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S:\FPL\CURRENT\"/>
    </mc:Choice>
  </mc:AlternateContent>
  <xr:revisionPtr revIDLastSave="0" documentId="13_ncr:1_{E4E1ED6C-32E1-4895-B10C-ECFB2D239C92}" xr6:coauthVersionLast="36" xr6:coauthVersionMax="36" xr10:uidLastSave="{00000000-0000-0000-0000-000000000000}"/>
  <bookViews>
    <workbookView xWindow="0" yWindow="0" windowWidth="28800" windowHeight="14610" tabRatio="632" xr2:uid="{F58E847C-16D5-4918-AA54-FA1EC4B2581E}"/>
  </bookViews>
  <sheets>
    <sheet name="FIXTURES" sheetId="1" r:id="rId1"/>
    <sheet name="MIDFIX" sheetId="20" r:id="rId2"/>
    <sheet name="FIX" sheetId="18" r:id="rId3"/>
    <sheet name="TICKER" sheetId="19" r:id="rId4"/>
    <sheet name="FPL FIX" sheetId="8" r:id="rId5"/>
    <sheet name="FPL FIX2" sheetId="9" r:id="rId6"/>
    <sheet name="FA" sheetId="6" r:id="rId7"/>
    <sheet name="FA2" sheetId="7" r:id="rId8"/>
    <sheet name="EFL" sheetId="10" r:id="rId9"/>
    <sheet name="EFL2" sheetId="11" r:id="rId10"/>
    <sheet name="UCL" sheetId="12" r:id="rId11"/>
    <sheet name="UCL2" sheetId="13" r:id="rId12"/>
    <sheet name="EU" sheetId="14" r:id="rId13"/>
    <sheet name="EU2" sheetId="15" r:id="rId14"/>
    <sheet name="EUC" sheetId="16" r:id="rId15"/>
    <sheet name="EUC2" sheetId="17" r:id="rId16"/>
    <sheet name="BGW" sheetId="21" r:id="rId17"/>
    <sheet name="DGW" sheetId="22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51" i="19" l="1"/>
  <c r="AL151" i="19"/>
  <c r="AL155" i="19" s="1"/>
  <c r="AL156" i="19" s="1"/>
  <c r="AK151" i="19"/>
  <c r="AK155" i="19" s="1"/>
  <c r="AJ151" i="19"/>
  <c r="AK156" i="19" l="1"/>
  <c r="AN156" i="19" s="1"/>
  <c r="AN157" i="19" s="1"/>
  <c r="AN155" i="19"/>
  <c r="O134" i="19" l="1"/>
  <c r="O135" i="19"/>
  <c r="O139" i="19"/>
  <c r="O144" i="19"/>
  <c r="O149" i="19"/>
  <c r="O150" i="19"/>
  <c r="O148" i="19"/>
  <c r="O147" i="19"/>
  <c r="O146" i="19"/>
  <c r="O145" i="19"/>
  <c r="O143" i="19"/>
  <c r="O142" i="19"/>
  <c r="O141" i="19"/>
  <c r="O140" i="19"/>
  <c r="O138" i="19"/>
  <c r="O137" i="19"/>
  <c r="O136" i="19"/>
  <c r="O133" i="19"/>
  <c r="O132" i="19"/>
  <c r="O131" i="19"/>
  <c r="L134" i="19"/>
  <c r="L135" i="19"/>
  <c r="L136" i="19"/>
  <c r="L139" i="19"/>
  <c r="L140" i="19"/>
  <c r="L141" i="19"/>
  <c r="L142" i="19"/>
  <c r="L143" i="19"/>
  <c r="L144" i="19"/>
  <c r="L145" i="19"/>
  <c r="L146" i="19"/>
  <c r="L147" i="19"/>
  <c r="L149" i="19"/>
  <c r="L150" i="19"/>
  <c r="L148" i="19"/>
  <c r="L138" i="19"/>
  <c r="L137" i="19"/>
  <c r="L133" i="19"/>
  <c r="L132" i="19"/>
  <c r="L131" i="19"/>
  <c r="NM15" i="18" l="1"/>
  <c r="NM14" i="18"/>
  <c r="NM7" i="18"/>
  <c r="NM6" i="18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" i="19"/>
  <c r="AC1" i="9" l="1"/>
  <c r="AB1" i="9"/>
  <c r="R2" i="9" l="1"/>
  <c r="CK2" i="20" l="1"/>
  <c r="J84" i="21" l="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83" i="21"/>
  <c r="Q83" i="21"/>
  <c r="R83" i="21"/>
  <c r="S83" i="21"/>
  <c r="T83" i="21" s="1"/>
  <c r="Q84" i="21"/>
  <c r="R84" i="21"/>
  <c r="S84" i="21"/>
  <c r="Q85" i="21"/>
  <c r="R85" i="21"/>
  <c r="S85" i="21"/>
  <c r="Q86" i="21"/>
  <c r="T86" i="21" s="1"/>
  <c r="R86" i="21"/>
  <c r="S86" i="21"/>
  <c r="Q87" i="21"/>
  <c r="R87" i="21"/>
  <c r="S87" i="21"/>
  <c r="T87" i="21" s="1"/>
  <c r="Q88" i="21"/>
  <c r="T88" i="21" s="1"/>
  <c r="R88" i="21"/>
  <c r="S88" i="21"/>
  <c r="Q89" i="21"/>
  <c r="T89" i="21" s="1"/>
  <c r="R89" i="21"/>
  <c r="S89" i="21"/>
  <c r="Q90" i="21"/>
  <c r="R90" i="21"/>
  <c r="S90" i="21"/>
  <c r="Q91" i="21"/>
  <c r="R91" i="21"/>
  <c r="S91" i="21"/>
  <c r="T91" i="21" s="1"/>
  <c r="Q92" i="21"/>
  <c r="R92" i="21"/>
  <c r="S92" i="21"/>
  <c r="Q93" i="21"/>
  <c r="T93" i="21" s="1"/>
  <c r="R93" i="21"/>
  <c r="S93" i="21"/>
  <c r="Q94" i="21"/>
  <c r="T94" i="21" s="1"/>
  <c r="R94" i="21"/>
  <c r="S94" i="21"/>
  <c r="Q95" i="21"/>
  <c r="R95" i="21"/>
  <c r="S95" i="21"/>
  <c r="Q96" i="21"/>
  <c r="R96" i="21"/>
  <c r="S96" i="21"/>
  <c r="T96" i="21" s="1"/>
  <c r="Q97" i="21"/>
  <c r="R97" i="21"/>
  <c r="S97" i="21"/>
  <c r="Q98" i="21"/>
  <c r="R98" i="21"/>
  <c r="S98" i="21"/>
  <c r="Q99" i="21"/>
  <c r="R99" i="21"/>
  <c r="S99" i="21"/>
  <c r="T99" i="21" s="1"/>
  <c r="Q100" i="21"/>
  <c r="R100" i="21"/>
  <c r="S100" i="21"/>
  <c r="Q101" i="21"/>
  <c r="R101" i="21"/>
  <c r="S101" i="21"/>
  <c r="Q102" i="21"/>
  <c r="T102" i="21" s="1"/>
  <c r="R102" i="21"/>
  <c r="S102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83" i="21"/>
  <c r="J58" i="21"/>
  <c r="J59" i="21"/>
  <c r="J60" i="21"/>
  <c r="J61" i="21"/>
  <c r="J63" i="21"/>
  <c r="J64" i="21"/>
  <c r="J65" i="21"/>
  <c r="J69" i="21"/>
  <c r="J72" i="21"/>
  <c r="J73" i="21"/>
  <c r="J77" i="21"/>
  <c r="T103" i="21"/>
  <c r="T101" i="21"/>
  <c r="T100" i="21"/>
  <c r="T98" i="21"/>
  <c r="T97" i="21"/>
  <c r="T95" i="21"/>
  <c r="T92" i="21"/>
  <c r="T90" i="21"/>
  <c r="T85" i="21"/>
  <c r="T84" i="21"/>
  <c r="T59" i="21"/>
  <c r="T60" i="21"/>
  <c r="T61" i="21"/>
  <c r="T64" i="21"/>
  <c r="T66" i="21"/>
  <c r="J66" i="21" s="1"/>
  <c r="T67" i="21"/>
  <c r="J67" i="21" s="1"/>
  <c r="T69" i="21"/>
  <c r="T72" i="21"/>
  <c r="T73" i="21"/>
  <c r="T78" i="21"/>
  <c r="T58" i="21"/>
  <c r="T62" i="21"/>
  <c r="J62" i="21" s="1"/>
  <c r="T75" i="21"/>
  <c r="J75" i="21" s="1"/>
  <c r="T76" i="21" l="1"/>
  <c r="J76" i="21" s="1"/>
  <c r="T77" i="21"/>
  <c r="T74" i="21"/>
  <c r="J74" i="21" s="1"/>
  <c r="T71" i="21"/>
  <c r="J71" i="21" s="1"/>
  <c r="T70" i="21"/>
  <c r="J70" i="21" s="1"/>
  <c r="T68" i="21"/>
  <c r="J68" i="21" s="1"/>
  <c r="T65" i="21"/>
  <c r="T63" i="21"/>
  <c r="CJ112" i="20"/>
  <c r="CH112" i="20"/>
  <c r="CF112" i="20"/>
  <c r="CD112" i="20"/>
  <c r="BZ112" i="20"/>
  <c r="BX112" i="20"/>
  <c r="BV112" i="20"/>
  <c r="BP112" i="20"/>
  <c r="BN112" i="20"/>
  <c r="BJ112" i="20"/>
  <c r="H84" i="21" l="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83" i="21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6" i="22"/>
  <c r="BR172" i="20" l="1"/>
  <c r="BS172" i="20"/>
  <c r="BT172" i="20"/>
  <c r="CK172" i="20"/>
  <c r="BR149" i="20"/>
  <c r="BS149" i="20"/>
  <c r="BT149" i="20"/>
  <c r="CK149" i="20"/>
  <c r="O150" i="20"/>
  <c r="P150" i="20"/>
  <c r="Q150" i="20"/>
  <c r="R150" i="20"/>
  <c r="S150" i="20"/>
  <c r="O151" i="20"/>
  <c r="P151" i="20"/>
  <c r="Q151" i="20"/>
  <c r="R151" i="20"/>
  <c r="S151" i="20"/>
  <c r="O152" i="20"/>
  <c r="P152" i="20"/>
  <c r="Q152" i="20"/>
  <c r="R152" i="20"/>
  <c r="S152" i="20"/>
  <c r="O153" i="20"/>
  <c r="P153" i="20"/>
  <c r="Q153" i="20"/>
  <c r="R153" i="20"/>
  <c r="S153" i="20"/>
  <c r="O154" i="20"/>
  <c r="P154" i="20"/>
  <c r="Q154" i="20"/>
  <c r="R154" i="20"/>
  <c r="S154" i="20"/>
  <c r="O155" i="20"/>
  <c r="P155" i="20"/>
  <c r="Q155" i="20"/>
  <c r="R155" i="20"/>
  <c r="S155" i="20"/>
  <c r="O156" i="20"/>
  <c r="P156" i="20"/>
  <c r="Q156" i="20"/>
  <c r="R156" i="20"/>
  <c r="S156" i="20"/>
  <c r="O157" i="20"/>
  <c r="P157" i="20"/>
  <c r="Q157" i="20"/>
  <c r="R157" i="20"/>
  <c r="S157" i="20"/>
  <c r="O158" i="20"/>
  <c r="P158" i="20"/>
  <c r="Q158" i="20"/>
  <c r="R158" i="20"/>
  <c r="S158" i="20"/>
  <c r="O159" i="20"/>
  <c r="P159" i="20"/>
  <c r="Q159" i="20"/>
  <c r="R159" i="20"/>
  <c r="S159" i="20"/>
  <c r="O160" i="20"/>
  <c r="P160" i="20"/>
  <c r="Q160" i="20"/>
  <c r="R160" i="20"/>
  <c r="S160" i="20"/>
  <c r="O161" i="20"/>
  <c r="P161" i="20"/>
  <c r="Q161" i="20"/>
  <c r="R161" i="20"/>
  <c r="S161" i="20"/>
  <c r="O162" i="20"/>
  <c r="P162" i="20"/>
  <c r="Q162" i="20"/>
  <c r="R162" i="20"/>
  <c r="S162" i="20"/>
  <c r="O163" i="20"/>
  <c r="P163" i="20"/>
  <c r="Q163" i="20"/>
  <c r="R163" i="20"/>
  <c r="S163" i="20"/>
  <c r="O164" i="20"/>
  <c r="P164" i="20"/>
  <c r="Q164" i="20"/>
  <c r="R164" i="20"/>
  <c r="S164" i="20"/>
  <c r="O165" i="20"/>
  <c r="P165" i="20"/>
  <c r="Q165" i="20"/>
  <c r="R165" i="20"/>
  <c r="S165" i="20"/>
  <c r="O166" i="20"/>
  <c r="P166" i="20"/>
  <c r="Q166" i="20"/>
  <c r="R166" i="20"/>
  <c r="S166" i="20"/>
  <c r="O167" i="20"/>
  <c r="P167" i="20"/>
  <c r="Q167" i="20"/>
  <c r="R167" i="20"/>
  <c r="S167" i="20"/>
  <c r="O168" i="20"/>
  <c r="P168" i="20"/>
  <c r="Q168" i="20"/>
  <c r="R168" i="20"/>
  <c r="S168" i="20"/>
  <c r="O169" i="20"/>
  <c r="P169" i="20"/>
  <c r="Q169" i="20"/>
  <c r="R169" i="20"/>
  <c r="S169" i="20"/>
  <c r="N152" i="20"/>
  <c r="N153" i="20"/>
  <c r="N154" i="20"/>
  <c r="N155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5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92" i="20"/>
  <c r="B191" i="20"/>
  <c r="B190" i="20"/>
  <c r="B189" i="20"/>
  <c r="B188" i="20"/>
  <c r="B187" i="20"/>
  <c r="B186" i="20"/>
  <c r="B185" i="20"/>
  <c r="B184" i="20"/>
  <c r="B183" i="20"/>
  <c r="B182" i="20"/>
  <c r="B181" i="20"/>
  <c r="B180" i="20"/>
  <c r="B179" i="20"/>
  <c r="B178" i="20"/>
  <c r="B177" i="20"/>
  <c r="B176" i="20"/>
  <c r="B175" i="20"/>
  <c r="B174" i="20"/>
  <c r="B173" i="20"/>
  <c r="B145" i="20" l="1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L84" i="21" l="1"/>
  <c r="M84" i="21"/>
  <c r="N84" i="21"/>
  <c r="L85" i="21"/>
  <c r="M85" i="21"/>
  <c r="N85" i="21"/>
  <c r="L86" i="21"/>
  <c r="M86" i="21"/>
  <c r="N86" i="21"/>
  <c r="L87" i="21"/>
  <c r="M87" i="21"/>
  <c r="N87" i="21"/>
  <c r="L88" i="21"/>
  <c r="M88" i="21"/>
  <c r="N88" i="21"/>
  <c r="L89" i="21"/>
  <c r="M89" i="21"/>
  <c r="N89" i="21"/>
  <c r="L90" i="21"/>
  <c r="M90" i="21"/>
  <c r="N90" i="21"/>
  <c r="L91" i="21"/>
  <c r="M91" i="21"/>
  <c r="N91" i="21"/>
  <c r="L92" i="21"/>
  <c r="M92" i="21"/>
  <c r="N92" i="21"/>
  <c r="L93" i="21"/>
  <c r="M93" i="21"/>
  <c r="N93" i="21"/>
  <c r="L94" i="21"/>
  <c r="M94" i="21"/>
  <c r="N94" i="21"/>
  <c r="L95" i="21"/>
  <c r="M95" i="21"/>
  <c r="N95" i="21"/>
  <c r="L96" i="21"/>
  <c r="M96" i="21"/>
  <c r="N96" i="21"/>
  <c r="L97" i="21"/>
  <c r="M97" i="21"/>
  <c r="N97" i="21"/>
  <c r="L98" i="21"/>
  <c r="M98" i="21"/>
  <c r="N98" i="21"/>
  <c r="L99" i="21"/>
  <c r="M99" i="21"/>
  <c r="N99" i="21"/>
  <c r="L100" i="21"/>
  <c r="M100" i="21"/>
  <c r="N100" i="21"/>
  <c r="L101" i="21"/>
  <c r="M101" i="21"/>
  <c r="N101" i="21"/>
  <c r="L102" i="21"/>
  <c r="M102" i="21"/>
  <c r="N102" i="21"/>
  <c r="M83" i="21"/>
  <c r="N83" i="21"/>
  <c r="L83" i="21"/>
  <c r="Y59" i="21" l="1"/>
  <c r="Y60" i="21"/>
  <c r="Y61" i="21"/>
  <c r="Y63" i="21"/>
  <c r="Y64" i="21"/>
  <c r="Y65" i="21"/>
  <c r="Y72" i="21"/>
  <c r="Y73" i="21"/>
  <c r="Y77" i="21"/>
  <c r="Y58" i="21"/>
  <c r="F53" i="21"/>
  <c r="F54" i="21"/>
  <c r="F55" i="21"/>
  <c r="F56" i="21"/>
  <c r="F57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50" i="21"/>
  <c r="G51" i="21"/>
  <c r="G52" i="21"/>
  <c r="G33" i="21"/>
  <c r="G84" i="21"/>
  <c r="G85" i="21"/>
  <c r="G86" i="21"/>
  <c r="G88" i="21"/>
  <c r="G89" i="21"/>
  <c r="G90" i="21"/>
  <c r="G97" i="21"/>
  <c r="G98" i="21"/>
  <c r="G102" i="21"/>
  <c r="G83" i="21"/>
  <c r="G59" i="21"/>
  <c r="G60" i="21"/>
  <c r="G61" i="21"/>
  <c r="G63" i="21"/>
  <c r="G64" i="21"/>
  <c r="G65" i="21"/>
  <c r="G72" i="21"/>
  <c r="G73" i="21"/>
  <c r="G77" i="21"/>
  <c r="G58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C80" i="21"/>
  <c r="C81" i="21"/>
  <c r="C82" i="21"/>
  <c r="C55" i="21"/>
  <c r="C56" i="21"/>
  <c r="C57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34" i="21"/>
  <c r="J34" i="21" s="1"/>
  <c r="O35" i="21"/>
  <c r="J35" i="21" s="1"/>
  <c r="O36" i="21"/>
  <c r="J36" i="21" s="1"/>
  <c r="O37" i="21"/>
  <c r="J37" i="21" s="1"/>
  <c r="O38" i="21"/>
  <c r="J38" i="21" s="1"/>
  <c r="O39" i="21"/>
  <c r="J39" i="21" s="1"/>
  <c r="O40" i="21"/>
  <c r="J40" i="21" s="1"/>
  <c r="O41" i="21"/>
  <c r="J41" i="21" s="1"/>
  <c r="O42" i="21"/>
  <c r="J42" i="21" s="1"/>
  <c r="O43" i="21"/>
  <c r="J43" i="21" s="1"/>
  <c r="O44" i="21"/>
  <c r="J44" i="21" s="1"/>
  <c r="O45" i="21"/>
  <c r="J45" i="21" s="1"/>
  <c r="O46" i="21"/>
  <c r="J46" i="21" s="1"/>
  <c r="G46" i="21" s="1"/>
  <c r="O47" i="21"/>
  <c r="J47" i="21" s="1"/>
  <c r="G47" i="21" s="1"/>
  <c r="O48" i="21"/>
  <c r="J48" i="21" s="1"/>
  <c r="G48" i="21" s="1"/>
  <c r="O49" i="21"/>
  <c r="J49" i="21" s="1"/>
  <c r="G49" i="21" s="1"/>
  <c r="O50" i="21"/>
  <c r="J50" i="21" s="1"/>
  <c r="O51" i="21"/>
  <c r="J51" i="21" s="1"/>
  <c r="O52" i="21"/>
  <c r="J52" i="21" s="1"/>
  <c r="O33" i="21"/>
  <c r="J33" i="21" s="1"/>
  <c r="DC99" i="20"/>
  <c r="DB99" i="20"/>
  <c r="DA99" i="20"/>
  <c r="CZ99" i="20"/>
  <c r="CY99" i="20"/>
  <c r="CX99" i="20"/>
  <c r="CW99" i="20"/>
  <c r="CV99" i="20"/>
  <c r="CU99" i="20"/>
  <c r="CT99" i="20"/>
  <c r="CS99" i="20"/>
  <c r="CR99" i="20"/>
  <c r="CQ99" i="20"/>
  <c r="CP99" i="20"/>
  <c r="CO99" i="20"/>
  <c r="CN99" i="20"/>
  <c r="CM99" i="20"/>
  <c r="CL99" i="20"/>
  <c r="CK99" i="20"/>
  <c r="CJ99" i="20"/>
  <c r="CI99" i="20"/>
  <c r="CH99" i="20"/>
  <c r="CG99" i="20"/>
  <c r="CF99" i="20"/>
  <c r="CE99" i="20"/>
  <c r="CD99" i="20"/>
  <c r="CC99" i="20"/>
  <c r="CB99" i="20"/>
  <c r="CA99" i="20"/>
  <c r="BZ99" i="20"/>
  <c r="BY99" i="20"/>
  <c r="BX99" i="20"/>
  <c r="BW99" i="20"/>
  <c r="BV99" i="20"/>
  <c r="BU99" i="20"/>
  <c r="BT99" i="20"/>
  <c r="BS99" i="20"/>
  <c r="BR99" i="20"/>
  <c r="BQ99" i="20"/>
  <c r="BP99" i="20"/>
  <c r="BO99" i="20"/>
  <c r="BN99" i="20"/>
  <c r="BM99" i="20"/>
  <c r="BL99" i="20"/>
  <c r="BK99" i="20"/>
  <c r="BJ99" i="20"/>
  <c r="BI99" i="20"/>
  <c r="BH99" i="20"/>
  <c r="BG99" i="20"/>
  <c r="BF99" i="20"/>
  <c r="BE99" i="20"/>
  <c r="BD99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DC2" i="20"/>
  <c r="DB2" i="20"/>
  <c r="DA2" i="20"/>
  <c r="CZ2" i="20"/>
  <c r="CY2" i="20"/>
  <c r="CX2" i="20"/>
  <c r="CW2" i="20"/>
  <c r="CV2" i="20"/>
  <c r="CU2" i="20"/>
  <c r="CT2" i="20"/>
  <c r="CS2" i="20"/>
  <c r="CR2" i="20"/>
  <c r="CQ2" i="20"/>
  <c r="CP2" i="20"/>
  <c r="CO2" i="20"/>
  <c r="CN2" i="20"/>
  <c r="CM2" i="20"/>
  <c r="CL2" i="20"/>
  <c r="CJ2" i="20"/>
  <c r="CI2" i="20"/>
  <c r="CH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S2" i="20"/>
  <c r="BR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DC98" i="20"/>
  <c r="DB98" i="20"/>
  <c r="DA98" i="20"/>
  <c r="CZ98" i="20"/>
  <c r="CY98" i="20"/>
  <c r="CX98" i="20"/>
  <c r="CW98" i="20"/>
  <c r="CV98" i="20"/>
  <c r="CU98" i="20"/>
  <c r="CT98" i="20"/>
  <c r="CS98" i="20"/>
  <c r="CR98" i="20"/>
  <c r="CQ98" i="20"/>
  <c r="CP98" i="20"/>
  <c r="CO98" i="20"/>
  <c r="CN98" i="20"/>
  <c r="CM98" i="20"/>
  <c r="CL98" i="20"/>
  <c r="CK98" i="20"/>
  <c r="CJ98" i="20"/>
  <c r="CI98" i="20"/>
  <c r="CH98" i="20"/>
  <c r="CG98" i="20"/>
  <c r="CF98" i="20"/>
  <c r="CE98" i="20"/>
  <c r="CD98" i="20"/>
  <c r="CC98" i="20"/>
  <c r="CB98" i="20"/>
  <c r="CA98" i="20"/>
  <c r="BZ98" i="20"/>
  <c r="BY98" i="20"/>
  <c r="BX98" i="20"/>
  <c r="BW98" i="20"/>
  <c r="BV98" i="20"/>
  <c r="BU98" i="20"/>
  <c r="BT98" i="20"/>
  <c r="BS98" i="20"/>
  <c r="BR98" i="20"/>
  <c r="BQ98" i="20"/>
  <c r="BP98" i="20"/>
  <c r="BO98" i="20"/>
  <c r="BN98" i="20"/>
  <c r="BM98" i="20"/>
  <c r="BL98" i="20"/>
  <c r="BK98" i="20"/>
  <c r="BJ98" i="20"/>
  <c r="BI98" i="20"/>
  <c r="BH98" i="20"/>
  <c r="BG98" i="20"/>
  <c r="BF98" i="20"/>
  <c r="BE98" i="20"/>
  <c r="BD98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DC1" i="20"/>
  <c r="DB1" i="20"/>
  <c r="DA1" i="20"/>
  <c r="CZ1" i="20"/>
  <c r="CY1" i="20"/>
  <c r="CX1" i="20"/>
  <c r="CW1" i="20"/>
  <c r="CV1" i="20"/>
  <c r="CU1" i="20"/>
  <c r="CT1" i="20"/>
  <c r="CS1" i="20"/>
  <c r="CR1" i="20"/>
  <c r="CQ1" i="20"/>
  <c r="CP1" i="20"/>
  <c r="CO1" i="20"/>
  <c r="CN1" i="20"/>
  <c r="CM1" i="20"/>
  <c r="CL1" i="20"/>
  <c r="CK1" i="20"/>
  <c r="CJ1" i="20"/>
  <c r="CI1" i="20"/>
  <c r="CH1" i="20"/>
  <c r="CG1" i="20"/>
  <c r="CF1" i="20"/>
  <c r="CE1" i="20"/>
  <c r="CD1" i="20"/>
  <c r="CC1" i="20"/>
  <c r="CB1" i="20"/>
  <c r="CA1" i="20"/>
  <c r="BZ1" i="20"/>
  <c r="BY1" i="20"/>
  <c r="BX1" i="20"/>
  <c r="BW1" i="20"/>
  <c r="BV1" i="20"/>
  <c r="BU1" i="20"/>
  <c r="BT1" i="20"/>
  <c r="BS1" i="20"/>
  <c r="BR1" i="20"/>
  <c r="BQ1" i="20"/>
  <c r="BP1" i="20"/>
  <c r="BO1" i="20"/>
  <c r="BN1" i="20"/>
  <c r="BM1" i="20"/>
  <c r="BL1" i="20"/>
  <c r="BK1" i="20"/>
  <c r="BJ1" i="20"/>
  <c r="BI1" i="20"/>
  <c r="BH1" i="20"/>
  <c r="BG1" i="20"/>
  <c r="BF1" i="20"/>
  <c r="BE1" i="20"/>
  <c r="BD1" i="20"/>
  <c r="BC1" i="20"/>
  <c r="BB1" i="20"/>
  <c r="BA1" i="20"/>
  <c r="AZ1" i="20"/>
  <c r="AY1" i="20"/>
  <c r="AX1" i="20"/>
  <c r="AW1" i="20"/>
  <c r="AV1" i="20"/>
  <c r="AU1" i="20"/>
  <c r="AT1" i="20"/>
  <c r="AS1" i="20"/>
  <c r="AR1" i="20"/>
  <c r="AQ1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F82" i="21" l="1"/>
  <c r="F81" i="21"/>
  <c r="F79" i="21"/>
  <c r="F78" i="21"/>
  <c r="F80" i="21"/>
  <c r="B92" i="1" l="1"/>
  <c r="NE92" i="1" s="1"/>
  <c r="B91" i="1"/>
  <c r="NE91" i="1" s="1"/>
  <c r="B90" i="1"/>
  <c r="NE90" i="1" s="1"/>
  <c r="B89" i="1"/>
  <c r="NE89" i="1" s="1"/>
  <c r="B88" i="1"/>
  <c r="NE88" i="1" s="1"/>
  <c r="B87" i="1"/>
  <c r="NE87" i="1" s="1"/>
  <c r="B86" i="1"/>
  <c r="NE86" i="1" s="1"/>
  <c r="B85" i="1"/>
  <c r="NE85" i="1" s="1"/>
  <c r="B84" i="1"/>
  <c r="NE84" i="1" s="1"/>
  <c r="B83" i="1"/>
  <c r="NE83" i="1" s="1"/>
  <c r="B82" i="1"/>
  <c r="NE82" i="1" s="1"/>
  <c r="B81" i="1"/>
  <c r="NE81" i="1" s="1"/>
  <c r="B80" i="1"/>
  <c r="NE80" i="1" s="1"/>
  <c r="B79" i="1"/>
  <c r="NE79" i="1" s="1"/>
  <c r="B78" i="1"/>
  <c r="NE78" i="1" s="1"/>
  <c r="B77" i="1"/>
  <c r="NE77" i="1" s="1"/>
  <c r="B76" i="1"/>
  <c r="NE76" i="1" s="1"/>
  <c r="B75" i="1"/>
  <c r="NE75" i="1" s="1"/>
  <c r="B74" i="1"/>
  <c r="NE74" i="1" s="1"/>
  <c r="B73" i="1"/>
  <c r="NE73" i="1" s="1"/>
  <c r="B69" i="1"/>
  <c r="NE69" i="1" s="1"/>
  <c r="B68" i="1"/>
  <c r="NE68" i="1" s="1"/>
  <c r="B67" i="1"/>
  <c r="NE67" i="1" s="1"/>
  <c r="B66" i="1"/>
  <c r="NE66" i="1" s="1"/>
  <c r="B65" i="1"/>
  <c r="NE65" i="1" s="1"/>
  <c r="B64" i="1"/>
  <c r="NE64" i="1" s="1"/>
  <c r="B63" i="1"/>
  <c r="NE63" i="1" s="1"/>
  <c r="B62" i="1"/>
  <c r="NE62" i="1" s="1"/>
  <c r="B61" i="1"/>
  <c r="NE61" i="1" s="1"/>
  <c r="B60" i="1"/>
  <c r="NE60" i="1" s="1"/>
  <c r="B59" i="1"/>
  <c r="NE59" i="1" s="1"/>
  <c r="B58" i="1"/>
  <c r="NE58" i="1" s="1"/>
  <c r="B57" i="1"/>
  <c r="NE57" i="1" s="1"/>
  <c r="B56" i="1"/>
  <c r="NE56" i="1" s="1"/>
  <c r="B55" i="1"/>
  <c r="NE55" i="1" s="1"/>
  <c r="B54" i="1"/>
  <c r="NE54" i="1" s="1"/>
  <c r="B53" i="1"/>
  <c r="NE53" i="1" s="1"/>
  <c r="B52" i="1"/>
  <c r="NE52" i="1" s="1"/>
  <c r="B51" i="1"/>
  <c r="NE51" i="1" s="1"/>
  <c r="B50" i="1"/>
  <c r="NE50" i="1" s="1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1" i="20" l="1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Q1" i="9"/>
  <c r="P1" i="9"/>
  <c r="K148" i="17" l="1"/>
  <c r="L148" i="17"/>
  <c r="M148" i="17"/>
  <c r="N148" i="17"/>
  <c r="K149" i="17"/>
  <c r="L149" i="17"/>
  <c r="M149" i="17"/>
  <c r="N149" i="17"/>
  <c r="K150" i="17"/>
  <c r="L150" i="17"/>
  <c r="M150" i="17"/>
  <c r="N150" i="17"/>
  <c r="K151" i="17"/>
  <c r="L151" i="17"/>
  <c r="M151" i="17"/>
  <c r="N151" i="17"/>
  <c r="K152" i="17"/>
  <c r="L152" i="17"/>
  <c r="M152" i="17"/>
  <c r="N152" i="17"/>
  <c r="K153" i="17"/>
  <c r="L153" i="17"/>
  <c r="M153" i="17"/>
  <c r="N153" i="17"/>
  <c r="K154" i="17"/>
  <c r="L154" i="17"/>
  <c r="M154" i="17"/>
  <c r="N154" i="17"/>
  <c r="K155" i="17"/>
  <c r="L155" i="17"/>
  <c r="M155" i="17"/>
  <c r="N155" i="17"/>
  <c r="K156" i="17"/>
  <c r="L156" i="17"/>
  <c r="M156" i="17"/>
  <c r="N156" i="17"/>
  <c r="K157" i="17"/>
  <c r="L157" i="17"/>
  <c r="M157" i="17"/>
  <c r="N157" i="17"/>
  <c r="K158" i="17"/>
  <c r="L158" i="17"/>
  <c r="M158" i="17"/>
  <c r="N158" i="17"/>
  <c r="K159" i="17"/>
  <c r="L159" i="17"/>
  <c r="M159" i="17"/>
  <c r="N159" i="17"/>
  <c r="K160" i="17"/>
  <c r="L160" i="17"/>
  <c r="M160" i="17"/>
  <c r="N160" i="17"/>
  <c r="K161" i="17"/>
  <c r="L161" i="17"/>
  <c r="M161" i="17"/>
  <c r="N161" i="17"/>
  <c r="K162" i="17"/>
  <c r="L162" i="17"/>
  <c r="M162" i="17"/>
  <c r="N162" i="17"/>
  <c r="K163" i="17"/>
  <c r="L163" i="17"/>
  <c r="M163" i="17"/>
  <c r="N163" i="17"/>
  <c r="K164" i="17"/>
  <c r="L164" i="17"/>
  <c r="M164" i="17"/>
  <c r="N164" i="17"/>
  <c r="K165" i="17"/>
  <c r="L165" i="17"/>
  <c r="M165" i="17"/>
  <c r="N165" i="17"/>
  <c r="K166" i="17"/>
  <c r="L166" i="17"/>
  <c r="M166" i="17"/>
  <c r="N166" i="17"/>
  <c r="K167" i="17"/>
  <c r="L167" i="17"/>
  <c r="M167" i="17"/>
  <c r="N167" i="17"/>
  <c r="K168" i="17"/>
  <c r="L168" i="17"/>
  <c r="M168" i="17"/>
  <c r="N168" i="17"/>
  <c r="K169" i="17"/>
  <c r="L169" i="17"/>
  <c r="M169" i="17"/>
  <c r="N169" i="17"/>
  <c r="K170" i="17"/>
  <c r="L170" i="17"/>
  <c r="M170" i="17"/>
  <c r="N170" i="17"/>
  <c r="K171" i="17"/>
  <c r="L171" i="17"/>
  <c r="M171" i="17"/>
  <c r="N171" i="17"/>
  <c r="K172" i="17"/>
  <c r="L172" i="17"/>
  <c r="M172" i="17"/>
  <c r="N172" i="17"/>
  <c r="K173" i="17"/>
  <c r="L173" i="17"/>
  <c r="M173" i="17"/>
  <c r="N173" i="17"/>
  <c r="K174" i="17"/>
  <c r="L174" i="17"/>
  <c r="M174" i="17"/>
  <c r="N174" i="17"/>
  <c r="K175" i="17"/>
  <c r="L175" i="17"/>
  <c r="M175" i="17"/>
  <c r="N175" i="17"/>
  <c r="K176" i="17"/>
  <c r="L176" i="17"/>
  <c r="M176" i="17"/>
  <c r="N176" i="17"/>
  <c r="K177" i="17"/>
  <c r="L177" i="17"/>
  <c r="M177" i="17"/>
  <c r="N177" i="17"/>
  <c r="K178" i="17"/>
  <c r="L178" i="17"/>
  <c r="M178" i="17"/>
  <c r="N178" i="17"/>
  <c r="K179" i="17"/>
  <c r="L179" i="17"/>
  <c r="M179" i="17"/>
  <c r="N179" i="17"/>
  <c r="K180" i="17"/>
  <c r="L180" i="17"/>
  <c r="M180" i="17"/>
  <c r="N180" i="17"/>
  <c r="K181" i="17"/>
  <c r="L181" i="17"/>
  <c r="M181" i="17"/>
  <c r="N181" i="17"/>
  <c r="K182" i="17"/>
  <c r="L182" i="17"/>
  <c r="M182" i="17"/>
  <c r="N182" i="17"/>
  <c r="K183" i="17"/>
  <c r="L183" i="17"/>
  <c r="M183" i="17"/>
  <c r="N183" i="17"/>
  <c r="K184" i="17"/>
  <c r="L184" i="17"/>
  <c r="M184" i="17"/>
  <c r="N184" i="17"/>
  <c r="K185" i="17"/>
  <c r="L185" i="17"/>
  <c r="M185" i="17"/>
  <c r="N185" i="17"/>
  <c r="K186" i="17"/>
  <c r="L186" i="17"/>
  <c r="M186" i="17"/>
  <c r="N186" i="17"/>
  <c r="K187" i="17"/>
  <c r="L187" i="17"/>
  <c r="M187" i="17"/>
  <c r="N187" i="17"/>
  <c r="K188" i="17"/>
  <c r="L188" i="17"/>
  <c r="M188" i="17"/>
  <c r="N188" i="17"/>
  <c r="K189" i="17"/>
  <c r="L189" i="17"/>
  <c r="M189" i="17"/>
  <c r="N189" i="17"/>
  <c r="K190" i="17"/>
  <c r="L190" i="17"/>
  <c r="M190" i="17"/>
  <c r="N190" i="17"/>
  <c r="K191" i="17"/>
  <c r="L191" i="17"/>
  <c r="M191" i="17"/>
  <c r="N191" i="17"/>
  <c r="K192" i="17"/>
  <c r="L192" i="17"/>
  <c r="M192" i="17"/>
  <c r="N192" i="17"/>
  <c r="K193" i="17"/>
  <c r="L193" i="17"/>
  <c r="M193" i="17"/>
  <c r="N193" i="17"/>
  <c r="K194" i="17"/>
  <c r="L194" i="17"/>
  <c r="M194" i="17"/>
  <c r="N194" i="17"/>
  <c r="K195" i="17"/>
  <c r="L195" i="17"/>
  <c r="M195" i="17"/>
  <c r="N195" i="17"/>
  <c r="K196" i="17"/>
  <c r="L196" i="17"/>
  <c r="M196" i="17"/>
  <c r="N196" i="17"/>
  <c r="K197" i="17"/>
  <c r="L197" i="17"/>
  <c r="M197" i="17"/>
  <c r="N197" i="17"/>
  <c r="K198" i="17"/>
  <c r="L198" i="17"/>
  <c r="M198" i="17"/>
  <c r="N198" i="17"/>
  <c r="K199" i="17"/>
  <c r="L199" i="17"/>
  <c r="M199" i="17"/>
  <c r="N199" i="17"/>
  <c r="K200" i="17"/>
  <c r="L200" i="17"/>
  <c r="M200" i="17"/>
  <c r="N200" i="17"/>
  <c r="K201" i="17"/>
  <c r="L201" i="17"/>
  <c r="M201" i="17"/>
  <c r="N201" i="17"/>
  <c r="K202" i="17"/>
  <c r="L202" i="17"/>
  <c r="M202" i="17"/>
  <c r="N202" i="17"/>
  <c r="K203" i="17"/>
  <c r="L203" i="17"/>
  <c r="M203" i="17"/>
  <c r="N203" i="17"/>
  <c r="K204" i="17"/>
  <c r="L204" i="17"/>
  <c r="M204" i="17"/>
  <c r="N204" i="17"/>
  <c r="K205" i="17"/>
  <c r="L205" i="17"/>
  <c r="M205" i="17"/>
  <c r="N205" i="17"/>
  <c r="K206" i="17"/>
  <c r="L206" i="17"/>
  <c r="M206" i="17"/>
  <c r="N206" i="17"/>
  <c r="K207" i="17"/>
  <c r="L207" i="17"/>
  <c r="M207" i="17"/>
  <c r="N207" i="17"/>
  <c r="K208" i="17"/>
  <c r="L208" i="17"/>
  <c r="M208" i="17"/>
  <c r="N208" i="17"/>
  <c r="K209" i="17"/>
  <c r="L209" i="17"/>
  <c r="M209" i="17"/>
  <c r="N209" i="17"/>
  <c r="K210" i="17"/>
  <c r="L210" i="17"/>
  <c r="M210" i="17"/>
  <c r="N210" i="17"/>
  <c r="K211" i="17"/>
  <c r="L211" i="17"/>
  <c r="M211" i="17"/>
  <c r="N211" i="17"/>
  <c r="K212" i="17"/>
  <c r="L212" i="17"/>
  <c r="M212" i="17"/>
  <c r="N212" i="17"/>
  <c r="K213" i="17"/>
  <c r="L213" i="17"/>
  <c r="M213" i="17"/>
  <c r="N213" i="17"/>
  <c r="K214" i="17"/>
  <c r="L214" i="17"/>
  <c r="M214" i="17"/>
  <c r="N214" i="17"/>
  <c r="K215" i="17"/>
  <c r="L215" i="17"/>
  <c r="M215" i="17"/>
  <c r="N215" i="17"/>
  <c r="K216" i="17"/>
  <c r="L216" i="17"/>
  <c r="M216" i="17"/>
  <c r="N216" i="17"/>
  <c r="K217" i="17"/>
  <c r="L217" i="17"/>
  <c r="M217" i="17"/>
  <c r="N217" i="17"/>
  <c r="K218" i="17"/>
  <c r="L218" i="17"/>
  <c r="M218" i="17"/>
  <c r="N218" i="17"/>
  <c r="K219" i="17"/>
  <c r="L219" i="17"/>
  <c r="M219" i="17"/>
  <c r="N219" i="17"/>
  <c r="K220" i="17"/>
  <c r="L220" i="17"/>
  <c r="M220" i="17"/>
  <c r="N220" i="17"/>
  <c r="K221" i="17"/>
  <c r="L221" i="17"/>
  <c r="M221" i="17"/>
  <c r="N221" i="17"/>
  <c r="K222" i="17"/>
  <c r="L222" i="17"/>
  <c r="M222" i="17"/>
  <c r="N222" i="17"/>
  <c r="K223" i="17"/>
  <c r="L223" i="17"/>
  <c r="M223" i="17"/>
  <c r="N223" i="17"/>
  <c r="K224" i="17"/>
  <c r="L224" i="17"/>
  <c r="M224" i="17"/>
  <c r="N224" i="17"/>
  <c r="K225" i="17"/>
  <c r="L225" i="17"/>
  <c r="M225" i="17"/>
  <c r="N225" i="17"/>
  <c r="K226" i="17"/>
  <c r="L226" i="17"/>
  <c r="M226" i="17"/>
  <c r="N226" i="17"/>
  <c r="K227" i="17"/>
  <c r="L227" i="17"/>
  <c r="M227" i="17"/>
  <c r="N227" i="17"/>
  <c r="K228" i="17"/>
  <c r="L228" i="17"/>
  <c r="M228" i="17"/>
  <c r="N228" i="17"/>
  <c r="K229" i="17"/>
  <c r="L229" i="17"/>
  <c r="M229" i="17"/>
  <c r="N229" i="17"/>
  <c r="K230" i="17"/>
  <c r="L230" i="17"/>
  <c r="M230" i="17"/>
  <c r="N230" i="17"/>
  <c r="K231" i="17"/>
  <c r="L231" i="17"/>
  <c r="M231" i="17"/>
  <c r="N231" i="17"/>
  <c r="K232" i="17"/>
  <c r="L232" i="17"/>
  <c r="M232" i="17"/>
  <c r="N232" i="17"/>
  <c r="K233" i="17"/>
  <c r="L233" i="17"/>
  <c r="M233" i="17"/>
  <c r="N233" i="17"/>
  <c r="K234" i="17"/>
  <c r="L234" i="17"/>
  <c r="M234" i="17"/>
  <c r="N234" i="17"/>
  <c r="K235" i="17"/>
  <c r="L235" i="17"/>
  <c r="M235" i="17"/>
  <c r="N235" i="17"/>
  <c r="K236" i="17"/>
  <c r="L236" i="17"/>
  <c r="M236" i="17"/>
  <c r="N236" i="17"/>
  <c r="K237" i="17"/>
  <c r="L237" i="17"/>
  <c r="M237" i="17"/>
  <c r="N237" i="17"/>
  <c r="K238" i="17"/>
  <c r="L238" i="17"/>
  <c r="M238" i="17"/>
  <c r="N238" i="17"/>
  <c r="K239" i="17"/>
  <c r="L239" i="17"/>
  <c r="M239" i="17"/>
  <c r="N239" i="17"/>
  <c r="K240" i="17"/>
  <c r="L240" i="17"/>
  <c r="M240" i="17"/>
  <c r="N240" i="17"/>
  <c r="K241" i="17"/>
  <c r="L241" i="17"/>
  <c r="M241" i="17"/>
  <c r="N241" i="17"/>
  <c r="K242" i="17"/>
  <c r="L242" i="17"/>
  <c r="M242" i="17"/>
  <c r="N242" i="17"/>
  <c r="K243" i="17"/>
  <c r="L243" i="17"/>
  <c r="M243" i="17"/>
  <c r="N243" i="17"/>
  <c r="K244" i="17"/>
  <c r="L244" i="17"/>
  <c r="M244" i="17"/>
  <c r="N244" i="17"/>
  <c r="K245" i="17"/>
  <c r="L245" i="17"/>
  <c r="M245" i="17"/>
  <c r="N245" i="17"/>
  <c r="K246" i="17"/>
  <c r="L246" i="17"/>
  <c r="M246" i="17"/>
  <c r="N246" i="17"/>
  <c r="K247" i="17"/>
  <c r="L247" i="17"/>
  <c r="M247" i="17"/>
  <c r="N247" i="17"/>
  <c r="K248" i="17"/>
  <c r="L248" i="17"/>
  <c r="M248" i="17"/>
  <c r="N248" i="17"/>
  <c r="K249" i="17"/>
  <c r="L249" i="17"/>
  <c r="M249" i="17"/>
  <c r="N249" i="17"/>
  <c r="K250" i="17"/>
  <c r="L250" i="17"/>
  <c r="M250" i="17"/>
  <c r="N250" i="17"/>
  <c r="K251" i="17"/>
  <c r="L251" i="17"/>
  <c r="M251" i="17"/>
  <c r="N251" i="17"/>
  <c r="K252" i="17"/>
  <c r="L252" i="17"/>
  <c r="M252" i="17"/>
  <c r="N252" i="17"/>
  <c r="K253" i="17"/>
  <c r="L253" i="17"/>
  <c r="M253" i="17"/>
  <c r="N253" i="17"/>
  <c r="K254" i="17"/>
  <c r="L254" i="17"/>
  <c r="M254" i="17"/>
  <c r="N254" i="17"/>
  <c r="K255" i="17"/>
  <c r="L255" i="17"/>
  <c r="M255" i="17"/>
  <c r="N255" i="17"/>
  <c r="K256" i="17"/>
  <c r="L256" i="17"/>
  <c r="M256" i="17"/>
  <c r="N256" i="17"/>
  <c r="K257" i="17"/>
  <c r="L257" i="17"/>
  <c r="M257" i="17"/>
  <c r="N257" i="17"/>
  <c r="K258" i="17"/>
  <c r="L258" i="17"/>
  <c r="M258" i="17"/>
  <c r="N258" i="17"/>
  <c r="K259" i="17"/>
  <c r="L259" i="17"/>
  <c r="M259" i="17"/>
  <c r="N259" i="17"/>
  <c r="K260" i="17"/>
  <c r="L260" i="17"/>
  <c r="M260" i="17"/>
  <c r="N260" i="17"/>
  <c r="K261" i="17"/>
  <c r="L261" i="17"/>
  <c r="M261" i="17"/>
  <c r="N261" i="17"/>
  <c r="K262" i="17"/>
  <c r="L262" i="17"/>
  <c r="M262" i="17"/>
  <c r="N262" i="17"/>
  <c r="K263" i="17"/>
  <c r="L263" i="17"/>
  <c r="M263" i="17"/>
  <c r="N263" i="17"/>
  <c r="K264" i="17"/>
  <c r="L264" i="17"/>
  <c r="M264" i="17"/>
  <c r="N264" i="17"/>
  <c r="K265" i="17"/>
  <c r="L265" i="17"/>
  <c r="M265" i="17"/>
  <c r="N265" i="17"/>
  <c r="K266" i="17"/>
  <c r="L266" i="17"/>
  <c r="M266" i="17"/>
  <c r="N266" i="17"/>
  <c r="K267" i="17"/>
  <c r="L267" i="17"/>
  <c r="M267" i="17"/>
  <c r="N267" i="17"/>
  <c r="K268" i="17"/>
  <c r="L268" i="17"/>
  <c r="M268" i="17"/>
  <c r="N268" i="17"/>
  <c r="K269" i="17"/>
  <c r="L269" i="17"/>
  <c r="M269" i="17"/>
  <c r="N269" i="17"/>
  <c r="K270" i="17"/>
  <c r="L270" i="17"/>
  <c r="M270" i="17"/>
  <c r="N270" i="17"/>
  <c r="K271" i="17"/>
  <c r="L271" i="17"/>
  <c r="M271" i="17"/>
  <c r="N271" i="17"/>
  <c r="K272" i="17"/>
  <c r="L272" i="17"/>
  <c r="M272" i="17"/>
  <c r="N272" i="17"/>
  <c r="K273" i="17"/>
  <c r="L273" i="17"/>
  <c r="M273" i="17"/>
  <c r="N273" i="17"/>
  <c r="K274" i="17"/>
  <c r="L274" i="17"/>
  <c r="M274" i="17"/>
  <c r="N274" i="17"/>
  <c r="K275" i="17"/>
  <c r="L275" i="17"/>
  <c r="M275" i="17"/>
  <c r="N275" i="17"/>
  <c r="K276" i="17"/>
  <c r="L276" i="17"/>
  <c r="M276" i="17"/>
  <c r="N276" i="17"/>
  <c r="K277" i="17"/>
  <c r="L277" i="17"/>
  <c r="M277" i="17"/>
  <c r="N277" i="17"/>
  <c r="K278" i="17"/>
  <c r="L278" i="17"/>
  <c r="M278" i="17"/>
  <c r="N278" i="17"/>
  <c r="K279" i="17"/>
  <c r="L279" i="17"/>
  <c r="M279" i="17"/>
  <c r="N279" i="17"/>
  <c r="K280" i="17"/>
  <c r="L280" i="17"/>
  <c r="M280" i="17"/>
  <c r="N280" i="17"/>
  <c r="K281" i="17"/>
  <c r="L281" i="17"/>
  <c r="M281" i="17"/>
  <c r="N281" i="17"/>
  <c r="K282" i="17"/>
  <c r="L282" i="17"/>
  <c r="M282" i="17"/>
  <c r="N282" i="17"/>
  <c r="K283" i="17"/>
  <c r="L283" i="17"/>
  <c r="M283" i="17"/>
  <c r="N283" i="17"/>
  <c r="K284" i="17"/>
  <c r="L284" i="17"/>
  <c r="M284" i="17"/>
  <c r="N284" i="17"/>
  <c r="K285" i="17"/>
  <c r="L285" i="17"/>
  <c r="M285" i="17"/>
  <c r="N285" i="17"/>
  <c r="K286" i="17"/>
  <c r="L286" i="17"/>
  <c r="M286" i="17"/>
  <c r="N286" i="17"/>
  <c r="K287" i="17"/>
  <c r="L287" i="17"/>
  <c r="M287" i="17"/>
  <c r="N287" i="17"/>
  <c r="K288" i="17"/>
  <c r="L288" i="17"/>
  <c r="M288" i="17"/>
  <c r="N288" i="17"/>
  <c r="K289" i="17"/>
  <c r="L289" i="17"/>
  <c r="M289" i="17"/>
  <c r="N289" i="17"/>
  <c r="K290" i="17"/>
  <c r="L290" i="17"/>
  <c r="M290" i="17"/>
  <c r="N290" i="17"/>
  <c r="K291" i="17"/>
  <c r="L291" i="17"/>
  <c r="M291" i="17"/>
  <c r="N291" i="17"/>
  <c r="K292" i="17"/>
  <c r="L292" i="17"/>
  <c r="M292" i="17"/>
  <c r="N292" i="17"/>
  <c r="K293" i="17"/>
  <c r="L293" i="17"/>
  <c r="M293" i="17"/>
  <c r="N293" i="17"/>
  <c r="K294" i="17"/>
  <c r="L294" i="17"/>
  <c r="M294" i="17"/>
  <c r="N294" i="17"/>
  <c r="K295" i="17"/>
  <c r="L295" i="17"/>
  <c r="M295" i="17"/>
  <c r="N295" i="17"/>
  <c r="K296" i="17"/>
  <c r="L296" i="17"/>
  <c r="M296" i="17"/>
  <c r="N296" i="17"/>
  <c r="K297" i="17"/>
  <c r="L297" i="17"/>
  <c r="M297" i="17"/>
  <c r="N297" i="17"/>
  <c r="K298" i="17"/>
  <c r="L298" i="17"/>
  <c r="M298" i="17"/>
  <c r="N298" i="17"/>
  <c r="K299" i="17"/>
  <c r="L299" i="17"/>
  <c r="M299" i="17"/>
  <c r="N299" i="17"/>
  <c r="K300" i="17"/>
  <c r="L300" i="17"/>
  <c r="M300" i="17"/>
  <c r="N300" i="17"/>
  <c r="K301" i="17"/>
  <c r="L301" i="17"/>
  <c r="M301" i="17"/>
  <c r="N301" i="17"/>
  <c r="K302" i="17"/>
  <c r="L302" i="17"/>
  <c r="M302" i="17"/>
  <c r="N302" i="17"/>
  <c r="K303" i="17"/>
  <c r="L303" i="17"/>
  <c r="M303" i="17"/>
  <c r="N303" i="17"/>
  <c r="K304" i="17"/>
  <c r="L304" i="17"/>
  <c r="M304" i="17"/>
  <c r="N304" i="17"/>
  <c r="K305" i="17"/>
  <c r="L305" i="17"/>
  <c r="M305" i="17"/>
  <c r="N305" i="17"/>
  <c r="K306" i="17"/>
  <c r="L306" i="17"/>
  <c r="M306" i="17"/>
  <c r="N306" i="17"/>
  <c r="K307" i="17"/>
  <c r="L307" i="17"/>
  <c r="M307" i="17"/>
  <c r="N307" i="17"/>
  <c r="K308" i="17"/>
  <c r="L308" i="17"/>
  <c r="M308" i="17"/>
  <c r="N308" i="17"/>
  <c r="K309" i="17"/>
  <c r="L309" i="17"/>
  <c r="M309" i="17"/>
  <c r="N309" i="17"/>
  <c r="K310" i="17"/>
  <c r="L310" i="17"/>
  <c r="M310" i="17"/>
  <c r="N310" i="17"/>
  <c r="K311" i="17"/>
  <c r="L311" i="17"/>
  <c r="M311" i="17"/>
  <c r="N311" i="17"/>
  <c r="K312" i="17"/>
  <c r="L312" i="17"/>
  <c r="M312" i="17"/>
  <c r="N312" i="17"/>
  <c r="K313" i="17"/>
  <c r="L313" i="17"/>
  <c r="M313" i="17"/>
  <c r="N313" i="17"/>
  <c r="K314" i="17"/>
  <c r="L314" i="17"/>
  <c r="M314" i="17"/>
  <c r="N314" i="17"/>
  <c r="K315" i="17"/>
  <c r="L315" i="17"/>
  <c r="M315" i="17"/>
  <c r="N315" i="17"/>
  <c r="K316" i="17"/>
  <c r="L316" i="17"/>
  <c r="M316" i="17"/>
  <c r="N316" i="17"/>
  <c r="K317" i="17"/>
  <c r="L317" i="17"/>
  <c r="M317" i="17"/>
  <c r="N317" i="17"/>
  <c r="K318" i="17"/>
  <c r="L318" i="17"/>
  <c r="M318" i="17"/>
  <c r="N318" i="17"/>
  <c r="K319" i="17"/>
  <c r="L319" i="17"/>
  <c r="M319" i="17"/>
  <c r="N319" i="17"/>
  <c r="K320" i="17"/>
  <c r="L320" i="17"/>
  <c r="M320" i="17"/>
  <c r="N320" i="17"/>
  <c r="K321" i="17"/>
  <c r="L321" i="17"/>
  <c r="M321" i="17"/>
  <c r="N321" i="17"/>
  <c r="K322" i="17"/>
  <c r="L322" i="17"/>
  <c r="M322" i="17"/>
  <c r="N322" i="17"/>
  <c r="K323" i="17"/>
  <c r="L323" i="17"/>
  <c r="M323" i="17"/>
  <c r="N323" i="17"/>
  <c r="K324" i="17"/>
  <c r="L324" i="17"/>
  <c r="M324" i="17"/>
  <c r="N324" i="17"/>
  <c r="K325" i="17"/>
  <c r="L325" i="17"/>
  <c r="M325" i="17"/>
  <c r="N325" i="17"/>
  <c r="K326" i="17"/>
  <c r="L326" i="17"/>
  <c r="M326" i="17"/>
  <c r="N326" i="17"/>
  <c r="K327" i="17"/>
  <c r="L327" i="17"/>
  <c r="M327" i="17"/>
  <c r="N327" i="17"/>
  <c r="K328" i="17"/>
  <c r="L328" i="17"/>
  <c r="M328" i="17"/>
  <c r="N328" i="17"/>
  <c r="K329" i="17"/>
  <c r="L329" i="17"/>
  <c r="M329" i="17"/>
  <c r="N329" i="17"/>
  <c r="K330" i="17"/>
  <c r="L330" i="17"/>
  <c r="M330" i="17"/>
  <c r="N330" i="17"/>
  <c r="K331" i="17"/>
  <c r="L331" i="17"/>
  <c r="M331" i="17"/>
  <c r="N331" i="17"/>
  <c r="K332" i="17"/>
  <c r="L332" i="17"/>
  <c r="M332" i="17"/>
  <c r="N332" i="17"/>
  <c r="K333" i="17"/>
  <c r="L333" i="17"/>
  <c r="M333" i="17"/>
  <c r="N333" i="17"/>
  <c r="K334" i="17"/>
  <c r="L334" i="17"/>
  <c r="M334" i="17"/>
  <c r="N334" i="17"/>
  <c r="K335" i="17"/>
  <c r="L335" i="17"/>
  <c r="M335" i="17"/>
  <c r="N335" i="17"/>
  <c r="K336" i="17"/>
  <c r="L336" i="17"/>
  <c r="M336" i="17"/>
  <c r="N336" i="17"/>
  <c r="K337" i="17"/>
  <c r="L337" i="17"/>
  <c r="M337" i="17"/>
  <c r="N337" i="17"/>
  <c r="K338" i="17"/>
  <c r="L338" i="17"/>
  <c r="M338" i="17"/>
  <c r="N338" i="17"/>
  <c r="K339" i="17"/>
  <c r="L339" i="17"/>
  <c r="M339" i="17"/>
  <c r="N339" i="17"/>
  <c r="K340" i="17"/>
  <c r="L340" i="17"/>
  <c r="M340" i="17"/>
  <c r="N340" i="17"/>
  <c r="K341" i="17"/>
  <c r="L341" i="17"/>
  <c r="M341" i="17"/>
  <c r="N341" i="17"/>
  <c r="K342" i="17"/>
  <c r="L342" i="17"/>
  <c r="M342" i="17"/>
  <c r="N342" i="17"/>
  <c r="K343" i="17"/>
  <c r="L343" i="17"/>
  <c r="M343" i="17"/>
  <c r="N343" i="17"/>
  <c r="K344" i="17"/>
  <c r="L344" i="17"/>
  <c r="M344" i="17"/>
  <c r="N344" i="17"/>
  <c r="K345" i="17"/>
  <c r="L345" i="17"/>
  <c r="M345" i="17"/>
  <c r="N345" i="17"/>
  <c r="K346" i="17"/>
  <c r="L346" i="17"/>
  <c r="M346" i="17"/>
  <c r="N346" i="17"/>
  <c r="K347" i="17"/>
  <c r="L347" i="17"/>
  <c r="M347" i="17"/>
  <c r="N347" i="17"/>
  <c r="K348" i="17"/>
  <c r="L348" i="17"/>
  <c r="M348" i="17"/>
  <c r="N348" i="17"/>
  <c r="K349" i="17"/>
  <c r="L349" i="17"/>
  <c r="M349" i="17"/>
  <c r="N349" i="17"/>
  <c r="K350" i="17"/>
  <c r="L350" i="17"/>
  <c r="M350" i="17"/>
  <c r="N350" i="17"/>
  <c r="K351" i="17"/>
  <c r="L351" i="17"/>
  <c r="M351" i="17"/>
  <c r="N351" i="17"/>
  <c r="K352" i="17"/>
  <c r="L352" i="17"/>
  <c r="M352" i="17"/>
  <c r="N352" i="17"/>
  <c r="K353" i="17"/>
  <c r="L353" i="17"/>
  <c r="M353" i="17"/>
  <c r="N353" i="17"/>
  <c r="K354" i="17"/>
  <c r="L354" i="17"/>
  <c r="M354" i="17"/>
  <c r="N354" i="17"/>
  <c r="K355" i="17"/>
  <c r="L355" i="17"/>
  <c r="M355" i="17"/>
  <c r="N355" i="17"/>
  <c r="K356" i="17"/>
  <c r="L356" i="17"/>
  <c r="M356" i="17"/>
  <c r="N356" i="17"/>
  <c r="K357" i="17"/>
  <c r="L357" i="17"/>
  <c r="M357" i="17"/>
  <c r="N357" i="17"/>
  <c r="K358" i="17"/>
  <c r="L358" i="17"/>
  <c r="M358" i="17"/>
  <c r="N358" i="17"/>
  <c r="K359" i="17"/>
  <c r="L359" i="17"/>
  <c r="M359" i="17"/>
  <c r="N359" i="17"/>
  <c r="K360" i="17"/>
  <c r="L360" i="17"/>
  <c r="M360" i="17"/>
  <c r="N360" i="17"/>
  <c r="K361" i="17"/>
  <c r="L361" i="17"/>
  <c r="M361" i="17"/>
  <c r="N361" i="17"/>
  <c r="K362" i="17"/>
  <c r="L362" i="17"/>
  <c r="M362" i="17"/>
  <c r="N362" i="17"/>
  <c r="K363" i="17"/>
  <c r="L363" i="17"/>
  <c r="M363" i="17"/>
  <c r="N363" i="17"/>
  <c r="K364" i="17"/>
  <c r="L364" i="17"/>
  <c r="M364" i="17"/>
  <c r="N364" i="17"/>
  <c r="K365" i="17"/>
  <c r="L365" i="17"/>
  <c r="M365" i="17"/>
  <c r="N365" i="17"/>
  <c r="K366" i="17"/>
  <c r="L366" i="17"/>
  <c r="M366" i="17"/>
  <c r="N366" i="17"/>
  <c r="K367" i="17"/>
  <c r="L367" i="17"/>
  <c r="M367" i="17"/>
  <c r="N367" i="17"/>
  <c r="K368" i="17"/>
  <c r="L368" i="17"/>
  <c r="M368" i="17"/>
  <c r="N368" i="17"/>
  <c r="K369" i="17"/>
  <c r="L369" i="17"/>
  <c r="M369" i="17"/>
  <c r="N369" i="17"/>
  <c r="K370" i="17"/>
  <c r="L370" i="17"/>
  <c r="M370" i="17"/>
  <c r="N370" i="17"/>
  <c r="K371" i="17"/>
  <c r="L371" i="17"/>
  <c r="M371" i="17"/>
  <c r="N371" i="17"/>
  <c r="K372" i="17"/>
  <c r="L372" i="17"/>
  <c r="M372" i="17"/>
  <c r="N372" i="17"/>
  <c r="K373" i="17"/>
  <c r="L373" i="17"/>
  <c r="M373" i="17"/>
  <c r="N373" i="17"/>
  <c r="K374" i="17"/>
  <c r="L374" i="17"/>
  <c r="M374" i="17"/>
  <c r="N374" i="17"/>
  <c r="K375" i="17"/>
  <c r="L375" i="17"/>
  <c r="M375" i="17"/>
  <c r="N375" i="17"/>
  <c r="K376" i="17"/>
  <c r="L376" i="17"/>
  <c r="M376" i="17"/>
  <c r="N376" i="17"/>
  <c r="K377" i="17"/>
  <c r="L377" i="17"/>
  <c r="M377" i="17"/>
  <c r="N377" i="17"/>
  <c r="K378" i="17"/>
  <c r="L378" i="17"/>
  <c r="M378" i="17"/>
  <c r="N378" i="17"/>
  <c r="K379" i="17"/>
  <c r="L379" i="17"/>
  <c r="M379" i="17"/>
  <c r="N379" i="17"/>
  <c r="K380" i="17"/>
  <c r="L380" i="17"/>
  <c r="M380" i="17"/>
  <c r="N380" i="17"/>
  <c r="K381" i="17"/>
  <c r="L381" i="17"/>
  <c r="M381" i="17"/>
  <c r="N381" i="17"/>
  <c r="K382" i="17"/>
  <c r="L382" i="17"/>
  <c r="M382" i="17"/>
  <c r="N382" i="17"/>
  <c r="K383" i="17"/>
  <c r="L383" i="17"/>
  <c r="M383" i="17"/>
  <c r="N383" i="17"/>
  <c r="K384" i="17"/>
  <c r="L384" i="17"/>
  <c r="M384" i="17"/>
  <c r="N384" i="17"/>
  <c r="K385" i="17"/>
  <c r="L385" i="17"/>
  <c r="M385" i="17"/>
  <c r="N385" i="17"/>
  <c r="K386" i="17"/>
  <c r="L386" i="17"/>
  <c r="M386" i="17"/>
  <c r="N386" i="17"/>
  <c r="K387" i="17"/>
  <c r="L387" i="17"/>
  <c r="M387" i="17"/>
  <c r="N387" i="17"/>
  <c r="K388" i="17"/>
  <c r="L388" i="17"/>
  <c r="M388" i="17"/>
  <c r="N388" i="17"/>
  <c r="K389" i="17"/>
  <c r="L389" i="17"/>
  <c r="M389" i="17"/>
  <c r="N389" i="17"/>
  <c r="K390" i="17"/>
  <c r="L390" i="17"/>
  <c r="M390" i="17"/>
  <c r="N390" i="17"/>
  <c r="K391" i="17"/>
  <c r="L391" i="17"/>
  <c r="M391" i="17"/>
  <c r="N391" i="17"/>
  <c r="K392" i="17"/>
  <c r="L392" i="17"/>
  <c r="M392" i="17"/>
  <c r="N392" i="17"/>
  <c r="K393" i="17"/>
  <c r="L393" i="17"/>
  <c r="M393" i="17"/>
  <c r="N393" i="17"/>
  <c r="K394" i="17"/>
  <c r="L394" i="17"/>
  <c r="M394" i="17"/>
  <c r="N394" i="17"/>
  <c r="K395" i="17"/>
  <c r="L395" i="17"/>
  <c r="M395" i="17"/>
  <c r="N395" i="17"/>
  <c r="K396" i="17"/>
  <c r="L396" i="17"/>
  <c r="M396" i="17"/>
  <c r="N396" i="17"/>
  <c r="K397" i="17"/>
  <c r="L397" i="17"/>
  <c r="M397" i="17"/>
  <c r="N397" i="17"/>
  <c r="K398" i="17"/>
  <c r="L398" i="17"/>
  <c r="M398" i="17"/>
  <c r="N398" i="17"/>
  <c r="K399" i="17"/>
  <c r="L399" i="17"/>
  <c r="M399" i="17"/>
  <c r="N399" i="17"/>
  <c r="K400" i="17"/>
  <c r="L400" i="17"/>
  <c r="M400" i="17"/>
  <c r="N400" i="17"/>
  <c r="K401" i="17"/>
  <c r="L401" i="17"/>
  <c r="M401" i="17"/>
  <c r="N401" i="17"/>
  <c r="K402" i="17"/>
  <c r="L402" i="17"/>
  <c r="M402" i="17"/>
  <c r="N402" i="17"/>
  <c r="K403" i="17"/>
  <c r="L403" i="17"/>
  <c r="M403" i="17"/>
  <c r="N403" i="17"/>
  <c r="K404" i="17"/>
  <c r="L404" i="17"/>
  <c r="M404" i="17"/>
  <c r="N404" i="17"/>
  <c r="K405" i="17"/>
  <c r="L405" i="17"/>
  <c r="M405" i="17"/>
  <c r="N405" i="17"/>
  <c r="K406" i="17"/>
  <c r="L406" i="17"/>
  <c r="M406" i="17"/>
  <c r="N406" i="17"/>
  <c r="K407" i="17"/>
  <c r="L407" i="17"/>
  <c r="M407" i="17"/>
  <c r="N407" i="17"/>
  <c r="K408" i="17"/>
  <c r="L408" i="17"/>
  <c r="M408" i="17"/>
  <c r="N408" i="17"/>
  <c r="K409" i="17"/>
  <c r="L409" i="17"/>
  <c r="M409" i="17"/>
  <c r="N409" i="17"/>
  <c r="K410" i="17"/>
  <c r="L410" i="17"/>
  <c r="M410" i="17"/>
  <c r="N410" i="17"/>
  <c r="K411" i="17"/>
  <c r="L411" i="17"/>
  <c r="M411" i="17"/>
  <c r="N411" i="17"/>
  <c r="K412" i="17"/>
  <c r="L412" i="17"/>
  <c r="M412" i="17"/>
  <c r="N412" i="17"/>
  <c r="K413" i="17"/>
  <c r="L413" i="17"/>
  <c r="M413" i="17"/>
  <c r="N413" i="17"/>
  <c r="K414" i="17"/>
  <c r="L414" i="17"/>
  <c r="M414" i="17"/>
  <c r="N414" i="17"/>
  <c r="K415" i="17"/>
  <c r="L415" i="17"/>
  <c r="M415" i="17"/>
  <c r="N415" i="17"/>
  <c r="K416" i="17"/>
  <c r="L416" i="17"/>
  <c r="M416" i="17"/>
  <c r="N416" i="17"/>
  <c r="K417" i="17"/>
  <c r="L417" i="17"/>
  <c r="M417" i="17"/>
  <c r="N417" i="17"/>
  <c r="K418" i="17"/>
  <c r="L418" i="17"/>
  <c r="M418" i="17"/>
  <c r="N418" i="17"/>
  <c r="K419" i="17"/>
  <c r="L419" i="17"/>
  <c r="M419" i="17"/>
  <c r="N419" i="17"/>
  <c r="K420" i="17"/>
  <c r="L420" i="17"/>
  <c r="M420" i="17"/>
  <c r="N420" i="17"/>
  <c r="K421" i="17"/>
  <c r="L421" i="17"/>
  <c r="M421" i="17"/>
  <c r="N421" i="17"/>
  <c r="K422" i="17"/>
  <c r="L422" i="17"/>
  <c r="M422" i="17"/>
  <c r="N422" i="17"/>
  <c r="K423" i="17"/>
  <c r="L423" i="17"/>
  <c r="M423" i="17"/>
  <c r="N423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I3" i="17"/>
  <c r="J3" i="17" s="1"/>
  <c r="I4" i="17"/>
  <c r="J4" i="17" s="1"/>
  <c r="I5" i="17"/>
  <c r="J5" i="17" s="1"/>
  <c r="I6" i="17"/>
  <c r="J6" i="17" s="1"/>
  <c r="I7" i="17"/>
  <c r="J7" i="17" s="1"/>
  <c r="I8" i="17"/>
  <c r="J8" i="17" s="1"/>
  <c r="I9" i="17"/>
  <c r="J9" i="17" s="1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 s="1"/>
  <c r="I21" i="17"/>
  <c r="J21" i="17" s="1"/>
  <c r="I22" i="17"/>
  <c r="J22" i="17" s="1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 s="1"/>
  <c r="I29" i="17"/>
  <c r="J29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50" i="17"/>
  <c r="J50" i="17" s="1"/>
  <c r="I51" i="17"/>
  <c r="J51" i="17" s="1"/>
  <c r="I52" i="17"/>
  <c r="J52" i="17" s="1"/>
  <c r="I53" i="17"/>
  <c r="J53" i="17" s="1"/>
  <c r="I54" i="17"/>
  <c r="J54" i="17" s="1"/>
  <c r="I55" i="17"/>
  <c r="J55" i="17" s="1"/>
  <c r="I56" i="17"/>
  <c r="J56" i="17" s="1"/>
  <c r="I57" i="17"/>
  <c r="J57" i="17" s="1"/>
  <c r="I58" i="17"/>
  <c r="J58" i="17" s="1"/>
  <c r="I59" i="17"/>
  <c r="J59" i="17" s="1"/>
  <c r="I60" i="17"/>
  <c r="J60" i="17" s="1"/>
  <c r="I61" i="17"/>
  <c r="J61" i="17" s="1"/>
  <c r="I62" i="17"/>
  <c r="J62" i="17" s="1"/>
  <c r="I63" i="17"/>
  <c r="J63" i="17" s="1"/>
  <c r="I64" i="17"/>
  <c r="J64" i="17" s="1"/>
  <c r="I65" i="17"/>
  <c r="J65" i="17" s="1"/>
  <c r="I66" i="17"/>
  <c r="J66" i="17" s="1"/>
  <c r="I67" i="17"/>
  <c r="J67" i="17" s="1"/>
  <c r="I68" i="17"/>
  <c r="J68" i="17" s="1"/>
  <c r="I69" i="17"/>
  <c r="J69" i="17" s="1"/>
  <c r="I70" i="17"/>
  <c r="J70" i="17" s="1"/>
  <c r="I71" i="17"/>
  <c r="J71" i="17" s="1"/>
  <c r="I72" i="17"/>
  <c r="J72" i="17" s="1"/>
  <c r="I73" i="17"/>
  <c r="J73" i="17" s="1"/>
  <c r="I74" i="17"/>
  <c r="J74" i="17" s="1"/>
  <c r="I75" i="17"/>
  <c r="J75" i="17" s="1"/>
  <c r="I76" i="17"/>
  <c r="J76" i="17" s="1"/>
  <c r="I77" i="17"/>
  <c r="J77" i="17" s="1"/>
  <c r="I78" i="17"/>
  <c r="J78" i="17" s="1"/>
  <c r="I79" i="17"/>
  <c r="J79" i="17" s="1"/>
  <c r="I80" i="17"/>
  <c r="J80" i="17" s="1"/>
  <c r="I81" i="17"/>
  <c r="J81" i="17" s="1"/>
  <c r="I82" i="17"/>
  <c r="J82" i="17" s="1"/>
  <c r="I83" i="17"/>
  <c r="J83" i="17" s="1"/>
  <c r="I84" i="17"/>
  <c r="J84" i="17" s="1"/>
  <c r="I85" i="17"/>
  <c r="J85" i="17" s="1"/>
  <c r="I86" i="17"/>
  <c r="J86" i="17" s="1"/>
  <c r="I87" i="17"/>
  <c r="J87" i="17" s="1"/>
  <c r="I88" i="17"/>
  <c r="J88" i="17" s="1"/>
  <c r="I89" i="17"/>
  <c r="J89" i="17" s="1"/>
  <c r="I90" i="17"/>
  <c r="J90" i="17" s="1"/>
  <c r="I91" i="17"/>
  <c r="J91" i="17" s="1"/>
  <c r="I92" i="17"/>
  <c r="J92" i="17" s="1"/>
  <c r="I93" i="17"/>
  <c r="J93" i="17" s="1"/>
  <c r="I94" i="17"/>
  <c r="J94" i="17" s="1"/>
  <c r="I95" i="17"/>
  <c r="J95" i="17" s="1"/>
  <c r="I96" i="17"/>
  <c r="J96" i="17" s="1"/>
  <c r="I97" i="17"/>
  <c r="J97" i="17" s="1"/>
  <c r="I98" i="17"/>
  <c r="J98" i="17" s="1"/>
  <c r="I99" i="17"/>
  <c r="J99" i="17" s="1"/>
  <c r="I100" i="17"/>
  <c r="J100" i="17" s="1"/>
  <c r="I101" i="17"/>
  <c r="J101" i="17" s="1"/>
  <c r="I102" i="17"/>
  <c r="J102" i="17" s="1"/>
  <c r="I103" i="17"/>
  <c r="J103" i="17" s="1"/>
  <c r="I104" i="17"/>
  <c r="J104" i="17" s="1"/>
  <c r="I105" i="17"/>
  <c r="J105" i="17" s="1"/>
  <c r="I106" i="17"/>
  <c r="J106" i="17" s="1"/>
  <c r="I107" i="17"/>
  <c r="J107" i="17" s="1"/>
  <c r="I108" i="17"/>
  <c r="J108" i="17" s="1"/>
  <c r="I109" i="17"/>
  <c r="J109" i="17" s="1"/>
  <c r="I110" i="17"/>
  <c r="J110" i="17" s="1"/>
  <c r="I111" i="17"/>
  <c r="J111" i="17" s="1"/>
  <c r="I112" i="17"/>
  <c r="J112" i="17" s="1"/>
  <c r="I113" i="17"/>
  <c r="J113" i="17" s="1"/>
  <c r="I114" i="17"/>
  <c r="J114" i="17" s="1"/>
  <c r="I115" i="17"/>
  <c r="J115" i="17" s="1"/>
  <c r="I116" i="17"/>
  <c r="J116" i="17" s="1"/>
  <c r="I117" i="17"/>
  <c r="J117" i="17" s="1"/>
  <c r="I118" i="17"/>
  <c r="J118" i="17" s="1"/>
  <c r="I119" i="17"/>
  <c r="J119" i="17" s="1"/>
  <c r="I120" i="17"/>
  <c r="J120" i="17" s="1"/>
  <c r="I121" i="17"/>
  <c r="J121" i="17" s="1"/>
  <c r="I122" i="17"/>
  <c r="J122" i="17" s="1"/>
  <c r="I123" i="17"/>
  <c r="J123" i="17" s="1"/>
  <c r="I124" i="17"/>
  <c r="J124" i="17" s="1"/>
  <c r="I125" i="17"/>
  <c r="J125" i="17" s="1"/>
  <c r="I126" i="17"/>
  <c r="J126" i="17" s="1"/>
  <c r="I127" i="17"/>
  <c r="J127" i="17" s="1"/>
  <c r="I128" i="17"/>
  <c r="J128" i="17" s="1"/>
  <c r="I129" i="17"/>
  <c r="J129" i="17" s="1"/>
  <c r="I130" i="17"/>
  <c r="J130" i="17" s="1"/>
  <c r="I131" i="17"/>
  <c r="J131" i="17" s="1"/>
  <c r="I132" i="17"/>
  <c r="J132" i="17" s="1"/>
  <c r="I133" i="17"/>
  <c r="J133" i="17" s="1"/>
  <c r="I134" i="17"/>
  <c r="J134" i="17" s="1"/>
  <c r="I135" i="17"/>
  <c r="J135" i="17" s="1"/>
  <c r="I136" i="17"/>
  <c r="J136" i="17" s="1"/>
  <c r="I137" i="17"/>
  <c r="J137" i="17" s="1"/>
  <c r="I138" i="17"/>
  <c r="J138" i="17" s="1"/>
  <c r="I139" i="17"/>
  <c r="J139" i="17" s="1"/>
  <c r="I140" i="17"/>
  <c r="J140" i="17" s="1"/>
  <c r="I141" i="17"/>
  <c r="J141" i="17" s="1"/>
  <c r="I142" i="17"/>
  <c r="J142" i="17" s="1"/>
  <c r="I143" i="17"/>
  <c r="J143" i="17" s="1"/>
  <c r="I144" i="17"/>
  <c r="J144" i="17" s="1"/>
  <c r="I145" i="17"/>
  <c r="J145" i="17" s="1"/>
  <c r="I146" i="17"/>
  <c r="J146" i="17" s="1"/>
  <c r="I147" i="17"/>
  <c r="J147" i="17" s="1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2" i="17"/>
  <c r="J2" i="17" s="1"/>
  <c r="K145" i="15"/>
  <c r="L145" i="15"/>
  <c r="M145" i="15"/>
  <c r="N145" i="15"/>
  <c r="K146" i="15"/>
  <c r="L146" i="15"/>
  <c r="M146" i="15"/>
  <c r="N146" i="15"/>
  <c r="K147" i="15"/>
  <c r="L147" i="15"/>
  <c r="M147" i="15"/>
  <c r="N147" i="15"/>
  <c r="K148" i="15"/>
  <c r="L148" i="15"/>
  <c r="M148" i="15"/>
  <c r="N148" i="15"/>
  <c r="K149" i="15"/>
  <c r="L149" i="15"/>
  <c r="M149" i="15"/>
  <c r="N149" i="15"/>
  <c r="K150" i="15"/>
  <c r="L150" i="15"/>
  <c r="M150" i="15"/>
  <c r="N150" i="15"/>
  <c r="K151" i="15"/>
  <c r="L151" i="15"/>
  <c r="M151" i="15"/>
  <c r="N151" i="15"/>
  <c r="K152" i="15"/>
  <c r="L152" i="15"/>
  <c r="M152" i="15"/>
  <c r="N152" i="15"/>
  <c r="K153" i="15"/>
  <c r="L153" i="15"/>
  <c r="M153" i="15"/>
  <c r="N153" i="15"/>
  <c r="K154" i="15"/>
  <c r="L154" i="15"/>
  <c r="M154" i="15"/>
  <c r="N154" i="15"/>
  <c r="K155" i="15"/>
  <c r="L155" i="15"/>
  <c r="M155" i="15"/>
  <c r="N155" i="15"/>
  <c r="K156" i="15"/>
  <c r="L156" i="15"/>
  <c r="M156" i="15"/>
  <c r="N156" i="15"/>
  <c r="K157" i="15"/>
  <c r="L157" i="15"/>
  <c r="M157" i="15"/>
  <c r="N157" i="15"/>
  <c r="K158" i="15"/>
  <c r="L158" i="15"/>
  <c r="M158" i="15"/>
  <c r="N158" i="15"/>
  <c r="K159" i="15"/>
  <c r="L159" i="15"/>
  <c r="M159" i="15"/>
  <c r="N159" i="15"/>
  <c r="K160" i="15"/>
  <c r="L160" i="15"/>
  <c r="M160" i="15"/>
  <c r="N160" i="15"/>
  <c r="K161" i="15"/>
  <c r="L161" i="15"/>
  <c r="M161" i="15"/>
  <c r="N161" i="15"/>
  <c r="K162" i="15"/>
  <c r="L162" i="15"/>
  <c r="M162" i="15"/>
  <c r="N162" i="15"/>
  <c r="K163" i="15"/>
  <c r="L163" i="15"/>
  <c r="M163" i="15"/>
  <c r="N163" i="15"/>
  <c r="K164" i="15"/>
  <c r="L164" i="15"/>
  <c r="M164" i="15"/>
  <c r="N164" i="15"/>
  <c r="K165" i="15"/>
  <c r="L165" i="15"/>
  <c r="M165" i="15"/>
  <c r="N165" i="15"/>
  <c r="K166" i="15"/>
  <c r="L166" i="15"/>
  <c r="M166" i="15"/>
  <c r="N166" i="15"/>
  <c r="K167" i="15"/>
  <c r="L167" i="15"/>
  <c r="M167" i="15"/>
  <c r="N167" i="15"/>
  <c r="K168" i="15"/>
  <c r="L168" i="15"/>
  <c r="M168" i="15"/>
  <c r="N168" i="15"/>
  <c r="K169" i="15"/>
  <c r="L169" i="15"/>
  <c r="M169" i="15"/>
  <c r="N169" i="15"/>
  <c r="K170" i="15"/>
  <c r="L170" i="15"/>
  <c r="M170" i="15"/>
  <c r="N170" i="15"/>
  <c r="K171" i="15"/>
  <c r="L171" i="15"/>
  <c r="M171" i="15"/>
  <c r="N171" i="15"/>
  <c r="K172" i="15"/>
  <c r="L172" i="15"/>
  <c r="M172" i="15"/>
  <c r="N172" i="15"/>
  <c r="K173" i="15"/>
  <c r="L173" i="15"/>
  <c r="M173" i="15"/>
  <c r="N173" i="15"/>
  <c r="K174" i="15"/>
  <c r="L174" i="15"/>
  <c r="M174" i="15"/>
  <c r="N174" i="15"/>
  <c r="K175" i="15"/>
  <c r="L175" i="15"/>
  <c r="M175" i="15"/>
  <c r="N175" i="15"/>
  <c r="K176" i="15"/>
  <c r="L176" i="15"/>
  <c r="M176" i="15"/>
  <c r="N176" i="15"/>
  <c r="K177" i="15"/>
  <c r="L177" i="15"/>
  <c r="M177" i="15"/>
  <c r="N177" i="15"/>
  <c r="K178" i="15"/>
  <c r="L178" i="15"/>
  <c r="M178" i="15"/>
  <c r="N178" i="15"/>
  <c r="K179" i="15"/>
  <c r="L179" i="15"/>
  <c r="M179" i="15"/>
  <c r="N179" i="15"/>
  <c r="K180" i="15"/>
  <c r="L180" i="15"/>
  <c r="M180" i="15"/>
  <c r="N180" i="15"/>
  <c r="K181" i="15"/>
  <c r="L181" i="15"/>
  <c r="M181" i="15"/>
  <c r="N181" i="15"/>
  <c r="K182" i="15"/>
  <c r="L182" i="15"/>
  <c r="M182" i="15"/>
  <c r="N182" i="15"/>
  <c r="K183" i="15"/>
  <c r="L183" i="15"/>
  <c r="M183" i="15"/>
  <c r="N183" i="15"/>
  <c r="K184" i="15"/>
  <c r="L184" i="15"/>
  <c r="M184" i="15"/>
  <c r="N184" i="15"/>
  <c r="K185" i="15"/>
  <c r="L185" i="15"/>
  <c r="M185" i="15"/>
  <c r="N185" i="15"/>
  <c r="K186" i="15"/>
  <c r="L186" i="15"/>
  <c r="M186" i="15"/>
  <c r="N186" i="15"/>
  <c r="K187" i="15"/>
  <c r="L187" i="15"/>
  <c r="M187" i="15"/>
  <c r="N187" i="15"/>
  <c r="K188" i="15"/>
  <c r="L188" i="15"/>
  <c r="M188" i="15"/>
  <c r="N188" i="15"/>
  <c r="K189" i="15"/>
  <c r="L189" i="15"/>
  <c r="M189" i="15"/>
  <c r="N189" i="15"/>
  <c r="K190" i="15"/>
  <c r="L190" i="15"/>
  <c r="M190" i="15"/>
  <c r="N190" i="15"/>
  <c r="K191" i="15"/>
  <c r="L191" i="15"/>
  <c r="M191" i="15"/>
  <c r="N191" i="15"/>
  <c r="K192" i="15"/>
  <c r="L192" i="15"/>
  <c r="M192" i="15"/>
  <c r="N192" i="15"/>
  <c r="K193" i="15"/>
  <c r="L193" i="15"/>
  <c r="M193" i="15"/>
  <c r="N193" i="15"/>
  <c r="K194" i="15"/>
  <c r="L194" i="15"/>
  <c r="M194" i="15"/>
  <c r="N194" i="15"/>
  <c r="K195" i="15"/>
  <c r="L195" i="15"/>
  <c r="M195" i="15"/>
  <c r="N195" i="15"/>
  <c r="K196" i="15"/>
  <c r="L196" i="15"/>
  <c r="M196" i="15"/>
  <c r="N196" i="15"/>
  <c r="K197" i="15"/>
  <c r="L197" i="15"/>
  <c r="M197" i="15"/>
  <c r="N197" i="15"/>
  <c r="K198" i="15"/>
  <c r="L198" i="15"/>
  <c r="M198" i="15"/>
  <c r="N198" i="15"/>
  <c r="K199" i="15"/>
  <c r="L199" i="15"/>
  <c r="M199" i="15"/>
  <c r="N199" i="15"/>
  <c r="K200" i="15"/>
  <c r="L200" i="15"/>
  <c r="M200" i="15"/>
  <c r="N200" i="15"/>
  <c r="K201" i="15"/>
  <c r="L201" i="15"/>
  <c r="M201" i="15"/>
  <c r="N201" i="15"/>
  <c r="K202" i="15"/>
  <c r="L202" i="15"/>
  <c r="M202" i="15"/>
  <c r="N202" i="15"/>
  <c r="K203" i="15"/>
  <c r="L203" i="15"/>
  <c r="M203" i="15"/>
  <c r="N203" i="15"/>
  <c r="K204" i="15"/>
  <c r="L204" i="15"/>
  <c r="M204" i="15"/>
  <c r="N204" i="15"/>
  <c r="K205" i="15"/>
  <c r="L205" i="15"/>
  <c r="M205" i="15"/>
  <c r="N205" i="15"/>
  <c r="K206" i="15"/>
  <c r="L206" i="15"/>
  <c r="M206" i="15"/>
  <c r="N206" i="15"/>
  <c r="K207" i="15"/>
  <c r="L207" i="15"/>
  <c r="M207" i="15"/>
  <c r="N207" i="15"/>
  <c r="K208" i="15"/>
  <c r="L208" i="15"/>
  <c r="M208" i="15"/>
  <c r="N208" i="15"/>
  <c r="K209" i="15"/>
  <c r="L209" i="15"/>
  <c r="M209" i="15"/>
  <c r="N209" i="15"/>
  <c r="K210" i="15"/>
  <c r="L210" i="15"/>
  <c r="M210" i="15"/>
  <c r="N210" i="15"/>
  <c r="K211" i="15"/>
  <c r="L211" i="15"/>
  <c r="M211" i="15"/>
  <c r="N211" i="15"/>
  <c r="K212" i="15"/>
  <c r="L212" i="15"/>
  <c r="M212" i="15"/>
  <c r="N212" i="15"/>
  <c r="K213" i="15"/>
  <c r="L213" i="15"/>
  <c r="M213" i="15"/>
  <c r="N213" i="15"/>
  <c r="K214" i="15"/>
  <c r="L214" i="15"/>
  <c r="M214" i="15"/>
  <c r="N214" i="15"/>
  <c r="K215" i="15"/>
  <c r="L215" i="15"/>
  <c r="M215" i="15"/>
  <c r="N215" i="15"/>
  <c r="K216" i="15"/>
  <c r="L216" i="15"/>
  <c r="M216" i="15"/>
  <c r="N216" i="15"/>
  <c r="K217" i="15"/>
  <c r="L217" i="15"/>
  <c r="M217" i="15"/>
  <c r="N217" i="15"/>
  <c r="K218" i="15"/>
  <c r="L218" i="15"/>
  <c r="M218" i="15"/>
  <c r="N218" i="15"/>
  <c r="K219" i="15"/>
  <c r="L219" i="15"/>
  <c r="M219" i="15"/>
  <c r="N219" i="15"/>
  <c r="K220" i="15"/>
  <c r="L220" i="15"/>
  <c r="M220" i="15"/>
  <c r="N220" i="15"/>
  <c r="K221" i="15"/>
  <c r="L221" i="15"/>
  <c r="M221" i="15"/>
  <c r="N221" i="15"/>
  <c r="K222" i="15"/>
  <c r="L222" i="15"/>
  <c r="M222" i="15"/>
  <c r="N222" i="15"/>
  <c r="K223" i="15"/>
  <c r="L223" i="15"/>
  <c r="M223" i="15"/>
  <c r="N223" i="15"/>
  <c r="K224" i="15"/>
  <c r="L224" i="15"/>
  <c r="M224" i="15"/>
  <c r="N224" i="15"/>
  <c r="K225" i="15"/>
  <c r="L225" i="15"/>
  <c r="M225" i="15"/>
  <c r="N225" i="15"/>
  <c r="K226" i="15"/>
  <c r="L226" i="15"/>
  <c r="M226" i="15"/>
  <c r="N226" i="15"/>
  <c r="K227" i="15"/>
  <c r="L227" i="15"/>
  <c r="M227" i="15"/>
  <c r="N227" i="15"/>
  <c r="K228" i="15"/>
  <c r="L228" i="15"/>
  <c r="M228" i="15"/>
  <c r="N228" i="15"/>
  <c r="K229" i="15"/>
  <c r="L229" i="15"/>
  <c r="M229" i="15"/>
  <c r="N229" i="15"/>
  <c r="K230" i="15"/>
  <c r="L230" i="15"/>
  <c r="M230" i="15"/>
  <c r="N230" i="15"/>
  <c r="K231" i="15"/>
  <c r="L231" i="15"/>
  <c r="M231" i="15"/>
  <c r="N231" i="15"/>
  <c r="K232" i="15"/>
  <c r="L232" i="15"/>
  <c r="M232" i="15"/>
  <c r="N232" i="15"/>
  <c r="K233" i="15"/>
  <c r="L233" i="15"/>
  <c r="M233" i="15"/>
  <c r="N233" i="15"/>
  <c r="K234" i="15"/>
  <c r="L234" i="15"/>
  <c r="M234" i="15"/>
  <c r="N234" i="15"/>
  <c r="K235" i="15"/>
  <c r="L235" i="15"/>
  <c r="M235" i="15"/>
  <c r="N235" i="15"/>
  <c r="K236" i="15"/>
  <c r="L236" i="15"/>
  <c r="M236" i="15"/>
  <c r="N236" i="15"/>
  <c r="K237" i="15"/>
  <c r="L237" i="15"/>
  <c r="M237" i="15"/>
  <c r="N237" i="15"/>
  <c r="K238" i="15"/>
  <c r="L238" i="15"/>
  <c r="M238" i="15"/>
  <c r="N238" i="15"/>
  <c r="K239" i="15"/>
  <c r="L239" i="15"/>
  <c r="M239" i="15"/>
  <c r="N239" i="15"/>
  <c r="K240" i="15"/>
  <c r="L240" i="15"/>
  <c r="M240" i="15"/>
  <c r="N240" i="15"/>
  <c r="K241" i="15"/>
  <c r="L241" i="15"/>
  <c r="M241" i="15"/>
  <c r="N241" i="15"/>
  <c r="K242" i="15"/>
  <c r="L242" i="15"/>
  <c r="M242" i="15"/>
  <c r="N242" i="15"/>
  <c r="K243" i="15"/>
  <c r="L243" i="15"/>
  <c r="M243" i="15"/>
  <c r="N243" i="15"/>
  <c r="K244" i="15"/>
  <c r="L244" i="15"/>
  <c r="M244" i="15"/>
  <c r="N244" i="15"/>
  <c r="K245" i="15"/>
  <c r="L245" i="15"/>
  <c r="M245" i="15"/>
  <c r="N245" i="15"/>
  <c r="K246" i="15"/>
  <c r="L246" i="15"/>
  <c r="M246" i="15"/>
  <c r="N246" i="15"/>
  <c r="K247" i="15"/>
  <c r="L247" i="15"/>
  <c r="M247" i="15"/>
  <c r="N247" i="15"/>
  <c r="K248" i="15"/>
  <c r="L248" i="15"/>
  <c r="M248" i="15"/>
  <c r="N248" i="15"/>
  <c r="K249" i="15"/>
  <c r="L249" i="15"/>
  <c r="M249" i="15"/>
  <c r="N249" i="15"/>
  <c r="K250" i="15"/>
  <c r="L250" i="15"/>
  <c r="M250" i="15"/>
  <c r="N250" i="15"/>
  <c r="K251" i="15"/>
  <c r="L251" i="15"/>
  <c r="M251" i="15"/>
  <c r="N251" i="15"/>
  <c r="K252" i="15"/>
  <c r="L252" i="15"/>
  <c r="M252" i="15"/>
  <c r="N252" i="15"/>
  <c r="K253" i="15"/>
  <c r="L253" i="15"/>
  <c r="M253" i="15"/>
  <c r="N253" i="15"/>
  <c r="K254" i="15"/>
  <c r="L254" i="15"/>
  <c r="M254" i="15"/>
  <c r="N254" i="15"/>
  <c r="K255" i="15"/>
  <c r="L255" i="15"/>
  <c r="M255" i="15"/>
  <c r="N255" i="15"/>
  <c r="K256" i="15"/>
  <c r="L256" i="15"/>
  <c r="M256" i="15"/>
  <c r="N256" i="15"/>
  <c r="K257" i="15"/>
  <c r="L257" i="15"/>
  <c r="M257" i="15"/>
  <c r="N257" i="15"/>
  <c r="K258" i="15"/>
  <c r="L258" i="15"/>
  <c r="M258" i="15"/>
  <c r="N258" i="15"/>
  <c r="K259" i="15"/>
  <c r="L259" i="15"/>
  <c r="M259" i="15"/>
  <c r="N259" i="15"/>
  <c r="K260" i="15"/>
  <c r="L260" i="15"/>
  <c r="M260" i="15"/>
  <c r="N260" i="15"/>
  <c r="K261" i="15"/>
  <c r="L261" i="15"/>
  <c r="M261" i="15"/>
  <c r="N261" i="15"/>
  <c r="K262" i="15"/>
  <c r="L262" i="15"/>
  <c r="M262" i="15"/>
  <c r="N262" i="15"/>
  <c r="K263" i="15"/>
  <c r="L263" i="15"/>
  <c r="M263" i="15"/>
  <c r="N263" i="15"/>
  <c r="K264" i="15"/>
  <c r="L264" i="15"/>
  <c r="M264" i="15"/>
  <c r="N264" i="15"/>
  <c r="K265" i="15"/>
  <c r="L265" i="15"/>
  <c r="M265" i="15"/>
  <c r="N265" i="15"/>
  <c r="K266" i="15"/>
  <c r="L266" i="15"/>
  <c r="M266" i="15"/>
  <c r="N266" i="15"/>
  <c r="K267" i="15"/>
  <c r="L267" i="15"/>
  <c r="M267" i="15"/>
  <c r="N267" i="15"/>
  <c r="K268" i="15"/>
  <c r="L268" i="15"/>
  <c r="M268" i="15"/>
  <c r="N268" i="15"/>
  <c r="K269" i="15"/>
  <c r="L269" i="15"/>
  <c r="M269" i="15"/>
  <c r="N269" i="15"/>
  <c r="K270" i="15"/>
  <c r="L270" i="15"/>
  <c r="M270" i="15"/>
  <c r="N270" i="15"/>
  <c r="K271" i="15"/>
  <c r="L271" i="15"/>
  <c r="M271" i="15"/>
  <c r="N271" i="15"/>
  <c r="K272" i="15"/>
  <c r="L272" i="15"/>
  <c r="M272" i="15"/>
  <c r="N272" i="15"/>
  <c r="K273" i="15"/>
  <c r="L273" i="15"/>
  <c r="M273" i="15"/>
  <c r="N273" i="15"/>
  <c r="K274" i="15"/>
  <c r="L274" i="15"/>
  <c r="M274" i="15"/>
  <c r="N274" i="15"/>
  <c r="K275" i="15"/>
  <c r="L275" i="15"/>
  <c r="M275" i="15"/>
  <c r="N275" i="15"/>
  <c r="K276" i="15"/>
  <c r="L276" i="15"/>
  <c r="M276" i="15"/>
  <c r="N276" i="15"/>
  <c r="K277" i="15"/>
  <c r="L277" i="15"/>
  <c r="M277" i="15"/>
  <c r="N277" i="15"/>
  <c r="K278" i="15"/>
  <c r="L278" i="15"/>
  <c r="M278" i="15"/>
  <c r="N278" i="15"/>
  <c r="K279" i="15"/>
  <c r="L279" i="15"/>
  <c r="M279" i="15"/>
  <c r="N279" i="15"/>
  <c r="K280" i="15"/>
  <c r="L280" i="15"/>
  <c r="M280" i="15"/>
  <c r="N280" i="15"/>
  <c r="K281" i="15"/>
  <c r="L281" i="15"/>
  <c r="M281" i="15"/>
  <c r="N281" i="15"/>
  <c r="K282" i="15"/>
  <c r="L282" i="15"/>
  <c r="M282" i="15"/>
  <c r="N282" i="15"/>
  <c r="K283" i="15"/>
  <c r="L283" i="15"/>
  <c r="M283" i="15"/>
  <c r="N283" i="15"/>
  <c r="K284" i="15"/>
  <c r="L284" i="15"/>
  <c r="M284" i="15"/>
  <c r="N284" i="15"/>
  <c r="K285" i="15"/>
  <c r="L285" i="15"/>
  <c r="M285" i="15"/>
  <c r="N285" i="15"/>
  <c r="K286" i="15"/>
  <c r="L286" i="15"/>
  <c r="M286" i="15"/>
  <c r="N286" i="15"/>
  <c r="K287" i="15"/>
  <c r="L287" i="15"/>
  <c r="M287" i="15"/>
  <c r="N287" i="15"/>
  <c r="K288" i="15"/>
  <c r="L288" i="15"/>
  <c r="M288" i="15"/>
  <c r="N288" i="15"/>
  <c r="K289" i="15"/>
  <c r="L289" i="15"/>
  <c r="M289" i="15"/>
  <c r="N289" i="15"/>
  <c r="K290" i="15"/>
  <c r="L290" i="15"/>
  <c r="M290" i="15"/>
  <c r="N290" i="15"/>
  <c r="K291" i="15"/>
  <c r="L291" i="15"/>
  <c r="M291" i="15"/>
  <c r="N291" i="15"/>
  <c r="K292" i="15"/>
  <c r="L292" i="15"/>
  <c r="M292" i="15"/>
  <c r="N292" i="15"/>
  <c r="K293" i="15"/>
  <c r="L293" i="15"/>
  <c r="M293" i="15"/>
  <c r="N293" i="15"/>
  <c r="K294" i="15"/>
  <c r="L294" i="15"/>
  <c r="M294" i="15"/>
  <c r="N294" i="15"/>
  <c r="K295" i="15"/>
  <c r="L295" i="15"/>
  <c r="M295" i="15"/>
  <c r="N295" i="15"/>
  <c r="K296" i="15"/>
  <c r="L296" i="15"/>
  <c r="M296" i="15"/>
  <c r="N296" i="15"/>
  <c r="K297" i="15"/>
  <c r="L297" i="15"/>
  <c r="M297" i="15"/>
  <c r="N297" i="15"/>
  <c r="K298" i="15"/>
  <c r="L298" i="15"/>
  <c r="M298" i="15"/>
  <c r="N298" i="15"/>
  <c r="K299" i="15"/>
  <c r="L299" i="15"/>
  <c r="M299" i="15"/>
  <c r="N299" i="15"/>
  <c r="K300" i="15"/>
  <c r="L300" i="15"/>
  <c r="M300" i="15"/>
  <c r="N300" i="15"/>
  <c r="K301" i="15"/>
  <c r="L301" i="15"/>
  <c r="M301" i="15"/>
  <c r="N301" i="15"/>
  <c r="K302" i="15"/>
  <c r="L302" i="15"/>
  <c r="M302" i="15"/>
  <c r="N302" i="15"/>
  <c r="K303" i="15"/>
  <c r="L303" i="15"/>
  <c r="M303" i="15"/>
  <c r="N303" i="15"/>
  <c r="K304" i="15"/>
  <c r="L304" i="15"/>
  <c r="M304" i="15"/>
  <c r="N304" i="15"/>
  <c r="K305" i="15"/>
  <c r="L305" i="15"/>
  <c r="M305" i="15"/>
  <c r="N305" i="15"/>
  <c r="K306" i="15"/>
  <c r="L306" i="15"/>
  <c r="M306" i="15"/>
  <c r="N306" i="15"/>
  <c r="K307" i="15"/>
  <c r="L307" i="15"/>
  <c r="M307" i="15"/>
  <c r="N307" i="15"/>
  <c r="K308" i="15"/>
  <c r="L308" i="15"/>
  <c r="M308" i="15"/>
  <c r="N308" i="15"/>
  <c r="K309" i="15"/>
  <c r="L309" i="15"/>
  <c r="M309" i="15"/>
  <c r="N309" i="15"/>
  <c r="K310" i="15"/>
  <c r="L310" i="15"/>
  <c r="M310" i="15"/>
  <c r="N310" i="15"/>
  <c r="K311" i="15"/>
  <c r="L311" i="15"/>
  <c r="M311" i="15"/>
  <c r="N311" i="15"/>
  <c r="K312" i="15"/>
  <c r="L312" i="15"/>
  <c r="M312" i="15"/>
  <c r="N312" i="15"/>
  <c r="K313" i="15"/>
  <c r="L313" i="15"/>
  <c r="M313" i="15"/>
  <c r="N313" i="15"/>
  <c r="K314" i="15"/>
  <c r="L314" i="15"/>
  <c r="M314" i="15"/>
  <c r="N314" i="15"/>
  <c r="K315" i="15"/>
  <c r="L315" i="15"/>
  <c r="M315" i="15"/>
  <c r="N315" i="15"/>
  <c r="K316" i="15"/>
  <c r="L316" i="15"/>
  <c r="M316" i="15"/>
  <c r="N316" i="15"/>
  <c r="K317" i="15"/>
  <c r="L317" i="15"/>
  <c r="M317" i="15"/>
  <c r="N317" i="15"/>
  <c r="K318" i="15"/>
  <c r="L318" i="15"/>
  <c r="M318" i="15"/>
  <c r="N318" i="15"/>
  <c r="K319" i="15"/>
  <c r="L319" i="15"/>
  <c r="M319" i="15"/>
  <c r="N319" i="15"/>
  <c r="K320" i="15"/>
  <c r="L320" i="15"/>
  <c r="M320" i="15"/>
  <c r="N320" i="15"/>
  <c r="K321" i="15"/>
  <c r="L321" i="15"/>
  <c r="M321" i="15"/>
  <c r="N321" i="15"/>
  <c r="K322" i="15"/>
  <c r="L322" i="15"/>
  <c r="M322" i="15"/>
  <c r="N322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I3" i="15"/>
  <c r="J3" i="15" s="1"/>
  <c r="I4" i="15"/>
  <c r="J4" i="15" s="1"/>
  <c r="I5" i="15"/>
  <c r="J5" i="15" s="1"/>
  <c r="I6" i="15"/>
  <c r="J6" i="15" s="1"/>
  <c r="I7" i="15"/>
  <c r="J7" i="15" s="1"/>
  <c r="I8" i="15"/>
  <c r="J8" i="15" s="1"/>
  <c r="I9" i="15"/>
  <c r="J9" i="15" s="1"/>
  <c r="I10" i="15"/>
  <c r="J10" i="15" s="1"/>
  <c r="I11" i="15"/>
  <c r="J11" i="15" s="1"/>
  <c r="I12" i="15"/>
  <c r="J12" i="15" s="1"/>
  <c r="I13" i="15"/>
  <c r="J13" i="15" s="1"/>
  <c r="I14" i="15"/>
  <c r="J14" i="15" s="1"/>
  <c r="I15" i="15"/>
  <c r="J15" i="15" s="1"/>
  <c r="I16" i="15"/>
  <c r="J16" i="15" s="1"/>
  <c r="I17" i="15"/>
  <c r="J17" i="15" s="1"/>
  <c r="I18" i="15"/>
  <c r="J18" i="15" s="1"/>
  <c r="I19" i="15"/>
  <c r="J19" i="15" s="1"/>
  <c r="I20" i="15"/>
  <c r="J20" i="15" s="1"/>
  <c r="I21" i="15"/>
  <c r="J21" i="15" s="1"/>
  <c r="I22" i="15"/>
  <c r="J22" i="15" s="1"/>
  <c r="I23" i="15"/>
  <c r="J23" i="15" s="1"/>
  <c r="I24" i="15"/>
  <c r="J24" i="15" s="1"/>
  <c r="I25" i="15"/>
  <c r="J25" i="15" s="1"/>
  <c r="I26" i="15"/>
  <c r="J26" i="15" s="1"/>
  <c r="I27" i="15"/>
  <c r="J27" i="15" s="1"/>
  <c r="I28" i="15"/>
  <c r="J28" i="15" s="1"/>
  <c r="I29" i="15"/>
  <c r="J29" i="15" s="1"/>
  <c r="I30" i="15"/>
  <c r="J30" i="15" s="1"/>
  <c r="I31" i="15"/>
  <c r="J31" i="15" s="1"/>
  <c r="I32" i="15"/>
  <c r="J32" i="15" s="1"/>
  <c r="I33" i="15"/>
  <c r="J33" i="15" s="1"/>
  <c r="I34" i="15"/>
  <c r="J34" i="15" s="1"/>
  <c r="I35" i="15"/>
  <c r="J35" i="15" s="1"/>
  <c r="I36" i="15"/>
  <c r="J36" i="15" s="1"/>
  <c r="I37" i="15"/>
  <c r="J37" i="15" s="1"/>
  <c r="I38" i="15"/>
  <c r="J38" i="15" s="1"/>
  <c r="I39" i="15"/>
  <c r="J39" i="15" s="1"/>
  <c r="I40" i="15"/>
  <c r="J40" i="15" s="1"/>
  <c r="I41" i="15"/>
  <c r="J41" i="15" s="1"/>
  <c r="I42" i="15"/>
  <c r="J42" i="15" s="1"/>
  <c r="I43" i="15"/>
  <c r="J43" i="15" s="1"/>
  <c r="I44" i="15"/>
  <c r="J44" i="15" s="1"/>
  <c r="I45" i="15"/>
  <c r="J45" i="15" s="1"/>
  <c r="I46" i="15"/>
  <c r="J46" i="15" s="1"/>
  <c r="I47" i="15"/>
  <c r="J47" i="15" s="1"/>
  <c r="I48" i="15"/>
  <c r="J48" i="15" s="1"/>
  <c r="I49" i="15"/>
  <c r="J49" i="15" s="1"/>
  <c r="I50" i="15"/>
  <c r="J50" i="15" s="1"/>
  <c r="I51" i="15"/>
  <c r="J51" i="15" s="1"/>
  <c r="I52" i="15"/>
  <c r="J52" i="15" s="1"/>
  <c r="I53" i="15"/>
  <c r="J53" i="15" s="1"/>
  <c r="I54" i="15"/>
  <c r="J54" i="15" s="1"/>
  <c r="I55" i="15"/>
  <c r="J55" i="15" s="1"/>
  <c r="I56" i="15"/>
  <c r="J56" i="15" s="1"/>
  <c r="I57" i="15"/>
  <c r="J57" i="15" s="1"/>
  <c r="I58" i="15"/>
  <c r="J58" i="15" s="1"/>
  <c r="I59" i="15"/>
  <c r="J59" i="15" s="1"/>
  <c r="I60" i="15"/>
  <c r="J60" i="15" s="1"/>
  <c r="I61" i="15"/>
  <c r="J61" i="15" s="1"/>
  <c r="I62" i="15"/>
  <c r="J62" i="15" s="1"/>
  <c r="I63" i="15"/>
  <c r="J63" i="15" s="1"/>
  <c r="I64" i="15"/>
  <c r="J64" i="15" s="1"/>
  <c r="I65" i="15"/>
  <c r="J65" i="15" s="1"/>
  <c r="I66" i="15"/>
  <c r="J66" i="15" s="1"/>
  <c r="I67" i="15"/>
  <c r="J67" i="15" s="1"/>
  <c r="I68" i="15"/>
  <c r="J68" i="15" s="1"/>
  <c r="I69" i="15"/>
  <c r="J69" i="15" s="1"/>
  <c r="I70" i="15"/>
  <c r="J70" i="15" s="1"/>
  <c r="I71" i="15"/>
  <c r="J71" i="15" s="1"/>
  <c r="I72" i="15"/>
  <c r="J72" i="15" s="1"/>
  <c r="I73" i="15"/>
  <c r="J73" i="15" s="1"/>
  <c r="I74" i="15"/>
  <c r="J74" i="15" s="1"/>
  <c r="I75" i="15"/>
  <c r="J75" i="15" s="1"/>
  <c r="I76" i="15"/>
  <c r="J76" i="15" s="1"/>
  <c r="I77" i="15"/>
  <c r="J77" i="15" s="1"/>
  <c r="I78" i="15"/>
  <c r="J78" i="15" s="1"/>
  <c r="I79" i="15"/>
  <c r="J79" i="15" s="1"/>
  <c r="I80" i="15"/>
  <c r="J80" i="15" s="1"/>
  <c r="I81" i="15"/>
  <c r="J81" i="15" s="1"/>
  <c r="I82" i="15"/>
  <c r="J82" i="15" s="1"/>
  <c r="I83" i="15"/>
  <c r="J83" i="15" s="1"/>
  <c r="I84" i="15"/>
  <c r="J84" i="15" s="1"/>
  <c r="I85" i="15"/>
  <c r="J85" i="15" s="1"/>
  <c r="I86" i="15"/>
  <c r="J86" i="15" s="1"/>
  <c r="I87" i="15"/>
  <c r="J87" i="15" s="1"/>
  <c r="I88" i="15"/>
  <c r="J88" i="15" s="1"/>
  <c r="I89" i="15"/>
  <c r="J89" i="15" s="1"/>
  <c r="I90" i="15"/>
  <c r="J90" i="15" s="1"/>
  <c r="I91" i="15"/>
  <c r="J91" i="15" s="1"/>
  <c r="I92" i="15"/>
  <c r="J92" i="15" s="1"/>
  <c r="I93" i="15"/>
  <c r="J93" i="15" s="1"/>
  <c r="I94" i="15"/>
  <c r="J94" i="15" s="1"/>
  <c r="I95" i="15"/>
  <c r="J95" i="15" s="1"/>
  <c r="I96" i="15"/>
  <c r="J96" i="15" s="1"/>
  <c r="I97" i="15"/>
  <c r="J97" i="15" s="1"/>
  <c r="I98" i="15"/>
  <c r="J98" i="15" s="1"/>
  <c r="I99" i="15"/>
  <c r="J99" i="15" s="1"/>
  <c r="I100" i="15"/>
  <c r="J100" i="15" s="1"/>
  <c r="I101" i="15"/>
  <c r="J101" i="15" s="1"/>
  <c r="I102" i="15"/>
  <c r="J102" i="15" s="1"/>
  <c r="I103" i="15"/>
  <c r="J103" i="15" s="1"/>
  <c r="I104" i="15"/>
  <c r="J104" i="15" s="1"/>
  <c r="I105" i="15"/>
  <c r="J105" i="15" s="1"/>
  <c r="I106" i="15"/>
  <c r="J106" i="15" s="1"/>
  <c r="I107" i="15"/>
  <c r="J107" i="15" s="1"/>
  <c r="I108" i="15"/>
  <c r="J108" i="15" s="1"/>
  <c r="I109" i="15"/>
  <c r="J109" i="15" s="1"/>
  <c r="I110" i="15"/>
  <c r="J110" i="15" s="1"/>
  <c r="I111" i="15"/>
  <c r="J111" i="15" s="1"/>
  <c r="I112" i="15"/>
  <c r="J112" i="15" s="1"/>
  <c r="I113" i="15"/>
  <c r="J113" i="15" s="1"/>
  <c r="I114" i="15"/>
  <c r="J114" i="15" s="1"/>
  <c r="I115" i="15"/>
  <c r="J115" i="15" s="1"/>
  <c r="I116" i="15"/>
  <c r="J116" i="15" s="1"/>
  <c r="I117" i="15"/>
  <c r="J117" i="15" s="1"/>
  <c r="I118" i="15"/>
  <c r="J118" i="15" s="1"/>
  <c r="I119" i="15"/>
  <c r="J119" i="15" s="1"/>
  <c r="I120" i="15"/>
  <c r="J120" i="15" s="1"/>
  <c r="I121" i="15"/>
  <c r="J121" i="15" s="1"/>
  <c r="I122" i="15"/>
  <c r="J122" i="15" s="1"/>
  <c r="I123" i="15"/>
  <c r="J123" i="15" s="1"/>
  <c r="I124" i="15"/>
  <c r="J124" i="15" s="1"/>
  <c r="I125" i="15"/>
  <c r="J125" i="15" s="1"/>
  <c r="I126" i="15"/>
  <c r="J126" i="15" s="1"/>
  <c r="I127" i="15"/>
  <c r="J127" i="15" s="1"/>
  <c r="I128" i="15"/>
  <c r="J128" i="15" s="1"/>
  <c r="I129" i="15"/>
  <c r="J129" i="15" s="1"/>
  <c r="I130" i="15"/>
  <c r="J130" i="15" s="1"/>
  <c r="I131" i="15"/>
  <c r="J131" i="15" s="1"/>
  <c r="I132" i="15"/>
  <c r="J132" i="15" s="1"/>
  <c r="I133" i="15"/>
  <c r="J133" i="15" s="1"/>
  <c r="I134" i="15"/>
  <c r="J134" i="15" s="1"/>
  <c r="I135" i="15"/>
  <c r="J135" i="15" s="1"/>
  <c r="I136" i="15"/>
  <c r="J136" i="15" s="1"/>
  <c r="I137" i="15"/>
  <c r="J137" i="15" s="1"/>
  <c r="I138" i="15"/>
  <c r="J138" i="15" s="1"/>
  <c r="I139" i="15"/>
  <c r="J139" i="15" s="1"/>
  <c r="I140" i="15"/>
  <c r="J140" i="15" s="1"/>
  <c r="I141" i="15"/>
  <c r="J141" i="15" s="1"/>
  <c r="I142" i="15"/>
  <c r="J142" i="15" s="1"/>
  <c r="I143" i="15"/>
  <c r="J143" i="15" s="1"/>
  <c r="I144" i="15"/>
  <c r="J144" i="15" s="1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2" i="15"/>
  <c r="J2" i="15" s="1"/>
  <c r="K132" i="13"/>
  <c r="L132" i="13"/>
  <c r="M132" i="13"/>
  <c r="N132" i="13"/>
  <c r="K133" i="13"/>
  <c r="L133" i="13"/>
  <c r="M133" i="13"/>
  <c r="N133" i="13"/>
  <c r="K134" i="13"/>
  <c r="L134" i="13"/>
  <c r="M134" i="13"/>
  <c r="N134" i="13"/>
  <c r="K135" i="13"/>
  <c r="L135" i="13"/>
  <c r="M135" i="13"/>
  <c r="N135" i="13"/>
  <c r="K136" i="13"/>
  <c r="L136" i="13"/>
  <c r="M136" i="13"/>
  <c r="N136" i="13"/>
  <c r="K137" i="13"/>
  <c r="L137" i="13"/>
  <c r="M137" i="13"/>
  <c r="N137" i="13"/>
  <c r="K138" i="13"/>
  <c r="L138" i="13"/>
  <c r="M138" i="13"/>
  <c r="N138" i="13"/>
  <c r="K139" i="13"/>
  <c r="L139" i="13"/>
  <c r="M139" i="13"/>
  <c r="N139" i="13"/>
  <c r="K140" i="13"/>
  <c r="L140" i="13"/>
  <c r="M140" i="13"/>
  <c r="N140" i="13"/>
  <c r="K141" i="13"/>
  <c r="L141" i="13"/>
  <c r="M141" i="13"/>
  <c r="N141" i="13"/>
  <c r="K142" i="13"/>
  <c r="L142" i="13"/>
  <c r="M142" i="13"/>
  <c r="N142" i="13"/>
  <c r="K143" i="13"/>
  <c r="L143" i="13"/>
  <c r="M143" i="13"/>
  <c r="N143" i="13"/>
  <c r="K144" i="13"/>
  <c r="L144" i="13"/>
  <c r="M144" i="13"/>
  <c r="N144" i="13"/>
  <c r="K145" i="13"/>
  <c r="L145" i="13"/>
  <c r="M145" i="13"/>
  <c r="N145" i="13"/>
  <c r="K146" i="13"/>
  <c r="L146" i="13"/>
  <c r="M146" i="13"/>
  <c r="N146" i="13"/>
  <c r="K147" i="13"/>
  <c r="L147" i="13"/>
  <c r="M147" i="13"/>
  <c r="N147" i="13"/>
  <c r="K148" i="13"/>
  <c r="L148" i="13"/>
  <c r="M148" i="13"/>
  <c r="N148" i="13"/>
  <c r="K149" i="13"/>
  <c r="L149" i="13"/>
  <c r="M149" i="13"/>
  <c r="N149" i="13"/>
  <c r="K150" i="13"/>
  <c r="L150" i="13"/>
  <c r="M150" i="13"/>
  <c r="N150" i="13"/>
  <c r="K151" i="13"/>
  <c r="L151" i="13"/>
  <c r="M151" i="13"/>
  <c r="N151" i="13"/>
  <c r="K152" i="13"/>
  <c r="L152" i="13"/>
  <c r="M152" i="13"/>
  <c r="N152" i="13"/>
  <c r="K153" i="13"/>
  <c r="L153" i="13"/>
  <c r="M153" i="13"/>
  <c r="N153" i="13"/>
  <c r="K154" i="13"/>
  <c r="L154" i="13"/>
  <c r="M154" i="13"/>
  <c r="N154" i="13"/>
  <c r="K155" i="13"/>
  <c r="L155" i="13"/>
  <c r="M155" i="13"/>
  <c r="N155" i="13"/>
  <c r="K156" i="13"/>
  <c r="L156" i="13"/>
  <c r="M156" i="13"/>
  <c r="N156" i="13"/>
  <c r="K157" i="13"/>
  <c r="L157" i="13"/>
  <c r="M157" i="13"/>
  <c r="N157" i="13"/>
  <c r="K158" i="13"/>
  <c r="L158" i="13"/>
  <c r="M158" i="13"/>
  <c r="N158" i="13"/>
  <c r="K159" i="13"/>
  <c r="L159" i="13"/>
  <c r="M159" i="13"/>
  <c r="N159" i="13"/>
  <c r="K160" i="13"/>
  <c r="L160" i="13"/>
  <c r="M160" i="13"/>
  <c r="N160" i="13"/>
  <c r="K161" i="13"/>
  <c r="L161" i="13"/>
  <c r="M161" i="13"/>
  <c r="N161" i="13"/>
  <c r="K162" i="13"/>
  <c r="L162" i="13"/>
  <c r="M162" i="13"/>
  <c r="N162" i="13"/>
  <c r="K163" i="13"/>
  <c r="L163" i="13"/>
  <c r="M163" i="13"/>
  <c r="N163" i="13"/>
  <c r="K164" i="13"/>
  <c r="L164" i="13"/>
  <c r="M164" i="13"/>
  <c r="N164" i="13"/>
  <c r="K165" i="13"/>
  <c r="L165" i="13"/>
  <c r="M165" i="13"/>
  <c r="N165" i="13"/>
  <c r="K166" i="13"/>
  <c r="L166" i="13"/>
  <c r="M166" i="13"/>
  <c r="N166" i="13"/>
  <c r="K167" i="13"/>
  <c r="L167" i="13"/>
  <c r="M167" i="13"/>
  <c r="N167" i="13"/>
  <c r="K168" i="13"/>
  <c r="L168" i="13"/>
  <c r="M168" i="13"/>
  <c r="N168" i="13"/>
  <c r="K169" i="13"/>
  <c r="L169" i="13"/>
  <c r="M169" i="13"/>
  <c r="N169" i="13"/>
  <c r="K170" i="13"/>
  <c r="L170" i="13"/>
  <c r="M170" i="13"/>
  <c r="N170" i="13"/>
  <c r="K171" i="13"/>
  <c r="L171" i="13"/>
  <c r="M171" i="13"/>
  <c r="N171" i="13"/>
  <c r="K172" i="13"/>
  <c r="L172" i="13"/>
  <c r="M172" i="13"/>
  <c r="N172" i="13"/>
  <c r="K173" i="13"/>
  <c r="L173" i="13"/>
  <c r="M173" i="13"/>
  <c r="N173" i="13"/>
  <c r="K174" i="13"/>
  <c r="L174" i="13"/>
  <c r="M174" i="13"/>
  <c r="N174" i="13"/>
  <c r="K175" i="13"/>
  <c r="L175" i="13"/>
  <c r="M175" i="13"/>
  <c r="N175" i="13"/>
  <c r="K176" i="13"/>
  <c r="L176" i="13"/>
  <c r="M176" i="13"/>
  <c r="N176" i="13"/>
  <c r="K177" i="13"/>
  <c r="L177" i="13"/>
  <c r="M177" i="13"/>
  <c r="N177" i="13"/>
  <c r="K178" i="13"/>
  <c r="L178" i="13"/>
  <c r="M178" i="13"/>
  <c r="N178" i="13"/>
  <c r="K179" i="13"/>
  <c r="L179" i="13"/>
  <c r="M179" i="13"/>
  <c r="N179" i="13"/>
  <c r="K180" i="13"/>
  <c r="L180" i="13"/>
  <c r="M180" i="13"/>
  <c r="N180" i="13"/>
  <c r="K181" i="13"/>
  <c r="L181" i="13"/>
  <c r="M181" i="13"/>
  <c r="N181" i="13"/>
  <c r="K182" i="13"/>
  <c r="L182" i="13"/>
  <c r="M182" i="13"/>
  <c r="N182" i="13"/>
  <c r="K183" i="13"/>
  <c r="L183" i="13"/>
  <c r="M183" i="13"/>
  <c r="N183" i="13"/>
  <c r="K184" i="13"/>
  <c r="L184" i="13"/>
  <c r="M184" i="13"/>
  <c r="N184" i="13"/>
  <c r="K185" i="13"/>
  <c r="L185" i="13"/>
  <c r="M185" i="13"/>
  <c r="N185" i="13"/>
  <c r="K186" i="13"/>
  <c r="L186" i="13"/>
  <c r="M186" i="13"/>
  <c r="N186" i="13"/>
  <c r="K187" i="13"/>
  <c r="L187" i="13"/>
  <c r="M187" i="13"/>
  <c r="N187" i="13"/>
  <c r="K188" i="13"/>
  <c r="L188" i="13"/>
  <c r="M188" i="13"/>
  <c r="N188" i="13"/>
  <c r="K189" i="13"/>
  <c r="L189" i="13"/>
  <c r="M189" i="13"/>
  <c r="N189" i="13"/>
  <c r="K190" i="13"/>
  <c r="L190" i="13"/>
  <c r="M190" i="13"/>
  <c r="N190" i="13"/>
  <c r="K191" i="13"/>
  <c r="L191" i="13"/>
  <c r="M191" i="13"/>
  <c r="N191" i="13"/>
  <c r="K192" i="13"/>
  <c r="L192" i="13"/>
  <c r="M192" i="13"/>
  <c r="N192" i="13"/>
  <c r="K193" i="13"/>
  <c r="L193" i="13"/>
  <c r="M193" i="13"/>
  <c r="N193" i="13"/>
  <c r="K194" i="13"/>
  <c r="L194" i="13"/>
  <c r="M194" i="13"/>
  <c r="N194" i="13"/>
  <c r="K195" i="13"/>
  <c r="L195" i="13"/>
  <c r="M195" i="13"/>
  <c r="N195" i="13"/>
  <c r="K196" i="13"/>
  <c r="L196" i="13"/>
  <c r="M196" i="13"/>
  <c r="N196" i="13"/>
  <c r="K197" i="13"/>
  <c r="L197" i="13"/>
  <c r="M197" i="13"/>
  <c r="N197" i="13"/>
  <c r="K198" i="13"/>
  <c r="L198" i="13"/>
  <c r="M198" i="13"/>
  <c r="N198" i="13"/>
  <c r="K199" i="13"/>
  <c r="L199" i="13"/>
  <c r="M199" i="13"/>
  <c r="N199" i="13"/>
  <c r="K200" i="13"/>
  <c r="L200" i="13"/>
  <c r="M200" i="13"/>
  <c r="N200" i="13"/>
  <c r="K201" i="13"/>
  <c r="L201" i="13"/>
  <c r="M201" i="13"/>
  <c r="N201" i="13"/>
  <c r="K202" i="13"/>
  <c r="L202" i="13"/>
  <c r="M202" i="13"/>
  <c r="N202" i="13"/>
  <c r="K203" i="13"/>
  <c r="L203" i="13"/>
  <c r="M203" i="13"/>
  <c r="N203" i="13"/>
  <c r="K204" i="13"/>
  <c r="L204" i="13"/>
  <c r="M204" i="13"/>
  <c r="N204" i="13"/>
  <c r="K205" i="13"/>
  <c r="L205" i="13"/>
  <c r="M205" i="13"/>
  <c r="N205" i="13"/>
  <c r="K206" i="13"/>
  <c r="L206" i="13"/>
  <c r="M206" i="13"/>
  <c r="N206" i="13"/>
  <c r="K207" i="13"/>
  <c r="L207" i="13"/>
  <c r="M207" i="13"/>
  <c r="N207" i="13"/>
  <c r="K208" i="13"/>
  <c r="L208" i="13"/>
  <c r="M208" i="13"/>
  <c r="N208" i="13"/>
  <c r="K209" i="13"/>
  <c r="L209" i="13"/>
  <c r="M209" i="13"/>
  <c r="N209" i="13"/>
  <c r="K210" i="13"/>
  <c r="L210" i="13"/>
  <c r="M210" i="13"/>
  <c r="N210" i="13"/>
  <c r="K211" i="13"/>
  <c r="L211" i="13"/>
  <c r="M211" i="13"/>
  <c r="N211" i="13"/>
  <c r="K212" i="13"/>
  <c r="L212" i="13"/>
  <c r="M212" i="13"/>
  <c r="N212" i="13"/>
  <c r="K213" i="13"/>
  <c r="L213" i="13"/>
  <c r="M213" i="13"/>
  <c r="N213" i="13"/>
  <c r="K214" i="13"/>
  <c r="L214" i="13"/>
  <c r="M214" i="13"/>
  <c r="N214" i="13"/>
  <c r="K215" i="13"/>
  <c r="L215" i="13"/>
  <c r="M215" i="13"/>
  <c r="N215" i="13"/>
  <c r="K216" i="13"/>
  <c r="L216" i="13"/>
  <c r="M216" i="13"/>
  <c r="N216" i="13"/>
  <c r="K217" i="13"/>
  <c r="L217" i="13"/>
  <c r="M217" i="13"/>
  <c r="N217" i="13"/>
  <c r="K218" i="13"/>
  <c r="L218" i="13"/>
  <c r="M218" i="13"/>
  <c r="N218" i="13"/>
  <c r="K219" i="13"/>
  <c r="L219" i="13"/>
  <c r="M219" i="13"/>
  <c r="N219" i="13"/>
  <c r="K220" i="13"/>
  <c r="L220" i="13"/>
  <c r="M220" i="13"/>
  <c r="N220" i="13"/>
  <c r="K221" i="13"/>
  <c r="L221" i="13"/>
  <c r="M221" i="13"/>
  <c r="N221" i="13"/>
  <c r="K222" i="13"/>
  <c r="L222" i="13"/>
  <c r="M222" i="13"/>
  <c r="N222" i="13"/>
  <c r="K223" i="13"/>
  <c r="L223" i="13"/>
  <c r="M223" i="13"/>
  <c r="N223" i="13"/>
  <c r="K224" i="13"/>
  <c r="L224" i="13"/>
  <c r="M224" i="13"/>
  <c r="N224" i="13"/>
  <c r="K225" i="13"/>
  <c r="L225" i="13"/>
  <c r="M225" i="13"/>
  <c r="N225" i="13"/>
  <c r="K226" i="13"/>
  <c r="L226" i="13"/>
  <c r="M226" i="13"/>
  <c r="N226" i="13"/>
  <c r="K227" i="13"/>
  <c r="L227" i="13"/>
  <c r="M227" i="13"/>
  <c r="N227" i="13"/>
  <c r="K228" i="13"/>
  <c r="L228" i="13"/>
  <c r="M228" i="13"/>
  <c r="N228" i="13"/>
  <c r="K229" i="13"/>
  <c r="L229" i="13"/>
  <c r="M229" i="13"/>
  <c r="N229" i="13"/>
  <c r="K230" i="13"/>
  <c r="L230" i="13"/>
  <c r="M230" i="13"/>
  <c r="N230" i="13"/>
  <c r="K231" i="13"/>
  <c r="L231" i="13"/>
  <c r="M231" i="13"/>
  <c r="N231" i="13"/>
  <c r="K232" i="13"/>
  <c r="L232" i="13"/>
  <c r="M232" i="13"/>
  <c r="N232" i="13"/>
  <c r="K233" i="13"/>
  <c r="L233" i="13"/>
  <c r="M233" i="13"/>
  <c r="N233" i="13"/>
  <c r="K234" i="13"/>
  <c r="L234" i="13"/>
  <c r="M234" i="13"/>
  <c r="N234" i="13"/>
  <c r="K235" i="13"/>
  <c r="L235" i="13"/>
  <c r="M235" i="13"/>
  <c r="N235" i="13"/>
  <c r="K236" i="13"/>
  <c r="L236" i="13"/>
  <c r="M236" i="13"/>
  <c r="N236" i="13"/>
  <c r="K237" i="13"/>
  <c r="L237" i="13"/>
  <c r="M237" i="13"/>
  <c r="N237" i="13"/>
  <c r="K238" i="13"/>
  <c r="L238" i="13"/>
  <c r="M238" i="13"/>
  <c r="N238" i="13"/>
  <c r="K239" i="13"/>
  <c r="L239" i="13"/>
  <c r="M239" i="13"/>
  <c r="N239" i="13"/>
  <c r="K240" i="13"/>
  <c r="L240" i="13"/>
  <c r="M240" i="13"/>
  <c r="N240" i="13"/>
  <c r="K241" i="13"/>
  <c r="L241" i="13"/>
  <c r="M241" i="13"/>
  <c r="N241" i="13"/>
  <c r="K242" i="13"/>
  <c r="L242" i="13"/>
  <c r="M242" i="13"/>
  <c r="N242" i="13"/>
  <c r="K243" i="13"/>
  <c r="L243" i="13"/>
  <c r="M243" i="13"/>
  <c r="N243" i="13"/>
  <c r="K244" i="13"/>
  <c r="L244" i="13"/>
  <c r="M244" i="13"/>
  <c r="N244" i="13"/>
  <c r="K245" i="13"/>
  <c r="L245" i="13"/>
  <c r="M245" i="13"/>
  <c r="N245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I3" i="13"/>
  <c r="J3" i="13" s="1"/>
  <c r="I4" i="13"/>
  <c r="J4" i="13" s="1"/>
  <c r="I5" i="13"/>
  <c r="J5" i="13" s="1"/>
  <c r="I6" i="13"/>
  <c r="J6" i="13" s="1"/>
  <c r="I7" i="13"/>
  <c r="J7" i="13" s="1"/>
  <c r="I8" i="13"/>
  <c r="J8" i="13" s="1"/>
  <c r="I9" i="13"/>
  <c r="J9" i="13" s="1"/>
  <c r="I10" i="13"/>
  <c r="J10" i="13" s="1"/>
  <c r="I11" i="13"/>
  <c r="J11" i="13" s="1"/>
  <c r="I12" i="13"/>
  <c r="J12" i="13" s="1"/>
  <c r="I13" i="13"/>
  <c r="J13" i="13" s="1"/>
  <c r="I14" i="13"/>
  <c r="J14" i="13" s="1"/>
  <c r="I15" i="13"/>
  <c r="J15" i="13" s="1"/>
  <c r="I16" i="13"/>
  <c r="J16" i="13" s="1"/>
  <c r="I17" i="13"/>
  <c r="J17" i="13" s="1"/>
  <c r="I18" i="13"/>
  <c r="J18" i="13" s="1"/>
  <c r="I19" i="13"/>
  <c r="J19" i="13" s="1"/>
  <c r="I20" i="13"/>
  <c r="J20" i="13" s="1"/>
  <c r="I21" i="13"/>
  <c r="J21" i="13" s="1"/>
  <c r="I22" i="13"/>
  <c r="J22" i="13" s="1"/>
  <c r="I23" i="13"/>
  <c r="J23" i="13" s="1"/>
  <c r="I24" i="13"/>
  <c r="J24" i="13" s="1"/>
  <c r="I25" i="13"/>
  <c r="J25" i="13" s="1"/>
  <c r="I26" i="13"/>
  <c r="J26" i="13" s="1"/>
  <c r="I27" i="13"/>
  <c r="J27" i="13" s="1"/>
  <c r="I28" i="13"/>
  <c r="J28" i="13" s="1"/>
  <c r="I29" i="13"/>
  <c r="J29" i="13" s="1"/>
  <c r="I30" i="13"/>
  <c r="J30" i="13" s="1"/>
  <c r="I31" i="13"/>
  <c r="J31" i="13" s="1"/>
  <c r="I32" i="13"/>
  <c r="J32" i="13" s="1"/>
  <c r="I33" i="13"/>
  <c r="J33" i="13" s="1"/>
  <c r="I34" i="13"/>
  <c r="J34" i="13" s="1"/>
  <c r="I35" i="13"/>
  <c r="J35" i="13" s="1"/>
  <c r="I36" i="13"/>
  <c r="J36" i="13" s="1"/>
  <c r="I37" i="13"/>
  <c r="J37" i="13" s="1"/>
  <c r="I38" i="13"/>
  <c r="J38" i="13" s="1"/>
  <c r="I39" i="13"/>
  <c r="J39" i="13" s="1"/>
  <c r="I40" i="13"/>
  <c r="J40" i="13" s="1"/>
  <c r="I41" i="13"/>
  <c r="J41" i="13" s="1"/>
  <c r="I42" i="13"/>
  <c r="J42" i="13" s="1"/>
  <c r="I43" i="13"/>
  <c r="J43" i="13" s="1"/>
  <c r="I44" i="13"/>
  <c r="J44" i="13" s="1"/>
  <c r="I45" i="13"/>
  <c r="J45" i="13" s="1"/>
  <c r="I46" i="13"/>
  <c r="J46" i="13" s="1"/>
  <c r="I47" i="13"/>
  <c r="J47" i="13" s="1"/>
  <c r="I48" i="13"/>
  <c r="J48" i="13" s="1"/>
  <c r="I49" i="13"/>
  <c r="J49" i="13" s="1"/>
  <c r="I50" i="13"/>
  <c r="J50" i="13" s="1"/>
  <c r="I51" i="13"/>
  <c r="J51" i="13" s="1"/>
  <c r="I52" i="13"/>
  <c r="J52" i="13" s="1"/>
  <c r="I53" i="13"/>
  <c r="J53" i="13" s="1"/>
  <c r="I54" i="13"/>
  <c r="J54" i="13" s="1"/>
  <c r="I55" i="13"/>
  <c r="J55" i="13" s="1"/>
  <c r="I56" i="13"/>
  <c r="J56" i="13" s="1"/>
  <c r="I57" i="13"/>
  <c r="J57" i="13" s="1"/>
  <c r="I58" i="13"/>
  <c r="J58" i="13" s="1"/>
  <c r="I59" i="13"/>
  <c r="J59" i="13" s="1"/>
  <c r="I60" i="13"/>
  <c r="J60" i="13" s="1"/>
  <c r="I61" i="13"/>
  <c r="J61" i="13" s="1"/>
  <c r="I62" i="13"/>
  <c r="J62" i="13" s="1"/>
  <c r="I63" i="13"/>
  <c r="J63" i="13" s="1"/>
  <c r="I64" i="13"/>
  <c r="J64" i="13" s="1"/>
  <c r="I65" i="13"/>
  <c r="J65" i="13" s="1"/>
  <c r="I66" i="13"/>
  <c r="J66" i="13" s="1"/>
  <c r="I67" i="13"/>
  <c r="J67" i="13" s="1"/>
  <c r="I68" i="13"/>
  <c r="J68" i="13" s="1"/>
  <c r="I69" i="13"/>
  <c r="J69" i="13" s="1"/>
  <c r="I70" i="13"/>
  <c r="J70" i="13" s="1"/>
  <c r="I71" i="13"/>
  <c r="J71" i="13" s="1"/>
  <c r="I72" i="13"/>
  <c r="J72" i="13" s="1"/>
  <c r="I73" i="13"/>
  <c r="J73" i="13" s="1"/>
  <c r="I74" i="13"/>
  <c r="J74" i="13" s="1"/>
  <c r="I75" i="13"/>
  <c r="J75" i="13" s="1"/>
  <c r="I76" i="13"/>
  <c r="J76" i="13" s="1"/>
  <c r="I77" i="13"/>
  <c r="J77" i="13" s="1"/>
  <c r="I78" i="13"/>
  <c r="J78" i="13" s="1"/>
  <c r="I79" i="13"/>
  <c r="J79" i="13" s="1"/>
  <c r="I80" i="13"/>
  <c r="J80" i="13" s="1"/>
  <c r="I81" i="13"/>
  <c r="J81" i="13" s="1"/>
  <c r="I82" i="13"/>
  <c r="J82" i="13" s="1"/>
  <c r="I83" i="13"/>
  <c r="J83" i="13" s="1"/>
  <c r="I84" i="13"/>
  <c r="J84" i="13" s="1"/>
  <c r="I85" i="13"/>
  <c r="J85" i="13" s="1"/>
  <c r="I86" i="13"/>
  <c r="J86" i="13" s="1"/>
  <c r="I87" i="13"/>
  <c r="J87" i="13" s="1"/>
  <c r="I88" i="13"/>
  <c r="J88" i="13" s="1"/>
  <c r="I89" i="13"/>
  <c r="J89" i="13" s="1"/>
  <c r="I90" i="13"/>
  <c r="J90" i="13" s="1"/>
  <c r="I91" i="13"/>
  <c r="J91" i="13" s="1"/>
  <c r="I92" i="13"/>
  <c r="J92" i="13" s="1"/>
  <c r="I93" i="13"/>
  <c r="J93" i="13" s="1"/>
  <c r="I94" i="13"/>
  <c r="J94" i="13" s="1"/>
  <c r="I95" i="13"/>
  <c r="J95" i="13" s="1"/>
  <c r="I96" i="13"/>
  <c r="J96" i="13" s="1"/>
  <c r="I97" i="13"/>
  <c r="J97" i="13" s="1"/>
  <c r="I98" i="13"/>
  <c r="J98" i="13" s="1"/>
  <c r="I99" i="13"/>
  <c r="J99" i="13" s="1"/>
  <c r="I100" i="13"/>
  <c r="J100" i="13" s="1"/>
  <c r="I101" i="13"/>
  <c r="J101" i="13" s="1"/>
  <c r="I102" i="13"/>
  <c r="J102" i="13" s="1"/>
  <c r="I103" i="13"/>
  <c r="J103" i="13" s="1"/>
  <c r="I104" i="13"/>
  <c r="J104" i="13" s="1"/>
  <c r="I105" i="13"/>
  <c r="J105" i="13" s="1"/>
  <c r="I106" i="13"/>
  <c r="J106" i="13" s="1"/>
  <c r="I107" i="13"/>
  <c r="J107" i="13" s="1"/>
  <c r="I108" i="13"/>
  <c r="J108" i="13" s="1"/>
  <c r="I109" i="13"/>
  <c r="J109" i="13" s="1"/>
  <c r="I110" i="13"/>
  <c r="J110" i="13" s="1"/>
  <c r="I111" i="13"/>
  <c r="J111" i="13" s="1"/>
  <c r="I112" i="13"/>
  <c r="J112" i="13" s="1"/>
  <c r="I113" i="13"/>
  <c r="J113" i="13" s="1"/>
  <c r="I114" i="13"/>
  <c r="J114" i="13" s="1"/>
  <c r="I115" i="13"/>
  <c r="J115" i="13" s="1"/>
  <c r="I116" i="13"/>
  <c r="J116" i="13" s="1"/>
  <c r="I117" i="13"/>
  <c r="J117" i="13" s="1"/>
  <c r="I118" i="13"/>
  <c r="J118" i="13" s="1"/>
  <c r="I119" i="13"/>
  <c r="J119" i="13" s="1"/>
  <c r="I120" i="13"/>
  <c r="J120" i="13" s="1"/>
  <c r="I121" i="13"/>
  <c r="J121" i="13" s="1"/>
  <c r="I122" i="13"/>
  <c r="J122" i="13" s="1"/>
  <c r="I123" i="13"/>
  <c r="J123" i="13" s="1"/>
  <c r="I124" i="13"/>
  <c r="J124" i="13" s="1"/>
  <c r="I125" i="13"/>
  <c r="J125" i="13" s="1"/>
  <c r="I126" i="13"/>
  <c r="J126" i="13" s="1"/>
  <c r="I127" i="13"/>
  <c r="J127" i="13" s="1"/>
  <c r="I128" i="13"/>
  <c r="J128" i="13" s="1"/>
  <c r="I129" i="13"/>
  <c r="J129" i="13" s="1"/>
  <c r="I130" i="13"/>
  <c r="J130" i="13" s="1"/>
  <c r="I131" i="13"/>
  <c r="J131" i="13" s="1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" i="13"/>
  <c r="J2" i="13" s="1"/>
  <c r="K145" i="7"/>
  <c r="L145" i="7"/>
  <c r="K146" i="7"/>
  <c r="L146" i="7"/>
  <c r="K147" i="7"/>
  <c r="L147" i="7"/>
  <c r="K148" i="7"/>
  <c r="L148" i="7"/>
  <c r="K149" i="7"/>
  <c r="L149" i="7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/>
  <c r="K162" i="7"/>
  <c r="L162" i="7"/>
  <c r="K163" i="7"/>
  <c r="L163" i="7"/>
  <c r="K164" i="7"/>
  <c r="L164" i="7"/>
  <c r="K165" i="7"/>
  <c r="L165" i="7"/>
  <c r="K166" i="7"/>
  <c r="L166" i="7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L173" i="7"/>
  <c r="K174" i="7"/>
  <c r="L174" i="7"/>
  <c r="K175" i="7"/>
  <c r="L175" i="7"/>
  <c r="K176" i="7"/>
  <c r="L176" i="7"/>
  <c r="K177" i="7"/>
  <c r="L177" i="7"/>
  <c r="K178" i="7"/>
  <c r="L178" i="7"/>
  <c r="K179" i="7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K188" i="7"/>
  <c r="L188" i="7"/>
  <c r="K189" i="7"/>
  <c r="L189" i="7"/>
  <c r="K190" i="7"/>
  <c r="L190" i="7"/>
  <c r="K191" i="7"/>
  <c r="L191" i="7"/>
  <c r="K192" i="7"/>
  <c r="L192" i="7"/>
  <c r="K193" i="7"/>
  <c r="L193" i="7"/>
  <c r="K194" i="7"/>
  <c r="L194" i="7"/>
  <c r="K195" i="7"/>
  <c r="L195" i="7"/>
  <c r="K196" i="7"/>
  <c r="L196" i="7"/>
  <c r="K197" i="7"/>
  <c r="L197" i="7"/>
  <c r="K198" i="7"/>
  <c r="L198" i="7"/>
  <c r="K199" i="7"/>
  <c r="L199" i="7"/>
  <c r="K200" i="7"/>
  <c r="L200" i="7"/>
  <c r="K201" i="7"/>
  <c r="L201" i="7"/>
  <c r="K202" i="7"/>
  <c r="L202" i="7"/>
  <c r="K203" i="7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K210" i="7"/>
  <c r="L210" i="7"/>
  <c r="K211" i="7"/>
  <c r="L211" i="7"/>
  <c r="K212" i="7"/>
  <c r="L212" i="7"/>
  <c r="K213" i="7"/>
  <c r="L213" i="7"/>
  <c r="K214" i="7"/>
  <c r="L214" i="7"/>
  <c r="K215" i="7"/>
  <c r="L215" i="7"/>
  <c r="K216" i="7"/>
  <c r="L216" i="7"/>
  <c r="K217" i="7"/>
  <c r="L217" i="7"/>
  <c r="K218" i="7"/>
  <c r="L218" i="7"/>
  <c r="K219" i="7"/>
  <c r="L219" i="7"/>
  <c r="K220" i="7"/>
  <c r="L220" i="7"/>
  <c r="K221" i="7"/>
  <c r="L221" i="7"/>
  <c r="K222" i="7"/>
  <c r="L222" i="7"/>
  <c r="K223" i="7"/>
  <c r="L223" i="7"/>
  <c r="K224" i="7"/>
  <c r="L224" i="7"/>
  <c r="K225" i="7"/>
  <c r="L225" i="7"/>
  <c r="K226" i="7"/>
  <c r="L226" i="7"/>
  <c r="K227" i="7"/>
  <c r="L227" i="7"/>
  <c r="K228" i="7"/>
  <c r="L228" i="7"/>
  <c r="K229" i="7"/>
  <c r="L229" i="7"/>
  <c r="K230" i="7"/>
  <c r="L230" i="7"/>
  <c r="K231" i="7"/>
  <c r="L231" i="7"/>
  <c r="K232" i="7"/>
  <c r="L232" i="7"/>
  <c r="K233" i="7"/>
  <c r="L233" i="7"/>
  <c r="K234" i="7"/>
  <c r="L234" i="7"/>
  <c r="K235" i="7"/>
  <c r="L235" i="7"/>
  <c r="K236" i="7"/>
  <c r="L236" i="7"/>
  <c r="K237" i="7"/>
  <c r="L237" i="7"/>
  <c r="K238" i="7"/>
  <c r="L238" i="7"/>
  <c r="K239" i="7"/>
  <c r="L239" i="7"/>
  <c r="K240" i="7"/>
  <c r="L240" i="7"/>
  <c r="K241" i="7"/>
  <c r="L241" i="7"/>
  <c r="K242" i="7"/>
  <c r="L242" i="7"/>
  <c r="K243" i="7"/>
  <c r="L243" i="7"/>
  <c r="K244" i="7"/>
  <c r="L244" i="7"/>
  <c r="K245" i="7"/>
  <c r="L245" i="7"/>
  <c r="K246" i="7"/>
  <c r="L246" i="7"/>
  <c r="K247" i="7"/>
  <c r="L247" i="7"/>
  <c r="K248" i="7"/>
  <c r="L248" i="7"/>
  <c r="K249" i="7"/>
  <c r="L249" i="7"/>
  <c r="K250" i="7"/>
  <c r="L250" i="7"/>
  <c r="K251" i="7"/>
  <c r="L251" i="7"/>
  <c r="K252" i="7"/>
  <c r="L252" i="7"/>
  <c r="K253" i="7"/>
  <c r="L253" i="7"/>
  <c r="K254" i="7"/>
  <c r="L254" i="7"/>
  <c r="K255" i="7"/>
  <c r="L255" i="7"/>
  <c r="K256" i="7"/>
  <c r="L256" i="7"/>
  <c r="K257" i="7"/>
  <c r="L257" i="7"/>
  <c r="K258" i="7"/>
  <c r="L258" i="7"/>
  <c r="K259" i="7"/>
  <c r="L259" i="7"/>
  <c r="K260" i="7"/>
  <c r="L260" i="7"/>
  <c r="K261" i="7"/>
  <c r="L261" i="7"/>
  <c r="K262" i="7"/>
  <c r="L262" i="7"/>
  <c r="K263" i="7"/>
  <c r="L263" i="7"/>
  <c r="K264" i="7"/>
  <c r="L264" i="7"/>
  <c r="K265" i="7"/>
  <c r="L265" i="7"/>
  <c r="K266" i="7"/>
  <c r="L266" i="7"/>
  <c r="K267" i="7"/>
  <c r="L267" i="7"/>
  <c r="K268" i="7"/>
  <c r="L268" i="7"/>
  <c r="K269" i="7"/>
  <c r="L269" i="7"/>
  <c r="K270" i="7"/>
  <c r="L270" i="7"/>
  <c r="K271" i="7"/>
  <c r="L271" i="7"/>
  <c r="K272" i="7"/>
  <c r="L272" i="7"/>
  <c r="K273" i="7"/>
  <c r="L273" i="7"/>
  <c r="K274" i="7"/>
  <c r="L274" i="7"/>
  <c r="K275" i="7"/>
  <c r="L275" i="7"/>
  <c r="K276" i="7"/>
  <c r="L276" i="7"/>
  <c r="K277" i="7"/>
  <c r="L277" i="7"/>
  <c r="K278" i="7"/>
  <c r="L278" i="7"/>
  <c r="K279" i="7"/>
  <c r="L279" i="7"/>
  <c r="K280" i="7"/>
  <c r="L280" i="7"/>
  <c r="K281" i="7"/>
  <c r="L281" i="7"/>
  <c r="K282" i="7"/>
  <c r="L282" i="7"/>
  <c r="K283" i="7"/>
  <c r="L283" i="7"/>
  <c r="K284" i="7"/>
  <c r="L284" i="7"/>
  <c r="K285" i="7"/>
  <c r="L285" i="7"/>
  <c r="K286" i="7"/>
  <c r="L286" i="7"/>
  <c r="K287" i="7"/>
  <c r="L287" i="7"/>
  <c r="K288" i="7"/>
  <c r="L288" i="7"/>
  <c r="K289" i="7"/>
  <c r="L289" i="7"/>
  <c r="K290" i="7"/>
  <c r="L290" i="7"/>
  <c r="K291" i="7"/>
  <c r="L291" i="7"/>
  <c r="K292" i="7"/>
  <c r="L292" i="7"/>
  <c r="K293" i="7"/>
  <c r="L293" i="7"/>
  <c r="K294" i="7"/>
  <c r="L294" i="7"/>
  <c r="K295" i="7"/>
  <c r="L295" i="7"/>
  <c r="K296" i="7"/>
  <c r="L296" i="7"/>
  <c r="K297" i="7"/>
  <c r="L297" i="7"/>
  <c r="K298" i="7"/>
  <c r="L298" i="7"/>
  <c r="K299" i="7"/>
  <c r="L299" i="7"/>
  <c r="K300" i="7"/>
  <c r="L300" i="7"/>
  <c r="K301" i="7"/>
  <c r="L301" i="7"/>
  <c r="K302" i="7"/>
  <c r="L302" i="7"/>
  <c r="K303" i="7"/>
  <c r="L303" i="7"/>
  <c r="K304" i="7"/>
  <c r="L304" i="7"/>
  <c r="K305" i="7"/>
  <c r="L305" i="7"/>
  <c r="K306" i="7"/>
  <c r="L306" i="7"/>
  <c r="K307" i="7"/>
  <c r="L307" i="7"/>
  <c r="K308" i="7"/>
  <c r="L308" i="7"/>
  <c r="K309" i="7"/>
  <c r="L309" i="7"/>
  <c r="K310" i="7"/>
  <c r="L310" i="7"/>
  <c r="K311" i="7"/>
  <c r="L311" i="7"/>
  <c r="K312" i="7"/>
  <c r="L312" i="7"/>
  <c r="K313" i="7"/>
  <c r="L313" i="7"/>
  <c r="K314" i="7"/>
  <c r="L314" i="7"/>
  <c r="K315" i="7"/>
  <c r="L315" i="7"/>
  <c r="K316" i="7"/>
  <c r="L316" i="7"/>
  <c r="K317" i="7"/>
  <c r="L317" i="7"/>
  <c r="K318" i="7"/>
  <c r="L318" i="7"/>
  <c r="K319" i="7"/>
  <c r="L319" i="7"/>
  <c r="K320" i="7"/>
  <c r="L320" i="7"/>
  <c r="K321" i="7"/>
  <c r="L321" i="7"/>
  <c r="K322" i="7"/>
  <c r="L322" i="7"/>
  <c r="K323" i="7"/>
  <c r="L323" i="7"/>
  <c r="K324" i="7"/>
  <c r="L324" i="7"/>
  <c r="K325" i="7"/>
  <c r="L325" i="7"/>
  <c r="K326" i="7"/>
  <c r="L326" i="7"/>
  <c r="K327" i="7"/>
  <c r="L327" i="7"/>
  <c r="K328" i="7"/>
  <c r="L328" i="7"/>
  <c r="K329" i="7"/>
  <c r="L329" i="7"/>
  <c r="K330" i="7"/>
  <c r="L330" i="7"/>
  <c r="K331" i="7"/>
  <c r="L331" i="7"/>
  <c r="K332" i="7"/>
  <c r="L332" i="7"/>
  <c r="K333" i="7"/>
  <c r="L333" i="7"/>
  <c r="K334" i="7"/>
  <c r="L334" i="7"/>
  <c r="K335" i="7"/>
  <c r="L335" i="7"/>
  <c r="K336" i="7"/>
  <c r="L336" i="7"/>
  <c r="K337" i="7"/>
  <c r="L337" i="7"/>
  <c r="K338" i="7"/>
  <c r="L338" i="7"/>
  <c r="K339" i="7"/>
  <c r="L339" i="7"/>
  <c r="K340" i="7"/>
  <c r="L340" i="7"/>
  <c r="K341" i="7"/>
  <c r="L341" i="7"/>
  <c r="K342" i="7"/>
  <c r="L342" i="7"/>
  <c r="K343" i="7"/>
  <c r="L343" i="7"/>
  <c r="K344" i="7"/>
  <c r="L344" i="7"/>
  <c r="K345" i="7"/>
  <c r="L345" i="7"/>
  <c r="K346" i="7"/>
  <c r="L346" i="7"/>
  <c r="K347" i="7"/>
  <c r="L347" i="7"/>
  <c r="K348" i="7"/>
  <c r="L348" i="7"/>
  <c r="K349" i="7"/>
  <c r="L349" i="7"/>
  <c r="K350" i="7"/>
  <c r="L350" i="7"/>
  <c r="K351" i="7"/>
  <c r="L351" i="7"/>
  <c r="K352" i="7"/>
  <c r="L352" i="7"/>
  <c r="K353" i="7"/>
  <c r="L353" i="7"/>
  <c r="K354" i="7"/>
  <c r="L354" i="7"/>
  <c r="K355" i="7"/>
  <c r="L355" i="7"/>
  <c r="K356" i="7"/>
  <c r="L356" i="7"/>
  <c r="K357" i="7"/>
  <c r="L357" i="7"/>
  <c r="K358" i="7"/>
  <c r="L358" i="7"/>
  <c r="K359" i="7"/>
  <c r="L359" i="7"/>
  <c r="K360" i="7"/>
  <c r="L360" i="7"/>
  <c r="K361" i="7"/>
  <c r="L361" i="7"/>
  <c r="K362" i="7"/>
  <c r="L362" i="7"/>
  <c r="K363" i="7"/>
  <c r="L363" i="7"/>
  <c r="K364" i="7"/>
  <c r="L364" i="7"/>
  <c r="K365" i="7"/>
  <c r="L365" i="7"/>
  <c r="K366" i="7"/>
  <c r="L366" i="7"/>
  <c r="K367" i="7"/>
  <c r="L367" i="7"/>
  <c r="K368" i="7"/>
  <c r="L368" i="7"/>
  <c r="K369" i="7"/>
  <c r="L369" i="7"/>
  <c r="K370" i="7"/>
  <c r="L370" i="7"/>
  <c r="K371" i="7"/>
  <c r="L371" i="7"/>
  <c r="K372" i="7"/>
  <c r="L372" i="7"/>
  <c r="K373" i="7"/>
  <c r="L373" i="7"/>
  <c r="K374" i="7"/>
  <c r="L374" i="7"/>
  <c r="K375" i="7"/>
  <c r="L375" i="7"/>
  <c r="K376" i="7"/>
  <c r="L376" i="7"/>
  <c r="K377" i="7"/>
  <c r="L377" i="7"/>
  <c r="K378" i="7"/>
  <c r="L378" i="7"/>
  <c r="K379" i="7"/>
  <c r="L379" i="7"/>
  <c r="K380" i="7"/>
  <c r="L380" i="7"/>
  <c r="K381" i="7"/>
  <c r="L381" i="7"/>
  <c r="K382" i="7"/>
  <c r="L382" i="7"/>
  <c r="K383" i="7"/>
  <c r="L383" i="7"/>
  <c r="K384" i="7"/>
  <c r="L384" i="7"/>
  <c r="K385" i="7"/>
  <c r="L385" i="7"/>
  <c r="K386" i="7"/>
  <c r="L386" i="7"/>
  <c r="K387" i="7"/>
  <c r="L387" i="7"/>
  <c r="K388" i="7"/>
  <c r="L388" i="7"/>
  <c r="K389" i="7"/>
  <c r="L389" i="7"/>
  <c r="K390" i="7"/>
  <c r="L390" i="7"/>
  <c r="K391" i="7"/>
  <c r="L391" i="7"/>
  <c r="K392" i="7"/>
  <c r="L392" i="7"/>
  <c r="K393" i="7"/>
  <c r="L393" i="7"/>
  <c r="K394" i="7"/>
  <c r="L394" i="7"/>
  <c r="K395" i="7"/>
  <c r="L395" i="7"/>
  <c r="K396" i="7"/>
  <c r="L396" i="7"/>
  <c r="K397" i="7"/>
  <c r="L397" i="7"/>
  <c r="K398" i="7"/>
  <c r="L398" i="7"/>
  <c r="K399" i="7"/>
  <c r="L399" i="7"/>
  <c r="K400" i="7"/>
  <c r="L400" i="7"/>
  <c r="K401" i="7"/>
  <c r="L401" i="7"/>
  <c r="K402" i="7"/>
  <c r="L402" i="7"/>
  <c r="K403" i="7"/>
  <c r="L403" i="7"/>
  <c r="K404" i="7"/>
  <c r="L404" i="7"/>
  <c r="K405" i="7"/>
  <c r="L405" i="7"/>
  <c r="K406" i="7"/>
  <c r="L406" i="7"/>
  <c r="K407" i="7"/>
  <c r="L407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H60" i="7" s="1"/>
  <c r="G61" i="7"/>
  <c r="H61" i="7" s="1"/>
  <c r="G62" i="7"/>
  <c r="H62" i="7" s="1"/>
  <c r="G63" i="7"/>
  <c r="H63" i="7" s="1"/>
  <c r="G64" i="7"/>
  <c r="H64" i="7" s="1"/>
  <c r="G65" i="7"/>
  <c r="H65" i="7" s="1"/>
  <c r="G66" i="7"/>
  <c r="H66" i="7" s="1"/>
  <c r="G67" i="7"/>
  <c r="H67" i="7" s="1"/>
  <c r="G68" i="7"/>
  <c r="H68" i="7" s="1"/>
  <c r="G69" i="7"/>
  <c r="H69" i="7" s="1"/>
  <c r="G70" i="7"/>
  <c r="H70" i="7" s="1"/>
  <c r="G71" i="7"/>
  <c r="H71" i="7" s="1"/>
  <c r="G72" i="7"/>
  <c r="H72" i="7" s="1"/>
  <c r="G73" i="7"/>
  <c r="H73" i="7" s="1"/>
  <c r="G74" i="7"/>
  <c r="H74" i="7" s="1"/>
  <c r="G75" i="7"/>
  <c r="H75" i="7" s="1"/>
  <c r="G76" i="7"/>
  <c r="H76" i="7" s="1"/>
  <c r="G77" i="7"/>
  <c r="H77" i="7" s="1"/>
  <c r="G78" i="7"/>
  <c r="H78" i="7" s="1"/>
  <c r="G79" i="7"/>
  <c r="H79" i="7" s="1"/>
  <c r="G80" i="7"/>
  <c r="H80" i="7" s="1"/>
  <c r="G81" i="7"/>
  <c r="H81" i="7" s="1"/>
  <c r="G82" i="7"/>
  <c r="H82" i="7" s="1"/>
  <c r="G83" i="7"/>
  <c r="H83" i="7" s="1"/>
  <c r="G84" i="7"/>
  <c r="H84" i="7" s="1"/>
  <c r="G85" i="7"/>
  <c r="H85" i="7" s="1"/>
  <c r="G86" i="7"/>
  <c r="H86" i="7" s="1"/>
  <c r="G87" i="7"/>
  <c r="H87" i="7" s="1"/>
  <c r="G88" i="7"/>
  <c r="H88" i="7" s="1"/>
  <c r="G89" i="7"/>
  <c r="H89" i="7" s="1"/>
  <c r="G90" i="7"/>
  <c r="H90" i="7" s="1"/>
  <c r="G91" i="7"/>
  <c r="H91" i="7" s="1"/>
  <c r="G92" i="7"/>
  <c r="H92" i="7" s="1"/>
  <c r="G93" i="7"/>
  <c r="H93" i="7" s="1"/>
  <c r="G94" i="7"/>
  <c r="H94" i="7" s="1"/>
  <c r="G95" i="7"/>
  <c r="H95" i="7" s="1"/>
  <c r="G96" i="7"/>
  <c r="H96" i="7" s="1"/>
  <c r="G97" i="7"/>
  <c r="H97" i="7" s="1"/>
  <c r="G98" i="7"/>
  <c r="H98" i="7" s="1"/>
  <c r="G99" i="7"/>
  <c r="H99" i="7" s="1"/>
  <c r="G100" i="7"/>
  <c r="H100" i="7" s="1"/>
  <c r="G101" i="7"/>
  <c r="H101" i="7" s="1"/>
  <c r="G102" i="7"/>
  <c r="H102" i="7" s="1"/>
  <c r="G103" i="7"/>
  <c r="H103" i="7" s="1"/>
  <c r="G104" i="7"/>
  <c r="H104" i="7" s="1"/>
  <c r="G105" i="7"/>
  <c r="H105" i="7" s="1"/>
  <c r="G106" i="7"/>
  <c r="H106" i="7" s="1"/>
  <c r="G107" i="7"/>
  <c r="H107" i="7" s="1"/>
  <c r="G108" i="7"/>
  <c r="H108" i="7" s="1"/>
  <c r="G109" i="7"/>
  <c r="H109" i="7" s="1"/>
  <c r="G110" i="7"/>
  <c r="H110" i="7" s="1"/>
  <c r="G111" i="7"/>
  <c r="H111" i="7" s="1"/>
  <c r="G112" i="7"/>
  <c r="H112" i="7" s="1"/>
  <c r="G113" i="7"/>
  <c r="H113" i="7" s="1"/>
  <c r="G114" i="7"/>
  <c r="H114" i="7" s="1"/>
  <c r="G115" i="7"/>
  <c r="H115" i="7" s="1"/>
  <c r="G116" i="7"/>
  <c r="H116" i="7" s="1"/>
  <c r="G117" i="7"/>
  <c r="H117" i="7" s="1"/>
  <c r="G118" i="7"/>
  <c r="H118" i="7" s="1"/>
  <c r="G119" i="7"/>
  <c r="H119" i="7" s="1"/>
  <c r="G120" i="7"/>
  <c r="H120" i="7" s="1"/>
  <c r="G121" i="7"/>
  <c r="H121" i="7" s="1"/>
  <c r="G122" i="7"/>
  <c r="H122" i="7" s="1"/>
  <c r="G123" i="7"/>
  <c r="H123" i="7" s="1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H132" i="7" s="1"/>
  <c r="G133" i="7"/>
  <c r="H133" i="7" s="1"/>
  <c r="G134" i="7"/>
  <c r="H134" i="7" s="1"/>
  <c r="G135" i="7"/>
  <c r="H135" i="7" s="1"/>
  <c r="G136" i="7"/>
  <c r="H136" i="7" s="1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H142" i="7" s="1"/>
  <c r="G143" i="7"/>
  <c r="H143" i="7" s="1"/>
  <c r="G144" i="7"/>
  <c r="H144" i="7" s="1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2" i="7"/>
  <c r="H2" i="7" s="1"/>
  <c r="H3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G3" i="11"/>
  <c r="G4" i="11"/>
  <c r="H4" i="11" s="1"/>
  <c r="G5" i="11"/>
  <c r="H5" i="11" s="1"/>
  <c r="G6" i="11"/>
  <c r="H6" i="11" s="1"/>
  <c r="G7" i="11"/>
  <c r="H7" i="11" s="1"/>
  <c r="G8" i="11"/>
  <c r="H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G21" i="11"/>
  <c r="H21" i="11" s="1"/>
  <c r="G22" i="11"/>
  <c r="H22" i="11" s="1"/>
  <c r="G23" i="11"/>
  <c r="H23" i="11" s="1"/>
  <c r="G24" i="11"/>
  <c r="H24" i="11" s="1"/>
  <c r="G25" i="11"/>
  <c r="H25" i="11" s="1"/>
  <c r="G26" i="11"/>
  <c r="H26" i="11" s="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H35" i="11" s="1"/>
  <c r="G36" i="11"/>
  <c r="H36" i="11" s="1"/>
  <c r="G37" i="11"/>
  <c r="H37" i="11" s="1"/>
  <c r="G38" i="11"/>
  <c r="H38" i="11" s="1"/>
  <c r="G39" i="11"/>
  <c r="H39" i="11" s="1"/>
  <c r="G40" i="11"/>
  <c r="H40" i="11" s="1"/>
  <c r="G41" i="11"/>
  <c r="H41" i="11" s="1"/>
  <c r="G42" i="11"/>
  <c r="H42" i="11" s="1"/>
  <c r="G43" i="11"/>
  <c r="H43" i="11" s="1"/>
  <c r="G44" i="11"/>
  <c r="H44" i="11" s="1"/>
  <c r="G45" i="11"/>
  <c r="H45" i="11" s="1"/>
  <c r="G46" i="11"/>
  <c r="H46" i="11" s="1"/>
  <c r="G47" i="11"/>
  <c r="H47" i="11" s="1"/>
  <c r="G48" i="11"/>
  <c r="H48" i="11" s="1"/>
  <c r="G49" i="11"/>
  <c r="H49" i="11" s="1"/>
  <c r="G50" i="11"/>
  <c r="H50" i="11" s="1"/>
  <c r="G51" i="11"/>
  <c r="H51" i="11" s="1"/>
  <c r="G52" i="11"/>
  <c r="H52" i="11" s="1"/>
  <c r="G53" i="11"/>
  <c r="H53" i="11" s="1"/>
  <c r="G54" i="11"/>
  <c r="H54" i="11" s="1"/>
  <c r="G55" i="11"/>
  <c r="H55" i="11" s="1"/>
  <c r="G56" i="11"/>
  <c r="H56" i="11" s="1"/>
  <c r="G57" i="11"/>
  <c r="H57" i="11" s="1"/>
  <c r="G58" i="11"/>
  <c r="H58" i="11" s="1"/>
  <c r="G59" i="11"/>
  <c r="H59" i="11" s="1"/>
  <c r="G60" i="11"/>
  <c r="H60" i="11" s="1"/>
  <c r="G61" i="11"/>
  <c r="H61" i="11" s="1"/>
  <c r="G62" i="11"/>
  <c r="H62" i="11" s="1"/>
  <c r="G63" i="11"/>
  <c r="H63" i="11" s="1"/>
  <c r="G64" i="11"/>
  <c r="H64" i="11" s="1"/>
  <c r="G65" i="11"/>
  <c r="H65" i="11" s="1"/>
  <c r="G66" i="11"/>
  <c r="H66" i="11" s="1"/>
  <c r="G67" i="11"/>
  <c r="H67" i="11" s="1"/>
  <c r="G68" i="11"/>
  <c r="H68" i="11" s="1"/>
  <c r="G69" i="11"/>
  <c r="H69" i="11" s="1"/>
  <c r="G70" i="11"/>
  <c r="H70" i="11" s="1"/>
  <c r="G71" i="11"/>
  <c r="H71" i="11" s="1"/>
  <c r="G72" i="11"/>
  <c r="H72" i="11" s="1"/>
  <c r="G73" i="11"/>
  <c r="H73" i="11" s="1"/>
  <c r="G74" i="11"/>
  <c r="H74" i="11" s="1"/>
  <c r="G75" i="11"/>
  <c r="H75" i="11" s="1"/>
  <c r="G76" i="11"/>
  <c r="H76" i="11" s="1"/>
  <c r="G77" i="11"/>
  <c r="H77" i="11" s="1"/>
  <c r="G78" i="11"/>
  <c r="H78" i="11" s="1"/>
  <c r="G79" i="11"/>
  <c r="H79" i="11" s="1"/>
  <c r="G80" i="11"/>
  <c r="H80" i="11" s="1"/>
  <c r="G81" i="11"/>
  <c r="H81" i="11" s="1"/>
  <c r="G82" i="11"/>
  <c r="H82" i="11" s="1"/>
  <c r="G83" i="11"/>
  <c r="H83" i="11" s="1"/>
  <c r="G84" i="11"/>
  <c r="H84" i="11" s="1"/>
  <c r="G85" i="11"/>
  <c r="H85" i="11" s="1"/>
  <c r="G86" i="11"/>
  <c r="H86" i="11" s="1"/>
  <c r="G87" i="11"/>
  <c r="H87" i="11" s="1"/>
  <c r="G88" i="11"/>
  <c r="H88" i="11" s="1"/>
  <c r="G89" i="11"/>
  <c r="H89" i="11" s="1"/>
  <c r="G90" i="11"/>
  <c r="H90" i="11" s="1"/>
  <c r="G91" i="11"/>
  <c r="H91" i="11" s="1"/>
  <c r="G92" i="11"/>
  <c r="H92" i="11" s="1"/>
  <c r="G93" i="11"/>
  <c r="H93" i="11" s="1"/>
  <c r="G94" i="11"/>
  <c r="H94" i="11" s="1"/>
  <c r="G95" i="11"/>
  <c r="H95" i="11" s="1"/>
  <c r="G96" i="11"/>
  <c r="H96" i="11" s="1"/>
  <c r="G97" i="11"/>
  <c r="H97" i="11" s="1"/>
  <c r="G98" i="11"/>
  <c r="H98" i="11" s="1"/>
  <c r="G99" i="11"/>
  <c r="H99" i="11" s="1"/>
  <c r="G100" i="11"/>
  <c r="H100" i="11" s="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" i="11"/>
  <c r="H2" i="11" s="1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5" i="20" l="1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IW86" i="18" l="1"/>
  <c r="IW85" i="18"/>
  <c r="IW83" i="18"/>
  <c r="E1" i="19" l="1"/>
  <c r="F1" i="19" s="1"/>
  <c r="C14" i="19"/>
  <c r="C19" i="19"/>
  <c r="C8" i="19"/>
  <c r="C17" i="19"/>
  <c r="C12" i="19"/>
  <c r="C11" i="19"/>
  <c r="C20" i="19"/>
  <c r="C21" i="19"/>
  <c r="C4" i="19"/>
  <c r="C2" i="19"/>
  <c r="A20" i="18"/>
  <c r="A9" i="18"/>
  <c r="A19" i="18"/>
  <c r="A18" i="18"/>
  <c r="A17" i="18"/>
  <c r="A16" i="18"/>
  <c r="A15" i="18"/>
  <c r="A14" i="18"/>
  <c r="A7" i="18"/>
  <c r="A12" i="18"/>
  <c r="A21" i="18"/>
  <c r="A6" i="18"/>
  <c r="A4" i="18"/>
  <c r="A8" i="18"/>
  <c r="A13" i="18"/>
  <c r="A5" i="18"/>
  <c r="A10" i="18"/>
  <c r="A11" i="18"/>
  <c r="A3" i="18"/>
  <c r="A2" i="18"/>
  <c r="B46" i="1"/>
  <c r="C25" i="22" s="1"/>
  <c r="B45" i="1"/>
  <c r="C24" i="22" s="1"/>
  <c r="B44" i="1"/>
  <c r="C23" i="22" s="1"/>
  <c r="B43" i="1"/>
  <c r="C22" i="22" s="1"/>
  <c r="B42" i="1"/>
  <c r="C21" i="22" s="1"/>
  <c r="B41" i="1"/>
  <c r="C20" i="22" s="1"/>
  <c r="B40" i="1"/>
  <c r="C19" i="22" s="1"/>
  <c r="B39" i="1"/>
  <c r="C18" i="22" s="1"/>
  <c r="B38" i="1"/>
  <c r="C17" i="22" s="1"/>
  <c r="B37" i="1"/>
  <c r="C16" i="22" s="1"/>
  <c r="B36" i="1"/>
  <c r="C15" i="22" s="1"/>
  <c r="B35" i="1"/>
  <c r="C14" i="22" s="1"/>
  <c r="B34" i="1"/>
  <c r="C13" i="22" s="1"/>
  <c r="B33" i="1"/>
  <c r="C12" i="22" s="1"/>
  <c r="B32" i="1"/>
  <c r="C11" i="22" s="1"/>
  <c r="B31" i="1"/>
  <c r="C10" i="22" s="1"/>
  <c r="B30" i="1"/>
  <c r="C9" i="22" s="1"/>
  <c r="B29" i="1"/>
  <c r="C8" i="22" s="1"/>
  <c r="B28" i="1"/>
  <c r="C7" i="22" s="1"/>
  <c r="B27" i="1"/>
  <c r="C6" i="22" s="1"/>
  <c r="G1" i="19" l="1"/>
  <c r="C36" i="21"/>
  <c r="C86" i="21"/>
  <c r="NE30" i="1"/>
  <c r="C61" i="21"/>
  <c r="NE33" i="1"/>
  <c r="C39" i="21"/>
  <c r="C89" i="21"/>
  <c r="C64" i="21"/>
  <c r="C37" i="21"/>
  <c r="C87" i="21"/>
  <c r="C62" i="21"/>
  <c r="G62" i="21" s="1"/>
  <c r="NE31" i="1"/>
  <c r="NE34" i="1"/>
  <c r="C40" i="21"/>
  <c r="C90" i="21"/>
  <c r="C65" i="21"/>
  <c r="C66" i="21"/>
  <c r="G66" i="21" s="1"/>
  <c r="NE35" i="1"/>
  <c r="C41" i="21"/>
  <c r="C91" i="21"/>
  <c r="C67" i="21"/>
  <c r="NE36" i="1"/>
  <c r="C42" i="21"/>
  <c r="C92" i="21"/>
  <c r="NE38" i="1"/>
  <c r="C69" i="21"/>
  <c r="G69" i="21" s="1"/>
  <c r="C44" i="21"/>
  <c r="C94" i="21"/>
  <c r="C70" i="21"/>
  <c r="NE39" i="1"/>
  <c r="C45" i="21"/>
  <c r="C95" i="21"/>
  <c r="NE41" i="1"/>
  <c r="C72" i="21"/>
  <c r="C47" i="21"/>
  <c r="C97" i="21"/>
  <c r="C71" i="21"/>
  <c r="C96" i="21"/>
  <c r="NE40" i="1"/>
  <c r="C46" i="21"/>
  <c r="NE42" i="1"/>
  <c r="C73" i="21"/>
  <c r="C98" i="21"/>
  <c r="C48" i="21"/>
  <c r="C83" i="21"/>
  <c r="C33" i="21"/>
  <c r="C58" i="21"/>
  <c r="NE27" i="1"/>
  <c r="C34" i="21"/>
  <c r="C84" i="21"/>
  <c r="C59" i="21"/>
  <c r="NE28" i="1"/>
  <c r="C50" i="21"/>
  <c r="C100" i="21"/>
  <c r="C75" i="21"/>
  <c r="G75" i="21" s="1"/>
  <c r="NE44" i="1"/>
  <c r="C68" i="21"/>
  <c r="NE37" i="1"/>
  <c r="C43" i="21"/>
  <c r="C93" i="21"/>
  <c r="C99" i="21"/>
  <c r="C74" i="21"/>
  <c r="G74" i="21" s="1"/>
  <c r="NE43" i="1"/>
  <c r="C49" i="21"/>
  <c r="C35" i="21"/>
  <c r="C85" i="21"/>
  <c r="C60" i="21"/>
  <c r="NE29" i="1"/>
  <c r="C51" i="21"/>
  <c r="C101" i="21"/>
  <c r="C76" i="21"/>
  <c r="G76" i="21" s="1"/>
  <c r="NE45" i="1"/>
  <c r="C52" i="21"/>
  <c r="C102" i="21"/>
  <c r="NE46" i="1"/>
  <c r="C77" i="21"/>
  <c r="C88" i="21"/>
  <c r="C38" i="21"/>
  <c r="NE32" i="1"/>
  <c r="C63" i="21"/>
  <c r="C18" i="19"/>
  <c r="C15" i="19"/>
  <c r="C3" i="19"/>
  <c r="C7" i="19"/>
  <c r="C13" i="19"/>
  <c r="C5" i="19"/>
  <c r="C10" i="19"/>
  <c r="C6" i="19"/>
  <c r="C9" i="19"/>
  <c r="C16" i="19"/>
  <c r="G1" i="18"/>
  <c r="I1" i="18"/>
  <c r="M1" i="18"/>
  <c r="O1" i="18"/>
  <c r="K1" i="18"/>
  <c r="E1" i="18"/>
  <c r="Z1" i="18"/>
  <c r="AA1" i="18" s="1"/>
  <c r="X1" i="18"/>
  <c r="AJ1" i="18" s="1"/>
  <c r="T1" i="18"/>
  <c r="AF1" i="18" s="1"/>
  <c r="R1" i="18"/>
  <c r="Q1" i="18" s="1"/>
  <c r="H1" i="19" l="1"/>
  <c r="AR1" i="18"/>
  <c r="AS1" i="18" s="1"/>
  <c r="AG1" i="18"/>
  <c r="AE1" i="18"/>
  <c r="AV1" i="18"/>
  <c r="U1" i="18"/>
  <c r="W1" i="18"/>
  <c r="AL1" i="18"/>
  <c r="Y1" i="18"/>
  <c r="S1" i="18"/>
  <c r="Y70" i="21"/>
  <c r="Y74" i="21"/>
  <c r="G70" i="21"/>
  <c r="Y68" i="21"/>
  <c r="Y69" i="21"/>
  <c r="Y62" i="21"/>
  <c r="Y67" i="21"/>
  <c r="Y76" i="21"/>
  <c r="Y75" i="21"/>
  <c r="Y71" i="21"/>
  <c r="G71" i="21"/>
  <c r="G67" i="21"/>
  <c r="Y66" i="21"/>
  <c r="G68" i="21"/>
  <c r="AD1" i="18"/>
  <c r="I1" i="19" l="1"/>
  <c r="AK1" i="18"/>
  <c r="AX1" i="18"/>
  <c r="AM1" i="18"/>
  <c r="AU1" i="18"/>
  <c r="BH1" i="18"/>
  <c r="AI1" i="18"/>
  <c r="AQ1" i="18"/>
  <c r="BD1" i="18"/>
  <c r="G87" i="21"/>
  <c r="G91" i="21"/>
  <c r="G101" i="21"/>
  <c r="G100" i="21"/>
  <c r="G95" i="21"/>
  <c r="G94" i="21"/>
  <c r="G96" i="21"/>
  <c r="G93" i="21"/>
  <c r="G99" i="21"/>
  <c r="G92" i="21"/>
  <c r="AC1" i="18"/>
  <c r="AP1" i="18"/>
  <c r="J1" i="19" l="1"/>
  <c r="BT1" i="18"/>
  <c r="AY1" i="18"/>
  <c r="BJ1" i="18"/>
  <c r="BG1" i="18" s="1"/>
  <c r="AW1" i="18"/>
  <c r="BE1" i="18"/>
  <c r="BP1" i="18"/>
  <c r="BC1" i="18"/>
  <c r="AO1" i="18"/>
  <c r="BB1" i="18"/>
  <c r="K1" i="19" l="1"/>
  <c r="BQ1" i="18"/>
  <c r="CB1" i="18"/>
  <c r="BO1" i="18"/>
  <c r="BK1" i="18"/>
  <c r="BV1" i="18"/>
  <c r="BI1" i="18"/>
  <c r="BS1" i="18"/>
  <c r="CF1" i="18"/>
  <c r="BA1" i="18"/>
  <c r="BN1" i="18"/>
  <c r="L1" i="19" l="1"/>
  <c r="BW1" i="18"/>
  <c r="CH1" i="18"/>
  <c r="BU1" i="18"/>
  <c r="CR1" i="18"/>
  <c r="CE1" i="18"/>
  <c r="CN1" i="18"/>
  <c r="CC1" i="18"/>
  <c r="CA1" i="18"/>
  <c r="BZ1" i="18"/>
  <c r="BM1" i="18"/>
  <c r="M1" i="19" l="1"/>
  <c r="CO1" i="18"/>
  <c r="CM1" i="18"/>
  <c r="CZ1" i="18"/>
  <c r="DD1" i="18"/>
  <c r="CI1" i="18"/>
  <c r="CT1" i="18"/>
  <c r="CG1" i="18"/>
  <c r="BY1" i="18"/>
  <c r="CL1" i="18"/>
  <c r="N1" i="19" l="1"/>
  <c r="DP1" i="18"/>
  <c r="CU1" i="18"/>
  <c r="DF1" i="18"/>
  <c r="CS1" i="18"/>
  <c r="CQ1" i="18"/>
  <c r="DA1" i="18"/>
  <c r="DL1" i="18"/>
  <c r="CY1" i="18"/>
  <c r="CK1" i="18"/>
  <c r="CX1" i="18"/>
  <c r="O1" i="19" l="1"/>
  <c r="DG1" i="18"/>
  <c r="DR1" i="18"/>
  <c r="DE1" i="18"/>
  <c r="DM1" i="18"/>
  <c r="DX1" i="18"/>
  <c r="DK1" i="18"/>
  <c r="DO1" i="18"/>
  <c r="EB1" i="18"/>
  <c r="DC1" i="18"/>
  <c r="DJ1" i="18"/>
  <c r="CW1" i="18"/>
  <c r="P1" i="19" l="1"/>
  <c r="EN1" i="18"/>
  <c r="DY1" i="18"/>
  <c r="EJ1" i="18"/>
  <c r="DW1" i="18"/>
  <c r="DS1" i="18"/>
  <c r="ED1" i="18"/>
  <c r="DQ1" i="18"/>
  <c r="DI1" i="18"/>
  <c r="DV1" i="18"/>
  <c r="Q1" i="19" l="1"/>
  <c r="EC1" i="18"/>
  <c r="EP1" i="18"/>
  <c r="EE1" i="18"/>
  <c r="EM1" i="18"/>
  <c r="EZ1" i="18"/>
  <c r="EI1" i="18"/>
  <c r="EV1" i="18"/>
  <c r="EK1" i="18"/>
  <c r="EA1" i="18"/>
  <c r="DU1" i="18"/>
  <c r="EH1" i="18"/>
  <c r="R1" i="19" l="1"/>
  <c r="EW1" i="18"/>
  <c r="FH1" i="18"/>
  <c r="EU1" i="18"/>
  <c r="FL1" i="18"/>
  <c r="EQ1" i="18"/>
  <c r="FB1" i="18"/>
  <c r="EO1" i="18"/>
  <c r="ET1" i="18"/>
  <c r="EG1" i="18"/>
  <c r="S1" i="19" l="1"/>
  <c r="FA1" i="18"/>
  <c r="FN1" i="18"/>
  <c r="FC1" i="18"/>
  <c r="EY1" i="18"/>
  <c r="FT1" i="18"/>
  <c r="FI1" i="18"/>
  <c r="FG1" i="18"/>
  <c r="FK1" i="18"/>
  <c r="FX1" i="18"/>
  <c r="ES1" i="18"/>
  <c r="FF1" i="18"/>
  <c r="T1" i="19" l="1"/>
  <c r="FO1" i="18"/>
  <c r="FZ1" i="18"/>
  <c r="FM1" i="18"/>
  <c r="FW1" i="18"/>
  <c r="GJ1" i="18"/>
  <c r="FU1" i="18"/>
  <c r="GF1" i="18"/>
  <c r="FS1" i="18"/>
  <c r="FE1" i="18"/>
  <c r="FR1" i="18"/>
  <c r="U1" i="19" l="1"/>
  <c r="GG1" i="18"/>
  <c r="GR1" i="18"/>
  <c r="GE1" i="18"/>
  <c r="GV1" i="18"/>
  <c r="GA1" i="18"/>
  <c r="GL1" i="18"/>
  <c r="FY1" i="18"/>
  <c r="FQ1" i="18"/>
  <c r="GD1" i="18"/>
  <c r="V1" i="19" l="1"/>
  <c r="GM1" i="18"/>
  <c r="GX1" i="18"/>
  <c r="GK1" i="18"/>
  <c r="GS1" i="18"/>
  <c r="HD1" i="18"/>
  <c r="GQ1" i="18"/>
  <c r="GU1" i="18"/>
  <c r="HH1" i="18"/>
  <c r="GI1" i="18"/>
  <c r="GC1" i="18"/>
  <c r="GP1" i="18"/>
  <c r="W1" i="19" l="1"/>
  <c r="HP1" i="18"/>
  <c r="HE1" i="18"/>
  <c r="HC1" i="18"/>
  <c r="GY1" i="18"/>
  <c r="HJ1" i="18"/>
  <c r="GW1" i="18"/>
  <c r="HG1" i="18"/>
  <c r="HT1" i="18"/>
  <c r="GO1" i="18"/>
  <c r="HB1" i="18"/>
  <c r="X1" i="19" l="1"/>
  <c r="IF1" i="18"/>
  <c r="HK1" i="18"/>
  <c r="HV1" i="18"/>
  <c r="HI1" i="18"/>
  <c r="HQ1" i="18"/>
  <c r="IB1" i="18"/>
  <c r="HO1" i="18"/>
  <c r="HN1" i="18"/>
  <c r="HA1" i="18"/>
  <c r="Y1" i="19" l="1"/>
  <c r="IC1" i="18"/>
  <c r="IN1" i="18"/>
  <c r="IA1" i="18"/>
  <c r="HW1" i="18"/>
  <c r="IH1" i="18"/>
  <c r="HU1" i="18"/>
  <c r="IR1" i="18"/>
  <c r="JD1" i="18" s="1"/>
  <c r="IE1" i="18"/>
  <c r="HS1" i="18"/>
  <c r="HM1" i="18"/>
  <c r="HZ1" i="18"/>
  <c r="Z1" i="19" l="1"/>
  <c r="JP1" i="18"/>
  <c r="II1" i="18"/>
  <c r="IT1" i="18"/>
  <c r="IG1" i="18"/>
  <c r="IM1" i="18"/>
  <c r="IZ1" i="18"/>
  <c r="IO1" i="18"/>
  <c r="IL1" i="18"/>
  <c r="HY1" i="18"/>
  <c r="AA1" i="19" l="1"/>
  <c r="JA1" i="18"/>
  <c r="JL1" i="18"/>
  <c r="IY1" i="18"/>
  <c r="IQ1" i="18"/>
  <c r="JF1" i="18"/>
  <c r="IU1" i="18"/>
  <c r="IS1" i="18"/>
  <c r="KB1" i="18"/>
  <c r="IX1" i="18"/>
  <c r="IK1" i="18"/>
  <c r="AB1" i="19" l="1"/>
  <c r="KN1" i="18"/>
  <c r="JG1" i="18"/>
  <c r="JR1" i="18"/>
  <c r="JE1" i="18"/>
  <c r="JC1" i="18"/>
  <c r="JM1" i="18"/>
  <c r="JX1" i="18"/>
  <c r="JK1" i="18"/>
  <c r="JJ1" i="18"/>
  <c r="IW1" i="18"/>
  <c r="AC1" i="19" l="1"/>
  <c r="JY1" i="18"/>
  <c r="KJ1" i="18"/>
  <c r="JW1" i="18"/>
  <c r="JQ1" i="18"/>
  <c r="JS1" i="18"/>
  <c r="KD1" i="18"/>
  <c r="JO1" i="18"/>
  <c r="KZ1" i="18"/>
  <c r="JV1" i="18"/>
  <c r="JI1" i="18"/>
  <c r="AD1" i="19" l="1"/>
  <c r="LL1" i="18"/>
  <c r="KE1" i="18"/>
  <c r="KP1" i="18"/>
  <c r="KC1" i="18"/>
  <c r="KA1" i="18"/>
  <c r="KK1" i="18"/>
  <c r="KV1" i="18"/>
  <c r="KI1" i="18"/>
  <c r="JU1" i="18"/>
  <c r="KH1" i="18"/>
  <c r="AE1" i="19" l="1"/>
  <c r="KU1" i="18"/>
  <c r="KW1" i="18"/>
  <c r="LH1" i="18"/>
  <c r="KO1" i="18"/>
  <c r="LB1" i="18"/>
  <c r="KQ1" i="18"/>
  <c r="KM1" i="18"/>
  <c r="LX1" i="18"/>
  <c r="KG1" i="18"/>
  <c r="KT1" i="18"/>
  <c r="AF1" i="19" l="1"/>
  <c r="MJ1" i="18"/>
  <c r="LA1" i="18"/>
  <c r="LC1" i="18"/>
  <c r="LN1" i="18"/>
  <c r="KY1" i="18"/>
  <c r="LI1" i="18"/>
  <c r="LT1" i="18"/>
  <c r="LG1" i="18"/>
  <c r="KS1" i="18"/>
  <c r="LF1" i="18"/>
  <c r="AG1" i="19" l="1"/>
  <c r="LS1" i="18"/>
  <c r="MF1" i="18"/>
  <c r="LU1" i="18"/>
  <c r="LO1" i="18"/>
  <c r="LZ1" i="18"/>
  <c r="LM1" i="18"/>
  <c r="LK1" i="18"/>
  <c r="MV1" i="18"/>
  <c r="LE1" i="18"/>
  <c r="LR1" i="18"/>
  <c r="AH1" i="19" l="1"/>
  <c r="NH1" i="18"/>
  <c r="MA1" i="18"/>
  <c r="ML1" i="18"/>
  <c r="LY1" i="18"/>
  <c r="LW1" i="18"/>
  <c r="MG1" i="18"/>
  <c r="MR1" i="18"/>
  <c r="ME1" i="18"/>
  <c r="MD1" i="18"/>
  <c r="LQ1" i="18"/>
  <c r="AI1" i="19" l="1"/>
  <c r="NT1" i="18"/>
  <c r="MS1" i="18"/>
  <c r="ND1" i="18"/>
  <c r="MQ1" i="18"/>
  <c r="MM1" i="18"/>
  <c r="MX1" i="18"/>
  <c r="MK1" i="18"/>
  <c r="MI1" i="18"/>
  <c r="MC1" i="18"/>
  <c r="MP1" i="18"/>
  <c r="AJ1" i="19" l="1"/>
  <c r="MY1" i="18"/>
  <c r="NJ1" i="18"/>
  <c r="MW1" i="18"/>
  <c r="MU1" i="18"/>
  <c r="NC1" i="18"/>
  <c r="NE1" i="18"/>
  <c r="NP1" i="18"/>
  <c r="OF1" i="18"/>
  <c r="MO1" i="18"/>
  <c r="NB1" i="18"/>
  <c r="AK1" i="19" l="1"/>
  <c r="NQ1" i="18"/>
  <c r="OB1" i="18"/>
  <c r="NO1" i="18"/>
  <c r="OR1" i="18"/>
  <c r="NK1" i="18"/>
  <c r="NV1" i="18"/>
  <c r="NI1" i="18"/>
  <c r="NG1" i="18"/>
  <c r="NN1" i="18"/>
  <c r="NA1" i="18"/>
  <c r="AL1" i="19" l="1"/>
  <c r="NW1" i="18"/>
  <c r="OH1" i="18"/>
  <c r="NU1" i="18"/>
  <c r="NS1" i="18"/>
  <c r="PD1" i="18"/>
  <c r="OC1" i="18"/>
  <c r="ON1" i="18"/>
  <c r="OA1" i="18"/>
  <c r="NM1" i="18"/>
  <c r="NZ1" i="18"/>
  <c r="AM1" i="19" l="1"/>
  <c r="OO1" i="18"/>
  <c r="OZ1" i="18"/>
  <c r="OM1" i="18"/>
  <c r="PP1" i="18"/>
  <c r="OG1" i="18"/>
  <c r="OT1" i="18"/>
  <c r="OI1" i="18"/>
  <c r="OE1" i="18"/>
  <c r="NY1" i="18"/>
  <c r="OL1" i="18"/>
  <c r="AN1" i="19" l="1"/>
  <c r="OU1" i="18"/>
  <c r="OS1" i="18"/>
  <c r="PF1" i="18"/>
  <c r="OQ1" i="18"/>
  <c r="QB1" i="18"/>
  <c r="PA1" i="18"/>
  <c r="PL1" i="18"/>
  <c r="OY1" i="18"/>
  <c r="OK1" i="18"/>
  <c r="OX1" i="18"/>
  <c r="AO1" i="19" l="1"/>
  <c r="PM1" i="18"/>
  <c r="PX1" i="18"/>
  <c r="PK1" i="18"/>
  <c r="QN1" i="18"/>
  <c r="PG1" i="18"/>
  <c r="PR1" i="18"/>
  <c r="PE1" i="18"/>
  <c r="PC1" i="18"/>
  <c r="OW1" i="18"/>
  <c r="PJ1" i="18"/>
  <c r="PS1" i="18" l="1"/>
  <c r="QD1" i="18"/>
  <c r="PQ1" i="18"/>
  <c r="PO1" i="18"/>
  <c r="PY1" i="18"/>
  <c r="QJ1" i="18"/>
  <c r="PW1" i="18"/>
  <c r="PI1" i="18"/>
  <c r="PV1" i="18"/>
  <c r="QK1" i="18" l="1"/>
  <c r="QI1" i="18"/>
  <c r="QC1" i="18"/>
  <c r="QE1" i="18"/>
  <c r="QP1" i="18"/>
  <c r="QA1" i="18"/>
  <c r="PU1" i="18"/>
  <c r="QH1" i="18"/>
  <c r="QG1" i="18" s="1"/>
  <c r="QQ1" i="18" l="1"/>
  <c r="QO1" i="18"/>
  <c r="QM1" i="18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C10" i="18" l="1"/>
  <c r="C6" i="18"/>
  <c r="C18" i="18"/>
  <c r="C16" i="18"/>
  <c r="C4" i="18"/>
  <c r="C15" i="18"/>
  <c r="C9" i="18"/>
  <c r="C11" i="18"/>
  <c r="C21" i="18"/>
  <c r="C19" i="18"/>
  <c r="C12" i="18"/>
  <c r="C8" i="18"/>
  <c r="C2" i="18"/>
  <c r="C7" i="18"/>
  <c r="C3" i="18"/>
  <c r="C13" i="18"/>
  <c r="C5" i="18"/>
  <c r="C17" i="18"/>
  <c r="C20" i="18"/>
  <c r="C14" i="18"/>
  <c r="H68" i="9" l="1"/>
  <c r="H102" i="9"/>
  <c r="H230" i="9"/>
  <c r="H267" i="9"/>
  <c r="H368" i="9"/>
  <c r="H297" i="9"/>
  <c r="H34" i="9"/>
  <c r="H195" i="9"/>
  <c r="H152" i="9"/>
  <c r="H209" i="9"/>
  <c r="H331" i="9"/>
  <c r="H140" i="9"/>
  <c r="H310" i="9"/>
  <c r="H74" i="9"/>
  <c r="H347" i="9"/>
  <c r="H172" i="9"/>
  <c r="H121" i="9"/>
  <c r="H9" i="9"/>
  <c r="H243" i="9"/>
  <c r="H269" i="9"/>
  <c r="H224" i="9"/>
  <c r="H360" i="9"/>
  <c r="H29" i="9"/>
  <c r="H157" i="9"/>
  <c r="H240" i="9"/>
  <c r="H290" i="9"/>
  <c r="H372" i="9"/>
  <c r="H335" i="9"/>
  <c r="H12" i="9"/>
  <c r="H205" i="9"/>
  <c r="H87" i="9"/>
  <c r="H54" i="9"/>
  <c r="H182" i="9"/>
  <c r="H82" i="9"/>
  <c r="H318" i="9"/>
  <c r="H107" i="9"/>
  <c r="H249" i="9"/>
  <c r="H127" i="9"/>
  <c r="H216" i="9"/>
  <c r="H23" i="9"/>
  <c r="H282" i="9"/>
  <c r="H149" i="9"/>
  <c r="H277" i="9"/>
  <c r="H254" i="9"/>
  <c r="H41" i="9"/>
  <c r="H186" i="9"/>
  <c r="H171" i="9"/>
  <c r="H317" i="9"/>
  <c r="H132" i="9"/>
  <c r="H333" i="9"/>
  <c r="H346" i="9"/>
  <c r="H370" i="9"/>
  <c r="H91" i="9"/>
  <c r="H218" i="9"/>
  <c r="H60" i="9"/>
  <c r="H234" i="9"/>
  <c r="H114" i="9"/>
  <c r="H131" i="9"/>
  <c r="H19" i="9"/>
  <c r="H146" i="9"/>
  <c r="H100" i="9"/>
  <c r="H228" i="9"/>
  <c r="H248" i="9"/>
  <c r="H278" i="9"/>
  <c r="H170" i="9"/>
  <c r="H298" i="9"/>
  <c r="H81" i="9"/>
  <c r="H343" i="9"/>
  <c r="H338" i="9"/>
  <c r="H40" i="9"/>
  <c r="H202" i="9"/>
  <c r="H111" i="9"/>
  <c r="H316" i="9"/>
  <c r="H371" i="9"/>
  <c r="H52" i="9"/>
  <c r="H257" i="9"/>
  <c r="H196" i="9"/>
  <c r="H141" i="9"/>
  <c r="H25" i="9"/>
  <c r="H258" i="9"/>
  <c r="H118" i="9"/>
  <c r="H289" i="9"/>
  <c r="H154" i="9"/>
  <c r="H39" i="9"/>
  <c r="H167" i="9"/>
  <c r="H307" i="9"/>
  <c r="H325" i="9"/>
  <c r="H280" i="9"/>
  <c r="H350" i="9"/>
  <c r="H83" i="9"/>
  <c r="H58" i="9"/>
  <c r="H206" i="9"/>
  <c r="H226" i="9"/>
  <c r="H94" i="9"/>
  <c r="H362" i="9"/>
  <c r="H377" i="9"/>
  <c r="H212" i="9"/>
  <c r="H162" i="9"/>
  <c r="H356" i="9"/>
  <c r="H43" i="9"/>
  <c r="H236" i="9"/>
  <c r="H179" i="9"/>
  <c r="H309" i="9"/>
  <c r="H22" i="9"/>
  <c r="H63" i="9"/>
  <c r="H124" i="9"/>
  <c r="H273" i="9"/>
  <c r="H296" i="9"/>
  <c r="H330" i="9"/>
  <c r="H192" i="9"/>
  <c r="H98" i="9"/>
  <c r="H251" i="9"/>
  <c r="H72" i="9"/>
  <c r="H135" i="9"/>
  <c r="H358" i="9"/>
  <c r="H47" i="9"/>
  <c r="H57" i="9"/>
  <c r="H21" i="9"/>
  <c r="H142" i="9"/>
  <c r="H293" i="9"/>
  <c r="H8" i="9"/>
  <c r="H158" i="9"/>
  <c r="H272" i="9"/>
  <c r="H79" i="9"/>
  <c r="H203" i="9"/>
  <c r="H302" i="9"/>
  <c r="H322" i="9"/>
  <c r="H225" i="9"/>
  <c r="H250" i="9"/>
  <c r="H103" i="9"/>
  <c r="H176" i="9"/>
  <c r="H375" i="9"/>
  <c r="H123" i="9"/>
  <c r="H378" i="9"/>
  <c r="H76" i="9"/>
  <c r="H321" i="9"/>
  <c r="H287" i="9"/>
  <c r="H27" i="9"/>
  <c r="H155" i="9"/>
  <c r="H126" i="9"/>
  <c r="H112" i="9"/>
  <c r="H183" i="9"/>
  <c r="H197" i="9"/>
  <c r="H207" i="9"/>
  <c r="H339" i="9"/>
  <c r="H276" i="9"/>
  <c r="H353" i="9"/>
  <c r="H223" i="9"/>
  <c r="H90" i="9"/>
  <c r="H48" i="9"/>
  <c r="H56" i="9"/>
  <c r="H255" i="9"/>
  <c r="H348" i="9"/>
  <c r="H88" i="9"/>
  <c r="H14" i="9"/>
  <c r="H147" i="9"/>
  <c r="H33" i="9"/>
  <c r="H169" i="9"/>
  <c r="H291" i="9"/>
  <c r="H108" i="9"/>
  <c r="H264" i="9"/>
  <c r="H65" i="9"/>
  <c r="H189" i="9"/>
  <c r="H69" i="9"/>
  <c r="H211" i="9"/>
  <c r="H341" i="9"/>
  <c r="H312" i="9"/>
  <c r="H233" i="9"/>
  <c r="H242" i="9"/>
  <c r="H363" i="9"/>
  <c r="H129" i="9"/>
  <c r="H344" i="9"/>
  <c r="H139" i="9"/>
  <c r="H238" i="9"/>
  <c r="H274" i="9"/>
  <c r="H256" i="9"/>
  <c r="H150" i="9"/>
  <c r="H42" i="9"/>
  <c r="H286" i="9"/>
  <c r="H73" i="9"/>
  <c r="H306" i="9"/>
  <c r="H67" i="9"/>
  <c r="H323" i="9"/>
  <c r="H166" i="9"/>
  <c r="H20" i="9"/>
  <c r="H367" i="9"/>
  <c r="H190" i="9"/>
  <c r="H210" i="9"/>
  <c r="H122" i="9"/>
  <c r="H86" i="9"/>
  <c r="H324" i="9"/>
  <c r="H17" i="9"/>
  <c r="H96" i="9"/>
  <c r="H352" i="9"/>
  <c r="H159" i="9"/>
  <c r="H138" i="9"/>
  <c r="H177" i="9"/>
  <c r="H50" i="9"/>
  <c r="H262" i="9"/>
  <c r="H303" i="9"/>
  <c r="H2" i="9"/>
  <c r="H7" i="9"/>
  <c r="H221" i="9"/>
  <c r="H36" i="9"/>
  <c r="H300" i="9"/>
  <c r="H117" i="9"/>
  <c r="H373" i="9"/>
  <c r="H200" i="9"/>
  <c r="H80" i="9"/>
  <c r="H110" i="9"/>
  <c r="H281" i="9"/>
  <c r="H26" i="9"/>
  <c r="H104" i="9"/>
  <c r="H161" i="9"/>
  <c r="H313" i="9"/>
  <c r="H134" i="9"/>
  <c r="H181" i="9"/>
  <c r="H191" i="9"/>
  <c r="H61" i="9"/>
  <c r="H294" i="9"/>
  <c r="H75" i="9"/>
  <c r="H46" i="9"/>
  <c r="H215" i="9"/>
  <c r="H239" i="9"/>
  <c r="H336" i="9"/>
  <c r="H354" i="9"/>
  <c r="H379" i="9"/>
  <c r="H253" i="9"/>
  <c r="H259" i="9"/>
  <c r="H380" i="9"/>
  <c r="H120" i="9"/>
  <c r="H275" i="9"/>
  <c r="H232" i="9"/>
  <c r="H283" i="9"/>
  <c r="H92" i="9"/>
  <c r="H45" i="9"/>
  <c r="H136" i="9"/>
  <c r="H361" i="9"/>
  <c r="H178" i="9"/>
  <c r="H24" i="9"/>
  <c r="H194" i="9"/>
  <c r="H156" i="9"/>
  <c r="H304" i="9"/>
  <c r="H70" i="9"/>
  <c r="H64" i="9"/>
  <c r="H208" i="9"/>
  <c r="H328" i="9"/>
  <c r="H374" i="9"/>
  <c r="H266" i="9"/>
  <c r="H18" i="9"/>
  <c r="H37" i="9"/>
  <c r="H299" i="9"/>
  <c r="H337" i="9"/>
  <c r="H187" i="9"/>
  <c r="H315" i="9"/>
  <c r="H71" i="9"/>
  <c r="H217" i="9"/>
  <c r="H66" i="9"/>
  <c r="H105" i="9"/>
  <c r="H164" i="9"/>
  <c r="H229" i="9"/>
  <c r="H357" i="9"/>
  <c r="H184" i="9"/>
  <c r="H235" i="9"/>
  <c r="H125" i="9"/>
  <c r="H245" i="9"/>
  <c r="H3" i="9"/>
  <c r="H305" i="9"/>
  <c r="H246" i="9"/>
  <c r="H10" i="9"/>
  <c r="H175" i="9"/>
  <c r="H144" i="9"/>
  <c r="H59" i="9"/>
  <c r="H260" i="9"/>
  <c r="H38" i="9"/>
  <c r="H160" i="9"/>
  <c r="H288" i="9"/>
  <c r="H93" i="9"/>
  <c r="H359" i="9"/>
  <c r="H326" i="9"/>
  <c r="H237" i="9"/>
  <c r="H381" i="9"/>
  <c r="H115" i="9"/>
  <c r="H214" i="9"/>
  <c r="H188" i="9"/>
  <c r="H133" i="9"/>
  <c r="H13" i="9"/>
  <c r="H55" i="9"/>
  <c r="H31" i="9"/>
  <c r="H376" i="9"/>
  <c r="H163" i="9"/>
  <c r="H244" i="9"/>
  <c r="H319" i="9"/>
  <c r="H199" i="9"/>
  <c r="H4" i="9"/>
  <c r="H85" i="9"/>
  <c r="H222" i="9"/>
  <c r="H99" i="9"/>
  <c r="H355" i="9"/>
  <c r="H292" i="9"/>
  <c r="H265" i="9"/>
  <c r="H334" i="9"/>
  <c r="H180" i="9"/>
  <c r="H106" i="9"/>
  <c r="H5" i="9"/>
  <c r="H11" i="9"/>
  <c r="H340" i="9"/>
  <c r="H153" i="9"/>
  <c r="H130" i="9"/>
  <c r="H84" i="9"/>
  <c r="H285" i="9"/>
  <c r="H173" i="9"/>
  <c r="H53" i="9"/>
  <c r="H30" i="9"/>
  <c r="H201" i="9"/>
  <c r="H268" i="9"/>
  <c r="H241" i="9"/>
  <c r="H95" i="9"/>
  <c r="H351" i="9"/>
  <c r="H113" i="9"/>
  <c r="H227" i="9"/>
  <c r="H365" i="9"/>
  <c r="H314" i="9"/>
  <c r="H143" i="9"/>
  <c r="H271" i="9"/>
  <c r="H279" i="9"/>
  <c r="H364" i="9"/>
  <c r="H295" i="9"/>
  <c r="H116" i="9"/>
  <c r="H193" i="9"/>
  <c r="H252" i="9"/>
  <c r="H327" i="9"/>
  <c r="H148" i="9"/>
  <c r="H213" i="9"/>
  <c r="H168" i="9"/>
  <c r="H97" i="9"/>
  <c r="H28" i="9"/>
  <c r="H349" i="9"/>
  <c r="H62" i="9"/>
  <c r="H231" i="9"/>
  <c r="H44" i="9"/>
  <c r="H308" i="9"/>
  <c r="H261" i="9"/>
  <c r="H145" i="9"/>
  <c r="H204" i="9"/>
  <c r="H220" i="9"/>
  <c r="H49" i="9"/>
  <c r="H270" i="9"/>
  <c r="H165" i="9"/>
  <c r="H6" i="9"/>
  <c r="H311" i="9"/>
  <c r="H345" i="9"/>
  <c r="H16" i="9"/>
  <c r="H77" i="9"/>
  <c r="H32" i="9"/>
  <c r="H89" i="9"/>
  <c r="H369" i="9"/>
  <c r="H284" i="9"/>
  <c r="H119" i="9"/>
  <c r="H329" i="9"/>
  <c r="H137" i="9"/>
  <c r="H15" i="9"/>
  <c r="H366" i="9"/>
  <c r="H151" i="9"/>
  <c r="H332" i="9"/>
  <c r="H35" i="9"/>
  <c r="H185" i="9"/>
  <c r="H301" i="9"/>
  <c r="H128" i="9"/>
  <c r="H51" i="9"/>
  <c r="H174" i="9"/>
  <c r="H219" i="9"/>
  <c r="H101" i="9"/>
  <c r="H198" i="9"/>
  <c r="H109" i="9"/>
  <c r="H78" i="9"/>
  <c r="H247" i="9"/>
  <c r="H320" i="9"/>
  <c r="H263" i="9"/>
  <c r="H342" i="9"/>
  <c r="D15" i="18"/>
  <c r="D4" i="18"/>
  <c r="D16" i="18"/>
  <c r="D9" i="18"/>
  <c r="D18" i="18"/>
  <c r="D6" i="18"/>
  <c r="D21" i="18"/>
  <c r="D11" i="18"/>
  <c r="D8" i="18"/>
  <c r="D2" i="18"/>
  <c r="D13" i="18"/>
  <c r="D3" i="18"/>
  <c r="D12" i="18"/>
  <c r="D7" i="18"/>
  <c r="D19" i="18"/>
  <c r="D10" i="18"/>
  <c r="D14" i="18"/>
  <c r="D17" i="18"/>
  <c r="D20" i="18"/>
  <c r="D5" i="18"/>
  <c r="I243" i="9" l="1"/>
  <c r="I318" i="9"/>
  <c r="I379" i="9"/>
  <c r="I85" i="9"/>
  <c r="I263" i="9"/>
  <c r="I200" i="9"/>
  <c r="I114" i="9"/>
  <c r="I97" i="9"/>
  <c r="I125" i="9"/>
  <c r="I338" i="9"/>
  <c r="I5" i="9"/>
  <c r="I178" i="9"/>
  <c r="I58" i="9"/>
  <c r="I359" i="9"/>
  <c r="I296" i="9"/>
  <c r="I33" i="9"/>
  <c r="I16" i="9"/>
  <c r="I158" i="9"/>
  <c r="I223" i="9"/>
  <c r="I69" i="9"/>
  <c r="I182" i="9"/>
  <c r="I119" i="9"/>
  <c r="I353" i="9"/>
  <c r="I252" i="9"/>
  <c r="I328" i="9"/>
  <c r="I66" i="9"/>
  <c r="I101" i="9"/>
  <c r="I19" i="9"/>
  <c r="I373" i="9"/>
  <c r="I230" i="9"/>
  <c r="I292" i="9"/>
  <c r="I210" i="9"/>
  <c r="I141" i="9"/>
  <c r="I186" i="9"/>
  <c r="I273" i="9"/>
  <c r="I160" i="9"/>
  <c r="I46" i="9"/>
  <c r="I302" i="9"/>
  <c r="I365" i="9"/>
  <c r="I258" i="9"/>
  <c r="I198" i="9"/>
  <c r="I57" i="9"/>
  <c r="I80" i="9"/>
  <c r="I132" i="9"/>
  <c r="I147" i="9"/>
  <c r="I275" i="9"/>
  <c r="I28" i="9"/>
  <c r="I345" i="9"/>
  <c r="I110" i="9"/>
  <c r="I43" i="9"/>
  <c r="I105" i="9"/>
  <c r="I319" i="9"/>
  <c r="I249" i="9"/>
  <c r="I339" i="9"/>
  <c r="I228" i="9"/>
  <c r="I166" i="9"/>
  <c r="I297" i="9"/>
  <c r="I176" i="9"/>
  <c r="I312" i="9"/>
  <c r="I279" i="9"/>
  <c r="I251" i="9"/>
  <c r="I93" i="9"/>
  <c r="I206" i="9"/>
  <c r="I229" i="9"/>
  <c r="I20" i="9"/>
  <c r="I352" i="9"/>
  <c r="I133" i="9"/>
  <c r="I248" i="9"/>
  <c r="I282" i="9"/>
  <c r="I161" i="9"/>
  <c r="I76" i="9"/>
  <c r="I332" i="9"/>
  <c r="I45" i="9"/>
  <c r="I220" i="9"/>
  <c r="I53" i="9"/>
  <c r="I372" i="9"/>
  <c r="I305" i="9"/>
  <c r="I242" i="9"/>
  <c r="I4" i="9"/>
  <c r="I135" i="9"/>
  <c r="I12" i="9"/>
  <c r="I102" i="9"/>
  <c r="I358" i="9"/>
  <c r="I295" i="9"/>
  <c r="I35" i="9"/>
  <c r="I164" i="9"/>
  <c r="I52" i="9"/>
  <c r="I226" i="9"/>
  <c r="I120" i="9"/>
  <c r="I262" i="9"/>
  <c r="I323" i="9"/>
  <c r="I204" i="9"/>
  <c r="I84" i="9"/>
  <c r="I181" i="9"/>
  <c r="I378" i="9"/>
  <c r="I236" i="9"/>
  <c r="I371" i="9"/>
  <c r="I255" i="9"/>
  <c r="I65" i="9"/>
  <c r="I214" i="9"/>
  <c r="I138" i="9"/>
  <c r="I167" i="9"/>
  <c r="I47" i="9"/>
  <c r="I122" i="9"/>
  <c r="I311" i="9"/>
  <c r="I277" i="9"/>
  <c r="I191" i="9"/>
  <c r="I71" i="9"/>
  <c r="I327" i="9"/>
  <c r="I301" i="9"/>
  <c r="I24" i="9"/>
  <c r="I152" i="9"/>
  <c r="I351" i="9"/>
  <c r="I99" i="9"/>
  <c r="I354" i="9"/>
  <c r="I127" i="9"/>
  <c r="I192" i="9"/>
  <c r="I259" i="9"/>
  <c r="I334" i="9"/>
  <c r="I109" i="9"/>
  <c r="I155" i="9"/>
  <c r="I74" i="9"/>
  <c r="I96" i="9"/>
  <c r="I374" i="9"/>
  <c r="I175" i="9"/>
  <c r="I314" i="9"/>
  <c r="I60" i="9"/>
  <c r="I40" i="9"/>
  <c r="I293" i="9"/>
  <c r="I231" i="9"/>
  <c r="I211" i="9"/>
  <c r="I274" i="9"/>
  <c r="I25" i="9"/>
  <c r="I310" i="9"/>
  <c r="I244" i="9"/>
  <c r="I56" i="9"/>
  <c r="I124" i="9"/>
  <c r="I326" i="9"/>
  <c r="I82" i="9"/>
  <c r="I350" i="9"/>
  <c r="I143" i="9"/>
  <c r="I268" i="9"/>
  <c r="I291" i="9"/>
  <c r="I36" i="9"/>
  <c r="I202" i="9"/>
  <c r="I8" i="9"/>
  <c r="I370" i="9"/>
  <c r="I18" i="9"/>
  <c r="I165" i="9"/>
  <c r="I150" i="9"/>
  <c r="I219" i="9"/>
  <c r="I92" i="9"/>
  <c r="I363" i="9"/>
  <c r="I41" i="9"/>
  <c r="I271" i="9"/>
  <c r="I284" i="9"/>
  <c r="I232" i="9"/>
  <c r="I253" i="9"/>
  <c r="I172" i="9"/>
  <c r="I315" i="9"/>
  <c r="I188" i="9"/>
  <c r="I21" i="9"/>
  <c r="I128" i="9"/>
  <c r="I67" i="9"/>
  <c r="I90" i="9"/>
  <c r="I335" i="9"/>
  <c r="I212" i="9"/>
  <c r="I343" i="9"/>
  <c r="I280" i="9"/>
  <c r="I106" i="9"/>
  <c r="I153" i="9"/>
  <c r="I381" i="9"/>
  <c r="I330" i="9"/>
  <c r="I201" i="9"/>
  <c r="I81" i="9"/>
  <c r="I23" i="9"/>
  <c r="I276" i="9"/>
  <c r="I361" i="9"/>
  <c r="I159" i="9"/>
  <c r="I224" i="9"/>
  <c r="I39" i="9"/>
  <c r="I104" i="9"/>
  <c r="I299" i="9"/>
  <c r="I51" i="9"/>
  <c r="I180" i="9"/>
  <c r="I308" i="9"/>
  <c r="I256" i="9"/>
  <c r="I121" i="9"/>
  <c r="I142" i="9"/>
  <c r="I270" i="9"/>
  <c r="I107" i="9"/>
  <c r="I49" i="9"/>
  <c r="I221" i="9"/>
  <c r="I78" i="9"/>
  <c r="I336" i="9"/>
  <c r="I356" i="9"/>
  <c r="I156" i="9"/>
  <c r="I246" i="9"/>
  <c r="I183" i="9"/>
  <c r="I376" i="9"/>
  <c r="I316" i="9"/>
  <c r="I9" i="9"/>
  <c r="I196" i="9"/>
  <c r="I129" i="9"/>
  <c r="I203" i="9"/>
  <c r="I30" i="9"/>
  <c r="I286" i="9"/>
  <c r="I266" i="9"/>
  <c r="I91" i="9"/>
  <c r="I111" i="9"/>
  <c r="I367" i="9"/>
  <c r="I62" i="9"/>
  <c r="I151" i="9"/>
  <c r="I341" i="9"/>
  <c r="I7" i="9"/>
  <c r="I72" i="9"/>
  <c r="I321" i="9"/>
  <c r="I237" i="9"/>
  <c r="I89" i="9"/>
  <c r="I171" i="9"/>
  <c r="I13" i="9"/>
  <c r="I269" i="9"/>
  <c r="I194" i="9"/>
  <c r="I37" i="9"/>
  <c r="I215" i="9"/>
  <c r="I289" i="9"/>
  <c r="I347" i="9"/>
  <c r="I130" i="9"/>
  <c r="I235" i="9"/>
  <c r="I48" i="9"/>
  <c r="I115" i="9"/>
  <c r="I190" i="9"/>
  <c r="I70" i="9"/>
  <c r="I26" i="9"/>
  <c r="I216" i="9"/>
  <c r="I148" i="9"/>
  <c r="I368" i="9"/>
  <c r="I307" i="9"/>
  <c r="I63" i="9"/>
  <c r="I272" i="9"/>
  <c r="I324" i="9"/>
  <c r="I257" i="9"/>
  <c r="I137" i="9"/>
  <c r="I290" i="9"/>
  <c r="I174" i="9"/>
  <c r="I348" i="9"/>
  <c r="I95" i="9"/>
  <c r="I304" i="9"/>
  <c r="I116" i="9"/>
  <c r="I234" i="9"/>
  <c r="I177" i="9"/>
  <c r="I209" i="9"/>
  <c r="I15" i="9"/>
  <c r="I322" i="9"/>
  <c r="I139" i="9"/>
  <c r="I357" i="9"/>
  <c r="I94" i="9"/>
  <c r="I31" i="9"/>
  <c r="I287" i="9"/>
  <c r="I261" i="9"/>
  <c r="I241" i="9"/>
  <c r="I59" i="9"/>
  <c r="I377" i="9"/>
  <c r="I157" i="9"/>
  <c r="I189" i="9"/>
  <c r="I75" i="9"/>
  <c r="I239" i="9"/>
  <c r="I309" i="9"/>
  <c r="I247" i="9"/>
  <c r="I123" i="9"/>
  <c r="I325" i="9"/>
  <c r="I64" i="9"/>
  <c r="I73" i="9"/>
  <c r="I217" i="9"/>
  <c r="I300" i="9"/>
  <c r="I369" i="9"/>
  <c r="I144" i="9"/>
  <c r="I149" i="9"/>
  <c r="I195" i="9"/>
  <c r="I29" i="9"/>
  <c r="I14" i="9"/>
  <c r="I265" i="9"/>
  <c r="I349" i="9"/>
  <c r="I173" i="9"/>
  <c r="I100" i="9"/>
  <c r="I108" i="9"/>
  <c r="I54" i="9"/>
  <c r="I146" i="9"/>
  <c r="I77" i="9"/>
  <c r="I313" i="9"/>
  <c r="I86" i="9"/>
  <c r="I225" i="9"/>
  <c r="I260" i="9"/>
  <c r="I362" i="9"/>
  <c r="I2" i="9"/>
  <c r="I11" i="9"/>
  <c r="I342" i="9"/>
  <c r="I283" i="9"/>
  <c r="I245" i="9"/>
  <c r="I34" i="9"/>
  <c r="I126" i="9"/>
  <c r="I199" i="9"/>
  <c r="I168" i="9"/>
  <c r="I333" i="9"/>
  <c r="I197" i="9"/>
  <c r="I205" i="9"/>
  <c r="I306" i="9"/>
  <c r="I88" i="9"/>
  <c r="I250" i="9"/>
  <c r="I117" i="9"/>
  <c r="I366" i="9"/>
  <c r="I44" i="9"/>
  <c r="I55" i="9"/>
  <c r="I136" i="9"/>
  <c r="I331" i="9"/>
  <c r="I22" i="9"/>
  <c r="I170" i="9"/>
  <c r="I83" i="9"/>
  <c r="I145" i="9"/>
  <c r="I227" i="9"/>
  <c r="I346" i="9"/>
  <c r="I288" i="9"/>
  <c r="I281" i="9"/>
  <c r="I10" i="9"/>
  <c r="I154" i="9"/>
  <c r="I364" i="9"/>
  <c r="I185" i="9"/>
  <c r="I131" i="9"/>
  <c r="I267" i="9"/>
  <c r="I222" i="9"/>
  <c r="I344" i="9"/>
  <c r="I337" i="9"/>
  <c r="I98" i="9"/>
  <c r="I240" i="9"/>
  <c r="I113" i="9"/>
  <c r="I207" i="9"/>
  <c r="I50" i="9"/>
  <c r="I169" i="9"/>
  <c r="I79" i="9"/>
  <c r="I317" i="9"/>
  <c r="I294" i="9"/>
  <c r="I32" i="9"/>
  <c r="I285" i="9"/>
  <c r="I184" i="9"/>
  <c r="I208" i="9"/>
  <c r="I3" i="9"/>
  <c r="I162" i="9"/>
  <c r="I193" i="9"/>
  <c r="I329" i="9"/>
  <c r="I140" i="9"/>
  <c r="I375" i="9"/>
  <c r="I27" i="9"/>
  <c r="I118" i="9"/>
  <c r="I303" i="9"/>
  <c r="I254" i="9"/>
  <c r="I42" i="9"/>
  <c r="I278" i="9"/>
  <c r="I87" i="9"/>
  <c r="I355" i="9"/>
  <c r="I61" i="9"/>
  <c r="I233" i="9"/>
  <c r="I213" i="9"/>
  <c r="I320" i="9"/>
  <c r="I218" i="9"/>
  <c r="I163" i="9"/>
  <c r="I380" i="9"/>
  <c r="I238" i="9"/>
  <c r="I360" i="9"/>
  <c r="I112" i="9"/>
  <c r="I179" i="9"/>
  <c r="I187" i="9"/>
  <c r="I6" i="9"/>
  <c r="I134" i="9"/>
  <c r="I298" i="9"/>
  <c r="I68" i="9"/>
  <c r="I264" i="9"/>
  <c r="I103" i="9"/>
  <c r="I340" i="9"/>
  <c r="I17" i="9"/>
  <c r="I38" i="9"/>
  <c r="AB2" i="9" l="1"/>
  <c r="AC215" i="9"/>
  <c r="AC180" i="9"/>
  <c r="AC267" i="9"/>
  <c r="AB265" i="9"/>
  <c r="AB163" i="9"/>
  <c r="AC286" i="9"/>
  <c r="AB162" i="9"/>
  <c r="AB133" i="9"/>
  <c r="AB177" i="9"/>
  <c r="AC316" i="9"/>
  <c r="AB272" i="9"/>
  <c r="AB16" i="9"/>
  <c r="AB85" i="9"/>
  <c r="AB255" i="9"/>
  <c r="AC218" i="9"/>
  <c r="AB238" i="9"/>
  <c r="AB237" i="9"/>
  <c r="AB220" i="9"/>
  <c r="AC183" i="9"/>
  <c r="AB152" i="9"/>
  <c r="AB147" i="9"/>
  <c r="AB146" i="9"/>
  <c r="AB161" i="9"/>
  <c r="AB131" i="9"/>
  <c r="AB256" i="9"/>
  <c r="AC304" i="9"/>
  <c r="AB239" i="9"/>
  <c r="AC202" i="9"/>
  <c r="AC46" i="9"/>
  <c r="AB222" i="9"/>
  <c r="AC185" i="9"/>
  <c r="AB221" i="9"/>
  <c r="AB204" i="9"/>
  <c r="AB187" i="9"/>
  <c r="AC150" i="9"/>
  <c r="AB170" i="9"/>
  <c r="AB153" i="9"/>
  <c r="AC116" i="9"/>
  <c r="AB136" i="9"/>
  <c r="AB375" i="9"/>
  <c r="AB119" i="9"/>
  <c r="AC338" i="9"/>
  <c r="AB358" i="9"/>
  <c r="AB102" i="9"/>
  <c r="AB277" i="9"/>
  <c r="AC80" i="9"/>
  <c r="AB340" i="9"/>
  <c r="AB84" i="9"/>
  <c r="AB137" i="9"/>
  <c r="AC356" i="9"/>
  <c r="AB376" i="9"/>
  <c r="AB120" i="9"/>
  <c r="AB359" i="9"/>
  <c r="AC322" i="9"/>
  <c r="AB342" i="9"/>
  <c r="AB261" i="9"/>
  <c r="AB68" i="9"/>
  <c r="AB278" i="9"/>
  <c r="AB115" i="9"/>
  <c r="AC238" i="9"/>
  <c r="AB130" i="9"/>
  <c r="AC96" i="9"/>
  <c r="AB129" i="9"/>
  <c r="AC350" i="9"/>
  <c r="AB240" i="9"/>
  <c r="AB223" i="9"/>
  <c r="AB206" i="9"/>
  <c r="AC169" i="9"/>
  <c r="AB205" i="9"/>
  <c r="AB188" i="9"/>
  <c r="AB171" i="9"/>
  <c r="AB103" i="9"/>
  <c r="AB86" i="9"/>
  <c r="AC49" i="9"/>
  <c r="AB324" i="9"/>
  <c r="AC287" i="9"/>
  <c r="AB99" i="9"/>
  <c r="AB114" i="9"/>
  <c r="AB113" i="9"/>
  <c r="AC94" i="9"/>
  <c r="AB224" i="9"/>
  <c r="AB207" i="9"/>
  <c r="AB190" i="9"/>
  <c r="AB189" i="9"/>
  <c r="AB172" i="9"/>
  <c r="AB155" i="9"/>
  <c r="AC118" i="9"/>
  <c r="AB138" i="9"/>
  <c r="AC357" i="9"/>
  <c r="AC101" i="9"/>
  <c r="AB377" i="9"/>
  <c r="AB121" i="9"/>
  <c r="AB360" i="9"/>
  <c r="AC67" i="9"/>
  <c r="AB343" i="9"/>
  <c r="AB87" i="9"/>
  <c r="AC50" i="9"/>
  <c r="AB326" i="9"/>
  <c r="AC33" i="9"/>
  <c r="AB245" i="9"/>
  <c r="AC32" i="9"/>
  <c r="AB308" i="9"/>
  <c r="AB52" i="9"/>
  <c r="AC271" i="9"/>
  <c r="AC17" i="9"/>
  <c r="AC368" i="9"/>
  <c r="AB292" i="9"/>
  <c r="AB67" i="9"/>
  <c r="AB98" i="9"/>
  <c r="AC221" i="9"/>
  <c r="AB97" i="9"/>
  <c r="AB208" i="9"/>
  <c r="AB191" i="9"/>
  <c r="AC154" i="9"/>
  <c r="AC137" i="9"/>
  <c r="AB173" i="9"/>
  <c r="AB156" i="9"/>
  <c r="AC119" i="9"/>
  <c r="AB139" i="9"/>
  <c r="AB378" i="9"/>
  <c r="AB122" i="9"/>
  <c r="AC85" i="9"/>
  <c r="AB361" i="9"/>
  <c r="AB105" i="9"/>
  <c r="AC324" i="9"/>
  <c r="AB344" i="9"/>
  <c r="AB88" i="9"/>
  <c r="AC307" i="9"/>
  <c r="AB327" i="9"/>
  <c r="AB71" i="9"/>
  <c r="AC290" i="9"/>
  <c r="AB54" i="9"/>
  <c r="AB229" i="9"/>
  <c r="AB20" i="9"/>
  <c r="AB51" i="9"/>
  <c r="AB66" i="9"/>
  <c r="AB81" i="9"/>
  <c r="AB192" i="9"/>
  <c r="AB175" i="9"/>
  <c r="AB158" i="9"/>
  <c r="AC377" i="9"/>
  <c r="AB157" i="9"/>
  <c r="AC376" i="9"/>
  <c r="AB140" i="9"/>
  <c r="AC359" i="9"/>
  <c r="AB379" i="9"/>
  <c r="AC342" i="9"/>
  <c r="AC86" i="9"/>
  <c r="AB362" i="9"/>
  <c r="AB106" i="9"/>
  <c r="AB345" i="9"/>
  <c r="AB89" i="9"/>
  <c r="AB328" i="9"/>
  <c r="AB72" i="9"/>
  <c r="AC291" i="9"/>
  <c r="AB311" i="9"/>
  <c r="AB55" i="9"/>
  <c r="AC18" i="9"/>
  <c r="AB294" i="9"/>
  <c r="AB38" i="9"/>
  <c r="AB213" i="9"/>
  <c r="AC336" i="9"/>
  <c r="AB276" i="9"/>
  <c r="AB181" i="9"/>
  <c r="AB22" i="9"/>
  <c r="AB194" i="9"/>
  <c r="AB371" i="9"/>
  <c r="AB19" i="9"/>
  <c r="AC158" i="9"/>
  <c r="AB50" i="9"/>
  <c r="AB65" i="9"/>
  <c r="AB176" i="9"/>
  <c r="AC139" i="9"/>
  <c r="AB159" i="9"/>
  <c r="AB141" i="9"/>
  <c r="AB380" i="9"/>
  <c r="AB124" i="9"/>
  <c r="AC87" i="9"/>
  <c r="AB363" i="9"/>
  <c r="AB107" i="9"/>
  <c r="AC326" i="9"/>
  <c r="AB346" i="9"/>
  <c r="AB90" i="9"/>
  <c r="AB329" i="9"/>
  <c r="AB73" i="9"/>
  <c r="AC36" i="9"/>
  <c r="AB312" i="9"/>
  <c r="AB56" i="9"/>
  <c r="AB295" i="9"/>
  <c r="AB39" i="9"/>
  <c r="AB355" i="9"/>
  <c r="AB3" i="9"/>
  <c r="AB370" i="9"/>
  <c r="AB18" i="9"/>
  <c r="AC141" i="9"/>
  <c r="AB369" i="9"/>
  <c r="AB49" i="9"/>
  <c r="AC172" i="9"/>
  <c r="AB160" i="9"/>
  <c r="AC379" i="9"/>
  <c r="AB143" i="9"/>
  <c r="AC362" i="9"/>
  <c r="AB126" i="9"/>
  <c r="AB381" i="9"/>
  <c r="AB125" i="9"/>
  <c r="AB364" i="9"/>
  <c r="AB108" i="9"/>
  <c r="AB91" i="9"/>
  <c r="AC310" i="9"/>
  <c r="AC54" i="9"/>
  <c r="AB330" i="9"/>
  <c r="AB74" i="9"/>
  <c r="AB313" i="9"/>
  <c r="AB57" i="9"/>
  <c r="AB296" i="9"/>
  <c r="AB40" i="9"/>
  <c r="AC259" i="9"/>
  <c r="AC3" i="9"/>
  <c r="AB279" i="9"/>
  <c r="AB23" i="9"/>
  <c r="AB241" i="9"/>
  <c r="AB262" i="9"/>
  <c r="AB6" i="9"/>
  <c r="AC225" i="9"/>
  <c r="AB165" i="9"/>
  <c r="AB244" i="9"/>
  <c r="AC207" i="9"/>
  <c r="AB75" i="9"/>
  <c r="AB41" i="9"/>
  <c r="AB263" i="9"/>
  <c r="AB149" i="9"/>
  <c r="AB323" i="9"/>
  <c r="AC126" i="9"/>
  <c r="AB354" i="9"/>
  <c r="AB353" i="9"/>
  <c r="AB17" i="9"/>
  <c r="AC140" i="9"/>
  <c r="AB144" i="9"/>
  <c r="AB127" i="9"/>
  <c r="AC90" i="9"/>
  <c r="AB366" i="9"/>
  <c r="AB110" i="9"/>
  <c r="AC73" i="9"/>
  <c r="AB365" i="9"/>
  <c r="AB109" i="9"/>
  <c r="AB348" i="9"/>
  <c r="AB92" i="9"/>
  <c r="AC38" i="9"/>
  <c r="AB314" i="9"/>
  <c r="AB58" i="9"/>
  <c r="AB280" i="9"/>
  <c r="AB24" i="9"/>
  <c r="AB242" i="9"/>
  <c r="AB7" i="9"/>
  <c r="AB228" i="9"/>
  <c r="AB307" i="9"/>
  <c r="AC110" i="9"/>
  <c r="AB322" i="9"/>
  <c r="AC109" i="9"/>
  <c r="AB337" i="9"/>
  <c r="AC124" i="9"/>
  <c r="AB128" i="9"/>
  <c r="AB367" i="9"/>
  <c r="AB111" i="9"/>
  <c r="AB350" i="9"/>
  <c r="AB94" i="9"/>
  <c r="AC313" i="9"/>
  <c r="AC57" i="9"/>
  <c r="AB349" i="9"/>
  <c r="AB93" i="9"/>
  <c r="AC56" i="9"/>
  <c r="AB332" i="9"/>
  <c r="AB315" i="9"/>
  <c r="AB59" i="9"/>
  <c r="AC278" i="9"/>
  <c r="AB298" i="9"/>
  <c r="AB42" i="9"/>
  <c r="AB281" i="9"/>
  <c r="AB25" i="9"/>
  <c r="AC244" i="9"/>
  <c r="AB243" i="9"/>
  <c r="AB264" i="9"/>
  <c r="AB8" i="9"/>
  <c r="AB247" i="9"/>
  <c r="AB230" i="9"/>
  <c r="AC193" i="9"/>
  <c r="AB117" i="9"/>
  <c r="AB212" i="9"/>
  <c r="AB275" i="9"/>
  <c r="AB306" i="9"/>
  <c r="AB321" i="9"/>
  <c r="AB112" i="9"/>
  <c r="AB351" i="9"/>
  <c r="AB259" i="9"/>
  <c r="AB274" i="9"/>
  <c r="AC77" i="9"/>
  <c r="AB305" i="9"/>
  <c r="AB352" i="9"/>
  <c r="AB96" i="9"/>
  <c r="AB335" i="9"/>
  <c r="AB79" i="9"/>
  <c r="AB318" i="9"/>
  <c r="AB62" i="9"/>
  <c r="AB317" i="9"/>
  <c r="AB61" i="9"/>
  <c r="AC280" i="9"/>
  <c r="AB300" i="9"/>
  <c r="AB44" i="9"/>
  <c r="AC263" i="9"/>
  <c r="AB283" i="9"/>
  <c r="AB27" i="9"/>
  <c r="AC246" i="9"/>
  <c r="AB290" i="9"/>
  <c r="AB266" i="9"/>
  <c r="AB10" i="9"/>
  <c r="AB33" i="9"/>
  <c r="AB249" i="9"/>
  <c r="AB215" i="9"/>
  <c r="AB198" i="9"/>
  <c r="AB69" i="9"/>
  <c r="AB180" i="9"/>
  <c r="AB250" i="9"/>
  <c r="AC192" i="9"/>
  <c r="AB164" i="9"/>
  <c r="AC127" i="9"/>
  <c r="AB227" i="9"/>
  <c r="AB258" i="9"/>
  <c r="AC61" i="9"/>
  <c r="AB273" i="9"/>
  <c r="AC60" i="9"/>
  <c r="AB336" i="9"/>
  <c r="AB80" i="9"/>
  <c r="AB319" i="9"/>
  <c r="AB63" i="9"/>
  <c r="AC26" i="9"/>
  <c r="AB302" i="9"/>
  <c r="AB46" i="9"/>
  <c r="AB301" i="9"/>
  <c r="AB45" i="9"/>
  <c r="AC264" i="9"/>
  <c r="AB284" i="9"/>
  <c r="AB28" i="9"/>
  <c r="AC247" i="9"/>
  <c r="AB291" i="9"/>
  <c r="AB267" i="9"/>
  <c r="AB34" i="9"/>
  <c r="AB233" i="9"/>
  <c r="AC196" i="9"/>
  <c r="AB216" i="9"/>
  <c r="AC179" i="9"/>
  <c r="AB199" i="9"/>
  <c r="AB182" i="9"/>
  <c r="AB53" i="9"/>
  <c r="AC14" i="9"/>
  <c r="AB226" i="9"/>
  <c r="AB257" i="9"/>
  <c r="AB320" i="9"/>
  <c r="AB64" i="9"/>
  <c r="AC283" i="9"/>
  <c r="AB303" i="9"/>
  <c r="AB47" i="9"/>
  <c r="AC10" i="9"/>
  <c r="AB286" i="9"/>
  <c r="AB30" i="9"/>
  <c r="AC249" i="9"/>
  <c r="AB338" i="9"/>
  <c r="AB285" i="9"/>
  <c r="AB29" i="9"/>
  <c r="AB293" i="9"/>
  <c r="AB268" i="9"/>
  <c r="AB12" i="9"/>
  <c r="AB35" i="9"/>
  <c r="AB251" i="9"/>
  <c r="AB234" i="9"/>
  <c r="AB217" i="9"/>
  <c r="AB200" i="9"/>
  <c r="AB183" i="9"/>
  <c r="AB166" i="9"/>
  <c r="AB373" i="9"/>
  <c r="AB21" i="9"/>
  <c r="AB148" i="9"/>
  <c r="AB195" i="9"/>
  <c r="AB210" i="9"/>
  <c r="AB225" i="9"/>
  <c r="AC348" i="9"/>
  <c r="AC28" i="9"/>
  <c r="AB304" i="9"/>
  <c r="AB48" i="9"/>
  <c r="AC11" i="9"/>
  <c r="AB287" i="9"/>
  <c r="AB31" i="9"/>
  <c r="AB339" i="9"/>
  <c r="AB270" i="9"/>
  <c r="AB14" i="9"/>
  <c r="AB82" i="9"/>
  <c r="AB269" i="9"/>
  <c r="AB13" i="9"/>
  <c r="AB37" i="9"/>
  <c r="AB252" i="9"/>
  <c r="AB235" i="9"/>
  <c r="AC198" i="9"/>
  <c r="AB218" i="9"/>
  <c r="AB201" i="9"/>
  <c r="AB184" i="9"/>
  <c r="AC147" i="9"/>
  <c r="AB167" i="9"/>
  <c r="AB150" i="9"/>
  <c r="AC113" i="9"/>
  <c r="AB357" i="9"/>
  <c r="AB5" i="9"/>
  <c r="AC160" i="9"/>
  <c r="AB132" i="9"/>
  <c r="AB179" i="9"/>
  <c r="AC318" i="9"/>
  <c r="AB145" i="9"/>
  <c r="AB178" i="9"/>
  <c r="AC333" i="9"/>
  <c r="AB209" i="9"/>
  <c r="AB288" i="9"/>
  <c r="AB32" i="9"/>
  <c r="AB341" i="9"/>
  <c r="AB271" i="9"/>
  <c r="AB15" i="9"/>
  <c r="AB83" i="9"/>
  <c r="AB254" i="9"/>
  <c r="AC217" i="9"/>
  <c r="AB253" i="9"/>
  <c r="AC216" i="9"/>
  <c r="AB236" i="9"/>
  <c r="AC199" i="9"/>
  <c r="AB219" i="9"/>
  <c r="AB202" i="9"/>
  <c r="AB185" i="9"/>
  <c r="AC148" i="9"/>
  <c r="AB168" i="9"/>
  <c r="AC131" i="9"/>
  <c r="AB151" i="9"/>
  <c r="AC370" i="9"/>
  <c r="AB134" i="9"/>
  <c r="AC97" i="9"/>
  <c r="AB325" i="9"/>
  <c r="AC128" i="9"/>
  <c r="AB372" i="9"/>
  <c r="AB116" i="9"/>
  <c r="AC79" i="9"/>
  <c r="AB203" i="9"/>
  <c r="AC166" i="9"/>
  <c r="AB186" i="9"/>
  <c r="AB169" i="9"/>
  <c r="AC132" i="9"/>
  <c r="AB135" i="9"/>
  <c r="AB374" i="9"/>
  <c r="AB118" i="9"/>
  <c r="AB309" i="9"/>
  <c r="AB356" i="9"/>
  <c r="AB333" i="9"/>
  <c r="AC245" i="9"/>
  <c r="AB197" i="9"/>
  <c r="AB154" i="9"/>
  <c r="AB104" i="9"/>
  <c r="AB70" i="9"/>
  <c r="AB310" i="9"/>
  <c r="AB36" i="9"/>
  <c r="AB174" i="9"/>
  <c r="AB123" i="9"/>
  <c r="AB142" i="9"/>
  <c r="AB347" i="9"/>
  <c r="AB246" i="9"/>
  <c r="AB331" i="9"/>
  <c r="AB297" i="9"/>
  <c r="AB76" i="9"/>
  <c r="AB368" i="9"/>
  <c r="AB232" i="9"/>
  <c r="AB11" i="9"/>
  <c r="AB211" i="9"/>
  <c r="AB100" i="9"/>
  <c r="AB9" i="9"/>
  <c r="AB95" i="9"/>
  <c r="AB231" i="9"/>
  <c r="AC211" i="9"/>
  <c r="AB260" i="9"/>
  <c r="AB60" i="9"/>
  <c r="AB248" i="9"/>
  <c r="AB316" i="9"/>
  <c r="AB101" i="9"/>
  <c r="AB77" i="9"/>
  <c r="AB43" i="9"/>
  <c r="AB4" i="9"/>
  <c r="AB299" i="9"/>
  <c r="AB196" i="9"/>
  <c r="AB193" i="9"/>
  <c r="AC228" i="9"/>
  <c r="AC296" i="9"/>
  <c r="AB289" i="9"/>
  <c r="AB214" i="9"/>
  <c r="AB26" i="9"/>
  <c r="AB78" i="9"/>
  <c r="AB282" i="9"/>
  <c r="AB334" i="9"/>
  <c r="AC223" i="9"/>
  <c r="AC6" i="9"/>
  <c r="AC58" i="9"/>
  <c r="AC378" i="9" l="1"/>
  <c r="AC305" i="9"/>
  <c r="AC152" i="9"/>
  <c r="AC99" i="9"/>
  <c r="AC371" i="9"/>
  <c r="AC236" i="9"/>
  <c r="AC311" i="9"/>
  <c r="AC35" i="9"/>
  <c r="AC262" i="9"/>
  <c r="AC24" i="9"/>
  <c r="AC138" i="9"/>
  <c r="AC323" i="9"/>
  <c r="AC84" i="9"/>
  <c r="AC167" i="9"/>
  <c r="AC351" i="9"/>
  <c r="AC358" i="9"/>
  <c r="AC301" i="9"/>
  <c r="AC191" i="9"/>
  <c r="AC65" i="9"/>
  <c r="AC204" i="9"/>
  <c r="AC327" i="9"/>
  <c r="AC281" i="9"/>
  <c r="AC306" i="9"/>
  <c r="AC170" i="9"/>
  <c r="AC117" i="9"/>
  <c r="AC227" i="9"/>
  <c r="AC346" i="9"/>
  <c r="AC331" i="9"/>
  <c r="AC88" i="9"/>
  <c r="AC145" i="9"/>
  <c r="AC367" i="9"/>
  <c r="AC7" i="9"/>
  <c r="AC104" i="9"/>
  <c r="AC72" i="9"/>
  <c r="AC51" i="9"/>
  <c r="AC37" i="9"/>
  <c r="AC159" i="9"/>
  <c r="AC248" i="9"/>
  <c r="AC93" i="9"/>
  <c r="AC20" i="9"/>
  <c r="L70" i="9"/>
  <c r="P313" i="9"/>
  <c r="T313" i="9" s="1"/>
  <c r="L298" i="9"/>
  <c r="P85" i="9"/>
  <c r="T85" i="9" s="1"/>
  <c r="L330" i="9"/>
  <c r="P53" i="9"/>
  <c r="T53" i="9" s="1"/>
  <c r="L139" i="9"/>
  <c r="P244" i="9"/>
  <c r="T244" i="9" s="1"/>
  <c r="L195" i="9"/>
  <c r="P188" i="9"/>
  <c r="T188" i="9" s="1"/>
  <c r="L264" i="9"/>
  <c r="P119" i="9"/>
  <c r="T119" i="9" s="1"/>
  <c r="L101" i="9"/>
  <c r="P282" i="9"/>
  <c r="T282" i="9" s="1"/>
  <c r="L67" i="9"/>
  <c r="P316" i="9"/>
  <c r="T316" i="9" s="1"/>
  <c r="L86" i="9"/>
  <c r="P297" i="9"/>
  <c r="T297" i="9" s="1"/>
  <c r="L27" i="9"/>
  <c r="P356" i="9"/>
  <c r="T356" i="9" s="1"/>
  <c r="M286" i="9"/>
  <c r="Q97" i="9"/>
  <c r="S97" i="9" s="1"/>
  <c r="M166" i="9"/>
  <c r="Q217" i="9"/>
  <c r="S217" i="9" s="1"/>
  <c r="M223" i="9"/>
  <c r="Q160" i="9"/>
  <c r="S160" i="9" s="1"/>
  <c r="L301" i="9"/>
  <c r="P82" i="9"/>
  <c r="T82" i="9" s="1"/>
  <c r="L98" i="9"/>
  <c r="P285" i="9"/>
  <c r="T285" i="9" s="1"/>
  <c r="L337" i="9"/>
  <c r="P46" i="9"/>
  <c r="T46" i="9" s="1"/>
  <c r="L133" i="9"/>
  <c r="P250" i="9"/>
  <c r="T250" i="9" s="1"/>
  <c r="M120" i="9"/>
  <c r="Q263" i="9"/>
  <c r="S263" i="9" s="1"/>
  <c r="L109" i="9"/>
  <c r="P274" i="9"/>
  <c r="T274" i="9" s="1"/>
  <c r="L375" i="9"/>
  <c r="P8" i="9"/>
  <c r="T8" i="9" s="1"/>
  <c r="L34" i="9"/>
  <c r="P349" i="9"/>
  <c r="T349" i="9" s="1"/>
  <c r="L376" i="9"/>
  <c r="P7" i="9"/>
  <c r="T7" i="9" s="1"/>
  <c r="M293" i="9"/>
  <c r="Q90" i="9"/>
  <c r="S90" i="9" s="1"/>
  <c r="M95" i="9"/>
  <c r="L309" i="9"/>
  <c r="P74" i="9"/>
  <c r="T74" i="9" s="1"/>
  <c r="M211" i="9"/>
  <c r="Q172" i="9"/>
  <c r="S172" i="9" s="1"/>
  <c r="L37" i="9"/>
  <c r="P346" i="9"/>
  <c r="T346" i="9" s="1"/>
  <c r="M225" i="9"/>
  <c r="Q158" i="9"/>
  <c r="S158" i="9" s="1"/>
  <c r="L311" i="9"/>
  <c r="P72" i="9"/>
  <c r="T72" i="9" s="1"/>
  <c r="L208" i="9"/>
  <c r="P175" i="9"/>
  <c r="T175" i="9" s="1"/>
  <c r="L278" i="9"/>
  <c r="P105" i="9"/>
  <c r="T105" i="9" s="1"/>
  <c r="M162" i="9"/>
  <c r="Q221" i="9"/>
  <c r="S221" i="9" s="1"/>
  <c r="L40" i="9"/>
  <c r="P343" i="9"/>
  <c r="T343" i="9" s="1"/>
  <c r="M213" i="9"/>
  <c r="L178" i="9"/>
  <c r="P205" i="9"/>
  <c r="T205" i="9" s="1"/>
  <c r="M61" i="9"/>
  <c r="Q322" i="9"/>
  <c r="S322" i="9" s="1"/>
  <c r="L8" i="9"/>
  <c r="P375" i="9"/>
  <c r="T375" i="9" s="1"/>
  <c r="M79" i="9"/>
  <c r="Q304" i="9"/>
  <c r="S304" i="9" s="1"/>
  <c r="L111" i="9"/>
  <c r="P272" i="9"/>
  <c r="T272" i="9" s="1"/>
  <c r="M168" i="9"/>
  <c r="Q215" i="9"/>
  <c r="S215" i="9" s="1"/>
  <c r="M255" i="9"/>
  <c r="Q128" i="9"/>
  <c r="S128" i="9" s="1"/>
  <c r="L273" i="9"/>
  <c r="P110" i="9"/>
  <c r="T110" i="9" s="1"/>
  <c r="M147" i="9"/>
  <c r="Q236" i="9"/>
  <c r="S236" i="9" s="1"/>
  <c r="L49" i="9"/>
  <c r="P334" i="9"/>
  <c r="T334" i="9" s="1"/>
  <c r="M191" i="9"/>
  <c r="Q192" i="9"/>
  <c r="S192" i="9" s="1"/>
  <c r="L193" i="9"/>
  <c r="P190" i="9"/>
  <c r="T190" i="9" s="1"/>
  <c r="L41" i="9"/>
  <c r="P342" i="9"/>
  <c r="T342" i="9" s="1"/>
  <c r="L144" i="9"/>
  <c r="P239" i="9"/>
  <c r="T239" i="9" s="1"/>
  <c r="L367" i="9"/>
  <c r="P16" i="9"/>
  <c r="T16" i="9" s="1"/>
  <c r="M224" i="9"/>
  <c r="Q159" i="9"/>
  <c r="S159" i="9" s="1"/>
  <c r="L135" i="9"/>
  <c r="P248" i="9"/>
  <c r="T248" i="9" s="1"/>
  <c r="L52" i="9"/>
  <c r="P331" i="9"/>
  <c r="T331" i="9" s="1"/>
  <c r="L74" i="9"/>
  <c r="P309" i="9"/>
  <c r="T309" i="9" s="1"/>
  <c r="L249" i="9"/>
  <c r="P134" i="9"/>
  <c r="T134" i="9" s="1"/>
  <c r="L129" i="9"/>
  <c r="P254" i="9"/>
  <c r="T254" i="9" s="1"/>
  <c r="L378" i="9"/>
  <c r="P5" i="9"/>
  <c r="T5" i="9" s="1"/>
  <c r="L369" i="9"/>
  <c r="P14" i="9"/>
  <c r="T14" i="9" s="1"/>
  <c r="L362" i="9"/>
  <c r="P21" i="9"/>
  <c r="T21" i="9" s="1"/>
  <c r="L45" i="9"/>
  <c r="P338" i="9"/>
  <c r="T338" i="9" s="1"/>
  <c r="L201" i="9"/>
  <c r="P182" i="9"/>
  <c r="T182" i="9" s="1"/>
  <c r="L81" i="9"/>
  <c r="P302" i="9"/>
  <c r="T302" i="9" s="1"/>
  <c r="L203" i="9"/>
  <c r="P180" i="9"/>
  <c r="T180" i="9" s="1"/>
  <c r="L339" i="9"/>
  <c r="P44" i="9"/>
  <c r="T44" i="9" s="1"/>
  <c r="L124" i="9"/>
  <c r="P259" i="9"/>
  <c r="T259" i="9" s="1"/>
  <c r="L119" i="9"/>
  <c r="P264" i="9"/>
  <c r="T264" i="9" s="1"/>
  <c r="M326" i="9"/>
  <c r="Q57" i="9"/>
  <c r="S57" i="9" s="1"/>
  <c r="L141" i="9"/>
  <c r="P242" i="9"/>
  <c r="T242" i="9" s="1"/>
  <c r="M37" i="9"/>
  <c r="Q346" i="9"/>
  <c r="S346" i="9" s="1"/>
  <c r="L218" i="9"/>
  <c r="P165" i="9"/>
  <c r="T165" i="9" s="1"/>
  <c r="L53" i="9"/>
  <c r="P330" i="9"/>
  <c r="T330" i="9" s="1"/>
  <c r="L334" i="9"/>
  <c r="P49" i="9"/>
  <c r="T49" i="9" s="1"/>
  <c r="M57" i="9"/>
  <c r="Q326" i="9"/>
  <c r="S326" i="9" s="1"/>
  <c r="L364" i="9"/>
  <c r="P19" i="9"/>
  <c r="T19" i="9" s="1"/>
  <c r="L55" i="9"/>
  <c r="P328" i="9"/>
  <c r="T328" i="9" s="1"/>
  <c r="L191" i="9"/>
  <c r="P192" i="9"/>
  <c r="T192" i="9" s="1"/>
  <c r="L22" i="9"/>
  <c r="P361" i="9"/>
  <c r="T361" i="9" s="1"/>
  <c r="L285" i="9"/>
  <c r="P98" i="9"/>
  <c r="T98" i="9" s="1"/>
  <c r="M316" i="9"/>
  <c r="Q67" i="9"/>
  <c r="S67" i="9" s="1"/>
  <c r="L176" i="9"/>
  <c r="P207" i="9"/>
  <c r="T207" i="9" s="1"/>
  <c r="M214" i="9"/>
  <c r="Q169" i="9"/>
  <c r="S169" i="9" s="1"/>
  <c r="L24" i="9"/>
  <c r="P359" i="9"/>
  <c r="T359" i="9" s="1"/>
  <c r="M284" i="9"/>
  <c r="Q99" i="9"/>
  <c r="S99" i="9" s="1"/>
  <c r="L127" i="9"/>
  <c r="P256" i="9"/>
  <c r="T256" i="9" s="1"/>
  <c r="M67" i="9"/>
  <c r="Q316" i="9"/>
  <c r="S316" i="9" s="1"/>
  <c r="L381" i="9"/>
  <c r="P2" i="9"/>
  <c r="T2" i="9" s="1"/>
  <c r="L100" i="9"/>
  <c r="P283" i="9"/>
  <c r="T283" i="9" s="1"/>
  <c r="L212" i="9"/>
  <c r="P171" i="9"/>
  <c r="T171" i="9" s="1"/>
  <c r="L50" i="9"/>
  <c r="P333" i="9"/>
  <c r="T333" i="9" s="1"/>
  <c r="L155" i="9"/>
  <c r="P228" i="9"/>
  <c r="T228" i="9" s="1"/>
  <c r="L140" i="9"/>
  <c r="P243" i="9"/>
  <c r="T243" i="9" s="1"/>
  <c r="L276" i="9"/>
  <c r="P107" i="9"/>
  <c r="T107" i="9" s="1"/>
  <c r="M60" i="9"/>
  <c r="Q323" i="9"/>
  <c r="S323" i="9" s="1"/>
  <c r="L263" i="9"/>
  <c r="P120" i="9"/>
  <c r="T120" i="9" s="1"/>
  <c r="L247" i="9"/>
  <c r="P136" i="9"/>
  <c r="T136" i="9" s="1"/>
  <c r="L252" i="9"/>
  <c r="P131" i="9"/>
  <c r="T131" i="9" s="1"/>
  <c r="L206" i="9"/>
  <c r="P177" i="9"/>
  <c r="T177" i="9" s="1"/>
  <c r="L188" i="9"/>
  <c r="P195" i="9"/>
  <c r="T195" i="9" s="1"/>
  <c r="M348" i="9"/>
  <c r="Q35" i="9"/>
  <c r="S35" i="9" s="1"/>
  <c r="L114" i="9"/>
  <c r="P269" i="9"/>
  <c r="T269" i="9" s="1"/>
  <c r="M59" i="9"/>
  <c r="Q324" i="9"/>
  <c r="S324" i="9" s="1"/>
  <c r="L300" i="9"/>
  <c r="P83" i="9"/>
  <c r="T83" i="9" s="1"/>
  <c r="L83" i="9"/>
  <c r="P300" i="9"/>
  <c r="T300" i="9" s="1"/>
  <c r="L14" i="9"/>
  <c r="P369" i="9"/>
  <c r="T369" i="9" s="1"/>
  <c r="L123" i="9"/>
  <c r="P260" i="9"/>
  <c r="T260" i="9" s="1"/>
  <c r="M270" i="9"/>
  <c r="Q113" i="9"/>
  <c r="S113" i="9" s="1"/>
  <c r="L44" i="9"/>
  <c r="P339" i="9"/>
  <c r="T339" i="9" s="1"/>
  <c r="L217" i="9"/>
  <c r="P166" i="9"/>
  <c r="T166" i="9" s="1"/>
  <c r="L353" i="9"/>
  <c r="P30" i="9"/>
  <c r="T30" i="9" s="1"/>
  <c r="M204" i="9"/>
  <c r="Q179" i="9"/>
  <c r="S179" i="9" s="1"/>
  <c r="L320" i="9"/>
  <c r="P63" i="9"/>
  <c r="T63" i="9" s="1"/>
  <c r="L185" i="9"/>
  <c r="P198" i="9"/>
  <c r="T198" i="9" s="1"/>
  <c r="M359" i="9"/>
  <c r="Q24" i="9"/>
  <c r="S24" i="9" s="1"/>
  <c r="M52" i="9"/>
  <c r="Q331" i="9"/>
  <c r="S331" i="9" s="1"/>
  <c r="M139" i="9"/>
  <c r="Q244" i="9"/>
  <c r="S244" i="9" s="1"/>
  <c r="L289" i="9"/>
  <c r="P94" i="9"/>
  <c r="T94" i="9" s="1"/>
  <c r="L103" i="9"/>
  <c r="P280" i="9"/>
  <c r="T280" i="9" s="1"/>
  <c r="L239" i="9"/>
  <c r="P144" i="9"/>
  <c r="T144" i="9" s="1"/>
  <c r="L377" i="9"/>
  <c r="P6" i="9"/>
  <c r="T6" i="9" s="1"/>
  <c r="M73" i="9"/>
  <c r="Q310" i="9"/>
  <c r="S310" i="9" s="1"/>
  <c r="M242" i="9"/>
  <c r="Q141" i="9"/>
  <c r="S141" i="9" s="1"/>
  <c r="L20" i="9"/>
  <c r="P363" i="9"/>
  <c r="T363" i="9" s="1"/>
  <c r="L189" i="9"/>
  <c r="P194" i="9"/>
  <c r="T194" i="9" s="1"/>
  <c r="L38" i="9"/>
  <c r="P345" i="9"/>
  <c r="T345" i="9" s="1"/>
  <c r="L317" i="9"/>
  <c r="P66" i="9"/>
  <c r="T66" i="9" s="1"/>
  <c r="L261" i="9"/>
  <c r="P122" i="9"/>
  <c r="T122" i="9" s="1"/>
  <c r="L91" i="9"/>
  <c r="P292" i="9"/>
  <c r="T292" i="9" s="1"/>
  <c r="L23" i="9"/>
  <c r="P360" i="9"/>
  <c r="T360" i="9" s="1"/>
  <c r="M289" i="9"/>
  <c r="Q94" i="9"/>
  <c r="S94" i="9" s="1"/>
  <c r="L160" i="9"/>
  <c r="P223" i="9"/>
  <c r="T223" i="9" s="1"/>
  <c r="L7" i="9"/>
  <c r="P376" i="9"/>
  <c r="T376" i="9" s="1"/>
  <c r="M267" i="9"/>
  <c r="Q116" i="9"/>
  <c r="S116" i="9" s="1"/>
  <c r="L222" i="9"/>
  <c r="P161" i="9"/>
  <c r="T161" i="9" s="1"/>
  <c r="L250" i="9"/>
  <c r="P133" i="9"/>
  <c r="T133" i="9" s="1"/>
  <c r="L194" i="9"/>
  <c r="P189" i="9"/>
  <c r="T189" i="9" s="1"/>
  <c r="L58" i="9"/>
  <c r="P325" i="9"/>
  <c r="T325" i="9" s="1"/>
  <c r="M306" i="9"/>
  <c r="Q77" i="9"/>
  <c r="S77" i="9" s="1"/>
  <c r="M92" i="9"/>
  <c r="Q291" i="9"/>
  <c r="S291" i="9" s="1"/>
  <c r="L26" i="9"/>
  <c r="P357" i="9"/>
  <c r="T357" i="9" s="1"/>
  <c r="L32" i="9"/>
  <c r="P351" i="9"/>
  <c r="T351" i="9" s="1"/>
  <c r="L294" i="9"/>
  <c r="P89" i="9"/>
  <c r="T89" i="9" s="1"/>
  <c r="M13" i="9"/>
  <c r="Q370" i="9"/>
  <c r="S370" i="9" s="1"/>
  <c r="L248" i="9"/>
  <c r="P135" i="9"/>
  <c r="T135" i="9" s="1"/>
  <c r="L232" i="9"/>
  <c r="P151" i="9"/>
  <c r="T151" i="9" s="1"/>
  <c r="L112" i="9"/>
  <c r="P271" i="9"/>
  <c r="T271" i="9" s="1"/>
  <c r="L233" i="9"/>
  <c r="P150" i="9"/>
  <c r="T150" i="9" s="1"/>
  <c r="L352" i="9"/>
  <c r="P31" i="9"/>
  <c r="T31" i="9" s="1"/>
  <c r="L200" i="9"/>
  <c r="P183" i="9"/>
  <c r="T183" i="9" s="1"/>
  <c r="L97" i="9"/>
  <c r="P286" i="9"/>
  <c r="T286" i="9" s="1"/>
  <c r="L167" i="9"/>
  <c r="P216" i="9"/>
  <c r="T216" i="9" s="1"/>
  <c r="L64" i="9"/>
  <c r="P319" i="9"/>
  <c r="T319" i="9" s="1"/>
  <c r="L168" i="9"/>
  <c r="P215" i="9"/>
  <c r="T215" i="9" s="1"/>
  <c r="M103" i="9"/>
  <c r="Q280" i="9"/>
  <c r="S280" i="9" s="1"/>
  <c r="L271" i="9"/>
  <c r="P112" i="9"/>
  <c r="T112" i="9" s="1"/>
  <c r="L358" i="9"/>
  <c r="P25" i="9"/>
  <c r="T25" i="9" s="1"/>
  <c r="L33" i="9"/>
  <c r="P350" i="9"/>
  <c r="T350" i="9" s="1"/>
  <c r="L325" i="9"/>
  <c r="P58" i="9"/>
  <c r="T58" i="9" s="1"/>
  <c r="M243" i="9"/>
  <c r="Q140" i="9"/>
  <c r="S140" i="9" s="1"/>
  <c r="L121" i="9"/>
  <c r="P262" i="9"/>
  <c r="T262" i="9" s="1"/>
  <c r="L292" i="9"/>
  <c r="P91" i="9"/>
  <c r="T91" i="9" s="1"/>
  <c r="L365" i="9"/>
  <c r="P18" i="9"/>
  <c r="T18" i="9" s="1"/>
  <c r="M296" i="9"/>
  <c r="Q87" i="9"/>
  <c r="S87" i="9" s="1"/>
  <c r="L361" i="9"/>
  <c r="P22" i="9"/>
  <c r="T22" i="9" s="1"/>
  <c r="L277" i="9"/>
  <c r="P106" i="9"/>
  <c r="T106" i="9" s="1"/>
  <c r="L332" i="9"/>
  <c r="P51" i="9"/>
  <c r="T51" i="9" s="1"/>
  <c r="L5" i="9"/>
  <c r="P378" i="9"/>
  <c r="T378" i="9" s="1"/>
  <c r="M15" i="9"/>
  <c r="Q368" i="9"/>
  <c r="S368" i="9" s="1"/>
  <c r="M299" i="9"/>
  <c r="Q84" i="9"/>
  <c r="S84" i="9" s="1"/>
  <c r="L270" i="9"/>
  <c r="P113" i="9"/>
  <c r="T113" i="9" s="1"/>
  <c r="L143" i="9"/>
  <c r="P240" i="9"/>
  <c r="T240" i="9" s="1"/>
  <c r="M27" i="9"/>
  <c r="Q356" i="9"/>
  <c r="S356" i="9" s="1"/>
  <c r="L230" i="9"/>
  <c r="P153" i="9"/>
  <c r="T153" i="9" s="1"/>
  <c r="L237" i="9"/>
  <c r="P146" i="9"/>
  <c r="T146" i="9" s="1"/>
  <c r="L221" i="9"/>
  <c r="P162" i="9"/>
  <c r="T162" i="9" s="1"/>
  <c r="M160" i="9"/>
  <c r="Q223" i="9"/>
  <c r="S223" i="9" s="1"/>
  <c r="L219" i="9"/>
  <c r="P164" i="9"/>
  <c r="T164" i="9" s="1"/>
  <c r="L307" i="9"/>
  <c r="P76" i="9"/>
  <c r="T76" i="9" s="1"/>
  <c r="L333" i="9"/>
  <c r="P50" i="9"/>
  <c r="T50" i="9" s="1"/>
  <c r="L265" i="9"/>
  <c r="P118" i="9"/>
  <c r="T118" i="9" s="1"/>
  <c r="L314" i="9"/>
  <c r="P69" i="9"/>
  <c r="T69" i="9" s="1"/>
  <c r="M298" i="9"/>
  <c r="Q85" i="9"/>
  <c r="S85" i="9" s="1"/>
  <c r="L357" i="9"/>
  <c r="P26" i="9"/>
  <c r="T26" i="9" s="1"/>
  <c r="L169" i="9"/>
  <c r="P214" i="9"/>
  <c r="T214" i="9" s="1"/>
  <c r="L94" i="9"/>
  <c r="P289" i="9"/>
  <c r="T289" i="9" s="1"/>
  <c r="L152" i="9"/>
  <c r="P231" i="9"/>
  <c r="T231" i="9" s="1"/>
  <c r="L260" i="9"/>
  <c r="P123" i="9"/>
  <c r="T123" i="9" s="1"/>
  <c r="M252" i="9"/>
  <c r="Q131" i="9"/>
  <c r="S131" i="9" s="1"/>
  <c r="L42" i="9"/>
  <c r="P341" i="9"/>
  <c r="T341" i="9" s="1"/>
  <c r="L216" i="9"/>
  <c r="P167" i="9"/>
  <c r="T167" i="9" s="1"/>
  <c r="L96" i="9"/>
  <c r="P287" i="9"/>
  <c r="T287" i="9" s="1"/>
  <c r="L183" i="9"/>
  <c r="P200" i="9"/>
  <c r="T200" i="9" s="1"/>
  <c r="M373" i="9"/>
  <c r="Q10" i="9"/>
  <c r="S10" i="9" s="1"/>
  <c r="M187" i="9"/>
  <c r="Q196" i="9"/>
  <c r="S196" i="9" s="1"/>
  <c r="L303" i="9"/>
  <c r="P80" i="9"/>
  <c r="T80" i="9" s="1"/>
  <c r="L322" i="9"/>
  <c r="P61" i="9"/>
  <c r="T61" i="9" s="1"/>
  <c r="L62" i="9"/>
  <c r="P321" i="9"/>
  <c r="T321" i="9" s="1"/>
  <c r="L102" i="9"/>
  <c r="P281" i="9"/>
  <c r="T281" i="9" s="1"/>
  <c r="L272" i="9"/>
  <c r="P111" i="9"/>
  <c r="T111" i="9" s="1"/>
  <c r="L69" i="9"/>
  <c r="P314" i="9"/>
  <c r="T314" i="9" s="1"/>
  <c r="L366" i="9"/>
  <c r="P17" i="9"/>
  <c r="T17" i="9" s="1"/>
  <c r="L142" i="9"/>
  <c r="P241" i="9"/>
  <c r="T241" i="9" s="1"/>
  <c r="L13" i="9"/>
  <c r="P370" i="9"/>
  <c r="T370" i="9" s="1"/>
  <c r="L259" i="9"/>
  <c r="P124" i="9"/>
  <c r="T124" i="9" s="1"/>
  <c r="L202" i="9"/>
  <c r="P181" i="9"/>
  <c r="T181" i="9" s="1"/>
  <c r="L21" i="9"/>
  <c r="P362" i="9"/>
  <c r="T362" i="9" s="1"/>
  <c r="L363" i="9"/>
  <c r="P20" i="9"/>
  <c r="T20" i="9" s="1"/>
  <c r="M25" i="9"/>
  <c r="Q358" i="9"/>
  <c r="S358" i="9" s="1"/>
  <c r="M366" i="9"/>
  <c r="Q17" i="9"/>
  <c r="S17" i="9" s="1"/>
  <c r="L262" i="9"/>
  <c r="P121" i="9"/>
  <c r="T121" i="9" s="1"/>
  <c r="M33" i="9"/>
  <c r="Q350" i="9"/>
  <c r="S350" i="9" s="1"/>
  <c r="L246" i="9"/>
  <c r="P137" i="9"/>
  <c r="T137" i="9" s="1"/>
  <c r="L213" i="9"/>
  <c r="P170" i="9"/>
  <c r="T170" i="9" s="1"/>
  <c r="L236" i="9"/>
  <c r="P147" i="9"/>
  <c r="T147" i="9" s="1"/>
  <c r="M97" i="9"/>
  <c r="Q286" i="9"/>
  <c r="S286" i="9" s="1"/>
  <c r="L306" i="9"/>
  <c r="P77" i="9"/>
  <c r="T77" i="9" s="1"/>
  <c r="L136" i="9"/>
  <c r="P247" i="9"/>
  <c r="T247" i="9" s="1"/>
  <c r="L39" i="9"/>
  <c r="P344" i="9"/>
  <c r="T344" i="9" s="1"/>
  <c r="L282" i="9"/>
  <c r="P101" i="9"/>
  <c r="T101" i="9" s="1"/>
  <c r="L82" i="9"/>
  <c r="P301" i="9"/>
  <c r="T301" i="9" s="1"/>
  <c r="L223" i="9"/>
  <c r="P160" i="9"/>
  <c r="T160" i="9" s="1"/>
  <c r="L305" i="9"/>
  <c r="P78" i="9"/>
  <c r="T78" i="9" s="1"/>
  <c r="L113" i="9"/>
  <c r="P270" i="9"/>
  <c r="T270" i="9" s="1"/>
  <c r="M70" i="9"/>
  <c r="Q313" i="9"/>
  <c r="S313" i="9" s="1"/>
  <c r="L159" i="9"/>
  <c r="P224" i="9"/>
  <c r="T224" i="9" s="1"/>
  <c r="L241" i="9"/>
  <c r="P142" i="9"/>
  <c r="T142" i="9" s="1"/>
  <c r="M87" i="9"/>
  <c r="Q296" i="9"/>
  <c r="S296" i="9" s="1"/>
  <c r="L288" i="9"/>
  <c r="P95" i="9"/>
  <c r="T95" i="9" s="1"/>
  <c r="L209" i="9"/>
  <c r="P174" i="9"/>
  <c r="T174" i="9" s="1"/>
  <c r="M251" i="9"/>
  <c r="Q132" i="9"/>
  <c r="S132" i="9" s="1"/>
  <c r="L215" i="9"/>
  <c r="P168" i="9"/>
  <c r="T168" i="9" s="1"/>
  <c r="L351" i="9"/>
  <c r="P32" i="9"/>
  <c r="T32" i="9" s="1"/>
  <c r="M236" i="9"/>
  <c r="Q147" i="9"/>
  <c r="S147" i="9" s="1"/>
  <c r="M372" i="9"/>
  <c r="Q11" i="9"/>
  <c r="S11" i="9" s="1"/>
  <c r="M203" i="9"/>
  <c r="Q180" i="9"/>
  <c r="S180" i="9" s="1"/>
  <c r="L336" i="9"/>
  <c r="P47" i="9"/>
  <c r="T47" i="9" s="1"/>
  <c r="L150" i="9"/>
  <c r="P233" i="9"/>
  <c r="T233" i="9" s="1"/>
  <c r="L47" i="9"/>
  <c r="P336" i="9"/>
  <c r="T336" i="9" s="1"/>
  <c r="L134" i="9"/>
  <c r="P249" i="9"/>
  <c r="T249" i="9" s="1"/>
  <c r="L66" i="9"/>
  <c r="P317" i="9"/>
  <c r="T317" i="9" s="1"/>
  <c r="M290" i="9"/>
  <c r="Q93" i="9"/>
  <c r="S93" i="9" s="1"/>
  <c r="L16" i="9"/>
  <c r="P367" i="9"/>
  <c r="T367" i="9" s="1"/>
  <c r="M345" i="9"/>
  <c r="Q38" i="9"/>
  <c r="S38" i="9" s="1"/>
  <c r="L30" i="9"/>
  <c r="P353" i="9"/>
  <c r="T353" i="9" s="1"/>
  <c r="L360" i="9"/>
  <c r="P23" i="9"/>
  <c r="T23" i="9" s="1"/>
  <c r="L275" i="9"/>
  <c r="P108" i="9"/>
  <c r="T108" i="9" s="1"/>
  <c r="L380" i="9"/>
  <c r="P3" i="9"/>
  <c r="T3" i="9" s="1"/>
  <c r="L3" i="9"/>
  <c r="P380" i="9"/>
  <c r="T380" i="9" s="1"/>
  <c r="L107" i="9"/>
  <c r="P276" i="9"/>
  <c r="T276" i="9" s="1"/>
  <c r="M297" i="9"/>
  <c r="Q86" i="9"/>
  <c r="S86" i="9" s="1"/>
  <c r="L154" i="9"/>
  <c r="P229" i="9"/>
  <c r="T229" i="9" s="1"/>
  <c r="L244" i="9"/>
  <c r="P139" i="9"/>
  <c r="T139" i="9" s="1"/>
  <c r="M112" i="9"/>
  <c r="Q271" i="9"/>
  <c r="S271" i="9" s="1"/>
  <c r="L6" i="9"/>
  <c r="P377" i="9"/>
  <c r="T377" i="9" s="1"/>
  <c r="L269" i="9"/>
  <c r="P114" i="9"/>
  <c r="T114" i="9" s="1"/>
  <c r="L254" i="9"/>
  <c r="P129" i="9"/>
  <c r="T129" i="9" s="1"/>
  <c r="M266" i="9"/>
  <c r="Q117" i="9"/>
  <c r="S117" i="9" s="1"/>
  <c r="M233" i="9"/>
  <c r="Q150" i="9"/>
  <c r="S150" i="9" s="1"/>
  <c r="L231" i="9"/>
  <c r="P152" i="9"/>
  <c r="T152" i="9" s="1"/>
  <c r="L220" i="9"/>
  <c r="P163" i="9"/>
  <c r="T163" i="9" s="1"/>
  <c r="L15" i="9"/>
  <c r="P368" i="9"/>
  <c r="T368" i="9" s="1"/>
  <c r="M192" i="9"/>
  <c r="Q191" i="9"/>
  <c r="S191" i="9" s="1"/>
  <c r="M45" i="9"/>
  <c r="Q338" i="9"/>
  <c r="S338" i="9" s="1"/>
  <c r="L235" i="9"/>
  <c r="P148" i="9"/>
  <c r="T148" i="9" s="1"/>
  <c r="L17" i="9"/>
  <c r="P366" i="9"/>
  <c r="T366" i="9" s="1"/>
  <c r="L286" i="9"/>
  <c r="P97" i="9"/>
  <c r="T97" i="9" s="1"/>
  <c r="M357" i="9"/>
  <c r="Q26" i="9"/>
  <c r="S26" i="9" s="1"/>
  <c r="M158" i="9"/>
  <c r="Q225" i="9"/>
  <c r="S225" i="9" s="1"/>
  <c r="L12" i="9"/>
  <c r="P371" i="9"/>
  <c r="T371" i="9" s="1"/>
  <c r="L9" i="9"/>
  <c r="P374" i="9"/>
  <c r="T374" i="9" s="1"/>
  <c r="Q262" i="9"/>
  <c r="S262" i="9" s="1"/>
  <c r="L347" i="9"/>
  <c r="P36" i="9"/>
  <c r="T36" i="9" s="1"/>
  <c r="L214" i="9"/>
  <c r="P169" i="9"/>
  <c r="T169" i="9" s="1"/>
  <c r="M235" i="9"/>
  <c r="Q148" i="9"/>
  <c r="S148" i="9" s="1"/>
  <c r="L95" i="9"/>
  <c r="P288" i="9"/>
  <c r="T288" i="9" s="1"/>
  <c r="L199" i="9"/>
  <c r="P184" i="9"/>
  <c r="T184" i="9" s="1"/>
  <c r="L335" i="9"/>
  <c r="P48" i="9"/>
  <c r="T48" i="9" s="1"/>
  <c r="L166" i="9"/>
  <c r="P217" i="9"/>
  <c r="T217" i="9" s="1"/>
  <c r="L80" i="9"/>
  <c r="P303" i="9"/>
  <c r="T303" i="9" s="1"/>
  <c r="L349" i="9"/>
  <c r="P34" i="9"/>
  <c r="T34" i="9" s="1"/>
  <c r="M323" i="9"/>
  <c r="Q60" i="9"/>
  <c r="S60" i="9" s="1"/>
  <c r="L350" i="9"/>
  <c r="P33" i="9"/>
  <c r="T33" i="9" s="1"/>
  <c r="M102" i="9"/>
  <c r="Q281" i="9"/>
  <c r="S281" i="9" s="1"/>
  <c r="L77" i="9"/>
  <c r="P306" i="9"/>
  <c r="T306" i="9" s="1"/>
  <c r="L341" i="9"/>
  <c r="P42" i="9"/>
  <c r="T42" i="9" s="1"/>
  <c r="L255" i="9"/>
  <c r="P128" i="9"/>
  <c r="T128" i="9" s="1"/>
  <c r="L29" i="9"/>
  <c r="P354" i="9"/>
  <c r="T354" i="9" s="1"/>
  <c r="L104" i="9"/>
  <c r="P279" i="9"/>
  <c r="T279" i="9" s="1"/>
  <c r="L19" i="9"/>
  <c r="P364" i="9"/>
  <c r="T364" i="9" s="1"/>
  <c r="L28" i="9"/>
  <c r="P355" i="9"/>
  <c r="T355" i="9" s="1"/>
  <c r="M279" i="9"/>
  <c r="Q104" i="9"/>
  <c r="S104" i="9" s="1"/>
  <c r="M47" i="9"/>
  <c r="Q336" i="9"/>
  <c r="S336" i="9" s="1"/>
  <c r="M41" i="9"/>
  <c r="Q342" i="9"/>
  <c r="S342" i="9" s="1"/>
  <c r="L329" i="9"/>
  <c r="P54" i="9"/>
  <c r="T54" i="9" s="1"/>
  <c r="M264" i="9"/>
  <c r="Q119" i="9"/>
  <c r="S119" i="9" s="1"/>
  <c r="L331" i="9"/>
  <c r="P52" i="9"/>
  <c r="T52" i="9" s="1"/>
  <c r="M282" i="9"/>
  <c r="Q101" i="9"/>
  <c r="S101" i="9" s="1"/>
  <c r="L284" i="9"/>
  <c r="P99" i="9"/>
  <c r="T99" i="9" s="1"/>
  <c r="M287" i="9"/>
  <c r="Q96" i="9"/>
  <c r="S96" i="9" s="1"/>
  <c r="L299" i="9"/>
  <c r="P84" i="9"/>
  <c r="T84" i="9" s="1"/>
  <c r="L196" i="9"/>
  <c r="P187" i="9"/>
  <c r="T187" i="9" s="1"/>
  <c r="M200" i="9"/>
  <c r="Q183" i="9"/>
  <c r="S183" i="9" s="1"/>
  <c r="L118" i="9"/>
  <c r="P265" i="9"/>
  <c r="T265" i="9" s="1"/>
  <c r="L370" i="9"/>
  <c r="P13" i="9"/>
  <c r="T13" i="9" s="1"/>
  <c r="M4" i="9"/>
  <c r="Q379" i="9"/>
  <c r="S379" i="9" s="1"/>
  <c r="M181" i="9"/>
  <c r="Q202" i="9"/>
  <c r="S202" i="9" s="1"/>
  <c r="L251" i="9"/>
  <c r="P132" i="9"/>
  <c r="T132" i="9" s="1"/>
  <c r="L290" i="9"/>
  <c r="P93" i="9"/>
  <c r="T93" i="9" s="1"/>
  <c r="L296" i="9"/>
  <c r="P87" i="9"/>
  <c r="T87" i="9" s="1"/>
  <c r="L10" i="9"/>
  <c r="P373" i="9"/>
  <c r="T373" i="9" s="1"/>
  <c r="L359" i="9"/>
  <c r="P24" i="9"/>
  <c r="T24" i="9" s="1"/>
  <c r="L177" i="9"/>
  <c r="P206" i="9"/>
  <c r="T206" i="9" s="1"/>
  <c r="M172" i="9"/>
  <c r="Q211" i="9"/>
  <c r="S211" i="9" s="1"/>
  <c r="L374" i="9"/>
  <c r="P9" i="9"/>
  <c r="T9" i="9" s="1"/>
  <c r="L197" i="9"/>
  <c r="P186" i="9"/>
  <c r="T186" i="9" s="1"/>
  <c r="L198" i="9"/>
  <c r="P185" i="9"/>
  <c r="T185" i="9" s="1"/>
  <c r="L174" i="9"/>
  <c r="P209" i="9"/>
  <c r="T209" i="9" s="1"/>
  <c r="L182" i="9"/>
  <c r="P201" i="9"/>
  <c r="T201" i="9" s="1"/>
  <c r="L79" i="9"/>
  <c r="P304" i="9"/>
  <c r="T304" i="9" s="1"/>
  <c r="L149" i="9"/>
  <c r="P234" i="9"/>
  <c r="T234" i="9" s="1"/>
  <c r="M100" i="9"/>
  <c r="Q283" i="9"/>
  <c r="S283" i="9" s="1"/>
  <c r="L116" i="9"/>
  <c r="P267" i="9"/>
  <c r="T267" i="9" s="1"/>
  <c r="L110" i="9"/>
  <c r="P273" i="9"/>
  <c r="T273" i="9" s="1"/>
  <c r="L321" i="9"/>
  <c r="P62" i="9"/>
  <c r="T62" i="9" s="1"/>
  <c r="L108" i="9"/>
  <c r="P275" i="9"/>
  <c r="T275" i="9" s="1"/>
  <c r="L85" i="9"/>
  <c r="P298" i="9"/>
  <c r="T298" i="9" s="1"/>
  <c r="M259" i="9"/>
  <c r="Q124" i="9"/>
  <c r="S124" i="9" s="1"/>
  <c r="L291" i="9"/>
  <c r="P92" i="9"/>
  <c r="T92" i="9" s="1"/>
  <c r="M257" i="9"/>
  <c r="Q126" i="9"/>
  <c r="S126" i="9" s="1"/>
  <c r="M380" i="9"/>
  <c r="Q3" i="9"/>
  <c r="S3" i="9" s="1"/>
  <c r="M295" i="9"/>
  <c r="Q88" i="9"/>
  <c r="S88" i="9" s="1"/>
  <c r="L344" i="9"/>
  <c r="P39" i="9"/>
  <c r="T39" i="9" s="1"/>
  <c r="L242" i="9"/>
  <c r="P141" i="9"/>
  <c r="T141" i="9" s="1"/>
  <c r="L170" i="9"/>
  <c r="P213" i="9"/>
  <c r="T213" i="9" s="1"/>
  <c r="L4" i="9"/>
  <c r="P379" i="9"/>
  <c r="T379" i="9" s="1"/>
  <c r="M93" i="9"/>
  <c r="Q290" i="9"/>
  <c r="S290" i="9" s="1"/>
  <c r="L227" i="9"/>
  <c r="P156" i="9"/>
  <c r="T156" i="9" s="1"/>
  <c r="L75" i="9"/>
  <c r="P308" i="9"/>
  <c r="T308" i="9" s="1"/>
  <c r="M26" i="9"/>
  <c r="Q357" i="9"/>
  <c r="S357" i="9" s="1"/>
  <c r="M96" i="9"/>
  <c r="Q287" i="9"/>
  <c r="S287" i="9" s="1"/>
  <c r="L253" i="9"/>
  <c r="P130" i="9"/>
  <c r="T130" i="9" s="1"/>
  <c r="L43" i="9"/>
  <c r="P340" i="9"/>
  <c r="T340" i="9" s="1"/>
  <c r="M216" i="9"/>
  <c r="Q167" i="9"/>
  <c r="S167" i="9" s="1"/>
  <c r="L163" i="9"/>
  <c r="P220" i="9"/>
  <c r="T220" i="9" s="1"/>
  <c r="L130" i="9"/>
  <c r="P253" i="9"/>
  <c r="T253" i="9" s="1"/>
  <c r="M176" i="9"/>
  <c r="Q207" i="9"/>
  <c r="S207" i="9" s="1"/>
  <c r="M78" i="9"/>
  <c r="Q305" i="9"/>
  <c r="S305" i="9" s="1"/>
  <c r="M82" i="9"/>
  <c r="Q301" i="9"/>
  <c r="S301" i="9" s="1"/>
  <c r="M156" i="9"/>
  <c r="Q227" i="9"/>
  <c r="S227" i="9" s="1"/>
  <c r="M245" i="9"/>
  <c r="Q138" i="9"/>
  <c r="S138" i="9" s="1"/>
  <c r="L137" i="9"/>
  <c r="P246" i="9"/>
  <c r="T246" i="9" s="1"/>
  <c r="L184" i="9"/>
  <c r="P199" i="9"/>
  <c r="T199" i="9" s="1"/>
  <c r="L256" i="9"/>
  <c r="P127" i="9"/>
  <c r="T127" i="9" s="1"/>
  <c r="L316" i="9"/>
  <c r="P67" i="9"/>
  <c r="T67" i="9" s="1"/>
  <c r="L368" i="9"/>
  <c r="P15" i="9"/>
  <c r="T15" i="9" s="1"/>
  <c r="L73" i="9"/>
  <c r="P310" i="9"/>
  <c r="T310" i="9" s="1"/>
  <c r="L190" i="9"/>
  <c r="P193" i="9"/>
  <c r="T193" i="9" s="1"/>
  <c r="L313" i="9"/>
  <c r="P70" i="9"/>
  <c r="T70" i="9" s="1"/>
  <c r="M217" i="9"/>
  <c r="Q166" i="9"/>
  <c r="S166" i="9" s="1"/>
  <c r="L181" i="9"/>
  <c r="P202" i="9"/>
  <c r="T202" i="9" s="1"/>
  <c r="M50" i="9"/>
  <c r="Q333" i="9"/>
  <c r="S333" i="9" s="1"/>
  <c r="L165" i="9"/>
  <c r="P218" i="9"/>
  <c r="T218" i="9" s="1"/>
  <c r="M355" i="9"/>
  <c r="Q28" i="9"/>
  <c r="S28" i="9" s="1"/>
  <c r="L132" i="9"/>
  <c r="P251" i="9"/>
  <c r="T251" i="9" s="1"/>
  <c r="L319" i="9"/>
  <c r="P64" i="9"/>
  <c r="T64" i="9" s="1"/>
  <c r="L92" i="9"/>
  <c r="P291" i="9"/>
  <c r="T291" i="9" s="1"/>
  <c r="M322" i="9"/>
  <c r="Q61" i="9"/>
  <c r="S61" i="9" s="1"/>
  <c r="L373" i="9"/>
  <c r="P10" i="9"/>
  <c r="T10" i="9" s="1"/>
  <c r="L65" i="9"/>
  <c r="P318" i="9"/>
  <c r="T318" i="9" s="1"/>
  <c r="L171" i="9"/>
  <c r="P212" i="9"/>
  <c r="T212" i="9" s="1"/>
  <c r="M105" i="9"/>
  <c r="Q278" i="9"/>
  <c r="S278" i="9" s="1"/>
  <c r="L46" i="9"/>
  <c r="P337" i="9"/>
  <c r="T337" i="9" s="1"/>
  <c r="L35" i="9"/>
  <c r="P348" i="9"/>
  <c r="T348" i="9" s="1"/>
  <c r="L60" i="9"/>
  <c r="P323" i="9"/>
  <c r="T323" i="9" s="1"/>
  <c r="M124" i="9"/>
  <c r="Q259" i="9"/>
  <c r="S259" i="9" s="1"/>
  <c r="L258" i="9"/>
  <c r="P125" i="9"/>
  <c r="T125" i="9" s="1"/>
  <c r="L88" i="9"/>
  <c r="P295" i="9"/>
  <c r="T295" i="9" s="1"/>
  <c r="L345" i="9"/>
  <c r="P38" i="9"/>
  <c r="T38" i="9" s="1"/>
  <c r="M24" i="9"/>
  <c r="Q359" i="9"/>
  <c r="S359" i="9" s="1"/>
  <c r="L312" i="9"/>
  <c r="P71" i="9"/>
  <c r="T71" i="9" s="1"/>
  <c r="L210" i="9"/>
  <c r="P173" i="9"/>
  <c r="T173" i="9" s="1"/>
  <c r="M351" i="9"/>
  <c r="Q32" i="9"/>
  <c r="S32" i="9" s="1"/>
  <c r="L245" i="9"/>
  <c r="P138" i="9"/>
  <c r="T138" i="9" s="1"/>
  <c r="L59" i="9"/>
  <c r="P324" i="9"/>
  <c r="T324" i="9" s="1"/>
  <c r="M145" i="9"/>
  <c r="Q238" i="9"/>
  <c r="S238" i="9" s="1"/>
  <c r="M303" i="9"/>
  <c r="Q80" i="9"/>
  <c r="S80" i="9" s="1"/>
  <c r="L179" i="9"/>
  <c r="P204" i="9"/>
  <c r="T204" i="9" s="1"/>
  <c r="L146" i="9"/>
  <c r="P237" i="9"/>
  <c r="T237" i="9" s="1"/>
  <c r="L78" i="9"/>
  <c r="P305" i="9"/>
  <c r="T305" i="9" s="1"/>
  <c r="M116" i="9"/>
  <c r="Q267" i="9"/>
  <c r="S267" i="9" s="1"/>
  <c r="L354" i="9"/>
  <c r="P29" i="9"/>
  <c r="T29" i="9" s="1"/>
  <c r="L293" i="9"/>
  <c r="P90" i="9"/>
  <c r="T90" i="9" s="1"/>
  <c r="L323" i="9"/>
  <c r="P60" i="9"/>
  <c r="T60" i="9" s="1"/>
  <c r="M134" i="9"/>
  <c r="Q249" i="9"/>
  <c r="S249" i="9" s="1"/>
  <c r="M329" i="9"/>
  <c r="Q54" i="9"/>
  <c r="S54" i="9" s="1"/>
  <c r="L302" i="9"/>
  <c r="P81" i="9"/>
  <c r="T81" i="9" s="1"/>
  <c r="L36" i="9"/>
  <c r="P347" i="9"/>
  <c r="T347" i="9" s="1"/>
  <c r="M155" i="9"/>
  <c r="Q228" i="9"/>
  <c r="S228" i="9" s="1"/>
  <c r="L187" i="9"/>
  <c r="P196" i="9"/>
  <c r="T196" i="9" s="1"/>
  <c r="L283" i="9"/>
  <c r="P100" i="9"/>
  <c r="T100" i="9" s="1"/>
  <c r="L279" i="9"/>
  <c r="P104" i="9"/>
  <c r="T104" i="9" s="1"/>
  <c r="L180" i="9"/>
  <c r="P203" i="9"/>
  <c r="T203" i="9" s="1"/>
  <c r="L164" i="9"/>
  <c r="P219" i="9"/>
  <c r="T219" i="9" s="1"/>
  <c r="L205" i="9"/>
  <c r="P178" i="9"/>
  <c r="T178" i="9" s="1"/>
  <c r="M185" i="9"/>
  <c r="Q198" i="9"/>
  <c r="S198" i="9" s="1"/>
  <c r="M35" i="9"/>
  <c r="Q348" i="9"/>
  <c r="S348" i="9" s="1"/>
  <c r="L348" i="9"/>
  <c r="P35" i="9"/>
  <c r="T35" i="9" s="1"/>
  <c r="L63" i="9"/>
  <c r="P320" i="9"/>
  <c r="T320" i="9" s="1"/>
  <c r="M136" i="9"/>
  <c r="Q247" i="9"/>
  <c r="S247" i="9" s="1"/>
  <c r="L125" i="9"/>
  <c r="P258" i="9"/>
  <c r="T258" i="9" s="1"/>
  <c r="L117" i="9"/>
  <c r="P266" i="9"/>
  <c r="T266" i="9" s="1"/>
  <c r="L304" i="9"/>
  <c r="P79" i="9"/>
  <c r="T79" i="9" s="1"/>
  <c r="L266" i="9"/>
  <c r="P117" i="9"/>
  <c r="T117" i="9" s="1"/>
  <c r="L324" i="9"/>
  <c r="P59" i="9"/>
  <c r="T59" i="9" s="1"/>
  <c r="M274" i="9"/>
  <c r="Q109" i="9"/>
  <c r="S109" i="9" s="1"/>
  <c r="L234" i="9"/>
  <c r="P149" i="9"/>
  <c r="T149" i="9" s="1"/>
  <c r="L343" i="9"/>
  <c r="P40" i="9"/>
  <c r="T40" i="9" s="1"/>
  <c r="L2" i="9"/>
  <c r="P381" i="9"/>
  <c r="T381" i="9" s="1"/>
  <c r="L327" i="9"/>
  <c r="P56" i="9"/>
  <c r="T56" i="9" s="1"/>
  <c r="M5" i="9"/>
  <c r="Q378" i="9"/>
  <c r="S378" i="9" s="1"/>
  <c r="L89" i="9"/>
  <c r="P294" i="9"/>
  <c r="T294" i="9" s="1"/>
  <c r="L243" i="9"/>
  <c r="P140" i="9"/>
  <c r="T140" i="9" s="1"/>
  <c r="L56" i="9"/>
  <c r="P327" i="9"/>
  <c r="T327" i="9" s="1"/>
  <c r="M246" i="9"/>
  <c r="Q137" i="9"/>
  <c r="S137" i="9" s="1"/>
  <c r="L138" i="9"/>
  <c r="P245" i="9"/>
  <c r="T245" i="9" s="1"/>
  <c r="M265" i="9"/>
  <c r="Q118" i="9"/>
  <c r="S118" i="9" s="1"/>
  <c r="M334" i="9"/>
  <c r="Q49" i="9"/>
  <c r="S49" i="9" s="1"/>
  <c r="L268" i="9"/>
  <c r="P115" i="9"/>
  <c r="T115" i="9" s="1"/>
  <c r="L106" i="9"/>
  <c r="P277" i="9"/>
  <c r="T277" i="9" s="1"/>
  <c r="L162" i="9"/>
  <c r="P221" i="9"/>
  <c r="T221" i="9" s="1"/>
  <c r="M135" i="9"/>
  <c r="Q248" i="9"/>
  <c r="S248" i="9" s="1"/>
  <c r="L318" i="9"/>
  <c r="P65" i="9"/>
  <c r="T65" i="9" s="1"/>
  <c r="L172" i="9"/>
  <c r="P211" i="9"/>
  <c r="T211" i="9" s="1"/>
  <c r="M184" i="9"/>
  <c r="Q199" i="9"/>
  <c r="S199" i="9" s="1"/>
  <c r="L158" i="9"/>
  <c r="P225" i="9"/>
  <c r="T225" i="9" s="1"/>
  <c r="L355" i="9"/>
  <c r="P28" i="9"/>
  <c r="T28" i="9" s="1"/>
  <c r="L48" i="9"/>
  <c r="P335" i="9"/>
  <c r="T335" i="9" s="1"/>
  <c r="L61" i="9"/>
  <c r="P322" i="9"/>
  <c r="T322" i="9" s="1"/>
  <c r="L87" i="9"/>
  <c r="P296" i="9"/>
  <c r="T296" i="9" s="1"/>
  <c r="L224" i="9"/>
  <c r="P159" i="9"/>
  <c r="T159" i="9" s="1"/>
  <c r="M7" i="9"/>
  <c r="Q376" i="9"/>
  <c r="S376" i="9" s="1"/>
  <c r="M332" i="9"/>
  <c r="Q51" i="9"/>
  <c r="S51" i="9" s="1"/>
  <c r="M350" i="9"/>
  <c r="Q33" i="9"/>
  <c r="S33" i="9" s="1"/>
  <c r="L297" i="9"/>
  <c r="P86" i="9"/>
  <c r="T86" i="9" s="1"/>
  <c r="L105" i="9"/>
  <c r="P278" i="9"/>
  <c r="T278" i="9" s="1"/>
  <c r="M198" i="9"/>
  <c r="Q185" i="9"/>
  <c r="S185" i="9" s="1"/>
  <c r="L145" i="9"/>
  <c r="P238" i="9"/>
  <c r="T238" i="9" s="1"/>
  <c r="M138" i="9"/>
  <c r="Q245" i="9"/>
  <c r="S245" i="9" s="1"/>
  <c r="M327" i="9"/>
  <c r="Q56" i="9"/>
  <c r="S56" i="9" s="1"/>
  <c r="L225" i="9"/>
  <c r="P158" i="9"/>
  <c r="T158" i="9" s="1"/>
  <c r="L229" i="9"/>
  <c r="P154" i="9"/>
  <c r="T154" i="9" s="1"/>
  <c r="L238" i="9"/>
  <c r="P145" i="9"/>
  <c r="T145" i="9" s="1"/>
  <c r="L371" i="9"/>
  <c r="P12" i="9"/>
  <c r="T12" i="9" s="1"/>
  <c r="L156" i="9"/>
  <c r="P227" i="9"/>
  <c r="T227" i="9" s="1"/>
  <c r="M190" i="9"/>
  <c r="Q193" i="9"/>
  <c r="S193" i="9" s="1"/>
  <c r="L274" i="9"/>
  <c r="P109" i="9"/>
  <c r="T109" i="9" s="1"/>
  <c r="L257" i="9"/>
  <c r="P126" i="9"/>
  <c r="T126" i="9" s="1"/>
  <c r="M365" i="9"/>
  <c r="Q18" i="9"/>
  <c r="S18" i="9" s="1"/>
  <c r="L228" i="9"/>
  <c r="P155" i="9"/>
  <c r="T155" i="9" s="1"/>
  <c r="M325" i="9"/>
  <c r="Q58" i="9"/>
  <c r="S58" i="9" s="1"/>
  <c r="L379" i="9"/>
  <c r="P4" i="9"/>
  <c r="T4" i="9" s="1"/>
  <c r="L372" i="9"/>
  <c r="P11" i="9"/>
  <c r="T11" i="9" s="1"/>
  <c r="L186" i="9"/>
  <c r="P197" i="9"/>
  <c r="T197" i="9" s="1"/>
  <c r="L267" i="9"/>
  <c r="P116" i="9"/>
  <c r="T116" i="9" s="1"/>
  <c r="L147" i="9"/>
  <c r="P236" i="9"/>
  <c r="T236" i="9" s="1"/>
  <c r="M65" i="9"/>
  <c r="Q318" i="9"/>
  <c r="S318" i="9" s="1"/>
  <c r="L131" i="9"/>
  <c r="P252" i="9"/>
  <c r="T252" i="9" s="1"/>
  <c r="L115" i="9"/>
  <c r="P268" i="9"/>
  <c r="T268" i="9" s="1"/>
  <c r="L157" i="9"/>
  <c r="P226" i="9"/>
  <c r="T226" i="9" s="1"/>
  <c r="L99" i="9"/>
  <c r="P284" i="9"/>
  <c r="T284" i="9" s="1"/>
  <c r="M16" i="9"/>
  <c r="Q367" i="9"/>
  <c r="S367" i="9" s="1"/>
  <c r="M137" i="9"/>
  <c r="Q246" i="9"/>
  <c r="S246" i="9" s="1"/>
  <c r="L287" i="9"/>
  <c r="P96" i="9"/>
  <c r="T96" i="9" s="1"/>
  <c r="L153" i="9"/>
  <c r="P230" i="9"/>
  <c r="T230" i="9" s="1"/>
  <c r="M273" i="9"/>
  <c r="Q110" i="9"/>
  <c r="S110" i="9" s="1"/>
  <c r="L18" i="9"/>
  <c r="P365" i="9"/>
  <c r="T365" i="9" s="1"/>
  <c r="L342" i="9"/>
  <c r="P41" i="9"/>
  <c r="T41" i="9" s="1"/>
  <c r="M363" i="9"/>
  <c r="Q20" i="9"/>
  <c r="S20" i="9" s="1"/>
  <c r="M21" i="9"/>
  <c r="Q362" i="9"/>
  <c r="S362" i="9" s="1"/>
  <c r="M347" i="9"/>
  <c r="Q36" i="9"/>
  <c r="S36" i="9" s="1"/>
  <c r="M244" i="9"/>
  <c r="Q139" i="9"/>
  <c r="S139" i="9" s="1"/>
  <c r="L328" i="9"/>
  <c r="P55" i="9"/>
  <c r="T55" i="9" s="1"/>
  <c r="L226" i="9"/>
  <c r="P157" i="9"/>
  <c r="T157" i="9" s="1"/>
  <c r="M76" i="9"/>
  <c r="Q307" i="9"/>
  <c r="S307" i="9" s="1"/>
  <c r="L192" i="9"/>
  <c r="P191" i="9"/>
  <c r="T191" i="9" s="1"/>
  <c r="L57" i="9"/>
  <c r="P326" i="9"/>
  <c r="T326" i="9" s="1"/>
  <c r="L211" i="9"/>
  <c r="P172" i="9"/>
  <c r="T172" i="9" s="1"/>
  <c r="L280" i="9"/>
  <c r="P103" i="9"/>
  <c r="T103" i="9" s="1"/>
  <c r="L315" i="9"/>
  <c r="P68" i="9"/>
  <c r="T68" i="9" s="1"/>
  <c r="L281" i="9"/>
  <c r="P102" i="9"/>
  <c r="T102" i="9" s="1"/>
  <c r="L161" i="9"/>
  <c r="P222" i="9"/>
  <c r="T222" i="9" s="1"/>
  <c r="M165" i="9"/>
  <c r="Q218" i="9"/>
  <c r="S218" i="9" s="1"/>
  <c r="L338" i="9"/>
  <c r="P45" i="9"/>
  <c r="T45" i="9" s="1"/>
  <c r="L54" i="9"/>
  <c r="P329" i="9"/>
  <c r="T329" i="9" s="1"/>
  <c r="L84" i="9"/>
  <c r="P299" i="9"/>
  <c r="T299" i="9" s="1"/>
  <c r="M304" i="9"/>
  <c r="Q79" i="9"/>
  <c r="S79" i="9" s="1"/>
  <c r="L148" i="9"/>
  <c r="P235" i="9"/>
  <c r="T235" i="9" s="1"/>
  <c r="L126" i="9"/>
  <c r="P257" i="9"/>
  <c r="T257" i="9" s="1"/>
  <c r="L93" i="9"/>
  <c r="P290" i="9"/>
  <c r="T290" i="9" s="1"/>
  <c r="L68" i="9"/>
  <c r="P315" i="9"/>
  <c r="T315" i="9" s="1"/>
  <c r="L120" i="9"/>
  <c r="P263" i="9"/>
  <c r="T263" i="9" s="1"/>
  <c r="L71" i="9"/>
  <c r="P312" i="9"/>
  <c r="T312" i="9" s="1"/>
  <c r="M229" i="9"/>
  <c r="Q154" i="9"/>
  <c r="S154" i="9" s="1"/>
  <c r="M377" i="9"/>
  <c r="Q6" i="9"/>
  <c r="S6" i="9" s="1"/>
  <c r="L340" i="9"/>
  <c r="P43" i="9"/>
  <c r="T43" i="9" s="1"/>
  <c r="L151" i="9"/>
  <c r="P232" i="9"/>
  <c r="T232" i="9" s="1"/>
  <c r="L11" i="9"/>
  <c r="P372" i="9"/>
  <c r="T372" i="9" s="1"/>
  <c r="M167" i="9"/>
  <c r="Q216" i="9"/>
  <c r="S216" i="9" s="1"/>
  <c r="L204" i="9"/>
  <c r="P179" i="9"/>
  <c r="T179" i="9" s="1"/>
  <c r="L346" i="9"/>
  <c r="P37" i="9"/>
  <c r="T37" i="9" s="1"/>
  <c r="L173" i="9"/>
  <c r="P210" i="9"/>
  <c r="T210" i="9" s="1"/>
  <c r="L90" i="9"/>
  <c r="P293" i="9"/>
  <c r="T293" i="9" s="1"/>
  <c r="M369" i="9"/>
  <c r="Q14" i="9"/>
  <c r="S14" i="9" s="1"/>
  <c r="M119" i="9"/>
  <c r="Q264" i="9"/>
  <c r="S264" i="9" s="1"/>
  <c r="M256" i="9"/>
  <c r="Q127" i="9"/>
  <c r="S127" i="9" s="1"/>
  <c r="L356" i="9"/>
  <c r="P27" i="9"/>
  <c r="T27" i="9" s="1"/>
  <c r="L31" i="9"/>
  <c r="P352" i="9"/>
  <c r="T352" i="9" s="1"/>
  <c r="M179" i="9"/>
  <c r="Q204" i="9"/>
  <c r="S204" i="9" s="1"/>
  <c r="L51" i="9"/>
  <c r="P332" i="9"/>
  <c r="T332" i="9" s="1"/>
  <c r="L76" i="9"/>
  <c r="P307" i="9"/>
  <c r="T307" i="9" s="1"/>
  <c r="M310" i="9"/>
  <c r="Q73" i="9"/>
  <c r="S73" i="9" s="1"/>
  <c r="L308" i="9"/>
  <c r="P75" i="9"/>
  <c r="T75" i="9" s="1"/>
  <c r="L326" i="9"/>
  <c r="P57" i="9"/>
  <c r="T57" i="9" s="1"/>
  <c r="L240" i="9"/>
  <c r="P143" i="9"/>
  <c r="T143" i="9" s="1"/>
  <c r="L310" i="9"/>
  <c r="P73" i="9"/>
  <c r="T73" i="9" s="1"/>
  <c r="L207" i="9"/>
  <c r="P176" i="9"/>
  <c r="T176" i="9" s="1"/>
  <c r="L72" i="9"/>
  <c r="P311" i="9"/>
  <c r="T311" i="9" s="1"/>
  <c r="M6" i="9"/>
  <c r="Q377" i="9"/>
  <c r="S377" i="9" s="1"/>
  <c r="L295" i="9"/>
  <c r="P88" i="9"/>
  <c r="T88" i="9" s="1"/>
  <c r="L175" i="9"/>
  <c r="P208" i="9"/>
  <c r="T208" i="9" s="1"/>
  <c r="M333" i="9"/>
  <c r="Q50" i="9"/>
  <c r="S50" i="9" s="1"/>
  <c r="M231" i="9"/>
  <c r="Q152" i="9"/>
  <c r="S152" i="9" s="1"/>
  <c r="L122" i="9"/>
  <c r="P261" i="9"/>
  <c r="T261" i="9" s="1"/>
  <c r="L25" i="9"/>
  <c r="P358" i="9"/>
  <c r="T358" i="9" s="1"/>
  <c r="M337" i="9"/>
  <c r="Q46" i="9"/>
  <c r="S46" i="9" s="1"/>
  <c r="L128" i="9"/>
  <c r="P255" i="9"/>
  <c r="T255" i="9" s="1"/>
  <c r="AC279" i="9"/>
  <c r="AC41" i="9"/>
  <c r="AC380" i="9"/>
  <c r="AC25" i="9"/>
  <c r="AC381" i="9"/>
  <c r="AC349" i="9"/>
  <c r="AC250" i="9"/>
  <c r="AC165" i="9"/>
  <c r="AC298" i="9"/>
  <c r="AC175" i="9"/>
  <c r="AC9" i="9"/>
  <c r="AC258" i="9"/>
  <c r="AC182" i="9"/>
  <c r="AC181" i="9"/>
  <c r="AC146" i="9"/>
  <c r="AC240" i="9"/>
  <c r="AC266" i="9"/>
  <c r="AC299" i="9"/>
  <c r="AC273" i="9"/>
  <c r="AC235" i="9"/>
  <c r="AC297" i="9"/>
  <c r="AC157" i="9"/>
  <c r="AC219" i="9"/>
  <c r="AC144" i="9"/>
  <c r="AC269" i="9"/>
  <c r="AC226" i="9"/>
  <c r="AC123" i="9"/>
  <c r="AC136" i="9"/>
  <c r="AC70" i="9"/>
  <c r="AC361" i="9"/>
  <c r="AC330" i="9"/>
  <c r="AC260" i="9"/>
  <c r="AC53" i="9"/>
  <c r="AC156" i="9"/>
  <c r="AC308" i="9"/>
  <c r="AC83" i="9"/>
  <c r="AC106" i="9"/>
  <c r="AC203" i="9"/>
  <c r="AC320" i="9"/>
  <c r="AC19" i="9"/>
  <c r="AC220" i="9"/>
  <c r="AC360" i="9"/>
  <c r="AC189" i="9"/>
  <c r="AC105" i="9"/>
  <c r="AC340" i="9"/>
  <c r="AC268" i="9"/>
  <c r="AC4" i="9"/>
  <c r="AC75" i="9"/>
  <c r="AC74" i="9"/>
  <c r="AC91" i="9"/>
  <c r="AC39" i="9"/>
  <c r="AC369" i="9"/>
  <c r="AC251" i="9"/>
  <c r="AC197" i="9"/>
  <c r="AC276" i="9"/>
  <c r="AC5" i="9"/>
  <c r="AC44" i="9"/>
  <c r="AC210" i="9"/>
  <c r="AC195" i="9"/>
  <c r="AC29" i="9"/>
  <c r="AC164" i="9"/>
  <c r="AC256" i="9"/>
  <c r="AC30" i="9"/>
  <c r="AC120" i="9"/>
  <c r="AC375" i="9"/>
  <c r="AC142" i="9"/>
  <c r="AC329" i="9"/>
  <c r="AC63" i="9"/>
  <c r="AC89" i="9"/>
  <c r="AC347" i="9"/>
  <c r="AC151" i="9"/>
  <c r="AC239" i="9"/>
  <c r="AC243" i="9"/>
  <c r="AC173" i="9"/>
  <c r="AC64" i="9"/>
  <c r="AC15" i="9"/>
  <c r="AC321" i="9"/>
  <c r="AC325" i="9"/>
  <c r="AC289" i="9"/>
  <c r="AC300" i="9"/>
  <c r="AC341" i="9"/>
  <c r="AC241" i="9"/>
  <c r="AC265" i="9"/>
  <c r="AC224" i="9"/>
  <c r="AC242" i="9"/>
  <c r="AC303" i="9"/>
  <c r="AC285" i="9"/>
  <c r="AC115" i="9"/>
  <c r="AC209" i="9"/>
  <c r="AC171" i="9"/>
  <c r="AC344" i="9"/>
  <c r="AC34" i="9"/>
  <c r="AC100" i="9"/>
  <c r="AC133" i="9"/>
  <c r="AC12" i="9"/>
  <c r="AC294" i="9"/>
  <c r="AC187" i="9"/>
  <c r="AC317" i="9"/>
  <c r="AC81" i="9"/>
  <c r="AC52" i="9"/>
  <c r="AC364" i="9"/>
  <c r="AC337" i="9"/>
  <c r="AC186" i="9"/>
  <c r="AC153" i="9"/>
  <c r="AC355" i="9"/>
  <c r="AC31" i="9"/>
  <c r="AC309" i="9"/>
  <c r="AC76" i="9"/>
  <c r="AC270" i="9"/>
  <c r="AC16" i="9"/>
  <c r="AC102" i="9"/>
  <c r="AC66" i="9"/>
  <c r="AC125" i="9"/>
  <c r="AC98" i="9"/>
  <c r="AC354" i="9"/>
  <c r="AC129" i="9"/>
  <c r="AC254" i="9"/>
  <c r="AC62" i="9"/>
  <c r="AC314" i="9"/>
  <c r="AC274" i="9"/>
  <c r="AC374" i="9"/>
  <c r="AC194" i="9"/>
  <c r="AC233" i="9"/>
  <c r="AC42" i="9"/>
  <c r="AC293" i="9"/>
  <c r="AC177" i="9"/>
  <c r="AC334" i="9"/>
  <c r="AC27" i="9"/>
  <c r="AC111" i="9"/>
  <c r="AC213" i="9"/>
  <c r="AC71" i="9"/>
  <c r="AC21" i="9"/>
  <c r="AC328" i="9"/>
  <c r="AC130" i="9"/>
  <c r="AC143" i="9"/>
  <c r="AC212" i="9"/>
  <c r="AC275" i="9"/>
  <c r="AC343" i="9"/>
  <c r="AC82" i="9"/>
  <c r="AC365" i="9"/>
  <c r="AC188" i="9"/>
  <c r="AC121" i="9"/>
  <c r="AC134" i="9"/>
  <c r="AC69" i="9"/>
  <c r="AC112" i="9"/>
  <c r="AC149" i="9"/>
  <c r="AC353" i="9"/>
  <c r="AC230" i="9"/>
  <c r="AC292" i="9"/>
  <c r="AC257" i="9"/>
  <c r="AC174" i="9"/>
  <c r="AC48" i="9"/>
  <c r="AC373" i="9"/>
  <c r="AC23" i="9"/>
  <c r="AC43" i="9"/>
  <c r="AC68" i="9"/>
  <c r="AC277" i="9"/>
  <c r="AC234" i="9"/>
  <c r="AC253" i="9"/>
  <c r="AC232" i="9"/>
  <c r="AC214" i="9"/>
  <c r="AC345" i="9"/>
  <c r="AC255" i="9"/>
  <c r="AC184" i="9"/>
  <c r="AC200" i="9"/>
  <c r="AC284" i="9"/>
  <c r="AC8" i="9"/>
  <c r="AC107" i="9"/>
  <c r="AC103" i="9"/>
  <c r="AC155" i="9"/>
  <c r="AC190" i="9"/>
  <c r="AC168" i="9"/>
  <c r="AC302" i="9"/>
  <c r="AC162" i="9"/>
  <c r="AC59" i="9"/>
  <c r="AC363" i="9"/>
  <c r="AC45" i="9"/>
  <c r="AC315" i="9"/>
  <c r="AC92" i="9"/>
  <c r="AC108" i="9"/>
  <c r="AC319" i="9"/>
  <c r="AC335" i="9"/>
  <c r="AC352" i="9"/>
  <c r="AC372" i="9"/>
  <c r="AC47" i="9"/>
  <c r="AC222" i="9"/>
  <c r="AC135" i="9"/>
  <c r="AC2" i="9"/>
  <c r="AC55" i="9"/>
  <c r="AC272" i="9"/>
  <c r="AC312" i="9"/>
  <c r="AC22" i="9"/>
  <c r="AC78" i="9"/>
  <c r="AC178" i="9"/>
  <c r="AC208" i="9"/>
  <c r="AC282" i="9"/>
  <c r="AC252" i="9"/>
  <c r="AC231" i="9"/>
  <c r="AC163" i="9"/>
  <c r="AC95" i="9"/>
  <c r="AC332" i="9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58" i="7"/>
  <c r="B258" i="7"/>
  <c r="C258" i="7"/>
  <c r="D258" i="7"/>
  <c r="E258" i="7"/>
  <c r="A259" i="7"/>
  <c r="B259" i="7"/>
  <c r="C259" i="7"/>
  <c r="D259" i="7"/>
  <c r="E259" i="7"/>
  <c r="A260" i="7"/>
  <c r="B260" i="7"/>
  <c r="C260" i="7"/>
  <c r="D260" i="7"/>
  <c r="E260" i="7"/>
  <c r="A261" i="7"/>
  <c r="B261" i="7"/>
  <c r="C261" i="7"/>
  <c r="D261" i="7"/>
  <c r="E261" i="7"/>
  <c r="A262" i="7"/>
  <c r="B262" i="7"/>
  <c r="C262" i="7"/>
  <c r="D262" i="7"/>
  <c r="E262" i="7"/>
  <c r="A263" i="7"/>
  <c r="B263" i="7"/>
  <c r="C263" i="7"/>
  <c r="D263" i="7"/>
  <c r="E263" i="7"/>
  <c r="A264" i="7"/>
  <c r="B264" i="7"/>
  <c r="C264" i="7"/>
  <c r="D264" i="7"/>
  <c r="E264" i="7"/>
  <c r="A265" i="7"/>
  <c r="B265" i="7"/>
  <c r="C265" i="7"/>
  <c r="D265" i="7"/>
  <c r="E265" i="7"/>
  <c r="A266" i="7"/>
  <c r="B266" i="7"/>
  <c r="C266" i="7"/>
  <c r="D266" i="7"/>
  <c r="E266" i="7"/>
  <c r="A267" i="7"/>
  <c r="B267" i="7"/>
  <c r="C267" i="7"/>
  <c r="D267" i="7"/>
  <c r="E267" i="7"/>
  <c r="A268" i="7"/>
  <c r="B268" i="7"/>
  <c r="C268" i="7"/>
  <c r="D268" i="7"/>
  <c r="E268" i="7"/>
  <c r="A269" i="7"/>
  <c r="B269" i="7"/>
  <c r="C269" i="7"/>
  <c r="D269" i="7"/>
  <c r="E269" i="7"/>
  <c r="A270" i="7"/>
  <c r="B270" i="7"/>
  <c r="C270" i="7"/>
  <c r="D270" i="7"/>
  <c r="E270" i="7"/>
  <c r="A271" i="7"/>
  <c r="B271" i="7"/>
  <c r="C271" i="7"/>
  <c r="D271" i="7"/>
  <c r="E271" i="7"/>
  <c r="A272" i="7"/>
  <c r="B272" i="7"/>
  <c r="C272" i="7"/>
  <c r="D272" i="7"/>
  <c r="E272" i="7"/>
  <c r="A273" i="7"/>
  <c r="B273" i="7"/>
  <c r="C273" i="7"/>
  <c r="D273" i="7"/>
  <c r="E273" i="7"/>
  <c r="A274" i="7"/>
  <c r="B274" i="7"/>
  <c r="C274" i="7"/>
  <c r="D274" i="7"/>
  <c r="E274" i="7"/>
  <c r="A275" i="7"/>
  <c r="B275" i="7"/>
  <c r="C275" i="7"/>
  <c r="D275" i="7"/>
  <c r="E275" i="7"/>
  <c r="A276" i="7"/>
  <c r="B276" i="7"/>
  <c r="C276" i="7"/>
  <c r="D276" i="7"/>
  <c r="E276" i="7"/>
  <c r="A277" i="7"/>
  <c r="B277" i="7"/>
  <c r="C277" i="7"/>
  <c r="D277" i="7"/>
  <c r="E277" i="7"/>
  <c r="A278" i="7"/>
  <c r="B278" i="7"/>
  <c r="C278" i="7"/>
  <c r="D278" i="7"/>
  <c r="E278" i="7"/>
  <c r="A279" i="7"/>
  <c r="B279" i="7"/>
  <c r="C279" i="7"/>
  <c r="D279" i="7"/>
  <c r="E279" i="7"/>
  <c r="A280" i="7"/>
  <c r="B280" i="7"/>
  <c r="C280" i="7"/>
  <c r="D280" i="7"/>
  <c r="E280" i="7"/>
  <c r="A281" i="7"/>
  <c r="B281" i="7"/>
  <c r="C281" i="7"/>
  <c r="D281" i="7"/>
  <c r="E281" i="7"/>
  <c r="A282" i="7"/>
  <c r="B282" i="7"/>
  <c r="C282" i="7"/>
  <c r="D282" i="7"/>
  <c r="E282" i="7"/>
  <c r="A283" i="7"/>
  <c r="B283" i="7"/>
  <c r="C283" i="7"/>
  <c r="D283" i="7"/>
  <c r="E283" i="7"/>
  <c r="A284" i="7"/>
  <c r="B284" i="7"/>
  <c r="C284" i="7"/>
  <c r="D284" i="7"/>
  <c r="E284" i="7"/>
  <c r="A285" i="7"/>
  <c r="B285" i="7"/>
  <c r="C285" i="7"/>
  <c r="D285" i="7"/>
  <c r="E285" i="7"/>
  <c r="A286" i="7"/>
  <c r="B286" i="7"/>
  <c r="C286" i="7"/>
  <c r="D286" i="7"/>
  <c r="E286" i="7"/>
  <c r="A287" i="7"/>
  <c r="B287" i="7"/>
  <c r="C287" i="7"/>
  <c r="D287" i="7"/>
  <c r="E287" i="7"/>
  <c r="A288" i="7"/>
  <c r="B288" i="7"/>
  <c r="C288" i="7"/>
  <c r="D288" i="7"/>
  <c r="E288" i="7"/>
  <c r="A289" i="7"/>
  <c r="B289" i="7"/>
  <c r="C289" i="7"/>
  <c r="D289" i="7"/>
  <c r="E289" i="7"/>
  <c r="A290" i="7"/>
  <c r="B290" i="7"/>
  <c r="C290" i="7"/>
  <c r="D290" i="7"/>
  <c r="E290" i="7"/>
  <c r="A291" i="7"/>
  <c r="B291" i="7"/>
  <c r="C291" i="7"/>
  <c r="D291" i="7"/>
  <c r="E291" i="7"/>
  <c r="A292" i="7"/>
  <c r="B292" i="7"/>
  <c r="C292" i="7"/>
  <c r="D292" i="7"/>
  <c r="E292" i="7"/>
  <c r="A293" i="7"/>
  <c r="B293" i="7"/>
  <c r="C293" i="7"/>
  <c r="D293" i="7"/>
  <c r="E293" i="7"/>
  <c r="A294" i="7"/>
  <c r="B294" i="7"/>
  <c r="C294" i="7"/>
  <c r="D294" i="7"/>
  <c r="E294" i="7"/>
  <c r="A295" i="7"/>
  <c r="B295" i="7"/>
  <c r="C295" i="7"/>
  <c r="D295" i="7"/>
  <c r="E295" i="7"/>
  <c r="A296" i="7"/>
  <c r="B296" i="7"/>
  <c r="C296" i="7"/>
  <c r="D296" i="7"/>
  <c r="E296" i="7"/>
  <c r="A297" i="7"/>
  <c r="B297" i="7"/>
  <c r="C297" i="7"/>
  <c r="D297" i="7"/>
  <c r="E297" i="7"/>
  <c r="A298" i="7"/>
  <c r="B298" i="7"/>
  <c r="C298" i="7"/>
  <c r="D298" i="7"/>
  <c r="E298" i="7"/>
  <c r="A299" i="7"/>
  <c r="B299" i="7"/>
  <c r="C299" i="7"/>
  <c r="D299" i="7"/>
  <c r="E299" i="7"/>
  <c r="A300" i="7"/>
  <c r="B300" i="7"/>
  <c r="C300" i="7"/>
  <c r="D300" i="7"/>
  <c r="E300" i="7"/>
  <c r="A301" i="7"/>
  <c r="B301" i="7"/>
  <c r="C301" i="7"/>
  <c r="D301" i="7"/>
  <c r="E301" i="7"/>
  <c r="A302" i="7"/>
  <c r="B302" i="7"/>
  <c r="C302" i="7"/>
  <c r="D302" i="7"/>
  <c r="E302" i="7"/>
  <c r="A303" i="7"/>
  <c r="B303" i="7"/>
  <c r="C303" i="7"/>
  <c r="D303" i="7"/>
  <c r="E303" i="7"/>
  <c r="A304" i="7"/>
  <c r="B304" i="7"/>
  <c r="C304" i="7"/>
  <c r="D304" i="7"/>
  <c r="E304" i="7"/>
  <c r="A305" i="7"/>
  <c r="B305" i="7"/>
  <c r="C305" i="7"/>
  <c r="D305" i="7"/>
  <c r="E305" i="7"/>
  <c r="A306" i="7"/>
  <c r="B306" i="7"/>
  <c r="C306" i="7"/>
  <c r="D306" i="7"/>
  <c r="E306" i="7"/>
  <c r="A307" i="7"/>
  <c r="B307" i="7"/>
  <c r="C307" i="7"/>
  <c r="D307" i="7"/>
  <c r="E307" i="7"/>
  <c r="A308" i="7"/>
  <c r="B308" i="7"/>
  <c r="C308" i="7"/>
  <c r="D308" i="7"/>
  <c r="E308" i="7"/>
  <c r="A309" i="7"/>
  <c r="B309" i="7"/>
  <c r="C309" i="7"/>
  <c r="D309" i="7"/>
  <c r="E309" i="7"/>
  <c r="A310" i="7"/>
  <c r="B310" i="7"/>
  <c r="C310" i="7"/>
  <c r="D310" i="7"/>
  <c r="E310" i="7"/>
  <c r="A311" i="7"/>
  <c r="B311" i="7"/>
  <c r="C311" i="7"/>
  <c r="D311" i="7"/>
  <c r="E311" i="7"/>
  <c r="A312" i="7"/>
  <c r="B312" i="7"/>
  <c r="C312" i="7"/>
  <c r="D312" i="7"/>
  <c r="E312" i="7"/>
  <c r="A313" i="7"/>
  <c r="B313" i="7"/>
  <c r="C313" i="7"/>
  <c r="D313" i="7"/>
  <c r="E313" i="7"/>
  <c r="A314" i="7"/>
  <c r="B314" i="7"/>
  <c r="C314" i="7"/>
  <c r="D314" i="7"/>
  <c r="E314" i="7"/>
  <c r="A315" i="7"/>
  <c r="B315" i="7"/>
  <c r="C315" i="7"/>
  <c r="D315" i="7"/>
  <c r="E315" i="7"/>
  <c r="A316" i="7"/>
  <c r="B316" i="7"/>
  <c r="C316" i="7"/>
  <c r="D316" i="7"/>
  <c r="E316" i="7"/>
  <c r="A317" i="7"/>
  <c r="B317" i="7"/>
  <c r="C317" i="7"/>
  <c r="D317" i="7"/>
  <c r="E317" i="7"/>
  <c r="A318" i="7"/>
  <c r="B318" i="7"/>
  <c r="C318" i="7"/>
  <c r="D318" i="7"/>
  <c r="E318" i="7"/>
  <c r="A319" i="7"/>
  <c r="B319" i="7"/>
  <c r="C319" i="7"/>
  <c r="D319" i="7"/>
  <c r="E319" i="7"/>
  <c r="A320" i="7"/>
  <c r="B320" i="7"/>
  <c r="C320" i="7"/>
  <c r="D320" i="7"/>
  <c r="E320" i="7"/>
  <c r="A321" i="7"/>
  <c r="B321" i="7"/>
  <c r="C321" i="7"/>
  <c r="D321" i="7"/>
  <c r="E321" i="7"/>
  <c r="A322" i="7"/>
  <c r="B322" i="7"/>
  <c r="C322" i="7"/>
  <c r="D322" i="7"/>
  <c r="E322" i="7"/>
  <c r="A323" i="7"/>
  <c r="B323" i="7"/>
  <c r="C323" i="7"/>
  <c r="D323" i="7"/>
  <c r="E323" i="7"/>
  <c r="A324" i="7"/>
  <c r="B324" i="7"/>
  <c r="C324" i="7"/>
  <c r="D324" i="7"/>
  <c r="E324" i="7"/>
  <c r="A325" i="7"/>
  <c r="B325" i="7"/>
  <c r="C325" i="7"/>
  <c r="D325" i="7"/>
  <c r="E325" i="7"/>
  <c r="A326" i="7"/>
  <c r="B326" i="7"/>
  <c r="C326" i="7"/>
  <c r="D326" i="7"/>
  <c r="E326" i="7"/>
  <c r="A327" i="7"/>
  <c r="B327" i="7"/>
  <c r="C327" i="7"/>
  <c r="D327" i="7"/>
  <c r="E327" i="7"/>
  <c r="A328" i="7"/>
  <c r="B328" i="7"/>
  <c r="C328" i="7"/>
  <c r="D328" i="7"/>
  <c r="E328" i="7"/>
  <c r="A329" i="7"/>
  <c r="B329" i="7"/>
  <c r="C329" i="7"/>
  <c r="D329" i="7"/>
  <c r="E329" i="7"/>
  <c r="A330" i="7"/>
  <c r="B330" i="7"/>
  <c r="C330" i="7"/>
  <c r="D330" i="7"/>
  <c r="E330" i="7"/>
  <c r="A331" i="7"/>
  <c r="B331" i="7"/>
  <c r="C331" i="7"/>
  <c r="D331" i="7"/>
  <c r="E331" i="7"/>
  <c r="A332" i="7"/>
  <c r="B332" i="7"/>
  <c r="C332" i="7"/>
  <c r="D332" i="7"/>
  <c r="E332" i="7"/>
  <c r="A333" i="7"/>
  <c r="B333" i="7"/>
  <c r="C333" i="7"/>
  <c r="D333" i="7"/>
  <c r="E333" i="7"/>
  <c r="A334" i="7"/>
  <c r="B334" i="7"/>
  <c r="C334" i="7"/>
  <c r="D334" i="7"/>
  <c r="E334" i="7"/>
  <c r="A335" i="7"/>
  <c r="B335" i="7"/>
  <c r="C335" i="7"/>
  <c r="D335" i="7"/>
  <c r="E335" i="7"/>
  <c r="A336" i="7"/>
  <c r="B336" i="7"/>
  <c r="C336" i="7"/>
  <c r="D336" i="7"/>
  <c r="E336" i="7"/>
  <c r="A337" i="7"/>
  <c r="B337" i="7"/>
  <c r="C337" i="7"/>
  <c r="D337" i="7"/>
  <c r="E337" i="7"/>
  <c r="A338" i="7"/>
  <c r="B338" i="7"/>
  <c r="C338" i="7"/>
  <c r="D338" i="7"/>
  <c r="E338" i="7"/>
  <c r="A339" i="7"/>
  <c r="B339" i="7"/>
  <c r="C339" i="7"/>
  <c r="D339" i="7"/>
  <c r="E339" i="7"/>
  <c r="A340" i="7"/>
  <c r="B340" i="7"/>
  <c r="C340" i="7"/>
  <c r="D340" i="7"/>
  <c r="E340" i="7"/>
  <c r="A341" i="7"/>
  <c r="B341" i="7"/>
  <c r="C341" i="7"/>
  <c r="D341" i="7"/>
  <c r="E341" i="7"/>
  <c r="A342" i="7"/>
  <c r="B342" i="7"/>
  <c r="C342" i="7"/>
  <c r="D342" i="7"/>
  <c r="E342" i="7"/>
  <c r="A343" i="7"/>
  <c r="B343" i="7"/>
  <c r="C343" i="7"/>
  <c r="D343" i="7"/>
  <c r="E343" i="7"/>
  <c r="A344" i="7"/>
  <c r="B344" i="7"/>
  <c r="C344" i="7"/>
  <c r="D344" i="7"/>
  <c r="E344" i="7"/>
  <c r="A345" i="7"/>
  <c r="B345" i="7"/>
  <c r="C345" i="7"/>
  <c r="D345" i="7"/>
  <c r="E345" i="7"/>
  <c r="A346" i="7"/>
  <c r="B346" i="7"/>
  <c r="C346" i="7"/>
  <c r="D346" i="7"/>
  <c r="E346" i="7"/>
  <c r="A347" i="7"/>
  <c r="B347" i="7"/>
  <c r="C347" i="7"/>
  <c r="D347" i="7"/>
  <c r="E347" i="7"/>
  <c r="A348" i="7"/>
  <c r="B348" i="7"/>
  <c r="C348" i="7"/>
  <c r="D348" i="7"/>
  <c r="E348" i="7"/>
  <c r="A349" i="7"/>
  <c r="B349" i="7"/>
  <c r="C349" i="7"/>
  <c r="D349" i="7"/>
  <c r="E349" i="7"/>
  <c r="A350" i="7"/>
  <c r="B350" i="7"/>
  <c r="C350" i="7"/>
  <c r="D350" i="7"/>
  <c r="E350" i="7"/>
  <c r="A351" i="7"/>
  <c r="B351" i="7"/>
  <c r="C351" i="7"/>
  <c r="D351" i="7"/>
  <c r="E351" i="7"/>
  <c r="A352" i="7"/>
  <c r="B352" i="7"/>
  <c r="C352" i="7"/>
  <c r="D352" i="7"/>
  <c r="E352" i="7"/>
  <c r="A353" i="7"/>
  <c r="B353" i="7"/>
  <c r="C353" i="7"/>
  <c r="D353" i="7"/>
  <c r="E353" i="7"/>
  <c r="A354" i="7"/>
  <c r="B354" i="7"/>
  <c r="C354" i="7"/>
  <c r="D354" i="7"/>
  <c r="E354" i="7"/>
  <c r="A355" i="7"/>
  <c r="B355" i="7"/>
  <c r="C355" i="7"/>
  <c r="D355" i="7"/>
  <c r="E355" i="7"/>
  <c r="A356" i="7"/>
  <c r="B356" i="7"/>
  <c r="C356" i="7"/>
  <c r="D356" i="7"/>
  <c r="E356" i="7"/>
  <c r="A357" i="7"/>
  <c r="B357" i="7"/>
  <c r="C357" i="7"/>
  <c r="D357" i="7"/>
  <c r="E357" i="7"/>
  <c r="A358" i="7"/>
  <c r="B358" i="7"/>
  <c r="C358" i="7"/>
  <c r="D358" i="7"/>
  <c r="E358" i="7"/>
  <c r="A359" i="7"/>
  <c r="B359" i="7"/>
  <c r="C359" i="7"/>
  <c r="D359" i="7"/>
  <c r="E359" i="7"/>
  <c r="A360" i="7"/>
  <c r="B360" i="7"/>
  <c r="C360" i="7"/>
  <c r="D360" i="7"/>
  <c r="E360" i="7"/>
  <c r="A361" i="7"/>
  <c r="B361" i="7"/>
  <c r="C361" i="7"/>
  <c r="D361" i="7"/>
  <c r="E361" i="7"/>
  <c r="A362" i="7"/>
  <c r="B362" i="7"/>
  <c r="C362" i="7"/>
  <c r="D362" i="7"/>
  <c r="E362" i="7"/>
  <c r="A363" i="7"/>
  <c r="B363" i="7"/>
  <c r="C363" i="7"/>
  <c r="D363" i="7"/>
  <c r="E363" i="7"/>
  <c r="A364" i="7"/>
  <c r="B364" i="7"/>
  <c r="C364" i="7"/>
  <c r="D364" i="7"/>
  <c r="E364" i="7"/>
  <c r="A365" i="7"/>
  <c r="B365" i="7"/>
  <c r="C365" i="7"/>
  <c r="D365" i="7"/>
  <c r="E365" i="7"/>
  <c r="A366" i="7"/>
  <c r="B366" i="7"/>
  <c r="C366" i="7"/>
  <c r="D366" i="7"/>
  <c r="E366" i="7"/>
  <c r="A367" i="7"/>
  <c r="B367" i="7"/>
  <c r="C367" i="7"/>
  <c r="D367" i="7"/>
  <c r="E367" i="7"/>
  <c r="A368" i="7"/>
  <c r="B368" i="7"/>
  <c r="C368" i="7"/>
  <c r="D368" i="7"/>
  <c r="E368" i="7"/>
  <c r="A369" i="7"/>
  <c r="B369" i="7"/>
  <c r="C369" i="7"/>
  <c r="D369" i="7"/>
  <c r="E369" i="7"/>
  <c r="A370" i="7"/>
  <c r="B370" i="7"/>
  <c r="C370" i="7"/>
  <c r="D370" i="7"/>
  <c r="E370" i="7"/>
  <c r="A371" i="7"/>
  <c r="B371" i="7"/>
  <c r="C371" i="7"/>
  <c r="D371" i="7"/>
  <c r="E371" i="7"/>
  <c r="A372" i="7"/>
  <c r="B372" i="7"/>
  <c r="C372" i="7"/>
  <c r="D372" i="7"/>
  <c r="E372" i="7"/>
  <c r="A373" i="7"/>
  <c r="B373" i="7"/>
  <c r="C373" i="7"/>
  <c r="D373" i="7"/>
  <c r="E373" i="7"/>
  <c r="A374" i="7"/>
  <c r="B374" i="7"/>
  <c r="C374" i="7"/>
  <c r="D374" i="7"/>
  <c r="E374" i="7"/>
  <c r="A375" i="7"/>
  <c r="B375" i="7"/>
  <c r="C375" i="7"/>
  <c r="D375" i="7"/>
  <c r="E375" i="7"/>
  <c r="A376" i="7"/>
  <c r="B376" i="7"/>
  <c r="C376" i="7"/>
  <c r="D376" i="7"/>
  <c r="E376" i="7"/>
  <c r="A377" i="7"/>
  <c r="B377" i="7"/>
  <c r="C377" i="7"/>
  <c r="D377" i="7"/>
  <c r="E377" i="7"/>
  <c r="A378" i="7"/>
  <c r="B378" i="7"/>
  <c r="C378" i="7"/>
  <c r="D378" i="7"/>
  <c r="E378" i="7"/>
  <c r="A379" i="7"/>
  <c r="B379" i="7"/>
  <c r="C379" i="7"/>
  <c r="D379" i="7"/>
  <c r="E379" i="7"/>
  <c r="A380" i="7"/>
  <c r="B380" i="7"/>
  <c r="C380" i="7"/>
  <c r="D380" i="7"/>
  <c r="E380" i="7"/>
  <c r="A381" i="7"/>
  <c r="B381" i="7"/>
  <c r="C381" i="7"/>
  <c r="D381" i="7"/>
  <c r="E381" i="7"/>
  <c r="A382" i="7"/>
  <c r="B382" i="7"/>
  <c r="C382" i="7"/>
  <c r="D382" i="7"/>
  <c r="E382" i="7"/>
  <c r="A383" i="7"/>
  <c r="B383" i="7"/>
  <c r="C383" i="7"/>
  <c r="D383" i="7"/>
  <c r="E383" i="7"/>
  <c r="A384" i="7"/>
  <c r="B384" i="7"/>
  <c r="C384" i="7"/>
  <c r="D384" i="7"/>
  <c r="E384" i="7"/>
  <c r="A385" i="7"/>
  <c r="B385" i="7"/>
  <c r="C385" i="7"/>
  <c r="D385" i="7"/>
  <c r="E385" i="7"/>
  <c r="A386" i="7"/>
  <c r="B386" i="7"/>
  <c r="C386" i="7"/>
  <c r="D386" i="7"/>
  <c r="E386" i="7"/>
  <c r="A387" i="7"/>
  <c r="B387" i="7"/>
  <c r="C387" i="7"/>
  <c r="D387" i="7"/>
  <c r="E387" i="7"/>
  <c r="A388" i="7"/>
  <c r="B388" i="7"/>
  <c r="C388" i="7"/>
  <c r="D388" i="7"/>
  <c r="E388" i="7"/>
  <c r="A389" i="7"/>
  <c r="B389" i="7"/>
  <c r="C389" i="7"/>
  <c r="D389" i="7"/>
  <c r="E389" i="7"/>
  <c r="A390" i="7"/>
  <c r="B390" i="7"/>
  <c r="C390" i="7"/>
  <c r="D390" i="7"/>
  <c r="E390" i="7"/>
  <c r="A391" i="7"/>
  <c r="B391" i="7"/>
  <c r="C391" i="7"/>
  <c r="D391" i="7"/>
  <c r="E391" i="7"/>
  <c r="A392" i="7"/>
  <c r="B392" i="7"/>
  <c r="C392" i="7"/>
  <c r="D392" i="7"/>
  <c r="E392" i="7"/>
  <c r="A393" i="7"/>
  <c r="B393" i="7"/>
  <c r="C393" i="7"/>
  <c r="D393" i="7"/>
  <c r="E393" i="7"/>
  <c r="A394" i="7"/>
  <c r="B394" i="7"/>
  <c r="C394" i="7"/>
  <c r="D394" i="7"/>
  <c r="E394" i="7"/>
  <c r="A395" i="7"/>
  <c r="B395" i="7"/>
  <c r="C395" i="7"/>
  <c r="D395" i="7"/>
  <c r="E395" i="7"/>
  <c r="A396" i="7"/>
  <c r="B396" i="7"/>
  <c r="C396" i="7"/>
  <c r="D396" i="7"/>
  <c r="E396" i="7"/>
  <c r="A397" i="7"/>
  <c r="B397" i="7"/>
  <c r="C397" i="7"/>
  <c r="D397" i="7"/>
  <c r="E397" i="7"/>
  <c r="A398" i="7"/>
  <c r="B398" i="7"/>
  <c r="C398" i="7"/>
  <c r="D398" i="7"/>
  <c r="E398" i="7"/>
  <c r="A399" i="7"/>
  <c r="B399" i="7"/>
  <c r="C399" i="7"/>
  <c r="D399" i="7"/>
  <c r="E399" i="7"/>
  <c r="A400" i="7"/>
  <c r="B400" i="7"/>
  <c r="C400" i="7"/>
  <c r="D400" i="7"/>
  <c r="E400" i="7"/>
  <c r="A401" i="7"/>
  <c r="B401" i="7"/>
  <c r="C401" i="7"/>
  <c r="D401" i="7"/>
  <c r="E401" i="7"/>
  <c r="A402" i="7"/>
  <c r="B402" i="7"/>
  <c r="C402" i="7"/>
  <c r="D402" i="7"/>
  <c r="E402" i="7"/>
  <c r="A403" i="7"/>
  <c r="B403" i="7"/>
  <c r="C403" i="7"/>
  <c r="D403" i="7"/>
  <c r="E403" i="7"/>
  <c r="A404" i="7"/>
  <c r="B404" i="7"/>
  <c r="C404" i="7"/>
  <c r="D404" i="7"/>
  <c r="E404" i="7"/>
  <c r="A405" i="7"/>
  <c r="B405" i="7"/>
  <c r="C405" i="7"/>
  <c r="D405" i="7"/>
  <c r="E405" i="7"/>
  <c r="A406" i="7"/>
  <c r="B406" i="7"/>
  <c r="C406" i="7"/>
  <c r="D406" i="7"/>
  <c r="E406" i="7"/>
  <c r="A407" i="7"/>
  <c r="B407" i="7"/>
  <c r="C407" i="7"/>
  <c r="D407" i="7"/>
  <c r="E407" i="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2" i="1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" i="1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2" i="7"/>
  <c r="A199" i="11"/>
  <c r="B199" i="11"/>
  <c r="C199" i="11"/>
  <c r="D199" i="11"/>
  <c r="A200" i="11"/>
  <c r="B200" i="11"/>
  <c r="C200" i="11"/>
  <c r="D200" i="11"/>
  <c r="A201" i="11"/>
  <c r="B201" i="11"/>
  <c r="C201" i="11"/>
  <c r="D201" i="11"/>
  <c r="A202" i="11"/>
  <c r="B202" i="11"/>
  <c r="C202" i="11"/>
  <c r="D202" i="11"/>
  <c r="A203" i="11"/>
  <c r="B203" i="11"/>
  <c r="C203" i="11"/>
  <c r="D203" i="11"/>
  <c r="A204" i="11"/>
  <c r="B204" i="11"/>
  <c r="C204" i="11"/>
  <c r="D204" i="11"/>
  <c r="A205" i="11"/>
  <c r="B205" i="11"/>
  <c r="C205" i="11"/>
  <c r="D205" i="11"/>
  <c r="A206" i="11"/>
  <c r="B206" i="11"/>
  <c r="C206" i="11"/>
  <c r="D206" i="11"/>
  <c r="A207" i="11"/>
  <c r="B207" i="11"/>
  <c r="C207" i="11"/>
  <c r="D207" i="11"/>
  <c r="A208" i="11"/>
  <c r="B208" i="11"/>
  <c r="C208" i="11"/>
  <c r="D208" i="11"/>
  <c r="A209" i="11"/>
  <c r="B209" i="11"/>
  <c r="C209" i="11"/>
  <c r="D209" i="11"/>
  <c r="A210" i="11"/>
  <c r="B210" i="11"/>
  <c r="C210" i="11"/>
  <c r="D210" i="11"/>
  <c r="A211" i="11"/>
  <c r="B211" i="11"/>
  <c r="C211" i="11"/>
  <c r="D211" i="11"/>
  <c r="A212" i="11"/>
  <c r="B212" i="11"/>
  <c r="C212" i="11"/>
  <c r="D212" i="11"/>
  <c r="A213" i="11"/>
  <c r="B213" i="11"/>
  <c r="C213" i="11"/>
  <c r="D213" i="11"/>
  <c r="A214" i="11"/>
  <c r="B214" i="11"/>
  <c r="C214" i="11"/>
  <c r="D214" i="11"/>
  <c r="A215" i="11"/>
  <c r="B215" i="11"/>
  <c r="C215" i="11"/>
  <c r="D215" i="11"/>
  <c r="A216" i="11"/>
  <c r="B216" i="11"/>
  <c r="C216" i="11"/>
  <c r="D216" i="11"/>
  <c r="A217" i="11"/>
  <c r="B217" i="11"/>
  <c r="C217" i="11"/>
  <c r="D217" i="11"/>
  <c r="A218" i="11"/>
  <c r="B218" i="11"/>
  <c r="C218" i="11"/>
  <c r="D218" i="11"/>
  <c r="A219" i="11"/>
  <c r="B219" i="11"/>
  <c r="C219" i="11"/>
  <c r="D219" i="11"/>
  <c r="A220" i="11"/>
  <c r="B220" i="11"/>
  <c r="C220" i="11"/>
  <c r="D220" i="11"/>
  <c r="A221" i="11"/>
  <c r="B221" i="11"/>
  <c r="C221" i="11"/>
  <c r="D221" i="11"/>
  <c r="A222" i="11"/>
  <c r="B222" i="11"/>
  <c r="C222" i="11"/>
  <c r="D222" i="11"/>
  <c r="A223" i="11"/>
  <c r="B223" i="11"/>
  <c r="C223" i="11"/>
  <c r="D223" i="11"/>
  <c r="A224" i="11"/>
  <c r="B224" i="11"/>
  <c r="C224" i="11"/>
  <c r="D224" i="11"/>
  <c r="A225" i="11"/>
  <c r="B225" i="11"/>
  <c r="C225" i="11"/>
  <c r="D225" i="11"/>
  <c r="A226" i="11"/>
  <c r="B226" i="11"/>
  <c r="C226" i="11"/>
  <c r="D226" i="11"/>
  <c r="A227" i="11"/>
  <c r="B227" i="11"/>
  <c r="C227" i="11"/>
  <c r="D227" i="11"/>
  <c r="A228" i="11"/>
  <c r="B228" i="11"/>
  <c r="C228" i="11"/>
  <c r="D228" i="11"/>
  <c r="A229" i="11"/>
  <c r="B229" i="11"/>
  <c r="C229" i="11"/>
  <c r="D229" i="11"/>
  <c r="A230" i="11"/>
  <c r="B230" i="11"/>
  <c r="C230" i="11"/>
  <c r="D230" i="11"/>
  <c r="A231" i="11"/>
  <c r="B231" i="11"/>
  <c r="C231" i="11"/>
  <c r="D231" i="11"/>
  <c r="A232" i="11"/>
  <c r="B232" i="11"/>
  <c r="C232" i="11"/>
  <c r="D232" i="11"/>
  <c r="A233" i="11"/>
  <c r="B233" i="11"/>
  <c r="C233" i="11"/>
  <c r="D233" i="11"/>
  <c r="A234" i="11"/>
  <c r="B234" i="11"/>
  <c r="C234" i="11"/>
  <c r="D234" i="11"/>
  <c r="A235" i="11"/>
  <c r="B235" i="11"/>
  <c r="C235" i="11"/>
  <c r="D235" i="11"/>
  <c r="A236" i="11"/>
  <c r="B236" i="11"/>
  <c r="C236" i="11"/>
  <c r="D236" i="11"/>
  <c r="A237" i="11"/>
  <c r="B237" i="11"/>
  <c r="C237" i="11"/>
  <c r="D237" i="11"/>
  <c r="A238" i="11"/>
  <c r="B238" i="11"/>
  <c r="C238" i="11"/>
  <c r="D238" i="11"/>
  <c r="A239" i="11"/>
  <c r="B239" i="11"/>
  <c r="C239" i="11"/>
  <c r="D239" i="11"/>
  <c r="A240" i="11"/>
  <c r="B240" i="11"/>
  <c r="C240" i="11"/>
  <c r="D240" i="11"/>
  <c r="A241" i="11"/>
  <c r="B241" i="11"/>
  <c r="C241" i="11"/>
  <c r="D241" i="11"/>
  <c r="A242" i="11"/>
  <c r="B242" i="11"/>
  <c r="C242" i="11"/>
  <c r="D242" i="11"/>
  <c r="A243" i="11"/>
  <c r="B243" i="11"/>
  <c r="C243" i="11"/>
  <c r="D243" i="11"/>
  <c r="A244" i="11"/>
  <c r="B244" i="11"/>
  <c r="C244" i="11"/>
  <c r="D244" i="11"/>
  <c r="A245" i="11"/>
  <c r="B245" i="11"/>
  <c r="C245" i="11"/>
  <c r="D245" i="11"/>
  <c r="A246" i="11"/>
  <c r="B246" i="11"/>
  <c r="C246" i="11"/>
  <c r="D246" i="11"/>
  <c r="A247" i="11"/>
  <c r="B247" i="11"/>
  <c r="C247" i="11"/>
  <c r="D247" i="11"/>
  <c r="A248" i="11"/>
  <c r="B248" i="11"/>
  <c r="C248" i="11"/>
  <c r="D248" i="11"/>
  <c r="A249" i="11"/>
  <c r="B249" i="11"/>
  <c r="C249" i="11"/>
  <c r="D249" i="11"/>
  <c r="A250" i="11"/>
  <c r="B250" i="11"/>
  <c r="C250" i="11"/>
  <c r="D250" i="11"/>
  <c r="A251" i="11"/>
  <c r="B251" i="11"/>
  <c r="C251" i="11"/>
  <c r="D251" i="11"/>
  <c r="A252" i="11"/>
  <c r="B252" i="11"/>
  <c r="C252" i="11"/>
  <c r="D252" i="11"/>
  <c r="A253" i="11"/>
  <c r="B253" i="11"/>
  <c r="C253" i="11"/>
  <c r="D253" i="11"/>
  <c r="A254" i="11"/>
  <c r="B254" i="11"/>
  <c r="C254" i="11"/>
  <c r="D254" i="11"/>
  <c r="A255" i="11"/>
  <c r="B255" i="11"/>
  <c r="C255" i="11"/>
  <c r="D255" i="11"/>
  <c r="A256" i="11"/>
  <c r="B256" i="11"/>
  <c r="C256" i="11"/>
  <c r="D256" i="11"/>
  <c r="A257" i="11"/>
  <c r="B257" i="11"/>
  <c r="C257" i="11"/>
  <c r="D257" i="11"/>
  <c r="A258" i="11"/>
  <c r="B258" i="11"/>
  <c r="C258" i="11"/>
  <c r="D258" i="11"/>
  <c r="A259" i="11"/>
  <c r="B259" i="11"/>
  <c r="C259" i="11"/>
  <c r="D259" i="11"/>
  <c r="A260" i="11"/>
  <c r="B260" i="11"/>
  <c r="C260" i="11"/>
  <c r="D260" i="11"/>
  <c r="A261" i="11"/>
  <c r="B261" i="11"/>
  <c r="C261" i="11"/>
  <c r="D261" i="11"/>
  <c r="A262" i="11"/>
  <c r="B262" i="11"/>
  <c r="C262" i="11"/>
  <c r="D262" i="11"/>
  <c r="A263" i="11"/>
  <c r="B263" i="11"/>
  <c r="C263" i="11"/>
  <c r="D263" i="11"/>
  <c r="A264" i="11"/>
  <c r="B264" i="11"/>
  <c r="C264" i="11"/>
  <c r="D264" i="11"/>
  <c r="A265" i="11"/>
  <c r="B265" i="11"/>
  <c r="C265" i="11"/>
  <c r="D265" i="11"/>
  <c r="A266" i="11"/>
  <c r="B266" i="11"/>
  <c r="C266" i="11"/>
  <c r="D266" i="11"/>
  <c r="A267" i="11"/>
  <c r="B267" i="11"/>
  <c r="C267" i="11"/>
  <c r="D267" i="11"/>
  <c r="A268" i="11"/>
  <c r="B268" i="11"/>
  <c r="C268" i="11"/>
  <c r="D268" i="11"/>
  <c r="A269" i="11"/>
  <c r="B269" i="11"/>
  <c r="C269" i="11"/>
  <c r="D269" i="11"/>
  <c r="A270" i="11"/>
  <c r="B270" i="11"/>
  <c r="C270" i="11"/>
  <c r="D270" i="11"/>
  <c r="A271" i="11"/>
  <c r="B271" i="11"/>
  <c r="C271" i="11"/>
  <c r="D271" i="11"/>
  <c r="A272" i="11"/>
  <c r="B272" i="11"/>
  <c r="C272" i="11"/>
  <c r="D272" i="11"/>
  <c r="A273" i="11"/>
  <c r="B273" i="11"/>
  <c r="C273" i="11"/>
  <c r="D273" i="11"/>
  <c r="A274" i="11"/>
  <c r="B274" i="11"/>
  <c r="C274" i="11"/>
  <c r="D274" i="11"/>
  <c r="A275" i="11"/>
  <c r="B275" i="11"/>
  <c r="C275" i="11"/>
  <c r="D275" i="11"/>
  <c r="A276" i="11"/>
  <c r="B276" i="11"/>
  <c r="C276" i="11"/>
  <c r="D276" i="11"/>
  <c r="A277" i="11"/>
  <c r="B277" i="11"/>
  <c r="C277" i="11"/>
  <c r="D277" i="11"/>
  <c r="A278" i="11"/>
  <c r="B278" i="11"/>
  <c r="C278" i="11"/>
  <c r="D278" i="11"/>
  <c r="A279" i="11"/>
  <c r="B279" i="11"/>
  <c r="C279" i="11"/>
  <c r="D279" i="11"/>
  <c r="A280" i="11"/>
  <c r="B280" i="11"/>
  <c r="C280" i="11"/>
  <c r="D280" i="11"/>
  <c r="A154" i="13"/>
  <c r="C154" i="13" s="1"/>
  <c r="B154" i="13"/>
  <c r="D154" i="13" s="1"/>
  <c r="A155" i="13"/>
  <c r="C155" i="13" s="1"/>
  <c r="B155" i="13"/>
  <c r="D155" i="13"/>
  <c r="A156" i="13"/>
  <c r="C156" i="13" s="1"/>
  <c r="B156" i="13"/>
  <c r="D156" i="13" s="1"/>
  <c r="A157" i="13"/>
  <c r="B157" i="13"/>
  <c r="D157" i="13" s="1"/>
  <c r="C157" i="13"/>
  <c r="A158" i="13"/>
  <c r="B158" i="13"/>
  <c r="C158" i="13"/>
  <c r="D158" i="13"/>
  <c r="A159" i="13"/>
  <c r="C159" i="13" s="1"/>
  <c r="B159" i="13"/>
  <c r="D159" i="13" s="1"/>
  <c r="A160" i="13"/>
  <c r="C160" i="13" s="1"/>
  <c r="B160" i="13"/>
  <c r="D160" i="13" s="1"/>
  <c r="A161" i="13"/>
  <c r="B161" i="13"/>
  <c r="D161" i="13" s="1"/>
  <c r="C161" i="13"/>
  <c r="A162" i="13"/>
  <c r="B162" i="13"/>
  <c r="D162" i="13" s="1"/>
  <c r="C162" i="13"/>
  <c r="A163" i="13"/>
  <c r="C163" i="13" s="1"/>
  <c r="B163" i="13"/>
  <c r="D163" i="13" s="1"/>
  <c r="A164" i="13"/>
  <c r="C164" i="13" s="1"/>
  <c r="B164" i="13"/>
  <c r="D164" i="13" s="1"/>
  <c r="A165" i="13"/>
  <c r="C165" i="13" s="1"/>
  <c r="B165" i="13"/>
  <c r="D165" i="13" s="1"/>
  <c r="A166" i="13"/>
  <c r="C166" i="13" s="1"/>
  <c r="B166" i="13"/>
  <c r="D166" i="13" s="1"/>
  <c r="A167" i="13"/>
  <c r="C167" i="13" s="1"/>
  <c r="B167" i="13"/>
  <c r="D167" i="13" s="1"/>
  <c r="A168" i="13"/>
  <c r="B168" i="13"/>
  <c r="D168" i="13" s="1"/>
  <c r="C168" i="13"/>
  <c r="A169" i="13"/>
  <c r="B169" i="13"/>
  <c r="D169" i="13" s="1"/>
  <c r="C169" i="13"/>
  <c r="A170" i="13"/>
  <c r="C170" i="13" s="1"/>
  <c r="B170" i="13"/>
  <c r="D170" i="13"/>
  <c r="A171" i="13"/>
  <c r="C171" i="13" s="1"/>
  <c r="B171" i="13"/>
  <c r="D171" i="13"/>
  <c r="A172" i="13"/>
  <c r="C172" i="13" s="1"/>
  <c r="B172" i="13"/>
  <c r="D172" i="13" s="1"/>
  <c r="A173" i="13"/>
  <c r="C173" i="13" s="1"/>
  <c r="B173" i="13"/>
  <c r="D173" i="13" s="1"/>
  <c r="A174" i="13"/>
  <c r="C174" i="13" s="1"/>
  <c r="B174" i="13"/>
  <c r="D174" i="13" s="1"/>
  <c r="A175" i="13"/>
  <c r="C175" i="13" s="1"/>
  <c r="B175" i="13"/>
  <c r="D175" i="13" s="1"/>
  <c r="A176" i="13"/>
  <c r="C176" i="13" s="1"/>
  <c r="B176" i="13"/>
  <c r="D176" i="13" s="1"/>
  <c r="A177" i="13"/>
  <c r="C177" i="13" s="1"/>
  <c r="B177" i="13"/>
  <c r="D177" i="13"/>
  <c r="A178" i="13"/>
  <c r="B178" i="13"/>
  <c r="C178" i="13"/>
  <c r="D178" i="13"/>
  <c r="A179" i="13"/>
  <c r="C179" i="13" s="1"/>
  <c r="B179" i="13"/>
  <c r="D179" i="13" s="1"/>
  <c r="A180" i="13"/>
  <c r="C180" i="13" s="1"/>
  <c r="B180" i="13"/>
  <c r="D180" i="13" s="1"/>
  <c r="A181" i="13"/>
  <c r="C181" i="13" s="1"/>
  <c r="B181" i="13"/>
  <c r="D181" i="13" s="1"/>
  <c r="A182" i="13"/>
  <c r="C182" i="13" s="1"/>
  <c r="B182" i="13"/>
  <c r="D182" i="13" s="1"/>
  <c r="A183" i="13"/>
  <c r="C183" i="13" s="1"/>
  <c r="B183" i="13"/>
  <c r="D183" i="13" s="1"/>
  <c r="A184" i="13"/>
  <c r="C184" i="13" s="1"/>
  <c r="B184" i="13"/>
  <c r="D184" i="13" s="1"/>
  <c r="A185" i="13"/>
  <c r="C185" i="13" s="1"/>
  <c r="B185" i="13"/>
  <c r="D185" i="13"/>
  <c r="A186" i="13"/>
  <c r="C186" i="13" s="1"/>
  <c r="B186" i="13"/>
  <c r="D186" i="13" s="1"/>
  <c r="A187" i="13"/>
  <c r="C187" i="13" s="1"/>
  <c r="B187" i="13"/>
  <c r="D187" i="13" s="1"/>
  <c r="A188" i="13"/>
  <c r="C188" i="13" s="1"/>
  <c r="B188" i="13"/>
  <c r="D188" i="13" s="1"/>
  <c r="A189" i="13"/>
  <c r="C189" i="13" s="1"/>
  <c r="B189" i="13"/>
  <c r="D189" i="13" s="1"/>
  <c r="A190" i="13"/>
  <c r="B190" i="13"/>
  <c r="D190" i="13" s="1"/>
  <c r="C190" i="13"/>
  <c r="A191" i="13"/>
  <c r="C191" i="13" s="1"/>
  <c r="B191" i="13"/>
  <c r="D191" i="13" s="1"/>
  <c r="A192" i="13"/>
  <c r="C192" i="13" s="1"/>
  <c r="B192" i="13"/>
  <c r="D192" i="13" s="1"/>
  <c r="A193" i="13"/>
  <c r="B193" i="13"/>
  <c r="D193" i="13" s="1"/>
  <c r="C193" i="13"/>
  <c r="A194" i="13"/>
  <c r="B194" i="13"/>
  <c r="D194" i="13" s="1"/>
  <c r="C194" i="13"/>
  <c r="A195" i="13"/>
  <c r="C195" i="13" s="1"/>
  <c r="B195" i="13"/>
  <c r="D195" i="13" s="1"/>
  <c r="A196" i="13"/>
  <c r="C196" i="13" s="1"/>
  <c r="B196" i="13"/>
  <c r="D196" i="13" s="1"/>
  <c r="A197" i="13"/>
  <c r="C197" i="13" s="1"/>
  <c r="B197" i="13"/>
  <c r="D197" i="13"/>
  <c r="A198" i="13"/>
  <c r="C198" i="13" s="1"/>
  <c r="B198" i="13"/>
  <c r="D198" i="13" s="1"/>
  <c r="A199" i="13"/>
  <c r="C199" i="13" s="1"/>
  <c r="B199" i="13"/>
  <c r="D199" i="13" s="1"/>
  <c r="A200" i="13"/>
  <c r="C200" i="13" s="1"/>
  <c r="B200" i="13"/>
  <c r="D200" i="13" s="1"/>
  <c r="A201" i="13"/>
  <c r="C201" i="13" s="1"/>
  <c r="B201" i="13"/>
  <c r="D201" i="13" s="1"/>
  <c r="A202" i="13"/>
  <c r="C202" i="13" s="1"/>
  <c r="B202" i="13"/>
  <c r="D202" i="13"/>
  <c r="A203" i="13"/>
  <c r="C203" i="13" s="1"/>
  <c r="B203" i="13"/>
  <c r="D203" i="13" s="1"/>
  <c r="A204" i="13"/>
  <c r="C204" i="13" s="1"/>
  <c r="B204" i="13"/>
  <c r="D204" i="13" s="1"/>
  <c r="A205" i="13"/>
  <c r="C205" i="13" s="1"/>
  <c r="B205" i="13"/>
  <c r="D205" i="13" s="1"/>
  <c r="A206" i="13"/>
  <c r="C206" i="13" s="1"/>
  <c r="B206" i="13"/>
  <c r="D206" i="13" s="1"/>
  <c r="A207" i="13"/>
  <c r="B207" i="13"/>
  <c r="D207" i="13" s="1"/>
  <c r="C207" i="13"/>
  <c r="A208" i="13"/>
  <c r="C208" i="13" s="1"/>
  <c r="B208" i="13"/>
  <c r="D208" i="13" s="1"/>
  <c r="A209" i="13"/>
  <c r="C209" i="13" s="1"/>
  <c r="B209" i="13"/>
  <c r="D209" i="13" s="1"/>
  <c r="A210" i="13"/>
  <c r="C210" i="13" s="1"/>
  <c r="B210" i="13"/>
  <c r="D210" i="13"/>
  <c r="A211" i="13"/>
  <c r="C211" i="13" s="1"/>
  <c r="B211" i="13"/>
  <c r="D211" i="13" s="1"/>
  <c r="A212" i="13"/>
  <c r="C212" i="13" s="1"/>
  <c r="B212" i="13"/>
  <c r="D212" i="13" s="1"/>
  <c r="A213" i="13"/>
  <c r="C213" i="13" s="1"/>
  <c r="B213" i="13"/>
  <c r="D213" i="13" s="1"/>
  <c r="A214" i="13"/>
  <c r="C214" i="13" s="1"/>
  <c r="B214" i="13"/>
  <c r="D214" i="13"/>
  <c r="A215" i="13"/>
  <c r="C215" i="13" s="1"/>
  <c r="B215" i="13"/>
  <c r="D215" i="13" s="1"/>
  <c r="A216" i="13"/>
  <c r="C216" i="13" s="1"/>
  <c r="B216" i="13"/>
  <c r="D216" i="13" s="1"/>
  <c r="A217" i="13"/>
  <c r="B217" i="13"/>
  <c r="D217" i="13" s="1"/>
  <c r="C217" i="13"/>
  <c r="A218" i="13"/>
  <c r="C218" i="13" s="1"/>
  <c r="B218" i="13"/>
  <c r="D218" i="13" s="1"/>
  <c r="A219" i="13"/>
  <c r="C219" i="13" s="1"/>
  <c r="B219" i="13"/>
  <c r="D219" i="13" s="1"/>
  <c r="A220" i="13"/>
  <c r="C220" i="13" s="1"/>
  <c r="B220" i="13"/>
  <c r="D220" i="13" s="1"/>
  <c r="A221" i="13"/>
  <c r="C221" i="13" s="1"/>
  <c r="B221" i="13"/>
  <c r="D221" i="13" s="1"/>
  <c r="A222" i="13"/>
  <c r="C222" i="13" s="1"/>
  <c r="B222" i="13"/>
  <c r="D222" i="13" s="1"/>
  <c r="A223" i="13"/>
  <c r="C223" i="13" s="1"/>
  <c r="B223" i="13"/>
  <c r="D223" i="13" s="1"/>
  <c r="A224" i="13"/>
  <c r="C224" i="13" s="1"/>
  <c r="B224" i="13"/>
  <c r="D224" i="13" s="1"/>
  <c r="A225" i="13"/>
  <c r="B225" i="13"/>
  <c r="D225" i="13" s="1"/>
  <c r="C225" i="13"/>
  <c r="A226" i="13"/>
  <c r="C226" i="13" s="1"/>
  <c r="B226" i="13"/>
  <c r="D226" i="13" s="1"/>
  <c r="A227" i="13"/>
  <c r="C227" i="13" s="1"/>
  <c r="B227" i="13"/>
  <c r="D227" i="13" s="1"/>
  <c r="A228" i="13"/>
  <c r="C228" i="13" s="1"/>
  <c r="B228" i="13"/>
  <c r="D228" i="13" s="1"/>
  <c r="A229" i="13"/>
  <c r="C229" i="13" s="1"/>
  <c r="B229" i="13"/>
  <c r="D229" i="13" s="1"/>
  <c r="A230" i="13"/>
  <c r="C230" i="13" s="1"/>
  <c r="B230" i="13"/>
  <c r="D230" i="13" s="1"/>
  <c r="A231" i="13"/>
  <c r="C231" i="13" s="1"/>
  <c r="B231" i="13"/>
  <c r="D231" i="13" s="1"/>
  <c r="A232" i="13"/>
  <c r="C232" i="13" s="1"/>
  <c r="B232" i="13"/>
  <c r="D232" i="13" s="1"/>
  <c r="A233" i="13"/>
  <c r="C233" i="13" s="1"/>
  <c r="B233" i="13"/>
  <c r="D233" i="13" s="1"/>
  <c r="A234" i="13"/>
  <c r="C234" i="13" s="1"/>
  <c r="B234" i="13"/>
  <c r="D234" i="13" s="1"/>
  <c r="A235" i="13"/>
  <c r="C235" i="13" s="1"/>
  <c r="B235" i="13"/>
  <c r="D235" i="13" s="1"/>
  <c r="A236" i="13"/>
  <c r="C236" i="13" s="1"/>
  <c r="B236" i="13"/>
  <c r="D236" i="13" s="1"/>
  <c r="A237" i="13"/>
  <c r="C237" i="13" s="1"/>
  <c r="B237" i="13"/>
  <c r="D237" i="13" s="1"/>
  <c r="A238" i="13"/>
  <c r="B238" i="13"/>
  <c r="C238" i="13"/>
  <c r="D238" i="13"/>
  <c r="A239" i="13"/>
  <c r="C239" i="13" s="1"/>
  <c r="B239" i="13"/>
  <c r="D239" i="13" s="1"/>
  <c r="A240" i="13"/>
  <c r="C240" i="13" s="1"/>
  <c r="B240" i="13"/>
  <c r="D240" i="13" s="1"/>
  <c r="A241" i="13"/>
  <c r="C241" i="13" s="1"/>
  <c r="B241" i="13"/>
  <c r="D241" i="13" s="1"/>
  <c r="A242" i="13"/>
  <c r="C242" i="13" s="1"/>
  <c r="B242" i="13"/>
  <c r="D242" i="13" s="1"/>
  <c r="A243" i="13"/>
  <c r="C243" i="13" s="1"/>
  <c r="B243" i="13"/>
  <c r="D243" i="13" s="1"/>
  <c r="A244" i="13"/>
  <c r="C244" i="13" s="1"/>
  <c r="B244" i="13"/>
  <c r="D244" i="13" s="1"/>
  <c r="A245" i="13"/>
  <c r="C245" i="13" s="1"/>
  <c r="B245" i="13"/>
  <c r="D245" i="13" s="1"/>
  <c r="A235" i="15"/>
  <c r="C235" i="15" s="1"/>
  <c r="B235" i="15"/>
  <c r="D235" i="15" s="1"/>
  <c r="A236" i="15"/>
  <c r="C236" i="15" s="1"/>
  <c r="B236" i="15"/>
  <c r="D236" i="15"/>
  <c r="A237" i="15"/>
  <c r="B237" i="15"/>
  <c r="D237" i="15" s="1"/>
  <c r="C237" i="15"/>
  <c r="A238" i="15"/>
  <c r="B238" i="15"/>
  <c r="C238" i="15"/>
  <c r="D238" i="15"/>
  <c r="A239" i="15"/>
  <c r="C239" i="15" s="1"/>
  <c r="B239" i="15"/>
  <c r="D239" i="15"/>
  <c r="A240" i="15"/>
  <c r="C240" i="15" s="1"/>
  <c r="B240" i="15"/>
  <c r="D240" i="15" s="1"/>
  <c r="A241" i="15"/>
  <c r="B241" i="15"/>
  <c r="C241" i="15"/>
  <c r="D241" i="15"/>
  <c r="A242" i="15"/>
  <c r="B242" i="15"/>
  <c r="D242" i="15" s="1"/>
  <c r="C242" i="15"/>
  <c r="A243" i="15"/>
  <c r="C243" i="15" s="1"/>
  <c r="B243" i="15"/>
  <c r="D243" i="15" s="1"/>
  <c r="A244" i="15"/>
  <c r="C244" i="15" s="1"/>
  <c r="B244" i="15"/>
  <c r="D244" i="15"/>
  <c r="A245" i="15"/>
  <c r="B245" i="15"/>
  <c r="D245" i="15" s="1"/>
  <c r="C245" i="15"/>
  <c r="A246" i="15"/>
  <c r="B246" i="15"/>
  <c r="C246" i="15"/>
  <c r="D246" i="15"/>
  <c r="A247" i="15"/>
  <c r="C247" i="15" s="1"/>
  <c r="B247" i="15"/>
  <c r="D247" i="15"/>
  <c r="A248" i="15"/>
  <c r="C248" i="15" s="1"/>
  <c r="B248" i="15"/>
  <c r="D248" i="15" s="1"/>
  <c r="A249" i="15"/>
  <c r="B249" i="15"/>
  <c r="C249" i="15"/>
  <c r="D249" i="15"/>
  <c r="A250" i="15"/>
  <c r="B250" i="15"/>
  <c r="D250" i="15" s="1"/>
  <c r="C250" i="15"/>
  <c r="A251" i="15"/>
  <c r="C251" i="15" s="1"/>
  <c r="B251" i="15"/>
  <c r="D251" i="15" s="1"/>
  <c r="A252" i="15"/>
  <c r="C252" i="15" s="1"/>
  <c r="B252" i="15"/>
  <c r="D252" i="15"/>
  <c r="A253" i="15"/>
  <c r="B253" i="15"/>
  <c r="D253" i="15" s="1"/>
  <c r="C253" i="15"/>
  <c r="A254" i="15"/>
  <c r="B254" i="15"/>
  <c r="C254" i="15"/>
  <c r="D254" i="15"/>
  <c r="A255" i="15"/>
  <c r="C255" i="15" s="1"/>
  <c r="B255" i="15"/>
  <c r="D255" i="15"/>
  <c r="A256" i="15"/>
  <c r="C256" i="15" s="1"/>
  <c r="B256" i="15"/>
  <c r="D256" i="15" s="1"/>
  <c r="A257" i="15"/>
  <c r="B257" i="15"/>
  <c r="C257" i="15"/>
  <c r="D257" i="15"/>
  <c r="A258" i="15"/>
  <c r="B258" i="15"/>
  <c r="D258" i="15" s="1"/>
  <c r="C258" i="15"/>
  <c r="A259" i="15"/>
  <c r="C259" i="15" s="1"/>
  <c r="B259" i="15"/>
  <c r="D259" i="15" s="1"/>
  <c r="A260" i="15"/>
  <c r="C260" i="15" s="1"/>
  <c r="B260" i="15"/>
  <c r="D260" i="15"/>
  <c r="A261" i="15"/>
  <c r="B261" i="15"/>
  <c r="D261" i="15" s="1"/>
  <c r="C261" i="15"/>
  <c r="A262" i="15"/>
  <c r="B262" i="15"/>
  <c r="C262" i="15"/>
  <c r="D262" i="15"/>
  <c r="A263" i="15"/>
  <c r="C263" i="15" s="1"/>
  <c r="B263" i="15"/>
  <c r="D263" i="15"/>
  <c r="A264" i="15"/>
  <c r="C264" i="15" s="1"/>
  <c r="B264" i="15"/>
  <c r="D264" i="15" s="1"/>
  <c r="A265" i="15"/>
  <c r="B265" i="15"/>
  <c r="C265" i="15"/>
  <c r="D265" i="15"/>
  <c r="A266" i="15"/>
  <c r="B266" i="15"/>
  <c r="D266" i="15" s="1"/>
  <c r="C266" i="15"/>
  <c r="A267" i="15"/>
  <c r="C267" i="15" s="1"/>
  <c r="B267" i="15"/>
  <c r="D267" i="15" s="1"/>
  <c r="A268" i="15"/>
  <c r="C268" i="15" s="1"/>
  <c r="B268" i="15"/>
  <c r="D268" i="15"/>
  <c r="A269" i="15"/>
  <c r="B269" i="15"/>
  <c r="D269" i="15" s="1"/>
  <c r="C269" i="15"/>
  <c r="A270" i="15"/>
  <c r="B270" i="15"/>
  <c r="C270" i="15"/>
  <c r="D270" i="15"/>
  <c r="A271" i="15"/>
  <c r="C271" i="15" s="1"/>
  <c r="B271" i="15"/>
  <c r="D271" i="15"/>
  <c r="A272" i="15"/>
  <c r="C272" i="15" s="1"/>
  <c r="B272" i="15"/>
  <c r="D272" i="15" s="1"/>
  <c r="A273" i="15"/>
  <c r="B273" i="15"/>
  <c r="C273" i="15"/>
  <c r="D273" i="15"/>
  <c r="A274" i="15"/>
  <c r="B274" i="15"/>
  <c r="D274" i="15" s="1"/>
  <c r="C274" i="15"/>
  <c r="A275" i="15"/>
  <c r="C275" i="15" s="1"/>
  <c r="B275" i="15"/>
  <c r="D275" i="15" s="1"/>
  <c r="A276" i="15"/>
  <c r="C276" i="15" s="1"/>
  <c r="B276" i="15"/>
  <c r="D276" i="15"/>
  <c r="A277" i="15"/>
  <c r="B277" i="15"/>
  <c r="D277" i="15" s="1"/>
  <c r="C277" i="15"/>
  <c r="A278" i="15"/>
  <c r="B278" i="15"/>
  <c r="C278" i="15"/>
  <c r="D278" i="15"/>
  <c r="A279" i="15"/>
  <c r="C279" i="15" s="1"/>
  <c r="B279" i="15"/>
  <c r="D279" i="15"/>
  <c r="A280" i="15"/>
  <c r="C280" i="15" s="1"/>
  <c r="B280" i="15"/>
  <c r="D280" i="15" s="1"/>
  <c r="A281" i="15"/>
  <c r="B281" i="15"/>
  <c r="C281" i="15"/>
  <c r="D281" i="15"/>
  <c r="A282" i="15"/>
  <c r="B282" i="15"/>
  <c r="D282" i="15" s="1"/>
  <c r="C282" i="15"/>
  <c r="A283" i="15"/>
  <c r="C283" i="15" s="1"/>
  <c r="B283" i="15"/>
  <c r="D283" i="15" s="1"/>
  <c r="A284" i="15"/>
  <c r="C284" i="15" s="1"/>
  <c r="B284" i="15"/>
  <c r="D284" i="15"/>
  <c r="A285" i="15"/>
  <c r="B285" i="15"/>
  <c r="D285" i="15" s="1"/>
  <c r="C285" i="15"/>
  <c r="A286" i="15"/>
  <c r="B286" i="15"/>
  <c r="C286" i="15"/>
  <c r="D286" i="15"/>
  <c r="A287" i="15"/>
  <c r="C287" i="15" s="1"/>
  <c r="B287" i="15"/>
  <c r="D287" i="15"/>
  <c r="A288" i="15"/>
  <c r="C288" i="15" s="1"/>
  <c r="B288" i="15"/>
  <c r="D288" i="15" s="1"/>
  <c r="A289" i="15"/>
  <c r="B289" i="15"/>
  <c r="C289" i="15"/>
  <c r="D289" i="15"/>
  <c r="A290" i="15"/>
  <c r="B290" i="15"/>
  <c r="D290" i="15" s="1"/>
  <c r="C290" i="15"/>
  <c r="A291" i="15"/>
  <c r="C291" i="15" s="1"/>
  <c r="B291" i="15"/>
  <c r="D291" i="15" s="1"/>
  <c r="A292" i="15"/>
  <c r="C292" i="15" s="1"/>
  <c r="B292" i="15"/>
  <c r="D292" i="15"/>
  <c r="A293" i="15"/>
  <c r="B293" i="15"/>
  <c r="D293" i="15" s="1"/>
  <c r="C293" i="15"/>
  <c r="A294" i="15"/>
  <c r="B294" i="15"/>
  <c r="C294" i="15"/>
  <c r="D294" i="15"/>
  <c r="A295" i="15"/>
  <c r="C295" i="15" s="1"/>
  <c r="B295" i="15"/>
  <c r="D295" i="15"/>
  <c r="A296" i="15"/>
  <c r="C296" i="15" s="1"/>
  <c r="B296" i="15"/>
  <c r="D296" i="15" s="1"/>
  <c r="A297" i="15"/>
  <c r="B297" i="15"/>
  <c r="C297" i="15"/>
  <c r="D297" i="15"/>
  <c r="A298" i="15"/>
  <c r="B298" i="15"/>
  <c r="D298" i="15" s="1"/>
  <c r="C298" i="15"/>
  <c r="A299" i="15"/>
  <c r="C299" i="15" s="1"/>
  <c r="B299" i="15"/>
  <c r="D299" i="15" s="1"/>
  <c r="A300" i="15"/>
  <c r="C300" i="15" s="1"/>
  <c r="B300" i="15"/>
  <c r="D300" i="15"/>
  <c r="A301" i="15"/>
  <c r="B301" i="15"/>
  <c r="D301" i="15" s="1"/>
  <c r="C301" i="15"/>
  <c r="A302" i="15"/>
  <c r="B302" i="15"/>
  <c r="C302" i="15"/>
  <c r="D302" i="15"/>
  <c r="A303" i="15"/>
  <c r="C303" i="15" s="1"/>
  <c r="B303" i="15"/>
  <c r="D303" i="15"/>
  <c r="A304" i="15"/>
  <c r="C304" i="15" s="1"/>
  <c r="B304" i="15"/>
  <c r="D304" i="15" s="1"/>
  <c r="A305" i="15"/>
  <c r="B305" i="15"/>
  <c r="C305" i="15"/>
  <c r="D305" i="15"/>
  <c r="A306" i="15"/>
  <c r="B306" i="15"/>
  <c r="D306" i="15" s="1"/>
  <c r="C306" i="15"/>
  <c r="A307" i="15"/>
  <c r="C307" i="15" s="1"/>
  <c r="B307" i="15"/>
  <c r="D307" i="15" s="1"/>
  <c r="A308" i="15"/>
  <c r="C308" i="15" s="1"/>
  <c r="B308" i="15"/>
  <c r="D308" i="15"/>
  <c r="A309" i="15"/>
  <c r="B309" i="15"/>
  <c r="D309" i="15" s="1"/>
  <c r="C309" i="15"/>
  <c r="A310" i="15"/>
  <c r="B310" i="15"/>
  <c r="C310" i="15"/>
  <c r="D310" i="15"/>
  <c r="A311" i="15"/>
  <c r="C311" i="15" s="1"/>
  <c r="B311" i="15"/>
  <c r="D311" i="15"/>
  <c r="A312" i="15"/>
  <c r="C312" i="15" s="1"/>
  <c r="B312" i="15"/>
  <c r="D312" i="15" s="1"/>
  <c r="A313" i="15"/>
  <c r="B313" i="15"/>
  <c r="C313" i="15"/>
  <c r="D313" i="15"/>
  <c r="A314" i="15"/>
  <c r="B314" i="15"/>
  <c r="D314" i="15" s="1"/>
  <c r="C314" i="15"/>
  <c r="A315" i="15"/>
  <c r="C315" i="15" s="1"/>
  <c r="B315" i="15"/>
  <c r="D315" i="15" s="1"/>
  <c r="A316" i="15"/>
  <c r="C316" i="15" s="1"/>
  <c r="B316" i="15"/>
  <c r="D316" i="15"/>
  <c r="A317" i="15"/>
  <c r="B317" i="15"/>
  <c r="D317" i="15" s="1"/>
  <c r="C317" i="15"/>
  <c r="A318" i="15"/>
  <c r="B318" i="15"/>
  <c r="C318" i="15"/>
  <c r="D318" i="15"/>
  <c r="A319" i="15"/>
  <c r="C319" i="15" s="1"/>
  <c r="B319" i="15"/>
  <c r="D319" i="15"/>
  <c r="A320" i="15"/>
  <c r="C320" i="15" s="1"/>
  <c r="B320" i="15"/>
  <c r="D320" i="15" s="1"/>
  <c r="A321" i="15"/>
  <c r="B321" i="15"/>
  <c r="C321" i="15"/>
  <c r="D321" i="15"/>
  <c r="A322" i="15"/>
  <c r="B322" i="15"/>
  <c r="D322" i="15" s="1"/>
  <c r="C322" i="15"/>
  <c r="A235" i="17"/>
  <c r="C235" i="17" s="1"/>
  <c r="B235" i="17"/>
  <c r="D235" i="17" s="1"/>
  <c r="A236" i="17"/>
  <c r="C236" i="17" s="1"/>
  <c r="B236" i="17"/>
  <c r="D236" i="17"/>
  <c r="A237" i="17"/>
  <c r="B237" i="17"/>
  <c r="C237" i="17"/>
  <c r="D237" i="17"/>
  <c r="A238" i="17"/>
  <c r="C238" i="17" s="1"/>
  <c r="B238" i="17"/>
  <c r="D238" i="17"/>
  <c r="A239" i="17"/>
  <c r="C239" i="17" s="1"/>
  <c r="B239" i="17"/>
  <c r="D239" i="17" s="1"/>
  <c r="A240" i="17"/>
  <c r="C240" i="17" s="1"/>
  <c r="B240" i="17"/>
  <c r="D240" i="17" s="1"/>
  <c r="A241" i="17"/>
  <c r="B241" i="17"/>
  <c r="D241" i="17" s="1"/>
  <c r="C241" i="17"/>
  <c r="A242" i="17"/>
  <c r="B242" i="17"/>
  <c r="C242" i="17"/>
  <c r="D242" i="17"/>
  <c r="A243" i="17"/>
  <c r="C243" i="17" s="1"/>
  <c r="B243" i="17"/>
  <c r="D243" i="17" s="1"/>
  <c r="A244" i="17"/>
  <c r="C244" i="17" s="1"/>
  <c r="B244" i="17"/>
  <c r="D244" i="17"/>
  <c r="A245" i="17"/>
  <c r="B245" i="17"/>
  <c r="C245" i="17"/>
  <c r="D245" i="17"/>
  <c r="A246" i="17"/>
  <c r="C246" i="17" s="1"/>
  <c r="B246" i="17"/>
  <c r="D246" i="17"/>
  <c r="A247" i="17"/>
  <c r="C247" i="17" s="1"/>
  <c r="B247" i="17"/>
  <c r="D247" i="17" s="1"/>
  <c r="A248" i="17"/>
  <c r="C248" i="17" s="1"/>
  <c r="B248" i="17"/>
  <c r="D248" i="17" s="1"/>
  <c r="A249" i="17"/>
  <c r="B249" i="17"/>
  <c r="D249" i="17" s="1"/>
  <c r="C249" i="17"/>
  <c r="A250" i="17"/>
  <c r="B250" i="17"/>
  <c r="C250" i="17"/>
  <c r="D250" i="17"/>
  <c r="A251" i="17"/>
  <c r="C251" i="17" s="1"/>
  <c r="B251" i="17"/>
  <c r="D251" i="17" s="1"/>
  <c r="A252" i="17"/>
  <c r="B252" i="17"/>
  <c r="C252" i="17"/>
  <c r="D252" i="17"/>
  <c r="A253" i="17"/>
  <c r="B253" i="17"/>
  <c r="C253" i="17"/>
  <c r="D253" i="17"/>
  <c r="A254" i="17"/>
  <c r="C254" i="17" s="1"/>
  <c r="B254" i="17"/>
  <c r="D254" i="17"/>
  <c r="A255" i="17"/>
  <c r="C255" i="17" s="1"/>
  <c r="B255" i="17"/>
  <c r="D255" i="17" s="1"/>
  <c r="A256" i="17"/>
  <c r="C256" i="17" s="1"/>
  <c r="B256" i="17"/>
  <c r="D256" i="17" s="1"/>
  <c r="A257" i="17"/>
  <c r="B257" i="17"/>
  <c r="D257" i="17" s="1"/>
  <c r="C257" i="17"/>
  <c r="A258" i="17"/>
  <c r="B258" i="17"/>
  <c r="C258" i="17"/>
  <c r="D258" i="17"/>
  <c r="A259" i="17"/>
  <c r="C259" i="17" s="1"/>
  <c r="B259" i="17"/>
  <c r="D259" i="17" s="1"/>
  <c r="A260" i="17"/>
  <c r="B260" i="17"/>
  <c r="C260" i="17"/>
  <c r="D260" i="17"/>
  <c r="A261" i="17"/>
  <c r="B261" i="17"/>
  <c r="C261" i="17"/>
  <c r="D261" i="17"/>
  <c r="A262" i="17"/>
  <c r="C262" i="17" s="1"/>
  <c r="B262" i="17"/>
  <c r="D262" i="17"/>
  <c r="A263" i="17"/>
  <c r="C263" i="17" s="1"/>
  <c r="B263" i="17"/>
  <c r="D263" i="17" s="1"/>
  <c r="A264" i="17"/>
  <c r="C264" i="17" s="1"/>
  <c r="B264" i="17"/>
  <c r="D264" i="17" s="1"/>
  <c r="A265" i="17"/>
  <c r="B265" i="17"/>
  <c r="D265" i="17" s="1"/>
  <c r="C265" i="17"/>
  <c r="A266" i="17"/>
  <c r="B266" i="17"/>
  <c r="C266" i="17"/>
  <c r="D266" i="17"/>
  <c r="A267" i="17"/>
  <c r="C267" i="17" s="1"/>
  <c r="B267" i="17"/>
  <c r="D267" i="17" s="1"/>
  <c r="A268" i="17"/>
  <c r="B268" i="17"/>
  <c r="C268" i="17"/>
  <c r="D268" i="17"/>
  <c r="A269" i="17"/>
  <c r="B269" i="17"/>
  <c r="C269" i="17"/>
  <c r="D269" i="17"/>
  <c r="A270" i="17"/>
  <c r="C270" i="17" s="1"/>
  <c r="B270" i="17"/>
  <c r="D270" i="17"/>
  <c r="A271" i="17"/>
  <c r="C271" i="17" s="1"/>
  <c r="B271" i="17"/>
  <c r="D271" i="17" s="1"/>
  <c r="A272" i="17"/>
  <c r="C272" i="17" s="1"/>
  <c r="B272" i="17"/>
  <c r="D272" i="17" s="1"/>
  <c r="A273" i="17"/>
  <c r="B273" i="17"/>
  <c r="D273" i="17" s="1"/>
  <c r="C273" i="17"/>
  <c r="A274" i="17"/>
  <c r="B274" i="17"/>
  <c r="C274" i="17"/>
  <c r="D274" i="17"/>
  <c r="A275" i="17"/>
  <c r="C275" i="17" s="1"/>
  <c r="B275" i="17"/>
  <c r="D275" i="17" s="1"/>
  <c r="A276" i="17"/>
  <c r="B276" i="17"/>
  <c r="C276" i="17"/>
  <c r="D276" i="17"/>
  <c r="A277" i="17"/>
  <c r="B277" i="17"/>
  <c r="C277" i="17"/>
  <c r="D277" i="17"/>
  <c r="A278" i="17"/>
  <c r="C278" i="17" s="1"/>
  <c r="B278" i="17"/>
  <c r="D278" i="17"/>
  <c r="A279" i="17"/>
  <c r="C279" i="17" s="1"/>
  <c r="B279" i="17"/>
  <c r="D279" i="17" s="1"/>
  <c r="A280" i="17"/>
  <c r="C280" i="17" s="1"/>
  <c r="B280" i="17"/>
  <c r="D280" i="17" s="1"/>
  <c r="A281" i="17"/>
  <c r="B281" i="17"/>
  <c r="D281" i="17" s="1"/>
  <c r="C281" i="17"/>
  <c r="A282" i="17"/>
  <c r="B282" i="17"/>
  <c r="C282" i="17"/>
  <c r="D282" i="17"/>
  <c r="A283" i="17"/>
  <c r="C283" i="17" s="1"/>
  <c r="B283" i="17"/>
  <c r="D283" i="17" s="1"/>
  <c r="A284" i="17"/>
  <c r="B284" i="17"/>
  <c r="C284" i="17"/>
  <c r="D284" i="17"/>
  <c r="A285" i="17"/>
  <c r="B285" i="17"/>
  <c r="C285" i="17"/>
  <c r="D285" i="17"/>
  <c r="A286" i="17"/>
  <c r="C286" i="17" s="1"/>
  <c r="B286" i="17"/>
  <c r="D286" i="17"/>
  <c r="A287" i="17"/>
  <c r="C287" i="17" s="1"/>
  <c r="B287" i="17"/>
  <c r="D287" i="17" s="1"/>
  <c r="A288" i="17"/>
  <c r="C288" i="17" s="1"/>
  <c r="B288" i="17"/>
  <c r="D288" i="17" s="1"/>
  <c r="A289" i="17"/>
  <c r="B289" i="17"/>
  <c r="D289" i="17" s="1"/>
  <c r="C289" i="17"/>
  <c r="A290" i="17"/>
  <c r="B290" i="17"/>
  <c r="C290" i="17"/>
  <c r="D290" i="17"/>
  <c r="A291" i="17"/>
  <c r="C291" i="17" s="1"/>
  <c r="B291" i="17"/>
  <c r="D291" i="17" s="1"/>
  <c r="A292" i="17"/>
  <c r="B292" i="17"/>
  <c r="C292" i="17"/>
  <c r="D292" i="17"/>
  <c r="A293" i="17"/>
  <c r="B293" i="17"/>
  <c r="C293" i="17"/>
  <c r="D293" i="17"/>
  <c r="A294" i="17"/>
  <c r="C294" i="17" s="1"/>
  <c r="B294" i="17"/>
  <c r="D294" i="17"/>
  <c r="A295" i="17"/>
  <c r="C295" i="17" s="1"/>
  <c r="B295" i="17"/>
  <c r="D295" i="17" s="1"/>
  <c r="A296" i="17"/>
  <c r="C296" i="17" s="1"/>
  <c r="B296" i="17"/>
  <c r="D296" i="17" s="1"/>
  <c r="A297" i="17"/>
  <c r="B297" i="17"/>
  <c r="D297" i="17" s="1"/>
  <c r="C297" i="17"/>
  <c r="A298" i="17"/>
  <c r="B298" i="17"/>
  <c r="C298" i="17"/>
  <c r="D298" i="17"/>
  <c r="A299" i="17"/>
  <c r="C299" i="17" s="1"/>
  <c r="B299" i="17"/>
  <c r="D299" i="17" s="1"/>
  <c r="A300" i="17"/>
  <c r="B300" i="17"/>
  <c r="C300" i="17"/>
  <c r="D300" i="17"/>
  <c r="A301" i="17"/>
  <c r="B301" i="17"/>
  <c r="C301" i="17"/>
  <c r="D301" i="17"/>
  <c r="A302" i="17"/>
  <c r="C302" i="17" s="1"/>
  <c r="B302" i="17"/>
  <c r="D302" i="17"/>
  <c r="A303" i="17"/>
  <c r="C303" i="17" s="1"/>
  <c r="B303" i="17"/>
  <c r="D303" i="17" s="1"/>
  <c r="A304" i="17"/>
  <c r="C304" i="17" s="1"/>
  <c r="B304" i="17"/>
  <c r="D304" i="17" s="1"/>
  <c r="A305" i="17"/>
  <c r="B305" i="17"/>
  <c r="D305" i="17" s="1"/>
  <c r="C305" i="17"/>
  <c r="A306" i="17"/>
  <c r="B306" i="17"/>
  <c r="C306" i="17"/>
  <c r="D306" i="17"/>
  <c r="A307" i="17"/>
  <c r="C307" i="17" s="1"/>
  <c r="B307" i="17"/>
  <c r="D307" i="17" s="1"/>
  <c r="A308" i="17"/>
  <c r="B308" i="17"/>
  <c r="C308" i="17"/>
  <c r="D308" i="17"/>
  <c r="A309" i="17"/>
  <c r="B309" i="17"/>
  <c r="C309" i="17"/>
  <c r="D309" i="17"/>
  <c r="A310" i="17"/>
  <c r="C310" i="17" s="1"/>
  <c r="B310" i="17"/>
  <c r="D310" i="17"/>
  <c r="A311" i="17"/>
  <c r="C311" i="17" s="1"/>
  <c r="B311" i="17"/>
  <c r="D311" i="17" s="1"/>
  <c r="A312" i="17"/>
  <c r="C312" i="17" s="1"/>
  <c r="B312" i="17"/>
  <c r="D312" i="17" s="1"/>
  <c r="A313" i="17"/>
  <c r="B313" i="17"/>
  <c r="D313" i="17" s="1"/>
  <c r="C313" i="17"/>
  <c r="A314" i="17"/>
  <c r="B314" i="17"/>
  <c r="C314" i="17"/>
  <c r="D314" i="17"/>
  <c r="A315" i="17"/>
  <c r="C315" i="17" s="1"/>
  <c r="B315" i="17"/>
  <c r="D315" i="17" s="1"/>
  <c r="A316" i="17"/>
  <c r="B316" i="17"/>
  <c r="C316" i="17"/>
  <c r="D316" i="17"/>
  <c r="A317" i="17"/>
  <c r="B317" i="17"/>
  <c r="C317" i="17"/>
  <c r="D317" i="17"/>
  <c r="A318" i="17"/>
  <c r="C318" i="17" s="1"/>
  <c r="B318" i="17"/>
  <c r="D318" i="17"/>
  <c r="A319" i="17"/>
  <c r="C319" i="17" s="1"/>
  <c r="B319" i="17"/>
  <c r="D319" i="17" s="1"/>
  <c r="A320" i="17"/>
  <c r="C320" i="17" s="1"/>
  <c r="B320" i="17"/>
  <c r="D320" i="17" s="1"/>
  <c r="A321" i="17"/>
  <c r="B321" i="17"/>
  <c r="D321" i="17" s="1"/>
  <c r="C321" i="17"/>
  <c r="A322" i="17"/>
  <c r="B322" i="17"/>
  <c r="C322" i="17"/>
  <c r="D322" i="17"/>
  <c r="A323" i="17"/>
  <c r="C323" i="17" s="1"/>
  <c r="B323" i="17"/>
  <c r="D323" i="17" s="1"/>
  <c r="A324" i="17"/>
  <c r="B324" i="17"/>
  <c r="C324" i="17"/>
  <c r="D324" i="17"/>
  <c r="A325" i="17"/>
  <c r="B325" i="17"/>
  <c r="C325" i="17"/>
  <c r="D325" i="17"/>
  <c r="A326" i="17"/>
  <c r="C326" i="17" s="1"/>
  <c r="B326" i="17"/>
  <c r="D326" i="17"/>
  <c r="A327" i="17"/>
  <c r="C327" i="17" s="1"/>
  <c r="B327" i="17"/>
  <c r="D327" i="17" s="1"/>
  <c r="A328" i="17"/>
  <c r="C328" i="17" s="1"/>
  <c r="B328" i="17"/>
  <c r="D328" i="17" s="1"/>
  <c r="A329" i="17"/>
  <c r="B329" i="17"/>
  <c r="D329" i="17" s="1"/>
  <c r="C329" i="17"/>
  <c r="A330" i="17"/>
  <c r="B330" i="17"/>
  <c r="C330" i="17"/>
  <c r="D330" i="17"/>
  <c r="A331" i="17"/>
  <c r="C331" i="17" s="1"/>
  <c r="B331" i="17"/>
  <c r="D331" i="17" s="1"/>
  <c r="A332" i="17"/>
  <c r="B332" i="17"/>
  <c r="C332" i="17"/>
  <c r="D332" i="17"/>
  <c r="A333" i="17"/>
  <c r="B333" i="17"/>
  <c r="C333" i="17"/>
  <c r="D333" i="17"/>
  <c r="A334" i="17"/>
  <c r="C334" i="17" s="1"/>
  <c r="B334" i="17"/>
  <c r="D334" i="17"/>
  <c r="A335" i="17"/>
  <c r="C335" i="17" s="1"/>
  <c r="B335" i="17"/>
  <c r="D335" i="17" s="1"/>
  <c r="A336" i="17"/>
  <c r="C336" i="17" s="1"/>
  <c r="B336" i="17"/>
  <c r="D336" i="17" s="1"/>
  <c r="A337" i="17"/>
  <c r="B337" i="17"/>
  <c r="D337" i="17" s="1"/>
  <c r="C337" i="17"/>
  <c r="A338" i="17"/>
  <c r="B338" i="17"/>
  <c r="C338" i="17"/>
  <c r="D338" i="17"/>
  <c r="A339" i="17"/>
  <c r="C339" i="17" s="1"/>
  <c r="B339" i="17"/>
  <c r="D339" i="17" s="1"/>
  <c r="A340" i="17"/>
  <c r="B340" i="17"/>
  <c r="C340" i="17"/>
  <c r="D340" i="17"/>
  <c r="A341" i="17"/>
  <c r="B341" i="17"/>
  <c r="C341" i="17"/>
  <c r="D341" i="17"/>
  <c r="A342" i="17"/>
  <c r="C342" i="17" s="1"/>
  <c r="B342" i="17"/>
  <c r="D342" i="17"/>
  <c r="A343" i="17"/>
  <c r="C343" i="17" s="1"/>
  <c r="B343" i="17"/>
  <c r="D343" i="17" s="1"/>
  <c r="A344" i="17"/>
  <c r="C344" i="17" s="1"/>
  <c r="B344" i="17"/>
  <c r="D344" i="17" s="1"/>
  <c r="A345" i="17"/>
  <c r="B345" i="17"/>
  <c r="D345" i="17" s="1"/>
  <c r="C345" i="17"/>
  <c r="A346" i="17"/>
  <c r="B346" i="17"/>
  <c r="C346" i="17"/>
  <c r="D346" i="17"/>
  <c r="A347" i="17"/>
  <c r="C347" i="17" s="1"/>
  <c r="B347" i="17"/>
  <c r="D347" i="17" s="1"/>
  <c r="A348" i="17"/>
  <c r="B348" i="17"/>
  <c r="C348" i="17"/>
  <c r="D348" i="17"/>
  <c r="A349" i="17"/>
  <c r="B349" i="17"/>
  <c r="C349" i="17"/>
  <c r="D349" i="17"/>
  <c r="A350" i="17"/>
  <c r="C350" i="17" s="1"/>
  <c r="B350" i="17"/>
  <c r="D350" i="17"/>
  <c r="A351" i="17"/>
  <c r="C351" i="17" s="1"/>
  <c r="B351" i="17"/>
  <c r="D351" i="17" s="1"/>
  <c r="A352" i="17"/>
  <c r="C352" i="17" s="1"/>
  <c r="B352" i="17"/>
  <c r="D352" i="17" s="1"/>
  <c r="A353" i="17"/>
  <c r="B353" i="17"/>
  <c r="D353" i="17" s="1"/>
  <c r="C353" i="17"/>
  <c r="A354" i="17"/>
  <c r="B354" i="17"/>
  <c r="C354" i="17"/>
  <c r="D354" i="17"/>
  <c r="A355" i="17"/>
  <c r="C355" i="17" s="1"/>
  <c r="B355" i="17"/>
  <c r="D355" i="17" s="1"/>
  <c r="A356" i="17"/>
  <c r="B356" i="17"/>
  <c r="C356" i="17"/>
  <c r="D356" i="17"/>
  <c r="A357" i="17"/>
  <c r="B357" i="17"/>
  <c r="C357" i="17"/>
  <c r="D357" i="17"/>
  <c r="A358" i="17"/>
  <c r="C358" i="17" s="1"/>
  <c r="B358" i="17"/>
  <c r="D358" i="17"/>
  <c r="A359" i="17"/>
  <c r="C359" i="17" s="1"/>
  <c r="B359" i="17"/>
  <c r="D359" i="17" s="1"/>
  <c r="A360" i="17"/>
  <c r="C360" i="17" s="1"/>
  <c r="B360" i="17"/>
  <c r="D360" i="17" s="1"/>
  <c r="A361" i="17"/>
  <c r="B361" i="17"/>
  <c r="D361" i="17" s="1"/>
  <c r="C361" i="17"/>
  <c r="A362" i="17"/>
  <c r="B362" i="17"/>
  <c r="C362" i="17"/>
  <c r="D362" i="17"/>
  <c r="A363" i="17"/>
  <c r="C363" i="17" s="1"/>
  <c r="B363" i="17"/>
  <c r="D363" i="17" s="1"/>
  <c r="A364" i="17"/>
  <c r="B364" i="17"/>
  <c r="C364" i="17"/>
  <c r="D364" i="17"/>
  <c r="A365" i="17"/>
  <c r="B365" i="17"/>
  <c r="C365" i="17"/>
  <c r="D365" i="17"/>
  <c r="A366" i="17"/>
  <c r="C366" i="17" s="1"/>
  <c r="B366" i="17"/>
  <c r="D366" i="17"/>
  <c r="A367" i="17"/>
  <c r="C367" i="17" s="1"/>
  <c r="B367" i="17"/>
  <c r="D367" i="17" s="1"/>
  <c r="A368" i="17"/>
  <c r="C368" i="17" s="1"/>
  <c r="B368" i="17"/>
  <c r="D368" i="17" s="1"/>
  <c r="A369" i="17"/>
  <c r="B369" i="17"/>
  <c r="D369" i="17" s="1"/>
  <c r="C369" i="17"/>
  <c r="A370" i="17"/>
  <c r="B370" i="17"/>
  <c r="C370" i="17"/>
  <c r="D370" i="17"/>
  <c r="A371" i="17"/>
  <c r="C371" i="17" s="1"/>
  <c r="B371" i="17"/>
  <c r="D371" i="17" s="1"/>
  <c r="A372" i="17"/>
  <c r="B372" i="17"/>
  <c r="C372" i="17"/>
  <c r="D372" i="17"/>
  <c r="A373" i="17"/>
  <c r="B373" i="17"/>
  <c r="C373" i="17"/>
  <c r="D373" i="17"/>
  <c r="A374" i="17"/>
  <c r="C374" i="17" s="1"/>
  <c r="B374" i="17"/>
  <c r="D374" i="17"/>
  <c r="A375" i="17"/>
  <c r="C375" i="17" s="1"/>
  <c r="B375" i="17"/>
  <c r="D375" i="17" s="1"/>
  <c r="A376" i="17"/>
  <c r="C376" i="17" s="1"/>
  <c r="B376" i="17"/>
  <c r="D376" i="17" s="1"/>
  <c r="A377" i="17"/>
  <c r="B377" i="17"/>
  <c r="D377" i="17" s="1"/>
  <c r="C377" i="17"/>
  <c r="A378" i="17"/>
  <c r="B378" i="17"/>
  <c r="C378" i="17"/>
  <c r="D378" i="17"/>
  <c r="A379" i="17"/>
  <c r="C379" i="17" s="1"/>
  <c r="B379" i="17"/>
  <c r="D379" i="17" s="1"/>
  <c r="A380" i="17"/>
  <c r="B380" i="17"/>
  <c r="C380" i="17"/>
  <c r="D380" i="17"/>
  <c r="A381" i="17"/>
  <c r="B381" i="17"/>
  <c r="C381" i="17"/>
  <c r="D381" i="17"/>
  <c r="A382" i="17"/>
  <c r="C382" i="17" s="1"/>
  <c r="B382" i="17"/>
  <c r="D382" i="17"/>
  <c r="A383" i="17"/>
  <c r="C383" i="17" s="1"/>
  <c r="B383" i="17"/>
  <c r="D383" i="17" s="1"/>
  <c r="A384" i="17"/>
  <c r="C384" i="17" s="1"/>
  <c r="B384" i="17"/>
  <c r="D384" i="17" s="1"/>
  <c r="A385" i="17"/>
  <c r="B385" i="17"/>
  <c r="D385" i="17" s="1"/>
  <c r="C385" i="17"/>
  <c r="A386" i="17"/>
  <c r="B386" i="17"/>
  <c r="C386" i="17"/>
  <c r="D386" i="17"/>
  <c r="A387" i="17"/>
  <c r="C387" i="17" s="1"/>
  <c r="B387" i="17"/>
  <c r="D387" i="17" s="1"/>
  <c r="A388" i="17"/>
  <c r="B388" i="17"/>
  <c r="C388" i="17"/>
  <c r="D388" i="17"/>
  <c r="A389" i="17"/>
  <c r="B389" i="17"/>
  <c r="C389" i="17"/>
  <c r="D389" i="17"/>
  <c r="A390" i="17"/>
  <c r="C390" i="17" s="1"/>
  <c r="B390" i="17"/>
  <c r="D390" i="17"/>
  <c r="A391" i="17"/>
  <c r="C391" i="17" s="1"/>
  <c r="B391" i="17"/>
  <c r="D391" i="17" s="1"/>
  <c r="A392" i="17"/>
  <c r="C392" i="17" s="1"/>
  <c r="B392" i="17"/>
  <c r="D392" i="17" s="1"/>
  <c r="A393" i="17"/>
  <c r="B393" i="17"/>
  <c r="D393" i="17" s="1"/>
  <c r="C393" i="17"/>
  <c r="A394" i="17"/>
  <c r="B394" i="17"/>
  <c r="C394" i="17"/>
  <c r="D394" i="17"/>
  <c r="A395" i="17"/>
  <c r="C395" i="17" s="1"/>
  <c r="B395" i="17"/>
  <c r="D395" i="17" s="1"/>
  <c r="A396" i="17"/>
  <c r="B396" i="17"/>
  <c r="C396" i="17"/>
  <c r="D396" i="17"/>
  <c r="A397" i="17"/>
  <c r="B397" i="17"/>
  <c r="C397" i="17"/>
  <c r="D397" i="17"/>
  <c r="A398" i="17"/>
  <c r="C398" i="17" s="1"/>
  <c r="B398" i="17"/>
  <c r="D398" i="17"/>
  <c r="A399" i="17"/>
  <c r="C399" i="17" s="1"/>
  <c r="B399" i="17"/>
  <c r="D399" i="17" s="1"/>
  <c r="A400" i="17"/>
  <c r="C400" i="17" s="1"/>
  <c r="B400" i="17"/>
  <c r="D400" i="17" s="1"/>
  <c r="A401" i="17"/>
  <c r="B401" i="17"/>
  <c r="D401" i="17" s="1"/>
  <c r="C401" i="17"/>
  <c r="A402" i="17"/>
  <c r="B402" i="17"/>
  <c r="C402" i="17"/>
  <c r="D402" i="17"/>
  <c r="A403" i="17"/>
  <c r="C403" i="17" s="1"/>
  <c r="B403" i="17"/>
  <c r="D403" i="17" s="1"/>
  <c r="A404" i="17"/>
  <c r="B404" i="17"/>
  <c r="C404" i="17"/>
  <c r="D404" i="17"/>
  <c r="A405" i="17"/>
  <c r="B405" i="17"/>
  <c r="C405" i="17"/>
  <c r="D405" i="17"/>
  <c r="A406" i="17"/>
  <c r="C406" i="17" s="1"/>
  <c r="B406" i="17"/>
  <c r="D406" i="17"/>
  <c r="A407" i="17"/>
  <c r="C407" i="17" s="1"/>
  <c r="B407" i="17"/>
  <c r="D407" i="17" s="1"/>
  <c r="A408" i="17"/>
  <c r="C408" i="17" s="1"/>
  <c r="B408" i="17"/>
  <c r="D408" i="17" s="1"/>
  <c r="A409" i="17"/>
  <c r="B409" i="17"/>
  <c r="D409" i="17" s="1"/>
  <c r="C409" i="17"/>
  <c r="A410" i="17"/>
  <c r="B410" i="17"/>
  <c r="C410" i="17"/>
  <c r="D410" i="17"/>
  <c r="A411" i="17"/>
  <c r="C411" i="17" s="1"/>
  <c r="B411" i="17"/>
  <c r="D411" i="17" s="1"/>
  <c r="A412" i="17"/>
  <c r="B412" i="17"/>
  <c r="C412" i="17"/>
  <c r="D412" i="17"/>
  <c r="A413" i="17"/>
  <c r="B413" i="17"/>
  <c r="C413" i="17"/>
  <c r="D413" i="17"/>
  <c r="A414" i="17"/>
  <c r="C414" i="17" s="1"/>
  <c r="B414" i="17"/>
  <c r="D414" i="17"/>
  <c r="A415" i="17"/>
  <c r="C415" i="17" s="1"/>
  <c r="B415" i="17"/>
  <c r="D415" i="17" s="1"/>
  <c r="A416" i="17"/>
  <c r="C416" i="17" s="1"/>
  <c r="B416" i="17"/>
  <c r="D416" i="17" s="1"/>
  <c r="A417" i="17"/>
  <c r="B417" i="17"/>
  <c r="D417" i="17" s="1"/>
  <c r="C417" i="17"/>
  <c r="A418" i="17"/>
  <c r="B418" i="17"/>
  <c r="C418" i="17"/>
  <c r="D418" i="17"/>
  <c r="A419" i="17"/>
  <c r="C419" i="17" s="1"/>
  <c r="B419" i="17"/>
  <c r="D419" i="17" s="1"/>
  <c r="A420" i="17"/>
  <c r="B420" i="17"/>
  <c r="C420" i="17"/>
  <c r="D420" i="17"/>
  <c r="A421" i="17"/>
  <c r="B421" i="17"/>
  <c r="C421" i="17"/>
  <c r="D421" i="17"/>
  <c r="A422" i="17"/>
  <c r="C422" i="17" s="1"/>
  <c r="B422" i="17"/>
  <c r="D422" i="17"/>
  <c r="A423" i="17"/>
  <c r="C423" i="17" s="1"/>
  <c r="B423" i="17"/>
  <c r="D423" i="17" s="1"/>
  <c r="A3" i="17"/>
  <c r="B3" i="17"/>
  <c r="A4" i="17"/>
  <c r="E4" i="17" s="1"/>
  <c r="C4" i="17" s="1"/>
  <c r="B4" i="17"/>
  <c r="A5" i="17"/>
  <c r="E5" i="17" s="1"/>
  <c r="C5" i="17" s="1"/>
  <c r="B5" i="17"/>
  <c r="F5" i="17" s="1"/>
  <c r="D5" i="17" s="1"/>
  <c r="A6" i="17"/>
  <c r="B6" i="17"/>
  <c r="F6" i="17" s="1"/>
  <c r="D6" i="17" s="1"/>
  <c r="A7" i="17"/>
  <c r="B7" i="17"/>
  <c r="A8" i="17"/>
  <c r="E8" i="17" s="1"/>
  <c r="C8" i="17" s="1"/>
  <c r="B8" i="17"/>
  <c r="A9" i="17"/>
  <c r="B9" i="17"/>
  <c r="F9" i="17" s="1"/>
  <c r="D9" i="17" s="1"/>
  <c r="A10" i="17"/>
  <c r="B10" i="17"/>
  <c r="F10" i="17" s="1"/>
  <c r="D10" i="17" s="1"/>
  <c r="A11" i="17"/>
  <c r="B11" i="17"/>
  <c r="A12" i="17"/>
  <c r="E12" i="17" s="1"/>
  <c r="C12" i="17" s="1"/>
  <c r="B12" i="17"/>
  <c r="A13" i="17"/>
  <c r="E13" i="17" s="1"/>
  <c r="C13" i="17" s="1"/>
  <c r="B13" i="17"/>
  <c r="F13" i="17" s="1"/>
  <c r="D13" i="17"/>
  <c r="A14" i="17"/>
  <c r="B14" i="17"/>
  <c r="F14" i="17" s="1"/>
  <c r="A15" i="17"/>
  <c r="B15" i="17"/>
  <c r="A16" i="17"/>
  <c r="E16" i="17" s="1"/>
  <c r="C16" i="17" s="1"/>
  <c r="B16" i="17"/>
  <c r="A17" i="17"/>
  <c r="B17" i="17"/>
  <c r="F17" i="17" s="1"/>
  <c r="D17" i="17" s="1"/>
  <c r="A18" i="17"/>
  <c r="B18" i="17"/>
  <c r="F18" i="17" s="1"/>
  <c r="D18" i="17" s="1"/>
  <c r="A19" i="17"/>
  <c r="B19" i="17"/>
  <c r="A20" i="17"/>
  <c r="E20" i="17" s="1"/>
  <c r="C20" i="17" s="1"/>
  <c r="B20" i="17"/>
  <c r="A21" i="17"/>
  <c r="E21" i="17" s="1"/>
  <c r="C21" i="17" s="1"/>
  <c r="B21" i="17"/>
  <c r="F21" i="17" s="1"/>
  <c r="D21" i="17" s="1"/>
  <c r="A22" i="17"/>
  <c r="B22" i="17"/>
  <c r="F22" i="17" s="1"/>
  <c r="D22" i="17" s="1"/>
  <c r="A23" i="17"/>
  <c r="B23" i="17"/>
  <c r="A24" i="17"/>
  <c r="E24" i="17" s="1"/>
  <c r="C24" i="17" s="1"/>
  <c r="B24" i="17"/>
  <c r="A25" i="17"/>
  <c r="B25" i="17"/>
  <c r="F25" i="17" s="1"/>
  <c r="D25" i="17" s="1"/>
  <c r="A26" i="17"/>
  <c r="B26" i="17"/>
  <c r="F26" i="17" s="1"/>
  <c r="D26" i="17" s="1"/>
  <c r="A27" i="17"/>
  <c r="B27" i="17"/>
  <c r="A28" i="17"/>
  <c r="E28" i="17" s="1"/>
  <c r="C28" i="17" s="1"/>
  <c r="B28" i="17"/>
  <c r="A29" i="17"/>
  <c r="E29" i="17" s="1"/>
  <c r="C29" i="17" s="1"/>
  <c r="B29" i="17"/>
  <c r="F29" i="17" s="1"/>
  <c r="D29" i="17" s="1"/>
  <c r="A30" i="17"/>
  <c r="B30" i="17"/>
  <c r="F30" i="17" s="1"/>
  <c r="D30" i="17" s="1"/>
  <c r="A31" i="17"/>
  <c r="B31" i="17"/>
  <c r="A32" i="17"/>
  <c r="E32" i="17" s="1"/>
  <c r="C32" i="17" s="1"/>
  <c r="B32" i="17"/>
  <c r="A33" i="17"/>
  <c r="B33" i="17"/>
  <c r="F33" i="17" s="1"/>
  <c r="D33" i="17" s="1"/>
  <c r="A34" i="17"/>
  <c r="B34" i="17"/>
  <c r="F34" i="17" s="1"/>
  <c r="D34" i="17" s="1"/>
  <c r="A35" i="17"/>
  <c r="B35" i="17"/>
  <c r="A36" i="17"/>
  <c r="E36" i="17" s="1"/>
  <c r="C36" i="17" s="1"/>
  <c r="B36" i="17"/>
  <c r="A37" i="17"/>
  <c r="E37" i="17" s="1"/>
  <c r="B37" i="17"/>
  <c r="F37" i="17" s="1"/>
  <c r="D37" i="17" s="1"/>
  <c r="A38" i="17"/>
  <c r="B38" i="17"/>
  <c r="F38" i="17" s="1"/>
  <c r="D38" i="17" s="1"/>
  <c r="A39" i="17"/>
  <c r="B39" i="17"/>
  <c r="A40" i="17"/>
  <c r="E40" i="17" s="1"/>
  <c r="C40" i="17" s="1"/>
  <c r="B40" i="17"/>
  <c r="A41" i="17"/>
  <c r="B41" i="17"/>
  <c r="F41" i="17" s="1"/>
  <c r="D41" i="17" s="1"/>
  <c r="A42" i="17"/>
  <c r="B42" i="17"/>
  <c r="F42" i="17" s="1"/>
  <c r="A43" i="17"/>
  <c r="B43" i="17"/>
  <c r="A44" i="17"/>
  <c r="E44" i="17" s="1"/>
  <c r="C44" i="17" s="1"/>
  <c r="B44" i="17"/>
  <c r="A45" i="17"/>
  <c r="E45" i="17" s="1"/>
  <c r="C45" i="17" s="1"/>
  <c r="B45" i="17"/>
  <c r="F45" i="17" s="1"/>
  <c r="D45" i="17" s="1"/>
  <c r="A46" i="17"/>
  <c r="B46" i="17"/>
  <c r="F46" i="17" s="1"/>
  <c r="D46" i="17" s="1"/>
  <c r="A47" i="17"/>
  <c r="B47" i="17"/>
  <c r="A48" i="17"/>
  <c r="E48" i="17" s="1"/>
  <c r="B48" i="17"/>
  <c r="A49" i="17"/>
  <c r="B49" i="17"/>
  <c r="F49" i="17" s="1"/>
  <c r="D49" i="17" s="1"/>
  <c r="A50" i="17"/>
  <c r="B50" i="17"/>
  <c r="F50" i="17" s="1"/>
  <c r="D50" i="17" s="1"/>
  <c r="A51" i="17"/>
  <c r="B51" i="17"/>
  <c r="A52" i="17"/>
  <c r="E52" i="17" s="1"/>
  <c r="C52" i="17" s="1"/>
  <c r="B52" i="17"/>
  <c r="A53" i="17"/>
  <c r="E53" i="17" s="1"/>
  <c r="C53" i="17" s="1"/>
  <c r="B53" i="17"/>
  <c r="F53" i="17" s="1"/>
  <c r="D53" i="17" s="1"/>
  <c r="A54" i="17"/>
  <c r="B54" i="17"/>
  <c r="F54" i="17" s="1"/>
  <c r="D54" i="17" s="1"/>
  <c r="A55" i="17"/>
  <c r="B55" i="17"/>
  <c r="A56" i="17"/>
  <c r="E56" i="17" s="1"/>
  <c r="C56" i="17" s="1"/>
  <c r="B56" i="17"/>
  <c r="A57" i="17"/>
  <c r="B57" i="17"/>
  <c r="F57" i="17" s="1"/>
  <c r="D57" i="17" s="1"/>
  <c r="A58" i="17"/>
  <c r="B58" i="17"/>
  <c r="F58" i="17" s="1"/>
  <c r="D58" i="17" s="1"/>
  <c r="A59" i="17"/>
  <c r="B59" i="17"/>
  <c r="A60" i="17"/>
  <c r="E60" i="17" s="1"/>
  <c r="C60" i="17" s="1"/>
  <c r="B60" i="17"/>
  <c r="A61" i="17"/>
  <c r="E61" i="17" s="1"/>
  <c r="C61" i="17" s="1"/>
  <c r="B61" i="17"/>
  <c r="F61" i="17" s="1"/>
  <c r="D61" i="17" s="1"/>
  <c r="A62" i="17"/>
  <c r="B62" i="17"/>
  <c r="F62" i="17" s="1"/>
  <c r="D62" i="17" s="1"/>
  <c r="A63" i="17"/>
  <c r="B63" i="17"/>
  <c r="A64" i="17"/>
  <c r="E64" i="17" s="1"/>
  <c r="C64" i="17" s="1"/>
  <c r="B64" i="17"/>
  <c r="A65" i="17"/>
  <c r="B65" i="17"/>
  <c r="F65" i="17" s="1"/>
  <c r="D65" i="17" s="1"/>
  <c r="A66" i="17"/>
  <c r="B66" i="17"/>
  <c r="F66" i="17" s="1"/>
  <c r="D66" i="17" s="1"/>
  <c r="A67" i="17"/>
  <c r="B67" i="17"/>
  <c r="A68" i="17"/>
  <c r="E68" i="17" s="1"/>
  <c r="C68" i="17" s="1"/>
  <c r="B68" i="17"/>
  <c r="A69" i="17"/>
  <c r="E69" i="17" s="1"/>
  <c r="C69" i="17" s="1"/>
  <c r="B69" i="17"/>
  <c r="F69" i="17" s="1"/>
  <c r="D69" i="17" s="1"/>
  <c r="A70" i="17"/>
  <c r="B70" i="17"/>
  <c r="F70" i="17" s="1"/>
  <c r="D70" i="17" s="1"/>
  <c r="A71" i="17"/>
  <c r="B71" i="17"/>
  <c r="A72" i="17"/>
  <c r="E72" i="17" s="1"/>
  <c r="C72" i="17" s="1"/>
  <c r="B72" i="17"/>
  <c r="A73" i="17"/>
  <c r="B73" i="17"/>
  <c r="F73" i="17" s="1"/>
  <c r="D73" i="17" s="1"/>
  <c r="A74" i="17"/>
  <c r="B74" i="17"/>
  <c r="F74" i="17" s="1"/>
  <c r="D74" i="17" s="1"/>
  <c r="A75" i="17"/>
  <c r="B75" i="17"/>
  <c r="A76" i="17"/>
  <c r="E76" i="17" s="1"/>
  <c r="B76" i="17"/>
  <c r="A77" i="17"/>
  <c r="E77" i="17" s="1"/>
  <c r="C77" i="17" s="1"/>
  <c r="B77" i="17"/>
  <c r="F77" i="17" s="1"/>
  <c r="D77" i="17" s="1"/>
  <c r="A78" i="17"/>
  <c r="B78" i="17"/>
  <c r="F78" i="17" s="1"/>
  <c r="D78" i="17" s="1"/>
  <c r="A79" i="17"/>
  <c r="B79" i="17"/>
  <c r="A80" i="17"/>
  <c r="E80" i="17" s="1"/>
  <c r="B80" i="17"/>
  <c r="C80" i="17"/>
  <c r="A81" i="17"/>
  <c r="B81" i="17"/>
  <c r="F81" i="17" s="1"/>
  <c r="A82" i="17"/>
  <c r="B82" i="17"/>
  <c r="F82" i="17" s="1"/>
  <c r="D82" i="17" s="1"/>
  <c r="A83" i="17"/>
  <c r="B83" i="17"/>
  <c r="A84" i="17"/>
  <c r="E84" i="17" s="1"/>
  <c r="C84" i="17" s="1"/>
  <c r="B84" i="17"/>
  <c r="A85" i="17"/>
  <c r="E85" i="17" s="1"/>
  <c r="C85" i="17" s="1"/>
  <c r="B85" i="17"/>
  <c r="F85" i="17" s="1"/>
  <c r="D85" i="17" s="1"/>
  <c r="A86" i="17"/>
  <c r="B86" i="17"/>
  <c r="F86" i="17" s="1"/>
  <c r="D86" i="17" s="1"/>
  <c r="A87" i="17"/>
  <c r="B87" i="17"/>
  <c r="A88" i="17"/>
  <c r="E88" i="17" s="1"/>
  <c r="C88" i="17" s="1"/>
  <c r="B88" i="17"/>
  <c r="A89" i="17"/>
  <c r="B89" i="17"/>
  <c r="F89" i="17" s="1"/>
  <c r="D89" i="17" s="1"/>
  <c r="A90" i="17"/>
  <c r="B90" i="17"/>
  <c r="F90" i="17" s="1"/>
  <c r="D90" i="17"/>
  <c r="A91" i="17"/>
  <c r="B91" i="17"/>
  <c r="A92" i="17"/>
  <c r="E92" i="17" s="1"/>
  <c r="B92" i="17"/>
  <c r="C92" i="17"/>
  <c r="A93" i="17"/>
  <c r="E93" i="17" s="1"/>
  <c r="C93" i="17" s="1"/>
  <c r="B93" i="17"/>
  <c r="F93" i="17" s="1"/>
  <c r="D93" i="17" s="1"/>
  <c r="A94" i="17"/>
  <c r="B94" i="17"/>
  <c r="F94" i="17" s="1"/>
  <c r="D94" i="17" s="1"/>
  <c r="A95" i="17"/>
  <c r="B95" i="17"/>
  <c r="A96" i="17"/>
  <c r="E96" i="17" s="1"/>
  <c r="C96" i="17" s="1"/>
  <c r="B96" i="17"/>
  <c r="A97" i="17"/>
  <c r="B97" i="17"/>
  <c r="F97" i="17" s="1"/>
  <c r="D97" i="17" s="1"/>
  <c r="A98" i="17"/>
  <c r="B98" i="17"/>
  <c r="F98" i="17" s="1"/>
  <c r="D98" i="17" s="1"/>
  <c r="A99" i="17"/>
  <c r="B99" i="17"/>
  <c r="A100" i="17"/>
  <c r="E100" i="17" s="1"/>
  <c r="C100" i="17" s="1"/>
  <c r="B100" i="17"/>
  <c r="A101" i="17"/>
  <c r="E101" i="17" s="1"/>
  <c r="C101" i="17" s="1"/>
  <c r="B101" i="17"/>
  <c r="F101" i="17" s="1"/>
  <c r="D101" i="17" s="1"/>
  <c r="A102" i="17"/>
  <c r="B102" i="17"/>
  <c r="F102" i="17" s="1"/>
  <c r="D102" i="17" s="1"/>
  <c r="A103" i="17"/>
  <c r="B103" i="17"/>
  <c r="A104" i="17"/>
  <c r="E104" i="17" s="1"/>
  <c r="C104" i="17" s="1"/>
  <c r="B104" i="17"/>
  <c r="A105" i="17"/>
  <c r="B105" i="17"/>
  <c r="F105" i="17" s="1"/>
  <c r="D105" i="17" s="1"/>
  <c r="A106" i="17"/>
  <c r="B106" i="17"/>
  <c r="F106" i="17" s="1"/>
  <c r="D106" i="17" s="1"/>
  <c r="A107" i="17"/>
  <c r="B107" i="17"/>
  <c r="A108" i="17"/>
  <c r="E108" i="17" s="1"/>
  <c r="C108" i="17" s="1"/>
  <c r="B108" i="17"/>
  <c r="A109" i="17"/>
  <c r="E109" i="17" s="1"/>
  <c r="C109" i="17" s="1"/>
  <c r="B109" i="17"/>
  <c r="F109" i="17" s="1"/>
  <c r="A110" i="17"/>
  <c r="B110" i="17"/>
  <c r="F110" i="17" s="1"/>
  <c r="D110" i="17" s="1"/>
  <c r="A111" i="17"/>
  <c r="B111" i="17"/>
  <c r="A112" i="17"/>
  <c r="E112" i="17" s="1"/>
  <c r="C112" i="17" s="1"/>
  <c r="B112" i="17"/>
  <c r="A113" i="17"/>
  <c r="B113" i="17"/>
  <c r="F113" i="17" s="1"/>
  <c r="D113" i="17" s="1"/>
  <c r="A114" i="17"/>
  <c r="B114" i="17"/>
  <c r="F114" i="17" s="1"/>
  <c r="D114" i="17" s="1"/>
  <c r="A115" i="17"/>
  <c r="B115" i="17"/>
  <c r="A116" i="17"/>
  <c r="E116" i="17" s="1"/>
  <c r="C116" i="17" s="1"/>
  <c r="B116" i="17"/>
  <c r="A117" i="17"/>
  <c r="E117" i="17" s="1"/>
  <c r="C117" i="17" s="1"/>
  <c r="B117" i="17"/>
  <c r="F117" i="17" s="1"/>
  <c r="D117" i="17"/>
  <c r="A118" i="17"/>
  <c r="B118" i="17"/>
  <c r="F118" i="17" s="1"/>
  <c r="D118" i="17" s="1"/>
  <c r="A119" i="17"/>
  <c r="B119" i="17"/>
  <c r="A120" i="17"/>
  <c r="E120" i="17" s="1"/>
  <c r="C120" i="17" s="1"/>
  <c r="B120" i="17"/>
  <c r="A121" i="17"/>
  <c r="B121" i="17"/>
  <c r="F121" i="17" s="1"/>
  <c r="D121" i="17" s="1"/>
  <c r="A122" i="17"/>
  <c r="B122" i="17"/>
  <c r="F122" i="17" s="1"/>
  <c r="D122" i="17" s="1"/>
  <c r="A123" i="17"/>
  <c r="B123" i="17"/>
  <c r="A124" i="17"/>
  <c r="E124" i="17" s="1"/>
  <c r="C124" i="17" s="1"/>
  <c r="B124" i="17"/>
  <c r="A125" i="17"/>
  <c r="E125" i="17" s="1"/>
  <c r="C125" i="17" s="1"/>
  <c r="B125" i="17"/>
  <c r="F125" i="17" s="1"/>
  <c r="D125" i="17" s="1"/>
  <c r="A126" i="17"/>
  <c r="B126" i="17"/>
  <c r="F126" i="17" s="1"/>
  <c r="D126" i="17" s="1"/>
  <c r="A127" i="17"/>
  <c r="B127" i="17"/>
  <c r="A128" i="17"/>
  <c r="E128" i="17" s="1"/>
  <c r="C128" i="17" s="1"/>
  <c r="B128" i="17"/>
  <c r="A129" i="17"/>
  <c r="B129" i="17"/>
  <c r="F129" i="17" s="1"/>
  <c r="D129" i="17" s="1"/>
  <c r="A130" i="17"/>
  <c r="B130" i="17"/>
  <c r="F130" i="17" s="1"/>
  <c r="D130" i="17" s="1"/>
  <c r="A131" i="17"/>
  <c r="B131" i="17"/>
  <c r="A132" i="17"/>
  <c r="E132" i="17" s="1"/>
  <c r="C132" i="17" s="1"/>
  <c r="B132" i="17"/>
  <c r="A133" i="17"/>
  <c r="E133" i="17" s="1"/>
  <c r="C133" i="17" s="1"/>
  <c r="B133" i="17"/>
  <c r="F133" i="17" s="1"/>
  <c r="D133" i="17" s="1"/>
  <c r="A134" i="17"/>
  <c r="B134" i="17"/>
  <c r="F134" i="17" s="1"/>
  <c r="D134" i="17" s="1"/>
  <c r="A135" i="17"/>
  <c r="B135" i="17"/>
  <c r="A136" i="17"/>
  <c r="E136" i="17" s="1"/>
  <c r="C136" i="17" s="1"/>
  <c r="B136" i="17"/>
  <c r="A137" i="17"/>
  <c r="B137" i="17"/>
  <c r="F137" i="17" s="1"/>
  <c r="D137" i="17"/>
  <c r="A138" i="17"/>
  <c r="B138" i="17"/>
  <c r="F138" i="17" s="1"/>
  <c r="A139" i="17"/>
  <c r="B139" i="17"/>
  <c r="A140" i="17"/>
  <c r="E140" i="17" s="1"/>
  <c r="C140" i="17" s="1"/>
  <c r="B140" i="17"/>
  <c r="A141" i="17"/>
  <c r="E141" i="17" s="1"/>
  <c r="C141" i="17" s="1"/>
  <c r="B141" i="17"/>
  <c r="F141" i="17" s="1"/>
  <c r="D141" i="17" s="1"/>
  <c r="A142" i="17"/>
  <c r="B142" i="17"/>
  <c r="F142" i="17" s="1"/>
  <c r="D142" i="17" s="1"/>
  <c r="A143" i="17"/>
  <c r="B143" i="17"/>
  <c r="A144" i="17"/>
  <c r="E144" i="17" s="1"/>
  <c r="C144" i="17" s="1"/>
  <c r="B144" i="17"/>
  <c r="A145" i="17"/>
  <c r="B145" i="17"/>
  <c r="F145" i="17" s="1"/>
  <c r="D145" i="17" s="1"/>
  <c r="A146" i="17"/>
  <c r="B146" i="17"/>
  <c r="F146" i="17" s="1"/>
  <c r="D146" i="17" s="1"/>
  <c r="A147" i="17"/>
  <c r="B147" i="17"/>
  <c r="A148" i="17"/>
  <c r="B148" i="17"/>
  <c r="D148" i="17" s="1"/>
  <c r="C148" i="17"/>
  <c r="A149" i="17"/>
  <c r="B149" i="17"/>
  <c r="D149" i="17"/>
  <c r="C149" i="17"/>
  <c r="A150" i="17"/>
  <c r="C150" i="17" s="1"/>
  <c r="B150" i="17"/>
  <c r="D150" i="17"/>
  <c r="A151" i="17"/>
  <c r="C151" i="17" s="1"/>
  <c r="B151" i="17"/>
  <c r="D151" i="17" s="1"/>
  <c r="A152" i="17"/>
  <c r="B152" i="17"/>
  <c r="D152" i="17" s="1"/>
  <c r="C152" i="17"/>
  <c r="A153" i="17"/>
  <c r="C153" i="17" s="1"/>
  <c r="B153" i="17"/>
  <c r="D153" i="17"/>
  <c r="A154" i="17"/>
  <c r="C154" i="17" s="1"/>
  <c r="B154" i="17"/>
  <c r="D154" i="17"/>
  <c r="A155" i="17"/>
  <c r="C155" i="17" s="1"/>
  <c r="B155" i="17"/>
  <c r="D155" i="17" s="1"/>
  <c r="A156" i="17"/>
  <c r="B156" i="17"/>
  <c r="D156" i="17" s="1"/>
  <c r="C156" i="17"/>
  <c r="A157" i="17"/>
  <c r="B157" i="17"/>
  <c r="D157" i="17"/>
  <c r="C157" i="17"/>
  <c r="A158" i="17"/>
  <c r="C158" i="17" s="1"/>
  <c r="B158" i="17"/>
  <c r="D158" i="17"/>
  <c r="A159" i="17"/>
  <c r="C159" i="17" s="1"/>
  <c r="B159" i="17"/>
  <c r="D159" i="17" s="1"/>
  <c r="A160" i="17"/>
  <c r="B160" i="17"/>
  <c r="D160" i="17" s="1"/>
  <c r="C160" i="17"/>
  <c r="A161" i="17"/>
  <c r="C161" i="17" s="1"/>
  <c r="B161" i="17"/>
  <c r="D161" i="17"/>
  <c r="A162" i="17"/>
  <c r="C162" i="17" s="1"/>
  <c r="B162" i="17"/>
  <c r="D162" i="17"/>
  <c r="A163" i="17"/>
  <c r="C163" i="17" s="1"/>
  <c r="B163" i="17"/>
  <c r="D163" i="17" s="1"/>
  <c r="A164" i="17"/>
  <c r="B164" i="17"/>
  <c r="D164" i="17" s="1"/>
  <c r="C164" i="17"/>
  <c r="A165" i="17"/>
  <c r="B165" i="17"/>
  <c r="D165" i="17"/>
  <c r="C165" i="17"/>
  <c r="A166" i="17"/>
  <c r="C166" i="17" s="1"/>
  <c r="B166" i="17"/>
  <c r="D166" i="17"/>
  <c r="A167" i="17"/>
  <c r="B167" i="17"/>
  <c r="D167" i="17" s="1"/>
  <c r="C167" i="17"/>
  <c r="A168" i="17"/>
  <c r="B168" i="17"/>
  <c r="D168" i="17" s="1"/>
  <c r="C168" i="17"/>
  <c r="A169" i="17"/>
  <c r="C169" i="17" s="1"/>
  <c r="B169" i="17"/>
  <c r="D169" i="17"/>
  <c r="A170" i="17"/>
  <c r="C170" i="17" s="1"/>
  <c r="B170" i="17"/>
  <c r="D170" i="17"/>
  <c r="A171" i="17"/>
  <c r="C171" i="17" s="1"/>
  <c r="B171" i="17"/>
  <c r="D171" i="17" s="1"/>
  <c r="A172" i="17"/>
  <c r="B172" i="17"/>
  <c r="D172" i="17" s="1"/>
  <c r="C172" i="17"/>
  <c r="A173" i="17"/>
  <c r="B173" i="17"/>
  <c r="D173" i="17"/>
  <c r="C173" i="17"/>
  <c r="A174" i="17"/>
  <c r="C174" i="17" s="1"/>
  <c r="B174" i="17"/>
  <c r="D174" i="17"/>
  <c r="A175" i="17"/>
  <c r="B175" i="17"/>
  <c r="D175" i="17" s="1"/>
  <c r="C175" i="17"/>
  <c r="A176" i="17"/>
  <c r="B176" i="17"/>
  <c r="D176" i="17" s="1"/>
  <c r="C176" i="17"/>
  <c r="A177" i="17"/>
  <c r="C177" i="17" s="1"/>
  <c r="B177" i="17"/>
  <c r="D177" i="17"/>
  <c r="A178" i="17"/>
  <c r="C178" i="17" s="1"/>
  <c r="B178" i="17"/>
  <c r="D178" i="17"/>
  <c r="A179" i="17"/>
  <c r="C179" i="17" s="1"/>
  <c r="B179" i="17"/>
  <c r="D179" i="17" s="1"/>
  <c r="A180" i="17"/>
  <c r="B180" i="17"/>
  <c r="D180" i="17" s="1"/>
  <c r="C180" i="17"/>
  <c r="A181" i="17"/>
  <c r="B181" i="17"/>
  <c r="D181" i="17"/>
  <c r="C181" i="17"/>
  <c r="A182" i="17"/>
  <c r="C182" i="17" s="1"/>
  <c r="B182" i="17"/>
  <c r="D182" i="17"/>
  <c r="A183" i="17"/>
  <c r="B183" i="17"/>
  <c r="D183" i="17" s="1"/>
  <c r="C183" i="17"/>
  <c r="A184" i="17"/>
  <c r="B184" i="17"/>
  <c r="D184" i="17" s="1"/>
  <c r="C184" i="17"/>
  <c r="A185" i="17"/>
  <c r="C185" i="17" s="1"/>
  <c r="B185" i="17"/>
  <c r="D185" i="17"/>
  <c r="A186" i="17"/>
  <c r="C186" i="17" s="1"/>
  <c r="B186" i="17"/>
  <c r="D186" i="17"/>
  <c r="A187" i="17"/>
  <c r="C187" i="17" s="1"/>
  <c r="B187" i="17"/>
  <c r="D187" i="17" s="1"/>
  <c r="A188" i="17"/>
  <c r="B188" i="17"/>
  <c r="D188" i="17" s="1"/>
  <c r="C188" i="17"/>
  <c r="A189" i="17"/>
  <c r="B189" i="17"/>
  <c r="D189" i="17"/>
  <c r="C189" i="17"/>
  <c r="A190" i="17"/>
  <c r="C190" i="17" s="1"/>
  <c r="B190" i="17"/>
  <c r="D190" i="17"/>
  <c r="A191" i="17"/>
  <c r="B191" i="17"/>
  <c r="D191" i="17" s="1"/>
  <c r="C191" i="17"/>
  <c r="A192" i="17"/>
  <c r="B192" i="17"/>
  <c r="D192" i="17" s="1"/>
  <c r="C192" i="17"/>
  <c r="A193" i="17"/>
  <c r="C193" i="17" s="1"/>
  <c r="B193" i="17"/>
  <c r="D193" i="17"/>
  <c r="A194" i="17"/>
  <c r="C194" i="17" s="1"/>
  <c r="B194" i="17"/>
  <c r="D194" i="17"/>
  <c r="A195" i="17"/>
  <c r="C195" i="17" s="1"/>
  <c r="B195" i="17"/>
  <c r="D195" i="17" s="1"/>
  <c r="A196" i="17"/>
  <c r="B196" i="17"/>
  <c r="D196" i="17" s="1"/>
  <c r="C196" i="17"/>
  <c r="A197" i="17"/>
  <c r="B197" i="17"/>
  <c r="D197" i="17"/>
  <c r="C197" i="17"/>
  <c r="A198" i="17"/>
  <c r="C198" i="17" s="1"/>
  <c r="B198" i="17"/>
  <c r="D198" i="17"/>
  <c r="A199" i="17"/>
  <c r="B199" i="17"/>
  <c r="D199" i="17" s="1"/>
  <c r="C199" i="17"/>
  <c r="A200" i="17"/>
  <c r="B200" i="17"/>
  <c r="D200" i="17" s="1"/>
  <c r="C200" i="17"/>
  <c r="A201" i="17"/>
  <c r="C201" i="17" s="1"/>
  <c r="B201" i="17"/>
  <c r="D201" i="17"/>
  <c r="A202" i="17"/>
  <c r="C202" i="17" s="1"/>
  <c r="B202" i="17"/>
  <c r="D202" i="17"/>
  <c r="A203" i="17"/>
  <c r="C203" i="17" s="1"/>
  <c r="B203" i="17"/>
  <c r="D203" i="17" s="1"/>
  <c r="A204" i="17"/>
  <c r="B204" i="17"/>
  <c r="D204" i="17" s="1"/>
  <c r="C204" i="17"/>
  <c r="A205" i="17"/>
  <c r="B205" i="17"/>
  <c r="D205" i="17"/>
  <c r="C205" i="17"/>
  <c r="A206" i="17"/>
  <c r="C206" i="17" s="1"/>
  <c r="B206" i="17"/>
  <c r="D206" i="17"/>
  <c r="A207" i="17"/>
  <c r="B207" i="17"/>
  <c r="D207" i="17" s="1"/>
  <c r="C207" i="17"/>
  <c r="A208" i="17"/>
  <c r="B208" i="17"/>
  <c r="D208" i="17" s="1"/>
  <c r="C208" i="17"/>
  <c r="A209" i="17"/>
  <c r="C209" i="17" s="1"/>
  <c r="B209" i="17"/>
  <c r="D209" i="17"/>
  <c r="A210" i="17"/>
  <c r="C210" i="17" s="1"/>
  <c r="B210" i="17"/>
  <c r="D210" i="17"/>
  <c r="A211" i="17"/>
  <c r="C211" i="17" s="1"/>
  <c r="B211" i="17"/>
  <c r="D211" i="17" s="1"/>
  <c r="A212" i="17"/>
  <c r="B212" i="17"/>
  <c r="D212" i="17" s="1"/>
  <c r="C212" i="17"/>
  <c r="A213" i="17"/>
  <c r="B213" i="17"/>
  <c r="D213" i="17"/>
  <c r="C213" i="17"/>
  <c r="A214" i="17"/>
  <c r="C214" i="17" s="1"/>
  <c r="B214" i="17"/>
  <c r="D214" i="17"/>
  <c r="A215" i="17"/>
  <c r="B215" i="17"/>
  <c r="D215" i="17" s="1"/>
  <c r="C215" i="17"/>
  <c r="A216" i="17"/>
  <c r="B216" i="17"/>
  <c r="D216" i="17" s="1"/>
  <c r="C216" i="17"/>
  <c r="A217" i="17"/>
  <c r="C217" i="17" s="1"/>
  <c r="B217" i="17"/>
  <c r="D217" i="17"/>
  <c r="A218" i="17"/>
  <c r="C218" i="17" s="1"/>
  <c r="B218" i="17"/>
  <c r="D218" i="17"/>
  <c r="A219" i="17"/>
  <c r="C219" i="17" s="1"/>
  <c r="B219" i="17"/>
  <c r="D219" i="17" s="1"/>
  <c r="A220" i="17"/>
  <c r="B220" i="17"/>
  <c r="D220" i="17" s="1"/>
  <c r="C220" i="17"/>
  <c r="A221" i="17"/>
  <c r="B221" i="17"/>
  <c r="D221" i="17"/>
  <c r="C221" i="17"/>
  <c r="A222" i="17"/>
  <c r="C222" i="17" s="1"/>
  <c r="B222" i="17"/>
  <c r="D222" i="17"/>
  <c r="A223" i="17"/>
  <c r="B223" i="17"/>
  <c r="D223" i="17" s="1"/>
  <c r="C223" i="17"/>
  <c r="A224" i="17"/>
  <c r="B224" i="17"/>
  <c r="D224" i="17" s="1"/>
  <c r="C224" i="17"/>
  <c r="A225" i="17"/>
  <c r="C225" i="17" s="1"/>
  <c r="B225" i="17"/>
  <c r="D225" i="17"/>
  <c r="A226" i="17"/>
  <c r="C226" i="17" s="1"/>
  <c r="B226" i="17"/>
  <c r="D226" i="17"/>
  <c r="A227" i="17"/>
  <c r="C227" i="17" s="1"/>
  <c r="B227" i="17"/>
  <c r="D227" i="17" s="1"/>
  <c r="A228" i="17"/>
  <c r="B228" i="17"/>
  <c r="D228" i="17" s="1"/>
  <c r="C228" i="17"/>
  <c r="A229" i="17"/>
  <c r="B229" i="17"/>
  <c r="D229" i="17"/>
  <c r="C229" i="17"/>
  <c r="A230" i="17"/>
  <c r="C230" i="17" s="1"/>
  <c r="B230" i="17"/>
  <c r="D230" i="17"/>
  <c r="A231" i="17"/>
  <c r="B231" i="17"/>
  <c r="D231" i="17" s="1"/>
  <c r="C231" i="17"/>
  <c r="A232" i="17"/>
  <c r="B232" i="17"/>
  <c r="D232" i="17" s="1"/>
  <c r="C232" i="17"/>
  <c r="A233" i="17"/>
  <c r="C233" i="17" s="1"/>
  <c r="B233" i="17"/>
  <c r="D233" i="17"/>
  <c r="A234" i="17"/>
  <c r="C234" i="17" s="1"/>
  <c r="B234" i="17"/>
  <c r="D234" i="17"/>
  <c r="B2" i="17"/>
  <c r="F2" i="17" s="1"/>
  <c r="A2" i="17"/>
  <c r="E2" i="17" s="1"/>
  <c r="C2" i="17" s="1"/>
  <c r="A3" i="15"/>
  <c r="B3" i="15"/>
  <c r="A4" i="15"/>
  <c r="B4" i="15"/>
  <c r="A5" i="15"/>
  <c r="E5" i="15" s="1"/>
  <c r="C5" i="15" s="1"/>
  <c r="B5" i="15"/>
  <c r="A6" i="15"/>
  <c r="E6" i="15" s="1"/>
  <c r="C6" i="15" s="1"/>
  <c r="B6" i="15"/>
  <c r="A7" i="15"/>
  <c r="B7" i="15"/>
  <c r="F7" i="15" s="1"/>
  <c r="D7" i="15" s="1"/>
  <c r="A8" i="15"/>
  <c r="E8" i="15" s="1"/>
  <c r="C8" i="15" s="1"/>
  <c r="B8" i="15"/>
  <c r="F8" i="15" s="1"/>
  <c r="D8" i="15" s="1"/>
  <c r="A9" i="15"/>
  <c r="B9" i="15"/>
  <c r="F9" i="15" s="1"/>
  <c r="D9" i="15" s="1"/>
  <c r="A10" i="15"/>
  <c r="B10" i="15"/>
  <c r="F10" i="15" s="1"/>
  <c r="D10" i="15" s="1"/>
  <c r="A11" i="15"/>
  <c r="B11" i="15"/>
  <c r="A12" i="15"/>
  <c r="B12" i="15"/>
  <c r="A13" i="15"/>
  <c r="E13" i="15" s="1"/>
  <c r="C13" i="15" s="1"/>
  <c r="B13" i="15"/>
  <c r="A14" i="15"/>
  <c r="B14" i="15"/>
  <c r="A15" i="15"/>
  <c r="B15" i="15"/>
  <c r="F15" i="15" s="1"/>
  <c r="D15" i="15" s="1"/>
  <c r="A16" i="15"/>
  <c r="E16" i="15" s="1"/>
  <c r="C16" i="15" s="1"/>
  <c r="B16" i="15"/>
  <c r="F16" i="15" s="1"/>
  <c r="D16" i="15" s="1"/>
  <c r="A17" i="15"/>
  <c r="B17" i="15"/>
  <c r="F17" i="15" s="1"/>
  <c r="D17" i="15" s="1"/>
  <c r="A18" i="15"/>
  <c r="B18" i="15"/>
  <c r="F18" i="15" s="1"/>
  <c r="D18" i="15" s="1"/>
  <c r="A19" i="15"/>
  <c r="B19" i="15"/>
  <c r="F19" i="15" s="1"/>
  <c r="D19" i="15" s="1"/>
  <c r="A20" i="15"/>
  <c r="B20" i="15"/>
  <c r="A21" i="15"/>
  <c r="E21" i="15" s="1"/>
  <c r="C21" i="15" s="1"/>
  <c r="B21" i="15"/>
  <c r="A22" i="15"/>
  <c r="B22" i="15"/>
  <c r="A23" i="15"/>
  <c r="B23" i="15"/>
  <c r="F23" i="15" s="1"/>
  <c r="D23" i="15" s="1"/>
  <c r="A24" i="15"/>
  <c r="E24" i="15" s="1"/>
  <c r="C24" i="15" s="1"/>
  <c r="B24" i="15"/>
  <c r="F24" i="15" s="1"/>
  <c r="D24" i="15" s="1"/>
  <c r="A25" i="15"/>
  <c r="B25" i="15"/>
  <c r="F25" i="15" s="1"/>
  <c r="D25" i="15" s="1"/>
  <c r="A26" i="15"/>
  <c r="B26" i="15"/>
  <c r="F26" i="15" s="1"/>
  <c r="D26" i="15" s="1"/>
  <c r="A27" i="15"/>
  <c r="B27" i="15"/>
  <c r="A28" i="15"/>
  <c r="B28" i="15"/>
  <c r="F28" i="15" s="1"/>
  <c r="D28" i="15" s="1"/>
  <c r="A29" i="15"/>
  <c r="E29" i="15" s="1"/>
  <c r="B29" i="15"/>
  <c r="C29" i="15"/>
  <c r="A30" i="15"/>
  <c r="B30" i="15"/>
  <c r="A31" i="15"/>
  <c r="B31" i="15"/>
  <c r="F31" i="15" s="1"/>
  <c r="D31" i="15" s="1"/>
  <c r="A32" i="15"/>
  <c r="E32" i="15" s="1"/>
  <c r="C32" i="15" s="1"/>
  <c r="B32" i="15"/>
  <c r="F32" i="15" s="1"/>
  <c r="D32" i="15" s="1"/>
  <c r="A33" i="15"/>
  <c r="B33" i="15"/>
  <c r="F33" i="15" s="1"/>
  <c r="D33" i="15"/>
  <c r="A34" i="15"/>
  <c r="B34" i="15"/>
  <c r="F34" i="15" s="1"/>
  <c r="D34" i="15" s="1"/>
  <c r="A35" i="15"/>
  <c r="B35" i="15"/>
  <c r="F35" i="15" s="1"/>
  <c r="D35" i="15"/>
  <c r="A36" i="15"/>
  <c r="B36" i="15"/>
  <c r="F36" i="15" s="1"/>
  <c r="D36" i="15" s="1"/>
  <c r="A37" i="15"/>
  <c r="E37" i="15" s="1"/>
  <c r="C37" i="15" s="1"/>
  <c r="B37" i="15"/>
  <c r="A38" i="15"/>
  <c r="B38" i="15"/>
  <c r="A39" i="15"/>
  <c r="B39" i="15"/>
  <c r="F39" i="15" s="1"/>
  <c r="D39" i="15" s="1"/>
  <c r="A40" i="15"/>
  <c r="E40" i="15" s="1"/>
  <c r="C40" i="15" s="1"/>
  <c r="B40" i="15"/>
  <c r="F40" i="15" s="1"/>
  <c r="A41" i="15"/>
  <c r="B41" i="15"/>
  <c r="F41" i="15" s="1"/>
  <c r="D41" i="15" s="1"/>
  <c r="A42" i="15"/>
  <c r="B42" i="15"/>
  <c r="F42" i="15" s="1"/>
  <c r="D42" i="15" s="1"/>
  <c r="A43" i="15"/>
  <c r="B43" i="15"/>
  <c r="F43" i="15" s="1"/>
  <c r="D43" i="15" s="1"/>
  <c r="A44" i="15"/>
  <c r="B44" i="15"/>
  <c r="F44" i="15" s="1"/>
  <c r="D44" i="15" s="1"/>
  <c r="A45" i="15"/>
  <c r="E45" i="15" s="1"/>
  <c r="C45" i="15" s="1"/>
  <c r="B45" i="15"/>
  <c r="A46" i="15"/>
  <c r="B46" i="15"/>
  <c r="A47" i="15"/>
  <c r="B47" i="15"/>
  <c r="F47" i="15" s="1"/>
  <c r="D47" i="15" s="1"/>
  <c r="A48" i="15"/>
  <c r="E48" i="15" s="1"/>
  <c r="C48" i="15" s="1"/>
  <c r="B48" i="15"/>
  <c r="F48" i="15" s="1"/>
  <c r="D48" i="15" s="1"/>
  <c r="A49" i="15"/>
  <c r="B49" i="15"/>
  <c r="F49" i="15" s="1"/>
  <c r="D49" i="15" s="1"/>
  <c r="A50" i="15"/>
  <c r="B50" i="15"/>
  <c r="F50" i="15" s="1"/>
  <c r="D50" i="15"/>
  <c r="A51" i="15"/>
  <c r="B51" i="15"/>
  <c r="A52" i="15"/>
  <c r="B52" i="15"/>
  <c r="F52" i="15" s="1"/>
  <c r="D52" i="15" s="1"/>
  <c r="A53" i="15"/>
  <c r="E53" i="15" s="1"/>
  <c r="C53" i="15" s="1"/>
  <c r="B53" i="15"/>
  <c r="A54" i="15"/>
  <c r="B54" i="15"/>
  <c r="A55" i="15"/>
  <c r="B55" i="15"/>
  <c r="F55" i="15" s="1"/>
  <c r="D55" i="15"/>
  <c r="A56" i="15"/>
  <c r="E56" i="15" s="1"/>
  <c r="B56" i="15"/>
  <c r="F56" i="15" s="1"/>
  <c r="C56" i="15"/>
  <c r="A57" i="15"/>
  <c r="B57" i="15"/>
  <c r="F57" i="15" s="1"/>
  <c r="D57" i="15" s="1"/>
  <c r="A58" i="15"/>
  <c r="B58" i="15"/>
  <c r="F58" i="15" s="1"/>
  <c r="D58" i="15"/>
  <c r="A59" i="15"/>
  <c r="B59" i="15"/>
  <c r="F59" i="15" s="1"/>
  <c r="D59" i="15" s="1"/>
  <c r="A60" i="15"/>
  <c r="B60" i="15"/>
  <c r="F60" i="15" s="1"/>
  <c r="D60" i="15" s="1"/>
  <c r="A61" i="15"/>
  <c r="E61" i="15" s="1"/>
  <c r="C61" i="15" s="1"/>
  <c r="B61" i="15"/>
  <c r="A62" i="15"/>
  <c r="B62" i="15"/>
  <c r="A63" i="15"/>
  <c r="B63" i="15"/>
  <c r="F63" i="15" s="1"/>
  <c r="D63" i="15" s="1"/>
  <c r="A64" i="15"/>
  <c r="E64" i="15" s="1"/>
  <c r="C64" i="15" s="1"/>
  <c r="B64" i="15"/>
  <c r="F64" i="15" s="1"/>
  <c r="D64" i="15" s="1"/>
  <c r="A65" i="15"/>
  <c r="B65" i="15"/>
  <c r="F65" i="15" s="1"/>
  <c r="D65" i="15" s="1"/>
  <c r="A66" i="15"/>
  <c r="B66" i="15"/>
  <c r="F66" i="15" s="1"/>
  <c r="D66" i="15" s="1"/>
  <c r="A67" i="15"/>
  <c r="B67" i="15"/>
  <c r="F67" i="15" s="1"/>
  <c r="D67" i="15" s="1"/>
  <c r="A68" i="15"/>
  <c r="B68" i="15"/>
  <c r="F68" i="15" s="1"/>
  <c r="D68" i="15" s="1"/>
  <c r="A69" i="15"/>
  <c r="E69" i="15" s="1"/>
  <c r="B69" i="15"/>
  <c r="C69" i="15"/>
  <c r="A70" i="15"/>
  <c r="B70" i="15"/>
  <c r="A71" i="15"/>
  <c r="B71" i="15"/>
  <c r="F71" i="15" s="1"/>
  <c r="D71" i="15"/>
  <c r="A72" i="15"/>
  <c r="E72" i="15" s="1"/>
  <c r="C72" i="15" s="1"/>
  <c r="B72" i="15"/>
  <c r="F72" i="15" s="1"/>
  <c r="A73" i="15"/>
  <c r="B73" i="15"/>
  <c r="F73" i="15" s="1"/>
  <c r="D73" i="15" s="1"/>
  <c r="A74" i="15"/>
  <c r="B74" i="15"/>
  <c r="F74" i="15" s="1"/>
  <c r="D74" i="15" s="1"/>
  <c r="A75" i="15"/>
  <c r="B75" i="15"/>
  <c r="A76" i="15"/>
  <c r="B76" i="15"/>
  <c r="F76" i="15" s="1"/>
  <c r="D76" i="15" s="1"/>
  <c r="A77" i="15"/>
  <c r="E77" i="15" s="1"/>
  <c r="C77" i="15" s="1"/>
  <c r="B77" i="15"/>
  <c r="A78" i="15"/>
  <c r="B78" i="15"/>
  <c r="A79" i="15"/>
  <c r="B79" i="15"/>
  <c r="F79" i="15" s="1"/>
  <c r="D79" i="15" s="1"/>
  <c r="A80" i="15"/>
  <c r="E80" i="15" s="1"/>
  <c r="C80" i="15" s="1"/>
  <c r="B80" i="15"/>
  <c r="F80" i="15" s="1"/>
  <c r="D80" i="15"/>
  <c r="A81" i="15"/>
  <c r="B81" i="15"/>
  <c r="F81" i="15" s="1"/>
  <c r="D81" i="15" s="1"/>
  <c r="A82" i="15"/>
  <c r="B82" i="15"/>
  <c r="F82" i="15" s="1"/>
  <c r="D82" i="15" s="1"/>
  <c r="A83" i="15"/>
  <c r="B83" i="15"/>
  <c r="A84" i="15"/>
  <c r="B84" i="15"/>
  <c r="F84" i="15" s="1"/>
  <c r="D84" i="15"/>
  <c r="A85" i="15"/>
  <c r="E85" i="15" s="1"/>
  <c r="C85" i="15" s="1"/>
  <c r="B85" i="15"/>
  <c r="A86" i="15"/>
  <c r="B86" i="15"/>
  <c r="A87" i="15"/>
  <c r="B87" i="15"/>
  <c r="F87" i="15" s="1"/>
  <c r="D87" i="15" s="1"/>
  <c r="A88" i="15"/>
  <c r="E88" i="15" s="1"/>
  <c r="C88" i="15" s="1"/>
  <c r="B88" i="15"/>
  <c r="F88" i="15" s="1"/>
  <c r="D88" i="15" s="1"/>
  <c r="A89" i="15"/>
  <c r="B89" i="15"/>
  <c r="F89" i="15" s="1"/>
  <c r="D89" i="15" s="1"/>
  <c r="A90" i="15"/>
  <c r="B90" i="15"/>
  <c r="F90" i="15" s="1"/>
  <c r="D90" i="15" s="1"/>
  <c r="A91" i="15"/>
  <c r="B91" i="15"/>
  <c r="A92" i="15"/>
  <c r="B92" i="15"/>
  <c r="F92" i="15" s="1"/>
  <c r="D92" i="15" s="1"/>
  <c r="A93" i="15"/>
  <c r="E93" i="15" s="1"/>
  <c r="C93" i="15" s="1"/>
  <c r="B93" i="15"/>
  <c r="A94" i="15"/>
  <c r="B94" i="15"/>
  <c r="A95" i="15"/>
  <c r="B95" i="15"/>
  <c r="F95" i="15" s="1"/>
  <c r="D95" i="15" s="1"/>
  <c r="A96" i="15"/>
  <c r="E96" i="15" s="1"/>
  <c r="C96" i="15" s="1"/>
  <c r="B96" i="15"/>
  <c r="F96" i="15" s="1"/>
  <c r="D96" i="15" s="1"/>
  <c r="A97" i="15"/>
  <c r="B97" i="15"/>
  <c r="F97" i="15" s="1"/>
  <c r="D97" i="15" s="1"/>
  <c r="A98" i="15"/>
  <c r="B98" i="15"/>
  <c r="F98" i="15" s="1"/>
  <c r="D98" i="15" s="1"/>
  <c r="A99" i="15"/>
  <c r="B99" i="15"/>
  <c r="F99" i="15" s="1"/>
  <c r="D99" i="15"/>
  <c r="A100" i="15"/>
  <c r="B100" i="15"/>
  <c r="F100" i="15" s="1"/>
  <c r="D100" i="15" s="1"/>
  <c r="A101" i="15"/>
  <c r="E101" i="15" s="1"/>
  <c r="C101" i="15" s="1"/>
  <c r="B101" i="15"/>
  <c r="A102" i="15"/>
  <c r="B102" i="15"/>
  <c r="A103" i="15"/>
  <c r="B103" i="15"/>
  <c r="F103" i="15" s="1"/>
  <c r="D103" i="15" s="1"/>
  <c r="A104" i="15"/>
  <c r="E104" i="15" s="1"/>
  <c r="C104" i="15" s="1"/>
  <c r="B104" i="15"/>
  <c r="F104" i="15" s="1"/>
  <c r="D104" i="15"/>
  <c r="A105" i="15"/>
  <c r="B105" i="15"/>
  <c r="F105" i="15" s="1"/>
  <c r="A106" i="15"/>
  <c r="B106" i="15"/>
  <c r="F106" i="15" s="1"/>
  <c r="D106" i="15" s="1"/>
  <c r="A107" i="15"/>
  <c r="B107" i="15"/>
  <c r="F107" i="15" s="1"/>
  <c r="D107" i="15" s="1"/>
  <c r="A108" i="15"/>
  <c r="B108" i="15"/>
  <c r="F108" i="15" s="1"/>
  <c r="D108" i="15"/>
  <c r="A109" i="15"/>
  <c r="E109" i="15" s="1"/>
  <c r="C109" i="15" s="1"/>
  <c r="B109" i="15"/>
  <c r="A110" i="15"/>
  <c r="B110" i="15"/>
  <c r="A111" i="15"/>
  <c r="B111" i="15"/>
  <c r="F111" i="15" s="1"/>
  <c r="D111" i="15" s="1"/>
  <c r="A112" i="15"/>
  <c r="E112" i="15" s="1"/>
  <c r="C112" i="15" s="1"/>
  <c r="B112" i="15"/>
  <c r="F112" i="15" s="1"/>
  <c r="D112" i="15"/>
  <c r="A113" i="15"/>
  <c r="B113" i="15"/>
  <c r="F113" i="15" s="1"/>
  <c r="D113" i="15" s="1"/>
  <c r="A114" i="15"/>
  <c r="B114" i="15"/>
  <c r="F114" i="15" s="1"/>
  <c r="D114" i="15" s="1"/>
  <c r="A115" i="15"/>
  <c r="B115" i="15"/>
  <c r="A116" i="15"/>
  <c r="B116" i="15"/>
  <c r="F116" i="15" s="1"/>
  <c r="A117" i="15"/>
  <c r="E117" i="15" s="1"/>
  <c r="C117" i="15" s="1"/>
  <c r="B117" i="15"/>
  <c r="A118" i="15"/>
  <c r="B118" i="15"/>
  <c r="A119" i="15"/>
  <c r="B119" i="15"/>
  <c r="F119" i="15" s="1"/>
  <c r="D119" i="15" s="1"/>
  <c r="A120" i="15"/>
  <c r="E120" i="15" s="1"/>
  <c r="C120" i="15" s="1"/>
  <c r="B120" i="15"/>
  <c r="F120" i="15" s="1"/>
  <c r="D120" i="15" s="1"/>
  <c r="A121" i="15"/>
  <c r="B121" i="15"/>
  <c r="F121" i="15" s="1"/>
  <c r="D121" i="15" s="1"/>
  <c r="A122" i="15"/>
  <c r="B122" i="15"/>
  <c r="F122" i="15" s="1"/>
  <c r="D122" i="15"/>
  <c r="A123" i="15"/>
  <c r="B123" i="15"/>
  <c r="F123" i="15" s="1"/>
  <c r="D123" i="15" s="1"/>
  <c r="A124" i="15"/>
  <c r="B124" i="15"/>
  <c r="F124" i="15" s="1"/>
  <c r="D124" i="15" s="1"/>
  <c r="A125" i="15"/>
  <c r="E125" i="15" s="1"/>
  <c r="C125" i="15" s="1"/>
  <c r="B125" i="15"/>
  <c r="A126" i="15"/>
  <c r="B126" i="15"/>
  <c r="A127" i="15"/>
  <c r="B127" i="15"/>
  <c r="F127" i="15" s="1"/>
  <c r="A128" i="15"/>
  <c r="E128" i="15" s="1"/>
  <c r="C128" i="15" s="1"/>
  <c r="B128" i="15"/>
  <c r="F128" i="15" s="1"/>
  <c r="D128" i="15" s="1"/>
  <c r="A129" i="15"/>
  <c r="B129" i="15"/>
  <c r="F129" i="15" s="1"/>
  <c r="D129" i="15" s="1"/>
  <c r="A130" i="15"/>
  <c r="B130" i="15"/>
  <c r="F130" i="15" s="1"/>
  <c r="D130" i="15" s="1"/>
  <c r="A131" i="15"/>
  <c r="B131" i="15"/>
  <c r="F131" i="15" s="1"/>
  <c r="D131" i="15" s="1"/>
  <c r="A132" i="15"/>
  <c r="B132" i="15"/>
  <c r="F132" i="15" s="1"/>
  <c r="A133" i="15"/>
  <c r="E133" i="15" s="1"/>
  <c r="C133" i="15" s="1"/>
  <c r="B133" i="15"/>
  <c r="A134" i="15"/>
  <c r="B134" i="15"/>
  <c r="A135" i="15"/>
  <c r="B135" i="15"/>
  <c r="F135" i="15" s="1"/>
  <c r="D135" i="15" s="1"/>
  <c r="A136" i="15"/>
  <c r="E136" i="15" s="1"/>
  <c r="C136" i="15" s="1"/>
  <c r="B136" i="15"/>
  <c r="F136" i="15" s="1"/>
  <c r="D136" i="15" s="1"/>
  <c r="A137" i="15"/>
  <c r="B137" i="15"/>
  <c r="F137" i="15" s="1"/>
  <c r="D137" i="15" s="1"/>
  <c r="A138" i="15"/>
  <c r="B138" i="15"/>
  <c r="F138" i="15" s="1"/>
  <c r="D138" i="15" s="1"/>
  <c r="A139" i="15"/>
  <c r="B139" i="15"/>
  <c r="A140" i="15"/>
  <c r="B140" i="15"/>
  <c r="F140" i="15" s="1"/>
  <c r="D140" i="15" s="1"/>
  <c r="A141" i="15"/>
  <c r="E141" i="15" s="1"/>
  <c r="B141" i="15"/>
  <c r="C141" i="15"/>
  <c r="A142" i="15"/>
  <c r="B142" i="15"/>
  <c r="A143" i="15"/>
  <c r="B143" i="15"/>
  <c r="F143" i="15" s="1"/>
  <c r="D143" i="15" s="1"/>
  <c r="A144" i="15"/>
  <c r="E144" i="15" s="1"/>
  <c r="C144" i="15" s="1"/>
  <c r="B144" i="15"/>
  <c r="F144" i="15" s="1"/>
  <c r="D144" i="15" s="1"/>
  <c r="A145" i="15"/>
  <c r="C145" i="15" s="1"/>
  <c r="B145" i="15"/>
  <c r="D145" i="15"/>
  <c r="A146" i="15"/>
  <c r="C146" i="15" s="1"/>
  <c r="B146" i="15"/>
  <c r="D146" i="15"/>
  <c r="A147" i="15"/>
  <c r="C147" i="15" s="1"/>
  <c r="B147" i="15"/>
  <c r="D147" i="15" s="1"/>
  <c r="A148" i="15"/>
  <c r="C148" i="15" s="1"/>
  <c r="B148" i="15"/>
  <c r="D148" i="15"/>
  <c r="A149" i="15"/>
  <c r="B149" i="15"/>
  <c r="D149" i="15" s="1"/>
  <c r="C149" i="15"/>
  <c r="A150" i="15"/>
  <c r="C150" i="15" s="1"/>
  <c r="B150" i="15"/>
  <c r="D150" i="15" s="1"/>
  <c r="A151" i="15"/>
  <c r="C151" i="15" s="1"/>
  <c r="B151" i="15"/>
  <c r="D151" i="15"/>
  <c r="A152" i="15"/>
  <c r="B152" i="15"/>
  <c r="C152" i="15"/>
  <c r="D152" i="15"/>
  <c r="A153" i="15"/>
  <c r="C153" i="15" s="1"/>
  <c r="B153" i="15"/>
  <c r="D153" i="15"/>
  <c r="A154" i="15"/>
  <c r="C154" i="15" s="1"/>
  <c r="B154" i="15"/>
  <c r="D154" i="15"/>
  <c r="A155" i="15"/>
  <c r="C155" i="15" s="1"/>
  <c r="B155" i="15"/>
  <c r="D155" i="15" s="1"/>
  <c r="A156" i="15"/>
  <c r="C156" i="15" s="1"/>
  <c r="B156" i="15"/>
  <c r="D156" i="15"/>
  <c r="A157" i="15"/>
  <c r="B157" i="15"/>
  <c r="D157" i="15" s="1"/>
  <c r="C157" i="15"/>
  <c r="A158" i="15"/>
  <c r="C158" i="15" s="1"/>
  <c r="B158" i="15"/>
  <c r="D158" i="15" s="1"/>
  <c r="A159" i="15"/>
  <c r="C159" i="15" s="1"/>
  <c r="B159" i="15"/>
  <c r="D159" i="15"/>
  <c r="A160" i="15"/>
  <c r="B160" i="15"/>
  <c r="C160" i="15"/>
  <c r="D160" i="15"/>
  <c r="A161" i="15"/>
  <c r="C161" i="15" s="1"/>
  <c r="B161" i="15"/>
  <c r="D161" i="15"/>
  <c r="A162" i="15"/>
  <c r="C162" i="15" s="1"/>
  <c r="B162" i="15"/>
  <c r="D162" i="15"/>
  <c r="A163" i="15"/>
  <c r="C163" i="15" s="1"/>
  <c r="B163" i="15"/>
  <c r="D163" i="15"/>
  <c r="A164" i="15"/>
  <c r="C164" i="15" s="1"/>
  <c r="B164" i="15"/>
  <c r="D164" i="15"/>
  <c r="A165" i="15"/>
  <c r="B165" i="15"/>
  <c r="D165" i="15" s="1"/>
  <c r="C165" i="15"/>
  <c r="A166" i="15"/>
  <c r="C166" i="15" s="1"/>
  <c r="B166" i="15"/>
  <c r="D166" i="15" s="1"/>
  <c r="A167" i="15"/>
  <c r="C167" i="15" s="1"/>
  <c r="B167" i="15"/>
  <c r="D167" i="15"/>
  <c r="A168" i="15"/>
  <c r="B168" i="15"/>
  <c r="C168" i="15"/>
  <c r="D168" i="15"/>
  <c r="A169" i="15"/>
  <c r="C169" i="15" s="1"/>
  <c r="B169" i="15"/>
  <c r="D169" i="15"/>
  <c r="A170" i="15"/>
  <c r="C170" i="15" s="1"/>
  <c r="B170" i="15"/>
  <c r="D170" i="15"/>
  <c r="A171" i="15"/>
  <c r="C171" i="15" s="1"/>
  <c r="B171" i="15"/>
  <c r="D171" i="15"/>
  <c r="A172" i="15"/>
  <c r="C172" i="15" s="1"/>
  <c r="B172" i="15"/>
  <c r="D172" i="15"/>
  <c r="A173" i="15"/>
  <c r="B173" i="15"/>
  <c r="D173" i="15" s="1"/>
  <c r="C173" i="15"/>
  <c r="A174" i="15"/>
  <c r="C174" i="15" s="1"/>
  <c r="B174" i="15"/>
  <c r="D174" i="15" s="1"/>
  <c r="A175" i="15"/>
  <c r="C175" i="15" s="1"/>
  <c r="B175" i="15"/>
  <c r="D175" i="15"/>
  <c r="A176" i="15"/>
  <c r="B176" i="15"/>
  <c r="C176" i="15"/>
  <c r="D176" i="15"/>
  <c r="A177" i="15"/>
  <c r="C177" i="15" s="1"/>
  <c r="B177" i="15"/>
  <c r="D177" i="15"/>
  <c r="A178" i="15"/>
  <c r="C178" i="15" s="1"/>
  <c r="B178" i="15"/>
  <c r="D178" i="15"/>
  <c r="A179" i="15"/>
  <c r="C179" i="15" s="1"/>
  <c r="B179" i="15"/>
  <c r="D179" i="15" s="1"/>
  <c r="A180" i="15"/>
  <c r="C180" i="15" s="1"/>
  <c r="B180" i="15"/>
  <c r="D180" i="15"/>
  <c r="A181" i="15"/>
  <c r="B181" i="15"/>
  <c r="D181" i="15" s="1"/>
  <c r="C181" i="15"/>
  <c r="A182" i="15"/>
  <c r="C182" i="15" s="1"/>
  <c r="B182" i="15"/>
  <c r="D182" i="15" s="1"/>
  <c r="A183" i="15"/>
  <c r="C183" i="15" s="1"/>
  <c r="B183" i="15"/>
  <c r="D183" i="15"/>
  <c r="A184" i="15"/>
  <c r="B184" i="15"/>
  <c r="C184" i="15"/>
  <c r="D184" i="15"/>
  <c r="A185" i="15"/>
  <c r="C185" i="15" s="1"/>
  <c r="B185" i="15"/>
  <c r="D185" i="15"/>
  <c r="A186" i="15"/>
  <c r="C186" i="15" s="1"/>
  <c r="B186" i="15"/>
  <c r="D186" i="15"/>
  <c r="A187" i="15"/>
  <c r="C187" i="15" s="1"/>
  <c r="B187" i="15"/>
  <c r="D187" i="15"/>
  <c r="A188" i="15"/>
  <c r="C188" i="15" s="1"/>
  <c r="B188" i="15"/>
  <c r="D188" i="15"/>
  <c r="A189" i="15"/>
  <c r="B189" i="15"/>
  <c r="D189" i="15" s="1"/>
  <c r="C189" i="15"/>
  <c r="A190" i="15"/>
  <c r="C190" i="15" s="1"/>
  <c r="B190" i="15"/>
  <c r="D190" i="15" s="1"/>
  <c r="A191" i="15"/>
  <c r="C191" i="15" s="1"/>
  <c r="B191" i="15"/>
  <c r="D191" i="15"/>
  <c r="A192" i="15"/>
  <c r="B192" i="15"/>
  <c r="C192" i="15"/>
  <c r="D192" i="15"/>
  <c r="A193" i="15"/>
  <c r="C193" i="15" s="1"/>
  <c r="B193" i="15"/>
  <c r="D193" i="15"/>
  <c r="A194" i="15"/>
  <c r="C194" i="15" s="1"/>
  <c r="B194" i="15"/>
  <c r="D194" i="15"/>
  <c r="A195" i="15"/>
  <c r="C195" i="15" s="1"/>
  <c r="B195" i="15"/>
  <c r="D195" i="15"/>
  <c r="A196" i="15"/>
  <c r="C196" i="15" s="1"/>
  <c r="B196" i="15"/>
  <c r="D196" i="15"/>
  <c r="A197" i="15"/>
  <c r="B197" i="15"/>
  <c r="D197" i="15" s="1"/>
  <c r="C197" i="15"/>
  <c r="A198" i="15"/>
  <c r="C198" i="15" s="1"/>
  <c r="B198" i="15"/>
  <c r="D198" i="15" s="1"/>
  <c r="A199" i="15"/>
  <c r="C199" i="15" s="1"/>
  <c r="B199" i="15"/>
  <c r="D199" i="15"/>
  <c r="A200" i="15"/>
  <c r="B200" i="15"/>
  <c r="C200" i="15"/>
  <c r="D200" i="15"/>
  <c r="A201" i="15"/>
  <c r="C201" i="15" s="1"/>
  <c r="B201" i="15"/>
  <c r="D201" i="15"/>
  <c r="A202" i="15"/>
  <c r="C202" i="15" s="1"/>
  <c r="B202" i="15"/>
  <c r="D202" i="15"/>
  <c r="A203" i="15"/>
  <c r="C203" i="15" s="1"/>
  <c r="B203" i="15"/>
  <c r="D203" i="15" s="1"/>
  <c r="A204" i="15"/>
  <c r="C204" i="15" s="1"/>
  <c r="B204" i="15"/>
  <c r="D204" i="15"/>
  <c r="A205" i="15"/>
  <c r="B205" i="15"/>
  <c r="D205" i="15" s="1"/>
  <c r="C205" i="15"/>
  <c r="A206" i="15"/>
  <c r="C206" i="15" s="1"/>
  <c r="B206" i="15"/>
  <c r="D206" i="15" s="1"/>
  <c r="A207" i="15"/>
  <c r="C207" i="15" s="1"/>
  <c r="B207" i="15"/>
  <c r="D207" i="15"/>
  <c r="A208" i="15"/>
  <c r="B208" i="15"/>
  <c r="C208" i="15"/>
  <c r="D208" i="15"/>
  <c r="A209" i="15"/>
  <c r="C209" i="15" s="1"/>
  <c r="B209" i="15"/>
  <c r="D209" i="15"/>
  <c r="A210" i="15"/>
  <c r="C210" i="15" s="1"/>
  <c r="B210" i="15"/>
  <c r="D210" i="15"/>
  <c r="A211" i="15"/>
  <c r="C211" i="15" s="1"/>
  <c r="B211" i="15"/>
  <c r="D211" i="15" s="1"/>
  <c r="A212" i="15"/>
  <c r="C212" i="15" s="1"/>
  <c r="B212" i="15"/>
  <c r="D212" i="15"/>
  <c r="A213" i="15"/>
  <c r="B213" i="15"/>
  <c r="D213" i="15" s="1"/>
  <c r="C213" i="15"/>
  <c r="A214" i="15"/>
  <c r="C214" i="15" s="1"/>
  <c r="B214" i="15"/>
  <c r="D214" i="15" s="1"/>
  <c r="A215" i="15"/>
  <c r="C215" i="15" s="1"/>
  <c r="B215" i="15"/>
  <c r="D215" i="15"/>
  <c r="A216" i="15"/>
  <c r="B216" i="15"/>
  <c r="D216" i="15" s="1"/>
  <c r="C216" i="15"/>
  <c r="A217" i="15"/>
  <c r="C217" i="15" s="1"/>
  <c r="B217" i="15"/>
  <c r="D217" i="15"/>
  <c r="A218" i="15"/>
  <c r="C218" i="15" s="1"/>
  <c r="B218" i="15"/>
  <c r="D218" i="15"/>
  <c r="A219" i="15"/>
  <c r="C219" i="15" s="1"/>
  <c r="B219" i="15"/>
  <c r="D219" i="15" s="1"/>
  <c r="A220" i="15"/>
  <c r="C220" i="15" s="1"/>
  <c r="B220" i="15"/>
  <c r="D220" i="15"/>
  <c r="A221" i="15"/>
  <c r="B221" i="15"/>
  <c r="D221" i="15" s="1"/>
  <c r="C221" i="15"/>
  <c r="A222" i="15"/>
  <c r="C222" i="15" s="1"/>
  <c r="B222" i="15"/>
  <c r="D222" i="15" s="1"/>
  <c r="A223" i="15"/>
  <c r="C223" i="15" s="1"/>
  <c r="B223" i="15"/>
  <c r="D223" i="15"/>
  <c r="A224" i="15"/>
  <c r="B224" i="15"/>
  <c r="C224" i="15"/>
  <c r="D224" i="15"/>
  <c r="A225" i="15"/>
  <c r="C225" i="15" s="1"/>
  <c r="B225" i="15"/>
  <c r="D225" i="15"/>
  <c r="A226" i="15"/>
  <c r="C226" i="15" s="1"/>
  <c r="B226" i="15"/>
  <c r="D226" i="15"/>
  <c r="A227" i="15"/>
  <c r="C227" i="15" s="1"/>
  <c r="B227" i="15"/>
  <c r="D227" i="15" s="1"/>
  <c r="A228" i="15"/>
  <c r="C228" i="15" s="1"/>
  <c r="B228" i="15"/>
  <c r="D228" i="15"/>
  <c r="A229" i="15"/>
  <c r="B229" i="15"/>
  <c r="D229" i="15"/>
  <c r="C229" i="15"/>
  <c r="A230" i="15"/>
  <c r="C230" i="15" s="1"/>
  <c r="B230" i="15"/>
  <c r="D230" i="15" s="1"/>
  <c r="A231" i="15"/>
  <c r="C231" i="15" s="1"/>
  <c r="B231" i="15"/>
  <c r="D231" i="15"/>
  <c r="A232" i="15"/>
  <c r="B232" i="15"/>
  <c r="C232" i="15"/>
  <c r="D232" i="15"/>
  <c r="A233" i="15"/>
  <c r="C233" i="15" s="1"/>
  <c r="B233" i="15"/>
  <c r="D233" i="15"/>
  <c r="A234" i="15"/>
  <c r="C234" i="15" s="1"/>
  <c r="B234" i="15"/>
  <c r="D234" i="15"/>
  <c r="C2" i="15"/>
  <c r="B2" i="15"/>
  <c r="F2" i="15" s="1"/>
  <c r="A2" i="15"/>
  <c r="E2" i="15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F16" i="13" s="1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D132" i="13" s="1"/>
  <c r="B133" i="13"/>
  <c r="D133" i="13" s="1"/>
  <c r="B134" i="13"/>
  <c r="D134" i="13" s="1"/>
  <c r="B135" i="13"/>
  <c r="D135" i="13" s="1"/>
  <c r="B136" i="13"/>
  <c r="D136" i="13" s="1"/>
  <c r="B137" i="13"/>
  <c r="D137" i="13" s="1"/>
  <c r="B138" i="13"/>
  <c r="D138" i="13" s="1"/>
  <c r="B139" i="13"/>
  <c r="D139" i="13" s="1"/>
  <c r="B140" i="13"/>
  <c r="D140" i="13" s="1"/>
  <c r="B141" i="13"/>
  <c r="D141" i="13" s="1"/>
  <c r="B142" i="13"/>
  <c r="D142" i="13" s="1"/>
  <c r="B143" i="13"/>
  <c r="D143" i="13" s="1"/>
  <c r="B144" i="13"/>
  <c r="D144" i="13" s="1"/>
  <c r="B145" i="13"/>
  <c r="D145" i="13" s="1"/>
  <c r="B146" i="13"/>
  <c r="D146" i="13" s="1"/>
  <c r="B147" i="13"/>
  <c r="D147" i="13" s="1"/>
  <c r="B148" i="13"/>
  <c r="D148" i="13" s="1"/>
  <c r="B149" i="13"/>
  <c r="D149" i="13" s="1"/>
  <c r="B150" i="13"/>
  <c r="D150" i="13" s="1"/>
  <c r="B151" i="13"/>
  <c r="D151" i="13" s="1"/>
  <c r="B152" i="13"/>
  <c r="D152" i="13" s="1"/>
  <c r="B153" i="13"/>
  <c r="D153" i="13" s="1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C132" i="13" s="1"/>
  <c r="A133" i="13"/>
  <c r="C133" i="13" s="1"/>
  <c r="A134" i="13"/>
  <c r="C134" i="13" s="1"/>
  <c r="A135" i="13"/>
  <c r="C135" i="13" s="1"/>
  <c r="A136" i="13"/>
  <c r="C136" i="13" s="1"/>
  <c r="A137" i="13"/>
  <c r="C137" i="13" s="1"/>
  <c r="A138" i="13"/>
  <c r="C138" i="13" s="1"/>
  <c r="A139" i="13"/>
  <c r="C139" i="13" s="1"/>
  <c r="A140" i="13"/>
  <c r="C140" i="13" s="1"/>
  <c r="A141" i="13"/>
  <c r="C141" i="13" s="1"/>
  <c r="A142" i="13"/>
  <c r="C142" i="13" s="1"/>
  <c r="A143" i="13"/>
  <c r="C143" i="13" s="1"/>
  <c r="A144" i="13"/>
  <c r="C144" i="13" s="1"/>
  <c r="A145" i="13"/>
  <c r="C145" i="13" s="1"/>
  <c r="A146" i="13"/>
  <c r="C146" i="13" s="1"/>
  <c r="A147" i="13"/>
  <c r="C147" i="13" s="1"/>
  <c r="A148" i="13"/>
  <c r="C148" i="13" s="1"/>
  <c r="A149" i="13"/>
  <c r="C149" i="13" s="1"/>
  <c r="A150" i="13"/>
  <c r="C150" i="13" s="1"/>
  <c r="A151" i="13"/>
  <c r="C151" i="13" s="1"/>
  <c r="A152" i="13"/>
  <c r="C152" i="13" s="1"/>
  <c r="A153" i="13"/>
  <c r="C153" i="13" s="1"/>
  <c r="A2" i="1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D2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2" i="11"/>
  <c r="C3" i="9"/>
  <c r="R3" i="9" s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A39" i="9"/>
  <c r="B39" i="9" s="1"/>
  <c r="N39" i="9" s="1"/>
  <c r="A40" i="9"/>
  <c r="B40" i="9" s="1"/>
  <c r="N40" i="9" s="1"/>
  <c r="A41" i="9"/>
  <c r="B41" i="9" s="1"/>
  <c r="N41" i="9" s="1"/>
  <c r="A42" i="9"/>
  <c r="B42" i="9" s="1"/>
  <c r="N42" i="9" s="1"/>
  <c r="A43" i="9"/>
  <c r="B43" i="9" s="1"/>
  <c r="N43" i="9" s="1"/>
  <c r="A44" i="9"/>
  <c r="B44" i="9" s="1"/>
  <c r="N44" i="9" s="1"/>
  <c r="A45" i="9"/>
  <c r="B45" i="9" s="1"/>
  <c r="N45" i="9" s="1"/>
  <c r="A46" i="9"/>
  <c r="B46" i="9" s="1"/>
  <c r="O46" i="9" s="1"/>
  <c r="A47" i="9"/>
  <c r="B47" i="9" s="1"/>
  <c r="N47" i="9" s="1"/>
  <c r="A48" i="9"/>
  <c r="B48" i="9" s="1"/>
  <c r="N48" i="9" s="1"/>
  <c r="A49" i="9"/>
  <c r="B49" i="9" s="1"/>
  <c r="N49" i="9" s="1"/>
  <c r="A50" i="9"/>
  <c r="B50" i="9" s="1"/>
  <c r="O50" i="9" s="1"/>
  <c r="A51" i="9"/>
  <c r="B51" i="9" s="1"/>
  <c r="N51" i="9" s="1"/>
  <c r="A52" i="9"/>
  <c r="B52" i="9" s="1"/>
  <c r="N52" i="9" s="1"/>
  <c r="A53" i="9"/>
  <c r="B53" i="9" s="1"/>
  <c r="N53" i="9" s="1"/>
  <c r="A54" i="9"/>
  <c r="B54" i="9" s="1"/>
  <c r="N54" i="9" s="1"/>
  <c r="A55" i="9"/>
  <c r="B55" i="9" s="1"/>
  <c r="N55" i="9" s="1"/>
  <c r="A56" i="9"/>
  <c r="B56" i="9" s="1"/>
  <c r="N56" i="9" s="1"/>
  <c r="A57" i="9"/>
  <c r="B57" i="9" s="1"/>
  <c r="O57" i="9" s="1"/>
  <c r="A58" i="9"/>
  <c r="B58" i="9" s="1"/>
  <c r="N58" i="9" s="1"/>
  <c r="A59" i="9"/>
  <c r="B59" i="9" s="1"/>
  <c r="N59" i="9" s="1"/>
  <c r="A60" i="9"/>
  <c r="B60" i="9" s="1"/>
  <c r="N60" i="9" s="1"/>
  <c r="A61" i="9"/>
  <c r="B61" i="9" s="1"/>
  <c r="O61" i="9" s="1"/>
  <c r="A62" i="9"/>
  <c r="B62" i="9" s="1"/>
  <c r="N62" i="9" s="1"/>
  <c r="A63" i="9"/>
  <c r="B63" i="9" s="1"/>
  <c r="N63" i="9" s="1"/>
  <c r="A64" i="9"/>
  <c r="B64" i="9" s="1"/>
  <c r="N64" i="9" s="1"/>
  <c r="A65" i="9"/>
  <c r="B65" i="9" s="1"/>
  <c r="N65" i="9" s="1"/>
  <c r="A66" i="9"/>
  <c r="B66" i="9" s="1"/>
  <c r="N66" i="9" s="1"/>
  <c r="A67" i="9"/>
  <c r="B67" i="9" s="1"/>
  <c r="O67" i="9" s="1"/>
  <c r="A68" i="9"/>
  <c r="B68" i="9" s="1"/>
  <c r="N68" i="9" s="1"/>
  <c r="A69" i="9"/>
  <c r="B69" i="9" s="1"/>
  <c r="N69" i="9" s="1"/>
  <c r="A70" i="9"/>
  <c r="B70" i="9" s="1"/>
  <c r="N70" i="9" s="1"/>
  <c r="A71" i="9"/>
  <c r="B71" i="9" s="1"/>
  <c r="N71" i="9" s="1"/>
  <c r="A72" i="9"/>
  <c r="B72" i="9" s="1"/>
  <c r="N72" i="9" s="1"/>
  <c r="A73" i="9"/>
  <c r="B73" i="9" s="1"/>
  <c r="N73" i="9" s="1"/>
  <c r="A74" i="9"/>
  <c r="B74" i="9" s="1"/>
  <c r="N74" i="9" s="1"/>
  <c r="A75" i="9"/>
  <c r="B75" i="9" s="1"/>
  <c r="N75" i="9" s="1"/>
  <c r="A76" i="9"/>
  <c r="B76" i="9" s="1"/>
  <c r="N76" i="9" s="1"/>
  <c r="A77" i="9"/>
  <c r="B77" i="9" s="1"/>
  <c r="N77" i="9" s="1"/>
  <c r="A78" i="9"/>
  <c r="B78" i="9" s="1"/>
  <c r="N78" i="9" s="1"/>
  <c r="A79" i="9"/>
  <c r="B79" i="9" s="1"/>
  <c r="O79" i="9" s="1"/>
  <c r="A80" i="9"/>
  <c r="B80" i="9" s="1"/>
  <c r="O80" i="9" s="1"/>
  <c r="A81" i="9"/>
  <c r="B81" i="9" s="1"/>
  <c r="N81" i="9" s="1"/>
  <c r="A82" i="9"/>
  <c r="B82" i="9" s="1"/>
  <c r="N82" i="9" s="1"/>
  <c r="A83" i="9"/>
  <c r="B83" i="9" s="1"/>
  <c r="N83" i="9" s="1"/>
  <c r="A84" i="9"/>
  <c r="B84" i="9" s="1"/>
  <c r="N84" i="9" s="1"/>
  <c r="A85" i="9"/>
  <c r="B85" i="9" s="1"/>
  <c r="O85" i="9" s="1"/>
  <c r="A86" i="9"/>
  <c r="B86" i="9" s="1"/>
  <c r="N86" i="9" s="1"/>
  <c r="A87" i="9"/>
  <c r="B87" i="9" s="1"/>
  <c r="N87" i="9" s="1"/>
  <c r="A88" i="9"/>
  <c r="B88" i="9" s="1"/>
  <c r="O88" i="9" s="1"/>
  <c r="A89" i="9"/>
  <c r="B89" i="9" s="1"/>
  <c r="N89" i="9" s="1"/>
  <c r="A90" i="9"/>
  <c r="B90" i="9" s="1"/>
  <c r="O90" i="9" s="1"/>
  <c r="A91" i="9"/>
  <c r="B91" i="9" s="1"/>
  <c r="N91" i="9" s="1"/>
  <c r="A92" i="9"/>
  <c r="B92" i="9" s="1"/>
  <c r="N92" i="9" s="1"/>
  <c r="A93" i="9"/>
  <c r="B93" i="9" s="1"/>
  <c r="O93" i="9" s="1"/>
  <c r="A94" i="9"/>
  <c r="B94" i="9" s="1"/>
  <c r="O94" i="9" s="1"/>
  <c r="A95" i="9"/>
  <c r="B95" i="9" s="1"/>
  <c r="N95" i="9" s="1"/>
  <c r="A96" i="9"/>
  <c r="B96" i="9" s="1"/>
  <c r="N96" i="9" s="1"/>
  <c r="A97" i="9"/>
  <c r="B97" i="9" s="1"/>
  <c r="O97" i="9" s="1"/>
  <c r="A98" i="9"/>
  <c r="B98" i="9" s="1"/>
  <c r="N98" i="9" s="1"/>
  <c r="A99" i="9"/>
  <c r="B99" i="9" s="1"/>
  <c r="N99" i="9" s="1"/>
  <c r="A100" i="9"/>
  <c r="B100" i="9" s="1"/>
  <c r="N100" i="9" s="1"/>
  <c r="A101" i="9"/>
  <c r="B101" i="9" s="1"/>
  <c r="N101" i="9" s="1"/>
  <c r="A102" i="9"/>
  <c r="B102" i="9" s="1"/>
  <c r="N102" i="9" s="1"/>
  <c r="A103" i="9"/>
  <c r="B103" i="9" s="1"/>
  <c r="N103" i="9" s="1"/>
  <c r="A104" i="9"/>
  <c r="B104" i="9" s="1"/>
  <c r="O104" i="9" s="1"/>
  <c r="A105" i="9"/>
  <c r="B105" i="9" s="1"/>
  <c r="N105" i="9" s="1"/>
  <c r="A106" i="9"/>
  <c r="B106" i="9" s="1"/>
  <c r="N106" i="9" s="1"/>
  <c r="A107" i="9"/>
  <c r="B107" i="9" s="1"/>
  <c r="N107" i="9" s="1"/>
  <c r="A108" i="9"/>
  <c r="B108" i="9" s="1"/>
  <c r="N108" i="9" s="1"/>
  <c r="A109" i="9"/>
  <c r="B109" i="9" s="1"/>
  <c r="O109" i="9" s="1"/>
  <c r="A110" i="9"/>
  <c r="B110" i="9" s="1"/>
  <c r="N110" i="9" s="1"/>
  <c r="A111" i="9"/>
  <c r="B111" i="9" s="1"/>
  <c r="N111" i="9" s="1"/>
  <c r="A112" i="9"/>
  <c r="B112" i="9" s="1"/>
  <c r="N112" i="9" s="1"/>
  <c r="A113" i="9"/>
  <c r="B113" i="9" s="1"/>
  <c r="O113" i="9" s="1"/>
  <c r="A114" i="9"/>
  <c r="B114" i="9" s="1"/>
  <c r="N114" i="9" s="1"/>
  <c r="A115" i="9"/>
  <c r="B115" i="9" s="1"/>
  <c r="N115" i="9" s="1"/>
  <c r="A116" i="9"/>
  <c r="B116" i="9" s="1"/>
  <c r="N116" i="9" s="1"/>
  <c r="A117" i="9"/>
  <c r="B117" i="9" s="1"/>
  <c r="O117" i="9" s="1"/>
  <c r="A118" i="9"/>
  <c r="B118" i="9" s="1"/>
  <c r="O118" i="9" s="1"/>
  <c r="A119" i="9"/>
  <c r="B119" i="9" s="1"/>
  <c r="N119" i="9" s="1"/>
  <c r="A120" i="9"/>
  <c r="B120" i="9" s="1"/>
  <c r="N120" i="9" s="1"/>
  <c r="A121" i="9"/>
  <c r="B121" i="9" s="1"/>
  <c r="N121" i="9" s="1"/>
  <c r="A122" i="9"/>
  <c r="B122" i="9" s="1"/>
  <c r="N122" i="9" s="1"/>
  <c r="A123" i="9"/>
  <c r="B123" i="9" s="1"/>
  <c r="N123" i="9" s="1"/>
  <c r="A124" i="9"/>
  <c r="B124" i="9" s="1"/>
  <c r="N124" i="9" s="1"/>
  <c r="A125" i="9"/>
  <c r="B125" i="9" s="1"/>
  <c r="N125" i="9" s="1"/>
  <c r="A126" i="9"/>
  <c r="B126" i="9" s="1"/>
  <c r="O126" i="9" s="1"/>
  <c r="A127" i="9"/>
  <c r="B127" i="9" s="1"/>
  <c r="O127" i="9" s="1"/>
  <c r="A128" i="9"/>
  <c r="B128" i="9" s="1"/>
  <c r="O128" i="9" s="1"/>
  <c r="A129" i="9"/>
  <c r="B129" i="9" s="1"/>
  <c r="N129" i="9" s="1"/>
  <c r="A130" i="9"/>
  <c r="B130" i="9" s="1"/>
  <c r="N130" i="9" s="1"/>
  <c r="A131" i="9"/>
  <c r="B131" i="9" s="1"/>
  <c r="O131" i="9" s="1"/>
  <c r="A132" i="9"/>
  <c r="B132" i="9" s="1"/>
  <c r="O132" i="9" s="1"/>
  <c r="A133" i="9"/>
  <c r="B133" i="9" s="1"/>
  <c r="N133" i="9" s="1"/>
  <c r="A134" i="9"/>
  <c r="B134" i="9" s="1"/>
  <c r="N134" i="9" s="1"/>
  <c r="A135" i="9"/>
  <c r="B135" i="9" s="1"/>
  <c r="N135" i="9" s="1"/>
  <c r="A136" i="9"/>
  <c r="B136" i="9" s="1"/>
  <c r="N136" i="9" s="1"/>
  <c r="A137" i="9"/>
  <c r="B137" i="9" s="1"/>
  <c r="O137" i="9" s="1"/>
  <c r="A138" i="9"/>
  <c r="B138" i="9" s="1"/>
  <c r="N138" i="9" s="1"/>
  <c r="A139" i="9"/>
  <c r="B139" i="9" s="1"/>
  <c r="N139" i="9" s="1"/>
  <c r="A140" i="9"/>
  <c r="B140" i="9" s="1"/>
  <c r="N140" i="9" s="1"/>
  <c r="A141" i="9"/>
  <c r="B141" i="9" s="1"/>
  <c r="O141" i="9" s="1"/>
  <c r="A142" i="9"/>
  <c r="B142" i="9" s="1"/>
  <c r="N142" i="9" s="1"/>
  <c r="A143" i="9"/>
  <c r="B143" i="9" s="1"/>
  <c r="N143" i="9" s="1"/>
  <c r="A144" i="9"/>
  <c r="B144" i="9" s="1"/>
  <c r="N144" i="9" s="1"/>
  <c r="A145" i="9"/>
  <c r="B145" i="9" s="1"/>
  <c r="N145" i="9" s="1"/>
  <c r="A146" i="9"/>
  <c r="B146" i="9" s="1"/>
  <c r="N146" i="9" s="1"/>
  <c r="A147" i="9"/>
  <c r="B147" i="9" s="1"/>
  <c r="N147" i="9" s="1"/>
  <c r="A148" i="9"/>
  <c r="B148" i="9" s="1"/>
  <c r="O148" i="9" s="1"/>
  <c r="A149" i="9"/>
  <c r="B149" i="9" s="1"/>
  <c r="N149" i="9" s="1"/>
  <c r="A150" i="9"/>
  <c r="B150" i="9" s="1"/>
  <c r="N150" i="9" s="1"/>
  <c r="A151" i="9"/>
  <c r="B151" i="9" s="1"/>
  <c r="N151" i="9" s="1"/>
  <c r="A152" i="9"/>
  <c r="B152" i="9" s="1"/>
  <c r="O152" i="9" s="1"/>
  <c r="A153" i="9"/>
  <c r="B153" i="9" s="1"/>
  <c r="N153" i="9" s="1"/>
  <c r="A154" i="9"/>
  <c r="B154" i="9" s="1"/>
  <c r="N154" i="9" s="1"/>
  <c r="A155" i="9"/>
  <c r="B155" i="9" s="1"/>
  <c r="N155" i="9" s="1"/>
  <c r="A156" i="9"/>
  <c r="B156" i="9" s="1"/>
  <c r="N156" i="9" s="1"/>
  <c r="A157" i="9"/>
  <c r="B157" i="9" s="1"/>
  <c r="N157" i="9" s="1"/>
  <c r="A158" i="9"/>
  <c r="B158" i="9" s="1"/>
  <c r="O158" i="9" s="1"/>
  <c r="A159" i="9"/>
  <c r="B159" i="9" s="1"/>
  <c r="O159" i="9" s="1"/>
  <c r="A160" i="9"/>
  <c r="B160" i="9" s="1"/>
  <c r="N160" i="9" s="1"/>
  <c r="A161" i="9"/>
  <c r="B161" i="9" s="1"/>
  <c r="O161" i="9" s="1"/>
  <c r="A162" i="9"/>
  <c r="B162" i="9" s="1"/>
  <c r="N162" i="9" s="1"/>
  <c r="A163" i="9"/>
  <c r="B163" i="9" s="1"/>
  <c r="N163" i="9" s="1"/>
  <c r="A164" i="9"/>
  <c r="B164" i="9" s="1"/>
  <c r="N164" i="9" s="1"/>
  <c r="A165" i="9"/>
  <c r="B165" i="9" s="1"/>
  <c r="N165" i="9" s="1"/>
  <c r="A166" i="9"/>
  <c r="B166" i="9" s="1"/>
  <c r="N166" i="9" s="1"/>
  <c r="A167" i="9"/>
  <c r="B167" i="9" s="1"/>
  <c r="N167" i="9" s="1"/>
  <c r="A168" i="9"/>
  <c r="B168" i="9" s="1"/>
  <c r="N168" i="9" s="1"/>
  <c r="A169" i="9"/>
  <c r="B169" i="9" s="1"/>
  <c r="O169" i="9" s="1"/>
  <c r="A170" i="9"/>
  <c r="B170" i="9" s="1"/>
  <c r="O170" i="9" s="1"/>
  <c r="A171" i="9"/>
  <c r="B171" i="9" s="1"/>
  <c r="N171" i="9" s="1"/>
  <c r="A172" i="9"/>
  <c r="B172" i="9" s="1"/>
  <c r="O172" i="9" s="1"/>
  <c r="A173" i="9"/>
  <c r="B173" i="9" s="1"/>
  <c r="N173" i="9" s="1"/>
  <c r="A174" i="9"/>
  <c r="B174" i="9" s="1"/>
  <c r="N174" i="9" s="1"/>
  <c r="A175" i="9"/>
  <c r="B175" i="9" s="1"/>
  <c r="N175" i="9" s="1"/>
  <c r="A176" i="9"/>
  <c r="B176" i="9" s="1"/>
  <c r="A177" i="9"/>
  <c r="B177" i="9" s="1"/>
  <c r="N177" i="9" s="1"/>
  <c r="A178" i="9"/>
  <c r="B178" i="9" s="1"/>
  <c r="N178" i="9" s="1"/>
  <c r="A179" i="9"/>
  <c r="B179" i="9" s="1"/>
  <c r="N179" i="9" s="1"/>
  <c r="A180" i="9"/>
  <c r="B180" i="9" s="1"/>
  <c r="O180" i="9" s="1"/>
  <c r="A181" i="9"/>
  <c r="B181" i="9" s="1"/>
  <c r="N181" i="9" s="1"/>
  <c r="A182" i="9"/>
  <c r="B182" i="9" s="1"/>
  <c r="N182" i="9" s="1"/>
  <c r="A183" i="9"/>
  <c r="B183" i="9" s="1"/>
  <c r="N183" i="9" s="1"/>
  <c r="A184" i="9"/>
  <c r="B184" i="9" s="1"/>
  <c r="N184" i="9" s="1"/>
  <c r="A185" i="9"/>
  <c r="B185" i="9" s="1"/>
  <c r="N185" i="9" s="1"/>
  <c r="A186" i="9"/>
  <c r="B186" i="9" s="1"/>
  <c r="N186" i="9" s="1"/>
  <c r="A187" i="9"/>
  <c r="B187" i="9" s="1"/>
  <c r="N187" i="9" s="1"/>
  <c r="A188" i="9"/>
  <c r="B188" i="9" s="1"/>
  <c r="N188" i="9" s="1"/>
  <c r="A189" i="9"/>
  <c r="B189" i="9" s="1"/>
  <c r="N189" i="9" s="1"/>
  <c r="A190" i="9"/>
  <c r="B190" i="9" s="1"/>
  <c r="N190" i="9" s="1"/>
  <c r="A191" i="9"/>
  <c r="B191" i="9" s="1"/>
  <c r="O191" i="9" s="1"/>
  <c r="A192" i="9"/>
  <c r="B192" i="9" s="1"/>
  <c r="N192" i="9" s="1"/>
  <c r="A193" i="9"/>
  <c r="B193" i="9" s="1"/>
  <c r="N193" i="9" s="1"/>
  <c r="A194" i="9"/>
  <c r="B194" i="9" s="1"/>
  <c r="N194" i="9" s="1"/>
  <c r="A195" i="9"/>
  <c r="B195" i="9" s="1"/>
  <c r="N195" i="9" s="1"/>
  <c r="A196" i="9"/>
  <c r="B196" i="9" s="1"/>
  <c r="N196" i="9" s="1"/>
  <c r="A197" i="9"/>
  <c r="B197" i="9" s="1"/>
  <c r="N197" i="9" s="1"/>
  <c r="A198" i="9"/>
  <c r="B198" i="9" s="1"/>
  <c r="O198" i="9" s="1"/>
  <c r="A199" i="9"/>
  <c r="B199" i="9" s="1"/>
  <c r="N199" i="9" s="1"/>
  <c r="A200" i="9"/>
  <c r="B200" i="9" s="1"/>
  <c r="N200" i="9" s="1"/>
  <c r="A201" i="9"/>
  <c r="B201" i="9" s="1"/>
  <c r="A202" i="9"/>
  <c r="B202" i="9" s="1"/>
  <c r="O202" i="9" s="1"/>
  <c r="A203" i="9"/>
  <c r="B203" i="9" s="1"/>
  <c r="N203" i="9" s="1"/>
  <c r="A204" i="9"/>
  <c r="B204" i="9" s="1"/>
  <c r="N204" i="9" s="1"/>
  <c r="A205" i="9"/>
  <c r="B205" i="9" s="1"/>
  <c r="N205" i="9" s="1"/>
  <c r="A206" i="9"/>
  <c r="B206" i="9" s="1"/>
  <c r="A207" i="9"/>
  <c r="B207" i="9" s="1"/>
  <c r="O207" i="9" s="1"/>
  <c r="A208" i="9"/>
  <c r="B208" i="9" s="1"/>
  <c r="N208" i="9" s="1"/>
  <c r="A209" i="9"/>
  <c r="B209" i="9" s="1"/>
  <c r="N209" i="9" s="1"/>
  <c r="A210" i="9"/>
  <c r="B210" i="9" s="1"/>
  <c r="N210" i="9" s="1"/>
  <c r="A211" i="9"/>
  <c r="B211" i="9" s="1"/>
  <c r="N211" i="9" s="1"/>
  <c r="A212" i="9"/>
  <c r="B212" i="9" s="1"/>
  <c r="N212" i="9" s="1"/>
  <c r="A213" i="9"/>
  <c r="B213" i="9" s="1"/>
  <c r="N213" i="9" s="1"/>
  <c r="A214" i="9"/>
  <c r="B214" i="9" s="1"/>
  <c r="N214" i="9" s="1"/>
  <c r="A215" i="9"/>
  <c r="B215" i="9" s="1"/>
  <c r="O215" i="9" s="1"/>
  <c r="A216" i="9"/>
  <c r="B216" i="9" s="1"/>
  <c r="N216" i="9" s="1"/>
  <c r="A217" i="9"/>
  <c r="B217" i="9" s="1"/>
  <c r="N217" i="9" s="1"/>
  <c r="A218" i="9"/>
  <c r="B218" i="9" s="1"/>
  <c r="N218" i="9" s="1"/>
  <c r="A219" i="9"/>
  <c r="B219" i="9" s="1"/>
  <c r="N219" i="9" s="1"/>
  <c r="A220" i="9"/>
  <c r="B220" i="9" s="1"/>
  <c r="N220" i="9" s="1"/>
  <c r="A221" i="9"/>
  <c r="B221" i="9" s="1"/>
  <c r="N221" i="9" s="1"/>
  <c r="A222" i="9"/>
  <c r="B222" i="9" s="1"/>
  <c r="N222" i="9" s="1"/>
  <c r="A223" i="9"/>
  <c r="B223" i="9" s="1"/>
  <c r="N223" i="9" s="1"/>
  <c r="A224" i="9"/>
  <c r="B224" i="9" s="1"/>
  <c r="N224" i="9" s="1"/>
  <c r="A225" i="9"/>
  <c r="B225" i="9" s="1"/>
  <c r="O225" i="9" s="1"/>
  <c r="A226" i="9"/>
  <c r="B226" i="9" s="1"/>
  <c r="N226" i="9" s="1"/>
  <c r="A227" i="9"/>
  <c r="B227" i="9" s="1"/>
  <c r="N227" i="9" s="1"/>
  <c r="A228" i="9"/>
  <c r="B228" i="9" s="1"/>
  <c r="O228" i="9" s="1"/>
  <c r="A229" i="9"/>
  <c r="B229" i="9" s="1"/>
  <c r="N229" i="9" s="1"/>
  <c r="A230" i="9"/>
  <c r="B230" i="9" s="1"/>
  <c r="N230" i="9" s="1"/>
  <c r="A231" i="9"/>
  <c r="B231" i="9" s="1"/>
  <c r="N231" i="9" s="1"/>
  <c r="A232" i="9"/>
  <c r="B232" i="9" s="1"/>
  <c r="N232" i="9" s="1"/>
  <c r="A233" i="9"/>
  <c r="B233" i="9" s="1"/>
  <c r="N233" i="9" s="1"/>
  <c r="A234" i="9"/>
  <c r="B234" i="9" s="1"/>
  <c r="N234" i="9" s="1"/>
  <c r="A235" i="9"/>
  <c r="B235" i="9" s="1"/>
  <c r="N235" i="9" s="1"/>
  <c r="A236" i="9"/>
  <c r="B236" i="9" s="1"/>
  <c r="N236" i="9" s="1"/>
  <c r="A237" i="9"/>
  <c r="B237" i="9" s="1"/>
  <c r="A238" i="9"/>
  <c r="B238" i="9" s="1"/>
  <c r="N238" i="9" s="1"/>
  <c r="A239" i="9"/>
  <c r="B239" i="9" s="1"/>
  <c r="N239" i="9" s="1"/>
  <c r="A240" i="9"/>
  <c r="B240" i="9" s="1"/>
  <c r="N240" i="9" s="1"/>
  <c r="A241" i="9"/>
  <c r="B241" i="9" s="1"/>
  <c r="N241" i="9" s="1"/>
  <c r="A242" i="9"/>
  <c r="B242" i="9" s="1"/>
  <c r="N242" i="9" s="1"/>
  <c r="A243" i="9"/>
  <c r="B243" i="9" s="1"/>
  <c r="N243" i="9" s="1"/>
  <c r="A244" i="9"/>
  <c r="B244" i="9" s="1"/>
  <c r="N244" i="9" s="1"/>
  <c r="A245" i="9"/>
  <c r="B245" i="9" s="1"/>
  <c r="O245" i="9" s="1"/>
  <c r="A246" i="9"/>
  <c r="B246" i="9" s="1"/>
  <c r="N246" i="9" s="1"/>
  <c r="A247" i="9"/>
  <c r="B247" i="9" s="1"/>
  <c r="O247" i="9" s="1"/>
  <c r="A248" i="9"/>
  <c r="B248" i="9" s="1"/>
  <c r="N248" i="9" s="1"/>
  <c r="A249" i="9"/>
  <c r="B249" i="9" s="1"/>
  <c r="O249" i="9" s="1"/>
  <c r="A250" i="9"/>
  <c r="B250" i="9" s="1"/>
  <c r="N250" i="9" s="1"/>
  <c r="A251" i="9"/>
  <c r="B251" i="9" s="1"/>
  <c r="N251" i="9" s="1"/>
  <c r="A252" i="9"/>
  <c r="B252" i="9" s="1"/>
  <c r="N252" i="9" s="1"/>
  <c r="A253" i="9"/>
  <c r="B253" i="9" s="1"/>
  <c r="N253" i="9" s="1"/>
  <c r="A254" i="9"/>
  <c r="B254" i="9" s="1"/>
  <c r="N254" i="9" s="1"/>
  <c r="A255" i="9"/>
  <c r="B255" i="9" s="1"/>
  <c r="N255" i="9" s="1"/>
  <c r="A256" i="9"/>
  <c r="B256" i="9" s="1"/>
  <c r="N256" i="9" s="1"/>
  <c r="A257" i="9"/>
  <c r="B257" i="9" s="1"/>
  <c r="N257" i="9" s="1"/>
  <c r="A258" i="9"/>
  <c r="B258" i="9" s="1"/>
  <c r="N258" i="9" s="1"/>
  <c r="A259" i="9"/>
  <c r="B259" i="9" s="1"/>
  <c r="O259" i="9" s="1"/>
  <c r="A260" i="9"/>
  <c r="B260" i="9" s="1"/>
  <c r="N260" i="9" s="1"/>
  <c r="A261" i="9"/>
  <c r="B261" i="9" s="1"/>
  <c r="N261" i="9" s="1"/>
  <c r="A262" i="9"/>
  <c r="B262" i="9" s="1"/>
  <c r="N262" i="9" s="1"/>
  <c r="A263" i="9"/>
  <c r="B263" i="9" s="1"/>
  <c r="O263" i="9" s="1"/>
  <c r="A264" i="9"/>
  <c r="B264" i="9" s="1"/>
  <c r="O264" i="9" s="1"/>
  <c r="A265" i="9"/>
  <c r="B265" i="9" s="1"/>
  <c r="N265" i="9" s="1"/>
  <c r="A266" i="9"/>
  <c r="B266" i="9" s="1"/>
  <c r="N266" i="9" s="1"/>
  <c r="A267" i="9"/>
  <c r="B267" i="9" s="1"/>
  <c r="N267" i="9" s="1"/>
  <c r="A268" i="9"/>
  <c r="B268" i="9" s="1"/>
  <c r="N268" i="9" s="1"/>
  <c r="A269" i="9"/>
  <c r="B269" i="9" s="1"/>
  <c r="N269" i="9" s="1"/>
  <c r="A270" i="9"/>
  <c r="B270" i="9" s="1"/>
  <c r="N270" i="9" s="1"/>
  <c r="A271" i="9"/>
  <c r="B271" i="9" s="1"/>
  <c r="N271" i="9" s="1"/>
  <c r="A272" i="9"/>
  <c r="B272" i="9" s="1"/>
  <c r="N272" i="9" s="1"/>
  <c r="A273" i="9"/>
  <c r="B273" i="9" s="1"/>
  <c r="N273" i="9" s="1"/>
  <c r="A274" i="9"/>
  <c r="B274" i="9" s="1"/>
  <c r="N274" i="9" s="1"/>
  <c r="A275" i="9"/>
  <c r="B275" i="9" s="1"/>
  <c r="N275" i="9" s="1"/>
  <c r="A276" i="9"/>
  <c r="B276" i="9" s="1"/>
  <c r="N276" i="9" s="1"/>
  <c r="A277" i="9"/>
  <c r="B277" i="9" s="1"/>
  <c r="N277" i="9" s="1"/>
  <c r="A278" i="9"/>
  <c r="B278" i="9" s="1"/>
  <c r="O278" i="9" s="1"/>
  <c r="A279" i="9"/>
  <c r="B279" i="9" s="1"/>
  <c r="N279" i="9" s="1"/>
  <c r="A280" i="9"/>
  <c r="B280" i="9" s="1"/>
  <c r="O280" i="9" s="1"/>
  <c r="A281" i="9"/>
  <c r="B281" i="9" s="1"/>
  <c r="O281" i="9" s="1"/>
  <c r="A282" i="9"/>
  <c r="B282" i="9" s="1"/>
  <c r="N282" i="9" s="1"/>
  <c r="A283" i="9"/>
  <c r="B283" i="9" s="1"/>
  <c r="N283" i="9" s="1"/>
  <c r="A284" i="9"/>
  <c r="B284" i="9" s="1"/>
  <c r="N284" i="9" s="1"/>
  <c r="A285" i="9"/>
  <c r="B285" i="9" s="1"/>
  <c r="N285" i="9" s="1"/>
  <c r="A286" i="9"/>
  <c r="B286" i="9" s="1"/>
  <c r="N286" i="9" s="1"/>
  <c r="A287" i="9"/>
  <c r="B287" i="9" s="1"/>
  <c r="O287" i="9" s="1"/>
  <c r="A288" i="9"/>
  <c r="B288" i="9" s="1"/>
  <c r="O288" i="9" s="1"/>
  <c r="A289" i="9"/>
  <c r="B289" i="9" s="1"/>
  <c r="N289" i="9" s="1"/>
  <c r="A290" i="9"/>
  <c r="B290" i="9" s="1"/>
  <c r="N290" i="9" s="1"/>
  <c r="A291" i="9"/>
  <c r="B291" i="9" s="1"/>
  <c r="N291" i="9" s="1"/>
  <c r="A292" i="9"/>
  <c r="B292" i="9" s="1"/>
  <c r="N292" i="9" s="1"/>
  <c r="A293" i="9"/>
  <c r="B293" i="9" s="1"/>
  <c r="N293" i="9" s="1"/>
  <c r="A294" i="9"/>
  <c r="B294" i="9" s="1"/>
  <c r="N294" i="9" s="1"/>
  <c r="A295" i="9"/>
  <c r="B295" i="9" s="1"/>
  <c r="N295" i="9" s="1"/>
  <c r="A296" i="9"/>
  <c r="B296" i="9" s="1"/>
  <c r="N296" i="9" s="1"/>
  <c r="A297" i="9"/>
  <c r="B297" i="9" s="1"/>
  <c r="N297" i="9" s="1"/>
  <c r="A298" i="9"/>
  <c r="B298" i="9" s="1"/>
  <c r="N298" i="9" s="1"/>
  <c r="A299" i="9"/>
  <c r="B299" i="9" s="1"/>
  <c r="N299" i="9" s="1"/>
  <c r="A300" i="9"/>
  <c r="B300" i="9" s="1"/>
  <c r="N300" i="9" s="1"/>
  <c r="A301" i="9"/>
  <c r="B301" i="9" s="1"/>
  <c r="N301" i="9" s="1"/>
  <c r="A302" i="9"/>
  <c r="B302" i="9" s="1"/>
  <c r="N302" i="9" s="1"/>
  <c r="A303" i="9"/>
  <c r="B303" i="9" s="1"/>
  <c r="N303" i="9" s="1"/>
  <c r="A304" i="9"/>
  <c r="B304" i="9" s="1"/>
  <c r="O304" i="9" s="1"/>
  <c r="A305" i="9"/>
  <c r="B305" i="9" s="1"/>
  <c r="O305" i="9" s="1"/>
  <c r="A306" i="9"/>
  <c r="B306" i="9" s="1"/>
  <c r="N306" i="9" s="1"/>
  <c r="A307" i="9"/>
  <c r="B307" i="9" s="1"/>
  <c r="N307" i="9" s="1"/>
  <c r="A308" i="9"/>
  <c r="B308" i="9" s="1"/>
  <c r="N308" i="9" s="1"/>
  <c r="A309" i="9"/>
  <c r="B309" i="9" s="1"/>
  <c r="N309" i="9" s="1"/>
  <c r="A310" i="9"/>
  <c r="B310" i="9" s="1"/>
  <c r="N310" i="9" s="1"/>
  <c r="A311" i="9"/>
  <c r="B311" i="9" s="1"/>
  <c r="N311" i="9" s="1"/>
  <c r="A312" i="9"/>
  <c r="B312" i="9" s="1"/>
  <c r="N312" i="9" s="1"/>
  <c r="A313" i="9"/>
  <c r="B313" i="9" s="1"/>
  <c r="N313" i="9" s="1"/>
  <c r="A314" i="9"/>
  <c r="B314" i="9" s="1"/>
  <c r="N314" i="9" s="1"/>
  <c r="A315" i="9"/>
  <c r="B315" i="9" s="1"/>
  <c r="N315" i="9" s="1"/>
  <c r="A316" i="9"/>
  <c r="B316" i="9" s="1"/>
  <c r="O316" i="9" s="1"/>
  <c r="A317" i="9"/>
  <c r="B317" i="9" s="1"/>
  <c r="N317" i="9" s="1"/>
  <c r="A318" i="9"/>
  <c r="B318" i="9" s="1"/>
  <c r="N318" i="9" s="1"/>
  <c r="A319" i="9"/>
  <c r="B319" i="9" s="1"/>
  <c r="N319" i="9" s="1"/>
  <c r="A320" i="9"/>
  <c r="B320" i="9" s="1"/>
  <c r="N320" i="9" s="1"/>
  <c r="A321" i="9"/>
  <c r="B321" i="9" s="1"/>
  <c r="N321" i="9" s="1"/>
  <c r="A322" i="9"/>
  <c r="B322" i="9" s="1"/>
  <c r="N322" i="9" s="1"/>
  <c r="A323" i="9"/>
  <c r="B323" i="9" s="1"/>
  <c r="O323" i="9" s="1"/>
  <c r="A324" i="9"/>
  <c r="B324" i="9" s="1"/>
  <c r="N324" i="9" s="1"/>
  <c r="A325" i="9"/>
  <c r="B325" i="9" s="1"/>
  <c r="N325" i="9" s="1"/>
  <c r="A326" i="9"/>
  <c r="B326" i="9" s="1"/>
  <c r="O326" i="9" s="1"/>
  <c r="A327" i="9"/>
  <c r="B327" i="9" s="1"/>
  <c r="N327" i="9" s="1"/>
  <c r="A328" i="9"/>
  <c r="B328" i="9" s="1"/>
  <c r="N328" i="9" s="1"/>
  <c r="A329" i="9"/>
  <c r="B329" i="9" s="1"/>
  <c r="N329" i="9" s="1"/>
  <c r="A330" i="9"/>
  <c r="B330" i="9" s="1"/>
  <c r="N330" i="9" s="1"/>
  <c r="A331" i="9"/>
  <c r="B331" i="9" s="1"/>
  <c r="O331" i="9" s="1"/>
  <c r="A332" i="9"/>
  <c r="B332" i="9" s="1"/>
  <c r="N332" i="9" s="1"/>
  <c r="A333" i="9"/>
  <c r="B333" i="9" s="1"/>
  <c r="O333" i="9" s="1"/>
  <c r="A334" i="9"/>
  <c r="B334" i="9" s="1"/>
  <c r="N334" i="9" s="1"/>
  <c r="A335" i="9"/>
  <c r="B335" i="9" s="1"/>
  <c r="N335" i="9" s="1"/>
  <c r="A336" i="9"/>
  <c r="B336" i="9" s="1"/>
  <c r="N336" i="9" s="1"/>
  <c r="A337" i="9"/>
  <c r="B337" i="9" s="1"/>
  <c r="N337" i="9" s="1"/>
  <c r="A338" i="9"/>
  <c r="B338" i="9" s="1"/>
  <c r="N338" i="9" s="1"/>
  <c r="A339" i="9"/>
  <c r="B339" i="9" s="1"/>
  <c r="A340" i="9"/>
  <c r="B340" i="9" s="1"/>
  <c r="N340" i="9" s="1"/>
  <c r="A341" i="9"/>
  <c r="B341" i="9" s="1"/>
  <c r="N341" i="9" s="1"/>
  <c r="A342" i="9"/>
  <c r="B342" i="9" s="1"/>
  <c r="O342" i="9" s="1"/>
  <c r="A343" i="9"/>
  <c r="B343" i="9" s="1"/>
  <c r="N343" i="9" s="1"/>
  <c r="A344" i="9"/>
  <c r="B344" i="9" s="1"/>
  <c r="N344" i="9" s="1"/>
  <c r="A345" i="9"/>
  <c r="B345" i="9" s="1"/>
  <c r="N345" i="9" s="1"/>
  <c r="A346" i="9"/>
  <c r="B346" i="9" s="1"/>
  <c r="O346" i="9" s="1"/>
  <c r="A347" i="9"/>
  <c r="B347" i="9" s="1"/>
  <c r="N347" i="9" s="1"/>
  <c r="A348" i="9"/>
  <c r="B348" i="9" s="1"/>
  <c r="N348" i="9" s="1"/>
  <c r="A349" i="9"/>
  <c r="B349" i="9" s="1"/>
  <c r="N349" i="9" s="1"/>
  <c r="A350" i="9"/>
  <c r="B350" i="9" s="1"/>
  <c r="N350" i="9" s="1"/>
  <c r="A351" i="9"/>
  <c r="B351" i="9" s="1"/>
  <c r="O351" i="9" s="1"/>
  <c r="A352" i="9"/>
  <c r="B352" i="9" s="1"/>
  <c r="N352" i="9" s="1"/>
  <c r="A353" i="9"/>
  <c r="B353" i="9" s="1"/>
  <c r="N353" i="9" s="1"/>
  <c r="A354" i="9"/>
  <c r="B354" i="9" s="1"/>
  <c r="N354" i="9" s="1"/>
  <c r="A355" i="9"/>
  <c r="B355" i="9" s="1"/>
  <c r="N355" i="9" s="1"/>
  <c r="A356" i="9"/>
  <c r="B356" i="9" s="1"/>
  <c r="O356" i="9" s="1"/>
  <c r="A357" i="9"/>
  <c r="B357" i="9" s="1"/>
  <c r="N357" i="9" s="1"/>
  <c r="A358" i="9"/>
  <c r="B358" i="9" s="1"/>
  <c r="N358" i="9" s="1"/>
  <c r="A359" i="9"/>
  <c r="B359" i="9" s="1"/>
  <c r="N359" i="9" s="1"/>
  <c r="A360" i="9"/>
  <c r="B360" i="9" s="1"/>
  <c r="N360" i="9" s="1"/>
  <c r="A361" i="9"/>
  <c r="B361" i="9" s="1"/>
  <c r="N361" i="9" s="1"/>
  <c r="A362" i="9"/>
  <c r="B362" i="9" s="1"/>
  <c r="N362" i="9" s="1"/>
  <c r="A363" i="9"/>
  <c r="B363" i="9" s="1"/>
  <c r="N363" i="9" s="1"/>
  <c r="A364" i="9"/>
  <c r="B364" i="9" s="1"/>
  <c r="N364" i="9" s="1"/>
  <c r="A365" i="9"/>
  <c r="B365" i="9" s="1"/>
  <c r="N365" i="9" s="1"/>
  <c r="A366" i="9"/>
  <c r="B366" i="9" s="1"/>
  <c r="A367" i="9"/>
  <c r="B367" i="9" s="1"/>
  <c r="N367" i="9" s="1"/>
  <c r="A368" i="9"/>
  <c r="B368" i="9" s="1"/>
  <c r="O368" i="9" s="1"/>
  <c r="A369" i="9"/>
  <c r="B369" i="9" s="1"/>
  <c r="N369" i="9" s="1"/>
  <c r="A370" i="9"/>
  <c r="B370" i="9" s="1"/>
  <c r="O370" i="9" s="1"/>
  <c r="A371" i="9"/>
  <c r="B371" i="9" s="1"/>
  <c r="N371" i="9" s="1"/>
  <c r="A372" i="9"/>
  <c r="B372" i="9" s="1"/>
  <c r="N372" i="9" s="1"/>
  <c r="A373" i="9"/>
  <c r="B373" i="9" s="1"/>
  <c r="N373" i="9" s="1"/>
  <c r="A374" i="9"/>
  <c r="B374" i="9" s="1"/>
  <c r="N374" i="9" s="1"/>
  <c r="A375" i="9"/>
  <c r="B375" i="9" s="1"/>
  <c r="N375" i="9" s="1"/>
  <c r="A376" i="9"/>
  <c r="B376" i="9" s="1"/>
  <c r="N376" i="9" s="1"/>
  <c r="A377" i="9"/>
  <c r="B377" i="9" s="1"/>
  <c r="N377" i="9" s="1"/>
  <c r="A378" i="9"/>
  <c r="B378" i="9" s="1"/>
  <c r="N378" i="9" s="1"/>
  <c r="A379" i="9"/>
  <c r="B379" i="9" s="1"/>
  <c r="N379" i="9" s="1"/>
  <c r="A380" i="9"/>
  <c r="B380" i="9" s="1"/>
  <c r="N380" i="9" s="1"/>
  <c r="A381" i="9"/>
  <c r="B381" i="9" s="1"/>
  <c r="N381" i="9" s="1"/>
  <c r="A27" i="9"/>
  <c r="B27" i="9" s="1"/>
  <c r="N27" i="9" s="1"/>
  <c r="A28" i="9"/>
  <c r="B28" i="9" s="1"/>
  <c r="O28" i="9" s="1"/>
  <c r="A29" i="9"/>
  <c r="B29" i="9" s="1"/>
  <c r="N29" i="9" s="1"/>
  <c r="A30" i="9"/>
  <c r="B30" i="9" s="1"/>
  <c r="N30" i="9" s="1"/>
  <c r="A31" i="9"/>
  <c r="B31" i="9" s="1"/>
  <c r="N31" i="9" s="1"/>
  <c r="A32" i="9"/>
  <c r="B32" i="9" s="1"/>
  <c r="O32" i="9" s="1"/>
  <c r="A33" i="9"/>
  <c r="B33" i="9" s="1"/>
  <c r="O33" i="9" s="1"/>
  <c r="A34" i="9"/>
  <c r="B34" i="9" s="1"/>
  <c r="N34" i="9" s="1"/>
  <c r="A35" i="9"/>
  <c r="B35" i="9" s="1"/>
  <c r="N35" i="9" s="1"/>
  <c r="A36" i="9"/>
  <c r="B36" i="9" s="1"/>
  <c r="O36" i="9" s="1"/>
  <c r="A37" i="9"/>
  <c r="B37" i="9" s="1"/>
  <c r="N37" i="9" s="1"/>
  <c r="A38" i="9"/>
  <c r="B38" i="9" s="1"/>
  <c r="O38" i="9" s="1"/>
  <c r="A2" i="9"/>
  <c r="B2" i="9" s="1"/>
  <c r="A3" i="9"/>
  <c r="B3" i="9" s="1"/>
  <c r="O3" i="9" s="1"/>
  <c r="A4" i="9"/>
  <c r="B4" i="9" s="1"/>
  <c r="N4" i="9" s="1"/>
  <c r="A5" i="9"/>
  <c r="B5" i="9" s="1"/>
  <c r="N5" i="9" s="1"/>
  <c r="A6" i="9"/>
  <c r="B6" i="9" s="1"/>
  <c r="N6" i="9" s="1"/>
  <c r="A7" i="9"/>
  <c r="B7" i="9" s="1"/>
  <c r="A8" i="9"/>
  <c r="B8" i="9" s="1"/>
  <c r="N8" i="9" s="1"/>
  <c r="A9" i="9"/>
  <c r="B9" i="9" s="1"/>
  <c r="N9" i="9" s="1"/>
  <c r="A10" i="9"/>
  <c r="B10" i="9" s="1"/>
  <c r="O10" i="9" s="1"/>
  <c r="A17" i="9"/>
  <c r="B17" i="9" s="1"/>
  <c r="N17" i="9" s="1"/>
  <c r="A18" i="9"/>
  <c r="B18" i="9" s="1"/>
  <c r="O18" i="9" s="1"/>
  <c r="A19" i="9"/>
  <c r="B19" i="9" s="1"/>
  <c r="N19" i="9" s="1"/>
  <c r="A20" i="9"/>
  <c r="B20" i="9" s="1"/>
  <c r="O20" i="9" s="1"/>
  <c r="A21" i="9"/>
  <c r="B21" i="9" s="1"/>
  <c r="N21" i="9" s="1"/>
  <c r="A22" i="9"/>
  <c r="B22" i="9" s="1"/>
  <c r="N22" i="9" s="1"/>
  <c r="A23" i="9"/>
  <c r="B23" i="9" s="1"/>
  <c r="N23" i="9" s="1"/>
  <c r="A24" i="9"/>
  <c r="B24" i="9" s="1"/>
  <c r="O24" i="9" s="1"/>
  <c r="A25" i="9"/>
  <c r="B25" i="9" s="1"/>
  <c r="N25" i="9" s="1"/>
  <c r="A26" i="9"/>
  <c r="B26" i="9" s="1"/>
  <c r="O26" i="9" s="1"/>
  <c r="A12" i="9"/>
  <c r="B12" i="9" s="1"/>
  <c r="N12" i="9" s="1"/>
  <c r="A13" i="9"/>
  <c r="B13" i="9" s="1"/>
  <c r="N13" i="9" s="1"/>
  <c r="A14" i="9"/>
  <c r="B14" i="9" s="1"/>
  <c r="N14" i="9" s="1"/>
  <c r="A15" i="9"/>
  <c r="B15" i="9" s="1"/>
  <c r="N15" i="9" s="1"/>
  <c r="A16" i="9"/>
  <c r="B16" i="9" s="1"/>
  <c r="N16" i="9" s="1"/>
  <c r="A11" i="9"/>
  <c r="B11" i="9" s="1"/>
  <c r="O11" i="9" s="1"/>
  <c r="E147" i="17" l="1"/>
  <c r="N146" i="17"/>
  <c r="L146" i="17"/>
  <c r="E146" i="17"/>
  <c r="F147" i="17"/>
  <c r="N145" i="17"/>
  <c r="L145" i="17"/>
  <c r="E145" i="17"/>
  <c r="F144" i="17"/>
  <c r="M144" i="17"/>
  <c r="K144" i="17"/>
  <c r="F131" i="13"/>
  <c r="F130" i="13"/>
  <c r="F129" i="13"/>
  <c r="F128" i="13"/>
  <c r="E131" i="13"/>
  <c r="E130" i="13"/>
  <c r="E129" i="13"/>
  <c r="E128" i="13"/>
  <c r="F143" i="17"/>
  <c r="E138" i="17"/>
  <c r="N138" i="17"/>
  <c r="L138" i="17"/>
  <c r="E143" i="17"/>
  <c r="N137" i="17"/>
  <c r="L137" i="17"/>
  <c r="N142" i="17"/>
  <c r="L142" i="17"/>
  <c r="E137" i="17"/>
  <c r="E142" i="17"/>
  <c r="F136" i="17"/>
  <c r="M136" i="17"/>
  <c r="K136" i="17"/>
  <c r="N141" i="17"/>
  <c r="L141" i="17"/>
  <c r="M141" i="17"/>
  <c r="K141" i="17"/>
  <c r="F140" i="17"/>
  <c r="M140" i="17"/>
  <c r="K140" i="17"/>
  <c r="F139" i="17"/>
  <c r="E139" i="17"/>
  <c r="C139" i="17" s="1"/>
  <c r="D138" i="17"/>
  <c r="F141" i="15"/>
  <c r="M141" i="15"/>
  <c r="K141" i="15"/>
  <c r="E142" i="15"/>
  <c r="N140" i="15"/>
  <c r="L140" i="15"/>
  <c r="E140" i="15"/>
  <c r="F139" i="15"/>
  <c r="E139" i="15"/>
  <c r="N144" i="15"/>
  <c r="L144" i="15"/>
  <c r="N138" i="15"/>
  <c r="L138" i="15"/>
  <c r="M144" i="15"/>
  <c r="K144" i="15"/>
  <c r="E138" i="15"/>
  <c r="N143" i="15"/>
  <c r="L143" i="15"/>
  <c r="N137" i="15"/>
  <c r="L137" i="15"/>
  <c r="E143" i="15"/>
  <c r="E137" i="15"/>
  <c r="F142" i="15"/>
  <c r="D142" i="15" s="1"/>
  <c r="E72" i="13"/>
  <c r="E119" i="13"/>
  <c r="E103" i="13"/>
  <c r="E87" i="13"/>
  <c r="E71" i="13"/>
  <c r="E55" i="13"/>
  <c r="E39" i="13"/>
  <c r="E23" i="13"/>
  <c r="E7" i="13"/>
  <c r="F127" i="13"/>
  <c r="F111" i="13"/>
  <c r="F95" i="13"/>
  <c r="F79" i="13"/>
  <c r="F63" i="13"/>
  <c r="F47" i="13"/>
  <c r="F31" i="13"/>
  <c r="F15" i="13"/>
  <c r="F64" i="13"/>
  <c r="E118" i="13"/>
  <c r="E102" i="13"/>
  <c r="E86" i="13"/>
  <c r="E70" i="13"/>
  <c r="E54" i="13"/>
  <c r="E38" i="13"/>
  <c r="E22" i="13"/>
  <c r="E6" i="13"/>
  <c r="F126" i="13"/>
  <c r="F110" i="13"/>
  <c r="F94" i="13"/>
  <c r="F78" i="13"/>
  <c r="F62" i="13"/>
  <c r="F46" i="13"/>
  <c r="F30" i="13"/>
  <c r="F14" i="13"/>
  <c r="E104" i="13"/>
  <c r="E117" i="13"/>
  <c r="E101" i="13"/>
  <c r="E85" i="13"/>
  <c r="E69" i="13"/>
  <c r="E53" i="13"/>
  <c r="E37" i="13"/>
  <c r="E21" i="13"/>
  <c r="E5" i="13"/>
  <c r="F125" i="13"/>
  <c r="F109" i="13"/>
  <c r="F93" i="13"/>
  <c r="F77" i="13"/>
  <c r="F61" i="13"/>
  <c r="F45" i="13"/>
  <c r="F29" i="13"/>
  <c r="F13" i="13"/>
  <c r="E40" i="13"/>
  <c r="E116" i="13"/>
  <c r="E100" i="13"/>
  <c r="E84" i="13"/>
  <c r="E68" i="13"/>
  <c r="E52" i="13"/>
  <c r="E36" i="13"/>
  <c r="E20" i="13"/>
  <c r="E4" i="13"/>
  <c r="F124" i="13"/>
  <c r="F108" i="13"/>
  <c r="F92" i="13"/>
  <c r="F76" i="13"/>
  <c r="F60" i="13"/>
  <c r="F44" i="13"/>
  <c r="F28" i="13"/>
  <c r="F12" i="13"/>
  <c r="E56" i="13"/>
  <c r="F48" i="13"/>
  <c r="E115" i="13"/>
  <c r="E99" i="13"/>
  <c r="E83" i="13"/>
  <c r="E67" i="13"/>
  <c r="E51" i="13"/>
  <c r="E35" i="13"/>
  <c r="E19" i="13"/>
  <c r="E3" i="13"/>
  <c r="F123" i="13"/>
  <c r="F107" i="13"/>
  <c r="F91" i="13"/>
  <c r="F75" i="13"/>
  <c r="F59" i="13"/>
  <c r="F43" i="13"/>
  <c r="F27" i="13"/>
  <c r="F11" i="13"/>
  <c r="E120" i="13"/>
  <c r="F112" i="13"/>
  <c r="E114" i="13"/>
  <c r="E98" i="13"/>
  <c r="E82" i="13"/>
  <c r="E66" i="13"/>
  <c r="E50" i="13"/>
  <c r="E34" i="13"/>
  <c r="E18" i="13"/>
  <c r="F2" i="13"/>
  <c r="F122" i="13"/>
  <c r="F106" i="13"/>
  <c r="F90" i="13"/>
  <c r="F74" i="13"/>
  <c r="F58" i="13"/>
  <c r="F42" i="13"/>
  <c r="F26" i="13"/>
  <c r="F10" i="13"/>
  <c r="F96" i="13"/>
  <c r="E113" i="13"/>
  <c r="E97" i="13"/>
  <c r="E81" i="13"/>
  <c r="E65" i="13"/>
  <c r="E49" i="13"/>
  <c r="E33" i="13"/>
  <c r="E17" i="13"/>
  <c r="F121" i="13"/>
  <c r="F105" i="13"/>
  <c r="F89" i="13"/>
  <c r="F73" i="13"/>
  <c r="F57" i="13"/>
  <c r="F41" i="13"/>
  <c r="F25" i="13"/>
  <c r="F9" i="13"/>
  <c r="E24" i="13"/>
  <c r="E112" i="13"/>
  <c r="E96" i="13"/>
  <c r="E80" i="13"/>
  <c r="E64" i="13"/>
  <c r="E48" i="13"/>
  <c r="E32" i="13"/>
  <c r="E16" i="13"/>
  <c r="F120" i="13"/>
  <c r="F104" i="13"/>
  <c r="F88" i="13"/>
  <c r="F72" i="13"/>
  <c r="F56" i="13"/>
  <c r="F40" i="13"/>
  <c r="F24" i="13"/>
  <c r="F8" i="13"/>
  <c r="E127" i="13"/>
  <c r="E111" i="13"/>
  <c r="E95" i="13"/>
  <c r="E79" i="13"/>
  <c r="E63" i="13"/>
  <c r="E47" i="13"/>
  <c r="E31" i="13"/>
  <c r="E15" i="13"/>
  <c r="F119" i="13"/>
  <c r="F103" i="13"/>
  <c r="F87" i="13"/>
  <c r="F71" i="13"/>
  <c r="F55" i="13"/>
  <c r="F39" i="13"/>
  <c r="F23" i="13"/>
  <c r="F7" i="13"/>
  <c r="F32" i="13"/>
  <c r="E126" i="13"/>
  <c r="E110" i="13"/>
  <c r="E94" i="13"/>
  <c r="E78" i="13"/>
  <c r="E62" i="13"/>
  <c r="E46" i="13"/>
  <c r="E30" i="13"/>
  <c r="E14" i="13"/>
  <c r="F118" i="13"/>
  <c r="F102" i="13"/>
  <c r="F86" i="13"/>
  <c r="F70" i="13"/>
  <c r="F54" i="13"/>
  <c r="F38" i="13"/>
  <c r="F22" i="13"/>
  <c r="F6" i="13"/>
  <c r="E88" i="13"/>
  <c r="F80" i="13"/>
  <c r="E125" i="13"/>
  <c r="E109" i="13"/>
  <c r="E93" i="13"/>
  <c r="E77" i="13"/>
  <c r="E61" i="13"/>
  <c r="E45" i="13"/>
  <c r="E29" i="13"/>
  <c r="E13" i="13"/>
  <c r="F117" i="13"/>
  <c r="F101" i="13"/>
  <c r="F85" i="13"/>
  <c r="F69" i="13"/>
  <c r="F53" i="13"/>
  <c r="F37" i="13"/>
  <c r="F21" i="13"/>
  <c r="F5" i="13"/>
  <c r="E124" i="13"/>
  <c r="E108" i="13"/>
  <c r="E92" i="13"/>
  <c r="E76" i="13"/>
  <c r="E60" i="13"/>
  <c r="E44" i="13"/>
  <c r="E28" i="13"/>
  <c r="E12" i="13"/>
  <c r="F116" i="13"/>
  <c r="F100" i="13"/>
  <c r="F84" i="13"/>
  <c r="F68" i="13"/>
  <c r="F52" i="13"/>
  <c r="F36" i="13"/>
  <c r="F20" i="13"/>
  <c r="F4" i="13"/>
  <c r="E8" i="13"/>
  <c r="E123" i="13"/>
  <c r="E107" i="13"/>
  <c r="E91" i="13"/>
  <c r="E75" i="13"/>
  <c r="E59" i="13"/>
  <c r="E43" i="13"/>
  <c r="E27" i="13"/>
  <c r="E11" i="13"/>
  <c r="F115" i="13"/>
  <c r="F99" i="13"/>
  <c r="F83" i="13"/>
  <c r="F67" i="13"/>
  <c r="F51" i="13"/>
  <c r="F35" i="13"/>
  <c r="F19" i="13"/>
  <c r="F3" i="13"/>
  <c r="N16" i="13"/>
  <c r="L16" i="13"/>
  <c r="E2" i="13"/>
  <c r="E122" i="13"/>
  <c r="E106" i="13"/>
  <c r="E90" i="13"/>
  <c r="E74" i="13"/>
  <c r="E58" i="13"/>
  <c r="E42" i="13"/>
  <c r="E26" i="13"/>
  <c r="E10" i="13"/>
  <c r="F114" i="13"/>
  <c r="F98" i="13"/>
  <c r="F82" i="13"/>
  <c r="F66" i="13"/>
  <c r="F50" i="13"/>
  <c r="F34" i="13"/>
  <c r="F18" i="13"/>
  <c r="E121" i="13"/>
  <c r="E105" i="13"/>
  <c r="E89" i="13"/>
  <c r="E73" i="13"/>
  <c r="E57" i="13"/>
  <c r="E41" i="13"/>
  <c r="E25" i="13"/>
  <c r="E9" i="13"/>
  <c r="F113" i="13"/>
  <c r="F97" i="13"/>
  <c r="F81" i="13"/>
  <c r="F65" i="13"/>
  <c r="F49" i="13"/>
  <c r="F33" i="13"/>
  <c r="F17" i="13"/>
  <c r="K143" i="7"/>
  <c r="I143" i="7"/>
  <c r="L144" i="7"/>
  <c r="J144" i="7"/>
  <c r="K144" i="7"/>
  <c r="I144" i="7"/>
  <c r="L143" i="7"/>
  <c r="J143" i="7"/>
  <c r="N2" i="9"/>
  <c r="O3" i="1"/>
  <c r="AE3" i="1"/>
  <c r="AU3" i="1"/>
  <c r="BK3" i="1"/>
  <c r="CQ3" i="1"/>
  <c r="DG3" i="1"/>
  <c r="EM3" i="1"/>
  <c r="FS3" i="1"/>
  <c r="GY3" i="1"/>
  <c r="IQ3" i="1"/>
  <c r="JG3" i="1"/>
  <c r="LC3" i="1"/>
  <c r="LT3" i="1"/>
  <c r="MK3" i="1"/>
  <c r="P3" i="1"/>
  <c r="AF3" i="1"/>
  <c r="AV3" i="1"/>
  <c r="BL3" i="1"/>
  <c r="CB3" i="1"/>
  <c r="CR3" i="1"/>
  <c r="DH3" i="1"/>
  <c r="DX3" i="1"/>
  <c r="EN3" i="1"/>
  <c r="FD3" i="1"/>
  <c r="FT3" i="1"/>
  <c r="GJ3" i="1"/>
  <c r="KN3" i="1"/>
  <c r="Q3" i="1"/>
  <c r="AG3" i="1"/>
  <c r="AW3" i="1"/>
  <c r="BM3" i="1"/>
  <c r="CC3" i="1"/>
  <c r="CS3" i="1"/>
  <c r="DI3" i="1"/>
  <c r="DY3" i="1"/>
  <c r="EO3" i="1"/>
  <c r="FE3" i="1"/>
  <c r="FU3" i="1"/>
  <c r="GK3" i="1"/>
  <c r="HA3" i="1"/>
  <c r="KO3" i="1"/>
  <c r="R3" i="1"/>
  <c r="AH3" i="1"/>
  <c r="AX3" i="1"/>
  <c r="BN3" i="1"/>
  <c r="CD3" i="1"/>
  <c r="CT3" i="1"/>
  <c r="DJ3" i="1"/>
  <c r="DZ3" i="1"/>
  <c r="EP3" i="1"/>
  <c r="FF3" i="1"/>
  <c r="FV3" i="1"/>
  <c r="GL3" i="1"/>
  <c r="HB3" i="1"/>
  <c r="HR3" i="1"/>
  <c r="IT3" i="1"/>
  <c r="JJ3" i="1"/>
  <c r="JZ3" i="1"/>
  <c r="KP3" i="1"/>
  <c r="LF3" i="1"/>
  <c r="LV3" i="1"/>
  <c r="ML3" i="1"/>
  <c r="NB3" i="1"/>
  <c r="BO3" i="1"/>
  <c r="DK3" i="1"/>
  <c r="EQ3" i="1"/>
  <c r="FW3" i="1"/>
  <c r="HC3" i="1"/>
  <c r="IU3" i="1"/>
  <c r="KA3" i="1"/>
  <c r="LG3" i="1"/>
  <c r="MM3" i="1"/>
  <c r="IS3" i="1"/>
  <c r="S3" i="1"/>
  <c r="AI3" i="1"/>
  <c r="AY3" i="1"/>
  <c r="CE3" i="1"/>
  <c r="CU3" i="1"/>
  <c r="EA3" i="1"/>
  <c r="FG3" i="1"/>
  <c r="GM3" i="1"/>
  <c r="HS3" i="1"/>
  <c r="JK3" i="1"/>
  <c r="KQ3" i="1"/>
  <c r="LW3" i="1"/>
  <c r="NC3" i="1"/>
  <c r="JI3" i="1"/>
  <c r="T3" i="1"/>
  <c r="AJ3" i="1"/>
  <c r="AZ3" i="1"/>
  <c r="BP3" i="1"/>
  <c r="CF3" i="1"/>
  <c r="CV3" i="1"/>
  <c r="DL3" i="1"/>
  <c r="EB3" i="1"/>
  <c r="ER3" i="1"/>
  <c r="FH3" i="1"/>
  <c r="FX3" i="1"/>
  <c r="GN3" i="1"/>
  <c r="HD3" i="1"/>
  <c r="HT3" i="1"/>
  <c r="IV3" i="1"/>
  <c r="JL3" i="1"/>
  <c r="KB3" i="1"/>
  <c r="KR3" i="1"/>
  <c r="LH3" i="1"/>
  <c r="LX3" i="1"/>
  <c r="MN3" i="1"/>
  <c r="E3" i="1"/>
  <c r="CY3" i="1"/>
  <c r="FK3" i="1"/>
  <c r="HW3" i="1"/>
  <c r="KU3" i="1"/>
  <c r="MA3" i="1"/>
  <c r="KW3" i="1"/>
  <c r="J3" i="1"/>
  <c r="KM3" i="1"/>
  <c r="LD3" i="1"/>
  <c r="U3" i="1"/>
  <c r="AK3" i="1"/>
  <c r="BA3" i="1"/>
  <c r="BQ3" i="1"/>
  <c r="CG3" i="1"/>
  <c r="CW3" i="1"/>
  <c r="DM3" i="1"/>
  <c r="EC3" i="1"/>
  <c r="ES3" i="1"/>
  <c r="FI3" i="1"/>
  <c r="FY3" i="1"/>
  <c r="GO3" i="1"/>
  <c r="HE3" i="1"/>
  <c r="HU3" i="1"/>
  <c r="IW3" i="1"/>
  <c r="JM3" i="1"/>
  <c r="KC3" i="1"/>
  <c r="KS3" i="1"/>
  <c r="LI3" i="1"/>
  <c r="LY3" i="1"/>
  <c r="MO3" i="1"/>
  <c r="F3" i="1"/>
  <c r="BS3" i="1"/>
  <c r="EU3" i="1"/>
  <c r="HG3" i="1"/>
  <c r="KE3" i="1"/>
  <c r="MQ3" i="1"/>
  <c r="JQ3" i="1"/>
  <c r="LQ3" i="1"/>
  <c r="GZ3" i="1"/>
  <c r="JY3" i="1"/>
  <c r="V3" i="1"/>
  <c r="AL3" i="1"/>
  <c r="BB3" i="1"/>
  <c r="BR3" i="1"/>
  <c r="CH3" i="1"/>
  <c r="CX3" i="1"/>
  <c r="DN3" i="1"/>
  <c r="ED3" i="1"/>
  <c r="ET3" i="1"/>
  <c r="FJ3" i="1"/>
  <c r="FZ3" i="1"/>
  <c r="GP3" i="1"/>
  <c r="HF3" i="1"/>
  <c r="HV3" i="1"/>
  <c r="IX3" i="1"/>
  <c r="JN3" i="1"/>
  <c r="KD3" i="1"/>
  <c r="KT3" i="1"/>
  <c r="LJ3" i="1"/>
  <c r="LZ3" i="1"/>
  <c r="MP3" i="1"/>
  <c r="G3" i="1"/>
  <c r="DO3" i="1"/>
  <c r="GA3" i="1"/>
  <c r="IY3" i="1"/>
  <c r="LK3" i="1"/>
  <c r="H3" i="1"/>
  <c r="KG3" i="1"/>
  <c r="LA3" i="1"/>
  <c r="HP3" i="1"/>
  <c r="NA3" i="1"/>
  <c r="W3" i="1"/>
  <c r="AM3" i="1"/>
  <c r="BC3" i="1"/>
  <c r="CI3" i="1"/>
  <c r="EE3" i="1"/>
  <c r="GQ3" i="1"/>
  <c r="JO3" i="1"/>
  <c r="JA3" i="1"/>
  <c r="MS3" i="1"/>
  <c r="MY3" i="1"/>
  <c r="X3" i="1"/>
  <c r="AN3" i="1"/>
  <c r="BD3" i="1"/>
  <c r="BT3" i="1"/>
  <c r="CJ3" i="1"/>
  <c r="CZ3" i="1"/>
  <c r="DP3" i="1"/>
  <c r="EF3" i="1"/>
  <c r="EV3" i="1"/>
  <c r="FL3" i="1"/>
  <c r="GB3" i="1"/>
  <c r="GR3" i="1"/>
  <c r="HH3" i="1"/>
  <c r="HX3" i="1"/>
  <c r="IZ3" i="1"/>
  <c r="JP3" i="1"/>
  <c r="KF3" i="1"/>
  <c r="KV3" i="1"/>
  <c r="LL3" i="1"/>
  <c r="MB3" i="1"/>
  <c r="MR3" i="1"/>
  <c r="I3" i="1"/>
  <c r="DQ3" i="1"/>
  <c r="FM3" i="1"/>
  <c r="GS3" i="1"/>
  <c r="HY3" i="1"/>
  <c r="MC3" i="1"/>
  <c r="MW3" i="1"/>
  <c r="IR3" i="1"/>
  <c r="LE3" i="1"/>
  <c r="Y3" i="1"/>
  <c r="AO3" i="1"/>
  <c r="BE3" i="1"/>
  <c r="BU3" i="1"/>
  <c r="CK3" i="1"/>
  <c r="DA3" i="1"/>
  <c r="EG3" i="1"/>
  <c r="EW3" i="1"/>
  <c r="GC3" i="1"/>
  <c r="HI3" i="1"/>
  <c r="LM3" i="1"/>
  <c r="N3" i="1"/>
  <c r="JH3" i="1"/>
  <c r="Z3" i="1"/>
  <c r="AP3" i="1"/>
  <c r="BF3" i="1"/>
  <c r="BV3" i="1"/>
  <c r="CL3" i="1"/>
  <c r="DB3" i="1"/>
  <c r="DR3" i="1"/>
  <c r="EH3" i="1"/>
  <c r="EX3" i="1"/>
  <c r="FN3" i="1"/>
  <c r="GD3" i="1"/>
  <c r="GT3" i="1"/>
  <c r="HJ3" i="1"/>
  <c r="IL3" i="1"/>
  <c r="JB3" i="1"/>
  <c r="JR3" i="1"/>
  <c r="KH3" i="1"/>
  <c r="KX3" i="1"/>
  <c r="LN3" i="1"/>
  <c r="MD3" i="1"/>
  <c r="MT3" i="1"/>
  <c r="K3" i="1"/>
  <c r="AS3" i="1"/>
  <c r="CO3" i="1"/>
  <c r="EK3" i="1"/>
  <c r="GG3" i="1"/>
  <c r="IO3" i="1"/>
  <c r="KK3" i="1"/>
  <c r="C3" i="1"/>
  <c r="HQ3" i="1"/>
  <c r="AA3" i="1"/>
  <c r="AQ3" i="1"/>
  <c r="BG3" i="1"/>
  <c r="BW3" i="1"/>
  <c r="CM3" i="1"/>
  <c r="DC3" i="1"/>
  <c r="DS3" i="1"/>
  <c r="EI3" i="1"/>
  <c r="EY3" i="1"/>
  <c r="FO3" i="1"/>
  <c r="GE3" i="1"/>
  <c r="GU3" i="1"/>
  <c r="HK3" i="1"/>
  <c r="IM3" i="1"/>
  <c r="JC3" i="1"/>
  <c r="JS3" i="1"/>
  <c r="KI3" i="1"/>
  <c r="KY3" i="1"/>
  <c r="LO3" i="1"/>
  <c r="ME3" i="1"/>
  <c r="MU3" i="1"/>
  <c r="L3" i="1"/>
  <c r="BI3" i="1"/>
  <c r="DE3" i="1"/>
  <c r="FA3" i="1"/>
  <c r="GW3" i="1"/>
  <c r="JE3" i="1"/>
  <c r="MG3" i="1"/>
  <c r="JX3" i="1"/>
  <c r="LU3" i="1"/>
  <c r="AB3" i="1"/>
  <c r="AR3" i="1"/>
  <c r="BH3" i="1"/>
  <c r="BX3" i="1"/>
  <c r="CN3" i="1"/>
  <c r="DD3" i="1"/>
  <c r="DT3" i="1"/>
  <c r="EJ3" i="1"/>
  <c r="EZ3" i="1"/>
  <c r="FP3" i="1"/>
  <c r="GF3" i="1"/>
  <c r="GV3" i="1"/>
  <c r="HL3" i="1"/>
  <c r="IN3" i="1"/>
  <c r="JD3" i="1"/>
  <c r="JT3" i="1"/>
  <c r="KJ3" i="1"/>
  <c r="KZ3" i="1"/>
  <c r="LP3" i="1"/>
  <c r="MF3" i="1"/>
  <c r="MV3" i="1"/>
  <c r="M3" i="1"/>
  <c r="AC3" i="1"/>
  <c r="BY3" i="1"/>
  <c r="DU3" i="1"/>
  <c r="FQ3" i="1"/>
  <c r="HM3" i="1"/>
  <c r="JU3" i="1"/>
  <c r="MI3" i="1"/>
  <c r="MZ3" i="1"/>
  <c r="AD3" i="1"/>
  <c r="AT3" i="1"/>
  <c r="BJ3" i="1"/>
  <c r="BZ3" i="1"/>
  <c r="CP3" i="1"/>
  <c r="DF3" i="1"/>
  <c r="DV3" i="1"/>
  <c r="EL3" i="1"/>
  <c r="FB3" i="1"/>
  <c r="FR3" i="1"/>
  <c r="GH3" i="1"/>
  <c r="GX3" i="1"/>
  <c r="HN3" i="1"/>
  <c r="IP3" i="1"/>
  <c r="JF3" i="1"/>
  <c r="JV3" i="1"/>
  <c r="KL3" i="1"/>
  <c r="LB3" i="1"/>
  <c r="LR3" i="1"/>
  <c r="MH3" i="1"/>
  <c r="MX3" i="1"/>
  <c r="D3" i="1"/>
  <c r="CA3" i="1"/>
  <c r="DW3" i="1"/>
  <c r="FC3" i="1"/>
  <c r="GI3" i="1"/>
  <c r="HO3" i="1"/>
  <c r="JW3" i="1"/>
  <c r="LS3" i="1"/>
  <c r="MJ3" i="1"/>
  <c r="F103" i="17"/>
  <c r="E131" i="17"/>
  <c r="M120" i="17"/>
  <c r="K120" i="17"/>
  <c r="N114" i="17"/>
  <c r="L114" i="17"/>
  <c r="M109" i="17"/>
  <c r="K109" i="17"/>
  <c r="E103" i="17"/>
  <c r="F92" i="17"/>
  <c r="N86" i="17"/>
  <c r="L86" i="17"/>
  <c r="E81" i="17"/>
  <c r="F75" i="17"/>
  <c r="F64" i="17"/>
  <c r="N53" i="17"/>
  <c r="L53" i="17"/>
  <c r="F47" i="17"/>
  <c r="E42" i="17"/>
  <c r="N25" i="17"/>
  <c r="L25" i="17"/>
  <c r="M20" i="17"/>
  <c r="K20" i="17"/>
  <c r="E14" i="17"/>
  <c r="E3" i="17"/>
  <c r="E70" i="17"/>
  <c r="N125" i="17"/>
  <c r="L125" i="17"/>
  <c r="F119" i="17"/>
  <c r="E114" i="17"/>
  <c r="N97" i="17"/>
  <c r="L97" i="17"/>
  <c r="M92" i="17"/>
  <c r="K92" i="17"/>
  <c r="E86" i="17"/>
  <c r="E75" i="17"/>
  <c r="M64" i="17"/>
  <c r="K64" i="17"/>
  <c r="N58" i="17"/>
  <c r="L58" i="17"/>
  <c r="M53" i="17"/>
  <c r="K53" i="17"/>
  <c r="E47" i="17"/>
  <c r="F36" i="17"/>
  <c r="N30" i="17"/>
  <c r="L30" i="17"/>
  <c r="E25" i="17"/>
  <c r="F19" i="17"/>
  <c r="F8" i="17"/>
  <c r="N109" i="17"/>
  <c r="L109" i="17"/>
  <c r="N130" i="17"/>
  <c r="L130" i="17"/>
  <c r="M125" i="17"/>
  <c r="K125" i="17"/>
  <c r="E119" i="17"/>
  <c r="F108" i="17"/>
  <c r="D108" i="17" s="1"/>
  <c r="N102" i="17"/>
  <c r="L102" i="17"/>
  <c r="E97" i="17"/>
  <c r="F91" i="17"/>
  <c r="F80" i="17"/>
  <c r="N69" i="17"/>
  <c r="L69" i="17"/>
  <c r="F63" i="17"/>
  <c r="E58" i="17"/>
  <c r="N41" i="17"/>
  <c r="L41" i="17"/>
  <c r="M36" i="17"/>
  <c r="K36" i="17"/>
  <c r="E30" i="17"/>
  <c r="E19" i="17"/>
  <c r="M8" i="17"/>
  <c r="K8" i="17"/>
  <c r="M37" i="17"/>
  <c r="K37" i="17"/>
  <c r="F135" i="17"/>
  <c r="E130" i="17"/>
  <c r="N113" i="17"/>
  <c r="L113" i="17"/>
  <c r="M108" i="17"/>
  <c r="K108" i="17"/>
  <c r="E102" i="17"/>
  <c r="E91" i="17"/>
  <c r="M80" i="17"/>
  <c r="K80" i="17"/>
  <c r="N74" i="17"/>
  <c r="L74" i="17"/>
  <c r="M69" i="17"/>
  <c r="K69" i="17"/>
  <c r="E63" i="17"/>
  <c r="F52" i="17"/>
  <c r="D52" i="17" s="1"/>
  <c r="N46" i="17"/>
  <c r="L46" i="17"/>
  <c r="E41" i="17"/>
  <c r="F35" i="17"/>
  <c r="F24" i="17"/>
  <c r="N13" i="17"/>
  <c r="L13" i="17"/>
  <c r="F7" i="17"/>
  <c r="F120" i="17"/>
  <c r="N42" i="17"/>
  <c r="L42" i="17"/>
  <c r="E135" i="17"/>
  <c r="F124" i="17"/>
  <c r="N118" i="17"/>
  <c r="L118" i="17"/>
  <c r="E113" i="17"/>
  <c r="F107" i="17"/>
  <c r="F96" i="17"/>
  <c r="N85" i="17"/>
  <c r="L85" i="17"/>
  <c r="F79" i="17"/>
  <c r="D79" i="17" s="1"/>
  <c r="E74" i="17"/>
  <c r="N57" i="17"/>
  <c r="L57" i="17"/>
  <c r="M52" i="17"/>
  <c r="K52" i="17"/>
  <c r="E46" i="17"/>
  <c r="E35" i="17"/>
  <c r="M24" i="17"/>
  <c r="K24" i="17"/>
  <c r="N18" i="17"/>
  <c r="L18" i="17"/>
  <c r="M13" i="17"/>
  <c r="K13" i="17"/>
  <c r="E7" i="17"/>
  <c r="F20" i="17"/>
  <c r="N129" i="17"/>
  <c r="L129" i="17"/>
  <c r="M124" i="17"/>
  <c r="K124" i="17"/>
  <c r="E118" i="17"/>
  <c r="E107" i="17"/>
  <c r="M96" i="17"/>
  <c r="K96" i="17"/>
  <c r="N90" i="17"/>
  <c r="L90" i="17"/>
  <c r="M85" i="17"/>
  <c r="K85" i="17"/>
  <c r="E79" i="17"/>
  <c r="F68" i="17"/>
  <c r="N62" i="17"/>
  <c r="L62" i="17"/>
  <c r="E57" i="17"/>
  <c r="F51" i="17"/>
  <c r="F40" i="17"/>
  <c r="N29" i="17"/>
  <c r="L29" i="17"/>
  <c r="F23" i="17"/>
  <c r="E18" i="17"/>
  <c r="F131" i="17"/>
  <c r="N134" i="17"/>
  <c r="L134" i="17"/>
  <c r="E129" i="17"/>
  <c r="F123" i="17"/>
  <c r="F112" i="17"/>
  <c r="N101" i="17"/>
  <c r="L101" i="17"/>
  <c r="F95" i="17"/>
  <c r="E90" i="17"/>
  <c r="N73" i="17"/>
  <c r="L73" i="17"/>
  <c r="M68" i="17"/>
  <c r="K68" i="17"/>
  <c r="E62" i="17"/>
  <c r="E51" i="17"/>
  <c r="M40" i="17"/>
  <c r="K40" i="17"/>
  <c r="N34" i="17"/>
  <c r="L34" i="17"/>
  <c r="M29" i="17"/>
  <c r="K29" i="17"/>
  <c r="E23" i="17"/>
  <c r="F12" i="17"/>
  <c r="N6" i="17"/>
  <c r="L6" i="17"/>
  <c r="M48" i="17"/>
  <c r="K48" i="17"/>
  <c r="E134" i="17"/>
  <c r="E123" i="17"/>
  <c r="M112" i="17"/>
  <c r="K112" i="17"/>
  <c r="N106" i="17"/>
  <c r="L106" i="17"/>
  <c r="M101" i="17"/>
  <c r="K101" i="17"/>
  <c r="E95" i="17"/>
  <c r="F84" i="17"/>
  <c r="N78" i="17"/>
  <c r="L78" i="17"/>
  <c r="E73" i="17"/>
  <c r="F67" i="17"/>
  <c r="F56" i="17"/>
  <c r="D56" i="17" s="1"/>
  <c r="N45" i="17"/>
  <c r="L45" i="17"/>
  <c r="F39" i="17"/>
  <c r="E34" i="17"/>
  <c r="N17" i="17"/>
  <c r="L17" i="17"/>
  <c r="M12" i="17"/>
  <c r="K12" i="17"/>
  <c r="E6" i="17"/>
  <c r="N81" i="17"/>
  <c r="L81" i="17"/>
  <c r="F128" i="17"/>
  <c r="D128" i="17" s="1"/>
  <c r="N117" i="17"/>
  <c r="L117" i="17"/>
  <c r="F111" i="17"/>
  <c r="E106" i="17"/>
  <c r="N89" i="17"/>
  <c r="L89" i="17"/>
  <c r="M84" i="17"/>
  <c r="K84" i="17"/>
  <c r="E78" i="17"/>
  <c r="E67" i="17"/>
  <c r="M56" i="17"/>
  <c r="K56" i="17"/>
  <c r="N50" i="17"/>
  <c r="L50" i="17"/>
  <c r="M45" i="17"/>
  <c r="K45" i="17"/>
  <c r="E39" i="17"/>
  <c r="F28" i="17"/>
  <c r="N22" i="17"/>
  <c r="L22" i="17"/>
  <c r="E17" i="17"/>
  <c r="F11" i="17"/>
  <c r="E98" i="17"/>
  <c r="C98" i="17" s="1"/>
  <c r="E31" i="17"/>
  <c r="M2" i="17"/>
  <c r="K2" i="17"/>
  <c r="M128" i="17"/>
  <c r="K128" i="17"/>
  <c r="N122" i="17"/>
  <c r="L122" i="17"/>
  <c r="M117" i="17"/>
  <c r="K117" i="17"/>
  <c r="E111" i="17"/>
  <c r="F100" i="17"/>
  <c r="N94" i="17"/>
  <c r="L94" i="17"/>
  <c r="E89" i="17"/>
  <c r="F83" i="17"/>
  <c r="F72" i="17"/>
  <c r="N61" i="17"/>
  <c r="L61" i="17"/>
  <c r="F55" i="17"/>
  <c r="E50" i="17"/>
  <c r="N33" i="17"/>
  <c r="L33" i="17"/>
  <c r="M28" i="17"/>
  <c r="K28" i="17"/>
  <c r="E22" i="17"/>
  <c r="E11" i="17"/>
  <c r="N2" i="17"/>
  <c r="L2" i="17"/>
  <c r="N133" i="17"/>
  <c r="L133" i="17"/>
  <c r="F127" i="17"/>
  <c r="E122" i="17"/>
  <c r="N105" i="17"/>
  <c r="L105" i="17"/>
  <c r="M100" i="17"/>
  <c r="K100" i="17"/>
  <c r="E94" i="17"/>
  <c r="E83" i="17"/>
  <c r="M72" i="17"/>
  <c r="K72" i="17"/>
  <c r="N66" i="17"/>
  <c r="L66" i="17"/>
  <c r="M61" i="17"/>
  <c r="K61" i="17"/>
  <c r="E55" i="17"/>
  <c r="F44" i="17"/>
  <c r="N38" i="17"/>
  <c r="L38" i="17"/>
  <c r="E33" i="17"/>
  <c r="F27" i="17"/>
  <c r="F16" i="17"/>
  <c r="N5" i="17"/>
  <c r="L5" i="17"/>
  <c r="F3" i="17"/>
  <c r="M133" i="17"/>
  <c r="K133" i="17"/>
  <c r="E127" i="17"/>
  <c r="F116" i="17"/>
  <c r="D116" i="17" s="1"/>
  <c r="N110" i="17"/>
  <c r="L110" i="17"/>
  <c r="E105" i="17"/>
  <c r="F99" i="17"/>
  <c r="F88" i="17"/>
  <c r="N77" i="17"/>
  <c r="L77" i="17"/>
  <c r="F71" i="17"/>
  <c r="E66" i="17"/>
  <c r="N49" i="17"/>
  <c r="L49" i="17"/>
  <c r="M44" i="17"/>
  <c r="K44" i="17"/>
  <c r="E38" i="17"/>
  <c r="E27" i="17"/>
  <c r="M16" i="17"/>
  <c r="K16" i="17"/>
  <c r="N10" i="17"/>
  <c r="L10" i="17"/>
  <c r="M5" i="17"/>
  <c r="K5" i="17"/>
  <c r="M76" i="17"/>
  <c r="K76" i="17"/>
  <c r="E9" i="17"/>
  <c r="C9" i="17" s="1"/>
  <c r="D2" i="17"/>
  <c r="N121" i="17"/>
  <c r="L121" i="17"/>
  <c r="M116" i="17"/>
  <c r="K116" i="17"/>
  <c r="E110" i="17"/>
  <c r="C110" i="17" s="1"/>
  <c r="E99" i="17"/>
  <c r="C99" i="17" s="1"/>
  <c r="M88" i="17"/>
  <c r="K88" i="17"/>
  <c r="N82" i="17"/>
  <c r="L82" i="17"/>
  <c r="M77" i="17"/>
  <c r="K77" i="17"/>
  <c r="E71" i="17"/>
  <c r="C71" i="17" s="1"/>
  <c r="F60" i="17"/>
  <c r="D60" i="17" s="1"/>
  <c r="N54" i="17"/>
  <c r="L54" i="17"/>
  <c r="E49" i="17"/>
  <c r="C49" i="17" s="1"/>
  <c r="F43" i="17"/>
  <c r="D43" i="17" s="1"/>
  <c r="C37" i="17"/>
  <c r="F32" i="17"/>
  <c r="N21" i="17"/>
  <c r="L21" i="17"/>
  <c r="F15" i="17"/>
  <c r="D15" i="17" s="1"/>
  <c r="E10" i="17"/>
  <c r="N14" i="17"/>
  <c r="L14" i="17"/>
  <c r="F132" i="17"/>
  <c r="N126" i="17"/>
  <c r="L126" i="17"/>
  <c r="E121" i="17"/>
  <c r="F115" i="17"/>
  <c r="F104" i="17"/>
  <c r="N93" i="17"/>
  <c r="L93" i="17"/>
  <c r="F87" i="17"/>
  <c r="E82" i="17"/>
  <c r="C76" i="17"/>
  <c r="N65" i="17"/>
  <c r="L65" i="17"/>
  <c r="M60" i="17"/>
  <c r="K60" i="17"/>
  <c r="E54" i="17"/>
  <c r="C54" i="17" s="1"/>
  <c r="C48" i="17"/>
  <c r="E43" i="17"/>
  <c r="M32" i="17"/>
  <c r="K32" i="17"/>
  <c r="N26" i="17"/>
  <c r="L26" i="17"/>
  <c r="M21" i="17"/>
  <c r="K21" i="17"/>
  <c r="E15" i="17"/>
  <c r="F4" i="17"/>
  <c r="E59" i="17"/>
  <c r="M132" i="17"/>
  <c r="K132" i="17"/>
  <c r="E126" i="17"/>
  <c r="E115" i="17"/>
  <c r="C115" i="17" s="1"/>
  <c r="D109" i="17"/>
  <c r="M104" i="17"/>
  <c r="K104" i="17"/>
  <c r="N98" i="17"/>
  <c r="L98" i="17"/>
  <c r="M93" i="17"/>
  <c r="K93" i="17"/>
  <c r="E87" i="17"/>
  <c r="C87" i="17" s="1"/>
  <c r="D81" i="17"/>
  <c r="F76" i="17"/>
  <c r="N70" i="17"/>
  <c r="L70" i="17"/>
  <c r="E65" i="17"/>
  <c r="C65" i="17" s="1"/>
  <c r="F59" i="17"/>
  <c r="F48" i="17"/>
  <c r="D42" i="17"/>
  <c r="N37" i="17"/>
  <c r="L37" i="17"/>
  <c r="F31" i="17"/>
  <c r="D31" i="17" s="1"/>
  <c r="C26" i="17"/>
  <c r="E26" i="17"/>
  <c r="D14" i="17"/>
  <c r="N9" i="17"/>
  <c r="L9" i="17"/>
  <c r="M4" i="17"/>
  <c r="K4" i="17"/>
  <c r="M2" i="15"/>
  <c r="K2" i="15"/>
  <c r="E132" i="15"/>
  <c r="E127" i="15"/>
  <c r="N121" i="15"/>
  <c r="L121" i="15"/>
  <c r="E116" i="15"/>
  <c r="F110" i="15"/>
  <c r="E105" i="15"/>
  <c r="F94" i="15"/>
  <c r="D94" i="15" s="1"/>
  <c r="E83" i="15"/>
  <c r="N72" i="15"/>
  <c r="L72" i="15"/>
  <c r="F61" i="15"/>
  <c r="N56" i="15"/>
  <c r="L56" i="15"/>
  <c r="N50" i="15"/>
  <c r="L50" i="15"/>
  <c r="M45" i="15"/>
  <c r="K45" i="15"/>
  <c r="M40" i="15"/>
  <c r="K40" i="15"/>
  <c r="N34" i="15"/>
  <c r="L34" i="15"/>
  <c r="M29" i="15"/>
  <c r="K29" i="15"/>
  <c r="E12" i="15"/>
  <c r="N105" i="15"/>
  <c r="L105" i="15"/>
  <c r="E100" i="15"/>
  <c r="E78" i="15"/>
  <c r="N2" i="15"/>
  <c r="L2" i="15"/>
  <c r="F126" i="15"/>
  <c r="E121" i="15"/>
  <c r="C121" i="15" s="1"/>
  <c r="F115" i="15"/>
  <c r="E110" i="15"/>
  <c r="N99" i="15"/>
  <c r="L99" i="15"/>
  <c r="E94" i="15"/>
  <c r="F77" i="15"/>
  <c r="M72" i="15"/>
  <c r="K72" i="15"/>
  <c r="N66" i="15"/>
  <c r="L66" i="15"/>
  <c r="M61" i="15"/>
  <c r="K61" i="15"/>
  <c r="M56" i="15"/>
  <c r="K56" i="15"/>
  <c r="E50" i="15"/>
  <c r="E34" i="15"/>
  <c r="N23" i="15"/>
  <c r="L23" i="15"/>
  <c r="N17" i="15"/>
  <c r="L17" i="15"/>
  <c r="F11" i="15"/>
  <c r="F6" i="15"/>
  <c r="N116" i="15"/>
  <c r="L116" i="15"/>
  <c r="E95" i="15"/>
  <c r="E67" i="15"/>
  <c r="N131" i="15"/>
  <c r="L131" i="15"/>
  <c r="E126" i="15"/>
  <c r="E115" i="15"/>
  <c r="E99" i="15"/>
  <c r="N88" i="15"/>
  <c r="L88" i="15"/>
  <c r="N82" i="15"/>
  <c r="L82" i="15"/>
  <c r="M77" i="15"/>
  <c r="K77" i="15"/>
  <c r="E66" i="15"/>
  <c r="N44" i="15"/>
  <c r="L44" i="15"/>
  <c r="N39" i="15"/>
  <c r="L39" i="15"/>
  <c r="N28" i="15"/>
  <c r="L28" i="15"/>
  <c r="E23" i="15"/>
  <c r="E17" i="15"/>
  <c r="E11" i="15"/>
  <c r="C11" i="15" s="1"/>
  <c r="M6" i="15"/>
  <c r="K6" i="15"/>
  <c r="F83" i="15"/>
  <c r="F45" i="15"/>
  <c r="D2" i="15"/>
  <c r="C131" i="15"/>
  <c r="E131" i="15"/>
  <c r="D109" i="15"/>
  <c r="F109" i="15"/>
  <c r="N104" i="15"/>
  <c r="L104" i="15"/>
  <c r="F93" i="15"/>
  <c r="D93" i="15" s="1"/>
  <c r="M88" i="15"/>
  <c r="K88" i="15"/>
  <c r="E82" i="15"/>
  <c r="C82" i="15" s="1"/>
  <c r="N71" i="15"/>
  <c r="L71" i="15"/>
  <c r="N60" i="15"/>
  <c r="L60" i="15"/>
  <c r="N55" i="15"/>
  <c r="L55" i="15"/>
  <c r="N49" i="15"/>
  <c r="L49" i="15"/>
  <c r="E44" i="15"/>
  <c r="E39" i="15"/>
  <c r="C39" i="15" s="1"/>
  <c r="N33" i="15"/>
  <c r="L33" i="15"/>
  <c r="C28" i="15"/>
  <c r="E28" i="15"/>
  <c r="F22" i="15"/>
  <c r="D22" i="15" s="1"/>
  <c r="N127" i="15"/>
  <c r="L127" i="15"/>
  <c r="E89" i="15"/>
  <c r="C89" i="15" s="1"/>
  <c r="N136" i="15"/>
  <c r="L136" i="15"/>
  <c r="F125" i="15"/>
  <c r="N120" i="15"/>
  <c r="L120" i="15"/>
  <c r="N114" i="15"/>
  <c r="L114" i="15"/>
  <c r="M109" i="15"/>
  <c r="K109" i="15"/>
  <c r="M104" i="15"/>
  <c r="K104" i="15"/>
  <c r="N98" i="15"/>
  <c r="L98" i="15"/>
  <c r="M93" i="15"/>
  <c r="K93" i="15"/>
  <c r="N76" i="15"/>
  <c r="L76" i="15"/>
  <c r="E71" i="15"/>
  <c r="N65" i="15"/>
  <c r="L65" i="15"/>
  <c r="E60" i="15"/>
  <c r="C60" i="15" s="1"/>
  <c r="C55" i="15"/>
  <c r="E55" i="15"/>
  <c r="C49" i="15"/>
  <c r="E49" i="15"/>
  <c r="F38" i="15"/>
  <c r="D38" i="15" s="1"/>
  <c r="C33" i="15"/>
  <c r="E33" i="15"/>
  <c r="F27" i="15"/>
  <c r="D27" i="15" s="1"/>
  <c r="E22" i="15"/>
  <c r="N10" i="15"/>
  <c r="L10" i="15"/>
  <c r="D5" i="15"/>
  <c r="F5" i="15"/>
  <c r="C111" i="15"/>
  <c r="E111" i="15"/>
  <c r="F29" i="15"/>
  <c r="D29" i="15" s="1"/>
  <c r="M136" i="15"/>
  <c r="K136" i="15"/>
  <c r="N130" i="15"/>
  <c r="L130" i="15"/>
  <c r="M125" i="15"/>
  <c r="K125" i="15"/>
  <c r="M120" i="15"/>
  <c r="K120" i="15"/>
  <c r="E114" i="15"/>
  <c r="C114" i="15" s="1"/>
  <c r="C98" i="15"/>
  <c r="E98" i="15"/>
  <c r="N87" i="15"/>
  <c r="L87" i="15"/>
  <c r="N81" i="15"/>
  <c r="L81" i="15"/>
  <c r="C76" i="15"/>
  <c r="E76" i="15"/>
  <c r="F70" i="15"/>
  <c r="D70" i="15" s="1"/>
  <c r="C65" i="15"/>
  <c r="E65" i="15"/>
  <c r="F54" i="15"/>
  <c r="N43" i="15"/>
  <c r="L43" i="15"/>
  <c r="C38" i="15"/>
  <c r="E38" i="15"/>
  <c r="E27" i="15"/>
  <c r="N16" i="15"/>
  <c r="L16" i="15"/>
  <c r="C10" i="15"/>
  <c r="E10" i="15"/>
  <c r="M5" i="15"/>
  <c r="K5" i="15"/>
  <c r="N132" i="15"/>
  <c r="L132" i="15"/>
  <c r="N40" i="15"/>
  <c r="L40" i="15"/>
  <c r="E130" i="15"/>
  <c r="C130" i="15" s="1"/>
  <c r="N108" i="15"/>
  <c r="L108" i="15"/>
  <c r="N103" i="15"/>
  <c r="L103" i="15"/>
  <c r="N92" i="15"/>
  <c r="L92" i="15"/>
  <c r="E87" i="15"/>
  <c r="C81" i="15"/>
  <c r="E81" i="15"/>
  <c r="D75" i="15"/>
  <c r="F75" i="15"/>
  <c r="E70" i="15"/>
  <c r="N59" i="15"/>
  <c r="L59" i="15"/>
  <c r="E54" i="15"/>
  <c r="C54" i="15" s="1"/>
  <c r="E43" i="15"/>
  <c r="F21" i="15"/>
  <c r="D21" i="15" s="1"/>
  <c r="M16" i="15"/>
  <c r="K16" i="15"/>
  <c r="F4" i="15"/>
  <c r="D4" i="15" s="1"/>
  <c r="C103" i="15"/>
  <c r="E103" i="15"/>
  <c r="N97" i="15"/>
  <c r="L97" i="15"/>
  <c r="E92" i="15"/>
  <c r="C92" i="15" s="1"/>
  <c r="D86" i="15"/>
  <c r="F86" i="15"/>
  <c r="E75" i="15"/>
  <c r="E59" i="15"/>
  <c r="N48" i="15"/>
  <c r="L48" i="15"/>
  <c r="D37" i="15"/>
  <c r="F37" i="15"/>
  <c r="N32" i="15"/>
  <c r="L32" i="15"/>
  <c r="N26" i="15"/>
  <c r="L26" i="15"/>
  <c r="M21" i="15"/>
  <c r="K21" i="15"/>
  <c r="N9" i="15"/>
  <c r="L9" i="15"/>
  <c r="E4" i="15"/>
  <c r="N124" i="15"/>
  <c r="L124" i="15"/>
  <c r="E135" i="15"/>
  <c r="N129" i="15"/>
  <c r="L129" i="15"/>
  <c r="C124" i="15"/>
  <c r="E124" i="15"/>
  <c r="E119" i="15"/>
  <c r="E113" i="15"/>
  <c r="C113" i="15" s="1"/>
  <c r="D102" i="15"/>
  <c r="F102" i="15"/>
  <c r="E97" i="15"/>
  <c r="F91" i="15"/>
  <c r="E86" i="15"/>
  <c r="F69" i="15"/>
  <c r="D69" i="15" s="1"/>
  <c r="N64" i="15"/>
  <c r="L64" i="15"/>
  <c r="F53" i="15"/>
  <c r="M48" i="15"/>
  <c r="K48" i="15"/>
  <c r="N42" i="15"/>
  <c r="L42" i="15"/>
  <c r="M37" i="15"/>
  <c r="K37" i="15"/>
  <c r="M32" i="15"/>
  <c r="K32" i="15"/>
  <c r="E26" i="15"/>
  <c r="D20" i="15"/>
  <c r="F20" i="15"/>
  <c r="N15" i="15"/>
  <c r="L15" i="15"/>
  <c r="E9" i="15"/>
  <c r="F3" i="15"/>
  <c r="D3" i="15" s="1"/>
  <c r="E108" i="15"/>
  <c r="C108" i="15" s="1"/>
  <c r="F134" i="15"/>
  <c r="E129" i="15"/>
  <c r="F118" i="15"/>
  <c r="N107" i="15"/>
  <c r="L107" i="15"/>
  <c r="C102" i="15"/>
  <c r="E102" i="15"/>
  <c r="E91" i="15"/>
  <c r="N80" i="15"/>
  <c r="L80" i="15"/>
  <c r="N74" i="15"/>
  <c r="L74" i="15"/>
  <c r="M69" i="15"/>
  <c r="K69" i="15"/>
  <c r="M64" i="15"/>
  <c r="K64" i="15"/>
  <c r="N58" i="15"/>
  <c r="L58" i="15"/>
  <c r="M53" i="15"/>
  <c r="K53" i="15"/>
  <c r="E42" i="15"/>
  <c r="C42" i="15" s="1"/>
  <c r="E20" i="15"/>
  <c r="E15" i="15"/>
  <c r="C3" i="15"/>
  <c r="E3" i="15"/>
  <c r="E134" i="15"/>
  <c r="N123" i="15"/>
  <c r="L123" i="15"/>
  <c r="E118" i="15"/>
  <c r="E107" i="15"/>
  <c r="C107" i="15" s="1"/>
  <c r="F85" i="15"/>
  <c r="D85" i="15" s="1"/>
  <c r="M80" i="15"/>
  <c r="K80" i="15"/>
  <c r="E74" i="15"/>
  <c r="C74" i="15" s="1"/>
  <c r="C58" i="15"/>
  <c r="E58" i="15"/>
  <c r="N47" i="15"/>
  <c r="L47" i="15"/>
  <c r="N36" i="15"/>
  <c r="L36" i="15"/>
  <c r="N31" i="15"/>
  <c r="L31" i="15"/>
  <c r="N25" i="15"/>
  <c r="L25" i="15"/>
  <c r="D14" i="15"/>
  <c r="F14" i="15"/>
  <c r="N119" i="15"/>
  <c r="L119" i="15"/>
  <c r="E123" i="15"/>
  <c r="C123" i="15" s="1"/>
  <c r="N112" i="15"/>
  <c r="L112" i="15"/>
  <c r="F101" i="15"/>
  <c r="N96" i="15"/>
  <c r="L96" i="15"/>
  <c r="N90" i="15"/>
  <c r="L90" i="15"/>
  <c r="M85" i="15"/>
  <c r="K85" i="15"/>
  <c r="N68" i="15"/>
  <c r="L68" i="15"/>
  <c r="N63" i="15"/>
  <c r="L63" i="15"/>
  <c r="N52" i="15"/>
  <c r="L52" i="15"/>
  <c r="C47" i="15"/>
  <c r="E47" i="15"/>
  <c r="N41" i="15"/>
  <c r="L41" i="15"/>
  <c r="E36" i="15"/>
  <c r="E31" i="15"/>
  <c r="E25" i="15"/>
  <c r="N19" i="15"/>
  <c r="L19" i="15"/>
  <c r="E14" i="15"/>
  <c r="N8" i="15"/>
  <c r="L8" i="15"/>
  <c r="D133" i="15"/>
  <c r="F133" i="15"/>
  <c r="N128" i="15"/>
  <c r="L128" i="15"/>
  <c r="F117" i="15"/>
  <c r="M112" i="15"/>
  <c r="K112" i="15"/>
  <c r="N106" i="15"/>
  <c r="L106" i="15"/>
  <c r="M101" i="15"/>
  <c r="K101" i="15"/>
  <c r="M96" i="15"/>
  <c r="K96" i="15"/>
  <c r="E90" i="15"/>
  <c r="C90" i="15" s="1"/>
  <c r="N79" i="15"/>
  <c r="L79" i="15"/>
  <c r="N73" i="15"/>
  <c r="L73" i="15"/>
  <c r="E68" i="15"/>
  <c r="E63" i="15"/>
  <c r="N57" i="15"/>
  <c r="L57" i="15"/>
  <c r="E52" i="15"/>
  <c r="F46" i="15"/>
  <c r="E41" i="15"/>
  <c r="C41" i="15" s="1"/>
  <c r="D30" i="15"/>
  <c r="F30" i="15"/>
  <c r="E19" i="15"/>
  <c r="M8" i="15"/>
  <c r="K8" i="15"/>
  <c r="N135" i="15"/>
  <c r="L135" i="15"/>
  <c r="M133" i="15"/>
  <c r="K133" i="15"/>
  <c r="M128" i="15"/>
  <c r="K128" i="15"/>
  <c r="N122" i="15"/>
  <c r="L122" i="15"/>
  <c r="M117" i="15"/>
  <c r="K117" i="15"/>
  <c r="E106" i="15"/>
  <c r="C106" i="15" s="1"/>
  <c r="N84" i="15"/>
  <c r="L84" i="15"/>
  <c r="E79" i="15"/>
  <c r="E73" i="15"/>
  <c r="F62" i="15"/>
  <c r="D62" i="15" s="1"/>
  <c r="E57" i="15"/>
  <c r="F51" i="15"/>
  <c r="E46" i="15"/>
  <c r="D40" i="15"/>
  <c r="N35" i="15"/>
  <c r="L35" i="15"/>
  <c r="C30" i="15"/>
  <c r="E30" i="15"/>
  <c r="F13" i="15"/>
  <c r="D13" i="15" s="1"/>
  <c r="N113" i="15"/>
  <c r="L113" i="15"/>
  <c r="D132" i="15"/>
  <c r="D127" i="15"/>
  <c r="E122" i="15"/>
  <c r="C122" i="15" s="1"/>
  <c r="D116" i="15"/>
  <c r="N111" i="15"/>
  <c r="L111" i="15"/>
  <c r="D105" i="15"/>
  <c r="N100" i="15"/>
  <c r="L100" i="15"/>
  <c r="N95" i="15"/>
  <c r="L95" i="15"/>
  <c r="N89" i="15"/>
  <c r="L89" i="15"/>
  <c r="E84" i="15"/>
  <c r="F78" i="15"/>
  <c r="D78" i="15" s="1"/>
  <c r="D72" i="15"/>
  <c r="N67" i="15"/>
  <c r="L67" i="15"/>
  <c r="E62" i="15"/>
  <c r="C62" i="15" s="1"/>
  <c r="D56" i="15"/>
  <c r="C51" i="15"/>
  <c r="E51" i="15"/>
  <c r="C35" i="15"/>
  <c r="E35" i="15"/>
  <c r="N24" i="15"/>
  <c r="L24" i="15"/>
  <c r="N18" i="15"/>
  <c r="L18" i="15"/>
  <c r="M13" i="15"/>
  <c r="K13" i="15"/>
  <c r="N7" i="15"/>
  <c r="L7" i="15"/>
  <c r="M24" i="15"/>
  <c r="K24" i="15"/>
  <c r="E18" i="15"/>
  <c r="C18" i="15" s="1"/>
  <c r="F12" i="15"/>
  <c r="D12" i="15" s="1"/>
  <c r="C7" i="15"/>
  <c r="E7" i="15"/>
  <c r="L139" i="7"/>
  <c r="J139" i="7"/>
  <c r="L142" i="7"/>
  <c r="J142" i="7"/>
  <c r="K139" i="7"/>
  <c r="I139" i="7"/>
  <c r="K142" i="7"/>
  <c r="I142" i="7"/>
  <c r="L141" i="7"/>
  <c r="J141" i="7"/>
  <c r="K141" i="7"/>
  <c r="I141" i="7"/>
  <c r="L140" i="7"/>
  <c r="J140" i="7"/>
  <c r="K140" i="7"/>
  <c r="I140" i="7"/>
  <c r="L138" i="7"/>
  <c r="J138" i="7"/>
  <c r="K138" i="7"/>
  <c r="I138" i="7"/>
  <c r="R5" i="9"/>
  <c r="R378" i="9"/>
  <c r="R362" i="9"/>
  <c r="R346" i="9"/>
  <c r="R330" i="9"/>
  <c r="R314" i="9"/>
  <c r="R298" i="9"/>
  <c r="R282" i="9"/>
  <c r="R266" i="9"/>
  <c r="R250" i="9"/>
  <c r="R234" i="9"/>
  <c r="R218" i="9"/>
  <c r="R202" i="9"/>
  <c r="R186" i="9"/>
  <c r="R170" i="9"/>
  <c r="R138" i="9"/>
  <c r="R58" i="9"/>
  <c r="R42" i="9"/>
  <c r="R26" i="9"/>
  <c r="R10" i="9"/>
  <c r="R7" i="9"/>
  <c r="Q37" i="9"/>
  <c r="S37" i="9" s="1"/>
  <c r="M346" i="9"/>
  <c r="M121" i="9"/>
  <c r="Q306" i="9"/>
  <c r="S306" i="9" s="1"/>
  <c r="M77" i="9"/>
  <c r="Q351" i="9"/>
  <c r="S351" i="9" s="1"/>
  <c r="Q72" i="9"/>
  <c r="S72" i="9" s="1"/>
  <c r="M238" i="9"/>
  <c r="M32" i="9"/>
  <c r="M311" i="9"/>
  <c r="Q311" i="9"/>
  <c r="S311" i="9" s="1"/>
  <c r="M72" i="9"/>
  <c r="Q327" i="9"/>
  <c r="S327" i="9" s="1"/>
  <c r="M56" i="9"/>
  <c r="Q170" i="9"/>
  <c r="S170" i="9" s="1"/>
  <c r="Q65" i="9"/>
  <c r="S65" i="9" s="1"/>
  <c r="Q7" i="9"/>
  <c r="S7" i="9" s="1"/>
  <c r="M318" i="9"/>
  <c r="M376" i="9"/>
  <c r="M182" i="9"/>
  <c r="AC201" i="9"/>
  <c r="M154" i="9"/>
  <c r="AC229" i="9"/>
  <c r="M177" i="9"/>
  <c r="AC206" i="9"/>
  <c r="M17" i="9"/>
  <c r="AC366" i="9"/>
  <c r="M261" i="9"/>
  <c r="AC122" i="9"/>
  <c r="M207" i="9"/>
  <c r="AC176" i="9"/>
  <c r="M178" i="9"/>
  <c r="AC205" i="9"/>
  <c r="M88" i="9"/>
  <c r="AC295" i="9"/>
  <c r="Q145" i="9"/>
  <c r="S145" i="9" s="1"/>
  <c r="M222" i="9"/>
  <c r="AC161" i="9"/>
  <c r="Q288" i="9"/>
  <c r="S288" i="9" s="1"/>
  <c r="AC288" i="9"/>
  <c r="M343" i="9"/>
  <c r="AC40" i="9"/>
  <c r="Q161" i="9"/>
  <c r="S161" i="9" s="1"/>
  <c r="Q114" i="9"/>
  <c r="S114" i="9" s="1"/>
  <c r="AC114" i="9"/>
  <c r="O7" i="9"/>
  <c r="Q371" i="9"/>
  <c r="S371" i="9" s="1"/>
  <c r="M122" i="9"/>
  <c r="AC261" i="9"/>
  <c r="M12" i="9"/>
  <c r="Q339" i="9"/>
  <c r="S339" i="9" s="1"/>
  <c r="AC339" i="9"/>
  <c r="M146" i="9"/>
  <c r="AC237" i="9"/>
  <c r="M370" i="9"/>
  <c r="AC13" i="9"/>
  <c r="R377" i="9"/>
  <c r="R361" i="9"/>
  <c r="R345" i="9"/>
  <c r="R329" i="9"/>
  <c r="R313" i="9"/>
  <c r="R297" i="9"/>
  <c r="R281" i="9"/>
  <c r="R265" i="9"/>
  <c r="R249" i="9"/>
  <c r="R233" i="9"/>
  <c r="R217" i="9"/>
  <c r="R201" i="9"/>
  <c r="R185" i="9"/>
  <c r="R169" i="9"/>
  <c r="R153" i="9"/>
  <c r="R137" i="9"/>
  <c r="R121" i="9"/>
  <c r="R105" i="9"/>
  <c r="R89" i="9"/>
  <c r="R73" i="9"/>
  <c r="R57" i="9"/>
  <c r="R41" i="9"/>
  <c r="R25" i="9"/>
  <c r="R9" i="9"/>
  <c r="R74" i="9"/>
  <c r="R376" i="9"/>
  <c r="R360" i="9"/>
  <c r="R344" i="9"/>
  <c r="R328" i="9"/>
  <c r="R312" i="9"/>
  <c r="R296" i="9"/>
  <c r="R280" i="9"/>
  <c r="R264" i="9"/>
  <c r="R248" i="9"/>
  <c r="R232" i="9"/>
  <c r="R216" i="9"/>
  <c r="R200" i="9"/>
  <c r="R184" i="9"/>
  <c r="R168" i="9"/>
  <c r="R152" i="9"/>
  <c r="R136" i="9"/>
  <c r="R120" i="9"/>
  <c r="R104" i="9"/>
  <c r="R88" i="9"/>
  <c r="R72" i="9"/>
  <c r="R56" i="9"/>
  <c r="R40" i="9"/>
  <c r="R24" i="9"/>
  <c r="R8" i="9"/>
  <c r="R375" i="9"/>
  <c r="R359" i="9"/>
  <c r="R343" i="9"/>
  <c r="R327" i="9"/>
  <c r="R311" i="9"/>
  <c r="R295" i="9"/>
  <c r="R279" i="9"/>
  <c r="R263" i="9"/>
  <c r="R247" i="9"/>
  <c r="R231" i="9"/>
  <c r="R215" i="9"/>
  <c r="R199" i="9"/>
  <c r="R183" i="9"/>
  <c r="R167" i="9"/>
  <c r="R151" i="9"/>
  <c r="R135" i="9"/>
  <c r="R119" i="9"/>
  <c r="R103" i="9"/>
  <c r="R87" i="9"/>
  <c r="R71" i="9"/>
  <c r="R55" i="9"/>
  <c r="R39" i="9"/>
  <c r="R23" i="9"/>
  <c r="N7" i="9"/>
  <c r="R374" i="9"/>
  <c r="R358" i="9"/>
  <c r="R342" i="9"/>
  <c r="R326" i="9"/>
  <c r="R310" i="9"/>
  <c r="R294" i="9"/>
  <c r="R278" i="9"/>
  <c r="R262" i="9"/>
  <c r="R246" i="9"/>
  <c r="R230" i="9"/>
  <c r="R214" i="9"/>
  <c r="R198" i="9"/>
  <c r="R182" i="9"/>
  <c r="R166" i="9"/>
  <c r="R150" i="9"/>
  <c r="R134" i="9"/>
  <c r="R118" i="9"/>
  <c r="R102" i="9"/>
  <c r="R86" i="9"/>
  <c r="R70" i="9"/>
  <c r="R54" i="9"/>
  <c r="R38" i="9"/>
  <c r="R22" i="9"/>
  <c r="R6" i="9"/>
  <c r="R373" i="9"/>
  <c r="R325" i="9"/>
  <c r="R309" i="9"/>
  <c r="R293" i="9"/>
  <c r="R277" i="9"/>
  <c r="R245" i="9"/>
  <c r="R229" i="9"/>
  <c r="R213" i="9"/>
  <c r="R197" i="9"/>
  <c r="R181" i="9"/>
  <c r="R165" i="9"/>
  <c r="R149" i="9"/>
  <c r="R133" i="9"/>
  <c r="R117" i="9"/>
  <c r="R101" i="9"/>
  <c r="R85" i="9"/>
  <c r="R69" i="9"/>
  <c r="R53" i="9"/>
  <c r="R37" i="9"/>
  <c r="R21" i="9"/>
  <c r="R261" i="9"/>
  <c r="R372" i="9"/>
  <c r="R356" i="9"/>
  <c r="R340" i="9"/>
  <c r="R324" i="9"/>
  <c r="R308" i="9"/>
  <c r="R292" i="9"/>
  <c r="R276" i="9"/>
  <c r="R260" i="9"/>
  <c r="R244" i="9"/>
  <c r="R228" i="9"/>
  <c r="R212" i="9"/>
  <c r="R196" i="9"/>
  <c r="R180" i="9"/>
  <c r="R164" i="9"/>
  <c r="R148" i="9"/>
  <c r="R132" i="9"/>
  <c r="R116" i="9"/>
  <c r="R100" i="9"/>
  <c r="R84" i="9"/>
  <c r="R68" i="9"/>
  <c r="R52" i="9"/>
  <c r="R36" i="9"/>
  <c r="R20" i="9"/>
  <c r="R4" i="9"/>
  <c r="R371" i="9"/>
  <c r="R355" i="9"/>
  <c r="R339" i="9"/>
  <c r="R323" i="9"/>
  <c r="R307" i="9"/>
  <c r="R291" i="9"/>
  <c r="R275" i="9"/>
  <c r="R259" i="9"/>
  <c r="R243" i="9"/>
  <c r="R227" i="9"/>
  <c r="R211" i="9"/>
  <c r="R195" i="9"/>
  <c r="R179" i="9"/>
  <c r="R163" i="9"/>
  <c r="R147" i="9"/>
  <c r="R131" i="9"/>
  <c r="R115" i="9"/>
  <c r="R99" i="9"/>
  <c r="R83" i="9"/>
  <c r="R67" i="9"/>
  <c r="R51" i="9"/>
  <c r="R35" i="9"/>
  <c r="R19" i="9"/>
  <c r="R154" i="9"/>
  <c r="R370" i="9"/>
  <c r="R354" i="9"/>
  <c r="R338" i="9"/>
  <c r="R322" i="9"/>
  <c r="R306" i="9"/>
  <c r="R290" i="9"/>
  <c r="R274" i="9"/>
  <c r="R258" i="9"/>
  <c r="R242" i="9"/>
  <c r="R226" i="9"/>
  <c r="R210" i="9"/>
  <c r="R194" i="9"/>
  <c r="R178" i="9"/>
  <c r="R162" i="9"/>
  <c r="R146" i="9"/>
  <c r="R130" i="9"/>
  <c r="R114" i="9"/>
  <c r="R98" i="9"/>
  <c r="R82" i="9"/>
  <c r="R66" i="9"/>
  <c r="R50" i="9"/>
  <c r="R34" i="9"/>
  <c r="R18" i="9"/>
  <c r="R357" i="9"/>
  <c r="R369" i="9"/>
  <c r="R353" i="9"/>
  <c r="R337" i="9"/>
  <c r="R321" i="9"/>
  <c r="R305" i="9"/>
  <c r="R289" i="9"/>
  <c r="R273" i="9"/>
  <c r="R257" i="9"/>
  <c r="R241" i="9"/>
  <c r="R225" i="9"/>
  <c r="R209" i="9"/>
  <c r="R193" i="9"/>
  <c r="R177" i="9"/>
  <c r="R161" i="9"/>
  <c r="R145" i="9"/>
  <c r="R129" i="9"/>
  <c r="R113" i="9"/>
  <c r="R97" i="9"/>
  <c r="R81" i="9"/>
  <c r="R65" i="9"/>
  <c r="R49" i="9"/>
  <c r="R33" i="9"/>
  <c r="R17" i="9"/>
  <c r="R368" i="9"/>
  <c r="R352" i="9"/>
  <c r="R336" i="9"/>
  <c r="R320" i="9"/>
  <c r="R304" i="9"/>
  <c r="R288" i="9"/>
  <c r="R272" i="9"/>
  <c r="R256" i="9"/>
  <c r="R240" i="9"/>
  <c r="R224" i="9"/>
  <c r="R208" i="9"/>
  <c r="R192" i="9"/>
  <c r="R176" i="9"/>
  <c r="R160" i="9"/>
  <c r="R144" i="9"/>
  <c r="R128" i="9"/>
  <c r="R112" i="9"/>
  <c r="R96" i="9"/>
  <c r="R80" i="9"/>
  <c r="R64" i="9"/>
  <c r="R48" i="9"/>
  <c r="R32" i="9"/>
  <c r="R16" i="9"/>
  <c r="R106" i="9"/>
  <c r="R367" i="9"/>
  <c r="R351" i="9"/>
  <c r="R335" i="9"/>
  <c r="R319" i="9"/>
  <c r="R303" i="9"/>
  <c r="R287" i="9"/>
  <c r="R271" i="9"/>
  <c r="R255" i="9"/>
  <c r="R239" i="9"/>
  <c r="R223" i="9"/>
  <c r="R207" i="9"/>
  <c r="R191" i="9"/>
  <c r="R175" i="9"/>
  <c r="R159" i="9"/>
  <c r="R143" i="9"/>
  <c r="R127" i="9"/>
  <c r="R111" i="9"/>
  <c r="R95" i="9"/>
  <c r="R79" i="9"/>
  <c r="R63" i="9"/>
  <c r="R47" i="9"/>
  <c r="R31" i="9"/>
  <c r="R15" i="9"/>
  <c r="R90" i="9"/>
  <c r="R366" i="9"/>
  <c r="R350" i="9"/>
  <c r="R334" i="9"/>
  <c r="R318" i="9"/>
  <c r="R302" i="9"/>
  <c r="R286" i="9"/>
  <c r="R270" i="9"/>
  <c r="R254" i="9"/>
  <c r="R238" i="9"/>
  <c r="R222" i="9"/>
  <c r="R206" i="9"/>
  <c r="R190" i="9"/>
  <c r="R174" i="9"/>
  <c r="R158" i="9"/>
  <c r="R142" i="9"/>
  <c r="R126" i="9"/>
  <c r="R110" i="9"/>
  <c r="R94" i="9"/>
  <c r="R78" i="9"/>
  <c r="R62" i="9"/>
  <c r="R46" i="9"/>
  <c r="R30" i="9"/>
  <c r="R14" i="9"/>
  <c r="R122" i="9"/>
  <c r="R341" i="9"/>
  <c r="R381" i="9"/>
  <c r="R365" i="9"/>
  <c r="R349" i="9"/>
  <c r="R333" i="9"/>
  <c r="R317" i="9"/>
  <c r="R301" i="9"/>
  <c r="R285" i="9"/>
  <c r="R269" i="9"/>
  <c r="R253" i="9"/>
  <c r="R237" i="9"/>
  <c r="R221" i="9"/>
  <c r="R205" i="9"/>
  <c r="R189" i="9"/>
  <c r="R173" i="9"/>
  <c r="R157" i="9"/>
  <c r="R141" i="9"/>
  <c r="R125" i="9"/>
  <c r="R109" i="9"/>
  <c r="R93" i="9"/>
  <c r="R77" i="9"/>
  <c r="R61" i="9"/>
  <c r="R45" i="9"/>
  <c r="R29" i="9"/>
  <c r="R13" i="9"/>
  <c r="R380" i="9"/>
  <c r="R364" i="9"/>
  <c r="R348" i="9"/>
  <c r="R332" i="9"/>
  <c r="R316" i="9"/>
  <c r="R300" i="9"/>
  <c r="R284" i="9"/>
  <c r="R268" i="9"/>
  <c r="R252" i="9"/>
  <c r="R236" i="9"/>
  <c r="R220" i="9"/>
  <c r="R204" i="9"/>
  <c r="R188" i="9"/>
  <c r="R172" i="9"/>
  <c r="R156" i="9"/>
  <c r="R140" i="9"/>
  <c r="R124" i="9"/>
  <c r="R108" i="9"/>
  <c r="R92" i="9"/>
  <c r="R76" i="9"/>
  <c r="R60" i="9"/>
  <c r="R44" i="9"/>
  <c r="R28" i="9"/>
  <c r="R12" i="9"/>
  <c r="R379" i="9"/>
  <c r="R363" i="9"/>
  <c r="R347" i="9"/>
  <c r="R331" i="9"/>
  <c r="R315" i="9"/>
  <c r="R299" i="9"/>
  <c r="R283" i="9"/>
  <c r="R267" i="9"/>
  <c r="R251" i="9"/>
  <c r="R235" i="9"/>
  <c r="R219" i="9"/>
  <c r="R203" i="9"/>
  <c r="R187" i="9"/>
  <c r="R171" i="9"/>
  <c r="R155" i="9"/>
  <c r="R139" i="9"/>
  <c r="R123" i="9"/>
  <c r="R107" i="9"/>
  <c r="R91" i="9"/>
  <c r="R75" i="9"/>
  <c r="R59" i="9"/>
  <c r="R43" i="9"/>
  <c r="R27" i="9"/>
  <c r="R11" i="9"/>
  <c r="Q206" i="9"/>
  <c r="S206" i="9" s="1"/>
  <c r="Q366" i="9"/>
  <c r="S366" i="9" s="1"/>
  <c r="Q295" i="9"/>
  <c r="S295" i="9" s="1"/>
  <c r="Q205" i="9"/>
  <c r="S205" i="9" s="1"/>
  <c r="O176" i="9"/>
  <c r="O366" i="9"/>
  <c r="O206" i="9"/>
  <c r="Q122" i="9"/>
  <c r="S122" i="9" s="1"/>
  <c r="Q237" i="9"/>
  <c r="S237" i="9" s="1"/>
  <c r="Q13" i="9"/>
  <c r="S13" i="9" s="1"/>
  <c r="O339" i="9"/>
  <c r="M44" i="9"/>
  <c r="O237" i="9"/>
  <c r="O201" i="9"/>
  <c r="Q176" i="9"/>
  <c r="S176" i="9" s="1"/>
  <c r="Q229" i="9"/>
  <c r="S229" i="9" s="1"/>
  <c r="Q201" i="9"/>
  <c r="S201" i="9" s="1"/>
  <c r="O49" i="9"/>
  <c r="N36" i="9"/>
  <c r="O236" i="9"/>
  <c r="N11" i="9"/>
  <c r="N79" i="9"/>
  <c r="O185" i="9"/>
  <c r="N259" i="9"/>
  <c r="N316" i="9"/>
  <c r="N202" i="9"/>
  <c r="N346" i="9"/>
  <c r="O248" i="9"/>
  <c r="O291" i="9"/>
  <c r="O313" i="9"/>
  <c r="O17" i="9"/>
  <c r="O160" i="9"/>
  <c r="O154" i="9"/>
  <c r="N368" i="9"/>
  <c r="N104" i="9"/>
  <c r="N80" i="9"/>
  <c r="N172" i="9"/>
  <c r="O138" i="9"/>
  <c r="O246" i="9"/>
  <c r="N304" i="9"/>
  <c r="N118" i="9"/>
  <c r="O216" i="9"/>
  <c r="O51" i="9"/>
  <c r="L137" i="7"/>
  <c r="J137" i="7"/>
  <c r="K134" i="7"/>
  <c r="I134" i="7"/>
  <c r="K137" i="7"/>
  <c r="I137" i="7"/>
  <c r="L127" i="7"/>
  <c r="J127" i="7"/>
  <c r="L130" i="7"/>
  <c r="J130" i="7"/>
  <c r="K127" i="7"/>
  <c r="I127" i="7"/>
  <c r="L133" i="7"/>
  <c r="J133" i="7"/>
  <c r="K130" i="7"/>
  <c r="I130" i="7"/>
  <c r="L136" i="7"/>
  <c r="J136" i="7"/>
  <c r="K133" i="7"/>
  <c r="I133" i="7"/>
  <c r="K131" i="7"/>
  <c r="I131" i="7"/>
  <c r="K136" i="7"/>
  <c r="I136" i="7"/>
  <c r="L126" i="7"/>
  <c r="J126" i="7"/>
  <c r="L134" i="7"/>
  <c r="J134" i="7"/>
  <c r="L129" i="7"/>
  <c r="J129" i="7"/>
  <c r="K126" i="7"/>
  <c r="I126" i="7"/>
  <c r="L132" i="7"/>
  <c r="J132" i="7"/>
  <c r="K129" i="7"/>
  <c r="I129" i="7"/>
  <c r="L135" i="7"/>
  <c r="J135" i="7"/>
  <c r="K132" i="7"/>
  <c r="I132" i="7"/>
  <c r="K135" i="7"/>
  <c r="I135" i="7"/>
  <c r="L125" i="7"/>
  <c r="J125" i="7"/>
  <c r="L128" i="7"/>
  <c r="J128" i="7"/>
  <c r="K125" i="7"/>
  <c r="I125" i="7"/>
  <c r="L131" i="7"/>
  <c r="J131" i="7"/>
  <c r="K128" i="7"/>
  <c r="I128" i="7"/>
  <c r="N126" i="9"/>
  <c r="N88" i="9"/>
  <c r="O14" i="9"/>
  <c r="O218" i="9"/>
  <c r="O139" i="9"/>
  <c r="N28" i="9"/>
  <c r="O348" i="9"/>
  <c r="O357" i="9"/>
  <c r="O229" i="9"/>
  <c r="O211" i="9"/>
  <c r="O336" i="9"/>
  <c r="N33" i="9"/>
  <c r="N97" i="9"/>
  <c r="N170" i="9"/>
  <c r="N370" i="9"/>
  <c r="O223" i="9"/>
  <c r="N339" i="9"/>
  <c r="N131" i="9"/>
  <c r="N207" i="9"/>
  <c r="N46" i="9"/>
  <c r="O204" i="9"/>
  <c r="N326" i="9"/>
  <c r="N109" i="9"/>
  <c r="O376" i="9"/>
  <c r="O54" i="9"/>
  <c r="O267" i="9"/>
  <c r="O359" i="9"/>
  <c r="O166" i="9"/>
  <c r="O227" i="9"/>
  <c r="N141" i="9"/>
  <c r="N201" i="9"/>
  <c r="O183" i="9"/>
  <c r="O101" i="9"/>
  <c r="O262" i="9"/>
  <c r="O86" i="9"/>
  <c r="N249" i="9"/>
  <c r="O358" i="9"/>
  <c r="O196" i="9"/>
  <c r="N161" i="9"/>
  <c r="N280" i="9"/>
  <c r="N198" i="9"/>
  <c r="O324" i="9"/>
  <c r="N331" i="9"/>
  <c r="N342" i="9"/>
  <c r="O221" i="9"/>
  <c r="BR100" i="20"/>
  <c r="BR101" i="20" s="1"/>
  <c r="BR102" i="20" s="1"/>
  <c r="BU100" i="20"/>
  <c r="BU101" i="20" s="1"/>
  <c r="BU102" i="20" s="1"/>
  <c r="BS100" i="20"/>
  <c r="BS101" i="20" s="1"/>
  <c r="BS102" i="20" s="1"/>
  <c r="CK100" i="20"/>
  <c r="CK101" i="20" s="1"/>
  <c r="CK102" i="20" s="1"/>
  <c r="BT100" i="20"/>
  <c r="BT101" i="20" s="1"/>
  <c r="BT102" i="20" s="1"/>
  <c r="CL100" i="20"/>
  <c r="CL101" i="20" s="1"/>
  <c r="CL102" i="20" s="1"/>
  <c r="CJ100" i="20"/>
  <c r="CJ101" i="20" s="1"/>
  <c r="CJ102" i="20" s="1"/>
  <c r="N57" i="9"/>
  <c r="O110" i="9"/>
  <c r="O367" i="9"/>
  <c r="O72" i="9"/>
  <c r="O311" i="9"/>
  <c r="N137" i="9"/>
  <c r="N281" i="9"/>
  <c r="N50" i="9"/>
  <c r="N113" i="9"/>
  <c r="O377" i="9"/>
  <c r="O318" i="9"/>
  <c r="O65" i="9"/>
  <c r="N225" i="9"/>
  <c r="O378" i="9"/>
  <c r="N305" i="9"/>
  <c r="N323" i="9"/>
  <c r="N67" i="9"/>
  <c r="O167" i="9"/>
  <c r="O124" i="9"/>
  <c r="N206" i="9"/>
  <c r="N132" i="9"/>
  <c r="O60" i="9"/>
  <c r="N366" i="9"/>
  <c r="O147" i="9"/>
  <c r="N247" i="9"/>
  <c r="O327" i="9"/>
  <c r="O140" i="9"/>
  <c r="O77" i="9"/>
  <c r="N228" i="9"/>
  <c r="N180" i="9"/>
  <c r="O217" i="9"/>
  <c r="N85" i="9"/>
  <c r="N263" i="9"/>
  <c r="N191" i="9"/>
  <c r="O193" i="9"/>
  <c r="N158" i="9"/>
  <c r="N159" i="9"/>
  <c r="N245" i="9"/>
  <c r="N128" i="9"/>
  <c r="N20" i="9"/>
  <c r="O116" i="9"/>
  <c r="O145" i="9"/>
  <c r="O238" i="9"/>
  <c r="O58" i="9"/>
  <c r="N38" i="9"/>
  <c r="N10" i="9"/>
  <c r="N127" i="9"/>
  <c r="O301" i="9"/>
  <c r="N288" i="9"/>
  <c r="N152" i="9"/>
  <c r="O296" i="9"/>
  <c r="O350" i="9"/>
  <c r="N26" i="9"/>
  <c r="O84" i="9"/>
  <c r="N215" i="9"/>
  <c r="N94" i="9"/>
  <c r="N333" i="9"/>
  <c r="O322" i="9"/>
  <c r="O295" i="9"/>
  <c r="O56" i="9"/>
  <c r="N278" i="9"/>
  <c r="O199" i="9"/>
  <c r="N237" i="9"/>
  <c r="N24" i="9"/>
  <c r="O119" i="9"/>
  <c r="N148" i="9"/>
  <c r="N32" i="9"/>
  <c r="O179" i="9"/>
  <c r="N93" i="9"/>
  <c r="O362" i="9"/>
  <c r="O122" i="9"/>
  <c r="O205" i="9"/>
  <c r="O271" i="9"/>
  <c r="O371" i="9"/>
  <c r="O87" i="9"/>
  <c r="O244" i="9"/>
  <c r="O35" i="9"/>
  <c r="O99" i="9"/>
  <c r="O37" i="9"/>
  <c r="O307" i="9"/>
  <c r="O290" i="9"/>
  <c r="O283" i="9"/>
  <c r="O379" i="9"/>
  <c r="O150" i="9"/>
  <c r="N61" i="9"/>
  <c r="O310" i="9"/>
  <c r="N176" i="9"/>
  <c r="O73" i="9"/>
  <c r="O338" i="9"/>
  <c r="N3" i="9"/>
  <c r="O286" i="9"/>
  <c r="N351" i="9"/>
  <c r="O192" i="9"/>
  <c r="N356" i="9"/>
  <c r="O13" i="9"/>
  <c r="O96" i="9"/>
  <c r="N287" i="9"/>
  <c r="O306" i="9"/>
  <c r="N18" i="9"/>
  <c r="N264" i="9"/>
  <c r="O6" i="9"/>
  <c r="N117" i="9"/>
  <c r="N90" i="9"/>
  <c r="N169" i="9"/>
  <c r="Q261" i="9"/>
  <c r="S261" i="9" s="1"/>
  <c r="O261" i="9"/>
  <c r="O40" i="9"/>
  <c r="Q40" i="9"/>
  <c r="S40" i="9" s="1"/>
  <c r="O114" i="9"/>
  <c r="M269" i="9"/>
  <c r="L122" i="7"/>
  <c r="J122" i="7"/>
  <c r="K122" i="7"/>
  <c r="I122" i="7"/>
  <c r="L121" i="7"/>
  <c r="J121" i="7"/>
  <c r="CE100" i="20"/>
  <c r="CE101" i="20" s="1"/>
  <c r="CE102" i="20" s="1"/>
  <c r="CA100" i="20"/>
  <c r="CA101" i="20" s="1"/>
  <c r="CA102" i="20" s="1"/>
  <c r="AC100" i="20"/>
  <c r="AC101" i="20" s="1"/>
  <c r="AC102" i="20" s="1"/>
  <c r="CR100" i="20"/>
  <c r="CR101" i="20" s="1"/>
  <c r="CR102" i="20" s="1"/>
  <c r="BQ100" i="20"/>
  <c r="BQ101" i="20" s="1"/>
  <c r="BQ102" i="20" s="1"/>
  <c r="AF100" i="20"/>
  <c r="AF101" i="20" s="1"/>
  <c r="AF102" i="20" s="1"/>
  <c r="E100" i="20"/>
  <c r="E101" i="20" s="1"/>
  <c r="E102" i="20" s="1"/>
  <c r="AA100" i="20"/>
  <c r="AA101" i="20" s="1"/>
  <c r="AA102" i="20" s="1"/>
  <c r="Z100" i="20"/>
  <c r="Z101" i="20" s="1"/>
  <c r="Z102" i="20" s="1"/>
  <c r="BG100" i="20"/>
  <c r="BG101" i="20" s="1"/>
  <c r="BG102" i="20" s="1"/>
  <c r="BF100" i="20"/>
  <c r="BF101" i="20" s="1"/>
  <c r="BF102" i="20" s="1"/>
  <c r="AO100" i="20"/>
  <c r="AO101" i="20" s="1"/>
  <c r="AO102" i="20" s="1"/>
  <c r="AL100" i="20"/>
  <c r="AL101" i="20" s="1"/>
  <c r="AL102" i="20" s="1"/>
  <c r="BY100" i="20"/>
  <c r="BY101" i="20" s="1"/>
  <c r="BY102" i="20" s="1"/>
  <c r="T100" i="20"/>
  <c r="T101" i="20" s="1"/>
  <c r="T102" i="20" s="1"/>
  <c r="CM100" i="20"/>
  <c r="CM101" i="20" s="1"/>
  <c r="CM102" i="20" s="1"/>
  <c r="BM100" i="20"/>
  <c r="BM101" i="20" s="1"/>
  <c r="BM102" i="20" s="1"/>
  <c r="BE100" i="20"/>
  <c r="BE101" i="20" s="1"/>
  <c r="BE102" i="20" s="1"/>
  <c r="AQ100" i="20"/>
  <c r="AQ101" i="20" s="1"/>
  <c r="AQ102" i="20" s="1"/>
  <c r="AN100" i="20"/>
  <c r="AN101" i="20" s="1"/>
  <c r="AN102" i="20" s="1"/>
  <c r="CW100" i="20"/>
  <c r="CW101" i="20" s="1"/>
  <c r="CW102" i="20" s="1"/>
  <c r="BP100" i="20"/>
  <c r="BP101" i="20" s="1"/>
  <c r="BP102" i="20" s="1"/>
  <c r="S100" i="20"/>
  <c r="S101" i="20" s="1"/>
  <c r="S102" i="20" s="1"/>
  <c r="BL100" i="20"/>
  <c r="BL101" i="20" s="1"/>
  <c r="BL102" i="20" s="1"/>
  <c r="AT100" i="20"/>
  <c r="AT101" i="20" s="1"/>
  <c r="AT102" i="20" s="1"/>
  <c r="F100" i="20"/>
  <c r="F101" i="20" s="1"/>
  <c r="F102" i="20" s="1"/>
  <c r="BO100" i="20"/>
  <c r="BO101" i="20" s="1"/>
  <c r="BO102" i="20" s="1"/>
  <c r="R100" i="20"/>
  <c r="R101" i="20" s="1"/>
  <c r="R102" i="20" s="1"/>
  <c r="Y100" i="20"/>
  <c r="Y101" i="20" s="1"/>
  <c r="Y102" i="20" s="1"/>
  <c r="W100" i="20"/>
  <c r="W101" i="20" s="1"/>
  <c r="W102" i="20" s="1"/>
  <c r="U100" i="20"/>
  <c r="U101" i="20" s="1"/>
  <c r="U102" i="20" s="1"/>
  <c r="CU100" i="20"/>
  <c r="CU101" i="20" s="1"/>
  <c r="CU102" i="20" s="1"/>
  <c r="BN100" i="20"/>
  <c r="BN101" i="20" s="1"/>
  <c r="BN102" i="20" s="1"/>
  <c r="O100" i="20"/>
  <c r="O101" i="20" s="1"/>
  <c r="O102" i="20" s="1"/>
  <c r="X100" i="20"/>
  <c r="X101" i="20" s="1"/>
  <c r="X102" i="20" s="1"/>
  <c r="DB100" i="20"/>
  <c r="DB101" i="20" s="1"/>
  <c r="DB102" i="20" s="1"/>
  <c r="CY100" i="20"/>
  <c r="CY101" i="20" s="1"/>
  <c r="CY102" i="20" s="1"/>
  <c r="H100" i="20"/>
  <c r="H101" i="20" s="1"/>
  <c r="H102" i="20" s="1"/>
  <c r="BK100" i="20"/>
  <c r="BK101" i="20" s="1"/>
  <c r="BK102" i="20" s="1"/>
  <c r="N100" i="20"/>
  <c r="N101" i="20" s="1"/>
  <c r="N102" i="20" s="1"/>
  <c r="CI100" i="20"/>
  <c r="CI101" i="20" s="1"/>
  <c r="CI102" i="20" s="1"/>
  <c r="Q100" i="20"/>
  <c r="Q101" i="20" s="1"/>
  <c r="Q102" i="20" s="1"/>
  <c r="P100" i="20"/>
  <c r="P101" i="20" s="1"/>
  <c r="P102" i="20" s="1"/>
  <c r="I100" i="20"/>
  <c r="I101" i="20" s="1"/>
  <c r="I102" i="20" s="1"/>
  <c r="CF100" i="20"/>
  <c r="CF101" i="20" s="1"/>
  <c r="CF102" i="20" s="1"/>
  <c r="CD100" i="20"/>
  <c r="CD101" i="20" s="1"/>
  <c r="CD102" i="20" s="1"/>
  <c r="BJ100" i="20"/>
  <c r="BJ101" i="20" s="1"/>
  <c r="BJ102" i="20" s="1"/>
  <c r="M100" i="20"/>
  <c r="M101" i="20" s="1"/>
  <c r="M102" i="20" s="1"/>
  <c r="CH100" i="20"/>
  <c r="CH101" i="20" s="1"/>
  <c r="CH102" i="20" s="1"/>
  <c r="BD100" i="20"/>
  <c r="BD101" i="20" s="1"/>
  <c r="BD102" i="20" s="1"/>
  <c r="V100" i="20"/>
  <c r="V101" i="20" s="1"/>
  <c r="V102" i="20" s="1"/>
  <c r="CG100" i="20"/>
  <c r="CG101" i="20" s="1"/>
  <c r="CG102" i="20" s="1"/>
  <c r="AV100" i="20"/>
  <c r="AV101" i="20" s="1"/>
  <c r="AV102" i="20" s="1"/>
  <c r="CQ100" i="20"/>
  <c r="CQ101" i="20" s="1"/>
  <c r="CQ102" i="20" s="1"/>
  <c r="AM100" i="20"/>
  <c r="AM101" i="20" s="1"/>
  <c r="AM102" i="20" s="1"/>
  <c r="AG100" i="20"/>
  <c r="AG101" i="20" s="1"/>
  <c r="AG102" i="20" s="1"/>
  <c r="BI100" i="20"/>
  <c r="BI101" i="20" s="1"/>
  <c r="BI102" i="20" s="1"/>
  <c r="D100" i="20"/>
  <c r="D101" i="20" s="1"/>
  <c r="D102" i="20" s="1"/>
  <c r="BA100" i="20"/>
  <c r="BA101" i="20" s="1"/>
  <c r="BA102" i="20" s="1"/>
  <c r="CB100" i="20"/>
  <c r="CB101" i="20" s="1"/>
  <c r="CB102" i="20" s="1"/>
  <c r="BV100" i="20"/>
  <c r="BV101" i="20" s="1"/>
  <c r="BV102" i="20" s="1"/>
  <c r="CS100" i="20"/>
  <c r="CS101" i="20" s="1"/>
  <c r="CS102" i="20" s="1"/>
  <c r="CV100" i="20"/>
  <c r="CV101" i="20" s="1"/>
  <c r="CV102" i="20" s="1"/>
  <c r="AY100" i="20"/>
  <c r="AY101" i="20" s="1"/>
  <c r="AY102" i="20" s="1"/>
  <c r="DC100" i="20"/>
  <c r="DC101" i="20" s="1"/>
  <c r="DC102" i="20" s="1"/>
  <c r="CC100" i="20"/>
  <c r="CC101" i="20" s="1"/>
  <c r="CC102" i="20" s="1"/>
  <c r="AX100" i="20"/>
  <c r="AX101" i="20" s="1"/>
  <c r="AX102" i="20" s="1"/>
  <c r="J100" i="20"/>
  <c r="J101" i="20" s="1"/>
  <c r="J102" i="20" s="1"/>
  <c r="AJ100" i="20"/>
  <c r="AJ101" i="20" s="1"/>
  <c r="AJ102" i="20" s="1"/>
  <c r="CT100" i="20"/>
  <c r="CT101" i="20" s="1"/>
  <c r="CT102" i="20" s="1"/>
  <c r="AU100" i="20"/>
  <c r="AU101" i="20" s="1"/>
  <c r="AU102" i="20" s="1"/>
  <c r="DA100" i="20"/>
  <c r="DA101" i="20" s="1"/>
  <c r="DA102" i="20" s="1"/>
  <c r="BW100" i="20"/>
  <c r="BW101" i="20" s="1"/>
  <c r="BW102" i="20" s="1"/>
  <c r="AP100" i="20"/>
  <c r="AP101" i="20" s="1"/>
  <c r="AP102" i="20" s="1"/>
  <c r="K100" i="20"/>
  <c r="K101" i="20" s="1"/>
  <c r="K102" i="20" s="1"/>
  <c r="AI100" i="20"/>
  <c r="AI101" i="20" s="1"/>
  <c r="AI102" i="20" s="1"/>
  <c r="CZ100" i="20"/>
  <c r="CZ101" i="20" s="1"/>
  <c r="CZ102" i="20" s="1"/>
  <c r="CX100" i="20"/>
  <c r="CX101" i="20" s="1"/>
  <c r="CX102" i="20" s="1"/>
  <c r="AD100" i="20"/>
  <c r="AD101" i="20" s="1"/>
  <c r="AD102" i="20" s="1"/>
  <c r="CO100" i="20"/>
  <c r="CO101" i="20" s="1"/>
  <c r="CO102" i="20" s="1"/>
  <c r="AS100" i="20"/>
  <c r="AS101" i="20" s="1"/>
  <c r="AS102" i="20" s="1"/>
  <c r="G100" i="20"/>
  <c r="G101" i="20" s="1"/>
  <c r="G102" i="20" s="1"/>
  <c r="AB100" i="20"/>
  <c r="AB101" i="20" s="1"/>
  <c r="AB102" i="20" s="1"/>
  <c r="AR100" i="20"/>
  <c r="AR101" i="20" s="1"/>
  <c r="AR102" i="20" s="1"/>
  <c r="BH100" i="20"/>
  <c r="BH101" i="20" s="1"/>
  <c r="BH102" i="20" s="1"/>
  <c r="BX100" i="20"/>
  <c r="BX101" i="20" s="1"/>
  <c r="BX102" i="20" s="1"/>
  <c r="CN100" i="20"/>
  <c r="CN101" i="20" s="1"/>
  <c r="CN102" i="20" s="1"/>
  <c r="CP100" i="20"/>
  <c r="CP101" i="20" s="1"/>
  <c r="CP102" i="20" s="1"/>
  <c r="BZ100" i="20"/>
  <c r="BZ101" i="20" s="1"/>
  <c r="BZ102" i="20" s="1"/>
  <c r="L100" i="20"/>
  <c r="L101" i="20" s="1"/>
  <c r="L102" i="20" s="1"/>
  <c r="D3" i="20"/>
  <c r="T3" i="20"/>
  <c r="AM3" i="20"/>
  <c r="BG3" i="20"/>
  <c r="BW3" i="20"/>
  <c r="CM3" i="20"/>
  <c r="DC3" i="20"/>
  <c r="AL3" i="20"/>
  <c r="E3" i="20"/>
  <c r="U3" i="20"/>
  <c r="AN3" i="20"/>
  <c r="BH3" i="20"/>
  <c r="BH4" i="20" s="1"/>
  <c r="BX3" i="20"/>
  <c r="CN3" i="20"/>
  <c r="CO3" i="20"/>
  <c r="F3" i="20"/>
  <c r="V3" i="20"/>
  <c r="AO3" i="20"/>
  <c r="BI3" i="20"/>
  <c r="BI4" i="20" s="1"/>
  <c r="BY3" i="20"/>
  <c r="G3" i="20"/>
  <c r="W3" i="20"/>
  <c r="AP3" i="20"/>
  <c r="BJ3" i="20"/>
  <c r="BZ3" i="20"/>
  <c r="CP3" i="20"/>
  <c r="CQ3" i="20"/>
  <c r="H3" i="20"/>
  <c r="H4" i="20" s="1"/>
  <c r="X3" i="20"/>
  <c r="X4" i="20" s="1"/>
  <c r="AQ3" i="20"/>
  <c r="BK3" i="20"/>
  <c r="CA3" i="20"/>
  <c r="DB3" i="20"/>
  <c r="I3" i="20"/>
  <c r="Y3" i="20"/>
  <c r="Y4" i="20" s="1"/>
  <c r="AR3" i="20"/>
  <c r="BL3" i="20"/>
  <c r="CB3" i="20"/>
  <c r="CR3" i="20"/>
  <c r="J3" i="20"/>
  <c r="Z3" i="20"/>
  <c r="AS3" i="20"/>
  <c r="BM3" i="20"/>
  <c r="CC3" i="20"/>
  <c r="CC4" i="20" s="1"/>
  <c r="CS3" i="20"/>
  <c r="CS4" i="20" s="1"/>
  <c r="CL3" i="20"/>
  <c r="K3" i="20"/>
  <c r="AA3" i="20"/>
  <c r="AT3" i="20"/>
  <c r="BN3" i="20"/>
  <c r="CD3" i="20"/>
  <c r="CD4" i="20" s="1"/>
  <c r="CT3" i="20"/>
  <c r="CW3" i="20"/>
  <c r="L3" i="20"/>
  <c r="AB3" i="20"/>
  <c r="AU3" i="20"/>
  <c r="BO3" i="20"/>
  <c r="CE3" i="20"/>
  <c r="CE4" i="20" s="1"/>
  <c r="CU3" i="20"/>
  <c r="DA3" i="20"/>
  <c r="DA4" i="20" s="1"/>
  <c r="M3" i="20"/>
  <c r="AC3" i="20"/>
  <c r="AV3" i="20"/>
  <c r="BP3" i="20"/>
  <c r="CF3" i="20"/>
  <c r="CV3" i="20"/>
  <c r="CX3" i="20"/>
  <c r="S3" i="20"/>
  <c r="N3" i="20"/>
  <c r="AD3" i="20"/>
  <c r="AX3" i="20"/>
  <c r="BQ3" i="20"/>
  <c r="CG3" i="20"/>
  <c r="CH3" i="20"/>
  <c r="O3" i="20"/>
  <c r="AF3" i="20"/>
  <c r="AF4" i="20" s="1"/>
  <c r="AY3" i="20"/>
  <c r="AY4" i="20" s="1"/>
  <c r="BR3" i="20"/>
  <c r="BR4" i="20" s="1"/>
  <c r="CY3" i="20"/>
  <c r="BF3" i="20"/>
  <c r="P3" i="20"/>
  <c r="AG3" i="20"/>
  <c r="BA3" i="20"/>
  <c r="BS3" i="20"/>
  <c r="BS4" i="20" s="1"/>
  <c r="CI3" i="20"/>
  <c r="CZ3" i="20"/>
  <c r="BV3" i="20"/>
  <c r="Q3" i="20"/>
  <c r="AI3" i="20"/>
  <c r="BD3" i="20"/>
  <c r="BD4" i="20" s="1"/>
  <c r="BT3" i="20"/>
  <c r="BT4" i="20" s="1"/>
  <c r="CJ3" i="20"/>
  <c r="CJ4" i="20" s="1"/>
  <c r="R3" i="20"/>
  <c r="R4" i="20" s="1"/>
  <c r="AJ3" i="20"/>
  <c r="BE3" i="20"/>
  <c r="BU3" i="20"/>
  <c r="CK3" i="20"/>
  <c r="AZ3" i="20"/>
  <c r="AH100" i="20"/>
  <c r="AH101" i="20" s="1"/>
  <c r="AH102" i="20" s="1"/>
  <c r="BC3" i="20"/>
  <c r="BC100" i="20"/>
  <c r="BC101" i="20" s="1"/>
  <c r="BC102" i="20" s="1"/>
  <c r="AZ100" i="20"/>
  <c r="AZ101" i="20" s="1"/>
  <c r="AZ102" i="20" s="1"/>
  <c r="AE100" i="20"/>
  <c r="AE101" i="20" s="1"/>
  <c r="AE102" i="20" s="1"/>
  <c r="AH3" i="20"/>
  <c r="AK100" i="20"/>
  <c r="AK101" i="20" s="1"/>
  <c r="AK102" i="20" s="1"/>
  <c r="AE3" i="20"/>
  <c r="BB100" i="20"/>
  <c r="BB101" i="20" s="1"/>
  <c r="BB102" i="20" s="1"/>
  <c r="BB3" i="20"/>
  <c r="AW100" i="20"/>
  <c r="AW101" i="20" s="1"/>
  <c r="AW102" i="20" s="1"/>
  <c r="AK3" i="20"/>
  <c r="AW3" i="20"/>
  <c r="L124" i="7"/>
  <c r="J124" i="7"/>
  <c r="K121" i="7"/>
  <c r="I121" i="7"/>
  <c r="K124" i="7"/>
  <c r="I124" i="7"/>
  <c r="L120" i="7"/>
  <c r="J120" i="7"/>
  <c r="L123" i="7"/>
  <c r="J123" i="7"/>
  <c r="K120" i="7"/>
  <c r="I120" i="7"/>
  <c r="K123" i="7"/>
  <c r="I123" i="7"/>
  <c r="M354" i="9"/>
  <c r="O29" i="9"/>
  <c r="Q29" i="9"/>
  <c r="S29" i="9" s="1"/>
  <c r="M51" i="9"/>
  <c r="Q332" i="9"/>
  <c r="S332" i="9" s="1"/>
  <c r="O332" i="9"/>
  <c r="M336" i="9"/>
  <c r="Q47" i="9"/>
  <c r="S47" i="9" s="1"/>
  <c r="O47" i="9"/>
  <c r="M280" i="9"/>
  <c r="Q103" i="9"/>
  <c r="S103" i="9" s="1"/>
  <c r="O103" i="9"/>
  <c r="M10" i="9"/>
  <c r="O373" i="9"/>
  <c r="Q373" i="9"/>
  <c r="S373" i="9" s="1"/>
  <c r="M108" i="9"/>
  <c r="Q275" i="9"/>
  <c r="S275" i="9" s="1"/>
  <c r="O275" i="9"/>
  <c r="M9" i="9"/>
  <c r="Q374" i="9"/>
  <c r="S374" i="9" s="1"/>
  <c r="O374" i="9"/>
  <c r="M28" i="9"/>
  <c r="Q355" i="9"/>
  <c r="S355" i="9" s="1"/>
  <c r="O355" i="9"/>
  <c r="M39" i="9"/>
  <c r="Q344" i="9"/>
  <c r="S344" i="9" s="1"/>
  <c r="O344" i="9"/>
  <c r="M319" i="9"/>
  <c r="Q64" i="9"/>
  <c r="S64" i="9" s="1"/>
  <c r="O64" i="9"/>
  <c r="M188" i="9"/>
  <c r="O195" i="9"/>
  <c r="Q195" i="9"/>
  <c r="S195" i="9" s="1"/>
  <c r="M194" i="9"/>
  <c r="O189" i="9"/>
  <c r="Q189" i="9"/>
  <c r="S189" i="9" s="1"/>
  <c r="M260" i="9"/>
  <c r="Q123" i="9"/>
  <c r="S123" i="9" s="1"/>
  <c r="O123" i="9"/>
  <c r="M84" i="9"/>
  <c r="Q299" i="9"/>
  <c r="S299" i="9" s="1"/>
  <c r="O299" i="9"/>
  <c r="M342" i="9"/>
  <c r="Q41" i="9"/>
  <c r="S41" i="9" s="1"/>
  <c r="O41" i="9"/>
  <c r="M40" i="9"/>
  <c r="Q343" i="9"/>
  <c r="S343" i="9" s="1"/>
  <c r="O343" i="9"/>
  <c r="M288" i="9"/>
  <c r="Q95" i="9"/>
  <c r="S95" i="9" s="1"/>
  <c r="O95" i="9"/>
  <c r="M11" i="9"/>
  <c r="Q372" i="9"/>
  <c r="S372" i="9" s="1"/>
  <c r="O372" i="9"/>
  <c r="M276" i="9"/>
  <c r="Q107" i="9"/>
  <c r="S107" i="9" s="1"/>
  <c r="O107" i="9"/>
  <c r="M335" i="9"/>
  <c r="Q48" i="9"/>
  <c r="S48" i="9" s="1"/>
  <c r="O48" i="9"/>
  <c r="M171" i="9"/>
  <c r="Q212" i="9"/>
  <c r="S212" i="9" s="1"/>
  <c r="O212" i="9"/>
  <c r="M109" i="9"/>
  <c r="Q274" i="9"/>
  <c r="S274" i="9" s="1"/>
  <c r="O274" i="9"/>
  <c r="M230" i="9"/>
  <c r="Q153" i="9"/>
  <c r="S153" i="9" s="1"/>
  <c r="O153" i="9"/>
  <c r="M212" i="9"/>
  <c r="Q171" i="9"/>
  <c r="S171" i="9" s="1"/>
  <c r="O171" i="9"/>
  <c r="M210" i="9"/>
  <c r="O173" i="9"/>
  <c r="Q173" i="9"/>
  <c r="S173" i="9" s="1"/>
  <c r="M173" i="9"/>
  <c r="Q210" i="9"/>
  <c r="S210" i="9" s="1"/>
  <c r="O210" i="9"/>
  <c r="M23" i="9"/>
  <c r="Q360" i="9"/>
  <c r="S360" i="9" s="1"/>
  <c r="O360" i="9"/>
  <c r="M157" i="9"/>
  <c r="Q226" i="9"/>
  <c r="S226" i="9" s="1"/>
  <c r="O226" i="9"/>
  <c r="M117" i="9"/>
  <c r="O266" i="9"/>
  <c r="Q266" i="9"/>
  <c r="S266" i="9" s="1"/>
  <c r="M104" i="9"/>
  <c r="Q279" i="9"/>
  <c r="S279" i="9" s="1"/>
  <c r="O279" i="9"/>
  <c r="M247" i="9"/>
  <c r="Q136" i="9"/>
  <c r="S136" i="9" s="1"/>
  <c r="O136" i="9"/>
  <c r="M220" i="9"/>
  <c r="Q163" i="9"/>
  <c r="S163" i="9" s="1"/>
  <c r="O163" i="9"/>
  <c r="M31" i="9"/>
  <c r="O352" i="9"/>
  <c r="Q352" i="9"/>
  <c r="S352" i="9" s="1"/>
  <c r="M375" i="9"/>
  <c r="O8" i="9"/>
  <c r="Q8" i="9"/>
  <c r="S8" i="9" s="1"/>
  <c r="M209" i="9"/>
  <c r="Q174" i="9"/>
  <c r="S174" i="9" s="1"/>
  <c r="O174" i="9"/>
  <c r="M240" i="9"/>
  <c r="O143" i="9"/>
  <c r="Q143" i="9"/>
  <c r="S143" i="9" s="1"/>
  <c r="M69" i="9"/>
  <c r="Q314" i="9"/>
  <c r="S314" i="9" s="1"/>
  <c r="O314" i="9"/>
  <c r="M197" i="9"/>
  <c r="Q186" i="9"/>
  <c r="S186" i="9" s="1"/>
  <c r="O186" i="9"/>
  <c r="M174" i="9"/>
  <c r="O209" i="9"/>
  <c r="Q209" i="9"/>
  <c r="S209" i="9" s="1"/>
  <c r="M140" i="9"/>
  <c r="Q243" i="9"/>
  <c r="S243" i="9" s="1"/>
  <c r="O243" i="9"/>
  <c r="M339" i="9"/>
  <c r="Q44" i="9"/>
  <c r="S44" i="9" s="1"/>
  <c r="O44" i="9"/>
  <c r="M163" i="9"/>
  <c r="Q220" i="9"/>
  <c r="S220" i="9" s="1"/>
  <c r="O220" i="9"/>
  <c r="M143" i="9"/>
  <c r="Q240" i="9"/>
  <c r="S240" i="9" s="1"/>
  <c r="O240" i="9"/>
  <c r="M349" i="9"/>
  <c r="Q34" i="9"/>
  <c r="S34" i="9" s="1"/>
  <c r="O34" i="9"/>
  <c r="M152" i="9"/>
  <c r="Q231" i="9"/>
  <c r="S231" i="9" s="1"/>
  <c r="O231" i="9"/>
  <c r="M48" i="9"/>
  <c r="Q335" i="9"/>
  <c r="S335" i="9" s="1"/>
  <c r="O335" i="9"/>
  <c r="M99" i="9"/>
  <c r="Q284" i="9"/>
  <c r="S284" i="9" s="1"/>
  <c r="O284" i="9"/>
  <c r="M126" i="9"/>
  <c r="Q257" i="9"/>
  <c r="S257" i="9" s="1"/>
  <c r="O257" i="9"/>
  <c r="M253" i="9"/>
  <c r="Q130" i="9"/>
  <c r="S130" i="9" s="1"/>
  <c r="O130" i="9"/>
  <c r="M321" i="9"/>
  <c r="O62" i="9"/>
  <c r="Q62" i="9"/>
  <c r="S62" i="9" s="1"/>
  <c r="M268" i="9"/>
  <c r="Q115" i="9"/>
  <c r="S115" i="9" s="1"/>
  <c r="O115" i="9"/>
  <c r="M144" i="9"/>
  <c r="O239" i="9"/>
  <c r="Q239" i="9"/>
  <c r="S239" i="9" s="1"/>
  <c r="M378" i="9"/>
  <c r="Q5" i="9"/>
  <c r="S5" i="9" s="1"/>
  <c r="O5" i="9"/>
  <c r="M364" i="9"/>
  <c r="Q19" i="9"/>
  <c r="S19" i="9" s="1"/>
  <c r="O19" i="9"/>
  <c r="M114" i="9"/>
  <c r="O269" i="9"/>
  <c r="Q269" i="9"/>
  <c r="S269" i="9" s="1"/>
  <c r="M237" i="9"/>
  <c r="Q146" i="9"/>
  <c r="S146" i="9" s="1"/>
  <c r="O146" i="9"/>
  <c r="M131" i="9"/>
  <c r="Q252" i="9"/>
  <c r="S252" i="9" s="1"/>
  <c r="O252" i="9"/>
  <c r="M64" i="9"/>
  <c r="Q319" i="9"/>
  <c r="S319" i="9" s="1"/>
  <c r="O319" i="9"/>
  <c r="M183" i="9"/>
  <c r="Q200" i="9"/>
  <c r="S200" i="9" s="1"/>
  <c r="O200" i="9"/>
  <c r="M91" i="9"/>
  <c r="Q292" i="9"/>
  <c r="S292" i="9" s="1"/>
  <c r="O292" i="9"/>
  <c r="M55" i="9"/>
  <c r="Q328" i="9"/>
  <c r="S328" i="9" s="1"/>
  <c r="O328" i="9"/>
  <c r="M129" i="9"/>
  <c r="Q254" i="9"/>
  <c r="S254" i="9" s="1"/>
  <c r="O254" i="9"/>
  <c r="M98" i="9"/>
  <c r="O285" i="9"/>
  <c r="Q285" i="9"/>
  <c r="S285" i="9" s="1"/>
  <c r="M232" i="9"/>
  <c r="O151" i="9"/>
  <c r="Q151" i="9"/>
  <c r="S151" i="9" s="1"/>
  <c r="M107" i="9"/>
  <c r="Q276" i="9"/>
  <c r="S276" i="9" s="1"/>
  <c r="O276" i="9"/>
  <c r="M63" i="9"/>
  <c r="Q320" i="9"/>
  <c r="S320" i="9" s="1"/>
  <c r="O320" i="9"/>
  <c r="M202" i="9"/>
  <c r="O181" i="9"/>
  <c r="Q181" i="9"/>
  <c r="S181" i="9" s="1"/>
  <c r="M228" i="9"/>
  <c r="Q155" i="9"/>
  <c r="S155" i="9" s="1"/>
  <c r="O155" i="9"/>
  <c r="M101" i="9"/>
  <c r="Q282" i="9"/>
  <c r="S282" i="9" s="1"/>
  <c r="O282" i="9"/>
  <c r="M275" i="9"/>
  <c r="Q108" i="9"/>
  <c r="S108" i="9" s="1"/>
  <c r="O108" i="9"/>
  <c r="M199" i="9"/>
  <c r="Q184" i="9"/>
  <c r="S184" i="9" s="1"/>
  <c r="O184" i="9"/>
  <c r="M153" i="9"/>
  <c r="O230" i="9"/>
  <c r="Q230" i="9"/>
  <c r="S230" i="9" s="1"/>
  <c r="M362" i="9"/>
  <c r="Q21" i="9"/>
  <c r="S21" i="9" s="1"/>
  <c r="O21" i="9"/>
  <c r="M254" i="9"/>
  <c r="O129" i="9"/>
  <c r="Q129" i="9"/>
  <c r="S129" i="9" s="1"/>
  <c r="M46" i="9"/>
  <c r="O337" i="9"/>
  <c r="Q337" i="9"/>
  <c r="S337" i="9" s="1"/>
  <c r="M80" i="9"/>
  <c r="Q303" i="9"/>
  <c r="S303" i="9" s="1"/>
  <c r="O303" i="9"/>
  <c r="M36" i="9"/>
  <c r="Q347" i="9"/>
  <c r="S347" i="9" s="1"/>
  <c r="O347" i="9"/>
  <c r="M186" i="9"/>
  <c r="O197" i="9"/>
  <c r="Q197" i="9"/>
  <c r="S197" i="9" s="1"/>
  <c r="M180" i="9"/>
  <c r="Q203" i="9"/>
  <c r="S203" i="9" s="1"/>
  <c r="O203" i="9"/>
  <c r="M239" i="9"/>
  <c r="Q144" i="9"/>
  <c r="S144" i="9" s="1"/>
  <c r="O144" i="9"/>
  <c r="M201" i="9"/>
  <c r="Q182" i="9"/>
  <c r="S182" i="9" s="1"/>
  <c r="O182" i="9"/>
  <c r="M352" i="9"/>
  <c r="Q31" i="9"/>
  <c r="S31" i="9" s="1"/>
  <c r="O31" i="9"/>
  <c r="M175" i="9"/>
  <c r="Q208" i="9"/>
  <c r="S208" i="9" s="1"/>
  <c r="O208" i="9"/>
  <c r="M291" i="9"/>
  <c r="Q92" i="9"/>
  <c r="S92" i="9" s="1"/>
  <c r="O92" i="9"/>
  <c r="M128" i="9"/>
  <c r="Q255" i="9"/>
  <c r="S255" i="9" s="1"/>
  <c r="O255" i="9"/>
  <c r="M30" i="9"/>
  <c r="Q353" i="9"/>
  <c r="S353" i="9" s="1"/>
  <c r="O353" i="9"/>
  <c r="M312" i="9"/>
  <c r="Q71" i="9"/>
  <c r="S71" i="9" s="1"/>
  <c r="O71" i="9"/>
  <c r="M29" i="9"/>
  <c r="Q354" i="9"/>
  <c r="S354" i="9" s="1"/>
  <c r="O354" i="9"/>
  <c r="M19" i="9"/>
  <c r="Q364" i="9"/>
  <c r="S364" i="9" s="1"/>
  <c r="O364" i="9"/>
  <c r="M141" i="9"/>
  <c r="O242" i="9"/>
  <c r="Q242" i="9"/>
  <c r="S242" i="9" s="1"/>
  <c r="M294" i="9"/>
  <c r="O89" i="9"/>
  <c r="Q89" i="9"/>
  <c r="S89" i="9" s="1"/>
  <c r="M132" i="9"/>
  <c r="Q251" i="9"/>
  <c r="S251" i="9" s="1"/>
  <c r="O251" i="9"/>
  <c r="M277" i="9"/>
  <c r="Q106" i="9"/>
  <c r="S106" i="9" s="1"/>
  <c r="O106" i="9"/>
  <c r="M125" i="9"/>
  <c r="Q258" i="9"/>
  <c r="S258" i="9" s="1"/>
  <c r="O258" i="9"/>
  <c r="M110" i="9"/>
  <c r="Q273" i="9"/>
  <c r="S273" i="9" s="1"/>
  <c r="O273" i="9"/>
  <c r="M205" i="9"/>
  <c r="Q178" i="9"/>
  <c r="S178" i="9" s="1"/>
  <c r="O178" i="9"/>
  <c r="M68" i="9"/>
  <c r="Q315" i="9"/>
  <c r="S315" i="9" s="1"/>
  <c r="O315" i="9"/>
  <c r="M38" i="9"/>
  <c r="Q345" i="9"/>
  <c r="S345" i="9" s="1"/>
  <c r="O345" i="9"/>
  <c r="M234" i="9"/>
  <c r="O149" i="9"/>
  <c r="Q149" i="9"/>
  <c r="S149" i="9" s="1"/>
  <c r="M170" i="9"/>
  <c r="O213" i="9"/>
  <c r="Q213" i="9"/>
  <c r="S213" i="9" s="1"/>
  <c r="M285" i="9"/>
  <c r="Q98" i="9"/>
  <c r="S98" i="9" s="1"/>
  <c r="O98" i="9"/>
  <c r="M331" i="9"/>
  <c r="Q52" i="9"/>
  <c r="S52" i="9" s="1"/>
  <c r="O52" i="9"/>
  <c r="M159" i="9"/>
  <c r="Q224" i="9"/>
  <c r="S224" i="9" s="1"/>
  <c r="O224" i="9"/>
  <c r="M320" i="9"/>
  <c r="O63" i="9"/>
  <c r="Q63" i="9"/>
  <c r="S63" i="9" s="1"/>
  <c r="M14" i="9"/>
  <c r="Q369" i="9"/>
  <c r="S369" i="9" s="1"/>
  <c r="O369" i="9"/>
  <c r="M300" i="9"/>
  <c r="Q83" i="9"/>
  <c r="S83" i="9" s="1"/>
  <c r="O83" i="9"/>
  <c r="M164" i="9"/>
  <c r="Q219" i="9"/>
  <c r="S219" i="9" s="1"/>
  <c r="O219" i="9"/>
  <c r="M374" i="9"/>
  <c r="O9" i="9"/>
  <c r="Q9" i="9"/>
  <c r="S9" i="9" s="1"/>
  <c r="M161" i="9"/>
  <c r="Q222" i="9"/>
  <c r="S222" i="9" s="1"/>
  <c r="O222" i="9"/>
  <c r="M305" i="9"/>
  <c r="Q78" i="9"/>
  <c r="S78" i="9" s="1"/>
  <c r="O78" i="9"/>
  <c r="M338" i="9"/>
  <c r="Q45" i="9"/>
  <c r="S45" i="9" s="1"/>
  <c r="O45" i="9"/>
  <c r="M169" i="9"/>
  <c r="Q214" i="9"/>
  <c r="S214" i="9" s="1"/>
  <c r="O214" i="9"/>
  <c r="M271" i="9"/>
  <c r="Q112" i="9"/>
  <c r="S112" i="9" s="1"/>
  <c r="O112" i="9"/>
  <c r="M272" i="9"/>
  <c r="Q111" i="9"/>
  <c r="S111" i="9" s="1"/>
  <c r="O111" i="9"/>
  <c r="M258" i="9"/>
  <c r="O125" i="9"/>
  <c r="Q125" i="9"/>
  <c r="S125" i="9" s="1"/>
  <c r="M302" i="9"/>
  <c r="O81" i="9"/>
  <c r="Q81" i="9"/>
  <c r="S81" i="9" s="1"/>
  <c r="M118" i="9"/>
  <c r="Q265" i="9"/>
  <c r="S265" i="9" s="1"/>
  <c r="O265" i="9"/>
  <c r="M54" i="9"/>
  <c r="O329" i="9"/>
  <c r="Q329" i="9"/>
  <c r="S329" i="9" s="1"/>
  <c r="M344" i="9"/>
  <c r="Q39" i="9"/>
  <c r="S39" i="9" s="1"/>
  <c r="O39" i="9"/>
  <c r="M75" i="9"/>
  <c r="Q308" i="9"/>
  <c r="S308" i="9" s="1"/>
  <c r="O308" i="9"/>
  <c r="M208" i="9"/>
  <c r="Q175" i="9"/>
  <c r="S175" i="9" s="1"/>
  <c r="O175" i="9"/>
  <c r="M368" i="9"/>
  <c r="Q15" i="9"/>
  <c r="S15" i="9" s="1"/>
  <c r="O15" i="9"/>
  <c r="M361" i="9"/>
  <c r="Q22" i="9"/>
  <c r="S22" i="9" s="1"/>
  <c r="O22" i="9"/>
  <c r="M20" i="9"/>
  <c r="Q363" i="9"/>
  <c r="S363" i="9" s="1"/>
  <c r="O363" i="9"/>
  <c r="M151" i="9"/>
  <c r="Q232" i="9"/>
  <c r="S232" i="9" s="1"/>
  <c r="O232" i="9"/>
  <c r="M314" i="9"/>
  <c r="O69" i="9"/>
  <c r="Q69" i="9"/>
  <c r="S69" i="9" s="1"/>
  <c r="M356" i="9"/>
  <c r="Q27" i="9"/>
  <c r="S27" i="9" s="1"/>
  <c r="O27" i="9"/>
  <c r="M317" i="9"/>
  <c r="Q66" i="9"/>
  <c r="S66" i="9" s="1"/>
  <c r="O66" i="9"/>
  <c r="M66" i="9"/>
  <c r="O317" i="9"/>
  <c r="Q317" i="9"/>
  <c r="S317" i="9" s="1"/>
  <c r="M142" i="9"/>
  <c r="Q241" i="9"/>
  <c r="S241" i="9" s="1"/>
  <c r="O241" i="9"/>
  <c r="M241" i="9"/>
  <c r="Q142" i="9"/>
  <c r="S142" i="9" s="1"/>
  <c r="O142" i="9"/>
  <c r="M292" i="9"/>
  <c r="Q91" i="9"/>
  <c r="S91" i="9" s="1"/>
  <c r="O91" i="9"/>
  <c r="M227" i="9"/>
  <c r="Q156" i="9"/>
  <c r="S156" i="9" s="1"/>
  <c r="O156" i="9"/>
  <c r="M226" i="9"/>
  <c r="O157" i="9"/>
  <c r="Q157" i="9"/>
  <c r="S157" i="9" s="1"/>
  <c r="M85" i="9"/>
  <c r="Q298" i="9"/>
  <c r="S298" i="9" s="1"/>
  <c r="O298" i="9"/>
  <c r="M360" i="9"/>
  <c r="Q23" i="9"/>
  <c r="S23" i="9" s="1"/>
  <c r="O23" i="9"/>
  <c r="M71" i="9"/>
  <c r="Q312" i="9"/>
  <c r="S312" i="9" s="1"/>
  <c r="O312" i="9"/>
  <c r="M324" i="9"/>
  <c r="Q59" i="9"/>
  <c r="S59" i="9" s="1"/>
  <c r="O59" i="9"/>
  <c r="M130" i="9"/>
  <c r="O253" i="9"/>
  <c r="Q253" i="9"/>
  <c r="S253" i="9" s="1"/>
  <c r="M249" i="9"/>
  <c r="Q134" i="9"/>
  <c r="S134" i="9" s="1"/>
  <c r="O134" i="9"/>
  <c r="M49" i="9"/>
  <c r="Q334" i="9"/>
  <c r="S334" i="9" s="1"/>
  <c r="O334" i="9"/>
  <c r="M281" i="9"/>
  <c r="Q102" i="9"/>
  <c r="S102" i="9" s="1"/>
  <c r="O102" i="9"/>
  <c r="M196" i="9"/>
  <c r="Q187" i="9"/>
  <c r="S187" i="9" s="1"/>
  <c r="O187" i="9"/>
  <c r="M42" i="9"/>
  <c r="O341" i="9"/>
  <c r="Q341" i="9"/>
  <c r="S341" i="9" s="1"/>
  <c r="M8" i="9"/>
  <c r="Q375" i="9"/>
  <c r="S375" i="9" s="1"/>
  <c r="O375" i="9"/>
  <c r="M309" i="9"/>
  <c r="Q74" i="9"/>
  <c r="S74" i="9" s="1"/>
  <c r="O74" i="9"/>
  <c r="M330" i="9"/>
  <c r="O53" i="9"/>
  <c r="Q53" i="9"/>
  <c r="S53" i="9" s="1"/>
  <c r="M218" i="9"/>
  <c r="O165" i="9"/>
  <c r="Q165" i="9"/>
  <c r="S165" i="9" s="1"/>
  <c r="M278" i="9"/>
  <c r="Q105" i="9"/>
  <c r="S105" i="9" s="1"/>
  <c r="O105" i="9"/>
  <c r="M111" i="9"/>
  <c r="Q272" i="9"/>
  <c r="S272" i="9" s="1"/>
  <c r="O272" i="9"/>
  <c r="M221" i="9"/>
  <c r="Q162" i="9"/>
  <c r="S162" i="9" s="1"/>
  <c r="O162" i="9"/>
  <c r="M149" i="9"/>
  <c r="Q234" i="9"/>
  <c r="S234" i="9" s="1"/>
  <c r="O234" i="9"/>
  <c r="M262" i="9"/>
  <c r="Q121" i="9"/>
  <c r="S121" i="9" s="1"/>
  <c r="O121" i="9"/>
  <c r="M206" i="9"/>
  <c r="O177" i="9"/>
  <c r="Q177" i="9"/>
  <c r="S177" i="9" s="1"/>
  <c r="M367" i="9"/>
  <c r="O16" i="9"/>
  <c r="Q16" i="9"/>
  <c r="S16" i="9" s="1"/>
  <c r="M89" i="9"/>
  <c r="O294" i="9"/>
  <c r="Q294" i="9"/>
  <c r="S294" i="9" s="1"/>
  <c r="M83" i="9"/>
  <c r="Q300" i="9"/>
  <c r="S300" i="9" s="1"/>
  <c r="O300" i="9"/>
  <c r="M263" i="9"/>
  <c r="Q120" i="9"/>
  <c r="S120" i="9" s="1"/>
  <c r="O120" i="9"/>
  <c r="M308" i="9"/>
  <c r="O75" i="9"/>
  <c r="Q75" i="9"/>
  <c r="S75" i="9" s="1"/>
  <c r="M123" i="9"/>
  <c r="Q260" i="9"/>
  <c r="S260" i="9" s="1"/>
  <c r="O260" i="9"/>
  <c r="M86" i="9"/>
  <c r="Q297" i="9"/>
  <c r="S297" i="9" s="1"/>
  <c r="O297" i="9"/>
  <c r="M133" i="9"/>
  <c r="Q250" i="9"/>
  <c r="S250" i="9" s="1"/>
  <c r="O250" i="9"/>
  <c r="M3" i="9"/>
  <c r="Q380" i="9"/>
  <c r="S380" i="9" s="1"/>
  <c r="O380" i="9"/>
  <c r="M328" i="9"/>
  <c r="Q55" i="9"/>
  <c r="S55" i="9" s="1"/>
  <c r="O55" i="9"/>
  <c r="M81" i="9"/>
  <c r="Q302" i="9"/>
  <c r="S302" i="9" s="1"/>
  <c r="O302" i="9"/>
  <c r="M106" i="9"/>
  <c r="O277" i="9"/>
  <c r="Q277" i="9"/>
  <c r="S277" i="9" s="1"/>
  <c r="M195" i="9"/>
  <c r="Q188" i="9"/>
  <c r="S188" i="9" s="1"/>
  <c r="O188" i="9"/>
  <c r="M90" i="9"/>
  <c r="O293" i="9"/>
  <c r="Q293" i="9"/>
  <c r="S293" i="9" s="1"/>
  <c r="M113" i="9"/>
  <c r="O270" i="9"/>
  <c r="Q270" i="9"/>
  <c r="S270" i="9" s="1"/>
  <c r="M371" i="9"/>
  <c r="Q12" i="9"/>
  <c r="S12" i="9" s="1"/>
  <c r="O12" i="9"/>
  <c r="M94" i="9"/>
  <c r="Q289" i="9"/>
  <c r="S289" i="9" s="1"/>
  <c r="O289" i="9"/>
  <c r="M353" i="9"/>
  <c r="Q30" i="9"/>
  <c r="S30" i="9" s="1"/>
  <c r="O30" i="9"/>
  <c r="M379" i="9"/>
  <c r="O4" i="9"/>
  <c r="Q4" i="9"/>
  <c r="S4" i="9" s="1"/>
  <c r="M53" i="9"/>
  <c r="Q330" i="9"/>
  <c r="S330" i="9" s="1"/>
  <c r="O330" i="9"/>
  <c r="M34" i="9"/>
  <c r="O349" i="9"/>
  <c r="Q349" i="9"/>
  <c r="S349" i="9" s="1"/>
  <c r="M381" i="9"/>
  <c r="O2" i="9"/>
  <c r="Q2" i="9"/>
  <c r="S2" i="9" s="1"/>
  <c r="M215" i="9"/>
  <c r="Q168" i="9"/>
  <c r="S168" i="9" s="1"/>
  <c r="O168" i="9"/>
  <c r="M315" i="9"/>
  <c r="Q68" i="9"/>
  <c r="S68" i="9" s="1"/>
  <c r="O68" i="9"/>
  <c r="M18" i="9"/>
  <c r="Q365" i="9"/>
  <c r="S365" i="9" s="1"/>
  <c r="O365" i="9"/>
  <c r="M341" i="9"/>
  <c r="Q42" i="9"/>
  <c r="S42" i="9" s="1"/>
  <c r="O42" i="9"/>
  <c r="M307" i="9"/>
  <c r="Q76" i="9"/>
  <c r="S76" i="9" s="1"/>
  <c r="O76" i="9"/>
  <c r="M250" i="9"/>
  <c r="O133" i="9"/>
  <c r="Q133" i="9"/>
  <c r="S133" i="9" s="1"/>
  <c r="M58" i="9"/>
  <c r="O325" i="9"/>
  <c r="Q325" i="9"/>
  <c r="S325" i="9" s="1"/>
  <c r="M127" i="9"/>
  <c r="Q256" i="9"/>
  <c r="S256" i="9" s="1"/>
  <c r="O256" i="9"/>
  <c r="M115" i="9"/>
  <c r="Q268" i="9"/>
  <c r="S268" i="9" s="1"/>
  <c r="O268" i="9"/>
  <c r="M22" i="9"/>
  <c r="O361" i="9"/>
  <c r="Q361" i="9"/>
  <c r="S361" i="9" s="1"/>
  <c r="M148" i="9"/>
  <c r="Q235" i="9"/>
  <c r="S235" i="9" s="1"/>
  <c r="O235" i="9"/>
  <c r="M2" i="9"/>
  <c r="O381" i="9"/>
  <c r="Q381" i="9"/>
  <c r="S381" i="9" s="1"/>
  <c r="M189" i="9"/>
  <c r="Q194" i="9"/>
  <c r="S194" i="9" s="1"/>
  <c r="O194" i="9"/>
  <c r="M248" i="9"/>
  <c r="Q135" i="9"/>
  <c r="S135" i="9" s="1"/>
  <c r="O135" i="9"/>
  <c r="M193" i="9"/>
  <c r="O190" i="9"/>
  <c r="Q190" i="9"/>
  <c r="S190" i="9" s="1"/>
  <c r="M340" i="9"/>
  <c r="Q43" i="9"/>
  <c r="S43" i="9" s="1"/>
  <c r="O43" i="9"/>
  <c r="M301" i="9"/>
  <c r="Q82" i="9"/>
  <c r="S82" i="9" s="1"/>
  <c r="O82" i="9"/>
  <c r="M150" i="9"/>
  <c r="Q233" i="9"/>
  <c r="S233" i="9" s="1"/>
  <c r="O233" i="9"/>
  <c r="M74" i="9"/>
  <c r="O309" i="9"/>
  <c r="Q309" i="9"/>
  <c r="S309" i="9" s="1"/>
  <c r="M283" i="9"/>
  <c r="Q100" i="9"/>
  <c r="S100" i="9" s="1"/>
  <c r="O100" i="9"/>
  <c r="M62" i="9"/>
  <c r="Q321" i="9"/>
  <c r="S321" i="9" s="1"/>
  <c r="O321" i="9"/>
  <c r="M219" i="9"/>
  <c r="Q164" i="9"/>
  <c r="S164" i="9" s="1"/>
  <c r="O164" i="9"/>
  <c r="M43" i="9"/>
  <c r="Q340" i="9"/>
  <c r="S340" i="9" s="1"/>
  <c r="O340" i="9"/>
  <c r="M313" i="9"/>
  <c r="Q70" i="9"/>
  <c r="S70" i="9" s="1"/>
  <c r="O70" i="9"/>
  <c r="M358" i="9"/>
  <c r="O25" i="9"/>
  <c r="Q25" i="9"/>
  <c r="S25" i="9" s="1"/>
  <c r="K187" i="11"/>
  <c r="I187" i="11"/>
  <c r="K27" i="11"/>
  <c r="I27" i="11"/>
  <c r="L111" i="11"/>
  <c r="J111" i="11"/>
  <c r="K186" i="11"/>
  <c r="I186" i="11"/>
  <c r="K170" i="11"/>
  <c r="I170" i="11"/>
  <c r="K154" i="11"/>
  <c r="I154" i="11"/>
  <c r="K138" i="11"/>
  <c r="I138" i="11"/>
  <c r="K122" i="11"/>
  <c r="I122" i="11"/>
  <c r="K106" i="11"/>
  <c r="I106" i="11"/>
  <c r="K90" i="11"/>
  <c r="I90" i="11"/>
  <c r="K74" i="11"/>
  <c r="I74" i="11"/>
  <c r="K58" i="11"/>
  <c r="I58" i="11"/>
  <c r="K42" i="11"/>
  <c r="I42" i="11"/>
  <c r="K26" i="11"/>
  <c r="I26" i="11"/>
  <c r="K10" i="11"/>
  <c r="I10" i="11"/>
  <c r="L190" i="11"/>
  <c r="J190" i="11"/>
  <c r="L174" i="11"/>
  <c r="J174" i="11"/>
  <c r="L158" i="11"/>
  <c r="J158" i="11"/>
  <c r="L142" i="11"/>
  <c r="J142" i="11"/>
  <c r="L126" i="11"/>
  <c r="J126" i="11"/>
  <c r="L110" i="11"/>
  <c r="J110" i="11"/>
  <c r="L94" i="11"/>
  <c r="J94" i="11"/>
  <c r="L78" i="11"/>
  <c r="J78" i="11"/>
  <c r="L62" i="11"/>
  <c r="J62" i="11"/>
  <c r="L46" i="11"/>
  <c r="J46" i="11"/>
  <c r="L30" i="11"/>
  <c r="J30" i="11"/>
  <c r="L14" i="11"/>
  <c r="J14" i="11"/>
  <c r="K75" i="11"/>
  <c r="I75" i="11"/>
  <c r="L31" i="11"/>
  <c r="J31" i="11"/>
  <c r="K185" i="11"/>
  <c r="I185" i="11"/>
  <c r="K169" i="11"/>
  <c r="I169" i="11"/>
  <c r="K153" i="11"/>
  <c r="I153" i="11"/>
  <c r="K137" i="11"/>
  <c r="I137" i="11"/>
  <c r="K121" i="11"/>
  <c r="I121" i="11"/>
  <c r="K105" i="11"/>
  <c r="I105" i="11"/>
  <c r="K89" i="11"/>
  <c r="I89" i="11"/>
  <c r="K73" i="11"/>
  <c r="I73" i="11"/>
  <c r="K57" i="11"/>
  <c r="I57" i="11"/>
  <c r="K41" i="11"/>
  <c r="I41" i="11"/>
  <c r="K25" i="11"/>
  <c r="I25" i="11"/>
  <c r="K9" i="11"/>
  <c r="I9" i="11"/>
  <c r="L189" i="11"/>
  <c r="J189" i="11"/>
  <c r="L173" i="11"/>
  <c r="J173" i="11"/>
  <c r="L157" i="11"/>
  <c r="J157" i="11"/>
  <c r="L141" i="11"/>
  <c r="J141" i="11"/>
  <c r="L125" i="11"/>
  <c r="J125" i="11"/>
  <c r="L109" i="11"/>
  <c r="J109" i="11"/>
  <c r="L93" i="11"/>
  <c r="J93" i="11"/>
  <c r="L77" i="11"/>
  <c r="J77" i="11"/>
  <c r="L61" i="11"/>
  <c r="J61" i="11"/>
  <c r="L45" i="11"/>
  <c r="J45" i="11"/>
  <c r="L29" i="11"/>
  <c r="J29" i="11"/>
  <c r="L13" i="11"/>
  <c r="J13" i="11"/>
  <c r="L278" i="11"/>
  <c r="J278" i="11"/>
  <c r="L274" i="11"/>
  <c r="J274" i="11"/>
  <c r="L270" i="11"/>
  <c r="J270" i="11"/>
  <c r="L266" i="11"/>
  <c r="J266" i="11"/>
  <c r="L262" i="11"/>
  <c r="J262" i="11"/>
  <c r="L258" i="11"/>
  <c r="J258" i="11"/>
  <c r="L254" i="11"/>
  <c r="J254" i="11"/>
  <c r="L250" i="11"/>
  <c r="J250" i="11"/>
  <c r="L246" i="11"/>
  <c r="J246" i="11"/>
  <c r="L242" i="11"/>
  <c r="J242" i="11"/>
  <c r="L238" i="11"/>
  <c r="J238" i="11"/>
  <c r="L234" i="11"/>
  <c r="J234" i="11"/>
  <c r="L230" i="11"/>
  <c r="J230" i="11"/>
  <c r="L226" i="11"/>
  <c r="J226" i="11"/>
  <c r="L222" i="11"/>
  <c r="J222" i="11"/>
  <c r="L218" i="11"/>
  <c r="J218" i="11"/>
  <c r="L214" i="11"/>
  <c r="J214" i="11"/>
  <c r="L210" i="11"/>
  <c r="J210" i="11"/>
  <c r="L206" i="11"/>
  <c r="J206" i="11"/>
  <c r="L202" i="11"/>
  <c r="J202" i="11"/>
  <c r="K139" i="11"/>
  <c r="I139" i="11"/>
  <c r="L143" i="11"/>
  <c r="J143" i="11"/>
  <c r="K2" i="11"/>
  <c r="I2" i="11"/>
  <c r="K184" i="11"/>
  <c r="I184" i="11"/>
  <c r="K168" i="11"/>
  <c r="I168" i="11"/>
  <c r="K152" i="11"/>
  <c r="I152" i="11"/>
  <c r="K136" i="11"/>
  <c r="I136" i="11"/>
  <c r="K120" i="11"/>
  <c r="I120" i="11"/>
  <c r="K104" i="11"/>
  <c r="I104" i="11"/>
  <c r="K88" i="11"/>
  <c r="I88" i="11"/>
  <c r="K72" i="11"/>
  <c r="I72" i="11"/>
  <c r="K56" i="11"/>
  <c r="I56" i="11"/>
  <c r="K40" i="11"/>
  <c r="I40" i="11"/>
  <c r="K24" i="11"/>
  <c r="I24" i="11"/>
  <c r="K8" i="11"/>
  <c r="I8" i="11"/>
  <c r="J188" i="11"/>
  <c r="L188" i="11"/>
  <c r="J172" i="11"/>
  <c r="L172" i="11"/>
  <c r="J156" i="11"/>
  <c r="L156" i="11"/>
  <c r="J140" i="11"/>
  <c r="L140" i="11"/>
  <c r="J124" i="11"/>
  <c r="L124" i="11"/>
  <c r="J108" i="11"/>
  <c r="L108" i="11"/>
  <c r="J92" i="11"/>
  <c r="L92" i="11"/>
  <c r="J76" i="11"/>
  <c r="L76" i="11"/>
  <c r="J60" i="11"/>
  <c r="L60" i="11"/>
  <c r="J44" i="11"/>
  <c r="L44" i="11"/>
  <c r="J28" i="11"/>
  <c r="L28" i="11"/>
  <c r="J12" i="11"/>
  <c r="L12" i="11"/>
  <c r="K278" i="11"/>
  <c r="I278" i="11"/>
  <c r="K274" i="11"/>
  <c r="I274" i="11"/>
  <c r="K270" i="11"/>
  <c r="I270" i="11"/>
  <c r="K266" i="11"/>
  <c r="I266" i="11"/>
  <c r="K262" i="11"/>
  <c r="I262" i="11"/>
  <c r="K258" i="11"/>
  <c r="I258" i="11"/>
  <c r="K254" i="11"/>
  <c r="I254" i="11"/>
  <c r="K250" i="11"/>
  <c r="I250" i="11"/>
  <c r="K246" i="11"/>
  <c r="I246" i="11"/>
  <c r="K242" i="11"/>
  <c r="I242" i="11"/>
  <c r="K238" i="11"/>
  <c r="I238" i="11"/>
  <c r="K234" i="11"/>
  <c r="I234" i="11"/>
  <c r="K230" i="11"/>
  <c r="I230" i="11"/>
  <c r="K226" i="11"/>
  <c r="I226" i="11"/>
  <c r="K222" i="11"/>
  <c r="I222" i="11"/>
  <c r="K218" i="11"/>
  <c r="I218" i="11"/>
  <c r="K214" i="11"/>
  <c r="I214" i="11"/>
  <c r="K210" i="11"/>
  <c r="I210" i="11"/>
  <c r="K206" i="11"/>
  <c r="I206" i="11"/>
  <c r="K202" i="11"/>
  <c r="I202" i="11"/>
  <c r="K91" i="11"/>
  <c r="I91" i="11"/>
  <c r="L95" i="11"/>
  <c r="J95" i="11"/>
  <c r="L2" i="11"/>
  <c r="J2" i="11"/>
  <c r="K183" i="11"/>
  <c r="I183" i="11"/>
  <c r="K167" i="11"/>
  <c r="I167" i="11"/>
  <c r="K151" i="11"/>
  <c r="I151" i="11"/>
  <c r="K135" i="11"/>
  <c r="I135" i="11"/>
  <c r="K119" i="11"/>
  <c r="I119" i="11"/>
  <c r="K103" i="11"/>
  <c r="I103" i="11"/>
  <c r="K87" i="11"/>
  <c r="I87" i="11"/>
  <c r="K71" i="11"/>
  <c r="I71" i="11"/>
  <c r="K55" i="11"/>
  <c r="I55" i="11"/>
  <c r="K39" i="11"/>
  <c r="I39" i="11"/>
  <c r="K23" i="11"/>
  <c r="I23" i="11"/>
  <c r="K7" i="11"/>
  <c r="I7" i="11"/>
  <c r="L187" i="11"/>
  <c r="J187" i="11"/>
  <c r="L171" i="11"/>
  <c r="J171" i="11"/>
  <c r="L155" i="11"/>
  <c r="J155" i="11"/>
  <c r="L139" i="11"/>
  <c r="J139" i="11"/>
  <c r="L123" i="11"/>
  <c r="J123" i="11"/>
  <c r="L107" i="11"/>
  <c r="J107" i="11"/>
  <c r="L91" i="11"/>
  <c r="J91" i="11"/>
  <c r="L75" i="11"/>
  <c r="J75" i="11"/>
  <c r="L59" i="11"/>
  <c r="J59" i="11"/>
  <c r="L43" i="11"/>
  <c r="J43" i="11"/>
  <c r="L27" i="11"/>
  <c r="J27" i="11"/>
  <c r="L11" i="11"/>
  <c r="J11" i="11"/>
  <c r="K198" i="11"/>
  <c r="I198" i="11"/>
  <c r="K182" i="11"/>
  <c r="I182" i="11"/>
  <c r="K166" i="11"/>
  <c r="I166" i="11"/>
  <c r="K150" i="11"/>
  <c r="I150" i="11"/>
  <c r="K134" i="11"/>
  <c r="I134" i="11"/>
  <c r="K118" i="11"/>
  <c r="I118" i="11"/>
  <c r="K102" i="11"/>
  <c r="I102" i="11"/>
  <c r="K86" i="11"/>
  <c r="I86" i="11"/>
  <c r="K70" i="11"/>
  <c r="I70" i="11"/>
  <c r="K54" i="11"/>
  <c r="I54" i="11"/>
  <c r="K38" i="11"/>
  <c r="I38" i="11"/>
  <c r="K22" i="11"/>
  <c r="I22" i="11"/>
  <c r="K6" i="11"/>
  <c r="I6" i="11"/>
  <c r="L186" i="11"/>
  <c r="J186" i="11"/>
  <c r="L170" i="11"/>
  <c r="J170" i="11"/>
  <c r="L154" i="11"/>
  <c r="J154" i="11"/>
  <c r="L138" i="11"/>
  <c r="J138" i="11"/>
  <c r="L122" i="11"/>
  <c r="J122" i="11"/>
  <c r="L106" i="11"/>
  <c r="J106" i="11"/>
  <c r="L90" i="11"/>
  <c r="J90" i="11"/>
  <c r="L74" i="11"/>
  <c r="J74" i="11"/>
  <c r="L58" i="11"/>
  <c r="J58" i="11"/>
  <c r="L42" i="11"/>
  <c r="J42" i="11"/>
  <c r="L26" i="11"/>
  <c r="J26" i="11"/>
  <c r="L10" i="11"/>
  <c r="J10" i="11"/>
  <c r="K123" i="11"/>
  <c r="I123" i="11"/>
  <c r="L47" i="11"/>
  <c r="J47" i="11"/>
  <c r="K197" i="11"/>
  <c r="I197" i="11"/>
  <c r="K181" i="11"/>
  <c r="I181" i="11"/>
  <c r="K165" i="11"/>
  <c r="I165" i="11"/>
  <c r="K149" i="11"/>
  <c r="I149" i="11"/>
  <c r="K133" i="11"/>
  <c r="I133" i="11"/>
  <c r="K117" i="11"/>
  <c r="I117" i="11"/>
  <c r="K101" i="11"/>
  <c r="I101" i="11"/>
  <c r="K85" i="11"/>
  <c r="I85" i="11"/>
  <c r="K69" i="11"/>
  <c r="I69" i="11"/>
  <c r="K53" i="11"/>
  <c r="I53" i="11"/>
  <c r="K37" i="11"/>
  <c r="I37" i="11"/>
  <c r="K21" i="11"/>
  <c r="I21" i="11"/>
  <c r="K5" i="11"/>
  <c r="I5" i="11"/>
  <c r="L185" i="11"/>
  <c r="J185" i="11"/>
  <c r="L169" i="11"/>
  <c r="J169" i="11"/>
  <c r="L153" i="11"/>
  <c r="J153" i="11"/>
  <c r="L137" i="11"/>
  <c r="J137" i="11"/>
  <c r="L121" i="11"/>
  <c r="J121" i="11"/>
  <c r="L105" i="11"/>
  <c r="J105" i="11"/>
  <c r="L89" i="11"/>
  <c r="J89" i="11"/>
  <c r="L73" i="11"/>
  <c r="J73" i="11"/>
  <c r="L57" i="11"/>
  <c r="J57" i="11"/>
  <c r="L41" i="11"/>
  <c r="J41" i="11"/>
  <c r="L25" i="11"/>
  <c r="J25" i="11"/>
  <c r="L9" i="11"/>
  <c r="J9" i="11"/>
  <c r="L277" i="11"/>
  <c r="J277" i="11"/>
  <c r="L273" i="11"/>
  <c r="J273" i="11"/>
  <c r="L269" i="11"/>
  <c r="J269" i="11"/>
  <c r="L265" i="11"/>
  <c r="J265" i="11"/>
  <c r="L261" i="11"/>
  <c r="J261" i="11"/>
  <c r="L257" i="11"/>
  <c r="J257" i="11"/>
  <c r="L253" i="11"/>
  <c r="J253" i="11"/>
  <c r="L249" i="11"/>
  <c r="J249" i="11"/>
  <c r="L245" i="11"/>
  <c r="J245" i="11"/>
  <c r="L241" i="11"/>
  <c r="J241" i="11"/>
  <c r="L237" i="11"/>
  <c r="J237" i="11"/>
  <c r="L233" i="11"/>
  <c r="J233" i="11"/>
  <c r="L229" i="11"/>
  <c r="J229" i="11"/>
  <c r="L225" i="11"/>
  <c r="J225" i="11"/>
  <c r="L221" i="11"/>
  <c r="J221" i="11"/>
  <c r="L217" i="11"/>
  <c r="J217" i="11"/>
  <c r="L213" i="11"/>
  <c r="J213" i="11"/>
  <c r="L209" i="11"/>
  <c r="J209" i="11"/>
  <c r="L205" i="11"/>
  <c r="J205" i="11"/>
  <c r="L201" i="11"/>
  <c r="J201" i="11"/>
  <c r="K11" i="11"/>
  <c r="I11" i="11"/>
  <c r="I196" i="11"/>
  <c r="K196" i="11"/>
  <c r="I180" i="11"/>
  <c r="K180" i="11"/>
  <c r="I164" i="11"/>
  <c r="K164" i="11"/>
  <c r="I148" i="11"/>
  <c r="K148" i="11"/>
  <c r="I132" i="11"/>
  <c r="K132" i="11"/>
  <c r="I116" i="11"/>
  <c r="K116" i="11"/>
  <c r="I100" i="11"/>
  <c r="K100" i="11"/>
  <c r="I84" i="11"/>
  <c r="K84" i="11"/>
  <c r="I68" i="11"/>
  <c r="K68" i="11"/>
  <c r="I52" i="11"/>
  <c r="K52" i="11"/>
  <c r="I36" i="11"/>
  <c r="K36" i="11"/>
  <c r="I20" i="11"/>
  <c r="K20" i="11"/>
  <c r="I4" i="11"/>
  <c r="K4" i="11"/>
  <c r="L184" i="11"/>
  <c r="J184" i="11"/>
  <c r="L168" i="11"/>
  <c r="J168" i="11"/>
  <c r="L152" i="11"/>
  <c r="J152" i="11"/>
  <c r="L136" i="11"/>
  <c r="J136" i="11"/>
  <c r="L120" i="11"/>
  <c r="J120" i="11"/>
  <c r="L104" i="11"/>
  <c r="J104" i="11"/>
  <c r="L88" i="11"/>
  <c r="J88" i="11"/>
  <c r="L72" i="11"/>
  <c r="J72" i="11"/>
  <c r="L56" i="11"/>
  <c r="J56" i="11"/>
  <c r="L40" i="11"/>
  <c r="J40" i="11"/>
  <c r="L24" i="11"/>
  <c r="J24" i="11"/>
  <c r="L8" i="11"/>
  <c r="J8" i="11"/>
  <c r="K277" i="11"/>
  <c r="I277" i="11"/>
  <c r="K273" i="11"/>
  <c r="I273" i="11"/>
  <c r="K269" i="11"/>
  <c r="I269" i="11"/>
  <c r="K265" i="11"/>
  <c r="I265" i="11"/>
  <c r="K261" i="11"/>
  <c r="I261" i="11"/>
  <c r="K257" i="11"/>
  <c r="I257" i="11"/>
  <c r="K253" i="11"/>
  <c r="I253" i="11"/>
  <c r="K249" i="11"/>
  <c r="I249" i="11"/>
  <c r="K245" i="11"/>
  <c r="I245" i="11"/>
  <c r="K241" i="11"/>
  <c r="I241" i="11"/>
  <c r="K237" i="11"/>
  <c r="I237" i="11"/>
  <c r="K233" i="11"/>
  <c r="I233" i="11"/>
  <c r="K229" i="11"/>
  <c r="I229" i="11"/>
  <c r="K225" i="11"/>
  <c r="I225" i="11"/>
  <c r="K221" i="11"/>
  <c r="I221" i="11"/>
  <c r="K217" i="11"/>
  <c r="I217" i="11"/>
  <c r="K213" i="11"/>
  <c r="I213" i="11"/>
  <c r="K209" i="11"/>
  <c r="I209" i="11"/>
  <c r="K205" i="11"/>
  <c r="I205" i="11"/>
  <c r="K201" i="11"/>
  <c r="I201" i="11"/>
  <c r="L79" i="11"/>
  <c r="J79" i="11"/>
  <c r="K195" i="11"/>
  <c r="I195" i="11"/>
  <c r="K179" i="11"/>
  <c r="I179" i="11"/>
  <c r="K163" i="11"/>
  <c r="I163" i="11"/>
  <c r="K147" i="11"/>
  <c r="I147" i="11"/>
  <c r="K131" i="11"/>
  <c r="I131" i="11"/>
  <c r="K115" i="11"/>
  <c r="I115" i="11"/>
  <c r="K99" i="11"/>
  <c r="I99" i="11"/>
  <c r="K83" i="11"/>
  <c r="I83" i="11"/>
  <c r="K67" i="11"/>
  <c r="I67" i="11"/>
  <c r="K51" i="11"/>
  <c r="I51" i="11"/>
  <c r="K35" i="11"/>
  <c r="I35" i="11"/>
  <c r="K19" i="11"/>
  <c r="I19" i="11"/>
  <c r="K3" i="11"/>
  <c r="I3" i="11"/>
  <c r="L183" i="11"/>
  <c r="J183" i="11"/>
  <c r="L167" i="11"/>
  <c r="J167" i="11"/>
  <c r="L151" i="11"/>
  <c r="J151" i="11"/>
  <c r="L135" i="11"/>
  <c r="J135" i="11"/>
  <c r="L119" i="11"/>
  <c r="J119" i="11"/>
  <c r="L103" i="11"/>
  <c r="J103" i="11"/>
  <c r="L87" i="11"/>
  <c r="J87" i="11"/>
  <c r="L71" i="11"/>
  <c r="J71" i="11"/>
  <c r="L55" i="11"/>
  <c r="J55" i="11"/>
  <c r="L39" i="11"/>
  <c r="J39" i="11"/>
  <c r="L23" i="11"/>
  <c r="J23" i="11"/>
  <c r="L7" i="11"/>
  <c r="J7" i="11"/>
  <c r="K43" i="11"/>
  <c r="I43" i="11"/>
  <c r="K194" i="11"/>
  <c r="I194" i="11"/>
  <c r="K178" i="11"/>
  <c r="I178" i="11"/>
  <c r="K162" i="11"/>
  <c r="I162" i="11"/>
  <c r="K146" i="11"/>
  <c r="I146" i="11"/>
  <c r="K130" i="11"/>
  <c r="I130" i="11"/>
  <c r="K114" i="11"/>
  <c r="I114" i="11"/>
  <c r="K98" i="11"/>
  <c r="I98" i="11"/>
  <c r="K82" i="11"/>
  <c r="I82" i="11"/>
  <c r="K66" i="11"/>
  <c r="I66" i="11"/>
  <c r="K50" i="11"/>
  <c r="I50" i="11"/>
  <c r="K34" i="11"/>
  <c r="I34" i="11"/>
  <c r="K18" i="11"/>
  <c r="I18" i="11"/>
  <c r="L198" i="11"/>
  <c r="J198" i="11"/>
  <c r="L182" i="11"/>
  <c r="J182" i="11"/>
  <c r="L166" i="11"/>
  <c r="J166" i="11"/>
  <c r="L150" i="11"/>
  <c r="J150" i="11"/>
  <c r="L134" i="11"/>
  <c r="J134" i="11"/>
  <c r="L118" i="11"/>
  <c r="J118" i="11"/>
  <c r="L102" i="11"/>
  <c r="J102" i="11"/>
  <c r="L86" i="11"/>
  <c r="J86" i="11"/>
  <c r="L70" i="11"/>
  <c r="J70" i="11"/>
  <c r="L54" i="11"/>
  <c r="J54" i="11"/>
  <c r="L38" i="11"/>
  <c r="J38" i="11"/>
  <c r="L22" i="11"/>
  <c r="J22" i="11"/>
  <c r="L6" i="11"/>
  <c r="J6" i="11"/>
  <c r="K107" i="11"/>
  <c r="I107" i="11"/>
  <c r="L127" i="11"/>
  <c r="J127" i="11"/>
  <c r="K193" i="11"/>
  <c r="I193" i="11"/>
  <c r="K177" i="11"/>
  <c r="I177" i="11"/>
  <c r="K161" i="11"/>
  <c r="I161" i="11"/>
  <c r="K145" i="11"/>
  <c r="I145" i="11"/>
  <c r="K129" i="11"/>
  <c r="I129" i="11"/>
  <c r="K113" i="11"/>
  <c r="I113" i="11"/>
  <c r="K97" i="11"/>
  <c r="I97" i="11"/>
  <c r="K81" i="11"/>
  <c r="I81" i="11"/>
  <c r="K65" i="11"/>
  <c r="I65" i="11"/>
  <c r="K49" i="11"/>
  <c r="I49" i="11"/>
  <c r="K33" i="11"/>
  <c r="I33" i="11"/>
  <c r="K17" i="11"/>
  <c r="I17" i="11"/>
  <c r="L197" i="11"/>
  <c r="J197" i="11"/>
  <c r="L181" i="11"/>
  <c r="J181" i="11"/>
  <c r="L165" i="11"/>
  <c r="J165" i="11"/>
  <c r="L149" i="11"/>
  <c r="J149" i="11"/>
  <c r="L133" i="11"/>
  <c r="J133" i="11"/>
  <c r="L117" i="11"/>
  <c r="J117" i="11"/>
  <c r="L101" i="11"/>
  <c r="J101" i="11"/>
  <c r="L85" i="11"/>
  <c r="J85" i="11"/>
  <c r="L69" i="11"/>
  <c r="J69" i="11"/>
  <c r="L53" i="11"/>
  <c r="J53" i="11"/>
  <c r="L37" i="11"/>
  <c r="J37" i="11"/>
  <c r="L21" i="11"/>
  <c r="J21" i="11"/>
  <c r="L5" i="11"/>
  <c r="J5" i="11"/>
  <c r="L280" i="11"/>
  <c r="J280" i="11"/>
  <c r="J276" i="11"/>
  <c r="L276" i="11"/>
  <c r="L272" i="11"/>
  <c r="J272" i="11"/>
  <c r="J268" i="11"/>
  <c r="L268" i="11"/>
  <c r="L264" i="11"/>
  <c r="J264" i="11"/>
  <c r="J260" i="11"/>
  <c r="L260" i="11"/>
  <c r="L256" i="11"/>
  <c r="J256" i="11"/>
  <c r="J252" i="11"/>
  <c r="L252" i="11"/>
  <c r="L248" i="11"/>
  <c r="J248" i="11"/>
  <c r="J244" i="11"/>
  <c r="L244" i="11"/>
  <c r="L240" i="11"/>
  <c r="J240" i="11"/>
  <c r="J236" i="11"/>
  <c r="L236" i="11"/>
  <c r="L232" i="11"/>
  <c r="J232" i="11"/>
  <c r="J228" i="11"/>
  <c r="L228" i="11"/>
  <c r="L224" i="11"/>
  <c r="J224" i="11"/>
  <c r="J220" i="11"/>
  <c r="L220" i="11"/>
  <c r="L216" i="11"/>
  <c r="J216" i="11"/>
  <c r="J212" i="11"/>
  <c r="L212" i="11"/>
  <c r="L208" i="11"/>
  <c r="J208" i="11"/>
  <c r="J204" i="11"/>
  <c r="L204" i="11"/>
  <c r="L200" i="11"/>
  <c r="J200" i="11"/>
  <c r="L191" i="11"/>
  <c r="J191" i="11"/>
  <c r="K192" i="11"/>
  <c r="I192" i="11"/>
  <c r="K176" i="11"/>
  <c r="I176" i="11"/>
  <c r="K160" i="11"/>
  <c r="I160" i="11"/>
  <c r="K144" i="11"/>
  <c r="I144" i="11"/>
  <c r="K128" i="11"/>
  <c r="I128" i="11"/>
  <c r="K112" i="11"/>
  <c r="I112" i="11"/>
  <c r="K96" i="11"/>
  <c r="I96" i="11"/>
  <c r="K80" i="11"/>
  <c r="I80" i="11"/>
  <c r="K64" i="11"/>
  <c r="I64" i="11"/>
  <c r="K48" i="11"/>
  <c r="I48" i="11"/>
  <c r="K32" i="11"/>
  <c r="I32" i="11"/>
  <c r="K16" i="11"/>
  <c r="I16" i="11"/>
  <c r="J196" i="11"/>
  <c r="L196" i="11"/>
  <c r="J180" i="11"/>
  <c r="L180" i="11"/>
  <c r="J164" i="11"/>
  <c r="L164" i="11"/>
  <c r="J148" i="11"/>
  <c r="L148" i="11"/>
  <c r="J132" i="11"/>
  <c r="L132" i="11"/>
  <c r="J116" i="11"/>
  <c r="L116" i="11"/>
  <c r="J100" i="11"/>
  <c r="L100" i="11"/>
  <c r="J84" i="11"/>
  <c r="L84" i="11"/>
  <c r="J68" i="11"/>
  <c r="L68" i="11"/>
  <c r="J52" i="11"/>
  <c r="L52" i="11"/>
  <c r="J36" i="11"/>
  <c r="L36" i="11"/>
  <c r="J20" i="11"/>
  <c r="L20" i="11"/>
  <c r="J4" i="11"/>
  <c r="L4" i="11"/>
  <c r="K280" i="11"/>
  <c r="I280" i="11"/>
  <c r="I276" i="11"/>
  <c r="K276" i="11"/>
  <c r="K272" i="11"/>
  <c r="I272" i="11"/>
  <c r="I268" i="11"/>
  <c r="K268" i="11"/>
  <c r="K264" i="11"/>
  <c r="I264" i="11"/>
  <c r="I260" i="11"/>
  <c r="K260" i="11"/>
  <c r="K256" i="11"/>
  <c r="I256" i="11"/>
  <c r="I252" i="11"/>
  <c r="K252" i="11"/>
  <c r="K248" i="11"/>
  <c r="I248" i="11"/>
  <c r="I244" i="11"/>
  <c r="K244" i="11"/>
  <c r="K240" i="11"/>
  <c r="I240" i="11"/>
  <c r="I236" i="11"/>
  <c r="K236" i="11"/>
  <c r="K232" i="11"/>
  <c r="I232" i="11"/>
  <c r="I228" i="11"/>
  <c r="K228" i="11"/>
  <c r="K224" i="11"/>
  <c r="I224" i="11"/>
  <c r="I220" i="11"/>
  <c r="K220" i="11"/>
  <c r="K216" i="11"/>
  <c r="I216" i="11"/>
  <c r="I212" i="11"/>
  <c r="K212" i="11"/>
  <c r="K208" i="11"/>
  <c r="I208" i="11"/>
  <c r="I204" i="11"/>
  <c r="K204" i="11"/>
  <c r="K200" i="11"/>
  <c r="I200" i="11"/>
  <c r="K155" i="11"/>
  <c r="I155" i="11"/>
  <c r="L15" i="11"/>
  <c r="J15" i="11"/>
  <c r="K191" i="11"/>
  <c r="I191" i="11"/>
  <c r="K175" i="11"/>
  <c r="I175" i="11"/>
  <c r="K159" i="11"/>
  <c r="I159" i="11"/>
  <c r="K143" i="11"/>
  <c r="I143" i="11"/>
  <c r="K127" i="11"/>
  <c r="I127" i="11"/>
  <c r="K111" i="11"/>
  <c r="I111" i="11"/>
  <c r="K95" i="11"/>
  <c r="I95" i="11"/>
  <c r="K79" i="11"/>
  <c r="I79" i="11"/>
  <c r="K63" i="11"/>
  <c r="I63" i="11"/>
  <c r="K47" i="11"/>
  <c r="I47" i="11"/>
  <c r="K31" i="11"/>
  <c r="I31" i="11"/>
  <c r="K15" i="11"/>
  <c r="I15" i="11"/>
  <c r="L195" i="11"/>
  <c r="J195" i="11"/>
  <c r="L179" i="11"/>
  <c r="J179" i="11"/>
  <c r="L163" i="11"/>
  <c r="J163" i="11"/>
  <c r="L147" i="11"/>
  <c r="J147" i="11"/>
  <c r="L131" i="11"/>
  <c r="J131" i="11"/>
  <c r="L115" i="11"/>
  <c r="J115" i="11"/>
  <c r="L99" i="11"/>
  <c r="J99" i="11"/>
  <c r="L83" i="11"/>
  <c r="J83" i="11"/>
  <c r="L67" i="11"/>
  <c r="J67" i="11"/>
  <c r="L51" i="11"/>
  <c r="J51" i="11"/>
  <c r="L35" i="11"/>
  <c r="J35" i="11"/>
  <c r="L19" i="11"/>
  <c r="J19" i="11"/>
  <c r="L3" i="11"/>
  <c r="J3" i="11"/>
  <c r="K59" i="11"/>
  <c r="I59" i="11"/>
  <c r="L63" i="11"/>
  <c r="J63" i="11"/>
  <c r="K190" i="11"/>
  <c r="I190" i="11"/>
  <c r="K174" i="11"/>
  <c r="I174" i="11"/>
  <c r="K158" i="11"/>
  <c r="I158" i="11"/>
  <c r="K142" i="11"/>
  <c r="I142" i="11"/>
  <c r="K126" i="11"/>
  <c r="I126" i="11"/>
  <c r="K110" i="11"/>
  <c r="I110" i="11"/>
  <c r="K94" i="11"/>
  <c r="I94" i="11"/>
  <c r="K78" i="11"/>
  <c r="I78" i="11"/>
  <c r="K62" i="11"/>
  <c r="I62" i="11"/>
  <c r="K46" i="11"/>
  <c r="I46" i="11"/>
  <c r="K30" i="11"/>
  <c r="I30" i="11"/>
  <c r="K14" i="11"/>
  <c r="I14" i="11"/>
  <c r="L194" i="11"/>
  <c r="J194" i="11"/>
  <c r="L178" i="11"/>
  <c r="J178" i="11"/>
  <c r="L162" i="11"/>
  <c r="J162" i="11"/>
  <c r="L146" i="11"/>
  <c r="J146" i="11"/>
  <c r="L130" i="11"/>
  <c r="J130" i="11"/>
  <c r="L114" i="11"/>
  <c r="J114" i="11"/>
  <c r="L98" i="11"/>
  <c r="J98" i="11"/>
  <c r="L82" i="11"/>
  <c r="J82" i="11"/>
  <c r="L66" i="11"/>
  <c r="J66" i="11"/>
  <c r="L50" i="11"/>
  <c r="J50" i="11"/>
  <c r="L34" i="11"/>
  <c r="J34" i="11"/>
  <c r="L18" i="11"/>
  <c r="J18" i="11"/>
  <c r="K171" i="11"/>
  <c r="I171" i="11"/>
  <c r="L175" i="11"/>
  <c r="J175" i="11"/>
  <c r="K189" i="11"/>
  <c r="I189" i="11"/>
  <c r="K173" i="11"/>
  <c r="I173" i="11"/>
  <c r="K157" i="11"/>
  <c r="I157" i="11"/>
  <c r="K141" i="11"/>
  <c r="I141" i="11"/>
  <c r="K125" i="11"/>
  <c r="I125" i="11"/>
  <c r="K109" i="11"/>
  <c r="I109" i="11"/>
  <c r="K93" i="11"/>
  <c r="I93" i="11"/>
  <c r="K77" i="11"/>
  <c r="I77" i="11"/>
  <c r="K61" i="11"/>
  <c r="I61" i="11"/>
  <c r="K45" i="11"/>
  <c r="I45" i="11"/>
  <c r="K29" i="11"/>
  <c r="I29" i="11"/>
  <c r="K13" i="11"/>
  <c r="I13" i="11"/>
  <c r="L193" i="11"/>
  <c r="J193" i="11"/>
  <c r="L177" i="11"/>
  <c r="J177" i="11"/>
  <c r="L161" i="11"/>
  <c r="J161" i="11"/>
  <c r="L145" i="11"/>
  <c r="J145" i="11"/>
  <c r="L129" i="11"/>
  <c r="J129" i="11"/>
  <c r="L113" i="11"/>
  <c r="J113" i="11"/>
  <c r="L97" i="11"/>
  <c r="J97" i="11"/>
  <c r="L81" i="11"/>
  <c r="J81" i="11"/>
  <c r="L65" i="11"/>
  <c r="J65" i="11"/>
  <c r="L49" i="11"/>
  <c r="J49" i="11"/>
  <c r="L33" i="11"/>
  <c r="J33" i="11"/>
  <c r="L17" i="11"/>
  <c r="J17" i="11"/>
  <c r="L279" i="11"/>
  <c r="J279" i="11"/>
  <c r="L275" i="11"/>
  <c r="J275" i="11"/>
  <c r="L271" i="11"/>
  <c r="J271" i="11"/>
  <c r="L267" i="11"/>
  <c r="J267" i="11"/>
  <c r="L263" i="11"/>
  <c r="J263" i="11"/>
  <c r="L259" i="11"/>
  <c r="J259" i="11"/>
  <c r="L255" i="11"/>
  <c r="J255" i="11"/>
  <c r="L251" i="11"/>
  <c r="J251" i="11"/>
  <c r="L247" i="11"/>
  <c r="J247" i="11"/>
  <c r="L243" i="11"/>
  <c r="J243" i="11"/>
  <c r="L239" i="11"/>
  <c r="J239" i="11"/>
  <c r="L235" i="11"/>
  <c r="J235" i="11"/>
  <c r="L231" i="11"/>
  <c r="J231" i="11"/>
  <c r="L227" i="11"/>
  <c r="J227" i="11"/>
  <c r="L223" i="11"/>
  <c r="J223" i="11"/>
  <c r="L219" i="11"/>
  <c r="J219" i="11"/>
  <c r="L215" i="11"/>
  <c r="J215" i="11"/>
  <c r="L211" i="11"/>
  <c r="J211" i="11"/>
  <c r="L207" i="11"/>
  <c r="J207" i="11"/>
  <c r="L203" i="11"/>
  <c r="J203" i="11"/>
  <c r="L199" i="11"/>
  <c r="J199" i="11"/>
  <c r="L159" i="11"/>
  <c r="J159" i="11"/>
  <c r="I188" i="11"/>
  <c r="K188" i="11"/>
  <c r="I172" i="11"/>
  <c r="K172" i="11"/>
  <c r="I156" i="11"/>
  <c r="K156" i="11"/>
  <c r="I140" i="11"/>
  <c r="K140" i="11"/>
  <c r="I124" i="11"/>
  <c r="K124" i="11"/>
  <c r="I108" i="11"/>
  <c r="K108" i="11"/>
  <c r="I92" i="11"/>
  <c r="K92" i="11"/>
  <c r="I76" i="11"/>
  <c r="K76" i="11"/>
  <c r="I60" i="11"/>
  <c r="K60" i="11"/>
  <c r="I44" i="11"/>
  <c r="K44" i="11"/>
  <c r="I28" i="11"/>
  <c r="K28" i="11"/>
  <c r="I12" i="11"/>
  <c r="K12" i="11"/>
  <c r="L192" i="11"/>
  <c r="J192" i="11"/>
  <c r="L176" i="11"/>
  <c r="J176" i="11"/>
  <c r="L160" i="11"/>
  <c r="J160" i="11"/>
  <c r="L144" i="11"/>
  <c r="J144" i="11"/>
  <c r="L128" i="11"/>
  <c r="J128" i="11"/>
  <c r="L112" i="11"/>
  <c r="J112" i="11"/>
  <c r="L96" i="11"/>
  <c r="J96" i="11"/>
  <c r="L80" i="11"/>
  <c r="J80" i="11"/>
  <c r="L64" i="11"/>
  <c r="J64" i="11"/>
  <c r="L48" i="11"/>
  <c r="J48" i="11"/>
  <c r="L32" i="11"/>
  <c r="J32" i="11"/>
  <c r="L16" i="11"/>
  <c r="J16" i="11"/>
  <c r="K279" i="11"/>
  <c r="I279" i="11"/>
  <c r="K275" i="11"/>
  <c r="I275" i="11"/>
  <c r="K271" i="11"/>
  <c r="I271" i="11"/>
  <c r="K267" i="11"/>
  <c r="I267" i="11"/>
  <c r="K263" i="11"/>
  <c r="I263" i="11"/>
  <c r="K259" i="11"/>
  <c r="I259" i="11"/>
  <c r="K255" i="11"/>
  <c r="I255" i="11"/>
  <c r="K251" i="11"/>
  <c r="I251" i="11"/>
  <c r="K247" i="11"/>
  <c r="I247" i="11"/>
  <c r="K243" i="11"/>
  <c r="I243" i="11"/>
  <c r="K239" i="11"/>
  <c r="I239" i="11"/>
  <c r="K235" i="11"/>
  <c r="I235" i="11"/>
  <c r="K231" i="11"/>
  <c r="I231" i="11"/>
  <c r="K227" i="11"/>
  <c r="I227" i="11"/>
  <c r="K223" i="11"/>
  <c r="I223" i="11"/>
  <c r="K219" i="11"/>
  <c r="I219" i="11"/>
  <c r="K215" i="11"/>
  <c r="I215" i="11"/>
  <c r="K211" i="11"/>
  <c r="I211" i="11"/>
  <c r="K207" i="11"/>
  <c r="I207" i="11"/>
  <c r="K203" i="11"/>
  <c r="I203" i="11"/>
  <c r="K199" i="11"/>
  <c r="I199" i="11"/>
  <c r="F376" i="9"/>
  <c r="G376" i="9"/>
  <c r="F216" i="9"/>
  <c r="G216" i="9"/>
  <c r="F40" i="9"/>
  <c r="G40" i="9"/>
  <c r="F375" i="9"/>
  <c r="G375" i="9"/>
  <c r="F359" i="9"/>
  <c r="G359" i="9"/>
  <c r="F343" i="9"/>
  <c r="G343" i="9"/>
  <c r="F327" i="9"/>
  <c r="G327" i="9"/>
  <c r="F311" i="9"/>
  <c r="G311" i="9"/>
  <c r="F295" i="9"/>
  <c r="G295" i="9"/>
  <c r="F279" i="9"/>
  <c r="G279" i="9"/>
  <c r="F263" i="9"/>
  <c r="G263" i="9"/>
  <c r="F247" i="9"/>
  <c r="G247" i="9"/>
  <c r="F231" i="9"/>
  <c r="G231" i="9"/>
  <c r="F215" i="9"/>
  <c r="G215" i="9"/>
  <c r="F199" i="9"/>
  <c r="G199" i="9"/>
  <c r="F183" i="9"/>
  <c r="G183" i="9"/>
  <c r="F167" i="9"/>
  <c r="G167" i="9"/>
  <c r="F151" i="9"/>
  <c r="G151" i="9"/>
  <c r="F135" i="9"/>
  <c r="G135" i="9"/>
  <c r="F119" i="9"/>
  <c r="G119" i="9"/>
  <c r="F103" i="9"/>
  <c r="G103" i="9"/>
  <c r="F87" i="9"/>
  <c r="G87" i="9"/>
  <c r="F71" i="9"/>
  <c r="G71" i="9"/>
  <c r="F55" i="9"/>
  <c r="G55" i="9"/>
  <c r="F39" i="9"/>
  <c r="G39" i="9"/>
  <c r="F23" i="9"/>
  <c r="G23" i="9"/>
  <c r="F7" i="9"/>
  <c r="G7" i="9"/>
  <c r="F280" i="9"/>
  <c r="G280" i="9"/>
  <c r="F56" i="9"/>
  <c r="G56" i="9"/>
  <c r="F374" i="9"/>
  <c r="G374" i="9"/>
  <c r="F358" i="9"/>
  <c r="G358" i="9"/>
  <c r="F342" i="9"/>
  <c r="G342" i="9"/>
  <c r="F326" i="9"/>
  <c r="G326" i="9"/>
  <c r="F310" i="9"/>
  <c r="G310" i="9"/>
  <c r="F294" i="9"/>
  <c r="G294" i="9"/>
  <c r="F278" i="9"/>
  <c r="G278" i="9"/>
  <c r="F262" i="9"/>
  <c r="G262" i="9"/>
  <c r="F246" i="9"/>
  <c r="G246" i="9"/>
  <c r="F230" i="9"/>
  <c r="G230" i="9"/>
  <c r="F214" i="9"/>
  <c r="G214" i="9"/>
  <c r="F198" i="9"/>
  <c r="G198" i="9"/>
  <c r="F182" i="9"/>
  <c r="G182" i="9"/>
  <c r="F166" i="9"/>
  <c r="G166" i="9"/>
  <c r="F150" i="9"/>
  <c r="G150" i="9"/>
  <c r="F134" i="9"/>
  <c r="G134" i="9"/>
  <c r="F118" i="9"/>
  <c r="G118" i="9"/>
  <c r="F102" i="9"/>
  <c r="G102" i="9"/>
  <c r="F86" i="9"/>
  <c r="G86" i="9"/>
  <c r="F70" i="9"/>
  <c r="G70" i="9"/>
  <c r="F54" i="9"/>
  <c r="G54" i="9"/>
  <c r="F38" i="9"/>
  <c r="G38" i="9"/>
  <c r="F22" i="9"/>
  <c r="G22" i="9"/>
  <c r="F6" i="9"/>
  <c r="G6" i="9"/>
  <c r="F200" i="9"/>
  <c r="G200" i="9"/>
  <c r="F373" i="9"/>
  <c r="G373" i="9"/>
  <c r="F357" i="9"/>
  <c r="G357" i="9"/>
  <c r="F341" i="9"/>
  <c r="G341" i="9"/>
  <c r="F325" i="9"/>
  <c r="G325" i="9"/>
  <c r="F309" i="9"/>
  <c r="G309" i="9"/>
  <c r="F293" i="9"/>
  <c r="G293" i="9"/>
  <c r="F277" i="9"/>
  <c r="G277" i="9"/>
  <c r="F261" i="9"/>
  <c r="G261" i="9"/>
  <c r="F245" i="9"/>
  <c r="G245" i="9"/>
  <c r="F229" i="9"/>
  <c r="G229" i="9"/>
  <c r="F213" i="9"/>
  <c r="G213" i="9"/>
  <c r="F197" i="9"/>
  <c r="G197" i="9"/>
  <c r="F181" i="9"/>
  <c r="G181" i="9"/>
  <c r="F165" i="9"/>
  <c r="G165" i="9"/>
  <c r="F149" i="9"/>
  <c r="G149" i="9"/>
  <c r="F133" i="9"/>
  <c r="G133" i="9"/>
  <c r="F117" i="9"/>
  <c r="G117" i="9"/>
  <c r="F101" i="9"/>
  <c r="G101" i="9"/>
  <c r="F85" i="9"/>
  <c r="G85" i="9"/>
  <c r="F69" i="9"/>
  <c r="G69" i="9"/>
  <c r="F53" i="9"/>
  <c r="G53" i="9"/>
  <c r="F37" i="9"/>
  <c r="G37" i="9"/>
  <c r="F21" i="9"/>
  <c r="G21" i="9"/>
  <c r="F5" i="9"/>
  <c r="G5" i="9"/>
  <c r="F248" i="9"/>
  <c r="G248" i="9"/>
  <c r="F24" i="9"/>
  <c r="G24" i="9"/>
  <c r="F372" i="9"/>
  <c r="G372" i="9"/>
  <c r="F356" i="9"/>
  <c r="G356" i="9"/>
  <c r="F340" i="9"/>
  <c r="G340" i="9"/>
  <c r="F324" i="9"/>
  <c r="G324" i="9"/>
  <c r="F308" i="9"/>
  <c r="G308" i="9"/>
  <c r="F292" i="9"/>
  <c r="G292" i="9"/>
  <c r="F276" i="9"/>
  <c r="G276" i="9"/>
  <c r="F260" i="9"/>
  <c r="G260" i="9"/>
  <c r="F244" i="9"/>
  <c r="G244" i="9"/>
  <c r="F228" i="9"/>
  <c r="G228" i="9"/>
  <c r="F212" i="9"/>
  <c r="G212" i="9"/>
  <c r="F196" i="9"/>
  <c r="G196" i="9"/>
  <c r="F180" i="9"/>
  <c r="G180" i="9"/>
  <c r="F164" i="9"/>
  <c r="G164" i="9"/>
  <c r="F148" i="9"/>
  <c r="G148" i="9"/>
  <c r="F132" i="9"/>
  <c r="G132" i="9"/>
  <c r="F116" i="9"/>
  <c r="G116" i="9"/>
  <c r="F100" i="9"/>
  <c r="G100" i="9"/>
  <c r="F84" i="9"/>
  <c r="G84" i="9"/>
  <c r="F68" i="9"/>
  <c r="G68" i="9"/>
  <c r="F52" i="9"/>
  <c r="G52" i="9"/>
  <c r="F36" i="9"/>
  <c r="G36" i="9"/>
  <c r="F20" i="9"/>
  <c r="G20" i="9"/>
  <c r="F4" i="9"/>
  <c r="G4" i="9"/>
  <c r="F344" i="9"/>
  <c r="G344" i="9"/>
  <c r="F120" i="9"/>
  <c r="G120" i="9"/>
  <c r="F371" i="9"/>
  <c r="G371" i="9"/>
  <c r="F355" i="9"/>
  <c r="G355" i="9"/>
  <c r="F339" i="9"/>
  <c r="G339" i="9"/>
  <c r="F323" i="9"/>
  <c r="G323" i="9"/>
  <c r="F307" i="9"/>
  <c r="G307" i="9"/>
  <c r="F291" i="9"/>
  <c r="G291" i="9"/>
  <c r="F275" i="9"/>
  <c r="G275" i="9"/>
  <c r="F259" i="9"/>
  <c r="G259" i="9"/>
  <c r="F243" i="9"/>
  <c r="G243" i="9"/>
  <c r="F227" i="9"/>
  <c r="G227" i="9"/>
  <c r="F211" i="9"/>
  <c r="G211" i="9"/>
  <c r="F195" i="9"/>
  <c r="G195" i="9"/>
  <c r="F179" i="9"/>
  <c r="G179" i="9"/>
  <c r="F163" i="9"/>
  <c r="G163" i="9"/>
  <c r="F147" i="9"/>
  <c r="G147" i="9"/>
  <c r="F131" i="9"/>
  <c r="G131" i="9"/>
  <c r="F115" i="9"/>
  <c r="G115" i="9"/>
  <c r="F99" i="9"/>
  <c r="G99" i="9"/>
  <c r="F83" i="9"/>
  <c r="G83" i="9"/>
  <c r="F67" i="9"/>
  <c r="G67" i="9"/>
  <c r="F51" i="9"/>
  <c r="G51" i="9"/>
  <c r="F35" i="9"/>
  <c r="G35" i="9"/>
  <c r="F19" i="9"/>
  <c r="G19" i="9"/>
  <c r="F3" i="9"/>
  <c r="G3" i="9"/>
  <c r="F312" i="9"/>
  <c r="G312" i="9"/>
  <c r="F72" i="9"/>
  <c r="G72" i="9"/>
  <c r="G370" i="9"/>
  <c r="F370" i="9"/>
  <c r="F354" i="9"/>
  <c r="G354" i="9"/>
  <c r="G338" i="9"/>
  <c r="F338" i="9"/>
  <c r="G322" i="9"/>
  <c r="F322" i="9"/>
  <c r="G306" i="9"/>
  <c r="F306" i="9"/>
  <c r="F290" i="9"/>
  <c r="G290" i="9"/>
  <c r="G274" i="9"/>
  <c r="F274" i="9"/>
  <c r="F258" i="9"/>
  <c r="G258" i="9"/>
  <c r="G242" i="9"/>
  <c r="F242" i="9"/>
  <c r="G226" i="9"/>
  <c r="F226" i="9"/>
  <c r="G210" i="9"/>
  <c r="F210" i="9"/>
  <c r="G194" i="9"/>
  <c r="F194" i="9"/>
  <c r="G178" i="9"/>
  <c r="F178" i="9"/>
  <c r="G162" i="9"/>
  <c r="F162" i="9"/>
  <c r="F146" i="9"/>
  <c r="G146" i="9"/>
  <c r="G130" i="9"/>
  <c r="F130" i="9"/>
  <c r="G114" i="9"/>
  <c r="F114" i="9"/>
  <c r="G98" i="9"/>
  <c r="F98" i="9"/>
  <c r="G82" i="9"/>
  <c r="F82" i="9"/>
  <c r="G66" i="9"/>
  <c r="F66" i="9"/>
  <c r="G50" i="9"/>
  <c r="F50" i="9"/>
  <c r="G34" i="9"/>
  <c r="F34" i="9"/>
  <c r="G18" i="9"/>
  <c r="F18" i="9"/>
  <c r="G2" i="9"/>
  <c r="F2" i="9"/>
  <c r="F369" i="9"/>
  <c r="G369" i="9"/>
  <c r="F353" i="9"/>
  <c r="G353" i="9"/>
  <c r="F337" i="9"/>
  <c r="G337" i="9"/>
  <c r="F321" i="9"/>
  <c r="G321" i="9"/>
  <c r="F305" i="9"/>
  <c r="G305" i="9"/>
  <c r="F289" i="9"/>
  <c r="G289" i="9"/>
  <c r="F273" i="9"/>
  <c r="G273" i="9"/>
  <c r="F257" i="9"/>
  <c r="G257" i="9"/>
  <c r="F241" i="9"/>
  <c r="G241" i="9"/>
  <c r="F225" i="9"/>
  <c r="G225" i="9"/>
  <c r="F209" i="9"/>
  <c r="G209" i="9"/>
  <c r="F193" i="9"/>
  <c r="G193" i="9"/>
  <c r="F177" i="9"/>
  <c r="G177" i="9"/>
  <c r="F161" i="9"/>
  <c r="G161" i="9"/>
  <c r="F145" i="9"/>
  <c r="G145" i="9"/>
  <c r="F129" i="9"/>
  <c r="G129" i="9"/>
  <c r="F113" i="9"/>
  <c r="G113" i="9"/>
  <c r="F97" i="9"/>
  <c r="G97" i="9"/>
  <c r="F81" i="9"/>
  <c r="G81" i="9"/>
  <c r="F65" i="9"/>
  <c r="G65" i="9"/>
  <c r="F49" i="9"/>
  <c r="G49" i="9"/>
  <c r="F33" i="9"/>
  <c r="G33" i="9"/>
  <c r="F17" i="9"/>
  <c r="G17" i="9"/>
  <c r="F232" i="9"/>
  <c r="G232" i="9"/>
  <c r="F8" i="9"/>
  <c r="G8" i="9"/>
  <c r="F368" i="9"/>
  <c r="G368" i="9"/>
  <c r="F352" i="9"/>
  <c r="G352" i="9"/>
  <c r="F336" i="9"/>
  <c r="G336" i="9"/>
  <c r="F320" i="9"/>
  <c r="G320" i="9"/>
  <c r="F304" i="9"/>
  <c r="G304" i="9"/>
  <c r="F288" i="9"/>
  <c r="G288" i="9"/>
  <c r="F272" i="9"/>
  <c r="G272" i="9"/>
  <c r="F256" i="9"/>
  <c r="G256" i="9"/>
  <c r="F240" i="9"/>
  <c r="G240" i="9"/>
  <c r="F224" i="9"/>
  <c r="G224" i="9"/>
  <c r="F208" i="9"/>
  <c r="G208" i="9"/>
  <c r="F192" i="9"/>
  <c r="G192" i="9"/>
  <c r="F176" i="9"/>
  <c r="G176" i="9"/>
  <c r="F160" i="9"/>
  <c r="G160" i="9"/>
  <c r="F144" i="9"/>
  <c r="G144" i="9"/>
  <c r="F128" i="9"/>
  <c r="G128" i="9"/>
  <c r="F112" i="9"/>
  <c r="G112" i="9"/>
  <c r="F96" i="9"/>
  <c r="G96" i="9"/>
  <c r="F80" i="9"/>
  <c r="G80" i="9"/>
  <c r="F64" i="9"/>
  <c r="G64" i="9"/>
  <c r="F48" i="9"/>
  <c r="G48" i="9"/>
  <c r="F32" i="9"/>
  <c r="G32" i="9"/>
  <c r="F16" i="9"/>
  <c r="G16" i="9"/>
  <c r="F264" i="9"/>
  <c r="G264" i="9"/>
  <c r="F88" i="9"/>
  <c r="G88" i="9"/>
  <c r="F367" i="9"/>
  <c r="G367" i="9"/>
  <c r="F351" i="9"/>
  <c r="G351" i="9"/>
  <c r="F335" i="9"/>
  <c r="G335" i="9"/>
  <c r="F319" i="9"/>
  <c r="G319" i="9"/>
  <c r="F303" i="9"/>
  <c r="G303" i="9"/>
  <c r="F287" i="9"/>
  <c r="G287" i="9"/>
  <c r="F271" i="9"/>
  <c r="G271" i="9"/>
  <c r="F255" i="9"/>
  <c r="G255" i="9"/>
  <c r="F239" i="9"/>
  <c r="G239" i="9"/>
  <c r="F223" i="9"/>
  <c r="G223" i="9"/>
  <c r="F207" i="9"/>
  <c r="G207" i="9"/>
  <c r="F191" i="9"/>
  <c r="G191" i="9"/>
  <c r="F175" i="9"/>
  <c r="G175" i="9"/>
  <c r="F159" i="9"/>
  <c r="G159" i="9"/>
  <c r="F143" i="9"/>
  <c r="G143" i="9"/>
  <c r="F127" i="9"/>
  <c r="G127" i="9"/>
  <c r="F111" i="9"/>
  <c r="G111" i="9"/>
  <c r="F95" i="9"/>
  <c r="G95" i="9"/>
  <c r="F79" i="9"/>
  <c r="G79" i="9"/>
  <c r="F63" i="9"/>
  <c r="G63" i="9"/>
  <c r="F47" i="9"/>
  <c r="G47" i="9"/>
  <c r="F31" i="9"/>
  <c r="G31" i="9"/>
  <c r="F15" i="9"/>
  <c r="G15" i="9"/>
  <c r="F328" i="9"/>
  <c r="G328" i="9"/>
  <c r="F104" i="9"/>
  <c r="G104" i="9"/>
  <c r="F366" i="9"/>
  <c r="G366" i="9"/>
  <c r="F350" i="9"/>
  <c r="G350" i="9"/>
  <c r="F334" i="9"/>
  <c r="G334" i="9"/>
  <c r="F318" i="9"/>
  <c r="G318" i="9"/>
  <c r="F302" i="9"/>
  <c r="G302" i="9"/>
  <c r="F286" i="9"/>
  <c r="G286" i="9"/>
  <c r="F270" i="9"/>
  <c r="G270" i="9"/>
  <c r="F254" i="9"/>
  <c r="G254" i="9"/>
  <c r="F238" i="9"/>
  <c r="G238" i="9"/>
  <c r="F222" i="9"/>
  <c r="G222" i="9"/>
  <c r="F206" i="9"/>
  <c r="G206" i="9"/>
  <c r="F190" i="9"/>
  <c r="G190" i="9"/>
  <c r="F174" i="9"/>
  <c r="G174" i="9"/>
  <c r="F158" i="9"/>
  <c r="G158" i="9"/>
  <c r="F142" i="9"/>
  <c r="G142" i="9"/>
  <c r="F126" i="9"/>
  <c r="G126" i="9"/>
  <c r="F110" i="9"/>
  <c r="G110" i="9"/>
  <c r="F94" i="9"/>
  <c r="G94" i="9"/>
  <c r="F78" i="9"/>
  <c r="G78" i="9"/>
  <c r="F62" i="9"/>
  <c r="G62" i="9"/>
  <c r="F46" i="9"/>
  <c r="G46" i="9"/>
  <c r="F30" i="9"/>
  <c r="G30" i="9"/>
  <c r="F14" i="9"/>
  <c r="G14" i="9"/>
  <c r="F152" i="9"/>
  <c r="G152" i="9"/>
  <c r="F381" i="9"/>
  <c r="G381" i="9"/>
  <c r="F365" i="9"/>
  <c r="G365" i="9"/>
  <c r="F349" i="9"/>
  <c r="G349" i="9"/>
  <c r="F333" i="9"/>
  <c r="G333" i="9"/>
  <c r="F317" i="9"/>
  <c r="G317" i="9"/>
  <c r="F301" i="9"/>
  <c r="G301" i="9"/>
  <c r="F285" i="9"/>
  <c r="G285" i="9"/>
  <c r="F269" i="9"/>
  <c r="G269" i="9"/>
  <c r="F253" i="9"/>
  <c r="G253" i="9"/>
  <c r="F237" i="9"/>
  <c r="G237" i="9"/>
  <c r="F221" i="9"/>
  <c r="G221" i="9"/>
  <c r="F205" i="9"/>
  <c r="G205" i="9"/>
  <c r="F189" i="9"/>
  <c r="G189" i="9"/>
  <c r="F173" i="9"/>
  <c r="G173" i="9"/>
  <c r="F157" i="9"/>
  <c r="G157" i="9"/>
  <c r="F141" i="9"/>
  <c r="G141" i="9"/>
  <c r="F125" i="9"/>
  <c r="G125" i="9"/>
  <c r="F109" i="9"/>
  <c r="G109" i="9"/>
  <c r="F93" i="9"/>
  <c r="G93" i="9"/>
  <c r="F77" i="9"/>
  <c r="G77" i="9"/>
  <c r="F61" i="9"/>
  <c r="G61" i="9"/>
  <c r="F45" i="9"/>
  <c r="G45" i="9"/>
  <c r="F29" i="9"/>
  <c r="G29" i="9"/>
  <c r="F13" i="9"/>
  <c r="G13" i="9"/>
  <c r="F168" i="9"/>
  <c r="G168" i="9"/>
  <c r="F380" i="9"/>
  <c r="G380" i="9"/>
  <c r="F364" i="9"/>
  <c r="G364" i="9"/>
  <c r="F348" i="9"/>
  <c r="G348" i="9"/>
  <c r="F332" i="9"/>
  <c r="G332" i="9"/>
  <c r="F316" i="9"/>
  <c r="G316" i="9"/>
  <c r="F300" i="9"/>
  <c r="G300" i="9"/>
  <c r="F284" i="9"/>
  <c r="G284" i="9"/>
  <c r="F268" i="9"/>
  <c r="G268" i="9"/>
  <c r="F252" i="9"/>
  <c r="G252" i="9"/>
  <c r="F236" i="9"/>
  <c r="G236" i="9"/>
  <c r="F220" i="9"/>
  <c r="G220" i="9"/>
  <c r="F204" i="9"/>
  <c r="G204" i="9"/>
  <c r="F188" i="9"/>
  <c r="G188" i="9"/>
  <c r="F172" i="9"/>
  <c r="G172" i="9"/>
  <c r="F156" i="9"/>
  <c r="G156" i="9"/>
  <c r="F140" i="9"/>
  <c r="G140" i="9"/>
  <c r="F124" i="9"/>
  <c r="G124" i="9"/>
  <c r="F108" i="9"/>
  <c r="G108" i="9"/>
  <c r="F92" i="9"/>
  <c r="G92" i="9"/>
  <c r="F76" i="9"/>
  <c r="G76" i="9"/>
  <c r="F60" i="9"/>
  <c r="G60" i="9"/>
  <c r="F44" i="9"/>
  <c r="G44" i="9"/>
  <c r="F28" i="9"/>
  <c r="G28" i="9"/>
  <c r="F12" i="9"/>
  <c r="G12" i="9"/>
  <c r="F360" i="9"/>
  <c r="G360" i="9"/>
  <c r="F136" i="9"/>
  <c r="G136" i="9"/>
  <c r="F379" i="9"/>
  <c r="G379" i="9"/>
  <c r="F363" i="9"/>
  <c r="G363" i="9"/>
  <c r="F347" i="9"/>
  <c r="G347" i="9"/>
  <c r="F331" i="9"/>
  <c r="G331" i="9"/>
  <c r="F315" i="9"/>
  <c r="G315" i="9"/>
  <c r="F299" i="9"/>
  <c r="G299" i="9"/>
  <c r="F283" i="9"/>
  <c r="G283" i="9"/>
  <c r="F267" i="9"/>
  <c r="G267" i="9"/>
  <c r="F251" i="9"/>
  <c r="G251" i="9"/>
  <c r="F235" i="9"/>
  <c r="G235" i="9"/>
  <c r="F219" i="9"/>
  <c r="G219" i="9"/>
  <c r="F203" i="9"/>
  <c r="G203" i="9"/>
  <c r="F187" i="9"/>
  <c r="G187" i="9"/>
  <c r="F171" i="9"/>
  <c r="G171" i="9"/>
  <c r="F155" i="9"/>
  <c r="G155" i="9"/>
  <c r="F139" i="9"/>
  <c r="G139" i="9"/>
  <c r="F123" i="9"/>
  <c r="G123" i="9"/>
  <c r="F107" i="9"/>
  <c r="G107" i="9"/>
  <c r="F91" i="9"/>
  <c r="G91" i="9"/>
  <c r="F75" i="9"/>
  <c r="G75" i="9"/>
  <c r="F59" i="9"/>
  <c r="G59" i="9"/>
  <c r="F43" i="9"/>
  <c r="G43" i="9"/>
  <c r="F27" i="9"/>
  <c r="G27" i="9"/>
  <c r="F11" i="9"/>
  <c r="G11" i="9"/>
  <c r="F296" i="9"/>
  <c r="G296" i="9"/>
  <c r="G378" i="9"/>
  <c r="F378" i="9"/>
  <c r="G362" i="9"/>
  <c r="F362" i="9"/>
  <c r="G346" i="9"/>
  <c r="F346" i="9"/>
  <c r="G330" i="9"/>
  <c r="F330" i="9"/>
  <c r="G314" i="9"/>
  <c r="F314" i="9"/>
  <c r="G298" i="9"/>
  <c r="F298" i="9"/>
  <c r="G282" i="9"/>
  <c r="F282" i="9"/>
  <c r="G266" i="9"/>
  <c r="F266" i="9"/>
  <c r="G250" i="9"/>
  <c r="F250" i="9"/>
  <c r="F234" i="9"/>
  <c r="G234" i="9"/>
  <c r="F218" i="9"/>
  <c r="G218" i="9"/>
  <c r="G202" i="9"/>
  <c r="F202" i="9"/>
  <c r="F186" i="9"/>
  <c r="G186" i="9"/>
  <c r="G170" i="9"/>
  <c r="F170" i="9"/>
  <c r="G154" i="9"/>
  <c r="F154" i="9"/>
  <c r="G138" i="9"/>
  <c r="F138" i="9"/>
  <c r="G122" i="9"/>
  <c r="F122" i="9"/>
  <c r="G106" i="9"/>
  <c r="F106" i="9"/>
  <c r="G90" i="9"/>
  <c r="F90" i="9"/>
  <c r="G74" i="9"/>
  <c r="F74" i="9"/>
  <c r="G58" i="9"/>
  <c r="F58" i="9"/>
  <c r="G42" i="9"/>
  <c r="F42" i="9"/>
  <c r="G26" i="9"/>
  <c r="F26" i="9"/>
  <c r="F10" i="9"/>
  <c r="G10" i="9"/>
  <c r="F184" i="9"/>
  <c r="G184" i="9"/>
  <c r="F377" i="9"/>
  <c r="G377" i="9"/>
  <c r="F361" i="9"/>
  <c r="G361" i="9"/>
  <c r="F345" i="9"/>
  <c r="G345" i="9"/>
  <c r="F329" i="9"/>
  <c r="G329" i="9"/>
  <c r="F313" i="9"/>
  <c r="G313" i="9"/>
  <c r="F297" i="9"/>
  <c r="G297" i="9"/>
  <c r="F281" i="9"/>
  <c r="G281" i="9"/>
  <c r="F265" i="9"/>
  <c r="G265" i="9"/>
  <c r="F249" i="9"/>
  <c r="G249" i="9"/>
  <c r="F233" i="9"/>
  <c r="G233" i="9"/>
  <c r="F217" i="9"/>
  <c r="G217" i="9"/>
  <c r="F201" i="9"/>
  <c r="G201" i="9"/>
  <c r="F185" i="9"/>
  <c r="G185" i="9"/>
  <c r="F169" i="9"/>
  <c r="G169" i="9"/>
  <c r="F153" i="9"/>
  <c r="G153" i="9"/>
  <c r="F137" i="9"/>
  <c r="G137" i="9"/>
  <c r="F121" i="9"/>
  <c r="G121" i="9"/>
  <c r="F105" i="9"/>
  <c r="G105" i="9"/>
  <c r="F89" i="9"/>
  <c r="G89" i="9"/>
  <c r="F73" i="9"/>
  <c r="G73" i="9"/>
  <c r="F57" i="9"/>
  <c r="G57" i="9"/>
  <c r="F41" i="9"/>
  <c r="G41" i="9"/>
  <c r="F25" i="9"/>
  <c r="G25" i="9"/>
  <c r="F9" i="9"/>
  <c r="G9" i="9"/>
  <c r="CQ4" i="20"/>
  <c r="CH4" i="20"/>
  <c r="BX4" i="20"/>
  <c r="U4" i="20"/>
  <c r="CP4" i="20"/>
  <c r="AM4" i="20"/>
  <c r="CB4" i="20"/>
  <c r="T4" i="20"/>
  <c r="E4" i="20"/>
  <c r="AO4" i="20"/>
  <c r="I4" i="20"/>
  <c r="AS4" i="20"/>
  <c r="M4" i="20"/>
  <c r="D16" i="13"/>
  <c r="N144" i="17" l="1"/>
  <c r="L144" i="17"/>
  <c r="D144" i="17"/>
  <c r="M145" i="17"/>
  <c r="K145" i="17"/>
  <c r="C145" i="17"/>
  <c r="N147" i="17"/>
  <c r="L147" i="17"/>
  <c r="D147" i="17"/>
  <c r="M146" i="17"/>
  <c r="K146" i="17"/>
  <c r="C146" i="17"/>
  <c r="M147" i="17"/>
  <c r="K147" i="17"/>
  <c r="C147" i="17"/>
  <c r="M128" i="13"/>
  <c r="K128" i="13"/>
  <c r="C128" i="13"/>
  <c r="M129" i="13"/>
  <c r="K129" i="13"/>
  <c r="C129" i="13"/>
  <c r="M130" i="13"/>
  <c r="K130" i="13"/>
  <c r="C130" i="13"/>
  <c r="M131" i="13"/>
  <c r="K131" i="13"/>
  <c r="C131" i="13"/>
  <c r="N128" i="13"/>
  <c r="L128" i="13"/>
  <c r="D128" i="13"/>
  <c r="N129" i="13"/>
  <c r="L129" i="13"/>
  <c r="D129" i="13"/>
  <c r="N130" i="13"/>
  <c r="L130" i="13"/>
  <c r="D130" i="13"/>
  <c r="N131" i="13"/>
  <c r="L131" i="13"/>
  <c r="D131" i="13"/>
  <c r="M142" i="17"/>
  <c r="K142" i="17"/>
  <c r="C142" i="17"/>
  <c r="M139" i="17"/>
  <c r="K139" i="17"/>
  <c r="N139" i="17"/>
  <c r="L139" i="17"/>
  <c r="M137" i="17"/>
  <c r="K137" i="17"/>
  <c r="D139" i="17"/>
  <c r="C137" i="17"/>
  <c r="N140" i="17"/>
  <c r="L140" i="17"/>
  <c r="D140" i="17"/>
  <c r="M143" i="17"/>
  <c r="K143" i="17"/>
  <c r="C143" i="17"/>
  <c r="M138" i="17"/>
  <c r="K138" i="17"/>
  <c r="C138" i="17"/>
  <c r="N136" i="17"/>
  <c r="L136" i="17"/>
  <c r="N143" i="17"/>
  <c r="L143" i="17"/>
  <c r="D136" i="17"/>
  <c r="D143" i="17"/>
  <c r="N142" i="15"/>
  <c r="L142" i="15"/>
  <c r="M137" i="15"/>
  <c r="K137" i="15"/>
  <c r="M139" i="15"/>
  <c r="K139" i="15"/>
  <c r="C137" i="15"/>
  <c r="C139" i="15"/>
  <c r="M143" i="15"/>
  <c r="K143" i="15"/>
  <c r="N139" i="15"/>
  <c r="L139" i="15"/>
  <c r="C143" i="15"/>
  <c r="D139" i="15"/>
  <c r="M140" i="15"/>
  <c r="K140" i="15"/>
  <c r="C140" i="15"/>
  <c r="M138" i="15"/>
  <c r="K138" i="15"/>
  <c r="M142" i="15"/>
  <c r="K142" i="15"/>
  <c r="C138" i="15"/>
  <c r="C142" i="15"/>
  <c r="N141" i="15"/>
  <c r="L141" i="15"/>
  <c r="D141" i="15"/>
  <c r="N81" i="13"/>
  <c r="L81" i="13"/>
  <c r="M89" i="13"/>
  <c r="K89" i="13"/>
  <c r="N98" i="13"/>
  <c r="L98" i="13"/>
  <c r="M106" i="13"/>
  <c r="K106" i="13"/>
  <c r="N67" i="13"/>
  <c r="L67" i="13"/>
  <c r="M75" i="13"/>
  <c r="K75" i="13"/>
  <c r="N52" i="13"/>
  <c r="L52" i="13"/>
  <c r="M60" i="13"/>
  <c r="K60" i="13"/>
  <c r="N53" i="13"/>
  <c r="L53" i="13"/>
  <c r="M61" i="13"/>
  <c r="K61" i="13"/>
  <c r="N22" i="13"/>
  <c r="L22" i="13"/>
  <c r="M30" i="13"/>
  <c r="K30" i="13"/>
  <c r="N7" i="13"/>
  <c r="L7" i="13"/>
  <c r="M15" i="13"/>
  <c r="K15" i="13"/>
  <c r="N8" i="13"/>
  <c r="L8" i="13"/>
  <c r="M16" i="13"/>
  <c r="K16" i="13"/>
  <c r="N9" i="13"/>
  <c r="L9" i="13"/>
  <c r="M17" i="13"/>
  <c r="K17" i="13"/>
  <c r="N10" i="13"/>
  <c r="L10" i="13"/>
  <c r="N2" i="13"/>
  <c r="L2" i="13"/>
  <c r="N112" i="13"/>
  <c r="L112" i="13"/>
  <c r="N107" i="13"/>
  <c r="L107" i="13"/>
  <c r="M99" i="13"/>
  <c r="K99" i="13"/>
  <c r="N76" i="13"/>
  <c r="L76" i="13"/>
  <c r="M68" i="13"/>
  <c r="K68" i="13"/>
  <c r="N61" i="13"/>
  <c r="L61" i="13"/>
  <c r="M53" i="13"/>
  <c r="K53" i="13"/>
  <c r="N46" i="13"/>
  <c r="L46" i="13"/>
  <c r="M38" i="13"/>
  <c r="K38" i="13"/>
  <c r="N31" i="13"/>
  <c r="L31" i="13"/>
  <c r="M23" i="13"/>
  <c r="K23" i="13"/>
  <c r="D81" i="13"/>
  <c r="C89" i="13"/>
  <c r="D98" i="13"/>
  <c r="C106" i="13"/>
  <c r="D67" i="13"/>
  <c r="C75" i="13"/>
  <c r="D52" i="13"/>
  <c r="C60" i="13"/>
  <c r="D53" i="13"/>
  <c r="C61" i="13"/>
  <c r="D22" i="13"/>
  <c r="C30" i="13"/>
  <c r="D7" i="13"/>
  <c r="C15" i="13"/>
  <c r="D8" i="13"/>
  <c r="C16" i="13"/>
  <c r="D9" i="13"/>
  <c r="C17" i="13"/>
  <c r="D10" i="13"/>
  <c r="D2" i="13"/>
  <c r="D112" i="13"/>
  <c r="D107" i="13"/>
  <c r="C99" i="13"/>
  <c r="D76" i="13"/>
  <c r="C68" i="13"/>
  <c r="D61" i="13"/>
  <c r="C53" i="13"/>
  <c r="D46" i="13"/>
  <c r="C38" i="13"/>
  <c r="D31" i="13"/>
  <c r="C23" i="13"/>
  <c r="N97" i="13"/>
  <c r="L97" i="13"/>
  <c r="M105" i="13"/>
  <c r="K105" i="13"/>
  <c r="N114" i="13"/>
  <c r="L114" i="13"/>
  <c r="M122" i="13"/>
  <c r="K122" i="13"/>
  <c r="N83" i="13"/>
  <c r="L83" i="13"/>
  <c r="M91" i="13"/>
  <c r="K91" i="13"/>
  <c r="N68" i="13"/>
  <c r="L68" i="13"/>
  <c r="M76" i="13"/>
  <c r="K76" i="13"/>
  <c r="N69" i="13"/>
  <c r="L69" i="13"/>
  <c r="M77" i="13"/>
  <c r="K77" i="13"/>
  <c r="N38" i="13"/>
  <c r="L38" i="13"/>
  <c r="M46" i="13"/>
  <c r="K46" i="13"/>
  <c r="N23" i="13"/>
  <c r="L23" i="13"/>
  <c r="M31" i="13"/>
  <c r="K31" i="13"/>
  <c r="N24" i="13"/>
  <c r="L24" i="13"/>
  <c r="M32" i="13"/>
  <c r="K32" i="13"/>
  <c r="N25" i="13"/>
  <c r="L25" i="13"/>
  <c r="M33" i="13"/>
  <c r="K33" i="13"/>
  <c r="N26" i="13"/>
  <c r="L26" i="13"/>
  <c r="M18" i="13"/>
  <c r="K18" i="13"/>
  <c r="M120" i="13"/>
  <c r="K120" i="13"/>
  <c r="N123" i="13"/>
  <c r="L123" i="13"/>
  <c r="M115" i="13"/>
  <c r="K115" i="13"/>
  <c r="N92" i="13"/>
  <c r="L92" i="13"/>
  <c r="M84" i="13"/>
  <c r="K84" i="13"/>
  <c r="N77" i="13"/>
  <c r="L77" i="13"/>
  <c r="M69" i="13"/>
  <c r="K69" i="13"/>
  <c r="N62" i="13"/>
  <c r="L62" i="13"/>
  <c r="M54" i="13"/>
  <c r="K54" i="13"/>
  <c r="N47" i="13"/>
  <c r="L47" i="13"/>
  <c r="M39" i="13"/>
  <c r="K39" i="13"/>
  <c r="D97" i="13"/>
  <c r="C105" i="13"/>
  <c r="D114" i="13"/>
  <c r="C122" i="13"/>
  <c r="D83" i="13"/>
  <c r="C91" i="13"/>
  <c r="D68" i="13"/>
  <c r="C76" i="13"/>
  <c r="D69" i="13"/>
  <c r="C77" i="13"/>
  <c r="D38" i="13"/>
  <c r="C46" i="13"/>
  <c r="D23" i="13"/>
  <c r="C31" i="13"/>
  <c r="D24" i="13"/>
  <c r="C32" i="13"/>
  <c r="D25" i="13"/>
  <c r="C33" i="13"/>
  <c r="D26" i="13"/>
  <c r="C18" i="13"/>
  <c r="C120" i="13"/>
  <c r="D123" i="13"/>
  <c r="C115" i="13"/>
  <c r="D92" i="13"/>
  <c r="C84" i="13"/>
  <c r="D77" i="13"/>
  <c r="C69" i="13"/>
  <c r="D62" i="13"/>
  <c r="C54" i="13"/>
  <c r="D47" i="13"/>
  <c r="C39" i="13"/>
  <c r="N113" i="13"/>
  <c r="L113" i="13"/>
  <c r="M121" i="13"/>
  <c r="K121" i="13"/>
  <c r="M10" i="13"/>
  <c r="K10" i="13"/>
  <c r="M2" i="13"/>
  <c r="K2" i="13"/>
  <c r="N99" i="13"/>
  <c r="L99" i="13"/>
  <c r="M107" i="13"/>
  <c r="K107" i="13"/>
  <c r="N84" i="13"/>
  <c r="L84" i="13"/>
  <c r="M92" i="13"/>
  <c r="K92" i="13"/>
  <c r="N85" i="13"/>
  <c r="L85" i="13"/>
  <c r="M93" i="13"/>
  <c r="K93" i="13"/>
  <c r="N54" i="13"/>
  <c r="L54" i="13"/>
  <c r="M62" i="13"/>
  <c r="K62" i="13"/>
  <c r="N39" i="13"/>
  <c r="L39" i="13"/>
  <c r="M47" i="13"/>
  <c r="K47" i="13"/>
  <c r="N40" i="13"/>
  <c r="L40" i="13"/>
  <c r="M48" i="13"/>
  <c r="K48" i="13"/>
  <c r="N41" i="13"/>
  <c r="L41" i="13"/>
  <c r="M49" i="13"/>
  <c r="K49" i="13"/>
  <c r="N42" i="13"/>
  <c r="L42" i="13"/>
  <c r="M34" i="13"/>
  <c r="K34" i="13"/>
  <c r="N11" i="13"/>
  <c r="L11" i="13"/>
  <c r="M3" i="13"/>
  <c r="K3" i="13"/>
  <c r="N48" i="13"/>
  <c r="L48" i="13"/>
  <c r="N108" i="13"/>
  <c r="L108" i="13"/>
  <c r="M100" i="13"/>
  <c r="K100" i="13"/>
  <c r="N93" i="13"/>
  <c r="L93" i="13"/>
  <c r="M85" i="13"/>
  <c r="K85" i="13"/>
  <c r="N78" i="13"/>
  <c r="L78" i="13"/>
  <c r="M70" i="13"/>
  <c r="K70" i="13"/>
  <c r="N63" i="13"/>
  <c r="L63" i="13"/>
  <c r="M55" i="13"/>
  <c r="K55" i="13"/>
  <c r="D113" i="13"/>
  <c r="C121" i="13"/>
  <c r="C10" i="13"/>
  <c r="C2" i="13"/>
  <c r="D99" i="13"/>
  <c r="C107" i="13"/>
  <c r="D84" i="13"/>
  <c r="C92" i="13"/>
  <c r="D85" i="13"/>
  <c r="C93" i="13"/>
  <c r="D54" i="13"/>
  <c r="C62" i="13"/>
  <c r="D39" i="13"/>
  <c r="C47" i="13"/>
  <c r="D40" i="13"/>
  <c r="C48" i="13"/>
  <c r="D41" i="13"/>
  <c r="C49" i="13"/>
  <c r="D42" i="13"/>
  <c r="C34" i="13"/>
  <c r="D11" i="13"/>
  <c r="C3" i="13"/>
  <c r="D48" i="13"/>
  <c r="D108" i="13"/>
  <c r="C100" i="13"/>
  <c r="D93" i="13"/>
  <c r="C85" i="13"/>
  <c r="D78" i="13"/>
  <c r="C70" i="13"/>
  <c r="D63" i="13"/>
  <c r="C55" i="13"/>
  <c r="M9" i="13"/>
  <c r="K9" i="13"/>
  <c r="N18" i="13"/>
  <c r="L18" i="13"/>
  <c r="M26" i="13"/>
  <c r="K26" i="13"/>
  <c r="N115" i="13"/>
  <c r="L115" i="13"/>
  <c r="M123" i="13"/>
  <c r="K123" i="13"/>
  <c r="N100" i="13"/>
  <c r="L100" i="13"/>
  <c r="M108" i="13"/>
  <c r="K108" i="13"/>
  <c r="N101" i="13"/>
  <c r="L101" i="13"/>
  <c r="M109" i="13"/>
  <c r="K109" i="13"/>
  <c r="N70" i="13"/>
  <c r="L70" i="13"/>
  <c r="M78" i="13"/>
  <c r="K78" i="13"/>
  <c r="N55" i="13"/>
  <c r="L55" i="13"/>
  <c r="M63" i="13"/>
  <c r="K63" i="13"/>
  <c r="N56" i="13"/>
  <c r="L56" i="13"/>
  <c r="M64" i="13"/>
  <c r="K64" i="13"/>
  <c r="N57" i="13"/>
  <c r="L57" i="13"/>
  <c r="M65" i="13"/>
  <c r="K65" i="13"/>
  <c r="N58" i="13"/>
  <c r="L58" i="13"/>
  <c r="M50" i="13"/>
  <c r="K50" i="13"/>
  <c r="N27" i="13"/>
  <c r="L27" i="13"/>
  <c r="M19" i="13"/>
  <c r="K19" i="13"/>
  <c r="M56" i="13"/>
  <c r="K56" i="13"/>
  <c r="N124" i="13"/>
  <c r="L124" i="13"/>
  <c r="M116" i="13"/>
  <c r="K116" i="13"/>
  <c r="N109" i="13"/>
  <c r="L109" i="13"/>
  <c r="M101" i="13"/>
  <c r="K101" i="13"/>
  <c r="N94" i="13"/>
  <c r="L94" i="13"/>
  <c r="M86" i="13"/>
  <c r="K86" i="13"/>
  <c r="N79" i="13"/>
  <c r="L79" i="13"/>
  <c r="M71" i="13"/>
  <c r="K71" i="13"/>
  <c r="C9" i="13"/>
  <c r="D18" i="13"/>
  <c r="C26" i="13"/>
  <c r="D115" i="13"/>
  <c r="C123" i="13"/>
  <c r="D100" i="13"/>
  <c r="C108" i="13"/>
  <c r="D101" i="13"/>
  <c r="C109" i="13"/>
  <c r="D70" i="13"/>
  <c r="C78" i="13"/>
  <c r="D55" i="13"/>
  <c r="C63" i="13"/>
  <c r="D56" i="13"/>
  <c r="C64" i="13"/>
  <c r="D57" i="13"/>
  <c r="C65" i="13"/>
  <c r="D58" i="13"/>
  <c r="C50" i="13"/>
  <c r="D27" i="13"/>
  <c r="C19" i="13"/>
  <c r="C56" i="13"/>
  <c r="D124" i="13"/>
  <c r="C116" i="13"/>
  <c r="D109" i="13"/>
  <c r="C101" i="13"/>
  <c r="D94" i="13"/>
  <c r="C86" i="13"/>
  <c r="D79" i="13"/>
  <c r="C71" i="13"/>
  <c r="N17" i="13"/>
  <c r="L17" i="13"/>
  <c r="M25" i="13"/>
  <c r="K25" i="13"/>
  <c r="N34" i="13"/>
  <c r="L34" i="13"/>
  <c r="M42" i="13"/>
  <c r="K42" i="13"/>
  <c r="N3" i="13"/>
  <c r="L3" i="13"/>
  <c r="M11" i="13"/>
  <c r="K11" i="13"/>
  <c r="M8" i="13"/>
  <c r="K8" i="13"/>
  <c r="N116" i="13"/>
  <c r="L116" i="13"/>
  <c r="M124" i="13"/>
  <c r="K124" i="13"/>
  <c r="N117" i="13"/>
  <c r="L117" i="13"/>
  <c r="M125" i="13"/>
  <c r="K125" i="13"/>
  <c r="N86" i="13"/>
  <c r="L86" i="13"/>
  <c r="M94" i="13"/>
  <c r="K94" i="13"/>
  <c r="N71" i="13"/>
  <c r="L71" i="13"/>
  <c r="M79" i="13"/>
  <c r="K79" i="13"/>
  <c r="N72" i="13"/>
  <c r="L72" i="13"/>
  <c r="M80" i="13"/>
  <c r="K80" i="13"/>
  <c r="N73" i="13"/>
  <c r="L73" i="13"/>
  <c r="M81" i="13"/>
  <c r="K81" i="13"/>
  <c r="N74" i="13"/>
  <c r="L74" i="13"/>
  <c r="M66" i="13"/>
  <c r="K66" i="13"/>
  <c r="N43" i="13"/>
  <c r="L43" i="13"/>
  <c r="M35" i="13"/>
  <c r="K35" i="13"/>
  <c r="N12" i="13"/>
  <c r="L12" i="13"/>
  <c r="M4" i="13"/>
  <c r="K4" i="13"/>
  <c r="M40" i="13"/>
  <c r="K40" i="13"/>
  <c r="N125" i="13"/>
  <c r="L125" i="13"/>
  <c r="M117" i="13"/>
  <c r="K117" i="13"/>
  <c r="N110" i="13"/>
  <c r="L110" i="13"/>
  <c r="M102" i="13"/>
  <c r="K102" i="13"/>
  <c r="N95" i="13"/>
  <c r="L95" i="13"/>
  <c r="M87" i="13"/>
  <c r="K87" i="13"/>
  <c r="D17" i="13"/>
  <c r="C25" i="13"/>
  <c r="D34" i="13"/>
  <c r="C42" i="13"/>
  <c r="D3" i="13"/>
  <c r="C11" i="13"/>
  <c r="C8" i="13"/>
  <c r="D116" i="13"/>
  <c r="C124" i="13"/>
  <c r="D117" i="13"/>
  <c r="C125" i="13"/>
  <c r="D86" i="13"/>
  <c r="C94" i="13"/>
  <c r="D71" i="13"/>
  <c r="C79" i="13"/>
  <c r="D72" i="13"/>
  <c r="C80" i="13"/>
  <c r="D73" i="13"/>
  <c r="C81" i="13"/>
  <c r="D74" i="13"/>
  <c r="C66" i="13"/>
  <c r="D43" i="13"/>
  <c r="C35" i="13"/>
  <c r="D12" i="13"/>
  <c r="C4" i="13"/>
  <c r="C40" i="13"/>
  <c r="D125" i="13"/>
  <c r="C117" i="13"/>
  <c r="D110" i="13"/>
  <c r="C102" i="13"/>
  <c r="D95" i="13"/>
  <c r="C87" i="13"/>
  <c r="N33" i="13"/>
  <c r="L33" i="13"/>
  <c r="M41" i="13"/>
  <c r="K41" i="13"/>
  <c r="N50" i="13"/>
  <c r="L50" i="13"/>
  <c r="M58" i="13"/>
  <c r="K58" i="13"/>
  <c r="N19" i="13"/>
  <c r="L19" i="13"/>
  <c r="M27" i="13"/>
  <c r="K27" i="13"/>
  <c r="N4" i="13"/>
  <c r="L4" i="13"/>
  <c r="M12" i="13"/>
  <c r="K12" i="13"/>
  <c r="N5" i="13"/>
  <c r="L5" i="13"/>
  <c r="M13" i="13"/>
  <c r="K13" i="13"/>
  <c r="N80" i="13"/>
  <c r="L80" i="13"/>
  <c r="N102" i="13"/>
  <c r="L102" i="13"/>
  <c r="M110" i="13"/>
  <c r="K110" i="13"/>
  <c r="N87" i="13"/>
  <c r="L87" i="13"/>
  <c r="M95" i="13"/>
  <c r="K95" i="13"/>
  <c r="N88" i="13"/>
  <c r="L88" i="13"/>
  <c r="M96" i="13"/>
  <c r="K96" i="13"/>
  <c r="N89" i="13"/>
  <c r="L89" i="13"/>
  <c r="M97" i="13"/>
  <c r="K97" i="13"/>
  <c r="N90" i="13"/>
  <c r="L90" i="13"/>
  <c r="M82" i="13"/>
  <c r="K82" i="13"/>
  <c r="N59" i="13"/>
  <c r="L59" i="13"/>
  <c r="M51" i="13"/>
  <c r="K51" i="13"/>
  <c r="N28" i="13"/>
  <c r="L28" i="13"/>
  <c r="M20" i="13"/>
  <c r="K20" i="13"/>
  <c r="N13" i="13"/>
  <c r="L13" i="13"/>
  <c r="M5" i="13"/>
  <c r="K5" i="13"/>
  <c r="M104" i="13"/>
  <c r="K104" i="13"/>
  <c r="N126" i="13"/>
  <c r="L126" i="13"/>
  <c r="M118" i="13"/>
  <c r="K118" i="13"/>
  <c r="N111" i="13"/>
  <c r="L111" i="13"/>
  <c r="M103" i="13"/>
  <c r="K103" i="13"/>
  <c r="D33" i="13"/>
  <c r="C41" i="13"/>
  <c r="D50" i="13"/>
  <c r="C58" i="13"/>
  <c r="D19" i="13"/>
  <c r="C27" i="13"/>
  <c r="D4" i="13"/>
  <c r="C12" i="13"/>
  <c r="D5" i="13"/>
  <c r="C13" i="13"/>
  <c r="D80" i="13"/>
  <c r="D102" i="13"/>
  <c r="C110" i="13"/>
  <c r="D87" i="13"/>
  <c r="C95" i="13"/>
  <c r="D88" i="13"/>
  <c r="C96" i="13"/>
  <c r="D89" i="13"/>
  <c r="C97" i="13"/>
  <c r="D90" i="13"/>
  <c r="C82" i="13"/>
  <c r="D59" i="13"/>
  <c r="C51" i="13"/>
  <c r="D28" i="13"/>
  <c r="C20" i="13"/>
  <c r="D13" i="13"/>
  <c r="C5" i="13"/>
  <c r="C104" i="13"/>
  <c r="D126" i="13"/>
  <c r="C118" i="13"/>
  <c r="D111" i="13"/>
  <c r="C103" i="13"/>
  <c r="N49" i="13"/>
  <c r="L49" i="13"/>
  <c r="M57" i="13"/>
  <c r="K57" i="13"/>
  <c r="N66" i="13"/>
  <c r="L66" i="13"/>
  <c r="M74" i="13"/>
  <c r="K74" i="13"/>
  <c r="N35" i="13"/>
  <c r="L35" i="13"/>
  <c r="M43" i="13"/>
  <c r="K43" i="13"/>
  <c r="N20" i="13"/>
  <c r="L20" i="13"/>
  <c r="M28" i="13"/>
  <c r="K28" i="13"/>
  <c r="N21" i="13"/>
  <c r="L21" i="13"/>
  <c r="M29" i="13"/>
  <c r="K29" i="13"/>
  <c r="M88" i="13"/>
  <c r="K88" i="13"/>
  <c r="N118" i="13"/>
  <c r="L118" i="13"/>
  <c r="M126" i="13"/>
  <c r="K126" i="13"/>
  <c r="N103" i="13"/>
  <c r="L103" i="13"/>
  <c r="M111" i="13"/>
  <c r="K111" i="13"/>
  <c r="N104" i="13"/>
  <c r="L104" i="13"/>
  <c r="M112" i="13"/>
  <c r="K112" i="13"/>
  <c r="N105" i="13"/>
  <c r="L105" i="13"/>
  <c r="M113" i="13"/>
  <c r="K113" i="13"/>
  <c r="N106" i="13"/>
  <c r="L106" i="13"/>
  <c r="M98" i="13"/>
  <c r="K98" i="13"/>
  <c r="N75" i="13"/>
  <c r="L75" i="13"/>
  <c r="M67" i="13"/>
  <c r="K67" i="13"/>
  <c r="N44" i="13"/>
  <c r="L44" i="13"/>
  <c r="M36" i="13"/>
  <c r="K36" i="13"/>
  <c r="N29" i="13"/>
  <c r="L29" i="13"/>
  <c r="M21" i="13"/>
  <c r="K21" i="13"/>
  <c r="N14" i="13"/>
  <c r="L14" i="13"/>
  <c r="M6" i="13"/>
  <c r="K6" i="13"/>
  <c r="N64" i="13"/>
  <c r="L64" i="13"/>
  <c r="N127" i="13"/>
  <c r="L127" i="13"/>
  <c r="M119" i="13"/>
  <c r="K119" i="13"/>
  <c r="D49" i="13"/>
  <c r="C57" i="13"/>
  <c r="D66" i="13"/>
  <c r="C74" i="13"/>
  <c r="D35" i="13"/>
  <c r="C43" i="13"/>
  <c r="D20" i="13"/>
  <c r="C28" i="13"/>
  <c r="D21" i="13"/>
  <c r="C29" i="13"/>
  <c r="C88" i="13"/>
  <c r="D118" i="13"/>
  <c r="C126" i="13"/>
  <c r="D103" i="13"/>
  <c r="C111" i="13"/>
  <c r="D104" i="13"/>
  <c r="C112" i="13"/>
  <c r="D105" i="13"/>
  <c r="C113" i="13"/>
  <c r="D106" i="13"/>
  <c r="C98" i="13"/>
  <c r="D75" i="13"/>
  <c r="C67" i="13"/>
  <c r="D44" i="13"/>
  <c r="C36" i="13"/>
  <c r="D29" i="13"/>
  <c r="C21" i="13"/>
  <c r="D14" i="13"/>
  <c r="C6" i="13"/>
  <c r="D64" i="13"/>
  <c r="D127" i="13"/>
  <c r="C119" i="13"/>
  <c r="N65" i="13"/>
  <c r="L65" i="13"/>
  <c r="M73" i="13"/>
  <c r="K73" i="13"/>
  <c r="N82" i="13"/>
  <c r="L82" i="13"/>
  <c r="M90" i="13"/>
  <c r="K90" i="13"/>
  <c r="N51" i="13"/>
  <c r="L51" i="13"/>
  <c r="M59" i="13"/>
  <c r="K59" i="13"/>
  <c r="N36" i="13"/>
  <c r="L36" i="13"/>
  <c r="M44" i="13"/>
  <c r="K44" i="13"/>
  <c r="N37" i="13"/>
  <c r="L37" i="13"/>
  <c r="M45" i="13"/>
  <c r="K45" i="13"/>
  <c r="N6" i="13"/>
  <c r="L6" i="13"/>
  <c r="M14" i="13"/>
  <c r="K14" i="13"/>
  <c r="N32" i="13"/>
  <c r="L32" i="13"/>
  <c r="N119" i="13"/>
  <c r="L119" i="13"/>
  <c r="M127" i="13"/>
  <c r="K127" i="13"/>
  <c r="N120" i="13"/>
  <c r="L120" i="13"/>
  <c r="M24" i="13"/>
  <c r="K24" i="13"/>
  <c r="N121" i="13"/>
  <c r="L121" i="13"/>
  <c r="N96" i="13"/>
  <c r="L96" i="13"/>
  <c r="N122" i="13"/>
  <c r="L122" i="13"/>
  <c r="M114" i="13"/>
  <c r="K114" i="13"/>
  <c r="N91" i="13"/>
  <c r="L91" i="13"/>
  <c r="M83" i="13"/>
  <c r="K83" i="13"/>
  <c r="N60" i="13"/>
  <c r="L60" i="13"/>
  <c r="M52" i="13"/>
  <c r="K52" i="13"/>
  <c r="N45" i="13"/>
  <c r="L45" i="13"/>
  <c r="M37" i="13"/>
  <c r="K37" i="13"/>
  <c r="N30" i="13"/>
  <c r="L30" i="13"/>
  <c r="M22" i="13"/>
  <c r="K22" i="13"/>
  <c r="N15" i="13"/>
  <c r="L15" i="13"/>
  <c r="M7" i="13"/>
  <c r="K7" i="13"/>
  <c r="M72" i="13"/>
  <c r="K72" i="13"/>
  <c r="D65" i="13"/>
  <c r="C73" i="13"/>
  <c r="D82" i="13"/>
  <c r="C90" i="13"/>
  <c r="D51" i="13"/>
  <c r="C59" i="13"/>
  <c r="D36" i="13"/>
  <c r="C44" i="13"/>
  <c r="D37" i="13"/>
  <c r="C45" i="13"/>
  <c r="D6" i="13"/>
  <c r="C14" i="13"/>
  <c r="D32" i="13"/>
  <c r="D119" i="13"/>
  <c r="C127" i="13"/>
  <c r="D120" i="13"/>
  <c r="C24" i="13"/>
  <c r="D121" i="13"/>
  <c r="D96" i="13"/>
  <c r="D122" i="13"/>
  <c r="C114" i="13"/>
  <c r="D91" i="13"/>
  <c r="C83" i="13"/>
  <c r="D60" i="13"/>
  <c r="C52" i="13"/>
  <c r="D45" i="13"/>
  <c r="C37" i="13"/>
  <c r="D30" i="13"/>
  <c r="C22" i="13"/>
  <c r="D15" i="13"/>
  <c r="C7" i="13"/>
  <c r="C72" i="13"/>
  <c r="N128" i="17"/>
  <c r="L128" i="17"/>
  <c r="M126" i="17"/>
  <c r="K126" i="17"/>
  <c r="M43" i="17"/>
  <c r="K43" i="17"/>
  <c r="N104" i="17"/>
  <c r="L104" i="17"/>
  <c r="M66" i="17"/>
  <c r="K66" i="17"/>
  <c r="M127" i="17"/>
  <c r="K127" i="17"/>
  <c r="N44" i="17"/>
  <c r="L44" i="17"/>
  <c r="N100" i="17"/>
  <c r="L100" i="17"/>
  <c r="N11" i="17"/>
  <c r="L11" i="17"/>
  <c r="M67" i="17"/>
  <c r="K67" i="17"/>
  <c r="N67" i="17"/>
  <c r="L67" i="17"/>
  <c r="M123" i="17"/>
  <c r="K123" i="17"/>
  <c r="N112" i="17"/>
  <c r="L112" i="17"/>
  <c r="N40" i="17"/>
  <c r="L40" i="17"/>
  <c r="N120" i="17"/>
  <c r="L120" i="17"/>
  <c r="M63" i="17"/>
  <c r="K63" i="17"/>
  <c r="M130" i="17"/>
  <c r="K130" i="17"/>
  <c r="M58" i="17"/>
  <c r="K58" i="17"/>
  <c r="M119" i="17"/>
  <c r="K119" i="17"/>
  <c r="N36" i="17"/>
  <c r="L36" i="17"/>
  <c r="N92" i="17"/>
  <c r="L92" i="17"/>
  <c r="C126" i="17"/>
  <c r="C43" i="17"/>
  <c r="D104" i="17"/>
  <c r="C66" i="17"/>
  <c r="C127" i="17"/>
  <c r="D44" i="17"/>
  <c r="D100" i="17"/>
  <c r="D11" i="17"/>
  <c r="C67" i="17"/>
  <c r="D67" i="17"/>
  <c r="C123" i="17"/>
  <c r="D112" i="17"/>
  <c r="D40" i="17"/>
  <c r="D120" i="17"/>
  <c r="C63" i="17"/>
  <c r="C130" i="17"/>
  <c r="C58" i="17"/>
  <c r="C119" i="17"/>
  <c r="D36" i="17"/>
  <c r="D92" i="17"/>
  <c r="N108" i="17"/>
  <c r="L108" i="17"/>
  <c r="N76" i="17"/>
  <c r="L76" i="17"/>
  <c r="N115" i="17"/>
  <c r="L115" i="17"/>
  <c r="N32" i="17"/>
  <c r="L32" i="17"/>
  <c r="N71" i="17"/>
  <c r="L71" i="17"/>
  <c r="M55" i="17"/>
  <c r="K55" i="17"/>
  <c r="M122" i="17"/>
  <c r="K122" i="17"/>
  <c r="M50" i="17"/>
  <c r="K50" i="17"/>
  <c r="M111" i="17"/>
  <c r="K111" i="17"/>
  <c r="M17" i="17"/>
  <c r="K17" i="17"/>
  <c r="M78" i="17"/>
  <c r="K78" i="17"/>
  <c r="M6" i="17"/>
  <c r="K6" i="17"/>
  <c r="M73" i="17"/>
  <c r="K73" i="17"/>
  <c r="M134" i="17"/>
  <c r="K134" i="17"/>
  <c r="M51" i="17"/>
  <c r="K51" i="17"/>
  <c r="N123" i="17"/>
  <c r="L123" i="17"/>
  <c r="N51" i="17"/>
  <c r="L51" i="17"/>
  <c r="M107" i="17"/>
  <c r="K107" i="17"/>
  <c r="N96" i="17"/>
  <c r="L96" i="17"/>
  <c r="N7" i="17"/>
  <c r="L7" i="17"/>
  <c r="N135" i="17"/>
  <c r="L135" i="17"/>
  <c r="N63" i="17"/>
  <c r="L63" i="17"/>
  <c r="M47" i="17"/>
  <c r="K47" i="17"/>
  <c r="M114" i="17"/>
  <c r="K114" i="17"/>
  <c r="M42" i="17"/>
  <c r="K42" i="17"/>
  <c r="M103" i="17"/>
  <c r="K103" i="17"/>
  <c r="M9" i="17"/>
  <c r="K9" i="17"/>
  <c r="N56" i="17"/>
  <c r="L56" i="17"/>
  <c r="M26" i="17"/>
  <c r="K26" i="17"/>
  <c r="D76" i="17"/>
  <c r="M54" i="17"/>
  <c r="K54" i="17"/>
  <c r="D115" i="17"/>
  <c r="D32" i="17"/>
  <c r="D71" i="17"/>
  <c r="C55" i="17"/>
  <c r="C122" i="17"/>
  <c r="C50" i="17"/>
  <c r="C111" i="17"/>
  <c r="C17" i="17"/>
  <c r="C78" i="17"/>
  <c r="C6" i="17"/>
  <c r="C73" i="17"/>
  <c r="C134" i="17"/>
  <c r="C51" i="17"/>
  <c r="D123" i="17"/>
  <c r="D51" i="17"/>
  <c r="C107" i="17"/>
  <c r="D96" i="17"/>
  <c r="D7" i="17"/>
  <c r="D135" i="17"/>
  <c r="D63" i="17"/>
  <c r="C47" i="17"/>
  <c r="C114" i="17"/>
  <c r="C42" i="17"/>
  <c r="C103" i="17"/>
  <c r="M115" i="17"/>
  <c r="K115" i="17"/>
  <c r="N15" i="17"/>
  <c r="L15" i="17"/>
  <c r="N116" i="17"/>
  <c r="L116" i="17"/>
  <c r="N79" i="17"/>
  <c r="L79" i="17"/>
  <c r="M59" i="17"/>
  <c r="K59" i="17"/>
  <c r="M121" i="17"/>
  <c r="K121" i="17"/>
  <c r="N3" i="17"/>
  <c r="L3" i="17"/>
  <c r="N127" i="17"/>
  <c r="L127" i="17"/>
  <c r="N55" i="17"/>
  <c r="L55" i="17"/>
  <c r="M62" i="17"/>
  <c r="K62" i="17"/>
  <c r="M129" i="17"/>
  <c r="K129" i="17"/>
  <c r="M57" i="17"/>
  <c r="K57" i="17"/>
  <c r="M118" i="17"/>
  <c r="K118" i="17"/>
  <c r="M35" i="17"/>
  <c r="K35" i="17"/>
  <c r="N107" i="17"/>
  <c r="L107" i="17"/>
  <c r="N119" i="17"/>
  <c r="L119" i="17"/>
  <c r="N47" i="17"/>
  <c r="L47" i="17"/>
  <c r="N31" i="17"/>
  <c r="L31" i="17"/>
  <c r="M87" i="17"/>
  <c r="K87" i="17"/>
  <c r="C59" i="17"/>
  <c r="C121" i="17"/>
  <c r="N43" i="17"/>
  <c r="L43" i="17"/>
  <c r="M99" i="17"/>
  <c r="K99" i="17"/>
  <c r="D3" i="17"/>
  <c r="D127" i="17"/>
  <c r="D55" i="17"/>
  <c r="C62" i="17"/>
  <c r="C129" i="17"/>
  <c r="C57" i="17"/>
  <c r="C118" i="17"/>
  <c r="C35" i="17"/>
  <c r="D107" i="17"/>
  <c r="D119" i="17"/>
  <c r="D47" i="17"/>
  <c r="N4" i="17"/>
  <c r="L4" i="17"/>
  <c r="N88" i="17"/>
  <c r="L88" i="17"/>
  <c r="N28" i="17"/>
  <c r="L28" i="17"/>
  <c r="N84" i="17"/>
  <c r="L84" i="17"/>
  <c r="M46" i="17"/>
  <c r="K46" i="17"/>
  <c r="M113" i="17"/>
  <c r="K113" i="17"/>
  <c r="N24" i="17"/>
  <c r="L24" i="17"/>
  <c r="N80" i="17"/>
  <c r="L80" i="17"/>
  <c r="N52" i="17"/>
  <c r="L52" i="17"/>
  <c r="D4" i="17"/>
  <c r="M49" i="17"/>
  <c r="K49" i="17"/>
  <c r="M110" i="17"/>
  <c r="K110" i="17"/>
  <c r="D88" i="17"/>
  <c r="D28" i="17"/>
  <c r="D84" i="17"/>
  <c r="C46" i="17"/>
  <c r="C113" i="17"/>
  <c r="D24" i="17"/>
  <c r="D80" i="17"/>
  <c r="M15" i="17"/>
  <c r="K15" i="17"/>
  <c r="N132" i="17"/>
  <c r="L132" i="17"/>
  <c r="M27" i="17"/>
  <c r="K27" i="17"/>
  <c r="N99" i="17"/>
  <c r="L99" i="17"/>
  <c r="N16" i="17"/>
  <c r="L16" i="17"/>
  <c r="N72" i="17"/>
  <c r="L72" i="17"/>
  <c r="M39" i="17"/>
  <c r="K39" i="17"/>
  <c r="M106" i="17"/>
  <c r="K106" i="17"/>
  <c r="M34" i="17"/>
  <c r="K34" i="17"/>
  <c r="M95" i="17"/>
  <c r="K95" i="17"/>
  <c r="N12" i="17"/>
  <c r="L12" i="17"/>
  <c r="N131" i="17"/>
  <c r="L131" i="17"/>
  <c r="N68" i="17"/>
  <c r="L68" i="17"/>
  <c r="N35" i="17"/>
  <c r="L35" i="17"/>
  <c r="M91" i="17"/>
  <c r="K91" i="17"/>
  <c r="M19" i="17"/>
  <c r="K19" i="17"/>
  <c r="N91" i="17"/>
  <c r="L91" i="17"/>
  <c r="N8" i="17"/>
  <c r="L8" i="17"/>
  <c r="M70" i="17"/>
  <c r="K70" i="17"/>
  <c r="N64" i="17"/>
  <c r="L64" i="17"/>
  <c r="C15" i="17"/>
  <c r="D132" i="17"/>
  <c r="C27" i="17"/>
  <c r="D99" i="17"/>
  <c r="D16" i="17"/>
  <c r="D72" i="17"/>
  <c r="C39" i="17"/>
  <c r="C106" i="17"/>
  <c r="C34" i="17"/>
  <c r="C95" i="17"/>
  <c r="D12" i="17"/>
  <c r="D131" i="17"/>
  <c r="D68" i="17"/>
  <c r="D35" i="17"/>
  <c r="C91" i="17"/>
  <c r="C19" i="17"/>
  <c r="D91" i="17"/>
  <c r="D8" i="17"/>
  <c r="C70" i="17"/>
  <c r="D64" i="17"/>
  <c r="N48" i="17"/>
  <c r="L48" i="17"/>
  <c r="M82" i="17"/>
  <c r="K82" i="17"/>
  <c r="M38" i="17"/>
  <c r="K38" i="17"/>
  <c r="M105" i="17"/>
  <c r="K105" i="17"/>
  <c r="N27" i="17"/>
  <c r="L27" i="17"/>
  <c r="M83" i="17"/>
  <c r="K83" i="17"/>
  <c r="M11" i="17"/>
  <c r="K11" i="17"/>
  <c r="N83" i="17"/>
  <c r="L83" i="17"/>
  <c r="N111" i="17"/>
  <c r="L111" i="17"/>
  <c r="N39" i="17"/>
  <c r="L39" i="17"/>
  <c r="M23" i="17"/>
  <c r="K23" i="17"/>
  <c r="M90" i="17"/>
  <c r="K90" i="17"/>
  <c r="M18" i="17"/>
  <c r="K18" i="17"/>
  <c r="M79" i="17"/>
  <c r="K79" i="17"/>
  <c r="N20" i="17"/>
  <c r="L20" i="17"/>
  <c r="N124" i="17"/>
  <c r="L124" i="17"/>
  <c r="M41" i="17"/>
  <c r="K41" i="17"/>
  <c r="M102" i="17"/>
  <c r="K102" i="17"/>
  <c r="M30" i="17"/>
  <c r="K30" i="17"/>
  <c r="M97" i="17"/>
  <c r="K97" i="17"/>
  <c r="N19" i="17"/>
  <c r="L19" i="17"/>
  <c r="M75" i="17"/>
  <c r="K75" i="17"/>
  <c r="M3" i="17"/>
  <c r="K3" i="17"/>
  <c r="N75" i="17"/>
  <c r="L75" i="17"/>
  <c r="M131" i="17"/>
  <c r="K131" i="17"/>
  <c r="M98" i="17"/>
  <c r="K98" i="17"/>
  <c r="D48" i="17"/>
  <c r="C82" i="17"/>
  <c r="N60" i="17"/>
  <c r="L60" i="17"/>
  <c r="C38" i="17"/>
  <c r="C105" i="17"/>
  <c r="D27" i="17"/>
  <c r="C83" i="17"/>
  <c r="C11" i="17"/>
  <c r="D83" i="17"/>
  <c r="D111" i="17"/>
  <c r="D39" i="17"/>
  <c r="C23" i="17"/>
  <c r="C90" i="17"/>
  <c r="C18" i="17"/>
  <c r="C79" i="17"/>
  <c r="D20" i="17"/>
  <c r="D124" i="17"/>
  <c r="C41" i="17"/>
  <c r="C102" i="17"/>
  <c r="C30" i="17"/>
  <c r="C97" i="17"/>
  <c r="D19" i="17"/>
  <c r="C75" i="17"/>
  <c r="C3" i="17"/>
  <c r="D75" i="17"/>
  <c r="C131" i="17"/>
  <c r="M65" i="17"/>
  <c r="K65" i="17"/>
  <c r="N59" i="17"/>
  <c r="L59" i="17"/>
  <c r="N87" i="17"/>
  <c r="L87" i="17"/>
  <c r="M10" i="17"/>
  <c r="K10" i="17"/>
  <c r="M33" i="17"/>
  <c r="K33" i="17"/>
  <c r="M94" i="17"/>
  <c r="K94" i="17"/>
  <c r="M22" i="17"/>
  <c r="K22" i="17"/>
  <c r="M89" i="17"/>
  <c r="K89" i="17"/>
  <c r="M31" i="17"/>
  <c r="K31" i="17"/>
  <c r="N95" i="17"/>
  <c r="L95" i="17"/>
  <c r="N23" i="17"/>
  <c r="L23" i="17"/>
  <c r="M7" i="17"/>
  <c r="K7" i="17"/>
  <c r="M74" i="17"/>
  <c r="K74" i="17"/>
  <c r="M135" i="17"/>
  <c r="K135" i="17"/>
  <c r="M25" i="17"/>
  <c r="K25" i="17"/>
  <c r="M86" i="17"/>
  <c r="K86" i="17"/>
  <c r="M14" i="17"/>
  <c r="K14" i="17"/>
  <c r="M81" i="17"/>
  <c r="K81" i="17"/>
  <c r="N103" i="17"/>
  <c r="L103" i="17"/>
  <c r="D59" i="17"/>
  <c r="D87" i="17"/>
  <c r="C10" i="17"/>
  <c r="M71" i="17"/>
  <c r="K71" i="17"/>
  <c r="C33" i="17"/>
  <c r="C94" i="17"/>
  <c r="C22" i="17"/>
  <c r="C89" i="17"/>
  <c r="C31" i="17"/>
  <c r="D95" i="17"/>
  <c r="D23" i="17"/>
  <c r="C7" i="17"/>
  <c r="C74" i="17"/>
  <c r="C135" i="17"/>
  <c r="C25" i="17"/>
  <c r="C86" i="17"/>
  <c r="C14" i="17"/>
  <c r="C81" i="17"/>
  <c r="D103" i="17"/>
  <c r="M11" i="15"/>
  <c r="K11" i="15"/>
  <c r="M121" i="15"/>
  <c r="K121" i="15"/>
  <c r="N94" i="15"/>
  <c r="L94" i="15"/>
  <c r="M46" i="15"/>
  <c r="K46" i="15"/>
  <c r="M15" i="15"/>
  <c r="K15" i="15"/>
  <c r="C46" i="15"/>
  <c r="C15" i="15"/>
  <c r="M17" i="15"/>
  <c r="K17" i="15"/>
  <c r="N6" i="15"/>
  <c r="L6" i="15"/>
  <c r="N126" i="15"/>
  <c r="L126" i="15"/>
  <c r="M105" i="15"/>
  <c r="K105" i="15"/>
  <c r="M41" i="15"/>
  <c r="K41" i="15"/>
  <c r="M74" i="15"/>
  <c r="K74" i="15"/>
  <c r="M113" i="15"/>
  <c r="K113" i="15"/>
  <c r="M92" i="15"/>
  <c r="K92" i="15"/>
  <c r="M114" i="15"/>
  <c r="K114" i="15"/>
  <c r="N93" i="15"/>
  <c r="L93" i="15"/>
  <c r="N51" i="15"/>
  <c r="L51" i="15"/>
  <c r="N46" i="15"/>
  <c r="L46" i="15"/>
  <c r="M14" i="15"/>
  <c r="K14" i="15"/>
  <c r="M20" i="15"/>
  <c r="K20" i="15"/>
  <c r="M91" i="15"/>
  <c r="K91" i="15"/>
  <c r="M9" i="15"/>
  <c r="K9" i="15"/>
  <c r="N53" i="15"/>
  <c r="L53" i="15"/>
  <c r="M119" i="15"/>
  <c r="K119" i="15"/>
  <c r="M70" i="15"/>
  <c r="K70" i="15"/>
  <c r="N54" i="15"/>
  <c r="L54" i="15"/>
  <c r="M22" i="15"/>
  <c r="K22" i="15"/>
  <c r="M71" i="15"/>
  <c r="K71" i="15"/>
  <c r="N125" i="15"/>
  <c r="L125" i="15"/>
  <c r="M44" i="15"/>
  <c r="K44" i="15"/>
  <c r="C17" i="15"/>
  <c r="D6" i="15"/>
  <c r="D126" i="15"/>
  <c r="C105" i="15"/>
  <c r="M90" i="15"/>
  <c r="K90" i="15"/>
  <c r="M122" i="15"/>
  <c r="K122" i="15"/>
  <c r="D51" i="15"/>
  <c r="D46" i="15"/>
  <c r="C14" i="15"/>
  <c r="C20" i="15"/>
  <c r="C91" i="15"/>
  <c r="C9" i="15"/>
  <c r="D53" i="15"/>
  <c r="C119" i="15"/>
  <c r="C70" i="15"/>
  <c r="D54" i="15"/>
  <c r="C22" i="15"/>
  <c r="C71" i="15"/>
  <c r="D125" i="15"/>
  <c r="C44" i="15"/>
  <c r="M23" i="15"/>
  <c r="K23" i="15"/>
  <c r="M99" i="15"/>
  <c r="K99" i="15"/>
  <c r="N11" i="15"/>
  <c r="L11" i="15"/>
  <c r="N110" i="15"/>
  <c r="L110" i="15"/>
  <c r="M62" i="15"/>
  <c r="K62" i="15"/>
  <c r="M123" i="15"/>
  <c r="K123" i="15"/>
  <c r="N3" i="15"/>
  <c r="L3" i="15"/>
  <c r="M57" i="15"/>
  <c r="K57" i="15"/>
  <c r="M52" i="15"/>
  <c r="K52" i="15"/>
  <c r="N14" i="15"/>
  <c r="L14" i="15"/>
  <c r="N85" i="15"/>
  <c r="L85" i="15"/>
  <c r="M42" i="15"/>
  <c r="K42" i="15"/>
  <c r="M102" i="15"/>
  <c r="K102" i="15"/>
  <c r="M124" i="15"/>
  <c r="K124" i="15"/>
  <c r="M103" i="15"/>
  <c r="K103" i="15"/>
  <c r="N75" i="15"/>
  <c r="L75" i="15"/>
  <c r="M65" i="15"/>
  <c r="K65" i="15"/>
  <c r="N27" i="15"/>
  <c r="L27" i="15"/>
  <c r="N109" i="15"/>
  <c r="L109" i="15"/>
  <c r="C23" i="15"/>
  <c r="C99" i="15"/>
  <c r="D11" i="15"/>
  <c r="D110" i="15"/>
  <c r="N78" i="15"/>
  <c r="L78" i="15"/>
  <c r="C57" i="15"/>
  <c r="C52" i="15"/>
  <c r="M115" i="15"/>
  <c r="K115" i="15"/>
  <c r="N77" i="15"/>
  <c r="L77" i="15"/>
  <c r="M78" i="15"/>
  <c r="K78" i="15"/>
  <c r="M116" i="15"/>
  <c r="K116" i="15"/>
  <c r="N62" i="15"/>
  <c r="L62" i="15"/>
  <c r="M25" i="15"/>
  <c r="K25" i="15"/>
  <c r="M107" i="15"/>
  <c r="K107" i="15"/>
  <c r="N20" i="15"/>
  <c r="L20" i="15"/>
  <c r="N69" i="15"/>
  <c r="L69" i="15"/>
  <c r="N37" i="15"/>
  <c r="L37" i="15"/>
  <c r="N4" i="15"/>
  <c r="L4" i="15"/>
  <c r="M81" i="15"/>
  <c r="K81" i="15"/>
  <c r="N70" i="15"/>
  <c r="L70" i="15"/>
  <c r="M33" i="15"/>
  <c r="K33" i="15"/>
  <c r="M89" i="15"/>
  <c r="K89" i="15"/>
  <c r="M131" i="15"/>
  <c r="K131" i="15"/>
  <c r="C115" i="15"/>
  <c r="D77" i="15"/>
  <c r="C78" i="15"/>
  <c r="C116" i="15"/>
  <c r="M84" i="15"/>
  <c r="K84" i="15"/>
  <c r="C25" i="15"/>
  <c r="M126" i="15"/>
  <c r="K126" i="15"/>
  <c r="M94" i="15"/>
  <c r="K94" i="15"/>
  <c r="M100" i="15"/>
  <c r="K100" i="15"/>
  <c r="C84" i="15"/>
  <c r="M73" i="15"/>
  <c r="K73" i="15"/>
  <c r="M63" i="15"/>
  <c r="K63" i="15"/>
  <c r="M31" i="15"/>
  <c r="K31" i="15"/>
  <c r="M118" i="15"/>
  <c r="K118" i="15"/>
  <c r="N118" i="15"/>
  <c r="L118" i="15"/>
  <c r="M26" i="15"/>
  <c r="K26" i="15"/>
  <c r="M86" i="15"/>
  <c r="K86" i="15"/>
  <c r="M135" i="15"/>
  <c r="K135" i="15"/>
  <c r="M87" i="15"/>
  <c r="K87" i="15"/>
  <c r="M10" i="15"/>
  <c r="K10" i="15"/>
  <c r="M76" i="15"/>
  <c r="K76" i="15"/>
  <c r="N38" i="15"/>
  <c r="L38" i="15"/>
  <c r="C126" i="15"/>
  <c r="C94" i="15"/>
  <c r="C100" i="15"/>
  <c r="P4" i="20"/>
  <c r="N13" i="15"/>
  <c r="L13" i="15"/>
  <c r="C73" i="15"/>
  <c r="C63" i="15"/>
  <c r="C31" i="15"/>
  <c r="C118" i="15"/>
  <c r="D118" i="15"/>
  <c r="C26" i="15"/>
  <c r="C86" i="15"/>
  <c r="C135" i="15"/>
  <c r="C87" i="15"/>
  <c r="N45" i="15"/>
  <c r="L45" i="15"/>
  <c r="M34" i="15"/>
  <c r="K34" i="15"/>
  <c r="N61" i="15"/>
  <c r="L61" i="15"/>
  <c r="M127" i="15"/>
  <c r="K127" i="15"/>
  <c r="M39" i="15"/>
  <c r="K39" i="15"/>
  <c r="M79" i="15"/>
  <c r="K79" i="15"/>
  <c r="M68" i="15"/>
  <c r="K68" i="15"/>
  <c r="N117" i="15"/>
  <c r="L117" i="15"/>
  <c r="M36" i="15"/>
  <c r="K36" i="15"/>
  <c r="M129" i="15"/>
  <c r="K129" i="15"/>
  <c r="N91" i="15"/>
  <c r="L91" i="15"/>
  <c r="M59" i="15"/>
  <c r="K59" i="15"/>
  <c r="N21" i="15"/>
  <c r="L21" i="15"/>
  <c r="N29" i="15"/>
  <c r="L29" i="15"/>
  <c r="M49" i="15"/>
  <c r="K49" i="15"/>
  <c r="N22" i="15"/>
  <c r="L22" i="15"/>
  <c r="D45" i="15"/>
  <c r="C34" i="15"/>
  <c r="D61" i="15"/>
  <c r="C127" i="15"/>
  <c r="M7" i="15"/>
  <c r="K7" i="15"/>
  <c r="M35" i="15"/>
  <c r="K35" i="15"/>
  <c r="M30" i="15"/>
  <c r="K30" i="15"/>
  <c r="C79" i="15"/>
  <c r="C68" i="15"/>
  <c r="D117" i="15"/>
  <c r="C36" i="15"/>
  <c r="C129" i="15"/>
  <c r="D91" i="15"/>
  <c r="C59" i="15"/>
  <c r="N83" i="15"/>
  <c r="L83" i="15"/>
  <c r="M66" i="15"/>
  <c r="K66" i="15"/>
  <c r="M67" i="15"/>
  <c r="K67" i="15"/>
  <c r="M50" i="15"/>
  <c r="K50" i="15"/>
  <c r="M110" i="15"/>
  <c r="K110" i="15"/>
  <c r="M12" i="15"/>
  <c r="K12" i="15"/>
  <c r="M132" i="15"/>
  <c r="K132" i="15"/>
  <c r="M18" i="15"/>
  <c r="K18" i="15"/>
  <c r="M130" i="15"/>
  <c r="K130" i="15"/>
  <c r="M19" i="15"/>
  <c r="K19" i="15"/>
  <c r="N101" i="15"/>
  <c r="L101" i="15"/>
  <c r="M134" i="15"/>
  <c r="K134" i="15"/>
  <c r="N134" i="15"/>
  <c r="L134" i="15"/>
  <c r="M97" i="15"/>
  <c r="K97" i="15"/>
  <c r="M4" i="15"/>
  <c r="K4" i="15"/>
  <c r="M75" i="15"/>
  <c r="K75" i="15"/>
  <c r="M43" i="15"/>
  <c r="K43" i="15"/>
  <c r="M27" i="15"/>
  <c r="K27" i="15"/>
  <c r="M111" i="15"/>
  <c r="K111" i="15"/>
  <c r="M55" i="15"/>
  <c r="K55" i="15"/>
  <c r="M28" i="15"/>
  <c r="K28" i="15"/>
  <c r="M82" i="15"/>
  <c r="K82" i="15"/>
  <c r="D83" i="15"/>
  <c r="C66" i="15"/>
  <c r="C67" i="15"/>
  <c r="C50" i="15"/>
  <c r="C110" i="15"/>
  <c r="C12" i="15"/>
  <c r="C132" i="15"/>
  <c r="N12" i="15"/>
  <c r="L12" i="15"/>
  <c r="M51" i="15"/>
  <c r="K51" i="15"/>
  <c r="C19" i="15"/>
  <c r="D101" i="15"/>
  <c r="C134" i="15"/>
  <c r="D134" i="15"/>
  <c r="C97" i="15"/>
  <c r="C4" i="15"/>
  <c r="C75" i="15"/>
  <c r="C43" i="15"/>
  <c r="C27" i="15"/>
  <c r="M95" i="15"/>
  <c r="K95" i="15"/>
  <c r="N115" i="15"/>
  <c r="L115" i="15"/>
  <c r="M83" i="15"/>
  <c r="K83" i="15"/>
  <c r="M106" i="15"/>
  <c r="K106" i="15"/>
  <c r="N30" i="15"/>
  <c r="L30" i="15"/>
  <c r="N133" i="15"/>
  <c r="L133" i="15"/>
  <c r="M47" i="15"/>
  <c r="K47" i="15"/>
  <c r="M58" i="15"/>
  <c r="K58" i="15"/>
  <c r="M3" i="15"/>
  <c r="K3" i="15"/>
  <c r="M108" i="15"/>
  <c r="K108" i="15"/>
  <c r="N102" i="15"/>
  <c r="L102" i="15"/>
  <c r="N86" i="15"/>
  <c r="L86" i="15"/>
  <c r="M54" i="15"/>
  <c r="K54" i="15"/>
  <c r="M38" i="15"/>
  <c r="K38" i="15"/>
  <c r="M98" i="15"/>
  <c r="K98" i="15"/>
  <c r="N5" i="15"/>
  <c r="L5" i="15"/>
  <c r="M60" i="15"/>
  <c r="K60" i="15"/>
  <c r="C95" i="15"/>
  <c r="D115" i="15"/>
  <c r="C83" i="15"/>
  <c r="CT4" i="20"/>
  <c r="CT5" i="20" s="1"/>
  <c r="BY4" i="20"/>
  <c r="BY5" i="20" s="1"/>
  <c r="S4" i="20"/>
  <c r="AR4" i="20"/>
  <c r="AR5" i="20" s="1"/>
  <c r="BG4" i="20"/>
  <c r="BG5" i="20" s="1"/>
  <c r="CG4" i="20"/>
  <c r="BO4" i="20"/>
  <c r="BO5" i="20" s="1"/>
  <c r="BZ4" i="20"/>
  <c r="BZ5" i="20" s="1"/>
  <c r="Z4" i="20"/>
  <c r="J63" i="9"/>
  <c r="W320" i="9"/>
  <c r="V320" i="9"/>
  <c r="J313" i="9"/>
  <c r="W70" i="9"/>
  <c r="V70" i="9"/>
  <c r="K310" i="9"/>
  <c r="X73" i="9"/>
  <c r="U73" i="9"/>
  <c r="K182" i="9"/>
  <c r="X201" i="9"/>
  <c r="U201" i="9"/>
  <c r="K54" i="9"/>
  <c r="X329" i="9"/>
  <c r="U329" i="9"/>
  <c r="J325" i="9"/>
  <c r="W58" i="9"/>
  <c r="V58" i="9"/>
  <c r="K197" i="9"/>
  <c r="X186" i="9"/>
  <c r="U186" i="9"/>
  <c r="J69" i="9"/>
  <c r="W314" i="9"/>
  <c r="V314" i="9"/>
  <c r="K340" i="9"/>
  <c r="X43" i="9"/>
  <c r="U43" i="9"/>
  <c r="K212" i="9"/>
  <c r="X171" i="9"/>
  <c r="U171" i="9"/>
  <c r="K84" i="9"/>
  <c r="X299" i="9"/>
  <c r="U299" i="9"/>
  <c r="K371" i="9"/>
  <c r="X12" i="9"/>
  <c r="U12" i="9"/>
  <c r="K243" i="9"/>
  <c r="X140" i="9"/>
  <c r="U140" i="9"/>
  <c r="K115" i="9"/>
  <c r="X268" i="9"/>
  <c r="U268" i="9"/>
  <c r="K215" i="9"/>
  <c r="X168" i="9"/>
  <c r="U168" i="9"/>
  <c r="K258" i="9"/>
  <c r="X125" i="9"/>
  <c r="U125" i="9"/>
  <c r="K130" i="9"/>
  <c r="X253" i="9"/>
  <c r="U253" i="9"/>
  <c r="K2" i="9"/>
  <c r="X381" i="9"/>
  <c r="U381" i="9"/>
  <c r="K273" i="9"/>
  <c r="X110" i="9"/>
  <c r="U110" i="9"/>
  <c r="K145" i="9"/>
  <c r="X238" i="9"/>
  <c r="U238" i="9"/>
  <c r="K17" i="9"/>
  <c r="X366" i="9"/>
  <c r="U366" i="9"/>
  <c r="K288" i="9"/>
  <c r="X95" i="9"/>
  <c r="U95" i="9"/>
  <c r="K160" i="9"/>
  <c r="X223" i="9"/>
  <c r="U223" i="9"/>
  <c r="K32" i="9"/>
  <c r="X351" i="9"/>
  <c r="U351" i="9"/>
  <c r="K303" i="9"/>
  <c r="X80" i="9"/>
  <c r="U80" i="9"/>
  <c r="K175" i="9"/>
  <c r="X208" i="9"/>
  <c r="U208" i="9"/>
  <c r="K47" i="9"/>
  <c r="X336" i="9"/>
  <c r="U336" i="9"/>
  <c r="K318" i="9"/>
  <c r="X65" i="9"/>
  <c r="U65" i="9"/>
  <c r="K190" i="9"/>
  <c r="X193" i="9"/>
  <c r="U193" i="9"/>
  <c r="K62" i="9"/>
  <c r="X321" i="9"/>
  <c r="U321" i="9"/>
  <c r="J317" i="9"/>
  <c r="W66" i="9"/>
  <c r="V66" i="9"/>
  <c r="J189" i="9"/>
  <c r="W194" i="9"/>
  <c r="V194" i="9"/>
  <c r="J61" i="9"/>
  <c r="W322" i="9"/>
  <c r="V322" i="9"/>
  <c r="K348" i="9"/>
  <c r="X35" i="9"/>
  <c r="U35" i="9"/>
  <c r="K220" i="9"/>
  <c r="X163" i="9"/>
  <c r="U163" i="9"/>
  <c r="K92" i="9"/>
  <c r="X291" i="9"/>
  <c r="U291" i="9"/>
  <c r="K379" i="9"/>
  <c r="X4" i="9"/>
  <c r="U4" i="9"/>
  <c r="K251" i="9"/>
  <c r="X132" i="9"/>
  <c r="U132" i="9"/>
  <c r="K123" i="9"/>
  <c r="X260" i="9"/>
  <c r="U260" i="9"/>
  <c r="K359" i="9"/>
  <c r="X24" i="9"/>
  <c r="U24" i="9"/>
  <c r="K282" i="9"/>
  <c r="X101" i="9"/>
  <c r="U101" i="9"/>
  <c r="K154" i="9"/>
  <c r="X229" i="9"/>
  <c r="U229" i="9"/>
  <c r="K26" i="9"/>
  <c r="U357" i="9"/>
  <c r="X357" i="9"/>
  <c r="K297" i="9"/>
  <c r="U86" i="9"/>
  <c r="X86" i="9"/>
  <c r="K169" i="9"/>
  <c r="U214" i="9"/>
  <c r="X214" i="9"/>
  <c r="K41" i="9"/>
  <c r="X342" i="9"/>
  <c r="U342" i="9"/>
  <c r="K328" i="9"/>
  <c r="X55" i="9"/>
  <c r="U55" i="9"/>
  <c r="K200" i="9"/>
  <c r="X183" i="9"/>
  <c r="U183" i="9"/>
  <c r="K72" i="9"/>
  <c r="X311" i="9"/>
  <c r="U311" i="9"/>
  <c r="J259" i="9"/>
  <c r="V124" i="9"/>
  <c r="W124" i="9"/>
  <c r="J310" i="9"/>
  <c r="W73" i="9"/>
  <c r="V73" i="9"/>
  <c r="J182" i="9"/>
  <c r="W201" i="9"/>
  <c r="V201" i="9"/>
  <c r="J54" i="9"/>
  <c r="W329" i="9"/>
  <c r="V329" i="9"/>
  <c r="K325" i="9"/>
  <c r="X58" i="9"/>
  <c r="U58" i="9"/>
  <c r="J197" i="9"/>
  <c r="V186" i="9"/>
  <c r="W186" i="9"/>
  <c r="K69" i="9"/>
  <c r="X314" i="9"/>
  <c r="U314" i="9"/>
  <c r="J340" i="9"/>
  <c r="W43" i="9"/>
  <c r="V43" i="9"/>
  <c r="J212" i="9"/>
  <c r="W171" i="9"/>
  <c r="V171" i="9"/>
  <c r="J84" i="9"/>
  <c r="W299" i="9"/>
  <c r="V299" i="9"/>
  <c r="J371" i="9"/>
  <c r="W12" i="9"/>
  <c r="V12" i="9"/>
  <c r="J243" i="9"/>
  <c r="W140" i="9"/>
  <c r="V140" i="9"/>
  <c r="J115" i="9"/>
  <c r="W268" i="9"/>
  <c r="V268" i="9"/>
  <c r="J215" i="9"/>
  <c r="W168" i="9"/>
  <c r="V168" i="9"/>
  <c r="J258" i="9"/>
  <c r="V125" i="9"/>
  <c r="W125" i="9"/>
  <c r="J130" i="9"/>
  <c r="V253" i="9"/>
  <c r="W253" i="9"/>
  <c r="J2" i="9"/>
  <c r="V381" i="9"/>
  <c r="W381" i="9"/>
  <c r="J273" i="9"/>
  <c r="V110" i="9"/>
  <c r="W110" i="9"/>
  <c r="J145" i="9"/>
  <c r="W238" i="9"/>
  <c r="V238" i="9"/>
  <c r="J17" i="9"/>
  <c r="V366" i="9"/>
  <c r="W366" i="9"/>
  <c r="J288" i="9"/>
  <c r="W95" i="9"/>
  <c r="V95" i="9"/>
  <c r="J160" i="9"/>
  <c r="W223" i="9"/>
  <c r="V223" i="9"/>
  <c r="J32" i="9"/>
  <c r="W351" i="9"/>
  <c r="V351" i="9"/>
  <c r="J303" i="9"/>
  <c r="W80" i="9"/>
  <c r="V80" i="9"/>
  <c r="J175" i="9"/>
  <c r="W208" i="9"/>
  <c r="V208" i="9"/>
  <c r="J47" i="9"/>
  <c r="W336" i="9"/>
  <c r="V336" i="9"/>
  <c r="J318" i="9"/>
  <c r="W65" i="9"/>
  <c r="V65" i="9"/>
  <c r="J190" i="9"/>
  <c r="W193" i="9"/>
  <c r="V193" i="9"/>
  <c r="J62" i="9"/>
  <c r="W321" i="9"/>
  <c r="V321" i="9"/>
  <c r="K317" i="9"/>
  <c r="X66" i="9"/>
  <c r="U66" i="9"/>
  <c r="K189" i="9"/>
  <c r="X194" i="9"/>
  <c r="U194" i="9"/>
  <c r="K61" i="9"/>
  <c r="X322" i="9"/>
  <c r="U322" i="9"/>
  <c r="J348" i="9"/>
  <c r="W35" i="9"/>
  <c r="V35" i="9"/>
  <c r="J220" i="9"/>
  <c r="W163" i="9"/>
  <c r="V163" i="9"/>
  <c r="J92" i="9"/>
  <c r="W291" i="9"/>
  <c r="V291" i="9"/>
  <c r="J379" i="9"/>
  <c r="W4" i="9"/>
  <c r="V4" i="9"/>
  <c r="J251" i="9"/>
  <c r="W132" i="9"/>
  <c r="V132" i="9"/>
  <c r="J123" i="9"/>
  <c r="W260" i="9"/>
  <c r="V260" i="9"/>
  <c r="J359" i="9"/>
  <c r="W24" i="9"/>
  <c r="V24" i="9"/>
  <c r="J282" i="9"/>
  <c r="W101" i="9"/>
  <c r="V101" i="9"/>
  <c r="J154" i="9"/>
  <c r="W229" i="9"/>
  <c r="V229" i="9"/>
  <c r="J26" i="9"/>
  <c r="W357" i="9"/>
  <c r="V357" i="9"/>
  <c r="J297" i="9"/>
  <c r="W86" i="9"/>
  <c r="V86" i="9"/>
  <c r="J169" i="9"/>
  <c r="W214" i="9"/>
  <c r="V214" i="9"/>
  <c r="J41" i="9"/>
  <c r="W342" i="9"/>
  <c r="V342" i="9"/>
  <c r="J328" i="9"/>
  <c r="W55" i="9"/>
  <c r="V55" i="9"/>
  <c r="J200" i="9"/>
  <c r="W183" i="9"/>
  <c r="V183" i="9"/>
  <c r="J72" i="9"/>
  <c r="W311" i="9"/>
  <c r="V311" i="9"/>
  <c r="J326" i="9"/>
  <c r="W57" i="9"/>
  <c r="V57" i="9"/>
  <c r="J228" i="9"/>
  <c r="V155" i="9"/>
  <c r="W155" i="9"/>
  <c r="J146" i="9"/>
  <c r="W237" i="9"/>
  <c r="V237" i="9"/>
  <c r="J191" i="9"/>
  <c r="W192" i="9"/>
  <c r="V192" i="9"/>
  <c r="K77" i="9"/>
  <c r="X306" i="9"/>
  <c r="U306" i="9"/>
  <c r="J11" i="9"/>
  <c r="W372" i="9"/>
  <c r="V372" i="9"/>
  <c r="J216" i="9"/>
  <c r="W167" i="9"/>
  <c r="V167" i="9"/>
  <c r="K294" i="9"/>
  <c r="X89" i="9"/>
  <c r="U89" i="9"/>
  <c r="K166" i="9"/>
  <c r="X217" i="9"/>
  <c r="U217" i="9"/>
  <c r="K38" i="9"/>
  <c r="X345" i="9"/>
  <c r="U345" i="9"/>
  <c r="J309" i="9"/>
  <c r="W74" i="9"/>
  <c r="V74" i="9"/>
  <c r="J181" i="9"/>
  <c r="V202" i="9"/>
  <c r="W202" i="9"/>
  <c r="J53" i="9"/>
  <c r="W330" i="9"/>
  <c r="V330" i="9"/>
  <c r="K324" i="9"/>
  <c r="X59" i="9"/>
  <c r="U59" i="9"/>
  <c r="K196" i="9"/>
  <c r="X187" i="9"/>
  <c r="U187" i="9"/>
  <c r="K68" i="9"/>
  <c r="X315" i="9"/>
  <c r="U315" i="9"/>
  <c r="K355" i="9"/>
  <c r="X28" i="9"/>
  <c r="U28" i="9"/>
  <c r="K227" i="9"/>
  <c r="X156" i="9"/>
  <c r="U156" i="9"/>
  <c r="K99" i="9"/>
  <c r="X284" i="9"/>
  <c r="U284" i="9"/>
  <c r="K370" i="9"/>
  <c r="X13" i="9"/>
  <c r="U13" i="9"/>
  <c r="K242" i="9"/>
  <c r="X141" i="9"/>
  <c r="U141" i="9"/>
  <c r="K114" i="9"/>
  <c r="X269" i="9"/>
  <c r="U269" i="9"/>
  <c r="K231" i="9"/>
  <c r="X152" i="9"/>
  <c r="U152" i="9"/>
  <c r="K257" i="9"/>
  <c r="X126" i="9"/>
  <c r="U126" i="9"/>
  <c r="K129" i="9"/>
  <c r="X254" i="9"/>
  <c r="U254" i="9"/>
  <c r="K279" i="9"/>
  <c r="X104" i="9"/>
  <c r="U104" i="9"/>
  <c r="K272" i="9"/>
  <c r="X111" i="9"/>
  <c r="U111" i="9"/>
  <c r="K144" i="9"/>
  <c r="X239" i="9"/>
  <c r="U239" i="9"/>
  <c r="K16" i="9"/>
  <c r="X367" i="9"/>
  <c r="U367" i="9"/>
  <c r="K287" i="9"/>
  <c r="X96" i="9"/>
  <c r="U96" i="9"/>
  <c r="K159" i="9"/>
  <c r="X224" i="9"/>
  <c r="U224" i="9"/>
  <c r="K31" i="9"/>
  <c r="X352" i="9"/>
  <c r="U352" i="9"/>
  <c r="K302" i="9"/>
  <c r="X81" i="9"/>
  <c r="U81" i="9"/>
  <c r="K174" i="9"/>
  <c r="X209" i="9"/>
  <c r="U209" i="9"/>
  <c r="K46" i="9"/>
  <c r="X337" i="9"/>
  <c r="U337" i="9"/>
  <c r="J301" i="9"/>
  <c r="W82" i="9"/>
  <c r="V82" i="9"/>
  <c r="J173" i="9"/>
  <c r="W210" i="9"/>
  <c r="V210" i="9"/>
  <c r="J45" i="9"/>
  <c r="W338" i="9"/>
  <c r="V338" i="9"/>
  <c r="K332" i="9"/>
  <c r="X51" i="9"/>
  <c r="U51" i="9"/>
  <c r="K204" i="9"/>
  <c r="X179" i="9"/>
  <c r="U179" i="9"/>
  <c r="K76" i="9"/>
  <c r="X307" i="9"/>
  <c r="U307" i="9"/>
  <c r="K363" i="9"/>
  <c r="X20" i="9"/>
  <c r="U20" i="9"/>
  <c r="K235" i="9"/>
  <c r="X148" i="9"/>
  <c r="U148" i="9"/>
  <c r="K107" i="9"/>
  <c r="X276" i="9"/>
  <c r="U276" i="9"/>
  <c r="K135" i="9"/>
  <c r="X248" i="9"/>
  <c r="U248" i="9"/>
  <c r="K266" i="9"/>
  <c r="U117" i="9"/>
  <c r="X117" i="9"/>
  <c r="K138" i="9"/>
  <c r="U245" i="9"/>
  <c r="X245" i="9"/>
  <c r="K10" i="9"/>
  <c r="U373" i="9"/>
  <c r="X373" i="9"/>
  <c r="K281" i="9"/>
  <c r="X102" i="9"/>
  <c r="U102" i="9"/>
  <c r="K153" i="9"/>
  <c r="X230" i="9"/>
  <c r="U230" i="9"/>
  <c r="K25" i="9"/>
  <c r="U358" i="9"/>
  <c r="X358" i="9"/>
  <c r="K312" i="9"/>
  <c r="X71" i="9"/>
  <c r="U71" i="9"/>
  <c r="K184" i="9"/>
  <c r="X199" i="9"/>
  <c r="U199" i="9"/>
  <c r="K56" i="9"/>
  <c r="X327" i="9"/>
  <c r="U327" i="9"/>
  <c r="J185" i="9"/>
  <c r="W198" i="9"/>
  <c r="V198" i="9"/>
  <c r="J294" i="9"/>
  <c r="W89" i="9"/>
  <c r="V89" i="9"/>
  <c r="J166" i="9"/>
  <c r="W217" i="9"/>
  <c r="V217" i="9"/>
  <c r="J38" i="9"/>
  <c r="W345" i="9"/>
  <c r="V345" i="9"/>
  <c r="K309" i="9"/>
  <c r="X74" i="9"/>
  <c r="U74" i="9"/>
  <c r="K181" i="9"/>
  <c r="X202" i="9"/>
  <c r="U202" i="9"/>
  <c r="Y202" i="9" s="1"/>
  <c r="K53" i="9"/>
  <c r="X330" i="9"/>
  <c r="U330" i="9"/>
  <c r="J324" i="9"/>
  <c r="W59" i="9"/>
  <c r="V59" i="9"/>
  <c r="J196" i="9"/>
  <c r="V187" i="9"/>
  <c r="W187" i="9"/>
  <c r="J68" i="9"/>
  <c r="W315" i="9"/>
  <c r="V315" i="9"/>
  <c r="J355" i="9"/>
  <c r="W28" i="9"/>
  <c r="V28" i="9"/>
  <c r="J227" i="9"/>
  <c r="V156" i="9"/>
  <c r="W156" i="9"/>
  <c r="J99" i="9"/>
  <c r="W284" i="9"/>
  <c r="V284" i="9"/>
  <c r="J370" i="9"/>
  <c r="W13" i="9"/>
  <c r="V13" i="9"/>
  <c r="J242" i="9"/>
  <c r="W141" i="9"/>
  <c r="V141" i="9"/>
  <c r="J114" i="9"/>
  <c r="V269" i="9"/>
  <c r="W269" i="9"/>
  <c r="J231" i="9"/>
  <c r="W152" i="9"/>
  <c r="V152" i="9"/>
  <c r="J257" i="9"/>
  <c r="V126" i="9"/>
  <c r="W126" i="9"/>
  <c r="J129" i="9"/>
  <c r="V254" i="9"/>
  <c r="W254" i="9"/>
  <c r="J279" i="9"/>
  <c r="W104" i="9"/>
  <c r="V104" i="9"/>
  <c r="J272" i="9"/>
  <c r="W111" i="9"/>
  <c r="V111" i="9"/>
  <c r="J144" i="9"/>
  <c r="W239" i="9"/>
  <c r="V239" i="9"/>
  <c r="J16" i="9"/>
  <c r="W367" i="9"/>
  <c r="V367" i="9"/>
  <c r="J287" i="9"/>
  <c r="W96" i="9"/>
  <c r="V96" i="9"/>
  <c r="J159" i="9"/>
  <c r="W224" i="9"/>
  <c r="V224" i="9"/>
  <c r="J31" i="9"/>
  <c r="W352" i="9"/>
  <c r="V352" i="9"/>
  <c r="J302" i="9"/>
  <c r="W81" i="9"/>
  <c r="V81" i="9"/>
  <c r="J174" i="9"/>
  <c r="W209" i="9"/>
  <c r="V209" i="9"/>
  <c r="J46" i="9"/>
  <c r="W337" i="9"/>
  <c r="V337" i="9"/>
  <c r="K301" i="9"/>
  <c r="X82" i="9"/>
  <c r="U82" i="9"/>
  <c r="K173" i="9"/>
  <c r="X210" i="9"/>
  <c r="U210" i="9"/>
  <c r="K45" i="9"/>
  <c r="X338" i="9"/>
  <c r="U338" i="9"/>
  <c r="J332" i="9"/>
  <c r="W51" i="9"/>
  <c r="V51" i="9"/>
  <c r="J204" i="9"/>
  <c r="W179" i="9"/>
  <c r="V179" i="9"/>
  <c r="J76" i="9"/>
  <c r="W307" i="9"/>
  <c r="V307" i="9"/>
  <c r="J363" i="9"/>
  <c r="W20" i="9"/>
  <c r="V20" i="9"/>
  <c r="J235" i="9"/>
  <c r="W148" i="9"/>
  <c r="V148" i="9"/>
  <c r="J107" i="9"/>
  <c r="W276" i="9"/>
  <c r="V276" i="9"/>
  <c r="J135" i="9"/>
  <c r="W248" i="9"/>
  <c r="V248" i="9"/>
  <c r="J266" i="9"/>
  <c r="W117" i="9"/>
  <c r="V117" i="9"/>
  <c r="J138" i="9"/>
  <c r="W245" i="9"/>
  <c r="V245" i="9"/>
  <c r="J10" i="9"/>
  <c r="W373" i="9"/>
  <c r="V373" i="9"/>
  <c r="J281" i="9"/>
  <c r="W102" i="9"/>
  <c r="V102" i="9"/>
  <c r="J153" i="9"/>
  <c r="W230" i="9"/>
  <c r="V230" i="9"/>
  <c r="J25" i="9"/>
  <c r="W358" i="9"/>
  <c r="V358" i="9"/>
  <c r="J312" i="9"/>
  <c r="W71" i="9"/>
  <c r="V71" i="9"/>
  <c r="J184" i="9"/>
  <c r="W199" i="9"/>
  <c r="V199" i="9"/>
  <c r="J56" i="9"/>
  <c r="W327" i="9"/>
  <c r="V327" i="9"/>
  <c r="J18" i="9"/>
  <c r="V365" i="9"/>
  <c r="W365" i="9"/>
  <c r="K278" i="9"/>
  <c r="X105" i="9"/>
  <c r="U105" i="9"/>
  <c r="K150" i="9"/>
  <c r="X233" i="9"/>
  <c r="U233" i="9"/>
  <c r="K22" i="9"/>
  <c r="X361" i="9"/>
  <c r="U361" i="9"/>
  <c r="J293" i="9"/>
  <c r="W90" i="9"/>
  <c r="V90" i="9"/>
  <c r="K165" i="9"/>
  <c r="X218" i="9"/>
  <c r="U218" i="9"/>
  <c r="J37" i="9"/>
  <c r="W346" i="9"/>
  <c r="V346" i="9"/>
  <c r="K308" i="9"/>
  <c r="X75" i="9"/>
  <c r="U75" i="9"/>
  <c r="K180" i="9"/>
  <c r="X203" i="9"/>
  <c r="U203" i="9"/>
  <c r="K52" i="9"/>
  <c r="X331" i="9"/>
  <c r="U331" i="9"/>
  <c r="K339" i="9"/>
  <c r="X44" i="9"/>
  <c r="U44" i="9"/>
  <c r="K211" i="9"/>
  <c r="X172" i="9"/>
  <c r="U172" i="9"/>
  <c r="K83" i="9"/>
  <c r="X300" i="9"/>
  <c r="U300" i="9"/>
  <c r="K354" i="9"/>
  <c r="X29" i="9"/>
  <c r="U29" i="9"/>
  <c r="K226" i="9"/>
  <c r="X157" i="9"/>
  <c r="U157" i="9"/>
  <c r="K98" i="9"/>
  <c r="X285" i="9"/>
  <c r="U285" i="9"/>
  <c r="K369" i="9"/>
  <c r="X14" i="9"/>
  <c r="U14" i="9"/>
  <c r="K241" i="9"/>
  <c r="X142" i="9"/>
  <c r="U142" i="9"/>
  <c r="K113" i="9"/>
  <c r="X270" i="9"/>
  <c r="U270" i="9"/>
  <c r="K55" i="9"/>
  <c r="X328" i="9"/>
  <c r="U328" i="9"/>
  <c r="K256" i="9"/>
  <c r="X127" i="9"/>
  <c r="U127" i="9"/>
  <c r="K128" i="9"/>
  <c r="X255" i="9"/>
  <c r="U255" i="9"/>
  <c r="K295" i="9"/>
  <c r="X88" i="9"/>
  <c r="U88" i="9"/>
  <c r="K271" i="9"/>
  <c r="X112" i="9"/>
  <c r="U112" i="9"/>
  <c r="K143" i="9"/>
  <c r="X240" i="9"/>
  <c r="U240" i="9"/>
  <c r="K15" i="9"/>
  <c r="X368" i="9"/>
  <c r="U368" i="9"/>
  <c r="K286" i="9"/>
  <c r="X97" i="9"/>
  <c r="U97" i="9"/>
  <c r="K158" i="9"/>
  <c r="X225" i="9"/>
  <c r="U225" i="9"/>
  <c r="K30" i="9"/>
  <c r="X353" i="9"/>
  <c r="U353" i="9"/>
  <c r="J285" i="9"/>
  <c r="W98" i="9"/>
  <c r="V98" i="9"/>
  <c r="J157" i="9"/>
  <c r="W226" i="9"/>
  <c r="V226" i="9"/>
  <c r="K29" i="9"/>
  <c r="X354" i="9"/>
  <c r="U354" i="9"/>
  <c r="K316" i="9"/>
  <c r="X67" i="9"/>
  <c r="U67" i="9"/>
  <c r="K188" i="9"/>
  <c r="X195" i="9"/>
  <c r="U195" i="9"/>
  <c r="K60" i="9"/>
  <c r="X323" i="9"/>
  <c r="U323" i="9"/>
  <c r="K347" i="9"/>
  <c r="X36" i="9"/>
  <c r="U36" i="9"/>
  <c r="K219" i="9"/>
  <c r="X164" i="9"/>
  <c r="U164" i="9"/>
  <c r="K91" i="9"/>
  <c r="X292" i="9"/>
  <c r="U292" i="9"/>
  <c r="K378" i="9"/>
  <c r="X5" i="9"/>
  <c r="U5" i="9"/>
  <c r="K250" i="9"/>
  <c r="U133" i="9"/>
  <c r="X133" i="9"/>
  <c r="K122" i="9"/>
  <c r="U261" i="9"/>
  <c r="X261" i="9"/>
  <c r="K183" i="9"/>
  <c r="X200" i="9"/>
  <c r="U200" i="9"/>
  <c r="K265" i="9"/>
  <c r="U118" i="9"/>
  <c r="X118" i="9"/>
  <c r="K137" i="9"/>
  <c r="U246" i="9"/>
  <c r="X246" i="9"/>
  <c r="K9" i="9"/>
  <c r="U374" i="9"/>
  <c r="X374" i="9"/>
  <c r="K296" i="9"/>
  <c r="X87" i="9"/>
  <c r="U87" i="9"/>
  <c r="K168" i="9"/>
  <c r="X215" i="9"/>
  <c r="U215" i="9"/>
  <c r="K40" i="9"/>
  <c r="X343" i="9"/>
  <c r="U343" i="9"/>
  <c r="K341" i="9"/>
  <c r="X42" i="9"/>
  <c r="U42" i="9"/>
  <c r="J278" i="9"/>
  <c r="W105" i="9"/>
  <c r="V105" i="9"/>
  <c r="J150" i="9"/>
  <c r="W233" i="9"/>
  <c r="V233" i="9"/>
  <c r="J22" i="9"/>
  <c r="W361" i="9"/>
  <c r="V361" i="9"/>
  <c r="K293" i="9"/>
  <c r="X90" i="9"/>
  <c r="U90" i="9"/>
  <c r="Y90" i="9" s="1"/>
  <c r="J165" i="9"/>
  <c r="W218" i="9"/>
  <c r="V218" i="9"/>
  <c r="K37" i="9"/>
  <c r="X346" i="9"/>
  <c r="U346" i="9"/>
  <c r="J308" i="9"/>
  <c r="W75" i="9"/>
  <c r="V75" i="9"/>
  <c r="J180" i="9"/>
  <c r="V203" i="9"/>
  <c r="W203" i="9"/>
  <c r="J52" i="9"/>
  <c r="W331" i="9"/>
  <c r="V331" i="9"/>
  <c r="J339" i="9"/>
  <c r="W44" i="9"/>
  <c r="V44" i="9"/>
  <c r="J211" i="9"/>
  <c r="W172" i="9"/>
  <c r="V172" i="9"/>
  <c r="J83" i="9"/>
  <c r="W300" i="9"/>
  <c r="V300" i="9"/>
  <c r="J354" i="9"/>
  <c r="W29" i="9"/>
  <c r="V29" i="9"/>
  <c r="J226" i="9"/>
  <c r="V157" i="9"/>
  <c r="W157" i="9"/>
  <c r="J98" i="9"/>
  <c r="V285" i="9"/>
  <c r="W285" i="9"/>
  <c r="J369" i="9"/>
  <c r="V14" i="9"/>
  <c r="W14" i="9"/>
  <c r="J241" i="9"/>
  <c r="W142" i="9"/>
  <c r="V142" i="9"/>
  <c r="J113" i="9"/>
  <c r="V270" i="9"/>
  <c r="W270" i="9"/>
  <c r="J55" i="9"/>
  <c r="W328" i="9"/>
  <c r="V328" i="9"/>
  <c r="J256" i="9"/>
  <c r="W127" i="9"/>
  <c r="V127" i="9"/>
  <c r="J128" i="9"/>
  <c r="W255" i="9"/>
  <c r="V255" i="9"/>
  <c r="J295" i="9"/>
  <c r="W88" i="9"/>
  <c r="V88" i="9"/>
  <c r="J271" i="9"/>
  <c r="W112" i="9"/>
  <c r="V112" i="9"/>
  <c r="J143" i="9"/>
  <c r="W240" i="9"/>
  <c r="V240" i="9"/>
  <c r="J15" i="9"/>
  <c r="W368" i="9"/>
  <c r="V368" i="9"/>
  <c r="J286" i="9"/>
  <c r="W97" i="9"/>
  <c r="V97" i="9"/>
  <c r="J158" i="9"/>
  <c r="W225" i="9"/>
  <c r="V225" i="9"/>
  <c r="J30" i="9"/>
  <c r="W353" i="9"/>
  <c r="V353" i="9"/>
  <c r="K285" i="9"/>
  <c r="X98" i="9"/>
  <c r="U98" i="9"/>
  <c r="K157" i="9"/>
  <c r="X226" i="9"/>
  <c r="U226" i="9"/>
  <c r="J29" i="9"/>
  <c r="W354" i="9"/>
  <c r="V354" i="9"/>
  <c r="J316" i="9"/>
  <c r="W67" i="9"/>
  <c r="V67" i="9"/>
  <c r="J188" i="9"/>
  <c r="W195" i="9"/>
  <c r="V195" i="9"/>
  <c r="J60" i="9"/>
  <c r="W323" i="9"/>
  <c r="V323" i="9"/>
  <c r="J347" i="9"/>
  <c r="W36" i="9"/>
  <c r="V36" i="9"/>
  <c r="J219" i="9"/>
  <c r="W164" i="9"/>
  <c r="V164" i="9"/>
  <c r="J91" i="9"/>
  <c r="W292" i="9"/>
  <c r="V292" i="9"/>
  <c r="J378" i="9"/>
  <c r="W5" i="9"/>
  <c r="V5" i="9"/>
  <c r="J250" i="9"/>
  <c r="W133" i="9"/>
  <c r="V133" i="9"/>
  <c r="J122" i="9"/>
  <c r="W261" i="9"/>
  <c r="V261" i="9"/>
  <c r="J183" i="9"/>
  <c r="W200" i="9"/>
  <c r="V200" i="9"/>
  <c r="J265" i="9"/>
  <c r="W118" i="9"/>
  <c r="V118" i="9"/>
  <c r="J137" i="9"/>
  <c r="W246" i="9"/>
  <c r="V246" i="9"/>
  <c r="J9" i="9"/>
  <c r="W374" i="9"/>
  <c r="V374" i="9"/>
  <c r="J296" i="9"/>
  <c r="W87" i="9"/>
  <c r="V87" i="9"/>
  <c r="J168" i="9"/>
  <c r="W215" i="9"/>
  <c r="V215" i="9"/>
  <c r="J40" i="9"/>
  <c r="W343" i="9"/>
  <c r="V343" i="9"/>
  <c r="K213" i="9"/>
  <c r="X170" i="9"/>
  <c r="U170" i="9"/>
  <c r="J131" i="9"/>
  <c r="W252" i="9"/>
  <c r="V252" i="9"/>
  <c r="J176" i="9"/>
  <c r="W207" i="9"/>
  <c r="V207" i="9"/>
  <c r="J78" i="9"/>
  <c r="W305" i="9"/>
  <c r="V305" i="9"/>
  <c r="J364" i="9"/>
  <c r="V19" i="9"/>
  <c r="W19" i="9"/>
  <c r="J170" i="9"/>
  <c r="W213" i="9"/>
  <c r="V213" i="9"/>
  <c r="J7" i="9"/>
  <c r="W376" i="9"/>
  <c r="V376" i="9"/>
  <c r="K262" i="9"/>
  <c r="X121" i="9"/>
  <c r="U121" i="9"/>
  <c r="K134" i="9"/>
  <c r="X249" i="9"/>
  <c r="U249" i="9"/>
  <c r="K6" i="9"/>
  <c r="X377" i="9"/>
  <c r="U377" i="9"/>
  <c r="J277" i="9"/>
  <c r="W106" i="9"/>
  <c r="V106" i="9"/>
  <c r="K149" i="9"/>
  <c r="X234" i="9"/>
  <c r="U234" i="9"/>
  <c r="J21" i="9"/>
  <c r="W362" i="9"/>
  <c r="V362" i="9"/>
  <c r="K292" i="9"/>
  <c r="X91" i="9"/>
  <c r="U91" i="9"/>
  <c r="K164" i="9"/>
  <c r="X219" i="9"/>
  <c r="U219" i="9"/>
  <c r="K36" i="9"/>
  <c r="X347" i="9"/>
  <c r="U347" i="9"/>
  <c r="K323" i="9"/>
  <c r="X60" i="9"/>
  <c r="U60" i="9"/>
  <c r="K195" i="9"/>
  <c r="X188" i="9"/>
  <c r="U188" i="9"/>
  <c r="K67" i="9"/>
  <c r="X316" i="9"/>
  <c r="U316" i="9"/>
  <c r="K338" i="9"/>
  <c r="X45" i="9"/>
  <c r="U45" i="9"/>
  <c r="K210" i="9"/>
  <c r="X173" i="9"/>
  <c r="U173" i="9"/>
  <c r="K82" i="9"/>
  <c r="X301" i="9"/>
  <c r="U301" i="9"/>
  <c r="K353" i="9"/>
  <c r="X30" i="9"/>
  <c r="U30" i="9"/>
  <c r="K225" i="9"/>
  <c r="X158" i="9"/>
  <c r="U158" i="9"/>
  <c r="K97" i="9"/>
  <c r="X286" i="9"/>
  <c r="U286" i="9"/>
  <c r="K368" i="9"/>
  <c r="X15" i="9"/>
  <c r="U15" i="9"/>
  <c r="K240" i="9"/>
  <c r="X143" i="9"/>
  <c r="U143" i="9"/>
  <c r="K112" i="9"/>
  <c r="X271" i="9"/>
  <c r="U271" i="9"/>
  <c r="K119" i="9"/>
  <c r="X264" i="9"/>
  <c r="U264" i="9"/>
  <c r="K255" i="9"/>
  <c r="X128" i="9"/>
  <c r="U128" i="9"/>
  <c r="K127" i="9"/>
  <c r="X256" i="9"/>
  <c r="U256" i="9"/>
  <c r="K375" i="9"/>
  <c r="X8" i="9"/>
  <c r="U8" i="9"/>
  <c r="K270" i="9"/>
  <c r="X113" i="9"/>
  <c r="U113" i="9"/>
  <c r="K142" i="9"/>
  <c r="X241" i="9"/>
  <c r="U241" i="9"/>
  <c r="K14" i="9"/>
  <c r="X369" i="9"/>
  <c r="U369" i="9"/>
  <c r="J269" i="9"/>
  <c r="W114" i="9"/>
  <c r="V114" i="9"/>
  <c r="J141" i="9"/>
  <c r="W242" i="9"/>
  <c r="V242" i="9"/>
  <c r="J13" i="9"/>
  <c r="W370" i="9"/>
  <c r="V370" i="9"/>
  <c r="K300" i="9"/>
  <c r="X83" i="9"/>
  <c r="U83" i="9"/>
  <c r="K172" i="9"/>
  <c r="X211" i="9"/>
  <c r="U211" i="9"/>
  <c r="K44" i="9"/>
  <c r="X339" i="9"/>
  <c r="U339" i="9"/>
  <c r="K331" i="9"/>
  <c r="X52" i="9"/>
  <c r="U52" i="9"/>
  <c r="K203" i="9"/>
  <c r="X180" i="9"/>
  <c r="U180" i="9"/>
  <c r="K75" i="9"/>
  <c r="U308" i="9"/>
  <c r="X308" i="9"/>
  <c r="K362" i="9"/>
  <c r="X21" i="9"/>
  <c r="U21" i="9"/>
  <c r="K234" i="9"/>
  <c r="U149" i="9"/>
  <c r="X149" i="9"/>
  <c r="K106" i="9"/>
  <c r="U277" i="9"/>
  <c r="X277" i="9"/>
  <c r="K377" i="9"/>
  <c r="X6" i="9"/>
  <c r="U6" i="9"/>
  <c r="K249" i="9"/>
  <c r="U134" i="9"/>
  <c r="X134" i="9"/>
  <c r="K121" i="9"/>
  <c r="U262" i="9"/>
  <c r="X262" i="9"/>
  <c r="K327" i="9"/>
  <c r="X56" i="9"/>
  <c r="U56" i="9"/>
  <c r="K280" i="9"/>
  <c r="X103" i="9"/>
  <c r="U103" i="9"/>
  <c r="K152" i="9"/>
  <c r="X231" i="9"/>
  <c r="U231" i="9"/>
  <c r="K24" i="9"/>
  <c r="X359" i="9"/>
  <c r="U359" i="9"/>
  <c r="J161" i="9"/>
  <c r="V222" i="9"/>
  <c r="W222" i="9"/>
  <c r="J267" i="9"/>
  <c r="W116" i="9"/>
  <c r="V116" i="9"/>
  <c r="J262" i="9"/>
  <c r="W121" i="9"/>
  <c r="V121" i="9"/>
  <c r="J134" i="9"/>
  <c r="W249" i="9"/>
  <c r="V249" i="9"/>
  <c r="J6" i="9"/>
  <c r="W377" i="9"/>
  <c r="V377" i="9"/>
  <c r="K277" i="9"/>
  <c r="X106" i="9"/>
  <c r="U106" i="9"/>
  <c r="J149" i="9"/>
  <c r="W234" i="9"/>
  <c r="V234" i="9"/>
  <c r="K21" i="9"/>
  <c r="X362" i="9"/>
  <c r="U362" i="9"/>
  <c r="J292" i="9"/>
  <c r="W91" i="9"/>
  <c r="V91" i="9"/>
  <c r="J164" i="9"/>
  <c r="W219" i="9"/>
  <c r="V219" i="9"/>
  <c r="J36" i="9"/>
  <c r="W347" i="9"/>
  <c r="V347" i="9"/>
  <c r="J323" i="9"/>
  <c r="W60" i="9"/>
  <c r="V60" i="9"/>
  <c r="J195" i="9"/>
  <c r="W188" i="9"/>
  <c r="V188" i="9"/>
  <c r="J67" i="9"/>
  <c r="W316" i="9"/>
  <c r="V316" i="9"/>
  <c r="J338" i="9"/>
  <c r="W45" i="9"/>
  <c r="V45" i="9"/>
  <c r="J210" i="9"/>
  <c r="V173" i="9"/>
  <c r="W173" i="9"/>
  <c r="J82" i="9"/>
  <c r="V301" i="9"/>
  <c r="W301" i="9"/>
  <c r="J353" i="9"/>
  <c r="W30" i="9"/>
  <c r="V30" i="9"/>
  <c r="J225" i="9"/>
  <c r="V158" i="9"/>
  <c r="W158" i="9"/>
  <c r="J97" i="9"/>
  <c r="W286" i="9"/>
  <c r="V286" i="9"/>
  <c r="J368" i="9"/>
  <c r="V15" i="9"/>
  <c r="W15" i="9"/>
  <c r="J240" i="9"/>
  <c r="W143" i="9"/>
  <c r="V143" i="9"/>
  <c r="J112" i="9"/>
  <c r="W271" i="9"/>
  <c r="V271" i="9"/>
  <c r="J119" i="9"/>
  <c r="W264" i="9"/>
  <c r="V264" i="9"/>
  <c r="J255" i="9"/>
  <c r="W128" i="9"/>
  <c r="V128" i="9"/>
  <c r="J127" i="9"/>
  <c r="W256" i="9"/>
  <c r="V256" i="9"/>
  <c r="J375" i="9"/>
  <c r="W8" i="9"/>
  <c r="V8" i="9"/>
  <c r="J270" i="9"/>
  <c r="W113" i="9"/>
  <c r="V113" i="9"/>
  <c r="J142" i="9"/>
  <c r="W241" i="9"/>
  <c r="V241" i="9"/>
  <c r="J14" i="9"/>
  <c r="W369" i="9"/>
  <c r="V369" i="9"/>
  <c r="K269" i="9"/>
  <c r="X114" i="9"/>
  <c r="U114" i="9"/>
  <c r="K141" i="9"/>
  <c r="X242" i="9"/>
  <c r="U242" i="9"/>
  <c r="K13" i="9"/>
  <c r="X370" i="9"/>
  <c r="U370" i="9"/>
  <c r="J300" i="9"/>
  <c r="W83" i="9"/>
  <c r="V83" i="9"/>
  <c r="J172" i="9"/>
  <c r="W211" i="9"/>
  <c r="V211" i="9"/>
  <c r="J44" i="9"/>
  <c r="W339" i="9"/>
  <c r="V339" i="9"/>
  <c r="J331" i="9"/>
  <c r="W52" i="9"/>
  <c r="V52" i="9"/>
  <c r="J203" i="9"/>
  <c r="W180" i="9"/>
  <c r="V180" i="9"/>
  <c r="J75" i="9"/>
  <c r="W308" i="9"/>
  <c r="V308" i="9"/>
  <c r="J362" i="9"/>
  <c r="W21" i="9"/>
  <c r="V21" i="9"/>
  <c r="J234" i="9"/>
  <c r="W149" i="9"/>
  <c r="V149" i="9"/>
  <c r="J106" i="9"/>
  <c r="W277" i="9"/>
  <c r="V277" i="9"/>
  <c r="J377" i="9"/>
  <c r="W6" i="9"/>
  <c r="V6" i="9"/>
  <c r="J249" i="9"/>
  <c r="W134" i="9"/>
  <c r="V134" i="9"/>
  <c r="J121" i="9"/>
  <c r="W262" i="9"/>
  <c r="V262" i="9"/>
  <c r="J327" i="9"/>
  <c r="W56" i="9"/>
  <c r="V56" i="9"/>
  <c r="J280" i="9"/>
  <c r="W103" i="9"/>
  <c r="V103" i="9"/>
  <c r="J152" i="9"/>
  <c r="W231" i="9"/>
  <c r="V231" i="9"/>
  <c r="J24" i="9"/>
  <c r="W359" i="9"/>
  <c r="V359" i="9"/>
  <c r="J70" i="9"/>
  <c r="W313" i="9"/>
  <c r="V313" i="9"/>
  <c r="J23" i="9"/>
  <c r="W360" i="9"/>
  <c r="V360" i="9"/>
  <c r="J33" i="9"/>
  <c r="V350" i="9"/>
  <c r="W350" i="9"/>
  <c r="J334" i="9"/>
  <c r="W49" i="9"/>
  <c r="V49" i="9"/>
  <c r="J236" i="9"/>
  <c r="W147" i="9"/>
  <c r="V147" i="9"/>
  <c r="J42" i="9"/>
  <c r="W341" i="9"/>
  <c r="V341" i="9"/>
  <c r="K374" i="9"/>
  <c r="X9" i="9"/>
  <c r="U9" i="9"/>
  <c r="K246" i="9"/>
  <c r="X137" i="9"/>
  <c r="U137" i="9"/>
  <c r="K118" i="9"/>
  <c r="X265" i="9"/>
  <c r="U265" i="9"/>
  <c r="K199" i="9"/>
  <c r="X184" i="9"/>
  <c r="U184" i="9"/>
  <c r="J261" i="9"/>
  <c r="V122" i="9"/>
  <c r="W122" i="9"/>
  <c r="J133" i="9"/>
  <c r="W250" i="9"/>
  <c r="V250" i="9"/>
  <c r="J5" i="9"/>
  <c r="W378" i="9"/>
  <c r="V378" i="9"/>
  <c r="K276" i="9"/>
  <c r="X107" i="9"/>
  <c r="U107" i="9"/>
  <c r="K148" i="9"/>
  <c r="X235" i="9"/>
  <c r="U235" i="9"/>
  <c r="K20" i="9"/>
  <c r="X363" i="9"/>
  <c r="U363" i="9"/>
  <c r="K307" i="9"/>
  <c r="X76" i="9"/>
  <c r="U76" i="9"/>
  <c r="K179" i="9"/>
  <c r="X204" i="9"/>
  <c r="U204" i="9"/>
  <c r="K51" i="9"/>
  <c r="X332" i="9"/>
  <c r="U332" i="9"/>
  <c r="K322" i="9"/>
  <c r="X61" i="9"/>
  <c r="U61" i="9"/>
  <c r="K194" i="9"/>
  <c r="X189" i="9"/>
  <c r="U189" i="9"/>
  <c r="K66" i="9"/>
  <c r="X317" i="9"/>
  <c r="U317" i="9"/>
  <c r="K337" i="9"/>
  <c r="X46" i="9"/>
  <c r="U46" i="9"/>
  <c r="K209" i="9"/>
  <c r="X174" i="9"/>
  <c r="U174" i="9"/>
  <c r="K81" i="9"/>
  <c r="X302" i="9"/>
  <c r="U302" i="9"/>
  <c r="K352" i="9"/>
  <c r="X31" i="9"/>
  <c r="U31" i="9"/>
  <c r="K224" i="9"/>
  <c r="X159" i="9"/>
  <c r="U159" i="9"/>
  <c r="K96" i="9"/>
  <c r="X287" i="9"/>
  <c r="U287" i="9"/>
  <c r="K367" i="9"/>
  <c r="X16" i="9"/>
  <c r="U16" i="9"/>
  <c r="K239" i="9"/>
  <c r="X144" i="9"/>
  <c r="U144" i="9"/>
  <c r="K111" i="9"/>
  <c r="X272" i="9"/>
  <c r="U272" i="9"/>
  <c r="K151" i="9"/>
  <c r="X232" i="9"/>
  <c r="U232" i="9"/>
  <c r="K254" i="9"/>
  <c r="X129" i="9"/>
  <c r="U129" i="9"/>
  <c r="K126" i="9"/>
  <c r="X257" i="9"/>
  <c r="U257" i="9"/>
  <c r="W2" i="9"/>
  <c r="V2" i="9"/>
  <c r="J253" i="9"/>
  <c r="W130" i="9"/>
  <c r="V130" i="9"/>
  <c r="K125" i="9"/>
  <c r="X258" i="9"/>
  <c r="U258" i="9"/>
  <c r="K311" i="9"/>
  <c r="X72" i="9"/>
  <c r="U72" i="9"/>
  <c r="K284" i="9"/>
  <c r="X99" i="9"/>
  <c r="U99" i="9"/>
  <c r="K156" i="9"/>
  <c r="X227" i="9"/>
  <c r="U227" i="9"/>
  <c r="K28" i="9"/>
  <c r="X355" i="9"/>
  <c r="U355" i="9"/>
  <c r="K315" i="9"/>
  <c r="X68" i="9"/>
  <c r="U68" i="9"/>
  <c r="K187" i="9"/>
  <c r="X196" i="9"/>
  <c r="U196" i="9"/>
  <c r="K59" i="9"/>
  <c r="U324" i="9"/>
  <c r="X324" i="9"/>
  <c r="K346" i="9"/>
  <c r="X37" i="9"/>
  <c r="U37" i="9"/>
  <c r="K218" i="9"/>
  <c r="X165" i="9"/>
  <c r="U165" i="9"/>
  <c r="K90" i="9"/>
  <c r="X293" i="9"/>
  <c r="U293" i="9"/>
  <c r="K361" i="9"/>
  <c r="U22" i="9"/>
  <c r="X22" i="9"/>
  <c r="K233" i="9"/>
  <c r="U150" i="9"/>
  <c r="X150" i="9"/>
  <c r="K105" i="9"/>
  <c r="U278" i="9"/>
  <c r="X278" i="9"/>
  <c r="K103" i="9"/>
  <c r="X280" i="9"/>
  <c r="U280" i="9"/>
  <c r="K264" i="9"/>
  <c r="X119" i="9"/>
  <c r="U119" i="9"/>
  <c r="K136" i="9"/>
  <c r="X247" i="9"/>
  <c r="U247" i="9"/>
  <c r="K8" i="9"/>
  <c r="X375" i="9"/>
  <c r="U375" i="9"/>
  <c r="J374" i="9"/>
  <c r="W9" i="9"/>
  <c r="V9" i="9"/>
  <c r="J246" i="9"/>
  <c r="W137" i="9"/>
  <c r="V137" i="9"/>
  <c r="J118" i="9"/>
  <c r="W265" i="9"/>
  <c r="V265" i="9"/>
  <c r="J199" i="9"/>
  <c r="W184" i="9"/>
  <c r="V184" i="9"/>
  <c r="K261" i="9"/>
  <c r="X122" i="9"/>
  <c r="U122" i="9"/>
  <c r="K133" i="9"/>
  <c r="X250" i="9"/>
  <c r="U250" i="9"/>
  <c r="K5" i="9"/>
  <c r="X378" i="9"/>
  <c r="U378" i="9"/>
  <c r="J276" i="9"/>
  <c r="W107" i="9"/>
  <c r="V107" i="9"/>
  <c r="J148" i="9"/>
  <c r="W235" i="9"/>
  <c r="V235" i="9"/>
  <c r="J20" i="9"/>
  <c r="W363" i="9"/>
  <c r="V363" i="9"/>
  <c r="J307" i="9"/>
  <c r="V76" i="9"/>
  <c r="W76" i="9"/>
  <c r="J179" i="9"/>
  <c r="V204" i="9"/>
  <c r="W204" i="9"/>
  <c r="J51" i="9"/>
  <c r="W332" i="9"/>
  <c r="V332" i="9"/>
  <c r="J322" i="9"/>
  <c r="W61" i="9"/>
  <c r="V61" i="9"/>
  <c r="J194" i="9"/>
  <c r="W189" i="9"/>
  <c r="V189" i="9"/>
  <c r="J66" i="9"/>
  <c r="V317" i="9"/>
  <c r="W317" i="9"/>
  <c r="J337" i="9"/>
  <c r="W46" i="9"/>
  <c r="V46" i="9"/>
  <c r="J209" i="9"/>
  <c r="V174" i="9"/>
  <c r="W174" i="9"/>
  <c r="J81" i="9"/>
  <c r="V302" i="9"/>
  <c r="W302" i="9"/>
  <c r="J352" i="9"/>
  <c r="W31" i="9"/>
  <c r="V31" i="9"/>
  <c r="J224" i="9"/>
  <c r="W159" i="9"/>
  <c r="V159" i="9"/>
  <c r="J96" i="9"/>
  <c r="W287" i="9"/>
  <c r="V287" i="9"/>
  <c r="J367" i="9"/>
  <c r="V16" i="9"/>
  <c r="W16" i="9"/>
  <c r="J239" i="9"/>
  <c r="W144" i="9"/>
  <c r="V144" i="9"/>
  <c r="J111" i="9"/>
  <c r="W272" i="9"/>
  <c r="V272" i="9"/>
  <c r="J151" i="9"/>
  <c r="W232" i="9"/>
  <c r="V232" i="9"/>
  <c r="J254" i="9"/>
  <c r="W129" i="9"/>
  <c r="V129" i="9"/>
  <c r="J126" i="9"/>
  <c r="W257" i="9"/>
  <c r="V257" i="9"/>
  <c r="K381" i="9"/>
  <c r="X2" i="9"/>
  <c r="U2" i="9"/>
  <c r="K253" i="9"/>
  <c r="X130" i="9"/>
  <c r="U130" i="9"/>
  <c r="J125" i="9"/>
  <c r="W258" i="9"/>
  <c r="V258" i="9"/>
  <c r="J311" i="9"/>
  <c r="W72" i="9"/>
  <c r="V72" i="9"/>
  <c r="J284" i="9"/>
  <c r="W99" i="9"/>
  <c r="V99" i="9"/>
  <c r="J156" i="9"/>
  <c r="W227" i="9"/>
  <c r="V227" i="9"/>
  <c r="J28" i="9"/>
  <c r="W355" i="9"/>
  <c r="V355" i="9"/>
  <c r="J315" i="9"/>
  <c r="W68" i="9"/>
  <c r="V68" i="9"/>
  <c r="J187" i="9"/>
  <c r="W196" i="9"/>
  <c r="V196" i="9"/>
  <c r="J59" i="9"/>
  <c r="W324" i="9"/>
  <c r="V324" i="9"/>
  <c r="J346" i="9"/>
  <c r="W37" i="9"/>
  <c r="V37" i="9"/>
  <c r="J218" i="9"/>
  <c r="W165" i="9"/>
  <c r="V165" i="9"/>
  <c r="J90" i="9"/>
  <c r="W293" i="9"/>
  <c r="V293" i="9"/>
  <c r="J361" i="9"/>
  <c r="W22" i="9"/>
  <c r="V22" i="9"/>
  <c r="J233" i="9"/>
  <c r="W150" i="9"/>
  <c r="V150" i="9"/>
  <c r="J105" i="9"/>
  <c r="W278" i="9"/>
  <c r="V278" i="9"/>
  <c r="J103" i="9"/>
  <c r="W280" i="9"/>
  <c r="V280" i="9"/>
  <c r="J264" i="9"/>
  <c r="W119" i="9"/>
  <c r="V119" i="9"/>
  <c r="J136" i="9"/>
  <c r="W247" i="9"/>
  <c r="V247" i="9"/>
  <c r="J8" i="9"/>
  <c r="W375" i="9"/>
  <c r="V375" i="9"/>
  <c r="K358" i="9"/>
  <c r="X25" i="9"/>
  <c r="U25" i="9"/>
  <c r="K230" i="9"/>
  <c r="X153" i="9"/>
  <c r="U153" i="9"/>
  <c r="K102" i="9"/>
  <c r="X281" i="9"/>
  <c r="U281" i="9"/>
  <c r="K373" i="9"/>
  <c r="X10" i="9"/>
  <c r="U10" i="9"/>
  <c r="J245" i="9"/>
  <c r="V138" i="9"/>
  <c r="W138" i="9"/>
  <c r="J117" i="9"/>
  <c r="W266" i="9"/>
  <c r="V266" i="9"/>
  <c r="K87" i="9"/>
  <c r="X296" i="9"/>
  <c r="U296" i="9"/>
  <c r="K260" i="9"/>
  <c r="X123" i="9"/>
  <c r="U123" i="9"/>
  <c r="K132" i="9"/>
  <c r="X251" i="9"/>
  <c r="U251" i="9"/>
  <c r="K4" i="9"/>
  <c r="X379" i="9"/>
  <c r="U379" i="9"/>
  <c r="K291" i="9"/>
  <c r="X92" i="9"/>
  <c r="U92" i="9"/>
  <c r="K163" i="9"/>
  <c r="X220" i="9"/>
  <c r="U220" i="9"/>
  <c r="K35" i="9"/>
  <c r="X348" i="9"/>
  <c r="U348" i="9"/>
  <c r="K306" i="9"/>
  <c r="X77" i="9"/>
  <c r="U77" i="9"/>
  <c r="K178" i="9"/>
  <c r="X205" i="9"/>
  <c r="U205" i="9"/>
  <c r="K50" i="9"/>
  <c r="X333" i="9"/>
  <c r="U333" i="9"/>
  <c r="K321" i="9"/>
  <c r="X62" i="9"/>
  <c r="U62" i="9"/>
  <c r="K193" i="9"/>
  <c r="X190" i="9"/>
  <c r="U190" i="9"/>
  <c r="K65" i="9"/>
  <c r="X318" i="9"/>
  <c r="U318" i="9"/>
  <c r="K336" i="9"/>
  <c r="X47" i="9"/>
  <c r="U47" i="9"/>
  <c r="K208" i="9"/>
  <c r="X175" i="9"/>
  <c r="U175" i="9"/>
  <c r="K80" i="9"/>
  <c r="X303" i="9"/>
  <c r="U303" i="9"/>
  <c r="K351" i="9"/>
  <c r="X32" i="9"/>
  <c r="U32" i="9"/>
  <c r="K223" i="9"/>
  <c r="X160" i="9"/>
  <c r="U160" i="9"/>
  <c r="K95" i="9"/>
  <c r="X288" i="9"/>
  <c r="U288" i="9"/>
  <c r="K366" i="9"/>
  <c r="X17" i="9"/>
  <c r="U17" i="9"/>
  <c r="K238" i="9"/>
  <c r="X145" i="9"/>
  <c r="U145" i="9"/>
  <c r="K110" i="9"/>
  <c r="X273" i="9"/>
  <c r="U273" i="9"/>
  <c r="J365" i="9"/>
  <c r="V18" i="9"/>
  <c r="W18" i="9"/>
  <c r="K237" i="9"/>
  <c r="X146" i="9"/>
  <c r="U146" i="9"/>
  <c r="J109" i="9"/>
  <c r="W274" i="9"/>
  <c r="V274" i="9"/>
  <c r="K71" i="9"/>
  <c r="X312" i="9"/>
  <c r="U312" i="9"/>
  <c r="K268" i="9"/>
  <c r="X115" i="9"/>
  <c r="U115" i="9"/>
  <c r="K140" i="9"/>
  <c r="X243" i="9"/>
  <c r="U243" i="9"/>
  <c r="K12" i="9"/>
  <c r="X371" i="9"/>
  <c r="U371" i="9"/>
  <c r="K299" i="9"/>
  <c r="X84" i="9"/>
  <c r="U84" i="9"/>
  <c r="K171" i="9"/>
  <c r="X212" i="9"/>
  <c r="U212" i="9"/>
  <c r="K43" i="9"/>
  <c r="U340" i="9"/>
  <c r="X340" i="9"/>
  <c r="K330" i="9"/>
  <c r="U53" i="9"/>
  <c r="X53" i="9"/>
  <c r="K202" i="9"/>
  <c r="U181" i="9"/>
  <c r="X181" i="9"/>
  <c r="K74" i="9"/>
  <c r="U309" i="9"/>
  <c r="X309" i="9"/>
  <c r="K345" i="9"/>
  <c r="X38" i="9"/>
  <c r="U38" i="9"/>
  <c r="K217" i="9"/>
  <c r="X166" i="9"/>
  <c r="U166" i="9"/>
  <c r="K89" i="9"/>
  <c r="X294" i="9"/>
  <c r="U294" i="9"/>
  <c r="K376" i="9"/>
  <c r="X7" i="9"/>
  <c r="U7" i="9"/>
  <c r="K248" i="9"/>
  <c r="X135" i="9"/>
  <c r="U135" i="9"/>
  <c r="K120" i="9"/>
  <c r="X263" i="9"/>
  <c r="U263" i="9"/>
  <c r="K343" i="9"/>
  <c r="X40" i="9"/>
  <c r="U40" i="9"/>
  <c r="J198" i="9"/>
  <c r="W185" i="9"/>
  <c r="V185" i="9"/>
  <c r="J100" i="9"/>
  <c r="W283" i="9"/>
  <c r="V283" i="9"/>
  <c r="J289" i="9"/>
  <c r="W94" i="9"/>
  <c r="V94" i="9"/>
  <c r="J206" i="9"/>
  <c r="W177" i="9"/>
  <c r="V177" i="9"/>
  <c r="J39" i="9"/>
  <c r="W344" i="9"/>
  <c r="V344" i="9"/>
  <c r="J344" i="9"/>
  <c r="W39" i="9"/>
  <c r="V39" i="9"/>
  <c r="J358" i="9"/>
  <c r="W25" i="9"/>
  <c r="V25" i="9"/>
  <c r="J230" i="9"/>
  <c r="W153" i="9"/>
  <c r="V153" i="9"/>
  <c r="J102" i="9"/>
  <c r="W281" i="9"/>
  <c r="V281" i="9"/>
  <c r="J373" i="9"/>
  <c r="W10" i="9"/>
  <c r="V10" i="9"/>
  <c r="K245" i="9"/>
  <c r="X138" i="9"/>
  <c r="U138" i="9"/>
  <c r="K117" i="9"/>
  <c r="X266" i="9"/>
  <c r="U266" i="9"/>
  <c r="J87" i="9"/>
  <c r="W296" i="9"/>
  <c r="V296" i="9"/>
  <c r="J260" i="9"/>
  <c r="V123" i="9"/>
  <c r="W123" i="9"/>
  <c r="J132" i="9"/>
  <c r="W251" i="9"/>
  <c r="V251" i="9"/>
  <c r="J4" i="9"/>
  <c r="W379" i="9"/>
  <c r="V379" i="9"/>
  <c r="J291" i="9"/>
  <c r="W92" i="9"/>
  <c r="V92" i="9"/>
  <c r="J163" i="9"/>
  <c r="W220" i="9"/>
  <c r="V220" i="9"/>
  <c r="J35" i="9"/>
  <c r="W348" i="9"/>
  <c r="V348" i="9"/>
  <c r="J306" i="9"/>
  <c r="V77" i="9"/>
  <c r="W77" i="9"/>
  <c r="J178" i="9"/>
  <c r="V205" i="9"/>
  <c r="W205" i="9"/>
  <c r="J50" i="9"/>
  <c r="V333" i="9"/>
  <c r="W333" i="9"/>
  <c r="J321" i="9"/>
  <c r="W62" i="9"/>
  <c r="V62" i="9"/>
  <c r="J193" i="9"/>
  <c r="W190" i="9"/>
  <c r="V190" i="9"/>
  <c r="J65" i="9"/>
  <c r="V318" i="9"/>
  <c r="W318" i="9"/>
  <c r="J336" i="9"/>
  <c r="W47" i="9"/>
  <c r="V47" i="9"/>
  <c r="J208" i="9"/>
  <c r="W175" i="9"/>
  <c r="V175" i="9"/>
  <c r="J80" i="9"/>
  <c r="W303" i="9"/>
  <c r="V303" i="9"/>
  <c r="J351" i="9"/>
  <c r="W32" i="9"/>
  <c r="V32" i="9"/>
  <c r="J223" i="9"/>
  <c r="W160" i="9"/>
  <c r="V160" i="9"/>
  <c r="J95" i="9"/>
  <c r="W288" i="9"/>
  <c r="V288" i="9"/>
  <c r="J366" i="9"/>
  <c r="V17" i="9"/>
  <c r="W17" i="9"/>
  <c r="J238" i="9"/>
  <c r="W145" i="9"/>
  <c r="V145" i="9"/>
  <c r="J110" i="9"/>
  <c r="W273" i="9"/>
  <c r="V273" i="9"/>
  <c r="K365" i="9"/>
  <c r="U18" i="9"/>
  <c r="X18" i="9"/>
  <c r="J237" i="9"/>
  <c r="W146" i="9"/>
  <c r="V146" i="9"/>
  <c r="K109" i="9"/>
  <c r="X274" i="9"/>
  <c r="U274" i="9"/>
  <c r="J71" i="9"/>
  <c r="W312" i="9"/>
  <c r="V312" i="9"/>
  <c r="J268" i="9"/>
  <c r="W115" i="9"/>
  <c r="V115" i="9"/>
  <c r="J140" i="9"/>
  <c r="W243" i="9"/>
  <c r="V243" i="9"/>
  <c r="J12" i="9"/>
  <c r="W371" i="9"/>
  <c r="V371" i="9"/>
  <c r="J299" i="9"/>
  <c r="W84" i="9"/>
  <c r="V84" i="9"/>
  <c r="J171" i="9"/>
  <c r="W212" i="9"/>
  <c r="V212" i="9"/>
  <c r="J43" i="9"/>
  <c r="W340" i="9"/>
  <c r="V340" i="9"/>
  <c r="J330" i="9"/>
  <c r="W53" i="9"/>
  <c r="V53" i="9"/>
  <c r="J202" i="9"/>
  <c r="W181" i="9"/>
  <c r="V181" i="9"/>
  <c r="J74" i="9"/>
  <c r="W309" i="9"/>
  <c r="V309" i="9"/>
  <c r="J345" i="9"/>
  <c r="W38" i="9"/>
  <c r="V38" i="9"/>
  <c r="J217" i="9"/>
  <c r="W166" i="9"/>
  <c r="V166" i="9"/>
  <c r="J89" i="9"/>
  <c r="W294" i="9"/>
  <c r="V294" i="9"/>
  <c r="J376" i="9"/>
  <c r="W7" i="9"/>
  <c r="V7" i="9"/>
  <c r="J248" i="9"/>
  <c r="W135" i="9"/>
  <c r="V135" i="9"/>
  <c r="J120" i="9"/>
  <c r="W263" i="9"/>
  <c r="V263" i="9"/>
  <c r="J343" i="9"/>
  <c r="W40" i="9"/>
  <c r="V40" i="9"/>
  <c r="J356" i="9"/>
  <c r="W27" i="9"/>
  <c r="V27" i="9"/>
  <c r="J274" i="9"/>
  <c r="W109" i="9"/>
  <c r="V109" i="9"/>
  <c r="J319" i="9"/>
  <c r="W64" i="9"/>
  <c r="V64" i="9"/>
  <c r="K205" i="9"/>
  <c r="X178" i="9"/>
  <c r="U178" i="9"/>
  <c r="J139" i="9"/>
  <c r="W244" i="9"/>
  <c r="V244" i="9"/>
  <c r="J57" i="9"/>
  <c r="W326" i="9"/>
  <c r="V326" i="9"/>
  <c r="K342" i="9"/>
  <c r="X41" i="9"/>
  <c r="U41" i="9"/>
  <c r="K214" i="9"/>
  <c r="X169" i="9"/>
  <c r="U169" i="9"/>
  <c r="K86" i="9"/>
  <c r="X297" i="9"/>
  <c r="U297" i="9"/>
  <c r="J357" i="9"/>
  <c r="W26" i="9"/>
  <c r="V26" i="9"/>
  <c r="J229" i="9"/>
  <c r="V154" i="9"/>
  <c r="W154" i="9"/>
  <c r="J101" i="9"/>
  <c r="W282" i="9"/>
  <c r="V282" i="9"/>
  <c r="K372" i="9"/>
  <c r="X11" i="9"/>
  <c r="U11" i="9"/>
  <c r="K244" i="9"/>
  <c r="X139" i="9"/>
  <c r="U139" i="9"/>
  <c r="K116" i="9"/>
  <c r="X267" i="9"/>
  <c r="U267" i="9"/>
  <c r="K247" i="9"/>
  <c r="X136" i="9"/>
  <c r="U136" i="9"/>
  <c r="K275" i="9"/>
  <c r="X108" i="9"/>
  <c r="U108" i="9"/>
  <c r="K147" i="9"/>
  <c r="X236" i="9"/>
  <c r="U236" i="9"/>
  <c r="K19" i="9"/>
  <c r="X364" i="9"/>
  <c r="U364" i="9"/>
  <c r="K290" i="9"/>
  <c r="X93" i="9"/>
  <c r="U93" i="9"/>
  <c r="K162" i="9"/>
  <c r="X221" i="9"/>
  <c r="U221" i="9"/>
  <c r="K34" i="9"/>
  <c r="X349" i="9"/>
  <c r="U349" i="9"/>
  <c r="K305" i="9"/>
  <c r="X78" i="9"/>
  <c r="U78" i="9"/>
  <c r="K177" i="9"/>
  <c r="X206" i="9"/>
  <c r="U206" i="9"/>
  <c r="K49" i="9"/>
  <c r="X334" i="9"/>
  <c r="U334" i="9"/>
  <c r="K320" i="9"/>
  <c r="X63" i="9"/>
  <c r="U63" i="9"/>
  <c r="K192" i="9"/>
  <c r="X191" i="9"/>
  <c r="U191" i="9"/>
  <c r="K64" i="9"/>
  <c r="X319" i="9"/>
  <c r="U319" i="9"/>
  <c r="K335" i="9"/>
  <c r="X48" i="9"/>
  <c r="U48" i="9"/>
  <c r="K207" i="9"/>
  <c r="X176" i="9"/>
  <c r="U176" i="9"/>
  <c r="K79" i="9"/>
  <c r="X304" i="9"/>
  <c r="U304" i="9"/>
  <c r="K350" i="9"/>
  <c r="X33" i="9"/>
  <c r="U33" i="9"/>
  <c r="K222" i="9"/>
  <c r="X161" i="9"/>
  <c r="U161" i="9"/>
  <c r="K94" i="9"/>
  <c r="X289" i="9"/>
  <c r="U289" i="9"/>
  <c r="J349" i="9"/>
  <c r="W34" i="9"/>
  <c r="V34" i="9"/>
  <c r="J221" i="9"/>
  <c r="W162" i="9"/>
  <c r="V162" i="9"/>
  <c r="K93" i="9"/>
  <c r="X290" i="9"/>
  <c r="U290" i="9"/>
  <c r="K380" i="9"/>
  <c r="X3" i="9"/>
  <c r="U3" i="9"/>
  <c r="K252" i="9"/>
  <c r="X131" i="9"/>
  <c r="U131" i="9"/>
  <c r="K124" i="9"/>
  <c r="X259" i="9"/>
  <c r="U259" i="9"/>
  <c r="K263" i="9"/>
  <c r="X120" i="9"/>
  <c r="U120" i="9"/>
  <c r="K283" i="9"/>
  <c r="X100" i="9"/>
  <c r="U100" i="9"/>
  <c r="K155" i="9"/>
  <c r="X228" i="9"/>
  <c r="U228" i="9"/>
  <c r="K27" i="9"/>
  <c r="U356" i="9"/>
  <c r="X356" i="9"/>
  <c r="K314" i="9"/>
  <c r="U69" i="9"/>
  <c r="X69" i="9"/>
  <c r="K186" i="9"/>
  <c r="U197" i="9"/>
  <c r="X197" i="9"/>
  <c r="K58" i="9"/>
  <c r="U325" i="9"/>
  <c r="X325" i="9"/>
  <c r="K329" i="9"/>
  <c r="U54" i="9"/>
  <c r="X54" i="9"/>
  <c r="K201" i="9"/>
  <c r="U182" i="9"/>
  <c r="X182" i="9"/>
  <c r="K73" i="9"/>
  <c r="U310" i="9"/>
  <c r="X310" i="9"/>
  <c r="K360" i="9"/>
  <c r="X23" i="9"/>
  <c r="U23" i="9"/>
  <c r="K232" i="9"/>
  <c r="X151" i="9"/>
  <c r="U151" i="9"/>
  <c r="K104" i="9"/>
  <c r="X279" i="9"/>
  <c r="U279" i="9"/>
  <c r="K167" i="9"/>
  <c r="X216" i="9"/>
  <c r="U216" i="9"/>
  <c r="J304" i="9"/>
  <c r="W79" i="9"/>
  <c r="V79" i="9"/>
  <c r="J342" i="9"/>
  <c r="W41" i="9"/>
  <c r="V41" i="9"/>
  <c r="J214" i="9"/>
  <c r="W169" i="9"/>
  <c r="V169" i="9"/>
  <c r="J86" i="9"/>
  <c r="W297" i="9"/>
  <c r="V297" i="9"/>
  <c r="K357" i="9"/>
  <c r="X26" i="9"/>
  <c r="U26" i="9"/>
  <c r="K229" i="9"/>
  <c r="X154" i="9"/>
  <c r="U154" i="9"/>
  <c r="K101" i="9"/>
  <c r="X282" i="9"/>
  <c r="U282" i="9"/>
  <c r="J372" i="9"/>
  <c r="W11" i="9"/>
  <c r="V11" i="9"/>
  <c r="J244" i="9"/>
  <c r="W139" i="9"/>
  <c r="V139" i="9"/>
  <c r="J116" i="9"/>
  <c r="W267" i="9"/>
  <c r="V267" i="9"/>
  <c r="J247" i="9"/>
  <c r="W136" i="9"/>
  <c r="V136" i="9"/>
  <c r="J275" i="9"/>
  <c r="W108" i="9"/>
  <c r="V108" i="9"/>
  <c r="J147" i="9"/>
  <c r="W236" i="9"/>
  <c r="V236" i="9"/>
  <c r="J19" i="9"/>
  <c r="W364" i="9"/>
  <c r="V364" i="9"/>
  <c r="J290" i="9"/>
  <c r="W93" i="9"/>
  <c r="V93" i="9"/>
  <c r="J162" i="9"/>
  <c r="V221" i="9"/>
  <c r="W221" i="9"/>
  <c r="J34" i="9"/>
  <c r="V349" i="9"/>
  <c r="W349" i="9"/>
  <c r="J305" i="9"/>
  <c r="V78" i="9"/>
  <c r="W78" i="9"/>
  <c r="J177" i="9"/>
  <c r="V206" i="9"/>
  <c r="W206" i="9"/>
  <c r="J49" i="9"/>
  <c r="V334" i="9"/>
  <c r="W334" i="9"/>
  <c r="J320" i="9"/>
  <c r="W63" i="9"/>
  <c r="V63" i="9"/>
  <c r="J192" i="9"/>
  <c r="W191" i="9"/>
  <c r="V191" i="9"/>
  <c r="J64" i="9"/>
  <c r="W319" i="9"/>
  <c r="V319" i="9"/>
  <c r="J335" i="9"/>
  <c r="W48" i="9"/>
  <c r="V48" i="9"/>
  <c r="J207" i="9"/>
  <c r="W176" i="9"/>
  <c r="V176" i="9"/>
  <c r="J79" i="9"/>
  <c r="W304" i="9"/>
  <c r="V304" i="9"/>
  <c r="J350" i="9"/>
  <c r="W33" i="9"/>
  <c r="V33" i="9"/>
  <c r="J222" i="9"/>
  <c r="W161" i="9"/>
  <c r="V161" i="9"/>
  <c r="J94" i="9"/>
  <c r="W289" i="9"/>
  <c r="V289" i="9"/>
  <c r="K349" i="9"/>
  <c r="X34" i="9"/>
  <c r="U34" i="9"/>
  <c r="K221" i="9"/>
  <c r="X162" i="9"/>
  <c r="U162" i="9"/>
  <c r="J93" i="9"/>
  <c r="W290" i="9"/>
  <c r="V290" i="9"/>
  <c r="J380" i="9"/>
  <c r="V3" i="9"/>
  <c r="W3" i="9"/>
  <c r="J252" i="9"/>
  <c r="W131" i="9"/>
  <c r="V131" i="9"/>
  <c r="J124" i="9"/>
  <c r="W259" i="9"/>
  <c r="V259" i="9"/>
  <c r="J263" i="9"/>
  <c r="W120" i="9"/>
  <c r="V120" i="9"/>
  <c r="J283" i="9"/>
  <c r="W100" i="9"/>
  <c r="V100" i="9"/>
  <c r="J155" i="9"/>
  <c r="W228" i="9"/>
  <c r="V228" i="9"/>
  <c r="J27" i="9"/>
  <c r="W356" i="9"/>
  <c r="V356" i="9"/>
  <c r="J314" i="9"/>
  <c r="W69" i="9"/>
  <c r="V69" i="9"/>
  <c r="J186" i="9"/>
  <c r="W197" i="9"/>
  <c r="V197" i="9"/>
  <c r="J58" i="9"/>
  <c r="W325" i="9"/>
  <c r="V325" i="9"/>
  <c r="J329" i="9"/>
  <c r="W54" i="9"/>
  <c r="V54" i="9"/>
  <c r="J201" i="9"/>
  <c r="W182" i="9"/>
  <c r="V182" i="9"/>
  <c r="J73" i="9"/>
  <c r="W310" i="9"/>
  <c r="V310" i="9"/>
  <c r="J360" i="9"/>
  <c r="W23" i="9"/>
  <c r="V23" i="9"/>
  <c r="J232" i="9"/>
  <c r="W151" i="9"/>
  <c r="V151" i="9"/>
  <c r="J104" i="9"/>
  <c r="W279" i="9"/>
  <c r="V279" i="9"/>
  <c r="J167" i="9"/>
  <c r="W216" i="9"/>
  <c r="V216" i="9"/>
  <c r="K85" i="9"/>
  <c r="X298" i="9"/>
  <c r="U298" i="9"/>
  <c r="J3" i="9"/>
  <c r="W380" i="9"/>
  <c r="V380" i="9"/>
  <c r="J48" i="9"/>
  <c r="W335" i="9"/>
  <c r="V335" i="9"/>
  <c r="K333" i="9"/>
  <c r="X50" i="9"/>
  <c r="U50" i="9"/>
  <c r="J108" i="9"/>
  <c r="W275" i="9"/>
  <c r="V275" i="9"/>
  <c r="J298" i="9"/>
  <c r="W85" i="9"/>
  <c r="V85" i="9"/>
  <c r="J88" i="9"/>
  <c r="W295" i="9"/>
  <c r="V295" i="9"/>
  <c r="K326" i="9"/>
  <c r="X57" i="9"/>
  <c r="U57" i="9"/>
  <c r="K198" i="9"/>
  <c r="X185" i="9"/>
  <c r="U185" i="9"/>
  <c r="K70" i="9"/>
  <c r="X313" i="9"/>
  <c r="U313" i="9"/>
  <c r="J341" i="9"/>
  <c r="W42" i="9"/>
  <c r="V42" i="9"/>
  <c r="J213" i="9"/>
  <c r="W170" i="9"/>
  <c r="V170" i="9"/>
  <c r="J85" i="9"/>
  <c r="W298" i="9"/>
  <c r="V298" i="9"/>
  <c r="K356" i="9"/>
  <c r="X27" i="9"/>
  <c r="U27" i="9"/>
  <c r="K228" i="9"/>
  <c r="X155" i="9"/>
  <c r="U155" i="9"/>
  <c r="K100" i="9"/>
  <c r="X283" i="9"/>
  <c r="U283" i="9"/>
  <c r="K23" i="9"/>
  <c r="X360" i="9"/>
  <c r="U360" i="9"/>
  <c r="K259" i="9"/>
  <c r="X124" i="9"/>
  <c r="U124" i="9"/>
  <c r="K131" i="9"/>
  <c r="X252" i="9"/>
  <c r="U252" i="9"/>
  <c r="K3" i="9"/>
  <c r="X380" i="9"/>
  <c r="U380" i="9"/>
  <c r="K274" i="9"/>
  <c r="X109" i="9"/>
  <c r="U109" i="9"/>
  <c r="K146" i="9"/>
  <c r="X237" i="9"/>
  <c r="U237" i="9"/>
  <c r="K18" i="9"/>
  <c r="X365" i="9"/>
  <c r="U365" i="9"/>
  <c r="K289" i="9"/>
  <c r="X94" i="9"/>
  <c r="U94" i="9"/>
  <c r="K161" i="9"/>
  <c r="X222" i="9"/>
  <c r="U222" i="9"/>
  <c r="K33" i="9"/>
  <c r="X350" i="9"/>
  <c r="U350" i="9"/>
  <c r="K304" i="9"/>
  <c r="X79" i="9"/>
  <c r="U79" i="9"/>
  <c r="K176" i="9"/>
  <c r="X207" i="9"/>
  <c r="U207" i="9"/>
  <c r="K48" i="9"/>
  <c r="X335" i="9"/>
  <c r="U335" i="9"/>
  <c r="K319" i="9"/>
  <c r="X64" i="9"/>
  <c r="U64" i="9"/>
  <c r="K191" i="9"/>
  <c r="X192" i="9"/>
  <c r="U192" i="9"/>
  <c r="K63" i="9"/>
  <c r="X320" i="9"/>
  <c r="U320" i="9"/>
  <c r="K334" i="9"/>
  <c r="X49" i="9"/>
  <c r="U49" i="9"/>
  <c r="K206" i="9"/>
  <c r="X177" i="9"/>
  <c r="U177" i="9"/>
  <c r="K78" i="9"/>
  <c r="X305" i="9"/>
  <c r="U305" i="9"/>
  <c r="J333" i="9"/>
  <c r="W50" i="9"/>
  <c r="V50" i="9"/>
  <c r="J205" i="9"/>
  <c r="W178" i="9"/>
  <c r="V178" i="9"/>
  <c r="J77" i="9"/>
  <c r="W306" i="9"/>
  <c r="V306" i="9"/>
  <c r="K364" i="9"/>
  <c r="U19" i="9"/>
  <c r="X19" i="9"/>
  <c r="K236" i="9"/>
  <c r="X147" i="9"/>
  <c r="U147" i="9"/>
  <c r="K108" i="9"/>
  <c r="X275" i="9"/>
  <c r="U275" i="9"/>
  <c r="K39" i="9"/>
  <c r="X344" i="9"/>
  <c r="U344" i="9"/>
  <c r="K267" i="9"/>
  <c r="X116" i="9"/>
  <c r="U116" i="9"/>
  <c r="K139" i="9"/>
  <c r="X244" i="9"/>
  <c r="U244" i="9"/>
  <c r="K11" i="9"/>
  <c r="U372" i="9"/>
  <c r="X372" i="9"/>
  <c r="K298" i="9"/>
  <c r="U85" i="9"/>
  <c r="X85" i="9"/>
  <c r="K170" i="9"/>
  <c r="U213" i="9"/>
  <c r="X213" i="9"/>
  <c r="K42" i="9"/>
  <c r="X341" i="9"/>
  <c r="U341" i="9"/>
  <c r="K313" i="9"/>
  <c r="U70" i="9"/>
  <c r="X70" i="9"/>
  <c r="K185" i="9"/>
  <c r="U198" i="9"/>
  <c r="X198" i="9"/>
  <c r="K57" i="9"/>
  <c r="U326" i="9"/>
  <c r="X326" i="9"/>
  <c r="K344" i="9"/>
  <c r="X39" i="9"/>
  <c r="U39" i="9"/>
  <c r="K216" i="9"/>
  <c r="X167" i="9"/>
  <c r="U167" i="9"/>
  <c r="K88" i="9"/>
  <c r="X295" i="9"/>
  <c r="U295" i="9"/>
  <c r="K7" i="9"/>
  <c r="X376" i="9"/>
  <c r="U376" i="9"/>
  <c r="BB4" i="20"/>
  <c r="BB5" i="20" s="1"/>
  <c r="AN4" i="20"/>
  <c r="AN5" i="20" s="1"/>
  <c r="O4" i="20"/>
  <c r="O5" i="20" s="1"/>
  <c r="BM4" i="20"/>
  <c r="BM5" i="20" s="1"/>
  <c r="CU4" i="20"/>
  <c r="CU5" i="20" s="1"/>
  <c r="K37" i="21"/>
  <c r="K33" i="21"/>
  <c r="K38" i="21"/>
  <c r="K39" i="21"/>
  <c r="K40" i="21"/>
  <c r="K41" i="21"/>
  <c r="K42" i="21"/>
  <c r="K43" i="21"/>
  <c r="K52" i="21"/>
  <c r="K44" i="21"/>
  <c r="K45" i="21"/>
  <c r="K46" i="21"/>
  <c r="K47" i="21"/>
  <c r="K36" i="21"/>
  <c r="K48" i="21"/>
  <c r="K49" i="21"/>
  <c r="K34" i="21"/>
  <c r="K50" i="21"/>
  <c r="K35" i="21"/>
  <c r="K51" i="21"/>
  <c r="AE4" i="20"/>
  <c r="AE5" i="20" s="1"/>
  <c r="CF4" i="20"/>
  <c r="CF5" i="20" s="1"/>
  <c r="V4" i="20"/>
  <c r="V5" i="20" s="1"/>
  <c r="AT4" i="20"/>
  <c r="AT5" i="20" s="1"/>
  <c r="DB4" i="20"/>
  <c r="DB5" i="20" s="1"/>
  <c r="CA4" i="20"/>
  <c r="CA5" i="20" s="1"/>
  <c r="BU4" i="20"/>
  <c r="BU5" i="20" s="1"/>
  <c r="BF4" i="20"/>
  <c r="BF5" i="20" s="1"/>
  <c r="AA4" i="20"/>
  <c r="F4" i="20"/>
  <c r="F5" i="20" s="1"/>
  <c r="BP4" i="20"/>
  <c r="BP5" i="20" s="1"/>
  <c r="AB4" i="20"/>
  <c r="AB5" i="20" s="1"/>
  <c r="AG4" i="20"/>
  <c r="AG5" i="20" s="1"/>
  <c r="CI4" i="20"/>
  <c r="CI5" i="20" s="1"/>
  <c r="N4" i="20"/>
  <c r="N5" i="20" s="1"/>
  <c r="G4" i="20"/>
  <c r="G5" i="20" s="1"/>
  <c r="BL4" i="20"/>
  <c r="BL5" i="20" s="1"/>
  <c r="BW4" i="20"/>
  <c r="BW5" i="20" s="1"/>
  <c r="CW4" i="20"/>
  <c r="CW5" i="20" s="1"/>
  <c r="CR4" i="20"/>
  <c r="CR5" i="20" s="1"/>
  <c r="CK4" i="20"/>
  <c r="AX4" i="20"/>
  <c r="AX5" i="20" s="1"/>
  <c r="DC4" i="20"/>
  <c r="DC5" i="20" s="1"/>
  <c r="AP4" i="20"/>
  <c r="AP5" i="20" s="1"/>
  <c r="CM4" i="20"/>
  <c r="CM5" i="20" s="1"/>
  <c r="W4" i="20"/>
  <c r="W5" i="20" s="1"/>
  <c r="BV4" i="20"/>
  <c r="BV5" i="20" s="1"/>
  <c r="AD4" i="20"/>
  <c r="AD5" i="20" s="1"/>
  <c r="L4" i="20"/>
  <c r="L5" i="20" s="1"/>
  <c r="BA4" i="20"/>
  <c r="BA5" i="20" s="1"/>
  <c r="BQ4" i="20"/>
  <c r="BQ5" i="20" s="1"/>
  <c r="CO4" i="20"/>
  <c r="CO5" i="20" s="1"/>
  <c r="AV4" i="20"/>
  <c r="AV5" i="20" s="1"/>
  <c r="CN4" i="20"/>
  <c r="CN5" i="20" s="1"/>
  <c r="BE4" i="20"/>
  <c r="BE5" i="20" s="1"/>
  <c r="AJ4" i="20"/>
  <c r="AJ5" i="20" s="1"/>
  <c r="AK4" i="20"/>
  <c r="AC4" i="20"/>
  <c r="AC5" i="20" s="1"/>
  <c r="K4" i="20"/>
  <c r="K5" i="20" s="1"/>
  <c r="CY4" i="20"/>
  <c r="CY5" i="20" s="1"/>
  <c r="CL4" i="20"/>
  <c r="CL5" i="20" s="1"/>
  <c r="BK4" i="20"/>
  <c r="BK5" i="20" s="1"/>
  <c r="AW4" i="20"/>
  <c r="AW5" i="20" s="1"/>
  <c r="BC4" i="20"/>
  <c r="BC5" i="20" s="1"/>
  <c r="AZ4" i="20"/>
  <c r="AZ5" i="20" s="1"/>
  <c r="AI4" i="20"/>
  <c r="AI5" i="20" s="1"/>
  <c r="CZ4" i="20"/>
  <c r="CZ5" i="20" s="1"/>
  <c r="E88" i="21"/>
  <c r="E59" i="21"/>
  <c r="E75" i="21"/>
  <c r="E46" i="21"/>
  <c r="NJ6" i="1"/>
  <c r="NJ14" i="1"/>
  <c r="NJ22" i="1"/>
  <c r="NH18" i="1"/>
  <c r="NF6" i="1"/>
  <c r="NF23" i="1"/>
  <c r="E93" i="21"/>
  <c r="NH7" i="1"/>
  <c r="E89" i="21"/>
  <c r="E60" i="21"/>
  <c r="E76" i="21"/>
  <c r="E47" i="21"/>
  <c r="NI7" i="1"/>
  <c r="NI15" i="1"/>
  <c r="NI23" i="1"/>
  <c r="NH19" i="1"/>
  <c r="NF7" i="1"/>
  <c r="NF4" i="1"/>
  <c r="E51" i="21"/>
  <c r="E90" i="21"/>
  <c r="E61" i="21"/>
  <c r="E77" i="21"/>
  <c r="E48" i="21"/>
  <c r="NJ7" i="1"/>
  <c r="NJ15" i="1"/>
  <c r="NJ23" i="1"/>
  <c r="NH20" i="1"/>
  <c r="NF9" i="1"/>
  <c r="E35" i="21"/>
  <c r="NI17" i="1"/>
  <c r="NF12" i="1"/>
  <c r="E91" i="21"/>
  <c r="E62" i="21"/>
  <c r="E58" i="21"/>
  <c r="E49" i="21"/>
  <c r="NI8" i="1"/>
  <c r="NI16" i="1"/>
  <c r="NH5" i="1"/>
  <c r="NH21" i="1"/>
  <c r="NF10" i="1"/>
  <c r="NH6" i="1"/>
  <c r="E64" i="21"/>
  <c r="NI9" i="1"/>
  <c r="E83" i="21"/>
  <c r="NH17" i="1"/>
  <c r="E92" i="21"/>
  <c r="E63" i="21"/>
  <c r="E34" i="21"/>
  <c r="E50" i="21"/>
  <c r="NJ8" i="1"/>
  <c r="NJ16" i="1"/>
  <c r="NH22" i="1"/>
  <c r="NF11" i="1"/>
  <c r="NH23" i="1"/>
  <c r="E94" i="21"/>
  <c r="E65" i="21"/>
  <c r="E36" i="21"/>
  <c r="F36" i="21" s="1"/>
  <c r="E52" i="21"/>
  <c r="NJ9" i="1"/>
  <c r="NJ17" i="1"/>
  <c r="NH8" i="1"/>
  <c r="NH4" i="1"/>
  <c r="NF13" i="1"/>
  <c r="NF15" i="1"/>
  <c r="NI5" i="1"/>
  <c r="NF20" i="1"/>
  <c r="NF22" i="1"/>
  <c r="E95" i="21"/>
  <c r="E66" i="21"/>
  <c r="E37" i="21"/>
  <c r="F37" i="21" s="1"/>
  <c r="E33" i="21"/>
  <c r="NI10" i="1"/>
  <c r="NI18" i="1"/>
  <c r="NH9" i="1"/>
  <c r="NF14" i="1"/>
  <c r="NH10" i="1"/>
  <c r="NF16" i="1"/>
  <c r="E96" i="21"/>
  <c r="E67" i="21"/>
  <c r="E38" i="21"/>
  <c r="NF8" i="1"/>
  <c r="NJ10" i="1"/>
  <c r="NJ18" i="1"/>
  <c r="E101" i="21"/>
  <c r="NH15" i="1"/>
  <c r="E74" i="21"/>
  <c r="E97" i="21"/>
  <c r="E68" i="21"/>
  <c r="E39" i="21"/>
  <c r="NI11" i="1"/>
  <c r="NI19" i="1"/>
  <c r="NH11" i="1"/>
  <c r="E72" i="21"/>
  <c r="NF5" i="1"/>
  <c r="E98" i="21"/>
  <c r="E69" i="21"/>
  <c r="E40" i="21"/>
  <c r="NJ11" i="1"/>
  <c r="NJ19" i="1"/>
  <c r="NH12" i="1"/>
  <c r="NF17" i="1"/>
  <c r="E99" i="21"/>
  <c r="E70" i="21"/>
  <c r="E41" i="21"/>
  <c r="NI4" i="1"/>
  <c r="NI12" i="1"/>
  <c r="NI20" i="1"/>
  <c r="NH13" i="1"/>
  <c r="NF18" i="1"/>
  <c r="NH14" i="1"/>
  <c r="E43" i="21"/>
  <c r="NI13" i="1"/>
  <c r="E45" i="21"/>
  <c r="NI14" i="1"/>
  <c r="E84" i="21"/>
  <c r="E100" i="21"/>
  <c r="E71" i="21"/>
  <c r="E42" i="21"/>
  <c r="NJ4" i="1"/>
  <c r="NJ12" i="1"/>
  <c r="NJ20" i="1"/>
  <c r="NF19" i="1"/>
  <c r="E85" i="21"/>
  <c r="NI21" i="1"/>
  <c r="E87" i="21"/>
  <c r="NI6" i="1"/>
  <c r="E86" i="21"/>
  <c r="E102" i="21"/>
  <c r="E73" i="21"/>
  <c r="E44" i="21"/>
  <c r="NJ5" i="1"/>
  <c r="NJ13" i="1"/>
  <c r="NJ21" i="1"/>
  <c r="NH16" i="1"/>
  <c r="NF21" i="1"/>
  <c r="NI22" i="1"/>
  <c r="AL4" i="20"/>
  <c r="AL5" i="20" s="1"/>
  <c r="AH4" i="20"/>
  <c r="AH5" i="20" s="1"/>
  <c r="J4" i="20"/>
  <c r="J5" i="20" s="1"/>
  <c r="BJ4" i="20"/>
  <c r="BJ5" i="20" s="1"/>
  <c r="AU4" i="20"/>
  <c r="AU5" i="20" s="1"/>
  <c r="CV4" i="20"/>
  <c r="BR5" i="20"/>
  <c r="BN4" i="20"/>
  <c r="BN5" i="20" s="1"/>
  <c r="Q4" i="20"/>
  <c r="Q5" i="20" s="1"/>
  <c r="BT5" i="20"/>
  <c r="CX4" i="20"/>
  <c r="CX5" i="20" s="1"/>
  <c r="D4" i="20"/>
  <c r="BS5" i="20"/>
  <c r="AQ4" i="20"/>
  <c r="S5" i="20"/>
  <c r="DA5" i="20"/>
  <c r="BI5" i="20"/>
  <c r="P5" i="20"/>
  <c r="CC5" i="20"/>
  <c r="AF5" i="20"/>
  <c r="BH5" i="20"/>
  <c r="CJ5" i="20"/>
  <c r="Y5" i="20"/>
  <c r="AO5" i="20"/>
  <c r="CS5" i="20"/>
  <c r="Z5" i="20"/>
  <c r="H5" i="20"/>
  <c r="CH5" i="20"/>
  <c r="X5" i="20"/>
  <c r="M5" i="20"/>
  <c r="CD5" i="20"/>
  <c r="AY5" i="20"/>
  <c r="CP5" i="20"/>
  <c r="CQ5" i="20"/>
  <c r="E5" i="20"/>
  <c r="BX5" i="20"/>
  <c r="T5" i="20"/>
  <c r="CG5" i="20"/>
  <c r="R5" i="20"/>
  <c r="AS5" i="20"/>
  <c r="CE5" i="20"/>
  <c r="AM5" i="20"/>
  <c r="AK5" i="20"/>
  <c r="AA5" i="20"/>
  <c r="BD5" i="20"/>
  <c r="I5" i="20"/>
  <c r="CB5" i="20"/>
  <c r="U5" i="20"/>
  <c r="J381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B2" i="7"/>
  <c r="A2" i="7"/>
  <c r="IL5" i="1" s="1"/>
  <c r="IL8" i="1" l="1"/>
  <c r="Y378" i="9"/>
  <c r="Y114" i="9"/>
  <c r="Y226" i="9"/>
  <c r="Z226" i="9" s="1"/>
  <c r="Y210" i="9"/>
  <c r="Y350" i="9"/>
  <c r="Y313" i="9"/>
  <c r="Z313" i="9" s="1"/>
  <c r="Y222" i="9"/>
  <c r="AA222" i="9" s="1"/>
  <c r="Y250" i="9"/>
  <c r="Z250" i="9" s="1"/>
  <c r="Y74" i="9"/>
  <c r="AA74" i="9" s="1"/>
  <c r="Y116" i="9"/>
  <c r="Z116" i="9" s="1"/>
  <c r="Y362" i="9"/>
  <c r="Z362" i="9" s="1"/>
  <c r="Y98" i="9"/>
  <c r="Z98" i="9" s="1"/>
  <c r="Y58" i="9"/>
  <c r="Z58" i="9" s="1"/>
  <c r="Y275" i="9"/>
  <c r="AA275" i="9" s="1"/>
  <c r="Y49" i="9"/>
  <c r="Z49" i="9" s="1"/>
  <c r="Y135" i="9"/>
  <c r="Z135" i="9" s="1"/>
  <c r="Y146" i="9"/>
  <c r="AA146" i="9" s="1"/>
  <c r="Y130" i="9"/>
  <c r="AA130" i="9" s="1"/>
  <c r="Y167" i="9"/>
  <c r="AA167" i="9" s="1"/>
  <c r="Y82" i="9"/>
  <c r="Z82" i="9" s="1"/>
  <c r="Y256" i="9"/>
  <c r="Y219" i="9"/>
  <c r="Z210" i="9"/>
  <c r="AA210" i="9"/>
  <c r="Y109" i="9"/>
  <c r="Y319" i="9"/>
  <c r="Y243" i="9"/>
  <c r="Y190" i="9"/>
  <c r="Z114" i="9"/>
  <c r="AA114" i="9"/>
  <c r="AA90" i="9"/>
  <c r="Z90" i="9"/>
  <c r="AA350" i="9"/>
  <c r="Z350" i="9"/>
  <c r="AA313" i="9"/>
  <c r="Z378" i="9"/>
  <c r="AA378" i="9"/>
  <c r="Y128" i="9"/>
  <c r="Y91" i="9"/>
  <c r="AA98" i="9"/>
  <c r="Y13" i="9"/>
  <c r="Y366" i="9"/>
  <c r="Z130" i="9"/>
  <c r="Y39" i="9"/>
  <c r="Y213" i="9"/>
  <c r="Y380" i="9"/>
  <c r="Y26" i="9"/>
  <c r="Y228" i="9"/>
  <c r="Y191" i="9"/>
  <c r="Y115" i="9"/>
  <c r="Y62" i="9"/>
  <c r="Y25" i="9"/>
  <c r="Y56" i="9"/>
  <c r="Y369" i="9"/>
  <c r="Y316" i="9"/>
  <c r="Y33" i="9"/>
  <c r="Y136" i="9"/>
  <c r="Y147" i="9"/>
  <c r="Y94" i="9"/>
  <c r="Y57" i="9"/>
  <c r="Y274" i="9"/>
  <c r="Y212" i="9"/>
  <c r="Y175" i="9"/>
  <c r="Y122" i="9"/>
  <c r="Y106" i="9"/>
  <c r="Y372" i="9"/>
  <c r="Y177" i="9"/>
  <c r="Y124" i="9"/>
  <c r="Y69" i="9"/>
  <c r="AA202" i="9"/>
  <c r="Z202" i="9"/>
  <c r="Y19" i="9"/>
  <c r="Y46" i="9"/>
  <c r="Y192" i="9"/>
  <c r="Y155" i="9"/>
  <c r="Y216" i="9"/>
  <c r="Y182" i="9"/>
  <c r="Y3" i="9"/>
  <c r="Y349" i="9"/>
  <c r="Y266" i="9"/>
  <c r="Y294" i="9"/>
  <c r="Y53" i="9"/>
  <c r="Y273" i="9"/>
  <c r="Y220" i="9"/>
  <c r="Y257" i="9"/>
  <c r="Y204" i="9"/>
  <c r="Y339" i="9"/>
  <c r="Y286" i="9"/>
  <c r="Y249" i="9"/>
  <c r="Y240" i="9"/>
  <c r="Y203" i="9"/>
  <c r="Y224" i="9"/>
  <c r="Y187" i="9"/>
  <c r="Y194" i="9"/>
  <c r="Y183" i="9"/>
  <c r="Y357" i="9"/>
  <c r="Y125" i="9"/>
  <c r="Y50" i="9"/>
  <c r="Y87" i="9"/>
  <c r="Y149" i="9"/>
  <c r="Y270" i="9"/>
  <c r="Y233" i="9"/>
  <c r="Y307" i="9"/>
  <c r="Y254" i="9"/>
  <c r="Y217" i="9"/>
  <c r="Y229" i="9"/>
  <c r="Y208" i="9"/>
  <c r="Y171" i="9"/>
  <c r="Y303" i="9"/>
  <c r="Y64" i="9"/>
  <c r="Y27" i="9"/>
  <c r="Y162" i="9"/>
  <c r="Y279" i="9"/>
  <c r="Y54" i="9"/>
  <c r="Y290" i="9"/>
  <c r="Y221" i="9"/>
  <c r="Y138" i="9"/>
  <c r="Y166" i="9"/>
  <c r="Y340" i="9"/>
  <c r="Y145" i="9"/>
  <c r="Y92" i="9"/>
  <c r="Y324" i="9"/>
  <c r="Y129" i="9"/>
  <c r="Y76" i="9"/>
  <c r="Y211" i="9"/>
  <c r="Y158" i="9"/>
  <c r="Y121" i="9"/>
  <c r="Y112" i="9"/>
  <c r="Y75" i="9"/>
  <c r="Y96" i="9"/>
  <c r="Y59" i="9"/>
  <c r="Y66" i="9"/>
  <c r="Y55" i="9"/>
  <c r="Y168" i="9"/>
  <c r="Y261" i="9"/>
  <c r="Y71" i="9"/>
  <c r="Y85" i="9"/>
  <c r="Y305" i="9"/>
  <c r="Y252" i="9"/>
  <c r="Y100" i="9"/>
  <c r="Y63" i="9"/>
  <c r="Y40" i="9"/>
  <c r="Y312" i="9"/>
  <c r="Y333" i="9"/>
  <c r="Y375" i="9"/>
  <c r="Y150" i="9"/>
  <c r="Y72" i="9"/>
  <c r="Y317" i="9"/>
  <c r="Y21" i="9"/>
  <c r="Y264" i="9"/>
  <c r="Y133" i="9"/>
  <c r="Y353" i="9"/>
  <c r="Y300" i="9"/>
  <c r="Y117" i="9"/>
  <c r="Y337" i="9"/>
  <c r="Y284" i="9"/>
  <c r="Y291" i="9"/>
  <c r="Y238" i="9"/>
  <c r="Y201" i="9"/>
  <c r="Y9" i="9"/>
  <c r="Y267" i="9"/>
  <c r="Y196" i="9"/>
  <c r="Y159" i="9"/>
  <c r="Y241" i="9"/>
  <c r="Y188" i="9"/>
  <c r="Y374" i="9"/>
  <c r="Y195" i="9"/>
  <c r="Y142" i="9"/>
  <c r="Y105" i="9"/>
  <c r="Y358" i="9"/>
  <c r="Y179" i="9"/>
  <c r="Y126" i="9"/>
  <c r="Y89" i="9"/>
  <c r="Y101" i="9"/>
  <c r="Y80" i="9"/>
  <c r="Y43" i="9"/>
  <c r="Y29" i="9"/>
  <c r="Y304" i="9"/>
  <c r="Y335" i="9"/>
  <c r="Y34" i="9"/>
  <c r="Y151" i="9"/>
  <c r="Y325" i="9"/>
  <c r="Y93" i="9"/>
  <c r="Y178" i="9"/>
  <c r="Y38" i="9"/>
  <c r="Y17" i="9"/>
  <c r="Y379" i="9"/>
  <c r="Y232" i="9"/>
  <c r="Y363" i="9"/>
  <c r="Y370" i="9"/>
  <c r="Y262" i="9"/>
  <c r="Y83" i="9"/>
  <c r="Y30" i="9"/>
  <c r="Y346" i="9"/>
  <c r="Y5" i="9"/>
  <c r="Y88" i="9"/>
  <c r="Y330" i="9"/>
  <c r="Y248" i="9"/>
  <c r="Y367" i="9"/>
  <c r="Y342" i="9"/>
  <c r="Y321" i="9"/>
  <c r="Y268" i="9"/>
  <c r="Y326" i="9"/>
  <c r="Y120" i="9"/>
  <c r="Y334" i="9"/>
  <c r="Y297" i="9"/>
  <c r="Y263" i="9"/>
  <c r="Y205" i="9"/>
  <c r="Y247" i="9"/>
  <c r="Y22" i="9"/>
  <c r="Y258" i="9"/>
  <c r="Y189" i="9"/>
  <c r="Y271" i="9"/>
  <c r="Y234" i="9"/>
  <c r="Y225" i="9"/>
  <c r="Y172" i="9"/>
  <c r="Y230" i="9"/>
  <c r="Y209" i="9"/>
  <c r="Y156" i="9"/>
  <c r="Y163" i="9"/>
  <c r="Y110" i="9"/>
  <c r="Y73" i="9"/>
  <c r="Y287" i="9"/>
  <c r="Y376" i="9"/>
  <c r="Y198" i="9"/>
  <c r="Y365" i="9"/>
  <c r="Y176" i="9"/>
  <c r="Y139" i="9"/>
  <c r="Y84" i="9"/>
  <c r="Y47" i="9"/>
  <c r="Y10" i="9"/>
  <c r="Y68" i="9"/>
  <c r="Y31" i="9"/>
  <c r="Y184" i="9"/>
  <c r="Y308" i="9"/>
  <c r="Y113" i="9"/>
  <c r="Y60" i="9"/>
  <c r="Y170" i="9"/>
  <c r="Y42" i="9"/>
  <c r="Y246" i="9"/>
  <c r="Y67" i="9"/>
  <c r="Y14" i="9"/>
  <c r="Y51" i="9"/>
  <c r="Y152" i="9"/>
  <c r="Y314" i="9"/>
  <c r="Y24" i="9"/>
  <c r="Y351" i="9"/>
  <c r="Y244" i="9"/>
  <c r="Y207" i="9"/>
  <c r="Y23" i="9"/>
  <c r="Y197" i="9"/>
  <c r="Y364" i="9"/>
  <c r="Y288" i="9"/>
  <c r="Y251" i="9"/>
  <c r="Y293" i="9"/>
  <c r="Y272" i="9"/>
  <c r="Y235" i="9"/>
  <c r="Y242" i="9"/>
  <c r="Y359" i="9"/>
  <c r="Y134" i="9"/>
  <c r="Y301" i="9"/>
  <c r="Y292" i="9"/>
  <c r="Y255" i="9"/>
  <c r="Y218" i="9"/>
  <c r="Y276" i="9"/>
  <c r="Y239" i="9"/>
  <c r="Y193" i="9"/>
  <c r="Y140" i="9"/>
  <c r="Y245" i="9"/>
  <c r="Y360" i="9"/>
  <c r="Y298" i="9"/>
  <c r="Y259" i="9"/>
  <c r="Y206" i="9"/>
  <c r="Y169" i="9"/>
  <c r="Y309" i="9"/>
  <c r="Y77" i="9"/>
  <c r="Y119" i="9"/>
  <c r="Y61" i="9"/>
  <c r="Y180" i="9"/>
  <c r="Y143" i="9"/>
  <c r="Y97" i="9"/>
  <c r="Y44" i="9"/>
  <c r="Y102" i="9"/>
  <c r="Y81" i="9"/>
  <c r="Y28" i="9"/>
  <c r="Y214" i="9"/>
  <c r="Y35" i="9"/>
  <c r="Y381" i="9"/>
  <c r="Y278" i="9"/>
  <c r="Y329" i="9"/>
  <c r="Y295" i="9"/>
  <c r="Y70" i="9"/>
  <c r="Y237" i="9"/>
  <c r="Y282" i="9"/>
  <c r="Y48" i="9"/>
  <c r="Y11" i="9"/>
  <c r="Y371" i="9"/>
  <c r="Y318" i="9"/>
  <c r="Y281" i="9"/>
  <c r="Y355" i="9"/>
  <c r="Y302" i="9"/>
  <c r="Y265" i="9"/>
  <c r="Y6" i="9"/>
  <c r="Y8" i="9"/>
  <c r="Y347" i="9"/>
  <c r="Y343" i="9"/>
  <c r="Y118" i="9"/>
  <c r="Y354" i="9"/>
  <c r="Y285" i="9"/>
  <c r="Y338" i="9"/>
  <c r="Y327" i="9"/>
  <c r="Y269" i="9"/>
  <c r="Y260" i="9"/>
  <c r="Y223" i="9"/>
  <c r="Y186" i="9"/>
  <c r="Y99" i="9"/>
  <c r="Y185" i="9"/>
  <c r="Y323" i="9"/>
  <c r="Y79" i="9"/>
  <c r="Y289" i="9"/>
  <c r="Y236" i="9"/>
  <c r="Y18" i="9"/>
  <c r="Y160" i="9"/>
  <c r="Y123" i="9"/>
  <c r="Y165" i="9"/>
  <c r="Y144" i="9"/>
  <c r="Y107" i="9"/>
  <c r="Y231" i="9"/>
  <c r="Y173" i="9"/>
  <c r="Y164" i="9"/>
  <c r="Y127" i="9"/>
  <c r="Y148" i="9"/>
  <c r="Y111" i="9"/>
  <c r="Y65" i="9"/>
  <c r="Y12" i="9"/>
  <c r="Y341" i="9"/>
  <c r="Y320" i="9"/>
  <c r="Y283" i="9"/>
  <c r="Y310" i="9"/>
  <c r="Y131" i="9"/>
  <c r="Y78" i="9"/>
  <c r="Y41" i="9"/>
  <c r="Y7" i="9"/>
  <c r="Y181" i="9"/>
  <c r="Y348" i="9"/>
  <c r="Y2" i="9"/>
  <c r="Y280" i="9"/>
  <c r="Y332" i="9"/>
  <c r="Y52" i="9"/>
  <c r="Y15" i="9"/>
  <c r="Y377" i="9"/>
  <c r="Y200" i="9"/>
  <c r="Y368" i="9"/>
  <c r="Y331" i="9"/>
  <c r="Y352" i="9"/>
  <c r="Y315" i="9"/>
  <c r="Y322" i="9"/>
  <c r="Y311" i="9"/>
  <c r="Y86" i="9"/>
  <c r="Y253" i="9"/>
  <c r="Y4" i="9"/>
  <c r="Y154" i="9"/>
  <c r="Y153" i="9"/>
  <c r="Y227" i="9"/>
  <c r="Y174" i="9"/>
  <c r="Y137" i="9"/>
  <c r="Y215" i="9"/>
  <c r="Y157" i="9"/>
  <c r="Y199" i="9"/>
  <c r="Y373" i="9"/>
  <c r="Y141" i="9"/>
  <c r="Y306" i="9"/>
  <c r="Y132" i="9"/>
  <c r="Y95" i="9"/>
  <c r="Y344" i="9"/>
  <c r="Y356" i="9"/>
  <c r="Y161" i="9"/>
  <c r="Y108" i="9"/>
  <c r="Y32" i="9"/>
  <c r="Y296" i="9"/>
  <c r="Y37" i="9"/>
  <c r="Y16" i="9"/>
  <c r="Y103" i="9"/>
  <c r="Y277" i="9"/>
  <c r="Y45" i="9"/>
  <c r="Y36" i="9"/>
  <c r="Y328" i="9"/>
  <c r="Y361" i="9"/>
  <c r="Y20" i="9"/>
  <c r="Y104" i="9"/>
  <c r="Y345" i="9"/>
  <c r="Y336" i="9"/>
  <c r="Y299" i="9"/>
  <c r="CK5" i="20"/>
  <c r="IE9" i="1"/>
  <c r="HZ13" i="1"/>
  <c r="IH16" i="1"/>
  <c r="IH22" i="1"/>
  <c r="IH8" i="1"/>
  <c r="IL17" i="1"/>
  <c r="HZ7" i="1"/>
  <c r="IH10" i="1"/>
  <c r="IC14" i="1"/>
  <c r="IC20" i="1"/>
  <c r="IG6" i="1"/>
  <c r="IC16" i="1"/>
  <c r="HY15" i="1"/>
  <c r="IF7" i="1"/>
  <c r="HZ11" i="1"/>
  <c r="IE13" i="1"/>
  <c r="IH14" i="1"/>
  <c r="IK15" i="1"/>
  <c r="IC18" i="1"/>
  <c r="IJ21" i="1"/>
  <c r="II5" i="1"/>
  <c r="II11" i="1"/>
  <c r="IG10" i="1"/>
  <c r="IE17" i="1"/>
  <c r="IK5" i="1"/>
  <c r="IC8" i="1"/>
  <c r="IK11" i="1"/>
  <c r="IK17" i="1"/>
  <c r="IB4" i="1"/>
  <c r="IB10" i="1"/>
  <c r="IF17" i="1"/>
  <c r="ID6" i="1"/>
  <c r="IK9" i="1"/>
  <c r="IC12" i="1"/>
  <c r="IF13" i="1"/>
  <c r="II14" i="1"/>
  <c r="IA17" i="1"/>
  <c r="IH20" i="1"/>
  <c r="HY23" i="1"/>
  <c r="ID9" i="1"/>
  <c r="IB8" i="1"/>
  <c r="IA8" i="1"/>
  <c r="II4" i="1"/>
  <c r="IA7" i="1"/>
  <c r="IF9" i="1"/>
  <c r="IF15" i="1"/>
  <c r="IK23" i="1"/>
  <c r="IJ7" i="1"/>
  <c r="IE11" i="1"/>
  <c r="IL19" i="1"/>
  <c r="II8" i="1"/>
  <c r="IA11" i="1"/>
  <c r="ID12" i="1"/>
  <c r="IG13" i="1"/>
  <c r="IL15" i="1"/>
  <c r="IF19" i="1"/>
  <c r="HZ23" i="1"/>
  <c r="IL6" i="1"/>
  <c r="HZ22" i="1"/>
  <c r="IA14" i="1"/>
  <c r="IC23" i="1"/>
  <c r="IJ4" i="1"/>
  <c r="ID8" i="1"/>
  <c r="IA13" i="1"/>
  <c r="IF21" i="1"/>
  <c r="IE5" i="1"/>
  <c r="HZ9" i="1"/>
  <c r="II18" i="1"/>
  <c r="IG7" i="1"/>
  <c r="IL9" i="1"/>
  <c r="IB11" i="1"/>
  <c r="IE12" i="1"/>
  <c r="IJ14" i="1"/>
  <c r="ID18" i="1"/>
  <c r="IK21" i="1"/>
  <c r="IG4" i="1"/>
  <c r="IJ5" i="1"/>
  <c r="IA22" i="1"/>
  <c r="HY11" i="1"/>
  <c r="IB7" i="1"/>
  <c r="II10" i="1"/>
  <c r="IA19" i="1"/>
  <c r="HY19" i="1"/>
  <c r="IH6" i="1"/>
  <c r="IH12" i="1"/>
  <c r="IB21" i="1"/>
  <c r="IJ8" i="1"/>
  <c r="HZ10" i="1"/>
  <c r="IC11" i="1"/>
  <c r="IH13" i="1"/>
  <c r="IB17" i="1"/>
  <c r="II20" i="1"/>
  <c r="HY8" i="1"/>
  <c r="IH4" i="1"/>
  <c r="IJ15" i="1"/>
  <c r="IL20" i="1"/>
  <c r="ID23" i="1"/>
  <c r="HZ6" i="1"/>
  <c r="IG9" i="1"/>
  <c r="II16" i="1"/>
  <c r="II22" i="1"/>
  <c r="IC4" i="1"/>
  <c r="IC10" i="1"/>
  <c r="IK13" i="1"/>
  <c r="IE22" i="1"/>
  <c r="IH23" i="1"/>
  <c r="IB5" i="1"/>
  <c r="IF12" i="1"/>
  <c r="HZ16" i="1"/>
  <c r="IG19" i="1"/>
  <c r="IA23" i="1"/>
  <c r="HY9" i="1"/>
  <c r="IB12" i="1"/>
  <c r="FD23" i="1"/>
  <c r="IJ19" i="1"/>
  <c r="IB22" i="1"/>
  <c r="IK4" i="1"/>
  <c r="IE8" i="1"/>
  <c r="ID14" i="1"/>
  <c r="ID20" i="1"/>
  <c r="IL23" i="1"/>
  <c r="IK7" i="1"/>
  <c r="IF11" i="1"/>
  <c r="IA15" i="1"/>
  <c r="ID16" i="1"/>
  <c r="IG17" i="1"/>
  <c r="HY16" i="1"/>
  <c r="IK14" i="1"/>
  <c r="IE18" i="1"/>
  <c r="IL21" i="1"/>
  <c r="IK20" i="1"/>
  <c r="IE19" i="1"/>
  <c r="LZ21" i="1"/>
  <c r="IH18" i="1"/>
  <c r="HZ21" i="1"/>
  <c r="HY12" i="1"/>
  <c r="IC7" i="1"/>
  <c r="IL11" i="1"/>
  <c r="IG15" i="1"/>
  <c r="IG21" i="1"/>
  <c r="IF5" i="1"/>
  <c r="IA9" i="1"/>
  <c r="II12" i="1"/>
  <c r="IG11" i="1"/>
  <c r="IB15" i="1"/>
  <c r="ID15" i="1"/>
  <c r="II13" i="1"/>
  <c r="IC17" i="1"/>
  <c r="IJ20" i="1"/>
  <c r="II19" i="1"/>
  <c r="HZ17" i="1"/>
  <c r="ID11" i="1"/>
  <c r="IK19" i="1"/>
  <c r="IE23" i="1"/>
  <c r="IA6" i="1"/>
  <c r="IJ10" i="1"/>
  <c r="IB13" i="1"/>
  <c r="IB19" i="1"/>
  <c r="HY20" i="1"/>
  <c r="II6" i="1"/>
  <c r="ID10" i="1"/>
  <c r="IB9" i="1"/>
  <c r="IJ12" i="1"/>
  <c r="IJ18" i="1"/>
  <c r="IE6" i="1"/>
  <c r="IA16" i="1"/>
  <c r="IH19" i="1"/>
  <c r="HY10" i="1"/>
  <c r="IG14" i="1"/>
  <c r="II23" i="1"/>
  <c r="IC5" i="1"/>
  <c r="IG12" i="1"/>
  <c r="IC22" i="1"/>
  <c r="IL4" i="1"/>
  <c r="IH9" i="1"/>
  <c r="HZ12" i="1"/>
  <c r="IJ16" i="1"/>
  <c r="IJ22" i="1"/>
  <c r="ID4" i="1"/>
  <c r="IG5" i="1"/>
  <c r="IJ6" i="1"/>
  <c r="IE10" i="1"/>
  <c r="IE16" i="1"/>
  <c r="IA20" i="1"/>
  <c r="IL14" i="1"/>
  <c r="IF18" i="1"/>
  <c r="IG18" i="1"/>
  <c r="HY7" i="1"/>
  <c r="ID21" i="1"/>
  <c r="HY17" i="1"/>
  <c r="IF6" i="1"/>
  <c r="IA21" i="1"/>
  <c r="HY13" i="1"/>
  <c r="IF8" i="1"/>
  <c r="IK10" i="1"/>
  <c r="IE14" i="1"/>
  <c r="IE20" i="1"/>
  <c r="HY5" i="1"/>
  <c r="HY21" i="1"/>
  <c r="IE4" i="1"/>
  <c r="HZ8" i="1"/>
  <c r="HZ14" i="1"/>
  <c r="HZ20" i="1"/>
  <c r="IH7" i="1"/>
  <c r="ID17" i="1"/>
  <c r="IA10" i="1"/>
  <c r="IG23" i="1"/>
  <c r="IL18" i="1"/>
  <c r="IG22" i="1"/>
  <c r="IA4" i="1"/>
  <c r="IJ13" i="1"/>
  <c r="IF23" i="1"/>
  <c r="ID7" i="1"/>
  <c r="II9" i="1"/>
  <c r="IC13" i="1"/>
  <c r="HZ18" i="1"/>
  <c r="IH21" i="1"/>
  <c r="IK22" i="1"/>
  <c r="HY6" i="1"/>
  <c r="IH5" i="1"/>
  <c r="IH11" i="1"/>
  <c r="IH17" i="1"/>
  <c r="II17" i="1"/>
  <c r="IB16" i="1"/>
  <c r="IL7" i="1"/>
  <c r="IA5" i="1"/>
  <c r="IG16" i="1"/>
  <c r="IB20" i="1"/>
  <c r="IJ23" i="1"/>
  <c r="II7" i="1"/>
  <c r="ID22" i="1"/>
  <c r="IB6" i="1"/>
  <c r="IG8" i="1"/>
  <c r="IA12" i="1"/>
  <c r="IH15" i="1"/>
  <c r="IC19" i="1"/>
  <c r="IF20" i="1"/>
  <c r="II21" i="1"/>
  <c r="HY22" i="1"/>
  <c r="IC9" i="1"/>
  <c r="IC15" i="1"/>
  <c r="BR114" i="20" s="1"/>
  <c r="IC21" i="1"/>
  <c r="IK8" i="1"/>
  <c r="GO19" i="1"/>
  <c r="IB14" i="1"/>
  <c r="IJ17" i="1"/>
  <c r="IE21" i="1"/>
  <c r="ID5" i="1"/>
  <c r="HZ15" i="1"/>
  <c r="HZ5" i="1"/>
  <c r="IE7" i="1"/>
  <c r="IL10" i="1"/>
  <c r="IF14" i="1"/>
  <c r="IK16" i="1"/>
  <c r="IA18" i="1"/>
  <c r="ID19" i="1"/>
  <c r="IL22" i="1"/>
  <c r="IK6" i="1"/>
  <c r="IK12" i="1"/>
  <c r="IK18" i="1"/>
  <c r="IF22" i="1"/>
  <c r="IL13" i="1"/>
  <c r="IJ11" i="1"/>
  <c r="IE15" i="1"/>
  <c r="HZ19" i="1"/>
  <c r="HY18" i="1"/>
  <c r="IB23" i="1"/>
  <c r="HY14" i="1"/>
  <c r="IC6" i="1"/>
  <c r="IJ9" i="1"/>
  <c r="ID13" i="1"/>
  <c r="II15" i="1"/>
  <c r="IL16" i="1"/>
  <c r="IB18" i="1"/>
  <c r="IG20" i="1"/>
  <c r="IF4" i="1"/>
  <c r="IF10" i="1"/>
  <c r="IF16" i="1"/>
  <c r="IL12" i="1"/>
  <c r="HZ4" i="1"/>
  <c r="BE125" i="20"/>
  <c r="BE149" i="20" s="1"/>
  <c r="BE172" i="20" s="1"/>
  <c r="CG125" i="20"/>
  <c r="CG149" i="20" s="1"/>
  <c r="CG172" i="20" s="1"/>
  <c r="CH125" i="20"/>
  <c r="CH149" i="20" s="1"/>
  <c r="CH172" i="20" s="1"/>
  <c r="CJ125" i="20"/>
  <c r="CJ149" i="20" s="1"/>
  <c r="CJ172" i="20" s="1"/>
  <c r="CJ148" i="20"/>
  <c r="BW125" i="20"/>
  <c r="BW149" i="20" s="1"/>
  <c r="BW172" i="20" s="1"/>
  <c r="BU125" i="20"/>
  <c r="BU149" i="20" s="1"/>
  <c r="BU172" i="20" s="1"/>
  <c r="BG125" i="20"/>
  <c r="BG149" i="20" s="1"/>
  <c r="BG172" i="20" s="1"/>
  <c r="BY125" i="20"/>
  <c r="BY149" i="20" s="1"/>
  <c r="BY172" i="20" s="1"/>
  <c r="CC125" i="20"/>
  <c r="CC149" i="20" s="1"/>
  <c r="CC172" i="20" s="1"/>
  <c r="BH125" i="20"/>
  <c r="BH149" i="20" s="1"/>
  <c r="BH172" i="20" s="1"/>
  <c r="BM125" i="20"/>
  <c r="BM149" i="20" s="1"/>
  <c r="BM172" i="20" s="1"/>
  <c r="BN125" i="20"/>
  <c r="BN149" i="20" s="1"/>
  <c r="BN172" i="20" s="1"/>
  <c r="BI125" i="20"/>
  <c r="BI149" i="20" s="1"/>
  <c r="BI172" i="20" s="1"/>
  <c r="CE125" i="20"/>
  <c r="CE149" i="20" s="1"/>
  <c r="CE172" i="20" s="1"/>
  <c r="BV125" i="20"/>
  <c r="BV149" i="20" s="1"/>
  <c r="BV172" i="20" s="1"/>
  <c r="BQ125" i="20"/>
  <c r="BQ149" i="20" s="1"/>
  <c r="BQ172" i="20" s="1"/>
  <c r="BZ125" i="20"/>
  <c r="BZ149" i="20" s="1"/>
  <c r="BZ172" i="20" s="1"/>
  <c r="CB125" i="20"/>
  <c r="CB149" i="20" s="1"/>
  <c r="CB172" i="20" s="1"/>
  <c r="CD125" i="20"/>
  <c r="CD149" i="20" s="1"/>
  <c r="CD172" i="20" s="1"/>
  <c r="BX125" i="20"/>
  <c r="BX149" i="20" s="1"/>
  <c r="BX172" i="20" s="1"/>
  <c r="BK125" i="20"/>
  <c r="BK149" i="20" s="1"/>
  <c r="BK172" i="20" s="1"/>
  <c r="BF125" i="20"/>
  <c r="BF149" i="20" s="1"/>
  <c r="BF172" i="20" s="1"/>
  <c r="CF125" i="20"/>
  <c r="CF149" i="20" s="1"/>
  <c r="CF172" i="20" s="1"/>
  <c r="CI125" i="20"/>
  <c r="CI149" i="20" s="1"/>
  <c r="CI172" i="20" s="1"/>
  <c r="BJ125" i="20"/>
  <c r="BJ149" i="20" s="1"/>
  <c r="BJ172" i="20" s="1"/>
  <c r="CA125" i="20"/>
  <c r="CA149" i="20" s="1"/>
  <c r="CA172" i="20" s="1"/>
  <c r="BO125" i="20"/>
  <c r="BO149" i="20" s="1"/>
  <c r="BO172" i="20" s="1"/>
  <c r="BL125" i="20"/>
  <c r="BL149" i="20" s="1"/>
  <c r="BL172" i="20" s="1"/>
  <c r="BP125" i="20"/>
  <c r="BP149" i="20" s="1"/>
  <c r="BP172" i="20" s="1"/>
  <c r="DG21" i="20"/>
  <c r="DF21" i="20"/>
  <c r="DE21" i="20"/>
  <c r="F52" i="21"/>
  <c r="I52" i="21"/>
  <c r="F64" i="21"/>
  <c r="I64" i="21"/>
  <c r="I60" i="21"/>
  <c r="F60" i="21"/>
  <c r="F47" i="21"/>
  <c r="I47" i="21"/>
  <c r="DE16" i="20"/>
  <c r="DF16" i="20"/>
  <c r="DG16" i="20"/>
  <c r="F39" i="21"/>
  <c r="I39" i="21"/>
  <c r="I36" i="21"/>
  <c r="I89" i="21"/>
  <c r="F89" i="21"/>
  <c r="I85" i="21"/>
  <c r="F85" i="21"/>
  <c r="I76" i="21"/>
  <c r="F76" i="21"/>
  <c r="F41" i="21"/>
  <c r="I41" i="21"/>
  <c r="I68" i="21"/>
  <c r="F68" i="21"/>
  <c r="I65" i="21"/>
  <c r="F65" i="21"/>
  <c r="DE12" i="20"/>
  <c r="DG12" i="20"/>
  <c r="DF12" i="20"/>
  <c r="DG23" i="20"/>
  <c r="DF23" i="20"/>
  <c r="DE23" i="20"/>
  <c r="I70" i="21"/>
  <c r="F70" i="21"/>
  <c r="I97" i="21"/>
  <c r="F97" i="21"/>
  <c r="F33" i="21"/>
  <c r="I33" i="21"/>
  <c r="I94" i="21"/>
  <c r="F94" i="21"/>
  <c r="F48" i="21"/>
  <c r="I48" i="21"/>
  <c r="I93" i="21"/>
  <c r="F93" i="21"/>
  <c r="F42" i="21"/>
  <c r="I42" i="21"/>
  <c r="I99" i="21"/>
  <c r="F99" i="21"/>
  <c r="I74" i="21"/>
  <c r="F74" i="21"/>
  <c r="I37" i="21"/>
  <c r="I77" i="21"/>
  <c r="F77" i="21"/>
  <c r="DG25" i="20"/>
  <c r="DF25" i="20"/>
  <c r="DE25" i="20"/>
  <c r="I71" i="21"/>
  <c r="F71" i="21"/>
  <c r="DG19" i="20"/>
  <c r="DF19" i="20"/>
  <c r="DE19" i="20"/>
  <c r="I66" i="21"/>
  <c r="F66" i="21"/>
  <c r="DE13" i="20"/>
  <c r="DG13" i="20"/>
  <c r="DF13" i="20"/>
  <c r="I61" i="21"/>
  <c r="F61" i="21"/>
  <c r="DG8" i="20"/>
  <c r="DF8" i="20"/>
  <c r="DE8" i="20"/>
  <c r="I100" i="21"/>
  <c r="F100" i="21"/>
  <c r="I101" i="21"/>
  <c r="F101" i="21"/>
  <c r="I95" i="21"/>
  <c r="F95" i="21"/>
  <c r="F90" i="21"/>
  <c r="I90" i="21"/>
  <c r="F84" i="21"/>
  <c r="I84" i="21"/>
  <c r="DG24" i="20"/>
  <c r="DE24" i="20"/>
  <c r="DF24" i="20"/>
  <c r="F49" i="21"/>
  <c r="I49" i="21"/>
  <c r="F51" i="21"/>
  <c r="I51" i="21"/>
  <c r="F44" i="21"/>
  <c r="I44" i="21"/>
  <c r="DG22" i="20"/>
  <c r="DF22" i="20"/>
  <c r="DE22" i="20"/>
  <c r="F58" i="21"/>
  <c r="I58" i="21"/>
  <c r="DG6" i="20"/>
  <c r="DF6" i="20"/>
  <c r="DE6" i="20"/>
  <c r="F83" i="21"/>
  <c r="I83" i="21"/>
  <c r="DE11" i="20"/>
  <c r="DG11" i="20"/>
  <c r="DF11" i="20"/>
  <c r="F73" i="21"/>
  <c r="I73" i="21"/>
  <c r="F45" i="21"/>
  <c r="I45" i="21"/>
  <c r="F40" i="21"/>
  <c r="I40" i="21"/>
  <c r="DG10" i="20"/>
  <c r="DF10" i="20"/>
  <c r="DE10" i="20"/>
  <c r="F50" i="21"/>
  <c r="I50" i="21"/>
  <c r="I62" i="21"/>
  <c r="F62" i="21"/>
  <c r="DG9" i="20"/>
  <c r="DF9" i="20"/>
  <c r="DE9" i="20"/>
  <c r="I102" i="21"/>
  <c r="F102" i="21"/>
  <c r="I69" i="21"/>
  <c r="F69" i="21"/>
  <c r="F38" i="21"/>
  <c r="I38" i="21"/>
  <c r="DF17" i="20"/>
  <c r="DE17" i="20"/>
  <c r="DG17" i="20"/>
  <c r="F34" i="21"/>
  <c r="I34" i="21"/>
  <c r="I91" i="21"/>
  <c r="F91" i="21"/>
  <c r="F46" i="21"/>
  <c r="I46" i="21"/>
  <c r="F86" i="21"/>
  <c r="I86" i="21"/>
  <c r="F43" i="21"/>
  <c r="I43" i="21"/>
  <c r="F98" i="21"/>
  <c r="I98" i="21"/>
  <c r="I67" i="21"/>
  <c r="F67" i="21"/>
  <c r="DF15" i="20"/>
  <c r="DE15" i="20"/>
  <c r="DG15" i="20"/>
  <c r="I63" i="21"/>
  <c r="F63" i="21"/>
  <c r="DE14" i="20"/>
  <c r="DG14" i="20"/>
  <c r="DF14" i="20"/>
  <c r="I75" i="21"/>
  <c r="F75" i="21"/>
  <c r="DG7" i="20"/>
  <c r="DF7" i="20"/>
  <c r="DE7" i="20"/>
  <c r="I96" i="21"/>
  <c r="F96" i="21"/>
  <c r="I92" i="21"/>
  <c r="F92" i="21"/>
  <c r="I59" i="21"/>
  <c r="F59" i="21"/>
  <c r="I87" i="21"/>
  <c r="F87" i="21"/>
  <c r="DG20" i="20"/>
  <c r="DF20" i="20"/>
  <c r="DE20" i="20"/>
  <c r="F72" i="21"/>
  <c r="I72" i="21"/>
  <c r="DF18" i="20"/>
  <c r="DE18" i="20"/>
  <c r="DG18" i="20"/>
  <c r="F35" i="21"/>
  <c r="I35" i="21"/>
  <c r="F88" i="21"/>
  <c r="I88" i="21"/>
  <c r="JG19" i="1"/>
  <c r="K117" i="7"/>
  <c r="I117" i="7"/>
  <c r="K101" i="7"/>
  <c r="I101" i="7"/>
  <c r="K85" i="7"/>
  <c r="I85" i="7"/>
  <c r="K69" i="7"/>
  <c r="I69" i="7"/>
  <c r="K53" i="7"/>
  <c r="I53" i="7"/>
  <c r="K37" i="7"/>
  <c r="I37" i="7"/>
  <c r="K21" i="7"/>
  <c r="I21" i="7"/>
  <c r="K5" i="7"/>
  <c r="I5" i="7"/>
  <c r="L106" i="7"/>
  <c r="J106" i="7"/>
  <c r="L90" i="7"/>
  <c r="J90" i="7"/>
  <c r="L74" i="7"/>
  <c r="J74" i="7"/>
  <c r="L58" i="7"/>
  <c r="J58" i="7"/>
  <c r="L42" i="7"/>
  <c r="J42" i="7"/>
  <c r="L26" i="7"/>
  <c r="J26" i="7"/>
  <c r="L10" i="7"/>
  <c r="J10" i="7"/>
  <c r="HT23" i="1"/>
  <c r="IP21" i="1"/>
  <c r="KX21" i="1"/>
  <c r="HX19" i="1"/>
  <c r="K116" i="7"/>
  <c r="I116" i="7"/>
  <c r="K100" i="7"/>
  <c r="I100" i="7"/>
  <c r="K84" i="7"/>
  <c r="I84" i="7"/>
  <c r="K68" i="7"/>
  <c r="I68" i="7"/>
  <c r="K52" i="7"/>
  <c r="I52" i="7"/>
  <c r="K36" i="7"/>
  <c r="I36" i="7"/>
  <c r="K20" i="7"/>
  <c r="I20" i="7"/>
  <c r="K4" i="7"/>
  <c r="I4" i="7"/>
  <c r="L105" i="7"/>
  <c r="J105" i="7"/>
  <c r="L89" i="7"/>
  <c r="J89" i="7"/>
  <c r="L73" i="7"/>
  <c r="J73" i="7"/>
  <c r="L57" i="7"/>
  <c r="J57" i="7"/>
  <c r="L41" i="7"/>
  <c r="J41" i="7"/>
  <c r="L25" i="7"/>
  <c r="J25" i="7"/>
  <c r="L9" i="7"/>
  <c r="J9" i="7"/>
  <c r="HH23" i="1"/>
  <c r="LB21" i="1"/>
  <c r="AN15" i="1"/>
  <c r="HF20" i="1"/>
  <c r="KP18" i="1"/>
  <c r="NB18" i="1"/>
  <c r="MA23" i="1"/>
  <c r="GJ18" i="1"/>
  <c r="DE23" i="1"/>
  <c r="FE21" i="1"/>
  <c r="C10" i="1"/>
  <c r="JS22" i="1"/>
  <c r="Z21" i="1"/>
  <c r="EU21" i="1"/>
  <c r="EK21" i="1"/>
  <c r="FV21" i="1"/>
  <c r="IX19" i="1"/>
  <c r="GL19" i="1"/>
  <c r="DZ19" i="1"/>
  <c r="DB21" i="1"/>
  <c r="C12" i="1"/>
  <c r="HB19" i="1"/>
  <c r="NC23" i="1"/>
  <c r="GH18" i="1"/>
  <c r="BM20" i="1"/>
  <c r="LU21" i="1"/>
  <c r="JU21" i="1"/>
  <c r="KG21" i="1"/>
  <c r="AK22" i="1"/>
  <c r="HB22" i="1"/>
  <c r="HN22" i="1"/>
  <c r="HJ22" i="1"/>
  <c r="BG6" i="1"/>
  <c r="BJ6" i="1"/>
  <c r="EO6" i="1"/>
  <c r="FX6" i="1"/>
  <c r="GQ6" i="1"/>
  <c r="AU10" i="1"/>
  <c r="AW7" i="1"/>
  <c r="EB7" i="1"/>
  <c r="EU7" i="1"/>
  <c r="GD7" i="1"/>
  <c r="HM7" i="1"/>
  <c r="EN7" i="1"/>
  <c r="HH4" i="1"/>
  <c r="JJ4" i="1"/>
  <c r="KS4" i="1"/>
  <c r="DP5" i="1"/>
  <c r="EI5" i="1"/>
  <c r="HN5" i="1"/>
  <c r="IW5" i="1"/>
  <c r="KF5" i="1"/>
  <c r="HW5" i="1"/>
  <c r="LE5" i="1"/>
  <c r="MN5" i="1"/>
  <c r="G6" i="1"/>
  <c r="HK9" i="1"/>
  <c r="LQ5" i="1"/>
  <c r="AV6" i="1"/>
  <c r="BO6" i="1"/>
  <c r="CX6" i="1"/>
  <c r="EG6" i="1"/>
  <c r="BH6" i="1"/>
  <c r="CA6" i="1"/>
  <c r="FF6" i="1"/>
  <c r="GO6" i="1"/>
  <c r="HX6" i="1"/>
  <c r="FO6" i="1"/>
  <c r="FR6" i="1"/>
  <c r="IW6" i="1"/>
  <c r="KF6" i="1"/>
  <c r="KY6" i="1"/>
  <c r="FC10" i="1"/>
  <c r="FE7" i="1"/>
  <c r="L4" i="1"/>
  <c r="AE4" i="1"/>
  <c r="JV6" i="1"/>
  <c r="LP4" i="1"/>
  <c r="MI4" i="1"/>
  <c r="R5" i="1"/>
  <c r="BA5" i="1"/>
  <c r="MB4" i="1"/>
  <c r="MU4" i="1"/>
  <c r="BZ5" i="1"/>
  <c r="DI5" i="1"/>
  <c r="C22" i="1"/>
  <c r="HI23" i="1"/>
  <c r="GA23" i="1"/>
  <c r="IQ20" i="1"/>
  <c r="FY23" i="1"/>
  <c r="DY23" i="1"/>
  <c r="EK23" i="1"/>
  <c r="IO23" i="1"/>
  <c r="FJ23" i="1"/>
  <c r="FV23" i="1"/>
  <c r="FR23" i="1"/>
  <c r="GT23" i="1"/>
  <c r="DO23" i="1"/>
  <c r="DK23" i="1"/>
  <c r="DG23" i="1"/>
  <c r="EY23" i="1"/>
  <c r="AD20" i="1"/>
  <c r="BZ18" i="1"/>
  <c r="LH23" i="1"/>
  <c r="MZ23" i="1"/>
  <c r="FZ20" i="1"/>
  <c r="LF21" i="1"/>
  <c r="LR21" i="1"/>
  <c r="LN21" i="1"/>
  <c r="MP21" i="1"/>
  <c r="LC6" i="1"/>
  <c r="LF6" i="1"/>
  <c r="AK7" i="1"/>
  <c r="BT7" i="1"/>
  <c r="CM7" i="1"/>
  <c r="AI4" i="1"/>
  <c r="AL4" i="1"/>
  <c r="DQ4" i="1"/>
  <c r="EZ4" i="1"/>
  <c r="FS4" i="1"/>
  <c r="W8" i="1"/>
  <c r="EC4" i="1"/>
  <c r="DD5" i="1"/>
  <c r="DW5" i="1"/>
  <c r="FF5" i="1"/>
  <c r="GO5" i="1"/>
  <c r="L6" i="1"/>
  <c r="AE6" i="1"/>
  <c r="DJ6" i="1"/>
  <c r="ES6" i="1"/>
  <c r="GB6" i="1"/>
  <c r="DS6" i="1"/>
  <c r="DV6" i="1"/>
  <c r="HA6" i="1"/>
  <c r="JC6" i="1"/>
  <c r="DG10" i="1"/>
  <c r="HM6" i="1"/>
  <c r="KR6" i="1"/>
  <c r="LK6" i="1"/>
  <c r="MT6" i="1"/>
  <c r="AC7" i="1"/>
  <c r="LD6" i="1"/>
  <c r="LW6" i="1"/>
  <c r="BB7" i="1"/>
  <c r="CK7" i="1"/>
  <c r="DT7" i="1"/>
  <c r="BK7" i="1"/>
  <c r="BN7" i="1"/>
  <c r="ES7" i="1"/>
  <c r="GB7" i="1"/>
  <c r="GU7" i="1"/>
  <c r="EQ4" i="1"/>
  <c r="ET4" i="1"/>
  <c r="HY4" i="1"/>
  <c r="JH4" i="1"/>
  <c r="KA4" i="1"/>
  <c r="EE8" i="1"/>
  <c r="EG5" i="1"/>
  <c r="HL5" i="1"/>
  <c r="JN5" i="1"/>
  <c r="KW5" i="1"/>
  <c r="HX5" i="1"/>
  <c r="IQ5" i="1"/>
  <c r="LV5" i="1"/>
  <c r="NB21" i="1"/>
  <c r="C15" i="1"/>
  <c r="FH23" i="1"/>
  <c r="CX20" i="1"/>
  <c r="MK23" i="1"/>
  <c r="KC22" i="1"/>
  <c r="IO22" i="1"/>
  <c r="MS22" i="1"/>
  <c r="JN22" i="1"/>
  <c r="JZ22" i="1"/>
  <c r="JV22" i="1"/>
  <c r="KX22" i="1"/>
  <c r="HS22" i="1"/>
  <c r="HO22" i="1"/>
  <c r="HK22" i="1"/>
  <c r="JC22" i="1"/>
  <c r="MU19" i="1"/>
  <c r="EB23" i="1"/>
  <c r="BL23" i="1"/>
  <c r="DD23" i="1"/>
  <c r="IZ22" i="1"/>
  <c r="MS23" i="1"/>
  <c r="AD18" i="1"/>
  <c r="HT17" i="1"/>
  <c r="AX19" i="1"/>
  <c r="GY7" i="1"/>
  <c r="HB7" i="1"/>
  <c r="Z4" i="1"/>
  <c r="BI4" i="1"/>
  <c r="CR4" i="1"/>
  <c r="KE4" i="1"/>
  <c r="KH4" i="1"/>
  <c r="M5" i="1"/>
  <c r="AV5" i="1"/>
  <c r="BO5" i="1"/>
  <c r="JS8" i="1"/>
  <c r="JU5" i="1"/>
  <c r="MZ5" i="1"/>
  <c r="S6" i="1"/>
  <c r="BB6" i="1"/>
  <c r="CK6" i="1"/>
  <c r="JH6" i="1"/>
  <c r="KA6" i="1"/>
  <c r="F7" i="1"/>
  <c r="AO7" i="1"/>
  <c r="BX7" i="1"/>
  <c r="O7" i="1"/>
  <c r="R7" i="1"/>
  <c r="CW7" i="1"/>
  <c r="EF7" i="1"/>
  <c r="EY7" i="1"/>
  <c r="NC10" i="1"/>
  <c r="DI7" i="1"/>
  <c r="GN7" i="1"/>
  <c r="HG7" i="1"/>
  <c r="IP7" i="1"/>
  <c r="GZ7" i="1"/>
  <c r="X4" i="1"/>
  <c r="AQ4" i="1"/>
  <c r="BZ4" i="1"/>
  <c r="DI4" i="1"/>
  <c r="AJ4" i="1"/>
  <c r="BC4" i="1"/>
  <c r="EH4" i="1"/>
  <c r="FQ4" i="1"/>
  <c r="GZ4" i="1"/>
  <c r="AM5" i="1"/>
  <c r="AP5" i="1"/>
  <c r="DU5" i="1"/>
  <c r="FD5" i="1"/>
  <c r="FW5" i="1"/>
  <c r="AA9" i="1"/>
  <c r="AC6" i="1"/>
  <c r="DH6" i="1"/>
  <c r="EA6" i="1"/>
  <c r="FJ6" i="1"/>
  <c r="GS6" i="1"/>
  <c r="DT6" i="1"/>
  <c r="EM6" i="1"/>
  <c r="HR6" i="1"/>
  <c r="JA6" i="1"/>
  <c r="HX20" i="1"/>
  <c r="N22" i="1"/>
  <c r="IW22" i="1"/>
  <c r="CR23" i="1"/>
  <c r="C20" i="1"/>
  <c r="FC21" i="1"/>
  <c r="AG22" i="1"/>
  <c r="MG21" i="1"/>
  <c r="MS21" i="1"/>
  <c r="CW22" i="1"/>
  <c r="R22" i="1"/>
  <c r="AD22" i="1"/>
  <c r="Z22" i="1"/>
  <c r="BB22" i="1"/>
  <c r="LW21" i="1"/>
  <c r="LS21" i="1"/>
  <c r="LO21" i="1"/>
  <c r="G22" i="1"/>
  <c r="MB19" i="1"/>
  <c r="FP22" i="1"/>
  <c r="HH22" i="1"/>
  <c r="AK20" i="1"/>
  <c r="CW23" i="1"/>
  <c r="AW23" i="1"/>
  <c r="BI23" i="1"/>
  <c r="FM23" i="1"/>
  <c r="FX4" i="1"/>
  <c r="GQ4" i="1"/>
  <c r="JV4" i="1"/>
  <c r="LE4" i="1"/>
  <c r="MN4" i="1"/>
  <c r="GA5" i="1"/>
  <c r="GD5" i="1"/>
  <c r="JI5" i="1"/>
  <c r="KR5" i="1"/>
  <c r="LK5" i="1"/>
  <c r="FO9" i="1"/>
  <c r="FQ6" i="1"/>
  <c r="IV6" i="1"/>
  <c r="JO6" i="1"/>
  <c r="KX6" i="1"/>
  <c r="MG6" i="1"/>
  <c r="FD7" i="1"/>
  <c r="FW7" i="1"/>
  <c r="JB7" i="1"/>
  <c r="AD4" i="1"/>
  <c r="BM4" i="1"/>
  <c r="JK7" i="1"/>
  <c r="G4" i="1"/>
  <c r="CL4" i="1"/>
  <c r="DU4" i="1"/>
  <c r="FD4" i="1"/>
  <c r="CU4" i="1"/>
  <c r="CX4" i="1"/>
  <c r="GC4" i="1"/>
  <c r="HL4" i="1"/>
  <c r="CI8" i="1"/>
  <c r="GO4" i="1"/>
  <c r="JT4" i="1"/>
  <c r="KM4" i="1"/>
  <c r="LV4" i="1"/>
  <c r="E5" i="1"/>
  <c r="KF4" i="1"/>
  <c r="KY4" i="1"/>
  <c r="AD5" i="1"/>
  <c r="BM5" i="1"/>
  <c r="CV5" i="1"/>
  <c r="KI5" i="1"/>
  <c r="KL5" i="1"/>
  <c r="Q6" i="1"/>
  <c r="AZ6" i="1"/>
  <c r="BS6" i="1"/>
  <c r="JW9" i="1"/>
  <c r="JY6" i="1"/>
  <c r="D7" i="1"/>
  <c r="W7" i="1"/>
  <c r="BF7" i="1"/>
  <c r="LY23" i="1"/>
  <c r="J22" i="1"/>
  <c r="GW22" i="1"/>
  <c r="EJ23" i="1"/>
  <c r="CD19" i="1"/>
  <c r="MI21" i="1"/>
  <c r="J21" i="1"/>
  <c r="JJ18" i="1"/>
  <c r="CT19" i="1"/>
  <c r="GK21" i="1"/>
  <c r="ED20" i="1"/>
  <c r="LN20" i="1"/>
  <c r="JB20" i="1"/>
  <c r="FF21" i="1"/>
  <c r="DF18" i="1"/>
  <c r="AT18" i="1"/>
  <c r="MH17" i="1"/>
  <c r="LJ19" i="1"/>
  <c r="C5" i="1"/>
  <c r="MJ21" i="1"/>
  <c r="JT21" i="1"/>
  <c r="LL21" i="1"/>
  <c r="BX18" i="1"/>
  <c r="HA22" i="1"/>
  <c r="FA22" i="1"/>
  <c r="FM22" i="1"/>
  <c r="JQ22" i="1"/>
  <c r="BT5" i="1"/>
  <c r="CM5" i="1"/>
  <c r="FR5" i="1"/>
  <c r="HA5" i="1"/>
  <c r="BW6" i="1"/>
  <c r="BZ6" i="1"/>
  <c r="FE6" i="1"/>
  <c r="GN6" i="1"/>
  <c r="HG6" i="1"/>
  <c r="BK10" i="1"/>
  <c r="BM7" i="1"/>
  <c r="ER7" i="1"/>
  <c r="FK7" i="1"/>
  <c r="GT7" i="1"/>
  <c r="ES4" i="1"/>
  <c r="HX4" i="1"/>
  <c r="IQ4" i="1"/>
  <c r="JZ4" i="1"/>
  <c r="LI4" i="1"/>
  <c r="JC4" i="1"/>
  <c r="MH4" i="1"/>
  <c r="Q5" i="1"/>
  <c r="AZ5" i="1"/>
  <c r="MQ4" i="1"/>
  <c r="MT4" i="1"/>
  <c r="BY5" i="1"/>
  <c r="DH5" i="1"/>
  <c r="EA5" i="1"/>
  <c r="ME8" i="1"/>
  <c r="CK5" i="1"/>
  <c r="FP5" i="1"/>
  <c r="GI5" i="1"/>
  <c r="HR5" i="1"/>
  <c r="JA5" i="1"/>
  <c r="GB5" i="1"/>
  <c r="GU5" i="1"/>
  <c r="JZ5" i="1"/>
  <c r="LI5" i="1"/>
  <c r="MR5" i="1"/>
  <c r="GE6" i="1"/>
  <c r="GH6" i="1"/>
  <c r="JM6" i="1"/>
  <c r="KV6" i="1"/>
  <c r="LO6" i="1"/>
  <c r="FS10" i="1"/>
  <c r="FU7" i="1"/>
  <c r="IZ7" i="1"/>
  <c r="AB4" i="1"/>
  <c r="AU4" i="1"/>
  <c r="FR7" i="1"/>
  <c r="E4" i="1"/>
  <c r="CJ4" i="1"/>
  <c r="DC4" i="1"/>
  <c r="EL4" i="1"/>
  <c r="FU4" i="1"/>
  <c r="ET23" i="1"/>
  <c r="AL22" i="1"/>
  <c r="HI22" i="1"/>
  <c r="BD23" i="1"/>
  <c r="LI20" i="1"/>
  <c r="ME21" i="1"/>
  <c r="GN23" i="1"/>
  <c r="DX23" i="1"/>
  <c r="FP23" i="1"/>
  <c r="CZ23" i="1"/>
  <c r="FI23" i="1"/>
  <c r="DI23" i="1"/>
  <c r="DU23" i="1"/>
  <c r="ED23" i="1"/>
  <c r="EP23" i="1"/>
  <c r="EL23" i="1"/>
  <c r="FN23" i="1"/>
  <c r="MU23" i="1"/>
  <c r="LF18" i="1"/>
  <c r="MM23" i="1"/>
  <c r="CB16" i="1"/>
  <c r="FQ19" i="1"/>
  <c r="LE21" i="1"/>
  <c r="JE21" i="1"/>
  <c r="JQ21" i="1"/>
  <c r="U22" i="1"/>
  <c r="LP5" i="1"/>
  <c r="MI5" i="1"/>
  <c r="BN6" i="1"/>
  <c r="CW6" i="1"/>
  <c r="EF6" i="1"/>
  <c r="LS6" i="1"/>
  <c r="LV6" i="1"/>
  <c r="BA7" i="1"/>
  <c r="CJ7" i="1"/>
  <c r="DC7" i="1"/>
  <c r="LG10" i="1"/>
  <c r="BB4" i="1"/>
  <c r="EG4" i="1"/>
  <c r="FP4" i="1"/>
  <c r="GI4" i="1"/>
  <c r="AM8" i="1"/>
  <c r="AO5" i="1"/>
  <c r="DT5" i="1"/>
  <c r="EM5" i="1"/>
  <c r="FV5" i="1"/>
  <c r="HE5" i="1"/>
  <c r="EF5" i="1"/>
  <c r="EY5" i="1"/>
  <c r="JM5" i="1"/>
  <c r="KV5" i="1"/>
  <c r="IM5" i="1"/>
  <c r="IP5" i="1"/>
  <c r="LU5" i="1"/>
  <c r="D6" i="1"/>
  <c r="W6" i="1"/>
  <c r="MG5" i="1"/>
  <c r="BL6" i="1"/>
  <c r="CE6" i="1"/>
  <c r="DN6" i="1"/>
  <c r="EW6" i="1"/>
  <c r="BX6" i="1"/>
  <c r="CQ6" i="1"/>
  <c r="FV6" i="1"/>
  <c r="HE6" i="1"/>
  <c r="IN6" i="1"/>
  <c r="CA7" i="1"/>
  <c r="CD7" i="1"/>
  <c r="FI7" i="1"/>
  <c r="GR7" i="1"/>
  <c r="HK7" i="1"/>
  <c r="FG4" i="1"/>
  <c r="FJ4" i="1"/>
  <c r="IO4" i="1"/>
  <c r="JX4" i="1"/>
  <c r="KQ4" i="1"/>
  <c r="EU8" i="1"/>
  <c r="JA4" i="1"/>
  <c r="MF4" i="1"/>
  <c r="FF23" i="1"/>
  <c r="Y5" i="1"/>
  <c r="LM22" i="1"/>
  <c r="EE23" i="1"/>
  <c r="C8" i="1"/>
  <c r="W22" i="1"/>
  <c r="KR22" i="1"/>
  <c r="JT22" i="1"/>
  <c r="EW21" i="1"/>
  <c r="JM22" i="1"/>
  <c r="HM22" i="1"/>
  <c r="MC22" i="1"/>
  <c r="IT22" i="1"/>
  <c r="IP22" i="1"/>
  <c r="JR22" i="1"/>
  <c r="CY23" i="1"/>
  <c r="CU23" i="1"/>
  <c r="CQ23" i="1"/>
  <c r="EI23" i="1"/>
  <c r="EH19" i="1"/>
  <c r="C9" i="1"/>
  <c r="KR23" i="1"/>
  <c r="MJ23" i="1"/>
  <c r="AH19" i="1"/>
  <c r="HL6" i="1"/>
  <c r="LJ6" i="1"/>
  <c r="MS6" i="1"/>
  <c r="AB7" i="1"/>
  <c r="HO7" i="1"/>
  <c r="HR7" i="1"/>
  <c r="AP4" i="1"/>
  <c r="BY4" i="1"/>
  <c r="DH4" i="1"/>
  <c r="AY4" i="1"/>
  <c r="KX4" i="1"/>
  <c r="AC5" i="1"/>
  <c r="BL5" i="1"/>
  <c r="CE5" i="1"/>
  <c r="KI8" i="1"/>
  <c r="KK5" i="1"/>
  <c r="P6" i="1"/>
  <c r="AI6" i="1"/>
  <c r="BR6" i="1"/>
  <c r="DA6" i="1"/>
  <c r="AB6" i="1"/>
  <c r="AU6" i="1"/>
  <c r="DZ6" i="1"/>
  <c r="FI6" i="1"/>
  <c r="GR6" i="1"/>
  <c r="EI6" i="1"/>
  <c r="EL6" i="1"/>
  <c r="HQ6" i="1"/>
  <c r="IZ6" i="1"/>
  <c r="JS6" i="1"/>
  <c r="DW10" i="1"/>
  <c r="LH6" i="1"/>
  <c r="MA6" i="1"/>
  <c r="J7" i="1"/>
  <c r="AS7" i="1"/>
  <c r="LT6" i="1"/>
  <c r="MM6" i="1"/>
  <c r="BR7" i="1"/>
  <c r="DA7" i="1"/>
  <c r="EJ7" i="1"/>
  <c r="AZ4" i="1"/>
  <c r="BS4" i="1"/>
  <c r="EX4" i="1"/>
  <c r="GG4" i="1"/>
  <c r="HP4" i="1"/>
  <c r="BC5" i="1"/>
  <c r="BF5" i="1"/>
  <c r="EK5" i="1"/>
  <c r="FT5" i="1"/>
  <c r="GM5" i="1"/>
  <c r="AQ9" i="1"/>
  <c r="EW5" i="1"/>
  <c r="IU5" i="1"/>
  <c r="FB23" i="1"/>
  <c r="LE23" i="1"/>
  <c r="KI23" i="1"/>
  <c r="JL22" i="1"/>
  <c r="AY22" i="1"/>
  <c r="NA23" i="1"/>
  <c r="AV22" i="1"/>
  <c r="MF21" i="1"/>
  <c r="X22" i="1"/>
  <c r="HP19" i="1"/>
  <c r="Q22" i="1"/>
  <c r="LQ21" i="1"/>
  <c r="MC21" i="1"/>
  <c r="CG22" i="1"/>
  <c r="ML21" i="1"/>
  <c r="MX21" i="1"/>
  <c r="MT21" i="1"/>
  <c r="V22" i="1"/>
  <c r="HC22" i="1"/>
  <c r="GY22" i="1"/>
  <c r="GU22" i="1"/>
  <c r="IM22" i="1"/>
  <c r="CY19" i="1"/>
  <c r="DL23" i="1"/>
  <c r="AV23" i="1"/>
  <c r="CN23" i="1"/>
  <c r="DH7" i="1"/>
  <c r="EA7" i="1"/>
  <c r="HF7" i="1"/>
  <c r="IO7" i="1"/>
  <c r="Q4" i="1"/>
  <c r="GN4" i="1"/>
  <c r="HG4" i="1"/>
  <c r="KL4" i="1"/>
  <c r="LU4" i="1"/>
  <c r="D5" i="1"/>
  <c r="KU4" i="1"/>
  <c r="GT5" i="1"/>
  <c r="JY5" i="1"/>
  <c r="LH5" i="1"/>
  <c r="MA5" i="1"/>
  <c r="GE9" i="1"/>
  <c r="GG6" i="1"/>
  <c r="JL6" i="1"/>
  <c r="KE6" i="1"/>
  <c r="LN6" i="1"/>
  <c r="MW6" i="1"/>
  <c r="JX6" i="1"/>
  <c r="KQ6" i="1"/>
  <c r="V7" i="1"/>
  <c r="BE7" i="1"/>
  <c r="CN7" i="1"/>
  <c r="AE7" i="1"/>
  <c r="AH7" i="1"/>
  <c r="DM7" i="1"/>
  <c r="EV7" i="1"/>
  <c r="FO7" i="1"/>
  <c r="S11" i="1"/>
  <c r="DY7" i="1"/>
  <c r="HD7" i="1"/>
  <c r="HW7" i="1"/>
  <c r="JF7" i="1"/>
  <c r="ED5" i="1"/>
  <c r="HP7" i="1"/>
  <c r="AN4" i="1"/>
  <c r="BG4" i="1"/>
  <c r="CP4" i="1"/>
  <c r="DY4" i="1"/>
  <c r="KV4" i="1"/>
  <c r="LO4" i="1"/>
  <c r="AT5" i="1"/>
  <c r="CC5" i="1"/>
  <c r="DL5" i="1"/>
  <c r="KY5" i="1"/>
  <c r="LB5" i="1"/>
  <c r="AG6" i="1"/>
  <c r="BP6" i="1"/>
  <c r="CI6" i="1"/>
  <c r="KM9" i="1"/>
  <c r="AS6" i="1"/>
  <c r="DX6" i="1"/>
  <c r="EQ6" i="1"/>
  <c r="FZ6" i="1"/>
  <c r="GD23" i="1"/>
  <c r="NA21" i="1"/>
  <c r="GV22" i="1"/>
  <c r="EA23" i="1"/>
  <c r="KS23" i="1"/>
  <c r="EY21" i="1"/>
  <c r="IT18" i="1"/>
  <c r="HV20" i="1"/>
  <c r="HJ18" i="1"/>
  <c r="DN20" i="1"/>
  <c r="N18" i="1"/>
  <c r="GX18" i="1"/>
  <c r="FU21" i="1"/>
  <c r="ML18" i="1"/>
  <c r="FV19" i="1"/>
  <c r="DJ19" i="1"/>
  <c r="GP20" i="1"/>
  <c r="LG21" i="1"/>
  <c r="LC21" i="1"/>
  <c r="KY21" i="1"/>
  <c r="MQ21" i="1"/>
  <c r="CF19" i="1"/>
  <c r="HP22" i="1"/>
  <c r="EZ22" i="1"/>
  <c r="GR22" i="1"/>
  <c r="FE19" i="1"/>
  <c r="CW4" i="1"/>
  <c r="GB4" i="1"/>
  <c r="GU4" i="1"/>
  <c r="JM4" i="1"/>
  <c r="CJ5" i="1"/>
  <c r="DC5" i="1"/>
  <c r="GH5" i="1"/>
  <c r="HQ5" i="1"/>
  <c r="IZ5" i="1"/>
  <c r="GQ5" i="1"/>
  <c r="CP6" i="1"/>
  <c r="FU6" i="1"/>
  <c r="HD6" i="1"/>
  <c r="HW6" i="1"/>
  <c r="CA10" i="1"/>
  <c r="CC7" i="1"/>
  <c r="FH7" i="1"/>
  <c r="GA7" i="1"/>
  <c r="HJ7" i="1"/>
  <c r="IS7" i="1"/>
  <c r="FT7" i="1"/>
  <c r="GM7" i="1"/>
  <c r="K4" i="1"/>
  <c r="AT4" i="1"/>
  <c r="CC4" i="1"/>
  <c r="D4" i="1"/>
  <c r="W4" i="1"/>
  <c r="DB4" i="1"/>
  <c r="EK4" i="1"/>
  <c r="FT4" i="1"/>
  <c r="DK4" i="1"/>
  <c r="DN4" i="1"/>
  <c r="GS4" i="1"/>
  <c r="IU4" i="1"/>
  <c r="CY8" i="1"/>
  <c r="HE4" i="1"/>
  <c r="KJ4" i="1"/>
  <c r="LC4" i="1"/>
  <c r="ML4" i="1"/>
  <c r="U5" i="1"/>
  <c r="GR5" i="1"/>
  <c r="HK5" i="1"/>
  <c r="KP5" i="1"/>
  <c r="LY5" i="1"/>
  <c r="H6" i="1"/>
  <c r="GU6" i="1"/>
  <c r="GX6" i="1"/>
  <c r="KC6" i="1"/>
  <c r="LL6" i="1"/>
  <c r="ME6" i="1"/>
  <c r="GI10" i="1"/>
  <c r="KO6" i="1"/>
  <c r="T7" i="1"/>
  <c r="AM7" i="1"/>
  <c r="BV7" i="1"/>
  <c r="AM16" i="1"/>
  <c r="BR20" i="1"/>
  <c r="LA21" i="1"/>
  <c r="IN22" i="1"/>
  <c r="DW23" i="1"/>
  <c r="FK23" i="1"/>
  <c r="FG23" i="1"/>
  <c r="FC23" i="1"/>
  <c r="GU23" i="1"/>
  <c r="FK18" i="1"/>
  <c r="FX23" i="1"/>
  <c r="DH23" i="1"/>
  <c r="EZ23" i="1"/>
  <c r="CJ23" i="1"/>
  <c r="EC23" i="1"/>
  <c r="CC23" i="1"/>
  <c r="CO23" i="1"/>
  <c r="GS23" i="1"/>
  <c r="C11" i="1"/>
  <c r="C23" i="1"/>
  <c r="C19" i="1"/>
  <c r="BN19" i="1"/>
  <c r="MQ23" i="1"/>
  <c r="LT21" i="1"/>
  <c r="JD21" i="1"/>
  <c r="KV21" i="1"/>
  <c r="CI21" i="1"/>
  <c r="MS4" i="1"/>
  <c r="BX5" i="1"/>
  <c r="CQ5" i="1"/>
  <c r="DZ5" i="1"/>
  <c r="FI5" i="1"/>
  <c r="MF5" i="1"/>
  <c r="MY5" i="1"/>
  <c r="CD6" i="1"/>
  <c r="DM6" i="1"/>
  <c r="EV6" i="1"/>
  <c r="CM6" i="1"/>
  <c r="ML6" i="1"/>
  <c r="BQ7" i="1"/>
  <c r="CZ7" i="1"/>
  <c r="DS7" i="1"/>
  <c r="BO4" i="1"/>
  <c r="BR4" i="1"/>
  <c r="EW4" i="1"/>
  <c r="GF4" i="1"/>
  <c r="GY4" i="1"/>
  <c r="BC8" i="1"/>
  <c r="FI4" i="1"/>
  <c r="IN4" i="1"/>
  <c r="JG4" i="1"/>
  <c r="KP4" i="1"/>
  <c r="LY4" i="1"/>
  <c r="IZ4" i="1"/>
  <c r="JS4" i="1"/>
  <c r="MX4" i="1"/>
  <c r="AG5" i="1"/>
  <c r="BP5" i="1"/>
  <c r="G5" i="1"/>
  <c r="J5" i="1"/>
  <c r="CO5" i="1"/>
  <c r="DX5" i="1"/>
  <c r="EQ5" i="1"/>
  <c r="MU8" i="1"/>
  <c r="DA5" i="1"/>
  <c r="GF5" i="1"/>
  <c r="GY5" i="1"/>
  <c r="JQ5" i="1"/>
  <c r="CN6" i="1"/>
  <c r="DG6" i="1"/>
  <c r="GL6" i="1"/>
  <c r="HU6" i="1"/>
  <c r="JD6" i="1"/>
  <c r="CQ7" i="1"/>
  <c r="CT7" i="1"/>
  <c r="FY7" i="1"/>
  <c r="HH7" i="1"/>
  <c r="IX4" i="1"/>
  <c r="GK7" i="1"/>
  <c r="C4" i="1"/>
  <c r="F20" i="1"/>
  <c r="LM21" i="1"/>
  <c r="KG20" i="1"/>
  <c r="FO23" i="1"/>
  <c r="JO22" i="1"/>
  <c r="JK22" i="1"/>
  <c r="JG22" i="1"/>
  <c r="KY22" i="1"/>
  <c r="EB18" i="1"/>
  <c r="KB22" i="1"/>
  <c r="HL22" i="1"/>
  <c r="JD22" i="1"/>
  <c r="KW20" i="1"/>
  <c r="GG22" i="1"/>
  <c r="GS22" i="1"/>
  <c r="KW22" i="1"/>
  <c r="DN23" i="1"/>
  <c r="DZ23" i="1"/>
  <c r="DV23" i="1"/>
  <c r="EX23" i="1"/>
  <c r="ME23" i="1"/>
  <c r="BJ18" i="1"/>
  <c r="LW23" i="1"/>
  <c r="C16" i="1"/>
  <c r="JU18" i="1"/>
  <c r="IO5" i="1"/>
  <c r="LT5" i="1"/>
  <c r="MM5" i="1"/>
  <c r="V6" i="1"/>
  <c r="BE6" i="1"/>
  <c r="IU6" i="1"/>
  <c r="LZ6" i="1"/>
  <c r="I7" i="1"/>
  <c r="AR7" i="1"/>
  <c r="MI6" i="1"/>
  <c r="BF4" i="1"/>
  <c r="CO4" i="1"/>
  <c r="DX4" i="1"/>
  <c r="LK4" i="1"/>
  <c r="LN4" i="1"/>
  <c r="AS5" i="1"/>
  <c r="CB5" i="1"/>
  <c r="CU5" i="1"/>
  <c r="KY8" i="1"/>
  <c r="BE5" i="1"/>
  <c r="EJ5" i="1"/>
  <c r="FC5" i="1"/>
  <c r="GL5" i="1"/>
  <c r="HU5" i="1"/>
  <c r="EV5" i="1"/>
  <c r="FO5" i="1"/>
  <c r="IT5" i="1"/>
  <c r="KC5" i="1"/>
  <c r="LL5" i="1"/>
  <c r="JC5" i="1"/>
  <c r="JF5" i="1"/>
  <c r="MK5" i="1"/>
  <c r="T6" i="1"/>
  <c r="AM6" i="1"/>
  <c r="IQ9" i="1"/>
  <c r="MW5" i="1"/>
  <c r="CB6" i="1"/>
  <c r="CU6" i="1"/>
  <c r="ED6" i="1"/>
  <c r="FM6" i="1"/>
  <c r="MJ6" i="1"/>
  <c r="NC6" i="1"/>
  <c r="CH7" i="1"/>
  <c r="DQ7" i="1"/>
  <c r="EZ7" i="1"/>
  <c r="BP4" i="1"/>
  <c r="CI4" i="1"/>
  <c r="FN4" i="1"/>
  <c r="GW4" i="1"/>
  <c r="FW4" i="1"/>
  <c r="FZ4" i="1"/>
  <c r="JE4" i="1"/>
  <c r="KN4" i="1"/>
  <c r="LG4" i="1"/>
  <c r="FK8" i="1"/>
  <c r="IX22" i="1"/>
  <c r="CL21" i="1"/>
  <c r="BQ22" i="1"/>
  <c r="KU22" i="1"/>
  <c r="JZ20" i="1"/>
  <c r="S22" i="1"/>
  <c r="O22" i="1"/>
  <c r="K22" i="1"/>
  <c r="BC22" i="1"/>
  <c r="CS18" i="1"/>
  <c r="AF22" i="1"/>
  <c r="LP21" i="1"/>
  <c r="H22" i="1"/>
  <c r="MJ18" i="1"/>
  <c r="MK21" i="1"/>
  <c r="KK21" i="1"/>
  <c r="KW21" i="1"/>
  <c r="BA22" i="1"/>
  <c r="HR22" i="1"/>
  <c r="JB22" i="1"/>
  <c r="CI23" i="1"/>
  <c r="CE23" i="1"/>
  <c r="CA23" i="1"/>
  <c r="DS23" i="1"/>
  <c r="EK6" i="1"/>
  <c r="HP6" i="1"/>
  <c r="JR6" i="1"/>
  <c r="LA6" i="1"/>
  <c r="DX7" i="1"/>
  <c r="EQ7" i="1"/>
  <c r="HV7" i="1"/>
  <c r="JE7" i="1"/>
  <c r="AG4" i="1"/>
  <c r="HW4" i="1"/>
  <c r="LB4" i="1"/>
  <c r="MK4" i="1"/>
  <c r="T5" i="1"/>
  <c r="HG5" i="1"/>
  <c r="HJ5" i="1"/>
  <c r="KO5" i="1"/>
  <c r="LX5" i="1"/>
  <c r="MQ5" i="1"/>
  <c r="GU9" i="1"/>
  <c r="LA5" i="1"/>
  <c r="AF6" i="1"/>
  <c r="AY6" i="1"/>
  <c r="CH6" i="1"/>
  <c r="DQ6" i="1"/>
  <c r="AR6" i="1"/>
  <c r="BK6" i="1"/>
  <c r="EP6" i="1"/>
  <c r="FY6" i="1"/>
  <c r="HH6" i="1"/>
  <c r="EY6" i="1"/>
  <c r="FB6" i="1"/>
  <c r="JP6" i="1"/>
  <c r="KI6" i="1"/>
  <c r="EM10" i="1"/>
  <c r="IS6" i="1"/>
  <c r="LX6" i="1"/>
  <c r="MQ6" i="1"/>
  <c r="Z7" i="1"/>
  <c r="BI7" i="1"/>
  <c r="BD4" i="1"/>
  <c r="BW4" i="1"/>
  <c r="DF4" i="1"/>
  <c r="EO4" i="1"/>
  <c r="LL4" i="1"/>
  <c r="ME4" i="1"/>
  <c r="BJ5" i="1"/>
  <c r="CS5" i="1"/>
  <c r="EB5" i="1"/>
  <c r="BS5" i="1"/>
  <c r="BV5" i="1"/>
  <c r="FA5" i="1"/>
  <c r="GJ5" i="1"/>
  <c r="HC5" i="1"/>
  <c r="JJ22" i="1"/>
  <c r="AO4" i="1"/>
  <c r="GQ23" i="1"/>
  <c r="P22" i="1"/>
  <c r="C6" i="1"/>
  <c r="ET20" i="1"/>
  <c r="CH20" i="1"/>
  <c r="V20" i="1"/>
  <c r="FG21" i="1"/>
  <c r="C18" i="1"/>
  <c r="MT20" i="1"/>
  <c r="MX17" i="1"/>
  <c r="LZ19" i="1"/>
  <c r="FH17" i="1"/>
  <c r="LV18" i="1"/>
  <c r="LX23" i="1"/>
  <c r="C17" i="1"/>
  <c r="BV21" i="1"/>
  <c r="LV21" i="1"/>
  <c r="MH21" i="1"/>
  <c r="MD21" i="1"/>
  <c r="F22" i="1"/>
  <c r="GM22" i="1"/>
  <c r="GI22" i="1"/>
  <c r="GE22" i="1"/>
  <c r="HW22" i="1"/>
  <c r="HC18" i="1"/>
  <c r="AG7" i="1"/>
  <c r="DL7" i="1"/>
  <c r="EE7" i="1"/>
  <c r="FN7" i="1"/>
  <c r="GW7" i="1"/>
  <c r="DM4" i="1"/>
  <c r="GR4" i="1"/>
  <c r="HK4" i="1"/>
  <c r="IT4" i="1"/>
  <c r="KC4" i="1"/>
  <c r="HD4" i="1"/>
  <c r="DS5" i="1"/>
  <c r="GX5" i="1"/>
  <c r="JP5" i="1"/>
  <c r="DC6" i="1"/>
  <c r="DF6" i="1"/>
  <c r="GK6" i="1"/>
  <c r="HT6" i="1"/>
  <c r="IM6" i="1"/>
  <c r="CQ10" i="1"/>
  <c r="GW6" i="1"/>
  <c r="KB6" i="1"/>
  <c r="KU6" i="1"/>
  <c r="MD6" i="1"/>
  <c r="M7" i="1"/>
  <c r="KN6" i="1"/>
  <c r="LG6" i="1"/>
  <c r="AL7" i="1"/>
  <c r="BU7" i="1"/>
  <c r="DD7" i="1"/>
  <c r="AU7" i="1"/>
  <c r="AX7" i="1"/>
  <c r="EC7" i="1"/>
  <c r="FL7" i="1"/>
  <c r="GE7" i="1"/>
  <c r="AI11" i="1"/>
  <c r="EO7" i="1"/>
  <c r="HT7" i="1"/>
  <c r="IM7" i="1"/>
  <c r="O4" i="1"/>
  <c r="Z6" i="1"/>
  <c r="HU4" i="1"/>
  <c r="KZ4" i="1"/>
  <c r="LS4" i="1"/>
  <c r="NB4" i="1"/>
  <c r="AK5" i="1"/>
  <c r="HH5" i="1"/>
  <c r="LF5" i="1"/>
  <c r="MO5" i="1"/>
  <c r="X6" i="1"/>
  <c r="LO5" i="1"/>
  <c r="LR5" i="1"/>
  <c r="AW6" i="1"/>
  <c r="CF6" i="1"/>
  <c r="JF22" i="1"/>
  <c r="C21" i="1"/>
  <c r="HR19" i="1"/>
  <c r="KZ21" i="1"/>
  <c r="MM21" i="1"/>
  <c r="FZ23" i="1"/>
  <c r="GL23" i="1"/>
  <c r="GH23" i="1"/>
  <c r="HJ23" i="1"/>
  <c r="EU23" i="1"/>
  <c r="EQ23" i="1"/>
  <c r="EM23" i="1"/>
  <c r="GE23" i="1"/>
  <c r="BX15" i="1"/>
  <c r="ER23" i="1"/>
  <c r="CB23" i="1"/>
  <c r="DT23" i="1"/>
  <c r="X23" i="1"/>
  <c r="CP18" i="1"/>
  <c r="JZ18" i="1"/>
  <c r="HN18" i="1"/>
  <c r="KT19" i="1"/>
  <c r="KQ21" i="1"/>
  <c r="KM21" i="1"/>
  <c r="KI21" i="1"/>
  <c r="MA21" i="1"/>
  <c r="S4" i="1"/>
  <c r="V4" i="1"/>
  <c r="DA4" i="1"/>
  <c r="EJ4" i="1"/>
  <c r="FC4" i="1"/>
  <c r="G8" i="1"/>
  <c r="I5" i="1"/>
  <c r="CN5" i="1"/>
  <c r="DG5" i="1"/>
  <c r="EP5" i="1"/>
  <c r="FY5" i="1"/>
  <c r="CZ5" i="1"/>
  <c r="O6" i="1"/>
  <c r="CT6" i="1"/>
  <c r="EC6" i="1"/>
  <c r="FL6" i="1"/>
  <c r="MY6" i="1"/>
  <c r="NB6" i="1"/>
  <c r="CG7" i="1"/>
  <c r="DP7" i="1"/>
  <c r="EI7" i="1"/>
  <c r="MM10" i="1"/>
  <c r="CS7" i="1"/>
  <c r="FX7" i="1"/>
  <c r="GQ7" i="1"/>
  <c r="JI7" i="1"/>
  <c r="GJ7" i="1"/>
  <c r="H4" i="1"/>
  <c r="AA4" i="1"/>
  <c r="BJ4" i="1"/>
  <c r="CS4" i="1"/>
  <c r="T4" i="1"/>
  <c r="AM4" i="1"/>
  <c r="DR4" i="1"/>
  <c r="FA4" i="1"/>
  <c r="GJ4" i="1"/>
  <c r="EA4" i="1"/>
  <c r="ED4" i="1"/>
  <c r="HI4" i="1"/>
  <c r="IR4" i="1"/>
  <c r="JK4" i="1"/>
  <c r="DO8" i="1"/>
  <c r="DQ5" i="1"/>
  <c r="GV5" i="1"/>
  <c r="HO5" i="1"/>
  <c r="IX5" i="1"/>
  <c r="KG5" i="1"/>
  <c r="DD6" i="1"/>
  <c r="DW6" i="1"/>
  <c r="HB6" i="1"/>
  <c r="JT6" i="1"/>
  <c r="HK6" i="1"/>
  <c r="HN6" i="1"/>
  <c r="KS6" i="1"/>
  <c r="MB6" i="1"/>
  <c r="MU6" i="1"/>
  <c r="KH22" i="1"/>
  <c r="ES23" i="1"/>
  <c r="MN23" i="1"/>
  <c r="MR21" i="1"/>
  <c r="KD22" i="1"/>
  <c r="KP22" i="1"/>
  <c r="KL22" i="1"/>
  <c r="LN22" i="1"/>
  <c r="IY22" i="1"/>
  <c r="IU22" i="1"/>
  <c r="IQ22" i="1"/>
  <c r="KI22" i="1"/>
  <c r="EM21" i="1"/>
  <c r="IV22" i="1"/>
  <c r="GF22" i="1"/>
  <c r="HX22" i="1"/>
  <c r="BA20" i="1"/>
  <c r="DM23" i="1"/>
  <c r="BM23" i="1"/>
  <c r="BY23" i="1"/>
  <c r="GC23" i="1"/>
  <c r="MT23" i="1"/>
  <c r="C7" i="1"/>
  <c r="NB23" i="1"/>
  <c r="FR18" i="1"/>
  <c r="JO4" i="1"/>
  <c r="JR4" i="1"/>
  <c r="MW4" i="1"/>
  <c r="AF5" i="1"/>
  <c r="AY5" i="1"/>
  <c r="JC8" i="1"/>
  <c r="JE5" i="1"/>
  <c r="MJ5" i="1"/>
  <c r="NC5" i="1"/>
  <c r="AL6" i="1"/>
  <c r="BU6" i="1"/>
  <c r="MV5" i="1"/>
  <c r="JK6" i="1"/>
  <c r="MP6" i="1"/>
  <c r="Y7" i="1"/>
  <c r="BH7" i="1"/>
  <c r="IU7" i="1"/>
  <c r="IX7" i="1"/>
  <c r="BV4" i="1"/>
  <c r="DE4" i="1"/>
  <c r="EN4" i="1"/>
  <c r="CE4" i="1"/>
  <c r="CH4" i="1"/>
  <c r="FM4" i="1"/>
  <c r="GV4" i="1"/>
  <c r="HO4" i="1"/>
  <c r="BS8" i="1"/>
  <c r="FY4" i="1"/>
  <c r="JD4" i="1"/>
  <c r="JW4" i="1"/>
  <c r="LF4" i="1"/>
  <c r="MO4" i="1"/>
  <c r="JP4" i="1"/>
  <c r="KI4" i="1"/>
  <c r="N5" i="1"/>
  <c r="AW5" i="1"/>
  <c r="CF5" i="1"/>
  <c r="W5" i="1"/>
  <c r="Z5" i="1"/>
  <c r="DE5" i="1"/>
  <c r="EN5" i="1"/>
  <c r="FG5" i="1"/>
  <c r="K9" i="1"/>
  <c r="M6" i="1"/>
  <c r="CR6" i="1"/>
  <c r="DK6" i="1"/>
  <c r="ET6" i="1"/>
  <c r="GC6" i="1"/>
  <c r="MZ6" i="1"/>
  <c r="S7" i="1"/>
  <c r="CX7" i="1"/>
  <c r="EG7" i="1"/>
  <c r="FP7" i="1"/>
  <c r="DG7" i="1"/>
  <c r="DJ7" i="1"/>
  <c r="GO7" i="1"/>
  <c r="HX7" i="1"/>
  <c r="MY21" i="1"/>
  <c r="FK5" i="1"/>
  <c r="HT4" i="1"/>
  <c r="FL5" i="1"/>
  <c r="IV7" i="1"/>
  <c r="E6" i="1"/>
  <c r="JO7" i="1"/>
  <c r="FM5" i="1"/>
  <c r="IR5" i="1"/>
  <c r="JK5" i="1"/>
  <c r="KT5" i="1"/>
  <c r="MC5" i="1"/>
  <c r="BY6" i="1"/>
  <c r="FD6" i="1"/>
  <c r="BS7" i="1"/>
  <c r="DB7" i="1"/>
  <c r="EK7" i="1"/>
  <c r="BL7" i="1"/>
  <c r="CE7" i="1"/>
  <c r="FJ7" i="1"/>
  <c r="GS7" i="1"/>
  <c r="FS7" i="1"/>
  <c r="FV7" i="1"/>
  <c r="JA7" i="1"/>
  <c r="AC4" i="1"/>
  <c r="KQ10" i="1"/>
  <c r="MH6" i="1"/>
  <c r="JV7" i="1"/>
  <c r="AG8" i="1"/>
  <c r="JL5" i="1"/>
  <c r="GT8" i="1"/>
  <c r="JI8" i="1"/>
  <c r="T9" i="1"/>
  <c r="EE9" i="1"/>
  <c r="LR11" i="1"/>
  <c r="JU8" i="1"/>
  <c r="MZ8" i="1"/>
  <c r="AI9" i="1"/>
  <c r="HF9" i="1"/>
  <c r="BI12" i="1"/>
  <c r="L9" i="1"/>
  <c r="CA9" i="1"/>
  <c r="DJ9" i="1"/>
  <c r="HU9" i="1"/>
  <c r="MF9" i="1"/>
  <c r="AI5" i="1"/>
  <c r="EL9" i="1"/>
  <c r="HA9" i="1"/>
  <c r="LL9" i="1"/>
  <c r="BW10" i="1"/>
  <c r="EV8" i="1"/>
  <c r="HK8" i="1"/>
  <c r="IT8" i="1"/>
  <c r="E9" i="1"/>
  <c r="DP9" i="1"/>
  <c r="IM8" i="1"/>
  <c r="LJ10" i="1"/>
  <c r="Y11" i="1"/>
  <c r="GD6" i="1"/>
  <c r="MN7" i="1"/>
  <c r="AX6" i="1"/>
  <c r="AP8" i="1"/>
  <c r="DE8" i="1"/>
  <c r="HP8" i="1"/>
  <c r="MA8" i="1"/>
  <c r="FN11" i="1"/>
  <c r="JI9" i="1"/>
  <c r="MN9" i="1"/>
  <c r="W10" i="1"/>
  <c r="GT10" i="1"/>
  <c r="MZ9" i="1"/>
  <c r="BO10" i="1"/>
  <c r="CX10" i="1"/>
  <c r="HI10" i="1"/>
  <c r="LT10" i="1"/>
  <c r="ES5" i="1"/>
  <c r="DZ10" i="1"/>
  <c r="GO10" i="1"/>
  <c r="KZ10" i="1"/>
  <c r="BK11" i="1"/>
  <c r="BL4" i="1"/>
  <c r="IT9" i="1"/>
  <c r="MU21" i="1"/>
  <c r="FN5" i="1"/>
  <c r="IM4" i="1"/>
  <c r="GE5" i="1"/>
  <c r="BT4" i="1"/>
  <c r="EW7" i="1"/>
  <c r="BG9" i="1"/>
  <c r="BI6" i="1"/>
  <c r="EN6" i="1"/>
  <c r="FG6" i="1"/>
  <c r="GP6" i="1"/>
  <c r="LU6" i="1"/>
  <c r="AZ7" i="1"/>
  <c r="BX4" i="1"/>
  <c r="CQ4" i="1"/>
  <c r="KU7" i="1"/>
  <c r="BA4" i="1"/>
  <c r="EF4" i="1"/>
  <c r="EY4" i="1"/>
  <c r="GH4" i="1"/>
  <c r="HQ4" i="1"/>
  <c r="ER4" i="1"/>
  <c r="FK4" i="1"/>
  <c r="AX6" i="20" s="1"/>
  <c r="IP4" i="1"/>
  <c r="JY4" i="1"/>
  <c r="BT8" i="1"/>
  <c r="EI8" i="1"/>
  <c r="FR8" i="1"/>
  <c r="KC8" i="1"/>
  <c r="DW4" i="1"/>
  <c r="CP9" i="1"/>
  <c r="FE9" i="1"/>
  <c r="JP9" i="1"/>
  <c r="AA10" i="1"/>
  <c r="HN12" i="1"/>
  <c r="FQ9" i="1"/>
  <c r="IV9" i="1"/>
  <c r="KE9" i="1"/>
  <c r="DB10" i="1"/>
  <c r="LE12" i="1"/>
  <c r="JH9" i="1"/>
  <c r="LW9" i="1"/>
  <c r="F10" i="1"/>
  <c r="DQ10" i="1"/>
  <c r="L7" i="1"/>
  <c r="AH10" i="1"/>
  <c r="CW10" i="1"/>
  <c r="HH10" i="1"/>
  <c r="LS10" i="1"/>
  <c r="AR9" i="1"/>
  <c r="DG9" i="1"/>
  <c r="EP9" i="1"/>
  <c r="JA9" i="1"/>
  <c r="L10" i="1"/>
  <c r="JP7" i="1"/>
  <c r="ME7" i="1"/>
  <c r="N8" i="1"/>
  <c r="DY8" i="1"/>
  <c r="CG6" i="1"/>
  <c r="KL8" i="1"/>
  <c r="NA8" i="1"/>
  <c r="DL9" i="1"/>
  <c r="HW9" i="1"/>
  <c r="GV6" i="1"/>
  <c r="FE10" i="1"/>
  <c r="JS10" i="1"/>
  <c r="BR5" i="1"/>
  <c r="IV10" i="1"/>
  <c r="LK10" i="1"/>
  <c r="MT10" i="1"/>
  <c r="JZ7" i="1"/>
  <c r="LI7" i="1"/>
  <c r="LS9" i="1"/>
  <c r="V11" i="1"/>
  <c r="CT4" i="1"/>
  <c r="KO7" i="1"/>
  <c r="AZ8" i="1"/>
  <c r="Y6" i="1"/>
  <c r="EP10" i="1"/>
  <c r="HE10" i="1"/>
  <c r="AM22" i="1"/>
  <c r="IS5" i="1"/>
  <c r="LR4" i="1"/>
  <c r="JJ5" i="1"/>
  <c r="CM4" i="1"/>
  <c r="AH5" i="1"/>
  <c r="LC9" i="1"/>
  <c r="LE6" i="1"/>
  <c r="AJ7" i="1"/>
  <c r="BC7" i="1"/>
  <c r="CL7" i="1"/>
  <c r="DU7" i="1"/>
  <c r="HQ7" i="1"/>
  <c r="KK4" i="1"/>
  <c r="LT4" i="1"/>
  <c r="MM4" i="1"/>
  <c r="GQ8" i="1"/>
  <c r="KW4" i="1"/>
  <c r="AB5" i="1"/>
  <c r="AU5" i="1"/>
  <c r="CD5" i="1"/>
  <c r="DM5" i="1"/>
  <c r="AN5" i="1"/>
  <c r="BG5" i="1"/>
  <c r="EL5" i="1"/>
  <c r="FU5" i="1"/>
  <c r="LP8" i="1"/>
  <c r="AE9" i="1"/>
  <c r="BN9" i="1"/>
  <c r="FY9" i="1"/>
  <c r="CZ6" i="1"/>
  <c r="ML9" i="1"/>
  <c r="BA10" i="1"/>
  <c r="FL10" i="1"/>
  <c r="JW10" i="1"/>
  <c r="AQ6" i="1"/>
  <c r="BM10" i="1"/>
  <c r="ER10" i="1"/>
  <c r="GA10" i="1"/>
  <c r="MX10" i="1"/>
  <c r="HA13" i="1"/>
  <c r="FD10" i="1"/>
  <c r="HS10" i="1"/>
  <c r="JB10" i="1"/>
  <c r="FF4" i="1"/>
  <c r="MT5" i="1"/>
  <c r="GA8" i="1"/>
  <c r="KD10" i="1"/>
  <c r="MS10" i="1"/>
  <c r="AL5" i="1"/>
  <c r="LH7" i="1"/>
  <c r="KN9" i="1"/>
  <c r="NC9" i="1"/>
  <c r="AL10" i="1"/>
  <c r="EW10" i="1"/>
  <c r="JH10" i="1"/>
  <c r="FL8" i="1"/>
  <c r="JJ8" i="1"/>
  <c r="U9" i="1"/>
  <c r="EF9" i="1"/>
  <c r="FK6" i="1"/>
  <c r="GH9" i="1"/>
  <c r="IW9" i="1"/>
  <c r="H10" i="1"/>
  <c r="DS10" i="1"/>
  <c r="HO6" i="1"/>
  <c r="BA11" i="1"/>
  <c r="DR6" i="1"/>
  <c r="MJ7" i="1"/>
  <c r="CU8" i="1"/>
  <c r="LB6" i="1"/>
  <c r="LP7" i="1"/>
  <c r="MY7" i="1"/>
  <c r="FV8" i="1"/>
  <c r="DU10" i="1"/>
  <c r="MB7" i="1"/>
  <c r="AQ8" i="1"/>
  <c r="BZ8" i="1"/>
  <c r="GK8" i="1"/>
  <c r="KV8" i="1"/>
  <c r="O10" i="1"/>
  <c r="DT21" i="1"/>
  <c r="KB5" i="1"/>
  <c r="NA4" i="1"/>
  <c r="KS5" i="1"/>
  <c r="DV4" i="1"/>
  <c r="KD5" i="1"/>
  <c r="GY10" i="1"/>
  <c r="HA7" i="1"/>
  <c r="Y4" i="1"/>
  <c r="BH4" i="1"/>
  <c r="CA4" i="1"/>
  <c r="HC4" i="1"/>
  <c r="HF4" i="1"/>
  <c r="BL103" i="20" s="1"/>
  <c r="GG5" i="1"/>
  <c r="HP5" i="1"/>
  <c r="CM9" i="1"/>
  <c r="GS5" i="1"/>
  <c r="JX5" i="1"/>
  <c r="KQ5" i="1"/>
  <c r="LZ5" i="1"/>
  <c r="I6" i="1"/>
  <c r="KJ5" i="1"/>
  <c r="LC5" i="1"/>
  <c r="AH6" i="1"/>
  <c r="BQ6" i="1"/>
  <c r="HL9" i="1"/>
  <c r="KA9" i="1"/>
  <c r="LJ9" i="1"/>
  <c r="BU10" i="1"/>
  <c r="KE7" i="1"/>
  <c r="KW10" i="1"/>
  <c r="BH11" i="1"/>
  <c r="JL7" i="1"/>
  <c r="AT6" i="1"/>
  <c r="LI10" i="1"/>
  <c r="AN11" i="1"/>
  <c r="BJ7" i="1"/>
  <c r="NC7" i="1"/>
  <c r="CW14" i="1"/>
  <c r="AZ11" i="1"/>
  <c r="DB6" i="1"/>
  <c r="IT7" i="1"/>
  <c r="CD8" i="1"/>
  <c r="BB8" i="1"/>
  <c r="ET5" i="1"/>
  <c r="KY7" i="1"/>
  <c r="MH7" i="1"/>
  <c r="CS8" i="1"/>
  <c r="HD8" i="1"/>
  <c r="GJ10" i="1"/>
  <c r="IY10" i="1"/>
  <c r="KH10" i="1"/>
  <c r="KX5" i="1"/>
  <c r="EL7" i="1"/>
  <c r="BH9" i="1"/>
  <c r="DW9" i="1"/>
  <c r="FF9" i="1"/>
  <c r="JQ9" i="1"/>
  <c r="AB10" i="1"/>
  <c r="CD10" i="1"/>
  <c r="ES10" i="1"/>
  <c r="JD10" i="1"/>
  <c r="O11" i="1"/>
  <c r="KT6" i="1"/>
  <c r="BF8" i="1"/>
  <c r="DU8" i="1"/>
  <c r="MQ8" i="1"/>
  <c r="EG8" i="1"/>
  <c r="HL8" i="1"/>
  <c r="IU8" i="1"/>
  <c r="BR9" i="1"/>
  <c r="JU11" i="1"/>
  <c r="HX8" i="1"/>
  <c r="KM8" i="1"/>
  <c r="LV8" i="1"/>
  <c r="CG9" i="1"/>
  <c r="GR9" i="1"/>
  <c r="MR7" i="1"/>
  <c r="BG8" i="1"/>
  <c r="CP8" i="1"/>
  <c r="MZ21" i="1"/>
  <c r="KU5" i="1"/>
  <c r="AJ5" i="1"/>
  <c r="MB5" i="1"/>
  <c r="FE4" i="1"/>
  <c r="BK4" i="1"/>
  <c r="GM4" i="1"/>
  <c r="GP4" i="1"/>
  <c r="JU4" i="1"/>
  <c r="LD4" i="1"/>
  <c r="LW4" i="1"/>
  <c r="CY5" i="1"/>
  <c r="DB5" i="1"/>
  <c r="CC6" i="1"/>
  <c r="DL6" i="1"/>
  <c r="EE6" i="1"/>
  <c r="MI9" i="1"/>
  <c r="CO6" i="1"/>
  <c r="FT6" i="1"/>
  <c r="GM6" i="1"/>
  <c r="HV6" i="1"/>
  <c r="JE6" i="1"/>
  <c r="GF6" i="1"/>
  <c r="GY6" i="1"/>
  <c r="KD6" i="1"/>
  <c r="LM6" i="1"/>
  <c r="DH10" i="1"/>
  <c r="FW10" i="1"/>
  <c r="HF10" i="1"/>
  <c r="LQ10" i="1"/>
  <c r="LW10" i="1"/>
  <c r="HN7" i="1"/>
  <c r="BN9" i="20" s="1"/>
  <c r="KL7" i="1"/>
  <c r="AW8" i="1"/>
  <c r="FH8" i="1"/>
  <c r="DY6" i="1"/>
  <c r="LN7" i="1"/>
  <c r="AC8" i="1"/>
  <c r="EN8" i="1"/>
  <c r="IY8" i="1"/>
  <c r="CL11" i="1"/>
  <c r="AO8" i="1"/>
  <c r="DT8" i="1"/>
  <c r="FC8" i="1"/>
  <c r="LZ8" i="1"/>
  <c r="GC11" i="1"/>
  <c r="EF8" i="1"/>
  <c r="GU8" i="1"/>
  <c r="MO8" i="1"/>
  <c r="CZ9" i="1"/>
  <c r="R4" i="1"/>
  <c r="HS7" i="1"/>
  <c r="KM7" i="1"/>
  <c r="DJ8" i="1"/>
  <c r="MC8" i="1"/>
  <c r="LD9" i="1"/>
  <c r="S10" i="1"/>
  <c r="BB10" i="1"/>
  <c r="FM10" i="1"/>
  <c r="JX10" i="1"/>
  <c r="BW9" i="1"/>
  <c r="LZ10" i="1"/>
  <c r="AO11" i="1"/>
  <c r="BZ7" i="1"/>
  <c r="D8" i="1"/>
  <c r="MC6" i="1"/>
  <c r="LB8" i="1"/>
  <c r="Q9" i="1"/>
  <c r="EB9" i="1"/>
  <c r="IM9" i="1"/>
  <c r="AC9" i="1"/>
  <c r="DH9" i="1"/>
  <c r="EQ9" i="1"/>
  <c r="LN9" i="1"/>
  <c r="FQ12" i="1"/>
  <c r="DT9" i="1"/>
  <c r="GI9" i="1"/>
  <c r="HR9" i="1"/>
  <c r="MC9" i="1"/>
  <c r="CN10" i="1"/>
  <c r="IN8" i="1"/>
  <c r="LC8" i="1"/>
  <c r="ML8" i="1"/>
  <c r="KJ21" i="1"/>
  <c r="EY9" i="1"/>
  <c r="MA4" i="1"/>
  <c r="JS5" i="1"/>
  <c r="CO7" i="1"/>
  <c r="CY6" i="1"/>
  <c r="CI5" i="1"/>
  <c r="CL5" i="1"/>
  <c r="FQ5" i="1"/>
  <c r="GZ5" i="1"/>
  <c r="HS5" i="1"/>
  <c r="MU5" i="1"/>
  <c r="MX5" i="1"/>
  <c r="LY6" i="1"/>
  <c r="H7" i="1"/>
  <c r="AA7" i="1"/>
  <c r="MK6" i="1"/>
  <c r="BP7" i="1"/>
  <c r="CI7" i="1"/>
  <c r="DR7" i="1"/>
  <c r="FA7" i="1"/>
  <c r="CB7" i="1"/>
  <c r="CU7" i="1"/>
  <c r="FZ7" i="1"/>
  <c r="HI7" i="1"/>
  <c r="D11" i="1"/>
  <c r="BN4" i="1"/>
  <c r="JB5" i="1"/>
  <c r="AH8" i="1"/>
  <c r="CJ8" i="1"/>
  <c r="EY8" i="1"/>
  <c r="GH8" i="1"/>
  <c r="KS8" i="1"/>
  <c r="BD9" i="1"/>
  <c r="FH6" i="1"/>
  <c r="HJ8" i="1"/>
  <c r="JY8" i="1"/>
  <c r="AJ9" i="1"/>
  <c r="EU9" i="1"/>
  <c r="MH11" i="1"/>
  <c r="KK8" i="1"/>
  <c r="P9" i="1"/>
  <c r="AY9" i="1"/>
  <c r="HV9" i="1"/>
  <c r="BY12" i="1"/>
  <c r="AB9" i="1"/>
  <c r="CQ9" i="1"/>
  <c r="DZ9" i="1"/>
  <c r="MV9" i="1"/>
  <c r="BU8" i="1"/>
  <c r="EZ8" i="1"/>
  <c r="GI8" i="1"/>
  <c r="F9" i="1"/>
  <c r="HI11" i="1"/>
  <c r="GZ10" i="1"/>
  <c r="JO10" i="1"/>
  <c r="KX10" i="1"/>
  <c r="GT6" i="1"/>
  <c r="BH8" i="20" s="1"/>
  <c r="JM7" i="1"/>
  <c r="KF7" i="1"/>
  <c r="MU7" i="1"/>
  <c r="AD8" i="1"/>
  <c r="EO8" i="1"/>
  <c r="IZ8" i="1"/>
  <c r="GA6" i="1"/>
  <c r="GX9" i="1"/>
  <c r="JM9" i="1"/>
  <c r="X10" i="1"/>
  <c r="EI10" i="1"/>
  <c r="JY9" i="1"/>
  <c r="D10" i="1"/>
  <c r="AM10" i="1"/>
  <c r="HJ10" i="1"/>
  <c r="BM13" i="1"/>
  <c r="P10" i="1"/>
  <c r="CE10" i="1"/>
  <c r="DN10" i="1"/>
  <c r="MJ10" i="1"/>
  <c r="EJ9" i="1"/>
  <c r="AM9" i="1"/>
  <c r="MB21" i="1"/>
  <c r="FA6" i="1"/>
  <c r="MD4" i="1"/>
  <c r="JV5" i="1"/>
  <c r="CF4" i="1"/>
  <c r="IQ7" i="1"/>
  <c r="ME5" i="1"/>
  <c r="MH5" i="1"/>
  <c r="BM6" i="1"/>
  <c r="CV6" i="1"/>
  <c r="DO6" i="1"/>
  <c r="IQ6" i="1"/>
  <c r="IT6" i="1"/>
  <c r="HU7" i="1"/>
  <c r="JD7" i="1"/>
  <c r="AF4" i="1"/>
  <c r="KL6" i="1"/>
  <c r="BE4" i="1"/>
  <c r="CN4" i="1"/>
  <c r="DG4" i="1"/>
  <c r="LK7" i="1"/>
  <c r="BQ4" i="1"/>
  <c r="EV4" i="1"/>
  <c r="FO4" i="1"/>
  <c r="GX4" i="1"/>
  <c r="MS7" i="1"/>
  <c r="BX8" i="1"/>
  <c r="DG8" i="1"/>
  <c r="KD8" i="1"/>
  <c r="MF8" i="1"/>
  <c r="AU9" i="1"/>
  <c r="CD9" i="1"/>
  <c r="GO9" i="1"/>
  <c r="KZ9" i="1"/>
  <c r="EM4" i="1"/>
  <c r="DF9" i="1"/>
  <c r="FU9" i="1"/>
  <c r="KF9" i="1"/>
  <c r="AQ10" i="1"/>
  <c r="GG9" i="1"/>
  <c r="JL9" i="1"/>
  <c r="KU9" i="1"/>
  <c r="DR10" i="1"/>
  <c r="LU12" i="1"/>
  <c r="JX9" i="1"/>
  <c r="MM9" i="1"/>
  <c r="V10" i="1"/>
  <c r="EG10" i="1"/>
  <c r="IR10" i="1"/>
  <c r="LQ8" i="1"/>
  <c r="AV9" i="1"/>
  <c r="CE9" i="1"/>
  <c r="JB9" i="1"/>
  <c r="DE12" i="1"/>
  <c r="JN4" i="1"/>
  <c r="JT7" i="1"/>
  <c r="LC7" i="1"/>
  <c r="DZ8" i="1"/>
  <c r="DA9" i="1"/>
  <c r="GB8" i="1"/>
  <c r="IQ8" i="1"/>
  <c r="JZ8" i="1"/>
  <c r="AK9" i="1"/>
  <c r="EV9" i="1"/>
  <c r="IW4" i="1"/>
  <c r="CT10" i="1"/>
  <c r="FI10" i="1"/>
  <c r="JT10" i="1"/>
  <c r="CR7" i="1"/>
  <c r="FU10" i="1"/>
  <c r="IZ10" i="1"/>
  <c r="KI10" i="1"/>
  <c r="LN5" i="1"/>
  <c r="LI13" i="1"/>
  <c r="JL10" i="1"/>
  <c r="MA10" i="1"/>
  <c r="J11" i="1"/>
  <c r="KP7" i="1"/>
  <c r="LY7" i="1"/>
  <c r="CS23" i="1"/>
  <c r="CN18" i="1"/>
  <c r="BI5" i="1"/>
  <c r="NA5" i="1"/>
  <c r="P7" i="1"/>
  <c r="IV4" i="1"/>
  <c r="LI6" i="1"/>
  <c r="MR6" i="1"/>
  <c r="K7" i="1"/>
  <c r="EM7" i="1"/>
  <c r="EP7" i="1"/>
  <c r="HJ4" i="1"/>
  <c r="IS4" i="1"/>
  <c r="KB4" i="1"/>
  <c r="HS4" i="1"/>
  <c r="HV4" i="1"/>
  <c r="LA4" i="1"/>
  <c r="MJ4" i="1"/>
  <c r="NC4" i="1"/>
  <c r="HG8" i="1"/>
  <c r="LM4" i="1"/>
  <c r="AR5" i="1"/>
  <c r="BK5" i="1"/>
  <c r="CT5" i="1"/>
  <c r="IO8" i="1"/>
  <c r="LT8" i="1"/>
  <c r="NC8" i="1"/>
  <c r="FZ9" i="1"/>
  <c r="KQ9" i="1"/>
  <c r="LZ9" i="1"/>
  <c r="CK10" i="1"/>
  <c r="GV10" i="1"/>
  <c r="DP6" i="1"/>
  <c r="NB9" i="1"/>
  <c r="BQ10" i="1"/>
  <c r="GB10" i="1"/>
  <c r="KM10" i="1"/>
  <c r="KM6" i="1"/>
  <c r="CC10" i="1"/>
  <c r="FH10" i="1"/>
  <c r="GQ10" i="1"/>
  <c r="N11" i="1"/>
  <c r="HQ13" i="1"/>
  <c r="FT10" i="1"/>
  <c r="JR10" i="1"/>
  <c r="BB5" i="1"/>
  <c r="IP6" i="1"/>
  <c r="HM9" i="1"/>
  <c r="KR9" i="1"/>
  <c r="MA9" i="1"/>
  <c r="EX10" i="1"/>
  <c r="NA12" i="1"/>
  <c r="CK8" i="1"/>
  <c r="FP8" i="1"/>
  <c r="GY8" i="1"/>
  <c r="V9" i="1"/>
  <c r="BX9" i="1"/>
  <c r="EM9" i="1"/>
  <c r="FV9" i="1"/>
  <c r="KG9" i="1"/>
  <c r="AR10" i="1"/>
  <c r="DS9" i="1"/>
  <c r="MP10" i="1"/>
  <c r="BE11" i="1"/>
  <c r="JC7" i="1"/>
  <c r="DK7" i="1"/>
  <c r="AH4" i="1"/>
  <c r="N7" i="1"/>
  <c r="MZ7" i="1"/>
  <c r="DK8" i="1"/>
  <c r="HF8" i="1"/>
  <c r="GX7" i="1"/>
  <c r="MF7" i="1"/>
  <c r="O8" i="1"/>
  <c r="GL8" i="1"/>
  <c r="IS10" i="1"/>
  <c r="KB10" i="1"/>
  <c r="MQ10" i="1"/>
  <c r="LX16" i="1"/>
  <c r="HQ22" i="1"/>
  <c r="IY6" i="1"/>
  <c r="CR5" i="1"/>
  <c r="AJ6" i="1"/>
  <c r="CY4" i="1"/>
  <c r="ER5" i="1"/>
  <c r="DW7" i="1"/>
  <c r="DZ7" i="1"/>
  <c r="HE7" i="1"/>
  <c r="IN7" i="1"/>
  <c r="P4" i="1"/>
  <c r="DL4" i="1"/>
  <c r="EE4" i="1"/>
  <c r="DF5" i="1"/>
  <c r="EO5" i="1"/>
  <c r="FX5" i="1"/>
  <c r="DO5" i="1"/>
  <c r="DR5" i="1"/>
  <c r="GW5" i="1"/>
  <c r="IY5" i="1"/>
  <c r="DC9" i="1"/>
  <c r="HI5" i="1"/>
  <c r="KN5" i="1"/>
  <c r="LG5" i="1"/>
  <c r="MP5" i="1"/>
  <c r="EK9" i="1"/>
  <c r="HP9" i="1"/>
  <c r="IY9" i="1"/>
  <c r="BV10" i="1"/>
  <c r="DX10" i="1"/>
  <c r="GM10" i="1"/>
  <c r="HV10" i="1"/>
  <c r="MG10" i="1"/>
  <c r="HB4" i="1"/>
  <c r="MA7" i="1"/>
  <c r="IX10" i="1"/>
  <c r="LM10" i="1"/>
  <c r="BX11" i="1"/>
  <c r="KB7" i="1"/>
  <c r="KP6" i="1"/>
  <c r="LY10" i="1"/>
  <c r="BD11" i="1"/>
  <c r="IY7" i="1"/>
  <c r="S8" i="1"/>
  <c r="DM14" i="1"/>
  <c r="BP11" i="1"/>
  <c r="MX6" i="1"/>
  <c r="JW7" i="1"/>
  <c r="CT8" i="1"/>
  <c r="FH4" i="1"/>
  <c r="DI10" i="1"/>
  <c r="GN10" i="1"/>
  <c r="HW10" i="1"/>
  <c r="AT11" i="1"/>
  <c r="IW13" i="1"/>
  <c r="MG8" i="1"/>
  <c r="BL9" i="1"/>
  <c r="CU9" i="1"/>
  <c r="JR9" i="1"/>
  <c r="DU12" i="1"/>
  <c r="LT9" i="1"/>
  <c r="AI10" i="1"/>
  <c r="BR10" i="1"/>
  <c r="GC10" i="1"/>
  <c r="KN10" i="1"/>
  <c r="KV7" i="1"/>
  <c r="K8" i="1"/>
  <c r="AT8" i="1"/>
  <c r="FE8" i="1"/>
  <c r="GP7" i="1"/>
  <c r="BV8" i="1"/>
  <c r="EK8" i="1"/>
  <c r="IV8" i="1"/>
  <c r="G9" i="1"/>
  <c r="GT11" i="1"/>
  <c r="EW8" i="1"/>
  <c r="JK8" i="1"/>
  <c r="CH9" i="1"/>
  <c r="KK11" i="1"/>
  <c r="LT18" i="1"/>
  <c r="FQ22" i="1"/>
  <c r="KH6" i="1"/>
  <c r="DK5" i="1"/>
  <c r="BC6" i="1"/>
  <c r="AI7" i="1"/>
  <c r="AN6" i="1"/>
  <c r="CV4" i="1"/>
  <c r="DO4" i="1"/>
  <c r="GT4" i="1"/>
  <c r="JL4" i="1"/>
  <c r="H5" i="1"/>
  <c r="AA5" i="1"/>
  <c r="NB5" i="1"/>
  <c r="AK6" i="1"/>
  <c r="BT6" i="1"/>
  <c r="W8" i="20" s="1"/>
  <c r="K6" i="1"/>
  <c r="N6" i="1"/>
  <c r="CS6" i="1"/>
  <c r="EB6" i="1"/>
  <c r="EU6" i="1"/>
  <c r="MY9" i="1"/>
  <c r="DE6" i="1"/>
  <c r="GJ6" i="1"/>
  <c r="HC6" i="1"/>
  <c r="IY4" i="1"/>
  <c r="AG10" i="1"/>
  <c r="DL10" i="1"/>
  <c r="EU10" i="1"/>
  <c r="LR10" i="1"/>
  <c r="T11" i="1"/>
  <c r="LJ4" i="1"/>
  <c r="EX6" i="1"/>
  <c r="AX8" i="1"/>
  <c r="CG8" i="1"/>
  <c r="AY11" i="1"/>
  <c r="JS7" i="1"/>
  <c r="LB7" i="1"/>
  <c r="BM8" i="1"/>
  <c r="FX8" i="1"/>
  <c r="U7" i="1"/>
  <c r="MD7" i="1"/>
  <c r="AS8" i="1"/>
  <c r="FD8" i="1"/>
  <c r="JO8" i="1"/>
  <c r="DB11" i="1"/>
  <c r="BE8" i="1"/>
  <c r="EJ8" i="1"/>
  <c r="FS8" i="1"/>
  <c r="MP8" i="1"/>
  <c r="GA4" i="1"/>
  <c r="E11" i="1"/>
  <c r="CD4" i="1"/>
  <c r="KN7" i="1"/>
  <c r="AY8" i="1"/>
  <c r="ES14" i="1"/>
  <c r="LH9" i="1"/>
  <c r="MQ9" i="1"/>
  <c r="FN10" i="1"/>
  <c r="Q13" i="1"/>
  <c r="HP10" i="1"/>
  <c r="KE10" i="1"/>
  <c r="LN10" i="1"/>
  <c r="CP7" i="1"/>
  <c r="AC9" i="20" s="1"/>
  <c r="KC7" i="1"/>
  <c r="GR8" i="1"/>
  <c r="JG8" i="1"/>
  <c r="KP8" i="1"/>
  <c r="BA9" i="1"/>
  <c r="LR8" i="1"/>
  <c r="AG9" i="1"/>
  <c r="ER9" i="1"/>
  <c r="JC9" i="1"/>
  <c r="CP12" i="1"/>
  <c r="AS9" i="1"/>
  <c r="DX9" i="1"/>
  <c r="FG9" i="1"/>
  <c r="GC22" i="1"/>
  <c r="LQ6" i="1"/>
  <c r="LO8" i="1"/>
  <c r="JG9" i="1"/>
  <c r="I4" i="1"/>
  <c r="KJ6" i="1"/>
  <c r="MR4" i="1"/>
  <c r="K5" i="1"/>
  <c r="CP5" i="1"/>
  <c r="AC7" i="20" s="1"/>
  <c r="DY5" i="1"/>
  <c r="FH5" i="1"/>
  <c r="JD5" i="1"/>
  <c r="JW5" i="1"/>
  <c r="IX6" i="1"/>
  <c r="KG6" i="1"/>
  <c r="LP6" i="1"/>
  <c r="JG6" i="1"/>
  <c r="JJ6" i="1"/>
  <c r="MO6" i="1"/>
  <c r="X7" i="1"/>
  <c r="AQ7" i="1"/>
  <c r="IU10" i="1"/>
  <c r="NA6" i="1"/>
  <c r="CF7" i="1"/>
  <c r="CY7" i="1"/>
  <c r="AF9" i="20" s="1"/>
  <c r="JB4" i="1"/>
  <c r="KC10" i="1"/>
  <c r="H11" i="1"/>
  <c r="JR5" i="1"/>
  <c r="LW7" i="1"/>
  <c r="I8" i="1"/>
  <c r="CN8" i="1"/>
  <c r="DW8" i="1"/>
  <c r="KT8" i="1"/>
  <c r="EW11" i="1"/>
  <c r="CZ8" i="1"/>
  <c r="FO8" i="1"/>
  <c r="GX8" i="1"/>
  <c r="LI8" i="1"/>
  <c r="BT9" i="1"/>
  <c r="BD7" i="1"/>
  <c r="KO8" i="1"/>
  <c r="AZ9" i="1"/>
  <c r="FK9" i="1"/>
  <c r="MX11" i="1"/>
  <c r="LA8" i="1"/>
  <c r="AF9" i="1"/>
  <c r="BO9" i="1"/>
  <c r="JF4" i="1"/>
  <c r="J8" i="1"/>
  <c r="BY8" i="1"/>
  <c r="GJ8" i="1"/>
  <c r="KU8" i="1"/>
  <c r="BD5" i="1"/>
  <c r="DY10" i="1"/>
  <c r="HD10" i="1"/>
  <c r="IM10" i="1"/>
  <c r="BJ11" i="1"/>
  <c r="JM13" i="1"/>
  <c r="FJ5" i="1"/>
  <c r="KJ7" i="1"/>
  <c r="LS7" i="1"/>
  <c r="EP8" i="1"/>
  <c r="CN9" i="1"/>
  <c r="FC9" i="1"/>
  <c r="GL9" i="1"/>
  <c r="KW9" i="1"/>
  <c r="BG7" i="1"/>
  <c r="HN9" i="1"/>
  <c r="KC9" i="1"/>
  <c r="AN10" i="1"/>
  <c r="EY10" i="1"/>
  <c r="ML12" i="1"/>
  <c r="KO9" i="1"/>
  <c r="T10" i="1"/>
  <c r="BC10" i="1"/>
  <c r="CC13" i="1"/>
  <c r="BI9" i="1"/>
  <c r="EN9" i="1"/>
  <c r="FW9" i="1"/>
  <c r="AH22" i="1"/>
  <c r="KG22" i="1"/>
  <c r="IR6" i="1"/>
  <c r="BU5" i="1"/>
  <c r="JI6" i="1"/>
  <c r="GD4" i="1"/>
  <c r="GF7" i="1"/>
  <c r="IN5" i="1"/>
  <c r="JG5" i="1"/>
  <c r="ML5" i="1"/>
  <c r="U6" i="1"/>
  <c r="BD6" i="1"/>
  <c r="EZ6" i="1"/>
  <c r="FS6" i="1"/>
  <c r="ET7" i="1"/>
  <c r="GC7" i="1"/>
  <c r="HL7" i="1"/>
  <c r="FC7" i="1"/>
  <c r="FF7" i="1"/>
  <c r="M4" i="1"/>
  <c r="AV4" i="1"/>
  <c r="GH7" i="1"/>
  <c r="IW7" i="1"/>
  <c r="BU4" i="1"/>
  <c r="DD4" i="1"/>
  <c r="MG4" i="1"/>
  <c r="KH7" i="1"/>
  <c r="MW7" i="1"/>
  <c r="DH8" i="1"/>
  <c r="HS8" i="1"/>
  <c r="JE8" i="1"/>
  <c r="MJ8" i="1"/>
  <c r="S9" i="1"/>
  <c r="GP9" i="1"/>
  <c r="AS12" i="1"/>
  <c r="MV8" i="1"/>
  <c r="BK9" i="1"/>
  <c r="CT9" i="1"/>
  <c r="HE9" i="1"/>
  <c r="LP9" i="1"/>
  <c r="S5" i="1"/>
  <c r="DV9" i="1"/>
  <c r="GK9" i="1"/>
  <c r="KV9" i="1"/>
  <c r="BG10" i="1"/>
  <c r="IT12" i="1"/>
  <c r="GW9" i="1"/>
  <c r="KB9" i="1"/>
  <c r="LK9" i="1"/>
  <c r="EH10" i="1"/>
  <c r="KO4" i="1"/>
  <c r="JF8" i="1"/>
  <c r="LU8" i="1"/>
  <c r="CF9" i="1"/>
  <c r="GQ9" i="1"/>
  <c r="BW5" i="1"/>
  <c r="U11" i="1"/>
  <c r="LZ4" i="1"/>
  <c r="LD7" i="1"/>
  <c r="BO8" i="1"/>
  <c r="FI14" i="1"/>
  <c r="DA8" i="1"/>
  <c r="GF8" i="1"/>
  <c r="HO8" i="1"/>
  <c r="AL9" i="1"/>
  <c r="IO11" i="1"/>
  <c r="MJ9" i="1"/>
  <c r="AY10" i="1"/>
  <c r="CH10" i="1"/>
  <c r="GS10" i="1"/>
  <c r="EC5" i="1"/>
  <c r="DJ10" i="1"/>
  <c r="FY10" i="1"/>
  <c r="KJ10" i="1"/>
  <c r="AU11" i="1"/>
  <c r="CG4" i="1"/>
  <c r="GK10" i="1"/>
  <c r="JP10" i="1"/>
  <c r="KY10" i="1"/>
  <c r="HJ6" i="1"/>
  <c r="LY13" i="1"/>
  <c r="AT22" i="1"/>
  <c r="CX23" i="1"/>
  <c r="FG7" i="1"/>
  <c r="EZ5" i="1"/>
  <c r="MN6" i="1"/>
  <c r="DN7" i="1"/>
  <c r="BQ5" i="1"/>
  <c r="EJ6" i="1"/>
  <c r="FC6" i="1"/>
  <c r="JQ6" i="1"/>
  <c r="KZ6" i="1"/>
  <c r="AV7" i="1"/>
  <c r="BO7" i="1"/>
  <c r="EI4" i="1"/>
  <c r="FR4" i="1"/>
  <c r="HA4" i="1"/>
  <c r="EB4" i="1"/>
  <c r="EU4" i="1"/>
  <c r="JI4" i="1"/>
  <c r="KR4" i="1"/>
  <c r="LQ4" i="1"/>
  <c r="MZ4" i="1"/>
  <c r="P5" i="1"/>
  <c r="GD8" i="1"/>
  <c r="IS8" i="1"/>
  <c r="D9" i="1"/>
  <c r="DO9" i="1"/>
  <c r="FA9" i="1"/>
  <c r="JO9" i="1"/>
  <c r="CL10" i="1"/>
  <c r="KO12" i="1"/>
  <c r="IR9" i="1"/>
  <c r="LG9" i="1"/>
  <c r="MP9" i="1"/>
  <c r="DA10" i="1"/>
  <c r="HL10" i="1"/>
  <c r="MV6" i="1"/>
  <c r="R10" i="1"/>
  <c r="CG10" i="1"/>
  <c r="GR10" i="1"/>
  <c r="LC10" i="1"/>
  <c r="GI7" i="1"/>
  <c r="CS10" i="1"/>
  <c r="FX10" i="1"/>
  <c r="HG10" i="1"/>
  <c r="AD11" i="1"/>
  <c r="JO5" i="1"/>
  <c r="FB9" i="1"/>
  <c r="HQ9" i="1"/>
  <c r="MB9" i="1"/>
  <c r="CM10" i="1"/>
  <c r="FB5" i="1"/>
  <c r="Z8" i="1"/>
  <c r="CO8" i="1"/>
  <c r="GZ8" i="1"/>
  <c r="LK8" i="1"/>
  <c r="EX11" i="1"/>
  <c r="MW8" i="1"/>
  <c r="CB9" i="1"/>
  <c r="DK9" i="1"/>
  <c r="KH9" i="1"/>
  <c r="EK12" i="1"/>
  <c r="KU10" i="1"/>
  <c r="MD10" i="1"/>
  <c r="JG7" i="1"/>
  <c r="EI9" i="1"/>
  <c r="F11" i="1"/>
  <c r="BU11" i="1"/>
  <c r="JY7" i="1"/>
  <c r="AJ8" i="1"/>
  <c r="FL4" i="1"/>
  <c r="KD4" i="1"/>
  <c r="P8" i="1"/>
  <c r="EA8" i="1"/>
  <c r="AP22" i="1"/>
  <c r="DJ23" i="1"/>
  <c r="FS5" i="1"/>
  <c r="G7" i="1"/>
  <c r="MY4" i="1"/>
  <c r="LM5" i="1"/>
  <c r="AF7" i="1"/>
  <c r="AY7" i="1"/>
  <c r="ED7" i="1"/>
  <c r="FM7" i="1"/>
  <c r="GV7" i="1"/>
  <c r="AK4" i="1"/>
  <c r="DP4" i="1"/>
  <c r="AE5" i="1"/>
  <c r="BN5" i="1"/>
  <c r="CW5" i="1"/>
  <c r="X5" i="1"/>
  <c r="AQ5" i="1"/>
  <c r="DV5" i="1"/>
  <c r="FE5" i="1"/>
  <c r="GN5" i="1"/>
  <c r="EE5" i="1"/>
  <c r="EH5" i="1"/>
  <c r="HM5" i="1"/>
  <c r="IV5" i="1"/>
  <c r="EX7" i="1"/>
  <c r="BZ9" i="1"/>
  <c r="EO9" i="1"/>
  <c r="IZ9" i="1"/>
  <c r="EU5" i="1"/>
  <c r="AW10" i="1"/>
  <c r="EB10" i="1"/>
  <c r="FK10" i="1"/>
  <c r="MH10" i="1"/>
  <c r="GK13" i="1"/>
  <c r="EN10" i="1"/>
  <c r="HC10" i="1"/>
  <c r="MW10" i="1"/>
  <c r="CX5" i="1"/>
  <c r="MQ7" i="1"/>
  <c r="JN10" i="1"/>
  <c r="MC10" i="1"/>
  <c r="EP4" i="1"/>
  <c r="KR7" i="1"/>
  <c r="GL7" i="1"/>
  <c r="MO10" i="1"/>
  <c r="BT11" i="1"/>
  <c r="JX7" i="1"/>
  <c r="AI8" i="1"/>
  <c r="IR7" i="1"/>
  <c r="AX10" i="1"/>
  <c r="DM10" i="1"/>
  <c r="HX10" i="1"/>
  <c r="BQ12" i="20" s="1"/>
  <c r="MI10" i="1"/>
  <c r="GK5" i="1"/>
  <c r="JV8" i="1"/>
  <c r="MK8" i="1"/>
  <c r="CV9" i="1"/>
  <c r="HG9" i="1"/>
  <c r="AT12" i="1"/>
  <c r="IS9" i="1"/>
  <c r="LX9" i="1"/>
  <c r="G10" i="1"/>
  <c r="GD10" i="1"/>
  <c r="AG13" i="1"/>
  <c r="BF6" i="1"/>
  <c r="KZ7" i="1"/>
  <c r="MI7" i="1"/>
  <c r="FF8" i="1"/>
  <c r="LL7" i="1"/>
  <c r="AA8" i="1"/>
  <c r="BJ8" i="1"/>
  <c r="FU8" i="1"/>
  <c r="KF8" i="1"/>
  <c r="GE4" i="1"/>
  <c r="CL8" i="1"/>
  <c r="FA8" i="1"/>
  <c r="JL8" i="1"/>
  <c r="W9" i="1"/>
  <c r="BH5" i="1"/>
  <c r="FZ5" i="1"/>
  <c r="JU7" i="1"/>
  <c r="AF8" i="1"/>
  <c r="BR22" i="1"/>
  <c r="DF23" i="1"/>
  <c r="N4" i="1"/>
  <c r="HB5" i="1"/>
  <c r="AP7" i="1"/>
  <c r="AR4" i="1"/>
  <c r="HI6" i="1"/>
  <c r="U4" i="1"/>
  <c r="CZ4" i="1"/>
  <c r="DS4" i="1"/>
  <c r="FB4" i="1"/>
  <c r="GK4" i="1"/>
  <c r="KG4" i="1"/>
  <c r="L5" i="1"/>
  <c r="KA5" i="1"/>
  <c r="LJ5" i="1"/>
  <c r="MS5" i="1"/>
  <c r="JT5" i="1"/>
  <c r="KM5" i="1"/>
  <c r="R6" i="1"/>
  <c r="BA6" i="1"/>
  <c r="CJ6" i="1"/>
  <c r="AA6" i="1"/>
  <c r="AD6" i="1"/>
  <c r="DI6" i="1"/>
  <c r="ER6" i="1"/>
  <c r="HT5" i="1"/>
  <c r="LV9" i="1"/>
  <c r="AK10" i="1"/>
  <c r="EV10" i="1"/>
  <c r="EX5" i="1"/>
  <c r="KS10" i="1"/>
  <c r="X11" i="1"/>
  <c r="FN6" i="1"/>
  <c r="MM7" i="1"/>
  <c r="CG14" i="1"/>
  <c r="AJ11" i="1"/>
  <c r="HF5" i="1"/>
  <c r="AT7" i="1"/>
  <c r="BN8" i="1"/>
  <c r="CW8" i="1"/>
  <c r="BO11" i="1"/>
  <c r="KI7" i="1"/>
  <c r="LR7" i="1"/>
  <c r="CC8" i="1"/>
  <c r="GN8" i="1"/>
  <c r="J4" i="1"/>
  <c r="MT7" i="1"/>
  <c r="BI8" i="1"/>
  <c r="FT8" i="1"/>
  <c r="KE8" i="1"/>
  <c r="HW8" i="1"/>
  <c r="KT10" i="1"/>
  <c r="I11" i="1"/>
  <c r="KH5" i="1"/>
  <c r="LX7" i="1"/>
  <c r="KE5" i="1"/>
  <c r="FR9" i="1"/>
  <c r="MR9" i="1"/>
  <c r="DC10" i="1"/>
  <c r="KZ5" i="1"/>
  <c r="EO10" i="1"/>
  <c r="HT10" i="1"/>
  <c r="JC10" i="1"/>
  <c r="FV4" i="1"/>
  <c r="KC13" i="1"/>
  <c r="DQ8" i="1"/>
  <c r="GV8" i="1"/>
  <c r="BB9" i="1"/>
  <c r="HH8" i="1"/>
  <c r="JW8" i="1"/>
  <c r="LF8" i="1"/>
  <c r="BQ9" i="1"/>
  <c r="GB9" i="1"/>
  <c r="HN4" i="1"/>
  <c r="MH8" i="1"/>
  <c r="AW9" i="1"/>
  <c r="FH9" i="1"/>
  <c r="JS9" i="1"/>
  <c r="CA5" i="1"/>
  <c r="CG5" i="1"/>
  <c r="HR10" i="1"/>
  <c r="HN8" i="1"/>
  <c r="IN10" i="1"/>
  <c r="BX10" i="1"/>
  <c r="MX8" i="1"/>
  <c r="KA8" i="1"/>
  <c r="IP10" i="1"/>
  <c r="LW5" i="1"/>
  <c r="DR8" i="1"/>
  <c r="GG8" i="1"/>
  <c r="KR8" i="1"/>
  <c r="BC9" i="1"/>
  <c r="IP11" i="1"/>
  <c r="GS8" i="1"/>
  <c r="JX8" i="1"/>
  <c r="LG8" i="1"/>
  <c r="ED9" i="1"/>
  <c r="GF9" i="1"/>
  <c r="IU9" i="1"/>
  <c r="KD9" i="1"/>
  <c r="AO10" i="1"/>
  <c r="EZ10" i="1"/>
  <c r="ER8" i="1"/>
  <c r="GN13" i="1"/>
  <c r="IM13" i="1"/>
  <c r="MH13" i="1"/>
  <c r="BM14" i="1"/>
  <c r="JR7" i="1"/>
  <c r="DN5" i="1"/>
  <c r="Y9" i="1"/>
  <c r="AS11" i="1"/>
  <c r="ES11" i="1"/>
  <c r="CO15" i="1"/>
  <c r="IQ11" i="1"/>
  <c r="LF11" i="1"/>
  <c r="LY11" i="1"/>
  <c r="DP12" i="1"/>
  <c r="GU12" i="1"/>
  <c r="JI12" i="1"/>
  <c r="EK11" i="1"/>
  <c r="FT11" i="1"/>
  <c r="LK11" i="1"/>
  <c r="J12" i="1"/>
  <c r="EF10" i="1"/>
  <c r="DH12" i="1"/>
  <c r="FG12" i="1"/>
  <c r="JB12" i="1"/>
  <c r="MG12" i="1"/>
  <c r="KC16" i="1"/>
  <c r="GI12" i="1"/>
  <c r="IX12" i="1"/>
  <c r="JQ12" i="1"/>
  <c r="BH13" i="1"/>
  <c r="EM13" i="1"/>
  <c r="EP13" i="1"/>
  <c r="HU13" i="1"/>
  <c r="JD13" i="1"/>
  <c r="AU14" i="1"/>
  <c r="CT14" i="1"/>
  <c r="JT9" i="1"/>
  <c r="KV13" i="1"/>
  <c r="MU13" i="1"/>
  <c r="CP14" i="1"/>
  <c r="F8" i="1"/>
  <c r="O9" i="1"/>
  <c r="EL10" i="1"/>
  <c r="BY11" i="1"/>
  <c r="FV11" i="1"/>
  <c r="JA11" i="1"/>
  <c r="GW15" i="1"/>
  <c r="DC11" i="1"/>
  <c r="FR11" i="1"/>
  <c r="GK11" i="1"/>
  <c r="MB11" i="1"/>
  <c r="BG12" i="1"/>
  <c r="FU13" i="1"/>
  <c r="IS11" i="1"/>
  <c r="KB11" i="1"/>
  <c r="BS12" i="1"/>
  <c r="DR12" i="1"/>
  <c r="F5" i="1"/>
  <c r="LT11" i="1"/>
  <c r="GC5" i="1"/>
  <c r="KG10" i="1"/>
  <c r="LY8" i="1"/>
  <c r="MY10" i="1"/>
  <c r="BW7" i="1"/>
  <c r="AL11" i="1"/>
  <c r="BS10" i="1"/>
  <c r="DF7" i="1"/>
  <c r="F6" i="1"/>
  <c r="N9" i="1"/>
  <c r="CC9" i="1"/>
  <c r="GN9" i="1"/>
  <c r="KY9" i="1"/>
  <c r="EL12" i="1"/>
  <c r="CO9" i="1"/>
  <c r="FT9" i="1"/>
  <c r="HC9" i="1"/>
  <c r="Z10" i="1"/>
  <c r="CB10" i="1"/>
  <c r="EQ10" i="1"/>
  <c r="FZ10" i="1"/>
  <c r="KK10" i="1"/>
  <c r="AV11" i="1"/>
  <c r="CB11" i="1"/>
  <c r="CJ14" i="1"/>
  <c r="EI14" i="1"/>
  <c r="BY10" i="1"/>
  <c r="BG11" i="1"/>
  <c r="MG7" i="1"/>
  <c r="FP11" i="1"/>
  <c r="HO11" i="1"/>
  <c r="LJ11" i="1"/>
  <c r="AO12" i="1"/>
  <c r="MK15" i="1"/>
  <c r="EM12" i="1"/>
  <c r="HB12" i="1"/>
  <c r="HU12" i="1"/>
  <c r="L13" i="1"/>
  <c r="CQ13" i="1"/>
  <c r="MD8" i="1"/>
  <c r="AG12" i="1"/>
  <c r="BP12" i="1"/>
  <c r="HG12" i="1"/>
  <c r="JF12" i="1"/>
  <c r="MU9" i="1"/>
  <c r="D13" i="1"/>
  <c r="BC13" i="1"/>
  <c r="EX13" i="1"/>
  <c r="FY17" i="1"/>
  <c r="CE13" i="1"/>
  <c r="ET13" i="1"/>
  <c r="FM13" i="1"/>
  <c r="LD13" i="1"/>
  <c r="AI14" i="1"/>
  <c r="AL14" i="1"/>
  <c r="DQ14" i="1"/>
  <c r="EZ14" i="1"/>
  <c r="GX10" i="1"/>
  <c r="DO11" i="1"/>
  <c r="CK11" i="1"/>
  <c r="EX9" i="1"/>
  <c r="EA11" i="1"/>
  <c r="FZ11" i="1"/>
  <c r="AX9" i="1"/>
  <c r="JX11" i="1"/>
  <c r="LW11" i="1"/>
  <c r="BR12" i="1"/>
  <c r="EW12" i="1"/>
  <c r="CS16" i="1"/>
  <c r="MY11" i="1"/>
  <c r="BN12" i="1"/>
  <c r="CG12" i="1"/>
  <c r="HX12" i="1"/>
  <c r="LC12" i="1"/>
  <c r="GD11" i="1"/>
  <c r="EO12" i="1"/>
  <c r="FX12" i="1"/>
  <c r="LO12" i="1"/>
  <c r="N13" i="1"/>
  <c r="R8" i="1"/>
  <c r="HP12" i="1"/>
  <c r="JH5" i="1"/>
  <c r="AR11" i="1"/>
  <c r="CJ9" i="1"/>
  <c r="LS5" i="1"/>
  <c r="GY9" i="1"/>
  <c r="LO10" i="1"/>
  <c r="EQ8" i="1"/>
  <c r="CB4" i="1"/>
  <c r="JJ9" i="1"/>
  <c r="LY9" i="1"/>
  <c r="CJ10" i="1"/>
  <c r="GU10" i="1"/>
  <c r="AH13" i="1"/>
  <c r="MK9" i="1"/>
  <c r="BP10" i="1"/>
  <c r="CY10" i="1"/>
  <c r="JV10" i="1"/>
  <c r="LX10" i="1"/>
  <c r="AM11" i="1"/>
  <c r="DJ4" i="1"/>
  <c r="NB7" i="1"/>
  <c r="AK8" i="1"/>
  <c r="FA12" i="1"/>
  <c r="CO11" i="1"/>
  <c r="DX11" i="1"/>
  <c r="JO11" i="1"/>
  <c r="LN11" i="1"/>
  <c r="CR8" i="1"/>
  <c r="BL12" i="1"/>
  <c r="DK12" i="1"/>
  <c r="HF12" i="1"/>
  <c r="KK12" i="1"/>
  <c r="AI13" i="1"/>
  <c r="CX13" i="1"/>
  <c r="DQ13" i="1"/>
  <c r="JH13" i="1"/>
  <c r="MM13" i="1"/>
  <c r="BZ12" i="1"/>
  <c r="KC12" i="1"/>
  <c r="LL12" i="1"/>
  <c r="DC13" i="1"/>
  <c r="FB13" i="1"/>
  <c r="AN9" i="1"/>
  <c r="IZ13" i="1"/>
  <c r="KY13" i="1"/>
  <c r="AT14" i="1"/>
  <c r="DY14" i="1"/>
  <c r="FQ7" i="1"/>
  <c r="MA13" i="1"/>
  <c r="AP14" i="1"/>
  <c r="BI14" i="1"/>
  <c r="KW8" i="1"/>
  <c r="JE14" i="1"/>
  <c r="Q11" i="1"/>
  <c r="DV11" i="1"/>
  <c r="EO11" i="1"/>
  <c r="KF11" i="1"/>
  <c r="K12" i="1"/>
  <c r="CS13" i="1"/>
  <c r="GW11" i="1"/>
  <c r="W12" i="1"/>
  <c r="BV12" i="1"/>
  <c r="FI9" i="1"/>
  <c r="FT12" i="1"/>
  <c r="HS12" i="1"/>
  <c r="LN12" i="1"/>
  <c r="AS13" i="1"/>
  <c r="MO16" i="1"/>
  <c r="IU12" i="1"/>
  <c r="LJ12" i="1"/>
  <c r="MC12" i="1"/>
  <c r="DT13" i="1"/>
  <c r="GY13" i="1"/>
  <c r="JZ12" i="1"/>
  <c r="AK13" i="1"/>
  <c r="BT13" i="1"/>
  <c r="HK13" i="1"/>
  <c r="JJ13" i="1"/>
  <c r="DL13" i="1"/>
  <c r="FK13" i="1"/>
  <c r="FW6" i="1"/>
  <c r="AS4" i="1"/>
  <c r="AK11" i="1"/>
  <c r="KS9" i="1"/>
  <c r="CU10" i="1"/>
  <c r="KB8" i="1"/>
  <c r="KI9" i="1"/>
  <c r="AO6" i="1"/>
  <c r="FF10" i="1"/>
  <c r="HU10" i="1"/>
  <c r="MF10" i="1"/>
  <c r="GL4" i="1"/>
  <c r="DU6" i="1"/>
  <c r="LL10" i="1"/>
  <c r="MU10" i="1"/>
  <c r="KA7" i="1"/>
  <c r="LM7" i="1"/>
  <c r="AR8" i="1"/>
  <c r="CA8" i="1"/>
  <c r="IX8" i="1"/>
  <c r="DA11" i="1"/>
  <c r="BQ14" i="1"/>
  <c r="MK11" i="1"/>
  <c r="T12" i="1"/>
  <c r="FK12" i="1"/>
  <c r="HJ12" i="1"/>
  <c r="HC8" i="1"/>
  <c r="LH12" i="1"/>
  <c r="G13" i="1"/>
  <c r="DB13" i="1"/>
  <c r="GG13" i="1"/>
  <c r="EC17" i="1"/>
  <c r="KE13" i="1"/>
  <c r="MT13" i="1"/>
  <c r="M14" i="1"/>
  <c r="FD14" i="1"/>
  <c r="HI14" i="1"/>
  <c r="CT13" i="1"/>
  <c r="FY13" i="1"/>
  <c r="HH13" i="1"/>
  <c r="MY13" i="1"/>
  <c r="AX14" i="1"/>
  <c r="BQ8" i="1"/>
  <c r="EV14" i="1"/>
  <c r="ED8" i="1"/>
  <c r="CE11" i="1"/>
  <c r="ED11" i="1"/>
  <c r="HB10" i="1"/>
  <c r="DR9" i="1"/>
  <c r="FQ10" i="1"/>
  <c r="DZ11" i="1"/>
  <c r="HE11" i="1"/>
  <c r="FA15" i="1"/>
  <c r="LC11" i="1"/>
  <c r="R12" i="1"/>
  <c r="AK12" i="1"/>
  <c r="GB12" i="1"/>
  <c r="JG12" i="1"/>
  <c r="M11" i="1"/>
  <c r="CS12" i="1"/>
  <c r="EB12" i="1"/>
  <c r="JS12" i="1"/>
  <c r="LR12" i="1"/>
  <c r="JG10" i="1"/>
  <c r="BP13" i="1"/>
  <c r="DO13" i="1"/>
  <c r="HJ13" i="1"/>
  <c r="KO13" i="1"/>
  <c r="EQ13" i="1"/>
  <c r="HF13" i="1"/>
  <c r="P14" i="1"/>
  <c r="CU14" i="1"/>
  <c r="HB13" i="1"/>
  <c r="KG13" i="1"/>
  <c r="LP13" i="1"/>
  <c r="DG14" i="1"/>
  <c r="V8" i="1"/>
  <c r="FP10" i="1"/>
  <c r="H14" i="1"/>
  <c r="BG14" i="1"/>
  <c r="HF6" i="1"/>
  <c r="BL8" i="20" s="1"/>
  <c r="KX7" i="1"/>
  <c r="IP8" i="1"/>
  <c r="HV5" i="1"/>
  <c r="BD10" i="1"/>
  <c r="MV7" i="1"/>
  <c r="FX9" i="1"/>
  <c r="GE10" i="1"/>
  <c r="AE10" i="1"/>
  <c r="AX4" i="1"/>
  <c r="LU7" i="1"/>
  <c r="CF8" i="1"/>
  <c r="GZ6" i="1"/>
  <c r="LR6" i="1"/>
  <c r="LA7" i="1"/>
  <c r="BL8" i="1"/>
  <c r="FW8" i="1"/>
  <c r="HI8" i="1"/>
  <c r="KN8" i="1"/>
  <c r="LW8" i="1"/>
  <c r="ET9" i="1"/>
  <c r="MW11" i="1"/>
  <c r="N12" i="1"/>
  <c r="JP12" i="1"/>
  <c r="BG13" i="1"/>
  <c r="DF13" i="1"/>
  <c r="JP8" i="1"/>
  <c r="HD13" i="1"/>
  <c r="JC13" i="1"/>
  <c r="MX13" i="1"/>
  <c r="CC14" i="1"/>
  <c r="DT4" i="1"/>
  <c r="CX8" i="1"/>
  <c r="AF10" i="20" s="1"/>
  <c r="EW9" i="1"/>
  <c r="CD11" i="1"/>
  <c r="FI11" i="1"/>
  <c r="DE15" i="1"/>
  <c r="MP13" i="1"/>
  <c r="BU14" i="1"/>
  <c r="DD14" i="1"/>
  <c r="GD9" i="1"/>
  <c r="BI11" i="1"/>
  <c r="JY12" i="1"/>
  <c r="FA11" i="1"/>
  <c r="GJ11" i="1"/>
  <c r="MA11" i="1"/>
  <c r="Z12" i="1"/>
  <c r="JQ10" i="1"/>
  <c r="KA11" i="1"/>
  <c r="V12" i="1"/>
  <c r="DA12" i="1"/>
  <c r="AW16" i="1"/>
  <c r="GY12" i="1"/>
  <c r="JN12" i="1"/>
  <c r="KG12" i="1"/>
  <c r="BX13" i="1"/>
  <c r="FC13" i="1"/>
  <c r="GH12" i="1"/>
  <c r="MO12" i="1"/>
  <c r="X13" i="1"/>
  <c r="FO13" i="1"/>
  <c r="HN13" i="1"/>
  <c r="KJ9" i="1"/>
  <c r="LL13" i="1"/>
  <c r="K14" i="1"/>
  <c r="DF14" i="1"/>
  <c r="FZ8" i="1"/>
  <c r="GV9" i="1"/>
  <c r="AM14" i="1"/>
  <c r="DB14" i="1"/>
  <c r="ET8" i="1"/>
  <c r="CO10" i="1"/>
  <c r="LQ14" i="1"/>
  <c r="CX14" i="1"/>
  <c r="DN8" i="1"/>
  <c r="JQ8" i="1"/>
  <c r="CV11" i="1"/>
  <c r="GA11" i="1"/>
  <c r="JE11" i="1"/>
  <c r="AC10" i="1"/>
  <c r="KP10" i="1"/>
  <c r="GM11" i="1"/>
  <c r="NC21" i="1"/>
  <c r="IO6" i="1"/>
  <c r="M8" i="1"/>
  <c r="LE8" i="1"/>
  <c r="LT7" i="1"/>
  <c r="MD9" i="1"/>
  <c r="IR8" i="1"/>
  <c r="BT10" i="1"/>
  <c r="CA11" i="1"/>
  <c r="H8" i="1"/>
  <c r="BW8" i="1"/>
  <c r="DF8" i="1"/>
  <c r="HQ8" i="1"/>
  <c r="MB8" i="1"/>
  <c r="HS6" i="1"/>
  <c r="EH8" i="1"/>
  <c r="GW8" i="1"/>
  <c r="LH8" i="1"/>
  <c r="BS9" i="1"/>
  <c r="DE9" i="1"/>
  <c r="GJ9" i="1"/>
  <c r="HS9" i="1"/>
  <c r="AP10" i="1"/>
  <c r="IS12" i="1"/>
  <c r="AX13" i="1"/>
  <c r="EC13" i="1"/>
  <c r="FL13" i="1"/>
  <c r="LC13" i="1"/>
  <c r="NB13" i="1"/>
  <c r="KS7" i="1"/>
  <c r="CZ14" i="1"/>
  <c r="EY14" i="1"/>
  <c r="GW10" i="1"/>
  <c r="CH11" i="1"/>
  <c r="FN8" i="1"/>
  <c r="GF11" i="1"/>
  <c r="LZ11" i="1"/>
  <c r="BE12" i="1"/>
  <c r="NA15" i="1"/>
  <c r="M10" i="1"/>
  <c r="BW11" i="1"/>
  <c r="CS11" i="1"/>
  <c r="LO11" i="1"/>
  <c r="DB9" i="1"/>
  <c r="AW12" i="1"/>
  <c r="CF12" i="1"/>
  <c r="HW12" i="1"/>
  <c r="JV12" i="1"/>
  <c r="AB11" i="1"/>
  <c r="DX12" i="1"/>
  <c r="FW12" i="1"/>
  <c r="JR12" i="1"/>
  <c r="MW12" i="1"/>
  <c r="KS16" i="1"/>
  <c r="CU13" i="1"/>
  <c r="FJ13" i="1"/>
  <c r="GC13" i="1"/>
  <c r="LT13" i="1"/>
  <c r="AY14" i="1"/>
  <c r="FF13" i="1"/>
  <c r="JT13" i="1"/>
  <c r="BK14" i="1"/>
  <c r="DJ14" i="1"/>
  <c r="DQ11" i="1"/>
  <c r="I9" i="1"/>
  <c r="JV9" i="1"/>
  <c r="EQ11" i="1"/>
  <c r="GP11" i="1"/>
  <c r="JK9" i="1"/>
  <c r="JJ10" i="1"/>
  <c r="CQ11" i="1"/>
  <c r="GL11" i="1"/>
  <c r="JQ11" i="1"/>
  <c r="HM15" i="1"/>
  <c r="DS11" i="1"/>
  <c r="GH11" i="1"/>
  <c r="HA11" i="1"/>
  <c r="MR11" i="1"/>
  <c r="BW12" i="1"/>
  <c r="EH23" i="1"/>
  <c r="FP6" i="1"/>
  <c r="DX8" i="1"/>
  <c r="BP9" i="1"/>
  <c r="CE8" i="1"/>
  <c r="FO10" i="1"/>
  <c r="AJ10" i="1"/>
  <c r="LP10" i="1"/>
  <c r="BP8" i="1"/>
  <c r="JD8" i="1"/>
  <c r="LS8" i="1"/>
  <c r="NB8" i="1"/>
  <c r="DM9" i="1"/>
  <c r="HX9" i="1"/>
  <c r="AD9" i="1"/>
  <c r="CS9" i="1"/>
  <c r="HD9" i="1"/>
  <c r="LO9" i="1"/>
  <c r="NA9" i="1"/>
  <c r="CF10" i="1"/>
  <c r="DO10" i="1"/>
  <c r="KL10" i="1"/>
  <c r="EO13" i="1"/>
  <c r="KT13" i="1"/>
  <c r="Y14" i="1"/>
  <c r="BH14" i="1"/>
  <c r="FJ8" i="1"/>
  <c r="DE10" i="1"/>
  <c r="GW12" i="1"/>
  <c r="DE11" i="1"/>
  <c r="EN11" i="1"/>
  <c r="KE11" i="1"/>
  <c r="MD11" i="1"/>
  <c r="CB12" i="1"/>
  <c r="EA12" i="1"/>
  <c r="HV12" i="1"/>
  <c r="LA12" i="1"/>
  <c r="IW16" i="1"/>
  <c r="JG11" i="1"/>
  <c r="LV11" i="1"/>
  <c r="MO11" i="1"/>
  <c r="EF12" i="1"/>
  <c r="HK12" i="1"/>
  <c r="DF12" i="1"/>
  <c r="KS12" i="1"/>
  <c r="MB12" i="1"/>
  <c r="DS13" i="1"/>
  <c r="FR13" i="1"/>
  <c r="K10" i="1"/>
  <c r="T13" i="1"/>
  <c r="BS13" i="1"/>
  <c r="FN13" i="1"/>
  <c r="IS13" i="1"/>
  <c r="KA10" i="1"/>
  <c r="MQ13" i="1"/>
  <c r="BF14" i="1"/>
  <c r="BY14" i="1"/>
  <c r="BU9" i="1"/>
  <c r="JU14" i="1"/>
  <c r="BB14" i="1"/>
  <c r="EG14" i="1"/>
  <c r="FP14" i="1"/>
  <c r="LV10" i="1"/>
  <c r="EE11" i="1"/>
  <c r="DY13" i="1"/>
  <c r="HM11" i="1"/>
  <c r="IV11" i="1"/>
  <c r="AM12" i="1"/>
  <c r="CL12" i="1"/>
  <c r="KT9" i="1"/>
  <c r="KN11" i="1"/>
  <c r="MM11" i="1"/>
  <c r="CH12" i="1"/>
  <c r="FM12" i="1"/>
  <c r="DI16" i="1"/>
  <c r="O12" i="1"/>
  <c r="CD12" i="1"/>
  <c r="CW12" i="1"/>
  <c r="IN12" i="1"/>
  <c r="LS12" i="1"/>
  <c r="HJ11" i="1"/>
  <c r="FE12" i="1"/>
  <c r="AW4" i="1"/>
  <c r="GI6" i="1"/>
  <c r="GA9" i="1"/>
  <c r="FY14" i="1"/>
  <c r="GG12" i="1"/>
  <c r="KF10" i="1"/>
  <c r="LE7" i="1"/>
  <c r="LL8" i="1"/>
  <c r="EZ9" i="1"/>
  <c r="HO9" i="1"/>
  <c r="IX9" i="1"/>
  <c r="I10" i="1"/>
  <c r="DT10" i="1"/>
  <c r="LH4" i="1"/>
  <c r="JZ9" i="1"/>
  <c r="MO9" i="1"/>
  <c r="CZ10" i="1"/>
  <c r="Q7" i="1"/>
  <c r="IW10" i="1"/>
  <c r="MB10" i="1"/>
  <c r="DZ4" i="1"/>
  <c r="KQ7" i="1"/>
  <c r="AK14" i="1"/>
  <c r="MS8" i="1"/>
  <c r="FB10" i="1"/>
  <c r="LE10" i="1"/>
  <c r="GN11" i="1"/>
  <c r="JS11" i="1"/>
  <c r="EC14" i="1"/>
  <c r="NA11" i="1"/>
  <c r="AJ12" i="1"/>
  <c r="GA12" i="1"/>
  <c r="MN8" i="1"/>
  <c r="LX12" i="1"/>
  <c r="W13" i="1"/>
  <c r="DR13" i="1"/>
  <c r="GW13" i="1"/>
  <c r="ES17" i="1"/>
  <c r="FC12" i="1"/>
  <c r="HR12" i="1"/>
  <c r="AB13" i="1"/>
  <c r="DG13" i="1"/>
  <c r="DJ13" i="1"/>
  <c r="GO13" i="1"/>
  <c r="HX13" i="1"/>
  <c r="O14" i="1"/>
  <c r="BN14" i="1"/>
  <c r="FL9" i="1"/>
  <c r="JP13" i="1"/>
  <c r="LO13" i="1"/>
  <c r="BJ14" i="1"/>
  <c r="EO14" i="1"/>
  <c r="CL6" i="1"/>
  <c r="IP9" i="1"/>
  <c r="KO10" i="1"/>
  <c r="EP11" i="1"/>
  <c r="HU11" i="1"/>
  <c r="FQ15" i="1"/>
  <c r="BR11" i="1"/>
  <c r="EL11" i="1"/>
  <c r="FE11" i="1"/>
  <c r="KV11" i="1"/>
  <c r="AA12" i="1"/>
  <c r="DR11" i="1"/>
  <c r="DI12" i="1"/>
  <c r="ER12" i="1"/>
  <c r="KI12" i="1"/>
  <c r="MH12" i="1"/>
  <c r="BE10" i="1"/>
  <c r="GJ12" i="1"/>
  <c r="MD12" i="1"/>
  <c r="BI13" i="1"/>
  <c r="E17" i="1"/>
  <c r="JK12" i="1"/>
  <c r="LZ12" i="1"/>
  <c r="MS12" i="1"/>
  <c r="EJ13" i="1"/>
  <c r="HO13" i="1"/>
  <c r="KP12" i="1"/>
  <c r="BA13" i="1"/>
  <c r="CJ13" i="1"/>
  <c r="JN6" i="1"/>
  <c r="BQ11" i="1"/>
  <c r="AP6" i="1"/>
  <c r="M9" i="1"/>
  <c r="MC4" i="1"/>
  <c r="FQ8" i="1"/>
  <c r="HA8" i="1"/>
  <c r="HH9" i="1"/>
  <c r="AV10" i="1"/>
  <c r="DK10" i="1"/>
  <c r="ET10" i="1"/>
  <c r="JE10" i="1"/>
  <c r="P11" i="1"/>
  <c r="JU6" i="1"/>
  <c r="FV10" i="1"/>
  <c r="MV10" i="1"/>
  <c r="CV7" i="1"/>
  <c r="HC7" i="1"/>
  <c r="LQ7" i="1"/>
  <c r="CB8" i="1"/>
  <c r="GM8" i="1"/>
  <c r="DV10" i="1"/>
  <c r="HK11" i="1"/>
  <c r="JZ11" i="1"/>
  <c r="KS11" i="1"/>
  <c r="CJ12" i="1"/>
  <c r="FO12" i="1"/>
  <c r="AD12" i="1"/>
  <c r="IW12" i="1"/>
  <c r="KF12" i="1"/>
  <c r="BW13" i="1"/>
  <c r="DV13" i="1"/>
  <c r="MR8" i="1"/>
  <c r="HT13" i="1"/>
  <c r="JS13" i="1"/>
  <c r="N14" i="1"/>
  <c r="CS14" i="1"/>
  <c r="GZ13" i="1"/>
  <c r="AY13" i="1"/>
  <c r="DN13" i="1"/>
  <c r="EG13" i="1"/>
  <c r="JX13" i="1"/>
  <c r="NC13" i="1"/>
  <c r="F14" i="1"/>
  <c r="CK14" i="1"/>
  <c r="DT14" i="1"/>
  <c r="LB9" i="1"/>
  <c r="CI11" i="1"/>
  <c r="HE8" i="1"/>
  <c r="J6" i="1"/>
  <c r="JB8" i="1"/>
  <c r="CU11" i="1"/>
  <c r="ET11" i="1"/>
  <c r="IR11" i="1"/>
  <c r="KQ11" i="1"/>
  <c r="AL12" i="1"/>
  <c r="DQ12" i="1"/>
  <c r="BM16" i="1"/>
  <c r="LS11" i="1"/>
  <c r="AH12" i="1"/>
  <c r="BA12" i="1"/>
  <c r="GR12" i="1"/>
  <c r="JW12" i="1"/>
  <c r="GX12" i="1"/>
  <c r="E13" i="1"/>
  <c r="AN13" i="1"/>
  <c r="GE13" i="1"/>
  <c r="AE11" i="1"/>
  <c r="CF13" i="1"/>
  <c r="EE13" i="1"/>
  <c r="LE13" i="1"/>
  <c r="JA17" i="1"/>
  <c r="FG13" i="1"/>
  <c r="HV13" i="1"/>
  <c r="IO13" i="1"/>
  <c r="AF14" i="1"/>
  <c r="EV11" i="1"/>
  <c r="HR13" i="1"/>
  <c r="BY7" i="1"/>
  <c r="KW6" i="1"/>
  <c r="Y8" i="1"/>
  <c r="LO7" i="1"/>
  <c r="CR9" i="1"/>
  <c r="DJ5" i="1"/>
  <c r="BM9" i="1"/>
  <c r="CW9" i="1"/>
  <c r="DD10" i="1"/>
  <c r="KR10" i="1"/>
  <c r="G11" i="1"/>
  <c r="AP11" i="1"/>
  <c r="LV7" i="1"/>
  <c r="E8" i="1"/>
  <c r="HO10" i="1"/>
  <c r="KT4" i="1"/>
  <c r="EH6" i="1"/>
  <c r="MK7" i="1"/>
  <c r="DO7" i="1"/>
  <c r="EX8" i="1"/>
  <c r="HM8" i="1"/>
  <c r="LX8" i="1"/>
  <c r="CI9" i="1"/>
  <c r="JV11" i="1"/>
  <c r="DG12" i="1"/>
  <c r="FV12" i="1"/>
  <c r="GO12" i="1"/>
  <c r="MF12" i="1"/>
  <c r="BK13" i="1"/>
  <c r="BN13" i="1"/>
  <c r="ES13" i="1"/>
  <c r="GB13" i="1"/>
  <c r="LS13" i="1"/>
  <c r="R14" i="1"/>
  <c r="U8" i="1"/>
  <c r="DP14" i="1"/>
  <c r="FO14" i="1"/>
  <c r="LU10" i="1"/>
  <c r="CX11" i="1"/>
  <c r="EH7" i="1"/>
  <c r="KU13" i="1"/>
  <c r="J14" i="1"/>
  <c r="AC14" i="1"/>
  <c r="MP7" i="1"/>
  <c r="EK10" i="1"/>
  <c r="CP11" i="1"/>
  <c r="DI11" i="1"/>
  <c r="IZ11" i="1"/>
  <c r="ME11" i="1"/>
  <c r="MK12" i="1"/>
  <c r="FQ11" i="1"/>
  <c r="GZ11" i="1"/>
  <c r="MQ11" i="1"/>
  <c r="AP12" i="1"/>
  <c r="Q8" i="1"/>
  <c r="EN12" i="1"/>
  <c r="GM12" i="1"/>
  <c r="KH12" i="1"/>
  <c r="M13" i="1"/>
  <c r="LI16" i="1"/>
  <c r="HO12" i="1"/>
  <c r="KD12" i="1"/>
  <c r="KW12" i="1"/>
  <c r="CN13" i="1"/>
  <c r="FS13" i="1"/>
  <c r="FV13" i="1"/>
  <c r="JA13" i="1"/>
  <c r="KJ13" i="1"/>
  <c r="CA14" i="1"/>
  <c r="DZ14" i="1"/>
  <c r="BH10" i="1"/>
  <c r="MB13" i="1"/>
  <c r="AA14" i="1"/>
  <c r="DV14" i="1"/>
  <c r="KX8" i="1"/>
  <c r="CR10" i="1"/>
  <c r="BC14" i="1"/>
  <c r="DR14" i="1"/>
  <c r="HM4" i="1"/>
  <c r="MF6" i="1"/>
  <c r="DD8" i="1"/>
  <c r="MX7" i="1"/>
  <c r="EA9" i="1"/>
  <c r="AF10" i="1"/>
  <c r="LI9" i="1"/>
  <c r="MS9" i="1"/>
  <c r="MZ10" i="1"/>
  <c r="KG7" i="1"/>
  <c r="L8" i="1"/>
  <c r="AU8" i="1"/>
  <c r="HR8" i="1"/>
  <c r="BN11" i="1"/>
  <c r="X8" i="1"/>
  <c r="CM8" i="1"/>
  <c r="DV8" i="1"/>
  <c r="JB6" i="1"/>
  <c r="AT9" i="1"/>
  <c r="DI9" i="1"/>
  <c r="HT9" i="1"/>
  <c r="ME9" i="1"/>
  <c r="FR12" i="1"/>
  <c r="NC12" i="1"/>
  <c r="BR13" i="1"/>
  <c r="CK13" i="1"/>
  <c r="LG13" i="1"/>
  <c r="LJ13" i="1"/>
  <c r="AO14" i="1"/>
  <c r="BX14" i="1"/>
  <c r="KH8" i="1"/>
  <c r="DU11" i="1"/>
  <c r="FD11" i="1"/>
  <c r="KU11" i="1"/>
  <c r="MT11" i="1"/>
  <c r="BJ9" i="1"/>
  <c r="HV8" i="1"/>
  <c r="JU9" i="1"/>
  <c r="CT11" i="1"/>
  <c r="FY11" i="1"/>
  <c r="DU15" i="1"/>
  <c r="JW11" i="1"/>
  <c r="ML11" i="1"/>
  <c r="E12" i="1"/>
  <c r="EV12" i="1"/>
  <c r="MX9" i="1"/>
  <c r="BM12" i="1"/>
  <c r="CV12" i="1"/>
  <c r="IM12" i="1"/>
  <c r="KL12" i="1"/>
  <c r="HK10" i="1"/>
  <c r="AJ13" i="1"/>
  <c r="CI13" i="1"/>
  <c r="GD13" i="1"/>
  <c r="JI13" i="1"/>
  <c r="HE17" i="1"/>
  <c r="DK13" i="1"/>
  <c r="FZ13" i="1"/>
  <c r="GS13" i="1"/>
  <c r="MJ13" i="1"/>
  <c r="BO14" i="1"/>
  <c r="BR14" i="1"/>
  <c r="EW14" i="1"/>
  <c r="KD7" i="1"/>
  <c r="AX11" i="1"/>
  <c r="EU11" i="1"/>
  <c r="EG11" i="1"/>
  <c r="EG9" i="1"/>
  <c r="AT10" i="1"/>
  <c r="FG11" i="1"/>
  <c r="HF11" i="1"/>
  <c r="FG10" i="1"/>
  <c r="R11" i="1"/>
  <c r="DG11" i="1"/>
  <c r="HB11" i="1"/>
  <c r="KG11" i="1"/>
  <c r="EI11" i="1"/>
  <c r="DE7" i="1"/>
  <c r="JW6" i="1"/>
  <c r="EM8" i="1"/>
  <c r="DI8" i="1"/>
  <c r="KX9" i="1"/>
  <c r="JQ7" i="1"/>
  <c r="MP4" i="1"/>
  <c r="IO10" i="1"/>
  <c r="MO7" i="1"/>
  <c r="GC8" i="1"/>
  <c r="JH8" i="1"/>
  <c r="KQ8" i="1"/>
  <c r="DN9" i="1"/>
  <c r="LQ11" i="1"/>
  <c r="JT8" i="1"/>
  <c r="MI8" i="1"/>
  <c r="R9" i="1"/>
  <c r="EC9" i="1"/>
  <c r="LX4" i="1"/>
  <c r="KP9" i="1"/>
  <c r="E10" i="1"/>
  <c r="DP10" i="1"/>
  <c r="F4" i="1"/>
  <c r="IY13" i="1"/>
  <c r="LN13" i="1"/>
  <c r="MG13" i="1"/>
  <c r="DX14" i="1"/>
  <c r="GC14" i="1"/>
  <c r="DQ9" i="1"/>
  <c r="JZ10" i="1"/>
  <c r="AQ11" i="1"/>
  <c r="HD11" i="1"/>
  <c r="KI11" i="1"/>
  <c r="BR8" i="1"/>
  <c r="Q12" i="1"/>
  <c r="AZ12" i="1"/>
  <c r="GQ12" i="1"/>
  <c r="IP12" i="1"/>
  <c r="DY9" i="1"/>
  <c r="GV11" i="1"/>
  <c r="IU11" i="1"/>
  <c r="MP11" i="1"/>
  <c r="BU12" i="1"/>
  <c r="Q16" i="1"/>
  <c r="FS12" i="1"/>
  <c r="JA12" i="1"/>
  <c r="AR13" i="1"/>
  <c r="DW13" i="1"/>
  <c r="DV12" i="1"/>
  <c r="LI12" i="1"/>
  <c r="MR12" i="1"/>
  <c r="EI13" i="1"/>
  <c r="GH13" i="1"/>
  <c r="IN9" i="1"/>
  <c r="KF13" i="1"/>
  <c r="ME13" i="1"/>
  <c r="BZ14" i="1"/>
  <c r="FE14" i="1"/>
  <c r="BD8" i="1"/>
  <c r="G14" i="1"/>
  <c r="BV14" i="1"/>
  <c r="CO14" i="1"/>
  <c r="GS9" i="1"/>
  <c r="KK14" i="1"/>
  <c r="CM11" i="1"/>
  <c r="FB11" i="1"/>
  <c r="FU11" i="1"/>
  <c r="LL11" i="1"/>
  <c r="AQ12" i="1"/>
  <c r="FE13" i="1"/>
  <c r="JL11" i="1"/>
  <c r="BC12" i="1"/>
  <c r="DB12" i="1"/>
  <c r="GP10" i="1"/>
  <c r="LD11" i="1"/>
  <c r="NC11" i="1"/>
  <c r="CX12" i="1"/>
  <c r="GC12" i="1"/>
  <c r="DY16" i="1"/>
  <c r="JQ4" i="1"/>
  <c r="JZ6" i="1"/>
  <c r="LJ8" i="1"/>
  <c r="HT8" i="1"/>
  <c r="DD9" i="1"/>
  <c r="FM8" i="1"/>
  <c r="LF7" i="1"/>
  <c r="K11" i="1"/>
  <c r="BY9" i="1"/>
  <c r="FD9" i="1"/>
  <c r="GM9" i="1"/>
  <c r="BF11" i="20" s="1"/>
  <c r="J10" i="1"/>
  <c r="HM12" i="1"/>
  <c r="FP9" i="1"/>
  <c r="JN9" i="1"/>
  <c r="Y10" i="1"/>
  <c r="KK6" i="1"/>
  <c r="GL10" i="1"/>
  <c r="JA10" i="1"/>
  <c r="L11" i="1"/>
  <c r="MD5" i="1"/>
  <c r="JM10" i="1"/>
  <c r="EU14" i="1"/>
  <c r="JA8" i="1"/>
  <c r="LF10" i="1"/>
  <c r="EC11" i="1"/>
  <c r="BY15" i="1"/>
  <c r="KP11" i="1"/>
  <c r="LI11" i="1"/>
  <c r="CZ12" i="1"/>
  <c r="GE12" i="1"/>
  <c r="BJ12" i="1"/>
  <c r="JM12" i="1"/>
  <c r="KV12" i="1"/>
  <c r="CM13" i="1"/>
  <c r="EL13" i="1"/>
  <c r="CR12" i="1"/>
  <c r="EQ12" i="1"/>
  <c r="LQ12" i="1"/>
  <c r="JM16" i="1"/>
  <c r="BO13" i="1"/>
  <c r="ED13" i="1"/>
  <c r="EW13" i="1"/>
  <c r="KN13" i="1"/>
  <c r="S14" i="1"/>
  <c r="DZ13" i="1"/>
  <c r="HE13" i="1"/>
  <c r="IN13" i="1"/>
  <c r="AE14" i="1"/>
  <c r="CD14" i="1"/>
  <c r="MW9" i="1"/>
  <c r="DM8" i="1"/>
  <c r="Z9" i="1"/>
  <c r="DK11" i="1"/>
  <c r="FJ11" i="1"/>
  <c r="DS8" i="1"/>
  <c r="N10" i="1"/>
  <c r="AG11" i="1"/>
  <c r="FF11" i="1"/>
  <c r="GG15" i="1"/>
  <c r="MI11" i="1"/>
  <c r="AX12" i="1"/>
  <c r="BQ12" i="1"/>
  <c r="HH12" i="1"/>
  <c r="KM12" i="1"/>
  <c r="EH11" i="1"/>
  <c r="DY12" i="1"/>
  <c r="FH12" i="1"/>
  <c r="KY12" i="1"/>
  <c r="MX12" i="1"/>
  <c r="LA10" i="1"/>
  <c r="GZ12" i="1"/>
  <c r="IY12" i="1"/>
  <c r="MT12" i="1"/>
  <c r="BY13" i="1"/>
  <c r="U17" i="1"/>
  <c r="MV4" i="1"/>
  <c r="E7" i="1"/>
  <c r="FM11" i="1"/>
  <c r="JH7" i="1"/>
  <c r="FS9" i="1"/>
  <c r="LE9" i="1"/>
  <c r="ED10" i="1"/>
  <c r="HB8" i="1"/>
  <c r="LA11" i="1"/>
  <c r="LU9" i="1"/>
  <c r="AZ10" i="1"/>
  <c r="CI10" i="1"/>
  <c r="JF10" i="1"/>
  <c r="DI13" i="1"/>
  <c r="BL10" i="1"/>
  <c r="EA10" i="1"/>
  <c r="FJ10" i="1"/>
  <c r="JU10" i="1"/>
  <c r="JK10" i="1"/>
  <c r="GP5" i="1"/>
  <c r="AD7" i="1"/>
  <c r="NA7" i="1"/>
  <c r="DL8" i="1"/>
  <c r="MR10" i="1"/>
  <c r="EZ11" i="1"/>
  <c r="GY11" i="1"/>
  <c r="KT11" i="1"/>
  <c r="Y12" i="1"/>
  <c r="LU15" i="1"/>
  <c r="DW12" i="1"/>
  <c r="GL12" i="1"/>
  <c r="HE12" i="1"/>
  <c r="MV12" i="1"/>
  <c r="CA13" i="1"/>
  <c r="CD13" i="1"/>
  <c r="FI13" i="1"/>
  <c r="GR13" i="1"/>
  <c r="MI13" i="1"/>
  <c r="AH14" i="1"/>
  <c r="CY9" i="1"/>
  <c r="MN12" i="1"/>
  <c r="AM13" i="1"/>
  <c r="EH13" i="1"/>
  <c r="HM13" i="1"/>
  <c r="HD5" i="1"/>
  <c r="LK13" i="1"/>
  <c r="Z14" i="1"/>
  <c r="AS14" i="1"/>
  <c r="FY8" i="1"/>
  <c r="IO14" i="1"/>
  <c r="V14" i="1"/>
  <c r="DA14" i="1"/>
  <c r="EJ14" i="1"/>
  <c r="BZ10" i="1"/>
  <c r="CY11" i="1"/>
  <c r="AW13" i="1"/>
  <c r="GG11" i="1"/>
  <c r="HP11" i="1"/>
  <c r="G12" i="1"/>
  <c r="BF12" i="1"/>
  <c r="FB8" i="1"/>
  <c r="JH11" i="1"/>
  <c r="LG11" i="1"/>
  <c r="BB12" i="1"/>
  <c r="EG12" i="1"/>
  <c r="CC16" i="1"/>
  <c r="KT12" i="1"/>
  <c r="LM12" i="1"/>
  <c r="DD13" i="1"/>
  <c r="GI13" i="1"/>
  <c r="JJ12" i="1"/>
  <c r="U13" i="1"/>
  <c r="BD13" i="1"/>
  <c r="GU13" i="1"/>
  <c r="IT13" i="1"/>
  <c r="CH5" i="1"/>
  <c r="CV13" i="1"/>
  <c r="EU13" i="1"/>
  <c r="IP13" i="1"/>
  <c r="LU13" i="1"/>
  <c r="JQ17" i="1"/>
  <c r="FW13" i="1"/>
  <c r="JE13" i="1"/>
  <c r="AV14" i="1"/>
  <c r="O5" i="1"/>
  <c r="AN7" i="1"/>
  <c r="DP8" i="1"/>
  <c r="BN10" i="1"/>
  <c r="HB9" i="1"/>
  <c r="HA10" i="1"/>
  <c r="Z11" i="1"/>
  <c r="CX9" i="1"/>
  <c r="HQ10" i="1"/>
  <c r="KV10" i="1"/>
  <c r="ME10" i="1"/>
  <c r="JJ7" i="1"/>
  <c r="E14" i="1"/>
  <c r="LH10" i="1"/>
  <c r="W11" i="1"/>
  <c r="BF11" i="1"/>
  <c r="ML7" i="1"/>
  <c r="AN8" i="1"/>
  <c r="DC8" i="1"/>
  <c r="EL8" i="1"/>
  <c r="IW8" i="1"/>
  <c r="H9" i="1"/>
  <c r="V5" i="1"/>
  <c r="AV12" i="1"/>
  <c r="CU12" i="1"/>
  <c r="GP12" i="1"/>
  <c r="JU12" i="1"/>
  <c r="HQ16" i="1"/>
  <c r="S13" i="1"/>
  <c r="CH13" i="1"/>
  <c r="DA13" i="1"/>
  <c r="IR13" i="1"/>
  <c r="LW13" i="1"/>
  <c r="LZ13" i="1"/>
  <c r="BE14" i="1"/>
  <c r="CN14" i="1"/>
  <c r="BF9" i="1"/>
  <c r="NA10" i="1"/>
  <c r="X9" i="1"/>
  <c r="KI13" i="1"/>
  <c r="AD14" i="1"/>
  <c r="DI14" i="1"/>
  <c r="LF9" i="1"/>
  <c r="MT8" i="1"/>
  <c r="AS10" i="1"/>
  <c r="DJ11" i="1"/>
  <c r="GO11" i="1"/>
  <c r="EK15" i="1"/>
  <c r="JI10" i="1"/>
  <c r="DF11" i="1"/>
  <c r="DY11" i="1"/>
  <c r="JP11" i="1"/>
  <c r="MU11" i="1"/>
  <c r="IT10" i="1"/>
  <c r="CC12" i="1"/>
  <c r="DL12" i="1"/>
  <c r="JC12" i="1"/>
  <c r="LB12" i="1"/>
  <c r="JM8" i="1"/>
  <c r="FD12" i="1"/>
  <c r="HC12" i="1"/>
  <c r="KX12" i="1"/>
  <c r="AC13" i="1"/>
  <c r="LY16" i="1"/>
  <c r="EA13" i="1"/>
  <c r="GP13" i="1"/>
  <c r="HI13" i="1"/>
  <c r="MZ13" i="1"/>
  <c r="CE14" i="1"/>
  <c r="GL13" i="1"/>
  <c r="JQ13" i="1"/>
  <c r="KZ13" i="1"/>
  <c r="CQ14" i="1"/>
  <c r="EP14" i="1"/>
  <c r="EJ10" i="1"/>
  <c r="MR13" i="1"/>
  <c r="AQ14" i="1"/>
  <c r="LJ7" i="1"/>
  <c r="BV9" i="1"/>
  <c r="MN10" i="1"/>
  <c r="BS14" i="1"/>
  <c r="EH14" i="1"/>
  <c r="AP9" i="1"/>
  <c r="AV8" i="1"/>
  <c r="FQ13" i="1"/>
  <c r="DN11" i="1"/>
  <c r="GX13" i="1"/>
  <c r="FK11" i="1"/>
  <c r="J13" i="1"/>
  <c r="GT9" i="1"/>
  <c r="BH8" i="1"/>
  <c r="CN11" i="1"/>
  <c r="EM11" i="1"/>
  <c r="LM11" i="1"/>
  <c r="JI15" i="1"/>
  <c r="FO11" i="1"/>
  <c r="IW11" i="1"/>
  <c r="AN12" i="1"/>
  <c r="DS12" i="1"/>
  <c r="U14" i="1"/>
  <c r="LE11" i="1"/>
  <c r="MN11" i="1"/>
  <c r="EE12" i="1"/>
  <c r="GD12" i="1"/>
  <c r="DZ16" i="1"/>
  <c r="EC16" i="1"/>
  <c r="EV16" i="1"/>
  <c r="IQ16" i="1"/>
  <c r="JJ16" i="1"/>
  <c r="DM11" i="1"/>
  <c r="HT16" i="1"/>
  <c r="IM16" i="1"/>
  <c r="JF16" i="1"/>
  <c r="IW17" i="1"/>
  <c r="GI11" i="1"/>
  <c r="CR15" i="1"/>
  <c r="DK15" i="1"/>
  <c r="ED15" i="1"/>
  <c r="BO19" i="1"/>
  <c r="CE16" i="1"/>
  <c r="CX16" i="1"/>
  <c r="DQ16" i="1"/>
  <c r="HL16" i="1"/>
  <c r="CH17" i="1"/>
  <c r="CK17" i="1"/>
  <c r="JT11" i="1"/>
  <c r="GN14" i="1"/>
  <c r="HG14" i="1"/>
  <c r="KO15" i="1"/>
  <c r="GB17" i="1"/>
  <c r="GU17" i="1"/>
  <c r="HN17" i="1"/>
  <c r="LI17" i="1"/>
  <c r="DS14" i="1"/>
  <c r="FD15" i="1"/>
  <c r="FW15" i="1"/>
  <c r="GP15" i="1"/>
  <c r="KK15" i="1"/>
  <c r="EA19" i="1"/>
  <c r="EQ16" i="1"/>
  <c r="FJ16" i="1"/>
  <c r="GC16" i="1"/>
  <c r="JX16" i="1"/>
  <c r="KQ16" i="1"/>
  <c r="LT12" i="1"/>
  <c r="JL13" i="1"/>
  <c r="EK14" i="1"/>
  <c r="IZ14" i="1"/>
  <c r="JS14" i="1"/>
  <c r="IV14" i="1"/>
  <c r="MQ14" i="1"/>
  <c r="J15" i="1"/>
  <c r="EV13" i="1"/>
  <c r="HP15" i="1"/>
  <c r="JB15" i="1"/>
  <c r="MW15" i="1"/>
  <c r="GM19" i="1"/>
  <c r="HC16" i="1"/>
  <c r="HV16" i="1"/>
  <c r="FG8" i="1"/>
  <c r="CK4" i="1"/>
  <c r="U10" i="1"/>
  <c r="IQ10" i="1"/>
  <c r="GS11" i="1"/>
  <c r="GX11" i="1"/>
  <c r="JF13" i="1"/>
  <c r="CQ8" i="1"/>
  <c r="MJ11" i="1"/>
  <c r="AI12" i="1"/>
  <c r="ED12" i="1"/>
  <c r="HI12" i="1"/>
  <c r="FE16" i="1"/>
  <c r="BK12" i="1"/>
  <c r="DZ12" i="1"/>
  <c r="ES12" i="1"/>
  <c r="KJ12" i="1"/>
  <c r="O13" i="1"/>
  <c r="KL11" i="1"/>
  <c r="HA12" i="1"/>
  <c r="AA13" i="1"/>
  <c r="BZ13" i="1"/>
  <c r="V17" i="1"/>
  <c r="Y17" i="1"/>
  <c r="AR17" i="1"/>
  <c r="EM17" i="1"/>
  <c r="FF17" i="1"/>
  <c r="CF14" i="1"/>
  <c r="DP17" i="1"/>
  <c r="EI17" i="1"/>
  <c r="FB17" i="1"/>
  <c r="KD11" i="1"/>
  <c r="MN15" i="1"/>
  <c r="G16" i="1"/>
  <c r="Z16" i="1"/>
  <c r="DU16" i="1"/>
  <c r="LK19" i="1"/>
  <c r="MA16" i="1"/>
  <c r="MT16" i="1"/>
  <c r="M17" i="1"/>
  <c r="DH17" i="1"/>
  <c r="EA17" i="1"/>
  <c r="MD17" i="1"/>
  <c r="CL9" i="1"/>
  <c r="MO14" i="1"/>
  <c r="CJ15" i="1"/>
  <c r="DC15" i="1"/>
  <c r="FH14" i="1"/>
  <c r="FL14" i="1"/>
  <c r="GJ14" i="1"/>
  <c r="KE14" i="1"/>
  <c r="KX14" i="1"/>
  <c r="LA9" i="1"/>
  <c r="AZ16" i="1"/>
  <c r="BS16" i="1"/>
  <c r="CL16" i="1"/>
  <c r="GG16" i="1"/>
  <c r="W20" i="1"/>
  <c r="AM17" i="1"/>
  <c r="BF17" i="1"/>
  <c r="BY17" i="1"/>
  <c r="FT17" i="1"/>
  <c r="GM17" i="1"/>
  <c r="O15" i="1"/>
  <c r="AH15" i="1"/>
  <c r="BA15" i="1"/>
  <c r="EV15" i="1"/>
  <c r="FO15" i="1"/>
  <c r="DV15" i="1"/>
  <c r="DY15" i="1"/>
  <c r="ER15" i="1"/>
  <c r="IM15" i="1"/>
  <c r="JF15" i="1"/>
  <c r="KM13" i="1"/>
  <c r="DL16" i="1"/>
  <c r="EE16" i="1"/>
  <c r="EX16" i="1"/>
  <c r="JO13" i="1"/>
  <c r="HL11" i="1"/>
  <c r="AZ13" i="1"/>
  <c r="JE9" i="1"/>
  <c r="CT12" i="1"/>
  <c r="FI8" i="1"/>
  <c r="EH12" i="1"/>
  <c r="JN8" i="1"/>
  <c r="KE12" i="1"/>
  <c r="Z13" i="1"/>
  <c r="DE13" i="1"/>
  <c r="BA17" i="1"/>
  <c r="LG12" i="1"/>
  <c r="V13" i="1"/>
  <c r="AO13" i="1"/>
  <c r="GF13" i="1"/>
  <c r="JK13" i="1"/>
  <c r="NB12" i="1"/>
  <c r="CW13" i="1"/>
  <c r="EF13" i="1"/>
  <c r="JW13" i="1"/>
  <c r="LV13" i="1"/>
  <c r="JR17" i="1"/>
  <c r="JU17" i="1"/>
  <c r="KN17" i="1"/>
  <c r="DH13" i="1"/>
  <c r="AZ14" i="1"/>
  <c r="FL11" i="1"/>
  <c r="DD12" i="1"/>
  <c r="AV13" i="1"/>
  <c r="HS14" i="1"/>
  <c r="EH15" i="1"/>
  <c r="I12" i="1"/>
  <c r="JC16" i="1"/>
  <c r="JV16" i="1"/>
  <c r="Q17" i="1"/>
  <c r="LB10" i="1"/>
  <c r="HW17" i="1"/>
  <c r="IP17" i="1"/>
  <c r="JI17" i="1"/>
  <c r="MF11" i="1"/>
  <c r="CR16" i="1"/>
  <c r="LC14" i="1"/>
  <c r="LV14" i="1"/>
  <c r="MF15" i="1"/>
  <c r="MY15" i="1"/>
  <c r="BJ15" i="1"/>
  <c r="BM15" i="1"/>
  <c r="CF15" i="1"/>
  <c r="GA15" i="1"/>
  <c r="GT15" i="1"/>
  <c r="ML10" i="1"/>
  <c r="KV16" i="1"/>
  <c r="LO16" i="1"/>
  <c r="MH16" i="1"/>
  <c r="CC17" i="1"/>
  <c r="CO12" i="1"/>
  <c r="KI17" i="1"/>
  <c r="LB17" i="1"/>
  <c r="LU17" i="1"/>
  <c r="ET14" i="1"/>
  <c r="MY17" i="1"/>
  <c r="JK15" i="1"/>
  <c r="KD15" i="1"/>
  <c r="KW15" i="1"/>
  <c r="AR16" i="1"/>
  <c r="BK16" i="1"/>
  <c r="R16" i="1"/>
  <c r="U16" i="1"/>
  <c r="AN16" i="1"/>
  <c r="EI16" i="1"/>
  <c r="FB16" i="1"/>
  <c r="ML13" i="1"/>
  <c r="H17" i="1"/>
  <c r="AA17" i="1"/>
  <c r="AT17" i="1"/>
  <c r="EO17" i="1"/>
  <c r="KD13" i="1"/>
  <c r="KW7" i="1"/>
  <c r="MD13" i="1"/>
  <c r="JK11" i="1"/>
  <c r="CY13" i="1"/>
  <c r="FR10" i="1"/>
  <c r="MP12" i="1"/>
  <c r="CI12" i="1"/>
  <c r="AD13" i="1"/>
  <c r="DV7" i="1"/>
  <c r="EB13" i="1"/>
  <c r="GA13" i="1"/>
  <c r="JV13" i="1"/>
  <c r="NA13" i="1"/>
  <c r="KW17" i="1"/>
  <c r="HC13" i="1"/>
  <c r="JR13" i="1"/>
  <c r="KK13" i="1"/>
  <c r="CB14" i="1"/>
  <c r="GJ13" i="1"/>
  <c r="JN13" i="1"/>
  <c r="MS13" i="1"/>
  <c r="AB14" i="1"/>
  <c r="FS14" i="1"/>
  <c r="HI9" i="1"/>
  <c r="IQ14" i="1"/>
  <c r="JJ14" i="1"/>
  <c r="KC14" i="1"/>
  <c r="X15" i="1"/>
  <c r="AQ15" i="1"/>
  <c r="MX14" i="1"/>
  <c r="NA14" i="1"/>
  <c r="T15" i="1"/>
  <c r="DO15" i="1"/>
  <c r="AD16" i="1"/>
  <c r="FG14" i="1"/>
  <c r="EF17" i="1"/>
  <c r="EY17" i="1"/>
  <c r="FR17" i="1"/>
  <c r="JM17" i="1"/>
  <c r="AF12" i="1"/>
  <c r="HL14" i="1"/>
  <c r="IX14" i="1"/>
  <c r="MS14" i="1"/>
  <c r="GI18" i="1"/>
  <c r="GY15" i="1"/>
  <c r="HR15" i="1"/>
  <c r="EG16" i="1"/>
  <c r="IU16" i="1"/>
  <c r="LF15" i="1"/>
  <c r="LI15" i="1"/>
  <c r="MB15" i="1"/>
  <c r="BW16" i="1"/>
  <c r="CP16" i="1"/>
  <c r="LE15" i="1"/>
  <c r="GR17" i="1"/>
  <c r="HK17" i="1"/>
  <c r="LY17" i="1"/>
  <c r="BV11" i="1"/>
  <c r="JX14" i="1"/>
  <c r="KQ14" i="1"/>
  <c r="LJ14" i="1"/>
  <c r="BE15" i="1"/>
  <c r="IU18" i="1"/>
  <c r="FG16" i="1"/>
  <c r="FZ16" i="1"/>
  <c r="GS16" i="1"/>
  <c r="KN16" i="1"/>
  <c r="LG16" i="1"/>
  <c r="JN16" i="1"/>
  <c r="JQ16" i="1"/>
  <c r="KJ16" i="1"/>
  <c r="AE17" i="1"/>
  <c r="AX17" i="1"/>
  <c r="CW17" i="1"/>
  <c r="JD17" i="1"/>
  <c r="JW17" i="1"/>
  <c r="GV12" i="1"/>
  <c r="AB8" i="1"/>
  <c r="MW13" i="1"/>
  <c r="F12" i="1"/>
  <c r="GT13" i="1"/>
  <c r="JR8" i="1"/>
  <c r="DW11" i="1"/>
  <c r="ME12" i="1"/>
  <c r="JZ13" i="1"/>
  <c r="GF10" i="1"/>
  <c r="X14" i="1"/>
  <c r="BW14" i="1"/>
  <c r="KG8" i="1"/>
  <c r="LR9" i="1"/>
  <c r="CY14" i="1"/>
  <c r="FN14" i="1"/>
  <c r="KL9" i="1"/>
  <c r="CG11" i="1"/>
  <c r="AC15" i="1"/>
  <c r="CH8" i="1"/>
  <c r="JF9" i="1"/>
  <c r="BI10" i="1"/>
  <c r="FH11" i="1"/>
  <c r="IM11" i="1"/>
  <c r="EM15" i="1"/>
  <c r="FF15" i="1"/>
  <c r="FY15" i="1"/>
  <c r="JT15" i="1"/>
  <c r="KM15" i="1"/>
  <c r="IT15" i="1"/>
  <c r="IW15" i="1"/>
  <c r="JP15" i="1"/>
  <c r="K16" i="1"/>
  <c r="JZ16" i="1"/>
  <c r="BH12" i="1"/>
  <c r="MZ12" i="1"/>
  <c r="KR13" i="1"/>
  <c r="JB14" i="1"/>
  <c r="CE12" i="1"/>
  <c r="DH15" i="1"/>
  <c r="EA15" i="1"/>
  <c r="ET15" i="1"/>
  <c r="IO15" i="1"/>
  <c r="CE19" i="1"/>
  <c r="CU16" i="1"/>
  <c r="DN16" i="1"/>
  <c r="AC17" i="1"/>
  <c r="DX17" i="1"/>
  <c r="EQ17" i="1"/>
  <c r="HB16" i="1"/>
  <c r="HE16" i="1"/>
  <c r="HX16" i="1"/>
  <c r="LS16" i="1"/>
  <c r="ML16" i="1"/>
  <c r="GD14" i="1"/>
  <c r="GG14" i="1"/>
  <c r="GZ14" i="1"/>
  <c r="KU14" i="1"/>
  <c r="LN14" i="1"/>
  <c r="DH11" i="1"/>
  <c r="FT15" i="1"/>
  <c r="GM15" i="1"/>
  <c r="HF15" i="1"/>
  <c r="LA15" i="1"/>
  <c r="EQ19" i="1"/>
  <c r="BC17" i="1"/>
  <c r="BV17" i="1"/>
  <c r="CO17" i="1"/>
  <c r="GJ17" i="1"/>
  <c r="HC17" i="1"/>
  <c r="FJ17" i="1"/>
  <c r="FM17" i="1"/>
  <c r="GF17" i="1"/>
  <c r="KA17" i="1"/>
  <c r="KT17" i="1"/>
  <c r="IP14" i="1"/>
  <c r="IS14" i="1"/>
  <c r="JL14" i="1"/>
  <c r="G15" i="1"/>
  <c r="Z15" i="1"/>
  <c r="AR14" i="1"/>
  <c r="IY15" i="1"/>
  <c r="JR15" i="1"/>
  <c r="AX5" i="1"/>
  <c r="BK8" i="1"/>
  <c r="EN14" i="1"/>
  <c r="CK12" i="1"/>
  <c r="JY13" i="1"/>
  <c r="FW11" i="1"/>
  <c r="S12" i="1"/>
  <c r="GO8" i="1"/>
  <c r="MG11" i="1"/>
  <c r="FA10" i="1"/>
  <c r="AH11" i="1"/>
  <c r="HC11" i="1"/>
  <c r="JB11" i="1"/>
  <c r="LD8" i="1"/>
  <c r="DD11" i="1"/>
  <c r="FC11" i="1"/>
  <c r="IX11" i="1"/>
  <c r="MC11" i="1"/>
  <c r="JY15" i="1"/>
  <c r="GE11" i="1"/>
  <c r="IT11" i="1"/>
  <c r="JM11" i="1"/>
  <c r="BD12" i="1"/>
  <c r="EI12" i="1"/>
  <c r="AI16" i="1"/>
  <c r="BB16" i="1"/>
  <c r="BU16" i="1"/>
  <c r="FP16" i="1"/>
  <c r="GI16" i="1"/>
  <c r="EP16" i="1"/>
  <c r="ES16" i="1"/>
  <c r="FL16" i="1"/>
  <c r="JG16" i="1"/>
  <c r="FV17" i="1"/>
  <c r="N15" i="1"/>
  <c r="Q15" i="1"/>
  <c r="AJ15" i="1"/>
  <c r="EE15" i="1"/>
  <c r="EX15" i="1"/>
  <c r="FZ12" i="1"/>
  <c r="D16" i="1"/>
  <c r="W16" i="1"/>
  <c r="AP16" i="1"/>
  <c r="EK16" i="1"/>
  <c r="MA19" i="1"/>
  <c r="MQ16" i="1"/>
  <c r="J17" i="1"/>
  <c r="JY17" i="1"/>
  <c r="MN16" i="1"/>
  <c r="CX17" i="1"/>
  <c r="DA17" i="1"/>
  <c r="DT17" i="1"/>
  <c r="HO17" i="1"/>
  <c r="BZ15" i="1"/>
  <c r="CC15" i="1"/>
  <c r="CV15" i="1"/>
  <c r="GQ15" i="1"/>
  <c r="HJ15" i="1"/>
  <c r="IY11" i="1"/>
  <c r="BP16" i="1"/>
  <c r="CI16" i="1"/>
  <c r="DB16" i="1"/>
  <c r="GW16" i="1"/>
  <c r="BA14" i="1"/>
  <c r="KY17" i="1"/>
  <c r="LR17" i="1"/>
  <c r="FX14" i="1"/>
  <c r="O18" i="1"/>
  <c r="HP13" i="1"/>
  <c r="DU14" i="1"/>
  <c r="FT14" i="1"/>
  <c r="JP14" i="1"/>
  <c r="KI14" i="1"/>
  <c r="EL15" i="1"/>
  <c r="EO15" i="1"/>
  <c r="FH15" i="1"/>
  <c r="JC15" i="1"/>
  <c r="JV15" i="1"/>
  <c r="LZ7" i="1"/>
  <c r="EB16" i="1"/>
  <c r="EU16" i="1"/>
  <c r="GG7" i="1"/>
  <c r="GS14" i="1"/>
  <c r="AG16" i="1"/>
  <c r="KZ8" i="1"/>
  <c r="HM10" i="1"/>
  <c r="JO12" i="1"/>
  <c r="DW14" i="1"/>
  <c r="GQ11" i="1"/>
  <c r="KS13" i="1"/>
  <c r="JY11" i="1"/>
  <c r="LH11" i="1"/>
  <c r="CY12" i="1"/>
  <c r="EX12" i="1"/>
  <c r="MM8" i="1"/>
  <c r="MZ11" i="1"/>
  <c r="AY12" i="1"/>
  <c r="ET12" i="1"/>
  <c r="FU16" i="1"/>
  <c r="CA12" i="1"/>
  <c r="EP12" i="1"/>
  <c r="FI12" i="1"/>
  <c r="KZ12" i="1"/>
  <c r="AE13" i="1"/>
  <c r="KE16" i="1"/>
  <c r="KX16" i="1"/>
  <c r="LQ16" i="1"/>
  <c r="BL17" i="1"/>
  <c r="CE17" i="1"/>
  <c r="AL17" i="1"/>
  <c r="AO17" i="1"/>
  <c r="BH17" i="1"/>
  <c r="FC17" i="1"/>
  <c r="FB14" i="1"/>
  <c r="JJ15" i="1"/>
  <c r="JM15" i="1"/>
  <c r="KF15" i="1"/>
  <c r="AA16" i="1"/>
  <c r="AT16" i="1"/>
  <c r="JE12" i="1"/>
  <c r="IZ16" i="1"/>
  <c r="JS16" i="1"/>
  <c r="KL16" i="1"/>
  <c r="AG17" i="1"/>
  <c r="HW20" i="1"/>
  <c r="IM17" i="1"/>
  <c r="JF17" i="1"/>
  <c r="JN14" i="1"/>
  <c r="I15" i="1"/>
  <c r="GY18" i="1"/>
  <c r="AL8" i="1"/>
  <c r="HX11" i="1"/>
  <c r="FP12" i="1"/>
  <c r="HD14" i="1"/>
  <c r="HW14" i="1"/>
  <c r="LV15" i="1"/>
  <c r="LY15" i="1"/>
  <c r="MR15" i="1"/>
  <c r="CM16" i="1"/>
  <c r="DF16" i="1"/>
  <c r="KX11" i="1"/>
  <c r="LL16" i="1"/>
  <c r="ME16" i="1"/>
  <c r="MX16" i="1"/>
  <c r="CS17" i="1"/>
  <c r="LU11" i="1"/>
  <c r="KN14" i="1"/>
  <c r="LG14" i="1"/>
  <c r="LZ14" i="1"/>
  <c r="BU15" i="1"/>
  <c r="JK18" i="1"/>
  <c r="AE15" i="1"/>
  <c r="AX15" i="1"/>
  <c r="BQ15" i="1"/>
  <c r="FL15" i="1"/>
  <c r="GE15" i="1"/>
  <c r="AH16" i="1"/>
  <c r="AK16" i="1"/>
  <c r="BD16" i="1"/>
  <c r="EY16" i="1"/>
  <c r="FR16" i="1"/>
  <c r="MG9" i="1"/>
  <c r="X17" i="1"/>
  <c r="AQ17" i="1"/>
  <c r="GE8" i="1"/>
  <c r="KJ8" i="1"/>
  <c r="IO9" i="1"/>
  <c r="KM11" i="1"/>
  <c r="W14" i="1"/>
  <c r="HV11" i="1"/>
  <c r="KR11" i="1"/>
  <c r="DL11" i="1"/>
  <c r="CM12" i="1"/>
  <c r="FU12" i="1"/>
  <c r="HD12" i="1"/>
  <c r="MU12" i="1"/>
  <c r="AT13" i="1"/>
  <c r="FJ9" i="1"/>
  <c r="IV12" i="1"/>
  <c r="KU12" i="1"/>
  <c r="AP13" i="1"/>
  <c r="DU13" i="1"/>
  <c r="BQ17" i="1"/>
  <c r="LW12" i="1"/>
  <c r="AL13" i="1"/>
  <c r="BE13" i="1"/>
  <c r="GV13" i="1"/>
  <c r="Q10" i="1"/>
  <c r="GA17" i="1"/>
  <c r="GT17" i="1"/>
  <c r="HM17" i="1"/>
  <c r="LH17" i="1"/>
  <c r="MA17" i="1"/>
  <c r="KH17" i="1"/>
  <c r="KK17" i="1"/>
  <c r="LD17" i="1"/>
  <c r="D14" i="1"/>
  <c r="BG15" i="1"/>
  <c r="FF16" i="1"/>
  <c r="FI16" i="1"/>
  <c r="GB16" i="1"/>
  <c r="JW16" i="1"/>
  <c r="KP16" i="1"/>
  <c r="AS15" i="1"/>
  <c r="EV17" i="1"/>
  <c r="FO17" i="1"/>
  <c r="GH17" i="1"/>
  <c r="KC17" i="1"/>
  <c r="KB12" i="1"/>
  <c r="IU14" i="1"/>
  <c r="FJ15" i="1"/>
  <c r="JE15" i="1"/>
  <c r="CU19" i="1"/>
  <c r="LS14" i="1"/>
  <c r="ML14" i="1"/>
  <c r="E15" i="1"/>
  <c r="CZ15" i="1"/>
  <c r="DS15" i="1"/>
  <c r="HR16" i="1"/>
  <c r="HU16" i="1"/>
  <c r="IN16" i="1"/>
  <c r="MI16" i="1"/>
  <c r="NB16" i="1"/>
  <c r="GK16" i="1"/>
  <c r="HH17" i="1"/>
  <c r="IT17" i="1"/>
  <c r="CZ11" i="1"/>
  <c r="D12" i="1"/>
  <c r="GJ15" i="1"/>
  <c r="HC15" i="1"/>
  <c r="HV15" i="1"/>
  <c r="LQ15" i="1"/>
  <c r="FG19" i="1"/>
  <c r="KA15" i="1"/>
  <c r="KT15" i="1"/>
  <c r="LM15" i="1"/>
  <c r="BH16" i="1"/>
  <c r="CA16" i="1"/>
  <c r="KD16" i="1"/>
  <c r="KG16" i="1"/>
  <c r="KZ16" i="1"/>
  <c r="AU17" i="1"/>
  <c r="BN17" i="1"/>
  <c r="DM17" i="1"/>
  <c r="JT17" i="1"/>
  <c r="EC10" i="1"/>
  <c r="MY8" i="1"/>
  <c r="AC11" i="1"/>
  <c r="NB11" i="1"/>
  <c r="CL14" i="1"/>
  <c r="MG14" i="1"/>
  <c r="GN12" i="1"/>
  <c r="H12" i="1"/>
  <c r="MI12" i="1"/>
  <c r="LF12" i="1"/>
  <c r="BQ13" i="1"/>
  <c r="CZ13" i="1"/>
  <c r="IQ13" i="1"/>
  <c r="KP13" i="1"/>
  <c r="T8" i="1"/>
  <c r="ER13" i="1"/>
  <c r="GQ13" i="1"/>
  <c r="KL13" i="1"/>
  <c r="Q14" i="1"/>
  <c r="LM17" i="1"/>
  <c r="HS13" i="1"/>
  <c r="KH13" i="1"/>
  <c r="LA13" i="1"/>
  <c r="CR14" i="1"/>
  <c r="FK14" i="1"/>
  <c r="GI14" i="1"/>
  <c r="HB14" i="1"/>
  <c r="KW14" i="1"/>
  <c r="EM18" i="1"/>
  <c r="JG14" i="1"/>
  <c r="JZ14" i="1"/>
  <c r="KS14" i="1"/>
  <c r="KJ15" i="1"/>
  <c r="LC15" i="1"/>
  <c r="BB17" i="1"/>
  <c r="BE17" i="1"/>
  <c r="BX17" i="1"/>
  <c r="FS17" i="1"/>
  <c r="GL17" i="1"/>
  <c r="LD12" i="1"/>
  <c r="IV13" i="1"/>
  <c r="EB14" i="1"/>
  <c r="IY14" i="1"/>
  <c r="JR14" i="1"/>
  <c r="MA12" i="1"/>
  <c r="DX15" i="1"/>
  <c r="EQ15" i="1"/>
  <c r="BF16" i="1"/>
  <c r="FA16" i="1"/>
  <c r="MQ19" i="1"/>
  <c r="HO15" i="1"/>
  <c r="JA15" i="1"/>
  <c r="MV15" i="1"/>
  <c r="O16" i="1"/>
  <c r="DN17" i="1"/>
  <c r="DQ17" i="1"/>
  <c r="EJ17" i="1"/>
  <c r="IX17" i="1"/>
  <c r="GT14" i="1"/>
  <c r="GW14" i="1"/>
  <c r="HP14" i="1"/>
  <c r="LK14" i="1"/>
  <c r="MD14" i="1"/>
  <c r="EU12" i="1"/>
  <c r="CF16" i="1"/>
  <c r="CY16" i="1"/>
  <c r="DR16" i="1"/>
  <c r="HM16" i="1"/>
  <c r="BC20" i="1"/>
  <c r="FW16" i="1"/>
  <c r="GP16" i="1"/>
  <c r="HI16" i="1"/>
  <c r="LD16" i="1"/>
  <c r="LW16" i="1"/>
  <c r="FZ17" i="1"/>
  <c r="GC17" i="1"/>
  <c r="GV17" i="1"/>
  <c r="KQ17" i="1"/>
  <c r="LJ17" i="1"/>
  <c r="JF14" i="1"/>
  <c r="JI14" i="1"/>
  <c r="LM9" i="1"/>
  <c r="AH9" i="1"/>
  <c r="CC11" i="1"/>
  <c r="U12" i="1"/>
  <c r="KT7" i="1"/>
  <c r="BC11" i="1"/>
  <c r="MF13" i="1"/>
  <c r="JD12" i="1"/>
  <c r="LM13" i="1"/>
  <c r="MV13" i="1"/>
  <c r="EM14" i="1"/>
  <c r="LM8" i="1"/>
  <c r="LD10" i="1"/>
  <c r="AN14" i="1"/>
  <c r="CM14" i="1"/>
  <c r="BE9" i="1"/>
  <c r="CP10" i="1"/>
  <c r="DU9" i="1"/>
  <c r="DO14" i="1"/>
  <c r="FB7" i="1"/>
  <c r="BJ10" i="1"/>
  <c r="CW11" i="1"/>
  <c r="KX13" i="1"/>
  <c r="BL15" i="1"/>
  <c r="CE15" i="1"/>
  <c r="CX15" i="1"/>
  <c r="GS15" i="1"/>
  <c r="AI19" i="1"/>
  <c r="FC15" i="1"/>
  <c r="FV15" i="1"/>
  <c r="GO15" i="1"/>
  <c r="GF16" i="1"/>
  <c r="GY16" i="1"/>
  <c r="KX17" i="1"/>
  <c r="LA17" i="1"/>
  <c r="LT17" i="1"/>
  <c r="ER14" i="1"/>
  <c r="GA14" i="1"/>
  <c r="AD15" i="1"/>
  <c r="AG15" i="1"/>
  <c r="AZ15" i="1"/>
  <c r="EU15" i="1"/>
  <c r="FN15" i="1"/>
  <c r="BV13" i="1"/>
  <c r="T16" i="1"/>
  <c r="KI16" i="1"/>
  <c r="LB16" i="1"/>
  <c r="AW17" i="1"/>
  <c r="IM20" i="1"/>
  <c r="DK16" i="1"/>
  <c r="ED16" i="1"/>
  <c r="EW16" i="1"/>
  <c r="IR16" i="1"/>
  <c r="JK16" i="1"/>
  <c r="GB11" i="1"/>
  <c r="DT12" i="1"/>
  <c r="BL13" i="1"/>
  <c r="HT14" i="1"/>
  <c r="IM14" i="1"/>
  <c r="CP15" i="1"/>
  <c r="CS15" i="1"/>
  <c r="DL15" i="1"/>
  <c r="HG15" i="1"/>
  <c r="GT12" i="1"/>
  <c r="MB16" i="1"/>
  <c r="MU16" i="1"/>
  <c r="N17" i="1"/>
  <c r="DI17" i="1"/>
  <c r="KY20" i="1"/>
  <c r="BS17" i="1"/>
  <c r="CL17" i="1"/>
  <c r="DE17" i="1"/>
  <c r="GZ17" i="1"/>
  <c r="HS17" i="1"/>
  <c r="DE14" i="1"/>
  <c r="FM14" i="1"/>
  <c r="GK14" i="1"/>
  <c r="KF14" i="1"/>
  <c r="KY14" i="1"/>
  <c r="FB15" i="1"/>
  <c r="FE15" i="1"/>
  <c r="DB8" i="1"/>
  <c r="ES9" i="1"/>
  <c r="HT11" i="1"/>
  <c r="FL12" i="1"/>
  <c r="LQ9" i="1"/>
  <c r="DN14" i="1"/>
  <c r="AO9" i="1"/>
  <c r="EZ13" i="1"/>
  <c r="AR12" i="1"/>
  <c r="ED14" i="1"/>
  <c r="J9" i="1"/>
  <c r="FM9" i="1"/>
  <c r="EB11" i="1"/>
  <c r="HG11" i="1"/>
  <c r="M12" i="1"/>
  <c r="JY10" i="1"/>
  <c r="BZ11" i="1"/>
  <c r="HS11" i="1"/>
  <c r="JR11" i="1"/>
  <c r="GZ9" i="1"/>
  <c r="DT11" i="1"/>
  <c r="FS11" i="1"/>
  <c r="JN11" i="1"/>
  <c r="MS11" i="1"/>
  <c r="LQ13" i="1"/>
  <c r="LH15" i="1"/>
  <c r="MA15" i="1"/>
  <c r="MT15" i="1"/>
  <c r="CO16" i="1"/>
  <c r="KE19" i="1"/>
  <c r="AY16" i="1"/>
  <c r="BR16" i="1"/>
  <c r="CK16" i="1"/>
  <c r="CB17" i="1"/>
  <c r="CU17" i="1"/>
  <c r="JW14" i="1"/>
  <c r="KP14" i="1"/>
  <c r="LI14" i="1"/>
  <c r="BD15" i="1"/>
  <c r="BW15" i="1"/>
  <c r="JZ15" i="1"/>
  <c r="KC15" i="1"/>
  <c r="KV15" i="1"/>
  <c r="AQ16" i="1"/>
  <c r="BJ16" i="1"/>
  <c r="FA13" i="1"/>
  <c r="JP16" i="1"/>
  <c r="GE17" i="1"/>
  <c r="GX17" i="1"/>
  <c r="KS17" i="1"/>
  <c r="EI21" i="1"/>
  <c r="G17" i="1"/>
  <c r="Z17" i="1"/>
  <c r="AS17" i="1"/>
  <c r="EN17" i="1"/>
  <c r="FG17" i="1"/>
  <c r="MI14" i="1"/>
  <c r="NB14" i="1"/>
  <c r="U15" i="1"/>
  <c r="DP15" i="1"/>
  <c r="EI15" i="1"/>
  <c r="ML15" i="1"/>
  <c r="MO15" i="1"/>
  <c r="H16" i="1"/>
  <c r="DC16" i="1"/>
  <c r="DV16" i="1"/>
  <c r="HA16" i="1"/>
  <c r="HX17" i="1"/>
  <c r="IQ17" i="1"/>
  <c r="NB10" i="1"/>
  <c r="MV11" i="1"/>
  <c r="LB11" i="1"/>
  <c r="LO17" i="1"/>
  <c r="HJ9" i="1"/>
  <c r="KJ11" i="1"/>
  <c r="GO14" i="1"/>
  <c r="AE18" i="1"/>
  <c r="AU15" i="1"/>
  <c r="BN15" i="1"/>
  <c r="CG15" i="1"/>
  <c r="GB15" i="1"/>
  <c r="GU15" i="1"/>
  <c r="AX16" i="1"/>
  <c r="BA16" i="1"/>
  <c r="AE8" i="1"/>
  <c r="JD9" i="1"/>
  <c r="KY11" i="1"/>
  <c r="IQ12" i="1"/>
  <c r="LA14" i="1"/>
  <c r="AE12" i="1"/>
  <c r="HQ11" i="1"/>
  <c r="MK10" i="1"/>
  <c r="MW14" i="1"/>
  <c r="EY11" i="1"/>
  <c r="HN11" i="1"/>
  <c r="X12" i="1"/>
  <c r="DC12" i="1"/>
  <c r="MO13" i="1"/>
  <c r="KO11" i="1"/>
  <c r="LX11" i="1"/>
  <c r="DO12" i="1"/>
  <c r="FN12" i="1"/>
  <c r="P12" i="1"/>
  <c r="BO12" i="1"/>
  <c r="FJ12" i="1"/>
  <c r="IO12" i="1"/>
  <c r="DH14" i="1"/>
  <c r="HD16" i="1"/>
  <c r="HW16" i="1"/>
  <c r="IP16" i="1"/>
  <c r="MK16" i="1"/>
  <c r="GA20" i="1"/>
  <c r="KU16" i="1"/>
  <c r="LN16" i="1"/>
  <c r="MG16" i="1"/>
  <c r="LX17" i="1"/>
  <c r="KZ14" i="1"/>
  <c r="FS15" i="1"/>
  <c r="GL15" i="1"/>
  <c r="HE15" i="1"/>
  <c r="KZ15" i="1"/>
  <c r="LS15" i="1"/>
  <c r="FV16" i="1"/>
  <c r="FY16" i="1"/>
  <c r="GR16" i="1"/>
  <c r="KM16" i="1"/>
  <c r="LF16" i="1"/>
  <c r="BI15" i="1"/>
  <c r="FL17" i="1"/>
  <c r="FR14" i="1"/>
  <c r="JO14" i="1"/>
  <c r="KH14" i="1"/>
  <c r="EB8" i="1"/>
  <c r="JC17" i="1"/>
  <c r="JV17" i="1"/>
  <c r="KO17" i="1"/>
  <c r="DX13" i="1"/>
  <c r="IX15" i="1"/>
  <c r="JQ15" i="1"/>
  <c r="L16" i="1"/>
  <c r="AE16" i="1"/>
  <c r="JD16" i="1"/>
  <c r="MY16" i="1"/>
  <c r="R17" i="1"/>
  <c r="HJ14" i="1"/>
  <c r="HM14" i="1"/>
  <c r="MA14" i="1"/>
  <c r="MT14" i="1"/>
  <c r="HQ12" i="1"/>
  <c r="LD14" i="1"/>
  <c r="LW14" i="1"/>
  <c r="MP14" i="1"/>
  <c r="CK15" i="1"/>
  <c r="KA18" i="1"/>
  <c r="KQ15" i="1"/>
  <c r="LJ15" i="1"/>
  <c r="MC15" i="1"/>
  <c r="BX16" i="1"/>
  <c r="CQ16" i="1"/>
  <c r="MT9" i="1"/>
  <c r="LG7" i="1"/>
  <c r="BA8" i="1"/>
  <c r="FB12" i="1"/>
  <c r="CH14" i="1"/>
  <c r="KA12" i="1"/>
  <c r="DM12" i="1"/>
  <c r="KW11" i="1"/>
  <c r="IS15" i="1"/>
  <c r="AU12" i="1"/>
  <c r="DJ12" i="1"/>
  <c r="EC12" i="1"/>
  <c r="JT12" i="1"/>
  <c r="MY12" i="1"/>
  <c r="JF11" i="1"/>
  <c r="GK12" i="1"/>
  <c r="HT12" i="1"/>
  <c r="K13" i="1"/>
  <c r="BJ13" i="1"/>
  <c r="BF10" i="1"/>
  <c r="JL12" i="1"/>
  <c r="LK12" i="1"/>
  <c r="BF13" i="1"/>
  <c r="EK13" i="1"/>
  <c r="KQ13" i="1"/>
  <c r="CZ17" i="1"/>
  <c r="DS17" i="1"/>
  <c r="EL17" i="1"/>
  <c r="CV10" i="1"/>
  <c r="GQ17" i="1"/>
  <c r="HJ17" i="1"/>
  <c r="LM14" i="1"/>
  <c r="FC18" i="1"/>
  <c r="BO16" i="1"/>
  <c r="CH16" i="1"/>
  <c r="DA16" i="1"/>
  <c r="GV16" i="1"/>
  <c r="HO16" i="1"/>
  <c r="BR17" i="1"/>
  <c r="BU17" i="1"/>
  <c r="CN17" i="1"/>
  <c r="GI17" i="1"/>
  <c r="HB17" i="1"/>
  <c r="CV14" i="1"/>
  <c r="DL14" i="1"/>
  <c r="BP15" i="1"/>
  <c r="FK15" i="1"/>
  <c r="GD15" i="1"/>
  <c r="FX13" i="1"/>
  <c r="IR14" i="1"/>
  <c r="JK14" i="1"/>
  <c r="KD14" i="1"/>
  <c r="Y15" i="1"/>
  <c r="HO18" i="1"/>
  <c r="EA16" i="1"/>
  <c r="ET16" i="1"/>
  <c r="FM16" i="1"/>
  <c r="JH16" i="1"/>
  <c r="KA16" i="1"/>
  <c r="ED17" i="1"/>
  <c r="EG17" i="1"/>
  <c r="EZ17" i="1"/>
  <c r="IU17" i="1"/>
  <c r="JN17" i="1"/>
  <c r="DF15" i="1"/>
  <c r="DI15" i="1"/>
  <c r="EB15" i="1"/>
  <c r="HW15" i="1"/>
  <c r="IP15" i="1"/>
  <c r="IZ12" i="1"/>
  <c r="GZ15" i="1"/>
  <c r="HS15" i="1"/>
  <c r="MG15" i="1"/>
  <c r="FW19" i="1"/>
  <c r="GM16" i="1"/>
  <c r="HF16" i="1"/>
  <c r="LT16" i="1"/>
  <c r="MM16" i="1"/>
  <c r="GP17" i="1"/>
  <c r="LD5" i="1"/>
  <c r="KR12" i="1"/>
  <c r="EF14" i="1"/>
  <c r="LY12" i="1"/>
  <c r="JF6" i="1"/>
  <c r="BS11" i="1"/>
  <c r="I13" i="1"/>
  <c r="GS12" i="1"/>
  <c r="EO16" i="1"/>
  <c r="KQ12" i="1"/>
  <c r="F13" i="1"/>
  <c r="Y13" i="1"/>
  <c r="FP13" i="1"/>
  <c r="IU13" i="1"/>
  <c r="LV12" i="1"/>
  <c r="CG13" i="1"/>
  <c r="DP13" i="1"/>
  <c r="JG13" i="1"/>
  <c r="LF13" i="1"/>
  <c r="CV8" i="1"/>
  <c r="FH13" i="1"/>
  <c r="HG13" i="1"/>
  <c r="LB13" i="1"/>
  <c r="AG14" i="1"/>
  <c r="MC17" i="1"/>
  <c r="HH11" i="1"/>
  <c r="EZ12" i="1"/>
  <c r="HC14" i="1"/>
  <c r="HV14" i="1"/>
  <c r="EE14" i="1"/>
  <c r="GF14" i="1"/>
  <c r="GY14" i="1"/>
  <c r="HR14" i="1"/>
  <c r="HI15" i="1"/>
  <c r="AY19" i="1"/>
  <c r="LK16" i="1"/>
  <c r="MD16" i="1"/>
  <c r="MW16" i="1"/>
  <c r="CR17" i="1"/>
  <c r="DK17" i="1"/>
  <c r="LN17" i="1"/>
  <c r="LQ17" i="1"/>
  <c r="DF10" i="1"/>
  <c r="FW14" i="1"/>
  <c r="GQ14" i="1"/>
  <c r="AT15" i="1"/>
  <c r="AW15" i="1"/>
  <c r="LL15" i="1"/>
  <c r="BG16" i="1"/>
  <c r="BZ16" i="1"/>
  <c r="HW13" i="1"/>
  <c r="EN15" i="1"/>
  <c r="FG15" i="1"/>
  <c r="FZ15" i="1"/>
  <c r="JU15" i="1"/>
  <c r="DK19" i="1"/>
  <c r="W17" i="1"/>
  <c r="AP17" i="1"/>
  <c r="BI17" i="1"/>
  <c r="FD17" i="1"/>
  <c r="FW17" i="1"/>
  <c r="BX12" i="1"/>
  <c r="P13" i="1"/>
  <c r="LH13" i="1"/>
  <c r="JC14" i="1"/>
  <c r="NB15" i="1"/>
  <c r="E16" i="1"/>
  <c r="X16" i="1"/>
  <c r="DS16" i="1"/>
  <c r="EL16" i="1"/>
  <c r="AQ13" i="1"/>
  <c r="CV16" i="1"/>
  <c r="DO16" i="1"/>
  <c r="EH16" i="1"/>
  <c r="BS20" i="1"/>
  <c r="CI17" i="1"/>
  <c r="DB17" i="1"/>
  <c r="DU17" i="1"/>
  <c r="HP17" i="1"/>
  <c r="FJ14" i="1"/>
  <c r="GH14" i="1"/>
  <c r="BV6" i="1"/>
  <c r="MQ12" i="1"/>
  <c r="JN7" i="1"/>
  <c r="H13" i="1"/>
  <c r="ES8" i="1"/>
  <c r="JI11" i="1"/>
  <c r="HR11" i="1"/>
  <c r="CO13" i="1"/>
  <c r="AK17" i="1"/>
  <c r="GM13" i="1"/>
  <c r="JB13" i="1"/>
  <c r="JU13" i="1"/>
  <c r="BL14" i="1"/>
  <c r="KN12" i="1"/>
  <c r="IX13" i="1"/>
  <c r="MC13" i="1"/>
  <c r="L14" i="1"/>
  <c r="FC14" i="1"/>
  <c r="CK9" i="1"/>
  <c r="AF11" i="1"/>
  <c r="BD14" i="1"/>
  <c r="DC14" i="1"/>
  <c r="GC9" i="1"/>
  <c r="HN10" i="1"/>
  <c r="MH14" i="1"/>
  <c r="MK14" i="1"/>
  <c r="D15" i="1"/>
  <c r="CY15" i="1"/>
  <c r="DR15" i="1"/>
  <c r="EC8" i="1"/>
  <c r="CB15" i="1"/>
  <c r="CU15" i="1"/>
  <c r="DN15" i="1"/>
  <c r="DE16" i="1"/>
  <c r="EE10" i="1"/>
  <c r="HG17" i="1"/>
  <c r="IS17" i="1"/>
  <c r="CJ11" i="1"/>
  <c r="GV15" i="1"/>
  <c r="KM14" i="1"/>
  <c r="LF14" i="1"/>
  <c r="LY14" i="1"/>
  <c r="BT15" i="1"/>
  <c r="CM15" i="1"/>
  <c r="KP15" i="1"/>
  <c r="KS15" i="1"/>
  <c r="HH16" i="1"/>
  <c r="LC16" i="1"/>
  <c r="LV16" i="1"/>
  <c r="LR13" i="1"/>
  <c r="AJ16" i="1"/>
  <c r="BC16" i="1"/>
  <c r="BV16" i="1"/>
  <c r="FQ16" i="1"/>
  <c r="BL11" i="1"/>
  <c r="JS17" i="1"/>
  <c r="KL17" i="1"/>
  <c r="LE17" i="1"/>
  <c r="T14" i="1"/>
  <c r="MI17" i="1"/>
  <c r="MY14" i="1"/>
  <c r="R15" i="1"/>
  <c r="AK15" i="1"/>
  <c r="EF15" i="1"/>
  <c r="EY15" i="1"/>
  <c r="IX16" i="1"/>
  <c r="JA16" i="1"/>
  <c r="JT16" i="1"/>
  <c r="O17" i="1"/>
  <c r="AH17" i="1"/>
  <c r="CP13" i="1"/>
  <c r="MR16" i="1"/>
  <c r="K17" i="1"/>
  <c r="AD17" i="1"/>
  <c r="DY17" i="1"/>
  <c r="R13" i="1"/>
  <c r="GP8" i="1"/>
  <c r="IN11" i="1"/>
  <c r="GF12" i="1"/>
  <c r="HE14" i="1"/>
  <c r="AU18" i="1"/>
  <c r="BK15" i="1"/>
  <c r="CD15" i="1"/>
  <c r="CW15" i="1"/>
  <c r="FN9" i="1"/>
  <c r="MU15" i="1"/>
  <c r="LP15" i="1"/>
  <c r="AO15" i="1"/>
  <c r="IR12" i="1"/>
  <c r="KW16" i="1"/>
  <c r="CB13" i="1"/>
  <c r="DQ15" i="1"/>
  <c r="LG18" i="1"/>
  <c r="CA15" i="1"/>
  <c r="CT15" i="1"/>
  <c r="DM15" i="1"/>
  <c r="HH15" i="1"/>
  <c r="GH15" i="1"/>
  <c r="GK15" i="1"/>
  <c r="HD15" i="1"/>
  <c r="KY15" i="1"/>
  <c r="LR15" i="1"/>
  <c r="CT16" i="1"/>
  <c r="CW16" i="1"/>
  <c r="DP16" i="1"/>
  <c r="HK16" i="1"/>
  <c r="FS16" i="1"/>
  <c r="CL20" i="1"/>
  <c r="DU20" i="1"/>
  <c r="FD20" i="1"/>
  <c r="MM12" i="1"/>
  <c r="FM20" i="1"/>
  <c r="GV20" i="1"/>
  <c r="KD20" i="1"/>
  <c r="LM20" i="1"/>
  <c r="X20" i="1"/>
  <c r="AQ20" i="1"/>
  <c r="BZ20" i="1"/>
  <c r="DI20" i="1"/>
  <c r="FH20" i="1"/>
  <c r="LK17" i="1"/>
  <c r="EH20" i="1"/>
  <c r="FQ20" i="1"/>
  <c r="GZ20" i="1"/>
  <c r="HL13" i="1"/>
  <c r="DE21" i="1"/>
  <c r="BP14" i="1"/>
  <c r="MJ15" i="1"/>
  <c r="FX17" i="1"/>
  <c r="FT21" i="1"/>
  <c r="GK18" i="1"/>
  <c r="HT18" i="1"/>
  <c r="JC18" i="1"/>
  <c r="LB18" i="1"/>
  <c r="MK18" i="1"/>
  <c r="GN19" i="1"/>
  <c r="HG19" i="1"/>
  <c r="IP19" i="1"/>
  <c r="JY19" i="1"/>
  <c r="LX19" i="1"/>
  <c r="HQ17" i="1"/>
  <c r="KX19" i="1"/>
  <c r="MG19" i="1"/>
  <c r="P20" i="1"/>
  <c r="AY20" i="1"/>
  <c r="HN15" i="1"/>
  <c r="JU20" i="1"/>
  <c r="LD20" i="1"/>
  <c r="MM20" i="1"/>
  <c r="AL21" i="1"/>
  <c r="BU21" i="1"/>
  <c r="ES19" i="1"/>
  <c r="GB19" i="1"/>
  <c r="HK19" i="1"/>
  <c r="JJ19" i="1"/>
  <c r="KS19" i="1"/>
  <c r="IZ19" i="1"/>
  <c r="JS19" i="1"/>
  <c r="LB19" i="1"/>
  <c r="MK19" i="1"/>
  <c r="AJ20" i="1"/>
  <c r="DX18" i="1"/>
  <c r="EQ18" i="1"/>
  <c r="FZ18" i="1"/>
  <c r="HI18" i="1"/>
  <c r="BB11" i="1"/>
  <c r="N16" i="1"/>
  <c r="MI15" i="1"/>
  <c r="DM13" i="1"/>
  <c r="GS17" i="1"/>
  <c r="V15" i="1"/>
  <c r="M16" i="1"/>
  <c r="HC19" i="1"/>
  <c r="LW15" i="1"/>
  <c r="MP15" i="1"/>
  <c r="I16" i="1"/>
  <c r="DD16" i="1"/>
  <c r="AG18" i="20" s="1"/>
  <c r="DW16" i="1"/>
  <c r="CD16" i="1"/>
  <c r="CG16" i="1"/>
  <c r="CZ16" i="1"/>
  <c r="GU16" i="1"/>
  <c r="HN16" i="1"/>
  <c r="MP16" i="1"/>
  <c r="MS16" i="1"/>
  <c r="L17" i="1"/>
  <c r="DG17" i="1"/>
  <c r="DZ17" i="1"/>
  <c r="HG20" i="1"/>
  <c r="MH20" i="1"/>
  <c r="Q21" i="1"/>
  <c r="AZ21" i="1"/>
  <c r="DK14" i="1"/>
  <c r="BI21" i="1"/>
  <c r="CR21" i="1"/>
  <c r="EA21" i="1"/>
  <c r="EJ15" i="1"/>
  <c r="FJ20" i="1"/>
  <c r="JT20" i="1"/>
  <c r="KM20" i="1"/>
  <c r="LV20" i="1"/>
  <c r="E21" i="1"/>
  <c r="BD21" i="1"/>
  <c r="KI20" i="1"/>
  <c r="AD21" i="1"/>
  <c r="BM21" i="1"/>
  <c r="CV21" i="1"/>
  <c r="EE21" i="1"/>
  <c r="GN16" i="1"/>
  <c r="DJ18" i="1"/>
  <c r="ES18" i="1"/>
  <c r="GB18" i="1"/>
  <c r="HK18" i="1"/>
  <c r="BP22" i="1"/>
  <c r="CG19" i="1"/>
  <c r="DP19" i="1"/>
  <c r="EY19" i="1"/>
  <c r="GX19" i="1"/>
  <c r="CJ20" i="1"/>
  <c r="DC20" i="1"/>
  <c r="EL20" i="1"/>
  <c r="FU20" i="1"/>
  <c r="HT20" i="1"/>
  <c r="S19" i="1"/>
  <c r="GT20" i="1"/>
  <c r="JL20" i="1"/>
  <c r="KU20" i="1"/>
  <c r="HQ15" i="1"/>
  <c r="IR15" i="1"/>
  <c r="CF17" i="1"/>
  <c r="MR17" i="1"/>
  <c r="AA18" i="1"/>
  <c r="AO20" i="1"/>
  <c r="BX20" i="1"/>
  <c r="DG20" i="1"/>
  <c r="FF20" i="1"/>
  <c r="GO20" i="1"/>
  <c r="EV20" i="1"/>
  <c r="FO20" i="1"/>
  <c r="GX20" i="1"/>
  <c r="KF20" i="1"/>
  <c r="T19" i="1"/>
  <c r="AM19" i="1"/>
  <c r="M15" i="1"/>
  <c r="GH10" i="1"/>
  <c r="GL16" i="1"/>
  <c r="IU15" i="1"/>
  <c r="LT14" i="1"/>
  <c r="LZ15" i="1"/>
  <c r="FN16" i="1"/>
  <c r="JI16" i="1"/>
  <c r="CY20" i="1"/>
  <c r="HS16" i="1"/>
  <c r="JE16" i="1"/>
  <c r="MZ16" i="1"/>
  <c r="S17" i="1"/>
  <c r="LZ16" i="1"/>
  <c r="MC16" i="1"/>
  <c r="MV16" i="1"/>
  <c r="CQ17" i="1"/>
  <c r="DJ17" i="1"/>
  <c r="IO17" i="1"/>
  <c r="JH17" i="1"/>
  <c r="LP11" i="1"/>
  <c r="JH12" i="1"/>
  <c r="D17" i="1"/>
  <c r="JZ17" i="1"/>
  <c r="F18" i="1"/>
  <c r="AO18" i="1"/>
  <c r="FQ14" i="1"/>
  <c r="BN18" i="1"/>
  <c r="CW18" i="1"/>
  <c r="EF18" i="1"/>
  <c r="FO18" i="1"/>
  <c r="T22" i="1"/>
  <c r="EF11" i="1"/>
  <c r="JX15" i="1"/>
  <c r="DL17" i="1"/>
  <c r="J18" i="1"/>
  <c r="AS18" i="1"/>
  <c r="MZ17" i="1"/>
  <c r="S18" i="1"/>
  <c r="BB18" i="1"/>
  <c r="CK18" i="1"/>
  <c r="EJ18" i="1"/>
  <c r="MD15" i="1"/>
  <c r="F19" i="1"/>
  <c r="AO19" i="1"/>
  <c r="BX19" i="1"/>
  <c r="DG19" i="1"/>
  <c r="LL22" i="1"/>
  <c r="MC19" i="1"/>
  <c r="L20" i="1"/>
  <c r="AU20" i="1"/>
  <c r="CT20" i="1"/>
  <c r="EC20" i="1"/>
  <c r="MF20" i="1"/>
  <c r="MY20" i="1"/>
  <c r="AH21" i="1"/>
  <c r="BQ21" i="1"/>
  <c r="DP21" i="1"/>
  <c r="AQ21" i="1"/>
  <c r="CP21" i="1"/>
  <c r="DY21" i="1"/>
  <c r="HH14" i="1"/>
  <c r="KR16" i="1"/>
  <c r="MN14" i="1"/>
  <c r="FV18" i="1"/>
  <c r="HE18" i="1"/>
  <c r="IN18" i="1"/>
  <c r="JW18" i="1"/>
  <c r="DJ16" i="1"/>
  <c r="KK20" i="1"/>
  <c r="LT20" i="1"/>
  <c r="NC20" i="1"/>
  <c r="BB21" i="1"/>
  <c r="CK21" i="1"/>
  <c r="AR21" i="1"/>
  <c r="BK21" i="1"/>
  <c r="CT21" i="1"/>
  <c r="EC21" i="1"/>
  <c r="FP15" i="1"/>
  <c r="JP19" i="1"/>
  <c r="KI19" i="1"/>
  <c r="HR4" i="1"/>
  <c r="LX15" i="1"/>
  <c r="GO16" i="1"/>
  <c r="JN15" i="1"/>
  <c r="MM14" i="1"/>
  <c r="DR17" i="1"/>
  <c r="BJ17" i="1"/>
  <c r="FE17" i="1"/>
  <c r="MU20" i="1"/>
  <c r="DO17" i="1"/>
  <c r="EH17" i="1"/>
  <c r="FA17" i="1"/>
  <c r="IV17" i="1"/>
  <c r="JO17" i="1"/>
  <c r="HV17" i="1"/>
  <c r="IR17" i="1"/>
  <c r="BM11" i="1"/>
  <c r="L12" i="1"/>
  <c r="HK14" i="1"/>
  <c r="IW14" i="1"/>
  <c r="MR14" i="1"/>
  <c r="K15" i="1"/>
  <c r="GZ18" i="1"/>
  <c r="HS18" i="1"/>
  <c r="JB18" i="1"/>
  <c r="KK18" i="1"/>
  <c r="GW17" i="1"/>
  <c r="LJ18" i="1"/>
  <c r="MS18" i="1"/>
  <c r="AB19" i="1"/>
  <c r="BK19" i="1"/>
  <c r="JP22" i="1"/>
  <c r="EO18" i="1"/>
  <c r="FX18" i="1"/>
  <c r="HG18" i="1"/>
  <c r="JF18" i="1"/>
  <c r="KO18" i="1"/>
  <c r="IV18" i="1"/>
  <c r="JO18" i="1"/>
  <c r="KX18" i="1"/>
  <c r="MG18" i="1"/>
  <c r="AF19" i="1"/>
  <c r="GC15" i="1"/>
  <c r="BC17" i="20" s="1"/>
  <c r="JB19" i="1"/>
  <c r="KK19" i="1"/>
  <c r="LT19" i="1"/>
  <c r="NC19" i="1"/>
  <c r="KA13" i="1"/>
  <c r="JH20" i="1"/>
  <c r="KQ20" i="1"/>
  <c r="MP20" i="1"/>
  <c r="Y21" i="1"/>
  <c r="T17" i="1"/>
  <c r="MN17" i="1"/>
  <c r="W18" i="1"/>
  <c r="BV18" i="1"/>
  <c r="DE18" i="1"/>
  <c r="BL18" i="1"/>
  <c r="CE18" i="1"/>
  <c r="DN18" i="1"/>
  <c r="EW18" i="1"/>
  <c r="GV18" i="1"/>
  <c r="CI15" i="1"/>
  <c r="BR19" i="1"/>
  <c r="DA19" i="1"/>
  <c r="EJ19" i="1"/>
  <c r="FS19" i="1"/>
  <c r="DM16" i="1"/>
  <c r="EN16" i="1"/>
  <c r="KP17" i="1"/>
  <c r="H18" i="1"/>
  <c r="AQ18" i="1"/>
  <c r="IV21" i="1"/>
  <c r="Q18" i="1"/>
  <c r="AZ18" i="1"/>
  <c r="CI18" i="1"/>
  <c r="EH18" i="1"/>
  <c r="FQ18" i="1"/>
  <c r="FL20" i="1"/>
  <c r="GE20" i="1"/>
  <c r="HN20" i="1"/>
  <c r="IW20" i="1"/>
  <c r="EH9" i="1"/>
  <c r="MQ15" i="1"/>
  <c r="DD17" i="1"/>
  <c r="KG15" i="1"/>
  <c r="F15" i="1"/>
  <c r="EJ12" i="1"/>
  <c r="CR13" i="1"/>
  <c r="AJ14" i="1"/>
  <c r="HU8" i="1"/>
  <c r="CN12" i="1"/>
  <c r="AF13" i="1"/>
  <c r="LX13" i="1"/>
  <c r="CA18" i="1"/>
  <c r="GU14" i="1"/>
  <c r="HN14" i="1"/>
  <c r="MB14" i="1"/>
  <c r="MU14" i="1"/>
  <c r="DG15" i="1"/>
  <c r="DZ15" i="1"/>
  <c r="ES15" i="1"/>
  <c r="IN15" i="1"/>
  <c r="JG15" i="1"/>
  <c r="CV19" i="1"/>
  <c r="DO19" i="1"/>
  <c r="EX19" i="1"/>
  <c r="GG19" i="1"/>
  <c r="AV17" i="1"/>
  <c r="HF19" i="1"/>
  <c r="IO19" i="1"/>
  <c r="JX19" i="1"/>
  <c r="LG19" i="1"/>
  <c r="FL23" i="1"/>
  <c r="AK19" i="1"/>
  <c r="BT19" i="1"/>
  <c r="DC19" i="1"/>
  <c r="FB19" i="1"/>
  <c r="GK19" i="1"/>
  <c r="ER19" i="1"/>
  <c r="FK19" i="1"/>
  <c r="GT19" i="1"/>
  <c r="KB19" i="1"/>
  <c r="CQ18" i="1"/>
  <c r="EX20" i="1"/>
  <c r="GG20" i="1"/>
  <c r="HP20" i="1"/>
  <c r="IY20" i="1"/>
  <c r="CJ17" i="1"/>
  <c r="DU21" i="1"/>
  <c r="AR15" i="1"/>
  <c r="ME17" i="1"/>
  <c r="GJ21" i="1"/>
  <c r="HA18" i="1"/>
  <c r="JS18" i="1"/>
  <c r="LR18" i="1"/>
  <c r="NA18" i="1"/>
  <c r="LH18" i="1"/>
  <c r="MA18" i="1"/>
  <c r="J19" i="1"/>
  <c r="AS19" i="1"/>
  <c r="CR19" i="1"/>
  <c r="HF14" i="1"/>
  <c r="LN19" i="1"/>
  <c r="MW19" i="1"/>
  <c r="AF20" i="1"/>
  <c r="BO20" i="1"/>
  <c r="GL18" i="1"/>
  <c r="HU18" i="1"/>
  <c r="JD18" i="1"/>
  <c r="KM18" i="1"/>
  <c r="ER22" i="1"/>
  <c r="JM18" i="1"/>
  <c r="KV18" i="1"/>
  <c r="ME18" i="1"/>
  <c r="AD19" i="1"/>
  <c r="BM19" i="1"/>
  <c r="BH21" i="1"/>
  <c r="CA21" i="1"/>
  <c r="DJ21" i="1"/>
  <c r="HX14" i="1"/>
  <c r="KK7" i="1"/>
  <c r="KK9" i="1"/>
  <c r="J16" i="1"/>
  <c r="GY17" i="1"/>
  <c r="AB16" i="1"/>
  <c r="DA15" i="1"/>
  <c r="NC14" i="1"/>
  <c r="W15" i="1"/>
  <c r="AP15" i="1"/>
  <c r="AD10" i="1"/>
  <c r="MZ14" i="1"/>
  <c r="S15" i="1"/>
  <c r="AL15" i="1"/>
  <c r="EG15" i="1"/>
  <c r="LW18" i="1"/>
  <c r="CQ15" i="1"/>
  <c r="DJ15" i="1"/>
  <c r="EC15" i="1"/>
  <c r="HX15" i="1"/>
  <c r="IQ15" i="1"/>
  <c r="NC15" i="1"/>
  <c r="V16" i="1"/>
  <c r="AO16" i="1"/>
  <c r="EJ16" i="1"/>
  <c r="FC16" i="1"/>
  <c r="MR19" i="1"/>
  <c r="K20" i="1"/>
  <c r="AT20" i="1"/>
  <c r="CC20" i="1"/>
  <c r="BO17" i="1"/>
  <c r="DB20" i="1"/>
  <c r="EK20" i="1"/>
  <c r="FT20" i="1"/>
  <c r="HC20" i="1"/>
  <c r="KD19" i="1"/>
  <c r="KG19" i="1"/>
  <c r="LP19" i="1"/>
  <c r="MY19" i="1"/>
  <c r="AX20" i="1"/>
  <c r="CG20" i="1"/>
  <c r="AN20" i="1"/>
  <c r="BG20" i="1"/>
  <c r="CP20" i="1"/>
  <c r="DY20" i="1"/>
  <c r="FX20" i="1"/>
  <c r="LO20" i="1"/>
  <c r="AT21" i="1"/>
  <c r="CC21" i="1"/>
  <c r="DL21" i="1"/>
  <c r="JD14" i="1"/>
  <c r="HG16" i="1"/>
  <c r="DZ18" i="1"/>
  <c r="FI18" i="1"/>
  <c r="GR18" i="1"/>
  <c r="CF22" i="1"/>
  <c r="CW19" i="1"/>
  <c r="EF19" i="1"/>
  <c r="FO19" i="1"/>
  <c r="HN19" i="1"/>
  <c r="IW19" i="1"/>
  <c r="HD19" i="1"/>
  <c r="HW19" i="1"/>
  <c r="JF19" i="1"/>
  <c r="KO19" i="1"/>
  <c r="MN19" i="1"/>
  <c r="HJ20" i="1"/>
  <c r="IS20" i="1"/>
  <c r="KB20" i="1"/>
  <c r="LK20" i="1"/>
  <c r="ME15" i="1"/>
  <c r="CH19" i="1"/>
  <c r="DQ19" i="1"/>
  <c r="EZ19" i="1"/>
  <c r="GI19" i="1"/>
  <c r="AN23" i="1"/>
  <c r="FI19" i="1"/>
  <c r="GR19" i="1"/>
  <c r="JZ19" i="1"/>
  <c r="LI19" i="1"/>
  <c r="AG18" i="1"/>
  <c r="BP18" i="1"/>
  <c r="CL13" i="1"/>
  <c r="ER11" i="1"/>
  <c r="AS13" i="20" s="1"/>
  <c r="NA16" i="1"/>
  <c r="HR17" i="1"/>
  <c r="AU16" i="1"/>
  <c r="IS16" i="1"/>
  <c r="KM17" i="1"/>
  <c r="JS15" i="1"/>
  <c r="KL15" i="1"/>
  <c r="GG10" i="1"/>
  <c r="IV15" i="1"/>
  <c r="JO15" i="1"/>
  <c r="KH15" i="1"/>
  <c r="AC16" i="1"/>
  <c r="HS19" i="1"/>
  <c r="MM15" i="1"/>
  <c r="F16" i="1"/>
  <c r="Y16" i="1"/>
  <c r="DT16" i="1"/>
  <c r="EM16" i="1"/>
  <c r="IY16" i="1"/>
  <c r="JR16" i="1"/>
  <c r="KK16" i="1"/>
  <c r="AF17" i="1"/>
  <c r="AY17" i="1"/>
  <c r="IN20" i="1"/>
  <c r="JG20" i="1"/>
  <c r="KP20" i="1"/>
  <c r="LY20" i="1"/>
  <c r="JC20" i="1"/>
  <c r="MX20" i="1"/>
  <c r="AG21" i="1"/>
  <c r="BP21" i="1"/>
  <c r="CY21" i="1"/>
  <c r="BB13" i="1"/>
  <c r="GC20" i="1"/>
  <c r="HL20" i="1"/>
  <c r="IU20" i="1"/>
  <c r="KT20" i="1"/>
  <c r="MC20" i="1"/>
  <c r="KJ20" i="1"/>
  <c r="LC20" i="1"/>
  <c r="ML20" i="1"/>
  <c r="U21" i="1"/>
  <c r="BT21" i="1"/>
  <c r="P18" i="1"/>
  <c r="AI18" i="1"/>
  <c r="BR18" i="1"/>
  <c r="DA18" i="1"/>
  <c r="EZ18" i="1"/>
  <c r="V19" i="1"/>
  <c r="BE19" i="1"/>
  <c r="CN19" i="1"/>
  <c r="DW19" i="1"/>
  <c r="MB22" i="1"/>
  <c r="MS19" i="1"/>
  <c r="AB20" i="1"/>
  <c r="BK20" i="1"/>
  <c r="DJ20" i="1"/>
  <c r="ES20" i="1"/>
  <c r="CZ20" i="1"/>
  <c r="DS20" i="1"/>
  <c r="FB20" i="1"/>
  <c r="GK20" i="1"/>
  <c r="BG21" i="1"/>
  <c r="DF21" i="1"/>
  <c r="EO21" i="1"/>
  <c r="DD15" i="1"/>
  <c r="GN17" i="1"/>
  <c r="DB15" i="1"/>
  <c r="MD19" i="1"/>
  <c r="M20" i="1"/>
  <c r="AV20" i="1"/>
  <c r="CE20" i="1"/>
  <c r="KJ23" i="1"/>
  <c r="BE20" i="1"/>
  <c r="CN20" i="1"/>
  <c r="DW20" i="1"/>
  <c r="FV20" i="1"/>
  <c r="HE20" i="1"/>
  <c r="KC18" i="1"/>
  <c r="LL18" i="1"/>
  <c r="AW11" i="1"/>
  <c r="HW11" i="1"/>
  <c r="EJ11" i="1"/>
  <c r="AW14" i="1"/>
  <c r="ET17" i="1"/>
  <c r="EN13" i="1"/>
  <c r="KB14" i="1"/>
  <c r="FO16" i="1"/>
  <c r="GH16" i="1"/>
  <c r="FX11" i="1"/>
  <c r="ER16" i="1"/>
  <c r="FK16" i="1"/>
  <c r="GD16" i="1"/>
  <c r="JY16" i="1"/>
  <c r="DO20" i="1"/>
  <c r="JB16" i="1"/>
  <c r="JU16" i="1"/>
  <c r="P17" i="1"/>
  <c r="AI17" i="1"/>
  <c r="EU17" i="1"/>
  <c r="FN17" i="1"/>
  <c r="GG17" i="1"/>
  <c r="KB17" i="1"/>
  <c r="KU17" i="1"/>
  <c r="EJ21" i="1"/>
  <c r="FT13" i="1"/>
  <c r="LT15" i="1"/>
  <c r="MB17" i="1"/>
  <c r="IZ17" i="1"/>
  <c r="MM17" i="1"/>
  <c r="V18" i="1"/>
  <c r="BE18" i="1"/>
  <c r="DD18" i="1"/>
  <c r="AV15" i="1"/>
  <c r="BY21" i="1"/>
  <c r="DH21" i="1"/>
  <c r="GR14" i="1"/>
  <c r="AF16" i="1"/>
  <c r="BF21" i="1"/>
  <c r="MF14" i="1"/>
  <c r="FT16" i="1"/>
  <c r="LF17" i="1"/>
  <c r="Z18" i="1"/>
  <c r="BI18" i="1"/>
  <c r="JL18" i="1"/>
  <c r="KE18" i="1"/>
  <c r="LN18" i="1"/>
  <c r="MW18" i="1"/>
  <c r="AV19" i="1"/>
  <c r="BY16" i="1"/>
  <c r="JR19" i="1"/>
  <c r="LA19" i="1"/>
  <c r="MJ19" i="1"/>
  <c r="S20" i="1"/>
  <c r="KG17" i="1"/>
  <c r="IO20" i="1"/>
  <c r="JX20" i="1"/>
  <c r="LG20" i="1"/>
  <c r="F21" i="1"/>
  <c r="AO21" i="1"/>
  <c r="MV20" i="1"/>
  <c r="O21" i="1"/>
  <c r="AX21" i="1"/>
  <c r="CG21" i="1"/>
  <c r="EF21" i="1"/>
  <c r="CB18" i="1"/>
  <c r="CU18" i="1"/>
  <c r="ED18" i="1"/>
  <c r="FM18" i="1"/>
  <c r="HL18" i="1"/>
  <c r="JO19" i="1"/>
  <c r="JI20" i="1"/>
  <c r="KR20" i="1"/>
  <c r="MA20" i="1"/>
  <c r="F17" i="1"/>
  <c r="LA20" i="1"/>
  <c r="MJ20" i="1"/>
  <c r="S21" i="1"/>
  <c r="BR21" i="1"/>
  <c r="DA21" i="1"/>
  <c r="FY19" i="1"/>
  <c r="HH19" i="1"/>
  <c r="IQ19" i="1"/>
  <c r="EY13" i="1"/>
  <c r="AC12" i="1"/>
  <c r="GV14" i="1"/>
  <c r="KF16" i="1"/>
  <c r="EW17" i="1"/>
  <c r="KQ18" i="1"/>
  <c r="FX15" i="1"/>
  <c r="BK17" i="1"/>
  <c r="CD17" i="1"/>
  <c r="JC11" i="1"/>
  <c r="AN17" i="1"/>
  <c r="BG17" i="1"/>
  <c r="BZ17" i="1"/>
  <c r="FU17" i="1"/>
  <c r="K21" i="1"/>
  <c r="EE17" i="1"/>
  <c r="EX17" i="1"/>
  <c r="FQ17" i="1"/>
  <c r="JL17" i="1"/>
  <c r="CQ12" i="1"/>
  <c r="EA14" i="1"/>
  <c r="FU14" i="1"/>
  <c r="JQ14" i="1"/>
  <c r="DG18" i="1"/>
  <c r="DI18" i="1"/>
  <c r="ER18" i="1"/>
  <c r="GA18" i="1"/>
  <c r="HP18" i="1"/>
  <c r="JR18" i="1"/>
  <c r="LA18" i="1"/>
  <c r="MZ18" i="1"/>
  <c r="BO15" i="1"/>
  <c r="CD18" i="1"/>
  <c r="DM18" i="1"/>
  <c r="EV18" i="1"/>
  <c r="GE18" i="1"/>
  <c r="AJ22" i="1"/>
  <c r="FE18" i="1"/>
  <c r="GN18" i="1"/>
  <c r="HW18" i="1"/>
  <c r="JV18" i="1"/>
  <c r="LE18" i="1"/>
  <c r="FH19" i="1"/>
  <c r="GA19" i="1"/>
  <c r="HJ19" i="1"/>
  <c r="IS19" i="1"/>
  <c r="KR19" i="1"/>
  <c r="DW18" i="1"/>
  <c r="FN20" i="1"/>
  <c r="GW20" i="1"/>
  <c r="JO20" i="1"/>
  <c r="LN8" i="1"/>
  <c r="AB12" i="1"/>
  <c r="KN15" i="1"/>
  <c r="EB17" i="1"/>
  <c r="MU17" i="1"/>
  <c r="GZ21" i="1"/>
  <c r="JJ17" i="1"/>
  <c r="D18" i="1"/>
  <c r="AM18" i="1"/>
  <c r="CL18" i="1"/>
  <c r="DU18" i="1"/>
  <c r="LX18" i="1"/>
  <c r="MQ18" i="1"/>
  <c r="Z19" i="1"/>
  <c r="BI19" i="1"/>
  <c r="DH19" i="1"/>
  <c r="BW21" i="1"/>
  <c r="DV21" i="1"/>
  <c r="FF14" i="1"/>
  <c r="MZ15" i="1"/>
  <c r="MF17" i="1"/>
  <c r="I17" i="1"/>
  <c r="AJ17" i="1"/>
  <c r="MO17" i="1"/>
  <c r="X18" i="1"/>
  <c r="BG18" i="1"/>
  <c r="JL21" i="1"/>
  <c r="BU20" i="1"/>
  <c r="DD20" i="1"/>
  <c r="EM20" i="1"/>
  <c r="CF11" i="1"/>
  <c r="AA11" i="1"/>
  <c r="HO14" i="1"/>
  <c r="KY16" i="1"/>
  <c r="FP17" i="1"/>
  <c r="CI20" i="1"/>
  <c r="BT16" i="1"/>
  <c r="LG17" i="1"/>
  <c r="LZ17" i="1"/>
  <c r="FI17" i="1"/>
  <c r="KJ17" i="1"/>
  <c r="LC17" i="1"/>
  <c r="MN13" i="1"/>
  <c r="FA14" i="1"/>
  <c r="GU11" i="1"/>
  <c r="MJ12" i="1"/>
  <c r="KB13" i="1"/>
  <c r="EL14" i="1"/>
  <c r="JA14" i="1"/>
  <c r="FF12" i="1"/>
  <c r="AF15" i="1"/>
  <c r="AY15" i="1"/>
  <c r="BR15" i="1"/>
  <c r="FM15" i="1"/>
  <c r="NC18" i="1"/>
  <c r="E19" i="1"/>
  <c r="AN19" i="1"/>
  <c r="BW19" i="1"/>
  <c r="DV19" i="1"/>
  <c r="DL19" i="1"/>
  <c r="EE19" i="1"/>
  <c r="FN19" i="1"/>
  <c r="GW19" i="1"/>
  <c r="IV19" i="1"/>
  <c r="GL14" i="1"/>
  <c r="LZ18" i="1"/>
  <c r="I19" i="1"/>
  <c r="AR19" i="1"/>
  <c r="CA19" i="1"/>
  <c r="KF22" i="1"/>
  <c r="BA19" i="1"/>
  <c r="CJ19" i="1"/>
  <c r="DS19" i="1"/>
  <c r="FR19" i="1"/>
  <c r="HA19" i="1"/>
  <c r="BD20" i="1"/>
  <c r="BW20" i="1"/>
  <c r="DF20" i="1"/>
  <c r="EO20" i="1"/>
  <c r="GN20" i="1"/>
  <c r="ME20" i="1"/>
  <c r="BJ21" i="1"/>
  <c r="CS21" i="1"/>
  <c r="EB21" i="1"/>
  <c r="EZ15" i="1"/>
  <c r="DC17" i="1"/>
  <c r="EP18" i="1"/>
  <c r="FY18" i="1"/>
  <c r="HH18" i="1"/>
  <c r="IQ18" i="1"/>
  <c r="CV22" i="1"/>
  <c r="HQ18" i="1"/>
  <c r="IZ18" i="1"/>
  <c r="KI18" i="1"/>
  <c r="MH18" i="1"/>
  <c r="Q19" i="1"/>
  <c r="HT19" i="1"/>
  <c r="IM19" i="1"/>
  <c r="JV19" i="1"/>
  <c r="LE19" i="1"/>
  <c r="D20" i="1"/>
  <c r="CR18" i="1"/>
  <c r="DK18" i="1"/>
  <c r="ET18" i="1"/>
  <c r="GC18" i="1"/>
  <c r="EF16" i="1"/>
  <c r="HB18" i="1"/>
  <c r="JT18" i="1"/>
  <c r="LC18" i="1"/>
  <c r="KW13" i="1"/>
  <c r="CR11" i="1"/>
  <c r="LR16" i="1"/>
  <c r="JK17" i="1"/>
  <c r="I14" i="1"/>
  <c r="LP16" i="1"/>
  <c r="KV14" i="1"/>
  <c r="LO14" i="1"/>
  <c r="JV14" i="1"/>
  <c r="JY14" i="1"/>
  <c r="KR14" i="1"/>
  <c r="AM15" i="1"/>
  <c r="BF15" i="1"/>
  <c r="JJ11" i="1"/>
  <c r="CB110" i="20" s="1"/>
  <c r="P15" i="1"/>
  <c r="AI15" i="1"/>
  <c r="BB15" i="1"/>
  <c r="EW15" i="1"/>
  <c r="FY12" i="1"/>
  <c r="KB15" i="1"/>
  <c r="KU15" i="1"/>
  <c r="LN15" i="1"/>
  <c r="BI16" i="1"/>
  <c r="IY19" i="1"/>
  <c r="JA19" i="1"/>
  <c r="KJ19" i="1"/>
  <c r="LS19" i="1"/>
  <c r="R20" i="1"/>
  <c r="H20" i="1"/>
  <c r="AA20" i="1"/>
  <c r="BJ20" i="1"/>
  <c r="CS20" i="1"/>
  <c r="ER20" i="1"/>
  <c r="KR17" i="1"/>
  <c r="HV19" i="1"/>
  <c r="JE19" i="1"/>
  <c r="KN19" i="1"/>
  <c r="LW19" i="1"/>
  <c r="GB23" i="1"/>
  <c r="KW19" i="1"/>
  <c r="MF19" i="1"/>
  <c r="O20" i="1"/>
  <c r="BN20" i="1"/>
  <c r="CW20" i="1"/>
  <c r="KZ20" i="1"/>
  <c r="LS20" i="1"/>
  <c r="NB20" i="1"/>
  <c r="AK21" i="1"/>
  <c r="CJ21" i="1"/>
  <c r="AF18" i="1"/>
  <c r="AY18" i="1"/>
  <c r="CH18" i="1"/>
  <c r="DQ18" i="1"/>
  <c r="FP18" i="1"/>
  <c r="DV17" i="1"/>
  <c r="AL19" i="1"/>
  <c r="BU19" i="1"/>
  <c r="DD19" i="1"/>
  <c r="EM19" i="1"/>
  <c r="MR22" i="1"/>
  <c r="DM19" i="1"/>
  <c r="EV19" i="1"/>
  <c r="GE19" i="1"/>
  <c r="JM19" i="1"/>
  <c r="DP20" i="1"/>
  <c r="EI20" i="1"/>
  <c r="FR20" i="1"/>
  <c r="HA20" i="1"/>
  <c r="IZ20" i="1"/>
  <c r="MN18" i="1"/>
  <c r="G19" i="1"/>
  <c r="AP19" i="1"/>
  <c r="BY19" i="1"/>
  <c r="DX19" i="1"/>
  <c r="CX19" i="1"/>
  <c r="EG19" i="1"/>
  <c r="FP19" i="1"/>
  <c r="GY19" i="1"/>
  <c r="JE17" i="1"/>
  <c r="JP17" i="1"/>
  <c r="E18" i="1"/>
  <c r="AN18" i="1"/>
  <c r="DN12" i="1"/>
  <c r="MC14" i="1"/>
  <c r="BM17" i="1"/>
  <c r="KD17" i="1"/>
  <c r="KT16" i="1"/>
  <c r="HL17" i="1"/>
  <c r="GR15" i="1"/>
  <c r="HK15" i="1"/>
  <c r="FR15" i="1"/>
  <c r="FU15" i="1"/>
  <c r="GN15" i="1"/>
  <c r="KI15" i="1"/>
  <c r="LB15" i="1"/>
  <c r="KC11" i="1"/>
  <c r="JL15" i="1"/>
  <c r="KE15" i="1"/>
  <c r="KX15" i="1"/>
  <c r="AS16" i="1"/>
  <c r="LP12" i="1"/>
  <c r="FX16" i="1"/>
  <c r="GQ16" i="1"/>
  <c r="HJ16" i="1"/>
  <c r="LE16" i="1"/>
  <c r="EU20" i="1"/>
  <c r="EW20" i="1"/>
  <c r="GF20" i="1"/>
  <c r="HO20" i="1"/>
  <c r="JN20" i="1"/>
  <c r="JD20" i="1"/>
  <c r="JW20" i="1"/>
  <c r="LF20" i="1"/>
  <c r="MO20" i="1"/>
  <c r="AN21" i="1"/>
  <c r="KE17" i="1"/>
  <c r="DR20" i="1"/>
  <c r="FA20" i="1"/>
  <c r="GJ20" i="1"/>
  <c r="HS20" i="1"/>
  <c r="BU13" i="1"/>
  <c r="GS20" i="1"/>
  <c r="JK20" i="1"/>
  <c r="LJ20" i="1"/>
  <c r="MS20" i="1"/>
  <c r="BP17" i="1"/>
  <c r="MQ17" i="1"/>
  <c r="AP18" i="1"/>
  <c r="BY18" i="1"/>
  <c r="KB18" i="1"/>
  <c r="KU18" i="1"/>
  <c r="MD18" i="1"/>
  <c r="M19" i="1"/>
  <c r="BL19" i="1"/>
  <c r="LU16" i="1"/>
  <c r="KH19" i="1"/>
  <c r="LQ19" i="1"/>
  <c r="MZ19" i="1"/>
  <c r="AI20" i="1"/>
  <c r="IN23" i="1"/>
  <c r="I20" i="1"/>
  <c r="AR20" i="1"/>
  <c r="CA20" i="1"/>
  <c r="DZ20" i="1"/>
  <c r="FI20" i="1"/>
  <c r="L21" i="1"/>
  <c r="AE21" i="1"/>
  <c r="BN21" i="1"/>
  <c r="CW21" i="1"/>
  <c r="EV21" i="1"/>
  <c r="JC19" i="1"/>
  <c r="KL19" i="1"/>
  <c r="LU19" i="1"/>
  <c r="T20" i="1"/>
  <c r="MX15" i="1"/>
  <c r="MT19" i="1"/>
  <c r="AC20" i="1"/>
  <c r="BL20" i="1"/>
  <c r="CU20" i="1"/>
  <c r="AB17" i="1"/>
  <c r="HR18" i="1"/>
  <c r="JA18" i="1"/>
  <c r="MK13" i="1"/>
  <c r="KH11" i="1"/>
  <c r="FS18" i="1"/>
  <c r="BT14" i="1"/>
  <c r="CG17" i="1"/>
  <c r="LG15" i="1"/>
  <c r="HA14" i="1"/>
  <c r="CN16" i="1"/>
  <c r="DG16" i="1"/>
  <c r="BN16" i="1"/>
  <c r="BQ16" i="1"/>
  <c r="CJ16" i="1"/>
  <c r="GE16" i="1"/>
  <c r="GX16" i="1"/>
  <c r="BT12" i="1"/>
  <c r="FH16" i="1"/>
  <c r="GA16" i="1"/>
  <c r="GT16" i="1"/>
  <c r="KO16" i="1"/>
  <c r="AU13" i="1"/>
  <c r="BT17" i="1"/>
  <c r="CM17" i="1"/>
  <c r="DF17" i="1"/>
  <c r="HA17" i="1"/>
  <c r="FK17" i="1"/>
  <c r="AS21" i="1"/>
  <c r="CB21" i="1"/>
  <c r="DK21" i="1"/>
  <c r="IN14" i="1"/>
  <c r="EZ21" i="1"/>
  <c r="AB15" i="1"/>
  <c r="HP16" i="1"/>
  <c r="MT17" i="1"/>
  <c r="AC18" i="1"/>
  <c r="JS20" i="1"/>
  <c r="N21" i="1"/>
  <c r="AW21" i="1"/>
  <c r="CF21" i="1"/>
  <c r="DO21" i="1"/>
  <c r="KR15" i="1"/>
  <c r="CO21" i="1"/>
  <c r="DX21" i="1"/>
  <c r="CN15" i="1"/>
  <c r="KB16" i="1"/>
  <c r="FD21" i="1"/>
  <c r="FU18" i="1"/>
  <c r="HD18" i="1"/>
  <c r="IM18" i="1"/>
  <c r="KL18" i="1"/>
  <c r="LU18" i="1"/>
  <c r="FX19" i="1"/>
  <c r="GQ19" i="1"/>
  <c r="JI19" i="1"/>
  <c r="LH19" i="1"/>
  <c r="MM18" i="1"/>
  <c r="GD20" i="1"/>
  <c r="HM20" i="1"/>
  <c r="IV20" i="1"/>
  <c r="KE20" i="1"/>
  <c r="LR14" i="1"/>
  <c r="JE20" i="1"/>
  <c r="KN20" i="1"/>
  <c r="LW20" i="1"/>
  <c r="V21" i="1"/>
  <c r="BE21" i="1"/>
  <c r="MK17" i="1"/>
  <c r="T18" i="1"/>
  <c r="BC18" i="1"/>
  <c r="DB18" i="1"/>
  <c r="EK18" i="1"/>
  <c r="EF20" i="1"/>
  <c r="EY20" i="1"/>
  <c r="GH20" i="1"/>
  <c r="HQ20" i="1"/>
  <c r="JP20" i="1"/>
  <c r="KU19" i="1"/>
  <c r="IP20" i="1"/>
  <c r="JY20" i="1"/>
  <c r="LH20" i="1"/>
  <c r="MQ20" i="1"/>
  <c r="DW17" i="1"/>
  <c r="DN19" i="1"/>
  <c r="EW19" i="1"/>
  <c r="GF19" i="1"/>
  <c r="MC7" i="1"/>
  <c r="GI15" i="1"/>
  <c r="JH14" i="1"/>
  <c r="IN17" i="1"/>
  <c r="CY17" i="1"/>
  <c r="MS15" i="1"/>
  <c r="MJ16" i="1"/>
  <c r="NC16" i="1"/>
  <c r="LJ16" i="1"/>
  <c r="LM16" i="1"/>
  <c r="MF16" i="1"/>
  <c r="CA17" i="1"/>
  <c r="CT17" i="1"/>
  <c r="EY12" i="1"/>
  <c r="BD17" i="1"/>
  <c r="BW17" i="1"/>
  <c r="CP17" i="1"/>
  <c r="GK17" i="1"/>
  <c r="HU17" i="1"/>
  <c r="LP17" i="1"/>
  <c r="MH9" i="1"/>
  <c r="FV14" i="1"/>
  <c r="GP14" i="1"/>
  <c r="GD17" i="1"/>
  <c r="AX18" i="1"/>
  <c r="CG18" i="1"/>
  <c r="DP18" i="1"/>
  <c r="EY18" i="1"/>
  <c r="DY18" i="1"/>
  <c r="FH18" i="1"/>
  <c r="GQ18" i="1"/>
  <c r="IP18" i="1"/>
  <c r="JY18" i="1"/>
  <c r="MJ17" i="1"/>
  <c r="NC17" i="1"/>
  <c r="AL18" i="1"/>
  <c r="BU18" i="1"/>
  <c r="DT18" i="1"/>
  <c r="LK15" i="1"/>
  <c r="CT18" i="1"/>
  <c r="EC18" i="1"/>
  <c r="FL18" i="1"/>
  <c r="GU18" i="1"/>
  <c r="AZ22" i="1"/>
  <c r="BQ19" i="1"/>
  <c r="CZ19" i="1"/>
  <c r="EI19" i="1"/>
  <c r="GH19" i="1"/>
  <c r="HQ19" i="1"/>
  <c r="BT20" i="1"/>
  <c r="CM20" i="1"/>
  <c r="DV20" i="1"/>
  <c r="FE20" i="1"/>
  <c r="HD20" i="1"/>
  <c r="AA21" i="1"/>
  <c r="BZ21" i="1"/>
  <c r="DI21" i="1"/>
  <c r="ER21" i="1"/>
  <c r="AV16" i="1"/>
  <c r="LU14" i="1"/>
  <c r="MV14" i="1"/>
  <c r="GJ16" i="1"/>
  <c r="LL17" i="1"/>
  <c r="K18" i="1"/>
  <c r="HP21" i="1"/>
  <c r="JP18" i="1"/>
  <c r="KY18" i="1"/>
  <c r="MX18" i="1"/>
  <c r="AG19" i="1"/>
  <c r="AB21" i="1"/>
  <c r="AU21" i="1"/>
  <c r="CD21" i="1"/>
  <c r="DM21" i="1"/>
  <c r="JT14" i="1"/>
  <c r="CM21" i="1"/>
  <c r="EL21" i="1"/>
  <c r="BH15" i="1"/>
  <c r="IV16" i="1"/>
  <c r="MV17" i="1"/>
  <c r="IT16" i="1"/>
  <c r="J20" i="1"/>
  <c r="AS20" i="1"/>
  <c r="CI14" i="1"/>
  <c r="HB15" i="1"/>
  <c r="KA14" i="1"/>
  <c r="JG17" i="1"/>
  <c r="GR11" i="1"/>
  <c r="IO16" i="1"/>
  <c r="IY17" i="1"/>
  <c r="HF17" i="1"/>
  <c r="HI17" i="1"/>
  <c r="LW17" i="1"/>
  <c r="DP11" i="1"/>
  <c r="GO17" i="1"/>
  <c r="KZ17" i="1"/>
  <c r="LS17" i="1"/>
  <c r="EQ14" i="1"/>
  <c r="FZ14" i="1"/>
  <c r="LB14" i="1"/>
  <c r="LE14" i="1"/>
  <c r="LX14" i="1"/>
  <c r="BS15" i="1"/>
  <c r="CL15" i="1"/>
  <c r="LA16" i="1"/>
  <c r="KT18" i="1"/>
  <c r="MC18" i="1"/>
  <c r="L19" i="1"/>
  <c r="AU19" i="1"/>
  <c r="U19" i="1"/>
  <c r="BD19" i="1"/>
  <c r="CM19" i="1"/>
  <c r="EL19" i="1"/>
  <c r="FU19" i="1"/>
  <c r="IY18" i="1"/>
  <c r="KH18" i="1"/>
  <c r="LQ18" i="1"/>
  <c r="P19" i="1"/>
  <c r="CH15" i="1"/>
  <c r="MP18" i="1"/>
  <c r="Y19" i="1"/>
  <c r="BH19" i="1"/>
  <c r="CQ19" i="1"/>
  <c r="KV22" i="1"/>
  <c r="LM19" i="1"/>
  <c r="MV19" i="1"/>
  <c r="AE20" i="1"/>
  <c r="CD20" i="1"/>
  <c r="DM20" i="1"/>
  <c r="LP20" i="1"/>
  <c r="MI20" i="1"/>
  <c r="R21" i="1"/>
  <c r="BA21" i="1"/>
  <c r="CZ21" i="1"/>
  <c r="AV18" i="1"/>
  <c r="BO18" i="1"/>
  <c r="CX18" i="1"/>
  <c r="EG18" i="1"/>
  <c r="GF18" i="1"/>
  <c r="JD11" i="1"/>
  <c r="FF18" i="1"/>
  <c r="GO18" i="1"/>
  <c r="HX18" i="1"/>
  <c r="JG18" i="1"/>
  <c r="DL22" i="1"/>
  <c r="EC19" i="1"/>
  <c r="FL19" i="1"/>
  <c r="GU19" i="1"/>
  <c r="IT19" i="1"/>
  <c r="KC19" i="1"/>
  <c r="NA17" i="1"/>
  <c r="AJ18" i="1"/>
  <c r="BS18" i="1"/>
  <c r="DR18" i="1"/>
  <c r="FA18" i="1"/>
  <c r="DH18" i="1"/>
  <c r="EA18" i="1"/>
  <c r="FJ18" i="1"/>
  <c r="GS18" i="1"/>
  <c r="IR18" i="1"/>
  <c r="G20" i="1"/>
  <c r="JF20" i="1"/>
  <c r="HQ14" i="1"/>
  <c r="JH19" i="1"/>
  <c r="MM19" i="1"/>
  <c r="CB19" i="1"/>
  <c r="AW19" i="1"/>
  <c r="MU18" i="1"/>
  <c r="DK20" i="1"/>
  <c r="LP23" i="1"/>
  <c r="CK20" i="1"/>
  <c r="DT20" i="1"/>
  <c r="FC20" i="1"/>
  <c r="HB20" i="1"/>
  <c r="HE19" i="1"/>
  <c r="IN19" i="1"/>
  <c r="JW19" i="1"/>
  <c r="LV19" i="1"/>
  <c r="E20" i="1"/>
  <c r="DQ20" i="1"/>
  <c r="EZ20" i="1"/>
  <c r="GI20" i="1"/>
  <c r="JQ20" i="1"/>
  <c r="MC23" i="1"/>
  <c r="KC23" i="1"/>
  <c r="KO23" i="1"/>
  <c r="FB18" i="1"/>
  <c r="LN23" i="1"/>
  <c r="LZ23" i="1"/>
  <c r="LV23" i="1"/>
  <c r="MX23" i="1"/>
  <c r="AM23" i="1"/>
  <c r="AI23" i="1"/>
  <c r="AE23" i="1"/>
  <c r="BW23" i="1"/>
  <c r="DE20" i="1"/>
  <c r="AZ23" i="1"/>
  <c r="MJ22" i="1"/>
  <c r="AB23" i="1"/>
  <c r="EB22" i="1"/>
  <c r="JQ23" i="1"/>
  <c r="HQ23" i="1"/>
  <c r="MG23" i="1"/>
  <c r="F23" i="1"/>
  <c r="R23" i="1"/>
  <c r="N23" i="1"/>
  <c r="AP23" i="1"/>
  <c r="HW23" i="1"/>
  <c r="HS23" i="1"/>
  <c r="HO23" i="1"/>
  <c r="JG23" i="1"/>
  <c r="CU21" i="1"/>
  <c r="MN22" i="1"/>
  <c r="JX22" i="1"/>
  <c r="LP22" i="1"/>
  <c r="KR21" i="1"/>
  <c r="LX22" i="1"/>
  <c r="JH22" i="1"/>
  <c r="KZ22" i="1"/>
  <c r="JN19" i="1"/>
  <c r="AW22" i="1"/>
  <c r="MW21" i="1"/>
  <c r="I22" i="1"/>
  <c r="DM22" i="1"/>
  <c r="LL14" i="1"/>
  <c r="KQ19" i="1"/>
  <c r="GR23" i="1"/>
  <c r="GM14" i="1"/>
  <c r="D19" i="1"/>
  <c r="AI21" i="1"/>
  <c r="G21" i="1"/>
  <c r="MG20" i="1"/>
  <c r="P21" i="1"/>
  <c r="AY21" i="1"/>
  <c r="CX21" i="1"/>
  <c r="EG21" i="1"/>
  <c r="DA20" i="1"/>
  <c r="EJ20" i="1"/>
  <c r="FS20" i="1"/>
  <c r="HR20" i="1"/>
  <c r="JA20" i="1"/>
  <c r="M21" i="1"/>
  <c r="AV21" i="1"/>
  <c r="CE21" i="1"/>
  <c r="ED21" i="1"/>
  <c r="DV18" i="1"/>
  <c r="CG23" i="1"/>
  <c r="AG23" i="1"/>
  <c r="AS23" i="1"/>
  <c r="EW23" i="1"/>
  <c r="BR23" i="1"/>
  <c r="CD23" i="1"/>
  <c r="Z25" i="20" s="1"/>
  <c r="BZ23" i="1"/>
  <c r="DB23" i="1"/>
  <c r="EQ22" i="1"/>
  <c r="EM22" i="1"/>
  <c r="EI22" i="1"/>
  <c r="GA22" i="1"/>
  <c r="BV20" i="1"/>
  <c r="FD22" i="1"/>
  <c r="CN22" i="1"/>
  <c r="EF22" i="1"/>
  <c r="M18" i="1"/>
  <c r="U23" i="1"/>
  <c r="LU22" i="1"/>
  <c r="MG22" i="1"/>
  <c r="CK23" i="1"/>
  <c r="DJ22" i="1"/>
  <c r="DV22" i="1"/>
  <c r="DR22" i="1"/>
  <c r="ET22" i="1"/>
  <c r="MA22" i="1"/>
  <c r="LW22" i="1"/>
  <c r="LS22" i="1"/>
  <c r="K23" i="1"/>
  <c r="BL21" i="1"/>
  <c r="CR22" i="1"/>
  <c r="AB22" i="1"/>
  <c r="BT22" i="1"/>
  <c r="EB20" i="1"/>
  <c r="CB22" i="1"/>
  <c r="L22" i="1"/>
  <c r="BD22" i="1"/>
  <c r="DL20" i="1"/>
  <c r="FA21" i="1"/>
  <c r="FF19" i="1"/>
  <c r="MP19" i="1"/>
  <c r="HA21" i="1"/>
  <c r="ME14" i="1"/>
  <c r="JQ19" i="1"/>
  <c r="HI20" i="1"/>
  <c r="BB19" i="1"/>
  <c r="W19" i="1"/>
  <c r="KJ18" i="1"/>
  <c r="L18" i="1"/>
  <c r="IT14" i="1"/>
  <c r="ML17" i="1"/>
  <c r="U18" i="1"/>
  <c r="BD18" i="1"/>
  <c r="CM18" i="1"/>
  <c r="DW15" i="1"/>
  <c r="MW20" i="1"/>
  <c r="AF21" i="1"/>
  <c r="BO21" i="1"/>
  <c r="DN21" i="1"/>
  <c r="S16" i="1"/>
  <c r="R18" i="1"/>
  <c r="BA18" i="1"/>
  <c r="CJ18" i="1"/>
  <c r="DS18" i="1"/>
  <c r="LX21" i="1"/>
  <c r="GK22" i="1"/>
  <c r="EK22" i="1"/>
  <c r="EW22" i="1"/>
  <c r="JA22" i="1"/>
  <c r="FV22" i="1"/>
  <c r="GH22" i="1"/>
  <c r="GD22" i="1"/>
  <c r="HF22" i="1"/>
  <c r="IU21" i="1"/>
  <c r="IQ21" i="1"/>
  <c r="IM21" i="1"/>
  <c r="KE21" i="1"/>
  <c r="JW15" i="1"/>
  <c r="JH21" i="1"/>
  <c r="GR21" i="1"/>
  <c r="KA19" i="1"/>
  <c r="DY22" i="1"/>
  <c r="BY22" i="1"/>
  <c r="CK22" i="1"/>
  <c r="GO22" i="1"/>
  <c r="HN21" i="1"/>
  <c r="HV21" i="1"/>
  <c r="IX21" i="1"/>
  <c r="CE22" i="1"/>
  <c r="CA22" i="1"/>
  <c r="BW22" i="1"/>
  <c r="DO22" i="1"/>
  <c r="AC21" i="1"/>
  <c r="GV21" i="1"/>
  <c r="KH20" i="1"/>
  <c r="FX21" i="1"/>
  <c r="IX20" i="1"/>
  <c r="GF21" i="1"/>
  <c r="AL20" i="1"/>
  <c r="FH21" i="1"/>
  <c r="NB19" i="1"/>
  <c r="HD23" i="1"/>
  <c r="EN23" i="1"/>
  <c r="GF23" i="1"/>
  <c r="EF23" i="1"/>
  <c r="KL14" i="1"/>
  <c r="KZ19" i="1"/>
  <c r="IR20" i="1"/>
  <c r="CK19" i="1"/>
  <c r="BF19" i="1"/>
  <c r="CB20" i="1"/>
  <c r="JH18" i="1"/>
  <c r="JX17" i="1"/>
  <c r="JQ18" i="1"/>
  <c r="KZ18" i="1"/>
  <c r="MI18" i="1"/>
  <c r="EP15" i="1"/>
  <c r="NB17" i="1"/>
  <c r="AK18" i="1"/>
  <c r="BT18" i="1"/>
  <c r="DC18" i="1"/>
  <c r="AL16" i="1"/>
  <c r="JN18" i="1"/>
  <c r="KW18" i="1"/>
  <c r="MF18" i="1"/>
  <c r="O19" i="1"/>
  <c r="HT22" i="1"/>
  <c r="KO21" i="1"/>
  <c r="IO21" i="1"/>
  <c r="JA21" i="1"/>
  <c r="E22" i="1"/>
  <c r="JZ21" i="1"/>
  <c r="KL21" i="1"/>
  <c r="KH21" i="1"/>
  <c r="LJ21" i="1"/>
  <c r="KX23" i="1"/>
  <c r="LJ23" i="1"/>
  <c r="LF23" i="1"/>
  <c r="MH23" i="1"/>
  <c r="JS23" i="1"/>
  <c r="JO23" i="1"/>
  <c r="JK23" i="1"/>
  <c r="LC23" i="1"/>
  <c r="IR19" i="1"/>
  <c r="GC21" i="1"/>
  <c r="GO21" i="1"/>
  <c r="KC21" i="1"/>
  <c r="JA23" i="1"/>
  <c r="HA23" i="1"/>
  <c r="HM23" i="1"/>
  <c r="LQ23" i="1"/>
  <c r="GI21" i="1"/>
  <c r="GE21" i="1"/>
  <c r="GA21" i="1"/>
  <c r="HS21" i="1"/>
  <c r="HG23" i="1"/>
  <c r="HC23" i="1"/>
  <c r="GY23" i="1"/>
  <c r="IQ23" i="1"/>
  <c r="GY20" i="1"/>
  <c r="GM23" i="1"/>
  <c r="GI23" i="1"/>
  <c r="KO14" i="1"/>
  <c r="MI19" i="1"/>
  <c r="KA20" i="1"/>
  <c r="DT19" i="1"/>
  <c r="CO19" i="1"/>
  <c r="LX20" i="1"/>
  <c r="FD19" i="1"/>
  <c r="HL12" i="1"/>
  <c r="ED19" i="1"/>
  <c r="FM19" i="1"/>
  <c r="GV19" i="1"/>
  <c r="JM14" i="1"/>
  <c r="IX18" i="1"/>
  <c r="KG18" i="1"/>
  <c r="LP18" i="1"/>
  <c r="MY18" i="1"/>
  <c r="FI15" i="1"/>
  <c r="FJ19" i="1"/>
  <c r="GS19" i="1"/>
  <c r="JK19" i="1"/>
  <c r="DP23" i="1"/>
  <c r="MR23" i="1"/>
  <c r="KB23" i="1"/>
  <c r="LT23" i="1"/>
  <c r="EL18" i="1"/>
  <c r="LM23" i="1"/>
  <c r="JM23" i="1"/>
  <c r="JY23" i="1"/>
  <c r="KJ14" i="1"/>
  <c r="BB23" i="1"/>
  <c r="BN23" i="1"/>
  <c r="BJ23" i="1"/>
  <c r="CL23" i="1"/>
  <c r="W23" i="1"/>
  <c r="S23" i="1"/>
  <c r="O23" i="1"/>
  <c r="BG23" i="1"/>
  <c r="HI19" i="1"/>
  <c r="KF23" i="1"/>
  <c r="HP23" i="1"/>
  <c r="JH23" i="1"/>
  <c r="JT23" i="1"/>
  <c r="E23" i="1"/>
  <c r="LE22" i="1"/>
  <c r="LQ22" i="1"/>
  <c r="BU23" i="1"/>
  <c r="IX23" i="1"/>
  <c r="IT23" i="1"/>
  <c r="JV23" i="1"/>
  <c r="LK22" i="1"/>
  <c r="LG22" i="1"/>
  <c r="LC22" i="1"/>
  <c r="MU22" i="1"/>
  <c r="FP20" i="1"/>
  <c r="KQ22" i="1"/>
  <c r="KM22" i="1"/>
  <c r="ME22" i="1"/>
  <c r="JT19" i="1"/>
  <c r="BL22" i="1"/>
  <c r="MV21" i="1"/>
  <c r="AN22" i="1"/>
  <c r="EX14" i="1"/>
  <c r="LH14" i="1"/>
  <c r="AH20" i="1"/>
  <c r="LZ20" i="1"/>
  <c r="FC19" i="1"/>
  <c r="EN19" i="1"/>
  <c r="ER17" i="1"/>
  <c r="AZ20" i="1"/>
  <c r="EP17" i="1"/>
  <c r="Z20" i="1"/>
  <c r="BI20" i="1"/>
  <c r="CR20" i="1"/>
  <c r="EA20" i="1"/>
  <c r="H15" i="1"/>
  <c r="ET19" i="1"/>
  <c r="GC19" i="1"/>
  <c r="HL19" i="1"/>
  <c r="IU19" i="1"/>
  <c r="AA15" i="1"/>
  <c r="BF20" i="1"/>
  <c r="CO20" i="1"/>
  <c r="DX20" i="1"/>
  <c r="FG20" i="1"/>
  <c r="C13" i="1"/>
  <c r="CV23" i="1"/>
  <c r="AF23" i="1"/>
  <c r="BX23" i="1"/>
  <c r="HD22" i="1"/>
  <c r="BQ23" i="1"/>
  <c r="Q23" i="1"/>
  <c r="AC23" i="1"/>
  <c r="EG23" i="1"/>
  <c r="FF22" i="1"/>
  <c r="FR22" i="1"/>
  <c r="FN22" i="1"/>
  <c r="GP22" i="1"/>
  <c r="EA22" i="1"/>
  <c r="DW22" i="1"/>
  <c r="DS22" i="1"/>
  <c r="FK22" i="1"/>
  <c r="FZ19" i="1"/>
  <c r="AJ23" i="1"/>
  <c r="LT22" i="1"/>
  <c r="L23" i="1"/>
  <c r="D22" i="1"/>
  <c r="DI22" i="1"/>
  <c r="BI22" i="1"/>
  <c r="BU22" i="1"/>
  <c r="FY22" i="1"/>
  <c r="MP22" i="1"/>
  <c r="NB22" i="1"/>
  <c r="MX22" i="1"/>
  <c r="Z23" i="1"/>
  <c r="BO22" i="1"/>
  <c r="BK22" i="1"/>
  <c r="BG22" i="1"/>
  <c r="CY22" i="1"/>
  <c r="EG20" i="1"/>
  <c r="AU22" i="1"/>
  <c r="AQ22" i="1"/>
  <c r="CI22" i="1"/>
  <c r="FP21" i="1"/>
  <c r="EP19" i="1"/>
  <c r="DR21" i="1"/>
  <c r="DF19" i="1"/>
  <c r="IZ15" i="1"/>
  <c r="BC15" i="1"/>
  <c r="BQ20" i="1"/>
  <c r="I21" i="1"/>
  <c r="H23" i="1"/>
  <c r="JB17" i="1"/>
  <c r="DE19" i="1"/>
  <c r="KV20" i="1"/>
  <c r="AM20" i="1"/>
  <c r="JV20" i="1"/>
  <c r="LE20" i="1"/>
  <c r="MN20" i="1"/>
  <c r="W21" i="1"/>
  <c r="FD13" i="1"/>
  <c r="AP20" i="1"/>
  <c r="BY20" i="1"/>
  <c r="DH20" i="1"/>
  <c r="EQ20" i="1"/>
  <c r="FK20" i="1"/>
  <c r="LB20" i="1"/>
  <c r="MK20" i="1"/>
  <c r="T21" i="1"/>
  <c r="BC21" i="1"/>
  <c r="LI21" i="1"/>
  <c r="GZ22" i="1"/>
  <c r="EJ22" i="1"/>
  <c r="GB22" i="1"/>
  <c r="EO19" i="1"/>
  <c r="FU22" i="1"/>
  <c r="DU22" i="1"/>
  <c r="EG22" i="1"/>
  <c r="JJ21" i="1"/>
  <c r="JV21" i="1"/>
  <c r="JR21" i="1"/>
  <c r="KT21" i="1"/>
  <c r="HW21" i="1"/>
  <c r="JO21" i="1"/>
  <c r="JD15" i="1"/>
  <c r="EN22" i="1"/>
  <c r="BX22" i="1"/>
  <c r="DP22" i="1"/>
  <c r="MW17" i="1"/>
  <c r="HM21" i="1"/>
  <c r="FM21" i="1"/>
  <c r="FY21" i="1"/>
  <c r="JM21" i="1"/>
  <c r="CT22" i="1"/>
  <c r="DF22" i="1"/>
  <c r="DB22" i="1"/>
  <c r="ED22" i="1"/>
  <c r="FS21" i="1"/>
  <c r="FO21" i="1"/>
  <c r="FK21" i="1"/>
  <c r="HC21" i="1"/>
  <c r="KH16" i="1"/>
  <c r="EX21" i="1"/>
  <c r="EN21" i="1"/>
  <c r="GM21" i="1"/>
  <c r="JO16" i="1"/>
  <c r="FW23" i="1"/>
  <c r="FS23" i="1"/>
  <c r="HK23" i="1"/>
  <c r="BG19" i="1"/>
  <c r="HU15" i="1"/>
  <c r="BV15" i="1"/>
  <c r="EB19" i="1"/>
  <c r="DX16" i="1"/>
  <c r="Y20" i="1"/>
  <c r="DC21" i="1"/>
  <c r="NA19" i="1"/>
  <c r="BL16" i="1"/>
  <c r="DS21" i="1"/>
  <c r="L15" i="1"/>
  <c r="GZ16" i="1"/>
  <c r="LV17" i="1"/>
  <c r="AB18" i="1"/>
  <c r="EE20" i="1"/>
  <c r="KL20" i="1"/>
  <c r="LU20" i="1"/>
  <c r="D21" i="1"/>
  <c r="AM21" i="1"/>
  <c r="HL15" i="1"/>
  <c r="FD16" i="1"/>
  <c r="KV17" i="1"/>
  <c r="I18" i="1"/>
  <c r="BH18" i="1"/>
  <c r="MO23" i="1"/>
  <c r="LD21" i="1"/>
  <c r="IN21" i="1"/>
  <c r="KF21" i="1"/>
  <c r="BS21" i="1"/>
  <c r="JY21" i="1"/>
  <c r="MO21" i="1"/>
  <c r="KW23" i="1"/>
  <c r="IW23" i="1"/>
  <c r="JI23" i="1"/>
  <c r="C14" i="1"/>
  <c r="KH23" i="1"/>
  <c r="KT23" i="1"/>
  <c r="KP23" i="1"/>
  <c r="LR23" i="1"/>
  <c r="LU23" i="1"/>
  <c r="IR21" i="1"/>
  <c r="GB21" i="1"/>
  <c r="HT21" i="1"/>
  <c r="AE19" i="1"/>
  <c r="JP23" i="1"/>
  <c r="GZ23" i="1"/>
  <c r="IR23" i="1"/>
  <c r="JD23" i="1"/>
  <c r="GX21" i="1"/>
  <c r="HJ21" i="1"/>
  <c r="HF21" i="1"/>
  <c r="HV23" i="1"/>
  <c r="JF23" i="1"/>
  <c r="HF23" i="1"/>
  <c r="HR23" i="1"/>
  <c r="HN23" i="1"/>
  <c r="IP23" i="1"/>
  <c r="KE22" i="1"/>
  <c r="KA22" i="1"/>
  <c r="JW22" i="1"/>
  <c r="LO22" i="1"/>
  <c r="X19" i="1"/>
  <c r="KT14" i="1"/>
  <c r="GX15" i="1"/>
  <c r="EU19" i="1"/>
  <c r="KF17" i="1"/>
  <c r="BH20" i="1"/>
  <c r="LQ20" i="1"/>
  <c r="EX18" i="1"/>
  <c r="GG18" i="1"/>
  <c r="EN18" i="1"/>
  <c r="FG18" i="1"/>
  <c r="GP18" i="1"/>
  <c r="JX18" i="1"/>
  <c r="LP14" i="1"/>
  <c r="JH15" i="1"/>
  <c r="CV17" i="1"/>
  <c r="MS17" i="1"/>
  <c r="AR18" i="1"/>
  <c r="FT18" i="1"/>
  <c r="GM18" i="1"/>
  <c r="HV18" i="1"/>
  <c r="JE18" i="1"/>
  <c r="LD18" i="1"/>
  <c r="LO23" i="1"/>
  <c r="LK23" i="1"/>
  <c r="LG23" i="1"/>
  <c r="MY23" i="1"/>
  <c r="Y18" i="1"/>
  <c r="MB23" i="1"/>
  <c r="JL23" i="1"/>
  <c r="LD23" i="1"/>
  <c r="MV23" i="1"/>
  <c r="BA23" i="1"/>
  <c r="NA22" i="1"/>
  <c r="M23" i="1"/>
  <c r="DQ23" i="1"/>
  <c r="AL23" i="1"/>
  <c r="AX23" i="1"/>
  <c r="AT23" i="1"/>
  <c r="BV23" i="1"/>
  <c r="JC23" i="1"/>
  <c r="IY23" i="1"/>
  <c r="IU23" i="1"/>
  <c r="KM23" i="1"/>
  <c r="MV18" i="1"/>
  <c r="T23" i="1"/>
  <c r="LD22" i="1"/>
  <c r="MV22" i="1"/>
  <c r="MN21" i="1"/>
  <c r="GK23" i="1"/>
  <c r="GW23" i="1"/>
  <c r="LA23" i="1"/>
  <c r="LZ22" i="1"/>
  <c r="ML22" i="1"/>
  <c r="MH22" i="1"/>
  <c r="J23" i="1"/>
  <c r="LJ22" i="1"/>
  <c r="LV22" i="1"/>
  <c r="LR22" i="1"/>
  <c r="MT22" i="1"/>
  <c r="AI22" i="1"/>
  <c r="AE22" i="1"/>
  <c r="AA22" i="1"/>
  <c r="BS22" i="1"/>
  <c r="MO18" i="1"/>
  <c r="KZ11" i="1"/>
  <c r="HA15" i="1"/>
  <c r="GD19" i="1"/>
  <c r="G18" i="1"/>
  <c r="CQ20" i="1"/>
  <c r="JX12" i="1"/>
  <c r="AT19" i="1"/>
  <c r="CC19" i="1"/>
  <c r="AJ19" i="1"/>
  <c r="BC19" i="1"/>
  <c r="CL19" i="1"/>
  <c r="DU19" i="1"/>
  <c r="FT19" i="1"/>
  <c r="FD18" i="1"/>
  <c r="FW18" i="1"/>
  <c r="HF18" i="1"/>
  <c r="IO18" i="1"/>
  <c r="KN18" i="1"/>
  <c r="BP19" i="1"/>
  <c r="CI19" i="1"/>
  <c r="DR19" i="1"/>
  <c r="FA19" i="1"/>
  <c r="GZ19" i="1"/>
  <c r="BS23" i="1"/>
  <c r="BO23" i="1"/>
  <c r="BK23" i="1"/>
  <c r="DC23" i="1"/>
  <c r="MP17" i="1"/>
  <c r="CF23" i="1"/>
  <c r="P23" i="1"/>
  <c r="BH23" i="1"/>
  <c r="GN22" i="1"/>
  <c r="FE22" i="1"/>
  <c r="DE22" i="1"/>
  <c r="DQ22" i="1"/>
  <c r="HU22" i="1"/>
  <c r="EP22" i="1"/>
  <c r="FB22" i="1"/>
  <c r="EX22" i="1"/>
  <c r="FZ22" i="1"/>
  <c r="G23" i="1"/>
  <c r="NC22" i="1"/>
  <c r="MY22" i="1"/>
  <c r="AQ23" i="1"/>
  <c r="LM18" i="1"/>
  <c r="DX22" i="1"/>
  <c r="BH22" i="1"/>
  <c r="CZ22" i="1"/>
  <c r="X21" i="1"/>
  <c r="MO22" i="1"/>
  <c r="KO22" i="1"/>
  <c r="LA22" i="1"/>
  <c r="BE23" i="1"/>
  <c r="CD22" i="1"/>
  <c r="CP22" i="1"/>
  <c r="CL22" i="1"/>
  <c r="DN22" i="1"/>
  <c r="BN22" i="1"/>
  <c r="BZ22" i="1"/>
  <c r="BV22" i="1"/>
  <c r="CX22" i="1"/>
  <c r="AP21" i="1"/>
  <c r="MD20" i="1"/>
  <c r="JR20" i="1"/>
  <c r="FW21" i="1"/>
  <c r="MJ14" i="1"/>
  <c r="HT15" i="1"/>
  <c r="HM19" i="1"/>
  <c r="BF18" i="1"/>
  <c r="EP20" i="1"/>
  <c r="MZ20" i="1"/>
  <c r="KP19" i="1"/>
  <c r="LY19" i="1"/>
  <c r="KF19" i="1"/>
  <c r="KY19" i="1"/>
  <c r="MH19" i="1"/>
  <c r="Q20" i="1"/>
  <c r="BP20" i="1"/>
  <c r="AZ19" i="1"/>
  <c r="BS19" i="1"/>
  <c r="DB19" i="1"/>
  <c r="EK19" i="1"/>
  <c r="GJ19" i="1"/>
  <c r="LL19" i="1"/>
  <c r="ME19" i="1"/>
  <c r="N20" i="1"/>
  <c r="AW20" i="1"/>
  <c r="CV20" i="1"/>
  <c r="FW22" i="1"/>
  <c r="FS22" i="1"/>
  <c r="FO22" i="1"/>
  <c r="HG22" i="1"/>
  <c r="AZ17" i="1"/>
  <c r="GJ22" i="1"/>
  <c r="DT22" i="1"/>
  <c r="FL22" i="1"/>
  <c r="JI18" i="1"/>
  <c r="JI21" i="1"/>
  <c r="HI21" i="1"/>
  <c r="HU21" i="1"/>
  <c r="LY21" i="1"/>
  <c r="IT21" i="1"/>
  <c r="JF21" i="1"/>
  <c r="JB21" i="1"/>
  <c r="KD21" i="1"/>
  <c r="DK22" i="1"/>
  <c r="DG22" i="1"/>
  <c r="DC22" i="1"/>
  <c r="EU22" i="1"/>
  <c r="KD18" i="1"/>
  <c r="FL21" i="1"/>
  <c r="HD21" i="1"/>
  <c r="EI18" i="1"/>
  <c r="CS22" i="1"/>
  <c r="AS22" i="1"/>
  <c r="BE22" i="1"/>
  <c r="FI22" i="1"/>
  <c r="GH21" i="1"/>
  <c r="GT21" i="1"/>
  <c r="GP21" i="1"/>
  <c r="HR21" i="1"/>
  <c r="FR21" i="1"/>
  <c r="GD21" i="1"/>
  <c r="FZ21" i="1"/>
  <c r="HB21" i="1"/>
  <c r="GP23" i="1"/>
  <c r="HB23" i="1"/>
  <c r="GX23" i="1"/>
  <c r="EK17" i="1"/>
  <c r="LO15" i="1"/>
  <c r="JL19" i="1"/>
  <c r="CO18" i="1"/>
  <c r="FY20" i="1"/>
  <c r="KO20" i="1"/>
  <c r="GL20" i="1"/>
  <c r="HU20" i="1"/>
  <c r="GB20" i="1"/>
  <c r="GU20" i="1"/>
  <c r="JM20" i="1"/>
  <c r="LL20" i="1"/>
  <c r="KV19" i="1"/>
  <c r="LO19" i="1"/>
  <c r="MX19" i="1"/>
  <c r="AG20" i="1"/>
  <c r="CF20" i="1"/>
  <c r="HH20" i="1"/>
  <c r="JJ20" i="1"/>
  <c r="KS20" i="1"/>
  <c r="MR20" i="1"/>
  <c r="KA21" i="1"/>
  <c r="JW21" i="1"/>
  <c r="JS21" i="1"/>
  <c r="LK21" i="1"/>
  <c r="DH16" i="1"/>
  <c r="KN21" i="1"/>
  <c r="HX21" i="1"/>
  <c r="JP21" i="1"/>
  <c r="GM20" i="1"/>
  <c r="LL23" i="1"/>
  <c r="IV23" i="1"/>
  <c r="KN23" i="1"/>
  <c r="MF23" i="1"/>
  <c r="KG23" i="1"/>
  <c r="IS23" i="1"/>
  <c r="MW23" i="1"/>
  <c r="HO21" i="1"/>
  <c r="HK21" i="1"/>
  <c r="HG21" i="1"/>
  <c r="IY21" i="1"/>
  <c r="IM23" i="1"/>
  <c r="JW23" i="1"/>
  <c r="CZ18" i="1"/>
  <c r="GW21" i="1"/>
  <c r="ES21" i="1"/>
  <c r="FI21" i="1"/>
  <c r="IW21" i="1"/>
  <c r="HU23" i="1"/>
  <c r="FU23" i="1"/>
  <c r="GG23" i="1"/>
  <c r="KK23" i="1"/>
  <c r="HE23" i="1"/>
  <c r="FE23" i="1"/>
  <c r="FQ23" i="1"/>
  <c r="JU23" i="1"/>
  <c r="KT22" i="1"/>
  <c r="LF22" i="1"/>
  <c r="LB22" i="1"/>
  <c r="MD22" i="1"/>
  <c r="HU14" i="1"/>
  <c r="MH15" i="1"/>
  <c r="KG14" i="1"/>
  <c r="KR18" i="1"/>
  <c r="IW18" i="1"/>
  <c r="LD15" i="1"/>
  <c r="CH21" i="1"/>
  <c r="DQ21" i="1"/>
  <c r="BX21" i="1"/>
  <c r="CQ21" i="1"/>
  <c r="DZ21" i="1"/>
  <c r="DT15" i="1"/>
  <c r="LH16" i="1"/>
  <c r="GR20" i="1"/>
  <c r="HK20" i="1"/>
  <c r="IT20" i="1"/>
  <c r="KC20" i="1"/>
  <c r="MB20" i="1"/>
  <c r="DD21" i="1"/>
  <c r="DW21" i="1"/>
  <c r="GB14" i="1"/>
  <c r="JL16" i="1"/>
  <c r="MG17" i="1"/>
  <c r="MD23" i="1"/>
  <c r="MP23" i="1"/>
  <c r="ML23" i="1"/>
  <c r="GF15" i="1"/>
  <c r="KY23" i="1"/>
  <c r="KU23" i="1"/>
  <c r="KQ23" i="1"/>
  <c r="MI23" i="1"/>
  <c r="AJ21" i="1"/>
  <c r="BP23" i="1"/>
  <c r="MZ22" i="1"/>
  <c r="AR23" i="1"/>
  <c r="FH22" i="1"/>
  <c r="AK23" i="1"/>
  <c r="MK22" i="1"/>
  <c r="MW22" i="1"/>
  <c r="DA23" i="1"/>
  <c r="JR23" i="1"/>
  <c r="KD23" i="1"/>
  <c r="JZ23" i="1"/>
  <c r="LB23" i="1"/>
  <c r="MQ22" i="1"/>
  <c r="MM22" i="1"/>
  <c r="MI22" i="1"/>
  <c r="AA23" i="1"/>
  <c r="BQ18" i="1"/>
  <c r="IZ23" i="1"/>
  <c r="GJ23" i="1"/>
  <c r="HX23" i="1"/>
  <c r="LY22" i="1"/>
  <c r="JY22" i="1"/>
  <c r="KK22" i="1"/>
  <c r="AO23" i="1"/>
  <c r="LI22" i="1"/>
  <c r="JI22" i="1"/>
  <c r="JU22" i="1"/>
  <c r="Y23" i="1"/>
  <c r="AX22" i="1"/>
  <c r="BJ22" i="1"/>
  <c r="BF22" i="1"/>
  <c r="CH22" i="1"/>
  <c r="BK18" i="1"/>
  <c r="EZ16" i="1"/>
  <c r="LK18" i="1"/>
  <c r="KF18" i="1"/>
  <c r="BV19" i="1"/>
  <c r="BW18" i="1"/>
  <c r="KB21" i="1"/>
  <c r="AW18" i="1"/>
  <c r="CF18" i="1"/>
  <c r="DO18" i="1"/>
  <c r="FN18" i="1"/>
  <c r="GW18" i="1"/>
  <c r="CN21" i="1"/>
  <c r="DG21" i="1"/>
  <c r="EP21" i="1"/>
  <c r="P16" i="1"/>
  <c r="HD17" i="1"/>
  <c r="CC18" i="1"/>
  <c r="DL18" i="1"/>
  <c r="EU18" i="1"/>
  <c r="GT18" i="1"/>
  <c r="CH23" i="1"/>
  <c r="CT23" i="1"/>
  <c r="CP23" i="1"/>
  <c r="DR23" i="1"/>
  <c r="BC23" i="1"/>
  <c r="AY23" i="1"/>
  <c r="AU23" i="1"/>
  <c r="CM23" i="1"/>
  <c r="NA20" i="1"/>
  <c r="FT22" i="1"/>
  <c r="DD22" i="1"/>
  <c r="EV22" i="1"/>
  <c r="IS18" i="1"/>
  <c r="EO22" i="1"/>
  <c r="CO22" i="1"/>
  <c r="DA22" i="1"/>
  <c r="HE22" i="1"/>
  <c r="V23" i="1"/>
  <c r="AH23" i="1"/>
  <c r="AD23" i="1"/>
  <c r="BF23" i="1"/>
  <c r="CU22" i="1"/>
  <c r="CQ22" i="1"/>
  <c r="CM22" i="1"/>
  <c r="EE22" i="1"/>
  <c r="AH18" i="1"/>
  <c r="D23" i="1"/>
  <c r="KN22" i="1"/>
  <c r="MF22" i="1"/>
  <c r="LH21" i="1"/>
  <c r="CC22" i="1"/>
  <c r="AC22" i="1"/>
  <c r="AO22" i="1"/>
  <c r="ES22" i="1"/>
  <c r="BM22" i="1"/>
  <c r="M22" i="1"/>
  <c r="Y22" i="1"/>
  <c r="EC22" i="1"/>
  <c r="FB21" i="1"/>
  <c r="FN21" i="1"/>
  <c r="FJ21" i="1"/>
  <c r="GL21" i="1"/>
  <c r="GE14" i="1"/>
  <c r="GP19" i="1"/>
  <c r="JU19" i="1"/>
  <c r="MT18" i="1"/>
  <c r="LO18" i="1"/>
  <c r="LR19" i="1"/>
  <c r="LS18" i="1"/>
  <c r="FX22" i="1"/>
  <c r="KS18" i="1"/>
  <c r="MB18" i="1"/>
  <c r="K19" i="1"/>
  <c r="BJ19" i="1"/>
  <c r="CS19" i="1"/>
  <c r="BM18" i="1"/>
  <c r="CV18" i="1"/>
  <c r="EE18" i="1"/>
  <c r="GD18" i="1"/>
  <c r="HM18" i="1"/>
  <c r="LY18" i="1"/>
  <c r="H19" i="1"/>
  <c r="AQ19" i="1"/>
  <c r="CP19" i="1"/>
  <c r="DY19" i="1"/>
  <c r="GL22" i="1"/>
  <c r="GX22" i="1"/>
  <c r="GT22" i="1"/>
  <c r="HV22" i="1"/>
  <c r="FG22" i="1"/>
  <c r="FC22" i="1"/>
  <c r="EY22" i="1"/>
  <c r="GQ22" i="1"/>
  <c r="LR20" i="1"/>
  <c r="JX21" i="1"/>
  <c r="HH21" i="1"/>
  <c r="IZ21" i="1"/>
  <c r="FW20" i="1"/>
  <c r="IS21" i="1"/>
  <c r="GS21" i="1"/>
  <c r="HE21" i="1"/>
  <c r="KS21" i="1"/>
  <c r="DZ22" i="1"/>
  <c r="EL22" i="1"/>
  <c r="EH22" i="1"/>
  <c r="FJ22" i="1"/>
  <c r="GY21" i="1"/>
  <c r="GU21" i="1"/>
  <c r="GQ21" i="1"/>
  <c r="BE16" i="1"/>
  <c r="DH22" i="1"/>
  <c r="AR22" i="1"/>
  <c r="CJ22" i="1"/>
  <c r="H21" i="1"/>
  <c r="GG21" i="1"/>
  <c r="KX20" i="1"/>
  <c r="EH21" i="1"/>
  <c r="FQ21" i="1"/>
  <c r="BB20" i="1"/>
  <c r="HQ21" i="1"/>
  <c r="GO23" i="1"/>
  <c r="EO23" i="1"/>
  <c r="FA23" i="1"/>
  <c r="JE23" i="1"/>
  <c r="K115" i="7"/>
  <c r="I115" i="7"/>
  <c r="K99" i="7"/>
  <c r="I99" i="7"/>
  <c r="K83" i="7"/>
  <c r="I83" i="7"/>
  <c r="K67" i="7"/>
  <c r="I67" i="7"/>
  <c r="K51" i="7"/>
  <c r="I51" i="7"/>
  <c r="K35" i="7"/>
  <c r="I35" i="7"/>
  <c r="K19" i="7"/>
  <c r="I19" i="7"/>
  <c r="K3" i="7"/>
  <c r="I3" i="7"/>
  <c r="L104" i="7"/>
  <c r="J104" i="7"/>
  <c r="L88" i="7"/>
  <c r="J88" i="7"/>
  <c r="L72" i="7"/>
  <c r="J72" i="7"/>
  <c r="L56" i="7"/>
  <c r="J56" i="7"/>
  <c r="L40" i="7"/>
  <c r="J40" i="7"/>
  <c r="L24" i="7"/>
  <c r="J24" i="7"/>
  <c r="L8" i="7"/>
  <c r="J8" i="7"/>
  <c r="HL23" i="1"/>
  <c r="KZ23" i="1"/>
  <c r="KP21" i="1"/>
  <c r="BT23" i="1"/>
  <c r="K114" i="7"/>
  <c r="I114" i="7"/>
  <c r="K98" i="7"/>
  <c r="I98" i="7"/>
  <c r="K82" i="7"/>
  <c r="I82" i="7"/>
  <c r="K66" i="7"/>
  <c r="I66" i="7"/>
  <c r="K50" i="7"/>
  <c r="I50" i="7"/>
  <c r="K34" i="7"/>
  <c r="I34" i="7"/>
  <c r="K18" i="7"/>
  <c r="I18" i="7"/>
  <c r="L119" i="7"/>
  <c r="J119" i="7"/>
  <c r="L103" i="7"/>
  <c r="J103" i="7"/>
  <c r="L87" i="7"/>
  <c r="J87" i="7"/>
  <c r="L71" i="7"/>
  <c r="J71" i="7"/>
  <c r="L55" i="7"/>
  <c r="J55" i="7"/>
  <c r="L39" i="7"/>
  <c r="J39" i="7"/>
  <c r="L23" i="7"/>
  <c r="J23" i="7"/>
  <c r="L7" i="7"/>
  <c r="J7" i="7"/>
  <c r="FT23" i="1"/>
  <c r="JX23" i="1"/>
  <c r="U20" i="1"/>
  <c r="HO19" i="1"/>
  <c r="K102" i="7"/>
  <c r="I102" i="7"/>
  <c r="L75" i="7"/>
  <c r="J75" i="7"/>
  <c r="K113" i="7"/>
  <c r="I113" i="7"/>
  <c r="K97" i="7"/>
  <c r="I97" i="7"/>
  <c r="K81" i="7"/>
  <c r="I81" i="7"/>
  <c r="K65" i="7"/>
  <c r="I65" i="7"/>
  <c r="K49" i="7"/>
  <c r="I49" i="7"/>
  <c r="K33" i="7"/>
  <c r="I33" i="7"/>
  <c r="K17" i="7"/>
  <c r="I17" i="7"/>
  <c r="L118" i="7"/>
  <c r="J118" i="7"/>
  <c r="L102" i="7"/>
  <c r="J102" i="7"/>
  <c r="L86" i="7"/>
  <c r="J86" i="7"/>
  <c r="L70" i="7"/>
  <c r="J70" i="7"/>
  <c r="L54" i="7"/>
  <c r="J54" i="7"/>
  <c r="L38" i="7"/>
  <c r="J38" i="7"/>
  <c r="L22" i="7"/>
  <c r="J22" i="7"/>
  <c r="L6" i="7"/>
  <c r="J6" i="7"/>
  <c r="R19" i="1"/>
  <c r="ML19" i="1"/>
  <c r="CY18" i="1"/>
  <c r="K54" i="7"/>
  <c r="I54" i="7"/>
  <c r="K16" i="7"/>
  <c r="I16" i="7"/>
  <c r="I23" i="1"/>
  <c r="ET21" i="1"/>
  <c r="KV23" i="1"/>
  <c r="KM19" i="1"/>
  <c r="N19" i="1"/>
  <c r="K6" i="7"/>
  <c r="I6" i="7"/>
  <c r="K64" i="7"/>
  <c r="I64" i="7"/>
  <c r="L21" i="7"/>
  <c r="J21" i="7"/>
  <c r="K111" i="7"/>
  <c r="I111" i="7"/>
  <c r="K95" i="7"/>
  <c r="I95" i="7"/>
  <c r="K79" i="7"/>
  <c r="I79" i="7"/>
  <c r="K63" i="7"/>
  <c r="I63" i="7"/>
  <c r="K47" i="7"/>
  <c r="I47" i="7"/>
  <c r="K31" i="7"/>
  <c r="I31" i="7"/>
  <c r="K15" i="7"/>
  <c r="I15" i="7"/>
  <c r="L116" i="7"/>
  <c r="J116" i="7"/>
  <c r="L100" i="7"/>
  <c r="J100" i="7"/>
  <c r="L84" i="7"/>
  <c r="J84" i="7"/>
  <c r="L68" i="7"/>
  <c r="J68" i="7"/>
  <c r="L52" i="7"/>
  <c r="J52" i="7"/>
  <c r="L36" i="7"/>
  <c r="J36" i="7"/>
  <c r="L20" i="7"/>
  <c r="J20" i="7"/>
  <c r="L4" i="7"/>
  <c r="J4" i="7"/>
  <c r="KJ22" i="1"/>
  <c r="GN21" i="1"/>
  <c r="EN20" i="1"/>
  <c r="JD19" i="1"/>
  <c r="AC19" i="1"/>
  <c r="L85" i="7"/>
  <c r="J85" i="7"/>
  <c r="K110" i="7"/>
  <c r="I110" i="7"/>
  <c r="K94" i="7"/>
  <c r="I94" i="7"/>
  <c r="K78" i="7"/>
  <c r="I78" i="7"/>
  <c r="K62" i="7"/>
  <c r="I62" i="7"/>
  <c r="K46" i="7"/>
  <c r="I46" i="7"/>
  <c r="K30" i="7"/>
  <c r="I30" i="7"/>
  <c r="K14" i="7"/>
  <c r="I14" i="7"/>
  <c r="L115" i="7"/>
  <c r="J115" i="7"/>
  <c r="L99" i="7"/>
  <c r="J99" i="7"/>
  <c r="L83" i="7"/>
  <c r="J83" i="7"/>
  <c r="L67" i="7"/>
  <c r="J67" i="7"/>
  <c r="L51" i="7"/>
  <c r="J51" i="7"/>
  <c r="L35" i="7"/>
  <c r="J35" i="7"/>
  <c r="L19" i="7"/>
  <c r="J19" i="7"/>
  <c r="L3" i="7"/>
  <c r="J3" i="7"/>
  <c r="JE22" i="1"/>
  <c r="EQ21" i="1"/>
  <c r="LS23" i="1"/>
  <c r="HU19" i="1"/>
  <c r="LD19" i="1"/>
  <c r="K86" i="7"/>
  <c r="I86" i="7"/>
  <c r="L59" i="7"/>
  <c r="J59" i="7"/>
  <c r="K96" i="7"/>
  <c r="I96" i="7"/>
  <c r="L69" i="7"/>
  <c r="J69" i="7"/>
  <c r="K93" i="7"/>
  <c r="I93" i="7"/>
  <c r="K13" i="7"/>
  <c r="I13" i="7"/>
  <c r="L82" i="7"/>
  <c r="J82" i="7"/>
  <c r="L66" i="7"/>
  <c r="J66" i="7"/>
  <c r="L50" i="7"/>
  <c r="J50" i="7"/>
  <c r="L34" i="7"/>
  <c r="J34" i="7"/>
  <c r="L18" i="7"/>
  <c r="J18" i="7"/>
  <c r="IR22" i="1"/>
  <c r="HL21" i="1"/>
  <c r="KA23" i="1"/>
  <c r="DI19" i="1"/>
  <c r="L91" i="7"/>
  <c r="J91" i="7"/>
  <c r="K112" i="7"/>
  <c r="I112" i="7"/>
  <c r="L101" i="7"/>
  <c r="J101" i="7"/>
  <c r="K45" i="7"/>
  <c r="I45" i="7"/>
  <c r="K108" i="7"/>
  <c r="I108" i="7"/>
  <c r="K92" i="7"/>
  <c r="I92" i="7"/>
  <c r="K76" i="7"/>
  <c r="I76" i="7"/>
  <c r="K60" i="7"/>
  <c r="I60" i="7"/>
  <c r="K44" i="7"/>
  <c r="I44" i="7"/>
  <c r="K28" i="7"/>
  <c r="I28" i="7"/>
  <c r="K12" i="7"/>
  <c r="I12" i="7"/>
  <c r="L113" i="7"/>
  <c r="J113" i="7"/>
  <c r="L97" i="7"/>
  <c r="J97" i="7"/>
  <c r="L81" i="7"/>
  <c r="J81" i="7"/>
  <c r="L65" i="7"/>
  <c r="J65" i="7"/>
  <c r="L49" i="7"/>
  <c r="J49" i="7"/>
  <c r="L33" i="7"/>
  <c r="J33" i="7"/>
  <c r="L17" i="7"/>
  <c r="J17" i="7"/>
  <c r="IS22" i="1"/>
  <c r="LI23" i="1"/>
  <c r="KE23" i="1"/>
  <c r="BZ19" i="1"/>
  <c r="GX14" i="1"/>
  <c r="L107" i="7"/>
  <c r="J107" i="7"/>
  <c r="K80" i="7"/>
  <c r="I80" i="7"/>
  <c r="L37" i="7"/>
  <c r="J37" i="7"/>
  <c r="L98" i="7"/>
  <c r="J98" i="7"/>
  <c r="K107" i="7"/>
  <c r="I107" i="7"/>
  <c r="K91" i="7"/>
  <c r="I91" i="7"/>
  <c r="K75" i="7"/>
  <c r="I75" i="7"/>
  <c r="K59" i="7"/>
  <c r="I59" i="7"/>
  <c r="K43" i="7"/>
  <c r="I43" i="7"/>
  <c r="K27" i="7"/>
  <c r="I27" i="7"/>
  <c r="K11" i="7"/>
  <c r="I11" i="7"/>
  <c r="L112" i="7"/>
  <c r="J112" i="7"/>
  <c r="L96" i="7"/>
  <c r="J96" i="7"/>
  <c r="L80" i="7"/>
  <c r="J80" i="7"/>
  <c r="L64" i="7"/>
  <c r="J64" i="7"/>
  <c r="L48" i="7"/>
  <c r="J48" i="7"/>
  <c r="L32" i="7"/>
  <c r="J32" i="7"/>
  <c r="L16" i="7"/>
  <c r="J16" i="7"/>
  <c r="LH22" i="1"/>
  <c r="KL23" i="1"/>
  <c r="GQ20" i="1"/>
  <c r="AA19" i="1"/>
  <c r="K38" i="7"/>
  <c r="I38" i="7"/>
  <c r="L43" i="7"/>
  <c r="J43" i="7"/>
  <c r="K32" i="7"/>
  <c r="I32" i="7"/>
  <c r="L5" i="7"/>
  <c r="J5" i="7"/>
  <c r="L114" i="7"/>
  <c r="J114" i="7"/>
  <c r="K106" i="7"/>
  <c r="I106" i="7"/>
  <c r="K90" i="7"/>
  <c r="I90" i="7"/>
  <c r="K74" i="7"/>
  <c r="I74" i="7"/>
  <c r="K58" i="7"/>
  <c r="I58" i="7"/>
  <c r="K42" i="7"/>
  <c r="I42" i="7"/>
  <c r="K26" i="7"/>
  <c r="I26" i="7"/>
  <c r="K10" i="7"/>
  <c r="I10" i="7"/>
  <c r="L111" i="7"/>
  <c r="J111" i="7"/>
  <c r="L95" i="7"/>
  <c r="J95" i="7"/>
  <c r="L79" i="7"/>
  <c r="J79" i="7"/>
  <c r="L63" i="7"/>
  <c r="J63" i="7"/>
  <c r="L47" i="7"/>
  <c r="J47" i="7"/>
  <c r="L31" i="7"/>
  <c r="J31" i="7"/>
  <c r="L15" i="7"/>
  <c r="J15" i="7"/>
  <c r="KS22" i="1"/>
  <c r="JJ23" i="1"/>
  <c r="KU21" i="1"/>
  <c r="MR18" i="1"/>
  <c r="K118" i="7"/>
  <c r="I118" i="7"/>
  <c r="L27" i="7"/>
  <c r="J27" i="7"/>
  <c r="L53" i="7"/>
  <c r="J53" i="7"/>
  <c r="K109" i="7"/>
  <c r="I109" i="7"/>
  <c r="K77" i="7"/>
  <c r="I77" i="7"/>
  <c r="K2" i="7"/>
  <c r="I2" i="7"/>
  <c r="K105" i="7"/>
  <c r="I105" i="7"/>
  <c r="K89" i="7"/>
  <c r="I89" i="7"/>
  <c r="K73" i="7"/>
  <c r="I73" i="7"/>
  <c r="K57" i="7"/>
  <c r="I57" i="7"/>
  <c r="K41" i="7"/>
  <c r="I41" i="7"/>
  <c r="K25" i="7"/>
  <c r="I25" i="7"/>
  <c r="K9" i="7"/>
  <c r="I9" i="7"/>
  <c r="L110" i="7"/>
  <c r="J110" i="7"/>
  <c r="L94" i="7"/>
  <c r="J94" i="7"/>
  <c r="L78" i="7"/>
  <c r="J78" i="7"/>
  <c r="L62" i="7"/>
  <c r="J62" i="7"/>
  <c r="L46" i="7"/>
  <c r="J46" i="7"/>
  <c r="L30" i="7"/>
  <c r="J30" i="7"/>
  <c r="L14" i="7"/>
  <c r="J14" i="7"/>
  <c r="LC19" i="1"/>
  <c r="JN23" i="1"/>
  <c r="JC21" i="1"/>
  <c r="LI18" i="1"/>
  <c r="K70" i="7"/>
  <c r="I70" i="7"/>
  <c r="L11" i="7"/>
  <c r="J11" i="7"/>
  <c r="K48" i="7"/>
  <c r="I48" i="7"/>
  <c r="K61" i="7"/>
  <c r="I61" i="7"/>
  <c r="L2" i="7"/>
  <c r="J2" i="7"/>
  <c r="K104" i="7"/>
  <c r="I104" i="7"/>
  <c r="K88" i="7"/>
  <c r="I88" i="7"/>
  <c r="K72" i="7"/>
  <c r="I72" i="7"/>
  <c r="K56" i="7"/>
  <c r="I56" i="7"/>
  <c r="K40" i="7"/>
  <c r="I40" i="7"/>
  <c r="K24" i="7"/>
  <c r="I24" i="7"/>
  <c r="K8" i="7"/>
  <c r="I8" i="7"/>
  <c r="L109" i="7"/>
  <c r="J109" i="7"/>
  <c r="L93" i="7"/>
  <c r="J93" i="7"/>
  <c r="L77" i="7"/>
  <c r="J77" i="7"/>
  <c r="L61" i="7"/>
  <c r="J61" i="7"/>
  <c r="L45" i="7"/>
  <c r="J45" i="7"/>
  <c r="L29" i="7"/>
  <c r="J29" i="7"/>
  <c r="L13" i="7"/>
  <c r="J13" i="7"/>
  <c r="EV23" i="1"/>
  <c r="JB23" i="1"/>
  <c r="JG21" i="1"/>
  <c r="MO19" i="1"/>
  <c r="K22" i="7"/>
  <c r="I22" i="7"/>
  <c r="L117" i="7"/>
  <c r="J117" i="7"/>
  <c r="K29" i="7"/>
  <c r="I29" i="7"/>
  <c r="K119" i="7"/>
  <c r="I119" i="7"/>
  <c r="K103" i="7"/>
  <c r="I103" i="7"/>
  <c r="K87" i="7"/>
  <c r="I87" i="7"/>
  <c r="K71" i="7"/>
  <c r="I71" i="7"/>
  <c r="K55" i="7"/>
  <c r="I55" i="7"/>
  <c r="K39" i="7"/>
  <c r="I39" i="7"/>
  <c r="K23" i="7"/>
  <c r="I23" i="7"/>
  <c r="K7" i="7"/>
  <c r="I7" i="7"/>
  <c r="L108" i="7"/>
  <c r="J108" i="7"/>
  <c r="L92" i="7"/>
  <c r="J92" i="7"/>
  <c r="L76" i="7"/>
  <c r="J76" i="7"/>
  <c r="L60" i="7"/>
  <c r="J60" i="7"/>
  <c r="L44" i="7"/>
  <c r="J44" i="7"/>
  <c r="L28" i="7"/>
  <c r="J28" i="7"/>
  <c r="L12" i="7"/>
  <c r="J12" i="7"/>
  <c r="GV23" i="1"/>
  <c r="JN21" i="1"/>
  <c r="JK21" i="1"/>
  <c r="LF19" i="1"/>
  <c r="BG11" i="20"/>
  <c r="CX7" i="20"/>
  <c r="BS21" i="20"/>
  <c r="Z9" i="20"/>
  <c r="CI12" i="20"/>
  <c r="CT14" i="20"/>
  <c r="CP9" i="20"/>
  <c r="BR22" i="20"/>
  <c r="BQ9" i="20"/>
  <c r="K9" i="20"/>
  <c r="AH7" i="20"/>
  <c r="CJ8" i="20"/>
  <c r="P8" i="20"/>
  <c r="CI23" i="20"/>
  <c r="CN7" i="20"/>
  <c r="BF7" i="20"/>
  <c r="BV24" i="20"/>
  <c r="BR23" i="20"/>
  <c r="CR23" i="20"/>
  <c r="G14" i="20"/>
  <c r="G15" i="20"/>
  <c r="Q10" i="20"/>
  <c r="BA6" i="20"/>
  <c r="BD8" i="20"/>
  <c r="BY7" i="20"/>
  <c r="AI7" i="20"/>
  <c r="D9" i="20"/>
  <c r="CB9" i="20"/>
  <c r="BB9" i="20"/>
  <c r="BR19" i="20"/>
  <c r="D14" i="20"/>
  <c r="K13" i="20"/>
  <c r="CS9" i="20"/>
  <c r="L11" i="20"/>
  <c r="AJ8" i="20"/>
  <c r="AP6" i="20"/>
  <c r="BO9" i="20"/>
  <c r="E10" i="20"/>
  <c r="BZ18" i="20"/>
  <c r="BS17" i="20"/>
  <c r="BT19" i="20"/>
  <c r="L18" i="20"/>
  <c r="CG12" i="20"/>
  <c r="BT11" i="20"/>
  <c r="CW9" i="20"/>
  <c r="AQ11" i="20"/>
  <c r="BQ13" i="20"/>
  <c r="BN11" i="20"/>
  <c r="BT12" i="20"/>
  <c r="CJ12" i="20"/>
  <c r="BR11" i="20"/>
  <c r="DC10" i="20"/>
  <c r="BQ24" i="20"/>
  <c r="AO10" i="20"/>
  <c r="CV5" i="20"/>
  <c r="D5" i="20"/>
  <c r="AQ5" i="20"/>
  <c r="BS6" i="20" l="1"/>
  <c r="BT21" i="20"/>
  <c r="BT10" i="20"/>
  <c r="BT18" i="20"/>
  <c r="CF10" i="20"/>
  <c r="Z222" i="9"/>
  <c r="BR24" i="20"/>
  <c r="BR111" i="20"/>
  <c r="AS25" i="20"/>
  <c r="CV11" i="20"/>
  <c r="CQ6" i="20"/>
  <c r="AJ12" i="20"/>
  <c r="BP6" i="20"/>
  <c r="BI7" i="20"/>
  <c r="AS9" i="20"/>
  <c r="AL7" i="20"/>
  <c r="AI9" i="20"/>
  <c r="CG9" i="20"/>
  <c r="BT15" i="20"/>
  <c r="DB15" i="20"/>
  <c r="X14" i="20"/>
  <c r="AH25" i="20"/>
  <c r="AC10" i="20"/>
  <c r="AT10" i="20"/>
  <c r="AR7" i="20"/>
  <c r="CV23" i="20"/>
  <c r="AV12" i="20"/>
  <c r="H7" i="20"/>
  <c r="CI7" i="20"/>
  <c r="BG6" i="20"/>
  <c r="BT107" i="20"/>
  <c r="R15" i="20"/>
  <c r="X11" i="20"/>
  <c r="BS7" i="20"/>
  <c r="BQ18" i="20"/>
  <c r="BR25" i="20"/>
  <c r="BS11" i="20"/>
  <c r="BR6" i="20"/>
  <c r="AT17" i="20"/>
  <c r="BE11" i="20"/>
  <c r="BB11" i="20"/>
  <c r="BU8" i="20"/>
  <c r="AT18" i="20"/>
  <c r="CW14" i="20"/>
  <c r="BU12" i="20"/>
  <c r="DB11" i="20"/>
  <c r="BX9" i="20"/>
  <c r="CR7" i="20"/>
  <c r="BD9" i="20"/>
  <c r="AU7" i="20"/>
  <c r="AE7" i="20"/>
  <c r="BW6" i="20"/>
  <c r="BC9" i="20"/>
  <c r="DB8" i="20"/>
  <c r="CF6" i="20"/>
  <c r="CF8" i="20"/>
  <c r="CT8" i="20"/>
  <c r="CX6" i="20"/>
  <c r="AA226" i="9"/>
  <c r="CU6" i="20"/>
  <c r="BO18" i="20"/>
  <c r="J18" i="20"/>
  <c r="AW15" i="20"/>
  <c r="P16" i="20"/>
  <c r="Z74" i="9"/>
  <c r="BR103" i="20"/>
  <c r="CJ109" i="20"/>
  <c r="BR122" i="20"/>
  <c r="BS117" i="20"/>
  <c r="P21" i="20"/>
  <c r="BS120" i="20"/>
  <c r="H14" i="20"/>
  <c r="J12" i="20"/>
  <c r="CK12" i="20"/>
  <c r="CE109" i="20"/>
  <c r="AA58" i="9"/>
  <c r="AA116" i="9"/>
  <c r="AA135" i="9"/>
  <c r="AA250" i="9"/>
  <c r="Z275" i="9"/>
  <c r="AA362" i="9"/>
  <c r="Z146" i="9"/>
  <c r="BL13" i="20"/>
  <c r="AA82" i="9"/>
  <c r="CH21" i="20"/>
  <c r="BT115" i="20"/>
  <c r="AA49" i="9"/>
  <c r="BR104" i="20"/>
  <c r="Z167" i="9"/>
  <c r="Z20" i="9"/>
  <c r="AA20" i="9"/>
  <c r="AA95" i="9"/>
  <c r="Z95" i="9"/>
  <c r="Z311" i="9"/>
  <c r="AA311" i="9"/>
  <c r="AA41" i="9"/>
  <c r="Z41" i="9"/>
  <c r="AA231" i="9"/>
  <c r="Z231" i="9"/>
  <c r="AA269" i="9"/>
  <c r="Z269" i="9"/>
  <c r="AA11" i="9"/>
  <c r="Z11" i="9"/>
  <c r="AA143" i="9"/>
  <c r="Z143" i="9"/>
  <c r="AA218" i="9"/>
  <c r="Z218" i="9"/>
  <c r="Z244" i="9"/>
  <c r="AA244" i="9"/>
  <c r="Z68" i="9"/>
  <c r="AA68" i="9"/>
  <c r="AA172" i="9"/>
  <c r="Z172" i="9"/>
  <c r="Z342" i="9"/>
  <c r="AA342" i="9"/>
  <c r="Z178" i="9"/>
  <c r="AA178" i="9"/>
  <c r="AA142" i="9"/>
  <c r="Z142" i="9"/>
  <c r="Z353" i="9"/>
  <c r="AA353" i="9"/>
  <c r="AA71" i="9"/>
  <c r="Z71" i="9"/>
  <c r="AA145" i="9"/>
  <c r="Z145" i="9"/>
  <c r="AA254" i="9"/>
  <c r="Z254" i="9"/>
  <c r="AA286" i="9"/>
  <c r="Z286" i="9"/>
  <c r="AA46" i="9"/>
  <c r="Z46" i="9"/>
  <c r="AA122" i="9"/>
  <c r="Z122" i="9"/>
  <c r="AA39" i="9"/>
  <c r="Z39" i="9"/>
  <c r="AA190" i="9"/>
  <c r="Z190" i="9"/>
  <c r="BT112" i="20"/>
  <c r="Z361" i="9"/>
  <c r="AA361" i="9"/>
  <c r="Z132" i="9"/>
  <c r="AA132" i="9"/>
  <c r="Z322" i="9"/>
  <c r="AA322" i="9"/>
  <c r="AA78" i="9"/>
  <c r="Z78" i="9"/>
  <c r="AA107" i="9"/>
  <c r="Z107" i="9"/>
  <c r="Z327" i="9"/>
  <c r="AA327" i="9"/>
  <c r="AA48" i="9"/>
  <c r="Z48" i="9"/>
  <c r="Z180" i="9"/>
  <c r="AA180" i="9"/>
  <c r="AA255" i="9"/>
  <c r="Z255" i="9"/>
  <c r="AA351" i="9"/>
  <c r="Z351" i="9"/>
  <c r="AA10" i="9"/>
  <c r="Z10" i="9"/>
  <c r="Z225" i="9"/>
  <c r="AA225" i="9"/>
  <c r="AA367" i="9"/>
  <c r="Z367" i="9"/>
  <c r="AA93" i="9"/>
  <c r="Z93" i="9"/>
  <c r="AA195" i="9"/>
  <c r="Z195" i="9"/>
  <c r="AA133" i="9"/>
  <c r="Z133" i="9"/>
  <c r="AA261" i="9"/>
  <c r="Z261" i="9"/>
  <c r="Z340" i="9"/>
  <c r="AA340" i="9"/>
  <c r="Z307" i="9"/>
  <c r="AA307" i="9"/>
  <c r="Z339" i="9"/>
  <c r="AA339" i="9"/>
  <c r="AA175" i="9"/>
  <c r="Z175" i="9"/>
  <c r="Z243" i="9"/>
  <c r="AA243" i="9"/>
  <c r="Z328" i="9"/>
  <c r="AA328" i="9"/>
  <c r="Z306" i="9"/>
  <c r="AA306" i="9"/>
  <c r="AA315" i="9"/>
  <c r="Z315" i="9"/>
  <c r="Z131" i="9"/>
  <c r="AA131" i="9"/>
  <c r="AA144" i="9"/>
  <c r="Z144" i="9"/>
  <c r="Z338" i="9"/>
  <c r="AA338" i="9"/>
  <c r="AA282" i="9"/>
  <c r="Z282" i="9"/>
  <c r="AA61" i="9"/>
  <c r="Z61" i="9"/>
  <c r="Z292" i="9"/>
  <c r="AA292" i="9"/>
  <c r="AA24" i="9"/>
  <c r="Z24" i="9"/>
  <c r="AA47" i="9"/>
  <c r="Z47" i="9"/>
  <c r="AA234" i="9"/>
  <c r="Z234" i="9"/>
  <c r="AA248" i="9"/>
  <c r="Z248" i="9"/>
  <c r="Z325" i="9"/>
  <c r="AA325" i="9"/>
  <c r="Z374" i="9"/>
  <c r="AA374" i="9"/>
  <c r="AA264" i="9"/>
  <c r="Z264" i="9"/>
  <c r="AA168" i="9"/>
  <c r="Z168" i="9"/>
  <c r="AA166" i="9"/>
  <c r="Z166" i="9"/>
  <c r="AA233" i="9"/>
  <c r="Z233" i="9"/>
  <c r="AA204" i="9"/>
  <c r="Z204" i="9"/>
  <c r="Z19" i="9"/>
  <c r="AA19" i="9"/>
  <c r="Z212" i="9"/>
  <c r="AA212" i="9"/>
  <c r="AA319" i="9"/>
  <c r="Z319" i="9"/>
  <c r="AA36" i="9"/>
  <c r="Z36" i="9"/>
  <c r="AA141" i="9"/>
  <c r="Z141" i="9"/>
  <c r="AA352" i="9"/>
  <c r="Z352" i="9"/>
  <c r="Z310" i="9"/>
  <c r="AA310" i="9"/>
  <c r="AA165" i="9"/>
  <c r="Z165" i="9"/>
  <c r="AA285" i="9"/>
  <c r="Z285" i="9"/>
  <c r="AA237" i="9"/>
  <c r="Z237" i="9"/>
  <c r="AA119" i="9"/>
  <c r="Z119" i="9"/>
  <c r="AA301" i="9"/>
  <c r="Z301" i="9"/>
  <c r="Z314" i="9"/>
  <c r="AA314" i="9"/>
  <c r="Z84" i="9"/>
  <c r="AA84" i="9"/>
  <c r="AA271" i="9"/>
  <c r="Z271" i="9"/>
  <c r="Z330" i="9"/>
  <c r="AA330" i="9"/>
  <c r="AA151" i="9"/>
  <c r="Z151" i="9"/>
  <c r="Z188" i="9"/>
  <c r="AA188" i="9"/>
  <c r="AA21" i="9"/>
  <c r="Z21" i="9"/>
  <c r="AA55" i="9"/>
  <c r="Z55" i="9"/>
  <c r="AA138" i="9"/>
  <c r="Z138" i="9"/>
  <c r="AA270" i="9"/>
  <c r="Z270" i="9"/>
  <c r="Z257" i="9"/>
  <c r="AA257" i="9"/>
  <c r="Z274" i="9"/>
  <c r="AA274" i="9"/>
  <c r="AA109" i="9"/>
  <c r="Z109" i="9"/>
  <c r="AA45" i="9"/>
  <c r="Z45" i="9"/>
  <c r="Z373" i="9"/>
  <c r="AA373" i="9"/>
  <c r="Z331" i="9"/>
  <c r="AA331" i="9"/>
  <c r="AA283" i="9"/>
  <c r="Z283" i="9"/>
  <c r="AA123" i="9"/>
  <c r="Z123" i="9"/>
  <c r="Z354" i="9"/>
  <c r="AA354" i="9"/>
  <c r="AA70" i="9"/>
  <c r="Z70" i="9"/>
  <c r="AA77" i="9"/>
  <c r="Z77" i="9"/>
  <c r="AA134" i="9"/>
  <c r="Z134" i="9"/>
  <c r="AA152" i="9"/>
  <c r="Z152" i="9"/>
  <c r="AA139" i="9"/>
  <c r="Z139" i="9"/>
  <c r="AA189" i="9"/>
  <c r="Z189" i="9"/>
  <c r="AA88" i="9"/>
  <c r="Z88" i="9"/>
  <c r="Z34" i="9"/>
  <c r="AA34" i="9"/>
  <c r="Z241" i="9"/>
  <c r="AA241" i="9"/>
  <c r="AA317" i="9"/>
  <c r="Z317" i="9"/>
  <c r="Z66" i="9"/>
  <c r="AA66" i="9"/>
  <c r="AA221" i="9"/>
  <c r="Z221" i="9"/>
  <c r="AA149" i="9"/>
  <c r="Z149" i="9"/>
  <c r="AA220" i="9"/>
  <c r="Z220" i="9"/>
  <c r="AA57" i="9"/>
  <c r="Z57" i="9"/>
  <c r="AA277" i="9"/>
  <c r="Z277" i="9"/>
  <c r="AA199" i="9"/>
  <c r="Z199" i="9"/>
  <c r="AA368" i="9"/>
  <c r="Z368" i="9"/>
  <c r="AA320" i="9"/>
  <c r="Z320" i="9"/>
  <c r="AA160" i="9"/>
  <c r="Z160" i="9"/>
  <c r="AA118" i="9"/>
  <c r="Z118" i="9"/>
  <c r="Z295" i="9"/>
  <c r="AA295" i="9"/>
  <c r="Z309" i="9"/>
  <c r="AA309" i="9"/>
  <c r="Z359" i="9"/>
  <c r="AA359" i="9"/>
  <c r="Z51" i="9"/>
  <c r="AA51" i="9"/>
  <c r="AA176" i="9"/>
  <c r="Z176" i="9"/>
  <c r="Z258" i="9"/>
  <c r="AA258" i="9"/>
  <c r="AA5" i="9"/>
  <c r="Z5" i="9"/>
  <c r="AA335" i="9"/>
  <c r="Z335" i="9"/>
  <c r="AA159" i="9"/>
  <c r="Z159" i="9"/>
  <c r="AA72" i="9"/>
  <c r="Z72" i="9"/>
  <c r="AA59" i="9"/>
  <c r="Z59" i="9"/>
  <c r="Z290" i="9"/>
  <c r="AA290" i="9"/>
  <c r="AA87" i="9"/>
  <c r="Z87" i="9"/>
  <c r="Z273" i="9"/>
  <c r="AA273" i="9"/>
  <c r="AA94" i="9"/>
  <c r="Z94" i="9"/>
  <c r="Z316" i="9"/>
  <c r="AA316" i="9"/>
  <c r="AA103" i="9"/>
  <c r="Z103" i="9"/>
  <c r="AA157" i="9"/>
  <c r="Z157" i="9"/>
  <c r="AA200" i="9"/>
  <c r="Z200" i="9"/>
  <c r="Z341" i="9"/>
  <c r="AA341" i="9"/>
  <c r="Z18" i="9"/>
  <c r="AA18" i="9"/>
  <c r="Z343" i="9"/>
  <c r="AA343" i="9"/>
  <c r="Z329" i="9"/>
  <c r="AA329" i="9"/>
  <c r="AA169" i="9"/>
  <c r="Z169" i="9"/>
  <c r="Z242" i="9"/>
  <c r="AA242" i="9"/>
  <c r="AA14" i="9"/>
  <c r="Z14" i="9"/>
  <c r="AA365" i="9"/>
  <c r="Z365" i="9"/>
  <c r="AA22" i="9"/>
  <c r="Z22" i="9"/>
  <c r="Z346" i="9"/>
  <c r="AA346" i="9"/>
  <c r="AA304" i="9"/>
  <c r="Z304" i="9"/>
  <c r="Z196" i="9"/>
  <c r="AA196" i="9"/>
  <c r="AA150" i="9"/>
  <c r="Z150" i="9"/>
  <c r="AA96" i="9"/>
  <c r="Z96" i="9"/>
  <c r="AA54" i="9"/>
  <c r="Z54" i="9"/>
  <c r="Z50" i="9"/>
  <c r="AA50" i="9"/>
  <c r="AA53" i="9"/>
  <c r="Z53" i="9"/>
  <c r="AA147" i="9"/>
  <c r="Z147" i="9"/>
  <c r="Z369" i="9"/>
  <c r="AA369" i="9"/>
  <c r="CC110" i="20"/>
  <c r="AA16" i="9"/>
  <c r="Z16" i="9"/>
  <c r="AA215" i="9"/>
  <c r="Z215" i="9"/>
  <c r="Z377" i="9"/>
  <c r="AA377" i="9"/>
  <c r="AA236" i="9"/>
  <c r="Z236" i="9"/>
  <c r="AA347" i="9"/>
  <c r="Z347" i="9"/>
  <c r="AA278" i="9"/>
  <c r="Z278" i="9"/>
  <c r="AA206" i="9"/>
  <c r="Z206" i="9"/>
  <c r="AA235" i="9"/>
  <c r="Z235" i="9"/>
  <c r="Z67" i="9"/>
  <c r="AA67" i="9"/>
  <c r="AA198" i="9"/>
  <c r="Z198" i="9"/>
  <c r="AA247" i="9"/>
  <c r="Z247" i="9"/>
  <c r="AA30" i="9"/>
  <c r="Z30" i="9"/>
  <c r="AA29" i="9"/>
  <c r="Z29" i="9"/>
  <c r="Z267" i="9"/>
  <c r="AA267" i="9"/>
  <c r="Z375" i="9"/>
  <c r="AA375" i="9"/>
  <c r="AA75" i="9"/>
  <c r="Z75" i="9"/>
  <c r="AA279" i="9"/>
  <c r="Z279" i="9"/>
  <c r="AA125" i="9"/>
  <c r="Z125" i="9"/>
  <c r="AA294" i="9"/>
  <c r="Z294" i="9"/>
  <c r="AA69" i="9"/>
  <c r="Z69" i="9"/>
  <c r="AA56" i="9"/>
  <c r="Z56" i="9"/>
  <c r="AA366" i="9"/>
  <c r="Z366" i="9"/>
  <c r="AA37" i="9"/>
  <c r="Z37" i="9"/>
  <c r="AA137" i="9"/>
  <c r="Z137" i="9"/>
  <c r="AA15" i="9"/>
  <c r="Z15" i="9"/>
  <c r="Z289" i="9"/>
  <c r="AA289" i="9"/>
  <c r="AA8" i="9"/>
  <c r="Z8" i="9"/>
  <c r="AA381" i="9"/>
  <c r="Z381" i="9"/>
  <c r="Z259" i="9"/>
  <c r="AA259" i="9"/>
  <c r="AA272" i="9"/>
  <c r="Z272" i="9"/>
  <c r="AA246" i="9"/>
  <c r="Z246" i="9"/>
  <c r="Z376" i="9"/>
  <c r="AA376" i="9"/>
  <c r="AA205" i="9"/>
  <c r="Z205" i="9"/>
  <c r="Z83" i="9"/>
  <c r="AA83" i="9"/>
  <c r="AA43" i="9"/>
  <c r="Z43" i="9"/>
  <c r="AA9" i="9"/>
  <c r="Z9" i="9"/>
  <c r="AA333" i="9"/>
  <c r="Z333" i="9"/>
  <c r="AA112" i="9"/>
  <c r="Z112" i="9"/>
  <c r="Z162" i="9"/>
  <c r="AA162" i="9"/>
  <c r="Z357" i="9"/>
  <c r="AA357" i="9"/>
  <c r="AA266" i="9"/>
  <c r="Z266" i="9"/>
  <c r="AA25" i="9"/>
  <c r="Z25" i="9"/>
  <c r="AA13" i="9"/>
  <c r="Z13" i="9"/>
  <c r="Z296" i="9"/>
  <c r="AA296" i="9"/>
  <c r="AA174" i="9"/>
  <c r="Z174" i="9"/>
  <c r="Z52" i="9"/>
  <c r="AA52" i="9"/>
  <c r="AA12" i="9"/>
  <c r="Z12" i="9"/>
  <c r="AA79" i="9"/>
  <c r="Z79" i="9"/>
  <c r="AA6" i="9"/>
  <c r="Z6" i="9"/>
  <c r="Z35" i="9"/>
  <c r="AA35" i="9"/>
  <c r="Z298" i="9"/>
  <c r="AA298" i="9"/>
  <c r="AA293" i="9"/>
  <c r="Z293" i="9"/>
  <c r="AA42" i="9"/>
  <c r="Z42" i="9"/>
  <c r="AA287" i="9"/>
  <c r="Z287" i="9"/>
  <c r="AA263" i="9"/>
  <c r="Z263" i="9"/>
  <c r="AA262" i="9"/>
  <c r="Z262" i="9"/>
  <c r="AA80" i="9"/>
  <c r="Z80" i="9"/>
  <c r="AA201" i="9"/>
  <c r="Z201" i="9"/>
  <c r="Z312" i="9"/>
  <c r="AA312" i="9"/>
  <c r="AA121" i="9"/>
  <c r="Z121" i="9"/>
  <c r="AA27" i="9"/>
  <c r="Z27" i="9"/>
  <c r="AA183" i="9"/>
  <c r="Z183" i="9"/>
  <c r="AA349" i="9"/>
  <c r="Z349" i="9"/>
  <c r="AA62" i="9"/>
  <c r="Z62" i="9"/>
  <c r="AA32" i="9"/>
  <c r="Z32" i="9"/>
  <c r="Z227" i="9"/>
  <c r="AA227" i="9"/>
  <c r="Z332" i="9"/>
  <c r="AA332" i="9"/>
  <c r="Z65" i="9"/>
  <c r="AA65" i="9"/>
  <c r="Z323" i="9"/>
  <c r="AA323" i="9"/>
  <c r="AA265" i="9"/>
  <c r="Z265" i="9"/>
  <c r="AA214" i="9"/>
  <c r="Z214" i="9"/>
  <c r="Z360" i="9"/>
  <c r="AA360" i="9"/>
  <c r="AA251" i="9"/>
  <c r="Z251" i="9"/>
  <c r="AA170" i="9"/>
  <c r="Z170" i="9"/>
  <c r="AA73" i="9"/>
  <c r="Z73" i="9"/>
  <c r="Z297" i="9"/>
  <c r="AA297" i="9"/>
  <c r="Z370" i="9"/>
  <c r="AA370" i="9"/>
  <c r="AA101" i="9"/>
  <c r="Z101" i="9"/>
  <c r="AA238" i="9"/>
  <c r="Z238" i="9"/>
  <c r="AA40" i="9"/>
  <c r="Z40" i="9"/>
  <c r="AA158" i="9"/>
  <c r="Z158" i="9"/>
  <c r="AA64" i="9"/>
  <c r="Z64" i="9"/>
  <c r="AA194" i="9"/>
  <c r="Z194" i="9"/>
  <c r="Z3" i="9"/>
  <c r="AA3" i="9"/>
  <c r="AA124" i="9"/>
  <c r="Z124" i="9"/>
  <c r="Z115" i="9"/>
  <c r="AA115" i="9"/>
  <c r="BT113" i="20"/>
  <c r="AA108" i="9"/>
  <c r="Z108" i="9"/>
  <c r="AA153" i="9"/>
  <c r="Z153" i="9"/>
  <c r="AA280" i="9"/>
  <c r="Z280" i="9"/>
  <c r="AA111" i="9"/>
  <c r="Z111" i="9"/>
  <c r="AA185" i="9"/>
  <c r="Z185" i="9"/>
  <c r="AA302" i="9"/>
  <c r="Z302" i="9"/>
  <c r="Z28" i="9"/>
  <c r="AA28" i="9"/>
  <c r="AA245" i="9"/>
  <c r="Z245" i="9"/>
  <c r="AA288" i="9"/>
  <c r="Z288" i="9"/>
  <c r="AA60" i="9"/>
  <c r="Z60" i="9"/>
  <c r="AA110" i="9"/>
  <c r="Z110" i="9"/>
  <c r="AA334" i="9"/>
  <c r="Z334" i="9"/>
  <c r="Z363" i="9"/>
  <c r="AA363" i="9"/>
  <c r="AA89" i="9"/>
  <c r="Z89" i="9"/>
  <c r="Z291" i="9"/>
  <c r="AA291" i="9"/>
  <c r="AA63" i="9"/>
  <c r="Z63" i="9"/>
  <c r="Z211" i="9"/>
  <c r="AA211" i="9"/>
  <c r="AA303" i="9"/>
  <c r="Z303" i="9"/>
  <c r="AA187" i="9"/>
  <c r="Z187" i="9"/>
  <c r="AA182" i="9"/>
  <c r="Z182" i="9"/>
  <c r="Z177" i="9"/>
  <c r="AA177" i="9"/>
  <c r="AA191" i="9"/>
  <c r="Z191" i="9"/>
  <c r="AA299" i="9"/>
  <c r="Z299" i="9"/>
  <c r="Z161" i="9"/>
  <c r="AA161" i="9"/>
  <c r="AA154" i="9"/>
  <c r="Z154" i="9"/>
  <c r="AA2" i="9"/>
  <c r="Z2" i="9"/>
  <c r="Z148" i="9"/>
  <c r="AA148" i="9"/>
  <c r="Z99" i="9"/>
  <c r="AA99" i="9"/>
  <c r="Z355" i="9"/>
  <c r="AA355" i="9"/>
  <c r="Z81" i="9"/>
  <c r="AA81" i="9"/>
  <c r="Z140" i="9"/>
  <c r="AA140" i="9"/>
  <c r="Z364" i="9"/>
  <c r="AA364" i="9"/>
  <c r="Z113" i="9"/>
  <c r="AA113" i="9"/>
  <c r="Z163" i="9"/>
  <c r="AA163" i="9"/>
  <c r="AA120" i="9"/>
  <c r="Z120" i="9"/>
  <c r="AA232" i="9"/>
  <c r="Z232" i="9"/>
  <c r="AA126" i="9"/>
  <c r="Z126" i="9"/>
  <c r="AA284" i="9"/>
  <c r="Z284" i="9"/>
  <c r="Z100" i="9"/>
  <c r="AA100" i="9"/>
  <c r="AA76" i="9"/>
  <c r="Z76" i="9"/>
  <c r="AA171" i="9"/>
  <c r="Z171" i="9"/>
  <c r="AA224" i="9"/>
  <c r="Z224" i="9"/>
  <c r="AA216" i="9"/>
  <c r="Z216" i="9"/>
  <c r="Z372" i="9"/>
  <c r="AA372" i="9"/>
  <c r="AA136" i="9"/>
  <c r="Z136" i="9"/>
  <c r="Z228" i="9"/>
  <c r="AA228" i="9"/>
  <c r="AA219" i="9"/>
  <c r="Z219" i="9"/>
  <c r="AA336" i="9"/>
  <c r="Z336" i="9"/>
  <c r="Z356" i="9"/>
  <c r="AA356" i="9"/>
  <c r="Z4" i="9"/>
  <c r="AA4" i="9"/>
  <c r="Z348" i="9"/>
  <c r="AA348" i="9"/>
  <c r="AA127" i="9"/>
  <c r="Z127" i="9"/>
  <c r="AA186" i="9"/>
  <c r="Z186" i="9"/>
  <c r="AA281" i="9"/>
  <c r="Z281" i="9"/>
  <c r="AA102" i="9"/>
  <c r="Z102" i="9"/>
  <c r="AA193" i="9"/>
  <c r="Z193" i="9"/>
  <c r="AA197" i="9"/>
  <c r="Z197" i="9"/>
  <c r="Z308" i="9"/>
  <c r="AA308" i="9"/>
  <c r="AA156" i="9"/>
  <c r="Z156" i="9"/>
  <c r="Z326" i="9"/>
  <c r="AA326" i="9"/>
  <c r="AA379" i="9"/>
  <c r="Z379" i="9"/>
  <c r="Z179" i="9"/>
  <c r="AA179" i="9"/>
  <c r="Z337" i="9"/>
  <c r="AA337" i="9"/>
  <c r="AA252" i="9"/>
  <c r="Z252" i="9"/>
  <c r="Z129" i="9"/>
  <c r="AA129" i="9"/>
  <c r="AA208" i="9"/>
  <c r="Z208" i="9"/>
  <c r="AA203" i="9"/>
  <c r="Z203" i="9"/>
  <c r="AA155" i="9"/>
  <c r="Z155" i="9"/>
  <c r="Z33" i="9"/>
  <c r="AA33" i="9"/>
  <c r="AA26" i="9"/>
  <c r="Z26" i="9"/>
  <c r="AA91" i="9"/>
  <c r="Z91" i="9"/>
  <c r="AA256" i="9"/>
  <c r="Z256" i="9"/>
  <c r="Z345" i="9"/>
  <c r="AA345" i="9"/>
  <c r="Z344" i="9"/>
  <c r="AA344" i="9"/>
  <c r="AA253" i="9"/>
  <c r="Z253" i="9"/>
  <c r="AA181" i="9"/>
  <c r="Z181" i="9"/>
  <c r="Z164" i="9"/>
  <c r="AA164" i="9"/>
  <c r="AA223" i="9"/>
  <c r="Z223" i="9"/>
  <c r="AA318" i="9"/>
  <c r="Z318" i="9"/>
  <c r="AA44" i="9"/>
  <c r="Z44" i="9"/>
  <c r="AA239" i="9"/>
  <c r="Z239" i="9"/>
  <c r="AA23" i="9"/>
  <c r="Z23" i="9"/>
  <c r="AA184" i="9"/>
  <c r="Z184" i="9"/>
  <c r="Z209" i="9"/>
  <c r="AA209" i="9"/>
  <c r="Z268" i="9"/>
  <c r="AA268" i="9"/>
  <c r="Z17" i="9"/>
  <c r="AA17" i="9"/>
  <c r="Z358" i="9"/>
  <c r="AA358" i="9"/>
  <c r="AA117" i="9"/>
  <c r="Z117" i="9"/>
  <c r="Z305" i="9"/>
  <c r="AA305" i="9"/>
  <c r="Z324" i="9"/>
  <c r="AA324" i="9"/>
  <c r="AA229" i="9"/>
  <c r="Z229" i="9"/>
  <c r="AA240" i="9"/>
  <c r="Z240" i="9"/>
  <c r="AA192" i="9"/>
  <c r="Z192" i="9"/>
  <c r="AA380" i="9"/>
  <c r="Z380" i="9"/>
  <c r="AA128" i="9"/>
  <c r="Z128" i="9"/>
  <c r="AA104" i="9"/>
  <c r="Z104" i="9"/>
  <c r="AA86" i="9"/>
  <c r="Z86" i="9"/>
  <c r="AA7" i="9"/>
  <c r="Z7" i="9"/>
  <c r="AA173" i="9"/>
  <c r="Z173" i="9"/>
  <c r="Z260" i="9"/>
  <c r="AA260" i="9"/>
  <c r="Z371" i="9"/>
  <c r="AA371" i="9"/>
  <c r="Z97" i="9"/>
  <c r="AA97" i="9"/>
  <c r="AA276" i="9"/>
  <c r="Z276" i="9"/>
  <c r="AA207" i="9"/>
  <c r="Z207" i="9"/>
  <c r="AA31" i="9"/>
  <c r="Z31" i="9"/>
  <c r="AA230" i="9"/>
  <c r="Z230" i="9"/>
  <c r="Z321" i="9"/>
  <c r="AA321" i="9"/>
  <c r="AA38" i="9"/>
  <c r="Z38" i="9"/>
  <c r="AA105" i="9"/>
  <c r="Z105" i="9"/>
  <c r="AA300" i="9"/>
  <c r="Z300" i="9"/>
  <c r="AA85" i="9"/>
  <c r="Z85" i="9"/>
  <c r="AA92" i="9"/>
  <c r="Z92" i="9"/>
  <c r="AA217" i="9"/>
  <c r="Z217" i="9"/>
  <c r="AA249" i="9"/>
  <c r="Z249" i="9"/>
  <c r="AA106" i="9"/>
  <c r="Z106" i="9"/>
  <c r="AA213" i="9"/>
  <c r="Z213" i="9"/>
  <c r="CK148" i="20"/>
  <c r="BS108" i="20"/>
  <c r="BT109" i="20"/>
  <c r="AN16" i="20"/>
  <c r="AY18" i="20"/>
  <c r="BT118" i="20"/>
  <c r="AH16" i="20"/>
  <c r="CC109" i="20"/>
  <c r="BP110" i="20"/>
  <c r="BS107" i="20"/>
  <c r="AX14" i="20"/>
  <c r="CF15" i="20"/>
  <c r="K15" i="20"/>
  <c r="V14" i="20"/>
  <c r="BL122" i="20"/>
  <c r="CD109" i="20"/>
  <c r="BR115" i="20"/>
  <c r="BX110" i="20"/>
  <c r="BX109" i="20"/>
  <c r="BN110" i="20"/>
  <c r="BY110" i="20"/>
  <c r="CH110" i="20"/>
  <c r="BZ110" i="20"/>
  <c r="BP107" i="20"/>
  <c r="CA109" i="20"/>
  <c r="CF110" i="20"/>
  <c r="BV110" i="20"/>
  <c r="CG109" i="20"/>
  <c r="BK17" i="20"/>
  <c r="BJ14" i="20"/>
  <c r="E12" i="20"/>
  <c r="CH109" i="20"/>
  <c r="BW109" i="20"/>
  <c r="BF10" i="20"/>
  <c r="CJ110" i="20"/>
  <c r="CI110" i="20"/>
  <c r="CF109" i="20"/>
  <c r="BZ109" i="20"/>
  <c r="CI109" i="20"/>
  <c r="CK110" i="20"/>
  <c r="CD110" i="20"/>
  <c r="CG110" i="20"/>
  <c r="BP109" i="20"/>
  <c r="BY109" i="20"/>
  <c r="BP119" i="20"/>
  <c r="BW110" i="20"/>
  <c r="BP106" i="20"/>
  <c r="CE110" i="20"/>
  <c r="BR105" i="20"/>
  <c r="CA110" i="20"/>
  <c r="CB109" i="20"/>
  <c r="CK109" i="20"/>
  <c r="BO110" i="20"/>
  <c r="BL110" i="20"/>
  <c r="BV109" i="20"/>
  <c r="BQ17" i="20"/>
  <c r="BT23" i="20"/>
  <c r="BR13" i="20"/>
  <c r="BR107" i="20"/>
  <c r="BR110" i="20"/>
  <c r="BS110" i="20"/>
  <c r="BR120" i="20"/>
  <c r="BR106" i="20"/>
  <c r="BR112" i="20"/>
  <c r="BT106" i="20"/>
  <c r="BR108" i="20"/>
  <c r="AU25" i="20"/>
  <c r="CX16" i="20"/>
  <c r="BH17" i="20"/>
  <c r="L13" i="20"/>
  <c r="AV106" i="20"/>
  <c r="X118" i="20"/>
  <c r="BF25" i="20"/>
  <c r="R107" i="20"/>
  <c r="BP114" i="20"/>
  <c r="BL20" i="20"/>
  <c r="CM16" i="20"/>
  <c r="AZ114" i="20"/>
  <c r="CP106" i="20"/>
  <c r="K110" i="20"/>
  <c r="BB117" i="20"/>
  <c r="Z117" i="20"/>
  <c r="CV119" i="20"/>
  <c r="BB21" i="20"/>
  <c r="CR10" i="20"/>
  <c r="CB122" i="20"/>
  <c r="CO120" i="20"/>
  <c r="BD25" i="20"/>
  <c r="DB120" i="20"/>
  <c r="T114" i="20"/>
  <c r="U18" i="20"/>
  <c r="CG112" i="20"/>
  <c r="CT122" i="20"/>
  <c r="AE16" i="20"/>
  <c r="CT119" i="20"/>
  <c r="AF23" i="20"/>
  <c r="V114" i="20"/>
  <c r="AH12" i="20"/>
  <c r="DB112" i="20"/>
  <c r="BE8" i="20"/>
  <c r="AB18" i="20"/>
  <c r="AS110" i="20"/>
  <c r="BQ114" i="20"/>
  <c r="AZ24" i="20"/>
  <c r="L21" i="20"/>
  <c r="AY25" i="20"/>
  <c r="CA13" i="20"/>
  <c r="AN10" i="20"/>
  <c r="AL13" i="20"/>
  <c r="S16" i="20"/>
  <c r="BQ116" i="20"/>
  <c r="BJ11" i="20"/>
  <c r="CL9" i="20"/>
  <c r="L106" i="20"/>
  <c r="BF15" i="20"/>
  <c r="CW105" i="20"/>
  <c r="BT114" i="20"/>
  <c r="AF107" i="20"/>
  <c r="BS112" i="20"/>
  <c r="BT108" i="20"/>
  <c r="BQ108" i="20"/>
  <c r="BA11" i="20"/>
  <c r="L111" i="20"/>
  <c r="BQ106" i="20"/>
  <c r="BS114" i="20"/>
  <c r="E107" i="20"/>
  <c r="F106" i="20"/>
  <c r="BQ121" i="20"/>
  <c r="BR121" i="20"/>
  <c r="BT120" i="20"/>
  <c r="X108" i="20"/>
  <c r="BS116" i="20"/>
  <c r="BQ104" i="20"/>
  <c r="BS118" i="20"/>
  <c r="BR109" i="20"/>
  <c r="BR118" i="20"/>
  <c r="BT110" i="20"/>
  <c r="CB106" i="20"/>
  <c r="AN103" i="20"/>
  <c r="BS115" i="20"/>
  <c r="AT104" i="20"/>
  <c r="BT103" i="20"/>
  <c r="BS109" i="20"/>
  <c r="BS121" i="20"/>
  <c r="BR113" i="20"/>
  <c r="BT122" i="20"/>
  <c r="BT119" i="20"/>
  <c r="BT116" i="20"/>
  <c r="BS103" i="20"/>
  <c r="BR119" i="20"/>
  <c r="BT117" i="20"/>
  <c r="BN15" i="20"/>
  <c r="J14" i="20"/>
  <c r="AL10" i="20"/>
  <c r="P108" i="20"/>
  <c r="AZ105" i="20"/>
  <c r="CK6" i="20"/>
  <c r="CL10" i="20"/>
  <c r="BS122" i="20"/>
  <c r="BS119" i="20"/>
  <c r="BS105" i="20"/>
  <c r="BT121" i="20"/>
  <c r="BT111" i="20"/>
  <c r="BS111" i="20"/>
  <c r="BR116" i="20"/>
  <c r="BT104" i="20"/>
  <c r="BS113" i="20"/>
  <c r="BS104" i="20"/>
  <c r="CW22" i="20"/>
  <c r="BS106" i="20"/>
  <c r="BS8" i="20"/>
  <c r="BS14" i="20"/>
  <c r="J20" i="20"/>
  <c r="CV21" i="20"/>
  <c r="CW13" i="20"/>
  <c r="DB14" i="20"/>
  <c r="BN13" i="20"/>
  <c r="Y10" i="20"/>
  <c r="BR117" i="20"/>
  <c r="BT7" i="20"/>
  <c r="BT24" i="20"/>
  <c r="BS22" i="20"/>
  <c r="BQ19" i="20"/>
  <c r="AN13" i="20"/>
  <c r="CW16" i="20"/>
  <c r="BT105" i="20"/>
  <c r="AZ8" i="20"/>
  <c r="AT111" i="20"/>
  <c r="BU11" i="20"/>
  <c r="AG10" i="20"/>
  <c r="BV10" i="20"/>
  <c r="BI12" i="20"/>
  <c r="BD14" i="20"/>
  <c r="D15" i="20"/>
  <c r="AH17" i="20"/>
  <c r="K93" i="21"/>
  <c r="U62" i="21"/>
  <c r="K66" i="21"/>
  <c r="K98" i="21"/>
  <c r="U67" i="21"/>
  <c r="K67" i="21"/>
  <c r="U72" i="21"/>
  <c r="K87" i="21"/>
  <c r="K68" i="21"/>
  <c r="U77" i="21"/>
  <c r="K92" i="21"/>
  <c r="U61" i="21"/>
  <c r="K69" i="21"/>
  <c r="K64" i="21"/>
  <c r="K97" i="21"/>
  <c r="U66" i="21"/>
  <c r="K70" i="21"/>
  <c r="K102" i="21"/>
  <c r="U71" i="21"/>
  <c r="K86" i="21"/>
  <c r="K71" i="21"/>
  <c r="K83" i="21"/>
  <c r="U76" i="21"/>
  <c r="K91" i="21"/>
  <c r="U60" i="21"/>
  <c r="K72" i="21"/>
  <c r="U73" i="21"/>
  <c r="K96" i="21"/>
  <c r="U65" i="21"/>
  <c r="K73" i="21"/>
  <c r="K88" i="21"/>
  <c r="K101" i="21"/>
  <c r="U70" i="21"/>
  <c r="K85" i="21"/>
  <c r="K74" i="21"/>
  <c r="U75" i="21"/>
  <c r="K90" i="21"/>
  <c r="U59" i="21"/>
  <c r="K59" i="21"/>
  <c r="K75" i="21"/>
  <c r="U68" i="21"/>
  <c r="K95" i="21"/>
  <c r="U64" i="21"/>
  <c r="K60" i="21"/>
  <c r="K76" i="21"/>
  <c r="K99" i="21"/>
  <c r="K100" i="21"/>
  <c r="U69" i="21"/>
  <c r="K84" i="21"/>
  <c r="K61" i="21"/>
  <c r="K77" i="21"/>
  <c r="U74" i="21"/>
  <c r="K89" i="21"/>
  <c r="U58" i="21"/>
  <c r="K62" i="21"/>
  <c r="K58" i="21"/>
  <c r="K94" i="21"/>
  <c r="U63" i="21"/>
  <c r="K63" i="21"/>
  <c r="K65" i="21"/>
  <c r="DC12" i="20"/>
  <c r="BO21" i="20"/>
  <c r="D19" i="20"/>
  <c r="AV22" i="20"/>
  <c r="N16" i="20"/>
  <c r="V11" i="20"/>
  <c r="AS116" i="20"/>
  <c r="BB14" i="20"/>
  <c r="DC9" i="20"/>
  <c r="Q11" i="20"/>
  <c r="O19" i="20"/>
  <c r="S14" i="20"/>
  <c r="Z13" i="20"/>
  <c r="BM9" i="20"/>
  <c r="CI20" i="20"/>
  <c r="AI13" i="20"/>
  <c r="BU111" i="20"/>
  <c r="AT16" i="20"/>
  <c r="BO10" i="20"/>
  <c r="DB12" i="20"/>
  <c r="H11" i="20"/>
  <c r="CH12" i="20"/>
  <c r="X12" i="20"/>
  <c r="AE12" i="20"/>
  <c r="AW7" i="20"/>
  <c r="K7" i="20"/>
  <c r="U7" i="20"/>
  <c r="CH8" i="20"/>
  <c r="CE18" i="20"/>
  <c r="AN17" i="20"/>
  <c r="BV22" i="20"/>
  <c r="CT109" i="20"/>
  <c r="CZ110" i="20"/>
  <c r="N7" i="20"/>
  <c r="H108" i="20"/>
  <c r="AC11" i="20"/>
  <c r="CY7" i="20"/>
  <c r="BM25" i="20"/>
  <c r="CS12" i="20"/>
  <c r="AX11" i="20"/>
  <c r="CJ13" i="20"/>
  <c r="BZ13" i="20"/>
  <c r="CB12" i="20"/>
  <c r="AF118" i="20"/>
  <c r="CI18" i="20"/>
  <c r="BQ11" i="20"/>
  <c r="BN10" i="20"/>
  <c r="AO7" i="20"/>
  <c r="BM6" i="20"/>
  <c r="U120" i="20"/>
  <c r="J111" i="20"/>
  <c r="P109" i="20"/>
  <c r="E24" i="20"/>
  <c r="BE6" i="20"/>
  <c r="CA7" i="20"/>
  <c r="BO121" i="20"/>
  <c r="BE7" i="20"/>
  <c r="BQ120" i="20"/>
  <c r="CC106" i="20"/>
  <c r="BJ7" i="20"/>
  <c r="BZ16" i="20"/>
  <c r="CI10" i="20"/>
  <c r="BN14" i="20"/>
  <c r="U15" i="20"/>
  <c r="BG15" i="20"/>
  <c r="CR20" i="20"/>
  <c r="AK18" i="20"/>
  <c r="CA12" i="20"/>
  <c r="U112" i="20"/>
  <c r="R113" i="20"/>
  <c r="I10" i="20"/>
  <c r="AF21" i="20"/>
  <c r="BQ113" i="20"/>
  <c r="CW112" i="20"/>
  <c r="CV19" i="20"/>
  <c r="BV11" i="20"/>
  <c r="CT115" i="20"/>
  <c r="L110" i="20"/>
  <c r="AC120" i="20"/>
  <c r="V120" i="20"/>
  <c r="BN103" i="20"/>
  <c r="Z105" i="20"/>
  <c r="BQ109" i="20"/>
  <c r="AZ111" i="20"/>
  <c r="CR104" i="20"/>
  <c r="AU19" i="20"/>
  <c r="AU112" i="20"/>
  <c r="CT105" i="20"/>
  <c r="AM110" i="20"/>
  <c r="X114" i="20"/>
  <c r="CN105" i="20"/>
  <c r="BH23" i="20"/>
  <c r="AP16" i="20"/>
  <c r="U20" i="20"/>
  <c r="M121" i="20"/>
  <c r="BA120" i="20"/>
  <c r="AV120" i="20"/>
  <c r="CV22" i="20"/>
  <c r="AT116" i="20"/>
  <c r="O112" i="20"/>
  <c r="AL107" i="20"/>
  <c r="CL25" i="20"/>
  <c r="AC22" i="20"/>
  <c r="DC16" i="20"/>
  <c r="L115" i="20"/>
  <c r="V18" i="20"/>
  <c r="AC19" i="20"/>
  <c r="AH20" i="20"/>
  <c r="E11" i="20"/>
  <c r="D23" i="20"/>
  <c r="AS16" i="20"/>
  <c r="BY20" i="20"/>
  <c r="AS21" i="20"/>
  <c r="AX119" i="20"/>
  <c r="BU17" i="20"/>
  <c r="CO109" i="20"/>
  <c r="I25" i="20"/>
  <c r="N20" i="20"/>
  <c r="L20" i="20"/>
  <c r="BV18" i="20"/>
  <c r="AX7" i="20"/>
  <c r="Z109" i="20"/>
  <c r="BX121" i="20"/>
  <c r="BN20" i="20"/>
  <c r="BB20" i="20"/>
  <c r="J115" i="20"/>
  <c r="V111" i="20"/>
  <c r="AV20" i="20"/>
  <c r="P17" i="20"/>
  <c r="E120" i="20"/>
  <c r="CZ115" i="20"/>
  <c r="Z24" i="20"/>
  <c r="Q22" i="20"/>
  <c r="W118" i="20"/>
  <c r="AT15" i="20"/>
  <c r="L12" i="20"/>
  <c r="AU21" i="20"/>
  <c r="AI6" i="20"/>
  <c r="BO118" i="20"/>
  <c r="N110" i="20"/>
  <c r="AT19" i="20"/>
  <c r="AZ116" i="20"/>
  <c r="BP13" i="20"/>
  <c r="AY107" i="20"/>
  <c r="AO106" i="20"/>
  <c r="F6" i="20"/>
  <c r="CM103" i="20"/>
  <c r="CH121" i="20"/>
  <c r="CN116" i="20"/>
  <c r="BA20" i="20"/>
  <c r="BU21" i="20"/>
  <c r="BI20" i="20"/>
  <c r="Q21" i="20"/>
  <c r="F112" i="20"/>
  <c r="AO18" i="20"/>
  <c r="Q17" i="20"/>
  <c r="AQ15" i="20"/>
  <c r="Q110" i="20"/>
  <c r="R14" i="20"/>
  <c r="DC13" i="20"/>
  <c r="BB105" i="20"/>
  <c r="V17" i="20"/>
  <c r="AV24" i="20"/>
  <c r="BG116" i="20"/>
  <c r="DA108" i="20"/>
  <c r="AX107" i="20"/>
  <c r="AF104" i="20"/>
  <c r="BW103" i="20"/>
  <c r="U106" i="20"/>
  <c r="BJ16" i="20"/>
  <c r="CQ120" i="20"/>
  <c r="BY19" i="20"/>
  <c r="DC106" i="20"/>
  <c r="CS105" i="20"/>
  <c r="J105" i="20"/>
  <c r="AH21" i="20"/>
  <c r="AG11" i="20"/>
  <c r="M24" i="20"/>
  <c r="CB111" i="20"/>
  <c r="BX21" i="20"/>
  <c r="AC12" i="20"/>
  <c r="V23" i="20"/>
  <c r="F118" i="20"/>
  <c r="L117" i="20"/>
  <c r="CZ106" i="20"/>
  <c r="G108" i="20"/>
  <c r="BQ119" i="20"/>
  <c r="AO16" i="20"/>
  <c r="BA17" i="20"/>
  <c r="AF11" i="20"/>
  <c r="CF22" i="20"/>
  <c r="BQ110" i="20"/>
  <c r="J109" i="20"/>
  <c r="AV109" i="20"/>
  <c r="AL18" i="20"/>
  <c r="Q23" i="20"/>
  <c r="BX14" i="20"/>
  <c r="CQ9" i="20"/>
  <c r="CC108" i="20"/>
  <c r="BQ105" i="20"/>
  <c r="T13" i="20"/>
  <c r="Q103" i="20"/>
  <c r="CU108" i="20"/>
  <c r="BQ107" i="20"/>
  <c r="J103" i="20"/>
  <c r="I121" i="20"/>
  <c r="AU23" i="20"/>
  <c r="CS118" i="20"/>
  <c r="CB119" i="20"/>
  <c r="CG111" i="20"/>
  <c r="M106" i="20"/>
  <c r="AQ23" i="20"/>
  <c r="Q13" i="20"/>
  <c r="AP21" i="20"/>
  <c r="BQ122" i="20"/>
  <c r="BQ115" i="20"/>
  <c r="T107" i="20"/>
  <c r="BQ111" i="20"/>
  <c r="U12" i="20"/>
  <c r="AQ112" i="20"/>
  <c r="AV103" i="20"/>
  <c r="AM9" i="20"/>
  <c r="CN19" i="20"/>
  <c r="BJ23" i="20"/>
  <c r="AY17" i="20"/>
  <c r="AY114" i="20"/>
  <c r="AD114" i="20"/>
  <c r="Z106" i="20"/>
  <c r="BH13" i="20"/>
  <c r="AZ17" i="20"/>
  <c r="AY106" i="20"/>
  <c r="E106" i="20"/>
  <c r="AB16" i="20"/>
  <c r="BK11" i="20"/>
  <c r="F105" i="20"/>
  <c r="AB19" i="20"/>
  <c r="AV117" i="20"/>
  <c r="L104" i="20"/>
  <c r="W24" i="20"/>
  <c r="DB16" i="20"/>
  <c r="V15" i="20"/>
  <c r="P10" i="20"/>
  <c r="CA10" i="20"/>
  <c r="CZ10" i="20"/>
  <c r="CC8" i="20"/>
  <c r="BX8" i="20"/>
  <c r="K117" i="20"/>
  <c r="BQ112" i="20"/>
  <c r="BV6" i="20"/>
  <c r="E114" i="20"/>
  <c r="CY114" i="20"/>
  <c r="CY17" i="20"/>
  <c r="R19" i="20"/>
  <c r="AV107" i="20"/>
  <c r="AV10" i="20"/>
  <c r="DA9" i="20"/>
  <c r="AJ9" i="20"/>
  <c r="X7" i="20"/>
  <c r="U8" i="20"/>
  <c r="P6" i="20"/>
  <c r="AI8" i="20"/>
  <c r="CA8" i="20"/>
  <c r="AG23" i="20"/>
  <c r="P13" i="20"/>
  <c r="CD9" i="20"/>
  <c r="AD20" i="20"/>
  <c r="V7" i="20"/>
  <c r="O9" i="20"/>
  <c r="BO7" i="20"/>
  <c r="BG7" i="20"/>
  <c r="AX25" i="20"/>
  <c r="N19" i="20"/>
  <c r="BH19" i="20"/>
  <c r="CT17" i="20"/>
  <c r="BJ13" i="20"/>
  <c r="BZ15" i="20"/>
  <c r="AA10" i="20"/>
  <c r="AP12" i="20"/>
  <c r="AN18" i="20"/>
  <c r="AO13" i="20"/>
  <c r="K8" i="20"/>
  <c r="L103" i="20"/>
  <c r="DB6" i="20"/>
  <c r="I8" i="20"/>
  <c r="BX15" i="20"/>
  <c r="CS10" i="20"/>
  <c r="BL15" i="20"/>
  <c r="BA105" i="20"/>
  <c r="BA8" i="20"/>
  <c r="AZ7" i="20"/>
  <c r="BE25" i="20"/>
  <c r="Y18" i="20"/>
  <c r="CG107" i="20"/>
  <c r="AK10" i="20"/>
  <c r="BW12" i="20"/>
  <c r="H103" i="20"/>
  <c r="BI8" i="20"/>
  <c r="CU9" i="20"/>
  <c r="CH16" i="20"/>
  <c r="BN18" i="20"/>
  <c r="BG17" i="20"/>
  <c r="W6" i="20"/>
  <c r="AS103" i="20"/>
  <c r="CK11" i="20"/>
  <c r="AZ6" i="20"/>
  <c r="BX12" i="20"/>
  <c r="AQ12" i="20"/>
  <c r="DA23" i="20"/>
  <c r="CO16" i="20"/>
  <c r="AM25" i="20"/>
  <c r="K6" i="20"/>
  <c r="CB19" i="20"/>
  <c r="BJ17" i="20"/>
  <c r="AL14" i="20"/>
  <c r="CN6" i="20"/>
  <c r="AW10" i="20"/>
  <c r="AR11" i="20"/>
  <c r="AQ25" i="20"/>
  <c r="CM9" i="20"/>
  <c r="H22" i="20"/>
  <c r="CR19" i="20"/>
  <c r="BK22" i="20"/>
  <c r="AL6" i="20"/>
  <c r="BU7" i="20"/>
  <c r="AO22" i="20"/>
  <c r="AE25" i="20"/>
  <c r="Z20" i="20"/>
  <c r="CM13" i="20"/>
  <c r="L22" i="20"/>
  <c r="BA22" i="20"/>
  <c r="S17" i="20"/>
  <c r="AV11" i="20"/>
  <c r="AK16" i="20"/>
  <c r="V13" i="20"/>
  <c r="AI12" i="20"/>
  <c r="D8" i="20"/>
  <c r="DA8" i="20"/>
  <c r="CQ14" i="20"/>
  <c r="CR8" i="20"/>
  <c r="L16" i="20"/>
  <c r="AR19" i="20"/>
  <c r="CI15" i="20"/>
  <c r="BC6" i="20"/>
  <c r="CG11" i="20"/>
  <c r="AC115" i="20"/>
  <c r="AC18" i="20"/>
  <c r="M19" i="20"/>
  <c r="L109" i="20"/>
  <c r="AT105" i="20"/>
  <c r="DA22" i="20"/>
  <c r="G8" i="20"/>
  <c r="BB23" i="20"/>
  <c r="N15" i="20"/>
  <c r="BG13" i="20"/>
  <c r="M8" i="20"/>
  <c r="AT9" i="20"/>
  <c r="I103" i="20"/>
  <c r="BZ9" i="20"/>
  <c r="CN10" i="20"/>
  <c r="BM8" i="20"/>
  <c r="AD25" i="20"/>
  <c r="BM16" i="20"/>
  <c r="AE14" i="20"/>
  <c r="BW11" i="20"/>
  <c r="I23" i="20"/>
  <c r="CR12" i="20"/>
  <c r="BK12" i="20"/>
  <c r="CP10" i="20"/>
  <c r="BI10" i="20"/>
  <c r="AK8" i="20"/>
  <c r="AW6" i="20"/>
  <c r="AE15" i="20"/>
  <c r="V12" i="20"/>
  <c r="BU15" i="20"/>
  <c r="AG14" i="20"/>
  <c r="DC8" i="20"/>
  <c r="CQ111" i="20"/>
  <c r="CC105" i="20"/>
  <c r="DC105" i="20"/>
  <c r="AS115" i="20"/>
  <c r="AK109" i="20"/>
  <c r="BZ120" i="20"/>
  <c r="AT23" i="20"/>
  <c r="W7" i="20"/>
  <c r="BE10" i="20"/>
  <c r="BW121" i="20"/>
  <c r="CK108" i="20"/>
  <c r="R105" i="20"/>
  <c r="L120" i="20"/>
  <c r="Y115" i="20"/>
  <c r="AK107" i="20"/>
  <c r="H105" i="20"/>
  <c r="CO104" i="20"/>
  <c r="CN12" i="20"/>
  <c r="BK109" i="20"/>
  <c r="BG114" i="20"/>
  <c r="CN107" i="20"/>
  <c r="CA23" i="20"/>
  <c r="V106" i="20"/>
  <c r="CO117" i="20"/>
  <c r="BZ19" i="20"/>
  <c r="DC20" i="20"/>
  <c r="CP12" i="20"/>
  <c r="CZ104" i="20"/>
  <c r="CC103" i="20"/>
  <c r="CO103" i="20"/>
  <c r="AA105" i="20"/>
  <c r="BH103" i="20"/>
  <c r="CF24" i="20"/>
  <c r="Z108" i="20"/>
  <c r="AJ7" i="20"/>
  <c r="AA103" i="20"/>
  <c r="AN106" i="20"/>
  <c r="AQ7" i="20"/>
  <c r="AM7" i="20"/>
  <c r="CD24" i="20"/>
  <c r="BY9" i="20"/>
  <c r="BQ21" i="20"/>
  <c r="D108" i="20"/>
  <c r="L105" i="20"/>
  <c r="I112" i="20"/>
  <c r="T111" i="20"/>
  <c r="L121" i="20"/>
  <c r="AX122" i="20"/>
  <c r="AR115" i="20"/>
  <c r="M109" i="20"/>
  <c r="AB7" i="20"/>
  <c r="AA6" i="20"/>
  <c r="D118" i="20"/>
  <c r="AR116" i="20"/>
  <c r="BY108" i="20"/>
  <c r="BQ7" i="20"/>
  <c r="AI15" i="20"/>
  <c r="CF7" i="20"/>
  <c r="AD116" i="20"/>
  <c r="AS113" i="20"/>
  <c r="P105" i="20"/>
  <c r="AU103" i="20"/>
  <c r="CA108" i="20"/>
  <c r="BD120" i="20"/>
  <c r="BA9" i="20"/>
  <c r="CY9" i="20"/>
  <c r="AU111" i="20"/>
  <c r="CV107" i="20"/>
  <c r="BI105" i="20"/>
  <c r="X8" i="20"/>
  <c r="DB119" i="20"/>
  <c r="AW21" i="20"/>
  <c r="BE113" i="20"/>
  <c r="CN111" i="20"/>
  <c r="CS109" i="20"/>
  <c r="CS21" i="20"/>
  <c r="CH114" i="20"/>
  <c r="BN24" i="20"/>
  <c r="BY6" i="20"/>
  <c r="K111" i="20"/>
  <c r="AN121" i="20"/>
  <c r="AJ113" i="20"/>
  <c r="BF24" i="20"/>
  <c r="CV25" i="20"/>
  <c r="DC24" i="20"/>
  <c r="AO20" i="20"/>
  <c r="BD21" i="20"/>
  <c r="BV21" i="20"/>
  <c r="I19" i="20"/>
  <c r="CP15" i="20"/>
  <c r="BO14" i="20"/>
  <c r="Q15" i="20"/>
  <c r="Y13" i="20"/>
  <c r="AJ10" i="20"/>
  <c r="S13" i="20"/>
  <c r="CG13" i="20"/>
  <c r="O104" i="20"/>
  <c r="S12" i="20"/>
  <c r="AL12" i="20"/>
  <c r="AN12" i="20"/>
  <c r="Q8" i="20"/>
  <c r="E7" i="20"/>
  <c r="BU9" i="20"/>
  <c r="BJ6" i="20"/>
  <c r="AN7" i="20"/>
  <c r="CT6" i="20"/>
  <c r="AX8" i="20"/>
  <c r="AF25" i="20"/>
  <c r="BK7" i="20"/>
  <c r="Y8" i="20"/>
  <c r="D7" i="20"/>
  <c r="AQ8" i="20"/>
  <c r="BM24" i="20"/>
  <c r="N17" i="20"/>
  <c r="BB15" i="20"/>
  <c r="T21" i="20"/>
  <c r="AW13" i="20"/>
  <c r="Z15" i="20"/>
  <c r="E6" i="20"/>
  <c r="G9" i="20"/>
  <c r="AI10" i="20"/>
  <c r="AV7" i="20"/>
  <c r="X23" i="20"/>
  <c r="AW14" i="20"/>
  <c r="BV7" i="20"/>
  <c r="CW6" i="20"/>
  <c r="CZ11" i="20"/>
  <c r="AA8" i="20"/>
  <c r="BM11" i="20"/>
  <c r="BZ10" i="20"/>
  <c r="N114" i="20"/>
  <c r="P25" i="20"/>
  <c r="CK17" i="20"/>
  <c r="S8" i="20"/>
  <c r="AO19" i="20"/>
  <c r="BV16" i="20"/>
  <c r="CZ7" i="20"/>
  <c r="CS13" i="20"/>
  <c r="CJ10" i="20"/>
  <c r="BF12" i="20"/>
  <c r="AJ21" i="20"/>
  <c r="CE12" i="20"/>
  <c r="CQ8" i="20"/>
  <c r="CW7" i="20"/>
  <c r="CV17" i="20"/>
  <c r="AY14" i="20"/>
  <c r="CV9" i="20"/>
  <c r="BA18" i="20"/>
  <c r="BH10" i="20"/>
  <c r="CD7" i="20"/>
  <c r="F24" i="20"/>
  <c r="BA19" i="20"/>
  <c r="BF16" i="20"/>
  <c r="W11" i="20"/>
  <c r="CX23" i="20"/>
  <c r="AA15" i="20"/>
  <c r="AZ23" i="20"/>
  <c r="CI9" i="20"/>
  <c r="AD8" i="20"/>
  <c r="CB17" i="20"/>
  <c r="CH6" i="20"/>
  <c r="CW12" i="20"/>
  <c r="AO8" i="20"/>
  <c r="AX16" i="20"/>
  <c r="CT9" i="20"/>
  <c r="DB13" i="20"/>
  <c r="BK9" i="20"/>
  <c r="CD17" i="20"/>
  <c r="BH15" i="20"/>
  <c r="AM13" i="20"/>
  <c r="CR107" i="20"/>
  <c r="AQ19" i="20"/>
  <c r="BK18" i="20"/>
  <c r="CD11" i="20"/>
  <c r="BH24" i="20"/>
  <c r="AM20" i="20"/>
  <c r="BC115" i="20"/>
  <c r="AI21" i="20"/>
  <c r="BY21" i="20"/>
  <c r="AO23" i="20"/>
  <c r="BF14" i="20"/>
  <c r="CL19" i="20"/>
  <c r="I16" i="20"/>
  <c r="CO11" i="20"/>
  <c r="AL25" i="20"/>
  <c r="O7" i="20"/>
  <c r="AC16" i="20"/>
  <c r="AB14" i="20"/>
  <c r="H23" i="20"/>
  <c r="T22" i="20"/>
  <c r="BB113" i="20"/>
  <c r="V10" i="20"/>
  <c r="R12" i="20"/>
  <c r="CP104" i="20"/>
  <c r="AI118" i="20"/>
  <c r="BY25" i="20"/>
  <c r="N10" i="20"/>
  <c r="BY12" i="20"/>
  <c r="BO20" i="20"/>
  <c r="CO114" i="20"/>
  <c r="BD118" i="20"/>
  <c r="CH19" i="20"/>
  <c r="BM108" i="20"/>
  <c r="AR105" i="20"/>
  <c r="Y22" i="20"/>
  <c r="CC19" i="20"/>
  <c r="AF17" i="20"/>
  <c r="CW17" i="20"/>
  <c r="AK21" i="20"/>
  <c r="H118" i="20"/>
  <c r="BP25" i="20"/>
  <c r="AT25" i="20"/>
  <c r="AJ20" i="20"/>
  <c r="P22" i="20"/>
  <c r="AQ22" i="20"/>
  <c r="CU15" i="20"/>
  <c r="AJ117" i="20"/>
  <c r="AQ116" i="20"/>
  <c r="AX116" i="20"/>
  <c r="CP111" i="20"/>
  <c r="AC103" i="20"/>
  <c r="K103" i="20"/>
  <c r="DB22" i="20"/>
  <c r="CD20" i="20"/>
  <c r="CX15" i="20"/>
  <c r="AI16" i="20"/>
  <c r="CO20" i="20"/>
  <c r="CT25" i="20"/>
  <c r="AM23" i="20"/>
  <c r="CU117" i="20"/>
  <c r="AB117" i="20"/>
  <c r="AO120" i="20"/>
  <c r="AE111" i="20"/>
  <c r="BO109" i="20"/>
  <c r="CR112" i="20"/>
  <c r="BK106" i="20"/>
  <c r="DB110" i="20"/>
  <c r="DB21" i="20"/>
  <c r="AP20" i="20"/>
  <c r="G17" i="20"/>
  <c r="DB23" i="20"/>
  <c r="BY111" i="20"/>
  <c r="BO111" i="20"/>
  <c r="E111" i="20"/>
  <c r="BC105" i="20"/>
  <c r="N103" i="20"/>
  <c r="AQ16" i="20"/>
  <c r="CO18" i="20"/>
  <c r="BE16" i="20"/>
  <c r="BD16" i="20"/>
  <c r="BO113" i="20"/>
  <c r="W22" i="20"/>
  <c r="AK105" i="20"/>
  <c r="CX118" i="20"/>
  <c r="DA21" i="20"/>
  <c r="CK21" i="20"/>
  <c r="CI25" i="20"/>
  <c r="BI22" i="20"/>
  <c r="CM117" i="20"/>
  <c r="E112" i="20"/>
  <c r="CR11" i="20"/>
  <c r="P106" i="20"/>
  <c r="AV104" i="20"/>
  <c r="BM104" i="20"/>
  <c r="BZ17" i="20"/>
  <c r="AJ17" i="20"/>
  <c r="CN14" i="20"/>
  <c r="CK15" i="20"/>
  <c r="CO12" i="20"/>
  <c r="CO7" i="20"/>
  <c r="CS18" i="20"/>
  <c r="Z18" i="20"/>
  <c r="CD13" i="20"/>
  <c r="CL112" i="20"/>
  <c r="X110" i="20"/>
  <c r="CC107" i="20"/>
  <c r="Z16" i="20"/>
  <c r="CJ20" i="20"/>
  <c r="AL24" i="20"/>
  <c r="AG25" i="20"/>
  <c r="AW111" i="20"/>
  <c r="BA115" i="20"/>
  <c r="AC113" i="20"/>
  <c r="AI107" i="20"/>
  <c r="AT103" i="20"/>
  <c r="AF122" i="20"/>
  <c r="CJ25" i="20"/>
  <c r="CZ118" i="20"/>
  <c r="BX116" i="20"/>
  <c r="BB19" i="20"/>
  <c r="Y110" i="20"/>
  <c r="T17" i="20"/>
  <c r="CK19" i="20"/>
  <c r="CD23" i="20"/>
  <c r="AA112" i="20"/>
  <c r="G104" i="20"/>
  <c r="AH106" i="20"/>
  <c r="AN122" i="20"/>
  <c r="BK103" i="20"/>
  <c r="CM120" i="20"/>
  <c r="CL117" i="20"/>
  <c r="L107" i="20"/>
  <c r="I122" i="20"/>
  <c r="BW111" i="20"/>
  <c r="Z107" i="20"/>
  <c r="Z121" i="20"/>
  <c r="BB120" i="20"/>
  <c r="CM110" i="20"/>
  <c r="BN116" i="20"/>
  <c r="BK112" i="20"/>
  <c r="AT113" i="20"/>
  <c r="CY103" i="20"/>
  <c r="BM103" i="20"/>
  <c r="R121" i="20"/>
  <c r="CV117" i="20"/>
  <c r="AB120" i="20"/>
  <c r="Q108" i="20"/>
  <c r="BA108" i="20"/>
  <c r="F154" i="20"/>
  <c r="H10" i="22"/>
  <c r="E156" i="20"/>
  <c r="G12" i="22"/>
  <c r="E164" i="20"/>
  <c r="G20" i="22"/>
  <c r="F159" i="20"/>
  <c r="H15" i="22"/>
  <c r="E153" i="20"/>
  <c r="G9" i="22"/>
  <c r="E166" i="20"/>
  <c r="G22" i="22"/>
  <c r="AY24" i="20"/>
  <c r="AU24" i="20"/>
  <c r="P118" i="20"/>
  <c r="F164" i="20"/>
  <c r="H20" i="22"/>
  <c r="F153" i="20"/>
  <c r="H9" i="22"/>
  <c r="F157" i="20"/>
  <c r="H13" i="22"/>
  <c r="F156" i="20"/>
  <c r="H12" i="22"/>
  <c r="BE120" i="20"/>
  <c r="D150" i="20"/>
  <c r="F6" i="22"/>
  <c r="F166" i="20"/>
  <c r="H22" i="22"/>
  <c r="CK25" i="20"/>
  <c r="AS19" i="20"/>
  <c r="DB122" i="20"/>
  <c r="Q117" i="20"/>
  <c r="CB114" i="20"/>
  <c r="D159" i="20"/>
  <c r="F15" i="22"/>
  <c r="D157" i="20"/>
  <c r="F13" i="22"/>
  <c r="D167" i="20"/>
  <c r="F23" i="22"/>
  <c r="D156" i="20"/>
  <c r="F12" i="22"/>
  <c r="AH24" i="20"/>
  <c r="DB121" i="20"/>
  <c r="BW122" i="20"/>
  <c r="N120" i="20"/>
  <c r="AI22" i="20"/>
  <c r="I20" i="20"/>
  <c r="BV14" i="20"/>
  <c r="BI19" i="20"/>
  <c r="AF14" i="20"/>
  <c r="CV15" i="20"/>
  <c r="M16" i="20"/>
  <c r="J16" i="20"/>
  <c r="AX15" i="20"/>
  <c r="BE14" i="20"/>
  <c r="BL14" i="20"/>
  <c r="BC7" i="20"/>
  <c r="BZ11" i="20"/>
  <c r="CP11" i="20"/>
  <c r="BL10" i="20"/>
  <c r="BJ10" i="20"/>
  <c r="AS11" i="20"/>
  <c r="H12" i="20"/>
  <c r="CB10" i="20"/>
  <c r="Y25" i="20"/>
  <c r="AJ6" i="20"/>
  <c r="AN8" i="20"/>
  <c r="F162" i="20"/>
  <c r="H18" i="22"/>
  <c r="E150" i="20"/>
  <c r="G6" i="22"/>
  <c r="R11" i="20"/>
  <c r="E159" i="20"/>
  <c r="G15" i="22"/>
  <c r="D152" i="20"/>
  <c r="F8" i="22"/>
  <c r="E167" i="20"/>
  <c r="G23" i="22"/>
  <c r="BW120" i="20"/>
  <c r="D162" i="20"/>
  <c r="F18" i="22"/>
  <c r="CO23" i="20"/>
  <c r="CP23" i="20"/>
  <c r="CX114" i="20"/>
  <c r="BU105" i="20"/>
  <c r="D151" i="20"/>
  <c r="F7" i="22"/>
  <c r="F161" i="20"/>
  <c r="H17" i="22"/>
  <c r="E155" i="20"/>
  <c r="G11" i="22"/>
  <c r="F150" i="20"/>
  <c r="H6" i="22"/>
  <c r="E152" i="20"/>
  <c r="G8" i="22"/>
  <c r="F167" i="20"/>
  <c r="H23" i="22"/>
  <c r="D165" i="20"/>
  <c r="F21" i="22"/>
  <c r="AC21" i="20"/>
  <c r="BY120" i="20"/>
  <c r="K16" i="20"/>
  <c r="CD14" i="20"/>
  <c r="E162" i="20"/>
  <c r="G18" i="22"/>
  <c r="E158" i="20"/>
  <c r="G14" i="22"/>
  <c r="F152" i="20"/>
  <c r="H8" i="22"/>
  <c r="D169" i="20"/>
  <c r="F25" i="22"/>
  <c r="BH20" i="20"/>
  <c r="DC112" i="20"/>
  <c r="AF108" i="20"/>
  <c r="CV120" i="20"/>
  <c r="D161" i="20"/>
  <c r="F17" i="22"/>
  <c r="F155" i="20"/>
  <c r="H11" i="22"/>
  <c r="E168" i="20"/>
  <c r="G24" i="22"/>
  <c r="F160" i="20"/>
  <c r="H16" i="22"/>
  <c r="E165" i="20"/>
  <c r="G21" i="22"/>
  <c r="CW20" i="20"/>
  <c r="K120" i="20"/>
  <c r="CR103" i="20"/>
  <c r="F158" i="20"/>
  <c r="H14" i="22"/>
  <c r="D163" i="20"/>
  <c r="F19" i="22"/>
  <c r="E169" i="20"/>
  <c r="G25" i="22"/>
  <c r="F165" i="20"/>
  <c r="H21" i="22"/>
  <c r="E25" i="20"/>
  <c r="CQ23" i="20"/>
  <c r="AF121" i="20"/>
  <c r="BU103" i="20"/>
  <c r="E151" i="20"/>
  <c r="G7" i="22"/>
  <c r="E161" i="20"/>
  <c r="G17" i="22"/>
  <c r="E163" i="20"/>
  <c r="G19" i="22"/>
  <c r="E160" i="20"/>
  <c r="G16" i="22"/>
  <c r="AX24" i="20"/>
  <c r="CX121" i="20"/>
  <c r="X121" i="20"/>
  <c r="U118" i="20"/>
  <c r="Q115" i="20"/>
  <c r="AT110" i="20"/>
  <c r="AW9" i="20"/>
  <c r="F151" i="20"/>
  <c r="H7" i="22"/>
  <c r="D158" i="20"/>
  <c r="F14" i="22"/>
  <c r="D154" i="20"/>
  <c r="F10" i="22"/>
  <c r="D155" i="20"/>
  <c r="F11" i="22"/>
  <c r="D168" i="20"/>
  <c r="F24" i="22"/>
  <c r="F169" i="20"/>
  <c r="H25" i="22"/>
  <c r="D164" i="20"/>
  <c r="F20" i="22"/>
  <c r="D153" i="20"/>
  <c r="F9" i="22"/>
  <c r="E154" i="20"/>
  <c r="G10" i="22"/>
  <c r="F168" i="20"/>
  <c r="H24" i="22"/>
  <c r="D160" i="20"/>
  <c r="F16" i="22"/>
  <c r="CH24" i="20"/>
  <c r="BX115" i="20"/>
  <c r="AJ107" i="20"/>
  <c r="DB108" i="20"/>
  <c r="D166" i="20"/>
  <c r="F22" i="22"/>
  <c r="E157" i="20"/>
  <c r="G13" i="22"/>
  <c r="F163" i="20"/>
  <c r="H19" i="22"/>
  <c r="DJ14" i="20"/>
  <c r="K14" i="22" s="1"/>
  <c r="CA181" i="20"/>
  <c r="DJ25" i="20"/>
  <c r="K25" i="22" s="1"/>
  <c r="CA192" i="20"/>
  <c r="DH22" i="20"/>
  <c r="I22" i="22" s="1"/>
  <c r="BK189" i="20"/>
  <c r="DJ18" i="20"/>
  <c r="K18" i="22" s="1"/>
  <c r="CA185" i="20"/>
  <c r="DI14" i="20"/>
  <c r="J14" i="22" s="1"/>
  <c r="BQ181" i="20"/>
  <c r="DI13" i="20"/>
  <c r="J13" i="22" s="1"/>
  <c r="BQ180" i="20"/>
  <c r="DI8" i="20"/>
  <c r="J8" i="22" s="1"/>
  <c r="BQ175" i="20"/>
  <c r="DJ19" i="20"/>
  <c r="K19" i="22" s="1"/>
  <c r="CA186" i="20"/>
  <c r="DI21" i="20"/>
  <c r="J21" i="22" s="1"/>
  <c r="BQ188" i="20"/>
  <c r="DJ7" i="20"/>
  <c r="K7" i="22" s="1"/>
  <c r="CA174" i="20"/>
  <c r="DI24" i="20"/>
  <c r="J24" i="22" s="1"/>
  <c r="BQ191" i="20"/>
  <c r="DI23" i="20"/>
  <c r="J23" i="22" s="1"/>
  <c r="BQ190" i="20"/>
  <c r="DI15" i="20"/>
  <c r="J15" i="22" s="1"/>
  <c r="BQ182" i="20"/>
  <c r="DH7" i="20"/>
  <c r="I7" i="22" s="1"/>
  <c r="BK174" i="20"/>
  <c r="DH23" i="20"/>
  <c r="I23" i="22" s="1"/>
  <c r="BK190" i="20"/>
  <c r="DJ24" i="20"/>
  <c r="K24" i="22" s="1"/>
  <c r="CA191" i="20"/>
  <c r="DH10" i="20"/>
  <c r="BK177" i="20"/>
  <c r="DI10" i="20"/>
  <c r="J10" i="22" s="1"/>
  <c r="BQ177" i="20"/>
  <c r="DH21" i="20"/>
  <c r="I21" i="22" s="1"/>
  <c r="BK188" i="20"/>
  <c r="DI22" i="20"/>
  <c r="J22" i="22" s="1"/>
  <c r="BQ189" i="20"/>
  <c r="DJ17" i="20"/>
  <c r="K17" i="22" s="1"/>
  <c r="CA184" i="20"/>
  <c r="DJ11" i="20"/>
  <c r="K11" i="22" s="1"/>
  <c r="CA178" i="20"/>
  <c r="DI7" i="20"/>
  <c r="J7" i="22" s="1"/>
  <c r="BQ174" i="20"/>
  <c r="DH9" i="20"/>
  <c r="I9" i="22" s="1"/>
  <c r="BK176" i="20"/>
  <c r="DJ21" i="20"/>
  <c r="K21" i="22" s="1"/>
  <c r="CA188" i="20"/>
  <c r="DI6" i="20"/>
  <c r="J6" i="22" s="1"/>
  <c r="BQ173" i="20"/>
  <c r="DI9" i="20"/>
  <c r="J9" i="22" s="1"/>
  <c r="BQ176" i="20"/>
  <c r="DJ22" i="20"/>
  <c r="K22" i="22" s="1"/>
  <c r="CA189" i="20"/>
  <c r="DI16" i="20"/>
  <c r="J16" i="22" s="1"/>
  <c r="BQ183" i="20"/>
  <c r="DH6" i="20"/>
  <c r="I6" i="22" s="1"/>
  <c r="BK173" i="20"/>
  <c r="DJ8" i="20"/>
  <c r="K8" i="22" s="1"/>
  <c r="CA175" i="20"/>
  <c r="DI12" i="20"/>
  <c r="J12" i="22" s="1"/>
  <c r="BQ179" i="20"/>
  <c r="DI20" i="20"/>
  <c r="J20" i="22" s="1"/>
  <c r="BQ187" i="20"/>
  <c r="DH16" i="20"/>
  <c r="I16" i="22" s="1"/>
  <c r="BK183" i="20"/>
  <c r="DJ23" i="20"/>
  <c r="K23" i="22" s="1"/>
  <c r="CA190" i="20"/>
  <c r="DJ20" i="20"/>
  <c r="K20" i="22" s="1"/>
  <c r="CA187" i="20"/>
  <c r="DH18" i="20"/>
  <c r="I18" i="22" s="1"/>
  <c r="BK185" i="20"/>
  <c r="DH20" i="20"/>
  <c r="I20" i="22" s="1"/>
  <c r="BK187" i="20"/>
  <c r="DH15" i="20"/>
  <c r="I15" i="22" s="1"/>
  <c r="BK182" i="20"/>
  <c r="DH14" i="20"/>
  <c r="I14" i="22" s="1"/>
  <c r="BK181" i="20"/>
  <c r="DH25" i="20"/>
  <c r="I25" i="22" s="1"/>
  <c r="BK192" i="20"/>
  <c r="DH8" i="20"/>
  <c r="I8" i="22" s="1"/>
  <c r="BK175" i="20"/>
  <c r="DJ9" i="20"/>
  <c r="K9" i="22" s="1"/>
  <c r="CA176" i="20"/>
  <c r="DH17" i="20"/>
  <c r="I17" i="22" s="1"/>
  <c r="BK184" i="20"/>
  <c r="DJ13" i="20"/>
  <c r="K13" i="22" s="1"/>
  <c r="CA180" i="20"/>
  <c r="DI25" i="20"/>
  <c r="J25" i="22" s="1"/>
  <c r="BQ192" i="20"/>
  <c r="DI18" i="20"/>
  <c r="J18" i="22" s="1"/>
  <c r="BQ185" i="20"/>
  <c r="DH12" i="20"/>
  <c r="I12" i="22" s="1"/>
  <c r="BK179" i="20"/>
  <c r="DI11" i="20"/>
  <c r="J11" i="22" s="1"/>
  <c r="BQ178" i="20"/>
  <c r="DH11" i="20"/>
  <c r="I11" i="22" s="1"/>
  <c r="BK178" i="20"/>
  <c r="DJ6" i="20"/>
  <c r="K6" i="22" s="1"/>
  <c r="CA173" i="20"/>
  <c r="DH19" i="20"/>
  <c r="I19" i="22" s="1"/>
  <c r="BK186" i="20"/>
  <c r="DI17" i="20"/>
  <c r="J17" i="22" s="1"/>
  <c r="BQ184" i="20"/>
  <c r="DI19" i="20"/>
  <c r="J19" i="22" s="1"/>
  <c r="BQ186" i="20"/>
  <c r="DJ12" i="20"/>
  <c r="K12" i="22" s="1"/>
  <c r="CA179" i="20"/>
  <c r="DJ15" i="20"/>
  <c r="K15" i="22" s="1"/>
  <c r="CA182" i="20"/>
  <c r="DJ16" i="20"/>
  <c r="K16" i="22" s="1"/>
  <c r="CA183" i="20"/>
  <c r="DH13" i="20"/>
  <c r="I13" i="22" s="1"/>
  <c r="BK180" i="20"/>
  <c r="DJ10" i="20"/>
  <c r="K10" i="22" s="1"/>
  <c r="CA177" i="20"/>
  <c r="DH24" i="20"/>
  <c r="I24" i="22" s="1"/>
  <c r="BK191" i="20"/>
  <c r="U17" i="20"/>
  <c r="AZ9" i="20"/>
  <c r="AV14" i="20"/>
  <c r="CX117" i="20"/>
  <c r="Q105" i="20"/>
  <c r="F7" i="20"/>
  <c r="AB13" i="20"/>
  <c r="BW14" i="20"/>
  <c r="BX103" i="20"/>
  <c r="AQ13" i="20"/>
  <c r="BA7" i="20"/>
  <c r="CY12" i="20"/>
  <c r="I13" i="20"/>
  <c r="BV13" i="20"/>
  <c r="AO25" i="20"/>
  <c r="W12" i="20"/>
  <c r="AK115" i="20"/>
  <c r="Q104" i="20"/>
  <c r="AS104" i="20"/>
  <c r="AG6" i="20"/>
  <c r="CU11" i="20"/>
  <c r="AE11" i="20"/>
  <c r="AN9" i="20"/>
  <c r="AS105" i="20"/>
  <c r="S103" i="20"/>
  <c r="BN121" i="20"/>
  <c r="Y9" i="20"/>
  <c r="G118" i="20"/>
  <c r="AB110" i="20"/>
  <c r="CO111" i="20"/>
  <c r="H109" i="20"/>
  <c r="D16" i="20"/>
  <c r="BL23" i="20"/>
  <c r="AQ10" i="20"/>
  <c r="CV7" i="20"/>
  <c r="K18" i="20"/>
  <c r="CB18" i="20"/>
  <c r="J106" i="20"/>
  <c r="AH13" i="20"/>
  <c r="AT12" i="20"/>
  <c r="BL113" i="20"/>
  <c r="BO114" i="20"/>
  <c r="CT108" i="20"/>
  <c r="CG104" i="20"/>
  <c r="BE21" i="20"/>
  <c r="AA17" i="20"/>
  <c r="DC21" i="20"/>
  <c r="CC21" i="20"/>
  <c r="AZ16" i="20"/>
  <c r="DA17" i="20"/>
  <c r="AL17" i="20"/>
  <c r="CM18" i="20"/>
  <c r="BW17" i="20"/>
  <c r="CB16" i="20"/>
  <c r="CP19" i="20"/>
  <c r="AI17" i="20"/>
  <c r="AZ15" i="20"/>
  <c r="DA13" i="20"/>
  <c r="S11" i="20"/>
  <c r="AU13" i="20"/>
  <c r="CN13" i="20"/>
  <c r="AD14" i="20"/>
  <c r="BH14" i="20"/>
  <c r="CK14" i="20"/>
  <c r="BM13" i="20"/>
  <c r="I14" i="20"/>
  <c r="DA15" i="20"/>
  <c r="O16" i="20"/>
  <c r="AF15" i="20"/>
  <c r="Y12" i="20"/>
  <c r="CU10" i="20"/>
  <c r="DB10" i="20"/>
  <c r="DA10" i="20"/>
  <c r="S9" i="20"/>
  <c r="CE9" i="20"/>
  <c r="CW10" i="20"/>
  <c r="CX12" i="20"/>
  <c r="D10" i="20"/>
  <c r="CJ9" i="20"/>
  <c r="CX11" i="20"/>
  <c r="S10" i="20"/>
  <c r="CB8" i="20"/>
  <c r="AQ6" i="20"/>
  <c r="CM7" i="20"/>
  <c r="H13" i="20"/>
  <c r="AM12" i="20"/>
  <c r="BH9" i="20"/>
  <c r="CT7" i="20"/>
  <c r="R6" i="20"/>
  <c r="CW23" i="20"/>
  <c r="CB20" i="20"/>
  <c r="CJ7" i="20"/>
  <c r="CK8" i="20"/>
  <c r="H15" i="20"/>
  <c r="CH11" i="20"/>
  <c r="CT11" i="20"/>
  <c r="X105" i="20"/>
  <c r="AJ11" i="20"/>
  <c r="AZ10" i="20"/>
  <c r="Q6" i="20"/>
  <c r="CP7" i="20"/>
  <c r="H16" i="20"/>
  <c r="CD19" i="20"/>
  <c r="Y122" i="20"/>
  <c r="AJ103" i="20"/>
  <c r="CN120" i="20"/>
  <c r="BQ10" i="20"/>
  <c r="AE8" i="20"/>
  <c r="CY25" i="20"/>
  <c r="W106" i="20"/>
  <c r="BP12" i="20"/>
  <c r="AB12" i="20"/>
  <c r="CK24" i="20"/>
  <c r="E13" i="20"/>
  <c r="AW23" i="20"/>
  <c r="X13" i="20"/>
  <c r="J11" i="20"/>
  <c r="CD18" i="20"/>
  <c r="CO121" i="20"/>
  <c r="BN25" i="20"/>
  <c r="K25" i="20"/>
  <c r="CF20" i="20"/>
  <c r="AA22" i="20"/>
  <c r="BC112" i="20"/>
  <c r="BP19" i="20"/>
  <c r="AS20" i="20"/>
  <c r="AP25" i="20"/>
  <c r="AT13" i="20"/>
  <c r="CM6" i="20"/>
  <c r="CU12" i="20"/>
  <c r="O11" i="20"/>
  <c r="CU18" i="20"/>
  <c r="AE10" i="20"/>
  <c r="BZ25" i="20"/>
  <c r="AU121" i="20"/>
  <c r="AL120" i="20"/>
  <c r="BK8" i="20"/>
  <c r="AY10" i="20"/>
  <c r="N12" i="20"/>
  <c r="AS22" i="20"/>
  <c r="CW8" i="20"/>
  <c r="CJ23" i="20"/>
  <c r="J122" i="20"/>
  <c r="AH118" i="20"/>
  <c r="CM14" i="20"/>
  <c r="CR18" i="20"/>
  <c r="BQ23" i="20"/>
  <c r="CY14" i="20"/>
  <c r="AK14" i="20"/>
  <c r="N21" i="20"/>
  <c r="T15" i="20"/>
  <c r="BD121" i="20"/>
  <c r="AD111" i="20"/>
  <c r="AK112" i="20"/>
  <c r="BW18" i="20"/>
  <c r="BF17" i="20"/>
  <c r="AX9" i="20"/>
  <c r="AV9" i="20"/>
  <c r="AO21" i="20"/>
  <c r="W16" i="20"/>
  <c r="AM114" i="20"/>
  <c r="AU8" i="20"/>
  <c r="AD120" i="20"/>
  <c r="AS112" i="20"/>
  <c r="AH8" i="20"/>
  <c r="CC12" i="20"/>
  <c r="P114" i="20"/>
  <c r="CD12" i="20"/>
  <c r="O10" i="20"/>
  <c r="BH21" i="20"/>
  <c r="AD21" i="20"/>
  <c r="AO6" i="20"/>
  <c r="S15" i="20"/>
  <c r="BD11" i="20"/>
  <c r="R10" i="20"/>
  <c r="BY22" i="20"/>
  <c r="AP23" i="20"/>
  <c r="CL119" i="20"/>
  <c r="BO13" i="20"/>
  <c r="BK19" i="20"/>
  <c r="T12" i="20"/>
  <c r="BF21" i="20"/>
  <c r="CO9" i="20"/>
  <c r="BF13" i="20"/>
  <c r="BK105" i="20"/>
  <c r="CK105" i="20"/>
  <c r="CC10" i="20"/>
  <c r="BB18" i="20"/>
  <c r="BO25" i="20"/>
  <c r="AE6" i="20"/>
  <c r="AG9" i="20"/>
  <c r="AZ118" i="20"/>
  <c r="H110" i="20"/>
  <c r="BD108" i="20"/>
  <c r="AB10" i="20"/>
  <c r="CJ17" i="20"/>
  <c r="O6" i="20"/>
  <c r="BE15" i="20"/>
  <c r="F8" i="20"/>
  <c r="AP122" i="20"/>
  <c r="CA116" i="20"/>
  <c r="CS19" i="20"/>
  <c r="CK22" i="20"/>
  <c r="BX10" i="20"/>
  <c r="T7" i="20"/>
  <c r="CN110" i="20"/>
  <c r="CE14" i="20"/>
  <c r="I9" i="20"/>
  <c r="BW117" i="20"/>
  <c r="AT119" i="20"/>
  <c r="CZ12" i="20"/>
  <c r="BB122" i="20"/>
  <c r="AK13" i="20"/>
  <c r="Q18" i="20"/>
  <c r="BN120" i="20"/>
  <c r="CW19" i="20"/>
  <c r="BQ20" i="20"/>
  <c r="BZ22" i="20"/>
  <c r="BN16" i="20"/>
  <c r="AQ17" i="20"/>
  <c r="J17" i="20"/>
  <c r="K10" i="20"/>
  <c r="CN17" i="20"/>
  <c r="CZ16" i="20"/>
  <c r="BW15" i="20"/>
  <c r="BV8" i="20"/>
  <c r="BC12" i="20"/>
  <c r="U10" i="20"/>
  <c r="S7" i="20"/>
  <c r="D122" i="20"/>
  <c r="D25" i="20"/>
  <c r="H117" i="20"/>
  <c r="AI19" i="20"/>
  <c r="CZ103" i="20"/>
  <c r="AM14" i="20"/>
  <c r="AT121" i="20"/>
  <c r="P24" i="20"/>
  <c r="AY118" i="20"/>
  <c r="AY21" i="20"/>
  <c r="BL25" i="20"/>
  <c r="CS24" i="20"/>
  <c r="BC121" i="20"/>
  <c r="BI15" i="20"/>
  <c r="CL13" i="20"/>
  <c r="AM11" i="20"/>
  <c r="CX14" i="20"/>
  <c r="AB15" i="20"/>
  <c r="DC108" i="20"/>
  <c r="DC11" i="20"/>
  <c r="BP14" i="20"/>
  <c r="CC120" i="20"/>
  <c r="M120" i="20"/>
  <c r="CK120" i="20"/>
  <c r="CK23" i="20"/>
  <c r="L122" i="20"/>
  <c r="L25" i="20"/>
  <c r="CJ24" i="20"/>
  <c r="CS25" i="20"/>
  <c r="BO23" i="20"/>
  <c r="CC117" i="20"/>
  <c r="CN118" i="20"/>
  <c r="CN21" i="20"/>
  <c r="CL121" i="20"/>
  <c r="X119" i="20"/>
  <c r="BV17" i="20"/>
  <c r="I104" i="20"/>
  <c r="I7" i="20"/>
  <c r="CX122" i="20"/>
  <c r="BJ24" i="20"/>
  <c r="BJ18" i="20"/>
  <c r="CA17" i="20"/>
  <c r="CC122" i="20"/>
  <c r="CN122" i="20"/>
  <c r="CN25" i="20"/>
  <c r="BM20" i="20"/>
  <c r="E19" i="20"/>
  <c r="CM105" i="20"/>
  <c r="CE11" i="20"/>
  <c r="CA15" i="20"/>
  <c r="CA14" i="20"/>
  <c r="BF23" i="20"/>
  <c r="CE25" i="20"/>
  <c r="BP16" i="20"/>
  <c r="CR24" i="20"/>
  <c r="BI118" i="20"/>
  <c r="BI21" i="20"/>
  <c r="BO6" i="20"/>
  <c r="AE13" i="20"/>
  <c r="BE20" i="20"/>
  <c r="AD107" i="20"/>
  <c r="J13" i="20"/>
  <c r="BY10" i="20"/>
  <c r="S115" i="20"/>
  <c r="S18" i="20"/>
  <c r="K24" i="20"/>
  <c r="N119" i="20"/>
  <c r="BX17" i="20"/>
  <c r="BV12" i="20"/>
  <c r="X25" i="20"/>
  <c r="AT24" i="20"/>
  <c r="AA16" i="20"/>
  <c r="CF120" i="20"/>
  <c r="AJ110" i="20"/>
  <c r="AJ13" i="20"/>
  <c r="V21" i="20"/>
  <c r="AX13" i="20"/>
  <c r="CY18" i="20"/>
  <c r="CP20" i="20"/>
  <c r="AL22" i="20"/>
  <c r="BA122" i="20"/>
  <c r="AP119" i="20"/>
  <c r="AP22" i="20"/>
  <c r="Q19" i="20"/>
  <c r="CM8" i="20"/>
  <c r="AJ19" i="20"/>
  <c r="D6" i="20"/>
  <c r="AG13" i="20"/>
  <c r="G19" i="20"/>
  <c r="BY13" i="20"/>
  <c r="Y118" i="20"/>
  <c r="CP114" i="20"/>
  <c r="K115" i="20"/>
  <c r="CI19" i="20"/>
  <c r="AI108" i="20"/>
  <c r="AM15" i="20"/>
  <c r="BI108" i="20"/>
  <c r="BA121" i="20"/>
  <c r="BA24" i="20"/>
  <c r="BA118" i="20"/>
  <c r="BA21" i="20"/>
  <c r="DC119" i="20"/>
  <c r="DC22" i="20"/>
  <c r="BJ21" i="20"/>
  <c r="W120" i="20"/>
  <c r="W23" i="20"/>
  <c r="X115" i="20"/>
  <c r="AO14" i="20"/>
  <c r="AP15" i="20"/>
  <c r="AI14" i="20"/>
  <c r="AM10" i="20"/>
  <c r="CT10" i="20"/>
  <c r="AS10" i="20"/>
  <c r="CO122" i="20"/>
  <c r="O21" i="20"/>
  <c r="BE109" i="20"/>
  <c r="CU19" i="20"/>
  <c r="R13" i="20"/>
  <c r="Z14" i="20"/>
  <c r="Q12" i="20"/>
  <c r="CS119" i="20"/>
  <c r="CV24" i="20"/>
  <c r="T24" i="20"/>
  <c r="AF24" i="20"/>
  <c r="CP17" i="20"/>
  <c r="BE18" i="20"/>
  <c r="CZ6" i="20"/>
  <c r="CF21" i="20"/>
  <c r="CS22" i="20"/>
  <c r="CA22" i="20"/>
  <c r="D24" i="20"/>
  <c r="U119" i="20"/>
  <c r="AE24" i="20"/>
  <c r="CT110" i="20"/>
  <c r="AV16" i="20"/>
  <c r="AR113" i="20"/>
  <c r="AR16" i="20"/>
  <c r="CP21" i="20"/>
  <c r="CV116" i="20"/>
  <c r="BI18" i="20"/>
  <c r="AR119" i="20"/>
  <c r="AR22" i="20"/>
  <c r="S24" i="20"/>
  <c r="Y120" i="20"/>
  <c r="CG115" i="20"/>
  <c r="CG18" i="20"/>
  <c r="CC22" i="20"/>
  <c r="DC17" i="20"/>
  <c r="CA18" i="20"/>
  <c r="CB21" i="20"/>
  <c r="CC23" i="20"/>
  <c r="BM19" i="20"/>
  <c r="AI23" i="20"/>
  <c r="BY114" i="20"/>
  <c r="CN117" i="20"/>
  <c r="Y15" i="20"/>
  <c r="CI13" i="20"/>
  <c r="CU14" i="20"/>
  <c r="BC22" i="20"/>
  <c r="CE19" i="20"/>
  <c r="AI24" i="20"/>
  <c r="T20" i="20"/>
  <c r="BZ20" i="20"/>
  <c r="CB23" i="20"/>
  <c r="BF116" i="20"/>
  <c r="W110" i="20"/>
  <c r="W13" i="20"/>
  <c r="AA18" i="20"/>
  <c r="CQ21" i="20"/>
  <c r="G23" i="20"/>
  <c r="CI114" i="20"/>
  <c r="AL20" i="20"/>
  <c r="AY113" i="20"/>
  <c r="DA18" i="20"/>
  <c r="CB13" i="20"/>
  <c r="I11" i="20"/>
  <c r="BO19" i="20"/>
  <c r="AA24" i="20"/>
  <c r="CP16" i="20"/>
  <c r="BD117" i="20"/>
  <c r="BD20" i="20"/>
  <c r="BM115" i="20"/>
  <c r="BW116" i="20"/>
  <c r="CN24" i="20"/>
  <c r="J118" i="20"/>
  <c r="J21" i="20"/>
  <c r="BD116" i="20"/>
  <c r="AB115" i="20"/>
  <c r="BF18" i="20"/>
  <c r="BO22" i="20"/>
  <c r="F25" i="20"/>
  <c r="AY11" i="20"/>
  <c r="BG25" i="20"/>
  <c r="CW117" i="20"/>
  <c r="CP13" i="20"/>
  <c r="X20" i="20"/>
  <c r="BN21" i="20"/>
  <c r="Q25" i="20"/>
  <c r="AQ24" i="20"/>
  <c r="AT21" i="20"/>
  <c r="CQ22" i="20"/>
  <c r="AZ22" i="20"/>
  <c r="J112" i="20"/>
  <c r="X112" i="20"/>
  <c r="X15" i="20"/>
  <c r="AC17" i="20"/>
  <c r="AO24" i="20"/>
  <c r="CF17" i="20"/>
  <c r="CM17" i="20"/>
  <c r="Z19" i="20"/>
  <c r="AX23" i="20"/>
  <c r="BI106" i="20"/>
  <c r="BI9" i="20"/>
  <c r="BH12" i="20"/>
  <c r="AK7" i="20"/>
  <c r="AA116" i="20"/>
  <c r="BC25" i="20"/>
  <c r="AZ117" i="20"/>
  <c r="AZ20" i="20"/>
  <c r="L114" i="20"/>
  <c r="AW113" i="20"/>
  <c r="AW16" i="20"/>
  <c r="CY8" i="20"/>
  <c r="BE9" i="20"/>
  <c r="CG17" i="20"/>
  <c r="BZ24" i="20"/>
  <c r="BO120" i="20"/>
  <c r="AA19" i="20"/>
  <c r="O12" i="20"/>
  <c r="AZ108" i="20"/>
  <c r="AZ11" i="20"/>
  <c r="L17" i="20"/>
  <c r="AZ19" i="20"/>
  <c r="AP114" i="20"/>
  <c r="AA115" i="20"/>
  <c r="AV111" i="20"/>
  <c r="BI112" i="20"/>
  <c r="BK110" i="20"/>
  <c r="DF104" i="20"/>
  <c r="E127" i="20"/>
  <c r="DF114" i="20"/>
  <c r="E137" i="20"/>
  <c r="DF116" i="20"/>
  <c r="E139" i="20"/>
  <c r="DF113" i="20"/>
  <c r="E136" i="20"/>
  <c r="BA112" i="20"/>
  <c r="CU111" i="20"/>
  <c r="F109" i="20"/>
  <c r="DG104" i="20"/>
  <c r="F127" i="20"/>
  <c r="DE111" i="20"/>
  <c r="D134" i="20"/>
  <c r="DE107" i="20"/>
  <c r="D130" i="20"/>
  <c r="DE108" i="20"/>
  <c r="D131" i="20"/>
  <c r="DE121" i="20"/>
  <c r="D144" i="20"/>
  <c r="DG122" i="20"/>
  <c r="F145" i="20"/>
  <c r="Y121" i="20"/>
  <c r="DA121" i="20"/>
  <c r="BX114" i="20"/>
  <c r="V115" i="20"/>
  <c r="Z110" i="20"/>
  <c r="R103" i="20"/>
  <c r="G105" i="20"/>
  <c r="DE117" i="20"/>
  <c r="D140" i="20"/>
  <c r="DE106" i="20"/>
  <c r="D129" i="20"/>
  <c r="DF107" i="20"/>
  <c r="E130" i="20"/>
  <c r="DG121" i="20"/>
  <c r="F144" i="20"/>
  <c r="DE113" i="20"/>
  <c r="D136" i="20"/>
  <c r="J117" i="20"/>
  <c r="AZ119" i="20"/>
  <c r="BQ117" i="20"/>
  <c r="CT117" i="20"/>
  <c r="CG114" i="20"/>
  <c r="F119" i="20"/>
  <c r="L112" i="20"/>
  <c r="CA112" i="20"/>
  <c r="AG107" i="20"/>
  <c r="AX115" i="20"/>
  <c r="CB105" i="20"/>
  <c r="DE119" i="20"/>
  <c r="D142" i="20"/>
  <c r="DF110" i="20"/>
  <c r="E133" i="20"/>
  <c r="DG116" i="20"/>
  <c r="F139" i="20"/>
  <c r="AD23" i="20"/>
  <c r="AE121" i="20"/>
  <c r="M118" i="20"/>
  <c r="T117" i="20"/>
  <c r="DC118" i="20"/>
  <c r="AK110" i="20"/>
  <c r="S120" i="20"/>
  <c r="CS115" i="20"/>
  <c r="CG113" i="20"/>
  <c r="AC111" i="20"/>
  <c r="AD115" i="20"/>
  <c r="Y109" i="20"/>
  <c r="AD103" i="20"/>
  <c r="DG107" i="20"/>
  <c r="F130" i="20"/>
  <c r="DF109" i="20"/>
  <c r="E132" i="20"/>
  <c r="BG122" i="20"/>
  <c r="J121" i="20"/>
  <c r="AN120" i="20"/>
  <c r="CK118" i="20"/>
  <c r="AR117" i="20"/>
  <c r="AR112" i="20"/>
  <c r="CY111" i="20"/>
  <c r="S108" i="20"/>
  <c r="AG104" i="20"/>
  <c r="AG106" i="20"/>
  <c r="BU121" i="20"/>
  <c r="DF117" i="20"/>
  <c r="E140" i="20"/>
  <c r="DG112" i="20"/>
  <c r="F135" i="20"/>
  <c r="DF106" i="20"/>
  <c r="E129" i="20"/>
  <c r="DF119" i="20"/>
  <c r="E142" i="20"/>
  <c r="CC118" i="20"/>
  <c r="CW115" i="20"/>
  <c r="AS119" i="20"/>
  <c r="CM112" i="20"/>
  <c r="M113" i="20"/>
  <c r="BH115" i="20"/>
  <c r="AU110" i="20"/>
  <c r="D113" i="20"/>
  <c r="BU115" i="20"/>
  <c r="AX112" i="20"/>
  <c r="CI8" i="20"/>
  <c r="CX107" i="20"/>
  <c r="DG117" i="20"/>
  <c r="F140" i="20"/>
  <c r="DG106" i="20"/>
  <c r="F129" i="20"/>
  <c r="DG110" i="20"/>
  <c r="F133" i="20"/>
  <c r="DG109" i="20"/>
  <c r="F132" i="20"/>
  <c r="BL116" i="20"/>
  <c r="U113" i="20"/>
  <c r="BU110" i="20"/>
  <c r="O110" i="20"/>
  <c r="AQ108" i="20"/>
  <c r="DE103" i="20"/>
  <c r="D126" i="20"/>
  <c r="DG119" i="20"/>
  <c r="F142" i="20"/>
  <c r="BZ21" i="20"/>
  <c r="CL120" i="20"/>
  <c r="AD119" i="20"/>
  <c r="AI120" i="20"/>
  <c r="BO117" i="20"/>
  <c r="I115" i="20"/>
  <c r="H112" i="20"/>
  <c r="CE112" i="20"/>
  <c r="AZ112" i="20"/>
  <c r="AN111" i="20"/>
  <c r="T113" i="20"/>
  <c r="AB109" i="20"/>
  <c r="CE106" i="20"/>
  <c r="AT108" i="20"/>
  <c r="T103" i="20"/>
  <c r="DE112" i="20"/>
  <c r="D135" i="20"/>
  <c r="DE110" i="20"/>
  <c r="D133" i="20"/>
  <c r="DE120" i="20"/>
  <c r="D143" i="20"/>
  <c r="DE109" i="20"/>
  <c r="D132" i="20"/>
  <c r="CE103" i="20"/>
  <c r="AG105" i="20"/>
  <c r="CB121" i="20"/>
  <c r="DG115" i="20"/>
  <c r="F138" i="20"/>
  <c r="DF103" i="20"/>
  <c r="E126" i="20"/>
  <c r="CU121" i="20"/>
  <c r="D120" i="20"/>
  <c r="CQ114" i="20"/>
  <c r="AC114" i="20"/>
  <c r="CE115" i="20"/>
  <c r="AN114" i="20"/>
  <c r="AH113" i="20"/>
  <c r="CM106" i="20"/>
  <c r="DA107" i="20"/>
  <c r="CN104" i="20"/>
  <c r="T104" i="20"/>
  <c r="DF112" i="20"/>
  <c r="E135" i="20"/>
  <c r="DE105" i="20"/>
  <c r="D128" i="20"/>
  <c r="DF120" i="20"/>
  <c r="E143" i="20"/>
  <c r="O118" i="20"/>
  <c r="CW122" i="20"/>
  <c r="AQ118" i="20"/>
  <c r="AH121" i="20"/>
  <c r="AT118" i="20"/>
  <c r="AP121" i="20"/>
  <c r="CF116" i="20"/>
  <c r="CU23" i="20"/>
  <c r="AA122" i="20"/>
  <c r="DC116" i="20"/>
  <c r="BO119" i="20"/>
  <c r="DA118" i="20"/>
  <c r="AP118" i="20"/>
  <c r="H119" i="20"/>
  <c r="AL118" i="20"/>
  <c r="N117" i="20"/>
  <c r="Y116" i="20"/>
  <c r="CY113" i="20"/>
  <c r="CW119" i="20"/>
  <c r="CQ116" i="20"/>
  <c r="F116" i="20"/>
  <c r="AY115" i="20"/>
  <c r="BW114" i="20"/>
  <c r="AF114" i="20"/>
  <c r="CC113" i="20"/>
  <c r="T116" i="20"/>
  <c r="CA115" i="20"/>
  <c r="CE111" i="20"/>
  <c r="CP110" i="20"/>
  <c r="U109" i="20"/>
  <c r="AW110" i="20"/>
  <c r="CO110" i="20"/>
  <c r="S111" i="20"/>
  <c r="CS106" i="20"/>
  <c r="BW107" i="20"/>
  <c r="AH105" i="20"/>
  <c r="P110" i="20"/>
  <c r="BM107" i="20"/>
  <c r="AR107" i="20"/>
  <c r="AF106" i="20"/>
  <c r="X103" i="20"/>
  <c r="DB103" i="20"/>
  <c r="CX104" i="20"/>
  <c r="BM121" i="20"/>
  <c r="DE115" i="20"/>
  <c r="D138" i="20"/>
  <c r="BB119" i="20"/>
  <c r="DA117" i="20"/>
  <c r="BA117" i="20"/>
  <c r="CY107" i="20"/>
  <c r="CV109" i="20"/>
  <c r="BU109" i="20"/>
  <c r="BU108" i="20"/>
  <c r="DE104" i="20"/>
  <c r="D127" i="20"/>
  <c r="DG114" i="20"/>
  <c r="F137" i="20"/>
  <c r="DF108" i="20"/>
  <c r="E131" i="20"/>
  <c r="DG103" i="20"/>
  <c r="F126" i="20"/>
  <c r="DF105" i="20"/>
  <c r="E128" i="20"/>
  <c r="DG120" i="20"/>
  <c r="F143" i="20"/>
  <c r="DE118" i="20"/>
  <c r="D141" i="20"/>
  <c r="CE118" i="20"/>
  <c r="BD119" i="20"/>
  <c r="AA110" i="20"/>
  <c r="CE108" i="20"/>
  <c r="AK103" i="20"/>
  <c r="BU107" i="20"/>
  <c r="DF115" i="20"/>
  <c r="E138" i="20"/>
  <c r="DF111" i="20"/>
  <c r="E134" i="20"/>
  <c r="DG105" i="20"/>
  <c r="F128" i="20"/>
  <c r="DE122" i="20"/>
  <c r="D145" i="20"/>
  <c r="BA15" i="20"/>
  <c r="O24" i="20"/>
  <c r="BG118" i="20"/>
  <c r="T122" i="20"/>
  <c r="D121" i="20"/>
  <c r="AE120" i="20"/>
  <c r="CE16" i="20"/>
  <c r="CP116" i="20"/>
  <c r="AB116" i="20"/>
  <c r="AJ116" i="20"/>
  <c r="CO107" i="20"/>
  <c r="BI111" i="20"/>
  <c r="AH112" i="20"/>
  <c r="BU114" i="20"/>
  <c r="J107" i="20"/>
  <c r="AI105" i="20"/>
  <c r="BQ103" i="20"/>
  <c r="DE114" i="20"/>
  <c r="D137" i="20"/>
  <c r="DG108" i="20"/>
  <c r="F131" i="20"/>
  <c r="DF121" i="20"/>
  <c r="E144" i="20"/>
  <c r="DG113" i="20"/>
  <c r="F136" i="20"/>
  <c r="DF118" i="20"/>
  <c r="E141" i="20"/>
  <c r="M104" i="20"/>
  <c r="DG111" i="20"/>
  <c r="F134" i="20"/>
  <c r="DE116" i="20"/>
  <c r="D139" i="20"/>
  <c r="DF122" i="20"/>
  <c r="E145" i="20"/>
  <c r="DG118" i="20"/>
  <c r="F141" i="20"/>
  <c r="CG23" i="20"/>
  <c r="CG120" i="20"/>
  <c r="AX121" i="20"/>
  <c r="CU120" i="20"/>
  <c r="S122" i="20"/>
  <c r="P122" i="20"/>
  <c r="AO121" i="20"/>
  <c r="BO122" i="20"/>
  <c r="AP117" i="20"/>
  <c r="T118" i="20"/>
  <c r="AE119" i="20"/>
  <c r="AJ118" i="20"/>
  <c r="AE20" i="20"/>
  <c r="AE117" i="20"/>
  <c r="AC118" i="20"/>
  <c r="H21" i="20"/>
  <c r="S121" i="20"/>
  <c r="Q122" i="20"/>
  <c r="T119" i="20"/>
  <c r="BL120" i="20"/>
  <c r="AG121" i="20"/>
  <c r="CE23" i="20"/>
  <c r="CZ121" i="20"/>
  <c r="AX114" i="20"/>
  <c r="AQ121" i="20"/>
  <c r="CT121" i="20"/>
  <c r="W117" i="20"/>
  <c r="AF117" i="20"/>
  <c r="CS113" i="20"/>
  <c r="CC119" i="20"/>
  <c r="BW118" i="20"/>
  <c r="F120" i="20"/>
  <c r="K121" i="20"/>
  <c r="BM120" i="20"/>
  <c r="CB120" i="20"/>
  <c r="AW121" i="20"/>
  <c r="BG120" i="20"/>
  <c r="M117" i="20"/>
  <c r="V117" i="20"/>
  <c r="CZ117" i="20"/>
  <c r="K119" i="20"/>
  <c r="CN119" i="20"/>
  <c r="E119" i="20"/>
  <c r="BM118" i="20"/>
  <c r="BU113" i="20"/>
  <c r="AT20" i="20"/>
  <c r="AT117" i="20"/>
  <c r="W114" i="20"/>
  <c r="BC118" i="20"/>
  <c r="AA120" i="20"/>
  <c r="DB117" i="20"/>
  <c r="S117" i="20"/>
  <c r="BW119" i="20"/>
  <c r="AU118" i="20"/>
  <c r="AC116" i="20"/>
  <c r="CZ113" i="20"/>
  <c r="CX113" i="20"/>
  <c r="AT114" i="20"/>
  <c r="E21" i="20"/>
  <c r="E118" i="20"/>
  <c r="AR24" i="20"/>
  <c r="CQ117" i="20"/>
  <c r="AM120" i="20"/>
  <c r="AG118" i="20"/>
  <c r="CM122" i="20"/>
  <c r="K122" i="20"/>
  <c r="BH120" i="20"/>
  <c r="AL117" i="20"/>
  <c r="CF121" i="20"/>
  <c r="G21" i="20"/>
  <c r="BE119" i="20"/>
  <c r="AB118" i="20"/>
  <c r="D117" i="20"/>
  <c r="AQ21" i="20"/>
  <c r="AB121" i="20"/>
  <c r="CW24" i="20"/>
  <c r="CW121" i="20"/>
  <c r="AX120" i="20"/>
  <c r="DC121" i="20"/>
  <c r="AZ120" i="20"/>
  <c r="AI121" i="20"/>
  <c r="BP121" i="20"/>
  <c r="AC121" i="20"/>
  <c r="CY118" i="20"/>
  <c r="R120" i="20"/>
  <c r="AU119" i="20"/>
  <c r="G119" i="20"/>
  <c r="R118" i="20"/>
  <c r="M116" i="20"/>
  <c r="BY122" i="20"/>
  <c r="T121" i="20"/>
  <c r="W121" i="20"/>
  <c r="R122" i="20"/>
  <c r="AY120" i="20"/>
  <c r="U121" i="20"/>
  <c r="BI120" i="20"/>
  <c r="R117" i="20"/>
  <c r="AH119" i="20"/>
  <c r="H120" i="20"/>
  <c r="CY117" i="20"/>
  <c r="CT118" i="20"/>
  <c r="CW118" i="20"/>
  <c r="AS117" i="20"/>
  <c r="BW23" i="20"/>
  <c r="O121" i="20"/>
  <c r="BK122" i="20"/>
  <c r="CH120" i="20"/>
  <c r="F122" i="20"/>
  <c r="CA122" i="20"/>
  <c r="CX22" i="20"/>
  <c r="CX119" i="20"/>
  <c r="AQ117" i="20"/>
  <c r="CM118" i="20"/>
  <c r="D119" i="20"/>
  <c r="CW116" i="20"/>
  <c r="DB116" i="20"/>
  <c r="BU120" i="20"/>
  <c r="AG117" i="20"/>
  <c r="AC119" i="20"/>
  <c r="CU119" i="20"/>
  <c r="V116" i="20"/>
  <c r="BI25" i="20"/>
  <c r="BI122" i="20"/>
  <c r="O122" i="20"/>
  <c r="CZ116" i="20"/>
  <c r="AL21" i="20"/>
  <c r="AR120" i="20"/>
  <c r="AK121" i="20"/>
  <c r="M122" i="20"/>
  <c r="AO118" i="20"/>
  <c r="AJ121" i="20"/>
  <c r="F117" i="20"/>
  <c r="BE118" i="20"/>
  <c r="CR114" i="20"/>
  <c r="CP119" i="20"/>
  <c r="S119" i="20"/>
  <c r="BW22" i="20"/>
  <c r="CO118" i="20"/>
  <c r="Q121" i="20"/>
  <c r="CY121" i="20"/>
  <c r="CV122" i="20"/>
  <c r="CG122" i="20"/>
  <c r="BC120" i="20"/>
  <c r="N122" i="20"/>
  <c r="CA117" i="20"/>
  <c r="BY119" i="20"/>
  <c r="BU118" i="20"/>
  <c r="AD121" i="20"/>
  <c r="BU122" i="20"/>
  <c r="CS121" i="20"/>
  <c r="U115" i="20"/>
  <c r="AR121" i="20"/>
  <c r="BL121" i="20"/>
  <c r="CH116" i="20"/>
  <c r="CW113" i="20"/>
  <c r="CI24" i="20"/>
  <c r="CE121" i="20"/>
  <c r="CE122" i="20"/>
  <c r="BB24" i="20"/>
  <c r="BB121" i="20"/>
  <c r="CU118" i="20"/>
  <c r="V122" i="20"/>
  <c r="BK120" i="20"/>
  <c r="AL121" i="20"/>
  <c r="AK122" i="20"/>
  <c r="AW118" i="20"/>
  <c r="AG122" i="20"/>
  <c r="BG117" i="20"/>
  <c r="AM116" i="20"/>
  <c r="DA116" i="20"/>
  <c r="BU119" i="20"/>
  <c r="W122" i="20"/>
  <c r="Z118" i="20"/>
  <c r="CP122" i="20"/>
  <c r="CS122" i="20"/>
  <c r="E122" i="20"/>
  <c r="V121" i="20"/>
  <c r="AM121" i="20"/>
  <c r="AR118" i="20"/>
  <c r="G122" i="20"/>
  <c r="AR122" i="20"/>
  <c r="BE121" i="20"/>
  <c r="H122" i="20"/>
  <c r="AW117" i="20"/>
  <c r="CT16" i="20"/>
  <c r="CT113" i="20"/>
  <c r="AU117" i="20"/>
  <c r="I120" i="20"/>
  <c r="BU117" i="20"/>
  <c r="CG117" i="20"/>
  <c r="AD24" i="20"/>
  <c r="CQ122" i="20"/>
  <c r="CK122" i="20"/>
  <c r="J119" i="20"/>
  <c r="CP121" i="20"/>
  <c r="AJ119" i="20"/>
  <c r="AP120" i="20"/>
  <c r="CR122" i="20"/>
  <c r="AK117" i="20"/>
  <c r="AK119" i="20"/>
  <c r="CI117" i="20"/>
  <c r="CA120" i="20"/>
  <c r="K118" i="20"/>
  <c r="CZ122" i="20"/>
  <c r="AV121" i="20"/>
  <c r="X122" i="20"/>
  <c r="CQ121" i="20"/>
  <c r="BG121" i="20"/>
  <c r="AF120" i="20"/>
  <c r="CN121" i="20"/>
  <c r="AD118" i="20"/>
  <c r="AS120" i="20"/>
  <c r="AA117" i="20"/>
  <c r="AN119" i="20"/>
  <c r="BY117" i="20"/>
  <c r="AU115" i="20"/>
  <c r="AJ115" i="20"/>
  <c r="N116" i="20"/>
  <c r="AN113" i="20"/>
  <c r="AE110" i="20"/>
  <c r="S109" i="20"/>
  <c r="CL115" i="20"/>
  <c r="AE113" i="20"/>
  <c r="AB113" i="20"/>
  <c r="K108" i="20"/>
  <c r="T108" i="20"/>
  <c r="J110" i="20"/>
  <c r="CI121" i="20"/>
  <c r="AK106" i="20"/>
  <c r="CS104" i="20"/>
  <c r="AD109" i="20"/>
  <c r="CY104" i="20"/>
  <c r="BM106" i="20"/>
  <c r="CY105" i="20"/>
  <c r="AI122" i="20"/>
  <c r="AW120" i="20"/>
  <c r="D106" i="20"/>
  <c r="H121" i="20"/>
  <c r="Y103" i="20"/>
  <c r="CC104" i="20"/>
  <c r="H104" i="20"/>
  <c r="AK104" i="20"/>
  <c r="CA118" i="20"/>
  <c r="S19" i="20"/>
  <c r="Q120" i="20"/>
  <c r="CR117" i="20"/>
  <c r="I117" i="20"/>
  <c r="BM119" i="20"/>
  <c r="BK119" i="20"/>
  <c r="V119" i="20"/>
  <c r="J120" i="20"/>
  <c r="CC114" i="20"/>
  <c r="AK118" i="20"/>
  <c r="CR116" i="20"/>
  <c r="BE116" i="20"/>
  <c r="X116" i="20"/>
  <c r="K114" i="20"/>
  <c r="AP115" i="20"/>
  <c r="DC113" i="20"/>
  <c r="CW114" i="20"/>
  <c r="AW116" i="20"/>
  <c r="AO111" i="20"/>
  <c r="AI113" i="20"/>
  <c r="AT112" i="20"/>
  <c r="CQ112" i="20"/>
  <c r="AM111" i="20"/>
  <c r="AI112" i="20"/>
  <c r="DA111" i="20"/>
  <c r="AO112" i="20"/>
  <c r="DB111" i="20"/>
  <c r="H111" i="20"/>
  <c r="CI108" i="20"/>
  <c r="AA111" i="20"/>
  <c r="CV110" i="20"/>
  <c r="CQ110" i="20"/>
  <c r="CI106" i="20"/>
  <c r="CQ107" i="20"/>
  <c r="BD107" i="20"/>
  <c r="CA104" i="20"/>
  <c r="CS107" i="20"/>
  <c r="DC111" i="20"/>
  <c r="DC104" i="20"/>
  <c r="AX109" i="20"/>
  <c r="K107" i="20"/>
  <c r="BC109" i="20"/>
  <c r="AG109" i="20"/>
  <c r="AF109" i="20"/>
  <c r="CI103" i="20"/>
  <c r="AA106" i="20"/>
  <c r="BW105" i="20"/>
  <c r="BB103" i="20"/>
  <c r="N105" i="20"/>
  <c r="AE104" i="20"/>
  <c r="V103" i="20"/>
  <c r="BC106" i="20"/>
  <c r="AO104" i="20"/>
  <c r="DB105" i="20"/>
  <c r="CF103" i="20"/>
  <c r="BG103" i="20"/>
  <c r="AY122" i="20"/>
  <c r="O103" i="20"/>
  <c r="CX103" i="20"/>
  <c r="T105" i="20"/>
  <c r="CL103" i="20"/>
  <c r="AQ120" i="20"/>
  <c r="CB116" i="20"/>
  <c r="BC117" i="20"/>
  <c r="G120" i="20"/>
  <c r="CY116" i="20"/>
  <c r="AJ120" i="20"/>
  <c r="BA119" i="20"/>
  <c r="L119" i="20"/>
  <c r="CV113" i="20"/>
  <c r="CZ119" i="20"/>
  <c r="BG115" i="20"/>
  <c r="AA118" i="20"/>
  <c r="AI119" i="20"/>
  <c r="U110" i="20"/>
  <c r="BI114" i="20"/>
  <c r="CO113" i="20"/>
  <c r="BZ116" i="20"/>
  <c r="AH116" i="20"/>
  <c r="U114" i="20"/>
  <c r="CO115" i="20"/>
  <c r="CX111" i="20"/>
  <c r="CX115" i="20"/>
  <c r="BU116" i="20"/>
  <c r="S114" i="20"/>
  <c r="CM116" i="20"/>
  <c r="P116" i="20"/>
  <c r="CT116" i="20"/>
  <c r="R116" i="20"/>
  <c r="AF115" i="20"/>
  <c r="AN115" i="20"/>
  <c r="AD113" i="20"/>
  <c r="CT114" i="20"/>
  <c r="V112" i="20"/>
  <c r="AG111" i="20"/>
  <c r="Y113" i="20"/>
  <c r="BD112" i="20"/>
  <c r="AK113" i="20"/>
  <c r="CI111" i="20"/>
  <c r="BC108" i="20"/>
  <c r="BW112" i="20"/>
  <c r="AH108" i="20"/>
  <c r="AG113" i="20"/>
  <c r="CC111" i="20"/>
  <c r="CZ112" i="20"/>
  <c r="BL112" i="20"/>
  <c r="Y111" i="20"/>
  <c r="AD112" i="20"/>
  <c r="W109" i="20"/>
  <c r="BA110" i="20"/>
  <c r="BU112" i="20"/>
  <c r="V110" i="20"/>
  <c r="AL103" i="20"/>
  <c r="BW108" i="20"/>
  <c r="AA109" i="20"/>
  <c r="AU109" i="20"/>
  <c r="F104" i="20"/>
  <c r="R108" i="20"/>
  <c r="P107" i="20"/>
  <c r="M105" i="20"/>
  <c r="CN108" i="20"/>
  <c r="AU108" i="20"/>
  <c r="CR106" i="20"/>
  <c r="AE107" i="20"/>
  <c r="AS109" i="20"/>
  <c r="DA109" i="20"/>
  <c r="CH108" i="20"/>
  <c r="V109" i="20"/>
  <c r="AY104" i="20"/>
  <c r="AJ106" i="20"/>
  <c r="X104" i="20"/>
  <c r="CG121" i="20"/>
  <c r="AD106" i="20"/>
  <c r="AL106" i="20"/>
  <c r="CR105" i="20"/>
  <c r="AA121" i="20"/>
  <c r="O108" i="20"/>
  <c r="U105" i="20"/>
  <c r="N107" i="20"/>
  <c r="CR119" i="20"/>
  <c r="AP104" i="20"/>
  <c r="CO105" i="20"/>
  <c r="BG104" i="20"/>
  <c r="CZ120" i="20"/>
  <c r="AP105" i="20"/>
  <c r="CB103" i="20"/>
  <c r="AT120" i="20"/>
  <c r="BY116" i="20"/>
  <c r="BD115" i="20"/>
  <c r="AV119" i="20"/>
  <c r="Z120" i="20"/>
  <c r="AQ119" i="20"/>
  <c r="DB118" i="20"/>
  <c r="CP118" i="20"/>
  <c r="Y119" i="20"/>
  <c r="CS114" i="20"/>
  <c r="CE114" i="20"/>
  <c r="CN113" i="20"/>
  <c r="T115" i="20"/>
  <c r="BC116" i="20"/>
  <c r="BZ114" i="20"/>
  <c r="AG115" i="20"/>
  <c r="F115" i="20"/>
  <c r="BJ114" i="20"/>
  <c r="O114" i="20"/>
  <c r="BB114" i="20"/>
  <c r="BD111" i="20"/>
  <c r="CN112" i="20"/>
  <c r="AJ111" i="20"/>
  <c r="CI112" i="20"/>
  <c r="BI110" i="20"/>
  <c r="AS111" i="20"/>
  <c r="N111" i="20"/>
  <c r="BB111" i="20"/>
  <c r="W108" i="20"/>
  <c r="N113" i="20"/>
  <c r="AH114" i="20"/>
  <c r="AE109" i="20"/>
  <c r="CY112" i="20"/>
  <c r="AQ110" i="20"/>
  <c r="P111" i="20"/>
  <c r="M107" i="20"/>
  <c r="CK107" i="20"/>
  <c r="F107" i="20"/>
  <c r="AI109" i="20"/>
  <c r="AC117" i="20"/>
  <c r="BG108" i="20"/>
  <c r="CL107" i="20"/>
  <c r="CV104" i="20"/>
  <c r="AP107" i="20"/>
  <c r="CL104" i="20"/>
  <c r="CQ109" i="20"/>
  <c r="BX108" i="20"/>
  <c r="BO103" i="20"/>
  <c r="AK108" i="20"/>
  <c r="T106" i="20"/>
  <c r="AM105" i="20"/>
  <c r="W104" i="20"/>
  <c r="CI105" i="20"/>
  <c r="AQ105" i="20"/>
  <c r="CE117" i="20"/>
  <c r="AZ122" i="20"/>
  <c r="AO119" i="20"/>
  <c r="W105" i="20"/>
  <c r="K105" i="20"/>
  <c r="Q118" i="20"/>
  <c r="CC121" i="20"/>
  <c r="K106" i="20"/>
  <c r="AW104" i="20"/>
  <c r="CR120" i="20"/>
  <c r="AF105" i="20"/>
  <c r="AI117" i="20"/>
  <c r="AM119" i="20"/>
  <c r="AL119" i="20"/>
  <c r="P120" i="20"/>
  <c r="AG119" i="20"/>
  <c r="CR118" i="20"/>
  <c r="CF114" i="20"/>
  <c r="CY119" i="20"/>
  <c r="O119" i="20"/>
  <c r="G116" i="20"/>
  <c r="AQ18" i="20"/>
  <c r="DB115" i="20"/>
  <c r="J114" i="20"/>
  <c r="BI115" i="20"/>
  <c r="DA113" i="20"/>
  <c r="CK113" i="20"/>
  <c r="W116" i="20"/>
  <c r="BC113" i="20"/>
  <c r="U116" i="20"/>
  <c r="E116" i="20"/>
  <c r="CI116" i="20"/>
  <c r="AS114" i="20"/>
  <c r="W115" i="20"/>
  <c r="DA115" i="20"/>
  <c r="J116" i="20"/>
  <c r="V118" i="20"/>
  <c r="Z111" i="20"/>
  <c r="F110" i="20"/>
  <c r="AP108" i="20"/>
  <c r="M112" i="20"/>
  <c r="H113" i="20"/>
  <c r="AB112" i="20"/>
  <c r="AI111" i="20"/>
  <c r="W112" i="20"/>
  <c r="AX110" i="20"/>
  <c r="CL108" i="20"/>
  <c r="CM107" i="20"/>
  <c r="CO112" i="20"/>
  <c r="AS107" i="20"/>
  <c r="Y108" i="20"/>
  <c r="BE106" i="20"/>
  <c r="BD103" i="20"/>
  <c r="CA107" i="20"/>
  <c r="BC103" i="20"/>
  <c r="AA107" i="20"/>
  <c r="AP109" i="20"/>
  <c r="N108" i="20"/>
  <c r="BY107" i="20"/>
  <c r="AN108" i="20"/>
  <c r="BE107" i="20"/>
  <c r="DC103" i="20"/>
  <c r="O105" i="20"/>
  <c r="CB104" i="20"/>
  <c r="BE103" i="20"/>
  <c r="CR121" i="20"/>
  <c r="AT122" i="20"/>
  <c r="Q106" i="20"/>
  <c r="BK117" i="20"/>
  <c r="DA119" i="20"/>
  <c r="AL122" i="20"/>
  <c r="F121" i="20"/>
  <c r="BM117" i="20"/>
  <c r="BA104" i="20"/>
  <c r="AZ103" i="20"/>
  <c r="BY106" i="20"/>
  <c r="AZ104" i="20"/>
  <c r="AY121" i="20"/>
  <c r="BP116" i="20"/>
  <c r="DA105" i="20"/>
  <c r="AM104" i="20"/>
  <c r="CS120" i="20"/>
  <c r="AQ122" i="20"/>
  <c r="V105" i="20"/>
  <c r="AR106" i="20"/>
  <c r="CI118" i="20"/>
  <c r="CO119" i="20"/>
  <c r="AL115" i="20"/>
  <c r="R115" i="20"/>
  <c r="BB115" i="20"/>
  <c r="G115" i="20"/>
  <c r="CK115" i="20"/>
  <c r="AQ115" i="20"/>
  <c r="AZ115" i="20"/>
  <c r="BL114" i="20"/>
  <c r="K116" i="20"/>
  <c r="CW110" i="20"/>
  <c r="I116" i="20"/>
  <c r="AL113" i="20"/>
  <c r="AO114" i="20"/>
  <c r="DC109" i="20"/>
  <c r="E108" i="20"/>
  <c r="N112" i="20"/>
  <c r="AP110" i="20"/>
  <c r="DA110" i="20"/>
  <c r="R112" i="20"/>
  <c r="BC111" i="20"/>
  <c r="BM112" i="20"/>
  <c r="AN110" i="20"/>
  <c r="AB108" i="20"/>
  <c r="AY112" i="20"/>
  <c r="CT107" i="20"/>
  <c r="O106" i="20"/>
  <c r="CZ107" i="20"/>
  <c r="Q107" i="20"/>
  <c r="S110" i="20"/>
  <c r="BN108" i="20"/>
  <c r="BI109" i="20"/>
  <c r="CU106" i="20"/>
  <c r="I109" i="20"/>
  <c r="AD108" i="20"/>
  <c r="AU107" i="20"/>
  <c r="R110" i="20"/>
  <c r="CS103" i="20"/>
  <c r="CZ105" i="20"/>
  <c r="CI120" i="20"/>
  <c r="BM122" i="20"/>
  <c r="AV105" i="20"/>
  <c r="G121" i="20"/>
  <c r="CQ103" i="20"/>
  <c r="CA121" i="20"/>
  <c r="BA103" i="20"/>
  <c r="AQ104" i="20"/>
  <c r="D105" i="20"/>
  <c r="AP103" i="20"/>
  <c r="AF103" i="20"/>
  <c r="BB104" i="20"/>
  <c r="CQ105" i="20"/>
  <c r="CE120" i="20"/>
  <c r="CK119" i="20"/>
  <c r="Z119" i="20"/>
  <c r="T120" i="20"/>
  <c r="N118" i="20"/>
  <c r="CE119" i="20"/>
  <c r="M115" i="20"/>
  <c r="AR114" i="20"/>
  <c r="CQ115" i="20"/>
  <c r="CR115" i="20"/>
  <c r="AE116" i="20"/>
  <c r="AI116" i="20"/>
  <c r="AL114" i="20"/>
  <c r="S112" i="20"/>
  <c r="CS108" i="20"/>
  <c r="CB113" i="20"/>
  <c r="AV115" i="20"/>
  <c r="Z116" i="20"/>
  <c r="CE116" i="20"/>
  <c r="CQ118" i="20"/>
  <c r="Y112" i="20"/>
  <c r="O111" i="20"/>
  <c r="BE112" i="20"/>
  <c r="AC112" i="20"/>
  <c r="CE105" i="20"/>
  <c r="CK111" i="20"/>
  <c r="M111" i="20"/>
  <c r="BM110" i="20"/>
  <c r="AU113" i="20"/>
  <c r="I111" i="20"/>
  <c r="DA112" i="20"/>
  <c r="CR111" i="20"/>
  <c r="AF112" i="20"/>
  <c r="CU107" i="20"/>
  <c r="T112" i="20"/>
  <c r="AK111" i="20"/>
  <c r="AB105" i="20"/>
  <c r="CZ109" i="20"/>
  <c r="CK106" i="20"/>
  <c r="CY108" i="20"/>
  <c r="CW107" i="20"/>
  <c r="AB107" i="20"/>
  <c r="CU105" i="20"/>
  <c r="D107" i="20"/>
  <c r="CX108" i="20"/>
  <c r="BW104" i="20"/>
  <c r="CE107" i="20"/>
  <c r="DA122" i="20"/>
  <c r="CK121" i="20"/>
  <c r="BE122" i="20"/>
  <c r="AU105" i="20"/>
  <c r="BY103" i="20"/>
  <c r="E105" i="20"/>
  <c r="AQ103" i="20"/>
  <c r="AC122" i="20"/>
  <c r="AM109" i="20"/>
  <c r="CI107" i="20"/>
  <c r="CT104" i="20"/>
  <c r="CB117" i="20"/>
  <c r="AE103" i="20"/>
  <c r="BD106" i="20"/>
  <c r="CT120" i="20"/>
  <c r="BE115" i="20"/>
  <c r="CA119" i="20"/>
  <c r="AX118" i="20"/>
  <c r="P119" i="20"/>
  <c r="BI117" i="20"/>
  <c r="AM115" i="20"/>
  <c r="BE114" i="20"/>
  <c r="CS112" i="20"/>
  <c r="AH115" i="20"/>
  <c r="AI114" i="20"/>
  <c r="BM113" i="20"/>
  <c r="CL116" i="20"/>
  <c r="AO115" i="20"/>
  <c r="S116" i="20"/>
  <c r="Q114" i="20"/>
  <c r="CU114" i="20"/>
  <c r="BY115" i="20"/>
  <c r="CH115" i="20"/>
  <c r="CI113" i="20"/>
  <c r="BM114" i="20"/>
  <c r="BW113" i="20"/>
  <c r="BA114" i="20"/>
  <c r="AE115" i="20"/>
  <c r="Q116" i="20"/>
  <c r="CU116" i="20"/>
  <c r="BY113" i="20"/>
  <c r="CM111" i="20"/>
  <c r="AI110" i="20"/>
  <c r="R111" i="20"/>
  <c r="G113" i="20"/>
  <c r="DC110" i="20"/>
  <c r="F113" i="20"/>
  <c r="BB107" i="20"/>
  <c r="CU110" i="20"/>
  <c r="M110" i="20"/>
  <c r="CV108" i="20"/>
  <c r="CZ108" i="20"/>
  <c r="AW106" i="20"/>
  <c r="CM108" i="20"/>
  <c r="AL108" i="20"/>
  <c r="CG103" i="20"/>
  <c r="CF108" i="20"/>
  <c r="AC109" i="20"/>
  <c r="Y106" i="20"/>
  <c r="T110" i="20"/>
  <c r="G109" i="20"/>
  <c r="AL109" i="20"/>
  <c r="R109" i="20"/>
  <c r="N121" i="20"/>
  <c r="CS110" i="20"/>
  <c r="BP103" i="20"/>
  <c r="I119" i="20"/>
  <c r="AC105" i="20"/>
  <c r="CU103" i="20"/>
  <c r="AM122" i="20"/>
  <c r="CU104" i="20"/>
  <c r="AG103" i="20"/>
  <c r="AU120" i="20"/>
  <c r="AJ104" i="20"/>
  <c r="AX106" i="20"/>
  <c r="CP109" i="20"/>
  <c r="AS106" i="20"/>
  <c r="CI104" i="20"/>
  <c r="CQ104" i="20"/>
  <c r="AZ121" i="20"/>
  <c r="AI106" i="20"/>
  <c r="CE104" i="20"/>
  <c r="BY121" i="20"/>
  <c r="AT106" i="20"/>
  <c r="AH122" i="20"/>
  <c r="AD117" i="20"/>
  <c r="M119" i="20"/>
  <c r="BI119" i="20"/>
  <c r="AU114" i="20"/>
  <c r="H116" i="20"/>
  <c r="BC119" i="20"/>
  <c r="AM113" i="20"/>
  <c r="D115" i="20"/>
  <c r="AQ113" i="20"/>
  <c r="AL111" i="20"/>
  <c r="S113" i="20"/>
  <c r="AO109" i="20"/>
  <c r="L113" i="20"/>
  <c r="AL112" i="20"/>
  <c r="AR110" i="20"/>
  <c r="CL106" i="20"/>
  <c r="K109" i="20"/>
  <c r="U107" i="20"/>
  <c r="BA111" i="20"/>
  <c r="BK108" i="20"/>
  <c r="BI107" i="20"/>
  <c r="AA113" i="20"/>
  <c r="CA106" i="20"/>
  <c r="BO108" i="20"/>
  <c r="CP108" i="20"/>
  <c r="P121" i="20"/>
  <c r="CR109" i="20"/>
  <c r="S107" i="20"/>
  <c r="CT111" i="20"/>
  <c r="AJ105" i="20"/>
  <c r="G110" i="20"/>
  <c r="CM109" i="20"/>
  <c r="E109" i="20"/>
  <c r="F108" i="20"/>
  <c r="W107" i="20"/>
  <c r="BI104" i="20"/>
  <c r="E103" i="20"/>
  <c r="AL104" i="20"/>
  <c r="CK103" i="20"/>
  <c r="CK104" i="20"/>
  <c r="CL122" i="20"/>
  <c r="Z104" i="20"/>
  <c r="AJ122" i="20"/>
  <c r="CW120" i="20"/>
  <c r="BY105" i="20"/>
  <c r="U104" i="20"/>
  <c r="BU104" i="20"/>
  <c r="CY122" i="20"/>
  <c r="CX120" i="20"/>
  <c r="CV118" i="20"/>
  <c r="AF119" i="20"/>
  <c r="BC122" i="20"/>
  <c r="BE117" i="20"/>
  <c r="CG116" i="20"/>
  <c r="CG118" i="20"/>
  <c r="AY119" i="20"/>
  <c r="AE114" i="20"/>
  <c r="CC116" i="20"/>
  <c r="BD114" i="20"/>
  <c r="AA114" i="20"/>
  <c r="E115" i="20"/>
  <c r="CV115" i="20"/>
  <c r="BJ115" i="20"/>
  <c r="AW115" i="20"/>
  <c r="P115" i="20"/>
  <c r="BA113" i="20"/>
  <c r="BG107" i="20"/>
  <c r="CR113" i="20"/>
  <c r="BH116" i="20"/>
  <c r="R114" i="20"/>
  <c r="CX112" i="20"/>
  <c r="AV110" i="20"/>
  <c r="AQ109" i="20"/>
  <c r="BG112" i="20"/>
  <c r="AZ113" i="20"/>
  <c r="CV111" i="20"/>
  <c r="AH110" i="20"/>
  <c r="BO107" i="20"/>
  <c r="Z113" i="20"/>
  <c r="E113" i="20"/>
  <c r="CS111" i="20"/>
  <c r="AO110" i="20"/>
  <c r="AJ112" i="20"/>
  <c r="AX108" i="20"/>
  <c r="BL111" i="20"/>
  <c r="H107" i="20"/>
  <c r="CY106" i="20"/>
  <c r="CX109" i="20"/>
  <c r="DB109" i="20"/>
  <c r="AV108" i="20"/>
  <c r="CU112" i="20"/>
  <c r="CQ108" i="20"/>
  <c r="AM107" i="20"/>
  <c r="CA105" i="20"/>
  <c r="AG110" i="20"/>
  <c r="X109" i="20"/>
  <c r="BA109" i="20"/>
  <c r="BC107" i="20"/>
  <c r="U103" i="20"/>
  <c r="AQ106" i="20"/>
  <c r="CY120" i="20"/>
  <c r="CN103" i="20"/>
  <c r="CP105" i="20"/>
  <c r="CX105" i="20"/>
  <c r="CA103" i="20"/>
  <c r="D103" i="20"/>
  <c r="P104" i="20"/>
  <c r="BO105" i="20"/>
  <c r="K104" i="20"/>
  <c r="AB106" i="20"/>
  <c r="N104" i="20"/>
  <c r="AU106" i="20"/>
  <c r="V104" i="20"/>
  <c r="U122" i="20"/>
  <c r="Y117" i="20"/>
  <c r="BI113" i="20"/>
  <c r="L116" i="20"/>
  <c r="CZ114" i="20"/>
  <c r="BM116" i="20"/>
  <c r="AV114" i="20"/>
  <c r="BK114" i="20"/>
  <c r="AX111" i="20"/>
  <c r="Z114" i="20"/>
  <c r="AW114" i="20"/>
  <c r="CZ111" i="20"/>
  <c r="H115" i="20"/>
  <c r="G112" i="20"/>
  <c r="W113" i="20"/>
  <c r="CW111" i="20"/>
  <c r="AB111" i="20"/>
  <c r="AP113" i="20"/>
  <c r="CL111" i="20"/>
  <c r="BE110" i="20"/>
  <c r="AW112" i="20"/>
  <c r="AG108" i="20"/>
  <c r="BC110" i="20"/>
  <c r="AZ109" i="20"/>
  <c r="AG112" i="20"/>
  <c r="CB112" i="20"/>
  <c r="X111" i="20"/>
  <c r="P113" i="20"/>
  <c r="AO108" i="20"/>
  <c r="BA107" i="20"/>
  <c r="AW107" i="20"/>
  <c r="BM105" i="20"/>
  <c r="CG108" i="20"/>
  <c r="BB108" i="20"/>
  <c r="AC108" i="20"/>
  <c r="V108" i="20"/>
  <c r="AC107" i="20"/>
  <c r="AT109" i="20"/>
  <c r="BO112" i="20"/>
  <c r="AN107" i="20"/>
  <c r="D110" i="20"/>
  <c r="BH108" i="20"/>
  <c r="Y107" i="20"/>
  <c r="BE108" i="20"/>
  <c r="DA104" i="20"/>
  <c r="AJ108" i="20"/>
  <c r="AM103" i="20"/>
  <c r="AR104" i="20"/>
  <c r="BI103" i="20"/>
  <c r="Z103" i="20"/>
  <c r="BY104" i="20"/>
  <c r="BI121" i="20"/>
  <c r="DC122" i="20"/>
  <c r="R106" i="20"/>
  <c r="BE105" i="20"/>
  <c r="DA103" i="20"/>
  <c r="BD104" i="20"/>
  <c r="AY117" i="20"/>
  <c r="BH16" i="20"/>
  <c r="CV121" i="20"/>
  <c r="AA119" i="20"/>
  <c r="DC117" i="20"/>
  <c r="U117" i="20"/>
  <c r="L118" i="20"/>
  <c r="O120" i="20"/>
  <c r="AH120" i="20"/>
  <c r="H114" i="20"/>
  <c r="CL114" i="20"/>
  <c r="CY115" i="20"/>
  <c r="CL113" i="20"/>
  <c r="AE118" i="20"/>
  <c r="Y114" i="20"/>
  <c r="BB13" i="20"/>
  <c r="BB110" i="20"/>
  <c r="CC115" i="20"/>
  <c r="AU116" i="20"/>
  <c r="G114" i="20"/>
  <c r="CU115" i="20"/>
  <c r="AQ114" i="20"/>
  <c r="AM112" i="20"/>
  <c r="V113" i="20"/>
  <c r="K113" i="20"/>
  <c r="BG111" i="20"/>
  <c r="AP112" i="20"/>
  <c r="CL110" i="20"/>
  <c r="G111" i="20"/>
  <c r="AH109" i="20"/>
  <c r="AL110" i="20"/>
  <c r="I107" i="20"/>
  <c r="AO107" i="20"/>
  <c r="U111" i="20"/>
  <c r="D112" i="20"/>
  <c r="AZ110" i="20"/>
  <c r="CP107" i="20"/>
  <c r="AA104" i="20"/>
  <c r="CX106" i="20"/>
  <c r="AR109" i="20"/>
  <c r="AQ111" i="20"/>
  <c r="AR108" i="20"/>
  <c r="L108" i="20"/>
  <c r="AJ109" i="20"/>
  <c r="E104" i="20"/>
  <c r="G107" i="20"/>
  <c r="BM109" i="20"/>
  <c r="BB109" i="20"/>
  <c r="AA108" i="20"/>
  <c r="O107" i="20"/>
  <c r="AW103" i="20"/>
  <c r="BO106" i="20"/>
  <c r="DC107" i="20"/>
  <c r="CN109" i="20"/>
  <c r="AH107" i="20"/>
  <c r="BG106" i="20"/>
  <c r="AH104" i="20"/>
  <c r="AY103" i="20"/>
  <c r="R119" i="20"/>
  <c r="AY105" i="20"/>
  <c r="AX103" i="20"/>
  <c r="CW104" i="20"/>
  <c r="N115" i="20"/>
  <c r="P103" i="20"/>
  <c r="BO104" i="20"/>
  <c r="CP120" i="20"/>
  <c r="DC120" i="20"/>
  <c r="W103" i="20"/>
  <c r="AD122" i="20"/>
  <c r="J104" i="20"/>
  <c r="AU104" i="20"/>
  <c r="BC104" i="20"/>
  <c r="AU122" i="20"/>
  <c r="AI104" i="20"/>
  <c r="CK117" i="20"/>
  <c r="AM117" i="20"/>
  <c r="AO117" i="20"/>
  <c r="AG114" i="20"/>
  <c r="AM118" i="20"/>
  <c r="BW115" i="20"/>
  <c r="Q119" i="20"/>
  <c r="AS121" i="20"/>
  <c r="CS117" i="20"/>
  <c r="AS118" i="20"/>
  <c r="CA114" i="20"/>
  <c r="BX120" i="20"/>
  <c r="AH117" i="20"/>
  <c r="AK120" i="20"/>
  <c r="BG119" i="20"/>
  <c r="BK118" i="20"/>
  <c r="BY118" i="20"/>
  <c r="BO116" i="20"/>
  <c r="CP117" i="20"/>
  <c r="CK114" i="20"/>
  <c r="AP116" i="20"/>
  <c r="DB113" i="20"/>
  <c r="AJ114" i="20"/>
  <c r="CI115" i="20"/>
  <c r="D111" i="20"/>
  <c r="CO116" i="20"/>
  <c r="O116" i="20"/>
  <c r="CP113" i="20"/>
  <c r="G117" i="20"/>
  <c r="M114" i="20"/>
  <c r="AY116" i="20"/>
  <c r="CP115" i="20"/>
  <c r="CC112" i="20"/>
  <c r="BC114" i="20"/>
  <c r="BZ115" i="20"/>
  <c r="CF18" i="20"/>
  <c r="CF115" i="20"/>
  <c r="BP115" i="20"/>
  <c r="K112" i="20"/>
  <c r="BG110" i="20"/>
  <c r="I113" i="20"/>
  <c r="AY110" i="20"/>
  <c r="AI115" i="20"/>
  <c r="CE113" i="20"/>
  <c r="BY112" i="20"/>
  <c r="W111" i="20"/>
  <c r="DA106" i="20"/>
  <c r="CL109" i="20"/>
  <c r="CN106" i="20"/>
  <c r="Q109" i="20"/>
  <c r="BF112" i="20"/>
  <c r="AE108" i="20"/>
  <c r="CW106" i="20"/>
  <c r="N109" i="20"/>
  <c r="AY109" i="20"/>
  <c r="CV106" i="20"/>
  <c r="BG109" i="20"/>
  <c r="AC104" i="20"/>
  <c r="G103" i="20"/>
  <c r="AO105" i="20"/>
  <c r="CM121" i="20"/>
  <c r="AX104" i="20"/>
  <c r="Z122" i="20"/>
  <c r="X106" i="20"/>
  <c r="F103" i="20"/>
  <c r="BE104" i="20"/>
  <c r="BD122" i="20"/>
  <c r="AC106" i="20"/>
  <c r="D104" i="20"/>
  <c r="AE122" i="20"/>
  <c r="AW122" i="20"/>
  <c r="H106" i="20"/>
  <c r="BZ121" i="20"/>
  <c r="AL105" i="20"/>
  <c r="Y104" i="20"/>
  <c r="AG120" i="20"/>
  <c r="BL119" i="20"/>
  <c r="O117" i="20"/>
  <c r="X117" i="20"/>
  <c r="AW119" i="20"/>
  <c r="CI119" i="20"/>
  <c r="AN116" i="20"/>
  <c r="CL118" i="20"/>
  <c r="CX116" i="20"/>
  <c r="AG116" i="20"/>
  <c r="BB116" i="20"/>
  <c r="BL115" i="20"/>
  <c r="AO116" i="20"/>
  <c r="BG113" i="20"/>
  <c r="AK114" i="20"/>
  <c r="O115" i="20"/>
  <c r="DA114" i="20"/>
  <c r="AY108" i="20"/>
  <c r="CQ113" i="20"/>
  <c r="CA113" i="20"/>
  <c r="CK112" i="20"/>
  <c r="BD113" i="20"/>
  <c r="CV114" i="20"/>
  <c r="CM114" i="20"/>
  <c r="BA116" i="20"/>
  <c r="AB114" i="20"/>
  <c r="AV116" i="20"/>
  <c r="BK115" i="20"/>
  <c r="BB112" i="20"/>
  <c r="Z115" i="20"/>
  <c r="Q111" i="20"/>
  <c r="AN112" i="20"/>
  <c r="CP112" i="20"/>
  <c r="AY111" i="20"/>
  <c r="Q112" i="20"/>
  <c r="CT106" i="20"/>
  <c r="BK107" i="20"/>
  <c r="CW109" i="20"/>
  <c r="CR110" i="20"/>
  <c r="J108" i="20"/>
  <c r="AX113" i="20"/>
  <c r="Z112" i="20"/>
  <c r="U108" i="20"/>
  <c r="CU109" i="20"/>
  <c r="I108" i="20"/>
  <c r="O109" i="20"/>
  <c r="D109" i="20"/>
  <c r="AE106" i="20"/>
  <c r="CR108" i="20"/>
  <c r="AN109" i="20"/>
  <c r="CW108" i="20"/>
  <c r="CV105" i="20"/>
  <c r="BU106" i="20"/>
  <c r="X120" i="20"/>
  <c r="CP103" i="20"/>
  <c r="AE105" i="20"/>
  <c r="AN104" i="20"/>
  <c r="N106" i="20"/>
  <c r="S106" i="20"/>
  <c r="CT103" i="20"/>
  <c r="BK121" i="20"/>
  <c r="CI122" i="20"/>
  <c r="AX105" i="20"/>
  <c r="CW103" i="20"/>
  <c r="AD105" i="20"/>
  <c r="Y105" i="20"/>
  <c r="CU122" i="20"/>
  <c r="G106" i="20"/>
  <c r="CH103" i="20"/>
  <c r="AN118" i="20"/>
  <c r="S118" i="20"/>
  <c r="CQ119" i="20"/>
  <c r="AX117" i="20"/>
  <c r="AV118" i="20"/>
  <c r="E117" i="20"/>
  <c r="AB119" i="20"/>
  <c r="I114" i="20"/>
  <c r="CB118" i="20"/>
  <c r="D114" i="20"/>
  <c r="BK113" i="20"/>
  <c r="AL116" i="20"/>
  <c r="BI116" i="20"/>
  <c r="AV113" i="20"/>
  <c r="BK116" i="20"/>
  <c r="CB115" i="20"/>
  <c r="O113" i="20"/>
  <c r="BK111" i="20"/>
  <c r="AP111" i="20"/>
  <c r="CX110" i="20"/>
  <c r="AF111" i="20"/>
  <c r="X113" i="20"/>
  <c r="CV112" i="20"/>
  <c r="AR111" i="20"/>
  <c r="J113" i="20"/>
  <c r="AF113" i="20"/>
  <c r="BE111" i="20"/>
  <c r="CA111" i="20"/>
  <c r="Q113" i="20"/>
  <c r="BM111" i="20"/>
  <c r="F111" i="20"/>
  <c r="AV112" i="20"/>
  <c r="BD110" i="20"/>
  <c r="V107" i="20"/>
  <c r="DB106" i="20"/>
  <c r="E110" i="20"/>
  <c r="BZ108" i="20"/>
  <c r="AQ107" i="20"/>
  <c r="BL107" i="20"/>
  <c r="AH111" i="20"/>
  <c r="M108" i="20"/>
  <c r="AW108" i="20"/>
  <c r="CB107" i="20"/>
  <c r="I110" i="20"/>
  <c r="AZ106" i="20"/>
  <c r="AR103" i="20"/>
  <c r="CL105" i="20"/>
  <c r="AO103" i="20"/>
  <c r="CY109" i="20"/>
  <c r="CG105" i="20"/>
  <c r="S105" i="20"/>
  <c r="AD104" i="20"/>
  <c r="AB122" i="20"/>
  <c r="BA106" i="20"/>
  <c r="AB104" i="20"/>
  <c r="I106" i="20"/>
  <c r="AN105" i="20"/>
  <c r="AO122" i="20"/>
  <c r="P117" i="20"/>
  <c r="M103" i="20"/>
  <c r="CV103" i="20"/>
  <c r="BG105" i="20"/>
  <c r="BQ118" i="20"/>
  <c r="I118" i="20"/>
  <c r="DC115" i="20"/>
  <c r="CG119" i="20"/>
  <c r="AN117" i="20"/>
  <c r="BJ116" i="20"/>
  <c r="CK116" i="20"/>
  <c r="F114" i="20"/>
  <c r="D116" i="20"/>
  <c r="CM115" i="20"/>
  <c r="CU113" i="20"/>
  <c r="W119" i="20"/>
  <c r="BB118" i="20"/>
  <c r="CN114" i="20"/>
  <c r="AO113" i="20"/>
  <c r="CM113" i="20"/>
  <c r="CN115" i="20"/>
  <c r="P112" i="20"/>
  <c r="AT115" i="20"/>
  <c r="CS116" i="20"/>
  <c r="AF116" i="20"/>
  <c r="AK116" i="20"/>
  <c r="DB114" i="20"/>
  <c r="AC110" i="20"/>
  <c r="BO115" i="20"/>
  <c r="CT112" i="20"/>
  <c r="T109" i="20"/>
  <c r="AF110" i="20"/>
  <c r="CY110" i="20"/>
  <c r="AD110" i="20"/>
  <c r="AE112" i="20"/>
  <c r="DC114" i="20"/>
  <c r="AW109" i="20"/>
  <c r="CB108" i="20"/>
  <c r="BD109" i="20"/>
  <c r="DB107" i="20"/>
  <c r="CO106" i="20"/>
  <c r="AS108" i="20"/>
  <c r="X107" i="20"/>
  <c r="CG106" i="20"/>
  <c r="AM106" i="20"/>
  <c r="AZ107" i="20"/>
  <c r="CQ106" i="20"/>
  <c r="CO108" i="20"/>
  <c r="AM108" i="20"/>
  <c r="BD105" i="20"/>
  <c r="AP106" i="20"/>
  <c r="AH103" i="20"/>
  <c r="AS122" i="20"/>
  <c r="BK104" i="20"/>
  <c r="E121" i="20"/>
  <c r="DB104" i="20"/>
  <c r="S104" i="20"/>
  <c r="I105" i="20"/>
  <c r="CM119" i="20"/>
  <c r="BW106" i="20"/>
  <c r="DA120" i="20"/>
  <c r="AV122" i="20"/>
  <c r="AT107" i="20"/>
  <c r="AB103" i="20"/>
  <c r="BZ103" i="20"/>
  <c r="BB106" i="20"/>
  <c r="AI103" i="20"/>
  <c r="CM104" i="20"/>
  <c r="R104" i="20"/>
  <c r="AW105" i="20"/>
  <c r="CU24" i="20"/>
  <c r="AU16" i="20"/>
  <c r="BD18" i="20"/>
  <c r="D22" i="20"/>
  <c r="BQ22" i="20"/>
  <c r="AG22" i="20"/>
  <c r="AO12" i="20"/>
  <c r="CG16" i="20"/>
  <c r="AC14" i="20"/>
  <c r="AD18" i="20"/>
  <c r="CJ15" i="20"/>
  <c r="AN19" i="20"/>
  <c r="CN16" i="20"/>
  <c r="BO17" i="20"/>
  <c r="P14" i="20"/>
  <c r="AL19" i="20"/>
  <c r="BS19" i="20"/>
  <c r="AU18" i="20"/>
  <c r="DB20" i="20"/>
  <c r="CJ21" i="20"/>
  <c r="BB25" i="20"/>
  <c r="AR25" i="20"/>
  <c r="BO16" i="20"/>
  <c r="S21" i="20"/>
  <c r="AD19" i="20"/>
  <c r="AS18" i="20"/>
  <c r="G18" i="20"/>
  <c r="T18" i="20"/>
  <c r="BJ25" i="20"/>
  <c r="AJ24" i="20"/>
  <c r="BA25" i="20"/>
  <c r="BB22" i="20"/>
  <c r="O22" i="20"/>
  <c r="BL24" i="20"/>
  <c r="CF12" i="20"/>
  <c r="AL11" i="20"/>
  <c r="CX18" i="20"/>
  <c r="CY23" i="20"/>
  <c r="AF19" i="20"/>
  <c r="CV18" i="20"/>
  <c r="AH23" i="20"/>
  <c r="AY23" i="20"/>
  <c r="AK20" i="20"/>
  <c r="CO17" i="20"/>
  <c r="CT24" i="20"/>
  <c r="T25" i="20"/>
  <c r="AN22" i="20"/>
  <c r="AR20" i="20"/>
  <c r="AB17" i="20"/>
  <c r="BG23" i="20"/>
  <c r="CF23" i="20"/>
  <c r="BM21" i="20"/>
  <c r="AS24" i="20"/>
  <c r="CQ17" i="20"/>
  <c r="AJ14" i="20"/>
  <c r="L23" i="20"/>
  <c r="BR21" i="20"/>
  <c r="CM19" i="20"/>
  <c r="AA21" i="20"/>
  <c r="BW13" i="20"/>
  <c r="BV25" i="20"/>
  <c r="Y21" i="20"/>
  <c r="CC9" i="20"/>
  <c r="BB17" i="20"/>
  <c r="BW25" i="20"/>
  <c r="CT21" i="20"/>
  <c r="BG16" i="20"/>
  <c r="AR23" i="20"/>
  <c r="BP23" i="20"/>
  <c r="AK23" i="20"/>
  <c r="E15" i="20"/>
  <c r="F14" i="20"/>
  <c r="BE19" i="20"/>
  <c r="DB25" i="20"/>
  <c r="W18" i="20"/>
  <c r="BY18" i="20"/>
  <c r="E18" i="20"/>
  <c r="Y20" i="20"/>
  <c r="DA19" i="20"/>
  <c r="CS15" i="20"/>
  <c r="BL22" i="20"/>
  <c r="V25" i="20"/>
  <c r="CZ21" i="20"/>
  <c r="CL17" i="20"/>
  <c r="BX18" i="20"/>
  <c r="BK25" i="20"/>
  <c r="CY22" i="20"/>
  <c r="X22" i="20"/>
  <c r="CE20" i="20"/>
  <c r="BF22" i="20"/>
  <c r="BG20" i="20"/>
  <c r="AW24" i="20"/>
  <c r="BJ22" i="20"/>
  <c r="BM22" i="20"/>
  <c r="BL21" i="20"/>
  <c r="CU17" i="20"/>
  <c r="F18" i="20"/>
  <c r="F23" i="20"/>
  <c r="CY15" i="20"/>
  <c r="AU17" i="20"/>
  <c r="CM22" i="20"/>
  <c r="CD25" i="20"/>
  <c r="BD23" i="20"/>
  <c r="CW21" i="20"/>
  <c r="CZ19" i="20"/>
  <c r="R17" i="20"/>
  <c r="S22" i="20"/>
  <c r="AH22" i="20"/>
  <c r="AA20" i="20"/>
  <c r="CP22" i="20"/>
  <c r="AK22" i="20"/>
  <c r="CR16" i="20"/>
  <c r="AB21" i="20"/>
  <c r="AX19" i="20"/>
  <c r="CY19" i="20"/>
  <c r="BC21" i="20"/>
  <c r="BT20" i="20"/>
  <c r="CZ22" i="20"/>
  <c r="AM21" i="20"/>
  <c r="BK24" i="20"/>
  <c r="N25" i="20"/>
  <c r="X24" i="20"/>
  <c r="CQ24" i="20"/>
  <c r="AG20" i="20"/>
  <c r="CA25" i="20"/>
  <c r="AS23" i="20"/>
  <c r="CQ18" i="20"/>
  <c r="CM21" i="20"/>
  <c r="CJ18" i="20"/>
  <c r="BC20" i="20"/>
  <c r="AA23" i="20"/>
  <c r="BK14" i="20"/>
  <c r="AA25" i="20"/>
  <c r="CN15" i="20"/>
  <c r="BK23" i="20"/>
  <c r="N24" i="20"/>
  <c r="CZ25" i="20"/>
  <c r="CE24" i="20"/>
  <c r="DB24" i="20"/>
  <c r="CU22" i="20"/>
  <c r="H25" i="20"/>
  <c r="CQ25" i="20"/>
  <c r="Y24" i="20"/>
  <c r="CD21" i="20"/>
  <c r="BC24" i="20"/>
  <c r="BS13" i="20"/>
  <c r="O25" i="20"/>
  <c r="CH20" i="20"/>
  <c r="CB22" i="20"/>
  <c r="BE23" i="20"/>
  <c r="DC15" i="20"/>
  <c r="CC13" i="20"/>
  <c r="BP21" i="20"/>
  <c r="AA12" i="20"/>
  <c r="K21" i="20"/>
  <c r="BX23" i="20"/>
  <c r="AF20" i="20"/>
  <c r="CA20" i="20"/>
  <c r="CP24" i="20"/>
  <c r="BY14" i="20"/>
  <c r="L19" i="20"/>
  <c r="CG22" i="20"/>
  <c r="M22" i="20"/>
  <c r="AV23" i="20"/>
  <c r="BC23" i="20"/>
  <c r="CW25" i="20"/>
  <c r="BV20" i="20"/>
  <c r="DB18" i="20"/>
  <c r="BC13" i="20"/>
  <c r="BI14" i="20"/>
  <c r="DB17" i="20"/>
  <c r="BZ14" i="20"/>
  <c r="AP14" i="20"/>
  <c r="F15" i="20"/>
  <c r="CX25" i="20"/>
  <c r="M23" i="20"/>
  <c r="BP22" i="20"/>
  <c r="CA24" i="20"/>
  <c r="AM22" i="20"/>
  <c r="R21" i="20"/>
  <c r="Q24" i="20"/>
  <c r="AG21" i="20"/>
  <c r="AU15" i="20"/>
  <c r="CR22" i="20"/>
  <c r="U13" i="20"/>
  <c r="AY16" i="20"/>
  <c r="J24" i="20"/>
  <c r="U24" i="20"/>
  <c r="V22" i="20"/>
  <c r="AG24" i="20"/>
  <c r="CZ20" i="20"/>
  <c r="BW21" i="20"/>
  <c r="AX21" i="20"/>
  <c r="R23" i="20"/>
  <c r="CR17" i="20"/>
  <c r="BG19" i="20"/>
  <c r="K17" i="20"/>
  <c r="K19" i="20"/>
  <c r="AN24" i="20"/>
  <c r="AE19" i="20"/>
  <c r="CO24" i="20"/>
  <c r="CX24" i="20"/>
  <c r="CT20" i="20"/>
  <c r="BR20" i="20"/>
  <c r="AR15" i="20"/>
  <c r="AG19" i="20"/>
  <c r="J19" i="20"/>
  <c r="BW19" i="20"/>
  <c r="CD15" i="20"/>
  <c r="BX25" i="20"/>
  <c r="BT22" i="20"/>
  <c r="S20" i="20"/>
  <c r="BX20" i="20"/>
  <c r="AP19" i="20"/>
  <c r="CU16" i="20"/>
  <c r="BM23" i="20"/>
  <c r="CY21" i="20"/>
  <c r="R22" i="20"/>
  <c r="AP24" i="20"/>
  <c r="BP24" i="20"/>
  <c r="F21" i="20"/>
  <c r="S25" i="20"/>
  <c r="R25" i="20"/>
  <c r="BD17" i="20"/>
  <c r="DA24" i="20"/>
  <c r="AK25" i="20"/>
  <c r="D21" i="20"/>
  <c r="Y19" i="20"/>
  <c r="G22" i="20"/>
  <c r="CR21" i="20"/>
  <c r="BH22" i="20"/>
  <c r="BV15" i="20"/>
  <c r="CG15" i="20"/>
  <c r="CL20" i="20"/>
  <c r="G25" i="20"/>
  <c r="V24" i="20"/>
  <c r="AU20" i="20"/>
  <c r="CF16" i="20"/>
  <c r="AY19" i="20"/>
  <c r="AI20" i="20"/>
  <c r="BV19" i="20"/>
  <c r="BL17" i="20"/>
  <c r="BB10" i="20"/>
  <c r="T14" i="20"/>
  <c r="DA11" i="20"/>
  <c r="O14" i="20"/>
  <c r="AF13" i="20"/>
  <c r="AA11" i="20"/>
  <c r="U11" i="20"/>
  <c r="AC25" i="20"/>
  <c r="O23" i="20"/>
  <c r="CN22" i="20"/>
  <c r="CE17" i="20"/>
  <c r="AP17" i="20"/>
  <c r="BU18" i="20"/>
  <c r="CC16" i="20"/>
  <c r="CD16" i="20"/>
  <c r="AU12" i="20"/>
  <c r="AG17" i="20"/>
  <c r="BY16" i="20"/>
  <c r="AD16" i="20"/>
  <c r="AN15" i="20"/>
  <c r="CM11" i="20"/>
  <c r="AM24" i="20"/>
  <c r="U23" i="20"/>
  <c r="AY20" i="20"/>
  <c r="V19" i="20"/>
  <c r="AB20" i="20"/>
  <c r="AZ14" i="20"/>
  <c r="AO17" i="20"/>
  <c r="BA13" i="20"/>
  <c r="AP13" i="20"/>
  <c r="BS23" i="20"/>
  <c r="CG20" i="20"/>
  <c r="CC20" i="20"/>
  <c r="V20" i="20"/>
  <c r="X21" i="20"/>
  <c r="CO22" i="20"/>
  <c r="H19" i="20"/>
  <c r="AM18" i="20"/>
  <c r="BK16" i="20"/>
  <c r="CL14" i="20"/>
  <c r="BA16" i="20"/>
  <c r="I18" i="20"/>
  <c r="BU16" i="20"/>
  <c r="BU10" i="20"/>
  <c r="DA14" i="20"/>
  <c r="CN18" i="20"/>
  <c r="BE24" i="20"/>
  <c r="CL23" i="20"/>
  <c r="BK21" i="20"/>
  <c r="AW19" i="20"/>
  <c r="CS17" i="20"/>
  <c r="CM15" i="20"/>
  <c r="CC17" i="20"/>
  <c r="CM12" i="20"/>
  <c r="CX13" i="20"/>
  <c r="CZ14" i="20"/>
  <c r="BT25" i="20"/>
  <c r="N23" i="20"/>
  <c r="M20" i="20"/>
  <c r="K20" i="20"/>
  <c r="AZ21" i="20"/>
  <c r="AR18" i="20"/>
  <c r="T23" i="20"/>
  <c r="BB16" i="20"/>
  <c r="CS11" i="20"/>
  <c r="CO19" i="20"/>
  <c r="BN12" i="20"/>
  <c r="R18" i="20"/>
  <c r="AX12" i="20"/>
  <c r="CQ10" i="20"/>
  <c r="T11" i="20"/>
  <c r="AZ25" i="20"/>
  <c r="DA20" i="20"/>
  <c r="BU22" i="20"/>
  <c r="F17" i="20"/>
  <c r="BF20" i="20"/>
  <c r="AJ16" i="20"/>
  <c r="W19" i="20"/>
  <c r="AP18" i="20"/>
  <c r="CM25" i="20"/>
  <c r="CE21" i="20"/>
  <c r="BW20" i="20"/>
  <c r="M25" i="20"/>
  <c r="BC16" i="20"/>
  <c r="BS25" i="20"/>
  <c r="CL22" i="20"/>
  <c r="AN23" i="20"/>
  <c r="DA25" i="20"/>
  <c r="CI21" i="20"/>
  <c r="CX21" i="20"/>
  <c r="AY22" i="20"/>
  <c r="DB19" i="20"/>
  <c r="CC25" i="20"/>
  <c r="CF25" i="20"/>
  <c r="BY23" i="20"/>
  <c r="BQ25" i="20"/>
  <c r="CC15" i="20"/>
  <c r="BL18" i="20"/>
  <c r="BI24" i="20"/>
  <c r="AI18" i="20"/>
  <c r="I21" i="20"/>
  <c r="AR21" i="20"/>
  <c r="CY24" i="20"/>
  <c r="S23" i="20"/>
  <c r="F22" i="20"/>
  <c r="DA16" i="20"/>
  <c r="CE22" i="20"/>
  <c r="J15" i="20"/>
  <c r="CK16" i="20"/>
  <c r="AX17" i="20"/>
  <c r="BW24" i="20"/>
  <c r="W25" i="20"/>
  <c r="CU20" i="20"/>
  <c r="CQ20" i="20"/>
  <c r="AK24" i="20"/>
  <c r="BI23" i="20"/>
  <c r="M21" i="20"/>
  <c r="AB6" i="20"/>
  <c r="CQ16" i="20"/>
  <c r="E23" i="20"/>
  <c r="R20" i="20"/>
  <c r="CL18" i="20"/>
  <c r="CN20" i="20"/>
  <c r="D20" i="20"/>
  <c r="BI17" i="20"/>
  <c r="CW18" i="20"/>
  <c r="CO21" i="20"/>
  <c r="CT15" i="20"/>
  <c r="BS15" i="20"/>
  <c r="X17" i="20"/>
  <c r="J25" i="20"/>
  <c r="CZ24" i="20"/>
  <c r="CP18" i="20"/>
  <c r="CL24" i="20"/>
  <c r="W21" i="20"/>
  <c r="CD22" i="20"/>
  <c r="P12" i="20"/>
  <c r="F12" i="20"/>
  <c r="BR10" i="20"/>
  <c r="CK13" i="20"/>
  <c r="AE22" i="20"/>
  <c r="AB24" i="20"/>
  <c r="Z21" i="20"/>
  <c r="CP25" i="20"/>
  <c r="AW20" i="20"/>
  <c r="AO15" i="20"/>
  <c r="O20" i="20"/>
  <c r="CY20" i="20"/>
  <c r="CU13" i="20"/>
  <c r="AJ15" i="20"/>
  <c r="BA14" i="20"/>
  <c r="AB11" i="20"/>
  <c r="AZ13" i="20"/>
  <c r="CH25" i="20"/>
  <c r="AC24" i="20"/>
  <c r="BZ23" i="20"/>
  <c r="BU25" i="20"/>
  <c r="BD24" i="20"/>
  <c r="CC18" i="20"/>
  <c r="BN23" i="20"/>
  <c r="CG25" i="20"/>
  <c r="AC23" i="20"/>
  <c r="CV20" i="20"/>
  <c r="BP7" i="20"/>
  <c r="BP15" i="20"/>
  <c r="BV23" i="20"/>
  <c r="BP17" i="20"/>
  <c r="N22" i="20"/>
  <c r="J22" i="20"/>
  <c r="CT18" i="20"/>
  <c r="BR18" i="20"/>
  <c r="BI16" i="20"/>
  <c r="CG19" i="20"/>
  <c r="Z23" i="20"/>
  <c r="AD17" i="20"/>
  <c r="BQ16" i="20"/>
  <c r="CM20" i="20"/>
  <c r="K23" i="20"/>
  <c r="AV6" i="20"/>
  <c r="CO25" i="20"/>
  <c r="CB25" i="20"/>
  <c r="CT22" i="20"/>
  <c r="CJ22" i="20"/>
  <c r="BY17" i="20"/>
  <c r="CA19" i="20"/>
  <c r="Y23" i="20"/>
  <c r="BD19" i="20"/>
  <c r="CU21" i="20"/>
  <c r="CH22" i="20"/>
  <c r="BG21" i="20"/>
  <c r="CX20" i="20"/>
  <c r="CF14" i="20"/>
  <c r="E17" i="20"/>
  <c r="AL23" i="20"/>
  <c r="E20" i="20"/>
  <c r="F19" i="20"/>
  <c r="CJ19" i="20"/>
  <c r="AH19" i="20"/>
  <c r="CA16" i="20"/>
  <c r="AE21" i="20"/>
  <c r="P18" i="20"/>
  <c r="AM16" i="20"/>
  <c r="CI16" i="20"/>
  <c r="BM17" i="20"/>
  <c r="AZ18" i="20"/>
  <c r="BK13" i="20"/>
  <c r="AA13" i="20"/>
  <c r="AL16" i="20"/>
  <c r="AY13" i="20"/>
  <c r="BR12" i="20"/>
  <c r="AR14" i="20"/>
  <c r="G16" i="20"/>
  <c r="BC14" i="20"/>
  <c r="BX13" i="20"/>
  <c r="W15" i="20"/>
  <c r="AF16" i="20"/>
  <c r="CS14" i="20"/>
  <c r="BB8" i="20"/>
  <c r="CR14" i="20"/>
  <c r="CV13" i="20"/>
  <c r="CQ13" i="20"/>
  <c r="CW15" i="20"/>
  <c r="Z10" i="20"/>
  <c r="BD12" i="20"/>
  <c r="CF9" i="20"/>
  <c r="AQ14" i="20"/>
  <c r="AT6" i="20"/>
  <c r="G10" i="20"/>
  <c r="BA12" i="20"/>
  <c r="I12" i="20"/>
  <c r="K11" i="20"/>
  <c r="BJ8" i="20"/>
  <c r="CE13" i="20"/>
  <c r="BK6" i="20"/>
  <c r="DA7" i="20"/>
  <c r="J8" i="20"/>
  <c r="CE10" i="20"/>
  <c r="CZ8" i="20"/>
  <c r="AM8" i="20"/>
  <c r="N6" i="20"/>
  <c r="I6" i="20"/>
  <c r="AV25" i="20"/>
  <c r="Y7" i="20"/>
  <c r="W20" i="20"/>
  <c r="BL19" i="20"/>
  <c r="U21" i="20"/>
  <c r="BM18" i="20"/>
  <c r="U22" i="20"/>
  <c r="K14" i="20"/>
  <c r="P23" i="20"/>
  <c r="BP20" i="20"/>
  <c r="CJ11" i="20"/>
  <c r="Q14" i="20"/>
  <c r="BP10" i="20"/>
  <c r="AK12" i="20"/>
  <c r="AP11" i="20"/>
  <c r="M15" i="20"/>
  <c r="BQ15" i="20"/>
  <c r="M14" i="20"/>
  <c r="AG15" i="20"/>
  <c r="N13" i="20"/>
  <c r="AD15" i="20"/>
  <c r="BF6" i="20"/>
  <c r="BO15" i="20"/>
  <c r="CK9" i="20"/>
  <c r="CY11" i="20"/>
  <c r="L6" i="20"/>
  <c r="N11" i="20"/>
  <c r="BC8" i="20"/>
  <c r="AR10" i="20"/>
  <c r="AW11" i="20"/>
  <c r="AG8" i="20"/>
  <c r="BP8" i="20"/>
  <c r="L8" i="20"/>
  <c r="R24" i="20"/>
  <c r="BT9" i="20"/>
  <c r="CC7" i="20"/>
  <c r="CF11" i="20"/>
  <c r="AU11" i="20"/>
  <c r="T6" i="20"/>
  <c r="AD6" i="20"/>
  <c r="BF8" i="20"/>
  <c r="BW8" i="20"/>
  <c r="CM23" i="20"/>
  <c r="CX8" i="20"/>
  <c r="BV9" i="20"/>
  <c r="J7" i="20"/>
  <c r="AB9" i="20"/>
  <c r="BJ9" i="20"/>
  <c r="CV6" i="20"/>
  <c r="CH23" i="20"/>
  <c r="H20" i="20"/>
  <c r="AE23" i="20"/>
  <c r="DC19" i="20"/>
  <c r="BC18" i="20"/>
  <c r="Z22" i="20"/>
  <c r="BL16" i="20"/>
  <c r="CV16" i="20"/>
  <c r="J23" i="20"/>
  <c r="BA23" i="20"/>
  <c r="T19" i="20"/>
  <c r="AU14" i="20"/>
  <c r="Z17" i="20"/>
  <c r="BK15" i="20"/>
  <c r="AV19" i="20"/>
  <c r="BO12" i="20"/>
  <c r="AV13" i="20"/>
  <c r="CJ14" i="20"/>
  <c r="CT12" i="20"/>
  <c r="AY15" i="20"/>
  <c r="AS8" i="20"/>
  <c r="AT7" i="20"/>
  <c r="M11" i="20"/>
  <c r="CQ11" i="20"/>
  <c r="X10" i="20"/>
  <c r="AN11" i="20"/>
  <c r="BS12" i="20"/>
  <c r="CR9" i="20"/>
  <c r="J6" i="20"/>
  <c r="AM6" i="20"/>
  <c r="U6" i="20"/>
  <c r="U9" i="20"/>
  <c r="F11" i="20"/>
  <c r="W10" i="20"/>
  <c r="BS24" i="20"/>
  <c r="BR7" i="20"/>
  <c r="Q9" i="20"/>
  <c r="AY8" i="20"/>
  <c r="AC8" i="20"/>
  <c r="E8" i="20"/>
  <c r="BL9" i="20"/>
  <c r="AW25" i="20"/>
  <c r="R9" i="20"/>
  <c r="AF6" i="20"/>
  <c r="BT6" i="20"/>
  <c r="CC24" i="20"/>
  <c r="R7" i="20"/>
  <c r="BQ8" i="20"/>
  <c r="CJ16" i="20"/>
  <c r="BH25" i="20"/>
  <c r="W17" i="20"/>
  <c r="BG22" i="20"/>
  <c r="X18" i="20"/>
  <c r="Y17" i="20"/>
  <c r="BG10" i="20"/>
  <c r="BW16" i="20"/>
  <c r="P19" i="20"/>
  <c r="CT19" i="20"/>
  <c r="I15" i="20"/>
  <c r="AN14" i="20"/>
  <c r="CC11" i="20"/>
  <c r="CD6" i="20"/>
  <c r="BP11" i="20"/>
  <c r="AL15" i="20"/>
  <c r="CH13" i="20"/>
  <c r="AH11" i="20"/>
  <c r="AG16" i="20"/>
  <c r="CC14" i="20"/>
  <c r="BK10" i="20"/>
  <c r="CB15" i="20"/>
  <c r="CH7" i="20"/>
  <c r="BY11" i="20"/>
  <c r="AK6" i="20"/>
  <c r="CX10" i="20"/>
  <c r="AT8" i="20"/>
  <c r="F9" i="20"/>
  <c r="AD11" i="20"/>
  <c r="AU10" i="20"/>
  <c r="H6" i="20"/>
  <c r="AP10" i="20"/>
  <c r="AQ9" i="20"/>
  <c r="BK20" i="20"/>
  <c r="CP6" i="20"/>
  <c r="AN25" i="20"/>
  <c r="CU7" i="20"/>
  <c r="DA6" i="20"/>
  <c r="BB7" i="20"/>
  <c r="AP7" i="20"/>
  <c r="CO8" i="20"/>
  <c r="BG8" i="20"/>
  <c r="CK20" i="20"/>
  <c r="AM19" i="20"/>
  <c r="CY16" i="20"/>
  <c r="AW22" i="20"/>
  <c r="CZ17" i="20"/>
  <c r="AE18" i="20"/>
  <c r="CG14" i="20"/>
  <c r="P15" i="20"/>
  <c r="CT13" i="20"/>
  <c r="BJ20" i="20"/>
  <c r="G20" i="20"/>
  <c r="BR15" i="20"/>
  <c r="O17" i="20"/>
  <c r="CP14" i="20"/>
  <c r="AK19" i="20"/>
  <c r="CQ15" i="20"/>
  <c r="AI11" i="20"/>
  <c r="CV14" i="20"/>
  <c r="AR13" i="20"/>
  <c r="CZ15" i="20"/>
  <c r="Q16" i="20"/>
  <c r="BM14" i="20"/>
  <c r="CF13" i="20"/>
  <c r="D11" i="20"/>
  <c r="V9" i="20"/>
  <c r="BD10" i="20"/>
  <c r="BI11" i="20"/>
  <c r="CA11" i="20"/>
  <c r="AS7" i="20"/>
  <c r="Z12" i="20"/>
  <c r="E9" i="20"/>
  <c r="M7" i="20"/>
  <c r="BJ12" i="20"/>
  <c r="M9" i="20"/>
  <c r="AH10" i="20"/>
  <c r="BI6" i="20"/>
  <c r="CK7" i="20"/>
  <c r="CS8" i="20"/>
  <c r="CQ7" i="20"/>
  <c r="CZ23" i="20"/>
  <c r="AW8" i="20"/>
  <c r="AX22" i="20"/>
  <c r="BE17" i="20"/>
  <c r="M18" i="20"/>
  <c r="O15" i="20"/>
  <c r="CO14" i="20"/>
  <c r="AJ18" i="20"/>
  <c r="AH9" i="20"/>
  <c r="P11" i="20"/>
  <c r="J10" i="20"/>
  <c r="H10" i="20"/>
  <c r="P9" i="20"/>
  <c r="Y11" i="20"/>
  <c r="BW10" i="20"/>
  <c r="CU8" i="20"/>
  <c r="BG12" i="20"/>
  <c r="W9" i="20"/>
  <c r="BG9" i="20"/>
  <c r="AY6" i="20"/>
  <c r="CM24" i="20"/>
  <c r="CA6" i="20"/>
  <c r="AN21" i="20"/>
  <c r="CS16" i="20"/>
  <c r="CH17" i="20"/>
  <c r="BG18" i="20"/>
  <c r="BR17" i="20"/>
  <c r="BN19" i="20"/>
  <c r="M17" i="20"/>
  <c r="BC15" i="20"/>
  <c r="AH15" i="20"/>
  <c r="AW12" i="20"/>
  <c r="BY15" i="20"/>
  <c r="U14" i="20"/>
  <c r="CO13" i="20"/>
  <c r="BS10" i="20"/>
  <c r="BL7" i="20"/>
  <c r="AB8" i="20"/>
  <c r="AY9" i="20"/>
  <c r="M10" i="20"/>
  <c r="CN8" i="20"/>
  <c r="F10" i="20"/>
  <c r="DC14" i="20"/>
  <c r="CW11" i="20"/>
  <c r="I22" i="20"/>
  <c r="AV8" i="20"/>
  <c r="BM7" i="20"/>
  <c r="DB7" i="20"/>
  <c r="BH7" i="20"/>
  <c r="CE7" i="20"/>
  <c r="BY24" i="20"/>
  <c r="CS23" i="20"/>
  <c r="T8" i="20"/>
  <c r="AB22" i="20"/>
  <c r="CI22" i="20"/>
  <c r="AH18" i="20"/>
  <c r="BH18" i="20"/>
  <c r="AV17" i="20"/>
  <c r="BS16" i="20"/>
  <c r="AV18" i="20"/>
  <c r="X16" i="20"/>
  <c r="BT14" i="20"/>
  <c r="V16" i="20"/>
  <c r="BR14" i="20"/>
  <c r="AC15" i="20"/>
  <c r="M13" i="20"/>
  <c r="R8" i="20"/>
  <c r="BX7" i="20"/>
  <c r="AO9" i="20"/>
  <c r="CD8" i="20"/>
  <c r="DB9" i="20"/>
  <c r="BR8" i="20"/>
  <c r="CC6" i="20"/>
  <c r="CL7" i="20"/>
  <c r="AS12" i="20"/>
  <c r="DA12" i="20"/>
  <c r="CN23" i="20"/>
  <c r="CP8" i="20"/>
  <c r="BU20" i="20"/>
  <c r="L24" i="20"/>
  <c r="BB6" i="20"/>
  <c r="BF9" i="20"/>
  <c r="N18" i="20"/>
  <c r="Z6" i="20"/>
  <c r="Z7" i="20"/>
  <c r="BD7" i="20"/>
  <c r="AP8" i="20"/>
  <c r="CL6" i="20"/>
  <c r="BU24" i="20"/>
  <c r="AM17" i="20"/>
  <c r="BX22" i="20"/>
  <c r="K22" i="20"/>
  <c r="Q20" i="20"/>
  <c r="DC18" i="20"/>
  <c r="CG21" i="20"/>
  <c r="BU19" i="20"/>
  <c r="I17" i="20"/>
  <c r="CL21" i="20"/>
  <c r="AW17" i="20"/>
  <c r="BC19" i="20"/>
  <c r="CY10" i="20"/>
  <c r="CH14" i="20"/>
  <c r="BP18" i="20"/>
  <c r="BN6" i="20"/>
  <c r="BE13" i="20"/>
  <c r="F16" i="20"/>
  <c r="CI11" i="20"/>
  <c r="BJ15" i="20"/>
  <c r="AV15" i="20"/>
  <c r="CR13" i="20"/>
  <c r="G11" i="20"/>
  <c r="AO11" i="20"/>
  <c r="H8" i="20"/>
  <c r="AF7" i="20"/>
  <c r="BN7" i="20"/>
  <c r="BT8" i="20"/>
  <c r="BX6" i="20"/>
  <c r="AH14" i="20"/>
  <c r="BM12" i="20"/>
  <c r="D13" i="20"/>
  <c r="DC6" i="20"/>
  <c r="CQ12" i="20"/>
  <c r="AR8" i="20"/>
  <c r="AR6" i="20"/>
  <c r="BX24" i="20"/>
  <c r="CV8" i="20"/>
  <c r="N8" i="20"/>
  <c r="X9" i="20"/>
  <c r="P7" i="20"/>
  <c r="AJ25" i="20"/>
  <c r="BZ6" i="20"/>
  <c r="AU9" i="20"/>
  <c r="U25" i="20"/>
  <c r="AF22" i="20"/>
  <c r="BN8" i="20"/>
  <c r="AF8" i="20"/>
  <c r="CB6" i="20"/>
  <c r="BG24" i="20"/>
  <c r="AJ22" i="20"/>
  <c r="BE22" i="20"/>
  <c r="BN22" i="20"/>
  <c r="CS20" i="20"/>
  <c r="L15" i="20"/>
  <c r="AE17" i="20"/>
  <c r="D18" i="20"/>
  <c r="AR17" i="20"/>
  <c r="BT17" i="20"/>
  <c r="R16" i="20"/>
  <c r="L14" i="20"/>
  <c r="AS17" i="20"/>
  <c r="BU14" i="20"/>
  <c r="T16" i="20"/>
  <c r="CV10" i="20"/>
  <c r="K12" i="20"/>
  <c r="CG10" i="20"/>
  <c r="AA7" i="20"/>
  <c r="CH10" i="20"/>
  <c r="L9" i="20"/>
  <c r="BO24" i="20"/>
  <c r="Z8" i="20"/>
  <c r="G13" i="20"/>
  <c r="CG7" i="20"/>
  <c r="O8" i="20"/>
  <c r="CB7" i="20"/>
  <c r="AG12" i="20"/>
  <c r="AP9" i="20"/>
  <c r="AH6" i="20"/>
  <c r="L7" i="20"/>
  <c r="CL8" i="20"/>
  <c r="BR9" i="20"/>
  <c r="N9" i="20"/>
  <c r="DC23" i="20"/>
  <c r="AI25" i="20"/>
  <c r="CU25" i="20"/>
  <c r="V8" i="20"/>
  <c r="AU22" i="20"/>
  <c r="BD22" i="20"/>
  <c r="CI17" i="20"/>
  <c r="AB23" i="20"/>
  <c r="AX20" i="20"/>
  <c r="BE12" i="20"/>
  <c r="H17" i="20"/>
  <c r="CO15" i="20"/>
  <c r="AK17" i="20"/>
  <c r="O18" i="20"/>
  <c r="CK18" i="20"/>
  <c r="U19" i="20"/>
  <c r="AD10" i="20"/>
  <c r="BS18" i="20"/>
  <c r="CB14" i="20"/>
  <c r="CI14" i="20"/>
  <c r="AN6" i="20"/>
  <c r="CY13" i="20"/>
  <c r="BN17" i="20"/>
  <c r="CB11" i="20"/>
  <c r="BD13" i="20"/>
  <c r="W14" i="20"/>
  <c r="O13" i="20"/>
  <c r="BA10" i="20"/>
  <c r="BU6" i="20"/>
  <c r="BB12" i="20"/>
  <c r="DC7" i="20"/>
  <c r="D12" i="20"/>
  <c r="BL12" i="20"/>
  <c r="AG7" i="20"/>
  <c r="BH11" i="20"/>
  <c r="CS6" i="20"/>
  <c r="AS6" i="20"/>
  <c r="AF12" i="20"/>
  <c r="X6" i="20"/>
  <c r="G6" i="20"/>
  <c r="AD7" i="20"/>
  <c r="AB25" i="20"/>
  <c r="DC25" i="20"/>
  <c r="BY8" i="20"/>
  <c r="P20" i="20"/>
  <c r="BZ8" i="20"/>
  <c r="CA21" i="20"/>
  <c r="CR25" i="20"/>
  <c r="BF19" i="20"/>
  <c r="AD22" i="20"/>
  <c r="AN20" i="20"/>
  <c r="BJ19" i="20"/>
  <c r="CZ18" i="20"/>
  <c r="BS20" i="20"/>
  <c r="AT14" i="20"/>
  <c r="Q7" i="20"/>
  <c r="H18" i="20"/>
  <c r="BU13" i="20"/>
  <c r="BT13" i="20"/>
  <c r="G7" i="20"/>
  <c r="F13" i="20"/>
  <c r="Y16" i="20"/>
  <c r="CZ13" i="20"/>
  <c r="AS14" i="20"/>
  <c r="CV12" i="20"/>
  <c r="BM15" i="20"/>
  <c r="CL11" i="20"/>
  <c r="BZ12" i="20"/>
  <c r="CX9" i="20"/>
  <c r="CA9" i="20"/>
  <c r="AT11" i="20"/>
  <c r="AE9" i="20"/>
  <c r="AY12" i="20"/>
  <c r="G12" i="20"/>
  <c r="BW7" i="20"/>
  <c r="BX11" i="20"/>
  <c r="CI6" i="20"/>
  <c r="G24" i="20"/>
  <c r="CR6" i="20"/>
  <c r="BO8" i="20"/>
  <c r="H9" i="20"/>
  <c r="AR9" i="20"/>
  <c r="CF19" i="20"/>
  <c r="AQ20" i="20"/>
  <c r="BX19" i="20"/>
  <c r="CX17" i="20"/>
  <c r="CQ19" i="20"/>
  <c r="CX19" i="20"/>
  <c r="BT16" i="20"/>
  <c r="AK15" i="20"/>
  <c r="AX10" i="20"/>
  <c r="CR15" i="20"/>
  <c r="CZ9" i="20"/>
  <c r="CE8" i="20"/>
  <c r="BC11" i="20"/>
  <c r="Y14" i="20"/>
  <c r="BQ14" i="20"/>
  <c r="Z11" i="20"/>
  <c r="CL12" i="20"/>
  <c r="L10" i="20"/>
  <c r="CN9" i="20"/>
  <c r="AR12" i="20"/>
  <c r="BO11" i="20"/>
  <c r="AC6" i="20"/>
  <c r="CH9" i="20"/>
  <c r="AK11" i="20"/>
  <c r="BL11" i="20"/>
  <c r="AY7" i="20"/>
  <c r="BP9" i="20"/>
  <c r="CG8" i="20"/>
  <c r="BH6" i="20"/>
  <c r="BS9" i="20"/>
  <c r="BZ7" i="20"/>
  <c r="CG24" i="20"/>
  <c r="BW9" i="20"/>
  <c r="M6" i="20"/>
  <c r="F20" i="20"/>
  <c r="CE15" i="20"/>
  <c r="CL16" i="20"/>
  <c r="AX18" i="20"/>
  <c r="CH18" i="20"/>
  <c r="CL15" i="20"/>
  <c r="CO10" i="20"/>
  <c r="X19" i="20"/>
  <c r="BX16" i="20"/>
  <c r="AF18" i="20"/>
  <c r="AC13" i="20"/>
  <c r="BI13" i="20"/>
  <c r="BG14" i="20"/>
  <c r="M12" i="20"/>
  <c r="AD13" i="20"/>
  <c r="CD10" i="20"/>
  <c r="E16" i="20"/>
  <c r="CH15" i="20"/>
  <c r="AA14" i="20"/>
  <c r="AC20" i="20"/>
  <c r="CN11" i="20"/>
  <c r="S6" i="20"/>
  <c r="CO6" i="20"/>
  <c r="CY6" i="20"/>
  <c r="AU6" i="20"/>
  <c r="T9" i="20"/>
  <c r="AK9" i="20"/>
  <c r="CS7" i="20"/>
  <c r="CB24" i="20"/>
  <c r="AD9" i="20"/>
  <c r="V6" i="20"/>
  <c r="CJ6" i="20"/>
  <c r="BQ6" i="20"/>
  <c r="BU23" i="20"/>
  <c r="BR16" i="20"/>
  <c r="AT22" i="20"/>
  <c r="E22" i="20"/>
  <c r="AJ23" i="20"/>
  <c r="AV21" i="20"/>
  <c r="D17" i="20"/>
  <c r="AS15" i="20"/>
  <c r="AW18" i="20"/>
  <c r="T10" i="20"/>
  <c r="BD15" i="20"/>
  <c r="N14" i="20"/>
  <c r="AZ12" i="20"/>
  <c r="CM10" i="20"/>
  <c r="E14" i="20"/>
  <c r="U16" i="20"/>
  <c r="CK10" i="20"/>
  <c r="BD6" i="20"/>
  <c r="CG6" i="20"/>
  <c r="BM10" i="20"/>
  <c r="CE6" i="20"/>
  <c r="BL6" i="20"/>
  <c r="BC10" i="20"/>
  <c r="J9" i="20"/>
  <c r="AA9" i="20"/>
  <c r="AD12" i="20"/>
  <c r="AL9" i="20"/>
  <c r="I24" i="20"/>
  <c r="H24" i="20"/>
  <c r="Y6" i="20"/>
  <c r="AL8" i="20"/>
  <c r="CT23" i="20"/>
  <c r="NG7" i="18" l="1"/>
  <c r="NG8" i="18"/>
  <c r="NG9" i="18"/>
  <c r="NG10" i="18"/>
  <c r="NG11" i="18"/>
  <c r="NG12" i="18"/>
  <c r="NG13" i="18"/>
  <c r="NG20" i="18"/>
  <c r="NG14" i="18"/>
  <c r="NG15" i="18"/>
  <c r="NG6" i="18"/>
  <c r="NG16" i="18"/>
  <c r="NG21" i="18"/>
  <c r="NG17" i="18"/>
  <c r="NG18" i="18"/>
  <c r="NG19" i="18"/>
  <c r="Z9" i="19"/>
  <c r="OQ5" i="18"/>
  <c r="OQ12" i="18"/>
  <c r="OQ11" i="18"/>
  <c r="QA18" i="18"/>
  <c r="QA19" i="18"/>
  <c r="QA20" i="18"/>
  <c r="OQ16" i="18"/>
  <c r="OQ19" i="18"/>
  <c r="OQ7" i="18"/>
  <c r="NS12" i="18"/>
  <c r="NS15" i="18"/>
  <c r="NS7" i="18"/>
  <c r="NS11" i="18"/>
  <c r="NS13" i="18"/>
  <c r="NS14" i="18"/>
  <c r="NS6" i="18"/>
  <c r="NS10" i="18"/>
  <c r="NS16" i="18"/>
  <c r="NS17" i="18"/>
  <c r="NS21" i="18"/>
  <c r="NS9" i="18"/>
  <c r="NS18" i="18"/>
  <c r="NS19" i="18"/>
  <c r="NS20" i="18"/>
  <c r="NS8" i="18"/>
  <c r="LQ19" i="18"/>
  <c r="LQ15" i="18"/>
  <c r="LQ10" i="18"/>
  <c r="LQ14" i="18"/>
  <c r="LQ13" i="18"/>
  <c r="LQ6" i="18"/>
  <c r="LQ18" i="18"/>
  <c r="QA9" i="18"/>
  <c r="QA10" i="18"/>
  <c r="QA11" i="18"/>
  <c r="QA13" i="18"/>
  <c r="QA12" i="18"/>
  <c r="QA16" i="18"/>
  <c r="QA17" i="18"/>
  <c r="QA21" i="18"/>
  <c r="OQ21" i="18"/>
  <c r="QA8" i="18"/>
  <c r="OQ18" i="18"/>
  <c r="NG4" i="18"/>
  <c r="NG5" i="18"/>
  <c r="OQ17" i="18"/>
  <c r="OS17" i="18" s="1"/>
  <c r="NM11" i="18"/>
  <c r="NM10" i="18"/>
  <c r="LQ12" i="18"/>
  <c r="LQ5" i="18"/>
  <c r="MI3" i="18"/>
  <c r="MI4" i="18"/>
  <c r="MI20" i="18"/>
  <c r="MI5" i="18"/>
  <c r="MK5" i="18" s="1"/>
  <c r="MI7" i="18"/>
  <c r="MI8" i="18"/>
  <c r="MI9" i="18"/>
  <c r="MI10" i="18"/>
  <c r="MI6" i="18"/>
  <c r="MI11" i="18"/>
  <c r="MI12" i="18"/>
  <c r="MI19" i="18"/>
  <c r="MK19" i="18" s="1"/>
  <c r="MI13" i="18"/>
  <c r="MK13" i="18" s="1"/>
  <c r="MI21" i="18"/>
  <c r="MI14" i="18"/>
  <c r="MI15" i="18"/>
  <c r="MI18" i="18"/>
  <c r="MI16" i="18"/>
  <c r="MI17" i="18"/>
  <c r="NM21" i="18"/>
  <c r="NM5" i="18"/>
  <c r="OQ3" i="18"/>
  <c r="PU7" i="18"/>
  <c r="QM10" i="18"/>
  <c r="QG14" i="18"/>
  <c r="PO18" i="18"/>
  <c r="PO2" i="18"/>
  <c r="PI6" i="18"/>
  <c r="PC10" i="18"/>
  <c r="OW14" i="18"/>
  <c r="OK18" i="18"/>
  <c r="OK2" i="18"/>
  <c r="OE6" i="18"/>
  <c r="NY10" i="18"/>
  <c r="NG2" i="18"/>
  <c r="NA6" i="18"/>
  <c r="MU10" i="18"/>
  <c r="MO14" i="18"/>
  <c r="MC18" i="18"/>
  <c r="MC2" i="18"/>
  <c r="LW6" i="18"/>
  <c r="LK14" i="18"/>
  <c r="LE18" i="18"/>
  <c r="LE2" i="18"/>
  <c r="KY6" i="18"/>
  <c r="KS10" i="18"/>
  <c r="KM14" i="18"/>
  <c r="KG18" i="18"/>
  <c r="KG2" i="18"/>
  <c r="KA6" i="18"/>
  <c r="JU10" i="18"/>
  <c r="JO14" i="18"/>
  <c r="JI18" i="18"/>
  <c r="JI2" i="18"/>
  <c r="JC6" i="18"/>
  <c r="IW10" i="18"/>
  <c r="IQ14" i="18"/>
  <c r="IK18" i="18"/>
  <c r="IK2" i="18"/>
  <c r="IE6" i="18"/>
  <c r="HY10" i="18"/>
  <c r="HS14" i="18"/>
  <c r="HM18" i="18"/>
  <c r="HM2" i="18"/>
  <c r="HG6" i="18"/>
  <c r="HA10" i="18"/>
  <c r="GU14" i="18"/>
  <c r="GO18" i="18"/>
  <c r="GO2" i="18"/>
  <c r="GI6" i="18"/>
  <c r="GC10" i="18"/>
  <c r="FW14" i="18"/>
  <c r="FQ18" i="18"/>
  <c r="FQ2" i="18"/>
  <c r="FK6" i="18"/>
  <c r="FE10" i="18"/>
  <c r="EY14" i="18"/>
  <c r="ES18" i="18"/>
  <c r="ES2" i="18"/>
  <c r="EM6" i="18"/>
  <c r="EG10" i="18"/>
  <c r="EA14" i="18"/>
  <c r="DU18" i="18"/>
  <c r="DU2" i="18"/>
  <c r="DO6" i="18"/>
  <c r="DI10" i="18"/>
  <c r="DC14" i="18"/>
  <c r="CW18" i="18"/>
  <c r="CW2" i="18"/>
  <c r="NM20" i="18"/>
  <c r="NM4" i="18"/>
  <c r="OQ2" i="18"/>
  <c r="PU6" i="18"/>
  <c r="QA5" i="18"/>
  <c r="QM9" i="18"/>
  <c r="QG13" i="18"/>
  <c r="PO17" i="18"/>
  <c r="PI21" i="18"/>
  <c r="PI5" i="18"/>
  <c r="PC9" i="18"/>
  <c r="OW13" i="18"/>
  <c r="OK17" i="18"/>
  <c r="OE21" i="18"/>
  <c r="OE5" i="18"/>
  <c r="NY9" i="18"/>
  <c r="NA21" i="18"/>
  <c r="NA5" i="18"/>
  <c r="MU9" i="18"/>
  <c r="MO13" i="18"/>
  <c r="MC17" i="18"/>
  <c r="LW21" i="18"/>
  <c r="LW5" i="18"/>
  <c r="LQ9" i="18"/>
  <c r="LK13" i="18"/>
  <c r="LE17" i="18"/>
  <c r="KY21" i="18"/>
  <c r="KY5" i="18"/>
  <c r="KS9" i="18"/>
  <c r="KM13" i="18"/>
  <c r="KG17" i="18"/>
  <c r="KA21" i="18"/>
  <c r="KA5" i="18"/>
  <c r="JU9" i="18"/>
  <c r="JO13" i="18"/>
  <c r="JI17" i="18"/>
  <c r="JC21" i="18"/>
  <c r="JC5" i="18"/>
  <c r="IW9" i="18"/>
  <c r="IQ13" i="18"/>
  <c r="IK17" i="18"/>
  <c r="IE21" i="18"/>
  <c r="IE5" i="18"/>
  <c r="HY9" i="18"/>
  <c r="HS13" i="18"/>
  <c r="HM17" i="18"/>
  <c r="HG21" i="18"/>
  <c r="HG5" i="18"/>
  <c r="HA9" i="18"/>
  <c r="GU13" i="18"/>
  <c r="GO17" i="18"/>
  <c r="GI21" i="18"/>
  <c r="GI5" i="18"/>
  <c r="GC9" i="18"/>
  <c r="FW13" i="18"/>
  <c r="FQ17" i="18"/>
  <c r="FK21" i="18"/>
  <c r="FK5" i="18"/>
  <c r="FE9" i="18"/>
  <c r="EY13" i="18"/>
  <c r="ES17" i="18"/>
  <c r="EM21" i="18"/>
  <c r="EM5" i="18"/>
  <c r="EG9" i="18"/>
  <c r="EA13" i="18"/>
  <c r="DU17" i="18"/>
  <c r="DW17" i="18" s="1"/>
  <c r="DO21" i="18"/>
  <c r="DQ21" i="18" s="1"/>
  <c r="DO5" i="18"/>
  <c r="DQ5" i="18" s="1"/>
  <c r="DI9" i="18"/>
  <c r="DC13" i="18"/>
  <c r="CW17" i="18"/>
  <c r="CQ21" i="18"/>
  <c r="CQ5" i="18"/>
  <c r="CK9" i="18"/>
  <c r="CE13" i="18"/>
  <c r="BY17" i="18"/>
  <c r="BS21" i="18"/>
  <c r="BU21" i="18" s="1"/>
  <c r="BS5" i="18"/>
  <c r="BM9" i="18"/>
  <c r="BG13" i="18"/>
  <c r="NM19" i="18"/>
  <c r="NM3" i="18"/>
  <c r="PU21" i="18"/>
  <c r="PU5" i="18"/>
  <c r="QA4" i="18"/>
  <c r="QM8" i="18"/>
  <c r="QG12" i="18"/>
  <c r="PI20" i="18"/>
  <c r="PI4" i="18"/>
  <c r="PC8" i="18"/>
  <c r="OW12" i="18"/>
  <c r="OK16" i="18"/>
  <c r="OE20" i="18"/>
  <c r="OE4" i="18"/>
  <c r="NY8" i="18"/>
  <c r="NA20" i="18"/>
  <c r="NA4" i="18"/>
  <c r="MU8" i="18"/>
  <c r="MO12" i="18"/>
  <c r="MC16" i="18"/>
  <c r="LW20" i="18"/>
  <c r="LW4" i="18"/>
  <c r="LQ8" i="18"/>
  <c r="LK12" i="18"/>
  <c r="LE16" i="18"/>
  <c r="KY20" i="18"/>
  <c r="KY4" i="18"/>
  <c r="KS8" i="18"/>
  <c r="KM12" i="18"/>
  <c r="KG16" i="18"/>
  <c r="KA20" i="18"/>
  <c r="KA4" i="18"/>
  <c r="JU8" i="18"/>
  <c r="JO12" i="18"/>
  <c r="JI16" i="18"/>
  <c r="JC20" i="18"/>
  <c r="JC4" i="18"/>
  <c r="IW8" i="18"/>
  <c r="IQ12" i="18"/>
  <c r="IK16" i="18"/>
  <c r="IE20" i="18"/>
  <c r="IE4" i="18"/>
  <c r="HY8" i="18"/>
  <c r="HS12" i="18"/>
  <c r="HM16" i="18"/>
  <c r="HG20" i="18"/>
  <c r="HG4" i="18"/>
  <c r="HA8" i="18"/>
  <c r="GU12" i="18"/>
  <c r="GO16" i="18"/>
  <c r="GI20" i="18"/>
  <c r="GI4" i="18"/>
  <c r="GC8" i="18"/>
  <c r="FW12" i="18"/>
  <c r="FQ16" i="18"/>
  <c r="FK20" i="18"/>
  <c r="FK4" i="18"/>
  <c r="FE8" i="18"/>
  <c r="EY12" i="18"/>
  <c r="ES16" i="18"/>
  <c r="EM20" i="18"/>
  <c r="EM4" i="18"/>
  <c r="NM18" i="18"/>
  <c r="NM2" i="18"/>
  <c r="PU20" i="18"/>
  <c r="PU4" i="18"/>
  <c r="QA3" i="18"/>
  <c r="QM7" i="18"/>
  <c r="QG11" i="18"/>
  <c r="PO15" i="18"/>
  <c r="PI19" i="18"/>
  <c r="PI3" i="18"/>
  <c r="PC7" i="18"/>
  <c r="OW11" i="18"/>
  <c r="OK15" i="18"/>
  <c r="OE19" i="18"/>
  <c r="OE3" i="18"/>
  <c r="NY7" i="18"/>
  <c r="NA19" i="18"/>
  <c r="NA3" i="18"/>
  <c r="MU7" i="18"/>
  <c r="MO11" i="18"/>
  <c r="MC15" i="18"/>
  <c r="LW19" i="18"/>
  <c r="LW3" i="18"/>
  <c r="LQ7" i="18"/>
  <c r="LK11" i="18"/>
  <c r="LE15" i="18"/>
  <c r="KY19" i="18"/>
  <c r="KY3" i="18"/>
  <c r="KS7" i="18"/>
  <c r="KM11" i="18"/>
  <c r="KG15" i="18"/>
  <c r="KA19" i="18"/>
  <c r="KA3" i="18"/>
  <c r="JU7" i="18"/>
  <c r="JO11" i="18"/>
  <c r="JI15" i="18"/>
  <c r="JC19" i="18"/>
  <c r="JC3" i="18"/>
  <c r="IW7" i="18"/>
  <c r="IQ11" i="18"/>
  <c r="IK15" i="18"/>
  <c r="IE19" i="18"/>
  <c r="IE3" i="18"/>
  <c r="HY7" i="18"/>
  <c r="HS11" i="18"/>
  <c r="HM15" i="18"/>
  <c r="HG19" i="18"/>
  <c r="HG3" i="18"/>
  <c r="HA7" i="18"/>
  <c r="GU11" i="18"/>
  <c r="GO15" i="18"/>
  <c r="GI19" i="18"/>
  <c r="GI3" i="18"/>
  <c r="GC7" i="18"/>
  <c r="FW11" i="18"/>
  <c r="FQ15" i="18"/>
  <c r="FK19" i="18"/>
  <c r="FK3" i="18"/>
  <c r="FE7" i="18"/>
  <c r="EY11" i="18"/>
  <c r="ES15" i="18"/>
  <c r="EM19" i="18"/>
  <c r="EM3" i="18"/>
  <c r="EG7" i="18"/>
  <c r="EA11" i="18"/>
  <c r="EC11" i="18" s="1"/>
  <c r="DU15" i="18"/>
  <c r="DO19" i="18"/>
  <c r="DO3" i="18"/>
  <c r="DI7" i="18"/>
  <c r="DK7" i="18" s="1"/>
  <c r="DC11" i="18"/>
  <c r="CW15" i="18"/>
  <c r="CQ19" i="18"/>
  <c r="CQ3" i="18"/>
  <c r="CK7" i="18"/>
  <c r="CE11" i="18"/>
  <c r="BY15" i="18"/>
  <c r="BS19" i="18"/>
  <c r="BS3" i="18"/>
  <c r="BM7" i="18"/>
  <c r="BO7" i="18" s="1"/>
  <c r="BG11" i="18"/>
  <c r="BA15" i="18"/>
  <c r="AU19" i="18"/>
  <c r="AU3" i="18"/>
  <c r="NM17" i="18"/>
  <c r="PU19" i="18"/>
  <c r="PU3" i="18"/>
  <c r="QA2" i="18"/>
  <c r="QM6" i="18"/>
  <c r="QG10" i="18"/>
  <c r="PO14" i="18"/>
  <c r="PI18" i="18"/>
  <c r="PI2" i="18"/>
  <c r="PC6" i="18"/>
  <c r="OW10" i="18"/>
  <c r="OK14" i="18"/>
  <c r="OE18" i="18"/>
  <c r="OE2" i="18"/>
  <c r="NY6" i="18"/>
  <c r="NA18" i="18"/>
  <c r="NA2" i="18"/>
  <c r="MU6" i="18"/>
  <c r="MO10" i="18"/>
  <c r="MC14" i="18"/>
  <c r="LW18" i="18"/>
  <c r="LW2" i="18"/>
  <c r="LK10" i="18"/>
  <c r="LE14" i="18"/>
  <c r="KY18" i="18"/>
  <c r="KY2" i="18"/>
  <c r="KS6" i="18"/>
  <c r="KM10" i="18"/>
  <c r="KG14" i="18"/>
  <c r="KA18" i="18"/>
  <c r="KA2" i="18"/>
  <c r="JU6" i="18"/>
  <c r="JO10" i="18"/>
  <c r="JI14" i="18"/>
  <c r="JC18" i="18"/>
  <c r="JC2" i="18"/>
  <c r="IW6" i="18"/>
  <c r="IQ10" i="18"/>
  <c r="IK14" i="18"/>
  <c r="IE18" i="18"/>
  <c r="IE2" i="18"/>
  <c r="HY6" i="18"/>
  <c r="HS10" i="18"/>
  <c r="HM14" i="18"/>
  <c r="HG18" i="18"/>
  <c r="HG2" i="18"/>
  <c r="HA6" i="18"/>
  <c r="GU10" i="18"/>
  <c r="GO14" i="18"/>
  <c r="GI18" i="18"/>
  <c r="GI2" i="18"/>
  <c r="GC6" i="18"/>
  <c r="FW10" i="18"/>
  <c r="FQ14" i="18"/>
  <c r="FK18" i="18"/>
  <c r="FK2" i="18"/>
  <c r="FE6" i="18"/>
  <c r="EY10" i="18"/>
  <c r="ES14" i="18"/>
  <c r="EM18" i="18"/>
  <c r="EM2" i="18"/>
  <c r="EG6" i="18"/>
  <c r="EA10" i="18"/>
  <c r="DU14" i="18"/>
  <c r="NM16" i="18"/>
  <c r="PU18" i="18"/>
  <c r="PU2" i="18"/>
  <c r="QM21" i="18"/>
  <c r="QM5" i="18"/>
  <c r="QG9" i="18"/>
  <c r="PO13" i="18"/>
  <c r="PI17" i="18"/>
  <c r="PC21" i="18"/>
  <c r="PC5" i="18"/>
  <c r="OW9" i="18"/>
  <c r="OK13" i="18"/>
  <c r="OE17" i="18"/>
  <c r="NY21" i="18"/>
  <c r="NY5" i="18"/>
  <c r="NA17" i="18"/>
  <c r="MU21" i="18"/>
  <c r="MU5" i="18"/>
  <c r="MO9" i="18"/>
  <c r="MC13" i="18"/>
  <c r="LW17" i="18"/>
  <c r="LQ21" i="18"/>
  <c r="LK9" i="18"/>
  <c r="LE13" i="18"/>
  <c r="KY17" i="18"/>
  <c r="KS21" i="18"/>
  <c r="KS5" i="18"/>
  <c r="KM9" i="18"/>
  <c r="KG13" i="18"/>
  <c r="KA17" i="18"/>
  <c r="JU21" i="18"/>
  <c r="JU5" i="18"/>
  <c r="JO9" i="18"/>
  <c r="JI13" i="18"/>
  <c r="JC17" i="18"/>
  <c r="IW21" i="18"/>
  <c r="IW5" i="18"/>
  <c r="IQ9" i="18"/>
  <c r="IK13" i="18"/>
  <c r="IE17" i="18"/>
  <c r="HY21" i="18"/>
  <c r="HY5" i="18"/>
  <c r="HS9" i="18"/>
  <c r="HM13" i="18"/>
  <c r="HG17" i="18"/>
  <c r="HA21" i="18"/>
  <c r="HA5" i="18"/>
  <c r="GU9" i="18"/>
  <c r="GO13" i="18"/>
  <c r="GI17" i="18"/>
  <c r="GC21" i="18"/>
  <c r="GC5" i="18"/>
  <c r="FW9" i="18"/>
  <c r="FQ13" i="18"/>
  <c r="FK17" i="18"/>
  <c r="FE21" i="18"/>
  <c r="FE5" i="18"/>
  <c r="EY9" i="18"/>
  <c r="ES13" i="18"/>
  <c r="EM17" i="18"/>
  <c r="EG21" i="18"/>
  <c r="EG5" i="18"/>
  <c r="EA9" i="18"/>
  <c r="DU13" i="18"/>
  <c r="DO17" i="18"/>
  <c r="DI21" i="18"/>
  <c r="DK21" i="18" s="1"/>
  <c r="DI5" i="18"/>
  <c r="DK5" i="18" s="1"/>
  <c r="DC9" i="18"/>
  <c r="CW13" i="18"/>
  <c r="CQ17" i="18"/>
  <c r="CK21" i="18"/>
  <c r="CK5" i="18"/>
  <c r="CE9" i="18"/>
  <c r="BY13" i="18"/>
  <c r="BS17" i="18"/>
  <c r="BM21" i="18"/>
  <c r="BM5" i="18"/>
  <c r="PU17" i="18"/>
  <c r="QM20" i="18"/>
  <c r="QM4" i="18"/>
  <c r="QG8" i="18"/>
  <c r="PO12" i="18"/>
  <c r="PI16" i="18"/>
  <c r="PC20" i="18"/>
  <c r="PC4" i="18"/>
  <c r="OW8" i="18"/>
  <c r="OK12" i="18"/>
  <c r="OE16" i="18"/>
  <c r="NY20" i="18"/>
  <c r="NY4" i="18"/>
  <c r="NA16" i="18"/>
  <c r="MU20" i="18"/>
  <c r="MU4" i="18"/>
  <c r="MO8" i="18"/>
  <c r="MC12" i="18"/>
  <c r="LW16" i="18"/>
  <c r="LQ20" i="18"/>
  <c r="LQ4" i="18"/>
  <c r="LK8" i="18"/>
  <c r="LE12" i="18"/>
  <c r="KY16" i="18"/>
  <c r="KS20" i="18"/>
  <c r="KS4" i="18"/>
  <c r="KM8" i="18"/>
  <c r="KG12" i="18"/>
  <c r="KA16" i="18"/>
  <c r="JU20" i="18"/>
  <c r="JU4" i="18"/>
  <c r="JO8" i="18"/>
  <c r="JI12" i="18"/>
  <c r="JC16" i="18"/>
  <c r="IW20" i="18"/>
  <c r="IW4" i="18"/>
  <c r="IQ8" i="18"/>
  <c r="IK12" i="18"/>
  <c r="IE16" i="18"/>
  <c r="HY20" i="18"/>
  <c r="HY4" i="18"/>
  <c r="HS8" i="18"/>
  <c r="HM12" i="18"/>
  <c r="HG16" i="18"/>
  <c r="HA20" i="18"/>
  <c r="HA4" i="18"/>
  <c r="GU8" i="18"/>
  <c r="GO12" i="18"/>
  <c r="GI16" i="18"/>
  <c r="GC20" i="18"/>
  <c r="GC4" i="18"/>
  <c r="FW8" i="18"/>
  <c r="FQ12" i="18"/>
  <c r="FK16" i="18"/>
  <c r="FE20" i="18"/>
  <c r="FE4" i="18"/>
  <c r="EY8" i="18"/>
  <c r="ES12" i="18"/>
  <c r="EM16" i="18"/>
  <c r="EG20" i="18"/>
  <c r="EG4" i="18"/>
  <c r="EA8" i="18"/>
  <c r="DU12" i="18"/>
  <c r="DO16" i="18"/>
  <c r="DI20" i="18"/>
  <c r="DI4" i="18"/>
  <c r="DC8" i="18"/>
  <c r="CW12" i="18"/>
  <c r="CQ16" i="18"/>
  <c r="CK20" i="18"/>
  <c r="CK4" i="18"/>
  <c r="CE8" i="18"/>
  <c r="BY12" i="18"/>
  <c r="BS16" i="18"/>
  <c r="BM20" i="18"/>
  <c r="BM4" i="18"/>
  <c r="BG8" i="18"/>
  <c r="BA12" i="18"/>
  <c r="PU16" i="18"/>
  <c r="QM19" i="18"/>
  <c r="QM3" i="18"/>
  <c r="QG7" i="18"/>
  <c r="PO11" i="18"/>
  <c r="PI15" i="18"/>
  <c r="PC19" i="18"/>
  <c r="PC3" i="18"/>
  <c r="OW7" i="18"/>
  <c r="OK11" i="18"/>
  <c r="OE15" i="18"/>
  <c r="NY19" i="18"/>
  <c r="NY3" i="18"/>
  <c r="NA15" i="18"/>
  <c r="MU19" i="18"/>
  <c r="MU3" i="18"/>
  <c r="MO7" i="18"/>
  <c r="MC11" i="18"/>
  <c r="LW15" i="18"/>
  <c r="LQ3" i="18"/>
  <c r="LK7" i="18"/>
  <c r="LE11" i="18"/>
  <c r="KY15" i="18"/>
  <c r="KS19" i="18"/>
  <c r="KS3" i="18"/>
  <c r="KM7" i="18"/>
  <c r="KG11" i="18"/>
  <c r="KA15" i="18"/>
  <c r="JU19" i="18"/>
  <c r="JU3" i="18"/>
  <c r="JO7" i="18"/>
  <c r="JI11" i="18"/>
  <c r="JC15" i="18"/>
  <c r="IW19" i="18"/>
  <c r="IW3" i="18"/>
  <c r="IQ7" i="18"/>
  <c r="IK11" i="18"/>
  <c r="IE15" i="18"/>
  <c r="HY19" i="18"/>
  <c r="HY3" i="18"/>
  <c r="HS7" i="18"/>
  <c r="HM11" i="18"/>
  <c r="HG15" i="18"/>
  <c r="HA19" i="18"/>
  <c r="HA3" i="18"/>
  <c r="GU7" i="18"/>
  <c r="GO11" i="18"/>
  <c r="GI15" i="18"/>
  <c r="GC19" i="18"/>
  <c r="GC3" i="18"/>
  <c r="FW7" i="18"/>
  <c r="FQ11" i="18"/>
  <c r="FK15" i="18"/>
  <c r="FE19" i="18"/>
  <c r="FE3" i="18"/>
  <c r="EY7" i="18"/>
  <c r="ES11" i="18"/>
  <c r="EM15" i="18"/>
  <c r="EG19" i="18"/>
  <c r="EG3" i="18"/>
  <c r="EA7" i="18"/>
  <c r="DU11" i="18"/>
  <c r="NM13" i="18"/>
  <c r="PU15" i="18"/>
  <c r="QM18" i="18"/>
  <c r="QM2" i="18"/>
  <c r="QG6" i="18"/>
  <c r="PO10" i="18"/>
  <c r="PI14" i="18"/>
  <c r="PC18" i="18"/>
  <c r="PC2" i="18"/>
  <c r="OW6" i="18"/>
  <c r="OK10" i="18"/>
  <c r="OE14" i="18"/>
  <c r="NY18" i="18"/>
  <c r="NY2" i="18"/>
  <c r="NA14" i="18"/>
  <c r="MU18" i="18"/>
  <c r="MU2" i="18"/>
  <c r="MO6" i="18"/>
  <c r="MC10" i="18"/>
  <c r="LW14" i="18"/>
  <c r="LQ2" i="18"/>
  <c r="LK6" i="18"/>
  <c r="LE10" i="18"/>
  <c r="KY14" i="18"/>
  <c r="KS18" i="18"/>
  <c r="KS2" i="18"/>
  <c r="KM6" i="18"/>
  <c r="KG10" i="18"/>
  <c r="KA14" i="18"/>
  <c r="JU18" i="18"/>
  <c r="JU2" i="18"/>
  <c r="JO6" i="18"/>
  <c r="JI10" i="18"/>
  <c r="JC14" i="18"/>
  <c r="IW18" i="18"/>
  <c r="IW2" i="18"/>
  <c r="IQ6" i="18"/>
  <c r="IK10" i="18"/>
  <c r="IE14" i="18"/>
  <c r="HY18" i="18"/>
  <c r="HY2" i="18"/>
  <c r="HS6" i="18"/>
  <c r="HM10" i="18"/>
  <c r="HG14" i="18"/>
  <c r="HA18" i="18"/>
  <c r="HA2" i="18"/>
  <c r="GU6" i="18"/>
  <c r="GO10" i="18"/>
  <c r="GI14" i="18"/>
  <c r="GC18" i="18"/>
  <c r="GC2" i="18"/>
  <c r="FW6" i="18"/>
  <c r="FQ10" i="18"/>
  <c r="FK14" i="18"/>
  <c r="FE18" i="18"/>
  <c r="FE2" i="18"/>
  <c r="EY6" i="18"/>
  <c r="ES10" i="18"/>
  <c r="EM14" i="18"/>
  <c r="EG18" i="18"/>
  <c r="EG2" i="18"/>
  <c r="EA6" i="18"/>
  <c r="DU10" i="18"/>
  <c r="DO14" i="18"/>
  <c r="DI18" i="18"/>
  <c r="DK18" i="18" s="1"/>
  <c r="DI2" i="18"/>
  <c r="DC6" i="18"/>
  <c r="CW10" i="18"/>
  <c r="CQ14" i="18"/>
  <c r="CK18" i="18"/>
  <c r="CK2" i="18"/>
  <c r="CE6" i="18"/>
  <c r="BY10" i="18"/>
  <c r="CA10" i="18" s="1"/>
  <c r="BS14" i="18"/>
  <c r="BU14" i="18" s="1"/>
  <c r="BM18" i="18"/>
  <c r="BM2" i="18"/>
  <c r="BG6" i="18"/>
  <c r="BA10" i="18"/>
  <c r="AU14" i="18"/>
  <c r="AO18" i="18"/>
  <c r="AO2" i="18"/>
  <c r="AQ2" i="18" s="1"/>
  <c r="NM12" i="18"/>
  <c r="MI2" i="18"/>
  <c r="PU14" i="18"/>
  <c r="QM17" i="18"/>
  <c r="QG21" i="18"/>
  <c r="QG5" i="18"/>
  <c r="PO9" i="18"/>
  <c r="PI13" i="18"/>
  <c r="PC17" i="18"/>
  <c r="OW21" i="18"/>
  <c r="OW5" i="18"/>
  <c r="OK9" i="18"/>
  <c r="OE13" i="18"/>
  <c r="NY17" i="18"/>
  <c r="NS5" i="18"/>
  <c r="NA13" i="18"/>
  <c r="MU17" i="18"/>
  <c r="MO21" i="18"/>
  <c r="MO5" i="18"/>
  <c r="MC9" i="18"/>
  <c r="LW13" i="18"/>
  <c r="LQ17" i="18"/>
  <c r="LK21" i="18"/>
  <c r="LK5" i="18"/>
  <c r="LE9" i="18"/>
  <c r="KY13" i="18"/>
  <c r="KS17" i="18"/>
  <c r="KM21" i="18"/>
  <c r="KM5" i="18"/>
  <c r="KG9" i="18"/>
  <c r="KA13" i="18"/>
  <c r="JU17" i="18"/>
  <c r="JO21" i="18"/>
  <c r="JO5" i="18"/>
  <c r="JI9" i="18"/>
  <c r="JC13" i="18"/>
  <c r="IW17" i="18"/>
  <c r="IQ21" i="18"/>
  <c r="IQ5" i="18"/>
  <c r="IK9" i="18"/>
  <c r="IE13" i="18"/>
  <c r="HY17" i="18"/>
  <c r="HS21" i="18"/>
  <c r="HS5" i="18"/>
  <c r="HM9" i="18"/>
  <c r="HG13" i="18"/>
  <c r="HA17" i="18"/>
  <c r="GU21" i="18"/>
  <c r="GU5" i="18"/>
  <c r="GO9" i="18"/>
  <c r="GI13" i="18"/>
  <c r="GC17" i="18"/>
  <c r="FW21" i="18"/>
  <c r="FW5" i="18"/>
  <c r="FQ9" i="18"/>
  <c r="FK13" i="18"/>
  <c r="FE17" i="18"/>
  <c r="EY21" i="18"/>
  <c r="EY5" i="18"/>
  <c r="ES9" i="18"/>
  <c r="EM13" i="18"/>
  <c r="EG17" i="18"/>
  <c r="EA21" i="18"/>
  <c r="EC21" i="18" s="1"/>
  <c r="EA5" i="18"/>
  <c r="DU9" i="18"/>
  <c r="DO13" i="18"/>
  <c r="DI17" i="18"/>
  <c r="DC21" i="18"/>
  <c r="DC5" i="18"/>
  <c r="CW9" i="18"/>
  <c r="PU13" i="18"/>
  <c r="QM16" i="18"/>
  <c r="QG20" i="18"/>
  <c r="QG4" i="18"/>
  <c r="PO8" i="18"/>
  <c r="PI12" i="18"/>
  <c r="PC16" i="18"/>
  <c r="OW20" i="18"/>
  <c r="OW4" i="18"/>
  <c r="OK8" i="18"/>
  <c r="OE12" i="18"/>
  <c r="NY16" i="18"/>
  <c r="NS4" i="18"/>
  <c r="NA12" i="18"/>
  <c r="MU16" i="18"/>
  <c r="MO20" i="18"/>
  <c r="MO4" i="18"/>
  <c r="MC8" i="18"/>
  <c r="LW12" i="18"/>
  <c r="LQ16" i="18"/>
  <c r="LK20" i="18"/>
  <c r="LK4" i="18"/>
  <c r="LE8" i="18"/>
  <c r="KY12" i="18"/>
  <c r="KS16" i="18"/>
  <c r="KM20" i="18"/>
  <c r="KM4" i="18"/>
  <c r="KG8" i="18"/>
  <c r="KA12" i="18"/>
  <c r="JU16" i="18"/>
  <c r="JO20" i="18"/>
  <c r="JO4" i="18"/>
  <c r="JI8" i="18"/>
  <c r="JC12" i="18"/>
  <c r="IW16" i="18"/>
  <c r="IQ20" i="18"/>
  <c r="IQ4" i="18"/>
  <c r="IK8" i="18"/>
  <c r="IE12" i="18"/>
  <c r="HY16" i="18"/>
  <c r="HS20" i="18"/>
  <c r="HS4" i="18"/>
  <c r="HM8" i="18"/>
  <c r="HG12" i="18"/>
  <c r="HA16" i="18"/>
  <c r="GU20" i="18"/>
  <c r="GU4" i="18"/>
  <c r="GO8" i="18"/>
  <c r="GI12" i="18"/>
  <c r="GC16" i="18"/>
  <c r="FW20" i="18"/>
  <c r="FW4" i="18"/>
  <c r="FQ8" i="18"/>
  <c r="FK12" i="18"/>
  <c r="FE16" i="18"/>
  <c r="EY20" i="18"/>
  <c r="EY4" i="18"/>
  <c r="ES8" i="18"/>
  <c r="EM12" i="18"/>
  <c r="EG16" i="18"/>
  <c r="EA20" i="18"/>
  <c r="EA4" i="18"/>
  <c r="DU8" i="18"/>
  <c r="DO12" i="18"/>
  <c r="DI16" i="18"/>
  <c r="DC20" i="18"/>
  <c r="DE20" i="18" s="1"/>
  <c r="DC4" i="18"/>
  <c r="DE4" i="18" s="1"/>
  <c r="CW8" i="18"/>
  <c r="CQ12" i="18"/>
  <c r="CS12" i="18" s="1"/>
  <c r="CK16" i="18"/>
  <c r="CE20" i="18"/>
  <c r="CE4" i="18"/>
  <c r="BY8" i="18"/>
  <c r="BS12" i="18"/>
  <c r="BM16" i="18"/>
  <c r="BG20" i="18"/>
  <c r="BG4" i="18"/>
  <c r="BA8" i="18"/>
  <c r="AU12" i="18"/>
  <c r="AO16" i="18"/>
  <c r="AI20" i="18"/>
  <c r="PU12" i="18"/>
  <c r="QM15" i="18"/>
  <c r="QG19" i="18"/>
  <c r="QG3" i="18"/>
  <c r="PO7" i="18"/>
  <c r="PI11" i="18"/>
  <c r="PC15" i="18"/>
  <c r="OW19" i="18"/>
  <c r="OW3" i="18"/>
  <c r="OK7" i="18"/>
  <c r="OE11" i="18"/>
  <c r="NY15" i="18"/>
  <c r="NS3" i="18"/>
  <c r="NA11" i="18"/>
  <c r="MU15" i="18"/>
  <c r="MO19" i="18"/>
  <c r="MO3" i="18"/>
  <c r="MC7" i="18"/>
  <c r="LW11" i="18"/>
  <c r="LK19" i="18"/>
  <c r="LK3" i="18"/>
  <c r="LE7" i="18"/>
  <c r="KY11" i="18"/>
  <c r="KS15" i="18"/>
  <c r="KM19" i="18"/>
  <c r="KM3" i="18"/>
  <c r="KG7" i="18"/>
  <c r="KA11" i="18"/>
  <c r="JU15" i="18"/>
  <c r="JO19" i="18"/>
  <c r="JO3" i="18"/>
  <c r="JI7" i="18"/>
  <c r="JC11" i="18"/>
  <c r="IW15" i="18"/>
  <c r="IQ19" i="18"/>
  <c r="IQ3" i="18"/>
  <c r="IK7" i="18"/>
  <c r="IE11" i="18"/>
  <c r="HY15" i="18"/>
  <c r="HS19" i="18"/>
  <c r="HS3" i="18"/>
  <c r="HM7" i="18"/>
  <c r="HG11" i="18"/>
  <c r="HA15" i="18"/>
  <c r="GU19" i="18"/>
  <c r="GU3" i="18"/>
  <c r="GO7" i="18"/>
  <c r="GI11" i="18"/>
  <c r="GC15" i="18"/>
  <c r="FW19" i="18"/>
  <c r="FW3" i="18"/>
  <c r="FQ7" i="18"/>
  <c r="FK11" i="18"/>
  <c r="FE15" i="18"/>
  <c r="EY19" i="18"/>
  <c r="EY3" i="18"/>
  <c r="ES7" i="18"/>
  <c r="EM11" i="18"/>
  <c r="EG15" i="18"/>
  <c r="EA19" i="18"/>
  <c r="EA3" i="18"/>
  <c r="DU7" i="18"/>
  <c r="DW7" i="18" s="1"/>
  <c r="DO11" i="18"/>
  <c r="DI15" i="18"/>
  <c r="DK15" i="18" s="1"/>
  <c r="DC19" i="18"/>
  <c r="DC3" i="18"/>
  <c r="CW7" i="18"/>
  <c r="CQ11" i="18"/>
  <c r="CK15" i="18"/>
  <c r="CE19" i="18"/>
  <c r="CE3" i="18"/>
  <c r="BY7" i="18"/>
  <c r="BS11" i="18"/>
  <c r="BM15" i="18"/>
  <c r="BG19" i="18"/>
  <c r="BG3" i="18"/>
  <c r="BA7" i="18"/>
  <c r="AU11" i="18"/>
  <c r="AW11" i="18" s="1"/>
  <c r="NM9" i="18"/>
  <c r="PU11" i="18"/>
  <c r="QM14" i="18"/>
  <c r="QG18" i="18"/>
  <c r="QG2" i="18"/>
  <c r="PI10" i="18"/>
  <c r="PC14" i="18"/>
  <c r="OW18" i="18"/>
  <c r="OW2" i="18"/>
  <c r="OK6" i="18"/>
  <c r="OE10" i="18"/>
  <c r="NY14" i="18"/>
  <c r="NS2" i="18"/>
  <c r="NA10" i="18"/>
  <c r="MU14" i="18"/>
  <c r="MO18" i="18"/>
  <c r="MO2" i="18"/>
  <c r="MC6" i="18"/>
  <c r="LW10" i="18"/>
  <c r="LK18" i="18"/>
  <c r="LK2" i="18"/>
  <c r="LE6" i="18"/>
  <c r="KY10" i="18"/>
  <c r="KS14" i="18"/>
  <c r="KM18" i="18"/>
  <c r="KM2" i="18"/>
  <c r="KG6" i="18"/>
  <c r="KA10" i="18"/>
  <c r="JU14" i="18"/>
  <c r="JO18" i="18"/>
  <c r="JO2" i="18"/>
  <c r="JI6" i="18"/>
  <c r="JC10" i="18"/>
  <c r="IW14" i="18"/>
  <c r="IQ18" i="18"/>
  <c r="IQ2" i="18"/>
  <c r="IK6" i="18"/>
  <c r="IE10" i="18"/>
  <c r="HY14" i="18"/>
  <c r="HS18" i="18"/>
  <c r="HS2" i="18"/>
  <c r="HM6" i="18"/>
  <c r="HG10" i="18"/>
  <c r="HA14" i="18"/>
  <c r="GU18" i="18"/>
  <c r="GU2" i="18"/>
  <c r="GO6" i="18"/>
  <c r="GI10" i="18"/>
  <c r="GC14" i="18"/>
  <c r="FW18" i="18"/>
  <c r="FW2" i="18"/>
  <c r="FQ6" i="18"/>
  <c r="FK10" i="18"/>
  <c r="FE14" i="18"/>
  <c r="EY18" i="18"/>
  <c r="EY2" i="18"/>
  <c r="ES6" i="18"/>
  <c r="EM10" i="18"/>
  <c r="EG14" i="18"/>
  <c r="EA18" i="18"/>
  <c r="EA2" i="18"/>
  <c r="EC2" i="18" s="1"/>
  <c r="DU6" i="18"/>
  <c r="DW6" i="18" s="1"/>
  <c r="DO10" i="18"/>
  <c r="DI14" i="18"/>
  <c r="DC18" i="18"/>
  <c r="DC2" i="18"/>
  <c r="CW6" i="18"/>
  <c r="CQ10" i="18"/>
  <c r="CS10" i="18" s="1"/>
  <c r="CK14" i="18"/>
  <c r="CE18" i="18"/>
  <c r="CE2" i="18"/>
  <c r="BY6" i="18"/>
  <c r="BS10" i="18"/>
  <c r="BM14" i="18"/>
  <c r="BG18" i="18"/>
  <c r="BI18" i="18" s="1"/>
  <c r="BG2" i="18"/>
  <c r="BA6" i="18"/>
  <c r="BC6" i="18" s="1"/>
  <c r="AU10" i="18"/>
  <c r="AW10" i="18" s="1"/>
  <c r="AO14" i="18"/>
  <c r="AI18" i="18"/>
  <c r="NM8" i="18"/>
  <c r="OQ9" i="18"/>
  <c r="PU10" i="18"/>
  <c r="QM13" i="18"/>
  <c r="QG17" i="18"/>
  <c r="PO21" i="18"/>
  <c r="PO5" i="18"/>
  <c r="PI9" i="18"/>
  <c r="PC13" i="18"/>
  <c r="OW17" i="18"/>
  <c r="OK21" i="18"/>
  <c r="OK5" i="18"/>
  <c r="OE9" i="18"/>
  <c r="NY13" i="18"/>
  <c r="NA9" i="18"/>
  <c r="MU13" i="18"/>
  <c r="MO17" i="18"/>
  <c r="MC21" i="18"/>
  <c r="MC5" i="18"/>
  <c r="LW9" i="18"/>
  <c r="LK17" i="18"/>
  <c r="LE21" i="18"/>
  <c r="LE5" i="18"/>
  <c r="KY9" i="18"/>
  <c r="KS13" i="18"/>
  <c r="KM17" i="18"/>
  <c r="KG21" i="18"/>
  <c r="KG5" i="18"/>
  <c r="KA9" i="18"/>
  <c r="JU13" i="18"/>
  <c r="JO17" i="18"/>
  <c r="JI21" i="18"/>
  <c r="JI5" i="18"/>
  <c r="JC9" i="18"/>
  <c r="IW13" i="18"/>
  <c r="IQ17" i="18"/>
  <c r="IK21" i="18"/>
  <c r="IK5" i="18"/>
  <c r="IE9" i="18"/>
  <c r="HY13" i="18"/>
  <c r="HS17" i="18"/>
  <c r="HM21" i="18"/>
  <c r="HM5" i="18"/>
  <c r="HG9" i="18"/>
  <c r="HA13" i="18"/>
  <c r="GU17" i="18"/>
  <c r="GO21" i="18"/>
  <c r="GO5" i="18"/>
  <c r="GI9" i="18"/>
  <c r="GC13" i="18"/>
  <c r="FW17" i="18"/>
  <c r="OQ4" i="18"/>
  <c r="PU8" i="18"/>
  <c r="QM11" i="18"/>
  <c r="QG15" i="18"/>
  <c r="PO19" i="18"/>
  <c r="PO3" i="18"/>
  <c r="PI7" i="18"/>
  <c r="PC11" i="18"/>
  <c r="OW15" i="18"/>
  <c r="OK19" i="18"/>
  <c r="OK3" i="18"/>
  <c r="OE7" i="18"/>
  <c r="NY11" i="18"/>
  <c r="NG3" i="18"/>
  <c r="NA7" i="18"/>
  <c r="MU11" i="18"/>
  <c r="MO15" i="18"/>
  <c r="MC19" i="18"/>
  <c r="MC3" i="18"/>
  <c r="LW7" i="18"/>
  <c r="LQ11" i="18"/>
  <c r="LK15" i="18"/>
  <c r="LE19" i="18"/>
  <c r="LE3" i="18"/>
  <c r="KY7" i="18"/>
  <c r="KS11" i="18"/>
  <c r="KM15" i="18"/>
  <c r="KG19" i="18"/>
  <c r="KG3" i="18"/>
  <c r="KA7" i="18"/>
  <c r="JU11" i="18"/>
  <c r="JO15" i="18"/>
  <c r="JI19" i="18"/>
  <c r="JI3" i="18"/>
  <c r="JC7" i="18"/>
  <c r="IW11" i="18"/>
  <c r="IQ15" i="18"/>
  <c r="IK19" i="18"/>
  <c r="IK3" i="18"/>
  <c r="IE7" i="18"/>
  <c r="HY11" i="18"/>
  <c r="HS15" i="18"/>
  <c r="HM19" i="18"/>
  <c r="HM3" i="18"/>
  <c r="HG7" i="18"/>
  <c r="HA11" i="18"/>
  <c r="GU15" i="18"/>
  <c r="GO19" i="18"/>
  <c r="GO3" i="18"/>
  <c r="GI7" i="18"/>
  <c r="GC11" i="18"/>
  <c r="FW15" i="18"/>
  <c r="FQ19" i="18"/>
  <c r="FQ3" i="18"/>
  <c r="FK7" i="18"/>
  <c r="FE11" i="18"/>
  <c r="EY15" i="18"/>
  <c r="ES19" i="18"/>
  <c r="ES3" i="18"/>
  <c r="EM7" i="18"/>
  <c r="EG11" i="18"/>
  <c r="EA15" i="18"/>
  <c r="DU19" i="18"/>
  <c r="DU3" i="18"/>
  <c r="DW3" i="18" s="1"/>
  <c r="DO7" i="18"/>
  <c r="DQ7" i="18" s="1"/>
  <c r="DI11" i="18"/>
  <c r="DC15" i="18"/>
  <c r="CW19" i="18"/>
  <c r="CW3" i="18"/>
  <c r="CY3" i="18" s="1"/>
  <c r="CQ7" i="18"/>
  <c r="CK11" i="18"/>
  <c r="CE15" i="18"/>
  <c r="BY19" i="18"/>
  <c r="BY3" i="18"/>
  <c r="BS7" i="18"/>
  <c r="BM11" i="18"/>
  <c r="BG15" i="18"/>
  <c r="BA19" i="18"/>
  <c r="BA3" i="18"/>
  <c r="AU7" i="18"/>
  <c r="AO11" i="18"/>
  <c r="AQ11" i="18" s="1"/>
  <c r="AI15" i="18"/>
  <c r="OK20" i="18"/>
  <c r="CQ4" i="18"/>
  <c r="BG14" i="18"/>
  <c r="AO20" i="18"/>
  <c r="AC20" i="18"/>
  <c r="Q12" i="18"/>
  <c r="AC17" i="18"/>
  <c r="E7" i="18"/>
  <c r="AI12" i="18"/>
  <c r="OK4" i="18"/>
  <c r="JI20" i="18"/>
  <c r="GO4" i="18"/>
  <c r="ES5" i="18"/>
  <c r="DO18" i="18"/>
  <c r="DC7" i="18"/>
  <c r="DE7" i="18" s="1"/>
  <c r="CQ2" i="18"/>
  <c r="CE5" i="18"/>
  <c r="BS8" i="18"/>
  <c r="BG12" i="18"/>
  <c r="BI12" i="18" s="1"/>
  <c r="BA2" i="18"/>
  <c r="AO19" i="18"/>
  <c r="AI16" i="18"/>
  <c r="AC19" i="18"/>
  <c r="AC3" i="18"/>
  <c r="W7" i="18"/>
  <c r="Q11" i="18"/>
  <c r="K15" i="18"/>
  <c r="E5" i="18"/>
  <c r="E21" i="18"/>
  <c r="OE8" i="18"/>
  <c r="JI4" i="18"/>
  <c r="GI8" i="18"/>
  <c r="DO15" i="18"/>
  <c r="DQ15" i="18" s="1"/>
  <c r="CW21" i="18"/>
  <c r="CK19" i="18"/>
  <c r="CM19" i="18" s="1"/>
  <c r="BS6" i="18"/>
  <c r="BG10" i="18"/>
  <c r="AO17" i="18"/>
  <c r="AI14" i="18"/>
  <c r="AC2" i="18"/>
  <c r="Q10" i="18"/>
  <c r="E6" i="18"/>
  <c r="AO15" i="18"/>
  <c r="Q9" i="18"/>
  <c r="W20" i="18"/>
  <c r="ES4" i="18"/>
  <c r="BY21" i="18"/>
  <c r="AU21" i="18"/>
  <c r="AC18" i="18"/>
  <c r="AE18" i="18" s="1"/>
  <c r="W6" i="18"/>
  <c r="K14" i="18"/>
  <c r="AU20" i="18"/>
  <c r="AU18" i="18"/>
  <c r="E8" i="18"/>
  <c r="NY12" i="18"/>
  <c r="JC8" i="18"/>
  <c r="GC12" i="18"/>
  <c r="EM9" i="18"/>
  <c r="DO9" i="18"/>
  <c r="CW20" i="18"/>
  <c r="CK17" i="18"/>
  <c r="BY20" i="18"/>
  <c r="CA20" i="18" s="1"/>
  <c r="AI13" i="18"/>
  <c r="AK13" i="18" s="1"/>
  <c r="K12" i="18"/>
  <c r="IW12" i="18"/>
  <c r="FW16" i="18"/>
  <c r="EM8" i="18"/>
  <c r="DO8" i="18"/>
  <c r="CW16" i="18"/>
  <c r="CK13" i="18"/>
  <c r="BY18" i="18"/>
  <c r="BS2" i="18"/>
  <c r="BG7" i="18"/>
  <c r="AC16" i="18"/>
  <c r="IQ16" i="18"/>
  <c r="FQ21" i="18"/>
  <c r="EG13" i="18"/>
  <c r="DO4" i="18"/>
  <c r="DQ4" i="18" s="1"/>
  <c r="CW14" i="18"/>
  <c r="CY14" i="18" s="1"/>
  <c r="CK12" i="18"/>
  <c r="BY16" i="18"/>
  <c r="BM19" i="18"/>
  <c r="BG5" i="18"/>
  <c r="AU17" i="18"/>
  <c r="AO12" i="18"/>
  <c r="AI11" i="18"/>
  <c r="AC15" i="18"/>
  <c r="W19" i="18"/>
  <c r="W3" i="18"/>
  <c r="Q7" i="18"/>
  <c r="K11" i="18"/>
  <c r="E9" i="18"/>
  <c r="Q6" i="18"/>
  <c r="S6" i="18" s="1"/>
  <c r="E10" i="18"/>
  <c r="LE20" i="18"/>
  <c r="IK4" i="18"/>
  <c r="EG8" i="18"/>
  <c r="CW5" i="18"/>
  <c r="BM13" i="18"/>
  <c r="AU15" i="18"/>
  <c r="AI9" i="18"/>
  <c r="Q21" i="18"/>
  <c r="E11" i="18"/>
  <c r="K7" i="18"/>
  <c r="AU8" i="18"/>
  <c r="K6" i="18"/>
  <c r="AO5" i="18"/>
  <c r="OQ8" i="18"/>
  <c r="LK16" i="18"/>
  <c r="IK20" i="18"/>
  <c r="FQ20" i="18"/>
  <c r="EG12" i="18"/>
  <c r="DO2" i="18"/>
  <c r="CW11" i="18"/>
  <c r="CK10" i="18"/>
  <c r="BY14" i="18"/>
  <c r="BM17" i="18"/>
  <c r="BA21" i="18"/>
  <c r="AU16" i="18"/>
  <c r="AO10" i="18"/>
  <c r="AI10" i="18"/>
  <c r="AC14" i="18"/>
  <c r="W18" i="18"/>
  <c r="W2" i="18"/>
  <c r="Y2" i="18" s="1"/>
  <c r="K10" i="18"/>
  <c r="NA8" i="18"/>
  <c r="FQ5" i="18"/>
  <c r="DI19" i="18"/>
  <c r="BY11" i="18"/>
  <c r="BA20" i="18"/>
  <c r="AC13" i="18"/>
  <c r="Q5" i="18"/>
  <c r="Q3" i="18"/>
  <c r="AO6" i="18"/>
  <c r="E14" i="18"/>
  <c r="W13" i="18"/>
  <c r="PU9" i="18"/>
  <c r="CK8" i="18"/>
  <c r="AO9" i="18"/>
  <c r="W17" i="18"/>
  <c r="Y17" i="18" s="1"/>
  <c r="K9" i="18"/>
  <c r="BY4" i="18"/>
  <c r="CA4" i="18" s="1"/>
  <c r="AC10" i="18"/>
  <c r="BA14" i="18"/>
  <c r="K5" i="18"/>
  <c r="M5" i="18" s="1"/>
  <c r="MU12" i="18"/>
  <c r="LE4" i="18"/>
  <c r="IE8" i="18"/>
  <c r="FQ4" i="18"/>
  <c r="EA17" i="18"/>
  <c r="DI13" i="18"/>
  <c r="CW4" i="18"/>
  <c r="CK6" i="18"/>
  <c r="BY9" i="18"/>
  <c r="BM12" i="18"/>
  <c r="BA18" i="18"/>
  <c r="AU13" i="18"/>
  <c r="AW13" i="18" s="1"/>
  <c r="AO8" i="18"/>
  <c r="AQ8" i="18" s="1"/>
  <c r="AI8" i="18"/>
  <c r="AC12" i="18"/>
  <c r="AE12" i="18" s="1"/>
  <c r="W16" i="18"/>
  <c r="Q20" i="18"/>
  <c r="Q4" i="18"/>
  <c r="K8" i="18"/>
  <c r="E12" i="18"/>
  <c r="MO16" i="18"/>
  <c r="KY8" i="18"/>
  <c r="HY12" i="18"/>
  <c r="FK9" i="18"/>
  <c r="DI12" i="18"/>
  <c r="CQ20" i="18"/>
  <c r="CK3" i="18"/>
  <c r="BM10" i="18"/>
  <c r="BO10" i="18" s="1"/>
  <c r="AU9" i="18"/>
  <c r="AW9" i="18" s="1"/>
  <c r="AI7" i="18"/>
  <c r="W15" i="18"/>
  <c r="E13" i="18"/>
  <c r="AI6" i="18"/>
  <c r="W14" i="18"/>
  <c r="AU6" i="18"/>
  <c r="E15" i="18"/>
  <c r="QM12" i="18"/>
  <c r="EA16" i="18"/>
  <c r="BY5" i="18"/>
  <c r="BA17" i="18"/>
  <c r="AO7" i="18"/>
  <c r="AC11" i="18"/>
  <c r="Q19" i="18"/>
  <c r="BM8" i="18"/>
  <c r="BO8" i="18" s="1"/>
  <c r="Q18" i="18"/>
  <c r="AI5" i="18"/>
  <c r="AK5" i="18" s="1"/>
  <c r="QG16" i="18"/>
  <c r="MC20" i="18"/>
  <c r="KS12" i="18"/>
  <c r="HS16" i="18"/>
  <c r="FK8" i="18"/>
  <c r="EA12" i="18"/>
  <c r="DI8" i="18"/>
  <c r="CQ18" i="18"/>
  <c r="CE21" i="18"/>
  <c r="BA16" i="18"/>
  <c r="Q2" i="18"/>
  <c r="Q17" i="18"/>
  <c r="S17" i="18" s="1"/>
  <c r="PO20" i="18"/>
  <c r="MC4" i="18"/>
  <c r="KM16" i="18"/>
  <c r="HM20" i="18"/>
  <c r="FE13" i="18"/>
  <c r="DU21" i="18"/>
  <c r="DI6" i="18"/>
  <c r="CQ15" i="18"/>
  <c r="CE17" i="18"/>
  <c r="BY2" i="18"/>
  <c r="BM6" i="18"/>
  <c r="AC9" i="18"/>
  <c r="PO4" i="18"/>
  <c r="LW8" i="18"/>
  <c r="KG20" i="18"/>
  <c r="HM4" i="18"/>
  <c r="FE12" i="18"/>
  <c r="DU20" i="18"/>
  <c r="DW20" i="18" s="1"/>
  <c r="DI3" i="18"/>
  <c r="DK3" i="18" s="1"/>
  <c r="CQ13" i="18"/>
  <c r="CS13" i="18" s="1"/>
  <c r="CE16" i="18"/>
  <c r="BS20" i="18"/>
  <c r="BM3" i="18"/>
  <c r="BA13" i="18"/>
  <c r="AU5" i="18"/>
  <c r="AO4" i="18"/>
  <c r="AI4" i="18"/>
  <c r="AC8" i="18"/>
  <c r="W12" i="18"/>
  <c r="Q16" i="18"/>
  <c r="K20" i="18"/>
  <c r="K4" i="18"/>
  <c r="E16" i="18"/>
  <c r="KA8" i="18"/>
  <c r="HA12" i="18"/>
  <c r="DU5" i="18"/>
  <c r="DW5" i="18" s="1"/>
  <c r="DC16" i="18"/>
  <c r="CE12" i="18"/>
  <c r="BG17" i="18"/>
  <c r="AU2" i="18"/>
  <c r="AI2" i="18"/>
  <c r="Q14" i="18"/>
  <c r="K2" i="18"/>
  <c r="W8" i="18"/>
  <c r="E20" i="18"/>
  <c r="BG9" i="18"/>
  <c r="K13" i="18"/>
  <c r="W4" i="18"/>
  <c r="Y4" i="18" s="1"/>
  <c r="PI8" i="18"/>
  <c r="KG4" i="18"/>
  <c r="HG8" i="18"/>
  <c r="EY17" i="18"/>
  <c r="DU16" i="18"/>
  <c r="DW16" i="18" s="1"/>
  <c r="DC17" i="18"/>
  <c r="CQ9" i="18"/>
  <c r="CE14" i="18"/>
  <c r="BS18" i="18"/>
  <c r="BG21" i="18"/>
  <c r="BA11" i="18"/>
  <c r="AU4" i="18"/>
  <c r="AO3" i="18"/>
  <c r="AI3" i="18"/>
  <c r="AC7" i="18"/>
  <c r="W11" i="18"/>
  <c r="Y11" i="18" s="1"/>
  <c r="Q15" i="18"/>
  <c r="K19" i="18"/>
  <c r="K3" i="18"/>
  <c r="M3" i="18" s="1"/>
  <c r="E17" i="18"/>
  <c r="PC12" i="18"/>
  <c r="EY16" i="18"/>
  <c r="CQ8" i="18"/>
  <c r="BS15" i="18"/>
  <c r="BA9" i="18"/>
  <c r="AI21" i="18"/>
  <c r="AC6" i="18"/>
  <c r="W10" i="18"/>
  <c r="K18" i="18"/>
  <c r="E18" i="18"/>
  <c r="K16" i="18"/>
  <c r="E2" i="18"/>
  <c r="W21" i="18"/>
  <c r="AO13" i="18"/>
  <c r="AQ13" i="18" s="1"/>
  <c r="K21" i="18"/>
  <c r="OW16" i="18"/>
  <c r="JU12" i="18"/>
  <c r="GU16" i="18"/>
  <c r="ES21" i="18"/>
  <c r="DU4" i="18"/>
  <c r="DC12" i="18"/>
  <c r="CQ6" i="18"/>
  <c r="CE10" i="18"/>
  <c r="BS13" i="18"/>
  <c r="BG16" i="18"/>
  <c r="BA5" i="18"/>
  <c r="AO21" i="18"/>
  <c r="AI19" i="18"/>
  <c r="AK19" i="18" s="1"/>
  <c r="AC21" i="18"/>
  <c r="AC5" i="18"/>
  <c r="W9" i="18"/>
  <c r="Q13" i="18"/>
  <c r="S13" i="18" s="1"/>
  <c r="K17" i="18"/>
  <c r="E3" i="18"/>
  <c r="E19" i="18"/>
  <c r="JO16" i="18"/>
  <c r="GO20" i="18"/>
  <c r="ES20" i="18"/>
  <c r="DO20" i="18"/>
  <c r="DC10" i="18"/>
  <c r="CE7" i="18"/>
  <c r="BS9" i="18"/>
  <c r="BA4" i="18"/>
  <c r="AI17" i="18"/>
  <c r="AK17" i="18" s="1"/>
  <c r="AC4" i="18"/>
  <c r="E4" i="18"/>
  <c r="G4" i="18" s="1"/>
  <c r="BS4" i="18"/>
  <c r="BU4" i="18" s="1"/>
  <c r="W5" i="18"/>
  <c r="Y5" i="18" s="1"/>
  <c r="Q8" i="18"/>
  <c r="S8" i="18" s="1"/>
  <c r="D2" i="19"/>
  <c r="F19" i="19"/>
  <c r="E20" i="19"/>
  <c r="D4" i="19"/>
  <c r="F13" i="19"/>
  <c r="E14" i="19"/>
  <c r="D21" i="19"/>
  <c r="F17" i="19"/>
  <c r="E17" i="19"/>
  <c r="E2" i="19"/>
  <c r="E13" i="19"/>
  <c r="D11" i="19"/>
  <c r="F4" i="19"/>
  <c r="E3" i="19"/>
  <c r="D20" i="19"/>
  <c r="F20" i="19"/>
  <c r="D17" i="19"/>
  <c r="F14" i="19"/>
  <c r="E19" i="19"/>
  <c r="D8" i="19"/>
  <c r="E8" i="19"/>
  <c r="D19" i="19"/>
  <c r="E21" i="19"/>
  <c r="F12" i="19"/>
  <c r="D14" i="19"/>
  <c r="E4" i="19"/>
  <c r="D12" i="19"/>
  <c r="E12" i="19"/>
  <c r="F2" i="19"/>
  <c r="E11" i="19"/>
  <c r="F11" i="19"/>
  <c r="E6" i="19"/>
  <c r="F8" i="19"/>
  <c r="F21" i="19"/>
  <c r="D16" i="19"/>
  <c r="F9" i="19"/>
  <c r="G2" i="19"/>
  <c r="D6" i="19"/>
  <c r="F10" i="19"/>
  <c r="G18" i="19"/>
  <c r="G12" i="19"/>
  <c r="G6" i="19"/>
  <c r="G16" i="19"/>
  <c r="G7" i="19"/>
  <c r="D10" i="19"/>
  <c r="F15" i="19"/>
  <c r="G4" i="19"/>
  <c r="G9" i="19"/>
  <c r="F7" i="19"/>
  <c r="E15" i="19"/>
  <c r="D5" i="19"/>
  <c r="E5" i="19"/>
  <c r="G15" i="19"/>
  <c r="G20" i="19"/>
  <c r="E16" i="19"/>
  <c r="F3" i="19"/>
  <c r="G21" i="19"/>
  <c r="D13" i="19"/>
  <c r="F18" i="19"/>
  <c r="E10" i="19"/>
  <c r="G19" i="19"/>
  <c r="G8" i="19"/>
  <c r="D3" i="19"/>
  <c r="E7" i="19"/>
  <c r="G3" i="19"/>
  <c r="G10" i="19"/>
  <c r="D9" i="19"/>
  <c r="G14" i="19"/>
  <c r="D15" i="19"/>
  <c r="F5" i="19"/>
  <c r="G11" i="19"/>
  <c r="E18" i="19"/>
  <c r="D18" i="19"/>
  <c r="D7" i="19"/>
  <c r="G13" i="19"/>
  <c r="F6" i="19"/>
  <c r="E9" i="19"/>
  <c r="G17" i="19"/>
  <c r="F16" i="19"/>
  <c r="G5" i="19"/>
  <c r="H16" i="19"/>
  <c r="H14" i="19"/>
  <c r="H7" i="19"/>
  <c r="H10" i="19"/>
  <c r="H15" i="19"/>
  <c r="H20" i="19"/>
  <c r="H4" i="19"/>
  <c r="H5" i="19"/>
  <c r="H6" i="19"/>
  <c r="H11" i="19"/>
  <c r="H13" i="19"/>
  <c r="H18" i="19"/>
  <c r="H19" i="19"/>
  <c r="H17" i="19"/>
  <c r="H2" i="19"/>
  <c r="H3" i="19"/>
  <c r="H8" i="19"/>
  <c r="H12" i="19"/>
  <c r="H9" i="19"/>
  <c r="H21" i="19"/>
  <c r="I6" i="19"/>
  <c r="I4" i="19"/>
  <c r="I3" i="19"/>
  <c r="I16" i="19"/>
  <c r="I11" i="19"/>
  <c r="I21" i="19"/>
  <c r="I20" i="19"/>
  <c r="I19" i="19"/>
  <c r="I8" i="19"/>
  <c r="I12" i="19"/>
  <c r="I17" i="19"/>
  <c r="I13" i="19"/>
  <c r="I5" i="19"/>
  <c r="I9" i="19"/>
  <c r="I7" i="19"/>
  <c r="I10" i="19"/>
  <c r="I14" i="19"/>
  <c r="I2" i="19"/>
  <c r="I18" i="19"/>
  <c r="I15" i="19"/>
  <c r="J9" i="19"/>
  <c r="J7" i="19"/>
  <c r="J6" i="19"/>
  <c r="J19" i="19"/>
  <c r="J11" i="19"/>
  <c r="J4" i="19"/>
  <c r="J3" i="19"/>
  <c r="J14" i="19"/>
  <c r="J13" i="19"/>
  <c r="J20" i="19"/>
  <c r="J16" i="19"/>
  <c r="J5" i="19"/>
  <c r="J18" i="19"/>
  <c r="J10" i="19"/>
  <c r="J8" i="19"/>
  <c r="J2" i="19"/>
  <c r="J17" i="19"/>
  <c r="J12" i="19"/>
  <c r="J15" i="19"/>
  <c r="J21" i="19"/>
  <c r="K9" i="19"/>
  <c r="K10" i="19"/>
  <c r="K6" i="19"/>
  <c r="K3" i="19"/>
  <c r="K16" i="19"/>
  <c r="K2" i="19"/>
  <c r="K7" i="19"/>
  <c r="K13" i="19"/>
  <c r="K14" i="19"/>
  <c r="K21" i="19"/>
  <c r="K4" i="19"/>
  <c r="K19" i="19"/>
  <c r="K8" i="19"/>
  <c r="K20" i="19"/>
  <c r="K11" i="19"/>
  <c r="K12" i="19"/>
  <c r="K17" i="19"/>
  <c r="K18" i="19"/>
  <c r="K15" i="19"/>
  <c r="K5" i="19"/>
  <c r="L18" i="19"/>
  <c r="L13" i="19"/>
  <c r="L15" i="19"/>
  <c r="L9" i="19"/>
  <c r="L20" i="19"/>
  <c r="L11" i="19"/>
  <c r="L10" i="19"/>
  <c r="L12" i="19"/>
  <c r="L16" i="19"/>
  <c r="L21" i="19"/>
  <c r="L7" i="19"/>
  <c r="L6" i="19"/>
  <c r="L17" i="19"/>
  <c r="L2" i="19"/>
  <c r="L19" i="19"/>
  <c r="L14" i="19"/>
  <c r="L4" i="19"/>
  <c r="L3" i="19"/>
  <c r="L8" i="19"/>
  <c r="L5" i="19"/>
  <c r="M18" i="19"/>
  <c r="M13" i="19"/>
  <c r="M15" i="19"/>
  <c r="M12" i="19"/>
  <c r="M4" i="19"/>
  <c r="M21" i="19"/>
  <c r="M3" i="19"/>
  <c r="M16" i="19"/>
  <c r="M20" i="19"/>
  <c r="M8" i="19"/>
  <c r="M10" i="19"/>
  <c r="M9" i="19"/>
  <c r="M14" i="19"/>
  <c r="M19" i="19"/>
  <c r="M17" i="19"/>
  <c r="M2" i="19"/>
  <c r="M7" i="19"/>
  <c r="M11" i="19"/>
  <c r="M6" i="19"/>
  <c r="M5" i="19"/>
  <c r="N19" i="19"/>
  <c r="N3" i="19"/>
  <c r="N2" i="19"/>
  <c r="N12" i="19"/>
  <c r="N17" i="19"/>
  <c r="N16" i="19"/>
  <c r="N18" i="19"/>
  <c r="N4" i="19"/>
  <c r="N5" i="19"/>
  <c r="N13" i="19"/>
  <c r="N15" i="19"/>
  <c r="N6" i="19"/>
  <c r="N14" i="19"/>
  <c r="N10" i="19"/>
  <c r="N20" i="19"/>
  <c r="N11" i="19"/>
  <c r="N7" i="19"/>
  <c r="N9" i="19"/>
  <c r="N21" i="19"/>
  <c r="N8" i="19"/>
  <c r="O2" i="19"/>
  <c r="O6" i="19"/>
  <c r="O18" i="19"/>
  <c r="O12" i="19"/>
  <c r="O10" i="19"/>
  <c r="O17" i="19"/>
  <c r="O3" i="19"/>
  <c r="O15" i="19"/>
  <c r="O4" i="19"/>
  <c r="O5" i="19"/>
  <c r="O19" i="19"/>
  <c r="O9" i="19"/>
  <c r="O20" i="19"/>
  <c r="O16" i="19"/>
  <c r="O7" i="19"/>
  <c r="O21" i="19"/>
  <c r="O13" i="19"/>
  <c r="O11" i="19"/>
  <c r="O8" i="19"/>
  <c r="O14" i="19"/>
  <c r="P8" i="19"/>
  <c r="P21" i="19"/>
  <c r="P16" i="19"/>
  <c r="P15" i="19"/>
  <c r="P9" i="19"/>
  <c r="P5" i="19"/>
  <c r="P18" i="19"/>
  <c r="P10" i="19"/>
  <c r="P17" i="19"/>
  <c r="P6" i="19"/>
  <c r="P2" i="19"/>
  <c r="P4" i="19"/>
  <c r="P12" i="19"/>
  <c r="P13" i="19"/>
  <c r="P20" i="19"/>
  <c r="P3" i="19"/>
  <c r="P7" i="19"/>
  <c r="P19" i="19"/>
  <c r="P11" i="19"/>
  <c r="P14" i="19"/>
  <c r="Q11" i="19"/>
  <c r="Q8" i="19"/>
  <c r="Q5" i="19"/>
  <c r="Q3" i="19"/>
  <c r="Q12" i="19"/>
  <c r="Q2" i="19"/>
  <c r="Q21" i="19"/>
  <c r="Q13" i="19"/>
  <c r="Q4" i="19"/>
  <c r="Q9" i="19"/>
  <c r="Q19" i="19"/>
  <c r="Q20" i="19"/>
  <c r="Q18" i="19"/>
  <c r="Q16" i="19"/>
  <c r="Q10" i="19"/>
  <c r="Q15" i="19"/>
  <c r="Q7" i="19"/>
  <c r="Q6" i="19"/>
  <c r="Q17" i="19"/>
  <c r="Q14" i="19"/>
  <c r="R20" i="19"/>
  <c r="R17" i="19"/>
  <c r="R11" i="19"/>
  <c r="R6" i="19"/>
  <c r="R10" i="19"/>
  <c r="R15" i="19"/>
  <c r="R14" i="19"/>
  <c r="R2" i="19"/>
  <c r="R19" i="19"/>
  <c r="R7" i="19"/>
  <c r="R12" i="19"/>
  <c r="R8" i="19"/>
  <c r="R18" i="19"/>
  <c r="R21" i="19"/>
  <c r="R3" i="19"/>
  <c r="R13" i="19"/>
  <c r="R4" i="19"/>
  <c r="R9" i="19"/>
  <c r="R5" i="19"/>
  <c r="R16" i="19"/>
  <c r="S20" i="19"/>
  <c r="S8" i="19"/>
  <c r="S17" i="19"/>
  <c r="S6" i="19"/>
  <c r="S16" i="19"/>
  <c r="S2" i="19"/>
  <c r="S14" i="19"/>
  <c r="S21" i="19"/>
  <c r="S10" i="19"/>
  <c r="S15" i="19"/>
  <c r="S11" i="19"/>
  <c r="S3" i="19"/>
  <c r="S12" i="19"/>
  <c r="S5" i="19"/>
  <c r="S13" i="19"/>
  <c r="S9" i="19"/>
  <c r="S19" i="19"/>
  <c r="S18" i="19"/>
  <c r="S7" i="19"/>
  <c r="S4" i="19"/>
  <c r="T4" i="19"/>
  <c r="T20" i="19"/>
  <c r="T17" i="19"/>
  <c r="T6" i="19"/>
  <c r="T10" i="19"/>
  <c r="T5" i="19"/>
  <c r="T8" i="19"/>
  <c r="T9" i="19"/>
  <c r="T19" i="19"/>
  <c r="T2" i="19"/>
  <c r="T14" i="19"/>
  <c r="T3" i="19"/>
  <c r="T18" i="19"/>
  <c r="T11" i="19"/>
  <c r="T13" i="19"/>
  <c r="T15" i="19"/>
  <c r="T16" i="19"/>
  <c r="T12" i="19"/>
  <c r="T7" i="19"/>
  <c r="T21" i="19"/>
  <c r="U7" i="19"/>
  <c r="U14" i="19"/>
  <c r="U4" i="19"/>
  <c r="U15" i="19"/>
  <c r="U16" i="19"/>
  <c r="U8" i="19"/>
  <c r="U20" i="19"/>
  <c r="U11" i="19"/>
  <c r="U9" i="19"/>
  <c r="U13" i="19"/>
  <c r="U5" i="19"/>
  <c r="U17" i="19"/>
  <c r="U19" i="19"/>
  <c r="U21" i="19"/>
  <c r="U12" i="19"/>
  <c r="U3" i="19"/>
  <c r="U10" i="19"/>
  <c r="U2" i="19"/>
  <c r="U6" i="19"/>
  <c r="U18" i="19"/>
  <c r="V10" i="19"/>
  <c r="V7" i="19"/>
  <c r="V20" i="19"/>
  <c r="V15" i="19"/>
  <c r="V6" i="19"/>
  <c r="V11" i="19"/>
  <c r="V4" i="19"/>
  <c r="V18" i="19"/>
  <c r="V16" i="19"/>
  <c r="V8" i="19"/>
  <c r="V17" i="19"/>
  <c r="V9" i="19"/>
  <c r="V5" i="19"/>
  <c r="V12" i="19"/>
  <c r="V3" i="19"/>
  <c r="V21" i="19"/>
  <c r="V14" i="19"/>
  <c r="V13" i="19"/>
  <c r="V2" i="19"/>
  <c r="V19" i="19"/>
  <c r="W16" i="19"/>
  <c r="W13" i="19"/>
  <c r="W20" i="19"/>
  <c r="W18" i="19"/>
  <c r="W6" i="19"/>
  <c r="W14" i="19"/>
  <c r="W10" i="19"/>
  <c r="W21" i="19"/>
  <c r="W15" i="19"/>
  <c r="W11" i="19"/>
  <c r="W7" i="19"/>
  <c r="W17" i="19"/>
  <c r="W4" i="19"/>
  <c r="W2" i="19"/>
  <c r="W9" i="19"/>
  <c r="W8" i="19"/>
  <c r="W12" i="19"/>
  <c r="W5" i="19"/>
  <c r="W19" i="19"/>
  <c r="W3" i="19"/>
  <c r="X3" i="19"/>
  <c r="X19" i="19"/>
  <c r="X10" i="19"/>
  <c r="X18" i="19"/>
  <c r="X6" i="19"/>
  <c r="X14" i="19"/>
  <c r="X13" i="19"/>
  <c r="X21" i="19"/>
  <c r="X4" i="19"/>
  <c r="X11" i="19"/>
  <c r="X16" i="19"/>
  <c r="X2" i="19"/>
  <c r="X12" i="19"/>
  <c r="X8" i="19"/>
  <c r="X7" i="19"/>
  <c r="X17" i="19"/>
  <c r="X20" i="19"/>
  <c r="X15" i="19"/>
  <c r="X5" i="19"/>
  <c r="X9" i="19"/>
  <c r="Y19" i="19"/>
  <c r="Y7" i="19"/>
  <c r="Y16" i="19"/>
  <c r="Y13" i="19"/>
  <c r="Y18" i="19"/>
  <c r="Y4" i="19"/>
  <c r="Y20" i="19"/>
  <c r="Y8" i="19"/>
  <c r="Y2" i="19"/>
  <c r="Y3" i="19"/>
  <c r="Y17" i="19"/>
  <c r="Y11" i="19"/>
  <c r="Y15" i="19"/>
  <c r="Y10" i="19"/>
  <c r="Y21" i="19"/>
  <c r="Y9" i="19"/>
  <c r="Y14" i="19"/>
  <c r="Y12" i="19"/>
  <c r="Y5" i="19"/>
  <c r="Y6" i="19"/>
  <c r="Z6" i="19"/>
  <c r="Z10" i="19"/>
  <c r="Z19" i="19"/>
  <c r="Z21" i="19"/>
  <c r="Z7" i="19"/>
  <c r="Z3" i="19"/>
  <c r="Z11" i="19"/>
  <c r="Z5" i="19"/>
  <c r="Z4" i="19"/>
  <c r="Z16" i="19"/>
  <c r="Z8" i="19"/>
  <c r="Z20" i="19"/>
  <c r="Z13" i="19"/>
  <c r="Z18" i="19"/>
  <c r="Z17" i="19"/>
  <c r="Z2" i="19"/>
  <c r="Z14" i="19"/>
  <c r="Z12" i="19"/>
  <c r="Z15" i="19"/>
  <c r="AA12" i="19"/>
  <c r="AA9" i="19"/>
  <c r="AA3" i="19"/>
  <c r="AA16" i="19"/>
  <c r="AA10" i="19"/>
  <c r="AA6" i="19"/>
  <c r="AA19" i="19"/>
  <c r="AA11" i="19"/>
  <c r="AA18" i="19"/>
  <c r="AA7" i="19"/>
  <c r="AA17" i="19"/>
  <c r="AA13" i="19"/>
  <c r="AA4" i="19"/>
  <c r="AA14" i="19"/>
  <c r="AA5" i="19"/>
  <c r="AA20" i="19"/>
  <c r="AA21" i="19"/>
  <c r="AA8" i="19"/>
  <c r="AA15" i="19"/>
  <c r="AA2" i="19"/>
  <c r="AB19" i="19"/>
  <c r="AB16" i="19"/>
  <c r="AB9" i="19"/>
  <c r="AB20" i="19"/>
  <c r="AB21" i="19"/>
  <c r="AB13" i="19"/>
  <c r="AB6" i="19"/>
  <c r="AB17" i="19"/>
  <c r="AB8" i="19"/>
  <c r="AB15" i="19"/>
  <c r="AB10" i="19"/>
  <c r="AB3" i="19"/>
  <c r="AB11" i="19"/>
  <c r="AB12" i="19"/>
  <c r="AB7" i="19"/>
  <c r="AB14" i="19"/>
  <c r="AB2" i="19"/>
  <c r="AB4" i="19"/>
  <c r="AB18" i="19"/>
  <c r="AB5" i="19"/>
  <c r="AC19" i="19"/>
  <c r="AC15" i="19"/>
  <c r="AC12" i="19"/>
  <c r="AC20" i="19"/>
  <c r="AC6" i="19"/>
  <c r="AC13" i="19"/>
  <c r="AC3" i="19"/>
  <c r="AC17" i="19"/>
  <c r="AC5" i="19"/>
  <c r="AC18" i="19"/>
  <c r="AC16" i="19"/>
  <c r="AC9" i="19"/>
  <c r="AC11" i="19"/>
  <c r="AC21" i="19"/>
  <c r="AC10" i="19"/>
  <c r="AC14" i="19"/>
  <c r="AC8" i="19"/>
  <c r="AC7" i="19"/>
  <c r="AC2" i="19"/>
  <c r="AC4" i="19"/>
  <c r="AD2" i="19"/>
  <c r="AD18" i="19"/>
  <c r="AD9" i="19"/>
  <c r="AD7" i="19"/>
  <c r="AD5" i="19"/>
  <c r="AD3" i="19"/>
  <c r="AD15" i="19"/>
  <c r="AD10" i="19"/>
  <c r="AD20" i="19"/>
  <c r="AD16" i="19"/>
  <c r="AD12" i="19"/>
  <c r="AD4" i="19"/>
  <c r="AD11" i="19"/>
  <c r="AD13" i="19"/>
  <c r="AD19" i="19"/>
  <c r="AD14" i="19"/>
  <c r="AD21" i="19"/>
  <c r="AD6" i="19"/>
  <c r="AD8" i="19"/>
  <c r="AD17" i="19"/>
  <c r="AE21" i="19"/>
  <c r="AE2" i="19"/>
  <c r="AE16" i="19"/>
  <c r="AE20" i="19"/>
  <c r="AE5" i="19"/>
  <c r="AE6" i="19"/>
  <c r="AE9" i="19"/>
  <c r="AE13" i="19"/>
  <c r="AE17" i="19"/>
  <c r="AE8" i="19"/>
  <c r="AE3" i="19"/>
  <c r="AE18" i="19"/>
  <c r="AE7" i="19"/>
  <c r="AE14" i="19"/>
  <c r="AE19" i="19"/>
  <c r="AE10" i="19"/>
  <c r="AE12" i="19"/>
  <c r="AE15" i="19"/>
  <c r="AE11" i="19"/>
  <c r="AE4" i="19"/>
  <c r="AF12" i="19"/>
  <c r="AF5" i="19"/>
  <c r="AF18" i="19"/>
  <c r="AF7" i="19"/>
  <c r="AF11" i="19"/>
  <c r="AF9" i="19"/>
  <c r="AF21" i="19"/>
  <c r="AF16" i="19"/>
  <c r="AF20" i="19"/>
  <c r="AF6" i="19"/>
  <c r="AF2" i="19"/>
  <c r="AF10" i="19"/>
  <c r="AF14" i="19"/>
  <c r="AF3" i="19"/>
  <c r="AF13" i="19"/>
  <c r="AF4" i="19"/>
  <c r="AF19" i="19"/>
  <c r="AF17" i="19"/>
  <c r="AF15" i="19"/>
  <c r="AF8" i="19"/>
  <c r="AG14" i="19"/>
  <c r="AG11" i="19"/>
  <c r="AG8" i="19"/>
  <c r="AG15" i="19"/>
  <c r="AG18" i="19"/>
  <c r="AG12" i="19"/>
  <c r="AG5" i="19"/>
  <c r="AG19" i="19"/>
  <c r="AG10" i="19"/>
  <c r="AG17" i="19"/>
  <c r="AG9" i="19"/>
  <c r="AG21" i="19"/>
  <c r="AG16" i="19"/>
  <c r="AG20" i="19"/>
  <c r="AG6" i="19"/>
  <c r="AG13" i="19"/>
  <c r="AG7" i="19"/>
  <c r="AG2" i="19"/>
  <c r="AG4" i="19"/>
  <c r="AG3" i="19"/>
  <c r="AH17" i="19"/>
  <c r="AH14" i="19"/>
  <c r="AH8" i="19"/>
  <c r="AH16" i="19"/>
  <c r="AH5" i="19"/>
  <c r="AH15" i="19"/>
  <c r="AH11" i="19"/>
  <c r="AH19" i="19"/>
  <c r="AH10" i="19"/>
  <c r="AH20" i="19"/>
  <c r="AH12" i="19"/>
  <c r="AH21" i="19"/>
  <c r="AH13" i="19"/>
  <c r="AH2" i="19"/>
  <c r="AH9" i="19"/>
  <c r="AH18" i="19"/>
  <c r="AH7" i="19"/>
  <c r="AH6" i="19"/>
  <c r="AH4" i="19"/>
  <c r="AH3" i="19"/>
  <c r="AI14" i="19"/>
  <c r="AI5" i="19"/>
  <c r="AI21" i="19"/>
  <c r="AI19" i="19"/>
  <c r="AI4" i="19"/>
  <c r="AI2" i="19"/>
  <c r="AI18" i="19"/>
  <c r="AI3" i="19"/>
  <c r="AI8" i="19"/>
  <c r="AI17" i="19"/>
  <c r="AI15" i="19"/>
  <c r="AI11" i="19"/>
  <c r="AI16" i="19"/>
  <c r="AI7" i="19"/>
  <c r="AI12" i="19"/>
  <c r="AI13" i="19"/>
  <c r="AI10" i="19"/>
  <c r="AI9" i="19"/>
  <c r="AI20" i="19"/>
  <c r="AI6" i="19"/>
  <c r="AJ7" i="19"/>
  <c r="AJ4" i="19"/>
  <c r="AJ20" i="19"/>
  <c r="AJ3" i="19"/>
  <c r="AJ5" i="19"/>
  <c r="AJ17" i="19"/>
  <c r="AJ12" i="19"/>
  <c r="AJ19" i="19"/>
  <c r="AJ13" i="19"/>
  <c r="AJ2" i="19"/>
  <c r="AJ15" i="19"/>
  <c r="AJ6" i="19"/>
  <c r="AJ16" i="19"/>
  <c r="AJ18" i="19"/>
  <c r="AJ9" i="19"/>
  <c r="AJ8" i="19"/>
  <c r="AJ10" i="19"/>
  <c r="AJ14" i="19"/>
  <c r="AJ21" i="19"/>
  <c r="AJ11" i="19"/>
  <c r="AK11" i="19"/>
  <c r="AK7" i="19"/>
  <c r="AK4" i="19"/>
  <c r="AK18" i="19"/>
  <c r="AK19" i="19"/>
  <c r="AK8" i="19"/>
  <c r="AK20" i="19"/>
  <c r="AK15" i="19"/>
  <c r="AK6" i="19"/>
  <c r="AK10" i="19"/>
  <c r="AK5" i="19"/>
  <c r="AK17" i="19"/>
  <c r="AK9" i="19"/>
  <c r="AK16" i="19"/>
  <c r="AK21" i="19"/>
  <c r="AK12" i="19"/>
  <c r="AK3" i="19"/>
  <c r="AK14" i="19"/>
  <c r="AK13" i="19"/>
  <c r="AK2" i="19"/>
  <c r="AL13" i="19"/>
  <c r="AL10" i="19"/>
  <c r="AL7" i="19"/>
  <c r="AL2" i="19"/>
  <c r="AL6" i="19"/>
  <c r="AL11" i="19"/>
  <c r="AL4" i="19"/>
  <c r="AL14" i="19"/>
  <c r="AL3" i="19"/>
  <c r="AL8" i="19"/>
  <c r="AL20" i="19"/>
  <c r="AL15" i="19"/>
  <c r="AL12" i="19"/>
  <c r="AL5" i="19"/>
  <c r="AL18" i="19"/>
  <c r="AL9" i="19"/>
  <c r="AL21" i="19"/>
  <c r="AL19" i="19"/>
  <c r="AL17" i="19"/>
  <c r="AL16" i="19"/>
  <c r="AM16" i="19"/>
  <c r="AM13" i="19"/>
  <c r="AM10" i="19"/>
  <c r="AM21" i="19"/>
  <c r="AM4" i="19"/>
  <c r="AM14" i="19"/>
  <c r="AM7" i="19"/>
  <c r="AM2" i="19"/>
  <c r="AM12" i="19"/>
  <c r="AM19" i="19"/>
  <c r="AM11" i="19"/>
  <c r="AM5" i="19"/>
  <c r="AM20" i="19"/>
  <c r="AM6" i="19"/>
  <c r="AM8" i="19"/>
  <c r="AM18" i="19"/>
  <c r="AM9" i="19"/>
  <c r="AM17" i="19"/>
  <c r="AM3" i="19"/>
  <c r="AM15" i="19"/>
  <c r="AN16" i="19"/>
  <c r="AN20" i="19"/>
  <c r="AN10" i="19"/>
  <c r="AN17" i="19"/>
  <c r="AN14" i="19"/>
  <c r="AN13" i="19"/>
  <c r="AN21" i="19"/>
  <c r="AN15" i="19"/>
  <c r="AN3" i="19"/>
  <c r="AN11" i="19"/>
  <c r="AN4" i="19"/>
  <c r="AN18" i="19"/>
  <c r="AN6" i="19"/>
  <c r="AN7" i="19"/>
  <c r="AN2" i="19"/>
  <c r="AN12" i="19"/>
  <c r="AN8" i="19"/>
  <c r="AN9" i="19"/>
  <c r="AN5" i="19"/>
  <c r="AN19" i="19"/>
  <c r="AO4" i="19"/>
  <c r="AO3" i="19"/>
  <c r="AO16" i="19"/>
  <c r="AO8" i="19"/>
  <c r="AO12" i="19"/>
  <c r="AO17" i="19"/>
  <c r="AO19" i="19"/>
  <c r="AO5" i="19"/>
  <c r="AO18" i="19"/>
  <c r="AO14" i="19"/>
  <c r="AO13" i="19"/>
  <c r="AO21" i="19"/>
  <c r="AO9" i="19"/>
  <c r="AO11" i="19"/>
  <c r="AO2" i="19"/>
  <c r="AO15" i="19"/>
  <c r="AO7" i="19"/>
  <c r="AO10" i="19"/>
  <c r="AO20" i="19"/>
  <c r="AO6" i="19"/>
  <c r="EC3" i="18"/>
  <c r="DW11" i="18"/>
  <c r="Y8" i="18"/>
  <c r="AE2" i="18"/>
  <c r="AW3" i="18"/>
  <c r="AW15" i="18"/>
  <c r="AW20" i="18"/>
  <c r="AW8" i="18"/>
  <c r="BC10" i="18"/>
  <c r="BO3" i="18"/>
  <c r="CA18" i="18"/>
  <c r="CG3" i="18"/>
  <c r="CS2" i="18"/>
  <c r="CS8" i="18"/>
  <c r="DE18" i="18"/>
  <c r="DQ13" i="18"/>
  <c r="DQ9" i="18"/>
  <c r="DK12" i="18"/>
  <c r="DQ12" i="18"/>
  <c r="DK10" i="18"/>
  <c r="DH118" i="20"/>
  <c r="G138" i="20"/>
  <c r="DH115" i="20"/>
  <c r="I10" i="22"/>
  <c r="M10" i="22" s="1"/>
  <c r="DH107" i="20"/>
  <c r="DJ120" i="20"/>
  <c r="G141" i="20"/>
  <c r="G142" i="20"/>
  <c r="DH119" i="20"/>
  <c r="OS5" i="18"/>
  <c r="CS11" i="18"/>
  <c r="Y21" i="18"/>
  <c r="H141" i="20"/>
  <c r="G11" i="18"/>
  <c r="BI13" i="18"/>
  <c r="AW5" i="18"/>
  <c r="AQ5" i="18"/>
  <c r="CG13" i="18"/>
  <c r="L12" i="22"/>
  <c r="I137" i="20"/>
  <c r="DJ110" i="20"/>
  <c r="H129" i="20"/>
  <c r="DI116" i="20"/>
  <c r="H133" i="20"/>
  <c r="DI110" i="20"/>
  <c r="L25" i="22"/>
  <c r="I131" i="20"/>
  <c r="H145" i="20"/>
  <c r="DJ108" i="20"/>
  <c r="DI122" i="20"/>
  <c r="G126" i="20"/>
  <c r="DH103" i="20"/>
  <c r="G127" i="20"/>
  <c r="G140" i="20"/>
  <c r="DH104" i="20"/>
  <c r="DH117" i="20"/>
  <c r="H139" i="20"/>
  <c r="G144" i="20"/>
  <c r="DH121" i="20"/>
  <c r="I142" i="20"/>
  <c r="DJ119" i="20"/>
  <c r="I138" i="20"/>
  <c r="G137" i="20"/>
  <c r="I140" i="20"/>
  <c r="DJ115" i="20"/>
  <c r="DH114" i="20"/>
  <c r="DJ117" i="20"/>
  <c r="H142" i="20"/>
  <c r="DI119" i="20"/>
  <c r="G139" i="20"/>
  <c r="DH116" i="20"/>
  <c r="H143" i="20"/>
  <c r="DI120" i="20"/>
  <c r="DJ104" i="20"/>
  <c r="G131" i="20"/>
  <c r="L21" i="22"/>
  <c r="DI107" i="20"/>
  <c r="L22" i="22"/>
  <c r="DI118" i="20"/>
  <c r="I136" i="20"/>
  <c r="DJ113" i="20"/>
  <c r="I141" i="20"/>
  <c r="L20" i="22"/>
  <c r="M15" i="18"/>
  <c r="DJ118" i="20"/>
  <c r="DI117" i="20"/>
  <c r="H131" i="20"/>
  <c r="L7" i="22"/>
  <c r="G130" i="20"/>
  <c r="DI108" i="20"/>
  <c r="G145" i="20"/>
  <c r="L11" i="22"/>
  <c r="I134" i="20"/>
  <c r="DH122" i="20"/>
  <c r="DJ111" i="20"/>
  <c r="L14" i="22"/>
  <c r="L10" i="22"/>
  <c r="L6" i="22"/>
  <c r="L9" i="22"/>
  <c r="BU7" i="18"/>
  <c r="AW16" i="18"/>
  <c r="AE4" i="18"/>
  <c r="EC12" i="18"/>
  <c r="DK20" i="18"/>
  <c r="BO17" i="18"/>
  <c r="QC20" i="18"/>
  <c r="MK11" i="18"/>
  <c r="AE20" i="18"/>
  <c r="EC7" i="18"/>
  <c r="DQ14" i="18"/>
  <c r="EC18" i="18"/>
  <c r="DE2" i="18"/>
  <c r="EC17" i="18"/>
  <c r="S11" i="18"/>
  <c r="S20" i="18"/>
  <c r="L17" i="22"/>
  <c r="OS20" i="18"/>
  <c r="DQ20" i="18"/>
  <c r="BO9" i="18"/>
  <c r="CY19" i="18"/>
  <c r="DW14" i="18"/>
  <c r="CM18" i="18"/>
  <c r="AE8" i="18"/>
  <c r="S9" i="18"/>
  <c r="CA19" i="18"/>
  <c r="DQ10" i="18"/>
  <c r="CG10" i="18"/>
  <c r="AK15" i="18"/>
  <c r="BO16" i="18"/>
  <c r="EC10" i="18"/>
  <c r="BI17" i="18"/>
  <c r="MK7" i="18"/>
  <c r="EC6" i="18"/>
  <c r="AW2" i="18"/>
  <c r="BC7" i="18"/>
  <c r="S2" i="18"/>
  <c r="EC9" i="18"/>
  <c r="AW6" i="18"/>
  <c r="CA7" i="18"/>
  <c r="BC14" i="18"/>
  <c r="EC13" i="18"/>
  <c r="AW18" i="18"/>
  <c r="CA2" i="18"/>
  <c r="CG14" i="18"/>
  <c r="DE17" i="18"/>
  <c r="OS14" i="18"/>
  <c r="DQ17" i="18"/>
  <c r="CS6" i="18"/>
  <c r="L23" i="22"/>
  <c r="OS15" i="18"/>
  <c r="BI15" i="18"/>
  <c r="AK20" i="18"/>
  <c r="CG21" i="18"/>
  <c r="DW4" i="18"/>
  <c r="CA14" i="18"/>
  <c r="DK11" i="18"/>
  <c r="AQ10" i="18"/>
  <c r="Y3" i="18"/>
  <c r="S5" i="18"/>
  <c r="L24" i="22"/>
  <c r="L19" i="22"/>
  <c r="L13" i="22"/>
  <c r="AE21" i="18"/>
  <c r="BO15" i="18"/>
  <c r="AE9" i="18"/>
  <c r="G15" i="18"/>
  <c r="DQ19" i="18"/>
  <c r="Y7" i="18"/>
  <c r="BU10" i="18"/>
  <c r="CG19" i="18"/>
  <c r="S10" i="18"/>
  <c r="DW19" i="18"/>
  <c r="CM4" i="18"/>
  <c r="L18" i="22"/>
  <c r="L8" i="22"/>
  <c r="CS4" i="18"/>
  <c r="Y10" i="18"/>
  <c r="CG2" i="18"/>
  <c r="BC9" i="18"/>
  <c r="L15" i="22"/>
  <c r="CG6" i="18"/>
  <c r="Y19" i="18"/>
  <c r="AW21" i="18"/>
  <c r="AQ14" i="18"/>
  <c r="DQ6" i="18"/>
  <c r="DW15" i="18"/>
  <c r="BU15" i="18"/>
  <c r="OS6" i="18"/>
  <c r="CS18" i="18"/>
  <c r="OS12" i="18"/>
  <c r="BU3" i="18"/>
  <c r="MK3" i="18"/>
  <c r="DK6" i="18"/>
  <c r="S15" i="18"/>
  <c r="CG20" i="18"/>
  <c r="AK12" i="18"/>
  <c r="BI5" i="18"/>
  <c r="G18" i="18"/>
  <c r="DQ11" i="18"/>
  <c r="AK18" i="18"/>
  <c r="DE12" i="18"/>
  <c r="AQ7" i="18"/>
  <c r="OS7" i="18"/>
  <c r="BO21" i="18"/>
  <c r="DK19" i="18"/>
  <c r="CS3" i="18"/>
  <c r="S14" i="18"/>
  <c r="AQ15" i="18"/>
  <c r="BC5" i="18"/>
  <c r="DW18" i="18"/>
  <c r="BU16" i="18"/>
  <c r="DK17" i="18"/>
  <c r="EC15" i="18"/>
  <c r="CM14" i="18"/>
  <c r="Y6" i="18"/>
  <c r="EC16" i="18"/>
  <c r="S19" i="18"/>
  <c r="G14" i="18"/>
  <c r="L16" i="22"/>
  <c r="BC8" i="18"/>
  <c r="BI7" i="18"/>
  <c r="CM10" i="18"/>
  <c r="AK2" i="18"/>
  <c r="DW2" i="18"/>
  <c r="AE17" i="18"/>
  <c r="AQ16" i="18"/>
  <c r="AK21" i="18"/>
  <c r="AW14" i="18"/>
  <c r="BC2" i="18"/>
  <c r="DW12" i="18"/>
  <c r="CM13" i="18"/>
  <c r="AQ21" i="18"/>
  <c r="MK20" i="18"/>
  <c r="G9" i="18"/>
  <c r="Y16" i="18"/>
  <c r="MK6" i="18"/>
  <c r="EC5" i="18"/>
  <c r="S21" i="18"/>
  <c r="QC15" i="18"/>
  <c r="EC8" i="18"/>
  <c r="BI6" i="18"/>
  <c r="DW8" i="18"/>
  <c r="S16" i="18"/>
  <c r="DW9" i="18"/>
  <c r="CG9" i="18"/>
  <c r="DQ18" i="18"/>
  <c r="CY12" i="18"/>
  <c r="BU13" i="18"/>
  <c r="MK18" i="18"/>
  <c r="DE8" i="18"/>
  <c r="BU2" i="18"/>
  <c r="Y18" i="18"/>
  <c r="MK14" i="18"/>
  <c r="AW17" i="18"/>
  <c r="EC14" i="18"/>
  <c r="QC6" i="18"/>
  <c r="DK14" i="18"/>
  <c r="AQ12" i="18"/>
  <c r="AK4" i="18"/>
  <c r="CY7" i="18"/>
  <c r="MK21" i="18"/>
  <c r="OS10" i="18"/>
  <c r="DE21" i="18"/>
  <c r="CY4" i="18"/>
  <c r="BO2" i="18"/>
  <c r="MK12" i="18"/>
  <c r="DQ3" i="18"/>
  <c r="BI19" i="18"/>
  <c r="M2" i="18"/>
  <c r="BC12" i="18"/>
  <c r="AK3" i="18"/>
  <c r="BO18" i="18"/>
  <c r="H136" i="20"/>
  <c r="DI113" i="20"/>
  <c r="M14" i="22"/>
  <c r="H135" i="20"/>
  <c r="DI112" i="20"/>
  <c r="I133" i="20"/>
  <c r="DJ114" i="20"/>
  <c r="H137" i="20"/>
  <c r="DI114" i="20"/>
  <c r="H134" i="20"/>
  <c r="DI111" i="20"/>
  <c r="DI106" i="20"/>
  <c r="H144" i="20"/>
  <c r="DI121" i="20"/>
  <c r="DJ103" i="20"/>
  <c r="M9" i="22"/>
  <c r="I130" i="20"/>
  <c r="DJ107" i="20"/>
  <c r="I129" i="20"/>
  <c r="DJ106" i="20"/>
  <c r="I126" i="20"/>
  <c r="I143" i="20"/>
  <c r="H140" i="20"/>
  <c r="M20" i="22"/>
  <c r="M21" i="22"/>
  <c r="M22" i="22"/>
  <c r="M13" i="22"/>
  <c r="M15" i="22"/>
  <c r="M23" i="22"/>
  <c r="M12" i="22"/>
  <c r="M6" i="22"/>
  <c r="M7" i="22"/>
  <c r="M18" i="22"/>
  <c r="M24" i="22"/>
  <c r="M19" i="22"/>
  <c r="M17" i="22"/>
  <c r="M11" i="22"/>
  <c r="M8" i="22"/>
  <c r="M16" i="22"/>
  <c r="M25" i="22"/>
  <c r="I159" i="20"/>
  <c r="G156" i="20"/>
  <c r="G158" i="20"/>
  <c r="H156" i="20"/>
  <c r="G153" i="20"/>
  <c r="I168" i="20"/>
  <c r="I163" i="20"/>
  <c r="I156" i="20"/>
  <c r="H162" i="20"/>
  <c r="G159" i="20"/>
  <c r="I152" i="20"/>
  <c r="H151" i="20"/>
  <c r="G167" i="20"/>
  <c r="H152" i="20"/>
  <c r="H163" i="20"/>
  <c r="H169" i="20"/>
  <c r="G164" i="20"/>
  <c r="G150" i="20"/>
  <c r="I155" i="20"/>
  <c r="G151" i="20"/>
  <c r="H157" i="20"/>
  <c r="H161" i="20"/>
  <c r="I157" i="20"/>
  <c r="G162" i="20"/>
  <c r="H160" i="20"/>
  <c r="I161" i="20"/>
  <c r="H159" i="20"/>
  <c r="H158" i="20"/>
  <c r="G168" i="20"/>
  <c r="G163" i="20"/>
  <c r="G161" i="20"/>
  <c r="I164" i="20"/>
  <c r="I166" i="20"/>
  <c r="H166" i="20"/>
  <c r="H167" i="20"/>
  <c r="I162" i="20"/>
  <c r="I154" i="20"/>
  <c r="I150" i="20"/>
  <c r="I153" i="20"/>
  <c r="I167" i="20"/>
  <c r="H153" i="20"/>
  <c r="G165" i="20"/>
  <c r="H168" i="20"/>
  <c r="G166" i="20"/>
  <c r="G157" i="20"/>
  <c r="G155" i="20"/>
  <c r="G152" i="20"/>
  <c r="G160" i="20"/>
  <c r="H150" i="20"/>
  <c r="H154" i="20"/>
  <c r="I151" i="20"/>
  <c r="I169" i="20"/>
  <c r="I160" i="20"/>
  <c r="H155" i="20"/>
  <c r="G169" i="20"/>
  <c r="H164" i="20"/>
  <c r="I165" i="20"/>
  <c r="G154" i="20"/>
  <c r="H165" i="20"/>
  <c r="I158" i="20"/>
  <c r="G135" i="20"/>
  <c r="DI115" i="20"/>
  <c r="DH108" i="20"/>
  <c r="DH109" i="20"/>
  <c r="G128" i="20"/>
  <c r="DH105" i="20"/>
  <c r="H126" i="20"/>
  <c r="G133" i="20"/>
  <c r="DI103" i="20"/>
  <c r="DH110" i="20"/>
  <c r="I145" i="20"/>
  <c r="G136" i="20"/>
  <c r="DJ122" i="20"/>
  <c r="DH113" i="20"/>
  <c r="I127" i="20"/>
  <c r="H130" i="20"/>
  <c r="G132" i="20"/>
  <c r="DH111" i="20"/>
  <c r="H138" i="20"/>
  <c r="DH112" i="20"/>
  <c r="I144" i="20"/>
  <c r="H127" i="20"/>
  <c r="DJ121" i="20"/>
  <c r="DI104" i="20"/>
  <c r="G143" i="20"/>
  <c r="H128" i="20"/>
  <c r="DH120" i="20"/>
  <c r="I139" i="20"/>
  <c r="DI105" i="20"/>
  <c r="DJ116" i="20"/>
  <c r="I132" i="20"/>
  <c r="I135" i="20"/>
  <c r="DJ109" i="20"/>
  <c r="H132" i="20"/>
  <c r="DJ112" i="20"/>
  <c r="DI109" i="20"/>
  <c r="I128" i="20"/>
  <c r="DJ105" i="20"/>
  <c r="G129" i="20"/>
  <c r="DH106" i="20"/>
  <c r="G134" i="20"/>
  <c r="BI4" i="18"/>
  <c r="BO19" i="18"/>
  <c r="CM20" i="18"/>
  <c r="CM8" i="18"/>
  <c r="BI10" i="18"/>
  <c r="CA9" i="18"/>
  <c r="AK14" i="18"/>
  <c r="DK8" i="18"/>
  <c r="DE14" i="18"/>
  <c r="DW10" i="18"/>
  <c r="MK15" i="18"/>
  <c r="QC10" i="18"/>
  <c r="DK4" i="18"/>
  <c r="DW21" i="18"/>
  <c r="MK16" i="18"/>
  <c r="DE5" i="18"/>
  <c r="BC11" i="18"/>
  <c r="DE11" i="18"/>
  <c r="DK2" i="18"/>
  <c r="OS11" i="18"/>
  <c r="AK16" i="18"/>
  <c r="M18" i="18"/>
  <c r="AQ18" i="18"/>
  <c r="S4" i="18"/>
  <c r="AK6" i="18"/>
  <c r="EC19" i="18"/>
  <c r="DQ8" i="18"/>
  <c r="CY2" i="18"/>
  <c r="BI2" i="18" l="1"/>
  <c r="BO14" i="18"/>
  <c r="CM2" i="18"/>
  <c r="CS14" i="18"/>
  <c r="DQ2" i="18"/>
  <c r="BI14" i="18"/>
  <c r="CY13" i="18"/>
  <c r="BI9" i="18"/>
  <c r="CY21" i="18"/>
  <c r="AQ6" i="18"/>
  <c r="CM17" i="18"/>
  <c r="AE14" i="18"/>
  <c r="AK7" i="18"/>
  <c r="AW12" i="18"/>
  <c r="CY20" i="18"/>
  <c r="CM16" i="18"/>
  <c r="DE6" i="18"/>
  <c r="CG5" i="18"/>
  <c r="CA21" i="18"/>
  <c r="CM9" i="18"/>
  <c r="BO13" i="18"/>
  <c r="BU5" i="18"/>
  <c r="BI16" i="18"/>
  <c r="S7" i="18"/>
  <c r="BC18" i="18"/>
  <c r="CG7" i="18"/>
  <c r="CG8" i="18"/>
  <c r="BI11" i="18"/>
  <c r="BI8" i="18"/>
  <c r="AQ20" i="18"/>
  <c r="CY8" i="18"/>
  <c r="BO12" i="18"/>
  <c r="BU17" i="18"/>
  <c r="BC15" i="18"/>
  <c r="BC17" i="18"/>
  <c r="BC3" i="18"/>
  <c r="AQ3" i="18"/>
  <c r="AQ17" i="18"/>
  <c r="AK8" i="18"/>
  <c r="AE16" i="18"/>
  <c r="AE13" i="18"/>
  <c r="Y9" i="18"/>
  <c r="DW13" i="18"/>
  <c r="EC20" i="18"/>
  <c r="EC4" i="18"/>
  <c r="BO4" i="18"/>
  <c r="CM5" i="18"/>
  <c r="AE19" i="18"/>
  <c r="BO6" i="18"/>
  <c r="AE11" i="18"/>
  <c r="Y14" i="18"/>
  <c r="BU6" i="18"/>
  <c r="AW7" i="18"/>
  <c r="CA8" i="18"/>
  <c r="S18" i="18"/>
  <c r="CY6" i="18"/>
  <c r="DE19" i="18"/>
  <c r="CM6" i="18"/>
  <c r="BC16" i="18"/>
  <c r="BC19" i="18"/>
  <c r="AQ9" i="18"/>
  <c r="AE6" i="18"/>
  <c r="Y15" i="18"/>
  <c r="CY9" i="18"/>
  <c r="CM3" i="18"/>
  <c r="DE16" i="18"/>
  <c r="DE9" i="18"/>
  <c r="CS19" i="18"/>
  <c r="CA6" i="18"/>
  <c r="AE7" i="18"/>
  <c r="M16" i="18"/>
  <c r="DE3" i="18"/>
  <c r="G5" i="18"/>
  <c r="CY18" i="18"/>
  <c r="AE3" i="18"/>
  <c r="S12" i="18"/>
  <c r="DK13" i="18"/>
  <c r="AW4" i="18"/>
  <c r="CA13" i="18"/>
  <c r="BU8" i="18"/>
  <c r="CY5" i="18"/>
  <c r="CY11" i="18"/>
  <c r="CY17" i="18"/>
  <c r="CG4" i="18"/>
  <c r="CG11" i="18"/>
  <c r="CS17" i="18"/>
  <c r="CG18" i="18"/>
  <c r="BU18" i="18"/>
  <c r="CA3" i="18"/>
  <c r="S3" i="18"/>
  <c r="BI3" i="18"/>
  <c r="M11" i="18"/>
  <c r="BO5" i="18"/>
  <c r="CA11" i="18"/>
  <c r="AE5" i="18"/>
  <c r="BC4" i="18"/>
  <c r="G3" i="18"/>
  <c r="CS5" i="18"/>
  <c r="CG17" i="18"/>
  <c r="AK11" i="18"/>
  <c r="CA5" i="18"/>
  <c r="AE15" i="18"/>
  <c r="CS20" i="18"/>
  <c r="CA17" i="18"/>
  <c r="Y20" i="18"/>
  <c r="DE13" i="18"/>
  <c r="BU19" i="18"/>
  <c r="AW19" i="18"/>
  <c r="AQ19" i="18"/>
  <c r="CM7" i="18"/>
  <c r="CS7" i="18"/>
  <c r="CY10" i="18"/>
  <c r="AK9" i="18"/>
  <c r="AK10" i="18"/>
  <c r="CA16" i="18"/>
  <c r="CM21" i="18"/>
  <c r="BU9" i="18"/>
  <c r="DE15" i="18"/>
  <c r="CG15" i="18"/>
  <c r="CG16" i="18"/>
  <c r="CS21" i="18"/>
  <c r="BI21" i="18"/>
  <c r="BU12" i="18"/>
  <c r="CS15" i="18"/>
  <c r="CY16" i="18"/>
  <c r="AQ4" i="18"/>
  <c r="OS16" i="18"/>
  <c r="Y13" i="18"/>
  <c r="G16" i="18"/>
  <c r="BC13" i="18"/>
  <c r="Y12" i="18"/>
  <c r="DK9" i="18"/>
  <c r="DK16" i="18"/>
  <c r="AE10" i="18"/>
  <c r="DQ16" i="18"/>
  <c r="BC21" i="18"/>
  <c r="G20" i="18"/>
  <c r="OS13" i="18"/>
  <c r="K141" i="20"/>
  <c r="L141" i="20" s="1"/>
  <c r="CA12" i="18"/>
  <c r="CG12" i="18"/>
  <c r="EI9" i="18"/>
  <c r="CM11" i="18"/>
  <c r="CS9" i="18"/>
  <c r="CM15" i="18"/>
  <c r="CS16" i="18"/>
  <c r="CY15" i="18"/>
  <c r="N12" i="22"/>
  <c r="S12" i="22" s="1"/>
  <c r="T12" i="22" s="1"/>
  <c r="E12" i="22" s="1"/>
  <c r="D12" i="22" s="1"/>
  <c r="CA15" i="18"/>
  <c r="CM12" i="18"/>
  <c r="M13" i="18"/>
  <c r="N7" i="22"/>
  <c r="S7" i="22" s="1"/>
  <c r="T7" i="22" s="1"/>
  <c r="E7" i="22" s="1"/>
  <c r="D7" i="22" s="1"/>
  <c r="N6" i="22"/>
  <c r="S6" i="22" s="1"/>
  <c r="T6" i="22" s="1"/>
  <c r="E6" i="22" s="1"/>
  <c r="D6" i="22" s="1"/>
  <c r="DE10" i="18"/>
  <c r="N25" i="22"/>
  <c r="S25" i="22" s="1"/>
  <c r="T25" i="22" s="1"/>
  <c r="E25" i="22" s="1"/>
  <c r="D25" i="22" s="1"/>
  <c r="N10" i="22"/>
  <c r="S10" i="22" s="1"/>
  <c r="T10" i="22" s="1"/>
  <c r="E10" i="22" s="1"/>
  <c r="D10" i="22" s="1"/>
  <c r="N20" i="22"/>
  <c r="S20" i="22" s="1"/>
  <c r="T20" i="22" s="1"/>
  <c r="E20" i="22" s="1"/>
  <c r="D20" i="22" s="1"/>
  <c r="N11" i="22"/>
  <c r="S11" i="22" s="1"/>
  <c r="T11" i="22" s="1"/>
  <c r="E11" i="22" s="1"/>
  <c r="D11" i="22" s="1"/>
  <c r="N15" i="22"/>
  <c r="S15" i="22" s="1"/>
  <c r="T15" i="22" s="1"/>
  <c r="E15" i="22" s="1"/>
  <c r="D15" i="22" s="1"/>
  <c r="N13" i="22"/>
  <c r="S13" i="22" s="1"/>
  <c r="T13" i="22" s="1"/>
  <c r="E13" i="22" s="1"/>
  <c r="D13" i="22" s="1"/>
  <c r="N21" i="22"/>
  <c r="S21" i="22" s="1"/>
  <c r="T21" i="22" s="1"/>
  <c r="E21" i="22" s="1"/>
  <c r="D21" i="22" s="1"/>
  <c r="K138" i="20"/>
  <c r="L138" i="20" s="1"/>
  <c r="N8" i="22"/>
  <c r="S8" i="22" s="1"/>
  <c r="T8" i="22" s="1"/>
  <c r="E8" i="22" s="1"/>
  <c r="D8" i="22" s="1"/>
  <c r="N17" i="22"/>
  <c r="S17" i="22" s="1"/>
  <c r="T17" i="22" s="1"/>
  <c r="E17" i="22" s="1"/>
  <c r="D17" i="22" s="1"/>
  <c r="BC20" i="18"/>
  <c r="G7" i="18"/>
  <c r="N14" i="22"/>
  <c r="S14" i="22" s="1"/>
  <c r="T14" i="22" s="1"/>
  <c r="E14" i="22" s="1"/>
  <c r="D14" i="22" s="1"/>
  <c r="N9" i="22"/>
  <c r="S9" i="22" s="1"/>
  <c r="T9" i="22" s="1"/>
  <c r="E9" i="22" s="1"/>
  <c r="D9" i="22" s="1"/>
  <c r="K137" i="20"/>
  <c r="L137" i="20" s="1"/>
  <c r="K142" i="20"/>
  <c r="L142" i="20" s="1"/>
  <c r="DL119" i="20"/>
  <c r="DM119" i="20" s="1"/>
  <c r="DL115" i="20"/>
  <c r="DM115" i="20" s="1"/>
  <c r="DL118" i="20"/>
  <c r="DM118" i="20" s="1"/>
  <c r="K145" i="20"/>
  <c r="L145" i="20" s="1"/>
  <c r="K131" i="20"/>
  <c r="L131" i="20" s="1"/>
  <c r="DL117" i="20"/>
  <c r="DM117" i="20" s="1"/>
  <c r="K140" i="20"/>
  <c r="L140" i="20" s="1"/>
  <c r="DL110" i="20"/>
  <c r="DM110" i="20" s="1"/>
  <c r="DL107" i="20"/>
  <c r="DM107" i="20" s="1"/>
  <c r="DL122" i="20"/>
  <c r="DM122" i="20" s="1"/>
  <c r="K134" i="20"/>
  <c r="L134" i="20" s="1"/>
  <c r="K139" i="20"/>
  <c r="L139" i="20" s="1"/>
  <c r="N24" i="22"/>
  <c r="S24" i="22" s="1"/>
  <c r="T24" i="22" s="1"/>
  <c r="E24" i="22" s="1"/>
  <c r="D24" i="22" s="1"/>
  <c r="DL104" i="20"/>
  <c r="DM104" i="20" s="1"/>
  <c r="DL116" i="20"/>
  <c r="DM116" i="20" s="1"/>
  <c r="DL120" i="20"/>
  <c r="DM120" i="20" s="1"/>
  <c r="DL108" i="20"/>
  <c r="DM108" i="20" s="1"/>
  <c r="N22" i="22"/>
  <c r="S22" i="22" s="1"/>
  <c r="T22" i="22" s="1"/>
  <c r="E22" i="22" s="1"/>
  <c r="D22" i="22" s="1"/>
  <c r="DL111" i="20"/>
  <c r="DM111" i="20" s="1"/>
  <c r="K144" i="20"/>
  <c r="L144" i="20" s="1"/>
  <c r="K135" i="20"/>
  <c r="L135" i="20" s="1"/>
  <c r="N19" i="22"/>
  <c r="S19" i="22" s="1"/>
  <c r="T19" i="22" s="1"/>
  <c r="E19" i="22" s="1"/>
  <c r="D19" i="22" s="1"/>
  <c r="N18" i="22"/>
  <c r="S18" i="22" s="1"/>
  <c r="T18" i="22" s="1"/>
  <c r="E18" i="22" s="1"/>
  <c r="D18" i="22" s="1"/>
  <c r="K129" i="20"/>
  <c r="L129" i="20" s="1"/>
  <c r="N23" i="22"/>
  <c r="S23" i="22" s="1"/>
  <c r="T23" i="22" s="1"/>
  <c r="E23" i="22" s="1"/>
  <c r="D23" i="22" s="1"/>
  <c r="DL112" i="20"/>
  <c r="DM112" i="20" s="1"/>
  <c r="DL114" i="20"/>
  <c r="DM114" i="20" s="1"/>
  <c r="N16" i="22"/>
  <c r="S16" i="22" s="1"/>
  <c r="T16" i="22" s="1"/>
  <c r="E16" i="22" s="1"/>
  <c r="D16" i="22" s="1"/>
  <c r="BO11" i="18"/>
  <c r="G19" i="18"/>
  <c r="G12" i="18"/>
  <c r="G2" i="18"/>
  <c r="K130" i="20"/>
  <c r="L130" i="20" s="1"/>
  <c r="G21" i="18"/>
  <c r="G8" i="18"/>
  <c r="M6" i="18"/>
  <c r="M8" i="18"/>
  <c r="K136" i="20"/>
  <c r="L136" i="20" s="1"/>
  <c r="M9" i="18"/>
  <c r="BI20" i="18"/>
  <c r="K143" i="20"/>
  <c r="L143" i="20" s="1"/>
  <c r="M20" i="18"/>
  <c r="M4" i="18"/>
  <c r="K133" i="20"/>
  <c r="L133" i="20" s="1"/>
  <c r="M10" i="18"/>
  <c r="DL121" i="20"/>
  <c r="DM121" i="20" s="1"/>
  <c r="K126" i="20"/>
  <c r="L126" i="20" s="1"/>
  <c r="G13" i="18"/>
  <c r="BU11" i="18"/>
  <c r="M7" i="18"/>
  <c r="G17" i="18"/>
  <c r="M12" i="18"/>
  <c r="G10" i="18"/>
  <c r="K154" i="20"/>
  <c r="L154" i="20" s="1"/>
  <c r="DL103" i="20"/>
  <c r="DM103" i="20" s="1"/>
  <c r="K160" i="20"/>
  <c r="L160" i="20" s="1"/>
  <c r="DL113" i="20"/>
  <c r="DM113" i="20" s="1"/>
  <c r="K165" i="20"/>
  <c r="L165" i="20" s="1"/>
  <c r="K168" i="20"/>
  <c r="L168" i="20" s="1"/>
  <c r="K159" i="20"/>
  <c r="L159" i="20" s="1"/>
  <c r="K150" i="20"/>
  <c r="L150" i="20" s="1"/>
  <c r="K162" i="20"/>
  <c r="L162" i="20" s="1"/>
  <c r="K153" i="20"/>
  <c r="L153" i="20" s="1"/>
  <c r="K161" i="20"/>
  <c r="L161" i="20" s="1"/>
  <c r="DL106" i="20"/>
  <c r="DM106" i="20" s="1"/>
  <c r="K167" i="20"/>
  <c r="L167" i="20" s="1"/>
  <c r="K156" i="20"/>
  <c r="L156" i="20" s="1"/>
  <c r="K152" i="20"/>
  <c r="L152" i="20" s="1"/>
  <c r="K163" i="20"/>
  <c r="L163" i="20" s="1"/>
  <c r="K164" i="20"/>
  <c r="L164" i="20" s="1"/>
  <c r="K157" i="20"/>
  <c r="L157" i="20" s="1"/>
  <c r="K169" i="20"/>
  <c r="L169" i="20" s="1"/>
  <c r="K155" i="20"/>
  <c r="L155" i="20" s="1"/>
  <c r="K151" i="20"/>
  <c r="L151" i="20" s="1"/>
  <c r="K158" i="20"/>
  <c r="L158" i="20" s="1"/>
  <c r="K166" i="20"/>
  <c r="L166" i="20" s="1"/>
  <c r="K128" i="20"/>
  <c r="L128" i="20" s="1"/>
  <c r="DL109" i="20"/>
  <c r="DM109" i="20" s="1"/>
  <c r="K132" i="20"/>
  <c r="L132" i="20" s="1"/>
  <c r="K127" i="20"/>
  <c r="L127" i="20" s="1"/>
  <c r="DL105" i="20"/>
  <c r="DM105" i="20" s="1"/>
  <c r="M19" i="18"/>
  <c r="M14" i="18"/>
  <c r="M21" i="18"/>
  <c r="G6" i="18"/>
  <c r="M17" i="18"/>
  <c r="BO20" i="18"/>
  <c r="BU20" i="18"/>
  <c r="EO9" i="18" l="1"/>
  <c r="EO4" i="18"/>
  <c r="EO5" i="18"/>
  <c r="EI8" i="18"/>
  <c r="EO11" i="18"/>
  <c r="EI6" i="18"/>
  <c r="EO10" i="18"/>
  <c r="EI21" i="18"/>
  <c r="EI4" i="18"/>
  <c r="EI19" i="18"/>
  <c r="EI3" i="18"/>
  <c r="EO8" i="18"/>
  <c r="EI20" i="18"/>
  <c r="EI5" i="18"/>
  <c r="EO7" i="18"/>
  <c r="EI18" i="18"/>
  <c r="EI2" i="18"/>
  <c r="EI16" i="18"/>
  <c r="EO20" i="18"/>
  <c r="EO6" i="18"/>
  <c r="EI17" i="18"/>
  <c r="EO21" i="18"/>
  <c r="EI15" i="18"/>
  <c r="EO16" i="18"/>
  <c r="EO2" i="18"/>
  <c r="EI13" i="18"/>
  <c r="EO18" i="18"/>
  <c r="EO3" i="18"/>
  <c r="EO19" i="18"/>
  <c r="EI10" i="18"/>
  <c r="EO17" i="18"/>
  <c r="EI14" i="18"/>
  <c r="EO15" i="18"/>
  <c r="EI12" i="18"/>
  <c r="EO14" i="18"/>
  <c r="EI11" i="18"/>
  <c r="EO12" i="18"/>
  <c r="EI7" i="18"/>
  <c r="EO13" i="18"/>
  <c r="FA21" i="18" l="1"/>
  <c r="FA5" i="18"/>
  <c r="EU13" i="18"/>
  <c r="FA18" i="18"/>
  <c r="FA2" i="18"/>
  <c r="EU14" i="18"/>
  <c r="FA12" i="18"/>
  <c r="FA3" i="18"/>
  <c r="EU10" i="18"/>
  <c r="FA10" i="18"/>
  <c r="FA19" i="18"/>
  <c r="EU9" i="18"/>
  <c r="EU19" i="18"/>
  <c r="FA16" i="18"/>
  <c r="EU11" i="18"/>
  <c r="EU20" i="18"/>
  <c r="FA15" i="18"/>
  <c r="EU7" i="18"/>
  <c r="EU18" i="18"/>
  <c r="FA13" i="18"/>
  <c r="EU6" i="18"/>
  <c r="FA17" i="18"/>
  <c r="FA9" i="18"/>
  <c r="EU8" i="18"/>
  <c r="FA14" i="18"/>
  <c r="EU21" i="18"/>
  <c r="EU4" i="18"/>
  <c r="EU5" i="18"/>
  <c r="EU3" i="18"/>
  <c r="EU2" i="18"/>
  <c r="EU17" i="18"/>
  <c r="FA7" i="18"/>
  <c r="FA6" i="18"/>
  <c r="EU15" i="18"/>
  <c r="FA11" i="18"/>
  <c r="FA8" i="18"/>
  <c r="EU16" i="18"/>
  <c r="FA20" i="18"/>
  <c r="FA4" i="18"/>
  <c r="EU12" i="18"/>
  <c r="FG5" i="18" l="1"/>
  <c r="FM17" i="18"/>
  <c r="FG20" i="18"/>
  <c r="FG6" i="18"/>
  <c r="FM15" i="18"/>
  <c r="FG21" i="18"/>
  <c r="FG4" i="18"/>
  <c r="FM16" i="18"/>
  <c r="FG18" i="18"/>
  <c r="FG2" i="18"/>
  <c r="FM13" i="18"/>
  <c r="FG17" i="18"/>
  <c r="FG3" i="18"/>
  <c r="FM14" i="18"/>
  <c r="FG19" i="18"/>
  <c r="FM12" i="18"/>
  <c r="FG15" i="18"/>
  <c r="FM10" i="18"/>
  <c r="FG16" i="18"/>
  <c r="FM9" i="18"/>
  <c r="FG14" i="18"/>
  <c r="FM11" i="18"/>
  <c r="FG12" i="18"/>
  <c r="FM7" i="18"/>
  <c r="FG11" i="18"/>
  <c r="FM8" i="18"/>
  <c r="FG13" i="18"/>
  <c r="FM6" i="18"/>
  <c r="FG10" i="18"/>
  <c r="FM21" i="18"/>
  <c r="FM4" i="18"/>
  <c r="FG9" i="18"/>
  <c r="FM20" i="18"/>
  <c r="FM5" i="18"/>
  <c r="FG8" i="18"/>
  <c r="FM19" i="18"/>
  <c r="FM3" i="18"/>
  <c r="FG7" i="18"/>
  <c r="FM18" i="18"/>
  <c r="FM2" i="18"/>
  <c r="FY21" i="18" l="1"/>
  <c r="FY5" i="18"/>
  <c r="FS15" i="18"/>
  <c r="FY20" i="18"/>
  <c r="FY3" i="18"/>
  <c r="FS14" i="18"/>
  <c r="FY17" i="18"/>
  <c r="FY4" i="18"/>
  <c r="FS12" i="18"/>
  <c r="FY19" i="18"/>
  <c r="FY2" i="18"/>
  <c r="FS13" i="18"/>
  <c r="FY18" i="18"/>
  <c r="FS11" i="18"/>
  <c r="FY15" i="18"/>
  <c r="FS10" i="18"/>
  <c r="FY14" i="18"/>
  <c r="FS8" i="18"/>
  <c r="FY16" i="18"/>
  <c r="FS9" i="18"/>
  <c r="FY12" i="18"/>
  <c r="FS4" i="18"/>
  <c r="FY13" i="18"/>
  <c r="FS7" i="18"/>
  <c r="FY8" i="18"/>
  <c r="FS20" i="18"/>
  <c r="FS5" i="18"/>
  <c r="FY10" i="18"/>
  <c r="FS21" i="18"/>
  <c r="FS6" i="18"/>
  <c r="FY9" i="18"/>
  <c r="FS18" i="18"/>
  <c r="FS2" i="18"/>
  <c r="FY11" i="18"/>
  <c r="FS17" i="18"/>
  <c r="FS3" i="18"/>
  <c r="FY7" i="18"/>
  <c r="FS19" i="18"/>
  <c r="FY6" i="18"/>
  <c r="FS16" i="18"/>
  <c r="GK16" i="18" l="1"/>
  <c r="GE14" i="18"/>
  <c r="GK19" i="18"/>
  <c r="GE12" i="18"/>
  <c r="GK15" i="18"/>
  <c r="GE9" i="18"/>
  <c r="GK14" i="18"/>
  <c r="GE7" i="18"/>
  <c r="GK12" i="18"/>
  <c r="GE8" i="18"/>
  <c r="GK13" i="18"/>
  <c r="GE6" i="18"/>
  <c r="GK11" i="18"/>
  <c r="GE21" i="18"/>
  <c r="GE3" i="18"/>
  <c r="GK9" i="18"/>
  <c r="GE20" i="18"/>
  <c r="GE4" i="18"/>
  <c r="GK10" i="18"/>
  <c r="GE19" i="18"/>
  <c r="GE5" i="18"/>
  <c r="GK8" i="18"/>
  <c r="GE18" i="18"/>
  <c r="GE2" i="18"/>
  <c r="GK7" i="18"/>
  <c r="GE16" i="18"/>
  <c r="GK5" i="18"/>
  <c r="GE17" i="18"/>
  <c r="GK21" i="18"/>
  <c r="GK6" i="18"/>
  <c r="GE15" i="18"/>
  <c r="GK20" i="18"/>
  <c r="GK4" i="18"/>
  <c r="GE13" i="18"/>
  <c r="GK18" i="18"/>
  <c r="GK2" i="18"/>
  <c r="GE11" i="18"/>
  <c r="GK17" i="18"/>
  <c r="GK3" i="18"/>
  <c r="GE10" i="18"/>
  <c r="GW11" i="18" l="1"/>
  <c r="GQ20" i="18"/>
  <c r="GQ4" i="18"/>
  <c r="GW9" i="18"/>
  <c r="GQ17" i="18"/>
  <c r="GQ3" i="18"/>
  <c r="GW10" i="18"/>
  <c r="GQ19" i="18"/>
  <c r="GQ2" i="18"/>
  <c r="GW7" i="18"/>
  <c r="GQ18" i="18"/>
  <c r="GW6" i="18"/>
  <c r="GQ15" i="18"/>
  <c r="GW8" i="18"/>
  <c r="GQ13" i="18"/>
  <c r="GW20" i="18"/>
  <c r="GW4" i="18"/>
  <c r="GQ12" i="18"/>
  <c r="GW18" i="18"/>
  <c r="GW5" i="18"/>
  <c r="GQ16" i="18"/>
  <c r="GW21" i="18"/>
  <c r="GW2" i="18"/>
  <c r="GQ14" i="18"/>
  <c r="GW17" i="18"/>
  <c r="GW3" i="18"/>
  <c r="GQ10" i="18"/>
  <c r="GW19" i="18"/>
  <c r="GQ11" i="18"/>
  <c r="GW16" i="18"/>
  <c r="GQ9" i="18"/>
  <c r="GW15" i="18"/>
  <c r="GQ5" i="18"/>
  <c r="GW13" i="18"/>
  <c r="GQ6" i="18"/>
  <c r="GW14" i="18"/>
  <c r="GQ7" i="18"/>
  <c r="GW12" i="18"/>
  <c r="GQ21" i="18"/>
  <c r="GQ8" i="18"/>
  <c r="HC3" i="18" l="1"/>
  <c r="HC12" i="18"/>
  <c r="HI11" i="18"/>
  <c r="HC18" i="18"/>
  <c r="HC13" i="18"/>
  <c r="HI9" i="18"/>
  <c r="HC11" i="18"/>
  <c r="HI7" i="18"/>
  <c r="HC4" i="18"/>
  <c r="HC9" i="18"/>
  <c r="HI8" i="18"/>
  <c r="HC20" i="18"/>
  <c r="HC10" i="18"/>
  <c r="HI6" i="18"/>
  <c r="HC6" i="18"/>
  <c r="HI21" i="18"/>
  <c r="HI4" i="18"/>
  <c r="HC8" i="18"/>
  <c r="HI20" i="18"/>
  <c r="HI5" i="18"/>
  <c r="HC7" i="18"/>
  <c r="HI17" i="18"/>
  <c r="HI3" i="18"/>
  <c r="HC5" i="18"/>
  <c r="HI19" i="18"/>
  <c r="HI2" i="18"/>
  <c r="HI18" i="18"/>
  <c r="HI15" i="18"/>
  <c r="HC17" i="18"/>
  <c r="HC2" i="18"/>
  <c r="HI13" i="18"/>
  <c r="HC21" i="18"/>
  <c r="HC19" i="18"/>
  <c r="HI14" i="18"/>
  <c r="HI16" i="18"/>
  <c r="HC15" i="18"/>
  <c r="HI12" i="18"/>
  <c r="HC14" i="18"/>
  <c r="HC16" i="18"/>
  <c r="HI10" i="18"/>
  <c r="HU11" i="18" l="1"/>
  <c r="HO20" i="18"/>
  <c r="HO7" i="18"/>
  <c r="HU9" i="18"/>
  <c r="HO21" i="18"/>
  <c r="HO6" i="18"/>
  <c r="HU6" i="18"/>
  <c r="HO18" i="18"/>
  <c r="HO2" i="18"/>
  <c r="HU7" i="18"/>
  <c r="HO19" i="18"/>
  <c r="HO3" i="18"/>
  <c r="HU21" i="18"/>
  <c r="HU5" i="18"/>
  <c r="HO17" i="18"/>
  <c r="HU18" i="18"/>
  <c r="HU4" i="18"/>
  <c r="HO16" i="18"/>
  <c r="HU20" i="18"/>
  <c r="HU3" i="18"/>
  <c r="HO13" i="18"/>
  <c r="HU19" i="18"/>
  <c r="HU2" i="18"/>
  <c r="HO15" i="18"/>
  <c r="HU17" i="18"/>
  <c r="HO14" i="18"/>
  <c r="HU15" i="18"/>
  <c r="HO12" i="18"/>
  <c r="HU14" i="18"/>
  <c r="HO11" i="18"/>
  <c r="HU16" i="18"/>
  <c r="HO9" i="18"/>
  <c r="HU12" i="18"/>
  <c r="HO10" i="18"/>
  <c r="HU13" i="18"/>
  <c r="HO8" i="18"/>
  <c r="HU10" i="18"/>
  <c r="HO4" i="18"/>
  <c r="HU8" i="18"/>
  <c r="HO5" i="18"/>
  <c r="IA19" i="18" l="1"/>
  <c r="IA5" i="18"/>
  <c r="IG15" i="18"/>
  <c r="IA20" i="18"/>
  <c r="IA3" i="18"/>
  <c r="IG14" i="18"/>
  <c r="IA18" i="18"/>
  <c r="IA2" i="18"/>
  <c r="IG12" i="18"/>
  <c r="IA16" i="18"/>
  <c r="IG13" i="18"/>
  <c r="IA17" i="18"/>
  <c r="IG11" i="18"/>
  <c r="IA15" i="18"/>
  <c r="IG9" i="18"/>
  <c r="IA13" i="18"/>
  <c r="IG10" i="18"/>
  <c r="IA10" i="18"/>
  <c r="IG8" i="18"/>
  <c r="IA14" i="18"/>
  <c r="IG6" i="18"/>
  <c r="IA11" i="18"/>
  <c r="IG7" i="18"/>
  <c r="IA12" i="18"/>
  <c r="IG21" i="18"/>
  <c r="IG5" i="18"/>
  <c r="IA9" i="18"/>
  <c r="IG20" i="18"/>
  <c r="IG4" i="18"/>
  <c r="IA7" i="18"/>
  <c r="IG16" i="18"/>
  <c r="IG2" i="18"/>
  <c r="IA8" i="18"/>
  <c r="IG18" i="18"/>
  <c r="IG3" i="18"/>
  <c r="IA6" i="18"/>
  <c r="IG19" i="18"/>
  <c r="IA21" i="18"/>
  <c r="IA4" i="18"/>
  <c r="IG17" i="18"/>
  <c r="IS15" i="18" l="1"/>
  <c r="IM7" i="18"/>
  <c r="IS14" i="18"/>
  <c r="IM5" i="18"/>
  <c r="IS13" i="18"/>
  <c r="IM21" i="18"/>
  <c r="IM8" i="18"/>
  <c r="IS12" i="18"/>
  <c r="IM20" i="18"/>
  <c r="IM4" i="18"/>
  <c r="IS11" i="18"/>
  <c r="IM19" i="18"/>
  <c r="IM3" i="18"/>
  <c r="IS9" i="18"/>
  <c r="IM17" i="18"/>
  <c r="IM2" i="18"/>
  <c r="IS10" i="18"/>
  <c r="IM18" i="18"/>
  <c r="IS7" i="18"/>
  <c r="IM15" i="18"/>
  <c r="IS8" i="18"/>
  <c r="IM12" i="18"/>
  <c r="IS6" i="18"/>
  <c r="IM16" i="18"/>
  <c r="IS17" i="18"/>
  <c r="IS4" i="18"/>
  <c r="IM13" i="18"/>
  <c r="IW57" i="18"/>
  <c r="IW82" i="18" s="1"/>
  <c r="IS20" i="18"/>
  <c r="IS5" i="18"/>
  <c r="IM14" i="18"/>
  <c r="IS21" i="18"/>
  <c r="IS2" i="18"/>
  <c r="IM10" i="18"/>
  <c r="IS18" i="18"/>
  <c r="IS3" i="18"/>
  <c r="IM11" i="18"/>
  <c r="IS19" i="18"/>
  <c r="IM9" i="18"/>
  <c r="IS16" i="18"/>
  <c r="IM6" i="18"/>
  <c r="IY10" i="18" l="1"/>
  <c r="JE19" i="18"/>
  <c r="JE3" i="18"/>
  <c r="IY8" i="18"/>
  <c r="JE17" i="18"/>
  <c r="JE2" i="18"/>
  <c r="IY6" i="18"/>
  <c r="JE18" i="18"/>
  <c r="IY7" i="18"/>
  <c r="JE15" i="18"/>
  <c r="IY20" i="18"/>
  <c r="IY5" i="18"/>
  <c r="JE16" i="18"/>
  <c r="IY21" i="18"/>
  <c r="IY4" i="18"/>
  <c r="JE13" i="18"/>
  <c r="IY18" i="18"/>
  <c r="IY2" i="18"/>
  <c r="JE14" i="18"/>
  <c r="IY19" i="18"/>
  <c r="IY3" i="18"/>
  <c r="JE12" i="18"/>
  <c r="IY17" i="18"/>
  <c r="JE10" i="18"/>
  <c r="IY15" i="18"/>
  <c r="JE11" i="18"/>
  <c r="IY14" i="18"/>
  <c r="JE9" i="18"/>
  <c r="IY16" i="18"/>
  <c r="JE6" i="18"/>
  <c r="IY12" i="18"/>
  <c r="JE7" i="18"/>
  <c r="IY11" i="18"/>
  <c r="JE8" i="18"/>
  <c r="IY13" i="18"/>
  <c r="JE21" i="18"/>
  <c r="JE4" i="18"/>
  <c r="IY9" i="18"/>
  <c r="JE20" i="18"/>
  <c r="JE5" i="18"/>
  <c r="JQ17" i="18" l="1"/>
  <c r="JK10" i="18"/>
  <c r="JQ15" i="18"/>
  <c r="JK5" i="18"/>
  <c r="JQ16" i="18"/>
  <c r="JK8" i="18"/>
  <c r="JQ14" i="18"/>
  <c r="JK4" i="18"/>
  <c r="JQ12" i="18"/>
  <c r="JK20" i="18"/>
  <c r="JK7" i="18"/>
  <c r="JQ13" i="18"/>
  <c r="JK21" i="18"/>
  <c r="JK6" i="18"/>
  <c r="JQ8" i="18"/>
  <c r="JK18" i="18"/>
  <c r="JK2" i="18"/>
  <c r="JQ10" i="18"/>
  <c r="JK19" i="18"/>
  <c r="JK3" i="18"/>
  <c r="JQ11" i="18"/>
  <c r="JK17" i="18"/>
  <c r="JQ9" i="18"/>
  <c r="JK16" i="18"/>
  <c r="JQ7" i="18"/>
  <c r="JK14" i="18"/>
  <c r="JQ6" i="18"/>
  <c r="JK13" i="18"/>
  <c r="JQ21" i="18"/>
  <c r="JQ5" i="18"/>
  <c r="JK15" i="18"/>
  <c r="JQ18" i="18"/>
  <c r="JQ3" i="18"/>
  <c r="JK12" i="18"/>
  <c r="JQ20" i="18"/>
  <c r="JQ4" i="18"/>
  <c r="JK11" i="18"/>
  <c r="JQ19" i="18"/>
  <c r="JQ2" i="18"/>
  <c r="JK9" i="18"/>
  <c r="KC19" i="18" l="1"/>
  <c r="JW14" i="18"/>
  <c r="KC17" i="18"/>
  <c r="JW12" i="18"/>
  <c r="KC15" i="18"/>
  <c r="JW9" i="18"/>
  <c r="KC14" i="18"/>
  <c r="JW7" i="18"/>
  <c r="KC12" i="18"/>
  <c r="JW6" i="18"/>
  <c r="KC13" i="18"/>
  <c r="JW8" i="18"/>
  <c r="KC11" i="18"/>
  <c r="JW21" i="18"/>
  <c r="JW4" i="18"/>
  <c r="KC9" i="18"/>
  <c r="JW19" i="18"/>
  <c r="JW3" i="18"/>
  <c r="KC6" i="18"/>
  <c r="JW20" i="18"/>
  <c r="JW5" i="18"/>
  <c r="KC10" i="18"/>
  <c r="JW17" i="18"/>
  <c r="JW2" i="18"/>
  <c r="KC8" i="18"/>
  <c r="JW18" i="18"/>
  <c r="KC7" i="18"/>
  <c r="JW16" i="18"/>
  <c r="KC21" i="18"/>
  <c r="KC5" i="18"/>
  <c r="JW10" i="18"/>
  <c r="KC20" i="18"/>
  <c r="KC4" i="18"/>
  <c r="JW15" i="18"/>
  <c r="KC18" i="18"/>
  <c r="KC2" i="18"/>
  <c r="JW11" i="18"/>
  <c r="KC16" i="18"/>
  <c r="KC3" i="18"/>
  <c r="JW13" i="18"/>
  <c r="KO13" i="18" l="1"/>
  <c r="KI21" i="18"/>
  <c r="KI5" i="18"/>
  <c r="KO12" i="18"/>
  <c r="KI20" i="18"/>
  <c r="KI4" i="18"/>
  <c r="KO11" i="18"/>
  <c r="KI19" i="18"/>
  <c r="KI3" i="18"/>
  <c r="KO9" i="18"/>
  <c r="KI17" i="18"/>
  <c r="KI2" i="18"/>
  <c r="KO10" i="18"/>
  <c r="KI18" i="18"/>
  <c r="KO7" i="18"/>
  <c r="KI12" i="18"/>
  <c r="KO6" i="18"/>
  <c r="KI15" i="18"/>
  <c r="KO8" i="18"/>
  <c r="KI13" i="18"/>
  <c r="KO18" i="18"/>
  <c r="KO4" i="18"/>
  <c r="KI16" i="18"/>
  <c r="KO20" i="18"/>
  <c r="KO5" i="18"/>
  <c r="KI14" i="18"/>
  <c r="KO17" i="18"/>
  <c r="KO2" i="18"/>
  <c r="KI10" i="18"/>
  <c r="KO21" i="18"/>
  <c r="KO3" i="18"/>
  <c r="KI11" i="18"/>
  <c r="KO19" i="18"/>
  <c r="KI9" i="18"/>
  <c r="KO16" i="18"/>
  <c r="KI7" i="18"/>
  <c r="KO15" i="18"/>
  <c r="KI6" i="18"/>
  <c r="KO14" i="18"/>
  <c r="KI8" i="18"/>
  <c r="LA18" i="18" l="1"/>
  <c r="KU11" i="18"/>
  <c r="LA15" i="18"/>
  <c r="KU9" i="18"/>
  <c r="LA14" i="18"/>
  <c r="KU6" i="18"/>
  <c r="LA16" i="18"/>
  <c r="KU10" i="18"/>
  <c r="LA13" i="18"/>
  <c r="KU8" i="18"/>
  <c r="LA12" i="18"/>
  <c r="KU7" i="18"/>
  <c r="LA10" i="18"/>
  <c r="KU20" i="18"/>
  <c r="KU3" i="18"/>
  <c r="LA11" i="18"/>
  <c r="KU21" i="18"/>
  <c r="KU5" i="18"/>
  <c r="LA9" i="18"/>
  <c r="KU18" i="18"/>
  <c r="KU4" i="18"/>
  <c r="LA7" i="18"/>
  <c r="KU19" i="18"/>
  <c r="KU2" i="18"/>
  <c r="LA6" i="18"/>
  <c r="KU17" i="18"/>
  <c r="LA8" i="18"/>
  <c r="KU15" i="18"/>
  <c r="LA21" i="18"/>
  <c r="LA4" i="18"/>
  <c r="KU14" i="18"/>
  <c r="LA20" i="18"/>
  <c r="LA5" i="18"/>
  <c r="KU16" i="18"/>
  <c r="LA19" i="18"/>
  <c r="LA3" i="18"/>
  <c r="KU12" i="18"/>
  <c r="LA17" i="18"/>
  <c r="LA2" i="18"/>
  <c r="KU13" i="18"/>
  <c r="LM12" i="18" l="1"/>
  <c r="LG20" i="18"/>
  <c r="LG7" i="18"/>
  <c r="LM13" i="18"/>
  <c r="LG21" i="18"/>
  <c r="LG6" i="18"/>
  <c r="LM6" i="18"/>
  <c r="LG18" i="18"/>
  <c r="LG3" i="18"/>
  <c r="LM10" i="18"/>
  <c r="LG13" i="18"/>
  <c r="LG2" i="18"/>
  <c r="LM8" i="18"/>
  <c r="LG19" i="18"/>
  <c r="LM11" i="18"/>
  <c r="LG17" i="18"/>
  <c r="LM9" i="18"/>
  <c r="LG16" i="18"/>
  <c r="LM7" i="18"/>
  <c r="LG15" i="18"/>
  <c r="LM21" i="18"/>
  <c r="LM5" i="18"/>
  <c r="LG14" i="18"/>
  <c r="LM18" i="18"/>
  <c r="LM4" i="18"/>
  <c r="LG12" i="18"/>
  <c r="LM19" i="18"/>
  <c r="LM3" i="18"/>
  <c r="LG11" i="18"/>
  <c r="LM20" i="18"/>
  <c r="LM2" i="18"/>
  <c r="LG9" i="18"/>
  <c r="LM17" i="18"/>
  <c r="LG10" i="18"/>
  <c r="LM15" i="18"/>
  <c r="LG4" i="18"/>
  <c r="LM14" i="18"/>
  <c r="LG8" i="18"/>
  <c r="LM16" i="18"/>
  <c r="LG5" i="18"/>
  <c r="LY17" i="18" l="1"/>
  <c r="LS10" i="18"/>
  <c r="LY16" i="18"/>
  <c r="LS12" i="18"/>
  <c r="LY15" i="18"/>
  <c r="LS9" i="18"/>
  <c r="LY14" i="18"/>
  <c r="LS7" i="18"/>
  <c r="LY12" i="18"/>
  <c r="LS8" i="18"/>
  <c r="LY13" i="18"/>
  <c r="LS6" i="18"/>
  <c r="LY11" i="18"/>
  <c r="LS21" i="18"/>
  <c r="LS4" i="18"/>
  <c r="LY9" i="18"/>
  <c r="LS19" i="18"/>
  <c r="LS3" i="18"/>
  <c r="LY10" i="18"/>
  <c r="LS20" i="18"/>
  <c r="LS5" i="18"/>
  <c r="LY8" i="18"/>
  <c r="LS17" i="18"/>
  <c r="LS2" i="18"/>
  <c r="LY6" i="18"/>
  <c r="LS18" i="18"/>
  <c r="LY7" i="18"/>
  <c r="LS14" i="18"/>
  <c r="LY21" i="18"/>
  <c r="LY5" i="18"/>
  <c r="LS16" i="18"/>
  <c r="LY20" i="18"/>
  <c r="LY3" i="18"/>
  <c r="LS15" i="18"/>
  <c r="LY19" i="18"/>
  <c r="LY4" i="18"/>
  <c r="LS13" i="18"/>
  <c r="LY18" i="18"/>
  <c r="LY2" i="18"/>
  <c r="LS11" i="18"/>
  <c r="ME21" i="18" l="1"/>
  <c r="ME6" i="18"/>
  <c r="ME20" i="18"/>
  <c r="ME3" i="18"/>
  <c r="ME19" i="18"/>
  <c r="ME4" i="18"/>
  <c r="MK9" i="18"/>
  <c r="ME17" i="18"/>
  <c r="ME2" i="18"/>
  <c r="MK10" i="18"/>
  <c r="ME18" i="18"/>
  <c r="ME15" i="18"/>
  <c r="MK8" i="18"/>
  <c r="ME16" i="18"/>
  <c r="ME13" i="18"/>
  <c r="MK4" i="18"/>
  <c r="ME12" i="18"/>
  <c r="MK17" i="18"/>
  <c r="ME14" i="18"/>
  <c r="MK2" i="18"/>
  <c r="ME10" i="18"/>
  <c r="ME11" i="18"/>
  <c r="ME9" i="18"/>
  <c r="ME5" i="18"/>
  <c r="ME7" i="18"/>
  <c r="ME8" i="18"/>
  <c r="MQ20" i="18" l="1"/>
  <c r="MQ5" i="18"/>
  <c r="MW13" i="18"/>
  <c r="MQ19" i="18"/>
  <c r="MQ4" i="18"/>
  <c r="MW12" i="18"/>
  <c r="MQ21" i="18"/>
  <c r="MQ3" i="18"/>
  <c r="MW10" i="18"/>
  <c r="MQ18" i="18"/>
  <c r="MQ2" i="18"/>
  <c r="MW11" i="18"/>
  <c r="MQ17" i="18"/>
  <c r="MW9" i="18"/>
  <c r="MQ15" i="18"/>
  <c r="MW7" i="18"/>
  <c r="MQ14" i="18"/>
  <c r="MW8" i="18"/>
  <c r="MQ16" i="18"/>
  <c r="MW6" i="18"/>
  <c r="MQ11" i="18"/>
  <c r="MW21" i="18"/>
  <c r="MW4" i="18"/>
  <c r="MQ12" i="18"/>
  <c r="MW20" i="18"/>
  <c r="MW3" i="18"/>
  <c r="MQ13" i="18"/>
  <c r="MW19" i="18"/>
  <c r="MW5" i="18"/>
  <c r="MQ9" i="18"/>
  <c r="MW17" i="18"/>
  <c r="MW2" i="18"/>
  <c r="MQ10" i="18"/>
  <c r="MW18" i="18"/>
  <c r="MQ8" i="18"/>
  <c r="MW15" i="18"/>
  <c r="MQ6" i="18"/>
  <c r="MW14" i="18"/>
  <c r="MQ7" i="18"/>
  <c r="MW16" i="18"/>
  <c r="NI8" i="18" l="1"/>
  <c r="NC19" i="18"/>
  <c r="NC3" i="18"/>
  <c r="NI9" i="18"/>
  <c r="NC14" i="18"/>
  <c r="NC2" i="18"/>
  <c r="NI6" i="18"/>
  <c r="NC18" i="18"/>
  <c r="NI7" i="18"/>
  <c r="NC17" i="18"/>
  <c r="NI21" i="18"/>
  <c r="NI5" i="18"/>
  <c r="NC16" i="18"/>
  <c r="NI18" i="18"/>
  <c r="NI3" i="18"/>
  <c r="NC13" i="18"/>
  <c r="NI19" i="18"/>
  <c r="NI4" i="18"/>
  <c r="NC15" i="18"/>
  <c r="NI20" i="18"/>
  <c r="NI2" i="18"/>
  <c r="NC12" i="18"/>
  <c r="NI17" i="18"/>
  <c r="NC11" i="18"/>
  <c r="NI15" i="18"/>
  <c r="NC9" i="18"/>
  <c r="NI14" i="18"/>
  <c r="NC10" i="18"/>
  <c r="NI16" i="18"/>
  <c r="NC5" i="18"/>
  <c r="NI12" i="18"/>
  <c r="NC4" i="18"/>
  <c r="NI13" i="18"/>
  <c r="NC8" i="18"/>
  <c r="NI10" i="18"/>
  <c r="NC20" i="18"/>
  <c r="NC6" i="18"/>
  <c r="NI11" i="18"/>
  <c r="NC21" i="18"/>
  <c r="NC7" i="18"/>
  <c r="NU15" i="18" l="1"/>
  <c r="NO8" i="18"/>
  <c r="NU14" i="18"/>
  <c r="NO6" i="18"/>
  <c r="NU12" i="18"/>
  <c r="NO21" i="18"/>
  <c r="NO4" i="18"/>
  <c r="NU13" i="18"/>
  <c r="NO19" i="18"/>
  <c r="NO5" i="18"/>
  <c r="NU11" i="18"/>
  <c r="NO20" i="18"/>
  <c r="NO3" i="18"/>
  <c r="NU9" i="18"/>
  <c r="NO17" i="18"/>
  <c r="NO2" i="18"/>
  <c r="NU10" i="18"/>
  <c r="NO18" i="18"/>
  <c r="NU8" i="18"/>
  <c r="NO14" i="18"/>
  <c r="NU6" i="18"/>
  <c r="NO16" i="18"/>
  <c r="NU7" i="18"/>
  <c r="NO15" i="18"/>
  <c r="NU19" i="18"/>
  <c r="NU5" i="18"/>
  <c r="NO10" i="18"/>
  <c r="NU21" i="18"/>
  <c r="NU3" i="18"/>
  <c r="NO13" i="18"/>
  <c r="NU20" i="18"/>
  <c r="NU4" i="18"/>
  <c r="NO11" i="18"/>
  <c r="NU18" i="18"/>
  <c r="NU2" i="18"/>
  <c r="NO12" i="18"/>
  <c r="NU16" i="18"/>
  <c r="NO9" i="18"/>
  <c r="NU17" i="18"/>
  <c r="NO7" i="18"/>
  <c r="OG10" i="18" l="1"/>
  <c r="OA20" i="18"/>
  <c r="OA4" i="18"/>
  <c r="OG7" i="18"/>
  <c r="OA17" i="18"/>
  <c r="OA2" i="18"/>
  <c r="OG8" i="18"/>
  <c r="OA18" i="18"/>
  <c r="OG6" i="18"/>
  <c r="OA15" i="18"/>
  <c r="OG18" i="18"/>
  <c r="OG4" i="18"/>
  <c r="OA13" i="18"/>
  <c r="OG20" i="18"/>
  <c r="OG5" i="18"/>
  <c r="OA16" i="18"/>
  <c r="OG17" i="18"/>
  <c r="OG2" i="18"/>
  <c r="OA12" i="18"/>
  <c r="OG21" i="18"/>
  <c r="OG3" i="18"/>
  <c r="OA14" i="18"/>
  <c r="OG19" i="18"/>
  <c r="OA10" i="18"/>
  <c r="OG16" i="18"/>
  <c r="OA11" i="18"/>
  <c r="OG14" i="18"/>
  <c r="OA9" i="18"/>
  <c r="OG15" i="18"/>
  <c r="OA6" i="18"/>
  <c r="OG13" i="18"/>
  <c r="OA7" i="18"/>
  <c r="OG12" i="18"/>
  <c r="OA5" i="18"/>
  <c r="OG11" i="18"/>
  <c r="OA21" i="18"/>
  <c r="OA8" i="18"/>
  <c r="OG9" i="18"/>
  <c r="OA19" i="18"/>
  <c r="OA3" i="18"/>
  <c r="OM10" i="18" l="1"/>
  <c r="OS18" i="18"/>
  <c r="OM8" i="18"/>
  <c r="OM6" i="18"/>
  <c r="OM3" i="18"/>
  <c r="OM20" i="18"/>
  <c r="OM7" i="18"/>
  <c r="OM19" i="18"/>
  <c r="OM5" i="18"/>
  <c r="OM21" i="18"/>
  <c r="OM4" i="18"/>
  <c r="OM18" i="18"/>
  <c r="OM2" i="18"/>
  <c r="OM17" i="18"/>
  <c r="OS9" i="18"/>
  <c r="OM15" i="18"/>
  <c r="OM16" i="18"/>
  <c r="OS8" i="18"/>
  <c r="OM14" i="18"/>
  <c r="OM12" i="18"/>
  <c r="OS21" i="18"/>
  <c r="OS4" i="18"/>
  <c r="OM13" i="18"/>
  <c r="OS3" i="18"/>
  <c r="OM11" i="18"/>
  <c r="OS19" i="18"/>
  <c r="OM9" i="18"/>
  <c r="OS2" i="18"/>
  <c r="OY11" i="18" l="1"/>
  <c r="PE20" i="18"/>
  <c r="PE4" i="18"/>
  <c r="OY9" i="18"/>
  <c r="PE18" i="18"/>
  <c r="PE2" i="18"/>
  <c r="OY10" i="18"/>
  <c r="PE17" i="18"/>
  <c r="OY8" i="18"/>
  <c r="PE15" i="18"/>
  <c r="OY6" i="18"/>
  <c r="PE16" i="18"/>
  <c r="OY5" i="18"/>
  <c r="PE14" i="18"/>
  <c r="OY20" i="18"/>
  <c r="OY7" i="18"/>
  <c r="PE12" i="18"/>
  <c r="OY19" i="18"/>
  <c r="OY4" i="18"/>
  <c r="PE13" i="18"/>
  <c r="OY21" i="18"/>
  <c r="OY3" i="18"/>
  <c r="PE8" i="18"/>
  <c r="OY18" i="18"/>
  <c r="OY2" i="18"/>
  <c r="PE10" i="18"/>
  <c r="OY17" i="18"/>
  <c r="PE11" i="18"/>
  <c r="OY16" i="18"/>
  <c r="PE9" i="18"/>
  <c r="OY14" i="18"/>
  <c r="PE6" i="18"/>
  <c r="OY15" i="18"/>
  <c r="PE7" i="18"/>
  <c r="OY13" i="18"/>
  <c r="PE21" i="18"/>
  <c r="PE5" i="18"/>
  <c r="OY12" i="18"/>
  <c r="PE19" i="18"/>
  <c r="PE3" i="18"/>
  <c r="PK18" i="18" l="1"/>
  <c r="PK16" i="18"/>
  <c r="PK14" i="18"/>
  <c r="PQ11" i="18"/>
  <c r="PQ6" i="18"/>
  <c r="PK15" i="18"/>
  <c r="PQ9" i="18"/>
  <c r="PQ7" i="18"/>
  <c r="PK13" i="18"/>
  <c r="PQ21" i="18"/>
  <c r="PQ5" i="18"/>
  <c r="PK10" i="18"/>
  <c r="PQ3" i="18"/>
  <c r="PK11" i="18"/>
  <c r="PQ19" i="18"/>
  <c r="PQ4" i="18"/>
  <c r="PK12" i="18"/>
  <c r="PQ10" i="18"/>
  <c r="PQ2" i="18"/>
  <c r="PK9" i="18"/>
  <c r="PQ20" i="18"/>
  <c r="PQ17" i="18"/>
  <c r="PK7" i="18"/>
  <c r="PQ8" i="18"/>
  <c r="PQ16" i="18"/>
  <c r="PK8" i="18"/>
  <c r="PQ18" i="18"/>
  <c r="PQ14" i="18"/>
  <c r="PK6" i="18"/>
  <c r="PQ15" i="18"/>
  <c r="PK21" i="18"/>
  <c r="PK3" i="18"/>
  <c r="PQ12" i="18"/>
  <c r="PK20" i="18"/>
  <c r="PK4" i="18"/>
  <c r="PQ13" i="18"/>
  <c r="PK19" i="18"/>
  <c r="PK5" i="18"/>
  <c r="PK17" i="18"/>
  <c r="PK2" i="18"/>
  <c r="QC13" i="18" l="1"/>
  <c r="PW5" i="18"/>
  <c r="QC12" i="18"/>
  <c r="PW7" i="18"/>
  <c r="QC11" i="18"/>
  <c r="PW19" i="18"/>
  <c r="PW8" i="18"/>
  <c r="QC9" i="18"/>
  <c r="PW21" i="18"/>
  <c r="PW4" i="18"/>
  <c r="PW20" i="18"/>
  <c r="PW3" i="18"/>
  <c r="QC7" i="18"/>
  <c r="PW17" i="18"/>
  <c r="PW2" i="18"/>
  <c r="QC8" i="18"/>
  <c r="PW18" i="18"/>
  <c r="PW15" i="18"/>
  <c r="QC17" i="18"/>
  <c r="QC4" i="18"/>
  <c r="PW12" i="18"/>
  <c r="QC5" i="18"/>
  <c r="PW16" i="18"/>
  <c r="QC18" i="18"/>
  <c r="QC2" i="18"/>
  <c r="PW13" i="18"/>
  <c r="QC21" i="18"/>
  <c r="QC3" i="18"/>
  <c r="PW14" i="18"/>
  <c r="QC19" i="18"/>
  <c r="PW11" i="18"/>
  <c r="QC16" i="18"/>
  <c r="PW10" i="18"/>
  <c r="QC14" i="18"/>
  <c r="PW6" i="18"/>
  <c r="PW9" i="18"/>
  <c r="QO13" i="18" l="1"/>
  <c r="QI17" i="18"/>
  <c r="QO12" i="18"/>
  <c r="QI14" i="18"/>
  <c r="QO10" i="18"/>
  <c r="QI15" i="18"/>
  <c r="QO9" i="18"/>
  <c r="QI16" i="18"/>
  <c r="QO7" i="18"/>
  <c r="QI12" i="18"/>
  <c r="QO8" i="18"/>
  <c r="QI11" i="18"/>
  <c r="QO6" i="18"/>
  <c r="QI13" i="18"/>
  <c r="QO21" i="18"/>
  <c r="QO4" i="18"/>
  <c r="QI9" i="18"/>
  <c r="QO20" i="18"/>
  <c r="QO5" i="18"/>
  <c r="QI10" i="18"/>
  <c r="QO19" i="18"/>
  <c r="QO3" i="18"/>
  <c r="QI8" i="18"/>
  <c r="QO17" i="18"/>
  <c r="QO2" i="18"/>
  <c r="QI6" i="18"/>
  <c r="QO18" i="18"/>
  <c r="QI7" i="18"/>
  <c r="QO15" i="18"/>
  <c r="QI20" i="18"/>
  <c r="QI3" i="18"/>
  <c r="QO16" i="18"/>
  <c r="QI19" i="18"/>
  <c r="QI5" i="18"/>
  <c r="QO14" i="18"/>
  <c r="QI21" i="18"/>
  <c r="QI4" i="18"/>
  <c r="QO11" i="18"/>
  <c r="QI18" i="18"/>
  <c r="QI2" i="18"/>
  <c r="NG65" i="1" l="1"/>
  <c r="NI65" i="1"/>
  <c r="NJ65" i="1"/>
  <c r="NH65" i="1"/>
  <c r="NF65" i="1"/>
  <c r="JA65" i="1"/>
  <c r="AL65" i="1"/>
  <c r="LN65" i="1"/>
  <c r="DB65" i="1"/>
  <c r="KH65" i="1"/>
  <c r="BF65" i="1"/>
  <c r="JF65" i="1"/>
  <c r="HU65" i="1"/>
  <c r="LH65" i="1"/>
  <c r="EK65" i="1"/>
  <c r="JH65" i="1"/>
  <c r="GC65" i="1"/>
  <c r="CP65" i="1"/>
  <c r="BV65" i="1"/>
  <c r="CK65" i="1"/>
  <c r="KW65" i="1"/>
  <c r="EP65" i="1"/>
  <c r="FL65" i="1"/>
  <c r="JZ65" i="1"/>
  <c r="DY65" i="1"/>
  <c r="GU65" i="1"/>
  <c r="LR65" i="1"/>
  <c r="IY65" i="1"/>
  <c r="NC65" i="1"/>
  <c r="BA65" i="1"/>
  <c r="GD65" i="1"/>
  <c r="LU65" i="1"/>
  <c r="BY65" i="1"/>
  <c r="JX65" i="1"/>
  <c r="GV65" i="1"/>
  <c r="FG65" i="1"/>
  <c r="HW65" i="1"/>
  <c r="KI65" i="1"/>
  <c r="MM65" i="1"/>
  <c r="BK65" i="1"/>
  <c r="LQ65" i="1"/>
  <c r="BU65" i="1"/>
  <c r="IO65" i="1"/>
  <c r="FC65" i="1"/>
  <c r="HS65" i="1"/>
  <c r="AM65" i="1"/>
  <c r="ET65" i="1"/>
  <c r="MF65" i="1"/>
  <c r="BR65" i="1"/>
  <c r="ML65" i="1"/>
  <c r="AP65" i="1"/>
  <c r="D65" i="1"/>
  <c r="AS65" i="1"/>
  <c r="EO65" i="1"/>
  <c r="JQ65" i="1"/>
  <c r="GQ65" i="1"/>
  <c r="IW65" i="1"/>
  <c r="MC65" i="1"/>
  <c r="FU65" i="1"/>
  <c r="LE65" i="1"/>
  <c r="AB65" i="1"/>
  <c r="GH65" i="1"/>
  <c r="KK65" i="1"/>
  <c r="CA65" i="1"/>
  <c r="AQ65" i="1"/>
  <c r="BS65" i="1"/>
  <c r="JT65" i="1"/>
  <c r="HF65" i="1"/>
  <c r="ED65" i="1"/>
  <c r="JP65" i="1"/>
  <c r="G65" i="1"/>
  <c r="LV65" i="1"/>
  <c r="JC65" i="1"/>
  <c r="EL65" i="1"/>
  <c r="AR65" i="1"/>
  <c r="T65" i="1"/>
  <c r="JV65" i="1"/>
  <c r="LI65" i="1"/>
  <c r="O65" i="1"/>
  <c r="R65" i="1"/>
  <c r="JI65" i="1"/>
  <c r="AZ65" i="1"/>
  <c r="JW65" i="1"/>
  <c r="HQ65" i="1"/>
  <c r="GR65" i="1"/>
  <c r="AY65" i="1"/>
  <c r="GF65" i="1"/>
  <c r="KQ65" i="1"/>
  <c r="CR65" i="1"/>
  <c r="H65" i="1"/>
  <c r="BL65" i="1"/>
  <c r="BM65" i="1"/>
  <c r="KL65" i="1"/>
  <c r="DG65" i="1"/>
  <c r="P67" i="20"/>
  <c r="KJ65" i="1"/>
  <c r="BX65" i="1"/>
  <c r="IT65" i="1"/>
  <c r="AE65" i="1"/>
  <c r="CM65" i="1"/>
  <c r="EU65" i="1"/>
  <c r="HO65" i="1"/>
  <c r="MP65" i="1"/>
  <c r="HT65" i="1"/>
  <c r="KZ65" i="1"/>
  <c r="MK65" i="1"/>
  <c r="BD65" i="1"/>
  <c r="GI65" i="1"/>
  <c r="F65" i="1"/>
  <c r="FI65" i="1"/>
  <c r="FT65" i="1"/>
  <c r="BB65" i="1"/>
  <c r="LW65" i="1"/>
  <c r="JU65" i="1"/>
  <c r="IM65" i="1"/>
  <c r="HD65" i="1"/>
  <c r="JL65" i="1"/>
  <c r="IN65" i="1"/>
  <c r="FO65" i="1"/>
  <c r="DX65" i="1"/>
  <c r="EW65" i="1"/>
  <c r="AD65" i="1"/>
  <c r="S65" i="1"/>
  <c r="HE65" i="1"/>
  <c r="I65" i="1"/>
  <c r="LO65" i="1"/>
  <c r="W65" i="1"/>
  <c r="DN65" i="1"/>
  <c r="JO65" i="1"/>
  <c r="KB65" i="1"/>
  <c r="J65" i="1"/>
  <c r="MQ65" i="1"/>
  <c r="AO65" i="1"/>
  <c r="EX65" i="1"/>
  <c r="LB65" i="1"/>
  <c r="X65" i="1"/>
  <c r="EC65" i="1"/>
  <c r="JB65" i="1"/>
  <c r="KV65" i="1"/>
  <c r="JE65" i="1"/>
  <c r="MR65" i="1"/>
  <c r="EI65" i="1"/>
  <c r="FX65" i="1"/>
  <c r="HN65" i="1"/>
  <c r="GP65" i="1"/>
  <c r="MG65" i="1"/>
  <c r="KN65" i="1"/>
  <c r="GG65" i="1"/>
  <c r="N65" i="1"/>
  <c r="DE65" i="1"/>
  <c r="DU65" i="1"/>
  <c r="AU65" i="1"/>
  <c r="IV65" i="1"/>
  <c r="EZ65" i="1"/>
  <c r="BQ65" i="1"/>
  <c r="HV65" i="1"/>
  <c r="AF65" i="1"/>
  <c r="BI65" i="1"/>
  <c r="MI65" i="1"/>
  <c r="KP65" i="1"/>
  <c r="MH65" i="1"/>
  <c r="EF65" i="1"/>
  <c r="GJ65" i="1"/>
  <c r="FD65" i="1"/>
  <c r="FJ65" i="1"/>
  <c r="MV65" i="1"/>
  <c r="MS65" i="1"/>
  <c r="FF65" i="1"/>
  <c r="GT65" i="1"/>
  <c r="JS65" i="1"/>
  <c r="CZ65" i="1"/>
  <c r="LF65" i="1"/>
  <c r="HI65" i="1"/>
  <c r="DH65" i="1"/>
  <c r="MX65" i="1"/>
  <c r="CU65" i="1"/>
  <c r="U65" i="1"/>
  <c r="DO65" i="1"/>
  <c r="KX65" i="1"/>
  <c r="KE65" i="1"/>
  <c r="CL65" i="1"/>
  <c r="BZ65" i="1"/>
  <c r="MJ65" i="1"/>
  <c r="JN65" i="1"/>
  <c r="CH65" i="1"/>
  <c r="IZ65" i="1"/>
  <c r="LY65" i="1"/>
  <c r="ER65" i="1"/>
  <c r="KF65" i="1"/>
  <c r="M65" i="1"/>
  <c r="KM65" i="1"/>
  <c r="DW65" i="1"/>
  <c r="L65" i="1"/>
  <c r="BH65" i="1"/>
  <c r="CO65" i="1"/>
  <c r="DQ65" i="1"/>
  <c r="DD65" i="1"/>
  <c r="Z65" i="1"/>
  <c r="BP65" i="1"/>
  <c r="MD65" i="1"/>
  <c r="NA65" i="1"/>
  <c r="LA65" i="1"/>
  <c r="KS65" i="1"/>
  <c r="DI65" i="1"/>
  <c r="CH67" i="20"/>
  <c r="CW65" i="1"/>
  <c r="JK65" i="1"/>
  <c r="LT65" i="1"/>
  <c r="JD65" i="1"/>
  <c r="Q65" i="1"/>
  <c r="LM65" i="1"/>
  <c r="GW65" i="1"/>
  <c r="FK65" i="1"/>
  <c r="LX65" i="1"/>
  <c r="FN65" i="1"/>
  <c r="AI65" i="1"/>
  <c r="HC65" i="1"/>
  <c r="CQ65" i="1"/>
  <c r="JY65" i="1"/>
  <c r="GE65" i="1"/>
  <c r="IQ65" i="1"/>
  <c r="FZ65" i="1"/>
  <c r="HK65" i="1"/>
  <c r="BC65" i="1"/>
  <c r="NB65" i="1"/>
  <c r="DL65" i="1"/>
  <c r="GS65" i="1"/>
  <c r="JM65" i="1"/>
  <c r="CN65" i="1"/>
  <c r="IP65" i="1"/>
  <c r="CV65" i="1"/>
  <c r="JR65" i="1"/>
  <c r="GK65" i="1"/>
  <c r="HH65" i="1"/>
  <c r="GX65" i="1"/>
  <c r="MY65" i="1"/>
  <c r="GZ65" i="1"/>
  <c r="LD65" i="1"/>
  <c r="AJ65" i="1"/>
  <c r="EE65" i="1"/>
  <c r="FW65" i="1"/>
  <c r="EN65" i="1"/>
  <c r="JJ65" i="1"/>
  <c r="FB65" i="1"/>
  <c r="AT65" i="1"/>
  <c r="BE65" i="1"/>
  <c r="FY65" i="1"/>
  <c r="BT67" i="20"/>
  <c r="FP65" i="1"/>
  <c r="DT65" i="1"/>
  <c r="GY65" i="1"/>
  <c r="DM65" i="1"/>
  <c r="LP65" i="1"/>
  <c r="HJ65" i="1"/>
  <c r="V65" i="1"/>
  <c r="BJ65" i="1"/>
  <c r="K65" i="1"/>
  <c r="FR65" i="1"/>
  <c r="KD65" i="1"/>
  <c r="BT65" i="1"/>
  <c r="ES65" i="1"/>
  <c r="EV65" i="1"/>
  <c r="AV65" i="1"/>
  <c r="DC65" i="1"/>
  <c r="GB65" i="1"/>
  <c r="KU65" i="1"/>
  <c r="IS65" i="1"/>
  <c r="KG65" i="1"/>
  <c r="HA65" i="1"/>
  <c r="BW65" i="1"/>
  <c r="GN65" i="1"/>
  <c r="HG65" i="1"/>
  <c r="EB65" i="1"/>
  <c r="EY65" i="1"/>
  <c r="KR65" i="1"/>
  <c r="DV65" i="1"/>
  <c r="HM65" i="1"/>
  <c r="DF65" i="1"/>
  <c r="EJ65" i="1"/>
  <c r="AA65" i="1"/>
  <c r="CG65" i="1"/>
  <c r="CB65" i="1"/>
  <c r="DR65" i="1"/>
  <c r="EG65" i="1"/>
  <c r="FS65" i="1"/>
  <c r="AC65" i="1"/>
  <c r="MN65" i="1"/>
  <c r="KY65" i="1"/>
  <c r="FA65" i="1"/>
  <c r="MT65" i="1"/>
  <c r="KC65" i="1"/>
  <c r="LS65" i="1"/>
  <c r="ME65" i="1"/>
  <c r="AW65" i="1"/>
  <c r="GA65" i="1"/>
  <c r="IR65" i="1"/>
  <c r="DS65" i="1"/>
  <c r="KA65" i="1"/>
  <c r="FH65" i="1"/>
  <c r="MA65" i="1"/>
  <c r="CC65" i="1"/>
  <c r="BS67" i="20"/>
  <c r="P65" i="1"/>
  <c r="CJ65" i="1"/>
  <c r="LL65" i="1"/>
  <c r="DP65" i="1"/>
  <c r="MW65" i="1"/>
  <c r="AK65" i="1"/>
  <c r="DK65" i="1"/>
  <c r="CS65" i="1"/>
  <c r="MZ65" i="1"/>
  <c r="AN65" i="1"/>
  <c r="E65" i="1"/>
  <c r="KO65" i="1"/>
  <c r="BG65" i="1"/>
  <c r="LG65" i="1"/>
  <c r="LK65" i="1"/>
  <c r="HL65" i="1"/>
  <c r="MO65" i="1"/>
  <c r="Y65" i="1"/>
  <c r="IU65" i="1"/>
  <c r="CI65" i="1"/>
  <c r="LC65" i="1"/>
  <c r="CX65" i="1"/>
  <c r="AG65" i="1"/>
  <c r="EM65" i="1"/>
  <c r="FQ65" i="1"/>
  <c r="HP65" i="1"/>
  <c r="ID65" i="1"/>
  <c r="DA65" i="1"/>
  <c r="C65" i="1"/>
  <c r="MB65" i="1"/>
  <c r="IG65" i="1"/>
  <c r="IB65" i="1"/>
  <c r="CF65" i="1"/>
  <c r="KT65" i="1"/>
  <c r="IC65" i="1"/>
  <c r="EH65" i="1"/>
  <c r="CY65" i="1"/>
  <c r="CD65" i="1"/>
  <c r="MU65" i="1"/>
  <c r="HR65" i="1"/>
  <c r="HB65" i="1"/>
  <c r="IK65" i="1"/>
  <c r="HZ65" i="1"/>
  <c r="LJ65" i="1"/>
  <c r="DJ65" i="1"/>
  <c r="CE65" i="1"/>
  <c r="DZ65" i="1"/>
  <c r="IF65" i="1"/>
  <c r="GM65" i="1"/>
  <c r="HX65" i="1"/>
  <c r="FV65" i="1"/>
  <c r="JG65" i="1"/>
  <c r="EA65" i="1"/>
  <c r="GO65" i="1"/>
  <c r="IA65" i="1"/>
  <c r="IE65" i="1"/>
  <c r="HY65" i="1"/>
  <c r="GL65" i="1"/>
  <c r="FE65" i="1"/>
  <c r="EQ65" i="1"/>
  <c r="BO65" i="1"/>
  <c r="IH65" i="1"/>
  <c r="II65" i="1"/>
  <c r="AX65" i="1"/>
  <c r="LZ65" i="1"/>
  <c r="CT65" i="1"/>
  <c r="IL65" i="1"/>
  <c r="IX65" i="1"/>
  <c r="IJ65" i="1"/>
  <c r="AH65" i="1"/>
  <c r="CT67" i="20"/>
  <c r="AW67" i="20"/>
  <c r="AN67" i="20"/>
  <c r="BH67" i="20"/>
  <c r="BX67" i="20"/>
  <c r="CE67" i="20"/>
  <c r="AL67" i="20"/>
  <c r="CD67" i="20"/>
  <c r="F67" i="20"/>
  <c r="CS67" i="20"/>
  <c r="AQ67" i="20"/>
  <c r="CM67" i="20"/>
  <c r="BL67" i="20"/>
  <c r="BF67" i="20"/>
  <c r="Y67" i="20"/>
  <c r="CF67" i="20"/>
  <c r="D67" i="20"/>
  <c r="BK67" i="20"/>
  <c r="AB67" i="20"/>
  <c r="BD67" i="20"/>
  <c r="BW67" i="20"/>
  <c r="CZ67" i="20"/>
  <c r="BQ67" i="20"/>
  <c r="CN67" i="20"/>
  <c r="AS67" i="20"/>
  <c r="AX67" i="20"/>
  <c r="E67" i="20"/>
  <c r="N67" i="20"/>
  <c r="BA67" i="20"/>
  <c r="L67" i="20"/>
  <c r="Z67" i="20"/>
  <c r="CA67" i="20"/>
  <c r="BV67" i="20"/>
  <c r="CO67" i="20"/>
  <c r="O67" i="20"/>
  <c r="AR67" i="20"/>
  <c r="AT67" i="20"/>
  <c r="BJ67" i="20"/>
  <c r="DB67" i="20"/>
  <c r="CC67" i="20"/>
  <c r="AG67" i="20"/>
  <c r="W67" i="20"/>
  <c r="CL67" i="20"/>
  <c r="DA67" i="20"/>
  <c r="CB67" i="20"/>
  <c r="K67" i="20"/>
  <c r="AE67" i="20"/>
  <c r="BZ67" i="20"/>
  <c r="CV67" i="20"/>
  <c r="AM67" i="20"/>
  <c r="G67" i="20"/>
  <c r="BY67" i="20"/>
  <c r="Q67" i="20"/>
  <c r="BP67" i="20"/>
  <c r="AI67" i="20"/>
  <c r="V67" i="20"/>
  <c r="CQ67" i="20"/>
  <c r="X67" i="20"/>
  <c r="CX67" i="20"/>
  <c r="BR67" i="20"/>
  <c r="S67" i="20"/>
  <c r="AO67" i="20"/>
  <c r="AU67" i="20"/>
  <c r="BO67" i="20"/>
  <c r="CU67" i="20"/>
  <c r="CW67" i="20"/>
  <c r="AK67" i="20"/>
  <c r="CY67" i="20"/>
  <c r="J67" i="20"/>
  <c r="DC67" i="20"/>
  <c r="M67" i="20"/>
  <c r="CG67" i="20"/>
  <c r="BG67" i="20"/>
  <c r="AC67" i="20"/>
  <c r="AV67" i="20"/>
  <c r="CI67" i="20"/>
  <c r="CK67" i="20"/>
  <c r="AA67" i="20"/>
  <c r="I67" i="20"/>
  <c r="BI67" i="20"/>
  <c r="CR67" i="20"/>
  <c r="AJ67" i="20"/>
  <c r="CJ67" i="20"/>
  <c r="AH67" i="20"/>
  <c r="T67" i="20"/>
  <c r="R67" i="20"/>
  <c r="AD67" i="20"/>
  <c r="BN67" i="20"/>
  <c r="CP67" i="20"/>
  <c r="BB67" i="20"/>
  <c r="AF67" i="20"/>
  <c r="AP67" i="20"/>
  <c r="BM67" i="20"/>
  <c r="AZ67" i="20"/>
  <c r="BE67" i="20"/>
  <c r="BU67" i="20"/>
  <c r="H67" i="20"/>
  <c r="BC67" i="20"/>
  <c r="U67" i="20"/>
  <c r="FM65" i="1"/>
  <c r="BN65" i="1"/>
  <c r="AY67" i="20"/>
  <c r="NG63" i="1"/>
  <c r="NF63" i="1"/>
  <c r="NI63" i="1"/>
  <c r="NJ63" i="1"/>
  <c r="NH63" i="1"/>
  <c r="CU63" i="1"/>
  <c r="KS63" i="1"/>
  <c r="LM63" i="1"/>
  <c r="KV63" i="1"/>
  <c r="I63" i="1"/>
  <c r="LA63" i="1"/>
  <c r="CB63" i="1"/>
  <c r="DF63" i="1"/>
  <c r="BK63" i="1"/>
  <c r="NC63" i="1"/>
  <c r="CQ63" i="1"/>
  <c r="DC63" i="1"/>
  <c r="IR63" i="1"/>
  <c r="MJ63" i="1"/>
  <c r="F63" i="1"/>
  <c r="HU63" i="1"/>
  <c r="EK63" i="1"/>
  <c r="CM63" i="1"/>
  <c r="MF63" i="1"/>
  <c r="DI63" i="1"/>
  <c r="GK63" i="1"/>
  <c r="MB63" i="1"/>
  <c r="HL63" i="1"/>
  <c r="IY63" i="1"/>
  <c r="MU63" i="1"/>
  <c r="LG63" i="1"/>
  <c r="BT63" i="1"/>
  <c r="CP63" i="1"/>
  <c r="GE63" i="1"/>
  <c r="BQ63" i="1"/>
  <c r="CD63" i="1"/>
  <c r="HV63" i="1"/>
  <c r="BE63" i="1"/>
  <c r="CG63" i="1"/>
  <c r="LF63" i="1"/>
  <c r="CV63" i="1"/>
  <c r="EB63" i="1"/>
  <c r="FP63" i="1"/>
  <c r="JO63" i="1"/>
  <c r="KD63" i="1"/>
  <c r="AV63" i="1"/>
  <c r="LT63" i="1"/>
  <c r="DV63" i="1"/>
  <c r="JJ63" i="1"/>
  <c r="BW63" i="1"/>
  <c r="IV63" i="1"/>
  <c r="LS63" i="1"/>
  <c r="HG63" i="1"/>
  <c r="BT65" i="20"/>
  <c r="GX63" i="1"/>
  <c r="S63" i="1"/>
  <c r="KB63" i="1"/>
  <c r="IZ63" i="1"/>
  <c r="FA63" i="1"/>
  <c r="IU63" i="1"/>
  <c r="BX63" i="1"/>
  <c r="BD63" i="1"/>
  <c r="AW63" i="1"/>
  <c r="BO63" i="1"/>
  <c r="KZ63" i="1"/>
  <c r="AZ63" i="1"/>
  <c r="BM63" i="1"/>
  <c r="KU63" i="1"/>
  <c r="GO63" i="1"/>
  <c r="KX63" i="1"/>
  <c r="JN63" i="1"/>
  <c r="HD63" i="1"/>
  <c r="MV63" i="1"/>
  <c r="HJ63" i="1"/>
  <c r="BB63" i="1"/>
  <c r="MS63" i="1"/>
  <c r="LV63" i="1"/>
  <c r="FX63" i="1"/>
  <c r="AJ63" i="1"/>
  <c r="LL63" i="1"/>
  <c r="MK63" i="1"/>
  <c r="KG63" i="1"/>
  <c r="N63" i="1"/>
  <c r="R63" i="1"/>
  <c r="MW63" i="1"/>
  <c r="HA63" i="1"/>
  <c r="AY63" i="1"/>
  <c r="CA63" i="1"/>
  <c r="KE63" i="1"/>
  <c r="HO63" i="1"/>
  <c r="JL63" i="1"/>
  <c r="EP63" i="1"/>
  <c r="FL63" i="1"/>
  <c r="JT63" i="1"/>
  <c r="JK63" i="1"/>
  <c r="LZ63" i="1"/>
  <c r="EZ63" i="1"/>
  <c r="LJ63" i="1"/>
  <c r="LW63" i="1"/>
  <c r="EW63" i="1"/>
  <c r="MT63" i="1"/>
  <c r="HP63" i="1"/>
  <c r="LD63" i="1"/>
  <c r="CT63" i="1"/>
  <c r="DO63" i="1"/>
  <c r="GP63" i="1"/>
  <c r="GQ63" i="1"/>
  <c r="KR63" i="1"/>
  <c r="KM63" i="1"/>
  <c r="GG63" i="1"/>
  <c r="DM63" i="1"/>
  <c r="X63" i="1"/>
  <c r="ER63" i="1"/>
  <c r="FV63" i="1"/>
  <c r="EH63" i="1"/>
  <c r="BN63" i="1"/>
  <c r="DW63" i="1"/>
  <c r="DZ63" i="1"/>
  <c r="ED63" i="1"/>
  <c r="IT63" i="1"/>
  <c r="FN63" i="1"/>
  <c r="IN63" i="1"/>
  <c r="GV63" i="1"/>
  <c r="AF63" i="1"/>
  <c r="HQ63" i="1"/>
  <c r="JB63" i="1"/>
  <c r="MP63" i="1"/>
  <c r="ET63" i="1"/>
  <c r="NB63" i="1"/>
  <c r="KH63" i="1"/>
  <c r="DB63" i="1"/>
  <c r="EL63" i="1"/>
  <c r="FE63" i="1"/>
  <c r="AQ63" i="1"/>
  <c r="FQ63" i="1"/>
  <c r="EG63" i="1"/>
  <c r="KQ63" i="1"/>
  <c r="HI63" i="1"/>
  <c r="DU63" i="1"/>
  <c r="FW63" i="1"/>
  <c r="KK63" i="1"/>
  <c r="MI63" i="1"/>
  <c r="LR63" i="1"/>
  <c r="CX63" i="1"/>
  <c r="GS63" i="1"/>
  <c r="GI63" i="1"/>
  <c r="DR63" i="1"/>
  <c r="AD63" i="1"/>
  <c r="HS63" i="1"/>
  <c r="JY63" i="1"/>
  <c r="JP63" i="1"/>
  <c r="GN63" i="1"/>
  <c r="P63" i="1"/>
  <c r="DT63" i="1"/>
  <c r="AB63" i="1"/>
  <c r="MQ63" i="1"/>
  <c r="CZ63" i="1"/>
  <c r="HR63" i="1"/>
  <c r="LE63" i="1"/>
  <c r="AU63" i="1"/>
  <c r="HF63" i="1"/>
  <c r="CS63" i="1"/>
  <c r="KP63" i="1"/>
  <c r="LO63" i="1"/>
  <c r="DA63" i="1"/>
  <c r="DG63" i="1"/>
  <c r="HB63" i="1"/>
  <c r="HH63" i="1"/>
  <c r="EO63" i="1"/>
  <c r="JZ63" i="1"/>
  <c r="CI63" i="1"/>
  <c r="MN63" i="1"/>
  <c r="DS63" i="1"/>
  <c r="KC63" i="1"/>
  <c r="FD63" i="1"/>
  <c r="AI63" i="1"/>
  <c r="MA63" i="1"/>
  <c r="JE63" i="1"/>
  <c r="L63" i="1"/>
  <c r="LH63" i="1"/>
  <c r="BA63" i="1"/>
  <c r="LP63" i="1"/>
  <c r="GD63" i="1"/>
  <c r="AP63" i="1"/>
  <c r="T63" i="1"/>
  <c r="ME63" i="1"/>
  <c r="BJ63" i="1"/>
  <c r="FZ63" i="1"/>
  <c r="CN63" i="1"/>
  <c r="J63" i="1"/>
  <c r="W63" i="1"/>
  <c r="LQ63" i="1"/>
  <c r="JF63" i="1"/>
  <c r="KW63" i="1"/>
  <c r="EE63" i="1"/>
  <c r="K63" i="1"/>
  <c r="GH63" i="1"/>
  <c r="BU63" i="1"/>
  <c r="BI63" i="1"/>
  <c r="BR65" i="20"/>
  <c r="EX63" i="1"/>
  <c r="GZ63" i="1"/>
  <c r="AO63" i="1"/>
  <c r="AT63" i="1"/>
  <c r="JS63" i="1"/>
  <c r="EU63" i="1"/>
  <c r="BH63" i="1"/>
  <c r="KL63" i="1"/>
  <c r="HM63" i="1"/>
  <c r="GC63" i="1"/>
  <c r="IX63" i="1"/>
  <c r="DH63" i="1"/>
  <c r="EA63" i="1"/>
  <c r="BP63" i="1"/>
  <c r="LU63" i="1"/>
  <c r="BZ63" i="1"/>
  <c r="EM63" i="1"/>
  <c r="AK63" i="1"/>
  <c r="FG63" i="1"/>
  <c r="LC63" i="1"/>
  <c r="EJ63" i="1"/>
  <c r="D63" i="1"/>
  <c r="FU63" i="1"/>
  <c r="GY63" i="1"/>
  <c r="EN63" i="1"/>
  <c r="GA63" i="1"/>
  <c r="JW63" i="1"/>
  <c r="AN63" i="1"/>
  <c r="DY63" i="1"/>
  <c r="FI63" i="1"/>
  <c r="BV63" i="1"/>
  <c r="LK63" i="1"/>
  <c r="DK63" i="1"/>
  <c r="DE63" i="1"/>
  <c r="JX63" i="1"/>
  <c r="MO63" i="1"/>
  <c r="FC63" i="1"/>
  <c r="ML63" i="1"/>
  <c r="DL63" i="1"/>
  <c r="AR63" i="1"/>
  <c r="JV63" i="1"/>
  <c r="AS63" i="1"/>
  <c r="JG63" i="1"/>
  <c r="JC63" i="1"/>
  <c r="FK63" i="1"/>
  <c r="KF63" i="1"/>
  <c r="DD63" i="1"/>
  <c r="JH63" i="1"/>
  <c r="IM63" i="1"/>
  <c r="DX63" i="1"/>
  <c r="KO63" i="1"/>
  <c r="NA63" i="1"/>
  <c r="CY63" i="1"/>
  <c r="MZ63" i="1"/>
  <c r="LN63" i="1"/>
  <c r="FO63" i="1"/>
  <c r="AL63" i="1"/>
  <c r="EV63" i="1"/>
  <c r="MG63" i="1"/>
  <c r="LX63" i="1"/>
  <c r="HN63" i="1"/>
  <c r="DN63" i="1"/>
  <c r="MC63" i="1"/>
  <c r="AG63" i="1"/>
  <c r="BR63" i="1"/>
  <c r="CE63" i="1"/>
  <c r="BS63" i="1"/>
  <c r="CJ63" i="1"/>
  <c r="IO63" i="1"/>
  <c r="CR63" i="1"/>
  <c r="GL63" i="1"/>
  <c r="DJ63" i="1"/>
  <c r="BL63" i="1"/>
  <c r="CC63" i="1"/>
  <c r="KJ63" i="1"/>
  <c r="IQ63" i="1"/>
  <c r="FY63" i="1"/>
  <c r="BG63" i="1"/>
  <c r="MR63" i="1"/>
  <c r="CL63" i="1"/>
  <c r="O63" i="1"/>
  <c r="JI63" i="1"/>
  <c r="CF63" i="1"/>
  <c r="CW63" i="1"/>
  <c r="BC63" i="1"/>
  <c r="H63" i="1"/>
  <c r="Z63" i="1"/>
  <c r="HX63" i="1"/>
  <c r="FS63" i="1"/>
  <c r="JU63" i="1"/>
  <c r="G63" i="1"/>
  <c r="V63" i="1"/>
  <c r="KI63" i="1"/>
  <c r="AC63" i="1"/>
  <c r="MM63" i="1"/>
  <c r="IS63" i="1"/>
  <c r="EC63" i="1"/>
  <c r="KN63" i="1"/>
  <c r="JD63" i="1"/>
  <c r="IG63" i="1"/>
  <c r="GT63" i="1"/>
  <c r="HY63" i="1"/>
  <c r="IP63" i="1"/>
  <c r="DQ63" i="1"/>
  <c r="AX63" i="1"/>
  <c r="II63" i="1"/>
  <c r="JR63" i="1"/>
  <c r="LY63" i="1"/>
  <c r="GB63" i="1"/>
  <c r="ID63" i="1"/>
  <c r="AE63" i="1"/>
  <c r="IW63" i="1"/>
  <c r="HK63" i="1"/>
  <c r="LI63" i="1"/>
  <c r="IK63" i="1"/>
  <c r="GR63" i="1"/>
  <c r="HW63" i="1"/>
  <c r="IF63" i="1"/>
  <c r="JM63" i="1"/>
  <c r="KT63" i="1"/>
  <c r="IH63" i="1"/>
  <c r="GU63" i="1"/>
  <c r="E63" i="1"/>
  <c r="JA63" i="1"/>
  <c r="IB63" i="1"/>
  <c r="Q63" i="1"/>
  <c r="KA63" i="1"/>
  <c r="FR63" i="1"/>
  <c r="EY63" i="1"/>
  <c r="MH63" i="1"/>
  <c r="FM63" i="1"/>
  <c r="EI63" i="1"/>
  <c r="FB63" i="1"/>
  <c r="EF63" i="1"/>
  <c r="ES63" i="1"/>
  <c r="FJ63" i="1"/>
  <c r="IE63" i="1"/>
  <c r="FT63" i="1"/>
  <c r="GM63" i="1"/>
  <c r="C63" i="1"/>
  <c r="CK63" i="1"/>
  <c r="GF63" i="1"/>
  <c r="HZ63" i="1"/>
  <c r="IA63" i="1"/>
  <c r="HC63" i="1"/>
  <c r="JQ63" i="1"/>
  <c r="BF63" i="1"/>
  <c r="AM63" i="1"/>
  <c r="MY63" i="1"/>
  <c r="CH63" i="1"/>
  <c r="BY63" i="1"/>
  <c r="IL63" i="1"/>
  <c r="CO63" i="1"/>
  <c r="MD63" i="1"/>
  <c r="FH63" i="1"/>
  <c r="KY63" i="1"/>
  <c r="HE63" i="1"/>
  <c r="U63" i="1"/>
  <c r="FF63" i="1"/>
  <c r="Y63" i="1"/>
  <c r="LB63" i="1"/>
  <c r="GJ63" i="1"/>
  <c r="IC63" i="1"/>
  <c r="DP63" i="1"/>
  <c r="IJ63" i="1"/>
  <c r="HT63" i="1"/>
  <c r="EQ63" i="1"/>
  <c r="MX63" i="1"/>
  <c r="M63" i="1"/>
  <c r="AA63" i="1"/>
  <c r="AX65" i="20"/>
  <c r="CG65" i="20"/>
  <c r="AG65" i="20"/>
  <c r="X65" i="20"/>
  <c r="BF65" i="20"/>
  <c r="BQ65" i="20"/>
  <c r="J65" i="20"/>
  <c r="BD65" i="20"/>
  <c r="BV65" i="20"/>
  <c r="BO65" i="20"/>
  <c r="BA65" i="20"/>
  <c r="U65" i="20"/>
  <c r="W65" i="20"/>
  <c r="CD65" i="20"/>
  <c r="CR65" i="20"/>
  <c r="AV65" i="20"/>
  <c r="BN65" i="20"/>
  <c r="BZ65" i="20"/>
  <c r="AO65" i="20"/>
  <c r="AK65" i="20"/>
  <c r="CI65" i="20"/>
  <c r="D65" i="20"/>
  <c r="BW65" i="20"/>
  <c r="CL65" i="20"/>
  <c r="AI65" i="20"/>
  <c r="AL65" i="20"/>
  <c r="P65" i="20"/>
  <c r="AQ65" i="20"/>
  <c r="Q65" i="20"/>
  <c r="CF65" i="20"/>
  <c r="T65" i="20"/>
  <c r="CU65" i="20"/>
  <c r="DA65" i="20"/>
  <c r="CN65" i="20"/>
  <c r="AA65" i="20"/>
  <c r="BS65" i="20"/>
  <c r="BK65" i="20"/>
  <c r="CW65" i="20"/>
  <c r="AM65" i="20"/>
  <c r="AY65" i="20"/>
  <c r="CE65" i="20"/>
  <c r="N65" i="20"/>
  <c r="AN65" i="20"/>
  <c r="AR65" i="20"/>
  <c r="CY65" i="20"/>
  <c r="CP65" i="20"/>
  <c r="I65" i="20"/>
  <c r="BH65" i="20"/>
  <c r="E65" i="20"/>
  <c r="CS65" i="20"/>
  <c r="CH65" i="20"/>
  <c r="CZ65" i="20"/>
  <c r="AZ65" i="20"/>
  <c r="BC65" i="20"/>
  <c r="BB65" i="20"/>
  <c r="BU65" i="20"/>
  <c r="AC65" i="20"/>
  <c r="S65" i="20"/>
  <c r="BL65" i="20"/>
  <c r="BX65" i="20"/>
  <c r="CC65" i="20"/>
  <c r="AF65" i="20"/>
  <c r="M65" i="20"/>
  <c r="CQ65" i="20"/>
  <c r="AU65" i="20"/>
  <c r="BE65" i="20"/>
  <c r="CV65" i="20"/>
  <c r="Z65" i="20"/>
  <c r="DB65" i="20"/>
  <c r="V65" i="20"/>
  <c r="BY65" i="20"/>
  <c r="CT65" i="20"/>
  <c r="AP65" i="20"/>
  <c r="CK65" i="20"/>
  <c r="AT65" i="20"/>
  <c r="BM65" i="20"/>
  <c r="CX65" i="20"/>
  <c r="H65" i="20"/>
  <c r="O65" i="20"/>
  <c r="K65" i="20"/>
  <c r="R65" i="20"/>
  <c r="CA65" i="20"/>
  <c r="AE65" i="20"/>
  <c r="BJ65" i="20"/>
  <c r="G65" i="20"/>
  <c r="CM65" i="20"/>
  <c r="CJ65" i="20"/>
  <c r="CB65" i="20"/>
  <c r="F65" i="20"/>
  <c r="AB65" i="20"/>
  <c r="AD65" i="20"/>
  <c r="DC65" i="20"/>
  <c r="BP65" i="20"/>
  <c r="BG65" i="20"/>
  <c r="AW65" i="20"/>
  <c r="AH65" i="20"/>
  <c r="AJ65" i="20"/>
  <c r="Y65" i="20"/>
  <c r="AS65" i="20"/>
  <c r="CO65" i="20"/>
  <c r="AH63" i="1"/>
  <c r="BI65" i="20"/>
  <c r="GW63" i="1"/>
  <c r="L65" i="20"/>
  <c r="NG60" i="1"/>
  <c r="NB60" i="1"/>
  <c r="CI60" i="1"/>
  <c r="DA60" i="1"/>
  <c r="KN60" i="1"/>
  <c r="HJ60" i="1"/>
  <c r="HG60" i="1"/>
  <c r="LU60" i="1"/>
  <c r="FL60" i="1"/>
  <c r="KR60" i="1"/>
  <c r="HP60" i="1"/>
  <c r="FY60" i="1"/>
  <c r="DV60" i="1"/>
  <c r="GE60" i="1"/>
  <c r="KY60" i="1"/>
  <c r="LV60" i="1"/>
  <c r="DL60" i="1"/>
  <c r="BZ60" i="1"/>
  <c r="BD60" i="1"/>
  <c r="HI60" i="1"/>
  <c r="LB60" i="1"/>
  <c r="MX60" i="1"/>
  <c r="BK60" i="1"/>
  <c r="KJ60" i="1"/>
  <c r="BZ62" i="20"/>
  <c r="AQ62" i="20"/>
  <c r="AU62" i="20"/>
  <c r="AC62" i="20"/>
  <c r="CB62" i="20"/>
  <c r="BU62" i="20"/>
  <c r="CO60" i="1"/>
  <c r="HT60" i="1"/>
  <c r="NJ60" i="1"/>
  <c r="MM60" i="1"/>
  <c r="HH60" i="1"/>
  <c r="AA60" i="1"/>
  <c r="JY60" i="1"/>
  <c r="HZ60" i="1"/>
  <c r="LK60" i="1"/>
  <c r="KC60" i="1"/>
  <c r="FW60" i="1"/>
  <c r="P60" i="1"/>
  <c r="JU60" i="1"/>
  <c r="EL60" i="1"/>
  <c r="EV60" i="1"/>
  <c r="LZ60" i="1"/>
  <c r="BX60" i="1"/>
  <c r="CR60" i="1"/>
  <c r="JT60" i="1"/>
  <c r="BE60" i="1"/>
  <c r="MG60" i="1"/>
  <c r="MR60" i="1"/>
  <c r="JV60" i="1"/>
  <c r="IF60" i="1"/>
  <c r="R60" i="1"/>
  <c r="NA60" i="1"/>
  <c r="AT62" i="20"/>
  <c r="AH62" i="20"/>
  <c r="G62" i="20"/>
  <c r="CV62" i="20"/>
  <c r="F62" i="20"/>
  <c r="K62" i="20"/>
  <c r="BM62" i="20"/>
  <c r="CU62" i="20"/>
  <c r="GY60" i="1"/>
  <c r="DY60" i="1"/>
  <c r="NI60" i="1"/>
  <c r="EB60" i="1"/>
  <c r="KL60" i="1"/>
  <c r="IJ60" i="1"/>
  <c r="HB60" i="1"/>
  <c r="HO60" i="1"/>
  <c r="GG60" i="1"/>
  <c r="FM60" i="1"/>
  <c r="BM60" i="1"/>
  <c r="CK60" i="1"/>
  <c r="LF60" i="1"/>
  <c r="AU60" i="1"/>
  <c r="BH60" i="1"/>
  <c r="JZ60" i="1"/>
  <c r="BV60" i="1"/>
  <c r="GX60" i="1"/>
  <c r="Y60" i="1"/>
  <c r="KO60" i="1"/>
  <c r="KD60" i="1"/>
  <c r="JL60" i="1"/>
  <c r="MP60" i="1"/>
  <c r="FC60" i="1"/>
  <c r="X60" i="1"/>
  <c r="IG60" i="1"/>
  <c r="AF62" i="20"/>
  <c r="BI62" i="20"/>
  <c r="U62" i="20"/>
  <c r="L62" i="20"/>
  <c r="BL62" i="20"/>
  <c r="CX62" i="20"/>
  <c r="BC62" i="20"/>
  <c r="EH60" i="1"/>
  <c r="O62" i="20"/>
  <c r="NF60" i="1"/>
  <c r="JD60" i="1"/>
  <c r="I60" i="1"/>
  <c r="FE60" i="1"/>
  <c r="MV60" i="1"/>
  <c r="BY60" i="1"/>
  <c r="LE60" i="1"/>
  <c r="CZ60" i="1"/>
  <c r="MQ60" i="1"/>
  <c r="FI60" i="1"/>
  <c r="IU60" i="1"/>
  <c r="N60" i="1"/>
  <c r="HC60" i="1"/>
  <c r="GC60" i="1"/>
  <c r="DT60" i="1"/>
  <c r="GP60" i="1"/>
  <c r="GB60" i="1"/>
  <c r="IV60" i="1"/>
  <c r="HA60" i="1"/>
  <c r="CG60" i="1"/>
  <c r="JX60" i="1"/>
  <c r="BF60" i="1"/>
  <c r="BY62" i="20"/>
  <c r="H62" i="20"/>
  <c r="R62" i="20"/>
  <c r="AM62" i="20"/>
  <c r="DA62" i="20"/>
  <c r="M62" i="20"/>
  <c r="BF62" i="20"/>
  <c r="HD60" i="1"/>
  <c r="KQ60" i="1"/>
  <c r="LM60" i="1"/>
  <c r="DI60" i="1"/>
  <c r="MS60" i="1"/>
  <c r="BL60" i="1"/>
  <c r="AX60" i="1"/>
  <c r="T60" i="1"/>
  <c r="GN60" i="1"/>
  <c r="IW60" i="1"/>
  <c r="MN60" i="1"/>
  <c r="S60" i="1"/>
  <c r="LA60" i="1"/>
  <c r="ED60" i="1"/>
  <c r="LQ60" i="1"/>
  <c r="EY60" i="1"/>
  <c r="FV60" i="1"/>
  <c r="KI60" i="1"/>
  <c r="IK60" i="1"/>
  <c r="CH60" i="1"/>
  <c r="ME60" i="1"/>
  <c r="ID60" i="1"/>
  <c r="AT60" i="1"/>
  <c r="MO60" i="1"/>
  <c r="BN62" i="20"/>
  <c r="CS62" i="20"/>
  <c r="CG62" i="20"/>
  <c r="DB62" i="20"/>
  <c r="AG62" i="20"/>
  <c r="CQ62" i="20"/>
  <c r="CA62" i="20"/>
  <c r="BG62" i="20"/>
  <c r="JI60" i="1"/>
  <c r="GD60" i="1"/>
  <c r="NH60" i="1"/>
  <c r="EX60" i="1"/>
  <c r="DB60" i="1"/>
  <c r="EW60" i="1"/>
  <c r="GO60" i="1"/>
  <c r="AQ60" i="1"/>
  <c r="KW60" i="1"/>
  <c r="AY60" i="1"/>
  <c r="LW60" i="1"/>
  <c r="L60" i="1"/>
  <c r="CB60" i="1"/>
  <c r="AM60" i="1"/>
  <c r="IL60" i="1"/>
  <c r="EM60" i="1"/>
  <c r="BQ60" i="1"/>
  <c r="BO60" i="1"/>
  <c r="DC60" i="1"/>
  <c r="KE60" i="1"/>
  <c r="CN60" i="1"/>
  <c r="EE60" i="1"/>
  <c r="DJ60" i="1"/>
  <c r="DX60" i="1"/>
  <c r="LJ60" i="1"/>
  <c r="BW62" i="20"/>
  <c r="J62" i="20"/>
  <c r="AW62" i="20"/>
  <c r="AI62" i="20"/>
  <c r="D62" i="20"/>
  <c r="CZ62" i="20"/>
  <c r="CN62" i="20"/>
  <c r="CI62" i="20"/>
  <c r="MU60" i="1"/>
  <c r="BH62" i="20"/>
  <c r="MB60" i="1"/>
  <c r="KS60" i="1"/>
  <c r="AL60" i="1"/>
  <c r="GI60" i="1"/>
  <c r="G60" i="1"/>
  <c r="LY60" i="1"/>
  <c r="JB60" i="1"/>
  <c r="KP60" i="1"/>
  <c r="IN60" i="1"/>
  <c r="DQ60" i="1"/>
  <c r="AI60" i="1"/>
  <c r="FZ60" i="1"/>
  <c r="BA60" i="1"/>
  <c r="FD60" i="1"/>
  <c r="AK60" i="1"/>
  <c r="IS60" i="1"/>
  <c r="EA60" i="1"/>
  <c r="MJ60" i="1"/>
  <c r="KM60" i="1"/>
  <c r="AE60" i="1"/>
  <c r="CF60" i="1"/>
  <c r="CA60" i="1"/>
  <c r="BT62" i="20"/>
  <c r="BR62" i="20"/>
  <c r="CP62" i="20"/>
  <c r="AA62" i="20"/>
  <c r="AY62" i="20"/>
  <c r="CD62" i="20"/>
  <c r="W62" i="20"/>
  <c r="JH60" i="1"/>
  <c r="HN60" i="1"/>
  <c r="FQ60" i="1"/>
  <c r="AZ60" i="1"/>
  <c r="DG60" i="1"/>
  <c r="KH60" i="1"/>
  <c r="CS60" i="1"/>
  <c r="HK60" i="1"/>
  <c r="JK60" i="1"/>
  <c r="GA60" i="1"/>
  <c r="MK60" i="1"/>
  <c r="BJ60" i="1"/>
  <c r="IT60" i="1"/>
  <c r="HF60" i="1"/>
  <c r="JE60" i="1"/>
  <c r="AC60" i="1"/>
  <c r="KX60" i="1"/>
  <c r="MZ60" i="1"/>
  <c r="HQ60" i="1"/>
  <c r="J60" i="1"/>
  <c r="BI60" i="1"/>
  <c r="MI60" i="1"/>
  <c r="CE60" i="1"/>
  <c r="CU60" i="1"/>
  <c r="KT60" i="1"/>
  <c r="MT60" i="1"/>
  <c r="FX60" i="1"/>
  <c r="AB60" i="1"/>
  <c r="CP60" i="1"/>
  <c r="DF60" i="1"/>
  <c r="DZ60" i="1"/>
  <c r="LD60" i="1"/>
  <c r="FR60" i="1"/>
  <c r="DD60" i="1"/>
  <c r="JW60" i="1"/>
  <c r="ET60" i="1"/>
  <c r="GU60" i="1"/>
  <c r="LT60" i="1"/>
  <c r="DO60" i="1"/>
  <c r="MH60" i="1"/>
  <c r="W60" i="1"/>
  <c r="AR60" i="1"/>
  <c r="AH60" i="1"/>
  <c r="JC60" i="1"/>
  <c r="FU60" i="1"/>
  <c r="FH60" i="1"/>
  <c r="EN60" i="1"/>
  <c r="GW60" i="1"/>
  <c r="DN60" i="1"/>
  <c r="FP60" i="1"/>
  <c r="AB62" i="20"/>
  <c r="BO62" i="20"/>
  <c r="CR62" i="20"/>
  <c r="BJ62" i="20"/>
  <c r="AP62" i="20"/>
  <c r="E62" i="20"/>
  <c r="AL62" i="20"/>
  <c r="CE62" i="20"/>
  <c r="V62" i="20"/>
  <c r="AV62" i="20"/>
  <c r="U60" i="1"/>
  <c r="LR60" i="1"/>
  <c r="EF60" i="1"/>
  <c r="HL60" i="1"/>
  <c r="JR60" i="1"/>
  <c r="JM60" i="1"/>
  <c r="HX60" i="1"/>
  <c r="FT60" i="1"/>
  <c r="CJ60" i="1"/>
  <c r="ER60" i="1"/>
  <c r="AD60" i="1"/>
  <c r="MA60" i="1"/>
  <c r="C60" i="1"/>
  <c r="Q60" i="1"/>
  <c r="LI60" i="1"/>
  <c r="ML60" i="1"/>
  <c r="HY60" i="1"/>
  <c r="HU60" i="1"/>
  <c r="GL60" i="1"/>
  <c r="IC60" i="1"/>
  <c r="DP60" i="1"/>
  <c r="IM60" i="1"/>
  <c r="EI60" i="1"/>
  <c r="II60" i="1"/>
  <c r="AN62" i="20"/>
  <c r="CJ62" i="20"/>
  <c r="AS62" i="20"/>
  <c r="N62" i="20"/>
  <c r="S62" i="20"/>
  <c r="NC60" i="1"/>
  <c r="BP62" i="20"/>
  <c r="EJ60" i="1"/>
  <c r="FA60" i="1"/>
  <c r="CL60" i="1"/>
  <c r="ES60" i="1"/>
  <c r="JJ60" i="1"/>
  <c r="MC60" i="1"/>
  <c r="CW60" i="1"/>
  <c r="EC60" i="1"/>
  <c r="LH60" i="1"/>
  <c r="LO60" i="1"/>
  <c r="KG60" i="1"/>
  <c r="FN60" i="1"/>
  <c r="HE60" i="1"/>
  <c r="JO60" i="1"/>
  <c r="FS60" i="1"/>
  <c r="AN60" i="1"/>
  <c r="FJ60" i="1"/>
  <c r="IO60" i="1"/>
  <c r="CX60" i="1"/>
  <c r="AF60" i="1"/>
  <c r="T62" i="20"/>
  <c r="CM62" i="20"/>
  <c r="CC62" i="20"/>
  <c r="BV62" i="20"/>
  <c r="AD62" i="20"/>
  <c r="BX62" i="20"/>
  <c r="AZ62" i="20"/>
  <c r="Q62" i="20"/>
  <c r="M60" i="1"/>
  <c r="V60" i="1"/>
  <c r="DC62" i="20"/>
  <c r="JA60" i="1"/>
  <c r="AO60" i="1"/>
  <c r="CQ60" i="1"/>
  <c r="HM60" i="1"/>
  <c r="FO60" i="1"/>
  <c r="IQ60" i="1"/>
  <c r="F60" i="1"/>
  <c r="BP60" i="1"/>
  <c r="GM60" i="1"/>
  <c r="DM60" i="1"/>
  <c r="KZ60" i="1"/>
  <c r="EQ60" i="1"/>
  <c r="KA60" i="1"/>
  <c r="HW60" i="1"/>
  <c r="BG60" i="1"/>
  <c r="GV60" i="1"/>
  <c r="IP60" i="1"/>
  <c r="BS60" i="1"/>
  <c r="AW60" i="1"/>
  <c r="GF60" i="1"/>
  <c r="AS60" i="1"/>
  <c r="AG60" i="1"/>
  <c r="CT60" i="1"/>
  <c r="GS60" i="1"/>
  <c r="K60" i="1"/>
  <c r="I62" i="20"/>
  <c r="Z62" i="20"/>
  <c r="X62" i="20"/>
  <c r="AK62" i="20"/>
  <c r="AJ62" i="20"/>
  <c r="MD60" i="1"/>
  <c r="LS60" i="1"/>
  <c r="D60" i="1"/>
  <c r="GZ60" i="1"/>
  <c r="HR60" i="1"/>
  <c r="IB60" i="1"/>
  <c r="CC60" i="1"/>
  <c r="BT60" i="1"/>
  <c r="AP60" i="1"/>
  <c r="CM60" i="1"/>
  <c r="IR60" i="1"/>
  <c r="LN60" i="1"/>
  <c r="EK60" i="1"/>
  <c r="KV60" i="1"/>
  <c r="P62" i="20"/>
  <c r="BN60" i="1"/>
  <c r="MY60" i="1"/>
  <c r="LL60" i="1"/>
  <c r="KK60" i="1"/>
  <c r="DE60" i="1"/>
  <c r="GQ60" i="1"/>
  <c r="HS60" i="1"/>
  <c r="DR60" i="1"/>
  <c r="LC60" i="1"/>
  <c r="DH60" i="1"/>
  <c r="BC60" i="1"/>
  <c r="BD62" i="20"/>
  <c r="CO62" i="20"/>
  <c r="AX62" i="20"/>
  <c r="BQ62" i="20"/>
  <c r="BK62" i="20"/>
  <c r="CT62" i="20"/>
  <c r="IA60" i="1"/>
  <c r="BU60" i="1"/>
  <c r="KF60" i="1"/>
  <c r="FG60" i="1"/>
  <c r="IX60" i="1"/>
  <c r="KB60" i="1"/>
  <c r="BR60" i="1"/>
  <c r="FF60" i="1"/>
  <c r="O60" i="1"/>
  <c r="GR60" i="1"/>
  <c r="DK60" i="1"/>
  <c r="BB60" i="1"/>
  <c r="BW60" i="1"/>
  <c r="MF60" i="1"/>
  <c r="IZ60" i="1"/>
  <c r="GH60" i="1"/>
  <c r="CY60" i="1"/>
  <c r="JG60" i="1"/>
  <c r="AV60" i="1"/>
  <c r="GT60" i="1"/>
  <c r="CV60" i="1"/>
  <c r="EO60" i="1"/>
  <c r="DS60" i="1"/>
  <c r="IY60" i="1"/>
  <c r="E60" i="1"/>
  <c r="EG60" i="1"/>
  <c r="BS62" i="20"/>
  <c r="AE62" i="20"/>
  <c r="BA62" i="20"/>
  <c r="BB62" i="20"/>
  <c r="CH62" i="20"/>
  <c r="AR62" i="20"/>
  <c r="LG60" i="1"/>
  <c r="JS60" i="1"/>
  <c r="BE62" i="20"/>
  <c r="HV60" i="1"/>
  <c r="IE60" i="1"/>
  <c r="DW60" i="1"/>
  <c r="GK60" i="1"/>
  <c r="JQ60" i="1"/>
  <c r="GJ60" i="1"/>
  <c r="DU60" i="1"/>
  <c r="JP60" i="1"/>
  <c r="LX60" i="1"/>
  <c r="AJ60" i="1"/>
  <c r="Z60" i="1"/>
  <c r="KU60" i="1"/>
  <c r="JF60" i="1"/>
  <c r="CD60" i="1"/>
  <c r="LP60" i="1"/>
  <c r="H60" i="1"/>
  <c r="FB60" i="1"/>
  <c r="EP60" i="1"/>
  <c r="FK60" i="1"/>
  <c r="JN60" i="1"/>
  <c r="MW60" i="1"/>
  <c r="IH60" i="1"/>
  <c r="EU60" i="1"/>
  <c r="EZ60" i="1"/>
  <c r="Y62" i="20"/>
  <c r="AO62" i="20"/>
  <c r="CL62" i="20"/>
  <c r="CK62" i="20"/>
  <c r="CY62" i="20"/>
  <c r="CW62" i="20"/>
  <c r="CF62" i="20"/>
  <c r="NG59" i="1"/>
  <c r="NH59" i="1"/>
  <c r="NI59" i="1"/>
  <c r="NJ59" i="1"/>
  <c r="NF59" i="1"/>
  <c r="KA59" i="1"/>
  <c r="KS59" i="1"/>
  <c r="AL59" i="1"/>
  <c r="FD59" i="1"/>
  <c r="HZ59" i="1"/>
  <c r="FH59" i="1"/>
  <c r="HS59" i="1"/>
  <c r="H59" i="1"/>
  <c r="MO59" i="1"/>
  <c r="BU59" i="1"/>
  <c r="BJ59" i="1"/>
  <c r="AW61" i="20"/>
  <c r="KL59" i="1"/>
  <c r="FT59" i="1"/>
  <c r="LX59" i="1"/>
  <c r="K59" i="1"/>
  <c r="AU59" i="1"/>
  <c r="HW59" i="1"/>
  <c r="JG59" i="1"/>
  <c r="DP59" i="1"/>
  <c r="DU59" i="1"/>
  <c r="IX59" i="1"/>
  <c r="BE59" i="1"/>
  <c r="GQ59" i="1"/>
  <c r="LR59" i="1"/>
  <c r="FX59" i="1"/>
  <c r="AF59" i="1"/>
  <c r="MC59" i="1"/>
  <c r="LF59" i="1"/>
  <c r="CG59" i="1"/>
  <c r="ER59" i="1"/>
  <c r="EN59" i="1"/>
  <c r="LH59" i="1"/>
  <c r="CF61" i="20"/>
  <c r="FA59" i="1"/>
  <c r="P59" i="1"/>
  <c r="JY59" i="1"/>
  <c r="G61" i="20"/>
  <c r="MK59" i="1"/>
  <c r="R61" i="20"/>
  <c r="C59" i="1"/>
  <c r="CR59" i="1"/>
  <c r="AP59" i="1"/>
  <c r="IU59" i="1"/>
  <c r="EY59" i="1"/>
  <c r="JU59" i="1"/>
  <c r="K61" i="20"/>
  <c r="HP59" i="1"/>
  <c r="HL59" i="1"/>
  <c r="KW59" i="1"/>
  <c r="R59" i="1"/>
  <c r="BV59" i="1"/>
  <c r="DB61" i="20"/>
  <c r="KB59" i="1"/>
  <c r="AT59" i="1"/>
  <c r="CZ59" i="1"/>
  <c r="BQ59" i="1"/>
  <c r="IY59" i="1"/>
  <c r="KP59" i="1"/>
  <c r="EV59" i="1"/>
  <c r="IQ59" i="1"/>
  <c r="HC59" i="1"/>
  <c r="FP59" i="1"/>
  <c r="JB59" i="1"/>
  <c r="E59" i="1"/>
  <c r="JA59" i="1"/>
  <c r="LO59" i="1"/>
  <c r="FN59" i="1"/>
  <c r="GM59" i="1"/>
  <c r="F59" i="1"/>
  <c r="CB59" i="1"/>
  <c r="CV59" i="1"/>
  <c r="CI59" i="1"/>
  <c r="MV59" i="1"/>
  <c r="MW59" i="1"/>
  <c r="ME59" i="1"/>
  <c r="DX59" i="1"/>
  <c r="MM59" i="1"/>
  <c r="Y59" i="1"/>
  <c r="J59" i="1"/>
  <c r="DM59" i="1"/>
  <c r="LM59" i="1"/>
  <c r="EQ59" i="1"/>
  <c r="EZ59" i="1"/>
  <c r="KQ59" i="1"/>
  <c r="BB59" i="1"/>
  <c r="KM59" i="1"/>
  <c r="BL59" i="1"/>
  <c r="CO59" i="1"/>
  <c r="LQ59" i="1"/>
  <c r="BF59" i="1"/>
  <c r="IV59" i="1"/>
  <c r="BT61" i="20"/>
  <c r="EK59" i="1"/>
  <c r="KX59" i="1"/>
  <c r="BO59" i="1"/>
  <c r="MF59" i="1"/>
  <c r="JV59" i="1"/>
  <c r="MN59" i="1"/>
  <c r="CP59" i="1"/>
  <c r="EJ59" i="1"/>
  <c r="JF59" i="1"/>
  <c r="DY59" i="1"/>
  <c r="BN59" i="1"/>
  <c r="Z59" i="1"/>
  <c r="U59" i="1"/>
  <c r="DS59" i="1"/>
  <c r="FK59" i="1"/>
  <c r="AM59" i="1"/>
  <c r="BH59" i="1"/>
  <c r="AW59" i="1"/>
  <c r="HR59" i="1"/>
  <c r="HX59" i="1"/>
  <c r="LB59" i="1"/>
  <c r="LA59" i="1"/>
  <c r="EL59" i="1"/>
  <c r="DO59" i="1"/>
  <c r="GV59" i="1"/>
  <c r="MZ59" i="1"/>
  <c r="I59" i="1"/>
  <c r="AA59" i="1"/>
  <c r="LL59" i="1"/>
  <c r="CL59" i="1"/>
  <c r="KH59" i="1"/>
  <c r="GL59" i="1"/>
  <c r="GH59" i="1"/>
  <c r="MT59" i="1"/>
  <c r="ML59" i="1"/>
  <c r="MA59" i="1"/>
  <c r="CX59" i="1"/>
  <c r="IE59" i="1"/>
  <c r="AI59" i="1"/>
  <c r="GU59" i="1"/>
  <c r="CN59" i="1"/>
  <c r="KE59" i="1"/>
  <c r="AQ59" i="1"/>
  <c r="EB59" i="1"/>
  <c r="ET59" i="1"/>
  <c r="BD59" i="1"/>
  <c r="GB59" i="1"/>
  <c r="FQ59" i="1"/>
  <c r="EI59" i="1"/>
  <c r="BZ59" i="1"/>
  <c r="ES59" i="1"/>
  <c r="DH59" i="1"/>
  <c r="IA59" i="1"/>
  <c r="HG59" i="1"/>
  <c r="HO59" i="1"/>
  <c r="FR59" i="1"/>
  <c r="ID59" i="1"/>
  <c r="JT59" i="1"/>
  <c r="IO59" i="1"/>
  <c r="GA59" i="1"/>
  <c r="DL59" i="1"/>
  <c r="CM59" i="1"/>
  <c r="NB59" i="1"/>
  <c r="EX59" i="1"/>
  <c r="HI59" i="1"/>
  <c r="NC59" i="1"/>
  <c r="BP59" i="1"/>
  <c r="BK59" i="1"/>
  <c r="LY59" i="1"/>
  <c r="HN59" i="1"/>
  <c r="FF59" i="1"/>
  <c r="GO59" i="1"/>
  <c r="GG59" i="1"/>
  <c r="HV59" i="1"/>
  <c r="N59" i="1"/>
  <c r="DB59" i="1"/>
  <c r="KC59" i="1"/>
  <c r="MX59" i="1"/>
  <c r="BM59" i="1"/>
  <c r="DD59" i="1"/>
  <c r="LC59" i="1"/>
  <c r="LI59" i="1"/>
  <c r="EA59" i="1"/>
  <c r="GI59" i="1"/>
  <c r="GP59" i="1"/>
  <c r="DJ59" i="1"/>
  <c r="JX59" i="1"/>
  <c r="BC59" i="1"/>
  <c r="IB59" i="1"/>
  <c r="LV59" i="1"/>
  <c r="MI59" i="1"/>
  <c r="JL59" i="1"/>
  <c r="AE59" i="1"/>
  <c r="KY59" i="1"/>
  <c r="LT59" i="1"/>
  <c r="X59" i="1"/>
  <c r="AR59" i="1"/>
  <c r="IN59" i="1"/>
  <c r="AD59" i="1"/>
  <c r="G59" i="1"/>
  <c r="LJ59" i="1"/>
  <c r="HQ59" i="1"/>
  <c r="JC59" i="1"/>
  <c r="Q59" i="1"/>
  <c r="BT59" i="1"/>
  <c r="JW59" i="1"/>
  <c r="GR59" i="1"/>
  <c r="FG59" i="1"/>
  <c r="FL59" i="1"/>
  <c r="AH59" i="1"/>
  <c r="EC59" i="1"/>
  <c r="HD59" i="1"/>
  <c r="FI59" i="1"/>
  <c r="GK59" i="1"/>
  <c r="DW59" i="1"/>
  <c r="DN59" i="1"/>
  <c r="HK59" i="1"/>
  <c r="EF59" i="1"/>
  <c r="LZ59" i="1"/>
  <c r="M59" i="1"/>
  <c r="FO59" i="1"/>
  <c r="D59" i="1"/>
  <c r="O59" i="1"/>
  <c r="DG59" i="1"/>
  <c r="AC59" i="1"/>
  <c r="CW59" i="1"/>
  <c r="AX59" i="1"/>
  <c r="JN59" i="1"/>
  <c r="AB59" i="1"/>
  <c r="MS59" i="1"/>
  <c r="CD59" i="1"/>
  <c r="LW59" i="1"/>
  <c r="IZ59" i="1"/>
  <c r="AZ59" i="1"/>
  <c r="AY59" i="1"/>
  <c r="CY59" i="1"/>
  <c r="KU59" i="1"/>
  <c r="AK59" i="1"/>
  <c r="JZ59" i="1"/>
  <c r="DA59" i="1"/>
  <c r="GS59" i="1"/>
  <c r="LP59" i="1"/>
  <c r="MU59" i="1"/>
  <c r="IH59" i="1"/>
  <c r="CS59" i="1"/>
  <c r="MJ59" i="1"/>
  <c r="GC59" i="1"/>
  <c r="CC59" i="1"/>
  <c r="JE59" i="1"/>
  <c r="LG59" i="1"/>
  <c r="EG59" i="1"/>
  <c r="FJ59" i="1"/>
  <c r="CF59" i="1"/>
  <c r="IR59" i="1"/>
  <c r="LE59" i="1"/>
  <c r="BI59" i="1"/>
  <c r="DF59" i="1"/>
  <c r="HB59" i="1"/>
  <c r="HA59" i="1"/>
  <c r="AG59" i="1"/>
  <c r="FW59" i="1"/>
  <c r="CK59" i="1"/>
  <c r="JK59" i="1"/>
  <c r="KV59" i="1"/>
  <c r="GJ59" i="1"/>
  <c r="DK59" i="1"/>
  <c r="IW59" i="1"/>
  <c r="DZ59" i="1"/>
  <c r="FC59" i="1"/>
  <c r="JO59" i="1"/>
  <c r="DC59" i="1"/>
  <c r="KG59" i="1"/>
  <c r="MY59" i="1"/>
  <c r="EE59" i="1"/>
  <c r="CA59" i="1"/>
  <c r="MB59" i="1"/>
  <c r="FB59" i="1"/>
  <c r="CU59" i="1"/>
  <c r="JM59" i="1"/>
  <c r="HE59" i="1"/>
  <c r="IK59" i="1"/>
  <c r="S59" i="1"/>
  <c r="BR59" i="1"/>
  <c r="BG59" i="1"/>
  <c r="FU59" i="1"/>
  <c r="IG59" i="1"/>
  <c r="AO59" i="1"/>
  <c r="V59" i="1"/>
  <c r="LK59" i="1"/>
  <c r="FZ59" i="1"/>
  <c r="MR59" i="1"/>
  <c r="LU59" i="1"/>
  <c r="JR59" i="1"/>
  <c r="W59" i="1"/>
  <c r="IM59" i="1"/>
  <c r="GW59" i="1"/>
  <c r="DT59" i="1"/>
  <c r="KR59" i="1"/>
  <c r="GF59" i="1"/>
  <c r="KN59" i="1"/>
  <c r="KK59" i="1"/>
  <c r="JI59" i="1"/>
  <c r="KD59" i="1"/>
  <c r="HF59" i="1"/>
  <c r="IC59" i="1"/>
  <c r="EO59" i="1"/>
  <c r="HT59" i="1"/>
  <c r="GZ59" i="1"/>
  <c r="BY59" i="1"/>
  <c r="DI59" i="1"/>
  <c r="GY59" i="1"/>
  <c r="MD59" i="1"/>
  <c r="GD59" i="1"/>
  <c r="GT59" i="1"/>
  <c r="MH59" i="1"/>
  <c r="HH59" i="1"/>
  <c r="IL59" i="1"/>
  <c r="GE59" i="1"/>
  <c r="IP59" i="1"/>
  <c r="EU59" i="1"/>
  <c r="CT59" i="1"/>
  <c r="CH59" i="1"/>
  <c r="KT59" i="1"/>
  <c r="MG59" i="1"/>
  <c r="DR59" i="1"/>
  <c r="MP59" i="1"/>
  <c r="JD59" i="1"/>
  <c r="BX59" i="1"/>
  <c r="AV59" i="1"/>
  <c r="IS59" i="1"/>
  <c r="KF59" i="1"/>
  <c r="LD59" i="1"/>
  <c r="BW59" i="1"/>
  <c r="EM59" i="1"/>
  <c r="ED59" i="1"/>
  <c r="IT59" i="1"/>
  <c r="LS59" i="1"/>
  <c r="FM59" i="1"/>
  <c r="KO59" i="1"/>
  <c r="JQ59" i="1"/>
  <c r="AS59" i="1"/>
  <c r="AN59" i="1"/>
  <c r="KI59" i="1"/>
  <c r="HM59" i="1"/>
  <c r="CJ59" i="1"/>
  <c r="MQ59" i="1"/>
  <c r="EW59" i="1"/>
  <c r="JH59" i="1"/>
  <c r="DE59" i="1"/>
  <c r="DQ59" i="1"/>
  <c r="LN59" i="1"/>
  <c r="HU59" i="1"/>
  <c r="BA59" i="1"/>
  <c r="HJ59" i="1"/>
  <c r="CQ59" i="1"/>
  <c r="BS59" i="1"/>
  <c r="II59" i="1"/>
  <c r="JP59" i="1"/>
  <c r="FY59" i="1"/>
  <c r="L59" i="1"/>
  <c r="FV59" i="1"/>
  <c r="NA59" i="1"/>
  <c r="FS59" i="1"/>
  <c r="T59" i="1"/>
  <c r="IJ59" i="1"/>
  <c r="KZ59" i="1"/>
  <c r="DV59" i="1"/>
  <c r="AJ59" i="1"/>
  <c r="JS59" i="1"/>
  <c r="FE59" i="1"/>
  <c r="HY59" i="1"/>
  <c r="KJ59" i="1"/>
  <c r="GX59" i="1"/>
  <c r="EP59" i="1"/>
  <c r="IF59" i="1"/>
  <c r="GN59" i="1"/>
  <c r="EH59" i="1"/>
  <c r="Y61" i="20"/>
  <c r="Q61" i="20"/>
  <c r="CT61" i="20"/>
  <c r="T61" i="20"/>
  <c r="BC61" i="20"/>
  <c r="AV61" i="20"/>
  <c r="CO61" i="20"/>
  <c r="L61" i="20"/>
  <c r="CA61" i="20"/>
  <c r="V61" i="20"/>
  <c r="F61" i="20"/>
  <c r="AF61" i="20"/>
  <c r="CP61" i="20"/>
  <c r="BE61" i="20"/>
  <c r="X61" i="20"/>
  <c r="BI61" i="20"/>
  <c r="CZ61" i="20"/>
  <c r="AB61" i="20"/>
  <c r="J61" i="20"/>
  <c r="BZ61" i="20"/>
  <c r="BJ61" i="20"/>
  <c r="CR61" i="20"/>
  <c r="AE61" i="20"/>
  <c r="BS61" i="20"/>
  <c r="BH61" i="20"/>
  <c r="AS61" i="20"/>
  <c r="D61" i="20"/>
  <c r="BM61" i="20"/>
  <c r="CD61" i="20"/>
  <c r="BA61" i="20"/>
  <c r="AH61" i="20"/>
  <c r="BD61" i="20"/>
  <c r="CW61" i="20"/>
  <c r="BF61" i="20"/>
  <c r="CU61" i="20"/>
  <c r="AA61" i="20"/>
  <c r="BK61" i="20"/>
  <c r="CS61" i="20"/>
  <c r="AX61" i="20"/>
  <c r="AR61" i="20"/>
  <c r="AZ61" i="20"/>
  <c r="AM61" i="20"/>
  <c r="CY61" i="20"/>
  <c r="BL61" i="20"/>
  <c r="CC61" i="20"/>
  <c r="O61" i="20"/>
  <c r="CN61" i="20"/>
  <c r="CE61" i="20"/>
  <c r="AN61" i="20"/>
  <c r="AI61" i="20"/>
  <c r="BO61" i="20"/>
  <c r="BN61" i="20"/>
  <c r="BP61" i="20"/>
  <c r="CH61" i="20"/>
  <c r="BB61" i="20"/>
  <c r="P61" i="20"/>
  <c r="N61" i="20"/>
  <c r="CJ61" i="20"/>
  <c r="BW61" i="20"/>
  <c r="BX61" i="20"/>
  <c r="AQ61" i="20"/>
  <c r="BV61" i="20"/>
  <c r="DA61" i="20"/>
  <c r="AD61" i="20"/>
  <c r="CX61" i="20"/>
  <c r="S61" i="20"/>
  <c r="W61" i="20"/>
  <c r="AJ61" i="20"/>
  <c r="CQ61" i="20"/>
  <c r="H61" i="20"/>
  <c r="AC61" i="20"/>
  <c r="M61" i="20"/>
  <c r="I61" i="20"/>
  <c r="CL61" i="20"/>
  <c r="CG61" i="20"/>
  <c r="BG61" i="20"/>
  <c r="AU61" i="20"/>
  <c r="AK61" i="20"/>
  <c r="BY61" i="20"/>
  <c r="AY61" i="20"/>
  <c r="AP61" i="20"/>
  <c r="DC61" i="20"/>
  <c r="AG61" i="20"/>
  <c r="CM61" i="20"/>
  <c r="AT61" i="20"/>
  <c r="CI61" i="20"/>
  <c r="CK61" i="20"/>
  <c r="U61" i="20"/>
  <c r="AL61" i="20"/>
  <c r="BR61" i="20"/>
  <c r="BQ61" i="20"/>
  <c r="BU61" i="20"/>
  <c r="CV61" i="20"/>
  <c r="E61" i="20"/>
  <c r="AO61" i="20"/>
  <c r="JJ59" i="1"/>
  <c r="CE59" i="1"/>
  <c r="Z61" i="20"/>
  <c r="CB61" i="20"/>
  <c r="NG56" i="1"/>
  <c r="NJ56" i="1"/>
  <c r="NI56" i="1"/>
  <c r="NH56" i="1"/>
  <c r="NF56" i="1"/>
  <c r="CG58" i="20"/>
  <c r="CJ58" i="20"/>
  <c r="CK58" i="20"/>
  <c r="AJ58" i="20"/>
  <c r="J58" i="20"/>
  <c r="BT58" i="20"/>
  <c r="BF56" i="1"/>
  <c r="CP56" i="1"/>
  <c r="JY56" i="1"/>
  <c r="AV58" i="20"/>
  <c r="HM56" i="1"/>
  <c r="GG56" i="1"/>
  <c r="EE56" i="1"/>
  <c r="EC56" i="1"/>
  <c r="AD56" i="1"/>
  <c r="LD56" i="1"/>
  <c r="CI58" i="20"/>
  <c r="CV56" i="1"/>
  <c r="MK56" i="1"/>
  <c r="DF56" i="1"/>
  <c r="LF56" i="1"/>
  <c r="IO56" i="1"/>
  <c r="JF56" i="1"/>
  <c r="HQ56" i="1"/>
  <c r="AT56" i="1"/>
  <c r="CU56" i="1"/>
  <c r="BD56" i="1"/>
  <c r="CF56" i="1"/>
  <c r="N56" i="1"/>
  <c r="HN56" i="1"/>
  <c r="NB56" i="1"/>
  <c r="BQ58" i="20"/>
  <c r="IT56" i="1"/>
  <c r="HV56" i="1"/>
  <c r="CM56" i="1"/>
  <c r="NA56" i="1"/>
  <c r="E56" i="1"/>
  <c r="K56" i="1"/>
  <c r="JM56" i="1"/>
  <c r="DA56" i="1"/>
  <c r="Q56" i="1"/>
  <c r="JG56" i="1"/>
  <c r="GH56" i="1"/>
  <c r="AC56" i="1"/>
  <c r="DT56" i="1"/>
  <c r="HB56" i="1"/>
  <c r="FQ56" i="1"/>
  <c r="AO56" i="1"/>
  <c r="GC56" i="1"/>
  <c r="MR56" i="1"/>
  <c r="BJ56" i="1"/>
  <c r="JE56" i="1"/>
  <c r="JQ56" i="1"/>
  <c r="AY56" i="1"/>
  <c r="BN56" i="1"/>
  <c r="FL56" i="1"/>
  <c r="LV56" i="1"/>
  <c r="BR56" i="1"/>
  <c r="BA56" i="1"/>
  <c r="Z56" i="1"/>
  <c r="IN56" i="1"/>
  <c r="HA56" i="1"/>
  <c r="LX56" i="1"/>
  <c r="CK56" i="1"/>
  <c r="BX56" i="1"/>
  <c r="KG56" i="1"/>
  <c r="JV56" i="1"/>
  <c r="GM56" i="1"/>
  <c r="CB56" i="1"/>
  <c r="JN56" i="1"/>
  <c r="JS56" i="1"/>
  <c r="O56" i="1"/>
  <c r="MJ56" i="1"/>
  <c r="FS56" i="1"/>
  <c r="KT56" i="1"/>
  <c r="CN56" i="1"/>
  <c r="FE56" i="1"/>
  <c r="CY56" i="1"/>
  <c r="BV56" i="1"/>
  <c r="EP56" i="1"/>
  <c r="FC56" i="1"/>
  <c r="MD56" i="1"/>
  <c r="LS56" i="1"/>
  <c r="IA56" i="1"/>
  <c r="MU56" i="1"/>
  <c r="EH56" i="1"/>
  <c r="DX56" i="1"/>
  <c r="HE56" i="1"/>
  <c r="IB56" i="1"/>
  <c r="DW56" i="1"/>
  <c r="EL56" i="1"/>
  <c r="LR56" i="1"/>
  <c r="P56" i="1"/>
  <c r="MI56" i="1"/>
  <c r="JL56" i="1"/>
  <c r="JD56" i="1"/>
  <c r="IS56" i="1"/>
  <c r="LZ56" i="1"/>
  <c r="CW56" i="1"/>
  <c r="MP56" i="1"/>
  <c r="KP56" i="1"/>
  <c r="CE56" i="1"/>
  <c r="H56" i="1"/>
  <c r="MQ56" i="1"/>
  <c r="MA56" i="1"/>
  <c r="BW56" i="1"/>
  <c r="AA56" i="1"/>
  <c r="KB56" i="1"/>
  <c r="HH56" i="1"/>
  <c r="FA56" i="1"/>
  <c r="IQ56" i="1"/>
  <c r="JA56" i="1"/>
  <c r="KD56" i="1"/>
  <c r="DG56" i="1"/>
  <c r="EK56" i="1"/>
  <c r="NC56" i="1"/>
  <c r="DR56" i="1"/>
  <c r="AI56" i="1"/>
  <c r="ED56" i="1"/>
  <c r="DK56" i="1"/>
  <c r="KU56" i="1"/>
  <c r="ET56" i="1"/>
  <c r="HR56" i="1"/>
  <c r="IJ56" i="1"/>
  <c r="LG56" i="1"/>
  <c r="LN56" i="1"/>
  <c r="LW56" i="1"/>
  <c r="EU56" i="1"/>
  <c r="I56" i="1"/>
  <c r="BK56" i="1"/>
  <c r="HX56" i="1"/>
  <c r="DN56" i="1"/>
  <c r="KW56" i="1"/>
  <c r="BP56" i="1"/>
  <c r="CR56" i="1"/>
  <c r="FT56" i="1"/>
  <c r="LB56" i="1"/>
  <c r="DS56" i="1"/>
  <c r="MW56" i="1"/>
  <c r="HC56" i="1"/>
  <c r="ES56" i="1"/>
  <c r="MS56" i="1"/>
  <c r="AR56" i="1"/>
  <c r="LQ56" i="1"/>
  <c r="LL56" i="1"/>
  <c r="AH56" i="1"/>
  <c r="HO56" i="1"/>
  <c r="JR56" i="1"/>
  <c r="U56" i="1"/>
  <c r="GL56" i="1"/>
  <c r="KE56" i="1"/>
  <c r="HP56" i="1"/>
  <c r="BU56" i="1"/>
  <c r="JX56" i="1"/>
  <c r="KR56" i="1"/>
  <c r="KX56" i="1"/>
  <c r="GU56" i="1"/>
  <c r="AV56" i="1"/>
  <c r="GF56" i="1"/>
  <c r="JC56" i="1"/>
  <c r="HG56" i="1"/>
  <c r="AG56" i="1"/>
  <c r="KY56" i="1"/>
  <c r="ML56" i="1"/>
  <c r="AX56" i="1"/>
  <c r="MN56" i="1"/>
  <c r="FP56" i="1"/>
  <c r="AU56" i="1"/>
  <c r="FW56" i="1"/>
  <c r="KZ56" i="1"/>
  <c r="AM56" i="1"/>
  <c r="Y56" i="1"/>
  <c r="DE56" i="1"/>
  <c r="JO56" i="1"/>
  <c r="FN56" i="1"/>
  <c r="EN56" i="1"/>
  <c r="CD56" i="1"/>
  <c r="HJ56" i="1"/>
  <c r="GK56" i="1"/>
  <c r="LY56" i="1"/>
  <c r="KI56" i="1"/>
  <c r="JP56" i="1"/>
  <c r="FM56" i="1"/>
  <c r="CJ56" i="1"/>
  <c r="DZ56" i="1"/>
  <c r="JI56" i="1"/>
  <c r="LE56" i="1"/>
  <c r="KS56" i="1"/>
  <c r="MF56" i="1"/>
  <c r="BG56" i="1"/>
  <c r="FB56" i="1"/>
  <c r="DU56" i="1"/>
  <c r="DL56" i="1"/>
  <c r="DQ56" i="1"/>
  <c r="FR56" i="1"/>
  <c r="JK56" i="1"/>
  <c r="HT56" i="1"/>
  <c r="DH56" i="1"/>
  <c r="FX56" i="1"/>
  <c r="D56" i="1"/>
  <c r="HF56" i="1"/>
  <c r="IZ56" i="1"/>
  <c r="JB56" i="1"/>
  <c r="BB56" i="1"/>
  <c r="F56" i="1"/>
  <c r="DM56" i="1"/>
  <c r="GZ56" i="1"/>
  <c r="HS56" i="1"/>
  <c r="AB56" i="1"/>
  <c r="MH56" i="1"/>
  <c r="DD56" i="1"/>
  <c r="GQ56" i="1"/>
  <c r="AQ56" i="1"/>
  <c r="CC56" i="1"/>
  <c r="AP56" i="1"/>
  <c r="KC56" i="1"/>
  <c r="LH56" i="1"/>
  <c r="HU56" i="1"/>
  <c r="DV56" i="1"/>
  <c r="EF56" i="1"/>
  <c r="CL56" i="1"/>
  <c r="M56" i="1"/>
  <c r="GX56" i="1"/>
  <c r="EB56" i="1"/>
  <c r="EO56" i="1"/>
  <c r="LP56" i="1"/>
  <c r="AK56" i="1"/>
  <c r="CS56" i="1"/>
  <c r="GO56" i="1"/>
  <c r="MM56" i="1"/>
  <c r="T56" i="1"/>
  <c r="AS56" i="1"/>
  <c r="KF56" i="1"/>
  <c r="BT56" i="1"/>
  <c r="FK56" i="1"/>
  <c r="FU56" i="1"/>
  <c r="EV56" i="1"/>
  <c r="S56" i="1"/>
  <c r="FJ56" i="1"/>
  <c r="LT56" i="1"/>
  <c r="KO56" i="1"/>
  <c r="FD56" i="1"/>
  <c r="JZ56" i="1"/>
  <c r="BY56" i="1"/>
  <c r="JU56" i="1"/>
  <c r="BC56" i="1"/>
  <c r="IH56" i="1"/>
  <c r="GD56" i="1"/>
  <c r="BH56" i="1"/>
  <c r="KJ56" i="1"/>
  <c r="AF56" i="1"/>
  <c r="HY56" i="1"/>
  <c r="CX56" i="1"/>
  <c r="AE56" i="1"/>
  <c r="EI56" i="1"/>
  <c r="KM56" i="1"/>
  <c r="CQ56" i="1"/>
  <c r="HZ56" i="1"/>
  <c r="GE56" i="1"/>
  <c r="BL56" i="1"/>
  <c r="MO56" i="1"/>
  <c r="GR56" i="1"/>
  <c r="IF56" i="1"/>
  <c r="JH56" i="1"/>
  <c r="KA56" i="1"/>
  <c r="LJ56" i="1"/>
  <c r="IW56" i="1"/>
  <c r="DJ56" i="1"/>
  <c r="GN56" i="1"/>
  <c r="FF56" i="1"/>
  <c r="G56" i="1"/>
  <c r="GP56" i="1"/>
  <c r="BS56" i="1"/>
  <c r="IG56" i="1"/>
  <c r="DC56" i="1"/>
  <c r="EW56" i="1"/>
  <c r="HD56" i="1"/>
  <c r="BQ56" i="1"/>
  <c r="IC56" i="1"/>
  <c r="LC56" i="1"/>
  <c r="MX56" i="1"/>
  <c r="ME56" i="1"/>
  <c r="FI56" i="1"/>
  <c r="KV56" i="1"/>
  <c r="IX56" i="1"/>
  <c r="BI56" i="1"/>
  <c r="FG56" i="1"/>
  <c r="AJ56" i="1"/>
  <c r="KQ56" i="1"/>
  <c r="GI56" i="1"/>
  <c r="IE56" i="1"/>
  <c r="DB56" i="1"/>
  <c r="J56" i="1"/>
  <c r="GA56" i="1"/>
  <c r="EA56" i="1"/>
  <c r="LU56" i="1"/>
  <c r="CO56" i="1"/>
  <c r="X56" i="1"/>
  <c r="KL56" i="1"/>
  <c r="MT56" i="1"/>
  <c r="JJ56" i="1"/>
  <c r="AW56" i="1"/>
  <c r="JT56" i="1"/>
  <c r="CG56" i="1"/>
  <c r="FH56" i="1"/>
  <c r="FO56" i="1"/>
  <c r="IM56" i="1"/>
  <c r="DO56" i="1"/>
  <c r="IK56" i="1"/>
  <c r="MV56" i="1"/>
  <c r="IU56" i="1"/>
  <c r="LA56" i="1"/>
  <c r="MB56" i="1"/>
  <c r="DY56" i="1"/>
  <c r="ER56" i="1"/>
  <c r="GY56" i="1"/>
  <c r="IY56" i="1"/>
  <c r="LO56" i="1"/>
  <c r="EM56" i="1"/>
  <c r="HW56" i="1"/>
  <c r="LK56" i="1"/>
  <c r="DP56" i="1"/>
  <c r="EY56" i="1"/>
  <c r="R56" i="1"/>
  <c r="FZ56" i="1"/>
  <c r="EG56" i="1"/>
  <c r="LI56" i="1"/>
  <c r="EZ56" i="1"/>
  <c r="LM56" i="1"/>
  <c r="EX56" i="1"/>
  <c r="IP56" i="1"/>
  <c r="GS56" i="1"/>
  <c r="GB56" i="1"/>
  <c r="BO56" i="1"/>
  <c r="V56" i="1"/>
  <c r="HI56" i="1"/>
  <c r="KH56" i="1"/>
  <c r="CI56" i="1"/>
  <c r="MY56" i="1"/>
  <c r="MZ56" i="1"/>
  <c r="L56" i="1"/>
  <c r="KK56" i="1"/>
  <c r="IR56" i="1"/>
  <c r="GT56" i="1"/>
  <c r="AZ56" i="1"/>
  <c r="AL56" i="1"/>
  <c r="BE56" i="1"/>
  <c r="DI56" i="1"/>
  <c r="BM56" i="1"/>
  <c r="HL56" i="1"/>
  <c r="II56" i="1"/>
  <c r="CA56" i="1"/>
  <c r="ID56" i="1"/>
  <c r="IV56" i="1"/>
  <c r="KN56" i="1"/>
  <c r="W56" i="1"/>
  <c r="FY56" i="1"/>
  <c r="MC56" i="1"/>
  <c r="FV56" i="1"/>
  <c r="GW56" i="1"/>
  <c r="GV56" i="1"/>
  <c r="CT56" i="1"/>
  <c r="CZ56" i="1"/>
  <c r="MG56" i="1"/>
  <c r="HK56" i="1"/>
  <c r="CH56" i="1"/>
  <c r="EJ56" i="1"/>
  <c r="AN56" i="1"/>
  <c r="C56" i="1"/>
  <c r="EQ56" i="1"/>
  <c r="JW56" i="1"/>
  <c r="GJ56" i="1"/>
  <c r="CD58" i="20"/>
  <c r="D58" i="20"/>
  <c r="BK58" i="20"/>
  <c r="E58" i="20"/>
  <c r="BV58" i="20"/>
  <c r="AQ58" i="20"/>
  <c r="DB58" i="20"/>
  <c r="M58" i="20"/>
  <c r="BZ58" i="20"/>
  <c r="CP58" i="20"/>
  <c r="BJ58" i="20"/>
  <c r="CH58" i="20"/>
  <c r="BY58" i="20"/>
  <c r="BD58" i="20"/>
  <c r="BL58" i="20"/>
  <c r="AD58" i="20"/>
  <c r="AC58" i="20"/>
  <c r="X58" i="20"/>
  <c r="AZ58" i="20"/>
  <c r="AK58" i="20"/>
  <c r="BS58" i="20"/>
  <c r="AM58" i="20"/>
  <c r="Z58" i="20"/>
  <c r="CF58" i="20"/>
  <c r="AU58" i="20"/>
  <c r="AI58" i="20"/>
  <c r="BC58" i="20"/>
  <c r="K58" i="20"/>
  <c r="CR58" i="20"/>
  <c r="AS58" i="20"/>
  <c r="CC58" i="20"/>
  <c r="V58" i="20"/>
  <c r="AE58" i="20"/>
  <c r="CZ58" i="20"/>
  <c r="DA58" i="20"/>
  <c r="CL58" i="20"/>
  <c r="BX58" i="20"/>
  <c r="CA58" i="20"/>
  <c r="F58" i="20"/>
  <c r="BF58" i="20"/>
  <c r="CV58" i="20"/>
  <c r="AG58" i="20"/>
  <c r="AN58" i="20"/>
  <c r="DC58" i="20"/>
  <c r="CN58" i="20"/>
  <c r="BB58" i="20"/>
  <c r="BN58" i="20"/>
  <c r="CQ58" i="20"/>
  <c r="CU58" i="20"/>
  <c r="BI58" i="20"/>
  <c r="U58" i="20"/>
  <c r="AX58" i="20"/>
  <c r="T58" i="20"/>
  <c r="W58" i="20"/>
  <c r="AR58" i="20"/>
  <c r="AB58" i="20"/>
  <c r="AL58" i="20"/>
  <c r="BA58" i="20"/>
  <c r="AH58" i="20"/>
  <c r="CB58" i="20"/>
  <c r="CT58" i="20"/>
  <c r="AO58" i="20"/>
  <c r="I58" i="20"/>
  <c r="CX58" i="20"/>
  <c r="H58" i="20"/>
  <c r="G58" i="20"/>
  <c r="AA58" i="20"/>
  <c r="CM58" i="20"/>
  <c r="AT58" i="20"/>
  <c r="CW58" i="20"/>
  <c r="BM58" i="20"/>
  <c r="S58" i="20"/>
  <c r="AF58" i="20"/>
  <c r="BG58" i="20"/>
  <c r="AY58" i="20"/>
  <c r="BE58" i="20"/>
  <c r="R58" i="20"/>
  <c r="AW58" i="20"/>
  <c r="BP58" i="20"/>
  <c r="O58" i="20"/>
  <c r="BO58" i="20"/>
  <c r="CO58" i="20"/>
  <c r="CS58" i="20"/>
  <c r="BR58" i="20"/>
  <c r="Q58" i="20"/>
  <c r="L58" i="20"/>
  <c r="P58" i="20"/>
  <c r="CE58" i="20"/>
  <c r="N58" i="20"/>
  <c r="CY58" i="20"/>
  <c r="BH58" i="20"/>
  <c r="BW58" i="20"/>
  <c r="AP58" i="20"/>
  <c r="BZ56" i="1"/>
  <c r="IL56" i="1"/>
  <c r="BU58" i="20"/>
  <c r="Y58" i="20"/>
  <c r="NG64" i="1"/>
  <c r="NJ64" i="1"/>
  <c r="NF64" i="1"/>
  <c r="NH64" i="1"/>
  <c r="NI64" i="1"/>
  <c r="MF64" i="1"/>
  <c r="JP64" i="1"/>
  <c r="GK64" i="1"/>
  <c r="AL64" i="1"/>
  <c r="DG64" i="1"/>
  <c r="ES64" i="1"/>
  <c r="BW64" i="1"/>
  <c r="NC64" i="1"/>
  <c r="CR64" i="1"/>
  <c r="MI64" i="1"/>
  <c r="P64" i="1"/>
  <c r="CJ64" i="1"/>
  <c r="BI64" i="1"/>
  <c r="FZ64" i="1"/>
  <c r="KT64" i="1"/>
  <c r="JV64" i="1"/>
  <c r="EP64" i="1"/>
  <c r="LS64" i="1"/>
  <c r="FT64" i="1"/>
  <c r="AR64" i="1"/>
  <c r="IY64" i="1"/>
  <c r="EQ64" i="1"/>
  <c r="BA64" i="1"/>
  <c r="DI64" i="1"/>
  <c r="LW64" i="1"/>
  <c r="EI64" i="1"/>
  <c r="IX64" i="1"/>
  <c r="CY64" i="1"/>
  <c r="KN64" i="1"/>
  <c r="HT64" i="1"/>
  <c r="IO64" i="1"/>
  <c r="Z64" i="1"/>
  <c r="CA64" i="1"/>
  <c r="FV64" i="1"/>
  <c r="HF64" i="1"/>
  <c r="MT64" i="1"/>
  <c r="EL64" i="1"/>
  <c r="KH64" i="1"/>
  <c r="EF64" i="1"/>
  <c r="KF64" i="1"/>
  <c r="KW64" i="1"/>
  <c r="FO64" i="1"/>
  <c r="AU64" i="1"/>
  <c r="KY64" i="1"/>
  <c r="MO64" i="1"/>
  <c r="GB64" i="1"/>
  <c r="GW64" i="1"/>
  <c r="MM64" i="1"/>
  <c r="HW64" i="1"/>
  <c r="IP64" i="1"/>
  <c r="MS64" i="1"/>
  <c r="LO64" i="1"/>
  <c r="FC64" i="1"/>
  <c r="GT64" i="1"/>
  <c r="DB64" i="1"/>
  <c r="GN64" i="1"/>
  <c r="DX64" i="1"/>
  <c r="FW64" i="1"/>
  <c r="JK64" i="1"/>
  <c r="AB64" i="1"/>
  <c r="ER64" i="1"/>
  <c r="IW64" i="1"/>
  <c r="FQ64" i="1"/>
  <c r="DL64" i="1"/>
  <c r="MN64" i="1"/>
  <c r="EK64" i="1"/>
  <c r="FE64" i="1"/>
  <c r="JL64" i="1"/>
  <c r="JI64" i="1"/>
  <c r="EG64" i="1"/>
  <c r="KQ64" i="1"/>
  <c r="JN64" i="1"/>
  <c r="GQ64" i="1"/>
  <c r="AC64" i="1"/>
  <c r="AZ64" i="1"/>
  <c r="KR64" i="1"/>
  <c r="LY64" i="1"/>
  <c r="FH64" i="1"/>
  <c r="ME64" i="1"/>
  <c r="AI64" i="1"/>
  <c r="DJ64" i="1"/>
  <c r="FP64" i="1"/>
  <c r="DC64" i="1"/>
  <c r="LE64" i="1"/>
  <c r="CE64" i="1"/>
  <c r="MA64" i="1"/>
  <c r="CI64" i="1"/>
  <c r="BN64" i="1"/>
  <c r="FS64" i="1"/>
  <c r="GM64" i="1"/>
  <c r="MR64" i="1"/>
  <c r="IR64" i="1"/>
  <c r="DN64" i="1"/>
  <c r="CH64" i="1"/>
  <c r="T64" i="1"/>
  <c r="BK64" i="1"/>
  <c r="GV64" i="1"/>
  <c r="LK64" i="1"/>
  <c r="IS64" i="1"/>
  <c r="LZ64" i="1"/>
  <c r="LQ64" i="1"/>
  <c r="HM64" i="1"/>
  <c r="K64" i="1"/>
  <c r="EH64" i="1"/>
  <c r="JG64" i="1"/>
  <c r="DQ64" i="1"/>
  <c r="BC64" i="1"/>
  <c r="EW64" i="1"/>
  <c r="KD64" i="1"/>
  <c r="CW64" i="1"/>
  <c r="LM64" i="1"/>
  <c r="LU64" i="1"/>
  <c r="EU64" i="1"/>
  <c r="FD64" i="1"/>
  <c r="FJ64" i="1"/>
  <c r="AY64" i="1"/>
  <c r="BL64" i="1"/>
  <c r="KU64" i="1"/>
  <c r="KV64" i="1"/>
  <c r="AK64" i="1"/>
  <c r="AN64" i="1"/>
  <c r="LJ64" i="1"/>
  <c r="GS64" i="1"/>
  <c r="KL64" i="1"/>
  <c r="JA64" i="1"/>
  <c r="HX64" i="1"/>
  <c r="CZ64" i="1"/>
  <c r="GO64" i="1"/>
  <c r="MH64" i="1"/>
  <c r="BQ64" i="1"/>
  <c r="HL64" i="1"/>
  <c r="LH64" i="1"/>
  <c r="Y64" i="1"/>
  <c r="CC64" i="1"/>
  <c r="AH64" i="1"/>
  <c r="DR64" i="1"/>
  <c r="DY64" i="1"/>
  <c r="KK64" i="1"/>
  <c r="JY64" i="1"/>
  <c r="MV64" i="1"/>
  <c r="BT64" i="1"/>
  <c r="GP64" i="1"/>
  <c r="AF64" i="1"/>
  <c r="R64" i="1"/>
  <c r="GD64" i="1"/>
  <c r="GE64" i="1"/>
  <c r="O64" i="1"/>
  <c r="FF64" i="1"/>
  <c r="JX64" i="1"/>
  <c r="Q64" i="1"/>
  <c r="EY64" i="1"/>
  <c r="EE64" i="1"/>
  <c r="HD64" i="1"/>
  <c r="CK64" i="1"/>
  <c r="CM64" i="1"/>
  <c r="GU64" i="1"/>
  <c r="KX64" i="1"/>
  <c r="GY64" i="1"/>
  <c r="BM64" i="1"/>
  <c r="I64" i="1"/>
  <c r="CV64" i="1"/>
  <c r="F64" i="1"/>
  <c r="DP64" i="1"/>
  <c r="HS64" i="1"/>
  <c r="IM64" i="1"/>
  <c r="JM64" i="1"/>
  <c r="BH64" i="1"/>
  <c r="ED64" i="1"/>
  <c r="DM64" i="1"/>
  <c r="DE64" i="1"/>
  <c r="CQ64" i="1"/>
  <c r="EA64" i="1"/>
  <c r="NA64" i="1"/>
  <c r="E64" i="1"/>
  <c r="EJ64" i="1"/>
  <c r="HR64" i="1"/>
  <c r="KB64" i="1"/>
  <c r="MG64" i="1"/>
  <c r="MD64" i="1"/>
  <c r="FG64" i="1"/>
  <c r="AQ64" i="1"/>
  <c r="FM64" i="1"/>
  <c r="JB64" i="1"/>
  <c r="LG64" i="1"/>
  <c r="H64" i="1"/>
  <c r="KA64" i="1"/>
  <c r="KM64" i="1"/>
  <c r="MZ64" i="1"/>
  <c r="GG64" i="1"/>
  <c r="EN64" i="1"/>
  <c r="LC64" i="1"/>
  <c r="AE64" i="1"/>
  <c r="BY64" i="1"/>
  <c r="EM64" i="1"/>
  <c r="MC64" i="1"/>
  <c r="W64" i="1"/>
  <c r="LI64" i="1"/>
  <c r="FB64" i="1"/>
  <c r="MQ64" i="1"/>
  <c r="CU64" i="1"/>
  <c r="JS64" i="1"/>
  <c r="LR64" i="1"/>
  <c r="IZ64" i="1"/>
  <c r="GR64" i="1"/>
  <c r="BB64" i="1"/>
  <c r="U64" i="1"/>
  <c r="JO64" i="1"/>
  <c r="BV64" i="1"/>
  <c r="DW64" i="1"/>
  <c r="JD64" i="1"/>
  <c r="DH64" i="1"/>
  <c r="GZ64" i="1"/>
  <c r="CD64" i="1"/>
  <c r="FA64" i="1"/>
  <c r="AP64" i="1"/>
  <c r="CB64" i="1"/>
  <c r="HA64" i="1"/>
  <c r="FU64" i="1"/>
  <c r="LX64" i="1"/>
  <c r="FI64" i="1"/>
  <c r="S64" i="1"/>
  <c r="EV64" i="1"/>
  <c r="GF64" i="1"/>
  <c r="HU64" i="1"/>
  <c r="AS64" i="1"/>
  <c r="DO64" i="1"/>
  <c r="CL64" i="1"/>
  <c r="EX64" i="1"/>
  <c r="KZ64" i="1"/>
  <c r="HB64" i="1"/>
  <c r="IQ64" i="1"/>
  <c r="EZ64" i="1"/>
  <c r="IU64" i="1"/>
  <c r="EC64" i="1"/>
  <c r="JQ64" i="1"/>
  <c r="MW64" i="1"/>
  <c r="AO64" i="1"/>
  <c r="FL64" i="1"/>
  <c r="DU64" i="1"/>
  <c r="DZ64" i="1"/>
  <c r="MU64" i="1"/>
  <c r="JF64" i="1"/>
  <c r="KO64" i="1"/>
  <c r="CG64" i="1"/>
  <c r="JT64" i="1"/>
  <c r="AJ64" i="1"/>
  <c r="JR64" i="1"/>
  <c r="HQ64" i="1"/>
  <c r="IV64" i="1"/>
  <c r="BS64" i="1"/>
  <c r="DD64" i="1"/>
  <c r="LA64" i="1"/>
  <c r="LD64" i="1"/>
  <c r="MY64" i="1"/>
  <c r="BO64" i="1"/>
  <c r="BD64" i="1"/>
  <c r="FN64" i="1"/>
  <c r="MP64" i="1"/>
  <c r="JE64" i="1"/>
  <c r="L64" i="1"/>
  <c r="DT64" i="1"/>
  <c r="JW64" i="1"/>
  <c r="KS64" i="1"/>
  <c r="MK64" i="1"/>
  <c r="BP64" i="1"/>
  <c r="X64" i="1"/>
  <c r="KG64" i="1"/>
  <c r="BE64" i="1"/>
  <c r="GL64" i="1"/>
  <c r="GC64" i="1"/>
  <c r="DA64" i="1"/>
  <c r="GI64" i="1"/>
  <c r="LN64" i="1"/>
  <c r="CO64" i="1"/>
  <c r="LL64" i="1"/>
  <c r="AM64" i="1"/>
  <c r="HV64" i="1"/>
  <c r="BU64" i="1"/>
  <c r="M64" i="1"/>
  <c r="HH64" i="1"/>
  <c r="J64" i="1"/>
  <c r="CF64" i="1"/>
  <c r="V64" i="1"/>
  <c r="DS64" i="1"/>
  <c r="D64" i="1"/>
  <c r="LP64" i="1"/>
  <c r="AX64" i="1"/>
  <c r="CX64" i="1"/>
  <c r="HG64" i="1"/>
  <c r="KJ64" i="1"/>
  <c r="BF64" i="1"/>
  <c r="HP64" i="1"/>
  <c r="BG64" i="1"/>
  <c r="KC64" i="1"/>
  <c r="GA64" i="1"/>
  <c r="AW64" i="1"/>
  <c r="HO64" i="1"/>
  <c r="FY64" i="1"/>
  <c r="AG64" i="1"/>
  <c r="EO64" i="1"/>
  <c r="BR64" i="1"/>
  <c r="DK64" i="1"/>
  <c r="AV64" i="1"/>
  <c r="DV64" i="1"/>
  <c r="HI64" i="1"/>
  <c r="MB64" i="1"/>
  <c r="FX64" i="1"/>
  <c r="LT64" i="1"/>
  <c r="LB64" i="1"/>
  <c r="HE64" i="1"/>
  <c r="IN64" i="1"/>
  <c r="HK64" i="1"/>
  <c r="CT64" i="1"/>
  <c r="IL64" i="1"/>
  <c r="MX64" i="1"/>
  <c r="JC64" i="1"/>
  <c r="KE64" i="1"/>
  <c r="BX64" i="1"/>
  <c r="JJ64" i="1"/>
  <c r="G64" i="1"/>
  <c r="IT64" i="1"/>
  <c r="AA64" i="1"/>
  <c r="JH64" i="1"/>
  <c r="GJ64" i="1"/>
  <c r="IA64" i="1"/>
  <c r="BJ64" i="1"/>
  <c r="BZ64" i="1"/>
  <c r="HN64" i="1"/>
  <c r="LF64" i="1"/>
  <c r="GH64" i="1"/>
  <c r="JZ64" i="1"/>
  <c r="CP64" i="1"/>
  <c r="KP64" i="1"/>
  <c r="IG64" i="1"/>
  <c r="NB64" i="1"/>
  <c r="IF64" i="1"/>
  <c r="HY64" i="1"/>
  <c r="ID64" i="1"/>
  <c r="AT64" i="1"/>
  <c r="HZ64" i="1"/>
  <c r="MJ64" i="1"/>
  <c r="DF64" i="1"/>
  <c r="IH64" i="1"/>
  <c r="GX64" i="1"/>
  <c r="ML64" i="1"/>
  <c r="LV64" i="1"/>
  <c r="II64" i="1"/>
  <c r="IC64" i="1"/>
  <c r="HJ64" i="1"/>
  <c r="N64" i="1"/>
  <c r="HC64" i="1"/>
  <c r="FK64" i="1"/>
  <c r="CN64" i="1"/>
  <c r="JU64" i="1"/>
  <c r="C64" i="1"/>
  <c r="EB64" i="1"/>
  <c r="IB64" i="1"/>
  <c r="CS64" i="1"/>
  <c r="IK64" i="1"/>
  <c r="IJ64" i="1"/>
  <c r="IE64" i="1"/>
  <c r="AD64" i="1"/>
  <c r="FR64" i="1"/>
  <c r="CG66" i="20"/>
  <c r="CS66" i="20"/>
  <c r="DB66" i="20"/>
  <c r="AI66" i="20"/>
  <c r="K66" i="20"/>
  <c r="CM66" i="20"/>
  <c r="AR66" i="20"/>
  <c r="BU66" i="20"/>
  <c r="Q66" i="20"/>
  <c r="CX66" i="20"/>
  <c r="Y66" i="20"/>
  <c r="D66" i="20"/>
  <c r="DA66" i="20"/>
  <c r="AQ66" i="20"/>
  <c r="CU66" i="20"/>
  <c r="CZ66" i="20"/>
  <c r="AW66" i="20"/>
  <c r="BZ66" i="20"/>
  <c r="T66" i="20"/>
  <c r="AV66" i="20"/>
  <c r="AE66" i="20"/>
  <c r="CA66" i="20"/>
  <c r="AA66" i="20"/>
  <c r="CF66" i="20"/>
  <c r="CP66" i="20"/>
  <c r="AJ66" i="20"/>
  <c r="AT66" i="20"/>
  <c r="BY66" i="20"/>
  <c r="M66" i="20"/>
  <c r="BA66" i="20"/>
  <c r="CK66" i="20"/>
  <c r="BQ66" i="20"/>
  <c r="AG66" i="20"/>
  <c r="N66" i="20"/>
  <c r="AN66" i="20"/>
  <c r="BR66" i="20"/>
  <c r="CC66" i="20"/>
  <c r="BO66" i="20"/>
  <c r="AO66" i="20"/>
  <c r="X66" i="20"/>
  <c r="BC66" i="20"/>
  <c r="DC66" i="20"/>
  <c r="CJ66" i="20"/>
  <c r="AK66" i="20"/>
  <c r="CO66" i="20"/>
  <c r="CT66" i="20"/>
  <c r="J66" i="20"/>
  <c r="CY66" i="20"/>
  <c r="CV66" i="20"/>
  <c r="BT66" i="20"/>
  <c r="CR66" i="20"/>
  <c r="CL66" i="20"/>
  <c r="AY66" i="20"/>
  <c r="AC66" i="20"/>
  <c r="BX66" i="20"/>
  <c r="AU66" i="20"/>
  <c r="CD66" i="20"/>
  <c r="AF66" i="20"/>
  <c r="CE66" i="20"/>
  <c r="O66" i="20"/>
  <c r="CN66" i="20"/>
  <c r="BH66" i="20"/>
  <c r="BL66" i="20"/>
  <c r="P66" i="20"/>
  <c r="AP66" i="20"/>
  <c r="BS66" i="20"/>
  <c r="BI66" i="20"/>
  <c r="AL66" i="20"/>
  <c r="AX66" i="20"/>
  <c r="G66" i="20"/>
  <c r="W66" i="20"/>
  <c r="AB66" i="20"/>
  <c r="BG66" i="20"/>
  <c r="BE66" i="20"/>
  <c r="AM66" i="20"/>
  <c r="AH66" i="20"/>
  <c r="BM66" i="20"/>
  <c r="AZ66" i="20"/>
  <c r="BB66" i="20"/>
  <c r="BP66" i="20"/>
  <c r="BV66" i="20"/>
  <c r="BN66" i="20"/>
  <c r="BF66" i="20"/>
  <c r="BJ66" i="20"/>
  <c r="AD66" i="20"/>
  <c r="R66" i="20"/>
  <c r="CB66" i="20"/>
  <c r="CW66" i="20"/>
  <c r="L66" i="20"/>
  <c r="V66" i="20"/>
  <c r="CQ66" i="20"/>
  <c r="F66" i="20"/>
  <c r="U66" i="20"/>
  <c r="E66" i="20"/>
  <c r="Z66" i="20"/>
  <c r="CH66" i="20"/>
  <c r="BD66" i="20"/>
  <c r="BW66" i="20"/>
  <c r="H66" i="20"/>
  <c r="S66" i="20"/>
  <c r="BK66" i="20"/>
  <c r="I66" i="20"/>
  <c r="AS66" i="20"/>
  <c r="KI64" i="1"/>
  <c r="CI66" i="20"/>
  <c r="ET64" i="1"/>
  <c r="NG55" i="1"/>
  <c r="NJ55" i="1"/>
  <c r="NH55" i="1"/>
  <c r="NI55" i="1"/>
  <c r="NF55" i="1"/>
  <c r="CK55" i="1"/>
  <c r="BN57" i="20"/>
  <c r="BR57" i="20"/>
  <c r="DU55" i="1"/>
  <c r="AH55" i="1"/>
  <c r="IE55" i="1"/>
  <c r="ES55" i="1"/>
  <c r="IO55" i="1"/>
  <c r="AQ57" i="20"/>
  <c r="LM55" i="1"/>
  <c r="MT55" i="1"/>
  <c r="BE55" i="1"/>
  <c r="BG57" i="20"/>
  <c r="BF57" i="20"/>
  <c r="BB57" i="20"/>
  <c r="L57" i="20"/>
  <c r="BT57" i="20"/>
  <c r="J55" i="1"/>
  <c r="X57" i="20"/>
  <c r="FJ55" i="1"/>
  <c r="FM55" i="1"/>
  <c r="CV57" i="20"/>
  <c r="MG55" i="1"/>
  <c r="BE57" i="20"/>
  <c r="HT55" i="1"/>
  <c r="BP55" i="1"/>
  <c r="BY55" i="1"/>
  <c r="ET55" i="1"/>
  <c r="BS57" i="20"/>
  <c r="HJ55" i="1"/>
  <c r="EA55" i="1"/>
  <c r="BS55" i="1"/>
  <c r="JD55" i="1"/>
  <c r="AO55" i="1"/>
  <c r="EH55" i="1"/>
  <c r="GY55" i="1"/>
  <c r="KK55" i="1"/>
  <c r="GC55" i="1"/>
  <c r="MH55" i="1"/>
  <c r="LQ55" i="1"/>
  <c r="GZ55" i="1"/>
  <c r="LA55" i="1"/>
  <c r="FN55" i="1"/>
  <c r="LR55" i="1"/>
  <c r="H55" i="1"/>
  <c r="KX55" i="1"/>
  <c r="CY55" i="1"/>
  <c r="AD55" i="1"/>
  <c r="LU55" i="1"/>
  <c r="JG55" i="1"/>
  <c r="JZ55" i="1"/>
  <c r="HC55" i="1"/>
  <c r="AB55" i="1"/>
  <c r="HD55" i="1"/>
  <c r="MM55" i="1"/>
  <c r="HY55" i="1"/>
  <c r="DS55" i="1"/>
  <c r="JP55" i="1"/>
  <c r="IU55" i="1"/>
  <c r="DD55" i="1"/>
  <c r="DR55" i="1"/>
  <c r="KD55" i="1"/>
  <c r="GE55" i="1"/>
  <c r="CS55" i="1"/>
  <c r="HB55" i="1"/>
  <c r="KW55" i="1"/>
  <c r="MI55" i="1"/>
  <c r="MJ55" i="1"/>
  <c r="EI55" i="1"/>
  <c r="CM55" i="1"/>
  <c r="LZ55" i="1"/>
  <c r="MN55" i="1"/>
  <c r="BB55" i="1"/>
  <c r="EW55" i="1"/>
  <c r="Z55" i="1"/>
  <c r="MB55" i="1"/>
  <c r="JI55" i="1"/>
  <c r="KJ55" i="1"/>
  <c r="AL55" i="1"/>
  <c r="KQ55" i="1"/>
  <c r="IT55" i="1"/>
  <c r="IH55" i="1"/>
  <c r="MW55" i="1"/>
  <c r="HK55" i="1"/>
  <c r="K55" i="1"/>
  <c r="AX55" i="1"/>
  <c r="FB55" i="1"/>
  <c r="IW55" i="1"/>
  <c r="C55" i="1"/>
  <c r="AP55" i="1"/>
  <c r="GP55" i="1"/>
  <c r="MC55" i="1"/>
  <c r="IJ55" i="1"/>
  <c r="S55" i="1"/>
  <c r="AR55" i="1"/>
  <c r="KP55" i="1"/>
  <c r="LG55" i="1"/>
  <c r="IR55" i="1"/>
  <c r="IC55" i="1"/>
  <c r="EC55" i="1"/>
  <c r="CH55" i="1"/>
  <c r="MP55" i="1"/>
  <c r="EE55" i="1"/>
  <c r="HX55" i="1"/>
  <c r="FO55" i="1"/>
  <c r="JX55" i="1"/>
  <c r="HV55" i="1"/>
  <c r="ML55" i="1"/>
  <c r="GF55" i="1"/>
  <c r="LT55" i="1"/>
  <c r="LL55" i="1"/>
  <c r="IF55" i="1"/>
  <c r="CO55" i="1"/>
  <c r="GL55" i="1"/>
  <c r="LK55" i="1"/>
  <c r="T55" i="1"/>
  <c r="LE55" i="1"/>
  <c r="MK55" i="1"/>
  <c r="BO55" i="1"/>
  <c r="AY55" i="1"/>
  <c r="KB55" i="1"/>
  <c r="IY55" i="1"/>
  <c r="FI55" i="1"/>
  <c r="DB55" i="1"/>
  <c r="GR55" i="1"/>
  <c r="KG55" i="1"/>
  <c r="HR55" i="1"/>
  <c r="GI55" i="1"/>
  <c r="DL55" i="1"/>
  <c r="FC55" i="1"/>
  <c r="O55" i="1"/>
  <c r="GH55" i="1"/>
  <c r="HA55" i="1"/>
  <c r="BF55" i="1"/>
  <c r="FZ55" i="1"/>
  <c r="HW55" i="1"/>
  <c r="BW55" i="1"/>
  <c r="R55" i="1"/>
  <c r="FE55" i="1"/>
  <c r="FT55" i="1"/>
  <c r="DA55" i="1"/>
  <c r="FG55" i="1"/>
  <c r="CP55" i="1"/>
  <c r="DM55" i="1"/>
  <c r="FW55" i="1"/>
  <c r="FV55" i="1"/>
  <c r="KU55" i="1"/>
  <c r="IA55" i="1"/>
  <c r="KY55" i="1"/>
  <c r="KH55" i="1"/>
  <c r="ED55" i="1"/>
  <c r="HO55" i="1"/>
  <c r="BN55" i="1"/>
  <c r="HI55" i="1"/>
  <c r="DX55" i="1"/>
  <c r="EK55" i="1"/>
  <c r="FY55" i="1"/>
  <c r="EN55" i="1"/>
  <c r="EM55" i="1"/>
  <c r="JR55" i="1"/>
  <c r="JL55" i="1"/>
  <c r="LJ55" i="1"/>
  <c r="MX55" i="1"/>
  <c r="JO55" i="1"/>
  <c r="EX55" i="1"/>
  <c r="AF55" i="1"/>
  <c r="P55" i="1"/>
  <c r="GW55" i="1"/>
  <c r="HP55" i="1"/>
  <c r="MU55" i="1"/>
  <c r="AS55" i="1"/>
  <c r="DT55" i="1"/>
  <c r="JE55" i="1"/>
  <c r="IX55" i="1"/>
  <c r="GS55" i="1"/>
  <c r="HH55" i="1"/>
  <c r="BU55" i="1"/>
  <c r="KA55" i="1"/>
  <c r="GN55" i="1"/>
  <c r="G55" i="1"/>
  <c r="JS55" i="1"/>
  <c r="CN55" i="1"/>
  <c r="DK55" i="1"/>
  <c r="FS55" i="1"/>
  <c r="CG55" i="1"/>
  <c r="CU55" i="1"/>
  <c r="GG55" i="1"/>
  <c r="JN55" i="1"/>
  <c r="EZ55" i="1"/>
  <c r="EF55" i="1"/>
  <c r="LN55" i="1"/>
  <c r="BI55" i="1"/>
  <c r="U55" i="1"/>
  <c r="JQ55" i="1"/>
  <c r="MF55" i="1"/>
  <c r="FA55" i="1"/>
  <c r="BX55" i="1"/>
  <c r="AE55" i="1"/>
  <c r="AN55" i="1"/>
  <c r="V55" i="1"/>
  <c r="Y55" i="1"/>
  <c r="BL55" i="1"/>
  <c r="EU55" i="1"/>
  <c r="LY55" i="1"/>
  <c r="DW55" i="1"/>
  <c r="DJ55" i="1"/>
  <c r="FH55" i="1"/>
  <c r="CB55" i="1"/>
  <c r="D55" i="1"/>
  <c r="F55" i="1"/>
  <c r="FK55" i="1"/>
  <c r="JB55" i="1"/>
  <c r="KV55" i="1"/>
  <c r="DQ55" i="1"/>
  <c r="BV55" i="1"/>
  <c r="HL55" i="1"/>
  <c r="CW55" i="1"/>
  <c r="ER55" i="1"/>
  <c r="FU55" i="1"/>
  <c r="EL55" i="1"/>
  <c r="EQ55" i="1"/>
  <c r="ID55" i="1"/>
  <c r="DN55" i="1"/>
  <c r="DO55" i="1"/>
  <c r="JY55" i="1"/>
  <c r="BC55" i="1"/>
  <c r="FF55" i="1"/>
  <c r="HU55" i="1"/>
  <c r="MQ55" i="1"/>
  <c r="LW55" i="1"/>
  <c r="CI55" i="1"/>
  <c r="AW55" i="1"/>
  <c r="LS55" i="1"/>
  <c r="FP55" i="1"/>
  <c r="JC55" i="1"/>
  <c r="BM55" i="1"/>
  <c r="JJ55" i="1"/>
  <c r="AZ55" i="1"/>
  <c r="GD55" i="1"/>
  <c r="JK55" i="1"/>
  <c r="LX55" i="1"/>
  <c r="GU55" i="1"/>
  <c r="DF55" i="1"/>
  <c r="KT55" i="1"/>
  <c r="MR55" i="1"/>
  <c r="CC55" i="1"/>
  <c r="W55" i="1"/>
  <c r="II55" i="1"/>
  <c r="GM55" i="1"/>
  <c r="DC55" i="1"/>
  <c r="DE55" i="1"/>
  <c r="BA55" i="1"/>
  <c r="MY55" i="1"/>
  <c r="KF55" i="1"/>
  <c r="MS55" i="1"/>
  <c r="HS55" i="1"/>
  <c r="LF55" i="1"/>
  <c r="KI55" i="1"/>
  <c r="AJ55" i="1"/>
  <c r="DH55" i="1"/>
  <c r="BR55" i="1"/>
  <c r="CA55" i="1"/>
  <c r="JF55" i="1"/>
  <c r="IM55" i="1"/>
  <c r="FD55" i="1"/>
  <c r="KZ55" i="1"/>
  <c r="IP55" i="1"/>
  <c r="DV55" i="1"/>
  <c r="CR55" i="1"/>
  <c r="JM55" i="1"/>
  <c r="KM55" i="1"/>
  <c r="LD55" i="1"/>
  <c r="JH55" i="1"/>
  <c r="MD55" i="1"/>
  <c r="L55" i="1"/>
  <c r="GA55" i="1"/>
  <c r="GB55" i="1"/>
  <c r="BH55" i="1"/>
  <c r="FX55" i="1"/>
  <c r="M55" i="1"/>
  <c r="CL55" i="1"/>
  <c r="GJ55" i="1"/>
  <c r="AV55" i="1"/>
  <c r="JU55" i="1"/>
  <c r="FR55" i="1"/>
  <c r="LP55" i="1"/>
  <c r="EY55" i="1"/>
  <c r="JW55" i="1"/>
  <c r="GK55" i="1"/>
  <c r="IQ55" i="1"/>
  <c r="IL55" i="1"/>
  <c r="LI55" i="1"/>
  <c r="ME55" i="1"/>
  <c r="KE55" i="1"/>
  <c r="GO55" i="1"/>
  <c r="E55" i="1"/>
  <c r="AA55" i="1"/>
  <c r="AG55" i="1"/>
  <c r="EB55" i="1"/>
  <c r="NB55" i="1"/>
  <c r="EP55" i="1"/>
  <c r="LO55" i="1"/>
  <c r="N55" i="1"/>
  <c r="BQ55" i="1"/>
  <c r="GQ55" i="1"/>
  <c r="IG55" i="1"/>
  <c r="BJ55" i="1"/>
  <c r="KN55" i="1"/>
  <c r="IB55" i="1"/>
  <c r="MO55" i="1"/>
  <c r="JT55" i="1"/>
  <c r="DY55" i="1"/>
  <c r="GV55" i="1"/>
  <c r="BZ55" i="1"/>
  <c r="EV55" i="1"/>
  <c r="AI55" i="1"/>
  <c r="LV55" i="1"/>
  <c r="AQ55" i="1"/>
  <c r="MZ55" i="1"/>
  <c r="JV55" i="1"/>
  <c r="FQ55" i="1"/>
  <c r="HE55" i="1"/>
  <c r="DI55" i="1"/>
  <c r="DZ55" i="1"/>
  <c r="AT55" i="1"/>
  <c r="GT55" i="1"/>
  <c r="IS55" i="1"/>
  <c r="DP55" i="1"/>
  <c r="KC55" i="1"/>
  <c r="KR55" i="1"/>
  <c r="BT55" i="1"/>
  <c r="GX55" i="1"/>
  <c r="Q55" i="1"/>
  <c r="JA55" i="1"/>
  <c r="HZ55" i="1"/>
  <c r="X55" i="1"/>
  <c r="LC55" i="1"/>
  <c r="IZ55" i="1"/>
  <c r="NC55" i="1"/>
  <c r="CX55" i="1"/>
  <c r="CD55" i="1"/>
  <c r="HN55" i="1"/>
  <c r="LH55" i="1"/>
  <c r="CE55" i="1"/>
  <c r="EO55" i="1"/>
  <c r="HF55" i="1"/>
  <c r="BG55" i="1"/>
  <c r="BD55" i="1"/>
  <c r="IV55" i="1"/>
  <c r="KS55" i="1"/>
  <c r="CF55" i="1"/>
  <c r="CJ55" i="1"/>
  <c r="HG55" i="1"/>
  <c r="LB55" i="1"/>
  <c r="CZ55" i="1"/>
  <c r="BK55" i="1"/>
  <c r="AK55" i="1"/>
  <c r="CQ55" i="1"/>
  <c r="CV55" i="1"/>
  <c r="EG55" i="1"/>
  <c r="MA55" i="1"/>
  <c r="HM55" i="1"/>
  <c r="CT55" i="1"/>
  <c r="AM55" i="1"/>
  <c r="I55" i="1"/>
  <c r="AU55" i="1"/>
  <c r="IN55" i="1"/>
  <c r="KL55" i="1"/>
  <c r="MV55" i="1"/>
  <c r="FL55" i="1"/>
  <c r="DG55" i="1"/>
  <c r="KO55" i="1"/>
  <c r="NA55" i="1"/>
  <c r="EJ55" i="1"/>
  <c r="IK55" i="1"/>
  <c r="P57" i="20"/>
  <c r="CS57" i="20"/>
  <c r="AD57" i="20"/>
  <c r="CR57" i="20"/>
  <c r="G57" i="20"/>
  <c r="AM57" i="20"/>
  <c r="H57" i="20"/>
  <c r="CW57" i="20"/>
  <c r="AW57" i="20"/>
  <c r="CI57" i="20"/>
  <c r="BC57" i="20"/>
  <c r="DC57" i="20"/>
  <c r="V57" i="20"/>
  <c r="CC57" i="20"/>
  <c r="AG57" i="20"/>
  <c r="Y57" i="20"/>
  <c r="AY57" i="20"/>
  <c r="CQ57" i="20"/>
  <c r="Z57" i="20"/>
  <c r="BJ57" i="20"/>
  <c r="AI57" i="20"/>
  <c r="O57" i="20"/>
  <c r="W57" i="20"/>
  <c r="AC57" i="20"/>
  <c r="CE57" i="20"/>
  <c r="CP57" i="20"/>
  <c r="I57" i="20"/>
  <c r="CK57" i="20"/>
  <c r="BP57" i="20"/>
  <c r="AE57" i="20"/>
  <c r="BX57" i="20"/>
  <c r="J57" i="20"/>
  <c r="CY57" i="20"/>
  <c r="DB57" i="20"/>
  <c r="CL57" i="20"/>
  <c r="BZ57" i="20"/>
  <c r="CU57" i="20"/>
  <c r="CJ57" i="20"/>
  <c r="CO57" i="20"/>
  <c r="AP57" i="20"/>
  <c r="BH57" i="20"/>
  <c r="BL57" i="20"/>
  <c r="BV57" i="20"/>
  <c r="BK57" i="20"/>
  <c r="AR57" i="20"/>
  <c r="N57" i="20"/>
  <c r="D57" i="20"/>
  <c r="Q57" i="20"/>
  <c r="BY57" i="20"/>
  <c r="CF57" i="20"/>
  <c r="AA57" i="20"/>
  <c r="CH57" i="20"/>
  <c r="AH57" i="20"/>
  <c r="F57" i="20"/>
  <c r="BA57" i="20"/>
  <c r="CB57" i="20"/>
  <c r="BQ57" i="20"/>
  <c r="U57" i="20"/>
  <c r="BM57" i="20"/>
  <c r="CN57" i="20"/>
  <c r="BI57" i="20"/>
  <c r="AK57" i="20"/>
  <c r="CG57" i="20"/>
  <c r="M57" i="20"/>
  <c r="AB57" i="20"/>
  <c r="AT57" i="20"/>
  <c r="CZ57" i="20"/>
  <c r="AJ57" i="20"/>
  <c r="CT57" i="20"/>
  <c r="R57" i="20"/>
  <c r="BW57" i="20"/>
  <c r="DA57" i="20"/>
  <c r="T57" i="20"/>
  <c r="CX57" i="20"/>
  <c r="AV57" i="20"/>
  <c r="CM57" i="20"/>
  <c r="BU57" i="20"/>
  <c r="AF57" i="20"/>
  <c r="CA57" i="20"/>
  <c r="AZ57" i="20"/>
  <c r="BD57" i="20"/>
  <c r="AU57" i="20"/>
  <c r="CD57" i="20"/>
  <c r="AS57" i="20"/>
  <c r="E57" i="20"/>
  <c r="AN57" i="20"/>
  <c r="AX57" i="20"/>
  <c r="S57" i="20"/>
  <c r="AO57" i="20"/>
  <c r="AL57" i="20"/>
  <c r="K57" i="20"/>
  <c r="BO57" i="20"/>
  <c r="AC55" i="1"/>
  <c r="HQ55" i="1"/>
  <c r="NG58" i="1"/>
  <c r="NF58" i="1"/>
  <c r="NI58" i="1"/>
  <c r="NH58" i="1"/>
  <c r="NJ58" i="1"/>
  <c r="LY58" i="1"/>
  <c r="U58" i="1"/>
  <c r="MQ58" i="1"/>
  <c r="DC58" i="1"/>
  <c r="X58" i="1"/>
  <c r="KR58" i="1"/>
  <c r="GT58" i="1"/>
  <c r="MM58" i="1"/>
  <c r="CQ58" i="1"/>
  <c r="LP58" i="1"/>
  <c r="CN58" i="1"/>
  <c r="KZ58" i="1"/>
  <c r="EY58" i="1"/>
  <c r="CT60" i="20"/>
  <c r="AB58" i="1"/>
  <c r="JO58" i="1"/>
  <c r="CW60" i="20"/>
  <c r="HT58" i="1"/>
  <c r="X60" i="20"/>
  <c r="BD58" i="1"/>
  <c r="M58" i="1"/>
  <c r="HL58" i="1"/>
  <c r="S58" i="1"/>
  <c r="FF58" i="1"/>
  <c r="FI58" i="1"/>
  <c r="GK58" i="1"/>
  <c r="D58" i="1"/>
  <c r="FP58" i="1"/>
  <c r="KN58" i="1"/>
  <c r="CA58" i="1"/>
  <c r="FY58" i="1"/>
  <c r="EP58" i="1"/>
  <c r="KU58" i="1"/>
  <c r="EU58" i="1"/>
  <c r="DN58" i="1"/>
  <c r="GF58" i="1"/>
  <c r="MY58" i="1"/>
  <c r="MJ58" i="1"/>
  <c r="V60" i="20"/>
  <c r="ET58" i="1"/>
  <c r="AX60" i="20"/>
  <c r="D60" i="20"/>
  <c r="BT58" i="1"/>
  <c r="MA58" i="1"/>
  <c r="EJ58" i="1"/>
  <c r="EC58" i="1"/>
  <c r="LV58" i="1"/>
  <c r="AC58" i="1"/>
  <c r="IV58" i="1"/>
  <c r="MU58" i="1"/>
  <c r="LG58" i="1"/>
  <c r="JC58" i="1"/>
  <c r="GY58" i="1"/>
  <c r="FJ58" i="1"/>
  <c r="BH58" i="1"/>
  <c r="CU58" i="1"/>
  <c r="ER58" i="1"/>
  <c r="AM58" i="1"/>
  <c r="BX58" i="1"/>
  <c r="EZ58" i="1"/>
  <c r="FW58" i="1"/>
  <c r="AU58" i="1"/>
  <c r="BC58" i="1"/>
  <c r="JT58" i="1"/>
  <c r="IO58" i="1"/>
  <c r="G60" i="20"/>
  <c r="KB58" i="1"/>
  <c r="LX58" i="1"/>
  <c r="HV58" i="1"/>
  <c r="IU58" i="1"/>
  <c r="DJ58" i="1"/>
  <c r="DD58" i="1"/>
  <c r="AY58" i="1"/>
  <c r="AR58" i="1"/>
  <c r="JH58" i="1"/>
  <c r="JX58" i="1"/>
  <c r="IR58" i="1"/>
  <c r="BO58" i="1"/>
  <c r="P58" i="1"/>
  <c r="AE58" i="1"/>
  <c r="IQ58" i="1"/>
  <c r="BJ60" i="20"/>
  <c r="IY58" i="1"/>
  <c r="KQ58" i="1"/>
  <c r="HD58" i="1"/>
  <c r="AI58" i="1"/>
  <c r="EX58" i="1"/>
  <c r="LD58" i="1"/>
  <c r="FU58" i="1"/>
  <c r="CY58" i="1"/>
  <c r="CM58" i="1"/>
  <c r="LF58" i="1"/>
  <c r="DT58" i="1"/>
  <c r="DM58" i="1"/>
  <c r="H58" i="1"/>
  <c r="MI58" i="1"/>
  <c r="GS58" i="1"/>
  <c r="JD58" i="1"/>
  <c r="DO58" i="1"/>
  <c r="FN58" i="1"/>
  <c r="GQ58" i="1"/>
  <c r="FH58" i="1"/>
  <c r="HP58" i="1"/>
  <c r="EQ58" i="1"/>
  <c r="KP58" i="1"/>
  <c r="CV58" i="1"/>
  <c r="JV58" i="1"/>
  <c r="BR58" i="1"/>
  <c r="MR58" i="1"/>
  <c r="FL58" i="1"/>
  <c r="AA58" i="1"/>
  <c r="LK58" i="1"/>
  <c r="FT58" i="1"/>
  <c r="Q58" i="1"/>
  <c r="IX58" i="1"/>
  <c r="LN58" i="1"/>
  <c r="AH58" i="1"/>
  <c r="AJ58" i="1"/>
  <c r="DP58" i="1"/>
  <c r="KA58" i="1"/>
  <c r="GR58" i="1"/>
  <c r="EM58" i="1"/>
  <c r="L58" i="1"/>
  <c r="GN58" i="1"/>
  <c r="AD58" i="1"/>
  <c r="AO58" i="1"/>
  <c r="AQ58" i="1"/>
  <c r="HQ58" i="1"/>
  <c r="KD58" i="1"/>
  <c r="KK58" i="1"/>
  <c r="MX58" i="1"/>
  <c r="KF58" i="1"/>
  <c r="IZ58" i="1"/>
  <c r="JL58" i="1"/>
  <c r="IN58" i="1"/>
  <c r="KL58" i="1"/>
  <c r="BA58" i="1"/>
  <c r="BY58" i="1"/>
  <c r="KW58" i="1"/>
  <c r="CF58" i="1"/>
  <c r="CO58" i="1"/>
  <c r="IW58" i="1"/>
  <c r="KY58" i="1"/>
  <c r="BW58" i="1"/>
  <c r="V58" i="1"/>
  <c r="IM58" i="1"/>
  <c r="LS58" i="1"/>
  <c r="HZ58" i="1"/>
  <c r="HW58" i="1"/>
  <c r="AZ58" i="1"/>
  <c r="AS58" i="1"/>
  <c r="KE58" i="1"/>
  <c r="MN58" i="1"/>
  <c r="DY58" i="1"/>
  <c r="CW58" i="1"/>
  <c r="JQ58" i="1"/>
  <c r="DS58" i="1"/>
  <c r="LI58" i="1"/>
  <c r="MS58" i="1"/>
  <c r="CR58" i="1"/>
  <c r="Z58" i="1"/>
  <c r="JJ58" i="1"/>
  <c r="MB58" i="1"/>
  <c r="AW58" i="1"/>
  <c r="HA58" i="1"/>
  <c r="HO58" i="1"/>
  <c r="GI58" i="1"/>
  <c r="II58" i="1"/>
  <c r="LR58" i="1"/>
  <c r="HF58" i="1"/>
  <c r="HS58" i="1"/>
  <c r="EH58" i="1"/>
  <c r="CD58" i="1"/>
  <c r="FZ58" i="1"/>
  <c r="DV58" i="1"/>
  <c r="LZ58" i="1"/>
  <c r="KS58" i="1"/>
  <c r="AN58" i="1"/>
  <c r="KO58" i="1"/>
  <c r="KV58" i="1"/>
  <c r="GW58" i="1"/>
  <c r="AF58" i="1"/>
  <c r="BM58" i="1"/>
  <c r="BV58" i="1"/>
  <c r="IF58" i="1"/>
  <c r="LT58" i="1"/>
  <c r="CJ58" i="1"/>
  <c r="LW58" i="1"/>
  <c r="IG58" i="1"/>
  <c r="CI58" i="1"/>
  <c r="GO58" i="1"/>
  <c r="C58" i="1"/>
  <c r="HH58" i="1"/>
  <c r="LU58" i="1"/>
  <c r="DU58" i="1"/>
  <c r="JM58" i="1"/>
  <c r="E58" i="1"/>
  <c r="IT58" i="1"/>
  <c r="BL58" i="1"/>
  <c r="BS58" i="1"/>
  <c r="EI58" i="1"/>
  <c r="O58" i="1"/>
  <c r="LM58" i="1"/>
  <c r="HK58" i="1"/>
  <c r="FX58" i="1"/>
  <c r="EV58" i="1"/>
  <c r="JK58" i="1"/>
  <c r="EL58" i="1"/>
  <c r="FO58" i="1"/>
  <c r="KJ58" i="1"/>
  <c r="BJ58" i="1"/>
  <c r="AL58" i="1"/>
  <c r="JB58" i="1"/>
  <c r="FQ58" i="1"/>
  <c r="CT58" i="1"/>
  <c r="DF58" i="1"/>
  <c r="MF58" i="1"/>
  <c r="JS58" i="1"/>
  <c r="DR58" i="1"/>
  <c r="EK58" i="1"/>
  <c r="DQ58" i="1"/>
  <c r="LO58" i="1"/>
  <c r="DK58" i="1"/>
  <c r="KH58" i="1"/>
  <c r="W58" i="1"/>
  <c r="FV58" i="1"/>
  <c r="JE58" i="1"/>
  <c r="LH58" i="1"/>
  <c r="KT58" i="1"/>
  <c r="IA58" i="1"/>
  <c r="NB58" i="1"/>
  <c r="MP58" i="1"/>
  <c r="CS58" i="1"/>
  <c r="GE58" i="1"/>
  <c r="GM58" i="1"/>
  <c r="EF58" i="1"/>
  <c r="HR58" i="1"/>
  <c r="MG58" i="1"/>
  <c r="EO58" i="1"/>
  <c r="ME58" i="1"/>
  <c r="KM58" i="1"/>
  <c r="GC58" i="1"/>
  <c r="DG58" i="1"/>
  <c r="FG58" i="1"/>
  <c r="JA58" i="1"/>
  <c r="MO58" i="1"/>
  <c r="JF58" i="1"/>
  <c r="CP58" i="1"/>
  <c r="EB58" i="1"/>
  <c r="BQ58" i="1"/>
  <c r="FM58" i="1"/>
  <c r="CK58" i="1"/>
  <c r="LC58" i="1"/>
  <c r="FS58" i="1"/>
  <c r="ES58" i="1"/>
  <c r="AX58" i="1"/>
  <c r="BK58" i="1"/>
  <c r="DZ58" i="1"/>
  <c r="CH58" i="1"/>
  <c r="JZ58" i="1"/>
  <c r="HY58" i="1"/>
  <c r="HC58" i="1"/>
  <c r="GB58" i="1"/>
  <c r="IS58" i="1"/>
  <c r="CE58" i="1"/>
  <c r="HM58" i="1"/>
  <c r="BP58" i="1"/>
  <c r="K58" i="1"/>
  <c r="MV58" i="1"/>
  <c r="JY58" i="1"/>
  <c r="KX58" i="1"/>
  <c r="MD58" i="1"/>
  <c r="DH58" i="1"/>
  <c r="CZ58" i="1"/>
  <c r="HG58" i="1"/>
  <c r="JG58" i="1"/>
  <c r="FK58" i="1"/>
  <c r="GH58" i="1"/>
  <c r="DE58" i="1"/>
  <c r="GJ58" i="1"/>
  <c r="EN58" i="1"/>
  <c r="CX58" i="1"/>
  <c r="JP58" i="1"/>
  <c r="GL58" i="1"/>
  <c r="FA58" i="1"/>
  <c r="LA58" i="1"/>
  <c r="LJ58" i="1"/>
  <c r="NC58" i="1"/>
  <c r="BE58" i="1"/>
  <c r="HX58" i="1"/>
  <c r="LB58" i="1"/>
  <c r="BU58" i="1"/>
  <c r="KG58" i="1"/>
  <c r="MW58" i="1"/>
  <c r="FD58" i="1"/>
  <c r="BB58" i="1"/>
  <c r="AG58" i="1"/>
  <c r="GP58" i="1"/>
  <c r="IE58" i="1"/>
  <c r="N58" i="1"/>
  <c r="F58" i="1"/>
  <c r="AK58" i="1"/>
  <c r="LE58" i="1"/>
  <c r="CG58" i="1"/>
  <c r="BZ58" i="1"/>
  <c r="FC58" i="1"/>
  <c r="EG58" i="1"/>
  <c r="HE58" i="1"/>
  <c r="AP58" i="1"/>
  <c r="MC58" i="1"/>
  <c r="IL58" i="1"/>
  <c r="LL58" i="1"/>
  <c r="MH58" i="1"/>
  <c r="GG58" i="1"/>
  <c r="MT58" i="1"/>
  <c r="BG58" i="1"/>
  <c r="FR58" i="1"/>
  <c r="CL58" i="1"/>
  <c r="R58" i="1"/>
  <c r="ML58" i="1"/>
  <c r="NA58" i="1"/>
  <c r="HJ58" i="1"/>
  <c r="J58" i="1"/>
  <c r="KC58" i="1"/>
  <c r="DL58" i="1"/>
  <c r="ED58" i="1"/>
  <c r="JI58" i="1"/>
  <c r="GV58" i="1"/>
  <c r="IP58" i="1"/>
  <c r="DB58" i="1"/>
  <c r="JR58" i="1"/>
  <c r="HU58" i="1"/>
  <c r="AT58" i="1"/>
  <c r="IK58" i="1"/>
  <c r="G58" i="1"/>
  <c r="HB58" i="1"/>
  <c r="MZ58" i="1"/>
  <c r="BN58" i="1"/>
  <c r="CC58" i="1"/>
  <c r="FE58" i="1"/>
  <c r="IJ58" i="1"/>
  <c r="AV58" i="1"/>
  <c r="DI58" i="1"/>
  <c r="LQ58" i="1"/>
  <c r="JN58" i="1"/>
  <c r="GD58" i="1"/>
  <c r="Y58" i="1"/>
  <c r="GX58" i="1"/>
  <c r="DX58" i="1"/>
  <c r="KI58" i="1"/>
  <c r="I58" i="1"/>
  <c r="IH58" i="1"/>
  <c r="IC58" i="1"/>
  <c r="JW58" i="1"/>
  <c r="DA58" i="1"/>
  <c r="T58" i="1"/>
  <c r="HI58" i="1"/>
  <c r="EA58" i="1"/>
  <c r="DW58" i="1"/>
  <c r="GZ58" i="1"/>
  <c r="CB58" i="1"/>
  <c r="MK58" i="1"/>
  <c r="GU58" i="1"/>
  <c r="BF58" i="1"/>
  <c r="EE58" i="1"/>
  <c r="BI58" i="1"/>
  <c r="EW58" i="1"/>
  <c r="ID58" i="1"/>
  <c r="GA58" i="1"/>
  <c r="HN58" i="1"/>
  <c r="IB58" i="1"/>
  <c r="BO60" i="20"/>
  <c r="H60" i="20"/>
  <c r="AW60" i="20"/>
  <c r="Q60" i="20"/>
  <c r="BZ60" i="20"/>
  <c r="CB60" i="20"/>
  <c r="CN60" i="20"/>
  <c r="BX60" i="20"/>
  <c r="BG60" i="20"/>
  <c r="BW60" i="20"/>
  <c r="AN60" i="20"/>
  <c r="DA60" i="20"/>
  <c r="BL60" i="20"/>
  <c r="AI60" i="20"/>
  <c r="AK60" i="20"/>
  <c r="AB60" i="20"/>
  <c r="Y60" i="20"/>
  <c r="P60" i="20"/>
  <c r="CD60" i="20"/>
  <c r="CQ60" i="20"/>
  <c r="CF60" i="20"/>
  <c r="CA60" i="20"/>
  <c r="BE60" i="20"/>
  <c r="AH60" i="20"/>
  <c r="BP60" i="20"/>
  <c r="BQ60" i="20"/>
  <c r="CV60" i="20"/>
  <c r="BU60" i="20"/>
  <c r="CI60" i="20"/>
  <c r="CP60" i="20"/>
  <c r="AU60" i="20"/>
  <c r="J60" i="20"/>
  <c r="AS60" i="20"/>
  <c r="CU60" i="20"/>
  <c r="N60" i="20"/>
  <c r="DC60" i="20"/>
  <c r="CY60" i="20"/>
  <c r="CX60" i="20"/>
  <c r="CR60" i="20"/>
  <c r="BF60" i="20"/>
  <c r="CO60" i="20"/>
  <c r="BA60" i="20"/>
  <c r="F60" i="20"/>
  <c r="AJ60" i="20"/>
  <c r="AC60" i="20"/>
  <c r="AE60" i="20"/>
  <c r="AA60" i="20"/>
  <c r="CZ60" i="20"/>
  <c r="BT60" i="20"/>
  <c r="W60" i="20"/>
  <c r="CC60" i="20"/>
  <c r="O60" i="20"/>
  <c r="BS60" i="20"/>
  <c r="AO60" i="20"/>
  <c r="DB60" i="20"/>
  <c r="AZ60" i="20"/>
  <c r="BI60" i="20"/>
  <c r="AL60" i="20"/>
  <c r="BR60" i="20"/>
  <c r="AR60" i="20"/>
  <c r="Z60" i="20"/>
  <c r="CS60" i="20"/>
  <c r="BH60" i="20"/>
  <c r="BN60" i="20"/>
  <c r="CH60" i="20"/>
  <c r="S60" i="20"/>
  <c r="BC60" i="20"/>
  <c r="CJ60" i="20"/>
  <c r="K60" i="20"/>
  <c r="CM60" i="20"/>
  <c r="AF60" i="20"/>
  <c r="BV60" i="20"/>
  <c r="AT60" i="20"/>
  <c r="E60" i="20"/>
  <c r="AP60" i="20"/>
  <c r="BD60" i="20"/>
  <c r="AY60" i="20"/>
  <c r="AD60" i="20"/>
  <c r="BY60" i="20"/>
  <c r="R60" i="20"/>
  <c r="I60" i="20"/>
  <c r="CK60" i="20"/>
  <c r="L60" i="20"/>
  <c r="U60" i="20"/>
  <c r="CG60" i="20"/>
  <c r="AQ60" i="20"/>
  <c r="AG60" i="20"/>
  <c r="BB60" i="20"/>
  <c r="M60" i="20"/>
  <c r="T60" i="20"/>
  <c r="AM60" i="20"/>
  <c r="BK60" i="20"/>
  <c r="CL60" i="20"/>
  <c r="BM60" i="20"/>
  <c r="AV60" i="20"/>
  <c r="CE60" i="20"/>
  <c r="FB58" i="1"/>
  <c r="JU58" i="1"/>
  <c r="NG54" i="1"/>
  <c r="NJ54" i="1"/>
  <c r="NH54" i="1"/>
  <c r="NI54" i="1"/>
  <c r="IL54" i="1"/>
  <c r="NF54" i="1"/>
  <c r="CV54" i="1"/>
  <c r="BA54" i="1"/>
  <c r="IH54" i="1"/>
  <c r="Q56" i="20"/>
  <c r="DB54" i="1"/>
  <c r="MY54" i="1"/>
  <c r="BT56" i="20"/>
  <c r="AT56" i="20"/>
  <c r="KJ54" i="1"/>
  <c r="AC56" i="20"/>
  <c r="LN54" i="1"/>
  <c r="HU54" i="1"/>
  <c r="T54" i="1"/>
  <c r="KZ54" i="1"/>
  <c r="AO56" i="20"/>
  <c r="GP54" i="1"/>
  <c r="LM54" i="1"/>
  <c r="AL54" i="1"/>
  <c r="GE54" i="1"/>
  <c r="BK54" i="1"/>
  <c r="EC54" i="1"/>
  <c r="E56" i="20"/>
  <c r="Y54" i="1"/>
  <c r="HE54" i="1"/>
  <c r="MR54" i="1"/>
  <c r="FB54" i="1"/>
  <c r="HV54" i="1"/>
  <c r="M54" i="1"/>
  <c r="U54" i="1"/>
  <c r="MM54" i="1"/>
  <c r="AB54" i="1"/>
  <c r="FN54" i="1"/>
  <c r="AF56" i="20"/>
  <c r="CF56" i="20"/>
  <c r="DC56" i="20"/>
  <c r="AR54" i="1"/>
  <c r="HH54" i="1"/>
  <c r="JF54" i="1"/>
  <c r="HI54" i="1"/>
  <c r="ES54" i="1"/>
  <c r="GV54" i="1"/>
  <c r="MK54" i="1"/>
  <c r="CZ54" i="1"/>
  <c r="BL54" i="1"/>
  <c r="MV54" i="1"/>
  <c r="AE54" i="1"/>
  <c r="DM54" i="1"/>
  <c r="E54" i="1"/>
  <c r="MB54" i="1"/>
  <c r="BF56" i="20"/>
  <c r="HW54" i="1"/>
  <c r="AV54" i="1"/>
  <c r="FM54" i="1"/>
  <c r="CM54" i="1"/>
  <c r="HT54" i="1"/>
  <c r="MX54" i="1"/>
  <c r="LO54" i="1"/>
  <c r="IQ54" i="1"/>
  <c r="CS54" i="1"/>
  <c r="IW54" i="1"/>
  <c r="DI54" i="1"/>
  <c r="GU54" i="1"/>
  <c r="HB54" i="1"/>
  <c r="KI54" i="1"/>
  <c r="CJ54" i="1"/>
  <c r="MF54" i="1"/>
  <c r="EH54" i="1"/>
  <c r="AH54" i="1"/>
  <c r="GQ54" i="1"/>
  <c r="AA54" i="1"/>
  <c r="CX54" i="1"/>
  <c r="EJ54" i="1"/>
  <c r="KD54" i="1"/>
  <c r="EM54" i="1"/>
  <c r="BJ54" i="1"/>
  <c r="BY54" i="1"/>
  <c r="FU54" i="1"/>
  <c r="JN54" i="1"/>
  <c r="IN54" i="1"/>
  <c r="FW54" i="1"/>
  <c r="GJ54" i="1"/>
  <c r="JV54" i="1"/>
  <c r="CP54" i="1"/>
  <c r="LY54" i="1"/>
  <c r="BF54" i="1"/>
  <c r="HK54" i="1"/>
  <c r="EB54" i="1"/>
  <c r="AD54" i="1"/>
  <c r="ME54" i="1"/>
  <c r="DV54" i="1"/>
  <c r="EV54" i="1"/>
  <c r="MO54" i="1"/>
  <c r="HN54" i="1"/>
  <c r="BE54" i="1"/>
  <c r="DG54" i="1"/>
  <c r="DP54" i="1"/>
  <c r="KH54" i="1"/>
  <c r="R54" i="1"/>
  <c r="GK54" i="1"/>
  <c r="HD54" i="1"/>
  <c r="J54" i="1"/>
  <c r="MA54" i="1"/>
  <c r="FS54" i="1"/>
  <c r="KV54" i="1"/>
  <c r="X54" i="1"/>
  <c r="EL54" i="1"/>
  <c r="KT54" i="1"/>
  <c r="BG54" i="1"/>
  <c r="KG54" i="1"/>
  <c r="BR54" i="1"/>
  <c r="DW54" i="1"/>
  <c r="KE54" i="1"/>
  <c r="BS54" i="1"/>
  <c r="GA54" i="1"/>
  <c r="W54" i="1"/>
  <c r="ID54" i="1"/>
  <c r="C54" i="1"/>
  <c r="JZ54" i="1"/>
  <c r="DL54" i="1"/>
  <c r="HQ54" i="1"/>
  <c r="JK54" i="1"/>
  <c r="JU54" i="1"/>
  <c r="GB54" i="1"/>
  <c r="JO54" i="1"/>
  <c r="DO54" i="1"/>
  <c r="EF54" i="1"/>
  <c r="DC54" i="1"/>
  <c r="DQ54" i="1"/>
  <c r="FF54" i="1"/>
  <c r="NC54" i="1"/>
  <c r="JS54" i="1"/>
  <c r="AN54" i="1"/>
  <c r="BZ54" i="1"/>
  <c r="CN54" i="1"/>
  <c r="HP54" i="1"/>
  <c r="MJ54" i="1"/>
  <c r="LJ54" i="1"/>
  <c r="HY54" i="1"/>
  <c r="D54" i="1"/>
  <c r="GL54" i="1"/>
  <c r="EW54" i="1"/>
  <c r="DF54" i="1"/>
  <c r="DZ54" i="1"/>
  <c r="JI54" i="1"/>
  <c r="LZ54" i="1"/>
  <c r="BX54" i="1"/>
  <c r="O54" i="1"/>
  <c r="KC54" i="1"/>
  <c r="AS54" i="1"/>
  <c r="ED54" i="1"/>
  <c r="LA54" i="1"/>
  <c r="IO54" i="1"/>
  <c r="BB54" i="1"/>
  <c r="S54" i="1"/>
  <c r="FC54" i="1"/>
  <c r="LG54" i="1"/>
  <c r="KK54" i="1"/>
  <c r="GO54" i="1"/>
  <c r="FI54" i="1"/>
  <c r="EP54" i="1"/>
  <c r="HR54" i="1"/>
  <c r="GF54" i="1"/>
  <c r="AZ54" i="1"/>
  <c r="AU54" i="1"/>
  <c r="FJ54" i="1"/>
  <c r="FD54" i="1"/>
  <c r="AQ54" i="1"/>
  <c r="BW54" i="1"/>
  <c r="LT54" i="1"/>
  <c r="DE54" i="1"/>
  <c r="FG54" i="1"/>
  <c r="CF54" i="1"/>
  <c r="HO54" i="1"/>
  <c r="KX54" i="1"/>
  <c r="NA54" i="1"/>
  <c r="LS54" i="1"/>
  <c r="H54" i="1"/>
  <c r="NB54" i="1"/>
  <c r="BI54" i="1"/>
  <c r="JE54" i="1"/>
  <c r="JQ54" i="1"/>
  <c r="MI54" i="1"/>
  <c r="GT54" i="1"/>
  <c r="DA54" i="1"/>
  <c r="JX54" i="1"/>
  <c r="L54" i="1"/>
  <c r="HC54" i="1"/>
  <c r="GS54" i="1"/>
  <c r="AP54" i="1"/>
  <c r="JP54" i="1"/>
  <c r="IA54" i="1"/>
  <c r="HZ54" i="1"/>
  <c r="F54" i="1"/>
  <c r="I54" i="1"/>
  <c r="KL54" i="1"/>
  <c r="HS54" i="1"/>
  <c r="DT54" i="1"/>
  <c r="FK54" i="1"/>
  <c r="IC54" i="1"/>
  <c r="KM54" i="1"/>
  <c r="MU54" i="1"/>
  <c r="JD54" i="1"/>
  <c r="DH54" i="1"/>
  <c r="JT54" i="1"/>
  <c r="CR54" i="1"/>
  <c r="AF54" i="1"/>
  <c r="MS54" i="1"/>
  <c r="IB54" i="1"/>
  <c r="DN54" i="1"/>
  <c r="FR54" i="1"/>
  <c r="BC54" i="1"/>
  <c r="V54" i="1"/>
  <c r="LV54" i="1"/>
  <c r="LL54" i="1"/>
  <c r="IV54" i="1"/>
  <c r="JC54" i="1"/>
  <c r="HA54" i="1"/>
  <c r="AG54" i="1"/>
  <c r="AO54" i="1"/>
  <c r="EI54" i="1"/>
  <c r="BQ54" i="1"/>
  <c r="LP54" i="1"/>
  <c r="BO54" i="1"/>
  <c r="CD54" i="1"/>
  <c r="IG54" i="1"/>
  <c r="BV54" i="1"/>
  <c r="IR54" i="1"/>
  <c r="FY54" i="1"/>
  <c r="Q54" i="1"/>
  <c r="FP54" i="1"/>
  <c r="IY54" i="1"/>
  <c r="FQ54" i="1"/>
  <c r="FV54" i="1"/>
  <c r="JY54" i="1"/>
  <c r="AI54" i="1"/>
  <c r="HX54" i="1"/>
  <c r="GM54" i="1"/>
  <c r="GN54" i="1"/>
  <c r="DY54" i="1"/>
  <c r="JJ54" i="1"/>
  <c r="BP54" i="1"/>
  <c r="HF54" i="1"/>
  <c r="G54" i="1"/>
  <c r="EK54" i="1"/>
  <c r="MW54" i="1"/>
  <c r="GY54" i="1"/>
  <c r="BT54" i="1"/>
  <c r="FL54" i="1"/>
  <c r="KR54" i="1"/>
  <c r="HJ54" i="1"/>
  <c r="KY54" i="1"/>
  <c r="LK54" i="1"/>
  <c r="P54" i="1"/>
  <c r="AY54" i="1"/>
  <c r="JM54" i="1"/>
  <c r="HG54" i="1"/>
  <c r="AT54" i="1"/>
  <c r="BU54" i="1"/>
  <c r="CH54" i="1"/>
  <c r="LQ54" i="1"/>
  <c r="CC54" i="1"/>
  <c r="MH54" i="1"/>
  <c r="HM54" i="1"/>
  <c r="EQ54" i="1"/>
  <c r="FX54" i="1"/>
  <c r="BM54" i="1"/>
  <c r="IE54" i="1"/>
  <c r="IU54" i="1"/>
  <c r="DR54" i="1"/>
  <c r="N54" i="1"/>
  <c r="EU54" i="1"/>
  <c r="JH54" i="1"/>
  <c r="KO54" i="1"/>
  <c r="LE54" i="1"/>
  <c r="CB54" i="1"/>
  <c r="GD54" i="1"/>
  <c r="CE54" i="1"/>
  <c r="FA54" i="1"/>
  <c r="MT54" i="1"/>
  <c r="EA54" i="1"/>
  <c r="DJ54" i="1"/>
  <c r="MC54" i="1"/>
  <c r="MD54" i="1"/>
  <c r="FE54" i="1"/>
  <c r="EZ54" i="1"/>
  <c r="IJ54" i="1"/>
  <c r="IS54" i="1"/>
  <c r="LR54" i="1"/>
  <c r="DK54" i="1"/>
  <c r="JR54" i="1"/>
  <c r="CY54" i="1"/>
  <c r="BH54" i="1"/>
  <c r="GG54" i="1"/>
  <c r="AC54" i="1"/>
  <c r="LX54" i="1"/>
  <c r="GI54" i="1"/>
  <c r="JL54" i="1"/>
  <c r="KB54" i="1"/>
  <c r="EX54" i="1"/>
  <c r="AJ54" i="1"/>
  <c r="MQ54" i="1"/>
  <c r="KN54" i="1"/>
  <c r="CI54" i="1"/>
  <c r="CL54" i="1"/>
  <c r="DS54" i="1"/>
  <c r="DX54" i="1"/>
  <c r="KW54" i="1"/>
  <c r="BN54" i="1"/>
  <c r="LB54" i="1"/>
  <c r="GW54" i="1"/>
  <c r="IZ54" i="1"/>
  <c r="CO54" i="1"/>
  <c r="EE54" i="1"/>
  <c r="LI54" i="1"/>
  <c r="ER54" i="1"/>
  <c r="JG54" i="1"/>
  <c r="BD54" i="1"/>
  <c r="EG54" i="1"/>
  <c r="IK54" i="1"/>
  <c r="JA54" i="1"/>
  <c r="CK54" i="1"/>
  <c r="GC54" i="1"/>
  <c r="ET54" i="1"/>
  <c r="AM54" i="1"/>
  <c r="CW54" i="1"/>
  <c r="IX54" i="1"/>
  <c r="GH54" i="1"/>
  <c r="DD54" i="1"/>
  <c r="KA54" i="1"/>
  <c r="GR54" i="1"/>
  <c r="MG54" i="1"/>
  <c r="GZ54" i="1"/>
  <c r="IM54" i="1"/>
  <c r="II54" i="1"/>
  <c r="LF54" i="1"/>
  <c r="KQ54" i="1"/>
  <c r="JB54" i="1"/>
  <c r="KP54" i="1"/>
  <c r="LH54" i="1"/>
  <c r="GX54" i="1"/>
  <c r="CU54" i="1"/>
  <c r="LW54" i="1"/>
  <c r="IP54" i="1"/>
  <c r="KF54" i="1"/>
  <c r="K54" i="1"/>
  <c r="Z54" i="1"/>
  <c r="AW54" i="1"/>
  <c r="CA54" i="1"/>
  <c r="CQ54" i="1"/>
  <c r="EY54" i="1"/>
  <c r="LD54" i="1"/>
  <c r="HL54" i="1"/>
  <c r="LU54" i="1"/>
  <c r="MN54" i="1"/>
  <c r="JW54" i="1"/>
  <c r="CT54" i="1"/>
  <c r="IF54" i="1"/>
  <c r="IT54" i="1"/>
  <c r="ML54" i="1"/>
  <c r="MP54" i="1"/>
  <c r="LC54" i="1"/>
  <c r="CG54" i="1"/>
  <c r="FH54" i="1"/>
  <c r="FZ54" i="1"/>
  <c r="DU54" i="1"/>
  <c r="MZ54" i="1"/>
  <c r="KS54" i="1"/>
  <c r="KU54" i="1"/>
  <c r="AX54" i="1"/>
  <c r="FO54" i="1"/>
  <c r="EO54" i="1"/>
  <c r="EN54" i="1"/>
  <c r="L56" i="20"/>
  <c r="AR56" i="20"/>
  <c r="BN56" i="20"/>
  <c r="BG56" i="20"/>
  <c r="AS56" i="20"/>
  <c r="J56" i="20"/>
  <c r="AA56" i="20"/>
  <c r="CL56" i="20"/>
  <c r="BP56" i="20"/>
  <c r="U56" i="20"/>
  <c r="AV56" i="20"/>
  <c r="AY56" i="20"/>
  <c r="CE56" i="20"/>
  <c r="AM56" i="20"/>
  <c r="BJ56" i="20"/>
  <c r="CD56" i="20"/>
  <c r="AI56" i="20"/>
  <c r="BR56" i="20"/>
  <c r="AD56" i="20"/>
  <c r="T56" i="20"/>
  <c r="AE56" i="20"/>
  <c r="BC56" i="20"/>
  <c r="CS56" i="20"/>
  <c r="CJ56" i="20"/>
  <c r="AU56" i="20"/>
  <c r="H56" i="20"/>
  <c r="P56" i="20"/>
  <c r="BE56" i="20"/>
  <c r="DA56" i="20"/>
  <c r="DB56" i="20"/>
  <c r="CT56" i="20"/>
  <c r="CM56" i="20"/>
  <c r="CG56" i="20"/>
  <c r="CU56" i="20"/>
  <c r="F56" i="20"/>
  <c r="BY56" i="20"/>
  <c r="CX56" i="20"/>
  <c r="N56" i="20"/>
  <c r="AH56" i="20"/>
  <c r="BI56" i="20"/>
  <c r="Y56" i="20"/>
  <c r="CZ56" i="20"/>
  <c r="Z56" i="20"/>
  <c r="CH56" i="20"/>
  <c r="CP56" i="20"/>
  <c r="AZ56" i="20"/>
  <c r="O56" i="20"/>
  <c r="AB56" i="20"/>
  <c r="BB56" i="20"/>
  <c r="I56" i="20"/>
  <c r="CA56" i="20"/>
  <c r="S56" i="20"/>
  <c r="AW56" i="20"/>
  <c r="BZ56" i="20"/>
  <c r="CV56" i="20"/>
  <c r="CN56" i="20"/>
  <c r="AG56" i="20"/>
  <c r="G56" i="20"/>
  <c r="CY56" i="20"/>
  <c r="BM56" i="20"/>
  <c r="AL56" i="20"/>
  <c r="W56" i="20"/>
  <c r="X56" i="20"/>
  <c r="AQ56" i="20"/>
  <c r="CQ56" i="20"/>
  <c r="R56" i="20"/>
  <c r="BO56" i="20"/>
  <c r="CB56" i="20"/>
  <c r="CO56" i="20"/>
  <c r="K56" i="20"/>
  <c r="AN56" i="20"/>
  <c r="BD56" i="20"/>
  <c r="D56" i="20"/>
  <c r="V56" i="20"/>
  <c r="BW56" i="20"/>
  <c r="AX56" i="20"/>
  <c r="CR56" i="20"/>
  <c r="BV56" i="20"/>
  <c r="BS56" i="20"/>
  <c r="CK56" i="20"/>
  <c r="BL56" i="20"/>
  <c r="BH56" i="20"/>
  <c r="BU56" i="20"/>
  <c r="BK56" i="20"/>
  <c r="BQ56" i="20"/>
  <c r="CI56" i="20"/>
  <c r="CC56" i="20"/>
  <c r="BX56" i="20"/>
  <c r="AP56" i="20"/>
  <c r="AJ56" i="20"/>
  <c r="CW56" i="20"/>
  <c r="AK56" i="20"/>
  <c r="BA56" i="20"/>
  <c r="AK54" i="1"/>
  <c r="FT54" i="1"/>
  <c r="M56" i="20"/>
  <c r="NG62" i="1"/>
  <c r="NF62" i="1"/>
  <c r="NJ62" i="1"/>
  <c r="NH62" i="1"/>
  <c r="NI62" i="1"/>
  <c r="LE62" i="1"/>
  <c r="IH62" i="1"/>
  <c r="MG62" i="1"/>
  <c r="ER62" i="1"/>
  <c r="CG62" i="1"/>
  <c r="LN62" i="1"/>
  <c r="BT62" i="1"/>
  <c r="D62" i="1"/>
  <c r="AX62" i="1"/>
  <c r="HJ62" i="1"/>
  <c r="CD62" i="1"/>
  <c r="MV62" i="1"/>
  <c r="X62" i="1"/>
  <c r="HM62" i="1"/>
  <c r="AI62" i="1"/>
  <c r="JT62" i="1"/>
  <c r="DS62" i="1"/>
  <c r="W62" i="1"/>
  <c r="HA62" i="1"/>
  <c r="JS62" i="1"/>
  <c r="CH62" i="1"/>
  <c r="JL62" i="1"/>
  <c r="DA62" i="1"/>
  <c r="JW62" i="1"/>
  <c r="L64" i="20"/>
  <c r="FK62" i="1"/>
  <c r="KX62" i="1"/>
  <c r="DV62" i="1"/>
  <c r="GB62" i="1"/>
  <c r="ED62" i="1"/>
  <c r="CK62" i="1"/>
  <c r="DD62" i="1"/>
  <c r="KU62" i="1"/>
  <c r="LK62" i="1"/>
  <c r="KT62" i="1"/>
  <c r="JO62" i="1"/>
  <c r="BB62" i="1"/>
  <c r="FX62" i="1"/>
  <c r="DW62" i="1"/>
  <c r="BO62" i="1"/>
  <c r="LZ62" i="1"/>
  <c r="BZ62" i="1"/>
  <c r="BR62" i="1"/>
  <c r="MC62" i="1"/>
  <c r="E62" i="1"/>
  <c r="LP62" i="1"/>
  <c r="EW62" i="1"/>
  <c r="FT62" i="1"/>
  <c r="AC62" i="1"/>
  <c r="DR62" i="1"/>
  <c r="LV62" i="1"/>
  <c r="BC62" i="1"/>
  <c r="IZ62" i="1"/>
  <c r="LU62" i="1"/>
  <c r="IX62" i="1"/>
  <c r="MU62" i="1"/>
  <c r="KE62" i="1"/>
  <c r="DC62" i="1"/>
  <c r="AT62" i="1"/>
  <c r="FI62" i="1"/>
  <c r="AJ62" i="1"/>
  <c r="GN62" i="1"/>
  <c r="MB62" i="1"/>
  <c r="MD62" i="1"/>
  <c r="KY62" i="1"/>
  <c r="JD62" i="1"/>
  <c r="EZ62" i="1"/>
  <c r="MY62" i="1"/>
  <c r="AT64" i="20"/>
  <c r="AS62" i="1"/>
  <c r="KO62" i="1"/>
  <c r="GT62" i="1"/>
  <c r="DK62" i="1"/>
  <c r="AL62" i="1"/>
  <c r="LC62" i="1"/>
  <c r="JP62" i="1"/>
  <c r="KF62" i="1"/>
  <c r="LF62" i="1"/>
  <c r="S62" i="1"/>
  <c r="GQ62" i="1"/>
  <c r="GY62" i="1"/>
  <c r="GF62" i="1"/>
  <c r="GZ62" i="1"/>
  <c r="AY62" i="1"/>
  <c r="BI62" i="1"/>
  <c r="CY62" i="1"/>
  <c r="FO62" i="1"/>
  <c r="MK62" i="1"/>
  <c r="IV62" i="1"/>
  <c r="MZ62" i="1"/>
  <c r="DE62" i="1"/>
  <c r="IT62" i="1"/>
  <c r="BT64" i="20"/>
  <c r="AA62" i="1"/>
  <c r="GJ62" i="1"/>
  <c r="BG62" i="1"/>
  <c r="HH62" i="1"/>
  <c r="P62" i="1"/>
  <c r="MM62" i="1"/>
  <c r="CQ62" i="1"/>
  <c r="BJ62" i="1"/>
  <c r="GH62" i="1"/>
  <c r="BZ64" i="20"/>
  <c r="AE62" i="1"/>
  <c r="LB62" i="1"/>
  <c r="BL62" i="1"/>
  <c r="BX62" i="1"/>
  <c r="JE62" i="1"/>
  <c r="CO62" i="1"/>
  <c r="GR62" i="1"/>
  <c r="KH62" i="1"/>
  <c r="GA62" i="1"/>
  <c r="AG62" i="1"/>
  <c r="I62" i="1"/>
  <c r="CF62" i="1"/>
  <c r="LR62" i="1"/>
  <c r="HW62" i="1"/>
  <c r="KM62" i="1"/>
  <c r="AF62" i="1"/>
  <c r="FA62" i="1"/>
  <c r="FC62" i="1"/>
  <c r="H62" i="1"/>
  <c r="IP62" i="1"/>
  <c r="BF62" i="1"/>
  <c r="KK62" i="1"/>
  <c r="FV62" i="1"/>
  <c r="KI62" i="1"/>
  <c r="AQ62" i="1"/>
  <c r="L62" i="1"/>
  <c r="DH62" i="1"/>
  <c r="LT62" i="1"/>
  <c r="M62" i="1"/>
  <c r="HP62" i="1"/>
  <c r="FF62" i="1"/>
  <c r="FY62" i="1"/>
  <c r="MF62" i="1"/>
  <c r="FH62" i="1"/>
  <c r="AG64" i="20"/>
  <c r="FU62" i="1"/>
  <c r="AO62" i="1"/>
  <c r="HD62" i="1"/>
  <c r="JR62" i="1"/>
  <c r="KR62" i="1"/>
  <c r="BE62" i="1"/>
  <c r="IS62" i="1"/>
  <c r="T62" i="1"/>
  <c r="GX62" i="1"/>
  <c r="GM62" i="1"/>
  <c r="FN62" i="1"/>
  <c r="HE62" i="1"/>
  <c r="EG62" i="1"/>
  <c r="LM62" i="1"/>
  <c r="EM62" i="1"/>
  <c r="FD62" i="1"/>
  <c r="FR62" i="1"/>
  <c r="EY62" i="1"/>
  <c r="KA62" i="1"/>
  <c r="KZ62" i="1"/>
  <c r="AB62" i="1"/>
  <c r="KG62" i="1"/>
  <c r="EJ62" i="1"/>
  <c r="FL62" i="1"/>
  <c r="FS62" i="1"/>
  <c r="MX62" i="1"/>
  <c r="HF62" i="1"/>
  <c r="GK62" i="1"/>
  <c r="CX62" i="1"/>
  <c r="LH62" i="1"/>
  <c r="V62" i="1"/>
  <c r="JI62" i="1"/>
  <c r="DZ62" i="1"/>
  <c r="BY62" i="1"/>
  <c r="MS62" i="1"/>
  <c r="FM62" i="1"/>
  <c r="GW62" i="1"/>
  <c r="DO62" i="1"/>
  <c r="CJ62" i="1"/>
  <c r="ME62" i="1"/>
  <c r="HK62" i="1"/>
  <c r="LA62" i="1"/>
  <c r="NB62" i="1"/>
  <c r="HB62" i="1"/>
  <c r="HG62" i="1"/>
  <c r="ET62" i="1"/>
  <c r="AV62" i="1"/>
  <c r="KW62" i="1"/>
  <c r="NC62" i="1"/>
  <c r="MR62" i="1"/>
  <c r="CA62" i="1"/>
  <c r="HS62" i="1"/>
  <c r="IO62" i="1"/>
  <c r="JZ62" i="1"/>
  <c r="LW62" i="1"/>
  <c r="ES62" i="1"/>
  <c r="GG62" i="1"/>
  <c r="Y62" i="1"/>
  <c r="IY62" i="1"/>
  <c r="JH62" i="1"/>
  <c r="DX62" i="1"/>
  <c r="KB62" i="1"/>
  <c r="DJ62" i="1"/>
  <c r="EB62" i="1"/>
  <c r="DT62" i="1"/>
  <c r="JU62" i="1"/>
  <c r="BQ62" i="1"/>
  <c r="J62" i="1"/>
  <c r="MP62" i="1"/>
  <c r="BN62" i="1"/>
  <c r="CR62" i="1"/>
  <c r="BQ64" i="20"/>
  <c r="NA62" i="1"/>
  <c r="DP62" i="1"/>
  <c r="JB62" i="1"/>
  <c r="LJ62" i="1"/>
  <c r="AK62" i="1"/>
  <c r="DB62" i="1"/>
  <c r="EH62" i="1"/>
  <c r="KD62" i="1"/>
  <c r="CW62" i="1"/>
  <c r="AH62" i="1"/>
  <c r="DM62" i="1"/>
  <c r="LL62" i="1"/>
  <c r="CT62" i="1"/>
  <c r="BH62" i="1"/>
  <c r="GE62" i="1"/>
  <c r="BD62" i="1"/>
  <c r="MQ62" i="1"/>
  <c r="HN62" i="1"/>
  <c r="CI62" i="1"/>
  <c r="F62" i="1"/>
  <c r="EF62" i="1"/>
  <c r="MI62" i="1"/>
  <c r="IN62" i="1"/>
  <c r="DG62" i="1"/>
  <c r="EN62" i="1"/>
  <c r="N62" i="1"/>
  <c r="EA62" i="1"/>
  <c r="HI62" i="1"/>
  <c r="GL62" i="1"/>
  <c r="HO62" i="1"/>
  <c r="LD62" i="1"/>
  <c r="GO62" i="1"/>
  <c r="HU62" i="1"/>
  <c r="DN62" i="1"/>
  <c r="JY62" i="1"/>
  <c r="GU62" i="1"/>
  <c r="CM62" i="1"/>
  <c r="FB62" i="1"/>
  <c r="EO62" i="1"/>
  <c r="CZ62" i="1"/>
  <c r="HR62" i="1"/>
  <c r="FW62" i="1"/>
  <c r="AP62" i="1"/>
  <c r="MJ62" i="1"/>
  <c r="GI62" i="1"/>
  <c r="FQ62" i="1"/>
  <c r="EL62" i="1"/>
  <c r="KL62" i="1"/>
  <c r="JK62" i="1"/>
  <c r="BA62" i="1"/>
  <c r="KP62" i="1"/>
  <c r="O62" i="1"/>
  <c r="BU62" i="1"/>
  <c r="BS62" i="1"/>
  <c r="LQ62" i="1"/>
  <c r="GV62" i="1"/>
  <c r="IR62" i="1"/>
  <c r="MT62" i="1"/>
  <c r="GD62" i="1"/>
  <c r="BV62" i="1"/>
  <c r="MW62" i="1"/>
  <c r="AZ62" i="1"/>
  <c r="GP62" i="1"/>
  <c r="EK62" i="1"/>
  <c r="MA62" i="1"/>
  <c r="CB62" i="1"/>
  <c r="FP62" i="1"/>
  <c r="DF62" i="1"/>
  <c r="EI62" i="1"/>
  <c r="DU62" i="1"/>
  <c r="BP62" i="1"/>
  <c r="MH62" i="1"/>
  <c r="LX62" i="1"/>
  <c r="CV62" i="1"/>
  <c r="IK62" i="1"/>
  <c r="IB62" i="1"/>
  <c r="AU62" i="1"/>
  <c r="U62" i="1"/>
  <c r="ID62" i="1"/>
  <c r="AN62" i="1"/>
  <c r="G62" i="1"/>
  <c r="KV62" i="1"/>
  <c r="HZ62" i="1"/>
  <c r="Z62" i="1"/>
  <c r="LO62" i="1"/>
  <c r="HY62" i="1"/>
  <c r="CU62" i="1"/>
  <c r="BM62" i="1"/>
  <c r="LI62" i="1"/>
  <c r="KC62" i="1"/>
  <c r="IC62" i="1"/>
  <c r="R62" i="1"/>
  <c r="DI62" i="1"/>
  <c r="JQ62" i="1"/>
  <c r="JF62" i="1"/>
  <c r="IM62" i="1"/>
  <c r="AM62" i="1"/>
  <c r="HV62" i="1"/>
  <c r="JX62" i="1"/>
  <c r="DY62" i="1"/>
  <c r="HT62" i="1"/>
  <c r="AR62" i="1"/>
  <c r="KQ62" i="1"/>
  <c r="BK62" i="1"/>
  <c r="JN62" i="1"/>
  <c r="LY62" i="1"/>
  <c r="KJ62" i="1"/>
  <c r="CP62" i="1"/>
  <c r="BW62" i="1"/>
  <c r="JV62" i="1"/>
  <c r="HC62" i="1"/>
  <c r="CC62" i="1"/>
  <c r="JC62" i="1"/>
  <c r="GC62" i="1"/>
  <c r="FJ62" i="1"/>
  <c r="Q62" i="1"/>
  <c r="JG62" i="1"/>
  <c r="JJ62" i="1"/>
  <c r="EE62" i="1"/>
  <c r="AD62" i="1"/>
  <c r="LG62" i="1"/>
  <c r="ML62" i="1"/>
  <c r="EQ62" i="1"/>
  <c r="HL62" i="1"/>
  <c r="EX62" i="1"/>
  <c r="IF62" i="1"/>
  <c r="IW62" i="1"/>
  <c r="EU62" i="1"/>
  <c r="EV62" i="1"/>
  <c r="KN62" i="1"/>
  <c r="HQ62" i="1"/>
  <c r="IE62" i="1"/>
  <c r="IQ62" i="1"/>
  <c r="IA62" i="1"/>
  <c r="FZ62" i="1"/>
  <c r="IU62" i="1"/>
  <c r="EC62" i="1"/>
  <c r="MN62" i="1"/>
  <c r="EP62" i="1"/>
  <c r="C62" i="1"/>
  <c r="GS62" i="1"/>
  <c r="HX62" i="1"/>
  <c r="LS62" i="1"/>
  <c r="DQ62" i="1"/>
  <c r="CE62" i="1"/>
  <c r="JM62" i="1"/>
  <c r="KS62" i="1"/>
  <c r="FG62" i="1"/>
  <c r="AW62" i="1"/>
  <c r="FE62" i="1"/>
  <c r="IG62" i="1"/>
  <c r="CL62" i="1"/>
  <c r="II62" i="1"/>
  <c r="CS62" i="1"/>
  <c r="DL62" i="1"/>
  <c r="IJ62" i="1"/>
  <c r="MO62" i="1"/>
  <c r="K62" i="1"/>
  <c r="IL62" i="1"/>
  <c r="CQ64" i="20"/>
  <c r="Q64" i="20"/>
  <c r="CL64" i="20"/>
  <c r="J64" i="20"/>
  <c r="AH64" i="20"/>
  <c r="BP64" i="20"/>
  <c r="CK64" i="20"/>
  <c r="DC64" i="20"/>
  <c r="Y64" i="20"/>
  <c r="BD64" i="20"/>
  <c r="S64" i="20"/>
  <c r="CD64" i="20"/>
  <c r="CF64" i="20"/>
  <c r="CJ64" i="20"/>
  <c r="AY64" i="20"/>
  <c r="AU64" i="20"/>
  <c r="BF64" i="20"/>
  <c r="G64" i="20"/>
  <c r="BO64" i="20"/>
  <c r="AP64" i="20"/>
  <c r="AR64" i="20"/>
  <c r="CO64" i="20"/>
  <c r="CT64" i="20"/>
  <c r="CC64" i="20"/>
  <c r="BU64" i="20"/>
  <c r="DA64" i="20"/>
  <c r="CY64" i="20"/>
  <c r="CG64" i="20"/>
  <c r="CB64" i="20"/>
  <c r="E64" i="20"/>
  <c r="T64" i="20"/>
  <c r="CN64" i="20"/>
  <c r="AZ64" i="20"/>
  <c r="F64" i="20"/>
  <c r="AL64" i="20"/>
  <c r="CM64" i="20"/>
  <c r="BS64" i="20"/>
  <c r="CW64" i="20"/>
  <c r="I64" i="20"/>
  <c r="BG64" i="20"/>
  <c r="CR64" i="20"/>
  <c r="AS64" i="20"/>
  <c r="AD64" i="20"/>
  <c r="CS64" i="20"/>
  <c r="V64" i="20"/>
  <c r="BR64" i="20"/>
  <c r="DB64" i="20"/>
  <c r="CU64" i="20"/>
  <c r="AK64" i="20"/>
  <c r="X64" i="20"/>
  <c r="BJ64" i="20"/>
  <c r="K64" i="20"/>
  <c r="BN64" i="20"/>
  <c r="AO64" i="20"/>
  <c r="CI64" i="20"/>
  <c r="BM64" i="20"/>
  <c r="AX64" i="20"/>
  <c r="O64" i="20"/>
  <c r="AB64" i="20"/>
  <c r="CH64" i="20"/>
  <c r="AJ64" i="20"/>
  <c r="CV64" i="20"/>
  <c r="AA64" i="20"/>
  <c r="AI64" i="20"/>
  <c r="BX64" i="20"/>
  <c r="BH64" i="20"/>
  <c r="H64" i="20"/>
  <c r="N64" i="20"/>
  <c r="CP64" i="20"/>
  <c r="BE64" i="20"/>
  <c r="U64" i="20"/>
  <c r="Z64" i="20"/>
  <c r="AQ64" i="20"/>
  <c r="BC64" i="20"/>
  <c r="M64" i="20"/>
  <c r="AW64" i="20"/>
  <c r="R64" i="20"/>
  <c r="AF64" i="20"/>
  <c r="P64" i="20"/>
  <c r="AM64" i="20"/>
  <c r="W64" i="20"/>
  <c r="BA64" i="20"/>
  <c r="BI64" i="20"/>
  <c r="D64" i="20"/>
  <c r="CX64" i="20"/>
  <c r="AN64" i="20"/>
  <c r="AE64" i="20"/>
  <c r="BB64" i="20"/>
  <c r="CZ64" i="20"/>
  <c r="CE64" i="20"/>
  <c r="BW64" i="20"/>
  <c r="AV64" i="20"/>
  <c r="BL64" i="20"/>
  <c r="BK64" i="20"/>
  <c r="BV64" i="20"/>
  <c r="CA64" i="20"/>
  <c r="AC64" i="20"/>
  <c r="CN62" i="1"/>
  <c r="BY64" i="20"/>
  <c r="JA62" i="1"/>
  <c r="NG50" i="1"/>
  <c r="NJ50" i="1"/>
  <c r="NH50" i="1"/>
  <c r="NF50" i="1"/>
  <c r="NI50" i="1"/>
  <c r="BG52" i="20"/>
  <c r="BS52" i="20"/>
  <c r="AX52" i="20"/>
  <c r="CF52" i="20"/>
  <c r="BR52" i="20"/>
  <c r="BW52" i="20"/>
  <c r="CX52" i="20"/>
  <c r="BP52" i="20"/>
  <c r="AP52" i="20"/>
  <c r="BA52" i="20"/>
  <c r="CQ52" i="20"/>
  <c r="DT50" i="1"/>
  <c r="KT50" i="1"/>
  <c r="AS50" i="1"/>
  <c r="M50" i="1"/>
  <c r="JI50" i="1"/>
  <c r="HR50" i="1"/>
  <c r="LX50" i="1"/>
  <c r="HM50" i="1"/>
  <c r="EK50" i="1"/>
  <c r="BB50" i="1"/>
  <c r="EF50" i="1"/>
  <c r="KW50" i="1"/>
  <c r="LH50" i="1"/>
  <c r="BA50" i="1"/>
  <c r="LY50" i="1"/>
  <c r="IZ50" i="1"/>
  <c r="AR50" i="1"/>
  <c r="HT50" i="1"/>
  <c r="HY50" i="1"/>
  <c r="NB50" i="1"/>
  <c r="HS50" i="1"/>
  <c r="KO50" i="1"/>
  <c r="BJ50" i="1"/>
  <c r="DX50" i="1"/>
  <c r="LJ50" i="1"/>
  <c r="JD50" i="1"/>
  <c r="KB50" i="1"/>
  <c r="AA50" i="1"/>
  <c r="EC50" i="1"/>
  <c r="MM50" i="1"/>
  <c r="LL50" i="1"/>
  <c r="W50" i="1"/>
  <c r="ET50" i="1"/>
  <c r="LS50" i="1"/>
  <c r="KP50" i="1"/>
  <c r="JF50" i="1"/>
  <c r="HJ50" i="1"/>
  <c r="IS50" i="1"/>
  <c r="H50" i="1"/>
  <c r="BF50" i="1"/>
  <c r="MK50" i="1"/>
  <c r="EQ50" i="1"/>
  <c r="IH50" i="1"/>
  <c r="ME50" i="1"/>
  <c r="IL50" i="1"/>
  <c r="FD50" i="1"/>
  <c r="DB50" i="1"/>
  <c r="EB50" i="1"/>
  <c r="HA50" i="1"/>
  <c r="CU50" i="1"/>
  <c r="FY50" i="1"/>
  <c r="EU50" i="1"/>
  <c r="FS50" i="1"/>
  <c r="IJ50" i="1"/>
  <c r="BN50" i="1"/>
  <c r="LT50" i="1"/>
  <c r="GG50" i="1"/>
  <c r="CL50" i="1"/>
  <c r="HF50" i="1"/>
  <c r="EZ50" i="1"/>
  <c r="IG50" i="1"/>
  <c r="EE50" i="1"/>
  <c r="IB50" i="1"/>
  <c r="GV50" i="1"/>
  <c r="HW50" i="1"/>
  <c r="HP50" i="1"/>
  <c r="N50" i="1"/>
  <c r="D50" i="1"/>
  <c r="DL50" i="1"/>
  <c r="KC50" i="1"/>
  <c r="EO50" i="1"/>
  <c r="JG50" i="1"/>
  <c r="HO50" i="1"/>
  <c r="KZ50" i="1"/>
  <c r="FR50" i="1"/>
  <c r="EX50" i="1"/>
  <c r="LO50" i="1"/>
  <c r="MT50" i="1"/>
  <c r="DQ50" i="1"/>
  <c r="DW50" i="1"/>
  <c r="JQ50" i="1"/>
  <c r="MY50" i="1"/>
  <c r="II50" i="1"/>
  <c r="EI50" i="1"/>
  <c r="FO50" i="1"/>
  <c r="HD50" i="1"/>
  <c r="HU50" i="1"/>
  <c r="AT50" i="1"/>
  <c r="GL50" i="1"/>
  <c r="LW50" i="1"/>
  <c r="FI50" i="1"/>
  <c r="AY50" i="1"/>
  <c r="LB50" i="1"/>
  <c r="DF50" i="1"/>
  <c r="G50" i="1"/>
  <c r="KU50" i="1"/>
  <c r="IR50" i="1"/>
  <c r="KK50" i="1"/>
  <c r="BW50" i="1"/>
  <c r="JL50" i="1"/>
  <c r="BX50" i="1"/>
  <c r="KX50" i="1"/>
  <c r="JK50" i="1"/>
  <c r="GZ50" i="1"/>
  <c r="GX50" i="1"/>
  <c r="CO50" i="1"/>
  <c r="FQ50" i="1"/>
  <c r="FV50" i="1"/>
  <c r="KY50" i="1"/>
  <c r="CC50" i="1"/>
  <c r="P50" i="1"/>
  <c r="BS50" i="1"/>
  <c r="CK50" i="1"/>
  <c r="FM50" i="1"/>
  <c r="AZ50" i="1"/>
  <c r="BM50" i="1"/>
  <c r="DY50" i="1"/>
  <c r="AI50" i="1"/>
  <c r="EV50" i="1"/>
  <c r="BH50" i="1"/>
  <c r="CH50" i="1"/>
  <c r="KH50" i="1"/>
  <c r="LD50" i="1"/>
  <c r="GY50" i="1"/>
  <c r="BY50" i="1"/>
  <c r="CA50" i="1"/>
  <c r="C50" i="1"/>
  <c r="MN50" i="1"/>
  <c r="CT50" i="1"/>
  <c r="HI50" i="1"/>
  <c r="LU50" i="1"/>
  <c r="MU50" i="1"/>
  <c r="KV50" i="1"/>
  <c r="IY50" i="1"/>
  <c r="DU50" i="1"/>
  <c r="ML50" i="1"/>
  <c r="DH50" i="1"/>
  <c r="IT50" i="1"/>
  <c r="GT50" i="1"/>
  <c r="CE50" i="1"/>
  <c r="EL50" i="1"/>
  <c r="BD50" i="1"/>
  <c r="K50" i="1"/>
  <c r="GR50" i="1"/>
  <c r="MF50" i="1"/>
  <c r="BC50" i="1"/>
  <c r="FF50" i="1"/>
  <c r="AG50" i="1"/>
  <c r="J50" i="1"/>
  <c r="AL50" i="1"/>
  <c r="FU50" i="1"/>
  <c r="JN50" i="1"/>
  <c r="IN50" i="1"/>
  <c r="EH50" i="1"/>
  <c r="CQ50" i="1"/>
  <c r="KF50" i="1"/>
  <c r="LG50" i="1"/>
  <c r="CP50" i="1"/>
  <c r="JV50" i="1"/>
  <c r="AO50" i="1"/>
  <c r="BQ50" i="1"/>
  <c r="Y50" i="1"/>
  <c r="JU50" i="1"/>
  <c r="GF50" i="1"/>
  <c r="AP50" i="1"/>
  <c r="BL50" i="1"/>
  <c r="ED50" i="1"/>
  <c r="KL50" i="1"/>
  <c r="AD50" i="1"/>
  <c r="AX50" i="1"/>
  <c r="MB50" i="1"/>
  <c r="LE50" i="1"/>
  <c r="KG50" i="1"/>
  <c r="LC50" i="1"/>
  <c r="DO50" i="1"/>
  <c r="EN50" i="1"/>
  <c r="DC50" i="1"/>
  <c r="KE50" i="1"/>
  <c r="DM50" i="1"/>
  <c r="JA50" i="1"/>
  <c r="AJ50" i="1"/>
  <c r="IE50" i="1"/>
  <c r="LV50" i="1"/>
  <c r="HZ50" i="1"/>
  <c r="GP50" i="1"/>
  <c r="EW50" i="1"/>
  <c r="MQ50" i="1"/>
  <c r="EA50" i="1"/>
  <c r="CF50" i="1"/>
  <c r="IX50" i="1"/>
  <c r="MV50" i="1"/>
  <c r="IV50" i="1"/>
  <c r="GJ50" i="1"/>
  <c r="GN50" i="1"/>
  <c r="CN50" i="1"/>
  <c r="GB50" i="1"/>
  <c r="AH50" i="1"/>
  <c r="HG50" i="1"/>
  <c r="GU50" i="1"/>
  <c r="BK50" i="1"/>
  <c r="KJ50" i="1"/>
  <c r="DE50" i="1"/>
  <c r="GM50" i="1"/>
  <c r="MS50" i="1"/>
  <c r="MA50" i="1"/>
  <c r="FA50" i="1"/>
  <c r="IK50" i="1"/>
  <c r="DP50" i="1"/>
  <c r="JM50" i="1"/>
  <c r="LZ50" i="1"/>
  <c r="MD50" i="1"/>
  <c r="KI50" i="1"/>
  <c r="BG50" i="1"/>
  <c r="CR50" i="1"/>
  <c r="MC50" i="1"/>
  <c r="CJ50" i="1"/>
  <c r="DG50" i="1"/>
  <c r="BV50" i="1"/>
  <c r="E50" i="1"/>
  <c r="JX50" i="1"/>
  <c r="AQ50" i="1"/>
  <c r="DI50" i="1"/>
  <c r="LM50" i="1"/>
  <c r="KQ50" i="1"/>
  <c r="BZ50" i="1"/>
  <c r="DD50" i="1"/>
  <c r="CY50" i="1"/>
  <c r="GO50" i="1"/>
  <c r="KS50" i="1"/>
  <c r="FL50" i="1"/>
  <c r="CD50" i="1"/>
  <c r="CV50" i="1"/>
  <c r="KM50" i="1"/>
  <c r="DZ50" i="1"/>
  <c r="EJ50" i="1"/>
  <c r="JT50" i="1"/>
  <c r="MW50" i="1"/>
  <c r="IC50" i="1"/>
  <c r="JY50" i="1"/>
  <c r="JE50" i="1"/>
  <c r="JB50" i="1"/>
  <c r="DA50" i="1"/>
  <c r="CG50" i="1"/>
  <c r="FC50" i="1"/>
  <c r="MG50" i="1"/>
  <c r="IP50" i="1"/>
  <c r="JR50" i="1"/>
  <c r="FW50" i="1"/>
  <c r="JZ50" i="1"/>
  <c r="JC50" i="1"/>
  <c r="FZ50" i="1"/>
  <c r="LI50" i="1"/>
  <c r="FB50" i="1"/>
  <c r="AC50" i="1"/>
  <c r="IU50" i="1"/>
  <c r="DR50" i="1"/>
  <c r="KN50" i="1"/>
  <c r="BI50" i="1"/>
  <c r="Z50" i="1"/>
  <c r="FK50" i="1"/>
  <c r="MH50" i="1"/>
  <c r="KD50" i="1"/>
  <c r="EM50" i="1"/>
  <c r="BU50" i="1"/>
  <c r="AU50" i="1"/>
  <c r="JJ50" i="1"/>
  <c r="DN50" i="1"/>
  <c r="GI50" i="1"/>
  <c r="EP50" i="1"/>
  <c r="CW50" i="1"/>
  <c r="BT50" i="1"/>
  <c r="IO50" i="1"/>
  <c r="CM50" i="1"/>
  <c r="AW50" i="1"/>
  <c r="LQ50" i="1"/>
  <c r="HN50" i="1"/>
  <c r="ER50" i="1"/>
  <c r="ID50" i="1"/>
  <c r="FG50" i="1"/>
  <c r="Q50" i="1"/>
  <c r="DS50" i="1"/>
  <c r="BE50" i="1"/>
  <c r="MJ50" i="1"/>
  <c r="GD50" i="1"/>
  <c r="R50" i="1"/>
  <c r="GC50" i="1"/>
  <c r="KR50" i="1"/>
  <c r="AV50" i="1"/>
  <c r="AM50" i="1"/>
  <c r="GQ50" i="1"/>
  <c r="GK50" i="1"/>
  <c r="IQ50" i="1"/>
  <c r="MO50" i="1"/>
  <c r="F50" i="1"/>
  <c r="MI50" i="1"/>
  <c r="DJ50" i="1"/>
  <c r="U50" i="1"/>
  <c r="HE50" i="1"/>
  <c r="HL50" i="1"/>
  <c r="HH50" i="1"/>
  <c r="FH50" i="1"/>
  <c r="CI50" i="1"/>
  <c r="ES50" i="1"/>
  <c r="JP50" i="1"/>
  <c r="MZ50" i="1"/>
  <c r="AB50" i="1"/>
  <c r="MP50" i="1"/>
  <c r="GA50" i="1"/>
  <c r="DK50" i="1"/>
  <c r="FP50" i="1"/>
  <c r="IA50" i="1"/>
  <c r="AN50" i="1"/>
  <c r="DV50" i="1"/>
  <c r="LP50" i="1"/>
  <c r="MR50" i="1"/>
  <c r="IW50" i="1"/>
  <c r="FJ50" i="1"/>
  <c r="GE50" i="1"/>
  <c r="MX50" i="1"/>
  <c r="HK50" i="1"/>
  <c r="NC50" i="1"/>
  <c r="GS50" i="1"/>
  <c r="IF50" i="1"/>
  <c r="S50" i="1"/>
  <c r="HB50" i="1"/>
  <c r="BO50" i="1"/>
  <c r="V50" i="1"/>
  <c r="AK50" i="1"/>
  <c r="LA50" i="1"/>
  <c r="NA50" i="1"/>
  <c r="L50" i="1"/>
  <c r="KA50" i="1"/>
  <c r="T50" i="1"/>
  <c r="AE50" i="1"/>
  <c r="LK50" i="1"/>
  <c r="JH50" i="1"/>
  <c r="BR50" i="1"/>
  <c r="IM50" i="1"/>
  <c r="CZ50" i="1"/>
  <c r="GW50" i="1"/>
  <c r="AF50" i="1"/>
  <c r="I50" i="1"/>
  <c r="LR50" i="1"/>
  <c r="CS50" i="1"/>
  <c r="LF50" i="1"/>
  <c r="FX50" i="1"/>
  <c r="JW50" i="1"/>
  <c r="CX50" i="1"/>
  <c r="HQ50" i="1"/>
  <c r="FN50" i="1"/>
  <c r="GH50" i="1"/>
  <c r="CB50" i="1"/>
  <c r="X50" i="1"/>
  <c r="HX50" i="1"/>
  <c r="JO50" i="1"/>
  <c r="HV50" i="1"/>
  <c r="BP50" i="1"/>
  <c r="FT50" i="1"/>
  <c r="EG50" i="1"/>
  <c r="JS50" i="1"/>
  <c r="FE50" i="1"/>
  <c r="LN50" i="1"/>
  <c r="EY50" i="1"/>
  <c r="BH52" i="20"/>
  <c r="CT52" i="20"/>
  <c r="DC52" i="20"/>
  <c r="CZ52" i="20"/>
  <c r="I52" i="20"/>
  <c r="H52" i="20"/>
  <c r="E52" i="20"/>
  <c r="AR52" i="20"/>
  <c r="AG52" i="20"/>
  <c r="AF52" i="20"/>
  <c r="BI52" i="20"/>
  <c r="Y52" i="20"/>
  <c r="Q52" i="20"/>
  <c r="AH52" i="20"/>
  <c r="R52" i="20"/>
  <c r="AW52" i="20"/>
  <c r="CR52" i="20"/>
  <c r="AD52" i="20"/>
  <c r="BT52" i="20"/>
  <c r="BM52" i="20"/>
  <c r="CC52" i="20"/>
  <c r="U52" i="20"/>
  <c r="AZ52" i="20"/>
  <c r="P52" i="20"/>
  <c r="V52" i="20"/>
  <c r="J52" i="20"/>
  <c r="BJ52" i="20"/>
  <c r="CD52" i="20"/>
  <c r="O52" i="20"/>
  <c r="CY52" i="20"/>
  <c r="CU52" i="20"/>
  <c r="AM52" i="20"/>
  <c r="N52" i="20"/>
  <c r="AY52" i="20"/>
  <c r="BU52" i="20"/>
  <c r="CI52" i="20"/>
  <c r="BF52" i="20"/>
  <c r="AU52" i="20"/>
  <c r="CA52" i="20"/>
  <c r="BX52" i="20"/>
  <c r="BV52" i="20"/>
  <c r="AK52" i="20"/>
  <c r="CL52" i="20"/>
  <c r="CE52" i="20"/>
  <c r="Z52" i="20"/>
  <c r="CB52" i="20"/>
  <c r="AQ52" i="20"/>
  <c r="BB52" i="20"/>
  <c r="AT52" i="20"/>
  <c r="BL52" i="20"/>
  <c r="L52" i="20"/>
  <c r="AA52" i="20"/>
  <c r="T52" i="20"/>
  <c r="AC52" i="20"/>
  <c r="AJ52" i="20"/>
  <c r="F52" i="20"/>
  <c r="BN52" i="20"/>
  <c r="CK52" i="20"/>
  <c r="AI52" i="20"/>
  <c r="CS52" i="20"/>
  <c r="M52" i="20"/>
  <c r="DA52" i="20"/>
  <c r="W52" i="20"/>
  <c r="BO52" i="20"/>
  <c r="BQ52" i="20"/>
  <c r="CN52" i="20"/>
  <c r="CG52" i="20"/>
  <c r="AE52" i="20"/>
  <c r="BE52" i="20"/>
  <c r="AL52" i="20"/>
  <c r="CO52" i="20"/>
  <c r="CM52" i="20"/>
  <c r="S52" i="20"/>
  <c r="AB52" i="20"/>
  <c r="AV52" i="20"/>
  <c r="D52" i="20"/>
  <c r="BZ52" i="20"/>
  <c r="CH52" i="20"/>
  <c r="BD52" i="20"/>
  <c r="AN52" i="20"/>
  <c r="AO52" i="20"/>
  <c r="BY52" i="20"/>
  <c r="DB52" i="20"/>
  <c r="CV52" i="20"/>
  <c r="X52" i="20"/>
  <c r="BC52" i="20"/>
  <c r="CP52" i="20"/>
  <c r="AS52" i="20"/>
  <c r="CW52" i="20"/>
  <c r="K52" i="20"/>
  <c r="CJ52" i="20"/>
  <c r="G52" i="20"/>
  <c r="BK52" i="20"/>
  <c r="HC50" i="1"/>
  <c r="O50" i="1"/>
  <c r="NG53" i="1"/>
  <c r="NJ53" i="1"/>
  <c r="NF53" i="1"/>
  <c r="NH53" i="1"/>
  <c r="FB53" i="1"/>
  <c r="JN53" i="1"/>
  <c r="AS55" i="20"/>
  <c r="K55" i="20"/>
  <c r="MC53" i="1"/>
  <c r="BO55" i="20"/>
  <c r="CP55" i="20"/>
  <c r="LG53" i="1"/>
  <c r="BD55" i="20"/>
  <c r="CW55" i="20"/>
  <c r="BC55" i="20"/>
  <c r="CS55" i="20"/>
  <c r="AC55" i="20"/>
  <c r="D55" i="20"/>
  <c r="BN55" i="20"/>
  <c r="GG53" i="1"/>
  <c r="CG55" i="20"/>
  <c r="NB53" i="1"/>
  <c r="CB55" i="20"/>
  <c r="Q53" i="1"/>
  <c r="AI55" i="20"/>
  <c r="AF55" i="20"/>
  <c r="Z55" i="20"/>
  <c r="DO53" i="1"/>
  <c r="LZ53" i="1"/>
  <c r="KK53" i="1"/>
  <c r="CV53" i="1"/>
  <c r="KT53" i="1"/>
  <c r="KS53" i="1"/>
  <c r="KX53" i="1"/>
  <c r="BB55" i="20"/>
  <c r="FQ53" i="1"/>
  <c r="FG53" i="1"/>
  <c r="AF53" i="1"/>
  <c r="FK53" i="1"/>
  <c r="JL53" i="1"/>
  <c r="FJ53" i="1"/>
  <c r="KL53" i="1"/>
  <c r="DQ53" i="1"/>
  <c r="FO53" i="1"/>
  <c r="ER53" i="1"/>
  <c r="EZ53" i="1"/>
  <c r="AY53" i="1"/>
  <c r="CP53" i="1"/>
  <c r="AP53" i="1"/>
  <c r="HN53" i="1"/>
  <c r="JW53" i="1"/>
  <c r="FE53" i="1"/>
  <c r="HU53" i="1"/>
  <c r="IB53" i="1"/>
  <c r="BG53" i="1"/>
  <c r="DD53" i="1"/>
  <c r="LM53" i="1"/>
  <c r="KD53" i="1"/>
  <c r="BU53" i="1"/>
  <c r="KA53" i="1"/>
  <c r="ED53" i="1"/>
  <c r="X53" i="1"/>
  <c r="KP53" i="1"/>
  <c r="GR53" i="1"/>
  <c r="GN53" i="1"/>
  <c r="KC53" i="1"/>
  <c r="IJ53" i="1"/>
  <c r="MQ53" i="1"/>
  <c r="FI53" i="1"/>
  <c r="MU53" i="1"/>
  <c r="CH53" i="1"/>
  <c r="EV53" i="1"/>
  <c r="BM53" i="1"/>
  <c r="LV53" i="1"/>
  <c r="DC53" i="1"/>
  <c r="LL53" i="1"/>
  <c r="MR53" i="1"/>
  <c r="BZ53" i="1"/>
  <c r="GD53" i="1"/>
  <c r="JG53" i="1"/>
  <c r="AL53" i="1"/>
  <c r="DI53" i="1"/>
  <c r="IF53" i="1"/>
  <c r="LA53" i="1"/>
  <c r="EU53" i="1"/>
  <c r="JM53" i="1"/>
  <c r="CE53" i="1"/>
  <c r="FC53" i="1"/>
  <c r="MM53" i="1"/>
  <c r="KF53" i="1"/>
  <c r="MH53" i="1"/>
  <c r="CD53" i="1"/>
  <c r="KE53" i="1"/>
  <c r="EK53" i="1"/>
  <c r="GJ53" i="1"/>
  <c r="AW53" i="1"/>
  <c r="MS53" i="1"/>
  <c r="ML53" i="1"/>
  <c r="FF53" i="1"/>
  <c r="HL53" i="1"/>
  <c r="JI53" i="1"/>
  <c r="AR53" i="1"/>
  <c r="DM53" i="1"/>
  <c r="EP53" i="1"/>
  <c r="GB53" i="1"/>
  <c r="IA53" i="1"/>
  <c r="CJ53" i="1"/>
  <c r="AN53" i="1"/>
  <c r="EB53" i="1"/>
  <c r="DV53" i="1"/>
  <c r="GC53" i="1"/>
  <c r="GU53" i="1"/>
  <c r="MP53" i="1"/>
  <c r="DB53" i="1"/>
  <c r="AH53" i="1"/>
  <c r="ET53" i="1"/>
  <c r="FZ53" i="1"/>
  <c r="AE53" i="1"/>
  <c r="KZ53" i="1"/>
  <c r="LC53" i="1"/>
  <c r="BS53" i="1"/>
  <c r="AZ53" i="1"/>
  <c r="KU53" i="1"/>
  <c r="DE53" i="1"/>
  <c r="HQ53" i="1"/>
  <c r="LW53" i="1"/>
  <c r="MB53" i="1"/>
  <c r="BL53" i="1"/>
  <c r="CA53" i="1"/>
  <c r="G53" i="1"/>
  <c r="GO53" i="1"/>
  <c r="IY53" i="1"/>
  <c r="HI53" i="1"/>
  <c r="KY53" i="1"/>
  <c r="AD53" i="1"/>
  <c r="EF53" i="1"/>
  <c r="MI53" i="1"/>
  <c r="M53" i="1"/>
  <c r="IE53" i="1"/>
  <c r="GQ53" i="1"/>
  <c r="IH53" i="1"/>
  <c r="L53" i="1"/>
  <c r="JK53" i="1"/>
  <c r="JH53" i="1"/>
  <c r="MG53" i="1"/>
  <c r="NA53" i="1"/>
  <c r="BO53" i="1"/>
  <c r="K53" i="1"/>
  <c r="CU53" i="1"/>
  <c r="CL53" i="1"/>
  <c r="BE53" i="1"/>
  <c r="KO53" i="1"/>
  <c r="FX53" i="1"/>
  <c r="MD53" i="1"/>
  <c r="DG53" i="1"/>
  <c r="BI53" i="1"/>
  <c r="GM53" i="1"/>
  <c r="MT53" i="1"/>
  <c r="BV53" i="1"/>
  <c r="JU53" i="1"/>
  <c r="IM53" i="1"/>
  <c r="JT53" i="1"/>
  <c r="IK53" i="1"/>
  <c r="CN53" i="1"/>
  <c r="LU53" i="1"/>
  <c r="EY53" i="1"/>
  <c r="CW53" i="1"/>
  <c r="HE53" i="1"/>
  <c r="CS53" i="1"/>
  <c r="ES53" i="1"/>
  <c r="HV53" i="1"/>
  <c r="BK53" i="1"/>
  <c r="HY53" i="1"/>
  <c r="IN53" i="1"/>
  <c r="IR53" i="1"/>
  <c r="IC53" i="1"/>
  <c r="LS53" i="1"/>
  <c r="MF53" i="1"/>
  <c r="GX53" i="1"/>
  <c r="BN53" i="1"/>
  <c r="IT53" i="1"/>
  <c r="AM53" i="1"/>
  <c r="O53" i="1"/>
  <c r="EM53" i="1"/>
  <c r="GK53" i="1"/>
  <c r="DJ53" i="1"/>
  <c r="AV53" i="1"/>
  <c r="CM53" i="1"/>
  <c r="R53" i="1"/>
  <c r="E53" i="1"/>
  <c r="EH53" i="1"/>
  <c r="JX53" i="1"/>
  <c r="CR53" i="1"/>
  <c r="GW53" i="1"/>
  <c r="LE53" i="1"/>
  <c r="CB53" i="1"/>
  <c r="BC53" i="1"/>
  <c r="U53" i="1"/>
  <c r="FP53" i="1"/>
  <c r="Z53" i="1"/>
  <c r="FT53" i="1"/>
  <c r="HT53" i="1"/>
  <c r="DU53" i="1"/>
  <c r="LJ53" i="1"/>
  <c r="IQ53" i="1"/>
  <c r="KQ53" i="1"/>
  <c r="JR53" i="1"/>
  <c r="MN53" i="1"/>
  <c r="KG53" i="1"/>
  <c r="MW53" i="1"/>
  <c r="DZ53" i="1"/>
  <c r="BF53" i="1"/>
  <c r="EQ53" i="1"/>
  <c r="KB53" i="1"/>
  <c r="FA53" i="1"/>
  <c r="AJ53" i="1"/>
  <c r="KJ53" i="1"/>
  <c r="DT53" i="1"/>
  <c r="EO53" i="1"/>
  <c r="HR53" i="1"/>
  <c r="BA53" i="1"/>
  <c r="LD53" i="1"/>
  <c r="CO53" i="1"/>
  <c r="EJ53" i="1"/>
  <c r="JV53" i="1"/>
  <c r="T53" i="1"/>
  <c r="BX53" i="1"/>
  <c r="DA53" i="1"/>
  <c r="JB53" i="1"/>
  <c r="JE53" i="1"/>
  <c r="LK53" i="1"/>
  <c r="LI53" i="1"/>
  <c r="LB53" i="1"/>
  <c r="S53" i="1"/>
  <c r="HH53" i="1"/>
  <c r="IS53" i="1"/>
  <c r="LP53" i="1"/>
  <c r="BD53" i="1"/>
  <c r="GE53" i="1"/>
  <c r="MO53" i="1"/>
  <c r="MV53" i="1"/>
  <c r="LQ53" i="1"/>
  <c r="JZ53" i="1"/>
  <c r="W53" i="1"/>
  <c r="DR53" i="1"/>
  <c r="ME53" i="1"/>
  <c r="DP53" i="1"/>
  <c r="D53" i="1"/>
  <c r="FR53" i="1"/>
  <c r="CK53" i="1"/>
  <c r="BB53" i="1"/>
  <c r="KI53" i="1"/>
  <c r="CY53" i="1"/>
  <c r="DX53" i="1"/>
  <c r="FN53" i="1"/>
  <c r="JP53" i="1"/>
  <c r="CG53" i="1"/>
  <c r="V53" i="1"/>
  <c r="AI53" i="1"/>
  <c r="IX53" i="1"/>
  <c r="EI53" i="1"/>
  <c r="KW53" i="1"/>
  <c r="EL53" i="1"/>
  <c r="EE53" i="1"/>
  <c r="BT53" i="1"/>
  <c r="AO53" i="1"/>
  <c r="P53" i="1"/>
  <c r="F53" i="1"/>
  <c r="N53" i="1"/>
  <c r="CT53" i="1"/>
  <c r="DW53" i="1"/>
  <c r="FW53" i="1"/>
  <c r="HZ53" i="1"/>
  <c r="LR53" i="1"/>
  <c r="FY53" i="1"/>
  <c r="FD53" i="1"/>
  <c r="GI53" i="1"/>
  <c r="BR53" i="1"/>
  <c r="AK53" i="1"/>
  <c r="HP53" i="1"/>
  <c r="NC53" i="1"/>
  <c r="HB53" i="1"/>
  <c r="IG53" i="1"/>
  <c r="HA53" i="1"/>
  <c r="GP53" i="1"/>
  <c r="KN53" i="1"/>
  <c r="GA53" i="1"/>
  <c r="EG53" i="1"/>
  <c r="JJ53" i="1"/>
  <c r="CI53" i="1"/>
  <c r="DS53" i="1"/>
  <c r="JO53" i="1"/>
  <c r="DF53" i="1"/>
  <c r="LO53" i="1"/>
  <c r="JA53" i="1"/>
  <c r="MK53" i="1"/>
  <c r="GH53" i="1"/>
  <c r="MA53" i="1"/>
  <c r="Y53" i="1"/>
  <c r="IZ53" i="1"/>
  <c r="AT53" i="1"/>
  <c r="CC53" i="1"/>
  <c r="IP53" i="1"/>
  <c r="ID53" i="1"/>
  <c r="KM53" i="1"/>
  <c r="BJ53" i="1"/>
  <c r="EC53" i="1"/>
  <c r="CZ53" i="1"/>
  <c r="JC53" i="1"/>
  <c r="EN53" i="1"/>
  <c r="EX53" i="1"/>
  <c r="HO53" i="1"/>
  <c r="HC53" i="1"/>
  <c r="GY53" i="1"/>
  <c r="HF53" i="1"/>
  <c r="KV53" i="1"/>
  <c r="MZ53" i="1"/>
  <c r="LT53" i="1"/>
  <c r="AB53" i="1"/>
  <c r="LN53" i="1"/>
  <c r="EW53" i="1"/>
  <c r="FL53" i="1"/>
  <c r="MJ53" i="1"/>
  <c r="AC53" i="1"/>
  <c r="GV53" i="1"/>
  <c r="FS53" i="1"/>
  <c r="KH53" i="1"/>
  <c r="GL53" i="1"/>
  <c r="AS53" i="1"/>
  <c r="KR53" i="1"/>
  <c r="GZ53" i="1"/>
  <c r="IW53" i="1"/>
  <c r="MX53" i="1"/>
  <c r="HD53" i="1"/>
  <c r="JQ53" i="1"/>
  <c r="CF53" i="1"/>
  <c r="JF53" i="1"/>
  <c r="BH53" i="1"/>
  <c r="BW53" i="1"/>
  <c r="JY53" i="1"/>
  <c r="LF53" i="1"/>
  <c r="GS53" i="1"/>
  <c r="CQ53" i="1"/>
  <c r="AG53" i="1"/>
  <c r="II53" i="1"/>
  <c r="DL53" i="1"/>
  <c r="GF53" i="1"/>
  <c r="DK53" i="1"/>
  <c r="HS53" i="1"/>
  <c r="AA53" i="1"/>
  <c r="MY53" i="1"/>
  <c r="JS53" i="1"/>
  <c r="BP53" i="1"/>
  <c r="FV53" i="1"/>
  <c r="AX53" i="1"/>
  <c r="BQ53" i="1"/>
  <c r="HW53" i="1"/>
  <c r="IV53" i="1"/>
  <c r="DH53" i="1"/>
  <c r="LY53" i="1"/>
  <c r="J53" i="1"/>
  <c r="AQ53" i="1"/>
  <c r="AU53" i="1"/>
  <c r="HJ53" i="1"/>
  <c r="BY53" i="1"/>
  <c r="FU53" i="1"/>
  <c r="HK53" i="1"/>
  <c r="HG53" i="1"/>
  <c r="HM53" i="1"/>
  <c r="H53" i="1"/>
  <c r="DN53" i="1"/>
  <c r="IL53" i="1"/>
  <c r="IU53" i="1"/>
  <c r="FH53" i="1"/>
  <c r="EA53" i="1"/>
  <c r="JD53" i="1"/>
  <c r="DY53" i="1"/>
  <c r="GT53" i="1"/>
  <c r="FM53" i="1"/>
  <c r="LH53" i="1"/>
  <c r="C53" i="1"/>
  <c r="IO53" i="1"/>
  <c r="LX53" i="1"/>
  <c r="CX53" i="1"/>
  <c r="AD55" i="20"/>
  <c r="AJ55" i="20"/>
  <c r="CT55" i="20"/>
  <c r="AB55" i="20"/>
  <c r="CQ55" i="20"/>
  <c r="BS55" i="20"/>
  <c r="R55" i="20"/>
  <c r="BY55" i="20"/>
  <c r="AN55" i="20"/>
  <c r="P55" i="20"/>
  <c r="AW55" i="20"/>
  <c r="M55" i="20"/>
  <c r="BR55" i="20"/>
  <c r="BU55" i="20"/>
  <c r="BW55" i="20"/>
  <c r="AR55" i="20"/>
  <c r="AL55" i="20"/>
  <c r="CZ55" i="20"/>
  <c r="N55" i="20"/>
  <c r="CR55" i="20"/>
  <c r="BH55" i="20"/>
  <c r="G55" i="20"/>
  <c r="DB55" i="20"/>
  <c r="BX55" i="20"/>
  <c r="CL55" i="20"/>
  <c r="AT55" i="20"/>
  <c r="AK55" i="20"/>
  <c r="BJ55" i="20"/>
  <c r="H55" i="20"/>
  <c r="CM55" i="20"/>
  <c r="CC55" i="20"/>
  <c r="S55" i="20"/>
  <c r="BV55" i="20"/>
  <c r="BM55" i="20"/>
  <c r="AY55" i="20"/>
  <c r="AM55" i="20"/>
  <c r="CF55" i="20"/>
  <c r="F55" i="20"/>
  <c r="CO55" i="20"/>
  <c r="CN55" i="20"/>
  <c r="DA55" i="20"/>
  <c r="AV55" i="20"/>
  <c r="J55" i="20"/>
  <c r="W55" i="20"/>
  <c r="AG55" i="20"/>
  <c r="BG55" i="20"/>
  <c r="CK55" i="20"/>
  <c r="Q55" i="20"/>
  <c r="CJ55" i="20"/>
  <c r="BE55" i="20"/>
  <c r="AP55" i="20"/>
  <c r="CX55" i="20"/>
  <c r="BF55" i="20"/>
  <c r="BT55" i="20"/>
  <c r="AZ55" i="20"/>
  <c r="V55" i="20"/>
  <c r="CA55" i="20"/>
  <c r="O55" i="20"/>
  <c r="AH55" i="20"/>
  <c r="AO55" i="20"/>
  <c r="CH55" i="20"/>
  <c r="BL55" i="20"/>
  <c r="AX55" i="20"/>
  <c r="BP55" i="20"/>
  <c r="CU55" i="20"/>
  <c r="BA55" i="20"/>
  <c r="BK55" i="20"/>
  <c r="CV55" i="20"/>
  <c r="AU55" i="20"/>
  <c r="X55" i="20"/>
  <c r="T55" i="20"/>
  <c r="L55" i="20"/>
  <c r="I55" i="20"/>
  <c r="AA55" i="20"/>
  <c r="CD55" i="20"/>
  <c r="AQ55" i="20"/>
  <c r="BI55" i="20"/>
  <c r="CE55" i="20"/>
  <c r="CI55" i="20"/>
  <c r="Y55" i="20"/>
  <c r="DC55" i="20"/>
  <c r="AE55" i="20"/>
  <c r="U55" i="20"/>
  <c r="CY55" i="20"/>
  <c r="BZ55" i="20"/>
  <c r="E55" i="20"/>
  <c r="NI53" i="1"/>
  <c r="I53" i="1"/>
  <c r="HX53" i="1"/>
  <c r="BQ55" i="20"/>
  <c r="NG61" i="1"/>
  <c r="NJ61" i="1"/>
  <c r="NF61" i="1"/>
  <c r="NH61" i="1"/>
  <c r="NI61" i="1"/>
  <c r="HA61" i="1"/>
  <c r="LT61" i="1"/>
  <c r="EG61" i="1"/>
  <c r="BR61" i="1"/>
  <c r="KH61" i="1"/>
  <c r="GQ61" i="1"/>
  <c r="HD61" i="1"/>
  <c r="EL61" i="1"/>
  <c r="CI61" i="1"/>
  <c r="AX61" i="1"/>
  <c r="GR61" i="1"/>
  <c r="BQ61" i="1"/>
  <c r="HT61" i="1"/>
  <c r="KA61" i="1"/>
  <c r="CW61" i="1"/>
  <c r="HJ61" i="1"/>
  <c r="GK61" i="1"/>
  <c r="LY61" i="1"/>
  <c r="MR61" i="1"/>
  <c r="EB61" i="1"/>
  <c r="JW61" i="1"/>
  <c r="M61" i="1"/>
  <c r="HW61" i="1"/>
  <c r="DS61" i="1"/>
  <c r="LO61" i="1"/>
  <c r="GU61" i="1"/>
  <c r="CZ61" i="1"/>
  <c r="HQ61" i="1"/>
  <c r="H61" i="1"/>
  <c r="LG61" i="1"/>
  <c r="EN61" i="1"/>
  <c r="JA61" i="1"/>
  <c r="DF61" i="1"/>
  <c r="EZ61" i="1"/>
  <c r="MZ61" i="1"/>
  <c r="DI61" i="1"/>
  <c r="AF61" i="1"/>
  <c r="NB61" i="1"/>
  <c r="LN61" i="1"/>
  <c r="BI61" i="1"/>
  <c r="LC61" i="1"/>
  <c r="GH61" i="1"/>
  <c r="LQ61" i="1"/>
  <c r="KR61" i="1"/>
  <c r="EY61" i="1"/>
  <c r="LD61" i="1"/>
  <c r="BK61" i="1"/>
  <c r="AL61" i="1"/>
  <c r="GB61" i="1"/>
  <c r="KN61" i="1"/>
  <c r="HI61" i="1"/>
  <c r="GI61" i="1"/>
  <c r="JO61" i="1"/>
  <c r="E61" i="1"/>
  <c r="FP61" i="1"/>
  <c r="MV61" i="1"/>
  <c r="FX61" i="1"/>
  <c r="HN61" i="1"/>
  <c r="S61" i="1"/>
  <c r="FE61" i="1"/>
  <c r="AY61" i="1"/>
  <c r="HO61" i="1"/>
  <c r="IV61" i="1"/>
  <c r="DN61" i="1"/>
  <c r="CG61" i="1"/>
  <c r="HV61" i="1"/>
  <c r="FG61" i="1"/>
  <c r="BK63" i="20"/>
  <c r="KU61" i="1"/>
  <c r="EF61" i="1"/>
  <c r="MO61" i="1"/>
  <c r="KJ61" i="1"/>
  <c r="GX61" i="1"/>
  <c r="BZ61" i="1"/>
  <c r="CD61" i="1"/>
  <c r="BS63" i="20"/>
  <c r="EE61" i="1"/>
  <c r="CU61" i="1"/>
  <c r="BU61" i="1"/>
  <c r="MP61" i="1"/>
  <c r="CC61" i="1"/>
  <c r="MJ61" i="1"/>
  <c r="L61" i="1"/>
  <c r="FM61" i="1"/>
  <c r="GD61" i="1"/>
  <c r="JH61" i="1"/>
  <c r="HC61" i="1"/>
  <c r="FB61" i="1"/>
  <c r="BH61" i="1"/>
  <c r="MC61" i="1"/>
  <c r="HG61" i="1"/>
  <c r="HK61" i="1"/>
  <c r="FV61" i="1"/>
  <c r="Q61" i="1"/>
  <c r="KL61" i="1"/>
  <c r="CB61" i="1"/>
  <c r="AU61" i="1"/>
  <c r="MD61" i="1"/>
  <c r="JM61" i="1"/>
  <c r="CA61" i="1"/>
  <c r="JE61" i="1"/>
  <c r="BN61" i="1"/>
  <c r="AJ61" i="1"/>
  <c r="LW61" i="1"/>
  <c r="ML61" i="1"/>
  <c r="KF61" i="1"/>
  <c r="LL61" i="1"/>
  <c r="GJ61" i="1"/>
  <c r="GO61" i="1"/>
  <c r="KX61" i="1"/>
  <c r="BP61" i="1"/>
  <c r="EQ61" i="1"/>
  <c r="BC63" i="20"/>
  <c r="HH61" i="1"/>
  <c r="HB61" i="1"/>
  <c r="MH61" i="1"/>
  <c r="R61" i="1"/>
  <c r="DM61" i="1"/>
  <c r="AW61" i="1"/>
  <c r="DL61" i="1"/>
  <c r="BG61" i="1"/>
  <c r="GC61" i="1"/>
  <c r="DW61" i="1"/>
  <c r="DP61" i="1"/>
  <c r="CY61" i="1"/>
  <c r="EI61" i="1"/>
  <c r="LJ61" i="1"/>
  <c r="DB61" i="1"/>
  <c r="MA61" i="1"/>
  <c r="W61" i="1"/>
  <c r="FC61" i="1"/>
  <c r="CT61" i="1"/>
  <c r="KP61" i="1"/>
  <c r="AB61" i="1"/>
  <c r="EW61" i="1"/>
  <c r="BB61" i="1"/>
  <c r="DQ61" i="1"/>
  <c r="AK61" i="1"/>
  <c r="JL61" i="1"/>
  <c r="JG61" i="1"/>
  <c r="JS61" i="1"/>
  <c r="KS61" i="1"/>
  <c r="DR61" i="1"/>
  <c r="MT61" i="1"/>
  <c r="JJ61" i="1"/>
  <c r="FK61" i="1"/>
  <c r="FJ61" i="1"/>
  <c r="CP61" i="1"/>
  <c r="AP61" i="1"/>
  <c r="DX61" i="1"/>
  <c r="U61" i="1"/>
  <c r="KE61" i="1"/>
  <c r="CM61" i="1"/>
  <c r="DT61" i="1"/>
  <c r="AV61" i="1"/>
  <c r="ES61" i="1"/>
  <c r="KZ61" i="1"/>
  <c r="NC61" i="1"/>
  <c r="FA61" i="1"/>
  <c r="EP61" i="1"/>
  <c r="ME61" i="1"/>
  <c r="D61" i="1"/>
  <c r="KC61" i="1"/>
  <c r="IX61" i="1"/>
  <c r="KG61" i="1"/>
  <c r="LH61" i="1"/>
  <c r="EU61" i="1"/>
  <c r="GP61" i="1"/>
  <c r="DE61" i="1"/>
  <c r="LS61" i="1"/>
  <c r="GF61" i="1"/>
  <c r="AT61" i="1"/>
  <c r="AC61" i="1"/>
  <c r="FN61" i="1"/>
  <c r="CX61" i="1"/>
  <c r="KQ61" i="1"/>
  <c r="I61" i="1"/>
  <c r="P61" i="1"/>
  <c r="DD61" i="1"/>
  <c r="JZ61" i="1"/>
  <c r="JD61" i="1"/>
  <c r="IN61" i="1"/>
  <c r="V61" i="1"/>
  <c r="LB61" i="1"/>
  <c r="CK61" i="1"/>
  <c r="MF61" i="1"/>
  <c r="JQ61" i="1"/>
  <c r="BO61" i="1"/>
  <c r="GS61" i="1"/>
  <c r="JR61" i="1"/>
  <c r="KV61" i="1"/>
  <c r="F61" i="1"/>
  <c r="KI61" i="1"/>
  <c r="CE61" i="1"/>
  <c r="CL61" i="1"/>
  <c r="BD61" i="1"/>
  <c r="HR61" i="1"/>
  <c r="AO61" i="1"/>
  <c r="GL61" i="1"/>
  <c r="J61" i="1"/>
  <c r="MI61" i="1"/>
  <c r="BL61" i="1"/>
  <c r="JF61" i="1"/>
  <c r="LZ61" i="1"/>
  <c r="BQ63" i="20"/>
  <c r="FW61" i="1"/>
  <c r="BC61" i="1"/>
  <c r="HL61" i="1"/>
  <c r="JN61" i="1"/>
  <c r="CS61" i="1"/>
  <c r="LU61" i="1"/>
  <c r="CN61" i="1"/>
  <c r="DG61" i="1"/>
  <c r="FI61" i="1"/>
  <c r="DZ61" i="1"/>
  <c r="IS61" i="1"/>
  <c r="IQ61" i="1"/>
  <c r="K61" i="1"/>
  <c r="MQ61" i="1"/>
  <c r="MG61" i="1"/>
  <c r="AZ61" i="1"/>
  <c r="GN61" i="1"/>
  <c r="HX61" i="1"/>
  <c r="AM61" i="1"/>
  <c r="BE61" i="1"/>
  <c r="HS61" i="1"/>
  <c r="CH61" i="1"/>
  <c r="FU61" i="1"/>
  <c r="BT61" i="1"/>
  <c r="EC61" i="1"/>
  <c r="AD61" i="1"/>
  <c r="JV61" i="1"/>
  <c r="MS61" i="1"/>
  <c r="GV61" i="1"/>
  <c r="BS61" i="1"/>
  <c r="Z61" i="1"/>
  <c r="HU61" i="1"/>
  <c r="IZ61" i="1"/>
  <c r="JC61" i="1"/>
  <c r="X61" i="1"/>
  <c r="AG61" i="1"/>
  <c r="LA61" i="1"/>
  <c r="BF61" i="1"/>
  <c r="GZ61" i="1"/>
  <c r="LP61" i="1"/>
  <c r="FS61" i="1"/>
  <c r="AT63" i="20"/>
  <c r="AR61" i="1"/>
  <c r="HE61" i="1"/>
  <c r="IY61" i="1"/>
  <c r="JP61" i="1"/>
  <c r="MX61" i="1"/>
  <c r="DJ61" i="1"/>
  <c r="LR61" i="1"/>
  <c r="EJ61" i="1"/>
  <c r="KT61" i="1"/>
  <c r="JX61" i="1"/>
  <c r="DV61" i="1"/>
  <c r="AA61" i="1"/>
  <c r="JU61" i="1"/>
  <c r="KY61" i="1"/>
  <c r="MU61" i="1"/>
  <c r="AS61" i="1"/>
  <c r="IT61" i="1"/>
  <c r="CR61" i="1"/>
  <c r="ED61" i="1"/>
  <c r="LK61" i="1"/>
  <c r="IP61" i="1"/>
  <c r="ER61" i="1"/>
  <c r="BV61" i="1"/>
  <c r="IU61" i="1"/>
  <c r="MM61" i="1"/>
  <c r="BW61" i="1"/>
  <c r="Y61" i="1"/>
  <c r="FZ61" i="1"/>
  <c r="IR61" i="1"/>
  <c r="LX61" i="1"/>
  <c r="FH61" i="1"/>
  <c r="LM61" i="1"/>
  <c r="CQ61" i="1"/>
  <c r="GM61" i="1"/>
  <c r="EO61" i="1"/>
  <c r="DY61" i="1"/>
  <c r="MK61" i="1"/>
  <c r="FR61" i="1"/>
  <c r="HF61" i="1"/>
  <c r="DK61" i="1"/>
  <c r="II61" i="1"/>
  <c r="GE61" i="1"/>
  <c r="IW61" i="1"/>
  <c r="AI61" i="1"/>
  <c r="DA61" i="1"/>
  <c r="IF61" i="1"/>
  <c r="FO61" i="1"/>
  <c r="FL61" i="1"/>
  <c r="IJ61" i="1"/>
  <c r="KM61" i="1"/>
  <c r="G61" i="1"/>
  <c r="EV61" i="1"/>
  <c r="C61" i="1"/>
  <c r="FY61" i="1"/>
  <c r="AE61" i="1"/>
  <c r="FT61" i="1"/>
  <c r="HY61" i="1"/>
  <c r="LV61" i="1"/>
  <c r="JT61" i="1"/>
  <c r="AH61" i="1"/>
  <c r="IA61" i="1"/>
  <c r="CV61" i="1"/>
  <c r="MN61" i="1"/>
  <c r="KO61" i="1"/>
  <c r="FQ61" i="1"/>
  <c r="IO61" i="1"/>
  <c r="BA61" i="1"/>
  <c r="HM61" i="1"/>
  <c r="CO61" i="1"/>
  <c r="FF61" i="1"/>
  <c r="DH61" i="1"/>
  <c r="IH61" i="1"/>
  <c r="EA61" i="1"/>
  <c r="AN61" i="1"/>
  <c r="EM61" i="1"/>
  <c r="IG61" i="1"/>
  <c r="O61" i="1"/>
  <c r="HZ61" i="1"/>
  <c r="JI61" i="1"/>
  <c r="EK61" i="1"/>
  <c r="GT61" i="1"/>
  <c r="ET61" i="1"/>
  <c r="LE61" i="1"/>
  <c r="MB61" i="1"/>
  <c r="GA61" i="1"/>
  <c r="DU61" i="1"/>
  <c r="KW61" i="1"/>
  <c r="IE61" i="1"/>
  <c r="CJ61" i="1"/>
  <c r="NA61" i="1"/>
  <c r="IL61" i="1"/>
  <c r="EH61" i="1"/>
  <c r="GG61" i="1"/>
  <c r="LI61" i="1"/>
  <c r="DO61" i="1"/>
  <c r="MW61" i="1"/>
  <c r="HP61" i="1"/>
  <c r="KK61" i="1"/>
  <c r="DC61" i="1"/>
  <c r="BX61" i="1"/>
  <c r="KD61" i="1"/>
  <c r="JK61" i="1"/>
  <c r="MY61" i="1"/>
  <c r="BM61" i="1"/>
  <c r="BJ61" i="1"/>
  <c r="JY61" i="1"/>
  <c r="ID61" i="1"/>
  <c r="GY61" i="1"/>
  <c r="LF61" i="1"/>
  <c r="BY61" i="1"/>
  <c r="FD61" i="1"/>
  <c r="T61" i="1"/>
  <c r="AQ61" i="1"/>
  <c r="CF61" i="1"/>
  <c r="JB61" i="1"/>
  <c r="IK61" i="1"/>
  <c r="GW61" i="1"/>
  <c r="IM61" i="1"/>
  <c r="IC61" i="1"/>
  <c r="IB61" i="1"/>
  <c r="N61" i="1"/>
  <c r="CD63" i="20"/>
  <c r="CE63" i="20"/>
  <c r="BV63" i="20"/>
  <c r="BU63" i="20"/>
  <c r="AM63" i="20"/>
  <c r="M63" i="20"/>
  <c r="BZ63" i="20"/>
  <c r="CT63" i="20"/>
  <c r="CF63" i="20"/>
  <c r="AC63" i="20"/>
  <c r="DC63" i="20"/>
  <c r="BD63" i="20"/>
  <c r="AB63" i="20"/>
  <c r="AG63" i="20"/>
  <c r="AD63" i="20"/>
  <c r="AL63" i="20"/>
  <c r="AY63" i="20"/>
  <c r="BW63" i="20"/>
  <c r="CJ63" i="20"/>
  <c r="CK63" i="20"/>
  <c r="AV63" i="20"/>
  <c r="P63" i="20"/>
  <c r="AH63" i="20"/>
  <c r="CO63" i="20"/>
  <c r="CU63" i="20"/>
  <c r="CZ63" i="20"/>
  <c r="BI63" i="20"/>
  <c r="CR63" i="20"/>
  <c r="BL63" i="20"/>
  <c r="D63" i="20"/>
  <c r="E63" i="20"/>
  <c r="BX63" i="20"/>
  <c r="AJ63" i="20"/>
  <c r="AK63" i="20"/>
  <c r="DB63" i="20"/>
  <c r="AI63" i="20"/>
  <c r="V63" i="20"/>
  <c r="AP63" i="20"/>
  <c r="Z63" i="20"/>
  <c r="CM63" i="20"/>
  <c r="AX63" i="20"/>
  <c r="BB63" i="20"/>
  <c r="F63" i="20"/>
  <c r="BH63" i="20"/>
  <c r="CN63" i="20"/>
  <c r="AA63" i="20"/>
  <c r="H63" i="20"/>
  <c r="BN63" i="20"/>
  <c r="W63" i="20"/>
  <c r="DA63" i="20"/>
  <c r="BG63" i="20"/>
  <c r="BA63" i="20"/>
  <c r="O63" i="20"/>
  <c r="CV63" i="20"/>
  <c r="I63" i="20"/>
  <c r="BF63" i="20"/>
  <c r="BE63" i="20"/>
  <c r="CX63" i="20"/>
  <c r="CH63" i="20"/>
  <c r="CI63" i="20"/>
  <c r="AW63" i="20"/>
  <c r="CW63" i="20"/>
  <c r="CS63" i="20"/>
  <c r="K63" i="20"/>
  <c r="BJ63" i="20"/>
  <c r="AQ63" i="20"/>
  <c r="CC63" i="20"/>
  <c r="S63" i="20"/>
  <c r="N63" i="20"/>
  <c r="BR63" i="20"/>
  <c r="U63" i="20"/>
  <c r="R63" i="20"/>
  <c r="Q63" i="20"/>
  <c r="BM63" i="20"/>
  <c r="AR63" i="20"/>
  <c r="BY63" i="20"/>
  <c r="Y63" i="20"/>
  <c r="CY63" i="20"/>
  <c r="BT63" i="20"/>
  <c r="CP63" i="20"/>
  <c r="CA63" i="20"/>
  <c r="AO63" i="20"/>
  <c r="L63" i="20"/>
  <c r="BO63" i="20"/>
  <c r="G63" i="20"/>
  <c r="T63" i="20"/>
  <c r="X63" i="20"/>
  <c r="AU63" i="20"/>
  <c r="CB63" i="20"/>
  <c r="CQ63" i="20"/>
  <c r="CL63" i="20"/>
  <c r="BP63" i="20"/>
  <c r="AS63" i="20"/>
  <c r="AZ63" i="20"/>
  <c r="J63" i="20"/>
  <c r="AN63" i="20"/>
  <c r="AE63" i="20"/>
  <c r="AF63" i="20"/>
  <c r="CG63" i="20"/>
  <c r="KB61" i="1"/>
  <c r="EX61" i="1"/>
  <c r="NG69" i="1"/>
  <c r="NF69" i="1"/>
  <c r="NI69" i="1"/>
  <c r="NH69" i="1"/>
  <c r="JB69" i="1"/>
  <c r="FU69" i="1"/>
  <c r="E69" i="1"/>
  <c r="LB69" i="1"/>
  <c r="KW69" i="1"/>
  <c r="KN69" i="1"/>
  <c r="K69" i="1"/>
  <c r="GW69" i="1"/>
  <c r="KL69" i="1"/>
  <c r="MF69" i="1"/>
  <c r="GK69" i="1"/>
  <c r="JM69" i="1"/>
  <c r="HF69" i="1"/>
  <c r="JU69" i="1"/>
  <c r="M69" i="1"/>
  <c r="JY69" i="1"/>
  <c r="FS69" i="1"/>
  <c r="KA69" i="1"/>
  <c r="EV69" i="1"/>
  <c r="Z71" i="20"/>
  <c r="HK69" i="1"/>
  <c r="LK69" i="1"/>
  <c r="Q69" i="1"/>
  <c r="GY69" i="1"/>
  <c r="AK69" i="1"/>
  <c r="AC69" i="1"/>
  <c r="CT69" i="1"/>
  <c r="HC69" i="1"/>
  <c r="LC69" i="1"/>
  <c r="GR69" i="1"/>
  <c r="IR69" i="1"/>
  <c r="JO69" i="1"/>
  <c r="FA69" i="1"/>
  <c r="HO69" i="1"/>
  <c r="MV69" i="1"/>
  <c r="JD69" i="1"/>
  <c r="HB69" i="1"/>
  <c r="L69" i="1"/>
  <c r="GZ69" i="1"/>
  <c r="AR69" i="1"/>
  <c r="BW69" i="1"/>
  <c r="AE69" i="1"/>
  <c r="BH69" i="1"/>
  <c r="IV69" i="1"/>
  <c r="AS71" i="20"/>
  <c r="HS69" i="1"/>
  <c r="HX69" i="1"/>
  <c r="JT69" i="1"/>
  <c r="KO69" i="1"/>
  <c r="JC69" i="1"/>
  <c r="AI69" i="1"/>
  <c r="JK69" i="1"/>
  <c r="BA69" i="1"/>
  <c r="LM69" i="1"/>
  <c r="DQ69" i="1"/>
  <c r="JP69" i="1"/>
  <c r="MH69" i="1"/>
  <c r="GX69" i="1"/>
  <c r="JA69" i="1"/>
  <c r="HU69" i="1"/>
  <c r="FW69" i="1"/>
  <c r="GB69" i="1"/>
  <c r="LL69" i="1"/>
  <c r="BQ69" i="1"/>
  <c r="JH69" i="1"/>
  <c r="KJ69" i="1"/>
  <c r="CF69" i="1"/>
  <c r="AP69" i="1"/>
  <c r="LF69" i="1"/>
  <c r="HG69" i="1"/>
  <c r="AM69" i="1"/>
  <c r="Z69" i="1"/>
  <c r="KF69" i="1"/>
  <c r="MX69" i="1"/>
  <c r="JS69" i="1"/>
  <c r="IZ69" i="1"/>
  <c r="HP69" i="1"/>
  <c r="EW69" i="1"/>
  <c r="EF69" i="1"/>
  <c r="KB69" i="1"/>
  <c r="LD69" i="1"/>
  <c r="LT69" i="1"/>
  <c r="T69" i="1"/>
  <c r="GP69" i="1"/>
  <c r="AN69" i="1"/>
  <c r="AJ69" i="1"/>
  <c r="EG69" i="1"/>
  <c r="AF69" i="1"/>
  <c r="MO69" i="1"/>
  <c r="KM69" i="1"/>
  <c r="HW69" i="1"/>
  <c r="LA69" i="1"/>
  <c r="BG69" i="1"/>
  <c r="LZ69" i="1"/>
  <c r="JX69" i="1"/>
  <c r="KX69" i="1"/>
  <c r="MI69" i="1"/>
  <c r="EN69" i="1"/>
  <c r="DP69" i="1"/>
  <c r="BP69" i="1"/>
  <c r="BT69" i="1"/>
  <c r="BX69" i="1"/>
  <c r="AA69" i="1"/>
  <c r="N69" i="1"/>
  <c r="GJ69" i="1"/>
  <c r="DC69" i="1"/>
  <c r="LJ69" i="1"/>
  <c r="LP69" i="1"/>
  <c r="MB69" i="1"/>
  <c r="LV69" i="1"/>
  <c r="IP69" i="1"/>
  <c r="AZ69" i="1"/>
  <c r="D69" i="1"/>
  <c r="AQ69" i="1"/>
  <c r="MR69" i="1"/>
  <c r="GF69" i="1"/>
  <c r="LQ69" i="1"/>
  <c r="JL69" i="1"/>
  <c r="HL69" i="1"/>
  <c r="DB69" i="1"/>
  <c r="JW69" i="1"/>
  <c r="CV69" i="1"/>
  <c r="V69" i="1"/>
  <c r="BZ69" i="1"/>
  <c r="KE69" i="1"/>
  <c r="IM69" i="1"/>
  <c r="H69" i="1"/>
  <c r="LU69" i="1"/>
  <c r="KV69" i="1"/>
  <c r="F69" i="1"/>
  <c r="IW69" i="1"/>
  <c r="GG69" i="1"/>
  <c r="JN69" i="1"/>
  <c r="KP69" i="1"/>
  <c r="IU69" i="1"/>
  <c r="KZ69" i="1"/>
  <c r="AH71" i="20"/>
  <c r="R69" i="1"/>
  <c r="O69" i="1"/>
  <c r="LN69" i="1"/>
  <c r="FT69" i="1"/>
  <c r="G69" i="1"/>
  <c r="JJ69" i="1"/>
  <c r="KQ69" i="1"/>
  <c r="MY69" i="1"/>
  <c r="HD69" i="1"/>
  <c r="CD69" i="1"/>
  <c r="CM69" i="1"/>
  <c r="BO69" i="1"/>
  <c r="KG69" i="1"/>
  <c r="LG69" i="1"/>
  <c r="AY69" i="1"/>
  <c r="J69" i="1"/>
  <c r="HM69" i="1"/>
  <c r="MG69" i="1"/>
  <c r="BK69" i="1"/>
  <c r="AU69" i="1"/>
  <c r="S69" i="1"/>
  <c r="HR69" i="1"/>
  <c r="CK69" i="1"/>
  <c r="LS69" i="1"/>
  <c r="BS69" i="1"/>
  <c r="HN69" i="1"/>
  <c r="GV69" i="1"/>
  <c r="LO69" i="1"/>
  <c r="LR69" i="1"/>
  <c r="BR69" i="1"/>
  <c r="EO69" i="1"/>
  <c r="KU69" i="1"/>
  <c r="LI69" i="1"/>
  <c r="HQ69" i="1"/>
  <c r="JE69" i="1"/>
  <c r="IY69" i="1"/>
  <c r="BV69" i="1"/>
  <c r="JQ69" i="1"/>
  <c r="FE69" i="1"/>
  <c r="HV69" i="1"/>
  <c r="FQ69" i="1"/>
  <c r="MC69" i="1"/>
  <c r="U69" i="1"/>
  <c r="JF69" i="1"/>
  <c r="JV69" i="1"/>
  <c r="KC69" i="1"/>
  <c r="KH69" i="1"/>
  <c r="IT69" i="1"/>
  <c r="W69" i="1"/>
  <c r="AG69" i="1"/>
  <c r="KT69" i="1"/>
  <c r="CL69" i="1"/>
  <c r="HA69" i="1"/>
  <c r="AS69" i="1"/>
  <c r="KD69" i="1"/>
  <c r="AT69" i="1"/>
  <c r="BJ69" i="1"/>
  <c r="ML69" i="1"/>
  <c r="BF69" i="1"/>
  <c r="P69" i="1"/>
  <c r="GI69" i="1"/>
  <c r="MP69" i="1"/>
  <c r="I69" i="1"/>
  <c r="AD69" i="1"/>
  <c r="IX69" i="1"/>
  <c r="AB69" i="1"/>
  <c r="DA69" i="1"/>
  <c r="AL69" i="1"/>
  <c r="JZ69" i="1"/>
  <c r="DR69" i="1"/>
  <c r="BN69" i="1"/>
  <c r="MD69" i="1"/>
  <c r="HE69" i="1"/>
  <c r="AH69" i="1"/>
  <c r="GO69" i="1"/>
  <c r="IN69" i="1"/>
  <c r="KY69" i="1"/>
  <c r="BR71" i="20"/>
  <c r="MW69" i="1"/>
  <c r="CG69" i="1"/>
  <c r="FL69" i="1"/>
  <c r="GM69" i="1"/>
  <c r="KK69" i="1"/>
  <c r="JR69" i="1"/>
  <c r="AX69" i="1"/>
  <c r="BE69" i="1"/>
  <c r="Y69" i="1"/>
  <c r="JI69" i="1"/>
  <c r="AO69" i="1"/>
  <c r="IS69" i="1"/>
  <c r="BU69" i="1"/>
  <c r="IQ69" i="1"/>
  <c r="BB69" i="1"/>
  <c r="MT69" i="1"/>
  <c r="MS69" i="1"/>
  <c r="EH69" i="1"/>
  <c r="GH69" i="1"/>
  <c r="CX69" i="1"/>
  <c r="GC69" i="1"/>
  <c r="FY69" i="1"/>
  <c r="GL69" i="1"/>
  <c r="BC69" i="1"/>
  <c r="MJ69" i="1"/>
  <c r="CN69" i="1"/>
  <c r="CP69" i="1"/>
  <c r="KR69" i="1"/>
  <c r="FK69" i="1"/>
  <c r="ME69" i="1"/>
  <c r="CE69" i="1"/>
  <c r="DW69" i="1"/>
  <c r="LH69" i="1"/>
  <c r="AV69" i="1"/>
  <c r="CR69" i="1"/>
  <c r="DD69" i="1"/>
  <c r="GA69" i="1"/>
  <c r="MM69" i="1"/>
  <c r="DL69" i="1"/>
  <c r="BD69" i="1"/>
  <c r="C69" i="1"/>
  <c r="EX69" i="1"/>
  <c r="KS69" i="1"/>
  <c r="BM69" i="1"/>
  <c r="CI69" i="1"/>
  <c r="MZ69" i="1"/>
  <c r="IK69" i="1"/>
  <c r="DE69" i="1"/>
  <c r="IG69" i="1"/>
  <c r="BY69" i="1"/>
  <c r="MU69" i="1"/>
  <c r="EI69" i="1"/>
  <c r="NC69" i="1"/>
  <c r="EJ69" i="1"/>
  <c r="FZ69" i="1"/>
  <c r="BL69" i="1"/>
  <c r="GS69" i="1"/>
  <c r="MA69" i="1"/>
  <c r="DZ69" i="1"/>
  <c r="NA69" i="1"/>
  <c r="HI69" i="1"/>
  <c r="IA69" i="1"/>
  <c r="FH69" i="1"/>
  <c r="DM69" i="1"/>
  <c r="MK69" i="1"/>
  <c r="DV69" i="1"/>
  <c r="IC69" i="1"/>
  <c r="ES69" i="1"/>
  <c r="EY69" i="1"/>
  <c r="EE69" i="1"/>
  <c r="DF69" i="1"/>
  <c r="FN69" i="1"/>
  <c r="CQ69" i="1"/>
  <c r="IB69" i="1"/>
  <c r="FO69" i="1"/>
  <c r="CO69" i="1"/>
  <c r="DN69" i="1"/>
  <c r="DK69" i="1"/>
  <c r="DJ69" i="1"/>
  <c r="EA69" i="1"/>
  <c r="EB69" i="1"/>
  <c r="DG69" i="1"/>
  <c r="EP69" i="1"/>
  <c r="HZ69" i="1"/>
  <c r="GQ69" i="1"/>
  <c r="CY69" i="1"/>
  <c r="IH69" i="1"/>
  <c r="LY69" i="1"/>
  <c r="X69" i="1"/>
  <c r="EL69" i="1"/>
  <c r="EC69" i="1"/>
  <c r="CU69" i="1"/>
  <c r="KI69" i="1"/>
  <c r="II69" i="1"/>
  <c r="ET69" i="1"/>
  <c r="IL69" i="1"/>
  <c r="FF69" i="1"/>
  <c r="DT69" i="1"/>
  <c r="IE69" i="1"/>
  <c r="EZ69" i="1"/>
  <c r="DO69" i="1"/>
  <c r="LX69" i="1"/>
  <c r="CC69" i="1"/>
  <c r="MN69" i="1"/>
  <c r="GD69" i="1"/>
  <c r="ED69" i="1"/>
  <c r="CJ69" i="1"/>
  <c r="LE69" i="1"/>
  <c r="CB69" i="1"/>
  <c r="FI69" i="1"/>
  <c r="DU69" i="1"/>
  <c r="DI69" i="1"/>
  <c r="HY69" i="1"/>
  <c r="FX69" i="1"/>
  <c r="DH69" i="1"/>
  <c r="FB69" i="1"/>
  <c r="ER69" i="1"/>
  <c r="GE69" i="1"/>
  <c r="FM69" i="1"/>
  <c r="GT69" i="1"/>
  <c r="FR69" i="1"/>
  <c r="EM69" i="1"/>
  <c r="CS69" i="1"/>
  <c r="HH69" i="1"/>
  <c r="IJ69" i="1"/>
  <c r="DS69" i="1"/>
  <c r="FC69" i="1"/>
  <c r="FV69" i="1"/>
  <c r="NB69" i="1"/>
  <c r="FP69" i="1"/>
  <c r="BI69" i="1"/>
  <c r="FJ69" i="1"/>
  <c r="IF69" i="1"/>
  <c r="HT69" i="1"/>
  <c r="GU69" i="1"/>
  <c r="CW69" i="1"/>
  <c r="EK69" i="1"/>
  <c r="FD69" i="1"/>
  <c r="EQ69" i="1"/>
  <c r="ID69" i="1"/>
  <c r="GN69" i="1"/>
  <c r="CZ69" i="1"/>
  <c r="IO69" i="1"/>
  <c r="DX69" i="1"/>
  <c r="MQ69" i="1"/>
  <c r="EU69" i="1"/>
  <c r="LW69" i="1"/>
  <c r="FG69" i="1"/>
  <c r="CA69" i="1"/>
  <c r="AW69" i="1"/>
  <c r="HJ69" i="1"/>
  <c r="DY69" i="1"/>
  <c r="BF71" i="20"/>
  <c r="BG71" i="20"/>
  <c r="AX71" i="20"/>
  <c r="BW71" i="20"/>
  <c r="AQ71" i="20"/>
  <c r="CF71" i="20"/>
  <c r="BA71" i="20"/>
  <c r="BI71" i="20"/>
  <c r="BJ71" i="20"/>
  <c r="AK71" i="20"/>
  <c r="K71" i="20"/>
  <c r="V71" i="20"/>
  <c r="BN71" i="20"/>
  <c r="BU71" i="20"/>
  <c r="O71" i="20"/>
  <c r="CM71" i="20"/>
  <c r="BQ71" i="20"/>
  <c r="AG71" i="20"/>
  <c r="AW71" i="20"/>
  <c r="CE71" i="20"/>
  <c r="BE71" i="20"/>
  <c r="AL71" i="20"/>
  <c r="BX71" i="20"/>
  <c r="CX71" i="20"/>
  <c r="G71" i="20"/>
  <c r="CK71" i="20"/>
  <c r="CU71" i="20"/>
  <c r="D71" i="20"/>
  <c r="CQ71" i="20"/>
  <c r="T71" i="20"/>
  <c r="CP71" i="20"/>
  <c r="CH71" i="20"/>
  <c r="I71" i="20"/>
  <c r="AI71" i="20"/>
  <c r="CC71" i="20"/>
  <c r="AY71" i="20"/>
  <c r="W71" i="20"/>
  <c r="S71" i="20"/>
  <c r="F71" i="20"/>
  <c r="AF71" i="20"/>
  <c r="CL71" i="20"/>
  <c r="CG71" i="20"/>
  <c r="CR71" i="20"/>
  <c r="P71" i="20"/>
  <c r="DB71" i="20"/>
  <c r="CI71" i="20"/>
  <c r="AD71" i="20"/>
  <c r="CT71" i="20"/>
  <c r="AN71" i="20"/>
  <c r="BS71" i="20"/>
  <c r="AR71" i="20"/>
  <c r="Q71" i="20"/>
  <c r="BP71" i="20"/>
  <c r="BC71" i="20"/>
  <c r="CY71" i="20"/>
  <c r="BB71" i="20"/>
  <c r="CD71" i="20"/>
  <c r="BO71" i="20"/>
  <c r="CN71" i="20"/>
  <c r="BV71" i="20"/>
  <c r="AT71" i="20"/>
  <c r="CV71" i="20"/>
  <c r="BT71" i="20"/>
  <c r="H71" i="20"/>
  <c r="CW71" i="20"/>
  <c r="U71" i="20"/>
  <c r="Y71" i="20"/>
  <c r="BH71" i="20"/>
  <c r="CO71" i="20"/>
  <c r="CS71" i="20"/>
  <c r="L71" i="20"/>
  <c r="AC71" i="20"/>
  <c r="J71" i="20"/>
  <c r="BY71" i="20"/>
  <c r="BD71" i="20"/>
  <c r="CZ71" i="20"/>
  <c r="BL71" i="20"/>
  <c r="DA71" i="20"/>
  <c r="BK71" i="20"/>
  <c r="BZ71" i="20"/>
  <c r="AP71" i="20"/>
  <c r="E71" i="20"/>
  <c r="AB71" i="20"/>
  <c r="N71" i="20"/>
  <c r="AJ71" i="20"/>
  <c r="R71" i="20"/>
  <c r="DC71" i="20"/>
  <c r="CB71" i="20"/>
  <c r="M71" i="20"/>
  <c r="X71" i="20"/>
  <c r="AE71" i="20"/>
  <c r="AM71" i="20"/>
  <c r="AU71" i="20"/>
  <c r="AO71" i="20"/>
  <c r="BM71" i="20"/>
  <c r="AV71" i="20"/>
  <c r="CJ71" i="20"/>
  <c r="AZ71" i="20"/>
  <c r="CA71" i="20"/>
  <c r="CH69" i="1"/>
  <c r="NJ69" i="1"/>
  <c r="AA71" i="20"/>
  <c r="JG69" i="1"/>
  <c r="NG52" i="1"/>
  <c r="NH52" i="1"/>
  <c r="NF52" i="1"/>
  <c r="NI52" i="1"/>
  <c r="NJ52" i="1"/>
  <c r="JF52" i="1"/>
  <c r="BU54" i="20"/>
  <c r="AJ54" i="20"/>
  <c r="DB54" i="20"/>
  <c r="BV52" i="1"/>
  <c r="P54" i="20"/>
  <c r="CF54" i="20"/>
  <c r="JN52" i="1"/>
  <c r="GI52" i="1"/>
  <c r="BH54" i="20"/>
  <c r="BD54" i="20"/>
  <c r="BL54" i="20"/>
  <c r="CJ54" i="20"/>
  <c r="EX52" i="1"/>
  <c r="JB52" i="1"/>
  <c r="K52" i="1"/>
  <c r="MF52" i="1"/>
  <c r="R52" i="1"/>
  <c r="ID52" i="1"/>
  <c r="BA52" i="1"/>
  <c r="IR52" i="1"/>
  <c r="CN52" i="1"/>
  <c r="JS52" i="1"/>
  <c r="IP52" i="1"/>
  <c r="DG52" i="1"/>
  <c r="CJ52" i="1"/>
  <c r="HD52" i="1"/>
  <c r="MX52" i="1"/>
  <c r="LY52" i="1"/>
  <c r="HH52" i="1"/>
  <c r="FU52" i="1"/>
  <c r="CR52" i="1"/>
  <c r="EY52" i="1"/>
  <c r="EE52" i="1"/>
  <c r="EV52" i="1"/>
  <c r="CM52" i="1"/>
  <c r="IT52" i="1"/>
  <c r="M52" i="1"/>
  <c r="HO52" i="1"/>
  <c r="KR52" i="1"/>
  <c r="JU52" i="1"/>
  <c r="II52" i="1"/>
  <c r="FW52" i="1"/>
  <c r="JK52" i="1"/>
  <c r="MO52" i="1"/>
  <c r="KT52" i="1"/>
  <c r="CT52" i="1"/>
  <c r="IF52" i="1"/>
  <c r="O52" i="1"/>
  <c r="DO52" i="1"/>
  <c r="DL52" i="1"/>
  <c r="BT52" i="1"/>
  <c r="IQ52" i="1"/>
  <c r="FY52" i="1"/>
  <c r="CP52" i="1"/>
  <c r="HS52" i="1"/>
  <c r="HM52" i="1"/>
  <c r="DM52" i="1"/>
  <c r="GV52" i="1"/>
  <c r="KY52" i="1"/>
  <c r="AK52" i="1"/>
  <c r="AL52" i="1"/>
  <c r="JJ52" i="1"/>
  <c r="HF52" i="1"/>
  <c r="G52" i="1"/>
  <c r="BU52" i="1"/>
  <c r="KV52" i="1"/>
  <c r="CZ52" i="1"/>
  <c r="LQ52" i="1"/>
  <c r="JW52" i="1"/>
  <c r="H52" i="1"/>
  <c r="BK52" i="1"/>
  <c r="Y52" i="1"/>
  <c r="KN52" i="1"/>
  <c r="HQ52" i="1"/>
  <c r="CV52" i="1"/>
  <c r="IW52" i="1"/>
  <c r="NC52" i="1"/>
  <c r="LO52" i="1"/>
  <c r="IZ52" i="1"/>
  <c r="LP52" i="1"/>
  <c r="GH52" i="1"/>
  <c r="HA52" i="1"/>
  <c r="JG52" i="1"/>
  <c r="FN52" i="1"/>
  <c r="EP52" i="1"/>
  <c r="CD52" i="1"/>
  <c r="IC52" i="1"/>
  <c r="LR52" i="1"/>
  <c r="GT52" i="1"/>
  <c r="CC52" i="1"/>
  <c r="MI52" i="1"/>
  <c r="KF52" i="1"/>
  <c r="LG52" i="1"/>
  <c r="C52" i="1"/>
  <c r="JZ52" i="1"/>
  <c r="MJ52" i="1"/>
  <c r="HG52" i="1"/>
  <c r="JC52" i="1"/>
  <c r="EI52" i="1"/>
  <c r="GN52" i="1"/>
  <c r="LV52" i="1"/>
  <c r="KK52" i="1"/>
  <c r="FM52" i="1"/>
  <c r="EL52" i="1"/>
  <c r="Z52" i="1"/>
  <c r="JA52" i="1"/>
  <c r="IG52" i="1"/>
  <c r="JM52" i="1"/>
  <c r="DU52" i="1"/>
  <c r="FR52" i="1"/>
  <c r="IX52" i="1"/>
  <c r="HJ52" i="1"/>
  <c r="GZ52" i="1"/>
  <c r="AR52" i="1"/>
  <c r="IN52" i="1"/>
  <c r="GQ52" i="1"/>
  <c r="KG52" i="1"/>
  <c r="HY52" i="1"/>
  <c r="FX52" i="1"/>
  <c r="MB52" i="1"/>
  <c r="CU52" i="1"/>
  <c r="BZ52" i="1"/>
  <c r="EF52" i="1"/>
  <c r="GR52" i="1"/>
  <c r="IA52" i="1"/>
  <c r="FE52" i="1"/>
  <c r="CH52" i="1"/>
  <c r="FS52" i="1"/>
  <c r="LS52" i="1"/>
  <c r="BF52" i="1"/>
  <c r="MR52" i="1"/>
  <c r="AX52" i="1"/>
  <c r="KU52" i="1"/>
  <c r="EM52" i="1"/>
  <c r="CG52" i="1"/>
  <c r="IU52" i="1"/>
  <c r="HX52" i="1"/>
  <c r="FK52" i="1"/>
  <c r="ED52" i="1"/>
  <c r="DV52" i="1"/>
  <c r="HE52" i="1"/>
  <c r="HR52" i="1"/>
  <c r="EZ52" i="1"/>
  <c r="FD52" i="1"/>
  <c r="FO52" i="1"/>
  <c r="FZ52" i="1"/>
  <c r="GB52" i="1"/>
  <c r="DQ52" i="1"/>
  <c r="CQ52" i="1"/>
  <c r="GE52" i="1"/>
  <c r="LU52" i="1"/>
  <c r="MU52" i="1"/>
  <c r="MD52" i="1"/>
  <c r="LZ52" i="1"/>
  <c r="KD52" i="1"/>
  <c r="FG52" i="1"/>
  <c r="CF52" i="1"/>
  <c r="DZ52" i="1"/>
  <c r="DS52" i="1"/>
  <c r="KP52" i="1"/>
  <c r="CW52" i="1"/>
  <c r="IB52" i="1"/>
  <c r="MH52" i="1"/>
  <c r="CY52" i="1"/>
  <c r="U52" i="1"/>
  <c r="BM52" i="1"/>
  <c r="LM52" i="1"/>
  <c r="HC52" i="1"/>
  <c r="AY52" i="1"/>
  <c r="JQ52" i="1"/>
  <c r="LI52" i="1"/>
  <c r="KB52" i="1"/>
  <c r="DT52" i="1"/>
  <c r="AH52" i="1"/>
  <c r="BE52" i="1"/>
  <c r="KM52" i="1"/>
  <c r="GY52" i="1"/>
  <c r="EN52" i="1"/>
  <c r="AW52" i="1"/>
  <c r="GO52" i="1"/>
  <c r="HN52" i="1"/>
  <c r="FV52" i="1"/>
  <c r="BD52" i="1"/>
  <c r="GP52" i="1"/>
  <c r="KZ52" i="1"/>
  <c r="EQ52" i="1"/>
  <c r="IL52" i="1"/>
  <c r="BY52" i="1"/>
  <c r="DB52" i="1"/>
  <c r="BX52" i="1"/>
  <c r="ES52" i="1"/>
  <c r="GJ52" i="1"/>
  <c r="GD52" i="1"/>
  <c r="GW52" i="1"/>
  <c r="FI52" i="1"/>
  <c r="ER52" i="1"/>
  <c r="EA52" i="1"/>
  <c r="EO52" i="1"/>
  <c r="MQ52" i="1"/>
  <c r="GS52" i="1"/>
  <c r="FJ52" i="1"/>
  <c r="JY52" i="1"/>
  <c r="BH52" i="1"/>
  <c r="J52" i="1"/>
  <c r="AF52" i="1"/>
  <c r="FF52" i="1"/>
  <c r="CA52" i="1"/>
  <c r="LB52" i="1"/>
  <c r="JR52" i="1"/>
  <c r="LW52" i="1"/>
  <c r="KS52" i="1"/>
  <c r="LA52" i="1"/>
  <c r="IM52" i="1"/>
  <c r="AP52" i="1"/>
  <c r="IJ52" i="1"/>
  <c r="L52" i="1"/>
  <c r="DJ52" i="1"/>
  <c r="F52" i="1"/>
  <c r="DE52" i="1"/>
  <c r="AS52" i="1"/>
  <c r="AE52" i="1"/>
  <c r="ME52" i="1"/>
  <c r="CE52" i="1"/>
  <c r="KA52" i="1"/>
  <c r="EW52" i="1"/>
  <c r="DN52" i="1"/>
  <c r="LT52" i="1"/>
  <c r="MG52" i="1"/>
  <c r="DX52" i="1"/>
  <c r="BG52" i="1"/>
  <c r="MM52" i="1"/>
  <c r="EJ52" i="1"/>
  <c r="LC52" i="1"/>
  <c r="BQ52" i="1"/>
  <c r="BJ52" i="1"/>
  <c r="AN52" i="1"/>
  <c r="LF52" i="1"/>
  <c r="KO52" i="1"/>
  <c r="DA52" i="1"/>
  <c r="EU52" i="1"/>
  <c r="FA52" i="1"/>
  <c r="CB52" i="1"/>
  <c r="V52" i="1"/>
  <c r="AU52" i="1"/>
  <c r="FC52" i="1"/>
  <c r="LE52" i="1"/>
  <c r="HK52" i="1"/>
  <c r="JX52" i="1"/>
  <c r="AJ52" i="1"/>
  <c r="CL52" i="1"/>
  <c r="BC52" i="1"/>
  <c r="IO52" i="1"/>
  <c r="DF52" i="1"/>
  <c r="IK52" i="1"/>
  <c r="BN52" i="1"/>
  <c r="GF52" i="1"/>
  <c r="GM52" i="1"/>
  <c r="AI52" i="1"/>
  <c r="IY52" i="1"/>
  <c r="FL52" i="1"/>
  <c r="AZ52" i="1"/>
  <c r="BO52" i="1"/>
  <c r="JE52" i="1"/>
  <c r="JT52" i="1"/>
  <c r="MW52" i="1"/>
  <c r="T52" i="1"/>
  <c r="JH52" i="1"/>
  <c r="MK52" i="1"/>
  <c r="DW52" i="1"/>
  <c r="KE52" i="1"/>
  <c r="JV52" i="1"/>
  <c r="KH52" i="1"/>
  <c r="MT52" i="1"/>
  <c r="AB52" i="1"/>
  <c r="X52" i="1"/>
  <c r="KL52" i="1"/>
  <c r="GC52" i="1"/>
  <c r="KI52" i="1"/>
  <c r="KJ52" i="1"/>
  <c r="BW52" i="1"/>
  <c r="KX52" i="1"/>
  <c r="LJ52" i="1"/>
  <c r="AC52" i="1"/>
  <c r="KW52" i="1"/>
  <c r="AD52" i="1"/>
  <c r="EH52" i="1"/>
  <c r="LX52" i="1"/>
  <c r="IE52" i="1"/>
  <c r="HB52" i="1"/>
  <c r="BL52" i="1"/>
  <c r="CX52" i="1"/>
  <c r="MN52" i="1"/>
  <c r="AQ52" i="1"/>
  <c r="AG52" i="1"/>
  <c r="FP52" i="1"/>
  <c r="AA52" i="1"/>
  <c r="CI52" i="1"/>
  <c r="EB52" i="1"/>
  <c r="GX52" i="1"/>
  <c r="W52" i="1"/>
  <c r="BB52" i="1"/>
  <c r="I52" i="1"/>
  <c r="MZ52" i="1"/>
  <c r="NA52" i="1"/>
  <c r="GK52" i="1"/>
  <c r="BI52" i="1"/>
  <c r="HT52" i="1"/>
  <c r="LL52" i="1"/>
  <c r="MY52" i="1"/>
  <c r="AM52" i="1"/>
  <c r="HV52" i="1"/>
  <c r="HP52" i="1"/>
  <c r="GA52" i="1"/>
  <c r="EK52" i="1"/>
  <c r="E52" i="1"/>
  <c r="AT52" i="1"/>
  <c r="NB52" i="1"/>
  <c r="BR52" i="1"/>
  <c r="CK52" i="1"/>
  <c r="DP52" i="1"/>
  <c r="FT52" i="1"/>
  <c r="P52" i="1"/>
  <c r="DI52" i="1"/>
  <c r="JO52" i="1"/>
  <c r="DD52" i="1"/>
  <c r="JL52" i="1"/>
  <c r="KQ52" i="1"/>
  <c r="AO52" i="1"/>
  <c r="MS52" i="1"/>
  <c r="DH52" i="1"/>
  <c r="EG52" i="1"/>
  <c r="KC52" i="1"/>
  <c r="HL52" i="1"/>
  <c r="FB52" i="1"/>
  <c r="DR52" i="1"/>
  <c r="BP52" i="1"/>
  <c r="DK52" i="1"/>
  <c r="Q52" i="1"/>
  <c r="AV52" i="1"/>
  <c r="MV52" i="1"/>
  <c r="LK52" i="1"/>
  <c r="HI52" i="1"/>
  <c r="CO52" i="1"/>
  <c r="DC52" i="1"/>
  <c r="JI52" i="1"/>
  <c r="DY52" i="1"/>
  <c r="IV52" i="1"/>
  <c r="EC52" i="1"/>
  <c r="JP52" i="1"/>
  <c r="GU52" i="1"/>
  <c r="D52" i="1"/>
  <c r="S52" i="1"/>
  <c r="JD52" i="1"/>
  <c r="MP52" i="1"/>
  <c r="GL52" i="1"/>
  <c r="LH52" i="1"/>
  <c r="FQ52" i="1"/>
  <c r="HZ52" i="1"/>
  <c r="FH52" i="1"/>
  <c r="IH52" i="1"/>
  <c r="LN52" i="1"/>
  <c r="LD52" i="1"/>
  <c r="MA52" i="1"/>
  <c r="HW52" i="1"/>
  <c r="ET52" i="1"/>
  <c r="CS52" i="1"/>
  <c r="MC52" i="1"/>
  <c r="GG52" i="1"/>
  <c r="HU52" i="1"/>
  <c r="N52" i="1"/>
  <c r="ML52" i="1"/>
  <c r="CT54" i="20"/>
  <c r="BK54" i="20"/>
  <c r="AR54" i="20"/>
  <c r="AK54" i="20"/>
  <c r="DA54" i="20"/>
  <c r="AH54" i="20"/>
  <c r="BB54" i="20"/>
  <c r="CP54" i="20"/>
  <c r="CV54" i="20"/>
  <c r="D54" i="20"/>
  <c r="BG54" i="20"/>
  <c r="E54" i="20"/>
  <c r="CL54" i="20"/>
  <c r="G54" i="20"/>
  <c r="AP54" i="20"/>
  <c r="AV54" i="20"/>
  <c r="AI54" i="20"/>
  <c r="N54" i="20"/>
  <c r="CZ54" i="20"/>
  <c r="CN54" i="20"/>
  <c r="CY54" i="20"/>
  <c r="V54" i="20"/>
  <c r="BF54" i="20"/>
  <c r="CC54" i="20"/>
  <c r="AM54" i="20"/>
  <c r="M54" i="20"/>
  <c r="BO54" i="20"/>
  <c r="BA54" i="20"/>
  <c r="U54" i="20"/>
  <c r="BP54" i="20"/>
  <c r="AG54" i="20"/>
  <c r="F54" i="20"/>
  <c r="CX54" i="20"/>
  <c r="BN54" i="20"/>
  <c r="CR54" i="20"/>
  <c r="AT54" i="20"/>
  <c r="CG54" i="20"/>
  <c r="AX54" i="20"/>
  <c r="AB54" i="20"/>
  <c r="CU54" i="20"/>
  <c r="AY54" i="20"/>
  <c r="BZ54" i="20"/>
  <c r="DC54" i="20"/>
  <c r="AD54" i="20"/>
  <c r="X54" i="20"/>
  <c r="CD54" i="20"/>
  <c r="CS54" i="20"/>
  <c r="J54" i="20"/>
  <c r="AA54" i="20"/>
  <c r="H54" i="20"/>
  <c r="BM54" i="20"/>
  <c r="BJ54" i="20"/>
  <c r="AW54" i="20"/>
  <c r="CK54" i="20"/>
  <c r="CQ54" i="20"/>
  <c r="Z54" i="20"/>
  <c r="Q54" i="20"/>
  <c r="I54" i="20"/>
  <c r="AF54" i="20"/>
  <c r="AC54" i="20"/>
  <c r="S54" i="20"/>
  <c r="AO54" i="20"/>
  <c r="AS54" i="20"/>
  <c r="AE54" i="20"/>
  <c r="BC54" i="20"/>
  <c r="AL54" i="20"/>
  <c r="O54" i="20"/>
  <c r="BR54" i="20"/>
  <c r="BI54" i="20"/>
  <c r="BY54" i="20"/>
  <c r="BV54" i="20"/>
  <c r="CM54" i="20"/>
  <c r="CO54" i="20"/>
  <c r="AN54" i="20"/>
  <c r="R54" i="20"/>
  <c r="AQ54" i="20"/>
  <c r="CB54" i="20"/>
  <c r="K54" i="20"/>
  <c r="AU54" i="20"/>
  <c r="BE54" i="20"/>
  <c r="T54" i="20"/>
  <c r="AZ54" i="20"/>
  <c r="CA54" i="20"/>
  <c r="BT54" i="20"/>
  <c r="CI54" i="20"/>
  <c r="BS54" i="20"/>
  <c r="Y54" i="20"/>
  <c r="CE54" i="20"/>
  <c r="BX54" i="20"/>
  <c r="L54" i="20"/>
  <c r="CW54" i="20"/>
  <c r="BQ54" i="20"/>
  <c r="CH54" i="20"/>
  <c r="BW54" i="20"/>
  <c r="IS52" i="1"/>
  <c r="BS52" i="1"/>
  <c r="W54" i="20"/>
  <c r="NG66" i="1"/>
  <c r="NI66" i="1"/>
  <c r="NF66" i="1"/>
  <c r="NJ66" i="1"/>
  <c r="NH66" i="1"/>
  <c r="DQ66" i="1"/>
  <c r="DW66" i="1"/>
  <c r="X66" i="1"/>
  <c r="KX66" i="1"/>
  <c r="FL66" i="1"/>
  <c r="LA66" i="1"/>
  <c r="E66" i="1"/>
  <c r="MX66" i="1"/>
  <c r="CM66" i="1"/>
  <c r="DV66" i="1"/>
  <c r="DS66" i="1"/>
  <c r="EE66" i="1"/>
  <c r="BT66" i="1"/>
  <c r="LM66" i="1"/>
  <c r="IY66" i="1"/>
  <c r="HS66" i="1"/>
  <c r="KL66" i="1"/>
  <c r="MV66" i="1"/>
  <c r="CF66" i="1"/>
  <c r="BV66" i="1"/>
  <c r="GS66" i="1"/>
  <c r="CN66" i="1"/>
  <c r="HH66" i="1"/>
  <c r="MI66" i="1"/>
  <c r="HP66" i="1"/>
  <c r="DB66" i="1"/>
  <c r="FV66" i="1"/>
  <c r="JC66" i="1"/>
  <c r="BC66" i="1"/>
  <c r="D66" i="1"/>
  <c r="CZ66" i="1"/>
  <c r="AP66" i="1"/>
  <c r="EN66" i="1"/>
  <c r="GE66" i="1"/>
  <c r="LD66" i="1"/>
  <c r="EF66" i="1"/>
  <c r="LO66" i="1"/>
  <c r="DE66" i="1"/>
  <c r="AS66" i="1"/>
  <c r="JU66" i="1"/>
  <c r="GQ66" i="1"/>
  <c r="EA66" i="1"/>
  <c r="LG66" i="1"/>
  <c r="GG66" i="1"/>
  <c r="KD66" i="1"/>
  <c r="FA66" i="1"/>
  <c r="KR66" i="1"/>
  <c r="IM66" i="1"/>
  <c r="HI66" i="1"/>
  <c r="FX66" i="1"/>
  <c r="JA66" i="1"/>
  <c r="DJ66" i="1"/>
  <c r="DM66" i="1"/>
  <c r="JX66" i="1"/>
  <c r="MN66" i="1"/>
  <c r="CC66" i="1"/>
  <c r="DY66" i="1"/>
  <c r="IR66" i="1"/>
  <c r="J66" i="1"/>
  <c r="KP66" i="1"/>
  <c r="ML66" i="1"/>
  <c r="GA66" i="1"/>
  <c r="JR66" i="1"/>
  <c r="JJ66" i="1"/>
  <c r="AY66" i="1"/>
  <c r="KU66" i="1"/>
  <c r="AG66" i="1"/>
  <c r="CR66" i="1"/>
  <c r="AT66" i="1"/>
  <c r="KF66" i="1"/>
  <c r="JG66" i="1"/>
  <c r="JF66" i="1"/>
  <c r="EU66" i="1"/>
  <c r="FW66" i="1"/>
  <c r="GT66" i="1"/>
  <c r="MJ66" i="1"/>
  <c r="JL66" i="1"/>
  <c r="LE66" i="1"/>
  <c r="MA66" i="1"/>
  <c r="MD66" i="1"/>
  <c r="G66" i="1"/>
  <c r="JS66" i="1"/>
  <c r="CP66" i="1"/>
  <c r="Z66" i="1"/>
  <c r="BE66" i="1"/>
  <c r="LC66" i="1"/>
  <c r="IO66" i="1"/>
  <c r="KC66" i="1"/>
  <c r="LY66" i="1"/>
  <c r="ES66" i="1"/>
  <c r="KH66" i="1"/>
  <c r="BP66" i="1"/>
  <c r="JV66" i="1"/>
  <c r="K66" i="1"/>
  <c r="GX66" i="1"/>
  <c r="AV66" i="1"/>
  <c r="GJ66" i="1"/>
  <c r="GD66" i="1"/>
  <c r="GM66" i="1"/>
  <c r="IN66" i="1"/>
  <c r="AM66" i="1"/>
  <c r="ME66" i="1"/>
  <c r="EY66" i="1"/>
  <c r="P66" i="1"/>
  <c r="HA66" i="1"/>
  <c r="AB66" i="1"/>
  <c r="O66" i="1"/>
  <c r="Q66" i="1"/>
  <c r="EG66" i="1"/>
  <c r="AJ66" i="1"/>
  <c r="IZ66" i="1"/>
  <c r="BG66" i="1"/>
  <c r="EX66" i="1"/>
  <c r="HR66" i="1"/>
  <c r="GV66" i="1"/>
  <c r="FS66" i="1"/>
  <c r="MB66" i="1"/>
  <c r="CE66" i="1"/>
  <c r="FM66" i="1"/>
  <c r="FO66" i="1"/>
  <c r="LP66" i="1"/>
  <c r="EJ66" i="1"/>
  <c r="FD66" i="1"/>
  <c r="MH66" i="1"/>
  <c r="Y66" i="1"/>
  <c r="M66" i="1"/>
  <c r="JM66" i="1"/>
  <c r="MQ66" i="1"/>
  <c r="CD66" i="1"/>
  <c r="MW66" i="1"/>
  <c r="AE66" i="1"/>
  <c r="HT66" i="1"/>
  <c r="FP66" i="1"/>
  <c r="FC66" i="1"/>
  <c r="KV66" i="1"/>
  <c r="JI66" i="1"/>
  <c r="S66" i="1"/>
  <c r="HK66" i="1"/>
  <c r="CB66" i="1"/>
  <c r="AN66" i="1"/>
  <c r="EV66" i="1"/>
  <c r="CI66" i="1"/>
  <c r="BI66" i="1"/>
  <c r="BK66" i="1"/>
  <c r="LL66" i="1"/>
  <c r="MC66" i="1"/>
  <c r="JO66" i="1"/>
  <c r="FU66" i="1"/>
  <c r="MO66" i="1"/>
  <c r="IT66" i="1"/>
  <c r="HB66" i="1"/>
  <c r="FR66" i="1"/>
  <c r="MU66" i="1"/>
  <c r="EZ66" i="1"/>
  <c r="ER66" i="1"/>
  <c r="CL66" i="1"/>
  <c r="LX66" i="1"/>
  <c r="AZ66" i="1"/>
  <c r="GO66" i="1"/>
  <c r="LF66" i="1"/>
  <c r="LU66" i="1"/>
  <c r="DA66" i="1"/>
  <c r="EM66" i="1"/>
  <c r="GW66" i="1"/>
  <c r="DL66" i="1"/>
  <c r="DR66" i="1"/>
  <c r="EL66" i="1"/>
  <c r="GB66" i="1"/>
  <c r="AX66" i="1"/>
  <c r="CY66" i="1"/>
  <c r="GU66" i="1"/>
  <c r="IU66" i="1"/>
  <c r="T66" i="1"/>
  <c r="EO66" i="1"/>
  <c r="DT66" i="1"/>
  <c r="FN66" i="1"/>
  <c r="FF66" i="1"/>
  <c r="U66" i="1"/>
  <c r="DU66" i="1"/>
  <c r="LH66" i="1"/>
  <c r="DF66" i="1"/>
  <c r="HG66" i="1"/>
  <c r="GR66" i="1"/>
  <c r="DP66" i="1"/>
  <c r="GN66" i="1"/>
  <c r="FG66" i="1"/>
  <c r="LW66" i="1"/>
  <c r="GZ66" i="1"/>
  <c r="KT66" i="1"/>
  <c r="FI66" i="1"/>
  <c r="DD66" i="1"/>
  <c r="CJ66" i="1"/>
  <c r="CA66" i="1"/>
  <c r="MZ66" i="1"/>
  <c r="MK66" i="1"/>
  <c r="BD66" i="1"/>
  <c r="CG66" i="1"/>
  <c r="FQ66" i="1"/>
  <c r="NB66" i="1"/>
  <c r="BX66" i="1"/>
  <c r="JY66" i="1"/>
  <c r="LT66" i="1"/>
  <c r="GL66" i="1"/>
  <c r="KJ66" i="1"/>
  <c r="BJ66" i="1"/>
  <c r="W66" i="1"/>
  <c r="CK66" i="1"/>
  <c r="DZ66" i="1"/>
  <c r="JD66" i="1"/>
  <c r="LR66" i="1"/>
  <c r="KN66" i="1"/>
  <c r="BW66" i="1"/>
  <c r="CO66" i="1"/>
  <c r="BU66" i="1"/>
  <c r="LK66" i="1"/>
  <c r="MY66" i="1"/>
  <c r="EI66" i="1"/>
  <c r="NA66" i="1"/>
  <c r="KA66" i="1"/>
  <c r="HL66" i="1"/>
  <c r="EH66" i="1"/>
  <c r="DX66" i="1"/>
  <c r="BS66" i="1"/>
  <c r="JE66" i="1"/>
  <c r="JW66" i="1"/>
  <c r="LZ66" i="1"/>
  <c r="KB66" i="1"/>
  <c r="AH66" i="1"/>
  <c r="AC66" i="1"/>
  <c r="IP66" i="1"/>
  <c r="GC66" i="1"/>
  <c r="FK66" i="1"/>
  <c r="N66" i="1"/>
  <c r="EQ66" i="1"/>
  <c r="JP66" i="1"/>
  <c r="BR68" i="20"/>
  <c r="BL66" i="1"/>
  <c r="I66" i="1"/>
  <c r="NC66" i="1"/>
  <c r="BQ66" i="1"/>
  <c r="AL66" i="1"/>
  <c r="EP66" i="1"/>
  <c r="KE66" i="1"/>
  <c r="DK66" i="1"/>
  <c r="KZ66" i="1"/>
  <c r="DG66" i="1"/>
  <c r="AR66" i="1"/>
  <c r="AO66" i="1"/>
  <c r="MS66" i="1"/>
  <c r="AW66" i="1"/>
  <c r="KK66" i="1"/>
  <c r="MG66" i="1"/>
  <c r="LS66" i="1"/>
  <c r="KO66" i="1"/>
  <c r="DC66" i="1"/>
  <c r="HO66" i="1"/>
  <c r="KI66" i="1"/>
  <c r="MF66" i="1"/>
  <c r="HU66" i="1"/>
  <c r="FH66" i="1"/>
  <c r="CS66" i="1"/>
  <c r="JN66" i="1"/>
  <c r="LV66" i="1"/>
  <c r="LQ66" i="1"/>
  <c r="EC66" i="1"/>
  <c r="KM66" i="1"/>
  <c r="AI66" i="1"/>
  <c r="KS66" i="1"/>
  <c r="HM66" i="1"/>
  <c r="DH66" i="1"/>
  <c r="FE66" i="1"/>
  <c r="BN66" i="1"/>
  <c r="HE66" i="1"/>
  <c r="BH66" i="1"/>
  <c r="CT66" i="1"/>
  <c r="DI66" i="1"/>
  <c r="EB66" i="1"/>
  <c r="JQ66" i="1"/>
  <c r="JT66" i="1"/>
  <c r="GY66" i="1"/>
  <c r="GK66" i="1"/>
  <c r="HQ66" i="1"/>
  <c r="EW66" i="1"/>
  <c r="AA66" i="1"/>
  <c r="H66" i="1"/>
  <c r="CQ66" i="1"/>
  <c r="IX66" i="1"/>
  <c r="MP66" i="1"/>
  <c r="BB66" i="1"/>
  <c r="BO66" i="1"/>
  <c r="IV66" i="1"/>
  <c r="CW66" i="1"/>
  <c r="DO66" i="1"/>
  <c r="FT66" i="1"/>
  <c r="LJ66" i="1"/>
  <c r="IS66" i="1"/>
  <c r="HD66" i="1"/>
  <c r="R66" i="1"/>
  <c r="BY66" i="1"/>
  <c r="IW66" i="1"/>
  <c r="HW66" i="1"/>
  <c r="CU66" i="1"/>
  <c r="GH66" i="1"/>
  <c r="CV66" i="1"/>
  <c r="KQ66" i="1"/>
  <c r="LB66" i="1"/>
  <c r="KY66" i="1"/>
  <c r="HN66" i="1"/>
  <c r="MM66" i="1"/>
  <c r="BF66" i="1"/>
  <c r="GI66" i="1"/>
  <c r="JK66" i="1"/>
  <c r="EK66" i="1"/>
  <c r="BZ66" i="1"/>
  <c r="FY66" i="1"/>
  <c r="FJ66" i="1"/>
  <c r="FZ66" i="1"/>
  <c r="IL66" i="1"/>
  <c r="FB66" i="1"/>
  <c r="AQ66" i="1"/>
  <c r="C66" i="1"/>
  <c r="GF66" i="1"/>
  <c r="AF66" i="1"/>
  <c r="HC66" i="1"/>
  <c r="AU66" i="1"/>
  <c r="MR66" i="1"/>
  <c r="CX66" i="1"/>
  <c r="HY66" i="1"/>
  <c r="JH66" i="1"/>
  <c r="L66" i="1"/>
  <c r="BM66" i="1"/>
  <c r="ET66" i="1"/>
  <c r="JZ66" i="1"/>
  <c r="KG66" i="1"/>
  <c r="HX66" i="1"/>
  <c r="LI66" i="1"/>
  <c r="CH66" i="1"/>
  <c r="BR66" i="1"/>
  <c r="IQ66" i="1"/>
  <c r="AD66" i="1"/>
  <c r="BA66" i="1"/>
  <c r="HZ66" i="1"/>
  <c r="IF66" i="1"/>
  <c r="II66" i="1"/>
  <c r="F66" i="1"/>
  <c r="HF66" i="1"/>
  <c r="IC66" i="1"/>
  <c r="GP66" i="1"/>
  <c r="ID66" i="1"/>
  <c r="IA66" i="1"/>
  <c r="IE66" i="1"/>
  <c r="IH66" i="1"/>
  <c r="IG66" i="1"/>
  <c r="IB66" i="1"/>
  <c r="ED66" i="1"/>
  <c r="KW66" i="1"/>
  <c r="MT66" i="1"/>
  <c r="IJ66" i="1"/>
  <c r="DN66" i="1"/>
  <c r="JB66" i="1"/>
  <c r="LN66" i="1"/>
  <c r="HV66" i="1"/>
  <c r="IK66" i="1"/>
  <c r="AK66" i="1"/>
  <c r="AO68" i="20"/>
  <c r="BE68" i="20"/>
  <c r="AV68" i="20"/>
  <c r="CF68" i="20"/>
  <c r="AM68" i="20"/>
  <c r="P68" i="20"/>
  <c r="W68" i="20"/>
  <c r="CV68" i="20"/>
  <c r="BS68" i="20"/>
  <c r="BC68" i="20"/>
  <c r="BT68" i="20"/>
  <c r="AP68" i="20"/>
  <c r="AK68" i="20"/>
  <c r="BB68" i="20"/>
  <c r="H68" i="20"/>
  <c r="BO68" i="20"/>
  <c r="CX68" i="20"/>
  <c r="BX68" i="20"/>
  <c r="AE68" i="20"/>
  <c r="BU68" i="20"/>
  <c r="CW68" i="20"/>
  <c r="O68" i="20"/>
  <c r="S68" i="20"/>
  <c r="AW68" i="20"/>
  <c r="AQ68" i="20"/>
  <c r="CE68" i="20"/>
  <c r="CU68" i="20"/>
  <c r="AD68" i="20"/>
  <c r="Q68" i="20"/>
  <c r="K68" i="20"/>
  <c r="CC68" i="20"/>
  <c r="BK68" i="20"/>
  <c r="CI68" i="20"/>
  <c r="BZ68" i="20"/>
  <c r="M68" i="20"/>
  <c r="BJ68" i="20"/>
  <c r="DA68" i="20"/>
  <c r="CA68" i="20"/>
  <c r="AR68" i="20"/>
  <c r="AJ68" i="20"/>
  <c r="CH68" i="20"/>
  <c r="AH68" i="20"/>
  <c r="CG68" i="20"/>
  <c r="BL68" i="20"/>
  <c r="BY68" i="20"/>
  <c r="F68" i="20"/>
  <c r="CT68" i="20"/>
  <c r="U68" i="20"/>
  <c r="AU68" i="20"/>
  <c r="E68" i="20"/>
  <c r="CL68" i="20"/>
  <c r="BH68" i="20"/>
  <c r="L68" i="20"/>
  <c r="CM68" i="20"/>
  <c r="BP68" i="20"/>
  <c r="AN68" i="20"/>
  <c r="AL68" i="20"/>
  <c r="R68" i="20"/>
  <c r="BI68" i="20"/>
  <c r="Z68" i="20"/>
  <c r="BA68" i="20"/>
  <c r="AG68" i="20"/>
  <c r="CQ68" i="20"/>
  <c r="BG68" i="20"/>
  <c r="BQ68" i="20"/>
  <c r="AS68" i="20"/>
  <c r="T68" i="20"/>
  <c r="CS68" i="20"/>
  <c r="AX68" i="20"/>
  <c r="BV68" i="20"/>
  <c r="BN68" i="20"/>
  <c r="N68" i="20"/>
  <c r="AZ68" i="20"/>
  <c r="CZ68" i="20"/>
  <c r="DB68" i="20"/>
  <c r="BF68" i="20"/>
  <c r="CJ68" i="20"/>
  <c r="V68" i="20"/>
  <c r="J68" i="20"/>
  <c r="CY68" i="20"/>
  <c r="BW68" i="20"/>
  <c r="CN68" i="20"/>
  <c r="AB68" i="20"/>
  <c r="AY68" i="20"/>
  <c r="CD68" i="20"/>
  <c r="X68" i="20"/>
  <c r="CB68" i="20"/>
  <c r="AF68" i="20"/>
  <c r="DC68" i="20"/>
  <c r="CO68" i="20"/>
  <c r="G68" i="20"/>
  <c r="D68" i="20"/>
  <c r="Y68" i="20"/>
  <c r="CR68" i="20"/>
  <c r="AI68" i="20"/>
  <c r="BD68" i="20"/>
  <c r="AT68" i="20"/>
  <c r="AA68" i="20"/>
  <c r="CK68" i="20"/>
  <c r="CP68" i="20"/>
  <c r="AC68" i="20"/>
  <c r="BM68" i="20"/>
  <c r="HJ66" i="1"/>
  <c r="V66" i="1"/>
  <c r="I68" i="20"/>
  <c r="NG57" i="1"/>
  <c r="NH57" i="1"/>
  <c r="NI57" i="1"/>
  <c r="NF57" i="1"/>
  <c r="NJ57" i="1"/>
  <c r="KZ57" i="1"/>
  <c r="HV57" i="1"/>
  <c r="EF57" i="1"/>
  <c r="AF57" i="1"/>
  <c r="JR57" i="1"/>
  <c r="KO57" i="1"/>
  <c r="NB57" i="1"/>
  <c r="CC57" i="1"/>
  <c r="HT57" i="1"/>
  <c r="HS57" i="1"/>
  <c r="MG57" i="1"/>
  <c r="AC57" i="1"/>
  <c r="BZ57" i="1"/>
  <c r="FX57" i="1"/>
  <c r="KH57" i="1"/>
  <c r="JM57" i="1"/>
  <c r="JF57" i="1"/>
  <c r="HN57" i="1"/>
  <c r="GQ57" i="1"/>
  <c r="BQ59" i="20"/>
  <c r="EY57" i="1"/>
  <c r="CR57" i="1"/>
  <c r="CF57" i="1"/>
  <c r="GE57" i="1"/>
  <c r="AA57" i="1"/>
  <c r="IN57" i="1"/>
  <c r="IT57" i="1"/>
  <c r="EB57" i="1"/>
  <c r="MC57" i="1"/>
  <c r="CZ57" i="1"/>
  <c r="HQ57" i="1"/>
  <c r="K59" i="20"/>
  <c r="KJ57" i="1"/>
  <c r="BR59" i="20"/>
  <c r="HX57" i="1"/>
  <c r="HG57" i="1"/>
  <c r="KC57" i="1"/>
  <c r="EJ57" i="1"/>
  <c r="DA57" i="1"/>
  <c r="HW57" i="1"/>
  <c r="MY57" i="1"/>
  <c r="FC57" i="1"/>
  <c r="DP57" i="1"/>
  <c r="LU57" i="1"/>
  <c r="JD57" i="1"/>
  <c r="GV57" i="1"/>
  <c r="GU57" i="1"/>
  <c r="MS57" i="1"/>
  <c r="GR57" i="1"/>
  <c r="LP57" i="1"/>
  <c r="HH57" i="1"/>
  <c r="KY57" i="1"/>
  <c r="FQ57" i="1"/>
  <c r="LB57" i="1"/>
  <c r="CG57" i="1"/>
  <c r="MZ57" i="1"/>
  <c r="DD57" i="1"/>
  <c r="MV57" i="1"/>
  <c r="KW57" i="1"/>
  <c r="FL57" i="1"/>
  <c r="BL59" i="20"/>
  <c r="BL57" i="1"/>
  <c r="JB57" i="1"/>
  <c r="AW57" i="1"/>
  <c r="MJ57" i="1"/>
  <c r="JJ57" i="1"/>
  <c r="HR57" i="1"/>
  <c r="FS57" i="1"/>
  <c r="KX57" i="1"/>
  <c r="AS59" i="20"/>
  <c r="ER57" i="1"/>
  <c r="FU57" i="1"/>
  <c r="BS57" i="1"/>
  <c r="IY57" i="1"/>
  <c r="JA57" i="1"/>
  <c r="LX57" i="1"/>
  <c r="FE57" i="1"/>
  <c r="BY57" i="1"/>
  <c r="I57" i="1"/>
  <c r="JX57" i="1"/>
  <c r="BB57" i="1"/>
  <c r="BM57" i="1"/>
  <c r="DU57" i="1"/>
  <c r="EN57" i="1"/>
  <c r="GY57" i="1"/>
  <c r="JN57" i="1"/>
  <c r="MN57" i="1"/>
  <c r="MD57" i="1"/>
  <c r="EQ57" i="1"/>
  <c r="CJ57" i="1"/>
  <c r="LH57" i="1"/>
  <c r="JC57" i="1"/>
  <c r="GM57" i="1"/>
  <c r="CW57" i="1"/>
  <c r="DL57" i="1"/>
  <c r="LF57" i="1"/>
  <c r="GB57" i="1"/>
  <c r="AH57" i="1"/>
  <c r="L57" i="1"/>
  <c r="JY57" i="1"/>
  <c r="MR57" i="1"/>
  <c r="GS57" i="1"/>
  <c r="HJ57" i="1"/>
  <c r="DT57" i="1"/>
  <c r="DN57" i="1"/>
  <c r="EU57" i="1"/>
  <c r="S57" i="1"/>
  <c r="EZ57" i="1"/>
  <c r="KE57" i="1"/>
  <c r="LR57" i="1"/>
  <c r="NA57" i="1"/>
  <c r="BC57" i="1"/>
  <c r="KA57" i="1"/>
  <c r="KU57" i="1"/>
  <c r="LA57" i="1"/>
  <c r="DQ57" i="1"/>
  <c r="AX57" i="1"/>
  <c r="JI57" i="1"/>
  <c r="BV57" i="1"/>
  <c r="LE57" i="1"/>
  <c r="LL57" i="1"/>
  <c r="IZ57" i="1"/>
  <c r="AR57" i="1"/>
  <c r="DI57" i="1"/>
  <c r="HP57" i="1"/>
  <c r="MF57" i="1"/>
  <c r="P57" i="1"/>
  <c r="FV57" i="1"/>
  <c r="DK57" i="1"/>
  <c r="GG57" i="1"/>
  <c r="FD57" i="1"/>
  <c r="EE57" i="1"/>
  <c r="EW57" i="1"/>
  <c r="CP57" i="1"/>
  <c r="MU57" i="1"/>
  <c r="F57" i="1"/>
  <c r="LW57" i="1"/>
  <c r="J57" i="1"/>
  <c r="KV57" i="1"/>
  <c r="IO57" i="1"/>
  <c r="BP57" i="1"/>
  <c r="KR57" i="1"/>
  <c r="HC57" i="1"/>
  <c r="HZ57" i="1"/>
  <c r="LT57" i="1"/>
  <c r="DB57" i="1"/>
  <c r="LY57" i="1"/>
  <c r="T57" i="1"/>
  <c r="HY57" i="1"/>
  <c r="FN57" i="1"/>
  <c r="EL57" i="1"/>
  <c r="AJ57" i="1"/>
  <c r="KK57" i="1"/>
  <c r="LS57" i="1"/>
  <c r="CY57" i="1"/>
  <c r="DE57" i="1"/>
  <c r="O57" i="1"/>
  <c r="AO57" i="1"/>
  <c r="GX57" i="1"/>
  <c r="BH57" i="1"/>
  <c r="LJ57" i="1"/>
  <c r="IQ57" i="1"/>
  <c r="DY57" i="1"/>
  <c r="JS57" i="1"/>
  <c r="JE57" i="1"/>
  <c r="ED57" i="1"/>
  <c r="CM57" i="1"/>
  <c r="KM57" i="1"/>
  <c r="AP57" i="1"/>
  <c r="BK57" i="1"/>
  <c r="BN57" i="1"/>
  <c r="CE57" i="1"/>
  <c r="MA57" i="1"/>
  <c r="IG57" i="1"/>
  <c r="EH57" i="1"/>
  <c r="KI57" i="1"/>
  <c r="BR57" i="1"/>
  <c r="GC57" i="1"/>
  <c r="KL57" i="1"/>
  <c r="FZ57" i="1"/>
  <c r="FB57" i="1"/>
  <c r="HA57" i="1"/>
  <c r="DH57" i="1"/>
  <c r="EV57" i="1"/>
  <c r="GA57" i="1"/>
  <c r="HO57" i="1"/>
  <c r="DS57" i="1"/>
  <c r="X57" i="1"/>
  <c r="GH57" i="1"/>
  <c r="ES57" i="1"/>
  <c r="GT57" i="1"/>
  <c r="IF57" i="1"/>
  <c r="BF57" i="1"/>
  <c r="EI57" i="1"/>
  <c r="GJ57" i="1"/>
  <c r="FP57" i="1"/>
  <c r="FO57" i="1"/>
  <c r="GI57" i="1"/>
  <c r="G57" i="1"/>
  <c r="LO57" i="1"/>
  <c r="IK57" i="1"/>
  <c r="CS57" i="1"/>
  <c r="FA57" i="1"/>
  <c r="AQ57" i="1"/>
  <c r="HU57" i="1"/>
  <c r="N57" i="1"/>
  <c r="IH57" i="1"/>
  <c r="IW57" i="1"/>
  <c r="C57" i="1"/>
  <c r="GN57" i="1"/>
  <c r="KS57" i="1"/>
  <c r="IL57" i="1"/>
  <c r="EA57" i="1"/>
  <c r="JZ57" i="1"/>
  <c r="LQ57" i="1"/>
  <c r="EP57" i="1"/>
  <c r="IC57" i="1"/>
  <c r="KQ57" i="1"/>
  <c r="MX57" i="1"/>
  <c r="GW57" i="1"/>
  <c r="GO57" i="1"/>
  <c r="HB57" i="1"/>
  <c r="KB57" i="1"/>
  <c r="CA57" i="1"/>
  <c r="D57" i="1"/>
  <c r="BD57" i="1"/>
  <c r="CV57" i="1"/>
  <c r="KG57" i="1"/>
  <c r="HK57" i="1"/>
  <c r="CK57" i="1"/>
  <c r="HD57" i="1"/>
  <c r="FM57" i="1"/>
  <c r="JQ57" i="1"/>
  <c r="DF57" i="1"/>
  <c r="W57" i="1"/>
  <c r="ML57" i="1"/>
  <c r="M57" i="1"/>
  <c r="FW57" i="1"/>
  <c r="KD57" i="1"/>
  <c r="AD57" i="1"/>
  <c r="MH57" i="1"/>
  <c r="MI57" i="1"/>
  <c r="JW57" i="1"/>
  <c r="LM57" i="1"/>
  <c r="IS57" i="1"/>
  <c r="ID57" i="1"/>
  <c r="EM57" i="1"/>
  <c r="R57" i="1"/>
  <c r="JV57" i="1"/>
  <c r="GD57" i="1"/>
  <c r="LI57" i="1"/>
  <c r="ET57" i="1"/>
  <c r="AZ57" i="1"/>
  <c r="V57" i="1"/>
  <c r="KF57" i="1"/>
  <c r="DO57" i="1"/>
  <c r="H57" i="1"/>
  <c r="BW57" i="1"/>
  <c r="MO57" i="1"/>
  <c r="CX57" i="1"/>
  <c r="CQ57" i="1"/>
  <c r="AS57" i="1"/>
  <c r="JK57" i="1"/>
  <c r="AU57" i="1"/>
  <c r="FH57" i="1"/>
  <c r="NC57" i="1"/>
  <c r="DX57" i="1"/>
  <c r="HL57" i="1"/>
  <c r="DJ57" i="1"/>
  <c r="DG57" i="1"/>
  <c r="HI57" i="1"/>
  <c r="MM57" i="1"/>
  <c r="JT57" i="1"/>
  <c r="IR57" i="1"/>
  <c r="DW57" i="1"/>
  <c r="LN57" i="1"/>
  <c r="IM57" i="1"/>
  <c r="GL57" i="1"/>
  <c r="JO57" i="1"/>
  <c r="CL57" i="1"/>
  <c r="JU57" i="1"/>
  <c r="AT57" i="1"/>
  <c r="MQ57" i="1"/>
  <c r="HF57" i="1"/>
  <c r="MK57" i="1"/>
  <c r="JG57" i="1"/>
  <c r="BJ57" i="1"/>
  <c r="Y57" i="1"/>
  <c r="MB57" i="1"/>
  <c r="EC57" i="1"/>
  <c r="AV57" i="1"/>
  <c r="IP57" i="1"/>
  <c r="AE57" i="1"/>
  <c r="BX57" i="1"/>
  <c r="IX57" i="1"/>
  <c r="EX57" i="1"/>
  <c r="FG57" i="1"/>
  <c r="EO57" i="1"/>
  <c r="LK57" i="1"/>
  <c r="KP57" i="1"/>
  <c r="II57" i="1"/>
  <c r="LZ57" i="1"/>
  <c r="GZ57" i="1"/>
  <c r="CT57" i="1"/>
  <c r="LC57" i="1"/>
  <c r="BT57" i="1"/>
  <c r="MP57" i="1"/>
  <c r="LV57" i="1"/>
  <c r="FF57" i="1"/>
  <c r="BG57" i="1"/>
  <c r="DM57" i="1"/>
  <c r="DV57" i="1"/>
  <c r="CO57" i="1"/>
  <c r="IU57" i="1"/>
  <c r="BQ57" i="1"/>
  <c r="IB57" i="1"/>
  <c r="LG57" i="1"/>
  <c r="JH57" i="1"/>
  <c r="BO57" i="1"/>
  <c r="AL57" i="1"/>
  <c r="E57" i="1"/>
  <c r="MT57" i="1"/>
  <c r="KN57" i="1"/>
  <c r="GP57" i="1"/>
  <c r="Q57" i="1"/>
  <c r="AI57" i="1"/>
  <c r="FR57" i="1"/>
  <c r="AY57" i="1"/>
  <c r="IA57" i="1"/>
  <c r="LD57" i="1"/>
  <c r="GF57" i="1"/>
  <c r="IV57" i="1"/>
  <c r="HE57" i="1"/>
  <c r="BI57" i="1"/>
  <c r="IJ57" i="1"/>
  <c r="FY57" i="1"/>
  <c r="GK57" i="1"/>
  <c r="EK57" i="1"/>
  <c r="FI57" i="1"/>
  <c r="DR57" i="1"/>
  <c r="DZ57" i="1"/>
  <c r="MW57" i="1"/>
  <c r="FK57" i="1"/>
  <c r="K57" i="1"/>
  <c r="CI57" i="1"/>
  <c r="CH57" i="1"/>
  <c r="KT57" i="1"/>
  <c r="EG57" i="1"/>
  <c r="AB57" i="1"/>
  <c r="CN57" i="1"/>
  <c r="AN57" i="1"/>
  <c r="JL57" i="1"/>
  <c r="CD57" i="1"/>
  <c r="ME57" i="1"/>
  <c r="FT57" i="1"/>
  <c r="FJ57" i="1"/>
  <c r="BE57" i="1"/>
  <c r="CB57" i="1"/>
  <c r="AG57" i="1"/>
  <c r="AK57" i="1"/>
  <c r="U57" i="1"/>
  <c r="AM57" i="1"/>
  <c r="DC57" i="1"/>
  <c r="BA57" i="1"/>
  <c r="IE57" i="1"/>
  <c r="Z57" i="1"/>
  <c r="BU57" i="1"/>
  <c r="HM57" i="1"/>
  <c r="DA59" i="20"/>
  <c r="AH59" i="20"/>
  <c r="CB59" i="20"/>
  <c r="CL59" i="20"/>
  <c r="BO59" i="20"/>
  <c r="H59" i="20"/>
  <c r="CP59" i="20"/>
  <c r="X59" i="20"/>
  <c r="DC59" i="20"/>
  <c r="AQ59" i="20"/>
  <c r="BG59" i="20"/>
  <c r="AM59" i="20"/>
  <c r="Z59" i="20"/>
  <c r="BA59" i="20"/>
  <c r="AB59" i="20"/>
  <c r="BP59" i="20"/>
  <c r="Y59" i="20"/>
  <c r="AN59" i="20"/>
  <c r="CQ59" i="20"/>
  <c r="CK59" i="20"/>
  <c r="AY59" i="20"/>
  <c r="BJ59" i="20"/>
  <c r="BB59" i="20"/>
  <c r="AK59" i="20"/>
  <c r="AL59" i="20"/>
  <c r="DB59" i="20"/>
  <c r="CS59" i="20"/>
  <c r="CZ59" i="20"/>
  <c r="L59" i="20"/>
  <c r="J59" i="20"/>
  <c r="BH59" i="20"/>
  <c r="CR59" i="20"/>
  <c r="BS59" i="20"/>
  <c r="BK59" i="20"/>
  <c r="AD59" i="20"/>
  <c r="AP59" i="20"/>
  <c r="AC59" i="20"/>
  <c r="CV59" i="20"/>
  <c r="AR59" i="20"/>
  <c r="BF59" i="20"/>
  <c r="BN59" i="20"/>
  <c r="BU59" i="20"/>
  <c r="N59" i="20"/>
  <c r="AF59" i="20"/>
  <c r="AO59" i="20"/>
  <c r="Q59" i="20"/>
  <c r="AA59" i="20"/>
  <c r="AX59" i="20"/>
  <c r="U59" i="20"/>
  <c r="CO59" i="20"/>
  <c r="I59" i="20"/>
  <c r="AU59" i="20"/>
  <c r="BW59" i="20"/>
  <c r="BD59" i="20"/>
  <c r="AW59" i="20"/>
  <c r="BM59" i="20"/>
  <c r="AT59" i="20"/>
  <c r="F59" i="20"/>
  <c r="BV59" i="20"/>
  <c r="P59" i="20"/>
  <c r="BT59" i="20"/>
  <c r="BC59" i="20"/>
  <c r="AJ59" i="20"/>
  <c r="CJ59" i="20"/>
  <c r="AG59" i="20"/>
  <c r="CU59" i="20"/>
  <c r="T59" i="20"/>
  <c r="AV59" i="20"/>
  <c r="BI59" i="20"/>
  <c r="BE59" i="20"/>
  <c r="CF59" i="20"/>
  <c r="D59" i="20"/>
  <c r="CI59" i="20"/>
  <c r="V59" i="20"/>
  <c r="E59" i="20"/>
  <c r="BY59" i="20"/>
  <c r="W59" i="20"/>
  <c r="S59" i="20"/>
  <c r="M59" i="20"/>
  <c r="CE59" i="20"/>
  <c r="CM59" i="20"/>
  <c r="BX59" i="20"/>
  <c r="CT59" i="20"/>
  <c r="CY59" i="20"/>
  <c r="CN59" i="20"/>
  <c r="O59" i="20"/>
  <c r="CD59" i="20"/>
  <c r="CX59" i="20"/>
  <c r="CW59" i="20"/>
  <c r="BZ59" i="20"/>
  <c r="CH59" i="20"/>
  <c r="CG59" i="20"/>
  <c r="CA59" i="20"/>
  <c r="G59" i="20"/>
  <c r="AI59" i="20"/>
  <c r="AZ59" i="20"/>
  <c r="R59" i="20"/>
  <c r="JP57" i="1"/>
  <c r="CC59" i="20"/>
  <c r="CU57" i="1"/>
  <c r="AE59" i="20"/>
  <c r="NG68" i="1"/>
  <c r="NF68" i="1"/>
  <c r="NH68" i="1"/>
  <c r="NI68" i="1"/>
  <c r="NJ68" i="1"/>
  <c r="IH68" i="1"/>
  <c r="MW68" i="1"/>
  <c r="LL68" i="1"/>
  <c r="LE68" i="1"/>
  <c r="JP68" i="1"/>
  <c r="FD68" i="1"/>
  <c r="JY68" i="1"/>
  <c r="DI68" i="1"/>
  <c r="T68" i="1"/>
  <c r="LY68" i="1"/>
  <c r="MO68" i="1"/>
  <c r="BI68" i="1"/>
  <c r="NA68" i="1"/>
  <c r="CT68" i="1"/>
  <c r="MK68" i="1"/>
  <c r="KF68" i="1"/>
  <c r="AC68" i="1"/>
  <c r="DE68" i="1"/>
  <c r="FE68" i="1"/>
  <c r="CS68" i="1"/>
  <c r="LH68" i="1"/>
  <c r="FL68" i="1"/>
  <c r="BH68" i="1"/>
  <c r="DL68" i="1"/>
  <c r="BR70" i="20"/>
  <c r="AO68" i="1"/>
  <c r="BW68" i="1"/>
  <c r="DU68" i="1"/>
  <c r="ES68" i="1"/>
  <c r="HE68" i="1"/>
  <c r="IR68" i="1"/>
  <c r="LS68" i="1"/>
  <c r="HD68" i="1"/>
  <c r="DA68" i="1"/>
  <c r="FU68" i="1"/>
  <c r="EO68" i="1"/>
  <c r="LO68" i="1"/>
  <c r="KJ68" i="1"/>
  <c r="CI68" i="1"/>
  <c r="GA68" i="1"/>
  <c r="DT68" i="1"/>
  <c r="FH68" i="1"/>
  <c r="DO68" i="1"/>
  <c r="GB68" i="1"/>
  <c r="CC68" i="1"/>
  <c r="CZ68" i="1"/>
  <c r="BL68" i="1"/>
  <c r="D68" i="1"/>
  <c r="BS68" i="1"/>
  <c r="ME68" i="1"/>
  <c r="LW68" i="1"/>
  <c r="MV68" i="1"/>
  <c r="GJ68" i="1"/>
  <c r="EJ68" i="1"/>
  <c r="KN68" i="1"/>
  <c r="BU68" i="1"/>
  <c r="EU68" i="1"/>
  <c r="GZ68" i="1"/>
  <c r="FX68" i="1"/>
  <c r="AA68" i="1"/>
  <c r="KM68" i="1"/>
  <c r="MA68" i="1"/>
  <c r="EV68" i="1"/>
  <c r="EI68" i="1"/>
  <c r="AN68" i="1"/>
  <c r="AR68" i="1"/>
  <c r="ET68" i="1"/>
  <c r="LD68" i="1"/>
  <c r="GN68" i="1"/>
  <c r="AU68" i="1"/>
  <c r="EM68" i="1"/>
  <c r="AE68" i="1"/>
  <c r="MF68" i="1"/>
  <c r="MZ68" i="1"/>
  <c r="CA68" i="1"/>
  <c r="EQ68" i="1"/>
  <c r="CE68" i="1"/>
  <c r="DX68" i="1"/>
  <c r="LT68" i="1"/>
  <c r="AJ68" i="1"/>
  <c r="CX68" i="1"/>
  <c r="AQ68" i="1"/>
  <c r="CJ68" i="1"/>
  <c r="HF68" i="1"/>
  <c r="CO68" i="1"/>
  <c r="I68" i="1"/>
  <c r="DM68" i="1"/>
  <c r="MD68" i="1"/>
  <c r="KE68" i="1"/>
  <c r="BX68" i="1"/>
  <c r="EA68" i="1"/>
  <c r="DP68" i="1"/>
  <c r="GD68" i="1"/>
  <c r="MI68" i="1"/>
  <c r="JW68" i="1"/>
  <c r="CQ68" i="1"/>
  <c r="DH68" i="1"/>
  <c r="HG68" i="1"/>
  <c r="LQ68" i="1"/>
  <c r="BZ68" i="1"/>
  <c r="MG68" i="1"/>
  <c r="BG68" i="1"/>
  <c r="DV68" i="1"/>
  <c r="CH68" i="1"/>
  <c r="AI68" i="1"/>
  <c r="CR68" i="1"/>
  <c r="MY68" i="1"/>
  <c r="BV68" i="1"/>
  <c r="FT68" i="1"/>
  <c r="CY68" i="1"/>
  <c r="DR68" i="1"/>
  <c r="FC68" i="1"/>
  <c r="KS68" i="1"/>
  <c r="LB68" i="1"/>
  <c r="EN68" i="1"/>
  <c r="GH68" i="1"/>
  <c r="AZ68" i="1"/>
  <c r="FZ68" i="1"/>
  <c r="FK68" i="1"/>
  <c r="GQ68" i="1"/>
  <c r="FS68" i="1"/>
  <c r="AX68" i="1"/>
  <c r="BQ70" i="20"/>
  <c r="AS68" i="1"/>
  <c r="BJ68" i="1"/>
  <c r="LR68" i="1"/>
  <c r="KV68" i="1"/>
  <c r="CK68" i="1"/>
  <c r="DC68" i="1"/>
  <c r="MT68" i="1"/>
  <c r="LC68" i="1"/>
  <c r="CF68" i="1"/>
  <c r="MQ68" i="1"/>
  <c r="BF68" i="1"/>
  <c r="MU68" i="1"/>
  <c r="AW68" i="1"/>
  <c r="DN68" i="1"/>
  <c r="BO68" i="1"/>
  <c r="KA68" i="1"/>
  <c r="MM68" i="1"/>
  <c r="CN68" i="1"/>
  <c r="BN68" i="1"/>
  <c r="BK68" i="1"/>
  <c r="DJ68" i="1"/>
  <c r="CM68" i="1"/>
  <c r="EE68" i="1"/>
  <c r="NC68" i="1"/>
  <c r="EG68" i="1"/>
  <c r="DS68" i="1"/>
  <c r="MB68" i="1"/>
  <c r="KK68" i="1"/>
  <c r="FO68" i="1"/>
  <c r="HT68" i="1"/>
  <c r="DK68" i="1"/>
  <c r="EY68" i="1"/>
  <c r="LG68" i="1"/>
  <c r="BD68" i="1"/>
  <c r="FV68" i="1"/>
  <c r="ER68" i="1"/>
  <c r="FW68" i="1"/>
  <c r="CP68" i="1"/>
  <c r="KO68" i="1"/>
  <c r="DW68" i="1"/>
  <c r="EX68" i="1"/>
  <c r="GO68" i="1"/>
  <c r="DG68" i="1"/>
  <c r="FG68" i="1"/>
  <c r="KT68" i="1"/>
  <c r="JA68" i="1"/>
  <c r="LF68" i="1"/>
  <c r="EC68" i="1"/>
  <c r="CL68" i="1"/>
  <c r="CB68" i="1"/>
  <c r="EW68" i="1"/>
  <c r="FJ68" i="1"/>
  <c r="HV68" i="1"/>
  <c r="DD68" i="1"/>
  <c r="BV70" i="20"/>
  <c r="LU68" i="1"/>
  <c r="JI68" i="1"/>
  <c r="MH68" i="1"/>
  <c r="CV68" i="1"/>
  <c r="MX68" i="1"/>
  <c r="BY68" i="1"/>
  <c r="IS68" i="1"/>
  <c r="CU68" i="1"/>
  <c r="Y68" i="1"/>
  <c r="CD68" i="1"/>
  <c r="NB68" i="1"/>
  <c r="DY68" i="1"/>
  <c r="GP68" i="1"/>
  <c r="EK68" i="1"/>
  <c r="FB68" i="1"/>
  <c r="FN68" i="1"/>
  <c r="LX68" i="1"/>
  <c r="EF68" i="1"/>
  <c r="LJ68" i="1"/>
  <c r="EP68" i="1"/>
  <c r="JH68" i="1"/>
  <c r="FI68" i="1"/>
  <c r="M68" i="1"/>
  <c r="E68" i="1"/>
  <c r="GK68" i="1"/>
  <c r="BT68" i="1"/>
  <c r="BM68" i="1"/>
  <c r="LA68" i="1"/>
  <c r="LV68" i="1"/>
  <c r="JU68" i="1"/>
  <c r="HU68" i="1"/>
  <c r="FF68" i="1"/>
  <c r="EB68" i="1"/>
  <c r="MR68" i="1"/>
  <c r="BE68" i="1"/>
  <c r="DF68" i="1"/>
  <c r="JE68" i="1"/>
  <c r="MP68" i="1"/>
  <c r="KZ68" i="1"/>
  <c r="EH68" i="1"/>
  <c r="ED68" i="1"/>
  <c r="LI68" i="1"/>
  <c r="ML68" i="1"/>
  <c r="DZ68" i="1"/>
  <c r="EL68" i="1"/>
  <c r="GX68" i="1"/>
  <c r="AB68" i="1"/>
  <c r="DQ68" i="1"/>
  <c r="LP68" i="1"/>
  <c r="GT68" i="1"/>
  <c r="FY68" i="1"/>
  <c r="JX68" i="1"/>
  <c r="MJ68" i="1"/>
  <c r="FR68" i="1"/>
  <c r="L68" i="1"/>
  <c r="GL68" i="1"/>
  <c r="S68" i="1"/>
  <c r="GI68" i="1"/>
  <c r="MN68" i="1"/>
  <c r="HH68" i="1"/>
  <c r="LK68" i="1"/>
  <c r="KP68" i="1"/>
  <c r="HA68" i="1"/>
  <c r="KC68" i="1"/>
  <c r="KD68" i="1"/>
  <c r="HP68" i="1"/>
  <c r="KR68" i="1"/>
  <c r="LZ68" i="1"/>
  <c r="W68" i="1"/>
  <c r="X68" i="1"/>
  <c r="AM68" i="1"/>
  <c r="JO68" i="1"/>
  <c r="GE68" i="1"/>
  <c r="IW68" i="1"/>
  <c r="HY68" i="1"/>
  <c r="JB68" i="1"/>
  <c r="IA68" i="1"/>
  <c r="JK68" i="1"/>
  <c r="GM68" i="1"/>
  <c r="IN68" i="1"/>
  <c r="GC68" i="1"/>
  <c r="AT68" i="1"/>
  <c r="KU68" i="1"/>
  <c r="C68" i="1"/>
  <c r="F68" i="1"/>
  <c r="BQ68" i="1"/>
  <c r="IM68" i="1"/>
  <c r="BP68" i="1"/>
  <c r="AH68" i="1"/>
  <c r="AL68" i="1"/>
  <c r="G68" i="1"/>
  <c r="FP68" i="1"/>
  <c r="BA68" i="1"/>
  <c r="GV68" i="1"/>
  <c r="IC68" i="1"/>
  <c r="IZ68" i="1"/>
  <c r="N68" i="1"/>
  <c r="HI68" i="1"/>
  <c r="AV68" i="1"/>
  <c r="KG68" i="1"/>
  <c r="IX68" i="1"/>
  <c r="P68" i="1"/>
  <c r="KH68" i="1"/>
  <c r="HR68" i="1"/>
  <c r="BR68" i="1"/>
  <c r="GU68" i="1"/>
  <c r="GW68" i="1"/>
  <c r="LM68" i="1"/>
  <c r="AY68" i="1"/>
  <c r="HZ68" i="1"/>
  <c r="KW68" i="1"/>
  <c r="HK68" i="1"/>
  <c r="BB68" i="1"/>
  <c r="IK68" i="1"/>
  <c r="JC68" i="1"/>
  <c r="HC68" i="1"/>
  <c r="HX68" i="1"/>
  <c r="GS68" i="1"/>
  <c r="GY68" i="1"/>
  <c r="J68" i="1"/>
  <c r="JL68" i="1"/>
  <c r="GF68" i="1"/>
  <c r="JF68" i="1"/>
  <c r="HO68" i="1"/>
  <c r="H68" i="1"/>
  <c r="Z68" i="1"/>
  <c r="JR68" i="1"/>
  <c r="IE68" i="1"/>
  <c r="V68" i="1"/>
  <c r="GG68" i="1"/>
  <c r="MC68" i="1"/>
  <c r="IV68" i="1"/>
  <c r="IP68" i="1"/>
  <c r="ID68" i="1"/>
  <c r="IT68" i="1"/>
  <c r="HL68" i="1"/>
  <c r="II68" i="1"/>
  <c r="JD68" i="1"/>
  <c r="AF68" i="1"/>
  <c r="IF68" i="1"/>
  <c r="AP68" i="1"/>
  <c r="JJ68" i="1"/>
  <c r="HJ68" i="1"/>
  <c r="KI68" i="1"/>
  <c r="CG68" i="1"/>
  <c r="JV68" i="1"/>
  <c r="KX68" i="1"/>
  <c r="IQ68" i="1"/>
  <c r="HM68" i="1"/>
  <c r="JN68" i="1"/>
  <c r="IU68" i="1"/>
  <c r="JQ68" i="1"/>
  <c r="HB68" i="1"/>
  <c r="KY68" i="1"/>
  <c r="K68" i="1"/>
  <c r="KB68" i="1"/>
  <c r="JM68" i="1"/>
  <c r="AD68" i="1"/>
  <c r="HN68" i="1"/>
  <c r="JZ68" i="1"/>
  <c r="IB68" i="1"/>
  <c r="LN68" i="1"/>
  <c r="HS68" i="1"/>
  <c r="JS68" i="1"/>
  <c r="U68" i="1"/>
  <c r="AK68" i="1"/>
  <c r="FM68" i="1"/>
  <c r="AG68" i="1"/>
  <c r="HQ68" i="1"/>
  <c r="EZ68" i="1"/>
  <c r="KL68" i="1"/>
  <c r="FQ68" i="1"/>
  <c r="JT68" i="1"/>
  <c r="IL68" i="1"/>
  <c r="Q68" i="1"/>
  <c r="CW68" i="1"/>
  <c r="BC68" i="1"/>
  <c r="R68" i="1"/>
  <c r="GR68" i="1"/>
  <c r="JG68" i="1"/>
  <c r="HW68" i="1"/>
  <c r="O68" i="1"/>
  <c r="IO68" i="1"/>
  <c r="IJ68" i="1"/>
  <c r="IG68" i="1"/>
  <c r="IY68" i="1"/>
  <c r="MS68" i="1"/>
  <c r="FA68" i="1"/>
  <c r="CI70" i="20"/>
  <c r="AW70" i="20"/>
  <c r="BW70" i="20"/>
  <c r="BA70" i="20"/>
  <c r="F70" i="20"/>
  <c r="G70" i="20"/>
  <c r="AA70" i="20"/>
  <c r="BC70" i="20"/>
  <c r="AR70" i="20"/>
  <c r="Z70" i="20"/>
  <c r="CG70" i="20"/>
  <c r="BL70" i="20"/>
  <c r="BD70" i="20"/>
  <c r="AL70" i="20"/>
  <c r="V70" i="20"/>
  <c r="AE70" i="20"/>
  <c r="DA70" i="20"/>
  <c r="AI70" i="20"/>
  <c r="CD70" i="20"/>
  <c r="W70" i="20"/>
  <c r="CC70" i="20"/>
  <c r="AB70" i="20"/>
  <c r="BT70" i="20"/>
  <c r="BP70" i="20"/>
  <c r="I70" i="20"/>
  <c r="M70" i="20"/>
  <c r="CA70" i="20"/>
  <c r="CW70" i="20"/>
  <c r="CP70" i="20"/>
  <c r="AO70" i="20"/>
  <c r="O70" i="20"/>
  <c r="D70" i="20"/>
  <c r="BG70" i="20"/>
  <c r="AJ70" i="20"/>
  <c r="AY70" i="20"/>
  <c r="BZ70" i="20"/>
  <c r="CT70" i="20"/>
  <c r="H70" i="20"/>
  <c r="BE70" i="20"/>
  <c r="CU70" i="20"/>
  <c r="Y70" i="20"/>
  <c r="BO70" i="20"/>
  <c r="AV70" i="20"/>
  <c r="AC70" i="20"/>
  <c r="AM70" i="20"/>
  <c r="AT70" i="20"/>
  <c r="AP70" i="20"/>
  <c r="CS70" i="20"/>
  <c r="T70" i="20"/>
  <c r="CV70" i="20"/>
  <c r="CH70" i="20"/>
  <c r="E70" i="20"/>
  <c r="K70" i="20"/>
  <c r="AF70" i="20"/>
  <c r="CN70" i="20"/>
  <c r="CX70" i="20"/>
  <c r="N70" i="20"/>
  <c r="BS70" i="20"/>
  <c r="L70" i="20"/>
  <c r="CR70" i="20"/>
  <c r="AH70" i="20"/>
  <c r="AQ70" i="20"/>
  <c r="CM70" i="20"/>
  <c r="BU70" i="20"/>
  <c r="CY70" i="20"/>
  <c r="AN70" i="20"/>
  <c r="BX70" i="20"/>
  <c r="DB70" i="20"/>
  <c r="CE70" i="20"/>
  <c r="BK70" i="20"/>
  <c r="BM70" i="20"/>
  <c r="BJ70" i="20"/>
  <c r="Q70" i="20"/>
  <c r="CQ70" i="20"/>
  <c r="DC70" i="20"/>
  <c r="BF70" i="20"/>
  <c r="J70" i="20"/>
  <c r="CL70" i="20"/>
  <c r="P70" i="20"/>
  <c r="CB70" i="20"/>
  <c r="AX70" i="20"/>
  <c r="CZ70" i="20"/>
  <c r="X70" i="20"/>
  <c r="S70" i="20"/>
  <c r="U70" i="20"/>
  <c r="CF70" i="20"/>
  <c r="BH70" i="20"/>
  <c r="CJ70" i="20"/>
  <c r="BY70" i="20"/>
  <c r="R70" i="20"/>
  <c r="AZ70" i="20"/>
  <c r="AD70" i="20"/>
  <c r="CO70" i="20"/>
  <c r="AS70" i="20"/>
  <c r="BN70" i="20"/>
  <c r="BB70" i="20"/>
  <c r="AK70" i="20"/>
  <c r="BI70" i="20"/>
  <c r="AU70" i="20"/>
  <c r="CK70" i="20"/>
  <c r="AG70" i="20"/>
  <c r="KQ68" i="1"/>
  <c r="DB68" i="1"/>
  <c r="NG67" i="1"/>
  <c r="NJ67" i="1"/>
  <c r="NH67" i="1"/>
  <c r="NI67" i="1"/>
  <c r="NF67" i="1"/>
  <c r="ED67" i="1"/>
  <c r="EH67" i="1"/>
  <c r="JI67" i="1"/>
  <c r="MV67" i="1"/>
  <c r="GX67" i="1"/>
  <c r="MO67" i="1"/>
  <c r="GN67" i="1"/>
  <c r="KS67" i="1"/>
  <c r="BL67" i="1"/>
  <c r="DO67" i="1"/>
  <c r="EA67" i="1"/>
  <c r="CV69" i="20"/>
  <c r="FP67" i="1"/>
  <c r="HE67" i="1"/>
  <c r="CH67" i="1"/>
  <c r="AO67" i="1"/>
  <c r="FW67" i="1"/>
  <c r="CA67" i="1"/>
  <c r="CR67" i="1"/>
  <c r="GV67" i="1"/>
  <c r="GZ67" i="1"/>
  <c r="AT67" i="1"/>
  <c r="CF67" i="1"/>
  <c r="AC67" i="1"/>
  <c r="CE67" i="1"/>
  <c r="X67" i="1"/>
  <c r="FH67" i="1"/>
  <c r="AV67" i="1"/>
  <c r="R67" i="1"/>
  <c r="FY67" i="1"/>
  <c r="KE67" i="1"/>
  <c r="CU67" i="1"/>
  <c r="HL67" i="1"/>
  <c r="F67" i="1"/>
  <c r="JM67" i="1"/>
  <c r="EI67" i="1"/>
  <c r="HI67" i="1"/>
  <c r="IS67" i="1"/>
  <c r="IW67" i="1"/>
  <c r="BI67" i="1"/>
  <c r="JS67" i="1"/>
  <c r="U67" i="1"/>
  <c r="BA67" i="1"/>
  <c r="LH67" i="1"/>
  <c r="FL67" i="1"/>
  <c r="N67" i="1"/>
  <c r="CR69" i="20"/>
  <c r="JY67" i="1"/>
  <c r="EB67" i="1"/>
  <c r="DD67" i="1"/>
  <c r="HM67" i="1"/>
  <c r="IQ67" i="1"/>
  <c r="MN67" i="1"/>
  <c r="HS67" i="1"/>
  <c r="H67" i="1"/>
  <c r="W67" i="1"/>
  <c r="HP67" i="1"/>
  <c r="FI67" i="1"/>
  <c r="DN67" i="1"/>
  <c r="BT67" i="1"/>
  <c r="M67" i="1"/>
  <c r="BH67" i="1"/>
  <c r="EV67" i="1"/>
  <c r="DJ67" i="1"/>
  <c r="GS67" i="1"/>
  <c r="DW67" i="1"/>
  <c r="IM67" i="1"/>
  <c r="CS67" i="1"/>
  <c r="EC67" i="1"/>
  <c r="GG67" i="1"/>
  <c r="HD67" i="1"/>
  <c r="AW67" i="1"/>
  <c r="FT67" i="1"/>
  <c r="HA67" i="1"/>
  <c r="ES67" i="1"/>
  <c r="CV67" i="1"/>
  <c r="HT67" i="1"/>
  <c r="ET67" i="1"/>
  <c r="DV67" i="1"/>
  <c r="KF67" i="1"/>
  <c r="CT67" i="1"/>
  <c r="Q67" i="1"/>
  <c r="CI69" i="20"/>
  <c r="GW67" i="1"/>
  <c r="IN67" i="1"/>
  <c r="GP67" i="1"/>
  <c r="AP67" i="1"/>
  <c r="BS67" i="1"/>
  <c r="BJ67" i="1"/>
  <c r="DY67" i="1"/>
  <c r="HH67" i="1"/>
  <c r="BW67" i="1"/>
  <c r="JG67" i="1"/>
  <c r="JP67" i="1"/>
  <c r="FO67" i="1"/>
  <c r="CW67" i="1"/>
  <c r="EE67" i="1"/>
  <c r="GM67" i="1"/>
  <c r="IU67" i="1"/>
  <c r="KB67" i="1"/>
  <c r="EN67" i="1"/>
  <c r="FM67" i="1"/>
  <c r="EJ67" i="1"/>
  <c r="BO67" i="1"/>
  <c r="BF67" i="1"/>
  <c r="JB67" i="1"/>
  <c r="KN67" i="1"/>
  <c r="FA67" i="1"/>
  <c r="IZ67" i="1"/>
  <c r="CP67" i="1"/>
  <c r="GI67" i="1"/>
  <c r="GL67" i="1"/>
  <c r="GB67" i="1"/>
  <c r="LI67" i="1"/>
  <c r="MW67" i="1"/>
  <c r="AN67" i="1"/>
  <c r="DR67" i="1"/>
  <c r="JX67" i="1"/>
  <c r="L67" i="1"/>
  <c r="HX67" i="1"/>
  <c r="AZ67" i="1"/>
  <c r="GE67" i="1"/>
  <c r="LD67" i="1"/>
  <c r="JK67" i="1"/>
  <c r="HV67" i="1"/>
  <c r="EL67" i="1"/>
  <c r="JH67" i="1"/>
  <c r="HB67" i="1"/>
  <c r="AJ67" i="1"/>
  <c r="DS67" i="1"/>
  <c r="GA67" i="1"/>
  <c r="EP67" i="1"/>
  <c r="EX67" i="1"/>
  <c r="DE67" i="1"/>
  <c r="IR67" i="1"/>
  <c r="BC67" i="1"/>
  <c r="FZ67" i="1"/>
  <c r="BM67" i="1"/>
  <c r="FQ67" i="1"/>
  <c r="T67" i="1"/>
  <c r="KU67" i="1"/>
  <c r="BK67" i="1"/>
  <c r="HG67" i="1"/>
  <c r="KH67" i="1"/>
  <c r="LK67" i="1"/>
  <c r="V67" i="1"/>
  <c r="CK67" i="1"/>
  <c r="BE67" i="1"/>
  <c r="IV67" i="1"/>
  <c r="FN67" i="1"/>
  <c r="DC67" i="1"/>
  <c r="AF67" i="1"/>
  <c r="IX67" i="1"/>
  <c r="AE67" i="1"/>
  <c r="DP67" i="1"/>
  <c r="FJ67" i="1"/>
  <c r="AD67" i="1"/>
  <c r="JZ67" i="1"/>
  <c r="LJ67" i="1"/>
  <c r="BN67" i="1"/>
  <c r="KP67" i="1"/>
  <c r="FR67" i="1"/>
  <c r="BB67" i="1"/>
  <c r="GD67" i="1"/>
  <c r="DM67" i="1"/>
  <c r="JN67" i="1"/>
  <c r="HC67" i="1"/>
  <c r="HN67" i="1"/>
  <c r="CM67" i="1"/>
  <c r="DH67" i="1"/>
  <c r="GU67" i="1"/>
  <c r="KD67" i="1"/>
  <c r="AR67" i="1"/>
  <c r="GQ67" i="1"/>
  <c r="EG67" i="1"/>
  <c r="BQ67" i="1"/>
  <c r="BR69" i="20"/>
  <c r="CN67" i="1"/>
  <c r="AQ67" i="1"/>
  <c r="HR67" i="1"/>
  <c r="AH67" i="1"/>
  <c r="I67" i="1"/>
  <c r="JW67" i="1"/>
  <c r="BD67" i="1"/>
  <c r="K67" i="1"/>
  <c r="CJ67" i="1"/>
  <c r="JC67" i="1"/>
  <c r="GY67" i="1"/>
  <c r="ER67" i="1"/>
  <c r="AK67" i="1"/>
  <c r="BY67" i="1"/>
  <c r="E67" i="1"/>
  <c r="DG67" i="1"/>
  <c r="CX67" i="1"/>
  <c r="JF67" i="1"/>
  <c r="KT67" i="1"/>
  <c r="IY67" i="1"/>
  <c r="DZ67" i="1"/>
  <c r="JA67" i="1"/>
  <c r="CG67" i="1"/>
  <c r="FK67" i="1"/>
  <c r="JL67" i="1"/>
  <c r="Y67" i="1"/>
  <c r="EO67" i="1"/>
  <c r="JO67" i="1"/>
  <c r="HK67" i="1"/>
  <c r="EF67" i="1"/>
  <c r="GJ67" i="1"/>
  <c r="HO67" i="1"/>
  <c r="DI67" i="1"/>
  <c r="GT67" i="1"/>
  <c r="CY67" i="1"/>
  <c r="KA67" i="1"/>
  <c r="GF67" i="1"/>
  <c r="AU67" i="1"/>
  <c r="FD67" i="1"/>
  <c r="EZ67" i="1"/>
  <c r="CD67" i="1"/>
  <c r="KL67" i="1"/>
  <c r="EQ67" i="1"/>
  <c r="AA67" i="1"/>
  <c r="P67" i="1"/>
  <c r="BZ67" i="1"/>
  <c r="KR67" i="1"/>
  <c r="CB67" i="1"/>
  <c r="FS67" i="1"/>
  <c r="DK67" i="1"/>
  <c r="CQ67" i="1"/>
  <c r="DA67" i="1"/>
  <c r="BG67" i="1"/>
  <c r="KC67" i="1"/>
  <c r="GH67" i="1"/>
  <c r="IO67" i="1"/>
  <c r="BR67" i="1"/>
  <c r="D67" i="1"/>
  <c r="FX67" i="1"/>
  <c r="IT67" i="1"/>
  <c r="BX67" i="1"/>
  <c r="FB67" i="1"/>
  <c r="GR67" i="1"/>
  <c r="CO67" i="1"/>
  <c r="LY67" i="1"/>
  <c r="AY67" i="1"/>
  <c r="HF67" i="1"/>
  <c r="BP67" i="1"/>
  <c r="AI67" i="1"/>
  <c r="O67" i="1"/>
  <c r="DF67" i="1"/>
  <c r="DL67" i="1"/>
  <c r="DQ67" i="1"/>
  <c r="CZ67" i="1"/>
  <c r="AM67" i="1"/>
  <c r="HW67" i="1"/>
  <c r="AB67" i="1"/>
  <c r="HU67" i="1"/>
  <c r="JJ67" i="1"/>
  <c r="HJ67" i="1"/>
  <c r="KO67" i="1"/>
  <c r="AG67" i="1"/>
  <c r="LX67" i="1"/>
  <c r="JR67" i="1"/>
  <c r="G67" i="1"/>
  <c r="HQ67" i="1"/>
  <c r="JV67" i="1"/>
  <c r="AL67" i="1"/>
  <c r="CC67" i="1"/>
  <c r="BU67" i="1"/>
  <c r="DX67" i="1"/>
  <c r="GC67" i="1"/>
  <c r="AS67" i="1"/>
  <c r="FG67" i="1"/>
  <c r="KQ67" i="1"/>
  <c r="FE67" i="1"/>
  <c r="S67" i="1"/>
  <c r="IA67" i="1"/>
  <c r="DT67" i="1"/>
  <c r="ME67" i="1"/>
  <c r="MU67" i="1"/>
  <c r="MZ67" i="1"/>
  <c r="DU67" i="1"/>
  <c r="MR67" i="1"/>
  <c r="KM67" i="1"/>
  <c r="LL67" i="1"/>
  <c r="J67" i="1"/>
  <c r="LU67" i="1"/>
  <c r="MI67" i="1"/>
  <c r="MQ67" i="1"/>
  <c r="MF67" i="1"/>
  <c r="EY67" i="1"/>
  <c r="MJ67" i="1"/>
  <c r="MY67" i="1"/>
  <c r="LC67" i="1"/>
  <c r="ID67" i="1"/>
  <c r="MM67" i="1"/>
  <c r="JT67" i="1"/>
  <c r="MD67" i="1"/>
  <c r="LM67" i="1"/>
  <c r="CL67" i="1"/>
  <c r="II67" i="1"/>
  <c r="KY67" i="1"/>
  <c r="KZ67" i="1"/>
  <c r="IG67" i="1"/>
  <c r="LS67" i="1"/>
  <c r="NB67" i="1"/>
  <c r="LO67" i="1"/>
  <c r="LG67" i="1"/>
  <c r="IK67" i="1"/>
  <c r="MH67" i="1"/>
  <c r="LA67" i="1"/>
  <c r="KK67" i="1"/>
  <c r="NA67" i="1"/>
  <c r="LV67" i="1"/>
  <c r="DB67" i="1"/>
  <c r="LW67" i="1"/>
  <c r="C67" i="1"/>
  <c r="MK67" i="1"/>
  <c r="KW67" i="1"/>
  <c r="BV67" i="1"/>
  <c r="IH67" i="1"/>
  <c r="LB67" i="1"/>
  <c r="EM67" i="1"/>
  <c r="FF67" i="1"/>
  <c r="CI67" i="1"/>
  <c r="KX67" i="1"/>
  <c r="ML67" i="1"/>
  <c r="MX67" i="1"/>
  <c r="MT67" i="1"/>
  <c r="HZ67" i="1"/>
  <c r="FU67" i="1"/>
  <c r="LP67" i="1"/>
  <c r="HY67" i="1"/>
  <c r="IB67" i="1"/>
  <c r="EK67" i="1"/>
  <c r="LT67" i="1"/>
  <c r="EW67" i="1"/>
  <c r="MG67" i="1"/>
  <c r="LQ67" i="1"/>
  <c r="KV67" i="1"/>
  <c r="JQ67" i="1"/>
  <c r="IC67" i="1"/>
  <c r="MP67" i="1"/>
  <c r="MA67" i="1"/>
  <c r="NC67" i="1"/>
  <c r="FV67" i="1"/>
  <c r="KJ67" i="1"/>
  <c r="EU67" i="1"/>
  <c r="MB67" i="1"/>
  <c r="IP67" i="1"/>
  <c r="IJ67" i="1"/>
  <c r="JD67" i="1"/>
  <c r="IE67" i="1"/>
  <c r="MC67" i="1"/>
  <c r="LR67" i="1"/>
  <c r="IL67" i="1"/>
  <c r="LZ67" i="1"/>
  <c r="MS67" i="1"/>
  <c r="LN67" i="1"/>
  <c r="JE67" i="1"/>
  <c r="KG67" i="1"/>
  <c r="Z67" i="1"/>
  <c r="GK67" i="1"/>
  <c r="IF67" i="1"/>
  <c r="JU67" i="1"/>
  <c r="KI67" i="1"/>
  <c r="LF67" i="1"/>
  <c r="FC67" i="1"/>
  <c r="LE67" i="1"/>
  <c r="CB69" i="20"/>
  <c r="DA69" i="20"/>
  <c r="CF69" i="20"/>
  <c r="BS69" i="20"/>
  <c r="BN69" i="20"/>
  <c r="BJ69" i="20"/>
  <c r="BO69" i="20"/>
  <c r="Z69" i="20"/>
  <c r="Y69" i="20"/>
  <c r="BX69" i="20"/>
  <c r="V69" i="20"/>
  <c r="CX69" i="20"/>
  <c r="BY69" i="20"/>
  <c r="CA69" i="20"/>
  <c r="O69" i="20"/>
  <c r="AA69" i="20"/>
  <c r="CL69" i="20"/>
  <c r="R69" i="20"/>
  <c r="CQ69" i="20"/>
  <c r="N69" i="20"/>
  <c r="CW69" i="20"/>
  <c r="DC69" i="20"/>
  <c r="T69" i="20"/>
  <c r="J69" i="20"/>
  <c r="CD69" i="20"/>
  <c r="BA69" i="20"/>
  <c r="BH69" i="20"/>
  <c r="BT69" i="20"/>
  <c r="X69" i="20"/>
  <c r="M69" i="20"/>
  <c r="AF69" i="20"/>
  <c r="AS69" i="20"/>
  <c r="AU69" i="20"/>
  <c r="BF69" i="20"/>
  <c r="BB69" i="20"/>
  <c r="S69" i="20"/>
  <c r="AQ69" i="20"/>
  <c r="BQ69" i="20"/>
  <c r="U69" i="20"/>
  <c r="BK69" i="20"/>
  <c r="CN69" i="20"/>
  <c r="AW69" i="20"/>
  <c r="L69" i="20"/>
  <c r="DB69" i="20"/>
  <c r="BI69" i="20"/>
  <c r="BZ69" i="20"/>
  <c r="P69" i="20"/>
  <c r="BW69" i="20"/>
  <c r="AJ69" i="20"/>
  <c r="BV69" i="20"/>
  <c r="W69" i="20"/>
  <c r="CO69" i="20"/>
  <c r="CK69" i="20"/>
  <c r="CJ69" i="20"/>
  <c r="BL69" i="20"/>
  <c r="AB69" i="20"/>
  <c r="AK69" i="20"/>
  <c r="AP69" i="20"/>
  <c r="CT69" i="20"/>
  <c r="BM69" i="20"/>
  <c r="BD69" i="20"/>
  <c r="CH69" i="20"/>
  <c r="CG69" i="20"/>
  <c r="AT69" i="20"/>
  <c r="CE69" i="20"/>
  <c r="CP69" i="20"/>
  <c r="CY69" i="20"/>
  <c r="F69" i="20"/>
  <c r="AO69" i="20"/>
  <c r="CS69" i="20"/>
  <c r="AN69" i="20"/>
  <c r="AE69" i="20"/>
  <c r="AM69" i="20"/>
  <c r="E69" i="20"/>
  <c r="AI69" i="20"/>
  <c r="CC69" i="20"/>
  <c r="CU69" i="20"/>
  <c r="AX69" i="20"/>
  <c r="CM69" i="20"/>
  <c r="AH69" i="20"/>
  <c r="AD69" i="20"/>
  <c r="I69" i="20"/>
  <c r="AY69" i="20"/>
  <c r="CZ69" i="20"/>
  <c r="BE69" i="20"/>
  <c r="BU69" i="20"/>
  <c r="D69" i="20"/>
  <c r="AG69" i="20"/>
  <c r="BC69" i="20"/>
  <c r="AL69" i="20"/>
  <c r="AV69" i="20"/>
  <c r="BP69" i="20"/>
  <c r="H69" i="20"/>
  <c r="AR69" i="20"/>
  <c r="K69" i="20"/>
  <c r="G69" i="20"/>
  <c r="AC69" i="20"/>
  <c r="AZ69" i="20"/>
  <c r="GO67" i="1"/>
  <c r="AX67" i="1"/>
  <c r="Q69" i="20"/>
  <c r="BG69" i="20"/>
  <c r="NG51" i="1"/>
  <c r="NI51" i="1"/>
  <c r="NF51" i="1"/>
  <c r="IL51" i="1"/>
  <c r="NJ51" i="1"/>
  <c r="NH51" i="1"/>
  <c r="BI53" i="20"/>
  <c r="AH53" i="20"/>
  <c r="AR53" i="20"/>
  <c r="AE53" i="20"/>
  <c r="CX53" i="20"/>
  <c r="LD51" i="1"/>
  <c r="H53" i="20"/>
  <c r="CI53" i="20"/>
  <c r="HD51" i="1"/>
  <c r="AC53" i="20"/>
  <c r="BF53" i="20"/>
  <c r="AL53" i="20"/>
  <c r="BY53" i="20"/>
  <c r="AI53" i="20"/>
  <c r="AU53" i="20"/>
  <c r="CN53" i="20"/>
  <c r="BS53" i="20"/>
  <c r="GC51" i="1"/>
  <c r="GK51" i="1"/>
  <c r="CX51" i="1"/>
  <c r="HF51" i="1"/>
  <c r="EH51" i="1"/>
  <c r="IV51" i="1"/>
  <c r="HB51" i="1"/>
  <c r="HM51" i="1"/>
  <c r="LY51" i="1"/>
  <c r="IP51" i="1"/>
  <c r="GS51" i="1"/>
  <c r="FL51" i="1"/>
  <c r="BJ51" i="1"/>
  <c r="BB51" i="1"/>
  <c r="CE51" i="1"/>
  <c r="FN51" i="1"/>
  <c r="AK51" i="1"/>
  <c r="KC51" i="1"/>
  <c r="MA51" i="1"/>
  <c r="BU51" i="1"/>
  <c r="IS51" i="1"/>
  <c r="IX51" i="1"/>
  <c r="LL51" i="1"/>
  <c r="FD51" i="1"/>
  <c r="MX51" i="1"/>
  <c r="KL51" i="1"/>
  <c r="LQ51" i="1"/>
  <c r="FX51" i="1"/>
  <c r="HG51" i="1"/>
  <c r="JH51" i="1"/>
  <c r="JP51" i="1"/>
  <c r="EO51" i="1"/>
  <c r="KI51" i="1"/>
  <c r="AL51" i="1"/>
  <c r="KY51" i="1"/>
  <c r="GX51" i="1"/>
  <c r="JB51" i="1"/>
  <c r="HS51" i="1"/>
  <c r="DQ51" i="1"/>
  <c r="HP51" i="1"/>
  <c r="FK51" i="1"/>
  <c r="FG51" i="1"/>
  <c r="BF51" i="1"/>
  <c r="EA51" i="1"/>
  <c r="BL51" i="1"/>
  <c r="MU51" i="1"/>
  <c r="GV51" i="1"/>
  <c r="IT51" i="1"/>
  <c r="LH51" i="1"/>
  <c r="BC51" i="1"/>
  <c r="DU51" i="1"/>
  <c r="MD51" i="1"/>
  <c r="LU51" i="1"/>
  <c r="DF51" i="1"/>
  <c r="NB51" i="1"/>
  <c r="DS51" i="1"/>
  <c r="AP51" i="1"/>
  <c r="JU51" i="1"/>
  <c r="CZ51" i="1"/>
  <c r="CV51" i="1"/>
  <c r="T51" i="1"/>
  <c r="EE51" i="1"/>
  <c r="MV51" i="1"/>
  <c r="CC51" i="1"/>
  <c r="DH51" i="1"/>
  <c r="KP51" i="1"/>
  <c r="KR51" i="1"/>
  <c r="EV51" i="1"/>
  <c r="GT51" i="1"/>
  <c r="AT51" i="1"/>
  <c r="BY51" i="1"/>
  <c r="DB51" i="1"/>
  <c r="EN51" i="1"/>
  <c r="IZ51" i="1"/>
  <c r="MZ51" i="1"/>
  <c r="DL51" i="1"/>
  <c r="HK51" i="1"/>
  <c r="KV51" i="1"/>
  <c r="BO51" i="1"/>
  <c r="GZ51" i="1"/>
  <c r="MY51" i="1"/>
  <c r="KM51" i="1"/>
  <c r="FY51" i="1"/>
  <c r="GY51" i="1"/>
  <c r="JI51" i="1"/>
  <c r="F51" i="1"/>
  <c r="JO51" i="1"/>
  <c r="LK51" i="1"/>
  <c r="AC51" i="1"/>
  <c r="AA51" i="1"/>
  <c r="EP51" i="1"/>
  <c r="AD51" i="1"/>
  <c r="LE51" i="1"/>
  <c r="IH51" i="1"/>
  <c r="FO51" i="1"/>
  <c r="JY51" i="1"/>
  <c r="NC51" i="1"/>
  <c r="GQ51" i="1"/>
  <c r="IM51" i="1"/>
  <c r="LM51" i="1"/>
  <c r="MT51" i="1"/>
  <c r="IJ51" i="1"/>
  <c r="GN51" i="1"/>
  <c r="ET51" i="1"/>
  <c r="JT51" i="1"/>
  <c r="GR51" i="1"/>
  <c r="JM51" i="1"/>
  <c r="AV51" i="1"/>
  <c r="BM51" i="1"/>
  <c r="MN51" i="1"/>
  <c r="DA51" i="1"/>
  <c r="GA51" i="1"/>
  <c r="O51" i="1"/>
  <c r="FE51" i="1"/>
  <c r="MS51" i="1"/>
  <c r="C51" i="1"/>
  <c r="DI51" i="1"/>
  <c r="IB51" i="1"/>
  <c r="MH51" i="1"/>
  <c r="Z51" i="1"/>
  <c r="GD51" i="1"/>
  <c r="HQ51" i="1"/>
  <c r="MF51" i="1"/>
  <c r="HO51" i="1"/>
  <c r="CG51" i="1"/>
  <c r="HU51" i="1"/>
  <c r="JQ51" i="1"/>
  <c r="DE51" i="1"/>
  <c r="IF51" i="1"/>
  <c r="GF51" i="1"/>
  <c r="CY51" i="1"/>
  <c r="Y51" i="1"/>
  <c r="GG51" i="1"/>
  <c r="FQ51" i="1"/>
  <c r="HW51" i="1"/>
  <c r="GP51" i="1"/>
  <c r="DV51" i="1"/>
  <c r="DG51" i="1"/>
  <c r="FS51" i="1"/>
  <c r="LN51" i="1"/>
  <c r="U51" i="1"/>
  <c r="EY51" i="1"/>
  <c r="M51" i="1"/>
  <c r="CA51" i="1"/>
  <c r="AZ51" i="1"/>
  <c r="MJ51" i="1"/>
  <c r="EF51" i="1"/>
  <c r="CT51" i="1"/>
  <c r="IC51" i="1"/>
  <c r="MP51" i="1"/>
  <c r="CI51" i="1"/>
  <c r="FC51" i="1"/>
  <c r="AM51" i="1"/>
  <c r="AI51" i="1"/>
  <c r="CN51" i="1"/>
  <c r="ME51" i="1"/>
  <c r="W51" i="1"/>
  <c r="DC51" i="1"/>
  <c r="IQ51" i="1"/>
  <c r="LJ51" i="1"/>
  <c r="JE51" i="1"/>
  <c r="JR51" i="1"/>
  <c r="DZ51" i="1"/>
  <c r="H51" i="1"/>
  <c r="JL51" i="1"/>
  <c r="D51" i="1"/>
  <c r="BZ51" i="1"/>
  <c r="LV51" i="1"/>
  <c r="JW51" i="1"/>
  <c r="I51" i="1"/>
  <c r="E51" i="1"/>
  <c r="IW51" i="1"/>
  <c r="GL51" i="1"/>
  <c r="LI51" i="1"/>
  <c r="IK51" i="1"/>
  <c r="FI51" i="1"/>
  <c r="EX51" i="1"/>
  <c r="KF51" i="1"/>
  <c r="Q51" i="1"/>
  <c r="HE51" i="1"/>
  <c r="FZ51" i="1"/>
  <c r="FJ51" i="1"/>
  <c r="DX51" i="1"/>
  <c r="ID51" i="1"/>
  <c r="CL51" i="1"/>
  <c r="AF51" i="1"/>
  <c r="KA51" i="1"/>
  <c r="BK51" i="1"/>
  <c r="ES51" i="1"/>
  <c r="FH51" i="1"/>
  <c r="AQ51" i="1"/>
  <c r="LG51" i="1"/>
  <c r="EJ51" i="1"/>
  <c r="CF51" i="1"/>
  <c r="CJ51" i="1"/>
  <c r="EL51" i="1"/>
  <c r="CQ51" i="1"/>
  <c r="HX51" i="1"/>
  <c r="CW51" i="1"/>
  <c r="KT51" i="1"/>
  <c r="HC51" i="1"/>
  <c r="HZ51" i="1"/>
  <c r="EQ51" i="1"/>
  <c r="MW51" i="1"/>
  <c r="JD51" i="1"/>
  <c r="BH51" i="1"/>
  <c r="AR51" i="1"/>
  <c r="MR51" i="1"/>
  <c r="DN51" i="1"/>
  <c r="AY51" i="1"/>
  <c r="JZ51" i="1"/>
  <c r="HN51" i="1"/>
  <c r="KN51" i="1"/>
  <c r="X51" i="1"/>
  <c r="L51" i="1"/>
  <c r="MC51" i="1"/>
  <c r="AW51" i="1"/>
  <c r="BA51" i="1"/>
  <c r="DJ51" i="1"/>
  <c r="R51" i="1"/>
  <c r="KD51" i="1"/>
  <c r="HL51" i="1"/>
  <c r="IN51" i="1"/>
  <c r="KZ51" i="1"/>
  <c r="KW51" i="1"/>
  <c r="N51" i="1"/>
  <c r="LA51" i="1"/>
  <c r="JN51" i="1"/>
  <c r="BQ51" i="1"/>
  <c r="S51" i="1"/>
  <c r="LT51" i="1"/>
  <c r="CO51" i="1"/>
  <c r="MM51" i="1"/>
  <c r="NA51" i="1"/>
  <c r="II51" i="1"/>
  <c r="HY51" i="1"/>
  <c r="EW51" i="1"/>
  <c r="EI51" i="1"/>
  <c r="HI51" i="1"/>
  <c r="JS51" i="1"/>
  <c r="IU51" i="1"/>
  <c r="DP51" i="1"/>
  <c r="JA51" i="1"/>
  <c r="AX51" i="1"/>
  <c r="BX51" i="1"/>
  <c r="GU51" i="1"/>
  <c r="JV51" i="1"/>
  <c r="GB51" i="1"/>
  <c r="HT51" i="1"/>
  <c r="EU51" i="1"/>
  <c r="CP51" i="1"/>
  <c r="BW51" i="1"/>
  <c r="JG51" i="1"/>
  <c r="ER51" i="1"/>
  <c r="ED51" i="1"/>
  <c r="BE51" i="1"/>
  <c r="BG51" i="1"/>
  <c r="AE51" i="1"/>
  <c r="AO51" i="1"/>
  <c r="IY51" i="1"/>
  <c r="CB51" i="1"/>
  <c r="FU51" i="1"/>
  <c r="FV51" i="1"/>
  <c r="EM51" i="1"/>
  <c r="DY51" i="1"/>
  <c r="LC51" i="1"/>
  <c r="JK51" i="1"/>
  <c r="GJ51" i="1"/>
  <c r="DT51" i="1"/>
  <c r="G51" i="1"/>
  <c r="HA51" i="1"/>
  <c r="FR51" i="1"/>
  <c r="KJ51" i="1"/>
  <c r="IR51" i="1"/>
  <c r="FA51" i="1"/>
  <c r="LP51" i="1"/>
  <c r="LZ51" i="1"/>
  <c r="BS51" i="1"/>
  <c r="LR51" i="1"/>
  <c r="KX51" i="1"/>
  <c r="BV51" i="1"/>
  <c r="GO51" i="1"/>
  <c r="MO51" i="1"/>
  <c r="AG51" i="1"/>
  <c r="MK51" i="1"/>
  <c r="HR51" i="1"/>
  <c r="KS51" i="1"/>
  <c r="LO51" i="1"/>
  <c r="FM51" i="1"/>
  <c r="MB51" i="1"/>
  <c r="FT51" i="1"/>
  <c r="IE51" i="1"/>
  <c r="DM51" i="1"/>
  <c r="KE51" i="1"/>
  <c r="GW51" i="1"/>
  <c r="AS51" i="1"/>
  <c r="FP51" i="1"/>
  <c r="DW51" i="1"/>
  <c r="MQ51" i="1"/>
  <c r="LX51" i="1"/>
  <c r="IA51" i="1"/>
  <c r="MI51" i="1"/>
  <c r="AN51" i="1"/>
  <c r="BN51" i="1"/>
  <c r="AH51" i="1"/>
  <c r="CR51" i="1"/>
  <c r="AU51" i="1"/>
  <c r="BT51" i="1"/>
  <c r="DK51" i="1"/>
  <c r="FF51" i="1"/>
  <c r="KQ51" i="1"/>
  <c r="EB51" i="1"/>
  <c r="J51" i="1"/>
  <c r="LS51" i="1"/>
  <c r="BD51" i="1"/>
  <c r="GE51" i="1"/>
  <c r="LF51" i="1"/>
  <c r="CU51" i="1"/>
  <c r="CM51" i="1"/>
  <c r="K51" i="1"/>
  <c r="EG51" i="1"/>
  <c r="IG51" i="1"/>
  <c r="GM51" i="1"/>
  <c r="JJ51" i="1"/>
  <c r="JF51" i="1"/>
  <c r="V51" i="1"/>
  <c r="ML51" i="1"/>
  <c r="BP51" i="1"/>
  <c r="MG51" i="1"/>
  <c r="AJ51" i="1"/>
  <c r="FB51" i="1"/>
  <c r="LW51" i="1"/>
  <c r="AB51" i="1"/>
  <c r="KG51" i="1"/>
  <c r="P51" i="1"/>
  <c r="CH51" i="1"/>
  <c r="HV51" i="1"/>
  <c r="FW51" i="1"/>
  <c r="JX51" i="1"/>
  <c r="HJ51" i="1"/>
  <c r="JC51" i="1"/>
  <c r="CD51" i="1"/>
  <c r="KB51" i="1"/>
  <c r="EK51" i="1"/>
  <c r="BI51" i="1"/>
  <c r="GI51" i="1"/>
  <c r="BR51" i="1"/>
  <c r="LB51" i="1"/>
  <c r="CK51" i="1"/>
  <c r="DD51" i="1"/>
  <c r="KU51" i="1"/>
  <c r="KH51" i="1"/>
  <c r="EZ51" i="1"/>
  <c r="EC51" i="1"/>
  <c r="KO51" i="1"/>
  <c r="KK51" i="1"/>
  <c r="DO51" i="1"/>
  <c r="CS51" i="1"/>
  <c r="DR51" i="1"/>
  <c r="HH51" i="1"/>
  <c r="J53" i="20"/>
  <c r="BJ53" i="20"/>
  <c r="K53" i="20"/>
  <c r="O53" i="20"/>
  <c r="BC53" i="20"/>
  <c r="CR53" i="20"/>
  <c r="AQ53" i="20"/>
  <c r="BQ53" i="20"/>
  <c r="AY53" i="20"/>
  <c r="BK53" i="20"/>
  <c r="U53" i="20"/>
  <c r="AO53" i="20"/>
  <c r="CL53" i="20"/>
  <c r="BZ53" i="20"/>
  <c r="CK53" i="20"/>
  <c r="X53" i="20"/>
  <c r="S53" i="20"/>
  <c r="CT53" i="20"/>
  <c r="BT53" i="20"/>
  <c r="L53" i="20"/>
  <c r="CF53" i="20"/>
  <c r="CM53" i="20"/>
  <c r="CV53" i="20"/>
  <c r="AG53" i="20"/>
  <c r="AN53" i="20"/>
  <c r="W53" i="20"/>
  <c r="CY53" i="20"/>
  <c r="BG53" i="20"/>
  <c r="CZ53" i="20"/>
  <c r="F53" i="20"/>
  <c r="AM53" i="20"/>
  <c r="CS53" i="20"/>
  <c r="CD53" i="20"/>
  <c r="G53" i="20"/>
  <c r="AP53" i="20"/>
  <c r="R53" i="20"/>
  <c r="BU53" i="20"/>
  <c r="AA53" i="20"/>
  <c r="AW53" i="20"/>
  <c r="CP53" i="20"/>
  <c r="AV53" i="20"/>
  <c r="Q53" i="20"/>
  <c r="AF53" i="20"/>
  <c r="T53" i="20"/>
  <c r="E53" i="20"/>
  <c r="V53" i="20"/>
  <c r="CW53" i="20"/>
  <c r="P53" i="20"/>
  <c r="Y53" i="20"/>
  <c r="DC53" i="20"/>
  <c r="BN53" i="20"/>
  <c r="AK53" i="20"/>
  <c r="BD53" i="20"/>
  <c r="CA53" i="20"/>
  <c r="CQ53" i="20"/>
  <c r="BB53" i="20"/>
  <c r="AS53" i="20"/>
  <c r="Z53" i="20"/>
  <c r="BX53" i="20"/>
  <c r="CG53" i="20"/>
  <c r="AZ53" i="20"/>
  <c r="BO53" i="20"/>
  <c r="CH53" i="20"/>
  <c r="CB53" i="20"/>
  <c r="BL53" i="20"/>
  <c r="BP53" i="20"/>
  <c r="BH53" i="20"/>
  <c r="BW53" i="20"/>
  <c r="BR53" i="20"/>
  <c r="DB53" i="20"/>
  <c r="M53" i="20"/>
  <c r="CU53" i="20"/>
  <c r="CE53" i="20"/>
  <c r="AB53" i="20"/>
  <c r="CC53" i="20"/>
  <c r="CJ53" i="20"/>
  <c r="CO53" i="20"/>
  <c r="N53" i="20"/>
  <c r="AT53" i="20"/>
  <c r="AD53" i="20"/>
  <c r="AJ53" i="20"/>
  <c r="BM53" i="20"/>
  <c r="AX53" i="20"/>
  <c r="I53" i="20"/>
  <c r="DA53" i="20"/>
  <c r="D53" i="20"/>
  <c r="BA53" i="20"/>
  <c r="GH51" i="1"/>
  <c r="BV53" i="20"/>
  <c r="BE53" i="20"/>
  <c r="IO51" i="1"/>
  <c r="NG27" i="1" l="1"/>
  <c r="NH27" i="1"/>
  <c r="NJ89" i="1"/>
  <c r="NF27" i="1"/>
  <c r="NI79" i="1"/>
  <c r="AX29" i="20"/>
  <c r="BL90" i="1"/>
  <c r="BI76" i="20"/>
  <c r="BS29" i="20"/>
  <c r="KI88" i="1"/>
  <c r="JF89" i="1"/>
  <c r="ET91" i="1"/>
  <c r="CF29" i="20"/>
  <c r="AC81" i="1"/>
  <c r="BR29" i="20"/>
  <c r="CX29" i="20"/>
  <c r="BP29" i="20"/>
  <c r="FN90" i="1"/>
  <c r="CO88" i="1"/>
  <c r="DB92" i="1"/>
  <c r="KQ92" i="1"/>
  <c r="BT84" i="1"/>
  <c r="FB87" i="1"/>
  <c r="HG80" i="1"/>
  <c r="JA91" i="1"/>
  <c r="AK86" i="1"/>
  <c r="BL82" i="20"/>
  <c r="BQ81" i="20"/>
  <c r="FU86" i="1"/>
  <c r="CQ29" i="20"/>
  <c r="DT27" i="1"/>
  <c r="IT84" i="1"/>
  <c r="KT27" i="1"/>
  <c r="JK85" i="1"/>
  <c r="M27" i="1"/>
  <c r="AP29" i="20"/>
  <c r="LX27" i="1"/>
  <c r="JI27" i="1"/>
  <c r="AS27" i="1"/>
  <c r="EU27" i="1"/>
  <c r="HM27" i="1"/>
  <c r="EK27" i="1"/>
  <c r="BB27" i="1"/>
  <c r="EF27" i="1"/>
  <c r="AY76" i="1"/>
  <c r="KW27" i="1"/>
  <c r="ME27" i="1"/>
  <c r="LH27" i="1"/>
  <c r="BA27" i="1"/>
  <c r="LY27" i="1"/>
  <c r="AR27" i="1"/>
  <c r="IZ27" i="1"/>
  <c r="NB27" i="1"/>
  <c r="HS27" i="1"/>
  <c r="KO27" i="1"/>
  <c r="BJ27" i="1"/>
  <c r="DX27" i="1"/>
  <c r="LJ27" i="1"/>
  <c r="AA27" i="1"/>
  <c r="N27" i="1"/>
  <c r="MM27" i="1"/>
  <c r="EC27" i="1"/>
  <c r="LL27" i="1"/>
  <c r="W27" i="1"/>
  <c r="GV74" i="1"/>
  <c r="LS27" i="1"/>
  <c r="KP27" i="1"/>
  <c r="EE27" i="1"/>
  <c r="HO27" i="1"/>
  <c r="IS27" i="1"/>
  <c r="H27" i="1"/>
  <c r="BF27" i="1"/>
  <c r="MK27" i="1"/>
  <c r="EQ27" i="1"/>
  <c r="IH27" i="1"/>
  <c r="HT27" i="1"/>
  <c r="FD27" i="1"/>
  <c r="JD27" i="1"/>
  <c r="CU27" i="1"/>
  <c r="HD27" i="1"/>
  <c r="BX27" i="1"/>
  <c r="DF27" i="1"/>
  <c r="CC27" i="1"/>
  <c r="KK27" i="1"/>
  <c r="HU27" i="1"/>
  <c r="IN27" i="1"/>
  <c r="KX27" i="1"/>
  <c r="GG27" i="1"/>
  <c r="CL27" i="1"/>
  <c r="HF27" i="1"/>
  <c r="IJ27" i="1"/>
  <c r="EZ27" i="1"/>
  <c r="IG27" i="1"/>
  <c r="BN27" i="1"/>
  <c r="IB27" i="1"/>
  <c r="HP27" i="1"/>
  <c r="FS27" i="1"/>
  <c r="HW27" i="1"/>
  <c r="LT27" i="1"/>
  <c r="D27" i="1"/>
  <c r="DL27" i="1"/>
  <c r="KC27" i="1"/>
  <c r="GZ27" i="1"/>
  <c r="CH89" i="1"/>
  <c r="EO27" i="1"/>
  <c r="JG27" i="1"/>
  <c r="FY27" i="1"/>
  <c r="KZ27" i="1"/>
  <c r="FR27" i="1"/>
  <c r="EX27" i="1"/>
  <c r="CQ27" i="1"/>
  <c r="HJ75" i="1"/>
  <c r="DW27" i="1"/>
  <c r="HA27" i="1"/>
  <c r="LO27" i="1"/>
  <c r="FF27" i="1"/>
  <c r="KV27" i="1"/>
  <c r="MQ27" i="1"/>
  <c r="AL27" i="1"/>
  <c r="DQ27" i="1"/>
  <c r="CK27" i="1"/>
  <c r="GH80" i="1"/>
  <c r="II27" i="1"/>
  <c r="EI27" i="1"/>
  <c r="FO27" i="1"/>
  <c r="AT27" i="1"/>
  <c r="GL27" i="1"/>
  <c r="LW27" i="1"/>
  <c r="LB27" i="1"/>
  <c r="FI27" i="1"/>
  <c r="GO76" i="1"/>
  <c r="KU27" i="1"/>
  <c r="MY27" i="1"/>
  <c r="BW27" i="1"/>
  <c r="JQ27" i="1"/>
  <c r="GX27" i="1"/>
  <c r="FM27" i="1"/>
  <c r="MT27" i="1"/>
  <c r="P27" i="1"/>
  <c r="BS27" i="1"/>
  <c r="IR27" i="1"/>
  <c r="AO27" i="1"/>
  <c r="LC27" i="1"/>
  <c r="KE27" i="1"/>
  <c r="KY27" i="1"/>
  <c r="HK27" i="1"/>
  <c r="LE27" i="1"/>
  <c r="JL27" i="1"/>
  <c r="AZ27" i="1"/>
  <c r="BM27" i="1"/>
  <c r="DY27" i="1"/>
  <c r="AI27" i="1"/>
  <c r="EV27" i="1"/>
  <c r="BH27" i="1"/>
  <c r="EB27" i="1"/>
  <c r="FQ27" i="1"/>
  <c r="KH27" i="1"/>
  <c r="LD27" i="1"/>
  <c r="GY27" i="1"/>
  <c r="BY27" i="1"/>
  <c r="C27" i="1"/>
  <c r="MN27" i="1"/>
  <c r="HR81" i="1"/>
  <c r="CT27" i="1"/>
  <c r="HI27" i="1"/>
  <c r="LU27" i="1"/>
  <c r="MU27" i="1"/>
  <c r="DU27" i="1"/>
  <c r="JN78" i="1"/>
  <c r="IY27" i="1"/>
  <c r="FV27" i="1"/>
  <c r="ML27" i="1"/>
  <c r="DH27" i="1"/>
  <c r="GT27" i="1"/>
  <c r="CE27" i="1"/>
  <c r="EL27" i="1"/>
  <c r="BD27" i="1"/>
  <c r="K27" i="1"/>
  <c r="GR27" i="1"/>
  <c r="MF27" i="1"/>
  <c r="BC27" i="1"/>
  <c r="J27" i="1"/>
  <c r="CG27" i="1"/>
  <c r="KN27" i="1"/>
  <c r="BG27" i="1"/>
  <c r="MH27" i="1"/>
  <c r="HY79" i="1"/>
  <c r="JV27" i="1"/>
  <c r="FC27" i="1"/>
  <c r="BQ27" i="1"/>
  <c r="Y27" i="1"/>
  <c r="LG27" i="1"/>
  <c r="GF27" i="1"/>
  <c r="AP27" i="1"/>
  <c r="AD27" i="1"/>
  <c r="ED27" i="1"/>
  <c r="KL27" i="1"/>
  <c r="JY27" i="1"/>
  <c r="AX27" i="1"/>
  <c r="MB27" i="1"/>
  <c r="JE27" i="1"/>
  <c r="DO27" i="1"/>
  <c r="EN27" i="1"/>
  <c r="DC27" i="1"/>
  <c r="CP27" i="1"/>
  <c r="CA82" i="1"/>
  <c r="DM27" i="1"/>
  <c r="AJ27" i="1"/>
  <c r="IE27" i="1"/>
  <c r="MC27" i="1"/>
  <c r="LV27" i="1"/>
  <c r="HZ27" i="1"/>
  <c r="EA27" i="1"/>
  <c r="HE27" i="1"/>
  <c r="CB27" i="1"/>
  <c r="HN27" i="1"/>
  <c r="BO27" i="1"/>
  <c r="KF27" i="1"/>
  <c r="CF27" i="1"/>
  <c r="GK27" i="1"/>
  <c r="BR27" i="1"/>
  <c r="Q27" i="1"/>
  <c r="MI27" i="1"/>
  <c r="EH27" i="1"/>
  <c r="GJ27" i="1"/>
  <c r="GN27" i="1"/>
  <c r="CN27" i="1"/>
  <c r="GB27" i="1"/>
  <c r="AH27" i="1"/>
  <c r="KJ27" i="1"/>
  <c r="DE27" i="1"/>
  <c r="GU27" i="1"/>
  <c r="BK27" i="1"/>
  <c r="KG27" i="1"/>
  <c r="GM27" i="1"/>
  <c r="MS27" i="1"/>
  <c r="MA27" i="1"/>
  <c r="FA27" i="1"/>
  <c r="IK27" i="1"/>
  <c r="DP27" i="1"/>
  <c r="CR27" i="1"/>
  <c r="JM27" i="1"/>
  <c r="LZ27" i="1"/>
  <c r="MD27" i="1"/>
  <c r="DS27" i="1"/>
  <c r="EW27" i="1"/>
  <c r="CJ27" i="1"/>
  <c r="G79" i="1"/>
  <c r="DG27" i="1"/>
  <c r="BV27" i="1"/>
  <c r="E27" i="1"/>
  <c r="JX27" i="1"/>
  <c r="AQ27" i="1"/>
  <c r="DI27" i="1"/>
  <c r="LM27" i="1"/>
  <c r="BZ27" i="1"/>
  <c r="DD27" i="1"/>
  <c r="CY27" i="1"/>
  <c r="KS27" i="1"/>
  <c r="FL27" i="1"/>
  <c r="CD27" i="1"/>
  <c r="KM27" i="1"/>
  <c r="DZ27" i="1"/>
  <c r="EJ27" i="1"/>
  <c r="JT27" i="1"/>
  <c r="MV27" i="1"/>
  <c r="GP27" i="1"/>
  <c r="MW27" i="1"/>
  <c r="IC27" i="1"/>
  <c r="JB27" i="1"/>
  <c r="IL82" i="1"/>
  <c r="DA27" i="1"/>
  <c r="BE27" i="1"/>
  <c r="DV27" i="1"/>
  <c r="CW27" i="1"/>
  <c r="MG27" i="1"/>
  <c r="IP27" i="1"/>
  <c r="JR27" i="1"/>
  <c r="FW27" i="1"/>
  <c r="JZ27" i="1"/>
  <c r="NC27" i="1"/>
  <c r="BI27" i="1"/>
  <c r="Z27" i="1"/>
  <c r="FK27" i="1"/>
  <c r="KB77" i="1"/>
  <c r="CZ27" i="1"/>
  <c r="HQ27" i="1"/>
  <c r="T27" i="1"/>
  <c r="LN27" i="1"/>
  <c r="AE27" i="1"/>
  <c r="IX27" i="1"/>
  <c r="JO27" i="1"/>
  <c r="GW27" i="1"/>
  <c r="X27" i="1"/>
  <c r="HX27" i="1"/>
  <c r="LF27" i="1"/>
  <c r="KA27" i="1"/>
  <c r="AU27" i="1"/>
  <c r="JJ27" i="1"/>
  <c r="AG74" i="1"/>
  <c r="DN27" i="1"/>
  <c r="GI27" i="1"/>
  <c r="EP27" i="1"/>
  <c r="JC27" i="1"/>
  <c r="GS85" i="1"/>
  <c r="IO27" i="1"/>
  <c r="CM27" i="1"/>
  <c r="AW27" i="1"/>
  <c r="LQ27" i="1"/>
  <c r="V75" i="1"/>
  <c r="BU27" i="1"/>
  <c r="ER27" i="1"/>
  <c r="ID27" i="1"/>
  <c r="FG27" i="1"/>
  <c r="MJ27" i="1"/>
  <c r="GD27" i="1"/>
  <c r="R27" i="1"/>
  <c r="GC27" i="1"/>
  <c r="GQ27" i="1"/>
  <c r="FZ27" i="1"/>
  <c r="AM27" i="1"/>
  <c r="IQ27" i="1"/>
  <c r="MO27" i="1"/>
  <c r="F27" i="1"/>
  <c r="IV27" i="1"/>
  <c r="LI27" i="1"/>
  <c r="DR27" i="1"/>
  <c r="JU87" i="1"/>
  <c r="DJ27" i="1"/>
  <c r="U27" i="1"/>
  <c r="HL27" i="1"/>
  <c r="HH27" i="1"/>
  <c r="FH27" i="1"/>
  <c r="CI27" i="1"/>
  <c r="ES27" i="1"/>
  <c r="AN27" i="1"/>
  <c r="KD27" i="1"/>
  <c r="JP27" i="1"/>
  <c r="MZ27" i="1"/>
  <c r="AB27" i="1"/>
  <c r="MP27" i="1"/>
  <c r="GA27" i="1"/>
  <c r="DK27" i="1"/>
  <c r="FP27" i="1"/>
  <c r="IA27" i="1"/>
  <c r="FX27" i="1"/>
  <c r="EM27" i="1"/>
  <c r="FE27" i="1"/>
  <c r="IF27" i="1"/>
  <c r="S27" i="1"/>
  <c r="HB27" i="1"/>
  <c r="MX27" i="1"/>
  <c r="IU27" i="1"/>
  <c r="NA27" i="1"/>
  <c r="L27" i="1"/>
  <c r="JS27" i="1"/>
  <c r="LA27" i="1"/>
  <c r="LK27" i="1"/>
  <c r="JH27" i="1"/>
  <c r="FJ27" i="1"/>
  <c r="CV78" i="1"/>
  <c r="IM27" i="1"/>
  <c r="MR27" i="1"/>
  <c r="AF27" i="1"/>
  <c r="AV27" i="1"/>
  <c r="EY77" i="1"/>
  <c r="I27" i="1"/>
  <c r="LR27" i="1"/>
  <c r="CS27" i="1"/>
  <c r="IW27" i="1"/>
  <c r="KR27" i="1"/>
  <c r="JW27" i="1"/>
  <c r="CX27" i="1"/>
  <c r="LP27" i="1"/>
  <c r="HV27" i="1"/>
  <c r="BP27" i="1"/>
  <c r="FT27" i="1"/>
  <c r="EG27" i="1"/>
  <c r="GE27" i="1"/>
  <c r="AM29" i="20"/>
  <c r="N29" i="20"/>
  <c r="BE82" i="20"/>
  <c r="CO29" i="20"/>
  <c r="BO83" i="20"/>
  <c r="AL29" i="20"/>
  <c r="F29" i="20"/>
  <c r="AQ29" i="20"/>
  <c r="CT29" i="20"/>
  <c r="DC29" i="20"/>
  <c r="CZ29" i="20"/>
  <c r="H29" i="20"/>
  <c r="BA88" i="20"/>
  <c r="AR29" i="20"/>
  <c r="CC80" i="20"/>
  <c r="AG94" i="20"/>
  <c r="AF29" i="20"/>
  <c r="AV89" i="20"/>
  <c r="BW86" i="20"/>
  <c r="AH29" i="20"/>
  <c r="L76" i="20"/>
  <c r="R29" i="20"/>
  <c r="AW29" i="20"/>
  <c r="CR29" i="20"/>
  <c r="AE80" i="20"/>
  <c r="AD29" i="20"/>
  <c r="AU79" i="20"/>
  <c r="BT29" i="20"/>
  <c r="AZ29" i="20"/>
  <c r="CK94" i="20"/>
  <c r="V29" i="20"/>
  <c r="CB87" i="20"/>
  <c r="P29" i="20"/>
  <c r="CG79" i="20"/>
  <c r="AK29" i="20"/>
  <c r="J29" i="20"/>
  <c r="BJ29" i="20"/>
  <c r="CU29" i="20"/>
  <c r="CD29" i="20"/>
  <c r="CA91" i="20"/>
  <c r="O29" i="20"/>
  <c r="DB29" i="20"/>
  <c r="X29" i="20"/>
  <c r="CP29" i="20"/>
  <c r="BZ29" i="20"/>
  <c r="CH29" i="20"/>
  <c r="BD29" i="20"/>
  <c r="AN29" i="20"/>
  <c r="AO29" i="20"/>
  <c r="E81" i="20"/>
  <c r="W86" i="20"/>
  <c r="BF29" i="20"/>
  <c r="U92" i="20"/>
  <c r="CE89" i="20"/>
  <c r="BX29" i="20"/>
  <c r="BV29" i="20"/>
  <c r="CL29" i="20"/>
  <c r="BG78" i="20"/>
  <c r="BM77" i="20"/>
  <c r="Z29" i="20"/>
  <c r="Q78" i="20"/>
  <c r="M88" i="20"/>
  <c r="AT29" i="20"/>
  <c r="BC29" i="20"/>
  <c r="CY29" i="20"/>
  <c r="I77" i="20"/>
  <c r="BB29" i="20"/>
  <c r="BH87" i="20"/>
  <c r="T29" i="20"/>
  <c r="AJ29" i="20"/>
  <c r="CS29" i="20"/>
  <c r="Y84" i="20"/>
  <c r="BN29" i="20"/>
  <c r="AI29" i="20"/>
  <c r="K83" i="20"/>
  <c r="DA29" i="20"/>
  <c r="AC90" i="20"/>
  <c r="CN29" i="20"/>
  <c r="AS93" i="20"/>
  <c r="CM29" i="20"/>
  <c r="S29" i="20"/>
  <c r="BY93" i="20"/>
  <c r="AB29" i="20"/>
  <c r="D29" i="20"/>
  <c r="AY92" i="20"/>
  <c r="CV29" i="20"/>
  <c r="CI90" i="20"/>
  <c r="CW29" i="20"/>
  <c r="BU84" i="20"/>
  <c r="CJ29" i="20"/>
  <c r="AA91" i="20"/>
  <c r="BK85" i="20"/>
  <c r="O83" i="1"/>
  <c r="NH83" i="1"/>
  <c r="HC83" i="1"/>
  <c r="G85" i="20"/>
  <c r="NG31" i="1"/>
  <c r="NI31" i="1"/>
  <c r="NF31" i="1"/>
  <c r="NF87" i="1"/>
  <c r="NF86" i="1"/>
  <c r="NJ85" i="1"/>
  <c r="NH31" i="1"/>
  <c r="BT33" i="20"/>
  <c r="I86" i="1"/>
  <c r="CV31" i="1"/>
  <c r="BA31" i="1"/>
  <c r="CG85" i="1"/>
  <c r="FM84" i="1"/>
  <c r="JN92" i="1"/>
  <c r="IS90" i="1"/>
  <c r="Q33" i="20"/>
  <c r="DB31" i="1"/>
  <c r="IH31" i="1"/>
  <c r="MY31" i="1"/>
  <c r="BS90" i="1"/>
  <c r="AT33" i="20"/>
  <c r="KJ31" i="1"/>
  <c r="LN31" i="1"/>
  <c r="GE31" i="1"/>
  <c r="EC31" i="1"/>
  <c r="KZ31" i="1"/>
  <c r="K84" i="20"/>
  <c r="KI89" i="1"/>
  <c r="GP31" i="1"/>
  <c r="LM31" i="1"/>
  <c r="T31" i="1"/>
  <c r="AL31" i="1"/>
  <c r="AO33" i="20"/>
  <c r="BK31" i="1"/>
  <c r="JK88" i="1"/>
  <c r="O87" i="1"/>
  <c r="M31" i="1"/>
  <c r="Y31" i="1"/>
  <c r="HE31" i="1"/>
  <c r="FN31" i="1"/>
  <c r="MR31" i="1"/>
  <c r="HV31" i="1"/>
  <c r="U31" i="1"/>
  <c r="JH85" i="1"/>
  <c r="AB31" i="1"/>
  <c r="BF33" i="20"/>
  <c r="AF33" i="20"/>
  <c r="CF33" i="20"/>
  <c r="DC33" i="20"/>
  <c r="BL84" i="1"/>
  <c r="MM31" i="1"/>
  <c r="HB31" i="1"/>
  <c r="AA31" i="1"/>
  <c r="LY31" i="1"/>
  <c r="FS31" i="1"/>
  <c r="EB31" i="1"/>
  <c r="FU31" i="1"/>
  <c r="GJ31" i="1"/>
  <c r="AR31" i="1"/>
  <c r="HH31" i="1"/>
  <c r="JF31" i="1"/>
  <c r="HI31" i="1"/>
  <c r="ES31" i="1"/>
  <c r="MK31" i="1"/>
  <c r="CZ31" i="1"/>
  <c r="AE31" i="1"/>
  <c r="DM31" i="1"/>
  <c r="E31" i="1"/>
  <c r="MB31" i="1"/>
  <c r="HW31" i="1"/>
  <c r="EH31" i="1"/>
  <c r="AV31" i="1"/>
  <c r="CM31" i="1"/>
  <c r="CC88" i="1"/>
  <c r="JZ31" i="1"/>
  <c r="HD31" i="1"/>
  <c r="MO31" i="1"/>
  <c r="MX31" i="1"/>
  <c r="LO31" i="1"/>
  <c r="IQ31" i="1"/>
  <c r="CS31" i="1"/>
  <c r="IW31" i="1"/>
  <c r="DI31" i="1"/>
  <c r="MV31" i="1"/>
  <c r="CJ31" i="1"/>
  <c r="HT31" i="1"/>
  <c r="MF31" i="1"/>
  <c r="AH31" i="1"/>
  <c r="GQ31" i="1"/>
  <c r="EM31" i="1"/>
  <c r="CX31" i="1"/>
  <c r="EJ31" i="1"/>
  <c r="KD31" i="1"/>
  <c r="BJ31" i="1"/>
  <c r="IN31" i="1"/>
  <c r="FW31" i="1"/>
  <c r="KB73" i="1"/>
  <c r="W91" i="1"/>
  <c r="BF31" i="1"/>
  <c r="HK31" i="1"/>
  <c r="JS31" i="1"/>
  <c r="FB80" i="1"/>
  <c r="BX31" i="1"/>
  <c r="HN31" i="1"/>
  <c r="BE31" i="1"/>
  <c r="DG31" i="1"/>
  <c r="DP31" i="1"/>
  <c r="KH31" i="1"/>
  <c r="R31" i="1"/>
  <c r="J31" i="1"/>
  <c r="MA31" i="1"/>
  <c r="GU31" i="1"/>
  <c r="DQ31" i="1"/>
  <c r="EL31" i="1"/>
  <c r="KV31" i="1"/>
  <c r="X31" i="1"/>
  <c r="CP31" i="1"/>
  <c r="KT31" i="1"/>
  <c r="BG31" i="1"/>
  <c r="KG31" i="1"/>
  <c r="BR31" i="1"/>
  <c r="DW31" i="1"/>
  <c r="JV31" i="1"/>
  <c r="EV31" i="1"/>
  <c r="ME31" i="1"/>
  <c r="ID31" i="1"/>
  <c r="C31" i="1"/>
  <c r="DV31" i="1"/>
  <c r="AD31" i="1"/>
  <c r="GB31" i="1"/>
  <c r="FI31" i="1"/>
  <c r="GK31" i="1"/>
  <c r="HO31" i="1"/>
  <c r="S31" i="1"/>
  <c r="EF31" i="1"/>
  <c r="KE31" i="1"/>
  <c r="JO31" i="1"/>
  <c r="DO31" i="1"/>
  <c r="DL31" i="1"/>
  <c r="FF31" i="1"/>
  <c r="NC31" i="1"/>
  <c r="GA31" i="1"/>
  <c r="ET89" i="1"/>
  <c r="AN31" i="1"/>
  <c r="BZ31" i="1"/>
  <c r="HP31" i="1"/>
  <c r="LJ31" i="1"/>
  <c r="MJ31" i="1"/>
  <c r="D31" i="1"/>
  <c r="HY31" i="1"/>
  <c r="AF81" i="1"/>
  <c r="GL31" i="1"/>
  <c r="EW31" i="1"/>
  <c r="LZ31" i="1"/>
  <c r="CR31" i="1"/>
  <c r="MI31" i="1"/>
  <c r="GT31" i="1"/>
  <c r="DA31" i="1"/>
  <c r="KC31" i="1"/>
  <c r="AS31" i="1"/>
  <c r="DF31" i="1"/>
  <c r="ED31" i="1"/>
  <c r="LA31" i="1"/>
  <c r="BB31" i="1"/>
  <c r="FC31" i="1"/>
  <c r="HQ82" i="1"/>
  <c r="LG31" i="1"/>
  <c r="KK31" i="1"/>
  <c r="DZ31" i="1"/>
  <c r="HS31" i="1"/>
  <c r="LV31" i="1"/>
  <c r="EP31" i="1"/>
  <c r="JI31" i="1"/>
  <c r="HR31" i="1"/>
  <c r="GF31" i="1"/>
  <c r="AZ31" i="1"/>
  <c r="AU31" i="1"/>
  <c r="FJ31" i="1"/>
  <c r="FD31" i="1"/>
  <c r="AQ31" i="1"/>
  <c r="JT31" i="1"/>
  <c r="CN78" i="1"/>
  <c r="V31" i="1"/>
  <c r="F31" i="1"/>
  <c r="NB31" i="1"/>
  <c r="BI31" i="1"/>
  <c r="JE31" i="1"/>
  <c r="JQ31" i="1"/>
  <c r="CD31" i="1"/>
  <c r="GO79" i="1"/>
  <c r="GH75" i="1"/>
  <c r="CF31" i="1"/>
  <c r="JX31" i="1"/>
  <c r="AC82" i="1"/>
  <c r="L31" i="1"/>
  <c r="HC31" i="1"/>
  <c r="GS31" i="1"/>
  <c r="AP31" i="1"/>
  <c r="JP31" i="1"/>
  <c r="IA31" i="1"/>
  <c r="HZ31" i="1"/>
  <c r="KL31" i="1"/>
  <c r="DC74" i="1"/>
  <c r="DT31" i="1"/>
  <c r="FK31" i="1"/>
  <c r="BW31" i="1"/>
  <c r="IC31" i="1"/>
  <c r="KM31" i="1"/>
  <c r="FG31" i="1"/>
  <c r="MU31" i="1"/>
  <c r="JD31" i="1"/>
  <c r="DH31" i="1"/>
  <c r="LS31" i="1"/>
  <c r="MS31" i="1"/>
  <c r="CU92" i="1"/>
  <c r="DN31" i="1"/>
  <c r="LT31" i="1"/>
  <c r="NA31" i="1"/>
  <c r="FR31" i="1"/>
  <c r="BC31" i="1"/>
  <c r="KX31" i="1"/>
  <c r="LL31" i="1"/>
  <c r="IV31" i="1"/>
  <c r="JC31" i="1"/>
  <c r="DE31" i="1"/>
  <c r="HA31" i="1"/>
  <c r="AG31" i="1"/>
  <c r="MG31" i="1"/>
  <c r="N31" i="1"/>
  <c r="HU79" i="1"/>
  <c r="IG31" i="1"/>
  <c r="BO31" i="1"/>
  <c r="DK31" i="1"/>
  <c r="AO31" i="1"/>
  <c r="BV31" i="1"/>
  <c r="IR31" i="1"/>
  <c r="H31" i="1"/>
  <c r="FY31" i="1"/>
  <c r="Q31" i="1"/>
  <c r="FP31" i="1"/>
  <c r="IY31" i="1"/>
  <c r="FQ31" i="1"/>
  <c r="FV31" i="1"/>
  <c r="JY31" i="1"/>
  <c r="AI31" i="1"/>
  <c r="HX31" i="1"/>
  <c r="GM31" i="1"/>
  <c r="LP31" i="1"/>
  <c r="IB31" i="1"/>
  <c r="GN31" i="1"/>
  <c r="DY31" i="1"/>
  <c r="EI31" i="1"/>
  <c r="JJ31" i="1"/>
  <c r="BQ31" i="1"/>
  <c r="EA31" i="1"/>
  <c r="FX31" i="1"/>
  <c r="BP31" i="1"/>
  <c r="HF31" i="1"/>
  <c r="G31" i="1"/>
  <c r="EK31" i="1"/>
  <c r="GC31" i="1"/>
  <c r="IZ78" i="1"/>
  <c r="FL31" i="1"/>
  <c r="BD31" i="1"/>
  <c r="CK31" i="1"/>
  <c r="GY31" i="1"/>
  <c r="KR31" i="1"/>
  <c r="KY31" i="1"/>
  <c r="LK31" i="1"/>
  <c r="P31" i="1"/>
  <c r="AY31" i="1"/>
  <c r="JM31" i="1"/>
  <c r="HG31" i="1"/>
  <c r="CH31" i="1"/>
  <c r="MH31" i="1"/>
  <c r="HM31" i="1"/>
  <c r="EQ31" i="1"/>
  <c r="BM31" i="1"/>
  <c r="IE31" i="1"/>
  <c r="IU31" i="1"/>
  <c r="DR31" i="1"/>
  <c r="EU31" i="1"/>
  <c r="KO31" i="1"/>
  <c r="LE31" i="1"/>
  <c r="CB31" i="1"/>
  <c r="GD31" i="1"/>
  <c r="MW31" i="1"/>
  <c r="MT31" i="1"/>
  <c r="JU80" i="1"/>
  <c r="HJ91" i="1"/>
  <c r="DJ31" i="1"/>
  <c r="GZ31" i="1"/>
  <c r="MC31" i="1"/>
  <c r="MD31" i="1"/>
  <c r="FE31" i="1"/>
  <c r="EZ31" i="1"/>
  <c r="EX31" i="1"/>
  <c r="JR31" i="1"/>
  <c r="CY31" i="1"/>
  <c r="BH31" i="1"/>
  <c r="GG31" i="1"/>
  <c r="EN31" i="1"/>
  <c r="HL31" i="1"/>
  <c r="ML31" i="1"/>
  <c r="CE31" i="1"/>
  <c r="LQ31" i="1"/>
  <c r="KS31" i="1"/>
  <c r="IO75" i="1"/>
  <c r="LR31" i="1"/>
  <c r="AT31" i="1"/>
  <c r="AJ31" i="1"/>
  <c r="MQ31" i="1"/>
  <c r="KN31" i="1"/>
  <c r="CI31" i="1"/>
  <c r="CL31" i="1"/>
  <c r="DS31" i="1"/>
  <c r="DX31" i="1"/>
  <c r="KW31" i="1"/>
  <c r="BN31" i="1"/>
  <c r="LB31" i="1"/>
  <c r="FA31" i="1"/>
  <c r="CO31" i="1"/>
  <c r="EE31" i="1"/>
  <c r="LD31" i="1"/>
  <c r="CQ31" i="1"/>
  <c r="IP31" i="1"/>
  <c r="LI31" i="1"/>
  <c r="JL31" i="1"/>
  <c r="ER31" i="1"/>
  <c r="JG31" i="1"/>
  <c r="BY76" i="1"/>
  <c r="EG31" i="1"/>
  <c r="IK31" i="1"/>
  <c r="JA31" i="1"/>
  <c r="FH31" i="1"/>
  <c r="FZ31" i="1"/>
  <c r="BU31" i="1"/>
  <c r="AM31" i="1"/>
  <c r="CW31" i="1"/>
  <c r="IX31" i="1"/>
  <c r="KQ74" i="1"/>
  <c r="DD31" i="1"/>
  <c r="IJ31" i="1"/>
  <c r="BT31" i="1"/>
  <c r="LX31" i="1"/>
  <c r="IM31" i="1"/>
  <c r="II31" i="1"/>
  <c r="LF31" i="1"/>
  <c r="JB31" i="1"/>
  <c r="KP31" i="1"/>
  <c r="LU31" i="1"/>
  <c r="EY73" i="1"/>
  <c r="LW31" i="1"/>
  <c r="FO31" i="1"/>
  <c r="EO31" i="1"/>
  <c r="K31" i="1"/>
  <c r="KF31" i="1"/>
  <c r="Z31" i="1"/>
  <c r="CA31" i="1"/>
  <c r="AW31" i="1"/>
  <c r="KA31" i="1"/>
  <c r="MN31" i="1"/>
  <c r="JW31" i="1"/>
  <c r="GR31" i="1"/>
  <c r="IF31" i="1"/>
  <c r="CT31" i="1"/>
  <c r="IL76" i="1"/>
  <c r="GX31" i="1"/>
  <c r="GV81" i="1"/>
  <c r="GW31" i="1"/>
  <c r="IT31" i="1"/>
  <c r="MP31" i="1"/>
  <c r="KU31" i="1"/>
  <c r="LC31" i="1"/>
  <c r="AX31" i="1"/>
  <c r="GI31" i="1"/>
  <c r="DU31" i="1"/>
  <c r="MZ31" i="1"/>
  <c r="LH31" i="1"/>
  <c r="BB33" i="20"/>
  <c r="BY80" i="20"/>
  <c r="BW92" i="20"/>
  <c r="BL33" i="20"/>
  <c r="AR33" i="20"/>
  <c r="BN33" i="20"/>
  <c r="J33" i="20"/>
  <c r="CL33" i="20"/>
  <c r="BH33" i="20"/>
  <c r="CK76" i="20"/>
  <c r="AM33" i="20"/>
  <c r="BU78" i="20"/>
  <c r="CD33" i="20"/>
  <c r="AI33" i="20"/>
  <c r="AY86" i="20"/>
  <c r="BR33" i="20"/>
  <c r="BJ33" i="20"/>
  <c r="AC80" i="20"/>
  <c r="AD33" i="20"/>
  <c r="T33" i="20"/>
  <c r="BC33" i="20"/>
  <c r="CJ33" i="20"/>
  <c r="I93" i="20"/>
  <c r="H33" i="20"/>
  <c r="AG76" i="20"/>
  <c r="P33" i="20"/>
  <c r="DA33" i="20"/>
  <c r="Z90" i="20"/>
  <c r="DB33" i="20"/>
  <c r="CT33" i="20"/>
  <c r="CX33" i="20"/>
  <c r="CI91" i="20"/>
  <c r="CM33" i="20"/>
  <c r="CU33" i="20"/>
  <c r="F33" i="20"/>
  <c r="N33" i="20"/>
  <c r="AH33" i="20"/>
  <c r="CZ33" i="20"/>
  <c r="CH33" i="20"/>
  <c r="L83" i="20"/>
  <c r="BP81" i="20"/>
  <c r="AU75" i="20"/>
  <c r="AB33" i="20"/>
  <c r="BK33" i="20"/>
  <c r="S33" i="20"/>
  <c r="AW33" i="20"/>
  <c r="BZ33" i="20"/>
  <c r="BO84" i="20"/>
  <c r="CV33" i="20"/>
  <c r="AZ33" i="20"/>
  <c r="CY33" i="20"/>
  <c r="W92" i="20"/>
  <c r="AL33" i="20"/>
  <c r="CB90" i="20"/>
  <c r="AS91" i="20"/>
  <c r="X33" i="20"/>
  <c r="AV82" i="20"/>
  <c r="AQ33" i="20"/>
  <c r="AA87" i="20"/>
  <c r="BI83" i="20"/>
  <c r="CQ33" i="20"/>
  <c r="R33" i="20"/>
  <c r="BM93" i="20"/>
  <c r="V33" i="20"/>
  <c r="U86" i="20"/>
  <c r="G89" i="20"/>
  <c r="CO33" i="20"/>
  <c r="CS33" i="20"/>
  <c r="BV77" i="20"/>
  <c r="CE82" i="20"/>
  <c r="BX33" i="20"/>
  <c r="AN33" i="20"/>
  <c r="CG75" i="20"/>
  <c r="BD33" i="20"/>
  <c r="D33" i="20"/>
  <c r="CC94" i="20"/>
  <c r="AX33" i="20"/>
  <c r="CR33" i="20"/>
  <c r="CP33" i="20"/>
  <c r="E88" i="20"/>
  <c r="BS33" i="20"/>
  <c r="CW33" i="20"/>
  <c r="BQ33" i="20"/>
  <c r="CN33" i="20"/>
  <c r="AE94" i="20"/>
  <c r="O33" i="20"/>
  <c r="BE77" i="20"/>
  <c r="AP33" i="20"/>
  <c r="AJ33" i="20"/>
  <c r="BG81" i="20"/>
  <c r="CA87" i="20"/>
  <c r="Y78" i="20"/>
  <c r="AK33" i="20"/>
  <c r="AK83" i="1"/>
  <c r="BA85" i="20"/>
  <c r="M85" i="20"/>
  <c r="FT83" i="1"/>
  <c r="NG81" i="1"/>
  <c r="NI81" i="1"/>
  <c r="NH46" i="1"/>
  <c r="NF38" i="1"/>
  <c r="NJ36" i="1"/>
  <c r="BU31" i="20"/>
  <c r="LY81" i="1"/>
  <c r="U81" i="1"/>
  <c r="DC40" i="1"/>
  <c r="H38" i="1"/>
  <c r="MQ81" i="1"/>
  <c r="HB46" i="1"/>
  <c r="JO39" i="1"/>
  <c r="HT81" i="1"/>
  <c r="EY43" i="1"/>
  <c r="GT81" i="1"/>
  <c r="MM81" i="1"/>
  <c r="CQ81" i="1"/>
  <c r="LP81" i="1"/>
  <c r="JG36" i="1"/>
  <c r="KR81" i="1"/>
  <c r="KZ81" i="1"/>
  <c r="CT83" i="20"/>
  <c r="AB81" i="1"/>
  <c r="GF81" i="1"/>
  <c r="CW83" i="20"/>
  <c r="X83" i="20"/>
  <c r="BD81" i="1"/>
  <c r="M81" i="1"/>
  <c r="X81" i="1"/>
  <c r="GK81" i="1"/>
  <c r="FI81" i="1"/>
  <c r="D81" i="1"/>
  <c r="S81" i="1"/>
  <c r="BL41" i="1"/>
  <c r="FF81" i="1"/>
  <c r="FP81" i="1"/>
  <c r="KN81" i="1"/>
  <c r="CA81" i="1"/>
  <c r="FY81" i="1"/>
  <c r="EP81" i="1"/>
  <c r="KU81" i="1"/>
  <c r="EU81" i="1"/>
  <c r="DN81" i="1"/>
  <c r="MJ81" i="1"/>
  <c r="V83" i="20"/>
  <c r="MA81" i="1"/>
  <c r="O46" i="1"/>
  <c r="EJ81" i="1"/>
  <c r="KQ40" i="1"/>
  <c r="CI35" i="20"/>
  <c r="EC81" i="1"/>
  <c r="LV81" i="1"/>
  <c r="MY81" i="1"/>
  <c r="BX81" i="1"/>
  <c r="BE34" i="20"/>
  <c r="BJ83" i="20"/>
  <c r="AY81" i="1"/>
  <c r="AR81" i="1"/>
  <c r="AI81" i="1"/>
  <c r="MU81" i="1"/>
  <c r="LG81" i="1"/>
  <c r="JC81" i="1"/>
  <c r="FJ81" i="1"/>
  <c r="IV81" i="1"/>
  <c r="BH81" i="1"/>
  <c r="ER81" i="1"/>
  <c r="AM81" i="1"/>
  <c r="EZ81" i="1"/>
  <c r="FW81" i="1"/>
  <c r="AU81" i="1"/>
  <c r="JT81" i="1"/>
  <c r="IO81" i="1"/>
  <c r="IY81" i="1"/>
  <c r="LX81" i="1"/>
  <c r="HV81" i="1"/>
  <c r="IU81" i="1"/>
  <c r="AE81" i="1"/>
  <c r="GY81" i="1"/>
  <c r="JH81" i="1"/>
  <c r="JX81" i="1"/>
  <c r="DJ81" i="1"/>
  <c r="KB43" i="1"/>
  <c r="IR81" i="1"/>
  <c r="BO81" i="1"/>
  <c r="AJ44" i="1"/>
  <c r="D83" i="20"/>
  <c r="P81" i="1"/>
  <c r="IQ81" i="1"/>
  <c r="DD81" i="1"/>
  <c r="IS45" i="1"/>
  <c r="LF81" i="1"/>
  <c r="FN41" i="1"/>
  <c r="EX81" i="1"/>
  <c r="LD81" i="1"/>
  <c r="FU81" i="1"/>
  <c r="CY81" i="1"/>
  <c r="CM81" i="1"/>
  <c r="DT81" i="1"/>
  <c r="BT45" i="1"/>
  <c r="DM81" i="1"/>
  <c r="MI81" i="1"/>
  <c r="GS81" i="1"/>
  <c r="HD81" i="1"/>
  <c r="BC81" i="1"/>
  <c r="AW42" i="1"/>
  <c r="L81" i="1"/>
  <c r="JD81" i="1"/>
  <c r="GQ81" i="1"/>
  <c r="DO81" i="1"/>
  <c r="FH81" i="1"/>
  <c r="HP81" i="1"/>
  <c r="EQ81" i="1"/>
  <c r="KP81" i="1"/>
  <c r="CV81" i="1"/>
  <c r="JV81" i="1"/>
  <c r="BR81" i="1"/>
  <c r="MR81" i="1"/>
  <c r="GV31" i="1"/>
  <c r="FL81" i="1"/>
  <c r="AA81" i="1"/>
  <c r="LK81" i="1"/>
  <c r="FT81" i="1"/>
  <c r="Q81" i="1"/>
  <c r="IX81" i="1"/>
  <c r="LN81" i="1"/>
  <c r="AH81" i="1"/>
  <c r="DP81" i="1"/>
  <c r="KA81" i="1"/>
  <c r="HR27" i="1"/>
  <c r="GN81" i="1"/>
  <c r="AD81" i="1"/>
  <c r="AO81" i="1"/>
  <c r="AQ81" i="1"/>
  <c r="IN81" i="1"/>
  <c r="KL81" i="1"/>
  <c r="BA81" i="1"/>
  <c r="KW81" i="1"/>
  <c r="CF81" i="1"/>
  <c r="CO81" i="1"/>
  <c r="IW81" i="1"/>
  <c r="CE28" i="1"/>
  <c r="IZ34" i="1"/>
  <c r="KY81" i="1"/>
  <c r="BW81" i="1"/>
  <c r="EM81" i="1"/>
  <c r="IM81" i="1"/>
  <c r="LS81" i="1"/>
  <c r="MX81" i="1"/>
  <c r="GR81" i="1"/>
  <c r="HZ81" i="1"/>
  <c r="KD81" i="1"/>
  <c r="KF81" i="1"/>
  <c r="HW81" i="1"/>
  <c r="HQ81" i="1"/>
  <c r="CR81" i="1"/>
  <c r="JQ81" i="1"/>
  <c r="MN81" i="1"/>
  <c r="BY81" i="1"/>
  <c r="CU39" i="1"/>
  <c r="DY81" i="1"/>
  <c r="ET33" i="1"/>
  <c r="CW81" i="1"/>
  <c r="DS81" i="1"/>
  <c r="LI81" i="1"/>
  <c r="MS81" i="1"/>
  <c r="Z81" i="1"/>
  <c r="MB81" i="1"/>
  <c r="AZ81" i="1"/>
  <c r="HA81" i="1"/>
  <c r="KE81" i="1"/>
  <c r="HO81" i="1"/>
  <c r="KK81" i="1"/>
  <c r="II81" i="1"/>
  <c r="LR81" i="1"/>
  <c r="HL30" i="1"/>
  <c r="FO81" i="1"/>
  <c r="JS81" i="1"/>
  <c r="IG81" i="1"/>
  <c r="AS81" i="1"/>
  <c r="CD81" i="1"/>
  <c r="FZ81" i="1"/>
  <c r="HF81" i="1"/>
  <c r="DV81" i="1"/>
  <c r="LZ81" i="1"/>
  <c r="KS81" i="1"/>
  <c r="EI81" i="1"/>
  <c r="AN81" i="1"/>
  <c r="KO81" i="1"/>
  <c r="KV81" i="1"/>
  <c r="GW81" i="1"/>
  <c r="JL81" i="1"/>
  <c r="JE81" i="1"/>
  <c r="EH81" i="1"/>
  <c r="BM81" i="1"/>
  <c r="EV81" i="1"/>
  <c r="LU81" i="1"/>
  <c r="GI81" i="1"/>
  <c r="DU81" i="1"/>
  <c r="LH81" i="1"/>
  <c r="AF31" i="1"/>
  <c r="GG32" i="1"/>
  <c r="CI81" i="1"/>
  <c r="C81" i="1"/>
  <c r="HH81" i="1"/>
  <c r="LT81" i="1"/>
  <c r="JM81" i="1"/>
  <c r="E81" i="1"/>
  <c r="IT81" i="1"/>
  <c r="IF81" i="1"/>
  <c r="BS81" i="1"/>
  <c r="LM81" i="1"/>
  <c r="HK81" i="1"/>
  <c r="FX81" i="1"/>
  <c r="HS81" i="1"/>
  <c r="JK81" i="1"/>
  <c r="EL81" i="1"/>
  <c r="KJ81" i="1"/>
  <c r="BJ81" i="1"/>
  <c r="AL81" i="1"/>
  <c r="JB81" i="1"/>
  <c r="FQ81" i="1"/>
  <c r="CT81" i="1"/>
  <c r="DF81" i="1"/>
  <c r="MF81" i="1"/>
  <c r="BV81" i="1"/>
  <c r="DR81" i="1"/>
  <c r="EK81" i="1"/>
  <c r="DQ81" i="1"/>
  <c r="LO81" i="1"/>
  <c r="KI33" i="1"/>
  <c r="CS81" i="1"/>
  <c r="KM81" i="1"/>
  <c r="EB81" i="1"/>
  <c r="MG81" i="1"/>
  <c r="MP81" i="1"/>
  <c r="DK81" i="1"/>
  <c r="IL29" i="1"/>
  <c r="KT81" i="1"/>
  <c r="IA81" i="1"/>
  <c r="BZ29" i="1"/>
  <c r="NB81" i="1"/>
  <c r="GE81" i="1"/>
  <c r="GM81" i="1"/>
  <c r="EF81" i="1"/>
  <c r="EO81" i="1"/>
  <c r="ME81" i="1"/>
  <c r="LW81" i="1"/>
  <c r="GC81" i="1"/>
  <c r="DG81" i="1"/>
  <c r="FG81" i="1"/>
  <c r="KH81" i="1"/>
  <c r="JA81" i="1"/>
  <c r="MO81" i="1"/>
  <c r="JF81" i="1"/>
  <c r="CP81" i="1"/>
  <c r="CJ81" i="1"/>
  <c r="BQ81" i="1"/>
  <c r="CH36" i="1"/>
  <c r="CX81" i="1"/>
  <c r="W81" i="1"/>
  <c r="IE81" i="1"/>
  <c r="I81" i="1"/>
  <c r="EG81" i="1"/>
  <c r="FS81" i="1"/>
  <c r="V30" i="1"/>
  <c r="ES81" i="1"/>
  <c r="FM81" i="1"/>
  <c r="AX81" i="1"/>
  <c r="BK81" i="1"/>
  <c r="DZ81" i="1"/>
  <c r="JZ81" i="1"/>
  <c r="FK32" i="1"/>
  <c r="HY81" i="1"/>
  <c r="HC81" i="1"/>
  <c r="GB81" i="1"/>
  <c r="HM81" i="1"/>
  <c r="BP81" i="1"/>
  <c r="K81" i="1"/>
  <c r="MV81" i="1"/>
  <c r="JY81" i="1"/>
  <c r="KX81" i="1"/>
  <c r="MD81" i="1"/>
  <c r="DH81" i="1"/>
  <c r="CZ81" i="1"/>
  <c r="HG81" i="1"/>
  <c r="GH81" i="1"/>
  <c r="DE81" i="1"/>
  <c r="GJ81" i="1"/>
  <c r="CN34" i="1"/>
  <c r="MZ81" i="1"/>
  <c r="ED81" i="1"/>
  <c r="JP81" i="1"/>
  <c r="GL81" i="1"/>
  <c r="FA81" i="1"/>
  <c r="LA81" i="1"/>
  <c r="LJ81" i="1"/>
  <c r="NC81" i="1"/>
  <c r="BE81" i="1"/>
  <c r="HX81" i="1"/>
  <c r="LB81" i="1"/>
  <c r="EN81" i="1"/>
  <c r="BU81" i="1"/>
  <c r="KG81" i="1"/>
  <c r="MW81" i="1"/>
  <c r="DW81" i="1"/>
  <c r="FD81" i="1"/>
  <c r="BB81" i="1"/>
  <c r="AG81" i="1"/>
  <c r="GP81" i="1"/>
  <c r="N81" i="1"/>
  <c r="F81" i="1"/>
  <c r="AK81" i="1"/>
  <c r="LE81" i="1"/>
  <c r="CG81" i="1"/>
  <c r="FC81" i="1"/>
  <c r="CK81" i="1"/>
  <c r="HE81" i="1"/>
  <c r="AP81" i="1"/>
  <c r="MC81" i="1"/>
  <c r="LL81" i="1"/>
  <c r="MH81" i="1"/>
  <c r="IH81" i="1"/>
  <c r="MT81" i="1"/>
  <c r="LC81" i="1"/>
  <c r="BG81" i="1"/>
  <c r="FR81" i="1"/>
  <c r="CL81" i="1"/>
  <c r="T81" i="1"/>
  <c r="HI81" i="1"/>
  <c r="JR81" i="1"/>
  <c r="BN81" i="1"/>
  <c r="BF81" i="1"/>
  <c r="GA81" i="1"/>
  <c r="DL81" i="1"/>
  <c r="J81" i="1"/>
  <c r="GO42" i="1"/>
  <c r="JI81" i="1"/>
  <c r="DB81" i="1"/>
  <c r="HU81" i="1"/>
  <c r="GU81" i="1"/>
  <c r="AT81" i="1"/>
  <c r="IK81" i="1"/>
  <c r="G81" i="1"/>
  <c r="FV44" i="1"/>
  <c r="CC81" i="1"/>
  <c r="FE81" i="1"/>
  <c r="HJ81" i="1"/>
  <c r="IJ81" i="1"/>
  <c r="AV81" i="1"/>
  <c r="DI81" i="1"/>
  <c r="NA81" i="1"/>
  <c r="JN81" i="1"/>
  <c r="GD81" i="1"/>
  <c r="Y81" i="1"/>
  <c r="GX81" i="1"/>
  <c r="DX81" i="1"/>
  <c r="R81" i="1"/>
  <c r="IC81" i="1"/>
  <c r="JW81" i="1"/>
  <c r="DA81" i="1"/>
  <c r="KC81" i="1"/>
  <c r="AC27" i="1"/>
  <c r="ID81" i="1"/>
  <c r="JJ28" i="1"/>
  <c r="EE81" i="1"/>
  <c r="CB81" i="1"/>
  <c r="MK81" i="1"/>
  <c r="LQ81" i="1"/>
  <c r="ML81" i="1"/>
  <c r="BI81" i="1"/>
  <c r="GZ81" i="1"/>
  <c r="IP81" i="1"/>
  <c r="EA81" i="1"/>
  <c r="EW81" i="1"/>
  <c r="IB81" i="1"/>
  <c r="HN81" i="1"/>
  <c r="BT83" i="20"/>
  <c r="CK42" i="20"/>
  <c r="AN83" i="20"/>
  <c r="BG44" i="20"/>
  <c r="AW83" i="20"/>
  <c r="L33" i="20"/>
  <c r="AG42" i="20"/>
  <c r="BZ83" i="20"/>
  <c r="CN83" i="20"/>
  <c r="BX83" i="20"/>
  <c r="BW47" i="20"/>
  <c r="DA83" i="20"/>
  <c r="CA38" i="20"/>
  <c r="BL83" i="20"/>
  <c r="CD83" i="20"/>
  <c r="CO83" i="20"/>
  <c r="AK83" i="20"/>
  <c r="AB83" i="20"/>
  <c r="P83" i="20"/>
  <c r="CQ83" i="20"/>
  <c r="CF83" i="20"/>
  <c r="W47" i="20"/>
  <c r="AH83" i="20"/>
  <c r="H83" i="20"/>
  <c r="BP83" i="20"/>
  <c r="BQ83" i="20"/>
  <c r="CV83" i="20"/>
  <c r="CC41" i="20"/>
  <c r="AS35" i="20"/>
  <c r="CP83" i="20"/>
  <c r="J83" i="20"/>
  <c r="CU83" i="20"/>
  <c r="AA38" i="20"/>
  <c r="E40" i="20"/>
  <c r="N83" i="20"/>
  <c r="DC83" i="20"/>
  <c r="BI33" i="20"/>
  <c r="CY83" i="20"/>
  <c r="M46" i="20"/>
  <c r="AC36" i="20"/>
  <c r="R83" i="20"/>
  <c r="F83" i="20"/>
  <c r="AJ83" i="20"/>
  <c r="G48" i="20"/>
  <c r="AY43" i="20"/>
  <c r="CZ83" i="20"/>
  <c r="AU45" i="20"/>
  <c r="O83" i="20"/>
  <c r="BS83" i="20"/>
  <c r="AO83" i="20"/>
  <c r="Z30" i="20"/>
  <c r="DB83" i="20"/>
  <c r="AZ83" i="20"/>
  <c r="AL83" i="20"/>
  <c r="Q44" i="20"/>
  <c r="BR83" i="20"/>
  <c r="CX83" i="20"/>
  <c r="CR83" i="20"/>
  <c r="CS83" i="20"/>
  <c r="BY36" i="20"/>
  <c r="BH83" i="20"/>
  <c r="BN83" i="20"/>
  <c r="CG45" i="20"/>
  <c r="BM32" i="20"/>
  <c r="AI83" i="20"/>
  <c r="CH83" i="20"/>
  <c r="CB30" i="20"/>
  <c r="S83" i="20"/>
  <c r="BC83" i="20"/>
  <c r="CJ83" i="20"/>
  <c r="CM83" i="20"/>
  <c r="AF83" i="20"/>
  <c r="BV83" i="20"/>
  <c r="BO29" i="20"/>
  <c r="AT83" i="20"/>
  <c r="BF83" i="20"/>
  <c r="AP83" i="20"/>
  <c r="AX34" i="20"/>
  <c r="BK48" i="20"/>
  <c r="CL83" i="20"/>
  <c r="I32" i="20"/>
  <c r="AQ83" i="20"/>
  <c r="AD83" i="20"/>
  <c r="BB83" i="20"/>
  <c r="AE41" i="20"/>
  <c r="BD83" i="20"/>
  <c r="Y31" i="20"/>
  <c r="AR83" i="20"/>
  <c r="T83" i="20"/>
  <c r="U43" i="20"/>
  <c r="BA46" i="20"/>
  <c r="AM83" i="20"/>
  <c r="K29" i="20"/>
  <c r="FB37" i="1"/>
  <c r="JU37" i="1"/>
  <c r="CE39" i="20"/>
  <c r="AV39" i="20"/>
  <c r="NG78" i="1"/>
  <c r="IL28" i="1"/>
  <c r="NI34" i="1"/>
  <c r="NH44" i="1"/>
  <c r="NJ40" i="1"/>
  <c r="NF78" i="1"/>
  <c r="CK78" i="1"/>
  <c r="BN80" i="20"/>
  <c r="ES78" i="1"/>
  <c r="BR80" i="20"/>
  <c r="DU78" i="1"/>
  <c r="CG40" i="1"/>
  <c r="IE78" i="1"/>
  <c r="AH78" i="1"/>
  <c r="DB41" i="1"/>
  <c r="LM78" i="1"/>
  <c r="MT78" i="1"/>
  <c r="CV80" i="20"/>
  <c r="AQ80" i="20"/>
  <c r="HD44" i="1"/>
  <c r="BE78" i="1"/>
  <c r="GV43" i="1"/>
  <c r="AC33" i="20"/>
  <c r="AJ45" i="1"/>
  <c r="KI39" i="1"/>
  <c r="BF80" i="20"/>
  <c r="HX34" i="1"/>
  <c r="KQ41" i="1"/>
  <c r="EZ42" i="1"/>
  <c r="BB80" i="20"/>
  <c r="KB42" i="1"/>
  <c r="CB32" i="20"/>
  <c r="BT80" i="20"/>
  <c r="J78" i="1"/>
  <c r="X80" i="20"/>
  <c r="BQ36" i="20"/>
  <c r="FM78" i="1"/>
  <c r="AX37" i="20"/>
  <c r="HT78" i="1"/>
  <c r="BP78" i="1"/>
  <c r="EA78" i="1"/>
  <c r="GY78" i="1"/>
  <c r="BY78" i="1"/>
  <c r="FJ78" i="1"/>
  <c r="BS46" i="1"/>
  <c r="MG78" i="1"/>
  <c r="GO45" i="1"/>
  <c r="ET78" i="1"/>
  <c r="BS80" i="20"/>
  <c r="AO78" i="1"/>
  <c r="FD39" i="1"/>
  <c r="Z32" i="20"/>
  <c r="IS46" i="1"/>
  <c r="JD78" i="1"/>
  <c r="EH78" i="1"/>
  <c r="AF43" i="1"/>
  <c r="KK78" i="1"/>
  <c r="P44" i="1"/>
  <c r="GC78" i="1"/>
  <c r="JG40" i="1"/>
  <c r="JU29" i="1"/>
  <c r="MH78" i="1"/>
  <c r="LQ78" i="1"/>
  <c r="GZ78" i="1"/>
  <c r="LA78" i="1"/>
  <c r="LR78" i="1"/>
  <c r="KX78" i="1"/>
  <c r="CY78" i="1"/>
  <c r="AD78" i="1"/>
  <c r="JZ78" i="1"/>
  <c r="IU78" i="1"/>
  <c r="HC78" i="1"/>
  <c r="FO78" i="1"/>
  <c r="AB78" i="1"/>
  <c r="MM78" i="1"/>
  <c r="HY78" i="1"/>
  <c r="DS78" i="1"/>
  <c r="JP78" i="1"/>
  <c r="DD78" i="1"/>
  <c r="DR78" i="1"/>
  <c r="KD78" i="1"/>
  <c r="GE78" i="1"/>
  <c r="CS78" i="1"/>
  <c r="JX78" i="1"/>
  <c r="HB78" i="1"/>
  <c r="KW78" i="1"/>
  <c r="MI78" i="1"/>
  <c r="MJ78" i="1"/>
  <c r="EI78" i="1"/>
  <c r="CM78" i="1"/>
  <c r="LU78" i="1"/>
  <c r="LZ78" i="1"/>
  <c r="MN78" i="1"/>
  <c r="BB78" i="1"/>
  <c r="EW78" i="1"/>
  <c r="Z78" i="1"/>
  <c r="MB78" i="1"/>
  <c r="JI78" i="1"/>
  <c r="AR78" i="1"/>
  <c r="IC78" i="1"/>
  <c r="MP78" i="1"/>
  <c r="GL78" i="1"/>
  <c r="FC78" i="1"/>
  <c r="FZ78" i="1"/>
  <c r="KJ78" i="1"/>
  <c r="AL78" i="1"/>
  <c r="IT78" i="1"/>
  <c r="IH78" i="1"/>
  <c r="MW78" i="1"/>
  <c r="LK78" i="1"/>
  <c r="HR78" i="1"/>
  <c r="HW78" i="1"/>
  <c r="HK78" i="1"/>
  <c r="K78" i="1"/>
  <c r="AX78" i="1"/>
  <c r="FB78" i="1"/>
  <c r="C78" i="1"/>
  <c r="AP78" i="1"/>
  <c r="LL78" i="1"/>
  <c r="GP78" i="1"/>
  <c r="MC78" i="1"/>
  <c r="IJ78" i="1"/>
  <c r="S78" i="1"/>
  <c r="KP78" i="1"/>
  <c r="LG78" i="1"/>
  <c r="EC78" i="1"/>
  <c r="FI78" i="1"/>
  <c r="KG78" i="1"/>
  <c r="AY78" i="1"/>
  <c r="CP78" i="1"/>
  <c r="CH78" i="1"/>
  <c r="FE78" i="1"/>
  <c r="CD30" i="1"/>
  <c r="IA78" i="1"/>
  <c r="MX78" i="1"/>
  <c r="IX78" i="1"/>
  <c r="ED78" i="1"/>
  <c r="IO38" i="1"/>
  <c r="LT78" i="1"/>
  <c r="IF78" i="1"/>
  <c r="CO78" i="1"/>
  <c r="IW78" i="1"/>
  <c r="T78" i="1"/>
  <c r="LE78" i="1"/>
  <c r="MK78" i="1"/>
  <c r="BO78" i="1"/>
  <c r="IY78" i="1"/>
  <c r="FT38" i="1"/>
  <c r="GR78" i="1"/>
  <c r="CN31" i="1"/>
  <c r="GI78" i="1"/>
  <c r="DL78" i="1"/>
  <c r="O78" i="1"/>
  <c r="GH78" i="1"/>
  <c r="ML78" i="1"/>
  <c r="HA78" i="1"/>
  <c r="BF78" i="1"/>
  <c r="BW78" i="1"/>
  <c r="R78" i="1"/>
  <c r="DA78" i="1"/>
  <c r="FG78" i="1"/>
  <c r="EE78" i="1"/>
  <c r="HI78" i="1"/>
  <c r="FY78" i="1"/>
  <c r="DM78" i="1"/>
  <c r="GS78" i="1"/>
  <c r="HH78" i="1"/>
  <c r="KY78" i="1"/>
  <c r="CA28" i="1"/>
  <c r="KH78" i="1"/>
  <c r="HO78" i="1"/>
  <c r="BN78" i="1"/>
  <c r="HV78" i="1"/>
  <c r="DX78" i="1"/>
  <c r="EK78" i="1"/>
  <c r="FV78" i="1"/>
  <c r="EN78" i="1"/>
  <c r="EM78" i="1"/>
  <c r="JR78" i="1"/>
  <c r="JL78" i="1"/>
  <c r="LJ78" i="1"/>
  <c r="JO78" i="1"/>
  <c r="KU78" i="1"/>
  <c r="EX78" i="1"/>
  <c r="G78" i="1"/>
  <c r="EL78" i="1"/>
  <c r="CU78" i="1"/>
  <c r="IR78" i="1"/>
  <c r="JK30" i="1"/>
  <c r="FN33" i="1"/>
  <c r="BU78" i="1"/>
  <c r="KA78" i="1"/>
  <c r="GN78" i="1"/>
  <c r="FW78" i="1"/>
  <c r="DT78" i="1"/>
  <c r="JS78" i="1"/>
  <c r="DK78" i="1"/>
  <c r="FS78" i="1"/>
  <c r="JE78" i="1"/>
  <c r="EF78" i="1"/>
  <c r="LN78" i="1"/>
  <c r="HP78" i="1"/>
  <c r="BI78" i="1"/>
  <c r="U78" i="1"/>
  <c r="MU78" i="1"/>
  <c r="JQ78" i="1"/>
  <c r="MF78" i="1"/>
  <c r="FA78" i="1"/>
  <c r="GF78" i="1"/>
  <c r="BX78" i="1"/>
  <c r="AS78" i="1"/>
  <c r="AE78" i="1"/>
  <c r="AN78" i="1"/>
  <c r="V78" i="1"/>
  <c r="JN27" i="1"/>
  <c r="Y78" i="1"/>
  <c r="CC78" i="1"/>
  <c r="LH78" i="1"/>
  <c r="KF78" i="1"/>
  <c r="IP78" i="1"/>
  <c r="JT78" i="1"/>
  <c r="LY78" i="1"/>
  <c r="FH78" i="1"/>
  <c r="LD78" i="1"/>
  <c r="JH78" i="1"/>
  <c r="CB78" i="1"/>
  <c r="D78" i="1"/>
  <c r="F78" i="1"/>
  <c r="GW78" i="1"/>
  <c r="JB78" i="1"/>
  <c r="KV78" i="1"/>
  <c r="DQ78" i="1"/>
  <c r="BV78" i="1"/>
  <c r="HL78" i="1"/>
  <c r="CW78" i="1"/>
  <c r="ER78" i="1"/>
  <c r="FU78" i="1"/>
  <c r="H34" i="1"/>
  <c r="EQ78" i="1"/>
  <c r="ID78" i="1"/>
  <c r="DN78" i="1"/>
  <c r="DO78" i="1"/>
  <c r="JY78" i="1"/>
  <c r="FF78" i="1"/>
  <c r="HU78" i="1"/>
  <c r="GD78" i="1"/>
  <c r="N78" i="1"/>
  <c r="MQ78" i="1"/>
  <c r="LW78" i="1"/>
  <c r="CI78" i="1"/>
  <c r="AW78" i="1"/>
  <c r="FP78" i="1"/>
  <c r="JC78" i="1"/>
  <c r="FK35" i="1"/>
  <c r="BC78" i="1"/>
  <c r="KO78" i="1"/>
  <c r="LC78" i="1"/>
  <c r="BM78" i="1"/>
  <c r="AZ78" i="1"/>
  <c r="LX78" i="1"/>
  <c r="GU78" i="1"/>
  <c r="DF78" i="1"/>
  <c r="KT78" i="1"/>
  <c r="MR78" i="1"/>
  <c r="II78" i="1"/>
  <c r="GM78" i="1"/>
  <c r="DC78" i="1"/>
  <c r="LS78" i="1"/>
  <c r="MY78" i="1"/>
  <c r="MS78" i="1"/>
  <c r="HS78" i="1"/>
  <c r="LF78" i="1"/>
  <c r="BL33" i="1"/>
  <c r="BD78" i="1"/>
  <c r="DH78" i="1"/>
  <c r="BR78" i="1"/>
  <c r="JF78" i="1"/>
  <c r="IM78" i="1"/>
  <c r="CV27" i="1"/>
  <c r="DV78" i="1"/>
  <c r="CR78" i="1"/>
  <c r="JM78" i="1"/>
  <c r="KM78" i="1"/>
  <c r="MD78" i="1"/>
  <c r="L78" i="1"/>
  <c r="JJ78" i="1"/>
  <c r="BH78" i="1"/>
  <c r="FX78" i="1"/>
  <c r="M78" i="1"/>
  <c r="CL78" i="1"/>
  <c r="GJ78" i="1"/>
  <c r="BT78" i="1"/>
  <c r="GG35" i="1"/>
  <c r="AV78" i="1"/>
  <c r="FR78" i="1"/>
  <c r="LP78" i="1"/>
  <c r="EY78" i="1"/>
  <c r="DJ78" i="1"/>
  <c r="LV78" i="1"/>
  <c r="EU29" i="1"/>
  <c r="AM78" i="1"/>
  <c r="KL78" i="1"/>
  <c r="IN78" i="1"/>
  <c r="KE78" i="1"/>
  <c r="E78" i="1"/>
  <c r="AA78" i="1"/>
  <c r="AG78" i="1"/>
  <c r="KZ78" i="1"/>
  <c r="EB78" i="1"/>
  <c r="NB78" i="1"/>
  <c r="EP78" i="1"/>
  <c r="LO78" i="1"/>
  <c r="BQ78" i="1"/>
  <c r="GQ78" i="1"/>
  <c r="IG78" i="1"/>
  <c r="BJ78" i="1"/>
  <c r="KN78" i="1"/>
  <c r="DY78" i="1"/>
  <c r="BZ78" i="1"/>
  <c r="EV78" i="1"/>
  <c r="IZ31" i="1"/>
  <c r="AI78" i="1"/>
  <c r="AQ78" i="1"/>
  <c r="MZ78" i="1"/>
  <c r="JV78" i="1"/>
  <c r="FQ78" i="1"/>
  <c r="GK78" i="1"/>
  <c r="DE78" i="1"/>
  <c r="HE78" i="1"/>
  <c r="DI78" i="1"/>
  <c r="DZ78" i="1"/>
  <c r="AT78" i="1"/>
  <c r="GT78" i="1"/>
  <c r="IQ78" i="1"/>
  <c r="DP78" i="1"/>
  <c r="KC78" i="1"/>
  <c r="KR78" i="1"/>
  <c r="GX78" i="1"/>
  <c r="Q78" i="1"/>
  <c r="JA78" i="1"/>
  <c r="HZ78" i="1"/>
  <c r="X78" i="1"/>
  <c r="I78" i="1"/>
  <c r="CQ78" i="1"/>
  <c r="W36" i="1"/>
  <c r="NC78" i="1"/>
  <c r="CX78" i="1"/>
  <c r="DW78" i="1"/>
  <c r="CE78" i="1"/>
  <c r="LI78" i="1"/>
  <c r="GA78" i="1"/>
  <c r="EO78" i="1"/>
  <c r="HF78" i="1"/>
  <c r="MV78" i="1"/>
  <c r="EG78" i="1"/>
  <c r="FL78" i="1"/>
  <c r="GB78" i="1"/>
  <c r="HG78" i="1"/>
  <c r="CZ78" i="1"/>
  <c r="HJ36" i="1"/>
  <c r="BK78" i="1"/>
  <c r="AK78" i="1"/>
  <c r="KS78" i="1"/>
  <c r="BA78" i="1"/>
  <c r="ME78" i="1"/>
  <c r="CF78" i="1"/>
  <c r="JW78" i="1"/>
  <c r="MA78" i="1"/>
  <c r="IV78" i="1"/>
  <c r="LB78" i="1"/>
  <c r="HM78" i="1"/>
  <c r="CT78" i="1"/>
  <c r="AU78" i="1"/>
  <c r="CJ78" i="1"/>
  <c r="HN78" i="1"/>
  <c r="IB78" i="1"/>
  <c r="DG78" i="1"/>
  <c r="BG78" i="1"/>
  <c r="NA78" i="1"/>
  <c r="MO78" i="1"/>
  <c r="EJ78" i="1"/>
  <c r="IK78" i="1"/>
  <c r="BH80" i="20"/>
  <c r="R80" i="20"/>
  <c r="AV41" i="20"/>
  <c r="P80" i="20"/>
  <c r="I38" i="20"/>
  <c r="H80" i="20"/>
  <c r="CS80" i="20"/>
  <c r="CW80" i="20"/>
  <c r="AD80" i="20"/>
  <c r="CR80" i="20"/>
  <c r="BV40" i="20"/>
  <c r="BW48" i="20"/>
  <c r="AM80" i="20"/>
  <c r="AW80" i="20"/>
  <c r="BC80" i="20"/>
  <c r="DC80" i="20"/>
  <c r="V80" i="20"/>
  <c r="CQ80" i="20"/>
  <c r="BJ80" i="20"/>
  <c r="AI80" i="20"/>
  <c r="O80" i="20"/>
  <c r="BP80" i="20"/>
  <c r="CP80" i="20"/>
  <c r="BE37" i="20"/>
  <c r="DB80" i="20"/>
  <c r="BX80" i="20"/>
  <c r="BM38" i="20"/>
  <c r="CK43" i="20"/>
  <c r="M47" i="20"/>
  <c r="J80" i="20"/>
  <c r="AA42" i="20"/>
  <c r="BY33" i="20"/>
  <c r="CY80" i="20"/>
  <c r="AG43" i="20"/>
  <c r="CL80" i="20"/>
  <c r="BZ80" i="20"/>
  <c r="BG47" i="20"/>
  <c r="CU80" i="20"/>
  <c r="CJ80" i="20"/>
  <c r="G46" i="20"/>
  <c r="CE31" i="20"/>
  <c r="D80" i="20"/>
  <c r="AZ80" i="20"/>
  <c r="BU30" i="20"/>
  <c r="BL80" i="20"/>
  <c r="AH80" i="20"/>
  <c r="N80" i="20"/>
  <c r="Q80" i="20"/>
  <c r="CF80" i="20"/>
  <c r="CH80" i="20"/>
  <c r="BK46" i="20"/>
  <c r="F80" i="20"/>
  <c r="Y30" i="20"/>
  <c r="BA40" i="20"/>
  <c r="L45" i="20"/>
  <c r="CI41" i="20"/>
  <c r="BI45" i="20"/>
  <c r="U35" i="20"/>
  <c r="AT31" i="20"/>
  <c r="CN80" i="20"/>
  <c r="E36" i="20"/>
  <c r="AK80" i="20"/>
  <c r="W48" i="20"/>
  <c r="AP80" i="20"/>
  <c r="AB80" i="20"/>
  <c r="CZ80" i="20"/>
  <c r="CT80" i="20"/>
  <c r="CG44" i="20"/>
  <c r="AU44" i="20"/>
  <c r="AJ80" i="20"/>
  <c r="CC29" i="20"/>
  <c r="CA42" i="20"/>
  <c r="T80" i="20"/>
  <c r="CX80" i="20"/>
  <c r="AE29" i="20"/>
  <c r="CO80" i="20"/>
  <c r="AR80" i="20"/>
  <c r="AN80" i="20"/>
  <c r="BD80" i="20"/>
  <c r="AO80" i="20"/>
  <c r="AY35" i="20"/>
  <c r="DA80" i="20"/>
  <c r="AF80" i="20"/>
  <c r="CD80" i="20"/>
  <c r="AS80" i="20"/>
  <c r="S80" i="20"/>
  <c r="CM80" i="20"/>
  <c r="AL80" i="20"/>
  <c r="HQ37" i="1"/>
  <c r="BO39" i="20"/>
  <c r="AC37" i="1"/>
  <c r="K39" i="20"/>
  <c r="NG80" i="1"/>
  <c r="NJ33" i="1"/>
  <c r="NH80" i="1"/>
  <c r="NH28" i="1"/>
  <c r="NI32" i="1"/>
  <c r="NF80" i="1"/>
  <c r="JL41" i="1"/>
  <c r="BO32" i="20"/>
  <c r="KZ80" i="1"/>
  <c r="HV80" i="1"/>
  <c r="EF80" i="1"/>
  <c r="JR80" i="1"/>
  <c r="GQ38" i="1"/>
  <c r="KO80" i="1"/>
  <c r="NB80" i="1"/>
  <c r="CC80" i="1"/>
  <c r="HT80" i="1"/>
  <c r="HS80" i="1"/>
  <c r="BT40" i="1"/>
  <c r="K32" i="20"/>
  <c r="AS48" i="20"/>
  <c r="FX80" i="1"/>
  <c r="AF36" i="1"/>
  <c r="CN35" i="1"/>
  <c r="IN44" i="1"/>
  <c r="KH80" i="1"/>
  <c r="JM80" i="1"/>
  <c r="FM43" i="1"/>
  <c r="HN80" i="1"/>
  <c r="JF80" i="1"/>
  <c r="GE80" i="1"/>
  <c r="AJ38" i="1"/>
  <c r="AA80" i="1"/>
  <c r="IT80" i="1"/>
  <c r="EB80" i="1"/>
  <c r="FT45" i="1"/>
  <c r="MG80" i="1"/>
  <c r="DP80" i="1"/>
  <c r="CF80" i="1"/>
  <c r="JD80" i="1"/>
  <c r="MC80" i="1"/>
  <c r="CZ80" i="1"/>
  <c r="CR80" i="1"/>
  <c r="KJ80" i="1"/>
  <c r="BR82" i="20"/>
  <c r="KC80" i="1"/>
  <c r="EJ80" i="1"/>
  <c r="EQ80" i="1"/>
  <c r="HK42" i="1"/>
  <c r="EY39" i="1"/>
  <c r="DA80" i="1"/>
  <c r="HW80" i="1"/>
  <c r="MY80" i="1"/>
  <c r="LU80" i="1"/>
  <c r="FQ80" i="1"/>
  <c r="CD41" i="1"/>
  <c r="MZ80" i="1"/>
  <c r="JJ80" i="1"/>
  <c r="AW80" i="1"/>
  <c r="MJ80" i="1"/>
  <c r="GU80" i="1"/>
  <c r="MS80" i="1"/>
  <c r="GR80" i="1"/>
  <c r="LP80" i="1"/>
  <c r="JN80" i="1"/>
  <c r="BL43" i="1"/>
  <c r="FB31" i="1"/>
  <c r="V42" i="1"/>
  <c r="HH80" i="1"/>
  <c r="LB80" i="1"/>
  <c r="DD80" i="1"/>
  <c r="MV80" i="1"/>
  <c r="BZ44" i="1"/>
  <c r="ER80" i="1"/>
  <c r="KB39" i="1"/>
  <c r="GB80" i="1"/>
  <c r="FC80" i="1"/>
  <c r="JB80" i="1"/>
  <c r="FL80" i="1"/>
  <c r="KW80" i="1"/>
  <c r="KY80" i="1"/>
  <c r="HR80" i="1"/>
  <c r="FS80" i="1"/>
  <c r="KX80" i="1"/>
  <c r="BB80" i="1"/>
  <c r="IS40" i="1"/>
  <c r="HP80" i="1"/>
  <c r="KU80" i="1"/>
  <c r="DQ80" i="1"/>
  <c r="AR80" i="1"/>
  <c r="FU80" i="1"/>
  <c r="BS80" i="1"/>
  <c r="IY80" i="1"/>
  <c r="JA80" i="1"/>
  <c r="LX80" i="1"/>
  <c r="FE80" i="1"/>
  <c r="BY80" i="1"/>
  <c r="I80" i="1"/>
  <c r="JX80" i="1"/>
  <c r="BM80" i="1"/>
  <c r="DU80" i="1"/>
  <c r="EN80" i="1"/>
  <c r="GY80" i="1"/>
  <c r="MN80" i="1"/>
  <c r="MD80" i="1"/>
  <c r="JG33" i="1"/>
  <c r="H32" i="1"/>
  <c r="CJ80" i="1"/>
  <c r="LH80" i="1"/>
  <c r="JC80" i="1"/>
  <c r="CW80" i="1"/>
  <c r="DL80" i="1"/>
  <c r="LF80" i="1"/>
  <c r="DN80" i="1"/>
  <c r="EU80" i="1"/>
  <c r="GV36" i="1"/>
  <c r="AH80" i="1"/>
  <c r="L80" i="1"/>
  <c r="JI80" i="1"/>
  <c r="BC80" i="1"/>
  <c r="KR80" i="1"/>
  <c r="BV80" i="1"/>
  <c r="JU31" i="1"/>
  <c r="EV80" i="1"/>
  <c r="LY80" i="1"/>
  <c r="KK80" i="1"/>
  <c r="DT80" i="1"/>
  <c r="S80" i="1"/>
  <c r="EZ80" i="1"/>
  <c r="KE80" i="1"/>
  <c r="LR80" i="1"/>
  <c r="NA80" i="1"/>
  <c r="MR80" i="1"/>
  <c r="KA80" i="1"/>
  <c r="LA80" i="1"/>
  <c r="BH80" i="1"/>
  <c r="AX80" i="1"/>
  <c r="GM80" i="1"/>
  <c r="LE80" i="1"/>
  <c r="LL80" i="1"/>
  <c r="DI80" i="1"/>
  <c r="MF80" i="1"/>
  <c r="P80" i="1"/>
  <c r="IZ35" i="1"/>
  <c r="FV80" i="1"/>
  <c r="DK80" i="1"/>
  <c r="GG80" i="1"/>
  <c r="FD80" i="1"/>
  <c r="EE80" i="1"/>
  <c r="EW80" i="1"/>
  <c r="GX80" i="1"/>
  <c r="F80" i="1"/>
  <c r="LW80" i="1"/>
  <c r="GI80" i="1"/>
  <c r="KV80" i="1"/>
  <c r="IO80" i="1"/>
  <c r="BP80" i="1"/>
  <c r="HZ80" i="1"/>
  <c r="LT80" i="1"/>
  <c r="JY80" i="1"/>
  <c r="GS80" i="1"/>
  <c r="T80" i="1"/>
  <c r="HY80" i="1"/>
  <c r="FN80" i="1"/>
  <c r="EL80" i="1"/>
  <c r="CP80" i="1"/>
  <c r="LS80" i="1"/>
  <c r="HJ80" i="1"/>
  <c r="CY80" i="1"/>
  <c r="AO80" i="1"/>
  <c r="GC80" i="1"/>
  <c r="J80" i="1"/>
  <c r="LJ80" i="1"/>
  <c r="IQ80" i="1"/>
  <c r="IG80" i="1"/>
  <c r="MU80" i="1"/>
  <c r="HX32" i="1"/>
  <c r="ED80" i="1"/>
  <c r="DY80" i="1"/>
  <c r="IH80" i="1"/>
  <c r="D80" i="1"/>
  <c r="CM80" i="1"/>
  <c r="KM80" i="1"/>
  <c r="AP80" i="1"/>
  <c r="BK80" i="1"/>
  <c r="JS80" i="1"/>
  <c r="BN80" i="1"/>
  <c r="CE80" i="1"/>
  <c r="MA80" i="1"/>
  <c r="EH80" i="1"/>
  <c r="DE80" i="1"/>
  <c r="BR80" i="1"/>
  <c r="KL80" i="1"/>
  <c r="FZ80" i="1"/>
  <c r="HA80" i="1"/>
  <c r="DH80" i="1"/>
  <c r="JE80" i="1"/>
  <c r="C80" i="1"/>
  <c r="DF80" i="1"/>
  <c r="GN80" i="1"/>
  <c r="KS80" i="1"/>
  <c r="BD80" i="1"/>
  <c r="DS80" i="1"/>
  <c r="X80" i="1"/>
  <c r="ES80" i="1"/>
  <c r="GT80" i="1"/>
  <c r="IF80" i="1"/>
  <c r="BF80" i="1"/>
  <c r="EI80" i="1"/>
  <c r="GJ80" i="1"/>
  <c r="FP80" i="1"/>
  <c r="FO80" i="1"/>
  <c r="GA80" i="1"/>
  <c r="O28" i="1"/>
  <c r="G80" i="1"/>
  <c r="LO80" i="1"/>
  <c r="IK80" i="1"/>
  <c r="CS80" i="1"/>
  <c r="FA80" i="1"/>
  <c r="HQ30" i="1"/>
  <c r="AQ80" i="1"/>
  <c r="HU80" i="1"/>
  <c r="N80" i="1"/>
  <c r="IW80" i="1"/>
  <c r="GW80" i="1"/>
  <c r="ET46" i="1"/>
  <c r="AS80" i="1"/>
  <c r="HO80" i="1"/>
  <c r="HD80" i="1"/>
  <c r="CV80" i="1"/>
  <c r="EA80" i="1"/>
  <c r="JZ80" i="1"/>
  <c r="BW80" i="1"/>
  <c r="LN80" i="1"/>
  <c r="IL80" i="1"/>
  <c r="LQ80" i="1"/>
  <c r="EP80" i="1"/>
  <c r="IC80" i="1"/>
  <c r="MX80" i="1"/>
  <c r="IM80" i="1"/>
  <c r="GO80" i="1"/>
  <c r="HB80" i="1"/>
  <c r="HL80" i="1"/>
  <c r="AY45" i="1"/>
  <c r="CA80" i="1"/>
  <c r="KG80" i="1"/>
  <c r="CK80" i="1"/>
  <c r="JQ80" i="1"/>
  <c r="W80" i="1"/>
  <c r="ML80" i="1"/>
  <c r="M80" i="1"/>
  <c r="KI46" i="1"/>
  <c r="FW80" i="1"/>
  <c r="KD80" i="1"/>
  <c r="AD80" i="1"/>
  <c r="MH80" i="1"/>
  <c r="DM80" i="1"/>
  <c r="BI80" i="1"/>
  <c r="JW80" i="1"/>
  <c r="LM80" i="1"/>
  <c r="ID80" i="1"/>
  <c r="EM80" i="1"/>
  <c r="R80" i="1"/>
  <c r="JV80" i="1"/>
  <c r="GD80" i="1"/>
  <c r="LI80" i="1"/>
  <c r="AZ80" i="1"/>
  <c r="KF80" i="1"/>
  <c r="DO80" i="1"/>
  <c r="MO80" i="1"/>
  <c r="CX80" i="1"/>
  <c r="CQ80" i="1"/>
  <c r="HC28" i="1"/>
  <c r="JK80" i="1"/>
  <c r="FH80" i="1"/>
  <c r="NC80" i="1"/>
  <c r="KQ29" i="1"/>
  <c r="DX80" i="1"/>
  <c r="DJ80" i="1"/>
  <c r="DG80" i="1"/>
  <c r="HI80" i="1"/>
  <c r="MM80" i="1"/>
  <c r="JT80" i="1"/>
  <c r="IR80" i="1"/>
  <c r="DW80" i="1"/>
  <c r="AI80" i="1"/>
  <c r="U80" i="1"/>
  <c r="GF80" i="1"/>
  <c r="AT80" i="1"/>
  <c r="MQ80" i="1"/>
  <c r="HF80" i="1"/>
  <c r="MK80" i="1"/>
  <c r="HG27" i="1"/>
  <c r="BJ80" i="1"/>
  <c r="Y80" i="1"/>
  <c r="MB80" i="1"/>
  <c r="IP80" i="1"/>
  <c r="AE80" i="1"/>
  <c r="BX80" i="1"/>
  <c r="IX80" i="1"/>
  <c r="Q80" i="1"/>
  <c r="EX80" i="1"/>
  <c r="FG80" i="1"/>
  <c r="EO80" i="1"/>
  <c r="LK80" i="1"/>
  <c r="CL80" i="1"/>
  <c r="KP80" i="1"/>
  <c r="II80" i="1"/>
  <c r="LZ80" i="1"/>
  <c r="GZ80" i="1"/>
  <c r="CT80" i="1"/>
  <c r="GL80" i="1"/>
  <c r="DB29" i="1"/>
  <c r="MP80" i="1"/>
  <c r="MI80" i="1"/>
  <c r="LV80" i="1"/>
  <c r="FF80" i="1"/>
  <c r="GP80" i="1"/>
  <c r="BG80" i="1"/>
  <c r="DV80" i="1"/>
  <c r="IJ80" i="1"/>
  <c r="LD80" i="1"/>
  <c r="KN80" i="1"/>
  <c r="CB80" i="1"/>
  <c r="AG80" i="1"/>
  <c r="CG33" i="1"/>
  <c r="AK80" i="1"/>
  <c r="AL80" i="1"/>
  <c r="E80" i="1"/>
  <c r="LG80" i="1"/>
  <c r="EC80" i="1"/>
  <c r="BO80" i="1"/>
  <c r="MT80" i="1"/>
  <c r="FR80" i="1"/>
  <c r="FJ80" i="1"/>
  <c r="AU80" i="1"/>
  <c r="IU80" i="1"/>
  <c r="IA80" i="1"/>
  <c r="IV80" i="1"/>
  <c r="HE80" i="1"/>
  <c r="BQ80" i="1"/>
  <c r="JO80" i="1"/>
  <c r="AV80" i="1"/>
  <c r="AC30" i="1"/>
  <c r="GH27" i="1"/>
  <c r="HM80" i="1"/>
  <c r="AM80" i="1"/>
  <c r="FY80" i="1"/>
  <c r="GK80" i="1"/>
  <c r="EK80" i="1"/>
  <c r="DR80" i="1"/>
  <c r="DZ80" i="1"/>
  <c r="JH80" i="1"/>
  <c r="MW80" i="1"/>
  <c r="FK80" i="1"/>
  <c r="K80" i="1"/>
  <c r="CI80" i="1"/>
  <c r="CH80" i="1"/>
  <c r="FI80" i="1"/>
  <c r="KT80" i="1"/>
  <c r="IB80" i="1"/>
  <c r="LC80" i="1"/>
  <c r="DC80" i="1"/>
  <c r="AN80" i="1"/>
  <c r="ME80" i="1"/>
  <c r="BU80" i="1"/>
  <c r="BE80" i="1"/>
  <c r="CO80" i="1"/>
  <c r="AB80" i="1"/>
  <c r="EG80" i="1"/>
  <c r="BA80" i="1"/>
  <c r="IE80" i="1"/>
  <c r="Z80" i="1"/>
  <c r="H82" i="20"/>
  <c r="AZ82" i="20"/>
  <c r="DA82" i="20"/>
  <c r="BY37" i="20"/>
  <c r="AH82" i="20"/>
  <c r="CL82" i="20"/>
  <c r="BQ34" i="20"/>
  <c r="CP82" i="20"/>
  <c r="BA47" i="20"/>
  <c r="X82" i="20"/>
  <c r="DC82" i="20"/>
  <c r="AQ82" i="20"/>
  <c r="M40" i="20"/>
  <c r="BK30" i="20"/>
  <c r="L38" i="20"/>
  <c r="AM82" i="20"/>
  <c r="CE33" i="20"/>
  <c r="AV33" i="20"/>
  <c r="W42" i="20"/>
  <c r="Y46" i="20"/>
  <c r="BI38" i="20"/>
  <c r="AB82" i="20"/>
  <c r="BP82" i="20"/>
  <c r="AN82" i="20"/>
  <c r="AU41" i="20"/>
  <c r="BW42" i="20"/>
  <c r="CQ82" i="20"/>
  <c r="BJ82" i="20"/>
  <c r="CZ82" i="20"/>
  <c r="BB82" i="20"/>
  <c r="AK82" i="20"/>
  <c r="AL82" i="20"/>
  <c r="DB82" i="20"/>
  <c r="CS82" i="20"/>
  <c r="CG41" i="20"/>
  <c r="J82" i="20"/>
  <c r="BH82" i="20"/>
  <c r="CR82" i="20"/>
  <c r="BS82" i="20"/>
  <c r="BF82" i="20"/>
  <c r="AG31" i="20"/>
  <c r="AD82" i="20"/>
  <c r="AP82" i="20"/>
  <c r="CV82" i="20"/>
  <c r="E34" i="20"/>
  <c r="CX82" i="20"/>
  <c r="CW82" i="20"/>
  <c r="BZ82" i="20"/>
  <c r="I44" i="20"/>
  <c r="CH82" i="20"/>
  <c r="BN82" i="20"/>
  <c r="N82" i="20"/>
  <c r="AF82" i="20"/>
  <c r="BU46" i="20"/>
  <c r="AO82" i="20"/>
  <c r="AX82" i="20"/>
  <c r="CO82" i="20"/>
  <c r="CI48" i="20"/>
  <c r="BT82" i="20"/>
  <c r="BD82" i="20"/>
  <c r="CA35" i="20"/>
  <c r="AW82" i="20"/>
  <c r="BG40" i="20"/>
  <c r="U45" i="20"/>
  <c r="AC37" i="20"/>
  <c r="AT82" i="20"/>
  <c r="F82" i="20"/>
  <c r="BV82" i="20"/>
  <c r="BC82" i="20"/>
  <c r="AJ82" i="20"/>
  <c r="CJ82" i="20"/>
  <c r="P82" i="20"/>
  <c r="CU82" i="20"/>
  <c r="T82" i="20"/>
  <c r="CK31" i="20"/>
  <c r="CF82" i="20"/>
  <c r="D82" i="20"/>
  <c r="V82" i="20"/>
  <c r="BL29" i="20"/>
  <c r="G30" i="20"/>
  <c r="AA35" i="20"/>
  <c r="CM82" i="20"/>
  <c r="BX82" i="20"/>
  <c r="CT82" i="20"/>
  <c r="CY82" i="20"/>
  <c r="O82" i="20"/>
  <c r="AR82" i="20"/>
  <c r="AY45" i="20"/>
  <c r="R82" i="20"/>
  <c r="BE29" i="20"/>
  <c r="Q47" i="20"/>
  <c r="CB43" i="20"/>
  <c r="Z43" i="20"/>
  <c r="CN82" i="20"/>
  <c r="AI82" i="20"/>
  <c r="CD82" i="20"/>
  <c r="BM44" i="20"/>
  <c r="S82" i="20"/>
  <c r="JP37" i="1"/>
  <c r="AE39" i="20"/>
  <c r="CU37" i="1"/>
  <c r="CC39" i="20"/>
  <c r="NG44" i="1"/>
  <c r="NI89" i="1"/>
  <c r="NF44" i="1"/>
  <c r="NJ87" i="1"/>
  <c r="NH78" i="1"/>
  <c r="DJ44" i="1"/>
  <c r="JS44" i="1"/>
  <c r="W44" i="1"/>
  <c r="ED44" i="1"/>
  <c r="EH44" i="1"/>
  <c r="JI44" i="1"/>
  <c r="MV44" i="1"/>
  <c r="GX44" i="1"/>
  <c r="MO44" i="1"/>
  <c r="GN44" i="1"/>
  <c r="KS44" i="1"/>
  <c r="DO44" i="1"/>
  <c r="EA44" i="1"/>
  <c r="FP44" i="1"/>
  <c r="HE44" i="1"/>
  <c r="GS44" i="1"/>
  <c r="AO44" i="1"/>
  <c r="FW44" i="1"/>
  <c r="CA44" i="1"/>
  <c r="CR44" i="1"/>
  <c r="GV44" i="1"/>
  <c r="GZ44" i="1"/>
  <c r="AT44" i="1"/>
  <c r="CF44" i="1"/>
  <c r="AC44" i="1"/>
  <c r="CE44" i="1"/>
  <c r="X44" i="1"/>
  <c r="AV44" i="1"/>
  <c r="R44" i="1"/>
  <c r="FY44" i="1"/>
  <c r="KE44" i="1"/>
  <c r="AS78" i="20"/>
  <c r="JM44" i="1"/>
  <c r="FM44" i="1"/>
  <c r="FH44" i="1"/>
  <c r="HL44" i="1"/>
  <c r="CD86" i="1"/>
  <c r="IW44" i="1"/>
  <c r="BI44" i="1"/>
  <c r="U44" i="1"/>
  <c r="BZ80" i="1"/>
  <c r="BA44" i="1"/>
  <c r="EI44" i="1"/>
  <c r="CV46" i="20"/>
  <c r="LH44" i="1"/>
  <c r="FL44" i="1"/>
  <c r="N44" i="1"/>
  <c r="F44" i="1"/>
  <c r="CR46" i="20"/>
  <c r="JY44" i="1"/>
  <c r="EB44" i="1"/>
  <c r="DD44" i="1"/>
  <c r="HM44" i="1"/>
  <c r="IQ44" i="1"/>
  <c r="AV81" i="20"/>
  <c r="MN44" i="1"/>
  <c r="HS44" i="1"/>
  <c r="JO84" i="1"/>
  <c r="HP44" i="1"/>
  <c r="FI44" i="1"/>
  <c r="DN44" i="1"/>
  <c r="HI44" i="1"/>
  <c r="BT44" i="1"/>
  <c r="EJ44" i="1"/>
  <c r="DW44" i="1"/>
  <c r="IM44" i="1"/>
  <c r="CS44" i="1"/>
  <c r="EC44" i="1"/>
  <c r="GA44" i="1"/>
  <c r="KU44" i="1"/>
  <c r="HB44" i="1"/>
  <c r="AF44" i="1"/>
  <c r="CP44" i="1"/>
  <c r="HA44" i="1"/>
  <c r="AW44" i="1"/>
  <c r="ES44" i="1"/>
  <c r="HT44" i="1"/>
  <c r="CU44" i="1"/>
  <c r="DV44" i="1"/>
  <c r="FT44" i="1"/>
  <c r="KF44" i="1"/>
  <c r="CT44" i="1"/>
  <c r="BH44" i="1"/>
  <c r="AD88" i="1"/>
  <c r="M44" i="1"/>
  <c r="GP44" i="1"/>
  <c r="AP44" i="1"/>
  <c r="BJ44" i="1"/>
  <c r="DY44" i="1"/>
  <c r="HH44" i="1"/>
  <c r="JG44" i="1"/>
  <c r="JP44" i="1"/>
  <c r="FO44" i="1"/>
  <c r="CW44" i="1"/>
  <c r="EE44" i="1"/>
  <c r="BN44" i="1"/>
  <c r="EN44" i="1"/>
  <c r="BK44" i="1"/>
  <c r="IX44" i="1"/>
  <c r="AE44" i="1"/>
  <c r="BM44" i="1"/>
  <c r="LJ44" i="1"/>
  <c r="EV44" i="1"/>
  <c r="BE44" i="1"/>
  <c r="AQ44" i="1"/>
  <c r="CH87" i="1"/>
  <c r="JB44" i="1"/>
  <c r="JL86" i="1"/>
  <c r="KN44" i="1"/>
  <c r="FA44" i="1"/>
  <c r="GM44" i="1"/>
  <c r="GL44" i="1"/>
  <c r="GB44" i="1"/>
  <c r="LI44" i="1"/>
  <c r="HQ88" i="1"/>
  <c r="BW44" i="1"/>
  <c r="MW44" i="1"/>
  <c r="AN44" i="1"/>
  <c r="Q44" i="1"/>
  <c r="DR44" i="1"/>
  <c r="JX44" i="1"/>
  <c r="IN80" i="1"/>
  <c r="L44" i="1"/>
  <c r="AZ44" i="1"/>
  <c r="GE44" i="1"/>
  <c r="GD44" i="1"/>
  <c r="LD44" i="1"/>
  <c r="V92" i="1"/>
  <c r="IU44" i="1"/>
  <c r="EP44" i="1"/>
  <c r="CJ44" i="1"/>
  <c r="GY44" i="1"/>
  <c r="DG44" i="1"/>
  <c r="IY44" i="1"/>
  <c r="BO44" i="1"/>
  <c r="FZ44" i="1"/>
  <c r="FQ44" i="1"/>
  <c r="T44" i="1"/>
  <c r="HG44" i="1"/>
  <c r="KH44" i="1"/>
  <c r="BT46" i="20"/>
  <c r="LK44" i="1"/>
  <c r="DE44" i="1"/>
  <c r="CK44" i="1"/>
  <c r="IV44" i="1"/>
  <c r="GG44" i="1"/>
  <c r="DP44" i="1"/>
  <c r="FJ44" i="1"/>
  <c r="JK44" i="1"/>
  <c r="IR44" i="1"/>
  <c r="JZ44" i="1"/>
  <c r="HR44" i="1"/>
  <c r="DS44" i="1"/>
  <c r="JC44" i="1"/>
  <c r="EX44" i="1"/>
  <c r="HV44" i="1"/>
  <c r="DM44" i="1"/>
  <c r="JN44" i="1"/>
  <c r="HC44" i="1"/>
  <c r="HN44" i="1"/>
  <c r="CM44" i="1"/>
  <c r="DH44" i="1"/>
  <c r="GU44" i="1"/>
  <c r="BC44" i="1"/>
  <c r="KL44" i="1"/>
  <c r="HK44" i="1"/>
  <c r="KD44" i="1"/>
  <c r="AH44" i="1"/>
  <c r="FR85" i="1"/>
  <c r="I44" i="1"/>
  <c r="JW44" i="1"/>
  <c r="BF44" i="1"/>
  <c r="BR46" i="20"/>
  <c r="EL44" i="1"/>
  <c r="KP44" i="1"/>
  <c r="BD44" i="1"/>
  <c r="K44" i="1"/>
  <c r="EG44" i="1"/>
  <c r="GQ44" i="1"/>
  <c r="BB44" i="1"/>
  <c r="GT44" i="1"/>
  <c r="BQ44" i="1"/>
  <c r="DC44" i="1"/>
  <c r="ER44" i="1"/>
  <c r="AK44" i="1"/>
  <c r="DZ44" i="1"/>
  <c r="CX44" i="1"/>
  <c r="JF44" i="1"/>
  <c r="FB44" i="1"/>
  <c r="HW44" i="1"/>
  <c r="KT44" i="1"/>
  <c r="IT44" i="1"/>
  <c r="JR44" i="1"/>
  <c r="DF44" i="1"/>
  <c r="FK44" i="1"/>
  <c r="JA44" i="1"/>
  <c r="CG44" i="1"/>
  <c r="Y44" i="1"/>
  <c r="EO44" i="1"/>
  <c r="EF44" i="1"/>
  <c r="GJ44" i="1"/>
  <c r="HO44" i="1"/>
  <c r="DI44" i="1"/>
  <c r="BY44" i="1"/>
  <c r="KQ82" i="1"/>
  <c r="CY44" i="1"/>
  <c r="KA44" i="1"/>
  <c r="GF44" i="1"/>
  <c r="AU44" i="1"/>
  <c r="FD44" i="1"/>
  <c r="H89" i="1"/>
  <c r="AR44" i="1"/>
  <c r="EQ44" i="1"/>
  <c r="AA44" i="1"/>
  <c r="KR44" i="1"/>
  <c r="CB44" i="1"/>
  <c r="CQ44" i="1"/>
  <c r="GC44" i="1"/>
  <c r="BU44" i="1"/>
  <c r="JV44" i="1"/>
  <c r="AS44" i="1"/>
  <c r="KC44" i="1"/>
  <c r="DK44" i="1"/>
  <c r="GH44" i="1"/>
  <c r="DA44" i="1"/>
  <c r="BG44" i="1"/>
  <c r="AU76" i="20"/>
  <c r="IO44" i="1"/>
  <c r="BR44" i="1"/>
  <c r="D44" i="1"/>
  <c r="BX44" i="1"/>
  <c r="S44" i="1"/>
  <c r="GR44" i="1"/>
  <c r="CO44" i="1"/>
  <c r="LY44" i="1"/>
  <c r="AY44" i="1"/>
  <c r="HF44" i="1"/>
  <c r="BP44" i="1"/>
  <c r="AI44" i="1"/>
  <c r="DQ44" i="1"/>
  <c r="CZ44" i="1"/>
  <c r="AM44" i="1"/>
  <c r="FS44" i="1"/>
  <c r="KO44" i="1"/>
  <c r="E44" i="1"/>
  <c r="JH87" i="1"/>
  <c r="DU44" i="1"/>
  <c r="LX44" i="1"/>
  <c r="FX44" i="1"/>
  <c r="G44" i="1"/>
  <c r="JJ44" i="1"/>
  <c r="GI85" i="1"/>
  <c r="AB44" i="1"/>
  <c r="HU44" i="1"/>
  <c r="AJ81" i="1"/>
  <c r="AL44" i="1"/>
  <c r="CC44" i="1"/>
  <c r="DL44" i="1"/>
  <c r="HD78" i="1"/>
  <c r="O44" i="1"/>
  <c r="KM44" i="1"/>
  <c r="LU44" i="1"/>
  <c r="CN75" i="1"/>
  <c r="FG44" i="1"/>
  <c r="FE44" i="1"/>
  <c r="DX44" i="1"/>
  <c r="IA44" i="1"/>
  <c r="DT44" i="1"/>
  <c r="ME44" i="1"/>
  <c r="MU44" i="1"/>
  <c r="MZ44" i="1"/>
  <c r="IZ75" i="1"/>
  <c r="BL73" i="1"/>
  <c r="MY44" i="1"/>
  <c r="FC79" i="1"/>
  <c r="MR44" i="1"/>
  <c r="LL44" i="1"/>
  <c r="J44" i="1"/>
  <c r="BS77" i="1"/>
  <c r="MI44" i="1"/>
  <c r="MQ44" i="1"/>
  <c r="MF44" i="1"/>
  <c r="CV84" i="1"/>
  <c r="EY44" i="1"/>
  <c r="LA44" i="1"/>
  <c r="LO44" i="1"/>
  <c r="MJ44" i="1"/>
  <c r="HX89" i="1"/>
  <c r="DB82" i="1"/>
  <c r="LC44" i="1"/>
  <c r="ID44" i="1"/>
  <c r="IG44" i="1"/>
  <c r="MM44" i="1"/>
  <c r="JT44" i="1"/>
  <c r="MD44" i="1"/>
  <c r="LM44" i="1"/>
  <c r="KY44" i="1"/>
  <c r="P78" i="1"/>
  <c r="KW44" i="1"/>
  <c r="KZ44" i="1"/>
  <c r="ET76" i="1"/>
  <c r="MH44" i="1"/>
  <c r="LS44" i="1"/>
  <c r="CL44" i="1"/>
  <c r="NB44" i="1"/>
  <c r="LG44" i="1"/>
  <c r="NA44" i="1"/>
  <c r="IH44" i="1"/>
  <c r="KK44" i="1"/>
  <c r="LV44" i="1"/>
  <c r="II44" i="1"/>
  <c r="LW44" i="1"/>
  <c r="IK44" i="1"/>
  <c r="C44" i="1"/>
  <c r="MK44" i="1"/>
  <c r="BV44" i="1"/>
  <c r="FV81" i="1"/>
  <c r="LB44" i="1"/>
  <c r="EM44" i="1"/>
  <c r="GW91" i="1"/>
  <c r="IE44" i="1"/>
  <c r="IP44" i="1"/>
  <c r="LZ44" i="1"/>
  <c r="FF44" i="1"/>
  <c r="CI44" i="1"/>
  <c r="KX44" i="1"/>
  <c r="ML44" i="1"/>
  <c r="MX44" i="1"/>
  <c r="KI76" i="1"/>
  <c r="MT44" i="1"/>
  <c r="HZ44" i="1"/>
  <c r="FU44" i="1"/>
  <c r="LP44" i="1"/>
  <c r="HY44" i="1"/>
  <c r="IS77" i="1"/>
  <c r="JU79" i="1"/>
  <c r="EK44" i="1"/>
  <c r="FN73" i="1"/>
  <c r="Z44" i="1"/>
  <c r="GK44" i="1"/>
  <c r="LT44" i="1"/>
  <c r="EW44" i="1"/>
  <c r="MG44" i="1"/>
  <c r="LQ44" i="1"/>
  <c r="KV44" i="1"/>
  <c r="JQ44" i="1"/>
  <c r="IC44" i="1"/>
  <c r="MP44" i="1"/>
  <c r="MA44" i="1"/>
  <c r="NC44" i="1"/>
  <c r="KJ44" i="1"/>
  <c r="EU44" i="1"/>
  <c r="MB44" i="1"/>
  <c r="IJ44" i="1"/>
  <c r="JD44" i="1"/>
  <c r="KG44" i="1"/>
  <c r="MC44" i="1"/>
  <c r="LR44" i="1"/>
  <c r="IL44" i="1"/>
  <c r="LE44" i="1"/>
  <c r="LN44" i="1"/>
  <c r="JE44" i="1"/>
  <c r="MS44" i="1"/>
  <c r="KB74" i="1"/>
  <c r="IF44" i="1"/>
  <c r="AG91" i="1"/>
  <c r="EZ74" i="1"/>
  <c r="IB44" i="1"/>
  <c r="LF44" i="1"/>
  <c r="HJ92" i="1"/>
  <c r="CK84" i="20"/>
  <c r="BF46" i="20"/>
  <c r="Z88" i="20"/>
  <c r="AT46" i="20"/>
  <c r="BY77" i="20"/>
  <c r="P46" i="20"/>
  <c r="BE87" i="20"/>
  <c r="F46" i="20"/>
  <c r="AX46" i="20"/>
  <c r="AQ46" i="20"/>
  <c r="CN46" i="20"/>
  <c r="BB46" i="20"/>
  <c r="BZ46" i="20"/>
  <c r="DA46" i="20"/>
  <c r="CF46" i="20"/>
  <c r="BS46" i="20"/>
  <c r="BJ46" i="20"/>
  <c r="BN46" i="20"/>
  <c r="G80" i="20"/>
  <c r="BX46" i="20"/>
  <c r="AM46" i="20"/>
  <c r="V46" i="20"/>
  <c r="CX46" i="20"/>
  <c r="CA89" i="20"/>
  <c r="AA89" i="20"/>
  <c r="O46" i="20"/>
  <c r="Y82" i="20"/>
  <c r="CL46" i="20"/>
  <c r="U75" i="20"/>
  <c r="R46" i="20"/>
  <c r="CQ46" i="20"/>
  <c r="AZ87" i="20"/>
  <c r="J46" i="20"/>
  <c r="CD46" i="20"/>
  <c r="N46" i="20"/>
  <c r="AW46" i="20"/>
  <c r="CW46" i="20"/>
  <c r="I94" i="20"/>
  <c r="DC46" i="20"/>
  <c r="T46" i="20"/>
  <c r="X46" i="20"/>
  <c r="BH46" i="20"/>
  <c r="AG84" i="20"/>
  <c r="CE81" i="20"/>
  <c r="BU82" i="20"/>
  <c r="AY75" i="20"/>
  <c r="BA83" i="20"/>
  <c r="BK80" i="20"/>
  <c r="D46" i="20"/>
  <c r="S46" i="20"/>
  <c r="E91" i="20"/>
  <c r="AJ46" i="20"/>
  <c r="DB46" i="20"/>
  <c r="W79" i="20"/>
  <c r="L93" i="20"/>
  <c r="BQ91" i="20"/>
  <c r="K90" i="20"/>
  <c r="BV46" i="20"/>
  <c r="CO46" i="20"/>
  <c r="CJ46" i="20"/>
  <c r="AP46" i="20"/>
  <c r="BL46" i="20"/>
  <c r="AB46" i="20"/>
  <c r="CG76" i="20"/>
  <c r="CC86" i="20"/>
  <c r="AK46" i="20"/>
  <c r="AE86" i="20"/>
  <c r="AC77" i="20"/>
  <c r="CT46" i="20"/>
  <c r="CP46" i="20"/>
  <c r="BD46" i="20"/>
  <c r="AF46" i="20"/>
  <c r="BO90" i="20"/>
  <c r="AN46" i="20"/>
  <c r="CY46" i="20"/>
  <c r="BP46" i="20"/>
  <c r="AO46" i="20"/>
  <c r="CS46" i="20"/>
  <c r="BW79" i="20"/>
  <c r="AI46" i="20"/>
  <c r="BI93" i="20"/>
  <c r="CI78" i="20"/>
  <c r="CZ46" i="20"/>
  <c r="M83" i="20"/>
  <c r="CB88" i="20"/>
  <c r="CH46" i="20"/>
  <c r="BC46" i="20"/>
  <c r="CM46" i="20"/>
  <c r="AD46" i="20"/>
  <c r="AL46" i="20"/>
  <c r="H46" i="20"/>
  <c r="AH46" i="20"/>
  <c r="AR46" i="20"/>
  <c r="CU46" i="20"/>
  <c r="BM94" i="20"/>
  <c r="GO83" i="1"/>
  <c r="BG85" i="20"/>
  <c r="AX83" i="1"/>
  <c r="Q85" i="20"/>
  <c r="NG28" i="1"/>
  <c r="NI75" i="1"/>
  <c r="NJ76" i="1"/>
  <c r="NF28" i="1"/>
  <c r="JU92" i="1"/>
  <c r="AH30" i="20"/>
  <c r="BU88" i="1"/>
  <c r="AR30" i="20"/>
  <c r="AJ85" i="1"/>
  <c r="CX30" i="20"/>
  <c r="CV86" i="1"/>
  <c r="JO86" i="1"/>
  <c r="LD28" i="1"/>
  <c r="KB90" i="1"/>
  <c r="H30" i="20"/>
  <c r="HD28" i="1"/>
  <c r="IZ87" i="1"/>
  <c r="KI84" i="1"/>
  <c r="BF30" i="20"/>
  <c r="IS88" i="1"/>
  <c r="EZ90" i="1"/>
  <c r="AW89" i="1"/>
  <c r="AL30" i="20"/>
  <c r="CN30" i="20"/>
  <c r="FT89" i="1"/>
  <c r="GP85" i="1"/>
  <c r="BS30" i="20"/>
  <c r="GC28" i="1"/>
  <c r="GK28" i="1"/>
  <c r="CX28" i="1"/>
  <c r="HF28" i="1"/>
  <c r="EH28" i="1"/>
  <c r="IV28" i="1"/>
  <c r="LU28" i="1"/>
  <c r="MZ28" i="1"/>
  <c r="BC28" i="1"/>
  <c r="MD28" i="1"/>
  <c r="MV28" i="1"/>
  <c r="DL28" i="1"/>
  <c r="EA28" i="1"/>
  <c r="HM28" i="1"/>
  <c r="LY28" i="1"/>
  <c r="IP28" i="1"/>
  <c r="AI30" i="20"/>
  <c r="HB28" i="1"/>
  <c r="GS28" i="1"/>
  <c r="BJ28" i="1"/>
  <c r="BB28" i="1"/>
  <c r="FN28" i="1"/>
  <c r="AK28" i="1"/>
  <c r="KC28" i="1"/>
  <c r="MA28" i="1"/>
  <c r="IX28" i="1"/>
  <c r="LL28" i="1"/>
  <c r="FD28" i="1"/>
  <c r="MX28" i="1"/>
  <c r="HO28" i="1"/>
  <c r="FX28" i="1"/>
  <c r="KL28" i="1"/>
  <c r="LQ28" i="1"/>
  <c r="T28" i="1"/>
  <c r="JP28" i="1"/>
  <c r="HC80" i="1"/>
  <c r="EO28" i="1"/>
  <c r="KP28" i="1"/>
  <c r="IM28" i="1"/>
  <c r="LM28" i="1"/>
  <c r="GG28" i="1"/>
  <c r="KY28" i="1"/>
  <c r="CH76" i="1"/>
  <c r="JQ28" i="1"/>
  <c r="KR28" i="1"/>
  <c r="JB28" i="1"/>
  <c r="HS28" i="1"/>
  <c r="BF28" i="1"/>
  <c r="HP28" i="1"/>
  <c r="FK28" i="1"/>
  <c r="BL28" i="1"/>
  <c r="DU28" i="1"/>
  <c r="JG76" i="1"/>
  <c r="MU28" i="1"/>
  <c r="IT28" i="1"/>
  <c r="LH28" i="1"/>
  <c r="JJ81" i="1"/>
  <c r="AL28" i="1"/>
  <c r="HG28" i="1"/>
  <c r="GX28" i="1"/>
  <c r="DF28" i="1"/>
  <c r="O80" i="1"/>
  <c r="DS28" i="1"/>
  <c r="AP28" i="1"/>
  <c r="CZ28" i="1"/>
  <c r="LK28" i="1"/>
  <c r="EE28" i="1"/>
  <c r="JH28" i="1"/>
  <c r="HR91" i="1"/>
  <c r="IF28" i="1"/>
  <c r="DC77" i="1"/>
  <c r="EV28" i="1"/>
  <c r="GT28" i="1"/>
  <c r="AT28" i="1"/>
  <c r="BY28" i="1"/>
  <c r="DB28" i="1"/>
  <c r="EN28" i="1"/>
  <c r="CC28" i="1"/>
  <c r="KM28" i="1"/>
  <c r="FY28" i="1"/>
  <c r="HK28" i="1"/>
  <c r="KV28" i="1"/>
  <c r="BO28" i="1"/>
  <c r="GZ28" i="1"/>
  <c r="MY28" i="1"/>
  <c r="GY28" i="1"/>
  <c r="JI28" i="1"/>
  <c r="F28" i="1"/>
  <c r="GV73" i="1"/>
  <c r="FG28" i="1"/>
  <c r="BM82" i="1"/>
  <c r="AC28" i="1"/>
  <c r="AA28" i="1"/>
  <c r="EP28" i="1"/>
  <c r="FO28" i="1"/>
  <c r="JY28" i="1"/>
  <c r="NC28" i="1"/>
  <c r="GQ28" i="1"/>
  <c r="MT28" i="1"/>
  <c r="DH28" i="1"/>
  <c r="JT28" i="1"/>
  <c r="GR28" i="1"/>
  <c r="JM28" i="1"/>
  <c r="AV28" i="1"/>
  <c r="H75" i="1"/>
  <c r="DQ28" i="1"/>
  <c r="MJ28" i="1"/>
  <c r="LN28" i="1"/>
  <c r="U28" i="1"/>
  <c r="EY28" i="1"/>
  <c r="M28" i="1"/>
  <c r="DA28" i="1"/>
  <c r="GA28" i="1"/>
  <c r="NB28" i="1"/>
  <c r="MN28" i="1"/>
  <c r="FE28" i="1"/>
  <c r="GN28" i="1"/>
  <c r="LE28" i="1"/>
  <c r="MS28" i="1"/>
  <c r="GD28" i="1"/>
  <c r="C28" i="1"/>
  <c r="DI28" i="1"/>
  <c r="IB28" i="1"/>
  <c r="MH28" i="1"/>
  <c r="FL82" i="1"/>
  <c r="HQ28" i="1"/>
  <c r="MF28" i="1"/>
  <c r="CG28" i="1"/>
  <c r="HU28" i="1"/>
  <c r="GF28" i="1"/>
  <c r="DE28" i="1"/>
  <c r="IC28" i="1"/>
  <c r="AM28" i="1"/>
  <c r="ET84" i="1"/>
  <c r="LJ28" i="1"/>
  <c r="HJ79" i="1"/>
  <c r="DG28" i="1"/>
  <c r="FS28" i="1"/>
  <c r="CL28" i="1"/>
  <c r="MR28" i="1"/>
  <c r="HZ28" i="1"/>
  <c r="AQ28" i="1"/>
  <c r="HE28" i="1"/>
  <c r="Z28" i="1"/>
  <c r="KA28" i="1"/>
  <c r="EQ28" i="1"/>
  <c r="FQ28" i="1"/>
  <c r="AZ28" i="1"/>
  <c r="CY28" i="1"/>
  <c r="EF28" i="1"/>
  <c r="CT28" i="1"/>
  <c r="MP28" i="1"/>
  <c r="CI28" i="1"/>
  <c r="IJ28" i="1"/>
  <c r="AI28" i="1"/>
  <c r="ME28" i="1"/>
  <c r="W28" i="1"/>
  <c r="IQ28" i="1"/>
  <c r="IH28" i="1"/>
  <c r="JE28" i="1"/>
  <c r="JR28" i="1"/>
  <c r="DZ28" i="1"/>
  <c r="HX75" i="1"/>
  <c r="Y28" i="1"/>
  <c r="JL28" i="1"/>
  <c r="D28" i="1"/>
  <c r="BZ28" i="1"/>
  <c r="AG73" i="1"/>
  <c r="LV28" i="1"/>
  <c r="JW28" i="1"/>
  <c r="I28" i="1"/>
  <c r="E28" i="1"/>
  <c r="IW28" i="1"/>
  <c r="DV28" i="1"/>
  <c r="GL28" i="1"/>
  <c r="HW28" i="1"/>
  <c r="FU28" i="1"/>
  <c r="KQ77" i="1"/>
  <c r="KZ28" i="1"/>
  <c r="EX28" i="1"/>
  <c r="LI28" i="1"/>
  <c r="FZ28" i="1"/>
  <c r="FJ28" i="1"/>
  <c r="DX28" i="1"/>
  <c r="ID28" i="1"/>
  <c r="FI28" i="1"/>
  <c r="KF28" i="1"/>
  <c r="Q28" i="1"/>
  <c r="BK28" i="1"/>
  <c r="ES28" i="1"/>
  <c r="FH28" i="1"/>
  <c r="LG28" i="1"/>
  <c r="EJ28" i="1"/>
  <c r="CF28" i="1"/>
  <c r="CJ28" i="1"/>
  <c r="CE81" i="1"/>
  <c r="EL28" i="1"/>
  <c r="CQ28" i="1"/>
  <c r="CW28" i="1"/>
  <c r="KT28" i="1"/>
  <c r="IK28" i="1"/>
  <c r="MW28" i="1"/>
  <c r="JD28" i="1"/>
  <c r="BH28" i="1"/>
  <c r="AR28" i="1"/>
  <c r="DN28" i="1"/>
  <c r="AY28" i="1"/>
  <c r="JZ28" i="1"/>
  <c r="HN28" i="1"/>
  <c r="KN28" i="1"/>
  <c r="AD91" i="1"/>
  <c r="BN28" i="1"/>
  <c r="MI28" i="1"/>
  <c r="LO28" i="1"/>
  <c r="P28" i="1"/>
  <c r="MC28" i="1"/>
  <c r="CU28" i="1"/>
  <c r="K28" i="1"/>
  <c r="BA28" i="1"/>
  <c r="DJ28" i="1"/>
  <c r="R28" i="1"/>
  <c r="KD28" i="1"/>
  <c r="HL28" i="1"/>
  <c r="IN28" i="1"/>
  <c r="KW28" i="1"/>
  <c r="N28" i="1"/>
  <c r="LA28" i="1"/>
  <c r="JN28" i="1"/>
  <c r="AF28" i="1"/>
  <c r="CO28" i="1"/>
  <c r="S28" i="1"/>
  <c r="LT28" i="1"/>
  <c r="MM28" i="1"/>
  <c r="L28" i="1"/>
  <c r="CA78" i="1"/>
  <c r="NA28" i="1"/>
  <c r="II28" i="1"/>
  <c r="X28" i="1"/>
  <c r="HY28" i="1"/>
  <c r="EW28" i="1"/>
  <c r="EI28" i="1"/>
  <c r="HI28" i="1"/>
  <c r="JS28" i="1"/>
  <c r="IU28" i="1"/>
  <c r="DP28" i="1"/>
  <c r="JA28" i="1"/>
  <c r="BX28" i="1"/>
  <c r="GU28" i="1"/>
  <c r="JV28" i="1"/>
  <c r="GB28" i="1"/>
  <c r="HT28" i="1"/>
  <c r="EU28" i="1"/>
  <c r="CP28" i="1"/>
  <c r="ER28" i="1"/>
  <c r="ED28" i="1"/>
  <c r="EM28" i="1"/>
  <c r="DY28" i="1"/>
  <c r="LC28" i="1"/>
  <c r="JK28" i="1"/>
  <c r="GJ28" i="1"/>
  <c r="DT28" i="1"/>
  <c r="G28" i="1"/>
  <c r="IL78" i="1"/>
  <c r="BQ28" i="1"/>
  <c r="DR28" i="1"/>
  <c r="LW28" i="1"/>
  <c r="EC28" i="1"/>
  <c r="CD28" i="1"/>
  <c r="HV28" i="1"/>
  <c r="KO28" i="1"/>
  <c r="KH28" i="1"/>
  <c r="FV28" i="1"/>
  <c r="LR28" i="1"/>
  <c r="AX28" i="1"/>
  <c r="BW28" i="1"/>
  <c r="LZ28" i="1"/>
  <c r="BS28" i="1"/>
  <c r="KX28" i="1"/>
  <c r="BV28" i="1"/>
  <c r="GO28" i="1"/>
  <c r="MO28" i="1"/>
  <c r="BE28" i="1"/>
  <c r="MK28" i="1"/>
  <c r="FC92" i="1"/>
  <c r="HA28" i="1"/>
  <c r="BG28" i="1"/>
  <c r="IY28" i="1"/>
  <c r="KS28" i="1"/>
  <c r="KJ28" i="1"/>
  <c r="FM28" i="1"/>
  <c r="CB28" i="1"/>
  <c r="MB28" i="1"/>
  <c r="IE28" i="1"/>
  <c r="DM28" i="1"/>
  <c r="KE28" i="1"/>
  <c r="GW28" i="1"/>
  <c r="AS28" i="1"/>
  <c r="AN28" i="1"/>
  <c r="FA28" i="1"/>
  <c r="AO28" i="1"/>
  <c r="MQ28" i="1"/>
  <c r="CN87" i="1"/>
  <c r="LX28" i="1"/>
  <c r="IA28" i="1"/>
  <c r="AE28" i="1"/>
  <c r="LP28" i="1"/>
  <c r="AH28" i="1"/>
  <c r="CR28" i="1"/>
  <c r="AU28" i="1"/>
  <c r="J28" i="1"/>
  <c r="FR28" i="1"/>
  <c r="BT28" i="1"/>
  <c r="DK28" i="1"/>
  <c r="FF28" i="1"/>
  <c r="EB28" i="1"/>
  <c r="EG28" i="1"/>
  <c r="IG28" i="1"/>
  <c r="GM28" i="1"/>
  <c r="JF28" i="1"/>
  <c r="JC28" i="1"/>
  <c r="HH28" i="1"/>
  <c r="CM28" i="1"/>
  <c r="FB28" i="1"/>
  <c r="FP28" i="1"/>
  <c r="AB28" i="1"/>
  <c r="KG28" i="1"/>
  <c r="LF28" i="1"/>
  <c r="V79" i="1"/>
  <c r="FW28" i="1"/>
  <c r="JX28" i="1"/>
  <c r="MG28" i="1"/>
  <c r="LS28" i="1"/>
  <c r="BP28" i="1"/>
  <c r="IR28" i="1"/>
  <c r="BI28" i="1"/>
  <c r="GI28" i="1"/>
  <c r="BD28" i="1"/>
  <c r="GE28" i="1"/>
  <c r="EK28" i="1"/>
  <c r="BR28" i="1"/>
  <c r="LB28" i="1"/>
  <c r="CK28" i="1"/>
  <c r="DD28" i="1"/>
  <c r="ML28" i="1"/>
  <c r="KU28" i="1"/>
  <c r="KK28" i="1"/>
  <c r="DW28" i="1"/>
  <c r="DO28" i="1"/>
  <c r="CS28" i="1"/>
  <c r="CB83" i="20"/>
  <c r="K93" i="20"/>
  <c r="N30" i="20"/>
  <c r="L75" i="20"/>
  <c r="AZ30" i="20"/>
  <c r="DC30" i="20"/>
  <c r="J30" i="20"/>
  <c r="BJ30" i="20"/>
  <c r="O30" i="20"/>
  <c r="BC30" i="20"/>
  <c r="CR30" i="20"/>
  <c r="CE94" i="20"/>
  <c r="Y80" i="20"/>
  <c r="BI75" i="20"/>
  <c r="AO30" i="20"/>
  <c r="CL30" i="20"/>
  <c r="BZ30" i="20"/>
  <c r="X30" i="20"/>
  <c r="S30" i="20"/>
  <c r="Q91" i="20"/>
  <c r="CT30" i="20"/>
  <c r="BT30" i="20"/>
  <c r="CF30" i="20"/>
  <c r="BY89" i="20"/>
  <c r="BW90" i="20"/>
  <c r="CM30" i="20"/>
  <c r="CV30" i="20"/>
  <c r="AN30" i="20"/>
  <c r="CY30" i="20"/>
  <c r="AU92" i="20"/>
  <c r="BK82" i="20"/>
  <c r="CZ30" i="20"/>
  <c r="F30" i="20"/>
  <c r="AM30" i="20"/>
  <c r="R30" i="20"/>
  <c r="CS30" i="20"/>
  <c r="AA78" i="20"/>
  <c r="AT30" i="20"/>
  <c r="DA30" i="20"/>
  <c r="BO93" i="20"/>
  <c r="AP30" i="20"/>
  <c r="AD30" i="20"/>
  <c r="AJ30" i="20"/>
  <c r="AC89" i="20"/>
  <c r="AF30" i="20"/>
  <c r="T30" i="20"/>
  <c r="E77" i="20"/>
  <c r="V30" i="20"/>
  <c r="AG79" i="20"/>
  <c r="CW30" i="20"/>
  <c r="P30" i="20"/>
  <c r="BD30" i="20"/>
  <c r="W90" i="20"/>
  <c r="BN30" i="20"/>
  <c r="AK30" i="20"/>
  <c r="BG87" i="20"/>
  <c r="AQ30" i="20"/>
  <c r="BA91" i="20"/>
  <c r="CI86" i="20"/>
  <c r="CQ30" i="20"/>
  <c r="BB30" i="20"/>
  <c r="CD30" i="20"/>
  <c r="D30" i="20"/>
  <c r="CP30" i="20"/>
  <c r="Z83" i="20"/>
  <c r="BX30" i="20"/>
  <c r="I81" i="20"/>
  <c r="CA78" i="20"/>
  <c r="CH30" i="20"/>
  <c r="BL30" i="20"/>
  <c r="BP30" i="20"/>
  <c r="BH30" i="20"/>
  <c r="BR30" i="20"/>
  <c r="BM81" i="20"/>
  <c r="M87" i="20"/>
  <c r="AE88" i="20"/>
  <c r="AY84" i="20"/>
  <c r="AW30" i="20"/>
  <c r="AS86" i="20"/>
  <c r="U84" i="20"/>
  <c r="G82" i="20"/>
  <c r="AB30" i="20"/>
  <c r="CO30" i="20"/>
  <c r="CC88" i="20"/>
  <c r="CU30" i="20"/>
  <c r="AX30" i="20"/>
  <c r="BU80" i="20"/>
  <c r="CJ30" i="20"/>
  <c r="CK79" i="20"/>
  <c r="CG92" i="20"/>
  <c r="BQ77" i="20"/>
  <c r="DB30" i="20"/>
  <c r="AV94" i="20"/>
  <c r="BV85" i="20"/>
  <c r="BE85" i="20"/>
  <c r="GH83" i="1"/>
  <c r="IO83" i="1"/>
  <c r="NG43" i="1"/>
  <c r="NH82" i="1"/>
  <c r="NJ73" i="1"/>
  <c r="NF43" i="1"/>
  <c r="NI90" i="1"/>
  <c r="KU43" i="1"/>
  <c r="HI43" i="1"/>
  <c r="LY43" i="1"/>
  <c r="DQ43" i="1"/>
  <c r="DW43" i="1"/>
  <c r="X43" i="1"/>
  <c r="KX43" i="1"/>
  <c r="FL43" i="1"/>
  <c r="LA43" i="1"/>
  <c r="E43" i="1"/>
  <c r="MX43" i="1"/>
  <c r="CM43" i="1"/>
  <c r="DV43" i="1"/>
  <c r="DS43" i="1"/>
  <c r="EE43" i="1"/>
  <c r="BT43" i="1"/>
  <c r="LM43" i="1"/>
  <c r="EU43" i="1"/>
  <c r="IY43" i="1"/>
  <c r="HS43" i="1"/>
  <c r="KL43" i="1"/>
  <c r="MV43" i="1"/>
  <c r="CF43" i="1"/>
  <c r="BV43" i="1"/>
  <c r="GS43" i="1"/>
  <c r="HH43" i="1"/>
  <c r="MI43" i="1"/>
  <c r="HP43" i="1"/>
  <c r="FV43" i="1"/>
  <c r="JC43" i="1"/>
  <c r="BC43" i="1"/>
  <c r="D43" i="1"/>
  <c r="CZ43" i="1"/>
  <c r="MJ43" i="1"/>
  <c r="EF43" i="1"/>
  <c r="LO43" i="1"/>
  <c r="DE43" i="1"/>
  <c r="CI43" i="1"/>
  <c r="LP43" i="1"/>
  <c r="ES43" i="1"/>
  <c r="KH43" i="1"/>
  <c r="EA43" i="1"/>
  <c r="LG43" i="1"/>
  <c r="GG43" i="1"/>
  <c r="KD43" i="1"/>
  <c r="FA43" i="1"/>
  <c r="KR43" i="1"/>
  <c r="FX43" i="1"/>
  <c r="JA43" i="1"/>
  <c r="GQ43" i="1"/>
  <c r="DJ43" i="1"/>
  <c r="DM43" i="1"/>
  <c r="JX43" i="1"/>
  <c r="EX43" i="1"/>
  <c r="AP43" i="1"/>
  <c r="LD43" i="1"/>
  <c r="FC88" i="1"/>
  <c r="MN43" i="1"/>
  <c r="CC43" i="1"/>
  <c r="DY43" i="1"/>
  <c r="AS43" i="1"/>
  <c r="IR43" i="1"/>
  <c r="J43" i="1"/>
  <c r="KP43" i="1"/>
  <c r="ML43" i="1"/>
  <c r="GA43" i="1"/>
  <c r="JR43" i="1"/>
  <c r="H90" i="1"/>
  <c r="AY43" i="1"/>
  <c r="AG43" i="1"/>
  <c r="CR43" i="1"/>
  <c r="JG43" i="1"/>
  <c r="GE43" i="1"/>
  <c r="JL43" i="1"/>
  <c r="LE43" i="1"/>
  <c r="IT85" i="1"/>
  <c r="MA43" i="1"/>
  <c r="BK43" i="1"/>
  <c r="HT43" i="1"/>
  <c r="BI43" i="1"/>
  <c r="DR43" i="1"/>
  <c r="JI43" i="1"/>
  <c r="AE43" i="1"/>
  <c r="BE43" i="1"/>
  <c r="MD43" i="1"/>
  <c r="JS43" i="1"/>
  <c r="CP43" i="1"/>
  <c r="Z43" i="1"/>
  <c r="LC43" i="1"/>
  <c r="KF43" i="1"/>
  <c r="IO43" i="1"/>
  <c r="KC43" i="1"/>
  <c r="GJ43" i="1"/>
  <c r="AT43" i="1"/>
  <c r="GT43" i="1"/>
  <c r="JU88" i="1"/>
  <c r="BP43" i="1"/>
  <c r="JV43" i="1"/>
  <c r="K43" i="1"/>
  <c r="GX43" i="1"/>
  <c r="EY81" i="1"/>
  <c r="AV43" i="1"/>
  <c r="GD43" i="1"/>
  <c r="GM43" i="1"/>
  <c r="IN43" i="1"/>
  <c r="AM43" i="1"/>
  <c r="ME43" i="1"/>
  <c r="FW43" i="1"/>
  <c r="P43" i="1"/>
  <c r="HA43" i="1"/>
  <c r="G43" i="1"/>
  <c r="CA91" i="1"/>
  <c r="AB43" i="1"/>
  <c r="Q43" i="1"/>
  <c r="EG43" i="1"/>
  <c r="BG43" i="1"/>
  <c r="AJ92" i="1"/>
  <c r="KJ43" i="1"/>
  <c r="MB43" i="1"/>
  <c r="CE43" i="1"/>
  <c r="L80" i="20"/>
  <c r="FO43" i="1"/>
  <c r="LX43" i="1"/>
  <c r="U43" i="1"/>
  <c r="GN43" i="1"/>
  <c r="EJ43" i="1"/>
  <c r="FD43" i="1"/>
  <c r="MH43" i="1"/>
  <c r="Y43" i="1"/>
  <c r="M43" i="1"/>
  <c r="JM43" i="1"/>
  <c r="MQ43" i="1"/>
  <c r="MW43" i="1"/>
  <c r="HX90" i="1"/>
  <c r="FP43" i="1"/>
  <c r="KV43" i="1"/>
  <c r="S43" i="1"/>
  <c r="CB43" i="1"/>
  <c r="AN43" i="1"/>
  <c r="EV43" i="1"/>
  <c r="G84" i="20"/>
  <c r="LL43" i="1"/>
  <c r="MC43" i="1"/>
  <c r="DA43" i="1"/>
  <c r="FU43" i="1"/>
  <c r="MO43" i="1"/>
  <c r="EI43" i="1"/>
  <c r="KT43" i="1"/>
  <c r="GZ43" i="1"/>
  <c r="MU43" i="1"/>
  <c r="EZ43" i="1"/>
  <c r="DB84" i="1"/>
  <c r="AZ43" i="1"/>
  <c r="ER43" i="1"/>
  <c r="CL43" i="1"/>
  <c r="CV87" i="1"/>
  <c r="LF43" i="1"/>
  <c r="LU43" i="1"/>
  <c r="GW43" i="1"/>
  <c r="EM43" i="1"/>
  <c r="DL43" i="1"/>
  <c r="HK43" i="1"/>
  <c r="EL43" i="1"/>
  <c r="GB43" i="1"/>
  <c r="FS43" i="1"/>
  <c r="AX43" i="1"/>
  <c r="CY43" i="1"/>
  <c r="GU43" i="1"/>
  <c r="IU43" i="1"/>
  <c r="FR43" i="1"/>
  <c r="EO43" i="1"/>
  <c r="T43" i="1"/>
  <c r="DT43" i="1"/>
  <c r="FN43" i="1"/>
  <c r="FF43" i="1"/>
  <c r="BR45" i="20"/>
  <c r="EN43" i="1"/>
  <c r="HG43" i="1"/>
  <c r="GR43" i="1"/>
  <c r="DP43" i="1"/>
  <c r="KQ84" i="1"/>
  <c r="LW43" i="1"/>
  <c r="DG43" i="1"/>
  <c r="IP43" i="1"/>
  <c r="NC43" i="1"/>
  <c r="GC43" i="1"/>
  <c r="DU43" i="1"/>
  <c r="FI43" i="1"/>
  <c r="DD43" i="1"/>
  <c r="CJ43" i="1"/>
  <c r="CG43" i="1"/>
  <c r="MK43" i="1"/>
  <c r="BD43" i="1"/>
  <c r="FQ43" i="1"/>
  <c r="NB43" i="1"/>
  <c r="HC82" i="1"/>
  <c r="HR86" i="1"/>
  <c r="BX43" i="1"/>
  <c r="DF43" i="1"/>
  <c r="JY43" i="1"/>
  <c r="JO87" i="1"/>
  <c r="LT43" i="1"/>
  <c r="GL43" i="1"/>
  <c r="HB43" i="1"/>
  <c r="BJ43" i="1"/>
  <c r="W43" i="1"/>
  <c r="LR43" i="1"/>
  <c r="CK43" i="1"/>
  <c r="DZ43" i="1"/>
  <c r="JD43" i="1"/>
  <c r="NA43" i="1"/>
  <c r="KN43" i="1"/>
  <c r="BW43" i="1"/>
  <c r="CO43" i="1"/>
  <c r="BU43" i="1"/>
  <c r="LK43" i="1"/>
  <c r="MY43" i="1"/>
  <c r="KA43" i="1"/>
  <c r="HL43" i="1"/>
  <c r="KB81" i="1"/>
  <c r="EH43" i="1"/>
  <c r="DC43" i="1"/>
  <c r="JE43" i="1"/>
  <c r="EB43" i="1"/>
  <c r="IS43" i="1"/>
  <c r="FG43" i="1"/>
  <c r="LZ43" i="1"/>
  <c r="AH43" i="1"/>
  <c r="DX43" i="1"/>
  <c r="FK43" i="1"/>
  <c r="N43" i="1"/>
  <c r="EQ43" i="1"/>
  <c r="JP43" i="1"/>
  <c r="LH43" i="1"/>
  <c r="I43" i="1"/>
  <c r="BQ43" i="1"/>
  <c r="AL43" i="1"/>
  <c r="EP43" i="1"/>
  <c r="KE43" i="1"/>
  <c r="DK43" i="1"/>
  <c r="KZ43" i="1"/>
  <c r="AR43" i="1"/>
  <c r="AO43" i="1"/>
  <c r="MZ43" i="1"/>
  <c r="KK43" i="1"/>
  <c r="MG43" i="1"/>
  <c r="LS43" i="1"/>
  <c r="KO43" i="1"/>
  <c r="MF43" i="1"/>
  <c r="GO92" i="1"/>
  <c r="FH43" i="1"/>
  <c r="BF43" i="1"/>
  <c r="GF43" i="1"/>
  <c r="LV43" i="1"/>
  <c r="KM43" i="1"/>
  <c r="FY43" i="1"/>
  <c r="BL80" i="1"/>
  <c r="GI43" i="1"/>
  <c r="AI43" i="1"/>
  <c r="MS43" i="1"/>
  <c r="KS43" i="1"/>
  <c r="HO43" i="1"/>
  <c r="DH43" i="1"/>
  <c r="CT43" i="1"/>
  <c r="FE43" i="1"/>
  <c r="BN43" i="1"/>
  <c r="HE43" i="1"/>
  <c r="BH43" i="1"/>
  <c r="JK43" i="1"/>
  <c r="JN43" i="1"/>
  <c r="DI43" i="1"/>
  <c r="JQ43" i="1"/>
  <c r="JT43" i="1"/>
  <c r="GY43" i="1"/>
  <c r="GK43" i="1"/>
  <c r="AA43" i="1"/>
  <c r="HQ43" i="1"/>
  <c r="LQ43" i="1"/>
  <c r="CQ43" i="1"/>
  <c r="IX43" i="1"/>
  <c r="MP43" i="1"/>
  <c r="BB43" i="1"/>
  <c r="JW43" i="1"/>
  <c r="BO43" i="1"/>
  <c r="CS43" i="1"/>
  <c r="IV43" i="1"/>
  <c r="EC43" i="1"/>
  <c r="LJ43" i="1"/>
  <c r="FB43" i="1"/>
  <c r="L43" i="1"/>
  <c r="CW43" i="1"/>
  <c r="AU43" i="1"/>
  <c r="FJ43" i="1"/>
  <c r="JH43" i="1"/>
  <c r="AQ43" i="1"/>
  <c r="HW43" i="1"/>
  <c r="R43" i="1"/>
  <c r="CU43" i="1"/>
  <c r="IW43" i="1"/>
  <c r="HM43" i="1"/>
  <c r="BY43" i="1"/>
  <c r="BS85" i="1"/>
  <c r="LB43" i="1"/>
  <c r="KY43" i="1"/>
  <c r="HD43" i="1"/>
  <c r="DO43" i="1"/>
  <c r="EW43" i="1"/>
  <c r="HN43" i="1"/>
  <c r="MM43" i="1"/>
  <c r="MR43" i="1"/>
  <c r="JZ43" i="1"/>
  <c r="FZ43" i="1"/>
  <c r="BZ43" i="1"/>
  <c r="KI77" i="1"/>
  <c r="IL43" i="1"/>
  <c r="AC86" i="1"/>
  <c r="EK43" i="1"/>
  <c r="C43" i="1"/>
  <c r="HU76" i="1"/>
  <c r="LI43" i="1"/>
  <c r="IQ43" i="1"/>
  <c r="CN79" i="1"/>
  <c r="CX43" i="1"/>
  <c r="HY43" i="1"/>
  <c r="JJ75" i="1"/>
  <c r="II43" i="1"/>
  <c r="KG43" i="1"/>
  <c r="IM91" i="1"/>
  <c r="O82" i="1"/>
  <c r="JF73" i="1"/>
  <c r="CD75" i="1"/>
  <c r="BR43" i="1"/>
  <c r="AD43" i="1"/>
  <c r="BA43" i="1"/>
  <c r="HZ43" i="1"/>
  <c r="IF43" i="1"/>
  <c r="AF78" i="1"/>
  <c r="F43" i="1"/>
  <c r="BM43" i="1"/>
  <c r="CH73" i="1"/>
  <c r="HF43" i="1"/>
  <c r="IZ79" i="1"/>
  <c r="IC43" i="1"/>
  <c r="FM80" i="1"/>
  <c r="GP43" i="1"/>
  <c r="ID43" i="1"/>
  <c r="AW74" i="1"/>
  <c r="IA43" i="1"/>
  <c r="KW43" i="1"/>
  <c r="ET77" i="1"/>
  <c r="JB43" i="1"/>
  <c r="IE43" i="1"/>
  <c r="IH43" i="1"/>
  <c r="GH76" i="1"/>
  <c r="IG43" i="1"/>
  <c r="GV78" i="1"/>
  <c r="FT74" i="1"/>
  <c r="IB43" i="1"/>
  <c r="ED43" i="1"/>
  <c r="IJ43" i="1"/>
  <c r="MT43" i="1"/>
  <c r="DN43" i="1"/>
  <c r="AK43" i="1"/>
  <c r="LN43" i="1"/>
  <c r="HV43" i="1"/>
  <c r="IK43" i="1"/>
  <c r="BL45" i="20"/>
  <c r="BE78" i="20"/>
  <c r="CS45" i="20"/>
  <c r="BN45" i="20"/>
  <c r="AN45" i="20"/>
  <c r="CP45" i="20"/>
  <c r="AL45" i="20"/>
  <c r="AO45" i="20"/>
  <c r="CE90" i="20"/>
  <c r="BG94" i="20"/>
  <c r="AS79" i="20"/>
  <c r="P45" i="20"/>
  <c r="CF45" i="20"/>
  <c r="AM45" i="20"/>
  <c r="BO88" i="20"/>
  <c r="CV45" i="20"/>
  <c r="CN45" i="20"/>
  <c r="BQ92" i="20"/>
  <c r="AG86" i="20"/>
  <c r="BS45" i="20"/>
  <c r="AK45" i="20"/>
  <c r="BC45" i="20"/>
  <c r="BY81" i="20"/>
  <c r="BT45" i="20"/>
  <c r="AC81" i="20"/>
  <c r="AP45" i="20"/>
  <c r="BB45" i="20"/>
  <c r="CX45" i="20"/>
  <c r="AE89" i="20"/>
  <c r="H45" i="20"/>
  <c r="CK86" i="20"/>
  <c r="BX45" i="20"/>
  <c r="CW45" i="20"/>
  <c r="AY82" i="20"/>
  <c r="O45" i="20"/>
  <c r="CU45" i="20"/>
  <c r="AW45" i="20"/>
  <c r="AQ45" i="20"/>
  <c r="CC89" i="20"/>
  <c r="AD45" i="20"/>
  <c r="BK84" i="20"/>
  <c r="AU83" i="20"/>
  <c r="BJ45" i="20"/>
  <c r="BZ45" i="20"/>
  <c r="DA45" i="20"/>
  <c r="W87" i="20"/>
  <c r="AT45" i="20"/>
  <c r="CR45" i="20"/>
  <c r="M94" i="20"/>
  <c r="Y93" i="20"/>
  <c r="AH45" i="20"/>
  <c r="AF45" i="20"/>
  <c r="CA75" i="20"/>
  <c r="Q76" i="20"/>
  <c r="U82" i="20"/>
  <c r="CT45" i="20"/>
  <c r="F45" i="20"/>
  <c r="R45" i="20"/>
  <c r="CL45" i="20"/>
  <c r="BH45" i="20"/>
  <c r="CM45" i="20"/>
  <c r="Z77" i="20"/>
  <c r="BU93" i="20"/>
  <c r="BI80" i="20"/>
  <c r="CQ45" i="20"/>
  <c r="AJ45" i="20"/>
  <c r="AR45" i="20"/>
  <c r="AA75" i="20"/>
  <c r="AX45" i="20"/>
  <c r="T45" i="20"/>
  <c r="BV45" i="20"/>
  <c r="S45" i="20"/>
  <c r="N45" i="20"/>
  <c r="AZ45" i="20"/>
  <c r="CZ45" i="20"/>
  <c r="CG83" i="20"/>
  <c r="BP78" i="20"/>
  <c r="K88" i="20"/>
  <c r="DB45" i="20"/>
  <c r="CH45" i="20"/>
  <c r="V45" i="20"/>
  <c r="E92" i="20"/>
  <c r="BF45" i="20"/>
  <c r="CJ45" i="20"/>
  <c r="CB77" i="20"/>
  <c r="J45" i="20"/>
  <c r="CY45" i="20"/>
  <c r="CD45" i="20"/>
  <c r="X45" i="20"/>
  <c r="BA76" i="20"/>
  <c r="DC45" i="20"/>
  <c r="CO45" i="20"/>
  <c r="CI79" i="20"/>
  <c r="D45" i="20"/>
  <c r="BW87" i="20"/>
  <c r="AV90" i="20"/>
  <c r="AI45" i="20"/>
  <c r="AB45" i="20"/>
  <c r="BD45" i="20"/>
  <c r="I85" i="20"/>
  <c r="V83" i="1"/>
  <c r="BM85" i="20"/>
  <c r="HJ83" i="1"/>
  <c r="NG73" i="1"/>
  <c r="NH73" i="1"/>
  <c r="NJ43" i="1"/>
  <c r="NF73" i="1"/>
  <c r="NI33" i="1"/>
  <c r="BL44" i="1"/>
  <c r="BI30" i="20"/>
  <c r="BS75" i="20"/>
  <c r="KI42" i="1"/>
  <c r="CF75" i="20"/>
  <c r="AX75" i="20"/>
  <c r="JF43" i="1"/>
  <c r="ET45" i="1"/>
  <c r="HG34" i="1"/>
  <c r="BR75" i="20"/>
  <c r="CO42" i="1"/>
  <c r="CX75" i="20"/>
  <c r="BP75" i="20"/>
  <c r="DB46" i="1"/>
  <c r="KQ46" i="1"/>
  <c r="BT38" i="1"/>
  <c r="FN44" i="1"/>
  <c r="FB41" i="1"/>
  <c r="AC35" i="1"/>
  <c r="JA45" i="1"/>
  <c r="AP75" i="20"/>
  <c r="AK40" i="1"/>
  <c r="BL36" i="20"/>
  <c r="BQ35" i="20"/>
  <c r="FU40" i="1"/>
  <c r="CQ75" i="20"/>
  <c r="DT73" i="1"/>
  <c r="KT73" i="1"/>
  <c r="AS73" i="1"/>
  <c r="IT38" i="1"/>
  <c r="M73" i="1"/>
  <c r="JK39" i="1"/>
  <c r="JI73" i="1"/>
  <c r="LX73" i="1"/>
  <c r="AR73" i="1"/>
  <c r="EU73" i="1"/>
  <c r="HM73" i="1"/>
  <c r="EK73" i="1"/>
  <c r="BB73" i="1"/>
  <c r="EF73" i="1"/>
  <c r="KW73" i="1"/>
  <c r="ME73" i="1"/>
  <c r="LH73" i="1"/>
  <c r="AY30" i="1"/>
  <c r="BA73" i="1"/>
  <c r="LY73" i="1"/>
  <c r="IZ73" i="1"/>
  <c r="HT73" i="1"/>
  <c r="HS73" i="1"/>
  <c r="KO73" i="1"/>
  <c r="BJ73" i="1"/>
  <c r="DX73" i="1"/>
  <c r="LJ73" i="1"/>
  <c r="JD73" i="1"/>
  <c r="CU73" i="1"/>
  <c r="FY73" i="1"/>
  <c r="AA73" i="1"/>
  <c r="CH43" i="1"/>
  <c r="N73" i="1"/>
  <c r="KZ73" i="1"/>
  <c r="MM73" i="1"/>
  <c r="EC73" i="1"/>
  <c r="LL73" i="1"/>
  <c r="W73" i="1"/>
  <c r="LS73" i="1"/>
  <c r="KP73" i="1"/>
  <c r="NB73" i="1"/>
  <c r="EE73" i="1"/>
  <c r="GV28" i="1"/>
  <c r="IS73" i="1"/>
  <c r="H73" i="1"/>
  <c r="BF73" i="1"/>
  <c r="MK73" i="1"/>
  <c r="EQ73" i="1"/>
  <c r="IH73" i="1"/>
  <c r="FD73" i="1"/>
  <c r="EB73" i="1"/>
  <c r="HA73" i="1"/>
  <c r="HP73" i="1"/>
  <c r="DU73" i="1"/>
  <c r="CQ73" i="1"/>
  <c r="GH34" i="1"/>
  <c r="KK73" i="1"/>
  <c r="HU73" i="1"/>
  <c r="IN73" i="1"/>
  <c r="KX73" i="1"/>
  <c r="GG73" i="1"/>
  <c r="CL73" i="1"/>
  <c r="HF73" i="1"/>
  <c r="IJ73" i="1"/>
  <c r="EZ73" i="1"/>
  <c r="IG73" i="1"/>
  <c r="BN73" i="1"/>
  <c r="IB73" i="1"/>
  <c r="FS73" i="1"/>
  <c r="HW73" i="1"/>
  <c r="LT73" i="1"/>
  <c r="D73" i="1"/>
  <c r="DL73" i="1"/>
  <c r="KC73" i="1"/>
  <c r="GZ73" i="1"/>
  <c r="EO73" i="1"/>
  <c r="JG73" i="1"/>
  <c r="HO73" i="1"/>
  <c r="FR73" i="1"/>
  <c r="EX73" i="1"/>
  <c r="LO73" i="1"/>
  <c r="MT73" i="1"/>
  <c r="DQ73" i="1"/>
  <c r="LB73" i="1"/>
  <c r="CK73" i="1"/>
  <c r="II73" i="1"/>
  <c r="EI73" i="1"/>
  <c r="FO73" i="1"/>
  <c r="HD73" i="1"/>
  <c r="AT73" i="1"/>
  <c r="GL73" i="1"/>
  <c r="FI73" i="1"/>
  <c r="DF73" i="1"/>
  <c r="KU73" i="1"/>
  <c r="MY73" i="1"/>
  <c r="DW73" i="1"/>
  <c r="BW73" i="1"/>
  <c r="JQ73" i="1"/>
  <c r="GO30" i="1"/>
  <c r="JL73" i="1"/>
  <c r="BX73" i="1"/>
  <c r="HJ29" i="1"/>
  <c r="GX73" i="1"/>
  <c r="FQ73" i="1"/>
  <c r="FF73" i="1"/>
  <c r="KV73" i="1"/>
  <c r="MQ73" i="1"/>
  <c r="AL73" i="1"/>
  <c r="KY73" i="1"/>
  <c r="HK73" i="1"/>
  <c r="LE73" i="1"/>
  <c r="FM73" i="1"/>
  <c r="AZ73" i="1"/>
  <c r="BM73" i="1"/>
  <c r="DY73" i="1"/>
  <c r="AI73" i="1"/>
  <c r="EV73" i="1"/>
  <c r="BH73" i="1"/>
  <c r="KH73" i="1"/>
  <c r="LD73" i="1"/>
  <c r="GY73" i="1"/>
  <c r="BY73" i="1"/>
  <c r="C73" i="1"/>
  <c r="MN73" i="1"/>
  <c r="CT73" i="1"/>
  <c r="HI73" i="1"/>
  <c r="LU73" i="1"/>
  <c r="MU73" i="1"/>
  <c r="IY73" i="1"/>
  <c r="FV73" i="1"/>
  <c r="ML73" i="1"/>
  <c r="HR35" i="1"/>
  <c r="BS73" i="1"/>
  <c r="DH73" i="1"/>
  <c r="JN32" i="1"/>
  <c r="GT73" i="1"/>
  <c r="CE73" i="1"/>
  <c r="EL73" i="1"/>
  <c r="LW73" i="1"/>
  <c r="BD73" i="1"/>
  <c r="K73" i="1"/>
  <c r="GR73" i="1"/>
  <c r="MF73" i="1"/>
  <c r="BC73" i="1"/>
  <c r="P73" i="1"/>
  <c r="J73" i="1"/>
  <c r="EH73" i="1"/>
  <c r="AD73" i="1"/>
  <c r="KJ73" i="1"/>
  <c r="CR73" i="1"/>
  <c r="DE73" i="1"/>
  <c r="V29" i="1"/>
  <c r="FC73" i="1"/>
  <c r="AO73" i="1"/>
  <c r="BQ73" i="1"/>
  <c r="Y73" i="1"/>
  <c r="LG73" i="1"/>
  <c r="GF73" i="1"/>
  <c r="AP73" i="1"/>
  <c r="ED73" i="1"/>
  <c r="KL73" i="1"/>
  <c r="JY73" i="1"/>
  <c r="AX73" i="1"/>
  <c r="MB73" i="1"/>
  <c r="JE73" i="1"/>
  <c r="KG73" i="1"/>
  <c r="LC73" i="1"/>
  <c r="DO73" i="1"/>
  <c r="EN73" i="1"/>
  <c r="DC73" i="1"/>
  <c r="CC73" i="1"/>
  <c r="CP73" i="1"/>
  <c r="KE73" i="1"/>
  <c r="DM73" i="1"/>
  <c r="AJ73" i="1"/>
  <c r="IE73" i="1"/>
  <c r="MC73" i="1"/>
  <c r="LV73" i="1"/>
  <c r="HZ73" i="1"/>
  <c r="GP73" i="1"/>
  <c r="IR73" i="1"/>
  <c r="CA36" i="1"/>
  <c r="KF73" i="1"/>
  <c r="CF73" i="1"/>
  <c r="GS39" i="1"/>
  <c r="GK73" i="1"/>
  <c r="BR73" i="1"/>
  <c r="Q73" i="1"/>
  <c r="MI73" i="1"/>
  <c r="GJ73" i="1"/>
  <c r="GN73" i="1"/>
  <c r="CN73" i="1"/>
  <c r="GB73" i="1"/>
  <c r="AH73" i="1"/>
  <c r="JV73" i="1"/>
  <c r="HY33" i="1"/>
  <c r="GU73" i="1"/>
  <c r="BK73" i="1"/>
  <c r="GM73" i="1"/>
  <c r="MS73" i="1"/>
  <c r="MA73" i="1"/>
  <c r="FA73" i="1"/>
  <c r="IK73" i="1"/>
  <c r="JM73" i="1"/>
  <c r="LZ73" i="1"/>
  <c r="MD73" i="1"/>
  <c r="DS73" i="1"/>
  <c r="BG73" i="1"/>
  <c r="EW73" i="1"/>
  <c r="CJ73" i="1"/>
  <c r="DG73" i="1"/>
  <c r="BV73" i="1"/>
  <c r="E73" i="1"/>
  <c r="JX73" i="1"/>
  <c r="AQ73" i="1"/>
  <c r="EA73" i="1"/>
  <c r="DI73" i="1"/>
  <c r="LM73" i="1"/>
  <c r="BZ73" i="1"/>
  <c r="DD73" i="1"/>
  <c r="CY73" i="1"/>
  <c r="KS73" i="1"/>
  <c r="FL73" i="1"/>
  <c r="CD73" i="1"/>
  <c r="KM73" i="1"/>
  <c r="DZ73" i="1"/>
  <c r="G33" i="1"/>
  <c r="EJ73" i="1"/>
  <c r="JT73" i="1"/>
  <c r="MV73" i="1"/>
  <c r="MW73" i="1"/>
  <c r="IC73" i="1"/>
  <c r="JB73" i="1"/>
  <c r="DA73" i="1"/>
  <c r="CG73" i="1"/>
  <c r="MG73" i="1"/>
  <c r="IP73" i="1"/>
  <c r="JR73" i="1"/>
  <c r="FW73" i="1"/>
  <c r="JZ73" i="1"/>
  <c r="NC73" i="1"/>
  <c r="FE73" i="1"/>
  <c r="JC73" i="1"/>
  <c r="FZ73" i="1"/>
  <c r="LI73" i="1"/>
  <c r="IL36" i="1"/>
  <c r="IU73" i="1"/>
  <c r="IV73" i="1"/>
  <c r="AN73" i="1"/>
  <c r="GQ73" i="1"/>
  <c r="FX73" i="1"/>
  <c r="IX73" i="1"/>
  <c r="CB73" i="1"/>
  <c r="JO73" i="1"/>
  <c r="GW73" i="1"/>
  <c r="X73" i="1"/>
  <c r="HX73" i="1"/>
  <c r="LF73" i="1"/>
  <c r="KA73" i="1"/>
  <c r="KB31" i="1"/>
  <c r="AU73" i="1"/>
  <c r="JJ73" i="1"/>
  <c r="DN73" i="1"/>
  <c r="GI73" i="1"/>
  <c r="EP73" i="1"/>
  <c r="CW73" i="1"/>
  <c r="MH73" i="1"/>
  <c r="IO73" i="1"/>
  <c r="CM73" i="1"/>
  <c r="AG28" i="1"/>
  <c r="AW73" i="1"/>
  <c r="LQ73" i="1"/>
  <c r="HN73" i="1"/>
  <c r="BU73" i="1"/>
  <c r="ER73" i="1"/>
  <c r="ID73" i="1"/>
  <c r="FG73" i="1"/>
  <c r="BE73" i="1"/>
  <c r="MJ73" i="1"/>
  <c r="GD73" i="1"/>
  <c r="R73" i="1"/>
  <c r="GC73" i="1"/>
  <c r="AM73" i="1"/>
  <c r="IQ73" i="1"/>
  <c r="MO73" i="1"/>
  <c r="F73" i="1"/>
  <c r="DR73" i="1"/>
  <c r="DJ73" i="1"/>
  <c r="U73" i="1"/>
  <c r="HE73" i="1"/>
  <c r="BI73" i="1"/>
  <c r="HL73" i="1"/>
  <c r="HH73" i="1"/>
  <c r="FH73" i="1"/>
  <c r="CI73" i="1"/>
  <c r="ES73" i="1"/>
  <c r="KD73" i="1"/>
  <c r="FK73" i="1"/>
  <c r="DP73" i="1"/>
  <c r="JP73" i="1"/>
  <c r="MZ73" i="1"/>
  <c r="JU41" i="1"/>
  <c r="AB73" i="1"/>
  <c r="MP73" i="1"/>
  <c r="GA73" i="1"/>
  <c r="DK73" i="1"/>
  <c r="FP73" i="1"/>
  <c r="IA73" i="1"/>
  <c r="DV73" i="1"/>
  <c r="LP73" i="1"/>
  <c r="MR73" i="1"/>
  <c r="IW73" i="1"/>
  <c r="FJ73" i="1"/>
  <c r="GE73" i="1"/>
  <c r="MX73" i="1"/>
  <c r="AF73" i="1"/>
  <c r="NA73" i="1"/>
  <c r="KN73" i="1"/>
  <c r="BO73" i="1"/>
  <c r="L73" i="1"/>
  <c r="IF73" i="1"/>
  <c r="LA73" i="1"/>
  <c r="T73" i="1"/>
  <c r="AE73" i="1"/>
  <c r="LK73" i="1"/>
  <c r="JH73" i="1"/>
  <c r="IM73" i="1"/>
  <c r="CZ73" i="1"/>
  <c r="AV73" i="1"/>
  <c r="CV32" i="1"/>
  <c r="I73" i="1"/>
  <c r="LR73" i="1"/>
  <c r="CS73" i="1"/>
  <c r="EY31" i="1"/>
  <c r="HB73" i="1"/>
  <c r="Z73" i="1"/>
  <c r="KR73" i="1"/>
  <c r="JW73" i="1"/>
  <c r="CX73" i="1"/>
  <c r="HQ73" i="1"/>
  <c r="EM73" i="1"/>
  <c r="HV73" i="1"/>
  <c r="BP73" i="1"/>
  <c r="FT73" i="1"/>
  <c r="EG73" i="1"/>
  <c r="LN73" i="1"/>
  <c r="JS73" i="1"/>
  <c r="S73" i="1"/>
  <c r="AL75" i="20"/>
  <c r="F75" i="20"/>
  <c r="AQ75" i="20"/>
  <c r="BE36" i="20"/>
  <c r="BO37" i="20"/>
  <c r="CT75" i="20"/>
  <c r="DC75" i="20"/>
  <c r="CZ75" i="20"/>
  <c r="H75" i="20"/>
  <c r="AR75" i="20"/>
  <c r="AF75" i="20"/>
  <c r="BA42" i="20"/>
  <c r="CC34" i="20"/>
  <c r="AG48" i="20"/>
  <c r="AH75" i="20"/>
  <c r="R75" i="20"/>
  <c r="AW75" i="20"/>
  <c r="CR75" i="20"/>
  <c r="AZ75" i="20"/>
  <c r="AV43" i="20"/>
  <c r="AD75" i="20"/>
  <c r="BT75" i="20"/>
  <c r="BW40" i="20"/>
  <c r="L30" i="20"/>
  <c r="CU75" i="20"/>
  <c r="P75" i="20"/>
  <c r="AU33" i="20"/>
  <c r="AE34" i="20"/>
  <c r="CK48" i="20"/>
  <c r="V75" i="20"/>
  <c r="J75" i="20"/>
  <c r="CB41" i="20"/>
  <c r="BJ75" i="20"/>
  <c r="K37" i="20"/>
  <c r="CD75" i="20"/>
  <c r="CG33" i="20"/>
  <c r="O75" i="20"/>
  <c r="E35" i="20"/>
  <c r="CA45" i="20"/>
  <c r="BZ75" i="20"/>
  <c r="BY47" i="20"/>
  <c r="CH75" i="20"/>
  <c r="BD75" i="20"/>
  <c r="AN75" i="20"/>
  <c r="AO75" i="20"/>
  <c r="BF75" i="20"/>
  <c r="BX75" i="20"/>
  <c r="W40" i="20"/>
  <c r="BV75" i="20"/>
  <c r="CW75" i="20"/>
  <c r="N75" i="20"/>
  <c r="AK75" i="20"/>
  <c r="U46" i="20"/>
  <c r="CL75" i="20"/>
  <c r="AT75" i="20"/>
  <c r="Z75" i="20"/>
  <c r="CE43" i="20"/>
  <c r="BG32" i="20"/>
  <c r="BM31" i="20"/>
  <c r="BB75" i="20"/>
  <c r="Q32" i="20"/>
  <c r="M42" i="20"/>
  <c r="CS75" i="20"/>
  <c r="AM75" i="20"/>
  <c r="CY75" i="20"/>
  <c r="I31" i="20"/>
  <c r="T75" i="20"/>
  <c r="AJ75" i="20"/>
  <c r="BN75" i="20"/>
  <c r="AI75" i="20"/>
  <c r="BH41" i="20"/>
  <c r="DA75" i="20"/>
  <c r="Y38" i="20"/>
  <c r="CN75" i="20"/>
  <c r="AY46" i="20"/>
  <c r="DB75" i="20"/>
  <c r="CI44" i="20"/>
  <c r="X75" i="20"/>
  <c r="CP75" i="20"/>
  <c r="CM75" i="20"/>
  <c r="AC44" i="20"/>
  <c r="D75" i="20"/>
  <c r="AB75" i="20"/>
  <c r="CV75" i="20"/>
  <c r="BC75" i="20"/>
  <c r="CO75" i="20"/>
  <c r="AS47" i="20"/>
  <c r="S75" i="20"/>
  <c r="CJ75" i="20"/>
  <c r="BU38" i="20"/>
  <c r="AA45" i="20"/>
  <c r="G39" i="20"/>
  <c r="O37" i="1"/>
  <c r="HC37" i="1"/>
  <c r="BK39" i="20"/>
  <c r="NH37" i="1"/>
  <c r="NG77" i="1"/>
  <c r="NF77" i="1"/>
  <c r="NI77" i="1"/>
  <c r="NF41" i="1"/>
  <c r="NH77" i="1"/>
  <c r="NF40" i="1"/>
  <c r="NJ39" i="1"/>
  <c r="IH77" i="1"/>
  <c r="JN46" i="1"/>
  <c r="CV77" i="1"/>
  <c r="BA77" i="1"/>
  <c r="I40" i="1"/>
  <c r="CG39" i="1"/>
  <c r="IS44" i="1"/>
  <c r="Q79" i="20"/>
  <c r="DB77" i="1"/>
  <c r="AT79" i="20"/>
  <c r="KJ77" i="1"/>
  <c r="BS44" i="1"/>
  <c r="FM38" i="1"/>
  <c r="GE77" i="1"/>
  <c r="EC77" i="1"/>
  <c r="LN77" i="1"/>
  <c r="T77" i="1"/>
  <c r="BT79" i="20"/>
  <c r="O41" i="1"/>
  <c r="AO79" i="20"/>
  <c r="GP77" i="1"/>
  <c r="KI43" i="1"/>
  <c r="LM77" i="1"/>
  <c r="AL77" i="1"/>
  <c r="KZ77" i="1"/>
  <c r="K38" i="20"/>
  <c r="MY77" i="1"/>
  <c r="BK77" i="1"/>
  <c r="JK42" i="1"/>
  <c r="JH39" i="1"/>
  <c r="M77" i="1"/>
  <c r="FN77" i="1"/>
  <c r="U77" i="1"/>
  <c r="BL38" i="1"/>
  <c r="HV77" i="1"/>
  <c r="MM77" i="1"/>
  <c r="HE77" i="1"/>
  <c r="AB77" i="1"/>
  <c r="BF79" i="20"/>
  <c r="CF79" i="20"/>
  <c r="DC79" i="20"/>
  <c r="AF79" i="20"/>
  <c r="Y77" i="1"/>
  <c r="CC42" i="1"/>
  <c r="EB77" i="1"/>
  <c r="FU77" i="1"/>
  <c r="GJ77" i="1"/>
  <c r="AR77" i="1"/>
  <c r="HH77" i="1"/>
  <c r="JF77" i="1"/>
  <c r="HI77" i="1"/>
  <c r="ES77" i="1"/>
  <c r="MK77" i="1"/>
  <c r="CZ77" i="1"/>
  <c r="MV77" i="1"/>
  <c r="MR77" i="1"/>
  <c r="AE77" i="1"/>
  <c r="DM77" i="1"/>
  <c r="E77" i="1"/>
  <c r="MB77" i="1"/>
  <c r="HW77" i="1"/>
  <c r="EH77" i="1"/>
  <c r="AV77" i="1"/>
  <c r="CM77" i="1"/>
  <c r="EL77" i="1"/>
  <c r="EM77" i="1"/>
  <c r="FS77" i="1"/>
  <c r="MO77" i="1"/>
  <c r="MX77" i="1"/>
  <c r="LO77" i="1"/>
  <c r="IQ77" i="1"/>
  <c r="CS77" i="1"/>
  <c r="IW77" i="1"/>
  <c r="DI77" i="1"/>
  <c r="GU77" i="1"/>
  <c r="HB77" i="1"/>
  <c r="CJ77" i="1"/>
  <c r="HT77" i="1"/>
  <c r="MF77" i="1"/>
  <c r="AH77" i="1"/>
  <c r="GQ77" i="1"/>
  <c r="AA77" i="1"/>
  <c r="CX77" i="1"/>
  <c r="EJ77" i="1"/>
  <c r="KD77" i="1"/>
  <c r="BJ77" i="1"/>
  <c r="IN77" i="1"/>
  <c r="FW77" i="1"/>
  <c r="JV77" i="1"/>
  <c r="CP77" i="1"/>
  <c r="D77" i="1"/>
  <c r="BF77" i="1"/>
  <c r="FB34" i="1"/>
  <c r="HN77" i="1"/>
  <c r="BE77" i="1"/>
  <c r="DG77" i="1"/>
  <c r="DP77" i="1"/>
  <c r="KH77" i="1"/>
  <c r="R77" i="1"/>
  <c r="GK77" i="1"/>
  <c r="HD77" i="1"/>
  <c r="J77" i="1"/>
  <c r="DQ77" i="1"/>
  <c r="KV77" i="1"/>
  <c r="X77" i="1"/>
  <c r="KT77" i="1"/>
  <c r="BG77" i="1"/>
  <c r="KG77" i="1"/>
  <c r="BR77" i="1"/>
  <c r="DW77" i="1"/>
  <c r="EV77" i="1"/>
  <c r="KE77" i="1"/>
  <c r="ME77" i="1"/>
  <c r="W45" i="1"/>
  <c r="ID77" i="1"/>
  <c r="C77" i="1"/>
  <c r="JZ77" i="1"/>
  <c r="HK77" i="1"/>
  <c r="DV77" i="1"/>
  <c r="KB27" i="1"/>
  <c r="DL77" i="1"/>
  <c r="EF77" i="1"/>
  <c r="LJ77" i="1"/>
  <c r="HO77" i="1"/>
  <c r="CN32" i="1"/>
  <c r="S77" i="1"/>
  <c r="HQ36" i="1"/>
  <c r="JO77" i="1"/>
  <c r="DO77" i="1"/>
  <c r="FF77" i="1"/>
  <c r="NC77" i="1"/>
  <c r="JS77" i="1"/>
  <c r="GA77" i="1"/>
  <c r="AN77" i="1"/>
  <c r="LY77" i="1"/>
  <c r="BZ77" i="1"/>
  <c r="ET43" i="1"/>
  <c r="HP77" i="1"/>
  <c r="MJ77" i="1"/>
  <c r="AD77" i="1"/>
  <c r="HY77" i="1"/>
  <c r="GL77" i="1"/>
  <c r="GH29" i="1"/>
  <c r="EW77" i="1"/>
  <c r="GB77" i="1"/>
  <c r="AF35" i="1"/>
  <c r="DF77" i="1"/>
  <c r="DZ77" i="1"/>
  <c r="JI77" i="1"/>
  <c r="MI77" i="1"/>
  <c r="GT77" i="1"/>
  <c r="DA77" i="1"/>
  <c r="KC77" i="1"/>
  <c r="AS77" i="1"/>
  <c r="ED77" i="1"/>
  <c r="LA77" i="1"/>
  <c r="BB77" i="1"/>
  <c r="FC77" i="1"/>
  <c r="GO33" i="1"/>
  <c r="LG77" i="1"/>
  <c r="KK77" i="1"/>
  <c r="BX77" i="1"/>
  <c r="HS77" i="1"/>
  <c r="LV77" i="1"/>
  <c r="FI77" i="1"/>
  <c r="EP77" i="1"/>
  <c r="HR77" i="1"/>
  <c r="GF77" i="1"/>
  <c r="AZ77" i="1"/>
  <c r="FD77" i="1"/>
  <c r="AQ77" i="1"/>
  <c r="JT77" i="1"/>
  <c r="BW77" i="1"/>
  <c r="LT77" i="1"/>
  <c r="DE77" i="1"/>
  <c r="FG77" i="1"/>
  <c r="CF77" i="1"/>
  <c r="MA77" i="1"/>
  <c r="LZ77" i="1"/>
  <c r="JX77" i="1"/>
  <c r="CR77" i="1"/>
  <c r="JE77" i="1"/>
  <c r="L77" i="1"/>
  <c r="HC77" i="1"/>
  <c r="GS77" i="1"/>
  <c r="AP77" i="1"/>
  <c r="JP77" i="1"/>
  <c r="IA77" i="1"/>
  <c r="AC36" i="1"/>
  <c r="HZ77" i="1"/>
  <c r="F77" i="1"/>
  <c r="KL77" i="1"/>
  <c r="DT77" i="1"/>
  <c r="FK77" i="1"/>
  <c r="NB77" i="1"/>
  <c r="IC77" i="1"/>
  <c r="KM77" i="1"/>
  <c r="DC28" i="1"/>
  <c r="FJ77" i="1"/>
  <c r="MU77" i="1"/>
  <c r="JD77" i="1"/>
  <c r="DH77" i="1"/>
  <c r="BI77" i="1"/>
  <c r="LS77" i="1"/>
  <c r="MS77" i="1"/>
  <c r="IB77" i="1"/>
  <c r="DN77" i="1"/>
  <c r="NA77" i="1"/>
  <c r="FR77" i="1"/>
  <c r="BC77" i="1"/>
  <c r="KX77" i="1"/>
  <c r="V77" i="1"/>
  <c r="AU77" i="1"/>
  <c r="CU46" i="1"/>
  <c r="LL77" i="1"/>
  <c r="IV77" i="1"/>
  <c r="JC77" i="1"/>
  <c r="HA77" i="1"/>
  <c r="AG77" i="1"/>
  <c r="H77" i="1"/>
  <c r="AO77" i="1"/>
  <c r="EI77" i="1"/>
  <c r="IG77" i="1"/>
  <c r="FL77" i="1"/>
  <c r="BO77" i="1"/>
  <c r="DK77" i="1"/>
  <c r="CD77" i="1"/>
  <c r="HU33" i="1"/>
  <c r="BV77" i="1"/>
  <c r="IR77" i="1"/>
  <c r="FY77" i="1"/>
  <c r="Q77" i="1"/>
  <c r="FP77" i="1"/>
  <c r="IY77" i="1"/>
  <c r="FQ77" i="1"/>
  <c r="FV77" i="1"/>
  <c r="JY77" i="1"/>
  <c r="JQ77" i="1"/>
  <c r="AI77" i="1"/>
  <c r="HX77" i="1"/>
  <c r="GM77" i="1"/>
  <c r="LP77" i="1"/>
  <c r="GN77" i="1"/>
  <c r="DY77" i="1"/>
  <c r="JJ77" i="1"/>
  <c r="BQ77" i="1"/>
  <c r="EA77" i="1"/>
  <c r="FX77" i="1"/>
  <c r="BP77" i="1"/>
  <c r="HF77" i="1"/>
  <c r="G77" i="1"/>
  <c r="EK77" i="1"/>
  <c r="MW77" i="1"/>
  <c r="MG77" i="1"/>
  <c r="BD77" i="1"/>
  <c r="CK77" i="1"/>
  <c r="GY77" i="1"/>
  <c r="KR77" i="1"/>
  <c r="KY77" i="1"/>
  <c r="LK77" i="1"/>
  <c r="IZ32" i="1"/>
  <c r="P77" i="1"/>
  <c r="AY77" i="1"/>
  <c r="JM77" i="1"/>
  <c r="HG77" i="1"/>
  <c r="AT77" i="1"/>
  <c r="BU77" i="1"/>
  <c r="CH77" i="1"/>
  <c r="MH77" i="1"/>
  <c r="HM77" i="1"/>
  <c r="EQ77" i="1"/>
  <c r="BM77" i="1"/>
  <c r="IE77" i="1"/>
  <c r="IU77" i="1"/>
  <c r="DR77" i="1"/>
  <c r="N77" i="1"/>
  <c r="EU77" i="1"/>
  <c r="KO77" i="1"/>
  <c r="LE77" i="1"/>
  <c r="CB77" i="1"/>
  <c r="GD77" i="1"/>
  <c r="CE77" i="1"/>
  <c r="FA77" i="1"/>
  <c r="MT77" i="1"/>
  <c r="DJ77" i="1"/>
  <c r="MC77" i="1"/>
  <c r="MD77" i="1"/>
  <c r="FE77" i="1"/>
  <c r="EZ77" i="1"/>
  <c r="EX77" i="1"/>
  <c r="JU34" i="1"/>
  <c r="IJ77" i="1"/>
  <c r="HJ45" i="1"/>
  <c r="LR77" i="1"/>
  <c r="BT77" i="1"/>
  <c r="EN77" i="1"/>
  <c r="JB77" i="1"/>
  <c r="LQ77" i="1"/>
  <c r="KS77" i="1"/>
  <c r="AJ77" i="1"/>
  <c r="MQ77" i="1"/>
  <c r="KN77" i="1"/>
  <c r="JR77" i="1"/>
  <c r="GG77" i="1"/>
  <c r="CI77" i="1"/>
  <c r="CL77" i="1"/>
  <c r="DS77" i="1"/>
  <c r="DX77" i="1"/>
  <c r="IO29" i="1"/>
  <c r="KW77" i="1"/>
  <c r="BN77" i="1"/>
  <c r="LB77" i="1"/>
  <c r="GW77" i="1"/>
  <c r="CO77" i="1"/>
  <c r="EE77" i="1"/>
  <c r="LD77" i="1"/>
  <c r="GV35" i="1"/>
  <c r="CQ77" i="1"/>
  <c r="IP77" i="1"/>
  <c r="LI77" i="1"/>
  <c r="JL77" i="1"/>
  <c r="ER77" i="1"/>
  <c r="JG77" i="1"/>
  <c r="EG77" i="1"/>
  <c r="IK77" i="1"/>
  <c r="JA77" i="1"/>
  <c r="FH77" i="1"/>
  <c r="GC77" i="1"/>
  <c r="AM77" i="1"/>
  <c r="CW77" i="1"/>
  <c r="IX77" i="1"/>
  <c r="DD77" i="1"/>
  <c r="BY30" i="1"/>
  <c r="KQ28" i="1"/>
  <c r="GI77" i="1"/>
  <c r="CY77" i="1"/>
  <c r="K77" i="1"/>
  <c r="MN77" i="1"/>
  <c r="LW77" i="1"/>
  <c r="Z77" i="1"/>
  <c r="IF77" i="1"/>
  <c r="CA77" i="1"/>
  <c r="JW77" i="1"/>
  <c r="FO77" i="1"/>
  <c r="EO77" i="1"/>
  <c r="GZ77" i="1"/>
  <c r="KF77" i="1"/>
  <c r="EY27" i="1"/>
  <c r="LX77" i="1"/>
  <c r="AW77" i="1"/>
  <c r="KA77" i="1"/>
  <c r="IM77" i="1"/>
  <c r="GR77" i="1"/>
  <c r="CT77" i="1"/>
  <c r="GX77" i="1"/>
  <c r="IT77" i="1"/>
  <c r="ML77" i="1"/>
  <c r="MP77" i="1"/>
  <c r="IL30" i="1"/>
  <c r="LC77" i="1"/>
  <c r="II77" i="1"/>
  <c r="LF77" i="1"/>
  <c r="FZ77" i="1"/>
  <c r="DU77" i="1"/>
  <c r="MZ77" i="1"/>
  <c r="BH77" i="1"/>
  <c r="KU77" i="1"/>
  <c r="AX77" i="1"/>
  <c r="HL77" i="1"/>
  <c r="KP77" i="1"/>
  <c r="LU77" i="1"/>
  <c r="LH77" i="1"/>
  <c r="BL79" i="20"/>
  <c r="AR79" i="20"/>
  <c r="BN79" i="20"/>
  <c r="BY34" i="20"/>
  <c r="BW46" i="20"/>
  <c r="J79" i="20"/>
  <c r="CL79" i="20"/>
  <c r="AM79" i="20"/>
  <c r="BR79" i="20"/>
  <c r="BJ79" i="20"/>
  <c r="CK30" i="20"/>
  <c r="BU32" i="20"/>
  <c r="AD79" i="20"/>
  <c r="CD79" i="20"/>
  <c r="T79" i="20"/>
  <c r="AI79" i="20"/>
  <c r="AY40" i="20"/>
  <c r="BC79" i="20"/>
  <c r="CS79" i="20"/>
  <c r="CJ79" i="20"/>
  <c r="H79" i="20"/>
  <c r="P79" i="20"/>
  <c r="AC34" i="20"/>
  <c r="CX79" i="20"/>
  <c r="DA79" i="20"/>
  <c r="DB79" i="20"/>
  <c r="CT79" i="20"/>
  <c r="CM79" i="20"/>
  <c r="I47" i="20"/>
  <c r="AG30" i="20"/>
  <c r="CU79" i="20"/>
  <c r="F79" i="20"/>
  <c r="N79" i="20"/>
  <c r="AH79" i="20"/>
  <c r="Z44" i="20"/>
  <c r="CI45" i="20"/>
  <c r="CZ79" i="20"/>
  <c r="CH79" i="20"/>
  <c r="CC48" i="20"/>
  <c r="CP79" i="20"/>
  <c r="AZ79" i="20"/>
  <c r="X79" i="20"/>
  <c r="O79" i="20"/>
  <c r="E42" i="20"/>
  <c r="AB79" i="20"/>
  <c r="BH79" i="20"/>
  <c r="BK79" i="20"/>
  <c r="CW79" i="20"/>
  <c r="S79" i="20"/>
  <c r="AW79" i="20"/>
  <c r="BZ79" i="20"/>
  <c r="L37" i="20"/>
  <c r="BP35" i="20"/>
  <c r="CV79" i="20"/>
  <c r="AU29" i="20"/>
  <c r="CY79" i="20"/>
  <c r="BO38" i="20"/>
  <c r="AL79" i="20"/>
  <c r="AQ79" i="20"/>
  <c r="W46" i="20"/>
  <c r="CB44" i="20"/>
  <c r="CQ79" i="20"/>
  <c r="R79" i="20"/>
  <c r="AV36" i="20"/>
  <c r="AS45" i="20"/>
  <c r="AA41" i="20"/>
  <c r="V79" i="20"/>
  <c r="BB79" i="20"/>
  <c r="BI37" i="20"/>
  <c r="CO79" i="20"/>
  <c r="BM47" i="20"/>
  <c r="U40" i="20"/>
  <c r="AN79" i="20"/>
  <c r="G43" i="20"/>
  <c r="BD79" i="20"/>
  <c r="D79" i="20"/>
  <c r="BV31" i="20"/>
  <c r="AX79" i="20"/>
  <c r="CE36" i="20"/>
  <c r="CR79" i="20"/>
  <c r="CG29" i="20"/>
  <c r="BG35" i="20"/>
  <c r="BE31" i="20"/>
  <c r="BQ79" i="20"/>
  <c r="BS79" i="20"/>
  <c r="BX79" i="20"/>
  <c r="CN79" i="20"/>
  <c r="AP79" i="20"/>
  <c r="AJ79" i="20"/>
  <c r="AE48" i="20"/>
  <c r="AK79" i="20"/>
  <c r="CA41" i="20"/>
  <c r="Y32" i="20"/>
  <c r="M39" i="20"/>
  <c r="BA39" i="20"/>
  <c r="FT37" i="1"/>
  <c r="AK37" i="1"/>
  <c r="NG45" i="1"/>
  <c r="NF85" i="1"/>
  <c r="NH88" i="1"/>
  <c r="NJ75" i="1"/>
  <c r="NI45" i="1"/>
  <c r="DU45" i="1"/>
  <c r="HE45" i="1"/>
  <c r="IH45" i="1"/>
  <c r="MW45" i="1"/>
  <c r="LL45" i="1"/>
  <c r="LE45" i="1"/>
  <c r="JP45" i="1"/>
  <c r="FD45" i="1"/>
  <c r="JY45" i="1"/>
  <c r="DI45" i="1"/>
  <c r="T45" i="1"/>
  <c r="LY45" i="1"/>
  <c r="MO45" i="1"/>
  <c r="BI45" i="1"/>
  <c r="NA45" i="1"/>
  <c r="MK45" i="1"/>
  <c r="CD84" i="1"/>
  <c r="KF45" i="1"/>
  <c r="AC45" i="1"/>
  <c r="AQ45" i="1"/>
  <c r="EI45" i="1"/>
  <c r="IM89" i="1"/>
  <c r="FL45" i="1"/>
  <c r="BH45" i="1"/>
  <c r="DL45" i="1"/>
  <c r="AO45" i="1"/>
  <c r="BR47" i="20"/>
  <c r="BW45" i="1"/>
  <c r="ES45" i="1"/>
  <c r="DA45" i="1"/>
  <c r="CT45" i="1"/>
  <c r="IR45" i="1"/>
  <c r="LS45" i="1"/>
  <c r="HD45" i="1"/>
  <c r="IP87" i="1"/>
  <c r="FU45" i="1"/>
  <c r="EO45" i="1"/>
  <c r="LO45" i="1"/>
  <c r="KJ45" i="1"/>
  <c r="GA45" i="1"/>
  <c r="DT45" i="1"/>
  <c r="CS45" i="1"/>
  <c r="LH45" i="1"/>
  <c r="FH45" i="1"/>
  <c r="DO45" i="1"/>
  <c r="GB45" i="1"/>
  <c r="CC45" i="1"/>
  <c r="CZ45" i="1"/>
  <c r="LW45" i="1"/>
  <c r="JW45" i="1"/>
  <c r="I85" i="1"/>
  <c r="DP45" i="1"/>
  <c r="DE45" i="1"/>
  <c r="KA45" i="1"/>
  <c r="BU45" i="1"/>
  <c r="GJ45" i="1"/>
  <c r="EJ45" i="1"/>
  <c r="KN45" i="1"/>
  <c r="EU45" i="1"/>
  <c r="GZ45" i="1"/>
  <c r="BS45" i="1"/>
  <c r="FX45" i="1"/>
  <c r="AA45" i="1"/>
  <c r="KM45" i="1"/>
  <c r="MA45" i="1"/>
  <c r="EV45" i="1"/>
  <c r="MV45" i="1"/>
  <c r="AN45" i="1"/>
  <c r="AR45" i="1"/>
  <c r="GW90" i="1"/>
  <c r="GN45" i="1"/>
  <c r="LD45" i="1"/>
  <c r="AU45" i="1"/>
  <c r="EM45" i="1"/>
  <c r="AE45" i="1"/>
  <c r="MF45" i="1"/>
  <c r="MZ45" i="1"/>
  <c r="CE45" i="1"/>
  <c r="FE45" i="1"/>
  <c r="DX45" i="1"/>
  <c r="LT45" i="1"/>
  <c r="ME45" i="1"/>
  <c r="CJ45" i="1"/>
  <c r="HF45" i="1"/>
  <c r="DD45" i="1"/>
  <c r="BF45" i="1"/>
  <c r="MT45" i="1"/>
  <c r="DM45" i="1"/>
  <c r="DC45" i="1"/>
  <c r="MU45" i="1"/>
  <c r="MD45" i="1"/>
  <c r="KE45" i="1"/>
  <c r="BX45" i="1"/>
  <c r="EA45" i="1"/>
  <c r="CQ45" i="1"/>
  <c r="GD45" i="1"/>
  <c r="MI45" i="1"/>
  <c r="D45" i="1"/>
  <c r="DH45" i="1"/>
  <c r="HG45" i="1"/>
  <c r="LQ45" i="1"/>
  <c r="BZ45" i="1"/>
  <c r="MG45" i="1"/>
  <c r="BG45" i="1"/>
  <c r="DV45" i="1"/>
  <c r="CH45" i="1"/>
  <c r="AI45" i="1"/>
  <c r="CR45" i="1"/>
  <c r="MY45" i="1"/>
  <c r="FK45" i="1"/>
  <c r="CX45" i="1"/>
  <c r="BV45" i="1"/>
  <c r="CY45" i="1"/>
  <c r="DG45" i="1"/>
  <c r="FZ45" i="1"/>
  <c r="AZ45" i="1"/>
  <c r="BQ47" i="20"/>
  <c r="LF45" i="1"/>
  <c r="FV45" i="1"/>
  <c r="KO45" i="1"/>
  <c r="EY45" i="1"/>
  <c r="FW45" i="1"/>
  <c r="BG80" i="20"/>
  <c r="GQ45" i="1"/>
  <c r="FS45" i="1"/>
  <c r="AX45" i="1"/>
  <c r="LV45" i="1"/>
  <c r="AS45" i="1"/>
  <c r="BJ45" i="1"/>
  <c r="LR45" i="1"/>
  <c r="KV45" i="1"/>
  <c r="CK45" i="1"/>
  <c r="AW45" i="1"/>
  <c r="LC45" i="1"/>
  <c r="CF45" i="1"/>
  <c r="MQ45" i="1"/>
  <c r="EQ45" i="1"/>
  <c r="MM45" i="1"/>
  <c r="BT81" i="1"/>
  <c r="CN45" i="1"/>
  <c r="DR45" i="1"/>
  <c r="LB45" i="1"/>
  <c r="BN45" i="1"/>
  <c r="BK45" i="1"/>
  <c r="DJ45" i="1"/>
  <c r="KS45" i="1"/>
  <c r="EE45" i="1"/>
  <c r="NC45" i="1"/>
  <c r="EN45" i="1"/>
  <c r="MB45" i="1"/>
  <c r="KK45" i="1"/>
  <c r="KZ45" i="1"/>
  <c r="HC88" i="1"/>
  <c r="DK45" i="1"/>
  <c r="CL45" i="1"/>
  <c r="LG45" i="1"/>
  <c r="CA89" i="1"/>
  <c r="BD45" i="1"/>
  <c r="ER45" i="1"/>
  <c r="CM45" i="1"/>
  <c r="BO45" i="1"/>
  <c r="CP45" i="1"/>
  <c r="DN45" i="1"/>
  <c r="CV79" i="1"/>
  <c r="CG78" i="20"/>
  <c r="DW45" i="1"/>
  <c r="FO45" i="1"/>
  <c r="EG45" i="1"/>
  <c r="EB45" i="1"/>
  <c r="DS45" i="1"/>
  <c r="E45" i="1"/>
  <c r="EH45" i="1"/>
  <c r="CB45" i="1"/>
  <c r="EW45" i="1"/>
  <c r="FJ45" i="1"/>
  <c r="HV45" i="1"/>
  <c r="LU45" i="1"/>
  <c r="JI45" i="1"/>
  <c r="MH45" i="1"/>
  <c r="MX45" i="1"/>
  <c r="BY45" i="1"/>
  <c r="CU45" i="1"/>
  <c r="Y45" i="1"/>
  <c r="NB45" i="1"/>
  <c r="KT45" i="1"/>
  <c r="FG45" i="1"/>
  <c r="DY45" i="1"/>
  <c r="EC45" i="1"/>
  <c r="GP45" i="1"/>
  <c r="EK45" i="1"/>
  <c r="FB45" i="1"/>
  <c r="FN45" i="1"/>
  <c r="LK45" i="1"/>
  <c r="LP45" i="1"/>
  <c r="GT45" i="1"/>
  <c r="LZ45" i="1"/>
  <c r="EF45" i="1"/>
  <c r="LJ45" i="1"/>
  <c r="EP45" i="1"/>
  <c r="JH45" i="1"/>
  <c r="GK45" i="1"/>
  <c r="FI45" i="1"/>
  <c r="M45" i="1"/>
  <c r="BM45" i="1"/>
  <c r="LA45" i="1"/>
  <c r="FY45" i="1"/>
  <c r="HU45" i="1"/>
  <c r="FF45" i="1"/>
  <c r="LX45" i="1"/>
  <c r="MR45" i="1"/>
  <c r="HT45" i="1"/>
  <c r="JE45" i="1"/>
  <c r="MP45" i="1"/>
  <c r="ED45" i="1"/>
  <c r="JX45" i="1"/>
  <c r="EL45" i="1"/>
  <c r="ML45" i="1"/>
  <c r="DF45" i="1"/>
  <c r="AB45" i="1"/>
  <c r="AG90" i="1"/>
  <c r="DQ45" i="1"/>
  <c r="JN79" i="1"/>
  <c r="BE45" i="1"/>
  <c r="LI45" i="1"/>
  <c r="MJ45" i="1"/>
  <c r="FR45" i="1"/>
  <c r="P88" i="1"/>
  <c r="GL45" i="1"/>
  <c r="GE45" i="1"/>
  <c r="JO45" i="1"/>
  <c r="MN45" i="1"/>
  <c r="S45" i="1"/>
  <c r="GI45" i="1"/>
  <c r="HH45" i="1"/>
  <c r="DZ45" i="1"/>
  <c r="KP45" i="1"/>
  <c r="HA45" i="1"/>
  <c r="GX45" i="1"/>
  <c r="KC45" i="1"/>
  <c r="KD45" i="1"/>
  <c r="JU86" i="1"/>
  <c r="HP45" i="1"/>
  <c r="KR45" i="1"/>
  <c r="AM45" i="1"/>
  <c r="X45" i="1"/>
  <c r="FP45" i="1"/>
  <c r="GH87" i="1"/>
  <c r="ET73" i="1"/>
  <c r="L45" i="1"/>
  <c r="IW45" i="1"/>
  <c r="W77" i="1"/>
  <c r="HY45" i="1"/>
  <c r="GM45" i="1"/>
  <c r="IN45" i="1"/>
  <c r="GC45" i="1"/>
  <c r="KG45" i="1"/>
  <c r="IA45" i="1"/>
  <c r="C45" i="1"/>
  <c r="F45" i="1"/>
  <c r="BQ45" i="1"/>
  <c r="BP45" i="1"/>
  <c r="AH45" i="1"/>
  <c r="BL92" i="1"/>
  <c r="AL45" i="1"/>
  <c r="LM45" i="1"/>
  <c r="AD74" i="1"/>
  <c r="G45" i="1"/>
  <c r="JB45" i="1"/>
  <c r="JG75" i="1"/>
  <c r="BA45" i="1"/>
  <c r="GV45" i="1"/>
  <c r="IZ45" i="1"/>
  <c r="IC45" i="1"/>
  <c r="KU45" i="1"/>
  <c r="N45" i="1"/>
  <c r="HI45" i="1"/>
  <c r="AV45" i="1"/>
  <c r="IX45" i="1"/>
  <c r="KH45" i="1"/>
  <c r="BR45" i="1"/>
  <c r="GU45" i="1"/>
  <c r="AT45" i="1"/>
  <c r="HZ45" i="1"/>
  <c r="IE45" i="1"/>
  <c r="JF45" i="1"/>
  <c r="KW45" i="1"/>
  <c r="HK45" i="1"/>
  <c r="BB45" i="1"/>
  <c r="IK45" i="1"/>
  <c r="JC45" i="1"/>
  <c r="HX45" i="1"/>
  <c r="GS45" i="1"/>
  <c r="GY45" i="1"/>
  <c r="J45" i="1"/>
  <c r="IV45" i="1"/>
  <c r="AP45" i="1"/>
  <c r="HO45" i="1"/>
  <c r="Z45" i="1"/>
  <c r="IS81" i="1"/>
  <c r="FC82" i="1"/>
  <c r="JL45" i="1"/>
  <c r="JR45" i="1"/>
  <c r="V45" i="1"/>
  <c r="JA73" i="1"/>
  <c r="GG45" i="1"/>
  <c r="HS45" i="1"/>
  <c r="KX45" i="1"/>
  <c r="CW45" i="1"/>
  <c r="HJ77" i="1"/>
  <c r="R45" i="1"/>
  <c r="MC45" i="1"/>
  <c r="ID45" i="1"/>
  <c r="IT45" i="1"/>
  <c r="AJ78" i="1"/>
  <c r="H45" i="1"/>
  <c r="HL45" i="1"/>
  <c r="II45" i="1"/>
  <c r="KB76" i="1"/>
  <c r="JD45" i="1"/>
  <c r="AF45" i="1"/>
  <c r="IF45" i="1"/>
  <c r="JJ45" i="1"/>
  <c r="HN45" i="1"/>
  <c r="CO86" i="1"/>
  <c r="JK84" i="1"/>
  <c r="GF45" i="1"/>
  <c r="IQ45" i="1"/>
  <c r="HM45" i="1"/>
  <c r="GO78" i="1"/>
  <c r="IY45" i="1"/>
  <c r="GR45" i="1"/>
  <c r="IJ45" i="1"/>
  <c r="JV45" i="1"/>
  <c r="CG45" i="1"/>
  <c r="IU45" i="1"/>
  <c r="HR74" i="1"/>
  <c r="AY80" i="1"/>
  <c r="JQ45" i="1"/>
  <c r="KI82" i="1"/>
  <c r="HB45" i="1"/>
  <c r="KY45" i="1"/>
  <c r="CI75" i="1"/>
  <c r="JM45" i="1"/>
  <c r="JZ45" i="1"/>
  <c r="IB45" i="1"/>
  <c r="LN45" i="1"/>
  <c r="FT80" i="1"/>
  <c r="U45" i="1"/>
  <c r="AK45" i="1"/>
  <c r="KL45" i="1"/>
  <c r="IO45" i="1"/>
  <c r="HQ45" i="1"/>
  <c r="FM92" i="1"/>
  <c r="EZ45" i="1"/>
  <c r="JS45" i="1"/>
  <c r="FQ45" i="1"/>
  <c r="JT45" i="1"/>
  <c r="IL45" i="1"/>
  <c r="Q45" i="1"/>
  <c r="BC45" i="1"/>
  <c r="EX76" i="1"/>
  <c r="HW45" i="1"/>
  <c r="O45" i="1"/>
  <c r="K45" i="1"/>
  <c r="MS45" i="1"/>
  <c r="IG45" i="1"/>
  <c r="FA45" i="1"/>
  <c r="Q82" i="20"/>
  <c r="AH47" i="20"/>
  <c r="S47" i="20"/>
  <c r="BX47" i="20"/>
  <c r="K76" i="20"/>
  <c r="AW47" i="20"/>
  <c r="AV84" i="20"/>
  <c r="BW83" i="20"/>
  <c r="F47" i="20"/>
  <c r="BC47" i="20"/>
  <c r="AR47" i="20"/>
  <c r="BL47" i="20"/>
  <c r="BA82" i="20"/>
  <c r="CQ47" i="20"/>
  <c r="BK90" i="20"/>
  <c r="BD47" i="20"/>
  <c r="AL47" i="20"/>
  <c r="BU91" i="20"/>
  <c r="V47" i="20"/>
  <c r="DA47" i="20"/>
  <c r="AI47" i="20"/>
  <c r="CD47" i="20"/>
  <c r="AB47" i="20"/>
  <c r="CC81" i="20"/>
  <c r="BT47" i="20"/>
  <c r="E87" i="20"/>
  <c r="BP47" i="20"/>
  <c r="AE81" i="20"/>
  <c r="CW47" i="20"/>
  <c r="CP47" i="20"/>
  <c r="CE88" i="20"/>
  <c r="AO47" i="20"/>
  <c r="O47" i="20"/>
  <c r="D47" i="20"/>
  <c r="AJ47" i="20"/>
  <c r="Z86" i="20"/>
  <c r="BZ47" i="20"/>
  <c r="CJ47" i="20"/>
  <c r="CO47" i="20"/>
  <c r="AM47" i="20"/>
  <c r="BH47" i="20"/>
  <c r="I79" i="20"/>
  <c r="CS47" i="20"/>
  <c r="AT47" i="20"/>
  <c r="AY94" i="20"/>
  <c r="AP47" i="20"/>
  <c r="W83" i="20"/>
  <c r="T47" i="20"/>
  <c r="CV47" i="20"/>
  <c r="CH47" i="20"/>
  <c r="AC88" i="20"/>
  <c r="AF47" i="20"/>
  <c r="BM79" i="20"/>
  <c r="L92" i="20"/>
  <c r="CN47" i="20"/>
  <c r="BI92" i="20"/>
  <c r="AA77" i="20"/>
  <c r="CR47" i="20"/>
  <c r="H47" i="20"/>
  <c r="CU47" i="20"/>
  <c r="CX47" i="20"/>
  <c r="N47" i="20"/>
  <c r="BS47" i="20"/>
  <c r="G90" i="20"/>
  <c r="U94" i="20"/>
  <c r="AQ47" i="20"/>
  <c r="DB47" i="20"/>
  <c r="CM47" i="20"/>
  <c r="CY47" i="20"/>
  <c r="AN47" i="20"/>
  <c r="M80" i="20"/>
  <c r="BO76" i="20"/>
  <c r="BJ47" i="20"/>
  <c r="BF47" i="20"/>
  <c r="CT47" i="20"/>
  <c r="DC47" i="20"/>
  <c r="AK47" i="20"/>
  <c r="J47" i="20"/>
  <c r="CL47" i="20"/>
  <c r="AX47" i="20"/>
  <c r="BE89" i="20"/>
  <c r="BV89" i="20"/>
  <c r="CZ47" i="20"/>
  <c r="AS75" i="20"/>
  <c r="R47" i="20"/>
  <c r="CB86" i="20"/>
  <c r="CF47" i="20"/>
  <c r="BY75" i="20"/>
  <c r="CA77" i="20"/>
  <c r="CI84" i="20"/>
  <c r="Y91" i="20"/>
  <c r="P47" i="20"/>
  <c r="AZ47" i="20"/>
  <c r="AD47" i="20"/>
  <c r="BN47" i="20"/>
  <c r="X47" i="20"/>
  <c r="BB47" i="20"/>
  <c r="KQ83" i="1"/>
  <c r="CK85" i="20"/>
  <c r="DB83" i="1"/>
  <c r="AG85" i="20"/>
  <c r="NG42" i="1"/>
  <c r="NF42" i="1"/>
  <c r="NJ84" i="1"/>
  <c r="NH91" i="1"/>
  <c r="NI87" i="1"/>
  <c r="BB42" i="1"/>
  <c r="KL42" i="1"/>
  <c r="O42" i="1"/>
  <c r="LI42" i="1"/>
  <c r="MC42" i="1"/>
  <c r="DX42" i="1"/>
  <c r="CA42" i="1"/>
  <c r="JP42" i="1"/>
  <c r="JA42" i="1"/>
  <c r="AL42" i="1"/>
  <c r="LN42" i="1"/>
  <c r="KH42" i="1"/>
  <c r="BF42" i="1"/>
  <c r="JF42" i="1"/>
  <c r="HU42" i="1"/>
  <c r="LH42" i="1"/>
  <c r="EK42" i="1"/>
  <c r="JH42" i="1"/>
  <c r="CK81" i="20"/>
  <c r="GC42" i="1"/>
  <c r="CP42" i="1"/>
  <c r="BV42" i="1"/>
  <c r="CK42" i="1"/>
  <c r="KW42" i="1"/>
  <c r="EP42" i="1"/>
  <c r="FL42" i="1"/>
  <c r="JN76" i="1"/>
  <c r="JZ42" i="1"/>
  <c r="DY42" i="1"/>
  <c r="GU42" i="1"/>
  <c r="LR42" i="1"/>
  <c r="IY42" i="1"/>
  <c r="NC42" i="1"/>
  <c r="BA42" i="1"/>
  <c r="GD42" i="1"/>
  <c r="LU42" i="1"/>
  <c r="BY42" i="1"/>
  <c r="JX42" i="1"/>
  <c r="MM42" i="1"/>
  <c r="BK42" i="1"/>
  <c r="HS42" i="1"/>
  <c r="AM42" i="1"/>
  <c r="IZ86" i="1"/>
  <c r="AP42" i="1"/>
  <c r="HD42" i="1"/>
  <c r="MX42" i="1"/>
  <c r="I42" i="1"/>
  <c r="FI42" i="1"/>
  <c r="BX42" i="1"/>
  <c r="X42" i="1"/>
  <c r="LT42" i="1"/>
  <c r="DG42" i="1"/>
  <c r="KZ42" i="1"/>
  <c r="LW42" i="1"/>
  <c r="MQ42" i="1"/>
  <c r="L87" i="20"/>
  <c r="AS42" i="1"/>
  <c r="EO42" i="1"/>
  <c r="JQ42" i="1"/>
  <c r="GQ42" i="1"/>
  <c r="IW42" i="1"/>
  <c r="ML42" i="1"/>
  <c r="FU42" i="1"/>
  <c r="LE42" i="1"/>
  <c r="AB42" i="1"/>
  <c r="GH42" i="1"/>
  <c r="KK42" i="1"/>
  <c r="FG42" i="1"/>
  <c r="AQ42" i="1"/>
  <c r="BS42" i="1"/>
  <c r="JT42" i="1"/>
  <c r="HF42" i="1"/>
  <c r="ED42" i="1"/>
  <c r="HW87" i="1"/>
  <c r="ET42" i="1"/>
  <c r="LQ42" i="1"/>
  <c r="G42" i="1"/>
  <c r="LV42" i="1"/>
  <c r="JC42" i="1"/>
  <c r="EL42" i="1"/>
  <c r="D42" i="1"/>
  <c r="JU89" i="1"/>
  <c r="AR42" i="1"/>
  <c r="T42" i="1"/>
  <c r="JV42" i="1"/>
  <c r="MF42" i="1"/>
  <c r="GR42" i="1"/>
  <c r="AY42" i="1"/>
  <c r="GF42" i="1"/>
  <c r="AZ42" i="1"/>
  <c r="KN42" i="1"/>
  <c r="GJ42" i="1"/>
  <c r="CZ42" i="1"/>
  <c r="JI42" i="1"/>
  <c r="BL42" i="1"/>
  <c r="GG42" i="1"/>
  <c r="KP42" i="1"/>
  <c r="P44" i="20"/>
  <c r="KJ42" i="1"/>
  <c r="IT42" i="1"/>
  <c r="AE42" i="1"/>
  <c r="CM42" i="1"/>
  <c r="HO42" i="1"/>
  <c r="MP42" i="1"/>
  <c r="HT42" i="1"/>
  <c r="MK42" i="1"/>
  <c r="BD42" i="1"/>
  <c r="F42" i="1"/>
  <c r="JW42" i="1"/>
  <c r="IM42" i="1"/>
  <c r="JL42" i="1"/>
  <c r="IN42" i="1"/>
  <c r="FO42" i="1"/>
  <c r="BM42" i="1"/>
  <c r="EW42" i="1"/>
  <c r="S42" i="1"/>
  <c r="HE42" i="1"/>
  <c r="CR42" i="1"/>
  <c r="LO42" i="1"/>
  <c r="W42" i="1"/>
  <c r="R42" i="1"/>
  <c r="J42" i="1"/>
  <c r="FD42" i="1"/>
  <c r="BR42" i="1"/>
  <c r="JB42" i="1"/>
  <c r="KV42" i="1"/>
  <c r="JE42" i="1"/>
  <c r="MR42" i="1"/>
  <c r="LM42" i="1"/>
  <c r="KY42" i="1"/>
  <c r="N42" i="1"/>
  <c r="DE42" i="1"/>
  <c r="GP42" i="1"/>
  <c r="DU42" i="1"/>
  <c r="AU42" i="1"/>
  <c r="AO42" i="1"/>
  <c r="IV42" i="1"/>
  <c r="EC42" i="1"/>
  <c r="MI42" i="1"/>
  <c r="BQ42" i="1"/>
  <c r="HV42" i="1"/>
  <c r="AF42" i="1"/>
  <c r="MH42" i="1"/>
  <c r="EF42" i="1"/>
  <c r="BZ92" i="1"/>
  <c r="EI42" i="1"/>
  <c r="FJ42" i="1"/>
  <c r="MV42" i="1"/>
  <c r="MS42" i="1"/>
  <c r="LB42" i="1"/>
  <c r="FF42" i="1"/>
  <c r="GT42" i="1"/>
  <c r="JS42" i="1"/>
  <c r="AG85" i="1"/>
  <c r="DN42" i="1"/>
  <c r="EX42" i="1"/>
  <c r="LF42" i="1"/>
  <c r="HI42" i="1"/>
  <c r="DH42" i="1"/>
  <c r="FX42" i="1"/>
  <c r="JO42" i="1"/>
  <c r="MG42" i="1"/>
  <c r="U42" i="1"/>
  <c r="GW42" i="1"/>
  <c r="M42" i="1"/>
  <c r="HN42" i="1"/>
  <c r="KE42" i="1"/>
  <c r="CL42" i="1"/>
  <c r="CV42" i="1"/>
  <c r="BC42" i="1"/>
  <c r="LD42" i="1"/>
  <c r="MJ42" i="1"/>
  <c r="CH42" i="1"/>
  <c r="KX42" i="1"/>
  <c r="BI42" i="1"/>
  <c r="ER42" i="1"/>
  <c r="CG84" i="1"/>
  <c r="KF42" i="1"/>
  <c r="KM42" i="1"/>
  <c r="DW42" i="1"/>
  <c r="JG84" i="1"/>
  <c r="FC89" i="1"/>
  <c r="L42" i="1"/>
  <c r="BH42" i="1"/>
  <c r="DQ42" i="1"/>
  <c r="DD42" i="1"/>
  <c r="Z42" i="1"/>
  <c r="AD90" i="1"/>
  <c r="BP42" i="1"/>
  <c r="DO42" i="1"/>
  <c r="MD42" i="1"/>
  <c r="NA42" i="1"/>
  <c r="LA42" i="1"/>
  <c r="KS42" i="1"/>
  <c r="DI42" i="1"/>
  <c r="CH44" i="20"/>
  <c r="CW42" i="1"/>
  <c r="FK42" i="1"/>
  <c r="LX42" i="1"/>
  <c r="DT42" i="1"/>
  <c r="KR42" i="1"/>
  <c r="LP42" i="1"/>
  <c r="H87" i="1"/>
  <c r="AI42" i="1"/>
  <c r="CQ42" i="1"/>
  <c r="JY42" i="1"/>
  <c r="GE42" i="1"/>
  <c r="IQ42" i="1"/>
  <c r="FZ42" i="1"/>
  <c r="LY42" i="1"/>
  <c r="NB42" i="1"/>
  <c r="DL42" i="1"/>
  <c r="GS42" i="1"/>
  <c r="JM42" i="1"/>
  <c r="CN42" i="1"/>
  <c r="IP42" i="1"/>
  <c r="FN42" i="1"/>
  <c r="JR42" i="1"/>
  <c r="GK42" i="1"/>
  <c r="HH42" i="1"/>
  <c r="GX42" i="1"/>
  <c r="JD42" i="1"/>
  <c r="MY42" i="1"/>
  <c r="Q42" i="1"/>
  <c r="EE42" i="1"/>
  <c r="FW42" i="1"/>
  <c r="FA42" i="1"/>
  <c r="BE42" i="1"/>
  <c r="Y42" i="1"/>
  <c r="FY42" i="1"/>
  <c r="BT44" i="20"/>
  <c r="FP42" i="1"/>
  <c r="GY42" i="1"/>
  <c r="DM42" i="1"/>
  <c r="EN42" i="1"/>
  <c r="HJ42" i="1"/>
  <c r="BJ42" i="1"/>
  <c r="K42" i="1"/>
  <c r="FR42" i="1"/>
  <c r="KD42" i="1"/>
  <c r="BT42" i="1"/>
  <c r="ES42" i="1"/>
  <c r="FB42" i="1"/>
  <c r="EV42" i="1"/>
  <c r="AV42" i="1"/>
  <c r="DC42" i="1"/>
  <c r="GB42" i="1"/>
  <c r="EU86" i="1"/>
  <c r="KU42" i="1"/>
  <c r="KG42" i="1"/>
  <c r="HA42" i="1"/>
  <c r="BW42" i="1"/>
  <c r="GN42" i="1"/>
  <c r="JJ42" i="1"/>
  <c r="HG42" i="1"/>
  <c r="EB42" i="1"/>
  <c r="DP42" i="1"/>
  <c r="GZ42" i="1"/>
  <c r="DV42" i="1"/>
  <c r="LC42" i="1"/>
  <c r="AK42" i="1"/>
  <c r="MO42" i="1"/>
  <c r="E42" i="1"/>
  <c r="IU42" i="1"/>
  <c r="DK42" i="1"/>
  <c r="EM42" i="1"/>
  <c r="HM42" i="1"/>
  <c r="DF42" i="1"/>
  <c r="EJ42" i="1"/>
  <c r="AA42" i="1"/>
  <c r="CB42" i="1"/>
  <c r="DR42" i="1"/>
  <c r="EG42" i="1"/>
  <c r="FS42" i="1"/>
  <c r="AC42" i="1"/>
  <c r="MN42" i="1"/>
  <c r="MT42" i="1"/>
  <c r="KC42" i="1"/>
  <c r="LS42" i="1"/>
  <c r="AT42" i="1"/>
  <c r="ME42" i="1"/>
  <c r="GA42" i="1"/>
  <c r="IR42" i="1"/>
  <c r="DS42" i="1"/>
  <c r="CI42" i="1"/>
  <c r="HL42" i="1"/>
  <c r="MA42" i="1"/>
  <c r="HQ90" i="1"/>
  <c r="BS44" i="20"/>
  <c r="CJ42" i="1"/>
  <c r="MW42" i="1"/>
  <c r="CS42" i="1"/>
  <c r="EY42" i="1"/>
  <c r="MZ42" i="1"/>
  <c r="AN42" i="1"/>
  <c r="KO42" i="1"/>
  <c r="BG42" i="1"/>
  <c r="LG42" i="1"/>
  <c r="FH42" i="1"/>
  <c r="LK42" i="1"/>
  <c r="LL42" i="1"/>
  <c r="BU74" i="1"/>
  <c r="GV85" i="1"/>
  <c r="CX42" i="1"/>
  <c r="KA42" i="1"/>
  <c r="FQ42" i="1"/>
  <c r="IS74" i="1"/>
  <c r="DA42" i="1"/>
  <c r="HP42" i="1"/>
  <c r="ID42" i="1"/>
  <c r="CF42" i="1"/>
  <c r="CO73" i="1"/>
  <c r="MB42" i="1"/>
  <c r="IO82" i="1"/>
  <c r="AW81" i="1"/>
  <c r="IG42" i="1"/>
  <c r="C42" i="1"/>
  <c r="JK77" i="1"/>
  <c r="IB42" i="1"/>
  <c r="KB78" i="1"/>
  <c r="KT42" i="1"/>
  <c r="GI82" i="1"/>
  <c r="EH42" i="1"/>
  <c r="CY42" i="1"/>
  <c r="GO81" i="1"/>
  <c r="P91" i="1"/>
  <c r="MU42" i="1"/>
  <c r="HR42" i="1"/>
  <c r="HB42" i="1"/>
  <c r="CD42" i="1"/>
  <c r="CE42" i="1"/>
  <c r="EZ78" i="1"/>
  <c r="CU76" i="1"/>
  <c r="DZ42" i="1"/>
  <c r="IC42" i="1"/>
  <c r="HC91" i="1"/>
  <c r="IK42" i="1"/>
  <c r="HZ42" i="1"/>
  <c r="LJ42" i="1"/>
  <c r="HK80" i="1"/>
  <c r="DJ42" i="1"/>
  <c r="CC77" i="1"/>
  <c r="GL42" i="1"/>
  <c r="V80" i="1"/>
  <c r="IL92" i="1"/>
  <c r="IF42" i="1"/>
  <c r="GM42" i="1"/>
  <c r="HX42" i="1"/>
  <c r="FV42" i="1"/>
  <c r="IH42" i="1"/>
  <c r="II42" i="1"/>
  <c r="EA42" i="1"/>
  <c r="KI73" i="1"/>
  <c r="KQ79" i="1"/>
  <c r="DB79" i="1"/>
  <c r="IX42" i="1"/>
  <c r="LZ42" i="1"/>
  <c r="IJ42" i="1"/>
  <c r="AJ75" i="1"/>
  <c r="IE42" i="1"/>
  <c r="HY42" i="1"/>
  <c r="FE42" i="1"/>
  <c r="EQ42" i="1"/>
  <c r="FT75" i="1"/>
  <c r="BO42" i="1"/>
  <c r="IA42" i="1"/>
  <c r="AH42" i="1"/>
  <c r="CT42" i="1"/>
  <c r="AX42" i="1"/>
  <c r="CO44" i="20"/>
  <c r="O44" i="20"/>
  <c r="G93" i="20"/>
  <c r="AV91" i="20"/>
  <c r="AZ44" i="20"/>
  <c r="AH44" i="20"/>
  <c r="CT44" i="20"/>
  <c r="Q83" i="20"/>
  <c r="AW44" i="20"/>
  <c r="AN44" i="20"/>
  <c r="BO92" i="20"/>
  <c r="BH44" i="20"/>
  <c r="BG83" i="20"/>
  <c r="BX44" i="20"/>
  <c r="BE84" i="20"/>
  <c r="AL44" i="20"/>
  <c r="CD44" i="20"/>
  <c r="BU94" i="20"/>
  <c r="F44" i="20"/>
  <c r="CX44" i="20"/>
  <c r="CI75" i="20"/>
  <c r="CS44" i="20"/>
  <c r="AQ44" i="20"/>
  <c r="CM44" i="20"/>
  <c r="BL44" i="20"/>
  <c r="BF44" i="20"/>
  <c r="CF44" i="20"/>
  <c r="D44" i="20"/>
  <c r="AB44" i="20"/>
  <c r="M77" i="20"/>
  <c r="W76" i="20"/>
  <c r="BD44" i="20"/>
  <c r="CE91" i="20"/>
  <c r="BQ89" i="20"/>
  <c r="CZ44" i="20"/>
  <c r="CN44" i="20"/>
  <c r="BA77" i="20"/>
  <c r="AS44" i="20"/>
  <c r="Z79" i="20"/>
  <c r="CC78" i="20"/>
  <c r="AX44" i="20"/>
  <c r="BI87" i="20"/>
  <c r="T44" i="20"/>
  <c r="CP44" i="20"/>
  <c r="AG81" i="20"/>
  <c r="AA86" i="20"/>
  <c r="CR44" i="20"/>
  <c r="AR44" i="20"/>
  <c r="I82" i="20"/>
  <c r="DB44" i="20"/>
  <c r="BJ44" i="20"/>
  <c r="BM82" i="20"/>
  <c r="CL44" i="20"/>
  <c r="DA44" i="20"/>
  <c r="BV84" i="20"/>
  <c r="BZ44" i="20"/>
  <c r="CV44" i="20"/>
  <c r="AM44" i="20"/>
  <c r="Y94" i="20"/>
  <c r="BY88" i="20"/>
  <c r="AC75" i="20"/>
  <c r="BK93" i="20"/>
  <c r="CB79" i="20"/>
  <c r="CG80" i="20"/>
  <c r="AT88" i="20"/>
  <c r="BP44" i="20"/>
  <c r="AI44" i="20"/>
  <c r="BW76" i="20"/>
  <c r="V44" i="20"/>
  <c r="BR44" i="20"/>
  <c r="CQ44" i="20"/>
  <c r="N44" i="20"/>
  <c r="S44" i="20"/>
  <c r="AO44" i="20"/>
  <c r="AK44" i="20"/>
  <c r="E89" i="20"/>
  <c r="CU44" i="20"/>
  <c r="CW44" i="20"/>
  <c r="CY44" i="20"/>
  <c r="J44" i="20"/>
  <c r="DC44" i="20"/>
  <c r="AU80" i="20"/>
  <c r="AE78" i="20"/>
  <c r="X44" i="20"/>
  <c r="BC44" i="20"/>
  <c r="AJ44" i="20"/>
  <c r="CJ44" i="20"/>
  <c r="R44" i="20"/>
  <c r="AD44" i="20"/>
  <c r="BN44" i="20"/>
  <c r="CA86" i="20"/>
  <c r="K92" i="20"/>
  <c r="BB44" i="20"/>
  <c r="AF44" i="20"/>
  <c r="AP44" i="20"/>
  <c r="H44" i="20"/>
  <c r="BN83" i="1"/>
  <c r="FM83" i="1"/>
  <c r="AY85" i="20"/>
  <c r="U85" i="20"/>
  <c r="NG76" i="1"/>
  <c r="IL31" i="1"/>
  <c r="NF76" i="1"/>
  <c r="NH76" i="1"/>
  <c r="NJ28" i="1"/>
  <c r="BG29" i="20"/>
  <c r="FB76" i="1"/>
  <c r="CI46" i="20"/>
  <c r="AC34" i="1"/>
  <c r="MC76" i="1"/>
  <c r="CP78" i="20"/>
  <c r="D78" i="20"/>
  <c r="ET44" i="1"/>
  <c r="IZ46" i="1"/>
  <c r="BD78" i="20"/>
  <c r="CW78" i="20"/>
  <c r="HL35" i="1"/>
  <c r="K36" i="20"/>
  <c r="LG76" i="1"/>
  <c r="IS41" i="1"/>
  <c r="BC78" i="20"/>
  <c r="CS78" i="20"/>
  <c r="CU42" i="1"/>
  <c r="JN42" i="1"/>
  <c r="BN78" i="20"/>
  <c r="HQ34" i="1"/>
  <c r="GG76" i="1"/>
  <c r="DO76" i="1"/>
  <c r="NB76" i="1"/>
  <c r="AG41" i="20"/>
  <c r="CV76" i="1"/>
  <c r="Q76" i="1"/>
  <c r="FA38" i="1"/>
  <c r="AI78" i="20"/>
  <c r="AF78" i="20"/>
  <c r="BS41" i="1"/>
  <c r="HU43" i="1"/>
  <c r="GH43" i="1"/>
  <c r="KK76" i="1"/>
  <c r="DB39" i="1"/>
  <c r="EX45" i="1"/>
  <c r="LZ76" i="1"/>
  <c r="JU38" i="1"/>
  <c r="KD76" i="1"/>
  <c r="KA76" i="1"/>
  <c r="KT76" i="1"/>
  <c r="KS76" i="1"/>
  <c r="X76" i="1"/>
  <c r="BB78" i="20"/>
  <c r="FQ76" i="1"/>
  <c r="O40" i="1"/>
  <c r="V35" i="1"/>
  <c r="BG76" i="1"/>
  <c r="MU76" i="1"/>
  <c r="FG76" i="1"/>
  <c r="FK76" i="1"/>
  <c r="JL76" i="1"/>
  <c r="FJ76" i="1"/>
  <c r="KL76" i="1"/>
  <c r="EZ76" i="1"/>
  <c r="CP76" i="1"/>
  <c r="CE76" i="1"/>
  <c r="AP76" i="1"/>
  <c r="HN76" i="1"/>
  <c r="JW76" i="1"/>
  <c r="FE76" i="1"/>
  <c r="CN46" i="1"/>
  <c r="IB76" i="1"/>
  <c r="DD76" i="1"/>
  <c r="LM76" i="1"/>
  <c r="BY31" i="1"/>
  <c r="KX76" i="1"/>
  <c r="BU76" i="1"/>
  <c r="GD76" i="1"/>
  <c r="FF76" i="1"/>
  <c r="FO76" i="1"/>
  <c r="KU76" i="1"/>
  <c r="EV76" i="1"/>
  <c r="BM76" i="1"/>
  <c r="LV76" i="1"/>
  <c r="DC76" i="1"/>
  <c r="KC76" i="1"/>
  <c r="ER76" i="1"/>
  <c r="BZ76" i="1"/>
  <c r="GR76" i="1"/>
  <c r="AL76" i="1"/>
  <c r="DI76" i="1"/>
  <c r="IF76" i="1"/>
  <c r="LA76" i="1"/>
  <c r="KP76" i="1"/>
  <c r="EU76" i="1"/>
  <c r="MQ76" i="1"/>
  <c r="IP40" i="1"/>
  <c r="FI76" i="1"/>
  <c r="FC76" i="1"/>
  <c r="MM76" i="1"/>
  <c r="KF76" i="1"/>
  <c r="EB76" i="1"/>
  <c r="JM76" i="1"/>
  <c r="CA76" i="1"/>
  <c r="EY76" i="1"/>
  <c r="GN76" i="1"/>
  <c r="GJ76" i="1"/>
  <c r="AW76" i="1"/>
  <c r="MS76" i="1"/>
  <c r="EK76" i="1"/>
  <c r="MH76" i="1"/>
  <c r="JI76" i="1"/>
  <c r="AR76" i="1"/>
  <c r="DM76" i="1"/>
  <c r="EP76" i="1"/>
  <c r="ED76" i="1"/>
  <c r="IJ76" i="1"/>
  <c r="LL76" i="1"/>
  <c r="CJ76" i="1"/>
  <c r="AN76" i="1"/>
  <c r="DV76" i="1"/>
  <c r="GC76" i="1"/>
  <c r="IH76" i="1"/>
  <c r="MR76" i="1"/>
  <c r="KY76" i="1"/>
  <c r="DE76" i="1"/>
  <c r="HY76" i="1"/>
  <c r="NA76" i="1"/>
  <c r="AH76" i="1"/>
  <c r="ML76" i="1"/>
  <c r="FZ76" i="1"/>
  <c r="AE76" i="1"/>
  <c r="KZ76" i="1"/>
  <c r="LC76" i="1"/>
  <c r="AZ76" i="1"/>
  <c r="KO76" i="1"/>
  <c r="AY27" i="1"/>
  <c r="G76" i="1"/>
  <c r="FM29" i="1"/>
  <c r="MT76" i="1"/>
  <c r="IN76" i="1"/>
  <c r="K76" i="1"/>
  <c r="MP76" i="1"/>
  <c r="IA76" i="1"/>
  <c r="DQ76" i="1"/>
  <c r="IY76" i="1"/>
  <c r="HI76" i="1"/>
  <c r="KE76" i="1"/>
  <c r="AD76" i="1"/>
  <c r="ES76" i="1"/>
  <c r="EF76" i="1"/>
  <c r="MI76" i="1"/>
  <c r="M76" i="1"/>
  <c r="IE76" i="1"/>
  <c r="BO76" i="1"/>
  <c r="EM76" i="1"/>
  <c r="CW76" i="1"/>
  <c r="GU76" i="1"/>
  <c r="LS76" i="1"/>
  <c r="BA76" i="1"/>
  <c r="DU76" i="1"/>
  <c r="R76" i="1"/>
  <c r="KJ76" i="1"/>
  <c r="CL76" i="1"/>
  <c r="BE76" i="1"/>
  <c r="JH76" i="1"/>
  <c r="FX76" i="1"/>
  <c r="MD76" i="1"/>
  <c r="DG76" i="1"/>
  <c r="BI76" i="1"/>
  <c r="GM76" i="1"/>
  <c r="GQ76" i="1"/>
  <c r="BV76" i="1"/>
  <c r="IM76" i="1"/>
  <c r="GB76" i="1"/>
  <c r="JT76" i="1"/>
  <c r="IK76" i="1"/>
  <c r="MB76" i="1"/>
  <c r="LU76" i="1"/>
  <c r="HE76" i="1"/>
  <c r="CS76" i="1"/>
  <c r="HV76" i="1"/>
  <c r="BK76" i="1"/>
  <c r="IR76" i="1"/>
  <c r="KQ39" i="1"/>
  <c r="LW76" i="1"/>
  <c r="MF76" i="1"/>
  <c r="GX76" i="1"/>
  <c r="MG76" i="1"/>
  <c r="L76" i="1"/>
  <c r="BN76" i="1"/>
  <c r="IT76" i="1"/>
  <c r="AM76" i="1"/>
  <c r="GK76" i="1"/>
  <c r="EJ76" i="1"/>
  <c r="JE76" i="1"/>
  <c r="BT76" i="1"/>
  <c r="GI76" i="1"/>
  <c r="DX76" i="1"/>
  <c r="E76" i="1"/>
  <c r="EH76" i="1"/>
  <c r="LE76" i="1"/>
  <c r="CB76" i="1"/>
  <c r="BC76" i="1"/>
  <c r="KH76" i="1"/>
  <c r="U76" i="1"/>
  <c r="FP76" i="1"/>
  <c r="Z76" i="1"/>
  <c r="FT76" i="1"/>
  <c r="HT76" i="1"/>
  <c r="IC76" i="1"/>
  <c r="AV76" i="1"/>
  <c r="LJ76" i="1"/>
  <c r="IQ76" i="1"/>
  <c r="JR76" i="1"/>
  <c r="MN76" i="1"/>
  <c r="DJ76" i="1"/>
  <c r="KG76" i="1"/>
  <c r="MW76" i="1"/>
  <c r="DZ76" i="1"/>
  <c r="BF76" i="1"/>
  <c r="EQ76" i="1"/>
  <c r="DT76" i="1"/>
  <c r="LK76" i="1"/>
  <c r="HA76" i="1"/>
  <c r="EG76" i="1"/>
  <c r="EO76" i="1"/>
  <c r="CM76" i="1"/>
  <c r="LD76" i="1"/>
  <c r="CO76" i="1"/>
  <c r="JV76" i="1"/>
  <c r="T76" i="1"/>
  <c r="BX76" i="1"/>
  <c r="MY76" i="1"/>
  <c r="JB76" i="1"/>
  <c r="HR76" i="1"/>
  <c r="HO76" i="1"/>
  <c r="II76" i="1"/>
  <c r="DF76" i="1"/>
  <c r="CI76" i="1"/>
  <c r="ID76" i="1"/>
  <c r="LI76" i="1"/>
  <c r="LB76" i="1"/>
  <c r="S76" i="1"/>
  <c r="HH76" i="1"/>
  <c r="LP76" i="1"/>
  <c r="JK32" i="1"/>
  <c r="BD76" i="1"/>
  <c r="GE76" i="1"/>
  <c r="MO76" i="1"/>
  <c r="AF33" i="1"/>
  <c r="MV76" i="1"/>
  <c r="LQ76" i="1"/>
  <c r="JZ76" i="1"/>
  <c r="W76" i="1"/>
  <c r="DR76" i="1"/>
  <c r="ME76" i="1"/>
  <c r="DP76" i="1"/>
  <c r="D76" i="1"/>
  <c r="FR76" i="1"/>
  <c r="CK76" i="1"/>
  <c r="BB76" i="1"/>
  <c r="CY76" i="1"/>
  <c r="FN76" i="1"/>
  <c r="JP76" i="1"/>
  <c r="CG76" i="1"/>
  <c r="DA76" i="1"/>
  <c r="JX76" i="1"/>
  <c r="AI76" i="1"/>
  <c r="IX76" i="1"/>
  <c r="GO27" i="1"/>
  <c r="EI76" i="1"/>
  <c r="KW76" i="1"/>
  <c r="EL76" i="1"/>
  <c r="EE76" i="1"/>
  <c r="AO76" i="1"/>
  <c r="P76" i="1"/>
  <c r="F76" i="1"/>
  <c r="N76" i="1"/>
  <c r="CT76" i="1"/>
  <c r="DW76" i="1"/>
  <c r="FW76" i="1"/>
  <c r="HZ76" i="1"/>
  <c r="LR76" i="1"/>
  <c r="FY76" i="1"/>
  <c r="FD76" i="1"/>
  <c r="JG28" i="1"/>
  <c r="FL76" i="1"/>
  <c r="BR76" i="1"/>
  <c r="AK76" i="1"/>
  <c r="HP76" i="1"/>
  <c r="NC76" i="1"/>
  <c r="HB76" i="1"/>
  <c r="FU36" i="1"/>
  <c r="MZ76" i="1"/>
  <c r="LT76" i="1"/>
  <c r="LO76" i="1"/>
  <c r="GL76" i="1"/>
  <c r="CF76" i="1"/>
  <c r="GA76" i="1"/>
  <c r="IO76" i="1"/>
  <c r="HW76" i="1"/>
  <c r="JJ76" i="1"/>
  <c r="DS76" i="1"/>
  <c r="JO76" i="1"/>
  <c r="AJ36" i="1"/>
  <c r="JA76" i="1"/>
  <c r="MK76" i="1"/>
  <c r="GW76" i="1"/>
  <c r="KN76" i="1"/>
  <c r="MA76" i="1"/>
  <c r="Y76" i="1"/>
  <c r="GP76" i="1"/>
  <c r="CC76" i="1"/>
  <c r="AQ76" i="1"/>
  <c r="KM76" i="1"/>
  <c r="BJ76" i="1"/>
  <c r="EC76" i="1"/>
  <c r="CZ76" i="1"/>
  <c r="JC76" i="1"/>
  <c r="EN76" i="1"/>
  <c r="HC76" i="1"/>
  <c r="GY76" i="1"/>
  <c r="HF76" i="1"/>
  <c r="KV76" i="1"/>
  <c r="AB76" i="1"/>
  <c r="LN76" i="1"/>
  <c r="EW76" i="1"/>
  <c r="BL29" i="1"/>
  <c r="MJ76" i="1"/>
  <c r="AS76" i="1"/>
  <c r="KR76" i="1"/>
  <c r="GZ76" i="1"/>
  <c r="KB45" i="1"/>
  <c r="IW76" i="1"/>
  <c r="MX76" i="1"/>
  <c r="HD76" i="1"/>
  <c r="JQ76" i="1"/>
  <c r="C76" i="1"/>
  <c r="KI44" i="1"/>
  <c r="CR76" i="1"/>
  <c r="JF76" i="1"/>
  <c r="BH76" i="1"/>
  <c r="BW76" i="1"/>
  <c r="JY76" i="1"/>
  <c r="LF76" i="1"/>
  <c r="IG76" i="1"/>
  <c r="CQ76" i="1"/>
  <c r="AG76" i="1"/>
  <c r="CD32" i="1"/>
  <c r="CX76" i="1"/>
  <c r="IU76" i="1"/>
  <c r="DN76" i="1"/>
  <c r="BQ76" i="1"/>
  <c r="IV76" i="1"/>
  <c r="DH76" i="1"/>
  <c r="J76" i="1"/>
  <c r="CH28" i="1"/>
  <c r="AU76" i="1"/>
  <c r="HJ76" i="1"/>
  <c r="DK76" i="1"/>
  <c r="JS76" i="1"/>
  <c r="AX76" i="1"/>
  <c r="HK76" i="1"/>
  <c r="HG76" i="1"/>
  <c r="GS76" i="1"/>
  <c r="HM76" i="1"/>
  <c r="AA76" i="1"/>
  <c r="H76" i="1"/>
  <c r="FH76" i="1"/>
  <c r="FV76" i="1"/>
  <c r="EA76" i="1"/>
  <c r="GV33" i="1"/>
  <c r="JD76" i="1"/>
  <c r="BP76" i="1"/>
  <c r="GF76" i="1"/>
  <c r="FS76" i="1"/>
  <c r="AT76" i="1"/>
  <c r="DY76" i="1"/>
  <c r="GT76" i="1"/>
  <c r="LX76" i="1"/>
  <c r="HS76" i="1"/>
  <c r="LH76" i="1"/>
  <c r="DL76" i="1"/>
  <c r="LY76" i="1"/>
  <c r="CO78" i="20"/>
  <c r="M38" i="20"/>
  <c r="AD78" i="20"/>
  <c r="BP45" i="20"/>
  <c r="AJ78" i="20"/>
  <c r="CT78" i="20"/>
  <c r="AB78" i="20"/>
  <c r="BE45" i="20"/>
  <c r="CE40" i="20"/>
  <c r="BO36" i="20"/>
  <c r="CQ78" i="20"/>
  <c r="BS78" i="20"/>
  <c r="R78" i="20"/>
  <c r="AN78" i="20"/>
  <c r="CK41" i="20"/>
  <c r="BX78" i="20"/>
  <c r="BV42" i="20"/>
  <c r="CG47" i="20"/>
  <c r="CZ78" i="20"/>
  <c r="P78" i="20"/>
  <c r="AW78" i="20"/>
  <c r="BR78" i="20"/>
  <c r="AR78" i="20"/>
  <c r="AL78" i="20"/>
  <c r="Q29" i="20"/>
  <c r="Z34" i="20"/>
  <c r="BH78" i="20"/>
  <c r="DB78" i="20"/>
  <c r="N78" i="20"/>
  <c r="CR78" i="20"/>
  <c r="CM78" i="20"/>
  <c r="CL78" i="20"/>
  <c r="AT78" i="20"/>
  <c r="BA38" i="20"/>
  <c r="AK78" i="20"/>
  <c r="BJ78" i="20"/>
  <c r="H78" i="20"/>
  <c r="U31" i="20"/>
  <c r="Y33" i="20"/>
  <c r="S78" i="20"/>
  <c r="CD78" i="20"/>
  <c r="I37" i="20"/>
  <c r="BU33" i="20"/>
  <c r="CN78" i="20"/>
  <c r="DA78" i="20"/>
  <c r="AV78" i="20"/>
  <c r="J78" i="20"/>
  <c r="AY31" i="20"/>
  <c r="CC44" i="20"/>
  <c r="CA30" i="20"/>
  <c r="CB34" i="20"/>
  <c r="CF78" i="20"/>
  <c r="BI35" i="20"/>
  <c r="CJ78" i="20"/>
  <c r="BF78" i="20"/>
  <c r="AE44" i="20"/>
  <c r="AP78" i="20"/>
  <c r="CX78" i="20"/>
  <c r="AC48" i="20"/>
  <c r="BT78" i="20"/>
  <c r="AZ78" i="20"/>
  <c r="BY48" i="20"/>
  <c r="V78" i="20"/>
  <c r="F78" i="20"/>
  <c r="AH78" i="20"/>
  <c r="AO78" i="20"/>
  <c r="CH78" i="20"/>
  <c r="BL78" i="20"/>
  <c r="AX78" i="20"/>
  <c r="O78" i="20"/>
  <c r="CU78" i="20"/>
  <c r="W43" i="20"/>
  <c r="BK78" i="20"/>
  <c r="CV78" i="20"/>
  <c r="AA30" i="20"/>
  <c r="AS46" i="20"/>
  <c r="AM78" i="20"/>
  <c r="T78" i="20"/>
  <c r="AQ78" i="20"/>
  <c r="CY78" i="20"/>
  <c r="G42" i="20"/>
  <c r="AU47" i="20"/>
  <c r="BZ78" i="20"/>
  <c r="BM37" i="20"/>
  <c r="AU40" i="20"/>
  <c r="L35" i="20"/>
  <c r="X78" i="20"/>
  <c r="BW43" i="20"/>
  <c r="DC78" i="20"/>
  <c r="HX37" i="1"/>
  <c r="I37" i="1"/>
  <c r="NI37" i="1"/>
  <c r="E39" i="20"/>
  <c r="BQ39" i="20"/>
  <c r="NG92" i="1"/>
  <c r="NF92" i="1"/>
  <c r="NI36" i="1"/>
  <c r="NH35" i="1"/>
  <c r="JD92" i="1"/>
  <c r="HU92" i="1"/>
  <c r="BL45" i="1"/>
  <c r="JB92" i="1"/>
  <c r="E92" i="1"/>
  <c r="LB92" i="1"/>
  <c r="KW92" i="1"/>
  <c r="KN92" i="1"/>
  <c r="K92" i="1"/>
  <c r="GW92" i="1"/>
  <c r="KL92" i="1"/>
  <c r="MF92" i="1"/>
  <c r="GK92" i="1"/>
  <c r="JM92" i="1"/>
  <c r="HF92" i="1"/>
  <c r="M92" i="1"/>
  <c r="JY92" i="1"/>
  <c r="FS92" i="1"/>
  <c r="KA92" i="1"/>
  <c r="H36" i="1"/>
  <c r="EV92" i="1"/>
  <c r="HK92" i="1"/>
  <c r="AX39" i="1"/>
  <c r="LK92" i="1"/>
  <c r="Q92" i="1"/>
  <c r="GY92" i="1"/>
  <c r="AK92" i="1"/>
  <c r="AC92" i="1"/>
  <c r="CT92" i="1"/>
  <c r="HC92" i="1"/>
  <c r="LC92" i="1"/>
  <c r="FA92" i="1"/>
  <c r="JK92" i="1"/>
  <c r="JS92" i="1"/>
  <c r="GJ92" i="1"/>
  <c r="KJ92" i="1"/>
  <c r="HO92" i="1"/>
  <c r="MV92" i="1"/>
  <c r="GR92" i="1"/>
  <c r="L92" i="1"/>
  <c r="GZ92" i="1"/>
  <c r="AR92" i="1"/>
  <c r="IR92" i="1"/>
  <c r="BW92" i="1"/>
  <c r="AE92" i="1"/>
  <c r="BH92" i="1"/>
  <c r="IV92" i="1"/>
  <c r="GH38" i="1"/>
  <c r="HS92" i="1"/>
  <c r="AJ43" i="1"/>
  <c r="JT92" i="1"/>
  <c r="KO92" i="1"/>
  <c r="JC92" i="1"/>
  <c r="AI92" i="1"/>
  <c r="BA92" i="1"/>
  <c r="LM92" i="1"/>
  <c r="DQ92" i="1"/>
  <c r="JP92" i="1"/>
  <c r="MH92" i="1"/>
  <c r="GX92" i="1"/>
  <c r="JA92" i="1"/>
  <c r="JO92" i="1"/>
  <c r="BQ92" i="1"/>
  <c r="HW92" i="1"/>
  <c r="BP92" i="1"/>
  <c r="LJ92" i="1"/>
  <c r="CF92" i="1"/>
  <c r="AP92" i="1"/>
  <c r="LF92" i="1"/>
  <c r="KB40" i="1"/>
  <c r="AM92" i="1"/>
  <c r="Z92" i="1"/>
  <c r="KF92" i="1"/>
  <c r="MX92" i="1"/>
  <c r="HP92" i="1"/>
  <c r="EW92" i="1"/>
  <c r="EF92" i="1"/>
  <c r="GB92" i="1"/>
  <c r="LD92" i="1"/>
  <c r="LT92" i="1"/>
  <c r="T92" i="1"/>
  <c r="GP92" i="1"/>
  <c r="AN92" i="1"/>
  <c r="LL92" i="1"/>
  <c r="P92" i="1"/>
  <c r="BX92" i="1"/>
  <c r="JL92" i="1"/>
  <c r="KG92" i="1"/>
  <c r="AH94" i="20"/>
  <c r="CV92" i="1"/>
  <c r="IW92" i="1"/>
  <c r="R92" i="1"/>
  <c r="MO92" i="1"/>
  <c r="FW92" i="1"/>
  <c r="KM92" i="1"/>
  <c r="HG38" i="1"/>
  <c r="LA92" i="1"/>
  <c r="BG92" i="1"/>
  <c r="LZ92" i="1"/>
  <c r="AF92" i="1"/>
  <c r="JX92" i="1"/>
  <c r="KX92" i="1"/>
  <c r="MI92" i="1"/>
  <c r="EN92" i="1"/>
  <c r="EG92" i="1"/>
  <c r="BT92" i="1"/>
  <c r="AA92" i="1"/>
  <c r="N92" i="1"/>
  <c r="LP92" i="1"/>
  <c r="AC32" i="20"/>
  <c r="MB92" i="1"/>
  <c r="LV92" i="1"/>
  <c r="IP92" i="1"/>
  <c r="JH92" i="1"/>
  <c r="HM92" i="1"/>
  <c r="G37" i="20"/>
  <c r="MR92" i="1"/>
  <c r="DC92" i="1"/>
  <c r="KE92" i="1"/>
  <c r="IM92" i="1"/>
  <c r="LU92" i="1"/>
  <c r="KV92" i="1"/>
  <c r="AQ92" i="1"/>
  <c r="V44" i="1"/>
  <c r="GO43" i="1"/>
  <c r="F92" i="1"/>
  <c r="IY92" i="1"/>
  <c r="GF92" i="1"/>
  <c r="DP92" i="1"/>
  <c r="GG92" i="1"/>
  <c r="KP92" i="1"/>
  <c r="IU92" i="1"/>
  <c r="LN92" i="1"/>
  <c r="KU92" i="1"/>
  <c r="LG92" i="1"/>
  <c r="LQ92" i="1"/>
  <c r="FT92" i="1"/>
  <c r="HL92" i="1"/>
  <c r="JW92" i="1"/>
  <c r="MY92" i="1"/>
  <c r="HD92" i="1"/>
  <c r="D92" i="1"/>
  <c r="FU39" i="1"/>
  <c r="CD92" i="1"/>
  <c r="HR41" i="1"/>
  <c r="CM92" i="1"/>
  <c r="BO92" i="1"/>
  <c r="BK92" i="1"/>
  <c r="LI92" i="1"/>
  <c r="KT92" i="1"/>
  <c r="AY92" i="1"/>
  <c r="J92" i="1"/>
  <c r="MG92" i="1"/>
  <c r="AU92" i="1"/>
  <c r="S92" i="1"/>
  <c r="BV92" i="1"/>
  <c r="CK92" i="1"/>
  <c r="LS92" i="1"/>
  <c r="BZ42" i="1"/>
  <c r="HN92" i="1"/>
  <c r="LO92" i="1"/>
  <c r="G92" i="1"/>
  <c r="LR92" i="1"/>
  <c r="BR92" i="1"/>
  <c r="AZ92" i="1"/>
  <c r="HA92" i="1"/>
  <c r="FQ92" i="1"/>
  <c r="I92" i="1"/>
  <c r="HQ92" i="1"/>
  <c r="JQ92" i="1"/>
  <c r="FE92" i="1"/>
  <c r="HV92" i="1"/>
  <c r="MC92" i="1"/>
  <c r="U92" i="1"/>
  <c r="JF92" i="1"/>
  <c r="JV92" i="1"/>
  <c r="KC92" i="1"/>
  <c r="KH92" i="1"/>
  <c r="IT92" i="1"/>
  <c r="CL92" i="1"/>
  <c r="KZ92" i="1"/>
  <c r="AS92" i="1"/>
  <c r="KD92" i="1"/>
  <c r="AT92" i="1"/>
  <c r="BJ92" i="1"/>
  <c r="JE92" i="1"/>
  <c r="EO92" i="1"/>
  <c r="ML92" i="1"/>
  <c r="AO92" i="1"/>
  <c r="BB92" i="1"/>
  <c r="BS32" i="1"/>
  <c r="GI92" i="1"/>
  <c r="MP92" i="1"/>
  <c r="IX92" i="1"/>
  <c r="AB92" i="1"/>
  <c r="DA92" i="1"/>
  <c r="AL92" i="1"/>
  <c r="JZ92" i="1"/>
  <c r="W92" i="1"/>
  <c r="DR92" i="1"/>
  <c r="BN92" i="1"/>
  <c r="MD92" i="1"/>
  <c r="HE92" i="1"/>
  <c r="AH92" i="1"/>
  <c r="IN92" i="1"/>
  <c r="KY92" i="1"/>
  <c r="BR94" i="20"/>
  <c r="MW92" i="1"/>
  <c r="CG92" i="1"/>
  <c r="CP92" i="1"/>
  <c r="BF92" i="1"/>
  <c r="AS36" i="20"/>
  <c r="FL92" i="1"/>
  <c r="BC92" i="1"/>
  <c r="HJ44" i="1"/>
  <c r="BU92" i="1"/>
  <c r="JN31" i="1"/>
  <c r="BE92" i="1"/>
  <c r="Y92" i="1"/>
  <c r="JI92" i="1"/>
  <c r="KK92" i="1"/>
  <c r="HX36" i="1"/>
  <c r="JR92" i="1"/>
  <c r="IQ92" i="1"/>
  <c r="EH92" i="1"/>
  <c r="MT92" i="1"/>
  <c r="MS92" i="1"/>
  <c r="GM92" i="1"/>
  <c r="CX92" i="1"/>
  <c r="FY92" i="1"/>
  <c r="GL92" i="1"/>
  <c r="DB27" i="1"/>
  <c r="MJ92" i="1"/>
  <c r="CI92" i="1"/>
  <c r="MK92" i="1"/>
  <c r="IA92" i="1"/>
  <c r="FZ92" i="1"/>
  <c r="ME92" i="1"/>
  <c r="LH92" i="1"/>
  <c r="AV92" i="1"/>
  <c r="CR92" i="1"/>
  <c r="DD92" i="1"/>
  <c r="GA92" i="1"/>
  <c r="MM92" i="1"/>
  <c r="CE92" i="1"/>
  <c r="KR92" i="1"/>
  <c r="DL92" i="1"/>
  <c r="DW92" i="1"/>
  <c r="GV29" i="1"/>
  <c r="BD92" i="1"/>
  <c r="C92" i="1"/>
  <c r="EX92" i="1"/>
  <c r="JU28" i="1"/>
  <c r="KS92" i="1"/>
  <c r="BM92" i="1"/>
  <c r="FO92" i="1"/>
  <c r="DE92" i="1"/>
  <c r="BY92" i="1"/>
  <c r="MU92" i="1"/>
  <c r="EI92" i="1"/>
  <c r="IG92" i="1"/>
  <c r="NC92" i="1"/>
  <c r="EJ92" i="1"/>
  <c r="GS92" i="1"/>
  <c r="MA92" i="1"/>
  <c r="DZ92" i="1"/>
  <c r="NA92" i="1"/>
  <c r="HI92" i="1"/>
  <c r="KI34" i="1"/>
  <c r="IK92" i="1"/>
  <c r="FH92" i="1"/>
  <c r="GC92" i="1"/>
  <c r="DM92" i="1"/>
  <c r="FK92" i="1"/>
  <c r="MN92" i="1"/>
  <c r="EE92" i="1"/>
  <c r="DF92" i="1"/>
  <c r="O35" i="1"/>
  <c r="FN92" i="1"/>
  <c r="CQ92" i="1"/>
  <c r="IB92" i="1"/>
  <c r="DV92" i="1"/>
  <c r="MZ92" i="1"/>
  <c r="CO92" i="1"/>
  <c r="EB92" i="1"/>
  <c r="EA92" i="1"/>
  <c r="DK92" i="1"/>
  <c r="EY40" i="1"/>
  <c r="DJ92" i="1"/>
  <c r="DG92" i="1"/>
  <c r="FC28" i="1"/>
  <c r="EP92" i="1"/>
  <c r="HZ92" i="1"/>
  <c r="GQ92" i="1"/>
  <c r="CN30" i="1"/>
  <c r="CY92" i="1"/>
  <c r="IC92" i="1"/>
  <c r="IH92" i="1"/>
  <c r="LY92" i="1"/>
  <c r="X92" i="1"/>
  <c r="EL92" i="1"/>
  <c r="EC92" i="1"/>
  <c r="ES92" i="1"/>
  <c r="II92" i="1"/>
  <c r="DN92" i="1"/>
  <c r="FF92" i="1"/>
  <c r="DT92" i="1"/>
  <c r="CC33" i="1"/>
  <c r="DO92" i="1"/>
  <c r="ET34" i="1"/>
  <c r="ER92" i="1"/>
  <c r="GD92" i="1"/>
  <c r="ED92" i="1"/>
  <c r="IE92" i="1"/>
  <c r="CJ92" i="1"/>
  <c r="LE92" i="1"/>
  <c r="LX92" i="1"/>
  <c r="HH92" i="1"/>
  <c r="FI92" i="1"/>
  <c r="DU92" i="1"/>
  <c r="DI92" i="1"/>
  <c r="HY92" i="1"/>
  <c r="CB92" i="1"/>
  <c r="FX92" i="1"/>
  <c r="DH92" i="1"/>
  <c r="KQ27" i="1"/>
  <c r="FB92" i="1"/>
  <c r="EZ92" i="1"/>
  <c r="IS32" i="1"/>
  <c r="JJ33" i="1"/>
  <c r="FV92" i="1"/>
  <c r="IJ92" i="1"/>
  <c r="IO92" i="1"/>
  <c r="DX92" i="1"/>
  <c r="EM92" i="1"/>
  <c r="CS92" i="1"/>
  <c r="FR92" i="1"/>
  <c r="GE92" i="1"/>
  <c r="DS92" i="1"/>
  <c r="IZ30" i="1"/>
  <c r="NB92" i="1"/>
  <c r="HB35" i="1"/>
  <c r="FP92" i="1"/>
  <c r="BI92" i="1"/>
  <c r="FJ92" i="1"/>
  <c r="EU92" i="1"/>
  <c r="IF92" i="1"/>
  <c r="IL42" i="1"/>
  <c r="HT92" i="1"/>
  <c r="GU92" i="1"/>
  <c r="CW92" i="1"/>
  <c r="GT92" i="1"/>
  <c r="FM45" i="1"/>
  <c r="EK92" i="1"/>
  <c r="CU31" i="1"/>
  <c r="EQ92" i="1"/>
  <c r="ID92" i="1"/>
  <c r="GN92" i="1"/>
  <c r="CZ92" i="1"/>
  <c r="MQ92" i="1"/>
  <c r="DY92" i="1"/>
  <c r="LW92" i="1"/>
  <c r="FG92" i="1"/>
  <c r="AG29" i="1"/>
  <c r="CA92" i="1"/>
  <c r="AW92" i="1"/>
  <c r="FD92" i="1"/>
  <c r="AD41" i="1"/>
  <c r="AV30" i="20"/>
  <c r="BZ94" i="20"/>
  <c r="U47" i="20"/>
  <c r="BF94" i="20"/>
  <c r="CF94" i="20"/>
  <c r="AX94" i="20"/>
  <c r="BJ94" i="20"/>
  <c r="CG42" i="20"/>
  <c r="Q41" i="20"/>
  <c r="AG29" i="20"/>
  <c r="AQ94" i="20"/>
  <c r="K43" i="20"/>
  <c r="BY32" i="20"/>
  <c r="AK94" i="20"/>
  <c r="V94" i="20"/>
  <c r="BN94" i="20"/>
  <c r="O94" i="20"/>
  <c r="CM94" i="20"/>
  <c r="AW94" i="20"/>
  <c r="AL94" i="20"/>
  <c r="BX94" i="20"/>
  <c r="Y44" i="20"/>
  <c r="D94" i="20"/>
  <c r="CX94" i="20"/>
  <c r="T94" i="20"/>
  <c r="Z35" i="20"/>
  <c r="W34" i="20"/>
  <c r="AE33" i="20"/>
  <c r="CU94" i="20"/>
  <c r="CQ94" i="20"/>
  <c r="CP94" i="20"/>
  <c r="CH94" i="20"/>
  <c r="CI36" i="20"/>
  <c r="BL40" i="20"/>
  <c r="M45" i="20"/>
  <c r="AY47" i="20"/>
  <c r="AI94" i="20"/>
  <c r="BO43" i="20"/>
  <c r="AF94" i="20"/>
  <c r="R94" i="20"/>
  <c r="DC94" i="20"/>
  <c r="AN94" i="20"/>
  <c r="E38" i="20"/>
  <c r="F94" i="20"/>
  <c r="P94" i="20"/>
  <c r="AD94" i="20"/>
  <c r="CT94" i="20"/>
  <c r="BS94" i="20"/>
  <c r="AR94" i="20"/>
  <c r="CL94" i="20"/>
  <c r="BP94" i="20"/>
  <c r="BC94" i="20"/>
  <c r="CY94" i="20"/>
  <c r="BB94" i="20"/>
  <c r="AT94" i="20"/>
  <c r="CV94" i="20"/>
  <c r="BT94" i="20"/>
  <c r="CN94" i="20"/>
  <c r="BE40" i="20"/>
  <c r="CO94" i="20"/>
  <c r="CD94" i="20"/>
  <c r="BV94" i="20"/>
  <c r="H94" i="20"/>
  <c r="CW94" i="20"/>
  <c r="J94" i="20"/>
  <c r="CR94" i="20"/>
  <c r="BH94" i="20"/>
  <c r="AU42" i="20"/>
  <c r="CS94" i="20"/>
  <c r="CB35" i="20"/>
  <c r="BD94" i="20"/>
  <c r="BG45" i="20"/>
  <c r="BM46" i="20"/>
  <c r="CK29" i="20"/>
  <c r="S94" i="20"/>
  <c r="CZ94" i="20"/>
  <c r="BI31" i="20"/>
  <c r="BW34" i="20"/>
  <c r="DA94" i="20"/>
  <c r="CJ94" i="20"/>
  <c r="BA41" i="20"/>
  <c r="AZ94" i="20"/>
  <c r="DB94" i="20"/>
  <c r="AO94" i="20"/>
  <c r="I46" i="20"/>
  <c r="CC33" i="20"/>
  <c r="X94" i="20"/>
  <c r="AJ94" i="20"/>
  <c r="CE30" i="20"/>
  <c r="N94" i="20"/>
  <c r="L31" i="20"/>
  <c r="AM94" i="20"/>
  <c r="AB94" i="20"/>
  <c r="AP94" i="20"/>
  <c r="BQ38" i="20"/>
  <c r="BK37" i="20"/>
  <c r="BU44" i="20"/>
  <c r="JG37" i="1"/>
  <c r="AA39" i="20"/>
  <c r="CA39" i="20"/>
  <c r="NJ37" i="1"/>
  <c r="CH37" i="1"/>
  <c r="NG41" i="1"/>
  <c r="NI88" i="1"/>
  <c r="NJ90" i="1"/>
  <c r="NH41" i="1"/>
  <c r="MM41" i="1"/>
  <c r="GB41" i="1"/>
  <c r="JI41" i="1"/>
  <c r="KY41" i="1"/>
  <c r="GT41" i="1"/>
  <c r="EK41" i="1"/>
  <c r="AI41" i="1"/>
  <c r="MF41" i="1"/>
  <c r="JP41" i="1"/>
  <c r="GK41" i="1"/>
  <c r="AL41" i="1"/>
  <c r="DG41" i="1"/>
  <c r="ES41" i="1"/>
  <c r="BW41" i="1"/>
  <c r="NC41" i="1"/>
  <c r="CH90" i="1"/>
  <c r="CR41" i="1"/>
  <c r="MI41" i="1"/>
  <c r="P41" i="1"/>
  <c r="CJ41" i="1"/>
  <c r="HJ85" i="1"/>
  <c r="BI41" i="1"/>
  <c r="FZ41" i="1"/>
  <c r="HW88" i="1"/>
  <c r="KT41" i="1"/>
  <c r="JV41" i="1"/>
  <c r="W85" i="1"/>
  <c r="EP41" i="1"/>
  <c r="LS41" i="1"/>
  <c r="BA41" i="1"/>
  <c r="DI41" i="1"/>
  <c r="LW41" i="1"/>
  <c r="EI41" i="1"/>
  <c r="R41" i="1"/>
  <c r="KR41" i="1"/>
  <c r="JY41" i="1"/>
  <c r="DJ41" i="1"/>
  <c r="BC41" i="1"/>
  <c r="CY41" i="1"/>
  <c r="FV41" i="1"/>
  <c r="IO41" i="1"/>
  <c r="EU41" i="1"/>
  <c r="K41" i="1"/>
  <c r="EW41" i="1"/>
  <c r="KH41" i="1"/>
  <c r="HF41" i="1"/>
  <c r="MT41" i="1"/>
  <c r="EL41" i="1"/>
  <c r="AR41" i="1"/>
  <c r="KF41" i="1"/>
  <c r="KW41" i="1"/>
  <c r="FO41" i="1"/>
  <c r="AU41" i="1"/>
  <c r="IY41" i="1"/>
  <c r="MO41" i="1"/>
  <c r="GW41" i="1"/>
  <c r="MS41" i="1"/>
  <c r="IX41" i="1"/>
  <c r="HT41" i="1"/>
  <c r="LO41" i="1"/>
  <c r="FC41" i="1"/>
  <c r="Z41" i="1"/>
  <c r="EQ41" i="1"/>
  <c r="GN41" i="1"/>
  <c r="DX41" i="1"/>
  <c r="FW41" i="1"/>
  <c r="ER41" i="1"/>
  <c r="IW41" i="1"/>
  <c r="AB41" i="1"/>
  <c r="FQ41" i="1"/>
  <c r="DL41" i="1"/>
  <c r="MN41" i="1"/>
  <c r="EG41" i="1"/>
  <c r="CC41" i="1"/>
  <c r="LJ41" i="1"/>
  <c r="GE41" i="1"/>
  <c r="JN41" i="1"/>
  <c r="DR41" i="1"/>
  <c r="FD41" i="1"/>
  <c r="KN41" i="1"/>
  <c r="JK41" i="1"/>
  <c r="GQ41" i="1"/>
  <c r="AC41" i="1"/>
  <c r="AZ41" i="1"/>
  <c r="FP41" i="1"/>
  <c r="EF41" i="1"/>
  <c r="LY41" i="1"/>
  <c r="FH41" i="1"/>
  <c r="ME41" i="1"/>
  <c r="DC41" i="1"/>
  <c r="LE41" i="1"/>
  <c r="CE41" i="1"/>
  <c r="CI41" i="1"/>
  <c r="BN41" i="1"/>
  <c r="H88" i="1"/>
  <c r="FS41" i="1"/>
  <c r="FE41" i="1"/>
  <c r="GM41" i="1"/>
  <c r="MR41" i="1"/>
  <c r="IR41" i="1"/>
  <c r="DN41" i="1"/>
  <c r="LK41" i="1"/>
  <c r="T41" i="1"/>
  <c r="BK41" i="1"/>
  <c r="GS41" i="1"/>
  <c r="JG41" i="1"/>
  <c r="DQ41" i="1"/>
  <c r="MD41" i="1"/>
  <c r="EV41" i="1"/>
  <c r="HM41" i="1"/>
  <c r="EE41" i="1"/>
  <c r="CA86" i="1"/>
  <c r="LZ41" i="1"/>
  <c r="FJ41" i="1"/>
  <c r="AY41" i="1"/>
  <c r="KU41" i="1"/>
  <c r="KV41" i="1"/>
  <c r="AK41" i="1"/>
  <c r="AN41" i="1"/>
  <c r="HX41" i="1"/>
  <c r="KL41" i="1"/>
  <c r="JA41" i="1"/>
  <c r="EH41" i="1"/>
  <c r="BQ41" i="1"/>
  <c r="CZ41" i="1"/>
  <c r="MH41" i="1"/>
  <c r="CW41" i="1"/>
  <c r="HL41" i="1"/>
  <c r="LH41" i="1"/>
  <c r="AH41" i="1"/>
  <c r="LQ41" i="1"/>
  <c r="MA41" i="1"/>
  <c r="DY41" i="1"/>
  <c r="KK41" i="1"/>
  <c r="JH90" i="1"/>
  <c r="MV41" i="1"/>
  <c r="BT41" i="1"/>
  <c r="GD41" i="1"/>
  <c r="EA41" i="1"/>
  <c r="GH91" i="1"/>
  <c r="KD41" i="1"/>
  <c r="LU41" i="1"/>
  <c r="FF41" i="1"/>
  <c r="AE41" i="1"/>
  <c r="LI41" i="1"/>
  <c r="BV41" i="1"/>
  <c r="BY41" i="1"/>
  <c r="LR41" i="1"/>
  <c r="GG41" i="1"/>
  <c r="AF41" i="1"/>
  <c r="HD41" i="1"/>
  <c r="CK41" i="1"/>
  <c r="LM41" i="1"/>
  <c r="CM41" i="1"/>
  <c r="GU41" i="1"/>
  <c r="EY82" i="1"/>
  <c r="KX41" i="1"/>
  <c r="GY41" i="1"/>
  <c r="BM41" i="1"/>
  <c r="I41" i="1"/>
  <c r="Y41" i="1"/>
  <c r="F41" i="1"/>
  <c r="GP41" i="1"/>
  <c r="DP41" i="1"/>
  <c r="HS41" i="1"/>
  <c r="DM41" i="1"/>
  <c r="JM41" i="1"/>
  <c r="BH41" i="1"/>
  <c r="ED41" i="1"/>
  <c r="CQ41" i="1"/>
  <c r="JX41" i="1"/>
  <c r="DE41" i="1"/>
  <c r="NA41" i="1"/>
  <c r="E41" i="1"/>
  <c r="EJ41" i="1"/>
  <c r="EM41" i="1"/>
  <c r="EN41" i="1"/>
  <c r="FG41" i="1"/>
  <c r="AQ41" i="1"/>
  <c r="BD41" i="1"/>
  <c r="IU41" i="1"/>
  <c r="CG41" i="1"/>
  <c r="HQ41" i="1"/>
  <c r="KA41" i="1"/>
  <c r="AC76" i="20"/>
  <c r="KM41" i="1"/>
  <c r="MZ41" i="1"/>
  <c r="LG41" i="1"/>
  <c r="LC41" i="1"/>
  <c r="HR92" i="1"/>
  <c r="MC41" i="1"/>
  <c r="MQ41" i="1"/>
  <c r="CU41" i="1"/>
  <c r="JS41" i="1"/>
  <c r="GR41" i="1"/>
  <c r="BB41" i="1"/>
  <c r="U41" i="1"/>
  <c r="MG41" i="1"/>
  <c r="DH41" i="1"/>
  <c r="DW41" i="1"/>
  <c r="JD41" i="1"/>
  <c r="EC41" i="1"/>
  <c r="KB82" i="1"/>
  <c r="JB41" i="1"/>
  <c r="GZ41" i="1"/>
  <c r="EX41" i="1"/>
  <c r="AO41" i="1"/>
  <c r="FU41" i="1"/>
  <c r="LX41" i="1"/>
  <c r="FI41" i="1"/>
  <c r="S41" i="1"/>
  <c r="CT41" i="1"/>
  <c r="BG41" i="1"/>
  <c r="AG84" i="1"/>
  <c r="FA41" i="1"/>
  <c r="GL41" i="1"/>
  <c r="HU41" i="1"/>
  <c r="AS41" i="1"/>
  <c r="FM41" i="1"/>
  <c r="GF41" i="1"/>
  <c r="DO41" i="1"/>
  <c r="CL41" i="1"/>
  <c r="KZ41" i="1"/>
  <c r="HB41" i="1"/>
  <c r="BV93" i="20"/>
  <c r="IQ41" i="1"/>
  <c r="EZ41" i="1"/>
  <c r="FL41" i="1"/>
  <c r="JQ41" i="1"/>
  <c r="MW41" i="1"/>
  <c r="HA41" i="1"/>
  <c r="DU41" i="1"/>
  <c r="DZ41" i="1"/>
  <c r="MU41" i="1"/>
  <c r="KO41" i="1"/>
  <c r="JT41" i="1"/>
  <c r="BE41" i="1"/>
  <c r="AA41" i="1"/>
  <c r="JO89" i="1"/>
  <c r="Q41" i="1"/>
  <c r="AP41" i="1"/>
  <c r="IV41" i="1"/>
  <c r="DD41" i="1"/>
  <c r="BY76" i="20"/>
  <c r="CB41" i="1"/>
  <c r="MY41" i="1"/>
  <c r="MB41" i="1"/>
  <c r="AV41" i="1"/>
  <c r="AD92" i="1"/>
  <c r="JE41" i="1"/>
  <c r="L41" i="1"/>
  <c r="DT41" i="1"/>
  <c r="JW41" i="1"/>
  <c r="KS41" i="1"/>
  <c r="MK41" i="1"/>
  <c r="X41" i="1"/>
  <c r="GV84" i="1"/>
  <c r="KG41" i="1"/>
  <c r="GC41" i="1"/>
  <c r="DA41" i="1"/>
  <c r="GI41" i="1"/>
  <c r="DV41" i="1"/>
  <c r="LL41" i="1"/>
  <c r="LN41" i="1"/>
  <c r="CO41" i="1"/>
  <c r="LD41" i="1"/>
  <c r="AM41" i="1"/>
  <c r="HV41" i="1"/>
  <c r="BU41" i="1"/>
  <c r="M41" i="1"/>
  <c r="HH41" i="1"/>
  <c r="J41" i="1"/>
  <c r="BO41" i="1"/>
  <c r="JF41" i="1"/>
  <c r="CF41" i="1"/>
  <c r="V41" i="1"/>
  <c r="LP41" i="1"/>
  <c r="FY41" i="1"/>
  <c r="BR41" i="1"/>
  <c r="CX41" i="1"/>
  <c r="MP41" i="1"/>
  <c r="IM86" i="1"/>
  <c r="KE41" i="1"/>
  <c r="LA41" i="1"/>
  <c r="BF41" i="1"/>
  <c r="HP41" i="1"/>
  <c r="AW41" i="1"/>
  <c r="MX41" i="1"/>
  <c r="DS41" i="1"/>
  <c r="HO41" i="1"/>
  <c r="HG41" i="1"/>
  <c r="KJ41" i="1"/>
  <c r="EO41" i="1"/>
  <c r="CV89" i="1"/>
  <c r="FN81" i="1"/>
  <c r="DK41" i="1"/>
  <c r="D41" i="1"/>
  <c r="BP41" i="1"/>
  <c r="HI41" i="1"/>
  <c r="JR41" i="1"/>
  <c r="FX41" i="1"/>
  <c r="GA41" i="1"/>
  <c r="G41" i="1"/>
  <c r="HE41" i="1"/>
  <c r="LB41" i="1"/>
  <c r="HK41" i="1"/>
  <c r="LT41" i="1"/>
  <c r="JC41" i="1"/>
  <c r="IL41" i="1"/>
  <c r="BX41" i="1"/>
  <c r="JJ41" i="1"/>
  <c r="KC41" i="1"/>
  <c r="KQ78" i="1"/>
  <c r="GJ41" i="1"/>
  <c r="IA41" i="1"/>
  <c r="BJ41" i="1"/>
  <c r="HN41" i="1"/>
  <c r="IN41" i="1"/>
  <c r="FT79" i="1"/>
  <c r="NB41" i="1"/>
  <c r="IZ74" i="1"/>
  <c r="DB78" i="1"/>
  <c r="BZ41" i="1"/>
  <c r="LF41" i="1"/>
  <c r="JZ41" i="1"/>
  <c r="IT41" i="1"/>
  <c r="O77" i="1"/>
  <c r="CP41" i="1"/>
  <c r="BS76" i="1"/>
  <c r="BL81" i="1"/>
  <c r="KP41" i="1"/>
  <c r="IG41" i="1"/>
  <c r="CN74" i="1"/>
  <c r="AX75" i="1"/>
  <c r="IF41" i="1"/>
  <c r="HY41" i="1"/>
  <c r="JU73" i="1"/>
  <c r="AT41" i="1"/>
  <c r="HZ41" i="1"/>
  <c r="GO75" i="1"/>
  <c r="IS76" i="1"/>
  <c r="ID41" i="1"/>
  <c r="MJ41" i="1"/>
  <c r="DF41" i="1"/>
  <c r="IP91" i="1"/>
  <c r="IH41" i="1"/>
  <c r="GX41" i="1"/>
  <c r="ML41" i="1"/>
  <c r="AJ79" i="1"/>
  <c r="LV41" i="1"/>
  <c r="FB73" i="1"/>
  <c r="IK41" i="1"/>
  <c r="IJ41" i="1"/>
  <c r="II41" i="1"/>
  <c r="IC41" i="1"/>
  <c r="N41" i="1"/>
  <c r="HC41" i="1"/>
  <c r="FK41" i="1"/>
  <c r="EB41" i="1"/>
  <c r="CS41" i="1"/>
  <c r="IB41" i="1"/>
  <c r="JL80" i="1"/>
  <c r="C41" i="1"/>
  <c r="IE41" i="1"/>
  <c r="FR41" i="1"/>
  <c r="CD80" i="1"/>
  <c r="CS43" i="20"/>
  <c r="CB82" i="20"/>
  <c r="AB43" i="20"/>
  <c r="DB43" i="20"/>
  <c r="AI43" i="20"/>
  <c r="CM43" i="20"/>
  <c r="AR43" i="20"/>
  <c r="BG77" i="20"/>
  <c r="M81" i="20"/>
  <c r="K94" i="20"/>
  <c r="CX43" i="20"/>
  <c r="D43" i="20"/>
  <c r="AG80" i="20"/>
  <c r="Z82" i="20"/>
  <c r="AQ43" i="20"/>
  <c r="CU43" i="20"/>
  <c r="CZ43" i="20"/>
  <c r="CA92" i="20"/>
  <c r="AW43" i="20"/>
  <c r="BW78" i="20"/>
  <c r="BZ43" i="20"/>
  <c r="T43" i="20"/>
  <c r="AE91" i="20"/>
  <c r="AA92" i="20"/>
  <c r="CC91" i="20"/>
  <c r="CF43" i="20"/>
  <c r="CK80" i="20"/>
  <c r="CP43" i="20"/>
  <c r="AT43" i="20"/>
  <c r="BI86" i="20"/>
  <c r="BQ90" i="20"/>
  <c r="E90" i="20"/>
  <c r="N43" i="20"/>
  <c r="AN43" i="20"/>
  <c r="I87" i="20"/>
  <c r="BR43" i="20"/>
  <c r="BE93" i="20"/>
  <c r="R43" i="20"/>
  <c r="U83" i="20"/>
  <c r="BK43" i="20"/>
  <c r="DA43" i="20"/>
  <c r="CO43" i="20"/>
  <c r="AO43" i="20"/>
  <c r="AK43" i="20"/>
  <c r="CT43" i="20"/>
  <c r="J43" i="20"/>
  <c r="CY43" i="20"/>
  <c r="CV43" i="20"/>
  <c r="BT43" i="20"/>
  <c r="CR43" i="20"/>
  <c r="CL43" i="20"/>
  <c r="W78" i="20"/>
  <c r="G79" i="20"/>
  <c r="BU88" i="20"/>
  <c r="BX43" i="20"/>
  <c r="CD43" i="20"/>
  <c r="BO94" i="20"/>
  <c r="BC43" i="20"/>
  <c r="AF43" i="20"/>
  <c r="CE75" i="20"/>
  <c r="BM87" i="20"/>
  <c r="O43" i="20"/>
  <c r="CJ43" i="20"/>
  <c r="CN43" i="20"/>
  <c r="AX43" i="20"/>
  <c r="BH43" i="20"/>
  <c r="DC43" i="20"/>
  <c r="Q77" i="20"/>
  <c r="P43" i="20"/>
  <c r="BA81" i="20"/>
  <c r="BL43" i="20"/>
  <c r="AP43" i="20"/>
  <c r="BS43" i="20"/>
  <c r="AL43" i="20"/>
  <c r="CG84" i="20"/>
  <c r="X43" i="20"/>
  <c r="AU84" i="20"/>
  <c r="AJ43" i="20"/>
  <c r="BB43" i="20"/>
  <c r="AM43" i="20"/>
  <c r="AH43" i="20"/>
  <c r="BF43" i="20"/>
  <c r="BJ43" i="20"/>
  <c r="AD43" i="20"/>
  <c r="F43" i="20"/>
  <c r="BN43" i="20"/>
  <c r="CW43" i="20"/>
  <c r="BP43" i="20"/>
  <c r="V43" i="20"/>
  <c r="CQ43" i="20"/>
  <c r="AV75" i="20"/>
  <c r="Y88" i="20"/>
  <c r="CH43" i="20"/>
  <c r="BD43" i="20"/>
  <c r="H43" i="20"/>
  <c r="AZ43" i="20"/>
  <c r="AY83" i="20"/>
  <c r="L86" i="20"/>
  <c r="S43" i="20"/>
  <c r="AS85" i="20"/>
  <c r="KI83" i="1"/>
  <c r="ET83" i="1"/>
  <c r="CI85" i="20"/>
  <c r="NG91" i="1"/>
  <c r="NF39" i="1"/>
  <c r="NH42" i="1"/>
  <c r="NJ29" i="1"/>
  <c r="NI91" i="1"/>
  <c r="HE91" i="1"/>
  <c r="MW91" i="1"/>
  <c r="LL91" i="1"/>
  <c r="IH91" i="1"/>
  <c r="LE91" i="1"/>
  <c r="JP91" i="1"/>
  <c r="FD91" i="1"/>
  <c r="JY91" i="1"/>
  <c r="DI91" i="1"/>
  <c r="T91" i="1"/>
  <c r="LY91" i="1"/>
  <c r="MO91" i="1"/>
  <c r="BI91" i="1"/>
  <c r="NA91" i="1"/>
  <c r="CT91" i="1"/>
  <c r="MK91" i="1"/>
  <c r="KF91" i="1"/>
  <c r="AC91" i="1"/>
  <c r="DE91" i="1"/>
  <c r="FE91" i="1"/>
  <c r="CD38" i="1"/>
  <c r="AO91" i="1"/>
  <c r="DA91" i="1"/>
  <c r="FU91" i="1"/>
  <c r="FL91" i="1"/>
  <c r="BH91" i="1"/>
  <c r="DL91" i="1"/>
  <c r="BR93" i="20"/>
  <c r="IM43" i="1"/>
  <c r="BW91" i="1"/>
  <c r="DU91" i="1"/>
  <c r="ES91" i="1"/>
  <c r="IR91" i="1"/>
  <c r="LS91" i="1"/>
  <c r="HD91" i="1"/>
  <c r="EO91" i="1"/>
  <c r="LO91" i="1"/>
  <c r="IP41" i="1"/>
  <c r="KJ91" i="1"/>
  <c r="GA91" i="1"/>
  <c r="DT91" i="1"/>
  <c r="CS91" i="1"/>
  <c r="LH91" i="1"/>
  <c r="FH91" i="1"/>
  <c r="DO91" i="1"/>
  <c r="GB91" i="1"/>
  <c r="CC91" i="1"/>
  <c r="CZ91" i="1"/>
  <c r="D91" i="1"/>
  <c r="BS91" i="1"/>
  <c r="ME91" i="1"/>
  <c r="GN91" i="1"/>
  <c r="BU91" i="1"/>
  <c r="KA91" i="1"/>
  <c r="GJ91" i="1"/>
  <c r="EJ91" i="1"/>
  <c r="I39" i="1"/>
  <c r="KN91" i="1"/>
  <c r="EU91" i="1"/>
  <c r="GZ91" i="1"/>
  <c r="LW91" i="1"/>
  <c r="FX91" i="1"/>
  <c r="AA91" i="1"/>
  <c r="KM91" i="1"/>
  <c r="MA91" i="1"/>
  <c r="EV91" i="1"/>
  <c r="MV91" i="1"/>
  <c r="EI91" i="1"/>
  <c r="AN91" i="1"/>
  <c r="AR91" i="1"/>
  <c r="LD91" i="1"/>
  <c r="AU91" i="1"/>
  <c r="EM91" i="1"/>
  <c r="GW44" i="1"/>
  <c r="AE91" i="1"/>
  <c r="MF91" i="1"/>
  <c r="MZ91" i="1"/>
  <c r="EQ91" i="1"/>
  <c r="DX91" i="1"/>
  <c r="LT91" i="1"/>
  <c r="CX91" i="1"/>
  <c r="DM91" i="1"/>
  <c r="CQ91" i="1"/>
  <c r="BG34" i="20"/>
  <c r="CJ91" i="1"/>
  <c r="DC91" i="1"/>
  <c r="MU91" i="1"/>
  <c r="MD91" i="1"/>
  <c r="KE91" i="1"/>
  <c r="BX91" i="1"/>
  <c r="EA91" i="1"/>
  <c r="DP91" i="1"/>
  <c r="GD91" i="1"/>
  <c r="MI91" i="1"/>
  <c r="JW91" i="1"/>
  <c r="DH91" i="1"/>
  <c r="HG91" i="1"/>
  <c r="LQ91" i="1"/>
  <c r="BZ91" i="1"/>
  <c r="MG91" i="1"/>
  <c r="BG91" i="1"/>
  <c r="DV91" i="1"/>
  <c r="CH91" i="1"/>
  <c r="AI91" i="1"/>
  <c r="CR91" i="1"/>
  <c r="FK91" i="1"/>
  <c r="BV91" i="1"/>
  <c r="CE91" i="1"/>
  <c r="CY91" i="1"/>
  <c r="DG91" i="1"/>
  <c r="HF91" i="1"/>
  <c r="DR91" i="1"/>
  <c r="KS91" i="1"/>
  <c r="LB91" i="1"/>
  <c r="EN91" i="1"/>
  <c r="AZ91" i="1"/>
  <c r="AS91" i="1"/>
  <c r="FO91" i="1"/>
  <c r="AW91" i="1"/>
  <c r="MY91" i="1"/>
  <c r="HC42" i="1"/>
  <c r="GQ91" i="1"/>
  <c r="FS91" i="1"/>
  <c r="AX91" i="1"/>
  <c r="LV91" i="1"/>
  <c r="AQ91" i="1"/>
  <c r="BJ91" i="1"/>
  <c r="LR91" i="1"/>
  <c r="KV91" i="1"/>
  <c r="CK91" i="1"/>
  <c r="MT91" i="1"/>
  <c r="LC91" i="1"/>
  <c r="CF91" i="1"/>
  <c r="MQ91" i="1"/>
  <c r="BF91" i="1"/>
  <c r="DN91" i="1"/>
  <c r="BO91" i="1"/>
  <c r="MM91" i="1"/>
  <c r="CN91" i="1"/>
  <c r="BN91" i="1"/>
  <c r="BK91" i="1"/>
  <c r="DJ91" i="1"/>
  <c r="BT35" i="1"/>
  <c r="EE91" i="1"/>
  <c r="NC91" i="1"/>
  <c r="EG91" i="1"/>
  <c r="DS91" i="1"/>
  <c r="DD91" i="1"/>
  <c r="CV33" i="1"/>
  <c r="ER91" i="1"/>
  <c r="CG32" i="20"/>
  <c r="KT91" i="1"/>
  <c r="MB91" i="1"/>
  <c r="DK91" i="1"/>
  <c r="CL91" i="1"/>
  <c r="EY91" i="1"/>
  <c r="LG91" i="1"/>
  <c r="BQ93" i="20"/>
  <c r="BD91" i="1"/>
  <c r="CM91" i="1"/>
  <c r="CA43" i="1"/>
  <c r="FV91" i="1"/>
  <c r="KK91" i="1"/>
  <c r="FW91" i="1"/>
  <c r="CP91" i="1"/>
  <c r="FZ91" i="1"/>
  <c r="KO91" i="1"/>
  <c r="DW91" i="1"/>
  <c r="FG91" i="1"/>
  <c r="KZ91" i="1"/>
  <c r="E91" i="1"/>
  <c r="EH91" i="1"/>
  <c r="CB91" i="1"/>
  <c r="EW91" i="1"/>
  <c r="FJ91" i="1"/>
  <c r="HV91" i="1"/>
  <c r="LU91" i="1"/>
  <c r="JI91" i="1"/>
  <c r="MH91" i="1"/>
  <c r="MX91" i="1"/>
  <c r="BY91" i="1"/>
  <c r="CU91" i="1"/>
  <c r="Y91" i="1"/>
  <c r="NB91" i="1"/>
  <c r="DY91" i="1"/>
  <c r="HT91" i="1"/>
  <c r="ED91" i="1"/>
  <c r="GK91" i="1"/>
  <c r="LP91" i="1"/>
  <c r="GT91" i="1"/>
  <c r="LZ91" i="1"/>
  <c r="EF91" i="1"/>
  <c r="LJ91" i="1"/>
  <c r="EP91" i="1"/>
  <c r="JH91" i="1"/>
  <c r="FI91" i="1"/>
  <c r="M91" i="1"/>
  <c r="EK91" i="1"/>
  <c r="FB91" i="1"/>
  <c r="BM91" i="1"/>
  <c r="LA91" i="1"/>
  <c r="FY91" i="1"/>
  <c r="EC91" i="1"/>
  <c r="HU91" i="1"/>
  <c r="FF91" i="1"/>
  <c r="LX91" i="1"/>
  <c r="EB91" i="1"/>
  <c r="MR91" i="1"/>
  <c r="BE91" i="1"/>
  <c r="DF91" i="1"/>
  <c r="JE91" i="1"/>
  <c r="MP91" i="1"/>
  <c r="JX91" i="1"/>
  <c r="LF91" i="1"/>
  <c r="LI91" i="1"/>
  <c r="ML91" i="1"/>
  <c r="DZ91" i="1"/>
  <c r="FN91" i="1"/>
  <c r="FR91" i="1"/>
  <c r="MJ91" i="1"/>
  <c r="P42" i="1"/>
  <c r="AG44" i="1"/>
  <c r="AB91" i="1"/>
  <c r="DQ91" i="1"/>
  <c r="EL91" i="1"/>
  <c r="JN33" i="1"/>
  <c r="GP91" i="1"/>
  <c r="L91" i="1"/>
  <c r="GX91" i="1"/>
  <c r="BP91" i="1"/>
  <c r="MN91" i="1"/>
  <c r="JU40" i="1"/>
  <c r="S91" i="1"/>
  <c r="GI91" i="1"/>
  <c r="HH91" i="1"/>
  <c r="LK91" i="1"/>
  <c r="KP91" i="1"/>
  <c r="HA91" i="1"/>
  <c r="KC91" i="1"/>
  <c r="KD91" i="1"/>
  <c r="HP91" i="1"/>
  <c r="KR91" i="1"/>
  <c r="AM91" i="1"/>
  <c r="GH41" i="1"/>
  <c r="JO91" i="1"/>
  <c r="X91" i="1"/>
  <c r="ET27" i="1"/>
  <c r="GE91" i="1"/>
  <c r="GL91" i="1"/>
  <c r="IW91" i="1"/>
  <c r="HY91" i="1"/>
  <c r="W31" i="1"/>
  <c r="JG29" i="1"/>
  <c r="JB91" i="1"/>
  <c r="IA91" i="1"/>
  <c r="BQ91" i="1"/>
  <c r="IZ91" i="1"/>
  <c r="KG91" i="1"/>
  <c r="AH91" i="1"/>
  <c r="C91" i="1"/>
  <c r="F91" i="1"/>
  <c r="GM91" i="1"/>
  <c r="LM91" i="1"/>
  <c r="G91" i="1"/>
  <c r="BL46" i="1"/>
  <c r="FP91" i="1"/>
  <c r="BA91" i="1"/>
  <c r="IC91" i="1"/>
  <c r="KU91" i="1"/>
  <c r="GC91" i="1"/>
  <c r="N91" i="1"/>
  <c r="AT91" i="1"/>
  <c r="AV91" i="1"/>
  <c r="IX91" i="1"/>
  <c r="AD28" i="1"/>
  <c r="KH91" i="1"/>
  <c r="HI91" i="1"/>
  <c r="BR91" i="1"/>
  <c r="GU91" i="1"/>
  <c r="IN91" i="1"/>
  <c r="AL91" i="1"/>
  <c r="GV91" i="1"/>
  <c r="JF91" i="1"/>
  <c r="KW91" i="1"/>
  <c r="HK91" i="1"/>
  <c r="BB91" i="1"/>
  <c r="IK91" i="1"/>
  <c r="JC91" i="1"/>
  <c r="HZ91" i="1"/>
  <c r="HX91" i="1"/>
  <c r="GS91" i="1"/>
  <c r="GY91" i="1"/>
  <c r="J91" i="1"/>
  <c r="AP91" i="1"/>
  <c r="AJ32" i="1"/>
  <c r="JJ91" i="1"/>
  <c r="HO91" i="1"/>
  <c r="H91" i="1"/>
  <c r="Z91" i="1"/>
  <c r="JL91" i="1"/>
  <c r="JR91" i="1"/>
  <c r="IE91" i="1"/>
  <c r="IS35" i="1"/>
  <c r="V91" i="1"/>
  <c r="FC36" i="1"/>
  <c r="KB30" i="1"/>
  <c r="GG91" i="1"/>
  <c r="JA27" i="1"/>
  <c r="R91" i="1"/>
  <c r="FT34" i="1"/>
  <c r="HJ31" i="1"/>
  <c r="MC91" i="1"/>
  <c r="IV91" i="1"/>
  <c r="ID91" i="1"/>
  <c r="IT91" i="1"/>
  <c r="HL91" i="1"/>
  <c r="II91" i="1"/>
  <c r="JD91" i="1"/>
  <c r="AF91" i="1"/>
  <c r="HN91" i="1"/>
  <c r="HM91" i="1"/>
  <c r="CO40" i="1"/>
  <c r="IQ91" i="1"/>
  <c r="FM46" i="1"/>
  <c r="GF91" i="1"/>
  <c r="CW91" i="1"/>
  <c r="IY91" i="1"/>
  <c r="GR91" i="1"/>
  <c r="IJ91" i="1"/>
  <c r="KX91" i="1"/>
  <c r="JV91" i="1"/>
  <c r="CG91" i="1"/>
  <c r="GO32" i="1"/>
  <c r="IU91" i="1"/>
  <c r="JQ91" i="1"/>
  <c r="HB91" i="1"/>
  <c r="HR28" i="1"/>
  <c r="AY34" i="1"/>
  <c r="KI36" i="1"/>
  <c r="KY91" i="1"/>
  <c r="K91" i="1"/>
  <c r="JK38" i="1"/>
  <c r="CI29" i="1"/>
  <c r="JM91" i="1"/>
  <c r="JZ91" i="1"/>
  <c r="IB91" i="1"/>
  <c r="LN91" i="1"/>
  <c r="O91" i="1"/>
  <c r="HS91" i="1"/>
  <c r="JS91" i="1"/>
  <c r="BC91" i="1"/>
  <c r="MS91" i="1"/>
  <c r="U91" i="1"/>
  <c r="HQ91" i="1"/>
  <c r="EZ91" i="1"/>
  <c r="AK91" i="1"/>
  <c r="FQ91" i="1"/>
  <c r="JT91" i="1"/>
  <c r="IL91" i="1"/>
  <c r="Q91" i="1"/>
  <c r="IF91" i="1"/>
  <c r="FA91" i="1"/>
  <c r="HW91" i="1"/>
  <c r="EX30" i="1"/>
  <c r="IG91" i="1"/>
  <c r="KL91" i="1"/>
  <c r="IO91" i="1"/>
  <c r="I33" i="20"/>
  <c r="BX93" i="20"/>
  <c r="Q36" i="20"/>
  <c r="AH93" i="20"/>
  <c r="AW93" i="20"/>
  <c r="BC93" i="20"/>
  <c r="F93" i="20"/>
  <c r="DB93" i="20"/>
  <c r="K30" i="20"/>
  <c r="BL93" i="20"/>
  <c r="AV38" i="20"/>
  <c r="AR93" i="20"/>
  <c r="BW37" i="20"/>
  <c r="M34" i="20"/>
  <c r="CQ93" i="20"/>
  <c r="BD93" i="20"/>
  <c r="AL93" i="20"/>
  <c r="V93" i="20"/>
  <c r="DA93" i="20"/>
  <c r="AI93" i="20"/>
  <c r="BA36" i="20"/>
  <c r="CD93" i="20"/>
  <c r="BU45" i="20"/>
  <c r="BK44" i="20"/>
  <c r="AB93" i="20"/>
  <c r="BT93" i="20"/>
  <c r="BP93" i="20"/>
  <c r="CW93" i="20"/>
  <c r="CP93" i="20"/>
  <c r="CC35" i="20"/>
  <c r="AO93" i="20"/>
  <c r="E41" i="20"/>
  <c r="O93" i="20"/>
  <c r="D93" i="20"/>
  <c r="AE35" i="20"/>
  <c r="AJ93" i="20"/>
  <c r="BZ93" i="20"/>
  <c r="CE42" i="20"/>
  <c r="CT93" i="20"/>
  <c r="AY48" i="20"/>
  <c r="H93" i="20"/>
  <c r="CU93" i="20"/>
  <c r="Z40" i="20"/>
  <c r="CB40" i="20"/>
  <c r="BH93" i="20"/>
  <c r="AT93" i="20"/>
  <c r="AP93" i="20"/>
  <c r="AF93" i="20"/>
  <c r="T93" i="20"/>
  <c r="CV93" i="20"/>
  <c r="CH93" i="20"/>
  <c r="CS93" i="20"/>
  <c r="CR93" i="20"/>
  <c r="AC42" i="20"/>
  <c r="W37" i="20"/>
  <c r="CX93" i="20"/>
  <c r="BM33" i="20"/>
  <c r="N93" i="20"/>
  <c r="L46" i="20"/>
  <c r="BS93" i="20"/>
  <c r="CN93" i="20"/>
  <c r="BI46" i="20"/>
  <c r="AA31" i="20"/>
  <c r="AQ93" i="20"/>
  <c r="CM93" i="20"/>
  <c r="CY93" i="20"/>
  <c r="AN93" i="20"/>
  <c r="G44" i="20"/>
  <c r="U48" i="20"/>
  <c r="BJ93" i="20"/>
  <c r="DC93" i="20"/>
  <c r="BO30" i="20"/>
  <c r="J93" i="20"/>
  <c r="BF93" i="20"/>
  <c r="CL93" i="20"/>
  <c r="P93" i="20"/>
  <c r="R93" i="20"/>
  <c r="AX93" i="20"/>
  <c r="BE43" i="20"/>
  <c r="X93" i="20"/>
  <c r="BY29" i="20"/>
  <c r="CJ93" i="20"/>
  <c r="CO93" i="20"/>
  <c r="AM93" i="20"/>
  <c r="S93" i="20"/>
  <c r="CA31" i="20"/>
  <c r="CI38" i="20"/>
  <c r="CF93" i="20"/>
  <c r="Y45" i="20"/>
  <c r="AZ93" i="20"/>
  <c r="AD93" i="20"/>
  <c r="AS29" i="20"/>
  <c r="BN93" i="20"/>
  <c r="BB93" i="20"/>
  <c r="AK93" i="20"/>
  <c r="BV43" i="20"/>
  <c r="CZ93" i="20"/>
  <c r="AG39" i="20"/>
  <c r="KQ37" i="1"/>
  <c r="DB37" i="1"/>
  <c r="CK39" i="20"/>
  <c r="NG75" i="1"/>
  <c r="NJ45" i="1"/>
  <c r="NF75" i="1"/>
  <c r="NI28" i="1"/>
  <c r="NH39" i="1"/>
  <c r="CG35" i="20"/>
  <c r="JF75" i="1"/>
  <c r="HQ38" i="1"/>
  <c r="AJ77" i="20"/>
  <c r="JJ43" i="1"/>
  <c r="CI45" i="1"/>
  <c r="IZ44" i="1"/>
  <c r="CD43" i="1"/>
  <c r="BV75" i="1"/>
  <c r="P77" i="20"/>
  <c r="FT42" i="1"/>
  <c r="DB77" i="20"/>
  <c r="CF77" i="20"/>
  <c r="GO41" i="1"/>
  <c r="GI75" i="1"/>
  <c r="GV46" i="1"/>
  <c r="CN44" i="1"/>
  <c r="AJ42" i="1"/>
  <c r="AC38" i="1"/>
  <c r="BH77" i="20"/>
  <c r="AG46" i="1"/>
  <c r="KI40" i="1"/>
  <c r="BD77" i="20"/>
  <c r="BL77" i="20"/>
  <c r="AX41" i="1"/>
  <c r="CJ77" i="20"/>
  <c r="EX75" i="1"/>
  <c r="JB75" i="1"/>
  <c r="MF75" i="1"/>
  <c r="O39" i="1"/>
  <c r="R75" i="1"/>
  <c r="CJ75" i="1"/>
  <c r="K75" i="1"/>
  <c r="ID75" i="1"/>
  <c r="BA75" i="1"/>
  <c r="IR75" i="1"/>
  <c r="JS75" i="1"/>
  <c r="IP75" i="1"/>
  <c r="DG75" i="1"/>
  <c r="HD75" i="1"/>
  <c r="MX75" i="1"/>
  <c r="LY75" i="1"/>
  <c r="HH75" i="1"/>
  <c r="FU75" i="1"/>
  <c r="CR75" i="1"/>
  <c r="CM75" i="1"/>
  <c r="IT75" i="1"/>
  <c r="M75" i="1"/>
  <c r="HO75" i="1"/>
  <c r="KR75" i="1"/>
  <c r="CT75" i="1"/>
  <c r="HS75" i="1"/>
  <c r="HF75" i="1"/>
  <c r="BT75" i="1"/>
  <c r="LO75" i="1"/>
  <c r="BL30" i="1"/>
  <c r="CC75" i="1"/>
  <c r="IF75" i="1"/>
  <c r="MO75" i="1"/>
  <c r="DO75" i="1"/>
  <c r="DL75" i="1"/>
  <c r="HJ27" i="1"/>
  <c r="EV75" i="1"/>
  <c r="IQ75" i="1"/>
  <c r="FY75" i="1"/>
  <c r="CP75" i="1"/>
  <c r="EE75" i="1"/>
  <c r="HM75" i="1"/>
  <c r="DM75" i="1"/>
  <c r="KY75" i="1"/>
  <c r="KT75" i="1"/>
  <c r="AK75" i="1"/>
  <c r="G75" i="1"/>
  <c r="II75" i="1"/>
  <c r="KB33" i="1"/>
  <c r="BU75" i="1"/>
  <c r="KV75" i="1"/>
  <c r="CZ75" i="1"/>
  <c r="LQ75" i="1"/>
  <c r="BK75" i="1"/>
  <c r="Y75" i="1"/>
  <c r="KN75" i="1"/>
  <c r="CV75" i="1"/>
  <c r="IW75" i="1"/>
  <c r="NC75" i="1"/>
  <c r="LP75" i="1"/>
  <c r="JW75" i="1"/>
  <c r="AL75" i="1"/>
  <c r="FN75" i="1"/>
  <c r="IN75" i="1"/>
  <c r="EP75" i="1"/>
  <c r="IC75" i="1"/>
  <c r="LR75" i="1"/>
  <c r="GT75" i="1"/>
  <c r="JK75" i="1"/>
  <c r="MI75" i="1"/>
  <c r="KF75" i="1"/>
  <c r="DB34" i="1"/>
  <c r="EL75" i="1"/>
  <c r="HG75" i="1"/>
  <c r="KG75" i="1"/>
  <c r="H28" i="1"/>
  <c r="HY75" i="1"/>
  <c r="LG75" i="1"/>
  <c r="JC75" i="1"/>
  <c r="EI75" i="1"/>
  <c r="JZ75" i="1"/>
  <c r="GN75" i="1"/>
  <c r="C75" i="1"/>
  <c r="LV75" i="1"/>
  <c r="IO31" i="1"/>
  <c r="MD75" i="1"/>
  <c r="FW75" i="1"/>
  <c r="KK75" i="1"/>
  <c r="MJ75" i="1"/>
  <c r="Z75" i="1"/>
  <c r="JA75" i="1"/>
  <c r="IG75" i="1"/>
  <c r="JM75" i="1"/>
  <c r="DU75" i="1"/>
  <c r="GZ75" i="1"/>
  <c r="AR75" i="1"/>
  <c r="HE75" i="1"/>
  <c r="HA75" i="1"/>
  <c r="FV75" i="1"/>
  <c r="LM75" i="1"/>
  <c r="GP75" i="1"/>
  <c r="FI75" i="1"/>
  <c r="FX75" i="1"/>
  <c r="MB75" i="1"/>
  <c r="EF75" i="1"/>
  <c r="GR75" i="1"/>
  <c r="KQ34" i="1"/>
  <c r="JN36" i="1"/>
  <c r="IA75" i="1"/>
  <c r="FE75" i="1"/>
  <c r="CH75" i="1"/>
  <c r="FS75" i="1"/>
  <c r="LS75" i="1"/>
  <c r="BF75" i="1"/>
  <c r="MR75" i="1"/>
  <c r="KU75" i="1"/>
  <c r="EM75" i="1"/>
  <c r="CG75" i="1"/>
  <c r="IU75" i="1"/>
  <c r="FK75" i="1"/>
  <c r="ED75" i="1"/>
  <c r="DV75" i="1"/>
  <c r="HR75" i="1"/>
  <c r="EZ75" i="1"/>
  <c r="FR75" i="1"/>
  <c r="IX75" i="1"/>
  <c r="FD75" i="1"/>
  <c r="FO75" i="1"/>
  <c r="FZ75" i="1"/>
  <c r="GB75" i="1"/>
  <c r="DQ75" i="1"/>
  <c r="GE75" i="1"/>
  <c r="LU75" i="1"/>
  <c r="MU75" i="1"/>
  <c r="EO75" i="1"/>
  <c r="BQ75" i="1"/>
  <c r="LZ75" i="1"/>
  <c r="KD75" i="1"/>
  <c r="FG75" i="1"/>
  <c r="DS75" i="1"/>
  <c r="KP75" i="1"/>
  <c r="KS75" i="1"/>
  <c r="CB75" i="1"/>
  <c r="BW75" i="1"/>
  <c r="EU32" i="1"/>
  <c r="FB40" i="1"/>
  <c r="CW75" i="1"/>
  <c r="IB75" i="1"/>
  <c r="CY75" i="1"/>
  <c r="U75" i="1"/>
  <c r="BM75" i="1"/>
  <c r="AY75" i="1"/>
  <c r="JQ75" i="1"/>
  <c r="LI75" i="1"/>
  <c r="DT75" i="1"/>
  <c r="AH75" i="1"/>
  <c r="HC39" i="1"/>
  <c r="BE75" i="1"/>
  <c r="HX28" i="1"/>
  <c r="KM75" i="1"/>
  <c r="GY75" i="1"/>
  <c r="EN75" i="1"/>
  <c r="AW75" i="1"/>
  <c r="MQ75" i="1"/>
  <c r="BD75" i="1"/>
  <c r="KZ75" i="1"/>
  <c r="EQ75" i="1"/>
  <c r="CU36" i="1"/>
  <c r="GQ75" i="1"/>
  <c r="BY75" i="1"/>
  <c r="BX75" i="1"/>
  <c r="ES75" i="1"/>
  <c r="GJ75" i="1"/>
  <c r="AF75" i="1"/>
  <c r="CL75" i="1"/>
  <c r="AO75" i="1"/>
  <c r="GF75" i="1"/>
  <c r="JT75" i="1"/>
  <c r="CQ75" i="1"/>
  <c r="ER75" i="1"/>
  <c r="EA75" i="1"/>
  <c r="GS75" i="1"/>
  <c r="FJ75" i="1"/>
  <c r="JY75" i="1"/>
  <c r="BH75" i="1"/>
  <c r="FF75" i="1"/>
  <c r="CA75" i="1"/>
  <c r="LB75" i="1"/>
  <c r="JR75" i="1"/>
  <c r="LW75" i="1"/>
  <c r="HN75" i="1"/>
  <c r="LA75" i="1"/>
  <c r="IM75" i="1"/>
  <c r="EY33" i="1"/>
  <c r="AP75" i="1"/>
  <c r="IJ75" i="1"/>
  <c r="CF75" i="1"/>
  <c r="L75" i="1"/>
  <c r="DJ75" i="1"/>
  <c r="F75" i="1"/>
  <c r="DE75" i="1"/>
  <c r="AS75" i="1"/>
  <c r="AE75" i="1"/>
  <c r="ME75" i="1"/>
  <c r="CE75" i="1"/>
  <c r="KA75" i="1"/>
  <c r="DZ75" i="1"/>
  <c r="EW75" i="1"/>
  <c r="DN75" i="1"/>
  <c r="LT75" i="1"/>
  <c r="MG75" i="1"/>
  <c r="IE75" i="1"/>
  <c r="DX75" i="1"/>
  <c r="BG75" i="1"/>
  <c r="IL35" i="1"/>
  <c r="MM75" i="1"/>
  <c r="EJ75" i="1"/>
  <c r="LC75" i="1"/>
  <c r="DH75" i="1"/>
  <c r="BJ75" i="1"/>
  <c r="GD75" i="1"/>
  <c r="AN75" i="1"/>
  <c r="LF75" i="1"/>
  <c r="GW75" i="1"/>
  <c r="BI75" i="1"/>
  <c r="AB75" i="1"/>
  <c r="FH75" i="1"/>
  <c r="AM75" i="1"/>
  <c r="MW75" i="1"/>
  <c r="MV75" i="1"/>
  <c r="CS75" i="1"/>
  <c r="DR75" i="1"/>
  <c r="JX75" i="1"/>
  <c r="BC75" i="1"/>
  <c r="DF75" i="1"/>
  <c r="IK75" i="1"/>
  <c r="BN75" i="1"/>
  <c r="GM75" i="1"/>
  <c r="AI75" i="1"/>
  <c r="IY75" i="1"/>
  <c r="FL75" i="1"/>
  <c r="AZ75" i="1"/>
  <c r="BO75" i="1"/>
  <c r="JE75" i="1"/>
  <c r="BZ35" i="1"/>
  <c r="T75" i="1"/>
  <c r="JH75" i="1"/>
  <c r="MK75" i="1"/>
  <c r="DW75" i="1"/>
  <c r="KE75" i="1"/>
  <c r="JV75" i="1"/>
  <c r="KH75" i="1"/>
  <c r="MT75" i="1"/>
  <c r="J75" i="1"/>
  <c r="X75" i="1"/>
  <c r="KL75" i="1"/>
  <c r="GC75" i="1"/>
  <c r="KJ75" i="1"/>
  <c r="DA75" i="1"/>
  <c r="KX75" i="1"/>
  <c r="LJ75" i="1"/>
  <c r="KW75" i="1"/>
  <c r="AD75" i="1"/>
  <c r="EH75" i="1"/>
  <c r="LE75" i="1"/>
  <c r="LX75" i="1"/>
  <c r="FA75" i="1"/>
  <c r="HB75" i="1"/>
  <c r="CX75" i="1"/>
  <c r="MN75" i="1"/>
  <c r="AQ75" i="1"/>
  <c r="FP75" i="1"/>
  <c r="KO75" i="1"/>
  <c r="EB75" i="1"/>
  <c r="I75" i="1"/>
  <c r="MZ75" i="1"/>
  <c r="NA75" i="1"/>
  <c r="GK75" i="1"/>
  <c r="HU75" i="1"/>
  <c r="MA75" i="1"/>
  <c r="IV75" i="1"/>
  <c r="HT75" i="1"/>
  <c r="LL75" i="1"/>
  <c r="MY75" i="1"/>
  <c r="HI75" i="1"/>
  <c r="FM30" i="1"/>
  <c r="JG45" i="1"/>
  <c r="HV75" i="1"/>
  <c r="HP75" i="1"/>
  <c r="GA75" i="1"/>
  <c r="EK75" i="1"/>
  <c r="GH31" i="1"/>
  <c r="E75" i="1"/>
  <c r="FC75" i="1"/>
  <c r="JU32" i="1"/>
  <c r="NB75" i="1"/>
  <c r="BR75" i="1"/>
  <c r="CK75" i="1"/>
  <c r="DP75" i="1"/>
  <c r="P75" i="1"/>
  <c r="LN75" i="1"/>
  <c r="BP75" i="1"/>
  <c r="ET75" i="1"/>
  <c r="JP75" i="1"/>
  <c r="DD75" i="1"/>
  <c r="N75" i="1"/>
  <c r="ML75" i="1"/>
  <c r="GG75" i="1"/>
  <c r="HK75" i="1"/>
  <c r="AT75" i="1"/>
  <c r="DI75" i="1"/>
  <c r="GX75" i="1"/>
  <c r="DK75" i="1"/>
  <c r="Q75" i="1"/>
  <c r="AV75" i="1"/>
  <c r="MH75" i="1"/>
  <c r="LK75" i="1"/>
  <c r="AU75" i="1"/>
  <c r="CO75" i="1"/>
  <c r="DC75" i="1"/>
  <c r="JI75" i="1"/>
  <c r="JL75" i="1"/>
  <c r="EC75" i="1"/>
  <c r="GU75" i="1"/>
  <c r="D75" i="1"/>
  <c r="S75" i="1"/>
  <c r="V27" i="1"/>
  <c r="MC75" i="1"/>
  <c r="JD75" i="1"/>
  <c r="JO75" i="1"/>
  <c r="MP75" i="1"/>
  <c r="GL75" i="1"/>
  <c r="LH75" i="1"/>
  <c r="FQ75" i="1"/>
  <c r="IH75" i="1"/>
  <c r="BB75" i="1"/>
  <c r="LD75" i="1"/>
  <c r="KC75" i="1"/>
  <c r="AA75" i="1"/>
  <c r="EG75" i="1"/>
  <c r="HL75" i="1"/>
  <c r="MS75" i="1"/>
  <c r="DY75" i="1"/>
  <c r="W75" i="1"/>
  <c r="HZ75" i="1"/>
  <c r="HW75" i="1"/>
  <c r="CM77" i="20"/>
  <c r="CC38" i="20"/>
  <c r="BO40" i="20"/>
  <c r="S77" i="20"/>
  <c r="X77" i="20"/>
  <c r="AR77" i="20"/>
  <c r="AK77" i="20"/>
  <c r="DA77" i="20"/>
  <c r="AH77" i="20"/>
  <c r="BB77" i="20"/>
  <c r="CP77" i="20"/>
  <c r="CV77" i="20"/>
  <c r="BI48" i="20"/>
  <c r="D77" i="20"/>
  <c r="I29" i="20"/>
  <c r="Q43" i="20"/>
  <c r="AA47" i="20"/>
  <c r="CL77" i="20"/>
  <c r="BQ30" i="20"/>
  <c r="AP77" i="20"/>
  <c r="BY46" i="20"/>
  <c r="V77" i="20"/>
  <c r="AI77" i="20"/>
  <c r="AV42" i="20"/>
  <c r="N77" i="20"/>
  <c r="Y37" i="20"/>
  <c r="CZ77" i="20"/>
  <c r="CN77" i="20"/>
  <c r="CI42" i="20"/>
  <c r="CY77" i="20"/>
  <c r="AE38" i="20"/>
  <c r="BM29" i="20"/>
  <c r="AU35" i="20"/>
  <c r="CE34" i="20"/>
  <c r="CK36" i="20"/>
  <c r="BF77" i="20"/>
  <c r="AM77" i="20"/>
  <c r="BE33" i="20"/>
  <c r="BU37" i="20"/>
  <c r="CA47" i="20"/>
  <c r="E30" i="20"/>
  <c r="CD77" i="20"/>
  <c r="BP77" i="20"/>
  <c r="F77" i="20"/>
  <c r="CX77" i="20"/>
  <c r="BN77" i="20"/>
  <c r="CT77" i="20"/>
  <c r="CR77" i="20"/>
  <c r="BA44" i="20"/>
  <c r="AX77" i="20"/>
  <c r="CU77" i="20"/>
  <c r="BZ77" i="20"/>
  <c r="DC77" i="20"/>
  <c r="G41" i="20"/>
  <c r="AD77" i="20"/>
  <c r="CS77" i="20"/>
  <c r="J77" i="20"/>
  <c r="H77" i="20"/>
  <c r="AB77" i="20"/>
  <c r="BJ77" i="20"/>
  <c r="Z45" i="20"/>
  <c r="AW77" i="20"/>
  <c r="AG36" i="20"/>
  <c r="CQ77" i="20"/>
  <c r="K40" i="20"/>
  <c r="L48" i="20"/>
  <c r="AF77" i="20"/>
  <c r="AO77" i="20"/>
  <c r="AS77" i="20"/>
  <c r="BC77" i="20"/>
  <c r="AL77" i="20"/>
  <c r="O77" i="20"/>
  <c r="AT34" i="20"/>
  <c r="BR77" i="20"/>
  <c r="BG43" i="20"/>
  <c r="CO77" i="20"/>
  <c r="T77" i="20"/>
  <c r="AN77" i="20"/>
  <c r="R77" i="20"/>
  <c r="M44" i="20"/>
  <c r="CW77" i="20"/>
  <c r="AY32" i="20"/>
  <c r="BT77" i="20"/>
  <c r="CB45" i="20"/>
  <c r="AZ77" i="20"/>
  <c r="U32" i="20"/>
  <c r="CH77" i="20"/>
  <c r="AQ77" i="20"/>
  <c r="BV33" i="20"/>
  <c r="BS77" i="20"/>
  <c r="BX77" i="20"/>
  <c r="BK41" i="20"/>
  <c r="AC46" i="20"/>
  <c r="IS37" i="1"/>
  <c r="BS37" i="1"/>
  <c r="W39" i="20"/>
  <c r="BW39" i="20"/>
  <c r="NG79" i="1"/>
  <c r="NF79" i="1"/>
  <c r="NJ34" i="1"/>
  <c r="NI27" i="1"/>
  <c r="EE79" i="1"/>
  <c r="DB42" i="1"/>
  <c r="AJ81" i="20"/>
  <c r="J81" i="20"/>
  <c r="CN43" i="1"/>
  <c r="Z48" i="20"/>
  <c r="FT41" i="1"/>
  <c r="BK40" i="20"/>
  <c r="BT81" i="20"/>
  <c r="BF79" i="1"/>
  <c r="CP79" i="1"/>
  <c r="AC39" i="1"/>
  <c r="JY79" i="1"/>
  <c r="HM79" i="1"/>
  <c r="CJ81" i="20"/>
  <c r="GG79" i="1"/>
  <c r="EC79" i="1"/>
  <c r="KQ42" i="1"/>
  <c r="IZ43" i="1"/>
  <c r="HC38" i="1"/>
  <c r="Q38" i="1"/>
  <c r="AD79" i="1"/>
  <c r="HU31" i="1"/>
  <c r="LD79" i="1"/>
  <c r="ET35" i="1"/>
  <c r="JJ46" i="1"/>
  <c r="FQ40" i="1"/>
  <c r="DF79" i="1"/>
  <c r="IO79" i="1"/>
  <c r="JF79" i="1"/>
  <c r="AT79" i="1"/>
  <c r="N79" i="1"/>
  <c r="BD79" i="1"/>
  <c r="MK79" i="1"/>
  <c r="CU79" i="1"/>
  <c r="CV45" i="1"/>
  <c r="GH40" i="1"/>
  <c r="AJ41" i="1"/>
  <c r="CF79" i="1"/>
  <c r="CG34" i="1"/>
  <c r="HN79" i="1"/>
  <c r="LF79" i="1"/>
  <c r="NB79" i="1"/>
  <c r="BN79" i="1"/>
  <c r="LV79" i="1"/>
  <c r="IN79" i="1"/>
  <c r="IT79" i="1"/>
  <c r="CM79" i="1"/>
  <c r="NA79" i="1"/>
  <c r="E79" i="1"/>
  <c r="K79" i="1"/>
  <c r="JM79" i="1"/>
  <c r="FN32" i="1"/>
  <c r="DT79" i="1"/>
  <c r="HB79" i="1"/>
  <c r="HA79" i="1"/>
  <c r="AF30" i="1"/>
  <c r="LX79" i="1"/>
  <c r="MP79" i="1"/>
  <c r="AA79" i="1"/>
  <c r="DW79" i="1"/>
  <c r="KP79" i="1"/>
  <c r="MS79" i="1"/>
  <c r="MR79" i="1"/>
  <c r="FL79" i="1"/>
  <c r="AY79" i="1"/>
  <c r="GC79" i="1"/>
  <c r="BR79" i="1"/>
  <c r="Z79" i="1"/>
  <c r="LG79" i="1"/>
  <c r="BJ79" i="1"/>
  <c r="CK79" i="1"/>
  <c r="BX79" i="1"/>
  <c r="JQ79" i="1"/>
  <c r="KG79" i="1"/>
  <c r="HV79" i="1"/>
  <c r="JV79" i="1"/>
  <c r="EY29" i="1"/>
  <c r="HY27" i="1"/>
  <c r="GM79" i="1"/>
  <c r="CB79" i="1"/>
  <c r="JS79" i="1"/>
  <c r="O79" i="1"/>
  <c r="MJ79" i="1"/>
  <c r="FS79" i="1"/>
  <c r="HO79" i="1"/>
  <c r="DN79" i="1"/>
  <c r="DS79" i="1"/>
  <c r="JR79" i="1"/>
  <c r="LW79" i="1"/>
  <c r="DA79" i="1"/>
  <c r="FE79" i="1"/>
  <c r="BV79" i="1"/>
  <c r="EP79" i="1"/>
  <c r="MD79" i="1"/>
  <c r="LS79" i="1"/>
  <c r="IA79" i="1"/>
  <c r="MU79" i="1"/>
  <c r="EH79" i="1"/>
  <c r="DX79" i="1"/>
  <c r="HE79" i="1"/>
  <c r="IB79" i="1"/>
  <c r="KT79" i="1"/>
  <c r="EL79" i="1"/>
  <c r="LR79" i="1"/>
  <c r="P79" i="1"/>
  <c r="MI79" i="1"/>
  <c r="JL79" i="1"/>
  <c r="JD79" i="1"/>
  <c r="LZ79" i="1"/>
  <c r="CW79" i="1"/>
  <c r="JE79" i="1"/>
  <c r="CE79" i="1"/>
  <c r="H79" i="1"/>
  <c r="MQ79" i="1"/>
  <c r="MA79" i="1"/>
  <c r="BW79" i="1"/>
  <c r="MW79" i="1"/>
  <c r="HH79" i="1"/>
  <c r="FA79" i="1"/>
  <c r="IQ79" i="1"/>
  <c r="JA79" i="1"/>
  <c r="CY79" i="1"/>
  <c r="KD79" i="1"/>
  <c r="DG79" i="1"/>
  <c r="EK79" i="1"/>
  <c r="AR79" i="1"/>
  <c r="LQ79" i="1"/>
  <c r="NC79" i="1"/>
  <c r="DK79" i="1"/>
  <c r="KU79" i="1"/>
  <c r="HR79" i="1"/>
  <c r="IJ79" i="1"/>
  <c r="LN79" i="1"/>
  <c r="ED79" i="1"/>
  <c r="EU79" i="1"/>
  <c r="AO79" i="1"/>
  <c r="I79" i="1"/>
  <c r="BK79" i="1"/>
  <c r="HX79" i="1"/>
  <c r="AI79" i="1"/>
  <c r="KW79" i="1"/>
  <c r="BP79" i="1"/>
  <c r="CR79" i="1"/>
  <c r="LB79" i="1"/>
  <c r="ES79" i="1"/>
  <c r="BA79" i="1"/>
  <c r="LL79" i="1"/>
  <c r="AH79" i="1"/>
  <c r="AU79" i="1"/>
  <c r="GO31" i="1"/>
  <c r="U79" i="1"/>
  <c r="GL79" i="1"/>
  <c r="G27" i="1"/>
  <c r="JI79" i="1"/>
  <c r="FP79" i="1"/>
  <c r="EN79" i="1"/>
  <c r="CD79" i="1"/>
  <c r="DH79" i="1"/>
  <c r="BU79" i="1"/>
  <c r="JX79" i="1"/>
  <c r="KR79" i="1"/>
  <c r="KE79" i="1"/>
  <c r="KX79" i="1"/>
  <c r="GU79" i="1"/>
  <c r="AV79" i="1"/>
  <c r="GF79" i="1"/>
  <c r="JC79" i="1"/>
  <c r="HG79" i="1"/>
  <c r="AG79" i="1"/>
  <c r="DR79" i="1"/>
  <c r="KY79" i="1"/>
  <c r="ML79" i="1"/>
  <c r="MN79" i="1"/>
  <c r="FW79" i="1"/>
  <c r="KZ79" i="1"/>
  <c r="BT36" i="1"/>
  <c r="Y79" i="1"/>
  <c r="FM79" i="1"/>
  <c r="DM79" i="1"/>
  <c r="JP79" i="1"/>
  <c r="HP79" i="1"/>
  <c r="HF79" i="1"/>
  <c r="LE79" i="1"/>
  <c r="CL79" i="1"/>
  <c r="FH79" i="1"/>
  <c r="CC46" i="1"/>
  <c r="GK79" i="1"/>
  <c r="LY79" i="1"/>
  <c r="CJ79" i="1"/>
  <c r="DZ79" i="1"/>
  <c r="DE79" i="1"/>
  <c r="KS79" i="1"/>
  <c r="MF79" i="1"/>
  <c r="BG79" i="1"/>
  <c r="FB79" i="1"/>
  <c r="DU79" i="1"/>
  <c r="DL79" i="1"/>
  <c r="DQ79" i="1"/>
  <c r="FR79" i="1"/>
  <c r="JK79" i="1"/>
  <c r="HT79" i="1"/>
  <c r="AX79" i="1"/>
  <c r="AM79" i="1"/>
  <c r="FX79" i="1"/>
  <c r="D79" i="1"/>
  <c r="JO79" i="1"/>
  <c r="JB79" i="1"/>
  <c r="BB79" i="1"/>
  <c r="F79" i="1"/>
  <c r="GZ79" i="1"/>
  <c r="HS79" i="1"/>
  <c r="AB79" i="1"/>
  <c r="MH79" i="1"/>
  <c r="DD79" i="1"/>
  <c r="AE79" i="1"/>
  <c r="EI79" i="1"/>
  <c r="AQ79" i="1"/>
  <c r="LH79" i="1"/>
  <c r="BH79" i="1"/>
  <c r="DV79" i="1"/>
  <c r="EF79" i="1"/>
  <c r="M79" i="1"/>
  <c r="GX79" i="1"/>
  <c r="EB79" i="1"/>
  <c r="EO79" i="1"/>
  <c r="LP79" i="1"/>
  <c r="AK79" i="1"/>
  <c r="CS79" i="1"/>
  <c r="MM79" i="1"/>
  <c r="KB29" i="1"/>
  <c r="T79" i="1"/>
  <c r="AS79" i="1"/>
  <c r="FK79" i="1"/>
  <c r="FU79" i="1"/>
  <c r="EV79" i="1"/>
  <c r="S79" i="1"/>
  <c r="FJ79" i="1"/>
  <c r="LT79" i="1"/>
  <c r="KO79" i="1"/>
  <c r="FD79" i="1"/>
  <c r="JZ79" i="1"/>
  <c r="BL32" i="1"/>
  <c r="BY79" i="1"/>
  <c r="HI79" i="1"/>
  <c r="LM79" i="1"/>
  <c r="KI35" i="1"/>
  <c r="CT79" i="1"/>
  <c r="KJ79" i="1"/>
  <c r="CX79" i="1"/>
  <c r="KC79" i="1"/>
  <c r="KM79" i="1"/>
  <c r="CQ79" i="1"/>
  <c r="HZ79" i="1"/>
  <c r="JG34" i="1"/>
  <c r="GE79" i="1"/>
  <c r="MO79" i="1"/>
  <c r="GR79" i="1"/>
  <c r="IF79" i="1"/>
  <c r="DO79" i="1"/>
  <c r="GD79" i="1"/>
  <c r="JH79" i="1"/>
  <c r="KA79" i="1"/>
  <c r="LJ79" i="1"/>
  <c r="IW79" i="1"/>
  <c r="DJ79" i="1"/>
  <c r="GN79" i="1"/>
  <c r="IH79" i="1"/>
  <c r="FF79" i="1"/>
  <c r="GP79" i="1"/>
  <c r="BS79" i="1"/>
  <c r="IG79" i="1"/>
  <c r="DC79" i="1"/>
  <c r="EW79" i="1"/>
  <c r="HD79" i="1"/>
  <c r="BQ79" i="1"/>
  <c r="KF79" i="1"/>
  <c r="IC79" i="1"/>
  <c r="LC79" i="1"/>
  <c r="MX79" i="1"/>
  <c r="ME79" i="1"/>
  <c r="FI79" i="1"/>
  <c r="BI79" i="1"/>
  <c r="FG79" i="1"/>
  <c r="GI79" i="1"/>
  <c r="IE79" i="1"/>
  <c r="J79" i="1"/>
  <c r="GA79" i="1"/>
  <c r="LO79" i="1"/>
  <c r="BO79" i="1"/>
  <c r="BC79" i="1"/>
  <c r="EA79" i="1"/>
  <c r="LU79" i="1"/>
  <c r="CO79" i="1"/>
  <c r="X79" i="1"/>
  <c r="KL79" i="1"/>
  <c r="BE79" i="1"/>
  <c r="FY79" i="1"/>
  <c r="HW79" i="1"/>
  <c r="EJ79" i="1"/>
  <c r="AL79" i="1"/>
  <c r="DI79" i="1"/>
  <c r="CZ79" i="1"/>
  <c r="AP79" i="1"/>
  <c r="IM79" i="1"/>
  <c r="IK79" i="1"/>
  <c r="MV79" i="1"/>
  <c r="IU79" i="1"/>
  <c r="LA79" i="1"/>
  <c r="MB79" i="1"/>
  <c r="DY79" i="1"/>
  <c r="JN45" i="1"/>
  <c r="IX79" i="1"/>
  <c r="ER79" i="1"/>
  <c r="GY79" i="1"/>
  <c r="FO79" i="1"/>
  <c r="IY79" i="1"/>
  <c r="FV79" i="1"/>
  <c r="EM79" i="1"/>
  <c r="LK79" i="1"/>
  <c r="DP79" i="1"/>
  <c r="AW79" i="1"/>
  <c r="R79" i="1"/>
  <c r="FZ79" i="1"/>
  <c r="EG79" i="1"/>
  <c r="GQ79" i="1"/>
  <c r="GV30" i="1"/>
  <c r="JT79" i="1"/>
  <c r="KV79" i="1"/>
  <c r="EX79" i="1"/>
  <c r="IP79" i="1"/>
  <c r="GS79" i="1"/>
  <c r="KN79" i="1"/>
  <c r="JW79" i="1"/>
  <c r="GB79" i="1"/>
  <c r="MT79" i="1"/>
  <c r="KH79" i="1"/>
  <c r="CI79" i="1"/>
  <c r="MY79" i="1"/>
  <c r="BM79" i="1"/>
  <c r="CA79" i="1"/>
  <c r="V28" i="1"/>
  <c r="HQ39" i="1"/>
  <c r="AZ79" i="1"/>
  <c r="FC44" i="1"/>
  <c r="MZ79" i="1"/>
  <c r="EQ79" i="1"/>
  <c r="EZ79" i="1"/>
  <c r="L79" i="1"/>
  <c r="HL79" i="1"/>
  <c r="II79" i="1"/>
  <c r="HJ28" i="1"/>
  <c r="ID79" i="1"/>
  <c r="IV79" i="1"/>
  <c r="W79" i="1"/>
  <c r="MC79" i="1"/>
  <c r="IR79" i="1"/>
  <c r="GT79" i="1"/>
  <c r="GW79" i="1"/>
  <c r="IS36" i="1"/>
  <c r="MG79" i="1"/>
  <c r="JU44" i="1"/>
  <c r="HK79" i="1"/>
  <c r="CH79" i="1"/>
  <c r="KK79" i="1"/>
  <c r="AN79" i="1"/>
  <c r="C79" i="1"/>
  <c r="LI79" i="1"/>
  <c r="GJ79" i="1"/>
  <c r="AT81" i="20"/>
  <c r="L32" i="20"/>
  <c r="K41" i="20"/>
  <c r="AA36" i="20"/>
  <c r="CD81" i="20"/>
  <c r="D81" i="20"/>
  <c r="BG33" i="20"/>
  <c r="BV81" i="20"/>
  <c r="AQ81" i="20"/>
  <c r="BZ81" i="20"/>
  <c r="CP81" i="20"/>
  <c r="BJ81" i="20"/>
  <c r="CH81" i="20"/>
  <c r="E29" i="20"/>
  <c r="BD81" i="20"/>
  <c r="BL81" i="20"/>
  <c r="BP33" i="20"/>
  <c r="AD81" i="20"/>
  <c r="BS81" i="20"/>
  <c r="AM81" i="20"/>
  <c r="BO41" i="20"/>
  <c r="X81" i="20"/>
  <c r="AK81" i="20"/>
  <c r="AY34" i="20"/>
  <c r="CF81" i="20"/>
  <c r="AE47" i="20"/>
  <c r="AI81" i="20"/>
  <c r="BC81" i="20"/>
  <c r="BA43" i="20"/>
  <c r="CC47" i="20"/>
  <c r="V81" i="20"/>
  <c r="CI37" i="20"/>
  <c r="CZ81" i="20"/>
  <c r="DA81" i="20"/>
  <c r="CL81" i="20"/>
  <c r="AS37" i="20"/>
  <c r="BX81" i="20"/>
  <c r="BM30" i="20"/>
  <c r="AZ42" i="20"/>
  <c r="CB48" i="20"/>
  <c r="G40" i="20"/>
  <c r="AN81" i="20"/>
  <c r="DC81" i="20"/>
  <c r="BY45" i="20"/>
  <c r="CN81" i="20"/>
  <c r="BB81" i="20"/>
  <c r="BN81" i="20"/>
  <c r="CQ81" i="20"/>
  <c r="CU81" i="20"/>
  <c r="AG44" i="20"/>
  <c r="CG31" i="20"/>
  <c r="DB81" i="20"/>
  <c r="BW38" i="20"/>
  <c r="AX81" i="20"/>
  <c r="T81" i="20"/>
  <c r="CR81" i="20"/>
  <c r="AR81" i="20"/>
  <c r="F81" i="20"/>
  <c r="U34" i="20"/>
  <c r="AB81" i="20"/>
  <c r="AL81" i="20"/>
  <c r="AH81" i="20"/>
  <c r="H81" i="20"/>
  <c r="BE42" i="20"/>
  <c r="CT81" i="20"/>
  <c r="AO81" i="20"/>
  <c r="W38" i="20"/>
  <c r="CX81" i="20"/>
  <c r="AF81" i="20"/>
  <c r="CE46" i="20"/>
  <c r="CM81" i="20"/>
  <c r="M43" i="20"/>
  <c r="CW81" i="20"/>
  <c r="CV81" i="20"/>
  <c r="R81" i="20"/>
  <c r="S81" i="20"/>
  <c r="BF81" i="20"/>
  <c r="AU31" i="20"/>
  <c r="P81" i="20"/>
  <c r="Q81" i="20"/>
  <c r="BH81" i="20"/>
  <c r="AC45" i="20"/>
  <c r="O81" i="20"/>
  <c r="CO81" i="20"/>
  <c r="CK44" i="20"/>
  <c r="BR81" i="20"/>
  <c r="BQ29" i="20"/>
  <c r="CS81" i="20"/>
  <c r="BI32" i="20"/>
  <c r="CA36" i="20"/>
  <c r="AV46" i="20"/>
  <c r="I30" i="20"/>
  <c r="N81" i="20"/>
  <c r="CY81" i="20"/>
  <c r="AW81" i="20"/>
  <c r="AP81" i="20"/>
  <c r="Y39" i="20"/>
  <c r="BU39" i="20"/>
  <c r="IL37" i="1"/>
  <c r="BZ37" i="1"/>
  <c r="NG40" i="1"/>
  <c r="NH40" i="1"/>
  <c r="NJ78" i="1"/>
  <c r="NI40" i="1"/>
  <c r="BO40" i="1"/>
  <c r="BE40" i="1"/>
  <c r="AE76" i="20"/>
  <c r="LG40" i="1"/>
  <c r="HG40" i="1"/>
  <c r="LT40" i="1"/>
  <c r="BX40" i="1"/>
  <c r="CU40" i="1"/>
  <c r="KS40" i="1"/>
  <c r="LM40" i="1"/>
  <c r="KV40" i="1"/>
  <c r="LA40" i="1"/>
  <c r="CB40" i="1"/>
  <c r="DF40" i="1"/>
  <c r="BK40" i="1"/>
  <c r="NC40" i="1"/>
  <c r="CQ40" i="1"/>
  <c r="IR40" i="1"/>
  <c r="MJ40" i="1"/>
  <c r="F40" i="1"/>
  <c r="HU40" i="1"/>
  <c r="EK40" i="1"/>
  <c r="CM40" i="1"/>
  <c r="MF40" i="1"/>
  <c r="DI40" i="1"/>
  <c r="GK40" i="1"/>
  <c r="MU40" i="1"/>
  <c r="FL40" i="1"/>
  <c r="BB40" i="1"/>
  <c r="CA87" i="1"/>
  <c r="KX40" i="1"/>
  <c r="LV40" i="1"/>
  <c r="R40" i="1"/>
  <c r="IY40" i="1"/>
  <c r="CP40" i="1"/>
  <c r="MB40" i="1"/>
  <c r="HV40" i="1"/>
  <c r="LF40" i="1"/>
  <c r="DC81" i="1"/>
  <c r="EB40" i="1"/>
  <c r="FP40" i="1"/>
  <c r="KD40" i="1"/>
  <c r="AV40" i="1"/>
  <c r="DV40" i="1"/>
  <c r="JJ40" i="1"/>
  <c r="BW40" i="1"/>
  <c r="IV40" i="1"/>
  <c r="LS40" i="1"/>
  <c r="FX40" i="1"/>
  <c r="CO91" i="1"/>
  <c r="BT42" i="20"/>
  <c r="BQ40" i="1"/>
  <c r="JK40" i="1"/>
  <c r="HL40" i="1"/>
  <c r="GE40" i="1"/>
  <c r="KE40" i="1"/>
  <c r="S40" i="1"/>
  <c r="EU88" i="1"/>
  <c r="GX40" i="1"/>
  <c r="FA40" i="1"/>
  <c r="BD40" i="1"/>
  <c r="AW40" i="1"/>
  <c r="KZ40" i="1"/>
  <c r="AZ40" i="1"/>
  <c r="KU40" i="1"/>
  <c r="KB92" i="1"/>
  <c r="GO40" i="1"/>
  <c r="JN40" i="1"/>
  <c r="HD40" i="1"/>
  <c r="MV40" i="1"/>
  <c r="MS40" i="1"/>
  <c r="HR89" i="1"/>
  <c r="EH40" i="1"/>
  <c r="LP40" i="1"/>
  <c r="MP40" i="1"/>
  <c r="DT40" i="1"/>
  <c r="AY40" i="1"/>
  <c r="HJ40" i="1"/>
  <c r="HK84" i="1"/>
  <c r="HO40" i="1"/>
  <c r="EP40" i="1"/>
  <c r="JT40" i="1"/>
  <c r="MW40" i="1"/>
  <c r="LL40" i="1"/>
  <c r="EW40" i="1"/>
  <c r="LZ40" i="1"/>
  <c r="EZ40" i="1"/>
  <c r="LJ40" i="1"/>
  <c r="MT40" i="1"/>
  <c r="HP40" i="1"/>
  <c r="LD40" i="1"/>
  <c r="N40" i="1"/>
  <c r="AJ40" i="1"/>
  <c r="HA40" i="1"/>
  <c r="IM87" i="1"/>
  <c r="FN40" i="1"/>
  <c r="MK40" i="1"/>
  <c r="CT40" i="1"/>
  <c r="DO40" i="1"/>
  <c r="IU40" i="1"/>
  <c r="EX40" i="1"/>
  <c r="AU40" i="1"/>
  <c r="IZ88" i="1"/>
  <c r="ER40" i="1"/>
  <c r="FV40" i="1"/>
  <c r="DW40" i="1"/>
  <c r="GG40" i="1"/>
  <c r="KR40" i="1"/>
  <c r="BN40" i="1"/>
  <c r="DZ40" i="1"/>
  <c r="ED40" i="1"/>
  <c r="IT40" i="1"/>
  <c r="AF40" i="1"/>
  <c r="KM40" i="1"/>
  <c r="IN40" i="1"/>
  <c r="GV40" i="1"/>
  <c r="HQ40" i="1"/>
  <c r="JB40" i="1"/>
  <c r="DM40" i="1"/>
  <c r="ET40" i="1"/>
  <c r="NB40" i="1"/>
  <c r="KH40" i="1"/>
  <c r="DB40" i="1"/>
  <c r="EL40" i="1"/>
  <c r="AQ40" i="1"/>
  <c r="FE40" i="1"/>
  <c r="EG40" i="1"/>
  <c r="HI40" i="1"/>
  <c r="DU40" i="1"/>
  <c r="FW40" i="1"/>
  <c r="KG40" i="1"/>
  <c r="LW40" i="1"/>
  <c r="E79" i="20"/>
  <c r="EE40" i="1"/>
  <c r="GC40" i="1"/>
  <c r="D40" i="1"/>
  <c r="BI40" i="1"/>
  <c r="FZ40" i="1"/>
  <c r="BV40" i="1"/>
  <c r="BR42" i="20"/>
  <c r="GQ40" i="1"/>
  <c r="MI40" i="1"/>
  <c r="GS40" i="1"/>
  <c r="GI40" i="1"/>
  <c r="KK40" i="1"/>
  <c r="DR40" i="1"/>
  <c r="AD40" i="1"/>
  <c r="HS40" i="1"/>
  <c r="JY40" i="1"/>
  <c r="JU91" i="1"/>
  <c r="JP40" i="1"/>
  <c r="GN40" i="1"/>
  <c r="P40" i="1"/>
  <c r="AB40" i="1"/>
  <c r="MQ40" i="1"/>
  <c r="CZ40" i="1"/>
  <c r="LE40" i="1"/>
  <c r="DA40" i="1"/>
  <c r="HF40" i="1"/>
  <c r="CS40" i="1"/>
  <c r="KP40" i="1"/>
  <c r="LO40" i="1"/>
  <c r="DG40" i="1"/>
  <c r="HB40" i="1"/>
  <c r="HH40" i="1"/>
  <c r="JZ40" i="1"/>
  <c r="CI40" i="1"/>
  <c r="MN40" i="1"/>
  <c r="BH40" i="1"/>
  <c r="EA40" i="1"/>
  <c r="FD40" i="1"/>
  <c r="ML40" i="1"/>
  <c r="MZ40" i="1"/>
  <c r="JV40" i="1"/>
  <c r="LR40" i="1"/>
  <c r="L40" i="1"/>
  <c r="FM85" i="1"/>
  <c r="BC40" i="1"/>
  <c r="CX40" i="1"/>
  <c r="DS40" i="1"/>
  <c r="JL90" i="1"/>
  <c r="BA40" i="1"/>
  <c r="AC89" i="1"/>
  <c r="GD40" i="1"/>
  <c r="AP40" i="1"/>
  <c r="BJ40" i="1"/>
  <c r="T40" i="1"/>
  <c r="ME40" i="1"/>
  <c r="KC40" i="1"/>
  <c r="EO40" i="1"/>
  <c r="CN40" i="1"/>
  <c r="J40" i="1"/>
  <c r="W40" i="1"/>
  <c r="JE40" i="1"/>
  <c r="LQ40" i="1"/>
  <c r="JF40" i="1"/>
  <c r="KW40" i="1"/>
  <c r="LH40" i="1"/>
  <c r="K40" i="1"/>
  <c r="BU40" i="1"/>
  <c r="LN40" i="1"/>
  <c r="AI40" i="1"/>
  <c r="CD90" i="1"/>
  <c r="GZ40" i="1"/>
  <c r="AO40" i="1"/>
  <c r="AT40" i="1"/>
  <c r="KL40" i="1"/>
  <c r="HM40" i="1"/>
  <c r="KQ81" i="1"/>
  <c r="IX40" i="1"/>
  <c r="DH40" i="1"/>
  <c r="MC40" i="1"/>
  <c r="DE40" i="1"/>
  <c r="DY40" i="1"/>
  <c r="MA40" i="1"/>
  <c r="FG40" i="1"/>
  <c r="LC40" i="1"/>
  <c r="BZ40" i="1"/>
  <c r="BG40" i="1"/>
  <c r="BR40" i="1"/>
  <c r="DQ40" i="1"/>
  <c r="EJ40" i="1"/>
  <c r="GT40" i="1"/>
  <c r="KJ40" i="1"/>
  <c r="MR40" i="1"/>
  <c r="CE40" i="1"/>
  <c r="GA40" i="1"/>
  <c r="JW40" i="1"/>
  <c r="BA75" i="20"/>
  <c r="AN40" i="1"/>
  <c r="LK40" i="1"/>
  <c r="LU40" i="1"/>
  <c r="BP40" i="1"/>
  <c r="DK40" i="1"/>
  <c r="EM40" i="1"/>
  <c r="FC40" i="1"/>
  <c r="JX40" i="1"/>
  <c r="MO40" i="1"/>
  <c r="AR40" i="1"/>
  <c r="X84" i="1"/>
  <c r="GY40" i="1"/>
  <c r="AS40" i="1"/>
  <c r="JS40" i="1"/>
  <c r="JC40" i="1"/>
  <c r="DD40" i="1"/>
  <c r="KF40" i="1"/>
  <c r="JH40" i="1"/>
  <c r="EN40" i="1"/>
  <c r="NA40" i="1"/>
  <c r="CY40" i="1"/>
  <c r="EV40" i="1"/>
  <c r="MM40" i="1"/>
  <c r="MG40" i="1"/>
  <c r="LX40" i="1"/>
  <c r="HN40" i="1"/>
  <c r="DL40" i="1"/>
  <c r="DN40" i="1"/>
  <c r="AG40" i="1"/>
  <c r="KO40" i="1"/>
  <c r="BS40" i="1"/>
  <c r="CJ40" i="1"/>
  <c r="FK40" i="1"/>
  <c r="FI40" i="1"/>
  <c r="IO40" i="1"/>
  <c r="CR40" i="1"/>
  <c r="DJ40" i="1"/>
  <c r="DX40" i="1"/>
  <c r="BL40" i="1"/>
  <c r="CC40" i="1"/>
  <c r="GH79" i="1"/>
  <c r="CL40" i="1"/>
  <c r="IQ40" i="1"/>
  <c r="FY40" i="1"/>
  <c r="JI40" i="1"/>
  <c r="FO40" i="1"/>
  <c r="H40" i="1"/>
  <c r="CF40" i="1"/>
  <c r="CW40" i="1"/>
  <c r="HX40" i="1"/>
  <c r="LI40" i="1"/>
  <c r="GL82" i="1"/>
  <c r="G40" i="1"/>
  <c r="FS40" i="1"/>
  <c r="EC40" i="1"/>
  <c r="FQ79" i="1"/>
  <c r="JD40" i="1"/>
  <c r="V40" i="1"/>
  <c r="IF40" i="1"/>
  <c r="IH40" i="1"/>
  <c r="Z40" i="1"/>
  <c r="JG78" i="1"/>
  <c r="AL40" i="1"/>
  <c r="IG40" i="1"/>
  <c r="KN40" i="1"/>
  <c r="HY40" i="1"/>
  <c r="CV74" i="1"/>
  <c r="AX40" i="1"/>
  <c r="LY40" i="1"/>
  <c r="GB40" i="1"/>
  <c r="II40" i="1"/>
  <c r="ID40" i="1"/>
  <c r="AE40" i="1"/>
  <c r="JO74" i="1"/>
  <c r="IW40" i="1"/>
  <c r="BM85" i="1"/>
  <c r="JR40" i="1"/>
  <c r="HW40" i="1"/>
  <c r="GP82" i="1"/>
  <c r="GU40" i="1"/>
  <c r="EY92" i="1"/>
  <c r="E40" i="1"/>
  <c r="JA40" i="1"/>
  <c r="KT40" i="1"/>
  <c r="IK40" i="1"/>
  <c r="IB40" i="1"/>
  <c r="Q40" i="1"/>
  <c r="I77" i="1"/>
  <c r="CG78" i="1"/>
  <c r="FR40" i="1"/>
  <c r="JM40" i="1"/>
  <c r="GF40" i="1"/>
  <c r="EF40" i="1"/>
  <c r="MH40" i="1"/>
  <c r="KA40" i="1"/>
  <c r="FU73" i="1"/>
  <c r="JQ40" i="1"/>
  <c r="EI40" i="1"/>
  <c r="IS80" i="1"/>
  <c r="ES40" i="1"/>
  <c r="FJ40" i="1"/>
  <c r="O76" i="1"/>
  <c r="IE40" i="1"/>
  <c r="FT40" i="1"/>
  <c r="GR40" i="1"/>
  <c r="GM40" i="1"/>
  <c r="CK40" i="1"/>
  <c r="HZ40" i="1"/>
  <c r="IA40" i="1"/>
  <c r="HC40" i="1"/>
  <c r="C40" i="1"/>
  <c r="BF40" i="1"/>
  <c r="BT80" i="1"/>
  <c r="MY40" i="1"/>
  <c r="CH40" i="1"/>
  <c r="BY40" i="1"/>
  <c r="IL40" i="1"/>
  <c r="MD40" i="1"/>
  <c r="HE40" i="1"/>
  <c r="AA40" i="1"/>
  <c r="FF40" i="1"/>
  <c r="Y40" i="1"/>
  <c r="GJ40" i="1"/>
  <c r="U40" i="1"/>
  <c r="IC40" i="1"/>
  <c r="KI75" i="1"/>
  <c r="IP76" i="1"/>
  <c r="FH40" i="1"/>
  <c r="DP40" i="1"/>
  <c r="IJ40" i="1"/>
  <c r="HT40" i="1"/>
  <c r="EQ40" i="1"/>
  <c r="AM40" i="1"/>
  <c r="FB75" i="1"/>
  <c r="M40" i="1"/>
  <c r="MX40" i="1"/>
  <c r="AK73" i="1"/>
  <c r="KY40" i="1"/>
  <c r="LB40" i="1"/>
  <c r="AY87" i="20"/>
  <c r="CS42" i="20"/>
  <c r="CH42" i="20"/>
  <c r="CB92" i="20"/>
  <c r="AX42" i="20"/>
  <c r="BQ42" i="20"/>
  <c r="Z92" i="20"/>
  <c r="X42" i="20"/>
  <c r="BU89" i="20"/>
  <c r="J42" i="20"/>
  <c r="Y89" i="20"/>
  <c r="BW82" i="20"/>
  <c r="CD42" i="20"/>
  <c r="CR42" i="20"/>
  <c r="AO42" i="20"/>
  <c r="AK42" i="20"/>
  <c r="BO91" i="20"/>
  <c r="AV77" i="20"/>
  <c r="AZ81" i="20"/>
  <c r="BN42" i="20"/>
  <c r="BZ42" i="20"/>
  <c r="D42" i="20"/>
  <c r="G78" i="20"/>
  <c r="CL42" i="20"/>
  <c r="AI42" i="20"/>
  <c r="AL42" i="20"/>
  <c r="P42" i="20"/>
  <c r="AQ42" i="20"/>
  <c r="Q42" i="20"/>
  <c r="K91" i="20"/>
  <c r="CF42" i="20"/>
  <c r="T42" i="20"/>
  <c r="CU42" i="20"/>
  <c r="BF84" i="20"/>
  <c r="DA42" i="20"/>
  <c r="BK42" i="20"/>
  <c r="CN42" i="20"/>
  <c r="BS42" i="20"/>
  <c r="CW42" i="20"/>
  <c r="AM42" i="20"/>
  <c r="N42" i="20"/>
  <c r="BV78" i="20"/>
  <c r="AR42" i="20"/>
  <c r="CA80" i="20"/>
  <c r="CK83" i="20"/>
  <c r="AH42" i="20"/>
  <c r="AT90" i="20"/>
  <c r="BP42" i="20"/>
  <c r="CG94" i="20"/>
  <c r="AB42" i="20"/>
  <c r="AD42" i="20"/>
  <c r="DC42" i="20"/>
  <c r="CZ42" i="20"/>
  <c r="AN42" i="20"/>
  <c r="BC42" i="20"/>
  <c r="BB42" i="20"/>
  <c r="AA80" i="20"/>
  <c r="I86" i="20"/>
  <c r="CP42" i="20"/>
  <c r="S42" i="20"/>
  <c r="BY90" i="20"/>
  <c r="BL42" i="20"/>
  <c r="BX42" i="20"/>
  <c r="BH42" i="20"/>
  <c r="AF42" i="20"/>
  <c r="CY42" i="20"/>
  <c r="CQ42" i="20"/>
  <c r="CE93" i="20"/>
  <c r="CV42" i="20"/>
  <c r="AP42" i="20"/>
  <c r="BD42" i="20"/>
  <c r="DB42" i="20"/>
  <c r="V42" i="20"/>
  <c r="CT42" i="20"/>
  <c r="W82" i="20"/>
  <c r="M75" i="20"/>
  <c r="U87" i="20"/>
  <c r="BG84" i="20"/>
  <c r="BM86" i="20"/>
  <c r="CX42" i="20"/>
  <c r="H42" i="20"/>
  <c r="O42" i="20"/>
  <c r="R42" i="20"/>
  <c r="BE81" i="20"/>
  <c r="CI77" i="20"/>
  <c r="CM42" i="20"/>
  <c r="AC93" i="20"/>
  <c r="F42" i="20"/>
  <c r="CO42" i="20"/>
  <c r="AG83" i="20"/>
  <c r="AW42" i="20"/>
  <c r="AJ42" i="20"/>
  <c r="BJ42" i="20"/>
  <c r="CC76" i="20"/>
  <c r="AU94" i="20"/>
  <c r="CJ42" i="20"/>
  <c r="AS42" i="20"/>
  <c r="AH83" i="1"/>
  <c r="BI85" i="20"/>
  <c r="GW83" i="1"/>
  <c r="L85" i="20"/>
  <c r="NG90" i="1"/>
  <c r="NI43" i="1"/>
  <c r="NJ41" i="1"/>
  <c r="NH32" i="1"/>
  <c r="NF90" i="1"/>
  <c r="JS90" i="1"/>
  <c r="CD40" i="1"/>
  <c r="W90" i="1"/>
  <c r="ED90" i="1"/>
  <c r="EH90" i="1"/>
  <c r="JI90" i="1"/>
  <c r="MV90" i="1"/>
  <c r="GX90" i="1"/>
  <c r="MO90" i="1"/>
  <c r="GN90" i="1"/>
  <c r="KS90" i="1"/>
  <c r="DO90" i="1"/>
  <c r="EA90" i="1"/>
  <c r="CV92" i="20"/>
  <c r="FP90" i="1"/>
  <c r="HE90" i="1"/>
  <c r="GS90" i="1"/>
  <c r="AO90" i="1"/>
  <c r="FW90" i="1"/>
  <c r="CA90" i="1"/>
  <c r="CR90" i="1"/>
  <c r="GV90" i="1"/>
  <c r="GZ90" i="1"/>
  <c r="AT90" i="1"/>
  <c r="CF90" i="1"/>
  <c r="AC90" i="1"/>
  <c r="CE90" i="1"/>
  <c r="X90" i="1"/>
  <c r="FH90" i="1"/>
  <c r="AV90" i="1"/>
  <c r="R90" i="1"/>
  <c r="FY90" i="1"/>
  <c r="KE90" i="1"/>
  <c r="CU90" i="1"/>
  <c r="HL90" i="1"/>
  <c r="F90" i="1"/>
  <c r="BT90" i="1"/>
  <c r="JM90" i="1"/>
  <c r="IW90" i="1"/>
  <c r="BI90" i="1"/>
  <c r="U90" i="1"/>
  <c r="BA90" i="1"/>
  <c r="EI90" i="1"/>
  <c r="LH90" i="1"/>
  <c r="BZ34" i="1"/>
  <c r="FL90" i="1"/>
  <c r="N90" i="1"/>
  <c r="CR92" i="20"/>
  <c r="JY90" i="1"/>
  <c r="EB90" i="1"/>
  <c r="DD90" i="1"/>
  <c r="HM90" i="1"/>
  <c r="IQ90" i="1"/>
  <c r="MN90" i="1"/>
  <c r="HS90" i="1"/>
  <c r="AS32" i="20"/>
  <c r="HP90" i="1"/>
  <c r="FI90" i="1"/>
  <c r="DN90" i="1"/>
  <c r="HI90" i="1"/>
  <c r="AV35" i="20"/>
  <c r="JO38" i="1"/>
  <c r="EJ90" i="1"/>
  <c r="M90" i="1"/>
  <c r="BH90" i="1"/>
  <c r="EV90" i="1"/>
  <c r="HQ42" i="1"/>
  <c r="DW90" i="1"/>
  <c r="EC90" i="1"/>
  <c r="CP90" i="1"/>
  <c r="HA90" i="1"/>
  <c r="AW90" i="1"/>
  <c r="ES90" i="1"/>
  <c r="HT90" i="1"/>
  <c r="DV90" i="1"/>
  <c r="IM90" i="1"/>
  <c r="FT90" i="1"/>
  <c r="KF90" i="1"/>
  <c r="CT90" i="1"/>
  <c r="Q90" i="1"/>
  <c r="CS90" i="1"/>
  <c r="GP90" i="1"/>
  <c r="AP90" i="1"/>
  <c r="BJ90" i="1"/>
  <c r="AD42" i="1"/>
  <c r="DY90" i="1"/>
  <c r="HH90" i="1"/>
  <c r="BW90" i="1"/>
  <c r="JG90" i="1"/>
  <c r="JP90" i="1"/>
  <c r="FO90" i="1"/>
  <c r="CW90" i="1"/>
  <c r="EE90" i="1"/>
  <c r="BN90" i="1"/>
  <c r="CH41" i="1"/>
  <c r="DJ90" i="1"/>
  <c r="GG90" i="1"/>
  <c r="GM90" i="1"/>
  <c r="IU90" i="1"/>
  <c r="AZ90" i="1"/>
  <c r="GE90" i="1"/>
  <c r="BK90" i="1"/>
  <c r="KU90" i="1"/>
  <c r="EN90" i="1"/>
  <c r="BE90" i="1"/>
  <c r="AQ90" i="1"/>
  <c r="JB90" i="1"/>
  <c r="KN90" i="1"/>
  <c r="FA90" i="1"/>
  <c r="FM90" i="1"/>
  <c r="JL40" i="1"/>
  <c r="GL90" i="1"/>
  <c r="GB90" i="1"/>
  <c r="LI90" i="1"/>
  <c r="MW90" i="1"/>
  <c r="AN90" i="1"/>
  <c r="DR90" i="1"/>
  <c r="JX90" i="1"/>
  <c r="GD90" i="1"/>
  <c r="LD90" i="1"/>
  <c r="IN34" i="1"/>
  <c r="JK90" i="1"/>
  <c r="HB90" i="1"/>
  <c r="DS90" i="1"/>
  <c r="V46" i="1"/>
  <c r="AF90" i="1"/>
  <c r="BF90" i="1"/>
  <c r="FZ90" i="1"/>
  <c r="AR90" i="1"/>
  <c r="GA90" i="1"/>
  <c r="GY90" i="1"/>
  <c r="DG90" i="1"/>
  <c r="IY90" i="1"/>
  <c r="BO90" i="1"/>
  <c r="BM90" i="1"/>
  <c r="FQ90" i="1"/>
  <c r="T90" i="1"/>
  <c r="EP90" i="1"/>
  <c r="HG90" i="1"/>
  <c r="KH90" i="1"/>
  <c r="DE90" i="1"/>
  <c r="CK90" i="1"/>
  <c r="IV90" i="1"/>
  <c r="IX90" i="1"/>
  <c r="AE90" i="1"/>
  <c r="DP90" i="1"/>
  <c r="FJ90" i="1"/>
  <c r="IR90" i="1"/>
  <c r="L90" i="1"/>
  <c r="JZ90" i="1"/>
  <c r="LJ90" i="1"/>
  <c r="JC90" i="1"/>
  <c r="KP90" i="1"/>
  <c r="BB90" i="1"/>
  <c r="KL90" i="1"/>
  <c r="HK90" i="1"/>
  <c r="HV90" i="1"/>
  <c r="HR90" i="1"/>
  <c r="EX90" i="1"/>
  <c r="HN90" i="1"/>
  <c r="KD90" i="1"/>
  <c r="JN90" i="1"/>
  <c r="AH90" i="1"/>
  <c r="BR92" i="20"/>
  <c r="EL90" i="1"/>
  <c r="BD90" i="1"/>
  <c r="FR39" i="1"/>
  <c r="K90" i="1"/>
  <c r="EG90" i="1"/>
  <c r="CJ90" i="1"/>
  <c r="GQ90" i="1"/>
  <c r="HC90" i="1"/>
  <c r="DM90" i="1"/>
  <c r="BQ90" i="1"/>
  <c r="DC90" i="1"/>
  <c r="ER90" i="1"/>
  <c r="AK90" i="1"/>
  <c r="DZ90" i="1"/>
  <c r="CM90" i="1"/>
  <c r="BY90" i="1"/>
  <c r="E90" i="1"/>
  <c r="DH90" i="1"/>
  <c r="FK90" i="1"/>
  <c r="FB90" i="1"/>
  <c r="KT90" i="1"/>
  <c r="IT90" i="1"/>
  <c r="JR90" i="1"/>
  <c r="DF90" i="1"/>
  <c r="JA90" i="1"/>
  <c r="CG90" i="1"/>
  <c r="I90" i="1"/>
  <c r="Y90" i="1"/>
  <c r="EO90" i="1"/>
  <c r="JW90" i="1"/>
  <c r="EF90" i="1"/>
  <c r="GJ90" i="1"/>
  <c r="HO90" i="1"/>
  <c r="DI90" i="1"/>
  <c r="GT90" i="1"/>
  <c r="JF90" i="1"/>
  <c r="KA90" i="1"/>
  <c r="GF90" i="1"/>
  <c r="AU90" i="1"/>
  <c r="KQ36" i="1"/>
  <c r="FD90" i="1"/>
  <c r="GU90" i="1"/>
  <c r="EQ90" i="1"/>
  <c r="AA90" i="1"/>
  <c r="H43" i="1"/>
  <c r="KC90" i="1"/>
  <c r="GH90" i="1"/>
  <c r="CB90" i="1"/>
  <c r="JV90" i="1"/>
  <c r="AS90" i="1"/>
  <c r="GI39" i="1"/>
  <c r="JH41" i="1"/>
  <c r="DK90" i="1"/>
  <c r="DA90" i="1"/>
  <c r="BG90" i="1"/>
  <c r="AU30" i="20"/>
  <c r="IO90" i="1"/>
  <c r="BR90" i="1"/>
  <c r="D90" i="1"/>
  <c r="FX90" i="1"/>
  <c r="LK90" i="1"/>
  <c r="BX90" i="1"/>
  <c r="S90" i="1"/>
  <c r="GR90" i="1"/>
  <c r="CO90" i="1"/>
  <c r="KR90" i="1"/>
  <c r="LY90" i="1"/>
  <c r="AY90" i="1"/>
  <c r="HF90" i="1"/>
  <c r="BP90" i="1"/>
  <c r="AI90" i="1"/>
  <c r="O90" i="1"/>
  <c r="DU90" i="1"/>
  <c r="BC90" i="1"/>
  <c r="CX90" i="1"/>
  <c r="CY90" i="1"/>
  <c r="AM90" i="1"/>
  <c r="HW90" i="1"/>
  <c r="AB90" i="1"/>
  <c r="HU90" i="1"/>
  <c r="JJ90" i="1"/>
  <c r="G90" i="1"/>
  <c r="DX90" i="1"/>
  <c r="CQ90" i="1"/>
  <c r="LX90" i="1"/>
  <c r="DQ90" i="1"/>
  <c r="FS90" i="1"/>
  <c r="AL90" i="1"/>
  <c r="CC90" i="1"/>
  <c r="DL90" i="1"/>
  <c r="BU90" i="1"/>
  <c r="HD32" i="1"/>
  <c r="KM90" i="1"/>
  <c r="LU90" i="1"/>
  <c r="FG90" i="1"/>
  <c r="FE90" i="1"/>
  <c r="GC90" i="1"/>
  <c r="IA90" i="1"/>
  <c r="DT90" i="1"/>
  <c r="ME90" i="1"/>
  <c r="MZ90" i="1"/>
  <c r="AJ35" i="1"/>
  <c r="EY90" i="1"/>
  <c r="MR90" i="1"/>
  <c r="IZ29" i="1"/>
  <c r="BL27" i="1"/>
  <c r="FC33" i="1"/>
  <c r="CN29" i="1"/>
  <c r="LL90" i="1"/>
  <c r="MU90" i="1"/>
  <c r="J90" i="1"/>
  <c r="MI90" i="1"/>
  <c r="MQ90" i="1"/>
  <c r="KO90" i="1"/>
  <c r="BS31" i="1"/>
  <c r="CZ90" i="1"/>
  <c r="MF90" i="1"/>
  <c r="II90" i="1"/>
  <c r="LA90" i="1"/>
  <c r="LO90" i="1"/>
  <c r="MJ90" i="1"/>
  <c r="CV38" i="1"/>
  <c r="HX43" i="1"/>
  <c r="MY90" i="1"/>
  <c r="LC90" i="1"/>
  <c r="ID90" i="1"/>
  <c r="IG90" i="1"/>
  <c r="MM90" i="1"/>
  <c r="DB36" i="1"/>
  <c r="JT90" i="1"/>
  <c r="MD90" i="1"/>
  <c r="LM90" i="1"/>
  <c r="CL90" i="1"/>
  <c r="KZ90" i="1"/>
  <c r="MH90" i="1"/>
  <c r="ET30" i="1"/>
  <c r="LS90" i="1"/>
  <c r="NB90" i="1"/>
  <c r="LG90" i="1"/>
  <c r="GW45" i="1"/>
  <c r="KY90" i="1"/>
  <c r="KW90" i="1"/>
  <c r="FV35" i="1"/>
  <c r="IH90" i="1"/>
  <c r="KK90" i="1"/>
  <c r="NA90" i="1"/>
  <c r="LV90" i="1"/>
  <c r="P32" i="1"/>
  <c r="LW90" i="1"/>
  <c r="IK90" i="1"/>
  <c r="C90" i="1"/>
  <c r="MK90" i="1"/>
  <c r="BV90" i="1"/>
  <c r="LB90" i="1"/>
  <c r="EM90" i="1"/>
  <c r="IE90" i="1"/>
  <c r="IP90" i="1"/>
  <c r="LZ90" i="1"/>
  <c r="FF90" i="1"/>
  <c r="CI90" i="1"/>
  <c r="KX90" i="1"/>
  <c r="ML90" i="1"/>
  <c r="MX90" i="1"/>
  <c r="MT90" i="1"/>
  <c r="HZ90" i="1"/>
  <c r="FU90" i="1"/>
  <c r="KI30" i="1"/>
  <c r="LP90" i="1"/>
  <c r="HY90" i="1"/>
  <c r="KV90" i="1"/>
  <c r="IB90" i="1"/>
  <c r="FN27" i="1"/>
  <c r="LT90" i="1"/>
  <c r="EW90" i="1"/>
  <c r="MG90" i="1"/>
  <c r="LQ90" i="1"/>
  <c r="JU33" i="1"/>
  <c r="JQ90" i="1"/>
  <c r="IC90" i="1"/>
  <c r="MP90" i="1"/>
  <c r="MA90" i="1"/>
  <c r="NC90" i="1"/>
  <c r="KJ90" i="1"/>
  <c r="EU90" i="1"/>
  <c r="MB90" i="1"/>
  <c r="IJ90" i="1"/>
  <c r="JD90" i="1"/>
  <c r="KG90" i="1"/>
  <c r="EK90" i="1"/>
  <c r="MC90" i="1"/>
  <c r="LR90" i="1"/>
  <c r="IL90" i="1"/>
  <c r="EZ28" i="1"/>
  <c r="IS31" i="1"/>
  <c r="MS90" i="1"/>
  <c r="LN90" i="1"/>
  <c r="JE90" i="1"/>
  <c r="Z90" i="1"/>
  <c r="HJ46" i="1"/>
  <c r="GK90" i="1"/>
  <c r="IF90" i="1"/>
  <c r="KB28" i="1"/>
  <c r="AG45" i="1"/>
  <c r="LF90" i="1"/>
  <c r="LE90" i="1"/>
  <c r="F92" i="20"/>
  <c r="AX92" i="20"/>
  <c r="AQ92" i="20"/>
  <c r="CN92" i="20"/>
  <c r="BB92" i="20"/>
  <c r="BZ92" i="20"/>
  <c r="K44" i="20"/>
  <c r="CK38" i="20"/>
  <c r="DA92" i="20"/>
  <c r="CF92" i="20"/>
  <c r="BS92" i="20"/>
  <c r="Z42" i="20"/>
  <c r="BY31" i="20"/>
  <c r="BE41" i="20"/>
  <c r="BN92" i="20"/>
  <c r="BT92" i="20"/>
  <c r="G34" i="20"/>
  <c r="BJ92" i="20"/>
  <c r="BX92" i="20"/>
  <c r="AM92" i="20"/>
  <c r="O92" i="20"/>
  <c r="V92" i="20"/>
  <c r="CX92" i="20"/>
  <c r="CL92" i="20"/>
  <c r="CA43" i="20"/>
  <c r="AA43" i="20"/>
  <c r="Y36" i="20"/>
  <c r="R92" i="20"/>
  <c r="U29" i="20"/>
  <c r="CQ92" i="20"/>
  <c r="N92" i="20"/>
  <c r="AW92" i="20"/>
  <c r="CW92" i="20"/>
  <c r="X92" i="20"/>
  <c r="DC92" i="20"/>
  <c r="T92" i="20"/>
  <c r="AZ41" i="20"/>
  <c r="J92" i="20"/>
  <c r="CD92" i="20"/>
  <c r="BH92" i="20"/>
  <c r="I48" i="20"/>
  <c r="AF92" i="20"/>
  <c r="D92" i="20"/>
  <c r="M37" i="20"/>
  <c r="S92" i="20"/>
  <c r="AG38" i="20"/>
  <c r="CE35" i="20"/>
  <c r="BU36" i="20"/>
  <c r="AY29" i="20"/>
  <c r="BA37" i="20"/>
  <c r="BK34" i="20"/>
  <c r="AJ92" i="20"/>
  <c r="E45" i="20"/>
  <c r="DB92" i="20"/>
  <c r="CJ92" i="20"/>
  <c r="P92" i="20"/>
  <c r="BV92" i="20"/>
  <c r="CO92" i="20"/>
  <c r="W33" i="20"/>
  <c r="L47" i="20"/>
  <c r="BL92" i="20"/>
  <c r="AB92" i="20"/>
  <c r="AK92" i="20"/>
  <c r="BQ45" i="20"/>
  <c r="CP92" i="20"/>
  <c r="AC31" i="20"/>
  <c r="CT92" i="20"/>
  <c r="AP92" i="20"/>
  <c r="AN92" i="20"/>
  <c r="CG30" i="20"/>
  <c r="CC40" i="20"/>
  <c r="BD92" i="20"/>
  <c r="AT92" i="20"/>
  <c r="CY92" i="20"/>
  <c r="AE40" i="20"/>
  <c r="AO92" i="20"/>
  <c r="CS92" i="20"/>
  <c r="BC92" i="20"/>
  <c r="BO44" i="20"/>
  <c r="AI92" i="20"/>
  <c r="BF92" i="20"/>
  <c r="CM92" i="20"/>
  <c r="AH92" i="20"/>
  <c r="BW33" i="20"/>
  <c r="AD92" i="20"/>
  <c r="CU92" i="20"/>
  <c r="CB42" i="20"/>
  <c r="CH92" i="20"/>
  <c r="AL92" i="20"/>
  <c r="BP92" i="20"/>
  <c r="H92" i="20"/>
  <c r="CI32" i="20"/>
  <c r="AR92" i="20"/>
  <c r="CZ92" i="20"/>
  <c r="BI47" i="20"/>
  <c r="BM48" i="20"/>
  <c r="BG39" i="20"/>
  <c r="AX37" i="1"/>
  <c r="Q39" i="20"/>
  <c r="GO37" i="1"/>
  <c r="NG74" i="1"/>
  <c r="NI29" i="1"/>
  <c r="NF74" i="1"/>
  <c r="NJ30" i="1"/>
  <c r="JU46" i="1"/>
  <c r="AH76" i="20"/>
  <c r="CX76" i="20"/>
  <c r="CV40" i="1"/>
  <c r="JO40" i="1"/>
  <c r="BU42" i="1"/>
  <c r="LD74" i="1"/>
  <c r="AJ39" i="1"/>
  <c r="AR76" i="20"/>
  <c r="KB44" i="1"/>
  <c r="H76" i="20"/>
  <c r="EZ44" i="1"/>
  <c r="AW43" i="1"/>
  <c r="HD74" i="1"/>
  <c r="IZ41" i="1"/>
  <c r="BF76" i="20"/>
  <c r="KI38" i="1"/>
  <c r="AL76" i="20"/>
  <c r="IS42" i="1"/>
  <c r="CN76" i="20"/>
  <c r="AI76" i="20"/>
  <c r="GP39" i="1"/>
  <c r="GC74" i="1"/>
  <c r="GK74" i="1"/>
  <c r="FX74" i="1"/>
  <c r="CX74" i="1"/>
  <c r="BS76" i="20"/>
  <c r="HF74" i="1"/>
  <c r="EH74" i="1"/>
  <c r="FT43" i="1"/>
  <c r="HB74" i="1"/>
  <c r="H29" i="1"/>
  <c r="MD74" i="1"/>
  <c r="MV74" i="1"/>
  <c r="DL74" i="1"/>
  <c r="EA74" i="1"/>
  <c r="HM74" i="1"/>
  <c r="LY74" i="1"/>
  <c r="IP74" i="1"/>
  <c r="LK74" i="1"/>
  <c r="GS74" i="1"/>
  <c r="BJ74" i="1"/>
  <c r="BB74" i="1"/>
  <c r="FN74" i="1"/>
  <c r="AK74" i="1"/>
  <c r="KC74" i="1"/>
  <c r="MA74" i="1"/>
  <c r="IX74" i="1"/>
  <c r="LL74" i="1"/>
  <c r="FD74" i="1"/>
  <c r="MX74" i="1"/>
  <c r="HO74" i="1"/>
  <c r="IV74" i="1"/>
  <c r="KL74" i="1"/>
  <c r="LQ74" i="1"/>
  <c r="T74" i="1"/>
  <c r="HG74" i="1"/>
  <c r="JH74" i="1"/>
  <c r="DU74" i="1"/>
  <c r="BF74" i="1"/>
  <c r="KY74" i="1"/>
  <c r="MZ74" i="1"/>
  <c r="JQ74" i="1"/>
  <c r="KR74" i="1"/>
  <c r="DC31" i="1"/>
  <c r="JB74" i="1"/>
  <c r="HS74" i="1"/>
  <c r="DQ74" i="1"/>
  <c r="HC34" i="1"/>
  <c r="HP74" i="1"/>
  <c r="FK74" i="1"/>
  <c r="CH30" i="1"/>
  <c r="FG74" i="1"/>
  <c r="JP74" i="1"/>
  <c r="BL74" i="1"/>
  <c r="MU74" i="1"/>
  <c r="IT74" i="1"/>
  <c r="LH74" i="1"/>
  <c r="AL74" i="1"/>
  <c r="BC74" i="1"/>
  <c r="GX74" i="1"/>
  <c r="JG30" i="1"/>
  <c r="JJ35" i="1"/>
  <c r="LU74" i="1"/>
  <c r="EO74" i="1"/>
  <c r="DF74" i="1"/>
  <c r="FY74" i="1"/>
  <c r="DS74" i="1"/>
  <c r="AP74" i="1"/>
  <c r="O34" i="1"/>
  <c r="CZ74" i="1"/>
  <c r="KM74" i="1"/>
  <c r="GG74" i="1"/>
  <c r="KP74" i="1"/>
  <c r="HR45" i="1"/>
  <c r="EV74" i="1"/>
  <c r="GT74" i="1"/>
  <c r="AT74" i="1"/>
  <c r="BY74" i="1"/>
  <c r="DB74" i="1"/>
  <c r="EN74" i="1"/>
  <c r="CC74" i="1"/>
  <c r="HK74" i="1"/>
  <c r="KV74" i="1"/>
  <c r="BO74" i="1"/>
  <c r="GZ74" i="1"/>
  <c r="MY74" i="1"/>
  <c r="GY74" i="1"/>
  <c r="JI74" i="1"/>
  <c r="F74" i="1"/>
  <c r="GV27" i="1"/>
  <c r="AC74" i="1"/>
  <c r="AA74" i="1"/>
  <c r="EP74" i="1"/>
  <c r="LE74" i="1"/>
  <c r="IH74" i="1"/>
  <c r="EE74" i="1"/>
  <c r="FO74" i="1"/>
  <c r="JY74" i="1"/>
  <c r="BM36" i="1"/>
  <c r="NC74" i="1"/>
  <c r="GQ74" i="1"/>
  <c r="IM74" i="1"/>
  <c r="LM74" i="1"/>
  <c r="MT74" i="1"/>
  <c r="IJ74" i="1"/>
  <c r="GN74" i="1"/>
  <c r="AM74" i="1"/>
  <c r="GF74" i="1"/>
  <c r="GD74" i="1"/>
  <c r="LN74" i="1"/>
  <c r="HJ33" i="1"/>
  <c r="U74" i="1"/>
  <c r="EY74" i="1"/>
  <c r="M74" i="1"/>
  <c r="DA74" i="1"/>
  <c r="GA74" i="1"/>
  <c r="JT74" i="1"/>
  <c r="NB74" i="1"/>
  <c r="MN74" i="1"/>
  <c r="FE74" i="1"/>
  <c r="MS74" i="1"/>
  <c r="CL74" i="1"/>
  <c r="C74" i="1"/>
  <c r="DI74" i="1"/>
  <c r="IB74" i="1"/>
  <c r="HQ74" i="1"/>
  <c r="MF74" i="1"/>
  <c r="FL36" i="1"/>
  <c r="CG74" i="1"/>
  <c r="HU74" i="1"/>
  <c r="DE74" i="1"/>
  <c r="IC74" i="1"/>
  <c r="DH74" i="1"/>
  <c r="IF74" i="1"/>
  <c r="JM74" i="1"/>
  <c r="CY74" i="1"/>
  <c r="Y74" i="1"/>
  <c r="AG27" i="1"/>
  <c r="MJ74" i="1"/>
  <c r="Z74" i="1"/>
  <c r="KA74" i="1"/>
  <c r="EQ74" i="1"/>
  <c r="FQ74" i="1"/>
  <c r="AV74" i="1"/>
  <c r="AZ74" i="1"/>
  <c r="EF74" i="1"/>
  <c r="CT74" i="1"/>
  <c r="MP74" i="1"/>
  <c r="CI74" i="1"/>
  <c r="DG74" i="1"/>
  <c r="AI74" i="1"/>
  <c r="ME74" i="1"/>
  <c r="W74" i="1"/>
  <c r="IQ74" i="1"/>
  <c r="LJ74" i="1"/>
  <c r="JE74" i="1"/>
  <c r="JR74" i="1"/>
  <c r="DZ74" i="1"/>
  <c r="MH74" i="1"/>
  <c r="JL74" i="1"/>
  <c r="D74" i="1"/>
  <c r="BZ74" i="1"/>
  <c r="HX29" i="1"/>
  <c r="LV74" i="1"/>
  <c r="JW74" i="1"/>
  <c r="I74" i="1"/>
  <c r="E74" i="1"/>
  <c r="IW74" i="1"/>
  <c r="DV74" i="1"/>
  <c r="GL74" i="1"/>
  <c r="LI74" i="1"/>
  <c r="IK74" i="1"/>
  <c r="HW74" i="1"/>
  <c r="GR74" i="1"/>
  <c r="FS74" i="1"/>
  <c r="FI74" i="1"/>
  <c r="EX74" i="1"/>
  <c r="MC74" i="1"/>
  <c r="FV74" i="1"/>
  <c r="HE74" i="1"/>
  <c r="FZ74" i="1"/>
  <c r="FJ74" i="1"/>
  <c r="KF74" i="1"/>
  <c r="Q74" i="1"/>
  <c r="AF74" i="1"/>
  <c r="BK74" i="1"/>
  <c r="ES74" i="1"/>
  <c r="FH74" i="1"/>
  <c r="AQ74" i="1"/>
  <c r="LG74" i="1"/>
  <c r="EJ74" i="1"/>
  <c r="CF74" i="1"/>
  <c r="CJ74" i="1"/>
  <c r="EL74" i="1"/>
  <c r="CQ74" i="1"/>
  <c r="CW74" i="1"/>
  <c r="KT74" i="1"/>
  <c r="HZ74" i="1"/>
  <c r="CE35" i="1"/>
  <c r="CO74" i="1"/>
  <c r="JD74" i="1"/>
  <c r="BH74" i="1"/>
  <c r="AR74" i="1"/>
  <c r="MR74" i="1"/>
  <c r="DN74" i="1"/>
  <c r="AY74" i="1"/>
  <c r="JZ74" i="1"/>
  <c r="HN74" i="1"/>
  <c r="KN74" i="1"/>
  <c r="X74" i="1"/>
  <c r="DX74" i="1"/>
  <c r="CU74" i="1"/>
  <c r="K74" i="1"/>
  <c r="AD45" i="1"/>
  <c r="BA74" i="1"/>
  <c r="DJ74" i="1"/>
  <c r="R74" i="1"/>
  <c r="KD74" i="1"/>
  <c r="HL74" i="1"/>
  <c r="IN74" i="1"/>
  <c r="KZ74" i="1"/>
  <c r="KW74" i="1"/>
  <c r="N74" i="1"/>
  <c r="LA74" i="1"/>
  <c r="JN74" i="1"/>
  <c r="BQ74" i="1"/>
  <c r="S74" i="1"/>
  <c r="LT74" i="1"/>
  <c r="MM74" i="1"/>
  <c r="L74" i="1"/>
  <c r="NA74" i="1"/>
  <c r="II74" i="1"/>
  <c r="HY74" i="1"/>
  <c r="EW74" i="1"/>
  <c r="EI74" i="1"/>
  <c r="HI74" i="1"/>
  <c r="JS74" i="1"/>
  <c r="CA32" i="1"/>
  <c r="IU74" i="1"/>
  <c r="DP74" i="1"/>
  <c r="JA74" i="1"/>
  <c r="AX74" i="1"/>
  <c r="BX74" i="1"/>
  <c r="GU74" i="1"/>
  <c r="JV74" i="1"/>
  <c r="GB74" i="1"/>
  <c r="HT74" i="1"/>
  <c r="EU74" i="1"/>
  <c r="CP74" i="1"/>
  <c r="MW74" i="1"/>
  <c r="ET38" i="1"/>
  <c r="ER74" i="1"/>
  <c r="ED74" i="1"/>
  <c r="BE74" i="1"/>
  <c r="BG74" i="1"/>
  <c r="AE74" i="1"/>
  <c r="AO74" i="1"/>
  <c r="IY74" i="1"/>
  <c r="KQ31" i="1"/>
  <c r="ML74" i="1"/>
  <c r="LR74" i="1"/>
  <c r="J74" i="1"/>
  <c r="AN74" i="1"/>
  <c r="CM74" i="1"/>
  <c r="EM74" i="1"/>
  <c r="DY74" i="1"/>
  <c r="LW74" i="1"/>
  <c r="EC74" i="1"/>
  <c r="CD74" i="1"/>
  <c r="HV74" i="1"/>
  <c r="KO74" i="1"/>
  <c r="IL32" i="1"/>
  <c r="BW74" i="1"/>
  <c r="LZ74" i="1"/>
  <c r="BS74" i="1"/>
  <c r="LC74" i="1"/>
  <c r="KX74" i="1"/>
  <c r="BV74" i="1"/>
  <c r="GO74" i="1"/>
  <c r="MO74" i="1"/>
  <c r="MK74" i="1"/>
  <c r="HA74" i="1"/>
  <c r="GJ74" i="1"/>
  <c r="KS74" i="1"/>
  <c r="KJ74" i="1"/>
  <c r="LO74" i="1"/>
  <c r="FM74" i="1"/>
  <c r="CB74" i="1"/>
  <c r="MB74" i="1"/>
  <c r="FC46" i="1"/>
  <c r="IE74" i="1"/>
  <c r="DT74" i="1"/>
  <c r="DM74" i="1"/>
  <c r="KE74" i="1"/>
  <c r="GW74" i="1"/>
  <c r="AS74" i="1"/>
  <c r="FP74" i="1"/>
  <c r="DW74" i="1"/>
  <c r="FA74" i="1"/>
  <c r="MQ74" i="1"/>
  <c r="LX74" i="1"/>
  <c r="ID74" i="1"/>
  <c r="MI74" i="1"/>
  <c r="BN74" i="1"/>
  <c r="LP74" i="1"/>
  <c r="AH74" i="1"/>
  <c r="CR74" i="1"/>
  <c r="CN41" i="1"/>
  <c r="AU74" i="1"/>
  <c r="FR74" i="1"/>
  <c r="BT74" i="1"/>
  <c r="DK74" i="1"/>
  <c r="FF74" i="1"/>
  <c r="EB74" i="1"/>
  <c r="JK74" i="1"/>
  <c r="LS74" i="1"/>
  <c r="BD74" i="1"/>
  <c r="GE74" i="1"/>
  <c r="LF74" i="1"/>
  <c r="FU74" i="1"/>
  <c r="BI74" i="1"/>
  <c r="GI74" i="1"/>
  <c r="DR74" i="1"/>
  <c r="HH74" i="1"/>
  <c r="GM74" i="1"/>
  <c r="FB74" i="1"/>
  <c r="AB74" i="1"/>
  <c r="KG74" i="1"/>
  <c r="P74" i="1"/>
  <c r="FW74" i="1"/>
  <c r="JX74" i="1"/>
  <c r="MG74" i="1"/>
  <c r="V33" i="1"/>
  <c r="BP74" i="1"/>
  <c r="IG74" i="1"/>
  <c r="IA74" i="1"/>
  <c r="EK74" i="1"/>
  <c r="CS74" i="1"/>
  <c r="BR74" i="1"/>
  <c r="LB74" i="1"/>
  <c r="CK74" i="1"/>
  <c r="DD74" i="1"/>
  <c r="KU74" i="1"/>
  <c r="EG74" i="1"/>
  <c r="KH74" i="1"/>
  <c r="DO74" i="1"/>
  <c r="JF74" i="1"/>
  <c r="IR74" i="1"/>
  <c r="KK74" i="1"/>
  <c r="G74" i="1"/>
  <c r="JC74" i="1"/>
  <c r="AZ76" i="20"/>
  <c r="DC76" i="20"/>
  <c r="BM35" i="20"/>
  <c r="CB37" i="20"/>
  <c r="J76" i="20"/>
  <c r="K47" i="20"/>
  <c r="L29" i="20"/>
  <c r="BJ76" i="20"/>
  <c r="O76" i="20"/>
  <c r="BC76" i="20"/>
  <c r="CR76" i="20"/>
  <c r="E31" i="20"/>
  <c r="AO76" i="20"/>
  <c r="CL76" i="20"/>
  <c r="BZ76" i="20"/>
  <c r="X76" i="20"/>
  <c r="S76" i="20"/>
  <c r="CE48" i="20"/>
  <c r="Y34" i="20"/>
  <c r="BI29" i="20"/>
  <c r="CT76" i="20"/>
  <c r="BT76" i="20"/>
  <c r="CF76" i="20"/>
  <c r="CM76" i="20"/>
  <c r="Q45" i="20"/>
  <c r="AN76" i="20"/>
  <c r="BY43" i="20"/>
  <c r="CY76" i="20"/>
  <c r="BW44" i="20"/>
  <c r="R76" i="20"/>
  <c r="CZ76" i="20"/>
  <c r="F76" i="20"/>
  <c r="AM76" i="20"/>
  <c r="CS76" i="20"/>
  <c r="CD76" i="20"/>
  <c r="AP76" i="20"/>
  <c r="AW76" i="20"/>
  <c r="BK36" i="20"/>
  <c r="N76" i="20"/>
  <c r="AD76" i="20"/>
  <c r="AJ76" i="20"/>
  <c r="AS40" i="20"/>
  <c r="U38" i="20"/>
  <c r="G36" i="20"/>
  <c r="AA32" i="20"/>
  <c r="AT76" i="20"/>
  <c r="AF76" i="20"/>
  <c r="T76" i="20"/>
  <c r="BO47" i="20"/>
  <c r="BD76" i="20"/>
  <c r="V76" i="20"/>
  <c r="CW76" i="20"/>
  <c r="P76" i="20"/>
  <c r="AC43" i="20"/>
  <c r="BN76" i="20"/>
  <c r="AK76" i="20"/>
  <c r="AQ76" i="20"/>
  <c r="AG33" i="20"/>
  <c r="CQ76" i="20"/>
  <c r="W44" i="20"/>
  <c r="BB76" i="20"/>
  <c r="BG41" i="20"/>
  <c r="BA45" i="20"/>
  <c r="CI40" i="20"/>
  <c r="D76" i="20"/>
  <c r="CP76" i="20"/>
  <c r="CV76" i="20"/>
  <c r="BX76" i="20"/>
  <c r="CH76" i="20"/>
  <c r="BL76" i="20"/>
  <c r="BP76" i="20"/>
  <c r="BH76" i="20"/>
  <c r="BR76" i="20"/>
  <c r="I35" i="20"/>
  <c r="CA32" i="20"/>
  <c r="DB76" i="20"/>
  <c r="CJ76" i="20"/>
  <c r="AB76" i="20"/>
  <c r="AU46" i="20"/>
  <c r="CU76" i="20"/>
  <c r="M41" i="20"/>
  <c r="AE42" i="20"/>
  <c r="AX76" i="20"/>
  <c r="DA76" i="20"/>
  <c r="BU34" i="20"/>
  <c r="CK33" i="20"/>
  <c r="AY38" i="20"/>
  <c r="CO76" i="20"/>
  <c r="CC42" i="20"/>
  <c r="CG46" i="20"/>
  <c r="BQ31" i="20"/>
  <c r="Z37" i="20"/>
  <c r="AV48" i="20"/>
  <c r="GH37" i="1"/>
  <c r="IO37" i="1"/>
  <c r="BV39" i="20"/>
  <c r="BE39" i="20"/>
  <c r="NG30" i="1"/>
  <c r="NF30" i="1"/>
  <c r="NH30" i="1"/>
  <c r="IL77" i="1"/>
  <c r="NJ74" i="1"/>
  <c r="BG75" i="20"/>
  <c r="FB30" i="1"/>
  <c r="CP32" i="20"/>
  <c r="AC80" i="1"/>
  <c r="MC30" i="1"/>
  <c r="LG30" i="1"/>
  <c r="D32" i="20"/>
  <c r="ET90" i="1"/>
  <c r="IZ92" i="1"/>
  <c r="CI92" i="20"/>
  <c r="BD32" i="20"/>
  <c r="CW32" i="20"/>
  <c r="IS87" i="1"/>
  <c r="BC32" i="20"/>
  <c r="CS32" i="20"/>
  <c r="HL81" i="1"/>
  <c r="CU88" i="1"/>
  <c r="JN88" i="1"/>
  <c r="BN32" i="20"/>
  <c r="HQ80" i="1"/>
  <c r="AG87" i="20"/>
  <c r="K82" i="20"/>
  <c r="CV30" i="1"/>
  <c r="DO30" i="1"/>
  <c r="FA84" i="1"/>
  <c r="NB30" i="1"/>
  <c r="GG30" i="1"/>
  <c r="Q30" i="1"/>
  <c r="AI32" i="20"/>
  <c r="AF32" i="20"/>
  <c r="BS87" i="1"/>
  <c r="EX91" i="1"/>
  <c r="BB32" i="20"/>
  <c r="KK30" i="1"/>
  <c r="DB85" i="1"/>
  <c r="HU89" i="1"/>
  <c r="KD30" i="1"/>
  <c r="KA30" i="1"/>
  <c r="JU84" i="1"/>
  <c r="KT30" i="1"/>
  <c r="KS30" i="1"/>
  <c r="GH89" i="1"/>
  <c r="KX30" i="1"/>
  <c r="X30" i="1"/>
  <c r="LZ30" i="1"/>
  <c r="O86" i="1"/>
  <c r="FQ30" i="1"/>
  <c r="ED30" i="1"/>
  <c r="KC30" i="1"/>
  <c r="FF30" i="1"/>
  <c r="BZ30" i="1"/>
  <c r="MU30" i="1"/>
  <c r="FG30" i="1"/>
  <c r="FK30" i="1"/>
  <c r="JL30" i="1"/>
  <c r="FJ30" i="1"/>
  <c r="KL30" i="1"/>
  <c r="DQ30" i="1"/>
  <c r="FO30" i="1"/>
  <c r="ER30" i="1"/>
  <c r="EZ30" i="1"/>
  <c r="CP30" i="1"/>
  <c r="CE30" i="1"/>
  <c r="AP30" i="1"/>
  <c r="HN30" i="1"/>
  <c r="JW30" i="1"/>
  <c r="CN92" i="1"/>
  <c r="V81" i="1"/>
  <c r="FE30" i="1"/>
  <c r="BY77" i="1"/>
  <c r="BG30" i="1"/>
  <c r="IB30" i="1"/>
  <c r="DD30" i="1"/>
  <c r="LM30" i="1"/>
  <c r="KP30" i="1"/>
  <c r="GR30" i="1"/>
  <c r="GN30" i="1"/>
  <c r="IJ30" i="1"/>
  <c r="DV30" i="1"/>
  <c r="KU30" i="1"/>
  <c r="EV30" i="1"/>
  <c r="BM30" i="1"/>
  <c r="LV30" i="1"/>
  <c r="DC30" i="1"/>
  <c r="LL30" i="1"/>
  <c r="MR30" i="1"/>
  <c r="GD30" i="1"/>
  <c r="BU30" i="1"/>
  <c r="AL30" i="1"/>
  <c r="DI30" i="1"/>
  <c r="IF30" i="1"/>
  <c r="IP86" i="1"/>
  <c r="EU30" i="1"/>
  <c r="MQ30" i="1"/>
  <c r="KY30" i="1"/>
  <c r="FI30" i="1"/>
  <c r="FC30" i="1"/>
  <c r="MM30" i="1"/>
  <c r="MH30" i="1"/>
  <c r="KE30" i="1"/>
  <c r="EK30" i="1"/>
  <c r="NA30" i="1"/>
  <c r="BA30" i="1"/>
  <c r="JM30" i="1"/>
  <c r="CA30" i="1"/>
  <c r="EY30" i="1"/>
  <c r="GJ30" i="1"/>
  <c r="AW30" i="1"/>
  <c r="MS30" i="1"/>
  <c r="ML30" i="1"/>
  <c r="JI30" i="1"/>
  <c r="AR30" i="1"/>
  <c r="DM30" i="1"/>
  <c r="EP30" i="1"/>
  <c r="GB30" i="1"/>
  <c r="IA30" i="1"/>
  <c r="CJ30" i="1"/>
  <c r="AN30" i="1"/>
  <c r="EB30" i="1"/>
  <c r="GC30" i="1"/>
  <c r="EF30" i="1"/>
  <c r="IH30" i="1"/>
  <c r="GU30" i="1"/>
  <c r="MP30" i="1"/>
  <c r="LS30" i="1"/>
  <c r="KF30" i="1"/>
  <c r="AH30" i="1"/>
  <c r="FZ30" i="1"/>
  <c r="DU30" i="1"/>
  <c r="AE30" i="1"/>
  <c r="KZ30" i="1"/>
  <c r="LC30" i="1"/>
  <c r="AY73" i="1"/>
  <c r="DE30" i="1"/>
  <c r="AZ30" i="1"/>
  <c r="FM75" i="1"/>
  <c r="LW30" i="1"/>
  <c r="MB30" i="1"/>
  <c r="G30" i="1"/>
  <c r="MT30" i="1"/>
  <c r="IN30" i="1"/>
  <c r="K30" i="1"/>
  <c r="IY30" i="1"/>
  <c r="HI30" i="1"/>
  <c r="LA30" i="1"/>
  <c r="AD30" i="1"/>
  <c r="ES30" i="1"/>
  <c r="MF30" i="1"/>
  <c r="KQ85" i="1"/>
  <c r="JT30" i="1"/>
  <c r="HY30" i="1"/>
  <c r="L30" i="1"/>
  <c r="JH30" i="1"/>
  <c r="MG30" i="1"/>
  <c r="IE30" i="1"/>
  <c r="JE30" i="1"/>
  <c r="BO30" i="1"/>
  <c r="R30" i="1"/>
  <c r="KJ30" i="1"/>
  <c r="KO30" i="1"/>
  <c r="CL30" i="1"/>
  <c r="BE30" i="1"/>
  <c r="FX30" i="1"/>
  <c r="MD30" i="1"/>
  <c r="DG30" i="1"/>
  <c r="BI30" i="1"/>
  <c r="GM30" i="1"/>
  <c r="GQ30" i="1"/>
  <c r="BV30" i="1"/>
  <c r="IM30" i="1"/>
  <c r="IK30" i="1"/>
  <c r="M30" i="1"/>
  <c r="CW30" i="1"/>
  <c r="LU30" i="1"/>
  <c r="HE30" i="1"/>
  <c r="CS30" i="1"/>
  <c r="MI30" i="1"/>
  <c r="HV30" i="1"/>
  <c r="BK30" i="1"/>
  <c r="IR30" i="1"/>
  <c r="IC30" i="1"/>
  <c r="GX30" i="1"/>
  <c r="EM30" i="1"/>
  <c r="BN30" i="1"/>
  <c r="IT30" i="1"/>
  <c r="AM30" i="1"/>
  <c r="DW30" i="1"/>
  <c r="EI30" i="1"/>
  <c r="E30" i="1"/>
  <c r="EH30" i="1"/>
  <c r="JX30" i="1"/>
  <c r="CR30" i="1"/>
  <c r="GW30" i="1"/>
  <c r="LE30" i="1"/>
  <c r="CB30" i="1"/>
  <c r="BC30" i="1"/>
  <c r="KH30" i="1"/>
  <c r="U30" i="1"/>
  <c r="FP30" i="1"/>
  <c r="Z30" i="1"/>
  <c r="FT30" i="1"/>
  <c r="HT30" i="1"/>
  <c r="GK30" i="1"/>
  <c r="HH30" i="1"/>
  <c r="AV30" i="1"/>
  <c r="LJ30" i="1"/>
  <c r="IQ30" i="1"/>
  <c r="JR30" i="1"/>
  <c r="MN30" i="1"/>
  <c r="DJ30" i="1"/>
  <c r="KG30" i="1"/>
  <c r="MW30" i="1"/>
  <c r="DZ30" i="1"/>
  <c r="BF30" i="1"/>
  <c r="EQ30" i="1"/>
  <c r="DT30" i="1"/>
  <c r="LK30" i="1"/>
  <c r="HA30" i="1"/>
  <c r="EG30" i="1"/>
  <c r="EJ30" i="1"/>
  <c r="CM30" i="1"/>
  <c r="FU82" i="1"/>
  <c r="LD30" i="1"/>
  <c r="CO30" i="1"/>
  <c r="JJ30" i="1"/>
  <c r="CX30" i="1"/>
  <c r="HJ30" i="1"/>
  <c r="AB30" i="1"/>
  <c r="T30" i="1"/>
  <c r="JB30" i="1"/>
  <c r="HR30" i="1"/>
  <c r="HO30" i="1"/>
  <c r="II30" i="1"/>
  <c r="JK78" i="1"/>
  <c r="DF30" i="1"/>
  <c r="CI30" i="1"/>
  <c r="ID30" i="1"/>
  <c r="AF79" i="1"/>
  <c r="LI30" i="1"/>
  <c r="LB30" i="1"/>
  <c r="S30" i="1"/>
  <c r="KM30" i="1"/>
  <c r="BX30" i="1"/>
  <c r="LP30" i="1"/>
  <c r="BD30" i="1"/>
  <c r="GE30" i="1"/>
  <c r="LQ30" i="1"/>
  <c r="JZ30" i="1"/>
  <c r="W30" i="1"/>
  <c r="DR30" i="1"/>
  <c r="ME30" i="1"/>
  <c r="DP30" i="1"/>
  <c r="D30" i="1"/>
  <c r="FR30" i="1"/>
  <c r="DX30" i="1"/>
  <c r="CK30" i="1"/>
  <c r="BB30" i="1"/>
  <c r="CY30" i="1"/>
  <c r="GO73" i="1"/>
  <c r="FN30" i="1"/>
  <c r="JP30" i="1"/>
  <c r="CG30" i="1"/>
  <c r="DA30" i="1"/>
  <c r="AI30" i="1"/>
  <c r="IX30" i="1"/>
  <c r="BT30" i="1"/>
  <c r="KW30" i="1"/>
  <c r="JG74" i="1"/>
  <c r="EL30" i="1"/>
  <c r="EE30" i="1"/>
  <c r="AO30" i="1"/>
  <c r="P30" i="1"/>
  <c r="F30" i="1"/>
  <c r="N30" i="1"/>
  <c r="CT30" i="1"/>
  <c r="HC30" i="1"/>
  <c r="JS30" i="1"/>
  <c r="GI30" i="1"/>
  <c r="FW30" i="1"/>
  <c r="HZ30" i="1"/>
  <c r="LR30" i="1"/>
  <c r="FY30" i="1"/>
  <c r="FD30" i="1"/>
  <c r="IG30" i="1"/>
  <c r="HP30" i="1"/>
  <c r="FH30" i="1"/>
  <c r="J30" i="1"/>
  <c r="AJ82" i="1"/>
  <c r="LX30" i="1"/>
  <c r="EA30" i="1"/>
  <c r="EO30" i="1"/>
  <c r="GA30" i="1"/>
  <c r="HB30" i="1"/>
  <c r="IO30" i="1"/>
  <c r="HW30" i="1"/>
  <c r="LO30" i="1"/>
  <c r="DS30" i="1"/>
  <c r="JO30" i="1"/>
  <c r="JA30" i="1"/>
  <c r="MK30" i="1"/>
  <c r="KN30" i="1"/>
  <c r="NC30" i="1"/>
  <c r="MA30" i="1"/>
  <c r="Y30" i="1"/>
  <c r="AT30" i="1"/>
  <c r="GP30" i="1"/>
  <c r="CC30" i="1"/>
  <c r="BJ30" i="1"/>
  <c r="BL75" i="1"/>
  <c r="EC30" i="1"/>
  <c r="CZ30" i="1"/>
  <c r="JC30" i="1"/>
  <c r="EN30" i="1"/>
  <c r="MZ30" i="1"/>
  <c r="LT30" i="1"/>
  <c r="FL30" i="1"/>
  <c r="GY30" i="1"/>
  <c r="HF30" i="1"/>
  <c r="KV30" i="1"/>
  <c r="MO30" i="1"/>
  <c r="GL30" i="1"/>
  <c r="LN30" i="1"/>
  <c r="EW30" i="1"/>
  <c r="KB91" i="1"/>
  <c r="MJ30" i="1"/>
  <c r="FS30" i="1"/>
  <c r="AS30" i="1"/>
  <c r="KR30" i="1"/>
  <c r="GZ30" i="1"/>
  <c r="CF30" i="1"/>
  <c r="IW30" i="1"/>
  <c r="MX30" i="1"/>
  <c r="CD78" i="1"/>
  <c r="HD30" i="1"/>
  <c r="JQ30" i="1"/>
  <c r="JF30" i="1"/>
  <c r="BH30" i="1"/>
  <c r="BW30" i="1"/>
  <c r="JY30" i="1"/>
  <c r="LF30" i="1"/>
  <c r="AK30" i="1"/>
  <c r="MY30" i="1"/>
  <c r="BR30" i="1"/>
  <c r="DL30" i="1"/>
  <c r="GF30" i="1"/>
  <c r="DK30" i="1"/>
  <c r="HS30" i="1"/>
  <c r="CH74" i="1"/>
  <c r="AA30" i="1"/>
  <c r="LY30" i="1"/>
  <c r="AG30" i="1"/>
  <c r="BQ30" i="1"/>
  <c r="IV30" i="1"/>
  <c r="DH30" i="1"/>
  <c r="AQ30" i="1"/>
  <c r="AU30" i="1"/>
  <c r="LH30" i="1"/>
  <c r="CQ30" i="1"/>
  <c r="AX30" i="1"/>
  <c r="HK30" i="1"/>
  <c r="HG30" i="1"/>
  <c r="HM30" i="1"/>
  <c r="DN30" i="1"/>
  <c r="GV79" i="1"/>
  <c r="H30" i="1"/>
  <c r="IU30" i="1"/>
  <c r="MV30" i="1"/>
  <c r="FV30" i="1"/>
  <c r="JD30" i="1"/>
  <c r="KI90" i="1"/>
  <c r="BP30" i="1"/>
  <c r="DY30" i="1"/>
  <c r="GT30" i="1"/>
  <c r="C30" i="1"/>
  <c r="JV30" i="1"/>
  <c r="GS30" i="1"/>
  <c r="M84" i="20"/>
  <c r="CF32" i="20"/>
  <c r="BP91" i="20"/>
  <c r="F32" i="20"/>
  <c r="BK32" i="20"/>
  <c r="DA32" i="20"/>
  <c r="BE91" i="20"/>
  <c r="CE86" i="20"/>
  <c r="BO82" i="20"/>
  <c r="AD32" i="20"/>
  <c r="AJ32" i="20"/>
  <c r="CT32" i="20"/>
  <c r="AB32" i="20"/>
  <c r="CG93" i="20"/>
  <c r="CK87" i="20"/>
  <c r="BX32" i="20"/>
  <c r="CQ32" i="20"/>
  <c r="BV88" i="20"/>
  <c r="BS32" i="20"/>
  <c r="R32" i="20"/>
  <c r="AN32" i="20"/>
  <c r="Q75" i="20"/>
  <c r="Z80" i="20"/>
  <c r="P32" i="20"/>
  <c r="AW32" i="20"/>
  <c r="BR32" i="20"/>
  <c r="CZ32" i="20"/>
  <c r="AR32" i="20"/>
  <c r="AL32" i="20"/>
  <c r="N32" i="20"/>
  <c r="CR32" i="20"/>
  <c r="BH32" i="20"/>
  <c r="DB32" i="20"/>
  <c r="BA84" i="20"/>
  <c r="CL32" i="20"/>
  <c r="AT32" i="20"/>
  <c r="U77" i="20"/>
  <c r="AK32" i="20"/>
  <c r="CM32" i="20"/>
  <c r="BJ32" i="20"/>
  <c r="H32" i="20"/>
  <c r="AS92" i="20"/>
  <c r="AA76" i="20"/>
  <c r="I83" i="20"/>
  <c r="BU79" i="20"/>
  <c r="CY32" i="20"/>
  <c r="CD32" i="20"/>
  <c r="AY77" i="20"/>
  <c r="CN32" i="20"/>
  <c r="CO32" i="20"/>
  <c r="CC90" i="20"/>
  <c r="AV32" i="20"/>
  <c r="J32" i="20"/>
  <c r="CA76" i="20"/>
  <c r="CB80" i="20"/>
  <c r="BI81" i="20"/>
  <c r="AE90" i="20"/>
  <c r="AC94" i="20"/>
  <c r="BY94" i="20"/>
  <c r="CJ32" i="20"/>
  <c r="Y79" i="20"/>
  <c r="AP32" i="20"/>
  <c r="BF32" i="20"/>
  <c r="CX32" i="20"/>
  <c r="BT32" i="20"/>
  <c r="AZ32" i="20"/>
  <c r="O32" i="20"/>
  <c r="V32" i="20"/>
  <c r="AH32" i="20"/>
  <c r="AO32" i="20"/>
  <c r="CH32" i="20"/>
  <c r="BL32" i="20"/>
  <c r="AX32" i="20"/>
  <c r="CU32" i="20"/>
  <c r="S32" i="20"/>
  <c r="CV32" i="20"/>
  <c r="G88" i="20"/>
  <c r="X32" i="20"/>
  <c r="BM83" i="20"/>
  <c r="BZ32" i="20"/>
  <c r="AQ32" i="20"/>
  <c r="AU86" i="20"/>
  <c r="AM32" i="20"/>
  <c r="T32" i="20"/>
  <c r="L81" i="20"/>
  <c r="BW89" i="20"/>
  <c r="W89" i="20"/>
  <c r="DC32" i="20"/>
  <c r="AU93" i="20"/>
  <c r="NI83" i="1"/>
  <c r="E85" i="20"/>
  <c r="I83" i="1"/>
  <c r="HX83" i="1"/>
  <c r="BQ85" i="20"/>
  <c r="NG89" i="1"/>
  <c r="NI44" i="1"/>
  <c r="NH36" i="1"/>
  <c r="NJ27" i="1"/>
  <c r="NF89" i="1"/>
  <c r="HI89" i="1"/>
  <c r="LY89" i="1"/>
  <c r="DQ89" i="1"/>
  <c r="DW89" i="1"/>
  <c r="X89" i="1"/>
  <c r="KX89" i="1"/>
  <c r="FL89" i="1"/>
  <c r="LA89" i="1"/>
  <c r="E89" i="1"/>
  <c r="MX89" i="1"/>
  <c r="CM89" i="1"/>
  <c r="DV89" i="1"/>
  <c r="DS89" i="1"/>
  <c r="EE89" i="1"/>
  <c r="BT89" i="1"/>
  <c r="LM89" i="1"/>
  <c r="EU89" i="1"/>
  <c r="IY89" i="1"/>
  <c r="HS89" i="1"/>
  <c r="KL89" i="1"/>
  <c r="MV89" i="1"/>
  <c r="CF89" i="1"/>
  <c r="BV89" i="1"/>
  <c r="GS89" i="1"/>
  <c r="HH89" i="1"/>
  <c r="MI89" i="1"/>
  <c r="HP89" i="1"/>
  <c r="FV89" i="1"/>
  <c r="JC89" i="1"/>
  <c r="BC89" i="1"/>
  <c r="D89" i="1"/>
  <c r="CZ89" i="1"/>
  <c r="MJ89" i="1"/>
  <c r="AP89" i="1"/>
  <c r="EN89" i="1"/>
  <c r="GE89" i="1"/>
  <c r="LD89" i="1"/>
  <c r="FC42" i="1"/>
  <c r="LP89" i="1"/>
  <c r="ES89" i="1"/>
  <c r="KH89" i="1"/>
  <c r="EA89" i="1"/>
  <c r="LG89" i="1"/>
  <c r="GG89" i="1"/>
  <c r="KD89" i="1"/>
  <c r="FA89" i="1"/>
  <c r="KR89" i="1"/>
  <c r="FX89" i="1"/>
  <c r="JA89" i="1"/>
  <c r="GQ89" i="1"/>
  <c r="DJ89" i="1"/>
  <c r="EF89" i="1"/>
  <c r="DM89" i="1"/>
  <c r="JX89" i="1"/>
  <c r="EX89" i="1"/>
  <c r="MN89" i="1"/>
  <c r="CC89" i="1"/>
  <c r="DY89" i="1"/>
  <c r="AS89" i="1"/>
  <c r="IR89" i="1"/>
  <c r="J89" i="1"/>
  <c r="KP89" i="1"/>
  <c r="ML89" i="1"/>
  <c r="GA89" i="1"/>
  <c r="JR89" i="1"/>
  <c r="AY89" i="1"/>
  <c r="KU89" i="1"/>
  <c r="AG89" i="1"/>
  <c r="CR89" i="1"/>
  <c r="AT89" i="1"/>
  <c r="KF89" i="1"/>
  <c r="H44" i="1"/>
  <c r="FW89" i="1"/>
  <c r="GT89" i="1"/>
  <c r="LO89" i="1"/>
  <c r="GJ89" i="1"/>
  <c r="BE89" i="1"/>
  <c r="BI89" i="1"/>
  <c r="DR89" i="1"/>
  <c r="JI89" i="1"/>
  <c r="AE89" i="1"/>
  <c r="JL89" i="1"/>
  <c r="MD89" i="1"/>
  <c r="JG89" i="1"/>
  <c r="JS89" i="1"/>
  <c r="CP89" i="1"/>
  <c r="Z89" i="1"/>
  <c r="LC89" i="1"/>
  <c r="IO89" i="1"/>
  <c r="KC89" i="1"/>
  <c r="BP89" i="1"/>
  <c r="JV89" i="1"/>
  <c r="K89" i="1"/>
  <c r="GX89" i="1"/>
  <c r="AV89" i="1"/>
  <c r="GD89" i="1"/>
  <c r="GM89" i="1"/>
  <c r="IN89" i="1"/>
  <c r="AM89" i="1"/>
  <c r="ME89" i="1"/>
  <c r="DE89" i="1"/>
  <c r="JU42" i="1"/>
  <c r="P89" i="1"/>
  <c r="EY35" i="1"/>
  <c r="HA89" i="1"/>
  <c r="G89" i="1"/>
  <c r="AB89" i="1"/>
  <c r="Q89" i="1"/>
  <c r="EG89" i="1"/>
  <c r="CA45" i="1"/>
  <c r="LE89" i="1"/>
  <c r="IT39" i="1"/>
  <c r="KJ89" i="1"/>
  <c r="FS89" i="1"/>
  <c r="CI89" i="1"/>
  <c r="U89" i="1"/>
  <c r="GN89" i="1"/>
  <c r="EJ89" i="1"/>
  <c r="FD89" i="1"/>
  <c r="MH89" i="1"/>
  <c r="AJ46" i="1"/>
  <c r="BG89" i="1"/>
  <c r="FO89" i="1"/>
  <c r="Y89" i="1"/>
  <c r="M89" i="1"/>
  <c r="JM89" i="1"/>
  <c r="MQ89" i="1"/>
  <c r="MW89" i="1"/>
  <c r="EI89" i="1"/>
  <c r="HT89" i="1"/>
  <c r="FP89" i="1"/>
  <c r="KV89" i="1"/>
  <c r="EO89" i="1"/>
  <c r="GW89" i="1"/>
  <c r="MB89" i="1"/>
  <c r="CE89" i="1"/>
  <c r="HX44" i="1"/>
  <c r="S89" i="1"/>
  <c r="HK89" i="1"/>
  <c r="CB89" i="1"/>
  <c r="AN89" i="1"/>
  <c r="EV89" i="1"/>
  <c r="BK89" i="1"/>
  <c r="LL89" i="1"/>
  <c r="MC89" i="1"/>
  <c r="DA89" i="1"/>
  <c r="MA89" i="1"/>
  <c r="LR89" i="1"/>
  <c r="AZ89" i="1"/>
  <c r="L34" i="20"/>
  <c r="FU89" i="1"/>
  <c r="G38" i="20"/>
  <c r="MU89" i="1"/>
  <c r="EZ89" i="1"/>
  <c r="ER89" i="1"/>
  <c r="CL89" i="1"/>
  <c r="LX89" i="1"/>
  <c r="LF89" i="1"/>
  <c r="DB38" i="1"/>
  <c r="LU89" i="1"/>
  <c r="EM89" i="1"/>
  <c r="CV41" i="1"/>
  <c r="DL89" i="1"/>
  <c r="EL89" i="1"/>
  <c r="AX89" i="1"/>
  <c r="CY89" i="1"/>
  <c r="GU89" i="1"/>
  <c r="IU89" i="1"/>
  <c r="FR89" i="1"/>
  <c r="DT89" i="1"/>
  <c r="FN89" i="1"/>
  <c r="FF89" i="1"/>
  <c r="BR91" i="20"/>
  <c r="DU89" i="1"/>
  <c r="LH89" i="1"/>
  <c r="DF89" i="1"/>
  <c r="HB89" i="1"/>
  <c r="CG89" i="1"/>
  <c r="NA89" i="1"/>
  <c r="FI89" i="1"/>
  <c r="DC89" i="1"/>
  <c r="NC89" i="1"/>
  <c r="GC89" i="1"/>
  <c r="GZ89" i="1"/>
  <c r="KT89" i="1"/>
  <c r="DD89" i="1"/>
  <c r="CJ89" i="1"/>
  <c r="MZ89" i="1"/>
  <c r="MK89" i="1"/>
  <c r="BD89" i="1"/>
  <c r="DP89" i="1"/>
  <c r="FQ89" i="1"/>
  <c r="NB89" i="1"/>
  <c r="BX89" i="1"/>
  <c r="JY89" i="1"/>
  <c r="LT89" i="1"/>
  <c r="HC36" i="1"/>
  <c r="GL89" i="1"/>
  <c r="MO89" i="1"/>
  <c r="BJ89" i="1"/>
  <c r="HR40" i="1"/>
  <c r="W89" i="1"/>
  <c r="T89" i="1"/>
  <c r="CK89" i="1"/>
  <c r="DZ89" i="1"/>
  <c r="JO41" i="1"/>
  <c r="JD89" i="1"/>
  <c r="KN89" i="1"/>
  <c r="BW89" i="1"/>
  <c r="CO89" i="1"/>
  <c r="BU89" i="1"/>
  <c r="LK89" i="1"/>
  <c r="MY89" i="1"/>
  <c r="KQ38" i="1"/>
  <c r="KA89" i="1"/>
  <c r="HL89" i="1"/>
  <c r="EH89" i="1"/>
  <c r="DX89" i="1"/>
  <c r="BF89" i="1"/>
  <c r="FG89" i="1"/>
  <c r="CS89" i="1"/>
  <c r="EB89" i="1"/>
  <c r="IS89" i="1"/>
  <c r="LZ89" i="1"/>
  <c r="AH89" i="1"/>
  <c r="IP89" i="1"/>
  <c r="FK89" i="1"/>
  <c r="N89" i="1"/>
  <c r="EQ89" i="1"/>
  <c r="JP89" i="1"/>
  <c r="JE89" i="1"/>
  <c r="I89" i="1"/>
  <c r="HG89" i="1"/>
  <c r="LW89" i="1"/>
  <c r="BQ89" i="1"/>
  <c r="AL89" i="1"/>
  <c r="EP89" i="1"/>
  <c r="KE89" i="1"/>
  <c r="DK89" i="1"/>
  <c r="KZ89" i="1"/>
  <c r="DG89" i="1"/>
  <c r="AR89" i="1"/>
  <c r="AO89" i="1"/>
  <c r="MS89" i="1"/>
  <c r="KK89" i="1"/>
  <c r="MG89" i="1"/>
  <c r="LS89" i="1"/>
  <c r="KO89" i="1"/>
  <c r="JW89" i="1"/>
  <c r="KB35" i="1"/>
  <c r="HO89" i="1"/>
  <c r="GR89" i="1"/>
  <c r="GB89" i="1"/>
  <c r="AA89" i="1"/>
  <c r="KM89" i="1"/>
  <c r="LV89" i="1"/>
  <c r="FY89" i="1"/>
  <c r="GI89" i="1"/>
  <c r="AI89" i="1"/>
  <c r="BL34" i="1"/>
  <c r="KS89" i="1"/>
  <c r="HM89" i="1"/>
  <c r="DH89" i="1"/>
  <c r="BH89" i="1"/>
  <c r="JK89" i="1"/>
  <c r="JN89" i="1"/>
  <c r="FH89" i="1"/>
  <c r="CT89" i="1"/>
  <c r="DI89" i="1"/>
  <c r="JQ89" i="1"/>
  <c r="JT89" i="1"/>
  <c r="GY89" i="1"/>
  <c r="GK89" i="1"/>
  <c r="HQ89" i="1"/>
  <c r="EW89" i="1"/>
  <c r="LQ89" i="1"/>
  <c r="CQ89" i="1"/>
  <c r="IX89" i="1"/>
  <c r="MP89" i="1"/>
  <c r="BB89" i="1"/>
  <c r="GO46" i="1"/>
  <c r="BO89" i="1"/>
  <c r="IV89" i="1"/>
  <c r="CW89" i="1"/>
  <c r="DO89" i="1"/>
  <c r="CU89" i="1"/>
  <c r="MR89" i="1"/>
  <c r="HW89" i="1"/>
  <c r="GF89" i="1"/>
  <c r="FE89" i="1"/>
  <c r="BN89" i="1"/>
  <c r="AU89" i="1"/>
  <c r="FJ89" i="1"/>
  <c r="JH89" i="1"/>
  <c r="AQ89" i="1"/>
  <c r="MF89" i="1"/>
  <c r="R89" i="1"/>
  <c r="HE89" i="1"/>
  <c r="IW89" i="1"/>
  <c r="BY89" i="1"/>
  <c r="LB89" i="1"/>
  <c r="KY89" i="1"/>
  <c r="HD89" i="1"/>
  <c r="HN89" i="1"/>
  <c r="MM89" i="1"/>
  <c r="EK89" i="1"/>
  <c r="JZ89" i="1"/>
  <c r="FZ89" i="1"/>
  <c r="BZ89" i="1"/>
  <c r="KI31" i="1"/>
  <c r="IL89" i="1"/>
  <c r="FB89" i="1"/>
  <c r="C89" i="1"/>
  <c r="LJ89" i="1"/>
  <c r="AC40" i="1"/>
  <c r="HU30" i="1"/>
  <c r="EC89" i="1"/>
  <c r="LI89" i="1"/>
  <c r="CN33" i="1"/>
  <c r="JF27" i="1"/>
  <c r="CX89" i="1"/>
  <c r="HY89" i="1"/>
  <c r="L89" i="1"/>
  <c r="JJ29" i="1"/>
  <c r="BM89" i="1"/>
  <c r="BS39" i="1"/>
  <c r="KG89" i="1"/>
  <c r="O36" i="1"/>
  <c r="BR89" i="1"/>
  <c r="CD29" i="1"/>
  <c r="IF89" i="1"/>
  <c r="AD89" i="1"/>
  <c r="BA89" i="1"/>
  <c r="IM45" i="1"/>
  <c r="HZ89" i="1"/>
  <c r="II89" i="1"/>
  <c r="IQ89" i="1"/>
  <c r="AF32" i="1"/>
  <c r="CH27" i="1"/>
  <c r="HF89" i="1"/>
  <c r="IC89" i="1"/>
  <c r="IZ33" i="1"/>
  <c r="FM34" i="1"/>
  <c r="GP89" i="1"/>
  <c r="KW89" i="1"/>
  <c r="F89" i="1"/>
  <c r="ID89" i="1"/>
  <c r="IA89" i="1"/>
  <c r="JB89" i="1"/>
  <c r="AW28" i="1"/>
  <c r="ET31" i="1"/>
  <c r="IE89" i="1"/>
  <c r="IH89" i="1"/>
  <c r="IJ89" i="1"/>
  <c r="IG89" i="1"/>
  <c r="GH30" i="1"/>
  <c r="GV32" i="1"/>
  <c r="IB89" i="1"/>
  <c r="ED89" i="1"/>
  <c r="FT28" i="1"/>
  <c r="DN89" i="1"/>
  <c r="LN89" i="1"/>
  <c r="IK89" i="1"/>
  <c r="HV89" i="1"/>
  <c r="MT89" i="1"/>
  <c r="AK89" i="1"/>
  <c r="BN91" i="20"/>
  <c r="AN91" i="20"/>
  <c r="CP91" i="20"/>
  <c r="AL91" i="20"/>
  <c r="P91" i="20"/>
  <c r="AO91" i="20"/>
  <c r="BG48" i="20"/>
  <c r="BE32" i="20"/>
  <c r="CF91" i="20"/>
  <c r="AM91" i="20"/>
  <c r="CN91" i="20"/>
  <c r="CE44" i="20"/>
  <c r="AK91" i="20"/>
  <c r="AS33" i="20"/>
  <c r="CV91" i="20"/>
  <c r="BB91" i="20"/>
  <c r="BS91" i="20"/>
  <c r="BC91" i="20"/>
  <c r="BY35" i="20"/>
  <c r="BT91" i="20"/>
  <c r="CX91" i="20"/>
  <c r="AP91" i="20"/>
  <c r="BO42" i="20"/>
  <c r="BQ46" i="20"/>
  <c r="AG40" i="20"/>
  <c r="H91" i="20"/>
  <c r="AC35" i="20"/>
  <c r="BX91" i="20"/>
  <c r="CU91" i="20"/>
  <c r="CW91" i="20"/>
  <c r="O91" i="20"/>
  <c r="AE43" i="20"/>
  <c r="CK40" i="20"/>
  <c r="S91" i="20"/>
  <c r="AW91" i="20"/>
  <c r="AQ91" i="20"/>
  <c r="AY36" i="20"/>
  <c r="AD91" i="20"/>
  <c r="AU37" i="20"/>
  <c r="BZ91" i="20"/>
  <c r="DA91" i="20"/>
  <c r="CC43" i="20"/>
  <c r="BK38" i="20"/>
  <c r="BJ91" i="20"/>
  <c r="AR91" i="20"/>
  <c r="AJ91" i="20"/>
  <c r="AH91" i="20"/>
  <c r="AF91" i="20"/>
  <c r="M48" i="20"/>
  <c r="Y47" i="20"/>
  <c r="F91" i="20"/>
  <c r="Q30" i="20"/>
  <c r="U36" i="20"/>
  <c r="CA29" i="20"/>
  <c r="CT91" i="20"/>
  <c r="CL91" i="20"/>
  <c r="BH91" i="20"/>
  <c r="CM91" i="20"/>
  <c r="BL91" i="20"/>
  <c r="R91" i="20"/>
  <c r="CQ91" i="20"/>
  <c r="Z31" i="20"/>
  <c r="T91" i="20"/>
  <c r="CS91" i="20"/>
  <c r="BU47" i="20"/>
  <c r="BI34" i="20"/>
  <c r="BV91" i="20"/>
  <c r="AA29" i="20"/>
  <c r="N91" i="20"/>
  <c r="AZ91" i="20"/>
  <c r="AX91" i="20"/>
  <c r="CZ91" i="20"/>
  <c r="V91" i="20"/>
  <c r="DB91" i="20"/>
  <c r="CH91" i="20"/>
  <c r="BF91" i="20"/>
  <c r="CJ91" i="20"/>
  <c r="CG37" i="20"/>
  <c r="DC91" i="20"/>
  <c r="BP32" i="20"/>
  <c r="J91" i="20"/>
  <c r="CY91" i="20"/>
  <c r="AB91" i="20"/>
  <c r="E46" i="20"/>
  <c r="BD91" i="20"/>
  <c r="CO91" i="20"/>
  <c r="AV44" i="20"/>
  <c r="AT91" i="20"/>
  <c r="CR91" i="20"/>
  <c r="CB31" i="20"/>
  <c r="K42" i="20"/>
  <c r="BA30" i="20"/>
  <c r="CI33" i="20"/>
  <c r="D91" i="20"/>
  <c r="X91" i="20"/>
  <c r="BW41" i="20"/>
  <c r="AI91" i="20"/>
  <c r="CD91" i="20"/>
  <c r="W41" i="20"/>
  <c r="HJ37" i="1"/>
  <c r="I39" i="20"/>
  <c r="V37" i="1"/>
  <c r="BM39" i="20"/>
  <c r="NG46" i="1"/>
  <c r="NI82" i="1"/>
  <c r="NF46" i="1"/>
  <c r="NH81" i="1"/>
  <c r="KO46" i="1"/>
  <c r="BW46" i="1"/>
  <c r="JD46" i="1"/>
  <c r="HU46" i="1"/>
  <c r="JB46" i="1"/>
  <c r="E46" i="1"/>
  <c r="LB46" i="1"/>
  <c r="KW46" i="1"/>
  <c r="KN46" i="1"/>
  <c r="K46" i="1"/>
  <c r="GW46" i="1"/>
  <c r="KL46" i="1"/>
  <c r="MF46" i="1"/>
  <c r="GK46" i="1"/>
  <c r="JM46" i="1"/>
  <c r="HF46" i="1"/>
  <c r="H82" i="1"/>
  <c r="M46" i="1"/>
  <c r="JY46" i="1"/>
  <c r="AX85" i="1"/>
  <c r="FS46" i="1"/>
  <c r="KA46" i="1"/>
  <c r="EV46" i="1"/>
  <c r="HK46" i="1"/>
  <c r="LK46" i="1"/>
  <c r="Q46" i="1"/>
  <c r="GY46" i="1"/>
  <c r="AK46" i="1"/>
  <c r="GR46" i="1"/>
  <c r="FA46" i="1"/>
  <c r="JS46" i="1"/>
  <c r="GJ46" i="1"/>
  <c r="KJ46" i="1"/>
  <c r="HO46" i="1"/>
  <c r="MV46" i="1"/>
  <c r="L46" i="1"/>
  <c r="GZ46" i="1"/>
  <c r="GH84" i="1"/>
  <c r="AR46" i="1"/>
  <c r="AJ89" i="1"/>
  <c r="AC46" i="1"/>
  <c r="IR46" i="1"/>
  <c r="AE46" i="1"/>
  <c r="BH46" i="1"/>
  <c r="IV46" i="1"/>
  <c r="HS46" i="1"/>
  <c r="LC46" i="1"/>
  <c r="JT46" i="1"/>
  <c r="JK46" i="1"/>
  <c r="CT46" i="1"/>
  <c r="JC46" i="1"/>
  <c r="AI46" i="1"/>
  <c r="BL91" i="1"/>
  <c r="BA46" i="1"/>
  <c r="LM46" i="1"/>
  <c r="DQ46" i="1"/>
  <c r="JP46" i="1"/>
  <c r="MH46" i="1"/>
  <c r="FW46" i="1"/>
  <c r="GB46" i="1"/>
  <c r="LL46" i="1"/>
  <c r="BQ46" i="1"/>
  <c r="HW46" i="1"/>
  <c r="BP46" i="1"/>
  <c r="LJ46" i="1"/>
  <c r="KB86" i="1"/>
  <c r="CF46" i="1"/>
  <c r="AP46" i="1"/>
  <c r="GX46" i="1"/>
  <c r="LF46" i="1"/>
  <c r="AM46" i="1"/>
  <c r="Z46" i="1"/>
  <c r="KF46" i="1"/>
  <c r="MX46" i="1"/>
  <c r="HP46" i="1"/>
  <c r="EW46" i="1"/>
  <c r="EF46" i="1"/>
  <c r="LD46" i="1"/>
  <c r="LT46" i="1"/>
  <c r="T46" i="1"/>
  <c r="HC46" i="1"/>
  <c r="EG46" i="1"/>
  <c r="KG46" i="1"/>
  <c r="AH48" i="20"/>
  <c r="CV46" i="1"/>
  <c r="IW46" i="1"/>
  <c r="R46" i="1"/>
  <c r="HG84" i="1"/>
  <c r="MO46" i="1"/>
  <c r="KM46" i="1"/>
  <c r="LA46" i="1"/>
  <c r="BG46" i="1"/>
  <c r="LZ46" i="1"/>
  <c r="AF46" i="1"/>
  <c r="JX46" i="1"/>
  <c r="JA46" i="1"/>
  <c r="KX46" i="1"/>
  <c r="JO46" i="1"/>
  <c r="DP46" i="1"/>
  <c r="V90" i="1"/>
  <c r="BX46" i="1"/>
  <c r="BT46" i="1"/>
  <c r="AA46" i="1"/>
  <c r="N46" i="1"/>
  <c r="DC46" i="1"/>
  <c r="GP46" i="1"/>
  <c r="AN46" i="1"/>
  <c r="LP46" i="1"/>
  <c r="AC78" i="20"/>
  <c r="AZ46" i="1"/>
  <c r="D46" i="1"/>
  <c r="AQ46" i="1"/>
  <c r="MR46" i="1"/>
  <c r="GF46" i="1"/>
  <c r="LQ46" i="1"/>
  <c r="HN46" i="1"/>
  <c r="HM46" i="1"/>
  <c r="LR46" i="1"/>
  <c r="JH46" i="1"/>
  <c r="GO89" i="1"/>
  <c r="KE46" i="1"/>
  <c r="IM46" i="1"/>
  <c r="JL46" i="1"/>
  <c r="LU46" i="1"/>
  <c r="KV46" i="1"/>
  <c r="F46" i="1"/>
  <c r="IY46" i="1"/>
  <c r="MI46" i="1"/>
  <c r="GG46" i="1"/>
  <c r="MB46" i="1"/>
  <c r="IP46" i="1"/>
  <c r="KP46" i="1"/>
  <c r="IU46" i="1"/>
  <c r="KZ46" i="1"/>
  <c r="LN46" i="1"/>
  <c r="FT46" i="1"/>
  <c r="HL46" i="1"/>
  <c r="JW46" i="1"/>
  <c r="FU85" i="1"/>
  <c r="MY46" i="1"/>
  <c r="HD46" i="1"/>
  <c r="HR87" i="1"/>
  <c r="JE46" i="1"/>
  <c r="BZ88" i="1"/>
  <c r="EN46" i="1"/>
  <c r="LG46" i="1"/>
  <c r="AY46" i="1"/>
  <c r="J46" i="1"/>
  <c r="BK46" i="1"/>
  <c r="MG46" i="1"/>
  <c r="AU46" i="1"/>
  <c r="CD46" i="1"/>
  <c r="CM46" i="1"/>
  <c r="S46" i="1"/>
  <c r="BV46" i="1"/>
  <c r="CK46" i="1"/>
  <c r="LS46" i="1"/>
  <c r="LV46" i="1"/>
  <c r="KU46" i="1"/>
  <c r="G46" i="1"/>
  <c r="BR46" i="1"/>
  <c r="LI46" i="1"/>
  <c r="BO46" i="1"/>
  <c r="G83" i="20"/>
  <c r="HQ46" i="1"/>
  <c r="BS78" i="1"/>
  <c r="JZ46" i="1"/>
  <c r="BC46" i="1"/>
  <c r="LO46" i="1"/>
  <c r="I46" i="1"/>
  <c r="FQ46" i="1"/>
  <c r="JQ46" i="1"/>
  <c r="FE46" i="1"/>
  <c r="HV46" i="1"/>
  <c r="MC46" i="1"/>
  <c r="U46" i="1"/>
  <c r="JF46" i="1"/>
  <c r="JV46" i="1"/>
  <c r="KC46" i="1"/>
  <c r="KH46" i="1"/>
  <c r="IT46" i="1"/>
  <c r="KT46" i="1"/>
  <c r="HA46" i="1"/>
  <c r="CL46" i="1"/>
  <c r="AS46" i="1"/>
  <c r="KD46" i="1"/>
  <c r="AT46" i="1"/>
  <c r="BJ46" i="1"/>
  <c r="EO46" i="1"/>
  <c r="BF46" i="1"/>
  <c r="Y46" i="1"/>
  <c r="BE46" i="1"/>
  <c r="JI46" i="1"/>
  <c r="AO46" i="1"/>
  <c r="BB46" i="1"/>
  <c r="GI46" i="1"/>
  <c r="MP46" i="1"/>
  <c r="IX46" i="1"/>
  <c r="AB46" i="1"/>
  <c r="DA46" i="1"/>
  <c r="AL46" i="1"/>
  <c r="W46" i="1"/>
  <c r="DR46" i="1"/>
  <c r="BN46" i="1"/>
  <c r="MD46" i="1"/>
  <c r="HE46" i="1"/>
  <c r="AH46" i="1"/>
  <c r="IN46" i="1"/>
  <c r="KY46" i="1"/>
  <c r="AS82" i="20"/>
  <c r="BR48" i="20"/>
  <c r="MW46" i="1"/>
  <c r="CG46" i="1"/>
  <c r="CP46" i="1"/>
  <c r="P46" i="1"/>
  <c r="GM46" i="1"/>
  <c r="KK46" i="1"/>
  <c r="HJ90" i="1"/>
  <c r="FL46" i="1"/>
  <c r="HX82" i="1"/>
  <c r="BU46" i="1"/>
  <c r="JR46" i="1"/>
  <c r="IQ46" i="1"/>
  <c r="MT46" i="1"/>
  <c r="EH46" i="1"/>
  <c r="MS46" i="1"/>
  <c r="CX46" i="1"/>
  <c r="GC46" i="1"/>
  <c r="DB73" i="1"/>
  <c r="FY46" i="1"/>
  <c r="ML46" i="1"/>
  <c r="GL46" i="1"/>
  <c r="MJ46" i="1"/>
  <c r="JN77" i="1"/>
  <c r="AV46" i="1"/>
  <c r="FK46" i="1"/>
  <c r="ME46" i="1"/>
  <c r="MK46" i="1"/>
  <c r="IA46" i="1"/>
  <c r="FZ46" i="1"/>
  <c r="LH46" i="1"/>
  <c r="CR46" i="1"/>
  <c r="DD46" i="1"/>
  <c r="GA46" i="1"/>
  <c r="MM46" i="1"/>
  <c r="GV75" i="1"/>
  <c r="CE46" i="1"/>
  <c r="KR46" i="1"/>
  <c r="DL46" i="1"/>
  <c r="DW46" i="1"/>
  <c r="BD46" i="1"/>
  <c r="JU74" i="1"/>
  <c r="C46" i="1"/>
  <c r="EX46" i="1"/>
  <c r="MZ46" i="1"/>
  <c r="IK46" i="1"/>
  <c r="EA46" i="1"/>
  <c r="DF46" i="1"/>
  <c r="EB46" i="1"/>
  <c r="DE46" i="1"/>
  <c r="BY46" i="1"/>
  <c r="KS46" i="1"/>
  <c r="MU46" i="1"/>
  <c r="EI46" i="1"/>
  <c r="IG46" i="1"/>
  <c r="NC46" i="1"/>
  <c r="KI80" i="1"/>
  <c r="GS46" i="1"/>
  <c r="MA46" i="1"/>
  <c r="DZ46" i="1"/>
  <c r="HI46" i="1"/>
  <c r="FH46" i="1"/>
  <c r="BM46" i="1"/>
  <c r="CI46" i="1"/>
  <c r="FO46" i="1"/>
  <c r="EJ46" i="1"/>
  <c r="EE46" i="1"/>
  <c r="NA46" i="1"/>
  <c r="O81" i="1"/>
  <c r="FN46" i="1"/>
  <c r="CQ46" i="1"/>
  <c r="DV46" i="1"/>
  <c r="IC46" i="1"/>
  <c r="DM46" i="1"/>
  <c r="MN46" i="1"/>
  <c r="ES46" i="1"/>
  <c r="GD46" i="1"/>
  <c r="EY86" i="1"/>
  <c r="DK46" i="1"/>
  <c r="DJ46" i="1"/>
  <c r="FC74" i="1"/>
  <c r="CN76" i="1"/>
  <c r="DG46" i="1"/>
  <c r="EP46" i="1"/>
  <c r="HZ46" i="1"/>
  <c r="GQ46" i="1"/>
  <c r="CY46" i="1"/>
  <c r="IH46" i="1"/>
  <c r="LY46" i="1"/>
  <c r="X46" i="1"/>
  <c r="EL46" i="1"/>
  <c r="EC46" i="1"/>
  <c r="II46" i="1"/>
  <c r="DN46" i="1"/>
  <c r="DT46" i="1"/>
  <c r="CC79" i="1"/>
  <c r="EZ46" i="1"/>
  <c r="DO46" i="1"/>
  <c r="ET80" i="1"/>
  <c r="ER46" i="1"/>
  <c r="ED46" i="1"/>
  <c r="FF46" i="1"/>
  <c r="CO46" i="1"/>
  <c r="IE46" i="1"/>
  <c r="CJ46" i="1"/>
  <c r="LE46" i="1"/>
  <c r="HT46" i="1"/>
  <c r="LX46" i="1"/>
  <c r="HH46" i="1"/>
  <c r="FI46" i="1"/>
  <c r="DU46" i="1"/>
  <c r="DI46" i="1"/>
  <c r="HY46" i="1"/>
  <c r="CB46" i="1"/>
  <c r="KQ73" i="1"/>
  <c r="FX46" i="1"/>
  <c r="DH46" i="1"/>
  <c r="IB46" i="1"/>
  <c r="FB46" i="1"/>
  <c r="IS78" i="1"/>
  <c r="CZ46" i="1"/>
  <c r="GE46" i="1"/>
  <c r="EQ46" i="1"/>
  <c r="AW46" i="1"/>
  <c r="IO46" i="1"/>
  <c r="DX46" i="1"/>
  <c r="EM46" i="1"/>
  <c r="CS46" i="1"/>
  <c r="IJ46" i="1"/>
  <c r="IZ76" i="1"/>
  <c r="FR46" i="1"/>
  <c r="DS46" i="1"/>
  <c r="JJ79" i="1"/>
  <c r="HB81" i="1"/>
  <c r="FV46" i="1"/>
  <c r="AG75" i="1"/>
  <c r="FP46" i="1"/>
  <c r="IL88" i="1"/>
  <c r="BI46" i="1"/>
  <c r="FJ46" i="1"/>
  <c r="EU46" i="1"/>
  <c r="IF46" i="1"/>
  <c r="CU77" i="1"/>
  <c r="EK46" i="1"/>
  <c r="FD46" i="1"/>
  <c r="ID46" i="1"/>
  <c r="GN46" i="1"/>
  <c r="FM91" i="1"/>
  <c r="MQ46" i="1"/>
  <c r="LW46" i="1"/>
  <c r="FG46" i="1"/>
  <c r="GT46" i="1"/>
  <c r="CW46" i="1"/>
  <c r="CA46" i="1"/>
  <c r="GU46" i="1"/>
  <c r="AD87" i="1"/>
  <c r="NB46" i="1"/>
  <c r="DY46" i="1"/>
  <c r="AF48" i="20"/>
  <c r="CL48" i="20"/>
  <c r="CR48" i="20"/>
  <c r="R48" i="20"/>
  <c r="BV48" i="20"/>
  <c r="CG88" i="20"/>
  <c r="Q87" i="20"/>
  <c r="BZ48" i="20"/>
  <c r="AG75" i="20"/>
  <c r="K89" i="20"/>
  <c r="BF48" i="20"/>
  <c r="AX48" i="20"/>
  <c r="DC48" i="20"/>
  <c r="CF48" i="20"/>
  <c r="BJ48" i="20"/>
  <c r="BY78" i="20"/>
  <c r="AK48" i="20"/>
  <c r="V48" i="20"/>
  <c r="BN48" i="20"/>
  <c r="Y90" i="20"/>
  <c r="O48" i="20"/>
  <c r="CM48" i="20"/>
  <c r="AW48" i="20"/>
  <c r="AL48" i="20"/>
  <c r="Z81" i="20"/>
  <c r="BX48" i="20"/>
  <c r="W80" i="20"/>
  <c r="AE79" i="20"/>
  <c r="CX48" i="20"/>
  <c r="M91" i="20"/>
  <c r="D48" i="20"/>
  <c r="T48" i="20"/>
  <c r="CI82" i="20"/>
  <c r="CU48" i="20"/>
  <c r="BL86" i="20"/>
  <c r="CQ48" i="20"/>
  <c r="BO89" i="20"/>
  <c r="CP48" i="20"/>
  <c r="CH48" i="20"/>
  <c r="AY93" i="20"/>
  <c r="AI48" i="20"/>
  <c r="AZ48" i="20"/>
  <c r="AO48" i="20"/>
  <c r="DB48" i="20"/>
  <c r="F48" i="20"/>
  <c r="P48" i="20"/>
  <c r="AN48" i="20"/>
  <c r="AD48" i="20"/>
  <c r="CT48" i="20"/>
  <c r="BS48" i="20"/>
  <c r="AR48" i="20"/>
  <c r="BP48" i="20"/>
  <c r="BE86" i="20"/>
  <c r="BC48" i="20"/>
  <c r="CD48" i="20"/>
  <c r="CY48" i="20"/>
  <c r="BB48" i="20"/>
  <c r="AV76" i="20"/>
  <c r="CN48" i="20"/>
  <c r="AT48" i="20"/>
  <c r="CV48" i="20"/>
  <c r="BT48" i="20"/>
  <c r="CB81" i="20"/>
  <c r="AU88" i="20"/>
  <c r="H48" i="20"/>
  <c r="BG91" i="20"/>
  <c r="CO48" i="20"/>
  <c r="CW48" i="20"/>
  <c r="BH48" i="20"/>
  <c r="J48" i="20"/>
  <c r="AQ48" i="20"/>
  <c r="CS48" i="20"/>
  <c r="CK75" i="20"/>
  <c r="BW80" i="20"/>
  <c r="BD48" i="20"/>
  <c r="BM92" i="20"/>
  <c r="BI77" i="20"/>
  <c r="S48" i="20"/>
  <c r="I92" i="20"/>
  <c r="DA48" i="20"/>
  <c r="CZ48" i="20"/>
  <c r="AP48" i="20"/>
  <c r="CE76" i="20"/>
  <c r="AB48" i="20"/>
  <c r="N48" i="20"/>
  <c r="AJ48" i="20"/>
  <c r="E84" i="20"/>
  <c r="CJ48" i="20"/>
  <c r="BA87" i="20"/>
  <c r="CC79" i="20"/>
  <c r="U93" i="20"/>
  <c r="X48" i="20"/>
  <c r="L77" i="20"/>
  <c r="AM48" i="20"/>
  <c r="BQ84" i="20"/>
  <c r="BK83" i="20"/>
  <c r="BU90" i="20"/>
  <c r="AA85" i="20"/>
  <c r="NJ83" i="1"/>
  <c r="JG83" i="1"/>
  <c r="CA85" i="20"/>
  <c r="CH83" i="1"/>
  <c r="NG38" i="1"/>
  <c r="NF81" i="1"/>
  <c r="NH79" i="1"/>
  <c r="NH38" i="1"/>
  <c r="NJ88" i="1"/>
  <c r="NI38" i="1"/>
  <c r="LD38" i="1"/>
  <c r="GQ80" i="1"/>
  <c r="HA38" i="1"/>
  <c r="LT38" i="1"/>
  <c r="EG38" i="1"/>
  <c r="BR38" i="1"/>
  <c r="KH38" i="1"/>
  <c r="HD38" i="1"/>
  <c r="EL38" i="1"/>
  <c r="CI38" i="1"/>
  <c r="AX38" i="1"/>
  <c r="GR38" i="1"/>
  <c r="BQ38" i="1"/>
  <c r="HT38" i="1"/>
  <c r="KA38" i="1"/>
  <c r="CW38" i="1"/>
  <c r="HJ38" i="1"/>
  <c r="GK38" i="1"/>
  <c r="LY38" i="1"/>
  <c r="DB89" i="1"/>
  <c r="MR38" i="1"/>
  <c r="JW38" i="1"/>
  <c r="M38" i="1"/>
  <c r="HW38" i="1"/>
  <c r="DS38" i="1"/>
  <c r="LG38" i="1"/>
  <c r="EN38" i="1"/>
  <c r="JA38" i="1"/>
  <c r="GX38" i="1"/>
  <c r="HH38" i="1"/>
  <c r="EZ38" i="1"/>
  <c r="DF38" i="1"/>
  <c r="MZ38" i="1"/>
  <c r="DI38" i="1"/>
  <c r="AF38" i="1"/>
  <c r="EB38" i="1"/>
  <c r="LN38" i="1"/>
  <c r="BI38" i="1"/>
  <c r="LC38" i="1"/>
  <c r="IO78" i="1"/>
  <c r="CC38" i="1"/>
  <c r="CZ38" i="1"/>
  <c r="LQ38" i="1"/>
  <c r="KR38" i="1"/>
  <c r="EY38" i="1"/>
  <c r="LO38" i="1"/>
  <c r="BK38" i="1"/>
  <c r="GI38" i="1"/>
  <c r="AL38" i="1"/>
  <c r="GB38" i="1"/>
  <c r="GU38" i="1"/>
  <c r="E38" i="1"/>
  <c r="MV38" i="1"/>
  <c r="FP38" i="1"/>
  <c r="HG92" i="1"/>
  <c r="AY38" i="1"/>
  <c r="GV87" i="1"/>
  <c r="HO38" i="1"/>
  <c r="IV38" i="1"/>
  <c r="DN38" i="1"/>
  <c r="HV38" i="1"/>
  <c r="MH38" i="1"/>
  <c r="DM38" i="1"/>
  <c r="BN38" i="1"/>
  <c r="BG38" i="1"/>
  <c r="KL38" i="1"/>
  <c r="CB38" i="1"/>
  <c r="NB38" i="1"/>
  <c r="CV90" i="1"/>
  <c r="HI38" i="1"/>
  <c r="FE38" i="1"/>
  <c r="KU38" i="1"/>
  <c r="EF38" i="1"/>
  <c r="MO38" i="1"/>
  <c r="HN38" i="1"/>
  <c r="KJ38" i="1"/>
  <c r="BZ38" i="1"/>
  <c r="CT38" i="1"/>
  <c r="S38" i="1"/>
  <c r="BS40" i="20"/>
  <c r="EE38" i="1"/>
  <c r="GC38" i="1"/>
  <c r="KN38" i="1"/>
  <c r="CU38" i="1"/>
  <c r="BU38" i="1"/>
  <c r="MJ38" i="1"/>
  <c r="L38" i="1"/>
  <c r="LL38" i="1"/>
  <c r="GD38" i="1"/>
  <c r="AK38" i="1"/>
  <c r="JH38" i="1"/>
  <c r="FK38" i="1"/>
  <c r="AP38" i="1"/>
  <c r="KE38" i="1"/>
  <c r="JS38" i="1"/>
  <c r="EI38" i="1"/>
  <c r="BW75" i="20"/>
  <c r="BH38" i="1"/>
  <c r="MC38" i="1"/>
  <c r="FG38" i="1"/>
  <c r="FV38" i="1"/>
  <c r="AU38" i="1"/>
  <c r="MD38" i="1"/>
  <c r="JM38" i="1"/>
  <c r="JE38" i="1"/>
  <c r="LW38" i="1"/>
  <c r="ML38" i="1"/>
  <c r="KF38" i="1"/>
  <c r="FB38" i="1"/>
  <c r="MP38" i="1"/>
  <c r="GJ38" i="1"/>
  <c r="CI76" i="20"/>
  <c r="GO38" i="1"/>
  <c r="KX38" i="1"/>
  <c r="BP38" i="1"/>
  <c r="EQ38" i="1"/>
  <c r="BC40" i="20"/>
  <c r="FX38" i="1"/>
  <c r="HB38" i="1"/>
  <c r="R38" i="1"/>
  <c r="AW38" i="1"/>
  <c r="DL38" i="1"/>
  <c r="DW38" i="1"/>
  <c r="JD38" i="1"/>
  <c r="KV38" i="1"/>
  <c r="AT38" i="1"/>
  <c r="X86" i="1"/>
  <c r="JQ38" i="1"/>
  <c r="DP38" i="1"/>
  <c r="CY38" i="1"/>
  <c r="LJ38" i="1"/>
  <c r="MA38" i="1"/>
  <c r="W38" i="1"/>
  <c r="FC38" i="1"/>
  <c r="KP38" i="1"/>
  <c r="AB38" i="1"/>
  <c r="EW38" i="1"/>
  <c r="BB38" i="1"/>
  <c r="DQ38" i="1"/>
  <c r="KS38" i="1"/>
  <c r="JL38" i="1"/>
  <c r="DR38" i="1"/>
  <c r="MT38" i="1"/>
  <c r="JJ38" i="1"/>
  <c r="FJ38" i="1"/>
  <c r="DX38" i="1"/>
  <c r="U38" i="1"/>
  <c r="JO90" i="1"/>
  <c r="DA38" i="1"/>
  <c r="DT38" i="1"/>
  <c r="AI38" i="1"/>
  <c r="K38" i="1"/>
  <c r="AV38" i="1"/>
  <c r="ES38" i="1"/>
  <c r="KZ38" i="1"/>
  <c r="NC38" i="1"/>
  <c r="CM38" i="1"/>
  <c r="EP38" i="1"/>
  <c r="ME38" i="1"/>
  <c r="D38" i="1"/>
  <c r="KC38" i="1"/>
  <c r="IX38" i="1"/>
  <c r="KG38" i="1"/>
  <c r="LU38" i="1"/>
  <c r="JB82" i="1"/>
  <c r="LH38" i="1"/>
  <c r="EU38" i="1"/>
  <c r="GP38" i="1"/>
  <c r="DE38" i="1"/>
  <c r="LS38" i="1"/>
  <c r="FN38" i="1"/>
  <c r="CX38" i="1"/>
  <c r="I38" i="1"/>
  <c r="P38" i="1"/>
  <c r="DD38" i="1"/>
  <c r="JZ38" i="1"/>
  <c r="BO38" i="1"/>
  <c r="GS38" i="1"/>
  <c r="JR38" i="1"/>
  <c r="CP38" i="1"/>
  <c r="IN38" i="1"/>
  <c r="BW38" i="1"/>
  <c r="BE38" i="1"/>
  <c r="AA38" i="1"/>
  <c r="HE38" i="1"/>
  <c r="HS38" i="1"/>
  <c r="F38" i="1"/>
  <c r="CE38" i="1"/>
  <c r="CL38" i="1"/>
  <c r="BD38" i="1"/>
  <c r="HR38" i="1"/>
  <c r="AO38" i="1"/>
  <c r="GL38" i="1"/>
  <c r="LB38" i="1"/>
  <c r="J38" i="1"/>
  <c r="MI38" i="1"/>
  <c r="JV38" i="1"/>
  <c r="JF38" i="1"/>
  <c r="MF38" i="1"/>
  <c r="LZ38" i="1"/>
  <c r="BQ40" i="20"/>
  <c r="FW38" i="1"/>
  <c r="BC38" i="1"/>
  <c r="HL38" i="1"/>
  <c r="CS38" i="1"/>
  <c r="V38" i="1"/>
  <c r="CD91" i="1"/>
  <c r="DG38" i="1"/>
  <c r="FI38" i="1"/>
  <c r="DZ38" i="1"/>
  <c r="IS38" i="1"/>
  <c r="HX38" i="1"/>
  <c r="MQ38" i="1"/>
  <c r="MM38" i="1"/>
  <c r="AM38" i="1"/>
  <c r="AZ38" i="1"/>
  <c r="CH38" i="1"/>
  <c r="FU38" i="1"/>
  <c r="CG88" i="1"/>
  <c r="EC38" i="1"/>
  <c r="AD38" i="1"/>
  <c r="MS38" i="1"/>
  <c r="H81" i="1"/>
  <c r="IQ38" i="1"/>
  <c r="GN38" i="1"/>
  <c r="BS38" i="1"/>
  <c r="Z38" i="1"/>
  <c r="HU38" i="1"/>
  <c r="GF38" i="1"/>
  <c r="IZ38" i="1"/>
  <c r="JC38" i="1"/>
  <c r="CA85" i="1"/>
  <c r="BF38" i="1"/>
  <c r="LA38" i="1"/>
  <c r="MG38" i="1"/>
  <c r="JN38" i="1"/>
  <c r="GZ38" i="1"/>
  <c r="FR38" i="1"/>
  <c r="MU38" i="1"/>
  <c r="LK38" i="1"/>
  <c r="AR38" i="1"/>
  <c r="AT40" i="20"/>
  <c r="EO38" i="1"/>
  <c r="FL38" i="1"/>
  <c r="CK38" i="1"/>
  <c r="LR38" i="1"/>
  <c r="AG87" i="1"/>
  <c r="EJ38" i="1"/>
  <c r="KT38" i="1"/>
  <c r="JX38" i="1"/>
  <c r="DV38" i="1"/>
  <c r="KY38" i="1"/>
  <c r="BL77" i="1"/>
  <c r="FS38" i="1"/>
  <c r="AS38" i="1"/>
  <c r="CR38" i="1"/>
  <c r="ED38" i="1"/>
  <c r="BV38" i="1"/>
  <c r="KQ89" i="1"/>
  <c r="IP38" i="1"/>
  <c r="ER38" i="1"/>
  <c r="IU38" i="1"/>
  <c r="Q79" i="1"/>
  <c r="FM77" i="1"/>
  <c r="IY38" i="1"/>
  <c r="JP38" i="1"/>
  <c r="MX38" i="1"/>
  <c r="Y38" i="1"/>
  <c r="FZ38" i="1"/>
  <c r="CN82" i="1"/>
  <c r="DJ38" i="1"/>
  <c r="FH38" i="1"/>
  <c r="IR38" i="1"/>
  <c r="JK91" i="1"/>
  <c r="G38" i="1"/>
  <c r="DY38" i="1"/>
  <c r="MK38" i="1"/>
  <c r="GH92" i="1"/>
  <c r="GM38" i="1"/>
  <c r="HF38" i="1"/>
  <c r="DK38" i="1"/>
  <c r="LM38" i="1"/>
  <c r="II38" i="1"/>
  <c r="GE38" i="1"/>
  <c r="CQ38" i="1"/>
  <c r="IW38" i="1"/>
  <c r="LX38" i="1"/>
  <c r="IF38" i="1"/>
  <c r="FO38" i="1"/>
  <c r="IJ38" i="1"/>
  <c r="KM38" i="1"/>
  <c r="LP38" i="1"/>
  <c r="AJ80" i="1"/>
  <c r="KI74" i="1"/>
  <c r="KO38" i="1"/>
  <c r="JT38" i="1"/>
  <c r="EV38" i="1"/>
  <c r="C38" i="1"/>
  <c r="FY38" i="1"/>
  <c r="HQ75" i="1"/>
  <c r="HK86" i="1"/>
  <c r="HY38" i="1"/>
  <c r="HC79" i="1"/>
  <c r="IA38" i="1"/>
  <c r="FT78" i="1"/>
  <c r="ET74" i="1"/>
  <c r="CO38" i="1"/>
  <c r="IG38" i="1"/>
  <c r="FF38" i="1"/>
  <c r="AH38" i="1"/>
  <c r="MN38" i="1"/>
  <c r="FQ38" i="1"/>
  <c r="LE38" i="1"/>
  <c r="AE38" i="1"/>
  <c r="IT73" i="1"/>
  <c r="EK38" i="1"/>
  <c r="HM38" i="1"/>
  <c r="IH38" i="1"/>
  <c r="DH38" i="1"/>
  <c r="EA38" i="1"/>
  <c r="JU76" i="1"/>
  <c r="AN38" i="1"/>
  <c r="EM38" i="1"/>
  <c r="O38" i="1"/>
  <c r="LV38" i="1"/>
  <c r="HZ38" i="1"/>
  <c r="JI38" i="1"/>
  <c r="DC38" i="1"/>
  <c r="CF38" i="1"/>
  <c r="GT38" i="1"/>
  <c r="MB38" i="1"/>
  <c r="GA38" i="1"/>
  <c r="DU38" i="1"/>
  <c r="KW38" i="1"/>
  <c r="CJ38" i="1"/>
  <c r="LF38" i="1"/>
  <c r="T38" i="1"/>
  <c r="JY38" i="1"/>
  <c r="BY38" i="1"/>
  <c r="EH38" i="1"/>
  <c r="GG38" i="1"/>
  <c r="LI38" i="1"/>
  <c r="JG88" i="1"/>
  <c r="DO38" i="1"/>
  <c r="FA76" i="1"/>
  <c r="MW38" i="1"/>
  <c r="HP38" i="1"/>
  <c r="BA38" i="1"/>
  <c r="KK38" i="1"/>
  <c r="BX38" i="1"/>
  <c r="NA38" i="1"/>
  <c r="N38" i="1"/>
  <c r="BT73" i="1"/>
  <c r="KD38" i="1"/>
  <c r="AC75" i="1"/>
  <c r="IE38" i="1"/>
  <c r="BM38" i="1"/>
  <c r="FD38" i="1"/>
  <c r="IM38" i="1"/>
  <c r="BJ38" i="1"/>
  <c r="AQ38" i="1"/>
  <c r="MY38" i="1"/>
  <c r="IL85" i="1"/>
  <c r="GW38" i="1"/>
  <c r="IK38" i="1"/>
  <c r="IC38" i="1"/>
  <c r="IB38" i="1"/>
  <c r="GY38" i="1"/>
  <c r="ID38" i="1"/>
  <c r="CB93" i="20"/>
  <c r="AX40" i="20"/>
  <c r="BB40" i="20"/>
  <c r="E83" i="20"/>
  <c r="AA90" i="20"/>
  <c r="BR40" i="20"/>
  <c r="CD40" i="20"/>
  <c r="BK81" i="20"/>
  <c r="AM40" i="20"/>
  <c r="CF40" i="20"/>
  <c r="Y87" i="20"/>
  <c r="BZ40" i="20"/>
  <c r="BG82" i="20"/>
  <c r="CT40" i="20"/>
  <c r="U79" i="20"/>
  <c r="DC40" i="20"/>
  <c r="AY79" i="20"/>
  <c r="AB40" i="20"/>
  <c r="Z93" i="20"/>
  <c r="BD40" i="20"/>
  <c r="BE94" i="20"/>
  <c r="W75" i="20"/>
  <c r="H40" i="20"/>
  <c r="AD40" i="20"/>
  <c r="AL40" i="20"/>
  <c r="BO77" i="20"/>
  <c r="CJ40" i="20"/>
  <c r="CO40" i="20"/>
  <c r="AV40" i="20"/>
  <c r="BU87" i="20"/>
  <c r="P40" i="20"/>
  <c r="AH40" i="20"/>
  <c r="CU40" i="20"/>
  <c r="AP40" i="20"/>
  <c r="CZ40" i="20"/>
  <c r="CR40" i="20"/>
  <c r="CA90" i="20"/>
  <c r="I88" i="20"/>
  <c r="D40" i="20"/>
  <c r="BX40" i="20"/>
  <c r="AJ40" i="20"/>
  <c r="AK40" i="20"/>
  <c r="DB40" i="20"/>
  <c r="AI40" i="20"/>
  <c r="T40" i="20"/>
  <c r="AN40" i="20"/>
  <c r="CQ40" i="20"/>
  <c r="CM40" i="20"/>
  <c r="BV80" i="20"/>
  <c r="F40" i="20"/>
  <c r="BH40" i="20"/>
  <c r="CN40" i="20"/>
  <c r="O40" i="20"/>
  <c r="BN40" i="20"/>
  <c r="DA40" i="20"/>
  <c r="BA80" i="20"/>
  <c r="CV40" i="20"/>
  <c r="BF40" i="20"/>
  <c r="CX40" i="20"/>
  <c r="AG91" i="20"/>
  <c r="AS76" i="20"/>
  <c r="CH40" i="20"/>
  <c r="V40" i="20"/>
  <c r="AW40" i="20"/>
  <c r="CW40" i="20"/>
  <c r="CS40" i="20"/>
  <c r="BJ40" i="20"/>
  <c r="AC84" i="20"/>
  <c r="AQ40" i="20"/>
  <c r="S40" i="20"/>
  <c r="G81" i="20"/>
  <c r="N40" i="20"/>
  <c r="M82" i="20"/>
  <c r="BM88" i="20"/>
  <c r="BL94" i="20"/>
  <c r="AE92" i="20"/>
  <c r="BY84" i="20"/>
  <c r="R40" i="20"/>
  <c r="Q40" i="20"/>
  <c r="AR40" i="20"/>
  <c r="AU78" i="20"/>
  <c r="K77" i="20"/>
  <c r="BP40" i="20"/>
  <c r="AO40" i="20"/>
  <c r="J40" i="20"/>
  <c r="AF40" i="20"/>
  <c r="X40" i="20"/>
  <c r="L89" i="20"/>
  <c r="CY40" i="20"/>
  <c r="CC92" i="20"/>
  <c r="BI89" i="20"/>
  <c r="CL40" i="20"/>
  <c r="CE78" i="20"/>
  <c r="AZ40" i="20"/>
  <c r="CP40" i="20"/>
  <c r="BT40" i="20"/>
  <c r="CK91" i="20"/>
  <c r="CG85" i="20"/>
  <c r="AU85" i="20"/>
  <c r="KB83" i="1"/>
  <c r="EX83" i="1"/>
  <c r="NG88" i="1"/>
  <c r="NI41" i="1"/>
  <c r="NJ38" i="1"/>
  <c r="NH45" i="1"/>
  <c r="NF88" i="1"/>
  <c r="O88" i="1"/>
  <c r="LI88" i="1"/>
  <c r="MC88" i="1"/>
  <c r="DX88" i="1"/>
  <c r="CA88" i="1"/>
  <c r="HW41" i="1"/>
  <c r="JP88" i="1"/>
  <c r="JA88" i="1"/>
  <c r="AL88" i="1"/>
  <c r="LN88" i="1"/>
  <c r="KH88" i="1"/>
  <c r="BF88" i="1"/>
  <c r="JF88" i="1"/>
  <c r="HU88" i="1"/>
  <c r="LH88" i="1"/>
  <c r="EK88" i="1"/>
  <c r="JH88" i="1"/>
  <c r="GC88" i="1"/>
  <c r="CP88" i="1"/>
  <c r="BV88" i="1"/>
  <c r="CK88" i="1"/>
  <c r="KW88" i="1"/>
  <c r="EP88" i="1"/>
  <c r="FL88" i="1"/>
  <c r="CK35" i="20"/>
  <c r="JZ88" i="1"/>
  <c r="DY88" i="1"/>
  <c r="GU88" i="1"/>
  <c r="LR88" i="1"/>
  <c r="IY88" i="1"/>
  <c r="NC88" i="1"/>
  <c r="JN30" i="1"/>
  <c r="BA88" i="1"/>
  <c r="GD88" i="1"/>
  <c r="LU88" i="1"/>
  <c r="BY88" i="1"/>
  <c r="JX88" i="1"/>
  <c r="FG88" i="1"/>
  <c r="MM88" i="1"/>
  <c r="BK88" i="1"/>
  <c r="LQ88" i="1"/>
  <c r="L41" i="20"/>
  <c r="X88" i="1"/>
  <c r="LT88" i="1"/>
  <c r="DG88" i="1"/>
  <c r="KZ88" i="1"/>
  <c r="LW88" i="1"/>
  <c r="MQ88" i="1"/>
  <c r="AS88" i="1"/>
  <c r="EO88" i="1"/>
  <c r="JQ88" i="1"/>
  <c r="GQ88" i="1"/>
  <c r="IW88" i="1"/>
  <c r="ML88" i="1"/>
  <c r="FU88" i="1"/>
  <c r="LE88" i="1"/>
  <c r="AB88" i="1"/>
  <c r="GH88" i="1"/>
  <c r="AQ88" i="1"/>
  <c r="BS88" i="1"/>
  <c r="JT88" i="1"/>
  <c r="HF88" i="1"/>
  <c r="ED88" i="1"/>
  <c r="ET88" i="1"/>
  <c r="AM88" i="1"/>
  <c r="G88" i="1"/>
  <c r="LV88" i="1"/>
  <c r="JC88" i="1"/>
  <c r="EL88" i="1"/>
  <c r="D88" i="1"/>
  <c r="AR88" i="1"/>
  <c r="T88" i="1"/>
  <c r="JU43" i="1"/>
  <c r="R88" i="1"/>
  <c r="JI88" i="1"/>
  <c r="AZ88" i="1"/>
  <c r="JW88" i="1"/>
  <c r="BB88" i="1"/>
  <c r="KL88" i="1"/>
  <c r="IZ40" i="1"/>
  <c r="EC88" i="1"/>
  <c r="CG38" i="1"/>
  <c r="BL88" i="1"/>
  <c r="GG88" i="1"/>
  <c r="KP88" i="1"/>
  <c r="P90" i="20"/>
  <c r="KJ88" i="1"/>
  <c r="AP88" i="1"/>
  <c r="BX88" i="1"/>
  <c r="IT88" i="1"/>
  <c r="AE88" i="1"/>
  <c r="CM88" i="1"/>
  <c r="HO88" i="1"/>
  <c r="MP88" i="1"/>
  <c r="HT88" i="1"/>
  <c r="MK88" i="1"/>
  <c r="BD88" i="1"/>
  <c r="F88" i="1"/>
  <c r="GR88" i="1"/>
  <c r="FI88" i="1"/>
  <c r="JV88" i="1"/>
  <c r="IM88" i="1"/>
  <c r="HD88" i="1"/>
  <c r="JL88" i="1"/>
  <c r="IN88" i="1"/>
  <c r="HS88" i="1"/>
  <c r="BM88" i="1"/>
  <c r="EW88" i="1"/>
  <c r="S88" i="1"/>
  <c r="HE88" i="1"/>
  <c r="MF88" i="1"/>
  <c r="CR88" i="1"/>
  <c r="I88" i="1"/>
  <c r="LO88" i="1"/>
  <c r="W88" i="1"/>
  <c r="DN88" i="1"/>
  <c r="JO88" i="1"/>
  <c r="AY88" i="1"/>
  <c r="J88" i="1"/>
  <c r="FD88" i="1"/>
  <c r="AO88" i="1"/>
  <c r="EX88" i="1"/>
  <c r="LB88" i="1"/>
  <c r="MI88" i="1"/>
  <c r="M88" i="1"/>
  <c r="KY88" i="1"/>
  <c r="BR88" i="1"/>
  <c r="KN88" i="1"/>
  <c r="JB88" i="1"/>
  <c r="N88" i="1"/>
  <c r="DE88" i="1"/>
  <c r="GP88" i="1"/>
  <c r="DU88" i="1"/>
  <c r="AU88" i="1"/>
  <c r="JE88" i="1"/>
  <c r="FO88" i="1"/>
  <c r="IV88" i="1"/>
  <c r="BQ88" i="1"/>
  <c r="HV88" i="1"/>
  <c r="AF88" i="1"/>
  <c r="MR88" i="1"/>
  <c r="KK88" i="1"/>
  <c r="MH88" i="1"/>
  <c r="EF88" i="1"/>
  <c r="EI88" i="1"/>
  <c r="GJ88" i="1"/>
  <c r="KV88" i="1"/>
  <c r="FJ88" i="1"/>
  <c r="MV88" i="1"/>
  <c r="MS88" i="1"/>
  <c r="FC43" i="1"/>
  <c r="FF88" i="1"/>
  <c r="GT88" i="1"/>
  <c r="JS88" i="1"/>
  <c r="CZ88" i="1"/>
  <c r="LF88" i="1"/>
  <c r="HI88" i="1"/>
  <c r="DH88" i="1"/>
  <c r="MX88" i="1"/>
  <c r="FX88" i="1"/>
  <c r="MG88" i="1"/>
  <c r="U88" i="1"/>
  <c r="AG39" i="1"/>
  <c r="GW88" i="1"/>
  <c r="DO88" i="1"/>
  <c r="KX88" i="1"/>
  <c r="JD88" i="1"/>
  <c r="FZ88" i="1"/>
  <c r="Q88" i="1"/>
  <c r="BC88" i="1"/>
  <c r="EU40" i="1"/>
  <c r="LD88" i="1"/>
  <c r="MJ88" i="1"/>
  <c r="CH88" i="1"/>
  <c r="CL88" i="1"/>
  <c r="BZ46" i="1"/>
  <c r="BI88" i="1"/>
  <c r="LY88" i="1"/>
  <c r="ER88" i="1"/>
  <c r="GF88" i="1"/>
  <c r="KF88" i="1"/>
  <c r="KM88" i="1"/>
  <c r="DW88" i="1"/>
  <c r="L88" i="1"/>
  <c r="BH88" i="1"/>
  <c r="HN88" i="1"/>
  <c r="DQ88" i="1"/>
  <c r="DD88" i="1"/>
  <c r="Z88" i="1"/>
  <c r="JG38" i="1"/>
  <c r="BP88" i="1"/>
  <c r="MD88" i="1"/>
  <c r="NA88" i="1"/>
  <c r="LA88" i="1"/>
  <c r="KS88" i="1"/>
  <c r="CW88" i="1"/>
  <c r="AD44" i="1"/>
  <c r="DT88" i="1"/>
  <c r="AI88" i="1"/>
  <c r="CQ88" i="1"/>
  <c r="JY88" i="1"/>
  <c r="GE88" i="1"/>
  <c r="IQ88" i="1"/>
  <c r="H41" i="1"/>
  <c r="DI88" i="1"/>
  <c r="LM88" i="1"/>
  <c r="FK88" i="1"/>
  <c r="NB88" i="1"/>
  <c r="DL88" i="1"/>
  <c r="KE88" i="1"/>
  <c r="GS88" i="1"/>
  <c r="JM88" i="1"/>
  <c r="CN88" i="1"/>
  <c r="IP88" i="1"/>
  <c r="CV88" i="1"/>
  <c r="FN88" i="1"/>
  <c r="JR88" i="1"/>
  <c r="GK88" i="1"/>
  <c r="HH88" i="1"/>
  <c r="GX88" i="1"/>
  <c r="MY88" i="1"/>
  <c r="GZ88" i="1"/>
  <c r="CH90" i="20"/>
  <c r="BE88" i="1"/>
  <c r="EE88" i="1"/>
  <c r="Y88" i="1"/>
  <c r="FY88" i="1"/>
  <c r="BT90" i="20"/>
  <c r="FP88" i="1"/>
  <c r="GY88" i="1"/>
  <c r="DM88" i="1"/>
  <c r="EN88" i="1"/>
  <c r="LP88" i="1"/>
  <c r="HJ88" i="1"/>
  <c r="BJ88" i="1"/>
  <c r="K88" i="1"/>
  <c r="FR88" i="1"/>
  <c r="FB88" i="1"/>
  <c r="EV88" i="1"/>
  <c r="AV88" i="1"/>
  <c r="DC88" i="1"/>
  <c r="GB88" i="1"/>
  <c r="KU88" i="1"/>
  <c r="KG88" i="1"/>
  <c r="FW88" i="1"/>
  <c r="HA88" i="1"/>
  <c r="JJ88" i="1"/>
  <c r="HG88" i="1"/>
  <c r="EB88" i="1"/>
  <c r="DP88" i="1"/>
  <c r="EY88" i="1"/>
  <c r="LC88" i="1"/>
  <c r="IU88" i="1"/>
  <c r="DK88" i="1"/>
  <c r="EM88" i="1"/>
  <c r="HM88" i="1"/>
  <c r="DF88" i="1"/>
  <c r="EJ88" i="1"/>
  <c r="AA88" i="1"/>
  <c r="ES88" i="1"/>
  <c r="BT88" i="1"/>
  <c r="GN88" i="1"/>
  <c r="DR88" i="1"/>
  <c r="EG88" i="1"/>
  <c r="FS88" i="1"/>
  <c r="AC88" i="1"/>
  <c r="MN88" i="1"/>
  <c r="FA88" i="1"/>
  <c r="MT88" i="1"/>
  <c r="KC88" i="1"/>
  <c r="LS88" i="1"/>
  <c r="KR88" i="1"/>
  <c r="AT88" i="1"/>
  <c r="ME88" i="1"/>
  <c r="GA88" i="1"/>
  <c r="DV88" i="1"/>
  <c r="DS88" i="1"/>
  <c r="CI88" i="1"/>
  <c r="HL88" i="1"/>
  <c r="BW88" i="1"/>
  <c r="KA88" i="1"/>
  <c r="FH88" i="1"/>
  <c r="AN88" i="1"/>
  <c r="CX88" i="1"/>
  <c r="MW88" i="1"/>
  <c r="AK88" i="1"/>
  <c r="CS88" i="1"/>
  <c r="CJ88" i="1"/>
  <c r="MZ88" i="1"/>
  <c r="MA88" i="1"/>
  <c r="HQ44" i="1"/>
  <c r="E88" i="1"/>
  <c r="KO88" i="1"/>
  <c r="BG88" i="1"/>
  <c r="LG88" i="1"/>
  <c r="LX88" i="1"/>
  <c r="LK88" i="1"/>
  <c r="BS90" i="20"/>
  <c r="LL88" i="1"/>
  <c r="MO88" i="1"/>
  <c r="CB88" i="1"/>
  <c r="IR88" i="1"/>
  <c r="DA88" i="1"/>
  <c r="FQ88" i="1"/>
  <c r="BU28" i="1"/>
  <c r="KD88" i="1"/>
  <c r="IS28" i="1"/>
  <c r="HP88" i="1"/>
  <c r="ID88" i="1"/>
  <c r="CO27" i="1"/>
  <c r="CF88" i="1"/>
  <c r="C88" i="1"/>
  <c r="GV39" i="1"/>
  <c r="MB88" i="1"/>
  <c r="IG88" i="1"/>
  <c r="IO36" i="1"/>
  <c r="AW35" i="1"/>
  <c r="KT88" i="1"/>
  <c r="JK31" i="1"/>
  <c r="KB32" i="1"/>
  <c r="IC88" i="1"/>
  <c r="EH88" i="1"/>
  <c r="GI36" i="1"/>
  <c r="CY88" i="1"/>
  <c r="CD88" i="1"/>
  <c r="CE88" i="1"/>
  <c r="HB88" i="1"/>
  <c r="EZ32" i="1"/>
  <c r="GO35" i="1"/>
  <c r="MU88" i="1"/>
  <c r="HR88" i="1"/>
  <c r="P45" i="1"/>
  <c r="IB88" i="1"/>
  <c r="DZ88" i="1"/>
  <c r="CU30" i="1"/>
  <c r="IK88" i="1"/>
  <c r="HZ88" i="1"/>
  <c r="LJ88" i="1"/>
  <c r="DJ88" i="1"/>
  <c r="HC45" i="1"/>
  <c r="HK34" i="1"/>
  <c r="IL46" i="1"/>
  <c r="GL88" i="1"/>
  <c r="CC31" i="1"/>
  <c r="IF88" i="1"/>
  <c r="V34" i="1"/>
  <c r="GM88" i="1"/>
  <c r="HX88" i="1"/>
  <c r="FV88" i="1"/>
  <c r="EA88" i="1"/>
  <c r="KI27" i="1"/>
  <c r="KQ33" i="1"/>
  <c r="DB33" i="1"/>
  <c r="IX88" i="1"/>
  <c r="IJ88" i="1"/>
  <c r="IA88" i="1"/>
  <c r="IE88" i="1"/>
  <c r="HY88" i="1"/>
  <c r="AJ29" i="1"/>
  <c r="FE88" i="1"/>
  <c r="BO88" i="1"/>
  <c r="IH88" i="1"/>
  <c r="AH88" i="1"/>
  <c r="LZ88" i="1"/>
  <c r="CT88" i="1"/>
  <c r="AX88" i="1"/>
  <c r="EQ88" i="1"/>
  <c r="II88" i="1"/>
  <c r="FT29" i="1"/>
  <c r="AZ90" i="20"/>
  <c r="AH90" i="20"/>
  <c r="CT90" i="20"/>
  <c r="AW90" i="20"/>
  <c r="AN90" i="20"/>
  <c r="BH90" i="20"/>
  <c r="BX90" i="20"/>
  <c r="AV45" i="20"/>
  <c r="G47" i="20"/>
  <c r="AL90" i="20"/>
  <c r="CD90" i="20"/>
  <c r="Q37" i="20"/>
  <c r="BG37" i="20"/>
  <c r="F90" i="20"/>
  <c r="CX90" i="20"/>
  <c r="CS90" i="20"/>
  <c r="CM90" i="20"/>
  <c r="BU48" i="20"/>
  <c r="BE38" i="20"/>
  <c r="AQ90" i="20"/>
  <c r="BL90" i="20"/>
  <c r="BF90" i="20"/>
  <c r="CF90" i="20"/>
  <c r="D90" i="20"/>
  <c r="AB90" i="20"/>
  <c r="BD90" i="20"/>
  <c r="CE45" i="20"/>
  <c r="AS90" i="20"/>
  <c r="CZ90" i="20"/>
  <c r="M31" i="20"/>
  <c r="CN90" i="20"/>
  <c r="BA31" i="20"/>
  <c r="W30" i="20"/>
  <c r="BQ43" i="20"/>
  <c r="AX90" i="20"/>
  <c r="N90" i="20"/>
  <c r="Z33" i="20"/>
  <c r="AU34" i="20"/>
  <c r="CR90" i="20"/>
  <c r="DB90" i="20"/>
  <c r="BI41" i="20"/>
  <c r="AR90" i="20"/>
  <c r="CO90" i="20"/>
  <c r="CI29" i="20"/>
  <c r="AG35" i="20"/>
  <c r="AA40" i="20"/>
  <c r="BJ90" i="20"/>
  <c r="CC32" i="20"/>
  <c r="I36" i="20"/>
  <c r="CL90" i="20"/>
  <c r="DA90" i="20"/>
  <c r="BM36" i="20"/>
  <c r="BZ90" i="20"/>
  <c r="CV90" i="20"/>
  <c r="AM90" i="20"/>
  <c r="BV38" i="20"/>
  <c r="O90" i="20"/>
  <c r="BP90" i="20"/>
  <c r="AI90" i="20"/>
  <c r="Y48" i="20"/>
  <c r="V90" i="20"/>
  <c r="BY42" i="20"/>
  <c r="AC29" i="20"/>
  <c r="BK47" i="20"/>
  <c r="CQ90" i="20"/>
  <c r="AK90" i="20"/>
  <c r="CB33" i="20"/>
  <c r="CG34" i="20"/>
  <c r="AT42" i="20"/>
  <c r="S90" i="20"/>
  <c r="AO90" i="20"/>
  <c r="BW30" i="20"/>
  <c r="BR90" i="20"/>
  <c r="CU90" i="20"/>
  <c r="CW90" i="20"/>
  <c r="CY90" i="20"/>
  <c r="J90" i="20"/>
  <c r="DC90" i="20"/>
  <c r="AE32" i="20"/>
  <c r="T90" i="20"/>
  <c r="CP90" i="20"/>
  <c r="CA40" i="20"/>
  <c r="BC90" i="20"/>
  <c r="AJ90" i="20"/>
  <c r="CJ90" i="20"/>
  <c r="R90" i="20"/>
  <c r="AD90" i="20"/>
  <c r="BO46" i="20"/>
  <c r="BN90" i="20"/>
  <c r="E43" i="20"/>
  <c r="BB90" i="20"/>
  <c r="AF90" i="20"/>
  <c r="K46" i="20"/>
  <c r="AP90" i="20"/>
  <c r="H90" i="20"/>
  <c r="X90" i="20"/>
  <c r="BN37" i="1"/>
  <c r="U39" i="20"/>
  <c r="AY39" i="20"/>
  <c r="FM37" i="1"/>
  <c r="NG86" i="1"/>
  <c r="NJ32" i="1"/>
  <c r="NI86" i="1"/>
  <c r="NH86" i="1"/>
  <c r="LG86" i="1"/>
  <c r="HG86" i="1"/>
  <c r="LT86" i="1"/>
  <c r="BX86" i="1"/>
  <c r="CU86" i="1"/>
  <c r="KS86" i="1"/>
  <c r="LM86" i="1"/>
  <c r="KV86" i="1"/>
  <c r="LA86" i="1"/>
  <c r="CB86" i="1"/>
  <c r="DF86" i="1"/>
  <c r="BK86" i="1"/>
  <c r="NC86" i="1"/>
  <c r="CQ86" i="1"/>
  <c r="IR86" i="1"/>
  <c r="MJ86" i="1"/>
  <c r="F86" i="1"/>
  <c r="HU86" i="1"/>
  <c r="EK86" i="1"/>
  <c r="CM86" i="1"/>
  <c r="MF86" i="1"/>
  <c r="DI86" i="1"/>
  <c r="GK86" i="1"/>
  <c r="MB86" i="1"/>
  <c r="HL86" i="1"/>
  <c r="IY86" i="1"/>
  <c r="HV86" i="1"/>
  <c r="N86" i="1"/>
  <c r="KX86" i="1"/>
  <c r="LV86" i="1"/>
  <c r="R86" i="1"/>
  <c r="AE30" i="20"/>
  <c r="CA41" i="1"/>
  <c r="CP86" i="1"/>
  <c r="GE86" i="1"/>
  <c r="BQ86" i="1"/>
  <c r="MU86" i="1"/>
  <c r="BE86" i="1"/>
  <c r="LF86" i="1"/>
  <c r="EB86" i="1"/>
  <c r="FP86" i="1"/>
  <c r="DC35" i="1"/>
  <c r="KD86" i="1"/>
  <c r="AV86" i="1"/>
  <c r="DV86" i="1"/>
  <c r="JJ86" i="1"/>
  <c r="BW86" i="1"/>
  <c r="LS86" i="1"/>
  <c r="FX86" i="1"/>
  <c r="MS86" i="1"/>
  <c r="FL86" i="1"/>
  <c r="KE86" i="1"/>
  <c r="S86" i="1"/>
  <c r="GX86" i="1"/>
  <c r="FA86" i="1"/>
  <c r="EU42" i="1"/>
  <c r="BT88" i="20"/>
  <c r="BD86" i="1"/>
  <c r="AW86" i="1"/>
  <c r="BO86" i="1"/>
  <c r="KZ86" i="1"/>
  <c r="AZ86" i="1"/>
  <c r="KU86" i="1"/>
  <c r="GO86" i="1"/>
  <c r="JN86" i="1"/>
  <c r="HD86" i="1"/>
  <c r="MV86" i="1"/>
  <c r="KB46" i="1"/>
  <c r="BB86" i="1"/>
  <c r="EH86" i="1"/>
  <c r="AJ86" i="1"/>
  <c r="HR43" i="1"/>
  <c r="LL86" i="1"/>
  <c r="MK86" i="1"/>
  <c r="KG86" i="1"/>
  <c r="EW86" i="1"/>
  <c r="AY86" i="1"/>
  <c r="HJ86" i="1"/>
  <c r="HO86" i="1"/>
  <c r="HK38" i="1"/>
  <c r="EP86" i="1"/>
  <c r="JT86" i="1"/>
  <c r="MW86" i="1"/>
  <c r="JK86" i="1"/>
  <c r="LZ86" i="1"/>
  <c r="EZ86" i="1"/>
  <c r="LJ86" i="1"/>
  <c r="LW86" i="1"/>
  <c r="MT86" i="1"/>
  <c r="HP86" i="1"/>
  <c r="IV86" i="1"/>
  <c r="LD86" i="1"/>
  <c r="HA86" i="1"/>
  <c r="CT86" i="1"/>
  <c r="DO86" i="1"/>
  <c r="GQ86" i="1"/>
  <c r="IM41" i="1"/>
  <c r="KR86" i="1"/>
  <c r="DW86" i="1"/>
  <c r="AF86" i="1"/>
  <c r="AQ86" i="1"/>
  <c r="LP86" i="1"/>
  <c r="EX86" i="1"/>
  <c r="AU86" i="1"/>
  <c r="ER86" i="1"/>
  <c r="FV86" i="1"/>
  <c r="GG86" i="1"/>
  <c r="BN86" i="1"/>
  <c r="IZ42" i="1"/>
  <c r="DZ86" i="1"/>
  <c r="ED86" i="1"/>
  <c r="IT86" i="1"/>
  <c r="FN86" i="1"/>
  <c r="KM86" i="1"/>
  <c r="IN86" i="1"/>
  <c r="GV86" i="1"/>
  <c r="HQ86" i="1"/>
  <c r="JB86" i="1"/>
  <c r="IU86" i="1"/>
  <c r="MP86" i="1"/>
  <c r="DM86" i="1"/>
  <c r="ET86" i="1"/>
  <c r="NB86" i="1"/>
  <c r="KH86" i="1"/>
  <c r="DB86" i="1"/>
  <c r="EL86" i="1"/>
  <c r="CO45" i="1"/>
  <c r="FE86" i="1"/>
  <c r="EG86" i="1"/>
  <c r="HI86" i="1"/>
  <c r="DU86" i="1"/>
  <c r="FW86" i="1"/>
  <c r="KK86" i="1"/>
  <c r="MI86" i="1"/>
  <c r="LR86" i="1"/>
  <c r="DT86" i="1"/>
  <c r="DA86" i="1"/>
  <c r="E33" i="20"/>
  <c r="GS86" i="1"/>
  <c r="GI86" i="1"/>
  <c r="DR86" i="1"/>
  <c r="AD86" i="1"/>
  <c r="HS86" i="1"/>
  <c r="JY86" i="1"/>
  <c r="JP86" i="1"/>
  <c r="GN86" i="1"/>
  <c r="P86" i="1"/>
  <c r="AB86" i="1"/>
  <c r="MQ86" i="1"/>
  <c r="CZ86" i="1"/>
  <c r="JU45" i="1"/>
  <c r="LE86" i="1"/>
  <c r="HF86" i="1"/>
  <c r="CS86" i="1"/>
  <c r="KP86" i="1"/>
  <c r="LO86" i="1"/>
  <c r="DG86" i="1"/>
  <c r="HB86" i="1"/>
  <c r="HH86" i="1"/>
  <c r="EO86" i="1"/>
  <c r="JZ86" i="1"/>
  <c r="CI86" i="1"/>
  <c r="MN86" i="1"/>
  <c r="BH86" i="1"/>
  <c r="EA86" i="1"/>
  <c r="DS86" i="1"/>
  <c r="KC86" i="1"/>
  <c r="CX86" i="1"/>
  <c r="BJ86" i="1"/>
  <c r="DY86" i="1"/>
  <c r="FC86" i="1"/>
  <c r="EM86" i="1"/>
  <c r="L86" i="1"/>
  <c r="BC86" i="1"/>
  <c r="BA86" i="1"/>
  <c r="GD86" i="1"/>
  <c r="AP86" i="1"/>
  <c r="FM39" i="1"/>
  <c r="JL44" i="1"/>
  <c r="T86" i="1"/>
  <c r="AC43" i="1"/>
  <c r="ME86" i="1"/>
  <c r="FZ86" i="1"/>
  <c r="CN86" i="1"/>
  <c r="J86" i="1"/>
  <c r="W86" i="1"/>
  <c r="JE86" i="1"/>
  <c r="LQ86" i="1"/>
  <c r="JF86" i="1"/>
  <c r="KW86" i="1"/>
  <c r="EE86" i="1"/>
  <c r="LH86" i="1"/>
  <c r="K86" i="1"/>
  <c r="BI86" i="1"/>
  <c r="BR88" i="20"/>
  <c r="LN86" i="1"/>
  <c r="AI86" i="1"/>
  <c r="GZ86" i="1"/>
  <c r="AO86" i="1"/>
  <c r="AT86" i="1"/>
  <c r="JS86" i="1"/>
  <c r="KL86" i="1"/>
  <c r="HM86" i="1"/>
  <c r="GC86" i="1"/>
  <c r="CD44" i="1"/>
  <c r="IX86" i="1"/>
  <c r="DH86" i="1"/>
  <c r="MC86" i="1"/>
  <c r="DE86" i="1"/>
  <c r="BP86" i="1"/>
  <c r="LU86" i="1"/>
  <c r="BZ86" i="1"/>
  <c r="FO86" i="1"/>
  <c r="DD86" i="1"/>
  <c r="LK86" i="1"/>
  <c r="KO86" i="1"/>
  <c r="AR86" i="1"/>
  <c r="EJ86" i="1"/>
  <c r="GT86" i="1"/>
  <c r="KJ86" i="1"/>
  <c r="MR86" i="1"/>
  <c r="CE86" i="1"/>
  <c r="GA86" i="1"/>
  <c r="JW86" i="1"/>
  <c r="AN86" i="1"/>
  <c r="BU86" i="1"/>
  <c r="FI86" i="1"/>
  <c r="FD86" i="1"/>
  <c r="BV86" i="1"/>
  <c r="DK86" i="1"/>
  <c r="BA29" i="20"/>
  <c r="MA86" i="1"/>
  <c r="JX86" i="1"/>
  <c r="MO86" i="1"/>
  <c r="ML86" i="1"/>
  <c r="GY86" i="1"/>
  <c r="JV86" i="1"/>
  <c r="AS86" i="1"/>
  <c r="KQ35" i="1"/>
  <c r="JC86" i="1"/>
  <c r="X38" i="1"/>
  <c r="FK86" i="1"/>
  <c r="JH86" i="1"/>
  <c r="D86" i="1"/>
  <c r="DX86" i="1"/>
  <c r="CL86" i="1"/>
  <c r="H86" i="1"/>
  <c r="MM86" i="1"/>
  <c r="MG86" i="1"/>
  <c r="LX86" i="1"/>
  <c r="HN86" i="1"/>
  <c r="CY86" i="1"/>
  <c r="DL86" i="1"/>
  <c r="DN86" i="1"/>
  <c r="MZ86" i="1"/>
  <c r="AG86" i="1"/>
  <c r="EN86" i="1"/>
  <c r="BR86" i="1"/>
  <c r="BS86" i="1"/>
  <c r="CJ86" i="1"/>
  <c r="NA86" i="1"/>
  <c r="IO86" i="1"/>
  <c r="CR86" i="1"/>
  <c r="DJ86" i="1"/>
  <c r="FG86" i="1"/>
  <c r="BL86" i="1"/>
  <c r="CC86" i="1"/>
  <c r="LC86" i="1"/>
  <c r="IQ86" i="1"/>
  <c r="FY86" i="1"/>
  <c r="BG86" i="1"/>
  <c r="GH33" i="1"/>
  <c r="JI86" i="1"/>
  <c r="CF86" i="1"/>
  <c r="CW86" i="1"/>
  <c r="JG32" i="1"/>
  <c r="Z86" i="1"/>
  <c r="HX86" i="1"/>
  <c r="FS86" i="1"/>
  <c r="DQ86" i="1"/>
  <c r="EC86" i="1"/>
  <c r="LI86" i="1"/>
  <c r="EV86" i="1"/>
  <c r="G86" i="1"/>
  <c r="GL36" i="1"/>
  <c r="KF86" i="1"/>
  <c r="KN86" i="1"/>
  <c r="AL86" i="1"/>
  <c r="IH86" i="1"/>
  <c r="IG86" i="1"/>
  <c r="JD86" i="1"/>
  <c r="HY86" i="1"/>
  <c r="AX86" i="1"/>
  <c r="FQ33" i="1"/>
  <c r="II86" i="1"/>
  <c r="CV28" i="1"/>
  <c r="JR86" i="1"/>
  <c r="GU86" i="1"/>
  <c r="V86" i="1"/>
  <c r="GB86" i="1"/>
  <c r="ID86" i="1"/>
  <c r="AE86" i="1"/>
  <c r="IW86" i="1"/>
  <c r="JO28" i="1"/>
  <c r="LY86" i="1"/>
  <c r="HW86" i="1"/>
  <c r="BM39" i="1"/>
  <c r="IF86" i="1"/>
  <c r="GP36" i="1"/>
  <c r="JM86" i="1"/>
  <c r="EY46" i="1"/>
  <c r="E86" i="1"/>
  <c r="JA86" i="1"/>
  <c r="KT86" i="1"/>
  <c r="IK86" i="1"/>
  <c r="KA86" i="1"/>
  <c r="GR86" i="1"/>
  <c r="EF86" i="1"/>
  <c r="FR86" i="1"/>
  <c r="Q86" i="1"/>
  <c r="I31" i="1"/>
  <c r="MH86" i="1"/>
  <c r="CG32" i="1"/>
  <c r="IB86" i="1"/>
  <c r="GM86" i="1"/>
  <c r="FU27" i="1"/>
  <c r="O30" i="1"/>
  <c r="ES86" i="1"/>
  <c r="IS34" i="1"/>
  <c r="FJ86" i="1"/>
  <c r="IE86" i="1"/>
  <c r="FT86" i="1"/>
  <c r="C86" i="1"/>
  <c r="CK86" i="1"/>
  <c r="EI86" i="1"/>
  <c r="HZ86" i="1"/>
  <c r="IA86" i="1"/>
  <c r="HC86" i="1"/>
  <c r="GF86" i="1"/>
  <c r="JQ86" i="1"/>
  <c r="BF86" i="1"/>
  <c r="AM86" i="1"/>
  <c r="CH86" i="1"/>
  <c r="BY86" i="1"/>
  <c r="BT34" i="1"/>
  <c r="IL86" i="1"/>
  <c r="MD86" i="1"/>
  <c r="FH86" i="1"/>
  <c r="KY86" i="1"/>
  <c r="DP86" i="1"/>
  <c r="IJ86" i="1"/>
  <c r="GJ86" i="1"/>
  <c r="FF86" i="1"/>
  <c r="LB86" i="1"/>
  <c r="Y86" i="1"/>
  <c r="U86" i="1"/>
  <c r="IC86" i="1"/>
  <c r="KI29" i="1"/>
  <c r="IP30" i="1"/>
  <c r="HE86" i="1"/>
  <c r="MY86" i="1"/>
  <c r="HT86" i="1"/>
  <c r="EQ86" i="1"/>
  <c r="AA86" i="1"/>
  <c r="M86" i="1"/>
  <c r="FB29" i="1"/>
  <c r="MX86" i="1"/>
  <c r="AK27" i="1"/>
  <c r="BQ88" i="20"/>
  <c r="CG48" i="20"/>
  <c r="M29" i="20"/>
  <c r="U41" i="20"/>
  <c r="AX88" i="20"/>
  <c r="X88" i="20"/>
  <c r="CB46" i="20"/>
  <c r="J88" i="20"/>
  <c r="Z46" i="20"/>
  <c r="Y43" i="20"/>
  <c r="AO88" i="20"/>
  <c r="AK88" i="20"/>
  <c r="CD88" i="20"/>
  <c r="CR88" i="20"/>
  <c r="BW36" i="20"/>
  <c r="BN88" i="20"/>
  <c r="BZ88" i="20"/>
  <c r="D88" i="20"/>
  <c r="BO45" i="20"/>
  <c r="CL88" i="20"/>
  <c r="AV31" i="20"/>
  <c r="AI88" i="20"/>
  <c r="AZ35" i="20"/>
  <c r="AL88" i="20"/>
  <c r="P88" i="20"/>
  <c r="AQ88" i="20"/>
  <c r="Q88" i="20"/>
  <c r="CF88" i="20"/>
  <c r="T88" i="20"/>
  <c r="G32" i="20"/>
  <c r="BK88" i="20"/>
  <c r="CU88" i="20"/>
  <c r="CW88" i="20"/>
  <c r="DA88" i="20"/>
  <c r="CN88" i="20"/>
  <c r="K45" i="20"/>
  <c r="BS88" i="20"/>
  <c r="BF38" i="20"/>
  <c r="AM88" i="20"/>
  <c r="N88" i="20"/>
  <c r="AN88" i="20"/>
  <c r="AR88" i="20"/>
  <c r="CY88" i="20"/>
  <c r="CP88" i="20"/>
  <c r="AY41" i="20"/>
  <c r="AB88" i="20"/>
  <c r="AD88" i="20"/>
  <c r="DC88" i="20"/>
  <c r="CA34" i="20"/>
  <c r="CZ88" i="20"/>
  <c r="CK37" i="20"/>
  <c r="AC47" i="20"/>
  <c r="BP88" i="20"/>
  <c r="BC88" i="20"/>
  <c r="BB88" i="20"/>
  <c r="AT44" i="20"/>
  <c r="S88" i="20"/>
  <c r="AA34" i="20"/>
  <c r="BL88" i="20"/>
  <c r="I40" i="20"/>
  <c r="BX88" i="20"/>
  <c r="BH88" i="20"/>
  <c r="AF88" i="20"/>
  <c r="CQ88" i="20"/>
  <c r="BY44" i="20"/>
  <c r="CV88" i="20"/>
  <c r="BD88" i="20"/>
  <c r="DB88" i="20"/>
  <c r="V88" i="20"/>
  <c r="CT88" i="20"/>
  <c r="CE47" i="20"/>
  <c r="AP88" i="20"/>
  <c r="W36" i="20"/>
  <c r="CH88" i="20"/>
  <c r="BV32" i="20"/>
  <c r="BU43" i="20"/>
  <c r="CX88" i="20"/>
  <c r="BG38" i="20"/>
  <c r="H88" i="20"/>
  <c r="O88" i="20"/>
  <c r="CS88" i="20"/>
  <c r="R88" i="20"/>
  <c r="BM40" i="20"/>
  <c r="CJ88" i="20"/>
  <c r="BJ88" i="20"/>
  <c r="AH88" i="20"/>
  <c r="CC30" i="20"/>
  <c r="F88" i="20"/>
  <c r="AW88" i="20"/>
  <c r="AJ88" i="20"/>
  <c r="CI31" i="20"/>
  <c r="AG37" i="20"/>
  <c r="BE35" i="20"/>
  <c r="AU48" i="20"/>
  <c r="AS88" i="20"/>
  <c r="CM88" i="20"/>
  <c r="CO88" i="20"/>
  <c r="L39" i="20"/>
  <c r="AH37" i="1"/>
  <c r="GW37" i="1"/>
  <c r="BI39" i="20"/>
  <c r="NG39" i="1"/>
  <c r="NH75" i="1"/>
  <c r="NI39" i="1"/>
  <c r="NF91" i="1"/>
  <c r="NJ77" i="1"/>
  <c r="LK39" i="1"/>
  <c r="IH39" i="1"/>
  <c r="MD39" i="1"/>
  <c r="ED39" i="1"/>
  <c r="FU92" i="1"/>
  <c r="LE39" i="1"/>
  <c r="MG39" i="1"/>
  <c r="ER39" i="1"/>
  <c r="LN39" i="1"/>
  <c r="BT39" i="1"/>
  <c r="D39" i="1"/>
  <c r="GV88" i="1"/>
  <c r="CD39" i="1"/>
  <c r="MV39" i="1"/>
  <c r="X39" i="1"/>
  <c r="HM39" i="1"/>
  <c r="AI39" i="1"/>
  <c r="JT39" i="1"/>
  <c r="DS39" i="1"/>
  <c r="IZ39" i="1"/>
  <c r="JL39" i="1"/>
  <c r="DA39" i="1"/>
  <c r="JW39" i="1"/>
  <c r="JS39" i="1"/>
  <c r="S39" i="1"/>
  <c r="BI39" i="1"/>
  <c r="H39" i="1"/>
  <c r="FF39" i="1"/>
  <c r="GQ39" i="1"/>
  <c r="DE39" i="1"/>
  <c r="JO81" i="1"/>
  <c r="KX39" i="1"/>
  <c r="CK39" i="1"/>
  <c r="DD39" i="1"/>
  <c r="HA39" i="1"/>
  <c r="KU39" i="1"/>
  <c r="BB39" i="1"/>
  <c r="KT39" i="1"/>
  <c r="CH39" i="1"/>
  <c r="FX39" i="1"/>
  <c r="GY39" i="1"/>
  <c r="FK39" i="1"/>
  <c r="DW39" i="1"/>
  <c r="BO39" i="1"/>
  <c r="LZ39" i="1"/>
  <c r="BZ39" i="1"/>
  <c r="BR39" i="1"/>
  <c r="EW39" i="1"/>
  <c r="MC39" i="1"/>
  <c r="E39" i="1"/>
  <c r="LP39" i="1"/>
  <c r="GB39" i="1"/>
  <c r="FT39" i="1"/>
  <c r="BC39" i="1"/>
  <c r="DR39" i="1"/>
  <c r="LV39" i="1"/>
  <c r="KE39" i="1"/>
  <c r="LU39" i="1"/>
  <c r="IX39" i="1"/>
  <c r="MU39" i="1"/>
  <c r="FI39" i="1"/>
  <c r="DC39" i="1"/>
  <c r="CQ39" i="1"/>
  <c r="FA39" i="1"/>
  <c r="KY39" i="1"/>
  <c r="AT39" i="1"/>
  <c r="EZ39" i="1"/>
  <c r="MY39" i="1"/>
  <c r="AS39" i="1"/>
  <c r="DK39" i="1"/>
  <c r="MB39" i="1"/>
  <c r="KO39" i="1"/>
  <c r="GT39" i="1"/>
  <c r="AL39" i="1"/>
  <c r="BM86" i="1"/>
  <c r="LC39" i="1"/>
  <c r="JP39" i="1"/>
  <c r="KF39" i="1"/>
  <c r="GN39" i="1"/>
  <c r="LF39" i="1"/>
  <c r="GF39" i="1"/>
  <c r="CY39" i="1"/>
  <c r="GZ39" i="1"/>
  <c r="AY39" i="1"/>
  <c r="DV39" i="1"/>
  <c r="FO39" i="1"/>
  <c r="MK39" i="1"/>
  <c r="IV39" i="1"/>
  <c r="MZ39" i="1"/>
  <c r="EY80" i="1"/>
  <c r="BT41" i="20"/>
  <c r="GJ39" i="1"/>
  <c r="I91" i="1"/>
  <c r="HH39" i="1"/>
  <c r="FH39" i="1"/>
  <c r="GI90" i="1"/>
  <c r="P39" i="1"/>
  <c r="MM39" i="1"/>
  <c r="GH39" i="1"/>
  <c r="CA84" i="1"/>
  <c r="BJ39" i="1"/>
  <c r="BZ41" i="20"/>
  <c r="AE39" i="1"/>
  <c r="LB39" i="1"/>
  <c r="BX39" i="1"/>
  <c r="JE39" i="1"/>
  <c r="CO39" i="1"/>
  <c r="GR39" i="1"/>
  <c r="JD39" i="1"/>
  <c r="CF39" i="1"/>
  <c r="GA39" i="1"/>
  <c r="LR39" i="1"/>
  <c r="HW39" i="1"/>
  <c r="BE39" i="1"/>
  <c r="FC39" i="1"/>
  <c r="AV39" i="1"/>
  <c r="BF39" i="1"/>
  <c r="AF39" i="1"/>
  <c r="EJ39" i="1"/>
  <c r="HS39" i="1"/>
  <c r="T39" i="1"/>
  <c r="HF39" i="1"/>
  <c r="KK39" i="1"/>
  <c r="JU82" i="1"/>
  <c r="FV39" i="1"/>
  <c r="AQ39" i="1"/>
  <c r="L39" i="1"/>
  <c r="DH39" i="1"/>
  <c r="HP39" i="1"/>
  <c r="LT39" i="1"/>
  <c r="M39" i="1"/>
  <c r="KM39" i="1"/>
  <c r="FY39" i="1"/>
  <c r="MF39" i="1"/>
  <c r="IP39" i="1"/>
  <c r="BL39" i="1"/>
  <c r="FR90" i="1"/>
  <c r="AO39" i="1"/>
  <c r="LH39" i="1"/>
  <c r="IT89" i="1"/>
  <c r="JR39" i="1"/>
  <c r="BG39" i="1"/>
  <c r="AU39" i="1"/>
  <c r="KW39" i="1"/>
  <c r="EB39" i="1"/>
  <c r="IS39" i="1"/>
  <c r="AA39" i="1"/>
  <c r="GX39" i="1"/>
  <c r="GM39" i="1"/>
  <c r="FN39" i="1"/>
  <c r="HE39" i="1"/>
  <c r="EG39" i="1"/>
  <c r="LM39" i="1"/>
  <c r="W87" i="1"/>
  <c r="EM39" i="1"/>
  <c r="CU81" i="1"/>
  <c r="KA39" i="1"/>
  <c r="KZ39" i="1"/>
  <c r="AB39" i="1"/>
  <c r="KG39" i="1"/>
  <c r="FL39" i="1"/>
  <c r="KR39" i="1"/>
  <c r="FS39" i="1"/>
  <c r="MX39" i="1"/>
  <c r="HQ79" i="1"/>
  <c r="GK39" i="1"/>
  <c r="CX39" i="1"/>
  <c r="HD39" i="1"/>
  <c r="V39" i="1"/>
  <c r="JI39" i="1"/>
  <c r="DZ39" i="1"/>
  <c r="NA39" i="1"/>
  <c r="EH39" i="1"/>
  <c r="BD39" i="1"/>
  <c r="BQ39" i="1"/>
  <c r="DM39" i="1"/>
  <c r="CW39" i="1"/>
  <c r="EN39" i="1"/>
  <c r="DP39" i="1"/>
  <c r="KD39" i="1"/>
  <c r="MJ39" i="1"/>
  <c r="EF39" i="1"/>
  <c r="MP39" i="1"/>
  <c r="MS39" i="1"/>
  <c r="GW39" i="1"/>
  <c r="DO39" i="1"/>
  <c r="HK39" i="1"/>
  <c r="CJ39" i="1"/>
  <c r="ME39" i="1"/>
  <c r="LA39" i="1"/>
  <c r="NB39" i="1"/>
  <c r="HB39" i="1"/>
  <c r="HG39" i="1"/>
  <c r="ET39" i="1"/>
  <c r="BS89" i="1"/>
  <c r="NC39" i="1"/>
  <c r="IO39" i="1"/>
  <c r="JZ39" i="1"/>
  <c r="LW39" i="1"/>
  <c r="ES39" i="1"/>
  <c r="GG39" i="1"/>
  <c r="Y39" i="1"/>
  <c r="IY39" i="1"/>
  <c r="JB39" i="1"/>
  <c r="DT39" i="1"/>
  <c r="EO39" i="1"/>
  <c r="AG88" i="1"/>
  <c r="JY39" i="1"/>
  <c r="J39" i="1"/>
  <c r="BQ41" i="20"/>
  <c r="BN39" i="1"/>
  <c r="CR39" i="1"/>
  <c r="EV82" i="1"/>
  <c r="AK39" i="1"/>
  <c r="LJ39" i="1"/>
  <c r="KH39" i="1"/>
  <c r="MR39" i="1"/>
  <c r="AH39" i="1"/>
  <c r="BY39" i="1"/>
  <c r="LL39" i="1"/>
  <c r="CT39" i="1"/>
  <c r="BH39" i="1"/>
  <c r="GE39" i="1"/>
  <c r="MQ39" i="1"/>
  <c r="HN39" i="1"/>
  <c r="CI39" i="1"/>
  <c r="DX39" i="1"/>
  <c r="DJ39" i="1"/>
  <c r="F39" i="1"/>
  <c r="N39" i="1"/>
  <c r="EA39" i="1"/>
  <c r="HI39" i="1"/>
  <c r="CV39" i="1"/>
  <c r="BP39" i="1"/>
  <c r="DF39" i="1"/>
  <c r="HU39" i="1"/>
  <c r="DN39" i="1"/>
  <c r="AX92" i="1"/>
  <c r="GU39" i="1"/>
  <c r="HO39" i="1"/>
  <c r="CM39" i="1"/>
  <c r="FB39" i="1"/>
  <c r="GO39" i="1"/>
  <c r="CZ39" i="1"/>
  <c r="HR39" i="1"/>
  <c r="FW39" i="1"/>
  <c r="AP39" i="1"/>
  <c r="DG39" i="1"/>
  <c r="FQ39" i="1"/>
  <c r="EL39" i="1"/>
  <c r="KL39" i="1"/>
  <c r="GL39" i="1"/>
  <c r="BA39" i="1"/>
  <c r="KP39" i="1"/>
  <c r="AC79" i="1"/>
  <c r="LD39" i="1"/>
  <c r="BU39" i="1"/>
  <c r="MI39" i="1"/>
  <c r="LQ39" i="1"/>
  <c r="GD39" i="1"/>
  <c r="BV39" i="1"/>
  <c r="MW39" i="1"/>
  <c r="IN39" i="1"/>
  <c r="IB39" i="1"/>
  <c r="IR39" i="1"/>
  <c r="AZ39" i="1"/>
  <c r="EK39" i="1"/>
  <c r="MA39" i="1"/>
  <c r="FP39" i="1"/>
  <c r="MT39" i="1"/>
  <c r="O75" i="1"/>
  <c r="EI39" i="1"/>
  <c r="DU39" i="1"/>
  <c r="LX39" i="1"/>
  <c r="MH39" i="1"/>
  <c r="IK39" i="1"/>
  <c r="CB39" i="1"/>
  <c r="U39" i="1"/>
  <c r="ID39" i="1"/>
  <c r="AN39" i="1"/>
  <c r="HZ39" i="1"/>
  <c r="Z39" i="1"/>
  <c r="KJ39" i="1"/>
  <c r="HY39" i="1"/>
  <c r="LO39" i="1"/>
  <c r="LI39" i="1"/>
  <c r="KC39" i="1"/>
  <c r="IM39" i="1"/>
  <c r="R39" i="1"/>
  <c r="DI39" i="1"/>
  <c r="KV39" i="1"/>
  <c r="JF39" i="1"/>
  <c r="JQ39" i="1"/>
  <c r="JK73" i="1"/>
  <c r="DB76" i="1"/>
  <c r="IC39" i="1"/>
  <c r="LY39" i="1"/>
  <c r="G39" i="1"/>
  <c r="GP74" i="1"/>
  <c r="JC39" i="1"/>
  <c r="AM39" i="1"/>
  <c r="JV39" i="1"/>
  <c r="HV39" i="1"/>
  <c r="KB80" i="1"/>
  <c r="DY39" i="1"/>
  <c r="JX39" i="1"/>
  <c r="HT39" i="1"/>
  <c r="AR39" i="1"/>
  <c r="BK39" i="1"/>
  <c r="JN39" i="1"/>
  <c r="CP39" i="1"/>
  <c r="BW39" i="1"/>
  <c r="HC75" i="1"/>
  <c r="KQ76" i="1"/>
  <c r="CC39" i="1"/>
  <c r="FM86" i="1"/>
  <c r="GC39" i="1"/>
  <c r="FJ39" i="1"/>
  <c r="KS39" i="1"/>
  <c r="IL84" i="1"/>
  <c r="FE39" i="1"/>
  <c r="LS39" i="1"/>
  <c r="JG39" i="1"/>
  <c r="JJ39" i="1"/>
  <c r="EE39" i="1"/>
  <c r="KI78" i="1"/>
  <c r="DL39" i="1"/>
  <c r="LG39" i="1"/>
  <c r="AD39" i="1"/>
  <c r="JH77" i="1"/>
  <c r="FD78" i="1"/>
  <c r="ML39" i="1"/>
  <c r="EQ39" i="1"/>
  <c r="HL39" i="1"/>
  <c r="EX39" i="1"/>
  <c r="IF39" i="1"/>
  <c r="IW39" i="1"/>
  <c r="EU39" i="1"/>
  <c r="FG39" i="1"/>
  <c r="DQ39" i="1"/>
  <c r="KN39" i="1"/>
  <c r="Q39" i="1"/>
  <c r="IE39" i="1"/>
  <c r="IQ39" i="1"/>
  <c r="IA39" i="1"/>
  <c r="FZ39" i="1"/>
  <c r="IU39" i="1"/>
  <c r="EC39" i="1"/>
  <c r="MO39" i="1"/>
  <c r="MN39" i="1"/>
  <c r="EP39" i="1"/>
  <c r="C39" i="1"/>
  <c r="HJ87" i="1"/>
  <c r="HX39" i="1"/>
  <c r="CE39" i="1"/>
  <c r="JM39" i="1"/>
  <c r="AW39" i="1"/>
  <c r="II39" i="1"/>
  <c r="CG77" i="1"/>
  <c r="CL39" i="1"/>
  <c r="IJ39" i="1"/>
  <c r="IG39" i="1"/>
  <c r="GS73" i="1"/>
  <c r="CS39" i="1"/>
  <c r="K39" i="1"/>
  <c r="AJ74" i="1"/>
  <c r="BW91" i="20"/>
  <c r="BK77" i="20"/>
  <c r="BH75" i="20"/>
  <c r="CU41" i="20"/>
  <c r="BU86" i="20"/>
  <c r="CQ41" i="20"/>
  <c r="CL41" i="20"/>
  <c r="W91" i="20"/>
  <c r="BA94" i="20"/>
  <c r="CD41" i="20"/>
  <c r="AH41" i="20"/>
  <c r="J41" i="20"/>
  <c r="AA79" i="20"/>
  <c r="CI80" i="20"/>
  <c r="DC41" i="20"/>
  <c r="BD41" i="20"/>
  <c r="U88" i="20"/>
  <c r="S41" i="20"/>
  <c r="G77" i="20"/>
  <c r="CF41" i="20"/>
  <c r="AF41" i="20"/>
  <c r="CJ41" i="20"/>
  <c r="CT41" i="20"/>
  <c r="BF41" i="20"/>
  <c r="AP41" i="20"/>
  <c r="AR41" i="20"/>
  <c r="K81" i="20"/>
  <c r="CO41" i="20"/>
  <c r="DA41" i="20"/>
  <c r="CY41" i="20"/>
  <c r="T41" i="20"/>
  <c r="BG76" i="20"/>
  <c r="V41" i="20"/>
  <c r="CN41" i="20"/>
  <c r="AY88" i="20"/>
  <c r="F41" i="20"/>
  <c r="CW41" i="20"/>
  <c r="AL41" i="20"/>
  <c r="CM41" i="20"/>
  <c r="L90" i="20"/>
  <c r="BS41" i="20"/>
  <c r="BI90" i="20"/>
  <c r="CE84" i="20"/>
  <c r="D41" i="20"/>
  <c r="CX41" i="20"/>
  <c r="CR41" i="20"/>
  <c r="AS41" i="20"/>
  <c r="AD41" i="20"/>
  <c r="E93" i="20"/>
  <c r="CS41" i="20"/>
  <c r="Q94" i="20"/>
  <c r="AU82" i="20"/>
  <c r="AK41" i="20"/>
  <c r="BR41" i="20"/>
  <c r="AE83" i="20"/>
  <c r="CC83" i="20"/>
  <c r="DB41" i="20"/>
  <c r="BN41" i="20"/>
  <c r="X41" i="20"/>
  <c r="AG78" i="20"/>
  <c r="BJ41" i="20"/>
  <c r="AO41" i="20"/>
  <c r="CB75" i="20"/>
  <c r="CK78" i="20"/>
  <c r="AX41" i="20"/>
  <c r="O41" i="20"/>
  <c r="AB41" i="20"/>
  <c r="CH41" i="20"/>
  <c r="AJ41" i="20"/>
  <c r="CV41" i="20"/>
  <c r="AI41" i="20"/>
  <c r="BX41" i="20"/>
  <c r="R41" i="20"/>
  <c r="H41" i="20"/>
  <c r="N41" i="20"/>
  <c r="CP41" i="20"/>
  <c r="Z41" i="20"/>
  <c r="CZ41" i="20"/>
  <c r="M76" i="20"/>
  <c r="AQ41" i="20"/>
  <c r="BP41" i="20"/>
  <c r="BM89" i="20"/>
  <c r="P41" i="20"/>
  <c r="Y86" i="20"/>
  <c r="BC41" i="20"/>
  <c r="CG82" i="20"/>
  <c r="AT84" i="20"/>
  <c r="BE92" i="20"/>
  <c r="AN41" i="20"/>
  <c r="BO81" i="20"/>
  <c r="AV80" i="20"/>
  <c r="AM41" i="20"/>
  <c r="BB41" i="20"/>
  <c r="CA79" i="20"/>
  <c r="AW41" i="20"/>
  <c r="BL41" i="20"/>
  <c r="BV41" i="20"/>
  <c r="AZ92" i="20"/>
  <c r="I89" i="20"/>
  <c r="AC85" i="20"/>
  <c r="JA83" i="1"/>
  <c r="BY85" i="20"/>
  <c r="CN83" i="1"/>
  <c r="NG85" i="1"/>
  <c r="NI85" i="1"/>
  <c r="NH29" i="1"/>
  <c r="NF45" i="1"/>
  <c r="NJ31" i="1"/>
  <c r="MD85" i="1"/>
  <c r="ED85" i="1"/>
  <c r="LE85" i="1"/>
  <c r="MG85" i="1"/>
  <c r="IH85" i="1"/>
  <c r="FU46" i="1"/>
  <c r="ER85" i="1"/>
  <c r="LN85" i="1"/>
  <c r="BT85" i="1"/>
  <c r="D85" i="1"/>
  <c r="CD85" i="1"/>
  <c r="GV42" i="1"/>
  <c r="MV85" i="1"/>
  <c r="JT85" i="1"/>
  <c r="DS85" i="1"/>
  <c r="IZ85" i="1"/>
  <c r="HA85" i="1"/>
  <c r="JS85" i="1"/>
  <c r="CH85" i="1"/>
  <c r="BC85" i="1"/>
  <c r="EW85" i="1"/>
  <c r="BB85" i="1"/>
  <c r="KE85" i="1"/>
  <c r="DA85" i="1"/>
  <c r="X85" i="1"/>
  <c r="GQ85" i="1"/>
  <c r="DE85" i="1"/>
  <c r="KX85" i="1"/>
  <c r="HM85" i="1"/>
  <c r="CK85" i="1"/>
  <c r="DD85" i="1"/>
  <c r="KU85" i="1"/>
  <c r="JO35" i="1"/>
  <c r="LK85" i="1"/>
  <c r="KT85" i="1"/>
  <c r="FX85" i="1"/>
  <c r="GY85" i="1"/>
  <c r="JL85" i="1"/>
  <c r="FK85" i="1"/>
  <c r="DW85" i="1"/>
  <c r="BO85" i="1"/>
  <c r="LZ85" i="1"/>
  <c r="BZ85" i="1"/>
  <c r="BR85" i="1"/>
  <c r="MC85" i="1"/>
  <c r="E85" i="1"/>
  <c r="LP85" i="1"/>
  <c r="GB85" i="1"/>
  <c r="FT85" i="1"/>
  <c r="DR85" i="1"/>
  <c r="LU85" i="1"/>
  <c r="IX85" i="1"/>
  <c r="MU85" i="1"/>
  <c r="DV85" i="1"/>
  <c r="DC85" i="1"/>
  <c r="AT85" i="1"/>
  <c r="JW85" i="1"/>
  <c r="AI85" i="1"/>
  <c r="KR85" i="1"/>
  <c r="DK85" i="1"/>
  <c r="GH85" i="1"/>
  <c r="CY85" i="1"/>
  <c r="H85" i="1"/>
  <c r="CQ85" i="1"/>
  <c r="FA85" i="1"/>
  <c r="KY85" i="1"/>
  <c r="EZ85" i="1"/>
  <c r="MY85" i="1"/>
  <c r="AS85" i="1"/>
  <c r="MB85" i="1"/>
  <c r="KO85" i="1"/>
  <c r="GT85" i="1"/>
  <c r="AL85" i="1"/>
  <c r="LC85" i="1"/>
  <c r="JP85" i="1"/>
  <c r="KF85" i="1"/>
  <c r="GN85" i="1"/>
  <c r="LF85" i="1"/>
  <c r="S85" i="1"/>
  <c r="BM40" i="1"/>
  <c r="GF85" i="1"/>
  <c r="GZ85" i="1"/>
  <c r="AY85" i="1"/>
  <c r="BI85" i="1"/>
  <c r="FO85" i="1"/>
  <c r="MK85" i="1"/>
  <c r="BT87" i="20"/>
  <c r="FI85" i="1"/>
  <c r="AA85" i="1"/>
  <c r="CF85" i="1"/>
  <c r="HH85" i="1"/>
  <c r="FF85" i="1"/>
  <c r="FH85" i="1"/>
  <c r="I45" i="1"/>
  <c r="EY34" i="1"/>
  <c r="P85" i="1"/>
  <c r="MM85" i="1"/>
  <c r="MZ85" i="1"/>
  <c r="GI44" i="1"/>
  <c r="BJ85" i="1"/>
  <c r="BZ87" i="20"/>
  <c r="AE85" i="1"/>
  <c r="LB85" i="1"/>
  <c r="CA38" i="1"/>
  <c r="BL85" i="1"/>
  <c r="IV85" i="1"/>
  <c r="BX85" i="1"/>
  <c r="JE85" i="1"/>
  <c r="CO85" i="1"/>
  <c r="GJ85" i="1"/>
  <c r="GR85" i="1"/>
  <c r="JD85" i="1"/>
  <c r="KH85" i="1"/>
  <c r="LV85" i="1"/>
  <c r="GA85" i="1"/>
  <c r="LR85" i="1"/>
  <c r="HW85" i="1"/>
  <c r="BE85" i="1"/>
  <c r="KM85" i="1"/>
  <c r="AF85" i="1"/>
  <c r="HP85" i="1"/>
  <c r="BF85" i="1"/>
  <c r="IT43" i="1"/>
  <c r="EJ85" i="1"/>
  <c r="HS85" i="1"/>
  <c r="T85" i="1"/>
  <c r="HF85" i="1"/>
  <c r="KK85" i="1"/>
  <c r="FV85" i="1"/>
  <c r="AQ85" i="1"/>
  <c r="L85" i="1"/>
  <c r="DH85" i="1"/>
  <c r="JU36" i="1"/>
  <c r="LT85" i="1"/>
  <c r="M85" i="1"/>
  <c r="FC85" i="1"/>
  <c r="FY85" i="1"/>
  <c r="MF85" i="1"/>
  <c r="IP85" i="1"/>
  <c r="AO85" i="1"/>
  <c r="LH85" i="1"/>
  <c r="BG85" i="1"/>
  <c r="HD85" i="1"/>
  <c r="JR85" i="1"/>
  <c r="AU85" i="1"/>
  <c r="KW85" i="1"/>
  <c r="EB85" i="1"/>
  <c r="IS85" i="1"/>
  <c r="GX85" i="1"/>
  <c r="GM85" i="1"/>
  <c r="FN85" i="1"/>
  <c r="HE85" i="1"/>
  <c r="EG85" i="1"/>
  <c r="LM85" i="1"/>
  <c r="EM85" i="1"/>
  <c r="EV36" i="1"/>
  <c r="W41" i="1"/>
  <c r="KA85" i="1"/>
  <c r="KZ85" i="1"/>
  <c r="AB85" i="1"/>
  <c r="KG85" i="1"/>
  <c r="FL85" i="1"/>
  <c r="CU35" i="1"/>
  <c r="FS85" i="1"/>
  <c r="MX85" i="1"/>
  <c r="GK85" i="1"/>
  <c r="AV85" i="1"/>
  <c r="IY85" i="1"/>
  <c r="HK85" i="1"/>
  <c r="BS43" i="1"/>
  <c r="DZ85" i="1"/>
  <c r="EN85" i="1"/>
  <c r="DP85" i="1"/>
  <c r="KD85" i="1"/>
  <c r="MJ85" i="1"/>
  <c r="EF85" i="1"/>
  <c r="MP85" i="1"/>
  <c r="MS85" i="1"/>
  <c r="GW85" i="1"/>
  <c r="DO85" i="1"/>
  <c r="CJ85" i="1"/>
  <c r="ME85" i="1"/>
  <c r="LA85" i="1"/>
  <c r="NB85" i="1"/>
  <c r="HB85" i="1"/>
  <c r="HG85" i="1"/>
  <c r="ET85" i="1"/>
  <c r="HQ33" i="1"/>
  <c r="AK85" i="1"/>
  <c r="NC85" i="1"/>
  <c r="MR85" i="1"/>
  <c r="JI85" i="1"/>
  <c r="IO85" i="1"/>
  <c r="JZ85" i="1"/>
  <c r="LW85" i="1"/>
  <c r="ES85" i="1"/>
  <c r="GG85" i="1"/>
  <c r="JB85" i="1"/>
  <c r="DX85" i="1"/>
  <c r="DJ85" i="1"/>
  <c r="V85" i="1"/>
  <c r="J85" i="1"/>
  <c r="EO85" i="1"/>
  <c r="JY85" i="1"/>
  <c r="AG42" i="1"/>
  <c r="BQ85" i="1"/>
  <c r="BQ87" i="20"/>
  <c r="DT85" i="1"/>
  <c r="BN85" i="1"/>
  <c r="CR85" i="1"/>
  <c r="NA85" i="1"/>
  <c r="LJ85" i="1"/>
  <c r="CX85" i="1"/>
  <c r="EH85" i="1"/>
  <c r="CW85" i="1"/>
  <c r="AH85" i="1"/>
  <c r="J87" i="20"/>
  <c r="BY85" i="1"/>
  <c r="DM85" i="1"/>
  <c r="LL85" i="1"/>
  <c r="CT85" i="1"/>
  <c r="BH85" i="1"/>
  <c r="GE85" i="1"/>
  <c r="BD85" i="1"/>
  <c r="Y85" i="1"/>
  <c r="MQ85" i="1"/>
  <c r="HN85" i="1"/>
  <c r="CI85" i="1"/>
  <c r="F85" i="1"/>
  <c r="MI85" i="1"/>
  <c r="IN85" i="1"/>
  <c r="DG85" i="1"/>
  <c r="CV85" i="1"/>
  <c r="DF85" i="1"/>
  <c r="HU85" i="1"/>
  <c r="DN85" i="1"/>
  <c r="EA85" i="1"/>
  <c r="GU85" i="1"/>
  <c r="HO85" i="1"/>
  <c r="CM85" i="1"/>
  <c r="FB85" i="1"/>
  <c r="AX46" i="1"/>
  <c r="GO85" i="1"/>
  <c r="CZ85" i="1"/>
  <c r="HR85" i="1"/>
  <c r="FW85" i="1"/>
  <c r="AP85" i="1"/>
  <c r="FR44" i="1"/>
  <c r="FQ85" i="1"/>
  <c r="EL85" i="1"/>
  <c r="KL85" i="1"/>
  <c r="GL85" i="1"/>
  <c r="BA85" i="1"/>
  <c r="KP85" i="1"/>
  <c r="LD85" i="1"/>
  <c r="BU85" i="1"/>
  <c r="N85" i="1"/>
  <c r="LQ85" i="1"/>
  <c r="AC33" i="1"/>
  <c r="HI85" i="1"/>
  <c r="IR85" i="1"/>
  <c r="MT85" i="1"/>
  <c r="IB85" i="1"/>
  <c r="O29" i="1"/>
  <c r="GD85" i="1"/>
  <c r="AZ85" i="1"/>
  <c r="BV85" i="1"/>
  <c r="EK85" i="1"/>
  <c r="MA85" i="1"/>
  <c r="CB85" i="1"/>
  <c r="MW85" i="1"/>
  <c r="FP85" i="1"/>
  <c r="BP85" i="1"/>
  <c r="LX85" i="1"/>
  <c r="EI85" i="1"/>
  <c r="DU85" i="1"/>
  <c r="MH85" i="1"/>
  <c r="IK85" i="1"/>
  <c r="HY85" i="1"/>
  <c r="U85" i="1"/>
  <c r="ID85" i="1"/>
  <c r="JF85" i="1"/>
  <c r="AN85" i="1"/>
  <c r="HZ85" i="1"/>
  <c r="Z85" i="1"/>
  <c r="LO85" i="1"/>
  <c r="LI85" i="1"/>
  <c r="KC85" i="1"/>
  <c r="IC85" i="1"/>
  <c r="IM85" i="1"/>
  <c r="R85" i="1"/>
  <c r="DI85" i="1"/>
  <c r="KV85" i="1"/>
  <c r="JQ85" i="1"/>
  <c r="JK27" i="1"/>
  <c r="LY85" i="1"/>
  <c r="AM85" i="1"/>
  <c r="DY85" i="1"/>
  <c r="G85" i="1"/>
  <c r="JV85" i="1"/>
  <c r="GP28" i="1"/>
  <c r="HV85" i="1"/>
  <c r="JX85" i="1"/>
  <c r="KB34" i="1"/>
  <c r="HT85" i="1"/>
  <c r="DB30" i="1"/>
  <c r="BK85" i="1"/>
  <c r="LG85" i="1"/>
  <c r="JN85" i="1"/>
  <c r="KJ85" i="1"/>
  <c r="BW85" i="1"/>
  <c r="KN85" i="1"/>
  <c r="JJ85" i="1"/>
  <c r="AR85" i="1"/>
  <c r="HC29" i="1"/>
  <c r="KQ30" i="1"/>
  <c r="CC85" i="1"/>
  <c r="JC85" i="1"/>
  <c r="GC85" i="1"/>
  <c r="FJ85" i="1"/>
  <c r="FM40" i="1"/>
  <c r="Q85" i="1"/>
  <c r="FE85" i="1"/>
  <c r="LS85" i="1"/>
  <c r="JG85" i="1"/>
  <c r="IL38" i="1"/>
  <c r="EE85" i="1"/>
  <c r="DL85" i="1"/>
  <c r="AD85" i="1"/>
  <c r="CP85" i="1"/>
  <c r="ML85" i="1"/>
  <c r="EQ85" i="1"/>
  <c r="HL85" i="1"/>
  <c r="KI32" i="1"/>
  <c r="EX85" i="1"/>
  <c r="JH31" i="1"/>
  <c r="IF85" i="1"/>
  <c r="FD32" i="1"/>
  <c r="IW85" i="1"/>
  <c r="FG85" i="1"/>
  <c r="DQ85" i="1"/>
  <c r="HX85" i="1"/>
  <c r="MN85" i="1"/>
  <c r="EP85" i="1"/>
  <c r="C85" i="1"/>
  <c r="HJ41" i="1"/>
  <c r="FZ85" i="1"/>
  <c r="EC85" i="1"/>
  <c r="CE85" i="1"/>
  <c r="JM85" i="1"/>
  <c r="KS85" i="1"/>
  <c r="IU85" i="1"/>
  <c r="AW85" i="1"/>
  <c r="IE85" i="1"/>
  <c r="IQ85" i="1"/>
  <c r="IG85" i="1"/>
  <c r="CL85" i="1"/>
  <c r="GS27" i="1"/>
  <c r="K85" i="1"/>
  <c r="IJ85" i="1"/>
  <c r="AJ28" i="1"/>
  <c r="MO85" i="1"/>
  <c r="CS85" i="1"/>
  <c r="IA85" i="1"/>
  <c r="II85" i="1"/>
  <c r="CG31" i="1"/>
  <c r="EU85" i="1"/>
  <c r="CA33" i="20"/>
  <c r="CU87" i="20"/>
  <c r="BM43" i="20"/>
  <c r="CQ87" i="20"/>
  <c r="BW45" i="20"/>
  <c r="CL87" i="20"/>
  <c r="BK31" i="20"/>
  <c r="BH29" i="20"/>
  <c r="CD87" i="20"/>
  <c r="AH87" i="20"/>
  <c r="BP87" i="20"/>
  <c r="BU40" i="20"/>
  <c r="DC87" i="20"/>
  <c r="W45" i="20"/>
  <c r="BD87" i="20"/>
  <c r="BA48" i="20"/>
  <c r="AA33" i="20"/>
  <c r="CI34" i="20"/>
  <c r="S87" i="20"/>
  <c r="G31" i="20"/>
  <c r="CF87" i="20"/>
  <c r="AF87" i="20"/>
  <c r="CJ87" i="20"/>
  <c r="U42" i="20"/>
  <c r="BF87" i="20"/>
  <c r="AP87" i="20"/>
  <c r="AR87" i="20"/>
  <c r="CO87" i="20"/>
  <c r="DA87" i="20"/>
  <c r="CT87" i="20"/>
  <c r="K35" i="20"/>
  <c r="T87" i="20"/>
  <c r="V87" i="20"/>
  <c r="CW87" i="20"/>
  <c r="CN87" i="20"/>
  <c r="F87" i="20"/>
  <c r="AL87" i="20"/>
  <c r="CM87" i="20"/>
  <c r="BS87" i="20"/>
  <c r="AY42" i="20"/>
  <c r="AK87" i="20"/>
  <c r="P87" i="20"/>
  <c r="CG36" i="20"/>
  <c r="D87" i="20"/>
  <c r="CX87" i="20"/>
  <c r="CR87" i="20"/>
  <c r="AS87" i="20"/>
  <c r="AD87" i="20"/>
  <c r="BI44" i="20"/>
  <c r="CS87" i="20"/>
  <c r="BR87" i="20"/>
  <c r="DB87" i="20"/>
  <c r="CE38" i="20"/>
  <c r="X87" i="20"/>
  <c r="BJ87" i="20"/>
  <c r="E47" i="20"/>
  <c r="Q48" i="20"/>
  <c r="AU36" i="20"/>
  <c r="L44" i="20"/>
  <c r="AE37" i="20"/>
  <c r="AO87" i="20"/>
  <c r="BN87" i="20"/>
  <c r="AX87" i="20"/>
  <c r="CC37" i="20"/>
  <c r="AG32" i="20"/>
  <c r="O87" i="20"/>
  <c r="AB87" i="20"/>
  <c r="CH87" i="20"/>
  <c r="CB29" i="20"/>
  <c r="BX87" i="20"/>
  <c r="CK32" i="20"/>
  <c r="AJ87" i="20"/>
  <c r="CV87" i="20"/>
  <c r="AI87" i="20"/>
  <c r="H87" i="20"/>
  <c r="N87" i="20"/>
  <c r="CP87" i="20"/>
  <c r="Z87" i="20"/>
  <c r="AW87" i="20"/>
  <c r="R87" i="20"/>
  <c r="CZ87" i="20"/>
  <c r="CY87" i="20"/>
  <c r="AQ87" i="20"/>
  <c r="BG30" i="20"/>
  <c r="BC87" i="20"/>
  <c r="M30" i="20"/>
  <c r="AM87" i="20"/>
  <c r="BB87" i="20"/>
  <c r="AV34" i="20"/>
  <c r="BE46" i="20"/>
  <c r="I43" i="20"/>
  <c r="AN87" i="20"/>
  <c r="AT38" i="20"/>
  <c r="BO35" i="20"/>
  <c r="BL87" i="20"/>
  <c r="Y40" i="20"/>
  <c r="BV87" i="20"/>
  <c r="AZ46" i="20"/>
  <c r="AC39" i="20"/>
  <c r="JA37" i="1"/>
  <c r="BY39" i="20"/>
  <c r="CN37" i="1"/>
  <c r="NG29" i="1"/>
  <c r="NI74" i="1"/>
  <c r="NF29" i="1"/>
  <c r="NH85" i="1"/>
  <c r="NJ91" i="1"/>
  <c r="AJ31" i="20"/>
  <c r="CG81" i="20"/>
  <c r="JF29" i="1"/>
  <c r="BV29" i="1"/>
  <c r="HQ84" i="1"/>
  <c r="JJ89" i="1"/>
  <c r="CI91" i="1"/>
  <c r="DB31" i="20"/>
  <c r="P31" i="20"/>
  <c r="FT88" i="1"/>
  <c r="IZ90" i="1"/>
  <c r="GO87" i="1"/>
  <c r="CD89" i="1"/>
  <c r="GV92" i="1"/>
  <c r="CF31" i="20"/>
  <c r="CN90" i="1"/>
  <c r="AC84" i="1"/>
  <c r="BH31" i="20"/>
  <c r="AG92" i="1"/>
  <c r="GI29" i="1"/>
  <c r="KI86" i="1"/>
  <c r="AJ88" i="1"/>
  <c r="BD31" i="20"/>
  <c r="BL31" i="20"/>
  <c r="AX87" i="1"/>
  <c r="CJ31" i="20"/>
  <c r="EX29" i="1"/>
  <c r="JB29" i="1"/>
  <c r="K29" i="1"/>
  <c r="O85" i="1"/>
  <c r="MF29" i="1"/>
  <c r="R29" i="1"/>
  <c r="ID29" i="1"/>
  <c r="BA29" i="1"/>
  <c r="IR29" i="1"/>
  <c r="IP29" i="1"/>
  <c r="DG29" i="1"/>
  <c r="CJ29" i="1"/>
  <c r="HD29" i="1"/>
  <c r="MX29" i="1"/>
  <c r="LY29" i="1"/>
  <c r="CR29" i="1"/>
  <c r="EE29" i="1"/>
  <c r="CM29" i="1"/>
  <c r="IT29" i="1"/>
  <c r="M29" i="1"/>
  <c r="II29" i="1"/>
  <c r="FW29" i="1"/>
  <c r="CT29" i="1"/>
  <c r="KR29" i="1"/>
  <c r="LO29" i="1"/>
  <c r="CC29" i="1"/>
  <c r="IF29" i="1"/>
  <c r="DB80" i="1"/>
  <c r="MO29" i="1"/>
  <c r="HO29" i="1"/>
  <c r="DL29" i="1"/>
  <c r="BT29" i="1"/>
  <c r="HS29" i="1"/>
  <c r="EV29" i="1"/>
  <c r="JS29" i="1"/>
  <c r="IQ29" i="1"/>
  <c r="FY29" i="1"/>
  <c r="CP29" i="1"/>
  <c r="HM29" i="1"/>
  <c r="DM29" i="1"/>
  <c r="KY29" i="1"/>
  <c r="KT29" i="1"/>
  <c r="HH29" i="1"/>
  <c r="AK29" i="1"/>
  <c r="HF29" i="1"/>
  <c r="KB79" i="1"/>
  <c r="FU29" i="1"/>
  <c r="G29" i="1"/>
  <c r="LQ29" i="1"/>
  <c r="JW29" i="1"/>
  <c r="BU29" i="1"/>
  <c r="JM29" i="1"/>
  <c r="JC29" i="1"/>
  <c r="BK29" i="1"/>
  <c r="Y29" i="1"/>
  <c r="KN29" i="1"/>
  <c r="CZ29" i="1"/>
  <c r="CV29" i="1"/>
  <c r="NC29" i="1"/>
  <c r="HJ73" i="1"/>
  <c r="LP29" i="1"/>
  <c r="AL29" i="1"/>
  <c r="FN29" i="1"/>
  <c r="IN29" i="1"/>
  <c r="KV29" i="1"/>
  <c r="EP29" i="1"/>
  <c r="IC29" i="1"/>
  <c r="LR29" i="1"/>
  <c r="GT29" i="1"/>
  <c r="LG29" i="1"/>
  <c r="C29" i="1"/>
  <c r="HA29" i="1"/>
  <c r="HG29" i="1"/>
  <c r="KG29" i="1"/>
  <c r="HY29" i="1"/>
  <c r="KF29" i="1"/>
  <c r="EI29" i="1"/>
  <c r="IO77" i="1"/>
  <c r="JZ29" i="1"/>
  <c r="GN29" i="1"/>
  <c r="IW29" i="1"/>
  <c r="LV29" i="1"/>
  <c r="BL76" i="1"/>
  <c r="EL29" i="1"/>
  <c r="KK29" i="1"/>
  <c r="DO29" i="1"/>
  <c r="MI29" i="1"/>
  <c r="MJ29" i="1"/>
  <c r="Z29" i="1"/>
  <c r="DU29" i="1"/>
  <c r="FR29" i="1"/>
  <c r="GZ29" i="1"/>
  <c r="AR29" i="1"/>
  <c r="FS29" i="1"/>
  <c r="BM29" i="1"/>
  <c r="FK29" i="1"/>
  <c r="GE29" i="1"/>
  <c r="DV29" i="1"/>
  <c r="IA29" i="1"/>
  <c r="JK29" i="1"/>
  <c r="H74" i="1"/>
  <c r="GQ29" i="1"/>
  <c r="DS29" i="1"/>
  <c r="BY29" i="1"/>
  <c r="FV29" i="1"/>
  <c r="LM29" i="1"/>
  <c r="GP29" i="1"/>
  <c r="FI29" i="1"/>
  <c r="FX29" i="1"/>
  <c r="MB29" i="1"/>
  <c r="JA29" i="1"/>
  <c r="KQ80" i="1"/>
  <c r="EF29" i="1"/>
  <c r="GR29" i="1"/>
  <c r="FE29" i="1"/>
  <c r="CH29" i="1"/>
  <c r="LS29" i="1"/>
  <c r="BF29" i="1"/>
  <c r="MR29" i="1"/>
  <c r="KU29" i="1"/>
  <c r="EM29" i="1"/>
  <c r="CG29" i="1"/>
  <c r="IU29" i="1"/>
  <c r="ED29" i="1"/>
  <c r="HE29" i="1"/>
  <c r="IG29" i="1"/>
  <c r="HR29" i="1"/>
  <c r="EZ29" i="1"/>
  <c r="IX29" i="1"/>
  <c r="FD29" i="1"/>
  <c r="FO29" i="1"/>
  <c r="FZ29" i="1"/>
  <c r="DQ29" i="1"/>
  <c r="CQ29" i="1"/>
  <c r="BJ29" i="1"/>
  <c r="BQ29" i="1"/>
  <c r="LZ29" i="1"/>
  <c r="EU78" i="1"/>
  <c r="FB86" i="1"/>
  <c r="KD29" i="1"/>
  <c r="FG29" i="1"/>
  <c r="CF29" i="1"/>
  <c r="DZ29" i="1"/>
  <c r="JN82" i="1"/>
  <c r="KP29" i="1"/>
  <c r="KS29" i="1"/>
  <c r="CB29" i="1"/>
  <c r="BW29" i="1"/>
  <c r="CW29" i="1"/>
  <c r="IB29" i="1"/>
  <c r="MH29" i="1"/>
  <c r="LU29" i="1"/>
  <c r="CY29" i="1"/>
  <c r="U29" i="1"/>
  <c r="HC85" i="1"/>
  <c r="AY29" i="1"/>
  <c r="HX74" i="1"/>
  <c r="JQ29" i="1"/>
  <c r="LI29" i="1"/>
  <c r="DT29" i="1"/>
  <c r="AH29" i="1"/>
  <c r="BE29" i="1"/>
  <c r="HN29" i="1"/>
  <c r="MU29" i="1"/>
  <c r="GB29" i="1"/>
  <c r="CU82" i="1"/>
  <c r="MQ29" i="1"/>
  <c r="BD29" i="1"/>
  <c r="MD29" i="1"/>
  <c r="KZ29" i="1"/>
  <c r="EQ29" i="1"/>
  <c r="BN29" i="1"/>
  <c r="LX29" i="1"/>
  <c r="JE29" i="1"/>
  <c r="BC29" i="1"/>
  <c r="CL29" i="1"/>
  <c r="AO29" i="1"/>
  <c r="GF29" i="1"/>
  <c r="JT29" i="1"/>
  <c r="ER29" i="1"/>
  <c r="EO29" i="1"/>
  <c r="EA29" i="1"/>
  <c r="AF29" i="1"/>
  <c r="GS29" i="1"/>
  <c r="FJ29" i="1"/>
  <c r="JY29" i="1"/>
  <c r="BH29" i="1"/>
  <c r="J29" i="1"/>
  <c r="EY79" i="1"/>
  <c r="GJ29" i="1"/>
  <c r="FF29" i="1"/>
  <c r="CA29" i="1"/>
  <c r="LB29" i="1"/>
  <c r="JR29" i="1"/>
  <c r="LW29" i="1"/>
  <c r="LA29" i="1"/>
  <c r="IM29" i="1"/>
  <c r="ES29" i="1"/>
  <c r="AP29" i="1"/>
  <c r="IJ29" i="1"/>
  <c r="BZ81" i="1"/>
  <c r="GY29" i="1"/>
  <c r="EN29" i="1"/>
  <c r="DJ29" i="1"/>
  <c r="IL81" i="1"/>
  <c r="F29" i="1"/>
  <c r="DE29" i="1"/>
  <c r="AS29" i="1"/>
  <c r="AE29" i="1"/>
  <c r="ME29" i="1"/>
  <c r="CE29" i="1"/>
  <c r="KA29" i="1"/>
  <c r="BX29" i="1"/>
  <c r="EW29" i="1"/>
  <c r="DN29" i="1"/>
  <c r="LT29" i="1"/>
  <c r="MG29" i="1"/>
  <c r="IE29" i="1"/>
  <c r="MZ29" i="1"/>
  <c r="AW29" i="1"/>
  <c r="DX29" i="1"/>
  <c r="BG29" i="1"/>
  <c r="MM29" i="1"/>
  <c r="EJ29" i="1"/>
  <c r="LC29" i="1"/>
  <c r="JU78" i="1"/>
  <c r="KO29" i="1"/>
  <c r="DA29" i="1"/>
  <c r="HK29" i="1"/>
  <c r="LD29" i="1"/>
  <c r="IH29" i="1"/>
  <c r="DY29" i="1"/>
  <c r="JD29" i="1"/>
  <c r="HZ29" i="1"/>
  <c r="MV29" i="1"/>
  <c r="CS29" i="1"/>
  <c r="DR29" i="1"/>
  <c r="GW29" i="1"/>
  <c r="JX29" i="1"/>
  <c r="LF29" i="1"/>
  <c r="DF29" i="1"/>
  <c r="IK29" i="1"/>
  <c r="AN29" i="1"/>
  <c r="MW29" i="1"/>
  <c r="GM29" i="1"/>
  <c r="AI29" i="1"/>
  <c r="IY29" i="1"/>
  <c r="FL29" i="1"/>
  <c r="AZ29" i="1"/>
  <c r="BO29" i="1"/>
  <c r="AB29" i="1"/>
  <c r="L29" i="1"/>
  <c r="T29" i="1"/>
  <c r="JH29" i="1"/>
  <c r="MK29" i="1"/>
  <c r="DW29" i="1"/>
  <c r="KE29" i="1"/>
  <c r="JV29" i="1"/>
  <c r="KH29" i="1"/>
  <c r="MT29" i="1"/>
  <c r="X29" i="1"/>
  <c r="KL29" i="1"/>
  <c r="GC29" i="1"/>
  <c r="KJ29" i="1"/>
  <c r="KX29" i="1"/>
  <c r="LJ29" i="1"/>
  <c r="KW29" i="1"/>
  <c r="AD29" i="1"/>
  <c r="EH29" i="1"/>
  <c r="LE29" i="1"/>
  <c r="FA29" i="1"/>
  <c r="HB29" i="1"/>
  <c r="CX29" i="1"/>
  <c r="MN29" i="1"/>
  <c r="KM29" i="1"/>
  <c r="EB29" i="1"/>
  <c r="GX29" i="1"/>
  <c r="W29" i="1"/>
  <c r="BB29" i="1"/>
  <c r="BI29" i="1"/>
  <c r="I29" i="1"/>
  <c r="NA29" i="1"/>
  <c r="GK29" i="1"/>
  <c r="GH77" i="1"/>
  <c r="HU29" i="1"/>
  <c r="MA29" i="1"/>
  <c r="IV29" i="1"/>
  <c r="AM29" i="1"/>
  <c r="HT29" i="1"/>
  <c r="LL29" i="1"/>
  <c r="MY29" i="1"/>
  <c r="HV29" i="1"/>
  <c r="HP29" i="1"/>
  <c r="GA29" i="1"/>
  <c r="EK29" i="1"/>
  <c r="E29" i="1"/>
  <c r="DI29" i="1"/>
  <c r="JO29" i="1"/>
  <c r="DD29" i="1"/>
  <c r="JL29" i="1"/>
  <c r="MS29" i="1"/>
  <c r="HW29" i="1"/>
  <c r="DP29" i="1"/>
  <c r="N29" i="1"/>
  <c r="ML29" i="1"/>
  <c r="AT29" i="1"/>
  <c r="AQ29" i="1"/>
  <c r="GD29" i="1"/>
  <c r="FP29" i="1"/>
  <c r="DK29" i="1"/>
  <c r="Q29" i="1"/>
  <c r="AV29" i="1"/>
  <c r="LK29" i="1"/>
  <c r="AU29" i="1"/>
  <c r="CO29" i="1"/>
  <c r="DC29" i="1"/>
  <c r="DH29" i="1"/>
  <c r="JI29" i="1"/>
  <c r="JG91" i="1"/>
  <c r="BR29" i="1"/>
  <c r="HL29" i="1"/>
  <c r="FC29" i="1"/>
  <c r="JP29" i="1"/>
  <c r="EC29" i="1"/>
  <c r="GU29" i="1"/>
  <c r="D29" i="1"/>
  <c r="S29" i="1"/>
  <c r="FH29" i="1"/>
  <c r="MP29" i="1"/>
  <c r="GL29" i="1"/>
  <c r="LH29" i="1"/>
  <c r="FQ29" i="1"/>
  <c r="NB29" i="1"/>
  <c r="LN29" i="1"/>
  <c r="P29" i="1"/>
  <c r="FM76" i="1"/>
  <c r="V73" i="1"/>
  <c r="KC29" i="1"/>
  <c r="CK29" i="1"/>
  <c r="ET29" i="1"/>
  <c r="AA29" i="1"/>
  <c r="EG29" i="1"/>
  <c r="BP29" i="1"/>
  <c r="HI29" i="1"/>
  <c r="MC29" i="1"/>
  <c r="GG29" i="1"/>
  <c r="BC31" i="20"/>
  <c r="CM31" i="20"/>
  <c r="AK31" i="20"/>
  <c r="BI94" i="20"/>
  <c r="S31" i="20"/>
  <c r="X31" i="20"/>
  <c r="AR31" i="20"/>
  <c r="I75" i="20"/>
  <c r="Q89" i="20"/>
  <c r="AA93" i="20"/>
  <c r="DA31" i="20"/>
  <c r="AH31" i="20"/>
  <c r="CP31" i="20"/>
  <c r="BY92" i="20"/>
  <c r="CV31" i="20"/>
  <c r="BQ76" i="20"/>
  <c r="D31" i="20"/>
  <c r="CL31" i="20"/>
  <c r="AV88" i="20"/>
  <c r="Y83" i="20"/>
  <c r="AP31" i="20"/>
  <c r="CI88" i="20"/>
  <c r="G87" i="20"/>
  <c r="AI31" i="20"/>
  <c r="AE84" i="20"/>
  <c r="N31" i="20"/>
  <c r="BM75" i="20"/>
  <c r="AU81" i="20"/>
  <c r="CZ31" i="20"/>
  <c r="CE80" i="20"/>
  <c r="CK82" i="20"/>
  <c r="CN31" i="20"/>
  <c r="V31" i="20"/>
  <c r="BE79" i="20"/>
  <c r="CY31" i="20"/>
  <c r="BU83" i="20"/>
  <c r="BF31" i="20"/>
  <c r="E76" i="20"/>
  <c r="AM31" i="20"/>
  <c r="BG89" i="20"/>
  <c r="CT31" i="20"/>
  <c r="BA90" i="20"/>
  <c r="CA93" i="20"/>
  <c r="BP31" i="20"/>
  <c r="F31" i="20"/>
  <c r="CX31" i="20"/>
  <c r="BN31" i="20"/>
  <c r="CR31" i="20"/>
  <c r="BO86" i="20"/>
  <c r="BT31" i="20"/>
  <c r="CU31" i="20"/>
  <c r="BZ31" i="20"/>
  <c r="DC31" i="20"/>
  <c r="CD31" i="20"/>
  <c r="AD31" i="20"/>
  <c r="K86" i="20"/>
  <c r="CC84" i="20"/>
  <c r="AB31" i="20"/>
  <c r="CS31" i="20"/>
  <c r="Z91" i="20"/>
  <c r="AG82" i="20"/>
  <c r="BB31" i="20"/>
  <c r="J31" i="20"/>
  <c r="H31" i="20"/>
  <c r="BJ31" i="20"/>
  <c r="AF31" i="20"/>
  <c r="AW31" i="20"/>
  <c r="CQ31" i="20"/>
  <c r="L94" i="20"/>
  <c r="AT80" i="20"/>
  <c r="AO31" i="20"/>
  <c r="AS31" i="20"/>
  <c r="BR31" i="20"/>
  <c r="AL31" i="20"/>
  <c r="O31" i="20"/>
  <c r="AX31" i="20"/>
  <c r="M90" i="20"/>
  <c r="CO31" i="20"/>
  <c r="AN31" i="20"/>
  <c r="BV79" i="20"/>
  <c r="R31" i="20"/>
  <c r="AQ31" i="20"/>
  <c r="CH31" i="20"/>
  <c r="AZ31" i="20"/>
  <c r="AY78" i="20"/>
  <c r="BS31" i="20"/>
  <c r="CB91" i="20"/>
  <c r="BX31" i="20"/>
  <c r="CW31" i="20"/>
  <c r="BK87" i="20"/>
  <c r="AC92" i="20"/>
  <c r="T31" i="20"/>
  <c r="U78" i="20"/>
  <c r="IS83" i="1"/>
  <c r="BW85" i="20"/>
  <c r="BS83" i="1"/>
  <c r="W85" i="20"/>
  <c r="NG87" i="1"/>
  <c r="NI42" i="1"/>
  <c r="NJ44" i="1"/>
  <c r="NH87" i="1"/>
  <c r="KY87" i="1"/>
  <c r="GT87" i="1"/>
  <c r="EK87" i="1"/>
  <c r="AI87" i="1"/>
  <c r="MF87" i="1"/>
  <c r="JP87" i="1"/>
  <c r="GK87" i="1"/>
  <c r="AL87" i="1"/>
  <c r="DG87" i="1"/>
  <c r="ES87" i="1"/>
  <c r="BW87" i="1"/>
  <c r="NC87" i="1"/>
  <c r="CR87" i="1"/>
  <c r="MI87" i="1"/>
  <c r="CH44" i="1"/>
  <c r="P87" i="1"/>
  <c r="CJ87" i="1"/>
  <c r="BI87" i="1"/>
  <c r="FZ87" i="1"/>
  <c r="KT87" i="1"/>
  <c r="JV87" i="1"/>
  <c r="HJ39" i="1"/>
  <c r="EP87" i="1"/>
  <c r="LS87" i="1"/>
  <c r="HW42" i="1"/>
  <c r="W39" i="1"/>
  <c r="AR87" i="1"/>
  <c r="IY87" i="1"/>
  <c r="EQ87" i="1"/>
  <c r="ER87" i="1"/>
  <c r="KH87" i="1"/>
  <c r="FV87" i="1"/>
  <c r="IW87" i="1"/>
  <c r="R87" i="1"/>
  <c r="CY87" i="1"/>
  <c r="IO87" i="1"/>
  <c r="EU87" i="1"/>
  <c r="K87" i="1"/>
  <c r="EW87" i="1"/>
  <c r="DI87" i="1"/>
  <c r="HF87" i="1"/>
  <c r="MT87" i="1"/>
  <c r="EL87" i="1"/>
  <c r="EF87" i="1"/>
  <c r="KF87" i="1"/>
  <c r="KW87" i="1"/>
  <c r="FO87" i="1"/>
  <c r="MO87" i="1"/>
  <c r="GB87" i="1"/>
  <c r="GW87" i="1"/>
  <c r="MM87" i="1"/>
  <c r="MS87" i="1"/>
  <c r="IX87" i="1"/>
  <c r="HT87" i="1"/>
  <c r="LO87" i="1"/>
  <c r="FC87" i="1"/>
  <c r="Z87" i="1"/>
  <c r="GN87" i="1"/>
  <c r="DX87" i="1"/>
  <c r="FW87" i="1"/>
  <c r="JK87" i="1"/>
  <c r="AB87" i="1"/>
  <c r="LW87" i="1"/>
  <c r="FQ87" i="1"/>
  <c r="DL87" i="1"/>
  <c r="MN87" i="1"/>
  <c r="BA87" i="1"/>
  <c r="FE87" i="1"/>
  <c r="KN87" i="1"/>
  <c r="LK87" i="1"/>
  <c r="JN87" i="1"/>
  <c r="FP87" i="1"/>
  <c r="EH87" i="1"/>
  <c r="JY87" i="1"/>
  <c r="DR87" i="1"/>
  <c r="JH44" i="1"/>
  <c r="FD87" i="1"/>
  <c r="GQ87" i="1"/>
  <c r="AC87" i="1"/>
  <c r="AZ87" i="1"/>
  <c r="KR87" i="1"/>
  <c r="LY87" i="1"/>
  <c r="FH87" i="1"/>
  <c r="ME87" i="1"/>
  <c r="DJ87" i="1"/>
  <c r="DC87" i="1"/>
  <c r="LE87" i="1"/>
  <c r="CE87" i="1"/>
  <c r="MA87" i="1"/>
  <c r="CI87" i="1"/>
  <c r="FS87" i="1"/>
  <c r="EI87" i="1"/>
  <c r="H42" i="1"/>
  <c r="GM87" i="1"/>
  <c r="MR87" i="1"/>
  <c r="IR87" i="1"/>
  <c r="DN87" i="1"/>
  <c r="JI87" i="1"/>
  <c r="T87" i="1"/>
  <c r="BK87" i="1"/>
  <c r="GS87" i="1"/>
  <c r="LZ87" i="1"/>
  <c r="LQ87" i="1"/>
  <c r="HM87" i="1"/>
  <c r="AU87" i="1"/>
  <c r="CQ87" i="1"/>
  <c r="BQ87" i="1"/>
  <c r="HX87" i="1"/>
  <c r="MD87" i="1"/>
  <c r="BC87" i="1"/>
  <c r="EE87" i="1"/>
  <c r="FJ87" i="1"/>
  <c r="AY87" i="1"/>
  <c r="BN87" i="1"/>
  <c r="KU87" i="1"/>
  <c r="KV87" i="1"/>
  <c r="AK87" i="1"/>
  <c r="CA40" i="1"/>
  <c r="AN87" i="1"/>
  <c r="JG87" i="1"/>
  <c r="LJ87" i="1"/>
  <c r="KL87" i="1"/>
  <c r="JA87" i="1"/>
  <c r="CZ87" i="1"/>
  <c r="CW87" i="1"/>
  <c r="HL87" i="1"/>
  <c r="LH87" i="1"/>
  <c r="Y87" i="1"/>
  <c r="CC87" i="1"/>
  <c r="EG87" i="1"/>
  <c r="DY87" i="1"/>
  <c r="KK87" i="1"/>
  <c r="MV87" i="1"/>
  <c r="BT87" i="1"/>
  <c r="GP87" i="1"/>
  <c r="GD87" i="1"/>
  <c r="GE87" i="1"/>
  <c r="DM87" i="1"/>
  <c r="LM87" i="1"/>
  <c r="JO43" i="1"/>
  <c r="AE87" i="1"/>
  <c r="EV87" i="1"/>
  <c r="BY87" i="1"/>
  <c r="LR87" i="1"/>
  <c r="GG87" i="1"/>
  <c r="AH87" i="1"/>
  <c r="AF87" i="1"/>
  <c r="HD87" i="1"/>
  <c r="CK87" i="1"/>
  <c r="CM87" i="1"/>
  <c r="GU87" i="1"/>
  <c r="KX87" i="1"/>
  <c r="GY87" i="1"/>
  <c r="BM87" i="1"/>
  <c r="EY36" i="1"/>
  <c r="F87" i="1"/>
  <c r="DP87" i="1"/>
  <c r="HS87" i="1"/>
  <c r="DQ87" i="1"/>
  <c r="JM87" i="1"/>
  <c r="BH87" i="1"/>
  <c r="ED87" i="1"/>
  <c r="JX87" i="1"/>
  <c r="MH87" i="1"/>
  <c r="DE87" i="1"/>
  <c r="LU87" i="1"/>
  <c r="EA87" i="1"/>
  <c r="NA87" i="1"/>
  <c r="E87" i="1"/>
  <c r="FF87" i="1"/>
  <c r="EJ87" i="1"/>
  <c r="EM87" i="1"/>
  <c r="Q87" i="1"/>
  <c r="MG87" i="1"/>
  <c r="KD87" i="1"/>
  <c r="AO87" i="1"/>
  <c r="DH87" i="1"/>
  <c r="CG87" i="1"/>
  <c r="HQ87" i="1"/>
  <c r="KA87" i="1"/>
  <c r="GH45" i="1"/>
  <c r="KM87" i="1"/>
  <c r="MZ87" i="1"/>
  <c r="LG87" i="1"/>
  <c r="EN87" i="1"/>
  <c r="LC87" i="1"/>
  <c r="MC87" i="1"/>
  <c r="LI87" i="1"/>
  <c r="FG87" i="1"/>
  <c r="MQ87" i="1"/>
  <c r="CU87" i="1"/>
  <c r="JS87" i="1"/>
  <c r="AQ87" i="1"/>
  <c r="HR46" i="1"/>
  <c r="GR87" i="1"/>
  <c r="BB87" i="1"/>
  <c r="U87" i="1"/>
  <c r="BV87" i="1"/>
  <c r="DW87" i="1"/>
  <c r="JD87" i="1"/>
  <c r="I87" i="1"/>
  <c r="JB87" i="1"/>
  <c r="GZ87" i="1"/>
  <c r="EX87" i="1"/>
  <c r="FA87" i="1"/>
  <c r="AP87" i="1"/>
  <c r="CB87" i="1"/>
  <c r="HA87" i="1"/>
  <c r="FL87" i="1"/>
  <c r="JT87" i="1"/>
  <c r="IV87" i="1"/>
  <c r="GL87" i="1"/>
  <c r="KB36" i="1"/>
  <c r="HU87" i="1"/>
  <c r="AS87" i="1"/>
  <c r="FM87" i="1"/>
  <c r="GF87" i="1"/>
  <c r="DO87" i="1"/>
  <c r="CL87" i="1"/>
  <c r="FI87" i="1"/>
  <c r="KZ87" i="1"/>
  <c r="HB87" i="1"/>
  <c r="IQ87" i="1"/>
  <c r="EZ87" i="1"/>
  <c r="IU87" i="1"/>
  <c r="EC87" i="1"/>
  <c r="JQ87" i="1"/>
  <c r="MW87" i="1"/>
  <c r="DU87" i="1"/>
  <c r="DZ87" i="1"/>
  <c r="BV47" i="20"/>
  <c r="MU87" i="1"/>
  <c r="JF87" i="1"/>
  <c r="KO87" i="1"/>
  <c r="FU87" i="1"/>
  <c r="BE87" i="1"/>
  <c r="AA87" i="1"/>
  <c r="AC30" i="20"/>
  <c r="JR87" i="1"/>
  <c r="LX87" i="1"/>
  <c r="DD87" i="1"/>
  <c r="LA87" i="1"/>
  <c r="LD87" i="1"/>
  <c r="MY87" i="1"/>
  <c r="BO87" i="1"/>
  <c r="CX87" i="1"/>
  <c r="LL87" i="1"/>
  <c r="IN87" i="1"/>
  <c r="JE87" i="1"/>
  <c r="L87" i="1"/>
  <c r="DT87" i="1"/>
  <c r="JW87" i="1"/>
  <c r="KS87" i="1"/>
  <c r="MK87" i="1"/>
  <c r="BP87" i="1"/>
  <c r="AD46" i="1"/>
  <c r="X87" i="1"/>
  <c r="GC87" i="1"/>
  <c r="DA87" i="1"/>
  <c r="GI87" i="1"/>
  <c r="DV87" i="1"/>
  <c r="BY30" i="20"/>
  <c r="LN87" i="1"/>
  <c r="GV38" i="1"/>
  <c r="CO87" i="1"/>
  <c r="BD87" i="1"/>
  <c r="AM87" i="1"/>
  <c r="HV87" i="1"/>
  <c r="BU87" i="1"/>
  <c r="M87" i="1"/>
  <c r="HH87" i="1"/>
  <c r="J87" i="1"/>
  <c r="AG38" i="1"/>
  <c r="CF87" i="1"/>
  <c r="V87" i="1"/>
  <c r="DS87" i="1"/>
  <c r="LP87" i="1"/>
  <c r="S87" i="1"/>
  <c r="MP87" i="1"/>
  <c r="KE87" i="1"/>
  <c r="HG87" i="1"/>
  <c r="KJ87" i="1"/>
  <c r="AW87" i="1"/>
  <c r="G87" i="1"/>
  <c r="MX87" i="1"/>
  <c r="HO87" i="1"/>
  <c r="FY87" i="1"/>
  <c r="EO87" i="1"/>
  <c r="BR87" i="1"/>
  <c r="CV43" i="1"/>
  <c r="DK87" i="1"/>
  <c r="AV87" i="1"/>
  <c r="HP87" i="1"/>
  <c r="FN35" i="1"/>
  <c r="D87" i="1"/>
  <c r="HI87" i="1"/>
  <c r="BG87" i="1"/>
  <c r="MB87" i="1"/>
  <c r="FX87" i="1"/>
  <c r="LT87" i="1"/>
  <c r="GA87" i="1"/>
  <c r="KC87" i="1"/>
  <c r="LB87" i="1"/>
  <c r="CT87" i="1"/>
  <c r="IM40" i="1"/>
  <c r="JC87" i="1"/>
  <c r="BF87" i="1"/>
  <c r="HK87" i="1"/>
  <c r="IL87" i="1"/>
  <c r="BX87" i="1"/>
  <c r="JJ87" i="1"/>
  <c r="KG87" i="1"/>
  <c r="IT87" i="1"/>
  <c r="HE87" i="1"/>
  <c r="BJ87" i="1"/>
  <c r="GJ87" i="1"/>
  <c r="KQ32" i="1"/>
  <c r="IA87" i="1"/>
  <c r="HN87" i="1"/>
  <c r="NB87" i="1"/>
  <c r="IZ28" i="1"/>
  <c r="BZ87" i="1"/>
  <c r="DB32" i="1"/>
  <c r="FT33" i="1"/>
  <c r="LF87" i="1"/>
  <c r="JZ87" i="1"/>
  <c r="CP87" i="1"/>
  <c r="O31" i="1"/>
  <c r="BS30" i="1"/>
  <c r="KP87" i="1"/>
  <c r="BL35" i="1"/>
  <c r="IG87" i="1"/>
  <c r="CN28" i="1"/>
  <c r="AX29" i="1"/>
  <c r="IF87" i="1"/>
  <c r="HY87" i="1"/>
  <c r="ID87" i="1"/>
  <c r="JU27" i="1"/>
  <c r="AT87" i="1"/>
  <c r="HZ87" i="1"/>
  <c r="GO29" i="1"/>
  <c r="MJ87" i="1"/>
  <c r="DF87" i="1"/>
  <c r="IS30" i="1"/>
  <c r="IH87" i="1"/>
  <c r="IP45" i="1"/>
  <c r="GX87" i="1"/>
  <c r="ML87" i="1"/>
  <c r="LV87" i="1"/>
  <c r="AJ33" i="1"/>
  <c r="IJ87" i="1"/>
  <c r="II87" i="1"/>
  <c r="IC87" i="1"/>
  <c r="N87" i="1"/>
  <c r="HC87" i="1"/>
  <c r="FB27" i="1"/>
  <c r="FK87" i="1"/>
  <c r="CS87" i="1"/>
  <c r="FR87" i="1"/>
  <c r="IK87" i="1"/>
  <c r="IB87" i="1"/>
  <c r="EB87" i="1"/>
  <c r="C87" i="1"/>
  <c r="IE87" i="1"/>
  <c r="JL34" i="1"/>
  <c r="CD34" i="1"/>
  <c r="AB89" i="20"/>
  <c r="DB89" i="20"/>
  <c r="AI89" i="20"/>
  <c r="CM89" i="20"/>
  <c r="AR89" i="20"/>
  <c r="CB36" i="20"/>
  <c r="CX89" i="20"/>
  <c r="D89" i="20"/>
  <c r="BG31" i="20"/>
  <c r="AQ89" i="20"/>
  <c r="M35" i="20"/>
  <c r="K48" i="20"/>
  <c r="CU89" i="20"/>
  <c r="CZ89" i="20"/>
  <c r="AW89" i="20"/>
  <c r="BZ89" i="20"/>
  <c r="T89" i="20"/>
  <c r="AG34" i="20"/>
  <c r="Z36" i="20"/>
  <c r="CA46" i="20"/>
  <c r="CF89" i="20"/>
  <c r="BW32" i="20"/>
  <c r="AE45" i="20"/>
  <c r="CP89" i="20"/>
  <c r="AJ89" i="20"/>
  <c r="AA46" i="20"/>
  <c r="AT89" i="20"/>
  <c r="CC45" i="20"/>
  <c r="CK34" i="20"/>
  <c r="BI40" i="20"/>
  <c r="N89" i="20"/>
  <c r="BQ44" i="20"/>
  <c r="AN89" i="20"/>
  <c r="BR89" i="20"/>
  <c r="E44" i="20"/>
  <c r="AO89" i="20"/>
  <c r="X89" i="20"/>
  <c r="BC89" i="20"/>
  <c r="DC89" i="20"/>
  <c r="DA89" i="20"/>
  <c r="AK89" i="20"/>
  <c r="CT89" i="20"/>
  <c r="U37" i="20"/>
  <c r="J89" i="20"/>
  <c r="CY89" i="20"/>
  <c r="CV89" i="20"/>
  <c r="BT89" i="20"/>
  <c r="CR89" i="20"/>
  <c r="CL89" i="20"/>
  <c r="BU42" i="20"/>
  <c r="BX89" i="20"/>
  <c r="BE47" i="20"/>
  <c r="CD89" i="20"/>
  <c r="AF89" i="20"/>
  <c r="W32" i="20"/>
  <c r="G33" i="20"/>
  <c r="O89" i="20"/>
  <c r="CS89" i="20"/>
  <c r="CJ89" i="20"/>
  <c r="P89" i="20"/>
  <c r="CN89" i="20"/>
  <c r="AX89" i="20"/>
  <c r="BO48" i="20"/>
  <c r="BH89" i="20"/>
  <c r="CE29" i="20"/>
  <c r="BM41" i="20"/>
  <c r="BL89" i="20"/>
  <c r="AP89" i="20"/>
  <c r="BS89" i="20"/>
  <c r="AL89" i="20"/>
  <c r="Q31" i="20"/>
  <c r="BA35" i="20"/>
  <c r="I41" i="20"/>
  <c r="CG38" i="20"/>
  <c r="BB89" i="20"/>
  <c r="AU38" i="20"/>
  <c r="AM89" i="20"/>
  <c r="AH89" i="20"/>
  <c r="AZ89" i="20"/>
  <c r="BP89" i="20"/>
  <c r="H89" i="20"/>
  <c r="F89" i="20"/>
  <c r="CO89" i="20"/>
  <c r="AY37" i="20"/>
  <c r="BN89" i="20"/>
  <c r="L40" i="20"/>
  <c r="BK89" i="20"/>
  <c r="AV29" i="20"/>
  <c r="AD89" i="20"/>
  <c r="BJ89" i="20"/>
  <c r="CW89" i="20"/>
  <c r="BF89" i="20"/>
  <c r="V89" i="20"/>
  <c r="CQ89" i="20"/>
  <c r="CH89" i="20"/>
  <c r="BD89" i="20"/>
  <c r="R89" i="20"/>
  <c r="Y42" i="20"/>
  <c r="S89" i="20"/>
  <c r="CI39" i="20"/>
  <c r="AS39" i="20"/>
  <c r="ET37" i="1"/>
  <c r="KI37" i="1"/>
  <c r="NG36" i="1"/>
  <c r="NH89" i="1"/>
  <c r="NI92" i="1"/>
  <c r="NJ81" i="1"/>
  <c r="NF36" i="1"/>
  <c r="BE36" i="1"/>
  <c r="KA36" i="1"/>
  <c r="KS36" i="1"/>
  <c r="AL36" i="1"/>
  <c r="FD36" i="1"/>
  <c r="AF80" i="1"/>
  <c r="FH36" i="1"/>
  <c r="HS36" i="1"/>
  <c r="HZ36" i="1"/>
  <c r="IO88" i="1"/>
  <c r="LF36" i="1"/>
  <c r="CF38" i="20"/>
  <c r="AW38" i="20"/>
  <c r="FX36" i="1"/>
  <c r="HX92" i="1"/>
  <c r="BJ36" i="1"/>
  <c r="KL36" i="1"/>
  <c r="FT36" i="1"/>
  <c r="LX36" i="1"/>
  <c r="BU36" i="1"/>
  <c r="MO36" i="1"/>
  <c r="K36" i="1"/>
  <c r="AU36" i="1"/>
  <c r="HW36" i="1"/>
  <c r="DP36" i="1"/>
  <c r="DU36" i="1"/>
  <c r="AT87" i="20"/>
  <c r="GI88" i="1"/>
  <c r="IX36" i="1"/>
  <c r="GQ36" i="1"/>
  <c r="LH36" i="1"/>
  <c r="LR36" i="1"/>
  <c r="O89" i="1"/>
  <c r="HP36" i="1"/>
  <c r="ER36" i="1"/>
  <c r="EN36" i="1"/>
  <c r="CG36" i="1"/>
  <c r="FA36" i="1"/>
  <c r="P36" i="1"/>
  <c r="GP86" i="1"/>
  <c r="FC91" i="1"/>
  <c r="C36" i="1"/>
  <c r="MC36" i="1"/>
  <c r="MK36" i="1"/>
  <c r="KP36" i="1"/>
  <c r="EY87" i="1"/>
  <c r="H92" i="1"/>
  <c r="AP36" i="1"/>
  <c r="R38" i="20"/>
  <c r="CR36" i="1"/>
  <c r="IU36" i="1"/>
  <c r="JY36" i="1"/>
  <c r="HL36" i="1"/>
  <c r="KW36" i="1"/>
  <c r="R36" i="1"/>
  <c r="KB87" i="1"/>
  <c r="BV36" i="1"/>
  <c r="Y36" i="1"/>
  <c r="HJ78" i="1"/>
  <c r="J36" i="1"/>
  <c r="EQ36" i="1"/>
  <c r="BO36" i="1"/>
  <c r="AT36" i="1"/>
  <c r="JN75" i="1"/>
  <c r="DB38" i="20"/>
  <c r="CZ36" i="1"/>
  <c r="BQ36" i="1"/>
  <c r="IQ36" i="1"/>
  <c r="KM36" i="1"/>
  <c r="FP36" i="1"/>
  <c r="E36" i="1"/>
  <c r="JA36" i="1"/>
  <c r="GM36" i="1"/>
  <c r="F36" i="1"/>
  <c r="CB36" i="1"/>
  <c r="BT38" i="20"/>
  <c r="MV36" i="1"/>
  <c r="MW36" i="1"/>
  <c r="ME36" i="1"/>
  <c r="LQ36" i="1"/>
  <c r="MN36" i="1"/>
  <c r="GV80" i="1"/>
  <c r="IY36" i="1"/>
  <c r="LO36" i="1"/>
  <c r="CI36" i="1"/>
  <c r="CV36" i="1"/>
  <c r="DM36" i="1"/>
  <c r="LM36" i="1"/>
  <c r="EZ36" i="1"/>
  <c r="FN36" i="1"/>
  <c r="BB36" i="1"/>
  <c r="EK36" i="1"/>
  <c r="MM36" i="1"/>
  <c r="JU85" i="1"/>
  <c r="HC89" i="1"/>
  <c r="BL36" i="1"/>
  <c r="BF36" i="1"/>
  <c r="IV36" i="1"/>
  <c r="KX36" i="1"/>
  <c r="MF36" i="1"/>
  <c r="JV36" i="1"/>
  <c r="HG36" i="1"/>
  <c r="DH36" i="1"/>
  <c r="CO36" i="1"/>
  <c r="AQ36" i="1"/>
  <c r="EB36" i="1"/>
  <c r="GB36" i="1"/>
  <c r="EJ36" i="1"/>
  <c r="JF36" i="1"/>
  <c r="DY36" i="1"/>
  <c r="DX36" i="1"/>
  <c r="BN36" i="1"/>
  <c r="Z36" i="1"/>
  <c r="U36" i="1"/>
  <c r="DS36" i="1"/>
  <c r="FK36" i="1"/>
  <c r="AM36" i="1"/>
  <c r="GL86" i="1"/>
  <c r="CN84" i="1"/>
  <c r="BH36" i="1"/>
  <c r="AW36" i="1"/>
  <c r="HR36" i="1"/>
  <c r="ET36" i="1"/>
  <c r="LB36" i="1"/>
  <c r="LA36" i="1"/>
  <c r="EL36" i="1"/>
  <c r="MZ36" i="1"/>
  <c r="MT36" i="1"/>
  <c r="GA36" i="1"/>
  <c r="BP36" i="1"/>
  <c r="KQ90" i="1"/>
  <c r="CX36" i="1"/>
  <c r="ML36" i="1"/>
  <c r="MA36" i="1"/>
  <c r="FL74" i="1"/>
  <c r="IE36" i="1"/>
  <c r="LL36" i="1"/>
  <c r="GU36" i="1"/>
  <c r="AI36" i="1"/>
  <c r="KE36" i="1"/>
  <c r="I36" i="1"/>
  <c r="BD36" i="1"/>
  <c r="CL36" i="1"/>
  <c r="FQ36" i="1"/>
  <c r="EI36" i="1"/>
  <c r="KH36" i="1"/>
  <c r="AA36" i="1"/>
  <c r="BZ36" i="1"/>
  <c r="ES36" i="1"/>
  <c r="CP36" i="1"/>
  <c r="HO36" i="1"/>
  <c r="GG36" i="1"/>
  <c r="ID36" i="1"/>
  <c r="JT36" i="1"/>
  <c r="GH36" i="1"/>
  <c r="FR36" i="1"/>
  <c r="DL36" i="1"/>
  <c r="IS79" i="1"/>
  <c r="CM36" i="1"/>
  <c r="DO36" i="1"/>
  <c r="IL73" i="1"/>
  <c r="NB36" i="1"/>
  <c r="EX36" i="1"/>
  <c r="HI36" i="1"/>
  <c r="GO36" i="1"/>
  <c r="NC36" i="1"/>
  <c r="HQ77" i="1"/>
  <c r="LY36" i="1"/>
  <c r="AD36" i="1"/>
  <c r="LZ36" i="1"/>
  <c r="HN36" i="1"/>
  <c r="FF36" i="1"/>
  <c r="IA36" i="1"/>
  <c r="HV36" i="1"/>
  <c r="N36" i="1"/>
  <c r="KC36" i="1"/>
  <c r="MX36" i="1"/>
  <c r="LC36" i="1"/>
  <c r="LI36" i="1"/>
  <c r="DJ36" i="1"/>
  <c r="JW36" i="1"/>
  <c r="GR36" i="1"/>
  <c r="IB36" i="1"/>
  <c r="LV36" i="1"/>
  <c r="MI36" i="1"/>
  <c r="LW36" i="1"/>
  <c r="IR36" i="1"/>
  <c r="MJ36" i="1"/>
  <c r="AE36" i="1"/>
  <c r="FO36" i="1"/>
  <c r="D36" i="1"/>
  <c r="KY36" i="1"/>
  <c r="LT36" i="1"/>
  <c r="X36" i="1"/>
  <c r="CA73" i="1"/>
  <c r="AR36" i="1"/>
  <c r="BK36" i="1"/>
  <c r="DD36" i="1"/>
  <c r="IN36" i="1"/>
  <c r="G36" i="1"/>
  <c r="LJ36" i="1"/>
  <c r="JC36" i="1"/>
  <c r="Q36" i="1"/>
  <c r="FG36" i="1"/>
  <c r="AH36" i="1"/>
  <c r="FI36" i="1"/>
  <c r="BM74" i="1"/>
  <c r="JL36" i="1"/>
  <c r="JX36" i="1"/>
  <c r="AB36" i="1"/>
  <c r="DG36" i="1"/>
  <c r="IZ36" i="1"/>
  <c r="M36" i="1"/>
  <c r="EG36" i="1"/>
  <c r="DN36" i="1"/>
  <c r="HD36" i="1"/>
  <c r="BI36" i="1"/>
  <c r="BC36" i="1"/>
  <c r="HE36" i="1"/>
  <c r="LE36" i="1"/>
  <c r="CU75" i="1"/>
  <c r="EA36" i="1"/>
  <c r="DB90" i="1"/>
  <c r="CW36" i="1"/>
  <c r="AX36" i="1"/>
  <c r="EF36" i="1"/>
  <c r="MS36" i="1"/>
  <c r="CD36" i="1"/>
  <c r="AZ36" i="1"/>
  <c r="AY36" i="1"/>
  <c r="CY36" i="1"/>
  <c r="DW36" i="1"/>
  <c r="KU36" i="1"/>
  <c r="AK36" i="1"/>
  <c r="JZ36" i="1"/>
  <c r="DA36" i="1"/>
  <c r="GS36" i="1"/>
  <c r="LP36" i="1"/>
  <c r="MU36" i="1"/>
  <c r="GK36" i="1"/>
  <c r="EC36" i="1"/>
  <c r="IH36" i="1"/>
  <c r="CS36" i="1"/>
  <c r="FZ36" i="1"/>
  <c r="HK36" i="1"/>
  <c r="GZ36" i="1"/>
  <c r="FJ36" i="1"/>
  <c r="CF36" i="1"/>
  <c r="KT36" i="1"/>
  <c r="GY36" i="1"/>
  <c r="DF36" i="1"/>
  <c r="HB36" i="1"/>
  <c r="CH81" i="1"/>
  <c r="AG36" i="1"/>
  <c r="GC36" i="1"/>
  <c r="FW36" i="1"/>
  <c r="CK36" i="1"/>
  <c r="JK36" i="1"/>
  <c r="KV36" i="1"/>
  <c r="GJ36" i="1"/>
  <c r="DK36" i="1"/>
  <c r="IW36" i="1"/>
  <c r="CC36" i="1"/>
  <c r="DZ36" i="1"/>
  <c r="JE36" i="1"/>
  <c r="JO36" i="1"/>
  <c r="BT79" i="1"/>
  <c r="KG36" i="1"/>
  <c r="MY36" i="1"/>
  <c r="EE36" i="1"/>
  <c r="MB36" i="1"/>
  <c r="JG81" i="1"/>
  <c r="FB36" i="1"/>
  <c r="JM36" i="1"/>
  <c r="IK36" i="1"/>
  <c r="S36" i="1"/>
  <c r="BR36" i="1"/>
  <c r="JB84" i="1"/>
  <c r="FY36" i="1"/>
  <c r="LN36" i="1"/>
  <c r="BG36" i="1"/>
  <c r="MQ36" i="1"/>
  <c r="JS36" i="1"/>
  <c r="ED36" i="1"/>
  <c r="AN36" i="1"/>
  <c r="CQ36" i="1"/>
  <c r="HA36" i="1"/>
  <c r="IG36" i="1"/>
  <c r="AO36" i="1"/>
  <c r="V36" i="1"/>
  <c r="LK36" i="1"/>
  <c r="AJ76" i="1"/>
  <c r="MR36" i="1"/>
  <c r="LU36" i="1"/>
  <c r="W78" i="1"/>
  <c r="JR36" i="1"/>
  <c r="GW36" i="1"/>
  <c r="DT36" i="1"/>
  <c r="KR36" i="1"/>
  <c r="GF36" i="1"/>
  <c r="KN36" i="1"/>
  <c r="KJ36" i="1"/>
  <c r="KK36" i="1"/>
  <c r="JI36" i="1"/>
  <c r="KD36" i="1"/>
  <c r="HF36" i="1"/>
  <c r="IC36" i="1"/>
  <c r="EO36" i="1"/>
  <c r="HT36" i="1"/>
  <c r="DC36" i="1"/>
  <c r="BY36" i="1"/>
  <c r="LG36" i="1"/>
  <c r="MD36" i="1"/>
  <c r="EV85" i="1"/>
  <c r="GT36" i="1"/>
  <c r="MH36" i="1"/>
  <c r="HH36" i="1"/>
  <c r="KI91" i="1"/>
  <c r="GE36" i="1"/>
  <c r="MG36" i="1"/>
  <c r="DR36" i="1"/>
  <c r="MP36" i="1"/>
  <c r="JD36" i="1"/>
  <c r="IF36" i="1"/>
  <c r="IP36" i="1"/>
  <c r="AC77" i="1"/>
  <c r="EP36" i="1"/>
  <c r="GX36" i="1"/>
  <c r="KF36" i="1"/>
  <c r="LD36" i="1"/>
  <c r="BW36" i="1"/>
  <c r="EM36" i="1"/>
  <c r="KO36" i="1"/>
  <c r="JQ36" i="1"/>
  <c r="AS36" i="1"/>
  <c r="EW36" i="1"/>
  <c r="HM36" i="1"/>
  <c r="CJ36" i="1"/>
  <c r="JH36" i="1"/>
  <c r="DE36" i="1"/>
  <c r="HU36" i="1"/>
  <c r="BA36" i="1"/>
  <c r="EH36" i="1"/>
  <c r="BX36" i="1"/>
  <c r="EU36" i="1"/>
  <c r="GD36" i="1"/>
  <c r="BS36" i="1"/>
  <c r="II36" i="1"/>
  <c r="JP36" i="1"/>
  <c r="AV36" i="1"/>
  <c r="FV36" i="1"/>
  <c r="NA36" i="1"/>
  <c r="FS36" i="1"/>
  <c r="T36" i="1"/>
  <c r="GN36" i="1"/>
  <c r="HY36" i="1"/>
  <c r="KZ36" i="1"/>
  <c r="DI36" i="1"/>
  <c r="LS36" i="1"/>
  <c r="FU76" i="1"/>
  <c r="DV36" i="1"/>
  <c r="FE36" i="1"/>
  <c r="DQ36" i="1"/>
  <c r="IT36" i="1"/>
  <c r="IJ36" i="1"/>
  <c r="L36" i="1"/>
  <c r="FM36" i="1"/>
  <c r="CT36" i="1"/>
  <c r="IM36" i="1"/>
  <c r="BI82" i="20"/>
  <c r="N38" i="20"/>
  <c r="CG89" i="20"/>
  <c r="CI93" i="20"/>
  <c r="AI38" i="20"/>
  <c r="BF88" i="20"/>
  <c r="Q38" i="20"/>
  <c r="CT38" i="20"/>
  <c r="T38" i="20"/>
  <c r="BC38" i="20"/>
  <c r="AC86" i="20"/>
  <c r="AY76" i="20"/>
  <c r="CO38" i="20"/>
  <c r="DA38" i="20"/>
  <c r="U76" i="20"/>
  <c r="BQ94" i="20"/>
  <c r="V38" i="20"/>
  <c r="F38" i="20"/>
  <c r="AF38" i="20"/>
  <c r="X38" i="20"/>
  <c r="M78" i="20"/>
  <c r="CP38" i="20"/>
  <c r="Y75" i="20"/>
  <c r="BJ38" i="20"/>
  <c r="CZ38" i="20"/>
  <c r="AB38" i="20"/>
  <c r="J38" i="20"/>
  <c r="BZ38" i="20"/>
  <c r="CA83" i="20"/>
  <c r="CR38" i="20"/>
  <c r="I80" i="20"/>
  <c r="BS38" i="20"/>
  <c r="CC77" i="20"/>
  <c r="BH38" i="20"/>
  <c r="BK91" i="20"/>
  <c r="AS38" i="20"/>
  <c r="D38" i="20"/>
  <c r="CD38" i="20"/>
  <c r="AH38" i="20"/>
  <c r="BD38" i="20"/>
  <c r="CW38" i="20"/>
  <c r="CJ38" i="20"/>
  <c r="CU38" i="20"/>
  <c r="L82" i="20"/>
  <c r="AX38" i="20"/>
  <c r="CS38" i="20"/>
  <c r="AR38" i="20"/>
  <c r="AZ38" i="20"/>
  <c r="AP38" i="20"/>
  <c r="CV38" i="20"/>
  <c r="BR38" i="20"/>
  <c r="DC38" i="20"/>
  <c r="CM38" i="20"/>
  <c r="O38" i="20"/>
  <c r="BU75" i="20"/>
  <c r="CY38" i="20"/>
  <c r="CN38" i="20"/>
  <c r="AM38" i="20"/>
  <c r="AU89" i="20"/>
  <c r="AA83" i="20"/>
  <c r="AN38" i="20"/>
  <c r="BN38" i="20"/>
  <c r="BP38" i="20"/>
  <c r="CH38" i="20"/>
  <c r="BB38" i="20"/>
  <c r="P38" i="20"/>
  <c r="W81" i="20"/>
  <c r="BM80" i="20"/>
  <c r="CK92" i="20"/>
  <c r="BX38" i="20"/>
  <c r="AQ38" i="20"/>
  <c r="AD38" i="20"/>
  <c r="BO79" i="20"/>
  <c r="CX38" i="20"/>
  <c r="S38" i="20"/>
  <c r="AV93" i="20"/>
  <c r="CL38" i="20"/>
  <c r="AJ38" i="20"/>
  <c r="CQ38" i="20"/>
  <c r="K79" i="20"/>
  <c r="H38" i="20"/>
  <c r="BY86" i="20"/>
  <c r="BA78" i="20"/>
  <c r="BL38" i="20"/>
  <c r="AK38" i="20"/>
  <c r="BV90" i="20"/>
  <c r="BW81" i="20"/>
  <c r="BE90" i="20"/>
  <c r="G91" i="20"/>
  <c r="AO38" i="20"/>
  <c r="BG88" i="20"/>
  <c r="AG92" i="20"/>
  <c r="AE77" i="20"/>
  <c r="CE87" i="20"/>
  <c r="AL38" i="20"/>
  <c r="E94" i="20"/>
  <c r="JJ83" i="1"/>
  <c r="Z85" i="20"/>
  <c r="CE83" i="1"/>
  <c r="CB85" i="20"/>
  <c r="FC37" i="1"/>
  <c r="BC37" i="1"/>
  <c r="ME37" i="1"/>
  <c r="AE37" i="1"/>
  <c r="KF37" i="1"/>
  <c r="FG37" i="1"/>
  <c r="U37" i="1"/>
  <c r="HM37" i="1"/>
  <c r="BS75" i="1"/>
  <c r="BR37" i="1"/>
  <c r="BT37" i="1"/>
  <c r="AP37" i="1"/>
  <c r="MU37" i="1"/>
  <c r="HP37" i="1"/>
  <c r="FY37" i="1"/>
  <c r="BW37" i="1"/>
  <c r="KV37" i="1"/>
  <c r="IZ37" i="1"/>
  <c r="LP37" i="1"/>
  <c r="H37" i="1"/>
  <c r="DC37" i="1"/>
  <c r="MZ37" i="1"/>
  <c r="GF37" i="1"/>
  <c r="HI37" i="1"/>
  <c r="GN37" i="1"/>
  <c r="CD39" i="20"/>
  <c r="CS39" i="20"/>
  <c r="V39" i="20"/>
  <c r="H39" i="20"/>
  <c r="AQ39" i="20"/>
  <c r="F39" i="20"/>
  <c r="Y81" i="20"/>
  <c r="K37" i="1"/>
  <c r="CO37" i="1"/>
  <c r="MW37" i="1"/>
  <c r="FP37" i="1"/>
  <c r="KQ91" i="1"/>
  <c r="IG37" i="1"/>
  <c r="LG37" i="1"/>
  <c r="IE37" i="1"/>
  <c r="DW37" i="1"/>
  <c r="HR37" i="1"/>
  <c r="M37" i="1"/>
  <c r="IA37" i="1"/>
  <c r="FF37" i="1"/>
  <c r="LX37" i="1"/>
  <c r="FW37" i="1"/>
  <c r="P37" i="1"/>
  <c r="JJ82" i="1"/>
  <c r="MF37" i="1"/>
  <c r="KY37" i="1"/>
  <c r="BX37" i="1"/>
  <c r="NC37" i="1"/>
  <c r="JC37" i="1"/>
  <c r="AW37" i="1"/>
  <c r="HT37" i="1"/>
  <c r="GL37" i="1"/>
  <c r="AH39" i="20"/>
  <c r="AT39" i="20"/>
  <c r="J39" i="20"/>
  <c r="AI39" i="20"/>
  <c r="DB39" i="20"/>
  <c r="BE76" i="20"/>
  <c r="BM91" i="20"/>
  <c r="DA39" i="20"/>
  <c r="BA79" i="20"/>
  <c r="CQ37" i="1"/>
  <c r="GV37" i="1"/>
  <c r="CH92" i="1"/>
  <c r="BQ78" i="20"/>
  <c r="CN85" i="1"/>
  <c r="DY37" i="1"/>
  <c r="EE37" i="1"/>
  <c r="E37" i="1"/>
  <c r="HV37" i="1"/>
  <c r="CI37" i="1"/>
  <c r="I76" i="1"/>
  <c r="JG92" i="1"/>
  <c r="GJ37" i="1"/>
  <c r="JI37" i="1"/>
  <c r="V89" i="1"/>
  <c r="KR37" i="1"/>
  <c r="LF37" i="1"/>
  <c r="AU37" i="1"/>
  <c r="KU37" i="1"/>
  <c r="HD37" i="1"/>
  <c r="BZ79" i="1"/>
  <c r="LZ37" i="1"/>
  <c r="Y37" i="1"/>
  <c r="KX37" i="1"/>
  <c r="HU37" i="1"/>
  <c r="MG37" i="1"/>
  <c r="FK37" i="1"/>
  <c r="FH37" i="1"/>
  <c r="BF39" i="20"/>
  <c r="AF39" i="20"/>
  <c r="U90" i="20"/>
  <c r="AW39" i="20"/>
  <c r="M79" i="20"/>
  <c r="AM39" i="20"/>
  <c r="CQ39" i="20"/>
  <c r="CZ39" i="20"/>
  <c r="BL39" i="20"/>
  <c r="IS75" i="1"/>
  <c r="KO37" i="1"/>
  <c r="LB37" i="1"/>
  <c r="BG92" i="20"/>
  <c r="GS37" i="1"/>
  <c r="IF37" i="1"/>
  <c r="DH37" i="1"/>
  <c r="EI37" i="1"/>
  <c r="NB37" i="1"/>
  <c r="HH37" i="1"/>
  <c r="DA37" i="1"/>
  <c r="MD37" i="1"/>
  <c r="JA85" i="1"/>
  <c r="HG37" i="1"/>
  <c r="DU37" i="1"/>
  <c r="EH37" i="1"/>
  <c r="KC37" i="1"/>
  <c r="IW37" i="1"/>
  <c r="MQ37" i="1"/>
  <c r="DV37" i="1"/>
  <c r="JF37" i="1"/>
  <c r="CD37" i="1"/>
  <c r="GX37" i="1"/>
  <c r="GC37" i="1"/>
  <c r="LV37" i="1"/>
  <c r="MJ37" i="1"/>
  <c r="J37" i="1"/>
  <c r="EO37" i="1"/>
  <c r="AE82" i="20"/>
  <c r="CK93" i="20"/>
  <c r="CV39" i="20"/>
  <c r="D39" i="20"/>
  <c r="KB84" i="1"/>
  <c r="MA37" i="1"/>
  <c r="BB39" i="20"/>
  <c r="EG37" i="1"/>
  <c r="C37" i="1"/>
  <c r="KJ37" i="1"/>
  <c r="AT37" i="1"/>
  <c r="IM37" i="1"/>
  <c r="MO37" i="1"/>
  <c r="MM37" i="1"/>
  <c r="KL37" i="1"/>
  <c r="O73" i="1"/>
  <c r="GK37" i="1"/>
  <c r="JQ37" i="1"/>
  <c r="GH74" i="1"/>
  <c r="LU37" i="1"/>
  <c r="CK37" i="1"/>
  <c r="LW37" i="1"/>
  <c r="FT77" i="1"/>
  <c r="GE37" i="1"/>
  <c r="EV37" i="1"/>
  <c r="LQ37" i="1"/>
  <c r="CR37" i="1"/>
  <c r="FS37" i="1"/>
  <c r="IH37" i="1"/>
  <c r="LJ37" i="1"/>
  <c r="FJ37" i="1"/>
  <c r="CF39" i="20"/>
  <c r="BN39" i="20"/>
  <c r="T39" i="20"/>
  <c r="CB84" i="20"/>
  <c r="BS39" i="20"/>
  <c r="DK37" i="1"/>
  <c r="BI37" i="1"/>
  <c r="CY37" i="1"/>
  <c r="IL79" i="1"/>
  <c r="IY37" i="1"/>
  <c r="EZ37" i="1"/>
  <c r="EB37" i="1"/>
  <c r="AA37" i="1"/>
  <c r="KN37" i="1"/>
  <c r="HZ37" i="1"/>
  <c r="LK37" i="1"/>
  <c r="FL37" i="1"/>
  <c r="CZ37" i="1"/>
  <c r="KP37" i="1"/>
  <c r="MN37" i="1"/>
  <c r="BH37" i="1"/>
  <c r="EL37" i="1"/>
  <c r="BV37" i="1"/>
  <c r="ED37" i="1"/>
  <c r="JU81" i="1"/>
  <c r="DT37" i="1"/>
  <c r="FU37" i="1"/>
  <c r="LR37" i="1"/>
  <c r="MP37" i="1"/>
  <c r="CI89" i="20"/>
  <c r="BP39" i="20"/>
  <c r="AR39" i="20"/>
  <c r="BO80" i="20"/>
  <c r="R39" i="20"/>
  <c r="N39" i="20"/>
  <c r="G75" i="20"/>
  <c r="ES37" i="1"/>
  <c r="S39" i="20"/>
  <c r="IQ37" i="1"/>
  <c r="HS37" i="1"/>
  <c r="MI37" i="1"/>
  <c r="CX37" i="1"/>
  <c r="KM37" i="1"/>
  <c r="AC78" i="1"/>
  <c r="DB91" i="1"/>
  <c r="LM37" i="1"/>
  <c r="IJ37" i="1"/>
  <c r="HB37" i="1"/>
  <c r="JY37" i="1"/>
  <c r="GG37" i="1"/>
  <c r="CU80" i="1"/>
  <c r="AY37" i="1"/>
  <c r="GA37" i="1"/>
  <c r="L37" i="1"/>
  <c r="FI37" i="1"/>
  <c r="JZ37" i="1"/>
  <c r="N37" i="1"/>
  <c r="BA37" i="1"/>
  <c r="BQ37" i="1"/>
  <c r="EY37" i="1"/>
  <c r="KK37" i="1"/>
  <c r="JN37" i="1"/>
  <c r="MR37" i="1"/>
  <c r="HJ89" i="1"/>
  <c r="L88" i="20"/>
  <c r="CN39" i="20"/>
  <c r="BD39" i="20"/>
  <c r="AD39" i="20"/>
  <c r="AX39" i="20"/>
  <c r="BJ39" i="20"/>
  <c r="CH39" i="20"/>
  <c r="BW77" i="20"/>
  <c r="BV76" i="20"/>
  <c r="BB37" i="1"/>
  <c r="AN39" i="20"/>
  <c r="GR37" i="1"/>
  <c r="NG37" i="1"/>
  <c r="NA37" i="1"/>
  <c r="GD37" i="1"/>
  <c r="AG37" i="1"/>
  <c r="II37" i="1"/>
  <c r="JD37" i="1"/>
  <c r="KS37" i="1"/>
  <c r="FE37" i="1"/>
  <c r="BN88" i="1"/>
  <c r="HO37" i="1"/>
  <c r="BY37" i="1"/>
  <c r="LE37" i="1"/>
  <c r="BM37" i="1"/>
  <c r="JB37" i="1"/>
  <c r="JW37" i="1"/>
  <c r="IN37" i="1"/>
  <c r="S37" i="1"/>
  <c r="IU37" i="1"/>
  <c r="FZ37" i="1"/>
  <c r="JE37" i="1"/>
  <c r="FD37" i="1"/>
  <c r="JO37" i="1"/>
  <c r="AV37" i="1"/>
  <c r="JL37" i="1"/>
  <c r="DE37" i="1"/>
  <c r="AS37" i="1"/>
  <c r="CA94" i="20"/>
  <c r="CO39" i="20"/>
  <c r="CG37" i="1"/>
  <c r="AB37" i="1"/>
  <c r="KZ37" i="1"/>
  <c r="MX37" i="1"/>
  <c r="BF37" i="1"/>
  <c r="DN37" i="1"/>
  <c r="R37" i="1"/>
  <c r="FQ37" i="1"/>
  <c r="DI37" i="1"/>
  <c r="MS37" i="1"/>
  <c r="MV37" i="1"/>
  <c r="T37" i="1"/>
  <c r="JK37" i="1"/>
  <c r="DD37" i="1"/>
  <c r="ER37" i="1"/>
  <c r="MK37" i="1"/>
  <c r="CB37" i="1"/>
  <c r="EM37" i="1"/>
  <c r="HF37" i="1"/>
  <c r="MH37" i="1"/>
  <c r="W37" i="1"/>
  <c r="IP37" i="1"/>
  <c r="IV37" i="1"/>
  <c r="BE37" i="1"/>
  <c r="CF37" i="1"/>
  <c r="Z84" i="20"/>
  <c r="AZ39" i="20"/>
  <c r="O39" i="20"/>
  <c r="CR39" i="20"/>
  <c r="K80" i="20"/>
  <c r="CP39" i="20"/>
  <c r="AK39" i="20"/>
  <c r="BT39" i="20"/>
  <c r="DF37" i="1"/>
  <c r="KD37" i="1"/>
  <c r="EU37" i="1"/>
  <c r="AX90" i="1"/>
  <c r="ID37" i="1"/>
  <c r="BO37" i="1"/>
  <c r="MB37" i="1"/>
  <c r="FX37" i="1"/>
  <c r="HQ78" i="1"/>
  <c r="BL37" i="1"/>
  <c r="AQ37" i="1"/>
  <c r="KW37" i="1"/>
  <c r="FR37" i="1"/>
  <c r="CJ37" i="1"/>
  <c r="EC37" i="1"/>
  <c r="DQ37" i="1"/>
  <c r="LA37" i="1"/>
  <c r="DO37" i="1"/>
  <c r="LI37" i="1"/>
  <c r="ML37" i="1"/>
  <c r="FM88" i="1"/>
  <c r="EP37" i="1"/>
  <c r="CA37" i="1"/>
  <c r="AR37" i="1"/>
  <c r="BU37" i="1"/>
  <c r="DC39" i="20"/>
  <c r="BI88" i="20"/>
  <c r="BK75" i="20"/>
  <c r="CL39" i="20"/>
  <c r="AG93" i="20"/>
  <c r="BX39" i="20"/>
  <c r="NJ92" i="1"/>
  <c r="CM37" i="1"/>
  <c r="I91" i="20"/>
  <c r="JM37" i="1"/>
  <c r="EN37" i="1"/>
  <c r="NF37" i="1"/>
  <c r="W77" i="20"/>
  <c r="DX37" i="1"/>
  <c r="DR37" i="1"/>
  <c r="JH37" i="1"/>
  <c r="HN37" i="1"/>
  <c r="KI87" i="1"/>
  <c r="AL37" i="1"/>
  <c r="EW37" i="1"/>
  <c r="G37" i="1"/>
  <c r="LY37" i="1"/>
  <c r="CW37" i="1"/>
  <c r="DM37" i="1"/>
  <c r="AD37" i="1"/>
  <c r="BJ37" i="1"/>
  <c r="AM37" i="1"/>
  <c r="Q37" i="1"/>
  <c r="FN37" i="1"/>
  <c r="EX84" i="1"/>
  <c r="LL37" i="1"/>
  <c r="HY37" i="1"/>
  <c r="GT37" i="1"/>
  <c r="IK37" i="1"/>
  <c r="AB39" i="20"/>
  <c r="CC82" i="20"/>
  <c r="AA94" i="20"/>
  <c r="CM39" i="20"/>
  <c r="AP39" i="20"/>
  <c r="CE83" i="20"/>
  <c r="AJ39" i="20"/>
  <c r="X39" i="20"/>
  <c r="CT39" i="20"/>
  <c r="Q92" i="20"/>
  <c r="BY87" i="20"/>
  <c r="DJ37" i="1"/>
  <c r="ET87" i="1"/>
  <c r="BR39" i="20"/>
  <c r="AH86" i="1"/>
  <c r="GY37" i="1"/>
  <c r="CU39" i="20"/>
  <c r="NI76" i="1"/>
  <c r="AF37" i="1"/>
  <c r="DS37" i="1"/>
  <c r="KT37" i="1"/>
  <c r="MT37" i="1"/>
  <c r="JR37" i="1"/>
  <c r="IO74" i="1"/>
  <c r="DG37" i="1"/>
  <c r="GI37" i="1"/>
  <c r="CS37" i="1"/>
  <c r="HK37" i="1"/>
  <c r="MC37" i="1"/>
  <c r="GM37" i="1"/>
  <c r="HX76" i="1"/>
  <c r="LH37" i="1"/>
  <c r="AK77" i="1"/>
  <c r="AI37" i="1"/>
  <c r="KG37" i="1"/>
  <c r="JP80" i="1"/>
  <c r="HE37" i="1"/>
  <c r="DL37" i="1"/>
  <c r="EA37" i="1"/>
  <c r="BD37" i="1"/>
  <c r="HC73" i="1"/>
  <c r="CX39" i="20"/>
  <c r="AC87" i="20"/>
  <c r="AO39" i="20"/>
  <c r="BZ39" i="20"/>
  <c r="AV83" i="20"/>
  <c r="AS89" i="20"/>
  <c r="AY90" i="20"/>
  <c r="EJ37" i="1"/>
  <c r="P39" i="20"/>
  <c r="LO37" i="1"/>
  <c r="CW39" i="20"/>
  <c r="BK37" i="1"/>
  <c r="CT37" i="1"/>
  <c r="JX37" i="1"/>
  <c r="EF37" i="1"/>
  <c r="HL37" i="1"/>
  <c r="FA37" i="1"/>
  <c r="AZ37" i="1"/>
  <c r="CP37" i="1"/>
  <c r="KH37" i="1"/>
  <c r="DZ37" i="1"/>
  <c r="LD37" i="1"/>
  <c r="BP37" i="1"/>
  <c r="IR37" i="1"/>
  <c r="LN37" i="1"/>
  <c r="BU81" i="20"/>
  <c r="GU37" i="1"/>
  <c r="IT37" i="1"/>
  <c r="HW37" i="1"/>
  <c r="BG37" i="1"/>
  <c r="GW86" i="1"/>
  <c r="JT37" i="1"/>
  <c r="AN37" i="1"/>
  <c r="IC37" i="1"/>
  <c r="CV37" i="1"/>
  <c r="E78" i="20"/>
  <c r="AL39" i="20"/>
  <c r="CJ39" i="20"/>
  <c r="LT37" i="1"/>
  <c r="CY39" i="20"/>
  <c r="AO37" i="1"/>
  <c r="GP37" i="1"/>
  <c r="JV37" i="1"/>
  <c r="CE82" i="1"/>
  <c r="HA37" i="1"/>
  <c r="X37" i="1"/>
  <c r="D37" i="1"/>
  <c r="GZ37" i="1"/>
  <c r="IX37" i="1"/>
  <c r="CL37" i="1"/>
  <c r="IB37" i="1"/>
  <c r="CC37" i="1"/>
  <c r="FB81" i="1"/>
  <c r="F37" i="1"/>
  <c r="GO90" i="1"/>
  <c r="AJ37" i="1"/>
  <c r="Z37" i="1"/>
  <c r="EK37" i="1"/>
  <c r="EQ37" i="1"/>
  <c r="KA37" i="1"/>
  <c r="LS37" i="1"/>
  <c r="JS37" i="1"/>
  <c r="MY37" i="1"/>
  <c r="FV37" i="1"/>
  <c r="DP37" i="1"/>
  <c r="GQ37" i="1"/>
  <c r="KE37" i="1"/>
  <c r="BC39" i="20"/>
  <c r="BH39" i="20"/>
  <c r="CG86" i="20"/>
  <c r="LC37" i="1"/>
  <c r="FO37" i="1"/>
  <c r="GB37" i="1"/>
  <c r="NG34" i="1"/>
  <c r="NJ79" i="1"/>
  <c r="NH34" i="1"/>
  <c r="NI78" i="1"/>
  <c r="NH74" i="1"/>
  <c r="NF34" i="1"/>
  <c r="JL87" i="1"/>
  <c r="BO78" i="20"/>
  <c r="KZ34" i="1"/>
  <c r="HV34" i="1"/>
  <c r="GQ84" i="1"/>
  <c r="EF34" i="1"/>
  <c r="JR34" i="1"/>
  <c r="KO34" i="1"/>
  <c r="NB34" i="1"/>
  <c r="CC34" i="1"/>
  <c r="HT34" i="1"/>
  <c r="HS34" i="1"/>
  <c r="MG34" i="1"/>
  <c r="BT86" i="1"/>
  <c r="K78" i="20"/>
  <c r="AS94" i="20"/>
  <c r="AF82" i="1"/>
  <c r="FX34" i="1"/>
  <c r="CN81" i="1"/>
  <c r="IN90" i="1"/>
  <c r="KH34" i="1"/>
  <c r="JM34" i="1"/>
  <c r="HN34" i="1"/>
  <c r="CR34" i="1"/>
  <c r="JF34" i="1"/>
  <c r="AJ84" i="1"/>
  <c r="GE34" i="1"/>
  <c r="AA34" i="1"/>
  <c r="IT34" i="1"/>
  <c r="FM89" i="1"/>
  <c r="EB34" i="1"/>
  <c r="DP34" i="1"/>
  <c r="LU34" i="1"/>
  <c r="CF34" i="1"/>
  <c r="JD34" i="1"/>
  <c r="FT91" i="1"/>
  <c r="MC34" i="1"/>
  <c r="CZ34" i="1"/>
  <c r="KJ34" i="1"/>
  <c r="BR36" i="20"/>
  <c r="CD87" i="1"/>
  <c r="GU34" i="1"/>
  <c r="KC34" i="1"/>
  <c r="EJ34" i="1"/>
  <c r="HK88" i="1"/>
  <c r="EY85" i="1"/>
  <c r="EQ34" i="1"/>
  <c r="DA34" i="1"/>
  <c r="HW34" i="1"/>
  <c r="FC34" i="1"/>
  <c r="FQ34" i="1"/>
  <c r="JJ34" i="1"/>
  <c r="AW34" i="1"/>
  <c r="MJ34" i="1"/>
  <c r="MS34" i="1"/>
  <c r="BL89" i="1"/>
  <c r="GR34" i="1"/>
  <c r="LP34" i="1"/>
  <c r="FB77" i="1"/>
  <c r="V88" i="1"/>
  <c r="HH34" i="1"/>
  <c r="MZ34" i="1"/>
  <c r="LB34" i="1"/>
  <c r="KB85" i="1"/>
  <c r="DD34" i="1"/>
  <c r="MY34" i="1"/>
  <c r="KW34" i="1"/>
  <c r="JN34" i="1"/>
  <c r="GB34" i="1"/>
  <c r="JB34" i="1"/>
  <c r="FL34" i="1"/>
  <c r="KY34" i="1"/>
  <c r="MV34" i="1"/>
  <c r="HR34" i="1"/>
  <c r="FS34" i="1"/>
  <c r="KX34" i="1"/>
  <c r="BZ90" i="1"/>
  <c r="DT34" i="1"/>
  <c r="CP34" i="1"/>
  <c r="DK34" i="1"/>
  <c r="F34" i="1"/>
  <c r="HP34" i="1"/>
  <c r="KU34" i="1"/>
  <c r="DQ34" i="1"/>
  <c r="AR34" i="1"/>
  <c r="FU34" i="1"/>
  <c r="BS34" i="1"/>
  <c r="IY34" i="1"/>
  <c r="JA34" i="1"/>
  <c r="LX34" i="1"/>
  <c r="FE34" i="1"/>
  <c r="BY34" i="1"/>
  <c r="BB34" i="1"/>
  <c r="JX34" i="1"/>
  <c r="BM34" i="1"/>
  <c r="DU34" i="1"/>
  <c r="EN34" i="1"/>
  <c r="JG79" i="1"/>
  <c r="H78" i="1"/>
  <c r="GY34" i="1"/>
  <c r="MN34" i="1"/>
  <c r="MD34" i="1"/>
  <c r="CJ34" i="1"/>
  <c r="LH34" i="1"/>
  <c r="JC34" i="1"/>
  <c r="GV82" i="1"/>
  <c r="GM34" i="1"/>
  <c r="ER34" i="1"/>
  <c r="CW34" i="1"/>
  <c r="DL34" i="1"/>
  <c r="LF34" i="1"/>
  <c r="DN34" i="1"/>
  <c r="EU34" i="1"/>
  <c r="JY34" i="1"/>
  <c r="MR34" i="1"/>
  <c r="HJ34" i="1"/>
  <c r="IG34" i="1"/>
  <c r="KV34" i="1"/>
  <c r="EV34" i="1"/>
  <c r="LY34" i="1"/>
  <c r="KK34" i="1"/>
  <c r="AH34" i="1"/>
  <c r="S34" i="1"/>
  <c r="EZ34" i="1"/>
  <c r="KE34" i="1"/>
  <c r="LR34" i="1"/>
  <c r="BC34" i="1"/>
  <c r="I34" i="1"/>
  <c r="NA34" i="1"/>
  <c r="L34" i="1"/>
  <c r="KA34" i="1"/>
  <c r="LA34" i="1"/>
  <c r="BH34" i="1"/>
  <c r="JI34" i="1"/>
  <c r="BV34" i="1"/>
  <c r="AX34" i="1"/>
  <c r="LE34" i="1"/>
  <c r="LL34" i="1"/>
  <c r="IS86" i="1"/>
  <c r="DI34" i="1"/>
  <c r="IZ81" i="1"/>
  <c r="MF34" i="1"/>
  <c r="P34" i="1"/>
  <c r="FV34" i="1"/>
  <c r="KR34" i="1"/>
  <c r="GS34" i="1"/>
  <c r="MU34" i="1"/>
  <c r="GG34" i="1"/>
  <c r="HA34" i="1"/>
  <c r="LW34" i="1"/>
  <c r="EW34" i="1"/>
  <c r="GI34" i="1"/>
  <c r="EE34" i="1"/>
  <c r="IO34" i="1"/>
  <c r="BP34" i="1"/>
  <c r="HZ34" i="1"/>
  <c r="T34" i="1"/>
  <c r="HY34" i="1"/>
  <c r="FN34" i="1"/>
  <c r="EL34" i="1"/>
  <c r="LS34" i="1"/>
  <c r="FD34" i="1"/>
  <c r="CY34" i="1"/>
  <c r="DE34" i="1"/>
  <c r="GX34" i="1"/>
  <c r="AO34" i="1"/>
  <c r="GC34" i="1"/>
  <c r="DY34" i="1"/>
  <c r="JS34" i="1"/>
  <c r="ED34" i="1"/>
  <c r="IH34" i="1"/>
  <c r="D34" i="1"/>
  <c r="CM34" i="1"/>
  <c r="KM34" i="1"/>
  <c r="AP34" i="1"/>
  <c r="BK34" i="1"/>
  <c r="J34" i="1"/>
  <c r="BN34" i="1"/>
  <c r="CE34" i="1"/>
  <c r="MA34" i="1"/>
  <c r="EH34" i="1"/>
  <c r="IW34" i="1"/>
  <c r="HX78" i="1"/>
  <c r="LJ34" i="1"/>
  <c r="BR34" i="1"/>
  <c r="KL34" i="1"/>
  <c r="FZ34" i="1"/>
  <c r="JU77" i="1"/>
  <c r="DH34" i="1"/>
  <c r="KS34" i="1"/>
  <c r="BD34" i="1"/>
  <c r="DS34" i="1"/>
  <c r="X34" i="1"/>
  <c r="O74" i="1"/>
  <c r="ES34" i="1"/>
  <c r="GT34" i="1"/>
  <c r="IF34" i="1"/>
  <c r="BF34" i="1"/>
  <c r="EI34" i="1"/>
  <c r="GJ34" i="1"/>
  <c r="FP34" i="1"/>
  <c r="FO34" i="1"/>
  <c r="GA34" i="1"/>
  <c r="G34" i="1"/>
  <c r="LO34" i="1"/>
  <c r="HQ76" i="1"/>
  <c r="IK34" i="1"/>
  <c r="CS34" i="1"/>
  <c r="FA34" i="1"/>
  <c r="AQ34" i="1"/>
  <c r="HU34" i="1"/>
  <c r="N34" i="1"/>
  <c r="JE34" i="1"/>
  <c r="ET92" i="1"/>
  <c r="GW34" i="1"/>
  <c r="IQ34" i="1"/>
  <c r="AD34" i="1"/>
  <c r="KG34" i="1"/>
  <c r="C34" i="1"/>
  <c r="BG34" i="1"/>
  <c r="BW34" i="1"/>
  <c r="LN34" i="1"/>
  <c r="HO34" i="1"/>
  <c r="EA34" i="1"/>
  <c r="JZ34" i="1"/>
  <c r="IL34" i="1"/>
  <c r="LQ34" i="1"/>
  <c r="EP34" i="1"/>
  <c r="IC34" i="1"/>
  <c r="MX34" i="1"/>
  <c r="AY91" i="1"/>
  <c r="IM34" i="1"/>
  <c r="GO34" i="1"/>
  <c r="HB34" i="1"/>
  <c r="HL34" i="1"/>
  <c r="CA34" i="1"/>
  <c r="CV34" i="1"/>
  <c r="HD34" i="1"/>
  <c r="CK34" i="1"/>
  <c r="KI92" i="1"/>
  <c r="LT34" i="1"/>
  <c r="DF34" i="1"/>
  <c r="JQ34" i="1"/>
  <c r="W34" i="1"/>
  <c r="ML34" i="1"/>
  <c r="M34" i="1"/>
  <c r="FW34" i="1"/>
  <c r="KD34" i="1"/>
  <c r="MH34" i="1"/>
  <c r="IP34" i="1"/>
  <c r="LV34" i="1"/>
  <c r="DM34" i="1"/>
  <c r="BI34" i="1"/>
  <c r="MI34" i="1"/>
  <c r="JW34" i="1"/>
  <c r="LM34" i="1"/>
  <c r="ID34" i="1"/>
  <c r="EM34" i="1"/>
  <c r="R34" i="1"/>
  <c r="JV34" i="1"/>
  <c r="GD34" i="1"/>
  <c r="LI34" i="1"/>
  <c r="AZ34" i="1"/>
  <c r="KF34" i="1"/>
  <c r="HC74" i="1"/>
  <c r="GN34" i="1"/>
  <c r="DO34" i="1"/>
  <c r="AS34" i="1"/>
  <c r="MO34" i="1"/>
  <c r="CX34" i="1"/>
  <c r="JK34" i="1"/>
  <c r="AU34" i="1"/>
  <c r="FH34" i="1"/>
  <c r="NC34" i="1"/>
  <c r="DX34" i="1"/>
  <c r="DJ34" i="1"/>
  <c r="DG34" i="1"/>
  <c r="HI34" i="1"/>
  <c r="DB75" i="1"/>
  <c r="MM34" i="1"/>
  <c r="JO34" i="1"/>
  <c r="KQ75" i="1"/>
  <c r="FY34" i="1"/>
  <c r="MW34" i="1"/>
  <c r="AI34" i="1"/>
  <c r="U34" i="1"/>
  <c r="GF34" i="1"/>
  <c r="HG73" i="1"/>
  <c r="AT34" i="1"/>
  <c r="MQ34" i="1"/>
  <c r="HF34" i="1"/>
  <c r="MK34" i="1"/>
  <c r="BJ34" i="1"/>
  <c r="Y34" i="1"/>
  <c r="MB34" i="1"/>
  <c r="EC34" i="1"/>
  <c r="AV34" i="1"/>
  <c r="IR34" i="1"/>
  <c r="AE34" i="1"/>
  <c r="BX34" i="1"/>
  <c r="IX34" i="1"/>
  <c r="Q34" i="1"/>
  <c r="EX34" i="1"/>
  <c r="FG34" i="1"/>
  <c r="EO34" i="1"/>
  <c r="LK34" i="1"/>
  <c r="CL34" i="1"/>
  <c r="KP34" i="1"/>
  <c r="II34" i="1"/>
  <c r="LZ34" i="1"/>
  <c r="JT34" i="1"/>
  <c r="DW34" i="1"/>
  <c r="CT34" i="1"/>
  <c r="GL34" i="1"/>
  <c r="MP34" i="1"/>
  <c r="GK34" i="1"/>
  <c r="FF34" i="1"/>
  <c r="GP34" i="1"/>
  <c r="CO34" i="1"/>
  <c r="IU34" i="1"/>
  <c r="BQ34" i="1"/>
  <c r="CB34" i="1"/>
  <c r="AG34" i="1"/>
  <c r="Z34" i="1"/>
  <c r="ME34" i="1"/>
  <c r="AK34" i="1"/>
  <c r="AL34" i="1"/>
  <c r="E34" i="1"/>
  <c r="KN34" i="1"/>
  <c r="LG34" i="1"/>
  <c r="BO34" i="1"/>
  <c r="FR34" i="1"/>
  <c r="FJ34" i="1"/>
  <c r="LD34" i="1"/>
  <c r="IA34" i="1"/>
  <c r="IJ34" i="1"/>
  <c r="AC76" i="1"/>
  <c r="IV34" i="1"/>
  <c r="HE34" i="1"/>
  <c r="GH73" i="1"/>
  <c r="BE34" i="1"/>
  <c r="FI34" i="1"/>
  <c r="HM34" i="1"/>
  <c r="AM34" i="1"/>
  <c r="EK34" i="1"/>
  <c r="DR34" i="1"/>
  <c r="DZ34" i="1"/>
  <c r="CG79" i="1"/>
  <c r="EG34" i="1"/>
  <c r="AB34" i="1"/>
  <c r="KT34" i="1"/>
  <c r="DV34" i="1"/>
  <c r="JH34" i="1"/>
  <c r="AN34" i="1"/>
  <c r="CQ34" i="1"/>
  <c r="IB34" i="1"/>
  <c r="CI34" i="1"/>
  <c r="GZ34" i="1"/>
  <c r="DC34" i="1"/>
  <c r="K34" i="1"/>
  <c r="BA34" i="1"/>
  <c r="IE34" i="1"/>
  <c r="LC34" i="1"/>
  <c r="CH34" i="1"/>
  <c r="MT34" i="1"/>
  <c r="FK34" i="1"/>
  <c r="BU34" i="1"/>
  <c r="AR36" i="20"/>
  <c r="BY83" i="20"/>
  <c r="D36" i="20"/>
  <c r="V36" i="20"/>
  <c r="BQ80" i="20"/>
  <c r="DA36" i="20"/>
  <c r="BA93" i="20"/>
  <c r="AH36" i="20"/>
  <c r="H36" i="20"/>
  <c r="CL36" i="20"/>
  <c r="M86" i="20"/>
  <c r="L84" i="20"/>
  <c r="CP36" i="20"/>
  <c r="X36" i="20"/>
  <c r="AV79" i="20"/>
  <c r="DC36" i="20"/>
  <c r="AQ36" i="20"/>
  <c r="W88" i="20"/>
  <c r="Y92" i="20"/>
  <c r="BI84" i="20"/>
  <c r="BK76" i="20"/>
  <c r="AM36" i="20"/>
  <c r="CE79" i="20"/>
  <c r="AU87" i="20"/>
  <c r="BW88" i="20"/>
  <c r="AB36" i="20"/>
  <c r="BP36" i="20"/>
  <c r="AN36" i="20"/>
  <c r="CQ36" i="20"/>
  <c r="BJ36" i="20"/>
  <c r="CG87" i="20"/>
  <c r="BB36" i="20"/>
  <c r="AK36" i="20"/>
  <c r="AL36" i="20"/>
  <c r="CZ36" i="20"/>
  <c r="DB36" i="20"/>
  <c r="CS36" i="20"/>
  <c r="AG77" i="20"/>
  <c r="G76" i="20"/>
  <c r="J36" i="20"/>
  <c r="BH36" i="20"/>
  <c r="CR36" i="20"/>
  <c r="BS36" i="20"/>
  <c r="BU92" i="20"/>
  <c r="CX36" i="20"/>
  <c r="CW36" i="20"/>
  <c r="CI94" i="20"/>
  <c r="BZ36" i="20"/>
  <c r="CH36" i="20"/>
  <c r="BN36" i="20"/>
  <c r="N36" i="20"/>
  <c r="AF36" i="20"/>
  <c r="AO36" i="20"/>
  <c r="CA81" i="20"/>
  <c r="AX36" i="20"/>
  <c r="BG86" i="20"/>
  <c r="U91" i="20"/>
  <c r="AC83" i="20"/>
  <c r="CO36" i="20"/>
  <c r="BD36" i="20"/>
  <c r="P36" i="20"/>
  <c r="AW36" i="20"/>
  <c r="BT36" i="20"/>
  <c r="AT36" i="20"/>
  <c r="F36" i="20"/>
  <c r="BV36" i="20"/>
  <c r="BC36" i="20"/>
  <c r="AJ36" i="20"/>
  <c r="CJ36" i="20"/>
  <c r="CK77" i="20"/>
  <c r="AD36" i="20"/>
  <c r="BL75" i="20"/>
  <c r="CU36" i="20"/>
  <c r="T36" i="20"/>
  <c r="CF36" i="20"/>
  <c r="Q93" i="20"/>
  <c r="Z89" i="20"/>
  <c r="BF36" i="20"/>
  <c r="AA81" i="20"/>
  <c r="BX36" i="20"/>
  <c r="BE75" i="20"/>
  <c r="CT36" i="20"/>
  <c r="CY36" i="20"/>
  <c r="CN36" i="20"/>
  <c r="CV36" i="20"/>
  <c r="AZ36" i="20"/>
  <c r="E80" i="20"/>
  <c r="CD36" i="20"/>
  <c r="R36" i="20"/>
  <c r="CM36" i="20"/>
  <c r="CB89" i="20"/>
  <c r="AY91" i="20"/>
  <c r="O36" i="20"/>
  <c r="AP36" i="20"/>
  <c r="I90" i="20"/>
  <c r="AI36" i="20"/>
  <c r="BM90" i="20"/>
  <c r="S36" i="20"/>
  <c r="CU83" i="1"/>
  <c r="JP83" i="1"/>
  <c r="AE85" i="20"/>
  <c r="CC85" i="20"/>
  <c r="NG84" i="1"/>
  <c r="NF35" i="1"/>
  <c r="NI84" i="1"/>
  <c r="NH33" i="1"/>
  <c r="NH84" i="1"/>
  <c r="NJ42" i="1"/>
  <c r="HA84" i="1"/>
  <c r="LT84" i="1"/>
  <c r="GQ34" i="1"/>
  <c r="EG84" i="1"/>
  <c r="BR84" i="1"/>
  <c r="KH84" i="1"/>
  <c r="HD84" i="1"/>
  <c r="EL84" i="1"/>
  <c r="CI84" i="1"/>
  <c r="AX84" i="1"/>
  <c r="GR84" i="1"/>
  <c r="BQ84" i="1"/>
  <c r="HT84" i="1"/>
  <c r="KA84" i="1"/>
  <c r="CW84" i="1"/>
  <c r="HJ84" i="1"/>
  <c r="GK84" i="1"/>
  <c r="LY84" i="1"/>
  <c r="MR84" i="1"/>
  <c r="EB84" i="1"/>
  <c r="JW84" i="1"/>
  <c r="M84" i="1"/>
  <c r="HW84" i="1"/>
  <c r="DS84" i="1"/>
  <c r="DB43" i="1"/>
  <c r="LO84" i="1"/>
  <c r="GU84" i="1"/>
  <c r="CZ84" i="1"/>
  <c r="GX84" i="1"/>
  <c r="FG84" i="1"/>
  <c r="MV84" i="1"/>
  <c r="GI84" i="1"/>
  <c r="EZ84" i="1"/>
  <c r="HH84" i="1"/>
  <c r="EN84" i="1"/>
  <c r="DF84" i="1"/>
  <c r="JA84" i="1"/>
  <c r="MZ84" i="1"/>
  <c r="DI84" i="1"/>
  <c r="AF84" i="1"/>
  <c r="NB84" i="1"/>
  <c r="LN84" i="1"/>
  <c r="LQ84" i="1"/>
  <c r="KR84" i="1"/>
  <c r="EY84" i="1"/>
  <c r="IO32" i="1"/>
  <c r="LD84" i="1"/>
  <c r="BK84" i="1"/>
  <c r="AL84" i="1"/>
  <c r="GB84" i="1"/>
  <c r="KN84" i="1"/>
  <c r="HI84" i="1"/>
  <c r="E84" i="1"/>
  <c r="FP84" i="1"/>
  <c r="LG84" i="1"/>
  <c r="FX84" i="1"/>
  <c r="HN84" i="1"/>
  <c r="S84" i="1"/>
  <c r="FE84" i="1"/>
  <c r="KL84" i="1"/>
  <c r="CB84" i="1"/>
  <c r="IV84" i="1"/>
  <c r="KU84" i="1"/>
  <c r="EF84" i="1"/>
  <c r="MO84" i="1"/>
  <c r="HG46" i="1"/>
  <c r="KJ84" i="1"/>
  <c r="CV44" i="1"/>
  <c r="BZ84" i="1"/>
  <c r="CT84" i="1"/>
  <c r="HO84" i="1"/>
  <c r="BS86" i="20"/>
  <c r="EE84" i="1"/>
  <c r="GC84" i="1"/>
  <c r="CU84" i="1"/>
  <c r="BU84" i="1"/>
  <c r="MP84" i="1"/>
  <c r="CC84" i="1"/>
  <c r="MJ84" i="1"/>
  <c r="L84" i="1"/>
  <c r="GD84" i="1"/>
  <c r="AK84" i="1"/>
  <c r="AY84" i="1"/>
  <c r="GV41" i="1"/>
  <c r="LC84" i="1"/>
  <c r="HV84" i="1"/>
  <c r="JS84" i="1"/>
  <c r="EI84" i="1"/>
  <c r="JH84" i="1"/>
  <c r="BH84" i="1"/>
  <c r="MC84" i="1"/>
  <c r="FV84" i="1"/>
  <c r="AU84" i="1"/>
  <c r="MD84" i="1"/>
  <c r="JM84" i="1"/>
  <c r="BW29" i="20"/>
  <c r="JE84" i="1"/>
  <c r="BN84" i="1"/>
  <c r="LW84" i="1"/>
  <c r="ML84" i="1"/>
  <c r="KF84" i="1"/>
  <c r="FB84" i="1"/>
  <c r="LL84" i="1"/>
  <c r="GJ84" i="1"/>
  <c r="GO84" i="1"/>
  <c r="KX84" i="1"/>
  <c r="BP84" i="1"/>
  <c r="EQ84" i="1"/>
  <c r="BC86" i="20"/>
  <c r="CI30" i="20"/>
  <c r="DN84" i="1"/>
  <c r="MH84" i="1"/>
  <c r="R84" i="1"/>
  <c r="BI84" i="1"/>
  <c r="KS84" i="1"/>
  <c r="AT84" i="1"/>
  <c r="JQ84" i="1"/>
  <c r="DP84" i="1"/>
  <c r="CY84" i="1"/>
  <c r="DL84" i="1"/>
  <c r="LJ84" i="1"/>
  <c r="X40" i="1"/>
  <c r="MA84" i="1"/>
  <c r="W84" i="1"/>
  <c r="FC84" i="1"/>
  <c r="KP84" i="1"/>
  <c r="AB84" i="1"/>
  <c r="HB84" i="1"/>
  <c r="EW84" i="1"/>
  <c r="BB84" i="1"/>
  <c r="DQ84" i="1"/>
  <c r="JL84" i="1"/>
  <c r="DR84" i="1"/>
  <c r="MT84" i="1"/>
  <c r="JJ84" i="1"/>
  <c r="FK84" i="1"/>
  <c r="FJ84" i="1"/>
  <c r="CP84" i="1"/>
  <c r="AP84" i="1"/>
  <c r="AW84" i="1"/>
  <c r="DM84" i="1"/>
  <c r="CS84" i="1"/>
  <c r="DT84" i="1"/>
  <c r="AI84" i="1"/>
  <c r="K84" i="1"/>
  <c r="DX84" i="1"/>
  <c r="JO44" i="1"/>
  <c r="AV84" i="1"/>
  <c r="ES84" i="1"/>
  <c r="KZ84" i="1"/>
  <c r="BG84" i="1"/>
  <c r="NC84" i="1"/>
  <c r="DW84" i="1"/>
  <c r="CM84" i="1"/>
  <c r="EP84" i="1"/>
  <c r="ME84" i="1"/>
  <c r="D84" i="1"/>
  <c r="KC84" i="1"/>
  <c r="IX84" i="1"/>
  <c r="KG84" i="1"/>
  <c r="LU84" i="1"/>
  <c r="LH84" i="1"/>
  <c r="EU84" i="1"/>
  <c r="GP84" i="1"/>
  <c r="DE84" i="1"/>
  <c r="JB36" i="1"/>
  <c r="LS84" i="1"/>
  <c r="GF84" i="1"/>
  <c r="KE84" i="1"/>
  <c r="FN84" i="1"/>
  <c r="CX84" i="1"/>
  <c r="I84" i="1"/>
  <c r="P84" i="1"/>
  <c r="DD84" i="1"/>
  <c r="JZ84" i="1"/>
  <c r="JD84" i="1"/>
  <c r="IN84" i="1"/>
  <c r="V84" i="1"/>
  <c r="LB84" i="1"/>
  <c r="CK84" i="1"/>
  <c r="MF84" i="1"/>
  <c r="HE84" i="1"/>
  <c r="HS84" i="1"/>
  <c r="F84" i="1"/>
  <c r="CE84" i="1"/>
  <c r="CL84" i="1"/>
  <c r="HR84" i="1"/>
  <c r="AO84" i="1"/>
  <c r="GL84" i="1"/>
  <c r="J84" i="1"/>
  <c r="MI84" i="1"/>
  <c r="BO84" i="1"/>
  <c r="JF84" i="1"/>
  <c r="LZ84" i="1"/>
  <c r="BQ86" i="20"/>
  <c r="FW84" i="1"/>
  <c r="BC84" i="1"/>
  <c r="HL84" i="1"/>
  <c r="GS84" i="1"/>
  <c r="JN84" i="1"/>
  <c r="FI84" i="1"/>
  <c r="DZ84" i="1"/>
  <c r="IS84" i="1"/>
  <c r="CD45" i="1"/>
  <c r="HX84" i="1"/>
  <c r="IQ84" i="1"/>
  <c r="JR84" i="1"/>
  <c r="IY84" i="1"/>
  <c r="LK84" i="1"/>
  <c r="BF84" i="1"/>
  <c r="U84" i="1"/>
  <c r="DA84" i="1"/>
  <c r="BW84" i="1"/>
  <c r="KV84" i="1"/>
  <c r="AM84" i="1"/>
  <c r="AZ84" i="1"/>
  <c r="BE84" i="1"/>
  <c r="CH84" i="1"/>
  <c r="FU84" i="1"/>
  <c r="EC84" i="1"/>
  <c r="AD84" i="1"/>
  <c r="JV84" i="1"/>
  <c r="MS84" i="1"/>
  <c r="CG42" i="1"/>
  <c r="GN84" i="1"/>
  <c r="DG84" i="1"/>
  <c r="BS84" i="1"/>
  <c r="Z84" i="1"/>
  <c r="HU84" i="1"/>
  <c r="KQ43" i="1"/>
  <c r="MQ84" i="1"/>
  <c r="IZ84" i="1"/>
  <c r="H35" i="1"/>
  <c r="JC84" i="1"/>
  <c r="LA84" i="1"/>
  <c r="MG84" i="1"/>
  <c r="CA39" i="1"/>
  <c r="GZ84" i="1"/>
  <c r="FR84" i="1"/>
  <c r="LP84" i="1"/>
  <c r="FS84" i="1"/>
  <c r="AT86" i="20"/>
  <c r="BV84" i="1"/>
  <c r="IU84" i="1"/>
  <c r="LX84" i="1"/>
  <c r="AR84" i="1"/>
  <c r="FL84" i="1"/>
  <c r="LR84" i="1"/>
  <c r="EJ84" i="1"/>
  <c r="KT84" i="1"/>
  <c r="JX84" i="1"/>
  <c r="DV84" i="1"/>
  <c r="AA84" i="1"/>
  <c r="AG41" i="1"/>
  <c r="KY84" i="1"/>
  <c r="MU84" i="1"/>
  <c r="AS84" i="1"/>
  <c r="CR84" i="1"/>
  <c r="ED84" i="1"/>
  <c r="BD84" i="1"/>
  <c r="IP84" i="1"/>
  <c r="BL31" i="1"/>
  <c r="ER84" i="1"/>
  <c r="MM84" i="1"/>
  <c r="JP84" i="1"/>
  <c r="MX84" i="1"/>
  <c r="Q33" i="1"/>
  <c r="Y84" i="1"/>
  <c r="FZ84" i="1"/>
  <c r="IR84" i="1"/>
  <c r="CN36" i="1"/>
  <c r="GE84" i="1"/>
  <c r="G84" i="1"/>
  <c r="AJ34" i="1"/>
  <c r="EO84" i="1"/>
  <c r="JK45" i="1"/>
  <c r="DY84" i="1"/>
  <c r="MK84" i="1"/>
  <c r="GM84" i="1"/>
  <c r="HF84" i="1"/>
  <c r="DK84" i="1"/>
  <c r="GH46" i="1"/>
  <c r="LM84" i="1"/>
  <c r="DJ84" i="1"/>
  <c r="II84" i="1"/>
  <c r="CQ84" i="1"/>
  <c r="IW84" i="1"/>
  <c r="FH84" i="1"/>
  <c r="FT32" i="1"/>
  <c r="IF84" i="1"/>
  <c r="FO84" i="1"/>
  <c r="FM31" i="1"/>
  <c r="IJ84" i="1"/>
  <c r="KM84" i="1"/>
  <c r="KI28" i="1"/>
  <c r="JT84" i="1"/>
  <c r="BA84" i="1"/>
  <c r="EV84" i="1"/>
  <c r="C84" i="1"/>
  <c r="FY84" i="1"/>
  <c r="AE84" i="1"/>
  <c r="HQ29" i="1"/>
  <c r="HY84" i="1"/>
  <c r="HK40" i="1"/>
  <c r="LV84" i="1"/>
  <c r="HC33" i="1"/>
  <c r="CO84" i="1"/>
  <c r="ET28" i="1"/>
  <c r="FF84" i="1"/>
  <c r="AH84" i="1"/>
  <c r="IA84" i="1"/>
  <c r="MN84" i="1"/>
  <c r="KO84" i="1"/>
  <c r="FQ84" i="1"/>
  <c r="LE84" i="1"/>
  <c r="IH84" i="1"/>
  <c r="IG84" i="1"/>
  <c r="DH84" i="1"/>
  <c r="EA84" i="1"/>
  <c r="AN84" i="1"/>
  <c r="JU30" i="1"/>
  <c r="EM84" i="1"/>
  <c r="IT27" i="1"/>
  <c r="O84" i="1"/>
  <c r="HM84" i="1"/>
  <c r="HZ84" i="1"/>
  <c r="JI84" i="1"/>
  <c r="EK84" i="1"/>
  <c r="GT84" i="1"/>
  <c r="MB84" i="1"/>
  <c r="GA84" i="1"/>
  <c r="DU84" i="1"/>
  <c r="FA30" i="1"/>
  <c r="KW84" i="1"/>
  <c r="JY84" i="1"/>
  <c r="BY84" i="1"/>
  <c r="EH84" i="1"/>
  <c r="GG84" i="1"/>
  <c r="LI84" i="1"/>
  <c r="DO84" i="1"/>
  <c r="MW84" i="1"/>
  <c r="JG42" i="1"/>
  <c r="KK84" i="1"/>
  <c r="DC84" i="1"/>
  <c r="BX84" i="1"/>
  <c r="KD84" i="1"/>
  <c r="MY84" i="1"/>
  <c r="IE84" i="1"/>
  <c r="CF84" i="1"/>
  <c r="NA84" i="1"/>
  <c r="N84" i="1"/>
  <c r="HP84" i="1"/>
  <c r="BT27" i="1"/>
  <c r="BM84" i="1"/>
  <c r="AC29" i="1"/>
  <c r="ID84" i="1"/>
  <c r="GY84" i="1"/>
  <c r="LF84" i="1"/>
  <c r="IM84" i="1"/>
  <c r="BJ84" i="1"/>
  <c r="T84" i="1"/>
  <c r="AQ84" i="1"/>
  <c r="CJ84" i="1"/>
  <c r="GW84" i="1"/>
  <c r="IL39" i="1"/>
  <c r="IK84" i="1"/>
  <c r="FD84" i="1"/>
  <c r="IC84" i="1"/>
  <c r="IB84" i="1"/>
  <c r="BR86" i="20"/>
  <c r="CB47" i="20"/>
  <c r="E37" i="20"/>
  <c r="CD86" i="20"/>
  <c r="AM86" i="20"/>
  <c r="AA44" i="20"/>
  <c r="BZ86" i="20"/>
  <c r="CT86" i="20"/>
  <c r="BK35" i="20"/>
  <c r="DC86" i="20"/>
  <c r="BD86" i="20"/>
  <c r="CF86" i="20"/>
  <c r="Y41" i="20"/>
  <c r="BG36" i="20"/>
  <c r="U33" i="20"/>
  <c r="W29" i="20"/>
  <c r="H86" i="20"/>
  <c r="AY33" i="20"/>
  <c r="AD86" i="20"/>
  <c r="AB86" i="20"/>
  <c r="Z47" i="20"/>
  <c r="CO86" i="20"/>
  <c r="AL86" i="20"/>
  <c r="BE48" i="20"/>
  <c r="CJ86" i="20"/>
  <c r="AV86" i="20"/>
  <c r="P86" i="20"/>
  <c r="AH86" i="20"/>
  <c r="CU86" i="20"/>
  <c r="CZ86" i="20"/>
  <c r="BO31" i="20"/>
  <c r="BU41" i="20"/>
  <c r="CR86" i="20"/>
  <c r="AP86" i="20"/>
  <c r="D86" i="20"/>
  <c r="BX86" i="20"/>
  <c r="AJ86" i="20"/>
  <c r="AK86" i="20"/>
  <c r="AI86" i="20"/>
  <c r="V86" i="20"/>
  <c r="CM86" i="20"/>
  <c r="BB86" i="20"/>
  <c r="CA44" i="20"/>
  <c r="I42" i="20"/>
  <c r="F86" i="20"/>
  <c r="BH86" i="20"/>
  <c r="CN86" i="20"/>
  <c r="BV34" i="20"/>
  <c r="BN86" i="20"/>
  <c r="DA86" i="20"/>
  <c r="CV86" i="20"/>
  <c r="BF86" i="20"/>
  <c r="DB86" i="20"/>
  <c r="O86" i="20"/>
  <c r="CX86" i="20"/>
  <c r="BA34" i="20"/>
  <c r="CH86" i="20"/>
  <c r="AW86" i="20"/>
  <c r="CW86" i="20"/>
  <c r="AG45" i="20"/>
  <c r="CS86" i="20"/>
  <c r="AS30" i="20"/>
  <c r="BJ86" i="20"/>
  <c r="AQ86" i="20"/>
  <c r="S86" i="20"/>
  <c r="N86" i="20"/>
  <c r="AC38" i="20"/>
  <c r="R86" i="20"/>
  <c r="Q86" i="20"/>
  <c r="G35" i="20"/>
  <c r="AR86" i="20"/>
  <c r="M36" i="20"/>
  <c r="BM42" i="20"/>
  <c r="CP86" i="20"/>
  <c r="AU32" i="20"/>
  <c r="BL48" i="20"/>
  <c r="AE46" i="20"/>
  <c r="AX86" i="20"/>
  <c r="CY86" i="20"/>
  <c r="BP86" i="20"/>
  <c r="BT86" i="20"/>
  <c r="CC46" i="20"/>
  <c r="J86" i="20"/>
  <c r="AF86" i="20"/>
  <c r="T86" i="20"/>
  <c r="AN86" i="20"/>
  <c r="CQ86" i="20"/>
  <c r="CK45" i="20"/>
  <c r="AO86" i="20"/>
  <c r="X86" i="20"/>
  <c r="L43" i="20"/>
  <c r="K31" i="20"/>
  <c r="BI43" i="20"/>
  <c r="CL86" i="20"/>
  <c r="CE32" i="20"/>
  <c r="AZ86" i="20"/>
  <c r="BY38" i="20"/>
  <c r="KB37" i="1"/>
  <c r="CG39" i="20"/>
  <c r="AU39" i="20"/>
  <c r="EX37" i="1"/>
  <c r="NG33" i="1"/>
  <c r="NF33" i="1"/>
  <c r="NI73" i="1"/>
  <c r="NJ80" i="1"/>
  <c r="BF33" i="1"/>
  <c r="EE33" i="1"/>
  <c r="DB88" i="1"/>
  <c r="CJ35" i="20"/>
  <c r="AJ35" i="20"/>
  <c r="J35" i="20"/>
  <c r="CN89" i="1"/>
  <c r="Z94" i="20"/>
  <c r="FT87" i="1"/>
  <c r="BT35" i="20"/>
  <c r="BK86" i="20"/>
  <c r="AC85" i="1"/>
  <c r="CP33" i="1"/>
  <c r="AD33" i="1"/>
  <c r="JY33" i="1"/>
  <c r="HM33" i="1"/>
  <c r="KQ88" i="1"/>
  <c r="IZ89" i="1"/>
  <c r="GG33" i="1"/>
  <c r="EC33" i="1"/>
  <c r="Q84" i="1"/>
  <c r="HU77" i="1"/>
  <c r="JJ92" i="1"/>
  <c r="ET81" i="1"/>
  <c r="LD33" i="1"/>
  <c r="FQ86" i="1"/>
  <c r="HC84" i="1"/>
  <c r="DF33" i="1"/>
  <c r="LF33" i="1"/>
  <c r="IO33" i="1"/>
  <c r="JF33" i="1"/>
  <c r="MK33" i="1"/>
  <c r="BD33" i="1"/>
  <c r="AT33" i="1"/>
  <c r="CV91" i="1"/>
  <c r="GH86" i="1"/>
  <c r="CU33" i="1"/>
  <c r="AJ87" i="1"/>
  <c r="CG80" i="1"/>
  <c r="N33" i="1"/>
  <c r="CF33" i="1"/>
  <c r="NB33" i="1"/>
  <c r="HN33" i="1"/>
  <c r="CY33" i="1"/>
  <c r="BN33" i="1"/>
  <c r="LV33" i="1"/>
  <c r="IN33" i="1"/>
  <c r="IT33" i="1"/>
  <c r="CM33" i="1"/>
  <c r="NA33" i="1"/>
  <c r="E33" i="1"/>
  <c r="K33" i="1"/>
  <c r="FN78" i="1"/>
  <c r="JM33" i="1"/>
  <c r="DA33" i="1"/>
  <c r="DT33" i="1"/>
  <c r="HB33" i="1"/>
  <c r="HA33" i="1"/>
  <c r="MR33" i="1"/>
  <c r="CB33" i="1"/>
  <c r="AO33" i="1"/>
  <c r="MQ33" i="1"/>
  <c r="LS33" i="1"/>
  <c r="MP33" i="1"/>
  <c r="AA33" i="1"/>
  <c r="DW33" i="1"/>
  <c r="KP33" i="1"/>
  <c r="MS33" i="1"/>
  <c r="FL33" i="1"/>
  <c r="AY33" i="1"/>
  <c r="GC33" i="1"/>
  <c r="BR33" i="1"/>
  <c r="BA33" i="1"/>
  <c r="LX33" i="1"/>
  <c r="Z33" i="1"/>
  <c r="LG33" i="1"/>
  <c r="BJ33" i="1"/>
  <c r="CK33" i="1"/>
  <c r="BX33" i="1"/>
  <c r="JQ33" i="1"/>
  <c r="EY75" i="1"/>
  <c r="HY73" i="1"/>
  <c r="KG33" i="1"/>
  <c r="AF76" i="1"/>
  <c r="HV33" i="1"/>
  <c r="JV33" i="1"/>
  <c r="GM33" i="1"/>
  <c r="JS33" i="1"/>
  <c r="O33" i="1"/>
  <c r="KT33" i="1"/>
  <c r="FE33" i="1"/>
  <c r="LN33" i="1"/>
  <c r="KW33" i="1"/>
  <c r="I33" i="1"/>
  <c r="BP33" i="1"/>
  <c r="KE33" i="1"/>
  <c r="JR33" i="1"/>
  <c r="LW33" i="1"/>
  <c r="BV33" i="1"/>
  <c r="EP33" i="1"/>
  <c r="IA33" i="1"/>
  <c r="MU33" i="1"/>
  <c r="EH33" i="1"/>
  <c r="DX33" i="1"/>
  <c r="HE33" i="1"/>
  <c r="IB33" i="1"/>
  <c r="EL33" i="1"/>
  <c r="LR33" i="1"/>
  <c r="P33" i="1"/>
  <c r="MI33" i="1"/>
  <c r="JL33" i="1"/>
  <c r="JD33" i="1"/>
  <c r="FS33" i="1"/>
  <c r="JE33" i="1"/>
  <c r="CE33" i="1"/>
  <c r="H33" i="1"/>
  <c r="MA33" i="1"/>
  <c r="BW33" i="1"/>
  <c r="MW33" i="1"/>
  <c r="MJ33" i="1"/>
  <c r="HH33" i="1"/>
  <c r="FA33" i="1"/>
  <c r="IQ33" i="1"/>
  <c r="JA33" i="1"/>
  <c r="HO33" i="1"/>
  <c r="DS33" i="1"/>
  <c r="NC33" i="1"/>
  <c r="DR33" i="1"/>
  <c r="HF33" i="1"/>
  <c r="DK33" i="1"/>
  <c r="KU33" i="1"/>
  <c r="DG33" i="1"/>
  <c r="HR33" i="1"/>
  <c r="IJ33" i="1"/>
  <c r="ED33" i="1"/>
  <c r="EU33" i="1"/>
  <c r="DN33" i="1"/>
  <c r="LZ33" i="1"/>
  <c r="BK33" i="1"/>
  <c r="HX33" i="1"/>
  <c r="AI33" i="1"/>
  <c r="KD33" i="1"/>
  <c r="CR33" i="1"/>
  <c r="AR33" i="1"/>
  <c r="LQ33" i="1"/>
  <c r="ES33" i="1"/>
  <c r="CW33" i="1"/>
  <c r="LL33" i="1"/>
  <c r="AH33" i="1"/>
  <c r="G73" i="1"/>
  <c r="MD33" i="1"/>
  <c r="AU33" i="1"/>
  <c r="HP33" i="1"/>
  <c r="LE33" i="1"/>
  <c r="CL33" i="1"/>
  <c r="GQ33" i="1"/>
  <c r="GL33" i="1"/>
  <c r="EN33" i="1"/>
  <c r="CD33" i="1"/>
  <c r="BU33" i="1"/>
  <c r="JX33" i="1"/>
  <c r="KR33" i="1"/>
  <c r="KX33" i="1"/>
  <c r="GU33" i="1"/>
  <c r="EK33" i="1"/>
  <c r="AV33" i="1"/>
  <c r="GF33" i="1"/>
  <c r="JC33" i="1"/>
  <c r="LB33" i="1"/>
  <c r="GO77" i="1"/>
  <c r="KY33" i="1"/>
  <c r="ML33" i="1"/>
  <c r="BT82" i="1"/>
  <c r="AX33" i="1"/>
  <c r="FP33" i="1"/>
  <c r="MN33" i="1"/>
  <c r="U33" i="1"/>
  <c r="FW33" i="1"/>
  <c r="KZ33" i="1"/>
  <c r="KS33" i="1"/>
  <c r="JI33" i="1"/>
  <c r="DL33" i="1"/>
  <c r="FB33" i="1"/>
  <c r="CC92" i="1"/>
  <c r="JZ33" i="1"/>
  <c r="AQ33" i="1"/>
  <c r="AG33" i="1"/>
  <c r="FH33" i="1"/>
  <c r="GK33" i="1"/>
  <c r="LY33" i="1"/>
  <c r="JP33" i="1"/>
  <c r="FM33" i="1"/>
  <c r="Y33" i="1"/>
  <c r="CJ33" i="1"/>
  <c r="DZ33" i="1"/>
  <c r="DE33" i="1"/>
  <c r="MF33" i="1"/>
  <c r="BG33" i="1"/>
  <c r="DU33" i="1"/>
  <c r="DH33" i="1"/>
  <c r="DQ33" i="1"/>
  <c r="FR33" i="1"/>
  <c r="JK33" i="1"/>
  <c r="HT33" i="1"/>
  <c r="AM33" i="1"/>
  <c r="FX33" i="1"/>
  <c r="D33" i="1"/>
  <c r="DM33" i="1"/>
  <c r="JO33" i="1"/>
  <c r="JB33" i="1"/>
  <c r="BB33" i="1"/>
  <c r="F33" i="1"/>
  <c r="GZ33" i="1"/>
  <c r="HS33" i="1"/>
  <c r="AB33" i="1"/>
  <c r="MH33" i="1"/>
  <c r="DD33" i="1"/>
  <c r="HZ33" i="1"/>
  <c r="MZ33" i="1"/>
  <c r="FF33" i="1"/>
  <c r="AP33" i="1"/>
  <c r="KC33" i="1"/>
  <c r="LH33" i="1"/>
  <c r="BH33" i="1"/>
  <c r="DV33" i="1"/>
  <c r="EF33" i="1"/>
  <c r="M33" i="1"/>
  <c r="GX33" i="1"/>
  <c r="EB33" i="1"/>
  <c r="EO33" i="1"/>
  <c r="LP33" i="1"/>
  <c r="AK33" i="1"/>
  <c r="CS33" i="1"/>
  <c r="KB75" i="1"/>
  <c r="MM33" i="1"/>
  <c r="HG33" i="1"/>
  <c r="AS33" i="1"/>
  <c r="KF33" i="1"/>
  <c r="FK33" i="1"/>
  <c r="FU33" i="1"/>
  <c r="BL78" i="1"/>
  <c r="EV33" i="1"/>
  <c r="S33" i="1"/>
  <c r="FJ33" i="1"/>
  <c r="KO33" i="1"/>
  <c r="FD33" i="1"/>
  <c r="T33" i="1"/>
  <c r="GY33" i="1"/>
  <c r="EJ33" i="1"/>
  <c r="MB33" i="1"/>
  <c r="IM33" i="1"/>
  <c r="GB33" i="1"/>
  <c r="BY33" i="1"/>
  <c r="HI33" i="1"/>
  <c r="LM33" i="1"/>
  <c r="CT33" i="1"/>
  <c r="KJ33" i="1"/>
  <c r="AE33" i="1"/>
  <c r="EI33" i="1"/>
  <c r="JG80" i="1"/>
  <c r="CX33" i="1"/>
  <c r="KM33" i="1"/>
  <c r="CQ33" i="1"/>
  <c r="GE33" i="1"/>
  <c r="MO33" i="1"/>
  <c r="GR33" i="1"/>
  <c r="IF33" i="1"/>
  <c r="DO33" i="1"/>
  <c r="EX33" i="1"/>
  <c r="GD33" i="1"/>
  <c r="JH33" i="1"/>
  <c r="KA33" i="1"/>
  <c r="LJ33" i="1"/>
  <c r="IW33" i="1"/>
  <c r="DJ33" i="1"/>
  <c r="GN33" i="1"/>
  <c r="IH33" i="1"/>
  <c r="GP33" i="1"/>
  <c r="BS33" i="1"/>
  <c r="IG33" i="1"/>
  <c r="DC33" i="1"/>
  <c r="EW33" i="1"/>
  <c r="IC33" i="1"/>
  <c r="LC33" i="1"/>
  <c r="MX33" i="1"/>
  <c r="ME33" i="1"/>
  <c r="FI33" i="1"/>
  <c r="KV33" i="1"/>
  <c r="LT33" i="1"/>
  <c r="BI33" i="1"/>
  <c r="FG33" i="1"/>
  <c r="GI33" i="1"/>
  <c r="IE33" i="1"/>
  <c r="EM33" i="1"/>
  <c r="HQ85" i="1"/>
  <c r="J33" i="1"/>
  <c r="GA33" i="1"/>
  <c r="LO33" i="1"/>
  <c r="AW33" i="1"/>
  <c r="JT33" i="1"/>
  <c r="AN33" i="1"/>
  <c r="IV33" i="1"/>
  <c r="HK33" i="1"/>
  <c r="GW33" i="1"/>
  <c r="AL33" i="1"/>
  <c r="DI33" i="1"/>
  <c r="JN91" i="1"/>
  <c r="CZ33" i="1"/>
  <c r="EA33" i="1"/>
  <c r="IK33" i="1"/>
  <c r="MV33" i="1"/>
  <c r="IU33" i="1"/>
  <c r="LA33" i="1"/>
  <c r="KL33" i="1"/>
  <c r="DY33" i="1"/>
  <c r="IX33" i="1"/>
  <c r="ER33" i="1"/>
  <c r="FO33" i="1"/>
  <c r="IY33" i="1"/>
  <c r="FV33" i="1"/>
  <c r="HW33" i="1"/>
  <c r="HD33" i="1"/>
  <c r="LK33" i="1"/>
  <c r="GV76" i="1"/>
  <c r="CO33" i="1"/>
  <c r="R33" i="1"/>
  <c r="FZ33" i="1"/>
  <c r="EG33" i="1"/>
  <c r="LI33" i="1"/>
  <c r="BC33" i="1"/>
  <c r="KI81" i="1"/>
  <c r="EQ33" i="1"/>
  <c r="BQ33" i="1"/>
  <c r="BO33" i="1"/>
  <c r="IP33" i="1"/>
  <c r="GS33" i="1"/>
  <c r="LU33" i="1"/>
  <c r="FY33" i="1"/>
  <c r="KH33" i="1"/>
  <c r="GJ33" i="1"/>
  <c r="JW33" i="1"/>
  <c r="FC90" i="1"/>
  <c r="KK33" i="1"/>
  <c r="C33" i="1"/>
  <c r="AZ33" i="1"/>
  <c r="MT33" i="1"/>
  <c r="BE33" i="1"/>
  <c r="BM33" i="1"/>
  <c r="EZ33" i="1"/>
  <c r="HJ74" i="1"/>
  <c r="L33" i="1"/>
  <c r="CA33" i="1"/>
  <c r="HL33" i="1"/>
  <c r="II33" i="1"/>
  <c r="KN33" i="1"/>
  <c r="ID33" i="1"/>
  <c r="CI33" i="1"/>
  <c r="W33" i="1"/>
  <c r="MC33" i="1"/>
  <c r="IS82" i="1"/>
  <c r="IR33" i="1"/>
  <c r="DP33" i="1"/>
  <c r="GT33" i="1"/>
  <c r="JU90" i="1"/>
  <c r="V74" i="1"/>
  <c r="X33" i="1"/>
  <c r="MG33" i="1"/>
  <c r="CH33" i="1"/>
  <c r="MY33" i="1"/>
  <c r="BF35" i="20"/>
  <c r="CV35" i="20"/>
  <c r="AA82" i="20"/>
  <c r="CQ35" i="20"/>
  <c r="T35" i="20"/>
  <c r="AT35" i="20"/>
  <c r="CD35" i="20"/>
  <c r="D35" i="20"/>
  <c r="E75" i="20"/>
  <c r="BV35" i="20"/>
  <c r="AQ35" i="20"/>
  <c r="BP79" i="20"/>
  <c r="BZ35" i="20"/>
  <c r="CP35" i="20"/>
  <c r="BJ35" i="20"/>
  <c r="CH35" i="20"/>
  <c r="BD35" i="20"/>
  <c r="BL35" i="20"/>
  <c r="AD35" i="20"/>
  <c r="AY80" i="20"/>
  <c r="BO87" i="20"/>
  <c r="AE93" i="20"/>
  <c r="BS35" i="20"/>
  <c r="AM35" i="20"/>
  <c r="X35" i="20"/>
  <c r="BA89" i="20"/>
  <c r="AK35" i="20"/>
  <c r="CF35" i="20"/>
  <c r="CC93" i="20"/>
  <c r="AI35" i="20"/>
  <c r="CI83" i="20"/>
  <c r="CR35" i="20"/>
  <c r="V35" i="20"/>
  <c r="AS83" i="20"/>
  <c r="CZ35" i="20"/>
  <c r="CG77" i="20"/>
  <c r="DA35" i="20"/>
  <c r="CL35" i="20"/>
  <c r="BX35" i="20"/>
  <c r="P35" i="20"/>
  <c r="CB94" i="20"/>
  <c r="G86" i="20"/>
  <c r="Q35" i="20"/>
  <c r="BH35" i="20"/>
  <c r="BY91" i="20"/>
  <c r="AN35" i="20"/>
  <c r="DC35" i="20"/>
  <c r="CN35" i="20"/>
  <c r="AG90" i="20"/>
  <c r="K87" i="20"/>
  <c r="BB35" i="20"/>
  <c r="BN35" i="20"/>
  <c r="CU35" i="20"/>
  <c r="DB35" i="20"/>
  <c r="BW84" i="20"/>
  <c r="U80" i="20"/>
  <c r="AX35" i="20"/>
  <c r="CY35" i="20"/>
  <c r="BG79" i="20"/>
  <c r="BE88" i="20"/>
  <c r="AR35" i="20"/>
  <c r="F35" i="20"/>
  <c r="W84" i="20"/>
  <c r="AB35" i="20"/>
  <c r="AL35" i="20"/>
  <c r="AH35" i="20"/>
  <c r="CT35" i="20"/>
  <c r="AO35" i="20"/>
  <c r="M89" i="20"/>
  <c r="CX35" i="20"/>
  <c r="AF35" i="20"/>
  <c r="CE92" i="20"/>
  <c r="CM35" i="20"/>
  <c r="BQ75" i="20"/>
  <c r="CW35" i="20"/>
  <c r="CK90" i="20"/>
  <c r="S35" i="20"/>
  <c r="BC35" i="20"/>
  <c r="AZ88" i="20"/>
  <c r="BM76" i="20"/>
  <c r="AW35" i="20"/>
  <c r="AP35" i="20"/>
  <c r="O35" i="20"/>
  <c r="CO35" i="20"/>
  <c r="BI78" i="20"/>
  <c r="BR35" i="20"/>
  <c r="CS35" i="20"/>
  <c r="CA82" i="20"/>
  <c r="AV92" i="20"/>
  <c r="I76" i="20"/>
  <c r="L78" i="20"/>
  <c r="N35" i="20"/>
  <c r="H35" i="20"/>
  <c r="R35" i="20"/>
  <c r="AC91" i="20"/>
  <c r="AU77" i="20"/>
  <c r="BU85" i="20"/>
  <c r="BZ83" i="1"/>
  <c r="IL83" i="1"/>
  <c r="Y85" i="20"/>
  <c r="NG35" i="1"/>
  <c r="NI35" i="1"/>
  <c r="NF84" i="1"/>
  <c r="NJ82" i="1"/>
  <c r="NH92" i="1"/>
  <c r="LY35" i="1"/>
  <c r="DC86" i="1"/>
  <c r="U35" i="1"/>
  <c r="EY89" i="1"/>
  <c r="CW37" i="20"/>
  <c r="BU77" i="20"/>
  <c r="HB92" i="1"/>
  <c r="JO85" i="1"/>
  <c r="MQ35" i="1"/>
  <c r="H84" i="1"/>
  <c r="X35" i="1"/>
  <c r="JG82" i="1"/>
  <c r="HT35" i="1"/>
  <c r="GT35" i="1"/>
  <c r="MM35" i="1"/>
  <c r="CQ35" i="1"/>
  <c r="LP35" i="1"/>
  <c r="KR35" i="1"/>
  <c r="KZ35" i="1"/>
  <c r="CT37" i="20"/>
  <c r="AB35" i="1"/>
  <c r="X37" i="20"/>
  <c r="LV35" i="1"/>
  <c r="BD35" i="1"/>
  <c r="GK35" i="1"/>
  <c r="FI35" i="1"/>
  <c r="BL87" i="1"/>
  <c r="D35" i="1"/>
  <c r="S35" i="1"/>
  <c r="FF35" i="1"/>
  <c r="FP35" i="1"/>
  <c r="KN35" i="1"/>
  <c r="M35" i="1"/>
  <c r="CA35" i="1"/>
  <c r="FY35" i="1"/>
  <c r="EP35" i="1"/>
  <c r="AJ90" i="1"/>
  <c r="KU35" i="1"/>
  <c r="JT35" i="1"/>
  <c r="BJ37" i="20"/>
  <c r="MJ35" i="1"/>
  <c r="GF35" i="1"/>
  <c r="V37" i="20"/>
  <c r="O92" i="1"/>
  <c r="D37" i="20"/>
  <c r="DN35" i="1"/>
  <c r="MA35" i="1"/>
  <c r="KQ86" i="1"/>
  <c r="CI81" i="20"/>
  <c r="EJ35" i="1"/>
  <c r="EC35" i="1"/>
  <c r="AY35" i="1"/>
  <c r="AR35" i="1"/>
  <c r="AI35" i="1"/>
  <c r="MY35" i="1"/>
  <c r="MU35" i="1"/>
  <c r="LG35" i="1"/>
  <c r="GY35" i="1"/>
  <c r="FJ35" i="1"/>
  <c r="BX35" i="1"/>
  <c r="IV35" i="1"/>
  <c r="BH35" i="1"/>
  <c r="ER35" i="1"/>
  <c r="AM35" i="1"/>
  <c r="EZ35" i="1"/>
  <c r="FW35" i="1"/>
  <c r="EU35" i="1"/>
  <c r="AU35" i="1"/>
  <c r="BC35" i="1"/>
  <c r="IO35" i="1"/>
  <c r="IY35" i="1"/>
  <c r="KB89" i="1"/>
  <c r="JC35" i="1"/>
  <c r="LX35" i="1"/>
  <c r="JH35" i="1"/>
  <c r="JX35" i="1"/>
  <c r="DJ35" i="1"/>
  <c r="IR35" i="1"/>
  <c r="BO35" i="1"/>
  <c r="BE80" i="20"/>
  <c r="AE35" i="1"/>
  <c r="IQ35" i="1"/>
  <c r="DD35" i="1"/>
  <c r="HV35" i="1"/>
  <c r="IU35" i="1"/>
  <c r="IS91" i="1"/>
  <c r="HD35" i="1"/>
  <c r="FN87" i="1"/>
  <c r="EX35" i="1"/>
  <c r="LD35" i="1"/>
  <c r="FU35" i="1"/>
  <c r="BT91" i="1"/>
  <c r="CY35" i="1"/>
  <c r="LF35" i="1"/>
  <c r="CM35" i="1"/>
  <c r="DT35" i="1"/>
  <c r="DM35" i="1"/>
  <c r="MI35" i="1"/>
  <c r="GS35" i="1"/>
  <c r="P35" i="1"/>
  <c r="AW88" i="1"/>
  <c r="L35" i="1"/>
  <c r="CF35" i="1"/>
  <c r="GQ35" i="1"/>
  <c r="DO35" i="1"/>
  <c r="FH35" i="1"/>
  <c r="HP35" i="1"/>
  <c r="GV77" i="1"/>
  <c r="EQ35" i="1"/>
  <c r="KP35" i="1"/>
  <c r="CV35" i="1"/>
  <c r="JV35" i="1"/>
  <c r="BR35" i="1"/>
  <c r="MR35" i="1"/>
  <c r="FL35" i="1"/>
  <c r="AA35" i="1"/>
  <c r="JD35" i="1"/>
  <c r="LK35" i="1"/>
  <c r="FT35" i="1"/>
  <c r="Q35" i="1"/>
  <c r="IX35" i="1"/>
  <c r="LN35" i="1"/>
  <c r="HR73" i="1"/>
  <c r="AH35" i="1"/>
  <c r="KA35" i="1"/>
  <c r="GR35" i="1"/>
  <c r="EM35" i="1"/>
  <c r="HQ35" i="1"/>
  <c r="KD35" i="1"/>
  <c r="KK35" i="1"/>
  <c r="MX35" i="1"/>
  <c r="IZ80" i="1"/>
  <c r="KF35" i="1"/>
  <c r="HS35" i="1"/>
  <c r="IN35" i="1"/>
  <c r="KL35" i="1"/>
  <c r="BA35" i="1"/>
  <c r="BY35" i="1"/>
  <c r="GN35" i="1"/>
  <c r="KW35" i="1"/>
  <c r="CE74" i="1"/>
  <c r="CO35" i="1"/>
  <c r="IW35" i="1"/>
  <c r="KY35" i="1"/>
  <c r="BW35" i="1"/>
  <c r="IM35" i="1"/>
  <c r="LS35" i="1"/>
  <c r="HZ35" i="1"/>
  <c r="HW35" i="1"/>
  <c r="AD35" i="1"/>
  <c r="AQ35" i="1"/>
  <c r="AZ35" i="1"/>
  <c r="AS35" i="1"/>
  <c r="LU35" i="1"/>
  <c r="CU85" i="1"/>
  <c r="BM35" i="1"/>
  <c r="ET79" i="1"/>
  <c r="MN35" i="1"/>
  <c r="DY35" i="1"/>
  <c r="JQ35" i="1"/>
  <c r="CW35" i="1"/>
  <c r="CR35" i="1"/>
  <c r="DS35" i="1"/>
  <c r="LI35" i="1"/>
  <c r="MS35" i="1"/>
  <c r="Z35" i="1"/>
  <c r="MB35" i="1"/>
  <c r="HA35" i="1"/>
  <c r="KE35" i="1"/>
  <c r="HO35" i="1"/>
  <c r="GI35" i="1"/>
  <c r="HL76" i="1"/>
  <c r="II35" i="1"/>
  <c r="LR35" i="1"/>
  <c r="JL35" i="1"/>
  <c r="DP35" i="1"/>
  <c r="HF35" i="1"/>
  <c r="FO35" i="1"/>
  <c r="MF35" i="1"/>
  <c r="DK35" i="1"/>
  <c r="JS35" i="1"/>
  <c r="IG35" i="1"/>
  <c r="CD35" i="1"/>
  <c r="DV35" i="1"/>
  <c r="LZ35" i="1"/>
  <c r="KS35" i="1"/>
  <c r="EI35" i="1"/>
  <c r="AN35" i="1"/>
  <c r="KO35" i="1"/>
  <c r="KV35" i="1"/>
  <c r="GW35" i="1"/>
  <c r="JE35" i="1"/>
  <c r="BV35" i="1"/>
  <c r="IF35" i="1"/>
  <c r="KM35" i="1"/>
  <c r="EB35" i="1"/>
  <c r="MG35" i="1"/>
  <c r="MP35" i="1"/>
  <c r="EH35" i="1"/>
  <c r="LH35" i="1"/>
  <c r="DU35" i="1"/>
  <c r="CI35" i="1"/>
  <c r="C35" i="1"/>
  <c r="HH35" i="1"/>
  <c r="FZ35" i="1"/>
  <c r="LT35" i="1"/>
  <c r="JM35" i="1"/>
  <c r="E35" i="1"/>
  <c r="IT35" i="1"/>
  <c r="EV35" i="1"/>
  <c r="LM35" i="1"/>
  <c r="HK35" i="1"/>
  <c r="FX35" i="1"/>
  <c r="JK35" i="1"/>
  <c r="EL35" i="1"/>
  <c r="CT35" i="1"/>
  <c r="DF35" i="1"/>
  <c r="DR35" i="1"/>
  <c r="EK35" i="1"/>
  <c r="W35" i="1"/>
  <c r="AF77" i="1"/>
  <c r="LO35" i="1"/>
  <c r="IL75" i="1"/>
  <c r="ES35" i="1"/>
  <c r="JY35" i="1"/>
  <c r="FQ35" i="1"/>
  <c r="BZ75" i="1"/>
  <c r="KI79" i="1"/>
  <c r="KT35" i="1"/>
  <c r="DZ35" i="1"/>
  <c r="BJ35" i="1"/>
  <c r="CS35" i="1"/>
  <c r="IA35" i="1"/>
  <c r="GE35" i="1"/>
  <c r="GM35" i="1"/>
  <c r="EF35" i="1"/>
  <c r="GG78" i="1"/>
  <c r="KJ35" i="1"/>
  <c r="EO35" i="1"/>
  <c r="ME35" i="1"/>
  <c r="LW35" i="1"/>
  <c r="GC35" i="1"/>
  <c r="AO35" i="1"/>
  <c r="DG35" i="1"/>
  <c r="BS35" i="1"/>
  <c r="FG35" i="1"/>
  <c r="KH35" i="1"/>
  <c r="JB35" i="1"/>
  <c r="JA35" i="1"/>
  <c r="MO35" i="1"/>
  <c r="JF35" i="1"/>
  <c r="CP35" i="1"/>
  <c r="FC35" i="1"/>
  <c r="HJ35" i="1"/>
  <c r="CX35" i="1"/>
  <c r="V76" i="1"/>
  <c r="CK35" i="1"/>
  <c r="LC35" i="1"/>
  <c r="IE35" i="1"/>
  <c r="I35" i="1"/>
  <c r="EG35" i="1"/>
  <c r="AL35" i="1"/>
  <c r="FS35" i="1"/>
  <c r="FK78" i="1"/>
  <c r="FM35" i="1"/>
  <c r="AX35" i="1"/>
  <c r="BK35" i="1"/>
  <c r="JZ35" i="1"/>
  <c r="CJ35" i="1"/>
  <c r="HY35" i="1"/>
  <c r="HC35" i="1"/>
  <c r="GB35" i="1"/>
  <c r="HM35" i="1"/>
  <c r="BP35" i="1"/>
  <c r="K35" i="1"/>
  <c r="MV35" i="1"/>
  <c r="BQ35" i="1"/>
  <c r="NB35" i="1"/>
  <c r="KX35" i="1"/>
  <c r="MD35" i="1"/>
  <c r="DH35" i="1"/>
  <c r="CZ35" i="1"/>
  <c r="HG35" i="1"/>
  <c r="ID35" i="1"/>
  <c r="MZ35" i="1"/>
  <c r="ED35" i="1"/>
  <c r="JP35" i="1"/>
  <c r="GL35" i="1"/>
  <c r="FA35" i="1"/>
  <c r="LA35" i="1"/>
  <c r="LJ35" i="1"/>
  <c r="DE35" i="1"/>
  <c r="NC35" i="1"/>
  <c r="BE35" i="1"/>
  <c r="HX35" i="1"/>
  <c r="EN35" i="1"/>
  <c r="BU35" i="1"/>
  <c r="KG35" i="1"/>
  <c r="GJ35" i="1"/>
  <c r="MW35" i="1"/>
  <c r="DW35" i="1"/>
  <c r="FD35" i="1"/>
  <c r="BB35" i="1"/>
  <c r="AG35" i="1"/>
  <c r="GP35" i="1"/>
  <c r="N35" i="1"/>
  <c r="F35" i="1"/>
  <c r="DQ35" i="1"/>
  <c r="AK35" i="1"/>
  <c r="LE35" i="1"/>
  <c r="CG35" i="1"/>
  <c r="HE35" i="1"/>
  <c r="AP35" i="1"/>
  <c r="MC35" i="1"/>
  <c r="LL35" i="1"/>
  <c r="MH35" i="1"/>
  <c r="IH35" i="1"/>
  <c r="DB35" i="1"/>
  <c r="JN35" i="1"/>
  <c r="GH35" i="1"/>
  <c r="AC73" i="1"/>
  <c r="MT35" i="1"/>
  <c r="FV90" i="1"/>
  <c r="R35" i="1"/>
  <c r="ML35" i="1"/>
  <c r="NA35" i="1"/>
  <c r="BI35" i="1"/>
  <c r="MK35" i="1"/>
  <c r="CB35" i="1"/>
  <c r="EW35" i="1"/>
  <c r="BG35" i="1"/>
  <c r="BF35" i="1"/>
  <c r="GA35" i="1"/>
  <c r="GO88" i="1"/>
  <c r="DL35" i="1"/>
  <c r="CH82" i="1"/>
  <c r="J35" i="1"/>
  <c r="JR35" i="1"/>
  <c r="JI35" i="1"/>
  <c r="IP35" i="1"/>
  <c r="HU35" i="1"/>
  <c r="GU35" i="1"/>
  <c r="BN35" i="1"/>
  <c r="AT35" i="1"/>
  <c r="IK35" i="1"/>
  <c r="G35" i="1"/>
  <c r="LB35" i="1"/>
  <c r="IJ35" i="1"/>
  <c r="AV35" i="1"/>
  <c r="DI35" i="1"/>
  <c r="LQ35" i="1"/>
  <c r="GD35" i="1"/>
  <c r="Y35" i="1"/>
  <c r="GX35" i="1"/>
  <c r="DX35" i="1"/>
  <c r="HN35" i="1"/>
  <c r="FR35" i="1"/>
  <c r="CN80" i="1"/>
  <c r="CL35" i="1"/>
  <c r="EA35" i="1"/>
  <c r="IC35" i="1"/>
  <c r="KC35" i="1"/>
  <c r="JJ74" i="1"/>
  <c r="JW35" i="1"/>
  <c r="FE35" i="1"/>
  <c r="T35" i="1"/>
  <c r="EE35" i="1"/>
  <c r="GZ35" i="1"/>
  <c r="CC35" i="1"/>
  <c r="HI35" i="1"/>
  <c r="DA35" i="1"/>
  <c r="IB35" i="1"/>
  <c r="BG90" i="20"/>
  <c r="L79" i="20"/>
  <c r="BT37" i="20"/>
  <c r="AG88" i="20"/>
  <c r="BW93" i="20"/>
  <c r="CA84" i="20"/>
  <c r="AW37" i="20"/>
  <c r="AN37" i="20"/>
  <c r="BL37" i="20"/>
  <c r="CN37" i="20"/>
  <c r="BX37" i="20"/>
  <c r="DA37" i="20"/>
  <c r="AI37" i="20"/>
  <c r="CO37" i="20"/>
  <c r="R37" i="20"/>
  <c r="AK37" i="20"/>
  <c r="CD37" i="20"/>
  <c r="AB37" i="20"/>
  <c r="P37" i="20"/>
  <c r="W93" i="20"/>
  <c r="H37" i="20"/>
  <c r="CQ37" i="20"/>
  <c r="CF37" i="20"/>
  <c r="CC87" i="20"/>
  <c r="BP37" i="20"/>
  <c r="BQ37" i="20"/>
  <c r="CV37" i="20"/>
  <c r="AS81" i="20"/>
  <c r="CP37" i="20"/>
  <c r="BA92" i="20"/>
  <c r="AA84" i="20"/>
  <c r="E86" i="20"/>
  <c r="BI79" i="20"/>
  <c r="J37" i="20"/>
  <c r="CG91" i="20"/>
  <c r="M92" i="20"/>
  <c r="CU37" i="20"/>
  <c r="N37" i="20"/>
  <c r="DC37" i="20"/>
  <c r="BM78" i="20"/>
  <c r="CL37" i="20"/>
  <c r="CY37" i="20"/>
  <c r="AH37" i="20"/>
  <c r="G94" i="20"/>
  <c r="AY89" i="20"/>
  <c r="F37" i="20"/>
  <c r="AJ37" i="20"/>
  <c r="AU91" i="20"/>
  <c r="CZ37" i="20"/>
  <c r="Z76" i="20"/>
  <c r="O37" i="20"/>
  <c r="BS37" i="20"/>
  <c r="AO37" i="20"/>
  <c r="Q90" i="20"/>
  <c r="BY82" i="20"/>
  <c r="AR37" i="20"/>
  <c r="CK88" i="20"/>
  <c r="DB37" i="20"/>
  <c r="AZ37" i="20"/>
  <c r="CB76" i="20"/>
  <c r="AL37" i="20"/>
  <c r="CX37" i="20"/>
  <c r="CR37" i="20"/>
  <c r="CS37" i="20"/>
  <c r="BH37" i="20"/>
  <c r="BN37" i="20"/>
  <c r="CH37" i="20"/>
  <c r="S37" i="20"/>
  <c r="BO75" i="20"/>
  <c r="BC37" i="20"/>
  <c r="CJ37" i="20"/>
  <c r="AX80" i="20"/>
  <c r="CM37" i="20"/>
  <c r="AF37" i="20"/>
  <c r="AT37" i="20"/>
  <c r="AC82" i="20"/>
  <c r="BZ37" i="20"/>
  <c r="BD37" i="20"/>
  <c r="AD37" i="20"/>
  <c r="AQ37" i="20"/>
  <c r="BK94" i="20"/>
  <c r="AE87" i="20"/>
  <c r="AP37" i="20"/>
  <c r="Y77" i="20"/>
  <c r="BB37" i="20"/>
  <c r="BF37" i="20"/>
  <c r="U89" i="20"/>
  <c r="T37" i="20"/>
  <c r="I78" i="20"/>
  <c r="K75" i="20"/>
  <c r="BV37" i="20"/>
  <c r="BR37" i="20"/>
  <c r="AM37" i="20"/>
  <c r="AV85" i="20"/>
  <c r="FB83" i="1"/>
  <c r="CE85" i="20"/>
  <c r="JU83" i="1"/>
  <c r="NG82" i="1"/>
  <c r="NI46" i="1"/>
  <c r="NH43" i="1"/>
  <c r="NJ35" i="1"/>
  <c r="NF82" i="1"/>
  <c r="KA82" i="1"/>
  <c r="KS82" i="1"/>
  <c r="AL82" i="1"/>
  <c r="HZ82" i="1"/>
  <c r="FD82" i="1"/>
  <c r="FH82" i="1"/>
  <c r="HS82" i="1"/>
  <c r="AF34" i="1"/>
  <c r="MO82" i="1"/>
  <c r="IO42" i="1"/>
  <c r="AW84" i="20"/>
  <c r="FX82" i="1"/>
  <c r="BJ82" i="1"/>
  <c r="KL82" i="1"/>
  <c r="HX46" i="1"/>
  <c r="FT82" i="1"/>
  <c r="LX82" i="1"/>
  <c r="BU82" i="1"/>
  <c r="K82" i="1"/>
  <c r="AU82" i="1"/>
  <c r="HW82" i="1"/>
  <c r="LR82" i="1"/>
  <c r="GP40" i="1"/>
  <c r="DP82" i="1"/>
  <c r="DU82" i="1"/>
  <c r="BE82" i="1"/>
  <c r="AT41" i="20"/>
  <c r="GI42" i="1"/>
  <c r="GQ82" i="1"/>
  <c r="O43" i="1"/>
  <c r="MC82" i="1"/>
  <c r="CF84" i="20"/>
  <c r="LF82" i="1"/>
  <c r="ER82" i="1"/>
  <c r="EN82" i="1"/>
  <c r="IX82" i="1"/>
  <c r="LH82" i="1"/>
  <c r="CG82" i="1"/>
  <c r="FA82" i="1"/>
  <c r="P82" i="1"/>
  <c r="C82" i="1"/>
  <c r="KB41" i="1"/>
  <c r="JY82" i="1"/>
  <c r="AP82" i="1"/>
  <c r="R84" i="20"/>
  <c r="EY41" i="1"/>
  <c r="CR82" i="1"/>
  <c r="IU82" i="1"/>
  <c r="MK82" i="1"/>
  <c r="HP82" i="1"/>
  <c r="HL82" i="1"/>
  <c r="KW82" i="1"/>
  <c r="R82" i="1"/>
  <c r="BV82" i="1"/>
  <c r="DB84" i="20"/>
  <c r="FP82" i="1"/>
  <c r="IQ82" i="1"/>
  <c r="BO82" i="1"/>
  <c r="GV34" i="1"/>
  <c r="HJ32" i="1"/>
  <c r="AT82" i="1"/>
  <c r="CZ82" i="1"/>
  <c r="BQ82" i="1"/>
  <c r="IY82" i="1"/>
  <c r="KP82" i="1"/>
  <c r="KM82" i="1"/>
  <c r="FC45" i="1"/>
  <c r="H46" i="1"/>
  <c r="E82" i="1"/>
  <c r="JA82" i="1"/>
  <c r="LO82" i="1"/>
  <c r="FN82" i="1"/>
  <c r="GM82" i="1"/>
  <c r="F82" i="1"/>
  <c r="CB82" i="1"/>
  <c r="BT84" i="20"/>
  <c r="CV82" i="1"/>
  <c r="CI82" i="1"/>
  <c r="LQ82" i="1"/>
  <c r="Y82" i="1"/>
  <c r="JN29" i="1"/>
  <c r="MV82" i="1"/>
  <c r="MW82" i="1"/>
  <c r="J82" i="1"/>
  <c r="DM82" i="1"/>
  <c r="LM82" i="1"/>
  <c r="EQ82" i="1"/>
  <c r="EZ82" i="1"/>
  <c r="BB82" i="1"/>
  <c r="MM82" i="1"/>
  <c r="CN38" i="1"/>
  <c r="BL82" i="1"/>
  <c r="DX82" i="1"/>
  <c r="JU39" i="1"/>
  <c r="HC43" i="1"/>
  <c r="BF82" i="1"/>
  <c r="IV82" i="1"/>
  <c r="EK82" i="1"/>
  <c r="KX82" i="1"/>
  <c r="MF82" i="1"/>
  <c r="ME82" i="1"/>
  <c r="JV82" i="1"/>
  <c r="CO82" i="1"/>
  <c r="CL82" i="1"/>
  <c r="AQ82" i="1"/>
  <c r="EB82" i="1"/>
  <c r="GB82" i="1"/>
  <c r="EJ82" i="1"/>
  <c r="JF82" i="1"/>
  <c r="DY82" i="1"/>
  <c r="BN82" i="1"/>
  <c r="Z82" i="1"/>
  <c r="U82" i="1"/>
  <c r="DS82" i="1"/>
  <c r="FK82" i="1"/>
  <c r="AM82" i="1"/>
  <c r="GL40" i="1"/>
  <c r="AW82" i="1"/>
  <c r="HR82" i="1"/>
  <c r="ET82" i="1"/>
  <c r="LB82" i="1"/>
  <c r="LA82" i="1"/>
  <c r="EL82" i="1"/>
  <c r="DO82" i="1"/>
  <c r="MZ82" i="1"/>
  <c r="CX82" i="1"/>
  <c r="I82" i="1"/>
  <c r="AA82" i="1"/>
  <c r="LL82" i="1"/>
  <c r="CP82" i="1"/>
  <c r="GU82" i="1"/>
  <c r="BP82" i="1"/>
  <c r="ML82" i="1"/>
  <c r="MA82" i="1"/>
  <c r="MN82" i="1"/>
  <c r="IE82" i="1"/>
  <c r="AI82" i="1"/>
  <c r="FL28" i="1"/>
  <c r="KE82" i="1"/>
  <c r="BD82" i="1"/>
  <c r="FQ82" i="1"/>
  <c r="EI82" i="1"/>
  <c r="KH82" i="1"/>
  <c r="BZ82" i="1"/>
  <c r="ES82" i="1"/>
  <c r="DH82" i="1"/>
  <c r="IA82" i="1"/>
  <c r="BH82" i="1"/>
  <c r="GG82" i="1"/>
  <c r="ID82" i="1"/>
  <c r="JT82" i="1"/>
  <c r="GH82" i="1"/>
  <c r="FR82" i="1"/>
  <c r="KQ44" i="1"/>
  <c r="GA82" i="1"/>
  <c r="DL82" i="1"/>
  <c r="CM82" i="1"/>
  <c r="HI82" i="1"/>
  <c r="GO82" i="1"/>
  <c r="IL27" i="1"/>
  <c r="NC82" i="1"/>
  <c r="HG82" i="1"/>
  <c r="MT82" i="1"/>
  <c r="AD82" i="1"/>
  <c r="LZ82" i="1"/>
  <c r="HN82" i="1"/>
  <c r="FF82" i="1"/>
  <c r="IS33" i="1"/>
  <c r="HV82" i="1"/>
  <c r="N82" i="1"/>
  <c r="KC82" i="1"/>
  <c r="EX82" i="1"/>
  <c r="MX82" i="1"/>
  <c r="DD82" i="1"/>
  <c r="LC82" i="1"/>
  <c r="LI82" i="1"/>
  <c r="DJ82" i="1"/>
  <c r="JW82" i="1"/>
  <c r="NB82" i="1"/>
  <c r="JX82" i="1"/>
  <c r="BC82" i="1"/>
  <c r="BK82" i="1"/>
  <c r="AE82" i="1"/>
  <c r="FO82" i="1"/>
  <c r="D82" i="1"/>
  <c r="LY82" i="1"/>
  <c r="KY82" i="1"/>
  <c r="LT82" i="1"/>
  <c r="X82" i="1"/>
  <c r="HO82" i="1"/>
  <c r="AR82" i="1"/>
  <c r="IN82" i="1"/>
  <c r="LV82" i="1"/>
  <c r="G82" i="1"/>
  <c r="LJ82" i="1"/>
  <c r="JC82" i="1"/>
  <c r="Q82" i="1"/>
  <c r="GR82" i="1"/>
  <c r="FG82" i="1"/>
  <c r="AH82" i="1"/>
  <c r="EC82" i="1"/>
  <c r="HD82" i="1"/>
  <c r="HQ31" i="1"/>
  <c r="IB82" i="1"/>
  <c r="JL82" i="1"/>
  <c r="AB82" i="1"/>
  <c r="EA82" i="1"/>
  <c r="DW82" i="1"/>
  <c r="DN82" i="1"/>
  <c r="EG82" i="1"/>
  <c r="LW82" i="1"/>
  <c r="IR82" i="1"/>
  <c r="MJ82" i="1"/>
  <c r="HE82" i="1"/>
  <c r="LE82" i="1"/>
  <c r="DG82" i="1"/>
  <c r="CU29" i="1"/>
  <c r="BM28" i="1"/>
  <c r="CW82" i="1"/>
  <c r="AX82" i="1"/>
  <c r="EF82" i="1"/>
  <c r="CA27" i="1"/>
  <c r="MS82" i="1"/>
  <c r="CD82" i="1"/>
  <c r="DB44" i="1"/>
  <c r="IZ82" i="1"/>
  <c r="AZ82" i="1"/>
  <c r="AY82" i="1"/>
  <c r="CY82" i="1"/>
  <c r="KU82" i="1"/>
  <c r="AK82" i="1"/>
  <c r="JZ82" i="1"/>
  <c r="DA82" i="1"/>
  <c r="GS82" i="1"/>
  <c r="LP82" i="1"/>
  <c r="MU82" i="1"/>
  <c r="GK82" i="1"/>
  <c r="IH82" i="1"/>
  <c r="CS82" i="1"/>
  <c r="MI82" i="1"/>
  <c r="M82" i="1"/>
  <c r="HK82" i="1"/>
  <c r="GC82" i="1"/>
  <c r="CC82" i="1"/>
  <c r="GZ82" i="1"/>
  <c r="FJ82" i="1"/>
  <c r="FI82" i="1"/>
  <c r="KT82" i="1"/>
  <c r="GY82" i="1"/>
  <c r="BI82" i="1"/>
  <c r="DF82" i="1"/>
  <c r="HB82" i="1"/>
  <c r="HA82" i="1"/>
  <c r="AG82" i="1"/>
  <c r="FW82" i="1"/>
  <c r="CK82" i="1"/>
  <c r="JK82" i="1"/>
  <c r="CH35" i="1"/>
  <c r="KV82" i="1"/>
  <c r="GJ82" i="1"/>
  <c r="DK82" i="1"/>
  <c r="IW82" i="1"/>
  <c r="DZ82" i="1"/>
  <c r="JE82" i="1"/>
  <c r="JO82" i="1"/>
  <c r="DC82" i="1"/>
  <c r="KG82" i="1"/>
  <c r="EE82" i="1"/>
  <c r="AJ30" i="1"/>
  <c r="MB82" i="1"/>
  <c r="BT33" i="1"/>
  <c r="FB82" i="1"/>
  <c r="JM82" i="1"/>
  <c r="IK82" i="1"/>
  <c r="S82" i="1"/>
  <c r="BR82" i="1"/>
  <c r="JG35" i="1"/>
  <c r="BG82" i="1"/>
  <c r="MQ82" i="1"/>
  <c r="JS82" i="1"/>
  <c r="ED82" i="1"/>
  <c r="AN82" i="1"/>
  <c r="CQ82" i="1"/>
  <c r="IG82" i="1"/>
  <c r="AO82" i="1"/>
  <c r="JB38" i="1"/>
  <c r="V82" i="1"/>
  <c r="LK82" i="1"/>
  <c r="FZ82" i="1"/>
  <c r="MR82" i="1"/>
  <c r="LU82" i="1"/>
  <c r="JR82" i="1"/>
  <c r="IM82" i="1"/>
  <c r="CF82" i="1"/>
  <c r="GW82" i="1"/>
  <c r="DT82" i="1"/>
  <c r="KR82" i="1"/>
  <c r="MY82" i="1"/>
  <c r="GF82" i="1"/>
  <c r="KN82" i="1"/>
  <c r="W32" i="1"/>
  <c r="KJ82" i="1"/>
  <c r="KK82" i="1"/>
  <c r="JI82" i="1"/>
  <c r="KD82" i="1"/>
  <c r="HF82" i="1"/>
  <c r="IC82" i="1"/>
  <c r="EO82" i="1"/>
  <c r="HT82" i="1"/>
  <c r="BY82" i="1"/>
  <c r="DI82" i="1"/>
  <c r="LG82" i="1"/>
  <c r="MD82" i="1"/>
  <c r="GT82" i="1"/>
  <c r="MH82" i="1"/>
  <c r="HH82" i="1"/>
  <c r="EV39" i="1"/>
  <c r="GE82" i="1"/>
  <c r="IP82" i="1"/>
  <c r="EU82" i="1"/>
  <c r="CT82" i="1"/>
  <c r="EW82" i="1"/>
  <c r="AC31" i="1"/>
  <c r="DR82" i="1"/>
  <c r="EP82" i="1"/>
  <c r="GX82" i="1"/>
  <c r="KF82" i="1"/>
  <c r="LD82" i="1"/>
  <c r="BW82" i="1"/>
  <c r="EM82" i="1"/>
  <c r="IT82" i="1"/>
  <c r="LS82" i="1"/>
  <c r="FM82" i="1"/>
  <c r="KO82" i="1"/>
  <c r="HM82" i="1"/>
  <c r="CJ82" i="1"/>
  <c r="JH82" i="1"/>
  <c r="DE82" i="1"/>
  <c r="DQ82" i="1"/>
  <c r="MG82" i="1"/>
  <c r="LN82" i="1"/>
  <c r="HU82" i="1"/>
  <c r="EH82" i="1"/>
  <c r="BX82" i="1"/>
  <c r="GD82" i="1"/>
  <c r="MP82" i="1"/>
  <c r="BS82" i="1"/>
  <c r="II82" i="1"/>
  <c r="JP82" i="1"/>
  <c r="FY82" i="1"/>
  <c r="JD82" i="1"/>
  <c r="L82" i="1"/>
  <c r="GN82" i="1"/>
  <c r="FE82" i="1"/>
  <c r="KI45" i="1"/>
  <c r="KZ82" i="1"/>
  <c r="FS82" i="1"/>
  <c r="T82" i="1"/>
  <c r="FV82" i="1"/>
  <c r="DV82" i="1"/>
  <c r="AS82" i="1"/>
  <c r="FU30" i="1"/>
  <c r="IJ82" i="1"/>
  <c r="JQ82" i="1"/>
  <c r="BA82" i="1"/>
  <c r="NA82" i="1"/>
  <c r="IF82" i="1"/>
  <c r="AV82" i="1"/>
  <c r="HY82" i="1"/>
  <c r="AV47" i="20"/>
  <c r="E48" i="20"/>
  <c r="AI84" i="20"/>
  <c r="BI36" i="20"/>
  <c r="CG43" i="20"/>
  <c r="Q84" i="20"/>
  <c r="CT84" i="20"/>
  <c r="CI47" i="20"/>
  <c r="T84" i="20"/>
  <c r="BC84" i="20"/>
  <c r="DA84" i="20"/>
  <c r="BF42" i="20"/>
  <c r="CO84" i="20"/>
  <c r="V84" i="20"/>
  <c r="F84" i="20"/>
  <c r="AF84" i="20"/>
  <c r="AC40" i="20"/>
  <c r="CP84" i="20"/>
  <c r="AY30" i="20"/>
  <c r="U30" i="20"/>
  <c r="CZ84" i="20"/>
  <c r="BQ48" i="20"/>
  <c r="AB84" i="20"/>
  <c r="J84" i="20"/>
  <c r="BZ84" i="20"/>
  <c r="M32" i="20"/>
  <c r="Y29" i="20"/>
  <c r="CR84" i="20"/>
  <c r="AP84" i="20"/>
  <c r="BJ84" i="20"/>
  <c r="BS84" i="20"/>
  <c r="CA37" i="20"/>
  <c r="BH84" i="20"/>
  <c r="AS84" i="20"/>
  <c r="CD84" i="20"/>
  <c r="AH84" i="20"/>
  <c r="BD84" i="20"/>
  <c r="CW84" i="20"/>
  <c r="I34" i="20"/>
  <c r="CC31" i="20"/>
  <c r="BK45" i="20"/>
  <c r="CU84" i="20"/>
  <c r="CS84" i="20"/>
  <c r="AZ84" i="20"/>
  <c r="L36" i="20"/>
  <c r="AM84" i="20"/>
  <c r="AX84" i="20"/>
  <c r="CY84" i="20"/>
  <c r="BE44" i="20"/>
  <c r="G45" i="20"/>
  <c r="DC84" i="20"/>
  <c r="CN84" i="20"/>
  <c r="BU29" i="20"/>
  <c r="AN84" i="20"/>
  <c r="N84" i="20"/>
  <c r="BN84" i="20"/>
  <c r="BP84" i="20"/>
  <c r="CH84" i="20"/>
  <c r="BB84" i="20"/>
  <c r="AU43" i="20"/>
  <c r="AA37" i="20"/>
  <c r="P84" i="20"/>
  <c r="CJ84" i="20"/>
  <c r="AD84" i="20"/>
  <c r="X84" i="20"/>
  <c r="BX84" i="20"/>
  <c r="AQ84" i="20"/>
  <c r="D84" i="20"/>
  <c r="CL84" i="20"/>
  <c r="W35" i="20"/>
  <c r="CX84" i="20"/>
  <c r="BM34" i="20"/>
  <c r="CK46" i="20"/>
  <c r="S84" i="20"/>
  <c r="AJ84" i="20"/>
  <c r="CQ84" i="20"/>
  <c r="H84" i="20"/>
  <c r="BO33" i="20"/>
  <c r="K33" i="20"/>
  <c r="BL84" i="20"/>
  <c r="AK84" i="20"/>
  <c r="AR84" i="20"/>
  <c r="BY40" i="20"/>
  <c r="BA32" i="20"/>
  <c r="O84" i="20"/>
  <c r="CV84" i="20"/>
  <c r="BR84" i="20"/>
  <c r="CM84" i="20"/>
  <c r="BV44" i="20"/>
  <c r="AO84" i="20"/>
  <c r="BG42" i="20"/>
  <c r="AG46" i="20"/>
  <c r="AE31" i="20"/>
  <c r="CE41" i="20"/>
  <c r="AL84" i="20"/>
  <c r="BW35" i="20"/>
  <c r="CE37" i="1"/>
  <c r="Z39" i="20"/>
  <c r="CB39" i="20"/>
  <c r="JJ37" i="1"/>
  <c r="NG32" i="1"/>
  <c r="NI80" i="1"/>
  <c r="NH90" i="1"/>
  <c r="NJ86" i="1"/>
  <c r="IL74" i="1"/>
  <c r="NF32" i="1"/>
  <c r="IE32" i="1"/>
  <c r="CK32" i="1"/>
  <c r="ES32" i="1"/>
  <c r="BR34" i="20"/>
  <c r="CG86" i="1"/>
  <c r="DU32" i="1"/>
  <c r="AH32" i="1"/>
  <c r="DB87" i="1"/>
  <c r="LM32" i="1"/>
  <c r="GV89" i="1"/>
  <c r="CV34" i="20"/>
  <c r="BN34" i="20"/>
  <c r="HD90" i="1"/>
  <c r="AQ34" i="20"/>
  <c r="KB88" i="1"/>
  <c r="MT32" i="1"/>
  <c r="AC79" i="20"/>
  <c r="AJ91" i="1"/>
  <c r="KQ87" i="1"/>
  <c r="BE32" i="1"/>
  <c r="HX80" i="1"/>
  <c r="BF34" i="20"/>
  <c r="EZ88" i="1"/>
  <c r="BB34" i="20"/>
  <c r="BQ82" i="20"/>
  <c r="BT34" i="20"/>
  <c r="KI85" i="1"/>
  <c r="AX83" i="20"/>
  <c r="J32" i="1"/>
  <c r="X34" i="20"/>
  <c r="FJ32" i="1"/>
  <c r="FM32" i="1"/>
  <c r="MG32" i="1"/>
  <c r="HT32" i="1"/>
  <c r="BP32" i="1"/>
  <c r="EA32" i="1"/>
  <c r="GY32" i="1"/>
  <c r="BS92" i="1"/>
  <c r="BY32" i="1"/>
  <c r="GO91" i="1"/>
  <c r="ET32" i="1"/>
  <c r="BS34" i="20"/>
  <c r="FD85" i="1"/>
  <c r="Z78" i="20"/>
  <c r="CB78" i="20"/>
  <c r="P90" i="1"/>
  <c r="AO32" i="1"/>
  <c r="JD32" i="1"/>
  <c r="EH32" i="1"/>
  <c r="AF89" i="1"/>
  <c r="KK32" i="1"/>
  <c r="JG86" i="1"/>
  <c r="GC32" i="1"/>
  <c r="MH32" i="1"/>
  <c r="EW32" i="1"/>
  <c r="LQ32" i="1"/>
  <c r="GZ32" i="1"/>
  <c r="IS92" i="1"/>
  <c r="LA32" i="1"/>
  <c r="LR32" i="1"/>
  <c r="KX32" i="1"/>
  <c r="CY32" i="1"/>
  <c r="AD32" i="1"/>
  <c r="LU32" i="1"/>
  <c r="BF32" i="1"/>
  <c r="KP32" i="1"/>
  <c r="HC32" i="1"/>
  <c r="FO32" i="1"/>
  <c r="AB32" i="1"/>
  <c r="IU32" i="1"/>
  <c r="MM32" i="1"/>
  <c r="HY32" i="1"/>
  <c r="DS32" i="1"/>
  <c r="DD32" i="1"/>
  <c r="DR32" i="1"/>
  <c r="KD32" i="1"/>
  <c r="GE32" i="1"/>
  <c r="CS32" i="1"/>
  <c r="JX32" i="1"/>
  <c r="HB32" i="1"/>
  <c r="KW32" i="1"/>
  <c r="MI32" i="1"/>
  <c r="MJ32" i="1"/>
  <c r="EI32" i="1"/>
  <c r="LZ32" i="1"/>
  <c r="MN32" i="1"/>
  <c r="BB32" i="1"/>
  <c r="Z32" i="1"/>
  <c r="MB32" i="1"/>
  <c r="IA32" i="1"/>
  <c r="GL32" i="1"/>
  <c r="FC32" i="1"/>
  <c r="FZ32" i="1"/>
  <c r="KJ32" i="1"/>
  <c r="AL32" i="1"/>
  <c r="JP32" i="1"/>
  <c r="IT32" i="1"/>
  <c r="IH32" i="1"/>
  <c r="MW32" i="1"/>
  <c r="LK32" i="1"/>
  <c r="HR32" i="1"/>
  <c r="JU75" i="1"/>
  <c r="JI32" i="1"/>
  <c r="HK32" i="1"/>
  <c r="K32" i="1"/>
  <c r="AX32" i="1"/>
  <c r="FB32" i="1"/>
  <c r="IW32" i="1"/>
  <c r="JZ32" i="1"/>
  <c r="C32" i="1"/>
  <c r="AP32" i="1"/>
  <c r="LL32" i="1"/>
  <c r="AR32" i="1"/>
  <c r="GP32" i="1"/>
  <c r="MC32" i="1"/>
  <c r="IJ32" i="1"/>
  <c r="IC32" i="1"/>
  <c r="LG32" i="1"/>
  <c r="EC32" i="1"/>
  <c r="FI32" i="1"/>
  <c r="DA32" i="1"/>
  <c r="T32" i="1"/>
  <c r="CM32" i="1"/>
  <c r="KG32" i="1"/>
  <c r="AY32" i="1"/>
  <c r="CP32" i="1"/>
  <c r="EE32" i="1"/>
  <c r="FT84" i="1"/>
  <c r="HV32" i="1"/>
  <c r="GF32" i="1"/>
  <c r="MP32" i="1"/>
  <c r="MX32" i="1"/>
  <c r="IX32" i="1"/>
  <c r="ED32" i="1"/>
  <c r="S32" i="1"/>
  <c r="LT32" i="1"/>
  <c r="IF32" i="1"/>
  <c r="CO32" i="1"/>
  <c r="LE32" i="1"/>
  <c r="MK32" i="1"/>
  <c r="BO32" i="1"/>
  <c r="IY32" i="1"/>
  <c r="CH32" i="1"/>
  <c r="CN77" i="1"/>
  <c r="GR32" i="1"/>
  <c r="GI32" i="1"/>
  <c r="DL32" i="1"/>
  <c r="CD76" i="1"/>
  <c r="O32" i="1"/>
  <c r="GH32" i="1"/>
  <c r="ML32" i="1"/>
  <c r="HW32" i="1"/>
  <c r="HA32" i="1"/>
  <c r="BW32" i="1"/>
  <c r="FE32" i="1"/>
  <c r="R32" i="1"/>
  <c r="IR32" i="1"/>
  <c r="DM32" i="1"/>
  <c r="FW32" i="1"/>
  <c r="FV32" i="1"/>
  <c r="CA74" i="1"/>
  <c r="KA32" i="1"/>
  <c r="GS32" i="1"/>
  <c r="HH32" i="1"/>
  <c r="KY32" i="1"/>
  <c r="KH32" i="1"/>
  <c r="HI32" i="1"/>
  <c r="HO32" i="1"/>
  <c r="BN32" i="1"/>
  <c r="FY32" i="1"/>
  <c r="DX32" i="1"/>
  <c r="EK32" i="1"/>
  <c r="EN32" i="1"/>
  <c r="EM32" i="1"/>
  <c r="JR32" i="1"/>
  <c r="JL32" i="1"/>
  <c r="LJ32" i="1"/>
  <c r="KU32" i="1"/>
  <c r="IO84" i="1"/>
  <c r="FS32" i="1"/>
  <c r="BI32" i="1"/>
  <c r="BX32" i="1"/>
  <c r="DT32" i="1"/>
  <c r="JE32" i="1"/>
  <c r="GW32" i="1"/>
  <c r="BV32" i="1"/>
  <c r="MQ32" i="1"/>
  <c r="HL32" i="1"/>
  <c r="JK76" i="1"/>
  <c r="BU32" i="1"/>
  <c r="GN32" i="1"/>
  <c r="G32" i="1"/>
  <c r="FG32" i="1"/>
  <c r="JS32" i="1"/>
  <c r="CU32" i="1"/>
  <c r="DK32" i="1"/>
  <c r="EX32" i="1"/>
  <c r="EF32" i="1"/>
  <c r="LN32" i="1"/>
  <c r="HP32" i="1"/>
  <c r="U32" i="1"/>
  <c r="MU32" i="1"/>
  <c r="JQ32" i="1"/>
  <c r="MF32" i="1"/>
  <c r="FA32" i="1"/>
  <c r="JN73" i="1"/>
  <c r="GK32" i="1"/>
  <c r="CV73" i="1"/>
  <c r="DH32" i="1"/>
  <c r="Y32" i="1"/>
  <c r="CC32" i="1"/>
  <c r="LH32" i="1"/>
  <c r="KF32" i="1"/>
  <c r="LY32" i="1"/>
  <c r="DW32" i="1"/>
  <c r="DJ32" i="1"/>
  <c r="FH32" i="1"/>
  <c r="LD32" i="1"/>
  <c r="JH32" i="1"/>
  <c r="AE32" i="1"/>
  <c r="CB32" i="1"/>
  <c r="D32" i="1"/>
  <c r="F32" i="1"/>
  <c r="JB32" i="1"/>
  <c r="KV32" i="1"/>
  <c r="DQ32" i="1"/>
  <c r="H80" i="1"/>
  <c r="EL32" i="1"/>
  <c r="CW32" i="1"/>
  <c r="ER32" i="1"/>
  <c r="FU32" i="1"/>
  <c r="EQ32" i="1"/>
  <c r="ID32" i="1"/>
  <c r="DN32" i="1"/>
  <c r="DO32" i="1"/>
  <c r="JY32" i="1"/>
  <c r="BC32" i="1"/>
  <c r="JO32" i="1"/>
  <c r="FF32" i="1"/>
  <c r="HU32" i="1"/>
  <c r="GD32" i="1"/>
  <c r="N32" i="1"/>
  <c r="AS32" i="1"/>
  <c r="AN32" i="1"/>
  <c r="LW32" i="1"/>
  <c r="CI32" i="1"/>
  <c r="FK81" i="1"/>
  <c r="FN79" i="1"/>
  <c r="AW32" i="1"/>
  <c r="LS32" i="1"/>
  <c r="AG32" i="1"/>
  <c r="CE32" i="1"/>
  <c r="BG32" i="1"/>
  <c r="GT32" i="1"/>
  <c r="GX32" i="1"/>
  <c r="KO32" i="1"/>
  <c r="LC32" i="1"/>
  <c r="BM32" i="1"/>
  <c r="AZ32" i="1"/>
  <c r="LX32" i="1"/>
  <c r="GU32" i="1"/>
  <c r="W82" i="1"/>
  <c r="DF32" i="1"/>
  <c r="KT32" i="1"/>
  <c r="MR32" i="1"/>
  <c r="II32" i="1"/>
  <c r="BL79" i="1"/>
  <c r="GM32" i="1"/>
  <c r="DC32" i="1"/>
  <c r="DE32" i="1"/>
  <c r="BA32" i="1"/>
  <c r="MY32" i="1"/>
  <c r="MS32" i="1"/>
  <c r="HS32" i="1"/>
  <c r="LF32" i="1"/>
  <c r="IP32" i="1"/>
  <c r="BR32" i="1"/>
  <c r="JF32" i="1"/>
  <c r="IM32" i="1"/>
  <c r="DV32" i="1"/>
  <c r="CR32" i="1"/>
  <c r="JM32" i="1"/>
  <c r="KM32" i="1"/>
  <c r="MD32" i="1"/>
  <c r="L32" i="1"/>
  <c r="JJ32" i="1"/>
  <c r="GG81" i="1"/>
  <c r="BH32" i="1"/>
  <c r="FX32" i="1"/>
  <c r="M32" i="1"/>
  <c r="CL32" i="1"/>
  <c r="GJ32" i="1"/>
  <c r="BT32" i="1"/>
  <c r="JC32" i="1"/>
  <c r="GB32" i="1"/>
  <c r="EY32" i="1"/>
  <c r="JW32" i="1"/>
  <c r="MA32" i="1"/>
  <c r="NA32" i="1"/>
  <c r="CT32" i="1"/>
  <c r="FR32" i="1"/>
  <c r="AM32" i="1"/>
  <c r="KL32" i="1"/>
  <c r="IN32" i="1"/>
  <c r="KE32" i="1"/>
  <c r="E32" i="1"/>
  <c r="AA32" i="1"/>
  <c r="LP32" i="1"/>
  <c r="KZ32" i="1"/>
  <c r="EB32" i="1"/>
  <c r="NB32" i="1"/>
  <c r="IZ77" i="1"/>
  <c r="EP32" i="1"/>
  <c r="JT32" i="1"/>
  <c r="BQ32" i="1"/>
  <c r="GQ32" i="1"/>
  <c r="IG32" i="1"/>
  <c r="BJ32" i="1"/>
  <c r="KN32" i="1"/>
  <c r="IB32" i="1"/>
  <c r="MO32" i="1"/>
  <c r="FP32" i="1"/>
  <c r="LV32" i="1"/>
  <c r="DY32" i="1"/>
  <c r="BZ32" i="1"/>
  <c r="EV32" i="1"/>
  <c r="AI32" i="1"/>
  <c r="AQ32" i="1"/>
  <c r="MZ32" i="1"/>
  <c r="JV32" i="1"/>
  <c r="FQ32" i="1"/>
  <c r="HE32" i="1"/>
  <c r="DI32" i="1"/>
  <c r="IQ32" i="1"/>
  <c r="DP32" i="1"/>
  <c r="KC32" i="1"/>
  <c r="KR32" i="1"/>
  <c r="CZ32" i="1"/>
  <c r="Q32" i="1"/>
  <c r="JA32" i="1"/>
  <c r="HZ32" i="1"/>
  <c r="X32" i="1"/>
  <c r="I32" i="1"/>
  <c r="AV32" i="1"/>
  <c r="NC32" i="1"/>
  <c r="CX32" i="1"/>
  <c r="ME32" i="1"/>
  <c r="IV32" i="1"/>
  <c r="KS32" i="1"/>
  <c r="CF32" i="1"/>
  <c r="CJ32" i="1"/>
  <c r="HG32" i="1"/>
  <c r="HJ82" i="1"/>
  <c r="LO32" i="1"/>
  <c r="BK32" i="1"/>
  <c r="AK32" i="1"/>
  <c r="CQ32" i="1"/>
  <c r="EO32" i="1"/>
  <c r="EU75" i="1"/>
  <c r="DZ32" i="1"/>
  <c r="LB32" i="1"/>
  <c r="HM32" i="1"/>
  <c r="GA32" i="1"/>
  <c r="AU32" i="1"/>
  <c r="EJ32" i="1"/>
  <c r="HF32" i="1"/>
  <c r="BD32" i="1"/>
  <c r="HN32" i="1"/>
  <c r="MV32" i="1"/>
  <c r="FL32" i="1"/>
  <c r="DG32" i="1"/>
  <c r="V32" i="1"/>
  <c r="IK32" i="1"/>
  <c r="LI32" i="1"/>
  <c r="EG32" i="1"/>
  <c r="AT32" i="1"/>
  <c r="AP34" i="20"/>
  <c r="AV87" i="20"/>
  <c r="I84" i="20"/>
  <c r="BH34" i="20"/>
  <c r="R34" i="20"/>
  <c r="BV86" i="20"/>
  <c r="BW94" i="20"/>
  <c r="P34" i="20"/>
  <c r="CS34" i="20"/>
  <c r="AD34" i="20"/>
  <c r="H34" i="20"/>
  <c r="CW34" i="20"/>
  <c r="AM34" i="20"/>
  <c r="AW34" i="20"/>
  <c r="BC34" i="20"/>
  <c r="DC34" i="20"/>
  <c r="V34" i="20"/>
  <c r="CQ34" i="20"/>
  <c r="BJ34" i="20"/>
  <c r="AI34" i="20"/>
  <c r="BE83" i="20"/>
  <c r="O34" i="20"/>
  <c r="CC75" i="20"/>
  <c r="BP34" i="20"/>
  <c r="BM84" i="20"/>
  <c r="CP34" i="20"/>
  <c r="CK89" i="20"/>
  <c r="M93" i="20"/>
  <c r="DB34" i="20"/>
  <c r="AA88" i="20"/>
  <c r="BY79" i="20"/>
  <c r="BX34" i="20"/>
  <c r="AG89" i="20"/>
  <c r="BG93" i="20"/>
  <c r="J34" i="20"/>
  <c r="AT77" i="20"/>
  <c r="CY34" i="20"/>
  <c r="W94" i="20"/>
  <c r="BU76" i="20"/>
  <c r="CL34" i="20"/>
  <c r="BZ34" i="20"/>
  <c r="CO34" i="20"/>
  <c r="AR34" i="20"/>
  <c r="AF34" i="20"/>
  <c r="AN34" i="20"/>
  <c r="BD34" i="20"/>
  <c r="AO34" i="20"/>
  <c r="AZ34" i="20"/>
  <c r="BL34" i="20"/>
  <c r="D34" i="20"/>
  <c r="Y76" i="20"/>
  <c r="CJ34" i="20"/>
  <c r="N34" i="20"/>
  <c r="BA86" i="20"/>
  <c r="Q34" i="20"/>
  <c r="AH34" i="20"/>
  <c r="CF34" i="20"/>
  <c r="CH34" i="20"/>
  <c r="BK92" i="20"/>
  <c r="F34" i="20"/>
  <c r="CI87" i="20"/>
  <c r="BI91" i="20"/>
  <c r="U81" i="20"/>
  <c r="L91" i="20"/>
  <c r="E82" i="20"/>
  <c r="AK34" i="20"/>
  <c r="CN34" i="20"/>
  <c r="CU34" i="20"/>
  <c r="CG90" i="20"/>
  <c r="CR34" i="20"/>
  <c r="AJ34" i="20"/>
  <c r="AB34" i="20"/>
  <c r="CZ34" i="20"/>
  <c r="CT34" i="20"/>
  <c r="AU90" i="20"/>
  <c r="CA88" i="20"/>
  <c r="AE75" i="20"/>
  <c r="AY81" i="20"/>
  <c r="DA34" i="20"/>
  <c r="G92" i="20"/>
  <c r="CE77" i="20"/>
  <c r="CM34" i="20"/>
  <c r="AL34" i="20"/>
  <c r="T34" i="20"/>
  <c r="CD34" i="20"/>
  <c r="AS34" i="20"/>
  <c r="S34" i="20"/>
  <c r="CX34" i="20"/>
  <c r="BO85" i="20"/>
  <c r="K85" i="20"/>
  <c r="HQ83" i="1"/>
  <c r="AC83" i="1"/>
  <c r="NG83" i="1"/>
  <c r="DR83" i="1"/>
  <c r="EF83" i="1"/>
  <c r="CE36" i="1"/>
  <c r="FX83" i="1"/>
  <c r="JM83" i="1"/>
  <c r="FO83" i="1"/>
  <c r="IQ83" i="1"/>
  <c r="IO28" i="1"/>
  <c r="MC83" i="1"/>
  <c r="IS29" i="1"/>
  <c r="ER83" i="1"/>
  <c r="IN83" i="1"/>
  <c r="DQ83" i="1"/>
  <c r="AM83" i="1"/>
  <c r="Q83" i="1"/>
  <c r="FN83" i="1"/>
  <c r="W83" i="1"/>
  <c r="GB83" i="1"/>
  <c r="MG83" i="1"/>
  <c r="LJ83" i="1"/>
  <c r="HC27" i="1"/>
  <c r="IC83" i="1"/>
  <c r="MI83" i="1"/>
  <c r="E32" i="20"/>
  <c r="J85" i="20"/>
  <c r="X85" i="20"/>
  <c r="BX85" i="20"/>
  <c r="AK85" i="20"/>
  <c r="G83" i="1"/>
  <c r="JH83" i="1"/>
  <c r="AV83" i="1"/>
  <c r="DS83" i="1"/>
  <c r="HL83" i="1"/>
  <c r="JR83" i="1"/>
  <c r="CL83" i="1"/>
  <c r="IB83" i="1"/>
  <c r="CC83" i="1"/>
  <c r="KK83" i="1"/>
  <c r="F83" i="1"/>
  <c r="BP83" i="1"/>
  <c r="CH46" i="1"/>
  <c r="EC83" i="1"/>
  <c r="MK83" i="1"/>
  <c r="BJ83" i="1"/>
  <c r="AI83" i="1"/>
  <c r="KG83" i="1"/>
  <c r="BU35" i="20"/>
  <c r="ML83" i="1"/>
  <c r="JL83" i="1"/>
  <c r="EU83" i="1"/>
  <c r="LC83" i="1"/>
  <c r="JU35" i="1"/>
  <c r="HJ43" i="1"/>
  <c r="CF85" i="20"/>
  <c r="CJ85" i="20"/>
  <c r="AE36" i="20"/>
  <c r="T85" i="20"/>
  <c r="BB85" i="20"/>
  <c r="BP85" i="20"/>
  <c r="BM45" i="20"/>
  <c r="AI85" i="20"/>
  <c r="HK83" i="1"/>
  <c r="KS83" i="1"/>
  <c r="BJ85" i="20"/>
  <c r="JX83" i="1"/>
  <c r="D83" i="1"/>
  <c r="IL33" i="1"/>
  <c r="FA83" i="1"/>
  <c r="HM83" i="1"/>
  <c r="M83" i="1"/>
  <c r="BR83" i="1"/>
  <c r="BT83" i="1"/>
  <c r="AP83" i="1"/>
  <c r="CM83" i="1"/>
  <c r="GM83" i="1"/>
  <c r="V43" i="1"/>
  <c r="FS83" i="1"/>
  <c r="IT83" i="1"/>
  <c r="HW83" i="1"/>
  <c r="ET41" i="1"/>
  <c r="HE83" i="1"/>
  <c r="JO83" i="1"/>
  <c r="EX38" i="1"/>
  <c r="IV83" i="1"/>
  <c r="IH83" i="1"/>
  <c r="MW83" i="1"/>
  <c r="CX83" i="1"/>
  <c r="HS83" i="1"/>
  <c r="BN85" i="20"/>
  <c r="CY85" i="20"/>
  <c r="CZ85" i="20"/>
  <c r="BW31" i="20"/>
  <c r="BT85" i="20"/>
  <c r="FI83" i="1"/>
  <c r="CR85" i="20"/>
  <c r="AG83" i="1"/>
  <c r="HF83" i="1"/>
  <c r="NF83" i="1"/>
  <c r="DJ83" i="1"/>
  <c r="KF83" i="1"/>
  <c r="EJ83" i="1"/>
  <c r="CQ83" i="1"/>
  <c r="HR83" i="1"/>
  <c r="IA83" i="1"/>
  <c r="FF83" i="1"/>
  <c r="BN42" i="1"/>
  <c r="GR83" i="1"/>
  <c r="FB35" i="1"/>
  <c r="DM83" i="1"/>
  <c r="AD83" i="1"/>
  <c r="GU83" i="1"/>
  <c r="LT83" i="1"/>
  <c r="P85" i="20"/>
  <c r="BG83" i="1"/>
  <c r="GV83" i="1"/>
  <c r="IP83" i="1"/>
  <c r="EA83" i="1"/>
  <c r="IK83" i="1"/>
  <c r="GF83" i="1"/>
  <c r="CT83" i="1"/>
  <c r="W31" i="20"/>
  <c r="CN85" i="20"/>
  <c r="AX85" i="20"/>
  <c r="Q46" i="20"/>
  <c r="BA33" i="20"/>
  <c r="AH40" i="1"/>
  <c r="JN83" i="1"/>
  <c r="GA83" i="1"/>
  <c r="NI30" i="1"/>
  <c r="EG83" i="1"/>
  <c r="LG83" i="1"/>
  <c r="AO83" i="1"/>
  <c r="IX83" i="1"/>
  <c r="KB38" i="1"/>
  <c r="JQ83" i="1"/>
  <c r="GJ83" i="1"/>
  <c r="JI83" i="1"/>
  <c r="MU83" i="1"/>
  <c r="IR83" i="1"/>
  <c r="LN83" i="1"/>
  <c r="GO44" i="1"/>
  <c r="MA83" i="1"/>
  <c r="C83" i="1"/>
  <c r="MY83" i="1"/>
  <c r="LL83" i="1"/>
  <c r="MZ83" i="1"/>
  <c r="BE83" i="1"/>
  <c r="MJ83" i="1"/>
  <c r="EP83" i="1"/>
  <c r="GS83" i="1"/>
  <c r="AZ85" i="20"/>
  <c r="CU85" i="20"/>
  <c r="G29" i="20"/>
  <c r="AQ85" i="20"/>
  <c r="BV30" i="20"/>
  <c r="BR85" i="20"/>
  <c r="JK83" i="1"/>
  <c r="CD85" i="20"/>
  <c r="AL83" i="1"/>
  <c r="CA83" i="1"/>
  <c r="X83" i="1"/>
  <c r="CN39" i="1"/>
  <c r="GZ83" i="1"/>
  <c r="U83" i="1"/>
  <c r="I30" i="1"/>
  <c r="DU83" i="1"/>
  <c r="HQ32" i="1"/>
  <c r="LX83" i="1"/>
  <c r="DK83" i="1"/>
  <c r="BB83" i="1"/>
  <c r="LH83" i="1"/>
  <c r="LO83" i="1"/>
  <c r="KA83" i="1"/>
  <c r="LS83" i="1"/>
  <c r="CY83" i="1"/>
  <c r="DL83" i="1"/>
  <c r="JC83" i="1"/>
  <c r="KE83" i="1"/>
  <c r="HT83" i="1"/>
  <c r="AB85" i="20"/>
  <c r="BD85" i="20"/>
  <c r="CO85" i="20"/>
  <c r="U44" i="20"/>
  <c r="CV85" i="20"/>
  <c r="F85" i="20"/>
  <c r="CG40" i="20"/>
  <c r="BL85" i="20"/>
  <c r="AR85" i="20"/>
  <c r="K83" i="1"/>
  <c r="S83" i="1"/>
  <c r="AF85" i="20"/>
  <c r="NJ46" i="1"/>
  <c r="AE83" i="1"/>
  <c r="HV83" i="1"/>
  <c r="FG83" i="1"/>
  <c r="DW83" i="1"/>
  <c r="MD83" i="1"/>
  <c r="JY83" i="1"/>
  <c r="HG83" i="1"/>
  <c r="LU83" i="1"/>
  <c r="EH83" i="1"/>
  <c r="KR83" i="1"/>
  <c r="GY83" i="1"/>
  <c r="CO83" i="1"/>
  <c r="KZ83" i="1"/>
  <c r="EQ83" i="1"/>
  <c r="IZ83" i="1"/>
  <c r="LP83" i="1"/>
  <c r="JS83" i="1"/>
  <c r="NC83" i="1"/>
  <c r="JT83" i="1"/>
  <c r="HU83" i="1"/>
  <c r="FT31" i="1"/>
  <c r="FM42" i="1"/>
  <c r="MR83" i="1"/>
  <c r="DY83" i="1"/>
  <c r="EO83" i="1"/>
  <c r="BS85" i="20"/>
  <c r="BK29" i="20"/>
  <c r="CL85" i="20"/>
  <c r="R85" i="20"/>
  <c r="BE30" i="20"/>
  <c r="Y35" i="20"/>
  <c r="AD85" i="20"/>
  <c r="DG83" i="1"/>
  <c r="N85" i="20"/>
  <c r="CJ83" i="1"/>
  <c r="AF83" i="1"/>
  <c r="HA83" i="1"/>
  <c r="IG83" i="1"/>
  <c r="NB83" i="1"/>
  <c r="IE83" i="1"/>
  <c r="DA83" i="1"/>
  <c r="GK83" i="1"/>
  <c r="HO83" i="1"/>
  <c r="O27" i="1"/>
  <c r="LK83" i="1"/>
  <c r="KC83" i="1"/>
  <c r="AJ83" i="1"/>
  <c r="CU34" i="1"/>
  <c r="EK83" i="1"/>
  <c r="KV83" i="1"/>
  <c r="KY83" i="1"/>
  <c r="H83" i="1"/>
  <c r="KO83" i="1"/>
  <c r="GW40" i="1"/>
  <c r="HY83" i="1"/>
  <c r="FU83" i="1"/>
  <c r="GD83" i="1"/>
  <c r="J83" i="1"/>
  <c r="FP83" i="1"/>
  <c r="O85" i="20"/>
  <c r="BZ85" i="20"/>
  <c r="K34" i="20"/>
  <c r="M33" i="20"/>
  <c r="BY41" i="20"/>
  <c r="LD83" i="1"/>
  <c r="FK83" i="1"/>
  <c r="AL85" i="20"/>
  <c r="ME83" i="1"/>
  <c r="E83" i="1"/>
  <c r="MM83" i="1"/>
  <c r="CI83" i="1"/>
  <c r="AA83" i="1"/>
  <c r="KN83" i="1"/>
  <c r="MV83" i="1"/>
  <c r="HZ83" i="1"/>
  <c r="FL83" i="1"/>
  <c r="CK83" i="1"/>
  <c r="HP83" i="1"/>
  <c r="Z83" i="1"/>
  <c r="BW83" i="1"/>
  <c r="MF83" i="1"/>
  <c r="CD83" i="1"/>
  <c r="LZ83" i="1"/>
  <c r="BX83" i="1"/>
  <c r="LV83" i="1"/>
  <c r="GP83" i="1"/>
  <c r="AN83" i="1"/>
  <c r="GL83" i="1"/>
  <c r="MX83" i="1"/>
  <c r="FH83" i="1"/>
  <c r="KJ83" i="1"/>
  <c r="CI43" i="20"/>
  <c r="CA48" i="20"/>
  <c r="AM85" i="20"/>
  <c r="CX85" i="20"/>
  <c r="CE37" i="20"/>
  <c r="DD83" i="1"/>
  <c r="HN83" i="1"/>
  <c r="AK31" i="1"/>
  <c r="AP85" i="20"/>
  <c r="EE83" i="1"/>
  <c r="EI83" i="1"/>
  <c r="EB83" i="1"/>
  <c r="HH83" i="1"/>
  <c r="IJ83" i="1"/>
  <c r="HB83" i="1"/>
  <c r="BL83" i="1"/>
  <c r="GG83" i="1"/>
  <c r="LE83" i="1"/>
  <c r="BM83" i="1"/>
  <c r="CZ83" i="1"/>
  <c r="FW83" i="1"/>
  <c r="FY83" i="1"/>
  <c r="KU83" i="1"/>
  <c r="HD83" i="1"/>
  <c r="HX30" i="1"/>
  <c r="GX83" i="1"/>
  <c r="JJ36" i="1"/>
  <c r="CR83" i="1"/>
  <c r="FV83" i="1"/>
  <c r="BQ32" i="20"/>
  <c r="AB83" i="1"/>
  <c r="FJ83" i="1"/>
  <c r="IF83" i="1"/>
  <c r="MP83" i="1"/>
  <c r="NA83" i="1"/>
  <c r="L42" i="20"/>
  <c r="AC41" i="20"/>
  <c r="AO85" i="20"/>
  <c r="H85" i="20"/>
  <c r="AA48" i="20"/>
  <c r="CB38" i="20"/>
  <c r="CW85" i="20"/>
  <c r="KQ45" i="1"/>
  <c r="FZ83" i="1"/>
  <c r="CF83" i="1"/>
  <c r="FR83" i="1"/>
  <c r="DX83" i="1"/>
  <c r="DH83" i="1"/>
  <c r="MO83" i="1"/>
  <c r="AX44" i="1"/>
  <c r="KL83" i="1"/>
  <c r="AC32" i="1"/>
  <c r="DB45" i="1"/>
  <c r="BY83" i="1"/>
  <c r="T83" i="1"/>
  <c r="BS29" i="1"/>
  <c r="AY83" i="1"/>
  <c r="LF83" i="1"/>
  <c r="P83" i="1"/>
  <c r="DV83" i="1"/>
  <c r="JF83" i="1"/>
  <c r="EV83" i="1"/>
  <c r="Y83" i="1"/>
  <c r="DT83" i="1"/>
  <c r="DC83" i="1"/>
  <c r="AW83" i="1"/>
  <c r="GN83" i="1"/>
  <c r="LB83" i="1"/>
  <c r="CG83" i="1"/>
  <c r="BK83" i="1"/>
  <c r="BF83" i="1"/>
  <c r="BH85" i="20"/>
  <c r="BI42" i="20"/>
  <c r="CC36" i="20"/>
  <c r="DB85" i="20"/>
  <c r="D85" i="20"/>
  <c r="S85" i="20"/>
  <c r="AJ85" i="20"/>
  <c r="R83" i="1"/>
  <c r="JE83" i="1"/>
  <c r="LR83" i="1"/>
  <c r="KH83" i="1"/>
  <c r="IU83" i="1"/>
  <c r="IM83" i="1"/>
  <c r="EZ83" i="1"/>
  <c r="JD83" i="1"/>
  <c r="FE83" i="1"/>
  <c r="MS83" i="1"/>
  <c r="KI41" i="1"/>
  <c r="KW83" i="1"/>
  <c r="JG46" i="1"/>
  <c r="GH28" i="1"/>
  <c r="IW83" i="1"/>
  <c r="AU83" i="1"/>
  <c r="GE83" i="1"/>
  <c r="BV83" i="1"/>
  <c r="ED83" i="1"/>
  <c r="GC83" i="1"/>
  <c r="EY83" i="1"/>
  <c r="JP34" i="1"/>
  <c r="DE83" i="1"/>
  <c r="JV83" i="1"/>
  <c r="ID83" i="1"/>
  <c r="AS83" i="1"/>
  <c r="GQ83" i="1"/>
  <c r="I45" i="20"/>
  <c r="AW85" i="20"/>
  <c r="AN85" i="20"/>
  <c r="CH85" i="20"/>
  <c r="DA85" i="20"/>
  <c r="AS43" i="20"/>
  <c r="KM83" i="1"/>
  <c r="KP83" i="1"/>
  <c r="BQ83" i="1"/>
  <c r="AT83" i="1"/>
  <c r="CS83" i="1"/>
  <c r="MH83" i="1"/>
  <c r="CT85" i="20"/>
  <c r="IY83" i="1"/>
  <c r="II83" i="1"/>
  <c r="LM83" i="1"/>
  <c r="DI83" i="1"/>
  <c r="EW83" i="1"/>
  <c r="GI83" i="1"/>
  <c r="AQ83" i="1"/>
  <c r="LY83" i="1"/>
  <c r="JA39" i="1"/>
  <c r="JB83" i="1"/>
  <c r="LW83" i="1"/>
  <c r="MQ83" i="1"/>
  <c r="BH83" i="1"/>
  <c r="EL83" i="1"/>
  <c r="N83" i="1"/>
  <c r="BA83" i="1"/>
  <c r="LQ83" i="1"/>
  <c r="BZ33" i="1"/>
  <c r="KX83" i="1"/>
  <c r="GT83" i="1"/>
  <c r="EN83" i="1"/>
  <c r="FC83" i="1"/>
  <c r="BI83" i="1"/>
  <c r="BU83" i="1"/>
  <c r="HI83" i="1"/>
  <c r="Z38" i="20"/>
  <c r="BG46" i="20"/>
  <c r="AY44" i="20"/>
  <c r="CP85" i="20"/>
  <c r="BO34" i="20"/>
  <c r="CQ85" i="20"/>
  <c r="BC85" i="20"/>
  <c r="MB83" i="1"/>
  <c r="MN83" i="1"/>
  <c r="BO83" i="1"/>
  <c r="AT85" i="20"/>
  <c r="L83" i="1"/>
  <c r="AH85" i="20"/>
  <c r="DN83" i="1"/>
  <c r="KT83" i="1"/>
  <c r="MT83" i="1"/>
  <c r="FQ83" i="1"/>
  <c r="AZ83" i="1"/>
  <c r="ES83" i="1"/>
  <c r="DF83" i="1"/>
  <c r="DZ83" i="1"/>
  <c r="CW83" i="1"/>
  <c r="JW83" i="1"/>
  <c r="EM83" i="1"/>
  <c r="CB83" i="1"/>
  <c r="LA83" i="1"/>
  <c r="DO83" i="1"/>
  <c r="LI83" i="1"/>
  <c r="FD83" i="1"/>
  <c r="AR83" i="1"/>
  <c r="KD83" i="1"/>
  <c r="BD83" i="1"/>
  <c r="DP83" i="1"/>
  <c r="BC83" i="1"/>
  <c r="CV83" i="1"/>
  <c r="BF85" i="20"/>
  <c r="DC85" i="20"/>
  <c r="CS85" i="20"/>
  <c r="CM85" i="20"/>
  <c r="CK47" i="20"/>
  <c r="AV37" i="20"/>
  <c r="V85" i="20"/>
  <c r="JZ83" i="1"/>
  <c r="CP83" i="1"/>
  <c r="AG47" i="20"/>
</calcChain>
</file>

<file path=xl/sharedStrings.xml><?xml version="1.0" encoding="utf-8"?>
<sst xmlns="http://schemas.openxmlformats.org/spreadsheetml/2006/main" count="12242" uniqueCount="1611">
  <si>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</si>
  <si>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</si>
  <si>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</si>
  <si>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</si>
  <si>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</si>
  <si>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</si>
  <si>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</si>
  <si>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</si>
  <si>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</si>
  <si>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</si>
  <si>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</si>
  <si>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</si>
  <si>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</si>
  <si>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</si>
  <si>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</si>
  <si>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</si>
  <si>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</si>
  <si>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</si>
  <si>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</si>
  <si>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</si>
  <si>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Wk</t>
  </si>
  <si>
    <t>Day</t>
  </si>
  <si>
    <t>Date</t>
  </si>
  <si>
    <t>Time</t>
  </si>
  <si>
    <t>Home</t>
  </si>
  <si>
    <t>xG</t>
  </si>
  <si>
    <t>Score</t>
  </si>
  <si>
    <t>Away</t>
  </si>
  <si>
    <t>Attendance</t>
  </si>
  <si>
    <t>Venue</t>
  </si>
  <si>
    <t>Referee</t>
  </si>
  <si>
    <t>Match Report</t>
  </si>
  <si>
    <t>Notes</t>
  </si>
  <si>
    <t>Fri</t>
  </si>
  <si>
    <t>Crystal Palace</t>
  </si>
  <si>
    <t>0–2</t>
  </si>
  <si>
    <t>Arsenal</t>
  </si>
  <si>
    <t>Selhurst Park</t>
  </si>
  <si>
    <t>Anthony Taylor</t>
  </si>
  <si>
    <t>Sat</t>
  </si>
  <si>
    <t>Fulham</t>
  </si>
  <si>
    <t>2–2</t>
  </si>
  <si>
    <t>Liverpool</t>
  </si>
  <si>
    <t>Craven Cottage</t>
  </si>
  <si>
    <t>Andy Madley</t>
  </si>
  <si>
    <t>Tottenham</t>
  </si>
  <si>
    <t>4–1</t>
  </si>
  <si>
    <t>Southampton</t>
  </si>
  <si>
    <t>Tottenham Hotspur Stadium</t>
  </si>
  <si>
    <t>Andre Marriner</t>
  </si>
  <si>
    <t>Newcastle Utd</t>
  </si>
  <si>
    <t>2–0</t>
  </si>
  <si>
    <t>Nott'ham Forest</t>
  </si>
  <si>
    <t>St James' Park</t>
  </si>
  <si>
    <t>Simon Hooper</t>
  </si>
  <si>
    <t>Leeds United</t>
  </si>
  <si>
    <t>2–1</t>
  </si>
  <si>
    <t>Wolves</t>
  </si>
  <si>
    <t>Elland Road</t>
  </si>
  <si>
    <t>Robert Jones</t>
  </si>
  <si>
    <t>Bournemouth</t>
  </si>
  <si>
    <t>Aston Villa</t>
  </si>
  <si>
    <t>Vitality Stadium</t>
  </si>
  <si>
    <t>Peter Bankes</t>
  </si>
  <si>
    <t>Everton</t>
  </si>
  <si>
    <t>0–1</t>
  </si>
  <si>
    <t>Chelsea</t>
  </si>
  <si>
    <t>Craig Pawson</t>
  </si>
  <si>
    <t>Sun</t>
  </si>
  <si>
    <t>Leicester City</t>
  </si>
  <si>
    <t>Brentford</t>
  </si>
  <si>
    <t>King Power Stadium</t>
  </si>
  <si>
    <t>Jarred Gillett</t>
  </si>
  <si>
    <t>Manchester Utd</t>
  </si>
  <si>
    <t>1–2</t>
  </si>
  <si>
    <t>Brighton</t>
  </si>
  <si>
    <t>Old Trafford</t>
  </si>
  <si>
    <t>Paul Tierney</t>
  </si>
  <si>
    <t>West Ham</t>
  </si>
  <si>
    <t>Manchester City</t>
  </si>
  <si>
    <t>London Stadium</t>
  </si>
  <si>
    <t>Michael Oliver</t>
  </si>
  <si>
    <t>Villa Park</t>
  </si>
  <si>
    <t>4–0</t>
  </si>
  <si>
    <t>Etihad Stadium</t>
  </si>
  <si>
    <t>David Coote</t>
  </si>
  <si>
    <t>St. Mary's Stadium</t>
  </si>
  <si>
    <t>Tony Harrington</t>
  </si>
  <si>
    <t>0–0</t>
  </si>
  <si>
    <t>Molineux Stadium</t>
  </si>
  <si>
    <t>John Brooks</t>
  </si>
  <si>
    <t>4–2</t>
  </si>
  <si>
    <t>Emirates Stadium</t>
  </si>
  <si>
    <t>Darren England</t>
  </si>
  <si>
    <t>The American Express Community Stadium</t>
  </si>
  <si>
    <t>Graham Scott</t>
  </si>
  <si>
    <t>Brentford Community Stadium</t>
  </si>
  <si>
    <t>Stuart Attwell</t>
  </si>
  <si>
    <t>1–0</t>
  </si>
  <si>
    <t>The City Ground</t>
  </si>
  <si>
    <t>Stamford Bridge</t>
  </si>
  <si>
    <t>Mon</t>
  </si>
  <si>
    <t>1–1</t>
  </si>
  <si>
    <t>Anfield</t>
  </si>
  <si>
    <t>Michael Salisbury</t>
  </si>
  <si>
    <t>3–1</t>
  </si>
  <si>
    <t>3–2</t>
  </si>
  <si>
    <t>0–3</t>
  </si>
  <si>
    <t>3–0</t>
  </si>
  <si>
    <t>3–3</t>
  </si>
  <si>
    <t>Tue</t>
  </si>
  <si>
    <t>Thomas Bramall</t>
  </si>
  <si>
    <t>Wed</t>
  </si>
  <si>
    <t>6–0</t>
  </si>
  <si>
    <t>Thu</t>
  </si>
  <si>
    <t>2–3</t>
  </si>
  <si>
    <t>5–2</t>
  </si>
  <si>
    <t>Chris Kavanagh</t>
  </si>
  <si>
    <t>1–4</t>
  </si>
  <si>
    <t>5–1</t>
  </si>
  <si>
    <t>0–4</t>
  </si>
  <si>
    <t>Robert Madley</t>
  </si>
  <si>
    <t>5–0</t>
  </si>
  <si>
    <t>4–3</t>
  </si>
  <si>
    <t>1–3</t>
  </si>
  <si>
    <t>2–4</t>
  </si>
  <si>
    <t>Darren Bond</t>
  </si>
  <si>
    <t>Head-to-Head</t>
  </si>
  <si>
    <t>HOME</t>
  </si>
  <si>
    <t>AWAY</t>
  </si>
  <si>
    <t>GD</t>
  </si>
  <si>
    <t>xGA</t>
  </si>
  <si>
    <t>SUN</t>
  </si>
  <si>
    <t>MON</t>
  </si>
  <si>
    <t>SAT</t>
  </si>
  <si>
    <t>TUE</t>
  </si>
  <si>
    <t>WED</t>
  </si>
  <si>
    <t>THU</t>
  </si>
  <si>
    <t>FRI</t>
  </si>
  <si>
    <t>Round</t>
  </si>
  <si>
    <t>First round proper</t>
  </si>
  <si>
    <t>Sheffield Weds</t>
  </si>
  <si>
    <t>Morecambe</t>
  </si>
  <si>
    <t>Hillsborough Stadium</t>
  </si>
  <si>
    <t>Sunny Gill</t>
  </si>
  <si>
    <t>Hereford</t>
  </si>
  <si>
    <t>Portsmouth</t>
  </si>
  <si>
    <t>Edgar Street Athletic Ground</t>
  </si>
  <si>
    <t>Seb Stockbridge</t>
  </si>
  <si>
    <t>Sth Shields</t>
  </si>
  <si>
    <t>FG Rovers</t>
  </si>
  <si>
    <t>1st Cloud Arena</t>
  </si>
  <si>
    <t>Scott Oldham</t>
  </si>
  <si>
    <t>Bradford City</t>
  </si>
  <si>
    <t>Harrogate</t>
  </si>
  <si>
    <t>Utilita Energy Stadium</t>
  </si>
  <si>
    <t>Martin Coy</t>
  </si>
  <si>
    <t>Bolton</t>
  </si>
  <si>
    <t>Barnsley</t>
  </si>
  <si>
    <t>University of Bolton Stadium</t>
  </si>
  <si>
    <t>Carl Boyeson</t>
  </si>
  <si>
    <t>Ebbsfleet Utd</t>
  </si>
  <si>
    <t>FC Halifax Town</t>
  </si>
  <si>
    <t>Stonebridge Road</t>
  </si>
  <si>
    <t>Edward Duckworth</t>
  </si>
  <si>
    <t>Shrewsbury</t>
  </si>
  <si>
    <t>York City</t>
  </si>
  <si>
    <t>Montgomery Waters Meadow</t>
  </si>
  <si>
    <t>Scott Tallis</t>
  </si>
  <si>
    <t>MK Dons</t>
  </si>
  <si>
    <t>Taunton Town</t>
  </si>
  <si>
    <t>Stadium mk</t>
  </si>
  <si>
    <t>Thomas Kirk</t>
  </si>
  <si>
    <t>Carlisle United</t>
  </si>
  <si>
    <t>Tranmere Rovers</t>
  </si>
  <si>
    <t>Brunton Park</t>
  </si>
  <si>
    <t>Declan Bourne</t>
  </si>
  <si>
    <t>Barrow</t>
  </si>
  <si>
    <t>Mansfield Town</t>
  </si>
  <si>
    <t>Holker Street</t>
  </si>
  <si>
    <t>Andy Haines</t>
  </si>
  <si>
    <t>Stockport</t>
  </si>
  <si>
    <t>Swindon Town</t>
  </si>
  <si>
    <t>Edgeley Park</t>
  </si>
  <si>
    <t>Marc Edwards</t>
  </si>
  <si>
    <t>Sutton United</t>
  </si>
  <si>
    <t>Farnborough</t>
  </si>
  <si>
    <t>VBS Community Stadium</t>
  </si>
  <si>
    <t>Alan Young</t>
  </si>
  <si>
    <t>Fleetwood Town</t>
  </si>
  <si>
    <t>Oxford City</t>
  </si>
  <si>
    <t>Highbury Stadium</t>
  </si>
  <si>
    <t>Aaron Jackson</t>
  </si>
  <si>
    <t>Barnet</t>
  </si>
  <si>
    <t>Chelmsford</t>
  </si>
  <si>
    <t>The Hive Stadium</t>
  </si>
  <si>
    <t>Daniel Middleton</t>
  </si>
  <si>
    <t>Newport County</t>
  </si>
  <si>
    <t>Colchester Utd</t>
  </si>
  <si>
    <t>Rodney Parade</t>
  </si>
  <si>
    <t>Bobby Madden</t>
  </si>
  <si>
    <t>P'borough Utd</t>
  </si>
  <si>
    <t>Salford City</t>
  </si>
  <si>
    <t>Weston Homes Stadium</t>
  </si>
  <si>
    <t>Tom Nield</t>
  </si>
  <si>
    <t>Chippenham</t>
  </si>
  <si>
    <t>Lincoln City</t>
  </si>
  <si>
    <t>Hardenhuish Park</t>
  </si>
  <si>
    <t>Carl Brook</t>
  </si>
  <si>
    <t>Burton Albion</t>
  </si>
  <si>
    <t>Needham</t>
  </si>
  <si>
    <t>Pirelli Stadium</t>
  </si>
  <si>
    <t>Andrew Kitchen</t>
  </si>
  <si>
    <t>Maidenhead Utd</t>
  </si>
  <si>
    <t>Dag &amp; Red</t>
  </si>
  <si>
    <t>York Road</t>
  </si>
  <si>
    <t>Paul Johnson</t>
  </si>
  <si>
    <t>Boreham Wood</t>
  </si>
  <si>
    <t>Eastleigh</t>
  </si>
  <si>
    <t>Meadow Park</t>
  </si>
  <si>
    <t>Paul Marsden</t>
  </si>
  <si>
    <t>Charlton Ath</t>
  </si>
  <si>
    <t>Coalville</t>
  </si>
  <si>
    <t>The Valley</t>
  </si>
  <si>
    <t>Lewis Smith</t>
  </si>
  <si>
    <t>Chesterfield</t>
  </si>
  <si>
    <t>Northampton</t>
  </si>
  <si>
    <t>Technique Stadium</t>
  </si>
  <si>
    <t>Adam Herczeg</t>
  </si>
  <si>
    <t>Weymouth</t>
  </si>
  <si>
    <t>AFC Wimbledon</t>
  </si>
  <si>
    <t>Bob Lucas Stadium</t>
  </si>
  <si>
    <t>Samuel Allison</t>
  </si>
  <si>
    <t>Crawley Town</t>
  </si>
  <si>
    <t>Acc'ton Stanley</t>
  </si>
  <si>
    <t>The People’s Pension Stadium</t>
  </si>
  <si>
    <t>Oliver Yates</t>
  </si>
  <si>
    <t>Crewe Alexandra</t>
  </si>
  <si>
    <t>Leyton Orient</t>
  </si>
  <si>
    <t>Alexandra Stadium</t>
  </si>
  <si>
    <t>Sam Purkiss</t>
  </si>
  <si>
    <t>Bristol Rovers</t>
  </si>
  <si>
    <t>Rochdale</t>
  </si>
  <si>
    <t>Memorial Stadium</t>
  </si>
  <si>
    <t>Will Finnie</t>
  </si>
  <si>
    <t>Wycombe</t>
  </si>
  <si>
    <t>Walsall</t>
  </si>
  <si>
    <t>Adams Park</t>
  </si>
  <si>
    <t>Martin Woods</t>
  </si>
  <si>
    <t>Cheltenham</t>
  </si>
  <si>
    <t>Alvechurch</t>
  </si>
  <si>
    <t>Jonny-Rocks Stadium</t>
  </si>
  <si>
    <t>Rob Lewis</t>
  </si>
  <si>
    <t>Solihull Moors</t>
  </si>
  <si>
    <t>Hartlepool Utd</t>
  </si>
  <si>
    <t>ARMCO Arena</t>
  </si>
  <si>
    <t>Paul Howard</t>
  </si>
  <si>
    <t>Gateshead</t>
  </si>
  <si>
    <t>Stevenage</t>
  </si>
  <si>
    <t>Gateshead International Stadium</t>
  </si>
  <si>
    <t>Peter Wright</t>
  </si>
  <si>
    <t>Port Vale</t>
  </si>
  <si>
    <t>Exeter City</t>
  </si>
  <si>
    <t>Vale Park</t>
  </si>
  <si>
    <t>Simon Mather</t>
  </si>
  <si>
    <t>Doncaster</t>
  </si>
  <si>
    <t>King's Lynn</t>
  </si>
  <si>
    <t>Keepmoat Stadium</t>
  </si>
  <si>
    <t>Geoff Eltringham</t>
  </si>
  <si>
    <t>Buxton</t>
  </si>
  <si>
    <t>Merthyr Town</t>
  </si>
  <si>
    <t>The Silverlands</t>
  </si>
  <si>
    <t>Ruebyn Ricardo</t>
  </si>
  <si>
    <t>Fylde</t>
  </si>
  <si>
    <t>Gillingham</t>
  </si>
  <si>
    <t>Mill Farm</t>
  </si>
  <si>
    <t>Tom Reeves</t>
  </si>
  <si>
    <t>Grimsby Town</t>
  </si>
  <si>
    <t>Plymouth Argyle</t>
  </si>
  <si>
    <t>Blundell Park</t>
  </si>
  <si>
    <t>Thomas Parsons</t>
  </si>
  <si>
    <t>Wrexham</t>
  </si>
  <si>
    <t>Oldham Athletic</t>
  </si>
  <si>
    <t>Racecourse Ground</t>
  </si>
  <si>
    <t>Samuel Barrott</t>
  </si>
  <si>
    <t>Curzon Ashton</t>
  </si>
  <si>
    <t>Cambridge Utd</t>
  </si>
  <si>
    <t>Tameside Stadium</t>
  </si>
  <si>
    <t>Anthony Backhouse</t>
  </si>
  <si>
    <t>Torquay</t>
  </si>
  <si>
    <t>Derby County</t>
  </si>
  <si>
    <t>Plainmoor Ground</t>
  </si>
  <si>
    <t>David Rock</t>
  </si>
  <si>
    <t>Bracknell</t>
  </si>
  <si>
    <t>Ipswich Town</t>
  </si>
  <si>
    <t>The SB Stadium</t>
  </si>
  <si>
    <t>Charles Breakspear</t>
  </si>
  <si>
    <t>EMG Inspire Stadium</t>
  </si>
  <si>
    <t>Adrian Quelch</t>
  </si>
  <si>
    <t>iPro Stadium</t>
  </si>
  <si>
    <t>MEMS Priestfield Stadium</t>
  </si>
  <si>
    <t>(4) 1–1 (3)</t>
  </si>
  <si>
    <t>Victoria Park</t>
  </si>
  <si>
    <t>Hartlepool Utd won replayed match on penalty kicks following extra time</t>
  </si>
  <si>
    <t>Plough Lane</t>
  </si>
  <si>
    <t>(4) 0–0 (2)</t>
  </si>
  <si>
    <t>The Cambs Glass Stadium</t>
  </si>
  <si>
    <t>Cambridge Utd won replayed match on penalty kicks following extra time</t>
  </si>
  <si>
    <t>The Peninsula Stadium</t>
  </si>
  <si>
    <t>Ben Toner</t>
  </si>
  <si>
    <t>Woking</t>
  </si>
  <si>
    <t>Oxford United</t>
  </si>
  <si>
    <t>The Laithwaite Community Stadium</t>
  </si>
  <si>
    <t>Craig Hicks</t>
  </si>
  <si>
    <t>Second round proper</t>
  </si>
  <si>
    <t>The Walks</t>
  </si>
  <si>
    <t>Lee Swabey</t>
  </si>
  <si>
    <t>Fratton Park</t>
  </si>
  <si>
    <t>The Kassam Stadium</t>
  </si>
  <si>
    <t>Oakwell Stadium</t>
  </si>
  <si>
    <t>Wham Stadium</t>
  </si>
  <si>
    <t>The Fully Charged New Lawn</t>
  </si>
  <si>
    <t>James Oldham</t>
  </si>
  <si>
    <t>Chigwell Construction Stadium</t>
  </si>
  <si>
    <t>Darren Drysdale</t>
  </si>
  <si>
    <t>6–1</t>
  </si>
  <si>
    <t>Ben Speedie</t>
  </si>
  <si>
    <t>Portman Road Stadium</t>
  </si>
  <si>
    <t>Ross Joyce</t>
  </si>
  <si>
    <t>Third round proper</t>
  </si>
  <si>
    <t>Preston</t>
  </si>
  <si>
    <t>Huddersfield</t>
  </si>
  <si>
    <t>Deepdale Stadium</t>
  </si>
  <si>
    <t>Reading</t>
  </si>
  <si>
    <t>Watford</t>
  </si>
  <si>
    <t>Select Car Leasing Stadium</t>
  </si>
  <si>
    <t>Oliver Langford</t>
  </si>
  <si>
    <t>Middlesbrough</t>
  </si>
  <si>
    <t>1–5</t>
  </si>
  <si>
    <t>Riverside Stadium</t>
  </si>
  <si>
    <t>QPR</t>
  </si>
  <si>
    <t>Stephen Martin</t>
  </si>
  <si>
    <t>Millwall</t>
  </si>
  <si>
    <t>Sheffield Utd</t>
  </si>
  <si>
    <t>The Den</t>
  </si>
  <si>
    <t>Blackpool</t>
  </si>
  <si>
    <t>Bloomfield Road</t>
  </si>
  <si>
    <t>James Linington</t>
  </si>
  <si>
    <t>Burnley</t>
  </si>
  <si>
    <t>Tim Robinson</t>
  </si>
  <si>
    <t>West Brom</t>
  </si>
  <si>
    <t>Rebecca Welch</t>
  </si>
  <si>
    <t>Hull City</t>
  </si>
  <si>
    <t>MKM Stadium</t>
  </si>
  <si>
    <t>Joshua Smith</t>
  </si>
  <si>
    <t>Sunderland</t>
  </si>
  <si>
    <t>Matt Donohue</t>
  </si>
  <si>
    <t>Rotherham Utd</t>
  </si>
  <si>
    <t>Coventry City</t>
  </si>
  <si>
    <t>3–4</t>
  </si>
  <si>
    <t>Coventry Building Society Arena</t>
  </si>
  <si>
    <t>Luton Town</t>
  </si>
  <si>
    <t>Wigan Athletic</t>
  </si>
  <si>
    <t>Kenilworth Road Stadium</t>
  </si>
  <si>
    <t>David Webb</t>
  </si>
  <si>
    <t>Bristol City</t>
  </si>
  <si>
    <t>Swansea City</t>
  </si>
  <si>
    <t>Ashton Gate Stadium</t>
  </si>
  <si>
    <t>Stoke City</t>
  </si>
  <si>
    <t>Norwich City</t>
  </si>
  <si>
    <t>Blackburn</t>
  </si>
  <si>
    <t>Carrow Road</t>
  </si>
  <si>
    <t>Gavin Ward</t>
  </si>
  <si>
    <t>Cardiff City</t>
  </si>
  <si>
    <t>Cardiff City Stadium</t>
  </si>
  <si>
    <t>Birmingham City</t>
  </si>
  <si>
    <t>Swansea.com Stadium</t>
  </si>
  <si>
    <t>The DW Stadium</t>
  </si>
  <si>
    <t>The Hawthorns</t>
  </si>
  <si>
    <t>Fourth round proper</t>
  </si>
  <si>
    <t>DATEHOME</t>
  </si>
  <si>
    <t>DATEAWAY</t>
  </si>
  <si>
    <t>code</t>
  </si>
  <si>
    <t>event</t>
  </si>
  <si>
    <t>finished</t>
  </si>
  <si>
    <t>finished_provisional</t>
  </si>
  <si>
    <t>id</t>
  </si>
  <si>
    <t>kickoff_time</t>
  </si>
  <si>
    <t>minutes</t>
  </si>
  <si>
    <t>provisional_start_time</t>
  </si>
  <si>
    <t>started</t>
  </si>
  <si>
    <t>team_a</t>
  </si>
  <si>
    <t>team_a_score</t>
  </si>
  <si>
    <t>team_h</t>
  </si>
  <si>
    <t>team_h_score</t>
  </si>
  <si>
    <t>stats</t>
  </si>
  <si>
    <t>team_h_difficulty</t>
  </si>
  <si>
    <t>team_a_difficulty</t>
  </si>
  <si>
    <t>pulse_id</t>
  </si>
  <si>
    <t>2022-08-05T19:00:00Z</t>
  </si>
  <si>
    <t>2022-08-06T11:30:00Z</t>
  </si>
  <si>
    <t>2022-08-06T14:00:00Z</t>
  </si>
  <si>
    <t>2022-08-06T16:30:00Z</t>
  </si>
  <si>
    <t>2022-08-07T13:00:00Z</t>
  </si>
  <si>
    <t>2022-08-07T15:30:00Z</t>
  </si>
  <si>
    <t>2022-08-13T11:30:00Z</t>
  </si>
  <si>
    <t>2022-08-13T14:00:00Z</t>
  </si>
  <si>
    <t>2022-08-13T16:30:00Z</t>
  </si>
  <si>
    <t>2022-08-14T13:00:00Z</t>
  </si>
  <si>
    <t>2022-08-14T15:30:00Z</t>
  </si>
  <si>
    <t>2022-08-15T19:00:00Z</t>
  </si>
  <si>
    <t>2022-08-20T11:30:00Z</t>
  </si>
  <si>
    <t>2022-08-20T14:00:00Z</t>
  </si>
  <si>
    <t>2022-08-20T16:30:00Z</t>
  </si>
  <si>
    <t>2022-08-21T13:00:00Z</t>
  </si>
  <si>
    <t>2022-08-21T15:30:00Z</t>
  </si>
  <si>
    <t>2022-08-22T19:00:00Z</t>
  </si>
  <si>
    <t>2022-08-27T11:30:00Z</t>
  </si>
  <si>
    <t>2022-08-27T14:00:00Z</t>
  </si>
  <si>
    <t>2022-08-27T16:30:00Z</t>
  </si>
  <si>
    <t>2022-08-28T13:00:00Z</t>
  </si>
  <si>
    <t>2022-08-28T15:30:00Z</t>
  </si>
  <si>
    <t>2022-08-30T18:30:00Z</t>
  </si>
  <si>
    <t>2022-08-30T18:45:00Z</t>
  </si>
  <si>
    <t>2022-08-30T19:00:00Z</t>
  </si>
  <si>
    <t>2022-08-31T18:30:00Z</t>
  </si>
  <si>
    <t>2022-08-31T18:45:00Z</t>
  </si>
  <si>
    <t>2022-08-31T19:00:00Z</t>
  </si>
  <si>
    <t>2022-09-01T19:00:00Z</t>
  </si>
  <si>
    <t>2022-09-03T11:30:00Z</t>
  </si>
  <si>
    <t>2022-09-03T14:00:00Z</t>
  </si>
  <si>
    <t>2022-09-03T16:30:00Z</t>
  </si>
  <si>
    <t>2022-09-04T13:00:00Z</t>
  </si>
  <si>
    <t>2022-09-04T15:30:00Z</t>
  </si>
  <si>
    <t>2022-09-16T19:00:00Z</t>
  </si>
  <si>
    <t>2022-09-17T11:30:00Z</t>
  </si>
  <si>
    <t>2022-09-17T14:00:00Z</t>
  </si>
  <si>
    <t>2022-09-17T16:30:00Z</t>
  </si>
  <si>
    <t>2022-09-18T11:00:00Z</t>
  </si>
  <si>
    <t>2022-09-18T13:15:00Z</t>
  </si>
  <si>
    <t>2022-10-01T11:30:00Z</t>
  </si>
  <si>
    <t>2022-10-01T14:00:00Z</t>
  </si>
  <si>
    <t>2022-10-01T16:30:00Z</t>
  </si>
  <si>
    <t>2022-10-02T13:00:00Z</t>
  </si>
  <si>
    <t>2022-10-02T15:30:00Z</t>
  </si>
  <si>
    <t>2022-10-03T19:00:00Z</t>
  </si>
  <si>
    <t>2022-10-08T14:00:00Z</t>
  </si>
  <si>
    <t>2022-10-08T16:30:00Z</t>
  </si>
  <si>
    <t>2022-10-09T13:00:00Z</t>
  </si>
  <si>
    <t>2022-10-09T15:30:00Z</t>
  </si>
  <si>
    <t>2022-10-09T18:00:00Z</t>
  </si>
  <si>
    <t>2022-10-10T19:00:00Z</t>
  </si>
  <si>
    <t>2022-10-14T19:00:00Z</t>
  </si>
  <si>
    <t>2022-10-15T11:30:00Z</t>
  </si>
  <si>
    <t>2022-10-15T14:00:00Z</t>
  </si>
  <si>
    <t>2022-10-15T16:30:00Z</t>
  </si>
  <si>
    <t>2022-10-16T13:00:00Z</t>
  </si>
  <si>
    <t>2022-10-16T15:30:00Z</t>
  </si>
  <si>
    <t>2022-10-18T18:30:00Z</t>
  </si>
  <si>
    <t>2022-10-18T19:15:00Z</t>
  </si>
  <si>
    <t>2022-10-19T18:30:00Z</t>
  </si>
  <si>
    <t>2022-10-19T19:15:00Z</t>
  </si>
  <si>
    <t>2022-10-20T18:30:00Z</t>
  </si>
  <si>
    <t>2022-10-20T19:15:00Z</t>
  </si>
  <si>
    <t>2022-10-22T11:30:00Z</t>
  </si>
  <si>
    <t>2022-10-22T14:00:00Z</t>
  </si>
  <si>
    <t>2022-10-22T16:30:00Z</t>
  </si>
  <si>
    <t>2022-10-23T13:00:00Z</t>
  </si>
  <si>
    <t>2022-10-23T15:30:00Z</t>
  </si>
  <si>
    <t>2022-10-24T19:00:00Z</t>
  </si>
  <si>
    <t>2022-10-29T11:30:00Z</t>
  </si>
  <si>
    <t>2022-10-29T14:00:00Z</t>
  </si>
  <si>
    <t>2022-10-29T16:30:00Z</t>
  </si>
  <si>
    <t>2022-10-29T18:45:00Z</t>
  </si>
  <si>
    <t>2022-10-30T14:00:00Z</t>
  </si>
  <si>
    <t>2022-10-30T16:15:00Z</t>
  </si>
  <si>
    <t>2022-11-05T15:00:00Z</t>
  </si>
  <si>
    <t>2022-11-05T17:30:00Z</t>
  </si>
  <si>
    <t>2022-11-06T12:00:00Z</t>
  </si>
  <si>
    <t>2022-11-06T14:00:00Z</t>
  </si>
  <si>
    <t>2022-11-06T16:30:00Z</t>
  </si>
  <si>
    <t>2022-11-12T12:30:00Z</t>
  </si>
  <si>
    <t>2022-11-12T15:00:00Z</t>
  </si>
  <si>
    <t>2022-11-12T17:30:00Z</t>
  </si>
  <si>
    <t>2022-11-12T19:45:00Z</t>
  </si>
  <si>
    <t>2022-11-13T14:00:00Z</t>
  </si>
  <si>
    <t>2022-11-13T16:30:00Z</t>
  </si>
  <si>
    <t>2022-12-26T12:30:00Z</t>
  </si>
  <si>
    <t>2022-12-26T15:00:00Z</t>
  </si>
  <si>
    <t>2022-12-26T17:30:00Z</t>
  </si>
  <si>
    <t>2022-12-26T20:00:00Z</t>
  </si>
  <si>
    <t>2022-12-27T17:30:00Z</t>
  </si>
  <si>
    <t>2022-12-27T20:00:00Z</t>
  </si>
  <si>
    <t>2022-12-28T20:00:00Z</t>
  </si>
  <si>
    <t>2022-12-30T19:45:00Z</t>
  </si>
  <si>
    <t>2022-12-30T20:00:00Z</t>
  </si>
  <si>
    <t>2022-12-31T12:30:00Z</t>
  </si>
  <si>
    <t>2022-12-31T15:00:00Z</t>
  </si>
  <si>
    <t>2022-12-31T17:30:00Z</t>
  </si>
  <si>
    <t>2023-01-01T14:00:00Z</t>
  </si>
  <si>
    <t>2023-01-01T16:30:00Z</t>
  </si>
  <si>
    <t>2023-01-02T17:30:00Z</t>
  </si>
  <si>
    <t>2023-01-03T19:45:00Z</t>
  </si>
  <si>
    <t>2023-01-03T20:00:00Z</t>
  </si>
  <si>
    <t>2023-01-04T19:30:00Z</t>
  </si>
  <si>
    <t>2023-01-04T19:45:00Z</t>
  </si>
  <si>
    <t>2023-01-04T20:00:00Z</t>
  </si>
  <si>
    <t>2023-01-05T20:00:00Z</t>
  </si>
  <si>
    <t>2023-01-12T20:00:00Z</t>
  </si>
  <si>
    <t>2023-01-13T20:00:00Z</t>
  </si>
  <si>
    <t>2023-01-14T12:30:00Z</t>
  </si>
  <si>
    <t>2023-01-14T15:00:00Z</t>
  </si>
  <si>
    <t>2023-01-14T17:30:00Z</t>
  </si>
  <si>
    <t>2023-01-15T14:00:00Z</t>
  </si>
  <si>
    <t>2023-01-15T16:30:00Z</t>
  </si>
  <si>
    <t>2023-01-18T20:00:00Z</t>
  </si>
  <si>
    <t>2023-01-19T20:00:00Z</t>
  </si>
  <si>
    <t>2023-01-21T12:30:00Z</t>
  </si>
  <si>
    <t>2023-01-21T15:00:00Z</t>
  </si>
  <si>
    <t>2023-01-21T17:30:00Z</t>
  </si>
  <si>
    <t>2023-01-22T14:00:00Z</t>
  </si>
  <si>
    <t>2023-01-22T16:30:00Z</t>
  </si>
  <si>
    <t>2023-02-03T20:00:00Z</t>
  </si>
  <si>
    <t>2023-02-04T12:30:00Z</t>
  </si>
  <si>
    <t>2023-02-04T15:00:00Z</t>
  </si>
  <si>
    <t>2023-02-04T17:30:00Z</t>
  </si>
  <si>
    <t>2023-02-05T14:00:00Z</t>
  </si>
  <si>
    <t>2023-02-05T16:30:00Z</t>
  </si>
  <si>
    <t>2023-02-08T20:00:00Z</t>
  </si>
  <si>
    <t>2023-02-11T12:30:00Z</t>
  </si>
  <si>
    <t>2023-02-11T15:00:00Z</t>
  </si>
  <si>
    <t>2023-02-11T17:30:00Z</t>
  </si>
  <si>
    <t>2023-02-12T14:00:00Z</t>
  </si>
  <si>
    <t>2023-02-12T16:30:00Z</t>
  </si>
  <si>
    <t>2023-02-13T20:00:00Z</t>
  </si>
  <si>
    <t>2023-02-15T19:30:00Z</t>
  </si>
  <si>
    <t>2023-02-18T12:30:00Z</t>
  </si>
  <si>
    <t>2023-02-18T15:00:00Z</t>
  </si>
  <si>
    <t>2023-02-18T17:30:00Z</t>
  </si>
  <si>
    <t>2023-02-19T14:00:00Z</t>
  </si>
  <si>
    <t>2023-02-19T16:30:00Z</t>
  </si>
  <si>
    <t>2023-02-24T20:00:00Z</t>
  </si>
  <si>
    <t>2023-02-25T15:00:00Z</t>
  </si>
  <si>
    <t>2023-02-25T17:30:00Z</t>
  </si>
  <si>
    <t>2023-02-25T19:45:00Z</t>
  </si>
  <si>
    <t>2023-02-26T13:30:00Z</t>
  </si>
  <si>
    <t>2023-03-04T15:00:00Z</t>
  </si>
  <si>
    <t>2023-03-11T15:00:00Z</t>
  </si>
  <si>
    <t>2023-03-18T15:00:00Z</t>
  </si>
  <si>
    <t>2023-04-01T14:00:00Z</t>
  </si>
  <si>
    <t>2023-04-08T14:00:00Z</t>
  </si>
  <si>
    <t>2023-04-15T14:00:00Z</t>
  </si>
  <si>
    <t>2023-04-22T14:00:00Z</t>
  </si>
  <si>
    <t>2023-04-25T18:45:00Z</t>
  </si>
  <si>
    <t>2023-04-25T19:00:00Z</t>
  </si>
  <si>
    <t>2023-04-26T18:45:00Z</t>
  </si>
  <si>
    <t>2023-04-26T19:00:00Z</t>
  </si>
  <si>
    <t>2023-04-29T14:00:00Z</t>
  </si>
  <si>
    <t>2023-05-06T14:00:00Z</t>
  </si>
  <si>
    <t>2023-05-13T14:00:00Z</t>
  </si>
  <si>
    <t>2023-05-20T14:00:00Z</t>
  </si>
  <si>
    <t>Date-1</t>
  </si>
  <si>
    <t>GW</t>
  </si>
  <si>
    <t>First round</t>
  </si>
  <si>
    <t>Chris Pollard</t>
  </si>
  <si>
    <t>One Call Stadium</t>
  </si>
  <si>
    <t>(4) 2–2 (2)</t>
  </si>
  <si>
    <t>Norwich City won on penalty kicks following normal time</t>
  </si>
  <si>
    <t>PTS Academy Stadium</t>
  </si>
  <si>
    <t>(5) 2–2 (3)</t>
  </si>
  <si>
    <t>Oxford United won on penalty kicks following normal time</t>
  </si>
  <si>
    <t>(11) 2–2 (12)</t>
  </si>
  <si>
    <t>Tranmere Rovers won on penalty kicks following extra time</t>
  </si>
  <si>
    <t>Crown Oil Arena</t>
  </si>
  <si>
    <t>(5) 0–0 (3)</t>
  </si>
  <si>
    <t>Globe Arena</t>
  </si>
  <si>
    <t>Morecambe won on penalty kicks following extra time</t>
  </si>
  <si>
    <t>EnviroVent Stadium</t>
  </si>
  <si>
    <t>0–7</t>
  </si>
  <si>
    <t>(5) 1–1 (3)</t>
  </si>
  <si>
    <t>Charlton Ath won on penalty kicks following normal time</t>
  </si>
  <si>
    <t>The John Smith's Stadium</t>
  </si>
  <si>
    <t>(3) 0–0 (4)</t>
  </si>
  <si>
    <t>Barrow won on penalty kicks following normal time</t>
  </si>
  <si>
    <t>Ewood Park</t>
  </si>
  <si>
    <t>James Bell</t>
  </si>
  <si>
    <t>Home Park</t>
  </si>
  <si>
    <t>Second round</t>
  </si>
  <si>
    <t>Vicarage Road Stadium</t>
  </si>
  <si>
    <t>Andy Woolmer</t>
  </si>
  <si>
    <t>AESSEAL New York Stadium</t>
  </si>
  <si>
    <t>(3) 2–2 (5)</t>
  </si>
  <si>
    <t>Bournemouth won on penalty kicks following extra time</t>
  </si>
  <si>
    <t>The Lamex Stadium</t>
  </si>
  <si>
    <t>(6) 0–0 (5)</t>
  </si>
  <si>
    <t>Gillingham won on penalty kicks following normal time</t>
  </si>
  <si>
    <t>John Busby</t>
  </si>
  <si>
    <t>JobServe Community Stadium</t>
  </si>
  <si>
    <t>(1) 2–2 (3)</t>
  </si>
  <si>
    <t>Lincoln City won on penalty kicks following extra time</t>
  </si>
  <si>
    <t>(1) 0–0 (3)</t>
  </si>
  <si>
    <t>Leicester City won on penalty kicks following extra time</t>
  </si>
  <si>
    <t>Andrew Davies</t>
  </si>
  <si>
    <t>Prenton Park</t>
  </si>
  <si>
    <t>Third round</t>
  </si>
  <si>
    <t>Turf Moor</t>
  </si>
  <si>
    <t>(5) 1–1 (6)</t>
  </si>
  <si>
    <t>Gillingham won on penalty kicks following extra time</t>
  </si>
  <si>
    <t>(4) 1–1 (5)</t>
  </si>
  <si>
    <t>(9) 2–2 (10)</t>
  </si>
  <si>
    <t>Blackburn won on penalty kicks following normal time</t>
  </si>
  <si>
    <t>(3) 0–0 (2)</t>
  </si>
  <si>
    <t>Newcastle Utd won on penalty kicks following extra time</t>
  </si>
  <si>
    <t>Liverpool won on penalty kicks following extra time</t>
  </si>
  <si>
    <t>22:45 (19:45)</t>
  </si>
  <si>
    <t>(6) 1–1 (5)</t>
  </si>
  <si>
    <t>St Mary's Stadium</t>
  </si>
  <si>
    <t>Southampton won on penalty kicks following extra time</t>
  </si>
  <si>
    <t>Fourth round</t>
  </si>
  <si>
    <t>(4) 0–0 (3)</t>
  </si>
  <si>
    <t>Quarter-finals</t>
  </si>
  <si>
    <t>Nott'ham Forest won on penalty kicks following extra time</t>
  </si>
  <si>
    <t>Semi-finals</t>
  </si>
  <si>
    <t>Leg 1 of 2</t>
  </si>
  <si>
    <t>Leg 2 of 2</t>
  </si>
  <si>
    <t>Group stage</t>
  </si>
  <si>
    <t>18:45 (17:45)</t>
  </si>
  <si>
    <t>Dinamo Zagreb hr</t>
  </si>
  <si>
    <t>eng Chelsea</t>
  </si>
  <si>
    <t>Stadion Maksimir</t>
  </si>
  <si>
    <t>István Kovács</t>
  </si>
  <si>
    <t>Dortmund de</t>
  </si>
  <si>
    <t>dk FC Copenhagen</t>
  </si>
  <si>
    <t>Signal Iduna Park</t>
  </si>
  <si>
    <t>François Letexier</t>
  </si>
  <si>
    <t>Celtic sct</t>
  </si>
  <si>
    <t>es Real Madrid</t>
  </si>
  <si>
    <t>Celtic Park</t>
  </si>
  <si>
    <t>Sandro Schärer</t>
  </si>
  <si>
    <t>Benfica pt</t>
  </si>
  <si>
    <t>il Maccabi Haifa</t>
  </si>
  <si>
    <t>Estádio do Sport Lisboa e Benfica</t>
  </si>
  <si>
    <t>Andreas Ekberg</t>
  </si>
  <si>
    <t>21:00 (20:00)</t>
  </si>
  <si>
    <t>RB Salzburg at</t>
  </si>
  <si>
    <t>it Milan</t>
  </si>
  <si>
    <t>Red Bull Arena</t>
  </si>
  <si>
    <t>Srđan Jovanović</t>
  </si>
  <si>
    <t>Sevilla es</t>
  </si>
  <si>
    <t>eng Manchester City</t>
  </si>
  <si>
    <t>Estadio Ramón Sánchez Pizjuán</t>
  </si>
  <si>
    <t>Davide Massa</t>
  </si>
  <si>
    <t>RB Leipzig de</t>
  </si>
  <si>
    <t>ua Shakhtar</t>
  </si>
  <si>
    <t>João Pinheiro</t>
  </si>
  <si>
    <t>Paris S-G fr</t>
  </si>
  <si>
    <t>it Juventus</t>
  </si>
  <si>
    <t>Parc des Princes</t>
  </si>
  <si>
    <t>Ajax nl</t>
  </si>
  <si>
    <t>sct Rangers</t>
  </si>
  <si>
    <t>Johan Cruyff ArenA</t>
  </si>
  <si>
    <t>Tobias Stieler</t>
  </si>
  <si>
    <t>Eint Frankfurt de</t>
  </si>
  <si>
    <t>pt Sporting CP</t>
  </si>
  <si>
    <t>Deutsche Bank Park</t>
  </si>
  <si>
    <t>Orel Grinfeeld</t>
  </si>
  <si>
    <t>Tottenham eng</t>
  </si>
  <si>
    <t>fr Marseille</t>
  </si>
  <si>
    <t>Slavko Vinčič</t>
  </si>
  <si>
    <t>Napoli it</t>
  </si>
  <si>
    <t>eng Liverpool</t>
  </si>
  <si>
    <t>Stadio Diego Armando Maradona</t>
  </si>
  <si>
    <t>Carlos del Cerro</t>
  </si>
  <si>
    <t>Atlético Madrid es</t>
  </si>
  <si>
    <t>pt Porto</t>
  </si>
  <si>
    <t>Estadio Cívitas Metropolitano</t>
  </si>
  <si>
    <t>Szymon Marciniak</t>
  </si>
  <si>
    <t>Barcelona es</t>
  </si>
  <si>
    <t>cz Viktoria Plzeň</t>
  </si>
  <si>
    <t>Camp Nou</t>
  </si>
  <si>
    <t>Lawrence Visser</t>
  </si>
  <si>
    <t>Inter it</t>
  </si>
  <si>
    <t>de Bayern Munich</t>
  </si>
  <si>
    <t>Stadio Giuseppe Meazza</t>
  </si>
  <si>
    <t>Clément Turpin</t>
  </si>
  <si>
    <t>Club Brugge be</t>
  </si>
  <si>
    <t>de Leverkusen</t>
  </si>
  <si>
    <t>Jan Breydelstadion</t>
  </si>
  <si>
    <t>Irfan Peljto</t>
  </si>
  <si>
    <t>Sporting CP pt</t>
  </si>
  <si>
    <t>eng Tottenham</t>
  </si>
  <si>
    <t>Estádio José Alvalade</t>
  </si>
  <si>
    <t>Viktoria Plzeň cz</t>
  </si>
  <si>
    <t>it Inter</t>
  </si>
  <si>
    <t>Doosan Arena</t>
  </si>
  <si>
    <t>Liverpool eng</t>
  </si>
  <si>
    <t>nl Ajax</t>
  </si>
  <si>
    <t>Artur Dias</t>
  </si>
  <si>
    <t>Porto pt</t>
  </si>
  <si>
    <t>be Club Brugge</t>
  </si>
  <si>
    <t>Estádio Do Dragão</t>
  </si>
  <si>
    <t>Anastasios Sidiropoulos</t>
  </si>
  <si>
    <t>Leverkusen de</t>
  </si>
  <si>
    <t>es Atlético Madrid</t>
  </si>
  <si>
    <t>BayArena</t>
  </si>
  <si>
    <t>Marseille fr</t>
  </si>
  <si>
    <t>de Eint Frankfurt</t>
  </si>
  <si>
    <t>Orange Vélodrome</t>
  </si>
  <si>
    <t>José Sánchez</t>
  </si>
  <si>
    <t>Bayern Munich de</t>
  </si>
  <si>
    <t>es Barcelona</t>
  </si>
  <si>
    <t>Allianz Arena</t>
  </si>
  <si>
    <t>Danny Makkelie</t>
  </si>
  <si>
    <t>Milan it</t>
  </si>
  <si>
    <t>hr Dinamo Zagreb</t>
  </si>
  <si>
    <t>Jesús Gil</t>
  </si>
  <si>
    <t>19:45 (17:45)</t>
  </si>
  <si>
    <t>Shakhtar ua</t>
  </si>
  <si>
    <t>sct Celtic</t>
  </si>
  <si>
    <t>Stadion Miejski Legii Warszawa im. Marsz...</t>
  </si>
  <si>
    <t>Glenn Nyberg</t>
  </si>
  <si>
    <t>Rangers sct</t>
  </si>
  <si>
    <t>it Napoli</t>
  </si>
  <si>
    <t>Ibrox Stadium</t>
  </si>
  <si>
    <t>Chelsea eng</t>
  </si>
  <si>
    <t>at RB Salzburg</t>
  </si>
  <si>
    <t>Ivan Kružliak</t>
  </si>
  <si>
    <t>Manchester City eng</t>
  </si>
  <si>
    <t>de Dortmund</t>
  </si>
  <si>
    <t>Daniele Orsato</t>
  </si>
  <si>
    <t>FC Copenhagen dk</t>
  </si>
  <si>
    <t>es Sevilla</t>
  </si>
  <si>
    <t>Parken</t>
  </si>
  <si>
    <t>Juventus it</t>
  </si>
  <si>
    <t>pt Benfica</t>
  </si>
  <si>
    <t>Allianz Stadium</t>
  </si>
  <si>
    <t>Felix Zwayer</t>
  </si>
  <si>
    <t>Real Madrid es</t>
  </si>
  <si>
    <t>de RB Leipzig</t>
  </si>
  <si>
    <t>Estadio Santiago Bernabéu</t>
  </si>
  <si>
    <t>Maurizio Mariani</t>
  </si>
  <si>
    <t>22:00 (20:00)</t>
  </si>
  <si>
    <t>Maccabi Haifa il</t>
  </si>
  <si>
    <t>fr Paris S-G</t>
  </si>
  <si>
    <t>Sammy Ofer Stadium</t>
  </si>
  <si>
    <t>Daniel Siebert</t>
  </si>
  <si>
    <t>Nikola Dabanović</t>
  </si>
  <si>
    <t>18:55 (17:55)</t>
  </si>
  <si>
    <t>1–6</t>
  </si>
  <si>
    <t>Espen Andreas Eskås</t>
  </si>
  <si>
    <t>Andris Treimanis</t>
  </si>
  <si>
    <t>Donatas Rumšas</t>
  </si>
  <si>
    <t>Halil Umut Meler</t>
  </si>
  <si>
    <t>Alejandro Hernández</t>
  </si>
  <si>
    <t>1–7</t>
  </si>
  <si>
    <t>Bartosz Frankowski</t>
  </si>
  <si>
    <t>Benoît Bastien</t>
  </si>
  <si>
    <t>Serdar Gözübüyük</t>
  </si>
  <si>
    <t>7–2</t>
  </si>
  <si>
    <t>Radu Petrescu</t>
  </si>
  <si>
    <t>Stéphanie Frappart</t>
  </si>
  <si>
    <t>Əliyar Ağayev</t>
  </si>
  <si>
    <t>Round of 16</t>
  </si>
  <si>
    <t>HOME1</t>
  </si>
  <si>
    <t>AWAY1</t>
  </si>
  <si>
    <t>DATE</t>
  </si>
  <si>
    <t>Malmö se</t>
  </si>
  <si>
    <t>pt Braga</t>
  </si>
  <si>
    <t>Eleda Stadion</t>
  </si>
  <si>
    <t>Duje Strukan</t>
  </si>
  <si>
    <t>Union Berlin de</t>
  </si>
  <si>
    <t>be Union SG</t>
  </si>
  <si>
    <t>Stadion An der Alten Försterei</t>
  </si>
  <si>
    <t>Serhiy Boiko</t>
  </si>
  <si>
    <t>Zürich ch</t>
  </si>
  <si>
    <t>eng Arsenal</t>
  </si>
  <si>
    <t>Kybunpark</t>
  </si>
  <si>
    <t>Mohammed Al Hakim</t>
  </si>
  <si>
    <t>PSV Eindhoven nl</t>
  </si>
  <si>
    <t>no Bodø/Glimt</t>
  </si>
  <si>
    <t>Philips Stadion</t>
  </si>
  <si>
    <t>Georgi Kabakov</t>
  </si>
  <si>
    <t>Ludogorets bg</t>
  </si>
  <si>
    <t>it Roma</t>
  </si>
  <si>
    <t>Huvepharma Arena</t>
  </si>
  <si>
    <t>Fenerbahçe tr</t>
  </si>
  <si>
    <t>ua Dynamo Kyiv</t>
  </si>
  <si>
    <t>Ülker Stadyumu Fenerbahçe Şükrü Saracoğl...</t>
  </si>
  <si>
    <t>Tamás Bognár</t>
  </si>
  <si>
    <t>HJK fi</t>
  </si>
  <si>
    <t>es Betis</t>
  </si>
  <si>
    <t>Bolt Arena</t>
  </si>
  <si>
    <t>Roi Reinshreiber</t>
  </si>
  <si>
    <t>AÉK Lárnaka cy</t>
  </si>
  <si>
    <t>fr Rennes</t>
  </si>
  <si>
    <t>AEK Arena - George Karapatakis</t>
  </si>
  <si>
    <t>Giorgi Kruashvili</t>
  </si>
  <si>
    <t>Manchester Utd eng</t>
  </si>
  <si>
    <t>es Real Sociedad</t>
  </si>
  <si>
    <t>Marco Di Bello</t>
  </si>
  <si>
    <t>Sturm Graz at</t>
  </si>
  <si>
    <t>dk Midtjylland</t>
  </si>
  <si>
    <t>Merkur Arena</t>
  </si>
  <si>
    <t>Aghayev Aliyev</t>
  </si>
  <si>
    <t>Freiburg de</t>
  </si>
  <si>
    <t>az Qarabağ Ağdam</t>
  </si>
  <si>
    <t>Schwarzwald-Stadion</t>
  </si>
  <si>
    <t>Erik Lambrechts</t>
  </si>
  <si>
    <t>Ferencváros hu</t>
  </si>
  <si>
    <t>tr Trabzonspor</t>
  </si>
  <si>
    <t>Groupama Arena</t>
  </si>
  <si>
    <t>Fabio Maresca</t>
  </si>
  <si>
    <t>Red Star rs</t>
  </si>
  <si>
    <t>fr Monaco</t>
  </si>
  <si>
    <t>Stadion Rajko Mitić</t>
  </si>
  <si>
    <t>Harm Osmers</t>
  </si>
  <si>
    <t>Lazio it</t>
  </si>
  <si>
    <t>nl Feyenoord</t>
  </si>
  <si>
    <t>Stadio Olimpico</t>
  </si>
  <si>
    <t>Ricardo de Burgos</t>
  </si>
  <si>
    <t>Nantes fr</t>
  </si>
  <si>
    <t>gr Olympiacos</t>
  </si>
  <si>
    <t>Stade de la Beaujoire - Louis Fonteneau</t>
  </si>
  <si>
    <t>Harald Lechner</t>
  </si>
  <si>
    <t>AC Omonia cy</t>
  </si>
  <si>
    <t>md Sheriff Tiraspol</t>
  </si>
  <si>
    <t>Neo GSP</t>
  </si>
  <si>
    <t>Rade Obrenović</t>
  </si>
  <si>
    <t>Real Sociedad es</t>
  </si>
  <si>
    <t>cy AC Omonia</t>
  </si>
  <si>
    <t>Reale Arena</t>
  </si>
  <si>
    <t>Kristo Tohver</t>
  </si>
  <si>
    <t>Midtjylland dk</t>
  </si>
  <si>
    <t>it Lazio</t>
  </si>
  <si>
    <t>MCH Arena</t>
  </si>
  <si>
    <t>Feyenoord nl</t>
  </si>
  <si>
    <t>at Sturm Graz</t>
  </si>
  <si>
    <t>Stadion Feijenoord</t>
  </si>
  <si>
    <t>Jérôme Brisard</t>
  </si>
  <si>
    <t>Monaco fr</t>
  </si>
  <si>
    <t>hu Ferencváros</t>
  </si>
  <si>
    <t>Stade Louis II.</t>
  </si>
  <si>
    <t>Trabzonspor tr</t>
  </si>
  <si>
    <t>rs Red Star</t>
  </si>
  <si>
    <t>Şenol Güneş Stadyumu</t>
  </si>
  <si>
    <t>Sascha Stegemann</t>
  </si>
  <si>
    <t>Olympiacos gr</t>
  </si>
  <si>
    <t>de Freiburg</t>
  </si>
  <si>
    <t>Stadio Georgios Karaiskáki</t>
  </si>
  <si>
    <t>Matej Jug</t>
  </si>
  <si>
    <t>Sheriff Tiraspol md</t>
  </si>
  <si>
    <t>eng Manchester Utd</t>
  </si>
  <si>
    <t>Stadionul Zimbru</t>
  </si>
  <si>
    <t>Paweł Raczkowski</t>
  </si>
  <si>
    <t>Braga pt</t>
  </si>
  <si>
    <t>de Union Berlin</t>
  </si>
  <si>
    <t>Estádio Municipal de Braga</t>
  </si>
  <si>
    <t>Filip Glova</t>
  </si>
  <si>
    <t>20:45 (17:45)</t>
  </si>
  <si>
    <t>Qarabağ Ağdam az</t>
  </si>
  <si>
    <t>fr Nantes</t>
  </si>
  <si>
    <t>Tofiq Bəhramov adına Respublika stadionu</t>
  </si>
  <si>
    <t>Enea Jorgji</t>
  </si>
  <si>
    <t>Union SG be</t>
  </si>
  <si>
    <t>se Malmö</t>
  </si>
  <si>
    <t>King Power at Den Dreef Stadion</t>
  </si>
  <si>
    <t>Rennes fr</t>
  </si>
  <si>
    <t>tr Fenerbahçe</t>
  </si>
  <si>
    <t>Roazhon Park</t>
  </si>
  <si>
    <t>Aliaksei Kulbakou</t>
  </si>
  <si>
    <t>Dynamo Kyiv ua</t>
  </si>
  <si>
    <t>cy AÉK Lárnaka</t>
  </si>
  <si>
    <t>Stadion Cracovii</t>
  </si>
  <si>
    <t>Jakob Kehlet</t>
  </si>
  <si>
    <t>Roma it</t>
  </si>
  <si>
    <t>fi HJK</t>
  </si>
  <si>
    <t>Bodø/Glimt no</t>
  </si>
  <si>
    <t>ch Zürich</t>
  </si>
  <si>
    <t>Aspmyra Stadion</t>
  </si>
  <si>
    <t>Betis es</t>
  </si>
  <si>
    <t>bg Ludogorets</t>
  </si>
  <si>
    <t>Estadio Benito Villamarín</t>
  </si>
  <si>
    <t>nl PSV Eindhoven</t>
  </si>
  <si>
    <t>Stadion Letzigrund</t>
  </si>
  <si>
    <t>William Collum</t>
  </si>
  <si>
    <t>Yevhen Aranovskyi</t>
  </si>
  <si>
    <t>Arsenal eng</t>
  </si>
  <si>
    <t>Arsenal Stadium</t>
  </si>
  <si>
    <t>Horațiu Fesnic</t>
  </si>
  <si>
    <t>Ali Palabıyık</t>
  </si>
  <si>
    <t>Aleksandar Stavrev</t>
  </si>
  <si>
    <t>Daniel Stefański</t>
  </si>
  <si>
    <t>John Beaton</t>
  </si>
  <si>
    <t>Novak Simović</t>
  </si>
  <si>
    <t>Tiago Martins</t>
  </si>
  <si>
    <t>Fran Jović</t>
  </si>
  <si>
    <t>Ruddy Buquet</t>
  </si>
  <si>
    <t>21:45 (17:45)</t>
  </si>
  <si>
    <t>Alekseiy Kovalev</t>
  </si>
  <si>
    <t>Knockout round play-offs</t>
  </si>
  <si>
    <t>Hearts sct</t>
  </si>
  <si>
    <t>tr Başakşehir</t>
  </si>
  <si>
    <t>Tynecastle Stadium</t>
  </si>
  <si>
    <t>Krzysztof Jakubik</t>
  </si>
  <si>
    <t>Slovácko cz</t>
  </si>
  <si>
    <t>rs Partizan</t>
  </si>
  <si>
    <t>Městský fotbalový stadion Miroslava Vale...</t>
  </si>
  <si>
    <t>Robert Harvey</t>
  </si>
  <si>
    <t>Anderlecht be</t>
  </si>
  <si>
    <t>dk Silkeborg</t>
  </si>
  <si>
    <t>Lotto Park</t>
  </si>
  <si>
    <t>István Vad</t>
  </si>
  <si>
    <t>Austria Wien at</t>
  </si>
  <si>
    <t>il Be'er Sheva</t>
  </si>
  <si>
    <t>Generali Arena</t>
  </si>
  <si>
    <t>Villarreal es</t>
  </si>
  <si>
    <t>pl Lech Poznań</t>
  </si>
  <si>
    <t>Estadio Ciudad de Valencia</t>
  </si>
  <si>
    <t>KF Ballkani Therandë xk</t>
  </si>
  <si>
    <t>ro CFR Cluj</t>
  </si>
  <si>
    <t>Stadiumi Fadil Vokrri</t>
  </si>
  <si>
    <t>Urs Schnyder</t>
  </si>
  <si>
    <t>Fiorentina it</t>
  </si>
  <si>
    <t>lv FK Rīgas FS</t>
  </si>
  <si>
    <t>Stadio Artemio Franchi</t>
  </si>
  <si>
    <t>Pavel Orel</t>
  </si>
  <si>
    <t>19:40 (18:40)</t>
  </si>
  <si>
    <t>Nice fr</t>
  </si>
  <si>
    <t>de Köln</t>
  </si>
  <si>
    <t>Stade de Nice</t>
  </si>
  <si>
    <t>Luís Godinho</t>
  </si>
  <si>
    <t>West Ham eng</t>
  </si>
  <si>
    <t>ro FCSB</t>
  </si>
  <si>
    <t>Shamrock Rov ie</t>
  </si>
  <si>
    <t>se Djurgården</t>
  </si>
  <si>
    <t>Tallaght Stadium</t>
  </si>
  <si>
    <t>Ívar Orri Kristjánsson</t>
  </si>
  <si>
    <t>Vaduz li</t>
  </si>
  <si>
    <t>cy Apollon</t>
  </si>
  <si>
    <t>Rheinpark Stadion</t>
  </si>
  <si>
    <t>Dumitru Muntean</t>
  </si>
  <si>
    <t>Slovan Bratislava sk</t>
  </si>
  <si>
    <t>lt Žalgiris</t>
  </si>
  <si>
    <t>Štadión Tehelné pole</t>
  </si>
  <si>
    <t>Rauf Cabbarov</t>
  </si>
  <si>
    <t>Basel ch</t>
  </si>
  <si>
    <t>am Pyunik</t>
  </si>
  <si>
    <t>St. Jakob-Park</t>
  </si>
  <si>
    <t>Juan Martínez</t>
  </si>
  <si>
    <t>Molde no</t>
  </si>
  <si>
    <t>be Gent</t>
  </si>
  <si>
    <t>Aker Stadion</t>
  </si>
  <si>
    <t>Petri Viljanen</t>
  </si>
  <si>
    <t>SK Dnipro-1 ua</t>
  </si>
  <si>
    <t>nl AZ Alkmaar</t>
  </si>
  <si>
    <t>Futbalový štadión Košická Nová ves</t>
  </si>
  <si>
    <t>Igal Frid</t>
  </si>
  <si>
    <t>Sivasspor tr</t>
  </si>
  <si>
    <t>cz Slavia Prague</t>
  </si>
  <si>
    <t>Yeni 4 Eylül Stadyumu</t>
  </si>
  <si>
    <t>AZ Alkmaar nl</t>
  </si>
  <si>
    <t>li Vaduz</t>
  </si>
  <si>
    <t>AFAS Stadion</t>
  </si>
  <si>
    <t>Nick Walsh</t>
  </si>
  <si>
    <t>Slavia Prague cz</t>
  </si>
  <si>
    <t>xk KF Ballkani Therandë</t>
  </si>
  <si>
    <t>Fortuna Arena</t>
  </si>
  <si>
    <t>Willy Delajod</t>
  </si>
  <si>
    <t>Djurgården se</t>
  </si>
  <si>
    <t>no Molde</t>
  </si>
  <si>
    <t>Tele2 Arena</t>
  </si>
  <si>
    <t>Gergő Bogár</t>
  </si>
  <si>
    <t>Gent be</t>
  </si>
  <si>
    <t>ie Shamrock Rov</t>
  </si>
  <si>
    <t>GHELAMCO-arena</t>
  </si>
  <si>
    <t>Visar Kastrati</t>
  </si>
  <si>
    <t>Apollon cy</t>
  </si>
  <si>
    <t>ua SK Dnipro-1</t>
  </si>
  <si>
    <t>Ádám Farkas</t>
  </si>
  <si>
    <t>Žalgiris lt</t>
  </si>
  <si>
    <t>ch Basel</t>
  </si>
  <si>
    <t>Vilniaus LFF stadionas</t>
  </si>
  <si>
    <t>Iwan Griffith</t>
  </si>
  <si>
    <t>CFR Cluj ro</t>
  </si>
  <si>
    <t>tr Sivasspor</t>
  </si>
  <si>
    <t>Stadionul Dr. Constantin Rădulescu</t>
  </si>
  <si>
    <t>Allard Lindhout</t>
  </si>
  <si>
    <t>Pyunik am</t>
  </si>
  <si>
    <t>sk Slovan Bratislava</t>
  </si>
  <si>
    <t>Vazgen Sargsyan anvan Hanrapetakan Marza...</t>
  </si>
  <si>
    <t>Gal Leibovitz</t>
  </si>
  <si>
    <t>Partizan rs</t>
  </si>
  <si>
    <t>fr Nice</t>
  </si>
  <si>
    <t>Stadion Partizana</t>
  </si>
  <si>
    <t>Silkeborg dk</t>
  </si>
  <si>
    <t>eng West Ham</t>
  </si>
  <si>
    <t>MASCOT PARK</t>
  </si>
  <si>
    <t>Fábio Veríssimo</t>
  </si>
  <si>
    <t>Köln de</t>
  </si>
  <si>
    <t>cz Slovácko</t>
  </si>
  <si>
    <t>RheinEnergieSTADION</t>
  </si>
  <si>
    <t>Lech Poznań pl</t>
  </si>
  <si>
    <t>at Austria Wien</t>
  </si>
  <si>
    <t>Stadion Miejski</t>
  </si>
  <si>
    <t>Peter Kjaesgaard</t>
  </si>
  <si>
    <t>Başakşehir tr</t>
  </si>
  <si>
    <t>it Fiorentina</t>
  </si>
  <si>
    <t>Başakşehir Fatih Terim Stadium</t>
  </si>
  <si>
    <t>Guillermo Cuadra</t>
  </si>
  <si>
    <t>FCSB ro</t>
  </si>
  <si>
    <t>be Anderlecht</t>
  </si>
  <si>
    <t>Arena Naţională</t>
  </si>
  <si>
    <t>Sebastian Gishamer</t>
  </si>
  <si>
    <t>Be'er Sheva il</t>
  </si>
  <si>
    <t>es Villarreal</t>
  </si>
  <si>
    <t>Turner Stadium</t>
  </si>
  <si>
    <t>FK Rīgas FS lv</t>
  </si>
  <si>
    <t>sct Hearts</t>
  </si>
  <si>
    <t>Stadions Skonto</t>
  </si>
  <si>
    <t>Julian Weinberger</t>
  </si>
  <si>
    <t>Miloš Milanović</t>
  </si>
  <si>
    <t>Mykola Balakin</t>
  </si>
  <si>
    <t>José Luis Munuera</t>
  </si>
  <si>
    <t>Rohit Saggi</t>
  </si>
  <si>
    <t>Jochem Kamphuis</t>
  </si>
  <si>
    <t>Kevin Clancy</t>
  </si>
  <si>
    <t>Ivan Bebek</t>
  </si>
  <si>
    <t>Manfredas Lukjančukas</t>
  </si>
  <si>
    <t>Philip Farrugia</t>
  </si>
  <si>
    <t>Morten Krogh</t>
  </si>
  <si>
    <t>Dario Bel</t>
  </si>
  <si>
    <t>Marian Barbu</t>
  </si>
  <si>
    <t>Manuel Schuettengruber</t>
  </si>
  <si>
    <t>Juxhin Xhaja</t>
  </si>
  <si>
    <t>0–5</t>
  </si>
  <si>
    <t>Donald Robertson</t>
  </si>
  <si>
    <t>Joni Hyytiä</t>
  </si>
  <si>
    <t>Bram Van Driessche</t>
  </si>
  <si>
    <t>António Nobre</t>
  </si>
  <si>
    <t>13:00 (12:00)</t>
  </si>
  <si>
    <t>17:30 (15:30)</t>
  </si>
  <si>
    <t>Mads-Kristoffer Kristoffersen</t>
  </si>
  <si>
    <t>18:30 (15:30)</t>
  </si>
  <si>
    <t>Goga Kikacheishvili</t>
  </si>
  <si>
    <t>Anastasios Papapetrou</t>
  </si>
  <si>
    <t>Daniel Schlager</t>
  </si>
  <si>
    <t>César Soto</t>
  </si>
  <si>
    <t>Nathan Verboomen</t>
  </si>
  <si>
    <t>Daniele Chiffi</t>
  </si>
  <si>
    <t>Elchin Masiyev</t>
  </si>
  <si>
    <t>Bolshaya Sportivnaya Arena</t>
  </si>
  <si>
    <t>FA</t>
  </si>
  <si>
    <t>EFL</t>
  </si>
  <si>
    <t>UCL</t>
  </si>
  <si>
    <t>EU</t>
  </si>
  <si>
    <t>EUC</t>
  </si>
  <si>
    <t>4th Round Replays</t>
  </si>
  <si>
    <t>5th round</t>
  </si>
  <si>
    <t>QFs</t>
  </si>
  <si>
    <t>sf</t>
  </si>
  <si>
    <t>f</t>
  </si>
  <si>
    <t>qf</t>
  </si>
  <si>
    <t>R16</t>
  </si>
  <si>
    <t>QF</t>
  </si>
  <si>
    <t>SF</t>
  </si>
  <si>
    <t>F</t>
  </si>
  <si>
    <t>INT</t>
  </si>
  <si>
    <t>vs</t>
  </si>
  <si>
    <t>FullTeam</t>
  </si>
  <si>
    <t>AbrvTeam</t>
  </si>
  <si>
    <t>AbrvTeamL</t>
  </si>
  <si>
    <t>TeamID</t>
  </si>
  <si>
    <t>TEAM_A</t>
  </si>
  <si>
    <t>TEAM_H</t>
  </si>
  <si>
    <t>GWAWAY</t>
  </si>
  <si>
    <t>GWHOME</t>
  </si>
  <si>
    <t>GWAWAY2</t>
  </si>
  <si>
    <t>GWHOME2</t>
  </si>
  <si>
    <t>Required Extra Time</t>
  </si>
  <si>
    <t>GW1</t>
  </si>
  <si>
    <t>EVEEVE</t>
  </si>
  <si>
    <t>eveEVE</t>
  </si>
  <si>
    <t>2023-01-23T20:15:00Z</t>
  </si>
  <si>
    <t>2023-03-04T12:30:00Z</t>
  </si>
  <si>
    <t>2023-03-04T17:30:00Z</t>
  </si>
  <si>
    <t>2023-03-05T14:00:00Z</t>
  </si>
  <si>
    <t>2023-03-05T16:30:00Z</t>
  </si>
  <si>
    <t>2023-03-06T20:00:00Z</t>
  </si>
  <si>
    <t>2023-03-11T12:30:00Z</t>
  </si>
  <si>
    <t>2023-03-11T17:30:00Z</t>
  </si>
  <si>
    <t>2023-03-12T14:00:00Z</t>
  </si>
  <si>
    <t>2023-03-12T16:30:00Z</t>
  </si>
  <si>
    <t>2023-03-17T20:00:00Z</t>
  </si>
  <si>
    <t>2023-03-18T17:30:00Z</t>
  </si>
  <si>
    <t>2023-03-19T14:00:00Z</t>
  </si>
  <si>
    <t>DRAW</t>
  </si>
  <si>
    <t>Poundland Bescot Stadium</t>
  </si>
  <si>
    <t>Bet365 Stadium</t>
  </si>
  <si>
    <t>PROBHOME</t>
  </si>
  <si>
    <t>PROBAWAY</t>
  </si>
  <si>
    <t>ROUND</t>
  </si>
  <si>
    <t>EFLROUND</t>
  </si>
  <si>
    <t>EFLROUNDHOME</t>
  </si>
  <si>
    <t>EFLROUNDAWAY</t>
  </si>
  <si>
    <t>FAROUND</t>
  </si>
  <si>
    <t>FAROUNDHOME</t>
  </si>
  <si>
    <t>FAROUNDAWAY</t>
  </si>
  <si>
    <t>UCLROUND</t>
  </si>
  <si>
    <t>UCLROUNDHOME</t>
  </si>
  <si>
    <t>UCLROUNDAWAY</t>
  </si>
  <si>
    <t>EUROUND</t>
  </si>
  <si>
    <t>EUROUNDHOME</t>
  </si>
  <si>
    <t>EUROUNDAWAY</t>
  </si>
  <si>
    <t>EUCROUND</t>
  </si>
  <si>
    <t>EUCROUNDHOME</t>
  </si>
  <si>
    <t>EUCROUNDAWAY</t>
  </si>
  <si>
    <t>Round 1</t>
  </si>
  <si>
    <t>Round 2</t>
  </si>
  <si>
    <t>Round 3</t>
  </si>
  <si>
    <t>xGD</t>
  </si>
  <si>
    <t>DEF</t>
  </si>
  <si>
    <t>FWD</t>
  </si>
  <si>
    <t>TEAM</t>
  </si>
  <si>
    <t>FWD: xG vs xGA</t>
  </si>
  <si>
    <t>TEAM: xGD-xGD</t>
  </si>
  <si>
    <t>-</t>
  </si>
  <si>
    <t>DEF: xGA vs xG</t>
  </si>
  <si>
    <t>BLANKS</t>
  </si>
  <si>
    <t>POTENTIAL BLANKS</t>
  </si>
  <si>
    <t>.</t>
  </si>
  <si>
    <t>VS</t>
  </si>
  <si>
    <t>DGWs</t>
  </si>
  <si>
    <t>OUT</t>
  </si>
  <si>
    <t>Y</t>
  </si>
  <si>
    <t>N</t>
  </si>
  <si>
    <t>%</t>
  </si>
  <si>
    <t>WIN</t>
  </si>
  <si>
    <t>LOSE</t>
  </si>
  <si>
    <t>TOTAL WIN</t>
  </si>
  <si>
    <t>FAFourth Round Proper</t>
  </si>
  <si>
    <t>FAFifth Round Proper</t>
  </si>
  <si>
    <t>EFLSemi-finals</t>
  </si>
  <si>
    <t>FAQuarter-finals</t>
  </si>
  <si>
    <t>NOTES:</t>
  </si>
  <si>
    <t>https://www.randomresult.com/tournament.php</t>
  </si>
  <si>
    <t>EXAMPLE CODE --&gt;</t>
  </si>
  <si>
    <t>+</t>
  </si>
  <si>
    <t>*</t>
  </si>
  <si>
    <t>Future Odds Maths</t>
  </si>
  <si>
    <t>If 8 Prem teams are in Round of 16, they will have about a 1/4 chance of drawing another Prem team</t>
  </si>
  <si>
    <t xml:space="preserve">EVE SOU </t>
  </si>
  <si>
    <t xml:space="preserve">lei </t>
  </si>
  <si>
    <t xml:space="preserve">BHA WHU </t>
  </si>
  <si>
    <t xml:space="preserve">sou mun LEI </t>
  </si>
  <si>
    <t xml:space="preserve">LIV mun </t>
  </si>
  <si>
    <t xml:space="preserve">bha </t>
  </si>
  <si>
    <t xml:space="preserve">liv LEE </t>
  </si>
  <si>
    <t xml:space="preserve">AVL bre WOL </t>
  </si>
  <si>
    <t xml:space="preserve">che WOL FUL NFO </t>
  </si>
  <si>
    <t xml:space="preserve">WHU bha </t>
  </si>
  <si>
    <t xml:space="preserve">BRE bha CHE </t>
  </si>
  <si>
    <t xml:space="preserve">whu BHA TOT </t>
  </si>
  <si>
    <t xml:space="preserve">lee whu liv </t>
  </si>
  <si>
    <t xml:space="preserve">sou new </t>
  </si>
  <si>
    <t xml:space="preserve">NEW NFO mci bou </t>
  </si>
  <si>
    <t xml:space="preserve">liv LEE lei </t>
  </si>
  <si>
    <t>sou mun</t>
  </si>
  <si>
    <t>mun</t>
  </si>
  <si>
    <t>bou CRY new</t>
  </si>
  <si>
    <t>bou CRY new MUN</t>
  </si>
  <si>
    <t>GW38</t>
  </si>
  <si>
    <t>EUPO</t>
  </si>
  <si>
    <t>GW7</t>
  </si>
  <si>
    <t>GW8</t>
  </si>
  <si>
    <t>GW25</t>
  </si>
  <si>
    <t>GW28</t>
  </si>
  <si>
    <t>GW32</t>
  </si>
  <si>
    <t>VS SOU32</t>
  </si>
  <si>
    <t>VS WHU32</t>
  </si>
  <si>
    <t>VS LEI28</t>
  </si>
  <si>
    <t>VS mun25</t>
  </si>
  <si>
    <t>VS LEE28 lei32</t>
  </si>
  <si>
    <t>VS mun32</t>
  </si>
  <si>
    <t>VS TOT32</t>
  </si>
  <si>
    <t>VS liv32</t>
  </si>
  <si>
    <t>VS SOU25</t>
  </si>
  <si>
    <t>VS NFO25</t>
  </si>
  <si>
    <t>VS MCI</t>
  </si>
  <si>
    <t>VS MUN</t>
  </si>
  <si>
    <t>vs ARS</t>
  </si>
  <si>
    <t>VS mci</t>
  </si>
  <si>
    <t>VS TOT</t>
  </si>
  <si>
    <t>VS liv</t>
  </si>
  <si>
    <t>VS CHE</t>
  </si>
  <si>
    <t>VS mun</t>
  </si>
  <si>
    <t>VS WHU</t>
  </si>
  <si>
    <t>VS whu</t>
  </si>
  <si>
    <t>EVE SOU</t>
  </si>
  <si>
    <t xml:space="preserve">VS LEI </t>
  </si>
  <si>
    <t>VS bha</t>
  </si>
  <si>
    <t>lei</t>
  </si>
  <si>
    <t>BHA WHU</t>
  </si>
  <si>
    <t>sou</t>
  </si>
  <si>
    <t>sou LEI</t>
  </si>
  <si>
    <t>sou mun LEI</t>
  </si>
  <si>
    <t>bou CRY new MUN MCI</t>
  </si>
  <si>
    <t>LIV mun</t>
  </si>
  <si>
    <t>bha</t>
  </si>
  <si>
    <t>ars</t>
  </si>
  <si>
    <t>liv LEE</t>
  </si>
  <si>
    <t>NFO SOU</t>
  </si>
  <si>
    <t>NFO SOU wol</t>
  </si>
  <si>
    <t>NFO SOU wol ful</t>
  </si>
  <si>
    <t>AVL bre</t>
  </si>
  <si>
    <t>AVL bre WOL</t>
  </si>
  <si>
    <t>che WOL</t>
  </si>
  <si>
    <t>che WOL FUL</t>
  </si>
  <si>
    <t>che WOL FUL NFO</t>
  </si>
  <si>
    <t>WHU bha</t>
  </si>
  <si>
    <t>BRE bha CHE</t>
  </si>
  <si>
    <t>whu BHA</t>
  </si>
  <si>
    <t>whu BHA TOT</t>
  </si>
  <si>
    <t>lee</t>
  </si>
  <si>
    <t>lee whu</t>
  </si>
  <si>
    <t>lee whu liv</t>
  </si>
  <si>
    <t>BRE lee</t>
  </si>
  <si>
    <t>BRE lee TOT</t>
  </si>
  <si>
    <t>BRE lee TOT ars</t>
  </si>
  <si>
    <t>sou new</t>
  </si>
  <si>
    <t>NEW NFO</t>
  </si>
  <si>
    <t>NEW NFO mci bou</t>
  </si>
  <si>
    <t>liv</t>
  </si>
  <si>
    <t>liv LEE lei</t>
  </si>
  <si>
    <t>LEE lei</t>
  </si>
  <si>
    <t>Blanks</t>
  </si>
  <si>
    <t>Potential Blanks</t>
  </si>
  <si>
    <t>Total Blanks</t>
  </si>
  <si>
    <t>Possible Slots</t>
  </si>
  <si>
    <t>FA Potential Slots Taken</t>
  </si>
  <si>
    <t>UCL Potential Slots Taken</t>
  </si>
  <si>
    <t>Slots Left</t>
  </si>
  <si>
    <t>Pressure</t>
  </si>
  <si>
    <t>Blanks/Slots</t>
  </si>
  <si>
    <t xml:space="preserve">NFO wol ful </t>
  </si>
  <si>
    <t>https://www.oddsportal.com/soccer/england/fa-cup/</t>
  </si>
  <si>
    <t>WEST HAM</t>
  </si>
  <si>
    <t>man utd</t>
  </si>
  <si>
    <t/>
  </si>
  <si>
    <t>BLACKBURN or BIRMINGHAM</t>
  </si>
  <si>
    <t>LUTON or GRIMSBY</t>
  </si>
  <si>
    <t>stoke</t>
  </si>
  <si>
    <t>wrexham or sheff utd</t>
  </si>
  <si>
    <t>LEEDS</t>
  </si>
  <si>
    <t>fulham or sunderland</t>
  </si>
  <si>
    <t>bristol city</t>
  </si>
  <si>
    <t>2023-03-01T19:45:00Z</t>
  </si>
  <si>
    <t>2023-03-01T20:00:00Z</t>
  </si>
  <si>
    <t>Keith Stroud</t>
  </si>
  <si>
    <t>Dean Whitestone</t>
  </si>
  <si>
    <t>St Andrew's Trillion Trophy Stadium</t>
  </si>
  <si>
    <t>Bramall Lane</t>
  </si>
  <si>
    <t>Leigh Doughty</t>
  </si>
  <si>
    <t>Stadium of Light</t>
  </si>
  <si>
    <t>Fifth round proper</t>
  </si>
  <si>
    <t>Leg 2 of 2; Newcastle Utd won</t>
  </si>
  <si>
    <t>Leg 2 of 2; Manchester Utd won</t>
  </si>
  <si>
    <t>Final</t>
  </si>
  <si>
    <t>Wembley Stadium</t>
  </si>
  <si>
    <t>che</t>
  </si>
  <si>
    <t>mci</t>
  </si>
  <si>
    <t>2023-03-15T19:30:00Z</t>
  </si>
  <si>
    <t>This page needs work</t>
  </si>
  <si>
    <t xml:space="preserve">SOU </t>
  </si>
  <si>
    <t xml:space="preserve">bou new MUN MCI </t>
  </si>
  <si>
    <t>new</t>
  </si>
  <si>
    <t xml:space="preserve">TOT ars </t>
  </si>
  <si>
    <t xml:space="preserve">mun LEI </t>
  </si>
  <si>
    <t>bre</t>
  </si>
  <si>
    <t xml:space="preserve">LEE lei </t>
  </si>
  <si>
    <t xml:space="preserve">NEW mci bou </t>
  </si>
  <si>
    <t>whu</t>
  </si>
  <si>
    <t>wol</t>
  </si>
  <si>
    <t xml:space="preserve">che FUL </t>
  </si>
  <si>
    <t>ful</t>
  </si>
  <si>
    <t>GW:</t>
  </si>
  <si>
    <t>UPPERHOME</t>
  </si>
  <si>
    <t>LOWERAWAY</t>
  </si>
  <si>
    <t>GW-X2HOME</t>
  </si>
  <si>
    <t>GW-X2AWAY</t>
  </si>
  <si>
    <t>GW1-1</t>
  </si>
  <si>
    <t>GW1-2</t>
  </si>
  <si>
    <t>GW2-1</t>
  </si>
  <si>
    <t>GW2-2</t>
  </si>
  <si>
    <t>GW3-1</t>
  </si>
  <si>
    <t>GW3-2</t>
  </si>
  <si>
    <t>GW4-1</t>
  </si>
  <si>
    <t>GW4-2</t>
  </si>
  <si>
    <t>GW5-1</t>
  </si>
  <si>
    <t>GW5-2</t>
  </si>
  <si>
    <t>GW6-1</t>
  </si>
  <si>
    <t>GW6-2</t>
  </si>
  <si>
    <t>GW7-1</t>
  </si>
  <si>
    <t>GW7-2</t>
  </si>
  <si>
    <t>GW8-1</t>
  </si>
  <si>
    <t>GW8-2</t>
  </si>
  <si>
    <t>GW9-1</t>
  </si>
  <si>
    <t>GW9-2</t>
  </si>
  <si>
    <t>GW10-1</t>
  </si>
  <si>
    <t>GW10-2</t>
  </si>
  <si>
    <t>GW11-1</t>
  </si>
  <si>
    <t>GW11-2</t>
  </si>
  <si>
    <t>GW12-1</t>
  </si>
  <si>
    <t>GW12-2</t>
  </si>
  <si>
    <t>GW13-1</t>
  </si>
  <si>
    <t>GW13-2</t>
  </si>
  <si>
    <t>GW14-1</t>
  </si>
  <si>
    <t>GW14-2</t>
  </si>
  <si>
    <t>GW15-1</t>
  </si>
  <si>
    <t>GW15-2</t>
  </si>
  <si>
    <t>GW16-1</t>
  </si>
  <si>
    <t>GW16-2</t>
  </si>
  <si>
    <t>GW17-1</t>
  </si>
  <si>
    <t>GW17-2</t>
  </si>
  <si>
    <t>GW18-1</t>
  </si>
  <si>
    <t>GW18-2</t>
  </si>
  <si>
    <t>GW19-1</t>
  </si>
  <si>
    <t>GW19-2</t>
  </si>
  <si>
    <t>GW20-1</t>
  </si>
  <si>
    <t>GW20-2</t>
  </si>
  <si>
    <t>GW21-1</t>
  </si>
  <si>
    <t>GW21-2</t>
  </si>
  <si>
    <t>GW22-1</t>
  </si>
  <si>
    <t>GW22-2</t>
  </si>
  <si>
    <t>GW23-1</t>
  </si>
  <si>
    <t>GW23-2</t>
  </si>
  <si>
    <t>GW24-1</t>
  </si>
  <si>
    <t>GW24-2</t>
  </si>
  <si>
    <t>GW25-1</t>
  </si>
  <si>
    <t>GW25-2</t>
  </si>
  <si>
    <t>GW26-1</t>
  </si>
  <si>
    <t>GW26-2</t>
  </si>
  <si>
    <t>GW27-1</t>
  </si>
  <si>
    <t>GW27-2</t>
  </si>
  <si>
    <t>GW28-1</t>
  </si>
  <si>
    <t>GW28-2</t>
  </si>
  <si>
    <t>GW29-1</t>
  </si>
  <si>
    <t>GW29-2</t>
  </si>
  <si>
    <t>GW30-1</t>
  </si>
  <si>
    <t>GW30-2</t>
  </si>
  <si>
    <t>GW31-1</t>
  </si>
  <si>
    <t>GW31-2</t>
  </si>
  <si>
    <t>GW32-1</t>
  </si>
  <si>
    <t>GW32-2</t>
  </si>
  <si>
    <t>GW33-1</t>
  </si>
  <si>
    <t>GW33-2</t>
  </si>
  <si>
    <t>GW34-1</t>
  </si>
  <si>
    <t>GW34-2</t>
  </si>
  <si>
    <t>GW35-1</t>
  </si>
  <si>
    <t>GW35-2</t>
  </si>
  <si>
    <t>GW36-1</t>
  </si>
  <si>
    <t>GW36-2</t>
  </si>
  <si>
    <t>GW37-1</t>
  </si>
  <si>
    <t>GW37-2</t>
  </si>
  <si>
    <t>GW38-1</t>
  </si>
  <si>
    <t>GW38-2</t>
  </si>
  <si>
    <t>GW2</t>
  </si>
  <si>
    <t>GW3</t>
  </si>
  <si>
    <t>GW4</t>
  </si>
  <si>
    <t>GW5</t>
  </si>
  <si>
    <t>GW6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</si>
  <si>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</si>
  <si>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</si>
  <si>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</si>
  <si>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</si>
  <si>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</si>
  <si>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</si>
  <si>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</si>
  <si>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</si>
  <si>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</si>
  <si>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</si>
  <si>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</si>
  <si>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</si>
  <si>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</si>
  <si>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</si>
  <si>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</si>
  <si>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</si>
  <si>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GW26</t>
  </si>
  <si>
    <t>GW27</t>
  </si>
  <si>
    <t>GW29</t>
  </si>
  <si>
    <t>GW30</t>
  </si>
  <si>
    <t>GW31</t>
  </si>
  <si>
    <t>GW33</t>
  </si>
  <si>
    <t>GW34</t>
  </si>
  <si>
    <t>GW35</t>
  </si>
  <si>
    <t>GW36</t>
  </si>
  <si>
    <t>GW37</t>
  </si>
  <si>
    <t>cry</t>
  </si>
  <si>
    <t>bou</t>
  </si>
  <si>
    <t>tot</t>
  </si>
  <si>
    <t>eve</t>
  </si>
  <si>
    <t>BREMCI</t>
  </si>
  <si>
    <t>avl</t>
  </si>
  <si>
    <t>leiEVE</t>
  </si>
  <si>
    <t>nfo</t>
  </si>
  <si>
    <t>evesou</t>
  </si>
  <si>
    <t>leeCRY</t>
  </si>
  <si>
    <t>MCIful</t>
  </si>
  <si>
    <t>cheMUN</t>
  </si>
  <si>
    <t>MCIbha</t>
  </si>
  <si>
    <t>AVLars</t>
  </si>
  <si>
    <t>leiCHE</t>
  </si>
  <si>
    <t>nfomun</t>
  </si>
  <si>
    <t>cryWOL</t>
  </si>
  <si>
    <t>munTOT</t>
  </si>
  <si>
    <t>MCIcry</t>
  </si>
  <si>
    <t>CRYLEE</t>
  </si>
  <si>
    <t>munBRE</t>
  </si>
  <si>
    <t>ARSmci</t>
  </si>
  <si>
    <t>fulliv</t>
  </si>
  <si>
    <t>totBHA</t>
  </si>
  <si>
    <t>chebou</t>
  </si>
  <si>
    <t>brelee</t>
  </si>
  <si>
    <t>chelei</t>
  </si>
  <si>
    <t>nfoLEE</t>
  </si>
  <si>
    <t>arswol</t>
  </si>
  <si>
    <t>bouNFO</t>
  </si>
  <si>
    <t>whuful</t>
  </si>
  <si>
    <t>AVLLIV</t>
  </si>
  <si>
    <t>arsmun</t>
  </si>
  <si>
    <t>mciche</t>
  </si>
  <si>
    <t>TOTFUL</t>
  </si>
  <si>
    <t>whuTOT</t>
  </si>
  <si>
    <t>SOUmci</t>
  </si>
  <si>
    <t>cryNEW</t>
  </si>
  <si>
    <t>cryAVL</t>
  </si>
  <si>
    <t>EVEbre</t>
  </si>
  <si>
    <t>MUNBHA</t>
  </si>
  <si>
    <t>SOUwhu</t>
  </si>
  <si>
    <t>bhamun</t>
  </si>
  <si>
    <t>NFOLEI</t>
  </si>
  <si>
    <t>LIVWHU</t>
  </si>
  <si>
    <t>fulbha</t>
  </si>
  <si>
    <t>MCIliv</t>
  </si>
  <si>
    <t>BREnew</t>
  </si>
  <si>
    <t>WOLMCI</t>
  </si>
  <si>
    <t>SOUMUN</t>
  </si>
  <si>
    <t>newBRE</t>
  </si>
  <si>
    <t>AVLCHE</t>
  </si>
  <si>
    <t>boubha</t>
  </si>
  <si>
    <t>Most Blanks</t>
  </si>
  <si>
    <t>CURRENT</t>
  </si>
  <si>
    <t>BLANK</t>
  </si>
  <si>
    <t>DOUBLE</t>
  </si>
  <si>
    <t>LIKELY</t>
  </si>
  <si>
    <t>FUTURE?</t>
  </si>
  <si>
    <t>UNLIKELY</t>
  </si>
  <si>
    <t>POSSIBLE</t>
  </si>
  <si>
    <t>Rescheduled Fixtures</t>
  </si>
  <si>
    <t>TOTAL BLANKS</t>
  </si>
  <si>
    <t>100% Blanks</t>
  </si>
  <si>
    <t>Likely Blanks</t>
  </si>
  <si>
    <t>50/50 Blanks</t>
  </si>
  <si>
    <t>100% Blank</t>
  </si>
  <si>
    <t>EVE 25</t>
  </si>
  <si>
    <t>MCI 23</t>
  </si>
  <si>
    <t>Likely Blank</t>
  </si>
  <si>
    <t>50/50 Blank</t>
  </si>
  <si>
    <t>Unlikely Blank</t>
  </si>
  <si>
    <t>sou 27</t>
  </si>
  <si>
    <t>CRY 27</t>
  </si>
  <si>
    <t>ful 19</t>
  </si>
  <si>
    <t>MUN 20</t>
  </si>
  <si>
    <t>bha 27</t>
  </si>
  <si>
    <t>ars 25</t>
  </si>
  <si>
    <t>CHE 19</t>
  </si>
  <si>
    <t>mun 22</t>
  </si>
  <si>
    <t>WOL 25</t>
  </si>
  <si>
    <t>TOT 20</t>
  </si>
  <si>
    <t>ars 23</t>
  </si>
  <si>
    <t>cry 20</t>
  </si>
  <si>
    <t>LEE 22</t>
  </si>
  <si>
    <t>BRE 27</t>
  </si>
  <si>
    <t>mci 20</t>
  </si>
  <si>
    <t>liv 25</t>
  </si>
  <si>
    <t>TOTAL Probable Blanks</t>
  </si>
  <si>
    <t>LIKELY More Fixtures</t>
  </si>
  <si>
    <t>CHIPS</t>
  </si>
  <si>
    <t>WC</t>
  </si>
  <si>
    <t>FH</t>
  </si>
  <si>
    <t>BB</t>
  </si>
  <si>
    <t>OTHER</t>
  </si>
  <si>
    <t>DE</t>
  </si>
  <si>
    <t>HITS</t>
  </si>
  <si>
    <t>MUN v bre</t>
  </si>
  <si>
    <t>If LEI beat Blackburn (5R) and MUN lose to WHU (5R) and BHA beat Stoke (5R)</t>
  </si>
  <si>
    <t>I think this is the only fixture that could possibly go in GW28 and it's very unlikely to do so</t>
  </si>
  <si>
    <t>LEE v nfo</t>
  </si>
  <si>
    <t>Instead of WOL v lee</t>
  </si>
  <si>
    <t>SOU v tot</t>
  </si>
  <si>
    <t>Moved to GW34</t>
  </si>
  <si>
    <t>WOL v lee</t>
  </si>
  <si>
    <t>MCI v whu</t>
  </si>
  <si>
    <t>BHA v mci</t>
  </si>
  <si>
    <t>Moved to GW37</t>
  </si>
  <si>
    <t>FUL v lee</t>
  </si>
  <si>
    <t>GW34 instead?</t>
  </si>
  <si>
    <t>2023-04-01T11:30:00Z</t>
  </si>
  <si>
    <t>2023-04-01T16:30:00Z</t>
  </si>
  <si>
    <t>2023-04-02T13:00:00Z</t>
  </si>
  <si>
    <t>2023-04-02T15:30:00Z</t>
  </si>
  <si>
    <t>2023-04-03T19:00:00Z</t>
  </si>
  <si>
    <t>2023-04-04T18:45:00Z</t>
  </si>
  <si>
    <t>2023-04-04T19:00:00Z</t>
  </si>
  <si>
    <t>2023-04-05T19:00:00Z</t>
  </si>
  <si>
    <t>2023-04-08T11:30:00Z</t>
  </si>
  <si>
    <t>2023-04-08T16:30:00Z</t>
  </si>
  <si>
    <t>2023-04-09T13:00:00Z</t>
  </si>
  <si>
    <t>2023-04-09T15:30:00Z</t>
  </si>
  <si>
    <t>2023-04-15T11:30:00Z</t>
  </si>
  <si>
    <t>2023-04-15T16:30:00Z</t>
  </si>
  <si>
    <t>2023-04-16T13:00:00Z</t>
  </si>
  <si>
    <t>2023-04-16T15:30:00Z</t>
  </si>
  <si>
    <t>2023-04-17T19:00:00Z</t>
  </si>
  <si>
    <t>2023-04-21T19:00:00Z</t>
  </si>
  <si>
    <t>2023-04-22T11:30:00Z</t>
  </si>
  <si>
    <t>2023-04-23T13:00:00Z</t>
  </si>
  <si>
    <t>2023-04-25T18:30:00Z</t>
  </si>
  <si>
    <t>2023-04-26T18:30:00Z</t>
  </si>
  <si>
    <t>2023-04-27T18:45:00Z</t>
  </si>
  <si>
    <t>2023-04-27T19:15:00Z</t>
  </si>
  <si>
    <t>2023-04-29T11:30:00Z</t>
  </si>
  <si>
    <t>2023-04-30T13:00:00Z</t>
  </si>
  <si>
    <t>2023-04-30T15:30:00Z</t>
  </si>
  <si>
    <t>2023-05-01T19:00:00Z</t>
  </si>
  <si>
    <t>2023-05-28T15:30:00Z</t>
  </si>
  <si>
    <t>Dennis Higler</t>
  </si>
  <si>
    <t>Leg 2 of 2; Sporting CP won</t>
  </si>
  <si>
    <t>(3) 2–3 (5)</t>
  </si>
  <si>
    <t>Leg 2 of 2; Leverkusen won; Leverkusen won on penalty kicks following extra time</t>
  </si>
  <si>
    <t>Leg 2 of 2; Sevilla won</t>
  </si>
  <si>
    <t>Jose Maria</t>
  </si>
  <si>
    <t>Leg 2 of 2; Juventus won</t>
  </si>
  <si>
    <t>Leg 2 of 2; Roma won</t>
  </si>
  <si>
    <t>(4) 2–1 (5)</t>
  </si>
  <si>
    <t>Leg 2 of 2; Shakhtar won; Shakhtar won on penalty kicks following extra time</t>
  </si>
  <si>
    <t>Leg 2 of 2; Union Berlin won</t>
  </si>
  <si>
    <t>Europa-Park Stadion</t>
  </si>
  <si>
    <t>Puskás Aréna</t>
  </si>
  <si>
    <t>(3) 2–1 (0)</t>
  </si>
  <si>
    <t>Leg 2 of 2; Anderlecht won; Anderlecht won on penalty kicks following extra time</t>
  </si>
  <si>
    <t>Leg 2 of 2; Sheriff Tiraspol won</t>
  </si>
  <si>
    <t>Leg 2 of 2; AÉK Lárnaka won</t>
  </si>
  <si>
    <t>Leg 2 of 2; Lazio won</t>
  </si>
  <si>
    <t>Leg 2 of 2; Fiorentina won</t>
  </si>
  <si>
    <t>(5) 1–0 (3)</t>
  </si>
  <si>
    <t>Leg 2 of 2; Gent won; Gent won on penalty kicks following extra time</t>
  </si>
  <si>
    <t>Antonio Matéu</t>
  </si>
  <si>
    <t>Leg 2 of 2; Lech Poznań won</t>
  </si>
  <si>
    <t>20:00 (17:00)</t>
  </si>
  <si>
    <t>Ciudad Deportiva Del Villarreal</t>
  </si>
  <si>
    <t>2023-05-03T19:00:00Z</t>
  </si>
  <si>
    <t>2023-05-04T19:00:00Z</t>
  </si>
  <si>
    <t>2023-05-06T16:30:00Z</t>
  </si>
  <si>
    <t>2023-05-07T15:30:00Z</t>
  </si>
  <si>
    <t>2023-05-07T18:00:00Z</t>
  </si>
  <si>
    <t>2023-05-08T14:00:00Z</t>
  </si>
  <si>
    <t>2023-05-08T16:30:00Z</t>
  </si>
  <si>
    <t>2023-05-08T19:00:00Z</t>
  </si>
  <si>
    <t>2–5</t>
  </si>
  <si>
    <t>Leg 2 of 2; Chelsea won</t>
  </si>
  <si>
    <t>Leg 2 of 2; Benfica won</t>
  </si>
  <si>
    <t>Leg 2 of 2; Milan won</t>
  </si>
  <si>
    <t>Leg 2 of 2; Bayern Munich won</t>
  </si>
  <si>
    <t>Leg 2 of 2; Inter won</t>
  </si>
  <si>
    <t>7–0</t>
  </si>
  <si>
    <t>Leg 2 of 2; Manchester City won</t>
  </si>
  <si>
    <t>Leg 2 of 2; Napoli won</t>
  </si>
  <si>
    <t>Leg 2 of 2; Real Madrid won</t>
  </si>
  <si>
    <t>Estádio da Luz (1954)</t>
  </si>
  <si>
    <t>7–1</t>
  </si>
  <si>
    <t>Leg 2 of 2; Feyenoord won</t>
  </si>
  <si>
    <t>(3) 1–1 (5)</t>
  </si>
  <si>
    <t>Leg 2 of 2; Sporting CP won; Sporting CP won on penalty kicks following extra time</t>
  </si>
  <si>
    <t>Leg 2 of 2; Leverkusen won</t>
  </si>
  <si>
    <t>Leg 2 of 2; Union SG won</t>
  </si>
  <si>
    <t>Leg 2 of 2; Basel won</t>
  </si>
  <si>
    <t>Leg 2 of 2; Gent won</t>
  </si>
  <si>
    <t>(1) 2–2 (4)</t>
  </si>
  <si>
    <t>Leg 2 of 2; Basel won; Basel won on penalty kicks following extra time</t>
  </si>
  <si>
    <t>Leg 2 of 2; West Ham won</t>
  </si>
  <si>
    <t>Leg 2 of 2; Anderlecht won</t>
  </si>
  <si>
    <t>Leg 2 of 2; AZ Alkmaar won</t>
  </si>
  <si>
    <t>Leg 2 of 2; Nice won</t>
  </si>
  <si>
    <t>2023-04-15T14:15:00Z</t>
  </si>
  <si>
    <t>2023-05-02T19:00:00Z</t>
  </si>
  <si>
    <t>2023-05-13T11:30:00Z</t>
  </si>
  <si>
    <t>2023-05-14T13:00:00Z</t>
  </si>
  <si>
    <t>2023-05-14T15:30:00Z</t>
  </si>
  <si>
    <t>2023-05-15T19:00:00Z</t>
  </si>
  <si>
    <t>2023-05-18T18:30:00Z</t>
  </si>
  <si>
    <t>2023-05-20T11:30:00Z</t>
  </si>
  <si>
    <t>2023-05-20T16:30:00Z</t>
  </si>
  <si>
    <t>2023-05-21T12:30:00Z</t>
  </si>
  <si>
    <t>2023-05-21T13:00:00Z</t>
  </si>
  <si>
    <t>2023-05-21T15:00:00Z</t>
  </si>
  <si>
    <t>2023-05-22T19:00:00Z</t>
  </si>
  <si>
    <t>2023-05-24T19:00:00Z</t>
  </si>
  <si>
    <t>2023-05-25T19:00:00Z</t>
  </si>
  <si>
    <t>(4) 2–0 (1)</t>
  </si>
  <si>
    <t>Leg 2 of 2; AZ Alkmaar won; AZ Alkmaar won on penalty kicks following extra time</t>
  </si>
  <si>
    <t>Leg 2 of 2; Basel won; Required Extra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</si>
</sst>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5" x14ac:knownFonts="1">
    <font>
      <sz val="11"/>
      <color theme="1"/>
      <name val="Century Gothic"/>
      <family val="2"/>
      <scheme val="minor"/>
    </font>
    <font>
      <sz val="11"/>
      <color rgb="FF000000"/>
      <name val="Arial Unicode MS"/>
      <family val="2"/>
    </font>
    <font>
      <b/>
      <sz val="11"/>
      <color theme="1"/>
      <name val="Century Gothic"/>
      <family val="2"/>
      <scheme val="minor"/>
    </font>
    <font>
      <sz val="10"/>
      <color theme="1"/>
      <name val="Arial"/>
      <family val="2"/>
    </font>
    <font>
      <sz val="11"/>
      <color theme="1" tint="0.499984740745262"/>
      <name val="Century Gothic"/>
      <family val="2"/>
      <scheme val="minor"/>
    </font>
    <font>
      <b/>
      <sz val="9"/>
      <color theme="1"/>
      <name val="Consolas"/>
      <family val="3"/>
    </font>
    <font>
      <b/>
      <sz val="10"/>
      <color theme="1"/>
      <name val="Consolas"/>
      <family val="3"/>
    </font>
    <font>
      <sz val="11"/>
      <color theme="1"/>
      <name val="Consolas"/>
      <family val="3"/>
    </font>
    <font>
      <b/>
      <sz val="11"/>
      <color rgb="FF000000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sz val="8"/>
      <color theme="1" tint="0.499984740745262"/>
      <name val="Consolas"/>
      <family val="3"/>
    </font>
    <font>
      <sz val="9"/>
      <color theme="1"/>
      <name val="Consolas"/>
      <family val="3"/>
    </font>
    <font>
      <sz val="9"/>
      <color theme="1" tint="0.499984740745262"/>
      <name val="Consolas"/>
      <family val="3"/>
    </font>
    <font>
      <sz val="7"/>
      <color theme="1"/>
      <name val="Consolas"/>
      <family val="3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sz val="11"/>
      <color rgb="FF000000"/>
      <name val="Consolas"/>
      <family val="3"/>
    </font>
    <font>
      <sz val="8"/>
      <color rgb="FF000000"/>
      <name val="Consolas"/>
      <family val="3"/>
    </font>
    <font>
      <b/>
      <sz val="14"/>
      <name val="Consolas"/>
      <family val="3"/>
    </font>
    <font>
      <b/>
      <sz val="7"/>
      <name val="Consolas"/>
      <family val="3"/>
    </font>
    <font>
      <sz val="7"/>
      <color rgb="FF000000"/>
      <name val="Consolas"/>
      <family val="3"/>
    </font>
    <font>
      <sz val="8"/>
      <color rgb="FF6699FF"/>
      <name val="Consolas"/>
      <family val="3"/>
    </font>
    <font>
      <sz val="8"/>
      <color theme="0" tint="-0.249977111117893"/>
      <name val="Consolas"/>
      <family val="3"/>
    </font>
    <font>
      <sz val="7"/>
      <color rgb="FF6699FF"/>
      <name val="Consolas"/>
      <family val="3"/>
    </font>
    <font>
      <sz val="9"/>
      <color rgb="FF000000"/>
      <name val="Consolas"/>
      <family val="3"/>
    </font>
    <font>
      <sz val="7.5"/>
      <color rgb="FF000000"/>
      <name val="Consolas"/>
      <family val="3"/>
    </font>
    <font>
      <u/>
      <sz val="11"/>
      <color theme="10"/>
      <name val="Century Gothic"/>
      <family val="2"/>
      <scheme val="minor"/>
    </font>
    <font>
      <sz val="11"/>
      <color rgb="FFFF6699"/>
      <name val="Consolas"/>
      <family val="3"/>
    </font>
    <font>
      <b/>
      <sz val="11"/>
      <color rgb="FFFF6699"/>
      <name val="Consolas"/>
      <family val="3"/>
    </font>
    <font>
      <sz val="11"/>
      <color rgb="FF0070C0"/>
      <name val="Consolas"/>
      <family val="3"/>
    </font>
    <font>
      <sz val="10"/>
      <color theme="1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2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58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FEDD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3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0" fontId="0" fillId="0" borderId="0" xfId="0" applyNumberFormat="1"/>
    <xf numFmtId="0" fontId="2" fillId="0" borderId="0" xfId="0" applyFont="1"/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center" wrapText="1"/>
    </xf>
    <xf numFmtId="0" fontId="4" fillId="7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6" xfId="0" applyFont="1" applyBorder="1"/>
    <xf numFmtId="0" fontId="0" fillId="0" borderId="6" xfId="0" applyBorder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" fontId="6" fillId="2" borderId="0" xfId="0" applyNumberFormat="1" applyFont="1" applyFill="1" applyAlignment="1">
      <alignment horizontal="right"/>
    </xf>
    <xf numFmtId="16" fontId="6" fillId="2" borderId="0" xfId="0" applyNumberFormat="1" applyFont="1" applyFill="1" applyAlignment="1">
      <alignment horizontal="center"/>
    </xf>
    <xf numFmtId="16" fontId="6" fillId="3" borderId="0" xfId="0" applyNumberFormat="1" applyFont="1" applyFill="1" applyAlignment="1">
      <alignment horizontal="center"/>
    </xf>
    <xf numFmtId="16" fontId="6" fillId="4" borderId="0" xfId="0" applyNumberFormat="1" applyFont="1" applyFill="1" applyAlignment="1">
      <alignment horizontal="right"/>
    </xf>
    <xf numFmtId="16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1" xfId="0" applyFont="1" applyBorder="1"/>
    <xf numFmtId="0" fontId="7" fillId="0" borderId="0" xfId="0" applyFont="1"/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0" borderId="5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2" fontId="10" fillId="0" borderId="0" xfId="0" applyNumberFormat="1" applyFont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0" fillId="0" borderId="2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" fontId="15" fillId="0" borderId="0" xfId="0" applyNumberFormat="1" applyFont="1" applyAlignment="1">
      <alignment horizontal="center"/>
    </xf>
    <xf numFmtId="16" fontId="16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/>
    <xf numFmtId="2" fontId="10" fillId="0" borderId="0" xfId="0" applyNumberFormat="1" applyFont="1" applyFill="1" applyBorder="1" applyAlignment="1">
      <alignment horizontal="right"/>
    </xf>
    <xf numFmtId="1" fontId="17" fillId="4" borderId="0" xfId="0" applyNumberFormat="1" applyFont="1" applyFill="1" applyAlignment="1">
      <alignment horizontal="left"/>
    </xf>
    <xf numFmtId="16" fontId="18" fillId="4" borderId="0" xfId="0" applyNumberFormat="1" applyFont="1" applyFill="1" applyAlignment="1">
      <alignment horizontal="left"/>
    </xf>
    <xf numFmtId="1" fontId="18" fillId="4" borderId="0" xfId="0" applyNumberFormat="1" applyFont="1" applyFill="1" applyAlignment="1">
      <alignment horizontal="left"/>
    </xf>
    <xf numFmtId="1" fontId="18" fillId="5" borderId="0" xfId="0" applyNumberFormat="1" applyFont="1" applyFill="1" applyAlignment="1">
      <alignment horizontal="left"/>
    </xf>
    <xf numFmtId="0" fontId="0" fillId="0" borderId="0" xfId="0" applyFont="1"/>
    <xf numFmtId="16" fontId="7" fillId="0" borderId="0" xfId="0" applyNumberFormat="1" applyFont="1"/>
    <xf numFmtId="0" fontId="8" fillId="0" borderId="1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8" fillId="9" borderId="0" xfId="0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18" fillId="4" borderId="0" xfId="0" applyNumberFormat="1" applyFont="1" applyFill="1" applyAlignment="1">
      <alignment horizontal="center"/>
    </xf>
    <xf numFmtId="1" fontId="18" fillId="4" borderId="0" xfId="0" applyNumberFormat="1" applyFont="1" applyFill="1" applyAlignment="1"/>
    <xf numFmtId="2" fontId="7" fillId="0" borderId="0" xfId="0" applyNumberFormat="1" applyFont="1" applyFill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9" borderId="1" xfId="0" applyFont="1" applyFill="1" applyBorder="1"/>
    <xf numFmtId="2" fontId="7" fillId="0" borderId="0" xfId="0" applyNumberFormat="1" applyFont="1" applyFill="1" applyBorder="1" applyAlignment="1">
      <alignment horizontal="right"/>
    </xf>
    <xf numFmtId="0" fontId="9" fillId="0" borderId="0" xfId="0" applyFont="1" applyBorder="1"/>
    <xf numFmtId="0" fontId="20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9" fillId="0" borderId="5" xfId="0" applyFont="1" applyBorder="1"/>
    <xf numFmtId="9" fontId="20" fillId="0" borderId="0" xfId="0" applyNumberFormat="1" applyFont="1" applyBorder="1" applyAlignment="1">
      <alignment horizontal="center"/>
    </xf>
    <xf numFmtId="9" fontId="7" fillId="0" borderId="0" xfId="0" applyNumberFormat="1" applyFont="1" applyAlignment="1">
      <alignment horizontal="center"/>
    </xf>
    <xf numFmtId="0" fontId="19" fillId="0" borderId="9" xfId="0" applyFont="1" applyBorder="1" applyAlignment="1">
      <alignment horizontal="right"/>
    </xf>
    <xf numFmtId="0" fontId="7" fillId="0" borderId="0" xfId="0" applyFont="1" applyFill="1" applyBorder="1"/>
    <xf numFmtId="0" fontId="22" fillId="0" borderId="0" xfId="0" applyFont="1" applyFill="1" applyBorder="1" applyAlignment="1">
      <alignment horizontal="center"/>
    </xf>
    <xf numFmtId="9" fontId="9" fillId="0" borderId="0" xfId="0" applyNumberFormat="1" applyFont="1" applyAlignment="1">
      <alignment horizontal="center"/>
    </xf>
    <xf numFmtId="0" fontId="19" fillId="0" borderId="11" xfId="0" applyFont="1" applyBorder="1" applyAlignment="1">
      <alignment horizontal="right"/>
    </xf>
    <xf numFmtId="9" fontId="9" fillId="0" borderId="0" xfId="0" applyNumberFormat="1" applyFont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12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7" fillId="0" borderId="0" xfId="0" applyFont="1"/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5" xfId="0" applyFont="1" applyBorder="1"/>
    <xf numFmtId="9" fontId="12" fillId="8" borderId="14" xfId="0" applyNumberFormat="1" applyFont="1" applyFill="1" applyBorder="1" applyAlignment="1">
      <alignment horizontal="right"/>
    </xf>
    <xf numFmtId="9" fontId="12" fillId="8" borderId="14" xfId="0" quotePrefix="1" applyNumberFormat="1" applyFont="1" applyFill="1" applyBorder="1" applyAlignment="1">
      <alignment horizontal="right"/>
    </xf>
    <xf numFmtId="0" fontId="12" fillId="8" borderId="0" xfId="0" quotePrefix="1" applyFont="1" applyFill="1" applyAlignment="1">
      <alignment horizontal="right"/>
    </xf>
    <xf numFmtId="0" fontId="9" fillId="0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right" vertical="center"/>
    </xf>
    <xf numFmtId="16" fontId="15" fillId="0" borderId="0" xfId="0" applyNumberFormat="1" applyFont="1" applyAlignment="1">
      <alignment horizontal="center" vertical="center"/>
    </xf>
    <xf numFmtId="16" fontId="16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7" fillId="4" borderId="0" xfId="0" applyNumberFormat="1" applyFont="1" applyFill="1" applyAlignment="1">
      <alignment horizontal="left" vertical="center"/>
    </xf>
    <xf numFmtId="16" fontId="18" fillId="4" borderId="0" xfId="0" applyNumberFormat="1" applyFont="1" applyFill="1" applyAlignment="1">
      <alignment horizontal="left" vertical="center"/>
    </xf>
    <xf numFmtId="1" fontId="18" fillId="4" borderId="0" xfId="0" applyNumberFormat="1" applyFont="1" applyFill="1" applyAlignment="1">
      <alignment horizontal="left" vertical="center"/>
    </xf>
    <xf numFmtId="1" fontId="18" fillId="5" borderId="0" xfId="0" applyNumberFormat="1" applyFont="1" applyFill="1" applyAlignment="1">
      <alignment horizontal="left" vertical="center"/>
    </xf>
    <xf numFmtId="2" fontId="10" fillId="0" borderId="0" xfId="0" applyNumberFormat="1" applyFont="1" applyFill="1" applyBorder="1" applyAlignment="1">
      <alignment horizontal="right" vertical="center"/>
    </xf>
    <xf numFmtId="16" fontId="6" fillId="4" borderId="0" xfId="0" applyNumberFormat="1" applyFont="1" applyFill="1" applyAlignment="1">
      <alignment horizontal="left" vertical="center"/>
    </xf>
    <xf numFmtId="1" fontId="6" fillId="4" borderId="0" xfId="0" applyNumberFormat="1" applyFont="1" applyFill="1" applyAlignment="1">
      <alignment horizontal="left" vertical="center"/>
    </xf>
    <xf numFmtId="1" fontId="6" fillId="5" borderId="0" xfId="0" applyNumberFormat="1" applyFont="1" applyFill="1" applyAlignment="1">
      <alignment horizontal="left" vertical="center"/>
    </xf>
    <xf numFmtId="2" fontId="14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5" fillId="1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7" fillId="10" borderId="0" xfId="0" applyFont="1" applyFill="1" applyAlignment="1">
      <alignment wrapText="1"/>
    </xf>
    <xf numFmtId="1" fontId="18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/>
    <xf numFmtId="9" fontId="7" fillId="0" borderId="0" xfId="0" applyNumberFormat="1" applyFont="1" applyAlignment="1">
      <alignment horizontal="center" vertical="center"/>
    </xf>
    <xf numFmtId="1" fontId="18" fillId="0" borderId="0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18" fillId="4" borderId="2" xfId="0" applyNumberFormat="1" applyFont="1" applyFill="1" applyBorder="1" applyAlignment="1">
      <alignment horizontal="center" vertical="center"/>
    </xf>
    <xf numFmtId="1" fontId="18" fillId="4" borderId="2" xfId="0" applyNumberFormat="1" applyFont="1" applyFill="1" applyBorder="1" applyAlignment="1">
      <alignment horizontal="left" vertical="center"/>
    </xf>
    <xf numFmtId="1" fontId="18" fillId="11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1" borderId="0" xfId="0" applyFont="1" applyFill="1" applyAlignment="1">
      <alignment wrapText="1"/>
    </xf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right"/>
    </xf>
    <xf numFmtId="9" fontId="9" fillId="0" borderId="2" xfId="0" applyNumberFormat="1" applyFont="1" applyBorder="1" applyAlignment="1">
      <alignment horizontal="center"/>
    </xf>
    <xf numFmtId="9" fontId="12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1" fontId="7" fillId="0" borderId="0" xfId="0" applyNumberFormat="1" applyFont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horizontal="center" wrapText="1"/>
    </xf>
    <xf numFmtId="0" fontId="23" fillId="0" borderId="2" xfId="0" applyFont="1" applyFill="1" applyBorder="1" applyAlignment="1">
      <alignment horizontal="center" wrapText="1"/>
    </xf>
    <xf numFmtId="9" fontId="9" fillId="0" borderId="2" xfId="0" applyNumberFormat="1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center" wrapText="1"/>
    </xf>
    <xf numFmtId="0" fontId="30" fillId="0" borderId="0" xfId="1"/>
    <xf numFmtId="9" fontId="9" fillId="0" borderId="0" xfId="0" applyNumberFormat="1" applyFont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9" fontId="9" fillId="0" borderId="0" xfId="0" applyNumberFormat="1" applyFont="1"/>
    <xf numFmtId="1" fontId="0" fillId="0" borderId="0" xfId="0" applyNumberFormat="1" applyAlignment="1">
      <alignment horizontal="right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13" borderId="5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32" fillId="10" borderId="0" xfId="0" applyFont="1" applyFill="1" applyAlignment="1">
      <alignment horizontal="center"/>
    </xf>
    <xf numFmtId="0" fontId="7" fillId="0" borderId="0" xfId="0" applyFont="1" applyBorder="1" applyAlignment="1">
      <alignment wrapText="1"/>
    </xf>
    <xf numFmtId="0" fontId="9" fillId="14" borderId="5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15" borderId="0" xfId="0" applyFont="1" applyFill="1" applyBorder="1" applyAlignment="1">
      <alignment horizontal="left" wrapText="1"/>
    </xf>
    <xf numFmtId="0" fontId="9" fillId="16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17" borderId="0" xfId="0" applyFont="1" applyFill="1" applyBorder="1" applyAlignment="1">
      <alignment horizontal="right"/>
    </xf>
    <xf numFmtId="0" fontId="7" fillId="18" borderId="0" xfId="0" applyFont="1" applyFill="1" applyBorder="1"/>
    <xf numFmtId="0" fontId="9" fillId="15" borderId="0" xfId="0" applyFont="1" applyFill="1" applyBorder="1" applyAlignment="1">
      <alignment horizontal="right"/>
    </xf>
    <xf numFmtId="0" fontId="7" fillId="19" borderId="0" xfId="0" applyFont="1" applyFill="1" applyBorder="1"/>
    <xf numFmtId="0" fontId="7" fillId="17" borderId="0" xfId="0" applyFont="1" applyFill="1" applyBorder="1"/>
    <xf numFmtId="0" fontId="9" fillId="18" borderId="0" xfId="0" applyFont="1" applyFill="1" applyBorder="1" applyAlignment="1">
      <alignment horizontal="right"/>
    </xf>
    <xf numFmtId="0" fontId="9" fillId="19" borderId="0" xfId="0" applyFont="1" applyFill="1" applyBorder="1" applyAlignment="1">
      <alignment horizontal="right"/>
    </xf>
    <xf numFmtId="0" fontId="9" fillId="0" borderId="7" xfId="0" quotePrefix="1" applyFont="1" applyBorder="1"/>
    <xf numFmtId="0" fontId="9" fillId="20" borderId="5" xfId="0" applyFont="1" applyFill="1" applyBorder="1" applyAlignment="1">
      <alignment horizontal="center"/>
    </xf>
    <xf numFmtId="0" fontId="9" fillId="21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22" borderId="5" xfId="0" applyFont="1" applyFill="1" applyBorder="1" applyAlignment="1">
      <alignment horizontal="center"/>
    </xf>
    <xf numFmtId="0" fontId="9" fillId="23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7" fillId="10" borderId="3" xfId="0" applyFont="1" applyFill="1" applyBorder="1" applyAlignment="1">
      <alignment horizontal="center"/>
    </xf>
    <xf numFmtId="0" fontId="7" fillId="10" borderId="22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32" fillId="10" borderId="18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9" fillId="0" borderId="0" xfId="0" quotePrefix="1" applyFont="1"/>
    <xf numFmtId="0" fontId="7" fillId="13" borderId="1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0" fontId="33" fillId="13" borderId="17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34" fillId="0" borderId="0" xfId="0" applyFont="1"/>
    <xf numFmtId="0" fontId="6" fillId="0" borderId="0" xfId="0" applyFont="1"/>
    <xf numFmtId="16" fontId="6" fillId="4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 vertical="center"/>
    </xf>
    <xf numFmtId="1" fontId="18" fillId="4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" fontId="18" fillId="10" borderId="0" xfId="0" applyNumberFormat="1" applyFont="1" applyFill="1" applyAlignment="1">
      <alignment horizontal="center" vertical="center"/>
    </xf>
    <xf numFmtId="1" fontId="18" fillId="10" borderId="0" xfId="0" applyNumberFormat="1" applyFont="1" applyFill="1" applyAlignment="1">
      <alignment horizontal="center"/>
    </xf>
    <xf numFmtId="1" fontId="18" fillId="4" borderId="0" xfId="0" applyNumberFormat="1" applyFont="1" applyFill="1" applyAlignment="1">
      <alignment horizontal="center" vertical="center"/>
    </xf>
    <xf numFmtId="9" fontId="9" fillId="0" borderId="0" xfId="0" applyNumberFormat="1" applyFont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0" fontId="9" fillId="0" borderId="8" xfId="0" applyNumberFormat="1" applyFont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9" fontId="9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127"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66FF9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rgb="FFE1CCF0"/>
        </patternFill>
      </fill>
    </dxf>
    <dxf>
      <fill>
        <patternFill>
          <bgColor rgb="FFBA8CDC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E1CCF0"/>
        </patternFill>
      </fill>
    </dxf>
    <dxf>
      <fill>
        <patternFill>
          <bgColor rgb="FFBA8CDC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rgb="FFE1CCF0"/>
        </patternFill>
      </fill>
    </dxf>
    <dxf>
      <fill>
        <patternFill>
          <bgColor rgb="FFBA8CDC"/>
        </patternFill>
      </fill>
    </dxf>
    <dxf>
      <fill>
        <patternFill>
          <bgColor rgb="FFE1CCF0"/>
        </patternFill>
      </fill>
    </dxf>
    <dxf>
      <fill>
        <patternFill>
          <bgColor rgb="FFDAD3DF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3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4" tint="0.59996337778862885"/>
        </patternFill>
      </fill>
    </dxf>
    <dxf>
      <fill>
        <patternFill>
          <bgColor rgb="FFDAD3DF"/>
        </patternFill>
      </fill>
    </dxf>
    <dxf>
      <fill>
        <patternFill>
          <bgColor rgb="FFE1CCF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B9ACC4"/>
        </patternFill>
      </fill>
    </dxf>
    <dxf>
      <fill>
        <patternFill>
          <bgColor rgb="FFBA8CDC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CECEC"/>
        </patternFill>
      </fill>
    </dxf>
    <dxf>
      <font>
        <color auto="1"/>
      </font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CECEC"/>
        </patternFill>
      </fill>
    </dxf>
    <dxf>
      <font>
        <color auto="1"/>
      </font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2" tint="-0.24994659260841701"/>
      </font>
      <fill>
        <patternFill>
          <bgColor theme="2" tint="0.59996337778862885"/>
        </patternFill>
      </fill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color theme="1"/>
      </font>
      <fill>
        <patternFill>
          <bgColor rgb="FFF9F9F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rgb="FF00B0F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CECEC"/>
        </patternFill>
      </fill>
    </dxf>
    <dxf>
      <font>
        <color auto="1"/>
      </font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ill>
        <patternFill>
          <bgColor rgb="FFF9F9F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CECEC"/>
        </patternFill>
      </fill>
    </dxf>
    <dxf>
      <font>
        <color auto="1"/>
      </font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AEC6C5"/>
        </patternFill>
      </fill>
    </dxf>
    <dxf>
      <fill>
        <patternFill>
          <bgColor rgb="FF93F1DD"/>
        </patternFill>
      </fill>
    </dxf>
    <dxf>
      <fill>
        <patternFill>
          <bgColor rgb="FFA9F5E5"/>
        </patternFill>
      </fill>
    </dxf>
    <dxf>
      <fill>
        <patternFill>
          <bgColor rgb="FF70DDEC"/>
        </patternFill>
      </fill>
    </dxf>
    <dxf>
      <fill>
        <patternFill>
          <bgColor rgb="FF70DDEC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CECEC"/>
        </patternFill>
      </fill>
    </dxf>
    <dxf>
      <font>
        <color auto="1"/>
      </font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AEC6C5"/>
        </patternFill>
      </fill>
    </dxf>
    <dxf>
      <fill>
        <patternFill>
          <bgColor rgb="FF93F1DD"/>
        </patternFill>
      </fill>
    </dxf>
    <dxf>
      <fill>
        <patternFill>
          <bgColor rgb="FFA9F5E5"/>
        </patternFill>
      </fill>
    </dxf>
    <dxf>
      <fill>
        <patternFill>
          <bgColor rgb="FFD5AFCB"/>
        </patternFill>
      </fill>
    </dxf>
    <dxf>
      <fill>
        <patternFill>
          <bgColor rgb="FFD5AFCB"/>
        </patternFill>
      </fill>
    </dxf>
    <dxf>
      <fill>
        <patternFill>
          <bgColor rgb="FF70DDEC"/>
        </patternFill>
      </fill>
    </dxf>
    <dxf>
      <fill>
        <patternFill>
          <bgColor rgb="FF70DDEC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ECECE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rgb="FF59595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CECEC"/>
        </patternFill>
      </fill>
    </dxf>
    <dxf>
      <font>
        <color auto="1"/>
      </font>
      <fill>
        <patternFill>
          <bgColor rgb="FFC9C9C9"/>
        </patternFill>
      </fill>
    </dxf>
    <dxf>
      <font>
        <color theme="0"/>
      </font>
      <fill>
        <patternFill>
          <bgColor rgb="FF949494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6699"/>
      <color rgb="FFBA8CDC"/>
      <color rgb="FF00FFCC"/>
      <color rgb="FFE1CCF0"/>
      <color rgb="FF82002B"/>
      <color rgb="FFF20051"/>
      <color rgb="FF66FF99"/>
      <color rgb="FFCCFFFF"/>
      <color rgb="FFDAD3DF"/>
      <color rgb="FFB9A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"/>
      <sheetName val="PlayerStats"/>
      <sheetName val="PlayingTime"/>
      <sheetName val="Transfer History"/>
      <sheetName val="Table"/>
      <sheetName val="Table2"/>
      <sheetName val="DATA2"/>
    </sheetNames>
    <sheetDataSet>
      <sheetData sheetId="0">
        <row r="1">
          <cell r="A1" t="str">
            <v>chance_of_playing_next_round</v>
          </cell>
        </row>
      </sheetData>
      <sheetData sheetId="1">
        <row r="1">
          <cell r="B1"/>
        </row>
      </sheetData>
      <sheetData sheetId="2">
        <row r="1">
          <cell r="H1" t="str">
            <v>Playing Time</v>
          </cell>
        </row>
      </sheetData>
      <sheetData sheetId="3"/>
      <sheetData sheetId="4">
        <row r="1">
          <cell r="B1" t="str">
            <v>Squad</v>
          </cell>
          <cell r="C1" t="str">
            <v>MP</v>
          </cell>
          <cell r="D1" t="str">
            <v>W</v>
          </cell>
          <cell r="E1" t="str">
            <v>D</v>
          </cell>
          <cell r="F1" t="str">
            <v>L</v>
          </cell>
          <cell r="G1" t="str">
            <v>GF</v>
          </cell>
          <cell r="H1" t="str">
            <v>GA</v>
          </cell>
          <cell r="I1" t="str">
            <v>GD</v>
          </cell>
          <cell r="J1" t="str">
            <v>Pts</v>
          </cell>
          <cell r="K1" t="str">
            <v>Pts/MP</v>
          </cell>
          <cell r="L1" t="str">
            <v>xG</v>
          </cell>
          <cell r="M1" t="str">
            <v>xGA</v>
          </cell>
          <cell r="N1" t="str">
            <v>xGD</v>
          </cell>
          <cell r="O1" t="str">
            <v>xGD/90</v>
          </cell>
        </row>
        <row r="2">
          <cell r="B2" t="str">
            <v>Arsenal</v>
          </cell>
          <cell r="C2">
            <v>32</v>
          </cell>
          <cell r="D2">
            <v>23</v>
          </cell>
          <cell r="E2">
            <v>6</v>
          </cell>
          <cell r="F2">
            <v>3</v>
          </cell>
          <cell r="G2">
            <v>77</v>
          </cell>
          <cell r="H2">
            <v>34</v>
          </cell>
          <cell r="I2">
            <v>43</v>
          </cell>
          <cell r="J2">
            <v>75</v>
          </cell>
          <cell r="K2">
            <v>2.34</v>
          </cell>
          <cell r="L2">
            <v>64.099999999999994</v>
          </cell>
          <cell r="M2">
            <v>34.700000000000003</v>
          </cell>
          <cell r="N2">
            <v>29.4</v>
          </cell>
          <cell r="O2">
            <v>0.92</v>
          </cell>
        </row>
        <row r="3">
          <cell r="B3" t="str">
            <v>Manchester City</v>
          </cell>
          <cell r="C3">
            <v>30</v>
          </cell>
          <cell r="D3">
            <v>22</v>
          </cell>
          <cell r="E3">
            <v>4</v>
          </cell>
          <cell r="F3">
            <v>4</v>
          </cell>
          <cell r="G3">
            <v>78</v>
          </cell>
          <cell r="H3">
            <v>28</v>
          </cell>
          <cell r="I3">
            <v>50</v>
          </cell>
          <cell r="J3">
            <v>70</v>
          </cell>
          <cell r="K3">
            <v>2.33</v>
          </cell>
          <cell r="L3">
            <v>63.5</v>
          </cell>
          <cell r="M3">
            <v>24.5</v>
          </cell>
          <cell r="N3">
            <v>39</v>
          </cell>
          <cell r="O3">
            <v>1.3</v>
          </cell>
        </row>
        <row r="4">
          <cell r="B4" t="str">
            <v>Newcastle Utd</v>
          </cell>
          <cell r="C4">
            <v>31</v>
          </cell>
          <cell r="D4">
            <v>16</v>
          </cell>
          <cell r="E4">
            <v>11</v>
          </cell>
          <cell r="F4">
            <v>4</v>
          </cell>
          <cell r="G4">
            <v>54</v>
          </cell>
          <cell r="H4">
            <v>25</v>
          </cell>
          <cell r="I4">
            <v>29</v>
          </cell>
          <cell r="J4">
            <v>59</v>
          </cell>
          <cell r="K4">
            <v>1.9</v>
          </cell>
          <cell r="L4">
            <v>54.2</v>
          </cell>
          <cell r="M4">
            <v>31.8</v>
          </cell>
          <cell r="N4">
            <v>22.4</v>
          </cell>
          <cell r="O4">
            <v>0.72</v>
          </cell>
        </row>
        <row r="5">
          <cell r="B5" t="str">
            <v>Manchester Utd</v>
          </cell>
          <cell r="C5">
            <v>30</v>
          </cell>
          <cell r="D5">
            <v>18</v>
          </cell>
          <cell r="E5">
            <v>5</v>
          </cell>
          <cell r="F5">
            <v>7</v>
          </cell>
          <cell r="G5">
            <v>46</v>
          </cell>
          <cell r="H5">
            <v>37</v>
          </cell>
          <cell r="I5">
            <v>9</v>
          </cell>
          <cell r="J5">
            <v>59</v>
          </cell>
          <cell r="K5">
            <v>1.97</v>
          </cell>
          <cell r="L5">
            <v>49.3</v>
          </cell>
          <cell r="M5">
            <v>38.700000000000003</v>
          </cell>
          <cell r="N5">
            <v>10.5</v>
          </cell>
          <cell r="O5">
            <v>0.35</v>
          </cell>
        </row>
        <row r="6">
          <cell r="B6" t="str">
            <v>Tottenham</v>
          </cell>
          <cell r="C6">
            <v>32</v>
          </cell>
          <cell r="D6">
            <v>16</v>
          </cell>
          <cell r="E6">
            <v>5</v>
          </cell>
          <cell r="F6">
            <v>11</v>
          </cell>
          <cell r="G6">
            <v>58</v>
          </cell>
          <cell r="H6">
            <v>51</v>
          </cell>
          <cell r="I6">
            <v>7</v>
          </cell>
          <cell r="J6">
            <v>53</v>
          </cell>
          <cell r="K6">
            <v>1.66</v>
          </cell>
          <cell r="L6">
            <v>46.4</v>
          </cell>
          <cell r="M6">
            <v>41.2</v>
          </cell>
          <cell r="N6">
            <v>5.2</v>
          </cell>
          <cell r="O6">
            <v>0.16</v>
          </cell>
        </row>
        <row r="7">
          <cell r="B7" t="str">
            <v>Aston Villa</v>
          </cell>
          <cell r="C7">
            <v>32</v>
          </cell>
          <cell r="D7">
            <v>15</v>
          </cell>
          <cell r="E7">
            <v>6</v>
          </cell>
          <cell r="F7">
            <v>11</v>
          </cell>
          <cell r="G7">
            <v>45</v>
          </cell>
          <cell r="H7">
            <v>41</v>
          </cell>
          <cell r="I7">
            <v>4</v>
          </cell>
          <cell r="J7">
            <v>51</v>
          </cell>
          <cell r="K7">
            <v>1.59</v>
          </cell>
          <cell r="L7">
            <v>41.8</v>
          </cell>
          <cell r="M7">
            <v>46.9</v>
          </cell>
          <cell r="N7">
            <v>-5.0999999999999996</v>
          </cell>
          <cell r="O7">
            <v>-0.16</v>
          </cell>
        </row>
        <row r="8">
          <cell r="B8" t="str">
            <v>Liverpool</v>
          </cell>
          <cell r="C8">
            <v>31</v>
          </cell>
          <cell r="D8">
            <v>14</v>
          </cell>
          <cell r="E8">
            <v>8</v>
          </cell>
          <cell r="F8">
            <v>9</v>
          </cell>
          <cell r="G8">
            <v>59</v>
          </cell>
          <cell r="H8">
            <v>38</v>
          </cell>
          <cell r="I8">
            <v>21</v>
          </cell>
          <cell r="J8">
            <v>50</v>
          </cell>
          <cell r="K8">
            <v>1.61</v>
          </cell>
          <cell r="L8">
            <v>57.5</v>
          </cell>
          <cell r="M8">
            <v>43.4</v>
          </cell>
          <cell r="N8">
            <v>14.1</v>
          </cell>
          <cell r="O8">
            <v>0.45</v>
          </cell>
        </row>
        <row r="9">
          <cell r="B9" t="str">
            <v>Brighton</v>
          </cell>
          <cell r="C9">
            <v>29</v>
          </cell>
          <cell r="D9">
            <v>14</v>
          </cell>
          <cell r="E9">
            <v>7</v>
          </cell>
          <cell r="F9">
            <v>8</v>
          </cell>
          <cell r="G9">
            <v>54</v>
          </cell>
          <cell r="H9">
            <v>37</v>
          </cell>
          <cell r="I9">
            <v>17</v>
          </cell>
          <cell r="J9">
            <v>49</v>
          </cell>
          <cell r="K9">
            <v>1.69</v>
          </cell>
          <cell r="L9">
            <v>54</v>
          </cell>
          <cell r="M9">
            <v>33.6</v>
          </cell>
          <cell r="N9">
            <v>20.399999999999999</v>
          </cell>
          <cell r="O9">
            <v>0.7</v>
          </cell>
        </row>
        <row r="10">
          <cell r="B10" t="str">
            <v>Fulham</v>
          </cell>
          <cell r="C10">
            <v>31</v>
          </cell>
          <cell r="D10">
            <v>13</v>
          </cell>
          <cell r="E10">
            <v>6</v>
          </cell>
          <cell r="F10">
            <v>12</v>
          </cell>
          <cell r="G10">
            <v>44</v>
          </cell>
          <cell r="H10">
            <v>42</v>
          </cell>
          <cell r="I10">
            <v>2</v>
          </cell>
          <cell r="J10">
            <v>45</v>
          </cell>
          <cell r="K10">
            <v>1.45</v>
          </cell>
          <cell r="L10">
            <v>38.6</v>
          </cell>
          <cell r="M10">
            <v>50.8</v>
          </cell>
          <cell r="N10">
            <v>-12.3</v>
          </cell>
          <cell r="O10">
            <v>-0.4</v>
          </cell>
        </row>
        <row r="11">
          <cell r="B11" t="str">
            <v>Brentford</v>
          </cell>
          <cell r="C11">
            <v>32</v>
          </cell>
          <cell r="D11">
            <v>10</v>
          </cell>
          <cell r="E11">
            <v>14</v>
          </cell>
          <cell r="F11">
            <v>8</v>
          </cell>
          <cell r="G11">
            <v>48</v>
          </cell>
          <cell r="H11">
            <v>43</v>
          </cell>
          <cell r="I11">
            <v>5</v>
          </cell>
          <cell r="J11">
            <v>44</v>
          </cell>
          <cell r="K11">
            <v>1.38</v>
          </cell>
          <cell r="L11">
            <v>47.9</v>
          </cell>
          <cell r="M11">
            <v>42.1</v>
          </cell>
          <cell r="N11">
            <v>5.7</v>
          </cell>
          <cell r="O11">
            <v>0.18</v>
          </cell>
        </row>
        <row r="12">
          <cell r="B12" t="str">
            <v>Chelsea</v>
          </cell>
          <cell r="C12">
            <v>31</v>
          </cell>
          <cell r="D12">
            <v>10</v>
          </cell>
          <cell r="E12">
            <v>9</v>
          </cell>
          <cell r="F12">
            <v>12</v>
          </cell>
          <cell r="G12">
            <v>30</v>
          </cell>
          <cell r="H12">
            <v>33</v>
          </cell>
          <cell r="I12">
            <v>-3</v>
          </cell>
          <cell r="J12">
            <v>39</v>
          </cell>
          <cell r="K12">
            <v>1.26</v>
          </cell>
          <cell r="L12">
            <v>39.5</v>
          </cell>
          <cell r="M12">
            <v>39.1</v>
          </cell>
          <cell r="N12">
            <v>0.4</v>
          </cell>
          <cell r="O12">
            <v>0.01</v>
          </cell>
        </row>
        <row r="13">
          <cell r="B13" t="str">
            <v>Crystal Palace</v>
          </cell>
          <cell r="C13">
            <v>32</v>
          </cell>
          <cell r="D13">
            <v>9</v>
          </cell>
          <cell r="E13">
            <v>10</v>
          </cell>
          <cell r="F13">
            <v>13</v>
          </cell>
          <cell r="G13">
            <v>31</v>
          </cell>
          <cell r="H13">
            <v>40</v>
          </cell>
          <cell r="I13">
            <v>-9</v>
          </cell>
          <cell r="J13">
            <v>37</v>
          </cell>
          <cell r="K13">
            <v>1.1599999999999999</v>
          </cell>
          <cell r="L13">
            <v>31.5</v>
          </cell>
          <cell r="M13">
            <v>41.6</v>
          </cell>
          <cell r="N13">
            <v>-10.1</v>
          </cell>
          <cell r="O13">
            <v>-0.32</v>
          </cell>
        </row>
        <row r="14">
          <cell r="B14" t="str">
            <v>West Ham</v>
          </cell>
          <cell r="C14">
            <v>31</v>
          </cell>
          <cell r="D14">
            <v>9</v>
          </cell>
          <cell r="E14">
            <v>7</v>
          </cell>
          <cell r="F14">
            <v>15</v>
          </cell>
          <cell r="G14">
            <v>33</v>
          </cell>
          <cell r="H14">
            <v>41</v>
          </cell>
          <cell r="I14">
            <v>-8</v>
          </cell>
          <cell r="J14">
            <v>34</v>
          </cell>
          <cell r="K14">
            <v>1.1000000000000001</v>
          </cell>
          <cell r="L14">
            <v>41.1</v>
          </cell>
          <cell r="M14">
            <v>39.5</v>
          </cell>
          <cell r="N14">
            <v>1.6</v>
          </cell>
          <cell r="O14">
            <v>0.05</v>
          </cell>
        </row>
        <row r="15">
          <cell r="B15" t="str">
            <v>Wolves</v>
          </cell>
          <cell r="C15">
            <v>32</v>
          </cell>
          <cell r="D15">
            <v>9</v>
          </cell>
          <cell r="E15">
            <v>7</v>
          </cell>
          <cell r="F15">
            <v>16</v>
          </cell>
          <cell r="G15">
            <v>27</v>
          </cell>
          <cell r="H15">
            <v>44</v>
          </cell>
          <cell r="I15">
            <v>-17</v>
          </cell>
          <cell r="J15">
            <v>34</v>
          </cell>
          <cell r="K15">
            <v>1.06</v>
          </cell>
          <cell r="L15">
            <v>31.6</v>
          </cell>
          <cell r="M15">
            <v>46.5</v>
          </cell>
          <cell r="N15">
            <v>-14.8</v>
          </cell>
          <cell r="O15">
            <v>-0.46</v>
          </cell>
        </row>
        <row r="16">
          <cell r="B16" t="str">
            <v>Bournemouth</v>
          </cell>
          <cell r="C16">
            <v>32</v>
          </cell>
          <cell r="D16">
            <v>9</v>
          </cell>
          <cell r="E16">
            <v>6</v>
          </cell>
          <cell r="F16">
            <v>17</v>
          </cell>
          <cell r="G16">
            <v>31</v>
          </cell>
          <cell r="H16">
            <v>63</v>
          </cell>
          <cell r="I16">
            <v>-32</v>
          </cell>
          <cell r="J16">
            <v>33</v>
          </cell>
          <cell r="K16">
            <v>1.03</v>
          </cell>
          <cell r="L16">
            <v>32.299999999999997</v>
          </cell>
          <cell r="M16">
            <v>56.3</v>
          </cell>
          <cell r="N16">
            <v>-24</v>
          </cell>
          <cell r="O16">
            <v>-0.75</v>
          </cell>
        </row>
        <row r="17">
          <cell r="B17" t="str">
            <v>Leeds United</v>
          </cell>
          <cell r="C17">
            <v>32</v>
          </cell>
          <cell r="D17">
            <v>7</v>
          </cell>
          <cell r="E17">
            <v>8</v>
          </cell>
          <cell r="F17">
            <v>17</v>
          </cell>
          <cell r="G17">
            <v>41</v>
          </cell>
          <cell r="H17">
            <v>62</v>
          </cell>
          <cell r="I17">
            <v>-21</v>
          </cell>
          <cell r="J17">
            <v>29</v>
          </cell>
          <cell r="K17">
            <v>0.91</v>
          </cell>
          <cell r="L17">
            <v>39.700000000000003</v>
          </cell>
          <cell r="M17">
            <v>53.8</v>
          </cell>
          <cell r="N17">
            <v>-14.2</v>
          </cell>
          <cell r="O17">
            <v>-0.44</v>
          </cell>
        </row>
        <row r="18">
          <cell r="B18" t="str">
            <v>Leicester City</v>
          </cell>
          <cell r="C18">
            <v>32</v>
          </cell>
          <cell r="D18">
            <v>8</v>
          </cell>
          <cell r="E18">
            <v>4</v>
          </cell>
          <cell r="F18">
            <v>20</v>
          </cell>
          <cell r="G18">
            <v>43</v>
          </cell>
          <cell r="H18">
            <v>56</v>
          </cell>
          <cell r="I18">
            <v>-13</v>
          </cell>
          <cell r="J18">
            <v>28</v>
          </cell>
          <cell r="K18">
            <v>0.88</v>
          </cell>
          <cell r="L18">
            <v>40.4</v>
          </cell>
          <cell r="M18">
            <v>51.7</v>
          </cell>
          <cell r="N18">
            <v>-11.3</v>
          </cell>
          <cell r="O18">
            <v>-0.35</v>
          </cell>
        </row>
        <row r="19">
          <cell r="B19" t="str">
            <v>Everton</v>
          </cell>
          <cell r="C19">
            <v>32</v>
          </cell>
          <cell r="D19">
            <v>6</v>
          </cell>
          <cell r="E19">
            <v>10</v>
          </cell>
          <cell r="F19">
            <v>16</v>
          </cell>
          <cell r="G19">
            <v>24</v>
          </cell>
          <cell r="H19">
            <v>46</v>
          </cell>
          <cell r="I19">
            <v>-22</v>
          </cell>
          <cell r="J19">
            <v>28</v>
          </cell>
          <cell r="K19">
            <v>0.88</v>
          </cell>
          <cell r="L19">
            <v>34.299999999999997</v>
          </cell>
          <cell r="M19">
            <v>54</v>
          </cell>
          <cell r="N19">
            <v>-19.600000000000001</v>
          </cell>
          <cell r="O19">
            <v>-0.61</v>
          </cell>
        </row>
        <row r="20">
          <cell r="B20" t="str">
            <v>Nott'ham Forest</v>
          </cell>
          <cell r="C20">
            <v>32</v>
          </cell>
          <cell r="D20">
            <v>6</v>
          </cell>
          <cell r="E20">
            <v>9</v>
          </cell>
          <cell r="F20">
            <v>17</v>
          </cell>
          <cell r="G20">
            <v>26</v>
          </cell>
          <cell r="H20">
            <v>59</v>
          </cell>
          <cell r="I20">
            <v>-33</v>
          </cell>
          <cell r="J20">
            <v>27</v>
          </cell>
          <cell r="K20">
            <v>0.84</v>
          </cell>
          <cell r="L20">
            <v>32.1</v>
          </cell>
          <cell r="M20">
            <v>54</v>
          </cell>
          <cell r="N20">
            <v>-21.8</v>
          </cell>
          <cell r="O20">
            <v>-0.68</v>
          </cell>
        </row>
        <row r="21">
          <cell r="B21" t="str">
            <v>Southampton</v>
          </cell>
          <cell r="C21">
            <v>32</v>
          </cell>
          <cell r="D21">
            <v>6</v>
          </cell>
          <cell r="E21">
            <v>6</v>
          </cell>
          <cell r="F21">
            <v>20</v>
          </cell>
          <cell r="G21">
            <v>27</v>
          </cell>
          <cell r="H21">
            <v>56</v>
          </cell>
          <cell r="I21">
            <v>-29</v>
          </cell>
          <cell r="J21">
            <v>24</v>
          </cell>
          <cell r="K21">
            <v>0.75</v>
          </cell>
          <cell r="L21">
            <v>30.5</v>
          </cell>
          <cell r="M21">
            <v>46.1</v>
          </cell>
          <cell r="N21">
            <v>-15.6</v>
          </cell>
          <cell r="O21">
            <v>-0.49</v>
          </cell>
        </row>
      </sheetData>
      <sheetData sheetId="5">
        <row r="1">
          <cell r="A1" t="str">
            <v>Team</v>
          </cell>
          <cell r="B1" t="str">
            <v>TEAM</v>
          </cell>
          <cell r="C1" t="str">
            <v>MP</v>
          </cell>
          <cell r="D1" t="str">
            <v>xGA</v>
          </cell>
          <cell r="E1" t="str">
            <v>xG/90</v>
          </cell>
          <cell r="F1" t="str">
            <v>FxG/90</v>
          </cell>
          <cell r="G1" t="str">
            <v>xGA/90</v>
          </cell>
          <cell r="H1" t="str">
            <v>FxGA/90</v>
          </cell>
          <cell r="I1" t="str">
            <v>xGD/90</v>
          </cell>
          <cell r="J1" t="str">
            <v>xG/90 +/-</v>
          </cell>
          <cell r="K1">
            <v>0.4</v>
          </cell>
          <cell r="L1" t="str">
            <v>DEF BOOST</v>
          </cell>
          <cell r="M1" t="str">
            <v>xGA/90 +/-</v>
          </cell>
          <cell r="N1">
            <v>-0.6</v>
          </cell>
          <cell r="O1" t="str">
            <v>FWD BOOST</v>
          </cell>
          <cell r="P1">
            <v>0.30000000000000004</v>
          </cell>
          <cell r="Q1">
            <v>-0.44999999999999996</v>
          </cell>
        </row>
        <row r="2">
          <cell r="B2" t="str">
            <v>ARS</v>
          </cell>
          <cell r="C2">
            <v>32</v>
          </cell>
          <cell r="D2">
            <v>34.700000000000003</v>
          </cell>
          <cell r="E2">
            <v>2.0031249999999998</v>
          </cell>
          <cell r="F2">
            <v>2.3166666666666664</v>
          </cell>
          <cell r="G2">
            <v>1.0843750000000001</v>
          </cell>
          <cell r="H2">
            <v>1.5666666666666664</v>
          </cell>
          <cell r="I2">
            <v>0.92</v>
          </cell>
          <cell r="J2">
            <v>-0.77478571428571397</v>
          </cell>
          <cell r="K2">
            <v>-0.23243571428571422</v>
          </cell>
          <cell r="L2">
            <v>0.76756428571428581</v>
          </cell>
          <cell r="M2">
            <v>-2.9071428571427971E-2</v>
          </cell>
          <cell r="N2">
            <v>1.3082142857142586E-2</v>
          </cell>
          <cell r="O2">
            <v>1.0130821428571426</v>
          </cell>
        </row>
        <row r="3">
          <cell r="B3" t="str">
            <v>AVL</v>
          </cell>
          <cell r="C3">
            <v>32</v>
          </cell>
          <cell r="D3">
            <v>46.9</v>
          </cell>
          <cell r="E3">
            <v>1.3062499999999999</v>
          </cell>
          <cell r="F3">
            <v>1.6285714285714283</v>
          </cell>
          <cell r="G3">
            <v>1.465625</v>
          </cell>
          <cell r="H3">
            <v>0.98571428571428654</v>
          </cell>
          <cell r="I3">
            <v>-0.16</v>
          </cell>
          <cell r="J3">
            <v>-8.6690476190475874E-2</v>
          </cell>
          <cell r="K3">
            <v>-2.6007142857142767E-2</v>
          </cell>
          <cell r="L3">
            <v>0.97399285714285722</v>
          </cell>
          <cell r="M3">
            <v>0.55188095238095192</v>
          </cell>
          <cell r="N3">
            <v>-0.24834642857142833</v>
          </cell>
          <cell r="O3">
            <v>0.7516535714285717</v>
          </cell>
        </row>
        <row r="4">
          <cell r="B4" t="str">
            <v>BOU</v>
          </cell>
          <cell r="C4">
            <v>32</v>
          </cell>
          <cell r="D4">
            <v>56.3</v>
          </cell>
          <cell r="E4">
            <v>1.0093749999999999</v>
          </cell>
          <cell r="F4">
            <v>1.6285714285714283</v>
          </cell>
          <cell r="G4">
            <v>1.7593749999999999</v>
          </cell>
          <cell r="H4">
            <v>1.9857142857142855</v>
          </cell>
          <cell r="I4">
            <v>-0.75</v>
          </cell>
          <cell r="J4">
            <v>-8.6690476190475874E-2</v>
          </cell>
          <cell r="K4">
            <v>-2.6007142857142767E-2</v>
          </cell>
          <cell r="L4">
            <v>0.97399285714285722</v>
          </cell>
          <cell r="M4">
            <v>-0.44811904761904708</v>
          </cell>
          <cell r="N4">
            <v>0.20165357142857115</v>
          </cell>
          <cell r="O4">
            <v>1.2016535714285712</v>
          </cell>
        </row>
        <row r="5">
          <cell r="B5" t="str">
            <v>BRE</v>
          </cell>
          <cell r="C5">
            <v>32</v>
          </cell>
          <cell r="D5">
            <v>42.1</v>
          </cell>
          <cell r="E5">
            <v>1.496875</v>
          </cell>
          <cell r="F5">
            <v>1.6000000000000005</v>
          </cell>
          <cell r="G5">
            <v>1.315625</v>
          </cell>
          <cell r="H5">
            <v>1.4500000000000002</v>
          </cell>
          <cell r="I5">
            <v>0.18</v>
          </cell>
          <cell r="J5">
            <v>-5.811904761904807E-2</v>
          </cell>
          <cell r="K5">
            <v>-1.7435714285714422E-2</v>
          </cell>
          <cell r="L5">
            <v>0.98256428571428556</v>
          </cell>
          <cell r="M5">
            <v>8.7595238095238281E-2</v>
          </cell>
          <cell r="N5">
            <v>-3.941785714285722E-2</v>
          </cell>
          <cell r="O5">
            <v>0.96058214285714283</v>
          </cell>
        </row>
        <row r="6">
          <cell r="B6" t="str">
            <v>BHA</v>
          </cell>
          <cell r="C6">
            <v>29</v>
          </cell>
          <cell r="D6">
            <v>33.6</v>
          </cell>
          <cell r="E6">
            <v>1.8620689655172413</v>
          </cell>
          <cell r="F6">
            <v>2.5714285714285716</v>
          </cell>
          <cell r="G6">
            <v>1.1586206896551725</v>
          </cell>
          <cell r="H6">
            <v>1.0142857142857145</v>
          </cell>
          <cell r="I6">
            <v>0.7</v>
          </cell>
          <cell r="J6">
            <v>-1.0295476190476192</v>
          </cell>
          <cell r="K6">
            <v>-0.30886428571428581</v>
          </cell>
          <cell r="L6">
            <v>0.69113571428571419</v>
          </cell>
          <cell r="M6">
            <v>0.523309523809524</v>
          </cell>
          <cell r="N6">
            <v>-0.23548928571428579</v>
          </cell>
          <cell r="O6">
            <v>0.76451071428571415</v>
          </cell>
        </row>
        <row r="7">
          <cell r="B7" t="str">
            <v>CHE</v>
          </cell>
          <cell r="C7">
            <v>31</v>
          </cell>
          <cell r="D7">
            <v>39.1</v>
          </cell>
          <cell r="E7">
            <v>1.2741935483870968</v>
          </cell>
          <cell r="F7">
            <v>1.5999999999999999</v>
          </cell>
          <cell r="G7">
            <v>1.2612903225806451</v>
          </cell>
          <cell r="H7">
            <v>1.3428571428571432</v>
          </cell>
          <cell r="I7">
            <v>0.01</v>
          </cell>
          <cell r="J7">
            <v>-5.8119047619047404E-2</v>
          </cell>
          <cell r="K7">
            <v>-1.7435714285714225E-2</v>
          </cell>
          <cell r="L7">
            <v>0.98256428571428578</v>
          </cell>
          <cell r="M7">
            <v>0.19473809523809527</v>
          </cell>
          <cell r="N7">
            <v>-8.7632142857142867E-2</v>
          </cell>
          <cell r="O7">
            <v>0.91236785714285717</v>
          </cell>
        </row>
        <row r="8">
          <cell r="B8" t="str">
            <v>CRY</v>
          </cell>
          <cell r="C8">
            <v>32</v>
          </cell>
          <cell r="D8">
            <v>41.6</v>
          </cell>
          <cell r="E8">
            <v>0.984375</v>
          </cell>
          <cell r="F8">
            <v>1.2285714285714289</v>
          </cell>
          <cell r="G8">
            <v>1.3</v>
          </cell>
          <cell r="H8">
            <v>1.0714285714285714</v>
          </cell>
          <cell r="I8">
            <v>-0.32</v>
          </cell>
          <cell r="J8">
            <v>0.31330952380952359</v>
          </cell>
          <cell r="K8">
            <v>9.3992857142857086E-2</v>
          </cell>
          <cell r="L8">
            <v>1.093992857142857</v>
          </cell>
          <cell r="M8">
            <v>0.46616666666666706</v>
          </cell>
          <cell r="N8">
            <v>-0.20977500000000016</v>
          </cell>
          <cell r="O8">
            <v>0.79022499999999984</v>
          </cell>
        </row>
        <row r="9">
          <cell r="B9" t="str">
            <v>EVE</v>
          </cell>
          <cell r="C9">
            <v>32</v>
          </cell>
          <cell r="D9">
            <v>54</v>
          </cell>
          <cell r="E9">
            <v>1.0718749999999999</v>
          </cell>
          <cell r="F9">
            <v>1.2</v>
          </cell>
          <cell r="G9">
            <v>1.6875</v>
          </cell>
          <cell r="H9">
            <v>1.9666666666666661</v>
          </cell>
          <cell r="I9">
            <v>-0.61</v>
          </cell>
          <cell r="J9">
            <v>0.34188095238095251</v>
          </cell>
          <cell r="K9">
            <v>0.10256428571428576</v>
          </cell>
          <cell r="L9">
            <v>1.1025642857142857</v>
          </cell>
          <cell r="M9">
            <v>-0.42907142857142766</v>
          </cell>
          <cell r="N9">
            <v>0.19308214285714242</v>
          </cell>
          <cell r="O9">
            <v>1.1930821428571425</v>
          </cell>
        </row>
        <row r="10">
          <cell r="B10" t="str">
            <v>FUL</v>
          </cell>
          <cell r="C10">
            <v>31</v>
          </cell>
          <cell r="D10">
            <v>50.8</v>
          </cell>
          <cell r="E10">
            <v>1.2451612903225806</v>
          </cell>
          <cell r="F10">
            <v>1.1000000000000001</v>
          </cell>
          <cell r="G10">
            <v>1.6387096774193548</v>
          </cell>
          <cell r="H10">
            <v>1.9200000000000004</v>
          </cell>
          <cell r="I10">
            <v>-0.4</v>
          </cell>
          <cell r="J10">
            <v>0.44188095238095237</v>
          </cell>
          <cell r="K10">
            <v>0.13256428571428575</v>
          </cell>
          <cell r="L10">
            <v>1.1325642857142857</v>
          </cell>
          <cell r="M10">
            <v>-0.38240476190476191</v>
          </cell>
          <cell r="N10">
            <v>0.17208214285714285</v>
          </cell>
          <cell r="O10">
            <v>1.1720821428571429</v>
          </cell>
        </row>
        <row r="11">
          <cell r="B11" t="str">
            <v>LEI</v>
          </cell>
          <cell r="C11">
            <v>32</v>
          </cell>
          <cell r="D11">
            <v>51.7</v>
          </cell>
          <cell r="E11">
            <v>1.2625</v>
          </cell>
          <cell r="F11">
            <v>1.4000000000000001</v>
          </cell>
          <cell r="G11">
            <v>1.6156250000000001</v>
          </cell>
          <cell r="H11">
            <v>1.5714285714285714</v>
          </cell>
          <cell r="I11">
            <v>-0.35</v>
          </cell>
          <cell r="J11">
            <v>0.14188095238095233</v>
          </cell>
          <cell r="K11">
            <v>4.2564285714285707E-2</v>
          </cell>
          <cell r="L11">
            <v>1.0425642857142856</v>
          </cell>
          <cell r="M11">
            <v>-3.3833333333332938E-2</v>
          </cell>
          <cell r="N11">
            <v>1.522499999999982E-2</v>
          </cell>
          <cell r="O11">
            <v>1.0152249999999998</v>
          </cell>
        </row>
        <row r="12">
          <cell r="B12" t="str">
            <v>LEE</v>
          </cell>
          <cell r="C12">
            <v>32</v>
          </cell>
          <cell r="D12">
            <v>53.8</v>
          </cell>
          <cell r="E12">
            <v>1.2406250000000001</v>
          </cell>
          <cell r="F12">
            <v>1.1999999999999997</v>
          </cell>
          <cell r="G12">
            <v>1.6812499999999999</v>
          </cell>
          <cell r="H12">
            <v>2.3999999999999995</v>
          </cell>
          <cell r="I12">
            <v>-0.44</v>
          </cell>
          <cell r="J12">
            <v>0.34188095238095273</v>
          </cell>
          <cell r="K12">
            <v>0.10256428571428583</v>
          </cell>
          <cell r="L12">
            <v>1.1025642857142859</v>
          </cell>
          <cell r="M12">
            <v>-0.86240476190476101</v>
          </cell>
          <cell r="N12">
            <v>0.38808214285714243</v>
          </cell>
          <cell r="O12">
            <v>1.3880821428571424</v>
          </cell>
        </row>
        <row r="13">
          <cell r="B13" t="str">
            <v>LIV</v>
          </cell>
          <cell r="C13">
            <v>31</v>
          </cell>
          <cell r="D13">
            <v>43.4</v>
          </cell>
          <cell r="E13">
            <v>1.8548387096774193</v>
          </cell>
          <cell r="F13">
            <v>1.8500000000000003</v>
          </cell>
          <cell r="G13">
            <v>1.4</v>
          </cell>
          <cell r="H13">
            <v>1.6000000000000003</v>
          </cell>
          <cell r="I13">
            <v>0.45</v>
          </cell>
          <cell r="J13">
            <v>-0.30811904761904785</v>
          </cell>
          <cell r="K13">
            <v>-9.2435714285714371E-2</v>
          </cell>
          <cell r="L13">
            <v>0.9075642857142856</v>
          </cell>
          <cell r="M13">
            <v>-6.2404761904761852E-2</v>
          </cell>
          <cell r="N13">
            <v>2.808214285714283E-2</v>
          </cell>
          <cell r="O13">
            <v>1.0280821428571427</v>
          </cell>
        </row>
        <row r="14">
          <cell r="B14" t="str">
            <v>MCI</v>
          </cell>
          <cell r="C14">
            <v>30</v>
          </cell>
          <cell r="D14">
            <v>24.5</v>
          </cell>
          <cell r="E14">
            <v>2.1166666666666667</v>
          </cell>
          <cell r="F14">
            <v>2.1400000000000006</v>
          </cell>
          <cell r="G14">
            <v>0.81666666666666665</v>
          </cell>
          <cell r="H14">
            <v>0.72000000000000031</v>
          </cell>
          <cell r="I14">
            <v>1.3</v>
          </cell>
          <cell r="J14">
            <v>-0.59811904761904811</v>
          </cell>
          <cell r="K14">
            <v>-0.17943571428571445</v>
          </cell>
          <cell r="L14">
            <v>0.82056428571428552</v>
          </cell>
          <cell r="M14">
            <v>0.81759523809523815</v>
          </cell>
          <cell r="N14">
            <v>-0.36791785714285713</v>
          </cell>
          <cell r="O14">
            <v>0.63208214285714281</v>
          </cell>
        </row>
        <row r="15">
          <cell r="B15" t="str">
            <v>MUN</v>
          </cell>
          <cell r="C15">
            <v>30</v>
          </cell>
          <cell r="D15">
            <v>38.700000000000003</v>
          </cell>
          <cell r="E15">
            <v>1.6433333333333333</v>
          </cell>
          <cell r="F15">
            <v>1.7333333333333332</v>
          </cell>
          <cell r="G15">
            <v>1.29</v>
          </cell>
          <cell r="H15">
            <v>1.6833333333333336</v>
          </cell>
          <cell r="I15">
            <v>0.35</v>
          </cell>
          <cell r="J15">
            <v>-0.19145238095238071</v>
          </cell>
          <cell r="K15">
            <v>-5.7435714285714222E-2</v>
          </cell>
          <cell r="L15">
            <v>0.94256428571428574</v>
          </cell>
          <cell r="M15">
            <v>-0.14573809523809511</v>
          </cell>
          <cell r="N15">
            <v>6.5582142857142797E-2</v>
          </cell>
          <cell r="O15">
            <v>1.0655821428571428</v>
          </cell>
        </row>
        <row r="16">
          <cell r="B16" t="str">
            <v>NEW</v>
          </cell>
          <cell r="C16">
            <v>31</v>
          </cell>
          <cell r="D16">
            <v>31.8</v>
          </cell>
          <cell r="E16">
            <v>1.7483870967741937</v>
          </cell>
          <cell r="F16">
            <v>1.8999999999999997</v>
          </cell>
          <cell r="G16">
            <v>1.0258064516129033</v>
          </cell>
          <cell r="H16">
            <v>1.1571428571428568</v>
          </cell>
          <cell r="I16">
            <v>0.72</v>
          </cell>
          <cell r="J16">
            <v>-0.35811904761904723</v>
          </cell>
          <cell r="K16">
            <v>-0.10743571428571419</v>
          </cell>
          <cell r="L16">
            <v>0.89256428571428581</v>
          </cell>
          <cell r="M16">
            <v>0.38045238095238165</v>
          </cell>
          <cell r="N16">
            <v>-0.17120357142857173</v>
          </cell>
          <cell r="O16">
            <v>0.82879642857142821</v>
          </cell>
        </row>
        <row r="17">
          <cell r="B17" t="str">
            <v>NFO</v>
          </cell>
          <cell r="C17">
            <v>32</v>
          </cell>
          <cell r="D17">
            <v>54</v>
          </cell>
          <cell r="E17">
            <v>1.003125</v>
          </cell>
          <cell r="F17">
            <v>0.82857142857142863</v>
          </cell>
          <cell r="G17">
            <v>1.6875</v>
          </cell>
          <cell r="H17">
            <v>1.8571428571428572</v>
          </cell>
          <cell r="I17">
            <v>-0.68</v>
          </cell>
          <cell r="J17">
            <v>0.71330952380952384</v>
          </cell>
          <cell r="K17">
            <v>0.21399285714285718</v>
          </cell>
          <cell r="L17">
            <v>1.2139928571428571</v>
          </cell>
          <cell r="M17">
            <v>-0.31954761904761875</v>
          </cell>
          <cell r="N17">
            <v>0.14379642857142841</v>
          </cell>
          <cell r="O17">
            <v>1.1437964285714284</v>
          </cell>
        </row>
        <row r="18">
          <cell r="B18" t="str">
            <v>SOU</v>
          </cell>
          <cell r="C18">
            <v>32</v>
          </cell>
          <cell r="D18">
            <v>46.1</v>
          </cell>
          <cell r="E18">
            <v>0.953125</v>
          </cell>
          <cell r="F18">
            <v>0.9285714285714286</v>
          </cell>
          <cell r="G18">
            <v>1.440625</v>
          </cell>
          <cell r="H18">
            <v>1.7428571428571433</v>
          </cell>
          <cell r="I18">
            <v>-0.49</v>
          </cell>
          <cell r="J18">
            <v>0.61330952380952386</v>
          </cell>
          <cell r="K18">
            <v>0.18399285714285718</v>
          </cell>
          <cell r="L18">
            <v>1.1839928571428571</v>
          </cell>
          <cell r="M18">
            <v>-0.20526190476190487</v>
          </cell>
          <cell r="N18">
            <v>9.2367857142857182E-2</v>
          </cell>
          <cell r="O18">
            <v>1.0923678571428572</v>
          </cell>
        </row>
        <row r="19">
          <cell r="B19" t="str">
            <v>TOT</v>
          </cell>
          <cell r="C19">
            <v>32</v>
          </cell>
          <cell r="D19">
            <v>41.2</v>
          </cell>
          <cell r="E19">
            <v>1.45</v>
          </cell>
          <cell r="F19">
            <v>1.6666666666666667</v>
          </cell>
          <cell r="G19">
            <v>1.2875000000000001</v>
          </cell>
          <cell r="H19">
            <v>1.3666666666666665</v>
          </cell>
          <cell r="I19">
            <v>0.16</v>
          </cell>
          <cell r="J19">
            <v>-0.12478571428571428</v>
          </cell>
          <cell r="K19">
            <v>-3.7435714285714287E-2</v>
          </cell>
          <cell r="L19">
            <v>0.96256428571428576</v>
          </cell>
          <cell r="M19">
            <v>0.17092857142857198</v>
          </cell>
          <cell r="N19">
            <v>-7.6917857142857385E-2</v>
          </cell>
          <cell r="O19">
            <v>0.92308214285714263</v>
          </cell>
        </row>
        <row r="20">
          <cell r="B20" t="str">
            <v>WHU</v>
          </cell>
          <cell r="C20">
            <v>31</v>
          </cell>
          <cell r="D20">
            <v>39.5</v>
          </cell>
          <cell r="E20">
            <v>1.3258064516129033</v>
          </cell>
          <cell r="F20">
            <v>1.2833333333333339</v>
          </cell>
          <cell r="G20">
            <v>1.2741935483870968</v>
          </cell>
          <cell r="H20">
            <v>1.9833333333333332</v>
          </cell>
          <cell r="I20">
            <v>0.05</v>
          </cell>
          <cell r="J20">
            <v>0.25854761904761858</v>
          </cell>
          <cell r="K20">
            <v>7.7564285714285586E-2</v>
          </cell>
          <cell r="L20">
            <v>1.0775642857142855</v>
          </cell>
          <cell r="M20">
            <v>-0.44573809523809471</v>
          </cell>
          <cell r="N20">
            <v>0.2005821428571426</v>
          </cell>
          <cell r="O20">
            <v>1.2005821428571426</v>
          </cell>
        </row>
        <row r="21">
          <cell r="B21" t="str">
            <v>WOL</v>
          </cell>
          <cell r="C21">
            <v>32</v>
          </cell>
          <cell r="D21">
            <v>46.5</v>
          </cell>
          <cell r="E21">
            <v>0.98750000000000004</v>
          </cell>
          <cell r="F21">
            <v>1.0333333333333332</v>
          </cell>
          <cell r="G21">
            <v>1.453125</v>
          </cell>
          <cell r="H21">
            <v>1.3666666666666671</v>
          </cell>
          <cell r="I21">
            <v>-0.46</v>
          </cell>
          <cell r="J21">
            <v>0.50854761904761925</v>
          </cell>
          <cell r="K21">
            <v>0.15256428571428579</v>
          </cell>
          <cell r="L21">
            <v>1.1525642857142857</v>
          </cell>
          <cell r="M21">
            <v>0.17092857142857132</v>
          </cell>
          <cell r="N21">
            <v>-7.691785714285708E-2</v>
          </cell>
          <cell r="O21">
            <v>0.92308214285714296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oddsportal.com/soccer/england/fa-cup/" TargetMode="External"/><Relationship Id="rId1" Type="http://schemas.openxmlformats.org/officeDocument/2006/relationships/hyperlink" Target="https://www.randomresult.com/tournament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7131-6074-4EA2-8F1D-1DD991A3E92A}">
  <sheetPr codeName="Sheet1"/>
  <dimension ref="A1:OY92"/>
  <sheetViews>
    <sheetView tabSelected="1" zoomScale="70" zoomScaleNormal="70" workbookViewId="0">
      <pane xSplit="2" ySplit="3" topLeftCell="JB4" activePane="bottomRight" state="frozen"/>
      <selection pane="topRight" activeCell="C1" sqref="C1"/>
      <selection pane="bottomLeft" activeCell="A4" sqref="A4"/>
      <selection pane="bottomRight" activeCell="JK15" sqref="JK15"/>
    </sheetView>
  </sheetViews>
  <sheetFormatPr defaultColWidth="7.875" defaultRowHeight="15" x14ac:dyDescent="0.25"/>
  <cols>
    <col min="1" max="1" width="17.5" style="23" customWidth="1"/>
    <col min="2" max="2" width="7.875" style="33"/>
    <col min="3" max="6" width="7.875" style="26" customWidth="1"/>
    <col min="7" max="8" width="8.125" style="26" customWidth="1"/>
    <col min="9" max="24" width="7.875" style="26" customWidth="1"/>
    <col min="25" max="25" width="7.875" style="59" customWidth="1"/>
    <col min="26" max="38" width="7.875" style="26" customWidth="1"/>
    <col min="39" max="39" width="8.5" style="26" customWidth="1"/>
    <col min="40" max="40" width="7.875" style="26" customWidth="1"/>
    <col min="41" max="41" width="8" style="26" customWidth="1"/>
    <col min="42" max="175" width="7.875" style="26" customWidth="1"/>
    <col min="176" max="255" width="7.875" style="26"/>
    <col min="256" max="256" width="10.75" style="26" customWidth="1"/>
    <col min="257" max="262" width="7.875" style="26"/>
    <col min="263" max="263" width="7.875" style="26" customWidth="1"/>
    <col min="264" max="283" width="7.875" style="26"/>
    <col min="284" max="284" width="7.875" style="26" customWidth="1"/>
    <col min="285" max="290" width="7.875" style="26"/>
    <col min="291" max="291" width="7.875" style="26" customWidth="1"/>
    <col min="292" max="369" width="7.875" style="26"/>
    <col min="370" max="370" width="9.5" style="26" customWidth="1"/>
    <col min="371" max="371" width="7.875" style="26"/>
    <col min="372" max="372" width="8.125" style="26" customWidth="1"/>
    <col min="373" max="16384" width="7.875" style="26"/>
  </cols>
  <sheetData>
    <row r="1" spans="1:415" s="14" customFormat="1" ht="19.5" customHeight="1" x14ac:dyDescent="0.2">
      <c r="A1" s="13"/>
      <c r="C1" s="14" t="s">
        <v>133</v>
      </c>
      <c r="D1" s="14" t="s">
        <v>135</v>
      </c>
      <c r="E1" s="14" t="s">
        <v>136</v>
      </c>
      <c r="F1" s="14" t="s">
        <v>137</v>
      </c>
      <c r="G1" s="14" t="s">
        <v>138</v>
      </c>
      <c r="H1" s="15" t="s">
        <v>134</v>
      </c>
      <c r="I1" s="15" t="s">
        <v>132</v>
      </c>
      <c r="J1" s="14" t="s">
        <v>133</v>
      </c>
      <c r="K1" s="14" t="s">
        <v>135</v>
      </c>
      <c r="L1" s="14" t="s">
        <v>136</v>
      </c>
      <c r="M1" s="14" t="s">
        <v>137</v>
      </c>
      <c r="N1" s="14" t="s">
        <v>138</v>
      </c>
      <c r="O1" s="15" t="s">
        <v>134</v>
      </c>
      <c r="P1" s="15" t="s">
        <v>132</v>
      </c>
      <c r="Q1" s="14" t="s">
        <v>133</v>
      </c>
      <c r="R1" s="14" t="s">
        <v>135</v>
      </c>
      <c r="S1" s="14" t="s">
        <v>136</v>
      </c>
      <c r="T1" s="14" t="s">
        <v>137</v>
      </c>
      <c r="U1" s="14" t="s">
        <v>138</v>
      </c>
      <c r="V1" s="15" t="s">
        <v>134</v>
      </c>
      <c r="W1" s="15" t="s">
        <v>132</v>
      </c>
      <c r="X1" s="14" t="s">
        <v>133</v>
      </c>
      <c r="Y1" s="14" t="s">
        <v>135</v>
      </c>
      <c r="Z1" s="14" t="s">
        <v>136</v>
      </c>
      <c r="AA1" s="14" t="s">
        <v>137</v>
      </c>
      <c r="AB1" s="14" t="s">
        <v>138</v>
      </c>
      <c r="AC1" s="15" t="s">
        <v>134</v>
      </c>
      <c r="AD1" s="15" t="s">
        <v>132</v>
      </c>
      <c r="AE1" s="14" t="s">
        <v>133</v>
      </c>
      <c r="AF1" s="14" t="s">
        <v>135</v>
      </c>
      <c r="AG1" s="14" t="s">
        <v>136</v>
      </c>
      <c r="AH1" s="14" t="s">
        <v>137</v>
      </c>
      <c r="AI1" s="14" t="s">
        <v>138</v>
      </c>
      <c r="AJ1" s="15" t="s">
        <v>134</v>
      </c>
      <c r="AK1" s="15" t="s">
        <v>132</v>
      </c>
      <c r="AL1" s="14" t="s">
        <v>133</v>
      </c>
      <c r="AM1" s="14" t="s">
        <v>135</v>
      </c>
      <c r="AN1" s="14" t="s">
        <v>136</v>
      </c>
      <c r="AO1" s="14" t="s">
        <v>137</v>
      </c>
      <c r="AP1" s="14" t="s">
        <v>138</v>
      </c>
      <c r="AQ1" s="15" t="s">
        <v>134</v>
      </c>
      <c r="AR1" s="15" t="s">
        <v>132</v>
      </c>
      <c r="AS1" s="14" t="s">
        <v>133</v>
      </c>
      <c r="AT1" s="14" t="s">
        <v>135</v>
      </c>
      <c r="AU1" s="14" t="s">
        <v>136</v>
      </c>
      <c r="AV1" s="14" t="s">
        <v>137</v>
      </c>
      <c r="AW1" s="14" t="s">
        <v>138</v>
      </c>
      <c r="AX1" s="15" t="s">
        <v>134</v>
      </c>
      <c r="AY1" s="15" t="s">
        <v>132</v>
      </c>
      <c r="AZ1" s="14" t="s">
        <v>133</v>
      </c>
      <c r="BA1" s="14" t="s">
        <v>135</v>
      </c>
      <c r="BB1" s="14" t="s">
        <v>136</v>
      </c>
      <c r="BC1" s="14" t="s">
        <v>137</v>
      </c>
      <c r="BD1" s="14" t="s">
        <v>138</v>
      </c>
      <c r="BE1" s="15" t="s">
        <v>134</v>
      </c>
      <c r="BF1" s="15" t="s">
        <v>132</v>
      </c>
      <c r="BG1" s="14" t="s">
        <v>133</v>
      </c>
      <c r="BH1" s="14" t="s">
        <v>135</v>
      </c>
      <c r="BI1" s="14" t="s">
        <v>136</v>
      </c>
      <c r="BJ1" s="14" t="s">
        <v>137</v>
      </c>
      <c r="BK1" s="14" t="s">
        <v>138</v>
      </c>
      <c r="BL1" s="15" t="s">
        <v>134</v>
      </c>
      <c r="BM1" s="15" t="s">
        <v>132</v>
      </c>
      <c r="BN1" s="14" t="s">
        <v>133</v>
      </c>
      <c r="BO1" s="14" t="s">
        <v>135</v>
      </c>
      <c r="BP1" s="14" t="s">
        <v>136</v>
      </c>
      <c r="BQ1" s="14" t="s">
        <v>137</v>
      </c>
      <c r="BR1" s="14" t="s">
        <v>138</v>
      </c>
      <c r="BS1" s="15" t="s">
        <v>134</v>
      </c>
      <c r="BT1" s="15" t="s">
        <v>132</v>
      </c>
      <c r="BU1" s="14" t="s">
        <v>133</v>
      </c>
      <c r="BV1" s="14" t="s">
        <v>135</v>
      </c>
      <c r="BW1" s="14" t="s">
        <v>136</v>
      </c>
      <c r="BX1" s="14" t="s">
        <v>137</v>
      </c>
      <c r="BY1" s="14" t="s">
        <v>138</v>
      </c>
      <c r="BZ1" s="15" t="s">
        <v>134</v>
      </c>
      <c r="CA1" s="15" t="s">
        <v>132</v>
      </c>
      <c r="CB1" s="14" t="s">
        <v>133</v>
      </c>
      <c r="CC1" s="14" t="s">
        <v>135</v>
      </c>
      <c r="CD1" s="14" t="s">
        <v>136</v>
      </c>
      <c r="CE1" s="14" t="s">
        <v>137</v>
      </c>
      <c r="CF1" s="14" t="s">
        <v>138</v>
      </c>
      <c r="CG1" s="15" t="s">
        <v>134</v>
      </c>
      <c r="CH1" s="15" t="s">
        <v>132</v>
      </c>
      <c r="CI1" s="14" t="s">
        <v>133</v>
      </c>
      <c r="CJ1" s="14" t="s">
        <v>135</v>
      </c>
      <c r="CK1" s="14" t="s">
        <v>136</v>
      </c>
      <c r="CL1" s="14" t="s">
        <v>137</v>
      </c>
      <c r="CM1" s="14" t="s">
        <v>138</v>
      </c>
      <c r="CN1" s="15" t="s">
        <v>134</v>
      </c>
      <c r="CO1" s="15" t="s">
        <v>132</v>
      </c>
      <c r="CP1" s="14" t="s">
        <v>133</v>
      </c>
      <c r="CQ1" s="14" t="s">
        <v>135</v>
      </c>
      <c r="CR1" s="14" t="s">
        <v>136</v>
      </c>
      <c r="CS1" s="14" t="s">
        <v>137</v>
      </c>
      <c r="CT1" s="14" t="s">
        <v>138</v>
      </c>
      <c r="CU1" s="15" t="s">
        <v>134</v>
      </c>
      <c r="CV1" s="15" t="s">
        <v>132</v>
      </c>
      <c r="CW1" s="14" t="s">
        <v>133</v>
      </c>
      <c r="CX1" s="14" t="s">
        <v>135</v>
      </c>
      <c r="CY1" s="14" t="s">
        <v>136</v>
      </c>
      <c r="CZ1" s="14" t="s">
        <v>137</v>
      </c>
      <c r="DA1" s="14" t="s">
        <v>138</v>
      </c>
      <c r="DB1" s="15" t="s">
        <v>134</v>
      </c>
      <c r="DC1" s="15" t="s">
        <v>132</v>
      </c>
      <c r="DD1" s="14" t="s">
        <v>133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5" t="s">
        <v>134</v>
      </c>
      <c r="DJ1" s="15" t="s">
        <v>132</v>
      </c>
      <c r="DK1" s="14" t="s">
        <v>133</v>
      </c>
      <c r="DL1" s="14" t="s">
        <v>135</v>
      </c>
      <c r="DM1" s="14" t="s">
        <v>136</v>
      </c>
      <c r="DN1" s="14" t="s">
        <v>137</v>
      </c>
      <c r="DO1" s="14" t="s">
        <v>138</v>
      </c>
      <c r="DP1" s="15" t="s">
        <v>134</v>
      </c>
      <c r="DQ1" s="15" t="s">
        <v>132</v>
      </c>
      <c r="DR1" s="14" t="s">
        <v>133</v>
      </c>
      <c r="DS1" s="14" t="s">
        <v>135</v>
      </c>
      <c r="DT1" s="14" t="s">
        <v>136</v>
      </c>
      <c r="DU1" s="14" t="s">
        <v>137</v>
      </c>
      <c r="DV1" s="14" t="s">
        <v>138</v>
      </c>
      <c r="DW1" s="15" t="s">
        <v>134</v>
      </c>
      <c r="DX1" s="15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138</v>
      </c>
      <c r="ED1" s="15" t="s">
        <v>134</v>
      </c>
      <c r="EE1" s="15" t="s">
        <v>132</v>
      </c>
      <c r="EF1" s="14" t="s">
        <v>133</v>
      </c>
      <c r="EG1" s="14" t="s">
        <v>135</v>
      </c>
      <c r="EH1" s="14" t="s">
        <v>136</v>
      </c>
      <c r="EI1" s="14" t="s">
        <v>137</v>
      </c>
      <c r="EJ1" s="14" t="s">
        <v>138</v>
      </c>
      <c r="EK1" s="15" t="s">
        <v>134</v>
      </c>
      <c r="EL1" s="15" t="s">
        <v>132</v>
      </c>
      <c r="EM1" s="14" t="s">
        <v>133</v>
      </c>
      <c r="EN1" s="14" t="s">
        <v>135</v>
      </c>
      <c r="EO1" s="14" t="s">
        <v>136</v>
      </c>
      <c r="EP1" s="14" t="s">
        <v>137</v>
      </c>
      <c r="EQ1" s="14" t="s">
        <v>138</v>
      </c>
      <c r="ER1" s="15" t="s">
        <v>134</v>
      </c>
      <c r="ES1" s="15" t="s">
        <v>132</v>
      </c>
      <c r="ET1" s="14" t="s">
        <v>133</v>
      </c>
      <c r="EU1" s="14" t="s">
        <v>135</v>
      </c>
      <c r="EV1" s="14" t="s">
        <v>136</v>
      </c>
      <c r="EW1" s="14" t="s">
        <v>137</v>
      </c>
      <c r="EX1" s="14" t="s">
        <v>138</v>
      </c>
      <c r="EY1" s="15" t="s">
        <v>134</v>
      </c>
      <c r="EZ1" s="15" t="s">
        <v>132</v>
      </c>
      <c r="FA1" s="14" t="s">
        <v>133</v>
      </c>
      <c r="FB1" s="14" t="s">
        <v>135</v>
      </c>
      <c r="FC1" s="14" t="s">
        <v>136</v>
      </c>
      <c r="FD1" s="14" t="s">
        <v>137</v>
      </c>
      <c r="FE1" s="14" t="s">
        <v>138</v>
      </c>
      <c r="FF1" s="15" t="s">
        <v>134</v>
      </c>
      <c r="FG1" s="15" t="s">
        <v>132</v>
      </c>
      <c r="FH1" s="14" t="s">
        <v>133</v>
      </c>
      <c r="FI1" s="14" t="s">
        <v>135</v>
      </c>
      <c r="FJ1" s="14" t="s">
        <v>136</v>
      </c>
      <c r="FK1" s="14" t="s">
        <v>137</v>
      </c>
      <c r="FL1" s="14" t="s">
        <v>138</v>
      </c>
      <c r="FM1" s="15" t="s">
        <v>134</v>
      </c>
      <c r="FN1" s="15" t="s">
        <v>132</v>
      </c>
      <c r="FO1" s="14" t="s">
        <v>133</v>
      </c>
      <c r="FP1" s="14" t="s">
        <v>135</v>
      </c>
      <c r="FQ1" s="14" t="s">
        <v>136</v>
      </c>
      <c r="FR1" s="14" t="s">
        <v>137</v>
      </c>
      <c r="FS1" s="14" t="s">
        <v>138</v>
      </c>
      <c r="FT1" s="15" t="s">
        <v>134</v>
      </c>
      <c r="FU1" s="15" t="s">
        <v>132</v>
      </c>
      <c r="FV1" s="14" t="s">
        <v>133</v>
      </c>
      <c r="FW1" s="14" t="s">
        <v>135</v>
      </c>
      <c r="FX1" s="14" t="s">
        <v>136</v>
      </c>
      <c r="FY1" s="14" t="s">
        <v>137</v>
      </c>
      <c r="FZ1" s="14" t="s">
        <v>138</v>
      </c>
      <c r="GA1" s="15" t="s">
        <v>134</v>
      </c>
      <c r="GB1" s="15" t="s">
        <v>132</v>
      </c>
      <c r="GC1" s="14" t="s">
        <v>133</v>
      </c>
      <c r="GD1" s="14" t="s">
        <v>135</v>
      </c>
      <c r="GE1" s="14" t="s">
        <v>136</v>
      </c>
      <c r="GF1" s="14" t="s">
        <v>137</v>
      </c>
      <c r="GG1" s="14" t="s">
        <v>138</v>
      </c>
      <c r="GH1" s="15" t="s">
        <v>134</v>
      </c>
      <c r="GI1" s="15" t="s">
        <v>132</v>
      </c>
      <c r="GJ1" s="14" t="s">
        <v>133</v>
      </c>
      <c r="GK1" s="14" t="s">
        <v>135</v>
      </c>
      <c r="GL1" s="14" t="s">
        <v>136</v>
      </c>
      <c r="GM1" s="14" t="s">
        <v>137</v>
      </c>
      <c r="GN1" s="14" t="s">
        <v>138</v>
      </c>
      <c r="GO1" s="15" t="s">
        <v>134</v>
      </c>
      <c r="GP1" s="15" t="s">
        <v>132</v>
      </c>
      <c r="GQ1" s="14" t="s">
        <v>133</v>
      </c>
      <c r="GR1" s="14" t="s">
        <v>135</v>
      </c>
      <c r="GS1" s="14" t="s">
        <v>136</v>
      </c>
      <c r="GT1" s="14" t="s">
        <v>137</v>
      </c>
      <c r="GU1" s="14" t="s">
        <v>138</v>
      </c>
      <c r="GV1" s="15" t="s">
        <v>134</v>
      </c>
      <c r="GW1" s="15" t="s">
        <v>132</v>
      </c>
      <c r="GX1" s="14" t="s">
        <v>133</v>
      </c>
      <c r="GY1" s="14" t="s">
        <v>135</v>
      </c>
      <c r="GZ1" s="14" t="s">
        <v>136</v>
      </c>
      <c r="HA1" s="14" t="s">
        <v>137</v>
      </c>
      <c r="HB1" s="14" t="s">
        <v>138</v>
      </c>
      <c r="HC1" s="15" t="s">
        <v>134</v>
      </c>
      <c r="HD1" s="15" t="s">
        <v>132</v>
      </c>
      <c r="HE1" s="14" t="s">
        <v>133</v>
      </c>
      <c r="HF1" s="14" t="s">
        <v>135</v>
      </c>
      <c r="HG1" s="14" t="s">
        <v>136</v>
      </c>
      <c r="HH1" s="14" t="s">
        <v>137</v>
      </c>
      <c r="HI1" s="14" t="s">
        <v>138</v>
      </c>
      <c r="HJ1" s="15" t="s">
        <v>134</v>
      </c>
      <c r="HK1" s="15" t="s">
        <v>132</v>
      </c>
      <c r="HL1" s="14" t="s">
        <v>133</v>
      </c>
      <c r="HM1" s="14" t="s">
        <v>135</v>
      </c>
      <c r="HN1" s="14" t="s">
        <v>136</v>
      </c>
      <c r="HO1" s="14" t="s">
        <v>137</v>
      </c>
      <c r="HP1" s="14" t="s">
        <v>138</v>
      </c>
      <c r="HQ1" s="15" t="s">
        <v>134</v>
      </c>
      <c r="HR1" s="15" t="s">
        <v>132</v>
      </c>
      <c r="HS1" s="14" t="s">
        <v>133</v>
      </c>
      <c r="HT1" s="14" t="s">
        <v>135</v>
      </c>
      <c r="HU1" s="14" t="s">
        <v>136</v>
      </c>
      <c r="HV1" s="14" t="s">
        <v>137</v>
      </c>
      <c r="HW1" s="14" t="s">
        <v>138</v>
      </c>
      <c r="HX1" s="15" t="s">
        <v>134</v>
      </c>
      <c r="HY1" s="15" t="s">
        <v>132</v>
      </c>
      <c r="HZ1" s="14" t="s">
        <v>133</v>
      </c>
      <c r="IA1" s="14" t="s">
        <v>135</v>
      </c>
      <c r="IB1" s="14" t="s">
        <v>136</v>
      </c>
      <c r="IC1" s="14" t="s">
        <v>137</v>
      </c>
      <c r="ID1" s="14" t="s">
        <v>138</v>
      </c>
      <c r="IE1" s="15" t="s">
        <v>134</v>
      </c>
      <c r="IF1" s="15" t="s">
        <v>132</v>
      </c>
      <c r="IG1" s="14" t="s">
        <v>133</v>
      </c>
      <c r="IH1" s="14" t="s">
        <v>135</v>
      </c>
      <c r="II1" s="14" t="s">
        <v>136</v>
      </c>
      <c r="IJ1" s="14" t="s">
        <v>137</v>
      </c>
      <c r="IK1" s="14" t="s">
        <v>138</v>
      </c>
      <c r="IL1" s="15" t="s">
        <v>134</v>
      </c>
      <c r="IM1" s="15" t="s">
        <v>132</v>
      </c>
      <c r="IN1" s="14" t="s">
        <v>133</v>
      </c>
      <c r="IO1" s="14" t="s">
        <v>135</v>
      </c>
      <c r="IP1" s="14" t="s">
        <v>136</v>
      </c>
      <c r="IQ1" s="14" t="s">
        <v>137</v>
      </c>
      <c r="IR1" s="14" t="s">
        <v>138</v>
      </c>
      <c r="IS1" s="15" t="s">
        <v>134</v>
      </c>
      <c r="IT1" s="15" t="s">
        <v>132</v>
      </c>
      <c r="IU1" s="14" t="s">
        <v>133</v>
      </c>
      <c r="IV1" s="14" t="s">
        <v>135</v>
      </c>
      <c r="IW1" s="14" t="s">
        <v>136</v>
      </c>
      <c r="IX1" s="14" t="s">
        <v>137</v>
      </c>
      <c r="IY1" s="14" t="s">
        <v>138</v>
      </c>
      <c r="IZ1" s="15" t="s">
        <v>134</v>
      </c>
      <c r="JA1" s="15" t="s">
        <v>132</v>
      </c>
      <c r="JB1" s="14" t="s">
        <v>133</v>
      </c>
      <c r="JC1" s="14" t="s">
        <v>135</v>
      </c>
      <c r="JD1" s="14" t="s">
        <v>136</v>
      </c>
      <c r="JE1" s="14" t="s">
        <v>137</v>
      </c>
      <c r="JF1" s="14" t="s">
        <v>138</v>
      </c>
      <c r="JG1" s="15" t="s">
        <v>134</v>
      </c>
      <c r="JH1" s="15" t="s">
        <v>132</v>
      </c>
      <c r="JI1" s="14" t="s">
        <v>133</v>
      </c>
      <c r="JJ1" s="14" t="s">
        <v>135</v>
      </c>
      <c r="JK1" s="14" t="s">
        <v>136</v>
      </c>
      <c r="JL1" s="14" t="s">
        <v>137</v>
      </c>
      <c r="JM1" s="14" t="s">
        <v>138</v>
      </c>
      <c r="JN1" s="15" t="s">
        <v>134</v>
      </c>
      <c r="JO1" s="15" t="s">
        <v>132</v>
      </c>
      <c r="JP1" s="14" t="s">
        <v>133</v>
      </c>
      <c r="JQ1" s="14" t="s">
        <v>135</v>
      </c>
      <c r="JR1" s="14" t="s">
        <v>136</v>
      </c>
      <c r="JS1" s="14" t="s">
        <v>137</v>
      </c>
      <c r="JT1" s="14" t="s">
        <v>138</v>
      </c>
      <c r="JU1" s="15" t="s">
        <v>134</v>
      </c>
      <c r="JV1" s="15" t="s">
        <v>132</v>
      </c>
      <c r="JW1" s="14" t="s">
        <v>133</v>
      </c>
      <c r="JX1" s="14" t="s">
        <v>135</v>
      </c>
      <c r="JY1" s="14" t="s">
        <v>136</v>
      </c>
      <c r="JZ1" s="14" t="s">
        <v>137</v>
      </c>
      <c r="KA1" s="14" t="s">
        <v>138</v>
      </c>
      <c r="KB1" s="15" t="s">
        <v>134</v>
      </c>
      <c r="KC1" s="15" t="s">
        <v>132</v>
      </c>
      <c r="KD1" s="14" t="s">
        <v>133</v>
      </c>
      <c r="KE1" s="14" t="s">
        <v>135</v>
      </c>
      <c r="KF1" s="14" t="s">
        <v>136</v>
      </c>
      <c r="KG1" s="14" t="s">
        <v>137</v>
      </c>
      <c r="KH1" s="14" t="s">
        <v>138</v>
      </c>
      <c r="KI1" s="15" t="s">
        <v>134</v>
      </c>
      <c r="KJ1" s="15" t="s">
        <v>132</v>
      </c>
      <c r="KK1" s="14" t="s">
        <v>133</v>
      </c>
      <c r="KL1" s="14" t="s">
        <v>135</v>
      </c>
      <c r="KM1" s="14" t="s">
        <v>136</v>
      </c>
      <c r="KN1" s="14" t="s">
        <v>137</v>
      </c>
      <c r="KO1" s="14" t="s">
        <v>138</v>
      </c>
      <c r="KP1" s="15" t="s">
        <v>134</v>
      </c>
      <c r="KQ1" s="15" t="s">
        <v>132</v>
      </c>
      <c r="KR1" s="14" t="s">
        <v>133</v>
      </c>
      <c r="KS1" s="14" t="s">
        <v>135</v>
      </c>
      <c r="KT1" s="14" t="s">
        <v>136</v>
      </c>
      <c r="KU1" s="14" t="s">
        <v>137</v>
      </c>
      <c r="KV1" s="14" t="s">
        <v>138</v>
      </c>
      <c r="KW1" s="15" t="s">
        <v>134</v>
      </c>
      <c r="KX1" s="15" t="s">
        <v>132</v>
      </c>
      <c r="KY1" s="14" t="s">
        <v>133</v>
      </c>
      <c r="KZ1" s="14" t="s">
        <v>135</v>
      </c>
      <c r="LA1" s="14" t="s">
        <v>136</v>
      </c>
      <c r="LB1" s="14" t="s">
        <v>137</v>
      </c>
      <c r="LC1" s="14" t="s">
        <v>138</v>
      </c>
      <c r="LD1" s="15" t="s">
        <v>134</v>
      </c>
      <c r="LE1" s="15" t="s">
        <v>132</v>
      </c>
      <c r="LF1" s="14" t="s">
        <v>133</v>
      </c>
      <c r="LG1" s="14" t="s">
        <v>135</v>
      </c>
      <c r="LH1" s="14" t="s">
        <v>136</v>
      </c>
      <c r="LI1" s="14" t="s">
        <v>137</v>
      </c>
      <c r="LJ1" s="14" t="s">
        <v>138</v>
      </c>
      <c r="LK1" s="15" t="s">
        <v>134</v>
      </c>
      <c r="LL1" s="15" t="s">
        <v>132</v>
      </c>
      <c r="LM1" s="14" t="s">
        <v>133</v>
      </c>
      <c r="LN1" s="14" t="s">
        <v>135</v>
      </c>
      <c r="LO1" s="14" t="s">
        <v>136</v>
      </c>
      <c r="LP1" s="14" t="s">
        <v>137</v>
      </c>
      <c r="LQ1" s="14" t="s">
        <v>138</v>
      </c>
      <c r="LR1" s="15" t="s">
        <v>134</v>
      </c>
      <c r="LS1" s="15" t="s">
        <v>132</v>
      </c>
      <c r="LT1" s="14" t="s">
        <v>133</v>
      </c>
      <c r="LU1" s="14" t="s">
        <v>135</v>
      </c>
      <c r="LV1" s="14" t="s">
        <v>136</v>
      </c>
      <c r="LW1" s="14" t="s">
        <v>137</v>
      </c>
      <c r="LX1" s="14" t="s">
        <v>138</v>
      </c>
      <c r="LY1" s="15" t="s">
        <v>134</v>
      </c>
      <c r="LZ1" s="15" t="s">
        <v>132</v>
      </c>
      <c r="MA1" s="14" t="s">
        <v>133</v>
      </c>
      <c r="MB1" s="14" t="s">
        <v>135</v>
      </c>
      <c r="MC1" s="14" t="s">
        <v>136</v>
      </c>
      <c r="MD1" s="14" t="s">
        <v>137</v>
      </c>
      <c r="ME1" s="14" t="s">
        <v>138</v>
      </c>
      <c r="MF1" s="15" t="s">
        <v>134</v>
      </c>
      <c r="MG1" s="15" t="s">
        <v>132</v>
      </c>
      <c r="MH1" s="14" t="s">
        <v>133</v>
      </c>
      <c r="MI1" s="14" t="s">
        <v>135</v>
      </c>
      <c r="MJ1" s="14" t="s">
        <v>136</v>
      </c>
      <c r="MK1" s="14" t="s">
        <v>137</v>
      </c>
      <c r="ML1" s="14" t="s">
        <v>138</v>
      </c>
      <c r="MM1" s="15" t="s">
        <v>134</v>
      </c>
      <c r="MN1" s="15" t="s">
        <v>132</v>
      </c>
      <c r="MO1" s="14" t="s">
        <v>133</v>
      </c>
      <c r="MP1" s="14" t="s">
        <v>135</v>
      </c>
      <c r="MQ1" s="14" t="s">
        <v>136</v>
      </c>
      <c r="MR1" s="14" t="s">
        <v>137</v>
      </c>
      <c r="MS1" s="14" t="s">
        <v>138</v>
      </c>
      <c r="MT1" s="15" t="s">
        <v>134</v>
      </c>
      <c r="MU1" s="15" t="s">
        <v>132</v>
      </c>
      <c r="MV1" s="14" t="s">
        <v>133</v>
      </c>
      <c r="MW1" s="14" t="s">
        <v>135</v>
      </c>
      <c r="MX1" s="14" t="s">
        <v>136</v>
      </c>
      <c r="MY1" s="14" t="s">
        <v>137</v>
      </c>
      <c r="MZ1" s="14" t="s">
        <v>138</v>
      </c>
      <c r="NA1" s="15" t="s">
        <v>134</v>
      </c>
      <c r="NB1" s="15" t="s">
        <v>132</v>
      </c>
      <c r="NC1" s="14" t="s">
        <v>133</v>
      </c>
    </row>
    <row r="2" spans="1:415" s="17" customFormat="1" ht="15.75" customHeight="1" x14ac:dyDescent="0.2">
      <c r="A2" s="16"/>
      <c r="C2" s="17">
        <v>44774</v>
      </c>
      <c r="D2" s="17">
        <v>44775</v>
      </c>
      <c r="E2" s="17">
        <v>44776</v>
      </c>
      <c r="F2" s="17">
        <v>44777</v>
      </c>
      <c r="G2" s="17">
        <v>44778</v>
      </c>
      <c r="H2" s="18">
        <v>44779</v>
      </c>
      <c r="I2" s="18">
        <v>44780</v>
      </c>
      <c r="J2" s="17">
        <v>44781</v>
      </c>
      <c r="K2" s="17">
        <v>44782</v>
      </c>
      <c r="L2" s="17">
        <v>44783</v>
      </c>
      <c r="M2" s="17">
        <v>44784</v>
      </c>
      <c r="N2" s="17">
        <v>44785</v>
      </c>
      <c r="O2" s="18">
        <v>44786</v>
      </c>
      <c r="P2" s="18">
        <v>44787</v>
      </c>
      <c r="Q2" s="17">
        <v>44788</v>
      </c>
      <c r="R2" s="17">
        <v>44789</v>
      </c>
      <c r="S2" s="17">
        <v>44790</v>
      </c>
      <c r="T2" s="17">
        <v>44791</v>
      </c>
      <c r="U2" s="17">
        <v>44792</v>
      </c>
      <c r="V2" s="18">
        <v>44793</v>
      </c>
      <c r="W2" s="18">
        <v>44794</v>
      </c>
      <c r="X2" s="17">
        <v>44795</v>
      </c>
      <c r="Y2" s="17">
        <v>44796</v>
      </c>
      <c r="Z2" s="17">
        <v>44797</v>
      </c>
      <c r="AA2" s="17">
        <v>44798</v>
      </c>
      <c r="AB2" s="17">
        <v>44799</v>
      </c>
      <c r="AC2" s="18">
        <v>44800</v>
      </c>
      <c r="AD2" s="18">
        <v>44801</v>
      </c>
      <c r="AE2" s="17">
        <v>44802</v>
      </c>
      <c r="AF2" s="17">
        <v>44803</v>
      </c>
      <c r="AG2" s="17">
        <v>44804</v>
      </c>
      <c r="AH2" s="17">
        <v>44805</v>
      </c>
      <c r="AI2" s="17">
        <v>44806</v>
      </c>
      <c r="AJ2" s="18">
        <v>44807</v>
      </c>
      <c r="AK2" s="18">
        <v>44808</v>
      </c>
      <c r="AL2" s="17">
        <v>44809</v>
      </c>
      <c r="AM2" s="17">
        <v>44810</v>
      </c>
      <c r="AN2" s="17">
        <v>44811</v>
      </c>
      <c r="AO2" s="17">
        <v>44812</v>
      </c>
      <c r="AP2" s="17">
        <v>44813</v>
      </c>
      <c r="AQ2" s="18">
        <v>44814</v>
      </c>
      <c r="AR2" s="18">
        <v>44815</v>
      </c>
      <c r="AS2" s="17">
        <v>44816</v>
      </c>
      <c r="AT2" s="17">
        <v>44817</v>
      </c>
      <c r="AU2" s="17">
        <v>44818</v>
      </c>
      <c r="AV2" s="17">
        <v>44819</v>
      </c>
      <c r="AW2" s="17">
        <v>44820</v>
      </c>
      <c r="AX2" s="18">
        <v>44821</v>
      </c>
      <c r="AY2" s="18">
        <v>44822</v>
      </c>
      <c r="AZ2" s="17">
        <v>44823</v>
      </c>
      <c r="BA2" s="17">
        <v>44824</v>
      </c>
      <c r="BB2" s="17">
        <v>44825</v>
      </c>
      <c r="BC2" s="17">
        <v>44826</v>
      </c>
      <c r="BD2" s="17">
        <v>44827</v>
      </c>
      <c r="BE2" s="18">
        <v>44828</v>
      </c>
      <c r="BF2" s="18">
        <v>44829</v>
      </c>
      <c r="BG2" s="17">
        <v>44830</v>
      </c>
      <c r="BH2" s="17">
        <v>44831</v>
      </c>
      <c r="BI2" s="17">
        <v>44832</v>
      </c>
      <c r="BJ2" s="17">
        <v>44833</v>
      </c>
      <c r="BK2" s="17">
        <v>44834</v>
      </c>
      <c r="BL2" s="18">
        <v>44835</v>
      </c>
      <c r="BM2" s="18">
        <v>44836</v>
      </c>
      <c r="BN2" s="17">
        <v>44837</v>
      </c>
      <c r="BO2" s="17">
        <v>44838</v>
      </c>
      <c r="BP2" s="17">
        <v>44839</v>
      </c>
      <c r="BQ2" s="17">
        <v>44840</v>
      </c>
      <c r="BR2" s="17">
        <v>44841</v>
      </c>
      <c r="BS2" s="18">
        <v>44842</v>
      </c>
      <c r="BT2" s="18">
        <v>44843</v>
      </c>
      <c r="BU2" s="17">
        <v>44844</v>
      </c>
      <c r="BV2" s="17">
        <v>44845</v>
      </c>
      <c r="BW2" s="17">
        <v>44846</v>
      </c>
      <c r="BX2" s="17">
        <v>44847</v>
      </c>
      <c r="BY2" s="17">
        <v>44848</v>
      </c>
      <c r="BZ2" s="18">
        <v>44849</v>
      </c>
      <c r="CA2" s="18">
        <v>44850</v>
      </c>
      <c r="CB2" s="17">
        <v>44851</v>
      </c>
      <c r="CC2" s="17">
        <v>44852</v>
      </c>
      <c r="CD2" s="17">
        <v>44853</v>
      </c>
      <c r="CE2" s="17">
        <v>44854</v>
      </c>
      <c r="CF2" s="17">
        <v>44855</v>
      </c>
      <c r="CG2" s="18">
        <v>44856</v>
      </c>
      <c r="CH2" s="18">
        <v>44857</v>
      </c>
      <c r="CI2" s="17">
        <v>44858</v>
      </c>
      <c r="CJ2" s="17">
        <v>44859</v>
      </c>
      <c r="CK2" s="17">
        <v>44860</v>
      </c>
      <c r="CL2" s="17">
        <v>44861</v>
      </c>
      <c r="CM2" s="17">
        <v>44862</v>
      </c>
      <c r="CN2" s="18">
        <v>44863</v>
      </c>
      <c r="CO2" s="18">
        <v>44864</v>
      </c>
      <c r="CP2" s="17">
        <v>44865</v>
      </c>
      <c r="CQ2" s="17">
        <v>44866</v>
      </c>
      <c r="CR2" s="17">
        <v>44867</v>
      </c>
      <c r="CS2" s="17">
        <v>44868</v>
      </c>
      <c r="CT2" s="17">
        <v>44869</v>
      </c>
      <c r="CU2" s="18">
        <v>44870</v>
      </c>
      <c r="CV2" s="18">
        <v>44871</v>
      </c>
      <c r="CW2" s="17">
        <v>44872</v>
      </c>
      <c r="CX2" s="17">
        <v>44873</v>
      </c>
      <c r="CY2" s="17">
        <v>44874</v>
      </c>
      <c r="CZ2" s="17">
        <v>44875</v>
      </c>
      <c r="DA2" s="17">
        <v>44876</v>
      </c>
      <c r="DB2" s="18">
        <v>44877</v>
      </c>
      <c r="DC2" s="18">
        <v>44878</v>
      </c>
      <c r="DD2" s="17">
        <v>44879</v>
      </c>
      <c r="DE2" s="17">
        <v>44880</v>
      </c>
      <c r="DF2" s="17">
        <v>44881</v>
      </c>
      <c r="DG2" s="17">
        <v>44882</v>
      </c>
      <c r="DH2" s="17">
        <v>44883</v>
      </c>
      <c r="DI2" s="18">
        <v>44884</v>
      </c>
      <c r="DJ2" s="18">
        <v>44885</v>
      </c>
      <c r="DK2" s="17">
        <v>44886</v>
      </c>
      <c r="DL2" s="17">
        <v>44887</v>
      </c>
      <c r="DM2" s="17">
        <v>44888</v>
      </c>
      <c r="DN2" s="17">
        <v>44889</v>
      </c>
      <c r="DO2" s="17">
        <v>44890</v>
      </c>
      <c r="DP2" s="18">
        <v>44891</v>
      </c>
      <c r="DQ2" s="18">
        <v>44892</v>
      </c>
      <c r="DR2" s="17">
        <v>44893</v>
      </c>
      <c r="DS2" s="17">
        <v>44894</v>
      </c>
      <c r="DT2" s="17">
        <v>44895</v>
      </c>
      <c r="DU2" s="17">
        <v>44896</v>
      </c>
      <c r="DV2" s="17">
        <v>44897</v>
      </c>
      <c r="DW2" s="18">
        <v>44898</v>
      </c>
      <c r="DX2" s="18">
        <v>44899</v>
      </c>
      <c r="DY2" s="17">
        <v>44900</v>
      </c>
      <c r="DZ2" s="17">
        <v>44901</v>
      </c>
      <c r="EA2" s="17">
        <v>44902</v>
      </c>
      <c r="EB2" s="17">
        <v>44903</v>
      </c>
      <c r="EC2" s="17">
        <v>44904</v>
      </c>
      <c r="ED2" s="18">
        <v>44905</v>
      </c>
      <c r="EE2" s="18">
        <v>44906</v>
      </c>
      <c r="EF2" s="17">
        <v>44907</v>
      </c>
      <c r="EG2" s="17">
        <v>44908</v>
      </c>
      <c r="EH2" s="17">
        <v>44909</v>
      </c>
      <c r="EI2" s="17">
        <v>44910</v>
      </c>
      <c r="EJ2" s="17">
        <v>44911</v>
      </c>
      <c r="EK2" s="18">
        <v>44912</v>
      </c>
      <c r="EL2" s="18">
        <v>44913</v>
      </c>
      <c r="EM2" s="17">
        <v>44914</v>
      </c>
      <c r="EN2" s="17">
        <v>44915</v>
      </c>
      <c r="EO2" s="17">
        <v>44916</v>
      </c>
      <c r="EP2" s="17">
        <v>44917</v>
      </c>
      <c r="EQ2" s="17">
        <v>44918</v>
      </c>
      <c r="ER2" s="18">
        <v>44919</v>
      </c>
      <c r="ES2" s="18">
        <v>44920</v>
      </c>
      <c r="ET2" s="17">
        <v>44921</v>
      </c>
      <c r="EU2" s="17">
        <v>44922</v>
      </c>
      <c r="EV2" s="17">
        <v>44923</v>
      </c>
      <c r="EW2" s="17">
        <v>44924</v>
      </c>
      <c r="EX2" s="17">
        <v>44925</v>
      </c>
      <c r="EY2" s="18">
        <v>44926</v>
      </c>
      <c r="EZ2" s="18">
        <v>44927</v>
      </c>
      <c r="FA2" s="17">
        <v>44928</v>
      </c>
      <c r="FB2" s="17">
        <v>44929</v>
      </c>
      <c r="FC2" s="17">
        <v>44930</v>
      </c>
      <c r="FD2" s="17">
        <v>44931</v>
      </c>
      <c r="FE2" s="17">
        <v>44932</v>
      </c>
      <c r="FF2" s="18">
        <v>44933</v>
      </c>
      <c r="FG2" s="18">
        <v>44934</v>
      </c>
      <c r="FH2" s="17">
        <v>44935</v>
      </c>
      <c r="FI2" s="17">
        <v>44936</v>
      </c>
      <c r="FJ2" s="17">
        <v>44937</v>
      </c>
      <c r="FK2" s="17">
        <v>44938</v>
      </c>
      <c r="FL2" s="17">
        <v>44939</v>
      </c>
      <c r="FM2" s="18">
        <v>44940</v>
      </c>
      <c r="FN2" s="18">
        <v>44941</v>
      </c>
      <c r="FO2" s="17">
        <v>44942</v>
      </c>
      <c r="FP2" s="17">
        <v>44943</v>
      </c>
      <c r="FQ2" s="17">
        <v>44944</v>
      </c>
      <c r="FR2" s="17">
        <v>44945</v>
      </c>
      <c r="FS2" s="17">
        <v>44946</v>
      </c>
      <c r="FT2" s="18">
        <v>44947</v>
      </c>
      <c r="FU2" s="18">
        <v>44948</v>
      </c>
      <c r="FV2" s="17">
        <v>44949</v>
      </c>
      <c r="FW2" s="17">
        <v>44950</v>
      </c>
      <c r="FX2" s="17">
        <v>44951</v>
      </c>
      <c r="FY2" s="17">
        <v>44952</v>
      </c>
      <c r="FZ2" s="17">
        <v>44953</v>
      </c>
      <c r="GA2" s="18">
        <v>44954</v>
      </c>
      <c r="GB2" s="18">
        <v>44955</v>
      </c>
      <c r="GC2" s="17">
        <v>44956</v>
      </c>
      <c r="GD2" s="17">
        <v>44957</v>
      </c>
      <c r="GE2" s="17">
        <v>44958</v>
      </c>
      <c r="GF2" s="17">
        <v>44959</v>
      </c>
      <c r="GG2" s="17">
        <v>44960</v>
      </c>
      <c r="GH2" s="18">
        <v>44961</v>
      </c>
      <c r="GI2" s="18">
        <v>44962</v>
      </c>
      <c r="GJ2" s="17">
        <v>44963</v>
      </c>
      <c r="GK2" s="17">
        <v>44964</v>
      </c>
      <c r="GL2" s="17">
        <v>44965</v>
      </c>
      <c r="GM2" s="17">
        <v>44966</v>
      </c>
      <c r="GN2" s="17">
        <v>44967</v>
      </c>
      <c r="GO2" s="18">
        <v>44968</v>
      </c>
      <c r="GP2" s="18">
        <v>44969</v>
      </c>
      <c r="GQ2" s="17">
        <v>44970</v>
      </c>
      <c r="GR2" s="17">
        <v>44971</v>
      </c>
      <c r="GS2" s="17">
        <v>44972</v>
      </c>
      <c r="GT2" s="17">
        <v>44973</v>
      </c>
      <c r="GU2" s="17">
        <v>44974</v>
      </c>
      <c r="GV2" s="18">
        <v>44975</v>
      </c>
      <c r="GW2" s="18">
        <v>44976</v>
      </c>
      <c r="GX2" s="17">
        <v>44977</v>
      </c>
      <c r="GY2" s="17">
        <v>44978</v>
      </c>
      <c r="GZ2" s="17">
        <v>44979</v>
      </c>
      <c r="HA2" s="17">
        <v>44980</v>
      </c>
      <c r="HB2" s="17">
        <v>44981</v>
      </c>
      <c r="HC2" s="18">
        <v>44982</v>
      </c>
      <c r="HD2" s="18">
        <v>44983</v>
      </c>
      <c r="HE2" s="17">
        <v>44984</v>
      </c>
      <c r="HF2" s="17">
        <v>44985</v>
      </c>
      <c r="HG2" s="17">
        <v>44986</v>
      </c>
      <c r="HH2" s="17">
        <v>44987</v>
      </c>
      <c r="HI2" s="17">
        <v>44988</v>
      </c>
      <c r="HJ2" s="18">
        <v>44989</v>
      </c>
      <c r="HK2" s="18">
        <v>44990</v>
      </c>
      <c r="HL2" s="17">
        <v>44991</v>
      </c>
      <c r="HM2" s="17">
        <v>44992</v>
      </c>
      <c r="HN2" s="17">
        <v>44993</v>
      </c>
      <c r="HO2" s="17">
        <v>44994</v>
      </c>
      <c r="HP2" s="17">
        <v>44995</v>
      </c>
      <c r="HQ2" s="18">
        <v>44996</v>
      </c>
      <c r="HR2" s="18">
        <v>44997</v>
      </c>
      <c r="HS2" s="17">
        <v>44998</v>
      </c>
      <c r="HT2" s="17">
        <v>44999</v>
      </c>
      <c r="HU2" s="17">
        <v>45000</v>
      </c>
      <c r="HV2" s="17">
        <v>45001</v>
      </c>
      <c r="HW2" s="17">
        <v>45002</v>
      </c>
      <c r="HX2" s="18">
        <v>45003</v>
      </c>
      <c r="HY2" s="18">
        <v>45004</v>
      </c>
      <c r="HZ2" s="17">
        <v>45005</v>
      </c>
      <c r="IA2" s="17">
        <v>45006</v>
      </c>
      <c r="IB2" s="17">
        <v>45007</v>
      </c>
      <c r="IC2" s="17">
        <v>45008</v>
      </c>
      <c r="ID2" s="17">
        <v>45009</v>
      </c>
      <c r="IE2" s="18">
        <v>45010</v>
      </c>
      <c r="IF2" s="18">
        <v>45011</v>
      </c>
      <c r="IG2" s="17">
        <v>45012</v>
      </c>
      <c r="IH2" s="17">
        <v>45013</v>
      </c>
      <c r="II2" s="17">
        <v>45014</v>
      </c>
      <c r="IJ2" s="17">
        <v>45015</v>
      </c>
      <c r="IK2" s="17">
        <v>45016</v>
      </c>
      <c r="IL2" s="18">
        <v>45017</v>
      </c>
      <c r="IM2" s="18">
        <v>45018</v>
      </c>
      <c r="IN2" s="17">
        <v>45019</v>
      </c>
      <c r="IO2" s="17">
        <v>45020</v>
      </c>
      <c r="IP2" s="17">
        <v>45021</v>
      </c>
      <c r="IQ2" s="17">
        <v>45022</v>
      </c>
      <c r="IR2" s="17">
        <v>45023</v>
      </c>
      <c r="IS2" s="18">
        <v>45024</v>
      </c>
      <c r="IT2" s="18">
        <v>45025</v>
      </c>
      <c r="IU2" s="17">
        <v>45026</v>
      </c>
      <c r="IV2" s="17">
        <v>45027</v>
      </c>
      <c r="IW2" s="17">
        <v>45028</v>
      </c>
      <c r="IX2" s="17">
        <v>45029</v>
      </c>
      <c r="IY2" s="17">
        <v>45030</v>
      </c>
      <c r="IZ2" s="18">
        <v>45031</v>
      </c>
      <c r="JA2" s="18">
        <v>45032</v>
      </c>
      <c r="JB2" s="17">
        <v>45033</v>
      </c>
      <c r="JC2" s="17">
        <v>45034</v>
      </c>
      <c r="JD2" s="17">
        <v>45035</v>
      </c>
      <c r="JE2" s="17">
        <v>45036</v>
      </c>
      <c r="JF2" s="17">
        <v>45037</v>
      </c>
      <c r="JG2" s="18">
        <v>45038</v>
      </c>
      <c r="JH2" s="18">
        <v>45039</v>
      </c>
      <c r="JI2" s="17">
        <v>45040</v>
      </c>
      <c r="JJ2" s="17">
        <v>45041</v>
      </c>
      <c r="JK2" s="17">
        <v>45042</v>
      </c>
      <c r="JL2" s="17">
        <v>45043</v>
      </c>
      <c r="JM2" s="17">
        <v>45044</v>
      </c>
      <c r="JN2" s="18">
        <v>45045</v>
      </c>
      <c r="JO2" s="18">
        <v>45046</v>
      </c>
      <c r="JP2" s="17">
        <v>45047</v>
      </c>
      <c r="JQ2" s="17">
        <v>45048</v>
      </c>
      <c r="JR2" s="17">
        <v>45049</v>
      </c>
      <c r="JS2" s="17">
        <v>45050</v>
      </c>
      <c r="JT2" s="17">
        <v>45051</v>
      </c>
      <c r="JU2" s="18">
        <v>45052</v>
      </c>
      <c r="JV2" s="18">
        <v>45053</v>
      </c>
      <c r="JW2" s="17">
        <v>45054</v>
      </c>
      <c r="JX2" s="17">
        <v>45055</v>
      </c>
      <c r="JY2" s="17">
        <v>45056</v>
      </c>
      <c r="JZ2" s="17">
        <v>45057</v>
      </c>
      <c r="KA2" s="17">
        <v>45058</v>
      </c>
      <c r="KB2" s="18">
        <v>45059</v>
      </c>
      <c r="KC2" s="18">
        <v>45060</v>
      </c>
      <c r="KD2" s="17">
        <v>45061</v>
      </c>
      <c r="KE2" s="17">
        <v>45062</v>
      </c>
      <c r="KF2" s="17">
        <v>45063</v>
      </c>
      <c r="KG2" s="17">
        <v>45064</v>
      </c>
      <c r="KH2" s="17">
        <v>45065</v>
      </c>
      <c r="KI2" s="18">
        <v>45066</v>
      </c>
      <c r="KJ2" s="18">
        <v>45067</v>
      </c>
      <c r="KK2" s="17">
        <v>45068</v>
      </c>
      <c r="KL2" s="17">
        <v>45069</v>
      </c>
      <c r="KM2" s="17">
        <v>45070</v>
      </c>
      <c r="KN2" s="17">
        <v>45071</v>
      </c>
      <c r="KO2" s="17">
        <v>45072</v>
      </c>
      <c r="KP2" s="18">
        <v>45073</v>
      </c>
      <c r="KQ2" s="18">
        <v>45074</v>
      </c>
      <c r="KR2" s="17">
        <v>45075</v>
      </c>
      <c r="KS2" s="17">
        <v>45076</v>
      </c>
      <c r="KT2" s="17">
        <v>45077</v>
      </c>
      <c r="KU2" s="17">
        <v>45078</v>
      </c>
      <c r="KV2" s="17">
        <v>45079</v>
      </c>
      <c r="KW2" s="18">
        <v>45080</v>
      </c>
      <c r="KX2" s="18">
        <v>45081</v>
      </c>
      <c r="KY2" s="17">
        <v>45082</v>
      </c>
      <c r="KZ2" s="17">
        <v>45083</v>
      </c>
      <c r="LA2" s="17">
        <v>45084</v>
      </c>
      <c r="LB2" s="17">
        <v>45085</v>
      </c>
      <c r="LC2" s="17">
        <v>45086</v>
      </c>
      <c r="LD2" s="18">
        <v>45087</v>
      </c>
      <c r="LE2" s="18">
        <v>45088</v>
      </c>
      <c r="LF2" s="17">
        <v>45089</v>
      </c>
      <c r="LG2" s="17">
        <v>45090</v>
      </c>
      <c r="LH2" s="17">
        <v>45091</v>
      </c>
      <c r="LI2" s="17">
        <v>45092</v>
      </c>
      <c r="LJ2" s="17">
        <v>45093</v>
      </c>
      <c r="LK2" s="18">
        <v>45094</v>
      </c>
      <c r="LL2" s="18">
        <v>45095</v>
      </c>
      <c r="LM2" s="17">
        <v>45096</v>
      </c>
      <c r="LN2" s="17">
        <v>45097</v>
      </c>
      <c r="LO2" s="17">
        <v>45098</v>
      </c>
      <c r="LP2" s="17">
        <v>45099</v>
      </c>
      <c r="LQ2" s="17">
        <v>45100</v>
      </c>
      <c r="LR2" s="18">
        <v>45101</v>
      </c>
      <c r="LS2" s="18">
        <v>45102</v>
      </c>
      <c r="LT2" s="17">
        <v>45103</v>
      </c>
      <c r="LU2" s="17">
        <v>45104</v>
      </c>
      <c r="LV2" s="17">
        <v>45105</v>
      </c>
      <c r="LW2" s="17">
        <v>45106</v>
      </c>
      <c r="LX2" s="17">
        <v>45107</v>
      </c>
      <c r="LY2" s="18">
        <v>45108</v>
      </c>
      <c r="LZ2" s="18">
        <v>45109</v>
      </c>
      <c r="MA2" s="17">
        <v>45110</v>
      </c>
      <c r="MB2" s="17">
        <v>45111</v>
      </c>
      <c r="MC2" s="17">
        <v>45112</v>
      </c>
      <c r="MD2" s="17">
        <v>45113</v>
      </c>
      <c r="ME2" s="17">
        <v>45114</v>
      </c>
      <c r="MF2" s="18">
        <v>45115</v>
      </c>
      <c r="MG2" s="18">
        <v>45116</v>
      </c>
      <c r="MH2" s="17">
        <v>45117</v>
      </c>
      <c r="MI2" s="17">
        <v>45118</v>
      </c>
      <c r="MJ2" s="17">
        <v>45119</v>
      </c>
      <c r="MK2" s="17">
        <v>45120</v>
      </c>
      <c r="ML2" s="17">
        <v>45121</v>
      </c>
      <c r="MM2" s="18">
        <v>45122</v>
      </c>
      <c r="MN2" s="18">
        <v>45123</v>
      </c>
      <c r="MO2" s="17">
        <v>45124</v>
      </c>
      <c r="MP2" s="17">
        <v>45125</v>
      </c>
      <c r="MQ2" s="17">
        <v>45126</v>
      </c>
      <c r="MR2" s="17">
        <v>45127</v>
      </c>
      <c r="MS2" s="17">
        <v>45128</v>
      </c>
      <c r="MT2" s="18">
        <v>45129</v>
      </c>
      <c r="MU2" s="18">
        <v>45130</v>
      </c>
      <c r="MV2" s="17">
        <v>45131</v>
      </c>
      <c r="MW2" s="17">
        <v>45132</v>
      </c>
      <c r="MX2" s="17">
        <v>45133</v>
      </c>
      <c r="MY2" s="17">
        <v>45134</v>
      </c>
      <c r="MZ2" s="17">
        <v>45135</v>
      </c>
      <c r="NA2" s="18">
        <v>45136</v>
      </c>
      <c r="NB2" s="18">
        <v>45137</v>
      </c>
      <c r="NC2" s="17">
        <v>45138</v>
      </c>
      <c r="NF2" s="64">
        <v>0</v>
      </c>
      <c r="NH2" s="64">
        <v>25</v>
      </c>
      <c r="NI2" s="64">
        <v>28</v>
      </c>
      <c r="NJ2" s="64">
        <v>32</v>
      </c>
    </row>
    <row r="3" spans="1:415" s="20" customFormat="1" ht="17.25" customHeight="1" thickBot="1" x14ac:dyDescent="0.25">
      <c r="A3" s="19"/>
      <c r="C3" s="21" t="str">
        <f>IFERROR(VLOOKUP(C2,'FPL FIX2'!$B:$D,MATCH("GW",'FPL FIX2'!$B$1:$I$1,0),0),"")&amp;IFERROR(VLOOKUP(C2,'FA2'!$E:$F,MATCH("FA",'FA2'!$E$1:$K$1,0),0),"")&amp;IFERROR(VLOOKUP(C2,'EFL2'!$E:$F,MATCH("EFL",'EFL2'!$E$1:$L$1,0),0),"")&amp;IFERROR(VLOOKUP(C2,'UCL2'!$G:$H,MATCH("UCL",'UCL2'!$G$1:$N$1,0),0),"")&amp;IFERROR(VLOOKUP(C2,'EU2'!$G:$H,MATCH("EU",'EU2'!$G$1:$N$1,0),0),"")&amp;IFERROR(VLOOKUP(C2,'EUC2'!$G:$H,MATCH("EUC",'EUC2'!$G$1:$N$1,0),0),"")</f>
        <v/>
      </c>
      <c r="D3" s="21" t="str">
        <f>IFERROR(VLOOKUP(D2,'FPL FIX2'!$B:$D,MATCH("GW",'FPL FIX2'!$B$1:$I$1,0),0),"")&amp;IFERROR(VLOOKUP(D2,'FA2'!$E:$F,MATCH("FA",'FA2'!$E$1:$K$1,0),0),"")&amp;IFERROR(VLOOKUP(D2,'EFL2'!$E:$F,MATCH("EFL",'EFL2'!$E$1:$L$1,0),0),"")&amp;IFERROR(VLOOKUP(D2,'UCL2'!$G:$H,MATCH("UCL",'UCL2'!$G$1:$N$1,0),0),"")&amp;IFERROR(VLOOKUP(D2,'EU2'!$G:$H,MATCH("EU",'EU2'!$G$1:$N$1,0),0),"")&amp;IFERROR(VLOOKUP(D2,'EUC2'!$G:$H,MATCH("EUC",'EUC2'!$G$1:$N$1,0),0),"")</f>
        <v>EFL</v>
      </c>
      <c r="E3" s="21" t="str">
        <f>IFERROR(VLOOKUP(E2,'FPL FIX2'!$B:$D,MATCH("GW",'FPL FIX2'!$B$1:$I$1,0),0),"")&amp;IFERROR(VLOOKUP(E2,'FA2'!$E:$F,MATCH("FA",'FA2'!$E$1:$K$1,0),0),"")&amp;IFERROR(VLOOKUP(E2,'EFL2'!$E:$F,MATCH("EFL",'EFL2'!$E$1:$L$1,0),0),"")&amp;IFERROR(VLOOKUP(E2,'UCL2'!$G:$H,MATCH("UCL",'UCL2'!$G$1:$N$1,0),0),"")&amp;IFERROR(VLOOKUP(E2,'EU2'!$G:$H,MATCH("EU",'EU2'!$G$1:$N$1,0),0),"")&amp;IFERROR(VLOOKUP(E2,'EUC2'!$G:$H,MATCH("EUC",'EUC2'!$G$1:$N$1,0),0),"")</f>
        <v/>
      </c>
      <c r="F3" s="21" t="str">
        <f>IFERROR(VLOOKUP(F2,'FPL FIX2'!$B:$D,MATCH("GW",'FPL FIX2'!$B$1:$I$1,0),0),"")&amp;IFERROR(VLOOKUP(F2,'FA2'!$E:$F,MATCH("FA",'FA2'!$E$1:$K$1,0),0),"")&amp;IFERROR(VLOOKUP(F2,'EFL2'!$E:$F,MATCH("EFL",'EFL2'!$E$1:$L$1,0),0),"")&amp;IFERROR(VLOOKUP(F2,'UCL2'!$G:$H,MATCH("UCL",'UCL2'!$G$1:$N$1,0),0),"")&amp;IFERROR(VLOOKUP(F2,'EU2'!$G:$H,MATCH("EU",'EU2'!$G$1:$N$1,0),0),"")&amp;IFERROR(VLOOKUP(F2,'EUC2'!$G:$H,MATCH("EUC",'EUC2'!$G$1:$N$1,0),0),"")</f>
        <v/>
      </c>
      <c r="G3" s="21" t="str">
        <f>IFERROR(VLOOKUP(G2,'FPL FIX2'!$B:$D,MATCH("GW",'FPL FIX2'!$B$1:$I$1,0),0),"")&amp;IFERROR(VLOOKUP(G2,'FA2'!$E:$F,MATCH("FA",'FA2'!$E$1:$K$1,0),0),"")&amp;IFERROR(VLOOKUP(G2,'EFL2'!$E:$F,MATCH("EFL",'EFL2'!$E$1:$L$1,0),0),"")&amp;IFERROR(VLOOKUP(G2,'UCL2'!$G:$H,MATCH("UCL",'UCL2'!$G$1:$N$1,0),0),"")&amp;IFERROR(VLOOKUP(G2,'EU2'!$G:$H,MATCH("EU",'EU2'!$G$1:$N$1,0),0),"")&amp;IFERROR(VLOOKUP(G2,'EUC2'!$G:$H,MATCH("EUC",'EUC2'!$G$1:$N$1,0),0),"")</f>
        <v>0</v>
      </c>
      <c r="H3" s="21" t="str">
        <f>IFERROR(VLOOKUP(H2,'FPL FIX2'!$B:$D,MATCH("GW",'FPL FIX2'!$B$1:$I$1,0),0),"")&amp;IFERROR(VLOOKUP(H2,'FA2'!$E:$F,MATCH("FA",'FA2'!$E$1:$K$1,0),0),"")&amp;IFERROR(VLOOKUP(H2,'EFL2'!$E:$F,MATCH("EFL",'EFL2'!$E$1:$L$1,0),0),"")&amp;IFERROR(VLOOKUP(H2,'UCL2'!$G:$H,MATCH("UCL",'UCL2'!$G$1:$N$1,0),0),"")&amp;IFERROR(VLOOKUP(H2,'EU2'!$G:$H,MATCH("EU",'EU2'!$G$1:$N$1,0),0),"")&amp;IFERROR(VLOOKUP(H2,'EUC2'!$G:$H,MATCH("EUC",'EUC2'!$G$1:$N$1,0),0),"")</f>
        <v>1</v>
      </c>
      <c r="I3" s="21" t="str">
        <f>IFERROR(VLOOKUP(I2,'FPL FIX2'!$B:$D,MATCH("GW",'FPL FIX2'!$B$1:$I$1,0),0),"")&amp;IFERROR(VLOOKUP(I2,'FA2'!$E:$F,MATCH("FA",'FA2'!$E$1:$K$1,0),0),"")&amp;IFERROR(VLOOKUP(I2,'EFL2'!$E:$F,MATCH("EFL",'EFL2'!$E$1:$L$1,0),0),"")&amp;IFERROR(VLOOKUP(I2,'UCL2'!$G:$H,MATCH("UCL",'UCL2'!$G$1:$N$1,0),0),"")&amp;IFERROR(VLOOKUP(I2,'EU2'!$G:$H,MATCH("EU",'EU2'!$G$1:$N$1,0),0),"")&amp;IFERROR(VLOOKUP(I2,'EUC2'!$G:$H,MATCH("EUC",'EUC2'!$G$1:$N$1,0),0),"")</f>
        <v>1</v>
      </c>
      <c r="J3" s="21" t="str">
        <f>IFERROR(VLOOKUP(J2,'FPL FIX2'!$B:$D,MATCH("GW",'FPL FIX2'!$B$1:$I$1,0),0),"")&amp;IFERROR(VLOOKUP(J2,'FA2'!$E:$F,MATCH("FA",'FA2'!$E$1:$K$1,0),0),"")&amp;IFERROR(VLOOKUP(J2,'EFL2'!$E:$F,MATCH("EFL",'EFL2'!$E$1:$L$1,0),0),"")&amp;IFERROR(VLOOKUP(J2,'UCL2'!$G:$H,MATCH("UCL",'UCL2'!$G$1:$N$1,0),0),"")&amp;IFERROR(VLOOKUP(J2,'EU2'!$G:$H,MATCH("EU",'EU2'!$G$1:$N$1,0),0),"")&amp;IFERROR(VLOOKUP(J2,'EUC2'!$G:$H,MATCH("EUC",'EUC2'!$G$1:$N$1,0),0),"")</f>
        <v/>
      </c>
      <c r="K3" s="21" t="str">
        <f>IFERROR(VLOOKUP(K2,'FPL FIX2'!$B:$D,MATCH("GW",'FPL FIX2'!$B$1:$I$1,0),0),"")&amp;IFERROR(VLOOKUP(K2,'FA2'!$E:$F,MATCH("FA",'FA2'!$E$1:$K$1,0),0),"")&amp;IFERROR(VLOOKUP(K2,'EFL2'!$E:$F,MATCH("EFL",'EFL2'!$E$1:$L$1,0),0),"")&amp;IFERROR(VLOOKUP(K2,'UCL2'!$G:$H,MATCH("UCL",'UCL2'!$G$1:$N$1,0),0),"")&amp;IFERROR(VLOOKUP(K2,'EU2'!$G:$H,MATCH("EU",'EU2'!$G$1:$N$1,0),0),"")&amp;IFERROR(VLOOKUP(K2,'EUC2'!$G:$H,MATCH("EUC",'EUC2'!$G$1:$N$1,0),0),"")</f>
        <v>EFL</v>
      </c>
      <c r="L3" s="21" t="str">
        <f>IFERROR(VLOOKUP(L2,'FPL FIX2'!$B:$D,MATCH("GW",'FPL FIX2'!$B$1:$I$1,0),0),"")&amp;IFERROR(VLOOKUP(L2,'FA2'!$E:$F,MATCH("FA",'FA2'!$E$1:$K$1,0),0),"")&amp;IFERROR(VLOOKUP(L2,'EFL2'!$E:$F,MATCH("EFL",'EFL2'!$E$1:$L$1,0),0),"")&amp;IFERROR(VLOOKUP(L2,'UCL2'!$G:$H,MATCH("UCL",'UCL2'!$G$1:$N$1,0),0),"")&amp;IFERROR(VLOOKUP(L2,'EU2'!$G:$H,MATCH("EU",'EU2'!$G$1:$N$1,0),0),"")&amp;IFERROR(VLOOKUP(L2,'EUC2'!$G:$H,MATCH("EUC",'EUC2'!$G$1:$N$1,0),0),"")</f>
        <v>EFL</v>
      </c>
      <c r="M3" s="21" t="str">
        <f>IFERROR(VLOOKUP(M2,'FPL FIX2'!$B:$D,MATCH("GW",'FPL FIX2'!$B$1:$I$1,0),0),"")&amp;IFERROR(VLOOKUP(M2,'FA2'!$E:$F,MATCH("FA",'FA2'!$E$1:$K$1,0),0),"")&amp;IFERROR(VLOOKUP(M2,'EFL2'!$E:$F,MATCH("EFL",'EFL2'!$E$1:$L$1,0),0),"")&amp;IFERROR(VLOOKUP(M2,'UCL2'!$G:$H,MATCH("UCL",'UCL2'!$G$1:$N$1,0),0),"")&amp;IFERROR(VLOOKUP(M2,'EU2'!$G:$H,MATCH("EU",'EU2'!$G$1:$N$1,0),0),"")&amp;IFERROR(VLOOKUP(M2,'EUC2'!$G:$H,MATCH("EUC",'EUC2'!$G$1:$N$1,0),0),"")</f>
        <v>EFL</v>
      </c>
      <c r="N3" s="21" t="str">
        <f>IFERROR(VLOOKUP(N2,'FPL FIX2'!$B:$D,MATCH("GW",'FPL FIX2'!$B$1:$I$1,0),0),"")&amp;IFERROR(VLOOKUP(N2,'FA2'!$E:$F,MATCH("FA",'FA2'!$E$1:$K$1,0),0),"")&amp;IFERROR(VLOOKUP(N2,'EFL2'!$E:$F,MATCH("EFL",'EFL2'!$E$1:$L$1,0),0),"")&amp;IFERROR(VLOOKUP(N2,'UCL2'!$G:$H,MATCH("UCL",'UCL2'!$G$1:$N$1,0),0),"")&amp;IFERROR(VLOOKUP(N2,'EU2'!$G:$H,MATCH("EU",'EU2'!$G$1:$N$1,0),0),"")&amp;IFERROR(VLOOKUP(N2,'EUC2'!$G:$H,MATCH("EUC",'EUC2'!$G$1:$N$1,0),0),"")</f>
        <v/>
      </c>
      <c r="O3" s="21" t="str">
        <f>IFERROR(VLOOKUP(O2,'FPL FIX2'!$B:$D,MATCH("GW",'FPL FIX2'!$B$1:$I$1,0),0),"")&amp;IFERROR(VLOOKUP(O2,'FA2'!$E:$F,MATCH("FA",'FA2'!$E$1:$K$1,0),0),"")&amp;IFERROR(VLOOKUP(O2,'EFL2'!$E:$F,MATCH("EFL",'EFL2'!$E$1:$L$1,0),0),"")&amp;IFERROR(VLOOKUP(O2,'UCL2'!$G:$H,MATCH("UCL",'UCL2'!$G$1:$N$1,0),0),"")&amp;IFERROR(VLOOKUP(O2,'EU2'!$G:$H,MATCH("EU",'EU2'!$G$1:$N$1,0),0),"")&amp;IFERROR(VLOOKUP(O2,'EUC2'!$G:$H,MATCH("EUC",'EUC2'!$G$1:$N$1,0),0),"")</f>
        <v>2</v>
      </c>
      <c r="P3" s="21" t="str">
        <f>IFERROR(VLOOKUP(P2,'FPL FIX2'!$B:$D,MATCH("GW",'FPL FIX2'!$B$1:$I$1,0),0),"")&amp;IFERROR(VLOOKUP(P2,'FA2'!$E:$F,MATCH("FA",'FA2'!$E$1:$K$1,0),0),"")&amp;IFERROR(VLOOKUP(P2,'EFL2'!$E:$F,MATCH("EFL",'EFL2'!$E$1:$L$1,0),0),"")&amp;IFERROR(VLOOKUP(P2,'UCL2'!$G:$H,MATCH("UCL",'UCL2'!$G$1:$N$1,0),0),"")&amp;IFERROR(VLOOKUP(P2,'EU2'!$G:$H,MATCH("EU",'EU2'!$G$1:$N$1,0),0),"")&amp;IFERROR(VLOOKUP(P2,'EUC2'!$G:$H,MATCH("EUC",'EUC2'!$G$1:$N$1,0),0),"")</f>
        <v>2</v>
      </c>
      <c r="Q3" s="21" t="str">
        <f>IFERROR(VLOOKUP(Q2,'FPL FIX2'!$B:$D,MATCH("GW",'FPL FIX2'!$B$1:$I$1,0),0),"")&amp;IFERROR(VLOOKUP(Q2,'FA2'!$E:$F,MATCH("FA",'FA2'!$E$1:$K$1,0),0),"")&amp;IFERROR(VLOOKUP(Q2,'EFL2'!$E:$F,MATCH("EFL",'EFL2'!$E$1:$L$1,0),0),"")&amp;IFERROR(VLOOKUP(Q2,'UCL2'!$G:$H,MATCH("UCL",'UCL2'!$G$1:$N$1,0),0),"")&amp;IFERROR(VLOOKUP(Q2,'EU2'!$G:$H,MATCH("EU",'EU2'!$G$1:$N$1,0),0),"")&amp;IFERROR(VLOOKUP(Q2,'EUC2'!$G:$H,MATCH("EUC",'EUC2'!$G$1:$N$1,0),0),"")</f>
        <v>2</v>
      </c>
      <c r="R3" s="21" t="str">
        <f>IFERROR(VLOOKUP(R2,'FPL FIX2'!$B:$D,MATCH("GW",'FPL FIX2'!$B$1:$I$1,0),0),"")&amp;IFERROR(VLOOKUP(R2,'FA2'!$E:$F,MATCH("FA",'FA2'!$E$1:$K$1,0),0),"")&amp;IFERROR(VLOOKUP(R2,'EFL2'!$E:$F,MATCH("EFL",'EFL2'!$E$1:$L$1,0),0),"")&amp;IFERROR(VLOOKUP(R2,'UCL2'!$G:$H,MATCH("UCL",'UCL2'!$G$1:$N$1,0),0),"")&amp;IFERROR(VLOOKUP(R2,'EU2'!$G:$H,MATCH("EU",'EU2'!$G$1:$N$1,0),0),"")&amp;IFERROR(VLOOKUP(R2,'EUC2'!$G:$H,MATCH("EUC",'EUC2'!$G$1:$N$1,0),0),"")</f>
        <v/>
      </c>
      <c r="S3" s="21" t="str">
        <f>IFERROR(VLOOKUP(S2,'FPL FIX2'!$B:$D,MATCH("GW",'FPL FIX2'!$B$1:$I$1,0),0),"")&amp;IFERROR(VLOOKUP(S2,'FA2'!$E:$F,MATCH("FA",'FA2'!$E$1:$K$1,0),0),"")&amp;IFERROR(VLOOKUP(S2,'EFL2'!$E:$F,MATCH("EFL",'EFL2'!$E$1:$L$1,0),0),"")&amp;IFERROR(VLOOKUP(S2,'UCL2'!$G:$H,MATCH("UCL",'UCL2'!$G$1:$N$1,0),0),"")&amp;IFERROR(VLOOKUP(S2,'EU2'!$G:$H,MATCH("EU",'EU2'!$G$1:$N$1,0),0),"")&amp;IFERROR(VLOOKUP(S2,'EUC2'!$G:$H,MATCH("EUC",'EUC2'!$G$1:$N$1,0),0),"")</f>
        <v/>
      </c>
      <c r="T3" s="21" t="str">
        <f>IFERROR(VLOOKUP(T2,'FPL FIX2'!$B:$D,MATCH("GW",'FPL FIX2'!$B$1:$I$1,0),0),"")&amp;IFERROR(VLOOKUP(T2,'FA2'!$E:$F,MATCH("FA",'FA2'!$E$1:$K$1,0),0),"")&amp;IFERROR(VLOOKUP(T2,'EFL2'!$E:$F,MATCH("EFL",'EFL2'!$E$1:$L$1,0),0),"")&amp;IFERROR(VLOOKUP(T2,'UCL2'!$G:$H,MATCH("UCL",'UCL2'!$G$1:$N$1,0),0),"")&amp;IFERROR(VLOOKUP(T2,'EU2'!$G:$H,MATCH("EU",'EU2'!$G$1:$N$1,0),0),"")&amp;IFERROR(VLOOKUP(T2,'EUC2'!$G:$H,MATCH("EUC",'EUC2'!$G$1:$N$1,0),0),"")</f>
        <v/>
      </c>
      <c r="U3" s="21" t="str">
        <f>IFERROR(VLOOKUP(U2,'FPL FIX2'!$B:$D,MATCH("GW",'FPL FIX2'!$B$1:$I$1,0),0),"")&amp;IFERROR(VLOOKUP(U2,'FA2'!$E:$F,MATCH("FA",'FA2'!$E$1:$K$1,0),0),"")&amp;IFERROR(VLOOKUP(U2,'EFL2'!$E:$F,MATCH("EFL",'EFL2'!$E$1:$L$1,0),0),"")&amp;IFERROR(VLOOKUP(U2,'UCL2'!$G:$H,MATCH("UCL",'UCL2'!$G$1:$N$1,0),0),"")&amp;IFERROR(VLOOKUP(U2,'EU2'!$G:$H,MATCH("EU",'EU2'!$G$1:$N$1,0),0),"")&amp;IFERROR(VLOOKUP(U2,'EUC2'!$G:$H,MATCH("EUC",'EUC2'!$G$1:$N$1,0),0),"")</f>
        <v/>
      </c>
      <c r="V3" s="21" t="str">
        <f>IFERROR(VLOOKUP(V2,'FPL FIX2'!$B:$D,MATCH("GW",'FPL FIX2'!$B$1:$I$1,0),0),"")&amp;IFERROR(VLOOKUP(V2,'FA2'!$E:$F,MATCH("FA",'FA2'!$E$1:$K$1,0),0),"")&amp;IFERROR(VLOOKUP(V2,'EFL2'!$E:$F,MATCH("EFL",'EFL2'!$E$1:$L$1,0),0),"")&amp;IFERROR(VLOOKUP(V2,'UCL2'!$G:$H,MATCH("UCL",'UCL2'!$G$1:$N$1,0),0),"")&amp;IFERROR(VLOOKUP(V2,'EU2'!$G:$H,MATCH("EU",'EU2'!$G$1:$N$1,0),0),"")&amp;IFERROR(VLOOKUP(V2,'EUC2'!$G:$H,MATCH("EUC",'EUC2'!$G$1:$N$1,0),0),"")</f>
        <v>3</v>
      </c>
      <c r="W3" s="21" t="str">
        <f>IFERROR(VLOOKUP(W2,'FPL FIX2'!$B:$D,MATCH("GW",'FPL FIX2'!$B$1:$I$1,0),0),"")&amp;IFERROR(VLOOKUP(W2,'FA2'!$E:$F,MATCH("FA",'FA2'!$E$1:$K$1,0),0),"")&amp;IFERROR(VLOOKUP(W2,'EFL2'!$E:$F,MATCH("EFL",'EFL2'!$E$1:$L$1,0),0),"")&amp;IFERROR(VLOOKUP(W2,'UCL2'!$G:$H,MATCH("UCL",'UCL2'!$G$1:$N$1,0),0),"")&amp;IFERROR(VLOOKUP(W2,'EU2'!$G:$H,MATCH("EU",'EU2'!$G$1:$N$1,0),0),"")&amp;IFERROR(VLOOKUP(W2,'EUC2'!$G:$H,MATCH("EUC",'EUC2'!$G$1:$N$1,0),0),"")</f>
        <v>3</v>
      </c>
      <c r="X3" s="21" t="str">
        <f>IFERROR(VLOOKUP(X2,'FPL FIX2'!$B:$D,MATCH("GW",'FPL FIX2'!$B$1:$I$1,0),0),"")&amp;IFERROR(VLOOKUP(X2,'FA2'!$E:$F,MATCH("FA",'FA2'!$E$1:$K$1,0),0),"")&amp;IFERROR(VLOOKUP(X2,'EFL2'!$E:$F,MATCH("EFL",'EFL2'!$E$1:$L$1,0),0),"")&amp;IFERROR(VLOOKUP(X2,'UCL2'!$G:$H,MATCH("UCL",'UCL2'!$G$1:$N$1,0),0),"")&amp;IFERROR(VLOOKUP(X2,'EU2'!$G:$H,MATCH("EU",'EU2'!$G$1:$N$1,0),0),"")&amp;IFERROR(VLOOKUP(X2,'EUC2'!$G:$H,MATCH("EUC",'EUC2'!$G$1:$N$1,0),0),"")</f>
        <v>3</v>
      </c>
      <c r="Y3" s="21" t="str">
        <f>IFERROR(VLOOKUP(Y2,'FPL FIX2'!$B:$D,MATCH("GW",'FPL FIX2'!$B$1:$I$1,0),0),"")&amp;IFERROR(VLOOKUP(Y2,'FA2'!$E:$F,MATCH("FA",'FA2'!$E$1:$K$1,0),0),"")&amp;IFERROR(VLOOKUP(Y2,'EFL2'!$E:$F,MATCH("EFL",'EFL2'!$E$1:$L$1,0),0),"")&amp;IFERROR(VLOOKUP(Y2,'UCL2'!$G:$H,MATCH("UCL",'UCL2'!$G$1:$N$1,0),0),"")&amp;IFERROR(VLOOKUP(Y2,'EU2'!$G:$H,MATCH("EU",'EU2'!$G$1:$N$1,0),0),"")&amp;IFERROR(VLOOKUP(Y2,'EUC2'!$G:$H,MATCH("EUC",'EUC2'!$G$1:$N$1,0),0),"")</f>
        <v>EFL</v>
      </c>
      <c r="Z3" s="21" t="str">
        <f>IFERROR(VLOOKUP(Z2,'FPL FIX2'!$B:$D,MATCH("GW",'FPL FIX2'!$B$1:$I$1,0),0),"")&amp;IFERROR(VLOOKUP(Z2,'FA2'!$E:$F,MATCH("FA",'FA2'!$E$1:$K$1,0),0),"")&amp;IFERROR(VLOOKUP(Z2,'EFL2'!$E:$F,MATCH("EFL",'EFL2'!$E$1:$L$1,0),0),"")&amp;IFERROR(VLOOKUP(Z2,'UCL2'!$G:$H,MATCH("UCL",'UCL2'!$G$1:$N$1,0),0),"")&amp;IFERROR(VLOOKUP(Z2,'EU2'!$G:$H,MATCH("EU",'EU2'!$G$1:$N$1,0),0),"")&amp;IFERROR(VLOOKUP(Z2,'EUC2'!$G:$H,MATCH("EUC",'EUC2'!$G$1:$N$1,0),0),"")</f>
        <v>EFL</v>
      </c>
      <c r="AA3" s="21" t="str">
        <f>IFERROR(VLOOKUP(AA2,'FPL FIX2'!$B:$D,MATCH("GW",'FPL FIX2'!$B$1:$I$1,0),0),"")&amp;IFERROR(VLOOKUP(AA2,'FA2'!$E:$F,MATCH("FA",'FA2'!$E$1:$K$1,0),0),"")&amp;IFERROR(VLOOKUP(AA2,'EFL2'!$E:$F,MATCH("EFL",'EFL2'!$E$1:$L$1,0),0),"")&amp;IFERROR(VLOOKUP(AA2,'UCL2'!$G:$H,MATCH("UCL",'UCL2'!$G$1:$N$1,0),0),"")&amp;IFERROR(VLOOKUP(AA2,'EU2'!$G:$H,MATCH("EU",'EU2'!$G$1:$N$1,0),0),"")&amp;IFERROR(VLOOKUP(AA2,'EUC2'!$G:$H,MATCH("EUC",'EUC2'!$G$1:$N$1,0),0),"")</f>
        <v/>
      </c>
      <c r="AB3" s="21" t="str">
        <f>IFERROR(VLOOKUP(AB2,'FPL FIX2'!$B:$D,MATCH("GW",'FPL FIX2'!$B$1:$I$1,0),0),"")&amp;IFERROR(VLOOKUP(AB2,'FA2'!$E:$F,MATCH("FA",'FA2'!$E$1:$K$1,0),0),"")&amp;IFERROR(VLOOKUP(AB2,'EFL2'!$E:$F,MATCH("EFL",'EFL2'!$E$1:$L$1,0),0),"")&amp;IFERROR(VLOOKUP(AB2,'UCL2'!$G:$H,MATCH("UCL",'UCL2'!$G$1:$N$1,0),0),"")&amp;IFERROR(VLOOKUP(AB2,'EU2'!$G:$H,MATCH("EU",'EU2'!$G$1:$N$1,0),0),"")&amp;IFERROR(VLOOKUP(AB2,'EUC2'!$G:$H,MATCH("EUC",'EUC2'!$G$1:$N$1,0),0),"")</f>
        <v/>
      </c>
      <c r="AC3" s="21" t="str">
        <f>IFERROR(VLOOKUP(AC2,'FPL FIX2'!$B:$D,MATCH("GW",'FPL FIX2'!$B$1:$I$1,0),0),"")&amp;IFERROR(VLOOKUP(AC2,'FA2'!$E:$F,MATCH("FA",'FA2'!$E$1:$K$1,0),0),"")&amp;IFERROR(VLOOKUP(AC2,'EFL2'!$E:$F,MATCH("EFL",'EFL2'!$E$1:$L$1,0),0),"")&amp;IFERROR(VLOOKUP(AC2,'UCL2'!$G:$H,MATCH("UCL",'UCL2'!$G$1:$N$1,0),0),"")&amp;IFERROR(VLOOKUP(AC2,'EU2'!$G:$H,MATCH("EU",'EU2'!$G$1:$N$1,0),0),"")&amp;IFERROR(VLOOKUP(AC2,'EUC2'!$G:$H,MATCH("EUC",'EUC2'!$G$1:$N$1,0),0),"")</f>
        <v>4</v>
      </c>
      <c r="AD3" s="21" t="str">
        <f>IFERROR(VLOOKUP(AD2,'FPL FIX2'!$B:$D,MATCH("GW",'FPL FIX2'!$B$1:$I$1,0),0),"")&amp;IFERROR(VLOOKUP(AD2,'FA2'!$E:$F,MATCH("FA",'FA2'!$E$1:$K$1,0),0),"")&amp;IFERROR(VLOOKUP(AD2,'EFL2'!$E:$F,MATCH("EFL",'EFL2'!$E$1:$L$1,0),0),"")&amp;IFERROR(VLOOKUP(AD2,'UCL2'!$G:$H,MATCH("UCL",'UCL2'!$G$1:$N$1,0),0),"")&amp;IFERROR(VLOOKUP(AD2,'EU2'!$G:$H,MATCH("EU",'EU2'!$G$1:$N$1,0),0),"")&amp;IFERROR(VLOOKUP(AD2,'EUC2'!$G:$H,MATCH("EUC",'EUC2'!$G$1:$N$1,0),0),"")</f>
        <v>4</v>
      </c>
      <c r="AE3" s="21" t="str">
        <f>IFERROR(VLOOKUP(AE2,'FPL FIX2'!$B:$D,MATCH("GW",'FPL FIX2'!$B$1:$I$1,0),0),"")&amp;IFERROR(VLOOKUP(AE2,'FA2'!$E:$F,MATCH("FA",'FA2'!$E$1:$K$1,0),0),"")&amp;IFERROR(VLOOKUP(AE2,'EFL2'!$E:$F,MATCH("EFL",'EFL2'!$E$1:$L$1,0),0),"")&amp;IFERROR(VLOOKUP(AE2,'UCL2'!$G:$H,MATCH("UCL",'UCL2'!$G$1:$N$1,0),0),"")&amp;IFERROR(VLOOKUP(AE2,'EU2'!$G:$H,MATCH("EU",'EU2'!$G$1:$N$1,0),0),"")&amp;IFERROR(VLOOKUP(AE2,'EUC2'!$G:$H,MATCH("EUC",'EUC2'!$G$1:$N$1,0),0),"")</f>
        <v/>
      </c>
      <c r="AF3" s="21" t="str">
        <f>IFERROR(VLOOKUP(AF2,'FPL FIX2'!$B:$D,MATCH("GW",'FPL FIX2'!$B$1:$I$1,0),0),"")&amp;IFERROR(VLOOKUP(AF2,'FA2'!$E:$F,MATCH("FA",'FA2'!$E$1:$K$1,0),0),"")&amp;IFERROR(VLOOKUP(AF2,'EFL2'!$E:$F,MATCH("EFL",'EFL2'!$E$1:$L$1,0),0),"")&amp;IFERROR(VLOOKUP(AF2,'UCL2'!$G:$H,MATCH("UCL",'UCL2'!$G$1:$N$1,0),0),"")&amp;IFERROR(VLOOKUP(AF2,'EU2'!$G:$H,MATCH("EU",'EU2'!$G$1:$N$1,0),0),"")&amp;IFERROR(VLOOKUP(AF2,'EUC2'!$G:$H,MATCH("EUC",'EUC2'!$G$1:$N$1,0),0),"")</f>
        <v>5</v>
      </c>
      <c r="AG3" s="21" t="str">
        <f>IFERROR(VLOOKUP(AG2,'FPL FIX2'!$B:$D,MATCH("GW",'FPL FIX2'!$B$1:$I$1,0),0),"")&amp;IFERROR(VLOOKUP(AG2,'FA2'!$E:$F,MATCH("FA",'FA2'!$E$1:$K$1,0),0),"")&amp;IFERROR(VLOOKUP(AG2,'EFL2'!$E:$F,MATCH("EFL",'EFL2'!$E$1:$L$1,0),0),"")&amp;IFERROR(VLOOKUP(AG2,'UCL2'!$G:$H,MATCH("UCL",'UCL2'!$G$1:$N$1,0),0),"")&amp;IFERROR(VLOOKUP(AG2,'EU2'!$G:$H,MATCH("EU",'EU2'!$G$1:$N$1,0),0),"")&amp;IFERROR(VLOOKUP(AG2,'EUC2'!$G:$H,MATCH("EUC",'EUC2'!$G$1:$N$1,0),0),"")</f>
        <v>5</v>
      </c>
      <c r="AH3" s="21" t="str">
        <f>IFERROR(VLOOKUP(AH2,'FPL FIX2'!$B:$D,MATCH("GW",'FPL FIX2'!$B$1:$I$1,0),0),"")&amp;IFERROR(VLOOKUP(AH2,'FA2'!$E:$F,MATCH("FA",'FA2'!$E$1:$K$1,0),0),"")&amp;IFERROR(VLOOKUP(AH2,'EFL2'!$E:$F,MATCH("EFL",'EFL2'!$E$1:$L$1,0),0),"")&amp;IFERROR(VLOOKUP(AH2,'UCL2'!$G:$H,MATCH("UCL",'UCL2'!$G$1:$N$1,0),0),"")&amp;IFERROR(VLOOKUP(AH2,'EU2'!$G:$H,MATCH("EU",'EU2'!$G$1:$N$1,0),0),"")&amp;IFERROR(VLOOKUP(AH2,'EUC2'!$G:$H,MATCH("EUC",'EUC2'!$G$1:$N$1,0),0),"")</f>
        <v>5</v>
      </c>
      <c r="AI3" s="21" t="str">
        <f>IFERROR(VLOOKUP(AI2,'FPL FIX2'!$B:$D,MATCH("GW",'FPL FIX2'!$B$1:$I$1,0),0),"")&amp;IFERROR(VLOOKUP(AI2,'FA2'!$E:$F,MATCH("FA",'FA2'!$E$1:$K$1,0),0),"")&amp;IFERROR(VLOOKUP(AI2,'EFL2'!$E:$F,MATCH("EFL",'EFL2'!$E$1:$L$1,0),0),"")&amp;IFERROR(VLOOKUP(AI2,'UCL2'!$G:$H,MATCH("UCL",'UCL2'!$G$1:$N$1,0),0),"")&amp;IFERROR(VLOOKUP(AI2,'EU2'!$G:$H,MATCH("EU",'EU2'!$G$1:$N$1,0),0),"")&amp;IFERROR(VLOOKUP(AI2,'EUC2'!$G:$H,MATCH("EUC",'EUC2'!$G$1:$N$1,0),0),"")</f>
        <v/>
      </c>
      <c r="AJ3" s="21" t="str">
        <f>IFERROR(VLOOKUP(AJ2,'FPL FIX2'!$B:$D,MATCH("GW",'FPL FIX2'!$B$1:$I$1,0),0),"")&amp;IFERROR(VLOOKUP(AJ2,'FA2'!$E:$F,MATCH("FA",'FA2'!$E$1:$K$1,0),0),"")&amp;IFERROR(VLOOKUP(AJ2,'EFL2'!$E:$F,MATCH("EFL",'EFL2'!$E$1:$L$1,0),0),"")&amp;IFERROR(VLOOKUP(AJ2,'UCL2'!$G:$H,MATCH("UCL",'UCL2'!$G$1:$N$1,0),0),"")&amp;IFERROR(VLOOKUP(AJ2,'EU2'!$G:$H,MATCH("EU",'EU2'!$G$1:$N$1,0),0),"")&amp;IFERROR(VLOOKUP(AJ2,'EUC2'!$G:$H,MATCH("EUC",'EUC2'!$G$1:$N$1,0),0),"")</f>
        <v>6</v>
      </c>
      <c r="AK3" s="21" t="str">
        <f>IFERROR(VLOOKUP(AK2,'FPL FIX2'!$B:$D,MATCH("GW",'FPL FIX2'!$B$1:$I$1,0),0),"")&amp;IFERROR(VLOOKUP(AK2,'FA2'!$E:$F,MATCH("FA",'FA2'!$E$1:$K$1,0),0),"")&amp;IFERROR(VLOOKUP(AK2,'EFL2'!$E:$F,MATCH("EFL",'EFL2'!$E$1:$L$1,0),0),"")&amp;IFERROR(VLOOKUP(AK2,'UCL2'!$G:$H,MATCH("UCL",'UCL2'!$G$1:$N$1,0),0),"")&amp;IFERROR(VLOOKUP(AK2,'EU2'!$G:$H,MATCH("EU",'EU2'!$G$1:$N$1,0),0),"")&amp;IFERROR(VLOOKUP(AK2,'EUC2'!$G:$H,MATCH("EUC",'EUC2'!$G$1:$N$1,0),0),"")</f>
        <v>6</v>
      </c>
      <c r="AL3" s="21" t="str">
        <f>IFERROR(VLOOKUP(AL2,'FPL FIX2'!$B:$D,MATCH("GW",'FPL FIX2'!$B$1:$I$1,0),0),"")&amp;IFERROR(VLOOKUP(AL2,'FA2'!$E:$F,MATCH("FA",'FA2'!$E$1:$K$1,0),0),"")&amp;IFERROR(VLOOKUP(AL2,'EFL2'!$E:$F,MATCH("EFL",'EFL2'!$E$1:$L$1,0),0),"")&amp;IFERROR(VLOOKUP(AL2,'UCL2'!$G:$H,MATCH("UCL",'UCL2'!$G$1:$N$1,0),0),"")&amp;IFERROR(VLOOKUP(AL2,'EU2'!$G:$H,MATCH("EU",'EU2'!$G$1:$N$1,0),0),"")&amp;IFERROR(VLOOKUP(AL2,'EUC2'!$G:$H,MATCH("EUC",'EUC2'!$G$1:$N$1,0),0),"")</f>
        <v/>
      </c>
      <c r="AM3" s="21" t="str">
        <f>IFERROR(VLOOKUP(AM2,'FPL FIX2'!$B:$D,MATCH("GW",'FPL FIX2'!$B$1:$I$1,0),0),"")&amp;IFERROR(VLOOKUP(AM2,'FA2'!$E:$F,MATCH("FA",'FA2'!$E$1:$K$1,0),0),"")&amp;IFERROR(VLOOKUP(AM2,'EFL2'!$E:$F,MATCH("EFL",'EFL2'!$E$1:$L$1,0),0),"")&amp;IFERROR(VLOOKUP(AM2,'UCL2'!$G:$H,MATCH("UCL",'UCL2'!$G$1:$N$1,0),0),"")&amp;IFERROR(VLOOKUP(AM2,'EU2'!$G:$H,MATCH("EU",'EU2'!$G$1:$N$1,0),0),"")&amp;IFERROR(VLOOKUP(AM2,'EUC2'!$G:$H,MATCH("EUC",'EUC2'!$G$1:$N$1,0),0),"")</f>
        <v>UCL</v>
      </c>
      <c r="AN3" s="21" t="str">
        <f>IFERROR(VLOOKUP(AN2,'FPL FIX2'!$B:$D,MATCH("GW",'FPL FIX2'!$B$1:$I$1,0),0),"")&amp;IFERROR(VLOOKUP(AN2,'FA2'!$E:$F,MATCH("FA",'FA2'!$E$1:$K$1,0),0),"")&amp;IFERROR(VLOOKUP(AN2,'EFL2'!$E:$F,MATCH("EFL",'EFL2'!$E$1:$L$1,0),0),"")&amp;IFERROR(VLOOKUP(AN2,'UCL2'!$G:$H,MATCH("UCL",'UCL2'!$G$1:$N$1,0),0),"")&amp;IFERROR(VLOOKUP(AN2,'EU2'!$G:$H,MATCH("EU",'EU2'!$G$1:$N$1,0),0),"")&amp;IFERROR(VLOOKUP(AN2,'EUC2'!$G:$H,MATCH("EUC",'EUC2'!$G$1:$N$1,0),0),"")</f>
        <v>UCL</v>
      </c>
      <c r="AO3" s="21" t="str">
        <f>IFERROR(VLOOKUP(AO2,'FPL FIX2'!$B:$D,MATCH("GW",'FPL FIX2'!$B$1:$I$1,0),0),"")&amp;IFERROR(VLOOKUP(AO2,'FA2'!$E:$F,MATCH("FA",'FA2'!$E$1:$K$1,0),0),"")&amp;IFERROR(VLOOKUP(AO2,'EFL2'!$E:$F,MATCH("EFL",'EFL2'!$E$1:$L$1,0),0),"")&amp;IFERROR(VLOOKUP(AO2,'UCL2'!$G:$H,MATCH("UCL",'UCL2'!$G$1:$N$1,0),0),"")&amp;IFERROR(VLOOKUP(AO2,'EU2'!$G:$H,MATCH("EU",'EU2'!$G$1:$N$1,0),0),"")&amp;IFERROR(VLOOKUP(AO2,'EUC2'!$G:$H,MATCH("EUC",'EUC2'!$G$1:$N$1,0),0),"")</f>
        <v>EUEUC</v>
      </c>
      <c r="AP3" s="21" t="str">
        <f>IFERROR(VLOOKUP(AP2,'FPL FIX2'!$B:$D,MATCH("GW",'FPL FIX2'!$B$1:$I$1,0),0),"")&amp;IFERROR(VLOOKUP(AP2,'FA2'!$E:$F,MATCH("FA",'FA2'!$E$1:$K$1,0),0),"")&amp;IFERROR(VLOOKUP(AP2,'EFL2'!$E:$F,MATCH("EFL",'EFL2'!$E$1:$L$1,0),0),"")&amp;IFERROR(VLOOKUP(AP2,'UCL2'!$G:$H,MATCH("UCL",'UCL2'!$G$1:$N$1,0),0),"")&amp;IFERROR(VLOOKUP(AP2,'EU2'!$G:$H,MATCH("EU",'EU2'!$G$1:$N$1,0),0),"")&amp;IFERROR(VLOOKUP(AP2,'EUC2'!$G:$H,MATCH("EUC",'EUC2'!$G$1:$N$1,0),0),"")</f>
        <v/>
      </c>
      <c r="AQ3" s="21" t="str">
        <f>IFERROR(VLOOKUP(AQ2,'FPL FIX2'!$B:$D,MATCH("GW",'FPL FIX2'!$B$1:$I$1,0),0),"")&amp;IFERROR(VLOOKUP(AQ2,'FA2'!$E:$F,MATCH("FA",'FA2'!$E$1:$K$1,0),0),"")&amp;IFERROR(VLOOKUP(AQ2,'EFL2'!$E:$F,MATCH("EFL",'EFL2'!$E$1:$L$1,0),0),"")&amp;IFERROR(VLOOKUP(AQ2,'UCL2'!$G:$H,MATCH("UCL",'UCL2'!$G$1:$N$1,0),0),"")&amp;IFERROR(VLOOKUP(AQ2,'EU2'!$G:$H,MATCH("EU",'EU2'!$G$1:$N$1,0),0),"")&amp;IFERROR(VLOOKUP(AQ2,'EUC2'!$G:$H,MATCH("EUC",'EUC2'!$G$1:$N$1,0),0),"")</f>
        <v/>
      </c>
      <c r="AR3" s="21" t="str">
        <f>IFERROR(VLOOKUP(AR2,'FPL FIX2'!$B:$D,MATCH("GW",'FPL FIX2'!$B$1:$I$1,0),0),"")&amp;IFERROR(VLOOKUP(AR2,'FA2'!$E:$F,MATCH("FA",'FA2'!$E$1:$K$1,0),0),"")&amp;IFERROR(VLOOKUP(AR2,'EFL2'!$E:$F,MATCH("EFL",'EFL2'!$E$1:$L$1,0),0),"")&amp;IFERROR(VLOOKUP(AR2,'UCL2'!$G:$H,MATCH("UCL",'UCL2'!$G$1:$N$1,0),0),"")&amp;IFERROR(VLOOKUP(AR2,'EU2'!$G:$H,MATCH("EU",'EU2'!$G$1:$N$1,0),0),"")&amp;IFERROR(VLOOKUP(AR2,'EUC2'!$G:$H,MATCH("EUC",'EUC2'!$G$1:$N$1,0),0),"")</f>
        <v/>
      </c>
      <c r="AS3" s="21" t="str">
        <f>IFERROR(VLOOKUP(AS2,'FPL FIX2'!$B:$D,MATCH("GW",'FPL FIX2'!$B$1:$I$1,0),0),"")&amp;IFERROR(VLOOKUP(AS2,'FA2'!$E:$F,MATCH("FA",'FA2'!$E$1:$K$1,0),0),"")&amp;IFERROR(VLOOKUP(AS2,'EFL2'!$E:$F,MATCH("EFL",'EFL2'!$E$1:$L$1,0),0),"")&amp;IFERROR(VLOOKUP(AS2,'UCL2'!$G:$H,MATCH("UCL",'UCL2'!$G$1:$N$1,0),0),"")&amp;IFERROR(VLOOKUP(AS2,'EU2'!$G:$H,MATCH("EU",'EU2'!$G$1:$N$1,0),0),"")&amp;IFERROR(VLOOKUP(AS2,'EUC2'!$G:$H,MATCH("EUC",'EUC2'!$G$1:$N$1,0),0),"")</f>
        <v/>
      </c>
      <c r="AT3" s="21" t="str">
        <f>IFERROR(VLOOKUP(AT2,'FPL FIX2'!$B:$D,MATCH("GW",'FPL FIX2'!$B$1:$I$1,0),0),"")&amp;IFERROR(VLOOKUP(AT2,'FA2'!$E:$F,MATCH("FA",'FA2'!$E$1:$K$1,0),0),"")&amp;IFERROR(VLOOKUP(AT2,'EFL2'!$E:$F,MATCH("EFL",'EFL2'!$E$1:$L$1,0),0),"")&amp;IFERROR(VLOOKUP(AT2,'UCL2'!$G:$H,MATCH("UCL",'UCL2'!$G$1:$N$1,0),0),"")&amp;IFERROR(VLOOKUP(AT2,'EU2'!$G:$H,MATCH("EU",'EU2'!$G$1:$N$1,0),0),"")&amp;IFERROR(VLOOKUP(AT2,'EUC2'!$G:$H,MATCH("EUC",'EUC2'!$G$1:$N$1,0),0),"")</f>
        <v>UCL</v>
      </c>
      <c r="AU3" s="21" t="str">
        <f>IFERROR(VLOOKUP(AU2,'FPL FIX2'!$B:$D,MATCH("GW",'FPL FIX2'!$B$1:$I$1,0),0),"")&amp;IFERROR(VLOOKUP(AU2,'FA2'!$E:$F,MATCH("FA",'FA2'!$E$1:$K$1,0),0),"")&amp;IFERROR(VLOOKUP(AU2,'EFL2'!$E:$F,MATCH("EFL",'EFL2'!$E$1:$L$1,0),0),"")&amp;IFERROR(VLOOKUP(AU2,'UCL2'!$G:$H,MATCH("UCL",'UCL2'!$G$1:$N$1,0),0),"")&amp;IFERROR(VLOOKUP(AU2,'EU2'!$G:$H,MATCH("EU",'EU2'!$G$1:$N$1,0),0),"")&amp;IFERROR(VLOOKUP(AU2,'EUC2'!$G:$H,MATCH("EUC",'EUC2'!$G$1:$N$1,0),0),"")</f>
        <v>UCL</v>
      </c>
      <c r="AV3" s="21" t="str">
        <f>IFERROR(VLOOKUP(AV2,'FPL FIX2'!$B:$D,MATCH("GW",'FPL FIX2'!$B$1:$I$1,0),0),"")&amp;IFERROR(VLOOKUP(AV2,'FA2'!$E:$F,MATCH("FA",'FA2'!$E$1:$K$1,0),0),"")&amp;IFERROR(VLOOKUP(AV2,'EFL2'!$E:$F,MATCH("EFL",'EFL2'!$E$1:$L$1,0),0),"")&amp;IFERROR(VLOOKUP(AV2,'UCL2'!$G:$H,MATCH("UCL",'UCL2'!$G$1:$N$1,0),0),"")&amp;IFERROR(VLOOKUP(AV2,'EU2'!$G:$H,MATCH("EU",'EU2'!$G$1:$N$1,0),0),"")&amp;IFERROR(VLOOKUP(AV2,'EUC2'!$G:$H,MATCH("EUC",'EUC2'!$G$1:$N$1,0),0),"")</f>
        <v>EUEUC</v>
      </c>
      <c r="AW3" s="21" t="str">
        <f>IFERROR(VLOOKUP(AW2,'FPL FIX2'!$B:$D,MATCH("GW",'FPL FIX2'!$B$1:$I$1,0),0),"")&amp;IFERROR(VLOOKUP(AW2,'FA2'!$E:$F,MATCH("FA",'FA2'!$E$1:$K$1,0),0),"")&amp;IFERROR(VLOOKUP(AW2,'EFL2'!$E:$F,MATCH("EFL",'EFL2'!$E$1:$L$1,0),0),"")&amp;IFERROR(VLOOKUP(AW2,'UCL2'!$G:$H,MATCH("UCL",'UCL2'!$G$1:$N$1,0),0),"")&amp;IFERROR(VLOOKUP(AW2,'EU2'!$G:$H,MATCH("EU",'EU2'!$G$1:$N$1,0),0),"")&amp;IFERROR(VLOOKUP(AW2,'EUC2'!$G:$H,MATCH("EUC",'EUC2'!$G$1:$N$1,0),0),"")</f>
        <v>8</v>
      </c>
      <c r="AX3" s="21" t="str">
        <f>IFERROR(VLOOKUP(AX2,'FPL FIX2'!$B:$D,MATCH("GW",'FPL FIX2'!$B$1:$I$1,0),0),"")&amp;IFERROR(VLOOKUP(AX2,'FA2'!$E:$F,MATCH("FA",'FA2'!$E$1:$K$1,0),0),"")&amp;IFERROR(VLOOKUP(AX2,'EFL2'!$E:$F,MATCH("EFL",'EFL2'!$E$1:$L$1,0),0),"")&amp;IFERROR(VLOOKUP(AX2,'UCL2'!$G:$H,MATCH("UCL",'UCL2'!$G$1:$N$1,0),0),"")&amp;IFERROR(VLOOKUP(AX2,'EU2'!$G:$H,MATCH("EU",'EU2'!$G$1:$N$1,0),0),"")&amp;IFERROR(VLOOKUP(AX2,'EUC2'!$G:$H,MATCH("EUC",'EUC2'!$G$1:$N$1,0),0),"")</f>
        <v>8</v>
      </c>
      <c r="AY3" s="21" t="str">
        <f>IFERROR(VLOOKUP(AY2,'FPL FIX2'!$B:$D,MATCH("GW",'FPL FIX2'!$B$1:$I$1,0),0),"")&amp;IFERROR(VLOOKUP(AY2,'FA2'!$E:$F,MATCH("FA",'FA2'!$E$1:$K$1,0),0),"")&amp;IFERROR(VLOOKUP(AY2,'EFL2'!$E:$F,MATCH("EFL",'EFL2'!$E$1:$L$1,0),0),"")&amp;IFERROR(VLOOKUP(AY2,'UCL2'!$G:$H,MATCH("UCL",'UCL2'!$G$1:$N$1,0),0),"")&amp;IFERROR(VLOOKUP(AY2,'EU2'!$G:$H,MATCH("EU",'EU2'!$G$1:$N$1,0),0),"")&amp;IFERROR(VLOOKUP(AY2,'EUC2'!$G:$H,MATCH("EUC",'EUC2'!$G$1:$N$1,0),0),"")</f>
        <v>8</v>
      </c>
      <c r="AZ3" s="21" t="str">
        <f>IFERROR(VLOOKUP(AZ2,'FPL FIX2'!$B:$D,MATCH("GW",'FPL FIX2'!$B$1:$I$1,0),0),"")&amp;IFERROR(VLOOKUP(AZ2,'FA2'!$E:$F,MATCH("FA",'FA2'!$E$1:$K$1,0),0),"")&amp;IFERROR(VLOOKUP(AZ2,'EFL2'!$E:$F,MATCH("EFL",'EFL2'!$E$1:$L$1,0),0),"")&amp;IFERROR(VLOOKUP(AZ2,'UCL2'!$G:$H,MATCH("UCL",'UCL2'!$G$1:$N$1,0),0),"")&amp;IFERROR(VLOOKUP(AZ2,'EU2'!$G:$H,MATCH("EU",'EU2'!$G$1:$N$1,0),0),"")&amp;IFERROR(VLOOKUP(AZ2,'EUC2'!$G:$H,MATCH("EUC",'EUC2'!$G$1:$N$1,0),0),"")</f>
        <v/>
      </c>
      <c r="BA3" s="21" t="str">
        <f>IFERROR(VLOOKUP(BA2,'FPL FIX2'!$B:$D,MATCH("GW",'FPL FIX2'!$B$1:$I$1,0),0),"")&amp;IFERROR(VLOOKUP(BA2,'FA2'!$E:$F,MATCH("FA",'FA2'!$E$1:$K$1,0),0),"")&amp;IFERROR(VLOOKUP(BA2,'EFL2'!$E:$F,MATCH("EFL",'EFL2'!$E$1:$L$1,0),0),"")&amp;IFERROR(VLOOKUP(BA2,'UCL2'!$G:$H,MATCH("UCL",'UCL2'!$G$1:$N$1,0),0),"")&amp;IFERROR(VLOOKUP(BA2,'EU2'!$G:$H,MATCH("EU",'EU2'!$G$1:$N$1,0),0),"")&amp;IFERROR(VLOOKUP(BA2,'EUC2'!$G:$H,MATCH("EUC",'EUC2'!$G$1:$N$1,0),0),"")</f>
        <v/>
      </c>
      <c r="BB3" s="21" t="str">
        <f>IFERROR(VLOOKUP(BB2,'FPL FIX2'!$B:$D,MATCH("GW",'FPL FIX2'!$B$1:$I$1,0),0),"")&amp;IFERROR(VLOOKUP(BB2,'FA2'!$E:$F,MATCH("FA",'FA2'!$E$1:$K$1,0),0),"")&amp;IFERROR(VLOOKUP(BB2,'EFL2'!$E:$F,MATCH("EFL",'EFL2'!$E$1:$L$1,0),0),"")&amp;IFERROR(VLOOKUP(BB2,'UCL2'!$G:$H,MATCH("UCL",'UCL2'!$G$1:$N$1,0),0),"")&amp;IFERROR(VLOOKUP(BB2,'EU2'!$G:$H,MATCH("EU",'EU2'!$G$1:$N$1,0),0),"")&amp;IFERROR(VLOOKUP(BB2,'EUC2'!$G:$H,MATCH("EUC",'EUC2'!$G$1:$N$1,0),0),"")</f>
        <v/>
      </c>
      <c r="BC3" s="21" t="str">
        <f>IFERROR(VLOOKUP(BC2,'FPL FIX2'!$B:$D,MATCH("GW",'FPL FIX2'!$B$1:$I$1,0),0),"")&amp;IFERROR(VLOOKUP(BC2,'FA2'!$E:$F,MATCH("FA",'FA2'!$E$1:$K$1,0),0),"")&amp;IFERROR(VLOOKUP(BC2,'EFL2'!$E:$F,MATCH("EFL",'EFL2'!$E$1:$L$1,0),0),"")&amp;IFERROR(VLOOKUP(BC2,'UCL2'!$G:$H,MATCH("UCL",'UCL2'!$G$1:$N$1,0),0),"")&amp;IFERROR(VLOOKUP(BC2,'EU2'!$G:$H,MATCH("EU",'EU2'!$G$1:$N$1,0),0),"")&amp;IFERROR(VLOOKUP(BC2,'EUC2'!$G:$H,MATCH("EUC",'EUC2'!$G$1:$N$1,0),0),"")</f>
        <v/>
      </c>
      <c r="BD3" s="21" t="str">
        <f>IFERROR(VLOOKUP(BD2,'FPL FIX2'!$B:$D,MATCH("GW",'FPL FIX2'!$B$1:$I$1,0),0),"")&amp;IFERROR(VLOOKUP(BD2,'FA2'!$E:$F,MATCH("FA",'FA2'!$E$1:$K$1,0),0),"")&amp;IFERROR(VLOOKUP(BD2,'EFL2'!$E:$F,MATCH("EFL",'EFL2'!$E$1:$L$1,0),0),"")&amp;IFERROR(VLOOKUP(BD2,'UCL2'!$G:$H,MATCH("UCL",'UCL2'!$G$1:$N$1,0),0),"")&amp;IFERROR(VLOOKUP(BD2,'EU2'!$G:$H,MATCH("EU",'EU2'!$G$1:$N$1,0),0),"")&amp;IFERROR(VLOOKUP(BD2,'EUC2'!$G:$H,MATCH("EUC",'EUC2'!$G$1:$N$1,0),0),"")</f>
        <v/>
      </c>
      <c r="BE3" s="21" t="str">
        <f>IFERROR(VLOOKUP(BE2,'FPL FIX2'!$B:$D,MATCH("GW",'FPL FIX2'!$B$1:$I$1,0),0),"")&amp;IFERROR(VLOOKUP(BE2,'FA2'!$E:$F,MATCH("FA",'FA2'!$E$1:$K$1,0),0),"")&amp;IFERROR(VLOOKUP(BE2,'EFL2'!$E:$F,MATCH("EFL",'EFL2'!$E$1:$L$1,0),0),"")&amp;IFERROR(VLOOKUP(BE2,'UCL2'!$G:$H,MATCH("UCL",'UCL2'!$G$1:$N$1,0),0),"")&amp;IFERROR(VLOOKUP(BE2,'EU2'!$G:$H,MATCH("EU",'EU2'!$G$1:$N$1,0),0),"")&amp;IFERROR(VLOOKUP(BE2,'EUC2'!$G:$H,MATCH("EUC",'EUC2'!$G$1:$N$1,0),0),"")</f>
        <v/>
      </c>
      <c r="BF3" s="21" t="str">
        <f>IFERROR(VLOOKUP(BF2,'FPL FIX2'!$B:$D,MATCH("GW",'FPL FIX2'!$B$1:$I$1,0),0),"")&amp;IFERROR(VLOOKUP(BF2,'FA2'!$E:$F,MATCH("FA",'FA2'!$E$1:$K$1,0),0),"")&amp;IFERROR(VLOOKUP(BF2,'EFL2'!$E:$F,MATCH("EFL",'EFL2'!$E$1:$L$1,0),0),"")&amp;IFERROR(VLOOKUP(BF2,'UCL2'!$G:$H,MATCH("UCL",'UCL2'!$G$1:$N$1,0),0),"")&amp;IFERROR(VLOOKUP(BF2,'EU2'!$G:$H,MATCH("EU",'EU2'!$G$1:$N$1,0),0),"")&amp;IFERROR(VLOOKUP(BF2,'EUC2'!$G:$H,MATCH("EUC",'EUC2'!$G$1:$N$1,0),0),"")</f>
        <v/>
      </c>
      <c r="BG3" s="21" t="str">
        <f>IFERROR(VLOOKUP(BG2,'FPL FIX2'!$B:$D,MATCH("GW",'FPL FIX2'!$B$1:$I$1,0),0),"")&amp;IFERROR(VLOOKUP(BG2,'FA2'!$E:$F,MATCH("FA",'FA2'!$E$1:$K$1,0),0),"")&amp;IFERROR(VLOOKUP(BG2,'EFL2'!$E:$F,MATCH("EFL",'EFL2'!$E$1:$L$1,0),0),"")&amp;IFERROR(VLOOKUP(BG2,'UCL2'!$G:$H,MATCH("UCL",'UCL2'!$G$1:$N$1,0),0),"")&amp;IFERROR(VLOOKUP(BG2,'EU2'!$G:$H,MATCH("EU",'EU2'!$G$1:$N$1,0),0),"")&amp;IFERROR(VLOOKUP(BG2,'EUC2'!$G:$H,MATCH("EUC",'EUC2'!$G$1:$N$1,0),0),"")</f>
        <v/>
      </c>
      <c r="BH3" s="21" t="str">
        <f>IFERROR(VLOOKUP(BH2,'FPL FIX2'!$B:$D,MATCH("GW",'FPL FIX2'!$B$1:$I$1,0),0),"")&amp;IFERROR(VLOOKUP(BH2,'FA2'!$E:$F,MATCH("FA",'FA2'!$E$1:$K$1,0),0),"")&amp;IFERROR(VLOOKUP(BH2,'EFL2'!$E:$F,MATCH("EFL",'EFL2'!$E$1:$L$1,0),0),"")&amp;IFERROR(VLOOKUP(BH2,'UCL2'!$G:$H,MATCH("UCL",'UCL2'!$G$1:$N$1,0),0),"")&amp;IFERROR(VLOOKUP(BH2,'EU2'!$G:$H,MATCH("EU",'EU2'!$G$1:$N$1,0),0),"")&amp;IFERROR(VLOOKUP(BH2,'EUC2'!$G:$H,MATCH("EUC",'EUC2'!$G$1:$N$1,0),0),"")</f>
        <v/>
      </c>
      <c r="BI3" s="21" t="str">
        <f>IFERROR(VLOOKUP(BI2,'FPL FIX2'!$B:$D,MATCH("GW",'FPL FIX2'!$B$1:$I$1,0),0),"")&amp;IFERROR(VLOOKUP(BI2,'FA2'!$E:$F,MATCH("FA",'FA2'!$E$1:$K$1,0),0),"")&amp;IFERROR(VLOOKUP(BI2,'EFL2'!$E:$F,MATCH("EFL",'EFL2'!$E$1:$L$1,0),0),"")&amp;IFERROR(VLOOKUP(BI2,'UCL2'!$G:$H,MATCH("UCL",'UCL2'!$G$1:$N$1,0),0),"")&amp;IFERROR(VLOOKUP(BI2,'EU2'!$G:$H,MATCH("EU",'EU2'!$G$1:$N$1,0),0),"")&amp;IFERROR(VLOOKUP(BI2,'EUC2'!$G:$H,MATCH("EUC",'EUC2'!$G$1:$N$1,0),0),"")</f>
        <v/>
      </c>
      <c r="BJ3" s="21" t="str">
        <f>IFERROR(VLOOKUP(BJ2,'FPL FIX2'!$B:$D,MATCH("GW",'FPL FIX2'!$B$1:$I$1,0),0),"")&amp;IFERROR(VLOOKUP(BJ2,'FA2'!$E:$F,MATCH("FA",'FA2'!$E$1:$K$1,0),0),"")&amp;IFERROR(VLOOKUP(BJ2,'EFL2'!$E:$F,MATCH("EFL",'EFL2'!$E$1:$L$1,0),0),"")&amp;IFERROR(VLOOKUP(BJ2,'UCL2'!$G:$H,MATCH("UCL",'UCL2'!$G$1:$N$1,0),0),"")&amp;IFERROR(VLOOKUP(BJ2,'EU2'!$G:$H,MATCH("EU",'EU2'!$G$1:$N$1,0),0),"")&amp;IFERROR(VLOOKUP(BJ2,'EUC2'!$G:$H,MATCH("EUC",'EUC2'!$G$1:$N$1,0),0),"")</f>
        <v/>
      </c>
      <c r="BK3" s="21" t="str">
        <f>IFERROR(VLOOKUP(BK2,'FPL FIX2'!$B:$D,MATCH("GW",'FPL FIX2'!$B$1:$I$1,0),0),"")&amp;IFERROR(VLOOKUP(BK2,'FA2'!$E:$F,MATCH("FA",'FA2'!$E$1:$K$1,0),0),"")&amp;IFERROR(VLOOKUP(BK2,'EFL2'!$E:$F,MATCH("EFL",'EFL2'!$E$1:$L$1,0),0),"")&amp;IFERROR(VLOOKUP(BK2,'UCL2'!$G:$H,MATCH("UCL",'UCL2'!$G$1:$N$1,0),0),"")&amp;IFERROR(VLOOKUP(BK2,'EU2'!$G:$H,MATCH("EU",'EU2'!$G$1:$N$1,0),0),"")&amp;IFERROR(VLOOKUP(BK2,'EUC2'!$G:$H,MATCH("EUC",'EUC2'!$G$1:$N$1,0),0),"")</f>
        <v/>
      </c>
      <c r="BL3" s="21" t="str">
        <f>IFERROR(VLOOKUP(BL2,'FPL FIX2'!$B:$D,MATCH("GW",'FPL FIX2'!$B$1:$I$1,0),0),"")&amp;IFERROR(VLOOKUP(BL2,'FA2'!$E:$F,MATCH("FA",'FA2'!$E$1:$K$1,0),0),"")&amp;IFERROR(VLOOKUP(BL2,'EFL2'!$E:$F,MATCH("EFL",'EFL2'!$E$1:$L$1,0),0),"")&amp;IFERROR(VLOOKUP(BL2,'UCL2'!$G:$H,MATCH("UCL",'UCL2'!$G$1:$N$1,0),0),"")&amp;IFERROR(VLOOKUP(BL2,'EU2'!$G:$H,MATCH("EU",'EU2'!$G$1:$N$1,0),0),"")&amp;IFERROR(VLOOKUP(BL2,'EUC2'!$G:$H,MATCH("EUC",'EUC2'!$G$1:$N$1,0),0),"")</f>
        <v>9</v>
      </c>
      <c r="BM3" s="21" t="str">
        <f>IFERROR(VLOOKUP(BM2,'FPL FIX2'!$B:$D,MATCH("GW",'FPL FIX2'!$B$1:$I$1,0),0),"")&amp;IFERROR(VLOOKUP(BM2,'FA2'!$E:$F,MATCH("FA",'FA2'!$E$1:$K$1,0),0),"")&amp;IFERROR(VLOOKUP(BM2,'EFL2'!$E:$F,MATCH("EFL",'EFL2'!$E$1:$L$1,0),0),"")&amp;IFERROR(VLOOKUP(BM2,'UCL2'!$G:$H,MATCH("UCL",'UCL2'!$G$1:$N$1,0),0),"")&amp;IFERROR(VLOOKUP(BM2,'EU2'!$G:$H,MATCH("EU",'EU2'!$G$1:$N$1,0),0),"")&amp;IFERROR(VLOOKUP(BM2,'EUC2'!$G:$H,MATCH("EUC",'EUC2'!$G$1:$N$1,0),0),"")</f>
        <v>9</v>
      </c>
      <c r="BN3" s="21" t="str">
        <f>IFERROR(VLOOKUP(BN2,'FPL FIX2'!$B:$D,MATCH("GW",'FPL FIX2'!$B$1:$I$1,0),0),"")&amp;IFERROR(VLOOKUP(BN2,'FA2'!$E:$F,MATCH("FA",'FA2'!$E$1:$K$1,0),0),"")&amp;IFERROR(VLOOKUP(BN2,'EFL2'!$E:$F,MATCH("EFL",'EFL2'!$E$1:$L$1,0),0),"")&amp;IFERROR(VLOOKUP(BN2,'UCL2'!$G:$H,MATCH("UCL",'UCL2'!$G$1:$N$1,0),0),"")&amp;IFERROR(VLOOKUP(BN2,'EU2'!$G:$H,MATCH("EU",'EU2'!$G$1:$N$1,0),0),"")&amp;IFERROR(VLOOKUP(BN2,'EUC2'!$G:$H,MATCH("EUC",'EUC2'!$G$1:$N$1,0),0),"")</f>
        <v>9</v>
      </c>
      <c r="BO3" s="21" t="str">
        <f>IFERROR(VLOOKUP(BO2,'FPL FIX2'!$B:$D,MATCH("GW",'FPL FIX2'!$B$1:$I$1,0),0),"")&amp;IFERROR(VLOOKUP(BO2,'FA2'!$E:$F,MATCH("FA",'FA2'!$E$1:$K$1,0),0),"")&amp;IFERROR(VLOOKUP(BO2,'EFL2'!$E:$F,MATCH("EFL",'EFL2'!$E$1:$L$1,0),0),"")&amp;IFERROR(VLOOKUP(BO2,'UCL2'!$G:$H,MATCH("UCL",'UCL2'!$G$1:$N$1,0),0),"")&amp;IFERROR(VLOOKUP(BO2,'EU2'!$G:$H,MATCH("EU",'EU2'!$G$1:$N$1,0),0),"")&amp;IFERROR(VLOOKUP(BO2,'EUC2'!$G:$H,MATCH("EUC",'EUC2'!$G$1:$N$1,0),0),"")</f>
        <v>UCL</v>
      </c>
      <c r="BP3" s="21" t="str">
        <f>IFERROR(VLOOKUP(BP2,'FPL FIX2'!$B:$D,MATCH("GW",'FPL FIX2'!$B$1:$I$1,0),0),"")&amp;IFERROR(VLOOKUP(BP2,'FA2'!$E:$F,MATCH("FA",'FA2'!$E$1:$K$1,0),0),"")&amp;IFERROR(VLOOKUP(BP2,'EFL2'!$E:$F,MATCH("EFL",'EFL2'!$E$1:$L$1,0),0),"")&amp;IFERROR(VLOOKUP(BP2,'UCL2'!$G:$H,MATCH("UCL",'UCL2'!$G$1:$N$1,0),0),"")&amp;IFERROR(VLOOKUP(BP2,'EU2'!$G:$H,MATCH("EU",'EU2'!$G$1:$N$1,0),0),"")&amp;IFERROR(VLOOKUP(BP2,'EUC2'!$G:$H,MATCH("EUC",'EUC2'!$G$1:$N$1,0),0),"")</f>
        <v>UCL</v>
      </c>
      <c r="BQ3" s="21" t="str">
        <f>IFERROR(VLOOKUP(BQ2,'FPL FIX2'!$B:$D,MATCH("GW",'FPL FIX2'!$B$1:$I$1,0),0),"")&amp;IFERROR(VLOOKUP(BQ2,'FA2'!$E:$F,MATCH("FA",'FA2'!$E$1:$K$1,0),0),"")&amp;IFERROR(VLOOKUP(BQ2,'EFL2'!$E:$F,MATCH("EFL",'EFL2'!$E$1:$L$1,0),0),"")&amp;IFERROR(VLOOKUP(BQ2,'UCL2'!$G:$H,MATCH("UCL",'UCL2'!$G$1:$N$1,0),0),"")&amp;IFERROR(VLOOKUP(BQ2,'EU2'!$G:$H,MATCH("EU",'EU2'!$G$1:$N$1,0),0),"")&amp;IFERROR(VLOOKUP(BQ2,'EUC2'!$G:$H,MATCH("EUC",'EUC2'!$G$1:$N$1,0),0),"")</f>
        <v>EUEUC</v>
      </c>
      <c r="BR3" s="21" t="str">
        <f>IFERROR(VLOOKUP(BR2,'FPL FIX2'!$B:$D,MATCH("GW",'FPL FIX2'!$B$1:$I$1,0),0),"")&amp;IFERROR(VLOOKUP(BR2,'FA2'!$E:$F,MATCH("FA",'FA2'!$E$1:$K$1,0),0),"")&amp;IFERROR(VLOOKUP(BR2,'EFL2'!$E:$F,MATCH("EFL",'EFL2'!$E$1:$L$1,0),0),"")&amp;IFERROR(VLOOKUP(BR2,'UCL2'!$G:$H,MATCH("UCL",'UCL2'!$G$1:$N$1,0),0),"")&amp;IFERROR(VLOOKUP(BR2,'EU2'!$G:$H,MATCH("EU",'EU2'!$G$1:$N$1,0),0),"")&amp;IFERROR(VLOOKUP(BR2,'EUC2'!$G:$H,MATCH("EUC",'EUC2'!$G$1:$N$1,0),0),"")</f>
        <v/>
      </c>
      <c r="BS3" s="21" t="str">
        <f>IFERROR(VLOOKUP(BS2,'FPL FIX2'!$B:$D,MATCH("GW",'FPL FIX2'!$B$1:$I$1,0),0),"")&amp;IFERROR(VLOOKUP(BS2,'FA2'!$E:$F,MATCH("FA",'FA2'!$E$1:$K$1,0),0),"")&amp;IFERROR(VLOOKUP(BS2,'EFL2'!$E:$F,MATCH("EFL",'EFL2'!$E$1:$L$1,0),0),"")&amp;IFERROR(VLOOKUP(BS2,'UCL2'!$G:$H,MATCH("UCL",'UCL2'!$G$1:$N$1,0),0),"")&amp;IFERROR(VLOOKUP(BS2,'EU2'!$G:$H,MATCH("EU",'EU2'!$G$1:$N$1,0),0),"")&amp;IFERROR(VLOOKUP(BS2,'EUC2'!$G:$H,MATCH("EUC",'EUC2'!$G$1:$N$1,0),0),"")</f>
        <v>10</v>
      </c>
      <c r="BT3" s="21" t="str">
        <f>IFERROR(VLOOKUP(BT2,'FPL FIX2'!$B:$D,MATCH("GW",'FPL FIX2'!$B$1:$I$1,0),0),"")&amp;IFERROR(VLOOKUP(BT2,'FA2'!$E:$F,MATCH("FA",'FA2'!$E$1:$K$1,0),0),"")&amp;IFERROR(VLOOKUP(BT2,'EFL2'!$E:$F,MATCH("EFL",'EFL2'!$E$1:$L$1,0),0),"")&amp;IFERROR(VLOOKUP(BT2,'UCL2'!$G:$H,MATCH("UCL",'UCL2'!$G$1:$N$1,0),0),"")&amp;IFERROR(VLOOKUP(BT2,'EU2'!$G:$H,MATCH("EU",'EU2'!$G$1:$N$1,0),0),"")&amp;IFERROR(VLOOKUP(BT2,'EUC2'!$G:$H,MATCH("EUC",'EUC2'!$G$1:$N$1,0),0),"")</f>
        <v>10</v>
      </c>
      <c r="BU3" s="21" t="str">
        <f>IFERROR(VLOOKUP(BU2,'FPL FIX2'!$B:$D,MATCH("GW",'FPL FIX2'!$B$1:$I$1,0),0),"")&amp;IFERROR(VLOOKUP(BU2,'FA2'!$E:$F,MATCH("FA",'FA2'!$E$1:$K$1,0),0),"")&amp;IFERROR(VLOOKUP(BU2,'EFL2'!$E:$F,MATCH("EFL",'EFL2'!$E$1:$L$1,0),0),"")&amp;IFERROR(VLOOKUP(BU2,'UCL2'!$G:$H,MATCH("UCL",'UCL2'!$G$1:$N$1,0),0),"")&amp;IFERROR(VLOOKUP(BU2,'EU2'!$G:$H,MATCH("EU",'EU2'!$G$1:$N$1,0),0),"")&amp;IFERROR(VLOOKUP(BU2,'EUC2'!$G:$H,MATCH("EUC",'EUC2'!$G$1:$N$1,0),0),"")</f>
        <v>10</v>
      </c>
      <c r="BV3" s="21" t="str">
        <f>IFERROR(VLOOKUP(BV2,'FPL FIX2'!$B:$D,MATCH("GW",'FPL FIX2'!$B$1:$I$1,0),0),"")&amp;IFERROR(VLOOKUP(BV2,'FA2'!$E:$F,MATCH("FA",'FA2'!$E$1:$K$1,0),0),"")&amp;IFERROR(VLOOKUP(BV2,'EFL2'!$E:$F,MATCH("EFL",'EFL2'!$E$1:$L$1,0),0),"")&amp;IFERROR(VLOOKUP(BV2,'UCL2'!$G:$H,MATCH("UCL",'UCL2'!$G$1:$N$1,0),0),"")&amp;IFERROR(VLOOKUP(BV2,'EU2'!$G:$H,MATCH("EU",'EU2'!$G$1:$N$1,0),0),"")&amp;IFERROR(VLOOKUP(BV2,'EUC2'!$G:$H,MATCH("EUC",'EUC2'!$G$1:$N$1,0),0),"")</f>
        <v>UCL</v>
      </c>
      <c r="BW3" s="21" t="str">
        <f>IFERROR(VLOOKUP(BW2,'FPL FIX2'!$B:$D,MATCH("GW",'FPL FIX2'!$B$1:$I$1,0),0),"")&amp;IFERROR(VLOOKUP(BW2,'FA2'!$E:$F,MATCH("FA",'FA2'!$E$1:$K$1,0),0),"")&amp;IFERROR(VLOOKUP(BW2,'EFL2'!$E:$F,MATCH("EFL",'EFL2'!$E$1:$L$1,0),0),"")&amp;IFERROR(VLOOKUP(BW2,'UCL2'!$G:$H,MATCH("UCL",'UCL2'!$G$1:$N$1,0),0),"")&amp;IFERROR(VLOOKUP(BW2,'EU2'!$G:$H,MATCH("EU",'EU2'!$G$1:$N$1,0),0),"")&amp;IFERROR(VLOOKUP(BW2,'EUC2'!$G:$H,MATCH("EUC",'EUC2'!$G$1:$N$1,0),0),"")</f>
        <v>UCL</v>
      </c>
      <c r="BX3" s="21" t="str">
        <f>IFERROR(VLOOKUP(BX2,'FPL FIX2'!$B:$D,MATCH("GW",'FPL FIX2'!$B$1:$I$1,0),0),"")&amp;IFERROR(VLOOKUP(BX2,'FA2'!$E:$F,MATCH("FA",'FA2'!$E$1:$K$1,0),0),"")&amp;IFERROR(VLOOKUP(BX2,'EFL2'!$E:$F,MATCH("EFL",'EFL2'!$E$1:$L$1,0),0),"")&amp;IFERROR(VLOOKUP(BX2,'UCL2'!$G:$H,MATCH("UCL",'UCL2'!$G$1:$N$1,0),0),"")&amp;IFERROR(VLOOKUP(BX2,'EU2'!$G:$H,MATCH("EU",'EU2'!$G$1:$N$1,0),0),"")&amp;IFERROR(VLOOKUP(BX2,'EUC2'!$G:$H,MATCH("EUC",'EUC2'!$G$1:$N$1,0),0),"")</f>
        <v>EUEUC</v>
      </c>
      <c r="BY3" s="21" t="str">
        <f>IFERROR(VLOOKUP(BY2,'FPL FIX2'!$B:$D,MATCH("GW",'FPL FIX2'!$B$1:$I$1,0),0),"")&amp;IFERROR(VLOOKUP(BY2,'FA2'!$E:$F,MATCH("FA",'FA2'!$E$1:$K$1,0),0),"")&amp;IFERROR(VLOOKUP(BY2,'EFL2'!$E:$F,MATCH("EFL",'EFL2'!$E$1:$L$1,0),0),"")&amp;IFERROR(VLOOKUP(BY2,'UCL2'!$G:$H,MATCH("UCL",'UCL2'!$G$1:$N$1,0),0),"")&amp;IFERROR(VLOOKUP(BY2,'EU2'!$G:$H,MATCH("EU",'EU2'!$G$1:$N$1,0),0),"")&amp;IFERROR(VLOOKUP(BY2,'EUC2'!$G:$H,MATCH("EUC",'EUC2'!$G$1:$N$1,0),0),"")</f>
        <v>11</v>
      </c>
      <c r="BZ3" s="21" t="str">
        <f>IFERROR(VLOOKUP(BZ2,'FPL FIX2'!$B:$D,MATCH("GW",'FPL FIX2'!$B$1:$I$1,0),0),"")&amp;IFERROR(VLOOKUP(BZ2,'FA2'!$E:$F,MATCH("FA",'FA2'!$E$1:$K$1,0),0),"")&amp;IFERROR(VLOOKUP(BZ2,'EFL2'!$E:$F,MATCH("EFL",'EFL2'!$E$1:$L$1,0),0),"")&amp;IFERROR(VLOOKUP(BZ2,'UCL2'!$G:$H,MATCH("UCL",'UCL2'!$G$1:$N$1,0),0),"")&amp;IFERROR(VLOOKUP(BZ2,'EU2'!$G:$H,MATCH("EU",'EU2'!$G$1:$N$1,0),0),"")&amp;IFERROR(VLOOKUP(BZ2,'EUC2'!$G:$H,MATCH("EUC",'EUC2'!$G$1:$N$1,0),0),"")</f>
        <v>11</v>
      </c>
      <c r="CA3" s="21" t="str">
        <f>IFERROR(VLOOKUP(CA2,'FPL FIX2'!$B:$D,MATCH("GW",'FPL FIX2'!$B$1:$I$1,0),0),"")&amp;IFERROR(VLOOKUP(CA2,'FA2'!$E:$F,MATCH("FA",'FA2'!$E$1:$K$1,0),0),"")&amp;IFERROR(VLOOKUP(CA2,'EFL2'!$E:$F,MATCH("EFL",'EFL2'!$E$1:$L$1,0),0),"")&amp;IFERROR(VLOOKUP(CA2,'UCL2'!$G:$H,MATCH("UCL",'UCL2'!$G$1:$N$1,0),0),"")&amp;IFERROR(VLOOKUP(CA2,'EU2'!$G:$H,MATCH("EU",'EU2'!$G$1:$N$1,0),0),"")&amp;IFERROR(VLOOKUP(CA2,'EUC2'!$G:$H,MATCH("EUC",'EUC2'!$G$1:$N$1,0),0),"")</f>
        <v>11</v>
      </c>
      <c r="CB3" s="21" t="str">
        <f>IFERROR(VLOOKUP(CB2,'FPL FIX2'!$B:$D,MATCH("GW",'FPL FIX2'!$B$1:$I$1,0),0),"")&amp;IFERROR(VLOOKUP(CB2,'FA2'!$E:$F,MATCH("FA",'FA2'!$E$1:$K$1,0),0),"")&amp;IFERROR(VLOOKUP(CB2,'EFL2'!$E:$F,MATCH("EFL",'EFL2'!$E$1:$L$1,0),0),"")&amp;IFERROR(VLOOKUP(CB2,'UCL2'!$G:$H,MATCH("UCL",'UCL2'!$G$1:$N$1,0),0),"")&amp;IFERROR(VLOOKUP(CB2,'EU2'!$G:$H,MATCH("EU",'EU2'!$G$1:$N$1,0),0),"")&amp;IFERROR(VLOOKUP(CB2,'EUC2'!$G:$H,MATCH("EUC",'EUC2'!$G$1:$N$1,0),0),"")</f>
        <v/>
      </c>
      <c r="CC3" s="21" t="str">
        <f>IFERROR(VLOOKUP(CC2,'FPL FIX2'!$B:$D,MATCH("GW",'FPL FIX2'!$B$1:$I$1,0),0),"")&amp;IFERROR(VLOOKUP(CC2,'FA2'!$E:$F,MATCH("FA",'FA2'!$E$1:$K$1,0),0),"")&amp;IFERROR(VLOOKUP(CC2,'EFL2'!$E:$F,MATCH("EFL",'EFL2'!$E$1:$L$1,0),0),"")&amp;IFERROR(VLOOKUP(CC2,'UCL2'!$G:$H,MATCH("UCL",'UCL2'!$G$1:$N$1,0),0),"")&amp;IFERROR(VLOOKUP(CC2,'EU2'!$G:$H,MATCH("EU",'EU2'!$G$1:$N$1,0),0),"")&amp;IFERROR(VLOOKUP(CC2,'EUC2'!$G:$H,MATCH("EUC",'EUC2'!$G$1:$N$1,0),0),"")</f>
        <v>12</v>
      </c>
      <c r="CD3" s="21" t="str">
        <f>IFERROR(VLOOKUP(CD2,'FPL FIX2'!$B:$D,MATCH("GW",'FPL FIX2'!$B$1:$I$1,0),0),"")&amp;IFERROR(VLOOKUP(CD2,'FA2'!$E:$F,MATCH("FA",'FA2'!$E$1:$K$1,0),0),"")&amp;IFERROR(VLOOKUP(CD2,'EFL2'!$E:$F,MATCH("EFL",'EFL2'!$E$1:$L$1,0),0),"")&amp;IFERROR(VLOOKUP(CD2,'UCL2'!$G:$H,MATCH("UCL",'UCL2'!$G$1:$N$1,0),0),"")&amp;IFERROR(VLOOKUP(CD2,'EU2'!$G:$H,MATCH("EU",'EU2'!$G$1:$N$1,0),0),"")&amp;IFERROR(VLOOKUP(CD2,'EUC2'!$G:$H,MATCH("EUC",'EUC2'!$G$1:$N$1,0),0),"")</f>
        <v>12</v>
      </c>
      <c r="CE3" s="21" t="str">
        <f>IFERROR(VLOOKUP(CE2,'FPL FIX2'!$B:$D,MATCH("GW",'FPL FIX2'!$B$1:$I$1,0),0),"")&amp;IFERROR(VLOOKUP(CE2,'FA2'!$E:$F,MATCH("FA",'FA2'!$E$1:$K$1,0),0),"")&amp;IFERROR(VLOOKUP(CE2,'EFL2'!$E:$F,MATCH("EFL",'EFL2'!$E$1:$L$1,0),0),"")&amp;IFERROR(VLOOKUP(CE2,'UCL2'!$G:$H,MATCH("UCL",'UCL2'!$G$1:$N$1,0),0),"")&amp;IFERROR(VLOOKUP(CE2,'EU2'!$G:$H,MATCH("EU",'EU2'!$G$1:$N$1,0),0),"")&amp;IFERROR(VLOOKUP(CE2,'EUC2'!$G:$H,MATCH("EUC",'EUC2'!$G$1:$N$1,0),0),"")</f>
        <v>12EU</v>
      </c>
      <c r="CF3" s="21" t="str">
        <f>IFERROR(VLOOKUP(CF2,'FPL FIX2'!$B:$D,MATCH("GW",'FPL FIX2'!$B$1:$I$1,0),0),"")&amp;IFERROR(VLOOKUP(CF2,'FA2'!$E:$F,MATCH("FA",'FA2'!$E$1:$K$1,0),0),"")&amp;IFERROR(VLOOKUP(CF2,'EFL2'!$E:$F,MATCH("EFL",'EFL2'!$E$1:$L$1,0),0),"")&amp;IFERROR(VLOOKUP(CF2,'UCL2'!$G:$H,MATCH("UCL",'UCL2'!$G$1:$N$1,0),0),"")&amp;IFERROR(VLOOKUP(CF2,'EU2'!$G:$H,MATCH("EU",'EU2'!$G$1:$N$1,0),0),"")&amp;IFERROR(VLOOKUP(CF2,'EUC2'!$G:$H,MATCH("EUC",'EUC2'!$G$1:$N$1,0),0),"")</f>
        <v/>
      </c>
      <c r="CG3" s="21" t="str">
        <f>IFERROR(VLOOKUP(CG2,'FPL FIX2'!$B:$D,MATCH("GW",'FPL FIX2'!$B$1:$I$1,0),0),"")&amp;IFERROR(VLOOKUP(CG2,'FA2'!$E:$F,MATCH("FA",'FA2'!$E$1:$K$1,0),0),"")&amp;IFERROR(VLOOKUP(CG2,'EFL2'!$E:$F,MATCH("EFL",'EFL2'!$E$1:$L$1,0),0),"")&amp;IFERROR(VLOOKUP(CG2,'UCL2'!$G:$H,MATCH("UCL",'UCL2'!$G$1:$N$1,0),0),"")&amp;IFERROR(VLOOKUP(CG2,'EU2'!$G:$H,MATCH("EU",'EU2'!$G$1:$N$1,0),0),"")&amp;IFERROR(VLOOKUP(CG2,'EUC2'!$G:$H,MATCH("EUC",'EUC2'!$G$1:$N$1,0),0),"")</f>
        <v>13</v>
      </c>
      <c r="CH3" s="21" t="str">
        <f>IFERROR(VLOOKUP(CH2,'FPL FIX2'!$B:$D,MATCH("GW",'FPL FIX2'!$B$1:$I$1,0),0),"")&amp;IFERROR(VLOOKUP(CH2,'FA2'!$E:$F,MATCH("FA",'FA2'!$E$1:$K$1,0),0),"")&amp;IFERROR(VLOOKUP(CH2,'EFL2'!$E:$F,MATCH("EFL",'EFL2'!$E$1:$L$1,0),0),"")&amp;IFERROR(VLOOKUP(CH2,'UCL2'!$G:$H,MATCH("UCL",'UCL2'!$G$1:$N$1,0),0),"")&amp;IFERROR(VLOOKUP(CH2,'EU2'!$G:$H,MATCH("EU",'EU2'!$G$1:$N$1,0),0),"")&amp;IFERROR(VLOOKUP(CH2,'EUC2'!$G:$H,MATCH("EUC",'EUC2'!$G$1:$N$1,0),0),"")</f>
        <v>13</v>
      </c>
      <c r="CI3" s="21" t="str">
        <f>IFERROR(VLOOKUP(CI2,'FPL FIX2'!$B:$D,MATCH("GW",'FPL FIX2'!$B$1:$I$1,0),0),"")&amp;IFERROR(VLOOKUP(CI2,'FA2'!$E:$F,MATCH("FA",'FA2'!$E$1:$K$1,0),0),"")&amp;IFERROR(VLOOKUP(CI2,'EFL2'!$E:$F,MATCH("EFL",'EFL2'!$E$1:$L$1,0),0),"")&amp;IFERROR(VLOOKUP(CI2,'UCL2'!$G:$H,MATCH("UCL",'UCL2'!$G$1:$N$1,0),0),"")&amp;IFERROR(VLOOKUP(CI2,'EU2'!$G:$H,MATCH("EU",'EU2'!$G$1:$N$1,0),0),"")&amp;IFERROR(VLOOKUP(CI2,'EUC2'!$G:$H,MATCH("EUC",'EUC2'!$G$1:$N$1,0),0),"")</f>
        <v>13</v>
      </c>
      <c r="CJ3" s="21" t="str">
        <f>IFERROR(VLOOKUP(CJ2,'FPL FIX2'!$B:$D,MATCH("GW",'FPL FIX2'!$B$1:$I$1,0),0),"")&amp;IFERROR(VLOOKUP(CJ2,'FA2'!$E:$F,MATCH("FA",'FA2'!$E$1:$K$1,0),0),"")&amp;IFERROR(VLOOKUP(CJ2,'EFL2'!$E:$F,MATCH("EFL",'EFL2'!$E$1:$L$1,0),0),"")&amp;IFERROR(VLOOKUP(CJ2,'UCL2'!$G:$H,MATCH("UCL",'UCL2'!$G$1:$N$1,0),0),"")&amp;IFERROR(VLOOKUP(CJ2,'EU2'!$G:$H,MATCH("EU",'EU2'!$G$1:$N$1,0),0),"")&amp;IFERROR(VLOOKUP(CJ2,'EUC2'!$G:$H,MATCH("EUC",'EUC2'!$G$1:$N$1,0),0),"")</f>
        <v>UCL</v>
      </c>
      <c r="CK3" s="21" t="str">
        <f>IFERROR(VLOOKUP(CK2,'FPL FIX2'!$B:$D,MATCH("GW",'FPL FIX2'!$B$1:$I$1,0),0),"")&amp;IFERROR(VLOOKUP(CK2,'FA2'!$E:$F,MATCH("FA",'FA2'!$E$1:$K$1,0),0),"")&amp;IFERROR(VLOOKUP(CK2,'EFL2'!$E:$F,MATCH("EFL",'EFL2'!$E$1:$L$1,0),0),"")&amp;IFERROR(VLOOKUP(CK2,'UCL2'!$G:$H,MATCH("UCL",'UCL2'!$G$1:$N$1,0),0),"")&amp;IFERROR(VLOOKUP(CK2,'EU2'!$G:$H,MATCH("EU",'EU2'!$G$1:$N$1,0),0),"")&amp;IFERROR(VLOOKUP(CK2,'EUC2'!$G:$H,MATCH("EUC",'EUC2'!$G$1:$N$1,0),0),"")</f>
        <v>UCL</v>
      </c>
      <c r="CL3" s="21" t="str">
        <f>IFERROR(VLOOKUP(CL2,'FPL FIX2'!$B:$D,MATCH("GW",'FPL FIX2'!$B$1:$I$1,0),0),"")&amp;IFERROR(VLOOKUP(CL2,'FA2'!$E:$F,MATCH("FA",'FA2'!$E$1:$K$1,0),0),"")&amp;IFERROR(VLOOKUP(CL2,'EFL2'!$E:$F,MATCH("EFL",'EFL2'!$E$1:$L$1,0),0),"")&amp;IFERROR(VLOOKUP(CL2,'UCL2'!$G:$H,MATCH("UCL",'UCL2'!$G$1:$N$1,0),0),"")&amp;IFERROR(VLOOKUP(CL2,'EU2'!$G:$H,MATCH("EU",'EU2'!$G$1:$N$1,0),0),"")&amp;IFERROR(VLOOKUP(CL2,'EUC2'!$G:$H,MATCH("EUC",'EUC2'!$G$1:$N$1,0),0),"")</f>
        <v>EUEUC</v>
      </c>
      <c r="CM3" s="21" t="str">
        <f>IFERROR(VLOOKUP(CM2,'FPL FIX2'!$B:$D,MATCH("GW",'FPL FIX2'!$B$1:$I$1,0),0),"")&amp;IFERROR(VLOOKUP(CM2,'FA2'!$E:$F,MATCH("FA",'FA2'!$E$1:$K$1,0),0),"")&amp;IFERROR(VLOOKUP(CM2,'EFL2'!$E:$F,MATCH("EFL",'EFL2'!$E$1:$L$1,0),0),"")&amp;IFERROR(VLOOKUP(CM2,'UCL2'!$G:$H,MATCH("UCL",'UCL2'!$G$1:$N$1,0),0),"")&amp;IFERROR(VLOOKUP(CM2,'EU2'!$G:$H,MATCH("EU",'EU2'!$G$1:$N$1,0),0),"")&amp;IFERROR(VLOOKUP(CM2,'EUC2'!$G:$H,MATCH("EUC",'EUC2'!$G$1:$N$1,0),0),"")</f>
        <v>EUC</v>
      </c>
      <c r="CN3" s="21" t="str">
        <f>IFERROR(VLOOKUP(CN2,'FPL FIX2'!$B:$D,MATCH("GW",'FPL FIX2'!$B$1:$I$1,0),0),"")&amp;IFERROR(VLOOKUP(CN2,'FA2'!$E:$F,MATCH("FA",'FA2'!$E$1:$K$1,0),0),"")&amp;IFERROR(VLOOKUP(CN2,'EFL2'!$E:$F,MATCH("EFL",'EFL2'!$E$1:$L$1,0),0),"")&amp;IFERROR(VLOOKUP(CN2,'UCL2'!$G:$H,MATCH("UCL",'UCL2'!$G$1:$N$1,0),0),"")&amp;IFERROR(VLOOKUP(CN2,'EU2'!$G:$H,MATCH("EU",'EU2'!$G$1:$N$1,0),0),"")&amp;IFERROR(VLOOKUP(CN2,'EUC2'!$G:$H,MATCH("EUC",'EUC2'!$G$1:$N$1,0),0),"")</f>
        <v>14</v>
      </c>
      <c r="CO3" s="21" t="str">
        <f>IFERROR(VLOOKUP(CO2,'FPL FIX2'!$B:$D,MATCH("GW",'FPL FIX2'!$B$1:$I$1,0),0),"")&amp;IFERROR(VLOOKUP(CO2,'FA2'!$E:$F,MATCH("FA",'FA2'!$E$1:$K$1,0),0),"")&amp;IFERROR(VLOOKUP(CO2,'EFL2'!$E:$F,MATCH("EFL",'EFL2'!$E$1:$L$1,0),0),"")&amp;IFERROR(VLOOKUP(CO2,'UCL2'!$G:$H,MATCH("UCL",'UCL2'!$G$1:$N$1,0),0),"")&amp;IFERROR(VLOOKUP(CO2,'EU2'!$G:$H,MATCH("EU",'EU2'!$G$1:$N$1,0),0),"")&amp;IFERROR(VLOOKUP(CO2,'EUC2'!$G:$H,MATCH("EUC",'EUC2'!$G$1:$N$1,0),0),"")</f>
        <v>14</v>
      </c>
      <c r="CP3" s="21" t="str">
        <f>IFERROR(VLOOKUP(CP2,'FPL FIX2'!$B:$D,MATCH("GW",'FPL FIX2'!$B$1:$I$1,0),0),"")&amp;IFERROR(VLOOKUP(CP2,'FA2'!$E:$F,MATCH("FA",'FA2'!$E$1:$K$1,0),0),"")&amp;IFERROR(VLOOKUP(CP2,'EFL2'!$E:$F,MATCH("EFL",'EFL2'!$E$1:$L$1,0),0),"")&amp;IFERROR(VLOOKUP(CP2,'UCL2'!$G:$H,MATCH("UCL",'UCL2'!$G$1:$N$1,0),0),"")&amp;IFERROR(VLOOKUP(CP2,'EU2'!$G:$H,MATCH("EU",'EU2'!$G$1:$N$1,0),0),"")&amp;IFERROR(VLOOKUP(CP2,'EUC2'!$G:$H,MATCH("EUC",'EUC2'!$G$1:$N$1,0),0),"")</f>
        <v/>
      </c>
      <c r="CQ3" s="21" t="str">
        <f>IFERROR(VLOOKUP(CQ2,'FPL FIX2'!$B:$D,MATCH("GW",'FPL FIX2'!$B$1:$I$1,0),0),"")&amp;IFERROR(VLOOKUP(CQ2,'FA2'!$E:$F,MATCH("FA",'FA2'!$E$1:$K$1,0),0),"")&amp;IFERROR(VLOOKUP(CQ2,'EFL2'!$E:$F,MATCH("EFL",'EFL2'!$E$1:$L$1,0),0),"")&amp;IFERROR(VLOOKUP(CQ2,'UCL2'!$G:$H,MATCH("UCL",'UCL2'!$G$1:$N$1,0),0),"")&amp;IFERROR(VLOOKUP(CQ2,'EU2'!$G:$H,MATCH("EU",'EU2'!$G$1:$N$1,0),0),"")&amp;IFERROR(VLOOKUP(CQ2,'EUC2'!$G:$H,MATCH("EUC",'EUC2'!$G$1:$N$1,0),0),"")</f>
        <v>UCL</v>
      </c>
      <c r="CR3" s="21" t="str">
        <f>IFERROR(VLOOKUP(CR2,'FPL FIX2'!$B:$D,MATCH("GW",'FPL FIX2'!$B$1:$I$1,0),0),"")&amp;IFERROR(VLOOKUP(CR2,'FA2'!$E:$F,MATCH("FA",'FA2'!$E$1:$K$1,0),0),"")&amp;IFERROR(VLOOKUP(CR2,'EFL2'!$E:$F,MATCH("EFL",'EFL2'!$E$1:$L$1,0),0),"")&amp;IFERROR(VLOOKUP(CR2,'UCL2'!$G:$H,MATCH("UCL",'UCL2'!$G$1:$N$1,0),0),"")&amp;IFERROR(VLOOKUP(CR2,'EU2'!$G:$H,MATCH("EU",'EU2'!$G$1:$N$1,0),0),"")&amp;IFERROR(VLOOKUP(CR2,'EUC2'!$G:$H,MATCH("EUC",'EUC2'!$G$1:$N$1,0),0),"")</f>
        <v>UCL</v>
      </c>
      <c r="CS3" s="21" t="str">
        <f>IFERROR(VLOOKUP(CS2,'FPL FIX2'!$B:$D,MATCH("GW",'FPL FIX2'!$B$1:$I$1,0),0),"")&amp;IFERROR(VLOOKUP(CS2,'FA2'!$E:$F,MATCH("FA",'FA2'!$E$1:$K$1,0),0),"")&amp;IFERROR(VLOOKUP(CS2,'EFL2'!$E:$F,MATCH("EFL",'EFL2'!$E$1:$L$1,0),0),"")&amp;IFERROR(VLOOKUP(CS2,'UCL2'!$G:$H,MATCH("UCL",'UCL2'!$G$1:$N$1,0),0),"")&amp;IFERROR(VLOOKUP(CS2,'EU2'!$G:$H,MATCH("EU",'EU2'!$G$1:$N$1,0),0),"")&amp;IFERROR(VLOOKUP(CS2,'EUC2'!$G:$H,MATCH("EUC",'EUC2'!$G$1:$N$1,0),0),"")</f>
        <v>EUEUC</v>
      </c>
      <c r="CT3" s="21" t="str">
        <f>IFERROR(VLOOKUP(CT2,'FPL FIX2'!$B:$D,MATCH("GW",'FPL FIX2'!$B$1:$I$1,0),0),"")&amp;IFERROR(VLOOKUP(CT2,'FA2'!$E:$F,MATCH("FA",'FA2'!$E$1:$K$1,0),0),"")&amp;IFERROR(VLOOKUP(CT2,'EFL2'!$E:$F,MATCH("EFL",'EFL2'!$E$1:$L$1,0),0),"")&amp;IFERROR(VLOOKUP(CT2,'UCL2'!$G:$H,MATCH("UCL",'UCL2'!$G$1:$N$1,0),0),"")&amp;IFERROR(VLOOKUP(CT2,'EU2'!$G:$H,MATCH("EU",'EU2'!$G$1:$N$1,0),0),"")&amp;IFERROR(VLOOKUP(CT2,'EUC2'!$G:$H,MATCH("EUC",'EUC2'!$G$1:$N$1,0),0),"")</f>
        <v>FA</v>
      </c>
      <c r="CU3" s="21" t="str">
        <f>IFERROR(VLOOKUP(CU2,'FPL FIX2'!$B:$D,MATCH("GW",'FPL FIX2'!$B$1:$I$1,0),0),"")&amp;IFERROR(VLOOKUP(CU2,'FA2'!$E:$F,MATCH("FA",'FA2'!$E$1:$K$1,0),0),"")&amp;IFERROR(VLOOKUP(CU2,'EFL2'!$E:$F,MATCH("EFL",'EFL2'!$E$1:$L$1,0),0),"")&amp;IFERROR(VLOOKUP(CU2,'UCL2'!$G:$H,MATCH("UCL",'UCL2'!$G$1:$N$1,0),0),"")&amp;IFERROR(VLOOKUP(CU2,'EU2'!$G:$H,MATCH("EU",'EU2'!$G$1:$N$1,0),0),"")&amp;IFERROR(VLOOKUP(CU2,'EUC2'!$G:$H,MATCH("EUC",'EUC2'!$G$1:$N$1,0),0),"")</f>
        <v>15FA</v>
      </c>
      <c r="CV3" s="21" t="str">
        <f>IFERROR(VLOOKUP(CV2,'FPL FIX2'!$B:$D,MATCH("GW",'FPL FIX2'!$B$1:$I$1,0),0),"")&amp;IFERROR(VLOOKUP(CV2,'FA2'!$E:$F,MATCH("FA",'FA2'!$E$1:$K$1,0),0),"")&amp;IFERROR(VLOOKUP(CV2,'EFL2'!$E:$F,MATCH("EFL",'EFL2'!$E$1:$L$1,0),0),"")&amp;IFERROR(VLOOKUP(CV2,'UCL2'!$G:$H,MATCH("UCL",'UCL2'!$G$1:$N$1,0),0),"")&amp;IFERROR(VLOOKUP(CV2,'EU2'!$G:$H,MATCH("EU",'EU2'!$G$1:$N$1,0),0),"")&amp;IFERROR(VLOOKUP(CV2,'EUC2'!$G:$H,MATCH("EUC",'EUC2'!$G$1:$N$1,0),0),"")</f>
        <v>15FA</v>
      </c>
      <c r="CW3" s="21" t="str">
        <f>IFERROR(VLOOKUP(CW2,'FPL FIX2'!$B:$D,MATCH("GW",'FPL FIX2'!$B$1:$I$1,0),0),"")&amp;IFERROR(VLOOKUP(CW2,'FA2'!$E:$F,MATCH("FA",'FA2'!$E$1:$K$1,0),0),"")&amp;IFERROR(VLOOKUP(CW2,'EFL2'!$E:$F,MATCH("EFL",'EFL2'!$E$1:$L$1,0),0),"")&amp;IFERROR(VLOOKUP(CW2,'UCL2'!$G:$H,MATCH("UCL",'UCL2'!$G$1:$N$1,0),0),"")&amp;IFERROR(VLOOKUP(CW2,'EU2'!$G:$H,MATCH("EU",'EU2'!$G$1:$N$1,0),0),"")&amp;IFERROR(VLOOKUP(CW2,'EUC2'!$G:$H,MATCH("EUC",'EUC2'!$G$1:$N$1,0),0),"")</f>
        <v>FA</v>
      </c>
      <c r="CX3" s="21" t="str">
        <f>IFERROR(VLOOKUP(CX2,'FPL FIX2'!$B:$D,MATCH("GW",'FPL FIX2'!$B$1:$I$1,0),0),"")&amp;IFERROR(VLOOKUP(CX2,'FA2'!$E:$F,MATCH("FA",'FA2'!$E$1:$K$1,0),0),"")&amp;IFERROR(VLOOKUP(CX2,'EFL2'!$E:$F,MATCH("EFL",'EFL2'!$E$1:$L$1,0),0),"")&amp;IFERROR(VLOOKUP(CX2,'UCL2'!$G:$H,MATCH("UCL",'UCL2'!$G$1:$N$1,0),0),"")&amp;IFERROR(VLOOKUP(CX2,'EU2'!$G:$H,MATCH("EU",'EU2'!$G$1:$N$1,0),0),"")&amp;IFERROR(VLOOKUP(CX2,'EUC2'!$G:$H,MATCH("EUC",'EUC2'!$G$1:$N$1,0),0),"")</f>
        <v>EFL</v>
      </c>
      <c r="CY3" s="21" t="str">
        <f>IFERROR(VLOOKUP(CY2,'FPL FIX2'!$B:$D,MATCH("GW",'FPL FIX2'!$B$1:$I$1,0),0),"")&amp;IFERROR(VLOOKUP(CY2,'FA2'!$E:$F,MATCH("FA",'FA2'!$E$1:$K$1,0),0),"")&amp;IFERROR(VLOOKUP(CY2,'EFL2'!$E:$F,MATCH("EFL",'EFL2'!$E$1:$L$1,0),0),"")&amp;IFERROR(VLOOKUP(CY2,'UCL2'!$G:$H,MATCH("UCL",'UCL2'!$G$1:$N$1,0),0),"")&amp;IFERROR(VLOOKUP(CY2,'EU2'!$G:$H,MATCH("EU",'EU2'!$G$1:$N$1,0),0),"")&amp;IFERROR(VLOOKUP(CY2,'EUC2'!$G:$H,MATCH("EUC",'EUC2'!$G$1:$N$1,0),0),"")</f>
        <v>EFL</v>
      </c>
      <c r="CZ3" s="21" t="str">
        <f>IFERROR(VLOOKUP(CZ2,'FPL FIX2'!$B:$D,MATCH("GW",'FPL FIX2'!$B$1:$I$1,0),0),"")&amp;IFERROR(VLOOKUP(CZ2,'FA2'!$E:$F,MATCH("FA",'FA2'!$E$1:$K$1,0),0),"")&amp;IFERROR(VLOOKUP(CZ2,'EFL2'!$E:$F,MATCH("EFL",'EFL2'!$E$1:$L$1,0),0),"")&amp;IFERROR(VLOOKUP(CZ2,'UCL2'!$G:$H,MATCH("UCL",'UCL2'!$G$1:$N$1,0),0),"")&amp;IFERROR(VLOOKUP(CZ2,'EU2'!$G:$H,MATCH("EU",'EU2'!$G$1:$N$1,0),0),"")&amp;IFERROR(VLOOKUP(CZ2,'EUC2'!$G:$H,MATCH("EUC",'EUC2'!$G$1:$N$1,0),0),"")</f>
        <v>EFL</v>
      </c>
      <c r="DA3" s="21" t="str">
        <f>IFERROR(VLOOKUP(DA2,'FPL FIX2'!$B:$D,MATCH("GW",'FPL FIX2'!$B$1:$I$1,0),0),"")&amp;IFERROR(VLOOKUP(DA2,'FA2'!$E:$F,MATCH("FA",'FA2'!$E$1:$K$1,0),0),"")&amp;IFERROR(VLOOKUP(DA2,'EFL2'!$E:$F,MATCH("EFL",'EFL2'!$E$1:$L$1,0),0),"")&amp;IFERROR(VLOOKUP(DA2,'UCL2'!$G:$H,MATCH("UCL",'UCL2'!$G$1:$N$1,0),0),"")&amp;IFERROR(VLOOKUP(DA2,'EU2'!$G:$H,MATCH("EU",'EU2'!$G$1:$N$1,0),0),"")&amp;IFERROR(VLOOKUP(DA2,'EUC2'!$G:$H,MATCH("EUC",'EUC2'!$G$1:$N$1,0),0),"")</f>
        <v/>
      </c>
      <c r="DB3" s="21" t="str">
        <f>IFERROR(VLOOKUP(DB2,'FPL FIX2'!$B:$D,MATCH("GW",'FPL FIX2'!$B$1:$I$1,0),0),"")&amp;IFERROR(VLOOKUP(DB2,'FA2'!$E:$F,MATCH("FA",'FA2'!$E$1:$K$1,0),0),"")&amp;IFERROR(VLOOKUP(DB2,'EFL2'!$E:$F,MATCH("EFL",'EFL2'!$E$1:$L$1,0),0),"")&amp;IFERROR(VLOOKUP(DB2,'UCL2'!$G:$H,MATCH("UCL",'UCL2'!$G$1:$N$1,0),0),"")&amp;IFERROR(VLOOKUP(DB2,'EU2'!$G:$H,MATCH("EU",'EU2'!$G$1:$N$1,0),0),"")&amp;IFERROR(VLOOKUP(DB2,'EUC2'!$G:$H,MATCH("EUC",'EUC2'!$G$1:$N$1,0),0),"")</f>
        <v>16</v>
      </c>
      <c r="DC3" s="21" t="str">
        <f>IFERROR(VLOOKUP(DC2,'FPL FIX2'!$B:$D,MATCH("GW",'FPL FIX2'!$B$1:$I$1,0),0),"")&amp;IFERROR(VLOOKUP(DC2,'FA2'!$E:$F,MATCH("FA",'FA2'!$E$1:$K$1,0),0),"")&amp;IFERROR(VLOOKUP(DC2,'EFL2'!$E:$F,MATCH("EFL",'EFL2'!$E$1:$L$1,0),0),"")&amp;IFERROR(VLOOKUP(DC2,'UCL2'!$G:$H,MATCH("UCL",'UCL2'!$G$1:$N$1,0),0),"")&amp;IFERROR(VLOOKUP(DC2,'EU2'!$G:$H,MATCH("EU",'EU2'!$G$1:$N$1,0),0),"")&amp;IFERROR(VLOOKUP(DC2,'EUC2'!$G:$H,MATCH("EUC",'EUC2'!$G$1:$N$1,0),0),"")</f>
        <v>16</v>
      </c>
      <c r="DD3" s="21" t="str">
        <f>IFERROR(VLOOKUP(DD2,'FPL FIX2'!$B:$D,MATCH("GW",'FPL FIX2'!$B$1:$I$1,0),0),"")&amp;IFERROR(VLOOKUP(DD2,'FA2'!$E:$F,MATCH("FA",'FA2'!$E$1:$K$1,0),0),"")&amp;IFERROR(VLOOKUP(DD2,'EFL2'!$E:$F,MATCH("EFL",'EFL2'!$E$1:$L$1,0),0),"")&amp;IFERROR(VLOOKUP(DD2,'UCL2'!$G:$H,MATCH("UCL",'UCL2'!$G$1:$N$1,0),0),"")&amp;IFERROR(VLOOKUP(DD2,'EU2'!$G:$H,MATCH("EU",'EU2'!$G$1:$N$1,0),0),"")&amp;IFERROR(VLOOKUP(DD2,'EUC2'!$G:$H,MATCH("EUC",'EUC2'!$G$1:$N$1,0),0),"")</f>
        <v>FA</v>
      </c>
      <c r="DE3" s="21" t="str">
        <f>IFERROR(VLOOKUP(DE2,'FPL FIX2'!$B:$D,MATCH("GW",'FPL FIX2'!$B$1:$I$1,0),0),"")&amp;IFERROR(VLOOKUP(DE2,'FA2'!$E:$F,MATCH("FA",'FA2'!$E$1:$K$1,0),0),"")&amp;IFERROR(VLOOKUP(DE2,'EFL2'!$E:$F,MATCH("EFL",'EFL2'!$E$1:$L$1,0),0),"")&amp;IFERROR(VLOOKUP(DE2,'UCL2'!$G:$H,MATCH("UCL",'UCL2'!$G$1:$N$1,0),0),"")&amp;IFERROR(VLOOKUP(DE2,'EU2'!$G:$H,MATCH("EU",'EU2'!$G$1:$N$1,0),0),"")&amp;IFERROR(VLOOKUP(DE2,'EUC2'!$G:$H,MATCH("EUC",'EUC2'!$G$1:$N$1,0),0),"")</f>
        <v>FA</v>
      </c>
      <c r="DF3" s="21" t="str">
        <f>IFERROR(VLOOKUP(DF2,'FPL FIX2'!$B:$D,MATCH("GW",'FPL FIX2'!$B$1:$I$1,0),0),"")&amp;IFERROR(VLOOKUP(DF2,'FA2'!$E:$F,MATCH("FA",'FA2'!$E$1:$K$1,0),0),"")&amp;IFERROR(VLOOKUP(DF2,'EFL2'!$E:$F,MATCH("EFL",'EFL2'!$E$1:$L$1,0),0),"")&amp;IFERROR(VLOOKUP(DF2,'UCL2'!$G:$H,MATCH("UCL",'UCL2'!$G$1:$N$1,0),0),"")&amp;IFERROR(VLOOKUP(DF2,'EU2'!$G:$H,MATCH("EU",'EU2'!$G$1:$N$1,0),0),"")&amp;IFERROR(VLOOKUP(DF2,'EUC2'!$G:$H,MATCH("EUC",'EUC2'!$G$1:$N$1,0),0),"")</f>
        <v>FA</v>
      </c>
      <c r="DG3" s="21" t="str">
        <f>IFERROR(VLOOKUP(DG2,'FPL FIX2'!$B:$D,MATCH("GW",'FPL FIX2'!$B$1:$I$1,0),0),"")&amp;IFERROR(VLOOKUP(DG2,'FA2'!$E:$F,MATCH("FA",'FA2'!$E$1:$K$1,0),0),"")&amp;IFERROR(VLOOKUP(DG2,'EFL2'!$E:$F,MATCH("EFL",'EFL2'!$E$1:$L$1,0),0),"")&amp;IFERROR(VLOOKUP(DG2,'UCL2'!$G:$H,MATCH("UCL",'UCL2'!$G$1:$N$1,0),0),"")&amp;IFERROR(VLOOKUP(DG2,'EU2'!$G:$H,MATCH("EU",'EU2'!$G$1:$N$1,0),0),"")&amp;IFERROR(VLOOKUP(DG2,'EUC2'!$G:$H,MATCH("EUC",'EUC2'!$G$1:$N$1,0),0),"")</f>
        <v/>
      </c>
      <c r="DH3" s="21" t="str">
        <f>IFERROR(VLOOKUP(DH2,'FPL FIX2'!$B:$D,MATCH("GW",'FPL FIX2'!$B$1:$I$1,0),0),"")&amp;IFERROR(VLOOKUP(DH2,'FA2'!$E:$F,MATCH("FA",'FA2'!$E$1:$K$1,0),0),"")&amp;IFERROR(VLOOKUP(DH2,'EFL2'!$E:$F,MATCH("EFL",'EFL2'!$E$1:$L$1,0),0),"")&amp;IFERROR(VLOOKUP(DH2,'UCL2'!$G:$H,MATCH("UCL",'UCL2'!$G$1:$N$1,0),0),"")&amp;IFERROR(VLOOKUP(DH2,'EU2'!$G:$H,MATCH("EU",'EU2'!$G$1:$N$1,0),0),"")&amp;IFERROR(VLOOKUP(DH2,'EUC2'!$G:$H,MATCH("EUC",'EUC2'!$G$1:$N$1,0),0),"")</f>
        <v/>
      </c>
      <c r="DI3" s="21" t="str">
        <f>IFERROR(VLOOKUP(DI2,'FPL FIX2'!$B:$D,MATCH("GW",'FPL FIX2'!$B$1:$I$1,0),0),"")&amp;IFERROR(VLOOKUP(DI2,'FA2'!$E:$F,MATCH("FA",'FA2'!$E$1:$K$1,0),0),"")&amp;IFERROR(VLOOKUP(DI2,'EFL2'!$E:$F,MATCH("EFL",'EFL2'!$E$1:$L$1,0),0),"")&amp;IFERROR(VLOOKUP(DI2,'UCL2'!$G:$H,MATCH("UCL",'UCL2'!$G$1:$N$1,0),0),"")&amp;IFERROR(VLOOKUP(DI2,'EU2'!$G:$H,MATCH("EU",'EU2'!$G$1:$N$1,0),0),"")&amp;IFERROR(VLOOKUP(DI2,'EUC2'!$G:$H,MATCH("EUC",'EUC2'!$G$1:$N$1,0),0),"")</f>
        <v/>
      </c>
      <c r="DJ3" s="21" t="str">
        <f>IFERROR(VLOOKUP(DJ2,'FPL FIX2'!$B:$D,MATCH("GW",'FPL FIX2'!$B$1:$I$1,0),0),"")&amp;IFERROR(VLOOKUP(DJ2,'FA2'!$E:$F,MATCH("FA",'FA2'!$E$1:$K$1,0),0),"")&amp;IFERROR(VLOOKUP(DJ2,'EFL2'!$E:$F,MATCH("EFL",'EFL2'!$E$1:$L$1,0),0),"")&amp;IFERROR(VLOOKUP(DJ2,'UCL2'!$G:$H,MATCH("UCL",'UCL2'!$G$1:$N$1,0),0),"")&amp;IFERROR(VLOOKUP(DJ2,'EU2'!$G:$H,MATCH("EU",'EU2'!$G$1:$N$1,0),0),"")&amp;IFERROR(VLOOKUP(DJ2,'EUC2'!$G:$H,MATCH("EUC",'EUC2'!$G$1:$N$1,0),0),"")</f>
        <v/>
      </c>
      <c r="DK3" s="21" t="str">
        <f>IFERROR(VLOOKUP(DK2,'FPL FIX2'!$B:$D,MATCH("GW",'FPL FIX2'!$B$1:$I$1,0),0),"")&amp;IFERROR(VLOOKUP(DK2,'FA2'!$E:$F,MATCH("FA",'FA2'!$E$1:$K$1,0),0),"")&amp;IFERROR(VLOOKUP(DK2,'EFL2'!$E:$F,MATCH("EFL",'EFL2'!$E$1:$L$1,0),0),"")&amp;IFERROR(VLOOKUP(DK2,'UCL2'!$G:$H,MATCH("UCL",'UCL2'!$G$1:$N$1,0),0),"")&amp;IFERROR(VLOOKUP(DK2,'EU2'!$G:$H,MATCH("EU",'EU2'!$G$1:$N$1,0),0),"")&amp;IFERROR(VLOOKUP(DK2,'EUC2'!$G:$H,MATCH("EUC",'EUC2'!$G$1:$N$1,0),0),"")</f>
        <v/>
      </c>
      <c r="DL3" s="21" t="str">
        <f>IFERROR(VLOOKUP(DL2,'FPL FIX2'!$B:$D,MATCH("GW",'FPL FIX2'!$B$1:$I$1,0),0),"")&amp;IFERROR(VLOOKUP(DL2,'FA2'!$E:$F,MATCH("FA",'FA2'!$E$1:$K$1,0),0),"")&amp;IFERROR(VLOOKUP(DL2,'EFL2'!$E:$F,MATCH("EFL",'EFL2'!$E$1:$L$1,0),0),"")&amp;IFERROR(VLOOKUP(DL2,'UCL2'!$G:$H,MATCH("UCL",'UCL2'!$G$1:$N$1,0),0),"")&amp;IFERROR(VLOOKUP(DL2,'EU2'!$G:$H,MATCH("EU",'EU2'!$G$1:$N$1,0),0),"")&amp;IFERROR(VLOOKUP(DL2,'EUC2'!$G:$H,MATCH("EUC",'EUC2'!$G$1:$N$1,0),0),"")</f>
        <v/>
      </c>
      <c r="DM3" s="21" t="str">
        <f>IFERROR(VLOOKUP(DM2,'FPL FIX2'!$B:$D,MATCH("GW",'FPL FIX2'!$B$1:$I$1,0),0),"")&amp;IFERROR(VLOOKUP(DM2,'FA2'!$E:$F,MATCH("FA",'FA2'!$E$1:$K$1,0),0),"")&amp;IFERROR(VLOOKUP(DM2,'EFL2'!$E:$F,MATCH("EFL",'EFL2'!$E$1:$L$1,0),0),"")&amp;IFERROR(VLOOKUP(DM2,'UCL2'!$G:$H,MATCH("UCL",'UCL2'!$G$1:$N$1,0),0),"")&amp;IFERROR(VLOOKUP(DM2,'EU2'!$G:$H,MATCH("EU",'EU2'!$G$1:$N$1,0),0),"")&amp;IFERROR(VLOOKUP(DM2,'EUC2'!$G:$H,MATCH("EUC",'EUC2'!$G$1:$N$1,0),0),"")</f>
        <v/>
      </c>
      <c r="DN3" s="21" t="str">
        <f>IFERROR(VLOOKUP(DN2,'FPL FIX2'!$B:$D,MATCH("GW",'FPL FIX2'!$B$1:$I$1,0),0),"")&amp;IFERROR(VLOOKUP(DN2,'FA2'!$E:$F,MATCH("FA",'FA2'!$E$1:$K$1,0),0),"")&amp;IFERROR(VLOOKUP(DN2,'EFL2'!$E:$F,MATCH("EFL",'EFL2'!$E$1:$L$1,0),0),"")&amp;IFERROR(VLOOKUP(DN2,'UCL2'!$G:$H,MATCH("UCL",'UCL2'!$G$1:$N$1,0),0),"")&amp;IFERROR(VLOOKUP(DN2,'EU2'!$G:$H,MATCH("EU",'EU2'!$G$1:$N$1,0),0),"")&amp;IFERROR(VLOOKUP(DN2,'EUC2'!$G:$H,MATCH("EUC",'EUC2'!$G$1:$N$1,0),0),"")</f>
        <v/>
      </c>
      <c r="DO3" s="21" t="str">
        <f>IFERROR(VLOOKUP(DO2,'FPL FIX2'!$B:$D,MATCH("GW",'FPL FIX2'!$B$1:$I$1,0),0),"")&amp;IFERROR(VLOOKUP(DO2,'FA2'!$E:$F,MATCH("FA",'FA2'!$E$1:$K$1,0),0),"")&amp;IFERROR(VLOOKUP(DO2,'EFL2'!$E:$F,MATCH("EFL",'EFL2'!$E$1:$L$1,0),0),"")&amp;IFERROR(VLOOKUP(DO2,'UCL2'!$G:$H,MATCH("UCL",'UCL2'!$G$1:$N$1,0),0),"")&amp;IFERROR(VLOOKUP(DO2,'EU2'!$G:$H,MATCH("EU",'EU2'!$G$1:$N$1,0),0),"")&amp;IFERROR(VLOOKUP(DO2,'EUC2'!$G:$H,MATCH("EUC",'EUC2'!$G$1:$N$1,0),0),"")</f>
        <v/>
      </c>
      <c r="DP3" s="21" t="str">
        <f>IFERROR(VLOOKUP(DP2,'FPL FIX2'!$B:$D,MATCH("GW",'FPL FIX2'!$B$1:$I$1,0),0),"")&amp;IFERROR(VLOOKUP(DP2,'FA2'!$E:$F,MATCH("FA",'FA2'!$E$1:$K$1,0),0),"")&amp;IFERROR(VLOOKUP(DP2,'EFL2'!$E:$F,MATCH("EFL",'EFL2'!$E$1:$L$1,0),0),"")&amp;IFERROR(VLOOKUP(DP2,'UCL2'!$G:$H,MATCH("UCL",'UCL2'!$G$1:$N$1,0),0),"")&amp;IFERROR(VLOOKUP(DP2,'EU2'!$G:$H,MATCH("EU",'EU2'!$G$1:$N$1,0),0),"")&amp;IFERROR(VLOOKUP(DP2,'EUC2'!$G:$H,MATCH("EUC",'EUC2'!$G$1:$N$1,0),0),"")</f>
        <v>FA</v>
      </c>
      <c r="DQ3" s="21" t="str">
        <f>IFERROR(VLOOKUP(DQ2,'FPL FIX2'!$B:$D,MATCH("GW",'FPL FIX2'!$B$1:$I$1,0),0),"")&amp;IFERROR(VLOOKUP(DQ2,'FA2'!$E:$F,MATCH("FA",'FA2'!$E$1:$K$1,0),0),"")&amp;IFERROR(VLOOKUP(DQ2,'EFL2'!$E:$F,MATCH("EFL",'EFL2'!$E$1:$L$1,0),0),"")&amp;IFERROR(VLOOKUP(DQ2,'UCL2'!$G:$H,MATCH("UCL",'UCL2'!$G$1:$N$1,0),0),"")&amp;IFERROR(VLOOKUP(DQ2,'EU2'!$G:$H,MATCH("EU",'EU2'!$G$1:$N$1,0),0),"")&amp;IFERROR(VLOOKUP(DQ2,'EUC2'!$G:$H,MATCH("EUC",'EUC2'!$G$1:$N$1,0),0),"")</f>
        <v>FA</v>
      </c>
      <c r="DR3" s="21" t="str">
        <f>IFERROR(VLOOKUP(DR2,'FPL FIX2'!$B:$D,MATCH("GW",'FPL FIX2'!$B$1:$I$1,0),0),"")&amp;IFERROR(VLOOKUP(DR2,'FA2'!$E:$F,MATCH("FA",'FA2'!$E$1:$K$1,0),0),"")&amp;IFERROR(VLOOKUP(DR2,'EFL2'!$E:$F,MATCH("EFL",'EFL2'!$E$1:$L$1,0),0),"")&amp;IFERROR(VLOOKUP(DR2,'UCL2'!$G:$H,MATCH("UCL",'UCL2'!$G$1:$N$1,0),0),"")&amp;IFERROR(VLOOKUP(DR2,'EU2'!$G:$H,MATCH("EU",'EU2'!$G$1:$N$1,0),0),"")&amp;IFERROR(VLOOKUP(DR2,'EUC2'!$G:$H,MATCH("EUC",'EUC2'!$G$1:$N$1,0),0),"")</f>
        <v/>
      </c>
      <c r="DS3" s="21" t="str">
        <f>IFERROR(VLOOKUP(DS2,'FPL FIX2'!$B:$D,MATCH("GW",'FPL FIX2'!$B$1:$I$1,0),0),"")&amp;IFERROR(VLOOKUP(DS2,'FA2'!$E:$F,MATCH("FA",'FA2'!$E$1:$K$1,0),0),"")&amp;IFERROR(VLOOKUP(DS2,'EFL2'!$E:$F,MATCH("EFL",'EFL2'!$E$1:$L$1,0),0),"")&amp;IFERROR(VLOOKUP(DS2,'UCL2'!$G:$H,MATCH("UCL",'UCL2'!$G$1:$N$1,0),0),"")&amp;IFERROR(VLOOKUP(DS2,'EU2'!$G:$H,MATCH("EU",'EU2'!$G$1:$N$1,0),0),"")&amp;IFERROR(VLOOKUP(DS2,'EUC2'!$G:$H,MATCH("EUC",'EUC2'!$G$1:$N$1,0),0),"")</f>
        <v/>
      </c>
      <c r="DT3" s="21" t="str">
        <f>IFERROR(VLOOKUP(DT2,'FPL FIX2'!$B:$D,MATCH("GW",'FPL FIX2'!$B$1:$I$1,0),0),"")&amp;IFERROR(VLOOKUP(DT2,'FA2'!$E:$F,MATCH("FA",'FA2'!$E$1:$K$1,0),0),"")&amp;IFERROR(VLOOKUP(DT2,'EFL2'!$E:$F,MATCH("EFL",'EFL2'!$E$1:$L$1,0),0),"")&amp;IFERROR(VLOOKUP(DT2,'UCL2'!$G:$H,MATCH("UCL",'UCL2'!$G$1:$N$1,0),0),"")&amp;IFERROR(VLOOKUP(DT2,'EU2'!$G:$H,MATCH("EU",'EU2'!$G$1:$N$1,0),0),"")&amp;IFERROR(VLOOKUP(DT2,'EUC2'!$G:$H,MATCH("EUC",'EUC2'!$G$1:$N$1,0),0),"")</f>
        <v/>
      </c>
      <c r="DU3" s="21" t="str">
        <f>IFERROR(VLOOKUP(DU2,'FPL FIX2'!$B:$D,MATCH("GW",'FPL FIX2'!$B$1:$I$1,0),0),"")&amp;IFERROR(VLOOKUP(DU2,'FA2'!$E:$F,MATCH("FA",'FA2'!$E$1:$K$1,0),0),"")&amp;IFERROR(VLOOKUP(DU2,'EFL2'!$E:$F,MATCH("EFL",'EFL2'!$E$1:$L$1,0),0),"")&amp;IFERROR(VLOOKUP(DU2,'UCL2'!$G:$H,MATCH("UCL",'UCL2'!$G$1:$N$1,0),0),"")&amp;IFERROR(VLOOKUP(DU2,'EU2'!$G:$H,MATCH("EU",'EU2'!$G$1:$N$1,0),0),"")&amp;IFERROR(VLOOKUP(DU2,'EUC2'!$G:$H,MATCH("EUC",'EUC2'!$G$1:$N$1,0),0),"")</f>
        <v/>
      </c>
      <c r="DV3" s="21" t="str">
        <f>IFERROR(VLOOKUP(DV2,'FPL FIX2'!$B:$D,MATCH("GW",'FPL FIX2'!$B$1:$I$1,0),0),"")&amp;IFERROR(VLOOKUP(DV2,'FA2'!$E:$F,MATCH("FA",'FA2'!$E$1:$K$1,0),0),"")&amp;IFERROR(VLOOKUP(DV2,'EFL2'!$E:$F,MATCH("EFL",'EFL2'!$E$1:$L$1,0),0),"")&amp;IFERROR(VLOOKUP(DV2,'UCL2'!$G:$H,MATCH("UCL",'UCL2'!$G$1:$N$1,0),0),"")&amp;IFERROR(VLOOKUP(DV2,'EU2'!$G:$H,MATCH("EU",'EU2'!$G$1:$N$1,0),0),"")&amp;IFERROR(VLOOKUP(DV2,'EUC2'!$G:$H,MATCH("EUC",'EUC2'!$G$1:$N$1,0),0),"")</f>
        <v/>
      </c>
      <c r="DW3" s="21" t="str">
        <f>IFERROR(VLOOKUP(DW2,'FPL FIX2'!$B:$D,MATCH("GW",'FPL FIX2'!$B$1:$I$1,0),0),"")&amp;IFERROR(VLOOKUP(DW2,'FA2'!$E:$F,MATCH("FA",'FA2'!$E$1:$K$1,0),0),"")&amp;IFERROR(VLOOKUP(DW2,'EFL2'!$E:$F,MATCH("EFL",'EFL2'!$E$1:$L$1,0),0),"")&amp;IFERROR(VLOOKUP(DW2,'UCL2'!$G:$H,MATCH("UCL",'UCL2'!$G$1:$N$1,0),0),"")&amp;IFERROR(VLOOKUP(DW2,'EU2'!$G:$H,MATCH("EU",'EU2'!$G$1:$N$1,0),0),"")&amp;IFERROR(VLOOKUP(DW2,'EUC2'!$G:$H,MATCH("EUC",'EUC2'!$G$1:$N$1,0),0),"")</f>
        <v/>
      </c>
      <c r="DX3" s="21" t="str">
        <f>IFERROR(VLOOKUP(DX2,'FPL FIX2'!$B:$D,MATCH("GW",'FPL FIX2'!$B$1:$I$1,0),0),"")&amp;IFERROR(VLOOKUP(DX2,'FA2'!$E:$F,MATCH("FA",'FA2'!$E$1:$K$1,0),0),"")&amp;IFERROR(VLOOKUP(DX2,'EFL2'!$E:$F,MATCH("EFL",'EFL2'!$E$1:$L$1,0),0),"")&amp;IFERROR(VLOOKUP(DX2,'UCL2'!$G:$H,MATCH("UCL",'UCL2'!$G$1:$N$1,0),0),"")&amp;IFERROR(VLOOKUP(DX2,'EU2'!$G:$H,MATCH("EU",'EU2'!$G$1:$N$1,0),0),"")&amp;IFERROR(VLOOKUP(DX2,'EUC2'!$G:$H,MATCH("EUC",'EUC2'!$G$1:$N$1,0),0),"")</f>
        <v/>
      </c>
      <c r="DY3" s="21" t="str">
        <f>IFERROR(VLOOKUP(DY2,'FPL FIX2'!$B:$D,MATCH("GW",'FPL FIX2'!$B$1:$I$1,0),0),"")&amp;IFERROR(VLOOKUP(DY2,'FA2'!$E:$F,MATCH("FA",'FA2'!$E$1:$K$1,0),0),"")&amp;IFERROR(VLOOKUP(DY2,'EFL2'!$E:$F,MATCH("EFL",'EFL2'!$E$1:$L$1,0),0),"")&amp;IFERROR(VLOOKUP(DY2,'UCL2'!$G:$H,MATCH("UCL",'UCL2'!$G$1:$N$1,0),0),"")&amp;IFERROR(VLOOKUP(DY2,'EU2'!$G:$H,MATCH("EU",'EU2'!$G$1:$N$1,0),0),"")&amp;IFERROR(VLOOKUP(DY2,'EUC2'!$G:$H,MATCH("EUC",'EUC2'!$G$1:$N$1,0),0),"")</f>
        <v/>
      </c>
      <c r="DZ3" s="21" t="str">
        <f>IFERROR(VLOOKUP(DZ2,'FPL FIX2'!$B:$D,MATCH("GW",'FPL FIX2'!$B$1:$I$1,0),0),"")&amp;IFERROR(VLOOKUP(DZ2,'FA2'!$E:$F,MATCH("FA",'FA2'!$E$1:$K$1,0),0),"")&amp;IFERROR(VLOOKUP(DZ2,'EFL2'!$E:$F,MATCH("EFL",'EFL2'!$E$1:$L$1,0),0),"")&amp;IFERROR(VLOOKUP(DZ2,'UCL2'!$G:$H,MATCH("UCL",'UCL2'!$G$1:$N$1,0),0),"")&amp;IFERROR(VLOOKUP(DZ2,'EU2'!$G:$H,MATCH("EU",'EU2'!$G$1:$N$1,0),0),"")&amp;IFERROR(VLOOKUP(DZ2,'EUC2'!$G:$H,MATCH("EUC",'EUC2'!$G$1:$N$1,0),0),"")</f>
        <v/>
      </c>
      <c r="EA3" s="21" t="str">
        <f>IFERROR(VLOOKUP(EA2,'FPL FIX2'!$B:$D,MATCH("GW",'FPL FIX2'!$B$1:$I$1,0),0),"")&amp;IFERROR(VLOOKUP(EA2,'FA2'!$E:$F,MATCH("FA",'FA2'!$E$1:$K$1,0),0),"")&amp;IFERROR(VLOOKUP(EA2,'EFL2'!$E:$F,MATCH("EFL",'EFL2'!$E$1:$L$1,0),0),"")&amp;IFERROR(VLOOKUP(EA2,'UCL2'!$G:$H,MATCH("UCL",'UCL2'!$G$1:$N$1,0),0),"")&amp;IFERROR(VLOOKUP(EA2,'EU2'!$G:$H,MATCH("EU",'EU2'!$G$1:$N$1,0),0),"")&amp;IFERROR(VLOOKUP(EA2,'EUC2'!$G:$H,MATCH("EUC",'EUC2'!$G$1:$N$1,0),0),"")</f>
        <v>FA</v>
      </c>
      <c r="EB3" s="21" t="str">
        <f>IFERROR(VLOOKUP(EB2,'FPL FIX2'!$B:$D,MATCH("GW",'FPL FIX2'!$B$1:$I$1,0),0),"")&amp;IFERROR(VLOOKUP(EB2,'FA2'!$E:$F,MATCH("FA",'FA2'!$E$1:$K$1,0),0),"")&amp;IFERROR(VLOOKUP(EB2,'EFL2'!$E:$F,MATCH("EFL",'EFL2'!$E$1:$L$1,0),0),"")&amp;IFERROR(VLOOKUP(EB2,'UCL2'!$G:$H,MATCH("UCL",'UCL2'!$G$1:$N$1,0),0),"")&amp;IFERROR(VLOOKUP(EB2,'EU2'!$G:$H,MATCH("EU",'EU2'!$G$1:$N$1,0),0),"")&amp;IFERROR(VLOOKUP(EB2,'EUC2'!$G:$H,MATCH("EUC",'EUC2'!$G$1:$N$1,0),0),"")</f>
        <v>FA</v>
      </c>
      <c r="EC3" s="21" t="str">
        <f>IFERROR(VLOOKUP(EC2,'FPL FIX2'!$B:$D,MATCH("GW",'FPL FIX2'!$B$1:$I$1,0),0),"")&amp;IFERROR(VLOOKUP(EC2,'FA2'!$E:$F,MATCH("FA",'FA2'!$E$1:$K$1,0),0),"")&amp;IFERROR(VLOOKUP(EC2,'EFL2'!$E:$F,MATCH("EFL",'EFL2'!$E$1:$L$1,0),0),"")&amp;IFERROR(VLOOKUP(EC2,'UCL2'!$G:$H,MATCH("UCL",'UCL2'!$G$1:$N$1,0),0),"")&amp;IFERROR(VLOOKUP(EC2,'EU2'!$G:$H,MATCH("EU",'EU2'!$G$1:$N$1,0),0),"")&amp;IFERROR(VLOOKUP(EC2,'EUC2'!$G:$H,MATCH("EUC",'EUC2'!$G$1:$N$1,0),0),"")</f>
        <v/>
      </c>
      <c r="ED3" s="21" t="str">
        <f>IFERROR(VLOOKUP(ED2,'FPL FIX2'!$B:$D,MATCH("GW",'FPL FIX2'!$B$1:$I$1,0),0),"")&amp;IFERROR(VLOOKUP(ED2,'FA2'!$E:$F,MATCH("FA",'FA2'!$E$1:$K$1,0),0),"")&amp;IFERROR(VLOOKUP(ED2,'EFL2'!$E:$F,MATCH("EFL",'EFL2'!$E$1:$L$1,0),0),"")&amp;IFERROR(VLOOKUP(ED2,'UCL2'!$G:$H,MATCH("UCL",'UCL2'!$G$1:$N$1,0),0),"")&amp;IFERROR(VLOOKUP(ED2,'EU2'!$G:$H,MATCH("EU",'EU2'!$G$1:$N$1,0),0),"")&amp;IFERROR(VLOOKUP(ED2,'EUC2'!$G:$H,MATCH("EUC",'EUC2'!$G$1:$N$1,0),0),"")</f>
        <v/>
      </c>
      <c r="EE3" s="21" t="str">
        <f>IFERROR(VLOOKUP(EE2,'FPL FIX2'!$B:$D,MATCH("GW",'FPL FIX2'!$B$1:$I$1,0),0),"")&amp;IFERROR(VLOOKUP(EE2,'FA2'!$E:$F,MATCH("FA",'FA2'!$E$1:$K$1,0),0),"")&amp;IFERROR(VLOOKUP(EE2,'EFL2'!$E:$F,MATCH("EFL",'EFL2'!$E$1:$L$1,0),0),"")&amp;IFERROR(VLOOKUP(EE2,'UCL2'!$G:$H,MATCH("UCL",'UCL2'!$G$1:$N$1,0),0),"")&amp;IFERROR(VLOOKUP(EE2,'EU2'!$G:$H,MATCH("EU",'EU2'!$G$1:$N$1,0),0),"")&amp;IFERROR(VLOOKUP(EE2,'EUC2'!$G:$H,MATCH("EUC",'EUC2'!$G$1:$N$1,0),0),"")</f>
        <v/>
      </c>
      <c r="EF3" s="21" t="str">
        <f>IFERROR(VLOOKUP(EF2,'FPL FIX2'!$B:$D,MATCH("GW",'FPL FIX2'!$B$1:$I$1,0),0),"")&amp;IFERROR(VLOOKUP(EF2,'FA2'!$E:$F,MATCH("FA",'FA2'!$E$1:$K$1,0),0),"")&amp;IFERROR(VLOOKUP(EF2,'EFL2'!$E:$F,MATCH("EFL",'EFL2'!$E$1:$L$1,0),0),"")&amp;IFERROR(VLOOKUP(EF2,'UCL2'!$G:$H,MATCH("UCL",'UCL2'!$G$1:$N$1,0),0),"")&amp;IFERROR(VLOOKUP(EF2,'EU2'!$G:$H,MATCH("EU",'EU2'!$G$1:$N$1,0),0),"")&amp;IFERROR(VLOOKUP(EF2,'EUC2'!$G:$H,MATCH("EUC",'EUC2'!$G$1:$N$1,0),0),"")</f>
        <v/>
      </c>
      <c r="EG3" s="21" t="str">
        <f>IFERROR(VLOOKUP(EG2,'FPL FIX2'!$B:$D,MATCH("GW",'FPL FIX2'!$B$1:$I$1,0),0),"")&amp;IFERROR(VLOOKUP(EG2,'FA2'!$E:$F,MATCH("FA",'FA2'!$E$1:$K$1,0),0),"")&amp;IFERROR(VLOOKUP(EG2,'EFL2'!$E:$F,MATCH("EFL",'EFL2'!$E$1:$L$1,0),0),"")&amp;IFERROR(VLOOKUP(EG2,'UCL2'!$G:$H,MATCH("UCL",'UCL2'!$G$1:$N$1,0),0),"")&amp;IFERROR(VLOOKUP(EG2,'EU2'!$G:$H,MATCH("EU",'EU2'!$G$1:$N$1,0),0),"")&amp;IFERROR(VLOOKUP(EG2,'EUC2'!$G:$H,MATCH("EUC",'EUC2'!$G$1:$N$1,0),0),"")</f>
        <v/>
      </c>
      <c r="EH3" s="21" t="str">
        <f>IFERROR(VLOOKUP(EH2,'FPL FIX2'!$B:$D,MATCH("GW",'FPL FIX2'!$B$1:$I$1,0),0),"")&amp;IFERROR(VLOOKUP(EH2,'FA2'!$E:$F,MATCH("FA",'FA2'!$E$1:$K$1,0),0),"")&amp;IFERROR(VLOOKUP(EH2,'EFL2'!$E:$F,MATCH("EFL",'EFL2'!$E$1:$L$1,0),0),"")&amp;IFERROR(VLOOKUP(EH2,'UCL2'!$G:$H,MATCH("UCL",'UCL2'!$G$1:$N$1,0),0),"")&amp;IFERROR(VLOOKUP(EH2,'EU2'!$G:$H,MATCH("EU",'EU2'!$G$1:$N$1,0),0),"")&amp;IFERROR(VLOOKUP(EH2,'EUC2'!$G:$H,MATCH("EUC",'EUC2'!$G$1:$N$1,0),0),"")</f>
        <v/>
      </c>
      <c r="EI3" s="21" t="str">
        <f>IFERROR(VLOOKUP(EI2,'FPL FIX2'!$B:$D,MATCH("GW",'FPL FIX2'!$B$1:$I$1,0),0),"")&amp;IFERROR(VLOOKUP(EI2,'FA2'!$E:$F,MATCH("FA",'FA2'!$E$1:$K$1,0),0),"")&amp;IFERROR(VLOOKUP(EI2,'EFL2'!$E:$F,MATCH("EFL",'EFL2'!$E$1:$L$1,0),0),"")&amp;IFERROR(VLOOKUP(EI2,'UCL2'!$G:$H,MATCH("UCL",'UCL2'!$G$1:$N$1,0),0),"")&amp;IFERROR(VLOOKUP(EI2,'EU2'!$G:$H,MATCH("EU",'EU2'!$G$1:$N$1,0),0),"")&amp;IFERROR(VLOOKUP(EI2,'EUC2'!$G:$H,MATCH("EUC",'EUC2'!$G$1:$N$1,0),0),"")</f>
        <v/>
      </c>
      <c r="EJ3" s="21" t="str">
        <f>IFERROR(VLOOKUP(EJ2,'FPL FIX2'!$B:$D,MATCH("GW",'FPL FIX2'!$B$1:$I$1,0),0),"")&amp;IFERROR(VLOOKUP(EJ2,'FA2'!$E:$F,MATCH("FA",'FA2'!$E$1:$K$1,0),0),"")&amp;IFERROR(VLOOKUP(EJ2,'EFL2'!$E:$F,MATCH("EFL",'EFL2'!$E$1:$L$1,0),0),"")&amp;IFERROR(VLOOKUP(EJ2,'UCL2'!$G:$H,MATCH("UCL",'UCL2'!$G$1:$N$1,0),0),"")&amp;IFERROR(VLOOKUP(EJ2,'EU2'!$G:$H,MATCH("EU",'EU2'!$G$1:$N$1,0),0),"")&amp;IFERROR(VLOOKUP(EJ2,'EUC2'!$G:$H,MATCH("EUC",'EUC2'!$G$1:$N$1,0),0),"")</f>
        <v/>
      </c>
      <c r="EK3" s="21" t="str">
        <f>IFERROR(VLOOKUP(EK2,'FPL FIX2'!$B:$D,MATCH("GW",'FPL FIX2'!$B$1:$I$1,0),0),"")&amp;IFERROR(VLOOKUP(EK2,'FA2'!$E:$F,MATCH("FA",'FA2'!$E$1:$K$1,0),0),"")&amp;IFERROR(VLOOKUP(EK2,'EFL2'!$E:$F,MATCH("EFL",'EFL2'!$E$1:$L$1,0),0),"")&amp;IFERROR(VLOOKUP(EK2,'UCL2'!$G:$H,MATCH("UCL",'UCL2'!$G$1:$N$1,0),0),"")&amp;IFERROR(VLOOKUP(EK2,'EU2'!$G:$H,MATCH("EU",'EU2'!$G$1:$N$1,0),0),"")&amp;IFERROR(VLOOKUP(EK2,'EUC2'!$G:$H,MATCH("EUC",'EUC2'!$G$1:$N$1,0),0),"")</f>
        <v/>
      </c>
      <c r="EL3" s="21" t="str">
        <f>IFERROR(VLOOKUP(EL2,'FPL FIX2'!$B:$D,MATCH("GW",'FPL FIX2'!$B$1:$I$1,0),0),"")&amp;IFERROR(VLOOKUP(EL2,'FA2'!$E:$F,MATCH("FA",'FA2'!$E$1:$K$1,0),0),"")&amp;IFERROR(VLOOKUP(EL2,'EFL2'!$E:$F,MATCH("EFL",'EFL2'!$E$1:$L$1,0),0),"")&amp;IFERROR(VLOOKUP(EL2,'UCL2'!$G:$H,MATCH("UCL",'UCL2'!$G$1:$N$1,0),0),"")&amp;IFERROR(VLOOKUP(EL2,'EU2'!$G:$H,MATCH("EU",'EU2'!$G$1:$N$1,0),0),"")&amp;IFERROR(VLOOKUP(EL2,'EUC2'!$G:$H,MATCH("EUC",'EUC2'!$G$1:$N$1,0),0),"")</f>
        <v/>
      </c>
      <c r="EM3" s="21" t="str">
        <f>IFERROR(VLOOKUP(EM2,'FPL FIX2'!$B:$D,MATCH("GW",'FPL FIX2'!$B$1:$I$1,0),0),"")&amp;IFERROR(VLOOKUP(EM2,'FA2'!$E:$F,MATCH("FA",'FA2'!$E$1:$K$1,0),0),"")&amp;IFERROR(VLOOKUP(EM2,'EFL2'!$E:$F,MATCH("EFL",'EFL2'!$E$1:$L$1,0),0),"")&amp;IFERROR(VLOOKUP(EM2,'UCL2'!$G:$H,MATCH("UCL",'UCL2'!$G$1:$N$1,0),0),"")&amp;IFERROR(VLOOKUP(EM2,'EU2'!$G:$H,MATCH("EU",'EU2'!$G$1:$N$1,0),0),"")&amp;IFERROR(VLOOKUP(EM2,'EUC2'!$G:$H,MATCH("EUC",'EUC2'!$G$1:$N$1,0),0),"")</f>
        <v/>
      </c>
      <c r="EN3" s="21" t="str">
        <f>IFERROR(VLOOKUP(EN2,'FPL FIX2'!$B:$D,MATCH("GW",'FPL FIX2'!$B$1:$I$1,0),0),"")&amp;IFERROR(VLOOKUP(EN2,'FA2'!$E:$F,MATCH("FA",'FA2'!$E$1:$K$1,0),0),"")&amp;IFERROR(VLOOKUP(EN2,'EFL2'!$E:$F,MATCH("EFL",'EFL2'!$E$1:$L$1,0),0),"")&amp;IFERROR(VLOOKUP(EN2,'UCL2'!$G:$H,MATCH("UCL",'UCL2'!$G$1:$N$1,0),0),"")&amp;IFERROR(VLOOKUP(EN2,'EU2'!$G:$H,MATCH("EU",'EU2'!$G$1:$N$1,0),0),"")&amp;IFERROR(VLOOKUP(EN2,'EUC2'!$G:$H,MATCH("EUC",'EUC2'!$G$1:$N$1,0),0),"")</f>
        <v>EFL</v>
      </c>
      <c r="EO3" s="21" t="str">
        <f>IFERROR(VLOOKUP(EO2,'FPL FIX2'!$B:$D,MATCH("GW",'FPL FIX2'!$B$1:$I$1,0),0),"")&amp;IFERROR(VLOOKUP(EO2,'FA2'!$E:$F,MATCH("FA",'FA2'!$E$1:$K$1,0),0),"")&amp;IFERROR(VLOOKUP(EO2,'EFL2'!$E:$F,MATCH("EFL",'EFL2'!$E$1:$L$1,0),0),"")&amp;IFERROR(VLOOKUP(EO2,'UCL2'!$G:$H,MATCH("UCL",'UCL2'!$G$1:$N$1,0),0),"")&amp;IFERROR(VLOOKUP(EO2,'EU2'!$G:$H,MATCH("EU",'EU2'!$G$1:$N$1,0),0),"")&amp;IFERROR(VLOOKUP(EO2,'EUC2'!$G:$H,MATCH("EUC",'EUC2'!$G$1:$N$1,0),0),"")</f>
        <v>EFL</v>
      </c>
      <c r="EP3" s="21" t="str">
        <f>IFERROR(VLOOKUP(EP2,'FPL FIX2'!$B:$D,MATCH("GW",'FPL FIX2'!$B$1:$I$1,0),0),"")&amp;IFERROR(VLOOKUP(EP2,'FA2'!$E:$F,MATCH("FA",'FA2'!$E$1:$K$1,0),0),"")&amp;IFERROR(VLOOKUP(EP2,'EFL2'!$E:$F,MATCH("EFL",'EFL2'!$E$1:$L$1,0),0),"")&amp;IFERROR(VLOOKUP(EP2,'UCL2'!$G:$H,MATCH("UCL",'UCL2'!$G$1:$N$1,0),0),"")&amp;IFERROR(VLOOKUP(EP2,'EU2'!$G:$H,MATCH("EU",'EU2'!$G$1:$N$1,0),0),"")&amp;IFERROR(VLOOKUP(EP2,'EUC2'!$G:$H,MATCH("EUC",'EUC2'!$G$1:$N$1,0),0),"")</f>
        <v>EFL</v>
      </c>
      <c r="EQ3" s="21" t="str">
        <f>IFERROR(VLOOKUP(EQ2,'FPL FIX2'!$B:$D,MATCH("GW",'FPL FIX2'!$B$1:$I$1,0),0),"")&amp;IFERROR(VLOOKUP(EQ2,'FA2'!$E:$F,MATCH("FA",'FA2'!$E$1:$K$1,0),0),"")&amp;IFERROR(VLOOKUP(EQ2,'EFL2'!$E:$F,MATCH("EFL",'EFL2'!$E$1:$L$1,0),0),"")&amp;IFERROR(VLOOKUP(EQ2,'UCL2'!$G:$H,MATCH("UCL",'UCL2'!$G$1:$N$1,0),0),"")&amp;IFERROR(VLOOKUP(EQ2,'EU2'!$G:$H,MATCH("EU",'EU2'!$G$1:$N$1,0),0),"")&amp;IFERROR(VLOOKUP(EQ2,'EUC2'!$G:$H,MATCH("EUC",'EUC2'!$G$1:$N$1,0),0),"")</f>
        <v/>
      </c>
      <c r="ER3" s="21" t="str">
        <f>IFERROR(VLOOKUP(ER2,'FPL FIX2'!$B:$D,MATCH("GW",'FPL FIX2'!$B$1:$I$1,0),0),"")&amp;IFERROR(VLOOKUP(ER2,'FA2'!$E:$F,MATCH("FA",'FA2'!$E$1:$K$1,0),0),"")&amp;IFERROR(VLOOKUP(ER2,'EFL2'!$E:$F,MATCH("EFL",'EFL2'!$E$1:$L$1,0),0),"")&amp;IFERROR(VLOOKUP(ER2,'UCL2'!$G:$H,MATCH("UCL",'UCL2'!$G$1:$N$1,0),0),"")&amp;IFERROR(VLOOKUP(ER2,'EU2'!$G:$H,MATCH("EU",'EU2'!$G$1:$N$1,0),0),"")&amp;IFERROR(VLOOKUP(ER2,'EUC2'!$G:$H,MATCH("EUC",'EUC2'!$G$1:$N$1,0),0),"")</f>
        <v/>
      </c>
      <c r="ES3" s="21" t="str">
        <f>IFERROR(VLOOKUP(ES2,'FPL FIX2'!$B:$D,MATCH("GW",'FPL FIX2'!$B$1:$I$1,0),0),"")&amp;IFERROR(VLOOKUP(ES2,'FA2'!$E:$F,MATCH("FA",'FA2'!$E$1:$K$1,0),0),"")&amp;IFERROR(VLOOKUP(ES2,'EFL2'!$E:$F,MATCH("EFL",'EFL2'!$E$1:$L$1,0),0),"")&amp;IFERROR(VLOOKUP(ES2,'UCL2'!$G:$H,MATCH("UCL",'UCL2'!$G$1:$N$1,0),0),"")&amp;IFERROR(VLOOKUP(ES2,'EU2'!$G:$H,MATCH("EU",'EU2'!$G$1:$N$1,0),0),"")&amp;IFERROR(VLOOKUP(ES2,'EUC2'!$G:$H,MATCH("EUC",'EUC2'!$G$1:$N$1,0),0),"")</f>
        <v/>
      </c>
      <c r="ET3" s="21" t="str">
        <f>IFERROR(VLOOKUP(ET2,'FPL FIX2'!$B:$D,MATCH("GW",'FPL FIX2'!$B$1:$I$1,0),0),"")&amp;IFERROR(VLOOKUP(ET2,'FA2'!$E:$F,MATCH("FA",'FA2'!$E$1:$K$1,0),0),"")&amp;IFERROR(VLOOKUP(ET2,'EFL2'!$E:$F,MATCH("EFL",'EFL2'!$E$1:$L$1,0),0),"")&amp;IFERROR(VLOOKUP(ET2,'UCL2'!$G:$H,MATCH("UCL",'UCL2'!$G$1:$N$1,0),0),"")&amp;IFERROR(VLOOKUP(ET2,'EU2'!$G:$H,MATCH("EU",'EU2'!$G$1:$N$1,0),0),"")&amp;IFERROR(VLOOKUP(ET2,'EUC2'!$G:$H,MATCH("EUC",'EUC2'!$G$1:$N$1,0),0),"")</f>
        <v>17</v>
      </c>
      <c r="EU3" s="21" t="str">
        <f>IFERROR(VLOOKUP(EU2,'FPL FIX2'!$B:$D,MATCH("GW",'FPL FIX2'!$B$1:$I$1,0),0),"")&amp;IFERROR(VLOOKUP(EU2,'FA2'!$E:$F,MATCH("FA",'FA2'!$E$1:$K$1,0),0),"")&amp;IFERROR(VLOOKUP(EU2,'EFL2'!$E:$F,MATCH("EFL",'EFL2'!$E$1:$L$1,0),0),"")&amp;IFERROR(VLOOKUP(EU2,'UCL2'!$G:$H,MATCH("UCL",'UCL2'!$G$1:$N$1,0),0),"")&amp;IFERROR(VLOOKUP(EU2,'EU2'!$G:$H,MATCH("EU",'EU2'!$G$1:$N$1,0),0),"")&amp;IFERROR(VLOOKUP(EU2,'EUC2'!$G:$H,MATCH("EUC",'EUC2'!$G$1:$N$1,0),0),"")</f>
        <v>17</v>
      </c>
      <c r="EV3" s="21" t="str">
        <f>IFERROR(VLOOKUP(EV2,'FPL FIX2'!$B:$D,MATCH("GW",'FPL FIX2'!$B$1:$I$1,0),0),"")&amp;IFERROR(VLOOKUP(EV2,'FA2'!$E:$F,MATCH("FA",'FA2'!$E$1:$K$1,0),0),"")&amp;IFERROR(VLOOKUP(EV2,'EFL2'!$E:$F,MATCH("EFL",'EFL2'!$E$1:$L$1,0),0),"")&amp;IFERROR(VLOOKUP(EV2,'UCL2'!$G:$H,MATCH("UCL",'UCL2'!$G$1:$N$1,0),0),"")&amp;IFERROR(VLOOKUP(EV2,'EU2'!$G:$H,MATCH("EU",'EU2'!$G$1:$N$1,0),0),"")&amp;IFERROR(VLOOKUP(EV2,'EUC2'!$G:$H,MATCH("EUC",'EUC2'!$G$1:$N$1,0),0),"")</f>
        <v>17</v>
      </c>
      <c r="EW3" s="21" t="str">
        <f>IFERROR(VLOOKUP(EW2,'FPL FIX2'!$B:$D,MATCH("GW",'FPL FIX2'!$B$1:$I$1,0),0),"")&amp;IFERROR(VLOOKUP(EW2,'FA2'!$E:$F,MATCH("FA",'FA2'!$E$1:$K$1,0),0),"")&amp;IFERROR(VLOOKUP(EW2,'EFL2'!$E:$F,MATCH("EFL",'EFL2'!$E$1:$L$1,0),0),"")&amp;IFERROR(VLOOKUP(EW2,'UCL2'!$G:$H,MATCH("UCL",'UCL2'!$G$1:$N$1,0),0),"")&amp;IFERROR(VLOOKUP(EW2,'EU2'!$G:$H,MATCH("EU",'EU2'!$G$1:$N$1,0),0),"")&amp;IFERROR(VLOOKUP(EW2,'EUC2'!$G:$H,MATCH("EUC",'EUC2'!$G$1:$N$1,0),0),"")</f>
        <v/>
      </c>
      <c r="EX3" s="21" t="str">
        <f>IFERROR(VLOOKUP(EX2,'FPL FIX2'!$B:$D,MATCH("GW",'FPL FIX2'!$B$1:$I$1,0),0),"")&amp;IFERROR(VLOOKUP(EX2,'FA2'!$E:$F,MATCH("FA",'FA2'!$E$1:$K$1,0),0),"")&amp;IFERROR(VLOOKUP(EX2,'EFL2'!$E:$F,MATCH("EFL",'EFL2'!$E$1:$L$1,0),0),"")&amp;IFERROR(VLOOKUP(EX2,'UCL2'!$G:$H,MATCH("UCL",'UCL2'!$G$1:$N$1,0),0),"")&amp;IFERROR(VLOOKUP(EX2,'EU2'!$G:$H,MATCH("EU",'EU2'!$G$1:$N$1,0),0),"")&amp;IFERROR(VLOOKUP(EX2,'EUC2'!$G:$H,MATCH("EUC",'EUC2'!$G$1:$N$1,0),0),"")</f>
        <v>18</v>
      </c>
      <c r="EY3" s="21" t="str">
        <f>IFERROR(VLOOKUP(EY2,'FPL FIX2'!$B:$D,MATCH("GW",'FPL FIX2'!$B$1:$I$1,0),0),"")&amp;IFERROR(VLOOKUP(EY2,'FA2'!$E:$F,MATCH("FA",'FA2'!$E$1:$K$1,0),0),"")&amp;IFERROR(VLOOKUP(EY2,'EFL2'!$E:$F,MATCH("EFL",'EFL2'!$E$1:$L$1,0),0),"")&amp;IFERROR(VLOOKUP(EY2,'UCL2'!$G:$H,MATCH("UCL",'UCL2'!$G$1:$N$1,0),0),"")&amp;IFERROR(VLOOKUP(EY2,'EU2'!$G:$H,MATCH("EU",'EU2'!$G$1:$N$1,0),0),"")&amp;IFERROR(VLOOKUP(EY2,'EUC2'!$G:$H,MATCH("EUC",'EUC2'!$G$1:$N$1,0),0),"")</f>
        <v>18</v>
      </c>
      <c r="EZ3" s="21" t="str">
        <f>IFERROR(VLOOKUP(EZ2,'FPL FIX2'!$B:$D,MATCH("GW",'FPL FIX2'!$B$1:$I$1,0),0),"")&amp;IFERROR(VLOOKUP(EZ2,'FA2'!$E:$F,MATCH("FA",'FA2'!$E$1:$K$1,0),0),"")&amp;IFERROR(VLOOKUP(EZ2,'EFL2'!$E:$F,MATCH("EFL",'EFL2'!$E$1:$L$1,0),0),"")&amp;IFERROR(VLOOKUP(EZ2,'UCL2'!$G:$H,MATCH("UCL",'UCL2'!$G$1:$N$1,0),0),"")&amp;IFERROR(VLOOKUP(EZ2,'EU2'!$G:$H,MATCH("EU",'EU2'!$G$1:$N$1,0),0),"")&amp;IFERROR(VLOOKUP(EZ2,'EUC2'!$G:$H,MATCH("EUC",'EUC2'!$G$1:$N$1,0),0),"")</f>
        <v>18</v>
      </c>
      <c r="FA3" s="21" t="str">
        <f>IFERROR(VLOOKUP(FA2,'FPL FIX2'!$B:$D,MATCH("GW",'FPL FIX2'!$B$1:$I$1,0),0),"")&amp;IFERROR(VLOOKUP(FA2,'FA2'!$E:$F,MATCH("FA",'FA2'!$E$1:$K$1,0),0),"")&amp;IFERROR(VLOOKUP(FA2,'EFL2'!$E:$F,MATCH("EFL",'EFL2'!$E$1:$L$1,0),0),"")&amp;IFERROR(VLOOKUP(FA2,'UCL2'!$G:$H,MATCH("UCL",'UCL2'!$G$1:$N$1,0),0),"")&amp;IFERROR(VLOOKUP(FA2,'EU2'!$G:$H,MATCH("EU",'EU2'!$G$1:$N$1,0),0),"")&amp;IFERROR(VLOOKUP(FA2,'EUC2'!$G:$H,MATCH("EUC",'EUC2'!$G$1:$N$1,0),0),"")</f>
        <v>19</v>
      </c>
      <c r="FB3" s="21" t="str">
        <f>IFERROR(VLOOKUP(FB2,'FPL FIX2'!$B:$D,MATCH("GW",'FPL FIX2'!$B$1:$I$1,0),0),"")&amp;IFERROR(VLOOKUP(FB2,'FA2'!$E:$F,MATCH("FA",'FA2'!$E$1:$K$1,0),0),"")&amp;IFERROR(VLOOKUP(FB2,'EFL2'!$E:$F,MATCH("EFL",'EFL2'!$E$1:$L$1,0),0),"")&amp;IFERROR(VLOOKUP(FB2,'UCL2'!$G:$H,MATCH("UCL",'UCL2'!$G$1:$N$1,0),0),"")&amp;IFERROR(VLOOKUP(FB2,'EU2'!$G:$H,MATCH("EU",'EU2'!$G$1:$N$1,0),0),"")&amp;IFERROR(VLOOKUP(FB2,'EUC2'!$G:$H,MATCH("EUC",'EUC2'!$G$1:$N$1,0),0),"")</f>
        <v>19</v>
      </c>
      <c r="FC3" s="21" t="str">
        <f>IFERROR(VLOOKUP(FC2,'FPL FIX2'!$B:$D,MATCH("GW",'FPL FIX2'!$B$1:$I$1,0),0),"")&amp;IFERROR(VLOOKUP(FC2,'FA2'!$E:$F,MATCH("FA",'FA2'!$E$1:$K$1,0),0),"")&amp;IFERROR(VLOOKUP(FC2,'EFL2'!$E:$F,MATCH("EFL",'EFL2'!$E$1:$L$1,0),0),"")&amp;IFERROR(VLOOKUP(FC2,'UCL2'!$G:$H,MATCH("UCL",'UCL2'!$G$1:$N$1,0),0),"")&amp;IFERROR(VLOOKUP(FC2,'EU2'!$G:$H,MATCH("EU",'EU2'!$G$1:$N$1,0),0),"")&amp;IFERROR(VLOOKUP(FC2,'EUC2'!$G:$H,MATCH("EUC",'EUC2'!$G$1:$N$1,0),0),"")</f>
        <v>19</v>
      </c>
      <c r="FD3" s="21" t="str">
        <f>IFERROR(VLOOKUP(FD2,'FPL FIX2'!$B:$D,MATCH("GW",'FPL FIX2'!$B$1:$I$1,0),0),"")&amp;IFERROR(VLOOKUP(FD2,'FA2'!$E:$F,MATCH("FA",'FA2'!$E$1:$K$1,0),0),"")&amp;IFERROR(VLOOKUP(FD2,'EFL2'!$E:$F,MATCH("EFL",'EFL2'!$E$1:$L$1,0),0),"")&amp;IFERROR(VLOOKUP(FD2,'UCL2'!$G:$H,MATCH("UCL",'UCL2'!$G$1:$N$1,0),0),"")&amp;IFERROR(VLOOKUP(FD2,'EU2'!$G:$H,MATCH("EU",'EU2'!$G$1:$N$1,0),0),"")&amp;IFERROR(VLOOKUP(FD2,'EUC2'!$G:$H,MATCH("EUC",'EUC2'!$G$1:$N$1,0),0),"")</f>
        <v>19</v>
      </c>
      <c r="FE3" s="21" t="str">
        <f>IFERROR(VLOOKUP(FE2,'FPL FIX2'!$B:$D,MATCH("GW",'FPL FIX2'!$B$1:$I$1,0),0),"")&amp;IFERROR(VLOOKUP(FE2,'FA2'!$E:$F,MATCH("FA",'FA2'!$E$1:$K$1,0),0),"")&amp;IFERROR(VLOOKUP(FE2,'EFL2'!$E:$F,MATCH("EFL",'EFL2'!$E$1:$L$1,0),0),"")&amp;IFERROR(VLOOKUP(FE2,'UCL2'!$G:$H,MATCH("UCL",'UCL2'!$G$1:$N$1,0),0),"")&amp;IFERROR(VLOOKUP(FE2,'EU2'!$G:$H,MATCH("EU",'EU2'!$G$1:$N$1,0),0),"")&amp;IFERROR(VLOOKUP(FE2,'EUC2'!$G:$H,MATCH("EUC",'EUC2'!$G$1:$N$1,0),0),"")</f>
        <v>FA</v>
      </c>
      <c r="FF3" s="21" t="str">
        <f>IFERROR(VLOOKUP(FF2,'FPL FIX2'!$B:$D,MATCH("GW",'FPL FIX2'!$B$1:$I$1,0),0),"")&amp;IFERROR(VLOOKUP(FF2,'FA2'!$E:$F,MATCH("FA",'FA2'!$E$1:$K$1,0),0),"")&amp;IFERROR(VLOOKUP(FF2,'EFL2'!$E:$F,MATCH("EFL",'EFL2'!$E$1:$L$1,0),0),"")&amp;IFERROR(VLOOKUP(FF2,'UCL2'!$G:$H,MATCH("UCL",'UCL2'!$G$1:$N$1,0),0),"")&amp;IFERROR(VLOOKUP(FF2,'EU2'!$G:$H,MATCH("EU",'EU2'!$G$1:$N$1,0),0),"")&amp;IFERROR(VLOOKUP(FF2,'EUC2'!$G:$H,MATCH("EUC",'EUC2'!$G$1:$N$1,0),0),"")</f>
        <v>FA</v>
      </c>
      <c r="FG3" s="21" t="str">
        <f>IFERROR(VLOOKUP(FG2,'FPL FIX2'!$B:$D,MATCH("GW",'FPL FIX2'!$B$1:$I$1,0),0),"")&amp;IFERROR(VLOOKUP(FG2,'FA2'!$E:$F,MATCH("FA",'FA2'!$E$1:$K$1,0),0),"")&amp;IFERROR(VLOOKUP(FG2,'EFL2'!$E:$F,MATCH("EFL",'EFL2'!$E$1:$L$1,0),0),"")&amp;IFERROR(VLOOKUP(FG2,'UCL2'!$G:$H,MATCH("UCL",'UCL2'!$G$1:$N$1,0),0),"")&amp;IFERROR(VLOOKUP(FG2,'EU2'!$G:$H,MATCH("EU",'EU2'!$G$1:$N$1,0),0),"")&amp;IFERROR(VLOOKUP(FG2,'EUC2'!$G:$H,MATCH("EUC",'EUC2'!$G$1:$N$1,0),0),"")</f>
        <v>FA</v>
      </c>
      <c r="FH3" s="21" t="str">
        <f>IFERROR(VLOOKUP(FH2,'FPL FIX2'!$B:$D,MATCH("GW",'FPL FIX2'!$B$1:$I$1,0),0),"")&amp;IFERROR(VLOOKUP(FH2,'FA2'!$E:$F,MATCH("FA",'FA2'!$E$1:$K$1,0),0),"")&amp;IFERROR(VLOOKUP(FH2,'EFL2'!$E:$F,MATCH("EFL",'EFL2'!$E$1:$L$1,0),0),"")&amp;IFERROR(VLOOKUP(FH2,'UCL2'!$G:$H,MATCH("UCL",'UCL2'!$G$1:$N$1,0),0),"")&amp;IFERROR(VLOOKUP(FH2,'EU2'!$G:$H,MATCH("EU",'EU2'!$G$1:$N$1,0),0),"")&amp;IFERROR(VLOOKUP(FH2,'EUC2'!$G:$H,MATCH("EUC",'EUC2'!$G$1:$N$1,0),0),"")</f>
        <v>FA</v>
      </c>
      <c r="FI3" s="21" t="str">
        <f>IFERROR(VLOOKUP(FI2,'FPL FIX2'!$B:$D,MATCH("GW",'FPL FIX2'!$B$1:$I$1,0),0),"")&amp;IFERROR(VLOOKUP(FI2,'FA2'!$E:$F,MATCH("FA",'FA2'!$E$1:$K$1,0),0),"")&amp;IFERROR(VLOOKUP(FI2,'EFL2'!$E:$F,MATCH("EFL",'EFL2'!$E$1:$L$1,0),0),"")&amp;IFERROR(VLOOKUP(FI2,'UCL2'!$G:$H,MATCH("UCL",'UCL2'!$G$1:$N$1,0),0),"")&amp;IFERROR(VLOOKUP(FI2,'EU2'!$G:$H,MATCH("EU",'EU2'!$G$1:$N$1,0),0),"")&amp;IFERROR(VLOOKUP(FI2,'EUC2'!$G:$H,MATCH("EUC",'EUC2'!$G$1:$N$1,0),0),"")</f>
        <v>EFL</v>
      </c>
      <c r="FJ3" s="21" t="str">
        <f>IFERROR(VLOOKUP(FJ2,'FPL FIX2'!$B:$D,MATCH("GW",'FPL FIX2'!$B$1:$I$1,0),0),"")&amp;IFERROR(VLOOKUP(FJ2,'FA2'!$E:$F,MATCH("FA",'FA2'!$E$1:$K$1,0),0),"")&amp;IFERROR(VLOOKUP(FJ2,'EFL2'!$E:$F,MATCH("EFL",'EFL2'!$E$1:$L$1,0),0),"")&amp;IFERROR(VLOOKUP(FJ2,'UCL2'!$G:$H,MATCH("UCL",'UCL2'!$G$1:$N$1,0),0),"")&amp;IFERROR(VLOOKUP(FJ2,'EU2'!$G:$H,MATCH("EU",'EU2'!$G$1:$N$1,0),0),"")&amp;IFERROR(VLOOKUP(FJ2,'EUC2'!$G:$H,MATCH("EUC",'EUC2'!$G$1:$N$1,0),0),"")</f>
        <v>EFL</v>
      </c>
      <c r="FK3" s="21" t="str">
        <f>IFERROR(VLOOKUP(FK2,'FPL FIX2'!$B:$D,MATCH("GW",'FPL FIX2'!$B$1:$I$1,0),0),"")&amp;IFERROR(VLOOKUP(FK2,'FA2'!$E:$F,MATCH("FA",'FA2'!$E$1:$K$1,0),0),"")&amp;IFERROR(VLOOKUP(FK2,'EFL2'!$E:$F,MATCH("EFL",'EFL2'!$E$1:$L$1,0),0),"")&amp;IFERROR(VLOOKUP(FK2,'UCL2'!$G:$H,MATCH("UCL",'UCL2'!$G$1:$N$1,0),0),"")&amp;IFERROR(VLOOKUP(FK2,'EU2'!$G:$H,MATCH("EU",'EU2'!$G$1:$N$1,0),0),"")&amp;IFERROR(VLOOKUP(FK2,'EUC2'!$G:$H,MATCH("EUC",'EUC2'!$G$1:$N$1,0),0),"")</f>
        <v>19</v>
      </c>
      <c r="FL3" s="21" t="str">
        <f>IFERROR(VLOOKUP(FL2,'FPL FIX2'!$B:$D,MATCH("GW",'FPL FIX2'!$B$1:$I$1,0),0),"")&amp;IFERROR(VLOOKUP(FL2,'FA2'!$E:$F,MATCH("FA",'FA2'!$E$1:$K$1,0),0),"")&amp;IFERROR(VLOOKUP(FL2,'EFL2'!$E:$F,MATCH("EFL",'EFL2'!$E$1:$L$1,0),0),"")&amp;IFERROR(VLOOKUP(FL2,'UCL2'!$G:$H,MATCH("UCL",'UCL2'!$G$1:$N$1,0),0),"")&amp;IFERROR(VLOOKUP(FL2,'EU2'!$G:$H,MATCH("EU",'EU2'!$G$1:$N$1,0),0),"")&amp;IFERROR(VLOOKUP(FL2,'EUC2'!$G:$H,MATCH("EUC",'EUC2'!$G$1:$N$1,0),0),"")</f>
        <v>20</v>
      </c>
      <c r="FM3" s="21" t="str">
        <f>IFERROR(VLOOKUP(FM2,'FPL FIX2'!$B:$D,MATCH("GW",'FPL FIX2'!$B$1:$I$1,0),0),"")&amp;IFERROR(VLOOKUP(FM2,'FA2'!$E:$F,MATCH("FA",'FA2'!$E$1:$K$1,0),0),"")&amp;IFERROR(VLOOKUP(FM2,'EFL2'!$E:$F,MATCH("EFL",'EFL2'!$E$1:$L$1,0),0),"")&amp;IFERROR(VLOOKUP(FM2,'UCL2'!$G:$H,MATCH("UCL",'UCL2'!$G$1:$N$1,0),0),"")&amp;IFERROR(VLOOKUP(FM2,'EU2'!$G:$H,MATCH("EU",'EU2'!$G$1:$N$1,0),0),"")&amp;IFERROR(VLOOKUP(FM2,'EUC2'!$G:$H,MATCH("EUC",'EUC2'!$G$1:$N$1,0),0),"")</f>
        <v>20</v>
      </c>
      <c r="FN3" s="21" t="str">
        <f>IFERROR(VLOOKUP(FN2,'FPL FIX2'!$B:$D,MATCH("GW",'FPL FIX2'!$B$1:$I$1,0),0),"")&amp;IFERROR(VLOOKUP(FN2,'FA2'!$E:$F,MATCH("FA",'FA2'!$E$1:$K$1,0),0),"")&amp;IFERROR(VLOOKUP(FN2,'EFL2'!$E:$F,MATCH("EFL",'EFL2'!$E$1:$L$1,0),0),"")&amp;IFERROR(VLOOKUP(FN2,'UCL2'!$G:$H,MATCH("UCL",'UCL2'!$G$1:$N$1,0),0),"")&amp;IFERROR(VLOOKUP(FN2,'EU2'!$G:$H,MATCH("EU",'EU2'!$G$1:$N$1,0),0),"")&amp;IFERROR(VLOOKUP(FN2,'EUC2'!$G:$H,MATCH("EUC",'EUC2'!$G$1:$N$1,0),0),"")</f>
        <v>20</v>
      </c>
      <c r="FO3" s="21" t="str">
        <f>IFERROR(VLOOKUP(FO2,'FPL FIX2'!$B:$D,MATCH("GW",'FPL FIX2'!$B$1:$I$1,0),0),"")&amp;IFERROR(VLOOKUP(FO2,'FA2'!$E:$F,MATCH("FA",'FA2'!$E$1:$K$1,0),0),"")&amp;IFERROR(VLOOKUP(FO2,'EFL2'!$E:$F,MATCH("EFL",'EFL2'!$E$1:$L$1,0),0),"")&amp;IFERROR(VLOOKUP(FO2,'UCL2'!$G:$H,MATCH("UCL",'UCL2'!$G$1:$N$1,0),0),"")&amp;IFERROR(VLOOKUP(FO2,'EU2'!$G:$H,MATCH("EU",'EU2'!$G$1:$N$1,0),0),"")&amp;IFERROR(VLOOKUP(FO2,'EUC2'!$G:$H,MATCH("EUC",'EUC2'!$G$1:$N$1,0),0),"")</f>
        <v/>
      </c>
      <c r="FP3" s="21" t="str">
        <f>IFERROR(VLOOKUP(FP2,'FPL FIX2'!$B:$D,MATCH("GW",'FPL FIX2'!$B$1:$I$1,0),0),"")&amp;IFERROR(VLOOKUP(FP2,'FA2'!$E:$F,MATCH("FA",'FA2'!$E$1:$K$1,0),0),"")&amp;IFERROR(VLOOKUP(FP2,'EFL2'!$E:$F,MATCH("EFL",'EFL2'!$E$1:$L$1,0),0),"")&amp;IFERROR(VLOOKUP(FP2,'UCL2'!$G:$H,MATCH("UCL",'UCL2'!$G$1:$N$1,0),0),"")&amp;IFERROR(VLOOKUP(FP2,'EU2'!$G:$H,MATCH("EU",'EU2'!$G$1:$N$1,0),0),"")&amp;IFERROR(VLOOKUP(FP2,'EUC2'!$G:$H,MATCH("EUC",'EUC2'!$G$1:$N$1,0),0),"")</f>
        <v>FA</v>
      </c>
      <c r="FQ3" s="21" t="str">
        <f>IFERROR(VLOOKUP(FQ2,'FPL FIX2'!$B:$D,MATCH("GW",'FPL FIX2'!$B$1:$I$1,0),0),"")&amp;IFERROR(VLOOKUP(FQ2,'FA2'!$E:$F,MATCH("FA",'FA2'!$E$1:$K$1,0),0),"")&amp;IFERROR(VLOOKUP(FQ2,'EFL2'!$E:$F,MATCH("EFL",'EFL2'!$E$1:$L$1,0),0),"")&amp;IFERROR(VLOOKUP(FQ2,'UCL2'!$G:$H,MATCH("UCL",'UCL2'!$G$1:$N$1,0),0),"")&amp;IFERROR(VLOOKUP(FQ2,'EU2'!$G:$H,MATCH("EU",'EU2'!$G$1:$N$1,0),0),"")&amp;IFERROR(VLOOKUP(FQ2,'EUC2'!$G:$H,MATCH("EUC",'EUC2'!$G$1:$N$1,0),0),"")</f>
        <v>20FA</v>
      </c>
      <c r="FR3" s="21" t="str">
        <f>IFERROR(VLOOKUP(FR2,'FPL FIX2'!$B:$D,MATCH("GW",'FPL FIX2'!$B$1:$I$1,0),0),"")&amp;IFERROR(VLOOKUP(FR2,'FA2'!$E:$F,MATCH("FA",'FA2'!$E$1:$K$1,0),0),"")&amp;IFERROR(VLOOKUP(FR2,'EFL2'!$E:$F,MATCH("EFL",'EFL2'!$E$1:$L$1,0),0),"")&amp;IFERROR(VLOOKUP(FR2,'UCL2'!$G:$H,MATCH("UCL",'UCL2'!$G$1:$N$1,0),0),"")&amp;IFERROR(VLOOKUP(FR2,'EU2'!$G:$H,MATCH("EU",'EU2'!$G$1:$N$1,0),0),"")&amp;IFERROR(VLOOKUP(FR2,'EUC2'!$G:$H,MATCH("EUC",'EUC2'!$G$1:$N$1,0),0),"")</f>
        <v>20</v>
      </c>
      <c r="FS3" s="21" t="str">
        <f>IFERROR(VLOOKUP(FS2,'FPL FIX2'!$B:$D,MATCH("GW",'FPL FIX2'!$B$1:$I$1,0),0),"")&amp;IFERROR(VLOOKUP(FS2,'FA2'!$E:$F,MATCH("FA",'FA2'!$E$1:$K$1,0),0),"")&amp;IFERROR(VLOOKUP(FS2,'EFL2'!$E:$F,MATCH("EFL",'EFL2'!$E$1:$L$1,0),0),"")&amp;IFERROR(VLOOKUP(FS2,'UCL2'!$G:$H,MATCH("UCL",'UCL2'!$G$1:$N$1,0),0),"")&amp;IFERROR(VLOOKUP(FS2,'EU2'!$G:$H,MATCH("EU",'EU2'!$G$1:$N$1,0),0),"")&amp;IFERROR(VLOOKUP(FS2,'EUC2'!$G:$H,MATCH("EUC",'EUC2'!$G$1:$N$1,0),0),"")</f>
        <v/>
      </c>
      <c r="FT3" s="21" t="str">
        <f>IFERROR(VLOOKUP(FT2,'FPL FIX2'!$B:$D,MATCH("GW",'FPL FIX2'!$B$1:$I$1,0),0),"")&amp;IFERROR(VLOOKUP(FT2,'FA2'!$E:$F,MATCH("FA",'FA2'!$E$1:$K$1,0),0),"")&amp;IFERROR(VLOOKUP(FT2,'EFL2'!$E:$F,MATCH("EFL",'EFL2'!$E$1:$L$1,0),0),"")&amp;IFERROR(VLOOKUP(FT2,'UCL2'!$G:$H,MATCH("UCL",'UCL2'!$G$1:$N$1,0),0),"")&amp;IFERROR(VLOOKUP(FT2,'EU2'!$G:$H,MATCH("EU",'EU2'!$G$1:$N$1,0),0),"")&amp;IFERROR(VLOOKUP(FT2,'EUC2'!$G:$H,MATCH("EUC",'EUC2'!$G$1:$N$1,0),0),"")</f>
        <v>21</v>
      </c>
      <c r="FU3" s="21" t="str">
        <f>IFERROR(VLOOKUP(FU2,'FPL FIX2'!$B:$D,MATCH("GW",'FPL FIX2'!$B$1:$I$1,0),0),"")&amp;IFERROR(VLOOKUP(FU2,'FA2'!$E:$F,MATCH("FA",'FA2'!$E$1:$K$1,0),0),"")&amp;IFERROR(VLOOKUP(FU2,'EFL2'!$E:$F,MATCH("EFL",'EFL2'!$E$1:$L$1,0),0),"")&amp;IFERROR(VLOOKUP(FU2,'UCL2'!$G:$H,MATCH("UCL",'UCL2'!$G$1:$N$1,0),0),"")&amp;IFERROR(VLOOKUP(FU2,'EU2'!$G:$H,MATCH("EU",'EU2'!$G$1:$N$1,0),0),"")&amp;IFERROR(VLOOKUP(FU2,'EUC2'!$G:$H,MATCH("EUC",'EUC2'!$G$1:$N$1,0),0),"")</f>
        <v>21</v>
      </c>
      <c r="FV3" s="21" t="str">
        <f>IFERROR(VLOOKUP(FV2,'FPL FIX2'!$B:$D,MATCH("GW",'FPL FIX2'!$B$1:$I$1,0),0),"")&amp;IFERROR(VLOOKUP(FV2,'FA2'!$E:$F,MATCH("FA",'FA2'!$E$1:$K$1,0),0),"")&amp;IFERROR(VLOOKUP(FV2,'EFL2'!$E:$F,MATCH("EFL",'EFL2'!$E$1:$L$1,0),0),"")&amp;IFERROR(VLOOKUP(FV2,'UCL2'!$G:$H,MATCH("UCL",'UCL2'!$G$1:$N$1,0),0),"")&amp;IFERROR(VLOOKUP(FV2,'EU2'!$G:$H,MATCH("EU",'EU2'!$G$1:$N$1,0),0),"")&amp;IFERROR(VLOOKUP(FV2,'EUC2'!$G:$H,MATCH("EUC",'EUC2'!$G$1:$N$1,0),0),"")</f>
        <v>21</v>
      </c>
      <c r="FW3" s="21" t="str">
        <f>IFERROR(VLOOKUP(FW2,'FPL FIX2'!$B:$D,MATCH("GW",'FPL FIX2'!$B$1:$I$1,0),0),"")&amp;IFERROR(VLOOKUP(FW2,'FA2'!$E:$F,MATCH("FA",'FA2'!$E$1:$K$1,0),0),"")&amp;IFERROR(VLOOKUP(FW2,'EFL2'!$E:$F,MATCH("EFL",'EFL2'!$E$1:$L$1,0),0),"")&amp;IFERROR(VLOOKUP(FW2,'UCL2'!$G:$H,MATCH("UCL",'UCL2'!$G$1:$N$1,0),0),"")&amp;IFERROR(VLOOKUP(FW2,'EU2'!$G:$H,MATCH("EU",'EU2'!$G$1:$N$1,0),0),"")&amp;IFERROR(VLOOKUP(FW2,'EUC2'!$G:$H,MATCH("EUC",'EUC2'!$G$1:$N$1,0),0),"")</f>
        <v>FAEFL</v>
      </c>
      <c r="FX3" s="21" t="str">
        <f>IFERROR(VLOOKUP(FX2,'FPL FIX2'!$B:$D,MATCH("GW",'FPL FIX2'!$B$1:$I$1,0),0),"")&amp;IFERROR(VLOOKUP(FX2,'FA2'!$E:$F,MATCH("FA",'FA2'!$E$1:$K$1,0),0),"")&amp;IFERROR(VLOOKUP(FX2,'EFL2'!$E:$F,MATCH("EFL",'EFL2'!$E$1:$L$1,0),0),"")&amp;IFERROR(VLOOKUP(FX2,'UCL2'!$G:$H,MATCH("UCL",'UCL2'!$G$1:$N$1,0),0),"")&amp;IFERROR(VLOOKUP(FX2,'EU2'!$G:$H,MATCH("EU",'EU2'!$G$1:$N$1,0),0),"")&amp;IFERROR(VLOOKUP(FX2,'EUC2'!$G:$H,MATCH("EUC",'EUC2'!$G$1:$N$1,0),0),"")</f>
        <v>EFL</v>
      </c>
      <c r="FY3" s="21" t="str">
        <f>IFERROR(VLOOKUP(FY2,'FPL FIX2'!$B:$D,MATCH("GW",'FPL FIX2'!$B$1:$I$1,0),0),"")&amp;IFERROR(VLOOKUP(FY2,'FA2'!$E:$F,MATCH("FA",'FA2'!$E$1:$K$1,0),0),"")&amp;IFERROR(VLOOKUP(FY2,'EFL2'!$E:$F,MATCH("EFL",'EFL2'!$E$1:$L$1,0),0),"")&amp;IFERROR(VLOOKUP(FY2,'UCL2'!$G:$H,MATCH("UCL",'UCL2'!$G$1:$N$1,0),0),"")&amp;IFERROR(VLOOKUP(FY2,'EU2'!$G:$H,MATCH("EU",'EU2'!$G$1:$N$1,0),0),"")&amp;IFERROR(VLOOKUP(FY2,'EUC2'!$G:$H,MATCH("EUC",'EUC2'!$G$1:$N$1,0),0),"")</f>
        <v/>
      </c>
      <c r="FZ3" s="21" t="str">
        <f>IFERROR(VLOOKUP(FZ2,'FPL FIX2'!$B:$D,MATCH("GW",'FPL FIX2'!$B$1:$I$1,0),0),"")&amp;IFERROR(VLOOKUP(FZ2,'FA2'!$E:$F,MATCH("FA",'FA2'!$E$1:$K$1,0),0),"")&amp;IFERROR(VLOOKUP(FZ2,'EFL2'!$E:$F,MATCH("EFL",'EFL2'!$E$1:$L$1,0),0),"")&amp;IFERROR(VLOOKUP(FZ2,'UCL2'!$G:$H,MATCH("UCL",'UCL2'!$G$1:$N$1,0),0),"")&amp;IFERROR(VLOOKUP(FZ2,'EU2'!$G:$H,MATCH("EU",'EU2'!$G$1:$N$1,0),0),"")&amp;IFERROR(VLOOKUP(FZ2,'EUC2'!$G:$H,MATCH("EUC",'EUC2'!$G$1:$N$1,0),0),"")</f>
        <v>FA</v>
      </c>
      <c r="GA3" s="21" t="str">
        <f>IFERROR(VLOOKUP(GA2,'FPL FIX2'!$B:$D,MATCH("GW",'FPL FIX2'!$B$1:$I$1,0),0),"")&amp;IFERROR(VLOOKUP(GA2,'FA2'!$E:$F,MATCH("FA",'FA2'!$E$1:$K$1,0),0),"")&amp;IFERROR(VLOOKUP(GA2,'EFL2'!$E:$F,MATCH("EFL",'EFL2'!$E$1:$L$1,0),0),"")&amp;IFERROR(VLOOKUP(GA2,'UCL2'!$G:$H,MATCH("UCL",'UCL2'!$G$1:$N$1,0),0),"")&amp;IFERROR(VLOOKUP(GA2,'EU2'!$G:$H,MATCH("EU",'EU2'!$G$1:$N$1,0),0),"")&amp;IFERROR(VLOOKUP(GA2,'EUC2'!$G:$H,MATCH("EUC",'EUC2'!$G$1:$N$1,0),0),"")</f>
        <v>FA</v>
      </c>
      <c r="GB3" s="21" t="str">
        <f>IFERROR(VLOOKUP(GB2,'FPL FIX2'!$B:$D,MATCH("GW",'FPL FIX2'!$B$1:$I$1,0),0),"")&amp;IFERROR(VLOOKUP(GB2,'FA2'!$E:$F,MATCH("FA",'FA2'!$E$1:$K$1,0),0),"")&amp;IFERROR(VLOOKUP(GB2,'EFL2'!$E:$F,MATCH("EFL",'EFL2'!$E$1:$L$1,0),0),"")&amp;IFERROR(VLOOKUP(GB2,'UCL2'!$G:$H,MATCH("UCL",'UCL2'!$G$1:$N$1,0),0),"")&amp;IFERROR(VLOOKUP(GB2,'EU2'!$G:$H,MATCH("EU",'EU2'!$G$1:$N$1,0),0),"")&amp;IFERROR(VLOOKUP(GB2,'EUC2'!$G:$H,MATCH("EUC",'EUC2'!$G$1:$N$1,0),0),"")</f>
        <v>FA</v>
      </c>
      <c r="GC3" s="21" t="str">
        <f>IFERROR(VLOOKUP(GC2,'FPL FIX2'!$B:$D,MATCH("GW",'FPL FIX2'!$B$1:$I$1,0),0),"")&amp;IFERROR(VLOOKUP(GC2,'FA2'!$E:$F,MATCH("FA",'FA2'!$E$1:$K$1,0),0),"")&amp;IFERROR(VLOOKUP(GC2,'EFL2'!$E:$F,MATCH("EFL",'EFL2'!$E$1:$L$1,0),0),"")&amp;IFERROR(VLOOKUP(GC2,'UCL2'!$G:$H,MATCH("UCL",'UCL2'!$G$1:$N$1,0),0),"")&amp;IFERROR(VLOOKUP(GC2,'EU2'!$G:$H,MATCH("EU",'EU2'!$G$1:$N$1,0),0),"")&amp;IFERROR(VLOOKUP(GC2,'EUC2'!$G:$H,MATCH("EUC",'EUC2'!$G$1:$N$1,0),0),"")</f>
        <v>FA</v>
      </c>
      <c r="GD3" s="21" t="str">
        <f>IFERROR(VLOOKUP(GD2,'FPL FIX2'!$B:$D,MATCH("GW",'FPL FIX2'!$B$1:$I$1,0),0),"")&amp;IFERROR(VLOOKUP(GD2,'FA2'!$E:$F,MATCH("FA",'FA2'!$E$1:$K$1,0),0),"")&amp;IFERROR(VLOOKUP(GD2,'EFL2'!$E:$F,MATCH("EFL",'EFL2'!$E$1:$L$1,0),0),"")&amp;IFERROR(VLOOKUP(GD2,'UCL2'!$G:$H,MATCH("UCL",'UCL2'!$G$1:$N$1,0),0),"")&amp;IFERROR(VLOOKUP(GD2,'EU2'!$G:$H,MATCH("EU",'EU2'!$G$1:$N$1,0),0),"")&amp;IFERROR(VLOOKUP(GD2,'EUC2'!$G:$H,MATCH("EUC",'EUC2'!$G$1:$N$1,0),0),"")</f>
        <v>FAEFL</v>
      </c>
      <c r="GE3" s="21" t="str">
        <f>IFERROR(VLOOKUP(GE2,'FPL FIX2'!$B:$D,MATCH("GW",'FPL FIX2'!$B$1:$I$1,0),0),"")&amp;IFERROR(VLOOKUP(GE2,'FA2'!$E:$F,MATCH("FA",'FA2'!$E$1:$K$1,0),0),"")&amp;IFERROR(VLOOKUP(GE2,'EFL2'!$E:$F,MATCH("EFL",'EFL2'!$E$1:$L$1,0),0),"")&amp;IFERROR(VLOOKUP(GE2,'UCL2'!$G:$H,MATCH("UCL",'UCL2'!$G$1:$N$1,0),0),"")&amp;IFERROR(VLOOKUP(GE2,'EU2'!$G:$H,MATCH("EU",'EU2'!$G$1:$N$1,0),0),"")&amp;IFERROR(VLOOKUP(GE2,'EUC2'!$G:$H,MATCH("EUC",'EUC2'!$G$1:$N$1,0),0),"")</f>
        <v>EFL</v>
      </c>
      <c r="GF3" s="21" t="str">
        <f>IFERROR(VLOOKUP(GF2,'FPL FIX2'!$B:$D,MATCH("GW",'FPL FIX2'!$B$1:$I$1,0),0),"")&amp;IFERROR(VLOOKUP(GF2,'FA2'!$E:$F,MATCH("FA",'FA2'!$E$1:$K$1,0),0),"")&amp;IFERROR(VLOOKUP(GF2,'EFL2'!$E:$F,MATCH("EFL",'EFL2'!$E$1:$L$1,0),0),"")&amp;IFERROR(VLOOKUP(GF2,'UCL2'!$G:$H,MATCH("UCL",'UCL2'!$G$1:$N$1,0),0),"")&amp;IFERROR(VLOOKUP(GF2,'EU2'!$G:$H,MATCH("EU",'EU2'!$G$1:$N$1,0),0),"")&amp;IFERROR(VLOOKUP(GF2,'EUC2'!$G:$H,MATCH("EUC",'EUC2'!$G$1:$N$1,0),0),"")</f>
        <v/>
      </c>
      <c r="GG3" s="21" t="str">
        <f>IFERROR(VLOOKUP(GG2,'FPL FIX2'!$B:$D,MATCH("GW",'FPL FIX2'!$B$1:$I$1,0),0),"")&amp;IFERROR(VLOOKUP(GG2,'FA2'!$E:$F,MATCH("FA",'FA2'!$E$1:$K$1,0),0),"")&amp;IFERROR(VLOOKUP(GG2,'EFL2'!$E:$F,MATCH("EFL",'EFL2'!$E$1:$L$1,0),0),"")&amp;IFERROR(VLOOKUP(GG2,'UCL2'!$G:$H,MATCH("UCL",'UCL2'!$G$1:$N$1,0),0),"")&amp;IFERROR(VLOOKUP(GG2,'EU2'!$G:$H,MATCH("EU",'EU2'!$G$1:$N$1,0),0),"")&amp;IFERROR(VLOOKUP(GG2,'EUC2'!$G:$H,MATCH("EUC",'EUC2'!$G$1:$N$1,0),0),"")</f>
        <v>22</v>
      </c>
      <c r="GH3" s="21" t="str">
        <f>IFERROR(VLOOKUP(GH2,'FPL FIX2'!$B:$D,MATCH("GW",'FPL FIX2'!$B$1:$I$1,0),0),"")&amp;IFERROR(VLOOKUP(GH2,'FA2'!$E:$F,MATCH("FA",'FA2'!$E$1:$K$1,0),0),"")&amp;IFERROR(VLOOKUP(GH2,'EFL2'!$E:$F,MATCH("EFL",'EFL2'!$E$1:$L$1,0),0),"")&amp;IFERROR(VLOOKUP(GH2,'UCL2'!$G:$H,MATCH("UCL",'UCL2'!$G$1:$N$1,0),0),"")&amp;IFERROR(VLOOKUP(GH2,'EU2'!$G:$H,MATCH("EU",'EU2'!$G$1:$N$1,0),0),"")&amp;IFERROR(VLOOKUP(GH2,'EUC2'!$G:$H,MATCH("EUC",'EUC2'!$G$1:$N$1,0),0),"")</f>
        <v>22</v>
      </c>
      <c r="GI3" s="21" t="str">
        <f>IFERROR(VLOOKUP(GI2,'FPL FIX2'!$B:$D,MATCH("GW",'FPL FIX2'!$B$1:$I$1,0),0),"")&amp;IFERROR(VLOOKUP(GI2,'FA2'!$E:$F,MATCH("FA",'FA2'!$E$1:$K$1,0),0),"")&amp;IFERROR(VLOOKUP(GI2,'EFL2'!$E:$F,MATCH("EFL",'EFL2'!$E$1:$L$1,0),0),"")&amp;IFERROR(VLOOKUP(GI2,'UCL2'!$G:$H,MATCH("UCL",'UCL2'!$G$1:$N$1,0),0),"")&amp;IFERROR(VLOOKUP(GI2,'EU2'!$G:$H,MATCH("EU",'EU2'!$G$1:$N$1,0),0),"")&amp;IFERROR(VLOOKUP(GI2,'EUC2'!$G:$H,MATCH("EUC",'EUC2'!$G$1:$N$1,0),0),"")</f>
        <v>22</v>
      </c>
      <c r="GJ3" s="21" t="str">
        <f>IFERROR(VLOOKUP(GJ2,'FPL FIX2'!$B:$D,MATCH("GW",'FPL FIX2'!$B$1:$I$1,0),0),"")&amp;IFERROR(VLOOKUP(GJ2,'FA2'!$E:$F,MATCH("FA",'FA2'!$E$1:$K$1,0),0),"")&amp;IFERROR(VLOOKUP(GJ2,'EFL2'!$E:$F,MATCH("EFL",'EFL2'!$E$1:$L$1,0),0),"")&amp;IFERROR(VLOOKUP(GJ2,'UCL2'!$G:$H,MATCH("UCL",'UCL2'!$G$1:$N$1,0),0),"")&amp;IFERROR(VLOOKUP(GJ2,'EU2'!$G:$H,MATCH("EU",'EU2'!$G$1:$N$1,0),0),"")&amp;IFERROR(VLOOKUP(GJ2,'EUC2'!$G:$H,MATCH("EUC",'EUC2'!$G$1:$N$1,0),0),"")</f>
        <v/>
      </c>
      <c r="GK3" s="21" t="str">
        <f>IFERROR(VLOOKUP(GK2,'FPL FIX2'!$B:$D,MATCH("GW",'FPL FIX2'!$B$1:$I$1,0),0),"")&amp;IFERROR(VLOOKUP(GK2,'FA2'!$E:$F,MATCH("FA",'FA2'!$E$1:$K$1,0),0),"")&amp;IFERROR(VLOOKUP(GK2,'EFL2'!$E:$F,MATCH("EFL",'EFL2'!$E$1:$L$1,0),0),"")&amp;IFERROR(VLOOKUP(GK2,'UCL2'!$G:$H,MATCH("UCL",'UCL2'!$G$1:$N$1,0),0),"")&amp;IFERROR(VLOOKUP(GK2,'EU2'!$G:$H,MATCH("EU",'EU2'!$G$1:$N$1,0),0),"")&amp;IFERROR(VLOOKUP(GK2,'EUC2'!$G:$H,MATCH("EUC",'EUC2'!$G$1:$N$1,0),0),"")</f>
        <v>FA</v>
      </c>
      <c r="GL3" s="21" t="str">
        <f>IFERROR(VLOOKUP(GL2,'FPL FIX2'!$B:$D,MATCH("GW",'FPL FIX2'!$B$1:$I$1,0),0),"")&amp;IFERROR(VLOOKUP(GL2,'FA2'!$E:$F,MATCH("FA",'FA2'!$E$1:$K$1,0),0),"")&amp;IFERROR(VLOOKUP(GL2,'EFL2'!$E:$F,MATCH("EFL",'EFL2'!$E$1:$L$1,0),0),"")&amp;IFERROR(VLOOKUP(GL2,'UCL2'!$G:$H,MATCH("UCL",'UCL2'!$G$1:$N$1,0),0),"")&amp;IFERROR(VLOOKUP(GL2,'EU2'!$G:$H,MATCH("EU",'EU2'!$G$1:$N$1,0),0),"")&amp;IFERROR(VLOOKUP(GL2,'EUC2'!$G:$H,MATCH("EUC",'EUC2'!$G$1:$N$1,0),0),"")</f>
        <v>22FA</v>
      </c>
      <c r="GM3" s="21" t="str">
        <f>IFERROR(VLOOKUP(GM2,'FPL FIX2'!$B:$D,MATCH("GW",'FPL FIX2'!$B$1:$I$1,0),0),"")&amp;IFERROR(VLOOKUP(GM2,'FA2'!$E:$F,MATCH("FA",'FA2'!$E$1:$K$1,0),0),"")&amp;IFERROR(VLOOKUP(GM2,'EFL2'!$E:$F,MATCH("EFL",'EFL2'!$E$1:$L$1,0),0),"")&amp;IFERROR(VLOOKUP(GM2,'UCL2'!$G:$H,MATCH("UCL",'UCL2'!$G$1:$N$1,0),0),"")&amp;IFERROR(VLOOKUP(GM2,'EU2'!$G:$H,MATCH("EU",'EU2'!$G$1:$N$1,0),0),"")&amp;IFERROR(VLOOKUP(GM2,'EUC2'!$G:$H,MATCH("EUC",'EUC2'!$G$1:$N$1,0),0),"")</f>
        <v/>
      </c>
      <c r="GN3" s="21" t="str">
        <f>IFERROR(VLOOKUP(GN2,'FPL FIX2'!$B:$D,MATCH("GW",'FPL FIX2'!$B$1:$I$1,0),0),"")&amp;IFERROR(VLOOKUP(GN2,'FA2'!$E:$F,MATCH("FA",'FA2'!$E$1:$K$1,0),0),"")&amp;IFERROR(VLOOKUP(GN2,'EFL2'!$E:$F,MATCH("EFL",'EFL2'!$E$1:$L$1,0),0),"")&amp;IFERROR(VLOOKUP(GN2,'UCL2'!$G:$H,MATCH("UCL",'UCL2'!$G$1:$N$1,0),0),"")&amp;IFERROR(VLOOKUP(GN2,'EU2'!$G:$H,MATCH("EU",'EU2'!$G$1:$N$1,0),0),"")&amp;IFERROR(VLOOKUP(GN2,'EUC2'!$G:$H,MATCH("EUC",'EUC2'!$G$1:$N$1,0),0),"")</f>
        <v/>
      </c>
      <c r="GO3" s="21" t="str">
        <f>IFERROR(VLOOKUP(GO2,'FPL FIX2'!$B:$D,MATCH("GW",'FPL FIX2'!$B$1:$I$1,0),0),"")&amp;IFERROR(VLOOKUP(GO2,'FA2'!$E:$F,MATCH("FA",'FA2'!$E$1:$K$1,0),0),"")&amp;IFERROR(VLOOKUP(GO2,'EFL2'!$E:$F,MATCH("EFL",'EFL2'!$E$1:$L$1,0),0),"")&amp;IFERROR(VLOOKUP(GO2,'UCL2'!$G:$H,MATCH("UCL",'UCL2'!$G$1:$N$1,0),0),"")&amp;IFERROR(VLOOKUP(GO2,'EU2'!$G:$H,MATCH("EU",'EU2'!$G$1:$N$1,0),0),"")&amp;IFERROR(VLOOKUP(GO2,'EUC2'!$G:$H,MATCH("EUC",'EUC2'!$G$1:$N$1,0),0),"")</f>
        <v>23</v>
      </c>
      <c r="GP3" s="21" t="str">
        <f>IFERROR(VLOOKUP(GP2,'FPL FIX2'!$B:$D,MATCH("GW",'FPL FIX2'!$B$1:$I$1,0),0),"")&amp;IFERROR(VLOOKUP(GP2,'FA2'!$E:$F,MATCH("FA",'FA2'!$E$1:$K$1,0),0),"")&amp;IFERROR(VLOOKUP(GP2,'EFL2'!$E:$F,MATCH("EFL",'EFL2'!$E$1:$L$1,0),0),"")&amp;IFERROR(VLOOKUP(GP2,'UCL2'!$G:$H,MATCH("UCL",'UCL2'!$G$1:$N$1,0),0),"")&amp;IFERROR(VLOOKUP(GP2,'EU2'!$G:$H,MATCH("EU",'EU2'!$G$1:$N$1,0),0),"")&amp;IFERROR(VLOOKUP(GP2,'EUC2'!$G:$H,MATCH("EUC",'EUC2'!$G$1:$N$1,0),0),"")</f>
        <v>23</v>
      </c>
      <c r="GQ3" s="21" t="str">
        <f>IFERROR(VLOOKUP(GQ2,'FPL FIX2'!$B:$D,MATCH("GW",'FPL FIX2'!$B$1:$I$1,0),0),"")&amp;IFERROR(VLOOKUP(GQ2,'FA2'!$E:$F,MATCH("FA",'FA2'!$E$1:$K$1,0),0),"")&amp;IFERROR(VLOOKUP(GQ2,'EFL2'!$E:$F,MATCH("EFL",'EFL2'!$E$1:$L$1,0),0),"")&amp;IFERROR(VLOOKUP(GQ2,'UCL2'!$G:$H,MATCH("UCL",'UCL2'!$G$1:$N$1,0),0),"")&amp;IFERROR(VLOOKUP(GQ2,'EU2'!$G:$H,MATCH("EU",'EU2'!$G$1:$N$1,0),0),"")&amp;IFERROR(VLOOKUP(GQ2,'EUC2'!$G:$H,MATCH("EUC",'EUC2'!$G$1:$N$1,0),0),"")</f>
        <v>23</v>
      </c>
      <c r="GR3" s="21" t="str">
        <f>IFERROR(VLOOKUP(GR2,'FPL FIX2'!$B:$D,MATCH("GW",'FPL FIX2'!$B$1:$I$1,0),0),"")&amp;IFERROR(VLOOKUP(GR2,'FA2'!$E:$F,MATCH("FA",'FA2'!$E$1:$K$1,0),0),"")&amp;IFERROR(VLOOKUP(GR2,'EFL2'!$E:$F,MATCH("EFL",'EFL2'!$E$1:$L$1,0),0),"")&amp;IFERROR(VLOOKUP(GR2,'UCL2'!$G:$H,MATCH("UCL",'UCL2'!$G$1:$N$1,0),0),"")&amp;IFERROR(VLOOKUP(GR2,'EU2'!$G:$H,MATCH("EU",'EU2'!$G$1:$N$1,0),0),"")&amp;IFERROR(VLOOKUP(GR2,'EUC2'!$G:$H,MATCH("EUC",'EUC2'!$G$1:$N$1,0),0),"")</f>
        <v>UCL</v>
      </c>
      <c r="GS3" s="21" t="str">
        <f>IFERROR(VLOOKUP(GS2,'FPL FIX2'!$B:$D,MATCH("GW",'FPL FIX2'!$B$1:$I$1,0),0),"")&amp;IFERROR(VLOOKUP(GS2,'FA2'!$E:$F,MATCH("FA",'FA2'!$E$1:$K$1,0),0),"")&amp;IFERROR(VLOOKUP(GS2,'EFL2'!$E:$F,MATCH("EFL",'EFL2'!$E$1:$L$1,0),0),"")&amp;IFERROR(VLOOKUP(GS2,'UCL2'!$G:$H,MATCH("UCL",'UCL2'!$G$1:$N$1,0),0),"")&amp;IFERROR(VLOOKUP(GS2,'EU2'!$G:$H,MATCH("EU",'EU2'!$G$1:$N$1,0),0),"")&amp;IFERROR(VLOOKUP(GS2,'EUC2'!$G:$H,MATCH("EUC",'EUC2'!$G$1:$N$1,0),0),"")</f>
        <v>23UCL</v>
      </c>
      <c r="GT3" s="21" t="str">
        <f>IFERROR(VLOOKUP(GT2,'FPL FIX2'!$B:$D,MATCH("GW",'FPL FIX2'!$B$1:$I$1,0),0),"")&amp;IFERROR(VLOOKUP(GT2,'FA2'!$E:$F,MATCH("FA",'FA2'!$E$1:$K$1,0),0),"")&amp;IFERROR(VLOOKUP(GT2,'EFL2'!$E:$F,MATCH("EFL",'EFL2'!$E$1:$L$1,0),0),"")&amp;IFERROR(VLOOKUP(GT2,'UCL2'!$G:$H,MATCH("UCL",'UCL2'!$G$1:$N$1,0),0),"")&amp;IFERROR(VLOOKUP(GT2,'EU2'!$G:$H,MATCH("EU",'EU2'!$G$1:$N$1,0),0),"")&amp;IFERROR(VLOOKUP(GT2,'EUC2'!$G:$H,MATCH("EUC",'EUC2'!$G$1:$N$1,0),0),"")</f>
        <v>EUEUC</v>
      </c>
      <c r="GU3" s="21" t="str">
        <f>IFERROR(VLOOKUP(GU2,'FPL FIX2'!$B:$D,MATCH("GW",'FPL FIX2'!$B$1:$I$1,0),0),"")&amp;IFERROR(VLOOKUP(GU2,'FA2'!$E:$F,MATCH("FA",'FA2'!$E$1:$K$1,0),0),"")&amp;IFERROR(VLOOKUP(GU2,'EFL2'!$E:$F,MATCH("EFL",'EFL2'!$E$1:$L$1,0),0),"")&amp;IFERROR(VLOOKUP(GU2,'UCL2'!$G:$H,MATCH("UCL",'UCL2'!$G$1:$N$1,0),0),"")&amp;IFERROR(VLOOKUP(GU2,'EU2'!$G:$H,MATCH("EU",'EU2'!$G$1:$N$1,0),0),"")&amp;IFERROR(VLOOKUP(GU2,'EUC2'!$G:$H,MATCH("EUC",'EUC2'!$G$1:$N$1,0),0),"")</f>
        <v/>
      </c>
      <c r="GV3" s="21" t="str">
        <f>IFERROR(VLOOKUP(GV2,'FPL FIX2'!$B:$D,MATCH("GW",'FPL FIX2'!$B$1:$I$1,0),0),"")&amp;IFERROR(VLOOKUP(GV2,'FA2'!$E:$F,MATCH("FA",'FA2'!$E$1:$K$1,0),0),"")&amp;IFERROR(VLOOKUP(GV2,'EFL2'!$E:$F,MATCH("EFL",'EFL2'!$E$1:$L$1,0),0),"")&amp;IFERROR(VLOOKUP(GV2,'UCL2'!$G:$H,MATCH("UCL",'UCL2'!$G$1:$N$1,0),0),"")&amp;IFERROR(VLOOKUP(GV2,'EU2'!$G:$H,MATCH("EU",'EU2'!$G$1:$N$1,0),0),"")&amp;IFERROR(VLOOKUP(GV2,'EUC2'!$G:$H,MATCH("EUC",'EUC2'!$G$1:$N$1,0),0),"")</f>
        <v>24</v>
      </c>
      <c r="GW3" s="21" t="str">
        <f>IFERROR(VLOOKUP(GW2,'FPL FIX2'!$B:$D,MATCH("GW",'FPL FIX2'!$B$1:$I$1,0),0),"")&amp;IFERROR(VLOOKUP(GW2,'FA2'!$E:$F,MATCH("FA",'FA2'!$E$1:$K$1,0),0),"")&amp;IFERROR(VLOOKUP(GW2,'EFL2'!$E:$F,MATCH("EFL",'EFL2'!$E$1:$L$1,0),0),"")&amp;IFERROR(VLOOKUP(GW2,'UCL2'!$G:$H,MATCH("UCL",'UCL2'!$G$1:$N$1,0),0),"")&amp;IFERROR(VLOOKUP(GW2,'EU2'!$G:$H,MATCH("EU",'EU2'!$G$1:$N$1,0),0),"")&amp;IFERROR(VLOOKUP(GW2,'EUC2'!$G:$H,MATCH("EUC",'EUC2'!$G$1:$N$1,0),0),"")</f>
        <v>24</v>
      </c>
      <c r="GX3" s="21" t="str">
        <f>IFERROR(VLOOKUP(GX2,'FPL FIX2'!$B:$D,MATCH("GW",'FPL FIX2'!$B$1:$I$1,0),0),"")&amp;IFERROR(VLOOKUP(GX2,'FA2'!$E:$F,MATCH("FA",'FA2'!$E$1:$K$1,0),0),"")&amp;IFERROR(VLOOKUP(GX2,'EFL2'!$E:$F,MATCH("EFL",'EFL2'!$E$1:$L$1,0),0),"")&amp;IFERROR(VLOOKUP(GX2,'UCL2'!$G:$H,MATCH("UCL",'UCL2'!$G$1:$N$1,0),0),"")&amp;IFERROR(VLOOKUP(GX2,'EU2'!$G:$H,MATCH("EU",'EU2'!$G$1:$N$1,0),0),"")&amp;IFERROR(VLOOKUP(GX2,'EUC2'!$G:$H,MATCH("EUC",'EUC2'!$G$1:$N$1,0),0),"")</f>
        <v/>
      </c>
      <c r="GY3" s="21" t="str">
        <f>IFERROR(VLOOKUP(GY2,'FPL FIX2'!$B:$D,MATCH("GW",'FPL FIX2'!$B$1:$I$1,0),0),"")&amp;IFERROR(VLOOKUP(GY2,'FA2'!$E:$F,MATCH("FA",'FA2'!$E$1:$K$1,0),0),"")&amp;IFERROR(VLOOKUP(GY2,'EFL2'!$E:$F,MATCH("EFL",'EFL2'!$E$1:$L$1,0),0),"")&amp;IFERROR(VLOOKUP(GY2,'UCL2'!$G:$H,MATCH("UCL",'UCL2'!$G$1:$N$1,0),0),"")&amp;IFERROR(VLOOKUP(GY2,'EU2'!$G:$H,MATCH("EU",'EU2'!$G$1:$N$1,0),0),"")&amp;IFERROR(VLOOKUP(GY2,'EUC2'!$G:$H,MATCH("EUC",'EUC2'!$G$1:$N$1,0),0),"")</f>
        <v>UCL</v>
      </c>
      <c r="GZ3" s="21" t="str">
        <f>IFERROR(VLOOKUP(GZ2,'FPL FIX2'!$B:$D,MATCH("GW",'FPL FIX2'!$B$1:$I$1,0),0),"")&amp;IFERROR(VLOOKUP(GZ2,'FA2'!$E:$F,MATCH("FA",'FA2'!$E$1:$K$1,0),0),"")&amp;IFERROR(VLOOKUP(GZ2,'EFL2'!$E:$F,MATCH("EFL",'EFL2'!$E$1:$L$1,0),0),"")&amp;IFERROR(VLOOKUP(GZ2,'UCL2'!$G:$H,MATCH("UCL",'UCL2'!$G$1:$N$1,0),0),"")&amp;IFERROR(VLOOKUP(GZ2,'EU2'!$G:$H,MATCH("EU",'EU2'!$G$1:$N$1,0),0),"")&amp;IFERROR(VLOOKUP(GZ2,'EUC2'!$G:$H,MATCH("EUC",'EUC2'!$G$1:$N$1,0),0),"")</f>
        <v>UCL</v>
      </c>
      <c r="HA3" s="21" t="str">
        <f>IFERROR(VLOOKUP(HA2,'FPL FIX2'!$B:$D,MATCH("GW",'FPL FIX2'!$B$1:$I$1,0),0),"")&amp;IFERROR(VLOOKUP(HA2,'FA2'!$E:$F,MATCH("FA",'FA2'!$E$1:$K$1,0),0),"")&amp;IFERROR(VLOOKUP(HA2,'EFL2'!$E:$F,MATCH("EFL",'EFL2'!$E$1:$L$1,0),0),"")&amp;IFERROR(VLOOKUP(HA2,'UCL2'!$G:$H,MATCH("UCL",'UCL2'!$G$1:$N$1,0),0),"")&amp;IFERROR(VLOOKUP(HA2,'EU2'!$G:$H,MATCH("EU",'EU2'!$G$1:$N$1,0),0),"")&amp;IFERROR(VLOOKUP(HA2,'EUC2'!$G:$H,MATCH("EUC",'EUC2'!$G$1:$N$1,0),0),"")</f>
        <v>EUEUC</v>
      </c>
      <c r="HB3" s="21" t="str">
        <f>IFERROR(VLOOKUP(HB2,'FPL FIX2'!$B:$D,MATCH("GW",'FPL FIX2'!$B$1:$I$1,0),0),"")&amp;IFERROR(VLOOKUP(HB2,'FA2'!$E:$F,MATCH("FA",'FA2'!$E$1:$K$1,0),0),"")&amp;IFERROR(VLOOKUP(HB2,'EFL2'!$E:$F,MATCH("EFL",'EFL2'!$E$1:$L$1,0),0),"")&amp;IFERROR(VLOOKUP(HB2,'UCL2'!$G:$H,MATCH("UCL",'UCL2'!$G$1:$N$1,0),0),"")&amp;IFERROR(VLOOKUP(HB2,'EU2'!$G:$H,MATCH("EU",'EU2'!$G$1:$N$1,0),0),"")&amp;IFERROR(VLOOKUP(HB2,'EUC2'!$G:$H,MATCH("EUC",'EUC2'!$G$1:$N$1,0),0),"")</f>
        <v>25</v>
      </c>
      <c r="HC3" s="21" t="str">
        <f>IFERROR(VLOOKUP(HC2,'FPL FIX2'!$B:$D,MATCH("GW",'FPL FIX2'!$B$1:$I$1,0),0),"")&amp;IFERROR(VLOOKUP(HC2,'FA2'!$E:$F,MATCH("FA",'FA2'!$E$1:$K$1,0),0),"")&amp;IFERROR(VLOOKUP(HC2,'EFL2'!$E:$F,MATCH("EFL",'EFL2'!$E$1:$L$1,0),0),"")&amp;IFERROR(VLOOKUP(HC2,'UCL2'!$G:$H,MATCH("UCL",'UCL2'!$G$1:$N$1,0),0),"")&amp;IFERROR(VLOOKUP(HC2,'EU2'!$G:$H,MATCH("EU",'EU2'!$G$1:$N$1,0),0),"")&amp;IFERROR(VLOOKUP(HC2,'EUC2'!$G:$H,MATCH("EUC",'EUC2'!$G$1:$N$1,0),0),"")</f>
        <v>25</v>
      </c>
      <c r="HD3" s="21" t="str">
        <f>IFERROR(VLOOKUP(HD2,'FPL FIX2'!$B:$D,MATCH("GW",'FPL FIX2'!$B$1:$I$1,0),0),"")&amp;IFERROR(VLOOKUP(HD2,'FA2'!$E:$F,MATCH("FA",'FA2'!$E$1:$K$1,0),0),"")&amp;IFERROR(VLOOKUP(HD2,'EFL2'!$E:$F,MATCH("EFL",'EFL2'!$E$1:$L$1,0),0),"")&amp;IFERROR(VLOOKUP(HD2,'UCL2'!$G:$H,MATCH("UCL",'UCL2'!$G$1:$N$1,0),0),"")&amp;IFERROR(VLOOKUP(HD2,'EU2'!$G:$H,MATCH("EU",'EU2'!$G$1:$N$1,0),0),"")&amp;IFERROR(VLOOKUP(HD2,'EUC2'!$G:$H,MATCH("EUC",'EUC2'!$G$1:$N$1,0),0),"")</f>
        <v>25EFL</v>
      </c>
      <c r="HE3" s="21" t="str">
        <f>IFERROR(VLOOKUP(HE2,'FPL FIX2'!$B:$D,MATCH("GW",'FPL FIX2'!$B$1:$I$1,0),0),"")&amp;IFERROR(VLOOKUP(HE2,'FA2'!$E:$F,MATCH("FA",'FA2'!$E$1:$K$1,0),0),"")&amp;IFERROR(VLOOKUP(HE2,'EFL2'!$E:$F,MATCH("EFL",'EFL2'!$E$1:$L$1,0),0),"")&amp;IFERROR(VLOOKUP(HE2,'UCL2'!$G:$H,MATCH("UCL",'UCL2'!$G$1:$N$1,0),0),"")&amp;IFERROR(VLOOKUP(HE2,'EU2'!$G:$H,MATCH("EU",'EU2'!$G$1:$N$1,0),0),"")&amp;IFERROR(VLOOKUP(HE2,'EUC2'!$G:$H,MATCH("EUC",'EUC2'!$G$1:$N$1,0),0),"")</f>
        <v/>
      </c>
      <c r="HF3" s="21" t="str">
        <f>IFERROR(VLOOKUP(HF2,'FPL FIX2'!$B:$D,MATCH("GW",'FPL FIX2'!$B$1:$I$1,0),0),"")&amp;IFERROR(VLOOKUP(HF2,'FA2'!$E:$F,MATCH("FA",'FA2'!$E$1:$K$1,0),0),"")&amp;IFERROR(VLOOKUP(HF2,'EFL2'!$E:$F,MATCH("EFL",'EFL2'!$E$1:$L$1,0),0),"")&amp;IFERROR(VLOOKUP(HF2,'UCL2'!$G:$H,MATCH("UCL",'UCL2'!$G$1:$N$1,0),0),"")&amp;IFERROR(VLOOKUP(HF2,'EU2'!$G:$H,MATCH("EU",'EU2'!$G$1:$N$1,0),0),"")&amp;IFERROR(VLOOKUP(HF2,'EUC2'!$G:$H,MATCH("EUC",'EUC2'!$G$1:$N$1,0),0),"")</f>
        <v>FA</v>
      </c>
      <c r="HG3" s="21" t="str">
        <f>IFERROR(VLOOKUP(HG2,'FPL FIX2'!$B:$D,MATCH("GW",'FPL FIX2'!$B$1:$I$1,0),0),"")&amp;IFERROR(VLOOKUP(HG2,'FA2'!$E:$F,MATCH("FA",'FA2'!$E$1:$K$1,0),0),"")&amp;IFERROR(VLOOKUP(HG2,'EFL2'!$E:$F,MATCH("EFL",'EFL2'!$E$1:$L$1,0),0),"")&amp;IFERROR(VLOOKUP(HG2,'UCL2'!$G:$H,MATCH("UCL",'UCL2'!$G$1:$N$1,0),0),"")&amp;IFERROR(VLOOKUP(HG2,'EU2'!$G:$H,MATCH("EU",'EU2'!$G$1:$N$1,0),0),"")&amp;IFERROR(VLOOKUP(HG2,'EUC2'!$G:$H,MATCH("EUC",'EUC2'!$G$1:$N$1,0),0),"")</f>
        <v>25FA</v>
      </c>
      <c r="HH3" s="21" t="str">
        <f>IFERROR(VLOOKUP(HH2,'FPL FIX2'!$B:$D,MATCH("GW",'FPL FIX2'!$B$1:$I$1,0),0),"")&amp;IFERROR(VLOOKUP(HH2,'FA2'!$E:$F,MATCH("FA",'FA2'!$E$1:$K$1,0),0),"")&amp;IFERROR(VLOOKUP(HH2,'EFL2'!$E:$F,MATCH("EFL",'EFL2'!$E$1:$L$1,0),0),"")&amp;IFERROR(VLOOKUP(HH2,'UCL2'!$G:$H,MATCH("UCL",'UCL2'!$G$1:$N$1,0),0),"")&amp;IFERROR(VLOOKUP(HH2,'EU2'!$G:$H,MATCH("EU",'EU2'!$G$1:$N$1,0),0),"")&amp;IFERROR(VLOOKUP(HH2,'EUC2'!$G:$H,MATCH("EUC",'EUC2'!$G$1:$N$1,0),0),"")</f>
        <v/>
      </c>
      <c r="HI3" s="21" t="str">
        <f>IFERROR(VLOOKUP(HI2,'FPL FIX2'!$B:$D,MATCH("GW",'FPL FIX2'!$B$1:$I$1,0),0),"")&amp;IFERROR(VLOOKUP(HI2,'FA2'!$E:$F,MATCH("FA",'FA2'!$E$1:$K$1,0),0),"")&amp;IFERROR(VLOOKUP(HI2,'EFL2'!$E:$F,MATCH("EFL",'EFL2'!$E$1:$L$1,0),0),"")&amp;IFERROR(VLOOKUP(HI2,'UCL2'!$G:$H,MATCH("UCL",'UCL2'!$G$1:$N$1,0),0),"")&amp;IFERROR(VLOOKUP(HI2,'EU2'!$G:$H,MATCH("EU",'EU2'!$G$1:$N$1,0),0),"")&amp;IFERROR(VLOOKUP(HI2,'EUC2'!$G:$H,MATCH("EUC",'EUC2'!$G$1:$N$1,0),0),"")</f>
        <v/>
      </c>
      <c r="HJ3" s="21" t="str">
        <f>IFERROR(VLOOKUP(HJ2,'FPL FIX2'!$B:$D,MATCH("GW",'FPL FIX2'!$B$1:$I$1,0),0),"")&amp;IFERROR(VLOOKUP(HJ2,'FA2'!$E:$F,MATCH("FA",'FA2'!$E$1:$K$1,0),0),"")&amp;IFERROR(VLOOKUP(HJ2,'EFL2'!$E:$F,MATCH("EFL",'EFL2'!$E$1:$L$1,0),0),"")&amp;IFERROR(VLOOKUP(HJ2,'UCL2'!$G:$H,MATCH("UCL",'UCL2'!$G$1:$N$1,0),0),"")&amp;IFERROR(VLOOKUP(HJ2,'EU2'!$G:$H,MATCH("EU",'EU2'!$G$1:$N$1,0),0),"")&amp;IFERROR(VLOOKUP(HJ2,'EUC2'!$G:$H,MATCH("EUC",'EUC2'!$G$1:$N$1,0),0),"")</f>
        <v>26</v>
      </c>
      <c r="HK3" s="21" t="str">
        <f>IFERROR(VLOOKUP(HK2,'FPL FIX2'!$B:$D,MATCH("GW",'FPL FIX2'!$B$1:$I$1,0),0),"")&amp;IFERROR(VLOOKUP(HK2,'FA2'!$E:$F,MATCH("FA",'FA2'!$E$1:$K$1,0),0),"")&amp;IFERROR(VLOOKUP(HK2,'EFL2'!$E:$F,MATCH("EFL",'EFL2'!$E$1:$L$1,0),0),"")&amp;IFERROR(VLOOKUP(HK2,'UCL2'!$G:$H,MATCH("UCL",'UCL2'!$G$1:$N$1,0),0),"")&amp;IFERROR(VLOOKUP(HK2,'EU2'!$G:$H,MATCH("EU",'EU2'!$G$1:$N$1,0),0),"")&amp;IFERROR(VLOOKUP(HK2,'EUC2'!$G:$H,MATCH("EUC",'EUC2'!$G$1:$N$1,0),0),"")</f>
        <v>26</v>
      </c>
      <c r="HL3" s="21" t="str">
        <f>IFERROR(VLOOKUP(HL2,'FPL FIX2'!$B:$D,MATCH("GW",'FPL FIX2'!$B$1:$I$1,0),0),"")&amp;IFERROR(VLOOKUP(HL2,'FA2'!$E:$F,MATCH("FA",'FA2'!$E$1:$K$1,0),0),"")&amp;IFERROR(VLOOKUP(HL2,'EFL2'!$E:$F,MATCH("EFL",'EFL2'!$E$1:$L$1,0),0),"")&amp;IFERROR(VLOOKUP(HL2,'UCL2'!$G:$H,MATCH("UCL",'UCL2'!$G$1:$N$1,0),0),"")&amp;IFERROR(VLOOKUP(HL2,'EU2'!$G:$H,MATCH("EU",'EU2'!$G$1:$N$1,0),0),"")&amp;IFERROR(VLOOKUP(HL2,'EUC2'!$G:$H,MATCH("EUC",'EUC2'!$G$1:$N$1,0),0),"")</f>
        <v>26</v>
      </c>
      <c r="HM3" s="21" t="str">
        <f>IFERROR(VLOOKUP(HM2,'FPL FIX2'!$B:$D,MATCH("GW",'FPL FIX2'!$B$1:$I$1,0),0),"")&amp;IFERROR(VLOOKUP(HM2,'FA2'!$E:$F,MATCH("FA",'FA2'!$E$1:$K$1,0),0),"")&amp;IFERROR(VLOOKUP(HM2,'EFL2'!$E:$F,MATCH("EFL",'EFL2'!$E$1:$L$1,0),0),"")&amp;IFERROR(VLOOKUP(HM2,'UCL2'!$G:$H,MATCH("UCL",'UCL2'!$G$1:$N$1,0),0),"")&amp;IFERROR(VLOOKUP(HM2,'EU2'!$G:$H,MATCH("EU",'EU2'!$G$1:$N$1,0),0),"")&amp;IFERROR(VLOOKUP(HM2,'EUC2'!$G:$H,MATCH("EUC",'EUC2'!$G$1:$N$1,0),0),"")</f>
        <v>UCLEUEUC</v>
      </c>
      <c r="HN3" s="21" t="str">
        <f>IFERROR(VLOOKUP(HN2,'FPL FIX2'!$B:$D,MATCH("GW",'FPL FIX2'!$B$1:$I$1,0),0),"")&amp;IFERROR(VLOOKUP(HN2,'FA2'!$E:$F,MATCH("FA",'FA2'!$E$1:$K$1,0),0),"")&amp;IFERROR(VLOOKUP(HN2,'EFL2'!$E:$F,MATCH("EFL",'EFL2'!$E$1:$L$1,0),0),"")&amp;IFERROR(VLOOKUP(HN2,'UCL2'!$G:$H,MATCH("UCL",'UCL2'!$G$1:$N$1,0),0),"")&amp;IFERROR(VLOOKUP(HN2,'EU2'!$G:$H,MATCH("EU",'EU2'!$G$1:$N$1,0),0),"")&amp;IFERROR(VLOOKUP(HN2,'EUC2'!$G:$H,MATCH("EUC",'EUC2'!$G$1:$N$1,0),0),"")</f>
        <v>UCL</v>
      </c>
      <c r="HO3" s="21" t="str">
        <f>IFERROR(VLOOKUP(HO2,'FPL FIX2'!$B:$D,MATCH("GW",'FPL FIX2'!$B$1:$I$1,0),0),"")&amp;IFERROR(VLOOKUP(HO2,'FA2'!$E:$F,MATCH("FA",'FA2'!$E$1:$K$1,0),0),"")&amp;IFERROR(VLOOKUP(HO2,'EFL2'!$E:$F,MATCH("EFL",'EFL2'!$E$1:$L$1,0),0),"")&amp;IFERROR(VLOOKUP(HO2,'UCL2'!$G:$H,MATCH("UCL",'UCL2'!$G$1:$N$1,0),0),"")&amp;IFERROR(VLOOKUP(HO2,'EU2'!$G:$H,MATCH("EU",'EU2'!$G$1:$N$1,0),0),"")&amp;IFERROR(VLOOKUP(HO2,'EUC2'!$G:$H,MATCH("EUC",'EUC2'!$G$1:$N$1,0),0),"")</f>
        <v>EUEUC</v>
      </c>
      <c r="HP3" s="21" t="str">
        <f>IFERROR(VLOOKUP(HP2,'FPL FIX2'!$B:$D,MATCH("GW",'FPL FIX2'!$B$1:$I$1,0),0),"")&amp;IFERROR(VLOOKUP(HP2,'FA2'!$E:$F,MATCH("FA",'FA2'!$E$1:$K$1,0),0),"")&amp;IFERROR(VLOOKUP(HP2,'EFL2'!$E:$F,MATCH("EFL",'EFL2'!$E$1:$L$1,0),0),"")&amp;IFERROR(VLOOKUP(HP2,'UCL2'!$G:$H,MATCH("UCL",'UCL2'!$G$1:$N$1,0),0),"")&amp;IFERROR(VLOOKUP(HP2,'EU2'!$G:$H,MATCH("EU",'EU2'!$G$1:$N$1,0),0),"")&amp;IFERROR(VLOOKUP(HP2,'EUC2'!$G:$H,MATCH("EUC",'EUC2'!$G$1:$N$1,0),0),"")</f>
        <v/>
      </c>
      <c r="HQ3" s="21" t="str">
        <f>IFERROR(VLOOKUP(HQ2,'FPL FIX2'!$B:$D,MATCH("GW",'FPL FIX2'!$B$1:$I$1,0),0),"")&amp;IFERROR(VLOOKUP(HQ2,'FA2'!$E:$F,MATCH("FA",'FA2'!$E$1:$K$1,0),0),"")&amp;IFERROR(VLOOKUP(HQ2,'EFL2'!$E:$F,MATCH("EFL",'EFL2'!$E$1:$L$1,0),0),"")&amp;IFERROR(VLOOKUP(HQ2,'UCL2'!$G:$H,MATCH("UCL",'UCL2'!$G$1:$N$1,0),0),"")&amp;IFERROR(VLOOKUP(HQ2,'EU2'!$G:$H,MATCH("EU",'EU2'!$G$1:$N$1,0),0),"")&amp;IFERROR(VLOOKUP(HQ2,'EUC2'!$G:$H,MATCH("EUC",'EUC2'!$G$1:$N$1,0),0),"")</f>
        <v>27</v>
      </c>
      <c r="HR3" s="21" t="str">
        <f>IFERROR(VLOOKUP(HR2,'FPL FIX2'!$B:$D,MATCH("GW",'FPL FIX2'!$B$1:$I$1,0),0),"")&amp;IFERROR(VLOOKUP(HR2,'FA2'!$E:$F,MATCH("FA",'FA2'!$E$1:$K$1,0),0),"")&amp;IFERROR(VLOOKUP(HR2,'EFL2'!$E:$F,MATCH("EFL",'EFL2'!$E$1:$L$1,0),0),"")&amp;IFERROR(VLOOKUP(HR2,'UCL2'!$G:$H,MATCH("UCL",'UCL2'!$G$1:$N$1,0),0),"")&amp;IFERROR(VLOOKUP(HR2,'EU2'!$G:$H,MATCH("EU",'EU2'!$G$1:$N$1,0),0),"")&amp;IFERROR(VLOOKUP(HR2,'EUC2'!$G:$H,MATCH("EUC",'EUC2'!$G$1:$N$1,0),0),"")</f>
        <v>27</v>
      </c>
      <c r="HS3" s="21" t="str">
        <f>IFERROR(VLOOKUP(HS2,'FPL FIX2'!$B:$D,MATCH("GW",'FPL FIX2'!$B$1:$I$1,0),0),"")&amp;IFERROR(VLOOKUP(HS2,'FA2'!$E:$F,MATCH("FA",'FA2'!$E$1:$K$1,0),0),"")&amp;IFERROR(VLOOKUP(HS2,'EFL2'!$E:$F,MATCH("EFL",'EFL2'!$E$1:$L$1,0),0),"")&amp;IFERROR(VLOOKUP(HS2,'UCL2'!$G:$H,MATCH("UCL",'UCL2'!$G$1:$N$1,0),0),"")&amp;IFERROR(VLOOKUP(HS2,'EU2'!$G:$H,MATCH("EU",'EU2'!$G$1:$N$1,0),0),"")&amp;IFERROR(VLOOKUP(HS2,'EUC2'!$G:$H,MATCH("EUC",'EUC2'!$G$1:$N$1,0),0),"")</f>
        <v/>
      </c>
      <c r="HT3" s="21" t="str">
        <f>IFERROR(VLOOKUP(HT2,'FPL FIX2'!$B:$D,MATCH("GW",'FPL FIX2'!$B$1:$I$1,0),0),"")&amp;IFERROR(VLOOKUP(HT2,'FA2'!$E:$F,MATCH("FA",'FA2'!$E$1:$K$1,0),0),"")&amp;IFERROR(VLOOKUP(HT2,'EFL2'!$E:$F,MATCH("EFL",'EFL2'!$E$1:$L$1,0),0),"")&amp;IFERROR(VLOOKUP(HT2,'UCL2'!$G:$H,MATCH("UCL",'UCL2'!$G$1:$N$1,0),0),"")&amp;IFERROR(VLOOKUP(HT2,'EU2'!$G:$H,MATCH("EU",'EU2'!$G$1:$N$1,0),0),"")&amp;IFERROR(VLOOKUP(HT2,'EUC2'!$G:$H,MATCH("EUC",'EUC2'!$G$1:$N$1,0),0),"")</f>
        <v>UCLEUEUC</v>
      </c>
      <c r="HU3" s="21" t="str">
        <f>IFERROR(VLOOKUP(HU2,'FPL FIX2'!$B:$D,MATCH("GW",'FPL FIX2'!$B$1:$I$1,0),0),"")&amp;IFERROR(VLOOKUP(HU2,'FA2'!$E:$F,MATCH("FA",'FA2'!$E$1:$K$1,0),0),"")&amp;IFERROR(VLOOKUP(HU2,'EFL2'!$E:$F,MATCH("EFL",'EFL2'!$E$1:$L$1,0),0),"")&amp;IFERROR(VLOOKUP(HU2,'UCL2'!$G:$H,MATCH("UCL",'UCL2'!$G$1:$N$1,0),0),"")&amp;IFERROR(VLOOKUP(HU2,'EU2'!$G:$H,MATCH("EU",'EU2'!$G$1:$N$1,0),0),"")&amp;IFERROR(VLOOKUP(HU2,'EUC2'!$G:$H,MATCH("EUC",'EUC2'!$G$1:$N$1,0),0),"")</f>
        <v>27UCLEUC</v>
      </c>
      <c r="HV3" s="21" t="str">
        <f>IFERROR(VLOOKUP(HV2,'FPL FIX2'!$B:$D,MATCH("GW",'FPL FIX2'!$B$1:$I$1,0),0),"")&amp;IFERROR(VLOOKUP(HV2,'FA2'!$E:$F,MATCH("FA",'FA2'!$E$1:$K$1,0),0),"")&amp;IFERROR(VLOOKUP(HV2,'EFL2'!$E:$F,MATCH("EFL",'EFL2'!$E$1:$L$1,0),0),"")&amp;IFERROR(VLOOKUP(HV2,'UCL2'!$G:$H,MATCH("UCL",'UCL2'!$G$1:$N$1,0),0),"")&amp;IFERROR(VLOOKUP(HV2,'EU2'!$G:$H,MATCH("EU",'EU2'!$G$1:$N$1,0),0),"")&amp;IFERROR(VLOOKUP(HV2,'EUC2'!$G:$H,MATCH("EUC",'EUC2'!$G$1:$N$1,0),0),"")</f>
        <v>EUEUC</v>
      </c>
      <c r="HW3" s="21" t="str">
        <f>IFERROR(VLOOKUP(HW2,'FPL FIX2'!$B:$D,MATCH("GW",'FPL FIX2'!$B$1:$I$1,0),0),"")&amp;IFERROR(VLOOKUP(HW2,'FA2'!$E:$F,MATCH("FA",'FA2'!$E$1:$K$1,0),0),"")&amp;IFERROR(VLOOKUP(HW2,'EFL2'!$E:$F,MATCH("EFL",'EFL2'!$E$1:$L$1,0),0),"")&amp;IFERROR(VLOOKUP(HW2,'UCL2'!$G:$H,MATCH("UCL",'UCL2'!$G$1:$N$1,0),0),"")&amp;IFERROR(VLOOKUP(HW2,'EU2'!$G:$H,MATCH("EU",'EU2'!$G$1:$N$1,0),0),"")&amp;IFERROR(VLOOKUP(HW2,'EUC2'!$G:$H,MATCH("EUC",'EUC2'!$G$1:$N$1,0),0),"")</f>
        <v>28</v>
      </c>
      <c r="HX3" s="21" t="str">
        <f>IFERROR(VLOOKUP(HX2,'FPL FIX2'!$B:$D,MATCH("GW",'FPL FIX2'!$B$1:$I$1,0),0),"")&amp;IFERROR(VLOOKUP(HX2,'FA2'!$E:$F,MATCH("FA",'FA2'!$E$1:$K$1,0),0),"")&amp;IFERROR(VLOOKUP(HX2,'EFL2'!$E:$F,MATCH("EFL",'EFL2'!$E$1:$L$1,0),0),"")&amp;IFERROR(VLOOKUP(HX2,'UCL2'!$G:$H,MATCH("UCL",'UCL2'!$G$1:$N$1,0),0),"")&amp;IFERROR(VLOOKUP(HX2,'EU2'!$G:$H,MATCH("EU",'EU2'!$G$1:$N$1,0),0),"")&amp;IFERROR(VLOOKUP(HX2,'EUC2'!$G:$H,MATCH("EUC",'EUC2'!$G$1:$N$1,0),0),"")</f>
        <v>28FA</v>
      </c>
      <c r="HY3" s="21" t="str">
        <f>IFERROR(VLOOKUP(HY2,'FPL FIX2'!$B:$D,MATCH("GW",'FPL FIX2'!$B$1:$I$1,0),0),"")&amp;IFERROR(VLOOKUP(HY2,'FA2'!$E:$F,MATCH("FA",'FA2'!$E$1:$K$1,0),0),"")&amp;IFERROR(VLOOKUP(HY2,'EFL2'!$E:$F,MATCH("EFL",'EFL2'!$E$1:$L$1,0),0),"")&amp;IFERROR(VLOOKUP(HY2,'UCL2'!$G:$H,MATCH("UCL",'UCL2'!$G$1:$N$1,0),0),"")&amp;IFERROR(VLOOKUP(HY2,'EU2'!$G:$H,MATCH("EU",'EU2'!$G$1:$N$1,0),0),"")&amp;IFERROR(VLOOKUP(HY2,'EUC2'!$G:$H,MATCH("EUC",'EUC2'!$G$1:$N$1,0),0),"")</f>
        <v>28FA</v>
      </c>
      <c r="HZ3" s="21" t="s">
        <v>1066</v>
      </c>
      <c r="IA3" s="21" t="s">
        <v>1066</v>
      </c>
      <c r="IB3" s="21" t="s">
        <v>1066</v>
      </c>
      <c r="IC3" s="21" t="s">
        <v>1066</v>
      </c>
      <c r="ID3" s="21" t="s">
        <v>1066</v>
      </c>
      <c r="IE3" s="21" t="s">
        <v>1066</v>
      </c>
      <c r="IF3" s="21" t="s">
        <v>1066</v>
      </c>
      <c r="IG3" s="21" t="s">
        <v>1066</v>
      </c>
      <c r="IH3" s="21" t="s">
        <v>1066</v>
      </c>
      <c r="II3" s="21" t="s">
        <v>1066</v>
      </c>
      <c r="IJ3" s="21" t="s">
        <v>1066</v>
      </c>
      <c r="IK3" s="21" t="s">
        <v>1066</v>
      </c>
      <c r="IL3" s="21" t="str">
        <f>IFERROR(VLOOKUP(IL2,'FPL FIX2'!$B:$D,MATCH("GW",'FPL FIX2'!$B$1:$I$1,0),0),"")&amp;IFERROR(VLOOKUP(IL2,'FA2'!$E:$F,MATCH("FA",'FA2'!$E$1:$K$1,0),0),"")&amp;IFERROR(VLOOKUP(IL2,'EFL2'!$E:$F,MATCH("EFL",'EFL2'!$E$1:$L$1,0),0),"")&amp;IFERROR(VLOOKUP(IL2,'UCL2'!$G:$H,MATCH("UCL",'UCL2'!$G$1:$N$1,0),0),"")&amp;IFERROR(VLOOKUP(IL2,'EU2'!$G:$H,MATCH("EU",'EU2'!$G$1:$N$1,0),0),"")&amp;IFERROR(VLOOKUP(IL2,'EUC2'!$G:$H,MATCH("EUC",'EUC2'!$G$1:$N$1,0),0),"")</f>
        <v>29</v>
      </c>
      <c r="IM3" s="21" t="str">
        <f>IFERROR(VLOOKUP(IM2,'FPL FIX2'!$B:$D,MATCH("GW",'FPL FIX2'!$B$1:$I$1,0),0),"")&amp;IFERROR(VLOOKUP(IM2,'FA2'!$E:$F,MATCH("FA",'FA2'!$E$1:$K$1,0),0),"")&amp;IFERROR(VLOOKUP(IM2,'EFL2'!$E:$F,MATCH("EFL",'EFL2'!$E$1:$L$1,0),0),"")&amp;IFERROR(VLOOKUP(IM2,'UCL2'!$G:$H,MATCH("UCL",'UCL2'!$G$1:$N$1,0),0),"")&amp;IFERROR(VLOOKUP(IM2,'EU2'!$G:$H,MATCH("EU",'EU2'!$G$1:$N$1,0),0),"")&amp;IFERROR(VLOOKUP(IM2,'EUC2'!$G:$H,MATCH("EUC",'EUC2'!$G$1:$N$1,0),0),"")</f>
        <v>29</v>
      </c>
      <c r="IN3" s="21" t="str">
        <f>IFERROR(VLOOKUP(IN2,'FPL FIX2'!$B:$D,MATCH("GW",'FPL FIX2'!$B$1:$I$1,0),0),"")&amp;IFERROR(VLOOKUP(IN2,'FA2'!$E:$F,MATCH("FA",'FA2'!$E$1:$K$1,0),0),"")&amp;IFERROR(VLOOKUP(IN2,'EFL2'!$E:$F,MATCH("EFL",'EFL2'!$E$1:$L$1,0),0),"")&amp;IFERROR(VLOOKUP(IN2,'UCL2'!$G:$H,MATCH("UCL",'UCL2'!$G$1:$N$1,0),0),"")&amp;IFERROR(VLOOKUP(IN2,'EU2'!$G:$H,MATCH("EU",'EU2'!$G$1:$N$1,0),0),"")&amp;IFERROR(VLOOKUP(IN2,'EUC2'!$G:$H,MATCH("EUC",'EUC2'!$G$1:$N$1,0),0),"")</f>
        <v>29</v>
      </c>
      <c r="IO3" s="21" t="str">
        <f>IFERROR(VLOOKUP(IO2,'FPL FIX2'!$B:$D,MATCH("GW",'FPL FIX2'!$B$1:$I$1,0),0),"")&amp;IFERROR(VLOOKUP(IO2,'FA2'!$E:$F,MATCH("FA",'FA2'!$E$1:$K$1,0),0),"")&amp;IFERROR(VLOOKUP(IO2,'EFL2'!$E:$F,MATCH("EFL",'EFL2'!$E$1:$L$1,0),0),"")&amp;IFERROR(VLOOKUP(IO2,'UCL2'!$G:$H,MATCH("UCL",'UCL2'!$G$1:$N$1,0),0),"")&amp;IFERROR(VLOOKUP(IO2,'EU2'!$G:$H,MATCH("EU",'EU2'!$G$1:$N$1,0),0),"")&amp;IFERROR(VLOOKUP(IO2,'EUC2'!$G:$H,MATCH("EUC",'EUC2'!$G$1:$N$1,0),0),"")</f>
        <v>29</v>
      </c>
      <c r="IP3" s="21" t="str">
        <f>IFERROR(VLOOKUP(IP2,'FPL FIX2'!$B:$D,MATCH("GW",'FPL FIX2'!$B$1:$I$1,0),0),"")&amp;IFERROR(VLOOKUP(IP2,'FA2'!$E:$F,MATCH("FA",'FA2'!$E$1:$K$1,0),0),"")&amp;IFERROR(VLOOKUP(IP2,'EFL2'!$E:$F,MATCH("EFL",'EFL2'!$E$1:$L$1,0),0),"")&amp;IFERROR(VLOOKUP(IP2,'UCL2'!$G:$H,MATCH("UCL",'UCL2'!$G$1:$N$1,0),0),"")&amp;IFERROR(VLOOKUP(IP2,'EU2'!$G:$H,MATCH("EU",'EU2'!$G$1:$N$1,0),0),"")&amp;IFERROR(VLOOKUP(IP2,'EUC2'!$G:$H,MATCH("EUC",'EUC2'!$G$1:$N$1,0),0),"")</f>
        <v>29</v>
      </c>
      <c r="IQ3" s="21" t="str">
        <f>IFERROR(VLOOKUP(IQ2,'FPL FIX2'!$B:$D,MATCH("GW",'FPL FIX2'!$B$1:$I$1,0),0),"")&amp;IFERROR(VLOOKUP(IQ2,'FA2'!$E:$F,MATCH("FA",'FA2'!$E$1:$K$1,0),0),"")&amp;IFERROR(VLOOKUP(IQ2,'EFL2'!$E:$F,MATCH("EFL",'EFL2'!$E$1:$L$1,0),0),"")&amp;IFERROR(VLOOKUP(IQ2,'UCL2'!$G:$H,MATCH("UCL",'UCL2'!$G$1:$N$1,0),0),"")&amp;IFERROR(VLOOKUP(IQ2,'EU2'!$G:$H,MATCH("EU",'EU2'!$G$1:$N$1,0),0),"")&amp;IFERROR(VLOOKUP(IQ2,'EUC2'!$G:$H,MATCH("EUC",'EUC2'!$G$1:$N$1,0),0),"")</f>
        <v/>
      </c>
      <c r="IR3" s="21" t="str">
        <f>IFERROR(VLOOKUP(IR2,'FPL FIX2'!$B:$D,MATCH("GW",'FPL FIX2'!$B$1:$I$1,0),0),"")&amp;IFERROR(VLOOKUP(IR2,'FA2'!$E:$F,MATCH("FA",'FA2'!$E$1:$K$1,0),0),"")&amp;IFERROR(VLOOKUP(IR2,'EFL2'!$E:$F,MATCH("EFL",'EFL2'!$E$1:$L$1,0),0),"")&amp;IFERROR(VLOOKUP(IR2,'UCL2'!$G:$H,MATCH("UCL",'UCL2'!$G$1:$N$1,0),0),"")&amp;IFERROR(VLOOKUP(IR2,'EU2'!$G:$H,MATCH("EU",'EU2'!$G$1:$N$1,0),0),"")&amp;IFERROR(VLOOKUP(IR2,'EUC2'!$G:$H,MATCH("EUC",'EUC2'!$G$1:$N$1,0),0),"")</f>
        <v/>
      </c>
      <c r="IS3" s="21" t="str">
        <f>IFERROR(VLOOKUP(IS2,'FPL FIX2'!$B:$D,MATCH("GW",'FPL FIX2'!$B$1:$I$1,0),0),"")&amp;IFERROR(VLOOKUP(IS2,'FA2'!$E:$F,MATCH("FA",'FA2'!$E$1:$K$1,0),0),"")&amp;IFERROR(VLOOKUP(IS2,'EFL2'!$E:$F,MATCH("EFL",'EFL2'!$E$1:$L$1,0),0),"")&amp;IFERROR(VLOOKUP(IS2,'UCL2'!$G:$H,MATCH("UCL",'UCL2'!$G$1:$N$1,0),0),"")&amp;IFERROR(VLOOKUP(IS2,'EU2'!$G:$H,MATCH("EU",'EU2'!$G$1:$N$1,0),0),"")&amp;IFERROR(VLOOKUP(IS2,'EUC2'!$G:$H,MATCH("EUC",'EUC2'!$G$1:$N$1,0),0),"")</f>
        <v>30</v>
      </c>
      <c r="IT3" s="21" t="str">
        <f>IFERROR(VLOOKUP(IT2,'FPL FIX2'!$B:$D,MATCH("GW",'FPL FIX2'!$B$1:$I$1,0),0),"")&amp;IFERROR(VLOOKUP(IT2,'FA2'!$E:$F,MATCH("FA",'FA2'!$E$1:$K$1,0),0),"")&amp;IFERROR(VLOOKUP(IT2,'EFL2'!$E:$F,MATCH("EFL",'EFL2'!$E$1:$L$1,0),0),"")&amp;IFERROR(VLOOKUP(IT2,'UCL2'!$G:$H,MATCH("UCL",'UCL2'!$G$1:$N$1,0),0),"")&amp;IFERROR(VLOOKUP(IT2,'EU2'!$G:$H,MATCH("EU",'EU2'!$G$1:$N$1,0),0),"")&amp;IFERROR(VLOOKUP(IT2,'EUC2'!$G:$H,MATCH("EUC",'EUC2'!$G$1:$N$1,0),0),"")</f>
        <v>30</v>
      </c>
      <c r="IU3" s="21" t="str">
        <f>IFERROR(VLOOKUP(IU2,'FPL FIX2'!$B:$D,MATCH("GW",'FPL FIX2'!$B$1:$I$1,0),0),"")&amp;IFERROR(VLOOKUP(IU2,'FA2'!$E:$F,MATCH("FA",'FA2'!$E$1:$K$1,0),0),"")&amp;IFERROR(VLOOKUP(IU2,'EFL2'!$E:$F,MATCH("EFL",'EFL2'!$E$1:$L$1,0),0),"")&amp;IFERROR(VLOOKUP(IU2,'UCL2'!$G:$H,MATCH("UCL",'UCL2'!$G$1:$N$1,0),0),"")&amp;IFERROR(VLOOKUP(IU2,'EU2'!$G:$H,MATCH("EU",'EU2'!$G$1:$N$1,0),0),"")&amp;IFERROR(VLOOKUP(IU2,'EUC2'!$G:$H,MATCH("EUC",'EUC2'!$G$1:$N$1,0),0),"")</f>
        <v/>
      </c>
      <c r="IV3" s="21" t="str">
        <f>IFERROR(VLOOKUP(IV2,'FPL FIX2'!$B:$D,MATCH("GW",'FPL FIX2'!$B$1:$I$1,0),0),"")&amp;IFERROR(VLOOKUP(IV2,'FA2'!$E:$F,MATCH("FA",'FA2'!$E$1:$K$1,0),0),"")&amp;IFERROR(VLOOKUP(IV2,'EFL2'!$E:$F,MATCH("EFL",'EFL2'!$E$1:$L$1,0),0),"")&amp;IFERROR(VLOOKUP(IV2,'UCL2'!$G:$H,MATCH("UCL",'UCL2'!$G$1:$N$1,0),0),"")&amp;IFERROR(VLOOKUP(IV2,'EU2'!$G:$H,MATCH("EU",'EU2'!$G$1:$N$1,0),0),"")&amp;IFERROR(VLOOKUP(IV2,'EUC2'!$G:$H,MATCH("EUC",'EUC2'!$G$1:$N$1,0),0),"")</f>
        <v>UCLEUEUC</v>
      </c>
      <c r="IW3" s="21" t="str">
        <f>IFERROR(VLOOKUP(IW2,'FPL FIX2'!$B:$D,MATCH("GW",'FPL FIX2'!$B$1:$I$1,0),0),"")&amp;IFERROR(VLOOKUP(IW2,'FA2'!$E:$F,MATCH("FA",'FA2'!$E$1:$K$1,0),0),"")&amp;IFERROR(VLOOKUP(IW2,'EFL2'!$E:$F,MATCH("EFL",'EFL2'!$E$1:$L$1,0),0),"")&amp;IFERROR(VLOOKUP(IW2,'UCL2'!$G:$H,MATCH("UCL",'UCL2'!$G$1:$N$1,0),0),"")&amp;IFERROR(VLOOKUP(IW2,'EU2'!$G:$H,MATCH("EU",'EU2'!$G$1:$N$1,0),0),"")&amp;IFERROR(VLOOKUP(IW2,'EUC2'!$G:$H,MATCH("EUC",'EUC2'!$G$1:$N$1,0),0),"")</f>
        <v>UCL</v>
      </c>
      <c r="IX3" s="21" t="str">
        <f>IFERROR(VLOOKUP(IX2,'FPL FIX2'!$B:$D,MATCH("GW",'FPL FIX2'!$B$1:$I$1,0),0),"")&amp;IFERROR(VLOOKUP(IX2,'FA2'!$E:$F,MATCH("FA",'FA2'!$E$1:$K$1,0),0),"")&amp;IFERROR(VLOOKUP(IX2,'EFL2'!$E:$F,MATCH("EFL",'EFL2'!$E$1:$L$1,0),0),"")&amp;IFERROR(VLOOKUP(IX2,'UCL2'!$G:$H,MATCH("UCL",'UCL2'!$G$1:$N$1,0),0),"")&amp;IFERROR(VLOOKUP(IX2,'EU2'!$G:$H,MATCH("EU",'EU2'!$G$1:$N$1,0),0),"")&amp;IFERROR(VLOOKUP(IX2,'EUC2'!$G:$H,MATCH("EUC",'EUC2'!$G$1:$N$1,0),0),"")</f>
        <v>EUEUC</v>
      </c>
      <c r="IY3" s="21" t="str">
        <f>IFERROR(VLOOKUP(IY2,'FPL FIX2'!$B:$D,MATCH("GW",'FPL FIX2'!$B$1:$I$1,0),0),"")&amp;IFERROR(VLOOKUP(IY2,'FA2'!$E:$F,MATCH("FA",'FA2'!$E$1:$K$1,0),0),"")&amp;IFERROR(VLOOKUP(IY2,'EFL2'!$E:$F,MATCH("EFL",'EFL2'!$E$1:$L$1,0),0),"")&amp;IFERROR(VLOOKUP(IY2,'UCL2'!$G:$H,MATCH("UCL",'UCL2'!$G$1:$N$1,0),0),"")&amp;IFERROR(VLOOKUP(IY2,'EU2'!$G:$H,MATCH("EU",'EU2'!$G$1:$N$1,0),0),"")&amp;IFERROR(VLOOKUP(IY2,'EUC2'!$G:$H,MATCH("EUC",'EUC2'!$G$1:$N$1,0),0),"")</f>
        <v/>
      </c>
      <c r="IZ3" s="21" t="str">
        <f>IFERROR(VLOOKUP(IZ2,'FPL FIX2'!$B:$D,MATCH("GW",'FPL FIX2'!$B$1:$I$1,0),0),"")&amp;IFERROR(VLOOKUP(IZ2,'FA2'!$E:$F,MATCH("FA",'FA2'!$E$1:$K$1,0),0),"")&amp;IFERROR(VLOOKUP(IZ2,'EFL2'!$E:$F,MATCH("EFL",'EFL2'!$E$1:$L$1,0),0),"")&amp;IFERROR(VLOOKUP(IZ2,'UCL2'!$G:$H,MATCH("UCL",'UCL2'!$G$1:$N$1,0),0),"")&amp;IFERROR(VLOOKUP(IZ2,'EU2'!$G:$H,MATCH("EU",'EU2'!$G$1:$N$1,0),0),"")&amp;IFERROR(VLOOKUP(IZ2,'EUC2'!$G:$H,MATCH("EUC",'EUC2'!$G$1:$N$1,0),0),"")</f>
        <v>31</v>
      </c>
      <c r="JA3" s="21" t="str">
        <f>IFERROR(VLOOKUP(JA2,'FPL FIX2'!$B:$D,MATCH("GW",'FPL FIX2'!$B$1:$I$1,0),0),"")&amp;IFERROR(VLOOKUP(JA2,'FA2'!$E:$F,MATCH("FA",'FA2'!$E$1:$K$1,0),0),"")&amp;IFERROR(VLOOKUP(JA2,'EFL2'!$E:$F,MATCH("EFL",'EFL2'!$E$1:$L$1,0),0),"")&amp;IFERROR(VLOOKUP(JA2,'UCL2'!$G:$H,MATCH("UCL",'UCL2'!$G$1:$N$1,0),0),"")&amp;IFERROR(VLOOKUP(JA2,'EU2'!$G:$H,MATCH("EU",'EU2'!$G$1:$N$1,0),0),"")&amp;IFERROR(VLOOKUP(JA2,'EUC2'!$G:$H,MATCH("EUC",'EUC2'!$G$1:$N$1,0),0),"")</f>
        <v>31</v>
      </c>
      <c r="JB3" s="21" t="str">
        <f>IFERROR(VLOOKUP(JB2,'FPL FIX2'!$B:$D,MATCH("GW",'FPL FIX2'!$B$1:$I$1,0),0),"")&amp;IFERROR(VLOOKUP(JB2,'FA2'!$E:$F,MATCH("FA",'FA2'!$E$1:$K$1,0),0),"")&amp;IFERROR(VLOOKUP(JB2,'EFL2'!$E:$F,MATCH("EFL",'EFL2'!$E$1:$L$1,0),0),"")&amp;IFERROR(VLOOKUP(JB2,'UCL2'!$G:$H,MATCH("UCL",'UCL2'!$G$1:$N$1,0),0),"")&amp;IFERROR(VLOOKUP(JB2,'EU2'!$G:$H,MATCH("EU",'EU2'!$G$1:$N$1,0),0),"")&amp;IFERROR(VLOOKUP(JB2,'EUC2'!$G:$H,MATCH("EUC",'EUC2'!$G$1:$N$1,0),0),"")</f>
        <v>31</v>
      </c>
      <c r="JC3" s="21" t="str">
        <f>IFERROR(VLOOKUP(JC2,'FPL FIX2'!$B:$D,MATCH("GW",'FPL FIX2'!$B$1:$I$1,0),0),"")&amp;IFERROR(VLOOKUP(JC2,'FA2'!$E:$F,MATCH("FA",'FA2'!$E$1:$K$1,0),0),"")&amp;IFERROR(VLOOKUP(JC2,'EFL2'!$E:$F,MATCH("EFL",'EFL2'!$E$1:$L$1,0),0),"")&amp;IFERROR(VLOOKUP(JC2,'UCL2'!$G:$H,MATCH("UCL",'UCL2'!$G$1:$N$1,0),0),"")&amp;IFERROR(VLOOKUP(JC2,'EU2'!$G:$H,MATCH("EU",'EU2'!$G$1:$N$1,0),0),"")&amp;IFERROR(VLOOKUP(JC2,'EUC2'!$G:$H,MATCH("EUC",'EUC2'!$G$1:$N$1,0),0),"")</f>
        <v>UCLEUEUC</v>
      </c>
      <c r="JD3" s="21" t="str">
        <f>IFERROR(VLOOKUP(JD2,'FPL FIX2'!$B:$D,MATCH("GW",'FPL FIX2'!$B$1:$I$1,0),0),"")&amp;IFERROR(VLOOKUP(JD2,'FA2'!$E:$F,MATCH("FA",'FA2'!$E$1:$K$1,0),0),"")&amp;IFERROR(VLOOKUP(JD2,'EFL2'!$E:$F,MATCH("EFL",'EFL2'!$E$1:$L$1,0),0),"")&amp;IFERROR(VLOOKUP(JD2,'UCL2'!$G:$H,MATCH("UCL",'UCL2'!$G$1:$N$1,0),0),"")&amp;IFERROR(VLOOKUP(JD2,'EU2'!$G:$H,MATCH("EU",'EU2'!$G$1:$N$1,0),0),"")&amp;IFERROR(VLOOKUP(JD2,'EUC2'!$G:$H,MATCH("EUC",'EUC2'!$G$1:$N$1,0),0),"")</f>
        <v>UCL</v>
      </c>
      <c r="JE3" s="21" t="str">
        <f>IFERROR(VLOOKUP(JE2,'FPL FIX2'!$B:$D,MATCH("GW",'FPL FIX2'!$B$1:$I$1,0),0),"")&amp;IFERROR(VLOOKUP(JE2,'FA2'!$E:$F,MATCH("FA",'FA2'!$E$1:$K$1,0),0),"")&amp;IFERROR(VLOOKUP(JE2,'EFL2'!$E:$F,MATCH("EFL",'EFL2'!$E$1:$L$1,0),0),"")&amp;IFERROR(VLOOKUP(JE2,'UCL2'!$G:$H,MATCH("UCL",'UCL2'!$G$1:$N$1,0),0),"")&amp;IFERROR(VLOOKUP(JE2,'EU2'!$G:$H,MATCH("EU",'EU2'!$G$1:$N$1,0),0),"")&amp;IFERROR(VLOOKUP(JE2,'EUC2'!$G:$H,MATCH("EUC",'EUC2'!$G$1:$N$1,0),0),"")</f>
        <v>EUEUC</v>
      </c>
      <c r="JF3" s="21" t="str">
        <f>IFERROR(VLOOKUP(JF2,'FPL FIX2'!$B:$D,MATCH("GW",'FPL FIX2'!$B$1:$I$1,0),0),"")&amp;IFERROR(VLOOKUP(JF2,'FA2'!$E:$F,MATCH("FA",'FA2'!$E$1:$K$1,0),0),"")&amp;IFERROR(VLOOKUP(JF2,'EFL2'!$E:$F,MATCH("EFL",'EFL2'!$E$1:$L$1,0),0),"")&amp;IFERROR(VLOOKUP(JF2,'UCL2'!$G:$H,MATCH("UCL",'UCL2'!$G$1:$N$1,0),0),"")&amp;IFERROR(VLOOKUP(JF2,'EU2'!$G:$H,MATCH("EU",'EU2'!$G$1:$N$1,0),0),"")&amp;IFERROR(VLOOKUP(JF2,'EUC2'!$G:$H,MATCH("EUC",'EUC2'!$G$1:$N$1,0),0),"")</f>
        <v>32</v>
      </c>
      <c r="JG3" s="21" t="str">
        <f>IFERROR(VLOOKUP(JG2,'FPL FIX2'!$B:$D,MATCH("GW",'FPL FIX2'!$B$1:$I$1,0),0),"")&amp;IFERROR(VLOOKUP(JG2,'FA2'!$E:$F,MATCH("FA",'FA2'!$E$1:$K$1,0),0),"")&amp;IFERROR(VLOOKUP(JG2,'EFL2'!$E:$F,MATCH("EFL",'EFL2'!$E$1:$L$1,0),0),"")&amp;IFERROR(VLOOKUP(JG2,'UCL2'!$G:$H,MATCH("UCL",'UCL2'!$G$1:$N$1,0),0),"")&amp;IFERROR(VLOOKUP(JG2,'EU2'!$G:$H,MATCH("EU",'EU2'!$G$1:$N$1,0),0),"")&amp;IFERROR(VLOOKUP(JG2,'EUC2'!$G:$H,MATCH("EUC",'EUC2'!$G$1:$N$1,0),0),"")</f>
        <v>32FA</v>
      </c>
      <c r="JH3" s="21" t="str">
        <f>IFERROR(VLOOKUP(JH2,'FPL FIX2'!$B:$D,MATCH("GW",'FPL FIX2'!$B$1:$I$1,0),0),"")&amp;IFERROR(VLOOKUP(JH2,'FA2'!$E:$F,MATCH("FA",'FA2'!$E$1:$K$1,0),0),"")&amp;IFERROR(VLOOKUP(JH2,'EFL2'!$E:$F,MATCH("EFL",'EFL2'!$E$1:$L$1,0),0),"")&amp;IFERROR(VLOOKUP(JH2,'UCL2'!$G:$H,MATCH("UCL",'UCL2'!$G$1:$N$1,0),0),"")&amp;IFERROR(VLOOKUP(JH2,'EU2'!$G:$H,MATCH("EU",'EU2'!$G$1:$N$1,0),0),"")&amp;IFERROR(VLOOKUP(JH2,'EUC2'!$G:$H,MATCH("EUC",'EUC2'!$G$1:$N$1,0),0),"")</f>
        <v>32FA</v>
      </c>
      <c r="JI3" s="21" t="str">
        <f>IFERROR(VLOOKUP(JI2,'FPL FIX2'!$B:$D,MATCH("GW",'FPL FIX2'!$B$1:$I$1,0),0),"")&amp;IFERROR(VLOOKUP(JI2,'FA2'!$E:$F,MATCH("FA",'FA2'!$E$1:$K$1,0),0),"")&amp;IFERROR(VLOOKUP(JI2,'EFL2'!$E:$F,MATCH("EFL",'EFL2'!$E$1:$L$1,0),0),"")&amp;IFERROR(VLOOKUP(JI2,'UCL2'!$G:$H,MATCH("UCL",'UCL2'!$G$1:$N$1,0),0),"")&amp;IFERROR(VLOOKUP(JI2,'EU2'!$G:$H,MATCH("EU",'EU2'!$G$1:$N$1,0),0),"")&amp;IFERROR(VLOOKUP(JI2,'EUC2'!$G:$H,MATCH("EUC",'EUC2'!$G$1:$N$1,0),0),"")</f>
        <v/>
      </c>
      <c r="JJ3" s="21" t="str">
        <f>IFERROR(VLOOKUP(JJ2,'FPL FIX2'!$B:$D,MATCH("GW",'FPL FIX2'!$B$1:$I$1,0),0),"")&amp;IFERROR(VLOOKUP(JJ2,'FA2'!$E:$F,MATCH("FA",'FA2'!$E$1:$K$1,0),0),"")&amp;IFERROR(VLOOKUP(JJ2,'EFL2'!$E:$F,MATCH("EFL",'EFL2'!$E$1:$L$1,0),0),"")&amp;IFERROR(VLOOKUP(JJ2,'UCL2'!$G:$H,MATCH("UCL",'UCL2'!$G$1:$N$1,0),0),"")&amp;IFERROR(VLOOKUP(JJ2,'EU2'!$G:$H,MATCH("EU",'EU2'!$G$1:$N$1,0),0),"")&amp;IFERROR(VLOOKUP(JJ2,'EUC2'!$G:$H,MATCH("EUC",'EUC2'!$G$1:$N$1,0),0),"")</f>
        <v>33</v>
      </c>
      <c r="JK3" s="21" t="str">
        <f>IFERROR(VLOOKUP(JK2,'FPL FIX2'!$B:$D,MATCH("GW",'FPL FIX2'!$B$1:$I$1,0),0),"")&amp;IFERROR(VLOOKUP(JK2,'FA2'!$E:$F,MATCH("FA",'FA2'!$E$1:$K$1,0),0),"")&amp;IFERROR(VLOOKUP(JK2,'EFL2'!$E:$F,MATCH("EFL",'EFL2'!$E$1:$L$1,0),0),"")&amp;IFERROR(VLOOKUP(JK2,'UCL2'!$G:$H,MATCH("UCL",'UCL2'!$G$1:$N$1,0),0),"")&amp;IFERROR(VLOOKUP(JK2,'EU2'!$G:$H,MATCH("EU",'EU2'!$G$1:$N$1,0),0),"")&amp;IFERROR(VLOOKUP(JK2,'EUC2'!$G:$H,MATCH("EUC",'EUC2'!$G$1:$N$1,0),0),"")</f>
        <v>33</v>
      </c>
      <c r="JL3" s="21" t="str">
        <f>IFERROR(VLOOKUP(JL2,'FPL FIX2'!$B:$D,MATCH("GW",'FPL FIX2'!$B$1:$I$1,0),0),"")&amp;IFERROR(VLOOKUP(JL2,'FA2'!$E:$F,MATCH("FA",'FA2'!$E$1:$K$1,0),0),"")&amp;IFERROR(VLOOKUP(JL2,'EFL2'!$E:$F,MATCH("EFL",'EFL2'!$E$1:$L$1,0),0),"")&amp;IFERROR(VLOOKUP(JL2,'UCL2'!$G:$H,MATCH("UCL",'UCL2'!$G$1:$N$1,0),0),"")&amp;IFERROR(VLOOKUP(JL2,'EU2'!$G:$H,MATCH("EU",'EU2'!$G$1:$N$1,0),0),"")&amp;IFERROR(VLOOKUP(JL2,'EUC2'!$G:$H,MATCH("EUC",'EUC2'!$G$1:$N$1,0),0),"")</f>
        <v>33</v>
      </c>
      <c r="JM3" s="21" t="str">
        <f>IFERROR(VLOOKUP(JM2,'FPL FIX2'!$B:$D,MATCH("GW",'FPL FIX2'!$B$1:$I$1,0),0),"")&amp;IFERROR(VLOOKUP(JM2,'FA2'!$E:$F,MATCH("FA",'FA2'!$E$1:$K$1,0),0),"")&amp;IFERROR(VLOOKUP(JM2,'EFL2'!$E:$F,MATCH("EFL",'EFL2'!$E$1:$L$1,0),0),"")&amp;IFERROR(VLOOKUP(JM2,'UCL2'!$G:$H,MATCH("UCL",'UCL2'!$G$1:$N$1,0),0),"")&amp;IFERROR(VLOOKUP(JM2,'EU2'!$G:$H,MATCH("EU",'EU2'!$G$1:$N$1,0),0),"")&amp;IFERROR(VLOOKUP(JM2,'EUC2'!$G:$H,MATCH("EUC",'EUC2'!$G$1:$N$1,0),0),"")</f>
        <v/>
      </c>
      <c r="JN3" s="21" t="str">
        <f>IFERROR(VLOOKUP(JN2,'FPL FIX2'!$B:$D,MATCH("GW",'FPL FIX2'!$B$1:$I$1,0),0),"")&amp;IFERROR(VLOOKUP(JN2,'FA2'!$E:$F,MATCH("FA",'FA2'!$E$1:$K$1,0),0),"")&amp;IFERROR(VLOOKUP(JN2,'EFL2'!$E:$F,MATCH("EFL",'EFL2'!$E$1:$L$1,0),0),"")&amp;IFERROR(VLOOKUP(JN2,'UCL2'!$G:$H,MATCH("UCL",'UCL2'!$G$1:$N$1,0),0),"")&amp;IFERROR(VLOOKUP(JN2,'EU2'!$G:$H,MATCH("EU",'EU2'!$G$1:$N$1,0),0),"")&amp;IFERROR(VLOOKUP(JN2,'EUC2'!$G:$H,MATCH("EUC",'EUC2'!$G$1:$N$1,0),0),"")</f>
        <v>34</v>
      </c>
      <c r="JO3" s="21" t="str">
        <f>IFERROR(VLOOKUP(JO2,'FPL FIX2'!$B:$D,MATCH("GW",'FPL FIX2'!$B$1:$I$1,0),0),"")&amp;IFERROR(VLOOKUP(JO2,'FA2'!$E:$F,MATCH("FA",'FA2'!$E$1:$K$1,0),0),"")&amp;IFERROR(VLOOKUP(JO2,'EFL2'!$E:$F,MATCH("EFL",'EFL2'!$E$1:$L$1,0),0),"")&amp;IFERROR(VLOOKUP(JO2,'UCL2'!$G:$H,MATCH("UCL",'UCL2'!$G$1:$N$1,0),0),"")&amp;IFERROR(VLOOKUP(JO2,'EU2'!$G:$H,MATCH("EU",'EU2'!$G$1:$N$1,0),0),"")&amp;IFERROR(VLOOKUP(JO2,'EUC2'!$G:$H,MATCH("EUC",'EUC2'!$G$1:$N$1,0),0),"")</f>
        <v>34</v>
      </c>
      <c r="JP3" s="21" t="str">
        <f>IFERROR(VLOOKUP(JP2,'FPL FIX2'!$B:$D,MATCH("GW",'FPL FIX2'!$B$1:$I$1,0),0),"")&amp;IFERROR(VLOOKUP(JP2,'FA2'!$E:$F,MATCH("FA",'FA2'!$E$1:$K$1,0),0),"")&amp;IFERROR(VLOOKUP(JP2,'EFL2'!$E:$F,MATCH("EFL",'EFL2'!$E$1:$L$1,0),0),"")&amp;IFERROR(VLOOKUP(JP2,'UCL2'!$G:$H,MATCH("UCL",'UCL2'!$G$1:$N$1,0),0),"")&amp;IFERROR(VLOOKUP(JP2,'EU2'!$G:$H,MATCH("EU",'EU2'!$G$1:$N$1,0),0),"")&amp;IFERROR(VLOOKUP(JP2,'EUC2'!$G:$H,MATCH("EUC",'EUC2'!$G$1:$N$1,0),0),"")</f>
        <v>34</v>
      </c>
      <c r="JQ3" s="21" t="str">
        <f>IFERROR(VLOOKUP(JQ2,'FPL FIX2'!$B:$D,MATCH("GW",'FPL FIX2'!$B$1:$I$1,0),0),"")&amp;IFERROR(VLOOKUP(JQ2,'FA2'!$E:$F,MATCH("FA",'FA2'!$E$1:$K$1,0),0),"")&amp;IFERROR(VLOOKUP(JQ2,'EFL2'!$E:$F,MATCH("EFL",'EFL2'!$E$1:$L$1,0),0),"")&amp;IFERROR(VLOOKUP(JQ2,'UCL2'!$G:$H,MATCH("UCL",'UCL2'!$G$1:$N$1,0),0),"")&amp;IFERROR(VLOOKUP(JQ2,'EU2'!$G:$H,MATCH("EU",'EU2'!$G$1:$N$1,0),0),"")&amp;IFERROR(VLOOKUP(JQ2,'EUC2'!$G:$H,MATCH("EUC",'EUC2'!$G$1:$N$1,0),0),"")</f>
        <v>34</v>
      </c>
      <c r="JR3" s="21" t="str">
        <f>IFERROR(VLOOKUP(JR2,'FPL FIX2'!$B:$D,MATCH("GW",'FPL FIX2'!$B$1:$I$1,0),0),"")&amp;IFERROR(VLOOKUP(JR2,'FA2'!$E:$F,MATCH("FA",'FA2'!$E$1:$K$1,0),0),"")&amp;IFERROR(VLOOKUP(JR2,'EFL2'!$E:$F,MATCH("EFL",'EFL2'!$E$1:$L$1,0),0),"")&amp;IFERROR(VLOOKUP(JR2,'UCL2'!$G:$H,MATCH("UCL",'UCL2'!$G$1:$N$1,0),0),"")&amp;IFERROR(VLOOKUP(JR2,'EU2'!$G:$H,MATCH("EU",'EU2'!$G$1:$N$1,0),0),"")&amp;IFERROR(VLOOKUP(JR2,'EUC2'!$G:$H,MATCH("EUC",'EUC2'!$G$1:$N$1,0),0),"")</f>
        <v>34</v>
      </c>
      <c r="JS3" s="21" t="str">
        <f>IFERROR(VLOOKUP(JS2,'FPL FIX2'!$B:$D,MATCH("GW",'FPL FIX2'!$B$1:$I$1,0),0),"")&amp;IFERROR(VLOOKUP(JS2,'FA2'!$E:$F,MATCH("FA",'FA2'!$E$1:$K$1,0),0),"")&amp;IFERROR(VLOOKUP(JS2,'EFL2'!$E:$F,MATCH("EFL",'EFL2'!$E$1:$L$1,0),0),"")&amp;IFERROR(VLOOKUP(JS2,'UCL2'!$G:$H,MATCH("UCL",'UCL2'!$G$1:$N$1,0),0),"")&amp;IFERROR(VLOOKUP(JS2,'EU2'!$G:$H,MATCH("EU",'EU2'!$G$1:$N$1,0),0),"")&amp;IFERROR(VLOOKUP(JS2,'EUC2'!$G:$H,MATCH("EUC",'EUC2'!$G$1:$N$1,0),0),"")</f>
        <v>34</v>
      </c>
      <c r="JT3" s="21" t="str">
        <f>IFERROR(VLOOKUP(JT2,'FPL FIX2'!$B:$D,MATCH("GW",'FPL FIX2'!$B$1:$I$1,0),0),"")&amp;IFERROR(VLOOKUP(JT2,'FA2'!$E:$F,MATCH("FA",'FA2'!$E$1:$K$1,0),0),"")&amp;IFERROR(VLOOKUP(JT2,'EFL2'!$E:$F,MATCH("EFL",'EFL2'!$E$1:$L$1,0),0),"")&amp;IFERROR(VLOOKUP(JT2,'UCL2'!$G:$H,MATCH("UCL",'UCL2'!$G$1:$N$1,0),0),"")&amp;IFERROR(VLOOKUP(JT2,'EU2'!$G:$H,MATCH("EU",'EU2'!$G$1:$N$1,0),0),"")&amp;IFERROR(VLOOKUP(JT2,'EUC2'!$G:$H,MATCH("EUC",'EUC2'!$G$1:$N$1,0),0),"")</f>
        <v/>
      </c>
      <c r="JU3" s="21" t="str">
        <f>IFERROR(VLOOKUP(JU2,'FPL FIX2'!$B:$D,MATCH("GW",'FPL FIX2'!$B$1:$I$1,0),0),"")&amp;IFERROR(VLOOKUP(JU2,'FA2'!$E:$F,MATCH("FA",'FA2'!$E$1:$K$1,0),0),"")&amp;IFERROR(VLOOKUP(JU2,'EFL2'!$E:$F,MATCH("EFL",'EFL2'!$E$1:$L$1,0),0),"")&amp;IFERROR(VLOOKUP(JU2,'UCL2'!$G:$H,MATCH("UCL",'UCL2'!$G$1:$N$1,0),0),"")&amp;IFERROR(VLOOKUP(JU2,'EU2'!$G:$H,MATCH("EU",'EU2'!$G$1:$N$1,0),0),"")&amp;IFERROR(VLOOKUP(JU2,'EUC2'!$G:$H,MATCH("EUC",'EUC2'!$G$1:$N$1,0),0),"")</f>
        <v>35</v>
      </c>
      <c r="JV3" s="21" t="str">
        <f>IFERROR(VLOOKUP(JV2,'FPL FIX2'!$B:$D,MATCH("GW",'FPL FIX2'!$B$1:$I$1,0),0),"")&amp;IFERROR(VLOOKUP(JV2,'FA2'!$E:$F,MATCH("FA",'FA2'!$E$1:$K$1,0),0),"")&amp;IFERROR(VLOOKUP(JV2,'EFL2'!$E:$F,MATCH("EFL",'EFL2'!$E$1:$L$1,0),0),"")&amp;IFERROR(VLOOKUP(JV2,'UCL2'!$G:$H,MATCH("UCL",'UCL2'!$G$1:$N$1,0),0),"")&amp;IFERROR(VLOOKUP(JV2,'EU2'!$G:$H,MATCH("EU",'EU2'!$G$1:$N$1,0),0),"")&amp;IFERROR(VLOOKUP(JV2,'EUC2'!$G:$H,MATCH("EUC",'EUC2'!$G$1:$N$1,0),0),"")</f>
        <v>35</v>
      </c>
      <c r="JW3" s="21" t="str">
        <f>IFERROR(VLOOKUP(JW2,'FPL FIX2'!$B:$D,MATCH("GW",'FPL FIX2'!$B$1:$I$1,0),0),"")&amp;IFERROR(VLOOKUP(JW2,'FA2'!$E:$F,MATCH("FA",'FA2'!$E$1:$K$1,0),0),"")&amp;IFERROR(VLOOKUP(JW2,'EFL2'!$E:$F,MATCH("EFL",'EFL2'!$E$1:$L$1,0),0),"")&amp;IFERROR(VLOOKUP(JW2,'UCL2'!$G:$H,MATCH("UCL",'UCL2'!$G$1:$N$1,0),0),"")&amp;IFERROR(VLOOKUP(JW2,'EU2'!$G:$H,MATCH("EU",'EU2'!$G$1:$N$1,0),0),"")&amp;IFERROR(VLOOKUP(JW2,'EUC2'!$G:$H,MATCH("EUC",'EUC2'!$G$1:$N$1,0),0),"")</f>
        <v>35</v>
      </c>
      <c r="JX3" s="21" t="str">
        <f>IFERROR(VLOOKUP(JX2,'FPL FIX2'!$B:$D,MATCH("GW",'FPL FIX2'!$B$1:$I$1,0),0),"")&amp;IFERROR(VLOOKUP(JX2,'FA2'!$E:$F,MATCH("FA",'FA2'!$E$1:$K$1,0),0),"")&amp;IFERROR(VLOOKUP(JX2,'EFL2'!$E:$F,MATCH("EFL",'EFL2'!$E$1:$L$1,0),0),"")&amp;IFERROR(VLOOKUP(JX2,'UCL2'!$G:$H,MATCH("UCL",'UCL2'!$G$1:$N$1,0),0),"")&amp;IFERROR(VLOOKUP(JX2,'EU2'!$G:$H,MATCH("EU",'EU2'!$G$1:$N$1,0),0),"")&amp;IFERROR(VLOOKUP(JX2,'EUC2'!$G:$H,MATCH("EUC",'EUC2'!$G$1:$N$1,0),0),"")</f>
        <v>UCLEUEUC</v>
      </c>
      <c r="JY3" s="21" t="str">
        <f>IFERROR(VLOOKUP(JY2,'FPL FIX2'!$B:$D,MATCH("GW",'FPL FIX2'!$B$1:$I$1,0),0),"")&amp;IFERROR(VLOOKUP(JY2,'FA2'!$E:$F,MATCH("FA",'FA2'!$E$1:$K$1,0),0),"")&amp;IFERROR(VLOOKUP(JY2,'EFL2'!$E:$F,MATCH("EFL",'EFL2'!$E$1:$L$1,0),0),"")&amp;IFERROR(VLOOKUP(JY2,'UCL2'!$G:$H,MATCH("UCL",'UCL2'!$G$1:$N$1,0),0),"")&amp;IFERROR(VLOOKUP(JY2,'EU2'!$G:$H,MATCH("EU",'EU2'!$G$1:$N$1,0),0),"")&amp;IFERROR(VLOOKUP(JY2,'EUC2'!$G:$H,MATCH("EUC",'EUC2'!$G$1:$N$1,0),0),"")</f>
        <v>UCL</v>
      </c>
      <c r="JZ3" s="21" t="str">
        <f>IFERROR(VLOOKUP(JZ2,'FPL FIX2'!$B:$D,MATCH("GW",'FPL FIX2'!$B$1:$I$1,0),0),"")&amp;IFERROR(VLOOKUP(JZ2,'FA2'!$E:$F,MATCH("FA",'FA2'!$E$1:$K$1,0),0),"")&amp;IFERROR(VLOOKUP(JZ2,'EFL2'!$E:$F,MATCH("EFL",'EFL2'!$E$1:$L$1,0),0),"")&amp;IFERROR(VLOOKUP(JZ2,'UCL2'!$G:$H,MATCH("UCL",'UCL2'!$G$1:$N$1,0),0),"")&amp;IFERROR(VLOOKUP(JZ2,'EU2'!$G:$H,MATCH("EU",'EU2'!$G$1:$N$1,0),0),"")&amp;IFERROR(VLOOKUP(JZ2,'EUC2'!$G:$H,MATCH("EUC",'EUC2'!$G$1:$N$1,0),0),"")</f>
        <v>EUC</v>
      </c>
      <c r="KA3" s="21" t="str">
        <f>IFERROR(VLOOKUP(KA2,'FPL FIX2'!$B:$D,MATCH("GW",'FPL FIX2'!$B$1:$I$1,0),0),"")&amp;IFERROR(VLOOKUP(KA2,'FA2'!$E:$F,MATCH("FA",'FA2'!$E$1:$K$1,0),0),"")&amp;IFERROR(VLOOKUP(KA2,'EFL2'!$E:$F,MATCH("EFL",'EFL2'!$E$1:$L$1,0),0),"")&amp;IFERROR(VLOOKUP(KA2,'UCL2'!$G:$H,MATCH("UCL",'UCL2'!$G$1:$N$1,0),0),"")&amp;IFERROR(VLOOKUP(KA2,'EU2'!$G:$H,MATCH("EU",'EU2'!$G$1:$N$1,0),0),"")&amp;IFERROR(VLOOKUP(KA2,'EUC2'!$G:$H,MATCH("EUC",'EUC2'!$G$1:$N$1,0),0),"")</f>
        <v/>
      </c>
      <c r="KB3" s="21" t="str">
        <f>IFERROR(VLOOKUP(KB2,'FPL FIX2'!$B:$D,MATCH("GW",'FPL FIX2'!$B$1:$I$1,0),0),"")&amp;IFERROR(VLOOKUP(KB2,'FA2'!$E:$F,MATCH("FA",'FA2'!$E$1:$K$1,0),0),"")&amp;IFERROR(VLOOKUP(KB2,'EFL2'!$E:$F,MATCH("EFL",'EFL2'!$E$1:$L$1,0),0),"")&amp;IFERROR(VLOOKUP(KB2,'UCL2'!$G:$H,MATCH("UCL",'UCL2'!$G$1:$N$1,0),0),"")&amp;IFERROR(VLOOKUP(KB2,'EU2'!$G:$H,MATCH("EU",'EU2'!$G$1:$N$1,0),0),"")&amp;IFERROR(VLOOKUP(KB2,'EUC2'!$G:$H,MATCH("EUC",'EUC2'!$G$1:$N$1,0),0),"")</f>
        <v>36</v>
      </c>
      <c r="KC3" s="21" t="str">
        <f>IFERROR(VLOOKUP(KC2,'FPL FIX2'!$B:$D,MATCH("GW",'FPL FIX2'!$B$1:$I$1,0),0),"")&amp;IFERROR(VLOOKUP(KC2,'FA2'!$E:$F,MATCH("FA",'FA2'!$E$1:$K$1,0),0),"")&amp;IFERROR(VLOOKUP(KC2,'EFL2'!$E:$F,MATCH("EFL",'EFL2'!$E$1:$L$1,0),0),"")&amp;IFERROR(VLOOKUP(KC2,'UCL2'!$G:$H,MATCH("UCL",'UCL2'!$G$1:$N$1,0),0),"")&amp;IFERROR(VLOOKUP(KC2,'EU2'!$G:$H,MATCH("EU",'EU2'!$G$1:$N$1,0),0),"")&amp;IFERROR(VLOOKUP(KC2,'EUC2'!$G:$H,MATCH("EUC",'EUC2'!$G$1:$N$1,0),0),"")</f>
        <v>36</v>
      </c>
      <c r="KD3" s="21" t="str">
        <f>IFERROR(VLOOKUP(KD2,'FPL FIX2'!$B:$D,MATCH("GW",'FPL FIX2'!$B$1:$I$1,0),0),"")&amp;IFERROR(VLOOKUP(KD2,'FA2'!$E:$F,MATCH("FA",'FA2'!$E$1:$K$1,0),0),"")&amp;IFERROR(VLOOKUP(KD2,'EFL2'!$E:$F,MATCH("EFL",'EFL2'!$E$1:$L$1,0),0),"")&amp;IFERROR(VLOOKUP(KD2,'UCL2'!$G:$H,MATCH("UCL",'UCL2'!$G$1:$N$1,0),0),"")&amp;IFERROR(VLOOKUP(KD2,'EU2'!$G:$H,MATCH("EU",'EU2'!$G$1:$N$1,0),0),"")&amp;IFERROR(VLOOKUP(KD2,'EUC2'!$G:$H,MATCH("EUC",'EUC2'!$G$1:$N$1,0),0),"")</f>
        <v>36</v>
      </c>
      <c r="KE3" s="21" t="str">
        <f>IFERROR(VLOOKUP(KE2,'FPL FIX2'!$B:$D,MATCH("GW",'FPL FIX2'!$B$1:$I$1,0),0),"")&amp;IFERROR(VLOOKUP(KE2,'FA2'!$E:$F,MATCH("FA",'FA2'!$E$1:$K$1,0),0),"")&amp;IFERROR(VLOOKUP(KE2,'EFL2'!$E:$F,MATCH("EFL",'EFL2'!$E$1:$L$1,0),0),"")&amp;IFERROR(VLOOKUP(KE2,'UCL2'!$G:$H,MATCH("UCL",'UCL2'!$G$1:$N$1,0),0),"")&amp;IFERROR(VLOOKUP(KE2,'EU2'!$G:$H,MATCH("EU",'EU2'!$G$1:$N$1,0),0),"")&amp;IFERROR(VLOOKUP(KE2,'EUC2'!$G:$H,MATCH("EUC",'EUC2'!$G$1:$N$1,0),0),"")</f>
        <v>UCLEUEUC</v>
      </c>
      <c r="KF3" s="21" t="str">
        <f>IFERROR(VLOOKUP(KF2,'FPL FIX2'!$B:$D,MATCH("GW",'FPL FIX2'!$B$1:$I$1,0),0),"")&amp;IFERROR(VLOOKUP(KF2,'FA2'!$E:$F,MATCH("FA",'FA2'!$E$1:$K$1,0),0),"")&amp;IFERROR(VLOOKUP(KF2,'EFL2'!$E:$F,MATCH("EFL",'EFL2'!$E$1:$L$1,0),0),"")&amp;IFERROR(VLOOKUP(KF2,'UCL2'!$G:$H,MATCH("UCL",'UCL2'!$G$1:$N$1,0),0),"")&amp;IFERROR(VLOOKUP(KF2,'EU2'!$G:$H,MATCH("EU",'EU2'!$G$1:$N$1,0),0),"")&amp;IFERROR(VLOOKUP(KF2,'EUC2'!$G:$H,MATCH("EUC",'EUC2'!$G$1:$N$1,0),0),"")</f>
        <v>UCL</v>
      </c>
      <c r="KG3" s="21" t="str">
        <f>IFERROR(VLOOKUP(KG2,'FPL FIX2'!$B:$D,MATCH("GW",'FPL FIX2'!$B$1:$I$1,0),0),"")&amp;IFERROR(VLOOKUP(KG2,'FA2'!$E:$F,MATCH("FA",'FA2'!$E$1:$K$1,0),0),"")&amp;IFERROR(VLOOKUP(KG2,'EFL2'!$E:$F,MATCH("EFL",'EFL2'!$E$1:$L$1,0),0),"")&amp;IFERROR(VLOOKUP(KG2,'UCL2'!$G:$H,MATCH("UCL",'UCL2'!$G$1:$N$1,0),0),"")&amp;IFERROR(VLOOKUP(KG2,'EU2'!$G:$H,MATCH("EU",'EU2'!$G$1:$N$1,0),0),"")&amp;IFERROR(VLOOKUP(KG2,'EUC2'!$G:$H,MATCH("EUC",'EUC2'!$G$1:$N$1,0),0),"")</f>
        <v>36EUC</v>
      </c>
      <c r="KH3" s="21" t="str">
        <f>IFERROR(VLOOKUP(KH2,'FPL FIX2'!$B:$D,MATCH("GW",'FPL FIX2'!$B$1:$I$1,0),0),"")&amp;IFERROR(VLOOKUP(KH2,'FA2'!$E:$F,MATCH("FA",'FA2'!$E$1:$K$1,0),0),"")&amp;IFERROR(VLOOKUP(KH2,'EFL2'!$E:$F,MATCH("EFL",'EFL2'!$E$1:$L$1,0),0),"")&amp;IFERROR(VLOOKUP(KH2,'UCL2'!$G:$H,MATCH("UCL",'UCL2'!$G$1:$N$1,0),0),"")&amp;IFERROR(VLOOKUP(KH2,'EU2'!$G:$H,MATCH("EU",'EU2'!$G$1:$N$1,0),0),"")&amp;IFERROR(VLOOKUP(KH2,'EUC2'!$G:$H,MATCH("EUC",'EUC2'!$G$1:$N$1,0),0),"")</f>
        <v/>
      </c>
      <c r="KI3" s="21" t="str">
        <f>IFERROR(VLOOKUP(KI2,'FPL FIX2'!$B:$D,MATCH("GW",'FPL FIX2'!$B$1:$I$1,0),0),"")&amp;IFERROR(VLOOKUP(KI2,'FA2'!$E:$F,MATCH("FA",'FA2'!$E$1:$K$1,0),0),"")&amp;IFERROR(VLOOKUP(KI2,'EFL2'!$E:$F,MATCH("EFL",'EFL2'!$E$1:$L$1,0),0),"")&amp;IFERROR(VLOOKUP(KI2,'UCL2'!$G:$H,MATCH("UCL",'UCL2'!$G$1:$N$1,0),0),"")&amp;IFERROR(VLOOKUP(KI2,'EU2'!$G:$H,MATCH("EU",'EU2'!$G$1:$N$1,0),0),"")&amp;IFERROR(VLOOKUP(KI2,'EUC2'!$G:$H,MATCH("EUC",'EUC2'!$G$1:$N$1,0),0),"")</f>
        <v>37</v>
      </c>
      <c r="KJ3" s="21" t="str">
        <f>IFERROR(VLOOKUP(KJ2,'FPL FIX2'!$B:$D,MATCH("GW",'FPL FIX2'!$B$1:$I$1,0),0),"")&amp;IFERROR(VLOOKUP(KJ2,'FA2'!$E:$F,MATCH("FA",'FA2'!$E$1:$K$1,0),0),"")&amp;IFERROR(VLOOKUP(KJ2,'EFL2'!$E:$F,MATCH("EFL",'EFL2'!$E$1:$L$1,0),0),"")&amp;IFERROR(VLOOKUP(KJ2,'UCL2'!$G:$H,MATCH("UCL",'UCL2'!$G$1:$N$1,0),0),"")&amp;IFERROR(VLOOKUP(KJ2,'EU2'!$G:$H,MATCH("EU",'EU2'!$G$1:$N$1,0),0),"")&amp;IFERROR(VLOOKUP(KJ2,'EUC2'!$G:$H,MATCH("EUC",'EUC2'!$G$1:$N$1,0),0),"")</f>
        <v>37</v>
      </c>
      <c r="KK3" s="21" t="str">
        <f>IFERROR(VLOOKUP(KK2,'FPL FIX2'!$B:$D,MATCH("GW",'FPL FIX2'!$B$1:$I$1,0),0),"")&amp;IFERROR(VLOOKUP(KK2,'FA2'!$E:$F,MATCH("FA",'FA2'!$E$1:$K$1,0),0),"")&amp;IFERROR(VLOOKUP(KK2,'EFL2'!$E:$F,MATCH("EFL",'EFL2'!$E$1:$L$1,0),0),"")&amp;IFERROR(VLOOKUP(KK2,'UCL2'!$G:$H,MATCH("UCL",'UCL2'!$G$1:$N$1,0),0),"")&amp;IFERROR(VLOOKUP(KK2,'EU2'!$G:$H,MATCH("EU",'EU2'!$G$1:$N$1,0),0),"")&amp;IFERROR(VLOOKUP(KK2,'EUC2'!$G:$H,MATCH("EUC",'EUC2'!$G$1:$N$1,0),0),"")</f>
        <v>37</v>
      </c>
      <c r="KL3" s="21" t="str">
        <f>IFERROR(VLOOKUP(KL2,'FPL FIX2'!$B:$D,MATCH("GW",'FPL FIX2'!$B$1:$I$1,0),0),"")&amp;IFERROR(VLOOKUP(KL2,'FA2'!$E:$F,MATCH("FA",'FA2'!$E$1:$K$1,0),0),"")&amp;IFERROR(VLOOKUP(KL2,'EFL2'!$E:$F,MATCH("EFL",'EFL2'!$E$1:$L$1,0),0),"")&amp;IFERROR(VLOOKUP(KL2,'UCL2'!$G:$H,MATCH("UCL",'UCL2'!$G$1:$N$1,0),0),"")&amp;IFERROR(VLOOKUP(KL2,'EU2'!$G:$H,MATCH("EU",'EU2'!$G$1:$N$1,0),0),"")&amp;IFERROR(VLOOKUP(KL2,'EUC2'!$G:$H,MATCH("EUC",'EUC2'!$G$1:$N$1,0),0),"")</f>
        <v/>
      </c>
      <c r="KM3" s="21" t="str">
        <f>IFERROR(VLOOKUP(KM2,'FPL FIX2'!$B:$D,MATCH("GW",'FPL FIX2'!$B$1:$I$1,0),0),"")&amp;IFERROR(VLOOKUP(KM2,'FA2'!$E:$F,MATCH("FA",'FA2'!$E$1:$K$1,0),0),"")&amp;IFERROR(VLOOKUP(KM2,'EFL2'!$E:$F,MATCH("EFL",'EFL2'!$E$1:$L$1,0),0),"")&amp;IFERROR(VLOOKUP(KM2,'UCL2'!$G:$H,MATCH("UCL",'UCL2'!$G$1:$N$1,0),0),"")&amp;IFERROR(VLOOKUP(KM2,'EU2'!$G:$H,MATCH("EU",'EU2'!$G$1:$N$1,0),0),"")&amp;IFERROR(VLOOKUP(KM2,'EUC2'!$G:$H,MATCH("EUC",'EUC2'!$G$1:$N$1,0),0),"")</f>
        <v>37</v>
      </c>
      <c r="KN3" s="21" t="str">
        <f>IFERROR(VLOOKUP(KN2,'FPL FIX2'!$B:$D,MATCH("GW",'FPL FIX2'!$B$1:$I$1,0),0),"")&amp;IFERROR(VLOOKUP(KN2,'FA2'!$E:$F,MATCH("FA",'FA2'!$E$1:$K$1,0),0),"")&amp;IFERROR(VLOOKUP(KN2,'EFL2'!$E:$F,MATCH("EFL",'EFL2'!$E$1:$L$1,0),0),"")&amp;IFERROR(VLOOKUP(KN2,'UCL2'!$G:$H,MATCH("UCL",'UCL2'!$G$1:$N$1,0),0),"")&amp;IFERROR(VLOOKUP(KN2,'EU2'!$G:$H,MATCH("EU",'EU2'!$G$1:$N$1,0),0),"")&amp;IFERROR(VLOOKUP(KN2,'EUC2'!$G:$H,MATCH("EUC",'EUC2'!$G$1:$N$1,0),0),"")</f>
        <v>37</v>
      </c>
      <c r="KO3" s="21" t="str">
        <f>IFERROR(VLOOKUP(KO2,'FPL FIX2'!$B:$D,MATCH("GW",'FPL FIX2'!$B$1:$I$1,0),0),"")&amp;IFERROR(VLOOKUP(KO2,'FA2'!$E:$F,MATCH("FA",'FA2'!$E$1:$K$1,0),0),"")&amp;IFERROR(VLOOKUP(KO2,'EFL2'!$E:$F,MATCH("EFL",'EFL2'!$E$1:$L$1,0),0),"")&amp;IFERROR(VLOOKUP(KO2,'UCL2'!$G:$H,MATCH("UCL",'UCL2'!$G$1:$N$1,0),0),"")&amp;IFERROR(VLOOKUP(KO2,'EU2'!$G:$H,MATCH("EU",'EU2'!$G$1:$N$1,0),0),"")&amp;IFERROR(VLOOKUP(KO2,'EUC2'!$G:$H,MATCH("EUC",'EUC2'!$G$1:$N$1,0),0),"")</f>
        <v/>
      </c>
      <c r="KP3" s="21" t="str">
        <f>IFERROR(VLOOKUP(KP2,'FPL FIX2'!$B:$D,MATCH("GW",'FPL FIX2'!$B$1:$I$1,0),0),"")&amp;IFERROR(VLOOKUP(KP2,'FA2'!$E:$F,MATCH("FA",'FA2'!$E$1:$K$1,0),0),"")&amp;IFERROR(VLOOKUP(KP2,'EFL2'!$E:$F,MATCH("EFL",'EFL2'!$E$1:$L$1,0),0),"")&amp;IFERROR(VLOOKUP(KP2,'UCL2'!$G:$H,MATCH("UCL",'UCL2'!$G$1:$N$1,0),0),"")&amp;IFERROR(VLOOKUP(KP2,'EU2'!$G:$H,MATCH("EU",'EU2'!$G$1:$N$1,0),0),"")&amp;IFERROR(VLOOKUP(KP2,'EUC2'!$G:$H,MATCH("EUC",'EUC2'!$G$1:$N$1,0),0),"")</f>
        <v/>
      </c>
      <c r="KQ3" s="21" t="str">
        <f>IFERROR(VLOOKUP(KQ2,'FPL FIX2'!$B:$D,MATCH("GW",'FPL FIX2'!$B$1:$I$1,0),0),"")&amp;IFERROR(VLOOKUP(KQ2,'FA2'!$E:$F,MATCH("FA",'FA2'!$E$1:$K$1,0),0),"")&amp;IFERROR(VLOOKUP(KQ2,'EFL2'!$E:$F,MATCH("EFL",'EFL2'!$E$1:$L$1,0),0),"")&amp;IFERROR(VLOOKUP(KQ2,'UCL2'!$G:$H,MATCH("UCL",'UCL2'!$G$1:$N$1,0),0),"")&amp;IFERROR(VLOOKUP(KQ2,'EU2'!$G:$H,MATCH("EU",'EU2'!$G$1:$N$1,0),0),"")&amp;IFERROR(VLOOKUP(KQ2,'EUC2'!$G:$H,MATCH("EUC",'EUC2'!$G$1:$N$1,0),0),"")</f>
        <v>38</v>
      </c>
      <c r="KR3" s="21" t="str">
        <f>IFERROR(VLOOKUP(KR2,'FPL FIX2'!$B:$D,MATCH("GW",'FPL FIX2'!$B$1:$I$1,0),0),"")&amp;IFERROR(VLOOKUP(KR2,'FA2'!$E:$F,MATCH("FA",'FA2'!$E$1:$K$1,0),0),"")&amp;IFERROR(VLOOKUP(KR2,'EFL2'!$E:$F,MATCH("EFL",'EFL2'!$E$1:$L$1,0),0),"")&amp;IFERROR(VLOOKUP(KR2,'UCL2'!$G:$H,MATCH("UCL",'UCL2'!$G$1:$N$1,0),0),"")&amp;IFERROR(VLOOKUP(KR2,'EU2'!$G:$H,MATCH("EU",'EU2'!$G$1:$N$1,0),0),"")&amp;IFERROR(VLOOKUP(KR2,'EUC2'!$G:$H,MATCH("EUC",'EUC2'!$G$1:$N$1,0),0),"")</f>
        <v/>
      </c>
      <c r="KS3" s="21" t="str">
        <f>IFERROR(VLOOKUP(KS2,'FPL FIX2'!$B:$D,MATCH("GW",'FPL FIX2'!$B$1:$I$1,0),0),"")&amp;IFERROR(VLOOKUP(KS2,'FA2'!$E:$F,MATCH("FA",'FA2'!$E$1:$K$1,0),0),"")&amp;IFERROR(VLOOKUP(KS2,'EFL2'!$E:$F,MATCH("EFL",'EFL2'!$E$1:$L$1,0),0),"")&amp;IFERROR(VLOOKUP(KS2,'UCL2'!$G:$H,MATCH("UCL",'UCL2'!$G$1:$N$1,0),0),"")&amp;IFERROR(VLOOKUP(KS2,'EU2'!$G:$H,MATCH("EU",'EU2'!$G$1:$N$1,0),0),"")&amp;IFERROR(VLOOKUP(KS2,'EUC2'!$G:$H,MATCH("EUC",'EUC2'!$G$1:$N$1,0),0),"")</f>
        <v/>
      </c>
      <c r="KT3" s="21" t="str">
        <f>IFERROR(VLOOKUP(KT2,'FPL FIX2'!$B:$D,MATCH("GW",'FPL FIX2'!$B$1:$I$1,0),0),"")&amp;IFERROR(VLOOKUP(KT2,'FA2'!$E:$F,MATCH("FA",'FA2'!$E$1:$K$1,0),0),"")&amp;IFERROR(VLOOKUP(KT2,'EFL2'!$E:$F,MATCH("EFL",'EFL2'!$E$1:$L$1,0),0),"")&amp;IFERROR(VLOOKUP(KT2,'UCL2'!$G:$H,MATCH("UCL",'UCL2'!$G$1:$N$1,0),0),"")&amp;IFERROR(VLOOKUP(KT2,'EU2'!$G:$H,MATCH("EU",'EU2'!$G$1:$N$1,0),0),"")&amp;IFERROR(VLOOKUP(KT2,'EUC2'!$G:$H,MATCH("EUC",'EUC2'!$G$1:$N$1,0),0),"")</f>
        <v>EU</v>
      </c>
      <c r="KU3" s="21" t="str">
        <f>IFERROR(VLOOKUP(KU2,'FPL FIX2'!$B:$D,MATCH("GW",'FPL FIX2'!$B$1:$I$1,0),0),"")&amp;IFERROR(VLOOKUP(KU2,'FA2'!$E:$F,MATCH("FA",'FA2'!$E$1:$K$1,0),0),"")&amp;IFERROR(VLOOKUP(KU2,'EFL2'!$E:$F,MATCH("EFL",'EFL2'!$E$1:$L$1,0),0),"")&amp;IFERROR(VLOOKUP(KU2,'UCL2'!$G:$H,MATCH("UCL",'UCL2'!$G$1:$N$1,0),0),"")&amp;IFERROR(VLOOKUP(KU2,'EU2'!$G:$H,MATCH("EU",'EU2'!$G$1:$N$1,0),0),"")&amp;IFERROR(VLOOKUP(KU2,'EUC2'!$G:$H,MATCH("EUC",'EUC2'!$G$1:$N$1,0),0),"")</f>
        <v/>
      </c>
      <c r="KV3" s="21" t="str">
        <f>IFERROR(VLOOKUP(KV2,'FPL FIX2'!$B:$D,MATCH("GW",'FPL FIX2'!$B$1:$I$1,0),0),"")&amp;IFERROR(VLOOKUP(KV2,'FA2'!$E:$F,MATCH("FA",'FA2'!$E$1:$K$1,0),0),"")&amp;IFERROR(VLOOKUP(KV2,'EFL2'!$E:$F,MATCH("EFL",'EFL2'!$E$1:$L$1,0),0),"")&amp;IFERROR(VLOOKUP(KV2,'UCL2'!$G:$H,MATCH("UCL",'UCL2'!$G$1:$N$1,0),0),"")&amp;IFERROR(VLOOKUP(KV2,'EU2'!$G:$H,MATCH("EU",'EU2'!$G$1:$N$1,0),0),"")&amp;IFERROR(VLOOKUP(KV2,'EUC2'!$G:$H,MATCH("EUC",'EUC2'!$G$1:$N$1,0),0),"")</f>
        <v/>
      </c>
      <c r="KW3" s="21" t="str">
        <f>IFERROR(VLOOKUP(KW2,'FPL FIX2'!$B:$D,MATCH("GW",'FPL FIX2'!$B$1:$I$1,0),0),"")&amp;IFERROR(VLOOKUP(KW2,'FA2'!$E:$F,MATCH("FA",'FA2'!$E$1:$K$1,0),0),"")&amp;IFERROR(VLOOKUP(KW2,'EFL2'!$E:$F,MATCH("EFL",'EFL2'!$E$1:$L$1,0),0),"")&amp;IFERROR(VLOOKUP(KW2,'UCL2'!$G:$H,MATCH("UCL",'UCL2'!$G$1:$N$1,0),0),"")&amp;IFERROR(VLOOKUP(KW2,'EU2'!$G:$H,MATCH("EU",'EU2'!$G$1:$N$1,0),0),"")&amp;IFERROR(VLOOKUP(KW2,'EUC2'!$G:$H,MATCH("EUC",'EUC2'!$G$1:$N$1,0),0),"")</f>
        <v>FA</v>
      </c>
      <c r="KX3" s="21" t="str">
        <f>IFERROR(VLOOKUP(KX2,'FPL FIX2'!$B:$D,MATCH("GW",'FPL FIX2'!$B$1:$I$1,0),0),"")&amp;IFERROR(VLOOKUP(KX2,'FA2'!$E:$F,MATCH("FA",'FA2'!$E$1:$K$1,0),0),"")&amp;IFERROR(VLOOKUP(KX2,'EFL2'!$E:$F,MATCH("EFL",'EFL2'!$E$1:$L$1,0),0),"")&amp;IFERROR(VLOOKUP(KX2,'UCL2'!$G:$H,MATCH("UCL",'UCL2'!$G$1:$N$1,0),0),"")&amp;IFERROR(VLOOKUP(KX2,'EU2'!$G:$H,MATCH("EU",'EU2'!$G$1:$N$1,0),0),"")&amp;IFERROR(VLOOKUP(KX2,'EUC2'!$G:$H,MATCH("EUC",'EUC2'!$G$1:$N$1,0),0),"")</f>
        <v/>
      </c>
      <c r="KY3" s="21" t="str">
        <f>IFERROR(VLOOKUP(KY2,'FPL FIX2'!$B:$D,MATCH("GW",'FPL FIX2'!$B$1:$I$1,0),0),"")&amp;IFERROR(VLOOKUP(KY2,'FA2'!$E:$F,MATCH("FA",'FA2'!$E$1:$K$1,0),0),"")&amp;IFERROR(VLOOKUP(KY2,'EFL2'!$E:$F,MATCH("EFL",'EFL2'!$E$1:$L$1,0),0),"")&amp;IFERROR(VLOOKUP(KY2,'UCL2'!$G:$H,MATCH("UCL",'UCL2'!$G$1:$N$1,0),0),"")&amp;IFERROR(VLOOKUP(KY2,'EU2'!$G:$H,MATCH("EU",'EU2'!$G$1:$N$1,0),0),"")&amp;IFERROR(VLOOKUP(KY2,'EUC2'!$G:$H,MATCH("EUC",'EUC2'!$G$1:$N$1,0),0),"")</f>
        <v/>
      </c>
      <c r="KZ3" s="21" t="str">
        <f>IFERROR(VLOOKUP(KZ2,'FPL FIX2'!$B:$D,MATCH("GW",'FPL FIX2'!$B$1:$I$1,0),0),"")&amp;IFERROR(VLOOKUP(KZ2,'FA2'!$E:$F,MATCH("FA",'FA2'!$E$1:$K$1,0),0),"")&amp;IFERROR(VLOOKUP(KZ2,'EFL2'!$E:$F,MATCH("EFL",'EFL2'!$E$1:$L$1,0),0),"")&amp;IFERROR(VLOOKUP(KZ2,'UCL2'!$G:$H,MATCH("UCL",'UCL2'!$G$1:$N$1,0),0),"")&amp;IFERROR(VLOOKUP(KZ2,'EU2'!$G:$H,MATCH("EU",'EU2'!$G$1:$N$1,0),0),"")&amp;IFERROR(VLOOKUP(KZ2,'EUC2'!$G:$H,MATCH("EUC",'EUC2'!$G$1:$N$1,0),0),"")</f>
        <v>EUC</v>
      </c>
      <c r="LA3" s="21" t="str">
        <f>IFERROR(VLOOKUP(LA2,'FPL FIX2'!$B:$D,MATCH("GW",'FPL FIX2'!$B$1:$I$1,0),0),"")&amp;IFERROR(VLOOKUP(LA2,'FA2'!$E:$F,MATCH("FA",'FA2'!$E$1:$K$1,0),0),"")&amp;IFERROR(VLOOKUP(LA2,'EFL2'!$E:$F,MATCH("EFL",'EFL2'!$E$1:$L$1,0),0),"")&amp;IFERROR(VLOOKUP(LA2,'UCL2'!$G:$H,MATCH("UCL",'UCL2'!$G$1:$N$1,0),0),"")&amp;IFERROR(VLOOKUP(LA2,'EU2'!$G:$H,MATCH("EU",'EU2'!$G$1:$N$1,0),0),"")&amp;IFERROR(VLOOKUP(LA2,'EUC2'!$G:$H,MATCH("EUC",'EUC2'!$G$1:$N$1,0),0),"")</f>
        <v/>
      </c>
      <c r="LB3" s="21" t="str">
        <f>IFERROR(VLOOKUP(LB2,'FPL FIX2'!$B:$D,MATCH("GW",'FPL FIX2'!$B$1:$I$1,0),0),"")&amp;IFERROR(VLOOKUP(LB2,'FA2'!$E:$F,MATCH("FA",'FA2'!$E$1:$K$1,0),0),"")&amp;IFERROR(VLOOKUP(LB2,'EFL2'!$E:$F,MATCH("EFL",'EFL2'!$E$1:$L$1,0),0),"")&amp;IFERROR(VLOOKUP(LB2,'UCL2'!$G:$H,MATCH("UCL",'UCL2'!$G$1:$N$1,0),0),"")&amp;IFERROR(VLOOKUP(LB2,'EU2'!$G:$H,MATCH("EU",'EU2'!$G$1:$N$1,0),0),"")&amp;IFERROR(VLOOKUP(LB2,'EUC2'!$G:$H,MATCH("EUC",'EUC2'!$G$1:$N$1,0),0),"")</f>
        <v/>
      </c>
      <c r="LC3" s="21" t="str">
        <f>IFERROR(VLOOKUP(LC2,'FPL FIX2'!$B:$D,MATCH("GW",'FPL FIX2'!$B$1:$I$1,0),0),"")&amp;IFERROR(VLOOKUP(LC2,'FA2'!$E:$F,MATCH("FA",'FA2'!$E$1:$K$1,0),0),"")&amp;IFERROR(VLOOKUP(LC2,'EFL2'!$E:$F,MATCH("EFL",'EFL2'!$E$1:$L$1,0),0),"")&amp;IFERROR(VLOOKUP(LC2,'UCL2'!$G:$H,MATCH("UCL",'UCL2'!$G$1:$N$1,0),0),"")&amp;IFERROR(VLOOKUP(LC2,'EU2'!$G:$H,MATCH("EU",'EU2'!$G$1:$N$1,0),0),"")&amp;IFERROR(VLOOKUP(LC2,'EUC2'!$G:$H,MATCH("EUC",'EUC2'!$G$1:$N$1,0),0),"")</f>
        <v/>
      </c>
      <c r="LD3" s="21" t="str">
        <f>IFERROR(VLOOKUP(LD2,'FPL FIX2'!$B:$D,MATCH("GW",'FPL FIX2'!$B$1:$I$1,0),0),"")&amp;IFERROR(VLOOKUP(LD2,'FA2'!$E:$F,MATCH("FA",'FA2'!$E$1:$K$1,0),0),"")&amp;IFERROR(VLOOKUP(LD2,'EFL2'!$E:$F,MATCH("EFL",'EFL2'!$E$1:$L$1,0),0),"")&amp;IFERROR(VLOOKUP(LD2,'UCL2'!$G:$H,MATCH("UCL",'UCL2'!$G$1:$N$1,0),0),"")&amp;IFERROR(VLOOKUP(LD2,'EU2'!$G:$H,MATCH("EU",'EU2'!$G$1:$N$1,0),0),"")&amp;IFERROR(VLOOKUP(LD2,'EUC2'!$G:$H,MATCH("EUC",'EUC2'!$G$1:$N$1,0),0),"")</f>
        <v>UCL</v>
      </c>
      <c r="LE3" s="21" t="str">
        <f>IFERROR(VLOOKUP(LE2,'FPL FIX2'!$B:$D,MATCH("GW",'FPL FIX2'!$B$1:$I$1,0),0),"")&amp;IFERROR(VLOOKUP(LE2,'FA2'!$E:$F,MATCH("FA",'FA2'!$E$1:$K$1,0),0),"")&amp;IFERROR(VLOOKUP(LE2,'EFL2'!$E:$F,MATCH("EFL",'EFL2'!$E$1:$L$1,0),0),"")&amp;IFERROR(VLOOKUP(LE2,'UCL2'!$G:$H,MATCH("UCL",'UCL2'!$G$1:$N$1,0),0),"")&amp;IFERROR(VLOOKUP(LE2,'EU2'!$G:$H,MATCH("EU",'EU2'!$G$1:$N$1,0),0),"")&amp;IFERROR(VLOOKUP(LE2,'EUC2'!$G:$H,MATCH("EUC",'EUC2'!$G$1:$N$1,0),0),"")</f>
        <v/>
      </c>
      <c r="LF3" s="21" t="str">
        <f>IFERROR(VLOOKUP(LF2,'FPL FIX2'!$B:$D,MATCH("GW",'FPL FIX2'!$B$1:$I$1,0),0),"")&amp;IFERROR(VLOOKUP(LF2,'FA2'!$E:$F,MATCH("FA",'FA2'!$E$1:$K$1,0),0),"")&amp;IFERROR(VLOOKUP(LF2,'EFL2'!$E:$F,MATCH("EFL",'EFL2'!$E$1:$L$1,0),0),"")&amp;IFERROR(VLOOKUP(LF2,'UCL2'!$G:$H,MATCH("UCL",'UCL2'!$G$1:$N$1,0),0),"")&amp;IFERROR(VLOOKUP(LF2,'EU2'!$G:$H,MATCH("EU",'EU2'!$G$1:$N$1,0),0),"")&amp;IFERROR(VLOOKUP(LF2,'EUC2'!$G:$H,MATCH("EUC",'EUC2'!$G$1:$N$1,0),0),"")</f>
        <v/>
      </c>
      <c r="LG3" s="21" t="str">
        <f>IFERROR(VLOOKUP(LG2,'FPL FIX2'!$B:$D,MATCH("GW",'FPL FIX2'!$B$1:$I$1,0),0),"")&amp;IFERROR(VLOOKUP(LG2,'FA2'!$E:$F,MATCH("FA",'FA2'!$E$1:$K$1,0),0),"")&amp;IFERROR(VLOOKUP(LG2,'EFL2'!$E:$F,MATCH("EFL",'EFL2'!$E$1:$L$1,0),0),"")&amp;IFERROR(VLOOKUP(LG2,'UCL2'!$G:$H,MATCH("UCL",'UCL2'!$G$1:$N$1,0),0),"")&amp;IFERROR(VLOOKUP(LG2,'EU2'!$G:$H,MATCH("EU",'EU2'!$G$1:$N$1,0),0),"")&amp;IFERROR(VLOOKUP(LG2,'EUC2'!$G:$H,MATCH("EUC",'EUC2'!$G$1:$N$1,0),0),"")</f>
        <v/>
      </c>
      <c r="LH3" s="21" t="str">
        <f>IFERROR(VLOOKUP(LH2,'FPL FIX2'!$B:$D,MATCH("GW",'FPL FIX2'!$B$1:$I$1,0),0),"")&amp;IFERROR(VLOOKUP(LH2,'FA2'!$E:$F,MATCH("FA",'FA2'!$E$1:$K$1,0),0),"")&amp;IFERROR(VLOOKUP(LH2,'EFL2'!$E:$F,MATCH("EFL",'EFL2'!$E$1:$L$1,0),0),"")&amp;IFERROR(VLOOKUP(LH2,'UCL2'!$G:$H,MATCH("UCL",'UCL2'!$G$1:$N$1,0),0),"")&amp;IFERROR(VLOOKUP(LH2,'EU2'!$G:$H,MATCH("EU",'EU2'!$G$1:$N$1,0),0),"")&amp;IFERROR(VLOOKUP(LH2,'EUC2'!$G:$H,MATCH("EUC",'EUC2'!$G$1:$N$1,0),0),"")</f>
        <v/>
      </c>
      <c r="LI3" s="21" t="str">
        <f>IFERROR(VLOOKUP(LI2,'FPL FIX2'!$B:$D,MATCH("GW",'FPL FIX2'!$B$1:$I$1,0),0),"")&amp;IFERROR(VLOOKUP(LI2,'FA2'!$E:$F,MATCH("FA",'FA2'!$E$1:$K$1,0),0),"")&amp;IFERROR(VLOOKUP(LI2,'EFL2'!$E:$F,MATCH("EFL",'EFL2'!$E$1:$L$1,0),0),"")&amp;IFERROR(VLOOKUP(LI2,'UCL2'!$G:$H,MATCH("UCL",'UCL2'!$G$1:$N$1,0),0),"")&amp;IFERROR(VLOOKUP(LI2,'EU2'!$G:$H,MATCH("EU",'EU2'!$G$1:$N$1,0),0),"")&amp;IFERROR(VLOOKUP(LI2,'EUC2'!$G:$H,MATCH("EUC",'EUC2'!$G$1:$N$1,0),0),"")</f>
        <v/>
      </c>
      <c r="LJ3" s="21" t="str">
        <f>IFERROR(VLOOKUP(LJ2,'FPL FIX2'!$B:$D,MATCH("GW",'FPL FIX2'!$B$1:$I$1,0),0),"")&amp;IFERROR(VLOOKUP(LJ2,'FA2'!$E:$F,MATCH("FA",'FA2'!$E$1:$K$1,0),0),"")&amp;IFERROR(VLOOKUP(LJ2,'EFL2'!$E:$F,MATCH("EFL",'EFL2'!$E$1:$L$1,0),0),"")&amp;IFERROR(VLOOKUP(LJ2,'UCL2'!$G:$H,MATCH("UCL",'UCL2'!$G$1:$N$1,0),0),"")&amp;IFERROR(VLOOKUP(LJ2,'EU2'!$G:$H,MATCH("EU",'EU2'!$G$1:$N$1,0),0),"")&amp;IFERROR(VLOOKUP(LJ2,'EUC2'!$G:$H,MATCH("EUC",'EUC2'!$G$1:$N$1,0),0),"")</f>
        <v/>
      </c>
      <c r="LK3" s="21" t="str">
        <f>IFERROR(VLOOKUP(LK2,'FPL FIX2'!$B:$D,MATCH("GW",'FPL FIX2'!$B$1:$I$1,0),0),"")&amp;IFERROR(VLOOKUP(LK2,'FA2'!$E:$F,MATCH("FA",'FA2'!$E$1:$K$1,0),0),"")&amp;IFERROR(VLOOKUP(LK2,'EFL2'!$E:$F,MATCH("EFL",'EFL2'!$E$1:$L$1,0),0),"")&amp;IFERROR(VLOOKUP(LK2,'UCL2'!$G:$H,MATCH("UCL",'UCL2'!$G$1:$N$1,0),0),"")&amp;IFERROR(VLOOKUP(LK2,'EU2'!$G:$H,MATCH("EU",'EU2'!$G$1:$N$1,0),0),"")&amp;IFERROR(VLOOKUP(LK2,'EUC2'!$G:$H,MATCH("EUC",'EUC2'!$G$1:$N$1,0),0),"")</f>
        <v/>
      </c>
      <c r="LL3" s="21" t="str">
        <f>IFERROR(VLOOKUP(LL2,'FPL FIX2'!$B:$D,MATCH("GW",'FPL FIX2'!$B$1:$I$1,0),0),"")&amp;IFERROR(VLOOKUP(LL2,'FA2'!$E:$F,MATCH("FA",'FA2'!$E$1:$K$1,0),0),"")&amp;IFERROR(VLOOKUP(LL2,'EFL2'!$E:$F,MATCH("EFL",'EFL2'!$E$1:$L$1,0),0),"")&amp;IFERROR(VLOOKUP(LL2,'UCL2'!$G:$H,MATCH("UCL",'UCL2'!$G$1:$N$1,0),0),"")&amp;IFERROR(VLOOKUP(LL2,'EU2'!$G:$H,MATCH("EU",'EU2'!$G$1:$N$1,0),0),"")&amp;IFERROR(VLOOKUP(LL2,'EUC2'!$G:$H,MATCH("EUC",'EUC2'!$G$1:$N$1,0),0),"")</f>
        <v/>
      </c>
      <c r="LM3" s="21" t="str">
        <f>IFERROR(VLOOKUP(LM2,'FPL FIX2'!$B:$D,MATCH("GW",'FPL FIX2'!$B$1:$I$1,0),0),"")&amp;IFERROR(VLOOKUP(LM2,'FA2'!$E:$F,MATCH("FA",'FA2'!$E$1:$K$1,0),0),"")&amp;IFERROR(VLOOKUP(LM2,'EFL2'!$E:$F,MATCH("EFL",'EFL2'!$E$1:$L$1,0),0),"")&amp;IFERROR(VLOOKUP(LM2,'UCL2'!$G:$H,MATCH("UCL",'UCL2'!$G$1:$N$1,0),0),"")&amp;IFERROR(VLOOKUP(LM2,'EU2'!$G:$H,MATCH("EU",'EU2'!$G$1:$N$1,0),0),"")&amp;IFERROR(VLOOKUP(LM2,'EUC2'!$G:$H,MATCH("EUC",'EUC2'!$G$1:$N$1,0),0),"")</f>
        <v/>
      </c>
      <c r="LN3" s="21" t="str">
        <f>IFERROR(VLOOKUP(LN2,'FPL FIX2'!$B:$D,MATCH("GW",'FPL FIX2'!$B$1:$I$1,0),0),"")&amp;IFERROR(VLOOKUP(LN2,'FA2'!$E:$F,MATCH("FA",'FA2'!$E$1:$K$1,0),0),"")&amp;IFERROR(VLOOKUP(LN2,'EFL2'!$E:$F,MATCH("EFL",'EFL2'!$E$1:$L$1,0),0),"")&amp;IFERROR(VLOOKUP(LN2,'UCL2'!$G:$H,MATCH("UCL",'UCL2'!$G$1:$N$1,0),0),"")&amp;IFERROR(VLOOKUP(LN2,'EU2'!$G:$H,MATCH("EU",'EU2'!$G$1:$N$1,0),0),"")&amp;IFERROR(VLOOKUP(LN2,'EUC2'!$G:$H,MATCH("EUC",'EUC2'!$G$1:$N$1,0),0),"")</f>
        <v/>
      </c>
      <c r="LO3" s="21" t="str">
        <f>IFERROR(VLOOKUP(LO2,'FPL FIX2'!$B:$D,MATCH("GW",'FPL FIX2'!$B$1:$I$1,0),0),"")&amp;IFERROR(VLOOKUP(LO2,'FA2'!$E:$F,MATCH("FA",'FA2'!$E$1:$K$1,0),0),"")&amp;IFERROR(VLOOKUP(LO2,'EFL2'!$E:$F,MATCH("EFL",'EFL2'!$E$1:$L$1,0),0),"")&amp;IFERROR(VLOOKUP(LO2,'UCL2'!$G:$H,MATCH("UCL",'UCL2'!$G$1:$N$1,0),0),"")&amp;IFERROR(VLOOKUP(LO2,'EU2'!$G:$H,MATCH("EU",'EU2'!$G$1:$N$1,0),0),"")&amp;IFERROR(VLOOKUP(LO2,'EUC2'!$G:$H,MATCH("EUC",'EUC2'!$G$1:$N$1,0),0),"")</f>
        <v/>
      </c>
      <c r="LP3" s="21" t="str">
        <f>IFERROR(VLOOKUP(LP2,'FPL FIX2'!$B:$D,MATCH("GW",'FPL FIX2'!$B$1:$I$1,0),0),"")&amp;IFERROR(VLOOKUP(LP2,'FA2'!$E:$F,MATCH("FA",'FA2'!$E$1:$K$1,0),0),"")&amp;IFERROR(VLOOKUP(LP2,'EFL2'!$E:$F,MATCH("EFL",'EFL2'!$E$1:$L$1,0),0),"")&amp;IFERROR(VLOOKUP(LP2,'UCL2'!$G:$H,MATCH("UCL",'UCL2'!$G$1:$N$1,0),0),"")&amp;IFERROR(VLOOKUP(LP2,'EU2'!$G:$H,MATCH("EU",'EU2'!$G$1:$N$1,0),0),"")&amp;IFERROR(VLOOKUP(LP2,'EUC2'!$G:$H,MATCH("EUC",'EUC2'!$G$1:$N$1,0),0),"")</f>
        <v/>
      </c>
      <c r="LQ3" s="21" t="str">
        <f>IFERROR(VLOOKUP(LQ2,'FPL FIX2'!$B:$D,MATCH("GW",'FPL FIX2'!$B$1:$I$1,0),0),"")&amp;IFERROR(VLOOKUP(LQ2,'FA2'!$E:$F,MATCH("FA",'FA2'!$E$1:$K$1,0),0),"")&amp;IFERROR(VLOOKUP(LQ2,'EFL2'!$E:$F,MATCH("EFL",'EFL2'!$E$1:$L$1,0),0),"")&amp;IFERROR(VLOOKUP(LQ2,'UCL2'!$G:$H,MATCH("UCL",'UCL2'!$G$1:$N$1,0),0),"")&amp;IFERROR(VLOOKUP(LQ2,'EU2'!$G:$H,MATCH("EU",'EU2'!$G$1:$N$1,0),0),"")&amp;IFERROR(VLOOKUP(LQ2,'EUC2'!$G:$H,MATCH("EUC",'EUC2'!$G$1:$N$1,0),0),"")</f>
        <v/>
      </c>
      <c r="LR3" s="21" t="str">
        <f>IFERROR(VLOOKUP(LR2,'FPL FIX2'!$B:$D,MATCH("GW",'FPL FIX2'!$B$1:$I$1,0),0),"")&amp;IFERROR(VLOOKUP(LR2,'FA2'!$E:$F,MATCH("FA",'FA2'!$E$1:$K$1,0),0),"")&amp;IFERROR(VLOOKUP(LR2,'EFL2'!$E:$F,MATCH("EFL",'EFL2'!$E$1:$L$1,0),0),"")&amp;IFERROR(VLOOKUP(LR2,'UCL2'!$G:$H,MATCH("UCL",'UCL2'!$G$1:$N$1,0),0),"")&amp;IFERROR(VLOOKUP(LR2,'EU2'!$G:$H,MATCH("EU",'EU2'!$G$1:$N$1,0),0),"")&amp;IFERROR(VLOOKUP(LR2,'EUC2'!$G:$H,MATCH("EUC",'EUC2'!$G$1:$N$1,0),0),"")</f>
        <v/>
      </c>
      <c r="LS3" s="21" t="str">
        <f>IFERROR(VLOOKUP(LS2,'FPL FIX2'!$B:$D,MATCH("GW",'FPL FIX2'!$B$1:$I$1,0),0),"")&amp;IFERROR(VLOOKUP(LS2,'FA2'!$E:$F,MATCH("FA",'FA2'!$E$1:$K$1,0),0),"")&amp;IFERROR(VLOOKUP(LS2,'EFL2'!$E:$F,MATCH("EFL",'EFL2'!$E$1:$L$1,0),0),"")&amp;IFERROR(VLOOKUP(LS2,'UCL2'!$G:$H,MATCH("UCL",'UCL2'!$G$1:$N$1,0),0),"")&amp;IFERROR(VLOOKUP(LS2,'EU2'!$G:$H,MATCH("EU",'EU2'!$G$1:$N$1,0),0),"")&amp;IFERROR(VLOOKUP(LS2,'EUC2'!$G:$H,MATCH("EUC",'EUC2'!$G$1:$N$1,0),0),"")</f>
        <v/>
      </c>
      <c r="LT3" s="21" t="str">
        <f>IFERROR(VLOOKUP(LT2,'FPL FIX2'!$B:$D,MATCH("GW",'FPL FIX2'!$B$1:$I$1,0),0),"")&amp;IFERROR(VLOOKUP(LT2,'FA2'!$E:$F,MATCH("FA",'FA2'!$E$1:$K$1,0),0),"")&amp;IFERROR(VLOOKUP(LT2,'EFL2'!$E:$F,MATCH("EFL",'EFL2'!$E$1:$L$1,0),0),"")&amp;IFERROR(VLOOKUP(LT2,'UCL2'!$G:$H,MATCH("UCL",'UCL2'!$G$1:$N$1,0),0),"")&amp;IFERROR(VLOOKUP(LT2,'EU2'!$G:$H,MATCH("EU",'EU2'!$G$1:$N$1,0),0),"")&amp;IFERROR(VLOOKUP(LT2,'EUC2'!$G:$H,MATCH("EUC",'EUC2'!$G$1:$N$1,0),0),"")</f>
        <v/>
      </c>
      <c r="LU3" s="21" t="str">
        <f>IFERROR(VLOOKUP(LU2,'FPL FIX2'!$B:$D,MATCH("GW",'FPL FIX2'!$B$1:$I$1,0),0),"")&amp;IFERROR(VLOOKUP(LU2,'FA2'!$E:$F,MATCH("FA",'FA2'!$E$1:$K$1,0),0),"")&amp;IFERROR(VLOOKUP(LU2,'EFL2'!$E:$F,MATCH("EFL",'EFL2'!$E$1:$L$1,0),0),"")&amp;IFERROR(VLOOKUP(LU2,'UCL2'!$G:$H,MATCH("UCL",'UCL2'!$G$1:$N$1,0),0),"")&amp;IFERROR(VLOOKUP(LU2,'EU2'!$G:$H,MATCH("EU",'EU2'!$G$1:$N$1,0),0),"")&amp;IFERROR(VLOOKUP(LU2,'EUC2'!$G:$H,MATCH("EUC",'EUC2'!$G$1:$N$1,0),0),"")</f>
        <v/>
      </c>
      <c r="LV3" s="21" t="str">
        <f>IFERROR(VLOOKUP(LV2,'FPL FIX2'!$B:$D,MATCH("GW",'FPL FIX2'!$B$1:$I$1,0),0),"")&amp;IFERROR(VLOOKUP(LV2,'FA2'!$E:$F,MATCH("FA",'FA2'!$E$1:$K$1,0),0),"")&amp;IFERROR(VLOOKUP(LV2,'EFL2'!$E:$F,MATCH("EFL",'EFL2'!$E$1:$L$1,0),0),"")&amp;IFERROR(VLOOKUP(LV2,'UCL2'!$G:$H,MATCH("UCL",'UCL2'!$G$1:$N$1,0),0),"")&amp;IFERROR(VLOOKUP(LV2,'EU2'!$G:$H,MATCH("EU",'EU2'!$G$1:$N$1,0),0),"")&amp;IFERROR(VLOOKUP(LV2,'EUC2'!$G:$H,MATCH("EUC",'EUC2'!$G$1:$N$1,0),0),"")</f>
        <v/>
      </c>
      <c r="LW3" s="21" t="str">
        <f>IFERROR(VLOOKUP(LW2,'FPL FIX2'!$B:$D,MATCH("GW",'FPL FIX2'!$B$1:$I$1,0),0),"")&amp;IFERROR(VLOOKUP(LW2,'FA2'!$E:$F,MATCH("FA",'FA2'!$E$1:$K$1,0),0),"")&amp;IFERROR(VLOOKUP(LW2,'EFL2'!$E:$F,MATCH("EFL",'EFL2'!$E$1:$L$1,0),0),"")&amp;IFERROR(VLOOKUP(LW2,'UCL2'!$G:$H,MATCH("UCL",'UCL2'!$G$1:$N$1,0),0),"")&amp;IFERROR(VLOOKUP(LW2,'EU2'!$G:$H,MATCH("EU",'EU2'!$G$1:$N$1,0),0),"")&amp;IFERROR(VLOOKUP(LW2,'EUC2'!$G:$H,MATCH("EUC",'EUC2'!$G$1:$N$1,0),0),"")</f>
        <v/>
      </c>
      <c r="LX3" s="21" t="str">
        <f>IFERROR(VLOOKUP(LX2,'FPL FIX2'!$B:$D,MATCH("GW",'FPL FIX2'!$B$1:$I$1,0),0),"")&amp;IFERROR(VLOOKUP(LX2,'FA2'!$E:$F,MATCH("FA",'FA2'!$E$1:$K$1,0),0),"")&amp;IFERROR(VLOOKUP(LX2,'EFL2'!$E:$F,MATCH("EFL",'EFL2'!$E$1:$L$1,0),0),"")&amp;IFERROR(VLOOKUP(LX2,'UCL2'!$G:$H,MATCH("UCL",'UCL2'!$G$1:$N$1,0),0),"")&amp;IFERROR(VLOOKUP(LX2,'EU2'!$G:$H,MATCH("EU",'EU2'!$G$1:$N$1,0),0),"")&amp;IFERROR(VLOOKUP(LX2,'EUC2'!$G:$H,MATCH("EUC",'EUC2'!$G$1:$N$1,0),0),"")</f>
        <v/>
      </c>
      <c r="LY3" s="21" t="str">
        <f>IFERROR(VLOOKUP(LY2,'FPL FIX2'!$B:$D,MATCH("GW",'FPL FIX2'!$B$1:$I$1,0),0),"")&amp;IFERROR(VLOOKUP(LY2,'FA2'!$E:$F,MATCH("FA",'FA2'!$E$1:$K$1,0),0),"")&amp;IFERROR(VLOOKUP(LY2,'EFL2'!$E:$F,MATCH("EFL",'EFL2'!$E$1:$L$1,0),0),"")&amp;IFERROR(VLOOKUP(LY2,'UCL2'!$G:$H,MATCH("UCL",'UCL2'!$G$1:$N$1,0),0),"")&amp;IFERROR(VLOOKUP(LY2,'EU2'!$G:$H,MATCH("EU",'EU2'!$G$1:$N$1,0),0),"")&amp;IFERROR(VLOOKUP(LY2,'EUC2'!$G:$H,MATCH("EUC",'EUC2'!$G$1:$N$1,0),0),"")</f>
        <v/>
      </c>
      <c r="LZ3" s="21" t="str">
        <f>IFERROR(VLOOKUP(LZ2,'FPL FIX2'!$B:$D,MATCH("GW",'FPL FIX2'!$B$1:$I$1,0),0),"")&amp;IFERROR(VLOOKUP(LZ2,'FA2'!$E:$F,MATCH("FA",'FA2'!$E$1:$K$1,0),0),"")&amp;IFERROR(VLOOKUP(LZ2,'EFL2'!$E:$F,MATCH("EFL",'EFL2'!$E$1:$L$1,0),0),"")&amp;IFERROR(VLOOKUP(LZ2,'UCL2'!$G:$H,MATCH("UCL",'UCL2'!$G$1:$N$1,0),0),"")&amp;IFERROR(VLOOKUP(LZ2,'EU2'!$G:$H,MATCH("EU",'EU2'!$G$1:$N$1,0),0),"")&amp;IFERROR(VLOOKUP(LZ2,'EUC2'!$G:$H,MATCH("EUC",'EUC2'!$G$1:$N$1,0),0),"")</f>
        <v/>
      </c>
      <c r="MA3" s="21" t="str">
        <f>IFERROR(VLOOKUP(MA2,'FPL FIX2'!$B:$D,MATCH("GW",'FPL FIX2'!$B$1:$I$1,0),0),"")&amp;IFERROR(VLOOKUP(MA2,'FA2'!$E:$F,MATCH("FA",'FA2'!$E$1:$K$1,0),0),"")&amp;IFERROR(VLOOKUP(MA2,'EFL2'!$E:$F,MATCH("EFL",'EFL2'!$E$1:$L$1,0),0),"")&amp;IFERROR(VLOOKUP(MA2,'UCL2'!$G:$H,MATCH("UCL",'UCL2'!$G$1:$N$1,0),0),"")&amp;IFERROR(VLOOKUP(MA2,'EU2'!$G:$H,MATCH("EU",'EU2'!$G$1:$N$1,0),0),"")&amp;IFERROR(VLOOKUP(MA2,'EUC2'!$G:$H,MATCH("EUC",'EUC2'!$G$1:$N$1,0),0),"")</f>
        <v/>
      </c>
      <c r="MB3" s="21" t="str">
        <f>IFERROR(VLOOKUP(MB2,'FPL FIX2'!$B:$D,MATCH("GW",'FPL FIX2'!$B$1:$I$1,0),0),"")&amp;IFERROR(VLOOKUP(MB2,'FA2'!$E:$F,MATCH("FA",'FA2'!$E$1:$K$1,0),0),"")&amp;IFERROR(VLOOKUP(MB2,'EFL2'!$E:$F,MATCH("EFL",'EFL2'!$E$1:$L$1,0),0),"")&amp;IFERROR(VLOOKUP(MB2,'UCL2'!$G:$H,MATCH("UCL",'UCL2'!$G$1:$N$1,0),0),"")&amp;IFERROR(VLOOKUP(MB2,'EU2'!$G:$H,MATCH("EU",'EU2'!$G$1:$N$1,0),0),"")&amp;IFERROR(VLOOKUP(MB2,'EUC2'!$G:$H,MATCH("EUC",'EUC2'!$G$1:$N$1,0),0),"")</f>
        <v/>
      </c>
      <c r="MC3" s="21" t="str">
        <f>IFERROR(VLOOKUP(MC2,'FPL FIX2'!$B:$D,MATCH("GW",'FPL FIX2'!$B$1:$I$1,0),0),"")&amp;IFERROR(VLOOKUP(MC2,'FA2'!$E:$F,MATCH("FA",'FA2'!$E$1:$K$1,0),0),"")&amp;IFERROR(VLOOKUP(MC2,'EFL2'!$E:$F,MATCH("EFL",'EFL2'!$E$1:$L$1,0),0),"")&amp;IFERROR(VLOOKUP(MC2,'UCL2'!$G:$H,MATCH("UCL",'UCL2'!$G$1:$N$1,0),0),"")&amp;IFERROR(VLOOKUP(MC2,'EU2'!$G:$H,MATCH("EU",'EU2'!$G$1:$N$1,0),0),"")&amp;IFERROR(VLOOKUP(MC2,'EUC2'!$G:$H,MATCH("EUC",'EUC2'!$G$1:$N$1,0),0),"")</f>
        <v/>
      </c>
      <c r="MD3" s="21" t="str">
        <f>IFERROR(VLOOKUP(MD2,'FPL FIX2'!$B:$D,MATCH("GW",'FPL FIX2'!$B$1:$I$1,0),0),"")&amp;IFERROR(VLOOKUP(MD2,'FA2'!$E:$F,MATCH("FA",'FA2'!$E$1:$K$1,0),0),"")&amp;IFERROR(VLOOKUP(MD2,'EFL2'!$E:$F,MATCH("EFL",'EFL2'!$E$1:$L$1,0),0),"")&amp;IFERROR(VLOOKUP(MD2,'UCL2'!$G:$H,MATCH("UCL",'UCL2'!$G$1:$N$1,0),0),"")&amp;IFERROR(VLOOKUP(MD2,'EU2'!$G:$H,MATCH("EU",'EU2'!$G$1:$N$1,0),0),"")&amp;IFERROR(VLOOKUP(MD2,'EUC2'!$G:$H,MATCH("EUC",'EUC2'!$G$1:$N$1,0),0),"")</f>
        <v/>
      </c>
      <c r="ME3" s="21" t="str">
        <f>IFERROR(VLOOKUP(ME2,'FPL FIX2'!$B:$D,MATCH("GW",'FPL FIX2'!$B$1:$I$1,0),0),"")&amp;IFERROR(VLOOKUP(ME2,'FA2'!$E:$F,MATCH("FA",'FA2'!$E$1:$K$1,0),0),"")&amp;IFERROR(VLOOKUP(ME2,'EFL2'!$E:$F,MATCH("EFL",'EFL2'!$E$1:$L$1,0),0),"")&amp;IFERROR(VLOOKUP(ME2,'UCL2'!$G:$H,MATCH("UCL",'UCL2'!$G$1:$N$1,0),0),"")&amp;IFERROR(VLOOKUP(ME2,'EU2'!$G:$H,MATCH("EU",'EU2'!$G$1:$N$1,0),0),"")&amp;IFERROR(VLOOKUP(ME2,'EUC2'!$G:$H,MATCH("EUC",'EUC2'!$G$1:$N$1,0),0),"")</f>
        <v/>
      </c>
      <c r="MF3" s="21" t="str">
        <f>IFERROR(VLOOKUP(MF2,'FPL FIX2'!$B:$D,MATCH("GW",'FPL FIX2'!$B$1:$I$1,0),0),"")&amp;IFERROR(VLOOKUP(MF2,'FA2'!$E:$F,MATCH("FA",'FA2'!$E$1:$K$1,0),0),"")&amp;IFERROR(VLOOKUP(MF2,'EFL2'!$E:$F,MATCH("EFL",'EFL2'!$E$1:$L$1,0),0),"")&amp;IFERROR(VLOOKUP(MF2,'UCL2'!$G:$H,MATCH("UCL",'UCL2'!$G$1:$N$1,0),0),"")&amp;IFERROR(VLOOKUP(MF2,'EU2'!$G:$H,MATCH("EU",'EU2'!$G$1:$N$1,0),0),"")&amp;IFERROR(VLOOKUP(MF2,'EUC2'!$G:$H,MATCH("EUC",'EUC2'!$G$1:$N$1,0),0),"")</f>
        <v/>
      </c>
      <c r="MG3" s="21" t="str">
        <f>IFERROR(VLOOKUP(MG2,'FPL FIX2'!$B:$D,MATCH("GW",'FPL FIX2'!$B$1:$I$1,0),0),"")&amp;IFERROR(VLOOKUP(MG2,'FA2'!$E:$F,MATCH("FA",'FA2'!$E$1:$K$1,0),0),"")&amp;IFERROR(VLOOKUP(MG2,'EFL2'!$E:$F,MATCH("EFL",'EFL2'!$E$1:$L$1,0),0),"")&amp;IFERROR(VLOOKUP(MG2,'UCL2'!$G:$H,MATCH("UCL",'UCL2'!$G$1:$N$1,0),0),"")&amp;IFERROR(VLOOKUP(MG2,'EU2'!$G:$H,MATCH("EU",'EU2'!$G$1:$N$1,0),0),"")&amp;IFERROR(VLOOKUP(MG2,'EUC2'!$G:$H,MATCH("EUC",'EUC2'!$G$1:$N$1,0),0),"")</f>
        <v/>
      </c>
      <c r="MH3" s="21" t="str">
        <f>IFERROR(VLOOKUP(MH2,'FPL FIX2'!$B:$D,MATCH("GW",'FPL FIX2'!$B$1:$I$1,0),0),"")&amp;IFERROR(VLOOKUP(MH2,'FA2'!$E:$F,MATCH("FA",'FA2'!$E$1:$K$1,0),0),"")&amp;IFERROR(VLOOKUP(MH2,'EFL2'!$E:$F,MATCH("EFL",'EFL2'!$E$1:$L$1,0),0),"")&amp;IFERROR(VLOOKUP(MH2,'UCL2'!$G:$H,MATCH("UCL",'UCL2'!$G$1:$N$1,0),0),"")&amp;IFERROR(VLOOKUP(MH2,'EU2'!$G:$H,MATCH("EU",'EU2'!$G$1:$N$1,0),0),"")&amp;IFERROR(VLOOKUP(MH2,'EUC2'!$G:$H,MATCH("EUC",'EUC2'!$G$1:$N$1,0),0),"")</f>
        <v/>
      </c>
      <c r="MI3" s="21" t="str">
        <f>IFERROR(VLOOKUP(MI2,'FPL FIX2'!$B:$D,MATCH("GW",'FPL FIX2'!$B$1:$I$1,0),0),"")&amp;IFERROR(VLOOKUP(MI2,'FA2'!$E:$F,MATCH("FA",'FA2'!$E$1:$K$1,0),0),"")&amp;IFERROR(VLOOKUP(MI2,'EFL2'!$E:$F,MATCH("EFL",'EFL2'!$E$1:$L$1,0),0),"")&amp;IFERROR(VLOOKUP(MI2,'UCL2'!$G:$H,MATCH("UCL",'UCL2'!$G$1:$N$1,0),0),"")&amp;IFERROR(VLOOKUP(MI2,'EU2'!$G:$H,MATCH("EU",'EU2'!$G$1:$N$1,0),0),"")&amp;IFERROR(VLOOKUP(MI2,'EUC2'!$G:$H,MATCH("EUC",'EUC2'!$G$1:$N$1,0),0),"")</f>
        <v/>
      </c>
      <c r="MJ3" s="21" t="str">
        <f>IFERROR(VLOOKUP(MJ2,'FPL FIX2'!$B:$D,MATCH("GW",'FPL FIX2'!$B$1:$I$1,0),0),"")&amp;IFERROR(VLOOKUP(MJ2,'FA2'!$E:$F,MATCH("FA",'FA2'!$E$1:$K$1,0),0),"")&amp;IFERROR(VLOOKUP(MJ2,'EFL2'!$E:$F,MATCH("EFL",'EFL2'!$E$1:$L$1,0),0),"")&amp;IFERROR(VLOOKUP(MJ2,'UCL2'!$G:$H,MATCH("UCL",'UCL2'!$G$1:$N$1,0),0),"")&amp;IFERROR(VLOOKUP(MJ2,'EU2'!$G:$H,MATCH("EU",'EU2'!$G$1:$N$1,0),0),"")&amp;IFERROR(VLOOKUP(MJ2,'EUC2'!$G:$H,MATCH("EUC",'EUC2'!$G$1:$N$1,0),0),"")</f>
        <v/>
      </c>
      <c r="MK3" s="21" t="str">
        <f>IFERROR(VLOOKUP(MK2,'FPL FIX2'!$B:$D,MATCH("GW",'FPL FIX2'!$B$1:$I$1,0),0),"")&amp;IFERROR(VLOOKUP(MK2,'FA2'!$E:$F,MATCH("FA",'FA2'!$E$1:$K$1,0),0),"")&amp;IFERROR(VLOOKUP(MK2,'EFL2'!$E:$F,MATCH("EFL",'EFL2'!$E$1:$L$1,0),0),"")&amp;IFERROR(VLOOKUP(MK2,'UCL2'!$G:$H,MATCH("UCL",'UCL2'!$G$1:$N$1,0),0),"")&amp;IFERROR(VLOOKUP(MK2,'EU2'!$G:$H,MATCH("EU",'EU2'!$G$1:$N$1,0),0),"")&amp;IFERROR(VLOOKUP(MK2,'EUC2'!$G:$H,MATCH("EUC",'EUC2'!$G$1:$N$1,0),0),"")</f>
        <v/>
      </c>
      <c r="ML3" s="21" t="str">
        <f>IFERROR(VLOOKUP(ML2,'FPL FIX2'!$B:$D,MATCH("GW",'FPL FIX2'!$B$1:$I$1,0),0),"")&amp;IFERROR(VLOOKUP(ML2,'FA2'!$E:$F,MATCH("FA",'FA2'!$E$1:$K$1,0),0),"")&amp;IFERROR(VLOOKUP(ML2,'EFL2'!$E:$F,MATCH("EFL",'EFL2'!$E$1:$L$1,0),0),"")&amp;IFERROR(VLOOKUP(ML2,'UCL2'!$G:$H,MATCH("UCL",'UCL2'!$G$1:$N$1,0),0),"")&amp;IFERROR(VLOOKUP(ML2,'EU2'!$G:$H,MATCH("EU",'EU2'!$G$1:$N$1,0),0),"")&amp;IFERROR(VLOOKUP(ML2,'EUC2'!$G:$H,MATCH("EUC",'EUC2'!$G$1:$N$1,0),0),"")</f>
        <v/>
      </c>
      <c r="MM3" s="21" t="str">
        <f>IFERROR(VLOOKUP(MM2,'FPL FIX2'!$B:$D,MATCH("GW",'FPL FIX2'!$B$1:$I$1,0),0),"")&amp;IFERROR(VLOOKUP(MM2,'FA2'!$E:$F,MATCH("FA",'FA2'!$E$1:$K$1,0),0),"")&amp;IFERROR(VLOOKUP(MM2,'EFL2'!$E:$F,MATCH("EFL",'EFL2'!$E$1:$L$1,0),0),"")&amp;IFERROR(VLOOKUP(MM2,'UCL2'!$G:$H,MATCH("UCL",'UCL2'!$G$1:$N$1,0),0),"")&amp;IFERROR(VLOOKUP(MM2,'EU2'!$G:$H,MATCH("EU",'EU2'!$G$1:$N$1,0),0),"")&amp;IFERROR(VLOOKUP(MM2,'EUC2'!$G:$H,MATCH("EUC",'EUC2'!$G$1:$N$1,0),0),"")</f>
        <v/>
      </c>
      <c r="MN3" s="21" t="str">
        <f>IFERROR(VLOOKUP(MN2,'FPL FIX2'!$B:$D,MATCH("GW",'FPL FIX2'!$B$1:$I$1,0),0),"")&amp;IFERROR(VLOOKUP(MN2,'FA2'!$E:$F,MATCH("FA",'FA2'!$E$1:$K$1,0),0),"")&amp;IFERROR(VLOOKUP(MN2,'EFL2'!$E:$F,MATCH("EFL",'EFL2'!$E$1:$L$1,0),0),"")&amp;IFERROR(VLOOKUP(MN2,'UCL2'!$G:$H,MATCH("UCL",'UCL2'!$G$1:$N$1,0),0),"")&amp;IFERROR(VLOOKUP(MN2,'EU2'!$G:$H,MATCH("EU",'EU2'!$G$1:$N$1,0),0),"")&amp;IFERROR(VLOOKUP(MN2,'EUC2'!$G:$H,MATCH("EUC",'EUC2'!$G$1:$N$1,0),0),"")</f>
        <v/>
      </c>
      <c r="MO3" s="21" t="str">
        <f>IFERROR(VLOOKUP(MO2,'FPL FIX2'!$B:$D,MATCH("GW",'FPL FIX2'!$B$1:$I$1,0),0),"")&amp;IFERROR(VLOOKUP(MO2,'FA2'!$E:$F,MATCH("FA",'FA2'!$E$1:$K$1,0),0),"")&amp;IFERROR(VLOOKUP(MO2,'EFL2'!$E:$F,MATCH("EFL",'EFL2'!$E$1:$L$1,0),0),"")&amp;IFERROR(VLOOKUP(MO2,'UCL2'!$G:$H,MATCH("UCL",'UCL2'!$G$1:$N$1,0),0),"")&amp;IFERROR(VLOOKUP(MO2,'EU2'!$G:$H,MATCH("EU",'EU2'!$G$1:$N$1,0),0),"")&amp;IFERROR(VLOOKUP(MO2,'EUC2'!$G:$H,MATCH("EUC",'EUC2'!$G$1:$N$1,0),0),"")</f>
        <v/>
      </c>
      <c r="MP3" s="21" t="str">
        <f>IFERROR(VLOOKUP(MP2,'FPL FIX2'!$B:$D,MATCH("GW",'FPL FIX2'!$B$1:$I$1,0),0),"")&amp;IFERROR(VLOOKUP(MP2,'FA2'!$E:$F,MATCH("FA",'FA2'!$E$1:$K$1,0),0),"")&amp;IFERROR(VLOOKUP(MP2,'EFL2'!$E:$F,MATCH("EFL",'EFL2'!$E$1:$L$1,0),0),"")&amp;IFERROR(VLOOKUP(MP2,'UCL2'!$G:$H,MATCH("UCL",'UCL2'!$G$1:$N$1,0),0),"")&amp;IFERROR(VLOOKUP(MP2,'EU2'!$G:$H,MATCH("EU",'EU2'!$G$1:$N$1,0),0),"")&amp;IFERROR(VLOOKUP(MP2,'EUC2'!$G:$H,MATCH("EUC",'EUC2'!$G$1:$N$1,0),0),"")</f>
        <v/>
      </c>
      <c r="MQ3" s="21" t="str">
        <f>IFERROR(VLOOKUP(MQ2,'FPL FIX2'!$B:$D,MATCH("GW",'FPL FIX2'!$B$1:$I$1,0),0),"")&amp;IFERROR(VLOOKUP(MQ2,'FA2'!$E:$F,MATCH("FA",'FA2'!$E$1:$K$1,0),0),"")&amp;IFERROR(VLOOKUP(MQ2,'EFL2'!$E:$F,MATCH("EFL",'EFL2'!$E$1:$L$1,0),0),"")&amp;IFERROR(VLOOKUP(MQ2,'UCL2'!$G:$H,MATCH("UCL",'UCL2'!$G$1:$N$1,0),0),"")&amp;IFERROR(VLOOKUP(MQ2,'EU2'!$G:$H,MATCH("EU",'EU2'!$G$1:$N$1,0),0),"")&amp;IFERROR(VLOOKUP(MQ2,'EUC2'!$G:$H,MATCH("EUC",'EUC2'!$G$1:$N$1,0),0),"")</f>
        <v/>
      </c>
      <c r="MR3" s="21" t="str">
        <f>IFERROR(VLOOKUP(MR2,'FPL FIX2'!$B:$D,MATCH("GW",'FPL FIX2'!$B$1:$I$1,0),0),"")&amp;IFERROR(VLOOKUP(MR2,'FA2'!$E:$F,MATCH("FA",'FA2'!$E$1:$K$1,0),0),"")&amp;IFERROR(VLOOKUP(MR2,'EFL2'!$E:$F,MATCH("EFL",'EFL2'!$E$1:$L$1,0),0),"")&amp;IFERROR(VLOOKUP(MR2,'UCL2'!$G:$H,MATCH("UCL",'UCL2'!$G$1:$N$1,0),0),"")&amp;IFERROR(VLOOKUP(MR2,'EU2'!$G:$H,MATCH("EU",'EU2'!$G$1:$N$1,0),0),"")&amp;IFERROR(VLOOKUP(MR2,'EUC2'!$G:$H,MATCH("EUC",'EUC2'!$G$1:$N$1,0),0),"")</f>
        <v/>
      </c>
      <c r="MS3" s="21" t="str">
        <f>IFERROR(VLOOKUP(MS2,'FPL FIX2'!$B:$D,MATCH("GW",'FPL FIX2'!$B$1:$I$1,0),0),"")&amp;IFERROR(VLOOKUP(MS2,'FA2'!$E:$F,MATCH("FA",'FA2'!$E$1:$K$1,0),0),"")&amp;IFERROR(VLOOKUP(MS2,'EFL2'!$E:$F,MATCH("EFL",'EFL2'!$E$1:$L$1,0),0),"")&amp;IFERROR(VLOOKUP(MS2,'UCL2'!$G:$H,MATCH("UCL",'UCL2'!$G$1:$N$1,0),0),"")&amp;IFERROR(VLOOKUP(MS2,'EU2'!$G:$H,MATCH("EU",'EU2'!$G$1:$N$1,0),0),"")&amp;IFERROR(VLOOKUP(MS2,'EUC2'!$G:$H,MATCH("EUC",'EUC2'!$G$1:$N$1,0),0),"")</f>
        <v/>
      </c>
      <c r="MT3" s="21" t="str">
        <f>IFERROR(VLOOKUP(MT2,'FPL FIX2'!$B:$D,MATCH("GW",'FPL FIX2'!$B$1:$I$1,0),0),"")&amp;IFERROR(VLOOKUP(MT2,'FA2'!$E:$F,MATCH("FA",'FA2'!$E$1:$K$1,0),0),"")&amp;IFERROR(VLOOKUP(MT2,'EFL2'!$E:$F,MATCH("EFL",'EFL2'!$E$1:$L$1,0),0),"")&amp;IFERROR(VLOOKUP(MT2,'UCL2'!$G:$H,MATCH("UCL",'UCL2'!$G$1:$N$1,0),0),"")&amp;IFERROR(VLOOKUP(MT2,'EU2'!$G:$H,MATCH("EU",'EU2'!$G$1:$N$1,0),0),"")&amp;IFERROR(VLOOKUP(MT2,'EUC2'!$G:$H,MATCH("EUC",'EUC2'!$G$1:$N$1,0),0),"")</f>
        <v/>
      </c>
      <c r="MU3" s="21" t="str">
        <f>IFERROR(VLOOKUP(MU2,'FPL FIX2'!$B:$D,MATCH("GW",'FPL FIX2'!$B$1:$I$1,0),0),"")&amp;IFERROR(VLOOKUP(MU2,'FA2'!$E:$F,MATCH("FA",'FA2'!$E$1:$K$1,0),0),"")&amp;IFERROR(VLOOKUP(MU2,'EFL2'!$E:$F,MATCH("EFL",'EFL2'!$E$1:$L$1,0),0),"")&amp;IFERROR(VLOOKUP(MU2,'UCL2'!$G:$H,MATCH("UCL",'UCL2'!$G$1:$N$1,0),0),"")&amp;IFERROR(VLOOKUP(MU2,'EU2'!$G:$H,MATCH("EU",'EU2'!$G$1:$N$1,0),0),"")&amp;IFERROR(VLOOKUP(MU2,'EUC2'!$G:$H,MATCH("EUC",'EUC2'!$G$1:$N$1,0),0),"")</f>
        <v/>
      </c>
      <c r="MV3" s="21" t="str">
        <f>IFERROR(VLOOKUP(MV2,'FPL FIX2'!$B:$D,MATCH("GW",'FPL FIX2'!$B$1:$I$1,0),0),"")&amp;IFERROR(VLOOKUP(MV2,'FA2'!$E:$F,MATCH("FA",'FA2'!$E$1:$K$1,0),0),"")&amp;IFERROR(VLOOKUP(MV2,'EFL2'!$E:$F,MATCH("EFL",'EFL2'!$E$1:$L$1,0),0),"")&amp;IFERROR(VLOOKUP(MV2,'UCL2'!$G:$H,MATCH("UCL",'UCL2'!$G$1:$N$1,0),0),"")&amp;IFERROR(VLOOKUP(MV2,'EU2'!$G:$H,MATCH("EU",'EU2'!$G$1:$N$1,0),0),"")&amp;IFERROR(VLOOKUP(MV2,'EUC2'!$G:$H,MATCH("EUC",'EUC2'!$G$1:$N$1,0),0),"")</f>
        <v/>
      </c>
      <c r="MW3" s="21" t="str">
        <f>IFERROR(VLOOKUP(MW2,'FPL FIX2'!$B:$D,MATCH("GW",'FPL FIX2'!$B$1:$I$1,0),0),"")&amp;IFERROR(VLOOKUP(MW2,'FA2'!$E:$F,MATCH("FA",'FA2'!$E$1:$K$1,0),0),"")&amp;IFERROR(VLOOKUP(MW2,'EFL2'!$E:$F,MATCH("EFL",'EFL2'!$E$1:$L$1,0),0),"")&amp;IFERROR(VLOOKUP(MW2,'UCL2'!$G:$H,MATCH("UCL",'UCL2'!$G$1:$N$1,0),0),"")&amp;IFERROR(VLOOKUP(MW2,'EU2'!$G:$H,MATCH("EU",'EU2'!$G$1:$N$1,0),0),"")&amp;IFERROR(VLOOKUP(MW2,'EUC2'!$G:$H,MATCH("EUC",'EUC2'!$G$1:$N$1,0),0),"")</f>
        <v/>
      </c>
      <c r="MX3" s="21" t="str">
        <f>IFERROR(VLOOKUP(MX2,'FPL FIX2'!$B:$D,MATCH("GW",'FPL FIX2'!$B$1:$I$1,0),0),"")&amp;IFERROR(VLOOKUP(MX2,'FA2'!$E:$F,MATCH("FA",'FA2'!$E$1:$K$1,0),0),"")&amp;IFERROR(VLOOKUP(MX2,'EFL2'!$E:$F,MATCH("EFL",'EFL2'!$E$1:$L$1,0),0),"")&amp;IFERROR(VLOOKUP(MX2,'UCL2'!$G:$H,MATCH("UCL",'UCL2'!$G$1:$N$1,0),0),"")&amp;IFERROR(VLOOKUP(MX2,'EU2'!$G:$H,MATCH("EU",'EU2'!$G$1:$N$1,0),0),"")&amp;IFERROR(VLOOKUP(MX2,'EUC2'!$G:$H,MATCH("EUC",'EUC2'!$G$1:$N$1,0),0),"")</f>
        <v/>
      </c>
      <c r="MY3" s="21" t="str">
        <f>IFERROR(VLOOKUP(MY2,'FPL FIX2'!$B:$D,MATCH("GW",'FPL FIX2'!$B$1:$I$1,0),0),"")&amp;IFERROR(VLOOKUP(MY2,'FA2'!$E:$F,MATCH("FA",'FA2'!$E$1:$K$1,0),0),"")&amp;IFERROR(VLOOKUP(MY2,'EFL2'!$E:$F,MATCH("EFL",'EFL2'!$E$1:$L$1,0),0),"")&amp;IFERROR(VLOOKUP(MY2,'UCL2'!$G:$H,MATCH("UCL",'UCL2'!$G$1:$N$1,0),0),"")&amp;IFERROR(VLOOKUP(MY2,'EU2'!$G:$H,MATCH("EU",'EU2'!$G$1:$N$1,0),0),"")&amp;IFERROR(VLOOKUP(MY2,'EUC2'!$G:$H,MATCH("EUC",'EUC2'!$G$1:$N$1,0),0),"")</f>
        <v/>
      </c>
      <c r="MZ3" s="21" t="str">
        <f>IFERROR(VLOOKUP(MZ2,'FPL FIX2'!$B:$D,MATCH("GW",'FPL FIX2'!$B$1:$I$1,0),0),"")&amp;IFERROR(VLOOKUP(MZ2,'FA2'!$E:$F,MATCH("FA",'FA2'!$E$1:$K$1,0),0),"")&amp;IFERROR(VLOOKUP(MZ2,'EFL2'!$E:$F,MATCH("EFL",'EFL2'!$E$1:$L$1,0),0),"")&amp;IFERROR(VLOOKUP(MZ2,'UCL2'!$G:$H,MATCH("UCL",'UCL2'!$G$1:$N$1,0),0),"")&amp;IFERROR(VLOOKUP(MZ2,'EU2'!$G:$H,MATCH("EU",'EU2'!$G$1:$N$1,0),0),"")&amp;IFERROR(VLOOKUP(MZ2,'EUC2'!$G:$H,MATCH("EUC",'EUC2'!$G$1:$N$1,0),0),"")</f>
        <v/>
      </c>
      <c r="NA3" s="21" t="str">
        <f>IFERROR(VLOOKUP(NA2,'FPL FIX2'!$B:$D,MATCH("GW",'FPL FIX2'!$B$1:$I$1,0),0),"")&amp;IFERROR(VLOOKUP(NA2,'FA2'!$E:$F,MATCH("FA",'FA2'!$E$1:$K$1,0),0),"")&amp;IFERROR(VLOOKUP(NA2,'EFL2'!$E:$F,MATCH("EFL",'EFL2'!$E$1:$L$1,0),0),"")&amp;IFERROR(VLOOKUP(NA2,'UCL2'!$G:$H,MATCH("UCL",'UCL2'!$G$1:$N$1,0),0),"")&amp;IFERROR(VLOOKUP(NA2,'EU2'!$G:$H,MATCH("EU",'EU2'!$G$1:$N$1,0),0),"")&amp;IFERROR(VLOOKUP(NA2,'EUC2'!$G:$H,MATCH("EUC",'EUC2'!$G$1:$N$1,0),0),"")</f>
        <v/>
      </c>
      <c r="NB3" s="21" t="str">
        <f>IFERROR(VLOOKUP(NB2,'FPL FIX2'!$B:$D,MATCH("GW",'FPL FIX2'!$B$1:$I$1,0),0),"")&amp;IFERROR(VLOOKUP(NB2,'FA2'!$E:$F,MATCH("FA",'FA2'!$E$1:$K$1,0),0),"")&amp;IFERROR(VLOOKUP(NB2,'EFL2'!$E:$F,MATCH("EFL",'EFL2'!$E$1:$L$1,0),0),"")&amp;IFERROR(VLOOKUP(NB2,'UCL2'!$G:$H,MATCH("UCL",'UCL2'!$G$1:$N$1,0),0),"")&amp;IFERROR(VLOOKUP(NB2,'EU2'!$G:$H,MATCH("EU",'EU2'!$G$1:$N$1,0),0),"")&amp;IFERROR(VLOOKUP(NB2,'EUC2'!$G:$H,MATCH("EUC",'EUC2'!$G$1:$N$1,0),0),"")</f>
        <v/>
      </c>
      <c r="NC3" s="21" t="str">
        <f>IFERROR(VLOOKUP(NC2,'FPL FIX2'!$B:$D,MATCH("GW",'FPL FIX2'!$B$1:$I$1,0),0),"")&amp;IFERROR(VLOOKUP(NC2,'FA2'!$E:$F,MATCH("FA",'FA2'!$E$1:$K$1,0),0),"")&amp;IFERROR(VLOOKUP(NC2,'EFL2'!$E:$F,MATCH("EFL",'EFL2'!$E$1:$L$1,0),0),"")&amp;IFERROR(VLOOKUP(NC2,'UCL2'!$G:$H,MATCH("UCL",'UCL2'!$G$1:$N$1,0),0),"")&amp;IFERROR(VLOOKUP(NC2,'EU2'!$G:$H,MATCH("EU",'EU2'!$G$1:$N$1,0),0),"")&amp;IFERROR(VLOOKUP(NC2,'EUC2'!$G:$H,MATCH("EUC",'EUC2'!$G$1:$N$1,0),0),"")</f>
        <v/>
      </c>
      <c r="NF3" s="20" t="s">
        <v>1127</v>
      </c>
      <c r="NH3" s="222" t="s">
        <v>1128</v>
      </c>
      <c r="NI3" s="222"/>
      <c r="NJ3" s="222"/>
      <c r="OY3" s="20" t="s">
        <v>1129</v>
      </c>
    </row>
    <row r="4" spans="1:415" ht="30" customHeight="1" thickBot="1" x14ac:dyDescent="0.3">
      <c r="A4" s="23" t="s">
        <v>36</v>
      </c>
      <c r="B4" s="24" t="s">
        <v>0</v>
      </c>
      <c r="C4" s="25" t="str">
        <f>IFERROR(VLOOKUP(C$2&amp;$B4,'FPL FIX2'!$N$1:$Q$400,MATCH("HOME",'FPL FIX2'!$N$1:$Q$1,0),0),"")&amp;IFERROR(VLOOKUP(C$2&amp;$B4,'FPL FIX2'!$O$1:$P$400,MATCH("AWAY",'FPL FIX2'!$O$1:$P$1,0),0),"")&amp;IFERROR(VLOOKUP(C$2&amp;$A4,'FA2'!$A:$D,MATCH("AWAY",'FA2'!$A$1:$D$1,0),0),"")&amp;IFERROR(VLOOKUP(C$2&amp;$A4,'FA2'!$B:$C,MATCH("HOME",'FA2'!$B$1:$C$1,0),0),"")&amp;IFERROR(VLOOKUP(C$2&amp;$A4,'EFL2'!$A:$D,MATCH("AWAY",'EFL2'!$A$1:$D$1,0),0),"")&amp;IFERROR(VLOOKUP(C$2&amp;$A4,'EFL2'!$B:$C,MATCH("HOME",'EFL2'!$B$1:$C$1,0),0),"")&amp;IFERROR(VLOOKUP(C$2&amp;$A4,'UCL2'!$C:$F,MATCH("AWAY",'UCL2'!$C$1:$F$1,0),0),"")&amp;IFERROR(VLOOKUP(C$2&amp;$A4,'UCL2'!$D:$E,MATCH("HOME",'UCL2'!$D$1:$E$1,0),0),"")&amp;IFERROR(VLOOKUP(C$2&amp;$A4,'EU2'!$C:$F,MATCH("AWAY",'EU2'!$C$1:$F$1,0),0),"")&amp;IFERROR(VLOOKUP(C$2&amp;$A4,'EU2'!$D:$E,MATCH("HOME",'EU2'!$D$1:$E$1,0),0),"")&amp;IFERROR(VLOOKUP(C$2&amp;$A4,'EUC2'!$C:$F,MATCH("AWAY",'EUC2'!$C$1:$F$1,0),0),"")&amp;IFERROR(VLOOKUP(C$2&amp;$A4,'EUC2'!$D:$E,MATCH("HOME",'EUC2'!$D$1:$E$1,0),0),"")</f>
        <v/>
      </c>
      <c r="D4" s="25" t="str">
        <f>IFERROR(VLOOKUP(D$2&amp;$B4,'FPL FIX2'!$N$1:$Q$400,MATCH("HOME",'FPL FIX2'!$N$1:$Q$1,0),0),"")&amp;IFERROR(VLOOKUP(D$2&amp;$B4,'FPL FIX2'!$O$1:$P$400,MATCH("AWAY",'FPL FIX2'!$O$1:$P$1,0),0),"")&amp;IFERROR(VLOOKUP(D$2&amp;$A4,'FA2'!$A:$D,MATCH("AWAY",'FA2'!$A$1:$D$1,0),0),"")&amp;IFERROR(VLOOKUP(D$2&amp;$A4,'FA2'!$B:$C,MATCH("HOME",'FA2'!$B$1:$C$1,0),0),"")&amp;IFERROR(VLOOKUP(D$2&amp;$A4,'EFL2'!$A:$D,MATCH("AWAY",'EFL2'!$A$1:$D$1,0),0),"")&amp;IFERROR(VLOOKUP(D$2&amp;$A4,'EFL2'!$B:$C,MATCH("HOME",'EFL2'!$B$1:$C$1,0),0),"")&amp;IFERROR(VLOOKUP(D$2&amp;$A4,'UCL2'!$C:$F,MATCH("AWAY",'UCL2'!$C$1:$F$1,0),0),"")&amp;IFERROR(VLOOKUP(D$2&amp;$A4,'UCL2'!$D:$E,MATCH("HOME",'UCL2'!$D$1:$E$1,0),0),"")&amp;IFERROR(VLOOKUP(D$2&amp;$A4,'EU2'!$C:$F,MATCH("AWAY",'EU2'!$C$1:$F$1,0),0),"")&amp;IFERROR(VLOOKUP(D$2&amp;$A4,'EU2'!$D:$E,MATCH("HOME",'EU2'!$D$1:$E$1,0),0),"")&amp;IFERROR(VLOOKUP(D$2&amp;$A4,'EUC2'!$C:$F,MATCH("AWAY",'EUC2'!$C$1:$F$1,0),0),"")&amp;IFERROR(VLOOKUP(D$2&amp;$A4,'EUC2'!$D:$E,MATCH("HOME",'EUC2'!$D$1:$E$1,0),0),"")</f>
        <v/>
      </c>
      <c r="E4" s="25" t="str">
        <f>IFERROR(VLOOKUP(E$2&amp;$B4,'FPL FIX2'!$N$1:$Q$400,MATCH("HOME",'FPL FIX2'!$N$1:$Q$1,0),0),"")&amp;IFERROR(VLOOKUP(E$2&amp;$B4,'FPL FIX2'!$O$1:$P$400,MATCH("AWAY",'FPL FIX2'!$O$1:$P$1,0),0),"")&amp;IFERROR(VLOOKUP(E$2&amp;$A4,'FA2'!$A:$D,MATCH("AWAY",'FA2'!$A$1:$D$1,0),0),"")&amp;IFERROR(VLOOKUP(E$2&amp;$A4,'FA2'!$B:$C,MATCH("HOME",'FA2'!$B$1:$C$1,0),0),"")&amp;IFERROR(VLOOKUP(E$2&amp;$A4,'EFL2'!$A:$D,MATCH("AWAY",'EFL2'!$A$1:$D$1,0),0),"")&amp;IFERROR(VLOOKUP(E$2&amp;$A4,'EFL2'!$B:$C,MATCH("HOME",'EFL2'!$B$1:$C$1,0),0),"")&amp;IFERROR(VLOOKUP(E$2&amp;$A4,'UCL2'!$C:$F,MATCH("AWAY",'UCL2'!$C$1:$F$1,0),0),"")&amp;IFERROR(VLOOKUP(E$2&amp;$A4,'UCL2'!$D:$E,MATCH("HOME",'UCL2'!$D$1:$E$1,0),0),"")&amp;IFERROR(VLOOKUP(E$2&amp;$A4,'EU2'!$C:$F,MATCH("AWAY",'EU2'!$C$1:$F$1,0),0),"")&amp;IFERROR(VLOOKUP(E$2&amp;$A4,'EU2'!$D:$E,MATCH("HOME",'EU2'!$D$1:$E$1,0),0),"")&amp;IFERROR(VLOOKUP(E$2&amp;$A4,'EUC2'!$C:$F,MATCH("AWAY",'EUC2'!$C$1:$F$1,0),0),"")&amp;IFERROR(VLOOKUP(E$2&amp;$A4,'EUC2'!$D:$E,MATCH("HOME",'EUC2'!$D$1:$E$1,0),0),"")</f>
        <v/>
      </c>
      <c r="F4" s="25" t="str">
        <f>IFERROR(VLOOKUP(F$2&amp;$B4,'FPL FIX2'!$N$1:$Q$400,MATCH("HOME",'FPL FIX2'!$N$1:$Q$1,0),0),"")&amp;IFERROR(VLOOKUP(F$2&amp;$B4,'FPL FIX2'!$O$1:$P$400,MATCH("AWAY",'FPL FIX2'!$O$1:$P$1,0),0),"")&amp;IFERROR(VLOOKUP(F$2&amp;$A4,'FA2'!$A:$D,MATCH("AWAY",'FA2'!$A$1:$D$1,0),0),"")&amp;IFERROR(VLOOKUP(F$2&amp;$A4,'FA2'!$B:$C,MATCH("HOME",'FA2'!$B$1:$C$1,0),0),"")&amp;IFERROR(VLOOKUP(F$2&amp;$A4,'EFL2'!$A:$D,MATCH("AWAY",'EFL2'!$A$1:$D$1,0),0),"")&amp;IFERROR(VLOOKUP(F$2&amp;$A4,'EFL2'!$B:$C,MATCH("HOME",'EFL2'!$B$1:$C$1,0),0),"")&amp;IFERROR(VLOOKUP(F$2&amp;$A4,'UCL2'!$C:$F,MATCH("AWAY",'UCL2'!$C$1:$F$1,0),0),"")&amp;IFERROR(VLOOKUP(F$2&amp;$A4,'UCL2'!$D:$E,MATCH("HOME",'UCL2'!$D$1:$E$1,0),0),"")&amp;IFERROR(VLOOKUP(F$2&amp;$A4,'EU2'!$C:$F,MATCH("AWAY",'EU2'!$C$1:$F$1,0),0),"")&amp;IFERROR(VLOOKUP(F$2&amp;$A4,'EU2'!$D:$E,MATCH("HOME",'EU2'!$D$1:$E$1,0),0),"")&amp;IFERROR(VLOOKUP(F$2&amp;$A4,'EUC2'!$C:$F,MATCH("AWAY",'EUC2'!$C$1:$F$1,0),0),"")&amp;IFERROR(VLOOKUP(F$2&amp;$A4,'EUC2'!$D:$E,MATCH("HOME",'EUC2'!$D$1:$E$1,0),0),"")</f>
        <v/>
      </c>
      <c r="G4" s="25" t="str">
        <f>IFERROR(VLOOKUP(G$2&amp;$B4,'FPL FIX2'!$N$1:$Q$400,MATCH("HOME",'FPL FIX2'!$N$1:$Q$1,0),0),"")&amp;IFERROR(VLOOKUP(G$2&amp;$B4,'FPL FIX2'!$O$1:$P$400,MATCH("AWAY",'FPL FIX2'!$O$1:$P$1,0),0),"")&amp;IFERROR(VLOOKUP(G$2&amp;$A4,'FA2'!$A:$D,MATCH("AWAY",'FA2'!$A$1:$D$1,0),0),"")&amp;IFERROR(VLOOKUP(G$2&amp;$A4,'FA2'!$B:$C,MATCH("HOME",'FA2'!$B$1:$C$1,0),0),"")&amp;IFERROR(VLOOKUP(G$2&amp;$A4,'EFL2'!$A:$D,MATCH("AWAY",'EFL2'!$A$1:$D$1,0),0),"")&amp;IFERROR(VLOOKUP(G$2&amp;$A4,'EFL2'!$B:$C,MATCH("HOME",'EFL2'!$B$1:$C$1,0),0),"")&amp;IFERROR(VLOOKUP(G$2&amp;$A4,'UCL2'!$C:$F,MATCH("AWAY",'UCL2'!$C$1:$F$1,0),0),"")&amp;IFERROR(VLOOKUP(G$2&amp;$A4,'UCL2'!$D:$E,MATCH("HOME",'UCL2'!$D$1:$E$1,0),0),"")&amp;IFERROR(VLOOKUP(G$2&amp;$A4,'EU2'!$C:$F,MATCH("AWAY",'EU2'!$C$1:$F$1,0),0),"")&amp;IFERROR(VLOOKUP(G$2&amp;$A4,'EU2'!$D:$E,MATCH("HOME",'EU2'!$D$1:$E$1,0),0),"")&amp;IFERROR(VLOOKUP(G$2&amp;$A4,'EUC2'!$C:$F,MATCH("AWAY",'EUC2'!$C$1:$F$1,0),0),"")&amp;IFERROR(VLOOKUP(G$2&amp;$A4,'EUC2'!$D:$E,MATCH("HOME",'EUC2'!$D$1:$E$1,0),0),"")</f>
        <v>cry</v>
      </c>
      <c r="H4" s="25" t="str">
        <f>IFERROR(VLOOKUP(H$2&amp;$B4,'FPL FIX2'!$N$1:$Q$400,MATCH("HOME",'FPL FIX2'!$N$1:$Q$1,0),0),"")&amp;IFERROR(VLOOKUP(H$2&amp;$B4,'FPL FIX2'!$O$1:$P$400,MATCH("AWAY",'FPL FIX2'!$O$1:$P$1,0),0),"")&amp;IFERROR(VLOOKUP(H$2&amp;$A4,'FA2'!$A:$D,MATCH("AWAY",'FA2'!$A$1:$D$1,0),0),"")&amp;IFERROR(VLOOKUP(H$2&amp;$A4,'FA2'!$B:$C,MATCH("HOME",'FA2'!$B$1:$C$1,0),0),"")&amp;IFERROR(VLOOKUP(H$2&amp;$A4,'EFL2'!$A:$D,MATCH("AWAY",'EFL2'!$A$1:$D$1,0),0),"")&amp;IFERROR(VLOOKUP(H$2&amp;$A4,'EFL2'!$B:$C,MATCH("HOME",'EFL2'!$B$1:$C$1,0),0),"")&amp;IFERROR(VLOOKUP(H$2&amp;$A4,'UCL2'!$C:$F,MATCH("AWAY",'UCL2'!$C$1:$F$1,0),0),"")&amp;IFERROR(VLOOKUP(H$2&amp;$A4,'UCL2'!$D:$E,MATCH("HOME",'UCL2'!$D$1:$E$1,0),0),"")&amp;IFERROR(VLOOKUP(H$2&amp;$A4,'EU2'!$C:$F,MATCH("AWAY",'EU2'!$C$1:$F$1,0),0),"")&amp;IFERROR(VLOOKUP(H$2&amp;$A4,'EU2'!$D:$E,MATCH("HOME",'EU2'!$D$1:$E$1,0),0),"")&amp;IFERROR(VLOOKUP(H$2&amp;$A4,'EUC2'!$C:$F,MATCH("AWAY",'EUC2'!$C$1:$F$1,0),0),"")&amp;IFERROR(VLOOKUP(H$2&amp;$A4,'EUC2'!$D:$E,MATCH("HOME",'EUC2'!$D$1:$E$1,0),0),"")</f>
        <v/>
      </c>
      <c r="I4" s="25" t="str">
        <f>IFERROR(VLOOKUP(I$2&amp;$B4,'FPL FIX2'!$N$1:$Q$400,MATCH("HOME",'FPL FIX2'!$N$1:$Q$1,0),0),"")&amp;IFERROR(VLOOKUP(I$2&amp;$B4,'FPL FIX2'!$O$1:$P$400,MATCH("AWAY",'FPL FIX2'!$O$1:$P$1,0),0),"")&amp;IFERROR(VLOOKUP(I$2&amp;$A4,'FA2'!$A:$D,MATCH("AWAY",'FA2'!$A$1:$D$1,0),0),"")&amp;IFERROR(VLOOKUP(I$2&amp;$A4,'FA2'!$B:$C,MATCH("HOME",'FA2'!$B$1:$C$1,0),0),"")&amp;IFERROR(VLOOKUP(I$2&amp;$A4,'EFL2'!$A:$D,MATCH("AWAY",'EFL2'!$A$1:$D$1,0),0),"")&amp;IFERROR(VLOOKUP(I$2&amp;$A4,'EFL2'!$B:$C,MATCH("HOME",'EFL2'!$B$1:$C$1,0),0),"")&amp;IFERROR(VLOOKUP(I$2&amp;$A4,'UCL2'!$C:$F,MATCH("AWAY",'UCL2'!$C$1:$F$1,0),0),"")&amp;IFERROR(VLOOKUP(I$2&amp;$A4,'UCL2'!$D:$E,MATCH("HOME",'UCL2'!$D$1:$E$1,0),0),"")&amp;IFERROR(VLOOKUP(I$2&amp;$A4,'EU2'!$C:$F,MATCH("AWAY",'EU2'!$C$1:$F$1,0),0),"")&amp;IFERROR(VLOOKUP(I$2&amp;$A4,'EU2'!$D:$E,MATCH("HOME",'EU2'!$D$1:$E$1,0),0),"")&amp;IFERROR(VLOOKUP(I$2&amp;$A4,'EUC2'!$C:$F,MATCH("AWAY",'EUC2'!$C$1:$F$1,0),0),"")&amp;IFERROR(VLOOKUP(I$2&amp;$A4,'EUC2'!$D:$E,MATCH("HOME",'EUC2'!$D$1:$E$1,0),0),"")</f>
        <v/>
      </c>
      <c r="J4" s="25" t="str">
        <f>IFERROR(VLOOKUP(J$2&amp;$B4,'FPL FIX2'!$N$1:$Q$400,MATCH("HOME",'FPL FIX2'!$N$1:$Q$1,0),0),"")&amp;IFERROR(VLOOKUP(J$2&amp;$B4,'FPL FIX2'!$O$1:$P$400,MATCH("AWAY",'FPL FIX2'!$O$1:$P$1,0),0),"")&amp;IFERROR(VLOOKUP(J$2&amp;$A4,'FA2'!$A:$D,MATCH("AWAY",'FA2'!$A$1:$D$1,0),0),"")&amp;IFERROR(VLOOKUP(J$2&amp;$A4,'FA2'!$B:$C,MATCH("HOME",'FA2'!$B$1:$C$1,0),0),"")&amp;IFERROR(VLOOKUP(J$2&amp;$A4,'EFL2'!$A:$D,MATCH("AWAY",'EFL2'!$A$1:$D$1,0),0),"")&amp;IFERROR(VLOOKUP(J$2&amp;$A4,'EFL2'!$B:$C,MATCH("HOME",'EFL2'!$B$1:$C$1,0),0),"")&amp;IFERROR(VLOOKUP(J$2&amp;$A4,'UCL2'!$C:$F,MATCH("AWAY",'UCL2'!$C$1:$F$1,0),0),"")&amp;IFERROR(VLOOKUP(J$2&amp;$A4,'UCL2'!$D:$E,MATCH("HOME",'UCL2'!$D$1:$E$1,0),0),"")&amp;IFERROR(VLOOKUP(J$2&amp;$A4,'EU2'!$C:$F,MATCH("AWAY",'EU2'!$C$1:$F$1,0),0),"")&amp;IFERROR(VLOOKUP(J$2&amp;$A4,'EU2'!$D:$E,MATCH("HOME",'EU2'!$D$1:$E$1,0),0),"")&amp;IFERROR(VLOOKUP(J$2&amp;$A4,'EUC2'!$C:$F,MATCH("AWAY",'EUC2'!$C$1:$F$1,0),0),"")&amp;IFERROR(VLOOKUP(J$2&amp;$A4,'EUC2'!$D:$E,MATCH("HOME",'EUC2'!$D$1:$E$1,0),0),"")</f>
        <v/>
      </c>
      <c r="K4" s="25" t="str">
        <f>IFERROR(VLOOKUP(K$2&amp;$B4,'FPL FIX2'!$N$1:$Q$400,MATCH("HOME",'FPL FIX2'!$N$1:$Q$1,0),0),"")&amp;IFERROR(VLOOKUP(K$2&amp;$B4,'FPL FIX2'!$O$1:$P$400,MATCH("AWAY",'FPL FIX2'!$O$1:$P$1,0),0),"")&amp;IFERROR(VLOOKUP(K$2&amp;$A4,'FA2'!$A:$D,MATCH("AWAY",'FA2'!$A$1:$D$1,0),0),"")&amp;IFERROR(VLOOKUP(K$2&amp;$A4,'FA2'!$B:$C,MATCH("HOME",'FA2'!$B$1:$C$1,0),0),"")&amp;IFERROR(VLOOKUP(K$2&amp;$A4,'EFL2'!$A:$D,MATCH("AWAY",'EFL2'!$A$1:$D$1,0),0),"")&amp;IFERROR(VLOOKUP(K$2&amp;$A4,'EFL2'!$B:$C,MATCH("HOME",'EFL2'!$B$1:$C$1,0),0),"")&amp;IFERROR(VLOOKUP(K$2&amp;$A4,'UCL2'!$C:$F,MATCH("AWAY",'UCL2'!$C$1:$F$1,0),0),"")&amp;IFERROR(VLOOKUP(K$2&amp;$A4,'UCL2'!$D:$E,MATCH("HOME",'UCL2'!$D$1:$E$1,0),0),"")&amp;IFERROR(VLOOKUP(K$2&amp;$A4,'EU2'!$C:$F,MATCH("AWAY",'EU2'!$C$1:$F$1,0),0),"")&amp;IFERROR(VLOOKUP(K$2&amp;$A4,'EU2'!$D:$E,MATCH("HOME",'EU2'!$D$1:$E$1,0),0),"")&amp;IFERROR(VLOOKUP(K$2&amp;$A4,'EUC2'!$C:$F,MATCH("AWAY",'EUC2'!$C$1:$F$1,0),0),"")&amp;IFERROR(VLOOKUP(K$2&amp;$A4,'EUC2'!$D:$E,MATCH("HOME",'EUC2'!$D$1:$E$1,0),0),"")</f>
        <v/>
      </c>
      <c r="L4" s="25" t="str">
        <f>IFERROR(VLOOKUP(L$2&amp;$B4,'FPL FIX2'!$N$1:$Q$400,MATCH("HOME",'FPL FIX2'!$N$1:$Q$1,0),0),"")&amp;IFERROR(VLOOKUP(L$2&amp;$B4,'FPL FIX2'!$O$1:$P$400,MATCH("AWAY",'FPL FIX2'!$O$1:$P$1,0),0),"")&amp;IFERROR(VLOOKUP(L$2&amp;$A4,'FA2'!$A:$D,MATCH("AWAY",'FA2'!$A$1:$D$1,0),0),"")&amp;IFERROR(VLOOKUP(L$2&amp;$A4,'FA2'!$B:$C,MATCH("HOME",'FA2'!$B$1:$C$1,0),0),"")&amp;IFERROR(VLOOKUP(L$2&amp;$A4,'EFL2'!$A:$D,MATCH("AWAY",'EFL2'!$A$1:$D$1,0),0),"")&amp;IFERROR(VLOOKUP(L$2&amp;$A4,'EFL2'!$B:$C,MATCH("HOME",'EFL2'!$B$1:$C$1,0),0),"")&amp;IFERROR(VLOOKUP(L$2&amp;$A4,'UCL2'!$C:$F,MATCH("AWAY",'UCL2'!$C$1:$F$1,0),0),"")&amp;IFERROR(VLOOKUP(L$2&amp;$A4,'UCL2'!$D:$E,MATCH("HOME",'UCL2'!$D$1:$E$1,0),0),"")&amp;IFERROR(VLOOKUP(L$2&amp;$A4,'EU2'!$C:$F,MATCH("AWAY",'EU2'!$C$1:$F$1,0),0),"")&amp;IFERROR(VLOOKUP(L$2&amp;$A4,'EU2'!$D:$E,MATCH("HOME",'EU2'!$D$1:$E$1,0),0),"")&amp;IFERROR(VLOOKUP(L$2&amp;$A4,'EUC2'!$C:$F,MATCH("AWAY",'EUC2'!$C$1:$F$1,0),0),"")&amp;IFERROR(VLOOKUP(L$2&amp;$A4,'EUC2'!$D:$E,MATCH("HOME",'EUC2'!$D$1:$E$1,0),0),"")</f>
        <v/>
      </c>
      <c r="M4" s="25" t="str">
        <f>IFERROR(VLOOKUP(M$2&amp;$B4,'FPL FIX2'!$N$1:$Q$400,MATCH("HOME",'FPL FIX2'!$N$1:$Q$1,0),0),"")&amp;IFERROR(VLOOKUP(M$2&amp;$B4,'FPL FIX2'!$O$1:$P$400,MATCH("AWAY",'FPL FIX2'!$O$1:$P$1,0),0),"")&amp;IFERROR(VLOOKUP(M$2&amp;$A4,'FA2'!$A:$D,MATCH("AWAY",'FA2'!$A$1:$D$1,0),0),"")&amp;IFERROR(VLOOKUP(M$2&amp;$A4,'FA2'!$B:$C,MATCH("HOME",'FA2'!$B$1:$C$1,0),0),"")&amp;IFERROR(VLOOKUP(M$2&amp;$A4,'EFL2'!$A:$D,MATCH("AWAY",'EFL2'!$A$1:$D$1,0),0),"")&amp;IFERROR(VLOOKUP(M$2&amp;$A4,'EFL2'!$B:$C,MATCH("HOME",'EFL2'!$B$1:$C$1,0),0),"")&amp;IFERROR(VLOOKUP(M$2&amp;$A4,'UCL2'!$C:$F,MATCH("AWAY",'UCL2'!$C$1:$F$1,0),0),"")&amp;IFERROR(VLOOKUP(M$2&amp;$A4,'UCL2'!$D:$E,MATCH("HOME",'UCL2'!$D$1:$E$1,0),0),"")&amp;IFERROR(VLOOKUP(M$2&amp;$A4,'EU2'!$C:$F,MATCH("AWAY",'EU2'!$C$1:$F$1,0),0),"")&amp;IFERROR(VLOOKUP(M$2&amp;$A4,'EU2'!$D:$E,MATCH("HOME",'EU2'!$D$1:$E$1,0),0),"")&amp;IFERROR(VLOOKUP(M$2&amp;$A4,'EUC2'!$C:$F,MATCH("AWAY",'EUC2'!$C$1:$F$1,0),0),"")&amp;IFERROR(VLOOKUP(M$2&amp;$A4,'EUC2'!$D:$E,MATCH("HOME",'EUC2'!$D$1:$E$1,0),0),"")</f>
        <v/>
      </c>
      <c r="N4" s="25" t="str">
        <f>IFERROR(VLOOKUP(N$2&amp;$B4,'FPL FIX2'!$N$1:$Q$400,MATCH("HOME",'FPL FIX2'!$N$1:$Q$1,0),0),"")&amp;IFERROR(VLOOKUP(N$2&amp;$B4,'FPL FIX2'!$O$1:$P$400,MATCH("AWAY",'FPL FIX2'!$O$1:$P$1,0),0),"")&amp;IFERROR(VLOOKUP(N$2&amp;$A4,'FA2'!$A:$D,MATCH("AWAY",'FA2'!$A$1:$D$1,0),0),"")&amp;IFERROR(VLOOKUP(N$2&amp;$A4,'FA2'!$B:$C,MATCH("HOME",'FA2'!$B$1:$C$1,0),0),"")&amp;IFERROR(VLOOKUP(N$2&amp;$A4,'EFL2'!$A:$D,MATCH("AWAY",'EFL2'!$A$1:$D$1,0),0),"")&amp;IFERROR(VLOOKUP(N$2&amp;$A4,'EFL2'!$B:$C,MATCH("HOME",'EFL2'!$B$1:$C$1,0),0),"")&amp;IFERROR(VLOOKUP(N$2&amp;$A4,'UCL2'!$C:$F,MATCH("AWAY",'UCL2'!$C$1:$F$1,0),0),"")&amp;IFERROR(VLOOKUP(N$2&amp;$A4,'UCL2'!$D:$E,MATCH("HOME",'UCL2'!$D$1:$E$1,0),0),"")&amp;IFERROR(VLOOKUP(N$2&amp;$A4,'EU2'!$C:$F,MATCH("AWAY",'EU2'!$C$1:$F$1,0),0),"")&amp;IFERROR(VLOOKUP(N$2&amp;$A4,'EU2'!$D:$E,MATCH("HOME",'EU2'!$D$1:$E$1,0),0),"")&amp;IFERROR(VLOOKUP(N$2&amp;$A4,'EUC2'!$C:$F,MATCH("AWAY",'EUC2'!$C$1:$F$1,0),0),"")&amp;IFERROR(VLOOKUP(N$2&amp;$A4,'EUC2'!$D:$E,MATCH("HOME",'EUC2'!$D$1:$E$1,0),0),"")</f>
        <v/>
      </c>
      <c r="O4" s="25" t="str">
        <f>IFERROR(VLOOKUP(O$2&amp;$B4,'FPL FIX2'!$N$1:$Q$400,MATCH("HOME",'FPL FIX2'!$N$1:$Q$1,0),0),"")&amp;IFERROR(VLOOKUP(O$2&amp;$B4,'FPL FIX2'!$O$1:$P$400,MATCH("AWAY",'FPL FIX2'!$O$1:$P$1,0),0),"")&amp;IFERROR(VLOOKUP(O$2&amp;$A4,'FA2'!$A:$D,MATCH("AWAY",'FA2'!$A$1:$D$1,0),0),"")&amp;IFERROR(VLOOKUP(O$2&amp;$A4,'FA2'!$B:$C,MATCH("HOME",'FA2'!$B$1:$C$1,0),0),"")&amp;IFERROR(VLOOKUP(O$2&amp;$A4,'EFL2'!$A:$D,MATCH("AWAY",'EFL2'!$A$1:$D$1,0),0),"")&amp;IFERROR(VLOOKUP(O$2&amp;$A4,'EFL2'!$B:$C,MATCH("HOME",'EFL2'!$B$1:$C$1,0),0),"")&amp;IFERROR(VLOOKUP(O$2&amp;$A4,'UCL2'!$C:$F,MATCH("AWAY",'UCL2'!$C$1:$F$1,0),0),"")&amp;IFERROR(VLOOKUP(O$2&amp;$A4,'UCL2'!$D:$E,MATCH("HOME",'UCL2'!$D$1:$E$1,0),0),"")&amp;IFERROR(VLOOKUP(O$2&amp;$A4,'EU2'!$C:$F,MATCH("AWAY",'EU2'!$C$1:$F$1,0),0),"")&amp;IFERROR(VLOOKUP(O$2&amp;$A4,'EU2'!$D:$E,MATCH("HOME",'EU2'!$D$1:$E$1,0),0),"")&amp;IFERROR(VLOOKUP(O$2&amp;$A4,'EUC2'!$C:$F,MATCH("AWAY",'EUC2'!$C$1:$F$1,0),0),"")&amp;IFERROR(VLOOKUP(O$2&amp;$A4,'EUC2'!$D:$E,MATCH("HOME",'EUC2'!$D$1:$E$1,0),0),"")</f>
        <v>LEI</v>
      </c>
      <c r="P4" s="25" t="str">
        <f>IFERROR(VLOOKUP(P$2&amp;$B4,'FPL FIX2'!$N$1:$Q$400,MATCH("HOME",'FPL FIX2'!$N$1:$Q$1,0),0),"")&amp;IFERROR(VLOOKUP(P$2&amp;$B4,'FPL FIX2'!$O$1:$P$400,MATCH("AWAY",'FPL FIX2'!$O$1:$P$1,0),0),"")&amp;IFERROR(VLOOKUP(P$2&amp;$A4,'FA2'!$A:$D,MATCH("AWAY",'FA2'!$A$1:$D$1,0),0),"")&amp;IFERROR(VLOOKUP(P$2&amp;$A4,'FA2'!$B:$C,MATCH("HOME",'FA2'!$B$1:$C$1,0),0),"")&amp;IFERROR(VLOOKUP(P$2&amp;$A4,'EFL2'!$A:$D,MATCH("AWAY",'EFL2'!$A$1:$D$1,0),0),"")&amp;IFERROR(VLOOKUP(P$2&amp;$A4,'EFL2'!$B:$C,MATCH("HOME",'EFL2'!$B$1:$C$1,0),0),"")&amp;IFERROR(VLOOKUP(P$2&amp;$A4,'UCL2'!$C:$F,MATCH("AWAY",'UCL2'!$C$1:$F$1,0),0),"")&amp;IFERROR(VLOOKUP(P$2&amp;$A4,'UCL2'!$D:$E,MATCH("HOME",'UCL2'!$D$1:$E$1,0),0),"")&amp;IFERROR(VLOOKUP(P$2&amp;$A4,'EU2'!$C:$F,MATCH("AWAY",'EU2'!$C$1:$F$1,0),0),"")&amp;IFERROR(VLOOKUP(P$2&amp;$A4,'EU2'!$D:$E,MATCH("HOME",'EU2'!$D$1:$E$1,0),0),"")&amp;IFERROR(VLOOKUP(P$2&amp;$A4,'EUC2'!$C:$F,MATCH("AWAY",'EUC2'!$C$1:$F$1,0),0),"")&amp;IFERROR(VLOOKUP(P$2&amp;$A4,'EUC2'!$D:$E,MATCH("HOME",'EUC2'!$D$1:$E$1,0),0),"")</f>
        <v/>
      </c>
      <c r="Q4" s="25" t="str">
        <f>IFERROR(VLOOKUP(Q$2&amp;$B4,'FPL FIX2'!$N$1:$Q$400,MATCH("HOME",'FPL FIX2'!$N$1:$Q$1,0),0),"")&amp;IFERROR(VLOOKUP(Q$2&amp;$B4,'FPL FIX2'!$O$1:$P$400,MATCH("AWAY",'FPL FIX2'!$O$1:$P$1,0),0),"")&amp;IFERROR(VLOOKUP(Q$2&amp;$A4,'FA2'!$A:$D,MATCH("AWAY",'FA2'!$A$1:$D$1,0),0),"")&amp;IFERROR(VLOOKUP(Q$2&amp;$A4,'FA2'!$B:$C,MATCH("HOME",'FA2'!$B$1:$C$1,0),0),"")&amp;IFERROR(VLOOKUP(Q$2&amp;$A4,'EFL2'!$A:$D,MATCH("AWAY",'EFL2'!$A$1:$D$1,0),0),"")&amp;IFERROR(VLOOKUP(Q$2&amp;$A4,'EFL2'!$B:$C,MATCH("HOME",'EFL2'!$B$1:$C$1,0),0),"")&amp;IFERROR(VLOOKUP(Q$2&amp;$A4,'UCL2'!$C:$F,MATCH("AWAY",'UCL2'!$C$1:$F$1,0),0),"")&amp;IFERROR(VLOOKUP(Q$2&amp;$A4,'UCL2'!$D:$E,MATCH("HOME",'UCL2'!$D$1:$E$1,0),0),"")&amp;IFERROR(VLOOKUP(Q$2&amp;$A4,'EU2'!$C:$F,MATCH("AWAY",'EU2'!$C$1:$F$1,0),0),"")&amp;IFERROR(VLOOKUP(Q$2&amp;$A4,'EU2'!$D:$E,MATCH("HOME",'EU2'!$D$1:$E$1,0),0),"")&amp;IFERROR(VLOOKUP(Q$2&amp;$A4,'EUC2'!$C:$F,MATCH("AWAY",'EUC2'!$C$1:$F$1,0),0),"")&amp;IFERROR(VLOOKUP(Q$2&amp;$A4,'EUC2'!$D:$E,MATCH("HOME",'EUC2'!$D$1:$E$1,0),0),"")</f>
        <v/>
      </c>
      <c r="R4" s="25" t="str">
        <f>IFERROR(VLOOKUP(R$2&amp;$B4,'FPL FIX2'!$N$1:$Q$400,MATCH("HOME",'FPL FIX2'!$N$1:$Q$1,0),0),"")&amp;IFERROR(VLOOKUP(R$2&amp;$B4,'FPL FIX2'!$O$1:$P$400,MATCH("AWAY",'FPL FIX2'!$O$1:$P$1,0),0),"")&amp;IFERROR(VLOOKUP(R$2&amp;$A4,'FA2'!$A:$D,MATCH("AWAY",'FA2'!$A$1:$D$1,0),0),"")&amp;IFERROR(VLOOKUP(R$2&amp;$A4,'FA2'!$B:$C,MATCH("HOME",'FA2'!$B$1:$C$1,0),0),"")&amp;IFERROR(VLOOKUP(R$2&amp;$A4,'EFL2'!$A:$D,MATCH("AWAY",'EFL2'!$A$1:$D$1,0),0),"")&amp;IFERROR(VLOOKUP(R$2&amp;$A4,'EFL2'!$B:$C,MATCH("HOME",'EFL2'!$B$1:$C$1,0),0),"")&amp;IFERROR(VLOOKUP(R$2&amp;$A4,'UCL2'!$C:$F,MATCH("AWAY",'UCL2'!$C$1:$F$1,0),0),"")&amp;IFERROR(VLOOKUP(R$2&amp;$A4,'UCL2'!$D:$E,MATCH("HOME",'UCL2'!$D$1:$E$1,0),0),"")&amp;IFERROR(VLOOKUP(R$2&amp;$A4,'EU2'!$C:$F,MATCH("AWAY",'EU2'!$C$1:$F$1,0),0),"")&amp;IFERROR(VLOOKUP(R$2&amp;$A4,'EU2'!$D:$E,MATCH("HOME",'EU2'!$D$1:$E$1,0),0),"")&amp;IFERROR(VLOOKUP(R$2&amp;$A4,'EUC2'!$C:$F,MATCH("AWAY",'EUC2'!$C$1:$F$1,0),0),"")&amp;IFERROR(VLOOKUP(R$2&amp;$A4,'EUC2'!$D:$E,MATCH("HOME",'EUC2'!$D$1:$E$1,0),0),"")</f>
        <v/>
      </c>
      <c r="S4" s="25" t="str">
        <f>IFERROR(VLOOKUP(S$2&amp;$B4,'FPL FIX2'!$N$1:$Q$400,MATCH("HOME",'FPL FIX2'!$N$1:$Q$1,0),0),"")&amp;IFERROR(VLOOKUP(S$2&amp;$B4,'FPL FIX2'!$O$1:$P$400,MATCH("AWAY",'FPL FIX2'!$O$1:$P$1,0),0),"")&amp;IFERROR(VLOOKUP(S$2&amp;$A4,'FA2'!$A:$D,MATCH("AWAY",'FA2'!$A$1:$D$1,0),0),"")&amp;IFERROR(VLOOKUP(S$2&amp;$A4,'FA2'!$B:$C,MATCH("HOME",'FA2'!$B$1:$C$1,0),0),"")&amp;IFERROR(VLOOKUP(S$2&amp;$A4,'EFL2'!$A:$D,MATCH("AWAY",'EFL2'!$A$1:$D$1,0),0),"")&amp;IFERROR(VLOOKUP(S$2&amp;$A4,'EFL2'!$B:$C,MATCH("HOME",'EFL2'!$B$1:$C$1,0),0),"")&amp;IFERROR(VLOOKUP(S$2&amp;$A4,'UCL2'!$C:$F,MATCH("AWAY",'UCL2'!$C$1:$F$1,0),0),"")&amp;IFERROR(VLOOKUP(S$2&amp;$A4,'UCL2'!$D:$E,MATCH("HOME",'UCL2'!$D$1:$E$1,0),0),"")&amp;IFERROR(VLOOKUP(S$2&amp;$A4,'EU2'!$C:$F,MATCH("AWAY",'EU2'!$C$1:$F$1,0),0),"")&amp;IFERROR(VLOOKUP(S$2&amp;$A4,'EU2'!$D:$E,MATCH("HOME",'EU2'!$D$1:$E$1,0),0),"")&amp;IFERROR(VLOOKUP(S$2&amp;$A4,'EUC2'!$C:$F,MATCH("AWAY",'EUC2'!$C$1:$F$1,0),0),"")&amp;IFERROR(VLOOKUP(S$2&amp;$A4,'EUC2'!$D:$E,MATCH("HOME",'EUC2'!$D$1:$E$1,0),0),"")</f>
        <v/>
      </c>
      <c r="T4" s="25" t="str">
        <f>IFERROR(VLOOKUP(T$2&amp;$B4,'FPL FIX2'!$N$1:$Q$400,MATCH("HOME",'FPL FIX2'!$N$1:$Q$1,0),0),"")&amp;IFERROR(VLOOKUP(T$2&amp;$B4,'FPL FIX2'!$O$1:$P$400,MATCH("AWAY",'FPL FIX2'!$O$1:$P$1,0),0),"")&amp;IFERROR(VLOOKUP(T$2&amp;$A4,'FA2'!$A:$D,MATCH("AWAY",'FA2'!$A$1:$D$1,0),0),"")&amp;IFERROR(VLOOKUP(T$2&amp;$A4,'FA2'!$B:$C,MATCH("HOME",'FA2'!$B$1:$C$1,0),0),"")&amp;IFERROR(VLOOKUP(T$2&amp;$A4,'EFL2'!$A:$D,MATCH("AWAY",'EFL2'!$A$1:$D$1,0),0),"")&amp;IFERROR(VLOOKUP(T$2&amp;$A4,'EFL2'!$B:$C,MATCH("HOME",'EFL2'!$B$1:$C$1,0),0),"")&amp;IFERROR(VLOOKUP(T$2&amp;$A4,'UCL2'!$C:$F,MATCH("AWAY",'UCL2'!$C$1:$F$1,0),0),"")&amp;IFERROR(VLOOKUP(T$2&amp;$A4,'UCL2'!$D:$E,MATCH("HOME",'UCL2'!$D$1:$E$1,0),0),"")&amp;IFERROR(VLOOKUP(T$2&amp;$A4,'EU2'!$C:$F,MATCH("AWAY",'EU2'!$C$1:$F$1,0),0),"")&amp;IFERROR(VLOOKUP(T$2&amp;$A4,'EU2'!$D:$E,MATCH("HOME",'EU2'!$D$1:$E$1,0),0),"")&amp;IFERROR(VLOOKUP(T$2&amp;$A4,'EUC2'!$C:$F,MATCH("AWAY",'EUC2'!$C$1:$F$1,0),0),"")&amp;IFERROR(VLOOKUP(T$2&amp;$A4,'EUC2'!$D:$E,MATCH("HOME",'EUC2'!$D$1:$E$1,0),0),"")</f>
        <v/>
      </c>
      <c r="U4" s="25" t="str">
        <f>IFERROR(VLOOKUP(U$2&amp;$B4,'FPL FIX2'!$N$1:$Q$400,MATCH("HOME",'FPL FIX2'!$N$1:$Q$1,0),0),"")&amp;IFERROR(VLOOKUP(U$2&amp;$B4,'FPL FIX2'!$O$1:$P$400,MATCH("AWAY",'FPL FIX2'!$O$1:$P$1,0),0),"")&amp;IFERROR(VLOOKUP(U$2&amp;$A4,'FA2'!$A:$D,MATCH("AWAY",'FA2'!$A$1:$D$1,0),0),"")&amp;IFERROR(VLOOKUP(U$2&amp;$A4,'FA2'!$B:$C,MATCH("HOME",'FA2'!$B$1:$C$1,0),0),"")&amp;IFERROR(VLOOKUP(U$2&amp;$A4,'EFL2'!$A:$D,MATCH("AWAY",'EFL2'!$A$1:$D$1,0),0),"")&amp;IFERROR(VLOOKUP(U$2&amp;$A4,'EFL2'!$B:$C,MATCH("HOME",'EFL2'!$B$1:$C$1,0),0),"")&amp;IFERROR(VLOOKUP(U$2&amp;$A4,'UCL2'!$C:$F,MATCH("AWAY",'UCL2'!$C$1:$F$1,0),0),"")&amp;IFERROR(VLOOKUP(U$2&amp;$A4,'UCL2'!$D:$E,MATCH("HOME",'UCL2'!$D$1:$E$1,0),0),"")&amp;IFERROR(VLOOKUP(U$2&amp;$A4,'EU2'!$C:$F,MATCH("AWAY",'EU2'!$C$1:$F$1,0),0),"")&amp;IFERROR(VLOOKUP(U$2&amp;$A4,'EU2'!$D:$E,MATCH("HOME",'EU2'!$D$1:$E$1,0),0),"")&amp;IFERROR(VLOOKUP(U$2&amp;$A4,'EUC2'!$C:$F,MATCH("AWAY",'EUC2'!$C$1:$F$1,0),0),"")&amp;IFERROR(VLOOKUP(U$2&amp;$A4,'EUC2'!$D:$E,MATCH("HOME",'EUC2'!$D$1:$E$1,0),0),"")</f>
        <v/>
      </c>
      <c r="V4" s="25" t="str">
        <f>IFERROR(VLOOKUP(V$2&amp;$B4,'FPL FIX2'!$N$1:$Q$400,MATCH("HOME",'FPL FIX2'!$N$1:$Q$1,0),0),"")&amp;IFERROR(VLOOKUP(V$2&amp;$B4,'FPL FIX2'!$O$1:$P$400,MATCH("AWAY",'FPL FIX2'!$O$1:$P$1,0),0),"")&amp;IFERROR(VLOOKUP(V$2&amp;$A4,'FA2'!$A:$D,MATCH("AWAY",'FA2'!$A$1:$D$1,0),0),"")&amp;IFERROR(VLOOKUP(V$2&amp;$A4,'FA2'!$B:$C,MATCH("HOME",'FA2'!$B$1:$C$1,0),0),"")&amp;IFERROR(VLOOKUP(V$2&amp;$A4,'EFL2'!$A:$D,MATCH("AWAY",'EFL2'!$A$1:$D$1,0),0),"")&amp;IFERROR(VLOOKUP(V$2&amp;$A4,'EFL2'!$B:$C,MATCH("HOME",'EFL2'!$B$1:$C$1,0),0),"")&amp;IFERROR(VLOOKUP(V$2&amp;$A4,'UCL2'!$C:$F,MATCH("AWAY",'UCL2'!$C$1:$F$1,0),0),"")&amp;IFERROR(VLOOKUP(V$2&amp;$A4,'UCL2'!$D:$E,MATCH("HOME",'UCL2'!$D$1:$E$1,0),0),"")&amp;IFERROR(VLOOKUP(V$2&amp;$A4,'EU2'!$C:$F,MATCH("AWAY",'EU2'!$C$1:$F$1,0),0),"")&amp;IFERROR(VLOOKUP(V$2&amp;$A4,'EU2'!$D:$E,MATCH("HOME",'EU2'!$D$1:$E$1,0),0),"")&amp;IFERROR(VLOOKUP(V$2&amp;$A4,'EUC2'!$C:$F,MATCH("AWAY",'EUC2'!$C$1:$F$1,0),0),"")&amp;IFERROR(VLOOKUP(V$2&amp;$A4,'EUC2'!$D:$E,MATCH("HOME",'EUC2'!$D$1:$E$1,0),0),"")</f>
        <v>bou</v>
      </c>
      <c r="W4" s="25" t="str">
        <f>IFERROR(VLOOKUP(W$2&amp;$B4,'FPL FIX2'!$N$1:$Q$400,MATCH("HOME",'FPL FIX2'!$N$1:$Q$1,0),0),"")&amp;IFERROR(VLOOKUP(W$2&amp;$B4,'FPL FIX2'!$O$1:$P$400,MATCH("AWAY",'FPL FIX2'!$O$1:$P$1,0),0),"")&amp;IFERROR(VLOOKUP(W$2&amp;$A4,'FA2'!$A:$D,MATCH("AWAY",'FA2'!$A$1:$D$1,0),0),"")&amp;IFERROR(VLOOKUP(W$2&amp;$A4,'FA2'!$B:$C,MATCH("HOME",'FA2'!$B$1:$C$1,0),0),"")&amp;IFERROR(VLOOKUP(W$2&amp;$A4,'EFL2'!$A:$D,MATCH("AWAY",'EFL2'!$A$1:$D$1,0),0),"")&amp;IFERROR(VLOOKUP(W$2&amp;$A4,'EFL2'!$B:$C,MATCH("HOME",'EFL2'!$B$1:$C$1,0),0),"")&amp;IFERROR(VLOOKUP(W$2&amp;$A4,'UCL2'!$C:$F,MATCH("AWAY",'UCL2'!$C$1:$F$1,0),0),"")&amp;IFERROR(VLOOKUP(W$2&amp;$A4,'UCL2'!$D:$E,MATCH("HOME",'UCL2'!$D$1:$E$1,0),0),"")&amp;IFERROR(VLOOKUP(W$2&amp;$A4,'EU2'!$C:$F,MATCH("AWAY",'EU2'!$C$1:$F$1,0),0),"")&amp;IFERROR(VLOOKUP(W$2&amp;$A4,'EU2'!$D:$E,MATCH("HOME",'EU2'!$D$1:$E$1,0),0),"")&amp;IFERROR(VLOOKUP(W$2&amp;$A4,'EUC2'!$C:$F,MATCH("AWAY",'EUC2'!$C$1:$F$1,0),0),"")&amp;IFERROR(VLOOKUP(W$2&amp;$A4,'EUC2'!$D:$E,MATCH("HOME",'EUC2'!$D$1:$E$1,0),0),"")</f>
        <v/>
      </c>
      <c r="X4" s="25" t="str">
        <f>IFERROR(VLOOKUP(X$2&amp;$B4,'FPL FIX2'!$N$1:$Q$400,MATCH("HOME",'FPL FIX2'!$N$1:$Q$1,0),0),"")&amp;IFERROR(VLOOKUP(X$2&amp;$B4,'FPL FIX2'!$O$1:$P$400,MATCH("AWAY",'FPL FIX2'!$O$1:$P$1,0),0),"")&amp;IFERROR(VLOOKUP(X$2&amp;$A4,'FA2'!$A:$D,MATCH("AWAY",'FA2'!$A$1:$D$1,0),0),"")&amp;IFERROR(VLOOKUP(X$2&amp;$A4,'FA2'!$B:$C,MATCH("HOME",'FA2'!$B$1:$C$1,0),0),"")&amp;IFERROR(VLOOKUP(X$2&amp;$A4,'EFL2'!$A:$D,MATCH("AWAY",'EFL2'!$A$1:$D$1,0),0),"")&amp;IFERROR(VLOOKUP(X$2&amp;$A4,'EFL2'!$B:$C,MATCH("HOME",'EFL2'!$B$1:$C$1,0),0),"")&amp;IFERROR(VLOOKUP(X$2&amp;$A4,'UCL2'!$C:$F,MATCH("AWAY",'UCL2'!$C$1:$F$1,0),0),"")&amp;IFERROR(VLOOKUP(X$2&amp;$A4,'UCL2'!$D:$E,MATCH("HOME",'UCL2'!$D$1:$E$1,0),0),"")&amp;IFERROR(VLOOKUP(X$2&amp;$A4,'EU2'!$C:$F,MATCH("AWAY",'EU2'!$C$1:$F$1,0),0),"")&amp;IFERROR(VLOOKUP(X$2&amp;$A4,'EU2'!$D:$E,MATCH("HOME",'EU2'!$D$1:$E$1,0),0),"")&amp;IFERROR(VLOOKUP(X$2&amp;$A4,'EUC2'!$C:$F,MATCH("AWAY",'EUC2'!$C$1:$F$1,0),0),"")&amp;IFERROR(VLOOKUP(X$2&amp;$A4,'EUC2'!$D:$E,MATCH("HOME",'EUC2'!$D$1:$E$1,0),0),"")</f>
        <v/>
      </c>
      <c r="Y4" s="57" t="str">
        <f>IFERROR(VLOOKUP(Y$2&amp;$B4,'FPL FIX2'!$N$1:$Q$400,MATCH("HOME",'FPL FIX2'!$N$1:$Q$1,0),0),"")&amp;IFERROR(VLOOKUP(Y$2&amp;$B4,'FPL FIX2'!$O$1:$P$400,MATCH("AWAY",'FPL FIX2'!$O$1:$P$1,0),0),"")&amp;IFERROR(VLOOKUP(Y$2&amp;$A4,'FA2'!$A:$D,MATCH("AWAY",'FA2'!$A$1:$D$1,0),0),"")&amp;IFERROR(VLOOKUP(Y$2&amp;$A4,'FA2'!$B:$C,MATCH("HOME",'FA2'!$B$1:$C$1,0),0),"")&amp;IFERROR(VLOOKUP(Y$2&amp;$A4,'EFL2'!$A:$D,MATCH("AWAY",'EFL2'!$A$1:$D$1,0),0),"")&amp;IFERROR(VLOOKUP(Y$2&amp;$A4,'EFL2'!$B:$C,MATCH("HOME",'EFL2'!$B$1:$C$1,0),0),"")&amp;IFERROR(VLOOKUP(Y$2&amp;$A4,'UCL2'!$C:$F,MATCH("AWAY",'UCL2'!$C$1:$F$1,0),0),"")&amp;IFERROR(VLOOKUP(Y$2&amp;$A4,'UCL2'!$D:$E,MATCH("HOME",'UCL2'!$D$1:$E$1,0),0),"")&amp;IFERROR(VLOOKUP(Y$2&amp;$A4,'EU2'!$C:$F,MATCH("AWAY",'EU2'!$C$1:$F$1,0),0),"")&amp;IFERROR(VLOOKUP(Y$2&amp;$A4,'EU2'!$D:$E,MATCH("HOME",'EU2'!$D$1:$E$1,0),0),"")&amp;IFERROR(VLOOKUP(Y$2&amp;$A4,'EUC2'!$C:$F,MATCH("AWAY",'EUC2'!$C$1:$F$1,0),0),"")&amp;IFERROR(VLOOKUP(Y$2&amp;$A4,'EUC2'!$D:$E,MATCH("HOME",'EUC2'!$D$1:$E$1,0),0),"")</f>
        <v/>
      </c>
      <c r="Z4" s="25" t="str">
        <f>IFERROR(VLOOKUP(Z$2&amp;$B4,'FPL FIX2'!$N$1:$Q$400,MATCH("HOME",'FPL FIX2'!$N$1:$Q$1,0),0),"")&amp;IFERROR(VLOOKUP(Z$2&amp;$B4,'FPL FIX2'!$O$1:$P$400,MATCH("AWAY",'FPL FIX2'!$O$1:$P$1,0),0),"")&amp;IFERROR(VLOOKUP(Z$2&amp;$A4,'FA2'!$A:$D,MATCH("AWAY",'FA2'!$A$1:$D$1,0),0),"")&amp;IFERROR(VLOOKUP(Z$2&amp;$A4,'FA2'!$B:$C,MATCH("HOME",'FA2'!$B$1:$C$1,0),0),"")&amp;IFERROR(VLOOKUP(Z$2&amp;$A4,'EFL2'!$A:$D,MATCH("AWAY",'EFL2'!$A$1:$D$1,0),0),"")&amp;IFERROR(VLOOKUP(Z$2&amp;$A4,'EFL2'!$B:$C,MATCH("HOME",'EFL2'!$B$1:$C$1,0),0),"")&amp;IFERROR(VLOOKUP(Z$2&amp;$A4,'UCL2'!$C:$F,MATCH("AWAY",'UCL2'!$C$1:$F$1,0),0),"")&amp;IFERROR(VLOOKUP(Z$2&amp;$A4,'UCL2'!$D:$E,MATCH("HOME",'UCL2'!$D$1:$E$1,0),0),"")&amp;IFERROR(VLOOKUP(Z$2&amp;$A4,'EU2'!$C:$F,MATCH("AWAY",'EU2'!$C$1:$F$1,0),0),"")&amp;IFERROR(VLOOKUP(Z$2&amp;$A4,'EU2'!$D:$E,MATCH("HOME",'EU2'!$D$1:$E$1,0),0),"")&amp;IFERROR(VLOOKUP(Z$2&amp;$A4,'EUC2'!$C:$F,MATCH("AWAY",'EUC2'!$C$1:$F$1,0),0),"")&amp;IFERROR(VLOOKUP(Z$2&amp;$A4,'EUC2'!$D:$E,MATCH("HOME",'EUC2'!$D$1:$E$1,0),0),"")</f>
        <v/>
      </c>
      <c r="AA4" s="25" t="str">
        <f>IFERROR(VLOOKUP(AA$2&amp;$B4,'FPL FIX2'!$N$1:$Q$400,MATCH("HOME",'FPL FIX2'!$N$1:$Q$1,0),0),"")&amp;IFERROR(VLOOKUP(AA$2&amp;$B4,'FPL FIX2'!$O$1:$P$400,MATCH("AWAY",'FPL FIX2'!$O$1:$P$1,0),0),"")&amp;IFERROR(VLOOKUP(AA$2&amp;$A4,'FA2'!$A:$D,MATCH("AWAY",'FA2'!$A$1:$D$1,0),0),"")&amp;IFERROR(VLOOKUP(AA$2&amp;$A4,'FA2'!$B:$C,MATCH("HOME",'FA2'!$B$1:$C$1,0),0),"")&amp;IFERROR(VLOOKUP(AA$2&amp;$A4,'EFL2'!$A:$D,MATCH("AWAY",'EFL2'!$A$1:$D$1,0),0),"")&amp;IFERROR(VLOOKUP(AA$2&amp;$A4,'EFL2'!$B:$C,MATCH("HOME",'EFL2'!$B$1:$C$1,0),0),"")&amp;IFERROR(VLOOKUP(AA$2&amp;$A4,'UCL2'!$C:$F,MATCH("AWAY",'UCL2'!$C$1:$F$1,0),0),"")&amp;IFERROR(VLOOKUP(AA$2&amp;$A4,'UCL2'!$D:$E,MATCH("HOME",'UCL2'!$D$1:$E$1,0),0),"")&amp;IFERROR(VLOOKUP(AA$2&amp;$A4,'EU2'!$C:$F,MATCH("AWAY",'EU2'!$C$1:$F$1,0),0),"")&amp;IFERROR(VLOOKUP(AA$2&amp;$A4,'EU2'!$D:$E,MATCH("HOME",'EU2'!$D$1:$E$1,0),0),"")&amp;IFERROR(VLOOKUP(AA$2&amp;$A4,'EUC2'!$C:$F,MATCH("AWAY",'EUC2'!$C$1:$F$1,0),0),"")&amp;IFERROR(VLOOKUP(AA$2&amp;$A4,'EUC2'!$D:$E,MATCH("HOME",'EUC2'!$D$1:$E$1,0),0),"")</f>
        <v/>
      </c>
      <c r="AB4" s="25" t="str">
        <f>IFERROR(VLOOKUP(AB$2&amp;$B4,'FPL FIX2'!$N$1:$Q$400,MATCH("HOME",'FPL FIX2'!$N$1:$Q$1,0),0),"")&amp;IFERROR(VLOOKUP(AB$2&amp;$B4,'FPL FIX2'!$O$1:$P$400,MATCH("AWAY",'FPL FIX2'!$O$1:$P$1,0),0),"")&amp;IFERROR(VLOOKUP(AB$2&amp;$A4,'FA2'!$A:$D,MATCH("AWAY",'FA2'!$A$1:$D$1,0),0),"")&amp;IFERROR(VLOOKUP(AB$2&amp;$A4,'FA2'!$B:$C,MATCH("HOME",'FA2'!$B$1:$C$1,0),0),"")&amp;IFERROR(VLOOKUP(AB$2&amp;$A4,'EFL2'!$A:$D,MATCH("AWAY",'EFL2'!$A$1:$D$1,0),0),"")&amp;IFERROR(VLOOKUP(AB$2&amp;$A4,'EFL2'!$B:$C,MATCH("HOME",'EFL2'!$B$1:$C$1,0),0),"")&amp;IFERROR(VLOOKUP(AB$2&amp;$A4,'UCL2'!$C:$F,MATCH("AWAY",'UCL2'!$C$1:$F$1,0),0),"")&amp;IFERROR(VLOOKUP(AB$2&amp;$A4,'UCL2'!$D:$E,MATCH("HOME",'UCL2'!$D$1:$E$1,0),0),"")&amp;IFERROR(VLOOKUP(AB$2&amp;$A4,'EU2'!$C:$F,MATCH("AWAY",'EU2'!$C$1:$F$1,0),0),"")&amp;IFERROR(VLOOKUP(AB$2&amp;$A4,'EU2'!$D:$E,MATCH("HOME",'EU2'!$D$1:$E$1,0),0),"")&amp;IFERROR(VLOOKUP(AB$2&amp;$A4,'EUC2'!$C:$F,MATCH("AWAY",'EUC2'!$C$1:$F$1,0),0),"")&amp;IFERROR(VLOOKUP(AB$2&amp;$A4,'EUC2'!$D:$E,MATCH("HOME",'EUC2'!$D$1:$E$1,0),0),"")</f>
        <v/>
      </c>
      <c r="AC4" s="25" t="str">
        <f>IFERROR(VLOOKUP(AC$2&amp;$B4,'FPL FIX2'!$N$1:$Q$400,MATCH("HOME",'FPL FIX2'!$N$1:$Q$1,0),0),"")&amp;IFERROR(VLOOKUP(AC$2&amp;$B4,'FPL FIX2'!$O$1:$P$400,MATCH("AWAY",'FPL FIX2'!$O$1:$P$1,0),0),"")&amp;IFERROR(VLOOKUP(AC$2&amp;$A4,'FA2'!$A:$D,MATCH("AWAY",'FA2'!$A$1:$D$1,0),0),"")&amp;IFERROR(VLOOKUP(AC$2&amp;$A4,'FA2'!$B:$C,MATCH("HOME",'FA2'!$B$1:$C$1,0),0),"")&amp;IFERROR(VLOOKUP(AC$2&amp;$A4,'EFL2'!$A:$D,MATCH("AWAY",'EFL2'!$A$1:$D$1,0),0),"")&amp;IFERROR(VLOOKUP(AC$2&amp;$A4,'EFL2'!$B:$C,MATCH("HOME",'EFL2'!$B$1:$C$1,0),0),"")&amp;IFERROR(VLOOKUP(AC$2&amp;$A4,'UCL2'!$C:$F,MATCH("AWAY",'UCL2'!$C$1:$F$1,0),0),"")&amp;IFERROR(VLOOKUP(AC$2&amp;$A4,'UCL2'!$D:$E,MATCH("HOME",'UCL2'!$D$1:$E$1,0),0),"")&amp;IFERROR(VLOOKUP(AC$2&amp;$A4,'EU2'!$C:$F,MATCH("AWAY",'EU2'!$C$1:$F$1,0),0),"")&amp;IFERROR(VLOOKUP(AC$2&amp;$A4,'EU2'!$D:$E,MATCH("HOME",'EU2'!$D$1:$E$1,0),0),"")&amp;IFERROR(VLOOKUP(AC$2&amp;$A4,'EUC2'!$C:$F,MATCH("AWAY",'EUC2'!$C$1:$F$1,0),0),"")&amp;IFERROR(VLOOKUP(AC$2&amp;$A4,'EUC2'!$D:$E,MATCH("HOME",'EUC2'!$D$1:$E$1,0),0),"")</f>
        <v>FUL</v>
      </c>
      <c r="AD4" s="25" t="str">
        <f>IFERROR(VLOOKUP(AD$2&amp;$B4,'FPL FIX2'!$N$1:$Q$400,MATCH("HOME",'FPL FIX2'!$N$1:$Q$1,0),0),"")&amp;IFERROR(VLOOKUP(AD$2&amp;$B4,'FPL FIX2'!$O$1:$P$400,MATCH("AWAY",'FPL FIX2'!$O$1:$P$1,0),0),"")&amp;IFERROR(VLOOKUP(AD$2&amp;$A4,'FA2'!$A:$D,MATCH("AWAY",'FA2'!$A$1:$D$1,0),0),"")&amp;IFERROR(VLOOKUP(AD$2&amp;$A4,'FA2'!$B:$C,MATCH("HOME",'FA2'!$B$1:$C$1,0),0),"")&amp;IFERROR(VLOOKUP(AD$2&amp;$A4,'EFL2'!$A:$D,MATCH("AWAY",'EFL2'!$A$1:$D$1,0),0),"")&amp;IFERROR(VLOOKUP(AD$2&amp;$A4,'EFL2'!$B:$C,MATCH("HOME",'EFL2'!$B$1:$C$1,0),0),"")&amp;IFERROR(VLOOKUP(AD$2&amp;$A4,'UCL2'!$C:$F,MATCH("AWAY",'UCL2'!$C$1:$F$1,0),0),"")&amp;IFERROR(VLOOKUP(AD$2&amp;$A4,'UCL2'!$D:$E,MATCH("HOME",'UCL2'!$D$1:$E$1,0),0),"")&amp;IFERROR(VLOOKUP(AD$2&amp;$A4,'EU2'!$C:$F,MATCH("AWAY",'EU2'!$C$1:$F$1,0),0),"")&amp;IFERROR(VLOOKUP(AD$2&amp;$A4,'EU2'!$D:$E,MATCH("HOME",'EU2'!$D$1:$E$1,0),0),"")&amp;IFERROR(VLOOKUP(AD$2&amp;$A4,'EUC2'!$C:$F,MATCH("AWAY",'EUC2'!$C$1:$F$1,0),0),"")&amp;IFERROR(VLOOKUP(AD$2&amp;$A4,'EUC2'!$D:$E,MATCH("HOME",'EUC2'!$D$1:$E$1,0),0),"")</f>
        <v/>
      </c>
      <c r="AE4" s="25" t="str">
        <f>IFERROR(VLOOKUP(AE$2&amp;$B4,'FPL FIX2'!$N$1:$Q$400,MATCH("HOME",'FPL FIX2'!$N$1:$Q$1,0),0),"")&amp;IFERROR(VLOOKUP(AE$2&amp;$B4,'FPL FIX2'!$O$1:$P$400,MATCH("AWAY",'FPL FIX2'!$O$1:$P$1,0),0),"")&amp;IFERROR(VLOOKUP(AE$2&amp;$A4,'FA2'!$A:$D,MATCH("AWAY",'FA2'!$A$1:$D$1,0),0),"")&amp;IFERROR(VLOOKUP(AE$2&amp;$A4,'FA2'!$B:$C,MATCH("HOME",'FA2'!$B$1:$C$1,0),0),"")&amp;IFERROR(VLOOKUP(AE$2&amp;$A4,'EFL2'!$A:$D,MATCH("AWAY",'EFL2'!$A$1:$D$1,0),0),"")&amp;IFERROR(VLOOKUP(AE$2&amp;$A4,'EFL2'!$B:$C,MATCH("HOME",'EFL2'!$B$1:$C$1,0),0),"")&amp;IFERROR(VLOOKUP(AE$2&amp;$A4,'UCL2'!$C:$F,MATCH("AWAY",'UCL2'!$C$1:$F$1,0),0),"")&amp;IFERROR(VLOOKUP(AE$2&amp;$A4,'UCL2'!$D:$E,MATCH("HOME",'UCL2'!$D$1:$E$1,0),0),"")&amp;IFERROR(VLOOKUP(AE$2&amp;$A4,'EU2'!$C:$F,MATCH("AWAY",'EU2'!$C$1:$F$1,0),0),"")&amp;IFERROR(VLOOKUP(AE$2&amp;$A4,'EU2'!$D:$E,MATCH("HOME",'EU2'!$D$1:$E$1,0),0),"")&amp;IFERROR(VLOOKUP(AE$2&amp;$A4,'EUC2'!$C:$F,MATCH("AWAY",'EUC2'!$C$1:$F$1,0),0),"")&amp;IFERROR(VLOOKUP(AE$2&amp;$A4,'EUC2'!$D:$E,MATCH("HOME",'EUC2'!$D$1:$E$1,0),0),"")</f>
        <v/>
      </c>
      <c r="AF4" s="25" t="str">
        <f>IFERROR(VLOOKUP(AF$2&amp;$B4,'FPL FIX2'!$N$1:$Q$400,MATCH("HOME",'FPL FIX2'!$N$1:$Q$1,0),0),"")&amp;IFERROR(VLOOKUP(AF$2&amp;$B4,'FPL FIX2'!$O$1:$P$400,MATCH("AWAY",'FPL FIX2'!$O$1:$P$1,0),0),"")&amp;IFERROR(VLOOKUP(AF$2&amp;$A4,'FA2'!$A:$D,MATCH("AWAY",'FA2'!$A$1:$D$1,0),0),"")&amp;IFERROR(VLOOKUP(AF$2&amp;$A4,'FA2'!$B:$C,MATCH("HOME",'FA2'!$B$1:$C$1,0),0),"")&amp;IFERROR(VLOOKUP(AF$2&amp;$A4,'EFL2'!$A:$D,MATCH("AWAY",'EFL2'!$A$1:$D$1,0),0),"")&amp;IFERROR(VLOOKUP(AF$2&amp;$A4,'EFL2'!$B:$C,MATCH("HOME",'EFL2'!$B$1:$C$1,0),0),"")&amp;IFERROR(VLOOKUP(AF$2&amp;$A4,'UCL2'!$C:$F,MATCH("AWAY",'UCL2'!$C$1:$F$1,0),0),"")&amp;IFERROR(VLOOKUP(AF$2&amp;$A4,'UCL2'!$D:$E,MATCH("HOME",'UCL2'!$D$1:$E$1,0),0),"")&amp;IFERROR(VLOOKUP(AF$2&amp;$A4,'EU2'!$C:$F,MATCH("AWAY",'EU2'!$C$1:$F$1,0),0),"")&amp;IFERROR(VLOOKUP(AF$2&amp;$A4,'EU2'!$D:$E,MATCH("HOME",'EU2'!$D$1:$E$1,0),0),"")&amp;IFERROR(VLOOKUP(AF$2&amp;$A4,'EUC2'!$C:$F,MATCH("AWAY",'EUC2'!$C$1:$F$1,0),0),"")&amp;IFERROR(VLOOKUP(AF$2&amp;$A4,'EUC2'!$D:$E,MATCH("HOME",'EUC2'!$D$1:$E$1,0),0),"")</f>
        <v/>
      </c>
      <c r="AG4" s="25" t="str">
        <f>IFERROR(VLOOKUP(AG$2&amp;$B4,'FPL FIX2'!$N$1:$Q$400,MATCH("HOME",'FPL FIX2'!$N$1:$Q$1,0),0),"")&amp;IFERROR(VLOOKUP(AG$2&amp;$B4,'FPL FIX2'!$O$1:$P$400,MATCH("AWAY",'FPL FIX2'!$O$1:$P$1,0),0),"")&amp;IFERROR(VLOOKUP(AG$2&amp;$A4,'FA2'!$A:$D,MATCH("AWAY",'FA2'!$A$1:$D$1,0),0),"")&amp;IFERROR(VLOOKUP(AG$2&amp;$A4,'FA2'!$B:$C,MATCH("HOME",'FA2'!$B$1:$C$1,0),0),"")&amp;IFERROR(VLOOKUP(AG$2&amp;$A4,'EFL2'!$A:$D,MATCH("AWAY",'EFL2'!$A$1:$D$1,0),0),"")&amp;IFERROR(VLOOKUP(AG$2&amp;$A4,'EFL2'!$B:$C,MATCH("HOME",'EFL2'!$B$1:$C$1,0),0),"")&amp;IFERROR(VLOOKUP(AG$2&amp;$A4,'UCL2'!$C:$F,MATCH("AWAY",'UCL2'!$C$1:$F$1,0),0),"")&amp;IFERROR(VLOOKUP(AG$2&amp;$A4,'UCL2'!$D:$E,MATCH("HOME",'UCL2'!$D$1:$E$1,0),0),"")&amp;IFERROR(VLOOKUP(AG$2&amp;$A4,'EU2'!$C:$F,MATCH("AWAY",'EU2'!$C$1:$F$1,0),0),"")&amp;IFERROR(VLOOKUP(AG$2&amp;$A4,'EU2'!$D:$E,MATCH("HOME",'EU2'!$D$1:$E$1,0),0),"")&amp;IFERROR(VLOOKUP(AG$2&amp;$A4,'EUC2'!$C:$F,MATCH("AWAY",'EUC2'!$C$1:$F$1,0),0),"")&amp;IFERROR(VLOOKUP(AG$2&amp;$A4,'EUC2'!$D:$E,MATCH("HOME",'EUC2'!$D$1:$E$1,0),0),"")</f>
        <v>AVL</v>
      </c>
      <c r="AH4" s="25" t="str">
        <f>IFERROR(VLOOKUP(AH$2&amp;$B4,'FPL FIX2'!$N$1:$Q$400,MATCH("HOME",'FPL FIX2'!$N$1:$Q$1,0),0),"")&amp;IFERROR(VLOOKUP(AH$2&amp;$B4,'FPL FIX2'!$O$1:$P$400,MATCH("AWAY",'FPL FIX2'!$O$1:$P$1,0),0),"")&amp;IFERROR(VLOOKUP(AH$2&amp;$A4,'FA2'!$A:$D,MATCH("AWAY",'FA2'!$A$1:$D$1,0),0),"")&amp;IFERROR(VLOOKUP(AH$2&amp;$A4,'FA2'!$B:$C,MATCH("HOME",'FA2'!$B$1:$C$1,0),0),"")&amp;IFERROR(VLOOKUP(AH$2&amp;$A4,'EFL2'!$A:$D,MATCH("AWAY",'EFL2'!$A$1:$D$1,0),0),"")&amp;IFERROR(VLOOKUP(AH$2&amp;$A4,'EFL2'!$B:$C,MATCH("HOME",'EFL2'!$B$1:$C$1,0),0),"")&amp;IFERROR(VLOOKUP(AH$2&amp;$A4,'UCL2'!$C:$F,MATCH("AWAY",'UCL2'!$C$1:$F$1,0),0),"")&amp;IFERROR(VLOOKUP(AH$2&amp;$A4,'UCL2'!$D:$E,MATCH("HOME",'UCL2'!$D$1:$E$1,0),0),"")&amp;IFERROR(VLOOKUP(AH$2&amp;$A4,'EU2'!$C:$F,MATCH("AWAY",'EU2'!$C$1:$F$1,0),0),"")&amp;IFERROR(VLOOKUP(AH$2&amp;$A4,'EU2'!$D:$E,MATCH("HOME",'EU2'!$D$1:$E$1,0),0),"")&amp;IFERROR(VLOOKUP(AH$2&amp;$A4,'EUC2'!$C:$F,MATCH("AWAY",'EUC2'!$C$1:$F$1,0),0),"")&amp;IFERROR(VLOOKUP(AH$2&amp;$A4,'EUC2'!$D:$E,MATCH("HOME",'EUC2'!$D$1:$E$1,0),0),"")</f>
        <v/>
      </c>
      <c r="AI4" s="25" t="str">
        <f>IFERROR(VLOOKUP(AI$2&amp;$B4,'FPL FIX2'!$N$1:$Q$400,MATCH("HOME",'FPL FIX2'!$N$1:$Q$1,0),0),"")&amp;IFERROR(VLOOKUP(AI$2&amp;$B4,'FPL FIX2'!$O$1:$P$400,MATCH("AWAY",'FPL FIX2'!$O$1:$P$1,0),0),"")&amp;IFERROR(VLOOKUP(AI$2&amp;$A4,'FA2'!$A:$D,MATCH("AWAY",'FA2'!$A$1:$D$1,0),0),"")&amp;IFERROR(VLOOKUP(AI$2&amp;$A4,'FA2'!$B:$C,MATCH("HOME",'FA2'!$B$1:$C$1,0),0),"")&amp;IFERROR(VLOOKUP(AI$2&amp;$A4,'EFL2'!$A:$D,MATCH("AWAY",'EFL2'!$A$1:$D$1,0),0),"")&amp;IFERROR(VLOOKUP(AI$2&amp;$A4,'EFL2'!$B:$C,MATCH("HOME",'EFL2'!$B$1:$C$1,0),0),"")&amp;IFERROR(VLOOKUP(AI$2&amp;$A4,'UCL2'!$C:$F,MATCH("AWAY",'UCL2'!$C$1:$F$1,0),0),"")&amp;IFERROR(VLOOKUP(AI$2&amp;$A4,'UCL2'!$D:$E,MATCH("HOME",'UCL2'!$D$1:$E$1,0),0),"")&amp;IFERROR(VLOOKUP(AI$2&amp;$A4,'EU2'!$C:$F,MATCH("AWAY",'EU2'!$C$1:$F$1,0),0),"")&amp;IFERROR(VLOOKUP(AI$2&amp;$A4,'EU2'!$D:$E,MATCH("HOME",'EU2'!$D$1:$E$1,0),0),"")&amp;IFERROR(VLOOKUP(AI$2&amp;$A4,'EUC2'!$C:$F,MATCH("AWAY",'EUC2'!$C$1:$F$1,0),0),"")&amp;IFERROR(VLOOKUP(AI$2&amp;$A4,'EUC2'!$D:$E,MATCH("HOME",'EUC2'!$D$1:$E$1,0),0),"")</f>
        <v/>
      </c>
      <c r="AJ4" s="25" t="str">
        <f>IFERROR(VLOOKUP(AJ$2&amp;$B4,'FPL FIX2'!$N$1:$Q$400,MATCH("HOME",'FPL FIX2'!$N$1:$Q$1,0),0),"")&amp;IFERROR(VLOOKUP(AJ$2&amp;$B4,'FPL FIX2'!$O$1:$P$400,MATCH("AWAY",'FPL FIX2'!$O$1:$P$1,0),0),"")&amp;IFERROR(VLOOKUP(AJ$2&amp;$A4,'FA2'!$A:$D,MATCH("AWAY",'FA2'!$A$1:$D$1,0),0),"")&amp;IFERROR(VLOOKUP(AJ$2&amp;$A4,'FA2'!$B:$C,MATCH("HOME",'FA2'!$B$1:$C$1,0),0),"")&amp;IFERROR(VLOOKUP(AJ$2&amp;$A4,'EFL2'!$A:$D,MATCH("AWAY",'EFL2'!$A$1:$D$1,0),0),"")&amp;IFERROR(VLOOKUP(AJ$2&amp;$A4,'EFL2'!$B:$C,MATCH("HOME",'EFL2'!$B$1:$C$1,0),0),"")&amp;IFERROR(VLOOKUP(AJ$2&amp;$A4,'UCL2'!$C:$F,MATCH("AWAY",'UCL2'!$C$1:$F$1,0),0),"")&amp;IFERROR(VLOOKUP(AJ$2&amp;$A4,'UCL2'!$D:$E,MATCH("HOME",'UCL2'!$D$1:$E$1,0),0),"")&amp;IFERROR(VLOOKUP(AJ$2&amp;$A4,'EU2'!$C:$F,MATCH("AWAY",'EU2'!$C$1:$F$1,0),0),"")&amp;IFERROR(VLOOKUP(AJ$2&amp;$A4,'EU2'!$D:$E,MATCH("HOME",'EU2'!$D$1:$E$1,0),0),"")&amp;IFERROR(VLOOKUP(AJ$2&amp;$A4,'EUC2'!$C:$F,MATCH("AWAY",'EUC2'!$C$1:$F$1,0),0),"")&amp;IFERROR(VLOOKUP(AJ$2&amp;$A4,'EUC2'!$D:$E,MATCH("HOME",'EUC2'!$D$1:$E$1,0),0),"")</f>
        <v/>
      </c>
      <c r="AK4" s="25" t="str">
        <f>IFERROR(VLOOKUP(AK$2&amp;$B4,'FPL FIX2'!$N$1:$Q$400,MATCH("HOME",'FPL FIX2'!$N$1:$Q$1,0),0),"")&amp;IFERROR(VLOOKUP(AK$2&amp;$B4,'FPL FIX2'!$O$1:$P$400,MATCH("AWAY",'FPL FIX2'!$O$1:$P$1,0),0),"")&amp;IFERROR(VLOOKUP(AK$2&amp;$A4,'FA2'!$A:$D,MATCH("AWAY",'FA2'!$A$1:$D$1,0),0),"")&amp;IFERROR(VLOOKUP(AK$2&amp;$A4,'FA2'!$B:$C,MATCH("HOME",'FA2'!$B$1:$C$1,0),0),"")&amp;IFERROR(VLOOKUP(AK$2&amp;$A4,'EFL2'!$A:$D,MATCH("AWAY",'EFL2'!$A$1:$D$1,0),0),"")&amp;IFERROR(VLOOKUP(AK$2&amp;$A4,'EFL2'!$B:$C,MATCH("HOME",'EFL2'!$B$1:$C$1,0),0),"")&amp;IFERROR(VLOOKUP(AK$2&amp;$A4,'UCL2'!$C:$F,MATCH("AWAY",'UCL2'!$C$1:$F$1,0),0),"")&amp;IFERROR(VLOOKUP(AK$2&amp;$A4,'UCL2'!$D:$E,MATCH("HOME",'UCL2'!$D$1:$E$1,0),0),"")&amp;IFERROR(VLOOKUP(AK$2&amp;$A4,'EU2'!$C:$F,MATCH("AWAY",'EU2'!$C$1:$F$1,0),0),"")&amp;IFERROR(VLOOKUP(AK$2&amp;$A4,'EU2'!$D:$E,MATCH("HOME",'EU2'!$D$1:$E$1,0),0),"")&amp;IFERROR(VLOOKUP(AK$2&amp;$A4,'EUC2'!$C:$F,MATCH("AWAY",'EUC2'!$C$1:$F$1,0),0),"")&amp;IFERROR(VLOOKUP(AK$2&amp;$A4,'EUC2'!$D:$E,MATCH("HOME",'EUC2'!$D$1:$E$1,0),0),"")</f>
        <v>mun</v>
      </c>
      <c r="AL4" s="25" t="str">
        <f>IFERROR(VLOOKUP(AL$2&amp;$B4,'FPL FIX2'!$N$1:$Q$400,MATCH("HOME",'FPL FIX2'!$N$1:$Q$1,0),0),"")&amp;IFERROR(VLOOKUP(AL$2&amp;$B4,'FPL FIX2'!$O$1:$P$400,MATCH("AWAY",'FPL FIX2'!$O$1:$P$1,0),0),"")&amp;IFERROR(VLOOKUP(AL$2&amp;$A4,'FA2'!$A:$D,MATCH("AWAY",'FA2'!$A$1:$D$1,0),0),"")&amp;IFERROR(VLOOKUP(AL$2&amp;$A4,'FA2'!$B:$C,MATCH("HOME",'FA2'!$B$1:$C$1,0),0),"")&amp;IFERROR(VLOOKUP(AL$2&amp;$A4,'EFL2'!$A:$D,MATCH("AWAY",'EFL2'!$A$1:$D$1,0),0),"")&amp;IFERROR(VLOOKUP(AL$2&amp;$A4,'EFL2'!$B:$C,MATCH("HOME",'EFL2'!$B$1:$C$1,0),0),"")&amp;IFERROR(VLOOKUP(AL$2&amp;$A4,'UCL2'!$C:$F,MATCH("AWAY",'UCL2'!$C$1:$F$1,0),0),"")&amp;IFERROR(VLOOKUP(AL$2&amp;$A4,'UCL2'!$D:$E,MATCH("HOME",'UCL2'!$D$1:$E$1,0),0),"")&amp;IFERROR(VLOOKUP(AL$2&amp;$A4,'EU2'!$C:$F,MATCH("AWAY",'EU2'!$C$1:$F$1,0),0),"")&amp;IFERROR(VLOOKUP(AL$2&amp;$A4,'EU2'!$D:$E,MATCH("HOME",'EU2'!$D$1:$E$1,0),0),"")&amp;IFERROR(VLOOKUP(AL$2&amp;$A4,'EUC2'!$C:$F,MATCH("AWAY",'EUC2'!$C$1:$F$1,0),0),"")&amp;IFERROR(VLOOKUP(AL$2&amp;$A4,'EUC2'!$D:$E,MATCH("HOME",'EUC2'!$D$1:$E$1,0),0),"")</f>
        <v/>
      </c>
      <c r="AM4" s="25" t="str">
        <f>IFERROR(VLOOKUP(AM$2&amp;$B4,'FPL FIX2'!$N$1:$Q$400,MATCH("HOME",'FPL FIX2'!$N$1:$Q$1,0),0),"")&amp;IFERROR(VLOOKUP(AM$2&amp;$B4,'FPL FIX2'!$O$1:$P$400,MATCH("AWAY",'FPL FIX2'!$O$1:$P$1,0),0),"")&amp;IFERROR(VLOOKUP(AM$2&amp;$A4,'FA2'!$A:$D,MATCH("AWAY",'FA2'!$A$1:$D$1,0),0),"")&amp;IFERROR(VLOOKUP(AM$2&amp;$A4,'FA2'!$B:$C,MATCH("HOME",'FA2'!$B$1:$C$1,0),0),"")&amp;IFERROR(VLOOKUP(AM$2&amp;$A4,'EFL2'!$A:$D,MATCH("AWAY",'EFL2'!$A$1:$D$1,0),0),"")&amp;IFERROR(VLOOKUP(AM$2&amp;$A4,'EFL2'!$B:$C,MATCH("HOME",'EFL2'!$B$1:$C$1,0),0),"")&amp;IFERROR(VLOOKUP(AM$2&amp;$A4,'UCL2'!$C:$F,MATCH("AWAY",'UCL2'!$C$1:$F$1,0),0),"")&amp;IFERROR(VLOOKUP(AM$2&amp;$A4,'UCL2'!$D:$E,MATCH("HOME",'UCL2'!$D$1:$E$1,0),0),"")&amp;IFERROR(VLOOKUP(AM$2&amp;$A4,'EU2'!$C:$F,MATCH("AWAY",'EU2'!$C$1:$F$1,0),0),"")&amp;IFERROR(VLOOKUP(AM$2&amp;$A4,'EU2'!$D:$E,MATCH("HOME",'EU2'!$D$1:$E$1,0),0),"")&amp;IFERROR(VLOOKUP(AM$2&amp;$A4,'EUC2'!$C:$F,MATCH("AWAY",'EUC2'!$C$1:$F$1,0),0),"")&amp;IFERROR(VLOOKUP(AM$2&amp;$A4,'EUC2'!$D:$E,MATCH("HOME",'EUC2'!$D$1:$E$1,0),0),"")</f>
        <v/>
      </c>
      <c r="AN4" s="25" t="str">
        <f>IFERROR(VLOOKUP(AN$2&amp;$B4,'FPL FIX2'!$N$1:$Q$400,MATCH("HOME",'FPL FIX2'!$N$1:$Q$1,0),0),"")&amp;IFERROR(VLOOKUP(AN$2&amp;$B4,'FPL FIX2'!$O$1:$P$400,MATCH("AWAY",'FPL FIX2'!$O$1:$P$1,0),0),"")&amp;IFERROR(VLOOKUP(AN$2&amp;$A4,'FA2'!$A:$D,MATCH("AWAY",'FA2'!$A$1:$D$1,0),0),"")&amp;IFERROR(VLOOKUP(AN$2&amp;$A4,'FA2'!$B:$C,MATCH("HOME",'FA2'!$B$1:$C$1,0),0),"")&amp;IFERROR(VLOOKUP(AN$2&amp;$A4,'EFL2'!$A:$D,MATCH("AWAY",'EFL2'!$A$1:$D$1,0),0),"")&amp;IFERROR(VLOOKUP(AN$2&amp;$A4,'EFL2'!$B:$C,MATCH("HOME",'EFL2'!$B$1:$C$1,0),0),"")&amp;IFERROR(VLOOKUP(AN$2&amp;$A4,'UCL2'!$C:$F,MATCH("AWAY",'UCL2'!$C$1:$F$1,0),0),"")&amp;IFERROR(VLOOKUP(AN$2&amp;$A4,'UCL2'!$D:$E,MATCH("HOME",'UCL2'!$D$1:$E$1,0),0),"")&amp;IFERROR(VLOOKUP(AN$2&amp;$A4,'EU2'!$C:$F,MATCH("AWAY",'EU2'!$C$1:$F$1,0),0),"")&amp;IFERROR(VLOOKUP(AN$2&amp;$A4,'EU2'!$D:$E,MATCH("HOME",'EU2'!$D$1:$E$1,0),0),"")&amp;IFERROR(VLOOKUP(AN$2&amp;$A4,'EUC2'!$C:$F,MATCH("AWAY",'EUC2'!$C$1:$F$1,0),0),"")&amp;IFERROR(VLOOKUP(AN$2&amp;$A4,'EUC2'!$D:$E,MATCH("HOME",'EUC2'!$D$1:$E$1,0),0),"")</f>
        <v/>
      </c>
      <c r="AO4" s="25" t="str">
        <f>IFERROR(VLOOKUP(AO$2&amp;$B4,'FPL FIX2'!$N$1:$Q$400,MATCH("HOME",'FPL FIX2'!$N$1:$Q$1,0),0),"")&amp;IFERROR(VLOOKUP(AO$2&amp;$B4,'FPL FIX2'!$O$1:$P$400,MATCH("AWAY",'FPL FIX2'!$O$1:$P$1,0),0),"")&amp;IFERROR(VLOOKUP(AO$2&amp;$A4,'FA2'!$A:$D,MATCH("AWAY",'FA2'!$A$1:$D$1,0),0),"")&amp;IFERROR(VLOOKUP(AO$2&amp;$A4,'FA2'!$B:$C,MATCH("HOME",'FA2'!$B$1:$C$1,0),0),"")&amp;IFERROR(VLOOKUP(AO$2&amp;$A4,'EFL2'!$A:$D,MATCH("AWAY",'EFL2'!$A$1:$D$1,0),0),"")&amp;IFERROR(VLOOKUP(AO$2&amp;$A4,'EFL2'!$B:$C,MATCH("HOME",'EFL2'!$B$1:$C$1,0),0),"")&amp;IFERROR(VLOOKUP(AO$2&amp;$A4,'UCL2'!$C:$F,MATCH("AWAY",'UCL2'!$C$1:$F$1,0),0),"")&amp;IFERROR(VLOOKUP(AO$2&amp;$A4,'UCL2'!$D:$E,MATCH("HOME",'UCL2'!$D$1:$E$1,0),0),"")&amp;IFERROR(VLOOKUP(AO$2&amp;$A4,'EU2'!$C:$F,MATCH("AWAY",'EU2'!$C$1:$F$1,0),0),"")&amp;IFERROR(VLOOKUP(AO$2&amp;$A4,'EU2'!$D:$E,MATCH("HOME",'EU2'!$D$1:$E$1,0),0),"")&amp;IFERROR(VLOOKUP(AO$2&amp;$A4,'EUC2'!$C:$F,MATCH("AWAY",'EUC2'!$C$1:$F$1,0),0),"")&amp;IFERROR(VLOOKUP(AO$2&amp;$A4,'EUC2'!$D:$E,MATCH("HOME",'EUC2'!$D$1:$E$1,0),0),"")</f>
        <v>Zürich</v>
      </c>
      <c r="AP4" s="25" t="str">
        <f>IFERROR(VLOOKUP(AP$2&amp;$B4,'FPL FIX2'!$N$1:$Q$400,MATCH("HOME",'FPL FIX2'!$N$1:$Q$1,0),0),"")&amp;IFERROR(VLOOKUP(AP$2&amp;$B4,'FPL FIX2'!$O$1:$P$400,MATCH("AWAY",'FPL FIX2'!$O$1:$P$1,0),0),"")&amp;IFERROR(VLOOKUP(AP$2&amp;$A4,'FA2'!$A:$D,MATCH("AWAY",'FA2'!$A$1:$D$1,0),0),"")&amp;IFERROR(VLOOKUP(AP$2&amp;$A4,'FA2'!$B:$C,MATCH("HOME",'FA2'!$B$1:$C$1,0),0),"")&amp;IFERROR(VLOOKUP(AP$2&amp;$A4,'EFL2'!$A:$D,MATCH("AWAY",'EFL2'!$A$1:$D$1,0),0),"")&amp;IFERROR(VLOOKUP(AP$2&amp;$A4,'EFL2'!$B:$C,MATCH("HOME",'EFL2'!$B$1:$C$1,0),0),"")&amp;IFERROR(VLOOKUP(AP$2&amp;$A4,'UCL2'!$C:$F,MATCH("AWAY",'UCL2'!$C$1:$F$1,0),0),"")&amp;IFERROR(VLOOKUP(AP$2&amp;$A4,'UCL2'!$D:$E,MATCH("HOME",'UCL2'!$D$1:$E$1,0),0),"")&amp;IFERROR(VLOOKUP(AP$2&amp;$A4,'EU2'!$C:$F,MATCH("AWAY",'EU2'!$C$1:$F$1,0),0),"")&amp;IFERROR(VLOOKUP(AP$2&amp;$A4,'EU2'!$D:$E,MATCH("HOME",'EU2'!$D$1:$E$1,0),0),"")&amp;IFERROR(VLOOKUP(AP$2&amp;$A4,'EUC2'!$C:$F,MATCH("AWAY",'EUC2'!$C$1:$F$1,0),0),"")&amp;IFERROR(VLOOKUP(AP$2&amp;$A4,'EUC2'!$D:$E,MATCH("HOME",'EUC2'!$D$1:$E$1,0),0),"")</f>
        <v/>
      </c>
      <c r="AQ4" s="25" t="str">
        <f>IFERROR(VLOOKUP(AQ$2&amp;$B4,'FPL FIX2'!$N$1:$Q$400,MATCH("HOME",'FPL FIX2'!$N$1:$Q$1,0),0),"")&amp;IFERROR(VLOOKUP(AQ$2&amp;$B4,'FPL FIX2'!$O$1:$P$400,MATCH("AWAY",'FPL FIX2'!$O$1:$P$1,0),0),"")&amp;IFERROR(VLOOKUP(AQ$2&amp;$A4,'FA2'!$A:$D,MATCH("AWAY",'FA2'!$A$1:$D$1,0),0),"")&amp;IFERROR(VLOOKUP(AQ$2&amp;$A4,'FA2'!$B:$C,MATCH("HOME",'FA2'!$B$1:$C$1,0),0),"")&amp;IFERROR(VLOOKUP(AQ$2&amp;$A4,'EFL2'!$A:$D,MATCH("AWAY",'EFL2'!$A$1:$D$1,0),0),"")&amp;IFERROR(VLOOKUP(AQ$2&amp;$A4,'EFL2'!$B:$C,MATCH("HOME",'EFL2'!$B$1:$C$1,0),0),"")&amp;IFERROR(VLOOKUP(AQ$2&amp;$A4,'UCL2'!$C:$F,MATCH("AWAY",'UCL2'!$C$1:$F$1,0),0),"")&amp;IFERROR(VLOOKUP(AQ$2&amp;$A4,'UCL2'!$D:$E,MATCH("HOME",'UCL2'!$D$1:$E$1,0),0),"")&amp;IFERROR(VLOOKUP(AQ$2&amp;$A4,'EU2'!$C:$F,MATCH("AWAY",'EU2'!$C$1:$F$1,0),0),"")&amp;IFERROR(VLOOKUP(AQ$2&amp;$A4,'EU2'!$D:$E,MATCH("HOME",'EU2'!$D$1:$E$1,0),0),"")&amp;IFERROR(VLOOKUP(AQ$2&amp;$A4,'EUC2'!$C:$F,MATCH("AWAY",'EUC2'!$C$1:$F$1,0),0),"")&amp;IFERROR(VLOOKUP(AQ$2&amp;$A4,'EUC2'!$D:$E,MATCH("HOME",'EUC2'!$D$1:$E$1,0),0),"")</f>
        <v/>
      </c>
      <c r="AR4" s="25" t="str">
        <f>IFERROR(VLOOKUP(AR$2&amp;$B4,'FPL FIX2'!$N$1:$Q$400,MATCH("HOME",'FPL FIX2'!$N$1:$Q$1,0),0),"")&amp;IFERROR(VLOOKUP(AR$2&amp;$B4,'FPL FIX2'!$O$1:$P$400,MATCH("AWAY",'FPL FIX2'!$O$1:$P$1,0),0),"")&amp;IFERROR(VLOOKUP(AR$2&amp;$A4,'FA2'!$A:$D,MATCH("AWAY",'FA2'!$A$1:$D$1,0),0),"")&amp;IFERROR(VLOOKUP(AR$2&amp;$A4,'FA2'!$B:$C,MATCH("HOME",'FA2'!$B$1:$C$1,0),0),"")&amp;IFERROR(VLOOKUP(AR$2&amp;$A4,'EFL2'!$A:$D,MATCH("AWAY",'EFL2'!$A$1:$D$1,0),0),"")&amp;IFERROR(VLOOKUP(AR$2&amp;$A4,'EFL2'!$B:$C,MATCH("HOME",'EFL2'!$B$1:$C$1,0),0),"")&amp;IFERROR(VLOOKUP(AR$2&amp;$A4,'UCL2'!$C:$F,MATCH("AWAY",'UCL2'!$C$1:$F$1,0),0),"")&amp;IFERROR(VLOOKUP(AR$2&amp;$A4,'UCL2'!$D:$E,MATCH("HOME",'UCL2'!$D$1:$E$1,0),0),"")&amp;IFERROR(VLOOKUP(AR$2&amp;$A4,'EU2'!$C:$F,MATCH("AWAY",'EU2'!$C$1:$F$1,0),0),"")&amp;IFERROR(VLOOKUP(AR$2&amp;$A4,'EU2'!$D:$E,MATCH("HOME",'EU2'!$D$1:$E$1,0),0),"")&amp;IFERROR(VLOOKUP(AR$2&amp;$A4,'EUC2'!$C:$F,MATCH("AWAY",'EUC2'!$C$1:$F$1,0),0),"")&amp;IFERROR(VLOOKUP(AR$2&amp;$A4,'EUC2'!$D:$E,MATCH("HOME",'EUC2'!$D$1:$E$1,0),0),"")</f>
        <v/>
      </c>
      <c r="AS4" s="25" t="str">
        <f>IFERROR(VLOOKUP(AS$2&amp;$B4,'FPL FIX2'!$N$1:$Q$400,MATCH("HOME",'FPL FIX2'!$N$1:$Q$1,0),0),"")&amp;IFERROR(VLOOKUP(AS$2&amp;$B4,'FPL FIX2'!$O$1:$P$400,MATCH("AWAY",'FPL FIX2'!$O$1:$P$1,0),0),"")&amp;IFERROR(VLOOKUP(AS$2&amp;$A4,'FA2'!$A:$D,MATCH("AWAY",'FA2'!$A$1:$D$1,0),0),"")&amp;IFERROR(VLOOKUP(AS$2&amp;$A4,'FA2'!$B:$C,MATCH("HOME",'FA2'!$B$1:$C$1,0),0),"")&amp;IFERROR(VLOOKUP(AS$2&amp;$A4,'EFL2'!$A:$D,MATCH("AWAY",'EFL2'!$A$1:$D$1,0),0),"")&amp;IFERROR(VLOOKUP(AS$2&amp;$A4,'EFL2'!$B:$C,MATCH("HOME",'EFL2'!$B$1:$C$1,0),0),"")&amp;IFERROR(VLOOKUP(AS$2&amp;$A4,'UCL2'!$C:$F,MATCH("AWAY",'UCL2'!$C$1:$F$1,0),0),"")&amp;IFERROR(VLOOKUP(AS$2&amp;$A4,'UCL2'!$D:$E,MATCH("HOME",'UCL2'!$D$1:$E$1,0),0),"")&amp;IFERROR(VLOOKUP(AS$2&amp;$A4,'EU2'!$C:$F,MATCH("AWAY",'EU2'!$C$1:$F$1,0),0),"")&amp;IFERROR(VLOOKUP(AS$2&amp;$A4,'EU2'!$D:$E,MATCH("HOME",'EU2'!$D$1:$E$1,0),0),"")&amp;IFERROR(VLOOKUP(AS$2&amp;$A4,'EUC2'!$C:$F,MATCH("AWAY",'EUC2'!$C$1:$F$1,0),0),"")&amp;IFERROR(VLOOKUP(AS$2&amp;$A4,'EUC2'!$D:$E,MATCH("HOME",'EUC2'!$D$1:$E$1,0),0),"")</f>
        <v/>
      </c>
      <c r="AT4" s="25" t="str">
        <f>IFERROR(VLOOKUP(AT$2&amp;$B4,'FPL FIX2'!$N$1:$Q$400,MATCH("HOME",'FPL FIX2'!$N$1:$Q$1,0),0),"")&amp;IFERROR(VLOOKUP(AT$2&amp;$B4,'FPL FIX2'!$O$1:$P$400,MATCH("AWAY",'FPL FIX2'!$O$1:$P$1,0),0),"")&amp;IFERROR(VLOOKUP(AT$2&amp;$A4,'FA2'!$A:$D,MATCH("AWAY",'FA2'!$A$1:$D$1,0),0),"")&amp;IFERROR(VLOOKUP(AT$2&amp;$A4,'FA2'!$B:$C,MATCH("HOME",'FA2'!$B$1:$C$1,0),0),"")&amp;IFERROR(VLOOKUP(AT$2&amp;$A4,'EFL2'!$A:$D,MATCH("AWAY",'EFL2'!$A$1:$D$1,0),0),"")&amp;IFERROR(VLOOKUP(AT$2&amp;$A4,'EFL2'!$B:$C,MATCH("HOME",'EFL2'!$B$1:$C$1,0),0),"")&amp;IFERROR(VLOOKUP(AT$2&amp;$A4,'UCL2'!$C:$F,MATCH("AWAY",'UCL2'!$C$1:$F$1,0),0),"")&amp;IFERROR(VLOOKUP(AT$2&amp;$A4,'UCL2'!$D:$E,MATCH("HOME",'UCL2'!$D$1:$E$1,0),0),"")&amp;IFERROR(VLOOKUP(AT$2&amp;$A4,'EU2'!$C:$F,MATCH("AWAY",'EU2'!$C$1:$F$1,0),0),"")&amp;IFERROR(VLOOKUP(AT$2&amp;$A4,'EU2'!$D:$E,MATCH("HOME",'EU2'!$D$1:$E$1,0),0),"")&amp;IFERROR(VLOOKUP(AT$2&amp;$A4,'EUC2'!$C:$F,MATCH("AWAY",'EUC2'!$C$1:$F$1,0),0),"")&amp;IFERROR(VLOOKUP(AT$2&amp;$A4,'EUC2'!$D:$E,MATCH("HOME",'EUC2'!$D$1:$E$1,0),0),"")</f>
        <v/>
      </c>
      <c r="AU4" s="25" t="str">
        <f>IFERROR(VLOOKUP(AU$2&amp;$B4,'FPL FIX2'!$N$1:$Q$400,MATCH("HOME",'FPL FIX2'!$N$1:$Q$1,0),0),"")&amp;IFERROR(VLOOKUP(AU$2&amp;$B4,'FPL FIX2'!$O$1:$P$400,MATCH("AWAY",'FPL FIX2'!$O$1:$P$1,0),0),"")&amp;IFERROR(VLOOKUP(AU$2&amp;$A4,'FA2'!$A:$D,MATCH("AWAY",'FA2'!$A$1:$D$1,0),0),"")&amp;IFERROR(VLOOKUP(AU$2&amp;$A4,'FA2'!$B:$C,MATCH("HOME",'FA2'!$B$1:$C$1,0),0),"")&amp;IFERROR(VLOOKUP(AU$2&amp;$A4,'EFL2'!$A:$D,MATCH("AWAY",'EFL2'!$A$1:$D$1,0),0),"")&amp;IFERROR(VLOOKUP(AU$2&amp;$A4,'EFL2'!$B:$C,MATCH("HOME",'EFL2'!$B$1:$C$1,0),0),"")&amp;IFERROR(VLOOKUP(AU$2&amp;$A4,'UCL2'!$C:$F,MATCH("AWAY",'UCL2'!$C$1:$F$1,0),0),"")&amp;IFERROR(VLOOKUP(AU$2&amp;$A4,'UCL2'!$D:$E,MATCH("HOME",'UCL2'!$D$1:$E$1,0),0),"")&amp;IFERROR(VLOOKUP(AU$2&amp;$A4,'EU2'!$C:$F,MATCH("AWAY",'EU2'!$C$1:$F$1,0),0),"")&amp;IFERROR(VLOOKUP(AU$2&amp;$A4,'EU2'!$D:$E,MATCH("HOME",'EU2'!$D$1:$E$1,0),0),"")&amp;IFERROR(VLOOKUP(AU$2&amp;$A4,'EUC2'!$C:$F,MATCH("AWAY",'EUC2'!$C$1:$F$1,0),0),"")&amp;IFERROR(VLOOKUP(AU$2&amp;$A4,'EUC2'!$D:$E,MATCH("HOME",'EUC2'!$D$1:$E$1,0),0),"")</f>
        <v/>
      </c>
      <c r="AV4" s="25" t="str">
        <f>IFERROR(VLOOKUP(AV$2&amp;$B4,'FPL FIX2'!$N$1:$Q$400,MATCH("HOME",'FPL FIX2'!$N$1:$Q$1,0),0),"")&amp;IFERROR(VLOOKUP(AV$2&amp;$B4,'FPL FIX2'!$O$1:$P$400,MATCH("AWAY",'FPL FIX2'!$O$1:$P$1,0),0),"")&amp;IFERROR(VLOOKUP(AV$2&amp;$A4,'FA2'!$A:$D,MATCH("AWAY",'FA2'!$A$1:$D$1,0),0),"")&amp;IFERROR(VLOOKUP(AV$2&amp;$A4,'FA2'!$B:$C,MATCH("HOME",'FA2'!$B$1:$C$1,0),0),"")&amp;IFERROR(VLOOKUP(AV$2&amp;$A4,'EFL2'!$A:$D,MATCH("AWAY",'EFL2'!$A$1:$D$1,0),0),"")&amp;IFERROR(VLOOKUP(AV$2&amp;$A4,'EFL2'!$B:$C,MATCH("HOME",'EFL2'!$B$1:$C$1,0),0),"")&amp;IFERROR(VLOOKUP(AV$2&amp;$A4,'UCL2'!$C:$F,MATCH("AWAY",'UCL2'!$C$1:$F$1,0),0),"")&amp;IFERROR(VLOOKUP(AV$2&amp;$A4,'UCL2'!$D:$E,MATCH("HOME",'UCL2'!$D$1:$E$1,0),0),"")&amp;IFERROR(VLOOKUP(AV$2&amp;$A4,'EU2'!$C:$F,MATCH("AWAY",'EU2'!$C$1:$F$1,0),0),"")&amp;IFERROR(VLOOKUP(AV$2&amp;$A4,'EU2'!$D:$E,MATCH("HOME",'EU2'!$D$1:$E$1,0),0),"")&amp;IFERROR(VLOOKUP(AV$2&amp;$A4,'EUC2'!$C:$F,MATCH("AWAY",'EUC2'!$C$1:$F$1,0),0),"")&amp;IFERROR(VLOOKUP(AV$2&amp;$A4,'EUC2'!$D:$E,MATCH("HOME",'EUC2'!$D$1:$E$1,0),0),"")</f>
        <v/>
      </c>
      <c r="AW4" s="25" t="str">
        <f>IFERROR(VLOOKUP(AW$2&amp;$B4,'FPL FIX2'!$N$1:$Q$400,MATCH("HOME",'FPL FIX2'!$N$1:$Q$1,0),0),"")&amp;IFERROR(VLOOKUP(AW$2&amp;$B4,'FPL FIX2'!$O$1:$P$400,MATCH("AWAY",'FPL FIX2'!$O$1:$P$1,0),0),"")&amp;IFERROR(VLOOKUP(AW$2&amp;$A4,'FA2'!$A:$D,MATCH("AWAY",'FA2'!$A$1:$D$1,0),0),"")&amp;IFERROR(VLOOKUP(AW$2&amp;$A4,'FA2'!$B:$C,MATCH("HOME",'FA2'!$B$1:$C$1,0),0),"")&amp;IFERROR(VLOOKUP(AW$2&amp;$A4,'EFL2'!$A:$D,MATCH("AWAY",'EFL2'!$A$1:$D$1,0),0),"")&amp;IFERROR(VLOOKUP(AW$2&amp;$A4,'EFL2'!$B:$C,MATCH("HOME",'EFL2'!$B$1:$C$1,0),0),"")&amp;IFERROR(VLOOKUP(AW$2&amp;$A4,'UCL2'!$C:$F,MATCH("AWAY",'UCL2'!$C$1:$F$1,0),0),"")&amp;IFERROR(VLOOKUP(AW$2&amp;$A4,'UCL2'!$D:$E,MATCH("HOME",'UCL2'!$D$1:$E$1,0),0),"")&amp;IFERROR(VLOOKUP(AW$2&amp;$A4,'EU2'!$C:$F,MATCH("AWAY",'EU2'!$C$1:$F$1,0),0),"")&amp;IFERROR(VLOOKUP(AW$2&amp;$A4,'EU2'!$D:$E,MATCH("HOME",'EU2'!$D$1:$E$1,0),0),"")&amp;IFERROR(VLOOKUP(AW$2&amp;$A4,'EUC2'!$C:$F,MATCH("AWAY",'EUC2'!$C$1:$F$1,0),0),"")&amp;IFERROR(VLOOKUP(AW$2&amp;$A4,'EUC2'!$D:$E,MATCH("HOME",'EUC2'!$D$1:$E$1,0),0),"")</f>
        <v/>
      </c>
      <c r="AX4" s="25" t="str">
        <f>IFERROR(VLOOKUP(AX$2&amp;$B4,'FPL FIX2'!$N$1:$Q$400,MATCH("HOME",'FPL FIX2'!$N$1:$Q$1,0),0),"")&amp;IFERROR(VLOOKUP(AX$2&amp;$B4,'FPL FIX2'!$O$1:$P$400,MATCH("AWAY",'FPL FIX2'!$O$1:$P$1,0),0),"")&amp;IFERROR(VLOOKUP(AX$2&amp;$A4,'FA2'!$A:$D,MATCH("AWAY",'FA2'!$A$1:$D$1,0),0),"")&amp;IFERROR(VLOOKUP(AX$2&amp;$A4,'FA2'!$B:$C,MATCH("HOME",'FA2'!$B$1:$C$1,0),0),"")&amp;IFERROR(VLOOKUP(AX$2&amp;$A4,'EFL2'!$A:$D,MATCH("AWAY",'EFL2'!$A$1:$D$1,0),0),"")&amp;IFERROR(VLOOKUP(AX$2&amp;$A4,'EFL2'!$B:$C,MATCH("HOME",'EFL2'!$B$1:$C$1,0),0),"")&amp;IFERROR(VLOOKUP(AX$2&amp;$A4,'UCL2'!$C:$F,MATCH("AWAY",'UCL2'!$C$1:$F$1,0),0),"")&amp;IFERROR(VLOOKUP(AX$2&amp;$A4,'UCL2'!$D:$E,MATCH("HOME",'UCL2'!$D$1:$E$1,0),0),"")&amp;IFERROR(VLOOKUP(AX$2&amp;$A4,'EU2'!$C:$F,MATCH("AWAY",'EU2'!$C$1:$F$1,0),0),"")&amp;IFERROR(VLOOKUP(AX$2&amp;$A4,'EU2'!$D:$E,MATCH("HOME",'EU2'!$D$1:$E$1,0),0),"")&amp;IFERROR(VLOOKUP(AX$2&amp;$A4,'EUC2'!$C:$F,MATCH("AWAY",'EUC2'!$C$1:$F$1,0),0),"")&amp;IFERROR(VLOOKUP(AX$2&amp;$A4,'EUC2'!$D:$E,MATCH("HOME",'EUC2'!$D$1:$E$1,0),0),"")</f>
        <v/>
      </c>
      <c r="AY4" s="25" t="str">
        <f>IFERROR(VLOOKUP(AY$2&amp;$B4,'FPL FIX2'!$N$1:$Q$400,MATCH("HOME",'FPL FIX2'!$N$1:$Q$1,0),0),"")&amp;IFERROR(VLOOKUP(AY$2&amp;$B4,'FPL FIX2'!$O$1:$P$400,MATCH("AWAY",'FPL FIX2'!$O$1:$P$1,0),0),"")&amp;IFERROR(VLOOKUP(AY$2&amp;$A4,'FA2'!$A:$D,MATCH("AWAY",'FA2'!$A$1:$D$1,0),0),"")&amp;IFERROR(VLOOKUP(AY$2&amp;$A4,'FA2'!$B:$C,MATCH("HOME",'FA2'!$B$1:$C$1,0),0),"")&amp;IFERROR(VLOOKUP(AY$2&amp;$A4,'EFL2'!$A:$D,MATCH("AWAY",'EFL2'!$A$1:$D$1,0),0),"")&amp;IFERROR(VLOOKUP(AY$2&amp;$A4,'EFL2'!$B:$C,MATCH("HOME",'EFL2'!$B$1:$C$1,0),0),"")&amp;IFERROR(VLOOKUP(AY$2&amp;$A4,'UCL2'!$C:$F,MATCH("AWAY",'UCL2'!$C$1:$F$1,0),0),"")&amp;IFERROR(VLOOKUP(AY$2&amp;$A4,'UCL2'!$D:$E,MATCH("HOME",'UCL2'!$D$1:$E$1,0),0),"")&amp;IFERROR(VLOOKUP(AY$2&amp;$A4,'EU2'!$C:$F,MATCH("AWAY",'EU2'!$C$1:$F$1,0),0),"")&amp;IFERROR(VLOOKUP(AY$2&amp;$A4,'EU2'!$D:$E,MATCH("HOME",'EU2'!$D$1:$E$1,0),0),"")&amp;IFERROR(VLOOKUP(AY$2&amp;$A4,'EUC2'!$C:$F,MATCH("AWAY",'EUC2'!$C$1:$F$1,0),0),"")&amp;IFERROR(VLOOKUP(AY$2&amp;$A4,'EUC2'!$D:$E,MATCH("HOME",'EUC2'!$D$1:$E$1,0),0),"")</f>
        <v>bre</v>
      </c>
      <c r="AZ4" s="25" t="str">
        <f>IFERROR(VLOOKUP(AZ$2&amp;$B4,'FPL FIX2'!$N$1:$Q$400,MATCH("HOME",'FPL FIX2'!$N$1:$Q$1,0),0),"")&amp;IFERROR(VLOOKUP(AZ$2&amp;$B4,'FPL FIX2'!$O$1:$P$400,MATCH("AWAY",'FPL FIX2'!$O$1:$P$1,0),0),"")&amp;IFERROR(VLOOKUP(AZ$2&amp;$A4,'FA2'!$A:$D,MATCH("AWAY",'FA2'!$A$1:$D$1,0),0),"")&amp;IFERROR(VLOOKUP(AZ$2&amp;$A4,'FA2'!$B:$C,MATCH("HOME",'FA2'!$B$1:$C$1,0),0),"")&amp;IFERROR(VLOOKUP(AZ$2&amp;$A4,'EFL2'!$A:$D,MATCH("AWAY",'EFL2'!$A$1:$D$1,0),0),"")&amp;IFERROR(VLOOKUP(AZ$2&amp;$A4,'EFL2'!$B:$C,MATCH("HOME",'EFL2'!$B$1:$C$1,0),0),"")&amp;IFERROR(VLOOKUP(AZ$2&amp;$A4,'UCL2'!$C:$F,MATCH("AWAY",'UCL2'!$C$1:$F$1,0),0),"")&amp;IFERROR(VLOOKUP(AZ$2&amp;$A4,'UCL2'!$D:$E,MATCH("HOME",'UCL2'!$D$1:$E$1,0),0),"")&amp;IFERROR(VLOOKUP(AZ$2&amp;$A4,'EU2'!$C:$F,MATCH("AWAY",'EU2'!$C$1:$F$1,0),0),"")&amp;IFERROR(VLOOKUP(AZ$2&amp;$A4,'EU2'!$D:$E,MATCH("HOME",'EU2'!$D$1:$E$1,0),0),"")&amp;IFERROR(VLOOKUP(AZ$2&amp;$A4,'EUC2'!$C:$F,MATCH("AWAY",'EUC2'!$C$1:$F$1,0),0),"")&amp;IFERROR(VLOOKUP(AZ$2&amp;$A4,'EUC2'!$D:$E,MATCH("HOME",'EUC2'!$D$1:$E$1,0),0),"")</f>
        <v/>
      </c>
      <c r="BA4" s="25" t="str">
        <f>IFERROR(VLOOKUP(BA$2&amp;$B4,'FPL FIX2'!$N$1:$Q$400,MATCH("HOME",'FPL FIX2'!$N$1:$Q$1,0),0),"")&amp;IFERROR(VLOOKUP(BA$2&amp;$B4,'FPL FIX2'!$O$1:$P$400,MATCH("AWAY",'FPL FIX2'!$O$1:$P$1,0),0),"")&amp;IFERROR(VLOOKUP(BA$2&amp;$A4,'FA2'!$A:$D,MATCH("AWAY",'FA2'!$A$1:$D$1,0),0),"")&amp;IFERROR(VLOOKUP(BA$2&amp;$A4,'FA2'!$B:$C,MATCH("HOME",'FA2'!$B$1:$C$1,0),0),"")&amp;IFERROR(VLOOKUP(BA$2&amp;$A4,'EFL2'!$A:$D,MATCH("AWAY",'EFL2'!$A$1:$D$1,0),0),"")&amp;IFERROR(VLOOKUP(BA$2&amp;$A4,'EFL2'!$B:$C,MATCH("HOME",'EFL2'!$B$1:$C$1,0),0),"")&amp;IFERROR(VLOOKUP(BA$2&amp;$A4,'UCL2'!$C:$F,MATCH("AWAY",'UCL2'!$C$1:$F$1,0),0),"")&amp;IFERROR(VLOOKUP(BA$2&amp;$A4,'UCL2'!$D:$E,MATCH("HOME",'UCL2'!$D$1:$E$1,0),0),"")&amp;IFERROR(VLOOKUP(BA$2&amp;$A4,'EU2'!$C:$F,MATCH("AWAY",'EU2'!$C$1:$F$1,0),0),"")&amp;IFERROR(VLOOKUP(BA$2&amp;$A4,'EU2'!$D:$E,MATCH("HOME",'EU2'!$D$1:$E$1,0),0),"")&amp;IFERROR(VLOOKUP(BA$2&amp;$A4,'EUC2'!$C:$F,MATCH("AWAY",'EUC2'!$C$1:$F$1,0),0),"")&amp;IFERROR(VLOOKUP(BA$2&amp;$A4,'EUC2'!$D:$E,MATCH("HOME",'EUC2'!$D$1:$E$1,0),0),"")</f>
        <v/>
      </c>
      <c r="BB4" s="25" t="str">
        <f>IFERROR(VLOOKUP(BB$2&amp;$B4,'FPL FIX2'!$N$1:$Q$400,MATCH("HOME",'FPL FIX2'!$N$1:$Q$1,0),0),"")&amp;IFERROR(VLOOKUP(BB$2&amp;$B4,'FPL FIX2'!$O$1:$P$400,MATCH("AWAY",'FPL FIX2'!$O$1:$P$1,0),0),"")&amp;IFERROR(VLOOKUP(BB$2&amp;$A4,'FA2'!$A:$D,MATCH("AWAY",'FA2'!$A$1:$D$1,0),0),"")&amp;IFERROR(VLOOKUP(BB$2&amp;$A4,'FA2'!$B:$C,MATCH("HOME",'FA2'!$B$1:$C$1,0),0),"")&amp;IFERROR(VLOOKUP(BB$2&amp;$A4,'EFL2'!$A:$D,MATCH("AWAY",'EFL2'!$A$1:$D$1,0),0),"")&amp;IFERROR(VLOOKUP(BB$2&amp;$A4,'EFL2'!$B:$C,MATCH("HOME",'EFL2'!$B$1:$C$1,0),0),"")&amp;IFERROR(VLOOKUP(BB$2&amp;$A4,'UCL2'!$C:$F,MATCH("AWAY",'UCL2'!$C$1:$F$1,0),0),"")&amp;IFERROR(VLOOKUP(BB$2&amp;$A4,'UCL2'!$D:$E,MATCH("HOME",'UCL2'!$D$1:$E$1,0),0),"")&amp;IFERROR(VLOOKUP(BB$2&amp;$A4,'EU2'!$C:$F,MATCH("AWAY",'EU2'!$C$1:$F$1,0),0),"")&amp;IFERROR(VLOOKUP(BB$2&amp;$A4,'EU2'!$D:$E,MATCH("HOME",'EU2'!$D$1:$E$1,0),0),"")&amp;IFERROR(VLOOKUP(BB$2&amp;$A4,'EUC2'!$C:$F,MATCH("AWAY",'EUC2'!$C$1:$F$1,0),0),"")&amp;IFERROR(VLOOKUP(BB$2&amp;$A4,'EUC2'!$D:$E,MATCH("HOME",'EUC2'!$D$1:$E$1,0),0),"")</f>
        <v/>
      </c>
      <c r="BC4" s="25" t="str">
        <f>IFERROR(VLOOKUP(BC$2&amp;$B4,'FPL FIX2'!$N$1:$Q$400,MATCH("HOME",'FPL FIX2'!$N$1:$Q$1,0),0),"")&amp;IFERROR(VLOOKUP(BC$2&amp;$B4,'FPL FIX2'!$O$1:$P$400,MATCH("AWAY",'FPL FIX2'!$O$1:$P$1,0),0),"")&amp;IFERROR(VLOOKUP(BC$2&amp;$A4,'FA2'!$A:$D,MATCH("AWAY",'FA2'!$A$1:$D$1,0),0),"")&amp;IFERROR(VLOOKUP(BC$2&amp;$A4,'FA2'!$B:$C,MATCH("HOME",'FA2'!$B$1:$C$1,0),0),"")&amp;IFERROR(VLOOKUP(BC$2&amp;$A4,'EFL2'!$A:$D,MATCH("AWAY",'EFL2'!$A$1:$D$1,0),0),"")&amp;IFERROR(VLOOKUP(BC$2&amp;$A4,'EFL2'!$B:$C,MATCH("HOME",'EFL2'!$B$1:$C$1,0),0),"")&amp;IFERROR(VLOOKUP(BC$2&amp;$A4,'UCL2'!$C:$F,MATCH("AWAY",'UCL2'!$C$1:$F$1,0),0),"")&amp;IFERROR(VLOOKUP(BC$2&amp;$A4,'UCL2'!$D:$E,MATCH("HOME",'UCL2'!$D$1:$E$1,0),0),"")&amp;IFERROR(VLOOKUP(BC$2&amp;$A4,'EU2'!$C:$F,MATCH("AWAY",'EU2'!$C$1:$F$1,0),0),"")&amp;IFERROR(VLOOKUP(BC$2&amp;$A4,'EU2'!$D:$E,MATCH("HOME",'EU2'!$D$1:$E$1,0),0),"")&amp;IFERROR(VLOOKUP(BC$2&amp;$A4,'EUC2'!$C:$F,MATCH("AWAY",'EUC2'!$C$1:$F$1,0),0),"")&amp;IFERROR(VLOOKUP(BC$2&amp;$A4,'EUC2'!$D:$E,MATCH("HOME",'EUC2'!$D$1:$E$1,0),0),"")</f>
        <v/>
      </c>
      <c r="BD4" s="25" t="str">
        <f>IFERROR(VLOOKUP(BD$2&amp;$B4,'FPL FIX2'!$N$1:$Q$400,MATCH("HOME",'FPL FIX2'!$N$1:$Q$1,0),0),"")&amp;IFERROR(VLOOKUP(BD$2&amp;$B4,'FPL FIX2'!$O$1:$P$400,MATCH("AWAY",'FPL FIX2'!$O$1:$P$1,0),0),"")&amp;IFERROR(VLOOKUP(BD$2&amp;$A4,'FA2'!$A:$D,MATCH("AWAY",'FA2'!$A$1:$D$1,0),0),"")&amp;IFERROR(VLOOKUP(BD$2&amp;$A4,'FA2'!$B:$C,MATCH("HOME",'FA2'!$B$1:$C$1,0),0),"")&amp;IFERROR(VLOOKUP(BD$2&amp;$A4,'EFL2'!$A:$D,MATCH("AWAY",'EFL2'!$A$1:$D$1,0),0),"")&amp;IFERROR(VLOOKUP(BD$2&amp;$A4,'EFL2'!$B:$C,MATCH("HOME",'EFL2'!$B$1:$C$1,0),0),"")&amp;IFERROR(VLOOKUP(BD$2&amp;$A4,'UCL2'!$C:$F,MATCH("AWAY",'UCL2'!$C$1:$F$1,0),0),"")&amp;IFERROR(VLOOKUP(BD$2&amp;$A4,'UCL2'!$D:$E,MATCH("HOME",'UCL2'!$D$1:$E$1,0),0),"")&amp;IFERROR(VLOOKUP(BD$2&amp;$A4,'EU2'!$C:$F,MATCH("AWAY",'EU2'!$C$1:$F$1,0),0),"")&amp;IFERROR(VLOOKUP(BD$2&amp;$A4,'EU2'!$D:$E,MATCH("HOME",'EU2'!$D$1:$E$1,0),0),"")&amp;IFERROR(VLOOKUP(BD$2&amp;$A4,'EUC2'!$C:$F,MATCH("AWAY",'EUC2'!$C$1:$F$1,0),0),"")&amp;IFERROR(VLOOKUP(BD$2&amp;$A4,'EUC2'!$D:$E,MATCH("HOME",'EUC2'!$D$1:$E$1,0),0),"")</f>
        <v/>
      </c>
      <c r="BE4" s="25" t="str">
        <f>IFERROR(VLOOKUP(BE$2&amp;$B4,'FPL FIX2'!$N$1:$Q$400,MATCH("HOME",'FPL FIX2'!$N$1:$Q$1,0),0),"")&amp;IFERROR(VLOOKUP(BE$2&amp;$B4,'FPL FIX2'!$O$1:$P$400,MATCH("AWAY",'FPL FIX2'!$O$1:$P$1,0),0),"")&amp;IFERROR(VLOOKUP(BE$2&amp;$A4,'FA2'!$A:$D,MATCH("AWAY",'FA2'!$A$1:$D$1,0),0),"")&amp;IFERROR(VLOOKUP(BE$2&amp;$A4,'FA2'!$B:$C,MATCH("HOME",'FA2'!$B$1:$C$1,0),0),"")&amp;IFERROR(VLOOKUP(BE$2&amp;$A4,'EFL2'!$A:$D,MATCH("AWAY",'EFL2'!$A$1:$D$1,0),0),"")&amp;IFERROR(VLOOKUP(BE$2&amp;$A4,'EFL2'!$B:$C,MATCH("HOME",'EFL2'!$B$1:$C$1,0),0),"")&amp;IFERROR(VLOOKUP(BE$2&amp;$A4,'UCL2'!$C:$F,MATCH("AWAY",'UCL2'!$C$1:$F$1,0),0),"")&amp;IFERROR(VLOOKUP(BE$2&amp;$A4,'UCL2'!$D:$E,MATCH("HOME",'UCL2'!$D$1:$E$1,0),0),"")&amp;IFERROR(VLOOKUP(BE$2&amp;$A4,'EU2'!$C:$F,MATCH("AWAY",'EU2'!$C$1:$F$1,0),0),"")&amp;IFERROR(VLOOKUP(BE$2&amp;$A4,'EU2'!$D:$E,MATCH("HOME",'EU2'!$D$1:$E$1,0),0),"")&amp;IFERROR(VLOOKUP(BE$2&amp;$A4,'EUC2'!$C:$F,MATCH("AWAY",'EUC2'!$C$1:$F$1,0),0),"")&amp;IFERROR(VLOOKUP(BE$2&amp;$A4,'EUC2'!$D:$E,MATCH("HOME",'EUC2'!$D$1:$E$1,0),0),"")</f>
        <v/>
      </c>
      <c r="BF4" s="25" t="str">
        <f>IFERROR(VLOOKUP(BF$2&amp;$B4,'FPL FIX2'!$N$1:$Q$400,MATCH("HOME",'FPL FIX2'!$N$1:$Q$1,0),0),"")&amp;IFERROR(VLOOKUP(BF$2&amp;$B4,'FPL FIX2'!$O$1:$P$400,MATCH("AWAY",'FPL FIX2'!$O$1:$P$1,0),0),"")&amp;IFERROR(VLOOKUP(BF$2&amp;$A4,'FA2'!$A:$D,MATCH("AWAY",'FA2'!$A$1:$D$1,0),0),"")&amp;IFERROR(VLOOKUP(BF$2&amp;$A4,'FA2'!$B:$C,MATCH("HOME",'FA2'!$B$1:$C$1,0),0),"")&amp;IFERROR(VLOOKUP(BF$2&amp;$A4,'EFL2'!$A:$D,MATCH("AWAY",'EFL2'!$A$1:$D$1,0),0),"")&amp;IFERROR(VLOOKUP(BF$2&amp;$A4,'EFL2'!$B:$C,MATCH("HOME",'EFL2'!$B$1:$C$1,0),0),"")&amp;IFERROR(VLOOKUP(BF$2&amp;$A4,'UCL2'!$C:$F,MATCH("AWAY",'UCL2'!$C$1:$F$1,0),0),"")&amp;IFERROR(VLOOKUP(BF$2&amp;$A4,'UCL2'!$D:$E,MATCH("HOME",'UCL2'!$D$1:$E$1,0),0),"")&amp;IFERROR(VLOOKUP(BF$2&amp;$A4,'EU2'!$C:$F,MATCH("AWAY",'EU2'!$C$1:$F$1,0),0),"")&amp;IFERROR(VLOOKUP(BF$2&amp;$A4,'EU2'!$D:$E,MATCH("HOME",'EU2'!$D$1:$E$1,0),0),"")&amp;IFERROR(VLOOKUP(BF$2&amp;$A4,'EUC2'!$C:$F,MATCH("AWAY",'EUC2'!$C$1:$F$1,0),0),"")&amp;IFERROR(VLOOKUP(BF$2&amp;$A4,'EUC2'!$D:$E,MATCH("HOME",'EUC2'!$D$1:$E$1,0),0),"")</f>
        <v/>
      </c>
      <c r="BG4" s="25" t="str">
        <f>IFERROR(VLOOKUP(BG$2&amp;$B4,'FPL FIX2'!$N$1:$Q$400,MATCH("HOME",'FPL FIX2'!$N$1:$Q$1,0),0),"")&amp;IFERROR(VLOOKUP(BG$2&amp;$B4,'FPL FIX2'!$O$1:$P$400,MATCH("AWAY",'FPL FIX2'!$O$1:$P$1,0),0),"")&amp;IFERROR(VLOOKUP(BG$2&amp;$A4,'FA2'!$A:$D,MATCH("AWAY",'FA2'!$A$1:$D$1,0),0),"")&amp;IFERROR(VLOOKUP(BG$2&amp;$A4,'FA2'!$B:$C,MATCH("HOME",'FA2'!$B$1:$C$1,0),0),"")&amp;IFERROR(VLOOKUP(BG$2&amp;$A4,'EFL2'!$A:$D,MATCH("AWAY",'EFL2'!$A$1:$D$1,0),0),"")&amp;IFERROR(VLOOKUP(BG$2&amp;$A4,'EFL2'!$B:$C,MATCH("HOME",'EFL2'!$B$1:$C$1,0),0),"")&amp;IFERROR(VLOOKUP(BG$2&amp;$A4,'UCL2'!$C:$F,MATCH("AWAY",'UCL2'!$C$1:$F$1,0),0),"")&amp;IFERROR(VLOOKUP(BG$2&amp;$A4,'UCL2'!$D:$E,MATCH("HOME",'UCL2'!$D$1:$E$1,0),0),"")&amp;IFERROR(VLOOKUP(BG$2&amp;$A4,'EU2'!$C:$F,MATCH("AWAY",'EU2'!$C$1:$F$1,0),0),"")&amp;IFERROR(VLOOKUP(BG$2&amp;$A4,'EU2'!$D:$E,MATCH("HOME",'EU2'!$D$1:$E$1,0),0),"")&amp;IFERROR(VLOOKUP(BG$2&amp;$A4,'EUC2'!$C:$F,MATCH("AWAY",'EUC2'!$C$1:$F$1,0),0),"")&amp;IFERROR(VLOOKUP(BG$2&amp;$A4,'EUC2'!$D:$E,MATCH("HOME",'EUC2'!$D$1:$E$1,0),0),"")</f>
        <v/>
      </c>
      <c r="BH4" s="25" t="str">
        <f>IFERROR(VLOOKUP(BH$2&amp;$B4,'FPL FIX2'!$N$1:$Q$400,MATCH("HOME",'FPL FIX2'!$N$1:$Q$1,0),0),"")&amp;IFERROR(VLOOKUP(BH$2&amp;$B4,'FPL FIX2'!$O$1:$P$400,MATCH("AWAY",'FPL FIX2'!$O$1:$P$1,0),0),"")&amp;IFERROR(VLOOKUP(BH$2&amp;$A4,'FA2'!$A:$D,MATCH("AWAY",'FA2'!$A$1:$D$1,0),0),"")&amp;IFERROR(VLOOKUP(BH$2&amp;$A4,'FA2'!$B:$C,MATCH("HOME",'FA2'!$B$1:$C$1,0),0),"")&amp;IFERROR(VLOOKUP(BH$2&amp;$A4,'EFL2'!$A:$D,MATCH("AWAY",'EFL2'!$A$1:$D$1,0),0),"")&amp;IFERROR(VLOOKUP(BH$2&amp;$A4,'EFL2'!$B:$C,MATCH("HOME",'EFL2'!$B$1:$C$1,0),0),"")&amp;IFERROR(VLOOKUP(BH$2&amp;$A4,'UCL2'!$C:$F,MATCH("AWAY",'UCL2'!$C$1:$F$1,0),0),"")&amp;IFERROR(VLOOKUP(BH$2&amp;$A4,'UCL2'!$D:$E,MATCH("HOME",'UCL2'!$D$1:$E$1,0),0),"")&amp;IFERROR(VLOOKUP(BH$2&amp;$A4,'EU2'!$C:$F,MATCH("AWAY",'EU2'!$C$1:$F$1,0),0),"")&amp;IFERROR(VLOOKUP(BH$2&amp;$A4,'EU2'!$D:$E,MATCH("HOME",'EU2'!$D$1:$E$1,0),0),"")&amp;IFERROR(VLOOKUP(BH$2&amp;$A4,'EUC2'!$C:$F,MATCH("AWAY",'EUC2'!$C$1:$F$1,0),0),"")&amp;IFERROR(VLOOKUP(BH$2&amp;$A4,'EUC2'!$D:$E,MATCH("HOME",'EUC2'!$D$1:$E$1,0),0),"")</f>
        <v/>
      </c>
      <c r="BI4" s="25" t="str">
        <f>IFERROR(VLOOKUP(BI$2&amp;$B4,'FPL FIX2'!$N$1:$Q$400,MATCH("HOME",'FPL FIX2'!$N$1:$Q$1,0),0),"")&amp;IFERROR(VLOOKUP(BI$2&amp;$B4,'FPL FIX2'!$O$1:$P$400,MATCH("AWAY",'FPL FIX2'!$O$1:$P$1,0),0),"")&amp;IFERROR(VLOOKUP(BI$2&amp;$A4,'FA2'!$A:$D,MATCH("AWAY",'FA2'!$A$1:$D$1,0),0),"")&amp;IFERROR(VLOOKUP(BI$2&amp;$A4,'FA2'!$B:$C,MATCH("HOME",'FA2'!$B$1:$C$1,0),0),"")&amp;IFERROR(VLOOKUP(BI$2&amp;$A4,'EFL2'!$A:$D,MATCH("AWAY",'EFL2'!$A$1:$D$1,0),0),"")&amp;IFERROR(VLOOKUP(BI$2&amp;$A4,'EFL2'!$B:$C,MATCH("HOME",'EFL2'!$B$1:$C$1,0),0),"")&amp;IFERROR(VLOOKUP(BI$2&amp;$A4,'UCL2'!$C:$F,MATCH("AWAY",'UCL2'!$C$1:$F$1,0),0),"")&amp;IFERROR(VLOOKUP(BI$2&amp;$A4,'UCL2'!$D:$E,MATCH("HOME",'UCL2'!$D$1:$E$1,0),0),"")&amp;IFERROR(VLOOKUP(BI$2&amp;$A4,'EU2'!$C:$F,MATCH("AWAY",'EU2'!$C$1:$F$1,0),0),"")&amp;IFERROR(VLOOKUP(BI$2&amp;$A4,'EU2'!$D:$E,MATCH("HOME",'EU2'!$D$1:$E$1,0),0),"")&amp;IFERROR(VLOOKUP(BI$2&amp;$A4,'EUC2'!$C:$F,MATCH("AWAY",'EUC2'!$C$1:$F$1,0),0),"")&amp;IFERROR(VLOOKUP(BI$2&amp;$A4,'EUC2'!$D:$E,MATCH("HOME",'EUC2'!$D$1:$E$1,0),0),"")</f>
        <v/>
      </c>
      <c r="BJ4" s="25" t="str">
        <f>IFERROR(VLOOKUP(BJ$2&amp;$B4,'FPL FIX2'!$N$1:$Q$400,MATCH("HOME",'FPL FIX2'!$N$1:$Q$1,0),0),"")&amp;IFERROR(VLOOKUP(BJ$2&amp;$B4,'FPL FIX2'!$O$1:$P$400,MATCH("AWAY",'FPL FIX2'!$O$1:$P$1,0),0),"")&amp;IFERROR(VLOOKUP(BJ$2&amp;$A4,'FA2'!$A:$D,MATCH("AWAY",'FA2'!$A$1:$D$1,0),0),"")&amp;IFERROR(VLOOKUP(BJ$2&amp;$A4,'FA2'!$B:$C,MATCH("HOME",'FA2'!$B$1:$C$1,0),0),"")&amp;IFERROR(VLOOKUP(BJ$2&amp;$A4,'EFL2'!$A:$D,MATCH("AWAY",'EFL2'!$A$1:$D$1,0),0),"")&amp;IFERROR(VLOOKUP(BJ$2&amp;$A4,'EFL2'!$B:$C,MATCH("HOME",'EFL2'!$B$1:$C$1,0),0),"")&amp;IFERROR(VLOOKUP(BJ$2&amp;$A4,'UCL2'!$C:$F,MATCH("AWAY",'UCL2'!$C$1:$F$1,0),0),"")&amp;IFERROR(VLOOKUP(BJ$2&amp;$A4,'UCL2'!$D:$E,MATCH("HOME",'UCL2'!$D$1:$E$1,0),0),"")&amp;IFERROR(VLOOKUP(BJ$2&amp;$A4,'EU2'!$C:$F,MATCH("AWAY",'EU2'!$C$1:$F$1,0),0),"")&amp;IFERROR(VLOOKUP(BJ$2&amp;$A4,'EU2'!$D:$E,MATCH("HOME",'EU2'!$D$1:$E$1,0),0),"")&amp;IFERROR(VLOOKUP(BJ$2&amp;$A4,'EUC2'!$C:$F,MATCH("AWAY",'EUC2'!$C$1:$F$1,0),0),"")&amp;IFERROR(VLOOKUP(BJ$2&amp;$A4,'EUC2'!$D:$E,MATCH("HOME",'EUC2'!$D$1:$E$1,0),0),"")</f>
        <v/>
      </c>
      <c r="BK4" s="25" t="str">
        <f>IFERROR(VLOOKUP(BK$2&amp;$B4,'FPL FIX2'!$N$1:$Q$400,MATCH("HOME",'FPL FIX2'!$N$1:$Q$1,0),0),"")&amp;IFERROR(VLOOKUP(BK$2&amp;$B4,'FPL FIX2'!$O$1:$P$400,MATCH("AWAY",'FPL FIX2'!$O$1:$P$1,0),0),"")&amp;IFERROR(VLOOKUP(BK$2&amp;$A4,'FA2'!$A:$D,MATCH("AWAY",'FA2'!$A$1:$D$1,0),0),"")&amp;IFERROR(VLOOKUP(BK$2&amp;$A4,'FA2'!$B:$C,MATCH("HOME",'FA2'!$B$1:$C$1,0),0),"")&amp;IFERROR(VLOOKUP(BK$2&amp;$A4,'EFL2'!$A:$D,MATCH("AWAY",'EFL2'!$A$1:$D$1,0),0),"")&amp;IFERROR(VLOOKUP(BK$2&amp;$A4,'EFL2'!$B:$C,MATCH("HOME",'EFL2'!$B$1:$C$1,0),0),"")&amp;IFERROR(VLOOKUP(BK$2&amp;$A4,'UCL2'!$C:$F,MATCH("AWAY",'UCL2'!$C$1:$F$1,0),0),"")&amp;IFERROR(VLOOKUP(BK$2&amp;$A4,'UCL2'!$D:$E,MATCH("HOME",'UCL2'!$D$1:$E$1,0),0),"")&amp;IFERROR(VLOOKUP(BK$2&amp;$A4,'EU2'!$C:$F,MATCH("AWAY",'EU2'!$C$1:$F$1,0),0),"")&amp;IFERROR(VLOOKUP(BK$2&amp;$A4,'EU2'!$D:$E,MATCH("HOME",'EU2'!$D$1:$E$1,0),0),"")&amp;IFERROR(VLOOKUP(BK$2&amp;$A4,'EUC2'!$C:$F,MATCH("AWAY",'EUC2'!$C$1:$F$1,0),0),"")&amp;IFERROR(VLOOKUP(BK$2&amp;$A4,'EUC2'!$D:$E,MATCH("HOME",'EUC2'!$D$1:$E$1,0),0),"")</f>
        <v/>
      </c>
      <c r="BL4" s="25" t="str">
        <f>IFERROR(VLOOKUP(BL$2&amp;$B4,'FPL FIX2'!$N$1:$Q$400,MATCH("HOME",'FPL FIX2'!$N$1:$Q$1,0),0),"")&amp;IFERROR(VLOOKUP(BL$2&amp;$B4,'FPL FIX2'!$O$1:$P$400,MATCH("AWAY",'FPL FIX2'!$O$1:$P$1,0),0),"")&amp;IFERROR(VLOOKUP(BL$2&amp;$A4,'FA2'!$A:$D,MATCH("AWAY",'FA2'!$A$1:$D$1,0),0),"")&amp;IFERROR(VLOOKUP(BL$2&amp;$A4,'FA2'!$B:$C,MATCH("HOME",'FA2'!$B$1:$C$1,0),0),"")&amp;IFERROR(VLOOKUP(BL$2&amp;$A4,'EFL2'!$A:$D,MATCH("AWAY",'EFL2'!$A$1:$D$1,0),0),"")&amp;IFERROR(VLOOKUP(BL$2&amp;$A4,'EFL2'!$B:$C,MATCH("HOME",'EFL2'!$B$1:$C$1,0),0),"")&amp;IFERROR(VLOOKUP(BL$2&amp;$A4,'UCL2'!$C:$F,MATCH("AWAY",'UCL2'!$C$1:$F$1,0),0),"")&amp;IFERROR(VLOOKUP(BL$2&amp;$A4,'UCL2'!$D:$E,MATCH("HOME",'UCL2'!$D$1:$E$1,0),0),"")&amp;IFERROR(VLOOKUP(BL$2&amp;$A4,'EU2'!$C:$F,MATCH("AWAY",'EU2'!$C$1:$F$1,0),0),"")&amp;IFERROR(VLOOKUP(BL$2&amp;$A4,'EU2'!$D:$E,MATCH("HOME",'EU2'!$D$1:$E$1,0),0),"")&amp;IFERROR(VLOOKUP(BL$2&amp;$A4,'EUC2'!$C:$F,MATCH("AWAY",'EUC2'!$C$1:$F$1,0),0),"")&amp;IFERROR(VLOOKUP(BL$2&amp;$A4,'EUC2'!$D:$E,MATCH("HOME",'EUC2'!$D$1:$E$1,0),0),"")</f>
        <v>TOT</v>
      </c>
      <c r="BM4" s="25" t="str">
        <f>IFERROR(VLOOKUP(BM$2&amp;$B4,'FPL FIX2'!$N$1:$Q$400,MATCH("HOME",'FPL FIX2'!$N$1:$Q$1,0),0),"")&amp;IFERROR(VLOOKUP(BM$2&amp;$B4,'FPL FIX2'!$O$1:$P$400,MATCH("AWAY",'FPL FIX2'!$O$1:$P$1,0),0),"")&amp;IFERROR(VLOOKUP(BM$2&amp;$A4,'FA2'!$A:$D,MATCH("AWAY",'FA2'!$A$1:$D$1,0),0),"")&amp;IFERROR(VLOOKUP(BM$2&amp;$A4,'FA2'!$B:$C,MATCH("HOME",'FA2'!$B$1:$C$1,0),0),"")&amp;IFERROR(VLOOKUP(BM$2&amp;$A4,'EFL2'!$A:$D,MATCH("AWAY",'EFL2'!$A$1:$D$1,0),0),"")&amp;IFERROR(VLOOKUP(BM$2&amp;$A4,'EFL2'!$B:$C,MATCH("HOME",'EFL2'!$B$1:$C$1,0),0),"")&amp;IFERROR(VLOOKUP(BM$2&amp;$A4,'UCL2'!$C:$F,MATCH("AWAY",'UCL2'!$C$1:$F$1,0),0),"")&amp;IFERROR(VLOOKUP(BM$2&amp;$A4,'UCL2'!$D:$E,MATCH("HOME",'UCL2'!$D$1:$E$1,0),0),"")&amp;IFERROR(VLOOKUP(BM$2&amp;$A4,'EU2'!$C:$F,MATCH("AWAY",'EU2'!$C$1:$F$1,0),0),"")&amp;IFERROR(VLOOKUP(BM$2&amp;$A4,'EU2'!$D:$E,MATCH("HOME",'EU2'!$D$1:$E$1,0),0),"")&amp;IFERROR(VLOOKUP(BM$2&amp;$A4,'EUC2'!$C:$F,MATCH("AWAY",'EUC2'!$C$1:$F$1,0),0),"")&amp;IFERROR(VLOOKUP(BM$2&amp;$A4,'EUC2'!$D:$E,MATCH("HOME",'EUC2'!$D$1:$E$1,0),0),"")</f>
        <v/>
      </c>
      <c r="BN4" s="25" t="str">
        <f>IFERROR(VLOOKUP(BN$2&amp;$B4,'FPL FIX2'!$N$1:$Q$400,MATCH("HOME",'FPL FIX2'!$N$1:$Q$1,0),0),"")&amp;IFERROR(VLOOKUP(BN$2&amp;$B4,'FPL FIX2'!$O$1:$P$400,MATCH("AWAY",'FPL FIX2'!$O$1:$P$1,0),0),"")&amp;IFERROR(VLOOKUP(BN$2&amp;$A4,'FA2'!$A:$D,MATCH("AWAY",'FA2'!$A$1:$D$1,0),0),"")&amp;IFERROR(VLOOKUP(BN$2&amp;$A4,'FA2'!$B:$C,MATCH("HOME",'FA2'!$B$1:$C$1,0),0),"")&amp;IFERROR(VLOOKUP(BN$2&amp;$A4,'EFL2'!$A:$D,MATCH("AWAY",'EFL2'!$A$1:$D$1,0),0),"")&amp;IFERROR(VLOOKUP(BN$2&amp;$A4,'EFL2'!$B:$C,MATCH("HOME",'EFL2'!$B$1:$C$1,0),0),"")&amp;IFERROR(VLOOKUP(BN$2&amp;$A4,'UCL2'!$C:$F,MATCH("AWAY",'UCL2'!$C$1:$F$1,0),0),"")&amp;IFERROR(VLOOKUP(BN$2&amp;$A4,'UCL2'!$D:$E,MATCH("HOME",'UCL2'!$D$1:$E$1,0),0),"")&amp;IFERROR(VLOOKUP(BN$2&amp;$A4,'EU2'!$C:$F,MATCH("AWAY",'EU2'!$C$1:$F$1,0),0),"")&amp;IFERROR(VLOOKUP(BN$2&amp;$A4,'EU2'!$D:$E,MATCH("HOME",'EU2'!$D$1:$E$1,0),0),"")&amp;IFERROR(VLOOKUP(BN$2&amp;$A4,'EUC2'!$C:$F,MATCH("AWAY",'EUC2'!$C$1:$F$1,0),0),"")&amp;IFERROR(VLOOKUP(BN$2&amp;$A4,'EUC2'!$D:$E,MATCH("HOME",'EUC2'!$D$1:$E$1,0),0),"")</f>
        <v/>
      </c>
      <c r="BO4" s="25" t="str">
        <f>IFERROR(VLOOKUP(BO$2&amp;$B4,'FPL FIX2'!$N$1:$Q$400,MATCH("HOME",'FPL FIX2'!$N$1:$Q$1,0),0),"")&amp;IFERROR(VLOOKUP(BO$2&amp;$B4,'FPL FIX2'!$O$1:$P$400,MATCH("AWAY",'FPL FIX2'!$O$1:$P$1,0),0),"")&amp;IFERROR(VLOOKUP(BO$2&amp;$A4,'FA2'!$A:$D,MATCH("AWAY",'FA2'!$A$1:$D$1,0),0),"")&amp;IFERROR(VLOOKUP(BO$2&amp;$A4,'FA2'!$B:$C,MATCH("HOME",'FA2'!$B$1:$C$1,0),0),"")&amp;IFERROR(VLOOKUP(BO$2&amp;$A4,'EFL2'!$A:$D,MATCH("AWAY",'EFL2'!$A$1:$D$1,0),0),"")&amp;IFERROR(VLOOKUP(BO$2&amp;$A4,'EFL2'!$B:$C,MATCH("HOME",'EFL2'!$B$1:$C$1,0),0),"")&amp;IFERROR(VLOOKUP(BO$2&amp;$A4,'UCL2'!$C:$F,MATCH("AWAY",'UCL2'!$C$1:$F$1,0),0),"")&amp;IFERROR(VLOOKUP(BO$2&amp;$A4,'UCL2'!$D:$E,MATCH("HOME",'UCL2'!$D$1:$E$1,0),0),"")&amp;IFERROR(VLOOKUP(BO$2&amp;$A4,'EU2'!$C:$F,MATCH("AWAY",'EU2'!$C$1:$F$1,0),0),"")&amp;IFERROR(VLOOKUP(BO$2&amp;$A4,'EU2'!$D:$E,MATCH("HOME",'EU2'!$D$1:$E$1,0),0),"")&amp;IFERROR(VLOOKUP(BO$2&amp;$A4,'EUC2'!$C:$F,MATCH("AWAY",'EUC2'!$C$1:$F$1,0),0),"")&amp;IFERROR(VLOOKUP(BO$2&amp;$A4,'EUC2'!$D:$E,MATCH("HOME",'EUC2'!$D$1:$E$1,0),0),"")</f>
        <v/>
      </c>
      <c r="BP4" s="25" t="str">
        <f>IFERROR(VLOOKUP(BP$2&amp;$B4,'FPL FIX2'!$N$1:$Q$400,MATCH("HOME",'FPL FIX2'!$N$1:$Q$1,0),0),"")&amp;IFERROR(VLOOKUP(BP$2&amp;$B4,'FPL FIX2'!$O$1:$P$400,MATCH("AWAY",'FPL FIX2'!$O$1:$P$1,0),0),"")&amp;IFERROR(VLOOKUP(BP$2&amp;$A4,'FA2'!$A:$D,MATCH("AWAY",'FA2'!$A$1:$D$1,0),0),"")&amp;IFERROR(VLOOKUP(BP$2&amp;$A4,'FA2'!$B:$C,MATCH("HOME",'FA2'!$B$1:$C$1,0),0),"")&amp;IFERROR(VLOOKUP(BP$2&amp;$A4,'EFL2'!$A:$D,MATCH("AWAY",'EFL2'!$A$1:$D$1,0),0),"")&amp;IFERROR(VLOOKUP(BP$2&amp;$A4,'EFL2'!$B:$C,MATCH("HOME",'EFL2'!$B$1:$C$1,0),0),"")&amp;IFERROR(VLOOKUP(BP$2&amp;$A4,'UCL2'!$C:$F,MATCH("AWAY",'UCL2'!$C$1:$F$1,0),0),"")&amp;IFERROR(VLOOKUP(BP$2&amp;$A4,'UCL2'!$D:$E,MATCH("HOME",'UCL2'!$D$1:$E$1,0),0),"")&amp;IFERROR(VLOOKUP(BP$2&amp;$A4,'EU2'!$C:$F,MATCH("AWAY",'EU2'!$C$1:$F$1,0),0),"")&amp;IFERROR(VLOOKUP(BP$2&amp;$A4,'EU2'!$D:$E,MATCH("HOME",'EU2'!$D$1:$E$1,0),0),"")&amp;IFERROR(VLOOKUP(BP$2&amp;$A4,'EUC2'!$C:$F,MATCH("AWAY",'EUC2'!$C$1:$F$1,0),0),"")&amp;IFERROR(VLOOKUP(BP$2&amp;$A4,'EUC2'!$D:$E,MATCH("HOME",'EUC2'!$D$1:$E$1,0),0),"")</f>
        <v/>
      </c>
      <c r="BQ4" s="25" t="str">
        <f>IFERROR(VLOOKUP(BQ$2&amp;$B4,'FPL FIX2'!$N$1:$Q$400,MATCH("HOME",'FPL FIX2'!$N$1:$Q$1,0),0),"")&amp;IFERROR(VLOOKUP(BQ$2&amp;$B4,'FPL FIX2'!$O$1:$P$400,MATCH("AWAY",'FPL FIX2'!$O$1:$P$1,0),0),"")&amp;IFERROR(VLOOKUP(BQ$2&amp;$A4,'FA2'!$A:$D,MATCH("AWAY",'FA2'!$A$1:$D$1,0),0),"")&amp;IFERROR(VLOOKUP(BQ$2&amp;$A4,'FA2'!$B:$C,MATCH("HOME",'FA2'!$B$1:$C$1,0),0),"")&amp;IFERROR(VLOOKUP(BQ$2&amp;$A4,'EFL2'!$A:$D,MATCH("AWAY",'EFL2'!$A$1:$D$1,0),0),"")&amp;IFERROR(VLOOKUP(BQ$2&amp;$A4,'EFL2'!$B:$C,MATCH("HOME",'EFL2'!$B$1:$C$1,0),0),"")&amp;IFERROR(VLOOKUP(BQ$2&amp;$A4,'UCL2'!$C:$F,MATCH("AWAY",'UCL2'!$C$1:$F$1,0),0),"")&amp;IFERROR(VLOOKUP(BQ$2&amp;$A4,'UCL2'!$D:$E,MATCH("HOME",'UCL2'!$D$1:$E$1,0),0),"")&amp;IFERROR(VLOOKUP(BQ$2&amp;$A4,'EU2'!$C:$F,MATCH("AWAY",'EU2'!$C$1:$F$1,0),0),"")&amp;IFERROR(VLOOKUP(BQ$2&amp;$A4,'EU2'!$D:$E,MATCH("HOME",'EU2'!$D$1:$E$1,0),0),"")&amp;IFERROR(VLOOKUP(BQ$2&amp;$A4,'EUC2'!$C:$F,MATCH("AWAY",'EUC2'!$C$1:$F$1,0),0),"")&amp;IFERROR(VLOOKUP(BQ$2&amp;$A4,'EUC2'!$D:$E,MATCH("HOME",'EUC2'!$D$1:$E$1,0),0),"")</f>
        <v>Bodø/Glimt</v>
      </c>
      <c r="BR4" s="25" t="str">
        <f>IFERROR(VLOOKUP(BR$2&amp;$B4,'FPL FIX2'!$N$1:$Q$400,MATCH("HOME",'FPL FIX2'!$N$1:$Q$1,0),0),"")&amp;IFERROR(VLOOKUP(BR$2&amp;$B4,'FPL FIX2'!$O$1:$P$400,MATCH("AWAY",'FPL FIX2'!$O$1:$P$1,0),0),"")&amp;IFERROR(VLOOKUP(BR$2&amp;$A4,'FA2'!$A:$D,MATCH("AWAY",'FA2'!$A$1:$D$1,0),0),"")&amp;IFERROR(VLOOKUP(BR$2&amp;$A4,'FA2'!$B:$C,MATCH("HOME",'FA2'!$B$1:$C$1,0),0),"")&amp;IFERROR(VLOOKUP(BR$2&amp;$A4,'EFL2'!$A:$D,MATCH("AWAY",'EFL2'!$A$1:$D$1,0),0),"")&amp;IFERROR(VLOOKUP(BR$2&amp;$A4,'EFL2'!$B:$C,MATCH("HOME",'EFL2'!$B$1:$C$1,0),0),"")&amp;IFERROR(VLOOKUP(BR$2&amp;$A4,'UCL2'!$C:$F,MATCH("AWAY",'UCL2'!$C$1:$F$1,0),0),"")&amp;IFERROR(VLOOKUP(BR$2&amp;$A4,'UCL2'!$D:$E,MATCH("HOME",'UCL2'!$D$1:$E$1,0),0),"")&amp;IFERROR(VLOOKUP(BR$2&amp;$A4,'EU2'!$C:$F,MATCH("AWAY",'EU2'!$C$1:$F$1,0),0),"")&amp;IFERROR(VLOOKUP(BR$2&amp;$A4,'EU2'!$D:$E,MATCH("HOME",'EU2'!$D$1:$E$1,0),0),"")&amp;IFERROR(VLOOKUP(BR$2&amp;$A4,'EUC2'!$C:$F,MATCH("AWAY",'EUC2'!$C$1:$F$1,0),0),"")&amp;IFERROR(VLOOKUP(BR$2&amp;$A4,'EUC2'!$D:$E,MATCH("HOME",'EUC2'!$D$1:$E$1,0),0),"")</f>
        <v/>
      </c>
      <c r="BS4" s="25" t="str">
        <f>IFERROR(VLOOKUP(BS$2&amp;$B4,'FPL FIX2'!$N$1:$Q$400,MATCH("HOME",'FPL FIX2'!$N$1:$Q$1,0),0),"")&amp;IFERROR(VLOOKUP(BS$2&amp;$B4,'FPL FIX2'!$O$1:$P$400,MATCH("AWAY",'FPL FIX2'!$O$1:$P$1,0),0),"")&amp;IFERROR(VLOOKUP(BS$2&amp;$A4,'FA2'!$A:$D,MATCH("AWAY",'FA2'!$A$1:$D$1,0),0),"")&amp;IFERROR(VLOOKUP(BS$2&amp;$A4,'FA2'!$B:$C,MATCH("HOME",'FA2'!$B$1:$C$1,0),0),"")&amp;IFERROR(VLOOKUP(BS$2&amp;$A4,'EFL2'!$A:$D,MATCH("AWAY",'EFL2'!$A$1:$D$1,0),0),"")&amp;IFERROR(VLOOKUP(BS$2&amp;$A4,'EFL2'!$B:$C,MATCH("HOME",'EFL2'!$B$1:$C$1,0),0),"")&amp;IFERROR(VLOOKUP(BS$2&amp;$A4,'UCL2'!$C:$F,MATCH("AWAY",'UCL2'!$C$1:$F$1,0),0),"")&amp;IFERROR(VLOOKUP(BS$2&amp;$A4,'UCL2'!$D:$E,MATCH("HOME",'UCL2'!$D$1:$E$1,0),0),"")&amp;IFERROR(VLOOKUP(BS$2&amp;$A4,'EU2'!$C:$F,MATCH("AWAY",'EU2'!$C$1:$F$1,0),0),"")&amp;IFERROR(VLOOKUP(BS$2&amp;$A4,'EU2'!$D:$E,MATCH("HOME",'EU2'!$D$1:$E$1,0),0),"")&amp;IFERROR(VLOOKUP(BS$2&amp;$A4,'EUC2'!$C:$F,MATCH("AWAY",'EUC2'!$C$1:$F$1,0),0),"")&amp;IFERROR(VLOOKUP(BS$2&amp;$A4,'EUC2'!$D:$E,MATCH("HOME",'EUC2'!$D$1:$E$1,0),0),"")</f>
        <v/>
      </c>
      <c r="BT4" s="25" t="str">
        <f>IFERROR(VLOOKUP(BT$2&amp;$B4,'FPL FIX2'!$N$1:$Q$400,MATCH("HOME",'FPL FIX2'!$N$1:$Q$1,0),0),"")&amp;IFERROR(VLOOKUP(BT$2&amp;$B4,'FPL FIX2'!$O$1:$P$400,MATCH("AWAY",'FPL FIX2'!$O$1:$P$1,0),0),"")&amp;IFERROR(VLOOKUP(BT$2&amp;$A4,'FA2'!$A:$D,MATCH("AWAY",'FA2'!$A$1:$D$1,0),0),"")&amp;IFERROR(VLOOKUP(BT$2&amp;$A4,'FA2'!$B:$C,MATCH("HOME",'FA2'!$B$1:$C$1,0),0),"")&amp;IFERROR(VLOOKUP(BT$2&amp;$A4,'EFL2'!$A:$D,MATCH("AWAY",'EFL2'!$A$1:$D$1,0),0),"")&amp;IFERROR(VLOOKUP(BT$2&amp;$A4,'EFL2'!$B:$C,MATCH("HOME",'EFL2'!$B$1:$C$1,0),0),"")&amp;IFERROR(VLOOKUP(BT$2&amp;$A4,'UCL2'!$C:$F,MATCH("AWAY",'UCL2'!$C$1:$F$1,0),0),"")&amp;IFERROR(VLOOKUP(BT$2&amp;$A4,'UCL2'!$D:$E,MATCH("HOME",'UCL2'!$D$1:$E$1,0),0),"")&amp;IFERROR(VLOOKUP(BT$2&amp;$A4,'EU2'!$C:$F,MATCH("AWAY",'EU2'!$C$1:$F$1,0),0),"")&amp;IFERROR(VLOOKUP(BT$2&amp;$A4,'EU2'!$D:$E,MATCH("HOME",'EU2'!$D$1:$E$1,0),0),"")&amp;IFERROR(VLOOKUP(BT$2&amp;$A4,'EUC2'!$C:$F,MATCH("AWAY",'EUC2'!$C$1:$F$1,0),0),"")&amp;IFERROR(VLOOKUP(BT$2&amp;$A4,'EUC2'!$D:$E,MATCH("HOME",'EUC2'!$D$1:$E$1,0),0),"")</f>
        <v>LIV</v>
      </c>
      <c r="BU4" s="25" t="str">
        <f>IFERROR(VLOOKUP(BU$2&amp;$B4,'FPL FIX2'!$N$1:$Q$400,MATCH("HOME",'FPL FIX2'!$N$1:$Q$1,0),0),"")&amp;IFERROR(VLOOKUP(BU$2&amp;$B4,'FPL FIX2'!$O$1:$P$400,MATCH("AWAY",'FPL FIX2'!$O$1:$P$1,0),0),"")&amp;IFERROR(VLOOKUP(BU$2&amp;$A4,'FA2'!$A:$D,MATCH("AWAY",'FA2'!$A$1:$D$1,0),0),"")&amp;IFERROR(VLOOKUP(BU$2&amp;$A4,'FA2'!$B:$C,MATCH("HOME",'FA2'!$B$1:$C$1,0),0),"")&amp;IFERROR(VLOOKUP(BU$2&amp;$A4,'EFL2'!$A:$D,MATCH("AWAY",'EFL2'!$A$1:$D$1,0),0),"")&amp;IFERROR(VLOOKUP(BU$2&amp;$A4,'EFL2'!$B:$C,MATCH("HOME",'EFL2'!$B$1:$C$1,0),0),"")&amp;IFERROR(VLOOKUP(BU$2&amp;$A4,'UCL2'!$C:$F,MATCH("AWAY",'UCL2'!$C$1:$F$1,0),0),"")&amp;IFERROR(VLOOKUP(BU$2&amp;$A4,'UCL2'!$D:$E,MATCH("HOME",'UCL2'!$D$1:$E$1,0),0),"")&amp;IFERROR(VLOOKUP(BU$2&amp;$A4,'EU2'!$C:$F,MATCH("AWAY",'EU2'!$C$1:$F$1,0),0),"")&amp;IFERROR(VLOOKUP(BU$2&amp;$A4,'EU2'!$D:$E,MATCH("HOME",'EU2'!$D$1:$E$1,0),0),"")&amp;IFERROR(VLOOKUP(BU$2&amp;$A4,'EUC2'!$C:$F,MATCH("AWAY",'EUC2'!$C$1:$F$1,0),0),"")&amp;IFERROR(VLOOKUP(BU$2&amp;$A4,'EUC2'!$D:$E,MATCH("HOME",'EUC2'!$D$1:$E$1,0),0),"")</f>
        <v/>
      </c>
      <c r="BV4" s="25" t="str">
        <f>IFERROR(VLOOKUP(BV$2&amp;$B4,'FPL FIX2'!$N$1:$Q$400,MATCH("HOME",'FPL FIX2'!$N$1:$Q$1,0),0),"")&amp;IFERROR(VLOOKUP(BV$2&amp;$B4,'FPL FIX2'!$O$1:$P$400,MATCH("AWAY",'FPL FIX2'!$O$1:$P$1,0),0),"")&amp;IFERROR(VLOOKUP(BV$2&amp;$A4,'FA2'!$A:$D,MATCH("AWAY",'FA2'!$A$1:$D$1,0),0),"")&amp;IFERROR(VLOOKUP(BV$2&amp;$A4,'FA2'!$B:$C,MATCH("HOME",'FA2'!$B$1:$C$1,0),0),"")&amp;IFERROR(VLOOKUP(BV$2&amp;$A4,'EFL2'!$A:$D,MATCH("AWAY",'EFL2'!$A$1:$D$1,0),0),"")&amp;IFERROR(VLOOKUP(BV$2&amp;$A4,'EFL2'!$B:$C,MATCH("HOME",'EFL2'!$B$1:$C$1,0),0),"")&amp;IFERROR(VLOOKUP(BV$2&amp;$A4,'UCL2'!$C:$F,MATCH("AWAY",'UCL2'!$C$1:$F$1,0),0),"")&amp;IFERROR(VLOOKUP(BV$2&amp;$A4,'UCL2'!$D:$E,MATCH("HOME",'UCL2'!$D$1:$E$1,0),0),"")&amp;IFERROR(VLOOKUP(BV$2&amp;$A4,'EU2'!$C:$F,MATCH("AWAY",'EU2'!$C$1:$F$1,0),0),"")&amp;IFERROR(VLOOKUP(BV$2&amp;$A4,'EU2'!$D:$E,MATCH("HOME",'EU2'!$D$1:$E$1,0),0),"")&amp;IFERROR(VLOOKUP(BV$2&amp;$A4,'EUC2'!$C:$F,MATCH("AWAY",'EUC2'!$C$1:$F$1,0),0),"")&amp;IFERROR(VLOOKUP(BV$2&amp;$A4,'EUC2'!$D:$E,MATCH("HOME",'EUC2'!$D$1:$E$1,0),0),"")</f>
        <v/>
      </c>
      <c r="BW4" s="25" t="str">
        <f>IFERROR(VLOOKUP(BW$2&amp;$B4,'FPL FIX2'!$N$1:$Q$400,MATCH("HOME",'FPL FIX2'!$N$1:$Q$1,0),0),"")&amp;IFERROR(VLOOKUP(BW$2&amp;$B4,'FPL FIX2'!$O$1:$P$400,MATCH("AWAY",'FPL FIX2'!$O$1:$P$1,0),0),"")&amp;IFERROR(VLOOKUP(BW$2&amp;$A4,'FA2'!$A:$D,MATCH("AWAY",'FA2'!$A$1:$D$1,0),0),"")&amp;IFERROR(VLOOKUP(BW$2&amp;$A4,'FA2'!$B:$C,MATCH("HOME",'FA2'!$B$1:$C$1,0),0),"")&amp;IFERROR(VLOOKUP(BW$2&amp;$A4,'EFL2'!$A:$D,MATCH("AWAY",'EFL2'!$A$1:$D$1,0),0),"")&amp;IFERROR(VLOOKUP(BW$2&amp;$A4,'EFL2'!$B:$C,MATCH("HOME",'EFL2'!$B$1:$C$1,0),0),"")&amp;IFERROR(VLOOKUP(BW$2&amp;$A4,'UCL2'!$C:$F,MATCH("AWAY",'UCL2'!$C$1:$F$1,0),0),"")&amp;IFERROR(VLOOKUP(BW$2&amp;$A4,'UCL2'!$D:$E,MATCH("HOME",'UCL2'!$D$1:$E$1,0),0),"")&amp;IFERROR(VLOOKUP(BW$2&amp;$A4,'EU2'!$C:$F,MATCH("AWAY",'EU2'!$C$1:$F$1,0),0),"")&amp;IFERROR(VLOOKUP(BW$2&amp;$A4,'EU2'!$D:$E,MATCH("HOME",'EU2'!$D$1:$E$1,0),0),"")&amp;IFERROR(VLOOKUP(BW$2&amp;$A4,'EUC2'!$C:$F,MATCH("AWAY",'EUC2'!$C$1:$F$1,0),0),"")&amp;IFERROR(VLOOKUP(BW$2&amp;$A4,'EUC2'!$D:$E,MATCH("HOME",'EUC2'!$D$1:$E$1,0),0),"")</f>
        <v/>
      </c>
      <c r="BX4" s="25" t="str">
        <f>IFERROR(VLOOKUP(BX$2&amp;$B4,'FPL FIX2'!$N$1:$Q$400,MATCH("HOME",'FPL FIX2'!$N$1:$Q$1,0),0),"")&amp;IFERROR(VLOOKUP(BX$2&amp;$B4,'FPL FIX2'!$O$1:$P$400,MATCH("AWAY",'FPL FIX2'!$O$1:$P$1,0),0),"")&amp;IFERROR(VLOOKUP(BX$2&amp;$A4,'FA2'!$A:$D,MATCH("AWAY",'FA2'!$A$1:$D$1,0),0),"")&amp;IFERROR(VLOOKUP(BX$2&amp;$A4,'FA2'!$B:$C,MATCH("HOME",'FA2'!$B$1:$C$1,0),0),"")&amp;IFERROR(VLOOKUP(BX$2&amp;$A4,'EFL2'!$A:$D,MATCH("AWAY",'EFL2'!$A$1:$D$1,0),0),"")&amp;IFERROR(VLOOKUP(BX$2&amp;$A4,'EFL2'!$B:$C,MATCH("HOME",'EFL2'!$B$1:$C$1,0),0),"")&amp;IFERROR(VLOOKUP(BX$2&amp;$A4,'UCL2'!$C:$F,MATCH("AWAY",'UCL2'!$C$1:$F$1,0),0),"")&amp;IFERROR(VLOOKUP(BX$2&amp;$A4,'UCL2'!$D:$E,MATCH("HOME",'UCL2'!$D$1:$E$1,0),0),"")&amp;IFERROR(VLOOKUP(BX$2&amp;$A4,'EU2'!$C:$F,MATCH("AWAY",'EU2'!$C$1:$F$1,0),0),"")&amp;IFERROR(VLOOKUP(BX$2&amp;$A4,'EU2'!$D:$E,MATCH("HOME",'EU2'!$D$1:$E$1,0),0),"")&amp;IFERROR(VLOOKUP(BX$2&amp;$A4,'EUC2'!$C:$F,MATCH("AWAY",'EUC2'!$C$1:$F$1,0),0),"")&amp;IFERROR(VLOOKUP(BX$2&amp;$A4,'EUC2'!$D:$E,MATCH("HOME",'EUC2'!$D$1:$E$1,0),0),"")</f>
        <v>Bodø/Glimt</v>
      </c>
      <c r="BY4" s="25" t="str">
        <f>IFERROR(VLOOKUP(BY$2&amp;$B4,'FPL FIX2'!$N$1:$Q$400,MATCH("HOME",'FPL FIX2'!$N$1:$Q$1,0),0),"")&amp;IFERROR(VLOOKUP(BY$2&amp;$B4,'FPL FIX2'!$O$1:$P$400,MATCH("AWAY",'FPL FIX2'!$O$1:$P$1,0),0),"")&amp;IFERROR(VLOOKUP(BY$2&amp;$A4,'FA2'!$A:$D,MATCH("AWAY",'FA2'!$A$1:$D$1,0),0),"")&amp;IFERROR(VLOOKUP(BY$2&amp;$A4,'FA2'!$B:$C,MATCH("HOME",'FA2'!$B$1:$C$1,0),0),"")&amp;IFERROR(VLOOKUP(BY$2&amp;$A4,'EFL2'!$A:$D,MATCH("AWAY",'EFL2'!$A$1:$D$1,0),0),"")&amp;IFERROR(VLOOKUP(BY$2&amp;$A4,'EFL2'!$B:$C,MATCH("HOME",'EFL2'!$B$1:$C$1,0),0),"")&amp;IFERROR(VLOOKUP(BY$2&amp;$A4,'UCL2'!$C:$F,MATCH("AWAY",'UCL2'!$C$1:$F$1,0),0),"")&amp;IFERROR(VLOOKUP(BY$2&amp;$A4,'UCL2'!$D:$E,MATCH("HOME",'UCL2'!$D$1:$E$1,0),0),"")&amp;IFERROR(VLOOKUP(BY$2&amp;$A4,'EU2'!$C:$F,MATCH("AWAY",'EU2'!$C$1:$F$1,0),0),"")&amp;IFERROR(VLOOKUP(BY$2&amp;$A4,'EU2'!$D:$E,MATCH("HOME",'EU2'!$D$1:$E$1,0),0),"")&amp;IFERROR(VLOOKUP(BY$2&amp;$A4,'EUC2'!$C:$F,MATCH("AWAY",'EUC2'!$C$1:$F$1,0),0),"")&amp;IFERROR(VLOOKUP(BY$2&amp;$A4,'EUC2'!$D:$E,MATCH("HOME",'EUC2'!$D$1:$E$1,0),0),"")</f>
        <v/>
      </c>
      <c r="BZ4" s="25" t="str">
        <f>IFERROR(VLOOKUP(BZ$2&amp;$B4,'FPL FIX2'!$N$1:$Q$400,MATCH("HOME",'FPL FIX2'!$N$1:$Q$1,0),0),"")&amp;IFERROR(VLOOKUP(BZ$2&amp;$B4,'FPL FIX2'!$O$1:$P$400,MATCH("AWAY",'FPL FIX2'!$O$1:$P$1,0),0),"")&amp;IFERROR(VLOOKUP(BZ$2&amp;$A4,'FA2'!$A:$D,MATCH("AWAY",'FA2'!$A$1:$D$1,0),0),"")&amp;IFERROR(VLOOKUP(BZ$2&amp;$A4,'FA2'!$B:$C,MATCH("HOME",'FA2'!$B$1:$C$1,0),0),"")&amp;IFERROR(VLOOKUP(BZ$2&amp;$A4,'EFL2'!$A:$D,MATCH("AWAY",'EFL2'!$A$1:$D$1,0),0),"")&amp;IFERROR(VLOOKUP(BZ$2&amp;$A4,'EFL2'!$B:$C,MATCH("HOME",'EFL2'!$B$1:$C$1,0),0),"")&amp;IFERROR(VLOOKUP(BZ$2&amp;$A4,'UCL2'!$C:$F,MATCH("AWAY",'UCL2'!$C$1:$F$1,0),0),"")&amp;IFERROR(VLOOKUP(BZ$2&amp;$A4,'UCL2'!$D:$E,MATCH("HOME",'UCL2'!$D$1:$E$1,0),0),"")&amp;IFERROR(VLOOKUP(BZ$2&amp;$A4,'EU2'!$C:$F,MATCH("AWAY",'EU2'!$C$1:$F$1,0),0),"")&amp;IFERROR(VLOOKUP(BZ$2&amp;$A4,'EU2'!$D:$E,MATCH("HOME",'EU2'!$D$1:$E$1,0),0),"")&amp;IFERROR(VLOOKUP(BZ$2&amp;$A4,'EUC2'!$C:$F,MATCH("AWAY",'EUC2'!$C$1:$F$1,0),0),"")&amp;IFERROR(VLOOKUP(BZ$2&amp;$A4,'EUC2'!$D:$E,MATCH("HOME",'EUC2'!$D$1:$E$1,0),0),"")</f>
        <v/>
      </c>
      <c r="CA4" s="25" t="str">
        <f>IFERROR(VLOOKUP(CA$2&amp;$B4,'FPL FIX2'!$N$1:$Q$400,MATCH("HOME",'FPL FIX2'!$N$1:$Q$1,0),0),"")&amp;IFERROR(VLOOKUP(CA$2&amp;$B4,'FPL FIX2'!$O$1:$P$400,MATCH("AWAY",'FPL FIX2'!$O$1:$P$1,0),0),"")&amp;IFERROR(VLOOKUP(CA$2&amp;$A4,'FA2'!$A:$D,MATCH("AWAY",'FA2'!$A$1:$D$1,0),0),"")&amp;IFERROR(VLOOKUP(CA$2&amp;$A4,'FA2'!$B:$C,MATCH("HOME",'FA2'!$B$1:$C$1,0),0),"")&amp;IFERROR(VLOOKUP(CA$2&amp;$A4,'EFL2'!$A:$D,MATCH("AWAY",'EFL2'!$A$1:$D$1,0),0),"")&amp;IFERROR(VLOOKUP(CA$2&amp;$A4,'EFL2'!$B:$C,MATCH("HOME",'EFL2'!$B$1:$C$1,0),0),"")&amp;IFERROR(VLOOKUP(CA$2&amp;$A4,'UCL2'!$C:$F,MATCH("AWAY",'UCL2'!$C$1:$F$1,0),0),"")&amp;IFERROR(VLOOKUP(CA$2&amp;$A4,'UCL2'!$D:$E,MATCH("HOME",'UCL2'!$D$1:$E$1,0),0),"")&amp;IFERROR(VLOOKUP(CA$2&amp;$A4,'EU2'!$C:$F,MATCH("AWAY",'EU2'!$C$1:$F$1,0),0),"")&amp;IFERROR(VLOOKUP(CA$2&amp;$A4,'EU2'!$D:$E,MATCH("HOME",'EU2'!$D$1:$E$1,0),0),"")&amp;IFERROR(VLOOKUP(CA$2&amp;$A4,'EUC2'!$C:$F,MATCH("AWAY",'EUC2'!$C$1:$F$1,0),0),"")&amp;IFERROR(VLOOKUP(CA$2&amp;$A4,'EUC2'!$D:$E,MATCH("HOME",'EUC2'!$D$1:$E$1,0),0),"")</f>
        <v>lee</v>
      </c>
      <c r="CB4" s="25" t="str">
        <f>IFERROR(VLOOKUP(CB$2&amp;$B4,'FPL FIX2'!$N$1:$Q$400,MATCH("HOME",'FPL FIX2'!$N$1:$Q$1,0),0),"")&amp;IFERROR(VLOOKUP(CB$2&amp;$B4,'FPL FIX2'!$O$1:$P$400,MATCH("AWAY",'FPL FIX2'!$O$1:$P$1,0),0),"")&amp;IFERROR(VLOOKUP(CB$2&amp;$A4,'FA2'!$A:$D,MATCH("AWAY",'FA2'!$A$1:$D$1,0),0),"")&amp;IFERROR(VLOOKUP(CB$2&amp;$A4,'FA2'!$B:$C,MATCH("HOME",'FA2'!$B$1:$C$1,0),0),"")&amp;IFERROR(VLOOKUP(CB$2&amp;$A4,'EFL2'!$A:$D,MATCH("AWAY",'EFL2'!$A$1:$D$1,0),0),"")&amp;IFERROR(VLOOKUP(CB$2&amp;$A4,'EFL2'!$B:$C,MATCH("HOME",'EFL2'!$B$1:$C$1,0),0),"")&amp;IFERROR(VLOOKUP(CB$2&amp;$A4,'UCL2'!$C:$F,MATCH("AWAY",'UCL2'!$C$1:$F$1,0),0),"")&amp;IFERROR(VLOOKUP(CB$2&amp;$A4,'UCL2'!$D:$E,MATCH("HOME",'UCL2'!$D$1:$E$1,0),0),"")&amp;IFERROR(VLOOKUP(CB$2&amp;$A4,'EU2'!$C:$F,MATCH("AWAY",'EU2'!$C$1:$F$1,0),0),"")&amp;IFERROR(VLOOKUP(CB$2&amp;$A4,'EU2'!$D:$E,MATCH("HOME",'EU2'!$D$1:$E$1,0),0),"")&amp;IFERROR(VLOOKUP(CB$2&amp;$A4,'EUC2'!$C:$F,MATCH("AWAY",'EUC2'!$C$1:$F$1,0),0),"")&amp;IFERROR(VLOOKUP(CB$2&amp;$A4,'EUC2'!$D:$E,MATCH("HOME",'EUC2'!$D$1:$E$1,0),0),"")</f>
        <v/>
      </c>
      <c r="CC4" s="25" t="str">
        <f>IFERROR(VLOOKUP(CC$2&amp;$B4,'FPL FIX2'!$N$1:$Q$400,MATCH("HOME",'FPL FIX2'!$N$1:$Q$1,0),0),"")&amp;IFERROR(VLOOKUP(CC$2&amp;$B4,'FPL FIX2'!$O$1:$P$400,MATCH("AWAY",'FPL FIX2'!$O$1:$P$1,0),0),"")&amp;IFERROR(VLOOKUP(CC$2&amp;$A4,'FA2'!$A:$D,MATCH("AWAY",'FA2'!$A$1:$D$1,0),0),"")&amp;IFERROR(VLOOKUP(CC$2&amp;$A4,'FA2'!$B:$C,MATCH("HOME",'FA2'!$B$1:$C$1,0),0),"")&amp;IFERROR(VLOOKUP(CC$2&amp;$A4,'EFL2'!$A:$D,MATCH("AWAY",'EFL2'!$A$1:$D$1,0),0),"")&amp;IFERROR(VLOOKUP(CC$2&amp;$A4,'EFL2'!$B:$C,MATCH("HOME",'EFL2'!$B$1:$C$1,0),0),"")&amp;IFERROR(VLOOKUP(CC$2&amp;$A4,'UCL2'!$C:$F,MATCH("AWAY",'UCL2'!$C$1:$F$1,0),0),"")&amp;IFERROR(VLOOKUP(CC$2&amp;$A4,'UCL2'!$D:$E,MATCH("HOME",'UCL2'!$D$1:$E$1,0),0),"")&amp;IFERROR(VLOOKUP(CC$2&amp;$A4,'EU2'!$C:$F,MATCH("AWAY",'EU2'!$C$1:$F$1,0),0),"")&amp;IFERROR(VLOOKUP(CC$2&amp;$A4,'EU2'!$D:$E,MATCH("HOME",'EU2'!$D$1:$E$1,0),0),"")&amp;IFERROR(VLOOKUP(CC$2&amp;$A4,'EUC2'!$C:$F,MATCH("AWAY",'EUC2'!$C$1:$F$1,0),0),"")&amp;IFERROR(VLOOKUP(CC$2&amp;$A4,'EUC2'!$D:$E,MATCH("HOME",'EUC2'!$D$1:$E$1,0),0),"")</f>
        <v/>
      </c>
      <c r="CD4" s="25" t="str">
        <f>IFERROR(VLOOKUP(CD$2&amp;$B4,'FPL FIX2'!$N$1:$Q$400,MATCH("HOME",'FPL FIX2'!$N$1:$Q$1,0),0),"")&amp;IFERROR(VLOOKUP(CD$2&amp;$B4,'FPL FIX2'!$O$1:$P$400,MATCH("AWAY",'FPL FIX2'!$O$1:$P$1,0),0),"")&amp;IFERROR(VLOOKUP(CD$2&amp;$A4,'FA2'!$A:$D,MATCH("AWAY",'FA2'!$A$1:$D$1,0),0),"")&amp;IFERROR(VLOOKUP(CD$2&amp;$A4,'FA2'!$B:$C,MATCH("HOME",'FA2'!$B$1:$C$1,0),0),"")&amp;IFERROR(VLOOKUP(CD$2&amp;$A4,'EFL2'!$A:$D,MATCH("AWAY",'EFL2'!$A$1:$D$1,0),0),"")&amp;IFERROR(VLOOKUP(CD$2&amp;$A4,'EFL2'!$B:$C,MATCH("HOME",'EFL2'!$B$1:$C$1,0),0),"")&amp;IFERROR(VLOOKUP(CD$2&amp;$A4,'UCL2'!$C:$F,MATCH("AWAY",'UCL2'!$C$1:$F$1,0),0),"")&amp;IFERROR(VLOOKUP(CD$2&amp;$A4,'UCL2'!$D:$E,MATCH("HOME",'UCL2'!$D$1:$E$1,0),0),"")&amp;IFERROR(VLOOKUP(CD$2&amp;$A4,'EU2'!$C:$F,MATCH("AWAY",'EU2'!$C$1:$F$1,0),0),"")&amp;IFERROR(VLOOKUP(CD$2&amp;$A4,'EU2'!$D:$E,MATCH("HOME",'EU2'!$D$1:$E$1,0),0),"")&amp;IFERROR(VLOOKUP(CD$2&amp;$A4,'EUC2'!$C:$F,MATCH("AWAY",'EUC2'!$C$1:$F$1,0),0),"")&amp;IFERROR(VLOOKUP(CD$2&amp;$A4,'EUC2'!$D:$E,MATCH("HOME",'EUC2'!$D$1:$E$1,0),0),"")</f>
        <v/>
      </c>
      <c r="CE4" s="25" t="str">
        <f>IFERROR(VLOOKUP(CE$2&amp;$B4,'FPL FIX2'!$N$1:$Q$400,MATCH("HOME",'FPL FIX2'!$N$1:$Q$1,0),0),"")&amp;IFERROR(VLOOKUP(CE$2&amp;$B4,'FPL FIX2'!$O$1:$P$400,MATCH("AWAY",'FPL FIX2'!$O$1:$P$1,0),0),"")&amp;IFERROR(VLOOKUP(CE$2&amp;$A4,'FA2'!$A:$D,MATCH("AWAY",'FA2'!$A$1:$D$1,0),0),"")&amp;IFERROR(VLOOKUP(CE$2&amp;$A4,'FA2'!$B:$C,MATCH("HOME",'FA2'!$B$1:$C$1,0),0),"")&amp;IFERROR(VLOOKUP(CE$2&amp;$A4,'EFL2'!$A:$D,MATCH("AWAY",'EFL2'!$A$1:$D$1,0),0),"")&amp;IFERROR(VLOOKUP(CE$2&amp;$A4,'EFL2'!$B:$C,MATCH("HOME",'EFL2'!$B$1:$C$1,0),0),"")&amp;IFERROR(VLOOKUP(CE$2&amp;$A4,'UCL2'!$C:$F,MATCH("AWAY",'UCL2'!$C$1:$F$1,0),0),"")&amp;IFERROR(VLOOKUP(CE$2&amp;$A4,'UCL2'!$D:$E,MATCH("HOME",'UCL2'!$D$1:$E$1,0),0),"")&amp;IFERROR(VLOOKUP(CE$2&amp;$A4,'EU2'!$C:$F,MATCH("AWAY",'EU2'!$C$1:$F$1,0),0),"")&amp;IFERROR(VLOOKUP(CE$2&amp;$A4,'EU2'!$D:$E,MATCH("HOME",'EU2'!$D$1:$E$1,0),0),"")&amp;IFERROR(VLOOKUP(CE$2&amp;$A4,'EUC2'!$C:$F,MATCH("AWAY",'EUC2'!$C$1:$F$1,0),0),"")&amp;IFERROR(VLOOKUP(CE$2&amp;$A4,'EUC2'!$D:$E,MATCH("HOME",'EUC2'!$D$1:$E$1,0),0),"")</f>
        <v>PSV Eindhoven</v>
      </c>
      <c r="CF4" s="25" t="str">
        <f>IFERROR(VLOOKUP(CF$2&amp;$B4,'FPL FIX2'!$N$1:$Q$400,MATCH("HOME",'FPL FIX2'!$N$1:$Q$1,0),0),"")&amp;IFERROR(VLOOKUP(CF$2&amp;$B4,'FPL FIX2'!$O$1:$P$400,MATCH("AWAY",'FPL FIX2'!$O$1:$P$1,0),0),"")&amp;IFERROR(VLOOKUP(CF$2&amp;$A4,'FA2'!$A:$D,MATCH("AWAY",'FA2'!$A$1:$D$1,0),0),"")&amp;IFERROR(VLOOKUP(CF$2&amp;$A4,'FA2'!$B:$C,MATCH("HOME",'FA2'!$B$1:$C$1,0),0),"")&amp;IFERROR(VLOOKUP(CF$2&amp;$A4,'EFL2'!$A:$D,MATCH("AWAY",'EFL2'!$A$1:$D$1,0),0),"")&amp;IFERROR(VLOOKUP(CF$2&amp;$A4,'EFL2'!$B:$C,MATCH("HOME",'EFL2'!$B$1:$C$1,0),0),"")&amp;IFERROR(VLOOKUP(CF$2&amp;$A4,'UCL2'!$C:$F,MATCH("AWAY",'UCL2'!$C$1:$F$1,0),0),"")&amp;IFERROR(VLOOKUP(CF$2&amp;$A4,'UCL2'!$D:$E,MATCH("HOME",'UCL2'!$D$1:$E$1,0),0),"")&amp;IFERROR(VLOOKUP(CF$2&amp;$A4,'EU2'!$C:$F,MATCH("AWAY",'EU2'!$C$1:$F$1,0),0),"")&amp;IFERROR(VLOOKUP(CF$2&amp;$A4,'EU2'!$D:$E,MATCH("HOME",'EU2'!$D$1:$E$1,0),0),"")&amp;IFERROR(VLOOKUP(CF$2&amp;$A4,'EUC2'!$C:$F,MATCH("AWAY",'EUC2'!$C$1:$F$1,0),0),"")&amp;IFERROR(VLOOKUP(CF$2&amp;$A4,'EUC2'!$D:$E,MATCH("HOME",'EUC2'!$D$1:$E$1,0),0),"")</f>
        <v/>
      </c>
      <c r="CG4" s="25" t="str">
        <f>IFERROR(VLOOKUP(CG$2&amp;$B4,'FPL FIX2'!$N$1:$Q$400,MATCH("HOME",'FPL FIX2'!$N$1:$Q$1,0),0),"")&amp;IFERROR(VLOOKUP(CG$2&amp;$B4,'FPL FIX2'!$O$1:$P$400,MATCH("AWAY",'FPL FIX2'!$O$1:$P$1,0),0),"")&amp;IFERROR(VLOOKUP(CG$2&amp;$A4,'FA2'!$A:$D,MATCH("AWAY",'FA2'!$A$1:$D$1,0),0),"")&amp;IFERROR(VLOOKUP(CG$2&amp;$A4,'FA2'!$B:$C,MATCH("HOME",'FA2'!$B$1:$C$1,0),0),"")&amp;IFERROR(VLOOKUP(CG$2&amp;$A4,'EFL2'!$A:$D,MATCH("AWAY",'EFL2'!$A$1:$D$1,0),0),"")&amp;IFERROR(VLOOKUP(CG$2&amp;$A4,'EFL2'!$B:$C,MATCH("HOME",'EFL2'!$B$1:$C$1,0),0),"")&amp;IFERROR(VLOOKUP(CG$2&amp;$A4,'UCL2'!$C:$F,MATCH("AWAY",'UCL2'!$C$1:$F$1,0),0),"")&amp;IFERROR(VLOOKUP(CG$2&amp;$A4,'UCL2'!$D:$E,MATCH("HOME",'UCL2'!$D$1:$E$1,0),0),"")&amp;IFERROR(VLOOKUP(CG$2&amp;$A4,'EU2'!$C:$F,MATCH("AWAY",'EU2'!$C$1:$F$1,0),0),"")&amp;IFERROR(VLOOKUP(CG$2&amp;$A4,'EU2'!$D:$E,MATCH("HOME",'EU2'!$D$1:$E$1,0),0),"")&amp;IFERROR(VLOOKUP(CG$2&amp;$A4,'EUC2'!$C:$F,MATCH("AWAY",'EUC2'!$C$1:$F$1,0),0),"")&amp;IFERROR(VLOOKUP(CG$2&amp;$A4,'EUC2'!$D:$E,MATCH("HOME",'EUC2'!$D$1:$E$1,0),0),"")</f>
        <v/>
      </c>
      <c r="CH4" s="25" t="str">
        <f>IFERROR(VLOOKUP(CH$2&amp;$B4,'FPL FIX2'!$N$1:$Q$400,MATCH("HOME",'FPL FIX2'!$N$1:$Q$1,0),0),"")&amp;IFERROR(VLOOKUP(CH$2&amp;$B4,'FPL FIX2'!$O$1:$P$400,MATCH("AWAY",'FPL FIX2'!$O$1:$P$1,0),0),"")&amp;IFERROR(VLOOKUP(CH$2&amp;$A4,'FA2'!$A:$D,MATCH("AWAY",'FA2'!$A$1:$D$1,0),0),"")&amp;IFERROR(VLOOKUP(CH$2&amp;$A4,'FA2'!$B:$C,MATCH("HOME",'FA2'!$B$1:$C$1,0),0),"")&amp;IFERROR(VLOOKUP(CH$2&amp;$A4,'EFL2'!$A:$D,MATCH("AWAY",'EFL2'!$A$1:$D$1,0),0),"")&amp;IFERROR(VLOOKUP(CH$2&amp;$A4,'EFL2'!$B:$C,MATCH("HOME",'EFL2'!$B$1:$C$1,0),0),"")&amp;IFERROR(VLOOKUP(CH$2&amp;$A4,'UCL2'!$C:$F,MATCH("AWAY",'UCL2'!$C$1:$F$1,0),0),"")&amp;IFERROR(VLOOKUP(CH$2&amp;$A4,'UCL2'!$D:$E,MATCH("HOME",'UCL2'!$D$1:$E$1,0),0),"")&amp;IFERROR(VLOOKUP(CH$2&amp;$A4,'EU2'!$C:$F,MATCH("AWAY",'EU2'!$C$1:$F$1,0),0),"")&amp;IFERROR(VLOOKUP(CH$2&amp;$A4,'EU2'!$D:$E,MATCH("HOME",'EU2'!$D$1:$E$1,0),0),"")&amp;IFERROR(VLOOKUP(CH$2&amp;$A4,'EUC2'!$C:$F,MATCH("AWAY",'EUC2'!$C$1:$F$1,0),0),"")&amp;IFERROR(VLOOKUP(CH$2&amp;$A4,'EUC2'!$D:$E,MATCH("HOME",'EUC2'!$D$1:$E$1,0),0),"")</f>
        <v>sou</v>
      </c>
      <c r="CI4" s="25" t="str">
        <f>IFERROR(VLOOKUP(CI$2&amp;$B4,'FPL FIX2'!$N$1:$Q$400,MATCH("HOME",'FPL FIX2'!$N$1:$Q$1,0),0),"")&amp;IFERROR(VLOOKUP(CI$2&amp;$B4,'FPL FIX2'!$O$1:$P$400,MATCH("AWAY",'FPL FIX2'!$O$1:$P$1,0),0),"")&amp;IFERROR(VLOOKUP(CI$2&amp;$A4,'FA2'!$A:$D,MATCH("AWAY",'FA2'!$A$1:$D$1,0),0),"")&amp;IFERROR(VLOOKUP(CI$2&amp;$A4,'FA2'!$B:$C,MATCH("HOME",'FA2'!$B$1:$C$1,0),0),"")&amp;IFERROR(VLOOKUP(CI$2&amp;$A4,'EFL2'!$A:$D,MATCH("AWAY",'EFL2'!$A$1:$D$1,0),0),"")&amp;IFERROR(VLOOKUP(CI$2&amp;$A4,'EFL2'!$B:$C,MATCH("HOME",'EFL2'!$B$1:$C$1,0),0),"")&amp;IFERROR(VLOOKUP(CI$2&amp;$A4,'UCL2'!$C:$F,MATCH("AWAY",'UCL2'!$C$1:$F$1,0),0),"")&amp;IFERROR(VLOOKUP(CI$2&amp;$A4,'UCL2'!$D:$E,MATCH("HOME",'UCL2'!$D$1:$E$1,0),0),"")&amp;IFERROR(VLOOKUP(CI$2&amp;$A4,'EU2'!$C:$F,MATCH("AWAY",'EU2'!$C$1:$F$1,0),0),"")&amp;IFERROR(VLOOKUP(CI$2&amp;$A4,'EU2'!$D:$E,MATCH("HOME",'EU2'!$D$1:$E$1,0),0),"")&amp;IFERROR(VLOOKUP(CI$2&amp;$A4,'EUC2'!$C:$F,MATCH("AWAY",'EUC2'!$C$1:$F$1,0),0),"")&amp;IFERROR(VLOOKUP(CI$2&amp;$A4,'EUC2'!$D:$E,MATCH("HOME",'EUC2'!$D$1:$E$1,0),0),"")</f>
        <v/>
      </c>
      <c r="CJ4" s="25" t="str">
        <f>IFERROR(VLOOKUP(CJ$2&amp;$B4,'FPL FIX2'!$N$1:$Q$400,MATCH("HOME",'FPL FIX2'!$N$1:$Q$1,0),0),"")&amp;IFERROR(VLOOKUP(CJ$2&amp;$B4,'FPL FIX2'!$O$1:$P$400,MATCH("AWAY",'FPL FIX2'!$O$1:$P$1,0),0),"")&amp;IFERROR(VLOOKUP(CJ$2&amp;$A4,'FA2'!$A:$D,MATCH("AWAY",'FA2'!$A$1:$D$1,0),0),"")&amp;IFERROR(VLOOKUP(CJ$2&amp;$A4,'FA2'!$B:$C,MATCH("HOME",'FA2'!$B$1:$C$1,0),0),"")&amp;IFERROR(VLOOKUP(CJ$2&amp;$A4,'EFL2'!$A:$D,MATCH("AWAY",'EFL2'!$A$1:$D$1,0),0),"")&amp;IFERROR(VLOOKUP(CJ$2&amp;$A4,'EFL2'!$B:$C,MATCH("HOME",'EFL2'!$B$1:$C$1,0),0),"")&amp;IFERROR(VLOOKUP(CJ$2&amp;$A4,'UCL2'!$C:$F,MATCH("AWAY",'UCL2'!$C$1:$F$1,0),0),"")&amp;IFERROR(VLOOKUP(CJ$2&amp;$A4,'UCL2'!$D:$E,MATCH("HOME",'UCL2'!$D$1:$E$1,0),0),"")&amp;IFERROR(VLOOKUP(CJ$2&amp;$A4,'EU2'!$C:$F,MATCH("AWAY",'EU2'!$C$1:$F$1,0),0),"")&amp;IFERROR(VLOOKUP(CJ$2&amp;$A4,'EU2'!$D:$E,MATCH("HOME",'EU2'!$D$1:$E$1,0),0),"")&amp;IFERROR(VLOOKUP(CJ$2&amp;$A4,'EUC2'!$C:$F,MATCH("AWAY",'EUC2'!$C$1:$F$1,0),0),"")&amp;IFERROR(VLOOKUP(CJ$2&amp;$A4,'EUC2'!$D:$E,MATCH("HOME",'EUC2'!$D$1:$E$1,0),0),"")</f>
        <v/>
      </c>
      <c r="CK4" s="25" t="str">
        <f>IFERROR(VLOOKUP(CK$2&amp;$B4,'FPL FIX2'!$N$1:$Q$400,MATCH("HOME",'FPL FIX2'!$N$1:$Q$1,0),0),"")&amp;IFERROR(VLOOKUP(CK$2&amp;$B4,'FPL FIX2'!$O$1:$P$400,MATCH("AWAY",'FPL FIX2'!$O$1:$P$1,0),0),"")&amp;IFERROR(VLOOKUP(CK$2&amp;$A4,'FA2'!$A:$D,MATCH("AWAY",'FA2'!$A$1:$D$1,0),0),"")&amp;IFERROR(VLOOKUP(CK$2&amp;$A4,'FA2'!$B:$C,MATCH("HOME",'FA2'!$B$1:$C$1,0),0),"")&amp;IFERROR(VLOOKUP(CK$2&amp;$A4,'EFL2'!$A:$D,MATCH("AWAY",'EFL2'!$A$1:$D$1,0),0),"")&amp;IFERROR(VLOOKUP(CK$2&amp;$A4,'EFL2'!$B:$C,MATCH("HOME",'EFL2'!$B$1:$C$1,0),0),"")&amp;IFERROR(VLOOKUP(CK$2&amp;$A4,'UCL2'!$C:$F,MATCH("AWAY",'UCL2'!$C$1:$F$1,0),0),"")&amp;IFERROR(VLOOKUP(CK$2&amp;$A4,'UCL2'!$D:$E,MATCH("HOME",'UCL2'!$D$1:$E$1,0),0),"")&amp;IFERROR(VLOOKUP(CK$2&amp;$A4,'EU2'!$C:$F,MATCH("AWAY",'EU2'!$C$1:$F$1,0),0),"")&amp;IFERROR(VLOOKUP(CK$2&amp;$A4,'EU2'!$D:$E,MATCH("HOME",'EU2'!$D$1:$E$1,0),0),"")&amp;IFERROR(VLOOKUP(CK$2&amp;$A4,'EUC2'!$C:$F,MATCH("AWAY",'EUC2'!$C$1:$F$1,0),0),"")&amp;IFERROR(VLOOKUP(CK$2&amp;$A4,'EUC2'!$D:$E,MATCH("HOME",'EUC2'!$D$1:$E$1,0),0),"")</f>
        <v/>
      </c>
      <c r="CL4" s="25" t="str">
        <f>IFERROR(VLOOKUP(CL$2&amp;$B4,'FPL FIX2'!$N$1:$Q$400,MATCH("HOME",'FPL FIX2'!$N$1:$Q$1,0),0),"")&amp;IFERROR(VLOOKUP(CL$2&amp;$B4,'FPL FIX2'!$O$1:$P$400,MATCH("AWAY",'FPL FIX2'!$O$1:$P$1,0),0),"")&amp;IFERROR(VLOOKUP(CL$2&amp;$A4,'FA2'!$A:$D,MATCH("AWAY",'FA2'!$A$1:$D$1,0),0),"")&amp;IFERROR(VLOOKUP(CL$2&amp;$A4,'FA2'!$B:$C,MATCH("HOME",'FA2'!$B$1:$C$1,0),0),"")&amp;IFERROR(VLOOKUP(CL$2&amp;$A4,'EFL2'!$A:$D,MATCH("AWAY",'EFL2'!$A$1:$D$1,0),0),"")&amp;IFERROR(VLOOKUP(CL$2&amp;$A4,'EFL2'!$B:$C,MATCH("HOME",'EFL2'!$B$1:$C$1,0),0),"")&amp;IFERROR(VLOOKUP(CL$2&amp;$A4,'UCL2'!$C:$F,MATCH("AWAY",'UCL2'!$C$1:$F$1,0),0),"")&amp;IFERROR(VLOOKUP(CL$2&amp;$A4,'UCL2'!$D:$E,MATCH("HOME",'UCL2'!$D$1:$E$1,0),0),"")&amp;IFERROR(VLOOKUP(CL$2&amp;$A4,'EU2'!$C:$F,MATCH("AWAY",'EU2'!$C$1:$F$1,0),0),"")&amp;IFERROR(VLOOKUP(CL$2&amp;$A4,'EU2'!$D:$E,MATCH("HOME",'EU2'!$D$1:$E$1,0),0),"")&amp;IFERROR(VLOOKUP(CL$2&amp;$A4,'EUC2'!$C:$F,MATCH("AWAY",'EUC2'!$C$1:$F$1,0),0),"")&amp;IFERROR(VLOOKUP(CL$2&amp;$A4,'EUC2'!$D:$E,MATCH("HOME",'EUC2'!$D$1:$E$1,0),0),"")</f>
        <v>PSV Eindhoven</v>
      </c>
      <c r="CM4" s="25" t="str">
        <f>IFERROR(VLOOKUP(CM$2&amp;$B4,'FPL FIX2'!$N$1:$Q$400,MATCH("HOME",'FPL FIX2'!$N$1:$Q$1,0),0),"")&amp;IFERROR(VLOOKUP(CM$2&amp;$B4,'FPL FIX2'!$O$1:$P$400,MATCH("AWAY",'FPL FIX2'!$O$1:$P$1,0),0),"")&amp;IFERROR(VLOOKUP(CM$2&amp;$A4,'FA2'!$A:$D,MATCH("AWAY",'FA2'!$A$1:$D$1,0),0),"")&amp;IFERROR(VLOOKUP(CM$2&amp;$A4,'FA2'!$B:$C,MATCH("HOME",'FA2'!$B$1:$C$1,0),0),"")&amp;IFERROR(VLOOKUP(CM$2&amp;$A4,'EFL2'!$A:$D,MATCH("AWAY",'EFL2'!$A$1:$D$1,0),0),"")&amp;IFERROR(VLOOKUP(CM$2&amp;$A4,'EFL2'!$B:$C,MATCH("HOME",'EFL2'!$B$1:$C$1,0),0),"")&amp;IFERROR(VLOOKUP(CM$2&amp;$A4,'UCL2'!$C:$F,MATCH("AWAY",'UCL2'!$C$1:$F$1,0),0),"")&amp;IFERROR(VLOOKUP(CM$2&amp;$A4,'UCL2'!$D:$E,MATCH("HOME",'UCL2'!$D$1:$E$1,0),0),"")&amp;IFERROR(VLOOKUP(CM$2&amp;$A4,'EU2'!$C:$F,MATCH("AWAY",'EU2'!$C$1:$F$1,0),0),"")&amp;IFERROR(VLOOKUP(CM$2&amp;$A4,'EU2'!$D:$E,MATCH("HOME",'EU2'!$D$1:$E$1,0),0),"")&amp;IFERROR(VLOOKUP(CM$2&amp;$A4,'EUC2'!$C:$F,MATCH("AWAY",'EUC2'!$C$1:$F$1,0),0),"")&amp;IFERROR(VLOOKUP(CM$2&amp;$A4,'EUC2'!$D:$E,MATCH("HOME",'EUC2'!$D$1:$E$1,0),0),"")</f>
        <v/>
      </c>
      <c r="CN4" s="25" t="str">
        <f>IFERROR(VLOOKUP(CN$2&amp;$B4,'FPL FIX2'!$N$1:$Q$400,MATCH("HOME",'FPL FIX2'!$N$1:$Q$1,0),0),"")&amp;IFERROR(VLOOKUP(CN$2&amp;$B4,'FPL FIX2'!$O$1:$P$400,MATCH("AWAY",'FPL FIX2'!$O$1:$P$1,0),0),"")&amp;IFERROR(VLOOKUP(CN$2&amp;$A4,'FA2'!$A:$D,MATCH("AWAY",'FA2'!$A$1:$D$1,0),0),"")&amp;IFERROR(VLOOKUP(CN$2&amp;$A4,'FA2'!$B:$C,MATCH("HOME",'FA2'!$B$1:$C$1,0),0),"")&amp;IFERROR(VLOOKUP(CN$2&amp;$A4,'EFL2'!$A:$D,MATCH("AWAY",'EFL2'!$A$1:$D$1,0),0),"")&amp;IFERROR(VLOOKUP(CN$2&amp;$A4,'EFL2'!$B:$C,MATCH("HOME",'EFL2'!$B$1:$C$1,0),0),"")&amp;IFERROR(VLOOKUP(CN$2&amp;$A4,'UCL2'!$C:$F,MATCH("AWAY",'UCL2'!$C$1:$F$1,0),0),"")&amp;IFERROR(VLOOKUP(CN$2&amp;$A4,'UCL2'!$D:$E,MATCH("HOME",'UCL2'!$D$1:$E$1,0),0),"")&amp;IFERROR(VLOOKUP(CN$2&amp;$A4,'EU2'!$C:$F,MATCH("AWAY",'EU2'!$C$1:$F$1,0),0),"")&amp;IFERROR(VLOOKUP(CN$2&amp;$A4,'EU2'!$D:$E,MATCH("HOME",'EU2'!$D$1:$E$1,0),0),"")&amp;IFERROR(VLOOKUP(CN$2&amp;$A4,'EUC2'!$C:$F,MATCH("AWAY",'EUC2'!$C$1:$F$1,0),0),"")&amp;IFERROR(VLOOKUP(CN$2&amp;$A4,'EUC2'!$D:$E,MATCH("HOME",'EUC2'!$D$1:$E$1,0),0),"")</f>
        <v/>
      </c>
      <c r="CO4" s="25" t="str">
        <f>IFERROR(VLOOKUP(CO$2&amp;$B4,'FPL FIX2'!$N$1:$Q$400,MATCH("HOME",'FPL FIX2'!$N$1:$Q$1,0),0),"")&amp;IFERROR(VLOOKUP(CO$2&amp;$B4,'FPL FIX2'!$O$1:$P$400,MATCH("AWAY",'FPL FIX2'!$O$1:$P$1,0),0),"")&amp;IFERROR(VLOOKUP(CO$2&amp;$A4,'FA2'!$A:$D,MATCH("AWAY",'FA2'!$A$1:$D$1,0),0),"")&amp;IFERROR(VLOOKUP(CO$2&amp;$A4,'FA2'!$B:$C,MATCH("HOME",'FA2'!$B$1:$C$1,0),0),"")&amp;IFERROR(VLOOKUP(CO$2&amp;$A4,'EFL2'!$A:$D,MATCH("AWAY",'EFL2'!$A$1:$D$1,0),0),"")&amp;IFERROR(VLOOKUP(CO$2&amp;$A4,'EFL2'!$B:$C,MATCH("HOME",'EFL2'!$B$1:$C$1,0),0),"")&amp;IFERROR(VLOOKUP(CO$2&amp;$A4,'UCL2'!$C:$F,MATCH("AWAY",'UCL2'!$C$1:$F$1,0),0),"")&amp;IFERROR(VLOOKUP(CO$2&amp;$A4,'UCL2'!$D:$E,MATCH("HOME",'UCL2'!$D$1:$E$1,0),0),"")&amp;IFERROR(VLOOKUP(CO$2&amp;$A4,'EU2'!$C:$F,MATCH("AWAY",'EU2'!$C$1:$F$1,0),0),"")&amp;IFERROR(VLOOKUP(CO$2&amp;$A4,'EU2'!$D:$E,MATCH("HOME",'EU2'!$D$1:$E$1,0),0),"")&amp;IFERROR(VLOOKUP(CO$2&amp;$A4,'EUC2'!$C:$F,MATCH("AWAY",'EUC2'!$C$1:$F$1,0),0),"")&amp;IFERROR(VLOOKUP(CO$2&amp;$A4,'EUC2'!$D:$E,MATCH("HOME",'EUC2'!$D$1:$E$1,0),0),"")</f>
        <v>NFO</v>
      </c>
      <c r="CP4" s="25" t="str">
        <f>IFERROR(VLOOKUP(CP$2&amp;$B4,'FPL FIX2'!$N$1:$Q$400,MATCH("HOME",'FPL FIX2'!$N$1:$Q$1,0),0),"")&amp;IFERROR(VLOOKUP(CP$2&amp;$B4,'FPL FIX2'!$O$1:$P$400,MATCH("AWAY",'FPL FIX2'!$O$1:$P$1,0),0),"")&amp;IFERROR(VLOOKUP(CP$2&amp;$A4,'FA2'!$A:$D,MATCH("AWAY",'FA2'!$A$1:$D$1,0),0),"")&amp;IFERROR(VLOOKUP(CP$2&amp;$A4,'FA2'!$B:$C,MATCH("HOME",'FA2'!$B$1:$C$1,0),0),"")&amp;IFERROR(VLOOKUP(CP$2&amp;$A4,'EFL2'!$A:$D,MATCH("AWAY",'EFL2'!$A$1:$D$1,0),0),"")&amp;IFERROR(VLOOKUP(CP$2&amp;$A4,'EFL2'!$B:$C,MATCH("HOME",'EFL2'!$B$1:$C$1,0),0),"")&amp;IFERROR(VLOOKUP(CP$2&amp;$A4,'UCL2'!$C:$F,MATCH("AWAY",'UCL2'!$C$1:$F$1,0),0),"")&amp;IFERROR(VLOOKUP(CP$2&amp;$A4,'UCL2'!$D:$E,MATCH("HOME",'UCL2'!$D$1:$E$1,0),0),"")&amp;IFERROR(VLOOKUP(CP$2&amp;$A4,'EU2'!$C:$F,MATCH("AWAY",'EU2'!$C$1:$F$1,0),0),"")&amp;IFERROR(VLOOKUP(CP$2&amp;$A4,'EU2'!$D:$E,MATCH("HOME",'EU2'!$D$1:$E$1,0),0),"")&amp;IFERROR(VLOOKUP(CP$2&amp;$A4,'EUC2'!$C:$F,MATCH("AWAY",'EUC2'!$C$1:$F$1,0),0),"")&amp;IFERROR(VLOOKUP(CP$2&amp;$A4,'EUC2'!$D:$E,MATCH("HOME",'EUC2'!$D$1:$E$1,0),0),"")</f>
        <v/>
      </c>
      <c r="CQ4" s="25" t="str">
        <f>IFERROR(VLOOKUP(CQ$2&amp;$B4,'FPL FIX2'!$N$1:$Q$400,MATCH("HOME",'FPL FIX2'!$N$1:$Q$1,0),0),"")&amp;IFERROR(VLOOKUP(CQ$2&amp;$B4,'FPL FIX2'!$O$1:$P$400,MATCH("AWAY",'FPL FIX2'!$O$1:$P$1,0),0),"")&amp;IFERROR(VLOOKUP(CQ$2&amp;$A4,'FA2'!$A:$D,MATCH("AWAY",'FA2'!$A$1:$D$1,0),0),"")&amp;IFERROR(VLOOKUP(CQ$2&amp;$A4,'FA2'!$B:$C,MATCH("HOME",'FA2'!$B$1:$C$1,0),0),"")&amp;IFERROR(VLOOKUP(CQ$2&amp;$A4,'EFL2'!$A:$D,MATCH("AWAY",'EFL2'!$A$1:$D$1,0),0),"")&amp;IFERROR(VLOOKUP(CQ$2&amp;$A4,'EFL2'!$B:$C,MATCH("HOME",'EFL2'!$B$1:$C$1,0),0),"")&amp;IFERROR(VLOOKUP(CQ$2&amp;$A4,'UCL2'!$C:$F,MATCH("AWAY",'UCL2'!$C$1:$F$1,0),0),"")&amp;IFERROR(VLOOKUP(CQ$2&amp;$A4,'UCL2'!$D:$E,MATCH("HOME",'UCL2'!$D$1:$E$1,0),0),"")&amp;IFERROR(VLOOKUP(CQ$2&amp;$A4,'EU2'!$C:$F,MATCH("AWAY",'EU2'!$C$1:$F$1,0),0),"")&amp;IFERROR(VLOOKUP(CQ$2&amp;$A4,'EU2'!$D:$E,MATCH("HOME",'EU2'!$D$1:$E$1,0),0),"")&amp;IFERROR(VLOOKUP(CQ$2&amp;$A4,'EUC2'!$C:$F,MATCH("AWAY",'EUC2'!$C$1:$F$1,0),0),"")&amp;IFERROR(VLOOKUP(CQ$2&amp;$A4,'EUC2'!$D:$E,MATCH("HOME",'EUC2'!$D$1:$E$1,0),0),"")</f>
        <v/>
      </c>
      <c r="CR4" s="25" t="str">
        <f>IFERROR(VLOOKUP(CR$2&amp;$B4,'FPL FIX2'!$N$1:$Q$400,MATCH("HOME",'FPL FIX2'!$N$1:$Q$1,0),0),"")&amp;IFERROR(VLOOKUP(CR$2&amp;$B4,'FPL FIX2'!$O$1:$P$400,MATCH("AWAY",'FPL FIX2'!$O$1:$P$1,0),0),"")&amp;IFERROR(VLOOKUP(CR$2&amp;$A4,'FA2'!$A:$D,MATCH("AWAY",'FA2'!$A$1:$D$1,0),0),"")&amp;IFERROR(VLOOKUP(CR$2&amp;$A4,'FA2'!$B:$C,MATCH("HOME",'FA2'!$B$1:$C$1,0),0),"")&amp;IFERROR(VLOOKUP(CR$2&amp;$A4,'EFL2'!$A:$D,MATCH("AWAY",'EFL2'!$A$1:$D$1,0),0),"")&amp;IFERROR(VLOOKUP(CR$2&amp;$A4,'EFL2'!$B:$C,MATCH("HOME",'EFL2'!$B$1:$C$1,0),0),"")&amp;IFERROR(VLOOKUP(CR$2&amp;$A4,'UCL2'!$C:$F,MATCH("AWAY",'UCL2'!$C$1:$F$1,0),0),"")&amp;IFERROR(VLOOKUP(CR$2&amp;$A4,'UCL2'!$D:$E,MATCH("HOME",'UCL2'!$D$1:$E$1,0),0),"")&amp;IFERROR(VLOOKUP(CR$2&amp;$A4,'EU2'!$C:$F,MATCH("AWAY",'EU2'!$C$1:$F$1,0),0),"")&amp;IFERROR(VLOOKUP(CR$2&amp;$A4,'EU2'!$D:$E,MATCH("HOME",'EU2'!$D$1:$E$1,0),0),"")&amp;IFERROR(VLOOKUP(CR$2&amp;$A4,'EUC2'!$C:$F,MATCH("AWAY",'EUC2'!$C$1:$F$1,0),0),"")&amp;IFERROR(VLOOKUP(CR$2&amp;$A4,'EUC2'!$D:$E,MATCH("HOME",'EUC2'!$D$1:$E$1,0),0),"")</f>
        <v/>
      </c>
      <c r="CS4" s="25" t="str">
        <f>IFERROR(VLOOKUP(CS$2&amp;$B4,'FPL FIX2'!$N$1:$Q$400,MATCH("HOME",'FPL FIX2'!$N$1:$Q$1,0),0),"")&amp;IFERROR(VLOOKUP(CS$2&amp;$B4,'FPL FIX2'!$O$1:$P$400,MATCH("AWAY",'FPL FIX2'!$O$1:$P$1,0),0),"")&amp;IFERROR(VLOOKUP(CS$2&amp;$A4,'FA2'!$A:$D,MATCH("AWAY",'FA2'!$A$1:$D$1,0),0),"")&amp;IFERROR(VLOOKUP(CS$2&amp;$A4,'FA2'!$B:$C,MATCH("HOME",'FA2'!$B$1:$C$1,0),0),"")&amp;IFERROR(VLOOKUP(CS$2&amp;$A4,'EFL2'!$A:$D,MATCH("AWAY",'EFL2'!$A$1:$D$1,0),0),"")&amp;IFERROR(VLOOKUP(CS$2&amp;$A4,'EFL2'!$B:$C,MATCH("HOME",'EFL2'!$B$1:$C$1,0),0),"")&amp;IFERROR(VLOOKUP(CS$2&amp;$A4,'UCL2'!$C:$F,MATCH("AWAY",'UCL2'!$C$1:$F$1,0),0),"")&amp;IFERROR(VLOOKUP(CS$2&amp;$A4,'UCL2'!$D:$E,MATCH("HOME",'UCL2'!$D$1:$E$1,0),0),"")&amp;IFERROR(VLOOKUP(CS$2&amp;$A4,'EU2'!$C:$F,MATCH("AWAY",'EU2'!$C$1:$F$1,0),0),"")&amp;IFERROR(VLOOKUP(CS$2&amp;$A4,'EU2'!$D:$E,MATCH("HOME",'EU2'!$D$1:$E$1,0),0),"")&amp;IFERROR(VLOOKUP(CS$2&amp;$A4,'EUC2'!$C:$F,MATCH("AWAY",'EUC2'!$C$1:$F$1,0),0),"")&amp;IFERROR(VLOOKUP(CS$2&amp;$A4,'EUC2'!$D:$E,MATCH("HOME",'EUC2'!$D$1:$E$1,0),0),"")</f>
        <v>Zürich</v>
      </c>
      <c r="CT4" s="25" t="str">
        <f>IFERROR(VLOOKUP(CT$2&amp;$B4,'FPL FIX2'!$N$1:$Q$400,MATCH("HOME",'FPL FIX2'!$N$1:$Q$1,0),0),"")&amp;IFERROR(VLOOKUP(CT$2&amp;$B4,'FPL FIX2'!$O$1:$P$400,MATCH("AWAY",'FPL FIX2'!$O$1:$P$1,0),0),"")&amp;IFERROR(VLOOKUP(CT$2&amp;$A4,'FA2'!$A:$D,MATCH("AWAY",'FA2'!$A$1:$D$1,0),0),"")&amp;IFERROR(VLOOKUP(CT$2&amp;$A4,'FA2'!$B:$C,MATCH("HOME",'FA2'!$B$1:$C$1,0),0),"")&amp;IFERROR(VLOOKUP(CT$2&amp;$A4,'EFL2'!$A:$D,MATCH("AWAY",'EFL2'!$A$1:$D$1,0),0),"")&amp;IFERROR(VLOOKUP(CT$2&amp;$A4,'EFL2'!$B:$C,MATCH("HOME",'EFL2'!$B$1:$C$1,0),0),"")&amp;IFERROR(VLOOKUP(CT$2&amp;$A4,'UCL2'!$C:$F,MATCH("AWAY",'UCL2'!$C$1:$F$1,0),0),"")&amp;IFERROR(VLOOKUP(CT$2&amp;$A4,'UCL2'!$D:$E,MATCH("HOME",'UCL2'!$D$1:$E$1,0),0),"")&amp;IFERROR(VLOOKUP(CT$2&amp;$A4,'EU2'!$C:$F,MATCH("AWAY",'EU2'!$C$1:$F$1,0),0),"")&amp;IFERROR(VLOOKUP(CT$2&amp;$A4,'EU2'!$D:$E,MATCH("HOME",'EU2'!$D$1:$E$1,0),0),"")&amp;IFERROR(VLOOKUP(CT$2&amp;$A4,'EUC2'!$C:$F,MATCH("AWAY",'EUC2'!$C$1:$F$1,0),0),"")&amp;IFERROR(VLOOKUP(CT$2&amp;$A4,'EUC2'!$D:$E,MATCH("HOME",'EUC2'!$D$1:$E$1,0),0),"")</f>
        <v/>
      </c>
      <c r="CU4" s="25" t="str">
        <f>IFERROR(VLOOKUP(CU$2&amp;$B4,'FPL FIX2'!$N$1:$Q$400,MATCH("HOME",'FPL FIX2'!$N$1:$Q$1,0),0),"")&amp;IFERROR(VLOOKUP(CU$2&amp;$B4,'FPL FIX2'!$O$1:$P$400,MATCH("AWAY",'FPL FIX2'!$O$1:$P$1,0),0),"")&amp;IFERROR(VLOOKUP(CU$2&amp;$A4,'FA2'!$A:$D,MATCH("AWAY",'FA2'!$A$1:$D$1,0),0),"")&amp;IFERROR(VLOOKUP(CU$2&amp;$A4,'FA2'!$B:$C,MATCH("HOME",'FA2'!$B$1:$C$1,0),0),"")&amp;IFERROR(VLOOKUP(CU$2&amp;$A4,'EFL2'!$A:$D,MATCH("AWAY",'EFL2'!$A$1:$D$1,0),0),"")&amp;IFERROR(VLOOKUP(CU$2&amp;$A4,'EFL2'!$B:$C,MATCH("HOME",'EFL2'!$B$1:$C$1,0),0),"")&amp;IFERROR(VLOOKUP(CU$2&amp;$A4,'UCL2'!$C:$F,MATCH("AWAY",'UCL2'!$C$1:$F$1,0),0),"")&amp;IFERROR(VLOOKUP(CU$2&amp;$A4,'UCL2'!$D:$E,MATCH("HOME",'UCL2'!$D$1:$E$1,0),0),"")&amp;IFERROR(VLOOKUP(CU$2&amp;$A4,'EU2'!$C:$F,MATCH("AWAY",'EU2'!$C$1:$F$1,0),0),"")&amp;IFERROR(VLOOKUP(CU$2&amp;$A4,'EU2'!$D:$E,MATCH("HOME",'EU2'!$D$1:$E$1,0),0),"")&amp;IFERROR(VLOOKUP(CU$2&amp;$A4,'EUC2'!$C:$F,MATCH("AWAY",'EUC2'!$C$1:$F$1,0),0),"")&amp;IFERROR(VLOOKUP(CU$2&amp;$A4,'EUC2'!$D:$E,MATCH("HOME",'EUC2'!$D$1:$E$1,0),0),"")</f>
        <v/>
      </c>
      <c r="CV4" s="25" t="str">
        <f>IFERROR(VLOOKUP(CV$2&amp;$B4,'FPL FIX2'!$N$1:$Q$400,MATCH("HOME",'FPL FIX2'!$N$1:$Q$1,0),0),"")&amp;IFERROR(VLOOKUP(CV$2&amp;$B4,'FPL FIX2'!$O$1:$P$400,MATCH("AWAY",'FPL FIX2'!$O$1:$P$1,0),0),"")&amp;IFERROR(VLOOKUP(CV$2&amp;$A4,'FA2'!$A:$D,MATCH("AWAY",'FA2'!$A$1:$D$1,0),0),"")&amp;IFERROR(VLOOKUP(CV$2&amp;$A4,'FA2'!$B:$C,MATCH("HOME",'FA2'!$B$1:$C$1,0),0),"")&amp;IFERROR(VLOOKUP(CV$2&amp;$A4,'EFL2'!$A:$D,MATCH("AWAY",'EFL2'!$A$1:$D$1,0),0),"")&amp;IFERROR(VLOOKUP(CV$2&amp;$A4,'EFL2'!$B:$C,MATCH("HOME",'EFL2'!$B$1:$C$1,0),0),"")&amp;IFERROR(VLOOKUP(CV$2&amp;$A4,'UCL2'!$C:$F,MATCH("AWAY",'UCL2'!$C$1:$F$1,0),0),"")&amp;IFERROR(VLOOKUP(CV$2&amp;$A4,'UCL2'!$D:$E,MATCH("HOME",'UCL2'!$D$1:$E$1,0),0),"")&amp;IFERROR(VLOOKUP(CV$2&amp;$A4,'EU2'!$C:$F,MATCH("AWAY",'EU2'!$C$1:$F$1,0),0),"")&amp;IFERROR(VLOOKUP(CV$2&amp;$A4,'EU2'!$D:$E,MATCH("HOME",'EU2'!$D$1:$E$1,0),0),"")&amp;IFERROR(VLOOKUP(CV$2&amp;$A4,'EUC2'!$C:$F,MATCH("AWAY",'EUC2'!$C$1:$F$1,0),0),"")&amp;IFERROR(VLOOKUP(CV$2&amp;$A4,'EUC2'!$D:$E,MATCH("HOME",'EUC2'!$D$1:$E$1,0),0),"")</f>
        <v>che</v>
      </c>
      <c r="CW4" s="25" t="str">
        <f>IFERROR(VLOOKUP(CW$2&amp;$B4,'FPL FIX2'!$N$1:$Q$400,MATCH("HOME",'FPL FIX2'!$N$1:$Q$1,0),0),"")&amp;IFERROR(VLOOKUP(CW$2&amp;$B4,'FPL FIX2'!$O$1:$P$400,MATCH("AWAY",'FPL FIX2'!$O$1:$P$1,0),0),"")&amp;IFERROR(VLOOKUP(CW$2&amp;$A4,'FA2'!$A:$D,MATCH("AWAY",'FA2'!$A$1:$D$1,0),0),"")&amp;IFERROR(VLOOKUP(CW$2&amp;$A4,'FA2'!$B:$C,MATCH("HOME",'FA2'!$B$1:$C$1,0),0),"")&amp;IFERROR(VLOOKUP(CW$2&amp;$A4,'EFL2'!$A:$D,MATCH("AWAY",'EFL2'!$A$1:$D$1,0),0),"")&amp;IFERROR(VLOOKUP(CW$2&amp;$A4,'EFL2'!$B:$C,MATCH("HOME",'EFL2'!$B$1:$C$1,0),0),"")&amp;IFERROR(VLOOKUP(CW$2&amp;$A4,'UCL2'!$C:$F,MATCH("AWAY",'UCL2'!$C$1:$F$1,0),0),"")&amp;IFERROR(VLOOKUP(CW$2&amp;$A4,'UCL2'!$D:$E,MATCH("HOME",'UCL2'!$D$1:$E$1,0),0),"")&amp;IFERROR(VLOOKUP(CW$2&amp;$A4,'EU2'!$C:$F,MATCH("AWAY",'EU2'!$C$1:$F$1,0),0),"")&amp;IFERROR(VLOOKUP(CW$2&amp;$A4,'EU2'!$D:$E,MATCH("HOME",'EU2'!$D$1:$E$1,0),0),"")&amp;IFERROR(VLOOKUP(CW$2&amp;$A4,'EUC2'!$C:$F,MATCH("AWAY",'EUC2'!$C$1:$F$1,0),0),"")&amp;IFERROR(VLOOKUP(CW$2&amp;$A4,'EUC2'!$D:$E,MATCH("HOME",'EUC2'!$D$1:$E$1,0),0),"")</f>
        <v/>
      </c>
      <c r="CX4" s="25" t="str">
        <f>IFERROR(VLOOKUP(CX$2&amp;$B4,'FPL FIX2'!$N$1:$Q$400,MATCH("HOME",'FPL FIX2'!$N$1:$Q$1,0),0),"")&amp;IFERROR(VLOOKUP(CX$2&amp;$B4,'FPL FIX2'!$O$1:$P$400,MATCH("AWAY",'FPL FIX2'!$O$1:$P$1,0),0),"")&amp;IFERROR(VLOOKUP(CX$2&amp;$A4,'FA2'!$A:$D,MATCH("AWAY",'FA2'!$A$1:$D$1,0),0),"")&amp;IFERROR(VLOOKUP(CX$2&amp;$A4,'FA2'!$B:$C,MATCH("HOME",'FA2'!$B$1:$C$1,0),0),"")&amp;IFERROR(VLOOKUP(CX$2&amp;$A4,'EFL2'!$A:$D,MATCH("AWAY",'EFL2'!$A$1:$D$1,0),0),"")&amp;IFERROR(VLOOKUP(CX$2&amp;$A4,'EFL2'!$B:$C,MATCH("HOME",'EFL2'!$B$1:$C$1,0),0),"")&amp;IFERROR(VLOOKUP(CX$2&amp;$A4,'UCL2'!$C:$F,MATCH("AWAY",'UCL2'!$C$1:$F$1,0),0),"")&amp;IFERROR(VLOOKUP(CX$2&amp;$A4,'UCL2'!$D:$E,MATCH("HOME",'UCL2'!$D$1:$E$1,0),0),"")&amp;IFERROR(VLOOKUP(CX$2&amp;$A4,'EU2'!$C:$F,MATCH("AWAY",'EU2'!$C$1:$F$1,0),0),"")&amp;IFERROR(VLOOKUP(CX$2&amp;$A4,'EU2'!$D:$E,MATCH("HOME",'EU2'!$D$1:$E$1,0),0),"")&amp;IFERROR(VLOOKUP(CX$2&amp;$A4,'EUC2'!$C:$F,MATCH("AWAY",'EUC2'!$C$1:$F$1,0),0),"")&amp;IFERROR(VLOOKUP(CX$2&amp;$A4,'EUC2'!$D:$E,MATCH("HOME",'EUC2'!$D$1:$E$1,0),0),"")</f>
        <v/>
      </c>
      <c r="CY4" s="25" t="str">
        <f>IFERROR(VLOOKUP(CY$2&amp;$B4,'FPL FIX2'!$N$1:$Q$400,MATCH("HOME",'FPL FIX2'!$N$1:$Q$1,0),0),"")&amp;IFERROR(VLOOKUP(CY$2&amp;$B4,'FPL FIX2'!$O$1:$P$400,MATCH("AWAY",'FPL FIX2'!$O$1:$P$1,0),0),"")&amp;IFERROR(VLOOKUP(CY$2&amp;$A4,'FA2'!$A:$D,MATCH("AWAY",'FA2'!$A$1:$D$1,0),0),"")&amp;IFERROR(VLOOKUP(CY$2&amp;$A4,'FA2'!$B:$C,MATCH("HOME",'FA2'!$B$1:$C$1,0),0),"")&amp;IFERROR(VLOOKUP(CY$2&amp;$A4,'EFL2'!$A:$D,MATCH("AWAY",'EFL2'!$A$1:$D$1,0),0),"")&amp;IFERROR(VLOOKUP(CY$2&amp;$A4,'EFL2'!$B:$C,MATCH("HOME",'EFL2'!$B$1:$C$1,0),0),"")&amp;IFERROR(VLOOKUP(CY$2&amp;$A4,'UCL2'!$C:$F,MATCH("AWAY",'UCL2'!$C$1:$F$1,0),0),"")&amp;IFERROR(VLOOKUP(CY$2&amp;$A4,'UCL2'!$D:$E,MATCH("HOME",'UCL2'!$D$1:$E$1,0),0),"")&amp;IFERROR(VLOOKUP(CY$2&amp;$A4,'EU2'!$C:$F,MATCH("AWAY",'EU2'!$C$1:$F$1,0),0),"")&amp;IFERROR(VLOOKUP(CY$2&amp;$A4,'EU2'!$D:$E,MATCH("HOME",'EU2'!$D$1:$E$1,0),0),"")&amp;IFERROR(VLOOKUP(CY$2&amp;$A4,'EUC2'!$C:$F,MATCH("AWAY",'EUC2'!$C$1:$F$1,0),0),"")&amp;IFERROR(VLOOKUP(CY$2&amp;$A4,'EUC2'!$D:$E,MATCH("HOME",'EUC2'!$D$1:$E$1,0),0),"")</f>
        <v>Brighton</v>
      </c>
      <c r="CZ4" s="25" t="str">
        <f>IFERROR(VLOOKUP(CZ$2&amp;$B4,'FPL FIX2'!$N$1:$Q$400,MATCH("HOME",'FPL FIX2'!$N$1:$Q$1,0),0),"")&amp;IFERROR(VLOOKUP(CZ$2&amp;$B4,'FPL FIX2'!$O$1:$P$400,MATCH("AWAY",'FPL FIX2'!$O$1:$P$1,0),0),"")&amp;IFERROR(VLOOKUP(CZ$2&amp;$A4,'FA2'!$A:$D,MATCH("AWAY",'FA2'!$A$1:$D$1,0),0),"")&amp;IFERROR(VLOOKUP(CZ$2&amp;$A4,'FA2'!$B:$C,MATCH("HOME",'FA2'!$B$1:$C$1,0),0),"")&amp;IFERROR(VLOOKUP(CZ$2&amp;$A4,'EFL2'!$A:$D,MATCH("AWAY",'EFL2'!$A$1:$D$1,0),0),"")&amp;IFERROR(VLOOKUP(CZ$2&amp;$A4,'EFL2'!$B:$C,MATCH("HOME",'EFL2'!$B$1:$C$1,0),0),"")&amp;IFERROR(VLOOKUP(CZ$2&amp;$A4,'UCL2'!$C:$F,MATCH("AWAY",'UCL2'!$C$1:$F$1,0),0),"")&amp;IFERROR(VLOOKUP(CZ$2&amp;$A4,'UCL2'!$D:$E,MATCH("HOME",'UCL2'!$D$1:$E$1,0),0),"")&amp;IFERROR(VLOOKUP(CZ$2&amp;$A4,'EU2'!$C:$F,MATCH("AWAY",'EU2'!$C$1:$F$1,0),0),"")&amp;IFERROR(VLOOKUP(CZ$2&amp;$A4,'EU2'!$D:$E,MATCH("HOME",'EU2'!$D$1:$E$1,0),0),"")&amp;IFERROR(VLOOKUP(CZ$2&amp;$A4,'EUC2'!$C:$F,MATCH("AWAY",'EUC2'!$C$1:$F$1,0),0),"")&amp;IFERROR(VLOOKUP(CZ$2&amp;$A4,'EUC2'!$D:$E,MATCH("HOME",'EUC2'!$D$1:$E$1,0),0),"")</f>
        <v/>
      </c>
      <c r="DA4" s="25" t="str">
        <f>IFERROR(VLOOKUP(DA$2&amp;$B4,'FPL FIX2'!$N$1:$Q$400,MATCH("HOME",'FPL FIX2'!$N$1:$Q$1,0),0),"")&amp;IFERROR(VLOOKUP(DA$2&amp;$B4,'FPL FIX2'!$O$1:$P$400,MATCH("AWAY",'FPL FIX2'!$O$1:$P$1,0),0),"")&amp;IFERROR(VLOOKUP(DA$2&amp;$A4,'FA2'!$A:$D,MATCH("AWAY",'FA2'!$A$1:$D$1,0),0),"")&amp;IFERROR(VLOOKUP(DA$2&amp;$A4,'FA2'!$B:$C,MATCH("HOME",'FA2'!$B$1:$C$1,0),0),"")&amp;IFERROR(VLOOKUP(DA$2&amp;$A4,'EFL2'!$A:$D,MATCH("AWAY",'EFL2'!$A$1:$D$1,0),0),"")&amp;IFERROR(VLOOKUP(DA$2&amp;$A4,'EFL2'!$B:$C,MATCH("HOME",'EFL2'!$B$1:$C$1,0),0),"")&amp;IFERROR(VLOOKUP(DA$2&amp;$A4,'UCL2'!$C:$F,MATCH("AWAY",'UCL2'!$C$1:$F$1,0),0),"")&amp;IFERROR(VLOOKUP(DA$2&amp;$A4,'UCL2'!$D:$E,MATCH("HOME",'UCL2'!$D$1:$E$1,0),0),"")&amp;IFERROR(VLOOKUP(DA$2&amp;$A4,'EU2'!$C:$F,MATCH("AWAY",'EU2'!$C$1:$F$1,0),0),"")&amp;IFERROR(VLOOKUP(DA$2&amp;$A4,'EU2'!$D:$E,MATCH("HOME",'EU2'!$D$1:$E$1,0),0),"")&amp;IFERROR(VLOOKUP(DA$2&amp;$A4,'EUC2'!$C:$F,MATCH("AWAY",'EUC2'!$C$1:$F$1,0),0),"")&amp;IFERROR(VLOOKUP(DA$2&amp;$A4,'EUC2'!$D:$E,MATCH("HOME",'EUC2'!$D$1:$E$1,0),0),"")</f>
        <v/>
      </c>
      <c r="DB4" s="25" t="str">
        <f>IFERROR(VLOOKUP(DB$2&amp;$B4,'FPL FIX2'!$N$1:$Q$400,MATCH("HOME",'FPL FIX2'!$N$1:$Q$1,0),0),"")&amp;IFERROR(VLOOKUP(DB$2&amp;$B4,'FPL FIX2'!$O$1:$P$400,MATCH("AWAY",'FPL FIX2'!$O$1:$P$1,0),0),"")&amp;IFERROR(VLOOKUP(DB$2&amp;$A4,'FA2'!$A:$D,MATCH("AWAY",'FA2'!$A$1:$D$1,0),0),"")&amp;IFERROR(VLOOKUP(DB$2&amp;$A4,'FA2'!$B:$C,MATCH("HOME",'FA2'!$B$1:$C$1,0),0),"")&amp;IFERROR(VLOOKUP(DB$2&amp;$A4,'EFL2'!$A:$D,MATCH("AWAY",'EFL2'!$A$1:$D$1,0),0),"")&amp;IFERROR(VLOOKUP(DB$2&amp;$A4,'EFL2'!$B:$C,MATCH("HOME",'EFL2'!$B$1:$C$1,0),0),"")&amp;IFERROR(VLOOKUP(DB$2&amp;$A4,'UCL2'!$C:$F,MATCH("AWAY",'UCL2'!$C$1:$F$1,0),0),"")&amp;IFERROR(VLOOKUP(DB$2&amp;$A4,'UCL2'!$D:$E,MATCH("HOME",'UCL2'!$D$1:$E$1,0),0),"")&amp;IFERROR(VLOOKUP(DB$2&amp;$A4,'EU2'!$C:$F,MATCH("AWAY",'EU2'!$C$1:$F$1,0),0),"")&amp;IFERROR(VLOOKUP(DB$2&amp;$A4,'EU2'!$D:$E,MATCH("HOME",'EU2'!$D$1:$E$1,0),0),"")&amp;IFERROR(VLOOKUP(DB$2&amp;$A4,'EUC2'!$C:$F,MATCH("AWAY",'EUC2'!$C$1:$F$1,0),0),"")&amp;IFERROR(VLOOKUP(DB$2&amp;$A4,'EUC2'!$D:$E,MATCH("HOME",'EUC2'!$D$1:$E$1,0),0),"")</f>
        <v>wol</v>
      </c>
      <c r="DC4" s="25" t="str">
        <f>IFERROR(VLOOKUP(DC$2&amp;$B4,'FPL FIX2'!$N$1:$Q$400,MATCH("HOME",'FPL FIX2'!$N$1:$Q$1,0),0),"")&amp;IFERROR(VLOOKUP(DC$2&amp;$B4,'FPL FIX2'!$O$1:$P$400,MATCH("AWAY",'FPL FIX2'!$O$1:$P$1,0),0),"")&amp;IFERROR(VLOOKUP(DC$2&amp;$A4,'FA2'!$A:$D,MATCH("AWAY",'FA2'!$A$1:$D$1,0),0),"")&amp;IFERROR(VLOOKUP(DC$2&amp;$A4,'FA2'!$B:$C,MATCH("HOME",'FA2'!$B$1:$C$1,0),0),"")&amp;IFERROR(VLOOKUP(DC$2&amp;$A4,'EFL2'!$A:$D,MATCH("AWAY",'EFL2'!$A$1:$D$1,0),0),"")&amp;IFERROR(VLOOKUP(DC$2&amp;$A4,'EFL2'!$B:$C,MATCH("HOME",'EFL2'!$B$1:$C$1,0),0),"")&amp;IFERROR(VLOOKUP(DC$2&amp;$A4,'UCL2'!$C:$F,MATCH("AWAY",'UCL2'!$C$1:$F$1,0),0),"")&amp;IFERROR(VLOOKUP(DC$2&amp;$A4,'UCL2'!$D:$E,MATCH("HOME",'UCL2'!$D$1:$E$1,0),0),"")&amp;IFERROR(VLOOKUP(DC$2&amp;$A4,'EU2'!$C:$F,MATCH("AWAY",'EU2'!$C$1:$F$1,0),0),"")&amp;IFERROR(VLOOKUP(DC$2&amp;$A4,'EU2'!$D:$E,MATCH("HOME",'EU2'!$D$1:$E$1,0),0),"")&amp;IFERROR(VLOOKUP(DC$2&amp;$A4,'EUC2'!$C:$F,MATCH("AWAY",'EUC2'!$C$1:$F$1,0),0),"")&amp;IFERROR(VLOOKUP(DC$2&amp;$A4,'EUC2'!$D:$E,MATCH("HOME",'EUC2'!$D$1:$E$1,0),0),"")</f>
        <v/>
      </c>
      <c r="DD4" s="25" t="str">
        <f>IFERROR(VLOOKUP(DD$2&amp;$B4,'FPL FIX2'!$N$1:$Q$400,MATCH("HOME",'FPL FIX2'!$N$1:$Q$1,0),0),"")&amp;IFERROR(VLOOKUP(DD$2&amp;$B4,'FPL FIX2'!$O$1:$P$400,MATCH("AWAY",'FPL FIX2'!$O$1:$P$1,0),0),"")&amp;IFERROR(VLOOKUP(DD$2&amp;$A4,'FA2'!$A:$D,MATCH("AWAY",'FA2'!$A$1:$D$1,0),0),"")&amp;IFERROR(VLOOKUP(DD$2&amp;$A4,'FA2'!$B:$C,MATCH("HOME",'FA2'!$B$1:$C$1,0),0),"")&amp;IFERROR(VLOOKUP(DD$2&amp;$A4,'EFL2'!$A:$D,MATCH("AWAY",'EFL2'!$A$1:$D$1,0),0),"")&amp;IFERROR(VLOOKUP(DD$2&amp;$A4,'EFL2'!$B:$C,MATCH("HOME",'EFL2'!$B$1:$C$1,0),0),"")&amp;IFERROR(VLOOKUP(DD$2&amp;$A4,'UCL2'!$C:$F,MATCH("AWAY",'UCL2'!$C$1:$F$1,0),0),"")&amp;IFERROR(VLOOKUP(DD$2&amp;$A4,'UCL2'!$D:$E,MATCH("HOME",'UCL2'!$D$1:$E$1,0),0),"")&amp;IFERROR(VLOOKUP(DD$2&amp;$A4,'EU2'!$C:$F,MATCH("AWAY",'EU2'!$C$1:$F$1,0),0),"")&amp;IFERROR(VLOOKUP(DD$2&amp;$A4,'EU2'!$D:$E,MATCH("HOME",'EU2'!$D$1:$E$1,0),0),"")&amp;IFERROR(VLOOKUP(DD$2&amp;$A4,'EUC2'!$C:$F,MATCH("AWAY",'EUC2'!$C$1:$F$1,0),0),"")&amp;IFERROR(VLOOKUP(DD$2&amp;$A4,'EUC2'!$D:$E,MATCH("HOME",'EUC2'!$D$1:$E$1,0),0),"")</f>
        <v/>
      </c>
      <c r="DE4" s="25" t="str">
        <f>IFERROR(VLOOKUP(DE$2&amp;$B4,'FPL FIX2'!$N$1:$Q$400,MATCH("HOME",'FPL FIX2'!$N$1:$Q$1,0),0),"")&amp;IFERROR(VLOOKUP(DE$2&amp;$B4,'FPL FIX2'!$O$1:$P$400,MATCH("AWAY",'FPL FIX2'!$O$1:$P$1,0),0),"")&amp;IFERROR(VLOOKUP(DE$2&amp;$A4,'FA2'!$A:$D,MATCH("AWAY",'FA2'!$A$1:$D$1,0),0),"")&amp;IFERROR(VLOOKUP(DE$2&amp;$A4,'FA2'!$B:$C,MATCH("HOME",'FA2'!$B$1:$C$1,0),0),"")&amp;IFERROR(VLOOKUP(DE$2&amp;$A4,'EFL2'!$A:$D,MATCH("AWAY",'EFL2'!$A$1:$D$1,0),0),"")&amp;IFERROR(VLOOKUP(DE$2&amp;$A4,'EFL2'!$B:$C,MATCH("HOME",'EFL2'!$B$1:$C$1,0),0),"")&amp;IFERROR(VLOOKUP(DE$2&amp;$A4,'UCL2'!$C:$F,MATCH("AWAY",'UCL2'!$C$1:$F$1,0),0),"")&amp;IFERROR(VLOOKUP(DE$2&amp;$A4,'UCL2'!$D:$E,MATCH("HOME",'UCL2'!$D$1:$E$1,0),0),"")&amp;IFERROR(VLOOKUP(DE$2&amp;$A4,'EU2'!$C:$F,MATCH("AWAY",'EU2'!$C$1:$F$1,0),0),"")&amp;IFERROR(VLOOKUP(DE$2&amp;$A4,'EU2'!$D:$E,MATCH("HOME",'EU2'!$D$1:$E$1,0),0),"")&amp;IFERROR(VLOOKUP(DE$2&amp;$A4,'EUC2'!$C:$F,MATCH("AWAY",'EUC2'!$C$1:$F$1,0),0),"")&amp;IFERROR(VLOOKUP(DE$2&amp;$A4,'EUC2'!$D:$E,MATCH("HOME",'EUC2'!$D$1:$E$1,0),0),"")</f>
        <v/>
      </c>
      <c r="DF4" s="25" t="str">
        <f>IFERROR(VLOOKUP(DF$2&amp;$B4,'FPL FIX2'!$N$1:$Q$400,MATCH("HOME",'FPL FIX2'!$N$1:$Q$1,0),0),"")&amp;IFERROR(VLOOKUP(DF$2&amp;$B4,'FPL FIX2'!$O$1:$P$400,MATCH("AWAY",'FPL FIX2'!$O$1:$P$1,0),0),"")&amp;IFERROR(VLOOKUP(DF$2&amp;$A4,'FA2'!$A:$D,MATCH("AWAY",'FA2'!$A$1:$D$1,0),0),"")&amp;IFERROR(VLOOKUP(DF$2&amp;$A4,'FA2'!$B:$C,MATCH("HOME",'FA2'!$B$1:$C$1,0),0),"")&amp;IFERROR(VLOOKUP(DF$2&amp;$A4,'EFL2'!$A:$D,MATCH("AWAY",'EFL2'!$A$1:$D$1,0),0),"")&amp;IFERROR(VLOOKUP(DF$2&amp;$A4,'EFL2'!$B:$C,MATCH("HOME",'EFL2'!$B$1:$C$1,0),0),"")&amp;IFERROR(VLOOKUP(DF$2&amp;$A4,'UCL2'!$C:$F,MATCH("AWAY",'UCL2'!$C$1:$F$1,0),0),"")&amp;IFERROR(VLOOKUP(DF$2&amp;$A4,'UCL2'!$D:$E,MATCH("HOME",'UCL2'!$D$1:$E$1,0),0),"")&amp;IFERROR(VLOOKUP(DF$2&amp;$A4,'EU2'!$C:$F,MATCH("AWAY",'EU2'!$C$1:$F$1,0),0),"")&amp;IFERROR(VLOOKUP(DF$2&amp;$A4,'EU2'!$D:$E,MATCH("HOME",'EU2'!$D$1:$E$1,0),0),"")&amp;IFERROR(VLOOKUP(DF$2&amp;$A4,'EUC2'!$C:$F,MATCH("AWAY",'EUC2'!$C$1:$F$1,0),0),"")&amp;IFERROR(VLOOKUP(DF$2&amp;$A4,'EUC2'!$D:$E,MATCH("HOME",'EUC2'!$D$1:$E$1,0),0),"")</f>
        <v/>
      </c>
      <c r="DG4" s="25" t="str">
        <f>IFERROR(VLOOKUP(DG$2&amp;$B4,'FPL FIX2'!$N$1:$Q$400,MATCH("HOME",'FPL FIX2'!$N$1:$Q$1,0),0),"")&amp;IFERROR(VLOOKUP(DG$2&amp;$B4,'FPL FIX2'!$O$1:$P$400,MATCH("AWAY",'FPL FIX2'!$O$1:$P$1,0),0),"")&amp;IFERROR(VLOOKUP(DG$2&amp;$A4,'FA2'!$A:$D,MATCH("AWAY",'FA2'!$A$1:$D$1,0),0),"")&amp;IFERROR(VLOOKUP(DG$2&amp;$A4,'FA2'!$B:$C,MATCH("HOME",'FA2'!$B$1:$C$1,0),0),"")&amp;IFERROR(VLOOKUP(DG$2&amp;$A4,'EFL2'!$A:$D,MATCH("AWAY",'EFL2'!$A$1:$D$1,0),0),"")&amp;IFERROR(VLOOKUP(DG$2&amp;$A4,'EFL2'!$B:$C,MATCH("HOME",'EFL2'!$B$1:$C$1,0),0),"")&amp;IFERROR(VLOOKUP(DG$2&amp;$A4,'UCL2'!$C:$F,MATCH("AWAY",'UCL2'!$C$1:$F$1,0),0),"")&amp;IFERROR(VLOOKUP(DG$2&amp;$A4,'UCL2'!$D:$E,MATCH("HOME",'UCL2'!$D$1:$E$1,0),0),"")&amp;IFERROR(VLOOKUP(DG$2&amp;$A4,'EU2'!$C:$F,MATCH("AWAY",'EU2'!$C$1:$F$1,0),0),"")&amp;IFERROR(VLOOKUP(DG$2&amp;$A4,'EU2'!$D:$E,MATCH("HOME",'EU2'!$D$1:$E$1,0),0),"")&amp;IFERROR(VLOOKUP(DG$2&amp;$A4,'EUC2'!$C:$F,MATCH("AWAY",'EUC2'!$C$1:$F$1,0),0),"")&amp;IFERROR(VLOOKUP(DG$2&amp;$A4,'EUC2'!$D:$E,MATCH("HOME",'EUC2'!$D$1:$E$1,0),0),"")</f>
        <v/>
      </c>
      <c r="DH4" s="25" t="str">
        <f>IFERROR(VLOOKUP(DH$2&amp;$B4,'FPL FIX2'!$N$1:$Q$400,MATCH("HOME",'FPL FIX2'!$N$1:$Q$1,0),0),"")&amp;IFERROR(VLOOKUP(DH$2&amp;$B4,'FPL FIX2'!$O$1:$P$400,MATCH("AWAY",'FPL FIX2'!$O$1:$P$1,0),0),"")&amp;IFERROR(VLOOKUP(DH$2&amp;$A4,'FA2'!$A:$D,MATCH("AWAY",'FA2'!$A$1:$D$1,0),0),"")&amp;IFERROR(VLOOKUP(DH$2&amp;$A4,'FA2'!$B:$C,MATCH("HOME",'FA2'!$B$1:$C$1,0),0),"")&amp;IFERROR(VLOOKUP(DH$2&amp;$A4,'EFL2'!$A:$D,MATCH("AWAY",'EFL2'!$A$1:$D$1,0),0),"")&amp;IFERROR(VLOOKUP(DH$2&amp;$A4,'EFL2'!$B:$C,MATCH("HOME",'EFL2'!$B$1:$C$1,0),0),"")&amp;IFERROR(VLOOKUP(DH$2&amp;$A4,'UCL2'!$C:$F,MATCH("AWAY",'UCL2'!$C$1:$F$1,0),0),"")&amp;IFERROR(VLOOKUP(DH$2&amp;$A4,'UCL2'!$D:$E,MATCH("HOME",'UCL2'!$D$1:$E$1,0),0),"")&amp;IFERROR(VLOOKUP(DH$2&amp;$A4,'EU2'!$C:$F,MATCH("AWAY",'EU2'!$C$1:$F$1,0),0),"")&amp;IFERROR(VLOOKUP(DH$2&amp;$A4,'EU2'!$D:$E,MATCH("HOME",'EU2'!$D$1:$E$1,0),0),"")&amp;IFERROR(VLOOKUP(DH$2&amp;$A4,'EUC2'!$C:$F,MATCH("AWAY",'EUC2'!$C$1:$F$1,0),0),"")&amp;IFERROR(VLOOKUP(DH$2&amp;$A4,'EUC2'!$D:$E,MATCH("HOME",'EUC2'!$D$1:$E$1,0),0),"")</f>
        <v/>
      </c>
      <c r="DI4" s="25" t="str">
        <f>IFERROR(VLOOKUP(DI$2&amp;$B4,'FPL FIX2'!$N$1:$Q$400,MATCH("HOME",'FPL FIX2'!$N$1:$Q$1,0),0),"")&amp;IFERROR(VLOOKUP(DI$2&amp;$B4,'FPL FIX2'!$O$1:$P$400,MATCH("AWAY",'FPL FIX2'!$O$1:$P$1,0),0),"")&amp;IFERROR(VLOOKUP(DI$2&amp;$A4,'FA2'!$A:$D,MATCH("AWAY",'FA2'!$A$1:$D$1,0),0),"")&amp;IFERROR(VLOOKUP(DI$2&amp;$A4,'FA2'!$B:$C,MATCH("HOME",'FA2'!$B$1:$C$1,0),0),"")&amp;IFERROR(VLOOKUP(DI$2&amp;$A4,'EFL2'!$A:$D,MATCH("AWAY",'EFL2'!$A$1:$D$1,0),0),"")&amp;IFERROR(VLOOKUP(DI$2&amp;$A4,'EFL2'!$B:$C,MATCH("HOME",'EFL2'!$B$1:$C$1,0),0),"")&amp;IFERROR(VLOOKUP(DI$2&amp;$A4,'UCL2'!$C:$F,MATCH("AWAY",'UCL2'!$C$1:$F$1,0),0),"")&amp;IFERROR(VLOOKUP(DI$2&amp;$A4,'UCL2'!$D:$E,MATCH("HOME",'UCL2'!$D$1:$E$1,0),0),"")&amp;IFERROR(VLOOKUP(DI$2&amp;$A4,'EU2'!$C:$F,MATCH("AWAY",'EU2'!$C$1:$F$1,0),0),"")&amp;IFERROR(VLOOKUP(DI$2&amp;$A4,'EU2'!$D:$E,MATCH("HOME",'EU2'!$D$1:$E$1,0),0),"")&amp;IFERROR(VLOOKUP(DI$2&amp;$A4,'EUC2'!$C:$F,MATCH("AWAY",'EUC2'!$C$1:$F$1,0),0),"")&amp;IFERROR(VLOOKUP(DI$2&amp;$A4,'EUC2'!$D:$E,MATCH("HOME",'EUC2'!$D$1:$E$1,0),0),"")</f>
        <v/>
      </c>
      <c r="DJ4" s="25" t="str">
        <f>IFERROR(VLOOKUP(DJ$2&amp;$B4,'FPL FIX2'!$N$1:$Q$400,MATCH("HOME",'FPL FIX2'!$N$1:$Q$1,0),0),"")&amp;IFERROR(VLOOKUP(DJ$2&amp;$B4,'FPL FIX2'!$O$1:$P$400,MATCH("AWAY",'FPL FIX2'!$O$1:$P$1,0),0),"")&amp;IFERROR(VLOOKUP(DJ$2&amp;$A4,'FA2'!$A:$D,MATCH("AWAY",'FA2'!$A$1:$D$1,0),0),"")&amp;IFERROR(VLOOKUP(DJ$2&amp;$A4,'FA2'!$B:$C,MATCH("HOME",'FA2'!$B$1:$C$1,0),0),"")&amp;IFERROR(VLOOKUP(DJ$2&amp;$A4,'EFL2'!$A:$D,MATCH("AWAY",'EFL2'!$A$1:$D$1,0),0),"")&amp;IFERROR(VLOOKUP(DJ$2&amp;$A4,'EFL2'!$B:$C,MATCH("HOME",'EFL2'!$B$1:$C$1,0),0),"")&amp;IFERROR(VLOOKUP(DJ$2&amp;$A4,'UCL2'!$C:$F,MATCH("AWAY",'UCL2'!$C$1:$F$1,0),0),"")&amp;IFERROR(VLOOKUP(DJ$2&amp;$A4,'UCL2'!$D:$E,MATCH("HOME",'UCL2'!$D$1:$E$1,0),0),"")&amp;IFERROR(VLOOKUP(DJ$2&amp;$A4,'EU2'!$C:$F,MATCH("AWAY",'EU2'!$C$1:$F$1,0),0),"")&amp;IFERROR(VLOOKUP(DJ$2&amp;$A4,'EU2'!$D:$E,MATCH("HOME",'EU2'!$D$1:$E$1,0),0),"")&amp;IFERROR(VLOOKUP(DJ$2&amp;$A4,'EUC2'!$C:$F,MATCH("AWAY",'EUC2'!$C$1:$F$1,0),0),"")&amp;IFERROR(VLOOKUP(DJ$2&amp;$A4,'EUC2'!$D:$E,MATCH("HOME",'EUC2'!$D$1:$E$1,0),0),"")</f>
        <v/>
      </c>
      <c r="DK4" s="25" t="str">
        <f>IFERROR(VLOOKUP(DK$2&amp;$B4,'FPL FIX2'!$N$1:$Q$400,MATCH("HOME",'FPL FIX2'!$N$1:$Q$1,0),0),"")&amp;IFERROR(VLOOKUP(DK$2&amp;$B4,'FPL FIX2'!$O$1:$P$400,MATCH("AWAY",'FPL FIX2'!$O$1:$P$1,0),0),"")&amp;IFERROR(VLOOKUP(DK$2&amp;$A4,'FA2'!$A:$D,MATCH("AWAY",'FA2'!$A$1:$D$1,0),0),"")&amp;IFERROR(VLOOKUP(DK$2&amp;$A4,'FA2'!$B:$C,MATCH("HOME",'FA2'!$B$1:$C$1,0),0),"")&amp;IFERROR(VLOOKUP(DK$2&amp;$A4,'EFL2'!$A:$D,MATCH("AWAY",'EFL2'!$A$1:$D$1,0),0),"")&amp;IFERROR(VLOOKUP(DK$2&amp;$A4,'EFL2'!$B:$C,MATCH("HOME",'EFL2'!$B$1:$C$1,0),0),"")&amp;IFERROR(VLOOKUP(DK$2&amp;$A4,'UCL2'!$C:$F,MATCH("AWAY",'UCL2'!$C$1:$F$1,0),0),"")&amp;IFERROR(VLOOKUP(DK$2&amp;$A4,'UCL2'!$D:$E,MATCH("HOME",'UCL2'!$D$1:$E$1,0),0),"")&amp;IFERROR(VLOOKUP(DK$2&amp;$A4,'EU2'!$C:$F,MATCH("AWAY",'EU2'!$C$1:$F$1,0),0),"")&amp;IFERROR(VLOOKUP(DK$2&amp;$A4,'EU2'!$D:$E,MATCH("HOME",'EU2'!$D$1:$E$1,0),0),"")&amp;IFERROR(VLOOKUP(DK$2&amp;$A4,'EUC2'!$C:$F,MATCH("AWAY",'EUC2'!$C$1:$F$1,0),0),"")&amp;IFERROR(VLOOKUP(DK$2&amp;$A4,'EUC2'!$D:$E,MATCH("HOME",'EUC2'!$D$1:$E$1,0),0),"")</f>
        <v/>
      </c>
      <c r="DL4" s="25" t="str">
        <f>IFERROR(VLOOKUP(DL$2&amp;$B4,'FPL FIX2'!$N$1:$Q$400,MATCH("HOME",'FPL FIX2'!$N$1:$Q$1,0),0),"")&amp;IFERROR(VLOOKUP(DL$2&amp;$B4,'FPL FIX2'!$O$1:$P$400,MATCH("AWAY",'FPL FIX2'!$O$1:$P$1,0),0),"")&amp;IFERROR(VLOOKUP(DL$2&amp;$A4,'FA2'!$A:$D,MATCH("AWAY",'FA2'!$A$1:$D$1,0),0),"")&amp;IFERROR(VLOOKUP(DL$2&amp;$A4,'FA2'!$B:$C,MATCH("HOME",'FA2'!$B$1:$C$1,0),0),"")&amp;IFERROR(VLOOKUP(DL$2&amp;$A4,'EFL2'!$A:$D,MATCH("AWAY",'EFL2'!$A$1:$D$1,0),0),"")&amp;IFERROR(VLOOKUP(DL$2&amp;$A4,'EFL2'!$B:$C,MATCH("HOME",'EFL2'!$B$1:$C$1,0),0),"")&amp;IFERROR(VLOOKUP(DL$2&amp;$A4,'UCL2'!$C:$F,MATCH("AWAY",'UCL2'!$C$1:$F$1,0),0),"")&amp;IFERROR(VLOOKUP(DL$2&amp;$A4,'UCL2'!$D:$E,MATCH("HOME",'UCL2'!$D$1:$E$1,0),0),"")&amp;IFERROR(VLOOKUP(DL$2&amp;$A4,'EU2'!$C:$F,MATCH("AWAY",'EU2'!$C$1:$F$1,0),0),"")&amp;IFERROR(VLOOKUP(DL$2&amp;$A4,'EU2'!$D:$E,MATCH("HOME",'EU2'!$D$1:$E$1,0),0),"")&amp;IFERROR(VLOOKUP(DL$2&amp;$A4,'EUC2'!$C:$F,MATCH("AWAY",'EUC2'!$C$1:$F$1,0),0),"")&amp;IFERROR(VLOOKUP(DL$2&amp;$A4,'EUC2'!$D:$E,MATCH("HOME",'EUC2'!$D$1:$E$1,0),0),"")</f>
        <v/>
      </c>
      <c r="DM4" s="25" t="str">
        <f>IFERROR(VLOOKUP(DM$2&amp;$B4,'FPL FIX2'!$N$1:$Q$400,MATCH("HOME",'FPL FIX2'!$N$1:$Q$1,0),0),"")&amp;IFERROR(VLOOKUP(DM$2&amp;$B4,'FPL FIX2'!$O$1:$P$400,MATCH("AWAY",'FPL FIX2'!$O$1:$P$1,0),0),"")&amp;IFERROR(VLOOKUP(DM$2&amp;$A4,'FA2'!$A:$D,MATCH("AWAY",'FA2'!$A$1:$D$1,0),0),"")&amp;IFERROR(VLOOKUP(DM$2&amp;$A4,'FA2'!$B:$C,MATCH("HOME",'FA2'!$B$1:$C$1,0),0),"")&amp;IFERROR(VLOOKUP(DM$2&amp;$A4,'EFL2'!$A:$D,MATCH("AWAY",'EFL2'!$A$1:$D$1,0),0),"")&amp;IFERROR(VLOOKUP(DM$2&amp;$A4,'EFL2'!$B:$C,MATCH("HOME",'EFL2'!$B$1:$C$1,0),0),"")&amp;IFERROR(VLOOKUP(DM$2&amp;$A4,'UCL2'!$C:$F,MATCH("AWAY",'UCL2'!$C$1:$F$1,0),0),"")&amp;IFERROR(VLOOKUP(DM$2&amp;$A4,'UCL2'!$D:$E,MATCH("HOME",'UCL2'!$D$1:$E$1,0),0),"")&amp;IFERROR(VLOOKUP(DM$2&amp;$A4,'EU2'!$C:$F,MATCH("AWAY",'EU2'!$C$1:$F$1,0),0),"")&amp;IFERROR(VLOOKUP(DM$2&amp;$A4,'EU2'!$D:$E,MATCH("HOME",'EU2'!$D$1:$E$1,0),0),"")&amp;IFERROR(VLOOKUP(DM$2&amp;$A4,'EUC2'!$C:$F,MATCH("AWAY",'EUC2'!$C$1:$F$1,0),0),"")&amp;IFERROR(VLOOKUP(DM$2&amp;$A4,'EUC2'!$D:$E,MATCH("HOME",'EUC2'!$D$1:$E$1,0),0),"")</f>
        <v/>
      </c>
      <c r="DN4" s="25" t="str">
        <f>IFERROR(VLOOKUP(DN$2&amp;$B4,'FPL FIX2'!$N$1:$Q$400,MATCH("HOME",'FPL FIX2'!$N$1:$Q$1,0),0),"")&amp;IFERROR(VLOOKUP(DN$2&amp;$B4,'FPL FIX2'!$O$1:$P$400,MATCH("AWAY",'FPL FIX2'!$O$1:$P$1,0),0),"")&amp;IFERROR(VLOOKUP(DN$2&amp;$A4,'FA2'!$A:$D,MATCH("AWAY",'FA2'!$A$1:$D$1,0),0),"")&amp;IFERROR(VLOOKUP(DN$2&amp;$A4,'FA2'!$B:$C,MATCH("HOME",'FA2'!$B$1:$C$1,0),0),"")&amp;IFERROR(VLOOKUP(DN$2&amp;$A4,'EFL2'!$A:$D,MATCH("AWAY",'EFL2'!$A$1:$D$1,0),0),"")&amp;IFERROR(VLOOKUP(DN$2&amp;$A4,'EFL2'!$B:$C,MATCH("HOME",'EFL2'!$B$1:$C$1,0),0),"")&amp;IFERROR(VLOOKUP(DN$2&amp;$A4,'UCL2'!$C:$F,MATCH("AWAY",'UCL2'!$C$1:$F$1,0),0),"")&amp;IFERROR(VLOOKUP(DN$2&amp;$A4,'UCL2'!$D:$E,MATCH("HOME",'UCL2'!$D$1:$E$1,0),0),"")&amp;IFERROR(VLOOKUP(DN$2&amp;$A4,'EU2'!$C:$F,MATCH("AWAY",'EU2'!$C$1:$F$1,0),0),"")&amp;IFERROR(VLOOKUP(DN$2&amp;$A4,'EU2'!$D:$E,MATCH("HOME",'EU2'!$D$1:$E$1,0),0),"")&amp;IFERROR(VLOOKUP(DN$2&amp;$A4,'EUC2'!$C:$F,MATCH("AWAY",'EUC2'!$C$1:$F$1,0),0),"")&amp;IFERROR(VLOOKUP(DN$2&amp;$A4,'EUC2'!$D:$E,MATCH("HOME",'EUC2'!$D$1:$E$1,0),0),"")</f>
        <v/>
      </c>
      <c r="DO4" s="25" t="str">
        <f>IFERROR(VLOOKUP(DO$2&amp;$B4,'FPL FIX2'!$N$1:$Q$400,MATCH("HOME",'FPL FIX2'!$N$1:$Q$1,0),0),"")&amp;IFERROR(VLOOKUP(DO$2&amp;$B4,'FPL FIX2'!$O$1:$P$400,MATCH("AWAY",'FPL FIX2'!$O$1:$P$1,0),0),"")&amp;IFERROR(VLOOKUP(DO$2&amp;$A4,'FA2'!$A:$D,MATCH("AWAY",'FA2'!$A$1:$D$1,0),0),"")&amp;IFERROR(VLOOKUP(DO$2&amp;$A4,'FA2'!$B:$C,MATCH("HOME",'FA2'!$B$1:$C$1,0),0),"")&amp;IFERROR(VLOOKUP(DO$2&amp;$A4,'EFL2'!$A:$D,MATCH("AWAY",'EFL2'!$A$1:$D$1,0),0),"")&amp;IFERROR(VLOOKUP(DO$2&amp;$A4,'EFL2'!$B:$C,MATCH("HOME",'EFL2'!$B$1:$C$1,0),0),"")&amp;IFERROR(VLOOKUP(DO$2&amp;$A4,'UCL2'!$C:$F,MATCH("AWAY",'UCL2'!$C$1:$F$1,0),0),"")&amp;IFERROR(VLOOKUP(DO$2&amp;$A4,'UCL2'!$D:$E,MATCH("HOME",'UCL2'!$D$1:$E$1,0),0),"")&amp;IFERROR(VLOOKUP(DO$2&amp;$A4,'EU2'!$C:$F,MATCH("AWAY",'EU2'!$C$1:$F$1,0),0),"")&amp;IFERROR(VLOOKUP(DO$2&amp;$A4,'EU2'!$D:$E,MATCH("HOME",'EU2'!$D$1:$E$1,0),0),"")&amp;IFERROR(VLOOKUP(DO$2&amp;$A4,'EUC2'!$C:$F,MATCH("AWAY",'EUC2'!$C$1:$F$1,0),0),"")&amp;IFERROR(VLOOKUP(DO$2&amp;$A4,'EUC2'!$D:$E,MATCH("HOME",'EUC2'!$D$1:$E$1,0),0),"")</f>
        <v/>
      </c>
      <c r="DP4" s="25" t="str">
        <f>IFERROR(VLOOKUP(DP$2&amp;$B4,'FPL FIX2'!$N$1:$Q$400,MATCH("HOME",'FPL FIX2'!$N$1:$Q$1,0),0),"")&amp;IFERROR(VLOOKUP(DP$2&amp;$B4,'FPL FIX2'!$O$1:$P$400,MATCH("AWAY",'FPL FIX2'!$O$1:$P$1,0),0),"")&amp;IFERROR(VLOOKUP(DP$2&amp;$A4,'FA2'!$A:$D,MATCH("AWAY",'FA2'!$A$1:$D$1,0),0),"")&amp;IFERROR(VLOOKUP(DP$2&amp;$A4,'FA2'!$B:$C,MATCH("HOME",'FA2'!$B$1:$C$1,0),0),"")&amp;IFERROR(VLOOKUP(DP$2&amp;$A4,'EFL2'!$A:$D,MATCH("AWAY",'EFL2'!$A$1:$D$1,0),0),"")&amp;IFERROR(VLOOKUP(DP$2&amp;$A4,'EFL2'!$B:$C,MATCH("HOME",'EFL2'!$B$1:$C$1,0),0),"")&amp;IFERROR(VLOOKUP(DP$2&amp;$A4,'UCL2'!$C:$F,MATCH("AWAY",'UCL2'!$C$1:$F$1,0),0),"")&amp;IFERROR(VLOOKUP(DP$2&amp;$A4,'UCL2'!$D:$E,MATCH("HOME",'UCL2'!$D$1:$E$1,0),0),"")&amp;IFERROR(VLOOKUP(DP$2&amp;$A4,'EU2'!$C:$F,MATCH("AWAY",'EU2'!$C$1:$F$1,0),0),"")&amp;IFERROR(VLOOKUP(DP$2&amp;$A4,'EU2'!$D:$E,MATCH("HOME",'EU2'!$D$1:$E$1,0),0),"")&amp;IFERROR(VLOOKUP(DP$2&amp;$A4,'EUC2'!$C:$F,MATCH("AWAY",'EUC2'!$C$1:$F$1,0),0),"")&amp;IFERROR(VLOOKUP(DP$2&amp;$A4,'EUC2'!$D:$E,MATCH("HOME",'EUC2'!$D$1:$E$1,0),0),"")</f>
        <v/>
      </c>
      <c r="DQ4" s="25" t="str">
        <f>IFERROR(VLOOKUP(DQ$2&amp;$B4,'FPL FIX2'!$N$1:$Q$400,MATCH("HOME",'FPL FIX2'!$N$1:$Q$1,0),0),"")&amp;IFERROR(VLOOKUP(DQ$2&amp;$B4,'FPL FIX2'!$O$1:$P$400,MATCH("AWAY",'FPL FIX2'!$O$1:$P$1,0),0),"")&amp;IFERROR(VLOOKUP(DQ$2&amp;$A4,'FA2'!$A:$D,MATCH("AWAY",'FA2'!$A$1:$D$1,0),0),"")&amp;IFERROR(VLOOKUP(DQ$2&amp;$A4,'FA2'!$B:$C,MATCH("HOME",'FA2'!$B$1:$C$1,0),0),"")&amp;IFERROR(VLOOKUP(DQ$2&amp;$A4,'EFL2'!$A:$D,MATCH("AWAY",'EFL2'!$A$1:$D$1,0),0),"")&amp;IFERROR(VLOOKUP(DQ$2&amp;$A4,'EFL2'!$B:$C,MATCH("HOME",'EFL2'!$B$1:$C$1,0),0),"")&amp;IFERROR(VLOOKUP(DQ$2&amp;$A4,'UCL2'!$C:$F,MATCH("AWAY",'UCL2'!$C$1:$F$1,0),0),"")&amp;IFERROR(VLOOKUP(DQ$2&amp;$A4,'UCL2'!$D:$E,MATCH("HOME",'UCL2'!$D$1:$E$1,0),0),"")&amp;IFERROR(VLOOKUP(DQ$2&amp;$A4,'EU2'!$C:$F,MATCH("AWAY",'EU2'!$C$1:$F$1,0),0),"")&amp;IFERROR(VLOOKUP(DQ$2&amp;$A4,'EU2'!$D:$E,MATCH("HOME",'EU2'!$D$1:$E$1,0),0),"")&amp;IFERROR(VLOOKUP(DQ$2&amp;$A4,'EUC2'!$C:$F,MATCH("AWAY",'EUC2'!$C$1:$F$1,0),0),"")&amp;IFERROR(VLOOKUP(DQ$2&amp;$A4,'EUC2'!$D:$E,MATCH("HOME",'EUC2'!$D$1:$E$1,0),0),"")</f>
        <v/>
      </c>
      <c r="DR4" s="25" t="str">
        <f>IFERROR(VLOOKUP(DR$2&amp;$B4,'FPL FIX2'!$N$1:$Q$400,MATCH("HOME",'FPL FIX2'!$N$1:$Q$1,0),0),"")&amp;IFERROR(VLOOKUP(DR$2&amp;$B4,'FPL FIX2'!$O$1:$P$400,MATCH("AWAY",'FPL FIX2'!$O$1:$P$1,0),0),"")&amp;IFERROR(VLOOKUP(DR$2&amp;$A4,'FA2'!$A:$D,MATCH("AWAY",'FA2'!$A$1:$D$1,0),0),"")&amp;IFERROR(VLOOKUP(DR$2&amp;$A4,'FA2'!$B:$C,MATCH("HOME",'FA2'!$B$1:$C$1,0),0),"")&amp;IFERROR(VLOOKUP(DR$2&amp;$A4,'EFL2'!$A:$D,MATCH("AWAY",'EFL2'!$A$1:$D$1,0),0),"")&amp;IFERROR(VLOOKUP(DR$2&amp;$A4,'EFL2'!$B:$C,MATCH("HOME",'EFL2'!$B$1:$C$1,0),0),"")&amp;IFERROR(VLOOKUP(DR$2&amp;$A4,'UCL2'!$C:$F,MATCH("AWAY",'UCL2'!$C$1:$F$1,0),0),"")&amp;IFERROR(VLOOKUP(DR$2&amp;$A4,'UCL2'!$D:$E,MATCH("HOME",'UCL2'!$D$1:$E$1,0),0),"")&amp;IFERROR(VLOOKUP(DR$2&amp;$A4,'EU2'!$C:$F,MATCH("AWAY",'EU2'!$C$1:$F$1,0),0),"")&amp;IFERROR(VLOOKUP(DR$2&amp;$A4,'EU2'!$D:$E,MATCH("HOME",'EU2'!$D$1:$E$1,0),0),"")&amp;IFERROR(VLOOKUP(DR$2&amp;$A4,'EUC2'!$C:$F,MATCH("AWAY",'EUC2'!$C$1:$F$1,0),0),"")&amp;IFERROR(VLOOKUP(DR$2&amp;$A4,'EUC2'!$D:$E,MATCH("HOME",'EUC2'!$D$1:$E$1,0),0),"")</f>
        <v/>
      </c>
      <c r="DS4" s="25" t="str">
        <f>IFERROR(VLOOKUP(DS$2&amp;$B4,'FPL FIX2'!$N$1:$Q$400,MATCH("HOME",'FPL FIX2'!$N$1:$Q$1,0),0),"")&amp;IFERROR(VLOOKUP(DS$2&amp;$B4,'FPL FIX2'!$O$1:$P$400,MATCH("AWAY",'FPL FIX2'!$O$1:$P$1,0),0),"")&amp;IFERROR(VLOOKUP(DS$2&amp;$A4,'FA2'!$A:$D,MATCH("AWAY",'FA2'!$A$1:$D$1,0),0),"")&amp;IFERROR(VLOOKUP(DS$2&amp;$A4,'FA2'!$B:$C,MATCH("HOME",'FA2'!$B$1:$C$1,0),0),"")&amp;IFERROR(VLOOKUP(DS$2&amp;$A4,'EFL2'!$A:$D,MATCH("AWAY",'EFL2'!$A$1:$D$1,0),0),"")&amp;IFERROR(VLOOKUP(DS$2&amp;$A4,'EFL2'!$B:$C,MATCH("HOME",'EFL2'!$B$1:$C$1,0),0),"")&amp;IFERROR(VLOOKUP(DS$2&amp;$A4,'UCL2'!$C:$F,MATCH("AWAY",'UCL2'!$C$1:$F$1,0),0),"")&amp;IFERROR(VLOOKUP(DS$2&amp;$A4,'UCL2'!$D:$E,MATCH("HOME",'UCL2'!$D$1:$E$1,0),0),"")&amp;IFERROR(VLOOKUP(DS$2&amp;$A4,'EU2'!$C:$F,MATCH("AWAY",'EU2'!$C$1:$F$1,0),0),"")&amp;IFERROR(VLOOKUP(DS$2&amp;$A4,'EU2'!$D:$E,MATCH("HOME",'EU2'!$D$1:$E$1,0),0),"")&amp;IFERROR(VLOOKUP(DS$2&amp;$A4,'EUC2'!$C:$F,MATCH("AWAY",'EUC2'!$C$1:$F$1,0),0),"")&amp;IFERROR(VLOOKUP(DS$2&amp;$A4,'EUC2'!$D:$E,MATCH("HOME",'EUC2'!$D$1:$E$1,0),0),"")</f>
        <v/>
      </c>
      <c r="DT4" s="25" t="str">
        <f>IFERROR(VLOOKUP(DT$2&amp;$B4,'FPL FIX2'!$N$1:$Q$400,MATCH("HOME",'FPL FIX2'!$N$1:$Q$1,0),0),"")&amp;IFERROR(VLOOKUP(DT$2&amp;$B4,'FPL FIX2'!$O$1:$P$400,MATCH("AWAY",'FPL FIX2'!$O$1:$P$1,0),0),"")&amp;IFERROR(VLOOKUP(DT$2&amp;$A4,'FA2'!$A:$D,MATCH("AWAY",'FA2'!$A$1:$D$1,0),0),"")&amp;IFERROR(VLOOKUP(DT$2&amp;$A4,'FA2'!$B:$C,MATCH("HOME",'FA2'!$B$1:$C$1,0),0),"")&amp;IFERROR(VLOOKUP(DT$2&amp;$A4,'EFL2'!$A:$D,MATCH("AWAY",'EFL2'!$A$1:$D$1,0),0),"")&amp;IFERROR(VLOOKUP(DT$2&amp;$A4,'EFL2'!$B:$C,MATCH("HOME",'EFL2'!$B$1:$C$1,0),0),"")&amp;IFERROR(VLOOKUP(DT$2&amp;$A4,'UCL2'!$C:$F,MATCH("AWAY",'UCL2'!$C$1:$F$1,0),0),"")&amp;IFERROR(VLOOKUP(DT$2&amp;$A4,'UCL2'!$D:$E,MATCH("HOME",'UCL2'!$D$1:$E$1,0),0),"")&amp;IFERROR(VLOOKUP(DT$2&amp;$A4,'EU2'!$C:$F,MATCH("AWAY",'EU2'!$C$1:$F$1,0),0),"")&amp;IFERROR(VLOOKUP(DT$2&amp;$A4,'EU2'!$D:$E,MATCH("HOME",'EU2'!$D$1:$E$1,0),0),"")&amp;IFERROR(VLOOKUP(DT$2&amp;$A4,'EUC2'!$C:$F,MATCH("AWAY",'EUC2'!$C$1:$F$1,0),0),"")&amp;IFERROR(VLOOKUP(DT$2&amp;$A4,'EUC2'!$D:$E,MATCH("HOME",'EUC2'!$D$1:$E$1,0),0),"")</f>
        <v/>
      </c>
      <c r="DU4" s="25" t="str">
        <f>IFERROR(VLOOKUP(DU$2&amp;$B4,'FPL FIX2'!$N$1:$Q$400,MATCH("HOME",'FPL FIX2'!$N$1:$Q$1,0),0),"")&amp;IFERROR(VLOOKUP(DU$2&amp;$B4,'FPL FIX2'!$O$1:$P$400,MATCH("AWAY",'FPL FIX2'!$O$1:$P$1,0),0),"")&amp;IFERROR(VLOOKUP(DU$2&amp;$A4,'FA2'!$A:$D,MATCH("AWAY",'FA2'!$A$1:$D$1,0),0),"")&amp;IFERROR(VLOOKUP(DU$2&amp;$A4,'FA2'!$B:$C,MATCH("HOME",'FA2'!$B$1:$C$1,0),0),"")&amp;IFERROR(VLOOKUP(DU$2&amp;$A4,'EFL2'!$A:$D,MATCH("AWAY",'EFL2'!$A$1:$D$1,0),0),"")&amp;IFERROR(VLOOKUP(DU$2&amp;$A4,'EFL2'!$B:$C,MATCH("HOME",'EFL2'!$B$1:$C$1,0),0),"")&amp;IFERROR(VLOOKUP(DU$2&amp;$A4,'UCL2'!$C:$F,MATCH("AWAY",'UCL2'!$C$1:$F$1,0),0),"")&amp;IFERROR(VLOOKUP(DU$2&amp;$A4,'UCL2'!$D:$E,MATCH("HOME",'UCL2'!$D$1:$E$1,0),0),"")&amp;IFERROR(VLOOKUP(DU$2&amp;$A4,'EU2'!$C:$F,MATCH("AWAY",'EU2'!$C$1:$F$1,0),0),"")&amp;IFERROR(VLOOKUP(DU$2&amp;$A4,'EU2'!$D:$E,MATCH("HOME",'EU2'!$D$1:$E$1,0),0),"")&amp;IFERROR(VLOOKUP(DU$2&amp;$A4,'EUC2'!$C:$F,MATCH("AWAY",'EUC2'!$C$1:$F$1,0),0),"")&amp;IFERROR(VLOOKUP(DU$2&amp;$A4,'EUC2'!$D:$E,MATCH("HOME",'EUC2'!$D$1:$E$1,0),0),"")</f>
        <v/>
      </c>
      <c r="DV4" s="25" t="str">
        <f>IFERROR(VLOOKUP(DV$2&amp;$B4,'FPL FIX2'!$N$1:$Q$400,MATCH("HOME",'FPL FIX2'!$N$1:$Q$1,0),0),"")&amp;IFERROR(VLOOKUP(DV$2&amp;$B4,'FPL FIX2'!$O$1:$P$400,MATCH("AWAY",'FPL FIX2'!$O$1:$P$1,0),0),"")&amp;IFERROR(VLOOKUP(DV$2&amp;$A4,'FA2'!$A:$D,MATCH("AWAY",'FA2'!$A$1:$D$1,0),0),"")&amp;IFERROR(VLOOKUP(DV$2&amp;$A4,'FA2'!$B:$C,MATCH("HOME",'FA2'!$B$1:$C$1,0),0),"")&amp;IFERROR(VLOOKUP(DV$2&amp;$A4,'EFL2'!$A:$D,MATCH("AWAY",'EFL2'!$A$1:$D$1,0),0),"")&amp;IFERROR(VLOOKUP(DV$2&amp;$A4,'EFL2'!$B:$C,MATCH("HOME",'EFL2'!$B$1:$C$1,0),0),"")&amp;IFERROR(VLOOKUP(DV$2&amp;$A4,'UCL2'!$C:$F,MATCH("AWAY",'UCL2'!$C$1:$F$1,0),0),"")&amp;IFERROR(VLOOKUP(DV$2&amp;$A4,'UCL2'!$D:$E,MATCH("HOME",'UCL2'!$D$1:$E$1,0),0),"")&amp;IFERROR(VLOOKUP(DV$2&amp;$A4,'EU2'!$C:$F,MATCH("AWAY",'EU2'!$C$1:$F$1,0),0),"")&amp;IFERROR(VLOOKUP(DV$2&amp;$A4,'EU2'!$D:$E,MATCH("HOME",'EU2'!$D$1:$E$1,0),0),"")&amp;IFERROR(VLOOKUP(DV$2&amp;$A4,'EUC2'!$C:$F,MATCH("AWAY",'EUC2'!$C$1:$F$1,0),0),"")&amp;IFERROR(VLOOKUP(DV$2&amp;$A4,'EUC2'!$D:$E,MATCH("HOME",'EUC2'!$D$1:$E$1,0),0),"")</f>
        <v/>
      </c>
      <c r="DW4" s="25" t="str">
        <f>IFERROR(VLOOKUP(DW$2&amp;$B4,'FPL FIX2'!$N$1:$Q$400,MATCH("HOME",'FPL FIX2'!$N$1:$Q$1,0),0),"")&amp;IFERROR(VLOOKUP(DW$2&amp;$B4,'FPL FIX2'!$O$1:$P$400,MATCH("AWAY",'FPL FIX2'!$O$1:$P$1,0),0),"")&amp;IFERROR(VLOOKUP(DW$2&amp;$A4,'FA2'!$A:$D,MATCH("AWAY",'FA2'!$A$1:$D$1,0),0),"")&amp;IFERROR(VLOOKUP(DW$2&amp;$A4,'FA2'!$B:$C,MATCH("HOME",'FA2'!$B$1:$C$1,0),0),"")&amp;IFERROR(VLOOKUP(DW$2&amp;$A4,'EFL2'!$A:$D,MATCH("AWAY",'EFL2'!$A$1:$D$1,0),0),"")&amp;IFERROR(VLOOKUP(DW$2&amp;$A4,'EFL2'!$B:$C,MATCH("HOME",'EFL2'!$B$1:$C$1,0),0),"")&amp;IFERROR(VLOOKUP(DW$2&amp;$A4,'UCL2'!$C:$F,MATCH("AWAY",'UCL2'!$C$1:$F$1,0),0),"")&amp;IFERROR(VLOOKUP(DW$2&amp;$A4,'UCL2'!$D:$E,MATCH("HOME",'UCL2'!$D$1:$E$1,0),0),"")&amp;IFERROR(VLOOKUP(DW$2&amp;$A4,'EU2'!$C:$F,MATCH("AWAY",'EU2'!$C$1:$F$1,0),0),"")&amp;IFERROR(VLOOKUP(DW$2&amp;$A4,'EU2'!$D:$E,MATCH("HOME",'EU2'!$D$1:$E$1,0),0),"")&amp;IFERROR(VLOOKUP(DW$2&amp;$A4,'EUC2'!$C:$F,MATCH("AWAY",'EUC2'!$C$1:$F$1,0),0),"")&amp;IFERROR(VLOOKUP(DW$2&amp;$A4,'EUC2'!$D:$E,MATCH("HOME",'EUC2'!$D$1:$E$1,0),0),"")</f>
        <v/>
      </c>
      <c r="DX4" s="25" t="str">
        <f>IFERROR(VLOOKUP(DX$2&amp;$B4,'FPL FIX2'!$N$1:$Q$400,MATCH("HOME",'FPL FIX2'!$N$1:$Q$1,0),0),"")&amp;IFERROR(VLOOKUP(DX$2&amp;$B4,'FPL FIX2'!$O$1:$P$400,MATCH("AWAY",'FPL FIX2'!$O$1:$P$1,0),0),"")&amp;IFERROR(VLOOKUP(DX$2&amp;$A4,'FA2'!$A:$D,MATCH("AWAY",'FA2'!$A$1:$D$1,0),0),"")&amp;IFERROR(VLOOKUP(DX$2&amp;$A4,'FA2'!$B:$C,MATCH("HOME",'FA2'!$B$1:$C$1,0),0),"")&amp;IFERROR(VLOOKUP(DX$2&amp;$A4,'EFL2'!$A:$D,MATCH("AWAY",'EFL2'!$A$1:$D$1,0),0),"")&amp;IFERROR(VLOOKUP(DX$2&amp;$A4,'EFL2'!$B:$C,MATCH("HOME",'EFL2'!$B$1:$C$1,0),0),"")&amp;IFERROR(VLOOKUP(DX$2&amp;$A4,'UCL2'!$C:$F,MATCH("AWAY",'UCL2'!$C$1:$F$1,0),0),"")&amp;IFERROR(VLOOKUP(DX$2&amp;$A4,'UCL2'!$D:$E,MATCH("HOME",'UCL2'!$D$1:$E$1,0),0),"")&amp;IFERROR(VLOOKUP(DX$2&amp;$A4,'EU2'!$C:$F,MATCH("AWAY",'EU2'!$C$1:$F$1,0),0),"")&amp;IFERROR(VLOOKUP(DX$2&amp;$A4,'EU2'!$D:$E,MATCH("HOME",'EU2'!$D$1:$E$1,0),0),"")&amp;IFERROR(VLOOKUP(DX$2&amp;$A4,'EUC2'!$C:$F,MATCH("AWAY",'EUC2'!$C$1:$F$1,0),0),"")&amp;IFERROR(VLOOKUP(DX$2&amp;$A4,'EUC2'!$D:$E,MATCH("HOME",'EUC2'!$D$1:$E$1,0),0),"")</f>
        <v/>
      </c>
      <c r="DY4" s="25" t="str">
        <f>IFERROR(VLOOKUP(DY$2&amp;$B4,'FPL FIX2'!$N$1:$Q$400,MATCH("HOME",'FPL FIX2'!$N$1:$Q$1,0),0),"")&amp;IFERROR(VLOOKUP(DY$2&amp;$B4,'FPL FIX2'!$O$1:$P$400,MATCH("AWAY",'FPL FIX2'!$O$1:$P$1,0),0),"")&amp;IFERROR(VLOOKUP(DY$2&amp;$A4,'FA2'!$A:$D,MATCH("AWAY",'FA2'!$A$1:$D$1,0),0),"")&amp;IFERROR(VLOOKUP(DY$2&amp;$A4,'FA2'!$B:$C,MATCH("HOME",'FA2'!$B$1:$C$1,0),0),"")&amp;IFERROR(VLOOKUP(DY$2&amp;$A4,'EFL2'!$A:$D,MATCH("AWAY",'EFL2'!$A$1:$D$1,0),0),"")&amp;IFERROR(VLOOKUP(DY$2&amp;$A4,'EFL2'!$B:$C,MATCH("HOME",'EFL2'!$B$1:$C$1,0),0),"")&amp;IFERROR(VLOOKUP(DY$2&amp;$A4,'UCL2'!$C:$F,MATCH("AWAY",'UCL2'!$C$1:$F$1,0),0),"")&amp;IFERROR(VLOOKUP(DY$2&amp;$A4,'UCL2'!$D:$E,MATCH("HOME",'UCL2'!$D$1:$E$1,0),0),"")&amp;IFERROR(VLOOKUP(DY$2&amp;$A4,'EU2'!$C:$F,MATCH("AWAY",'EU2'!$C$1:$F$1,0),0),"")&amp;IFERROR(VLOOKUP(DY$2&amp;$A4,'EU2'!$D:$E,MATCH("HOME",'EU2'!$D$1:$E$1,0),0),"")&amp;IFERROR(VLOOKUP(DY$2&amp;$A4,'EUC2'!$C:$F,MATCH("AWAY",'EUC2'!$C$1:$F$1,0),0),"")&amp;IFERROR(VLOOKUP(DY$2&amp;$A4,'EUC2'!$D:$E,MATCH("HOME",'EUC2'!$D$1:$E$1,0),0),"")</f>
        <v/>
      </c>
      <c r="DZ4" s="25" t="str">
        <f>IFERROR(VLOOKUP(DZ$2&amp;$B4,'FPL FIX2'!$N$1:$Q$400,MATCH("HOME",'FPL FIX2'!$N$1:$Q$1,0),0),"")&amp;IFERROR(VLOOKUP(DZ$2&amp;$B4,'FPL FIX2'!$O$1:$P$400,MATCH("AWAY",'FPL FIX2'!$O$1:$P$1,0),0),"")&amp;IFERROR(VLOOKUP(DZ$2&amp;$A4,'FA2'!$A:$D,MATCH("AWAY",'FA2'!$A$1:$D$1,0),0),"")&amp;IFERROR(VLOOKUP(DZ$2&amp;$A4,'FA2'!$B:$C,MATCH("HOME",'FA2'!$B$1:$C$1,0),0),"")&amp;IFERROR(VLOOKUP(DZ$2&amp;$A4,'EFL2'!$A:$D,MATCH("AWAY",'EFL2'!$A$1:$D$1,0),0),"")&amp;IFERROR(VLOOKUP(DZ$2&amp;$A4,'EFL2'!$B:$C,MATCH("HOME",'EFL2'!$B$1:$C$1,0),0),"")&amp;IFERROR(VLOOKUP(DZ$2&amp;$A4,'UCL2'!$C:$F,MATCH("AWAY",'UCL2'!$C$1:$F$1,0),0),"")&amp;IFERROR(VLOOKUP(DZ$2&amp;$A4,'UCL2'!$D:$E,MATCH("HOME",'UCL2'!$D$1:$E$1,0),0),"")&amp;IFERROR(VLOOKUP(DZ$2&amp;$A4,'EU2'!$C:$F,MATCH("AWAY",'EU2'!$C$1:$F$1,0),0),"")&amp;IFERROR(VLOOKUP(DZ$2&amp;$A4,'EU2'!$D:$E,MATCH("HOME",'EU2'!$D$1:$E$1,0),0),"")&amp;IFERROR(VLOOKUP(DZ$2&amp;$A4,'EUC2'!$C:$F,MATCH("AWAY",'EUC2'!$C$1:$F$1,0),0),"")&amp;IFERROR(VLOOKUP(DZ$2&amp;$A4,'EUC2'!$D:$E,MATCH("HOME",'EUC2'!$D$1:$E$1,0),0),"")</f>
        <v/>
      </c>
      <c r="EA4" s="25" t="str">
        <f>IFERROR(VLOOKUP(EA$2&amp;$B4,'FPL FIX2'!$N$1:$Q$400,MATCH("HOME",'FPL FIX2'!$N$1:$Q$1,0),0),"")&amp;IFERROR(VLOOKUP(EA$2&amp;$B4,'FPL FIX2'!$O$1:$P$400,MATCH("AWAY",'FPL FIX2'!$O$1:$P$1,0),0),"")&amp;IFERROR(VLOOKUP(EA$2&amp;$A4,'FA2'!$A:$D,MATCH("AWAY",'FA2'!$A$1:$D$1,0),0),"")&amp;IFERROR(VLOOKUP(EA$2&amp;$A4,'FA2'!$B:$C,MATCH("HOME",'FA2'!$B$1:$C$1,0),0),"")&amp;IFERROR(VLOOKUP(EA$2&amp;$A4,'EFL2'!$A:$D,MATCH("AWAY",'EFL2'!$A$1:$D$1,0),0),"")&amp;IFERROR(VLOOKUP(EA$2&amp;$A4,'EFL2'!$B:$C,MATCH("HOME",'EFL2'!$B$1:$C$1,0),0),"")&amp;IFERROR(VLOOKUP(EA$2&amp;$A4,'UCL2'!$C:$F,MATCH("AWAY",'UCL2'!$C$1:$F$1,0),0),"")&amp;IFERROR(VLOOKUP(EA$2&amp;$A4,'UCL2'!$D:$E,MATCH("HOME",'UCL2'!$D$1:$E$1,0),0),"")&amp;IFERROR(VLOOKUP(EA$2&amp;$A4,'EU2'!$C:$F,MATCH("AWAY",'EU2'!$C$1:$F$1,0),0),"")&amp;IFERROR(VLOOKUP(EA$2&amp;$A4,'EU2'!$D:$E,MATCH("HOME",'EU2'!$D$1:$E$1,0),0),"")&amp;IFERROR(VLOOKUP(EA$2&amp;$A4,'EUC2'!$C:$F,MATCH("AWAY",'EUC2'!$C$1:$F$1,0),0),"")&amp;IFERROR(VLOOKUP(EA$2&amp;$A4,'EUC2'!$D:$E,MATCH("HOME",'EUC2'!$D$1:$E$1,0),0),"")</f>
        <v/>
      </c>
      <c r="EB4" s="25" t="str">
        <f>IFERROR(VLOOKUP(EB$2&amp;$B4,'FPL FIX2'!$N$1:$Q$400,MATCH("HOME",'FPL FIX2'!$N$1:$Q$1,0),0),"")&amp;IFERROR(VLOOKUP(EB$2&amp;$B4,'FPL FIX2'!$O$1:$P$400,MATCH("AWAY",'FPL FIX2'!$O$1:$P$1,0),0),"")&amp;IFERROR(VLOOKUP(EB$2&amp;$A4,'FA2'!$A:$D,MATCH("AWAY",'FA2'!$A$1:$D$1,0),0),"")&amp;IFERROR(VLOOKUP(EB$2&amp;$A4,'FA2'!$B:$C,MATCH("HOME",'FA2'!$B$1:$C$1,0),0),"")&amp;IFERROR(VLOOKUP(EB$2&amp;$A4,'EFL2'!$A:$D,MATCH("AWAY",'EFL2'!$A$1:$D$1,0),0),"")&amp;IFERROR(VLOOKUP(EB$2&amp;$A4,'EFL2'!$B:$C,MATCH("HOME",'EFL2'!$B$1:$C$1,0),0),"")&amp;IFERROR(VLOOKUP(EB$2&amp;$A4,'UCL2'!$C:$F,MATCH("AWAY",'UCL2'!$C$1:$F$1,0),0),"")&amp;IFERROR(VLOOKUP(EB$2&amp;$A4,'UCL2'!$D:$E,MATCH("HOME",'UCL2'!$D$1:$E$1,0),0),"")&amp;IFERROR(VLOOKUP(EB$2&amp;$A4,'EU2'!$C:$F,MATCH("AWAY",'EU2'!$C$1:$F$1,0),0),"")&amp;IFERROR(VLOOKUP(EB$2&amp;$A4,'EU2'!$D:$E,MATCH("HOME",'EU2'!$D$1:$E$1,0),0),"")&amp;IFERROR(VLOOKUP(EB$2&amp;$A4,'EUC2'!$C:$F,MATCH("AWAY",'EUC2'!$C$1:$F$1,0),0),"")&amp;IFERROR(VLOOKUP(EB$2&amp;$A4,'EUC2'!$D:$E,MATCH("HOME",'EUC2'!$D$1:$E$1,0),0),"")</f>
        <v/>
      </c>
      <c r="EC4" s="25" t="str">
        <f>IFERROR(VLOOKUP(EC$2&amp;$B4,'FPL FIX2'!$N$1:$Q$400,MATCH("HOME",'FPL FIX2'!$N$1:$Q$1,0),0),"")&amp;IFERROR(VLOOKUP(EC$2&amp;$B4,'FPL FIX2'!$O$1:$P$400,MATCH("AWAY",'FPL FIX2'!$O$1:$P$1,0),0),"")&amp;IFERROR(VLOOKUP(EC$2&amp;$A4,'FA2'!$A:$D,MATCH("AWAY",'FA2'!$A$1:$D$1,0),0),"")&amp;IFERROR(VLOOKUP(EC$2&amp;$A4,'FA2'!$B:$C,MATCH("HOME",'FA2'!$B$1:$C$1,0),0),"")&amp;IFERROR(VLOOKUP(EC$2&amp;$A4,'EFL2'!$A:$D,MATCH("AWAY",'EFL2'!$A$1:$D$1,0),0),"")&amp;IFERROR(VLOOKUP(EC$2&amp;$A4,'EFL2'!$B:$C,MATCH("HOME",'EFL2'!$B$1:$C$1,0),0),"")&amp;IFERROR(VLOOKUP(EC$2&amp;$A4,'UCL2'!$C:$F,MATCH("AWAY",'UCL2'!$C$1:$F$1,0),0),"")&amp;IFERROR(VLOOKUP(EC$2&amp;$A4,'UCL2'!$D:$E,MATCH("HOME",'UCL2'!$D$1:$E$1,0),0),"")&amp;IFERROR(VLOOKUP(EC$2&amp;$A4,'EU2'!$C:$F,MATCH("AWAY",'EU2'!$C$1:$F$1,0),0),"")&amp;IFERROR(VLOOKUP(EC$2&amp;$A4,'EU2'!$D:$E,MATCH("HOME",'EU2'!$D$1:$E$1,0),0),"")&amp;IFERROR(VLOOKUP(EC$2&amp;$A4,'EUC2'!$C:$F,MATCH("AWAY",'EUC2'!$C$1:$F$1,0),0),"")&amp;IFERROR(VLOOKUP(EC$2&amp;$A4,'EUC2'!$D:$E,MATCH("HOME",'EUC2'!$D$1:$E$1,0),0),"")</f>
        <v/>
      </c>
      <c r="ED4" s="25" t="str">
        <f>IFERROR(VLOOKUP(ED$2&amp;$B4,'FPL FIX2'!$N$1:$Q$400,MATCH("HOME",'FPL FIX2'!$N$1:$Q$1,0),0),"")&amp;IFERROR(VLOOKUP(ED$2&amp;$B4,'FPL FIX2'!$O$1:$P$400,MATCH("AWAY",'FPL FIX2'!$O$1:$P$1,0),0),"")&amp;IFERROR(VLOOKUP(ED$2&amp;$A4,'FA2'!$A:$D,MATCH("AWAY",'FA2'!$A$1:$D$1,0),0),"")&amp;IFERROR(VLOOKUP(ED$2&amp;$A4,'FA2'!$B:$C,MATCH("HOME",'FA2'!$B$1:$C$1,0),0),"")&amp;IFERROR(VLOOKUP(ED$2&amp;$A4,'EFL2'!$A:$D,MATCH("AWAY",'EFL2'!$A$1:$D$1,0),0),"")&amp;IFERROR(VLOOKUP(ED$2&amp;$A4,'EFL2'!$B:$C,MATCH("HOME",'EFL2'!$B$1:$C$1,0),0),"")&amp;IFERROR(VLOOKUP(ED$2&amp;$A4,'UCL2'!$C:$F,MATCH("AWAY",'UCL2'!$C$1:$F$1,0),0),"")&amp;IFERROR(VLOOKUP(ED$2&amp;$A4,'UCL2'!$D:$E,MATCH("HOME",'UCL2'!$D$1:$E$1,0),0),"")&amp;IFERROR(VLOOKUP(ED$2&amp;$A4,'EU2'!$C:$F,MATCH("AWAY",'EU2'!$C$1:$F$1,0),0),"")&amp;IFERROR(VLOOKUP(ED$2&amp;$A4,'EU2'!$D:$E,MATCH("HOME",'EU2'!$D$1:$E$1,0),0),"")&amp;IFERROR(VLOOKUP(ED$2&amp;$A4,'EUC2'!$C:$F,MATCH("AWAY",'EUC2'!$C$1:$F$1,0),0),"")&amp;IFERROR(VLOOKUP(ED$2&amp;$A4,'EUC2'!$D:$E,MATCH("HOME",'EUC2'!$D$1:$E$1,0),0),"")</f>
        <v/>
      </c>
      <c r="EE4" s="25" t="str">
        <f>IFERROR(VLOOKUP(EE$2&amp;$B4,'FPL FIX2'!$N$1:$Q$400,MATCH("HOME",'FPL FIX2'!$N$1:$Q$1,0),0),"")&amp;IFERROR(VLOOKUP(EE$2&amp;$B4,'FPL FIX2'!$O$1:$P$400,MATCH("AWAY",'FPL FIX2'!$O$1:$P$1,0),0),"")&amp;IFERROR(VLOOKUP(EE$2&amp;$A4,'FA2'!$A:$D,MATCH("AWAY",'FA2'!$A$1:$D$1,0),0),"")&amp;IFERROR(VLOOKUP(EE$2&amp;$A4,'FA2'!$B:$C,MATCH("HOME",'FA2'!$B$1:$C$1,0),0),"")&amp;IFERROR(VLOOKUP(EE$2&amp;$A4,'EFL2'!$A:$D,MATCH("AWAY",'EFL2'!$A$1:$D$1,0),0),"")&amp;IFERROR(VLOOKUP(EE$2&amp;$A4,'EFL2'!$B:$C,MATCH("HOME",'EFL2'!$B$1:$C$1,0),0),"")&amp;IFERROR(VLOOKUP(EE$2&amp;$A4,'UCL2'!$C:$F,MATCH("AWAY",'UCL2'!$C$1:$F$1,0),0),"")&amp;IFERROR(VLOOKUP(EE$2&amp;$A4,'UCL2'!$D:$E,MATCH("HOME",'UCL2'!$D$1:$E$1,0),0),"")&amp;IFERROR(VLOOKUP(EE$2&amp;$A4,'EU2'!$C:$F,MATCH("AWAY",'EU2'!$C$1:$F$1,0),0),"")&amp;IFERROR(VLOOKUP(EE$2&amp;$A4,'EU2'!$D:$E,MATCH("HOME",'EU2'!$D$1:$E$1,0),0),"")&amp;IFERROR(VLOOKUP(EE$2&amp;$A4,'EUC2'!$C:$F,MATCH("AWAY",'EUC2'!$C$1:$F$1,0),0),"")&amp;IFERROR(VLOOKUP(EE$2&amp;$A4,'EUC2'!$D:$E,MATCH("HOME",'EUC2'!$D$1:$E$1,0),0),"")</f>
        <v/>
      </c>
      <c r="EF4" s="25" t="str">
        <f>IFERROR(VLOOKUP(EF$2&amp;$B4,'FPL FIX2'!$N$1:$Q$400,MATCH("HOME",'FPL FIX2'!$N$1:$Q$1,0),0),"")&amp;IFERROR(VLOOKUP(EF$2&amp;$B4,'FPL FIX2'!$O$1:$P$400,MATCH("AWAY",'FPL FIX2'!$O$1:$P$1,0),0),"")&amp;IFERROR(VLOOKUP(EF$2&amp;$A4,'FA2'!$A:$D,MATCH("AWAY",'FA2'!$A$1:$D$1,0),0),"")&amp;IFERROR(VLOOKUP(EF$2&amp;$A4,'FA2'!$B:$C,MATCH("HOME",'FA2'!$B$1:$C$1,0),0),"")&amp;IFERROR(VLOOKUP(EF$2&amp;$A4,'EFL2'!$A:$D,MATCH("AWAY",'EFL2'!$A$1:$D$1,0),0),"")&amp;IFERROR(VLOOKUP(EF$2&amp;$A4,'EFL2'!$B:$C,MATCH("HOME",'EFL2'!$B$1:$C$1,0),0),"")&amp;IFERROR(VLOOKUP(EF$2&amp;$A4,'UCL2'!$C:$F,MATCH("AWAY",'UCL2'!$C$1:$F$1,0),0),"")&amp;IFERROR(VLOOKUP(EF$2&amp;$A4,'UCL2'!$D:$E,MATCH("HOME",'UCL2'!$D$1:$E$1,0),0),"")&amp;IFERROR(VLOOKUP(EF$2&amp;$A4,'EU2'!$C:$F,MATCH("AWAY",'EU2'!$C$1:$F$1,0),0),"")&amp;IFERROR(VLOOKUP(EF$2&amp;$A4,'EU2'!$D:$E,MATCH("HOME",'EU2'!$D$1:$E$1,0),0),"")&amp;IFERROR(VLOOKUP(EF$2&amp;$A4,'EUC2'!$C:$F,MATCH("AWAY",'EUC2'!$C$1:$F$1,0),0),"")&amp;IFERROR(VLOOKUP(EF$2&amp;$A4,'EUC2'!$D:$E,MATCH("HOME",'EUC2'!$D$1:$E$1,0),0),"")</f>
        <v/>
      </c>
      <c r="EG4" s="25" t="str">
        <f>IFERROR(VLOOKUP(EG$2&amp;$B4,'FPL FIX2'!$N$1:$Q$400,MATCH("HOME",'FPL FIX2'!$N$1:$Q$1,0),0),"")&amp;IFERROR(VLOOKUP(EG$2&amp;$B4,'FPL FIX2'!$O$1:$P$400,MATCH("AWAY",'FPL FIX2'!$O$1:$P$1,0),0),"")&amp;IFERROR(VLOOKUP(EG$2&amp;$A4,'FA2'!$A:$D,MATCH("AWAY",'FA2'!$A$1:$D$1,0),0),"")&amp;IFERROR(VLOOKUP(EG$2&amp;$A4,'FA2'!$B:$C,MATCH("HOME",'FA2'!$B$1:$C$1,0),0),"")&amp;IFERROR(VLOOKUP(EG$2&amp;$A4,'EFL2'!$A:$D,MATCH("AWAY",'EFL2'!$A$1:$D$1,0),0),"")&amp;IFERROR(VLOOKUP(EG$2&amp;$A4,'EFL2'!$B:$C,MATCH("HOME",'EFL2'!$B$1:$C$1,0),0),"")&amp;IFERROR(VLOOKUP(EG$2&amp;$A4,'UCL2'!$C:$F,MATCH("AWAY",'UCL2'!$C$1:$F$1,0),0),"")&amp;IFERROR(VLOOKUP(EG$2&amp;$A4,'UCL2'!$D:$E,MATCH("HOME",'UCL2'!$D$1:$E$1,0),0),"")&amp;IFERROR(VLOOKUP(EG$2&amp;$A4,'EU2'!$C:$F,MATCH("AWAY",'EU2'!$C$1:$F$1,0),0),"")&amp;IFERROR(VLOOKUP(EG$2&amp;$A4,'EU2'!$D:$E,MATCH("HOME",'EU2'!$D$1:$E$1,0),0),"")&amp;IFERROR(VLOOKUP(EG$2&amp;$A4,'EUC2'!$C:$F,MATCH("AWAY",'EUC2'!$C$1:$F$1,0),0),"")&amp;IFERROR(VLOOKUP(EG$2&amp;$A4,'EUC2'!$D:$E,MATCH("HOME",'EUC2'!$D$1:$E$1,0),0),"")</f>
        <v/>
      </c>
      <c r="EH4" s="25" t="str">
        <f>IFERROR(VLOOKUP(EH$2&amp;$B4,'FPL FIX2'!$N$1:$Q$400,MATCH("HOME",'FPL FIX2'!$N$1:$Q$1,0),0),"")&amp;IFERROR(VLOOKUP(EH$2&amp;$B4,'FPL FIX2'!$O$1:$P$400,MATCH("AWAY",'FPL FIX2'!$O$1:$P$1,0),0),"")&amp;IFERROR(VLOOKUP(EH$2&amp;$A4,'FA2'!$A:$D,MATCH("AWAY",'FA2'!$A$1:$D$1,0),0),"")&amp;IFERROR(VLOOKUP(EH$2&amp;$A4,'FA2'!$B:$C,MATCH("HOME",'FA2'!$B$1:$C$1,0),0),"")&amp;IFERROR(VLOOKUP(EH$2&amp;$A4,'EFL2'!$A:$D,MATCH("AWAY",'EFL2'!$A$1:$D$1,0),0),"")&amp;IFERROR(VLOOKUP(EH$2&amp;$A4,'EFL2'!$B:$C,MATCH("HOME",'EFL2'!$B$1:$C$1,0),0),"")&amp;IFERROR(VLOOKUP(EH$2&amp;$A4,'UCL2'!$C:$F,MATCH("AWAY",'UCL2'!$C$1:$F$1,0),0),"")&amp;IFERROR(VLOOKUP(EH$2&amp;$A4,'UCL2'!$D:$E,MATCH("HOME",'UCL2'!$D$1:$E$1,0),0),"")&amp;IFERROR(VLOOKUP(EH$2&amp;$A4,'EU2'!$C:$F,MATCH("AWAY",'EU2'!$C$1:$F$1,0),0),"")&amp;IFERROR(VLOOKUP(EH$2&amp;$A4,'EU2'!$D:$E,MATCH("HOME",'EU2'!$D$1:$E$1,0),0),"")&amp;IFERROR(VLOOKUP(EH$2&amp;$A4,'EUC2'!$C:$F,MATCH("AWAY",'EUC2'!$C$1:$F$1,0),0),"")&amp;IFERROR(VLOOKUP(EH$2&amp;$A4,'EUC2'!$D:$E,MATCH("HOME",'EUC2'!$D$1:$E$1,0),0),"")</f>
        <v/>
      </c>
      <c r="EI4" s="25" t="str">
        <f>IFERROR(VLOOKUP(EI$2&amp;$B4,'FPL FIX2'!$N$1:$Q$400,MATCH("HOME",'FPL FIX2'!$N$1:$Q$1,0),0),"")&amp;IFERROR(VLOOKUP(EI$2&amp;$B4,'FPL FIX2'!$O$1:$P$400,MATCH("AWAY",'FPL FIX2'!$O$1:$P$1,0),0),"")&amp;IFERROR(VLOOKUP(EI$2&amp;$A4,'FA2'!$A:$D,MATCH("AWAY",'FA2'!$A$1:$D$1,0),0),"")&amp;IFERROR(VLOOKUP(EI$2&amp;$A4,'FA2'!$B:$C,MATCH("HOME",'FA2'!$B$1:$C$1,0),0),"")&amp;IFERROR(VLOOKUP(EI$2&amp;$A4,'EFL2'!$A:$D,MATCH("AWAY",'EFL2'!$A$1:$D$1,0),0),"")&amp;IFERROR(VLOOKUP(EI$2&amp;$A4,'EFL2'!$B:$C,MATCH("HOME",'EFL2'!$B$1:$C$1,0),0),"")&amp;IFERROR(VLOOKUP(EI$2&amp;$A4,'UCL2'!$C:$F,MATCH("AWAY",'UCL2'!$C$1:$F$1,0),0),"")&amp;IFERROR(VLOOKUP(EI$2&amp;$A4,'UCL2'!$D:$E,MATCH("HOME",'UCL2'!$D$1:$E$1,0),0),"")&amp;IFERROR(VLOOKUP(EI$2&amp;$A4,'EU2'!$C:$F,MATCH("AWAY",'EU2'!$C$1:$F$1,0),0),"")&amp;IFERROR(VLOOKUP(EI$2&amp;$A4,'EU2'!$D:$E,MATCH("HOME",'EU2'!$D$1:$E$1,0),0),"")&amp;IFERROR(VLOOKUP(EI$2&amp;$A4,'EUC2'!$C:$F,MATCH("AWAY",'EUC2'!$C$1:$F$1,0),0),"")&amp;IFERROR(VLOOKUP(EI$2&amp;$A4,'EUC2'!$D:$E,MATCH("HOME",'EUC2'!$D$1:$E$1,0),0),"")</f>
        <v/>
      </c>
      <c r="EJ4" s="25" t="str">
        <f>IFERROR(VLOOKUP(EJ$2&amp;$B4,'FPL FIX2'!$N$1:$Q$400,MATCH("HOME",'FPL FIX2'!$N$1:$Q$1,0),0),"")&amp;IFERROR(VLOOKUP(EJ$2&amp;$B4,'FPL FIX2'!$O$1:$P$400,MATCH("AWAY",'FPL FIX2'!$O$1:$P$1,0),0),"")&amp;IFERROR(VLOOKUP(EJ$2&amp;$A4,'FA2'!$A:$D,MATCH("AWAY",'FA2'!$A$1:$D$1,0),0),"")&amp;IFERROR(VLOOKUP(EJ$2&amp;$A4,'FA2'!$B:$C,MATCH("HOME",'FA2'!$B$1:$C$1,0),0),"")&amp;IFERROR(VLOOKUP(EJ$2&amp;$A4,'EFL2'!$A:$D,MATCH("AWAY",'EFL2'!$A$1:$D$1,0),0),"")&amp;IFERROR(VLOOKUP(EJ$2&amp;$A4,'EFL2'!$B:$C,MATCH("HOME",'EFL2'!$B$1:$C$1,0),0),"")&amp;IFERROR(VLOOKUP(EJ$2&amp;$A4,'UCL2'!$C:$F,MATCH("AWAY",'UCL2'!$C$1:$F$1,0),0),"")&amp;IFERROR(VLOOKUP(EJ$2&amp;$A4,'UCL2'!$D:$E,MATCH("HOME",'UCL2'!$D$1:$E$1,0),0),"")&amp;IFERROR(VLOOKUP(EJ$2&amp;$A4,'EU2'!$C:$F,MATCH("AWAY",'EU2'!$C$1:$F$1,0),0),"")&amp;IFERROR(VLOOKUP(EJ$2&amp;$A4,'EU2'!$D:$E,MATCH("HOME",'EU2'!$D$1:$E$1,0),0),"")&amp;IFERROR(VLOOKUP(EJ$2&amp;$A4,'EUC2'!$C:$F,MATCH("AWAY",'EUC2'!$C$1:$F$1,0),0),"")&amp;IFERROR(VLOOKUP(EJ$2&amp;$A4,'EUC2'!$D:$E,MATCH("HOME",'EUC2'!$D$1:$E$1,0),0),"")</f>
        <v/>
      </c>
      <c r="EK4" s="25" t="str">
        <f>IFERROR(VLOOKUP(EK$2&amp;$B4,'FPL FIX2'!$N$1:$Q$400,MATCH("HOME",'FPL FIX2'!$N$1:$Q$1,0),0),"")&amp;IFERROR(VLOOKUP(EK$2&amp;$B4,'FPL FIX2'!$O$1:$P$400,MATCH("AWAY",'FPL FIX2'!$O$1:$P$1,0),0),"")&amp;IFERROR(VLOOKUP(EK$2&amp;$A4,'FA2'!$A:$D,MATCH("AWAY",'FA2'!$A$1:$D$1,0),0),"")&amp;IFERROR(VLOOKUP(EK$2&amp;$A4,'FA2'!$B:$C,MATCH("HOME",'FA2'!$B$1:$C$1,0),0),"")&amp;IFERROR(VLOOKUP(EK$2&amp;$A4,'EFL2'!$A:$D,MATCH("AWAY",'EFL2'!$A$1:$D$1,0),0),"")&amp;IFERROR(VLOOKUP(EK$2&amp;$A4,'EFL2'!$B:$C,MATCH("HOME",'EFL2'!$B$1:$C$1,0),0),"")&amp;IFERROR(VLOOKUP(EK$2&amp;$A4,'UCL2'!$C:$F,MATCH("AWAY",'UCL2'!$C$1:$F$1,0),0),"")&amp;IFERROR(VLOOKUP(EK$2&amp;$A4,'UCL2'!$D:$E,MATCH("HOME",'UCL2'!$D$1:$E$1,0),0),"")&amp;IFERROR(VLOOKUP(EK$2&amp;$A4,'EU2'!$C:$F,MATCH("AWAY",'EU2'!$C$1:$F$1,0),0),"")&amp;IFERROR(VLOOKUP(EK$2&amp;$A4,'EU2'!$D:$E,MATCH("HOME",'EU2'!$D$1:$E$1,0),0),"")&amp;IFERROR(VLOOKUP(EK$2&amp;$A4,'EUC2'!$C:$F,MATCH("AWAY",'EUC2'!$C$1:$F$1,0),0),"")&amp;IFERROR(VLOOKUP(EK$2&amp;$A4,'EUC2'!$D:$E,MATCH("HOME",'EUC2'!$D$1:$E$1,0),0),"")</f>
        <v/>
      </c>
      <c r="EL4" s="25" t="str">
        <f>IFERROR(VLOOKUP(EL$2&amp;$B4,'FPL FIX2'!$N$1:$Q$400,MATCH("HOME",'FPL FIX2'!$N$1:$Q$1,0),0),"")&amp;IFERROR(VLOOKUP(EL$2&amp;$B4,'FPL FIX2'!$O$1:$P$400,MATCH("AWAY",'FPL FIX2'!$O$1:$P$1,0),0),"")&amp;IFERROR(VLOOKUP(EL$2&amp;$A4,'FA2'!$A:$D,MATCH("AWAY",'FA2'!$A$1:$D$1,0),0),"")&amp;IFERROR(VLOOKUP(EL$2&amp;$A4,'FA2'!$B:$C,MATCH("HOME",'FA2'!$B$1:$C$1,0),0),"")&amp;IFERROR(VLOOKUP(EL$2&amp;$A4,'EFL2'!$A:$D,MATCH("AWAY",'EFL2'!$A$1:$D$1,0),0),"")&amp;IFERROR(VLOOKUP(EL$2&amp;$A4,'EFL2'!$B:$C,MATCH("HOME",'EFL2'!$B$1:$C$1,0),0),"")&amp;IFERROR(VLOOKUP(EL$2&amp;$A4,'UCL2'!$C:$F,MATCH("AWAY",'UCL2'!$C$1:$F$1,0),0),"")&amp;IFERROR(VLOOKUP(EL$2&amp;$A4,'UCL2'!$D:$E,MATCH("HOME",'UCL2'!$D$1:$E$1,0),0),"")&amp;IFERROR(VLOOKUP(EL$2&amp;$A4,'EU2'!$C:$F,MATCH("AWAY",'EU2'!$C$1:$F$1,0),0),"")&amp;IFERROR(VLOOKUP(EL$2&amp;$A4,'EU2'!$D:$E,MATCH("HOME",'EU2'!$D$1:$E$1,0),0),"")&amp;IFERROR(VLOOKUP(EL$2&amp;$A4,'EUC2'!$C:$F,MATCH("AWAY",'EUC2'!$C$1:$F$1,0),0),"")&amp;IFERROR(VLOOKUP(EL$2&amp;$A4,'EUC2'!$D:$E,MATCH("HOME",'EUC2'!$D$1:$E$1,0),0),"")</f>
        <v/>
      </c>
      <c r="EM4" s="25" t="str">
        <f>IFERROR(VLOOKUP(EM$2&amp;$B4,'FPL FIX2'!$N$1:$Q$400,MATCH("HOME",'FPL FIX2'!$N$1:$Q$1,0),0),"")&amp;IFERROR(VLOOKUP(EM$2&amp;$B4,'FPL FIX2'!$O$1:$P$400,MATCH("AWAY",'FPL FIX2'!$O$1:$P$1,0),0),"")&amp;IFERROR(VLOOKUP(EM$2&amp;$A4,'FA2'!$A:$D,MATCH("AWAY",'FA2'!$A$1:$D$1,0),0),"")&amp;IFERROR(VLOOKUP(EM$2&amp;$A4,'FA2'!$B:$C,MATCH("HOME",'FA2'!$B$1:$C$1,0),0),"")&amp;IFERROR(VLOOKUP(EM$2&amp;$A4,'EFL2'!$A:$D,MATCH("AWAY",'EFL2'!$A$1:$D$1,0),0),"")&amp;IFERROR(VLOOKUP(EM$2&amp;$A4,'EFL2'!$B:$C,MATCH("HOME",'EFL2'!$B$1:$C$1,0),0),"")&amp;IFERROR(VLOOKUP(EM$2&amp;$A4,'UCL2'!$C:$F,MATCH("AWAY",'UCL2'!$C$1:$F$1,0),0),"")&amp;IFERROR(VLOOKUP(EM$2&amp;$A4,'UCL2'!$D:$E,MATCH("HOME",'UCL2'!$D$1:$E$1,0),0),"")&amp;IFERROR(VLOOKUP(EM$2&amp;$A4,'EU2'!$C:$F,MATCH("AWAY",'EU2'!$C$1:$F$1,0),0),"")&amp;IFERROR(VLOOKUP(EM$2&amp;$A4,'EU2'!$D:$E,MATCH("HOME",'EU2'!$D$1:$E$1,0),0),"")&amp;IFERROR(VLOOKUP(EM$2&amp;$A4,'EUC2'!$C:$F,MATCH("AWAY",'EUC2'!$C$1:$F$1,0),0),"")&amp;IFERROR(VLOOKUP(EM$2&amp;$A4,'EUC2'!$D:$E,MATCH("HOME",'EUC2'!$D$1:$E$1,0),0),"")</f>
        <v/>
      </c>
      <c r="EN4" s="25" t="str">
        <f>IFERROR(VLOOKUP(EN$2&amp;$B4,'FPL FIX2'!$N$1:$Q$400,MATCH("HOME",'FPL FIX2'!$N$1:$Q$1,0),0),"")&amp;IFERROR(VLOOKUP(EN$2&amp;$B4,'FPL FIX2'!$O$1:$P$400,MATCH("AWAY",'FPL FIX2'!$O$1:$P$1,0),0),"")&amp;IFERROR(VLOOKUP(EN$2&amp;$A4,'FA2'!$A:$D,MATCH("AWAY",'FA2'!$A$1:$D$1,0),0),"")&amp;IFERROR(VLOOKUP(EN$2&amp;$A4,'FA2'!$B:$C,MATCH("HOME",'FA2'!$B$1:$C$1,0),0),"")&amp;IFERROR(VLOOKUP(EN$2&amp;$A4,'EFL2'!$A:$D,MATCH("AWAY",'EFL2'!$A$1:$D$1,0),0),"")&amp;IFERROR(VLOOKUP(EN$2&amp;$A4,'EFL2'!$B:$C,MATCH("HOME",'EFL2'!$B$1:$C$1,0),0),"")&amp;IFERROR(VLOOKUP(EN$2&amp;$A4,'UCL2'!$C:$F,MATCH("AWAY",'UCL2'!$C$1:$F$1,0),0),"")&amp;IFERROR(VLOOKUP(EN$2&amp;$A4,'UCL2'!$D:$E,MATCH("HOME",'UCL2'!$D$1:$E$1,0),0),"")&amp;IFERROR(VLOOKUP(EN$2&amp;$A4,'EU2'!$C:$F,MATCH("AWAY",'EU2'!$C$1:$F$1,0),0),"")&amp;IFERROR(VLOOKUP(EN$2&amp;$A4,'EU2'!$D:$E,MATCH("HOME",'EU2'!$D$1:$E$1,0),0),"")&amp;IFERROR(VLOOKUP(EN$2&amp;$A4,'EUC2'!$C:$F,MATCH("AWAY",'EUC2'!$C$1:$F$1,0),0),"")&amp;IFERROR(VLOOKUP(EN$2&amp;$A4,'EUC2'!$D:$E,MATCH("HOME",'EUC2'!$D$1:$E$1,0),0),"")</f>
        <v/>
      </c>
      <c r="EO4" s="25" t="str">
        <f>IFERROR(VLOOKUP(EO$2&amp;$B4,'FPL FIX2'!$N$1:$Q$400,MATCH("HOME",'FPL FIX2'!$N$1:$Q$1,0),0),"")&amp;IFERROR(VLOOKUP(EO$2&amp;$B4,'FPL FIX2'!$O$1:$P$400,MATCH("AWAY",'FPL FIX2'!$O$1:$P$1,0),0),"")&amp;IFERROR(VLOOKUP(EO$2&amp;$A4,'FA2'!$A:$D,MATCH("AWAY",'FA2'!$A$1:$D$1,0),0),"")&amp;IFERROR(VLOOKUP(EO$2&amp;$A4,'FA2'!$B:$C,MATCH("HOME",'FA2'!$B$1:$C$1,0),0),"")&amp;IFERROR(VLOOKUP(EO$2&amp;$A4,'EFL2'!$A:$D,MATCH("AWAY",'EFL2'!$A$1:$D$1,0),0),"")&amp;IFERROR(VLOOKUP(EO$2&amp;$A4,'EFL2'!$B:$C,MATCH("HOME",'EFL2'!$B$1:$C$1,0),0),"")&amp;IFERROR(VLOOKUP(EO$2&amp;$A4,'UCL2'!$C:$F,MATCH("AWAY",'UCL2'!$C$1:$F$1,0),0),"")&amp;IFERROR(VLOOKUP(EO$2&amp;$A4,'UCL2'!$D:$E,MATCH("HOME",'UCL2'!$D$1:$E$1,0),0),"")&amp;IFERROR(VLOOKUP(EO$2&amp;$A4,'EU2'!$C:$F,MATCH("AWAY",'EU2'!$C$1:$F$1,0),0),"")&amp;IFERROR(VLOOKUP(EO$2&amp;$A4,'EU2'!$D:$E,MATCH("HOME",'EU2'!$D$1:$E$1,0),0),"")&amp;IFERROR(VLOOKUP(EO$2&amp;$A4,'EUC2'!$C:$F,MATCH("AWAY",'EUC2'!$C$1:$F$1,0),0),"")&amp;IFERROR(VLOOKUP(EO$2&amp;$A4,'EUC2'!$D:$E,MATCH("HOME",'EUC2'!$D$1:$E$1,0),0),"")</f>
        <v/>
      </c>
      <c r="EP4" s="25" t="str">
        <f>IFERROR(VLOOKUP(EP$2&amp;$B4,'FPL FIX2'!$N$1:$Q$400,MATCH("HOME",'FPL FIX2'!$N$1:$Q$1,0),0),"")&amp;IFERROR(VLOOKUP(EP$2&amp;$B4,'FPL FIX2'!$O$1:$P$400,MATCH("AWAY",'FPL FIX2'!$O$1:$P$1,0),0),"")&amp;IFERROR(VLOOKUP(EP$2&amp;$A4,'FA2'!$A:$D,MATCH("AWAY",'FA2'!$A$1:$D$1,0),0),"")&amp;IFERROR(VLOOKUP(EP$2&amp;$A4,'FA2'!$B:$C,MATCH("HOME",'FA2'!$B$1:$C$1,0),0),"")&amp;IFERROR(VLOOKUP(EP$2&amp;$A4,'EFL2'!$A:$D,MATCH("AWAY",'EFL2'!$A$1:$D$1,0),0),"")&amp;IFERROR(VLOOKUP(EP$2&amp;$A4,'EFL2'!$B:$C,MATCH("HOME",'EFL2'!$B$1:$C$1,0),0),"")&amp;IFERROR(VLOOKUP(EP$2&amp;$A4,'UCL2'!$C:$F,MATCH("AWAY",'UCL2'!$C$1:$F$1,0),0),"")&amp;IFERROR(VLOOKUP(EP$2&amp;$A4,'UCL2'!$D:$E,MATCH("HOME",'UCL2'!$D$1:$E$1,0),0),"")&amp;IFERROR(VLOOKUP(EP$2&amp;$A4,'EU2'!$C:$F,MATCH("AWAY",'EU2'!$C$1:$F$1,0),0),"")&amp;IFERROR(VLOOKUP(EP$2&amp;$A4,'EU2'!$D:$E,MATCH("HOME",'EU2'!$D$1:$E$1,0),0),"")&amp;IFERROR(VLOOKUP(EP$2&amp;$A4,'EUC2'!$C:$F,MATCH("AWAY",'EUC2'!$C$1:$F$1,0),0),"")&amp;IFERROR(VLOOKUP(EP$2&amp;$A4,'EUC2'!$D:$E,MATCH("HOME",'EUC2'!$D$1:$E$1,0),0),"")</f>
        <v/>
      </c>
      <c r="EQ4" s="25" t="str">
        <f>IFERROR(VLOOKUP(EQ$2&amp;$B4,'FPL FIX2'!$N$1:$Q$400,MATCH("HOME",'FPL FIX2'!$N$1:$Q$1,0),0),"")&amp;IFERROR(VLOOKUP(EQ$2&amp;$B4,'FPL FIX2'!$O$1:$P$400,MATCH("AWAY",'FPL FIX2'!$O$1:$P$1,0),0),"")&amp;IFERROR(VLOOKUP(EQ$2&amp;$A4,'FA2'!$A:$D,MATCH("AWAY",'FA2'!$A$1:$D$1,0),0),"")&amp;IFERROR(VLOOKUP(EQ$2&amp;$A4,'FA2'!$B:$C,MATCH("HOME",'FA2'!$B$1:$C$1,0),0),"")&amp;IFERROR(VLOOKUP(EQ$2&amp;$A4,'EFL2'!$A:$D,MATCH("AWAY",'EFL2'!$A$1:$D$1,0),0),"")&amp;IFERROR(VLOOKUP(EQ$2&amp;$A4,'EFL2'!$B:$C,MATCH("HOME",'EFL2'!$B$1:$C$1,0),0),"")&amp;IFERROR(VLOOKUP(EQ$2&amp;$A4,'UCL2'!$C:$F,MATCH("AWAY",'UCL2'!$C$1:$F$1,0),0),"")&amp;IFERROR(VLOOKUP(EQ$2&amp;$A4,'UCL2'!$D:$E,MATCH("HOME",'UCL2'!$D$1:$E$1,0),0),"")&amp;IFERROR(VLOOKUP(EQ$2&amp;$A4,'EU2'!$C:$F,MATCH("AWAY",'EU2'!$C$1:$F$1,0),0),"")&amp;IFERROR(VLOOKUP(EQ$2&amp;$A4,'EU2'!$D:$E,MATCH("HOME",'EU2'!$D$1:$E$1,0),0),"")&amp;IFERROR(VLOOKUP(EQ$2&amp;$A4,'EUC2'!$C:$F,MATCH("AWAY",'EUC2'!$C$1:$F$1,0),0),"")&amp;IFERROR(VLOOKUP(EQ$2&amp;$A4,'EUC2'!$D:$E,MATCH("HOME",'EUC2'!$D$1:$E$1,0),0),"")</f>
        <v/>
      </c>
      <c r="ER4" s="25" t="str">
        <f>IFERROR(VLOOKUP(ER$2&amp;$B4,'FPL FIX2'!$N$1:$Q$400,MATCH("HOME",'FPL FIX2'!$N$1:$Q$1,0),0),"")&amp;IFERROR(VLOOKUP(ER$2&amp;$B4,'FPL FIX2'!$O$1:$P$400,MATCH("AWAY",'FPL FIX2'!$O$1:$P$1,0),0),"")&amp;IFERROR(VLOOKUP(ER$2&amp;$A4,'FA2'!$A:$D,MATCH("AWAY",'FA2'!$A$1:$D$1,0),0),"")&amp;IFERROR(VLOOKUP(ER$2&amp;$A4,'FA2'!$B:$C,MATCH("HOME",'FA2'!$B$1:$C$1,0),0),"")&amp;IFERROR(VLOOKUP(ER$2&amp;$A4,'EFL2'!$A:$D,MATCH("AWAY",'EFL2'!$A$1:$D$1,0),0),"")&amp;IFERROR(VLOOKUP(ER$2&amp;$A4,'EFL2'!$B:$C,MATCH("HOME",'EFL2'!$B$1:$C$1,0),0),"")&amp;IFERROR(VLOOKUP(ER$2&amp;$A4,'UCL2'!$C:$F,MATCH("AWAY",'UCL2'!$C$1:$F$1,0),0),"")&amp;IFERROR(VLOOKUP(ER$2&amp;$A4,'UCL2'!$D:$E,MATCH("HOME",'UCL2'!$D$1:$E$1,0),0),"")&amp;IFERROR(VLOOKUP(ER$2&amp;$A4,'EU2'!$C:$F,MATCH("AWAY",'EU2'!$C$1:$F$1,0),0),"")&amp;IFERROR(VLOOKUP(ER$2&amp;$A4,'EU2'!$D:$E,MATCH("HOME",'EU2'!$D$1:$E$1,0),0),"")&amp;IFERROR(VLOOKUP(ER$2&amp;$A4,'EUC2'!$C:$F,MATCH("AWAY",'EUC2'!$C$1:$F$1,0),0),"")&amp;IFERROR(VLOOKUP(ER$2&amp;$A4,'EUC2'!$D:$E,MATCH("HOME",'EUC2'!$D$1:$E$1,0),0),"")</f>
        <v/>
      </c>
      <c r="ES4" s="25" t="str">
        <f>IFERROR(VLOOKUP(ES$2&amp;$B4,'FPL FIX2'!$N$1:$Q$400,MATCH("HOME",'FPL FIX2'!$N$1:$Q$1,0),0),"")&amp;IFERROR(VLOOKUP(ES$2&amp;$B4,'FPL FIX2'!$O$1:$P$400,MATCH("AWAY",'FPL FIX2'!$O$1:$P$1,0),0),"")&amp;IFERROR(VLOOKUP(ES$2&amp;$A4,'FA2'!$A:$D,MATCH("AWAY",'FA2'!$A$1:$D$1,0),0),"")&amp;IFERROR(VLOOKUP(ES$2&amp;$A4,'FA2'!$B:$C,MATCH("HOME",'FA2'!$B$1:$C$1,0),0),"")&amp;IFERROR(VLOOKUP(ES$2&amp;$A4,'EFL2'!$A:$D,MATCH("AWAY",'EFL2'!$A$1:$D$1,0),0),"")&amp;IFERROR(VLOOKUP(ES$2&amp;$A4,'EFL2'!$B:$C,MATCH("HOME",'EFL2'!$B$1:$C$1,0),0),"")&amp;IFERROR(VLOOKUP(ES$2&amp;$A4,'UCL2'!$C:$F,MATCH("AWAY",'UCL2'!$C$1:$F$1,0),0),"")&amp;IFERROR(VLOOKUP(ES$2&amp;$A4,'UCL2'!$D:$E,MATCH("HOME",'UCL2'!$D$1:$E$1,0),0),"")&amp;IFERROR(VLOOKUP(ES$2&amp;$A4,'EU2'!$C:$F,MATCH("AWAY",'EU2'!$C$1:$F$1,0),0),"")&amp;IFERROR(VLOOKUP(ES$2&amp;$A4,'EU2'!$D:$E,MATCH("HOME",'EU2'!$D$1:$E$1,0),0),"")&amp;IFERROR(VLOOKUP(ES$2&amp;$A4,'EUC2'!$C:$F,MATCH("AWAY",'EUC2'!$C$1:$F$1,0),0),"")&amp;IFERROR(VLOOKUP(ES$2&amp;$A4,'EUC2'!$D:$E,MATCH("HOME",'EUC2'!$D$1:$E$1,0),0),"")</f>
        <v/>
      </c>
      <c r="ET4" s="25" t="str">
        <f>IFERROR(VLOOKUP(ET$2&amp;$B4,'FPL FIX2'!$N$1:$Q$400,MATCH("HOME",'FPL FIX2'!$N$1:$Q$1,0),0),"")&amp;IFERROR(VLOOKUP(ET$2&amp;$B4,'FPL FIX2'!$O$1:$P$400,MATCH("AWAY",'FPL FIX2'!$O$1:$P$1,0),0),"")&amp;IFERROR(VLOOKUP(ET$2&amp;$A4,'FA2'!$A:$D,MATCH("AWAY",'FA2'!$A$1:$D$1,0),0),"")&amp;IFERROR(VLOOKUP(ET$2&amp;$A4,'FA2'!$B:$C,MATCH("HOME",'FA2'!$B$1:$C$1,0),0),"")&amp;IFERROR(VLOOKUP(ET$2&amp;$A4,'EFL2'!$A:$D,MATCH("AWAY",'EFL2'!$A$1:$D$1,0),0),"")&amp;IFERROR(VLOOKUP(ET$2&amp;$A4,'EFL2'!$B:$C,MATCH("HOME",'EFL2'!$B$1:$C$1,0),0),"")&amp;IFERROR(VLOOKUP(ET$2&amp;$A4,'UCL2'!$C:$F,MATCH("AWAY",'UCL2'!$C$1:$F$1,0),0),"")&amp;IFERROR(VLOOKUP(ET$2&amp;$A4,'UCL2'!$D:$E,MATCH("HOME",'UCL2'!$D$1:$E$1,0),0),"")&amp;IFERROR(VLOOKUP(ET$2&amp;$A4,'EU2'!$C:$F,MATCH("AWAY",'EU2'!$C$1:$F$1,0),0),"")&amp;IFERROR(VLOOKUP(ET$2&amp;$A4,'EU2'!$D:$E,MATCH("HOME",'EU2'!$D$1:$E$1,0),0),"")&amp;IFERROR(VLOOKUP(ET$2&amp;$A4,'EUC2'!$C:$F,MATCH("AWAY",'EUC2'!$C$1:$F$1,0),0),"")&amp;IFERROR(VLOOKUP(ET$2&amp;$A4,'EUC2'!$D:$E,MATCH("HOME",'EUC2'!$D$1:$E$1,0),0),"")</f>
        <v>WHU</v>
      </c>
      <c r="EU4" s="25" t="str">
        <f>IFERROR(VLOOKUP(EU$2&amp;$B4,'FPL FIX2'!$N$1:$Q$400,MATCH("HOME",'FPL FIX2'!$N$1:$Q$1,0),0),"")&amp;IFERROR(VLOOKUP(EU$2&amp;$B4,'FPL FIX2'!$O$1:$P$400,MATCH("AWAY",'FPL FIX2'!$O$1:$P$1,0),0),"")&amp;IFERROR(VLOOKUP(EU$2&amp;$A4,'FA2'!$A:$D,MATCH("AWAY",'FA2'!$A$1:$D$1,0),0),"")&amp;IFERROR(VLOOKUP(EU$2&amp;$A4,'FA2'!$B:$C,MATCH("HOME",'FA2'!$B$1:$C$1,0),0),"")&amp;IFERROR(VLOOKUP(EU$2&amp;$A4,'EFL2'!$A:$D,MATCH("AWAY",'EFL2'!$A$1:$D$1,0),0),"")&amp;IFERROR(VLOOKUP(EU$2&amp;$A4,'EFL2'!$B:$C,MATCH("HOME",'EFL2'!$B$1:$C$1,0),0),"")&amp;IFERROR(VLOOKUP(EU$2&amp;$A4,'UCL2'!$C:$F,MATCH("AWAY",'UCL2'!$C$1:$F$1,0),0),"")&amp;IFERROR(VLOOKUP(EU$2&amp;$A4,'UCL2'!$D:$E,MATCH("HOME",'UCL2'!$D$1:$E$1,0),0),"")&amp;IFERROR(VLOOKUP(EU$2&amp;$A4,'EU2'!$C:$F,MATCH("AWAY",'EU2'!$C$1:$F$1,0),0),"")&amp;IFERROR(VLOOKUP(EU$2&amp;$A4,'EU2'!$D:$E,MATCH("HOME",'EU2'!$D$1:$E$1,0),0),"")&amp;IFERROR(VLOOKUP(EU$2&amp;$A4,'EUC2'!$C:$F,MATCH("AWAY",'EUC2'!$C$1:$F$1,0),0),"")&amp;IFERROR(VLOOKUP(EU$2&amp;$A4,'EUC2'!$D:$E,MATCH("HOME",'EUC2'!$D$1:$E$1,0),0),"")</f>
        <v/>
      </c>
      <c r="EV4" s="25" t="str">
        <f>IFERROR(VLOOKUP(EV$2&amp;$B4,'FPL FIX2'!$N$1:$Q$400,MATCH("HOME",'FPL FIX2'!$N$1:$Q$1,0),0),"")&amp;IFERROR(VLOOKUP(EV$2&amp;$B4,'FPL FIX2'!$O$1:$P$400,MATCH("AWAY",'FPL FIX2'!$O$1:$P$1,0),0),"")&amp;IFERROR(VLOOKUP(EV$2&amp;$A4,'FA2'!$A:$D,MATCH("AWAY",'FA2'!$A$1:$D$1,0),0),"")&amp;IFERROR(VLOOKUP(EV$2&amp;$A4,'FA2'!$B:$C,MATCH("HOME",'FA2'!$B$1:$C$1,0),0),"")&amp;IFERROR(VLOOKUP(EV$2&amp;$A4,'EFL2'!$A:$D,MATCH("AWAY",'EFL2'!$A$1:$D$1,0),0),"")&amp;IFERROR(VLOOKUP(EV$2&amp;$A4,'EFL2'!$B:$C,MATCH("HOME",'EFL2'!$B$1:$C$1,0),0),"")&amp;IFERROR(VLOOKUP(EV$2&amp;$A4,'UCL2'!$C:$F,MATCH("AWAY",'UCL2'!$C$1:$F$1,0),0),"")&amp;IFERROR(VLOOKUP(EV$2&amp;$A4,'UCL2'!$D:$E,MATCH("HOME",'UCL2'!$D$1:$E$1,0),0),"")&amp;IFERROR(VLOOKUP(EV$2&amp;$A4,'EU2'!$C:$F,MATCH("AWAY",'EU2'!$C$1:$F$1,0),0),"")&amp;IFERROR(VLOOKUP(EV$2&amp;$A4,'EU2'!$D:$E,MATCH("HOME",'EU2'!$D$1:$E$1,0),0),"")&amp;IFERROR(VLOOKUP(EV$2&amp;$A4,'EUC2'!$C:$F,MATCH("AWAY",'EUC2'!$C$1:$F$1,0),0),"")&amp;IFERROR(VLOOKUP(EV$2&amp;$A4,'EUC2'!$D:$E,MATCH("HOME",'EUC2'!$D$1:$E$1,0),0),"")</f>
        <v/>
      </c>
      <c r="EW4" s="25" t="str">
        <f>IFERROR(VLOOKUP(EW$2&amp;$B4,'FPL FIX2'!$N$1:$Q$400,MATCH("HOME",'FPL FIX2'!$N$1:$Q$1,0),0),"")&amp;IFERROR(VLOOKUP(EW$2&amp;$B4,'FPL FIX2'!$O$1:$P$400,MATCH("AWAY",'FPL FIX2'!$O$1:$P$1,0),0),"")&amp;IFERROR(VLOOKUP(EW$2&amp;$A4,'FA2'!$A:$D,MATCH("AWAY",'FA2'!$A$1:$D$1,0),0),"")&amp;IFERROR(VLOOKUP(EW$2&amp;$A4,'FA2'!$B:$C,MATCH("HOME",'FA2'!$B$1:$C$1,0),0),"")&amp;IFERROR(VLOOKUP(EW$2&amp;$A4,'EFL2'!$A:$D,MATCH("AWAY",'EFL2'!$A$1:$D$1,0),0),"")&amp;IFERROR(VLOOKUP(EW$2&amp;$A4,'EFL2'!$B:$C,MATCH("HOME",'EFL2'!$B$1:$C$1,0),0),"")&amp;IFERROR(VLOOKUP(EW$2&amp;$A4,'UCL2'!$C:$F,MATCH("AWAY",'UCL2'!$C$1:$F$1,0),0),"")&amp;IFERROR(VLOOKUP(EW$2&amp;$A4,'UCL2'!$D:$E,MATCH("HOME",'UCL2'!$D$1:$E$1,0),0),"")&amp;IFERROR(VLOOKUP(EW$2&amp;$A4,'EU2'!$C:$F,MATCH("AWAY",'EU2'!$C$1:$F$1,0),0),"")&amp;IFERROR(VLOOKUP(EW$2&amp;$A4,'EU2'!$D:$E,MATCH("HOME",'EU2'!$D$1:$E$1,0),0),"")&amp;IFERROR(VLOOKUP(EW$2&amp;$A4,'EUC2'!$C:$F,MATCH("AWAY",'EUC2'!$C$1:$F$1,0),0),"")&amp;IFERROR(VLOOKUP(EW$2&amp;$A4,'EUC2'!$D:$E,MATCH("HOME",'EUC2'!$D$1:$E$1,0),0),"")</f>
        <v/>
      </c>
      <c r="EX4" s="25" t="str">
        <f>IFERROR(VLOOKUP(EX$2&amp;$B4,'FPL FIX2'!$N$1:$Q$400,MATCH("HOME",'FPL FIX2'!$N$1:$Q$1,0),0),"")&amp;IFERROR(VLOOKUP(EX$2&amp;$B4,'FPL FIX2'!$O$1:$P$400,MATCH("AWAY",'FPL FIX2'!$O$1:$P$1,0),0),"")&amp;IFERROR(VLOOKUP(EX$2&amp;$A4,'FA2'!$A:$D,MATCH("AWAY",'FA2'!$A$1:$D$1,0),0),"")&amp;IFERROR(VLOOKUP(EX$2&amp;$A4,'FA2'!$B:$C,MATCH("HOME",'FA2'!$B$1:$C$1,0),0),"")&amp;IFERROR(VLOOKUP(EX$2&amp;$A4,'EFL2'!$A:$D,MATCH("AWAY",'EFL2'!$A$1:$D$1,0),0),"")&amp;IFERROR(VLOOKUP(EX$2&amp;$A4,'EFL2'!$B:$C,MATCH("HOME",'EFL2'!$B$1:$C$1,0),0),"")&amp;IFERROR(VLOOKUP(EX$2&amp;$A4,'UCL2'!$C:$F,MATCH("AWAY",'UCL2'!$C$1:$F$1,0),0),"")&amp;IFERROR(VLOOKUP(EX$2&amp;$A4,'UCL2'!$D:$E,MATCH("HOME",'UCL2'!$D$1:$E$1,0),0),"")&amp;IFERROR(VLOOKUP(EX$2&amp;$A4,'EU2'!$C:$F,MATCH("AWAY",'EU2'!$C$1:$F$1,0),0),"")&amp;IFERROR(VLOOKUP(EX$2&amp;$A4,'EU2'!$D:$E,MATCH("HOME",'EU2'!$D$1:$E$1,0),0),"")&amp;IFERROR(VLOOKUP(EX$2&amp;$A4,'EUC2'!$C:$F,MATCH("AWAY",'EUC2'!$C$1:$F$1,0),0),"")&amp;IFERROR(VLOOKUP(EX$2&amp;$A4,'EUC2'!$D:$E,MATCH("HOME",'EUC2'!$D$1:$E$1,0),0),"")</f>
        <v/>
      </c>
      <c r="EY4" s="25" t="str">
        <f>IFERROR(VLOOKUP(EY$2&amp;$B4,'FPL FIX2'!$N$1:$Q$400,MATCH("HOME",'FPL FIX2'!$N$1:$Q$1,0),0),"")&amp;IFERROR(VLOOKUP(EY$2&amp;$B4,'FPL FIX2'!$O$1:$P$400,MATCH("AWAY",'FPL FIX2'!$O$1:$P$1,0),0),"")&amp;IFERROR(VLOOKUP(EY$2&amp;$A4,'FA2'!$A:$D,MATCH("AWAY",'FA2'!$A$1:$D$1,0),0),"")&amp;IFERROR(VLOOKUP(EY$2&amp;$A4,'FA2'!$B:$C,MATCH("HOME",'FA2'!$B$1:$C$1,0),0),"")&amp;IFERROR(VLOOKUP(EY$2&amp;$A4,'EFL2'!$A:$D,MATCH("AWAY",'EFL2'!$A$1:$D$1,0),0),"")&amp;IFERROR(VLOOKUP(EY$2&amp;$A4,'EFL2'!$B:$C,MATCH("HOME",'EFL2'!$B$1:$C$1,0),0),"")&amp;IFERROR(VLOOKUP(EY$2&amp;$A4,'UCL2'!$C:$F,MATCH("AWAY",'UCL2'!$C$1:$F$1,0),0),"")&amp;IFERROR(VLOOKUP(EY$2&amp;$A4,'UCL2'!$D:$E,MATCH("HOME",'UCL2'!$D$1:$E$1,0),0),"")&amp;IFERROR(VLOOKUP(EY$2&amp;$A4,'EU2'!$C:$F,MATCH("AWAY",'EU2'!$C$1:$F$1,0),0),"")&amp;IFERROR(VLOOKUP(EY$2&amp;$A4,'EU2'!$D:$E,MATCH("HOME",'EU2'!$D$1:$E$1,0),0),"")&amp;IFERROR(VLOOKUP(EY$2&amp;$A4,'EUC2'!$C:$F,MATCH("AWAY",'EUC2'!$C$1:$F$1,0),0),"")&amp;IFERROR(VLOOKUP(EY$2&amp;$A4,'EUC2'!$D:$E,MATCH("HOME",'EUC2'!$D$1:$E$1,0),0),"")</f>
        <v>bha</v>
      </c>
      <c r="EZ4" s="25" t="str">
        <f>IFERROR(VLOOKUP(EZ$2&amp;$B4,'FPL FIX2'!$N$1:$Q$400,MATCH("HOME",'FPL FIX2'!$N$1:$Q$1,0),0),"")&amp;IFERROR(VLOOKUP(EZ$2&amp;$B4,'FPL FIX2'!$O$1:$P$400,MATCH("AWAY",'FPL FIX2'!$O$1:$P$1,0),0),"")&amp;IFERROR(VLOOKUP(EZ$2&amp;$A4,'FA2'!$A:$D,MATCH("AWAY",'FA2'!$A$1:$D$1,0),0),"")&amp;IFERROR(VLOOKUP(EZ$2&amp;$A4,'FA2'!$B:$C,MATCH("HOME",'FA2'!$B$1:$C$1,0),0),"")&amp;IFERROR(VLOOKUP(EZ$2&amp;$A4,'EFL2'!$A:$D,MATCH("AWAY",'EFL2'!$A$1:$D$1,0),0),"")&amp;IFERROR(VLOOKUP(EZ$2&amp;$A4,'EFL2'!$B:$C,MATCH("HOME",'EFL2'!$B$1:$C$1,0),0),"")&amp;IFERROR(VLOOKUP(EZ$2&amp;$A4,'UCL2'!$C:$F,MATCH("AWAY",'UCL2'!$C$1:$F$1,0),0),"")&amp;IFERROR(VLOOKUP(EZ$2&amp;$A4,'UCL2'!$D:$E,MATCH("HOME",'UCL2'!$D$1:$E$1,0),0),"")&amp;IFERROR(VLOOKUP(EZ$2&amp;$A4,'EU2'!$C:$F,MATCH("AWAY",'EU2'!$C$1:$F$1,0),0),"")&amp;IFERROR(VLOOKUP(EZ$2&amp;$A4,'EU2'!$D:$E,MATCH("HOME",'EU2'!$D$1:$E$1,0),0),"")&amp;IFERROR(VLOOKUP(EZ$2&amp;$A4,'EUC2'!$C:$F,MATCH("AWAY",'EUC2'!$C$1:$F$1,0),0),"")&amp;IFERROR(VLOOKUP(EZ$2&amp;$A4,'EUC2'!$D:$E,MATCH("HOME",'EUC2'!$D$1:$E$1,0),0),"")</f>
        <v/>
      </c>
      <c r="FA4" s="25" t="str">
        <f>IFERROR(VLOOKUP(FA$2&amp;$B4,'FPL FIX2'!$N$1:$Q$400,MATCH("HOME",'FPL FIX2'!$N$1:$Q$1,0),0),"")&amp;IFERROR(VLOOKUP(FA$2&amp;$B4,'FPL FIX2'!$O$1:$P$400,MATCH("AWAY",'FPL FIX2'!$O$1:$P$1,0),0),"")&amp;IFERROR(VLOOKUP(FA$2&amp;$A4,'FA2'!$A:$D,MATCH("AWAY",'FA2'!$A$1:$D$1,0),0),"")&amp;IFERROR(VLOOKUP(FA$2&amp;$A4,'FA2'!$B:$C,MATCH("HOME",'FA2'!$B$1:$C$1,0),0),"")&amp;IFERROR(VLOOKUP(FA$2&amp;$A4,'EFL2'!$A:$D,MATCH("AWAY",'EFL2'!$A$1:$D$1,0),0),"")&amp;IFERROR(VLOOKUP(FA$2&amp;$A4,'EFL2'!$B:$C,MATCH("HOME",'EFL2'!$B$1:$C$1,0),0),"")&amp;IFERROR(VLOOKUP(FA$2&amp;$A4,'UCL2'!$C:$F,MATCH("AWAY",'UCL2'!$C$1:$F$1,0),0),"")&amp;IFERROR(VLOOKUP(FA$2&amp;$A4,'UCL2'!$D:$E,MATCH("HOME",'UCL2'!$D$1:$E$1,0),0),"")&amp;IFERROR(VLOOKUP(FA$2&amp;$A4,'EU2'!$C:$F,MATCH("AWAY",'EU2'!$C$1:$F$1,0),0),"")&amp;IFERROR(VLOOKUP(FA$2&amp;$A4,'EU2'!$D:$E,MATCH("HOME",'EU2'!$D$1:$E$1,0),0),"")&amp;IFERROR(VLOOKUP(FA$2&amp;$A4,'EUC2'!$C:$F,MATCH("AWAY",'EUC2'!$C$1:$F$1,0),0),"")&amp;IFERROR(VLOOKUP(FA$2&amp;$A4,'EUC2'!$D:$E,MATCH("HOME",'EUC2'!$D$1:$E$1,0),0),"")</f>
        <v/>
      </c>
      <c r="FB4" s="25" t="str">
        <f>IFERROR(VLOOKUP(FB$2&amp;$B4,'FPL FIX2'!$N$1:$Q$400,MATCH("HOME",'FPL FIX2'!$N$1:$Q$1,0),0),"")&amp;IFERROR(VLOOKUP(FB$2&amp;$B4,'FPL FIX2'!$O$1:$P$400,MATCH("AWAY",'FPL FIX2'!$O$1:$P$1,0),0),"")&amp;IFERROR(VLOOKUP(FB$2&amp;$A4,'FA2'!$A:$D,MATCH("AWAY",'FA2'!$A$1:$D$1,0),0),"")&amp;IFERROR(VLOOKUP(FB$2&amp;$A4,'FA2'!$B:$C,MATCH("HOME",'FA2'!$B$1:$C$1,0),0),"")&amp;IFERROR(VLOOKUP(FB$2&amp;$A4,'EFL2'!$A:$D,MATCH("AWAY",'EFL2'!$A$1:$D$1,0),0),"")&amp;IFERROR(VLOOKUP(FB$2&amp;$A4,'EFL2'!$B:$C,MATCH("HOME",'EFL2'!$B$1:$C$1,0),0),"")&amp;IFERROR(VLOOKUP(FB$2&amp;$A4,'UCL2'!$C:$F,MATCH("AWAY",'UCL2'!$C$1:$F$1,0),0),"")&amp;IFERROR(VLOOKUP(FB$2&amp;$A4,'UCL2'!$D:$E,MATCH("HOME",'UCL2'!$D$1:$E$1,0),0),"")&amp;IFERROR(VLOOKUP(FB$2&amp;$A4,'EU2'!$C:$F,MATCH("AWAY",'EU2'!$C$1:$F$1,0),0),"")&amp;IFERROR(VLOOKUP(FB$2&amp;$A4,'EU2'!$D:$E,MATCH("HOME",'EU2'!$D$1:$E$1,0),0),"")&amp;IFERROR(VLOOKUP(FB$2&amp;$A4,'EUC2'!$C:$F,MATCH("AWAY",'EUC2'!$C$1:$F$1,0),0),"")&amp;IFERROR(VLOOKUP(FB$2&amp;$A4,'EUC2'!$D:$E,MATCH("HOME",'EUC2'!$D$1:$E$1,0),0),"")</f>
        <v>NEW</v>
      </c>
      <c r="FC4" s="25" t="str">
        <f>IFERROR(VLOOKUP(FC$2&amp;$B4,'FPL FIX2'!$N$1:$Q$400,MATCH("HOME",'FPL FIX2'!$N$1:$Q$1,0),0),"")&amp;IFERROR(VLOOKUP(FC$2&amp;$B4,'FPL FIX2'!$O$1:$P$400,MATCH("AWAY",'FPL FIX2'!$O$1:$P$1,0),0),"")&amp;IFERROR(VLOOKUP(FC$2&amp;$A4,'FA2'!$A:$D,MATCH("AWAY",'FA2'!$A$1:$D$1,0),0),"")&amp;IFERROR(VLOOKUP(FC$2&amp;$A4,'FA2'!$B:$C,MATCH("HOME",'FA2'!$B$1:$C$1,0),0),"")&amp;IFERROR(VLOOKUP(FC$2&amp;$A4,'EFL2'!$A:$D,MATCH("AWAY",'EFL2'!$A$1:$D$1,0),0),"")&amp;IFERROR(VLOOKUP(FC$2&amp;$A4,'EFL2'!$B:$C,MATCH("HOME",'EFL2'!$B$1:$C$1,0),0),"")&amp;IFERROR(VLOOKUP(FC$2&amp;$A4,'UCL2'!$C:$F,MATCH("AWAY",'UCL2'!$C$1:$F$1,0),0),"")&amp;IFERROR(VLOOKUP(FC$2&amp;$A4,'UCL2'!$D:$E,MATCH("HOME",'UCL2'!$D$1:$E$1,0),0),"")&amp;IFERROR(VLOOKUP(FC$2&amp;$A4,'EU2'!$C:$F,MATCH("AWAY",'EU2'!$C$1:$F$1,0),0),"")&amp;IFERROR(VLOOKUP(FC$2&amp;$A4,'EU2'!$D:$E,MATCH("HOME",'EU2'!$D$1:$E$1,0),0),"")&amp;IFERROR(VLOOKUP(FC$2&amp;$A4,'EUC2'!$C:$F,MATCH("AWAY",'EUC2'!$C$1:$F$1,0),0),"")&amp;IFERROR(VLOOKUP(FC$2&amp;$A4,'EUC2'!$D:$E,MATCH("HOME",'EUC2'!$D$1:$E$1,0),0),"")</f>
        <v/>
      </c>
      <c r="FD4" s="25" t="str">
        <f>IFERROR(VLOOKUP(FD$2&amp;$B4,'FPL FIX2'!$N$1:$Q$400,MATCH("HOME",'FPL FIX2'!$N$1:$Q$1,0),0),"")&amp;IFERROR(VLOOKUP(FD$2&amp;$B4,'FPL FIX2'!$O$1:$P$400,MATCH("AWAY",'FPL FIX2'!$O$1:$P$1,0),0),"")&amp;IFERROR(VLOOKUP(FD$2&amp;$A4,'FA2'!$A:$D,MATCH("AWAY",'FA2'!$A$1:$D$1,0),0),"")&amp;IFERROR(VLOOKUP(FD$2&amp;$A4,'FA2'!$B:$C,MATCH("HOME",'FA2'!$B$1:$C$1,0),0),"")&amp;IFERROR(VLOOKUP(FD$2&amp;$A4,'EFL2'!$A:$D,MATCH("AWAY",'EFL2'!$A$1:$D$1,0),0),"")&amp;IFERROR(VLOOKUP(FD$2&amp;$A4,'EFL2'!$B:$C,MATCH("HOME",'EFL2'!$B$1:$C$1,0),0),"")&amp;IFERROR(VLOOKUP(FD$2&amp;$A4,'UCL2'!$C:$F,MATCH("AWAY",'UCL2'!$C$1:$F$1,0),0),"")&amp;IFERROR(VLOOKUP(FD$2&amp;$A4,'UCL2'!$D:$E,MATCH("HOME",'UCL2'!$D$1:$E$1,0),0),"")&amp;IFERROR(VLOOKUP(FD$2&amp;$A4,'EU2'!$C:$F,MATCH("AWAY",'EU2'!$C$1:$F$1,0),0),"")&amp;IFERROR(VLOOKUP(FD$2&amp;$A4,'EU2'!$D:$E,MATCH("HOME",'EU2'!$D$1:$E$1,0),0),"")&amp;IFERROR(VLOOKUP(FD$2&amp;$A4,'EUC2'!$C:$F,MATCH("AWAY",'EUC2'!$C$1:$F$1,0),0),"")&amp;IFERROR(VLOOKUP(FD$2&amp;$A4,'EUC2'!$D:$E,MATCH("HOME",'EUC2'!$D$1:$E$1,0),0),"")</f>
        <v/>
      </c>
      <c r="FE4" s="25" t="str">
        <f>IFERROR(VLOOKUP(FE$2&amp;$B4,'FPL FIX2'!$N$1:$Q$400,MATCH("HOME",'FPL FIX2'!$N$1:$Q$1,0),0),"")&amp;IFERROR(VLOOKUP(FE$2&amp;$B4,'FPL FIX2'!$O$1:$P$400,MATCH("AWAY",'FPL FIX2'!$O$1:$P$1,0),0),"")&amp;IFERROR(VLOOKUP(FE$2&amp;$A4,'FA2'!$A:$D,MATCH("AWAY",'FA2'!$A$1:$D$1,0),0),"")&amp;IFERROR(VLOOKUP(FE$2&amp;$A4,'FA2'!$B:$C,MATCH("HOME",'FA2'!$B$1:$C$1,0),0),"")&amp;IFERROR(VLOOKUP(FE$2&amp;$A4,'EFL2'!$A:$D,MATCH("AWAY",'EFL2'!$A$1:$D$1,0),0),"")&amp;IFERROR(VLOOKUP(FE$2&amp;$A4,'EFL2'!$B:$C,MATCH("HOME",'EFL2'!$B$1:$C$1,0),0),"")&amp;IFERROR(VLOOKUP(FE$2&amp;$A4,'UCL2'!$C:$F,MATCH("AWAY",'UCL2'!$C$1:$F$1,0),0),"")&amp;IFERROR(VLOOKUP(FE$2&amp;$A4,'UCL2'!$D:$E,MATCH("HOME",'UCL2'!$D$1:$E$1,0),0),"")&amp;IFERROR(VLOOKUP(FE$2&amp;$A4,'EU2'!$C:$F,MATCH("AWAY",'EU2'!$C$1:$F$1,0),0),"")&amp;IFERROR(VLOOKUP(FE$2&amp;$A4,'EU2'!$D:$E,MATCH("HOME",'EU2'!$D$1:$E$1,0),0),"")&amp;IFERROR(VLOOKUP(FE$2&amp;$A4,'EUC2'!$C:$F,MATCH("AWAY",'EUC2'!$C$1:$F$1,0),0),"")&amp;IFERROR(VLOOKUP(FE$2&amp;$A4,'EUC2'!$D:$E,MATCH("HOME",'EUC2'!$D$1:$E$1,0),0),"")</f>
        <v/>
      </c>
      <c r="FF4" s="25" t="str">
        <f>IFERROR(VLOOKUP(FF$2&amp;$B4,'FPL FIX2'!$N$1:$Q$400,MATCH("HOME",'FPL FIX2'!$N$1:$Q$1,0),0),"")&amp;IFERROR(VLOOKUP(FF$2&amp;$B4,'FPL FIX2'!$O$1:$P$400,MATCH("AWAY",'FPL FIX2'!$O$1:$P$1,0),0),"")&amp;IFERROR(VLOOKUP(FF$2&amp;$A4,'FA2'!$A:$D,MATCH("AWAY",'FA2'!$A$1:$D$1,0),0),"")&amp;IFERROR(VLOOKUP(FF$2&amp;$A4,'FA2'!$B:$C,MATCH("HOME",'FA2'!$B$1:$C$1,0),0),"")&amp;IFERROR(VLOOKUP(FF$2&amp;$A4,'EFL2'!$A:$D,MATCH("AWAY",'EFL2'!$A$1:$D$1,0),0),"")&amp;IFERROR(VLOOKUP(FF$2&amp;$A4,'EFL2'!$B:$C,MATCH("HOME",'EFL2'!$B$1:$C$1,0),0),"")&amp;IFERROR(VLOOKUP(FF$2&amp;$A4,'UCL2'!$C:$F,MATCH("AWAY",'UCL2'!$C$1:$F$1,0),0),"")&amp;IFERROR(VLOOKUP(FF$2&amp;$A4,'UCL2'!$D:$E,MATCH("HOME",'UCL2'!$D$1:$E$1,0),0),"")&amp;IFERROR(VLOOKUP(FF$2&amp;$A4,'EU2'!$C:$F,MATCH("AWAY",'EU2'!$C$1:$F$1,0),0),"")&amp;IFERROR(VLOOKUP(FF$2&amp;$A4,'EU2'!$D:$E,MATCH("HOME",'EU2'!$D$1:$E$1,0),0),"")&amp;IFERROR(VLOOKUP(FF$2&amp;$A4,'EUC2'!$C:$F,MATCH("AWAY",'EUC2'!$C$1:$F$1,0),0),"")&amp;IFERROR(VLOOKUP(FF$2&amp;$A4,'EUC2'!$D:$E,MATCH("HOME",'EUC2'!$D$1:$E$1,0),0),"")</f>
        <v/>
      </c>
      <c r="FG4" s="25" t="str">
        <f>IFERROR(VLOOKUP(FG$2&amp;$B4,'FPL FIX2'!$N$1:$Q$400,MATCH("HOME",'FPL FIX2'!$N$1:$Q$1,0),0),"")&amp;IFERROR(VLOOKUP(FG$2&amp;$B4,'FPL FIX2'!$O$1:$P$400,MATCH("AWAY",'FPL FIX2'!$O$1:$P$1,0),0),"")&amp;IFERROR(VLOOKUP(FG$2&amp;$A4,'FA2'!$A:$D,MATCH("AWAY",'FA2'!$A$1:$D$1,0),0),"")&amp;IFERROR(VLOOKUP(FG$2&amp;$A4,'FA2'!$B:$C,MATCH("HOME",'FA2'!$B$1:$C$1,0),0),"")&amp;IFERROR(VLOOKUP(FG$2&amp;$A4,'EFL2'!$A:$D,MATCH("AWAY",'EFL2'!$A$1:$D$1,0),0),"")&amp;IFERROR(VLOOKUP(FG$2&amp;$A4,'EFL2'!$B:$C,MATCH("HOME",'EFL2'!$B$1:$C$1,0),0),"")&amp;IFERROR(VLOOKUP(FG$2&amp;$A4,'UCL2'!$C:$F,MATCH("AWAY",'UCL2'!$C$1:$F$1,0),0),"")&amp;IFERROR(VLOOKUP(FG$2&amp;$A4,'UCL2'!$D:$E,MATCH("HOME",'UCL2'!$D$1:$E$1,0),0),"")&amp;IFERROR(VLOOKUP(FG$2&amp;$A4,'EU2'!$C:$F,MATCH("AWAY",'EU2'!$C$1:$F$1,0),0),"")&amp;IFERROR(VLOOKUP(FG$2&amp;$A4,'EU2'!$D:$E,MATCH("HOME",'EU2'!$D$1:$E$1,0),0),"")&amp;IFERROR(VLOOKUP(FG$2&amp;$A4,'EUC2'!$C:$F,MATCH("AWAY",'EUC2'!$C$1:$F$1,0),0),"")&amp;IFERROR(VLOOKUP(FG$2&amp;$A4,'EUC2'!$D:$E,MATCH("HOME",'EUC2'!$D$1:$E$1,0),0),"")</f>
        <v/>
      </c>
      <c r="FH4" s="25" t="str">
        <f>IFERROR(VLOOKUP(FH$2&amp;$B4,'FPL FIX2'!$N$1:$Q$400,MATCH("HOME",'FPL FIX2'!$N$1:$Q$1,0),0),"")&amp;IFERROR(VLOOKUP(FH$2&amp;$B4,'FPL FIX2'!$O$1:$P$400,MATCH("AWAY",'FPL FIX2'!$O$1:$P$1,0),0),"")&amp;IFERROR(VLOOKUP(FH$2&amp;$A4,'FA2'!$A:$D,MATCH("AWAY",'FA2'!$A$1:$D$1,0),0),"")&amp;IFERROR(VLOOKUP(FH$2&amp;$A4,'FA2'!$B:$C,MATCH("HOME",'FA2'!$B$1:$C$1,0),0),"")&amp;IFERROR(VLOOKUP(FH$2&amp;$A4,'EFL2'!$A:$D,MATCH("AWAY",'EFL2'!$A$1:$D$1,0),0),"")&amp;IFERROR(VLOOKUP(FH$2&amp;$A4,'EFL2'!$B:$C,MATCH("HOME",'EFL2'!$B$1:$C$1,0),0),"")&amp;IFERROR(VLOOKUP(FH$2&amp;$A4,'UCL2'!$C:$F,MATCH("AWAY",'UCL2'!$C$1:$F$1,0),0),"")&amp;IFERROR(VLOOKUP(FH$2&amp;$A4,'UCL2'!$D:$E,MATCH("HOME",'UCL2'!$D$1:$E$1,0),0),"")&amp;IFERROR(VLOOKUP(FH$2&amp;$A4,'EU2'!$C:$F,MATCH("AWAY",'EU2'!$C$1:$F$1,0),0),"")&amp;IFERROR(VLOOKUP(FH$2&amp;$A4,'EU2'!$D:$E,MATCH("HOME",'EU2'!$D$1:$E$1,0),0),"")&amp;IFERROR(VLOOKUP(FH$2&amp;$A4,'EUC2'!$C:$F,MATCH("AWAY",'EUC2'!$C$1:$F$1,0),0),"")&amp;IFERROR(VLOOKUP(FH$2&amp;$A4,'EUC2'!$D:$E,MATCH("HOME",'EUC2'!$D$1:$E$1,0),0),"")</f>
        <v>Oxford United</v>
      </c>
      <c r="FI4" s="25" t="str">
        <f>IFERROR(VLOOKUP(FI$2&amp;$B4,'FPL FIX2'!$N$1:$Q$400,MATCH("HOME",'FPL FIX2'!$N$1:$Q$1,0),0),"")&amp;IFERROR(VLOOKUP(FI$2&amp;$B4,'FPL FIX2'!$O$1:$P$400,MATCH("AWAY",'FPL FIX2'!$O$1:$P$1,0),0),"")&amp;IFERROR(VLOOKUP(FI$2&amp;$A4,'FA2'!$A:$D,MATCH("AWAY",'FA2'!$A$1:$D$1,0),0),"")&amp;IFERROR(VLOOKUP(FI$2&amp;$A4,'FA2'!$B:$C,MATCH("HOME",'FA2'!$B$1:$C$1,0),0),"")&amp;IFERROR(VLOOKUP(FI$2&amp;$A4,'EFL2'!$A:$D,MATCH("AWAY",'EFL2'!$A$1:$D$1,0),0),"")&amp;IFERROR(VLOOKUP(FI$2&amp;$A4,'EFL2'!$B:$C,MATCH("HOME",'EFL2'!$B$1:$C$1,0),0),"")&amp;IFERROR(VLOOKUP(FI$2&amp;$A4,'UCL2'!$C:$F,MATCH("AWAY",'UCL2'!$C$1:$F$1,0),0),"")&amp;IFERROR(VLOOKUP(FI$2&amp;$A4,'UCL2'!$D:$E,MATCH("HOME",'UCL2'!$D$1:$E$1,0),0),"")&amp;IFERROR(VLOOKUP(FI$2&amp;$A4,'EU2'!$C:$F,MATCH("AWAY",'EU2'!$C$1:$F$1,0),0),"")&amp;IFERROR(VLOOKUP(FI$2&amp;$A4,'EU2'!$D:$E,MATCH("HOME",'EU2'!$D$1:$E$1,0),0),"")&amp;IFERROR(VLOOKUP(FI$2&amp;$A4,'EUC2'!$C:$F,MATCH("AWAY",'EUC2'!$C$1:$F$1,0),0),"")&amp;IFERROR(VLOOKUP(FI$2&amp;$A4,'EUC2'!$D:$E,MATCH("HOME",'EUC2'!$D$1:$E$1,0),0),"")</f>
        <v/>
      </c>
      <c r="FJ4" s="25" t="str">
        <f>IFERROR(VLOOKUP(FJ$2&amp;$B4,'FPL FIX2'!$N$1:$Q$400,MATCH("HOME",'FPL FIX2'!$N$1:$Q$1,0),0),"")&amp;IFERROR(VLOOKUP(FJ$2&amp;$B4,'FPL FIX2'!$O$1:$P$400,MATCH("AWAY",'FPL FIX2'!$O$1:$P$1,0),0),"")&amp;IFERROR(VLOOKUP(FJ$2&amp;$A4,'FA2'!$A:$D,MATCH("AWAY",'FA2'!$A$1:$D$1,0),0),"")&amp;IFERROR(VLOOKUP(FJ$2&amp;$A4,'FA2'!$B:$C,MATCH("HOME",'FA2'!$B$1:$C$1,0),0),"")&amp;IFERROR(VLOOKUP(FJ$2&amp;$A4,'EFL2'!$A:$D,MATCH("AWAY",'EFL2'!$A$1:$D$1,0),0),"")&amp;IFERROR(VLOOKUP(FJ$2&amp;$A4,'EFL2'!$B:$C,MATCH("HOME",'EFL2'!$B$1:$C$1,0),0),"")&amp;IFERROR(VLOOKUP(FJ$2&amp;$A4,'UCL2'!$C:$F,MATCH("AWAY",'UCL2'!$C$1:$F$1,0),0),"")&amp;IFERROR(VLOOKUP(FJ$2&amp;$A4,'UCL2'!$D:$E,MATCH("HOME",'UCL2'!$D$1:$E$1,0),0),"")&amp;IFERROR(VLOOKUP(FJ$2&amp;$A4,'EU2'!$C:$F,MATCH("AWAY",'EU2'!$C$1:$F$1,0),0),"")&amp;IFERROR(VLOOKUP(FJ$2&amp;$A4,'EU2'!$D:$E,MATCH("HOME",'EU2'!$D$1:$E$1,0),0),"")&amp;IFERROR(VLOOKUP(FJ$2&amp;$A4,'EUC2'!$C:$F,MATCH("AWAY",'EUC2'!$C$1:$F$1,0),0),"")&amp;IFERROR(VLOOKUP(FJ$2&amp;$A4,'EUC2'!$D:$E,MATCH("HOME",'EUC2'!$D$1:$E$1,0),0),"")</f>
        <v/>
      </c>
      <c r="FK4" s="25" t="str">
        <f>IFERROR(VLOOKUP(FK$2&amp;$B4,'FPL FIX2'!$N$1:$Q$400,MATCH("HOME",'FPL FIX2'!$N$1:$Q$1,0),0),"")&amp;IFERROR(VLOOKUP(FK$2&amp;$B4,'FPL FIX2'!$O$1:$P$400,MATCH("AWAY",'FPL FIX2'!$O$1:$P$1,0),0),"")&amp;IFERROR(VLOOKUP(FK$2&amp;$A4,'FA2'!$A:$D,MATCH("AWAY",'FA2'!$A$1:$D$1,0),0),"")&amp;IFERROR(VLOOKUP(FK$2&amp;$A4,'FA2'!$B:$C,MATCH("HOME",'FA2'!$B$1:$C$1,0),0),"")&amp;IFERROR(VLOOKUP(FK$2&amp;$A4,'EFL2'!$A:$D,MATCH("AWAY",'EFL2'!$A$1:$D$1,0),0),"")&amp;IFERROR(VLOOKUP(FK$2&amp;$A4,'EFL2'!$B:$C,MATCH("HOME",'EFL2'!$B$1:$C$1,0),0),"")&amp;IFERROR(VLOOKUP(FK$2&amp;$A4,'UCL2'!$C:$F,MATCH("AWAY",'UCL2'!$C$1:$F$1,0),0),"")&amp;IFERROR(VLOOKUP(FK$2&amp;$A4,'UCL2'!$D:$E,MATCH("HOME",'UCL2'!$D$1:$E$1,0),0),"")&amp;IFERROR(VLOOKUP(FK$2&amp;$A4,'EU2'!$C:$F,MATCH("AWAY",'EU2'!$C$1:$F$1,0),0),"")&amp;IFERROR(VLOOKUP(FK$2&amp;$A4,'EU2'!$D:$E,MATCH("HOME",'EU2'!$D$1:$E$1,0),0),"")&amp;IFERROR(VLOOKUP(FK$2&amp;$A4,'EUC2'!$C:$F,MATCH("AWAY",'EUC2'!$C$1:$F$1,0),0),"")&amp;IFERROR(VLOOKUP(FK$2&amp;$A4,'EUC2'!$D:$E,MATCH("HOME",'EUC2'!$D$1:$E$1,0),0),"")</f>
        <v/>
      </c>
      <c r="FL4" s="25" t="str">
        <f>IFERROR(VLOOKUP(FL$2&amp;$B4,'FPL FIX2'!$N$1:$Q$400,MATCH("HOME",'FPL FIX2'!$N$1:$Q$1,0),0),"")&amp;IFERROR(VLOOKUP(FL$2&amp;$B4,'FPL FIX2'!$O$1:$P$400,MATCH("AWAY",'FPL FIX2'!$O$1:$P$1,0),0),"")&amp;IFERROR(VLOOKUP(FL$2&amp;$A4,'FA2'!$A:$D,MATCH("AWAY",'FA2'!$A$1:$D$1,0),0),"")&amp;IFERROR(VLOOKUP(FL$2&amp;$A4,'FA2'!$B:$C,MATCH("HOME",'FA2'!$B$1:$C$1,0),0),"")&amp;IFERROR(VLOOKUP(FL$2&amp;$A4,'EFL2'!$A:$D,MATCH("AWAY",'EFL2'!$A$1:$D$1,0),0),"")&amp;IFERROR(VLOOKUP(FL$2&amp;$A4,'EFL2'!$B:$C,MATCH("HOME",'EFL2'!$B$1:$C$1,0),0),"")&amp;IFERROR(VLOOKUP(FL$2&amp;$A4,'UCL2'!$C:$F,MATCH("AWAY",'UCL2'!$C$1:$F$1,0),0),"")&amp;IFERROR(VLOOKUP(FL$2&amp;$A4,'UCL2'!$D:$E,MATCH("HOME",'UCL2'!$D$1:$E$1,0),0),"")&amp;IFERROR(VLOOKUP(FL$2&amp;$A4,'EU2'!$C:$F,MATCH("AWAY",'EU2'!$C$1:$F$1,0),0),"")&amp;IFERROR(VLOOKUP(FL$2&amp;$A4,'EU2'!$D:$E,MATCH("HOME",'EU2'!$D$1:$E$1,0),0),"")&amp;IFERROR(VLOOKUP(FL$2&amp;$A4,'EUC2'!$C:$F,MATCH("AWAY",'EUC2'!$C$1:$F$1,0),0),"")&amp;IFERROR(VLOOKUP(FL$2&amp;$A4,'EUC2'!$D:$E,MATCH("HOME",'EUC2'!$D$1:$E$1,0),0),"")</f>
        <v/>
      </c>
      <c r="FM4" s="25" t="str">
        <f>IFERROR(VLOOKUP(FM$2&amp;$B4,'FPL FIX2'!$N$1:$Q$400,MATCH("HOME",'FPL FIX2'!$N$1:$Q$1,0),0),"")&amp;IFERROR(VLOOKUP(FM$2&amp;$B4,'FPL FIX2'!$O$1:$P$400,MATCH("AWAY",'FPL FIX2'!$O$1:$P$1,0),0),"")&amp;IFERROR(VLOOKUP(FM$2&amp;$A4,'FA2'!$A:$D,MATCH("AWAY",'FA2'!$A$1:$D$1,0),0),"")&amp;IFERROR(VLOOKUP(FM$2&amp;$A4,'FA2'!$B:$C,MATCH("HOME",'FA2'!$B$1:$C$1,0),0),"")&amp;IFERROR(VLOOKUP(FM$2&amp;$A4,'EFL2'!$A:$D,MATCH("AWAY",'EFL2'!$A$1:$D$1,0),0),"")&amp;IFERROR(VLOOKUP(FM$2&amp;$A4,'EFL2'!$B:$C,MATCH("HOME",'EFL2'!$B$1:$C$1,0),0),"")&amp;IFERROR(VLOOKUP(FM$2&amp;$A4,'UCL2'!$C:$F,MATCH("AWAY",'UCL2'!$C$1:$F$1,0),0),"")&amp;IFERROR(VLOOKUP(FM$2&amp;$A4,'UCL2'!$D:$E,MATCH("HOME",'UCL2'!$D$1:$E$1,0),0),"")&amp;IFERROR(VLOOKUP(FM$2&amp;$A4,'EU2'!$C:$F,MATCH("AWAY",'EU2'!$C$1:$F$1,0),0),"")&amp;IFERROR(VLOOKUP(FM$2&amp;$A4,'EU2'!$D:$E,MATCH("HOME",'EU2'!$D$1:$E$1,0),0),"")&amp;IFERROR(VLOOKUP(FM$2&amp;$A4,'EUC2'!$C:$F,MATCH("AWAY",'EUC2'!$C$1:$F$1,0),0),"")&amp;IFERROR(VLOOKUP(FM$2&amp;$A4,'EUC2'!$D:$E,MATCH("HOME",'EUC2'!$D$1:$E$1,0),0),"")</f>
        <v/>
      </c>
      <c r="FN4" s="25" t="str">
        <f>IFERROR(VLOOKUP(FN$2&amp;$B4,'FPL FIX2'!$N$1:$Q$400,MATCH("HOME",'FPL FIX2'!$N$1:$Q$1,0),0),"")&amp;IFERROR(VLOOKUP(FN$2&amp;$B4,'FPL FIX2'!$O$1:$P$400,MATCH("AWAY",'FPL FIX2'!$O$1:$P$1,0),0),"")&amp;IFERROR(VLOOKUP(FN$2&amp;$A4,'FA2'!$A:$D,MATCH("AWAY",'FA2'!$A$1:$D$1,0),0),"")&amp;IFERROR(VLOOKUP(FN$2&amp;$A4,'FA2'!$B:$C,MATCH("HOME",'FA2'!$B$1:$C$1,0),0),"")&amp;IFERROR(VLOOKUP(FN$2&amp;$A4,'EFL2'!$A:$D,MATCH("AWAY",'EFL2'!$A$1:$D$1,0),0),"")&amp;IFERROR(VLOOKUP(FN$2&amp;$A4,'EFL2'!$B:$C,MATCH("HOME",'EFL2'!$B$1:$C$1,0),0),"")&amp;IFERROR(VLOOKUP(FN$2&amp;$A4,'UCL2'!$C:$F,MATCH("AWAY",'UCL2'!$C$1:$F$1,0),0),"")&amp;IFERROR(VLOOKUP(FN$2&amp;$A4,'UCL2'!$D:$E,MATCH("HOME",'UCL2'!$D$1:$E$1,0),0),"")&amp;IFERROR(VLOOKUP(FN$2&amp;$A4,'EU2'!$C:$F,MATCH("AWAY",'EU2'!$C$1:$F$1,0),0),"")&amp;IFERROR(VLOOKUP(FN$2&amp;$A4,'EU2'!$D:$E,MATCH("HOME",'EU2'!$D$1:$E$1,0),0),"")&amp;IFERROR(VLOOKUP(FN$2&amp;$A4,'EUC2'!$C:$F,MATCH("AWAY",'EUC2'!$C$1:$F$1,0),0),"")&amp;IFERROR(VLOOKUP(FN$2&amp;$A4,'EUC2'!$D:$E,MATCH("HOME",'EUC2'!$D$1:$E$1,0),0),"")</f>
        <v>tot</v>
      </c>
      <c r="FO4" s="25" t="str">
        <f>IFERROR(VLOOKUP(FO$2&amp;$B4,'FPL FIX2'!$N$1:$Q$400,MATCH("HOME",'FPL FIX2'!$N$1:$Q$1,0),0),"")&amp;IFERROR(VLOOKUP(FO$2&amp;$B4,'FPL FIX2'!$O$1:$P$400,MATCH("AWAY",'FPL FIX2'!$O$1:$P$1,0),0),"")&amp;IFERROR(VLOOKUP(FO$2&amp;$A4,'FA2'!$A:$D,MATCH("AWAY",'FA2'!$A$1:$D$1,0),0),"")&amp;IFERROR(VLOOKUP(FO$2&amp;$A4,'FA2'!$B:$C,MATCH("HOME",'FA2'!$B$1:$C$1,0),0),"")&amp;IFERROR(VLOOKUP(FO$2&amp;$A4,'EFL2'!$A:$D,MATCH("AWAY",'EFL2'!$A$1:$D$1,0),0),"")&amp;IFERROR(VLOOKUP(FO$2&amp;$A4,'EFL2'!$B:$C,MATCH("HOME",'EFL2'!$B$1:$C$1,0),0),"")&amp;IFERROR(VLOOKUP(FO$2&amp;$A4,'UCL2'!$C:$F,MATCH("AWAY",'UCL2'!$C$1:$F$1,0),0),"")&amp;IFERROR(VLOOKUP(FO$2&amp;$A4,'UCL2'!$D:$E,MATCH("HOME",'UCL2'!$D$1:$E$1,0),0),"")&amp;IFERROR(VLOOKUP(FO$2&amp;$A4,'EU2'!$C:$F,MATCH("AWAY",'EU2'!$C$1:$F$1,0),0),"")&amp;IFERROR(VLOOKUP(FO$2&amp;$A4,'EU2'!$D:$E,MATCH("HOME",'EU2'!$D$1:$E$1,0),0),"")&amp;IFERROR(VLOOKUP(FO$2&amp;$A4,'EUC2'!$C:$F,MATCH("AWAY",'EUC2'!$C$1:$F$1,0),0),"")&amp;IFERROR(VLOOKUP(FO$2&amp;$A4,'EUC2'!$D:$E,MATCH("HOME",'EUC2'!$D$1:$E$1,0),0),"")</f>
        <v/>
      </c>
      <c r="FP4" s="25" t="str">
        <f>IFERROR(VLOOKUP(FP$2&amp;$B4,'FPL FIX2'!$N$1:$Q$400,MATCH("HOME",'FPL FIX2'!$N$1:$Q$1,0),0),"")&amp;IFERROR(VLOOKUP(FP$2&amp;$B4,'FPL FIX2'!$O$1:$P$400,MATCH("AWAY",'FPL FIX2'!$O$1:$P$1,0),0),"")&amp;IFERROR(VLOOKUP(FP$2&amp;$A4,'FA2'!$A:$D,MATCH("AWAY",'FA2'!$A$1:$D$1,0),0),"")&amp;IFERROR(VLOOKUP(FP$2&amp;$A4,'FA2'!$B:$C,MATCH("HOME",'FA2'!$B$1:$C$1,0),0),"")&amp;IFERROR(VLOOKUP(FP$2&amp;$A4,'EFL2'!$A:$D,MATCH("AWAY",'EFL2'!$A$1:$D$1,0),0),"")&amp;IFERROR(VLOOKUP(FP$2&amp;$A4,'EFL2'!$B:$C,MATCH("HOME",'EFL2'!$B$1:$C$1,0),0),"")&amp;IFERROR(VLOOKUP(FP$2&amp;$A4,'UCL2'!$C:$F,MATCH("AWAY",'UCL2'!$C$1:$F$1,0),0),"")&amp;IFERROR(VLOOKUP(FP$2&amp;$A4,'UCL2'!$D:$E,MATCH("HOME",'UCL2'!$D$1:$E$1,0),0),"")&amp;IFERROR(VLOOKUP(FP$2&amp;$A4,'EU2'!$C:$F,MATCH("AWAY",'EU2'!$C$1:$F$1,0),0),"")&amp;IFERROR(VLOOKUP(FP$2&amp;$A4,'EU2'!$D:$E,MATCH("HOME",'EU2'!$D$1:$E$1,0),0),"")&amp;IFERROR(VLOOKUP(FP$2&amp;$A4,'EUC2'!$C:$F,MATCH("AWAY",'EUC2'!$C$1:$F$1,0),0),"")&amp;IFERROR(VLOOKUP(FP$2&amp;$A4,'EUC2'!$D:$E,MATCH("HOME",'EUC2'!$D$1:$E$1,0),0),"")</f>
        <v/>
      </c>
      <c r="FQ4" s="25" t="str">
        <f>IFERROR(VLOOKUP(FQ$2&amp;$B4,'FPL FIX2'!$N$1:$Q$400,MATCH("HOME",'FPL FIX2'!$N$1:$Q$1,0),0),"")&amp;IFERROR(VLOOKUP(FQ$2&amp;$B4,'FPL FIX2'!$O$1:$P$400,MATCH("AWAY",'FPL FIX2'!$O$1:$P$1,0),0),"")&amp;IFERROR(VLOOKUP(FQ$2&amp;$A4,'FA2'!$A:$D,MATCH("AWAY",'FA2'!$A$1:$D$1,0),0),"")&amp;IFERROR(VLOOKUP(FQ$2&amp;$A4,'FA2'!$B:$C,MATCH("HOME",'FA2'!$B$1:$C$1,0),0),"")&amp;IFERROR(VLOOKUP(FQ$2&amp;$A4,'EFL2'!$A:$D,MATCH("AWAY",'EFL2'!$A$1:$D$1,0),0),"")&amp;IFERROR(VLOOKUP(FQ$2&amp;$A4,'EFL2'!$B:$C,MATCH("HOME",'EFL2'!$B$1:$C$1,0),0),"")&amp;IFERROR(VLOOKUP(FQ$2&amp;$A4,'UCL2'!$C:$F,MATCH("AWAY",'UCL2'!$C$1:$F$1,0),0),"")&amp;IFERROR(VLOOKUP(FQ$2&amp;$A4,'UCL2'!$D:$E,MATCH("HOME",'UCL2'!$D$1:$E$1,0),0),"")&amp;IFERROR(VLOOKUP(FQ$2&amp;$A4,'EU2'!$C:$F,MATCH("AWAY",'EU2'!$C$1:$F$1,0),0),"")&amp;IFERROR(VLOOKUP(FQ$2&amp;$A4,'EU2'!$D:$E,MATCH("HOME",'EU2'!$D$1:$E$1,0),0),"")&amp;IFERROR(VLOOKUP(FQ$2&amp;$A4,'EUC2'!$C:$F,MATCH("AWAY",'EUC2'!$C$1:$F$1,0),0),"")&amp;IFERROR(VLOOKUP(FQ$2&amp;$A4,'EUC2'!$D:$E,MATCH("HOME",'EUC2'!$D$1:$E$1,0),0),"")</f>
        <v/>
      </c>
      <c r="FR4" s="25" t="str">
        <f>IFERROR(VLOOKUP(FR$2&amp;$B4,'FPL FIX2'!$N$1:$Q$400,MATCH("HOME",'FPL FIX2'!$N$1:$Q$1,0),0),"")&amp;IFERROR(VLOOKUP(FR$2&amp;$B4,'FPL FIX2'!$O$1:$P$400,MATCH("AWAY",'FPL FIX2'!$O$1:$P$1,0),0),"")&amp;IFERROR(VLOOKUP(FR$2&amp;$A4,'FA2'!$A:$D,MATCH("AWAY",'FA2'!$A$1:$D$1,0),0),"")&amp;IFERROR(VLOOKUP(FR$2&amp;$A4,'FA2'!$B:$C,MATCH("HOME",'FA2'!$B$1:$C$1,0),0),"")&amp;IFERROR(VLOOKUP(FR$2&amp;$A4,'EFL2'!$A:$D,MATCH("AWAY",'EFL2'!$A$1:$D$1,0),0),"")&amp;IFERROR(VLOOKUP(FR$2&amp;$A4,'EFL2'!$B:$C,MATCH("HOME",'EFL2'!$B$1:$C$1,0),0),"")&amp;IFERROR(VLOOKUP(FR$2&amp;$A4,'UCL2'!$C:$F,MATCH("AWAY",'UCL2'!$C$1:$F$1,0),0),"")&amp;IFERROR(VLOOKUP(FR$2&amp;$A4,'UCL2'!$D:$E,MATCH("HOME",'UCL2'!$D$1:$E$1,0),0),"")&amp;IFERROR(VLOOKUP(FR$2&amp;$A4,'EU2'!$C:$F,MATCH("AWAY",'EU2'!$C$1:$F$1,0),0),"")&amp;IFERROR(VLOOKUP(FR$2&amp;$A4,'EU2'!$D:$E,MATCH("HOME",'EU2'!$D$1:$E$1,0),0),"")&amp;IFERROR(VLOOKUP(FR$2&amp;$A4,'EUC2'!$C:$F,MATCH("AWAY",'EUC2'!$C$1:$F$1,0),0),"")&amp;IFERROR(VLOOKUP(FR$2&amp;$A4,'EUC2'!$D:$E,MATCH("HOME",'EUC2'!$D$1:$E$1,0),0),"")</f>
        <v/>
      </c>
      <c r="FS4" s="25" t="str">
        <f>IFERROR(VLOOKUP(FS$2&amp;$B4,'FPL FIX2'!$N$1:$Q$400,MATCH("HOME",'FPL FIX2'!$N$1:$Q$1,0),0),"")&amp;IFERROR(VLOOKUP(FS$2&amp;$B4,'FPL FIX2'!$O$1:$P$400,MATCH("AWAY",'FPL FIX2'!$O$1:$P$1,0),0),"")&amp;IFERROR(VLOOKUP(FS$2&amp;$A4,'FA2'!$A:$D,MATCH("AWAY",'FA2'!$A$1:$D$1,0),0),"")&amp;IFERROR(VLOOKUP(FS$2&amp;$A4,'FA2'!$B:$C,MATCH("HOME",'FA2'!$B$1:$C$1,0),0),"")&amp;IFERROR(VLOOKUP(FS$2&amp;$A4,'EFL2'!$A:$D,MATCH("AWAY",'EFL2'!$A$1:$D$1,0),0),"")&amp;IFERROR(VLOOKUP(FS$2&amp;$A4,'EFL2'!$B:$C,MATCH("HOME",'EFL2'!$B$1:$C$1,0),0),"")&amp;IFERROR(VLOOKUP(FS$2&amp;$A4,'UCL2'!$C:$F,MATCH("AWAY",'UCL2'!$C$1:$F$1,0),0),"")&amp;IFERROR(VLOOKUP(FS$2&amp;$A4,'UCL2'!$D:$E,MATCH("HOME",'UCL2'!$D$1:$E$1,0),0),"")&amp;IFERROR(VLOOKUP(FS$2&amp;$A4,'EU2'!$C:$F,MATCH("AWAY",'EU2'!$C$1:$F$1,0),0),"")&amp;IFERROR(VLOOKUP(FS$2&amp;$A4,'EU2'!$D:$E,MATCH("HOME",'EU2'!$D$1:$E$1,0),0),"")&amp;IFERROR(VLOOKUP(FS$2&amp;$A4,'EUC2'!$C:$F,MATCH("AWAY",'EUC2'!$C$1:$F$1,0),0),"")&amp;IFERROR(VLOOKUP(FS$2&amp;$A4,'EUC2'!$D:$E,MATCH("HOME",'EUC2'!$D$1:$E$1,0),0),"")</f>
        <v/>
      </c>
      <c r="FT4" s="25" t="str">
        <f>IFERROR(VLOOKUP(FT$2&amp;$B4,'FPL FIX2'!$N$1:$Q$400,MATCH("HOME",'FPL FIX2'!$N$1:$Q$1,0),0),"")&amp;IFERROR(VLOOKUP(FT$2&amp;$B4,'FPL FIX2'!$O$1:$P$400,MATCH("AWAY",'FPL FIX2'!$O$1:$P$1,0),0),"")&amp;IFERROR(VLOOKUP(FT$2&amp;$A4,'FA2'!$A:$D,MATCH("AWAY",'FA2'!$A$1:$D$1,0),0),"")&amp;IFERROR(VLOOKUP(FT$2&amp;$A4,'FA2'!$B:$C,MATCH("HOME",'FA2'!$B$1:$C$1,0),0),"")&amp;IFERROR(VLOOKUP(FT$2&amp;$A4,'EFL2'!$A:$D,MATCH("AWAY",'EFL2'!$A$1:$D$1,0),0),"")&amp;IFERROR(VLOOKUP(FT$2&amp;$A4,'EFL2'!$B:$C,MATCH("HOME",'EFL2'!$B$1:$C$1,0),0),"")&amp;IFERROR(VLOOKUP(FT$2&amp;$A4,'UCL2'!$C:$F,MATCH("AWAY",'UCL2'!$C$1:$F$1,0),0),"")&amp;IFERROR(VLOOKUP(FT$2&amp;$A4,'UCL2'!$D:$E,MATCH("HOME",'UCL2'!$D$1:$E$1,0),0),"")&amp;IFERROR(VLOOKUP(FT$2&amp;$A4,'EU2'!$C:$F,MATCH("AWAY",'EU2'!$C$1:$F$1,0),0),"")&amp;IFERROR(VLOOKUP(FT$2&amp;$A4,'EU2'!$D:$E,MATCH("HOME",'EU2'!$D$1:$E$1,0),0),"")&amp;IFERROR(VLOOKUP(FT$2&amp;$A4,'EUC2'!$C:$F,MATCH("AWAY",'EUC2'!$C$1:$F$1,0),0),"")&amp;IFERROR(VLOOKUP(FT$2&amp;$A4,'EUC2'!$D:$E,MATCH("HOME",'EUC2'!$D$1:$E$1,0),0),"")</f>
        <v/>
      </c>
      <c r="FU4" s="25" t="str">
        <f>IFERROR(VLOOKUP(FU$2&amp;$B4,'FPL FIX2'!$N$1:$Q$400,MATCH("HOME",'FPL FIX2'!$N$1:$Q$1,0),0),"")&amp;IFERROR(VLOOKUP(FU$2&amp;$B4,'FPL FIX2'!$O$1:$P$400,MATCH("AWAY",'FPL FIX2'!$O$1:$P$1,0),0),"")&amp;IFERROR(VLOOKUP(FU$2&amp;$A4,'FA2'!$A:$D,MATCH("AWAY",'FA2'!$A$1:$D$1,0),0),"")&amp;IFERROR(VLOOKUP(FU$2&amp;$A4,'FA2'!$B:$C,MATCH("HOME",'FA2'!$B$1:$C$1,0),0),"")&amp;IFERROR(VLOOKUP(FU$2&amp;$A4,'EFL2'!$A:$D,MATCH("AWAY",'EFL2'!$A$1:$D$1,0),0),"")&amp;IFERROR(VLOOKUP(FU$2&amp;$A4,'EFL2'!$B:$C,MATCH("HOME",'EFL2'!$B$1:$C$1,0),0),"")&amp;IFERROR(VLOOKUP(FU$2&amp;$A4,'UCL2'!$C:$F,MATCH("AWAY",'UCL2'!$C$1:$F$1,0),0),"")&amp;IFERROR(VLOOKUP(FU$2&amp;$A4,'UCL2'!$D:$E,MATCH("HOME",'UCL2'!$D$1:$E$1,0),0),"")&amp;IFERROR(VLOOKUP(FU$2&amp;$A4,'EU2'!$C:$F,MATCH("AWAY",'EU2'!$C$1:$F$1,0),0),"")&amp;IFERROR(VLOOKUP(FU$2&amp;$A4,'EU2'!$D:$E,MATCH("HOME",'EU2'!$D$1:$E$1,0),0),"")&amp;IFERROR(VLOOKUP(FU$2&amp;$A4,'EUC2'!$C:$F,MATCH("AWAY",'EUC2'!$C$1:$F$1,0),0),"")&amp;IFERROR(VLOOKUP(FU$2&amp;$A4,'EUC2'!$D:$E,MATCH("HOME",'EUC2'!$D$1:$E$1,0),0),"")</f>
        <v>MUN</v>
      </c>
      <c r="FV4" s="25" t="str">
        <f>IFERROR(VLOOKUP(FV$2&amp;$B4,'FPL FIX2'!$N$1:$Q$400,MATCH("HOME",'FPL FIX2'!$N$1:$Q$1,0),0),"")&amp;IFERROR(VLOOKUP(FV$2&amp;$B4,'FPL FIX2'!$O$1:$P$400,MATCH("AWAY",'FPL FIX2'!$O$1:$P$1,0),0),"")&amp;IFERROR(VLOOKUP(FV$2&amp;$A4,'FA2'!$A:$D,MATCH("AWAY",'FA2'!$A$1:$D$1,0),0),"")&amp;IFERROR(VLOOKUP(FV$2&amp;$A4,'FA2'!$B:$C,MATCH("HOME",'FA2'!$B$1:$C$1,0),0),"")&amp;IFERROR(VLOOKUP(FV$2&amp;$A4,'EFL2'!$A:$D,MATCH("AWAY",'EFL2'!$A$1:$D$1,0),0),"")&amp;IFERROR(VLOOKUP(FV$2&amp;$A4,'EFL2'!$B:$C,MATCH("HOME",'EFL2'!$B$1:$C$1,0),0),"")&amp;IFERROR(VLOOKUP(FV$2&amp;$A4,'UCL2'!$C:$F,MATCH("AWAY",'UCL2'!$C$1:$F$1,0),0),"")&amp;IFERROR(VLOOKUP(FV$2&amp;$A4,'UCL2'!$D:$E,MATCH("HOME",'UCL2'!$D$1:$E$1,0),0),"")&amp;IFERROR(VLOOKUP(FV$2&amp;$A4,'EU2'!$C:$F,MATCH("AWAY",'EU2'!$C$1:$F$1,0),0),"")&amp;IFERROR(VLOOKUP(FV$2&amp;$A4,'EU2'!$D:$E,MATCH("HOME",'EU2'!$D$1:$E$1,0),0),"")&amp;IFERROR(VLOOKUP(FV$2&amp;$A4,'EUC2'!$C:$F,MATCH("AWAY",'EUC2'!$C$1:$F$1,0),0),"")&amp;IFERROR(VLOOKUP(FV$2&amp;$A4,'EUC2'!$D:$E,MATCH("HOME",'EUC2'!$D$1:$E$1,0),0),"")</f>
        <v/>
      </c>
      <c r="FW4" s="25" t="str">
        <f>IFERROR(VLOOKUP(FW$2&amp;$B4,'FPL FIX2'!$N$1:$Q$400,MATCH("HOME",'FPL FIX2'!$N$1:$Q$1,0),0),"")&amp;IFERROR(VLOOKUP(FW$2&amp;$B4,'FPL FIX2'!$O$1:$P$400,MATCH("AWAY",'FPL FIX2'!$O$1:$P$1,0),0),"")&amp;IFERROR(VLOOKUP(FW$2&amp;$A4,'FA2'!$A:$D,MATCH("AWAY",'FA2'!$A$1:$D$1,0),0),"")&amp;IFERROR(VLOOKUP(FW$2&amp;$A4,'FA2'!$B:$C,MATCH("HOME",'FA2'!$B$1:$C$1,0),0),"")&amp;IFERROR(VLOOKUP(FW$2&amp;$A4,'EFL2'!$A:$D,MATCH("AWAY",'EFL2'!$A$1:$D$1,0),0),"")&amp;IFERROR(VLOOKUP(FW$2&amp;$A4,'EFL2'!$B:$C,MATCH("HOME",'EFL2'!$B$1:$C$1,0),0),"")&amp;IFERROR(VLOOKUP(FW$2&amp;$A4,'UCL2'!$C:$F,MATCH("AWAY",'UCL2'!$C$1:$F$1,0),0),"")&amp;IFERROR(VLOOKUP(FW$2&amp;$A4,'UCL2'!$D:$E,MATCH("HOME",'UCL2'!$D$1:$E$1,0),0),"")&amp;IFERROR(VLOOKUP(FW$2&amp;$A4,'EU2'!$C:$F,MATCH("AWAY",'EU2'!$C$1:$F$1,0),0),"")&amp;IFERROR(VLOOKUP(FW$2&amp;$A4,'EU2'!$D:$E,MATCH("HOME",'EU2'!$D$1:$E$1,0),0),"")&amp;IFERROR(VLOOKUP(FW$2&amp;$A4,'EUC2'!$C:$F,MATCH("AWAY",'EUC2'!$C$1:$F$1,0),0),"")&amp;IFERROR(VLOOKUP(FW$2&amp;$A4,'EUC2'!$D:$E,MATCH("HOME",'EUC2'!$D$1:$E$1,0),0),"")</f>
        <v/>
      </c>
      <c r="FX4" s="25" t="str">
        <f>IFERROR(VLOOKUP(FX$2&amp;$B4,'FPL FIX2'!$N$1:$Q$400,MATCH("HOME",'FPL FIX2'!$N$1:$Q$1,0),0),"")&amp;IFERROR(VLOOKUP(FX$2&amp;$B4,'FPL FIX2'!$O$1:$P$400,MATCH("AWAY",'FPL FIX2'!$O$1:$P$1,0),0),"")&amp;IFERROR(VLOOKUP(FX$2&amp;$A4,'FA2'!$A:$D,MATCH("AWAY",'FA2'!$A$1:$D$1,0),0),"")&amp;IFERROR(VLOOKUP(FX$2&amp;$A4,'FA2'!$B:$C,MATCH("HOME",'FA2'!$B$1:$C$1,0),0),"")&amp;IFERROR(VLOOKUP(FX$2&amp;$A4,'EFL2'!$A:$D,MATCH("AWAY",'EFL2'!$A$1:$D$1,0),0),"")&amp;IFERROR(VLOOKUP(FX$2&amp;$A4,'EFL2'!$B:$C,MATCH("HOME",'EFL2'!$B$1:$C$1,0),0),"")&amp;IFERROR(VLOOKUP(FX$2&amp;$A4,'UCL2'!$C:$F,MATCH("AWAY",'UCL2'!$C$1:$F$1,0),0),"")&amp;IFERROR(VLOOKUP(FX$2&amp;$A4,'UCL2'!$D:$E,MATCH("HOME",'UCL2'!$D$1:$E$1,0),0),"")&amp;IFERROR(VLOOKUP(FX$2&amp;$A4,'EU2'!$C:$F,MATCH("AWAY",'EU2'!$C$1:$F$1,0),0),"")&amp;IFERROR(VLOOKUP(FX$2&amp;$A4,'EU2'!$D:$E,MATCH("HOME",'EU2'!$D$1:$E$1,0),0),"")&amp;IFERROR(VLOOKUP(FX$2&amp;$A4,'EUC2'!$C:$F,MATCH("AWAY",'EUC2'!$C$1:$F$1,0),0),"")&amp;IFERROR(VLOOKUP(FX$2&amp;$A4,'EUC2'!$D:$E,MATCH("HOME",'EUC2'!$D$1:$E$1,0),0),"")</f>
        <v/>
      </c>
      <c r="FY4" s="25" t="str">
        <f>IFERROR(VLOOKUP(FY$2&amp;$B4,'FPL FIX2'!$N$1:$Q$400,MATCH("HOME",'FPL FIX2'!$N$1:$Q$1,0),0),"")&amp;IFERROR(VLOOKUP(FY$2&amp;$B4,'FPL FIX2'!$O$1:$P$400,MATCH("AWAY",'FPL FIX2'!$O$1:$P$1,0),0),"")&amp;IFERROR(VLOOKUP(FY$2&amp;$A4,'FA2'!$A:$D,MATCH("AWAY",'FA2'!$A$1:$D$1,0),0),"")&amp;IFERROR(VLOOKUP(FY$2&amp;$A4,'FA2'!$B:$C,MATCH("HOME",'FA2'!$B$1:$C$1,0),0),"")&amp;IFERROR(VLOOKUP(FY$2&amp;$A4,'EFL2'!$A:$D,MATCH("AWAY",'EFL2'!$A$1:$D$1,0),0),"")&amp;IFERROR(VLOOKUP(FY$2&amp;$A4,'EFL2'!$B:$C,MATCH("HOME",'EFL2'!$B$1:$C$1,0),0),"")&amp;IFERROR(VLOOKUP(FY$2&amp;$A4,'UCL2'!$C:$F,MATCH("AWAY",'UCL2'!$C$1:$F$1,0),0),"")&amp;IFERROR(VLOOKUP(FY$2&amp;$A4,'UCL2'!$D:$E,MATCH("HOME",'UCL2'!$D$1:$E$1,0),0),"")&amp;IFERROR(VLOOKUP(FY$2&amp;$A4,'EU2'!$C:$F,MATCH("AWAY",'EU2'!$C$1:$F$1,0),0),"")&amp;IFERROR(VLOOKUP(FY$2&amp;$A4,'EU2'!$D:$E,MATCH("HOME",'EU2'!$D$1:$E$1,0),0),"")&amp;IFERROR(VLOOKUP(FY$2&amp;$A4,'EUC2'!$C:$F,MATCH("AWAY",'EUC2'!$C$1:$F$1,0),0),"")&amp;IFERROR(VLOOKUP(FY$2&amp;$A4,'EUC2'!$D:$E,MATCH("HOME",'EUC2'!$D$1:$E$1,0),0),"")</f>
        <v/>
      </c>
      <c r="FZ4" s="25" t="str">
        <f>IFERROR(VLOOKUP(FZ$2&amp;$B4,'FPL FIX2'!$N$1:$Q$400,MATCH("HOME",'FPL FIX2'!$N$1:$Q$1,0),0),"")&amp;IFERROR(VLOOKUP(FZ$2&amp;$B4,'FPL FIX2'!$O$1:$P$400,MATCH("AWAY",'FPL FIX2'!$O$1:$P$1,0),0),"")&amp;IFERROR(VLOOKUP(FZ$2&amp;$A4,'FA2'!$A:$D,MATCH("AWAY",'FA2'!$A$1:$D$1,0),0),"")&amp;IFERROR(VLOOKUP(FZ$2&amp;$A4,'FA2'!$B:$C,MATCH("HOME",'FA2'!$B$1:$C$1,0),0),"")&amp;IFERROR(VLOOKUP(FZ$2&amp;$A4,'EFL2'!$A:$D,MATCH("AWAY",'EFL2'!$A$1:$D$1,0),0),"")&amp;IFERROR(VLOOKUP(FZ$2&amp;$A4,'EFL2'!$B:$C,MATCH("HOME",'EFL2'!$B$1:$C$1,0),0),"")&amp;IFERROR(VLOOKUP(FZ$2&amp;$A4,'UCL2'!$C:$F,MATCH("AWAY",'UCL2'!$C$1:$F$1,0),0),"")&amp;IFERROR(VLOOKUP(FZ$2&amp;$A4,'UCL2'!$D:$E,MATCH("HOME",'UCL2'!$D$1:$E$1,0),0),"")&amp;IFERROR(VLOOKUP(FZ$2&amp;$A4,'EU2'!$C:$F,MATCH("AWAY",'EU2'!$C$1:$F$1,0),0),"")&amp;IFERROR(VLOOKUP(FZ$2&amp;$A4,'EU2'!$D:$E,MATCH("HOME",'EU2'!$D$1:$E$1,0),0),"")&amp;IFERROR(VLOOKUP(FZ$2&amp;$A4,'EUC2'!$C:$F,MATCH("AWAY",'EUC2'!$C$1:$F$1,0),0),"")&amp;IFERROR(VLOOKUP(FZ$2&amp;$A4,'EUC2'!$D:$E,MATCH("HOME",'EUC2'!$D$1:$E$1,0),0),"")</f>
        <v>Manchester City</v>
      </c>
      <c r="GA4" s="25" t="str">
        <f>IFERROR(VLOOKUP(GA$2&amp;$B4,'FPL FIX2'!$N$1:$Q$400,MATCH("HOME",'FPL FIX2'!$N$1:$Q$1,0),0),"")&amp;IFERROR(VLOOKUP(GA$2&amp;$B4,'FPL FIX2'!$O$1:$P$400,MATCH("AWAY",'FPL FIX2'!$O$1:$P$1,0),0),"")&amp;IFERROR(VLOOKUP(GA$2&amp;$A4,'FA2'!$A:$D,MATCH("AWAY",'FA2'!$A$1:$D$1,0),0),"")&amp;IFERROR(VLOOKUP(GA$2&amp;$A4,'FA2'!$B:$C,MATCH("HOME",'FA2'!$B$1:$C$1,0),0),"")&amp;IFERROR(VLOOKUP(GA$2&amp;$A4,'EFL2'!$A:$D,MATCH("AWAY",'EFL2'!$A$1:$D$1,0),0),"")&amp;IFERROR(VLOOKUP(GA$2&amp;$A4,'EFL2'!$B:$C,MATCH("HOME",'EFL2'!$B$1:$C$1,0),0),"")&amp;IFERROR(VLOOKUP(GA$2&amp;$A4,'UCL2'!$C:$F,MATCH("AWAY",'UCL2'!$C$1:$F$1,0),0),"")&amp;IFERROR(VLOOKUP(GA$2&amp;$A4,'UCL2'!$D:$E,MATCH("HOME",'UCL2'!$D$1:$E$1,0),0),"")&amp;IFERROR(VLOOKUP(GA$2&amp;$A4,'EU2'!$C:$F,MATCH("AWAY",'EU2'!$C$1:$F$1,0),0),"")&amp;IFERROR(VLOOKUP(GA$2&amp;$A4,'EU2'!$D:$E,MATCH("HOME",'EU2'!$D$1:$E$1,0),0),"")&amp;IFERROR(VLOOKUP(GA$2&amp;$A4,'EUC2'!$C:$F,MATCH("AWAY",'EUC2'!$C$1:$F$1,0),0),"")&amp;IFERROR(VLOOKUP(GA$2&amp;$A4,'EUC2'!$D:$E,MATCH("HOME",'EUC2'!$D$1:$E$1,0),0),"")</f>
        <v/>
      </c>
      <c r="GB4" s="25" t="str">
        <f>IFERROR(VLOOKUP(GB$2&amp;$B4,'FPL FIX2'!$N$1:$Q$400,MATCH("HOME",'FPL FIX2'!$N$1:$Q$1,0),0),"")&amp;IFERROR(VLOOKUP(GB$2&amp;$B4,'FPL FIX2'!$O$1:$P$400,MATCH("AWAY",'FPL FIX2'!$O$1:$P$1,0),0),"")&amp;IFERROR(VLOOKUP(GB$2&amp;$A4,'FA2'!$A:$D,MATCH("AWAY",'FA2'!$A$1:$D$1,0),0),"")&amp;IFERROR(VLOOKUP(GB$2&amp;$A4,'FA2'!$B:$C,MATCH("HOME",'FA2'!$B$1:$C$1,0),0),"")&amp;IFERROR(VLOOKUP(GB$2&amp;$A4,'EFL2'!$A:$D,MATCH("AWAY",'EFL2'!$A$1:$D$1,0),0),"")&amp;IFERROR(VLOOKUP(GB$2&amp;$A4,'EFL2'!$B:$C,MATCH("HOME",'EFL2'!$B$1:$C$1,0),0),"")&amp;IFERROR(VLOOKUP(GB$2&amp;$A4,'UCL2'!$C:$F,MATCH("AWAY",'UCL2'!$C$1:$F$1,0),0),"")&amp;IFERROR(VLOOKUP(GB$2&amp;$A4,'UCL2'!$D:$E,MATCH("HOME",'UCL2'!$D$1:$E$1,0),0),"")&amp;IFERROR(VLOOKUP(GB$2&amp;$A4,'EU2'!$C:$F,MATCH("AWAY",'EU2'!$C$1:$F$1,0),0),"")&amp;IFERROR(VLOOKUP(GB$2&amp;$A4,'EU2'!$D:$E,MATCH("HOME",'EU2'!$D$1:$E$1,0),0),"")&amp;IFERROR(VLOOKUP(GB$2&amp;$A4,'EUC2'!$C:$F,MATCH("AWAY",'EUC2'!$C$1:$F$1,0),0),"")&amp;IFERROR(VLOOKUP(GB$2&amp;$A4,'EUC2'!$D:$E,MATCH("HOME",'EUC2'!$D$1:$E$1,0),0),"")</f>
        <v/>
      </c>
      <c r="GC4" s="25" t="str">
        <f>IFERROR(VLOOKUP(GC$2&amp;$B4,'FPL FIX2'!$N$1:$Q$400,MATCH("HOME",'FPL FIX2'!$N$1:$Q$1,0),0),"")&amp;IFERROR(VLOOKUP(GC$2&amp;$B4,'FPL FIX2'!$O$1:$P$400,MATCH("AWAY",'FPL FIX2'!$O$1:$P$1,0),0),"")&amp;IFERROR(VLOOKUP(GC$2&amp;$A4,'FA2'!$A:$D,MATCH("AWAY",'FA2'!$A$1:$D$1,0),0),"")&amp;IFERROR(VLOOKUP(GC$2&amp;$A4,'FA2'!$B:$C,MATCH("HOME",'FA2'!$B$1:$C$1,0),0),"")&amp;IFERROR(VLOOKUP(GC$2&amp;$A4,'EFL2'!$A:$D,MATCH("AWAY",'EFL2'!$A$1:$D$1,0),0),"")&amp;IFERROR(VLOOKUP(GC$2&amp;$A4,'EFL2'!$B:$C,MATCH("HOME",'EFL2'!$B$1:$C$1,0),0),"")&amp;IFERROR(VLOOKUP(GC$2&amp;$A4,'UCL2'!$C:$F,MATCH("AWAY",'UCL2'!$C$1:$F$1,0),0),"")&amp;IFERROR(VLOOKUP(GC$2&amp;$A4,'UCL2'!$D:$E,MATCH("HOME",'UCL2'!$D$1:$E$1,0),0),"")&amp;IFERROR(VLOOKUP(GC$2&amp;$A4,'EU2'!$C:$F,MATCH("AWAY",'EU2'!$C$1:$F$1,0),0),"")&amp;IFERROR(VLOOKUP(GC$2&amp;$A4,'EU2'!$D:$E,MATCH("HOME",'EU2'!$D$1:$E$1,0),0),"")&amp;IFERROR(VLOOKUP(GC$2&amp;$A4,'EUC2'!$C:$F,MATCH("AWAY",'EUC2'!$C$1:$F$1,0),0),"")&amp;IFERROR(VLOOKUP(GC$2&amp;$A4,'EUC2'!$D:$E,MATCH("HOME",'EUC2'!$D$1:$E$1,0),0),"")</f>
        <v/>
      </c>
      <c r="GD4" s="25" t="str">
        <f>IFERROR(VLOOKUP(GD$2&amp;$B4,'FPL FIX2'!$N$1:$Q$400,MATCH("HOME",'FPL FIX2'!$N$1:$Q$1,0),0),"")&amp;IFERROR(VLOOKUP(GD$2&amp;$B4,'FPL FIX2'!$O$1:$P$400,MATCH("AWAY",'FPL FIX2'!$O$1:$P$1,0),0),"")&amp;IFERROR(VLOOKUP(GD$2&amp;$A4,'FA2'!$A:$D,MATCH("AWAY",'FA2'!$A$1:$D$1,0),0),"")&amp;IFERROR(VLOOKUP(GD$2&amp;$A4,'FA2'!$B:$C,MATCH("HOME",'FA2'!$B$1:$C$1,0),0),"")&amp;IFERROR(VLOOKUP(GD$2&amp;$A4,'EFL2'!$A:$D,MATCH("AWAY",'EFL2'!$A$1:$D$1,0),0),"")&amp;IFERROR(VLOOKUP(GD$2&amp;$A4,'EFL2'!$B:$C,MATCH("HOME",'EFL2'!$B$1:$C$1,0),0),"")&amp;IFERROR(VLOOKUP(GD$2&amp;$A4,'UCL2'!$C:$F,MATCH("AWAY",'UCL2'!$C$1:$F$1,0),0),"")&amp;IFERROR(VLOOKUP(GD$2&amp;$A4,'UCL2'!$D:$E,MATCH("HOME",'UCL2'!$D$1:$E$1,0),0),"")&amp;IFERROR(VLOOKUP(GD$2&amp;$A4,'EU2'!$C:$F,MATCH("AWAY",'EU2'!$C$1:$F$1,0),0),"")&amp;IFERROR(VLOOKUP(GD$2&amp;$A4,'EU2'!$D:$E,MATCH("HOME",'EU2'!$D$1:$E$1,0),0),"")&amp;IFERROR(VLOOKUP(GD$2&amp;$A4,'EUC2'!$C:$F,MATCH("AWAY",'EUC2'!$C$1:$F$1,0),0),"")&amp;IFERROR(VLOOKUP(GD$2&amp;$A4,'EUC2'!$D:$E,MATCH("HOME",'EUC2'!$D$1:$E$1,0),0),"")</f>
        <v/>
      </c>
      <c r="GE4" s="25" t="str">
        <f>IFERROR(VLOOKUP(GE$2&amp;$B4,'FPL FIX2'!$N$1:$Q$400,MATCH("HOME",'FPL FIX2'!$N$1:$Q$1,0),0),"")&amp;IFERROR(VLOOKUP(GE$2&amp;$B4,'FPL FIX2'!$O$1:$P$400,MATCH("AWAY",'FPL FIX2'!$O$1:$P$1,0),0),"")&amp;IFERROR(VLOOKUP(GE$2&amp;$A4,'FA2'!$A:$D,MATCH("AWAY",'FA2'!$A$1:$D$1,0),0),"")&amp;IFERROR(VLOOKUP(GE$2&amp;$A4,'FA2'!$B:$C,MATCH("HOME",'FA2'!$B$1:$C$1,0),0),"")&amp;IFERROR(VLOOKUP(GE$2&amp;$A4,'EFL2'!$A:$D,MATCH("AWAY",'EFL2'!$A$1:$D$1,0),0),"")&amp;IFERROR(VLOOKUP(GE$2&amp;$A4,'EFL2'!$B:$C,MATCH("HOME",'EFL2'!$B$1:$C$1,0),0),"")&amp;IFERROR(VLOOKUP(GE$2&amp;$A4,'UCL2'!$C:$F,MATCH("AWAY",'UCL2'!$C$1:$F$1,0),0),"")&amp;IFERROR(VLOOKUP(GE$2&amp;$A4,'UCL2'!$D:$E,MATCH("HOME",'UCL2'!$D$1:$E$1,0),0),"")&amp;IFERROR(VLOOKUP(GE$2&amp;$A4,'EU2'!$C:$F,MATCH("AWAY",'EU2'!$C$1:$F$1,0),0),"")&amp;IFERROR(VLOOKUP(GE$2&amp;$A4,'EU2'!$D:$E,MATCH("HOME",'EU2'!$D$1:$E$1,0),0),"")&amp;IFERROR(VLOOKUP(GE$2&amp;$A4,'EUC2'!$C:$F,MATCH("AWAY",'EUC2'!$C$1:$F$1,0),0),"")&amp;IFERROR(VLOOKUP(GE$2&amp;$A4,'EUC2'!$D:$E,MATCH("HOME",'EUC2'!$D$1:$E$1,0),0),"")</f>
        <v/>
      </c>
      <c r="GF4" s="25" t="str">
        <f>IFERROR(VLOOKUP(GF$2&amp;$B4,'FPL FIX2'!$N$1:$Q$400,MATCH("HOME",'FPL FIX2'!$N$1:$Q$1,0),0),"")&amp;IFERROR(VLOOKUP(GF$2&amp;$B4,'FPL FIX2'!$O$1:$P$400,MATCH("AWAY",'FPL FIX2'!$O$1:$P$1,0),0),"")&amp;IFERROR(VLOOKUP(GF$2&amp;$A4,'FA2'!$A:$D,MATCH("AWAY",'FA2'!$A$1:$D$1,0),0),"")&amp;IFERROR(VLOOKUP(GF$2&amp;$A4,'FA2'!$B:$C,MATCH("HOME",'FA2'!$B$1:$C$1,0),0),"")&amp;IFERROR(VLOOKUP(GF$2&amp;$A4,'EFL2'!$A:$D,MATCH("AWAY",'EFL2'!$A$1:$D$1,0),0),"")&amp;IFERROR(VLOOKUP(GF$2&amp;$A4,'EFL2'!$B:$C,MATCH("HOME",'EFL2'!$B$1:$C$1,0),0),"")&amp;IFERROR(VLOOKUP(GF$2&amp;$A4,'UCL2'!$C:$F,MATCH("AWAY",'UCL2'!$C$1:$F$1,0),0),"")&amp;IFERROR(VLOOKUP(GF$2&amp;$A4,'UCL2'!$D:$E,MATCH("HOME",'UCL2'!$D$1:$E$1,0),0),"")&amp;IFERROR(VLOOKUP(GF$2&amp;$A4,'EU2'!$C:$F,MATCH("AWAY",'EU2'!$C$1:$F$1,0),0),"")&amp;IFERROR(VLOOKUP(GF$2&amp;$A4,'EU2'!$D:$E,MATCH("HOME",'EU2'!$D$1:$E$1,0),0),"")&amp;IFERROR(VLOOKUP(GF$2&amp;$A4,'EUC2'!$C:$F,MATCH("AWAY",'EUC2'!$C$1:$F$1,0),0),"")&amp;IFERROR(VLOOKUP(GF$2&amp;$A4,'EUC2'!$D:$E,MATCH("HOME",'EUC2'!$D$1:$E$1,0),0),"")</f>
        <v/>
      </c>
      <c r="GG4" s="25" t="str">
        <f>IFERROR(VLOOKUP(GG$2&amp;$B4,'FPL FIX2'!$N$1:$Q$400,MATCH("HOME",'FPL FIX2'!$N$1:$Q$1,0),0),"")&amp;IFERROR(VLOOKUP(GG$2&amp;$B4,'FPL FIX2'!$O$1:$P$400,MATCH("AWAY",'FPL FIX2'!$O$1:$P$1,0),0),"")&amp;IFERROR(VLOOKUP(GG$2&amp;$A4,'FA2'!$A:$D,MATCH("AWAY",'FA2'!$A$1:$D$1,0),0),"")&amp;IFERROR(VLOOKUP(GG$2&amp;$A4,'FA2'!$B:$C,MATCH("HOME",'FA2'!$B$1:$C$1,0),0),"")&amp;IFERROR(VLOOKUP(GG$2&amp;$A4,'EFL2'!$A:$D,MATCH("AWAY",'EFL2'!$A$1:$D$1,0),0),"")&amp;IFERROR(VLOOKUP(GG$2&amp;$A4,'EFL2'!$B:$C,MATCH("HOME",'EFL2'!$B$1:$C$1,0),0),"")&amp;IFERROR(VLOOKUP(GG$2&amp;$A4,'UCL2'!$C:$F,MATCH("AWAY",'UCL2'!$C$1:$F$1,0),0),"")&amp;IFERROR(VLOOKUP(GG$2&amp;$A4,'UCL2'!$D:$E,MATCH("HOME",'UCL2'!$D$1:$E$1,0),0),"")&amp;IFERROR(VLOOKUP(GG$2&amp;$A4,'EU2'!$C:$F,MATCH("AWAY",'EU2'!$C$1:$F$1,0),0),"")&amp;IFERROR(VLOOKUP(GG$2&amp;$A4,'EU2'!$D:$E,MATCH("HOME",'EU2'!$D$1:$E$1,0),0),"")&amp;IFERROR(VLOOKUP(GG$2&amp;$A4,'EUC2'!$C:$F,MATCH("AWAY",'EUC2'!$C$1:$F$1,0),0),"")&amp;IFERROR(VLOOKUP(GG$2&amp;$A4,'EUC2'!$D:$E,MATCH("HOME",'EUC2'!$D$1:$E$1,0),0),"")</f>
        <v/>
      </c>
      <c r="GH4" s="25" t="str">
        <f>IFERROR(VLOOKUP(GH$2&amp;$B4,'FPL FIX2'!$N$1:$Q$400,MATCH("HOME",'FPL FIX2'!$N$1:$Q$1,0),0),"")&amp;IFERROR(VLOOKUP(GH$2&amp;$B4,'FPL FIX2'!$O$1:$P$400,MATCH("AWAY",'FPL FIX2'!$O$1:$P$1,0),0),"")&amp;IFERROR(VLOOKUP(GH$2&amp;$A4,'FA2'!$A:$D,MATCH("AWAY",'FA2'!$A$1:$D$1,0),0),"")&amp;IFERROR(VLOOKUP(GH$2&amp;$A4,'FA2'!$B:$C,MATCH("HOME",'FA2'!$B$1:$C$1,0),0),"")&amp;IFERROR(VLOOKUP(GH$2&amp;$A4,'EFL2'!$A:$D,MATCH("AWAY",'EFL2'!$A$1:$D$1,0),0),"")&amp;IFERROR(VLOOKUP(GH$2&amp;$A4,'EFL2'!$B:$C,MATCH("HOME",'EFL2'!$B$1:$C$1,0),0),"")&amp;IFERROR(VLOOKUP(GH$2&amp;$A4,'UCL2'!$C:$F,MATCH("AWAY",'UCL2'!$C$1:$F$1,0),0),"")&amp;IFERROR(VLOOKUP(GH$2&amp;$A4,'UCL2'!$D:$E,MATCH("HOME",'UCL2'!$D$1:$E$1,0),0),"")&amp;IFERROR(VLOOKUP(GH$2&amp;$A4,'EU2'!$C:$F,MATCH("AWAY",'EU2'!$C$1:$F$1,0),0),"")&amp;IFERROR(VLOOKUP(GH$2&amp;$A4,'EU2'!$D:$E,MATCH("HOME",'EU2'!$D$1:$E$1,0),0),"")&amp;IFERROR(VLOOKUP(GH$2&amp;$A4,'EUC2'!$C:$F,MATCH("AWAY",'EUC2'!$C$1:$F$1,0),0),"")&amp;IFERROR(VLOOKUP(GH$2&amp;$A4,'EUC2'!$D:$E,MATCH("HOME",'EUC2'!$D$1:$E$1,0),0),"")</f>
        <v>eve</v>
      </c>
      <c r="GI4" s="25" t="str">
        <f>IFERROR(VLOOKUP(GI$2&amp;$B4,'FPL FIX2'!$N$1:$Q$400,MATCH("HOME",'FPL FIX2'!$N$1:$Q$1,0),0),"")&amp;IFERROR(VLOOKUP(GI$2&amp;$B4,'FPL FIX2'!$O$1:$P$400,MATCH("AWAY",'FPL FIX2'!$O$1:$P$1,0),0),"")&amp;IFERROR(VLOOKUP(GI$2&amp;$A4,'FA2'!$A:$D,MATCH("AWAY",'FA2'!$A$1:$D$1,0),0),"")&amp;IFERROR(VLOOKUP(GI$2&amp;$A4,'FA2'!$B:$C,MATCH("HOME",'FA2'!$B$1:$C$1,0),0),"")&amp;IFERROR(VLOOKUP(GI$2&amp;$A4,'EFL2'!$A:$D,MATCH("AWAY",'EFL2'!$A$1:$D$1,0),0),"")&amp;IFERROR(VLOOKUP(GI$2&amp;$A4,'EFL2'!$B:$C,MATCH("HOME",'EFL2'!$B$1:$C$1,0),0),"")&amp;IFERROR(VLOOKUP(GI$2&amp;$A4,'UCL2'!$C:$F,MATCH("AWAY",'UCL2'!$C$1:$F$1,0),0),"")&amp;IFERROR(VLOOKUP(GI$2&amp;$A4,'UCL2'!$D:$E,MATCH("HOME",'UCL2'!$D$1:$E$1,0),0),"")&amp;IFERROR(VLOOKUP(GI$2&amp;$A4,'EU2'!$C:$F,MATCH("AWAY",'EU2'!$C$1:$F$1,0),0),"")&amp;IFERROR(VLOOKUP(GI$2&amp;$A4,'EU2'!$D:$E,MATCH("HOME",'EU2'!$D$1:$E$1,0),0),"")&amp;IFERROR(VLOOKUP(GI$2&amp;$A4,'EUC2'!$C:$F,MATCH("AWAY",'EUC2'!$C$1:$F$1,0),0),"")&amp;IFERROR(VLOOKUP(GI$2&amp;$A4,'EUC2'!$D:$E,MATCH("HOME",'EUC2'!$D$1:$E$1,0),0),"")</f>
        <v/>
      </c>
      <c r="GJ4" s="25" t="str">
        <f>IFERROR(VLOOKUP(GJ$2&amp;$B4,'FPL FIX2'!$N$1:$Q$400,MATCH("HOME",'FPL FIX2'!$N$1:$Q$1,0),0),"")&amp;IFERROR(VLOOKUP(GJ$2&amp;$B4,'FPL FIX2'!$O$1:$P$400,MATCH("AWAY",'FPL FIX2'!$O$1:$P$1,0),0),"")&amp;IFERROR(VLOOKUP(GJ$2&amp;$A4,'FA2'!$A:$D,MATCH("AWAY",'FA2'!$A$1:$D$1,0),0),"")&amp;IFERROR(VLOOKUP(GJ$2&amp;$A4,'FA2'!$B:$C,MATCH("HOME",'FA2'!$B$1:$C$1,0),0),"")&amp;IFERROR(VLOOKUP(GJ$2&amp;$A4,'EFL2'!$A:$D,MATCH("AWAY",'EFL2'!$A$1:$D$1,0),0),"")&amp;IFERROR(VLOOKUP(GJ$2&amp;$A4,'EFL2'!$B:$C,MATCH("HOME",'EFL2'!$B$1:$C$1,0),0),"")&amp;IFERROR(VLOOKUP(GJ$2&amp;$A4,'UCL2'!$C:$F,MATCH("AWAY",'UCL2'!$C$1:$F$1,0),0),"")&amp;IFERROR(VLOOKUP(GJ$2&amp;$A4,'UCL2'!$D:$E,MATCH("HOME",'UCL2'!$D$1:$E$1,0),0),"")&amp;IFERROR(VLOOKUP(GJ$2&amp;$A4,'EU2'!$C:$F,MATCH("AWAY",'EU2'!$C$1:$F$1,0),0),"")&amp;IFERROR(VLOOKUP(GJ$2&amp;$A4,'EU2'!$D:$E,MATCH("HOME",'EU2'!$D$1:$E$1,0),0),"")&amp;IFERROR(VLOOKUP(GJ$2&amp;$A4,'EUC2'!$C:$F,MATCH("AWAY",'EUC2'!$C$1:$F$1,0),0),"")&amp;IFERROR(VLOOKUP(GJ$2&amp;$A4,'EUC2'!$D:$E,MATCH("HOME",'EUC2'!$D$1:$E$1,0),0),"")</f>
        <v/>
      </c>
      <c r="GK4" s="25" t="str">
        <f>IFERROR(VLOOKUP(GK$2&amp;$B4,'FPL FIX2'!$N$1:$Q$400,MATCH("HOME",'FPL FIX2'!$N$1:$Q$1,0),0),"")&amp;IFERROR(VLOOKUP(GK$2&amp;$B4,'FPL FIX2'!$O$1:$P$400,MATCH("AWAY",'FPL FIX2'!$O$1:$P$1,0),0),"")&amp;IFERROR(VLOOKUP(GK$2&amp;$A4,'FA2'!$A:$D,MATCH("AWAY",'FA2'!$A$1:$D$1,0),0),"")&amp;IFERROR(VLOOKUP(GK$2&amp;$A4,'FA2'!$B:$C,MATCH("HOME",'FA2'!$B$1:$C$1,0),0),"")&amp;IFERROR(VLOOKUP(GK$2&amp;$A4,'EFL2'!$A:$D,MATCH("AWAY",'EFL2'!$A$1:$D$1,0),0),"")&amp;IFERROR(VLOOKUP(GK$2&amp;$A4,'EFL2'!$B:$C,MATCH("HOME",'EFL2'!$B$1:$C$1,0),0),"")&amp;IFERROR(VLOOKUP(GK$2&amp;$A4,'UCL2'!$C:$F,MATCH("AWAY",'UCL2'!$C$1:$F$1,0),0),"")&amp;IFERROR(VLOOKUP(GK$2&amp;$A4,'UCL2'!$D:$E,MATCH("HOME",'UCL2'!$D$1:$E$1,0),0),"")&amp;IFERROR(VLOOKUP(GK$2&amp;$A4,'EU2'!$C:$F,MATCH("AWAY",'EU2'!$C$1:$F$1,0),0),"")&amp;IFERROR(VLOOKUP(GK$2&amp;$A4,'EU2'!$D:$E,MATCH("HOME",'EU2'!$D$1:$E$1,0),0),"")&amp;IFERROR(VLOOKUP(GK$2&amp;$A4,'EUC2'!$C:$F,MATCH("AWAY",'EUC2'!$C$1:$F$1,0),0),"")&amp;IFERROR(VLOOKUP(GK$2&amp;$A4,'EUC2'!$D:$E,MATCH("HOME",'EUC2'!$D$1:$E$1,0),0),"")</f>
        <v/>
      </c>
      <c r="GL4" s="25" t="str">
        <f>IFERROR(VLOOKUP(GL$2&amp;$B4,'FPL FIX2'!$N$1:$Q$400,MATCH("HOME",'FPL FIX2'!$N$1:$Q$1,0),0),"")&amp;IFERROR(VLOOKUP(GL$2&amp;$B4,'FPL FIX2'!$O$1:$P$400,MATCH("AWAY",'FPL FIX2'!$O$1:$P$1,0),0),"")&amp;IFERROR(VLOOKUP(GL$2&amp;$A4,'FA2'!$A:$D,MATCH("AWAY",'FA2'!$A$1:$D$1,0),0),"")&amp;IFERROR(VLOOKUP(GL$2&amp;$A4,'FA2'!$B:$C,MATCH("HOME",'FA2'!$B$1:$C$1,0),0),"")&amp;IFERROR(VLOOKUP(GL$2&amp;$A4,'EFL2'!$A:$D,MATCH("AWAY",'EFL2'!$A$1:$D$1,0),0),"")&amp;IFERROR(VLOOKUP(GL$2&amp;$A4,'EFL2'!$B:$C,MATCH("HOME",'EFL2'!$B$1:$C$1,0),0),"")&amp;IFERROR(VLOOKUP(GL$2&amp;$A4,'UCL2'!$C:$F,MATCH("AWAY",'UCL2'!$C$1:$F$1,0),0),"")&amp;IFERROR(VLOOKUP(GL$2&amp;$A4,'UCL2'!$D:$E,MATCH("HOME",'UCL2'!$D$1:$E$1,0),0),"")&amp;IFERROR(VLOOKUP(GL$2&amp;$A4,'EU2'!$C:$F,MATCH("AWAY",'EU2'!$C$1:$F$1,0),0),"")&amp;IFERROR(VLOOKUP(GL$2&amp;$A4,'EU2'!$D:$E,MATCH("HOME",'EU2'!$D$1:$E$1,0),0),"")&amp;IFERROR(VLOOKUP(GL$2&amp;$A4,'EUC2'!$C:$F,MATCH("AWAY",'EUC2'!$C$1:$F$1,0),0),"")&amp;IFERROR(VLOOKUP(GL$2&amp;$A4,'EUC2'!$D:$E,MATCH("HOME",'EUC2'!$D$1:$E$1,0),0),"")</f>
        <v/>
      </c>
      <c r="GM4" s="25" t="str">
        <f>IFERROR(VLOOKUP(GM$2&amp;$B4,'FPL FIX2'!$N$1:$Q$400,MATCH("HOME",'FPL FIX2'!$N$1:$Q$1,0),0),"")&amp;IFERROR(VLOOKUP(GM$2&amp;$B4,'FPL FIX2'!$O$1:$P$400,MATCH("AWAY",'FPL FIX2'!$O$1:$P$1,0),0),"")&amp;IFERROR(VLOOKUP(GM$2&amp;$A4,'FA2'!$A:$D,MATCH("AWAY",'FA2'!$A$1:$D$1,0),0),"")&amp;IFERROR(VLOOKUP(GM$2&amp;$A4,'FA2'!$B:$C,MATCH("HOME",'FA2'!$B$1:$C$1,0),0),"")&amp;IFERROR(VLOOKUP(GM$2&amp;$A4,'EFL2'!$A:$D,MATCH("AWAY",'EFL2'!$A$1:$D$1,0),0),"")&amp;IFERROR(VLOOKUP(GM$2&amp;$A4,'EFL2'!$B:$C,MATCH("HOME",'EFL2'!$B$1:$C$1,0),0),"")&amp;IFERROR(VLOOKUP(GM$2&amp;$A4,'UCL2'!$C:$F,MATCH("AWAY",'UCL2'!$C$1:$F$1,0),0),"")&amp;IFERROR(VLOOKUP(GM$2&amp;$A4,'UCL2'!$D:$E,MATCH("HOME",'UCL2'!$D$1:$E$1,0),0),"")&amp;IFERROR(VLOOKUP(GM$2&amp;$A4,'EU2'!$C:$F,MATCH("AWAY",'EU2'!$C$1:$F$1,0),0),"")&amp;IFERROR(VLOOKUP(GM$2&amp;$A4,'EU2'!$D:$E,MATCH("HOME",'EU2'!$D$1:$E$1,0),0),"")&amp;IFERROR(VLOOKUP(GM$2&amp;$A4,'EUC2'!$C:$F,MATCH("AWAY",'EUC2'!$C$1:$F$1,0),0),"")&amp;IFERROR(VLOOKUP(GM$2&amp;$A4,'EUC2'!$D:$E,MATCH("HOME",'EUC2'!$D$1:$E$1,0),0),"")</f>
        <v/>
      </c>
      <c r="GN4" s="25" t="str">
        <f>IFERROR(VLOOKUP(GN$2&amp;$B4,'FPL FIX2'!$N$1:$Q$400,MATCH("HOME",'FPL FIX2'!$N$1:$Q$1,0),0),"")&amp;IFERROR(VLOOKUP(GN$2&amp;$B4,'FPL FIX2'!$O$1:$P$400,MATCH("AWAY",'FPL FIX2'!$O$1:$P$1,0),0),"")&amp;IFERROR(VLOOKUP(GN$2&amp;$A4,'FA2'!$A:$D,MATCH("AWAY",'FA2'!$A$1:$D$1,0),0),"")&amp;IFERROR(VLOOKUP(GN$2&amp;$A4,'FA2'!$B:$C,MATCH("HOME",'FA2'!$B$1:$C$1,0),0),"")&amp;IFERROR(VLOOKUP(GN$2&amp;$A4,'EFL2'!$A:$D,MATCH("AWAY",'EFL2'!$A$1:$D$1,0),0),"")&amp;IFERROR(VLOOKUP(GN$2&amp;$A4,'EFL2'!$B:$C,MATCH("HOME",'EFL2'!$B$1:$C$1,0),0),"")&amp;IFERROR(VLOOKUP(GN$2&amp;$A4,'UCL2'!$C:$F,MATCH("AWAY",'UCL2'!$C$1:$F$1,0),0),"")&amp;IFERROR(VLOOKUP(GN$2&amp;$A4,'UCL2'!$D:$E,MATCH("HOME",'UCL2'!$D$1:$E$1,0),0),"")&amp;IFERROR(VLOOKUP(GN$2&amp;$A4,'EU2'!$C:$F,MATCH("AWAY",'EU2'!$C$1:$F$1,0),0),"")&amp;IFERROR(VLOOKUP(GN$2&amp;$A4,'EU2'!$D:$E,MATCH("HOME",'EU2'!$D$1:$E$1,0),0),"")&amp;IFERROR(VLOOKUP(GN$2&amp;$A4,'EUC2'!$C:$F,MATCH("AWAY",'EUC2'!$C$1:$F$1,0),0),"")&amp;IFERROR(VLOOKUP(GN$2&amp;$A4,'EUC2'!$D:$E,MATCH("HOME",'EUC2'!$D$1:$E$1,0),0),"")</f>
        <v/>
      </c>
      <c r="GO4" s="25" t="str">
        <f>IFERROR(VLOOKUP(GO$2&amp;$B4,'FPL FIX2'!$N$1:$Q$400,MATCH("HOME",'FPL FIX2'!$N$1:$Q$1,0),0),"")&amp;IFERROR(VLOOKUP(GO$2&amp;$B4,'FPL FIX2'!$O$1:$P$400,MATCH("AWAY",'FPL FIX2'!$O$1:$P$1,0),0),"")&amp;IFERROR(VLOOKUP(GO$2&amp;$A4,'FA2'!$A:$D,MATCH("AWAY",'FA2'!$A$1:$D$1,0),0),"")&amp;IFERROR(VLOOKUP(GO$2&amp;$A4,'FA2'!$B:$C,MATCH("HOME",'FA2'!$B$1:$C$1,0),0),"")&amp;IFERROR(VLOOKUP(GO$2&amp;$A4,'EFL2'!$A:$D,MATCH("AWAY",'EFL2'!$A$1:$D$1,0),0),"")&amp;IFERROR(VLOOKUP(GO$2&amp;$A4,'EFL2'!$B:$C,MATCH("HOME",'EFL2'!$B$1:$C$1,0),0),"")&amp;IFERROR(VLOOKUP(GO$2&amp;$A4,'UCL2'!$C:$F,MATCH("AWAY",'UCL2'!$C$1:$F$1,0),0),"")&amp;IFERROR(VLOOKUP(GO$2&amp;$A4,'UCL2'!$D:$E,MATCH("HOME",'UCL2'!$D$1:$E$1,0),0),"")&amp;IFERROR(VLOOKUP(GO$2&amp;$A4,'EU2'!$C:$F,MATCH("AWAY",'EU2'!$C$1:$F$1,0),0),"")&amp;IFERROR(VLOOKUP(GO$2&amp;$A4,'EU2'!$D:$E,MATCH("HOME",'EU2'!$D$1:$E$1,0),0),"")&amp;IFERROR(VLOOKUP(GO$2&amp;$A4,'EUC2'!$C:$F,MATCH("AWAY",'EUC2'!$C$1:$F$1,0),0),"")&amp;IFERROR(VLOOKUP(GO$2&amp;$A4,'EUC2'!$D:$E,MATCH("HOME",'EUC2'!$D$1:$E$1,0),0),"")</f>
        <v>BRE</v>
      </c>
      <c r="GP4" s="25" t="str">
        <f>IFERROR(VLOOKUP(GP$2&amp;$B4,'FPL FIX2'!$N$1:$Q$400,MATCH("HOME",'FPL FIX2'!$N$1:$Q$1,0),0),"")&amp;IFERROR(VLOOKUP(GP$2&amp;$B4,'FPL FIX2'!$O$1:$P$400,MATCH("AWAY",'FPL FIX2'!$O$1:$P$1,0),0),"")&amp;IFERROR(VLOOKUP(GP$2&amp;$A4,'FA2'!$A:$D,MATCH("AWAY",'FA2'!$A$1:$D$1,0),0),"")&amp;IFERROR(VLOOKUP(GP$2&amp;$A4,'FA2'!$B:$C,MATCH("HOME",'FA2'!$B$1:$C$1,0),0),"")&amp;IFERROR(VLOOKUP(GP$2&amp;$A4,'EFL2'!$A:$D,MATCH("AWAY",'EFL2'!$A$1:$D$1,0),0),"")&amp;IFERROR(VLOOKUP(GP$2&amp;$A4,'EFL2'!$B:$C,MATCH("HOME",'EFL2'!$B$1:$C$1,0),0),"")&amp;IFERROR(VLOOKUP(GP$2&amp;$A4,'UCL2'!$C:$F,MATCH("AWAY",'UCL2'!$C$1:$F$1,0),0),"")&amp;IFERROR(VLOOKUP(GP$2&amp;$A4,'UCL2'!$D:$E,MATCH("HOME",'UCL2'!$D$1:$E$1,0),0),"")&amp;IFERROR(VLOOKUP(GP$2&amp;$A4,'EU2'!$C:$F,MATCH("AWAY",'EU2'!$C$1:$F$1,0),0),"")&amp;IFERROR(VLOOKUP(GP$2&amp;$A4,'EU2'!$D:$E,MATCH("HOME",'EU2'!$D$1:$E$1,0),0),"")&amp;IFERROR(VLOOKUP(GP$2&amp;$A4,'EUC2'!$C:$F,MATCH("AWAY",'EUC2'!$C$1:$F$1,0),0),"")&amp;IFERROR(VLOOKUP(GP$2&amp;$A4,'EUC2'!$D:$E,MATCH("HOME",'EUC2'!$D$1:$E$1,0),0),"")</f>
        <v/>
      </c>
      <c r="GQ4" s="25" t="str">
        <f>IFERROR(VLOOKUP(GQ$2&amp;$B4,'FPL FIX2'!$N$1:$Q$400,MATCH("HOME",'FPL FIX2'!$N$1:$Q$1,0),0),"")&amp;IFERROR(VLOOKUP(GQ$2&amp;$B4,'FPL FIX2'!$O$1:$P$400,MATCH("AWAY",'FPL FIX2'!$O$1:$P$1,0),0),"")&amp;IFERROR(VLOOKUP(GQ$2&amp;$A4,'FA2'!$A:$D,MATCH("AWAY",'FA2'!$A$1:$D$1,0),0),"")&amp;IFERROR(VLOOKUP(GQ$2&amp;$A4,'FA2'!$B:$C,MATCH("HOME",'FA2'!$B$1:$C$1,0),0),"")&amp;IFERROR(VLOOKUP(GQ$2&amp;$A4,'EFL2'!$A:$D,MATCH("AWAY",'EFL2'!$A$1:$D$1,0),0),"")&amp;IFERROR(VLOOKUP(GQ$2&amp;$A4,'EFL2'!$B:$C,MATCH("HOME",'EFL2'!$B$1:$C$1,0),0),"")&amp;IFERROR(VLOOKUP(GQ$2&amp;$A4,'UCL2'!$C:$F,MATCH("AWAY",'UCL2'!$C$1:$F$1,0),0),"")&amp;IFERROR(VLOOKUP(GQ$2&amp;$A4,'UCL2'!$D:$E,MATCH("HOME",'UCL2'!$D$1:$E$1,0),0),"")&amp;IFERROR(VLOOKUP(GQ$2&amp;$A4,'EU2'!$C:$F,MATCH("AWAY",'EU2'!$C$1:$F$1,0),0),"")&amp;IFERROR(VLOOKUP(GQ$2&amp;$A4,'EU2'!$D:$E,MATCH("HOME",'EU2'!$D$1:$E$1,0),0),"")&amp;IFERROR(VLOOKUP(GQ$2&amp;$A4,'EUC2'!$C:$F,MATCH("AWAY",'EUC2'!$C$1:$F$1,0),0),"")&amp;IFERROR(VLOOKUP(GQ$2&amp;$A4,'EUC2'!$D:$E,MATCH("HOME",'EUC2'!$D$1:$E$1,0),0),"")</f>
        <v/>
      </c>
      <c r="GR4" s="25" t="str">
        <f>IFERROR(VLOOKUP(GR$2&amp;$B4,'FPL FIX2'!$N$1:$Q$400,MATCH("HOME",'FPL FIX2'!$N$1:$Q$1,0),0),"")&amp;IFERROR(VLOOKUP(GR$2&amp;$B4,'FPL FIX2'!$O$1:$P$400,MATCH("AWAY",'FPL FIX2'!$O$1:$P$1,0),0),"")&amp;IFERROR(VLOOKUP(GR$2&amp;$A4,'FA2'!$A:$D,MATCH("AWAY",'FA2'!$A$1:$D$1,0),0),"")&amp;IFERROR(VLOOKUP(GR$2&amp;$A4,'FA2'!$B:$C,MATCH("HOME",'FA2'!$B$1:$C$1,0),0),"")&amp;IFERROR(VLOOKUP(GR$2&amp;$A4,'EFL2'!$A:$D,MATCH("AWAY",'EFL2'!$A$1:$D$1,0),0),"")&amp;IFERROR(VLOOKUP(GR$2&amp;$A4,'EFL2'!$B:$C,MATCH("HOME",'EFL2'!$B$1:$C$1,0),0),"")&amp;IFERROR(VLOOKUP(GR$2&amp;$A4,'UCL2'!$C:$F,MATCH("AWAY",'UCL2'!$C$1:$F$1,0),0),"")&amp;IFERROR(VLOOKUP(GR$2&amp;$A4,'UCL2'!$D:$E,MATCH("HOME",'UCL2'!$D$1:$E$1,0),0),"")&amp;IFERROR(VLOOKUP(GR$2&amp;$A4,'EU2'!$C:$F,MATCH("AWAY",'EU2'!$C$1:$F$1,0),0),"")&amp;IFERROR(VLOOKUP(GR$2&amp;$A4,'EU2'!$D:$E,MATCH("HOME",'EU2'!$D$1:$E$1,0),0),"")&amp;IFERROR(VLOOKUP(GR$2&amp;$A4,'EUC2'!$C:$F,MATCH("AWAY",'EUC2'!$C$1:$F$1,0),0),"")&amp;IFERROR(VLOOKUP(GR$2&amp;$A4,'EUC2'!$D:$E,MATCH("HOME",'EUC2'!$D$1:$E$1,0),0),"")</f>
        <v/>
      </c>
      <c r="GS4" s="25" t="str">
        <f>IFERROR(VLOOKUP(GS$2&amp;$B4,'FPL FIX2'!$N$1:$Q$400,MATCH("HOME",'FPL FIX2'!$N$1:$Q$1,0),0),"")&amp;IFERROR(VLOOKUP(GS$2&amp;$B4,'FPL FIX2'!$O$1:$P$400,MATCH("AWAY",'FPL FIX2'!$O$1:$P$1,0),0),"")&amp;IFERROR(VLOOKUP(GS$2&amp;$A4,'FA2'!$A:$D,MATCH("AWAY",'FA2'!$A$1:$D$1,0),0),"")&amp;IFERROR(VLOOKUP(GS$2&amp;$A4,'FA2'!$B:$C,MATCH("HOME",'FA2'!$B$1:$C$1,0),0),"")&amp;IFERROR(VLOOKUP(GS$2&amp;$A4,'EFL2'!$A:$D,MATCH("AWAY",'EFL2'!$A$1:$D$1,0),0),"")&amp;IFERROR(VLOOKUP(GS$2&amp;$A4,'EFL2'!$B:$C,MATCH("HOME",'EFL2'!$B$1:$C$1,0),0),"")&amp;IFERROR(VLOOKUP(GS$2&amp;$A4,'UCL2'!$C:$F,MATCH("AWAY",'UCL2'!$C$1:$F$1,0),0),"")&amp;IFERROR(VLOOKUP(GS$2&amp;$A4,'UCL2'!$D:$E,MATCH("HOME",'UCL2'!$D$1:$E$1,0),0),"")&amp;IFERROR(VLOOKUP(GS$2&amp;$A4,'EU2'!$C:$F,MATCH("AWAY",'EU2'!$C$1:$F$1,0),0),"")&amp;IFERROR(VLOOKUP(GS$2&amp;$A4,'EU2'!$D:$E,MATCH("HOME",'EU2'!$D$1:$E$1,0),0),"")&amp;IFERROR(VLOOKUP(GS$2&amp;$A4,'EUC2'!$C:$F,MATCH("AWAY",'EUC2'!$C$1:$F$1,0),0),"")&amp;IFERROR(VLOOKUP(GS$2&amp;$A4,'EUC2'!$D:$E,MATCH("HOME",'EUC2'!$D$1:$E$1,0),0),"")</f>
        <v>MCI</v>
      </c>
      <c r="GT4" s="25" t="str">
        <f>IFERROR(VLOOKUP(GT$2&amp;$B4,'FPL FIX2'!$N$1:$Q$400,MATCH("HOME",'FPL FIX2'!$N$1:$Q$1,0),0),"")&amp;IFERROR(VLOOKUP(GT$2&amp;$B4,'FPL FIX2'!$O$1:$P$400,MATCH("AWAY",'FPL FIX2'!$O$1:$P$1,0),0),"")&amp;IFERROR(VLOOKUP(GT$2&amp;$A4,'FA2'!$A:$D,MATCH("AWAY",'FA2'!$A$1:$D$1,0),0),"")&amp;IFERROR(VLOOKUP(GT$2&amp;$A4,'FA2'!$B:$C,MATCH("HOME",'FA2'!$B$1:$C$1,0),0),"")&amp;IFERROR(VLOOKUP(GT$2&amp;$A4,'EFL2'!$A:$D,MATCH("AWAY",'EFL2'!$A$1:$D$1,0),0),"")&amp;IFERROR(VLOOKUP(GT$2&amp;$A4,'EFL2'!$B:$C,MATCH("HOME",'EFL2'!$B$1:$C$1,0),0),"")&amp;IFERROR(VLOOKUP(GT$2&amp;$A4,'UCL2'!$C:$F,MATCH("AWAY",'UCL2'!$C$1:$F$1,0),0),"")&amp;IFERROR(VLOOKUP(GT$2&amp;$A4,'UCL2'!$D:$E,MATCH("HOME",'UCL2'!$D$1:$E$1,0),0),"")&amp;IFERROR(VLOOKUP(GT$2&amp;$A4,'EU2'!$C:$F,MATCH("AWAY",'EU2'!$C$1:$F$1,0),0),"")&amp;IFERROR(VLOOKUP(GT$2&amp;$A4,'EU2'!$D:$E,MATCH("HOME",'EU2'!$D$1:$E$1,0),0),"")&amp;IFERROR(VLOOKUP(GT$2&amp;$A4,'EUC2'!$C:$F,MATCH("AWAY",'EUC2'!$C$1:$F$1,0),0),"")&amp;IFERROR(VLOOKUP(GT$2&amp;$A4,'EUC2'!$D:$E,MATCH("HOME",'EUC2'!$D$1:$E$1,0),0),"")</f>
        <v/>
      </c>
      <c r="GU4" s="25" t="str">
        <f>IFERROR(VLOOKUP(GU$2&amp;$B4,'FPL FIX2'!$N$1:$Q$400,MATCH("HOME",'FPL FIX2'!$N$1:$Q$1,0),0),"")&amp;IFERROR(VLOOKUP(GU$2&amp;$B4,'FPL FIX2'!$O$1:$P$400,MATCH("AWAY",'FPL FIX2'!$O$1:$P$1,0),0),"")&amp;IFERROR(VLOOKUP(GU$2&amp;$A4,'FA2'!$A:$D,MATCH("AWAY",'FA2'!$A$1:$D$1,0),0),"")&amp;IFERROR(VLOOKUP(GU$2&amp;$A4,'FA2'!$B:$C,MATCH("HOME",'FA2'!$B$1:$C$1,0),0),"")&amp;IFERROR(VLOOKUP(GU$2&amp;$A4,'EFL2'!$A:$D,MATCH("AWAY",'EFL2'!$A$1:$D$1,0),0),"")&amp;IFERROR(VLOOKUP(GU$2&amp;$A4,'EFL2'!$B:$C,MATCH("HOME",'EFL2'!$B$1:$C$1,0),0),"")&amp;IFERROR(VLOOKUP(GU$2&amp;$A4,'UCL2'!$C:$F,MATCH("AWAY",'UCL2'!$C$1:$F$1,0),0),"")&amp;IFERROR(VLOOKUP(GU$2&amp;$A4,'UCL2'!$D:$E,MATCH("HOME",'UCL2'!$D$1:$E$1,0),0),"")&amp;IFERROR(VLOOKUP(GU$2&amp;$A4,'EU2'!$C:$F,MATCH("AWAY",'EU2'!$C$1:$F$1,0),0),"")&amp;IFERROR(VLOOKUP(GU$2&amp;$A4,'EU2'!$D:$E,MATCH("HOME",'EU2'!$D$1:$E$1,0),0),"")&amp;IFERROR(VLOOKUP(GU$2&amp;$A4,'EUC2'!$C:$F,MATCH("AWAY",'EUC2'!$C$1:$F$1,0),0),"")&amp;IFERROR(VLOOKUP(GU$2&amp;$A4,'EUC2'!$D:$E,MATCH("HOME",'EUC2'!$D$1:$E$1,0),0),"")</f>
        <v/>
      </c>
      <c r="GV4" s="25" t="str">
        <f>IFERROR(VLOOKUP(GV$2&amp;$B4,'FPL FIX2'!$N$1:$Q$400,MATCH("HOME",'FPL FIX2'!$N$1:$Q$1,0),0),"")&amp;IFERROR(VLOOKUP(GV$2&amp;$B4,'FPL FIX2'!$O$1:$P$400,MATCH("AWAY",'FPL FIX2'!$O$1:$P$1,0),0),"")&amp;IFERROR(VLOOKUP(GV$2&amp;$A4,'FA2'!$A:$D,MATCH("AWAY",'FA2'!$A$1:$D$1,0),0),"")&amp;IFERROR(VLOOKUP(GV$2&amp;$A4,'FA2'!$B:$C,MATCH("HOME",'FA2'!$B$1:$C$1,0),0),"")&amp;IFERROR(VLOOKUP(GV$2&amp;$A4,'EFL2'!$A:$D,MATCH("AWAY",'EFL2'!$A$1:$D$1,0),0),"")&amp;IFERROR(VLOOKUP(GV$2&amp;$A4,'EFL2'!$B:$C,MATCH("HOME",'EFL2'!$B$1:$C$1,0),0),"")&amp;IFERROR(VLOOKUP(GV$2&amp;$A4,'UCL2'!$C:$F,MATCH("AWAY",'UCL2'!$C$1:$F$1,0),0),"")&amp;IFERROR(VLOOKUP(GV$2&amp;$A4,'UCL2'!$D:$E,MATCH("HOME",'UCL2'!$D$1:$E$1,0),0),"")&amp;IFERROR(VLOOKUP(GV$2&amp;$A4,'EU2'!$C:$F,MATCH("AWAY",'EU2'!$C$1:$F$1,0),0),"")&amp;IFERROR(VLOOKUP(GV$2&amp;$A4,'EU2'!$D:$E,MATCH("HOME",'EU2'!$D$1:$E$1,0),0),"")&amp;IFERROR(VLOOKUP(GV$2&amp;$A4,'EUC2'!$C:$F,MATCH("AWAY",'EUC2'!$C$1:$F$1,0),0),"")&amp;IFERROR(VLOOKUP(GV$2&amp;$A4,'EUC2'!$D:$E,MATCH("HOME",'EUC2'!$D$1:$E$1,0),0),"")</f>
        <v>avl</v>
      </c>
      <c r="GW4" s="25" t="str">
        <f>IFERROR(VLOOKUP(GW$2&amp;$B4,'FPL FIX2'!$N$1:$Q$400,MATCH("HOME",'FPL FIX2'!$N$1:$Q$1,0),0),"")&amp;IFERROR(VLOOKUP(GW$2&amp;$B4,'FPL FIX2'!$O$1:$P$400,MATCH("AWAY",'FPL FIX2'!$O$1:$P$1,0),0),"")&amp;IFERROR(VLOOKUP(GW$2&amp;$A4,'FA2'!$A:$D,MATCH("AWAY",'FA2'!$A$1:$D$1,0),0),"")&amp;IFERROR(VLOOKUP(GW$2&amp;$A4,'FA2'!$B:$C,MATCH("HOME",'FA2'!$B$1:$C$1,0),0),"")&amp;IFERROR(VLOOKUP(GW$2&amp;$A4,'EFL2'!$A:$D,MATCH("AWAY",'EFL2'!$A$1:$D$1,0),0),"")&amp;IFERROR(VLOOKUP(GW$2&amp;$A4,'EFL2'!$B:$C,MATCH("HOME",'EFL2'!$B$1:$C$1,0),0),"")&amp;IFERROR(VLOOKUP(GW$2&amp;$A4,'UCL2'!$C:$F,MATCH("AWAY",'UCL2'!$C$1:$F$1,0),0),"")&amp;IFERROR(VLOOKUP(GW$2&amp;$A4,'UCL2'!$D:$E,MATCH("HOME",'UCL2'!$D$1:$E$1,0),0),"")&amp;IFERROR(VLOOKUP(GW$2&amp;$A4,'EU2'!$C:$F,MATCH("AWAY",'EU2'!$C$1:$F$1,0),0),"")&amp;IFERROR(VLOOKUP(GW$2&amp;$A4,'EU2'!$D:$E,MATCH("HOME",'EU2'!$D$1:$E$1,0),0),"")&amp;IFERROR(VLOOKUP(GW$2&amp;$A4,'EUC2'!$C:$F,MATCH("AWAY",'EUC2'!$C$1:$F$1,0),0),"")&amp;IFERROR(VLOOKUP(GW$2&amp;$A4,'EUC2'!$D:$E,MATCH("HOME",'EUC2'!$D$1:$E$1,0),0),"")</f>
        <v/>
      </c>
      <c r="GX4" s="25" t="str">
        <f>IFERROR(VLOOKUP(GX$2&amp;$B4,'FPL FIX2'!$N$1:$Q$400,MATCH("HOME",'FPL FIX2'!$N$1:$Q$1,0),0),"")&amp;IFERROR(VLOOKUP(GX$2&amp;$B4,'FPL FIX2'!$O$1:$P$400,MATCH("AWAY",'FPL FIX2'!$O$1:$P$1,0),0),"")&amp;IFERROR(VLOOKUP(GX$2&amp;$A4,'FA2'!$A:$D,MATCH("AWAY",'FA2'!$A$1:$D$1,0),0),"")&amp;IFERROR(VLOOKUP(GX$2&amp;$A4,'FA2'!$B:$C,MATCH("HOME",'FA2'!$B$1:$C$1,0),0),"")&amp;IFERROR(VLOOKUP(GX$2&amp;$A4,'EFL2'!$A:$D,MATCH("AWAY",'EFL2'!$A$1:$D$1,0),0),"")&amp;IFERROR(VLOOKUP(GX$2&amp;$A4,'EFL2'!$B:$C,MATCH("HOME",'EFL2'!$B$1:$C$1,0),0),"")&amp;IFERROR(VLOOKUP(GX$2&amp;$A4,'UCL2'!$C:$F,MATCH("AWAY",'UCL2'!$C$1:$F$1,0),0),"")&amp;IFERROR(VLOOKUP(GX$2&amp;$A4,'UCL2'!$D:$E,MATCH("HOME",'UCL2'!$D$1:$E$1,0),0),"")&amp;IFERROR(VLOOKUP(GX$2&amp;$A4,'EU2'!$C:$F,MATCH("AWAY",'EU2'!$C$1:$F$1,0),0),"")&amp;IFERROR(VLOOKUP(GX$2&amp;$A4,'EU2'!$D:$E,MATCH("HOME",'EU2'!$D$1:$E$1,0),0),"")&amp;IFERROR(VLOOKUP(GX$2&amp;$A4,'EUC2'!$C:$F,MATCH("AWAY",'EUC2'!$C$1:$F$1,0),0),"")&amp;IFERROR(VLOOKUP(GX$2&amp;$A4,'EUC2'!$D:$E,MATCH("HOME",'EUC2'!$D$1:$E$1,0),0),"")</f>
        <v/>
      </c>
      <c r="GY4" s="25" t="str">
        <f>IFERROR(VLOOKUP(GY$2&amp;$B4,'FPL FIX2'!$N$1:$Q$400,MATCH("HOME",'FPL FIX2'!$N$1:$Q$1,0),0),"")&amp;IFERROR(VLOOKUP(GY$2&amp;$B4,'FPL FIX2'!$O$1:$P$400,MATCH("AWAY",'FPL FIX2'!$O$1:$P$1,0),0),"")&amp;IFERROR(VLOOKUP(GY$2&amp;$A4,'FA2'!$A:$D,MATCH("AWAY",'FA2'!$A$1:$D$1,0),0),"")&amp;IFERROR(VLOOKUP(GY$2&amp;$A4,'FA2'!$B:$C,MATCH("HOME",'FA2'!$B$1:$C$1,0),0),"")&amp;IFERROR(VLOOKUP(GY$2&amp;$A4,'EFL2'!$A:$D,MATCH("AWAY",'EFL2'!$A$1:$D$1,0),0),"")&amp;IFERROR(VLOOKUP(GY$2&amp;$A4,'EFL2'!$B:$C,MATCH("HOME",'EFL2'!$B$1:$C$1,0),0),"")&amp;IFERROR(VLOOKUP(GY$2&amp;$A4,'UCL2'!$C:$F,MATCH("AWAY",'UCL2'!$C$1:$F$1,0),0),"")&amp;IFERROR(VLOOKUP(GY$2&amp;$A4,'UCL2'!$D:$E,MATCH("HOME",'UCL2'!$D$1:$E$1,0),0),"")&amp;IFERROR(VLOOKUP(GY$2&amp;$A4,'EU2'!$C:$F,MATCH("AWAY",'EU2'!$C$1:$F$1,0),0),"")&amp;IFERROR(VLOOKUP(GY$2&amp;$A4,'EU2'!$D:$E,MATCH("HOME",'EU2'!$D$1:$E$1,0),0),"")&amp;IFERROR(VLOOKUP(GY$2&amp;$A4,'EUC2'!$C:$F,MATCH("AWAY",'EUC2'!$C$1:$F$1,0),0),"")&amp;IFERROR(VLOOKUP(GY$2&amp;$A4,'EUC2'!$D:$E,MATCH("HOME",'EUC2'!$D$1:$E$1,0),0),"")</f>
        <v/>
      </c>
      <c r="GZ4" s="25" t="str">
        <f>IFERROR(VLOOKUP(GZ$2&amp;$B4,'FPL FIX2'!$N$1:$Q$400,MATCH("HOME",'FPL FIX2'!$N$1:$Q$1,0),0),"")&amp;IFERROR(VLOOKUP(GZ$2&amp;$B4,'FPL FIX2'!$O$1:$P$400,MATCH("AWAY",'FPL FIX2'!$O$1:$P$1,0),0),"")&amp;IFERROR(VLOOKUP(GZ$2&amp;$A4,'FA2'!$A:$D,MATCH("AWAY",'FA2'!$A$1:$D$1,0),0),"")&amp;IFERROR(VLOOKUP(GZ$2&amp;$A4,'FA2'!$B:$C,MATCH("HOME",'FA2'!$B$1:$C$1,0),0),"")&amp;IFERROR(VLOOKUP(GZ$2&amp;$A4,'EFL2'!$A:$D,MATCH("AWAY",'EFL2'!$A$1:$D$1,0),0),"")&amp;IFERROR(VLOOKUP(GZ$2&amp;$A4,'EFL2'!$B:$C,MATCH("HOME",'EFL2'!$B$1:$C$1,0),0),"")&amp;IFERROR(VLOOKUP(GZ$2&amp;$A4,'UCL2'!$C:$F,MATCH("AWAY",'UCL2'!$C$1:$F$1,0),0),"")&amp;IFERROR(VLOOKUP(GZ$2&amp;$A4,'UCL2'!$D:$E,MATCH("HOME",'UCL2'!$D$1:$E$1,0),0),"")&amp;IFERROR(VLOOKUP(GZ$2&amp;$A4,'EU2'!$C:$F,MATCH("AWAY",'EU2'!$C$1:$F$1,0),0),"")&amp;IFERROR(VLOOKUP(GZ$2&amp;$A4,'EU2'!$D:$E,MATCH("HOME",'EU2'!$D$1:$E$1,0),0),"")&amp;IFERROR(VLOOKUP(GZ$2&amp;$A4,'EUC2'!$C:$F,MATCH("AWAY",'EUC2'!$C$1:$F$1,0),0),"")&amp;IFERROR(VLOOKUP(GZ$2&amp;$A4,'EUC2'!$D:$E,MATCH("HOME",'EUC2'!$D$1:$E$1,0),0),"")</f>
        <v/>
      </c>
      <c r="HA4" s="25" t="str">
        <f>IFERROR(VLOOKUP(HA$2&amp;$B4,'FPL FIX2'!$N$1:$Q$400,MATCH("HOME",'FPL FIX2'!$N$1:$Q$1,0),0),"")&amp;IFERROR(VLOOKUP(HA$2&amp;$B4,'FPL FIX2'!$O$1:$P$400,MATCH("AWAY",'FPL FIX2'!$O$1:$P$1,0),0),"")&amp;IFERROR(VLOOKUP(HA$2&amp;$A4,'FA2'!$A:$D,MATCH("AWAY",'FA2'!$A$1:$D$1,0),0),"")&amp;IFERROR(VLOOKUP(HA$2&amp;$A4,'FA2'!$B:$C,MATCH("HOME",'FA2'!$B$1:$C$1,0),0),"")&amp;IFERROR(VLOOKUP(HA$2&amp;$A4,'EFL2'!$A:$D,MATCH("AWAY",'EFL2'!$A$1:$D$1,0),0),"")&amp;IFERROR(VLOOKUP(HA$2&amp;$A4,'EFL2'!$B:$C,MATCH("HOME",'EFL2'!$B$1:$C$1,0),0),"")&amp;IFERROR(VLOOKUP(HA$2&amp;$A4,'UCL2'!$C:$F,MATCH("AWAY",'UCL2'!$C$1:$F$1,0),0),"")&amp;IFERROR(VLOOKUP(HA$2&amp;$A4,'UCL2'!$D:$E,MATCH("HOME",'UCL2'!$D$1:$E$1,0),0),"")&amp;IFERROR(VLOOKUP(HA$2&amp;$A4,'EU2'!$C:$F,MATCH("AWAY",'EU2'!$C$1:$F$1,0),0),"")&amp;IFERROR(VLOOKUP(HA$2&amp;$A4,'EU2'!$D:$E,MATCH("HOME",'EU2'!$D$1:$E$1,0),0),"")&amp;IFERROR(VLOOKUP(HA$2&amp;$A4,'EUC2'!$C:$F,MATCH("AWAY",'EUC2'!$C$1:$F$1,0),0),"")&amp;IFERROR(VLOOKUP(HA$2&amp;$A4,'EUC2'!$D:$E,MATCH("HOME",'EUC2'!$D$1:$E$1,0),0),"")</f>
        <v/>
      </c>
      <c r="HB4" s="25" t="str">
        <f>IFERROR(VLOOKUP(HB$2&amp;$B4,'FPL FIX2'!$N$1:$Q$400,MATCH("HOME",'FPL FIX2'!$N$1:$Q$1,0),0),"")&amp;IFERROR(VLOOKUP(HB$2&amp;$B4,'FPL FIX2'!$O$1:$P$400,MATCH("AWAY",'FPL FIX2'!$O$1:$P$1,0),0),"")&amp;IFERROR(VLOOKUP(HB$2&amp;$A4,'FA2'!$A:$D,MATCH("AWAY",'FA2'!$A$1:$D$1,0),0),"")&amp;IFERROR(VLOOKUP(HB$2&amp;$A4,'FA2'!$B:$C,MATCH("HOME",'FA2'!$B$1:$C$1,0),0),"")&amp;IFERROR(VLOOKUP(HB$2&amp;$A4,'EFL2'!$A:$D,MATCH("AWAY",'EFL2'!$A$1:$D$1,0),0),"")&amp;IFERROR(VLOOKUP(HB$2&amp;$A4,'EFL2'!$B:$C,MATCH("HOME",'EFL2'!$B$1:$C$1,0),0),"")&amp;IFERROR(VLOOKUP(HB$2&amp;$A4,'UCL2'!$C:$F,MATCH("AWAY",'UCL2'!$C$1:$F$1,0),0),"")&amp;IFERROR(VLOOKUP(HB$2&amp;$A4,'UCL2'!$D:$E,MATCH("HOME",'UCL2'!$D$1:$E$1,0),0),"")&amp;IFERROR(VLOOKUP(HB$2&amp;$A4,'EU2'!$C:$F,MATCH("AWAY",'EU2'!$C$1:$F$1,0),0),"")&amp;IFERROR(VLOOKUP(HB$2&amp;$A4,'EU2'!$D:$E,MATCH("HOME",'EU2'!$D$1:$E$1,0),0),"")&amp;IFERROR(VLOOKUP(HB$2&amp;$A4,'EUC2'!$C:$F,MATCH("AWAY",'EUC2'!$C$1:$F$1,0),0),"")&amp;IFERROR(VLOOKUP(HB$2&amp;$A4,'EUC2'!$D:$E,MATCH("HOME",'EUC2'!$D$1:$E$1,0),0),"")</f>
        <v/>
      </c>
      <c r="HC4" s="25" t="str">
        <f>IFERROR(VLOOKUP(HC$2&amp;$B4,'FPL FIX2'!$N$1:$Q$400,MATCH("HOME",'FPL FIX2'!$N$1:$Q$1,0),0),"")&amp;IFERROR(VLOOKUP(HC$2&amp;$B4,'FPL FIX2'!$O$1:$P$400,MATCH("AWAY",'FPL FIX2'!$O$1:$P$1,0),0),"")&amp;IFERROR(VLOOKUP(HC$2&amp;$A4,'FA2'!$A:$D,MATCH("AWAY",'FA2'!$A$1:$D$1,0),0),"")&amp;IFERROR(VLOOKUP(HC$2&amp;$A4,'FA2'!$B:$C,MATCH("HOME",'FA2'!$B$1:$C$1,0),0),"")&amp;IFERROR(VLOOKUP(HC$2&amp;$A4,'EFL2'!$A:$D,MATCH("AWAY",'EFL2'!$A$1:$D$1,0),0),"")&amp;IFERROR(VLOOKUP(HC$2&amp;$A4,'EFL2'!$B:$C,MATCH("HOME",'EFL2'!$B$1:$C$1,0),0),"")&amp;IFERROR(VLOOKUP(HC$2&amp;$A4,'UCL2'!$C:$F,MATCH("AWAY",'UCL2'!$C$1:$F$1,0),0),"")&amp;IFERROR(VLOOKUP(HC$2&amp;$A4,'UCL2'!$D:$E,MATCH("HOME",'UCL2'!$D$1:$E$1,0),0),"")&amp;IFERROR(VLOOKUP(HC$2&amp;$A4,'EU2'!$C:$F,MATCH("AWAY",'EU2'!$C$1:$F$1,0),0),"")&amp;IFERROR(VLOOKUP(HC$2&amp;$A4,'EU2'!$D:$E,MATCH("HOME",'EU2'!$D$1:$E$1,0),0),"")&amp;IFERROR(VLOOKUP(HC$2&amp;$A4,'EUC2'!$C:$F,MATCH("AWAY",'EUC2'!$C$1:$F$1,0),0),"")&amp;IFERROR(VLOOKUP(HC$2&amp;$A4,'EUC2'!$D:$E,MATCH("HOME",'EUC2'!$D$1:$E$1,0),0),"")</f>
        <v>lei</v>
      </c>
      <c r="HD4" s="25" t="str">
        <f>IFERROR(VLOOKUP(HD$2&amp;$B4,'FPL FIX2'!$N$1:$Q$400,MATCH("HOME",'FPL FIX2'!$N$1:$Q$1,0),0),"")&amp;IFERROR(VLOOKUP(HD$2&amp;$B4,'FPL FIX2'!$O$1:$P$400,MATCH("AWAY",'FPL FIX2'!$O$1:$P$1,0),0),"")&amp;IFERROR(VLOOKUP(HD$2&amp;$A4,'FA2'!$A:$D,MATCH("AWAY",'FA2'!$A$1:$D$1,0),0),"")&amp;IFERROR(VLOOKUP(HD$2&amp;$A4,'FA2'!$B:$C,MATCH("HOME",'FA2'!$B$1:$C$1,0),0),"")&amp;IFERROR(VLOOKUP(HD$2&amp;$A4,'EFL2'!$A:$D,MATCH("AWAY",'EFL2'!$A$1:$D$1,0),0),"")&amp;IFERROR(VLOOKUP(HD$2&amp;$A4,'EFL2'!$B:$C,MATCH("HOME",'EFL2'!$B$1:$C$1,0),0),"")&amp;IFERROR(VLOOKUP(HD$2&amp;$A4,'UCL2'!$C:$F,MATCH("AWAY",'UCL2'!$C$1:$F$1,0),0),"")&amp;IFERROR(VLOOKUP(HD$2&amp;$A4,'UCL2'!$D:$E,MATCH("HOME",'UCL2'!$D$1:$E$1,0),0),"")&amp;IFERROR(VLOOKUP(HD$2&amp;$A4,'EU2'!$C:$F,MATCH("AWAY",'EU2'!$C$1:$F$1,0),0),"")&amp;IFERROR(VLOOKUP(HD$2&amp;$A4,'EU2'!$D:$E,MATCH("HOME",'EU2'!$D$1:$E$1,0),0),"")&amp;IFERROR(VLOOKUP(HD$2&amp;$A4,'EUC2'!$C:$F,MATCH("AWAY",'EUC2'!$C$1:$F$1,0),0),"")&amp;IFERROR(VLOOKUP(HD$2&amp;$A4,'EUC2'!$D:$E,MATCH("HOME",'EUC2'!$D$1:$E$1,0),0),"")</f>
        <v/>
      </c>
      <c r="HE4" s="25" t="str">
        <f>IFERROR(VLOOKUP(HE$2&amp;$B4,'FPL FIX2'!$N$1:$Q$400,MATCH("HOME",'FPL FIX2'!$N$1:$Q$1,0),0),"")&amp;IFERROR(VLOOKUP(HE$2&amp;$B4,'FPL FIX2'!$O$1:$P$400,MATCH("AWAY",'FPL FIX2'!$O$1:$P$1,0),0),"")&amp;IFERROR(VLOOKUP(HE$2&amp;$A4,'FA2'!$A:$D,MATCH("AWAY",'FA2'!$A$1:$D$1,0),0),"")&amp;IFERROR(VLOOKUP(HE$2&amp;$A4,'FA2'!$B:$C,MATCH("HOME",'FA2'!$B$1:$C$1,0),0),"")&amp;IFERROR(VLOOKUP(HE$2&amp;$A4,'EFL2'!$A:$D,MATCH("AWAY",'EFL2'!$A$1:$D$1,0),0),"")&amp;IFERROR(VLOOKUP(HE$2&amp;$A4,'EFL2'!$B:$C,MATCH("HOME",'EFL2'!$B$1:$C$1,0),0),"")&amp;IFERROR(VLOOKUP(HE$2&amp;$A4,'UCL2'!$C:$F,MATCH("AWAY",'UCL2'!$C$1:$F$1,0),0),"")&amp;IFERROR(VLOOKUP(HE$2&amp;$A4,'UCL2'!$D:$E,MATCH("HOME",'UCL2'!$D$1:$E$1,0),0),"")&amp;IFERROR(VLOOKUP(HE$2&amp;$A4,'EU2'!$C:$F,MATCH("AWAY",'EU2'!$C$1:$F$1,0),0),"")&amp;IFERROR(VLOOKUP(HE$2&amp;$A4,'EU2'!$D:$E,MATCH("HOME",'EU2'!$D$1:$E$1,0),0),"")&amp;IFERROR(VLOOKUP(HE$2&amp;$A4,'EUC2'!$C:$F,MATCH("AWAY",'EUC2'!$C$1:$F$1,0),0),"")&amp;IFERROR(VLOOKUP(HE$2&amp;$A4,'EUC2'!$D:$E,MATCH("HOME",'EUC2'!$D$1:$E$1,0),0),"")</f>
        <v/>
      </c>
      <c r="HF4" s="25" t="str">
        <f>IFERROR(VLOOKUP(HF$2&amp;$B4,'FPL FIX2'!$N$1:$Q$400,MATCH("HOME",'FPL FIX2'!$N$1:$Q$1,0),0),"")&amp;IFERROR(VLOOKUP(HF$2&amp;$B4,'FPL FIX2'!$O$1:$P$400,MATCH("AWAY",'FPL FIX2'!$O$1:$P$1,0),0),"")&amp;IFERROR(VLOOKUP(HF$2&amp;$A4,'FA2'!$A:$D,MATCH("AWAY",'FA2'!$A$1:$D$1,0),0),"")&amp;IFERROR(VLOOKUP(HF$2&amp;$A4,'FA2'!$B:$C,MATCH("HOME",'FA2'!$B$1:$C$1,0),0),"")&amp;IFERROR(VLOOKUP(HF$2&amp;$A4,'EFL2'!$A:$D,MATCH("AWAY",'EFL2'!$A$1:$D$1,0),0),"")&amp;IFERROR(VLOOKUP(HF$2&amp;$A4,'EFL2'!$B:$C,MATCH("HOME",'EFL2'!$B$1:$C$1,0),0),"")&amp;IFERROR(VLOOKUP(HF$2&amp;$A4,'UCL2'!$C:$F,MATCH("AWAY",'UCL2'!$C$1:$F$1,0),0),"")&amp;IFERROR(VLOOKUP(HF$2&amp;$A4,'UCL2'!$D:$E,MATCH("HOME",'UCL2'!$D$1:$E$1,0),0),"")&amp;IFERROR(VLOOKUP(HF$2&amp;$A4,'EU2'!$C:$F,MATCH("AWAY",'EU2'!$C$1:$F$1,0),0),"")&amp;IFERROR(VLOOKUP(HF$2&amp;$A4,'EU2'!$D:$E,MATCH("HOME",'EU2'!$D$1:$E$1,0),0),"")&amp;IFERROR(VLOOKUP(HF$2&amp;$A4,'EUC2'!$C:$F,MATCH("AWAY",'EUC2'!$C$1:$F$1,0),0),"")&amp;IFERROR(VLOOKUP(HF$2&amp;$A4,'EUC2'!$D:$E,MATCH("HOME",'EUC2'!$D$1:$E$1,0),0),"")</f>
        <v/>
      </c>
      <c r="HG4" s="25" t="str">
        <f>IFERROR(VLOOKUP(HG$2&amp;$B4,'FPL FIX2'!$N$1:$Q$400,MATCH("HOME",'FPL FIX2'!$N$1:$Q$1,0),0),"")&amp;IFERROR(VLOOKUP(HG$2&amp;$B4,'FPL FIX2'!$O$1:$P$400,MATCH("AWAY",'FPL FIX2'!$O$1:$P$1,0),0),"")&amp;IFERROR(VLOOKUP(HG$2&amp;$A4,'FA2'!$A:$D,MATCH("AWAY",'FA2'!$A$1:$D$1,0),0),"")&amp;IFERROR(VLOOKUP(HG$2&amp;$A4,'FA2'!$B:$C,MATCH("HOME",'FA2'!$B$1:$C$1,0),0),"")&amp;IFERROR(VLOOKUP(HG$2&amp;$A4,'EFL2'!$A:$D,MATCH("AWAY",'EFL2'!$A$1:$D$1,0),0),"")&amp;IFERROR(VLOOKUP(HG$2&amp;$A4,'EFL2'!$B:$C,MATCH("HOME",'EFL2'!$B$1:$C$1,0),0),"")&amp;IFERROR(VLOOKUP(HG$2&amp;$A4,'UCL2'!$C:$F,MATCH("AWAY",'UCL2'!$C$1:$F$1,0),0),"")&amp;IFERROR(VLOOKUP(HG$2&amp;$A4,'UCL2'!$D:$E,MATCH("HOME",'UCL2'!$D$1:$E$1,0),0),"")&amp;IFERROR(VLOOKUP(HG$2&amp;$A4,'EU2'!$C:$F,MATCH("AWAY",'EU2'!$C$1:$F$1,0),0),"")&amp;IFERROR(VLOOKUP(HG$2&amp;$A4,'EU2'!$D:$E,MATCH("HOME",'EU2'!$D$1:$E$1,0),0),"")&amp;IFERROR(VLOOKUP(HG$2&amp;$A4,'EUC2'!$C:$F,MATCH("AWAY",'EUC2'!$C$1:$F$1,0),0),"")&amp;IFERROR(VLOOKUP(HG$2&amp;$A4,'EUC2'!$D:$E,MATCH("HOME",'EUC2'!$D$1:$E$1,0),0),"")</f>
        <v>EVE</v>
      </c>
      <c r="HH4" s="25" t="str">
        <f>IFERROR(VLOOKUP(HH$2&amp;$B4,'FPL FIX2'!$N$1:$Q$400,MATCH("HOME",'FPL FIX2'!$N$1:$Q$1,0),0),"")&amp;IFERROR(VLOOKUP(HH$2&amp;$B4,'FPL FIX2'!$O$1:$P$400,MATCH("AWAY",'FPL FIX2'!$O$1:$P$1,0),0),"")&amp;IFERROR(VLOOKUP(HH$2&amp;$A4,'FA2'!$A:$D,MATCH("AWAY",'FA2'!$A$1:$D$1,0),0),"")&amp;IFERROR(VLOOKUP(HH$2&amp;$A4,'FA2'!$B:$C,MATCH("HOME",'FA2'!$B$1:$C$1,0),0),"")&amp;IFERROR(VLOOKUP(HH$2&amp;$A4,'EFL2'!$A:$D,MATCH("AWAY",'EFL2'!$A$1:$D$1,0),0),"")&amp;IFERROR(VLOOKUP(HH$2&amp;$A4,'EFL2'!$B:$C,MATCH("HOME",'EFL2'!$B$1:$C$1,0),0),"")&amp;IFERROR(VLOOKUP(HH$2&amp;$A4,'UCL2'!$C:$F,MATCH("AWAY",'UCL2'!$C$1:$F$1,0),0),"")&amp;IFERROR(VLOOKUP(HH$2&amp;$A4,'UCL2'!$D:$E,MATCH("HOME",'UCL2'!$D$1:$E$1,0),0),"")&amp;IFERROR(VLOOKUP(HH$2&amp;$A4,'EU2'!$C:$F,MATCH("AWAY",'EU2'!$C$1:$F$1,0),0),"")&amp;IFERROR(VLOOKUP(HH$2&amp;$A4,'EU2'!$D:$E,MATCH("HOME",'EU2'!$D$1:$E$1,0),0),"")&amp;IFERROR(VLOOKUP(HH$2&amp;$A4,'EUC2'!$C:$F,MATCH("AWAY",'EUC2'!$C$1:$F$1,0),0),"")&amp;IFERROR(VLOOKUP(HH$2&amp;$A4,'EUC2'!$D:$E,MATCH("HOME",'EUC2'!$D$1:$E$1,0),0),"")</f>
        <v/>
      </c>
      <c r="HI4" s="25" t="str">
        <f>IFERROR(VLOOKUP(HI$2&amp;$B4,'FPL FIX2'!$N$1:$Q$400,MATCH("HOME",'FPL FIX2'!$N$1:$Q$1,0),0),"")&amp;IFERROR(VLOOKUP(HI$2&amp;$B4,'FPL FIX2'!$O$1:$P$400,MATCH("AWAY",'FPL FIX2'!$O$1:$P$1,0),0),"")&amp;IFERROR(VLOOKUP(HI$2&amp;$A4,'FA2'!$A:$D,MATCH("AWAY",'FA2'!$A$1:$D$1,0),0),"")&amp;IFERROR(VLOOKUP(HI$2&amp;$A4,'FA2'!$B:$C,MATCH("HOME",'FA2'!$B$1:$C$1,0),0),"")&amp;IFERROR(VLOOKUP(HI$2&amp;$A4,'EFL2'!$A:$D,MATCH("AWAY",'EFL2'!$A$1:$D$1,0),0),"")&amp;IFERROR(VLOOKUP(HI$2&amp;$A4,'EFL2'!$B:$C,MATCH("HOME",'EFL2'!$B$1:$C$1,0),0),"")&amp;IFERROR(VLOOKUP(HI$2&amp;$A4,'UCL2'!$C:$F,MATCH("AWAY",'UCL2'!$C$1:$F$1,0),0),"")&amp;IFERROR(VLOOKUP(HI$2&amp;$A4,'UCL2'!$D:$E,MATCH("HOME",'UCL2'!$D$1:$E$1,0),0),"")&amp;IFERROR(VLOOKUP(HI$2&amp;$A4,'EU2'!$C:$F,MATCH("AWAY",'EU2'!$C$1:$F$1,0),0),"")&amp;IFERROR(VLOOKUP(HI$2&amp;$A4,'EU2'!$D:$E,MATCH("HOME",'EU2'!$D$1:$E$1,0),0),"")&amp;IFERROR(VLOOKUP(HI$2&amp;$A4,'EUC2'!$C:$F,MATCH("AWAY",'EUC2'!$C$1:$F$1,0),0),"")&amp;IFERROR(VLOOKUP(HI$2&amp;$A4,'EUC2'!$D:$E,MATCH("HOME",'EUC2'!$D$1:$E$1,0),0),"")</f>
        <v/>
      </c>
      <c r="HJ4" s="25" t="str">
        <f>IFERROR(VLOOKUP(HJ$2&amp;$B4,'FPL FIX2'!$N$1:$Q$400,MATCH("HOME",'FPL FIX2'!$N$1:$Q$1,0),0),"")&amp;IFERROR(VLOOKUP(HJ$2&amp;$B4,'FPL FIX2'!$O$1:$P$400,MATCH("AWAY",'FPL FIX2'!$O$1:$P$1,0),0),"")&amp;IFERROR(VLOOKUP(HJ$2&amp;$A4,'FA2'!$A:$D,MATCH("AWAY",'FA2'!$A$1:$D$1,0),0),"")&amp;IFERROR(VLOOKUP(HJ$2&amp;$A4,'FA2'!$B:$C,MATCH("HOME",'FA2'!$B$1:$C$1,0),0),"")&amp;IFERROR(VLOOKUP(HJ$2&amp;$A4,'EFL2'!$A:$D,MATCH("AWAY",'EFL2'!$A$1:$D$1,0),0),"")&amp;IFERROR(VLOOKUP(HJ$2&amp;$A4,'EFL2'!$B:$C,MATCH("HOME",'EFL2'!$B$1:$C$1,0),0),"")&amp;IFERROR(VLOOKUP(HJ$2&amp;$A4,'UCL2'!$C:$F,MATCH("AWAY",'UCL2'!$C$1:$F$1,0),0),"")&amp;IFERROR(VLOOKUP(HJ$2&amp;$A4,'UCL2'!$D:$E,MATCH("HOME",'UCL2'!$D$1:$E$1,0),0),"")&amp;IFERROR(VLOOKUP(HJ$2&amp;$A4,'EU2'!$C:$F,MATCH("AWAY",'EU2'!$C$1:$F$1,0),0),"")&amp;IFERROR(VLOOKUP(HJ$2&amp;$A4,'EU2'!$D:$E,MATCH("HOME",'EU2'!$D$1:$E$1,0),0),"")&amp;IFERROR(VLOOKUP(HJ$2&amp;$A4,'EUC2'!$C:$F,MATCH("AWAY",'EUC2'!$C$1:$F$1,0),0),"")&amp;IFERROR(VLOOKUP(HJ$2&amp;$A4,'EUC2'!$D:$E,MATCH("HOME",'EUC2'!$D$1:$E$1,0),0),"")</f>
        <v>BOU</v>
      </c>
      <c r="HK4" s="25" t="str">
        <f>IFERROR(VLOOKUP(HK$2&amp;$B4,'FPL FIX2'!$N$1:$Q$400,MATCH("HOME",'FPL FIX2'!$N$1:$Q$1,0),0),"")&amp;IFERROR(VLOOKUP(HK$2&amp;$B4,'FPL FIX2'!$O$1:$P$400,MATCH("AWAY",'FPL FIX2'!$O$1:$P$1,0),0),"")&amp;IFERROR(VLOOKUP(HK$2&amp;$A4,'FA2'!$A:$D,MATCH("AWAY",'FA2'!$A$1:$D$1,0),0),"")&amp;IFERROR(VLOOKUP(HK$2&amp;$A4,'FA2'!$B:$C,MATCH("HOME",'FA2'!$B$1:$C$1,0),0),"")&amp;IFERROR(VLOOKUP(HK$2&amp;$A4,'EFL2'!$A:$D,MATCH("AWAY",'EFL2'!$A$1:$D$1,0),0),"")&amp;IFERROR(VLOOKUP(HK$2&amp;$A4,'EFL2'!$B:$C,MATCH("HOME",'EFL2'!$B$1:$C$1,0),0),"")&amp;IFERROR(VLOOKUP(HK$2&amp;$A4,'UCL2'!$C:$F,MATCH("AWAY",'UCL2'!$C$1:$F$1,0),0),"")&amp;IFERROR(VLOOKUP(HK$2&amp;$A4,'UCL2'!$D:$E,MATCH("HOME",'UCL2'!$D$1:$E$1,0),0),"")&amp;IFERROR(VLOOKUP(HK$2&amp;$A4,'EU2'!$C:$F,MATCH("AWAY",'EU2'!$C$1:$F$1,0),0),"")&amp;IFERROR(VLOOKUP(HK$2&amp;$A4,'EU2'!$D:$E,MATCH("HOME",'EU2'!$D$1:$E$1,0),0),"")&amp;IFERROR(VLOOKUP(HK$2&amp;$A4,'EUC2'!$C:$F,MATCH("AWAY",'EUC2'!$C$1:$F$1,0),0),"")&amp;IFERROR(VLOOKUP(HK$2&amp;$A4,'EUC2'!$D:$E,MATCH("HOME",'EUC2'!$D$1:$E$1,0),0),"")</f>
        <v/>
      </c>
      <c r="HL4" s="25" t="str">
        <f>IFERROR(VLOOKUP(HL$2&amp;$B4,'FPL FIX2'!$N$1:$Q$400,MATCH("HOME",'FPL FIX2'!$N$1:$Q$1,0),0),"")&amp;IFERROR(VLOOKUP(HL$2&amp;$B4,'FPL FIX2'!$O$1:$P$400,MATCH("AWAY",'FPL FIX2'!$O$1:$P$1,0),0),"")&amp;IFERROR(VLOOKUP(HL$2&amp;$A4,'FA2'!$A:$D,MATCH("AWAY",'FA2'!$A$1:$D$1,0),0),"")&amp;IFERROR(VLOOKUP(HL$2&amp;$A4,'FA2'!$B:$C,MATCH("HOME",'FA2'!$B$1:$C$1,0),0),"")&amp;IFERROR(VLOOKUP(HL$2&amp;$A4,'EFL2'!$A:$D,MATCH("AWAY",'EFL2'!$A$1:$D$1,0),0),"")&amp;IFERROR(VLOOKUP(HL$2&amp;$A4,'EFL2'!$B:$C,MATCH("HOME",'EFL2'!$B$1:$C$1,0),0),"")&amp;IFERROR(VLOOKUP(HL$2&amp;$A4,'UCL2'!$C:$F,MATCH("AWAY",'UCL2'!$C$1:$F$1,0),0),"")&amp;IFERROR(VLOOKUP(HL$2&amp;$A4,'UCL2'!$D:$E,MATCH("HOME",'UCL2'!$D$1:$E$1,0),0),"")&amp;IFERROR(VLOOKUP(HL$2&amp;$A4,'EU2'!$C:$F,MATCH("AWAY",'EU2'!$C$1:$F$1,0),0),"")&amp;IFERROR(VLOOKUP(HL$2&amp;$A4,'EU2'!$D:$E,MATCH("HOME",'EU2'!$D$1:$E$1,0),0),"")&amp;IFERROR(VLOOKUP(HL$2&amp;$A4,'EUC2'!$C:$F,MATCH("AWAY",'EUC2'!$C$1:$F$1,0),0),"")&amp;IFERROR(VLOOKUP(HL$2&amp;$A4,'EUC2'!$D:$E,MATCH("HOME",'EUC2'!$D$1:$E$1,0),0),"")</f>
        <v/>
      </c>
      <c r="HM4" s="25" t="str">
        <f>IFERROR(VLOOKUP(HM$2&amp;$B4,'FPL FIX2'!$N$1:$Q$400,MATCH("HOME",'FPL FIX2'!$N$1:$Q$1,0),0),"")&amp;IFERROR(VLOOKUP(HM$2&amp;$B4,'FPL FIX2'!$O$1:$P$400,MATCH("AWAY",'FPL FIX2'!$O$1:$P$1,0),0),"")&amp;IFERROR(VLOOKUP(HM$2&amp;$A4,'FA2'!$A:$D,MATCH("AWAY",'FA2'!$A$1:$D$1,0),0),"")&amp;IFERROR(VLOOKUP(HM$2&amp;$A4,'FA2'!$B:$C,MATCH("HOME",'FA2'!$B$1:$C$1,0),0),"")&amp;IFERROR(VLOOKUP(HM$2&amp;$A4,'EFL2'!$A:$D,MATCH("AWAY",'EFL2'!$A$1:$D$1,0),0),"")&amp;IFERROR(VLOOKUP(HM$2&amp;$A4,'EFL2'!$B:$C,MATCH("HOME",'EFL2'!$B$1:$C$1,0),0),"")&amp;IFERROR(VLOOKUP(HM$2&amp;$A4,'UCL2'!$C:$F,MATCH("AWAY",'UCL2'!$C$1:$F$1,0),0),"")&amp;IFERROR(VLOOKUP(HM$2&amp;$A4,'UCL2'!$D:$E,MATCH("HOME",'UCL2'!$D$1:$E$1,0),0),"")&amp;IFERROR(VLOOKUP(HM$2&amp;$A4,'EU2'!$C:$F,MATCH("AWAY",'EU2'!$C$1:$F$1,0),0),"")&amp;IFERROR(VLOOKUP(HM$2&amp;$A4,'EU2'!$D:$E,MATCH("HOME",'EU2'!$D$1:$E$1,0),0),"")&amp;IFERROR(VLOOKUP(HM$2&amp;$A4,'EUC2'!$C:$F,MATCH("AWAY",'EUC2'!$C$1:$F$1,0),0),"")&amp;IFERROR(VLOOKUP(HM$2&amp;$A4,'EUC2'!$D:$E,MATCH("HOME",'EUC2'!$D$1:$E$1,0),0),"")</f>
        <v/>
      </c>
      <c r="HN4" s="25" t="str">
        <f>IFERROR(VLOOKUP(HN$2&amp;$B4,'FPL FIX2'!$N$1:$Q$400,MATCH("HOME",'FPL FIX2'!$N$1:$Q$1,0),0),"")&amp;IFERROR(VLOOKUP(HN$2&amp;$B4,'FPL FIX2'!$O$1:$P$400,MATCH("AWAY",'FPL FIX2'!$O$1:$P$1,0),0),"")&amp;IFERROR(VLOOKUP(HN$2&amp;$A4,'FA2'!$A:$D,MATCH("AWAY",'FA2'!$A$1:$D$1,0),0),"")&amp;IFERROR(VLOOKUP(HN$2&amp;$A4,'FA2'!$B:$C,MATCH("HOME",'FA2'!$B$1:$C$1,0),0),"")&amp;IFERROR(VLOOKUP(HN$2&amp;$A4,'EFL2'!$A:$D,MATCH("AWAY",'EFL2'!$A$1:$D$1,0),0),"")&amp;IFERROR(VLOOKUP(HN$2&amp;$A4,'EFL2'!$B:$C,MATCH("HOME",'EFL2'!$B$1:$C$1,0),0),"")&amp;IFERROR(VLOOKUP(HN$2&amp;$A4,'UCL2'!$C:$F,MATCH("AWAY",'UCL2'!$C$1:$F$1,0),0),"")&amp;IFERROR(VLOOKUP(HN$2&amp;$A4,'UCL2'!$D:$E,MATCH("HOME",'UCL2'!$D$1:$E$1,0),0),"")&amp;IFERROR(VLOOKUP(HN$2&amp;$A4,'EU2'!$C:$F,MATCH("AWAY",'EU2'!$C$1:$F$1,0),0),"")&amp;IFERROR(VLOOKUP(HN$2&amp;$A4,'EU2'!$D:$E,MATCH("HOME",'EU2'!$D$1:$E$1,0),0),"")&amp;IFERROR(VLOOKUP(HN$2&amp;$A4,'EUC2'!$C:$F,MATCH("AWAY",'EUC2'!$C$1:$F$1,0),0),"")&amp;IFERROR(VLOOKUP(HN$2&amp;$A4,'EUC2'!$D:$E,MATCH("HOME",'EUC2'!$D$1:$E$1,0),0),"")</f>
        <v/>
      </c>
      <c r="HO4" s="25" t="str">
        <f>IFERROR(VLOOKUP(HO$2&amp;$B4,'FPL FIX2'!$N$1:$Q$400,MATCH("HOME",'FPL FIX2'!$N$1:$Q$1,0),0),"")&amp;IFERROR(VLOOKUP(HO$2&amp;$B4,'FPL FIX2'!$O$1:$P$400,MATCH("AWAY",'FPL FIX2'!$O$1:$P$1,0),0),"")&amp;IFERROR(VLOOKUP(HO$2&amp;$A4,'FA2'!$A:$D,MATCH("AWAY",'FA2'!$A$1:$D$1,0),0),"")&amp;IFERROR(VLOOKUP(HO$2&amp;$A4,'FA2'!$B:$C,MATCH("HOME",'FA2'!$B$1:$C$1,0),0),"")&amp;IFERROR(VLOOKUP(HO$2&amp;$A4,'EFL2'!$A:$D,MATCH("AWAY",'EFL2'!$A$1:$D$1,0),0),"")&amp;IFERROR(VLOOKUP(HO$2&amp;$A4,'EFL2'!$B:$C,MATCH("HOME",'EFL2'!$B$1:$C$1,0),0),"")&amp;IFERROR(VLOOKUP(HO$2&amp;$A4,'UCL2'!$C:$F,MATCH("AWAY",'UCL2'!$C$1:$F$1,0),0),"")&amp;IFERROR(VLOOKUP(HO$2&amp;$A4,'UCL2'!$D:$E,MATCH("HOME",'UCL2'!$D$1:$E$1,0),0),"")&amp;IFERROR(VLOOKUP(HO$2&amp;$A4,'EU2'!$C:$F,MATCH("AWAY",'EU2'!$C$1:$F$1,0),0),"")&amp;IFERROR(VLOOKUP(HO$2&amp;$A4,'EU2'!$D:$E,MATCH("HOME",'EU2'!$D$1:$E$1,0),0),"")&amp;IFERROR(VLOOKUP(HO$2&amp;$A4,'EUC2'!$C:$F,MATCH("AWAY",'EUC2'!$C$1:$F$1,0),0),"")&amp;IFERROR(VLOOKUP(HO$2&amp;$A4,'EUC2'!$D:$E,MATCH("HOME",'EUC2'!$D$1:$E$1,0),0),"")</f>
        <v>Sporting CP</v>
      </c>
      <c r="HP4" s="25" t="str">
        <f>IFERROR(VLOOKUP(HP$2&amp;$B4,'FPL FIX2'!$N$1:$Q$400,MATCH("HOME",'FPL FIX2'!$N$1:$Q$1,0),0),"")&amp;IFERROR(VLOOKUP(HP$2&amp;$B4,'FPL FIX2'!$O$1:$P$400,MATCH("AWAY",'FPL FIX2'!$O$1:$P$1,0),0),"")&amp;IFERROR(VLOOKUP(HP$2&amp;$A4,'FA2'!$A:$D,MATCH("AWAY",'FA2'!$A$1:$D$1,0),0),"")&amp;IFERROR(VLOOKUP(HP$2&amp;$A4,'FA2'!$B:$C,MATCH("HOME",'FA2'!$B$1:$C$1,0),0),"")&amp;IFERROR(VLOOKUP(HP$2&amp;$A4,'EFL2'!$A:$D,MATCH("AWAY",'EFL2'!$A$1:$D$1,0),0),"")&amp;IFERROR(VLOOKUP(HP$2&amp;$A4,'EFL2'!$B:$C,MATCH("HOME",'EFL2'!$B$1:$C$1,0),0),"")&amp;IFERROR(VLOOKUP(HP$2&amp;$A4,'UCL2'!$C:$F,MATCH("AWAY",'UCL2'!$C$1:$F$1,0),0),"")&amp;IFERROR(VLOOKUP(HP$2&amp;$A4,'UCL2'!$D:$E,MATCH("HOME",'UCL2'!$D$1:$E$1,0),0),"")&amp;IFERROR(VLOOKUP(HP$2&amp;$A4,'EU2'!$C:$F,MATCH("AWAY",'EU2'!$C$1:$F$1,0),0),"")&amp;IFERROR(VLOOKUP(HP$2&amp;$A4,'EU2'!$D:$E,MATCH("HOME",'EU2'!$D$1:$E$1,0),0),"")&amp;IFERROR(VLOOKUP(HP$2&amp;$A4,'EUC2'!$C:$F,MATCH("AWAY",'EUC2'!$C$1:$F$1,0),0),"")&amp;IFERROR(VLOOKUP(HP$2&amp;$A4,'EUC2'!$D:$E,MATCH("HOME",'EUC2'!$D$1:$E$1,0),0),"")</f>
        <v/>
      </c>
      <c r="HQ4" s="25" t="str">
        <f>IFERROR(VLOOKUP(HQ$2&amp;$B4,'FPL FIX2'!$N$1:$Q$400,MATCH("HOME",'FPL FIX2'!$N$1:$Q$1,0),0),"")&amp;IFERROR(VLOOKUP(HQ$2&amp;$B4,'FPL FIX2'!$O$1:$P$400,MATCH("AWAY",'FPL FIX2'!$O$1:$P$1,0),0),"")&amp;IFERROR(VLOOKUP(HQ$2&amp;$A4,'FA2'!$A:$D,MATCH("AWAY",'FA2'!$A$1:$D$1,0),0),"")&amp;IFERROR(VLOOKUP(HQ$2&amp;$A4,'FA2'!$B:$C,MATCH("HOME",'FA2'!$B$1:$C$1,0),0),"")&amp;IFERROR(VLOOKUP(HQ$2&amp;$A4,'EFL2'!$A:$D,MATCH("AWAY",'EFL2'!$A$1:$D$1,0),0),"")&amp;IFERROR(VLOOKUP(HQ$2&amp;$A4,'EFL2'!$B:$C,MATCH("HOME",'EFL2'!$B$1:$C$1,0),0),"")&amp;IFERROR(VLOOKUP(HQ$2&amp;$A4,'UCL2'!$C:$F,MATCH("AWAY",'UCL2'!$C$1:$F$1,0),0),"")&amp;IFERROR(VLOOKUP(HQ$2&amp;$A4,'UCL2'!$D:$E,MATCH("HOME",'UCL2'!$D$1:$E$1,0),0),"")&amp;IFERROR(VLOOKUP(HQ$2&amp;$A4,'EU2'!$C:$F,MATCH("AWAY",'EU2'!$C$1:$F$1,0),0),"")&amp;IFERROR(VLOOKUP(HQ$2&amp;$A4,'EU2'!$D:$E,MATCH("HOME",'EU2'!$D$1:$E$1,0),0),"")&amp;IFERROR(VLOOKUP(HQ$2&amp;$A4,'EUC2'!$C:$F,MATCH("AWAY",'EUC2'!$C$1:$F$1,0),0),"")&amp;IFERROR(VLOOKUP(HQ$2&amp;$A4,'EUC2'!$D:$E,MATCH("HOME",'EUC2'!$D$1:$E$1,0),0),"")</f>
        <v/>
      </c>
      <c r="HR4" s="25" t="str">
        <f>IFERROR(VLOOKUP(HR$2&amp;$B4,'FPL FIX2'!$N$1:$Q$400,MATCH("HOME",'FPL FIX2'!$N$1:$Q$1,0),0),"")&amp;IFERROR(VLOOKUP(HR$2&amp;$B4,'FPL FIX2'!$O$1:$P$400,MATCH("AWAY",'FPL FIX2'!$O$1:$P$1,0),0),"")&amp;IFERROR(VLOOKUP(HR$2&amp;$A4,'FA2'!$A:$D,MATCH("AWAY",'FA2'!$A$1:$D$1,0),0),"")&amp;IFERROR(VLOOKUP(HR$2&amp;$A4,'FA2'!$B:$C,MATCH("HOME",'FA2'!$B$1:$C$1,0),0),"")&amp;IFERROR(VLOOKUP(HR$2&amp;$A4,'EFL2'!$A:$D,MATCH("AWAY",'EFL2'!$A$1:$D$1,0),0),"")&amp;IFERROR(VLOOKUP(HR$2&amp;$A4,'EFL2'!$B:$C,MATCH("HOME",'EFL2'!$B$1:$C$1,0),0),"")&amp;IFERROR(VLOOKUP(HR$2&amp;$A4,'UCL2'!$C:$F,MATCH("AWAY",'UCL2'!$C$1:$F$1,0),0),"")&amp;IFERROR(VLOOKUP(HR$2&amp;$A4,'UCL2'!$D:$E,MATCH("HOME",'UCL2'!$D$1:$E$1,0),0),"")&amp;IFERROR(VLOOKUP(HR$2&amp;$A4,'EU2'!$C:$F,MATCH("AWAY",'EU2'!$C$1:$F$1,0),0),"")&amp;IFERROR(VLOOKUP(HR$2&amp;$A4,'EU2'!$D:$E,MATCH("HOME",'EU2'!$D$1:$E$1,0),0),"")&amp;IFERROR(VLOOKUP(HR$2&amp;$A4,'EUC2'!$C:$F,MATCH("AWAY",'EUC2'!$C$1:$F$1,0),0),"")&amp;IFERROR(VLOOKUP(HR$2&amp;$A4,'EUC2'!$D:$E,MATCH("HOME",'EUC2'!$D$1:$E$1,0),0),"")</f>
        <v>ful</v>
      </c>
      <c r="HS4" s="25" t="str">
        <f>IFERROR(VLOOKUP(HS$2&amp;$B4,'FPL FIX2'!$N$1:$Q$400,MATCH("HOME",'FPL FIX2'!$N$1:$Q$1,0),0),"")&amp;IFERROR(VLOOKUP(HS$2&amp;$B4,'FPL FIX2'!$O$1:$P$400,MATCH("AWAY",'FPL FIX2'!$O$1:$P$1,0),0),"")&amp;IFERROR(VLOOKUP(HS$2&amp;$A4,'FA2'!$A:$D,MATCH("AWAY",'FA2'!$A$1:$D$1,0),0),"")&amp;IFERROR(VLOOKUP(HS$2&amp;$A4,'FA2'!$B:$C,MATCH("HOME",'FA2'!$B$1:$C$1,0),0),"")&amp;IFERROR(VLOOKUP(HS$2&amp;$A4,'EFL2'!$A:$D,MATCH("AWAY",'EFL2'!$A$1:$D$1,0),0),"")&amp;IFERROR(VLOOKUP(HS$2&amp;$A4,'EFL2'!$B:$C,MATCH("HOME",'EFL2'!$B$1:$C$1,0),0),"")&amp;IFERROR(VLOOKUP(HS$2&amp;$A4,'UCL2'!$C:$F,MATCH("AWAY",'UCL2'!$C$1:$F$1,0),0),"")&amp;IFERROR(VLOOKUP(HS$2&amp;$A4,'UCL2'!$D:$E,MATCH("HOME",'UCL2'!$D$1:$E$1,0),0),"")&amp;IFERROR(VLOOKUP(HS$2&amp;$A4,'EU2'!$C:$F,MATCH("AWAY",'EU2'!$C$1:$F$1,0),0),"")&amp;IFERROR(VLOOKUP(HS$2&amp;$A4,'EU2'!$D:$E,MATCH("HOME",'EU2'!$D$1:$E$1,0),0),"")&amp;IFERROR(VLOOKUP(HS$2&amp;$A4,'EUC2'!$C:$F,MATCH("AWAY",'EUC2'!$C$1:$F$1,0),0),"")&amp;IFERROR(VLOOKUP(HS$2&amp;$A4,'EUC2'!$D:$E,MATCH("HOME",'EUC2'!$D$1:$E$1,0),0),"")</f>
        <v/>
      </c>
      <c r="HT4" s="25" t="str">
        <f>IFERROR(VLOOKUP(HT$2&amp;$B4,'FPL FIX2'!$N$1:$Q$400,MATCH("HOME",'FPL FIX2'!$N$1:$Q$1,0),0),"")&amp;IFERROR(VLOOKUP(HT$2&amp;$B4,'FPL FIX2'!$O$1:$P$400,MATCH("AWAY",'FPL FIX2'!$O$1:$P$1,0),0),"")&amp;IFERROR(VLOOKUP(HT$2&amp;$A4,'FA2'!$A:$D,MATCH("AWAY",'FA2'!$A$1:$D$1,0),0),"")&amp;IFERROR(VLOOKUP(HT$2&amp;$A4,'FA2'!$B:$C,MATCH("HOME",'FA2'!$B$1:$C$1,0),0),"")&amp;IFERROR(VLOOKUP(HT$2&amp;$A4,'EFL2'!$A:$D,MATCH("AWAY",'EFL2'!$A$1:$D$1,0),0),"")&amp;IFERROR(VLOOKUP(HT$2&amp;$A4,'EFL2'!$B:$C,MATCH("HOME",'EFL2'!$B$1:$C$1,0),0),"")&amp;IFERROR(VLOOKUP(HT$2&amp;$A4,'UCL2'!$C:$F,MATCH("AWAY",'UCL2'!$C$1:$F$1,0),0),"")&amp;IFERROR(VLOOKUP(HT$2&amp;$A4,'UCL2'!$D:$E,MATCH("HOME",'UCL2'!$D$1:$E$1,0),0),"")&amp;IFERROR(VLOOKUP(HT$2&amp;$A4,'EU2'!$C:$F,MATCH("AWAY",'EU2'!$C$1:$F$1,0),0),"")&amp;IFERROR(VLOOKUP(HT$2&amp;$A4,'EU2'!$D:$E,MATCH("HOME",'EU2'!$D$1:$E$1,0),0),"")&amp;IFERROR(VLOOKUP(HT$2&amp;$A4,'EUC2'!$C:$F,MATCH("AWAY",'EUC2'!$C$1:$F$1,0),0),"")&amp;IFERROR(VLOOKUP(HT$2&amp;$A4,'EUC2'!$D:$E,MATCH("HOME",'EUC2'!$D$1:$E$1,0),0),"")</f>
        <v/>
      </c>
      <c r="HU4" s="25" t="str">
        <f>IFERROR(VLOOKUP(HU$2&amp;$B4,'FPL FIX2'!$N$1:$Q$400,MATCH("HOME",'FPL FIX2'!$N$1:$Q$1,0),0),"")&amp;IFERROR(VLOOKUP(HU$2&amp;$B4,'FPL FIX2'!$O$1:$P$400,MATCH("AWAY",'FPL FIX2'!$O$1:$P$1,0),0),"")&amp;IFERROR(VLOOKUP(HU$2&amp;$A4,'FA2'!$A:$D,MATCH("AWAY",'FA2'!$A$1:$D$1,0),0),"")&amp;IFERROR(VLOOKUP(HU$2&amp;$A4,'FA2'!$B:$C,MATCH("HOME",'FA2'!$B$1:$C$1,0),0),"")&amp;IFERROR(VLOOKUP(HU$2&amp;$A4,'EFL2'!$A:$D,MATCH("AWAY",'EFL2'!$A$1:$D$1,0),0),"")&amp;IFERROR(VLOOKUP(HU$2&amp;$A4,'EFL2'!$B:$C,MATCH("HOME",'EFL2'!$B$1:$C$1,0),0),"")&amp;IFERROR(VLOOKUP(HU$2&amp;$A4,'UCL2'!$C:$F,MATCH("AWAY",'UCL2'!$C$1:$F$1,0),0),"")&amp;IFERROR(VLOOKUP(HU$2&amp;$A4,'UCL2'!$D:$E,MATCH("HOME",'UCL2'!$D$1:$E$1,0),0),"")&amp;IFERROR(VLOOKUP(HU$2&amp;$A4,'EU2'!$C:$F,MATCH("AWAY",'EU2'!$C$1:$F$1,0),0),"")&amp;IFERROR(VLOOKUP(HU$2&amp;$A4,'EU2'!$D:$E,MATCH("HOME",'EU2'!$D$1:$E$1,0),0),"")&amp;IFERROR(VLOOKUP(HU$2&amp;$A4,'EUC2'!$C:$F,MATCH("AWAY",'EUC2'!$C$1:$F$1,0),0),"")&amp;IFERROR(VLOOKUP(HU$2&amp;$A4,'EUC2'!$D:$E,MATCH("HOME",'EUC2'!$D$1:$E$1,0),0),"")</f>
        <v/>
      </c>
      <c r="HV4" s="25" t="str">
        <f>IFERROR(VLOOKUP(HV$2&amp;$B4,'FPL FIX2'!$N$1:$Q$400,MATCH("HOME",'FPL FIX2'!$N$1:$Q$1,0),0),"")&amp;IFERROR(VLOOKUP(HV$2&amp;$B4,'FPL FIX2'!$O$1:$P$400,MATCH("AWAY",'FPL FIX2'!$O$1:$P$1,0),0),"")&amp;IFERROR(VLOOKUP(HV$2&amp;$A4,'FA2'!$A:$D,MATCH("AWAY",'FA2'!$A$1:$D$1,0),0),"")&amp;IFERROR(VLOOKUP(HV$2&amp;$A4,'FA2'!$B:$C,MATCH("HOME",'FA2'!$B$1:$C$1,0),0),"")&amp;IFERROR(VLOOKUP(HV$2&amp;$A4,'EFL2'!$A:$D,MATCH("AWAY",'EFL2'!$A$1:$D$1,0),0),"")&amp;IFERROR(VLOOKUP(HV$2&amp;$A4,'EFL2'!$B:$C,MATCH("HOME",'EFL2'!$B$1:$C$1,0),0),"")&amp;IFERROR(VLOOKUP(HV$2&amp;$A4,'UCL2'!$C:$F,MATCH("AWAY",'UCL2'!$C$1:$F$1,0),0),"")&amp;IFERROR(VLOOKUP(HV$2&amp;$A4,'UCL2'!$D:$E,MATCH("HOME",'UCL2'!$D$1:$E$1,0),0),"")&amp;IFERROR(VLOOKUP(HV$2&amp;$A4,'EU2'!$C:$F,MATCH("AWAY",'EU2'!$C$1:$F$1,0),0),"")&amp;IFERROR(VLOOKUP(HV$2&amp;$A4,'EU2'!$D:$E,MATCH("HOME",'EU2'!$D$1:$E$1,0),0),"")&amp;IFERROR(VLOOKUP(HV$2&amp;$A4,'EUC2'!$C:$F,MATCH("AWAY",'EUC2'!$C$1:$F$1,0),0),"")&amp;IFERROR(VLOOKUP(HV$2&amp;$A4,'EUC2'!$D:$E,MATCH("HOME",'EUC2'!$D$1:$E$1,0),0),"")</f>
        <v>Sporting CP</v>
      </c>
      <c r="HW4" s="25" t="str">
        <f>IFERROR(VLOOKUP(HW$2&amp;$B4,'FPL FIX2'!$N$1:$Q$400,MATCH("HOME",'FPL FIX2'!$N$1:$Q$1,0),0),"")&amp;IFERROR(VLOOKUP(HW$2&amp;$B4,'FPL FIX2'!$O$1:$P$400,MATCH("AWAY",'FPL FIX2'!$O$1:$P$1,0),0),"")&amp;IFERROR(VLOOKUP(HW$2&amp;$A4,'FA2'!$A:$D,MATCH("AWAY",'FA2'!$A$1:$D$1,0),0),"")&amp;IFERROR(VLOOKUP(HW$2&amp;$A4,'FA2'!$B:$C,MATCH("HOME",'FA2'!$B$1:$C$1,0),0),"")&amp;IFERROR(VLOOKUP(HW$2&amp;$A4,'EFL2'!$A:$D,MATCH("AWAY",'EFL2'!$A$1:$D$1,0),0),"")&amp;IFERROR(VLOOKUP(HW$2&amp;$A4,'EFL2'!$B:$C,MATCH("HOME",'EFL2'!$B$1:$C$1,0),0),"")&amp;IFERROR(VLOOKUP(HW$2&amp;$A4,'UCL2'!$C:$F,MATCH("AWAY",'UCL2'!$C$1:$F$1,0),0),"")&amp;IFERROR(VLOOKUP(HW$2&amp;$A4,'UCL2'!$D:$E,MATCH("HOME",'UCL2'!$D$1:$E$1,0),0),"")&amp;IFERROR(VLOOKUP(HW$2&amp;$A4,'EU2'!$C:$F,MATCH("AWAY",'EU2'!$C$1:$F$1,0),0),"")&amp;IFERROR(VLOOKUP(HW$2&amp;$A4,'EU2'!$D:$E,MATCH("HOME",'EU2'!$D$1:$E$1,0),0),"")&amp;IFERROR(VLOOKUP(HW$2&amp;$A4,'EUC2'!$C:$F,MATCH("AWAY",'EUC2'!$C$1:$F$1,0),0),"")&amp;IFERROR(VLOOKUP(HW$2&amp;$A4,'EUC2'!$D:$E,MATCH("HOME",'EUC2'!$D$1:$E$1,0),0),"")</f>
        <v/>
      </c>
      <c r="HX4" s="25" t="str">
        <f>IFERROR(VLOOKUP(HX$2&amp;$B4,'FPL FIX2'!$N$1:$Q$400,MATCH("HOME",'FPL FIX2'!$N$1:$Q$1,0),0),"")&amp;IFERROR(VLOOKUP(HX$2&amp;$B4,'FPL FIX2'!$O$1:$P$400,MATCH("AWAY",'FPL FIX2'!$O$1:$P$1,0),0),"")&amp;IFERROR(VLOOKUP(HX$2&amp;$A4,'FA2'!$A:$D,MATCH("AWAY",'FA2'!$A$1:$D$1,0),0),"")&amp;IFERROR(VLOOKUP(HX$2&amp;$A4,'FA2'!$B:$C,MATCH("HOME",'FA2'!$B$1:$C$1,0),0),"")&amp;IFERROR(VLOOKUP(HX$2&amp;$A4,'EFL2'!$A:$D,MATCH("AWAY",'EFL2'!$A$1:$D$1,0),0),"")&amp;IFERROR(VLOOKUP(HX$2&amp;$A4,'EFL2'!$B:$C,MATCH("HOME",'EFL2'!$B$1:$C$1,0),0),"")&amp;IFERROR(VLOOKUP(HX$2&amp;$A4,'UCL2'!$C:$F,MATCH("AWAY",'UCL2'!$C$1:$F$1,0),0),"")&amp;IFERROR(VLOOKUP(HX$2&amp;$A4,'UCL2'!$D:$E,MATCH("HOME",'UCL2'!$D$1:$E$1,0),0),"")&amp;IFERROR(VLOOKUP(HX$2&amp;$A4,'EU2'!$C:$F,MATCH("AWAY",'EU2'!$C$1:$F$1,0),0),"")&amp;IFERROR(VLOOKUP(HX$2&amp;$A4,'EU2'!$D:$E,MATCH("HOME",'EU2'!$D$1:$E$1,0),0),"")&amp;IFERROR(VLOOKUP(HX$2&amp;$A4,'EUC2'!$C:$F,MATCH("AWAY",'EUC2'!$C$1:$F$1,0),0),"")&amp;IFERROR(VLOOKUP(HX$2&amp;$A4,'EUC2'!$D:$E,MATCH("HOME",'EUC2'!$D$1:$E$1,0),0),"")</f>
        <v/>
      </c>
      <c r="HY4" s="25" t="str">
        <f>IFERROR(VLOOKUP(HY$2&amp;$B4,'FPL FIX2'!$N$1:$Q$400,MATCH("HOME",'FPL FIX2'!$N$1:$Q$1,0),0),"")&amp;IFERROR(VLOOKUP(HY$2&amp;$B4,'FPL FIX2'!$O$1:$P$400,MATCH("AWAY",'FPL FIX2'!$O$1:$P$1,0),0),"")&amp;IFERROR(VLOOKUP(HY$2&amp;$A4,'FA2'!$A:$D,MATCH("AWAY",'FA2'!$A$1:$D$1,0),0),"")&amp;IFERROR(VLOOKUP(HY$2&amp;$A4,'FA2'!$B:$C,MATCH("HOME",'FA2'!$B$1:$C$1,0),0),"")&amp;IFERROR(VLOOKUP(HY$2&amp;$A4,'EFL2'!$A:$D,MATCH("AWAY",'EFL2'!$A$1:$D$1,0),0),"")&amp;IFERROR(VLOOKUP(HY$2&amp;$A4,'EFL2'!$B:$C,MATCH("HOME",'EFL2'!$B$1:$C$1,0),0),"")&amp;IFERROR(VLOOKUP(HY$2&amp;$A4,'UCL2'!$C:$F,MATCH("AWAY",'UCL2'!$C$1:$F$1,0),0),"")&amp;IFERROR(VLOOKUP(HY$2&amp;$A4,'UCL2'!$D:$E,MATCH("HOME",'UCL2'!$D$1:$E$1,0),0),"")&amp;IFERROR(VLOOKUP(HY$2&amp;$A4,'EU2'!$C:$F,MATCH("AWAY",'EU2'!$C$1:$F$1,0),0),"")&amp;IFERROR(VLOOKUP(HY$2&amp;$A4,'EU2'!$D:$E,MATCH("HOME",'EU2'!$D$1:$E$1,0),0),"")&amp;IFERROR(VLOOKUP(HY$2&amp;$A4,'EUC2'!$C:$F,MATCH("AWAY",'EUC2'!$C$1:$F$1,0),0),"")&amp;IFERROR(VLOOKUP(HY$2&amp;$A4,'EUC2'!$D:$E,MATCH("HOME",'EUC2'!$D$1:$E$1,0),0),"")</f>
        <v>CRY</v>
      </c>
      <c r="HZ4" s="25" t="str">
        <f>IFERROR(VLOOKUP(HZ$2&amp;$B4,'FPL FIX2'!$N$1:$Q$400,MATCH("HOME",'FPL FIX2'!$N$1:$Q$1,0),0),"")&amp;IFERROR(VLOOKUP(HZ$2&amp;$B4,'FPL FIX2'!$O$1:$P$400,MATCH("AWAY",'FPL FIX2'!$O$1:$P$1,0),0),"")&amp;IFERROR(VLOOKUP(HZ$2&amp;$A4,'FA2'!$A:$D,MATCH("AWAY",'FA2'!$A$1:$D$1,0),0),"")&amp;IFERROR(VLOOKUP(HZ$2&amp;$A4,'FA2'!$B:$C,MATCH("HOME",'FA2'!$B$1:$C$1,0),0),"")&amp;IFERROR(VLOOKUP(HZ$2&amp;$A4,'EFL2'!$A:$D,MATCH("AWAY",'EFL2'!$A$1:$D$1,0),0),"")&amp;IFERROR(VLOOKUP(HZ$2&amp;$A4,'EFL2'!$B:$C,MATCH("HOME",'EFL2'!$B$1:$C$1,0),0),"")&amp;IFERROR(VLOOKUP(HZ$2&amp;$A4,'UCL2'!$C:$F,MATCH("AWAY",'UCL2'!$C$1:$F$1,0),0),"")&amp;IFERROR(VLOOKUP(HZ$2&amp;$A4,'UCL2'!$D:$E,MATCH("HOME",'UCL2'!$D$1:$E$1,0),0),"")&amp;IFERROR(VLOOKUP(HZ$2&amp;$A4,'EU2'!$C:$F,MATCH("AWAY",'EU2'!$C$1:$F$1,0),0),"")&amp;IFERROR(VLOOKUP(HZ$2&amp;$A4,'EU2'!$D:$E,MATCH("HOME",'EU2'!$D$1:$E$1,0),0),"")&amp;IFERROR(VLOOKUP(HZ$2&amp;$A4,'EUC2'!$C:$F,MATCH("AWAY",'EUC2'!$C$1:$F$1,0),0),"")&amp;IFERROR(VLOOKUP(HZ$2&amp;$A4,'EUC2'!$D:$E,MATCH("HOME",'EUC2'!$D$1:$E$1,0),0),"")</f>
        <v/>
      </c>
      <c r="IA4" s="25" t="str">
        <f>IFERROR(VLOOKUP(IA$2&amp;$B4,'FPL FIX2'!$N$1:$Q$400,MATCH("HOME",'FPL FIX2'!$N$1:$Q$1,0),0),"")&amp;IFERROR(VLOOKUP(IA$2&amp;$B4,'FPL FIX2'!$O$1:$P$400,MATCH("AWAY",'FPL FIX2'!$O$1:$P$1,0),0),"")&amp;IFERROR(VLOOKUP(IA$2&amp;$A4,'FA2'!$A:$D,MATCH("AWAY",'FA2'!$A$1:$D$1,0),0),"")&amp;IFERROR(VLOOKUP(IA$2&amp;$A4,'FA2'!$B:$C,MATCH("HOME",'FA2'!$B$1:$C$1,0),0),"")&amp;IFERROR(VLOOKUP(IA$2&amp;$A4,'EFL2'!$A:$D,MATCH("AWAY",'EFL2'!$A$1:$D$1,0),0),"")&amp;IFERROR(VLOOKUP(IA$2&amp;$A4,'EFL2'!$B:$C,MATCH("HOME",'EFL2'!$B$1:$C$1,0),0),"")&amp;IFERROR(VLOOKUP(IA$2&amp;$A4,'UCL2'!$C:$F,MATCH("AWAY",'UCL2'!$C$1:$F$1,0),0),"")&amp;IFERROR(VLOOKUP(IA$2&amp;$A4,'UCL2'!$D:$E,MATCH("HOME",'UCL2'!$D$1:$E$1,0),0),"")&amp;IFERROR(VLOOKUP(IA$2&amp;$A4,'EU2'!$C:$F,MATCH("AWAY",'EU2'!$C$1:$F$1,0),0),"")&amp;IFERROR(VLOOKUP(IA$2&amp;$A4,'EU2'!$D:$E,MATCH("HOME",'EU2'!$D$1:$E$1,0),0),"")&amp;IFERROR(VLOOKUP(IA$2&amp;$A4,'EUC2'!$C:$F,MATCH("AWAY",'EUC2'!$C$1:$F$1,0),0),"")&amp;IFERROR(VLOOKUP(IA$2&amp;$A4,'EUC2'!$D:$E,MATCH("HOME",'EUC2'!$D$1:$E$1,0),0),"")</f>
        <v/>
      </c>
      <c r="IB4" s="25" t="str">
        <f>IFERROR(VLOOKUP(IB$2&amp;$B4,'FPL FIX2'!$N$1:$Q$400,MATCH("HOME",'FPL FIX2'!$N$1:$Q$1,0),0),"")&amp;IFERROR(VLOOKUP(IB$2&amp;$B4,'FPL FIX2'!$O$1:$P$400,MATCH("AWAY",'FPL FIX2'!$O$1:$P$1,0),0),"")&amp;IFERROR(VLOOKUP(IB$2&amp;$A4,'FA2'!$A:$D,MATCH("AWAY",'FA2'!$A$1:$D$1,0),0),"")&amp;IFERROR(VLOOKUP(IB$2&amp;$A4,'FA2'!$B:$C,MATCH("HOME",'FA2'!$B$1:$C$1,0),0),"")&amp;IFERROR(VLOOKUP(IB$2&amp;$A4,'EFL2'!$A:$D,MATCH("AWAY",'EFL2'!$A$1:$D$1,0),0),"")&amp;IFERROR(VLOOKUP(IB$2&amp;$A4,'EFL2'!$B:$C,MATCH("HOME",'EFL2'!$B$1:$C$1,0),0),"")&amp;IFERROR(VLOOKUP(IB$2&amp;$A4,'UCL2'!$C:$F,MATCH("AWAY",'UCL2'!$C$1:$F$1,0),0),"")&amp;IFERROR(VLOOKUP(IB$2&amp;$A4,'UCL2'!$D:$E,MATCH("HOME",'UCL2'!$D$1:$E$1,0),0),"")&amp;IFERROR(VLOOKUP(IB$2&amp;$A4,'EU2'!$C:$F,MATCH("AWAY",'EU2'!$C$1:$F$1,0),0),"")&amp;IFERROR(VLOOKUP(IB$2&amp;$A4,'EU2'!$D:$E,MATCH("HOME",'EU2'!$D$1:$E$1,0),0),"")&amp;IFERROR(VLOOKUP(IB$2&amp;$A4,'EUC2'!$C:$F,MATCH("AWAY",'EUC2'!$C$1:$F$1,0),0),"")&amp;IFERROR(VLOOKUP(IB$2&amp;$A4,'EUC2'!$D:$E,MATCH("HOME",'EUC2'!$D$1:$E$1,0),0),"")</f>
        <v/>
      </c>
      <c r="IC4" s="25" t="str">
        <f>IFERROR(VLOOKUP(IC$2&amp;$B4,'FPL FIX2'!$N$1:$Q$400,MATCH("HOME",'FPL FIX2'!$N$1:$Q$1,0),0),"")&amp;IFERROR(VLOOKUP(IC$2&amp;$B4,'FPL FIX2'!$O$1:$P$400,MATCH("AWAY",'FPL FIX2'!$O$1:$P$1,0),0),"")&amp;IFERROR(VLOOKUP(IC$2&amp;$A4,'FA2'!$A:$D,MATCH("AWAY",'FA2'!$A$1:$D$1,0),0),"")&amp;IFERROR(VLOOKUP(IC$2&amp;$A4,'FA2'!$B:$C,MATCH("HOME",'FA2'!$B$1:$C$1,0),0),"")&amp;IFERROR(VLOOKUP(IC$2&amp;$A4,'EFL2'!$A:$D,MATCH("AWAY",'EFL2'!$A$1:$D$1,0),0),"")&amp;IFERROR(VLOOKUP(IC$2&amp;$A4,'EFL2'!$B:$C,MATCH("HOME",'EFL2'!$B$1:$C$1,0),0),"")&amp;IFERROR(VLOOKUP(IC$2&amp;$A4,'UCL2'!$C:$F,MATCH("AWAY",'UCL2'!$C$1:$F$1,0),0),"")&amp;IFERROR(VLOOKUP(IC$2&amp;$A4,'UCL2'!$D:$E,MATCH("HOME",'UCL2'!$D$1:$E$1,0),0),"")&amp;IFERROR(VLOOKUP(IC$2&amp;$A4,'EU2'!$C:$F,MATCH("AWAY",'EU2'!$C$1:$F$1,0),0),"")&amp;IFERROR(VLOOKUP(IC$2&amp;$A4,'EU2'!$D:$E,MATCH("HOME",'EU2'!$D$1:$E$1,0),0),"")&amp;IFERROR(VLOOKUP(IC$2&amp;$A4,'EUC2'!$C:$F,MATCH("AWAY",'EUC2'!$C$1:$F$1,0),0),"")&amp;IFERROR(VLOOKUP(IC$2&amp;$A4,'EUC2'!$D:$E,MATCH("HOME",'EUC2'!$D$1:$E$1,0),0),"")</f>
        <v/>
      </c>
      <c r="ID4" s="25" t="str">
        <f>IFERROR(VLOOKUP(ID$2&amp;$B4,'FPL FIX2'!$N$1:$Q$400,MATCH("HOME",'FPL FIX2'!$N$1:$Q$1,0),0),"")&amp;IFERROR(VLOOKUP(ID$2&amp;$B4,'FPL FIX2'!$O$1:$P$400,MATCH("AWAY",'FPL FIX2'!$O$1:$P$1,0),0),"")&amp;IFERROR(VLOOKUP(ID$2&amp;$A4,'FA2'!$A:$D,MATCH("AWAY",'FA2'!$A$1:$D$1,0),0),"")&amp;IFERROR(VLOOKUP(ID$2&amp;$A4,'FA2'!$B:$C,MATCH("HOME",'FA2'!$B$1:$C$1,0),0),"")&amp;IFERROR(VLOOKUP(ID$2&amp;$A4,'EFL2'!$A:$D,MATCH("AWAY",'EFL2'!$A$1:$D$1,0),0),"")&amp;IFERROR(VLOOKUP(ID$2&amp;$A4,'EFL2'!$B:$C,MATCH("HOME",'EFL2'!$B$1:$C$1,0),0),"")&amp;IFERROR(VLOOKUP(ID$2&amp;$A4,'UCL2'!$C:$F,MATCH("AWAY",'UCL2'!$C$1:$F$1,0),0),"")&amp;IFERROR(VLOOKUP(ID$2&amp;$A4,'UCL2'!$D:$E,MATCH("HOME",'UCL2'!$D$1:$E$1,0),0),"")&amp;IFERROR(VLOOKUP(ID$2&amp;$A4,'EU2'!$C:$F,MATCH("AWAY",'EU2'!$C$1:$F$1,0),0),"")&amp;IFERROR(VLOOKUP(ID$2&amp;$A4,'EU2'!$D:$E,MATCH("HOME",'EU2'!$D$1:$E$1,0),0),"")&amp;IFERROR(VLOOKUP(ID$2&amp;$A4,'EUC2'!$C:$F,MATCH("AWAY",'EUC2'!$C$1:$F$1,0),0),"")&amp;IFERROR(VLOOKUP(ID$2&amp;$A4,'EUC2'!$D:$E,MATCH("HOME",'EUC2'!$D$1:$E$1,0),0),"")</f>
        <v/>
      </c>
      <c r="IE4" s="25" t="str">
        <f>IFERROR(VLOOKUP(IE$2&amp;$B4,'FPL FIX2'!$N$1:$Q$400,MATCH("HOME",'FPL FIX2'!$N$1:$Q$1,0),0),"")&amp;IFERROR(VLOOKUP(IE$2&amp;$B4,'FPL FIX2'!$O$1:$P$400,MATCH("AWAY",'FPL FIX2'!$O$1:$P$1,0),0),"")&amp;IFERROR(VLOOKUP(IE$2&amp;$A4,'FA2'!$A:$D,MATCH("AWAY",'FA2'!$A$1:$D$1,0),0),"")&amp;IFERROR(VLOOKUP(IE$2&amp;$A4,'FA2'!$B:$C,MATCH("HOME",'FA2'!$B$1:$C$1,0),0),"")&amp;IFERROR(VLOOKUP(IE$2&amp;$A4,'EFL2'!$A:$D,MATCH("AWAY",'EFL2'!$A$1:$D$1,0),0),"")&amp;IFERROR(VLOOKUP(IE$2&amp;$A4,'EFL2'!$B:$C,MATCH("HOME",'EFL2'!$B$1:$C$1,0),0),"")&amp;IFERROR(VLOOKUP(IE$2&amp;$A4,'UCL2'!$C:$F,MATCH("AWAY",'UCL2'!$C$1:$F$1,0),0),"")&amp;IFERROR(VLOOKUP(IE$2&amp;$A4,'UCL2'!$D:$E,MATCH("HOME",'UCL2'!$D$1:$E$1,0),0),"")&amp;IFERROR(VLOOKUP(IE$2&amp;$A4,'EU2'!$C:$F,MATCH("AWAY",'EU2'!$C$1:$F$1,0),0),"")&amp;IFERROR(VLOOKUP(IE$2&amp;$A4,'EU2'!$D:$E,MATCH("HOME",'EU2'!$D$1:$E$1,0),0),"")&amp;IFERROR(VLOOKUP(IE$2&amp;$A4,'EUC2'!$C:$F,MATCH("AWAY",'EUC2'!$C$1:$F$1,0),0),"")&amp;IFERROR(VLOOKUP(IE$2&amp;$A4,'EUC2'!$D:$E,MATCH("HOME",'EUC2'!$D$1:$E$1,0),0),"")</f>
        <v/>
      </c>
      <c r="IF4" s="25" t="str">
        <f>IFERROR(VLOOKUP(IF$2&amp;$B4,'FPL FIX2'!$N$1:$Q$400,MATCH("HOME",'FPL FIX2'!$N$1:$Q$1,0),0),"")&amp;IFERROR(VLOOKUP(IF$2&amp;$B4,'FPL FIX2'!$O$1:$P$400,MATCH("AWAY",'FPL FIX2'!$O$1:$P$1,0),0),"")&amp;IFERROR(VLOOKUP(IF$2&amp;$A4,'FA2'!$A:$D,MATCH("AWAY",'FA2'!$A$1:$D$1,0),0),"")&amp;IFERROR(VLOOKUP(IF$2&amp;$A4,'FA2'!$B:$C,MATCH("HOME",'FA2'!$B$1:$C$1,0),0),"")&amp;IFERROR(VLOOKUP(IF$2&amp;$A4,'EFL2'!$A:$D,MATCH("AWAY",'EFL2'!$A$1:$D$1,0),0),"")&amp;IFERROR(VLOOKUP(IF$2&amp;$A4,'EFL2'!$B:$C,MATCH("HOME",'EFL2'!$B$1:$C$1,0),0),"")&amp;IFERROR(VLOOKUP(IF$2&amp;$A4,'UCL2'!$C:$F,MATCH("AWAY",'UCL2'!$C$1:$F$1,0),0),"")&amp;IFERROR(VLOOKUP(IF$2&amp;$A4,'UCL2'!$D:$E,MATCH("HOME",'UCL2'!$D$1:$E$1,0),0),"")&amp;IFERROR(VLOOKUP(IF$2&amp;$A4,'EU2'!$C:$F,MATCH("AWAY",'EU2'!$C$1:$F$1,0),0),"")&amp;IFERROR(VLOOKUP(IF$2&amp;$A4,'EU2'!$D:$E,MATCH("HOME",'EU2'!$D$1:$E$1,0),0),"")&amp;IFERROR(VLOOKUP(IF$2&amp;$A4,'EUC2'!$C:$F,MATCH("AWAY",'EUC2'!$C$1:$F$1,0),0),"")&amp;IFERROR(VLOOKUP(IF$2&amp;$A4,'EUC2'!$D:$E,MATCH("HOME",'EUC2'!$D$1:$E$1,0),0),"")</f>
        <v/>
      </c>
      <c r="IG4" s="25" t="str">
        <f>IFERROR(VLOOKUP(IG$2&amp;$B4,'FPL FIX2'!$N$1:$Q$400,MATCH("HOME",'FPL FIX2'!$N$1:$Q$1,0),0),"")&amp;IFERROR(VLOOKUP(IG$2&amp;$B4,'FPL FIX2'!$O$1:$P$400,MATCH("AWAY",'FPL FIX2'!$O$1:$P$1,0),0),"")&amp;IFERROR(VLOOKUP(IG$2&amp;$A4,'FA2'!$A:$D,MATCH("AWAY",'FA2'!$A$1:$D$1,0),0),"")&amp;IFERROR(VLOOKUP(IG$2&amp;$A4,'FA2'!$B:$C,MATCH("HOME",'FA2'!$B$1:$C$1,0),0),"")&amp;IFERROR(VLOOKUP(IG$2&amp;$A4,'EFL2'!$A:$D,MATCH("AWAY",'EFL2'!$A$1:$D$1,0),0),"")&amp;IFERROR(VLOOKUP(IG$2&amp;$A4,'EFL2'!$B:$C,MATCH("HOME",'EFL2'!$B$1:$C$1,0),0),"")&amp;IFERROR(VLOOKUP(IG$2&amp;$A4,'UCL2'!$C:$F,MATCH("AWAY",'UCL2'!$C$1:$F$1,0),0),"")&amp;IFERROR(VLOOKUP(IG$2&amp;$A4,'UCL2'!$D:$E,MATCH("HOME",'UCL2'!$D$1:$E$1,0),0),"")&amp;IFERROR(VLOOKUP(IG$2&amp;$A4,'EU2'!$C:$F,MATCH("AWAY",'EU2'!$C$1:$F$1,0),0),"")&amp;IFERROR(VLOOKUP(IG$2&amp;$A4,'EU2'!$D:$E,MATCH("HOME",'EU2'!$D$1:$E$1,0),0),"")&amp;IFERROR(VLOOKUP(IG$2&amp;$A4,'EUC2'!$C:$F,MATCH("AWAY",'EUC2'!$C$1:$F$1,0),0),"")&amp;IFERROR(VLOOKUP(IG$2&amp;$A4,'EUC2'!$D:$E,MATCH("HOME",'EUC2'!$D$1:$E$1,0),0),"")</f>
        <v/>
      </c>
      <c r="IH4" s="25" t="str">
        <f>IFERROR(VLOOKUP(IH$2&amp;$B4,'FPL FIX2'!$N$1:$Q$400,MATCH("HOME",'FPL FIX2'!$N$1:$Q$1,0),0),"")&amp;IFERROR(VLOOKUP(IH$2&amp;$B4,'FPL FIX2'!$O$1:$P$400,MATCH("AWAY",'FPL FIX2'!$O$1:$P$1,0),0),"")&amp;IFERROR(VLOOKUP(IH$2&amp;$A4,'FA2'!$A:$D,MATCH("AWAY",'FA2'!$A$1:$D$1,0),0),"")&amp;IFERROR(VLOOKUP(IH$2&amp;$A4,'FA2'!$B:$C,MATCH("HOME",'FA2'!$B$1:$C$1,0),0),"")&amp;IFERROR(VLOOKUP(IH$2&amp;$A4,'EFL2'!$A:$D,MATCH("AWAY",'EFL2'!$A$1:$D$1,0),0),"")&amp;IFERROR(VLOOKUP(IH$2&amp;$A4,'EFL2'!$B:$C,MATCH("HOME",'EFL2'!$B$1:$C$1,0),0),"")&amp;IFERROR(VLOOKUP(IH$2&amp;$A4,'UCL2'!$C:$F,MATCH("AWAY",'UCL2'!$C$1:$F$1,0),0),"")&amp;IFERROR(VLOOKUP(IH$2&amp;$A4,'UCL2'!$D:$E,MATCH("HOME",'UCL2'!$D$1:$E$1,0),0),"")&amp;IFERROR(VLOOKUP(IH$2&amp;$A4,'EU2'!$C:$F,MATCH("AWAY",'EU2'!$C$1:$F$1,0),0),"")&amp;IFERROR(VLOOKUP(IH$2&amp;$A4,'EU2'!$D:$E,MATCH("HOME",'EU2'!$D$1:$E$1,0),0),"")&amp;IFERROR(VLOOKUP(IH$2&amp;$A4,'EUC2'!$C:$F,MATCH("AWAY",'EUC2'!$C$1:$F$1,0),0),"")&amp;IFERROR(VLOOKUP(IH$2&amp;$A4,'EUC2'!$D:$E,MATCH("HOME",'EUC2'!$D$1:$E$1,0),0),"")</f>
        <v/>
      </c>
      <c r="II4" s="25" t="str">
        <f>IFERROR(VLOOKUP(II$2&amp;$B4,'FPL FIX2'!$N$1:$Q$400,MATCH("HOME",'FPL FIX2'!$N$1:$Q$1,0),0),"")&amp;IFERROR(VLOOKUP(II$2&amp;$B4,'FPL FIX2'!$O$1:$P$400,MATCH("AWAY",'FPL FIX2'!$O$1:$P$1,0),0),"")&amp;IFERROR(VLOOKUP(II$2&amp;$A4,'FA2'!$A:$D,MATCH("AWAY",'FA2'!$A$1:$D$1,0),0),"")&amp;IFERROR(VLOOKUP(II$2&amp;$A4,'FA2'!$B:$C,MATCH("HOME",'FA2'!$B$1:$C$1,0),0),"")&amp;IFERROR(VLOOKUP(II$2&amp;$A4,'EFL2'!$A:$D,MATCH("AWAY",'EFL2'!$A$1:$D$1,0),0),"")&amp;IFERROR(VLOOKUP(II$2&amp;$A4,'EFL2'!$B:$C,MATCH("HOME",'EFL2'!$B$1:$C$1,0),0),"")&amp;IFERROR(VLOOKUP(II$2&amp;$A4,'UCL2'!$C:$F,MATCH("AWAY",'UCL2'!$C$1:$F$1,0),0),"")&amp;IFERROR(VLOOKUP(II$2&amp;$A4,'UCL2'!$D:$E,MATCH("HOME",'UCL2'!$D$1:$E$1,0),0),"")&amp;IFERROR(VLOOKUP(II$2&amp;$A4,'EU2'!$C:$F,MATCH("AWAY",'EU2'!$C$1:$F$1,0),0),"")&amp;IFERROR(VLOOKUP(II$2&amp;$A4,'EU2'!$D:$E,MATCH("HOME",'EU2'!$D$1:$E$1,0),0),"")&amp;IFERROR(VLOOKUP(II$2&amp;$A4,'EUC2'!$C:$F,MATCH("AWAY",'EUC2'!$C$1:$F$1,0),0),"")&amp;IFERROR(VLOOKUP(II$2&amp;$A4,'EUC2'!$D:$E,MATCH("HOME",'EUC2'!$D$1:$E$1,0),0),"")</f>
        <v/>
      </c>
      <c r="IJ4" s="25" t="str">
        <f>IFERROR(VLOOKUP(IJ$2&amp;$B4,'FPL FIX2'!$N$1:$Q$400,MATCH("HOME",'FPL FIX2'!$N$1:$Q$1,0),0),"")&amp;IFERROR(VLOOKUP(IJ$2&amp;$B4,'FPL FIX2'!$O$1:$P$400,MATCH("AWAY",'FPL FIX2'!$O$1:$P$1,0),0),"")&amp;IFERROR(VLOOKUP(IJ$2&amp;$A4,'FA2'!$A:$D,MATCH("AWAY",'FA2'!$A$1:$D$1,0),0),"")&amp;IFERROR(VLOOKUP(IJ$2&amp;$A4,'FA2'!$B:$C,MATCH("HOME",'FA2'!$B$1:$C$1,0),0),"")&amp;IFERROR(VLOOKUP(IJ$2&amp;$A4,'EFL2'!$A:$D,MATCH("AWAY",'EFL2'!$A$1:$D$1,0),0),"")&amp;IFERROR(VLOOKUP(IJ$2&amp;$A4,'EFL2'!$B:$C,MATCH("HOME",'EFL2'!$B$1:$C$1,0),0),"")&amp;IFERROR(VLOOKUP(IJ$2&amp;$A4,'UCL2'!$C:$F,MATCH("AWAY",'UCL2'!$C$1:$F$1,0),0),"")&amp;IFERROR(VLOOKUP(IJ$2&amp;$A4,'UCL2'!$D:$E,MATCH("HOME",'UCL2'!$D$1:$E$1,0),0),"")&amp;IFERROR(VLOOKUP(IJ$2&amp;$A4,'EU2'!$C:$F,MATCH("AWAY",'EU2'!$C$1:$F$1,0),0),"")&amp;IFERROR(VLOOKUP(IJ$2&amp;$A4,'EU2'!$D:$E,MATCH("HOME",'EU2'!$D$1:$E$1,0),0),"")&amp;IFERROR(VLOOKUP(IJ$2&amp;$A4,'EUC2'!$C:$F,MATCH("AWAY",'EUC2'!$C$1:$F$1,0),0),"")&amp;IFERROR(VLOOKUP(IJ$2&amp;$A4,'EUC2'!$D:$E,MATCH("HOME",'EUC2'!$D$1:$E$1,0),0),"")</f>
        <v/>
      </c>
      <c r="IK4" s="25" t="str">
        <f>IFERROR(VLOOKUP(IK$2&amp;$B4,'FPL FIX2'!$N$1:$Q$400,MATCH("HOME",'FPL FIX2'!$N$1:$Q$1,0),0),"")&amp;IFERROR(VLOOKUP(IK$2&amp;$B4,'FPL FIX2'!$O$1:$P$400,MATCH("AWAY",'FPL FIX2'!$O$1:$P$1,0),0),"")&amp;IFERROR(VLOOKUP(IK$2&amp;$A4,'FA2'!$A:$D,MATCH("AWAY",'FA2'!$A$1:$D$1,0),0),"")&amp;IFERROR(VLOOKUP(IK$2&amp;$A4,'FA2'!$B:$C,MATCH("HOME",'FA2'!$B$1:$C$1,0),0),"")&amp;IFERROR(VLOOKUP(IK$2&amp;$A4,'EFL2'!$A:$D,MATCH("AWAY",'EFL2'!$A$1:$D$1,0),0),"")&amp;IFERROR(VLOOKUP(IK$2&amp;$A4,'EFL2'!$B:$C,MATCH("HOME",'EFL2'!$B$1:$C$1,0),0),"")&amp;IFERROR(VLOOKUP(IK$2&amp;$A4,'UCL2'!$C:$F,MATCH("AWAY",'UCL2'!$C$1:$F$1,0),0),"")&amp;IFERROR(VLOOKUP(IK$2&amp;$A4,'UCL2'!$D:$E,MATCH("HOME",'UCL2'!$D$1:$E$1,0),0),"")&amp;IFERROR(VLOOKUP(IK$2&amp;$A4,'EU2'!$C:$F,MATCH("AWAY",'EU2'!$C$1:$F$1,0),0),"")&amp;IFERROR(VLOOKUP(IK$2&amp;$A4,'EU2'!$D:$E,MATCH("HOME",'EU2'!$D$1:$E$1,0),0),"")&amp;IFERROR(VLOOKUP(IK$2&amp;$A4,'EUC2'!$C:$F,MATCH("AWAY",'EUC2'!$C$1:$F$1,0),0),"")&amp;IFERROR(VLOOKUP(IK$2&amp;$A4,'EUC2'!$D:$E,MATCH("HOME",'EUC2'!$D$1:$E$1,0),0),"")</f>
        <v/>
      </c>
      <c r="IL4" s="25" t="str">
        <f>IFERROR(VLOOKUP(IL$2&amp;$B4,'FPL FIX2'!$N$1:$Q$400,MATCH("HOME",'FPL FIX2'!$N$1:$Q$1,0),0),"")&amp;IFERROR(VLOOKUP(IL$2&amp;$B4,'FPL FIX2'!$O$1:$P$400,MATCH("AWAY",'FPL FIX2'!$O$1:$P$1,0),0),"")&amp;IFERROR(VLOOKUP(IL$2&amp;$A4,'FA2'!$A:$D,MATCH("AWAY",'FA2'!$A$1:$D$1,0),0),"")&amp;IFERROR(VLOOKUP(IL$2&amp;$A4,'FA2'!$B:$C,MATCH("HOME",'FA2'!$B$1:$C$1,0),0),"")&amp;IFERROR(VLOOKUP(IL$2&amp;$A4,'EFL2'!$A:$D,MATCH("AWAY",'EFL2'!$A$1:$D$1,0),0),"")&amp;IFERROR(VLOOKUP(IL$2&amp;$A4,'EFL2'!$B:$C,MATCH("HOME",'EFL2'!$B$1:$C$1,0),0),"")&amp;IFERROR(VLOOKUP(IL$2&amp;$A4,'UCL2'!$C:$F,MATCH("AWAY",'UCL2'!$C$1:$F$1,0),0),"")&amp;IFERROR(VLOOKUP(IL$2&amp;$A4,'UCL2'!$D:$E,MATCH("HOME",'UCL2'!$D$1:$E$1,0),0),"")&amp;IFERROR(VLOOKUP(IL$2&amp;$A4,'EU2'!$C:$F,MATCH("AWAY",'EU2'!$C$1:$F$1,0),0),"")&amp;IFERROR(VLOOKUP(IL$2&amp;$A4,'EU2'!$D:$E,MATCH("HOME",'EU2'!$D$1:$E$1,0),0),"")&amp;IFERROR(VLOOKUP(IL$2&amp;$A4,'EUC2'!$C:$F,MATCH("AWAY",'EUC2'!$C$1:$F$1,0),0),"")&amp;IFERROR(VLOOKUP(IL$2&amp;$A4,'EUC2'!$D:$E,MATCH("HOME",'EUC2'!$D$1:$E$1,0),0),"")</f>
        <v>LEE</v>
      </c>
      <c r="IM4" s="25" t="str">
        <f>IFERROR(VLOOKUP(IM$2&amp;$B4,'FPL FIX2'!$N$1:$Q$400,MATCH("HOME",'FPL FIX2'!$N$1:$Q$1,0),0),"")&amp;IFERROR(VLOOKUP(IM$2&amp;$B4,'FPL FIX2'!$O$1:$P$400,MATCH("AWAY",'FPL FIX2'!$O$1:$P$1,0),0),"")&amp;IFERROR(VLOOKUP(IM$2&amp;$A4,'FA2'!$A:$D,MATCH("AWAY",'FA2'!$A$1:$D$1,0),0),"")&amp;IFERROR(VLOOKUP(IM$2&amp;$A4,'FA2'!$B:$C,MATCH("HOME",'FA2'!$B$1:$C$1,0),0),"")&amp;IFERROR(VLOOKUP(IM$2&amp;$A4,'EFL2'!$A:$D,MATCH("AWAY",'EFL2'!$A$1:$D$1,0),0),"")&amp;IFERROR(VLOOKUP(IM$2&amp;$A4,'EFL2'!$B:$C,MATCH("HOME",'EFL2'!$B$1:$C$1,0),0),"")&amp;IFERROR(VLOOKUP(IM$2&amp;$A4,'UCL2'!$C:$F,MATCH("AWAY",'UCL2'!$C$1:$F$1,0),0),"")&amp;IFERROR(VLOOKUP(IM$2&amp;$A4,'UCL2'!$D:$E,MATCH("HOME",'UCL2'!$D$1:$E$1,0),0),"")&amp;IFERROR(VLOOKUP(IM$2&amp;$A4,'EU2'!$C:$F,MATCH("AWAY",'EU2'!$C$1:$F$1,0),0),"")&amp;IFERROR(VLOOKUP(IM$2&amp;$A4,'EU2'!$D:$E,MATCH("HOME",'EU2'!$D$1:$E$1,0),0),"")&amp;IFERROR(VLOOKUP(IM$2&amp;$A4,'EUC2'!$C:$F,MATCH("AWAY",'EUC2'!$C$1:$F$1,0),0),"")&amp;IFERROR(VLOOKUP(IM$2&amp;$A4,'EUC2'!$D:$E,MATCH("HOME",'EUC2'!$D$1:$E$1,0),0),"")</f>
        <v/>
      </c>
      <c r="IN4" s="25" t="str">
        <f>IFERROR(VLOOKUP(IN$2&amp;$B4,'FPL FIX2'!$N$1:$Q$400,MATCH("HOME",'FPL FIX2'!$N$1:$Q$1,0),0),"")&amp;IFERROR(VLOOKUP(IN$2&amp;$B4,'FPL FIX2'!$O$1:$P$400,MATCH("AWAY",'FPL FIX2'!$O$1:$P$1,0),0),"")&amp;IFERROR(VLOOKUP(IN$2&amp;$A4,'FA2'!$A:$D,MATCH("AWAY",'FA2'!$A$1:$D$1,0),0),"")&amp;IFERROR(VLOOKUP(IN$2&amp;$A4,'FA2'!$B:$C,MATCH("HOME",'FA2'!$B$1:$C$1,0),0),"")&amp;IFERROR(VLOOKUP(IN$2&amp;$A4,'EFL2'!$A:$D,MATCH("AWAY",'EFL2'!$A$1:$D$1,0),0),"")&amp;IFERROR(VLOOKUP(IN$2&amp;$A4,'EFL2'!$B:$C,MATCH("HOME",'EFL2'!$B$1:$C$1,0),0),"")&amp;IFERROR(VLOOKUP(IN$2&amp;$A4,'UCL2'!$C:$F,MATCH("AWAY",'UCL2'!$C$1:$F$1,0),0),"")&amp;IFERROR(VLOOKUP(IN$2&amp;$A4,'UCL2'!$D:$E,MATCH("HOME",'UCL2'!$D$1:$E$1,0),0),"")&amp;IFERROR(VLOOKUP(IN$2&amp;$A4,'EU2'!$C:$F,MATCH("AWAY",'EU2'!$C$1:$F$1,0),0),"")&amp;IFERROR(VLOOKUP(IN$2&amp;$A4,'EU2'!$D:$E,MATCH("HOME",'EU2'!$D$1:$E$1,0),0),"")&amp;IFERROR(VLOOKUP(IN$2&amp;$A4,'EUC2'!$C:$F,MATCH("AWAY",'EUC2'!$C$1:$F$1,0),0),"")&amp;IFERROR(VLOOKUP(IN$2&amp;$A4,'EUC2'!$D:$E,MATCH("HOME",'EUC2'!$D$1:$E$1,0),0),"")</f>
        <v/>
      </c>
      <c r="IO4" s="25" t="str">
        <f>IFERROR(VLOOKUP(IO$2&amp;$B4,'FPL FIX2'!$N$1:$Q$400,MATCH("HOME",'FPL FIX2'!$N$1:$Q$1,0),0),"")&amp;IFERROR(VLOOKUP(IO$2&amp;$B4,'FPL FIX2'!$O$1:$P$400,MATCH("AWAY",'FPL FIX2'!$O$1:$P$1,0),0),"")&amp;IFERROR(VLOOKUP(IO$2&amp;$A4,'FA2'!$A:$D,MATCH("AWAY",'FA2'!$A$1:$D$1,0),0),"")&amp;IFERROR(VLOOKUP(IO$2&amp;$A4,'FA2'!$B:$C,MATCH("HOME",'FA2'!$B$1:$C$1,0),0),"")&amp;IFERROR(VLOOKUP(IO$2&amp;$A4,'EFL2'!$A:$D,MATCH("AWAY",'EFL2'!$A$1:$D$1,0),0),"")&amp;IFERROR(VLOOKUP(IO$2&amp;$A4,'EFL2'!$B:$C,MATCH("HOME",'EFL2'!$B$1:$C$1,0),0),"")&amp;IFERROR(VLOOKUP(IO$2&amp;$A4,'UCL2'!$C:$F,MATCH("AWAY",'UCL2'!$C$1:$F$1,0),0),"")&amp;IFERROR(VLOOKUP(IO$2&amp;$A4,'UCL2'!$D:$E,MATCH("HOME",'UCL2'!$D$1:$E$1,0),0),"")&amp;IFERROR(VLOOKUP(IO$2&amp;$A4,'EU2'!$C:$F,MATCH("AWAY",'EU2'!$C$1:$F$1,0),0),"")&amp;IFERROR(VLOOKUP(IO$2&amp;$A4,'EU2'!$D:$E,MATCH("HOME",'EU2'!$D$1:$E$1,0),0),"")&amp;IFERROR(VLOOKUP(IO$2&amp;$A4,'EUC2'!$C:$F,MATCH("AWAY",'EUC2'!$C$1:$F$1,0),0),"")&amp;IFERROR(VLOOKUP(IO$2&amp;$A4,'EUC2'!$D:$E,MATCH("HOME",'EUC2'!$D$1:$E$1,0),0),"")</f>
        <v/>
      </c>
      <c r="IP4" s="25" t="str">
        <f>IFERROR(VLOOKUP(IP$2&amp;$B4,'FPL FIX2'!$N$1:$Q$400,MATCH("HOME",'FPL FIX2'!$N$1:$Q$1,0),0),"")&amp;IFERROR(VLOOKUP(IP$2&amp;$B4,'FPL FIX2'!$O$1:$P$400,MATCH("AWAY",'FPL FIX2'!$O$1:$P$1,0),0),"")&amp;IFERROR(VLOOKUP(IP$2&amp;$A4,'FA2'!$A:$D,MATCH("AWAY",'FA2'!$A$1:$D$1,0),0),"")&amp;IFERROR(VLOOKUP(IP$2&amp;$A4,'FA2'!$B:$C,MATCH("HOME",'FA2'!$B$1:$C$1,0),0),"")&amp;IFERROR(VLOOKUP(IP$2&amp;$A4,'EFL2'!$A:$D,MATCH("AWAY",'EFL2'!$A$1:$D$1,0),0),"")&amp;IFERROR(VLOOKUP(IP$2&amp;$A4,'EFL2'!$B:$C,MATCH("HOME",'EFL2'!$B$1:$C$1,0),0),"")&amp;IFERROR(VLOOKUP(IP$2&amp;$A4,'UCL2'!$C:$F,MATCH("AWAY",'UCL2'!$C$1:$F$1,0),0),"")&amp;IFERROR(VLOOKUP(IP$2&amp;$A4,'UCL2'!$D:$E,MATCH("HOME",'UCL2'!$D$1:$E$1,0),0),"")&amp;IFERROR(VLOOKUP(IP$2&amp;$A4,'EU2'!$C:$F,MATCH("AWAY",'EU2'!$C$1:$F$1,0),0),"")&amp;IFERROR(VLOOKUP(IP$2&amp;$A4,'EU2'!$D:$E,MATCH("HOME",'EU2'!$D$1:$E$1,0),0),"")&amp;IFERROR(VLOOKUP(IP$2&amp;$A4,'EUC2'!$C:$F,MATCH("AWAY",'EUC2'!$C$1:$F$1,0),0),"")&amp;IFERROR(VLOOKUP(IP$2&amp;$A4,'EUC2'!$D:$E,MATCH("HOME",'EUC2'!$D$1:$E$1,0),0),"")</f>
        <v/>
      </c>
      <c r="IQ4" s="25" t="str">
        <f>IFERROR(VLOOKUP(IQ$2&amp;$B4,'FPL FIX2'!$N$1:$Q$400,MATCH("HOME",'FPL FIX2'!$N$1:$Q$1,0),0),"")&amp;IFERROR(VLOOKUP(IQ$2&amp;$B4,'FPL FIX2'!$O$1:$P$400,MATCH("AWAY",'FPL FIX2'!$O$1:$P$1,0),0),"")&amp;IFERROR(VLOOKUP(IQ$2&amp;$A4,'FA2'!$A:$D,MATCH("AWAY",'FA2'!$A$1:$D$1,0),0),"")&amp;IFERROR(VLOOKUP(IQ$2&amp;$A4,'FA2'!$B:$C,MATCH("HOME",'FA2'!$B$1:$C$1,0),0),"")&amp;IFERROR(VLOOKUP(IQ$2&amp;$A4,'EFL2'!$A:$D,MATCH("AWAY",'EFL2'!$A$1:$D$1,0),0),"")&amp;IFERROR(VLOOKUP(IQ$2&amp;$A4,'EFL2'!$B:$C,MATCH("HOME",'EFL2'!$B$1:$C$1,0),0),"")&amp;IFERROR(VLOOKUP(IQ$2&amp;$A4,'UCL2'!$C:$F,MATCH("AWAY",'UCL2'!$C$1:$F$1,0),0),"")&amp;IFERROR(VLOOKUP(IQ$2&amp;$A4,'UCL2'!$D:$E,MATCH("HOME",'UCL2'!$D$1:$E$1,0),0),"")&amp;IFERROR(VLOOKUP(IQ$2&amp;$A4,'EU2'!$C:$F,MATCH("AWAY",'EU2'!$C$1:$F$1,0),0),"")&amp;IFERROR(VLOOKUP(IQ$2&amp;$A4,'EU2'!$D:$E,MATCH("HOME",'EU2'!$D$1:$E$1,0),0),"")&amp;IFERROR(VLOOKUP(IQ$2&amp;$A4,'EUC2'!$C:$F,MATCH("AWAY",'EUC2'!$C$1:$F$1,0),0),"")&amp;IFERROR(VLOOKUP(IQ$2&amp;$A4,'EUC2'!$D:$E,MATCH("HOME",'EUC2'!$D$1:$E$1,0),0),"")</f>
        <v/>
      </c>
      <c r="IR4" s="25" t="str">
        <f>IFERROR(VLOOKUP(IR$2&amp;$B4,'FPL FIX2'!$N$1:$Q$400,MATCH("HOME",'FPL FIX2'!$N$1:$Q$1,0),0),"")&amp;IFERROR(VLOOKUP(IR$2&amp;$B4,'FPL FIX2'!$O$1:$P$400,MATCH("AWAY",'FPL FIX2'!$O$1:$P$1,0),0),"")&amp;IFERROR(VLOOKUP(IR$2&amp;$A4,'FA2'!$A:$D,MATCH("AWAY",'FA2'!$A$1:$D$1,0),0),"")&amp;IFERROR(VLOOKUP(IR$2&amp;$A4,'FA2'!$B:$C,MATCH("HOME",'FA2'!$B$1:$C$1,0),0),"")&amp;IFERROR(VLOOKUP(IR$2&amp;$A4,'EFL2'!$A:$D,MATCH("AWAY",'EFL2'!$A$1:$D$1,0),0),"")&amp;IFERROR(VLOOKUP(IR$2&amp;$A4,'EFL2'!$B:$C,MATCH("HOME",'EFL2'!$B$1:$C$1,0),0),"")&amp;IFERROR(VLOOKUP(IR$2&amp;$A4,'UCL2'!$C:$F,MATCH("AWAY",'UCL2'!$C$1:$F$1,0),0),"")&amp;IFERROR(VLOOKUP(IR$2&amp;$A4,'UCL2'!$D:$E,MATCH("HOME",'UCL2'!$D$1:$E$1,0),0),"")&amp;IFERROR(VLOOKUP(IR$2&amp;$A4,'EU2'!$C:$F,MATCH("AWAY",'EU2'!$C$1:$F$1,0),0),"")&amp;IFERROR(VLOOKUP(IR$2&amp;$A4,'EU2'!$D:$E,MATCH("HOME",'EU2'!$D$1:$E$1,0),0),"")&amp;IFERROR(VLOOKUP(IR$2&amp;$A4,'EUC2'!$C:$F,MATCH("AWAY",'EUC2'!$C$1:$F$1,0),0),"")&amp;IFERROR(VLOOKUP(IR$2&amp;$A4,'EUC2'!$D:$E,MATCH("HOME",'EUC2'!$D$1:$E$1,0),0),"")</f>
        <v/>
      </c>
      <c r="IS4" s="25" t="str">
        <f>IFERROR(VLOOKUP(IS$2&amp;$B4,'FPL FIX2'!$N$1:$Q$400,MATCH("HOME",'FPL FIX2'!$N$1:$Q$1,0),0),"")&amp;IFERROR(VLOOKUP(IS$2&amp;$B4,'FPL FIX2'!$O$1:$P$400,MATCH("AWAY",'FPL FIX2'!$O$1:$P$1,0),0),"")&amp;IFERROR(VLOOKUP(IS$2&amp;$A4,'FA2'!$A:$D,MATCH("AWAY",'FA2'!$A$1:$D$1,0),0),"")&amp;IFERROR(VLOOKUP(IS$2&amp;$A4,'FA2'!$B:$C,MATCH("HOME",'FA2'!$B$1:$C$1,0),0),"")&amp;IFERROR(VLOOKUP(IS$2&amp;$A4,'EFL2'!$A:$D,MATCH("AWAY",'EFL2'!$A$1:$D$1,0),0),"")&amp;IFERROR(VLOOKUP(IS$2&amp;$A4,'EFL2'!$B:$C,MATCH("HOME",'EFL2'!$B$1:$C$1,0),0),"")&amp;IFERROR(VLOOKUP(IS$2&amp;$A4,'UCL2'!$C:$F,MATCH("AWAY",'UCL2'!$C$1:$F$1,0),0),"")&amp;IFERROR(VLOOKUP(IS$2&amp;$A4,'UCL2'!$D:$E,MATCH("HOME",'UCL2'!$D$1:$E$1,0),0),"")&amp;IFERROR(VLOOKUP(IS$2&amp;$A4,'EU2'!$C:$F,MATCH("AWAY",'EU2'!$C$1:$F$1,0),0),"")&amp;IFERROR(VLOOKUP(IS$2&amp;$A4,'EU2'!$D:$E,MATCH("HOME",'EU2'!$D$1:$E$1,0),0),"")&amp;IFERROR(VLOOKUP(IS$2&amp;$A4,'EUC2'!$C:$F,MATCH("AWAY",'EUC2'!$C$1:$F$1,0),0),"")&amp;IFERROR(VLOOKUP(IS$2&amp;$A4,'EUC2'!$D:$E,MATCH("HOME",'EUC2'!$D$1:$E$1,0),0),"")</f>
        <v/>
      </c>
      <c r="IT4" s="25" t="str">
        <f>IFERROR(VLOOKUP(IT$2&amp;$B4,'FPL FIX2'!$N$1:$Q$400,MATCH("HOME",'FPL FIX2'!$N$1:$Q$1,0),0),"")&amp;IFERROR(VLOOKUP(IT$2&amp;$B4,'FPL FIX2'!$O$1:$P$400,MATCH("AWAY",'FPL FIX2'!$O$1:$P$1,0),0),"")&amp;IFERROR(VLOOKUP(IT$2&amp;$A4,'FA2'!$A:$D,MATCH("AWAY",'FA2'!$A$1:$D$1,0),0),"")&amp;IFERROR(VLOOKUP(IT$2&amp;$A4,'FA2'!$B:$C,MATCH("HOME",'FA2'!$B$1:$C$1,0),0),"")&amp;IFERROR(VLOOKUP(IT$2&amp;$A4,'EFL2'!$A:$D,MATCH("AWAY",'EFL2'!$A$1:$D$1,0),0),"")&amp;IFERROR(VLOOKUP(IT$2&amp;$A4,'EFL2'!$B:$C,MATCH("HOME",'EFL2'!$B$1:$C$1,0),0),"")&amp;IFERROR(VLOOKUP(IT$2&amp;$A4,'UCL2'!$C:$F,MATCH("AWAY",'UCL2'!$C$1:$F$1,0),0),"")&amp;IFERROR(VLOOKUP(IT$2&amp;$A4,'UCL2'!$D:$E,MATCH("HOME",'UCL2'!$D$1:$E$1,0),0),"")&amp;IFERROR(VLOOKUP(IT$2&amp;$A4,'EU2'!$C:$F,MATCH("AWAY",'EU2'!$C$1:$F$1,0),0),"")&amp;IFERROR(VLOOKUP(IT$2&amp;$A4,'EU2'!$D:$E,MATCH("HOME",'EU2'!$D$1:$E$1,0),0),"")&amp;IFERROR(VLOOKUP(IT$2&amp;$A4,'EUC2'!$C:$F,MATCH("AWAY",'EUC2'!$C$1:$F$1,0),0),"")&amp;IFERROR(VLOOKUP(IT$2&amp;$A4,'EUC2'!$D:$E,MATCH("HOME",'EUC2'!$D$1:$E$1,0),0),"")</f>
        <v>liv</v>
      </c>
      <c r="IU4" s="25" t="str">
        <f>IFERROR(VLOOKUP(IU$2&amp;$B4,'FPL FIX2'!$N$1:$Q$400,MATCH("HOME",'FPL FIX2'!$N$1:$Q$1,0),0),"")&amp;IFERROR(VLOOKUP(IU$2&amp;$B4,'FPL FIX2'!$O$1:$P$400,MATCH("AWAY",'FPL FIX2'!$O$1:$P$1,0),0),"")&amp;IFERROR(VLOOKUP(IU$2&amp;$A4,'FA2'!$A:$D,MATCH("AWAY",'FA2'!$A$1:$D$1,0),0),"")&amp;IFERROR(VLOOKUP(IU$2&amp;$A4,'FA2'!$B:$C,MATCH("HOME",'FA2'!$B$1:$C$1,0),0),"")&amp;IFERROR(VLOOKUP(IU$2&amp;$A4,'EFL2'!$A:$D,MATCH("AWAY",'EFL2'!$A$1:$D$1,0),0),"")&amp;IFERROR(VLOOKUP(IU$2&amp;$A4,'EFL2'!$B:$C,MATCH("HOME",'EFL2'!$B$1:$C$1,0),0),"")&amp;IFERROR(VLOOKUP(IU$2&amp;$A4,'UCL2'!$C:$F,MATCH("AWAY",'UCL2'!$C$1:$F$1,0),0),"")&amp;IFERROR(VLOOKUP(IU$2&amp;$A4,'UCL2'!$D:$E,MATCH("HOME",'UCL2'!$D$1:$E$1,0),0),"")&amp;IFERROR(VLOOKUP(IU$2&amp;$A4,'EU2'!$C:$F,MATCH("AWAY",'EU2'!$C$1:$F$1,0),0),"")&amp;IFERROR(VLOOKUP(IU$2&amp;$A4,'EU2'!$D:$E,MATCH("HOME",'EU2'!$D$1:$E$1,0),0),"")&amp;IFERROR(VLOOKUP(IU$2&amp;$A4,'EUC2'!$C:$F,MATCH("AWAY",'EUC2'!$C$1:$F$1,0),0),"")&amp;IFERROR(VLOOKUP(IU$2&amp;$A4,'EUC2'!$D:$E,MATCH("HOME",'EUC2'!$D$1:$E$1,0),0),"")</f>
        <v/>
      </c>
      <c r="IV4" s="25" t="str">
        <f>IFERROR(VLOOKUP(IV$2&amp;$B4,'FPL FIX2'!$N$1:$Q$400,MATCH("HOME",'FPL FIX2'!$N$1:$Q$1,0),0),"")&amp;IFERROR(VLOOKUP(IV$2&amp;$B4,'FPL FIX2'!$O$1:$P$400,MATCH("AWAY",'FPL FIX2'!$O$1:$P$1,0),0),"")&amp;IFERROR(VLOOKUP(IV$2&amp;$A4,'FA2'!$A:$D,MATCH("AWAY",'FA2'!$A$1:$D$1,0),0),"")&amp;IFERROR(VLOOKUP(IV$2&amp;$A4,'FA2'!$B:$C,MATCH("HOME",'FA2'!$B$1:$C$1,0),0),"")&amp;IFERROR(VLOOKUP(IV$2&amp;$A4,'EFL2'!$A:$D,MATCH("AWAY",'EFL2'!$A$1:$D$1,0),0),"")&amp;IFERROR(VLOOKUP(IV$2&amp;$A4,'EFL2'!$B:$C,MATCH("HOME",'EFL2'!$B$1:$C$1,0),0),"")&amp;IFERROR(VLOOKUP(IV$2&amp;$A4,'UCL2'!$C:$F,MATCH("AWAY",'UCL2'!$C$1:$F$1,0),0),"")&amp;IFERROR(VLOOKUP(IV$2&amp;$A4,'UCL2'!$D:$E,MATCH("HOME",'UCL2'!$D$1:$E$1,0),0),"")&amp;IFERROR(VLOOKUP(IV$2&amp;$A4,'EU2'!$C:$F,MATCH("AWAY",'EU2'!$C$1:$F$1,0),0),"")&amp;IFERROR(VLOOKUP(IV$2&amp;$A4,'EU2'!$D:$E,MATCH("HOME",'EU2'!$D$1:$E$1,0),0),"")&amp;IFERROR(VLOOKUP(IV$2&amp;$A4,'EUC2'!$C:$F,MATCH("AWAY",'EUC2'!$C$1:$F$1,0),0),"")&amp;IFERROR(VLOOKUP(IV$2&amp;$A4,'EUC2'!$D:$E,MATCH("HOME",'EUC2'!$D$1:$E$1,0),0),"")</f>
        <v/>
      </c>
      <c r="IW4" s="25" t="str">
        <f>IFERROR(VLOOKUP(IW$2&amp;$B4,'FPL FIX2'!$N$1:$Q$400,MATCH("HOME",'FPL FIX2'!$N$1:$Q$1,0),0),"")&amp;IFERROR(VLOOKUP(IW$2&amp;$B4,'FPL FIX2'!$O$1:$P$400,MATCH("AWAY",'FPL FIX2'!$O$1:$P$1,0),0),"")&amp;IFERROR(VLOOKUP(IW$2&amp;$A4,'FA2'!$A:$D,MATCH("AWAY",'FA2'!$A$1:$D$1,0),0),"")&amp;IFERROR(VLOOKUP(IW$2&amp;$A4,'FA2'!$B:$C,MATCH("HOME",'FA2'!$B$1:$C$1,0),0),"")&amp;IFERROR(VLOOKUP(IW$2&amp;$A4,'EFL2'!$A:$D,MATCH("AWAY",'EFL2'!$A$1:$D$1,0),0),"")&amp;IFERROR(VLOOKUP(IW$2&amp;$A4,'EFL2'!$B:$C,MATCH("HOME",'EFL2'!$B$1:$C$1,0),0),"")&amp;IFERROR(VLOOKUP(IW$2&amp;$A4,'UCL2'!$C:$F,MATCH("AWAY",'UCL2'!$C$1:$F$1,0),0),"")&amp;IFERROR(VLOOKUP(IW$2&amp;$A4,'UCL2'!$D:$E,MATCH("HOME",'UCL2'!$D$1:$E$1,0),0),"")&amp;IFERROR(VLOOKUP(IW$2&amp;$A4,'EU2'!$C:$F,MATCH("AWAY",'EU2'!$C$1:$F$1,0),0),"")&amp;IFERROR(VLOOKUP(IW$2&amp;$A4,'EU2'!$D:$E,MATCH("HOME",'EU2'!$D$1:$E$1,0),0),"")&amp;IFERROR(VLOOKUP(IW$2&amp;$A4,'EUC2'!$C:$F,MATCH("AWAY",'EUC2'!$C$1:$F$1,0),0),"")&amp;IFERROR(VLOOKUP(IW$2&amp;$A4,'EUC2'!$D:$E,MATCH("HOME",'EUC2'!$D$1:$E$1,0),0),"")</f>
        <v/>
      </c>
      <c r="IX4" s="25" t="str">
        <f>IFERROR(VLOOKUP(IX$2&amp;$B4,'FPL FIX2'!$N$1:$Q$400,MATCH("HOME",'FPL FIX2'!$N$1:$Q$1,0),0),"")&amp;IFERROR(VLOOKUP(IX$2&amp;$B4,'FPL FIX2'!$O$1:$P$400,MATCH("AWAY",'FPL FIX2'!$O$1:$P$1,0),0),"")&amp;IFERROR(VLOOKUP(IX$2&amp;$A4,'FA2'!$A:$D,MATCH("AWAY",'FA2'!$A$1:$D$1,0),0),"")&amp;IFERROR(VLOOKUP(IX$2&amp;$A4,'FA2'!$B:$C,MATCH("HOME",'FA2'!$B$1:$C$1,0),0),"")&amp;IFERROR(VLOOKUP(IX$2&amp;$A4,'EFL2'!$A:$D,MATCH("AWAY",'EFL2'!$A$1:$D$1,0),0),"")&amp;IFERROR(VLOOKUP(IX$2&amp;$A4,'EFL2'!$B:$C,MATCH("HOME",'EFL2'!$B$1:$C$1,0),0),"")&amp;IFERROR(VLOOKUP(IX$2&amp;$A4,'UCL2'!$C:$F,MATCH("AWAY",'UCL2'!$C$1:$F$1,0),0),"")&amp;IFERROR(VLOOKUP(IX$2&amp;$A4,'UCL2'!$D:$E,MATCH("HOME",'UCL2'!$D$1:$E$1,0),0),"")&amp;IFERROR(VLOOKUP(IX$2&amp;$A4,'EU2'!$C:$F,MATCH("AWAY",'EU2'!$C$1:$F$1,0),0),"")&amp;IFERROR(VLOOKUP(IX$2&amp;$A4,'EU2'!$D:$E,MATCH("HOME",'EU2'!$D$1:$E$1,0),0),"")&amp;IFERROR(VLOOKUP(IX$2&amp;$A4,'EUC2'!$C:$F,MATCH("AWAY",'EUC2'!$C$1:$F$1,0),0),"")&amp;IFERROR(VLOOKUP(IX$2&amp;$A4,'EUC2'!$D:$E,MATCH("HOME",'EUC2'!$D$1:$E$1,0),0),"")</f>
        <v/>
      </c>
      <c r="IY4" s="25" t="str">
        <f>IFERROR(VLOOKUP(IY$2&amp;$B4,'FPL FIX2'!$N$1:$Q$400,MATCH("HOME",'FPL FIX2'!$N$1:$Q$1,0),0),"")&amp;IFERROR(VLOOKUP(IY$2&amp;$B4,'FPL FIX2'!$O$1:$P$400,MATCH("AWAY",'FPL FIX2'!$O$1:$P$1,0),0),"")&amp;IFERROR(VLOOKUP(IY$2&amp;$A4,'FA2'!$A:$D,MATCH("AWAY",'FA2'!$A$1:$D$1,0),0),"")&amp;IFERROR(VLOOKUP(IY$2&amp;$A4,'FA2'!$B:$C,MATCH("HOME",'FA2'!$B$1:$C$1,0),0),"")&amp;IFERROR(VLOOKUP(IY$2&amp;$A4,'EFL2'!$A:$D,MATCH("AWAY",'EFL2'!$A$1:$D$1,0),0),"")&amp;IFERROR(VLOOKUP(IY$2&amp;$A4,'EFL2'!$B:$C,MATCH("HOME",'EFL2'!$B$1:$C$1,0),0),"")&amp;IFERROR(VLOOKUP(IY$2&amp;$A4,'UCL2'!$C:$F,MATCH("AWAY",'UCL2'!$C$1:$F$1,0),0),"")&amp;IFERROR(VLOOKUP(IY$2&amp;$A4,'UCL2'!$D:$E,MATCH("HOME",'UCL2'!$D$1:$E$1,0),0),"")&amp;IFERROR(VLOOKUP(IY$2&amp;$A4,'EU2'!$C:$F,MATCH("AWAY",'EU2'!$C$1:$F$1,0),0),"")&amp;IFERROR(VLOOKUP(IY$2&amp;$A4,'EU2'!$D:$E,MATCH("HOME",'EU2'!$D$1:$E$1,0),0),"")&amp;IFERROR(VLOOKUP(IY$2&amp;$A4,'EUC2'!$C:$F,MATCH("AWAY",'EUC2'!$C$1:$F$1,0),0),"")&amp;IFERROR(VLOOKUP(IY$2&amp;$A4,'EUC2'!$D:$E,MATCH("HOME",'EUC2'!$D$1:$E$1,0),0),"")</f>
        <v/>
      </c>
      <c r="IZ4" s="25" t="str">
        <f>IFERROR(VLOOKUP(IZ$2&amp;$B4,'FPL FIX2'!$N$1:$Q$400,MATCH("HOME",'FPL FIX2'!$N$1:$Q$1,0),0),"")&amp;IFERROR(VLOOKUP(IZ$2&amp;$B4,'FPL FIX2'!$O$1:$P$400,MATCH("AWAY",'FPL FIX2'!$O$1:$P$1,0),0),"")&amp;IFERROR(VLOOKUP(IZ$2&amp;$A4,'FA2'!$A:$D,MATCH("AWAY",'FA2'!$A$1:$D$1,0),0),"")&amp;IFERROR(VLOOKUP(IZ$2&amp;$A4,'FA2'!$B:$C,MATCH("HOME",'FA2'!$B$1:$C$1,0),0),"")&amp;IFERROR(VLOOKUP(IZ$2&amp;$A4,'EFL2'!$A:$D,MATCH("AWAY",'EFL2'!$A$1:$D$1,0),0),"")&amp;IFERROR(VLOOKUP(IZ$2&amp;$A4,'EFL2'!$B:$C,MATCH("HOME",'EFL2'!$B$1:$C$1,0),0),"")&amp;IFERROR(VLOOKUP(IZ$2&amp;$A4,'UCL2'!$C:$F,MATCH("AWAY",'UCL2'!$C$1:$F$1,0),0),"")&amp;IFERROR(VLOOKUP(IZ$2&amp;$A4,'UCL2'!$D:$E,MATCH("HOME",'UCL2'!$D$1:$E$1,0),0),"")&amp;IFERROR(VLOOKUP(IZ$2&amp;$A4,'EU2'!$C:$F,MATCH("AWAY",'EU2'!$C$1:$F$1,0),0),"")&amp;IFERROR(VLOOKUP(IZ$2&amp;$A4,'EU2'!$D:$E,MATCH("HOME",'EU2'!$D$1:$E$1,0),0),"")&amp;IFERROR(VLOOKUP(IZ$2&amp;$A4,'EUC2'!$C:$F,MATCH("AWAY",'EUC2'!$C$1:$F$1,0),0),"")&amp;IFERROR(VLOOKUP(IZ$2&amp;$A4,'EUC2'!$D:$E,MATCH("HOME",'EUC2'!$D$1:$E$1,0),0),"")</f>
        <v/>
      </c>
      <c r="JA4" s="25" t="str">
        <f>IFERROR(VLOOKUP(JA$2&amp;$B4,'FPL FIX2'!$N$1:$Q$400,MATCH("HOME",'FPL FIX2'!$N$1:$Q$1,0),0),"")&amp;IFERROR(VLOOKUP(JA$2&amp;$B4,'FPL FIX2'!$O$1:$P$400,MATCH("AWAY",'FPL FIX2'!$O$1:$P$1,0),0),"")&amp;IFERROR(VLOOKUP(JA$2&amp;$A4,'FA2'!$A:$D,MATCH("AWAY",'FA2'!$A$1:$D$1,0),0),"")&amp;IFERROR(VLOOKUP(JA$2&amp;$A4,'FA2'!$B:$C,MATCH("HOME",'FA2'!$B$1:$C$1,0),0),"")&amp;IFERROR(VLOOKUP(JA$2&amp;$A4,'EFL2'!$A:$D,MATCH("AWAY",'EFL2'!$A$1:$D$1,0),0),"")&amp;IFERROR(VLOOKUP(JA$2&amp;$A4,'EFL2'!$B:$C,MATCH("HOME",'EFL2'!$B$1:$C$1,0),0),"")&amp;IFERROR(VLOOKUP(JA$2&amp;$A4,'UCL2'!$C:$F,MATCH("AWAY",'UCL2'!$C$1:$F$1,0),0),"")&amp;IFERROR(VLOOKUP(JA$2&amp;$A4,'UCL2'!$D:$E,MATCH("HOME",'UCL2'!$D$1:$E$1,0),0),"")&amp;IFERROR(VLOOKUP(JA$2&amp;$A4,'EU2'!$C:$F,MATCH("AWAY",'EU2'!$C$1:$F$1,0),0),"")&amp;IFERROR(VLOOKUP(JA$2&amp;$A4,'EU2'!$D:$E,MATCH("HOME",'EU2'!$D$1:$E$1,0),0),"")&amp;IFERROR(VLOOKUP(JA$2&amp;$A4,'EUC2'!$C:$F,MATCH("AWAY",'EUC2'!$C$1:$F$1,0),0),"")&amp;IFERROR(VLOOKUP(JA$2&amp;$A4,'EUC2'!$D:$E,MATCH("HOME",'EUC2'!$D$1:$E$1,0),0),"")</f>
        <v>whu</v>
      </c>
      <c r="JB4" s="25" t="str">
        <f>IFERROR(VLOOKUP(JB$2&amp;$B4,'FPL FIX2'!$N$1:$Q$400,MATCH("HOME",'FPL FIX2'!$N$1:$Q$1,0),0),"")&amp;IFERROR(VLOOKUP(JB$2&amp;$B4,'FPL FIX2'!$O$1:$P$400,MATCH("AWAY",'FPL FIX2'!$O$1:$P$1,0),0),"")&amp;IFERROR(VLOOKUP(JB$2&amp;$A4,'FA2'!$A:$D,MATCH("AWAY",'FA2'!$A$1:$D$1,0),0),"")&amp;IFERROR(VLOOKUP(JB$2&amp;$A4,'FA2'!$B:$C,MATCH("HOME",'FA2'!$B$1:$C$1,0),0),"")&amp;IFERROR(VLOOKUP(JB$2&amp;$A4,'EFL2'!$A:$D,MATCH("AWAY",'EFL2'!$A$1:$D$1,0),0),"")&amp;IFERROR(VLOOKUP(JB$2&amp;$A4,'EFL2'!$B:$C,MATCH("HOME",'EFL2'!$B$1:$C$1,0),0),"")&amp;IFERROR(VLOOKUP(JB$2&amp;$A4,'UCL2'!$C:$F,MATCH("AWAY",'UCL2'!$C$1:$F$1,0),0),"")&amp;IFERROR(VLOOKUP(JB$2&amp;$A4,'UCL2'!$D:$E,MATCH("HOME",'UCL2'!$D$1:$E$1,0),0),"")&amp;IFERROR(VLOOKUP(JB$2&amp;$A4,'EU2'!$C:$F,MATCH("AWAY",'EU2'!$C$1:$F$1,0),0),"")&amp;IFERROR(VLOOKUP(JB$2&amp;$A4,'EU2'!$D:$E,MATCH("HOME",'EU2'!$D$1:$E$1,0),0),"")&amp;IFERROR(VLOOKUP(JB$2&amp;$A4,'EUC2'!$C:$F,MATCH("AWAY",'EUC2'!$C$1:$F$1,0),0),"")&amp;IFERROR(VLOOKUP(JB$2&amp;$A4,'EUC2'!$D:$E,MATCH("HOME",'EUC2'!$D$1:$E$1,0),0),"")</f>
        <v/>
      </c>
      <c r="JC4" s="25" t="str">
        <f>IFERROR(VLOOKUP(JC$2&amp;$B4,'FPL FIX2'!$N$1:$Q$400,MATCH("HOME",'FPL FIX2'!$N$1:$Q$1,0),0),"")&amp;IFERROR(VLOOKUP(JC$2&amp;$B4,'FPL FIX2'!$O$1:$P$400,MATCH("AWAY",'FPL FIX2'!$O$1:$P$1,0),0),"")&amp;IFERROR(VLOOKUP(JC$2&amp;$A4,'FA2'!$A:$D,MATCH("AWAY",'FA2'!$A$1:$D$1,0),0),"")&amp;IFERROR(VLOOKUP(JC$2&amp;$A4,'FA2'!$B:$C,MATCH("HOME",'FA2'!$B$1:$C$1,0),0),"")&amp;IFERROR(VLOOKUP(JC$2&amp;$A4,'EFL2'!$A:$D,MATCH("AWAY",'EFL2'!$A$1:$D$1,0),0),"")&amp;IFERROR(VLOOKUP(JC$2&amp;$A4,'EFL2'!$B:$C,MATCH("HOME",'EFL2'!$B$1:$C$1,0),0),"")&amp;IFERROR(VLOOKUP(JC$2&amp;$A4,'UCL2'!$C:$F,MATCH("AWAY",'UCL2'!$C$1:$F$1,0),0),"")&amp;IFERROR(VLOOKUP(JC$2&amp;$A4,'UCL2'!$D:$E,MATCH("HOME",'UCL2'!$D$1:$E$1,0),0),"")&amp;IFERROR(VLOOKUP(JC$2&amp;$A4,'EU2'!$C:$F,MATCH("AWAY",'EU2'!$C$1:$F$1,0),0),"")&amp;IFERROR(VLOOKUP(JC$2&amp;$A4,'EU2'!$D:$E,MATCH("HOME",'EU2'!$D$1:$E$1,0),0),"")&amp;IFERROR(VLOOKUP(JC$2&amp;$A4,'EUC2'!$C:$F,MATCH("AWAY",'EUC2'!$C$1:$F$1,0),0),"")&amp;IFERROR(VLOOKUP(JC$2&amp;$A4,'EUC2'!$D:$E,MATCH("HOME",'EUC2'!$D$1:$E$1,0),0),"")</f>
        <v/>
      </c>
      <c r="JD4" s="25" t="str">
        <f>IFERROR(VLOOKUP(JD$2&amp;$B4,'FPL FIX2'!$N$1:$Q$400,MATCH("HOME",'FPL FIX2'!$N$1:$Q$1,0),0),"")&amp;IFERROR(VLOOKUP(JD$2&amp;$B4,'FPL FIX2'!$O$1:$P$400,MATCH("AWAY",'FPL FIX2'!$O$1:$P$1,0),0),"")&amp;IFERROR(VLOOKUP(JD$2&amp;$A4,'FA2'!$A:$D,MATCH("AWAY",'FA2'!$A$1:$D$1,0),0),"")&amp;IFERROR(VLOOKUP(JD$2&amp;$A4,'FA2'!$B:$C,MATCH("HOME",'FA2'!$B$1:$C$1,0),0),"")&amp;IFERROR(VLOOKUP(JD$2&amp;$A4,'EFL2'!$A:$D,MATCH("AWAY",'EFL2'!$A$1:$D$1,0),0),"")&amp;IFERROR(VLOOKUP(JD$2&amp;$A4,'EFL2'!$B:$C,MATCH("HOME",'EFL2'!$B$1:$C$1,0),0),"")&amp;IFERROR(VLOOKUP(JD$2&amp;$A4,'UCL2'!$C:$F,MATCH("AWAY",'UCL2'!$C$1:$F$1,0),0),"")&amp;IFERROR(VLOOKUP(JD$2&amp;$A4,'UCL2'!$D:$E,MATCH("HOME",'UCL2'!$D$1:$E$1,0),0),"")&amp;IFERROR(VLOOKUP(JD$2&amp;$A4,'EU2'!$C:$F,MATCH("AWAY",'EU2'!$C$1:$F$1,0),0),"")&amp;IFERROR(VLOOKUP(JD$2&amp;$A4,'EU2'!$D:$E,MATCH("HOME",'EU2'!$D$1:$E$1,0),0),"")&amp;IFERROR(VLOOKUP(JD$2&amp;$A4,'EUC2'!$C:$F,MATCH("AWAY",'EUC2'!$C$1:$F$1,0),0),"")&amp;IFERROR(VLOOKUP(JD$2&amp;$A4,'EUC2'!$D:$E,MATCH("HOME",'EUC2'!$D$1:$E$1,0),0),"")</f>
        <v/>
      </c>
      <c r="JE4" s="25" t="str">
        <f>IFERROR(VLOOKUP(JE$2&amp;$B4,'FPL FIX2'!$N$1:$Q$400,MATCH("HOME",'FPL FIX2'!$N$1:$Q$1,0),0),"")&amp;IFERROR(VLOOKUP(JE$2&amp;$B4,'FPL FIX2'!$O$1:$P$400,MATCH("AWAY",'FPL FIX2'!$O$1:$P$1,0),0),"")&amp;IFERROR(VLOOKUP(JE$2&amp;$A4,'FA2'!$A:$D,MATCH("AWAY",'FA2'!$A$1:$D$1,0),0),"")&amp;IFERROR(VLOOKUP(JE$2&amp;$A4,'FA2'!$B:$C,MATCH("HOME",'FA2'!$B$1:$C$1,0),0),"")&amp;IFERROR(VLOOKUP(JE$2&amp;$A4,'EFL2'!$A:$D,MATCH("AWAY",'EFL2'!$A$1:$D$1,0),0),"")&amp;IFERROR(VLOOKUP(JE$2&amp;$A4,'EFL2'!$B:$C,MATCH("HOME",'EFL2'!$B$1:$C$1,0),0),"")&amp;IFERROR(VLOOKUP(JE$2&amp;$A4,'UCL2'!$C:$F,MATCH("AWAY",'UCL2'!$C$1:$F$1,0),0),"")&amp;IFERROR(VLOOKUP(JE$2&amp;$A4,'UCL2'!$D:$E,MATCH("HOME",'UCL2'!$D$1:$E$1,0),0),"")&amp;IFERROR(VLOOKUP(JE$2&amp;$A4,'EU2'!$C:$F,MATCH("AWAY",'EU2'!$C$1:$F$1,0),0),"")&amp;IFERROR(VLOOKUP(JE$2&amp;$A4,'EU2'!$D:$E,MATCH("HOME",'EU2'!$D$1:$E$1,0),0),"")&amp;IFERROR(VLOOKUP(JE$2&amp;$A4,'EUC2'!$C:$F,MATCH("AWAY",'EUC2'!$C$1:$F$1,0),0),"")&amp;IFERROR(VLOOKUP(JE$2&amp;$A4,'EUC2'!$D:$E,MATCH("HOME",'EUC2'!$D$1:$E$1,0),0),"")</f>
        <v/>
      </c>
      <c r="JF4" s="25" t="str">
        <f>IFERROR(VLOOKUP(JF$2&amp;$B4,'FPL FIX2'!$N$1:$Q$400,MATCH("HOME",'FPL FIX2'!$N$1:$Q$1,0),0),"")&amp;IFERROR(VLOOKUP(JF$2&amp;$B4,'FPL FIX2'!$O$1:$P$400,MATCH("AWAY",'FPL FIX2'!$O$1:$P$1,0),0),"")&amp;IFERROR(VLOOKUP(JF$2&amp;$A4,'FA2'!$A:$D,MATCH("AWAY",'FA2'!$A$1:$D$1,0),0),"")&amp;IFERROR(VLOOKUP(JF$2&amp;$A4,'FA2'!$B:$C,MATCH("HOME",'FA2'!$B$1:$C$1,0),0),"")&amp;IFERROR(VLOOKUP(JF$2&amp;$A4,'EFL2'!$A:$D,MATCH("AWAY",'EFL2'!$A$1:$D$1,0),0),"")&amp;IFERROR(VLOOKUP(JF$2&amp;$A4,'EFL2'!$B:$C,MATCH("HOME",'EFL2'!$B$1:$C$1,0),0),"")&amp;IFERROR(VLOOKUP(JF$2&amp;$A4,'UCL2'!$C:$F,MATCH("AWAY",'UCL2'!$C$1:$F$1,0),0),"")&amp;IFERROR(VLOOKUP(JF$2&amp;$A4,'UCL2'!$D:$E,MATCH("HOME",'UCL2'!$D$1:$E$1,0),0),"")&amp;IFERROR(VLOOKUP(JF$2&amp;$A4,'EU2'!$C:$F,MATCH("AWAY",'EU2'!$C$1:$F$1,0),0),"")&amp;IFERROR(VLOOKUP(JF$2&amp;$A4,'EU2'!$D:$E,MATCH("HOME",'EU2'!$D$1:$E$1,0),0),"")&amp;IFERROR(VLOOKUP(JF$2&amp;$A4,'EUC2'!$C:$F,MATCH("AWAY",'EUC2'!$C$1:$F$1,0),0),"")&amp;IFERROR(VLOOKUP(JF$2&amp;$A4,'EUC2'!$D:$E,MATCH("HOME",'EUC2'!$D$1:$E$1,0),0),"")</f>
        <v>SOU</v>
      </c>
      <c r="JG4" s="25" t="str">
        <f>IFERROR(VLOOKUP(JG$2&amp;$B4,'FPL FIX2'!$N$1:$Q$400,MATCH("HOME",'FPL FIX2'!$N$1:$Q$1,0),0),"")&amp;IFERROR(VLOOKUP(JG$2&amp;$B4,'FPL FIX2'!$O$1:$P$400,MATCH("AWAY",'FPL FIX2'!$O$1:$P$1,0),0),"")&amp;IFERROR(VLOOKUP(JG$2&amp;$A4,'FA2'!$A:$D,MATCH("AWAY",'FA2'!$A$1:$D$1,0),0),"")&amp;IFERROR(VLOOKUP(JG$2&amp;$A4,'FA2'!$B:$C,MATCH("HOME",'FA2'!$B$1:$C$1,0),0),"")&amp;IFERROR(VLOOKUP(JG$2&amp;$A4,'EFL2'!$A:$D,MATCH("AWAY",'EFL2'!$A$1:$D$1,0),0),"")&amp;IFERROR(VLOOKUP(JG$2&amp;$A4,'EFL2'!$B:$C,MATCH("HOME",'EFL2'!$B$1:$C$1,0),0),"")&amp;IFERROR(VLOOKUP(JG$2&amp;$A4,'UCL2'!$C:$F,MATCH("AWAY",'UCL2'!$C$1:$F$1,0),0),"")&amp;IFERROR(VLOOKUP(JG$2&amp;$A4,'UCL2'!$D:$E,MATCH("HOME",'UCL2'!$D$1:$E$1,0),0),"")&amp;IFERROR(VLOOKUP(JG$2&amp;$A4,'EU2'!$C:$F,MATCH("AWAY",'EU2'!$C$1:$F$1,0),0),"")&amp;IFERROR(VLOOKUP(JG$2&amp;$A4,'EU2'!$D:$E,MATCH("HOME",'EU2'!$D$1:$E$1,0),0),"")&amp;IFERROR(VLOOKUP(JG$2&amp;$A4,'EUC2'!$C:$F,MATCH("AWAY",'EUC2'!$C$1:$F$1,0),0),"")&amp;IFERROR(VLOOKUP(JG$2&amp;$A4,'EUC2'!$D:$E,MATCH("HOME",'EUC2'!$D$1:$E$1,0),0),"")</f>
        <v/>
      </c>
      <c r="JH4" s="25" t="str">
        <f>IFERROR(VLOOKUP(JH$2&amp;$B4,'FPL FIX2'!$N$1:$Q$400,MATCH("HOME",'FPL FIX2'!$N$1:$Q$1,0),0),"")&amp;IFERROR(VLOOKUP(JH$2&amp;$B4,'FPL FIX2'!$O$1:$P$400,MATCH("AWAY",'FPL FIX2'!$O$1:$P$1,0),0),"")&amp;IFERROR(VLOOKUP(JH$2&amp;$A4,'FA2'!$A:$D,MATCH("AWAY",'FA2'!$A$1:$D$1,0),0),"")&amp;IFERROR(VLOOKUP(JH$2&amp;$A4,'FA2'!$B:$C,MATCH("HOME",'FA2'!$B$1:$C$1,0),0),"")&amp;IFERROR(VLOOKUP(JH$2&amp;$A4,'EFL2'!$A:$D,MATCH("AWAY",'EFL2'!$A$1:$D$1,0),0),"")&amp;IFERROR(VLOOKUP(JH$2&amp;$A4,'EFL2'!$B:$C,MATCH("HOME",'EFL2'!$B$1:$C$1,0),0),"")&amp;IFERROR(VLOOKUP(JH$2&amp;$A4,'UCL2'!$C:$F,MATCH("AWAY",'UCL2'!$C$1:$F$1,0),0),"")&amp;IFERROR(VLOOKUP(JH$2&amp;$A4,'UCL2'!$D:$E,MATCH("HOME",'UCL2'!$D$1:$E$1,0),0),"")&amp;IFERROR(VLOOKUP(JH$2&amp;$A4,'EU2'!$C:$F,MATCH("AWAY",'EU2'!$C$1:$F$1,0),0),"")&amp;IFERROR(VLOOKUP(JH$2&amp;$A4,'EU2'!$D:$E,MATCH("HOME",'EU2'!$D$1:$E$1,0),0),"")&amp;IFERROR(VLOOKUP(JH$2&amp;$A4,'EUC2'!$C:$F,MATCH("AWAY",'EUC2'!$C$1:$F$1,0),0),"")&amp;IFERROR(VLOOKUP(JH$2&amp;$A4,'EUC2'!$D:$E,MATCH("HOME",'EUC2'!$D$1:$E$1,0),0),"")</f>
        <v/>
      </c>
      <c r="JI4" s="25" t="str">
        <f>IFERROR(VLOOKUP(JI$2&amp;$B4,'FPL FIX2'!$N$1:$Q$400,MATCH("HOME",'FPL FIX2'!$N$1:$Q$1,0),0),"")&amp;IFERROR(VLOOKUP(JI$2&amp;$B4,'FPL FIX2'!$O$1:$P$400,MATCH("AWAY",'FPL FIX2'!$O$1:$P$1,0),0),"")&amp;IFERROR(VLOOKUP(JI$2&amp;$A4,'FA2'!$A:$D,MATCH("AWAY",'FA2'!$A$1:$D$1,0),0),"")&amp;IFERROR(VLOOKUP(JI$2&amp;$A4,'FA2'!$B:$C,MATCH("HOME",'FA2'!$B$1:$C$1,0),0),"")&amp;IFERROR(VLOOKUP(JI$2&amp;$A4,'EFL2'!$A:$D,MATCH("AWAY",'EFL2'!$A$1:$D$1,0),0),"")&amp;IFERROR(VLOOKUP(JI$2&amp;$A4,'EFL2'!$B:$C,MATCH("HOME",'EFL2'!$B$1:$C$1,0),0),"")&amp;IFERROR(VLOOKUP(JI$2&amp;$A4,'UCL2'!$C:$F,MATCH("AWAY",'UCL2'!$C$1:$F$1,0),0),"")&amp;IFERROR(VLOOKUP(JI$2&amp;$A4,'UCL2'!$D:$E,MATCH("HOME",'UCL2'!$D$1:$E$1,0),0),"")&amp;IFERROR(VLOOKUP(JI$2&amp;$A4,'EU2'!$C:$F,MATCH("AWAY",'EU2'!$C$1:$F$1,0),0),"")&amp;IFERROR(VLOOKUP(JI$2&amp;$A4,'EU2'!$D:$E,MATCH("HOME",'EU2'!$D$1:$E$1,0),0),"")&amp;IFERROR(VLOOKUP(JI$2&amp;$A4,'EUC2'!$C:$F,MATCH("AWAY",'EUC2'!$C$1:$F$1,0),0),"")&amp;IFERROR(VLOOKUP(JI$2&amp;$A4,'EUC2'!$D:$E,MATCH("HOME",'EUC2'!$D$1:$E$1,0),0),"")</f>
        <v/>
      </c>
      <c r="JJ4" s="25" t="str">
        <f>IFERROR(VLOOKUP(JJ$2&amp;$B4,'FPL FIX2'!$N$1:$Q$400,MATCH("HOME",'FPL FIX2'!$N$1:$Q$1,0),0),"")&amp;IFERROR(VLOOKUP(JJ$2&amp;$B4,'FPL FIX2'!$O$1:$P$400,MATCH("AWAY",'FPL FIX2'!$O$1:$P$1,0),0),"")&amp;IFERROR(VLOOKUP(JJ$2&amp;$A4,'FA2'!$A:$D,MATCH("AWAY",'FA2'!$A$1:$D$1,0),0),"")&amp;IFERROR(VLOOKUP(JJ$2&amp;$A4,'FA2'!$B:$C,MATCH("HOME",'FA2'!$B$1:$C$1,0),0),"")&amp;IFERROR(VLOOKUP(JJ$2&amp;$A4,'EFL2'!$A:$D,MATCH("AWAY",'EFL2'!$A$1:$D$1,0),0),"")&amp;IFERROR(VLOOKUP(JJ$2&amp;$A4,'EFL2'!$B:$C,MATCH("HOME",'EFL2'!$B$1:$C$1,0),0),"")&amp;IFERROR(VLOOKUP(JJ$2&amp;$A4,'UCL2'!$C:$F,MATCH("AWAY",'UCL2'!$C$1:$F$1,0),0),"")&amp;IFERROR(VLOOKUP(JJ$2&amp;$A4,'UCL2'!$D:$E,MATCH("HOME",'UCL2'!$D$1:$E$1,0),0),"")&amp;IFERROR(VLOOKUP(JJ$2&amp;$A4,'EU2'!$C:$F,MATCH("AWAY",'EU2'!$C$1:$F$1,0),0),"")&amp;IFERROR(VLOOKUP(JJ$2&amp;$A4,'EU2'!$D:$E,MATCH("HOME",'EU2'!$D$1:$E$1,0),0),"")&amp;IFERROR(VLOOKUP(JJ$2&amp;$A4,'EUC2'!$C:$F,MATCH("AWAY",'EUC2'!$C$1:$F$1,0),0),"")&amp;IFERROR(VLOOKUP(JJ$2&amp;$A4,'EUC2'!$D:$E,MATCH("HOME",'EUC2'!$D$1:$E$1,0),0),"")</f>
        <v/>
      </c>
      <c r="JK4" s="25" t="str">
        <f>IFERROR(VLOOKUP(JK$2&amp;$B4,'FPL FIX2'!$N$1:$Q$400,MATCH("HOME",'FPL FIX2'!$N$1:$Q$1,0),0),"")&amp;IFERROR(VLOOKUP(JK$2&amp;$B4,'FPL FIX2'!$O$1:$P$400,MATCH("AWAY",'FPL FIX2'!$O$1:$P$1,0),0),"")&amp;IFERROR(VLOOKUP(JK$2&amp;$A4,'FA2'!$A:$D,MATCH("AWAY",'FA2'!$A$1:$D$1,0),0),"")&amp;IFERROR(VLOOKUP(JK$2&amp;$A4,'FA2'!$B:$C,MATCH("HOME",'FA2'!$B$1:$C$1,0),0),"")&amp;IFERROR(VLOOKUP(JK$2&amp;$A4,'EFL2'!$A:$D,MATCH("AWAY",'EFL2'!$A$1:$D$1,0),0),"")&amp;IFERROR(VLOOKUP(JK$2&amp;$A4,'EFL2'!$B:$C,MATCH("HOME",'EFL2'!$B$1:$C$1,0),0),"")&amp;IFERROR(VLOOKUP(JK$2&amp;$A4,'UCL2'!$C:$F,MATCH("AWAY",'UCL2'!$C$1:$F$1,0),0),"")&amp;IFERROR(VLOOKUP(JK$2&amp;$A4,'UCL2'!$D:$E,MATCH("HOME",'UCL2'!$D$1:$E$1,0),0),"")&amp;IFERROR(VLOOKUP(JK$2&amp;$A4,'EU2'!$C:$F,MATCH("AWAY",'EU2'!$C$1:$F$1,0),0),"")&amp;IFERROR(VLOOKUP(JK$2&amp;$A4,'EU2'!$D:$E,MATCH("HOME",'EU2'!$D$1:$E$1,0),0),"")&amp;IFERROR(VLOOKUP(JK$2&amp;$A4,'EUC2'!$C:$F,MATCH("AWAY",'EUC2'!$C$1:$F$1,0),0),"")&amp;IFERROR(VLOOKUP(JK$2&amp;$A4,'EUC2'!$D:$E,MATCH("HOME",'EUC2'!$D$1:$E$1,0),0),"")</f>
        <v>mci</v>
      </c>
      <c r="JL4" s="25" t="str">
        <f>IFERROR(VLOOKUP(JL$2&amp;$B4,'FPL FIX2'!$N$1:$Q$400,MATCH("HOME",'FPL FIX2'!$N$1:$Q$1,0),0),"")&amp;IFERROR(VLOOKUP(JL$2&amp;$B4,'FPL FIX2'!$O$1:$P$400,MATCH("AWAY",'FPL FIX2'!$O$1:$P$1,0),0),"")&amp;IFERROR(VLOOKUP(JL$2&amp;$A4,'FA2'!$A:$D,MATCH("AWAY",'FA2'!$A$1:$D$1,0),0),"")&amp;IFERROR(VLOOKUP(JL$2&amp;$A4,'FA2'!$B:$C,MATCH("HOME",'FA2'!$B$1:$C$1,0),0),"")&amp;IFERROR(VLOOKUP(JL$2&amp;$A4,'EFL2'!$A:$D,MATCH("AWAY",'EFL2'!$A$1:$D$1,0),0),"")&amp;IFERROR(VLOOKUP(JL$2&amp;$A4,'EFL2'!$B:$C,MATCH("HOME",'EFL2'!$B$1:$C$1,0),0),"")&amp;IFERROR(VLOOKUP(JL$2&amp;$A4,'UCL2'!$C:$F,MATCH("AWAY",'UCL2'!$C$1:$F$1,0),0),"")&amp;IFERROR(VLOOKUP(JL$2&amp;$A4,'UCL2'!$D:$E,MATCH("HOME",'UCL2'!$D$1:$E$1,0),0),"")&amp;IFERROR(VLOOKUP(JL$2&amp;$A4,'EU2'!$C:$F,MATCH("AWAY",'EU2'!$C$1:$F$1,0),0),"")&amp;IFERROR(VLOOKUP(JL$2&amp;$A4,'EU2'!$D:$E,MATCH("HOME",'EU2'!$D$1:$E$1,0),0),"")&amp;IFERROR(VLOOKUP(JL$2&amp;$A4,'EUC2'!$C:$F,MATCH("AWAY",'EUC2'!$C$1:$F$1,0),0),"")&amp;IFERROR(VLOOKUP(JL$2&amp;$A4,'EUC2'!$D:$E,MATCH("HOME",'EUC2'!$D$1:$E$1,0),0),"")</f>
        <v/>
      </c>
      <c r="JM4" s="25" t="str">
        <f>IFERROR(VLOOKUP(JM$2&amp;$B4,'FPL FIX2'!$N$1:$Q$400,MATCH("HOME",'FPL FIX2'!$N$1:$Q$1,0),0),"")&amp;IFERROR(VLOOKUP(JM$2&amp;$B4,'FPL FIX2'!$O$1:$P$400,MATCH("AWAY",'FPL FIX2'!$O$1:$P$1,0),0),"")&amp;IFERROR(VLOOKUP(JM$2&amp;$A4,'FA2'!$A:$D,MATCH("AWAY",'FA2'!$A$1:$D$1,0),0),"")&amp;IFERROR(VLOOKUP(JM$2&amp;$A4,'FA2'!$B:$C,MATCH("HOME",'FA2'!$B$1:$C$1,0),0),"")&amp;IFERROR(VLOOKUP(JM$2&amp;$A4,'EFL2'!$A:$D,MATCH("AWAY",'EFL2'!$A$1:$D$1,0),0),"")&amp;IFERROR(VLOOKUP(JM$2&amp;$A4,'EFL2'!$B:$C,MATCH("HOME",'EFL2'!$B$1:$C$1,0),0),"")&amp;IFERROR(VLOOKUP(JM$2&amp;$A4,'UCL2'!$C:$F,MATCH("AWAY",'UCL2'!$C$1:$F$1,0),0),"")&amp;IFERROR(VLOOKUP(JM$2&amp;$A4,'UCL2'!$D:$E,MATCH("HOME",'UCL2'!$D$1:$E$1,0),0),"")&amp;IFERROR(VLOOKUP(JM$2&amp;$A4,'EU2'!$C:$F,MATCH("AWAY",'EU2'!$C$1:$F$1,0),0),"")&amp;IFERROR(VLOOKUP(JM$2&amp;$A4,'EU2'!$D:$E,MATCH("HOME",'EU2'!$D$1:$E$1,0),0),"")&amp;IFERROR(VLOOKUP(JM$2&amp;$A4,'EUC2'!$C:$F,MATCH("AWAY",'EUC2'!$C$1:$F$1,0),0),"")&amp;IFERROR(VLOOKUP(JM$2&amp;$A4,'EUC2'!$D:$E,MATCH("HOME",'EUC2'!$D$1:$E$1,0),0),"")</f>
        <v/>
      </c>
      <c r="JN4" s="25" t="str">
        <f>IFERROR(VLOOKUP(JN$2&amp;$B4,'FPL FIX2'!$N$1:$Q$400,MATCH("HOME",'FPL FIX2'!$N$1:$Q$1,0),0),"")&amp;IFERROR(VLOOKUP(JN$2&amp;$B4,'FPL FIX2'!$O$1:$P$400,MATCH("AWAY",'FPL FIX2'!$O$1:$P$1,0),0),"")&amp;IFERROR(VLOOKUP(JN$2&amp;$A4,'FA2'!$A:$D,MATCH("AWAY",'FA2'!$A$1:$D$1,0),0),"")&amp;IFERROR(VLOOKUP(JN$2&amp;$A4,'FA2'!$B:$C,MATCH("HOME",'FA2'!$B$1:$C$1,0),0),"")&amp;IFERROR(VLOOKUP(JN$2&amp;$A4,'EFL2'!$A:$D,MATCH("AWAY",'EFL2'!$A$1:$D$1,0),0),"")&amp;IFERROR(VLOOKUP(JN$2&amp;$A4,'EFL2'!$B:$C,MATCH("HOME",'EFL2'!$B$1:$C$1,0),0),"")&amp;IFERROR(VLOOKUP(JN$2&amp;$A4,'UCL2'!$C:$F,MATCH("AWAY",'UCL2'!$C$1:$F$1,0),0),"")&amp;IFERROR(VLOOKUP(JN$2&amp;$A4,'UCL2'!$D:$E,MATCH("HOME",'UCL2'!$D$1:$E$1,0),0),"")&amp;IFERROR(VLOOKUP(JN$2&amp;$A4,'EU2'!$C:$F,MATCH("AWAY",'EU2'!$C$1:$F$1,0),0),"")&amp;IFERROR(VLOOKUP(JN$2&amp;$A4,'EU2'!$D:$E,MATCH("HOME",'EU2'!$D$1:$E$1,0),0),"")&amp;IFERROR(VLOOKUP(JN$2&amp;$A4,'EUC2'!$C:$F,MATCH("AWAY",'EUC2'!$C$1:$F$1,0),0),"")&amp;IFERROR(VLOOKUP(JN$2&amp;$A4,'EUC2'!$D:$E,MATCH("HOME",'EUC2'!$D$1:$E$1,0),0),"")</f>
        <v/>
      </c>
      <c r="JO4" s="25" t="str">
        <f>IFERROR(VLOOKUP(JO$2&amp;$B4,'FPL FIX2'!$N$1:$Q$400,MATCH("HOME",'FPL FIX2'!$N$1:$Q$1,0),0),"")&amp;IFERROR(VLOOKUP(JO$2&amp;$B4,'FPL FIX2'!$O$1:$P$400,MATCH("AWAY",'FPL FIX2'!$O$1:$P$1,0),0),"")&amp;IFERROR(VLOOKUP(JO$2&amp;$A4,'FA2'!$A:$D,MATCH("AWAY",'FA2'!$A$1:$D$1,0),0),"")&amp;IFERROR(VLOOKUP(JO$2&amp;$A4,'FA2'!$B:$C,MATCH("HOME",'FA2'!$B$1:$C$1,0),0),"")&amp;IFERROR(VLOOKUP(JO$2&amp;$A4,'EFL2'!$A:$D,MATCH("AWAY",'EFL2'!$A$1:$D$1,0),0),"")&amp;IFERROR(VLOOKUP(JO$2&amp;$A4,'EFL2'!$B:$C,MATCH("HOME",'EFL2'!$B$1:$C$1,0),0),"")&amp;IFERROR(VLOOKUP(JO$2&amp;$A4,'UCL2'!$C:$F,MATCH("AWAY",'UCL2'!$C$1:$F$1,0),0),"")&amp;IFERROR(VLOOKUP(JO$2&amp;$A4,'UCL2'!$D:$E,MATCH("HOME",'UCL2'!$D$1:$E$1,0),0),"")&amp;IFERROR(VLOOKUP(JO$2&amp;$A4,'EU2'!$C:$F,MATCH("AWAY",'EU2'!$C$1:$F$1,0),0),"")&amp;IFERROR(VLOOKUP(JO$2&amp;$A4,'EU2'!$D:$E,MATCH("HOME",'EU2'!$D$1:$E$1,0),0),"")&amp;IFERROR(VLOOKUP(JO$2&amp;$A4,'EUC2'!$C:$F,MATCH("AWAY",'EUC2'!$C$1:$F$1,0),0),"")&amp;IFERROR(VLOOKUP(JO$2&amp;$A4,'EUC2'!$D:$E,MATCH("HOME",'EUC2'!$D$1:$E$1,0),0),"")</f>
        <v/>
      </c>
      <c r="JP4" s="25" t="str">
        <f>IFERROR(VLOOKUP(JP$2&amp;$B4,'FPL FIX2'!$N$1:$Q$400,MATCH("HOME",'FPL FIX2'!$N$1:$Q$1,0),0),"")&amp;IFERROR(VLOOKUP(JP$2&amp;$B4,'FPL FIX2'!$O$1:$P$400,MATCH("AWAY",'FPL FIX2'!$O$1:$P$1,0),0),"")&amp;IFERROR(VLOOKUP(JP$2&amp;$A4,'FA2'!$A:$D,MATCH("AWAY",'FA2'!$A$1:$D$1,0),0),"")&amp;IFERROR(VLOOKUP(JP$2&amp;$A4,'FA2'!$B:$C,MATCH("HOME",'FA2'!$B$1:$C$1,0),0),"")&amp;IFERROR(VLOOKUP(JP$2&amp;$A4,'EFL2'!$A:$D,MATCH("AWAY",'EFL2'!$A$1:$D$1,0),0),"")&amp;IFERROR(VLOOKUP(JP$2&amp;$A4,'EFL2'!$B:$C,MATCH("HOME",'EFL2'!$B$1:$C$1,0),0),"")&amp;IFERROR(VLOOKUP(JP$2&amp;$A4,'UCL2'!$C:$F,MATCH("AWAY",'UCL2'!$C$1:$F$1,0),0),"")&amp;IFERROR(VLOOKUP(JP$2&amp;$A4,'UCL2'!$D:$E,MATCH("HOME",'UCL2'!$D$1:$E$1,0),0),"")&amp;IFERROR(VLOOKUP(JP$2&amp;$A4,'EU2'!$C:$F,MATCH("AWAY",'EU2'!$C$1:$F$1,0),0),"")&amp;IFERROR(VLOOKUP(JP$2&amp;$A4,'EU2'!$D:$E,MATCH("HOME",'EU2'!$D$1:$E$1,0),0),"")&amp;IFERROR(VLOOKUP(JP$2&amp;$A4,'EUC2'!$C:$F,MATCH("AWAY",'EUC2'!$C$1:$F$1,0),0),"")&amp;IFERROR(VLOOKUP(JP$2&amp;$A4,'EUC2'!$D:$E,MATCH("HOME",'EUC2'!$D$1:$E$1,0),0),"")</f>
        <v/>
      </c>
      <c r="JQ4" s="25" t="str">
        <f>IFERROR(VLOOKUP(JQ$2&amp;$B4,'FPL FIX2'!$N$1:$Q$400,MATCH("HOME",'FPL FIX2'!$N$1:$Q$1,0),0),"")&amp;IFERROR(VLOOKUP(JQ$2&amp;$B4,'FPL FIX2'!$O$1:$P$400,MATCH("AWAY",'FPL FIX2'!$O$1:$P$1,0),0),"")&amp;IFERROR(VLOOKUP(JQ$2&amp;$A4,'FA2'!$A:$D,MATCH("AWAY",'FA2'!$A$1:$D$1,0),0),"")&amp;IFERROR(VLOOKUP(JQ$2&amp;$A4,'FA2'!$B:$C,MATCH("HOME",'FA2'!$B$1:$C$1,0),0),"")&amp;IFERROR(VLOOKUP(JQ$2&amp;$A4,'EFL2'!$A:$D,MATCH("AWAY",'EFL2'!$A$1:$D$1,0),0),"")&amp;IFERROR(VLOOKUP(JQ$2&amp;$A4,'EFL2'!$B:$C,MATCH("HOME",'EFL2'!$B$1:$C$1,0),0),"")&amp;IFERROR(VLOOKUP(JQ$2&amp;$A4,'UCL2'!$C:$F,MATCH("AWAY",'UCL2'!$C$1:$F$1,0),0),"")&amp;IFERROR(VLOOKUP(JQ$2&amp;$A4,'UCL2'!$D:$E,MATCH("HOME",'UCL2'!$D$1:$E$1,0),0),"")&amp;IFERROR(VLOOKUP(JQ$2&amp;$A4,'EU2'!$C:$F,MATCH("AWAY",'EU2'!$C$1:$F$1,0),0),"")&amp;IFERROR(VLOOKUP(JQ$2&amp;$A4,'EU2'!$D:$E,MATCH("HOME",'EU2'!$D$1:$E$1,0),0),"")&amp;IFERROR(VLOOKUP(JQ$2&amp;$A4,'EUC2'!$C:$F,MATCH("AWAY",'EUC2'!$C$1:$F$1,0),0),"")&amp;IFERROR(VLOOKUP(JQ$2&amp;$A4,'EUC2'!$D:$E,MATCH("HOME",'EUC2'!$D$1:$E$1,0),0),"")</f>
        <v>CHE</v>
      </c>
      <c r="JR4" s="25" t="str">
        <f>IFERROR(VLOOKUP(JR$2&amp;$B4,'FPL FIX2'!$N$1:$Q$400,MATCH("HOME",'FPL FIX2'!$N$1:$Q$1,0),0),"")&amp;IFERROR(VLOOKUP(JR$2&amp;$B4,'FPL FIX2'!$O$1:$P$400,MATCH("AWAY",'FPL FIX2'!$O$1:$P$1,0),0),"")&amp;IFERROR(VLOOKUP(JR$2&amp;$A4,'FA2'!$A:$D,MATCH("AWAY",'FA2'!$A$1:$D$1,0),0),"")&amp;IFERROR(VLOOKUP(JR$2&amp;$A4,'FA2'!$B:$C,MATCH("HOME",'FA2'!$B$1:$C$1,0),0),"")&amp;IFERROR(VLOOKUP(JR$2&amp;$A4,'EFL2'!$A:$D,MATCH("AWAY",'EFL2'!$A$1:$D$1,0),0),"")&amp;IFERROR(VLOOKUP(JR$2&amp;$A4,'EFL2'!$B:$C,MATCH("HOME",'EFL2'!$B$1:$C$1,0),0),"")&amp;IFERROR(VLOOKUP(JR$2&amp;$A4,'UCL2'!$C:$F,MATCH("AWAY",'UCL2'!$C$1:$F$1,0),0),"")&amp;IFERROR(VLOOKUP(JR$2&amp;$A4,'UCL2'!$D:$E,MATCH("HOME",'UCL2'!$D$1:$E$1,0),0),"")&amp;IFERROR(VLOOKUP(JR$2&amp;$A4,'EU2'!$C:$F,MATCH("AWAY",'EU2'!$C$1:$F$1,0),0),"")&amp;IFERROR(VLOOKUP(JR$2&amp;$A4,'EU2'!$D:$E,MATCH("HOME",'EU2'!$D$1:$E$1,0),0),"")&amp;IFERROR(VLOOKUP(JR$2&amp;$A4,'EUC2'!$C:$F,MATCH("AWAY",'EUC2'!$C$1:$F$1,0),0),"")&amp;IFERROR(VLOOKUP(JR$2&amp;$A4,'EUC2'!$D:$E,MATCH("HOME",'EUC2'!$D$1:$E$1,0),0),"")</f>
        <v/>
      </c>
      <c r="JS4" s="25" t="str">
        <f>IFERROR(VLOOKUP(JS$2&amp;$B4,'FPL FIX2'!$N$1:$Q$400,MATCH("HOME",'FPL FIX2'!$N$1:$Q$1,0),0),"")&amp;IFERROR(VLOOKUP(JS$2&amp;$B4,'FPL FIX2'!$O$1:$P$400,MATCH("AWAY",'FPL FIX2'!$O$1:$P$1,0),0),"")&amp;IFERROR(VLOOKUP(JS$2&amp;$A4,'FA2'!$A:$D,MATCH("AWAY",'FA2'!$A$1:$D$1,0),0),"")&amp;IFERROR(VLOOKUP(JS$2&amp;$A4,'FA2'!$B:$C,MATCH("HOME",'FA2'!$B$1:$C$1,0),0),"")&amp;IFERROR(VLOOKUP(JS$2&amp;$A4,'EFL2'!$A:$D,MATCH("AWAY",'EFL2'!$A$1:$D$1,0),0),"")&amp;IFERROR(VLOOKUP(JS$2&amp;$A4,'EFL2'!$B:$C,MATCH("HOME",'EFL2'!$B$1:$C$1,0),0),"")&amp;IFERROR(VLOOKUP(JS$2&amp;$A4,'UCL2'!$C:$F,MATCH("AWAY",'UCL2'!$C$1:$F$1,0),0),"")&amp;IFERROR(VLOOKUP(JS$2&amp;$A4,'UCL2'!$D:$E,MATCH("HOME",'UCL2'!$D$1:$E$1,0),0),"")&amp;IFERROR(VLOOKUP(JS$2&amp;$A4,'EU2'!$C:$F,MATCH("AWAY",'EU2'!$C$1:$F$1,0),0),"")&amp;IFERROR(VLOOKUP(JS$2&amp;$A4,'EU2'!$D:$E,MATCH("HOME",'EU2'!$D$1:$E$1,0),0),"")&amp;IFERROR(VLOOKUP(JS$2&amp;$A4,'EUC2'!$C:$F,MATCH("AWAY",'EUC2'!$C$1:$F$1,0),0),"")&amp;IFERROR(VLOOKUP(JS$2&amp;$A4,'EUC2'!$D:$E,MATCH("HOME",'EUC2'!$D$1:$E$1,0),0),"")</f>
        <v/>
      </c>
      <c r="JT4" s="25" t="str">
        <f>IFERROR(VLOOKUP(JT$2&amp;$B4,'FPL FIX2'!$N$1:$Q$400,MATCH("HOME",'FPL FIX2'!$N$1:$Q$1,0),0),"")&amp;IFERROR(VLOOKUP(JT$2&amp;$B4,'FPL FIX2'!$O$1:$P$400,MATCH("AWAY",'FPL FIX2'!$O$1:$P$1,0),0),"")&amp;IFERROR(VLOOKUP(JT$2&amp;$A4,'FA2'!$A:$D,MATCH("AWAY",'FA2'!$A$1:$D$1,0),0),"")&amp;IFERROR(VLOOKUP(JT$2&amp;$A4,'FA2'!$B:$C,MATCH("HOME",'FA2'!$B$1:$C$1,0),0),"")&amp;IFERROR(VLOOKUP(JT$2&amp;$A4,'EFL2'!$A:$D,MATCH("AWAY",'EFL2'!$A$1:$D$1,0),0),"")&amp;IFERROR(VLOOKUP(JT$2&amp;$A4,'EFL2'!$B:$C,MATCH("HOME",'EFL2'!$B$1:$C$1,0),0),"")&amp;IFERROR(VLOOKUP(JT$2&amp;$A4,'UCL2'!$C:$F,MATCH("AWAY",'UCL2'!$C$1:$F$1,0),0),"")&amp;IFERROR(VLOOKUP(JT$2&amp;$A4,'UCL2'!$D:$E,MATCH("HOME",'UCL2'!$D$1:$E$1,0),0),"")&amp;IFERROR(VLOOKUP(JT$2&amp;$A4,'EU2'!$C:$F,MATCH("AWAY",'EU2'!$C$1:$F$1,0),0),"")&amp;IFERROR(VLOOKUP(JT$2&amp;$A4,'EU2'!$D:$E,MATCH("HOME",'EU2'!$D$1:$E$1,0),0),"")&amp;IFERROR(VLOOKUP(JT$2&amp;$A4,'EUC2'!$C:$F,MATCH("AWAY",'EUC2'!$C$1:$F$1,0),0),"")&amp;IFERROR(VLOOKUP(JT$2&amp;$A4,'EUC2'!$D:$E,MATCH("HOME",'EUC2'!$D$1:$E$1,0),0),"")</f>
        <v/>
      </c>
      <c r="JU4" s="25" t="str">
        <f>IFERROR(VLOOKUP(JU$2&amp;$B4,'FPL FIX2'!$N$1:$Q$400,MATCH("HOME",'FPL FIX2'!$N$1:$Q$1,0),0),"")&amp;IFERROR(VLOOKUP(JU$2&amp;$B4,'FPL FIX2'!$O$1:$P$400,MATCH("AWAY",'FPL FIX2'!$O$1:$P$1,0),0),"")&amp;IFERROR(VLOOKUP(JU$2&amp;$A4,'FA2'!$A:$D,MATCH("AWAY",'FA2'!$A$1:$D$1,0),0),"")&amp;IFERROR(VLOOKUP(JU$2&amp;$A4,'FA2'!$B:$C,MATCH("HOME",'FA2'!$B$1:$C$1,0),0),"")&amp;IFERROR(VLOOKUP(JU$2&amp;$A4,'EFL2'!$A:$D,MATCH("AWAY",'EFL2'!$A$1:$D$1,0),0),"")&amp;IFERROR(VLOOKUP(JU$2&amp;$A4,'EFL2'!$B:$C,MATCH("HOME",'EFL2'!$B$1:$C$1,0),0),"")&amp;IFERROR(VLOOKUP(JU$2&amp;$A4,'UCL2'!$C:$F,MATCH("AWAY",'UCL2'!$C$1:$F$1,0),0),"")&amp;IFERROR(VLOOKUP(JU$2&amp;$A4,'UCL2'!$D:$E,MATCH("HOME",'UCL2'!$D$1:$E$1,0),0),"")&amp;IFERROR(VLOOKUP(JU$2&amp;$A4,'EU2'!$C:$F,MATCH("AWAY",'EU2'!$C$1:$F$1,0),0),"")&amp;IFERROR(VLOOKUP(JU$2&amp;$A4,'EU2'!$D:$E,MATCH("HOME",'EU2'!$D$1:$E$1,0),0),"")&amp;IFERROR(VLOOKUP(JU$2&amp;$A4,'EUC2'!$C:$F,MATCH("AWAY",'EUC2'!$C$1:$F$1,0),0),"")&amp;IFERROR(VLOOKUP(JU$2&amp;$A4,'EUC2'!$D:$E,MATCH("HOME",'EUC2'!$D$1:$E$1,0),0),"")</f>
        <v/>
      </c>
      <c r="JV4" s="25" t="str">
        <f>IFERROR(VLOOKUP(JV$2&amp;$B4,'FPL FIX2'!$N$1:$Q$400,MATCH("HOME",'FPL FIX2'!$N$1:$Q$1,0),0),"")&amp;IFERROR(VLOOKUP(JV$2&amp;$B4,'FPL FIX2'!$O$1:$P$400,MATCH("AWAY",'FPL FIX2'!$O$1:$P$1,0),0),"")&amp;IFERROR(VLOOKUP(JV$2&amp;$A4,'FA2'!$A:$D,MATCH("AWAY",'FA2'!$A$1:$D$1,0),0),"")&amp;IFERROR(VLOOKUP(JV$2&amp;$A4,'FA2'!$B:$C,MATCH("HOME",'FA2'!$B$1:$C$1,0),0),"")&amp;IFERROR(VLOOKUP(JV$2&amp;$A4,'EFL2'!$A:$D,MATCH("AWAY",'EFL2'!$A$1:$D$1,0),0),"")&amp;IFERROR(VLOOKUP(JV$2&amp;$A4,'EFL2'!$B:$C,MATCH("HOME",'EFL2'!$B$1:$C$1,0),0),"")&amp;IFERROR(VLOOKUP(JV$2&amp;$A4,'UCL2'!$C:$F,MATCH("AWAY",'UCL2'!$C$1:$F$1,0),0),"")&amp;IFERROR(VLOOKUP(JV$2&amp;$A4,'UCL2'!$D:$E,MATCH("HOME",'UCL2'!$D$1:$E$1,0),0),"")&amp;IFERROR(VLOOKUP(JV$2&amp;$A4,'EU2'!$C:$F,MATCH("AWAY",'EU2'!$C$1:$F$1,0),0),"")&amp;IFERROR(VLOOKUP(JV$2&amp;$A4,'EU2'!$D:$E,MATCH("HOME",'EU2'!$D$1:$E$1,0),0),"")&amp;IFERROR(VLOOKUP(JV$2&amp;$A4,'EUC2'!$C:$F,MATCH("AWAY",'EUC2'!$C$1:$F$1,0),0),"")&amp;IFERROR(VLOOKUP(JV$2&amp;$A4,'EUC2'!$D:$E,MATCH("HOME",'EUC2'!$D$1:$E$1,0),0),"")</f>
        <v>new</v>
      </c>
      <c r="JW4" s="25" t="str">
        <f>IFERROR(VLOOKUP(JW$2&amp;$B4,'FPL FIX2'!$N$1:$Q$400,MATCH("HOME",'FPL FIX2'!$N$1:$Q$1,0),0),"")&amp;IFERROR(VLOOKUP(JW$2&amp;$B4,'FPL FIX2'!$O$1:$P$400,MATCH("AWAY",'FPL FIX2'!$O$1:$P$1,0),0),"")&amp;IFERROR(VLOOKUP(JW$2&amp;$A4,'FA2'!$A:$D,MATCH("AWAY",'FA2'!$A$1:$D$1,0),0),"")&amp;IFERROR(VLOOKUP(JW$2&amp;$A4,'FA2'!$B:$C,MATCH("HOME",'FA2'!$B$1:$C$1,0),0),"")&amp;IFERROR(VLOOKUP(JW$2&amp;$A4,'EFL2'!$A:$D,MATCH("AWAY",'EFL2'!$A$1:$D$1,0),0),"")&amp;IFERROR(VLOOKUP(JW$2&amp;$A4,'EFL2'!$B:$C,MATCH("HOME",'EFL2'!$B$1:$C$1,0),0),"")&amp;IFERROR(VLOOKUP(JW$2&amp;$A4,'UCL2'!$C:$F,MATCH("AWAY",'UCL2'!$C$1:$F$1,0),0),"")&amp;IFERROR(VLOOKUP(JW$2&amp;$A4,'UCL2'!$D:$E,MATCH("HOME",'UCL2'!$D$1:$E$1,0),0),"")&amp;IFERROR(VLOOKUP(JW$2&amp;$A4,'EU2'!$C:$F,MATCH("AWAY",'EU2'!$C$1:$F$1,0),0),"")&amp;IFERROR(VLOOKUP(JW$2&amp;$A4,'EU2'!$D:$E,MATCH("HOME",'EU2'!$D$1:$E$1,0),0),"")&amp;IFERROR(VLOOKUP(JW$2&amp;$A4,'EUC2'!$C:$F,MATCH("AWAY",'EUC2'!$C$1:$F$1,0),0),"")&amp;IFERROR(VLOOKUP(JW$2&amp;$A4,'EUC2'!$D:$E,MATCH("HOME",'EUC2'!$D$1:$E$1,0),0),"")</f>
        <v/>
      </c>
      <c r="JX4" s="25" t="str">
        <f>IFERROR(VLOOKUP(JX$2&amp;$B4,'FPL FIX2'!$N$1:$Q$400,MATCH("HOME",'FPL FIX2'!$N$1:$Q$1,0),0),"")&amp;IFERROR(VLOOKUP(JX$2&amp;$B4,'FPL FIX2'!$O$1:$P$400,MATCH("AWAY",'FPL FIX2'!$O$1:$P$1,0),0),"")&amp;IFERROR(VLOOKUP(JX$2&amp;$A4,'FA2'!$A:$D,MATCH("AWAY",'FA2'!$A$1:$D$1,0),0),"")&amp;IFERROR(VLOOKUP(JX$2&amp;$A4,'FA2'!$B:$C,MATCH("HOME",'FA2'!$B$1:$C$1,0),0),"")&amp;IFERROR(VLOOKUP(JX$2&amp;$A4,'EFL2'!$A:$D,MATCH("AWAY",'EFL2'!$A$1:$D$1,0),0),"")&amp;IFERROR(VLOOKUP(JX$2&amp;$A4,'EFL2'!$B:$C,MATCH("HOME",'EFL2'!$B$1:$C$1,0),0),"")&amp;IFERROR(VLOOKUP(JX$2&amp;$A4,'UCL2'!$C:$F,MATCH("AWAY",'UCL2'!$C$1:$F$1,0),0),"")&amp;IFERROR(VLOOKUP(JX$2&amp;$A4,'UCL2'!$D:$E,MATCH("HOME",'UCL2'!$D$1:$E$1,0),0),"")&amp;IFERROR(VLOOKUP(JX$2&amp;$A4,'EU2'!$C:$F,MATCH("AWAY",'EU2'!$C$1:$F$1,0),0),"")&amp;IFERROR(VLOOKUP(JX$2&amp;$A4,'EU2'!$D:$E,MATCH("HOME",'EU2'!$D$1:$E$1,0),0),"")&amp;IFERROR(VLOOKUP(JX$2&amp;$A4,'EUC2'!$C:$F,MATCH("AWAY",'EUC2'!$C$1:$F$1,0),0),"")&amp;IFERROR(VLOOKUP(JX$2&amp;$A4,'EUC2'!$D:$E,MATCH("HOME",'EUC2'!$D$1:$E$1,0),0),"")</f>
        <v/>
      </c>
      <c r="JY4" s="25" t="str">
        <f>IFERROR(VLOOKUP(JY$2&amp;$B4,'FPL FIX2'!$N$1:$Q$400,MATCH("HOME",'FPL FIX2'!$N$1:$Q$1,0),0),"")&amp;IFERROR(VLOOKUP(JY$2&amp;$B4,'FPL FIX2'!$O$1:$P$400,MATCH("AWAY",'FPL FIX2'!$O$1:$P$1,0),0),"")&amp;IFERROR(VLOOKUP(JY$2&amp;$A4,'FA2'!$A:$D,MATCH("AWAY",'FA2'!$A$1:$D$1,0),0),"")&amp;IFERROR(VLOOKUP(JY$2&amp;$A4,'FA2'!$B:$C,MATCH("HOME",'FA2'!$B$1:$C$1,0),0),"")&amp;IFERROR(VLOOKUP(JY$2&amp;$A4,'EFL2'!$A:$D,MATCH("AWAY",'EFL2'!$A$1:$D$1,0),0),"")&amp;IFERROR(VLOOKUP(JY$2&amp;$A4,'EFL2'!$B:$C,MATCH("HOME",'EFL2'!$B$1:$C$1,0),0),"")&amp;IFERROR(VLOOKUP(JY$2&amp;$A4,'UCL2'!$C:$F,MATCH("AWAY",'UCL2'!$C$1:$F$1,0),0),"")&amp;IFERROR(VLOOKUP(JY$2&amp;$A4,'UCL2'!$D:$E,MATCH("HOME",'UCL2'!$D$1:$E$1,0),0),"")&amp;IFERROR(VLOOKUP(JY$2&amp;$A4,'EU2'!$C:$F,MATCH("AWAY",'EU2'!$C$1:$F$1,0),0),"")&amp;IFERROR(VLOOKUP(JY$2&amp;$A4,'EU2'!$D:$E,MATCH("HOME",'EU2'!$D$1:$E$1,0),0),"")&amp;IFERROR(VLOOKUP(JY$2&amp;$A4,'EUC2'!$C:$F,MATCH("AWAY",'EUC2'!$C$1:$F$1,0),0),"")&amp;IFERROR(VLOOKUP(JY$2&amp;$A4,'EUC2'!$D:$E,MATCH("HOME",'EUC2'!$D$1:$E$1,0),0),"")</f>
        <v/>
      </c>
      <c r="JZ4" s="25" t="str">
        <f>IFERROR(VLOOKUP(JZ$2&amp;$B4,'FPL FIX2'!$N$1:$Q$400,MATCH("HOME",'FPL FIX2'!$N$1:$Q$1,0),0),"")&amp;IFERROR(VLOOKUP(JZ$2&amp;$B4,'FPL FIX2'!$O$1:$P$400,MATCH("AWAY",'FPL FIX2'!$O$1:$P$1,0),0),"")&amp;IFERROR(VLOOKUP(JZ$2&amp;$A4,'FA2'!$A:$D,MATCH("AWAY",'FA2'!$A$1:$D$1,0),0),"")&amp;IFERROR(VLOOKUP(JZ$2&amp;$A4,'FA2'!$B:$C,MATCH("HOME",'FA2'!$B$1:$C$1,0),0),"")&amp;IFERROR(VLOOKUP(JZ$2&amp;$A4,'EFL2'!$A:$D,MATCH("AWAY",'EFL2'!$A$1:$D$1,0),0),"")&amp;IFERROR(VLOOKUP(JZ$2&amp;$A4,'EFL2'!$B:$C,MATCH("HOME",'EFL2'!$B$1:$C$1,0),0),"")&amp;IFERROR(VLOOKUP(JZ$2&amp;$A4,'UCL2'!$C:$F,MATCH("AWAY",'UCL2'!$C$1:$F$1,0),0),"")&amp;IFERROR(VLOOKUP(JZ$2&amp;$A4,'UCL2'!$D:$E,MATCH("HOME",'UCL2'!$D$1:$E$1,0),0),"")&amp;IFERROR(VLOOKUP(JZ$2&amp;$A4,'EU2'!$C:$F,MATCH("AWAY",'EU2'!$C$1:$F$1,0),0),"")&amp;IFERROR(VLOOKUP(JZ$2&amp;$A4,'EU2'!$D:$E,MATCH("HOME",'EU2'!$D$1:$E$1,0),0),"")&amp;IFERROR(VLOOKUP(JZ$2&amp;$A4,'EUC2'!$C:$F,MATCH("AWAY",'EUC2'!$C$1:$F$1,0),0),"")&amp;IFERROR(VLOOKUP(JZ$2&amp;$A4,'EUC2'!$D:$E,MATCH("HOME",'EUC2'!$D$1:$E$1,0),0),"")</f>
        <v/>
      </c>
      <c r="KA4" s="25" t="str">
        <f>IFERROR(VLOOKUP(KA$2&amp;$B4,'FPL FIX2'!$N$1:$Q$400,MATCH("HOME",'FPL FIX2'!$N$1:$Q$1,0),0),"")&amp;IFERROR(VLOOKUP(KA$2&amp;$B4,'FPL FIX2'!$O$1:$P$400,MATCH("AWAY",'FPL FIX2'!$O$1:$P$1,0),0),"")&amp;IFERROR(VLOOKUP(KA$2&amp;$A4,'FA2'!$A:$D,MATCH("AWAY",'FA2'!$A$1:$D$1,0),0),"")&amp;IFERROR(VLOOKUP(KA$2&amp;$A4,'FA2'!$B:$C,MATCH("HOME",'FA2'!$B$1:$C$1,0),0),"")&amp;IFERROR(VLOOKUP(KA$2&amp;$A4,'EFL2'!$A:$D,MATCH("AWAY",'EFL2'!$A$1:$D$1,0),0),"")&amp;IFERROR(VLOOKUP(KA$2&amp;$A4,'EFL2'!$B:$C,MATCH("HOME",'EFL2'!$B$1:$C$1,0),0),"")&amp;IFERROR(VLOOKUP(KA$2&amp;$A4,'UCL2'!$C:$F,MATCH("AWAY",'UCL2'!$C$1:$F$1,0),0),"")&amp;IFERROR(VLOOKUP(KA$2&amp;$A4,'UCL2'!$D:$E,MATCH("HOME",'UCL2'!$D$1:$E$1,0),0),"")&amp;IFERROR(VLOOKUP(KA$2&amp;$A4,'EU2'!$C:$F,MATCH("AWAY",'EU2'!$C$1:$F$1,0),0),"")&amp;IFERROR(VLOOKUP(KA$2&amp;$A4,'EU2'!$D:$E,MATCH("HOME",'EU2'!$D$1:$E$1,0),0),"")&amp;IFERROR(VLOOKUP(KA$2&amp;$A4,'EUC2'!$C:$F,MATCH("AWAY",'EUC2'!$C$1:$F$1,0),0),"")&amp;IFERROR(VLOOKUP(KA$2&amp;$A4,'EUC2'!$D:$E,MATCH("HOME",'EUC2'!$D$1:$E$1,0),0),"")</f>
        <v/>
      </c>
      <c r="KB4" s="25" t="str">
        <f>IFERROR(VLOOKUP(KB$2&amp;$B4,'FPL FIX2'!$N$1:$Q$400,MATCH("HOME",'FPL FIX2'!$N$1:$Q$1,0),0),"")&amp;IFERROR(VLOOKUP(KB$2&amp;$B4,'FPL FIX2'!$O$1:$P$400,MATCH("AWAY",'FPL FIX2'!$O$1:$P$1,0),0),"")&amp;IFERROR(VLOOKUP(KB$2&amp;$A4,'FA2'!$A:$D,MATCH("AWAY",'FA2'!$A$1:$D$1,0),0),"")&amp;IFERROR(VLOOKUP(KB$2&amp;$A4,'FA2'!$B:$C,MATCH("HOME",'FA2'!$B$1:$C$1,0),0),"")&amp;IFERROR(VLOOKUP(KB$2&amp;$A4,'EFL2'!$A:$D,MATCH("AWAY",'EFL2'!$A$1:$D$1,0),0),"")&amp;IFERROR(VLOOKUP(KB$2&amp;$A4,'EFL2'!$B:$C,MATCH("HOME",'EFL2'!$B$1:$C$1,0),0),"")&amp;IFERROR(VLOOKUP(KB$2&amp;$A4,'UCL2'!$C:$F,MATCH("AWAY",'UCL2'!$C$1:$F$1,0),0),"")&amp;IFERROR(VLOOKUP(KB$2&amp;$A4,'UCL2'!$D:$E,MATCH("HOME",'UCL2'!$D$1:$E$1,0),0),"")&amp;IFERROR(VLOOKUP(KB$2&amp;$A4,'EU2'!$C:$F,MATCH("AWAY",'EU2'!$C$1:$F$1,0),0),"")&amp;IFERROR(VLOOKUP(KB$2&amp;$A4,'EU2'!$D:$E,MATCH("HOME",'EU2'!$D$1:$E$1,0),0),"")&amp;IFERROR(VLOOKUP(KB$2&amp;$A4,'EUC2'!$C:$F,MATCH("AWAY",'EUC2'!$C$1:$F$1,0),0),"")&amp;IFERROR(VLOOKUP(KB$2&amp;$A4,'EUC2'!$D:$E,MATCH("HOME",'EUC2'!$D$1:$E$1,0),0),"")</f>
        <v/>
      </c>
      <c r="KC4" s="25" t="str">
        <f>IFERROR(VLOOKUP(KC$2&amp;$B4,'FPL FIX2'!$N$1:$Q$400,MATCH("HOME",'FPL FIX2'!$N$1:$Q$1,0),0),"")&amp;IFERROR(VLOOKUP(KC$2&amp;$B4,'FPL FIX2'!$O$1:$P$400,MATCH("AWAY",'FPL FIX2'!$O$1:$P$1,0),0),"")&amp;IFERROR(VLOOKUP(KC$2&amp;$A4,'FA2'!$A:$D,MATCH("AWAY",'FA2'!$A$1:$D$1,0),0),"")&amp;IFERROR(VLOOKUP(KC$2&amp;$A4,'FA2'!$B:$C,MATCH("HOME",'FA2'!$B$1:$C$1,0),0),"")&amp;IFERROR(VLOOKUP(KC$2&amp;$A4,'EFL2'!$A:$D,MATCH("AWAY",'EFL2'!$A$1:$D$1,0),0),"")&amp;IFERROR(VLOOKUP(KC$2&amp;$A4,'EFL2'!$B:$C,MATCH("HOME",'EFL2'!$B$1:$C$1,0),0),"")&amp;IFERROR(VLOOKUP(KC$2&amp;$A4,'UCL2'!$C:$F,MATCH("AWAY",'UCL2'!$C$1:$F$1,0),0),"")&amp;IFERROR(VLOOKUP(KC$2&amp;$A4,'UCL2'!$D:$E,MATCH("HOME",'UCL2'!$D$1:$E$1,0),0),"")&amp;IFERROR(VLOOKUP(KC$2&amp;$A4,'EU2'!$C:$F,MATCH("AWAY",'EU2'!$C$1:$F$1,0),0),"")&amp;IFERROR(VLOOKUP(KC$2&amp;$A4,'EU2'!$D:$E,MATCH("HOME",'EU2'!$D$1:$E$1,0),0),"")&amp;IFERROR(VLOOKUP(KC$2&amp;$A4,'EUC2'!$C:$F,MATCH("AWAY",'EUC2'!$C$1:$F$1,0),0),"")&amp;IFERROR(VLOOKUP(KC$2&amp;$A4,'EUC2'!$D:$E,MATCH("HOME",'EUC2'!$D$1:$E$1,0),0),"")</f>
        <v>BHA</v>
      </c>
      <c r="KD4" s="25" t="str">
        <f>IFERROR(VLOOKUP(KD$2&amp;$B4,'FPL FIX2'!$N$1:$Q$400,MATCH("HOME",'FPL FIX2'!$N$1:$Q$1,0),0),"")&amp;IFERROR(VLOOKUP(KD$2&amp;$B4,'FPL FIX2'!$O$1:$P$400,MATCH("AWAY",'FPL FIX2'!$O$1:$P$1,0),0),"")&amp;IFERROR(VLOOKUP(KD$2&amp;$A4,'FA2'!$A:$D,MATCH("AWAY",'FA2'!$A$1:$D$1,0),0),"")&amp;IFERROR(VLOOKUP(KD$2&amp;$A4,'FA2'!$B:$C,MATCH("HOME",'FA2'!$B$1:$C$1,0),0),"")&amp;IFERROR(VLOOKUP(KD$2&amp;$A4,'EFL2'!$A:$D,MATCH("AWAY",'EFL2'!$A$1:$D$1,0),0),"")&amp;IFERROR(VLOOKUP(KD$2&amp;$A4,'EFL2'!$B:$C,MATCH("HOME",'EFL2'!$B$1:$C$1,0),0),"")&amp;IFERROR(VLOOKUP(KD$2&amp;$A4,'UCL2'!$C:$F,MATCH("AWAY",'UCL2'!$C$1:$F$1,0),0),"")&amp;IFERROR(VLOOKUP(KD$2&amp;$A4,'UCL2'!$D:$E,MATCH("HOME",'UCL2'!$D$1:$E$1,0),0),"")&amp;IFERROR(VLOOKUP(KD$2&amp;$A4,'EU2'!$C:$F,MATCH("AWAY",'EU2'!$C$1:$F$1,0),0),"")&amp;IFERROR(VLOOKUP(KD$2&amp;$A4,'EU2'!$D:$E,MATCH("HOME",'EU2'!$D$1:$E$1,0),0),"")&amp;IFERROR(VLOOKUP(KD$2&amp;$A4,'EUC2'!$C:$F,MATCH("AWAY",'EUC2'!$C$1:$F$1,0),0),"")&amp;IFERROR(VLOOKUP(KD$2&amp;$A4,'EUC2'!$D:$E,MATCH("HOME",'EUC2'!$D$1:$E$1,0),0),"")</f>
        <v/>
      </c>
      <c r="KE4" s="25" t="str">
        <f>IFERROR(VLOOKUP(KE$2&amp;$B4,'FPL FIX2'!$N$1:$Q$400,MATCH("HOME",'FPL FIX2'!$N$1:$Q$1,0),0),"")&amp;IFERROR(VLOOKUP(KE$2&amp;$B4,'FPL FIX2'!$O$1:$P$400,MATCH("AWAY",'FPL FIX2'!$O$1:$P$1,0),0),"")&amp;IFERROR(VLOOKUP(KE$2&amp;$A4,'FA2'!$A:$D,MATCH("AWAY",'FA2'!$A$1:$D$1,0),0),"")&amp;IFERROR(VLOOKUP(KE$2&amp;$A4,'FA2'!$B:$C,MATCH("HOME",'FA2'!$B$1:$C$1,0),0),"")&amp;IFERROR(VLOOKUP(KE$2&amp;$A4,'EFL2'!$A:$D,MATCH("AWAY",'EFL2'!$A$1:$D$1,0),0),"")&amp;IFERROR(VLOOKUP(KE$2&amp;$A4,'EFL2'!$B:$C,MATCH("HOME",'EFL2'!$B$1:$C$1,0),0),"")&amp;IFERROR(VLOOKUP(KE$2&amp;$A4,'UCL2'!$C:$F,MATCH("AWAY",'UCL2'!$C$1:$F$1,0),0),"")&amp;IFERROR(VLOOKUP(KE$2&amp;$A4,'UCL2'!$D:$E,MATCH("HOME",'UCL2'!$D$1:$E$1,0),0),"")&amp;IFERROR(VLOOKUP(KE$2&amp;$A4,'EU2'!$C:$F,MATCH("AWAY",'EU2'!$C$1:$F$1,0),0),"")&amp;IFERROR(VLOOKUP(KE$2&amp;$A4,'EU2'!$D:$E,MATCH("HOME",'EU2'!$D$1:$E$1,0),0),"")&amp;IFERROR(VLOOKUP(KE$2&amp;$A4,'EUC2'!$C:$F,MATCH("AWAY",'EUC2'!$C$1:$F$1,0),0),"")&amp;IFERROR(VLOOKUP(KE$2&amp;$A4,'EUC2'!$D:$E,MATCH("HOME",'EUC2'!$D$1:$E$1,0),0),"")</f>
        <v/>
      </c>
      <c r="KF4" s="25" t="str">
        <f>IFERROR(VLOOKUP(KF$2&amp;$B4,'FPL FIX2'!$N$1:$Q$400,MATCH("HOME",'FPL FIX2'!$N$1:$Q$1,0),0),"")&amp;IFERROR(VLOOKUP(KF$2&amp;$B4,'FPL FIX2'!$O$1:$P$400,MATCH("AWAY",'FPL FIX2'!$O$1:$P$1,0),0),"")&amp;IFERROR(VLOOKUP(KF$2&amp;$A4,'FA2'!$A:$D,MATCH("AWAY",'FA2'!$A$1:$D$1,0),0),"")&amp;IFERROR(VLOOKUP(KF$2&amp;$A4,'FA2'!$B:$C,MATCH("HOME",'FA2'!$B$1:$C$1,0),0),"")&amp;IFERROR(VLOOKUP(KF$2&amp;$A4,'EFL2'!$A:$D,MATCH("AWAY",'EFL2'!$A$1:$D$1,0),0),"")&amp;IFERROR(VLOOKUP(KF$2&amp;$A4,'EFL2'!$B:$C,MATCH("HOME",'EFL2'!$B$1:$C$1,0),0),"")&amp;IFERROR(VLOOKUP(KF$2&amp;$A4,'UCL2'!$C:$F,MATCH("AWAY",'UCL2'!$C$1:$F$1,0),0),"")&amp;IFERROR(VLOOKUP(KF$2&amp;$A4,'UCL2'!$D:$E,MATCH("HOME",'UCL2'!$D$1:$E$1,0),0),"")&amp;IFERROR(VLOOKUP(KF$2&amp;$A4,'EU2'!$C:$F,MATCH("AWAY",'EU2'!$C$1:$F$1,0),0),"")&amp;IFERROR(VLOOKUP(KF$2&amp;$A4,'EU2'!$D:$E,MATCH("HOME",'EU2'!$D$1:$E$1,0),0),"")&amp;IFERROR(VLOOKUP(KF$2&amp;$A4,'EUC2'!$C:$F,MATCH("AWAY",'EUC2'!$C$1:$F$1,0),0),"")&amp;IFERROR(VLOOKUP(KF$2&amp;$A4,'EUC2'!$D:$E,MATCH("HOME",'EUC2'!$D$1:$E$1,0),0),"")</f>
        <v/>
      </c>
      <c r="KG4" s="25" t="str">
        <f>IFERROR(VLOOKUP(KG$2&amp;$B4,'FPL FIX2'!$N$1:$Q$400,MATCH("HOME",'FPL FIX2'!$N$1:$Q$1,0),0),"")&amp;IFERROR(VLOOKUP(KG$2&amp;$B4,'FPL FIX2'!$O$1:$P$400,MATCH("AWAY",'FPL FIX2'!$O$1:$P$1,0),0),"")&amp;IFERROR(VLOOKUP(KG$2&amp;$A4,'FA2'!$A:$D,MATCH("AWAY",'FA2'!$A$1:$D$1,0),0),"")&amp;IFERROR(VLOOKUP(KG$2&amp;$A4,'FA2'!$B:$C,MATCH("HOME",'FA2'!$B$1:$C$1,0),0),"")&amp;IFERROR(VLOOKUP(KG$2&amp;$A4,'EFL2'!$A:$D,MATCH("AWAY",'EFL2'!$A$1:$D$1,0),0),"")&amp;IFERROR(VLOOKUP(KG$2&amp;$A4,'EFL2'!$B:$C,MATCH("HOME",'EFL2'!$B$1:$C$1,0),0),"")&amp;IFERROR(VLOOKUP(KG$2&amp;$A4,'UCL2'!$C:$F,MATCH("AWAY",'UCL2'!$C$1:$F$1,0),0),"")&amp;IFERROR(VLOOKUP(KG$2&amp;$A4,'UCL2'!$D:$E,MATCH("HOME",'UCL2'!$D$1:$E$1,0),0),"")&amp;IFERROR(VLOOKUP(KG$2&amp;$A4,'EU2'!$C:$F,MATCH("AWAY",'EU2'!$C$1:$F$1,0),0),"")&amp;IFERROR(VLOOKUP(KG$2&amp;$A4,'EU2'!$D:$E,MATCH("HOME",'EU2'!$D$1:$E$1,0),0),"")&amp;IFERROR(VLOOKUP(KG$2&amp;$A4,'EUC2'!$C:$F,MATCH("AWAY",'EUC2'!$C$1:$F$1,0),0),"")&amp;IFERROR(VLOOKUP(KG$2&amp;$A4,'EUC2'!$D:$E,MATCH("HOME",'EUC2'!$D$1:$E$1,0),0),"")</f>
        <v/>
      </c>
      <c r="KH4" s="25" t="str">
        <f>IFERROR(VLOOKUP(KH$2&amp;$B4,'FPL FIX2'!$N$1:$Q$400,MATCH("HOME",'FPL FIX2'!$N$1:$Q$1,0),0),"")&amp;IFERROR(VLOOKUP(KH$2&amp;$B4,'FPL FIX2'!$O$1:$P$400,MATCH("AWAY",'FPL FIX2'!$O$1:$P$1,0),0),"")&amp;IFERROR(VLOOKUP(KH$2&amp;$A4,'FA2'!$A:$D,MATCH("AWAY",'FA2'!$A$1:$D$1,0),0),"")&amp;IFERROR(VLOOKUP(KH$2&amp;$A4,'FA2'!$B:$C,MATCH("HOME",'FA2'!$B$1:$C$1,0),0),"")&amp;IFERROR(VLOOKUP(KH$2&amp;$A4,'EFL2'!$A:$D,MATCH("AWAY",'EFL2'!$A$1:$D$1,0),0),"")&amp;IFERROR(VLOOKUP(KH$2&amp;$A4,'EFL2'!$B:$C,MATCH("HOME",'EFL2'!$B$1:$C$1,0),0),"")&amp;IFERROR(VLOOKUP(KH$2&amp;$A4,'UCL2'!$C:$F,MATCH("AWAY",'UCL2'!$C$1:$F$1,0),0),"")&amp;IFERROR(VLOOKUP(KH$2&amp;$A4,'UCL2'!$D:$E,MATCH("HOME",'UCL2'!$D$1:$E$1,0),0),"")&amp;IFERROR(VLOOKUP(KH$2&amp;$A4,'EU2'!$C:$F,MATCH("AWAY",'EU2'!$C$1:$F$1,0),0),"")&amp;IFERROR(VLOOKUP(KH$2&amp;$A4,'EU2'!$D:$E,MATCH("HOME",'EU2'!$D$1:$E$1,0),0),"")&amp;IFERROR(VLOOKUP(KH$2&amp;$A4,'EUC2'!$C:$F,MATCH("AWAY",'EUC2'!$C$1:$F$1,0),0),"")&amp;IFERROR(VLOOKUP(KH$2&amp;$A4,'EUC2'!$D:$E,MATCH("HOME",'EUC2'!$D$1:$E$1,0),0),"")</f>
        <v/>
      </c>
      <c r="KI4" s="25" t="str">
        <f>IFERROR(VLOOKUP(KI$2&amp;$B4,'FPL FIX2'!$N$1:$Q$400,MATCH("HOME",'FPL FIX2'!$N$1:$Q$1,0),0),"")&amp;IFERROR(VLOOKUP(KI$2&amp;$B4,'FPL FIX2'!$O$1:$P$400,MATCH("AWAY",'FPL FIX2'!$O$1:$P$1,0),0),"")&amp;IFERROR(VLOOKUP(KI$2&amp;$A4,'FA2'!$A:$D,MATCH("AWAY",'FA2'!$A$1:$D$1,0),0),"")&amp;IFERROR(VLOOKUP(KI$2&amp;$A4,'FA2'!$B:$C,MATCH("HOME",'FA2'!$B$1:$C$1,0),0),"")&amp;IFERROR(VLOOKUP(KI$2&amp;$A4,'EFL2'!$A:$D,MATCH("AWAY",'EFL2'!$A$1:$D$1,0),0),"")&amp;IFERROR(VLOOKUP(KI$2&amp;$A4,'EFL2'!$B:$C,MATCH("HOME",'EFL2'!$B$1:$C$1,0),0),"")&amp;IFERROR(VLOOKUP(KI$2&amp;$A4,'UCL2'!$C:$F,MATCH("AWAY",'UCL2'!$C$1:$F$1,0),0),"")&amp;IFERROR(VLOOKUP(KI$2&amp;$A4,'UCL2'!$D:$E,MATCH("HOME",'UCL2'!$D$1:$E$1,0),0),"")&amp;IFERROR(VLOOKUP(KI$2&amp;$A4,'EU2'!$C:$F,MATCH("AWAY",'EU2'!$C$1:$F$1,0),0),"")&amp;IFERROR(VLOOKUP(KI$2&amp;$A4,'EU2'!$D:$E,MATCH("HOME",'EU2'!$D$1:$E$1,0),0),"")&amp;IFERROR(VLOOKUP(KI$2&amp;$A4,'EUC2'!$C:$F,MATCH("AWAY",'EUC2'!$C$1:$F$1,0),0),"")&amp;IFERROR(VLOOKUP(KI$2&amp;$A4,'EUC2'!$D:$E,MATCH("HOME",'EUC2'!$D$1:$E$1,0),0),"")</f>
        <v>nfo</v>
      </c>
      <c r="KJ4" s="25" t="str">
        <f>IFERROR(VLOOKUP(KJ$2&amp;$B4,'FPL FIX2'!$N$1:$Q$400,MATCH("HOME",'FPL FIX2'!$N$1:$Q$1,0),0),"")&amp;IFERROR(VLOOKUP(KJ$2&amp;$B4,'FPL FIX2'!$O$1:$P$400,MATCH("AWAY",'FPL FIX2'!$O$1:$P$1,0),0),"")&amp;IFERROR(VLOOKUP(KJ$2&amp;$A4,'FA2'!$A:$D,MATCH("AWAY",'FA2'!$A$1:$D$1,0),0),"")&amp;IFERROR(VLOOKUP(KJ$2&amp;$A4,'FA2'!$B:$C,MATCH("HOME",'FA2'!$B$1:$C$1,0),0),"")&amp;IFERROR(VLOOKUP(KJ$2&amp;$A4,'EFL2'!$A:$D,MATCH("AWAY",'EFL2'!$A$1:$D$1,0),0),"")&amp;IFERROR(VLOOKUP(KJ$2&amp;$A4,'EFL2'!$B:$C,MATCH("HOME",'EFL2'!$B$1:$C$1,0),0),"")&amp;IFERROR(VLOOKUP(KJ$2&amp;$A4,'UCL2'!$C:$F,MATCH("AWAY",'UCL2'!$C$1:$F$1,0),0),"")&amp;IFERROR(VLOOKUP(KJ$2&amp;$A4,'UCL2'!$D:$E,MATCH("HOME",'UCL2'!$D$1:$E$1,0),0),"")&amp;IFERROR(VLOOKUP(KJ$2&amp;$A4,'EU2'!$C:$F,MATCH("AWAY",'EU2'!$C$1:$F$1,0),0),"")&amp;IFERROR(VLOOKUP(KJ$2&amp;$A4,'EU2'!$D:$E,MATCH("HOME",'EU2'!$D$1:$E$1,0),0),"")&amp;IFERROR(VLOOKUP(KJ$2&amp;$A4,'EUC2'!$C:$F,MATCH("AWAY",'EUC2'!$C$1:$F$1,0),0),"")&amp;IFERROR(VLOOKUP(KJ$2&amp;$A4,'EUC2'!$D:$E,MATCH("HOME",'EUC2'!$D$1:$E$1,0),0),"")</f>
        <v/>
      </c>
      <c r="KK4" s="25" t="str">
        <f>IFERROR(VLOOKUP(KK$2&amp;$B4,'FPL FIX2'!$N$1:$Q$400,MATCH("HOME",'FPL FIX2'!$N$1:$Q$1,0),0),"")&amp;IFERROR(VLOOKUP(KK$2&amp;$B4,'FPL FIX2'!$O$1:$P$400,MATCH("AWAY",'FPL FIX2'!$O$1:$P$1,0),0),"")&amp;IFERROR(VLOOKUP(KK$2&amp;$A4,'FA2'!$A:$D,MATCH("AWAY",'FA2'!$A$1:$D$1,0),0),"")&amp;IFERROR(VLOOKUP(KK$2&amp;$A4,'FA2'!$B:$C,MATCH("HOME",'FA2'!$B$1:$C$1,0),0),"")&amp;IFERROR(VLOOKUP(KK$2&amp;$A4,'EFL2'!$A:$D,MATCH("AWAY",'EFL2'!$A$1:$D$1,0),0),"")&amp;IFERROR(VLOOKUP(KK$2&amp;$A4,'EFL2'!$B:$C,MATCH("HOME",'EFL2'!$B$1:$C$1,0),0),"")&amp;IFERROR(VLOOKUP(KK$2&amp;$A4,'UCL2'!$C:$F,MATCH("AWAY",'UCL2'!$C$1:$F$1,0),0),"")&amp;IFERROR(VLOOKUP(KK$2&amp;$A4,'UCL2'!$D:$E,MATCH("HOME",'UCL2'!$D$1:$E$1,0),0),"")&amp;IFERROR(VLOOKUP(KK$2&amp;$A4,'EU2'!$C:$F,MATCH("AWAY",'EU2'!$C$1:$F$1,0),0),"")&amp;IFERROR(VLOOKUP(KK$2&amp;$A4,'EU2'!$D:$E,MATCH("HOME",'EU2'!$D$1:$E$1,0),0),"")&amp;IFERROR(VLOOKUP(KK$2&amp;$A4,'EUC2'!$C:$F,MATCH("AWAY",'EUC2'!$C$1:$F$1,0),0),"")&amp;IFERROR(VLOOKUP(KK$2&amp;$A4,'EUC2'!$D:$E,MATCH("HOME",'EUC2'!$D$1:$E$1,0),0),"")</f>
        <v/>
      </c>
      <c r="KL4" s="25" t="str">
        <f>IFERROR(VLOOKUP(KL$2&amp;$B4,'FPL FIX2'!$N$1:$Q$400,MATCH("HOME",'FPL FIX2'!$N$1:$Q$1,0),0),"")&amp;IFERROR(VLOOKUP(KL$2&amp;$B4,'FPL FIX2'!$O$1:$P$400,MATCH("AWAY",'FPL FIX2'!$O$1:$P$1,0),0),"")&amp;IFERROR(VLOOKUP(KL$2&amp;$A4,'FA2'!$A:$D,MATCH("AWAY",'FA2'!$A$1:$D$1,0),0),"")&amp;IFERROR(VLOOKUP(KL$2&amp;$A4,'FA2'!$B:$C,MATCH("HOME",'FA2'!$B$1:$C$1,0),0),"")&amp;IFERROR(VLOOKUP(KL$2&amp;$A4,'EFL2'!$A:$D,MATCH("AWAY",'EFL2'!$A$1:$D$1,0),0),"")&amp;IFERROR(VLOOKUP(KL$2&amp;$A4,'EFL2'!$B:$C,MATCH("HOME",'EFL2'!$B$1:$C$1,0),0),"")&amp;IFERROR(VLOOKUP(KL$2&amp;$A4,'UCL2'!$C:$F,MATCH("AWAY",'UCL2'!$C$1:$F$1,0),0),"")&amp;IFERROR(VLOOKUP(KL$2&amp;$A4,'UCL2'!$D:$E,MATCH("HOME",'UCL2'!$D$1:$E$1,0),0),"")&amp;IFERROR(VLOOKUP(KL$2&amp;$A4,'EU2'!$C:$F,MATCH("AWAY",'EU2'!$C$1:$F$1,0),0),"")&amp;IFERROR(VLOOKUP(KL$2&amp;$A4,'EU2'!$D:$E,MATCH("HOME",'EU2'!$D$1:$E$1,0),0),"")&amp;IFERROR(VLOOKUP(KL$2&amp;$A4,'EUC2'!$C:$F,MATCH("AWAY",'EUC2'!$C$1:$F$1,0),0),"")&amp;IFERROR(VLOOKUP(KL$2&amp;$A4,'EUC2'!$D:$E,MATCH("HOME",'EUC2'!$D$1:$E$1,0),0),"")</f>
        <v/>
      </c>
      <c r="KM4" s="25" t="str">
        <f>IFERROR(VLOOKUP(KM$2&amp;$B4,'FPL FIX2'!$N$1:$Q$400,MATCH("HOME",'FPL FIX2'!$N$1:$Q$1,0),0),"")&amp;IFERROR(VLOOKUP(KM$2&amp;$B4,'FPL FIX2'!$O$1:$P$400,MATCH("AWAY",'FPL FIX2'!$O$1:$P$1,0),0),"")&amp;IFERROR(VLOOKUP(KM$2&amp;$A4,'FA2'!$A:$D,MATCH("AWAY",'FA2'!$A$1:$D$1,0),0),"")&amp;IFERROR(VLOOKUP(KM$2&amp;$A4,'FA2'!$B:$C,MATCH("HOME",'FA2'!$B$1:$C$1,0),0),"")&amp;IFERROR(VLOOKUP(KM$2&amp;$A4,'EFL2'!$A:$D,MATCH("AWAY",'EFL2'!$A$1:$D$1,0),0),"")&amp;IFERROR(VLOOKUP(KM$2&amp;$A4,'EFL2'!$B:$C,MATCH("HOME",'EFL2'!$B$1:$C$1,0),0),"")&amp;IFERROR(VLOOKUP(KM$2&amp;$A4,'UCL2'!$C:$F,MATCH("AWAY",'UCL2'!$C$1:$F$1,0),0),"")&amp;IFERROR(VLOOKUP(KM$2&amp;$A4,'UCL2'!$D:$E,MATCH("HOME",'UCL2'!$D$1:$E$1,0),0),"")&amp;IFERROR(VLOOKUP(KM$2&amp;$A4,'EU2'!$C:$F,MATCH("AWAY",'EU2'!$C$1:$F$1,0),0),"")&amp;IFERROR(VLOOKUP(KM$2&amp;$A4,'EU2'!$D:$E,MATCH("HOME",'EU2'!$D$1:$E$1,0),0),"")&amp;IFERROR(VLOOKUP(KM$2&amp;$A4,'EUC2'!$C:$F,MATCH("AWAY",'EUC2'!$C$1:$F$1,0),0),"")&amp;IFERROR(VLOOKUP(KM$2&amp;$A4,'EUC2'!$D:$E,MATCH("HOME",'EUC2'!$D$1:$E$1,0),0),"")</f>
        <v/>
      </c>
      <c r="KN4" s="25" t="str">
        <f>IFERROR(VLOOKUP(KN$2&amp;$B4,'FPL FIX2'!$N$1:$Q$400,MATCH("HOME",'FPL FIX2'!$N$1:$Q$1,0),0),"")&amp;IFERROR(VLOOKUP(KN$2&amp;$B4,'FPL FIX2'!$O$1:$P$400,MATCH("AWAY",'FPL FIX2'!$O$1:$P$1,0),0),"")&amp;IFERROR(VLOOKUP(KN$2&amp;$A4,'FA2'!$A:$D,MATCH("AWAY",'FA2'!$A$1:$D$1,0),0),"")&amp;IFERROR(VLOOKUP(KN$2&amp;$A4,'FA2'!$B:$C,MATCH("HOME",'FA2'!$B$1:$C$1,0),0),"")&amp;IFERROR(VLOOKUP(KN$2&amp;$A4,'EFL2'!$A:$D,MATCH("AWAY",'EFL2'!$A$1:$D$1,0),0),"")&amp;IFERROR(VLOOKUP(KN$2&amp;$A4,'EFL2'!$B:$C,MATCH("HOME",'EFL2'!$B$1:$C$1,0),0),"")&amp;IFERROR(VLOOKUP(KN$2&amp;$A4,'UCL2'!$C:$F,MATCH("AWAY",'UCL2'!$C$1:$F$1,0),0),"")&amp;IFERROR(VLOOKUP(KN$2&amp;$A4,'UCL2'!$D:$E,MATCH("HOME",'UCL2'!$D$1:$E$1,0),0),"")&amp;IFERROR(VLOOKUP(KN$2&amp;$A4,'EU2'!$C:$F,MATCH("AWAY",'EU2'!$C$1:$F$1,0),0),"")&amp;IFERROR(VLOOKUP(KN$2&amp;$A4,'EU2'!$D:$E,MATCH("HOME",'EU2'!$D$1:$E$1,0),0),"")&amp;IFERROR(VLOOKUP(KN$2&amp;$A4,'EUC2'!$C:$F,MATCH("AWAY",'EUC2'!$C$1:$F$1,0),0),"")&amp;IFERROR(VLOOKUP(KN$2&amp;$A4,'EUC2'!$D:$E,MATCH("HOME",'EUC2'!$D$1:$E$1,0),0),"")</f>
        <v/>
      </c>
      <c r="KO4" s="25" t="str">
        <f>IFERROR(VLOOKUP(KO$2&amp;$B4,'FPL FIX2'!$N$1:$Q$400,MATCH("HOME",'FPL FIX2'!$N$1:$Q$1,0),0),"")&amp;IFERROR(VLOOKUP(KO$2&amp;$B4,'FPL FIX2'!$O$1:$P$400,MATCH("AWAY",'FPL FIX2'!$O$1:$P$1,0),0),"")&amp;IFERROR(VLOOKUP(KO$2&amp;$A4,'FA2'!$A:$D,MATCH("AWAY",'FA2'!$A$1:$D$1,0),0),"")&amp;IFERROR(VLOOKUP(KO$2&amp;$A4,'FA2'!$B:$C,MATCH("HOME",'FA2'!$B$1:$C$1,0),0),"")&amp;IFERROR(VLOOKUP(KO$2&amp;$A4,'EFL2'!$A:$D,MATCH("AWAY",'EFL2'!$A$1:$D$1,0),0),"")&amp;IFERROR(VLOOKUP(KO$2&amp;$A4,'EFL2'!$B:$C,MATCH("HOME",'EFL2'!$B$1:$C$1,0),0),"")&amp;IFERROR(VLOOKUP(KO$2&amp;$A4,'UCL2'!$C:$F,MATCH("AWAY",'UCL2'!$C$1:$F$1,0),0),"")&amp;IFERROR(VLOOKUP(KO$2&amp;$A4,'UCL2'!$D:$E,MATCH("HOME",'UCL2'!$D$1:$E$1,0),0),"")&amp;IFERROR(VLOOKUP(KO$2&amp;$A4,'EU2'!$C:$F,MATCH("AWAY",'EU2'!$C$1:$F$1,0),0),"")&amp;IFERROR(VLOOKUP(KO$2&amp;$A4,'EU2'!$D:$E,MATCH("HOME",'EU2'!$D$1:$E$1,0),0),"")&amp;IFERROR(VLOOKUP(KO$2&amp;$A4,'EUC2'!$C:$F,MATCH("AWAY",'EUC2'!$C$1:$F$1,0),0),"")&amp;IFERROR(VLOOKUP(KO$2&amp;$A4,'EUC2'!$D:$E,MATCH("HOME",'EUC2'!$D$1:$E$1,0),0),"")</f>
        <v/>
      </c>
      <c r="KP4" s="25" t="str">
        <f>IFERROR(VLOOKUP(KP$2&amp;$B4,'FPL FIX2'!$N$1:$Q$400,MATCH("HOME",'FPL FIX2'!$N$1:$Q$1,0),0),"")&amp;IFERROR(VLOOKUP(KP$2&amp;$B4,'FPL FIX2'!$O$1:$P$400,MATCH("AWAY",'FPL FIX2'!$O$1:$P$1,0),0),"")&amp;IFERROR(VLOOKUP(KP$2&amp;$A4,'FA2'!$A:$D,MATCH("AWAY",'FA2'!$A$1:$D$1,0),0),"")&amp;IFERROR(VLOOKUP(KP$2&amp;$A4,'FA2'!$B:$C,MATCH("HOME",'FA2'!$B$1:$C$1,0),0),"")&amp;IFERROR(VLOOKUP(KP$2&amp;$A4,'EFL2'!$A:$D,MATCH("AWAY",'EFL2'!$A$1:$D$1,0),0),"")&amp;IFERROR(VLOOKUP(KP$2&amp;$A4,'EFL2'!$B:$C,MATCH("HOME",'EFL2'!$B$1:$C$1,0),0),"")&amp;IFERROR(VLOOKUP(KP$2&amp;$A4,'UCL2'!$C:$F,MATCH("AWAY",'UCL2'!$C$1:$F$1,0),0),"")&amp;IFERROR(VLOOKUP(KP$2&amp;$A4,'UCL2'!$D:$E,MATCH("HOME",'UCL2'!$D$1:$E$1,0),0),"")&amp;IFERROR(VLOOKUP(KP$2&amp;$A4,'EU2'!$C:$F,MATCH("AWAY",'EU2'!$C$1:$F$1,0),0),"")&amp;IFERROR(VLOOKUP(KP$2&amp;$A4,'EU2'!$D:$E,MATCH("HOME",'EU2'!$D$1:$E$1,0),0),"")&amp;IFERROR(VLOOKUP(KP$2&amp;$A4,'EUC2'!$C:$F,MATCH("AWAY",'EUC2'!$C$1:$F$1,0),0),"")&amp;IFERROR(VLOOKUP(KP$2&amp;$A4,'EUC2'!$D:$E,MATCH("HOME",'EUC2'!$D$1:$E$1,0),0),"")</f>
        <v/>
      </c>
      <c r="KQ4" s="25" t="str">
        <f>IFERROR(VLOOKUP(KQ$2&amp;$B4,'FPL FIX2'!$N$1:$Q$400,MATCH("HOME",'FPL FIX2'!$N$1:$Q$1,0),0),"")&amp;IFERROR(VLOOKUP(KQ$2&amp;$B4,'FPL FIX2'!$O$1:$P$400,MATCH("AWAY",'FPL FIX2'!$O$1:$P$1,0),0),"")&amp;IFERROR(VLOOKUP(KQ$2&amp;$A4,'FA2'!$A:$D,MATCH("AWAY",'FA2'!$A$1:$D$1,0),0),"")&amp;IFERROR(VLOOKUP(KQ$2&amp;$A4,'FA2'!$B:$C,MATCH("HOME",'FA2'!$B$1:$C$1,0),0),"")&amp;IFERROR(VLOOKUP(KQ$2&amp;$A4,'EFL2'!$A:$D,MATCH("AWAY",'EFL2'!$A$1:$D$1,0),0),"")&amp;IFERROR(VLOOKUP(KQ$2&amp;$A4,'EFL2'!$B:$C,MATCH("HOME",'EFL2'!$B$1:$C$1,0),0),"")&amp;IFERROR(VLOOKUP(KQ$2&amp;$A4,'UCL2'!$C:$F,MATCH("AWAY",'UCL2'!$C$1:$F$1,0),0),"")&amp;IFERROR(VLOOKUP(KQ$2&amp;$A4,'UCL2'!$D:$E,MATCH("HOME",'UCL2'!$D$1:$E$1,0),0),"")&amp;IFERROR(VLOOKUP(KQ$2&amp;$A4,'EU2'!$C:$F,MATCH("AWAY",'EU2'!$C$1:$F$1,0),0),"")&amp;IFERROR(VLOOKUP(KQ$2&amp;$A4,'EU2'!$D:$E,MATCH("HOME",'EU2'!$D$1:$E$1,0),0),"")&amp;IFERROR(VLOOKUP(KQ$2&amp;$A4,'EUC2'!$C:$F,MATCH("AWAY",'EUC2'!$C$1:$F$1,0),0),"")&amp;IFERROR(VLOOKUP(KQ$2&amp;$A4,'EUC2'!$D:$E,MATCH("HOME",'EUC2'!$D$1:$E$1,0),0),"")</f>
        <v>WOL</v>
      </c>
      <c r="KR4" s="25" t="str">
        <f>IFERROR(VLOOKUP(KR$2&amp;$B4,'FPL FIX2'!$N$1:$Q$400,MATCH("HOME",'FPL FIX2'!$N$1:$Q$1,0),0),"")&amp;IFERROR(VLOOKUP(KR$2&amp;$B4,'FPL FIX2'!$O$1:$P$400,MATCH("AWAY",'FPL FIX2'!$O$1:$P$1,0),0),"")&amp;IFERROR(VLOOKUP(KR$2&amp;$A4,'FA2'!$A:$D,MATCH("AWAY",'FA2'!$A$1:$D$1,0),0),"")&amp;IFERROR(VLOOKUP(KR$2&amp;$A4,'FA2'!$B:$C,MATCH("HOME",'FA2'!$B$1:$C$1,0),0),"")&amp;IFERROR(VLOOKUP(KR$2&amp;$A4,'EFL2'!$A:$D,MATCH("AWAY",'EFL2'!$A$1:$D$1,0),0),"")&amp;IFERROR(VLOOKUP(KR$2&amp;$A4,'EFL2'!$B:$C,MATCH("HOME",'EFL2'!$B$1:$C$1,0),0),"")&amp;IFERROR(VLOOKUP(KR$2&amp;$A4,'UCL2'!$C:$F,MATCH("AWAY",'UCL2'!$C$1:$F$1,0),0),"")&amp;IFERROR(VLOOKUP(KR$2&amp;$A4,'UCL2'!$D:$E,MATCH("HOME",'UCL2'!$D$1:$E$1,0),0),"")&amp;IFERROR(VLOOKUP(KR$2&amp;$A4,'EU2'!$C:$F,MATCH("AWAY",'EU2'!$C$1:$F$1,0),0),"")&amp;IFERROR(VLOOKUP(KR$2&amp;$A4,'EU2'!$D:$E,MATCH("HOME",'EU2'!$D$1:$E$1,0),0),"")&amp;IFERROR(VLOOKUP(KR$2&amp;$A4,'EUC2'!$C:$F,MATCH("AWAY",'EUC2'!$C$1:$F$1,0),0),"")&amp;IFERROR(VLOOKUP(KR$2&amp;$A4,'EUC2'!$D:$E,MATCH("HOME",'EUC2'!$D$1:$E$1,0),0),"")</f>
        <v/>
      </c>
      <c r="KS4" s="25" t="str">
        <f>IFERROR(VLOOKUP(KS$2&amp;$B4,'FPL FIX2'!$N$1:$Q$400,MATCH("HOME",'FPL FIX2'!$N$1:$Q$1,0),0),"")&amp;IFERROR(VLOOKUP(KS$2&amp;$B4,'FPL FIX2'!$O$1:$P$400,MATCH("AWAY",'FPL FIX2'!$O$1:$P$1,0),0),"")&amp;IFERROR(VLOOKUP(KS$2&amp;$A4,'FA2'!$A:$D,MATCH("AWAY",'FA2'!$A$1:$D$1,0),0),"")&amp;IFERROR(VLOOKUP(KS$2&amp;$A4,'FA2'!$B:$C,MATCH("HOME",'FA2'!$B$1:$C$1,0),0),"")&amp;IFERROR(VLOOKUP(KS$2&amp;$A4,'EFL2'!$A:$D,MATCH("AWAY",'EFL2'!$A$1:$D$1,0),0),"")&amp;IFERROR(VLOOKUP(KS$2&amp;$A4,'EFL2'!$B:$C,MATCH("HOME",'EFL2'!$B$1:$C$1,0),0),"")&amp;IFERROR(VLOOKUP(KS$2&amp;$A4,'UCL2'!$C:$F,MATCH("AWAY",'UCL2'!$C$1:$F$1,0),0),"")&amp;IFERROR(VLOOKUP(KS$2&amp;$A4,'UCL2'!$D:$E,MATCH("HOME",'UCL2'!$D$1:$E$1,0),0),"")&amp;IFERROR(VLOOKUP(KS$2&amp;$A4,'EU2'!$C:$F,MATCH("AWAY",'EU2'!$C$1:$F$1,0),0),"")&amp;IFERROR(VLOOKUP(KS$2&amp;$A4,'EU2'!$D:$E,MATCH("HOME",'EU2'!$D$1:$E$1,0),0),"")&amp;IFERROR(VLOOKUP(KS$2&amp;$A4,'EUC2'!$C:$F,MATCH("AWAY",'EUC2'!$C$1:$F$1,0),0),"")&amp;IFERROR(VLOOKUP(KS$2&amp;$A4,'EUC2'!$D:$E,MATCH("HOME",'EUC2'!$D$1:$E$1,0),0),"")</f>
        <v/>
      </c>
      <c r="KT4" s="25" t="str">
        <f>IFERROR(VLOOKUP(KT$2&amp;$B4,'FPL FIX2'!$N$1:$Q$400,MATCH("HOME",'FPL FIX2'!$N$1:$Q$1,0),0),"")&amp;IFERROR(VLOOKUP(KT$2&amp;$B4,'FPL FIX2'!$O$1:$P$400,MATCH("AWAY",'FPL FIX2'!$O$1:$P$1,0),0),"")&amp;IFERROR(VLOOKUP(KT$2&amp;$A4,'FA2'!$A:$D,MATCH("AWAY",'FA2'!$A$1:$D$1,0),0),"")&amp;IFERROR(VLOOKUP(KT$2&amp;$A4,'FA2'!$B:$C,MATCH("HOME",'FA2'!$B$1:$C$1,0),0),"")&amp;IFERROR(VLOOKUP(KT$2&amp;$A4,'EFL2'!$A:$D,MATCH("AWAY",'EFL2'!$A$1:$D$1,0),0),"")&amp;IFERROR(VLOOKUP(KT$2&amp;$A4,'EFL2'!$B:$C,MATCH("HOME",'EFL2'!$B$1:$C$1,0),0),"")&amp;IFERROR(VLOOKUP(KT$2&amp;$A4,'UCL2'!$C:$F,MATCH("AWAY",'UCL2'!$C$1:$F$1,0),0),"")&amp;IFERROR(VLOOKUP(KT$2&amp;$A4,'UCL2'!$D:$E,MATCH("HOME",'UCL2'!$D$1:$E$1,0),0),"")&amp;IFERROR(VLOOKUP(KT$2&amp;$A4,'EU2'!$C:$F,MATCH("AWAY",'EU2'!$C$1:$F$1,0),0),"")&amp;IFERROR(VLOOKUP(KT$2&amp;$A4,'EU2'!$D:$E,MATCH("HOME",'EU2'!$D$1:$E$1,0),0),"")&amp;IFERROR(VLOOKUP(KT$2&amp;$A4,'EUC2'!$C:$F,MATCH("AWAY",'EUC2'!$C$1:$F$1,0),0),"")&amp;IFERROR(VLOOKUP(KT$2&amp;$A4,'EUC2'!$D:$E,MATCH("HOME",'EUC2'!$D$1:$E$1,0),0),"")</f>
        <v/>
      </c>
      <c r="KU4" s="25" t="str">
        <f>IFERROR(VLOOKUP(KU$2&amp;$B4,'FPL FIX2'!$N$1:$Q$400,MATCH("HOME",'FPL FIX2'!$N$1:$Q$1,0),0),"")&amp;IFERROR(VLOOKUP(KU$2&amp;$B4,'FPL FIX2'!$O$1:$P$400,MATCH("AWAY",'FPL FIX2'!$O$1:$P$1,0),0),"")&amp;IFERROR(VLOOKUP(KU$2&amp;$A4,'FA2'!$A:$D,MATCH("AWAY",'FA2'!$A$1:$D$1,0),0),"")&amp;IFERROR(VLOOKUP(KU$2&amp;$A4,'FA2'!$B:$C,MATCH("HOME",'FA2'!$B$1:$C$1,0),0),"")&amp;IFERROR(VLOOKUP(KU$2&amp;$A4,'EFL2'!$A:$D,MATCH("AWAY",'EFL2'!$A$1:$D$1,0),0),"")&amp;IFERROR(VLOOKUP(KU$2&amp;$A4,'EFL2'!$B:$C,MATCH("HOME",'EFL2'!$B$1:$C$1,0),0),"")&amp;IFERROR(VLOOKUP(KU$2&amp;$A4,'UCL2'!$C:$F,MATCH("AWAY",'UCL2'!$C$1:$F$1,0),0),"")&amp;IFERROR(VLOOKUP(KU$2&amp;$A4,'UCL2'!$D:$E,MATCH("HOME",'UCL2'!$D$1:$E$1,0),0),"")&amp;IFERROR(VLOOKUP(KU$2&amp;$A4,'EU2'!$C:$F,MATCH("AWAY",'EU2'!$C$1:$F$1,0),0),"")&amp;IFERROR(VLOOKUP(KU$2&amp;$A4,'EU2'!$D:$E,MATCH("HOME",'EU2'!$D$1:$E$1,0),0),"")&amp;IFERROR(VLOOKUP(KU$2&amp;$A4,'EUC2'!$C:$F,MATCH("AWAY",'EUC2'!$C$1:$F$1,0),0),"")&amp;IFERROR(VLOOKUP(KU$2&amp;$A4,'EUC2'!$D:$E,MATCH("HOME",'EUC2'!$D$1:$E$1,0),0),"")</f>
        <v/>
      </c>
      <c r="KV4" s="25" t="str">
        <f>IFERROR(VLOOKUP(KV$2&amp;$B4,'FPL FIX2'!$N$1:$Q$400,MATCH("HOME",'FPL FIX2'!$N$1:$Q$1,0),0),"")&amp;IFERROR(VLOOKUP(KV$2&amp;$B4,'FPL FIX2'!$O$1:$P$400,MATCH("AWAY",'FPL FIX2'!$O$1:$P$1,0),0),"")&amp;IFERROR(VLOOKUP(KV$2&amp;$A4,'FA2'!$A:$D,MATCH("AWAY",'FA2'!$A$1:$D$1,0),0),"")&amp;IFERROR(VLOOKUP(KV$2&amp;$A4,'FA2'!$B:$C,MATCH("HOME",'FA2'!$B$1:$C$1,0),0),"")&amp;IFERROR(VLOOKUP(KV$2&amp;$A4,'EFL2'!$A:$D,MATCH("AWAY",'EFL2'!$A$1:$D$1,0),0),"")&amp;IFERROR(VLOOKUP(KV$2&amp;$A4,'EFL2'!$B:$C,MATCH("HOME",'EFL2'!$B$1:$C$1,0),0),"")&amp;IFERROR(VLOOKUP(KV$2&amp;$A4,'UCL2'!$C:$F,MATCH("AWAY",'UCL2'!$C$1:$F$1,0),0),"")&amp;IFERROR(VLOOKUP(KV$2&amp;$A4,'UCL2'!$D:$E,MATCH("HOME",'UCL2'!$D$1:$E$1,0),0),"")&amp;IFERROR(VLOOKUP(KV$2&amp;$A4,'EU2'!$C:$F,MATCH("AWAY",'EU2'!$C$1:$F$1,0),0),"")&amp;IFERROR(VLOOKUP(KV$2&amp;$A4,'EU2'!$D:$E,MATCH("HOME",'EU2'!$D$1:$E$1,0),0),"")&amp;IFERROR(VLOOKUP(KV$2&amp;$A4,'EUC2'!$C:$F,MATCH("AWAY",'EUC2'!$C$1:$F$1,0),0),"")&amp;IFERROR(VLOOKUP(KV$2&amp;$A4,'EUC2'!$D:$E,MATCH("HOME",'EUC2'!$D$1:$E$1,0),0),"")</f>
        <v/>
      </c>
      <c r="KW4" s="25" t="str">
        <f>IFERROR(VLOOKUP(KW$2&amp;$B4,'FPL FIX2'!$N$1:$Q$400,MATCH("HOME",'FPL FIX2'!$N$1:$Q$1,0),0),"")&amp;IFERROR(VLOOKUP(KW$2&amp;$B4,'FPL FIX2'!$O$1:$P$400,MATCH("AWAY",'FPL FIX2'!$O$1:$P$1,0),0),"")&amp;IFERROR(VLOOKUP(KW$2&amp;$A4,'FA2'!$A:$D,MATCH("AWAY",'FA2'!$A$1:$D$1,0),0),"")&amp;IFERROR(VLOOKUP(KW$2&amp;$A4,'FA2'!$B:$C,MATCH("HOME",'FA2'!$B$1:$C$1,0),0),"")&amp;IFERROR(VLOOKUP(KW$2&amp;$A4,'EFL2'!$A:$D,MATCH("AWAY",'EFL2'!$A$1:$D$1,0),0),"")&amp;IFERROR(VLOOKUP(KW$2&amp;$A4,'EFL2'!$B:$C,MATCH("HOME",'EFL2'!$B$1:$C$1,0),0),"")&amp;IFERROR(VLOOKUP(KW$2&amp;$A4,'UCL2'!$C:$F,MATCH("AWAY",'UCL2'!$C$1:$F$1,0),0),"")&amp;IFERROR(VLOOKUP(KW$2&amp;$A4,'UCL2'!$D:$E,MATCH("HOME",'UCL2'!$D$1:$E$1,0),0),"")&amp;IFERROR(VLOOKUP(KW$2&amp;$A4,'EU2'!$C:$F,MATCH("AWAY",'EU2'!$C$1:$F$1,0),0),"")&amp;IFERROR(VLOOKUP(KW$2&amp;$A4,'EU2'!$D:$E,MATCH("HOME",'EU2'!$D$1:$E$1,0),0),"")&amp;IFERROR(VLOOKUP(KW$2&amp;$A4,'EUC2'!$C:$F,MATCH("AWAY",'EUC2'!$C$1:$F$1,0),0),"")&amp;IFERROR(VLOOKUP(KW$2&amp;$A4,'EUC2'!$D:$E,MATCH("HOME",'EUC2'!$D$1:$E$1,0),0),"")</f>
        <v/>
      </c>
      <c r="KX4" s="25" t="str">
        <f>IFERROR(VLOOKUP(KX$2&amp;$B4,'FPL FIX2'!$N$1:$Q$400,MATCH("HOME",'FPL FIX2'!$N$1:$Q$1,0),0),"")&amp;IFERROR(VLOOKUP(KX$2&amp;$B4,'FPL FIX2'!$O$1:$P$400,MATCH("AWAY",'FPL FIX2'!$O$1:$P$1,0),0),"")&amp;IFERROR(VLOOKUP(KX$2&amp;$A4,'FA2'!$A:$D,MATCH("AWAY",'FA2'!$A$1:$D$1,0),0),"")&amp;IFERROR(VLOOKUP(KX$2&amp;$A4,'FA2'!$B:$C,MATCH("HOME",'FA2'!$B$1:$C$1,0),0),"")&amp;IFERROR(VLOOKUP(KX$2&amp;$A4,'EFL2'!$A:$D,MATCH("AWAY",'EFL2'!$A$1:$D$1,0),0),"")&amp;IFERROR(VLOOKUP(KX$2&amp;$A4,'EFL2'!$B:$C,MATCH("HOME",'EFL2'!$B$1:$C$1,0),0),"")&amp;IFERROR(VLOOKUP(KX$2&amp;$A4,'UCL2'!$C:$F,MATCH("AWAY",'UCL2'!$C$1:$F$1,0),0),"")&amp;IFERROR(VLOOKUP(KX$2&amp;$A4,'UCL2'!$D:$E,MATCH("HOME",'UCL2'!$D$1:$E$1,0),0),"")&amp;IFERROR(VLOOKUP(KX$2&amp;$A4,'EU2'!$C:$F,MATCH("AWAY",'EU2'!$C$1:$F$1,0),0),"")&amp;IFERROR(VLOOKUP(KX$2&amp;$A4,'EU2'!$D:$E,MATCH("HOME",'EU2'!$D$1:$E$1,0),0),"")&amp;IFERROR(VLOOKUP(KX$2&amp;$A4,'EUC2'!$C:$F,MATCH("AWAY",'EUC2'!$C$1:$F$1,0),0),"")&amp;IFERROR(VLOOKUP(KX$2&amp;$A4,'EUC2'!$D:$E,MATCH("HOME",'EUC2'!$D$1:$E$1,0),0),"")</f>
        <v/>
      </c>
      <c r="KY4" s="25" t="str">
        <f>IFERROR(VLOOKUP(KY$2&amp;$B4,'FPL FIX2'!$N$1:$Q$400,MATCH("HOME",'FPL FIX2'!$N$1:$Q$1,0),0),"")&amp;IFERROR(VLOOKUP(KY$2&amp;$B4,'FPL FIX2'!$O$1:$P$400,MATCH("AWAY",'FPL FIX2'!$O$1:$P$1,0),0),"")&amp;IFERROR(VLOOKUP(KY$2&amp;$A4,'FA2'!$A:$D,MATCH("AWAY",'FA2'!$A$1:$D$1,0),0),"")&amp;IFERROR(VLOOKUP(KY$2&amp;$A4,'FA2'!$B:$C,MATCH("HOME",'FA2'!$B$1:$C$1,0),0),"")&amp;IFERROR(VLOOKUP(KY$2&amp;$A4,'EFL2'!$A:$D,MATCH("AWAY",'EFL2'!$A$1:$D$1,0),0),"")&amp;IFERROR(VLOOKUP(KY$2&amp;$A4,'EFL2'!$B:$C,MATCH("HOME",'EFL2'!$B$1:$C$1,0),0),"")&amp;IFERROR(VLOOKUP(KY$2&amp;$A4,'UCL2'!$C:$F,MATCH("AWAY",'UCL2'!$C$1:$F$1,0),0),"")&amp;IFERROR(VLOOKUP(KY$2&amp;$A4,'UCL2'!$D:$E,MATCH("HOME",'UCL2'!$D$1:$E$1,0),0),"")&amp;IFERROR(VLOOKUP(KY$2&amp;$A4,'EU2'!$C:$F,MATCH("AWAY",'EU2'!$C$1:$F$1,0),0),"")&amp;IFERROR(VLOOKUP(KY$2&amp;$A4,'EU2'!$D:$E,MATCH("HOME",'EU2'!$D$1:$E$1,0),0),"")&amp;IFERROR(VLOOKUP(KY$2&amp;$A4,'EUC2'!$C:$F,MATCH("AWAY",'EUC2'!$C$1:$F$1,0),0),"")&amp;IFERROR(VLOOKUP(KY$2&amp;$A4,'EUC2'!$D:$E,MATCH("HOME",'EUC2'!$D$1:$E$1,0),0),"")</f>
        <v/>
      </c>
      <c r="KZ4" s="25" t="str">
        <f>IFERROR(VLOOKUP(KZ$2&amp;$B4,'FPL FIX2'!$N$1:$Q$400,MATCH("HOME",'FPL FIX2'!$N$1:$Q$1,0),0),"")&amp;IFERROR(VLOOKUP(KZ$2&amp;$B4,'FPL FIX2'!$O$1:$P$400,MATCH("AWAY",'FPL FIX2'!$O$1:$P$1,0),0),"")&amp;IFERROR(VLOOKUP(KZ$2&amp;$A4,'FA2'!$A:$D,MATCH("AWAY",'FA2'!$A$1:$D$1,0),0),"")&amp;IFERROR(VLOOKUP(KZ$2&amp;$A4,'FA2'!$B:$C,MATCH("HOME",'FA2'!$B$1:$C$1,0),0),"")&amp;IFERROR(VLOOKUP(KZ$2&amp;$A4,'EFL2'!$A:$D,MATCH("AWAY",'EFL2'!$A$1:$D$1,0),0),"")&amp;IFERROR(VLOOKUP(KZ$2&amp;$A4,'EFL2'!$B:$C,MATCH("HOME",'EFL2'!$B$1:$C$1,0),0),"")&amp;IFERROR(VLOOKUP(KZ$2&amp;$A4,'UCL2'!$C:$F,MATCH("AWAY",'UCL2'!$C$1:$F$1,0),0),"")&amp;IFERROR(VLOOKUP(KZ$2&amp;$A4,'UCL2'!$D:$E,MATCH("HOME",'UCL2'!$D$1:$E$1,0),0),"")&amp;IFERROR(VLOOKUP(KZ$2&amp;$A4,'EU2'!$C:$F,MATCH("AWAY",'EU2'!$C$1:$F$1,0),0),"")&amp;IFERROR(VLOOKUP(KZ$2&amp;$A4,'EU2'!$D:$E,MATCH("HOME",'EU2'!$D$1:$E$1,0),0),"")&amp;IFERROR(VLOOKUP(KZ$2&amp;$A4,'EUC2'!$C:$F,MATCH("AWAY",'EUC2'!$C$1:$F$1,0),0),"")&amp;IFERROR(VLOOKUP(KZ$2&amp;$A4,'EUC2'!$D:$E,MATCH("HOME",'EUC2'!$D$1:$E$1,0),0),"")</f>
        <v/>
      </c>
      <c r="LA4" s="25" t="str">
        <f>IFERROR(VLOOKUP(LA$2&amp;$B4,'FPL FIX2'!$N$1:$Q$400,MATCH("HOME",'FPL FIX2'!$N$1:$Q$1,0),0),"")&amp;IFERROR(VLOOKUP(LA$2&amp;$B4,'FPL FIX2'!$O$1:$P$400,MATCH("AWAY",'FPL FIX2'!$O$1:$P$1,0),0),"")&amp;IFERROR(VLOOKUP(LA$2&amp;$A4,'FA2'!$A:$D,MATCH("AWAY",'FA2'!$A$1:$D$1,0),0),"")&amp;IFERROR(VLOOKUP(LA$2&amp;$A4,'FA2'!$B:$C,MATCH("HOME",'FA2'!$B$1:$C$1,0),0),"")&amp;IFERROR(VLOOKUP(LA$2&amp;$A4,'EFL2'!$A:$D,MATCH("AWAY",'EFL2'!$A$1:$D$1,0),0),"")&amp;IFERROR(VLOOKUP(LA$2&amp;$A4,'EFL2'!$B:$C,MATCH("HOME",'EFL2'!$B$1:$C$1,0),0),"")&amp;IFERROR(VLOOKUP(LA$2&amp;$A4,'UCL2'!$C:$F,MATCH("AWAY",'UCL2'!$C$1:$F$1,0),0),"")&amp;IFERROR(VLOOKUP(LA$2&amp;$A4,'UCL2'!$D:$E,MATCH("HOME",'UCL2'!$D$1:$E$1,0),0),"")&amp;IFERROR(VLOOKUP(LA$2&amp;$A4,'EU2'!$C:$F,MATCH("AWAY",'EU2'!$C$1:$F$1,0),0),"")&amp;IFERROR(VLOOKUP(LA$2&amp;$A4,'EU2'!$D:$E,MATCH("HOME",'EU2'!$D$1:$E$1,0),0),"")&amp;IFERROR(VLOOKUP(LA$2&amp;$A4,'EUC2'!$C:$F,MATCH("AWAY",'EUC2'!$C$1:$F$1,0),0),"")&amp;IFERROR(VLOOKUP(LA$2&amp;$A4,'EUC2'!$D:$E,MATCH("HOME",'EUC2'!$D$1:$E$1,0),0),"")</f>
        <v/>
      </c>
      <c r="LB4" s="25" t="str">
        <f>IFERROR(VLOOKUP(LB$2&amp;$B4,'FPL FIX2'!$N$1:$Q$400,MATCH("HOME",'FPL FIX2'!$N$1:$Q$1,0),0),"")&amp;IFERROR(VLOOKUP(LB$2&amp;$B4,'FPL FIX2'!$O$1:$P$400,MATCH("AWAY",'FPL FIX2'!$O$1:$P$1,0),0),"")&amp;IFERROR(VLOOKUP(LB$2&amp;$A4,'FA2'!$A:$D,MATCH("AWAY",'FA2'!$A$1:$D$1,0),0),"")&amp;IFERROR(VLOOKUP(LB$2&amp;$A4,'FA2'!$B:$C,MATCH("HOME",'FA2'!$B$1:$C$1,0),0),"")&amp;IFERROR(VLOOKUP(LB$2&amp;$A4,'EFL2'!$A:$D,MATCH("AWAY",'EFL2'!$A$1:$D$1,0),0),"")&amp;IFERROR(VLOOKUP(LB$2&amp;$A4,'EFL2'!$B:$C,MATCH("HOME",'EFL2'!$B$1:$C$1,0),0),"")&amp;IFERROR(VLOOKUP(LB$2&amp;$A4,'UCL2'!$C:$F,MATCH("AWAY",'UCL2'!$C$1:$F$1,0),0),"")&amp;IFERROR(VLOOKUP(LB$2&amp;$A4,'UCL2'!$D:$E,MATCH("HOME",'UCL2'!$D$1:$E$1,0),0),"")&amp;IFERROR(VLOOKUP(LB$2&amp;$A4,'EU2'!$C:$F,MATCH("AWAY",'EU2'!$C$1:$F$1,0),0),"")&amp;IFERROR(VLOOKUP(LB$2&amp;$A4,'EU2'!$D:$E,MATCH("HOME",'EU2'!$D$1:$E$1,0),0),"")&amp;IFERROR(VLOOKUP(LB$2&amp;$A4,'EUC2'!$C:$F,MATCH("AWAY",'EUC2'!$C$1:$F$1,0),0),"")&amp;IFERROR(VLOOKUP(LB$2&amp;$A4,'EUC2'!$D:$E,MATCH("HOME",'EUC2'!$D$1:$E$1,0),0),"")</f>
        <v/>
      </c>
      <c r="LC4" s="25" t="str">
        <f>IFERROR(VLOOKUP(LC$2&amp;$B4,'FPL FIX2'!$N$1:$Q$400,MATCH("HOME",'FPL FIX2'!$N$1:$Q$1,0),0),"")&amp;IFERROR(VLOOKUP(LC$2&amp;$B4,'FPL FIX2'!$O$1:$P$400,MATCH("AWAY",'FPL FIX2'!$O$1:$P$1,0),0),"")&amp;IFERROR(VLOOKUP(LC$2&amp;$A4,'FA2'!$A:$D,MATCH("AWAY",'FA2'!$A$1:$D$1,0),0),"")&amp;IFERROR(VLOOKUP(LC$2&amp;$A4,'FA2'!$B:$C,MATCH("HOME",'FA2'!$B$1:$C$1,0),0),"")&amp;IFERROR(VLOOKUP(LC$2&amp;$A4,'EFL2'!$A:$D,MATCH("AWAY",'EFL2'!$A$1:$D$1,0),0),"")&amp;IFERROR(VLOOKUP(LC$2&amp;$A4,'EFL2'!$B:$C,MATCH("HOME",'EFL2'!$B$1:$C$1,0),0),"")&amp;IFERROR(VLOOKUP(LC$2&amp;$A4,'UCL2'!$C:$F,MATCH("AWAY",'UCL2'!$C$1:$F$1,0),0),"")&amp;IFERROR(VLOOKUP(LC$2&amp;$A4,'UCL2'!$D:$E,MATCH("HOME",'UCL2'!$D$1:$E$1,0),0),"")&amp;IFERROR(VLOOKUP(LC$2&amp;$A4,'EU2'!$C:$F,MATCH("AWAY",'EU2'!$C$1:$F$1,0),0),"")&amp;IFERROR(VLOOKUP(LC$2&amp;$A4,'EU2'!$D:$E,MATCH("HOME",'EU2'!$D$1:$E$1,0),0),"")&amp;IFERROR(VLOOKUP(LC$2&amp;$A4,'EUC2'!$C:$F,MATCH("AWAY",'EUC2'!$C$1:$F$1,0),0),"")&amp;IFERROR(VLOOKUP(LC$2&amp;$A4,'EUC2'!$D:$E,MATCH("HOME",'EUC2'!$D$1:$E$1,0),0),"")</f>
        <v/>
      </c>
      <c r="LD4" s="25" t="str">
        <f>IFERROR(VLOOKUP(LD$2&amp;$B4,'FPL FIX2'!$N$1:$Q$400,MATCH("HOME",'FPL FIX2'!$N$1:$Q$1,0),0),"")&amp;IFERROR(VLOOKUP(LD$2&amp;$B4,'FPL FIX2'!$O$1:$P$400,MATCH("AWAY",'FPL FIX2'!$O$1:$P$1,0),0),"")&amp;IFERROR(VLOOKUP(LD$2&amp;$A4,'FA2'!$A:$D,MATCH("AWAY",'FA2'!$A$1:$D$1,0),0),"")&amp;IFERROR(VLOOKUP(LD$2&amp;$A4,'FA2'!$B:$C,MATCH("HOME",'FA2'!$B$1:$C$1,0),0),"")&amp;IFERROR(VLOOKUP(LD$2&amp;$A4,'EFL2'!$A:$D,MATCH("AWAY",'EFL2'!$A$1:$D$1,0),0),"")&amp;IFERROR(VLOOKUP(LD$2&amp;$A4,'EFL2'!$B:$C,MATCH("HOME",'EFL2'!$B$1:$C$1,0),0),"")&amp;IFERROR(VLOOKUP(LD$2&amp;$A4,'UCL2'!$C:$F,MATCH("AWAY",'UCL2'!$C$1:$F$1,0),0),"")&amp;IFERROR(VLOOKUP(LD$2&amp;$A4,'UCL2'!$D:$E,MATCH("HOME",'UCL2'!$D$1:$E$1,0),0),"")&amp;IFERROR(VLOOKUP(LD$2&amp;$A4,'EU2'!$C:$F,MATCH("AWAY",'EU2'!$C$1:$F$1,0),0),"")&amp;IFERROR(VLOOKUP(LD$2&amp;$A4,'EU2'!$D:$E,MATCH("HOME",'EU2'!$D$1:$E$1,0),0),"")&amp;IFERROR(VLOOKUP(LD$2&amp;$A4,'EUC2'!$C:$F,MATCH("AWAY",'EUC2'!$C$1:$F$1,0),0),"")&amp;IFERROR(VLOOKUP(LD$2&amp;$A4,'EUC2'!$D:$E,MATCH("HOME",'EUC2'!$D$1:$E$1,0),0),"")</f>
        <v/>
      </c>
      <c r="LE4" s="25" t="str">
        <f>IFERROR(VLOOKUP(LE$2&amp;$B4,'FPL FIX2'!$N$1:$Q$400,MATCH("HOME",'FPL FIX2'!$N$1:$Q$1,0),0),"")&amp;IFERROR(VLOOKUP(LE$2&amp;$B4,'FPL FIX2'!$O$1:$P$400,MATCH("AWAY",'FPL FIX2'!$O$1:$P$1,0),0),"")&amp;IFERROR(VLOOKUP(LE$2&amp;$A4,'FA2'!$A:$D,MATCH("AWAY",'FA2'!$A$1:$D$1,0),0),"")&amp;IFERROR(VLOOKUP(LE$2&amp;$A4,'FA2'!$B:$C,MATCH("HOME",'FA2'!$B$1:$C$1,0),0),"")&amp;IFERROR(VLOOKUP(LE$2&amp;$A4,'EFL2'!$A:$D,MATCH("AWAY",'EFL2'!$A$1:$D$1,0),0),"")&amp;IFERROR(VLOOKUP(LE$2&amp;$A4,'EFL2'!$B:$C,MATCH("HOME",'EFL2'!$B$1:$C$1,0),0),"")&amp;IFERROR(VLOOKUP(LE$2&amp;$A4,'UCL2'!$C:$F,MATCH("AWAY",'UCL2'!$C$1:$F$1,0),0),"")&amp;IFERROR(VLOOKUP(LE$2&amp;$A4,'UCL2'!$D:$E,MATCH("HOME",'UCL2'!$D$1:$E$1,0),0),"")&amp;IFERROR(VLOOKUP(LE$2&amp;$A4,'EU2'!$C:$F,MATCH("AWAY",'EU2'!$C$1:$F$1,0),0),"")&amp;IFERROR(VLOOKUP(LE$2&amp;$A4,'EU2'!$D:$E,MATCH("HOME",'EU2'!$D$1:$E$1,0),0),"")&amp;IFERROR(VLOOKUP(LE$2&amp;$A4,'EUC2'!$C:$F,MATCH("AWAY",'EUC2'!$C$1:$F$1,0),0),"")&amp;IFERROR(VLOOKUP(LE$2&amp;$A4,'EUC2'!$D:$E,MATCH("HOME",'EUC2'!$D$1:$E$1,0),0),"")</f>
        <v/>
      </c>
      <c r="LF4" s="25" t="str">
        <f>IFERROR(VLOOKUP(LF$2&amp;$B4,'FPL FIX2'!$N$1:$Q$400,MATCH("HOME",'FPL FIX2'!$N$1:$Q$1,0),0),"")&amp;IFERROR(VLOOKUP(LF$2&amp;$B4,'FPL FIX2'!$O$1:$P$400,MATCH("AWAY",'FPL FIX2'!$O$1:$P$1,0),0),"")&amp;IFERROR(VLOOKUP(LF$2&amp;$A4,'FA2'!$A:$D,MATCH("AWAY",'FA2'!$A$1:$D$1,0),0),"")&amp;IFERROR(VLOOKUP(LF$2&amp;$A4,'FA2'!$B:$C,MATCH("HOME",'FA2'!$B$1:$C$1,0),0),"")&amp;IFERROR(VLOOKUP(LF$2&amp;$A4,'EFL2'!$A:$D,MATCH("AWAY",'EFL2'!$A$1:$D$1,0),0),"")&amp;IFERROR(VLOOKUP(LF$2&amp;$A4,'EFL2'!$B:$C,MATCH("HOME",'EFL2'!$B$1:$C$1,0),0),"")&amp;IFERROR(VLOOKUP(LF$2&amp;$A4,'UCL2'!$C:$F,MATCH("AWAY",'UCL2'!$C$1:$F$1,0),0),"")&amp;IFERROR(VLOOKUP(LF$2&amp;$A4,'UCL2'!$D:$E,MATCH("HOME",'UCL2'!$D$1:$E$1,0),0),"")&amp;IFERROR(VLOOKUP(LF$2&amp;$A4,'EU2'!$C:$F,MATCH("AWAY",'EU2'!$C$1:$F$1,0),0),"")&amp;IFERROR(VLOOKUP(LF$2&amp;$A4,'EU2'!$D:$E,MATCH("HOME",'EU2'!$D$1:$E$1,0),0),"")&amp;IFERROR(VLOOKUP(LF$2&amp;$A4,'EUC2'!$C:$F,MATCH("AWAY",'EUC2'!$C$1:$F$1,0),0),"")&amp;IFERROR(VLOOKUP(LF$2&amp;$A4,'EUC2'!$D:$E,MATCH("HOME",'EUC2'!$D$1:$E$1,0),0),"")</f>
        <v/>
      </c>
      <c r="LG4" s="25" t="str">
        <f>IFERROR(VLOOKUP(LG$2&amp;$B4,'FPL FIX2'!$N$1:$Q$400,MATCH("HOME",'FPL FIX2'!$N$1:$Q$1,0),0),"")&amp;IFERROR(VLOOKUP(LG$2&amp;$B4,'FPL FIX2'!$O$1:$P$400,MATCH("AWAY",'FPL FIX2'!$O$1:$P$1,0),0),"")&amp;IFERROR(VLOOKUP(LG$2&amp;$A4,'FA2'!$A:$D,MATCH("AWAY",'FA2'!$A$1:$D$1,0),0),"")&amp;IFERROR(VLOOKUP(LG$2&amp;$A4,'FA2'!$B:$C,MATCH("HOME",'FA2'!$B$1:$C$1,0),0),"")&amp;IFERROR(VLOOKUP(LG$2&amp;$A4,'EFL2'!$A:$D,MATCH("AWAY",'EFL2'!$A$1:$D$1,0),0),"")&amp;IFERROR(VLOOKUP(LG$2&amp;$A4,'EFL2'!$B:$C,MATCH("HOME",'EFL2'!$B$1:$C$1,0),0),"")&amp;IFERROR(VLOOKUP(LG$2&amp;$A4,'UCL2'!$C:$F,MATCH("AWAY",'UCL2'!$C$1:$F$1,0),0),"")&amp;IFERROR(VLOOKUP(LG$2&amp;$A4,'UCL2'!$D:$E,MATCH("HOME",'UCL2'!$D$1:$E$1,0),0),"")&amp;IFERROR(VLOOKUP(LG$2&amp;$A4,'EU2'!$C:$F,MATCH("AWAY",'EU2'!$C$1:$F$1,0),0),"")&amp;IFERROR(VLOOKUP(LG$2&amp;$A4,'EU2'!$D:$E,MATCH("HOME",'EU2'!$D$1:$E$1,0),0),"")&amp;IFERROR(VLOOKUP(LG$2&amp;$A4,'EUC2'!$C:$F,MATCH("AWAY",'EUC2'!$C$1:$F$1,0),0),"")&amp;IFERROR(VLOOKUP(LG$2&amp;$A4,'EUC2'!$D:$E,MATCH("HOME",'EUC2'!$D$1:$E$1,0),0),"")</f>
        <v/>
      </c>
      <c r="LH4" s="25" t="str">
        <f>IFERROR(VLOOKUP(LH$2&amp;$B4,'FPL FIX2'!$N$1:$Q$400,MATCH("HOME",'FPL FIX2'!$N$1:$Q$1,0),0),"")&amp;IFERROR(VLOOKUP(LH$2&amp;$B4,'FPL FIX2'!$O$1:$P$400,MATCH("AWAY",'FPL FIX2'!$O$1:$P$1,0),0),"")&amp;IFERROR(VLOOKUP(LH$2&amp;$A4,'FA2'!$A:$D,MATCH("AWAY",'FA2'!$A$1:$D$1,0),0),"")&amp;IFERROR(VLOOKUP(LH$2&amp;$A4,'FA2'!$B:$C,MATCH("HOME",'FA2'!$B$1:$C$1,0),0),"")&amp;IFERROR(VLOOKUP(LH$2&amp;$A4,'EFL2'!$A:$D,MATCH("AWAY",'EFL2'!$A$1:$D$1,0),0),"")&amp;IFERROR(VLOOKUP(LH$2&amp;$A4,'EFL2'!$B:$C,MATCH("HOME",'EFL2'!$B$1:$C$1,0),0),"")&amp;IFERROR(VLOOKUP(LH$2&amp;$A4,'UCL2'!$C:$F,MATCH("AWAY",'UCL2'!$C$1:$F$1,0),0),"")&amp;IFERROR(VLOOKUP(LH$2&amp;$A4,'UCL2'!$D:$E,MATCH("HOME",'UCL2'!$D$1:$E$1,0),0),"")&amp;IFERROR(VLOOKUP(LH$2&amp;$A4,'EU2'!$C:$F,MATCH("AWAY",'EU2'!$C$1:$F$1,0),0),"")&amp;IFERROR(VLOOKUP(LH$2&amp;$A4,'EU2'!$D:$E,MATCH("HOME",'EU2'!$D$1:$E$1,0),0),"")&amp;IFERROR(VLOOKUP(LH$2&amp;$A4,'EUC2'!$C:$F,MATCH("AWAY",'EUC2'!$C$1:$F$1,0),0),"")&amp;IFERROR(VLOOKUP(LH$2&amp;$A4,'EUC2'!$D:$E,MATCH("HOME",'EUC2'!$D$1:$E$1,0),0),"")</f>
        <v/>
      </c>
      <c r="LI4" s="25" t="str">
        <f>IFERROR(VLOOKUP(LI$2&amp;$B4,'FPL FIX2'!$N$1:$Q$400,MATCH("HOME",'FPL FIX2'!$N$1:$Q$1,0),0),"")&amp;IFERROR(VLOOKUP(LI$2&amp;$B4,'FPL FIX2'!$O$1:$P$400,MATCH("AWAY",'FPL FIX2'!$O$1:$P$1,0),0),"")&amp;IFERROR(VLOOKUP(LI$2&amp;$A4,'FA2'!$A:$D,MATCH("AWAY",'FA2'!$A$1:$D$1,0),0),"")&amp;IFERROR(VLOOKUP(LI$2&amp;$A4,'FA2'!$B:$C,MATCH("HOME",'FA2'!$B$1:$C$1,0),0),"")&amp;IFERROR(VLOOKUP(LI$2&amp;$A4,'EFL2'!$A:$D,MATCH("AWAY",'EFL2'!$A$1:$D$1,0),0),"")&amp;IFERROR(VLOOKUP(LI$2&amp;$A4,'EFL2'!$B:$C,MATCH("HOME",'EFL2'!$B$1:$C$1,0),0),"")&amp;IFERROR(VLOOKUP(LI$2&amp;$A4,'UCL2'!$C:$F,MATCH("AWAY",'UCL2'!$C$1:$F$1,0),0),"")&amp;IFERROR(VLOOKUP(LI$2&amp;$A4,'UCL2'!$D:$E,MATCH("HOME",'UCL2'!$D$1:$E$1,0),0),"")&amp;IFERROR(VLOOKUP(LI$2&amp;$A4,'EU2'!$C:$F,MATCH("AWAY",'EU2'!$C$1:$F$1,0),0),"")&amp;IFERROR(VLOOKUP(LI$2&amp;$A4,'EU2'!$D:$E,MATCH("HOME",'EU2'!$D$1:$E$1,0),0),"")&amp;IFERROR(VLOOKUP(LI$2&amp;$A4,'EUC2'!$C:$F,MATCH("AWAY",'EUC2'!$C$1:$F$1,0),0),"")&amp;IFERROR(VLOOKUP(LI$2&amp;$A4,'EUC2'!$D:$E,MATCH("HOME",'EUC2'!$D$1:$E$1,0),0),"")</f>
        <v/>
      </c>
      <c r="LJ4" s="25" t="str">
        <f>IFERROR(VLOOKUP(LJ$2&amp;$B4,'FPL FIX2'!$N$1:$Q$400,MATCH("HOME",'FPL FIX2'!$N$1:$Q$1,0),0),"")&amp;IFERROR(VLOOKUP(LJ$2&amp;$B4,'FPL FIX2'!$O$1:$P$400,MATCH("AWAY",'FPL FIX2'!$O$1:$P$1,0),0),"")&amp;IFERROR(VLOOKUP(LJ$2&amp;$A4,'FA2'!$A:$D,MATCH("AWAY",'FA2'!$A$1:$D$1,0),0),"")&amp;IFERROR(VLOOKUP(LJ$2&amp;$A4,'FA2'!$B:$C,MATCH("HOME",'FA2'!$B$1:$C$1,0),0),"")&amp;IFERROR(VLOOKUP(LJ$2&amp;$A4,'EFL2'!$A:$D,MATCH("AWAY",'EFL2'!$A$1:$D$1,0),0),"")&amp;IFERROR(VLOOKUP(LJ$2&amp;$A4,'EFL2'!$B:$C,MATCH("HOME",'EFL2'!$B$1:$C$1,0),0),"")&amp;IFERROR(VLOOKUP(LJ$2&amp;$A4,'UCL2'!$C:$F,MATCH("AWAY",'UCL2'!$C$1:$F$1,0),0),"")&amp;IFERROR(VLOOKUP(LJ$2&amp;$A4,'UCL2'!$D:$E,MATCH("HOME",'UCL2'!$D$1:$E$1,0),0),"")&amp;IFERROR(VLOOKUP(LJ$2&amp;$A4,'EU2'!$C:$F,MATCH("AWAY",'EU2'!$C$1:$F$1,0),0),"")&amp;IFERROR(VLOOKUP(LJ$2&amp;$A4,'EU2'!$D:$E,MATCH("HOME",'EU2'!$D$1:$E$1,0),0),"")&amp;IFERROR(VLOOKUP(LJ$2&amp;$A4,'EUC2'!$C:$F,MATCH("AWAY",'EUC2'!$C$1:$F$1,0),0),"")&amp;IFERROR(VLOOKUP(LJ$2&amp;$A4,'EUC2'!$D:$E,MATCH("HOME",'EUC2'!$D$1:$E$1,0),0),"")</f>
        <v/>
      </c>
      <c r="LK4" s="25" t="str">
        <f>IFERROR(VLOOKUP(LK$2&amp;$B4,'FPL FIX2'!$N$1:$Q$400,MATCH("HOME",'FPL FIX2'!$N$1:$Q$1,0),0),"")&amp;IFERROR(VLOOKUP(LK$2&amp;$B4,'FPL FIX2'!$O$1:$P$400,MATCH("AWAY",'FPL FIX2'!$O$1:$P$1,0),0),"")&amp;IFERROR(VLOOKUP(LK$2&amp;$A4,'FA2'!$A:$D,MATCH("AWAY",'FA2'!$A$1:$D$1,0),0),"")&amp;IFERROR(VLOOKUP(LK$2&amp;$A4,'FA2'!$B:$C,MATCH("HOME",'FA2'!$B$1:$C$1,0),0),"")&amp;IFERROR(VLOOKUP(LK$2&amp;$A4,'EFL2'!$A:$D,MATCH("AWAY",'EFL2'!$A$1:$D$1,0),0),"")&amp;IFERROR(VLOOKUP(LK$2&amp;$A4,'EFL2'!$B:$C,MATCH("HOME",'EFL2'!$B$1:$C$1,0),0),"")&amp;IFERROR(VLOOKUP(LK$2&amp;$A4,'UCL2'!$C:$F,MATCH("AWAY",'UCL2'!$C$1:$F$1,0),0),"")&amp;IFERROR(VLOOKUP(LK$2&amp;$A4,'UCL2'!$D:$E,MATCH("HOME",'UCL2'!$D$1:$E$1,0),0),"")&amp;IFERROR(VLOOKUP(LK$2&amp;$A4,'EU2'!$C:$F,MATCH("AWAY",'EU2'!$C$1:$F$1,0),0),"")&amp;IFERROR(VLOOKUP(LK$2&amp;$A4,'EU2'!$D:$E,MATCH("HOME",'EU2'!$D$1:$E$1,0),0),"")&amp;IFERROR(VLOOKUP(LK$2&amp;$A4,'EUC2'!$C:$F,MATCH("AWAY",'EUC2'!$C$1:$F$1,0),0),"")&amp;IFERROR(VLOOKUP(LK$2&amp;$A4,'EUC2'!$D:$E,MATCH("HOME",'EUC2'!$D$1:$E$1,0),0),"")</f>
        <v/>
      </c>
      <c r="LL4" s="25" t="str">
        <f>IFERROR(VLOOKUP(LL$2&amp;$B4,'FPL FIX2'!$N$1:$Q$400,MATCH("HOME",'FPL FIX2'!$N$1:$Q$1,0),0),"")&amp;IFERROR(VLOOKUP(LL$2&amp;$B4,'FPL FIX2'!$O$1:$P$400,MATCH("AWAY",'FPL FIX2'!$O$1:$P$1,0),0),"")&amp;IFERROR(VLOOKUP(LL$2&amp;$A4,'FA2'!$A:$D,MATCH("AWAY",'FA2'!$A$1:$D$1,0),0),"")&amp;IFERROR(VLOOKUP(LL$2&amp;$A4,'FA2'!$B:$C,MATCH("HOME",'FA2'!$B$1:$C$1,0),0),"")&amp;IFERROR(VLOOKUP(LL$2&amp;$A4,'EFL2'!$A:$D,MATCH("AWAY",'EFL2'!$A$1:$D$1,0),0),"")&amp;IFERROR(VLOOKUP(LL$2&amp;$A4,'EFL2'!$B:$C,MATCH("HOME",'EFL2'!$B$1:$C$1,0),0),"")&amp;IFERROR(VLOOKUP(LL$2&amp;$A4,'UCL2'!$C:$F,MATCH("AWAY",'UCL2'!$C$1:$F$1,0),0),"")&amp;IFERROR(VLOOKUP(LL$2&amp;$A4,'UCL2'!$D:$E,MATCH("HOME",'UCL2'!$D$1:$E$1,0),0),"")&amp;IFERROR(VLOOKUP(LL$2&amp;$A4,'EU2'!$C:$F,MATCH("AWAY",'EU2'!$C$1:$F$1,0),0),"")&amp;IFERROR(VLOOKUP(LL$2&amp;$A4,'EU2'!$D:$E,MATCH("HOME",'EU2'!$D$1:$E$1,0),0),"")&amp;IFERROR(VLOOKUP(LL$2&amp;$A4,'EUC2'!$C:$F,MATCH("AWAY",'EUC2'!$C$1:$F$1,0),0),"")&amp;IFERROR(VLOOKUP(LL$2&amp;$A4,'EUC2'!$D:$E,MATCH("HOME",'EUC2'!$D$1:$E$1,0),0),"")</f>
        <v/>
      </c>
      <c r="LM4" s="25" t="str">
        <f>IFERROR(VLOOKUP(LM$2&amp;$B4,'FPL FIX2'!$N$1:$Q$400,MATCH("HOME",'FPL FIX2'!$N$1:$Q$1,0),0),"")&amp;IFERROR(VLOOKUP(LM$2&amp;$B4,'FPL FIX2'!$O$1:$P$400,MATCH("AWAY",'FPL FIX2'!$O$1:$P$1,0),0),"")&amp;IFERROR(VLOOKUP(LM$2&amp;$A4,'FA2'!$A:$D,MATCH("AWAY",'FA2'!$A$1:$D$1,0),0),"")&amp;IFERROR(VLOOKUP(LM$2&amp;$A4,'FA2'!$B:$C,MATCH("HOME",'FA2'!$B$1:$C$1,0),0),"")&amp;IFERROR(VLOOKUP(LM$2&amp;$A4,'EFL2'!$A:$D,MATCH("AWAY",'EFL2'!$A$1:$D$1,0),0),"")&amp;IFERROR(VLOOKUP(LM$2&amp;$A4,'EFL2'!$B:$C,MATCH("HOME",'EFL2'!$B$1:$C$1,0),0),"")&amp;IFERROR(VLOOKUP(LM$2&amp;$A4,'UCL2'!$C:$F,MATCH("AWAY",'UCL2'!$C$1:$F$1,0),0),"")&amp;IFERROR(VLOOKUP(LM$2&amp;$A4,'UCL2'!$D:$E,MATCH("HOME",'UCL2'!$D$1:$E$1,0),0),"")&amp;IFERROR(VLOOKUP(LM$2&amp;$A4,'EU2'!$C:$F,MATCH("AWAY",'EU2'!$C$1:$F$1,0),0),"")&amp;IFERROR(VLOOKUP(LM$2&amp;$A4,'EU2'!$D:$E,MATCH("HOME",'EU2'!$D$1:$E$1,0),0),"")&amp;IFERROR(VLOOKUP(LM$2&amp;$A4,'EUC2'!$C:$F,MATCH("AWAY",'EUC2'!$C$1:$F$1,0),0),"")&amp;IFERROR(VLOOKUP(LM$2&amp;$A4,'EUC2'!$D:$E,MATCH("HOME",'EUC2'!$D$1:$E$1,0),0),"")</f>
        <v/>
      </c>
      <c r="LN4" s="25" t="str">
        <f>IFERROR(VLOOKUP(LN$2&amp;$B4,'FPL FIX2'!$N$1:$Q$400,MATCH("HOME",'FPL FIX2'!$N$1:$Q$1,0),0),"")&amp;IFERROR(VLOOKUP(LN$2&amp;$B4,'FPL FIX2'!$O$1:$P$400,MATCH("AWAY",'FPL FIX2'!$O$1:$P$1,0),0),"")&amp;IFERROR(VLOOKUP(LN$2&amp;$A4,'FA2'!$A:$D,MATCH("AWAY",'FA2'!$A$1:$D$1,0),0),"")&amp;IFERROR(VLOOKUP(LN$2&amp;$A4,'FA2'!$B:$C,MATCH("HOME",'FA2'!$B$1:$C$1,0),0),"")&amp;IFERROR(VLOOKUP(LN$2&amp;$A4,'EFL2'!$A:$D,MATCH("AWAY",'EFL2'!$A$1:$D$1,0),0),"")&amp;IFERROR(VLOOKUP(LN$2&amp;$A4,'EFL2'!$B:$C,MATCH("HOME",'EFL2'!$B$1:$C$1,0),0),"")&amp;IFERROR(VLOOKUP(LN$2&amp;$A4,'UCL2'!$C:$F,MATCH("AWAY",'UCL2'!$C$1:$F$1,0),0),"")&amp;IFERROR(VLOOKUP(LN$2&amp;$A4,'UCL2'!$D:$E,MATCH("HOME",'UCL2'!$D$1:$E$1,0),0),"")&amp;IFERROR(VLOOKUP(LN$2&amp;$A4,'EU2'!$C:$F,MATCH("AWAY",'EU2'!$C$1:$F$1,0),0),"")&amp;IFERROR(VLOOKUP(LN$2&amp;$A4,'EU2'!$D:$E,MATCH("HOME",'EU2'!$D$1:$E$1,0),0),"")&amp;IFERROR(VLOOKUP(LN$2&amp;$A4,'EUC2'!$C:$F,MATCH("AWAY",'EUC2'!$C$1:$F$1,0),0),"")&amp;IFERROR(VLOOKUP(LN$2&amp;$A4,'EUC2'!$D:$E,MATCH("HOME",'EUC2'!$D$1:$E$1,0),0),"")</f>
        <v/>
      </c>
      <c r="LO4" s="25" t="str">
        <f>IFERROR(VLOOKUP(LO$2&amp;$B4,'FPL FIX2'!$N$1:$Q$400,MATCH("HOME",'FPL FIX2'!$N$1:$Q$1,0),0),"")&amp;IFERROR(VLOOKUP(LO$2&amp;$B4,'FPL FIX2'!$O$1:$P$400,MATCH("AWAY",'FPL FIX2'!$O$1:$P$1,0),0),"")&amp;IFERROR(VLOOKUP(LO$2&amp;$A4,'FA2'!$A:$D,MATCH("AWAY",'FA2'!$A$1:$D$1,0),0),"")&amp;IFERROR(VLOOKUP(LO$2&amp;$A4,'FA2'!$B:$C,MATCH("HOME",'FA2'!$B$1:$C$1,0),0),"")&amp;IFERROR(VLOOKUP(LO$2&amp;$A4,'EFL2'!$A:$D,MATCH("AWAY",'EFL2'!$A$1:$D$1,0),0),"")&amp;IFERROR(VLOOKUP(LO$2&amp;$A4,'EFL2'!$B:$C,MATCH("HOME",'EFL2'!$B$1:$C$1,0),0),"")&amp;IFERROR(VLOOKUP(LO$2&amp;$A4,'UCL2'!$C:$F,MATCH("AWAY",'UCL2'!$C$1:$F$1,0),0),"")&amp;IFERROR(VLOOKUP(LO$2&amp;$A4,'UCL2'!$D:$E,MATCH("HOME",'UCL2'!$D$1:$E$1,0),0),"")&amp;IFERROR(VLOOKUP(LO$2&amp;$A4,'EU2'!$C:$F,MATCH("AWAY",'EU2'!$C$1:$F$1,0),0),"")&amp;IFERROR(VLOOKUP(LO$2&amp;$A4,'EU2'!$D:$E,MATCH("HOME",'EU2'!$D$1:$E$1,0),0),"")&amp;IFERROR(VLOOKUP(LO$2&amp;$A4,'EUC2'!$C:$F,MATCH("AWAY",'EUC2'!$C$1:$F$1,0),0),"")&amp;IFERROR(VLOOKUP(LO$2&amp;$A4,'EUC2'!$D:$E,MATCH("HOME",'EUC2'!$D$1:$E$1,0),0),"")</f>
        <v/>
      </c>
      <c r="LP4" s="25" t="str">
        <f>IFERROR(VLOOKUP(LP$2&amp;$B4,'FPL FIX2'!$N$1:$Q$400,MATCH("HOME",'FPL FIX2'!$N$1:$Q$1,0),0),"")&amp;IFERROR(VLOOKUP(LP$2&amp;$B4,'FPL FIX2'!$O$1:$P$400,MATCH("AWAY",'FPL FIX2'!$O$1:$P$1,0),0),"")&amp;IFERROR(VLOOKUP(LP$2&amp;$A4,'FA2'!$A:$D,MATCH("AWAY",'FA2'!$A$1:$D$1,0),0),"")&amp;IFERROR(VLOOKUP(LP$2&amp;$A4,'FA2'!$B:$C,MATCH("HOME",'FA2'!$B$1:$C$1,0),0),"")&amp;IFERROR(VLOOKUP(LP$2&amp;$A4,'EFL2'!$A:$D,MATCH("AWAY",'EFL2'!$A$1:$D$1,0),0),"")&amp;IFERROR(VLOOKUP(LP$2&amp;$A4,'EFL2'!$B:$C,MATCH("HOME",'EFL2'!$B$1:$C$1,0),0),"")&amp;IFERROR(VLOOKUP(LP$2&amp;$A4,'UCL2'!$C:$F,MATCH("AWAY",'UCL2'!$C$1:$F$1,0),0),"")&amp;IFERROR(VLOOKUP(LP$2&amp;$A4,'UCL2'!$D:$E,MATCH("HOME",'UCL2'!$D$1:$E$1,0),0),"")&amp;IFERROR(VLOOKUP(LP$2&amp;$A4,'EU2'!$C:$F,MATCH("AWAY",'EU2'!$C$1:$F$1,0),0),"")&amp;IFERROR(VLOOKUP(LP$2&amp;$A4,'EU2'!$D:$E,MATCH("HOME",'EU2'!$D$1:$E$1,0),0),"")&amp;IFERROR(VLOOKUP(LP$2&amp;$A4,'EUC2'!$C:$F,MATCH("AWAY",'EUC2'!$C$1:$F$1,0),0),"")&amp;IFERROR(VLOOKUP(LP$2&amp;$A4,'EUC2'!$D:$E,MATCH("HOME",'EUC2'!$D$1:$E$1,0),0),"")</f>
        <v/>
      </c>
      <c r="LQ4" s="25" t="str">
        <f>IFERROR(VLOOKUP(LQ$2&amp;$B4,'FPL FIX2'!$N$1:$Q$400,MATCH("HOME",'FPL FIX2'!$N$1:$Q$1,0),0),"")&amp;IFERROR(VLOOKUP(LQ$2&amp;$B4,'FPL FIX2'!$O$1:$P$400,MATCH("AWAY",'FPL FIX2'!$O$1:$P$1,0),0),"")&amp;IFERROR(VLOOKUP(LQ$2&amp;$A4,'FA2'!$A:$D,MATCH("AWAY",'FA2'!$A$1:$D$1,0),0),"")&amp;IFERROR(VLOOKUP(LQ$2&amp;$A4,'FA2'!$B:$C,MATCH("HOME",'FA2'!$B$1:$C$1,0),0),"")&amp;IFERROR(VLOOKUP(LQ$2&amp;$A4,'EFL2'!$A:$D,MATCH("AWAY",'EFL2'!$A$1:$D$1,0),0),"")&amp;IFERROR(VLOOKUP(LQ$2&amp;$A4,'EFL2'!$B:$C,MATCH("HOME",'EFL2'!$B$1:$C$1,0),0),"")&amp;IFERROR(VLOOKUP(LQ$2&amp;$A4,'UCL2'!$C:$F,MATCH("AWAY",'UCL2'!$C$1:$F$1,0),0),"")&amp;IFERROR(VLOOKUP(LQ$2&amp;$A4,'UCL2'!$D:$E,MATCH("HOME",'UCL2'!$D$1:$E$1,0),0),"")&amp;IFERROR(VLOOKUP(LQ$2&amp;$A4,'EU2'!$C:$F,MATCH("AWAY",'EU2'!$C$1:$F$1,0),0),"")&amp;IFERROR(VLOOKUP(LQ$2&amp;$A4,'EU2'!$D:$E,MATCH("HOME",'EU2'!$D$1:$E$1,0),0),"")&amp;IFERROR(VLOOKUP(LQ$2&amp;$A4,'EUC2'!$C:$F,MATCH("AWAY",'EUC2'!$C$1:$F$1,0),0),"")&amp;IFERROR(VLOOKUP(LQ$2&amp;$A4,'EUC2'!$D:$E,MATCH("HOME",'EUC2'!$D$1:$E$1,0),0),"")</f>
        <v/>
      </c>
      <c r="LR4" s="25" t="str">
        <f>IFERROR(VLOOKUP(LR$2&amp;$B4,'FPL FIX2'!$N$1:$Q$400,MATCH("HOME",'FPL FIX2'!$N$1:$Q$1,0),0),"")&amp;IFERROR(VLOOKUP(LR$2&amp;$B4,'FPL FIX2'!$O$1:$P$400,MATCH("AWAY",'FPL FIX2'!$O$1:$P$1,0),0),"")&amp;IFERROR(VLOOKUP(LR$2&amp;$A4,'FA2'!$A:$D,MATCH("AWAY",'FA2'!$A$1:$D$1,0),0),"")&amp;IFERROR(VLOOKUP(LR$2&amp;$A4,'FA2'!$B:$C,MATCH("HOME",'FA2'!$B$1:$C$1,0),0),"")&amp;IFERROR(VLOOKUP(LR$2&amp;$A4,'EFL2'!$A:$D,MATCH("AWAY",'EFL2'!$A$1:$D$1,0),0),"")&amp;IFERROR(VLOOKUP(LR$2&amp;$A4,'EFL2'!$B:$C,MATCH("HOME",'EFL2'!$B$1:$C$1,0),0),"")&amp;IFERROR(VLOOKUP(LR$2&amp;$A4,'UCL2'!$C:$F,MATCH("AWAY",'UCL2'!$C$1:$F$1,0),0),"")&amp;IFERROR(VLOOKUP(LR$2&amp;$A4,'UCL2'!$D:$E,MATCH("HOME",'UCL2'!$D$1:$E$1,0),0),"")&amp;IFERROR(VLOOKUP(LR$2&amp;$A4,'EU2'!$C:$F,MATCH("AWAY",'EU2'!$C$1:$F$1,0),0),"")&amp;IFERROR(VLOOKUP(LR$2&amp;$A4,'EU2'!$D:$E,MATCH("HOME",'EU2'!$D$1:$E$1,0),0),"")&amp;IFERROR(VLOOKUP(LR$2&amp;$A4,'EUC2'!$C:$F,MATCH("AWAY",'EUC2'!$C$1:$F$1,0),0),"")&amp;IFERROR(VLOOKUP(LR$2&amp;$A4,'EUC2'!$D:$E,MATCH("HOME",'EUC2'!$D$1:$E$1,0),0),"")</f>
        <v/>
      </c>
      <c r="LS4" s="25" t="str">
        <f>IFERROR(VLOOKUP(LS$2&amp;$B4,'FPL FIX2'!$N$1:$Q$400,MATCH("HOME",'FPL FIX2'!$N$1:$Q$1,0),0),"")&amp;IFERROR(VLOOKUP(LS$2&amp;$B4,'FPL FIX2'!$O$1:$P$400,MATCH("AWAY",'FPL FIX2'!$O$1:$P$1,0),0),"")&amp;IFERROR(VLOOKUP(LS$2&amp;$A4,'FA2'!$A:$D,MATCH("AWAY",'FA2'!$A$1:$D$1,0),0),"")&amp;IFERROR(VLOOKUP(LS$2&amp;$A4,'FA2'!$B:$C,MATCH("HOME",'FA2'!$B$1:$C$1,0),0),"")&amp;IFERROR(VLOOKUP(LS$2&amp;$A4,'EFL2'!$A:$D,MATCH("AWAY",'EFL2'!$A$1:$D$1,0),0),"")&amp;IFERROR(VLOOKUP(LS$2&amp;$A4,'EFL2'!$B:$C,MATCH("HOME",'EFL2'!$B$1:$C$1,0),0),"")&amp;IFERROR(VLOOKUP(LS$2&amp;$A4,'UCL2'!$C:$F,MATCH("AWAY",'UCL2'!$C$1:$F$1,0),0),"")&amp;IFERROR(VLOOKUP(LS$2&amp;$A4,'UCL2'!$D:$E,MATCH("HOME",'UCL2'!$D$1:$E$1,0),0),"")&amp;IFERROR(VLOOKUP(LS$2&amp;$A4,'EU2'!$C:$F,MATCH("AWAY",'EU2'!$C$1:$F$1,0),0),"")&amp;IFERROR(VLOOKUP(LS$2&amp;$A4,'EU2'!$D:$E,MATCH("HOME",'EU2'!$D$1:$E$1,0),0),"")&amp;IFERROR(VLOOKUP(LS$2&amp;$A4,'EUC2'!$C:$F,MATCH("AWAY",'EUC2'!$C$1:$F$1,0),0),"")&amp;IFERROR(VLOOKUP(LS$2&amp;$A4,'EUC2'!$D:$E,MATCH("HOME",'EUC2'!$D$1:$E$1,0),0),"")</f>
        <v/>
      </c>
      <c r="LT4" s="25" t="str">
        <f>IFERROR(VLOOKUP(LT$2&amp;$B4,'FPL FIX2'!$N$1:$Q$400,MATCH("HOME",'FPL FIX2'!$N$1:$Q$1,0),0),"")&amp;IFERROR(VLOOKUP(LT$2&amp;$B4,'FPL FIX2'!$O$1:$P$400,MATCH("AWAY",'FPL FIX2'!$O$1:$P$1,0),0),"")&amp;IFERROR(VLOOKUP(LT$2&amp;$A4,'FA2'!$A:$D,MATCH("AWAY",'FA2'!$A$1:$D$1,0),0),"")&amp;IFERROR(VLOOKUP(LT$2&amp;$A4,'FA2'!$B:$C,MATCH("HOME",'FA2'!$B$1:$C$1,0),0),"")&amp;IFERROR(VLOOKUP(LT$2&amp;$A4,'EFL2'!$A:$D,MATCH("AWAY",'EFL2'!$A$1:$D$1,0),0),"")&amp;IFERROR(VLOOKUP(LT$2&amp;$A4,'EFL2'!$B:$C,MATCH("HOME",'EFL2'!$B$1:$C$1,0),0),"")&amp;IFERROR(VLOOKUP(LT$2&amp;$A4,'UCL2'!$C:$F,MATCH("AWAY",'UCL2'!$C$1:$F$1,0),0),"")&amp;IFERROR(VLOOKUP(LT$2&amp;$A4,'UCL2'!$D:$E,MATCH("HOME",'UCL2'!$D$1:$E$1,0),0),"")&amp;IFERROR(VLOOKUP(LT$2&amp;$A4,'EU2'!$C:$F,MATCH("AWAY",'EU2'!$C$1:$F$1,0),0),"")&amp;IFERROR(VLOOKUP(LT$2&amp;$A4,'EU2'!$D:$E,MATCH("HOME",'EU2'!$D$1:$E$1,0),0),"")&amp;IFERROR(VLOOKUP(LT$2&amp;$A4,'EUC2'!$C:$F,MATCH("AWAY",'EUC2'!$C$1:$F$1,0),0),"")&amp;IFERROR(VLOOKUP(LT$2&amp;$A4,'EUC2'!$D:$E,MATCH("HOME",'EUC2'!$D$1:$E$1,0),0),"")</f>
        <v/>
      </c>
      <c r="LU4" s="25" t="str">
        <f>IFERROR(VLOOKUP(LU$2&amp;$B4,'FPL FIX2'!$N$1:$Q$400,MATCH("HOME",'FPL FIX2'!$N$1:$Q$1,0),0),"")&amp;IFERROR(VLOOKUP(LU$2&amp;$B4,'FPL FIX2'!$O$1:$P$400,MATCH("AWAY",'FPL FIX2'!$O$1:$P$1,0),0),"")&amp;IFERROR(VLOOKUP(LU$2&amp;$A4,'FA2'!$A:$D,MATCH("AWAY",'FA2'!$A$1:$D$1,0),0),"")&amp;IFERROR(VLOOKUP(LU$2&amp;$A4,'FA2'!$B:$C,MATCH("HOME",'FA2'!$B$1:$C$1,0),0),"")&amp;IFERROR(VLOOKUP(LU$2&amp;$A4,'EFL2'!$A:$D,MATCH("AWAY",'EFL2'!$A$1:$D$1,0),0),"")&amp;IFERROR(VLOOKUP(LU$2&amp;$A4,'EFL2'!$B:$C,MATCH("HOME",'EFL2'!$B$1:$C$1,0),0),"")&amp;IFERROR(VLOOKUP(LU$2&amp;$A4,'UCL2'!$C:$F,MATCH("AWAY",'UCL2'!$C$1:$F$1,0),0),"")&amp;IFERROR(VLOOKUP(LU$2&amp;$A4,'UCL2'!$D:$E,MATCH("HOME",'UCL2'!$D$1:$E$1,0),0),"")&amp;IFERROR(VLOOKUP(LU$2&amp;$A4,'EU2'!$C:$F,MATCH("AWAY",'EU2'!$C$1:$F$1,0),0),"")&amp;IFERROR(VLOOKUP(LU$2&amp;$A4,'EU2'!$D:$E,MATCH("HOME",'EU2'!$D$1:$E$1,0),0),"")&amp;IFERROR(VLOOKUP(LU$2&amp;$A4,'EUC2'!$C:$F,MATCH("AWAY",'EUC2'!$C$1:$F$1,0),0),"")&amp;IFERROR(VLOOKUP(LU$2&amp;$A4,'EUC2'!$D:$E,MATCH("HOME",'EUC2'!$D$1:$E$1,0),0),"")</f>
        <v/>
      </c>
      <c r="LV4" s="25" t="str">
        <f>IFERROR(VLOOKUP(LV$2&amp;$B4,'FPL FIX2'!$N$1:$Q$400,MATCH("HOME",'FPL FIX2'!$N$1:$Q$1,0),0),"")&amp;IFERROR(VLOOKUP(LV$2&amp;$B4,'FPL FIX2'!$O$1:$P$400,MATCH("AWAY",'FPL FIX2'!$O$1:$P$1,0),0),"")&amp;IFERROR(VLOOKUP(LV$2&amp;$A4,'FA2'!$A:$D,MATCH("AWAY",'FA2'!$A$1:$D$1,0),0),"")&amp;IFERROR(VLOOKUP(LV$2&amp;$A4,'FA2'!$B:$C,MATCH("HOME",'FA2'!$B$1:$C$1,0),0),"")&amp;IFERROR(VLOOKUP(LV$2&amp;$A4,'EFL2'!$A:$D,MATCH("AWAY",'EFL2'!$A$1:$D$1,0),0),"")&amp;IFERROR(VLOOKUP(LV$2&amp;$A4,'EFL2'!$B:$C,MATCH("HOME",'EFL2'!$B$1:$C$1,0),0),"")&amp;IFERROR(VLOOKUP(LV$2&amp;$A4,'UCL2'!$C:$F,MATCH("AWAY",'UCL2'!$C$1:$F$1,0),0),"")&amp;IFERROR(VLOOKUP(LV$2&amp;$A4,'UCL2'!$D:$E,MATCH("HOME",'UCL2'!$D$1:$E$1,0),0),"")&amp;IFERROR(VLOOKUP(LV$2&amp;$A4,'EU2'!$C:$F,MATCH("AWAY",'EU2'!$C$1:$F$1,0),0),"")&amp;IFERROR(VLOOKUP(LV$2&amp;$A4,'EU2'!$D:$E,MATCH("HOME",'EU2'!$D$1:$E$1,0),0),"")&amp;IFERROR(VLOOKUP(LV$2&amp;$A4,'EUC2'!$C:$F,MATCH("AWAY",'EUC2'!$C$1:$F$1,0),0),"")&amp;IFERROR(VLOOKUP(LV$2&amp;$A4,'EUC2'!$D:$E,MATCH("HOME",'EUC2'!$D$1:$E$1,0),0),"")</f>
        <v/>
      </c>
      <c r="LW4" s="25" t="str">
        <f>IFERROR(VLOOKUP(LW$2&amp;$B4,'FPL FIX2'!$N$1:$Q$400,MATCH("HOME",'FPL FIX2'!$N$1:$Q$1,0),0),"")&amp;IFERROR(VLOOKUP(LW$2&amp;$B4,'FPL FIX2'!$O$1:$P$400,MATCH("AWAY",'FPL FIX2'!$O$1:$P$1,0),0),"")&amp;IFERROR(VLOOKUP(LW$2&amp;$A4,'FA2'!$A:$D,MATCH("AWAY",'FA2'!$A$1:$D$1,0),0),"")&amp;IFERROR(VLOOKUP(LW$2&amp;$A4,'FA2'!$B:$C,MATCH("HOME",'FA2'!$B$1:$C$1,0),0),"")&amp;IFERROR(VLOOKUP(LW$2&amp;$A4,'EFL2'!$A:$D,MATCH("AWAY",'EFL2'!$A$1:$D$1,0),0),"")&amp;IFERROR(VLOOKUP(LW$2&amp;$A4,'EFL2'!$B:$C,MATCH("HOME",'EFL2'!$B$1:$C$1,0),0),"")&amp;IFERROR(VLOOKUP(LW$2&amp;$A4,'UCL2'!$C:$F,MATCH("AWAY",'UCL2'!$C$1:$F$1,0),0),"")&amp;IFERROR(VLOOKUP(LW$2&amp;$A4,'UCL2'!$D:$E,MATCH("HOME",'UCL2'!$D$1:$E$1,0),0),"")&amp;IFERROR(VLOOKUP(LW$2&amp;$A4,'EU2'!$C:$F,MATCH("AWAY",'EU2'!$C$1:$F$1,0),0),"")&amp;IFERROR(VLOOKUP(LW$2&amp;$A4,'EU2'!$D:$E,MATCH("HOME",'EU2'!$D$1:$E$1,0),0),"")&amp;IFERROR(VLOOKUP(LW$2&amp;$A4,'EUC2'!$C:$F,MATCH("AWAY",'EUC2'!$C$1:$F$1,0),0),"")&amp;IFERROR(VLOOKUP(LW$2&amp;$A4,'EUC2'!$D:$E,MATCH("HOME",'EUC2'!$D$1:$E$1,0),0),"")</f>
        <v/>
      </c>
      <c r="LX4" s="25" t="str">
        <f>IFERROR(VLOOKUP(LX$2&amp;$B4,'FPL FIX2'!$N$1:$Q$400,MATCH("HOME",'FPL FIX2'!$N$1:$Q$1,0),0),"")&amp;IFERROR(VLOOKUP(LX$2&amp;$B4,'FPL FIX2'!$O$1:$P$400,MATCH("AWAY",'FPL FIX2'!$O$1:$P$1,0),0),"")&amp;IFERROR(VLOOKUP(LX$2&amp;$A4,'FA2'!$A:$D,MATCH("AWAY",'FA2'!$A$1:$D$1,0),0),"")&amp;IFERROR(VLOOKUP(LX$2&amp;$A4,'FA2'!$B:$C,MATCH("HOME",'FA2'!$B$1:$C$1,0),0),"")&amp;IFERROR(VLOOKUP(LX$2&amp;$A4,'EFL2'!$A:$D,MATCH("AWAY",'EFL2'!$A$1:$D$1,0),0),"")&amp;IFERROR(VLOOKUP(LX$2&amp;$A4,'EFL2'!$B:$C,MATCH("HOME",'EFL2'!$B$1:$C$1,0),0),"")&amp;IFERROR(VLOOKUP(LX$2&amp;$A4,'UCL2'!$C:$F,MATCH("AWAY",'UCL2'!$C$1:$F$1,0),0),"")&amp;IFERROR(VLOOKUP(LX$2&amp;$A4,'UCL2'!$D:$E,MATCH("HOME",'UCL2'!$D$1:$E$1,0),0),"")&amp;IFERROR(VLOOKUP(LX$2&amp;$A4,'EU2'!$C:$F,MATCH("AWAY",'EU2'!$C$1:$F$1,0),0),"")&amp;IFERROR(VLOOKUP(LX$2&amp;$A4,'EU2'!$D:$E,MATCH("HOME",'EU2'!$D$1:$E$1,0),0),"")&amp;IFERROR(VLOOKUP(LX$2&amp;$A4,'EUC2'!$C:$F,MATCH("AWAY",'EUC2'!$C$1:$F$1,0),0),"")&amp;IFERROR(VLOOKUP(LX$2&amp;$A4,'EUC2'!$D:$E,MATCH("HOME",'EUC2'!$D$1:$E$1,0),0),"")</f>
        <v/>
      </c>
      <c r="LY4" s="25" t="str">
        <f>IFERROR(VLOOKUP(LY$2&amp;$B4,'FPL FIX2'!$N$1:$Q$400,MATCH("HOME",'FPL FIX2'!$N$1:$Q$1,0),0),"")&amp;IFERROR(VLOOKUP(LY$2&amp;$B4,'FPL FIX2'!$O$1:$P$400,MATCH("AWAY",'FPL FIX2'!$O$1:$P$1,0),0),"")&amp;IFERROR(VLOOKUP(LY$2&amp;$A4,'FA2'!$A:$D,MATCH("AWAY",'FA2'!$A$1:$D$1,0),0),"")&amp;IFERROR(VLOOKUP(LY$2&amp;$A4,'FA2'!$B:$C,MATCH("HOME",'FA2'!$B$1:$C$1,0),0),"")&amp;IFERROR(VLOOKUP(LY$2&amp;$A4,'EFL2'!$A:$D,MATCH("AWAY",'EFL2'!$A$1:$D$1,0),0),"")&amp;IFERROR(VLOOKUP(LY$2&amp;$A4,'EFL2'!$B:$C,MATCH("HOME",'EFL2'!$B$1:$C$1,0),0),"")&amp;IFERROR(VLOOKUP(LY$2&amp;$A4,'UCL2'!$C:$F,MATCH("AWAY",'UCL2'!$C$1:$F$1,0),0),"")&amp;IFERROR(VLOOKUP(LY$2&amp;$A4,'UCL2'!$D:$E,MATCH("HOME",'UCL2'!$D$1:$E$1,0),0),"")&amp;IFERROR(VLOOKUP(LY$2&amp;$A4,'EU2'!$C:$F,MATCH("AWAY",'EU2'!$C$1:$F$1,0),0),"")&amp;IFERROR(VLOOKUP(LY$2&amp;$A4,'EU2'!$D:$E,MATCH("HOME",'EU2'!$D$1:$E$1,0),0),"")&amp;IFERROR(VLOOKUP(LY$2&amp;$A4,'EUC2'!$C:$F,MATCH("AWAY",'EUC2'!$C$1:$F$1,0),0),"")&amp;IFERROR(VLOOKUP(LY$2&amp;$A4,'EUC2'!$D:$E,MATCH("HOME",'EUC2'!$D$1:$E$1,0),0),"")</f>
        <v/>
      </c>
      <c r="LZ4" s="25" t="str">
        <f>IFERROR(VLOOKUP(LZ$2&amp;$B4,'FPL FIX2'!$N$1:$Q$400,MATCH("HOME",'FPL FIX2'!$N$1:$Q$1,0),0),"")&amp;IFERROR(VLOOKUP(LZ$2&amp;$B4,'FPL FIX2'!$O$1:$P$400,MATCH("AWAY",'FPL FIX2'!$O$1:$P$1,0),0),"")&amp;IFERROR(VLOOKUP(LZ$2&amp;$A4,'FA2'!$A:$D,MATCH("AWAY",'FA2'!$A$1:$D$1,0),0),"")&amp;IFERROR(VLOOKUP(LZ$2&amp;$A4,'FA2'!$B:$C,MATCH("HOME",'FA2'!$B$1:$C$1,0),0),"")&amp;IFERROR(VLOOKUP(LZ$2&amp;$A4,'EFL2'!$A:$D,MATCH("AWAY",'EFL2'!$A$1:$D$1,0),0),"")&amp;IFERROR(VLOOKUP(LZ$2&amp;$A4,'EFL2'!$B:$C,MATCH("HOME",'EFL2'!$B$1:$C$1,0),0),"")&amp;IFERROR(VLOOKUP(LZ$2&amp;$A4,'UCL2'!$C:$F,MATCH("AWAY",'UCL2'!$C$1:$F$1,0),0),"")&amp;IFERROR(VLOOKUP(LZ$2&amp;$A4,'UCL2'!$D:$E,MATCH("HOME",'UCL2'!$D$1:$E$1,0),0),"")&amp;IFERROR(VLOOKUP(LZ$2&amp;$A4,'EU2'!$C:$F,MATCH("AWAY",'EU2'!$C$1:$F$1,0),0),"")&amp;IFERROR(VLOOKUP(LZ$2&amp;$A4,'EU2'!$D:$E,MATCH("HOME",'EU2'!$D$1:$E$1,0),0),"")&amp;IFERROR(VLOOKUP(LZ$2&amp;$A4,'EUC2'!$C:$F,MATCH("AWAY",'EUC2'!$C$1:$F$1,0),0),"")&amp;IFERROR(VLOOKUP(LZ$2&amp;$A4,'EUC2'!$D:$E,MATCH("HOME",'EUC2'!$D$1:$E$1,0),0),"")</f>
        <v/>
      </c>
      <c r="MA4" s="25" t="str">
        <f>IFERROR(VLOOKUP(MA$2&amp;$B4,'FPL FIX2'!$N$1:$Q$400,MATCH("HOME",'FPL FIX2'!$N$1:$Q$1,0),0),"")&amp;IFERROR(VLOOKUP(MA$2&amp;$B4,'FPL FIX2'!$O$1:$P$400,MATCH("AWAY",'FPL FIX2'!$O$1:$P$1,0),0),"")&amp;IFERROR(VLOOKUP(MA$2&amp;$A4,'FA2'!$A:$D,MATCH("AWAY",'FA2'!$A$1:$D$1,0),0),"")&amp;IFERROR(VLOOKUP(MA$2&amp;$A4,'FA2'!$B:$C,MATCH("HOME",'FA2'!$B$1:$C$1,0),0),"")&amp;IFERROR(VLOOKUP(MA$2&amp;$A4,'EFL2'!$A:$D,MATCH("AWAY",'EFL2'!$A$1:$D$1,0),0),"")&amp;IFERROR(VLOOKUP(MA$2&amp;$A4,'EFL2'!$B:$C,MATCH("HOME",'EFL2'!$B$1:$C$1,0),0),"")&amp;IFERROR(VLOOKUP(MA$2&amp;$A4,'UCL2'!$C:$F,MATCH("AWAY",'UCL2'!$C$1:$F$1,0),0),"")&amp;IFERROR(VLOOKUP(MA$2&amp;$A4,'UCL2'!$D:$E,MATCH("HOME",'UCL2'!$D$1:$E$1,0),0),"")&amp;IFERROR(VLOOKUP(MA$2&amp;$A4,'EU2'!$C:$F,MATCH("AWAY",'EU2'!$C$1:$F$1,0),0),"")&amp;IFERROR(VLOOKUP(MA$2&amp;$A4,'EU2'!$D:$E,MATCH("HOME",'EU2'!$D$1:$E$1,0),0),"")&amp;IFERROR(VLOOKUP(MA$2&amp;$A4,'EUC2'!$C:$F,MATCH("AWAY",'EUC2'!$C$1:$F$1,0),0),"")&amp;IFERROR(VLOOKUP(MA$2&amp;$A4,'EUC2'!$D:$E,MATCH("HOME",'EUC2'!$D$1:$E$1,0),0),"")</f>
        <v/>
      </c>
      <c r="MB4" s="25" t="str">
        <f>IFERROR(VLOOKUP(MB$2&amp;$B4,'FPL FIX2'!$N$1:$Q$400,MATCH("HOME",'FPL FIX2'!$N$1:$Q$1,0),0),"")&amp;IFERROR(VLOOKUP(MB$2&amp;$B4,'FPL FIX2'!$O$1:$P$400,MATCH("AWAY",'FPL FIX2'!$O$1:$P$1,0),0),"")&amp;IFERROR(VLOOKUP(MB$2&amp;$A4,'FA2'!$A:$D,MATCH("AWAY",'FA2'!$A$1:$D$1,0),0),"")&amp;IFERROR(VLOOKUP(MB$2&amp;$A4,'FA2'!$B:$C,MATCH("HOME",'FA2'!$B$1:$C$1,0),0),"")&amp;IFERROR(VLOOKUP(MB$2&amp;$A4,'EFL2'!$A:$D,MATCH("AWAY",'EFL2'!$A$1:$D$1,0),0),"")&amp;IFERROR(VLOOKUP(MB$2&amp;$A4,'EFL2'!$B:$C,MATCH("HOME",'EFL2'!$B$1:$C$1,0),0),"")&amp;IFERROR(VLOOKUP(MB$2&amp;$A4,'UCL2'!$C:$F,MATCH("AWAY",'UCL2'!$C$1:$F$1,0),0),"")&amp;IFERROR(VLOOKUP(MB$2&amp;$A4,'UCL2'!$D:$E,MATCH("HOME",'UCL2'!$D$1:$E$1,0),0),"")&amp;IFERROR(VLOOKUP(MB$2&amp;$A4,'EU2'!$C:$F,MATCH("AWAY",'EU2'!$C$1:$F$1,0),0),"")&amp;IFERROR(VLOOKUP(MB$2&amp;$A4,'EU2'!$D:$E,MATCH("HOME",'EU2'!$D$1:$E$1,0),0),"")&amp;IFERROR(VLOOKUP(MB$2&amp;$A4,'EUC2'!$C:$F,MATCH("AWAY",'EUC2'!$C$1:$F$1,0),0),"")&amp;IFERROR(VLOOKUP(MB$2&amp;$A4,'EUC2'!$D:$E,MATCH("HOME",'EUC2'!$D$1:$E$1,0),0),"")</f>
        <v/>
      </c>
      <c r="MC4" s="25" t="str">
        <f>IFERROR(VLOOKUP(MC$2&amp;$B4,'FPL FIX2'!$N$1:$Q$400,MATCH("HOME",'FPL FIX2'!$N$1:$Q$1,0),0),"")&amp;IFERROR(VLOOKUP(MC$2&amp;$B4,'FPL FIX2'!$O$1:$P$400,MATCH("AWAY",'FPL FIX2'!$O$1:$P$1,0),0),"")&amp;IFERROR(VLOOKUP(MC$2&amp;$A4,'FA2'!$A:$D,MATCH("AWAY",'FA2'!$A$1:$D$1,0),0),"")&amp;IFERROR(VLOOKUP(MC$2&amp;$A4,'FA2'!$B:$C,MATCH("HOME",'FA2'!$B$1:$C$1,0),0),"")&amp;IFERROR(VLOOKUP(MC$2&amp;$A4,'EFL2'!$A:$D,MATCH("AWAY",'EFL2'!$A$1:$D$1,0),0),"")&amp;IFERROR(VLOOKUP(MC$2&amp;$A4,'EFL2'!$B:$C,MATCH("HOME",'EFL2'!$B$1:$C$1,0),0),"")&amp;IFERROR(VLOOKUP(MC$2&amp;$A4,'UCL2'!$C:$F,MATCH("AWAY",'UCL2'!$C$1:$F$1,0),0),"")&amp;IFERROR(VLOOKUP(MC$2&amp;$A4,'UCL2'!$D:$E,MATCH("HOME",'UCL2'!$D$1:$E$1,0),0),"")&amp;IFERROR(VLOOKUP(MC$2&amp;$A4,'EU2'!$C:$F,MATCH("AWAY",'EU2'!$C$1:$F$1,0),0),"")&amp;IFERROR(VLOOKUP(MC$2&amp;$A4,'EU2'!$D:$E,MATCH("HOME",'EU2'!$D$1:$E$1,0),0),"")&amp;IFERROR(VLOOKUP(MC$2&amp;$A4,'EUC2'!$C:$F,MATCH("AWAY",'EUC2'!$C$1:$F$1,0),0),"")&amp;IFERROR(VLOOKUP(MC$2&amp;$A4,'EUC2'!$D:$E,MATCH("HOME",'EUC2'!$D$1:$E$1,0),0),"")</f>
        <v/>
      </c>
      <c r="MD4" s="25" t="str">
        <f>IFERROR(VLOOKUP(MD$2&amp;$B4,'FPL FIX2'!$N$1:$Q$400,MATCH("HOME",'FPL FIX2'!$N$1:$Q$1,0),0),"")&amp;IFERROR(VLOOKUP(MD$2&amp;$B4,'FPL FIX2'!$O$1:$P$400,MATCH("AWAY",'FPL FIX2'!$O$1:$P$1,0),0),"")&amp;IFERROR(VLOOKUP(MD$2&amp;$A4,'FA2'!$A:$D,MATCH("AWAY",'FA2'!$A$1:$D$1,0),0),"")&amp;IFERROR(VLOOKUP(MD$2&amp;$A4,'FA2'!$B:$C,MATCH("HOME",'FA2'!$B$1:$C$1,0),0),"")&amp;IFERROR(VLOOKUP(MD$2&amp;$A4,'EFL2'!$A:$D,MATCH("AWAY",'EFL2'!$A$1:$D$1,0),0),"")&amp;IFERROR(VLOOKUP(MD$2&amp;$A4,'EFL2'!$B:$C,MATCH("HOME",'EFL2'!$B$1:$C$1,0),0),"")&amp;IFERROR(VLOOKUP(MD$2&amp;$A4,'UCL2'!$C:$F,MATCH("AWAY",'UCL2'!$C$1:$F$1,0),0),"")&amp;IFERROR(VLOOKUP(MD$2&amp;$A4,'UCL2'!$D:$E,MATCH("HOME",'UCL2'!$D$1:$E$1,0),0),"")&amp;IFERROR(VLOOKUP(MD$2&amp;$A4,'EU2'!$C:$F,MATCH("AWAY",'EU2'!$C$1:$F$1,0),0),"")&amp;IFERROR(VLOOKUP(MD$2&amp;$A4,'EU2'!$D:$E,MATCH("HOME",'EU2'!$D$1:$E$1,0),0),"")&amp;IFERROR(VLOOKUP(MD$2&amp;$A4,'EUC2'!$C:$F,MATCH("AWAY",'EUC2'!$C$1:$F$1,0),0),"")&amp;IFERROR(VLOOKUP(MD$2&amp;$A4,'EUC2'!$D:$E,MATCH("HOME",'EUC2'!$D$1:$E$1,0),0),"")</f>
        <v/>
      </c>
      <c r="ME4" s="25" t="str">
        <f>IFERROR(VLOOKUP(ME$2&amp;$B4,'FPL FIX2'!$N$1:$Q$400,MATCH("HOME",'FPL FIX2'!$N$1:$Q$1,0),0),"")&amp;IFERROR(VLOOKUP(ME$2&amp;$B4,'FPL FIX2'!$O$1:$P$400,MATCH("AWAY",'FPL FIX2'!$O$1:$P$1,0),0),"")&amp;IFERROR(VLOOKUP(ME$2&amp;$A4,'FA2'!$A:$D,MATCH("AWAY",'FA2'!$A$1:$D$1,0),0),"")&amp;IFERROR(VLOOKUP(ME$2&amp;$A4,'FA2'!$B:$C,MATCH("HOME",'FA2'!$B$1:$C$1,0),0),"")&amp;IFERROR(VLOOKUP(ME$2&amp;$A4,'EFL2'!$A:$D,MATCH("AWAY",'EFL2'!$A$1:$D$1,0),0),"")&amp;IFERROR(VLOOKUP(ME$2&amp;$A4,'EFL2'!$B:$C,MATCH("HOME",'EFL2'!$B$1:$C$1,0),0),"")&amp;IFERROR(VLOOKUP(ME$2&amp;$A4,'UCL2'!$C:$F,MATCH("AWAY",'UCL2'!$C$1:$F$1,0),0),"")&amp;IFERROR(VLOOKUP(ME$2&amp;$A4,'UCL2'!$D:$E,MATCH("HOME",'UCL2'!$D$1:$E$1,0),0),"")&amp;IFERROR(VLOOKUP(ME$2&amp;$A4,'EU2'!$C:$F,MATCH("AWAY",'EU2'!$C$1:$F$1,0),0),"")&amp;IFERROR(VLOOKUP(ME$2&amp;$A4,'EU2'!$D:$E,MATCH("HOME",'EU2'!$D$1:$E$1,0),0),"")&amp;IFERROR(VLOOKUP(ME$2&amp;$A4,'EUC2'!$C:$F,MATCH("AWAY",'EUC2'!$C$1:$F$1,0),0),"")&amp;IFERROR(VLOOKUP(ME$2&amp;$A4,'EUC2'!$D:$E,MATCH("HOME",'EUC2'!$D$1:$E$1,0),0),"")</f>
        <v/>
      </c>
      <c r="MF4" s="25" t="str">
        <f>IFERROR(VLOOKUP(MF$2&amp;$B4,'FPL FIX2'!$N$1:$Q$400,MATCH("HOME",'FPL FIX2'!$N$1:$Q$1,0),0),"")&amp;IFERROR(VLOOKUP(MF$2&amp;$B4,'FPL FIX2'!$O$1:$P$400,MATCH("AWAY",'FPL FIX2'!$O$1:$P$1,0),0),"")&amp;IFERROR(VLOOKUP(MF$2&amp;$A4,'FA2'!$A:$D,MATCH("AWAY",'FA2'!$A$1:$D$1,0),0),"")&amp;IFERROR(VLOOKUP(MF$2&amp;$A4,'FA2'!$B:$C,MATCH("HOME",'FA2'!$B$1:$C$1,0),0),"")&amp;IFERROR(VLOOKUP(MF$2&amp;$A4,'EFL2'!$A:$D,MATCH("AWAY",'EFL2'!$A$1:$D$1,0),0),"")&amp;IFERROR(VLOOKUP(MF$2&amp;$A4,'EFL2'!$B:$C,MATCH("HOME",'EFL2'!$B$1:$C$1,0),0),"")&amp;IFERROR(VLOOKUP(MF$2&amp;$A4,'UCL2'!$C:$F,MATCH("AWAY",'UCL2'!$C$1:$F$1,0),0),"")&amp;IFERROR(VLOOKUP(MF$2&amp;$A4,'UCL2'!$D:$E,MATCH("HOME",'UCL2'!$D$1:$E$1,0),0),"")&amp;IFERROR(VLOOKUP(MF$2&amp;$A4,'EU2'!$C:$F,MATCH("AWAY",'EU2'!$C$1:$F$1,0),0),"")&amp;IFERROR(VLOOKUP(MF$2&amp;$A4,'EU2'!$D:$E,MATCH("HOME",'EU2'!$D$1:$E$1,0),0),"")&amp;IFERROR(VLOOKUP(MF$2&amp;$A4,'EUC2'!$C:$F,MATCH("AWAY",'EUC2'!$C$1:$F$1,0),0),"")&amp;IFERROR(VLOOKUP(MF$2&amp;$A4,'EUC2'!$D:$E,MATCH("HOME",'EUC2'!$D$1:$E$1,0),0),"")</f>
        <v/>
      </c>
      <c r="MG4" s="25" t="str">
        <f>IFERROR(VLOOKUP(MG$2&amp;$B4,'FPL FIX2'!$N$1:$Q$400,MATCH("HOME",'FPL FIX2'!$N$1:$Q$1,0),0),"")&amp;IFERROR(VLOOKUP(MG$2&amp;$B4,'FPL FIX2'!$O$1:$P$400,MATCH("AWAY",'FPL FIX2'!$O$1:$P$1,0),0),"")&amp;IFERROR(VLOOKUP(MG$2&amp;$A4,'FA2'!$A:$D,MATCH("AWAY",'FA2'!$A$1:$D$1,0),0),"")&amp;IFERROR(VLOOKUP(MG$2&amp;$A4,'FA2'!$B:$C,MATCH("HOME",'FA2'!$B$1:$C$1,0),0),"")&amp;IFERROR(VLOOKUP(MG$2&amp;$A4,'EFL2'!$A:$D,MATCH("AWAY",'EFL2'!$A$1:$D$1,0),0),"")&amp;IFERROR(VLOOKUP(MG$2&amp;$A4,'EFL2'!$B:$C,MATCH("HOME",'EFL2'!$B$1:$C$1,0),0),"")&amp;IFERROR(VLOOKUP(MG$2&amp;$A4,'UCL2'!$C:$F,MATCH("AWAY",'UCL2'!$C$1:$F$1,0),0),"")&amp;IFERROR(VLOOKUP(MG$2&amp;$A4,'UCL2'!$D:$E,MATCH("HOME",'UCL2'!$D$1:$E$1,0),0),"")&amp;IFERROR(VLOOKUP(MG$2&amp;$A4,'EU2'!$C:$F,MATCH("AWAY",'EU2'!$C$1:$F$1,0),0),"")&amp;IFERROR(VLOOKUP(MG$2&amp;$A4,'EU2'!$D:$E,MATCH("HOME",'EU2'!$D$1:$E$1,0),0),"")&amp;IFERROR(VLOOKUP(MG$2&amp;$A4,'EUC2'!$C:$F,MATCH("AWAY",'EUC2'!$C$1:$F$1,0),0),"")&amp;IFERROR(VLOOKUP(MG$2&amp;$A4,'EUC2'!$D:$E,MATCH("HOME",'EUC2'!$D$1:$E$1,0),0),"")</f>
        <v/>
      </c>
      <c r="MH4" s="25" t="str">
        <f>IFERROR(VLOOKUP(MH$2&amp;$B4,'FPL FIX2'!$N$1:$Q$400,MATCH("HOME",'FPL FIX2'!$N$1:$Q$1,0),0),"")&amp;IFERROR(VLOOKUP(MH$2&amp;$B4,'FPL FIX2'!$O$1:$P$400,MATCH("AWAY",'FPL FIX2'!$O$1:$P$1,0),0),"")&amp;IFERROR(VLOOKUP(MH$2&amp;$A4,'FA2'!$A:$D,MATCH("AWAY",'FA2'!$A$1:$D$1,0),0),"")&amp;IFERROR(VLOOKUP(MH$2&amp;$A4,'FA2'!$B:$C,MATCH("HOME",'FA2'!$B$1:$C$1,0),0),"")&amp;IFERROR(VLOOKUP(MH$2&amp;$A4,'EFL2'!$A:$D,MATCH("AWAY",'EFL2'!$A$1:$D$1,0),0),"")&amp;IFERROR(VLOOKUP(MH$2&amp;$A4,'EFL2'!$B:$C,MATCH("HOME",'EFL2'!$B$1:$C$1,0),0),"")&amp;IFERROR(VLOOKUP(MH$2&amp;$A4,'UCL2'!$C:$F,MATCH("AWAY",'UCL2'!$C$1:$F$1,0),0),"")&amp;IFERROR(VLOOKUP(MH$2&amp;$A4,'UCL2'!$D:$E,MATCH("HOME",'UCL2'!$D$1:$E$1,0),0),"")&amp;IFERROR(VLOOKUP(MH$2&amp;$A4,'EU2'!$C:$F,MATCH("AWAY",'EU2'!$C$1:$F$1,0),0),"")&amp;IFERROR(VLOOKUP(MH$2&amp;$A4,'EU2'!$D:$E,MATCH("HOME",'EU2'!$D$1:$E$1,0),0),"")&amp;IFERROR(VLOOKUP(MH$2&amp;$A4,'EUC2'!$C:$F,MATCH("AWAY",'EUC2'!$C$1:$F$1,0),0),"")&amp;IFERROR(VLOOKUP(MH$2&amp;$A4,'EUC2'!$D:$E,MATCH("HOME",'EUC2'!$D$1:$E$1,0),0),"")</f>
        <v/>
      </c>
      <c r="MI4" s="25" t="str">
        <f>IFERROR(VLOOKUP(MI$2&amp;$B4,'FPL FIX2'!$N$1:$Q$400,MATCH("HOME",'FPL FIX2'!$N$1:$Q$1,0),0),"")&amp;IFERROR(VLOOKUP(MI$2&amp;$B4,'FPL FIX2'!$O$1:$P$400,MATCH("AWAY",'FPL FIX2'!$O$1:$P$1,0),0),"")&amp;IFERROR(VLOOKUP(MI$2&amp;$A4,'FA2'!$A:$D,MATCH("AWAY",'FA2'!$A$1:$D$1,0),0),"")&amp;IFERROR(VLOOKUP(MI$2&amp;$A4,'FA2'!$B:$C,MATCH("HOME",'FA2'!$B$1:$C$1,0),0),"")&amp;IFERROR(VLOOKUP(MI$2&amp;$A4,'EFL2'!$A:$D,MATCH("AWAY",'EFL2'!$A$1:$D$1,0),0),"")&amp;IFERROR(VLOOKUP(MI$2&amp;$A4,'EFL2'!$B:$C,MATCH("HOME",'EFL2'!$B$1:$C$1,0),0),"")&amp;IFERROR(VLOOKUP(MI$2&amp;$A4,'UCL2'!$C:$F,MATCH("AWAY",'UCL2'!$C$1:$F$1,0),0),"")&amp;IFERROR(VLOOKUP(MI$2&amp;$A4,'UCL2'!$D:$E,MATCH("HOME",'UCL2'!$D$1:$E$1,0),0),"")&amp;IFERROR(VLOOKUP(MI$2&amp;$A4,'EU2'!$C:$F,MATCH("AWAY",'EU2'!$C$1:$F$1,0),0),"")&amp;IFERROR(VLOOKUP(MI$2&amp;$A4,'EU2'!$D:$E,MATCH("HOME",'EU2'!$D$1:$E$1,0),0),"")&amp;IFERROR(VLOOKUP(MI$2&amp;$A4,'EUC2'!$C:$F,MATCH("AWAY",'EUC2'!$C$1:$F$1,0),0),"")&amp;IFERROR(VLOOKUP(MI$2&amp;$A4,'EUC2'!$D:$E,MATCH("HOME",'EUC2'!$D$1:$E$1,0),0),"")</f>
        <v/>
      </c>
      <c r="MJ4" s="25" t="str">
        <f>IFERROR(VLOOKUP(MJ$2&amp;$B4,'FPL FIX2'!$N$1:$Q$400,MATCH("HOME",'FPL FIX2'!$N$1:$Q$1,0),0),"")&amp;IFERROR(VLOOKUP(MJ$2&amp;$B4,'FPL FIX2'!$O$1:$P$400,MATCH("AWAY",'FPL FIX2'!$O$1:$P$1,0),0),"")&amp;IFERROR(VLOOKUP(MJ$2&amp;$A4,'FA2'!$A:$D,MATCH("AWAY",'FA2'!$A$1:$D$1,0),0),"")&amp;IFERROR(VLOOKUP(MJ$2&amp;$A4,'FA2'!$B:$C,MATCH("HOME",'FA2'!$B$1:$C$1,0),0),"")&amp;IFERROR(VLOOKUP(MJ$2&amp;$A4,'EFL2'!$A:$D,MATCH("AWAY",'EFL2'!$A$1:$D$1,0),0),"")&amp;IFERROR(VLOOKUP(MJ$2&amp;$A4,'EFL2'!$B:$C,MATCH("HOME",'EFL2'!$B$1:$C$1,0),0),"")&amp;IFERROR(VLOOKUP(MJ$2&amp;$A4,'UCL2'!$C:$F,MATCH("AWAY",'UCL2'!$C$1:$F$1,0),0),"")&amp;IFERROR(VLOOKUP(MJ$2&amp;$A4,'UCL2'!$D:$E,MATCH("HOME",'UCL2'!$D$1:$E$1,0),0),"")&amp;IFERROR(VLOOKUP(MJ$2&amp;$A4,'EU2'!$C:$F,MATCH("AWAY",'EU2'!$C$1:$F$1,0),0),"")&amp;IFERROR(VLOOKUP(MJ$2&amp;$A4,'EU2'!$D:$E,MATCH("HOME",'EU2'!$D$1:$E$1,0),0),"")&amp;IFERROR(VLOOKUP(MJ$2&amp;$A4,'EUC2'!$C:$F,MATCH("AWAY",'EUC2'!$C$1:$F$1,0),0),"")&amp;IFERROR(VLOOKUP(MJ$2&amp;$A4,'EUC2'!$D:$E,MATCH("HOME",'EUC2'!$D$1:$E$1,0),0),"")</f>
        <v/>
      </c>
      <c r="MK4" s="25" t="str">
        <f>IFERROR(VLOOKUP(MK$2&amp;$B4,'FPL FIX2'!$N$1:$Q$400,MATCH("HOME",'FPL FIX2'!$N$1:$Q$1,0),0),"")&amp;IFERROR(VLOOKUP(MK$2&amp;$B4,'FPL FIX2'!$O$1:$P$400,MATCH("AWAY",'FPL FIX2'!$O$1:$P$1,0),0),"")&amp;IFERROR(VLOOKUP(MK$2&amp;$A4,'FA2'!$A:$D,MATCH("AWAY",'FA2'!$A$1:$D$1,0),0),"")&amp;IFERROR(VLOOKUP(MK$2&amp;$A4,'FA2'!$B:$C,MATCH("HOME",'FA2'!$B$1:$C$1,0),0),"")&amp;IFERROR(VLOOKUP(MK$2&amp;$A4,'EFL2'!$A:$D,MATCH("AWAY",'EFL2'!$A$1:$D$1,0),0),"")&amp;IFERROR(VLOOKUP(MK$2&amp;$A4,'EFL2'!$B:$C,MATCH("HOME",'EFL2'!$B$1:$C$1,0),0),"")&amp;IFERROR(VLOOKUP(MK$2&amp;$A4,'UCL2'!$C:$F,MATCH("AWAY",'UCL2'!$C$1:$F$1,0),0),"")&amp;IFERROR(VLOOKUP(MK$2&amp;$A4,'UCL2'!$D:$E,MATCH("HOME",'UCL2'!$D$1:$E$1,0),0),"")&amp;IFERROR(VLOOKUP(MK$2&amp;$A4,'EU2'!$C:$F,MATCH("AWAY",'EU2'!$C$1:$F$1,0),0),"")&amp;IFERROR(VLOOKUP(MK$2&amp;$A4,'EU2'!$D:$E,MATCH("HOME",'EU2'!$D$1:$E$1,0),0),"")&amp;IFERROR(VLOOKUP(MK$2&amp;$A4,'EUC2'!$C:$F,MATCH("AWAY",'EUC2'!$C$1:$F$1,0),0),"")&amp;IFERROR(VLOOKUP(MK$2&amp;$A4,'EUC2'!$D:$E,MATCH("HOME",'EUC2'!$D$1:$E$1,0),0),"")</f>
        <v/>
      </c>
      <c r="ML4" s="25" t="str">
        <f>IFERROR(VLOOKUP(ML$2&amp;$B4,'FPL FIX2'!$N$1:$Q$400,MATCH("HOME",'FPL FIX2'!$N$1:$Q$1,0),0),"")&amp;IFERROR(VLOOKUP(ML$2&amp;$B4,'FPL FIX2'!$O$1:$P$400,MATCH("AWAY",'FPL FIX2'!$O$1:$P$1,0),0),"")&amp;IFERROR(VLOOKUP(ML$2&amp;$A4,'FA2'!$A:$D,MATCH("AWAY",'FA2'!$A$1:$D$1,0),0),"")&amp;IFERROR(VLOOKUP(ML$2&amp;$A4,'FA2'!$B:$C,MATCH("HOME",'FA2'!$B$1:$C$1,0),0),"")&amp;IFERROR(VLOOKUP(ML$2&amp;$A4,'EFL2'!$A:$D,MATCH("AWAY",'EFL2'!$A$1:$D$1,0),0),"")&amp;IFERROR(VLOOKUP(ML$2&amp;$A4,'EFL2'!$B:$C,MATCH("HOME",'EFL2'!$B$1:$C$1,0),0),"")&amp;IFERROR(VLOOKUP(ML$2&amp;$A4,'UCL2'!$C:$F,MATCH("AWAY",'UCL2'!$C$1:$F$1,0),0),"")&amp;IFERROR(VLOOKUP(ML$2&amp;$A4,'UCL2'!$D:$E,MATCH("HOME",'UCL2'!$D$1:$E$1,0),0),"")&amp;IFERROR(VLOOKUP(ML$2&amp;$A4,'EU2'!$C:$F,MATCH("AWAY",'EU2'!$C$1:$F$1,0),0),"")&amp;IFERROR(VLOOKUP(ML$2&amp;$A4,'EU2'!$D:$E,MATCH("HOME",'EU2'!$D$1:$E$1,0),0),"")&amp;IFERROR(VLOOKUP(ML$2&amp;$A4,'EUC2'!$C:$F,MATCH("AWAY",'EUC2'!$C$1:$F$1,0),0),"")&amp;IFERROR(VLOOKUP(ML$2&amp;$A4,'EUC2'!$D:$E,MATCH("HOME",'EUC2'!$D$1:$E$1,0),0),"")</f>
        <v/>
      </c>
      <c r="MM4" s="25" t="str">
        <f>IFERROR(VLOOKUP(MM$2&amp;$B4,'FPL FIX2'!$N$1:$Q$400,MATCH("HOME",'FPL FIX2'!$N$1:$Q$1,0),0),"")&amp;IFERROR(VLOOKUP(MM$2&amp;$B4,'FPL FIX2'!$O$1:$P$400,MATCH("AWAY",'FPL FIX2'!$O$1:$P$1,0),0),"")&amp;IFERROR(VLOOKUP(MM$2&amp;$A4,'FA2'!$A:$D,MATCH("AWAY",'FA2'!$A$1:$D$1,0),0),"")&amp;IFERROR(VLOOKUP(MM$2&amp;$A4,'FA2'!$B:$C,MATCH("HOME",'FA2'!$B$1:$C$1,0),0),"")&amp;IFERROR(VLOOKUP(MM$2&amp;$A4,'EFL2'!$A:$D,MATCH("AWAY",'EFL2'!$A$1:$D$1,0),0),"")&amp;IFERROR(VLOOKUP(MM$2&amp;$A4,'EFL2'!$B:$C,MATCH("HOME",'EFL2'!$B$1:$C$1,0),0),"")&amp;IFERROR(VLOOKUP(MM$2&amp;$A4,'UCL2'!$C:$F,MATCH("AWAY",'UCL2'!$C$1:$F$1,0),0),"")&amp;IFERROR(VLOOKUP(MM$2&amp;$A4,'UCL2'!$D:$E,MATCH("HOME",'UCL2'!$D$1:$E$1,0),0),"")&amp;IFERROR(VLOOKUP(MM$2&amp;$A4,'EU2'!$C:$F,MATCH("AWAY",'EU2'!$C$1:$F$1,0),0),"")&amp;IFERROR(VLOOKUP(MM$2&amp;$A4,'EU2'!$D:$E,MATCH("HOME",'EU2'!$D$1:$E$1,0),0),"")&amp;IFERROR(VLOOKUP(MM$2&amp;$A4,'EUC2'!$C:$F,MATCH("AWAY",'EUC2'!$C$1:$F$1,0),0),"")&amp;IFERROR(VLOOKUP(MM$2&amp;$A4,'EUC2'!$D:$E,MATCH("HOME",'EUC2'!$D$1:$E$1,0),0),"")</f>
        <v/>
      </c>
      <c r="MN4" s="25" t="str">
        <f>IFERROR(VLOOKUP(MN$2&amp;$B4,'FPL FIX2'!$N$1:$Q$400,MATCH("HOME",'FPL FIX2'!$N$1:$Q$1,0),0),"")&amp;IFERROR(VLOOKUP(MN$2&amp;$B4,'FPL FIX2'!$O$1:$P$400,MATCH("AWAY",'FPL FIX2'!$O$1:$P$1,0),0),"")&amp;IFERROR(VLOOKUP(MN$2&amp;$A4,'FA2'!$A:$D,MATCH("AWAY",'FA2'!$A$1:$D$1,0),0),"")&amp;IFERROR(VLOOKUP(MN$2&amp;$A4,'FA2'!$B:$C,MATCH("HOME",'FA2'!$B$1:$C$1,0),0),"")&amp;IFERROR(VLOOKUP(MN$2&amp;$A4,'EFL2'!$A:$D,MATCH("AWAY",'EFL2'!$A$1:$D$1,0),0),"")&amp;IFERROR(VLOOKUP(MN$2&amp;$A4,'EFL2'!$B:$C,MATCH("HOME",'EFL2'!$B$1:$C$1,0),0),"")&amp;IFERROR(VLOOKUP(MN$2&amp;$A4,'UCL2'!$C:$F,MATCH("AWAY",'UCL2'!$C$1:$F$1,0),0),"")&amp;IFERROR(VLOOKUP(MN$2&amp;$A4,'UCL2'!$D:$E,MATCH("HOME",'UCL2'!$D$1:$E$1,0),0),"")&amp;IFERROR(VLOOKUP(MN$2&amp;$A4,'EU2'!$C:$F,MATCH("AWAY",'EU2'!$C$1:$F$1,0),0),"")&amp;IFERROR(VLOOKUP(MN$2&amp;$A4,'EU2'!$D:$E,MATCH("HOME",'EU2'!$D$1:$E$1,0),0),"")&amp;IFERROR(VLOOKUP(MN$2&amp;$A4,'EUC2'!$C:$F,MATCH("AWAY",'EUC2'!$C$1:$F$1,0),0),"")&amp;IFERROR(VLOOKUP(MN$2&amp;$A4,'EUC2'!$D:$E,MATCH("HOME",'EUC2'!$D$1:$E$1,0),0),"")</f>
        <v/>
      </c>
      <c r="MO4" s="25" t="str">
        <f>IFERROR(VLOOKUP(MO$2&amp;$B4,'FPL FIX2'!$N$1:$Q$400,MATCH("HOME",'FPL FIX2'!$N$1:$Q$1,0),0),"")&amp;IFERROR(VLOOKUP(MO$2&amp;$B4,'FPL FIX2'!$O$1:$P$400,MATCH("AWAY",'FPL FIX2'!$O$1:$P$1,0),0),"")&amp;IFERROR(VLOOKUP(MO$2&amp;$A4,'FA2'!$A:$D,MATCH("AWAY",'FA2'!$A$1:$D$1,0),0),"")&amp;IFERROR(VLOOKUP(MO$2&amp;$A4,'FA2'!$B:$C,MATCH("HOME",'FA2'!$B$1:$C$1,0),0),"")&amp;IFERROR(VLOOKUP(MO$2&amp;$A4,'EFL2'!$A:$D,MATCH("AWAY",'EFL2'!$A$1:$D$1,0),0),"")&amp;IFERROR(VLOOKUP(MO$2&amp;$A4,'EFL2'!$B:$C,MATCH("HOME",'EFL2'!$B$1:$C$1,0),0),"")&amp;IFERROR(VLOOKUP(MO$2&amp;$A4,'UCL2'!$C:$F,MATCH("AWAY",'UCL2'!$C$1:$F$1,0),0),"")&amp;IFERROR(VLOOKUP(MO$2&amp;$A4,'UCL2'!$D:$E,MATCH("HOME",'UCL2'!$D$1:$E$1,0),0),"")&amp;IFERROR(VLOOKUP(MO$2&amp;$A4,'EU2'!$C:$F,MATCH("AWAY",'EU2'!$C$1:$F$1,0),0),"")&amp;IFERROR(VLOOKUP(MO$2&amp;$A4,'EU2'!$D:$E,MATCH("HOME",'EU2'!$D$1:$E$1,0),0),"")&amp;IFERROR(VLOOKUP(MO$2&amp;$A4,'EUC2'!$C:$F,MATCH("AWAY",'EUC2'!$C$1:$F$1,0),0),"")&amp;IFERROR(VLOOKUP(MO$2&amp;$A4,'EUC2'!$D:$E,MATCH("HOME",'EUC2'!$D$1:$E$1,0),0),"")</f>
        <v/>
      </c>
      <c r="MP4" s="25" t="str">
        <f>IFERROR(VLOOKUP(MP$2&amp;$B4,'FPL FIX2'!$N$1:$Q$400,MATCH("HOME",'FPL FIX2'!$N$1:$Q$1,0),0),"")&amp;IFERROR(VLOOKUP(MP$2&amp;$B4,'FPL FIX2'!$O$1:$P$400,MATCH("AWAY",'FPL FIX2'!$O$1:$P$1,0),0),"")&amp;IFERROR(VLOOKUP(MP$2&amp;$A4,'FA2'!$A:$D,MATCH("AWAY",'FA2'!$A$1:$D$1,0),0),"")&amp;IFERROR(VLOOKUP(MP$2&amp;$A4,'FA2'!$B:$C,MATCH("HOME",'FA2'!$B$1:$C$1,0),0),"")&amp;IFERROR(VLOOKUP(MP$2&amp;$A4,'EFL2'!$A:$D,MATCH("AWAY",'EFL2'!$A$1:$D$1,0),0),"")&amp;IFERROR(VLOOKUP(MP$2&amp;$A4,'EFL2'!$B:$C,MATCH("HOME",'EFL2'!$B$1:$C$1,0),0),"")&amp;IFERROR(VLOOKUP(MP$2&amp;$A4,'UCL2'!$C:$F,MATCH("AWAY",'UCL2'!$C$1:$F$1,0),0),"")&amp;IFERROR(VLOOKUP(MP$2&amp;$A4,'UCL2'!$D:$E,MATCH("HOME",'UCL2'!$D$1:$E$1,0),0),"")&amp;IFERROR(VLOOKUP(MP$2&amp;$A4,'EU2'!$C:$F,MATCH("AWAY",'EU2'!$C$1:$F$1,0),0),"")&amp;IFERROR(VLOOKUP(MP$2&amp;$A4,'EU2'!$D:$E,MATCH("HOME",'EU2'!$D$1:$E$1,0),0),"")&amp;IFERROR(VLOOKUP(MP$2&amp;$A4,'EUC2'!$C:$F,MATCH("AWAY",'EUC2'!$C$1:$F$1,0),0),"")&amp;IFERROR(VLOOKUP(MP$2&amp;$A4,'EUC2'!$D:$E,MATCH("HOME",'EUC2'!$D$1:$E$1,0),0),"")</f>
        <v/>
      </c>
      <c r="MQ4" s="25" t="str">
        <f>IFERROR(VLOOKUP(MQ$2&amp;$B4,'FPL FIX2'!$N$1:$Q$400,MATCH("HOME",'FPL FIX2'!$N$1:$Q$1,0),0),"")&amp;IFERROR(VLOOKUP(MQ$2&amp;$B4,'FPL FIX2'!$O$1:$P$400,MATCH("AWAY",'FPL FIX2'!$O$1:$P$1,0),0),"")&amp;IFERROR(VLOOKUP(MQ$2&amp;$A4,'FA2'!$A:$D,MATCH("AWAY",'FA2'!$A$1:$D$1,0),0),"")&amp;IFERROR(VLOOKUP(MQ$2&amp;$A4,'FA2'!$B:$C,MATCH("HOME",'FA2'!$B$1:$C$1,0),0),"")&amp;IFERROR(VLOOKUP(MQ$2&amp;$A4,'EFL2'!$A:$D,MATCH("AWAY",'EFL2'!$A$1:$D$1,0),0),"")&amp;IFERROR(VLOOKUP(MQ$2&amp;$A4,'EFL2'!$B:$C,MATCH("HOME",'EFL2'!$B$1:$C$1,0),0),"")&amp;IFERROR(VLOOKUP(MQ$2&amp;$A4,'UCL2'!$C:$F,MATCH("AWAY",'UCL2'!$C$1:$F$1,0),0),"")&amp;IFERROR(VLOOKUP(MQ$2&amp;$A4,'UCL2'!$D:$E,MATCH("HOME",'UCL2'!$D$1:$E$1,0),0),"")&amp;IFERROR(VLOOKUP(MQ$2&amp;$A4,'EU2'!$C:$F,MATCH("AWAY",'EU2'!$C$1:$F$1,0),0),"")&amp;IFERROR(VLOOKUP(MQ$2&amp;$A4,'EU2'!$D:$E,MATCH("HOME",'EU2'!$D$1:$E$1,0),0),"")&amp;IFERROR(VLOOKUP(MQ$2&amp;$A4,'EUC2'!$C:$F,MATCH("AWAY",'EUC2'!$C$1:$F$1,0),0),"")&amp;IFERROR(VLOOKUP(MQ$2&amp;$A4,'EUC2'!$D:$E,MATCH("HOME",'EUC2'!$D$1:$E$1,0),0),"")</f>
        <v/>
      </c>
      <c r="MR4" s="25" t="str">
        <f>IFERROR(VLOOKUP(MR$2&amp;$B4,'FPL FIX2'!$N$1:$Q$400,MATCH("HOME",'FPL FIX2'!$N$1:$Q$1,0),0),"")&amp;IFERROR(VLOOKUP(MR$2&amp;$B4,'FPL FIX2'!$O$1:$P$400,MATCH("AWAY",'FPL FIX2'!$O$1:$P$1,0),0),"")&amp;IFERROR(VLOOKUP(MR$2&amp;$A4,'FA2'!$A:$D,MATCH("AWAY",'FA2'!$A$1:$D$1,0),0),"")&amp;IFERROR(VLOOKUP(MR$2&amp;$A4,'FA2'!$B:$C,MATCH("HOME",'FA2'!$B$1:$C$1,0),0),"")&amp;IFERROR(VLOOKUP(MR$2&amp;$A4,'EFL2'!$A:$D,MATCH("AWAY",'EFL2'!$A$1:$D$1,0),0),"")&amp;IFERROR(VLOOKUP(MR$2&amp;$A4,'EFL2'!$B:$C,MATCH("HOME",'EFL2'!$B$1:$C$1,0),0),"")&amp;IFERROR(VLOOKUP(MR$2&amp;$A4,'UCL2'!$C:$F,MATCH("AWAY",'UCL2'!$C$1:$F$1,0),0),"")&amp;IFERROR(VLOOKUP(MR$2&amp;$A4,'UCL2'!$D:$E,MATCH("HOME",'UCL2'!$D$1:$E$1,0),0),"")&amp;IFERROR(VLOOKUP(MR$2&amp;$A4,'EU2'!$C:$F,MATCH("AWAY",'EU2'!$C$1:$F$1,0),0),"")&amp;IFERROR(VLOOKUP(MR$2&amp;$A4,'EU2'!$D:$E,MATCH("HOME",'EU2'!$D$1:$E$1,0),0),"")&amp;IFERROR(VLOOKUP(MR$2&amp;$A4,'EUC2'!$C:$F,MATCH("AWAY",'EUC2'!$C$1:$F$1,0),0),"")&amp;IFERROR(VLOOKUP(MR$2&amp;$A4,'EUC2'!$D:$E,MATCH("HOME",'EUC2'!$D$1:$E$1,0),0),"")</f>
        <v/>
      </c>
      <c r="MS4" s="25" t="str">
        <f>IFERROR(VLOOKUP(MS$2&amp;$B4,'FPL FIX2'!$N$1:$Q$400,MATCH("HOME",'FPL FIX2'!$N$1:$Q$1,0),0),"")&amp;IFERROR(VLOOKUP(MS$2&amp;$B4,'FPL FIX2'!$O$1:$P$400,MATCH("AWAY",'FPL FIX2'!$O$1:$P$1,0),0),"")&amp;IFERROR(VLOOKUP(MS$2&amp;$A4,'FA2'!$A:$D,MATCH("AWAY",'FA2'!$A$1:$D$1,0),0),"")&amp;IFERROR(VLOOKUP(MS$2&amp;$A4,'FA2'!$B:$C,MATCH("HOME",'FA2'!$B$1:$C$1,0),0),"")&amp;IFERROR(VLOOKUP(MS$2&amp;$A4,'EFL2'!$A:$D,MATCH("AWAY",'EFL2'!$A$1:$D$1,0),0),"")&amp;IFERROR(VLOOKUP(MS$2&amp;$A4,'EFL2'!$B:$C,MATCH("HOME",'EFL2'!$B$1:$C$1,0),0),"")&amp;IFERROR(VLOOKUP(MS$2&amp;$A4,'UCL2'!$C:$F,MATCH("AWAY",'UCL2'!$C$1:$F$1,0),0),"")&amp;IFERROR(VLOOKUP(MS$2&amp;$A4,'UCL2'!$D:$E,MATCH("HOME",'UCL2'!$D$1:$E$1,0),0),"")&amp;IFERROR(VLOOKUP(MS$2&amp;$A4,'EU2'!$C:$F,MATCH("AWAY",'EU2'!$C$1:$F$1,0),0),"")&amp;IFERROR(VLOOKUP(MS$2&amp;$A4,'EU2'!$D:$E,MATCH("HOME",'EU2'!$D$1:$E$1,0),0),"")&amp;IFERROR(VLOOKUP(MS$2&amp;$A4,'EUC2'!$C:$F,MATCH("AWAY",'EUC2'!$C$1:$F$1,0),0),"")&amp;IFERROR(VLOOKUP(MS$2&amp;$A4,'EUC2'!$D:$E,MATCH("HOME",'EUC2'!$D$1:$E$1,0),0),"")</f>
        <v/>
      </c>
      <c r="MT4" s="25" t="str">
        <f>IFERROR(VLOOKUP(MT$2&amp;$B4,'FPL FIX2'!$N$1:$Q$400,MATCH("HOME",'FPL FIX2'!$N$1:$Q$1,0),0),"")&amp;IFERROR(VLOOKUP(MT$2&amp;$B4,'FPL FIX2'!$O$1:$P$400,MATCH("AWAY",'FPL FIX2'!$O$1:$P$1,0),0),"")&amp;IFERROR(VLOOKUP(MT$2&amp;$A4,'FA2'!$A:$D,MATCH("AWAY",'FA2'!$A$1:$D$1,0),0),"")&amp;IFERROR(VLOOKUP(MT$2&amp;$A4,'FA2'!$B:$C,MATCH("HOME",'FA2'!$B$1:$C$1,0),0),"")&amp;IFERROR(VLOOKUP(MT$2&amp;$A4,'EFL2'!$A:$D,MATCH("AWAY",'EFL2'!$A$1:$D$1,0),0),"")&amp;IFERROR(VLOOKUP(MT$2&amp;$A4,'EFL2'!$B:$C,MATCH("HOME",'EFL2'!$B$1:$C$1,0),0),"")&amp;IFERROR(VLOOKUP(MT$2&amp;$A4,'UCL2'!$C:$F,MATCH("AWAY",'UCL2'!$C$1:$F$1,0),0),"")&amp;IFERROR(VLOOKUP(MT$2&amp;$A4,'UCL2'!$D:$E,MATCH("HOME",'UCL2'!$D$1:$E$1,0),0),"")&amp;IFERROR(VLOOKUP(MT$2&amp;$A4,'EU2'!$C:$F,MATCH("AWAY",'EU2'!$C$1:$F$1,0),0),"")&amp;IFERROR(VLOOKUP(MT$2&amp;$A4,'EU2'!$D:$E,MATCH("HOME",'EU2'!$D$1:$E$1,0),0),"")&amp;IFERROR(VLOOKUP(MT$2&amp;$A4,'EUC2'!$C:$F,MATCH("AWAY",'EUC2'!$C$1:$F$1,0),0),"")&amp;IFERROR(VLOOKUP(MT$2&amp;$A4,'EUC2'!$D:$E,MATCH("HOME",'EUC2'!$D$1:$E$1,0),0),"")</f>
        <v/>
      </c>
      <c r="MU4" s="25" t="str">
        <f>IFERROR(VLOOKUP(MU$2&amp;$B4,'FPL FIX2'!$N$1:$Q$400,MATCH("HOME",'FPL FIX2'!$N$1:$Q$1,0),0),"")&amp;IFERROR(VLOOKUP(MU$2&amp;$B4,'FPL FIX2'!$O$1:$P$400,MATCH("AWAY",'FPL FIX2'!$O$1:$P$1,0),0),"")&amp;IFERROR(VLOOKUP(MU$2&amp;$A4,'FA2'!$A:$D,MATCH("AWAY",'FA2'!$A$1:$D$1,0),0),"")&amp;IFERROR(VLOOKUP(MU$2&amp;$A4,'FA2'!$B:$C,MATCH("HOME",'FA2'!$B$1:$C$1,0),0),"")&amp;IFERROR(VLOOKUP(MU$2&amp;$A4,'EFL2'!$A:$D,MATCH("AWAY",'EFL2'!$A$1:$D$1,0),0),"")&amp;IFERROR(VLOOKUP(MU$2&amp;$A4,'EFL2'!$B:$C,MATCH("HOME",'EFL2'!$B$1:$C$1,0),0),"")&amp;IFERROR(VLOOKUP(MU$2&amp;$A4,'UCL2'!$C:$F,MATCH("AWAY",'UCL2'!$C$1:$F$1,0),0),"")&amp;IFERROR(VLOOKUP(MU$2&amp;$A4,'UCL2'!$D:$E,MATCH("HOME",'UCL2'!$D$1:$E$1,0),0),"")&amp;IFERROR(VLOOKUP(MU$2&amp;$A4,'EU2'!$C:$F,MATCH("AWAY",'EU2'!$C$1:$F$1,0),0),"")&amp;IFERROR(VLOOKUP(MU$2&amp;$A4,'EU2'!$D:$E,MATCH("HOME",'EU2'!$D$1:$E$1,0),0),"")&amp;IFERROR(VLOOKUP(MU$2&amp;$A4,'EUC2'!$C:$F,MATCH("AWAY",'EUC2'!$C$1:$F$1,0),0),"")&amp;IFERROR(VLOOKUP(MU$2&amp;$A4,'EUC2'!$D:$E,MATCH("HOME",'EUC2'!$D$1:$E$1,0),0),"")</f>
        <v/>
      </c>
      <c r="MV4" s="25" t="str">
        <f>IFERROR(VLOOKUP(MV$2&amp;$B4,'FPL FIX2'!$N$1:$Q$400,MATCH("HOME",'FPL FIX2'!$N$1:$Q$1,0),0),"")&amp;IFERROR(VLOOKUP(MV$2&amp;$B4,'FPL FIX2'!$O$1:$P$400,MATCH("AWAY",'FPL FIX2'!$O$1:$P$1,0),0),"")&amp;IFERROR(VLOOKUP(MV$2&amp;$A4,'FA2'!$A:$D,MATCH("AWAY",'FA2'!$A$1:$D$1,0),0),"")&amp;IFERROR(VLOOKUP(MV$2&amp;$A4,'FA2'!$B:$C,MATCH("HOME",'FA2'!$B$1:$C$1,0),0),"")&amp;IFERROR(VLOOKUP(MV$2&amp;$A4,'EFL2'!$A:$D,MATCH("AWAY",'EFL2'!$A$1:$D$1,0),0),"")&amp;IFERROR(VLOOKUP(MV$2&amp;$A4,'EFL2'!$B:$C,MATCH("HOME",'EFL2'!$B$1:$C$1,0),0),"")&amp;IFERROR(VLOOKUP(MV$2&amp;$A4,'UCL2'!$C:$F,MATCH("AWAY",'UCL2'!$C$1:$F$1,0),0),"")&amp;IFERROR(VLOOKUP(MV$2&amp;$A4,'UCL2'!$D:$E,MATCH("HOME",'UCL2'!$D$1:$E$1,0),0),"")&amp;IFERROR(VLOOKUP(MV$2&amp;$A4,'EU2'!$C:$F,MATCH("AWAY",'EU2'!$C$1:$F$1,0),0),"")&amp;IFERROR(VLOOKUP(MV$2&amp;$A4,'EU2'!$D:$E,MATCH("HOME",'EU2'!$D$1:$E$1,0),0),"")&amp;IFERROR(VLOOKUP(MV$2&amp;$A4,'EUC2'!$C:$F,MATCH("AWAY",'EUC2'!$C$1:$F$1,0),0),"")&amp;IFERROR(VLOOKUP(MV$2&amp;$A4,'EUC2'!$D:$E,MATCH("HOME",'EUC2'!$D$1:$E$1,0),0),"")</f>
        <v/>
      </c>
      <c r="MW4" s="25" t="str">
        <f>IFERROR(VLOOKUP(MW$2&amp;$B4,'FPL FIX2'!$N$1:$Q$400,MATCH("HOME",'FPL FIX2'!$N$1:$Q$1,0),0),"")&amp;IFERROR(VLOOKUP(MW$2&amp;$B4,'FPL FIX2'!$O$1:$P$400,MATCH("AWAY",'FPL FIX2'!$O$1:$P$1,0),0),"")&amp;IFERROR(VLOOKUP(MW$2&amp;$A4,'FA2'!$A:$D,MATCH("AWAY",'FA2'!$A$1:$D$1,0),0),"")&amp;IFERROR(VLOOKUP(MW$2&amp;$A4,'FA2'!$B:$C,MATCH("HOME",'FA2'!$B$1:$C$1,0),0),"")&amp;IFERROR(VLOOKUP(MW$2&amp;$A4,'EFL2'!$A:$D,MATCH("AWAY",'EFL2'!$A$1:$D$1,0),0),"")&amp;IFERROR(VLOOKUP(MW$2&amp;$A4,'EFL2'!$B:$C,MATCH("HOME",'EFL2'!$B$1:$C$1,0),0),"")&amp;IFERROR(VLOOKUP(MW$2&amp;$A4,'UCL2'!$C:$F,MATCH("AWAY",'UCL2'!$C$1:$F$1,0),0),"")&amp;IFERROR(VLOOKUP(MW$2&amp;$A4,'UCL2'!$D:$E,MATCH("HOME",'UCL2'!$D$1:$E$1,0),0),"")&amp;IFERROR(VLOOKUP(MW$2&amp;$A4,'EU2'!$C:$F,MATCH("AWAY",'EU2'!$C$1:$F$1,0),0),"")&amp;IFERROR(VLOOKUP(MW$2&amp;$A4,'EU2'!$D:$E,MATCH("HOME",'EU2'!$D$1:$E$1,0),0),"")&amp;IFERROR(VLOOKUP(MW$2&amp;$A4,'EUC2'!$C:$F,MATCH("AWAY",'EUC2'!$C$1:$F$1,0),0),"")&amp;IFERROR(VLOOKUP(MW$2&amp;$A4,'EUC2'!$D:$E,MATCH("HOME",'EUC2'!$D$1:$E$1,0),0),"")</f>
        <v/>
      </c>
      <c r="MX4" s="25" t="str">
        <f>IFERROR(VLOOKUP(MX$2&amp;$B4,'FPL FIX2'!$N$1:$Q$400,MATCH("HOME",'FPL FIX2'!$N$1:$Q$1,0),0),"")&amp;IFERROR(VLOOKUP(MX$2&amp;$B4,'FPL FIX2'!$O$1:$P$400,MATCH("AWAY",'FPL FIX2'!$O$1:$P$1,0),0),"")&amp;IFERROR(VLOOKUP(MX$2&amp;$A4,'FA2'!$A:$D,MATCH("AWAY",'FA2'!$A$1:$D$1,0),0),"")&amp;IFERROR(VLOOKUP(MX$2&amp;$A4,'FA2'!$B:$C,MATCH("HOME",'FA2'!$B$1:$C$1,0),0),"")&amp;IFERROR(VLOOKUP(MX$2&amp;$A4,'EFL2'!$A:$D,MATCH("AWAY",'EFL2'!$A$1:$D$1,0),0),"")&amp;IFERROR(VLOOKUP(MX$2&amp;$A4,'EFL2'!$B:$C,MATCH("HOME",'EFL2'!$B$1:$C$1,0),0),"")&amp;IFERROR(VLOOKUP(MX$2&amp;$A4,'UCL2'!$C:$F,MATCH("AWAY",'UCL2'!$C$1:$F$1,0),0),"")&amp;IFERROR(VLOOKUP(MX$2&amp;$A4,'UCL2'!$D:$E,MATCH("HOME",'UCL2'!$D$1:$E$1,0),0),"")&amp;IFERROR(VLOOKUP(MX$2&amp;$A4,'EU2'!$C:$F,MATCH("AWAY",'EU2'!$C$1:$F$1,0),0),"")&amp;IFERROR(VLOOKUP(MX$2&amp;$A4,'EU2'!$D:$E,MATCH("HOME",'EU2'!$D$1:$E$1,0),0),"")&amp;IFERROR(VLOOKUP(MX$2&amp;$A4,'EUC2'!$C:$F,MATCH("AWAY",'EUC2'!$C$1:$F$1,0),0),"")&amp;IFERROR(VLOOKUP(MX$2&amp;$A4,'EUC2'!$D:$E,MATCH("HOME",'EUC2'!$D$1:$E$1,0),0),"")</f>
        <v/>
      </c>
      <c r="MY4" s="25" t="str">
        <f>IFERROR(VLOOKUP(MY$2&amp;$B4,'FPL FIX2'!$N$1:$Q$400,MATCH("HOME",'FPL FIX2'!$N$1:$Q$1,0),0),"")&amp;IFERROR(VLOOKUP(MY$2&amp;$B4,'FPL FIX2'!$O$1:$P$400,MATCH("AWAY",'FPL FIX2'!$O$1:$P$1,0),0),"")&amp;IFERROR(VLOOKUP(MY$2&amp;$A4,'FA2'!$A:$D,MATCH("AWAY",'FA2'!$A$1:$D$1,0),0),"")&amp;IFERROR(VLOOKUP(MY$2&amp;$A4,'FA2'!$B:$C,MATCH("HOME",'FA2'!$B$1:$C$1,0),0),"")&amp;IFERROR(VLOOKUP(MY$2&amp;$A4,'EFL2'!$A:$D,MATCH("AWAY",'EFL2'!$A$1:$D$1,0),0),"")&amp;IFERROR(VLOOKUP(MY$2&amp;$A4,'EFL2'!$B:$C,MATCH("HOME",'EFL2'!$B$1:$C$1,0),0),"")&amp;IFERROR(VLOOKUP(MY$2&amp;$A4,'UCL2'!$C:$F,MATCH("AWAY",'UCL2'!$C$1:$F$1,0),0),"")&amp;IFERROR(VLOOKUP(MY$2&amp;$A4,'UCL2'!$D:$E,MATCH("HOME",'UCL2'!$D$1:$E$1,0),0),"")&amp;IFERROR(VLOOKUP(MY$2&amp;$A4,'EU2'!$C:$F,MATCH("AWAY",'EU2'!$C$1:$F$1,0),0),"")&amp;IFERROR(VLOOKUP(MY$2&amp;$A4,'EU2'!$D:$E,MATCH("HOME",'EU2'!$D$1:$E$1,0),0),"")&amp;IFERROR(VLOOKUP(MY$2&amp;$A4,'EUC2'!$C:$F,MATCH("AWAY",'EUC2'!$C$1:$F$1,0),0),"")&amp;IFERROR(VLOOKUP(MY$2&amp;$A4,'EUC2'!$D:$E,MATCH("HOME",'EUC2'!$D$1:$E$1,0),0),"")</f>
        <v/>
      </c>
      <c r="MZ4" s="25" t="str">
        <f>IFERROR(VLOOKUP(MZ$2&amp;$B4,'FPL FIX2'!$N$1:$Q$400,MATCH("HOME",'FPL FIX2'!$N$1:$Q$1,0),0),"")&amp;IFERROR(VLOOKUP(MZ$2&amp;$B4,'FPL FIX2'!$O$1:$P$400,MATCH("AWAY",'FPL FIX2'!$O$1:$P$1,0),0),"")&amp;IFERROR(VLOOKUP(MZ$2&amp;$A4,'FA2'!$A:$D,MATCH("AWAY",'FA2'!$A$1:$D$1,0),0),"")&amp;IFERROR(VLOOKUP(MZ$2&amp;$A4,'FA2'!$B:$C,MATCH("HOME",'FA2'!$B$1:$C$1,0),0),"")&amp;IFERROR(VLOOKUP(MZ$2&amp;$A4,'EFL2'!$A:$D,MATCH("AWAY",'EFL2'!$A$1:$D$1,0),0),"")&amp;IFERROR(VLOOKUP(MZ$2&amp;$A4,'EFL2'!$B:$C,MATCH("HOME",'EFL2'!$B$1:$C$1,0),0),"")&amp;IFERROR(VLOOKUP(MZ$2&amp;$A4,'UCL2'!$C:$F,MATCH("AWAY",'UCL2'!$C$1:$F$1,0),0),"")&amp;IFERROR(VLOOKUP(MZ$2&amp;$A4,'UCL2'!$D:$E,MATCH("HOME",'UCL2'!$D$1:$E$1,0),0),"")&amp;IFERROR(VLOOKUP(MZ$2&amp;$A4,'EU2'!$C:$F,MATCH("AWAY",'EU2'!$C$1:$F$1,0),0),"")&amp;IFERROR(VLOOKUP(MZ$2&amp;$A4,'EU2'!$D:$E,MATCH("HOME",'EU2'!$D$1:$E$1,0),0),"")&amp;IFERROR(VLOOKUP(MZ$2&amp;$A4,'EUC2'!$C:$F,MATCH("AWAY",'EUC2'!$C$1:$F$1,0),0),"")&amp;IFERROR(VLOOKUP(MZ$2&amp;$A4,'EUC2'!$D:$E,MATCH("HOME",'EUC2'!$D$1:$E$1,0),0),"")</f>
        <v/>
      </c>
      <c r="NA4" s="25" t="str">
        <f>IFERROR(VLOOKUP(NA$2&amp;$B4,'FPL FIX2'!$N$1:$Q$400,MATCH("HOME",'FPL FIX2'!$N$1:$Q$1,0),0),"")&amp;IFERROR(VLOOKUP(NA$2&amp;$B4,'FPL FIX2'!$O$1:$P$400,MATCH("AWAY",'FPL FIX2'!$O$1:$P$1,0),0),"")&amp;IFERROR(VLOOKUP(NA$2&amp;$A4,'FA2'!$A:$D,MATCH("AWAY",'FA2'!$A$1:$D$1,0),0),"")&amp;IFERROR(VLOOKUP(NA$2&amp;$A4,'FA2'!$B:$C,MATCH("HOME",'FA2'!$B$1:$C$1,0),0),"")&amp;IFERROR(VLOOKUP(NA$2&amp;$A4,'EFL2'!$A:$D,MATCH("AWAY",'EFL2'!$A$1:$D$1,0),0),"")&amp;IFERROR(VLOOKUP(NA$2&amp;$A4,'EFL2'!$B:$C,MATCH("HOME",'EFL2'!$B$1:$C$1,0),0),"")&amp;IFERROR(VLOOKUP(NA$2&amp;$A4,'UCL2'!$C:$F,MATCH("AWAY",'UCL2'!$C$1:$F$1,0),0),"")&amp;IFERROR(VLOOKUP(NA$2&amp;$A4,'UCL2'!$D:$E,MATCH("HOME",'UCL2'!$D$1:$E$1,0),0),"")&amp;IFERROR(VLOOKUP(NA$2&amp;$A4,'EU2'!$C:$F,MATCH("AWAY",'EU2'!$C$1:$F$1,0),0),"")&amp;IFERROR(VLOOKUP(NA$2&amp;$A4,'EU2'!$D:$E,MATCH("HOME",'EU2'!$D$1:$E$1,0),0),"")&amp;IFERROR(VLOOKUP(NA$2&amp;$A4,'EUC2'!$C:$F,MATCH("AWAY",'EUC2'!$C$1:$F$1,0),0),"")&amp;IFERROR(VLOOKUP(NA$2&amp;$A4,'EUC2'!$D:$E,MATCH("HOME",'EUC2'!$D$1:$E$1,0),0),"")</f>
        <v/>
      </c>
      <c r="NB4" s="25" t="str">
        <f>IFERROR(VLOOKUP(NB$2&amp;$B4,'FPL FIX2'!$N$1:$Q$400,MATCH("HOME",'FPL FIX2'!$N$1:$Q$1,0),0),"")&amp;IFERROR(VLOOKUP(NB$2&amp;$B4,'FPL FIX2'!$O$1:$P$400,MATCH("AWAY",'FPL FIX2'!$O$1:$P$1,0),0),"")&amp;IFERROR(VLOOKUP(NB$2&amp;$A4,'FA2'!$A:$D,MATCH("AWAY",'FA2'!$A$1:$D$1,0),0),"")&amp;IFERROR(VLOOKUP(NB$2&amp;$A4,'FA2'!$B:$C,MATCH("HOME",'FA2'!$B$1:$C$1,0),0),"")&amp;IFERROR(VLOOKUP(NB$2&amp;$A4,'EFL2'!$A:$D,MATCH("AWAY",'EFL2'!$A$1:$D$1,0),0),"")&amp;IFERROR(VLOOKUP(NB$2&amp;$A4,'EFL2'!$B:$C,MATCH("HOME",'EFL2'!$B$1:$C$1,0),0),"")&amp;IFERROR(VLOOKUP(NB$2&amp;$A4,'UCL2'!$C:$F,MATCH("AWAY",'UCL2'!$C$1:$F$1,0),0),"")&amp;IFERROR(VLOOKUP(NB$2&amp;$A4,'UCL2'!$D:$E,MATCH("HOME",'UCL2'!$D$1:$E$1,0),0),"")&amp;IFERROR(VLOOKUP(NB$2&amp;$A4,'EU2'!$C:$F,MATCH("AWAY",'EU2'!$C$1:$F$1,0),0),"")&amp;IFERROR(VLOOKUP(NB$2&amp;$A4,'EU2'!$D:$E,MATCH("HOME",'EU2'!$D$1:$E$1,0),0),"")&amp;IFERROR(VLOOKUP(NB$2&amp;$A4,'EUC2'!$C:$F,MATCH("AWAY",'EUC2'!$C$1:$F$1,0),0),"")&amp;IFERROR(VLOOKUP(NB$2&amp;$A4,'EUC2'!$D:$E,MATCH("HOME",'EUC2'!$D$1:$E$1,0),0),"")</f>
        <v/>
      </c>
      <c r="NC4" s="25" t="str">
        <f>IFERROR(VLOOKUP(NC$2&amp;$B4,'FPL FIX2'!$N$1:$Q$400,MATCH("HOME",'FPL FIX2'!$N$1:$Q$1,0),0),"")&amp;IFERROR(VLOOKUP(NC$2&amp;$B4,'FPL FIX2'!$O$1:$P$400,MATCH("AWAY",'FPL FIX2'!$O$1:$P$1,0),0),"")&amp;IFERROR(VLOOKUP(NC$2&amp;$A4,'FA2'!$A:$D,MATCH("AWAY",'FA2'!$A$1:$D$1,0),0),"")&amp;IFERROR(VLOOKUP(NC$2&amp;$A4,'FA2'!$B:$C,MATCH("HOME",'FA2'!$B$1:$C$1,0),0),"")&amp;IFERROR(VLOOKUP(NC$2&amp;$A4,'EFL2'!$A:$D,MATCH("AWAY",'EFL2'!$A$1:$D$1,0),0),"")&amp;IFERROR(VLOOKUP(NC$2&amp;$A4,'EFL2'!$B:$C,MATCH("HOME",'EFL2'!$B$1:$C$1,0),0),"")&amp;IFERROR(VLOOKUP(NC$2&amp;$A4,'UCL2'!$C:$F,MATCH("AWAY",'UCL2'!$C$1:$F$1,0),0),"")&amp;IFERROR(VLOOKUP(NC$2&amp;$A4,'UCL2'!$D:$E,MATCH("HOME",'UCL2'!$D$1:$E$1,0),0),"")&amp;IFERROR(VLOOKUP(NC$2&amp;$A4,'EU2'!$C:$F,MATCH("AWAY",'EU2'!$C$1:$F$1,0),0),"")&amp;IFERROR(VLOOKUP(NC$2&amp;$A4,'EU2'!$D:$E,MATCH("HOME",'EU2'!$D$1:$E$1,0),0),"")&amp;IFERROR(VLOOKUP(NC$2&amp;$A4,'EUC2'!$C:$F,MATCH("AWAY",'EUC2'!$C$1:$F$1,0),0),"")&amp;IFERROR(VLOOKUP(NC$2&amp;$A4,'EUC2'!$D:$E,MATCH("HOME",'EUC2'!$D$1:$E$1,0),0),"")</f>
        <v/>
      </c>
      <c r="NE4" s="24" t="s">
        <v>0</v>
      </c>
      <c r="NF4" s="25" t="str">
        <f>IFERROR(VLOOKUP(NF$2&amp;$B4,'FPL FIX2'!$F$1:$I$50,MATCH("HOME",'FPL FIX2'!$F$1:$I$1,0),0),"")&amp;IFERROR(VLOOKUP(NF$2&amp;$B4,'FPL FIX2'!$G$1:$H$50,MATCH("AWAY",'FPL FIX2'!$G$1:$H$1,0),0),"")</f>
        <v>cry</v>
      </c>
      <c r="NG4" s="25"/>
      <c r="NH4" s="25" t="str">
        <f>IFERROR(VLOOKUP(NH$2&amp;$B4,'FPL FIX2'!$F$1:$I$400,MATCH("HOME",'FPL FIX2'!$F$1:$I$1,0),0),"")&amp;IFERROR(VLOOKUP(NH$2&amp;$B4,'FPL FIX2'!$G$1:$H$400,MATCH("AWAY",'FPL FIX2'!$G$1:$H$1,0),0),"")</f>
        <v>leiEVE</v>
      </c>
      <c r="NI4" s="25" t="str">
        <f>IFERROR(VLOOKUP(NI$2&amp;$B4,'FPL FIX2'!$F$1:$I$400,MATCH("HOME",'FPL FIX2'!$F$1:$I$1,0),0),"")&amp;IFERROR(VLOOKUP(NI$2&amp;$B4,'FPL FIX2'!$G$1:$H$400,MATCH("AWAY",'FPL FIX2'!$G$1:$H$1,0),0),"")</f>
        <v>CRY</v>
      </c>
      <c r="NJ4" s="25" t="str">
        <f>IFERROR(VLOOKUP(NJ$2&amp;$B4,'FPL FIX2'!$F$1:$I$400,MATCH("HOME",'FPL FIX2'!$F$1:$I$1,0),0),"")&amp;IFERROR(VLOOKUP(NJ$2&amp;$B4,'FPL FIX2'!$G$1:$H$400,MATCH("AWAY",'FPL FIX2'!$G$1:$H$1,0),0),"")</f>
        <v>SOU</v>
      </c>
    </row>
    <row r="5" spans="1:415" ht="30" customHeight="1" thickBot="1" x14ac:dyDescent="0.3">
      <c r="A5" s="23" t="s">
        <v>61</v>
      </c>
      <c r="B5" s="24" t="s">
        <v>1</v>
      </c>
      <c r="C5" s="25" t="str">
        <f>IFERROR(VLOOKUP(C$2&amp;$B5,'FPL FIX2'!$N$1:$Q$400,MATCH("HOME",'FPL FIX2'!$N$1:$Q$1,0),0),"")&amp;IFERROR(VLOOKUP(C$2&amp;$B5,'FPL FIX2'!$O$1:$P$400,MATCH("AWAY",'FPL FIX2'!$O$1:$P$1,0),0),"")&amp;IFERROR(VLOOKUP(C$2&amp;$A5,'FA2'!$A:$D,MATCH("AWAY",'FA2'!$A$1:$D$1,0),0),"")&amp;IFERROR(VLOOKUP(C$2&amp;$A5,'FA2'!$B:$C,MATCH("HOME",'FA2'!$B$1:$C$1,0),0),"")&amp;IFERROR(VLOOKUP(C$2&amp;$A5,'EFL2'!$A:$D,MATCH("AWAY",'EFL2'!$A$1:$D$1,0),0),"")&amp;IFERROR(VLOOKUP(C$2&amp;$A5,'EFL2'!$B:$C,MATCH("HOME",'EFL2'!$B$1:$C$1,0),0),"")&amp;IFERROR(VLOOKUP(C$2&amp;$A5,'UCL2'!$C:$F,MATCH("AWAY",'UCL2'!$C$1:$F$1,0),0),"")&amp;IFERROR(VLOOKUP(C$2&amp;$A5,'UCL2'!$D:$E,MATCH("HOME",'UCL2'!$D$1:$E$1,0),0),"")&amp;IFERROR(VLOOKUP(C$2&amp;$A5,'EU2'!$C:$F,MATCH("AWAY",'EU2'!$C$1:$F$1,0),0),"")&amp;IFERROR(VLOOKUP(C$2&amp;$A5,'EU2'!$D:$E,MATCH("HOME",'EU2'!$D$1:$E$1,0),0),"")&amp;IFERROR(VLOOKUP(C$2&amp;$A5,'EUC2'!$C:$F,MATCH("AWAY",'EUC2'!$C$1:$F$1,0),0),"")&amp;IFERROR(VLOOKUP(C$2&amp;$A5,'EUC2'!$D:$E,MATCH("HOME",'EUC2'!$D$1:$E$1,0),0),"")</f>
        <v/>
      </c>
      <c r="D5" s="25" t="str">
        <f>IFERROR(VLOOKUP(D$2&amp;$B5,'FPL FIX2'!$N$1:$Q$400,MATCH("HOME",'FPL FIX2'!$N$1:$Q$1,0),0),"")&amp;IFERROR(VLOOKUP(D$2&amp;$B5,'FPL FIX2'!$O$1:$P$400,MATCH("AWAY",'FPL FIX2'!$O$1:$P$1,0),0),"")&amp;IFERROR(VLOOKUP(D$2&amp;$A5,'FA2'!$A:$D,MATCH("AWAY",'FA2'!$A$1:$D$1,0),0),"")&amp;IFERROR(VLOOKUP(D$2&amp;$A5,'FA2'!$B:$C,MATCH("HOME",'FA2'!$B$1:$C$1,0),0),"")&amp;IFERROR(VLOOKUP(D$2&amp;$A5,'EFL2'!$A:$D,MATCH("AWAY",'EFL2'!$A$1:$D$1,0),0),"")&amp;IFERROR(VLOOKUP(D$2&amp;$A5,'EFL2'!$B:$C,MATCH("HOME",'EFL2'!$B$1:$C$1,0),0),"")&amp;IFERROR(VLOOKUP(D$2&amp;$A5,'UCL2'!$C:$F,MATCH("AWAY",'UCL2'!$C$1:$F$1,0),0),"")&amp;IFERROR(VLOOKUP(D$2&amp;$A5,'UCL2'!$D:$E,MATCH("HOME",'UCL2'!$D$1:$E$1,0),0),"")&amp;IFERROR(VLOOKUP(D$2&amp;$A5,'EU2'!$C:$F,MATCH("AWAY",'EU2'!$C$1:$F$1,0),0),"")&amp;IFERROR(VLOOKUP(D$2&amp;$A5,'EU2'!$D:$E,MATCH("HOME",'EU2'!$D$1:$E$1,0),0),"")&amp;IFERROR(VLOOKUP(D$2&amp;$A5,'EUC2'!$C:$F,MATCH("AWAY",'EUC2'!$C$1:$F$1,0),0),"")&amp;IFERROR(VLOOKUP(D$2&amp;$A5,'EUC2'!$D:$E,MATCH("HOME",'EUC2'!$D$1:$E$1,0),0),"")</f>
        <v/>
      </c>
      <c r="E5" s="25" t="str">
        <f>IFERROR(VLOOKUP(E$2&amp;$B5,'FPL FIX2'!$N$1:$Q$400,MATCH("HOME",'FPL FIX2'!$N$1:$Q$1,0),0),"")&amp;IFERROR(VLOOKUP(E$2&amp;$B5,'FPL FIX2'!$O$1:$P$400,MATCH("AWAY",'FPL FIX2'!$O$1:$P$1,0),0),"")&amp;IFERROR(VLOOKUP(E$2&amp;$A5,'FA2'!$A:$D,MATCH("AWAY",'FA2'!$A$1:$D$1,0),0),"")&amp;IFERROR(VLOOKUP(E$2&amp;$A5,'FA2'!$B:$C,MATCH("HOME",'FA2'!$B$1:$C$1,0),0),"")&amp;IFERROR(VLOOKUP(E$2&amp;$A5,'EFL2'!$A:$D,MATCH("AWAY",'EFL2'!$A$1:$D$1,0),0),"")&amp;IFERROR(VLOOKUP(E$2&amp;$A5,'EFL2'!$B:$C,MATCH("HOME",'EFL2'!$B$1:$C$1,0),0),"")&amp;IFERROR(VLOOKUP(E$2&amp;$A5,'UCL2'!$C:$F,MATCH("AWAY",'UCL2'!$C$1:$F$1,0),0),"")&amp;IFERROR(VLOOKUP(E$2&amp;$A5,'UCL2'!$D:$E,MATCH("HOME",'UCL2'!$D$1:$E$1,0),0),"")&amp;IFERROR(VLOOKUP(E$2&amp;$A5,'EU2'!$C:$F,MATCH("AWAY",'EU2'!$C$1:$F$1,0),0),"")&amp;IFERROR(VLOOKUP(E$2&amp;$A5,'EU2'!$D:$E,MATCH("HOME",'EU2'!$D$1:$E$1,0),0),"")&amp;IFERROR(VLOOKUP(E$2&amp;$A5,'EUC2'!$C:$F,MATCH("AWAY",'EUC2'!$C$1:$F$1,0),0),"")&amp;IFERROR(VLOOKUP(E$2&amp;$A5,'EUC2'!$D:$E,MATCH("HOME",'EUC2'!$D$1:$E$1,0),0),"")</f>
        <v/>
      </c>
      <c r="F5" s="25" t="str">
        <f>IFERROR(VLOOKUP(F$2&amp;$B5,'FPL FIX2'!$N$1:$Q$400,MATCH("HOME",'FPL FIX2'!$N$1:$Q$1,0),0),"")&amp;IFERROR(VLOOKUP(F$2&amp;$B5,'FPL FIX2'!$O$1:$P$400,MATCH("AWAY",'FPL FIX2'!$O$1:$P$1,0),0),"")&amp;IFERROR(VLOOKUP(F$2&amp;$A5,'FA2'!$A:$D,MATCH("AWAY",'FA2'!$A$1:$D$1,0),0),"")&amp;IFERROR(VLOOKUP(F$2&amp;$A5,'FA2'!$B:$C,MATCH("HOME",'FA2'!$B$1:$C$1,0),0),"")&amp;IFERROR(VLOOKUP(F$2&amp;$A5,'EFL2'!$A:$D,MATCH("AWAY",'EFL2'!$A$1:$D$1,0),0),"")&amp;IFERROR(VLOOKUP(F$2&amp;$A5,'EFL2'!$B:$C,MATCH("HOME",'EFL2'!$B$1:$C$1,0),0),"")&amp;IFERROR(VLOOKUP(F$2&amp;$A5,'UCL2'!$C:$F,MATCH("AWAY",'UCL2'!$C$1:$F$1,0),0),"")&amp;IFERROR(VLOOKUP(F$2&amp;$A5,'UCL2'!$D:$E,MATCH("HOME",'UCL2'!$D$1:$E$1,0),0),"")&amp;IFERROR(VLOOKUP(F$2&amp;$A5,'EU2'!$C:$F,MATCH("AWAY",'EU2'!$C$1:$F$1,0),0),"")&amp;IFERROR(VLOOKUP(F$2&amp;$A5,'EU2'!$D:$E,MATCH("HOME",'EU2'!$D$1:$E$1,0),0),"")&amp;IFERROR(VLOOKUP(F$2&amp;$A5,'EUC2'!$C:$F,MATCH("AWAY",'EUC2'!$C$1:$F$1,0),0),"")&amp;IFERROR(VLOOKUP(F$2&amp;$A5,'EUC2'!$D:$E,MATCH("HOME",'EUC2'!$D$1:$E$1,0),0),"")</f>
        <v/>
      </c>
      <c r="G5" s="25" t="str">
        <f>IFERROR(VLOOKUP(G$2&amp;$B5,'FPL FIX2'!$N$1:$Q$400,MATCH("HOME",'FPL FIX2'!$N$1:$Q$1,0),0),"")&amp;IFERROR(VLOOKUP(G$2&amp;$B5,'FPL FIX2'!$O$1:$P$400,MATCH("AWAY",'FPL FIX2'!$O$1:$P$1,0),0),"")&amp;IFERROR(VLOOKUP(G$2&amp;$A5,'FA2'!$A:$D,MATCH("AWAY",'FA2'!$A$1:$D$1,0),0),"")&amp;IFERROR(VLOOKUP(G$2&amp;$A5,'FA2'!$B:$C,MATCH("HOME",'FA2'!$B$1:$C$1,0),0),"")&amp;IFERROR(VLOOKUP(G$2&amp;$A5,'EFL2'!$A:$D,MATCH("AWAY",'EFL2'!$A$1:$D$1,0),0),"")&amp;IFERROR(VLOOKUP(G$2&amp;$A5,'EFL2'!$B:$C,MATCH("HOME",'EFL2'!$B$1:$C$1,0),0),"")&amp;IFERROR(VLOOKUP(G$2&amp;$A5,'UCL2'!$C:$F,MATCH("AWAY",'UCL2'!$C$1:$F$1,0),0),"")&amp;IFERROR(VLOOKUP(G$2&amp;$A5,'UCL2'!$D:$E,MATCH("HOME",'UCL2'!$D$1:$E$1,0),0),"")&amp;IFERROR(VLOOKUP(G$2&amp;$A5,'EU2'!$C:$F,MATCH("AWAY",'EU2'!$C$1:$F$1,0),0),"")&amp;IFERROR(VLOOKUP(G$2&amp;$A5,'EU2'!$D:$E,MATCH("HOME",'EU2'!$D$1:$E$1,0),0),"")&amp;IFERROR(VLOOKUP(G$2&amp;$A5,'EUC2'!$C:$F,MATCH("AWAY",'EUC2'!$C$1:$F$1,0),0),"")&amp;IFERROR(VLOOKUP(G$2&amp;$A5,'EUC2'!$D:$E,MATCH("HOME",'EUC2'!$D$1:$E$1,0),0),"")</f>
        <v/>
      </c>
      <c r="H5" s="25" t="str">
        <f>IFERROR(VLOOKUP(H$2&amp;$B5,'FPL FIX2'!$N$1:$Q$400,MATCH("HOME",'FPL FIX2'!$N$1:$Q$1,0),0),"")&amp;IFERROR(VLOOKUP(H$2&amp;$B5,'FPL FIX2'!$O$1:$P$400,MATCH("AWAY",'FPL FIX2'!$O$1:$P$1,0),0),"")&amp;IFERROR(VLOOKUP(H$2&amp;$A5,'FA2'!$A:$D,MATCH("AWAY",'FA2'!$A$1:$D$1,0),0),"")&amp;IFERROR(VLOOKUP(H$2&amp;$A5,'FA2'!$B:$C,MATCH("HOME",'FA2'!$B$1:$C$1,0),0),"")&amp;IFERROR(VLOOKUP(H$2&amp;$A5,'EFL2'!$A:$D,MATCH("AWAY",'EFL2'!$A$1:$D$1,0),0),"")&amp;IFERROR(VLOOKUP(H$2&amp;$A5,'EFL2'!$B:$C,MATCH("HOME",'EFL2'!$B$1:$C$1,0),0),"")&amp;IFERROR(VLOOKUP(H$2&amp;$A5,'UCL2'!$C:$F,MATCH("AWAY",'UCL2'!$C$1:$F$1,0),0),"")&amp;IFERROR(VLOOKUP(H$2&amp;$A5,'UCL2'!$D:$E,MATCH("HOME",'UCL2'!$D$1:$E$1,0),0),"")&amp;IFERROR(VLOOKUP(H$2&amp;$A5,'EU2'!$C:$F,MATCH("AWAY",'EU2'!$C$1:$F$1,0),0),"")&amp;IFERROR(VLOOKUP(H$2&amp;$A5,'EU2'!$D:$E,MATCH("HOME",'EU2'!$D$1:$E$1,0),0),"")&amp;IFERROR(VLOOKUP(H$2&amp;$A5,'EUC2'!$C:$F,MATCH("AWAY",'EUC2'!$C$1:$F$1,0),0),"")&amp;IFERROR(VLOOKUP(H$2&amp;$A5,'EUC2'!$D:$E,MATCH("HOME",'EUC2'!$D$1:$E$1,0),0),"")</f>
        <v>bou</v>
      </c>
      <c r="I5" s="25" t="str">
        <f>IFERROR(VLOOKUP(I$2&amp;$B5,'FPL FIX2'!$N$1:$Q$400,MATCH("HOME",'FPL FIX2'!$N$1:$Q$1,0),0),"")&amp;IFERROR(VLOOKUP(I$2&amp;$B5,'FPL FIX2'!$O$1:$P$400,MATCH("AWAY",'FPL FIX2'!$O$1:$P$1,0),0),"")&amp;IFERROR(VLOOKUP(I$2&amp;$A5,'FA2'!$A:$D,MATCH("AWAY",'FA2'!$A$1:$D$1,0),0),"")&amp;IFERROR(VLOOKUP(I$2&amp;$A5,'FA2'!$B:$C,MATCH("HOME",'FA2'!$B$1:$C$1,0),0),"")&amp;IFERROR(VLOOKUP(I$2&amp;$A5,'EFL2'!$A:$D,MATCH("AWAY",'EFL2'!$A$1:$D$1,0),0),"")&amp;IFERROR(VLOOKUP(I$2&amp;$A5,'EFL2'!$B:$C,MATCH("HOME",'EFL2'!$B$1:$C$1,0),0),"")&amp;IFERROR(VLOOKUP(I$2&amp;$A5,'UCL2'!$C:$F,MATCH("AWAY",'UCL2'!$C$1:$F$1,0),0),"")&amp;IFERROR(VLOOKUP(I$2&amp;$A5,'UCL2'!$D:$E,MATCH("HOME",'UCL2'!$D$1:$E$1,0),0),"")&amp;IFERROR(VLOOKUP(I$2&amp;$A5,'EU2'!$C:$F,MATCH("AWAY",'EU2'!$C$1:$F$1,0),0),"")&amp;IFERROR(VLOOKUP(I$2&amp;$A5,'EU2'!$D:$E,MATCH("HOME",'EU2'!$D$1:$E$1,0),0),"")&amp;IFERROR(VLOOKUP(I$2&amp;$A5,'EUC2'!$C:$F,MATCH("AWAY",'EUC2'!$C$1:$F$1,0),0),"")&amp;IFERROR(VLOOKUP(I$2&amp;$A5,'EUC2'!$D:$E,MATCH("HOME",'EUC2'!$D$1:$E$1,0),0),"")</f>
        <v/>
      </c>
      <c r="J5" s="25" t="str">
        <f>IFERROR(VLOOKUP(J$2&amp;$B5,'FPL FIX2'!$N$1:$Q$400,MATCH("HOME",'FPL FIX2'!$N$1:$Q$1,0),0),"")&amp;IFERROR(VLOOKUP(J$2&amp;$B5,'FPL FIX2'!$O$1:$P$400,MATCH("AWAY",'FPL FIX2'!$O$1:$P$1,0),0),"")&amp;IFERROR(VLOOKUP(J$2&amp;$A5,'FA2'!$A:$D,MATCH("AWAY",'FA2'!$A$1:$D$1,0),0),"")&amp;IFERROR(VLOOKUP(J$2&amp;$A5,'FA2'!$B:$C,MATCH("HOME",'FA2'!$B$1:$C$1,0),0),"")&amp;IFERROR(VLOOKUP(J$2&amp;$A5,'EFL2'!$A:$D,MATCH("AWAY",'EFL2'!$A$1:$D$1,0),0),"")&amp;IFERROR(VLOOKUP(J$2&amp;$A5,'EFL2'!$B:$C,MATCH("HOME",'EFL2'!$B$1:$C$1,0),0),"")&amp;IFERROR(VLOOKUP(J$2&amp;$A5,'UCL2'!$C:$F,MATCH("AWAY",'UCL2'!$C$1:$F$1,0),0),"")&amp;IFERROR(VLOOKUP(J$2&amp;$A5,'UCL2'!$D:$E,MATCH("HOME",'UCL2'!$D$1:$E$1,0),0),"")&amp;IFERROR(VLOOKUP(J$2&amp;$A5,'EU2'!$C:$F,MATCH("AWAY",'EU2'!$C$1:$F$1,0),0),"")&amp;IFERROR(VLOOKUP(J$2&amp;$A5,'EU2'!$D:$E,MATCH("HOME",'EU2'!$D$1:$E$1,0),0),"")&amp;IFERROR(VLOOKUP(J$2&amp;$A5,'EUC2'!$C:$F,MATCH("AWAY",'EUC2'!$C$1:$F$1,0),0),"")&amp;IFERROR(VLOOKUP(J$2&amp;$A5,'EUC2'!$D:$E,MATCH("HOME",'EUC2'!$D$1:$E$1,0),0),"")</f>
        <v/>
      </c>
      <c r="K5" s="25" t="str">
        <f>IFERROR(VLOOKUP(K$2&amp;$B5,'FPL FIX2'!$N$1:$Q$400,MATCH("HOME",'FPL FIX2'!$N$1:$Q$1,0),0),"")&amp;IFERROR(VLOOKUP(K$2&amp;$B5,'FPL FIX2'!$O$1:$P$400,MATCH("AWAY",'FPL FIX2'!$O$1:$P$1,0),0),"")&amp;IFERROR(VLOOKUP(K$2&amp;$A5,'FA2'!$A:$D,MATCH("AWAY",'FA2'!$A$1:$D$1,0),0),"")&amp;IFERROR(VLOOKUP(K$2&amp;$A5,'FA2'!$B:$C,MATCH("HOME",'FA2'!$B$1:$C$1,0),0),"")&amp;IFERROR(VLOOKUP(K$2&amp;$A5,'EFL2'!$A:$D,MATCH("AWAY",'EFL2'!$A$1:$D$1,0),0),"")&amp;IFERROR(VLOOKUP(K$2&amp;$A5,'EFL2'!$B:$C,MATCH("HOME",'EFL2'!$B$1:$C$1,0),0),"")&amp;IFERROR(VLOOKUP(K$2&amp;$A5,'UCL2'!$C:$F,MATCH("AWAY",'UCL2'!$C$1:$F$1,0),0),"")&amp;IFERROR(VLOOKUP(K$2&amp;$A5,'UCL2'!$D:$E,MATCH("HOME",'UCL2'!$D$1:$E$1,0),0),"")&amp;IFERROR(VLOOKUP(K$2&amp;$A5,'EU2'!$C:$F,MATCH("AWAY",'EU2'!$C$1:$F$1,0),0),"")&amp;IFERROR(VLOOKUP(K$2&amp;$A5,'EU2'!$D:$E,MATCH("HOME",'EU2'!$D$1:$E$1,0),0),"")&amp;IFERROR(VLOOKUP(K$2&amp;$A5,'EUC2'!$C:$F,MATCH("AWAY",'EUC2'!$C$1:$F$1,0),0),"")&amp;IFERROR(VLOOKUP(K$2&amp;$A5,'EUC2'!$D:$E,MATCH("HOME",'EUC2'!$D$1:$E$1,0),0),"")</f>
        <v/>
      </c>
      <c r="L5" s="25" t="str">
        <f>IFERROR(VLOOKUP(L$2&amp;$B5,'FPL FIX2'!$N$1:$Q$400,MATCH("HOME",'FPL FIX2'!$N$1:$Q$1,0),0),"")&amp;IFERROR(VLOOKUP(L$2&amp;$B5,'FPL FIX2'!$O$1:$P$400,MATCH("AWAY",'FPL FIX2'!$O$1:$P$1,0),0),"")&amp;IFERROR(VLOOKUP(L$2&amp;$A5,'FA2'!$A:$D,MATCH("AWAY",'FA2'!$A$1:$D$1,0),0),"")&amp;IFERROR(VLOOKUP(L$2&amp;$A5,'FA2'!$B:$C,MATCH("HOME",'FA2'!$B$1:$C$1,0),0),"")&amp;IFERROR(VLOOKUP(L$2&amp;$A5,'EFL2'!$A:$D,MATCH("AWAY",'EFL2'!$A$1:$D$1,0),0),"")&amp;IFERROR(VLOOKUP(L$2&amp;$A5,'EFL2'!$B:$C,MATCH("HOME",'EFL2'!$B$1:$C$1,0),0),"")&amp;IFERROR(VLOOKUP(L$2&amp;$A5,'UCL2'!$C:$F,MATCH("AWAY",'UCL2'!$C$1:$F$1,0),0),"")&amp;IFERROR(VLOOKUP(L$2&amp;$A5,'UCL2'!$D:$E,MATCH("HOME",'UCL2'!$D$1:$E$1,0),0),"")&amp;IFERROR(VLOOKUP(L$2&amp;$A5,'EU2'!$C:$F,MATCH("AWAY",'EU2'!$C$1:$F$1,0),0),"")&amp;IFERROR(VLOOKUP(L$2&amp;$A5,'EU2'!$D:$E,MATCH("HOME",'EU2'!$D$1:$E$1,0),0),"")&amp;IFERROR(VLOOKUP(L$2&amp;$A5,'EUC2'!$C:$F,MATCH("AWAY",'EUC2'!$C$1:$F$1,0),0),"")&amp;IFERROR(VLOOKUP(L$2&amp;$A5,'EUC2'!$D:$E,MATCH("HOME",'EUC2'!$D$1:$E$1,0),0),"")</f>
        <v/>
      </c>
      <c r="M5" s="25" t="str">
        <f>IFERROR(VLOOKUP(M$2&amp;$B5,'FPL FIX2'!$N$1:$Q$400,MATCH("HOME",'FPL FIX2'!$N$1:$Q$1,0),0),"")&amp;IFERROR(VLOOKUP(M$2&amp;$B5,'FPL FIX2'!$O$1:$P$400,MATCH("AWAY",'FPL FIX2'!$O$1:$P$1,0),0),"")&amp;IFERROR(VLOOKUP(M$2&amp;$A5,'FA2'!$A:$D,MATCH("AWAY",'FA2'!$A$1:$D$1,0),0),"")&amp;IFERROR(VLOOKUP(M$2&amp;$A5,'FA2'!$B:$C,MATCH("HOME",'FA2'!$B$1:$C$1,0),0),"")&amp;IFERROR(VLOOKUP(M$2&amp;$A5,'EFL2'!$A:$D,MATCH("AWAY",'EFL2'!$A$1:$D$1,0),0),"")&amp;IFERROR(VLOOKUP(M$2&amp;$A5,'EFL2'!$B:$C,MATCH("HOME",'EFL2'!$B$1:$C$1,0),0),"")&amp;IFERROR(VLOOKUP(M$2&amp;$A5,'UCL2'!$C:$F,MATCH("AWAY",'UCL2'!$C$1:$F$1,0),0),"")&amp;IFERROR(VLOOKUP(M$2&amp;$A5,'UCL2'!$D:$E,MATCH("HOME",'UCL2'!$D$1:$E$1,0),0),"")&amp;IFERROR(VLOOKUP(M$2&amp;$A5,'EU2'!$C:$F,MATCH("AWAY",'EU2'!$C$1:$F$1,0),0),"")&amp;IFERROR(VLOOKUP(M$2&amp;$A5,'EU2'!$D:$E,MATCH("HOME",'EU2'!$D$1:$E$1,0),0),"")&amp;IFERROR(VLOOKUP(M$2&amp;$A5,'EUC2'!$C:$F,MATCH("AWAY",'EUC2'!$C$1:$F$1,0),0),"")&amp;IFERROR(VLOOKUP(M$2&amp;$A5,'EUC2'!$D:$E,MATCH("HOME",'EUC2'!$D$1:$E$1,0),0),"")</f>
        <v/>
      </c>
      <c r="N5" s="25" t="str">
        <f>IFERROR(VLOOKUP(N$2&amp;$B5,'FPL FIX2'!$N$1:$Q$400,MATCH("HOME",'FPL FIX2'!$N$1:$Q$1,0),0),"")&amp;IFERROR(VLOOKUP(N$2&amp;$B5,'FPL FIX2'!$O$1:$P$400,MATCH("AWAY",'FPL FIX2'!$O$1:$P$1,0),0),"")&amp;IFERROR(VLOOKUP(N$2&amp;$A5,'FA2'!$A:$D,MATCH("AWAY",'FA2'!$A$1:$D$1,0),0),"")&amp;IFERROR(VLOOKUP(N$2&amp;$A5,'FA2'!$B:$C,MATCH("HOME",'FA2'!$B$1:$C$1,0),0),"")&amp;IFERROR(VLOOKUP(N$2&amp;$A5,'EFL2'!$A:$D,MATCH("AWAY",'EFL2'!$A$1:$D$1,0),0),"")&amp;IFERROR(VLOOKUP(N$2&amp;$A5,'EFL2'!$B:$C,MATCH("HOME",'EFL2'!$B$1:$C$1,0),0),"")&amp;IFERROR(VLOOKUP(N$2&amp;$A5,'UCL2'!$C:$F,MATCH("AWAY",'UCL2'!$C$1:$F$1,0),0),"")&amp;IFERROR(VLOOKUP(N$2&amp;$A5,'UCL2'!$D:$E,MATCH("HOME",'UCL2'!$D$1:$E$1,0),0),"")&amp;IFERROR(VLOOKUP(N$2&amp;$A5,'EU2'!$C:$F,MATCH("AWAY",'EU2'!$C$1:$F$1,0),0),"")&amp;IFERROR(VLOOKUP(N$2&amp;$A5,'EU2'!$D:$E,MATCH("HOME",'EU2'!$D$1:$E$1,0),0),"")&amp;IFERROR(VLOOKUP(N$2&amp;$A5,'EUC2'!$C:$F,MATCH("AWAY",'EUC2'!$C$1:$F$1,0),0),"")&amp;IFERROR(VLOOKUP(N$2&amp;$A5,'EUC2'!$D:$E,MATCH("HOME",'EUC2'!$D$1:$E$1,0),0),"")</f>
        <v/>
      </c>
      <c r="O5" s="25" t="str">
        <f>IFERROR(VLOOKUP(O$2&amp;$B5,'FPL FIX2'!$N$1:$Q$400,MATCH("HOME",'FPL FIX2'!$N$1:$Q$1,0),0),"")&amp;IFERROR(VLOOKUP(O$2&amp;$B5,'FPL FIX2'!$O$1:$P$400,MATCH("AWAY",'FPL FIX2'!$O$1:$P$1,0),0),"")&amp;IFERROR(VLOOKUP(O$2&amp;$A5,'FA2'!$A:$D,MATCH("AWAY",'FA2'!$A$1:$D$1,0),0),"")&amp;IFERROR(VLOOKUP(O$2&amp;$A5,'FA2'!$B:$C,MATCH("HOME",'FA2'!$B$1:$C$1,0),0),"")&amp;IFERROR(VLOOKUP(O$2&amp;$A5,'EFL2'!$A:$D,MATCH("AWAY",'EFL2'!$A$1:$D$1,0),0),"")&amp;IFERROR(VLOOKUP(O$2&amp;$A5,'EFL2'!$B:$C,MATCH("HOME",'EFL2'!$B$1:$C$1,0),0),"")&amp;IFERROR(VLOOKUP(O$2&amp;$A5,'UCL2'!$C:$F,MATCH("AWAY",'UCL2'!$C$1:$F$1,0),0),"")&amp;IFERROR(VLOOKUP(O$2&amp;$A5,'UCL2'!$D:$E,MATCH("HOME",'UCL2'!$D$1:$E$1,0),0),"")&amp;IFERROR(VLOOKUP(O$2&amp;$A5,'EU2'!$C:$F,MATCH("AWAY",'EU2'!$C$1:$F$1,0),0),"")&amp;IFERROR(VLOOKUP(O$2&amp;$A5,'EU2'!$D:$E,MATCH("HOME",'EU2'!$D$1:$E$1,0),0),"")&amp;IFERROR(VLOOKUP(O$2&amp;$A5,'EUC2'!$C:$F,MATCH("AWAY",'EUC2'!$C$1:$F$1,0),0),"")&amp;IFERROR(VLOOKUP(O$2&amp;$A5,'EUC2'!$D:$E,MATCH("HOME",'EUC2'!$D$1:$E$1,0),0),"")</f>
        <v>EVE</v>
      </c>
      <c r="P5" s="25" t="str">
        <f>IFERROR(VLOOKUP(P$2&amp;$B5,'FPL FIX2'!$N$1:$Q$400,MATCH("HOME",'FPL FIX2'!$N$1:$Q$1,0),0),"")&amp;IFERROR(VLOOKUP(P$2&amp;$B5,'FPL FIX2'!$O$1:$P$400,MATCH("AWAY",'FPL FIX2'!$O$1:$P$1,0),0),"")&amp;IFERROR(VLOOKUP(P$2&amp;$A5,'FA2'!$A:$D,MATCH("AWAY",'FA2'!$A$1:$D$1,0),0),"")&amp;IFERROR(VLOOKUP(P$2&amp;$A5,'FA2'!$B:$C,MATCH("HOME",'FA2'!$B$1:$C$1,0),0),"")&amp;IFERROR(VLOOKUP(P$2&amp;$A5,'EFL2'!$A:$D,MATCH("AWAY",'EFL2'!$A$1:$D$1,0),0),"")&amp;IFERROR(VLOOKUP(P$2&amp;$A5,'EFL2'!$B:$C,MATCH("HOME",'EFL2'!$B$1:$C$1,0),0),"")&amp;IFERROR(VLOOKUP(P$2&amp;$A5,'UCL2'!$C:$F,MATCH("AWAY",'UCL2'!$C$1:$F$1,0),0),"")&amp;IFERROR(VLOOKUP(P$2&amp;$A5,'UCL2'!$D:$E,MATCH("HOME",'UCL2'!$D$1:$E$1,0),0),"")&amp;IFERROR(VLOOKUP(P$2&amp;$A5,'EU2'!$C:$F,MATCH("AWAY",'EU2'!$C$1:$F$1,0),0),"")&amp;IFERROR(VLOOKUP(P$2&amp;$A5,'EU2'!$D:$E,MATCH("HOME",'EU2'!$D$1:$E$1,0),0),"")&amp;IFERROR(VLOOKUP(P$2&amp;$A5,'EUC2'!$C:$F,MATCH("AWAY",'EUC2'!$C$1:$F$1,0),0),"")&amp;IFERROR(VLOOKUP(P$2&amp;$A5,'EUC2'!$D:$E,MATCH("HOME",'EUC2'!$D$1:$E$1,0),0),"")</f>
        <v/>
      </c>
      <c r="Q5" s="25" t="str">
        <f>IFERROR(VLOOKUP(Q$2&amp;$B5,'FPL FIX2'!$N$1:$Q$400,MATCH("HOME",'FPL FIX2'!$N$1:$Q$1,0),0),"")&amp;IFERROR(VLOOKUP(Q$2&amp;$B5,'FPL FIX2'!$O$1:$P$400,MATCH("AWAY",'FPL FIX2'!$O$1:$P$1,0),0),"")&amp;IFERROR(VLOOKUP(Q$2&amp;$A5,'FA2'!$A:$D,MATCH("AWAY",'FA2'!$A$1:$D$1,0),0),"")&amp;IFERROR(VLOOKUP(Q$2&amp;$A5,'FA2'!$B:$C,MATCH("HOME",'FA2'!$B$1:$C$1,0),0),"")&amp;IFERROR(VLOOKUP(Q$2&amp;$A5,'EFL2'!$A:$D,MATCH("AWAY",'EFL2'!$A$1:$D$1,0),0),"")&amp;IFERROR(VLOOKUP(Q$2&amp;$A5,'EFL2'!$B:$C,MATCH("HOME",'EFL2'!$B$1:$C$1,0),0),"")&amp;IFERROR(VLOOKUP(Q$2&amp;$A5,'UCL2'!$C:$F,MATCH("AWAY",'UCL2'!$C$1:$F$1,0),0),"")&amp;IFERROR(VLOOKUP(Q$2&amp;$A5,'UCL2'!$D:$E,MATCH("HOME",'UCL2'!$D$1:$E$1,0),0),"")&amp;IFERROR(VLOOKUP(Q$2&amp;$A5,'EU2'!$C:$F,MATCH("AWAY",'EU2'!$C$1:$F$1,0),0),"")&amp;IFERROR(VLOOKUP(Q$2&amp;$A5,'EU2'!$D:$E,MATCH("HOME",'EU2'!$D$1:$E$1,0),0),"")&amp;IFERROR(VLOOKUP(Q$2&amp;$A5,'EUC2'!$C:$F,MATCH("AWAY",'EUC2'!$C$1:$F$1,0),0),"")&amp;IFERROR(VLOOKUP(Q$2&amp;$A5,'EUC2'!$D:$E,MATCH("HOME",'EUC2'!$D$1:$E$1,0),0),"")</f>
        <v/>
      </c>
      <c r="R5" s="25" t="str">
        <f>IFERROR(VLOOKUP(R$2&amp;$B5,'FPL FIX2'!$N$1:$Q$400,MATCH("HOME",'FPL FIX2'!$N$1:$Q$1,0),0),"")&amp;IFERROR(VLOOKUP(R$2&amp;$B5,'FPL FIX2'!$O$1:$P$400,MATCH("AWAY",'FPL FIX2'!$O$1:$P$1,0),0),"")&amp;IFERROR(VLOOKUP(R$2&amp;$A5,'FA2'!$A:$D,MATCH("AWAY",'FA2'!$A$1:$D$1,0),0),"")&amp;IFERROR(VLOOKUP(R$2&amp;$A5,'FA2'!$B:$C,MATCH("HOME",'FA2'!$B$1:$C$1,0),0),"")&amp;IFERROR(VLOOKUP(R$2&amp;$A5,'EFL2'!$A:$D,MATCH("AWAY",'EFL2'!$A$1:$D$1,0),0),"")&amp;IFERROR(VLOOKUP(R$2&amp;$A5,'EFL2'!$B:$C,MATCH("HOME",'EFL2'!$B$1:$C$1,0),0),"")&amp;IFERROR(VLOOKUP(R$2&amp;$A5,'UCL2'!$C:$F,MATCH("AWAY",'UCL2'!$C$1:$F$1,0),0),"")&amp;IFERROR(VLOOKUP(R$2&amp;$A5,'UCL2'!$D:$E,MATCH("HOME",'UCL2'!$D$1:$E$1,0),0),"")&amp;IFERROR(VLOOKUP(R$2&amp;$A5,'EU2'!$C:$F,MATCH("AWAY",'EU2'!$C$1:$F$1,0),0),"")&amp;IFERROR(VLOOKUP(R$2&amp;$A5,'EU2'!$D:$E,MATCH("HOME",'EU2'!$D$1:$E$1,0),0),"")&amp;IFERROR(VLOOKUP(R$2&amp;$A5,'EUC2'!$C:$F,MATCH("AWAY",'EUC2'!$C$1:$F$1,0),0),"")&amp;IFERROR(VLOOKUP(R$2&amp;$A5,'EUC2'!$D:$E,MATCH("HOME",'EUC2'!$D$1:$E$1,0),0),"")</f>
        <v/>
      </c>
      <c r="S5" s="25" t="str">
        <f>IFERROR(VLOOKUP(S$2&amp;$B5,'FPL FIX2'!$N$1:$Q$400,MATCH("HOME",'FPL FIX2'!$N$1:$Q$1,0),0),"")&amp;IFERROR(VLOOKUP(S$2&amp;$B5,'FPL FIX2'!$O$1:$P$400,MATCH("AWAY",'FPL FIX2'!$O$1:$P$1,0),0),"")&amp;IFERROR(VLOOKUP(S$2&amp;$A5,'FA2'!$A:$D,MATCH("AWAY",'FA2'!$A$1:$D$1,0),0),"")&amp;IFERROR(VLOOKUP(S$2&amp;$A5,'FA2'!$B:$C,MATCH("HOME",'FA2'!$B$1:$C$1,0),0),"")&amp;IFERROR(VLOOKUP(S$2&amp;$A5,'EFL2'!$A:$D,MATCH("AWAY",'EFL2'!$A$1:$D$1,0),0),"")&amp;IFERROR(VLOOKUP(S$2&amp;$A5,'EFL2'!$B:$C,MATCH("HOME",'EFL2'!$B$1:$C$1,0),0),"")&amp;IFERROR(VLOOKUP(S$2&amp;$A5,'UCL2'!$C:$F,MATCH("AWAY",'UCL2'!$C$1:$F$1,0),0),"")&amp;IFERROR(VLOOKUP(S$2&amp;$A5,'UCL2'!$D:$E,MATCH("HOME",'UCL2'!$D$1:$E$1,0),0),"")&amp;IFERROR(VLOOKUP(S$2&amp;$A5,'EU2'!$C:$F,MATCH("AWAY",'EU2'!$C$1:$F$1,0),0),"")&amp;IFERROR(VLOOKUP(S$2&amp;$A5,'EU2'!$D:$E,MATCH("HOME",'EU2'!$D$1:$E$1,0),0),"")&amp;IFERROR(VLOOKUP(S$2&amp;$A5,'EUC2'!$C:$F,MATCH("AWAY",'EUC2'!$C$1:$F$1,0),0),"")&amp;IFERROR(VLOOKUP(S$2&amp;$A5,'EUC2'!$D:$E,MATCH("HOME",'EUC2'!$D$1:$E$1,0),0),"")</f>
        <v/>
      </c>
      <c r="T5" s="25" t="str">
        <f>IFERROR(VLOOKUP(T$2&amp;$B5,'FPL FIX2'!$N$1:$Q$400,MATCH("HOME",'FPL FIX2'!$N$1:$Q$1,0),0),"")&amp;IFERROR(VLOOKUP(T$2&amp;$B5,'FPL FIX2'!$O$1:$P$400,MATCH("AWAY",'FPL FIX2'!$O$1:$P$1,0),0),"")&amp;IFERROR(VLOOKUP(T$2&amp;$A5,'FA2'!$A:$D,MATCH("AWAY",'FA2'!$A$1:$D$1,0),0),"")&amp;IFERROR(VLOOKUP(T$2&amp;$A5,'FA2'!$B:$C,MATCH("HOME",'FA2'!$B$1:$C$1,0),0),"")&amp;IFERROR(VLOOKUP(T$2&amp;$A5,'EFL2'!$A:$D,MATCH("AWAY",'EFL2'!$A$1:$D$1,0),0),"")&amp;IFERROR(VLOOKUP(T$2&amp;$A5,'EFL2'!$B:$C,MATCH("HOME",'EFL2'!$B$1:$C$1,0),0),"")&amp;IFERROR(VLOOKUP(T$2&amp;$A5,'UCL2'!$C:$F,MATCH("AWAY",'UCL2'!$C$1:$F$1,0),0),"")&amp;IFERROR(VLOOKUP(T$2&amp;$A5,'UCL2'!$D:$E,MATCH("HOME",'UCL2'!$D$1:$E$1,0),0),"")&amp;IFERROR(VLOOKUP(T$2&amp;$A5,'EU2'!$C:$F,MATCH("AWAY",'EU2'!$C$1:$F$1,0),0),"")&amp;IFERROR(VLOOKUP(T$2&amp;$A5,'EU2'!$D:$E,MATCH("HOME",'EU2'!$D$1:$E$1,0),0),"")&amp;IFERROR(VLOOKUP(T$2&amp;$A5,'EUC2'!$C:$F,MATCH("AWAY",'EUC2'!$C$1:$F$1,0),0),"")&amp;IFERROR(VLOOKUP(T$2&amp;$A5,'EUC2'!$D:$E,MATCH("HOME",'EUC2'!$D$1:$E$1,0),0),"")</f>
        <v/>
      </c>
      <c r="U5" s="25" t="str">
        <f>IFERROR(VLOOKUP(U$2&amp;$B5,'FPL FIX2'!$N$1:$Q$400,MATCH("HOME",'FPL FIX2'!$N$1:$Q$1,0),0),"")&amp;IFERROR(VLOOKUP(U$2&amp;$B5,'FPL FIX2'!$O$1:$P$400,MATCH("AWAY",'FPL FIX2'!$O$1:$P$1,0),0),"")&amp;IFERROR(VLOOKUP(U$2&amp;$A5,'FA2'!$A:$D,MATCH("AWAY",'FA2'!$A$1:$D$1,0),0),"")&amp;IFERROR(VLOOKUP(U$2&amp;$A5,'FA2'!$B:$C,MATCH("HOME",'FA2'!$B$1:$C$1,0),0),"")&amp;IFERROR(VLOOKUP(U$2&amp;$A5,'EFL2'!$A:$D,MATCH("AWAY",'EFL2'!$A$1:$D$1,0),0),"")&amp;IFERROR(VLOOKUP(U$2&amp;$A5,'EFL2'!$B:$C,MATCH("HOME",'EFL2'!$B$1:$C$1,0),0),"")&amp;IFERROR(VLOOKUP(U$2&amp;$A5,'UCL2'!$C:$F,MATCH("AWAY",'UCL2'!$C$1:$F$1,0),0),"")&amp;IFERROR(VLOOKUP(U$2&amp;$A5,'UCL2'!$D:$E,MATCH("HOME",'UCL2'!$D$1:$E$1,0),0),"")&amp;IFERROR(VLOOKUP(U$2&amp;$A5,'EU2'!$C:$F,MATCH("AWAY",'EU2'!$C$1:$F$1,0),0),"")&amp;IFERROR(VLOOKUP(U$2&amp;$A5,'EU2'!$D:$E,MATCH("HOME",'EU2'!$D$1:$E$1,0),0),"")&amp;IFERROR(VLOOKUP(U$2&amp;$A5,'EUC2'!$C:$F,MATCH("AWAY",'EUC2'!$C$1:$F$1,0),0),"")&amp;IFERROR(VLOOKUP(U$2&amp;$A5,'EUC2'!$D:$E,MATCH("HOME",'EUC2'!$D$1:$E$1,0),0),"")</f>
        <v/>
      </c>
      <c r="V5" s="25" t="str">
        <f>IFERROR(VLOOKUP(V$2&amp;$B5,'FPL FIX2'!$N$1:$Q$400,MATCH("HOME",'FPL FIX2'!$N$1:$Q$1,0),0),"")&amp;IFERROR(VLOOKUP(V$2&amp;$B5,'FPL FIX2'!$O$1:$P$400,MATCH("AWAY",'FPL FIX2'!$O$1:$P$1,0),0),"")&amp;IFERROR(VLOOKUP(V$2&amp;$A5,'FA2'!$A:$D,MATCH("AWAY",'FA2'!$A$1:$D$1,0),0),"")&amp;IFERROR(VLOOKUP(V$2&amp;$A5,'FA2'!$B:$C,MATCH("HOME",'FA2'!$B$1:$C$1,0),0),"")&amp;IFERROR(VLOOKUP(V$2&amp;$A5,'EFL2'!$A:$D,MATCH("AWAY",'EFL2'!$A$1:$D$1,0),0),"")&amp;IFERROR(VLOOKUP(V$2&amp;$A5,'EFL2'!$B:$C,MATCH("HOME",'EFL2'!$B$1:$C$1,0),0),"")&amp;IFERROR(VLOOKUP(V$2&amp;$A5,'UCL2'!$C:$F,MATCH("AWAY",'UCL2'!$C$1:$F$1,0),0),"")&amp;IFERROR(VLOOKUP(V$2&amp;$A5,'UCL2'!$D:$E,MATCH("HOME",'UCL2'!$D$1:$E$1,0),0),"")&amp;IFERROR(VLOOKUP(V$2&amp;$A5,'EU2'!$C:$F,MATCH("AWAY",'EU2'!$C$1:$F$1,0),0),"")&amp;IFERROR(VLOOKUP(V$2&amp;$A5,'EU2'!$D:$E,MATCH("HOME",'EU2'!$D$1:$E$1,0),0),"")&amp;IFERROR(VLOOKUP(V$2&amp;$A5,'EUC2'!$C:$F,MATCH("AWAY",'EUC2'!$C$1:$F$1,0),0),"")&amp;IFERROR(VLOOKUP(V$2&amp;$A5,'EUC2'!$D:$E,MATCH("HOME",'EUC2'!$D$1:$E$1,0),0),"")</f>
        <v>cry</v>
      </c>
      <c r="W5" s="25" t="str">
        <f>IFERROR(VLOOKUP(W$2&amp;$B5,'FPL FIX2'!$N$1:$Q$400,MATCH("HOME",'FPL FIX2'!$N$1:$Q$1,0),0),"")&amp;IFERROR(VLOOKUP(W$2&amp;$B5,'FPL FIX2'!$O$1:$P$400,MATCH("AWAY",'FPL FIX2'!$O$1:$P$1,0),0),"")&amp;IFERROR(VLOOKUP(W$2&amp;$A5,'FA2'!$A:$D,MATCH("AWAY",'FA2'!$A$1:$D$1,0),0),"")&amp;IFERROR(VLOOKUP(W$2&amp;$A5,'FA2'!$B:$C,MATCH("HOME",'FA2'!$B$1:$C$1,0),0),"")&amp;IFERROR(VLOOKUP(W$2&amp;$A5,'EFL2'!$A:$D,MATCH("AWAY",'EFL2'!$A$1:$D$1,0),0),"")&amp;IFERROR(VLOOKUP(W$2&amp;$A5,'EFL2'!$B:$C,MATCH("HOME",'EFL2'!$B$1:$C$1,0),0),"")&amp;IFERROR(VLOOKUP(W$2&amp;$A5,'UCL2'!$C:$F,MATCH("AWAY",'UCL2'!$C$1:$F$1,0),0),"")&amp;IFERROR(VLOOKUP(W$2&amp;$A5,'UCL2'!$D:$E,MATCH("HOME",'UCL2'!$D$1:$E$1,0),0),"")&amp;IFERROR(VLOOKUP(W$2&amp;$A5,'EU2'!$C:$F,MATCH("AWAY",'EU2'!$C$1:$F$1,0),0),"")&amp;IFERROR(VLOOKUP(W$2&amp;$A5,'EU2'!$D:$E,MATCH("HOME",'EU2'!$D$1:$E$1,0),0),"")&amp;IFERROR(VLOOKUP(W$2&amp;$A5,'EUC2'!$C:$F,MATCH("AWAY",'EUC2'!$C$1:$F$1,0),0),"")&amp;IFERROR(VLOOKUP(W$2&amp;$A5,'EUC2'!$D:$E,MATCH("HOME",'EUC2'!$D$1:$E$1,0),0),"")</f>
        <v/>
      </c>
      <c r="X5" s="25" t="str">
        <f>IFERROR(VLOOKUP(X$2&amp;$B5,'FPL FIX2'!$N$1:$Q$400,MATCH("HOME",'FPL FIX2'!$N$1:$Q$1,0),0),"")&amp;IFERROR(VLOOKUP(X$2&amp;$B5,'FPL FIX2'!$O$1:$P$400,MATCH("AWAY",'FPL FIX2'!$O$1:$P$1,0),0),"")&amp;IFERROR(VLOOKUP(X$2&amp;$A5,'FA2'!$A:$D,MATCH("AWAY",'FA2'!$A$1:$D$1,0),0),"")&amp;IFERROR(VLOOKUP(X$2&amp;$A5,'FA2'!$B:$C,MATCH("HOME",'FA2'!$B$1:$C$1,0),0),"")&amp;IFERROR(VLOOKUP(X$2&amp;$A5,'EFL2'!$A:$D,MATCH("AWAY",'EFL2'!$A$1:$D$1,0),0),"")&amp;IFERROR(VLOOKUP(X$2&amp;$A5,'EFL2'!$B:$C,MATCH("HOME",'EFL2'!$B$1:$C$1,0),0),"")&amp;IFERROR(VLOOKUP(X$2&amp;$A5,'UCL2'!$C:$F,MATCH("AWAY",'UCL2'!$C$1:$F$1,0),0),"")&amp;IFERROR(VLOOKUP(X$2&amp;$A5,'UCL2'!$D:$E,MATCH("HOME",'UCL2'!$D$1:$E$1,0),0),"")&amp;IFERROR(VLOOKUP(X$2&amp;$A5,'EU2'!$C:$F,MATCH("AWAY",'EU2'!$C$1:$F$1,0),0),"")&amp;IFERROR(VLOOKUP(X$2&amp;$A5,'EU2'!$D:$E,MATCH("HOME",'EU2'!$D$1:$E$1,0),0),"")&amp;IFERROR(VLOOKUP(X$2&amp;$A5,'EUC2'!$C:$F,MATCH("AWAY",'EUC2'!$C$1:$F$1,0),0),"")&amp;IFERROR(VLOOKUP(X$2&amp;$A5,'EUC2'!$D:$E,MATCH("HOME",'EUC2'!$D$1:$E$1,0),0),"")</f>
        <v/>
      </c>
      <c r="Y5" s="57" t="str">
        <f>IFERROR(VLOOKUP(Y$2&amp;$B5,'FPL FIX2'!$N$1:$Q$400,MATCH("HOME",'FPL FIX2'!$N$1:$Q$1,0),0),"")&amp;IFERROR(VLOOKUP(Y$2&amp;$B5,'FPL FIX2'!$O$1:$P$400,MATCH("AWAY",'FPL FIX2'!$O$1:$P$1,0),0),"")&amp;IFERROR(VLOOKUP(Y$2&amp;$A5,'FA2'!$A:$D,MATCH("AWAY",'FA2'!$A$1:$D$1,0),0),"")&amp;IFERROR(VLOOKUP(Y$2&amp;$A5,'FA2'!$B:$C,MATCH("HOME",'FA2'!$B$1:$C$1,0),0),"")&amp;IFERROR(VLOOKUP(Y$2&amp;$A5,'EFL2'!$A:$D,MATCH("AWAY",'EFL2'!$A$1:$D$1,0),0),"")&amp;IFERROR(VLOOKUP(Y$2&amp;$A5,'EFL2'!$B:$C,MATCH("HOME",'EFL2'!$B$1:$C$1,0),0),"")&amp;IFERROR(VLOOKUP(Y$2&amp;$A5,'UCL2'!$C:$F,MATCH("AWAY",'UCL2'!$C$1:$F$1,0),0),"")&amp;IFERROR(VLOOKUP(Y$2&amp;$A5,'UCL2'!$D:$E,MATCH("HOME",'UCL2'!$D$1:$E$1,0),0),"")&amp;IFERROR(VLOOKUP(Y$2&amp;$A5,'EU2'!$C:$F,MATCH("AWAY",'EU2'!$C$1:$F$1,0),0),"")&amp;IFERROR(VLOOKUP(Y$2&amp;$A5,'EU2'!$D:$E,MATCH("HOME",'EU2'!$D$1:$E$1,0),0),"")&amp;IFERROR(VLOOKUP(Y$2&amp;$A5,'EUC2'!$C:$F,MATCH("AWAY",'EUC2'!$C$1:$F$1,0),0),"")&amp;IFERROR(VLOOKUP(Y$2&amp;$A5,'EUC2'!$D:$E,MATCH("HOME",'EUC2'!$D$1:$E$1,0),0),"")</f>
        <v>Bolton</v>
      </c>
      <c r="Z5" s="25" t="str">
        <f>IFERROR(VLOOKUP(Z$2&amp;$B5,'FPL FIX2'!$N$1:$Q$400,MATCH("HOME",'FPL FIX2'!$N$1:$Q$1,0),0),"")&amp;IFERROR(VLOOKUP(Z$2&amp;$B5,'FPL FIX2'!$O$1:$P$400,MATCH("AWAY",'FPL FIX2'!$O$1:$P$1,0),0),"")&amp;IFERROR(VLOOKUP(Z$2&amp;$A5,'FA2'!$A:$D,MATCH("AWAY",'FA2'!$A$1:$D$1,0),0),"")&amp;IFERROR(VLOOKUP(Z$2&amp;$A5,'FA2'!$B:$C,MATCH("HOME",'FA2'!$B$1:$C$1,0),0),"")&amp;IFERROR(VLOOKUP(Z$2&amp;$A5,'EFL2'!$A:$D,MATCH("AWAY",'EFL2'!$A$1:$D$1,0),0),"")&amp;IFERROR(VLOOKUP(Z$2&amp;$A5,'EFL2'!$B:$C,MATCH("HOME",'EFL2'!$B$1:$C$1,0),0),"")&amp;IFERROR(VLOOKUP(Z$2&amp;$A5,'UCL2'!$C:$F,MATCH("AWAY",'UCL2'!$C$1:$F$1,0),0),"")&amp;IFERROR(VLOOKUP(Z$2&amp;$A5,'UCL2'!$D:$E,MATCH("HOME",'UCL2'!$D$1:$E$1,0),0),"")&amp;IFERROR(VLOOKUP(Z$2&amp;$A5,'EU2'!$C:$F,MATCH("AWAY",'EU2'!$C$1:$F$1,0),0),"")&amp;IFERROR(VLOOKUP(Z$2&amp;$A5,'EU2'!$D:$E,MATCH("HOME",'EU2'!$D$1:$E$1,0),0),"")&amp;IFERROR(VLOOKUP(Z$2&amp;$A5,'EUC2'!$C:$F,MATCH("AWAY",'EUC2'!$C$1:$F$1,0),0),"")&amp;IFERROR(VLOOKUP(Z$2&amp;$A5,'EUC2'!$D:$E,MATCH("HOME",'EUC2'!$D$1:$E$1,0),0),"")</f>
        <v/>
      </c>
      <c r="AA5" s="25" t="str">
        <f>IFERROR(VLOOKUP(AA$2&amp;$B5,'FPL FIX2'!$N$1:$Q$400,MATCH("HOME",'FPL FIX2'!$N$1:$Q$1,0),0),"")&amp;IFERROR(VLOOKUP(AA$2&amp;$B5,'FPL FIX2'!$O$1:$P$400,MATCH("AWAY",'FPL FIX2'!$O$1:$P$1,0),0),"")&amp;IFERROR(VLOOKUP(AA$2&amp;$A5,'FA2'!$A:$D,MATCH("AWAY",'FA2'!$A$1:$D$1,0),0),"")&amp;IFERROR(VLOOKUP(AA$2&amp;$A5,'FA2'!$B:$C,MATCH("HOME",'FA2'!$B$1:$C$1,0),0),"")&amp;IFERROR(VLOOKUP(AA$2&amp;$A5,'EFL2'!$A:$D,MATCH("AWAY",'EFL2'!$A$1:$D$1,0),0),"")&amp;IFERROR(VLOOKUP(AA$2&amp;$A5,'EFL2'!$B:$C,MATCH("HOME",'EFL2'!$B$1:$C$1,0),0),"")&amp;IFERROR(VLOOKUP(AA$2&amp;$A5,'UCL2'!$C:$F,MATCH("AWAY",'UCL2'!$C$1:$F$1,0),0),"")&amp;IFERROR(VLOOKUP(AA$2&amp;$A5,'UCL2'!$D:$E,MATCH("HOME",'UCL2'!$D$1:$E$1,0),0),"")&amp;IFERROR(VLOOKUP(AA$2&amp;$A5,'EU2'!$C:$F,MATCH("AWAY",'EU2'!$C$1:$F$1,0),0),"")&amp;IFERROR(VLOOKUP(AA$2&amp;$A5,'EU2'!$D:$E,MATCH("HOME",'EU2'!$D$1:$E$1,0),0),"")&amp;IFERROR(VLOOKUP(AA$2&amp;$A5,'EUC2'!$C:$F,MATCH("AWAY",'EUC2'!$C$1:$F$1,0),0),"")&amp;IFERROR(VLOOKUP(AA$2&amp;$A5,'EUC2'!$D:$E,MATCH("HOME",'EUC2'!$D$1:$E$1,0),0),"")</f>
        <v/>
      </c>
      <c r="AB5" s="25" t="str">
        <f>IFERROR(VLOOKUP(AB$2&amp;$B5,'FPL FIX2'!$N$1:$Q$400,MATCH("HOME",'FPL FIX2'!$N$1:$Q$1,0),0),"")&amp;IFERROR(VLOOKUP(AB$2&amp;$B5,'FPL FIX2'!$O$1:$P$400,MATCH("AWAY",'FPL FIX2'!$O$1:$P$1,0),0),"")&amp;IFERROR(VLOOKUP(AB$2&amp;$A5,'FA2'!$A:$D,MATCH("AWAY",'FA2'!$A$1:$D$1,0),0),"")&amp;IFERROR(VLOOKUP(AB$2&amp;$A5,'FA2'!$B:$C,MATCH("HOME",'FA2'!$B$1:$C$1,0),0),"")&amp;IFERROR(VLOOKUP(AB$2&amp;$A5,'EFL2'!$A:$D,MATCH("AWAY",'EFL2'!$A$1:$D$1,0),0),"")&amp;IFERROR(VLOOKUP(AB$2&amp;$A5,'EFL2'!$B:$C,MATCH("HOME",'EFL2'!$B$1:$C$1,0),0),"")&amp;IFERROR(VLOOKUP(AB$2&amp;$A5,'UCL2'!$C:$F,MATCH("AWAY",'UCL2'!$C$1:$F$1,0),0),"")&amp;IFERROR(VLOOKUP(AB$2&amp;$A5,'UCL2'!$D:$E,MATCH("HOME",'UCL2'!$D$1:$E$1,0),0),"")&amp;IFERROR(VLOOKUP(AB$2&amp;$A5,'EU2'!$C:$F,MATCH("AWAY",'EU2'!$C$1:$F$1,0),0),"")&amp;IFERROR(VLOOKUP(AB$2&amp;$A5,'EU2'!$D:$E,MATCH("HOME",'EU2'!$D$1:$E$1,0),0),"")&amp;IFERROR(VLOOKUP(AB$2&amp;$A5,'EUC2'!$C:$F,MATCH("AWAY",'EUC2'!$C$1:$F$1,0),0),"")&amp;IFERROR(VLOOKUP(AB$2&amp;$A5,'EUC2'!$D:$E,MATCH("HOME",'EUC2'!$D$1:$E$1,0),0),"")</f>
        <v/>
      </c>
      <c r="AC5" s="25" t="str">
        <f>IFERROR(VLOOKUP(AC$2&amp;$B5,'FPL FIX2'!$N$1:$Q$400,MATCH("HOME",'FPL FIX2'!$N$1:$Q$1,0),0),"")&amp;IFERROR(VLOOKUP(AC$2&amp;$B5,'FPL FIX2'!$O$1:$P$400,MATCH("AWAY",'FPL FIX2'!$O$1:$P$1,0),0),"")&amp;IFERROR(VLOOKUP(AC$2&amp;$A5,'FA2'!$A:$D,MATCH("AWAY",'FA2'!$A$1:$D$1,0),0),"")&amp;IFERROR(VLOOKUP(AC$2&amp;$A5,'FA2'!$B:$C,MATCH("HOME",'FA2'!$B$1:$C$1,0),0),"")&amp;IFERROR(VLOOKUP(AC$2&amp;$A5,'EFL2'!$A:$D,MATCH("AWAY",'EFL2'!$A$1:$D$1,0),0),"")&amp;IFERROR(VLOOKUP(AC$2&amp;$A5,'EFL2'!$B:$C,MATCH("HOME",'EFL2'!$B$1:$C$1,0),0),"")&amp;IFERROR(VLOOKUP(AC$2&amp;$A5,'UCL2'!$C:$F,MATCH("AWAY",'UCL2'!$C$1:$F$1,0),0),"")&amp;IFERROR(VLOOKUP(AC$2&amp;$A5,'UCL2'!$D:$E,MATCH("HOME",'UCL2'!$D$1:$E$1,0),0),"")&amp;IFERROR(VLOOKUP(AC$2&amp;$A5,'EU2'!$C:$F,MATCH("AWAY",'EU2'!$C$1:$F$1,0),0),"")&amp;IFERROR(VLOOKUP(AC$2&amp;$A5,'EU2'!$D:$E,MATCH("HOME",'EU2'!$D$1:$E$1,0),0),"")&amp;IFERROR(VLOOKUP(AC$2&amp;$A5,'EUC2'!$C:$F,MATCH("AWAY",'EUC2'!$C$1:$F$1,0),0),"")&amp;IFERROR(VLOOKUP(AC$2&amp;$A5,'EUC2'!$D:$E,MATCH("HOME",'EUC2'!$D$1:$E$1,0),0),"")</f>
        <v/>
      </c>
      <c r="AD5" s="25" t="str">
        <f>IFERROR(VLOOKUP(AD$2&amp;$B5,'FPL FIX2'!$N$1:$Q$400,MATCH("HOME",'FPL FIX2'!$N$1:$Q$1,0),0),"")&amp;IFERROR(VLOOKUP(AD$2&amp;$B5,'FPL FIX2'!$O$1:$P$400,MATCH("AWAY",'FPL FIX2'!$O$1:$P$1,0),0),"")&amp;IFERROR(VLOOKUP(AD$2&amp;$A5,'FA2'!$A:$D,MATCH("AWAY",'FA2'!$A$1:$D$1,0),0),"")&amp;IFERROR(VLOOKUP(AD$2&amp;$A5,'FA2'!$B:$C,MATCH("HOME",'FA2'!$B$1:$C$1,0),0),"")&amp;IFERROR(VLOOKUP(AD$2&amp;$A5,'EFL2'!$A:$D,MATCH("AWAY",'EFL2'!$A$1:$D$1,0),0),"")&amp;IFERROR(VLOOKUP(AD$2&amp;$A5,'EFL2'!$B:$C,MATCH("HOME",'EFL2'!$B$1:$C$1,0),0),"")&amp;IFERROR(VLOOKUP(AD$2&amp;$A5,'UCL2'!$C:$F,MATCH("AWAY",'UCL2'!$C$1:$F$1,0),0),"")&amp;IFERROR(VLOOKUP(AD$2&amp;$A5,'UCL2'!$D:$E,MATCH("HOME",'UCL2'!$D$1:$E$1,0),0),"")&amp;IFERROR(VLOOKUP(AD$2&amp;$A5,'EU2'!$C:$F,MATCH("AWAY",'EU2'!$C$1:$F$1,0),0),"")&amp;IFERROR(VLOOKUP(AD$2&amp;$A5,'EU2'!$D:$E,MATCH("HOME",'EU2'!$D$1:$E$1,0),0),"")&amp;IFERROR(VLOOKUP(AD$2&amp;$A5,'EUC2'!$C:$F,MATCH("AWAY",'EUC2'!$C$1:$F$1,0),0),"")&amp;IFERROR(VLOOKUP(AD$2&amp;$A5,'EUC2'!$D:$E,MATCH("HOME",'EUC2'!$D$1:$E$1,0),0),"")</f>
        <v>WHU</v>
      </c>
      <c r="AE5" s="25" t="str">
        <f>IFERROR(VLOOKUP(AE$2&amp;$B5,'FPL FIX2'!$N$1:$Q$400,MATCH("HOME",'FPL FIX2'!$N$1:$Q$1,0),0),"")&amp;IFERROR(VLOOKUP(AE$2&amp;$B5,'FPL FIX2'!$O$1:$P$400,MATCH("AWAY",'FPL FIX2'!$O$1:$P$1,0),0),"")&amp;IFERROR(VLOOKUP(AE$2&amp;$A5,'FA2'!$A:$D,MATCH("AWAY",'FA2'!$A$1:$D$1,0),0),"")&amp;IFERROR(VLOOKUP(AE$2&amp;$A5,'FA2'!$B:$C,MATCH("HOME",'FA2'!$B$1:$C$1,0),0),"")&amp;IFERROR(VLOOKUP(AE$2&amp;$A5,'EFL2'!$A:$D,MATCH("AWAY",'EFL2'!$A$1:$D$1,0),0),"")&amp;IFERROR(VLOOKUP(AE$2&amp;$A5,'EFL2'!$B:$C,MATCH("HOME",'EFL2'!$B$1:$C$1,0),0),"")&amp;IFERROR(VLOOKUP(AE$2&amp;$A5,'UCL2'!$C:$F,MATCH("AWAY",'UCL2'!$C$1:$F$1,0),0),"")&amp;IFERROR(VLOOKUP(AE$2&amp;$A5,'UCL2'!$D:$E,MATCH("HOME",'UCL2'!$D$1:$E$1,0),0),"")&amp;IFERROR(VLOOKUP(AE$2&amp;$A5,'EU2'!$C:$F,MATCH("AWAY",'EU2'!$C$1:$F$1,0),0),"")&amp;IFERROR(VLOOKUP(AE$2&amp;$A5,'EU2'!$D:$E,MATCH("HOME",'EU2'!$D$1:$E$1,0),0),"")&amp;IFERROR(VLOOKUP(AE$2&amp;$A5,'EUC2'!$C:$F,MATCH("AWAY",'EUC2'!$C$1:$F$1,0),0),"")&amp;IFERROR(VLOOKUP(AE$2&amp;$A5,'EUC2'!$D:$E,MATCH("HOME",'EUC2'!$D$1:$E$1,0),0),"")</f>
        <v/>
      </c>
      <c r="AF5" s="25" t="str">
        <f>IFERROR(VLOOKUP(AF$2&amp;$B5,'FPL FIX2'!$N$1:$Q$400,MATCH("HOME",'FPL FIX2'!$N$1:$Q$1,0),0),"")&amp;IFERROR(VLOOKUP(AF$2&amp;$B5,'FPL FIX2'!$O$1:$P$400,MATCH("AWAY",'FPL FIX2'!$O$1:$P$1,0),0),"")&amp;IFERROR(VLOOKUP(AF$2&amp;$A5,'FA2'!$A:$D,MATCH("AWAY",'FA2'!$A$1:$D$1,0),0),"")&amp;IFERROR(VLOOKUP(AF$2&amp;$A5,'FA2'!$B:$C,MATCH("HOME",'FA2'!$B$1:$C$1,0),0),"")&amp;IFERROR(VLOOKUP(AF$2&amp;$A5,'EFL2'!$A:$D,MATCH("AWAY",'EFL2'!$A$1:$D$1,0),0),"")&amp;IFERROR(VLOOKUP(AF$2&amp;$A5,'EFL2'!$B:$C,MATCH("HOME",'EFL2'!$B$1:$C$1,0),0),"")&amp;IFERROR(VLOOKUP(AF$2&amp;$A5,'UCL2'!$C:$F,MATCH("AWAY",'UCL2'!$C$1:$F$1,0),0),"")&amp;IFERROR(VLOOKUP(AF$2&amp;$A5,'UCL2'!$D:$E,MATCH("HOME",'UCL2'!$D$1:$E$1,0),0),"")&amp;IFERROR(VLOOKUP(AF$2&amp;$A5,'EU2'!$C:$F,MATCH("AWAY",'EU2'!$C$1:$F$1,0),0),"")&amp;IFERROR(VLOOKUP(AF$2&amp;$A5,'EU2'!$D:$E,MATCH("HOME",'EU2'!$D$1:$E$1,0),0),"")&amp;IFERROR(VLOOKUP(AF$2&amp;$A5,'EUC2'!$C:$F,MATCH("AWAY",'EUC2'!$C$1:$F$1,0),0),"")&amp;IFERROR(VLOOKUP(AF$2&amp;$A5,'EUC2'!$D:$E,MATCH("HOME",'EUC2'!$D$1:$E$1,0),0),"")</f>
        <v/>
      </c>
      <c r="AG5" s="25" t="str">
        <f>IFERROR(VLOOKUP(AG$2&amp;$B5,'FPL FIX2'!$N$1:$Q$400,MATCH("HOME",'FPL FIX2'!$N$1:$Q$1,0),0),"")&amp;IFERROR(VLOOKUP(AG$2&amp;$B5,'FPL FIX2'!$O$1:$P$400,MATCH("AWAY",'FPL FIX2'!$O$1:$P$1,0),0),"")&amp;IFERROR(VLOOKUP(AG$2&amp;$A5,'FA2'!$A:$D,MATCH("AWAY",'FA2'!$A$1:$D$1,0),0),"")&amp;IFERROR(VLOOKUP(AG$2&amp;$A5,'FA2'!$B:$C,MATCH("HOME",'FA2'!$B$1:$C$1,0),0),"")&amp;IFERROR(VLOOKUP(AG$2&amp;$A5,'EFL2'!$A:$D,MATCH("AWAY",'EFL2'!$A$1:$D$1,0),0),"")&amp;IFERROR(VLOOKUP(AG$2&amp;$A5,'EFL2'!$B:$C,MATCH("HOME",'EFL2'!$B$1:$C$1,0),0),"")&amp;IFERROR(VLOOKUP(AG$2&amp;$A5,'UCL2'!$C:$F,MATCH("AWAY",'UCL2'!$C$1:$F$1,0),0),"")&amp;IFERROR(VLOOKUP(AG$2&amp;$A5,'UCL2'!$D:$E,MATCH("HOME",'UCL2'!$D$1:$E$1,0),0),"")&amp;IFERROR(VLOOKUP(AG$2&amp;$A5,'EU2'!$C:$F,MATCH("AWAY",'EU2'!$C$1:$F$1,0),0),"")&amp;IFERROR(VLOOKUP(AG$2&amp;$A5,'EU2'!$D:$E,MATCH("HOME",'EU2'!$D$1:$E$1,0),0),"")&amp;IFERROR(VLOOKUP(AG$2&amp;$A5,'EUC2'!$C:$F,MATCH("AWAY",'EUC2'!$C$1:$F$1,0),0),"")&amp;IFERROR(VLOOKUP(AG$2&amp;$A5,'EUC2'!$D:$E,MATCH("HOME",'EUC2'!$D$1:$E$1,0),0),"")</f>
        <v>ars</v>
      </c>
      <c r="AH5" s="25" t="str">
        <f>IFERROR(VLOOKUP(AH$2&amp;$B5,'FPL FIX2'!$N$1:$Q$400,MATCH("HOME",'FPL FIX2'!$N$1:$Q$1,0),0),"")&amp;IFERROR(VLOOKUP(AH$2&amp;$B5,'FPL FIX2'!$O$1:$P$400,MATCH("AWAY",'FPL FIX2'!$O$1:$P$1,0),0),"")&amp;IFERROR(VLOOKUP(AH$2&amp;$A5,'FA2'!$A:$D,MATCH("AWAY",'FA2'!$A$1:$D$1,0),0),"")&amp;IFERROR(VLOOKUP(AH$2&amp;$A5,'FA2'!$B:$C,MATCH("HOME",'FA2'!$B$1:$C$1,0),0),"")&amp;IFERROR(VLOOKUP(AH$2&amp;$A5,'EFL2'!$A:$D,MATCH("AWAY",'EFL2'!$A$1:$D$1,0),0),"")&amp;IFERROR(VLOOKUP(AH$2&amp;$A5,'EFL2'!$B:$C,MATCH("HOME",'EFL2'!$B$1:$C$1,0),0),"")&amp;IFERROR(VLOOKUP(AH$2&amp;$A5,'UCL2'!$C:$F,MATCH("AWAY",'UCL2'!$C$1:$F$1,0),0),"")&amp;IFERROR(VLOOKUP(AH$2&amp;$A5,'UCL2'!$D:$E,MATCH("HOME",'UCL2'!$D$1:$E$1,0),0),"")&amp;IFERROR(VLOOKUP(AH$2&amp;$A5,'EU2'!$C:$F,MATCH("AWAY",'EU2'!$C$1:$F$1,0),0),"")&amp;IFERROR(VLOOKUP(AH$2&amp;$A5,'EU2'!$D:$E,MATCH("HOME",'EU2'!$D$1:$E$1,0),0),"")&amp;IFERROR(VLOOKUP(AH$2&amp;$A5,'EUC2'!$C:$F,MATCH("AWAY",'EUC2'!$C$1:$F$1,0),0),"")&amp;IFERROR(VLOOKUP(AH$2&amp;$A5,'EUC2'!$D:$E,MATCH("HOME",'EUC2'!$D$1:$E$1,0),0),"")</f>
        <v/>
      </c>
      <c r="AI5" s="25" t="str">
        <f>IFERROR(VLOOKUP(AI$2&amp;$B5,'FPL FIX2'!$N$1:$Q$400,MATCH("HOME",'FPL FIX2'!$N$1:$Q$1,0),0),"")&amp;IFERROR(VLOOKUP(AI$2&amp;$B5,'FPL FIX2'!$O$1:$P$400,MATCH("AWAY",'FPL FIX2'!$O$1:$P$1,0),0),"")&amp;IFERROR(VLOOKUP(AI$2&amp;$A5,'FA2'!$A:$D,MATCH("AWAY",'FA2'!$A$1:$D$1,0),0),"")&amp;IFERROR(VLOOKUP(AI$2&amp;$A5,'FA2'!$B:$C,MATCH("HOME",'FA2'!$B$1:$C$1,0),0),"")&amp;IFERROR(VLOOKUP(AI$2&amp;$A5,'EFL2'!$A:$D,MATCH("AWAY",'EFL2'!$A$1:$D$1,0),0),"")&amp;IFERROR(VLOOKUP(AI$2&amp;$A5,'EFL2'!$B:$C,MATCH("HOME",'EFL2'!$B$1:$C$1,0),0),"")&amp;IFERROR(VLOOKUP(AI$2&amp;$A5,'UCL2'!$C:$F,MATCH("AWAY",'UCL2'!$C$1:$F$1,0),0),"")&amp;IFERROR(VLOOKUP(AI$2&amp;$A5,'UCL2'!$D:$E,MATCH("HOME",'UCL2'!$D$1:$E$1,0),0),"")&amp;IFERROR(VLOOKUP(AI$2&amp;$A5,'EU2'!$C:$F,MATCH("AWAY",'EU2'!$C$1:$F$1,0),0),"")&amp;IFERROR(VLOOKUP(AI$2&amp;$A5,'EU2'!$D:$E,MATCH("HOME",'EU2'!$D$1:$E$1,0),0),"")&amp;IFERROR(VLOOKUP(AI$2&amp;$A5,'EUC2'!$C:$F,MATCH("AWAY",'EUC2'!$C$1:$F$1,0),0),"")&amp;IFERROR(VLOOKUP(AI$2&amp;$A5,'EUC2'!$D:$E,MATCH("HOME",'EUC2'!$D$1:$E$1,0),0),"")</f>
        <v/>
      </c>
      <c r="AJ5" s="25" t="str">
        <f>IFERROR(VLOOKUP(AJ$2&amp;$B5,'FPL FIX2'!$N$1:$Q$400,MATCH("HOME",'FPL FIX2'!$N$1:$Q$1,0),0),"")&amp;IFERROR(VLOOKUP(AJ$2&amp;$B5,'FPL FIX2'!$O$1:$P$400,MATCH("AWAY",'FPL FIX2'!$O$1:$P$1,0),0),"")&amp;IFERROR(VLOOKUP(AJ$2&amp;$A5,'FA2'!$A:$D,MATCH("AWAY",'FA2'!$A$1:$D$1,0),0),"")&amp;IFERROR(VLOOKUP(AJ$2&amp;$A5,'FA2'!$B:$C,MATCH("HOME",'FA2'!$B$1:$C$1,0),0),"")&amp;IFERROR(VLOOKUP(AJ$2&amp;$A5,'EFL2'!$A:$D,MATCH("AWAY",'EFL2'!$A$1:$D$1,0),0),"")&amp;IFERROR(VLOOKUP(AJ$2&amp;$A5,'EFL2'!$B:$C,MATCH("HOME",'EFL2'!$B$1:$C$1,0),0),"")&amp;IFERROR(VLOOKUP(AJ$2&amp;$A5,'UCL2'!$C:$F,MATCH("AWAY",'UCL2'!$C$1:$F$1,0),0),"")&amp;IFERROR(VLOOKUP(AJ$2&amp;$A5,'UCL2'!$D:$E,MATCH("HOME",'UCL2'!$D$1:$E$1,0),0),"")&amp;IFERROR(VLOOKUP(AJ$2&amp;$A5,'EU2'!$C:$F,MATCH("AWAY",'EU2'!$C$1:$F$1,0),0),"")&amp;IFERROR(VLOOKUP(AJ$2&amp;$A5,'EU2'!$D:$E,MATCH("HOME",'EU2'!$D$1:$E$1,0),0),"")&amp;IFERROR(VLOOKUP(AJ$2&amp;$A5,'EUC2'!$C:$F,MATCH("AWAY",'EUC2'!$C$1:$F$1,0),0),"")&amp;IFERROR(VLOOKUP(AJ$2&amp;$A5,'EUC2'!$D:$E,MATCH("HOME",'EUC2'!$D$1:$E$1,0),0),"")</f>
        <v>MCI</v>
      </c>
      <c r="AK5" s="25" t="str">
        <f>IFERROR(VLOOKUP(AK$2&amp;$B5,'FPL FIX2'!$N$1:$Q$400,MATCH("HOME",'FPL FIX2'!$N$1:$Q$1,0),0),"")&amp;IFERROR(VLOOKUP(AK$2&amp;$B5,'FPL FIX2'!$O$1:$P$400,MATCH("AWAY",'FPL FIX2'!$O$1:$P$1,0),0),"")&amp;IFERROR(VLOOKUP(AK$2&amp;$A5,'FA2'!$A:$D,MATCH("AWAY",'FA2'!$A$1:$D$1,0),0),"")&amp;IFERROR(VLOOKUP(AK$2&amp;$A5,'FA2'!$B:$C,MATCH("HOME",'FA2'!$B$1:$C$1,0),0),"")&amp;IFERROR(VLOOKUP(AK$2&amp;$A5,'EFL2'!$A:$D,MATCH("AWAY",'EFL2'!$A$1:$D$1,0),0),"")&amp;IFERROR(VLOOKUP(AK$2&amp;$A5,'EFL2'!$B:$C,MATCH("HOME",'EFL2'!$B$1:$C$1,0),0),"")&amp;IFERROR(VLOOKUP(AK$2&amp;$A5,'UCL2'!$C:$F,MATCH("AWAY",'UCL2'!$C$1:$F$1,0),0),"")&amp;IFERROR(VLOOKUP(AK$2&amp;$A5,'UCL2'!$D:$E,MATCH("HOME",'UCL2'!$D$1:$E$1,0),0),"")&amp;IFERROR(VLOOKUP(AK$2&amp;$A5,'EU2'!$C:$F,MATCH("AWAY",'EU2'!$C$1:$F$1,0),0),"")&amp;IFERROR(VLOOKUP(AK$2&amp;$A5,'EU2'!$D:$E,MATCH("HOME",'EU2'!$D$1:$E$1,0),0),"")&amp;IFERROR(VLOOKUP(AK$2&amp;$A5,'EUC2'!$C:$F,MATCH("AWAY",'EUC2'!$C$1:$F$1,0),0),"")&amp;IFERROR(VLOOKUP(AK$2&amp;$A5,'EUC2'!$D:$E,MATCH("HOME",'EUC2'!$D$1:$E$1,0),0),"")</f>
        <v/>
      </c>
      <c r="AL5" s="25" t="str">
        <f>IFERROR(VLOOKUP(AL$2&amp;$B5,'FPL FIX2'!$N$1:$Q$400,MATCH("HOME",'FPL FIX2'!$N$1:$Q$1,0),0),"")&amp;IFERROR(VLOOKUP(AL$2&amp;$B5,'FPL FIX2'!$O$1:$P$400,MATCH("AWAY",'FPL FIX2'!$O$1:$P$1,0),0),"")&amp;IFERROR(VLOOKUP(AL$2&amp;$A5,'FA2'!$A:$D,MATCH("AWAY",'FA2'!$A$1:$D$1,0),0),"")&amp;IFERROR(VLOOKUP(AL$2&amp;$A5,'FA2'!$B:$C,MATCH("HOME",'FA2'!$B$1:$C$1,0),0),"")&amp;IFERROR(VLOOKUP(AL$2&amp;$A5,'EFL2'!$A:$D,MATCH("AWAY",'EFL2'!$A$1:$D$1,0),0),"")&amp;IFERROR(VLOOKUP(AL$2&amp;$A5,'EFL2'!$B:$C,MATCH("HOME",'EFL2'!$B$1:$C$1,0),0),"")&amp;IFERROR(VLOOKUP(AL$2&amp;$A5,'UCL2'!$C:$F,MATCH("AWAY",'UCL2'!$C$1:$F$1,0),0),"")&amp;IFERROR(VLOOKUP(AL$2&amp;$A5,'UCL2'!$D:$E,MATCH("HOME",'UCL2'!$D$1:$E$1,0),0),"")&amp;IFERROR(VLOOKUP(AL$2&amp;$A5,'EU2'!$C:$F,MATCH("AWAY",'EU2'!$C$1:$F$1,0),0),"")&amp;IFERROR(VLOOKUP(AL$2&amp;$A5,'EU2'!$D:$E,MATCH("HOME",'EU2'!$D$1:$E$1,0),0),"")&amp;IFERROR(VLOOKUP(AL$2&amp;$A5,'EUC2'!$C:$F,MATCH("AWAY",'EUC2'!$C$1:$F$1,0),0),"")&amp;IFERROR(VLOOKUP(AL$2&amp;$A5,'EUC2'!$D:$E,MATCH("HOME",'EUC2'!$D$1:$E$1,0),0),"")</f>
        <v/>
      </c>
      <c r="AM5" s="25" t="str">
        <f>IFERROR(VLOOKUP(AM$2&amp;$B5,'FPL FIX2'!$N$1:$Q$400,MATCH("HOME",'FPL FIX2'!$N$1:$Q$1,0),0),"")&amp;IFERROR(VLOOKUP(AM$2&amp;$B5,'FPL FIX2'!$O$1:$P$400,MATCH("AWAY",'FPL FIX2'!$O$1:$P$1,0),0),"")&amp;IFERROR(VLOOKUP(AM$2&amp;$A5,'FA2'!$A:$D,MATCH("AWAY",'FA2'!$A$1:$D$1,0),0),"")&amp;IFERROR(VLOOKUP(AM$2&amp;$A5,'FA2'!$B:$C,MATCH("HOME",'FA2'!$B$1:$C$1,0),0),"")&amp;IFERROR(VLOOKUP(AM$2&amp;$A5,'EFL2'!$A:$D,MATCH("AWAY",'EFL2'!$A$1:$D$1,0),0),"")&amp;IFERROR(VLOOKUP(AM$2&amp;$A5,'EFL2'!$B:$C,MATCH("HOME",'EFL2'!$B$1:$C$1,0),0),"")&amp;IFERROR(VLOOKUP(AM$2&amp;$A5,'UCL2'!$C:$F,MATCH("AWAY",'UCL2'!$C$1:$F$1,0),0),"")&amp;IFERROR(VLOOKUP(AM$2&amp;$A5,'UCL2'!$D:$E,MATCH("HOME",'UCL2'!$D$1:$E$1,0),0),"")&amp;IFERROR(VLOOKUP(AM$2&amp;$A5,'EU2'!$C:$F,MATCH("AWAY",'EU2'!$C$1:$F$1,0),0),"")&amp;IFERROR(VLOOKUP(AM$2&amp;$A5,'EU2'!$D:$E,MATCH("HOME",'EU2'!$D$1:$E$1,0),0),"")&amp;IFERROR(VLOOKUP(AM$2&amp;$A5,'EUC2'!$C:$F,MATCH("AWAY",'EUC2'!$C$1:$F$1,0),0),"")&amp;IFERROR(VLOOKUP(AM$2&amp;$A5,'EUC2'!$D:$E,MATCH("HOME",'EUC2'!$D$1:$E$1,0),0),"")</f>
        <v/>
      </c>
      <c r="AN5" s="25" t="str">
        <f>IFERROR(VLOOKUP(AN$2&amp;$B5,'FPL FIX2'!$N$1:$Q$400,MATCH("HOME",'FPL FIX2'!$N$1:$Q$1,0),0),"")&amp;IFERROR(VLOOKUP(AN$2&amp;$B5,'FPL FIX2'!$O$1:$P$400,MATCH("AWAY",'FPL FIX2'!$O$1:$P$1,0),0),"")&amp;IFERROR(VLOOKUP(AN$2&amp;$A5,'FA2'!$A:$D,MATCH("AWAY",'FA2'!$A$1:$D$1,0),0),"")&amp;IFERROR(VLOOKUP(AN$2&amp;$A5,'FA2'!$B:$C,MATCH("HOME",'FA2'!$B$1:$C$1,0),0),"")&amp;IFERROR(VLOOKUP(AN$2&amp;$A5,'EFL2'!$A:$D,MATCH("AWAY",'EFL2'!$A$1:$D$1,0),0),"")&amp;IFERROR(VLOOKUP(AN$2&amp;$A5,'EFL2'!$B:$C,MATCH("HOME",'EFL2'!$B$1:$C$1,0),0),"")&amp;IFERROR(VLOOKUP(AN$2&amp;$A5,'UCL2'!$C:$F,MATCH("AWAY",'UCL2'!$C$1:$F$1,0),0),"")&amp;IFERROR(VLOOKUP(AN$2&amp;$A5,'UCL2'!$D:$E,MATCH("HOME",'UCL2'!$D$1:$E$1,0),0),"")&amp;IFERROR(VLOOKUP(AN$2&amp;$A5,'EU2'!$C:$F,MATCH("AWAY",'EU2'!$C$1:$F$1,0),0),"")&amp;IFERROR(VLOOKUP(AN$2&amp;$A5,'EU2'!$D:$E,MATCH("HOME",'EU2'!$D$1:$E$1,0),0),"")&amp;IFERROR(VLOOKUP(AN$2&amp;$A5,'EUC2'!$C:$F,MATCH("AWAY",'EUC2'!$C$1:$F$1,0),0),"")&amp;IFERROR(VLOOKUP(AN$2&amp;$A5,'EUC2'!$D:$E,MATCH("HOME",'EUC2'!$D$1:$E$1,0),0),"")</f>
        <v/>
      </c>
      <c r="AO5" s="25" t="str">
        <f>IFERROR(VLOOKUP(AO$2&amp;$B5,'FPL FIX2'!$N$1:$Q$400,MATCH("HOME",'FPL FIX2'!$N$1:$Q$1,0),0),"")&amp;IFERROR(VLOOKUP(AO$2&amp;$B5,'FPL FIX2'!$O$1:$P$400,MATCH("AWAY",'FPL FIX2'!$O$1:$P$1,0),0),"")&amp;IFERROR(VLOOKUP(AO$2&amp;$A5,'FA2'!$A:$D,MATCH("AWAY",'FA2'!$A$1:$D$1,0),0),"")&amp;IFERROR(VLOOKUP(AO$2&amp;$A5,'FA2'!$B:$C,MATCH("HOME",'FA2'!$B$1:$C$1,0),0),"")&amp;IFERROR(VLOOKUP(AO$2&amp;$A5,'EFL2'!$A:$D,MATCH("AWAY",'EFL2'!$A$1:$D$1,0),0),"")&amp;IFERROR(VLOOKUP(AO$2&amp;$A5,'EFL2'!$B:$C,MATCH("HOME",'EFL2'!$B$1:$C$1,0),0),"")&amp;IFERROR(VLOOKUP(AO$2&amp;$A5,'UCL2'!$C:$F,MATCH("AWAY",'UCL2'!$C$1:$F$1,0),0),"")&amp;IFERROR(VLOOKUP(AO$2&amp;$A5,'UCL2'!$D:$E,MATCH("HOME",'UCL2'!$D$1:$E$1,0),0),"")&amp;IFERROR(VLOOKUP(AO$2&amp;$A5,'EU2'!$C:$F,MATCH("AWAY",'EU2'!$C$1:$F$1,0),0),"")&amp;IFERROR(VLOOKUP(AO$2&amp;$A5,'EU2'!$D:$E,MATCH("HOME",'EU2'!$D$1:$E$1,0),0),"")&amp;IFERROR(VLOOKUP(AO$2&amp;$A5,'EUC2'!$C:$F,MATCH("AWAY",'EUC2'!$C$1:$F$1,0),0),"")&amp;IFERROR(VLOOKUP(AO$2&amp;$A5,'EUC2'!$D:$E,MATCH("HOME",'EUC2'!$D$1:$E$1,0),0),"")</f>
        <v/>
      </c>
      <c r="AP5" s="25" t="str">
        <f>IFERROR(VLOOKUP(AP$2&amp;$B5,'FPL FIX2'!$N$1:$Q$400,MATCH("HOME",'FPL FIX2'!$N$1:$Q$1,0),0),"")&amp;IFERROR(VLOOKUP(AP$2&amp;$B5,'FPL FIX2'!$O$1:$P$400,MATCH("AWAY",'FPL FIX2'!$O$1:$P$1,0),0),"")&amp;IFERROR(VLOOKUP(AP$2&amp;$A5,'FA2'!$A:$D,MATCH("AWAY",'FA2'!$A$1:$D$1,0),0),"")&amp;IFERROR(VLOOKUP(AP$2&amp;$A5,'FA2'!$B:$C,MATCH("HOME",'FA2'!$B$1:$C$1,0),0),"")&amp;IFERROR(VLOOKUP(AP$2&amp;$A5,'EFL2'!$A:$D,MATCH("AWAY",'EFL2'!$A$1:$D$1,0),0),"")&amp;IFERROR(VLOOKUP(AP$2&amp;$A5,'EFL2'!$B:$C,MATCH("HOME",'EFL2'!$B$1:$C$1,0),0),"")&amp;IFERROR(VLOOKUP(AP$2&amp;$A5,'UCL2'!$C:$F,MATCH("AWAY",'UCL2'!$C$1:$F$1,0),0),"")&amp;IFERROR(VLOOKUP(AP$2&amp;$A5,'UCL2'!$D:$E,MATCH("HOME",'UCL2'!$D$1:$E$1,0),0),"")&amp;IFERROR(VLOOKUP(AP$2&amp;$A5,'EU2'!$C:$F,MATCH("AWAY",'EU2'!$C$1:$F$1,0),0),"")&amp;IFERROR(VLOOKUP(AP$2&amp;$A5,'EU2'!$D:$E,MATCH("HOME",'EU2'!$D$1:$E$1,0),0),"")&amp;IFERROR(VLOOKUP(AP$2&amp;$A5,'EUC2'!$C:$F,MATCH("AWAY",'EUC2'!$C$1:$F$1,0),0),"")&amp;IFERROR(VLOOKUP(AP$2&amp;$A5,'EUC2'!$D:$E,MATCH("HOME",'EUC2'!$D$1:$E$1,0),0),"")</f>
        <v/>
      </c>
      <c r="AQ5" s="25" t="str">
        <f>IFERROR(VLOOKUP(AQ$2&amp;$B5,'FPL FIX2'!$N$1:$Q$400,MATCH("HOME",'FPL FIX2'!$N$1:$Q$1,0),0),"")&amp;IFERROR(VLOOKUP(AQ$2&amp;$B5,'FPL FIX2'!$O$1:$P$400,MATCH("AWAY",'FPL FIX2'!$O$1:$P$1,0),0),"")&amp;IFERROR(VLOOKUP(AQ$2&amp;$A5,'FA2'!$A:$D,MATCH("AWAY",'FA2'!$A$1:$D$1,0),0),"")&amp;IFERROR(VLOOKUP(AQ$2&amp;$A5,'FA2'!$B:$C,MATCH("HOME",'FA2'!$B$1:$C$1,0),0),"")&amp;IFERROR(VLOOKUP(AQ$2&amp;$A5,'EFL2'!$A:$D,MATCH("AWAY",'EFL2'!$A$1:$D$1,0),0),"")&amp;IFERROR(VLOOKUP(AQ$2&amp;$A5,'EFL2'!$B:$C,MATCH("HOME",'EFL2'!$B$1:$C$1,0),0),"")&amp;IFERROR(VLOOKUP(AQ$2&amp;$A5,'UCL2'!$C:$F,MATCH("AWAY",'UCL2'!$C$1:$F$1,0),0),"")&amp;IFERROR(VLOOKUP(AQ$2&amp;$A5,'UCL2'!$D:$E,MATCH("HOME",'UCL2'!$D$1:$E$1,0),0),"")&amp;IFERROR(VLOOKUP(AQ$2&amp;$A5,'EU2'!$C:$F,MATCH("AWAY",'EU2'!$C$1:$F$1,0),0),"")&amp;IFERROR(VLOOKUP(AQ$2&amp;$A5,'EU2'!$D:$E,MATCH("HOME",'EU2'!$D$1:$E$1,0),0),"")&amp;IFERROR(VLOOKUP(AQ$2&amp;$A5,'EUC2'!$C:$F,MATCH("AWAY",'EUC2'!$C$1:$F$1,0),0),"")&amp;IFERROR(VLOOKUP(AQ$2&amp;$A5,'EUC2'!$D:$E,MATCH("HOME",'EUC2'!$D$1:$E$1,0),0),"")</f>
        <v/>
      </c>
      <c r="AR5" s="25" t="str">
        <f>IFERROR(VLOOKUP(AR$2&amp;$B5,'FPL FIX2'!$N$1:$Q$400,MATCH("HOME",'FPL FIX2'!$N$1:$Q$1,0),0),"")&amp;IFERROR(VLOOKUP(AR$2&amp;$B5,'FPL FIX2'!$O$1:$P$400,MATCH("AWAY",'FPL FIX2'!$O$1:$P$1,0),0),"")&amp;IFERROR(VLOOKUP(AR$2&amp;$A5,'FA2'!$A:$D,MATCH("AWAY",'FA2'!$A$1:$D$1,0),0),"")&amp;IFERROR(VLOOKUP(AR$2&amp;$A5,'FA2'!$B:$C,MATCH("HOME",'FA2'!$B$1:$C$1,0),0),"")&amp;IFERROR(VLOOKUP(AR$2&amp;$A5,'EFL2'!$A:$D,MATCH("AWAY",'EFL2'!$A$1:$D$1,0),0),"")&amp;IFERROR(VLOOKUP(AR$2&amp;$A5,'EFL2'!$B:$C,MATCH("HOME",'EFL2'!$B$1:$C$1,0),0),"")&amp;IFERROR(VLOOKUP(AR$2&amp;$A5,'UCL2'!$C:$F,MATCH("AWAY",'UCL2'!$C$1:$F$1,0),0),"")&amp;IFERROR(VLOOKUP(AR$2&amp;$A5,'UCL2'!$D:$E,MATCH("HOME",'UCL2'!$D$1:$E$1,0),0),"")&amp;IFERROR(VLOOKUP(AR$2&amp;$A5,'EU2'!$C:$F,MATCH("AWAY",'EU2'!$C$1:$F$1,0),0),"")&amp;IFERROR(VLOOKUP(AR$2&amp;$A5,'EU2'!$D:$E,MATCH("HOME",'EU2'!$D$1:$E$1,0),0),"")&amp;IFERROR(VLOOKUP(AR$2&amp;$A5,'EUC2'!$C:$F,MATCH("AWAY",'EUC2'!$C$1:$F$1,0),0),"")&amp;IFERROR(VLOOKUP(AR$2&amp;$A5,'EUC2'!$D:$E,MATCH("HOME",'EUC2'!$D$1:$E$1,0),0),"")</f>
        <v/>
      </c>
      <c r="AS5" s="25" t="str">
        <f>IFERROR(VLOOKUP(AS$2&amp;$B5,'FPL FIX2'!$N$1:$Q$400,MATCH("HOME",'FPL FIX2'!$N$1:$Q$1,0),0),"")&amp;IFERROR(VLOOKUP(AS$2&amp;$B5,'FPL FIX2'!$O$1:$P$400,MATCH("AWAY",'FPL FIX2'!$O$1:$P$1,0),0),"")&amp;IFERROR(VLOOKUP(AS$2&amp;$A5,'FA2'!$A:$D,MATCH("AWAY",'FA2'!$A$1:$D$1,0),0),"")&amp;IFERROR(VLOOKUP(AS$2&amp;$A5,'FA2'!$B:$C,MATCH("HOME",'FA2'!$B$1:$C$1,0),0),"")&amp;IFERROR(VLOOKUP(AS$2&amp;$A5,'EFL2'!$A:$D,MATCH("AWAY",'EFL2'!$A$1:$D$1,0),0),"")&amp;IFERROR(VLOOKUP(AS$2&amp;$A5,'EFL2'!$B:$C,MATCH("HOME",'EFL2'!$B$1:$C$1,0),0),"")&amp;IFERROR(VLOOKUP(AS$2&amp;$A5,'UCL2'!$C:$F,MATCH("AWAY",'UCL2'!$C$1:$F$1,0),0),"")&amp;IFERROR(VLOOKUP(AS$2&amp;$A5,'UCL2'!$D:$E,MATCH("HOME",'UCL2'!$D$1:$E$1,0),0),"")&amp;IFERROR(VLOOKUP(AS$2&amp;$A5,'EU2'!$C:$F,MATCH("AWAY",'EU2'!$C$1:$F$1,0),0),"")&amp;IFERROR(VLOOKUP(AS$2&amp;$A5,'EU2'!$D:$E,MATCH("HOME",'EU2'!$D$1:$E$1,0),0),"")&amp;IFERROR(VLOOKUP(AS$2&amp;$A5,'EUC2'!$C:$F,MATCH("AWAY",'EUC2'!$C$1:$F$1,0),0),"")&amp;IFERROR(VLOOKUP(AS$2&amp;$A5,'EUC2'!$D:$E,MATCH("HOME",'EUC2'!$D$1:$E$1,0),0),"")</f>
        <v/>
      </c>
      <c r="AT5" s="25" t="str">
        <f>IFERROR(VLOOKUP(AT$2&amp;$B5,'FPL FIX2'!$N$1:$Q$400,MATCH("HOME",'FPL FIX2'!$N$1:$Q$1,0),0),"")&amp;IFERROR(VLOOKUP(AT$2&amp;$B5,'FPL FIX2'!$O$1:$P$400,MATCH("AWAY",'FPL FIX2'!$O$1:$P$1,0),0),"")&amp;IFERROR(VLOOKUP(AT$2&amp;$A5,'FA2'!$A:$D,MATCH("AWAY",'FA2'!$A$1:$D$1,0),0),"")&amp;IFERROR(VLOOKUP(AT$2&amp;$A5,'FA2'!$B:$C,MATCH("HOME",'FA2'!$B$1:$C$1,0),0),"")&amp;IFERROR(VLOOKUP(AT$2&amp;$A5,'EFL2'!$A:$D,MATCH("AWAY",'EFL2'!$A$1:$D$1,0),0),"")&amp;IFERROR(VLOOKUP(AT$2&amp;$A5,'EFL2'!$B:$C,MATCH("HOME",'EFL2'!$B$1:$C$1,0),0),"")&amp;IFERROR(VLOOKUP(AT$2&amp;$A5,'UCL2'!$C:$F,MATCH("AWAY",'UCL2'!$C$1:$F$1,0),0),"")&amp;IFERROR(VLOOKUP(AT$2&amp;$A5,'UCL2'!$D:$E,MATCH("HOME",'UCL2'!$D$1:$E$1,0),0),"")&amp;IFERROR(VLOOKUP(AT$2&amp;$A5,'EU2'!$C:$F,MATCH("AWAY",'EU2'!$C$1:$F$1,0),0),"")&amp;IFERROR(VLOOKUP(AT$2&amp;$A5,'EU2'!$D:$E,MATCH("HOME",'EU2'!$D$1:$E$1,0),0),"")&amp;IFERROR(VLOOKUP(AT$2&amp;$A5,'EUC2'!$C:$F,MATCH("AWAY",'EUC2'!$C$1:$F$1,0),0),"")&amp;IFERROR(VLOOKUP(AT$2&amp;$A5,'EUC2'!$D:$E,MATCH("HOME",'EUC2'!$D$1:$E$1,0),0),"")</f>
        <v/>
      </c>
      <c r="AU5" s="25" t="str">
        <f>IFERROR(VLOOKUP(AU$2&amp;$B5,'FPL FIX2'!$N$1:$Q$400,MATCH("HOME",'FPL FIX2'!$N$1:$Q$1,0),0),"")&amp;IFERROR(VLOOKUP(AU$2&amp;$B5,'FPL FIX2'!$O$1:$P$400,MATCH("AWAY",'FPL FIX2'!$O$1:$P$1,0),0),"")&amp;IFERROR(VLOOKUP(AU$2&amp;$A5,'FA2'!$A:$D,MATCH("AWAY",'FA2'!$A$1:$D$1,0),0),"")&amp;IFERROR(VLOOKUP(AU$2&amp;$A5,'FA2'!$B:$C,MATCH("HOME",'FA2'!$B$1:$C$1,0),0),"")&amp;IFERROR(VLOOKUP(AU$2&amp;$A5,'EFL2'!$A:$D,MATCH("AWAY",'EFL2'!$A$1:$D$1,0),0),"")&amp;IFERROR(VLOOKUP(AU$2&amp;$A5,'EFL2'!$B:$C,MATCH("HOME",'EFL2'!$B$1:$C$1,0),0),"")&amp;IFERROR(VLOOKUP(AU$2&amp;$A5,'UCL2'!$C:$F,MATCH("AWAY",'UCL2'!$C$1:$F$1,0),0),"")&amp;IFERROR(VLOOKUP(AU$2&amp;$A5,'UCL2'!$D:$E,MATCH("HOME",'UCL2'!$D$1:$E$1,0),0),"")&amp;IFERROR(VLOOKUP(AU$2&amp;$A5,'EU2'!$C:$F,MATCH("AWAY",'EU2'!$C$1:$F$1,0),0),"")&amp;IFERROR(VLOOKUP(AU$2&amp;$A5,'EU2'!$D:$E,MATCH("HOME",'EU2'!$D$1:$E$1,0),0),"")&amp;IFERROR(VLOOKUP(AU$2&amp;$A5,'EUC2'!$C:$F,MATCH("AWAY",'EUC2'!$C$1:$F$1,0),0),"")&amp;IFERROR(VLOOKUP(AU$2&amp;$A5,'EUC2'!$D:$E,MATCH("HOME",'EUC2'!$D$1:$E$1,0),0),"")</f>
        <v/>
      </c>
      <c r="AV5" s="25" t="str">
        <f>IFERROR(VLOOKUP(AV$2&amp;$B5,'FPL FIX2'!$N$1:$Q$400,MATCH("HOME",'FPL FIX2'!$N$1:$Q$1,0),0),"")&amp;IFERROR(VLOOKUP(AV$2&amp;$B5,'FPL FIX2'!$O$1:$P$400,MATCH("AWAY",'FPL FIX2'!$O$1:$P$1,0),0),"")&amp;IFERROR(VLOOKUP(AV$2&amp;$A5,'FA2'!$A:$D,MATCH("AWAY",'FA2'!$A$1:$D$1,0),0),"")&amp;IFERROR(VLOOKUP(AV$2&amp;$A5,'FA2'!$B:$C,MATCH("HOME",'FA2'!$B$1:$C$1,0),0),"")&amp;IFERROR(VLOOKUP(AV$2&amp;$A5,'EFL2'!$A:$D,MATCH("AWAY",'EFL2'!$A$1:$D$1,0),0),"")&amp;IFERROR(VLOOKUP(AV$2&amp;$A5,'EFL2'!$B:$C,MATCH("HOME",'EFL2'!$B$1:$C$1,0),0),"")&amp;IFERROR(VLOOKUP(AV$2&amp;$A5,'UCL2'!$C:$F,MATCH("AWAY",'UCL2'!$C$1:$F$1,0),0),"")&amp;IFERROR(VLOOKUP(AV$2&amp;$A5,'UCL2'!$D:$E,MATCH("HOME",'UCL2'!$D$1:$E$1,0),0),"")&amp;IFERROR(VLOOKUP(AV$2&amp;$A5,'EU2'!$C:$F,MATCH("AWAY",'EU2'!$C$1:$F$1,0),0),"")&amp;IFERROR(VLOOKUP(AV$2&amp;$A5,'EU2'!$D:$E,MATCH("HOME",'EU2'!$D$1:$E$1,0),0),"")&amp;IFERROR(VLOOKUP(AV$2&amp;$A5,'EUC2'!$C:$F,MATCH("AWAY",'EUC2'!$C$1:$F$1,0),0),"")&amp;IFERROR(VLOOKUP(AV$2&amp;$A5,'EUC2'!$D:$E,MATCH("HOME",'EUC2'!$D$1:$E$1,0),0),"")</f>
        <v/>
      </c>
      <c r="AW5" s="25" t="str">
        <f>IFERROR(VLOOKUP(AW$2&amp;$B5,'FPL FIX2'!$N$1:$Q$400,MATCH("HOME",'FPL FIX2'!$N$1:$Q$1,0),0),"")&amp;IFERROR(VLOOKUP(AW$2&amp;$B5,'FPL FIX2'!$O$1:$P$400,MATCH("AWAY",'FPL FIX2'!$O$1:$P$1,0),0),"")&amp;IFERROR(VLOOKUP(AW$2&amp;$A5,'FA2'!$A:$D,MATCH("AWAY",'FA2'!$A$1:$D$1,0),0),"")&amp;IFERROR(VLOOKUP(AW$2&amp;$A5,'FA2'!$B:$C,MATCH("HOME",'FA2'!$B$1:$C$1,0),0),"")&amp;IFERROR(VLOOKUP(AW$2&amp;$A5,'EFL2'!$A:$D,MATCH("AWAY",'EFL2'!$A$1:$D$1,0),0),"")&amp;IFERROR(VLOOKUP(AW$2&amp;$A5,'EFL2'!$B:$C,MATCH("HOME",'EFL2'!$B$1:$C$1,0),0),"")&amp;IFERROR(VLOOKUP(AW$2&amp;$A5,'UCL2'!$C:$F,MATCH("AWAY",'UCL2'!$C$1:$F$1,0),0),"")&amp;IFERROR(VLOOKUP(AW$2&amp;$A5,'UCL2'!$D:$E,MATCH("HOME",'UCL2'!$D$1:$E$1,0),0),"")&amp;IFERROR(VLOOKUP(AW$2&amp;$A5,'EU2'!$C:$F,MATCH("AWAY",'EU2'!$C$1:$F$1,0),0),"")&amp;IFERROR(VLOOKUP(AW$2&amp;$A5,'EU2'!$D:$E,MATCH("HOME",'EU2'!$D$1:$E$1,0),0),"")&amp;IFERROR(VLOOKUP(AW$2&amp;$A5,'EUC2'!$C:$F,MATCH("AWAY",'EUC2'!$C$1:$F$1,0),0),"")&amp;IFERROR(VLOOKUP(AW$2&amp;$A5,'EUC2'!$D:$E,MATCH("HOME",'EUC2'!$D$1:$E$1,0),0),"")</f>
        <v>SOU</v>
      </c>
      <c r="AX5" s="25" t="str">
        <f>IFERROR(VLOOKUP(AX$2&amp;$B5,'FPL FIX2'!$N$1:$Q$400,MATCH("HOME",'FPL FIX2'!$N$1:$Q$1,0),0),"")&amp;IFERROR(VLOOKUP(AX$2&amp;$B5,'FPL FIX2'!$O$1:$P$400,MATCH("AWAY",'FPL FIX2'!$O$1:$P$1,0),0),"")&amp;IFERROR(VLOOKUP(AX$2&amp;$A5,'FA2'!$A:$D,MATCH("AWAY",'FA2'!$A$1:$D$1,0),0),"")&amp;IFERROR(VLOOKUP(AX$2&amp;$A5,'FA2'!$B:$C,MATCH("HOME",'FA2'!$B$1:$C$1,0),0),"")&amp;IFERROR(VLOOKUP(AX$2&amp;$A5,'EFL2'!$A:$D,MATCH("AWAY",'EFL2'!$A$1:$D$1,0),0),"")&amp;IFERROR(VLOOKUP(AX$2&amp;$A5,'EFL2'!$B:$C,MATCH("HOME",'EFL2'!$B$1:$C$1,0),0),"")&amp;IFERROR(VLOOKUP(AX$2&amp;$A5,'UCL2'!$C:$F,MATCH("AWAY",'UCL2'!$C$1:$F$1,0),0),"")&amp;IFERROR(VLOOKUP(AX$2&amp;$A5,'UCL2'!$D:$E,MATCH("HOME",'UCL2'!$D$1:$E$1,0),0),"")&amp;IFERROR(VLOOKUP(AX$2&amp;$A5,'EU2'!$C:$F,MATCH("AWAY",'EU2'!$C$1:$F$1,0),0),"")&amp;IFERROR(VLOOKUP(AX$2&amp;$A5,'EU2'!$D:$E,MATCH("HOME",'EU2'!$D$1:$E$1,0),0),"")&amp;IFERROR(VLOOKUP(AX$2&amp;$A5,'EUC2'!$C:$F,MATCH("AWAY",'EUC2'!$C$1:$F$1,0),0),"")&amp;IFERROR(VLOOKUP(AX$2&amp;$A5,'EUC2'!$D:$E,MATCH("HOME",'EUC2'!$D$1:$E$1,0),0),"")</f>
        <v/>
      </c>
      <c r="AY5" s="25" t="str">
        <f>IFERROR(VLOOKUP(AY$2&amp;$B5,'FPL FIX2'!$N$1:$Q$400,MATCH("HOME",'FPL FIX2'!$N$1:$Q$1,0),0),"")&amp;IFERROR(VLOOKUP(AY$2&amp;$B5,'FPL FIX2'!$O$1:$P$400,MATCH("AWAY",'FPL FIX2'!$O$1:$P$1,0),0),"")&amp;IFERROR(VLOOKUP(AY$2&amp;$A5,'FA2'!$A:$D,MATCH("AWAY",'FA2'!$A$1:$D$1,0),0),"")&amp;IFERROR(VLOOKUP(AY$2&amp;$A5,'FA2'!$B:$C,MATCH("HOME",'FA2'!$B$1:$C$1,0),0),"")&amp;IFERROR(VLOOKUP(AY$2&amp;$A5,'EFL2'!$A:$D,MATCH("AWAY",'EFL2'!$A$1:$D$1,0),0),"")&amp;IFERROR(VLOOKUP(AY$2&amp;$A5,'EFL2'!$B:$C,MATCH("HOME",'EFL2'!$B$1:$C$1,0),0),"")&amp;IFERROR(VLOOKUP(AY$2&amp;$A5,'UCL2'!$C:$F,MATCH("AWAY",'UCL2'!$C$1:$F$1,0),0),"")&amp;IFERROR(VLOOKUP(AY$2&amp;$A5,'UCL2'!$D:$E,MATCH("HOME",'UCL2'!$D$1:$E$1,0),0),"")&amp;IFERROR(VLOOKUP(AY$2&amp;$A5,'EU2'!$C:$F,MATCH("AWAY",'EU2'!$C$1:$F$1,0),0),"")&amp;IFERROR(VLOOKUP(AY$2&amp;$A5,'EU2'!$D:$E,MATCH("HOME",'EU2'!$D$1:$E$1,0),0),"")&amp;IFERROR(VLOOKUP(AY$2&amp;$A5,'EUC2'!$C:$F,MATCH("AWAY",'EUC2'!$C$1:$F$1,0),0),"")&amp;IFERROR(VLOOKUP(AY$2&amp;$A5,'EUC2'!$D:$E,MATCH("HOME",'EUC2'!$D$1:$E$1,0),0),"")</f>
        <v/>
      </c>
      <c r="AZ5" s="25" t="str">
        <f>IFERROR(VLOOKUP(AZ$2&amp;$B5,'FPL FIX2'!$N$1:$Q$400,MATCH("HOME",'FPL FIX2'!$N$1:$Q$1,0),0),"")&amp;IFERROR(VLOOKUP(AZ$2&amp;$B5,'FPL FIX2'!$O$1:$P$400,MATCH("AWAY",'FPL FIX2'!$O$1:$P$1,0),0),"")&amp;IFERROR(VLOOKUP(AZ$2&amp;$A5,'FA2'!$A:$D,MATCH("AWAY",'FA2'!$A$1:$D$1,0),0),"")&amp;IFERROR(VLOOKUP(AZ$2&amp;$A5,'FA2'!$B:$C,MATCH("HOME",'FA2'!$B$1:$C$1,0),0),"")&amp;IFERROR(VLOOKUP(AZ$2&amp;$A5,'EFL2'!$A:$D,MATCH("AWAY",'EFL2'!$A$1:$D$1,0),0),"")&amp;IFERROR(VLOOKUP(AZ$2&amp;$A5,'EFL2'!$B:$C,MATCH("HOME",'EFL2'!$B$1:$C$1,0),0),"")&amp;IFERROR(VLOOKUP(AZ$2&amp;$A5,'UCL2'!$C:$F,MATCH("AWAY",'UCL2'!$C$1:$F$1,0),0),"")&amp;IFERROR(VLOOKUP(AZ$2&amp;$A5,'UCL2'!$D:$E,MATCH("HOME",'UCL2'!$D$1:$E$1,0),0),"")&amp;IFERROR(VLOOKUP(AZ$2&amp;$A5,'EU2'!$C:$F,MATCH("AWAY",'EU2'!$C$1:$F$1,0),0),"")&amp;IFERROR(VLOOKUP(AZ$2&amp;$A5,'EU2'!$D:$E,MATCH("HOME",'EU2'!$D$1:$E$1,0),0),"")&amp;IFERROR(VLOOKUP(AZ$2&amp;$A5,'EUC2'!$C:$F,MATCH("AWAY",'EUC2'!$C$1:$F$1,0),0),"")&amp;IFERROR(VLOOKUP(AZ$2&amp;$A5,'EUC2'!$D:$E,MATCH("HOME",'EUC2'!$D$1:$E$1,0),0),"")</f>
        <v/>
      </c>
      <c r="BA5" s="25" t="str">
        <f>IFERROR(VLOOKUP(BA$2&amp;$B5,'FPL FIX2'!$N$1:$Q$400,MATCH("HOME",'FPL FIX2'!$N$1:$Q$1,0),0),"")&amp;IFERROR(VLOOKUP(BA$2&amp;$B5,'FPL FIX2'!$O$1:$P$400,MATCH("AWAY",'FPL FIX2'!$O$1:$P$1,0),0),"")&amp;IFERROR(VLOOKUP(BA$2&amp;$A5,'FA2'!$A:$D,MATCH("AWAY",'FA2'!$A$1:$D$1,0),0),"")&amp;IFERROR(VLOOKUP(BA$2&amp;$A5,'FA2'!$B:$C,MATCH("HOME",'FA2'!$B$1:$C$1,0),0),"")&amp;IFERROR(VLOOKUP(BA$2&amp;$A5,'EFL2'!$A:$D,MATCH("AWAY",'EFL2'!$A$1:$D$1,0),0),"")&amp;IFERROR(VLOOKUP(BA$2&amp;$A5,'EFL2'!$B:$C,MATCH("HOME",'EFL2'!$B$1:$C$1,0),0),"")&amp;IFERROR(VLOOKUP(BA$2&amp;$A5,'UCL2'!$C:$F,MATCH("AWAY",'UCL2'!$C$1:$F$1,0),0),"")&amp;IFERROR(VLOOKUP(BA$2&amp;$A5,'UCL2'!$D:$E,MATCH("HOME",'UCL2'!$D$1:$E$1,0),0),"")&amp;IFERROR(VLOOKUP(BA$2&amp;$A5,'EU2'!$C:$F,MATCH("AWAY",'EU2'!$C$1:$F$1,0),0),"")&amp;IFERROR(VLOOKUP(BA$2&amp;$A5,'EU2'!$D:$E,MATCH("HOME",'EU2'!$D$1:$E$1,0),0),"")&amp;IFERROR(VLOOKUP(BA$2&amp;$A5,'EUC2'!$C:$F,MATCH("AWAY",'EUC2'!$C$1:$F$1,0),0),"")&amp;IFERROR(VLOOKUP(BA$2&amp;$A5,'EUC2'!$D:$E,MATCH("HOME",'EUC2'!$D$1:$E$1,0),0),"")</f>
        <v/>
      </c>
      <c r="BB5" s="25" t="str">
        <f>IFERROR(VLOOKUP(BB$2&amp;$B5,'FPL FIX2'!$N$1:$Q$400,MATCH("HOME",'FPL FIX2'!$N$1:$Q$1,0),0),"")&amp;IFERROR(VLOOKUP(BB$2&amp;$B5,'FPL FIX2'!$O$1:$P$400,MATCH("AWAY",'FPL FIX2'!$O$1:$P$1,0),0),"")&amp;IFERROR(VLOOKUP(BB$2&amp;$A5,'FA2'!$A:$D,MATCH("AWAY",'FA2'!$A$1:$D$1,0),0),"")&amp;IFERROR(VLOOKUP(BB$2&amp;$A5,'FA2'!$B:$C,MATCH("HOME",'FA2'!$B$1:$C$1,0),0),"")&amp;IFERROR(VLOOKUP(BB$2&amp;$A5,'EFL2'!$A:$D,MATCH("AWAY",'EFL2'!$A$1:$D$1,0),0),"")&amp;IFERROR(VLOOKUP(BB$2&amp;$A5,'EFL2'!$B:$C,MATCH("HOME",'EFL2'!$B$1:$C$1,0),0),"")&amp;IFERROR(VLOOKUP(BB$2&amp;$A5,'UCL2'!$C:$F,MATCH("AWAY",'UCL2'!$C$1:$F$1,0),0),"")&amp;IFERROR(VLOOKUP(BB$2&amp;$A5,'UCL2'!$D:$E,MATCH("HOME",'UCL2'!$D$1:$E$1,0),0),"")&amp;IFERROR(VLOOKUP(BB$2&amp;$A5,'EU2'!$C:$F,MATCH("AWAY",'EU2'!$C$1:$F$1,0),0),"")&amp;IFERROR(VLOOKUP(BB$2&amp;$A5,'EU2'!$D:$E,MATCH("HOME",'EU2'!$D$1:$E$1,0),0),"")&amp;IFERROR(VLOOKUP(BB$2&amp;$A5,'EUC2'!$C:$F,MATCH("AWAY",'EUC2'!$C$1:$F$1,0),0),"")&amp;IFERROR(VLOOKUP(BB$2&amp;$A5,'EUC2'!$D:$E,MATCH("HOME",'EUC2'!$D$1:$E$1,0),0),"")</f>
        <v/>
      </c>
      <c r="BC5" s="25" t="str">
        <f>IFERROR(VLOOKUP(BC$2&amp;$B5,'FPL FIX2'!$N$1:$Q$400,MATCH("HOME",'FPL FIX2'!$N$1:$Q$1,0),0),"")&amp;IFERROR(VLOOKUP(BC$2&amp;$B5,'FPL FIX2'!$O$1:$P$400,MATCH("AWAY",'FPL FIX2'!$O$1:$P$1,0),0),"")&amp;IFERROR(VLOOKUP(BC$2&amp;$A5,'FA2'!$A:$D,MATCH("AWAY",'FA2'!$A$1:$D$1,0),0),"")&amp;IFERROR(VLOOKUP(BC$2&amp;$A5,'FA2'!$B:$C,MATCH("HOME",'FA2'!$B$1:$C$1,0),0),"")&amp;IFERROR(VLOOKUP(BC$2&amp;$A5,'EFL2'!$A:$D,MATCH("AWAY",'EFL2'!$A$1:$D$1,0),0),"")&amp;IFERROR(VLOOKUP(BC$2&amp;$A5,'EFL2'!$B:$C,MATCH("HOME",'EFL2'!$B$1:$C$1,0),0),"")&amp;IFERROR(VLOOKUP(BC$2&amp;$A5,'UCL2'!$C:$F,MATCH("AWAY",'UCL2'!$C$1:$F$1,0),0),"")&amp;IFERROR(VLOOKUP(BC$2&amp;$A5,'UCL2'!$D:$E,MATCH("HOME",'UCL2'!$D$1:$E$1,0),0),"")&amp;IFERROR(VLOOKUP(BC$2&amp;$A5,'EU2'!$C:$F,MATCH("AWAY",'EU2'!$C$1:$F$1,0),0),"")&amp;IFERROR(VLOOKUP(BC$2&amp;$A5,'EU2'!$D:$E,MATCH("HOME",'EU2'!$D$1:$E$1,0),0),"")&amp;IFERROR(VLOOKUP(BC$2&amp;$A5,'EUC2'!$C:$F,MATCH("AWAY",'EUC2'!$C$1:$F$1,0),0),"")&amp;IFERROR(VLOOKUP(BC$2&amp;$A5,'EUC2'!$D:$E,MATCH("HOME",'EUC2'!$D$1:$E$1,0),0),"")</f>
        <v/>
      </c>
      <c r="BD5" s="25" t="str">
        <f>IFERROR(VLOOKUP(BD$2&amp;$B5,'FPL FIX2'!$N$1:$Q$400,MATCH("HOME",'FPL FIX2'!$N$1:$Q$1,0),0),"")&amp;IFERROR(VLOOKUP(BD$2&amp;$B5,'FPL FIX2'!$O$1:$P$400,MATCH("AWAY",'FPL FIX2'!$O$1:$P$1,0),0),"")&amp;IFERROR(VLOOKUP(BD$2&amp;$A5,'FA2'!$A:$D,MATCH("AWAY",'FA2'!$A$1:$D$1,0),0),"")&amp;IFERROR(VLOOKUP(BD$2&amp;$A5,'FA2'!$B:$C,MATCH("HOME",'FA2'!$B$1:$C$1,0),0),"")&amp;IFERROR(VLOOKUP(BD$2&amp;$A5,'EFL2'!$A:$D,MATCH("AWAY",'EFL2'!$A$1:$D$1,0),0),"")&amp;IFERROR(VLOOKUP(BD$2&amp;$A5,'EFL2'!$B:$C,MATCH("HOME",'EFL2'!$B$1:$C$1,0),0),"")&amp;IFERROR(VLOOKUP(BD$2&amp;$A5,'UCL2'!$C:$F,MATCH("AWAY",'UCL2'!$C$1:$F$1,0),0),"")&amp;IFERROR(VLOOKUP(BD$2&amp;$A5,'UCL2'!$D:$E,MATCH("HOME",'UCL2'!$D$1:$E$1,0),0),"")&amp;IFERROR(VLOOKUP(BD$2&amp;$A5,'EU2'!$C:$F,MATCH("AWAY",'EU2'!$C$1:$F$1,0),0),"")&amp;IFERROR(VLOOKUP(BD$2&amp;$A5,'EU2'!$D:$E,MATCH("HOME",'EU2'!$D$1:$E$1,0),0),"")&amp;IFERROR(VLOOKUP(BD$2&amp;$A5,'EUC2'!$C:$F,MATCH("AWAY",'EUC2'!$C$1:$F$1,0),0),"")&amp;IFERROR(VLOOKUP(BD$2&amp;$A5,'EUC2'!$D:$E,MATCH("HOME",'EUC2'!$D$1:$E$1,0),0),"")</f>
        <v/>
      </c>
      <c r="BE5" s="25" t="str">
        <f>IFERROR(VLOOKUP(BE$2&amp;$B5,'FPL FIX2'!$N$1:$Q$400,MATCH("HOME",'FPL FIX2'!$N$1:$Q$1,0),0),"")&amp;IFERROR(VLOOKUP(BE$2&amp;$B5,'FPL FIX2'!$O$1:$P$400,MATCH("AWAY",'FPL FIX2'!$O$1:$P$1,0),0),"")&amp;IFERROR(VLOOKUP(BE$2&amp;$A5,'FA2'!$A:$D,MATCH("AWAY",'FA2'!$A$1:$D$1,0),0),"")&amp;IFERROR(VLOOKUP(BE$2&amp;$A5,'FA2'!$B:$C,MATCH("HOME",'FA2'!$B$1:$C$1,0),0),"")&amp;IFERROR(VLOOKUP(BE$2&amp;$A5,'EFL2'!$A:$D,MATCH("AWAY",'EFL2'!$A$1:$D$1,0),0),"")&amp;IFERROR(VLOOKUP(BE$2&amp;$A5,'EFL2'!$B:$C,MATCH("HOME",'EFL2'!$B$1:$C$1,0),0),"")&amp;IFERROR(VLOOKUP(BE$2&amp;$A5,'UCL2'!$C:$F,MATCH("AWAY",'UCL2'!$C$1:$F$1,0),0),"")&amp;IFERROR(VLOOKUP(BE$2&amp;$A5,'UCL2'!$D:$E,MATCH("HOME",'UCL2'!$D$1:$E$1,0),0),"")&amp;IFERROR(VLOOKUP(BE$2&amp;$A5,'EU2'!$C:$F,MATCH("AWAY",'EU2'!$C$1:$F$1,0),0),"")&amp;IFERROR(VLOOKUP(BE$2&amp;$A5,'EU2'!$D:$E,MATCH("HOME",'EU2'!$D$1:$E$1,0),0),"")&amp;IFERROR(VLOOKUP(BE$2&amp;$A5,'EUC2'!$C:$F,MATCH("AWAY",'EUC2'!$C$1:$F$1,0),0),"")&amp;IFERROR(VLOOKUP(BE$2&amp;$A5,'EUC2'!$D:$E,MATCH("HOME",'EUC2'!$D$1:$E$1,0),0),"")</f>
        <v/>
      </c>
      <c r="BF5" s="25" t="str">
        <f>IFERROR(VLOOKUP(BF$2&amp;$B5,'FPL FIX2'!$N$1:$Q$400,MATCH("HOME",'FPL FIX2'!$N$1:$Q$1,0),0),"")&amp;IFERROR(VLOOKUP(BF$2&amp;$B5,'FPL FIX2'!$O$1:$P$400,MATCH("AWAY",'FPL FIX2'!$O$1:$P$1,0),0),"")&amp;IFERROR(VLOOKUP(BF$2&amp;$A5,'FA2'!$A:$D,MATCH("AWAY",'FA2'!$A$1:$D$1,0),0),"")&amp;IFERROR(VLOOKUP(BF$2&amp;$A5,'FA2'!$B:$C,MATCH("HOME",'FA2'!$B$1:$C$1,0),0),"")&amp;IFERROR(VLOOKUP(BF$2&amp;$A5,'EFL2'!$A:$D,MATCH("AWAY",'EFL2'!$A$1:$D$1,0),0),"")&amp;IFERROR(VLOOKUP(BF$2&amp;$A5,'EFL2'!$B:$C,MATCH("HOME",'EFL2'!$B$1:$C$1,0),0),"")&amp;IFERROR(VLOOKUP(BF$2&amp;$A5,'UCL2'!$C:$F,MATCH("AWAY",'UCL2'!$C$1:$F$1,0),0),"")&amp;IFERROR(VLOOKUP(BF$2&amp;$A5,'UCL2'!$D:$E,MATCH("HOME",'UCL2'!$D$1:$E$1,0),0),"")&amp;IFERROR(VLOOKUP(BF$2&amp;$A5,'EU2'!$C:$F,MATCH("AWAY",'EU2'!$C$1:$F$1,0),0),"")&amp;IFERROR(VLOOKUP(BF$2&amp;$A5,'EU2'!$D:$E,MATCH("HOME",'EU2'!$D$1:$E$1,0),0),"")&amp;IFERROR(VLOOKUP(BF$2&amp;$A5,'EUC2'!$C:$F,MATCH("AWAY",'EUC2'!$C$1:$F$1,0),0),"")&amp;IFERROR(VLOOKUP(BF$2&amp;$A5,'EUC2'!$D:$E,MATCH("HOME",'EUC2'!$D$1:$E$1,0),0),"")</f>
        <v/>
      </c>
      <c r="BG5" s="25" t="str">
        <f>IFERROR(VLOOKUP(BG$2&amp;$B5,'FPL FIX2'!$N$1:$Q$400,MATCH("HOME",'FPL FIX2'!$N$1:$Q$1,0),0),"")&amp;IFERROR(VLOOKUP(BG$2&amp;$B5,'FPL FIX2'!$O$1:$P$400,MATCH("AWAY",'FPL FIX2'!$O$1:$P$1,0),0),"")&amp;IFERROR(VLOOKUP(BG$2&amp;$A5,'FA2'!$A:$D,MATCH("AWAY",'FA2'!$A$1:$D$1,0),0),"")&amp;IFERROR(VLOOKUP(BG$2&amp;$A5,'FA2'!$B:$C,MATCH("HOME",'FA2'!$B$1:$C$1,0),0),"")&amp;IFERROR(VLOOKUP(BG$2&amp;$A5,'EFL2'!$A:$D,MATCH("AWAY",'EFL2'!$A$1:$D$1,0),0),"")&amp;IFERROR(VLOOKUP(BG$2&amp;$A5,'EFL2'!$B:$C,MATCH("HOME",'EFL2'!$B$1:$C$1,0),0),"")&amp;IFERROR(VLOOKUP(BG$2&amp;$A5,'UCL2'!$C:$F,MATCH("AWAY",'UCL2'!$C$1:$F$1,0),0),"")&amp;IFERROR(VLOOKUP(BG$2&amp;$A5,'UCL2'!$D:$E,MATCH("HOME",'UCL2'!$D$1:$E$1,0),0),"")&amp;IFERROR(VLOOKUP(BG$2&amp;$A5,'EU2'!$C:$F,MATCH("AWAY",'EU2'!$C$1:$F$1,0),0),"")&amp;IFERROR(VLOOKUP(BG$2&amp;$A5,'EU2'!$D:$E,MATCH("HOME",'EU2'!$D$1:$E$1,0),0),"")&amp;IFERROR(VLOOKUP(BG$2&amp;$A5,'EUC2'!$C:$F,MATCH("AWAY",'EUC2'!$C$1:$F$1,0),0),"")&amp;IFERROR(VLOOKUP(BG$2&amp;$A5,'EUC2'!$D:$E,MATCH("HOME",'EUC2'!$D$1:$E$1,0),0),"")</f>
        <v/>
      </c>
      <c r="BH5" s="25" t="str">
        <f>IFERROR(VLOOKUP(BH$2&amp;$B5,'FPL FIX2'!$N$1:$Q$400,MATCH("HOME",'FPL FIX2'!$N$1:$Q$1,0),0),"")&amp;IFERROR(VLOOKUP(BH$2&amp;$B5,'FPL FIX2'!$O$1:$P$400,MATCH("AWAY",'FPL FIX2'!$O$1:$P$1,0),0),"")&amp;IFERROR(VLOOKUP(BH$2&amp;$A5,'FA2'!$A:$D,MATCH("AWAY",'FA2'!$A$1:$D$1,0),0),"")&amp;IFERROR(VLOOKUP(BH$2&amp;$A5,'FA2'!$B:$C,MATCH("HOME",'FA2'!$B$1:$C$1,0),0),"")&amp;IFERROR(VLOOKUP(BH$2&amp;$A5,'EFL2'!$A:$D,MATCH("AWAY",'EFL2'!$A$1:$D$1,0),0),"")&amp;IFERROR(VLOOKUP(BH$2&amp;$A5,'EFL2'!$B:$C,MATCH("HOME",'EFL2'!$B$1:$C$1,0),0),"")&amp;IFERROR(VLOOKUP(BH$2&amp;$A5,'UCL2'!$C:$F,MATCH("AWAY",'UCL2'!$C$1:$F$1,0),0),"")&amp;IFERROR(VLOOKUP(BH$2&amp;$A5,'UCL2'!$D:$E,MATCH("HOME",'UCL2'!$D$1:$E$1,0),0),"")&amp;IFERROR(VLOOKUP(BH$2&amp;$A5,'EU2'!$C:$F,MATCH("AWAY",'EU2'!$C$1:$F$1,0),0),"")&amp;IFERROR(VLOOKUP(BH$2&amp;$A5,'EU2'!$D:$E,MATCH("HOME",'EU2'!$D$1:$E$1,0),0),"")&amp;IFERROR(VLOOKUP(BH$2&amp;$A5,'EUC2'!$C:$F,MATCH("AWAY",'EUC2'!$C$1:$F$1,0),0),"")&amp;IFERROR(VLOOKUP(BH$2&amp;$A5,'EUC2'!$D:$E,MATCH("HOME",'EUC2'!$D$1:$E$1,0),0),"")</f>
        <v/>
      </c>
      <c r="BI5" s="25" t="str">
        <f>IFERROR(VLOOKUP(BI$2&amp;$B5,'FPL FIX2'!$N$1:$Q$400,MATCH("HOME",'FPL FIX2'!$N$1:$Q$1,0),0),"")&amp;IFERROR(VLOOKUP(BI$2&amp;$B5,'FPL FIX2'!$O$1:$P$400,MATCH("AWAY",'FPL FIX2'!$O$1:$P$1,0),0),"")&amp;IFERROR(VLOOKUP(BI$2&amp;$A5,'FA2'!$A:$D,MATCH("AWAY",'FA2'!$A$1:$D$1,0),0),"")&amp;IFERROR(VLOOKUP(BI$2&amp;$A5,'FA2'!$B:$C,MATCH("HOME",'FA2'!$B$1:$C$1,0),0),"")&amp;IFERROR(VLOOKUP(BI$2&amp;$A5,'EFL2'!$A:$D,MATCH("AWAY",'EFL2'!$A$1:$D$1,0),0),"")&amp;IFERROR(VLOOKUP(BI$2&amp;$A5,'EFL2'!$B:$C,MATCH("HOME",'EFL2'!$B$1:$C$1,0),0),"")&amp;IFERROR(VLOOKUP(BI$2&amp;$A5,'UCL2'!$C:$F,MATCH("AWAY",'UCL2'!$C$1:$F$1,0),0),"")&amp;IFERROR(VLOOKUP(BI$2&amp;$A5,'UCL2'!$D:$E,MATCH("HOME",'UCL2'!$D$1:$E$1,0),0),"")&amp;IFERROR(VLOOKUP(BI$2&amp;$A5,'EU2'!$C:$F,MATCH("AWAY",'EU2'!$C$1:$F$1,0),0),"")&amp;IFERROR(VLOOKUP(BI$2&amp;$A5,'EU2'!$D:$E,MATCH("HOME",'EU2'!$D$1:$E$1,0),0),"")&amp;IFERROR(VLOOKUP(BI$2&amp;$A5,'EUC2'!$C:$F,MATCH("AWAY",'EUC2'!$C$1:$F$1,0),0),"")&amp;IFERROR(VLOOKUP(BI$2&amp;$A5,'EUC2'!$D:$E,MATCH("HOME",'EUC2'!$D$1:$E$1,0),0),"")</f>
        <v/>
      </c>
      <c r="BJ5" s="25" t="str">
        <f>IFERROR(VLOOKUP(BJ$2&amp;$B5,'FPL FIX2'!$N$1:$Q$400,MATCH("HOME",'FPL FIX2'!$N$1:$Q$1,0),0),"")&amp;IFERROR(VLOOKUP(BJ$2&amp;$B5,'FPL FIX2'!$O$1:$P$400,MATCH("AWAY",'FPL FIX2'!$O$1:$P$1,0),0),"")&amp;IFERROR(VLOOKUP(BJ$2&amp;$A5,'FA2'!$A:$D,MATCH("AWAY",'FA2'!$A$1:$D$1,0),0),"")&amp;IFERROR(VLOOKUP(BJ$2&amp;$A5,'FA2'!$B:$C,MATCH("HOME",'FA2'!$B$1:$C$1,0),0),"")&amp;IFERROR(VLOOKUP(BJ$2&amp;$A5,'EFL2'!$A:$D,MATCH("AWAY",'EFL2'!$A$1:$D$1,0),0),"")&amp;IFERROR(VLOOKUP(BJ$2&amp;$A5,'EFL2'!$B:$C,MATCH("HOME",'EFL2'!$B$1:$C$1,0),0),"")&amp;IFERROR(VLOOKUP(BJ$2&amp;$A5,'UCL2'!$C:$F,MATCH("AWAY",'UCL2'!$C$1:$F$1,0),0),"")&amp;IFERROR(VLOOKUP(BJ$2&amp;$A5,'UCL2'!$D:$E,MATCH("HOME",'UCL2'!$D$1:$E$1,0),0),"")&amp;IFERROR(VLOOKUP(BJ$2&amp;$A5,'EU2'!$C:$F,MATCH("AWAY",'EU2'!$C$1:$F$1,0),0),"")&amp;IFERROR(VLOOKUP(BJ$2&amp;$A5,'EU2'!$D:$E,MATCH("HOME",'EU2'!$D$1:$E$1,0),0),"")&amp;IFERROR(VLOOKUP(BJ$2&amp;$A5,'EUC2'!$C:$F,MATCH("AWAY",'EUC2'!$C$1:$F$1,0),0),"")&amp;IFERROR(VLOOKUP(BJ$2&amp;$A5,'EUC2'!$D:$E,MATCH("HOME",'EUC2'!$D$1:$E$1,0),0),"")</f>
        <v/>
      </c>
      <c r="BK5" s="25" t="str">
        <f>IFERROR(VLOOKUP(BK$2&amp;$B5,'FPL FIX2'!$N$1:$Q$400,MATCH("HOME",'FPL FIX2'!$N$1:$Q$1,0),0),"")&amp;IFERROR(VLOOKUP(BK$2&amp;$B5,'FPL FIX2'!$O$1:$P$400,MATCH("AWAY",'FPL FIX2'!$O$1:$P$1,0),0),"")&amp;IFERROR(VLOOKUP(BK$2&amp;$A5,'FA2'!$A:$D,MATCH("AWAY",'FA2'!$A$1:$D$1,0),0),"")&amp;IFERROR(VLOOKUP(BK$2&amp;$A5,'FA2'!$B:$C,MATCH("HOME",'FA2'!$B$1:$C$1,0),0),"")&amp;IFERROR(VLOOKUP(BK$2&amp;$A5,'EFL2'!$A:$D,MATCH("AWAY",'EFL2'!$A$1:$D$1,0),0),"")&amp;IFERROR(VLOOKUP(BK$2&amp;$A5,'EFL2'!$B:$C,MATCH("HOME",'EFL2'!$B$1:$C$1,0),0),"")&amp;IFERROR(VLOOKUP(BK$2&amp;$A5,'UCL2'!$C:$F,MATCH("AWAY",'UCL2'!$C$1:$F$1,0),0),"")&amp;IFERROR(VLOOKUP(BK$2&amp;$A5,'UCL2'!$D:$E,MATCH("HOME",'UCL2'!$D$1:$E$1,0),0),"")&amp;IFERROR(VLOOKUP(BK$2&amp;$A5,'EU2'!$C:$F,MATCH("AWAY",'EU2'!$C$1:$F$1,0),0),"")&amp;IFERROR(VLOOKUP(BK$2&amp;$A5,'EU2'!$D:$E,MATCH("HOME",'EU2'!$D$1:$E$1,0),0),"")&amp;IFERROR(VLOOKUP(BK$2&amp;$A5,'EUC2'!$C:$F,MATCH("AWAY",'EUC2'!$C$1:$F$1,0),0),"")&amp;IFERROR(VLOOKUP(BK$2&amp;$A5,'EUC2'!$D:$E,MATCH("HOME",'EUC2'!$D$1:$E$1,0),0),"")</f>
        <v/>
      </c>
      <c r="BL5" s="25" t="str">
        <f>IFERROR(VLOOKUP(BL$2&amp;$B5,'FPL FIX2'!$N$1:$Q$400,MATCH("HOME",'FPL FIX2'!$N$1:$Q$1,0),0),"")&amp;IFERROR(VLOOKUP(BL$2&amp;$B5,'FPL FIX2'!$O$1:$P$400,MATCH("AWAY",'FPL FIX2'!$O$1:$P$1,0),0),"")&amp;IFERROR(VLOOKUP(BL$2&amp;$A5,'FA2'!$A:$D,MATCH("AWAY",'FA2'!$A$1:$D$1,0),0),"")&amp;IFERROR(VLOOKUP(BL$2&amp;$A5,'FA2'!$B:$C,MATCH("HOME",'FA2'!$B$1:$C$1,0),0),"")&amp;IFERROR(VLOOKUP(BL$2&amp;$A5,'EFL2'!$A:$D,MATCH("AWAY",'EFL2'!$A$1:$D$1,0),0),"")&amp;IFERROR(VLOOKUP(BL$2&amp;$A5,'EFL2'!$B:$C,MATCH("HOME",'EFL2'!$B$1:$C$1,0),0),"")&amp;IFERROR(VLOOKUP(BL$2&amp;$A5,'UCL2'!$C:$F,MATCH("AWAY",'UCL2'!$C$1:$F$1,0),0),"")&amp;IFERROR(VLOOKUP(BL$2&amp;$A5,'UCL2'!$D:$E,MATCH("HOME",'UCL2'!$D$1:$E$1,0),0),"")&amp;IFERROR(VLOOKUP(BL$2&amp;$A5,'EU2'!$C:$F,MATCH("AWAY",'EU2'!$C$1:$F$1,0),0),"")&amp;IFERROR(VLOOKUP(BL$2&amp;$A5,'EU2'!$D:$E,MATCH("HOME",'EU2'!$D$1:$E$1,0),0),"")&amp;IFERROR(VLOOKUP(BL$2&amp;$A5,'EUC2'!$C:$F,MATCH("AWAY",'EUC2'!$C$1:$F$1,0),0),"")&amp;IFERROR(VLOOKUP(BL$2&amp;$A5,'EUC2'!$D:$E,MATCH("HOME",'EUC2'!$D$1:$E$1,0),0),"")</f>
        <v/>
      </c>
      <c r="BM5" s="25" t="str">
        <f>IFERROR(VLOOKUP(BM$2&amp;$B5,'FPL FIX2'!$N$1:$Q$400,MATCH("HOME",'FPL FIX2'!$N$1:$Q$1,0),0),"")&amp;IFERROR(VLOOKUP(BM$2&amp;$B5,'FPL FIX2'!$O$1:$P$400,MATCH("AWAY",'FPL FIX2'!$O$1:$P$1,0),0),"")&amp;IFERROR(VLOOKUP(BM$2&amp;$A5,'FA2'!$A:$D,MATCH("AWAY",'FA2'!$A$1:$D$1,0),0),"")&amp;IFERROR(VLOOKUP(BM$2&amp;$A5,'FA2'!$B:$C,MATCH("HOME",'FA2'!$B$1:$C$1,0),0),"")&amp;IFERROR(VLOOKUP(BM$2&amp;$A5,'EFL2'!$A:$D,MATCH("AWAY",'EFL2'!$A$1:$D$1,0),0),"")&amp;IFERROR(VLOOKUP(BM$2&amp;$A5,'EFL2'!$B:$C,MATCH("HOME",'EFL2'!$B$1:$C$1,0),0),"")&amp;IFERROR(VLOOKUP(BM$2&amp;$A5,'UCL2'!$C:$F,MATCH("AWAY",'UCL2'!$C$1:$F$1,0),0),"")&amp;IFERROR(VLOOKUP(BM$2&amp;$A5,'UCL2'!$D:$E,MATCH("HOME",'UCL2'!$D$1:$E$1,0),0),"")&amp;IFERROR(VLOOKUP(BM$2&amp;$A5,'EU2'!$C:$F,MATCH("AWAY",'EU2'!$C$1:$F$1,0),0),"")&amp;IFERROR(VLOOKUP(BM$2&amp;$A5,'EU2'!$D:$E,MATCH("HOME",'EU2'!$D$1:$E$1,0),0),"")&amp;IFERROR(VLOOKUP(BM$2&amp;$A5,'EUC2'!$C:$F,MATCH("AWAY",'EUC2'!$C$1:$F$1,0),0),"")&amp;IFERROR(VLOOKUP(BM$2&amp;$A5,'EUC2'!$D:$E,MATCH("HOME",'EUC2'!$D$1:$E$1,0),0),"")</f>
        <v>lee</v>
      </c>
      <c r="BN5" s="25" t="str">
        <f>IFERROR(VLOOKUP(BN$2&amp;$B5,'FPL FIX2'!$N$1:$Q$400,MATCH("HOME",'FPL FIX2'!$N$1:$Q$1,0),0),"")&amp;IFERROR(VLOOKUP(BN$2&amp;$B5,'FPL FIX2'!$O$1:$P$400,MATCH("AWAY",'FPL FIX2'!$O$1:$P$1,0),0),"")&amp;IFERROR(VLOOKUP(BN$2&amp;$A5,'FA2'!$A:$D,MATCH("AWAY",'FA2'!$A$1:$D$1,0),0),"")&amp;IFERROR(VLOOKUP(BN$2&amp;$A5,'FA2'!$B:$C,MATCH("HOME",'FA2'!$B$1:$C$1,0),0),"")&amp;IFERROR(VLOOKUP(BN$2&amp;$A5,'EFL2'!$A:$D,MATCH("AWAY",'EFL2'!$A$1:$D$1,0),0),"")&amp;IFERROR(VLOOKUP(BN$2&amp;$A5,'EFL2'!$B:$C,MATCH("HOME",'EFL2'!$B$1:$C$1,0),0),"")&amp;IFERROR(VLOOKUP(BN$2&amp;$A5,'UCL2'!$C:$F,MATCH("AWAY",'UCL2'!$C$1:$F$1,0),0),"")&amp;IFERROR(VLOOKUP(BN$2&amp;$A5,'UCL2'!$D:$E,MATCH("HOME",'UCL2'!$D$1:$E$1,0),0),"")&amp;IFERROR(VLOOKUP(BN$2&amp;$A5,'EU2'!$C:$F,MATCH("AWAY",'EU2'!$C$1:$F$1,0),0),"")&amp;IFERROR(VLOOKUP(BN$2&amp;$A5,'EU2'!$D:$E,MATCH("HOME",'EU2'!$D$1:$E$1,0),0),"")&amp;IFERROR(VLOOKUP(BN$2&amp;$A5,'EUC2'!$C:$F,MATCH("AWAY",'EUC2'!$C$1:$F$1,0),0),"")&amp;IFERROR(VLOOKUP(BN$2&amp;$A5,'EUC2'!$D:$E,MATCH("HOME",'EUC2'!$D$1:$E$1,0),0),"")</f>
        <v/>
      </c>
      <c r="BO5" s="25" t="str">
        <f>IFERROR(VLOOKUP(BO$2&amp;$B5,'FPL FIX2'!$N$1:$Q$400,MATCH("HOME",'FPL FIX2'!$N$1:$Q$1,0),0),"")&amp;IFERROR(VLOOKUP(BO$2&amp;$B5,'FPL FIX2'!$O$1:$P$400,MATCH("AWAY",'FPL FIX2'!$O$1:$P$1,0),0),"")&amp;IFERROR(VLOOKUP(BO$2&amp;$A5,'FA2'!$A:$D,MATCH("AWAY",'FA2'!$A$1:$D$1,0),0),"")&amp;IFERROR(VLOOKUP(BO$2&amp;$A5,'FA2'!$B:$C,MATCH("HOME",'FA2'!$B$1:$C$1,0),0),"")&amp;IFERROR(VLOOKUP(BO$2&amp;$A5,'EFL2'!$A:$D,MATCH("AWAY",'EFL2'!$A$1:$D$1,0),0),"")&amp;IFERROR(VLOOKUP(BO$2&amp;$A5,'EFL2'!$B:$C,MATCH("HOME",'EFL2'!$B$1:$C$1,0),0),"")&amp;IFERROR(VLOOKUP(BO$2&amp;$A5,'UCL2'!$C:$F,MATCH("AWAY",'UCL2'!$C$1:$F$1,0),0),"")&amp;IFERROR(VLOOKUP(BO$2&amp;$A5,'UCL2'!$D:$E,MATCH("HOME",'UCL2'!$D$1:$E$1,0),0),"")&amp;IFERROR(VLOOKUP(BO$2&amp;$A5,'EU2'!$C:$F,MATCH("AWAY",'EU2'!$C$1:$F$1,0),0),"")&amp;IFERROR(VLOOKUP(BO$2&amp;$A5,'EU2'!$D:$E,MATCH("HOME",'EU2'!$D$1:$E$1,0),0),"")&amp;IFERROR(VLOOKUP(BO$2&amp;$A5,'EUC2'!$C:$F,MATCH("AWAY",'EUC2'!$C$1:$F$1,0),0),"")&amp;IFERROR(VLOOKUP(BO$2&amp;$A5,'EUC2'!$D:$E,MATCH("HOME",'EUC2'!$D$1:$E$1,0),0),"")</f>
        <v/>
      </c>
      <c r="BP5" s="25" t="str">
        <f>IFERROR(VLOOKUP(BP$2&amp;$B5,'FPL FIX2'!$N$1:$Q$400,MATCH("HOME",'FPL FIX2'!$N$1:$Q$1,0),0),"")&amp;IFERROR(VLOOKUP(BP$2&amp;$B5,'FPL FIX2'!$O$1:$P$400,MATCH("AWAY",'FPL FIX2'!$O$1:$P$1,0),0),"")&amp;IFERROR(VLOOKUP(BP$2&amp;$A5,'FA2'!$A:$D,MATCH("AWAY",'FA2'!$A$1:$D$1,0),0),"")&amp;IFERROR(VLOOKUP(BP$2&amp;$A5,'FA2'!$B:$C,MATCH("HOME",'FA2'!$B$1:$C$1,0),0),"")&amp;IFERROR(VLOOKUP(BP$2&amp;$A5,'EFL2'!$A:$D,MATCH("AWAY",'EFL2'!$A$1:$D$1,0),0),"")&amp;IFERROR(VLOOKUP(BP$2&amp;$A5,'EFL2'!$B:$C,MATCH("HOME",'EFL2'!$B$1:$C$1,0),0),"")&amp;IFERROR(VLOOKUP(BP$2&amp;$A5,'UCL2'!$C:$F,MATCH("AWAY",'UCL2'!$C$1:$F$1,0),0),"")&amp;IFERROR(VLOOKUP(BP$2&amp;$A5,'UCL2'!$D:$E,MATCH("HOME",'UCL2'!$D$1:$E$1,0),0),"")&amp;IFERROR(VLOOKUP(BP$2&amp;$A5,'EU2'!$C:$F,MATCH("AWAY",'EU2'!$C$1:$F$1,0),0),"")&amp;IFERROR(VLOOKUP(BP$2&amp;$A5,'EU2'!$D:$E,MATCH("HOME",'EU2'!$D$1:$E$1,0),0),"")&amp;IFERROR(VLOOKUP(BP$2&amp;$A5,'EUC2'!$C:$F,MATCH("AWAY",'EUC2'!$C$1:$F$1,0),0),"")&amp;IFERROR(VLOOKUP(BP$2&amp;$A5,'EUC2'!$D:$E,MATCH("HOME",'EUC2'!$D$1:$E$1,0),0),"")</f>
        <v/>
      </c>
      <c r="BQ5" s="25" t="str">
        <f>IFERROR(VLOOKUP(BQ$2&amp;$B5,'FPL FIX2'!$N$1:$Q$400,MATCH("HOME",'FPL FIX2'!$N$1:$Q$1,0),0),"")&amp;IFERROR(VLOOKUP(BQ$2&amp;$B5,'FPL FIX2'!$O$1:$P$400,MATCH("AWAY",'FPL FIX2'!$O$1:$P$1,0),0),"")&amp;IFERROR(VLOOKUP(BQ$2&amp;$A5,'FA2'!$A:$D,MATCH("AWAY",'FA2'!$A$1:$D$1,0),0),"")&amp;IFERROR(VLOOKUP(BQ$2&amp;$A5,'FA2'!$B:$C,MATCH("HOME",'FA2'!$B$1:$C$1,0),0),"")&amp;IFERROR(VLOOKUP(BQ$2&amp;$A5,'EFL2'!$A:$D,MATCH("AWAY",'EFL2'!$A$1:$D$1,0),0),"")&amp;IFERROR(VLOOKUP(BQ$2&amp;$A5,'EFL2'!$B:$C,MATCH("HOME",'EFL2'!$B$1:$C$1,0),0),"")&amp;IFERROR(VLOOKUP(BQ$2&amp;$A5,'UCL2'!$C:$F,MATCH("AWAY",'UCL2'!$C$1:$F$1,0),0),"")&amp;IFERROR(VLOOKUP(BQ$2&amp;$A5,'UCL2'!$D:$E,MATCH("HOME",'UCL2'!$D$1:$E$1,0),0),"")&amp;IFERROR(VLOOKUP(BQ$2&amp;$A5,'EU2'!$C:$F,MATCH("AWAY",'EU2'!$C$1:$F$1,0),0),"")&amp;IFERROR(VLOOKUP(BQ$2&amp;$A5,'EU2'!$D:$E,MATCH("HOME",'EU2'!$D$1:$E$1,0),0),"")&amp;IFERROR(VLOOKUP(BQ$2&amp;$A5,'EUC2'!$C:$F,MATCH("AWAY",'EUC2'!$C$1:$F$1,0),0),"")&amp;IFERROR(VLOOKUP(BQ$2&amp;$A5,'EUC2'!$D:$E,MATCH("HOME",'EUC2'!$D$1:$E$1,0),0),"")</f>
        <v/>
      </c>
      <c r="BR5" s="25" t="str">
        <f>IFERROR(VLOOKUP(BR$2&amp;$B5,'FPL FIX2'!$N$1:$Q$400,MATCH("HOME",'FPL FIX2'!$N$1:$Q$1,0),0),"")&amp;IFERROR(VLOOKUP(BR$2&amp;$B5,'FPL FIX2'!$O$1:$P$400,MATCH("AWAY",'FPL FIX2'!$O$1:$P$1,0),0),"")&amp;IFERROR(VLOOKUP(BR$2&amp;$A5,'FA2'!$A:$D,MATCH("AWAY",'FA2'!$A$1:$D$1,0),0),"")&amp;IFERROR(VLOOKUP(BR$2&amp;$A5,'FA2'!$B:$C,MATCH("HOME",'FA2'!$B$1:$C$1,0),0),"")&amp;IFERROR(VLOOKUP(BR$2&amp;$A5,'EFL2'!$A:$D,MATCH("AWAY",'EFL2'!$A$1:$D$1,0),0),"")&amp;IFERROR(VLOOKUP(BR$2&amp;$A5,'EFL2'!$B:$C,MATCH("HOME",'EFL2'!$B$1:$C$1,0),0),"")&amp;IFERROR(VLOOKUP(BR$2&amp;$A5,'UCL2'!$C:$F,MATCH("AWAY",'UCL2'!$C$1:$F$1,0),0),"")&amp;IFERROR(VLOOKUP(BR$2&amp;$A5,'UCL2'!$D:$E,MATCH("HOME",'UCL2'!$D$1:$E$1,0),0),"")&amp;IFERROR(VLOOKUP(BR$2&amp;$A5,'EU2'!$C:$F,MATCH("AWAY",'EU2'!$C$1:$F$1,0),0),"")&amp;IFERROR(VLOOKUP(BR$2&amp;$A5,'EU2'!$D:$E,MATCH("HOME",'EU2'!$D$1:$E$1,0),0),"")&amp;IFERROR(VLOOKUP(BR$2&amp;$A5,'EUC2'!$C:$F,MATCH("AWAY",'EUC2'!$C$1:$F$1,0),0),"")&amp;IFERROR(VLOOKUP(BR$2&amp;$A5,'EUC2'!$D:$E,MATCH("HOME",'EUC2'!$D$1:$E$1,0),0),"")</f>
        <v/>
      </c>
      <c r="BS5" s="25" t="str">
        <f>IFERROR(VLOOKUP(BS$2&amp;$B5,'FPL FIX2'!$N$1:$Q$400,MATCH("HOME",'FPL FIX2'!$N$1:$Q$1,0),0),"")&amp;IFERROR(VLOOKUP(BS$2&amp;$B5,'FPL FIX2'!$O$1:$P$400,MATCH("AWAY",'FPL FIX2'!$O$1:$P$1,0),0),"")&amp;IFERROR(VLOOKUP(BS$2&amp;$A5,'FA2'!$A:$D,MATCH("AWAY",'FA2'!$A$1:$D$1,0),0),"")&amp;IFERROR(VLOOKUP(BS$2&amp;$A5,'FA2'!$B:$C,MATCH("HOME",'FA2'!$B$1:$C$1,0),0),"")&amp;IFERROR(VLOOKUP(BS$2&amp;$A5,'EFL2'!$A:$D,MATCH("AWAY",'EFL2'!$A$1:$D$1,0),0),"")&amp;IFERROR(VLOOKUP(BS$2&amp;$A5,'EFL2'!$B:$C,MATCH("HOME",'EFL2'!$B$1:$C$1,0),0),"")&amp;IFERROR(VLOOKUP(BS$2&amp;$A5,'UCL2'!$C:$F,MATCH("AWAY",'UCL2'!$C$1:$F$1,0),0),"")&amp;IFERROR(VLOOKUP(BS$2&amp;$A5,'UCL2'!$D:$E,MATCH("HOME",'UCL2'!$D$1:$E$1,0),0),"")&amp;IFERROR(VLOOKUP(BS$2&amp;$A5,'EU2'!$C:$F,MATCH("AWAY",'EU2'!$C$1:$F$1,0),0),"")&amp;IFERROR(VLOOKUP(BS$2&amp;$A5,'EU2'!$D:$E,MATCH("HOME",'EU2'!$D$1:$E$1,0),0),"")&amp;IFERROR(VLOOKUP(BS$2&amp;$A5,'EUC2'!$C:$F,MATCH("AWAY",'EUC2'!$C$1:$F$1,0),0),"")&amp;IFERROR(VLOOKUP(BS$2&amp;$A5,'EUC2'!$D:$E,MATCH("HOME",'EUC2'!$D$1:$E$1,0),0),"")</f>
        <v/>
      </c>
      <c r="BT5" s="25" t="str">
        <f>IFERROR(VLOOKUP(BT$2&amp;$B5,'FPL FIX2'!$N$1:$Q$400,MATCH("HOME",'FPL FIX2'!$N$1:$Q$1,0),0),"")&amp;IFERROR(VLOOKUP(BT$2&amp;$B5,'FPL FIX2'!$O$1:$P$400,MATCH("AWAY",'FPL FIX2'!$O$1:$P$1,0),0),"")&amp;IFERROR(VLOOKUP(BT$2&amp;$A5,'FA2'!$A:$D,MATCH("AWAY",'FA2'!$A$1:$D$1,0),0),"")&amp;IFERROR(VLOOKUP(BT$2&amp;$A5,'FA2'!$B:$C,MATCH("HOME",'FA2'!$B$1:$C$1,0),0),"")&amp;IFERROR(VLOOKUP(BT$2&amp;$A5,'EFL2'!$A:$D,MATCH("AWAY",'EFL2'!$A$1:$D$1,0),0),"")&amp;IFERROR(VLOOKUP(BT$2&amp;$A5,'EFL2'!$B:$C,MATCH("HOME",'EFL2'!$B$1:$C$1,0),0),"")&amp;IFERROR(VLOOKUP(BT$2&amp;$A5,'UCL2'!$C:$F,MATCH("AWAY",'UCL2'!$C$1:$F$1,0),0),"")&amp;IFERROR(VLOOKUP(BT$2&amp;$A5,'UCL2'!$D:$E,MATCH("HOME",'UCL2'!$D$1:$E$1,0),0),"")&amp;IFERROR(VLOOKUP(BT$2&amp;$A5,'EU2'!$C:$F,MATCH("AWAY",'EU2'!$C$1:$F$1,0),0),"")&amp;IFERROR(VLOOKUP(BT$2&amp;$A5,'EU2'!$D:$E,MATCH("HOME",'EU2'!$D$1:$E$1,0),0),"")&amp;IFERROR(VLOOKUP(BT$2&amp;$A5,'EUC2'!$C:$F,MATCH("AWAY",'EUC2'!$C$1:$F$1,0),0),"")&amp;IFERROR(VLOOKUP(BT$2&amp;$A5,'EUC2'!$D:$E,MATCH("HOME",'EUC2'!$D$1:$E$1,0),0),"")</f>
        <v/>
      </c>
      <c r="BU5" s="25" t="str">
        <f>IFERROR(VLOOKUP(BU$2&amp;$B5,'FPL FIX2'!$N$1:$Q$400,MATCH("HOME",'FPL FIX2'!$N$1:$Q$1,0),0),"")&amp;IFERROR(VLOOKUP(BU$2&amp;$B5,'FPL FIX2'!$O$1:$P$400,MATCH("AWAY",'FPL FIX2'!$O$1:$P$1,0),0),"")&amp;IFERROR(VLOOKUP(BU$2&amp;$A5,'FA2'!$A:$D,MATCH("AWAY",'FA2'!$A$1:$D$1,0),0),"")&amp;IFERROR(VLOOKUP(BU$2&amp;$A5,'FA2'!$B:$C,MATCH("HOME",'FA2'!$B$1:$C$1,0),0),"")&amp;IFERROR(VLOOKUP(BU$2&amp;$A5,'EFL2'!$A:$D,MATCH("AWAY",'EFL2'!$A$1:$D$1,0),0),"")&amp;IFERROR(VLOOKUP(BU$2&amp;$A5,'EFL2'!$B:$C,MATCH("HOME",'EFL2'!$B$1:$C$1,0),0),"")&amp;IFERROR(VLOOKUP(BU$2&amp;$A5,'UCL2'!$C:$F,MATCH("AWAY",'UCL2'!$C$1:$F$1,0),0),"")&amp;IFERROR(VLOOKUP(BU$2&amp;$A5,'UCL2'!$D:$E,MATCH("HOME",'UCL2'!$D$1:$E$1,0),0),"")&amp;IFERROR(VLOOKUP(BU$2&amp;$A5,'EU2'!$C:$F,MATCH("AWAY",'EU2'!$C$1:$F$1,0),0),"")&amp;IFERROR(VLOOKUP(BU$2&amp;$A5,'EU2'!$D:$E,MATCH("HOME",'EU2'!$D$1:$E$1,0),0),"")&amp;IFERROR(VLOOKUP(BU$2&amp;$A5,'EUC2'!$C:$F,MATCH("AWAY",'EUC2'!$C$1:$F$1,0),0),"")&amp;IFERROR(VLOOKUP(BU$2&amp;$A5,'EUC2'!$D:$E,MATCH("HOME",'EUC2'!$D$1:$E$1,0),0),"")</f>
        <v>nfo</v>
      </c>
      <c r="BV5" s="25" t="str">
        <f>IFERROR(VLOOKUP(BV$2&amp;$B5,'FPL FIX2'!$N$1:$Q$400,MATCH("HOME",'FPL FIX2'!$N$1:$Q$1,0),0),"")&amp;IFERROR(VLOOKUP(BV$2&amp;$B5,'FPL FIX2'!$O$1:$P$400,MATCH("AWAY",'FPL FIX2'!$O$1:$P$1,0),0),"")&amp;IFERROR(VLOOKUP(BV$2&amp;$A5,'FA2'!$A:$D,MATCH("AWAY",'FA2'!$A$1:$D$1,0),0),"")&amp;IFERROR(VLOOKUP(BV$2&amp;$A5,'FA2'!$B:$C,MATCH("HOME",'FA2'!$B$1:$C$1,0),0),"")&amp;IFERROR(VLOOKUP(BV$2&amp;$A5,'EFL2'!$A:$D,MATCH("AWAY",'EFL2'!$A$1:$D$1,0),0),"")&amp;IFERROR(VLOOKUP(BV$2&amp;$A5,'EFL2'!$B:$C,MATCH("HOME",'EFL2'!$B$1:$C$1,0),0),"")&amp;IFERROR(VLOOKUP(BV$2&amp;$A5,'UCL2'!$C:$F,MATCH("AWAY",'UCL2'!$C$1:$F$1,0),0),"")&amp;IFERROR(VLOOKUP(BV$2&amp;$A5,'UCL2'!$D:$E,MATCH("HOME",'UCL2'!$D$1:$E$1,0),0),"")&amp;IFERROR(VLOOKUP(BV$2&amp;$A5,'EU2'!$C:$F,MATCH("AWAY",'EU2'!$C$1:$F$1,0),0),"")&amp;IFERROR(VLOOKUP(BV$2&amp;$A5,'EU2'!$D:$E,MATCH("HOME",'EU2'!$D$1:$E$1,0),0),"")&amp;IFERROR(VLOOKUP(BV$2&amp;$A5,'EUC2'!$C:$F,MATCH("AWAY",'EUC2'!$C$1:$F$1,0),0),"")&amp;IFERROR(VLOOKUP(BV$2&amp;$A5,'EUC2'!$D:$E,MATCH("HOME",'EUC2'!$D$1:$E$1,0),0),"")</f>
        <v/>
      </c>
      <c r="BW5" s="25" t="str">
        <f>IFERROR(VLOOKUP(BW$2&amp;$B5,'FPL FIX2'!$N$1:$Q$400,MATCH("HOME",'FPL FIX2'!$N$1:$Q$1,0),0),"")&amp;IFERROR(VLOOKUP(BW$2&amp;$B5,'FPL FIX2'!$O$1:$P$400,MATCH("AWAY",'FPL FIX2'!$O$1:$P$1,0),0),"")&amp;IFERROR(VLOOKUP(BW$2&amp;$A5,'FA2'!$A:$D,MATCH("AWAY",'FA2'!$A$1:$D$1,0),0),"")&amp;IFERROR(VLOOKUP(BW$2&amp;$A5,'FA2'!$B:$C,MATCH("HOME",'FA2'!$B$1:$C$1,0),0),"")&amp;IFERROR(VLOOKUP(BW$2&amp;$A5,'EFL2'!$A:$D,MATCH("AWAY",'EFL2'!$A$1:$D$1,0),0),"")&amp;IFERROR(VLOOKUP(BW$2&amp;$A5,'EFL2'!$B:$C,MATCH("HOME",'EFL2'!$B$1:$C$1,0),0),"")&amp;IFERROR(VLOOKUP(BW$2&amp;$A5,'UCL2'!$C:$F,MATCH("AWAY",'UCL2'!$C$1:$F$1,0),0),"")&amp;IFERROR(VLOOKUP(BW$2&amp;$A5,'UCL2'!$D:$E,MATCH("HOME",'UCL2'!$D$1:$E$1,0),0),"")&amp;IFERROR(VLOOKUP(BW$2&amp;$A5,'EU2'!$C:$F,MATCH("AWAY",'EU2'!$C$1:$F$1,0),0),"")&amp;IFERROR(VLOOKUP(BW$2&amp;$A5,'EU2'!$D:$E,MATCH("HOME",'EU2'!$D$1:$E$1,0),0),"")&amp;IFERROR(VLOOKUP(BW$2&amp;$A5,'EUC2'!$C:$F,MATCH("AWAY",'EUC2'!$C$1:$F$1,0),0),"")&amp;IFERROR(VLOOKUP(BW$2&amp;$A5,'EUC2'!$D:$E,MATCH("HOME",'EUC2'!$D$1:$E$1,0),0),"")</f>
        <v/>
      </c>
      <c r="BX5" s="25" t="str">
        <f>IFERROR(VLOOKUP(BX$2&amp;$B5,'FPL FIX2'!$N$1:$Q$400,MATCH("HOME",'FPL FIX2'!$N$1:$Q$1,0),0),"")&amp;IFERROR(VLOOKUP(BX$2&amp;$B5,'FPL FIX2'!$O$1:$P$400,MATCH("AWAY",'FPL FIX2'!$O$1:$P$1,0),0),"")&amp;IFERROR(VLOOKUP(BX$2&amp;$A5,'FA2'!$A:$D,MATCH("AWAY",'FA2'!$A$1:$D$1,0),0),"")&amp;IFERROR(VLOOKUP(BX$2&amp;$A5,'FA2'!$B:$C,MATCH("HOME",'FA2'!$B$1:$C$1,0),0),"")&amp;IFERROR(VLOOKUP(BX$2&amp;$A5,'EFL2'!$A:$D,MATCH("AWAY",'EFL2'!$A$1:$D$1,0),0),"")&amp;IFERROR(VLOOKUP(BX$2&amp;$A5,'EFL2'!$B:$C,MATCH("HOME",'EFL2'!$B$1:$C$1,0),0),"")&amp;IFERROR(VLOOKUP(BX$2&amp;$A5,'UCL2'!$C:$F,MATCH("AWAY",'UCL2'!$C$1:$F$1,0),0),"")&amp;IFERROR(VLOOKUP(BX$2&amp;$A5,'UCL2'!$D:$E,MATCH("HOME",'UCL2'!$D$1:$E$1,0),0),"")&amp;IFERROR(VLOOKUP(BX$2&amp;$A5,'EU2'!$C:$F,MATCH("AWAY",'EU2'!$C$1:$F$1,0),0),"")&amp;IFERROR(VLOOKUP(BX$2&amp;$A5,'EU2'!$D:$E,MATCH("HOME",'EU2'!$D$1:$E$1,0),0),"")&amp;IFERROR(VLOOKUP(BX$2&amp;$A5,'EUC2'!$C:$F,MATCH("AWAY",'EUC2'!$C$1:$F$1,0),0),"")&amp;IFERROR(VLOOKUP(BX$2&amp;$A5,'EUC2'!$D:$E,MATCH("HOME",'EUC2'!$D$1:$E$1,0),0),"")</f>
        <v/>
      </c>
      <c r="BY5" s="25" t="str">
        <f>IFERROR(VLOOKUP(BY$2&amp;$B5,'FPL FIX2'!$N$1:$Q$400,MATCH("HOME",'FPL FIX2'!$N$1:$Q$1,0),0),"")&amp;IFERROR(VLOOKUP(BY$2&amp;$B5,'FPL FIX2'!$O$1:$P$400,MATCH("AWAY",'FPL FIX2'!$O$1:$P$1,0),0),"")&amp;IFERROR(VLOOKUP(BY$2&amp;$A5,'FA2'!$A:$D,MATCH("AWAY",'FA2'!$A$1:$D$1,0),0),"")&amp;IFERROR(VLOOKUP(BY$2&amp;$A5,'FA2'!$B:$C,MATCH("HOME",'FA2'!$B$1:$C$1,0),0),"")&amp;IFERROR(VLOOKUP(BY$2&amp;$A5,'EFL2'!$A:$D,MATCH("AWAY",'EFL2'!$A$1:$D$1,0),0),"")&amp;IFERROR(VLOOKUP(BY$2&amp;$A5,'EFL2'!$B:$C,MATCH("HOME",'EFL2'!$B$1:$C$1,0),0),"")&amp;IFERROR(VLOOKUP(BY$2&amp;$A5,'UCL2'!$C:$F,MATCH("AWAY",'UCL2'!$C$1:$F$1,0),0),"")&amp;IFERROR(VLOOKUP(BY$2&amp;$A5,'UCL2'!$D:$E,MATCH("HOME",'UCL2'!$D$1:$E$1,0),0),"")&amp;IFERROR(VLOOKUP(BY$2&amp;$A5,'EU2'!$C:$F,MATCH("AWAY",'EU2'!$C$1:$F$1,0),0),"")&amp;IFERROR(VLOOKUP(BY$2&amp;$A5,'EU2'!$D:$E,MATCH("HOME",'EU2'!$D$1:$E$1,0),0),"")&amp;IFERROR(VLOOKUP(BY$2&amp;$A5,'EUC2'!$C:$F,MATCH("AWAY",'EUC2'!$C$1:$F$1,0),0),"")&amp;IFERROR(VLOOKUP(BY$2&amp;$A5,'EUC2'!$D:$E,MATCH("HOME",'EUC2'!$D$1:$E$1,0),0),"")</f>
        <v/>
      </c>
      <c r="BZ5" s="25" t="str">
        <f>IFERROR(VLOOKUP(BZ$2&amp;$B5,'FPL FIX2'!$N$1:$Q$400,MATCH("HOME",'FPL FIX2'!$N$1:$Q$1,0),0),"")&amp;IFERROR(VLOOKUP(BZ$2&amp;$B5,'FPL FIX2'!$O$1:$P$400,MATCH("AWAY",'FPL FIX2'!$O$1:$P$1,0),0),"")&amp;IFERROR(VLOOKUP(BZ$2&amp;$A5,'FA2'!$A:$D,MATCH("AWAY",'FA2'!$A$1:$D$1,0),0),"")&amp;IFERROR(VLOOKUP(BZ$2&amp;$A5,'FA2'!$B:$C,MATCH("HOME",'FA2'!$B$1:$C$1,0),0),"")&amp;IFERROR(VLOOKUP(BZ$2&amp;$A5,'EFL2'!$A:$D,MATCH("AWAY",'EFL2'!$A$1:$D$1,0),0),"")&amp;IFERROR(VLOOKUP(BZ$2&amp;$A5,'EFL2'!$B:$C,MATCH("HOME",'EFL2'!$B$1:$C$1,0),0),"")&amp;IFERROR(VLOOKUP(BZ$2&amp;$A5,'UCL2'!$C:$F,MATCH("AWAY",'UCL2'!$C$1:$F$1,0),0),"")&amp;IFERROR(VLOOKUP(BZ$2&amp;$A5,'UCL2'!$D:$E,MATCH("HOME",'UCL2'!$D$1:$E$1,0),0),"")&amp;IFERROR(VLOOKUP(BZ$2&amp;$A5,'EU2'!$C:$F,MATCH("AWAY",'EU2'!$C$1:$F$1,0),0),"")&amp;IFERROR(VLOOKUP(BZ$2&amp;$A5,'EU2'!$D:$E,MATCH("HOME",'EU2'!$D$1:$E$1,0),0),"")&amp;IFERROR(VLOOKUP(BZ$2&amp;$A5,'EUC2'!$C:$F,MATCH("AWAY",'EUC2'!$C$1:$F$1,0),0),"")&amp;IFERROR(VLOOKUP(BZ$2&amp;$A5,'EUC2'!$D:$E,MATCH("HOME",'EUC2'!$D$1:$E$1,0),0),"")</f>
        <v/>
      </c>
      <c r="CA5" s="25" t="str">
        <f>IFERROR(VLOOKUP(CA$2&amp;$B5,'FPL FIX2'!$N$1:$Q$400,MATCH("HOME",'FPL FIX2'!$N$1:$Q$1,0),0),"")&amp;IFERROR(VLOOKUP(CA$2&amp;$B5,'FPL FIX2'!$O$1:$P$400,MATCH("AWAY",'FPL FIX2'!$O$1:$P$1,0),0),"")&amp;IFERROR(VLOOKUP(CA$2&amp;$A5,'FA2'!$A:$D,MATCH("AWAY",'FA2'!$A$1:$D$1,0),0),"")&amp;IFERROR(VLOOKUP(CA$2&amp;$A5,'FA2'!$B:$C,MATCH("HOME",'FA2'!$B$1:$C$1,0),0),"")&amp;IFERROR(VLOOKUP(CA$2&amp;$A5,'EFL2'!$A:$D,MATCH("AWAY",'EFL2'!$A$1:$D$1,0),0),"")&amp;IFERROR(VLOOKUP(CA$2&amp;$A5,'EFL2'!$B:$C,MATCH("HOME",'EFL2'!$B$1:$C$1,0),0),"")&amp;IFERROR(VLOOKUP(CA$2&amp;$A5,'UCL2'!$C:$F,MATCH("AWAY",'UCL2'!$C$1:$F$1,0),0),"")&amp;IFERROR(VLOOKUP(CA$2&amp;$A5,'UCL2'!$D:$E,MATCH("HOME",'UCL2'!$D$1:$E$1,0),0),"")&amp;IFERROR(VLOOKUP(CA$2&amp;$A5,'EU2'!$C:$F,MATCH("AWAY",'EU2'!$C$1:$F$1,0),0),"")&amp;IFERROR(VLOOKUP(CA$2&amp;$A5,'EU2'!$D:$E,MATCH("HOME",'EU2'!$D$1:$E$1,0),0),"")&amp;IFERROR(VLOOKUP(CA$2&amp;$A5,'EUC2'!$C:$F,MATCH("AWAY",'EUC2'!$C$1:$F$1,0),0),"")&amp;IFERROR(VLOOKUP(CA$2&amp;$A5,'EUC2'!$D:$E,MATCH("HOME",'EUC2'!$D$1:$E$1,0),0),"")</f>
        <v>CHE</v>
      </c>
      <c r="CB5" s="25" t="str">
        <f>IFERROR(VLOOKUP(CB$2&amp;$B5,'FPL FIX2'!$N$1:$Q$400,MATCH("HOME",'FPL FIX2'!$N$1:$Q$1,0),0),"")&amp;IFERROR(VLOOKUP(CB$2&amp;$B5,'FPL FIX2'!$O$1:$P$400,MATCH("AWAY",'FPL FIX2'!$O$1:$P$1,0),0),"")&amp;IFERROR(VLOOKUP(CB$2&amp;$A5,'FA2'!$A:$D,MATCH("AWAY",'FA2'!$A$1:$D$1,0),0),"")&amp;IFERROR(VLOOKUP(CB$2&amp;$A5,'FA2'!$B:$C,MATCH("HOME",'FA2'!$B$1:$C$1,0),0),"")&amp;IFERROR(VLOOKUP(CB$2&amp;$A5,'EFL2'!$A:$D,MATCH("AWAY",'EFL2'!$A$1:$D$1,0),0),"")&amp;IFERROR(VLOOKUP(CB$2&amp;$A5,'EFL2'!$B:$C,MATCH("HOME",'EFL2'!$B$1:$C$1,0),0),"")&amp;IFERROR(VLOOKUP(CB$2&amp;$A5,'UCL2'!$C:$F,MATCH("AWAY",'UCL2'!$C$1:$F$1,0),0),"")&amp;IFERROR(VLOOKUP(CB$2&amp;$A5,'UCL2'!$D:$E,MATCH("HOME",'UCL2'!$D$1:$E$1,0),0),"")&amp;IFERROR(VLOOKUP(CB$2&amp;$A5,'EU2'!$C:$F,MATCH("AWAY",'EU2'!$C$1:$F$1,0),0),"")&amp;IFERROR(VLOOKUP(CB$2&amp;$A5,'EU2'!$D:$E,MATCH("HOME",'EU2'!$D$1:$E$1,0),0),"")&amp;IFERROR(VLOOKUP(CB$2&amp;$A5,'EUC2'!$C:$F,MATCH("AWAY",'EUC2'!$C$1:$F$1,0),0),"")&amp;IFERROR(VLOOKUP(CB$2&amp;$A5,'EUC2'!$D:$E,MATCH("HOME",'EUC2'!$D$1:$E$1,0),0),"")</f>
        <v/>
      </c>
      <c r="CC5" s="25" t="str">
        <f>IFERROR(VLOOKUP(CC$2&amp;$B5,'FPL FIX2'!$N$1:$Q$400,MATCH("HOME",'FPL FIX2'!$N$1:$Q$1,0),0),"")&amp;IFERROR(VLOOKUP(CC$2&amp;$B5,'FPL FIX2'!$O$1:$P$400,MATCH("AWAY",'FPL FIX2'!$O$1:$P$1,0),0),"")&amp;IFERROR(VLOOKUP(CC$2&amp;$A5,'FA2'!$A:$D,MATCH("AWAY",'FA2'!$A$1:$D$1,0),0),"")&amp;IFERROR(VLOOKUP(CC$2&amp;$A5,'FA2'!$B:$C,MATCH("HOME",'FA2'!$B$1:$C$1,0),0),"")&amp;IFERROR(VLOOKUP(CC$2&amp;$A5,'EFL2'!$A:$D,MATCH("AWAY",'EFL2'!$A$1:$D$1,0),0),"")&amp;IFERROR(VLOOKUP(CC$2&amp;$A5,'EFL2'!$B:$C,MATCH("HOME",'EFL2'!$B$1:$C$1,0),0),"")&amp;IFERROR(VLOOKUP(CC$2&amp;$A5,'UCL2'!$C:$F,MATCH("AWAY",'UCL2'!$C$1:$F$1,0),0),"")&amp;IFERROR(VLOOKUP(CC$2&amp;$A5,'UCL2'!$D:$E,MATCH("HOME",'UCL2'!$D$1:$E$1,0),0),"")&amp;IFERROR(VLOOKUP(CC$2&amp;$A5,'EU2'!$C:$F,MATCH("AWAY",'EU2'!$C$1:$F$1,0),0),"")&amp;IFERROR(VLOOKUP(CC$2&amp;$A5,'EU2'!$D:$E,MATCH("HOME",'EU2'!$D$1:$E$1,0),0),"")&amp;IFERROR(VLOOKUP(CC$2&amp;$A5,'EUC2'!$C:$F,MATCH("AWAY",'EUC2'!$C$1:$F$1,0),0),"")&amp;IFERROR(VLOOKUP(CC$2&amp;$A5,'EUC2'!$D:$E,MATCH("HOME",'EUC2'!$D$1:$E$1,0),0),"")</f>
        <v/>
      </c>
      <c r="CD5" s="25" t="str">
        <f>IFERROR(VLOOKUP(CD$2&amp;$B5,'FPL FIX2'!$N$1:$Q$400,MATCH("HOME",'FPL FIX2'!$N$1:$Q$1,0),0),"")&amp;IFERROR(VLOOKUP(CD$2&amp;$B5,'FPL FIX2'!$O$1:$P$400,MATCH("AWAY",'FPL FIX2'!$O$1:$P$1,0),0),"")&amp;IFERROR(VLOOKUP(CD$2&amp;$A5,'FA2'!$A:$D,MATCH("AWAY",'FA2'!$A$1:$D$1,0),0),"")&amp;IFERROR(VLOOKUP(CD$2&amp;$A5,'FA2'!$B:$C,MATCH("HOME",'FA2'!$B$1:$C$1,0),0),"")&amp;IFERROR(VLOOKUP(CD$2&amp;$A5,'EFL2'!$A:$D,MATCH("AWAY",'EFL2'!$A$1:$D$1,0),0),"")&amp;IFERROR(VLOOKUP(CD$2&amp;$A5,'EFL2'!$B:$C,MATCH("HOME",'EFL2'!$B$1:$C$1,0),0),"")&amp;IFERROR(VLOOKUP(CD$2&amp;$A5,'UCL2'!$C:$F,MATCH("AWAY",'UCL2'!$C$1:$F$1,0),0),"")&amp;IFERROR(VLOOKUP(CD$2&amp;$A5,'UCL2'!$D:$E,MATCH("HOME",'UCL2'!$D$1:$E$1,0),0),"")&amp;IFERROR(VLOOKUP(CD$2&amp;$A5,'EU2'!$C:$F,MATCH("AWAY",'EU2'!$C$1:$F$1,0),0),"")&amp;IFERROR(VLOOKUP(CD$2&amp;$A5,'EU2'!$D:$E,MATCH("HOME",'EU2'!$D$1:$E$1,0),0),"")&amp;IFERROR(VLOOKUP(CD$2&amp;$A5,'EUC2'!$C:$F,MATCH("AWAY",'EUC2'!$C$1:$F$1,0),0),"")&amp;IFERROR(VLOOKUP(CD$2&amp;$A5,'EUC2'!$D:$E,MATCH("HOME",'EUC2'!$D$1:$E$1,0),0),"")</f>
        <v/>
      </c>
      <c r="CE5" s="25" t="str">
        <f>IFERROR(VLOOKUP(CE$2&amp;$B5,'FPL FIX2'!$N$1:$Q$400,MATCH("HOME",'FPL FIX2'!$N$1:$Q$1,0),0),"")&amp;IFERROR(VLOOKUP(CE$2&amp;$B5,'FPL FIX2'!$O$1:$P$400,MATCH("AWAY",'FPL FIX2'!$O$1:$P$1,0),0),"")&amp;IFERROR(VLOOKUP(CE$2&amp;$A5,'FA2'!$A:$D,MATCH("AWAY",'FA2'!$A$1:$D$1,0),0),"")&amp;IFERROR(VLOOKUP(CE$2&amp;$A5,'FA2'!$B:$C,MATCH("HOME",'FA2'!$B$1:$C$1,0),0),"")&amp;IFERROR(VLOOKUP(CE$2&amp;$A5,'EFL2'!$A:$D,MATCH("AWAY",'EFL2'!$A$1:$D$1,0),0),"")&amp;IFERROR(VLOOKUP(CE$2&amp;$A5,'EFL2'!$B:$C,MATCH("HOME",'EFL2'!$B$1:$C$1,0),0),"")&amp;IFERROR(VLOOKUP(CE$2&amp;$A5,'UCL2'!$C:$F,MATCH("AWAY",'UCL2'!$C$1:$F$1,0),0),"")&amp;IFERROR(VLOOKUP(CE$2&amp;$A5,'UCL2'!$D:$E,MATCH("HOME",'UCL2'!$D$1:$E$1,0),0),"")&amp;IFERROR(VLOOKUP(CE$2&amp;$A5,'EU2'!$C:$F,MATCH("AWAY",'EU2'!$C$1:$F$1,0),0),"")&amp;IFERROR(VLOOKUP(CE$2&amp;$A5,'EU2'!$D:$E,MATCH("HOME",'EU2'!$D$1:$E$1,0),0),"")&amp;IFERROR(VLOOKUP(CE$2&amp;$A5,'EUC2'!$C:$F,MATCH("AWAY",'EUC2'!$C$1:$F$1,0),0),"")&amp;IFERROR(VLOOKUP(CE$2&amp;$A5,'EUC2'!$D:$E,MATCH("HOME",'EUC2'!$D$1:$E$1,0),0),"")</f>
        <v>ful</v>
      </c>
      <c r="CF5" s="25" t="str">
        <f>IFERROR(VLOOKUP(CF$2&amp;$B5,'FPL FIX2'!$N$1:$Q$400,MATCH("HOME",'FPL FIX2'!$N$1:$Q$1,0),0),"")&amp;IFERROR(VLOOKUP(CF$2&amp;$B5,'FPL FIX2'!$O$1:$P$400,MATCH("AWAY",'FPL FIX2'!$O$1:$P$1,0),0),"")&amp;IFERROR(VLOOKUP(CF$2&amp;$A5,'FA2'!$A:$D,MATCH("AWAY",'FA2'!$A$1:$D$1,0),0),"")&amp;IFERROR(VLOOKUP(CF$2&amp;$A5,'FA2'!$B:$C,MATCH("HOME",'FA2'!$B$1:$C$1,0),0),"")&amp;IFERROR(VLOOKUP(CF$2&amp;$A5,'EFL2'!$A:$D,MATCH("AWAY",'EFL2'!$A$1:$D$1,0),0),"")&amp;IFERROR(VLOOKUP(CF$2&amp;$A5,'EFL2'!$B:$C,MATCH("HOME",'EFL2'!$B$1:$C$1,0),0),"")&amp;IFERROR(VLOOKUP(CF$2&amp;$A5,'UCL2'!$C:$F,MATCH("AWAY",'UCL2'!$C$1:$F$1,0),0),"")&amp;IFERROR(VLOOKUP(CF$2&amp;$A5,'UCL2'!$D:$E,MATCH("HOME",'UCL2'!$D$1:$E$1,0),0),"")&amp;IFERROR(VLOOKUP(CF$2&amp;$A5,'EU2'!$C:$F,MATCH("AWAY",'EU2'!$C$1:$F$1,0),0),"")&amp;IFERROR(VLOOKUP(CF$2&amp;$A5,'EU2'!$D:$E,MATCH("HOME",'EU2'!$D$1:$E$1,0),0),"")&amp;IFERROR(VLOOKUP(CF$2&amp;$A5,'EUC2'!$C:$F,MATCH("AWAY",'EUC2'!$C$1:$F$1,0),0),"")&amp;IFERROR(VLOOKUP(CF$2&amp;$A5,'EUC2'!$D:$E,MATCH("HOME",'EUC2'!$D$1:$E$1,0),0),"")</f>
        <v/>
      </c>
      <c r="CG5" s="25" t="str">
        <f>IFERROR(VLOOKUP(CG$2&amp;$B5,'FPL FIX2'!$N$1:$Q$400,MATCH("HOME",'FPL FIX2'!$N$1:$Q$1,0),0),"")&amp;IFERROR(VLOOKUP(CG$2&amp;$B5,'FPL FIX2'!$O$1:$P$400,MATCH("AWAY",'FPL FIX2'!$O$1:$P$1,0),0),"")&amp;IFERROR(VLOOKUP(CG$2&amp;$A5,'FA2'!$A:$D,MATCH("AWAY",'FA2'!$A$1:$D$1,0),0),"")&amp;IFERROR(VLOOKUP(CG$2&amp;$A5,'FA2'!$B:$C,MATCH("HOME",'FA2'!$B$1:$C$1,0),0),"")&amp;IFERROR(VLOOKUP(CG$2&amp;$A5,'EFL2'!$A:$D,MATCH("AWAY",'EFL2'!$A$1:$D$1,0),0),"")&amp;IFERROR(VLOOKUP(CG$2&amp;$A5,'EFL2'!$B:$C,MATCH("HOME",'EFL2'!$B$1:$C$1,0),0),"")&amp;IFERROR(VLOOKUP(CG$2&amp;$A5,'UCL2'!$C:$F,MATCH("AWAY",'UCL2'!$C$1:$F$1,0),0),"")&amp;IFERROR(VLOOKUP(CG$2&amp;$A5,'UCL2'!$D:$E,MATCH("HOME",'UCL2'!$D$1:$E$1,0),0),"")&amp;IFERROR(VLOOKUP(CG$2&amp;$A5,'EU2'!$C:$F,MATCH("AWAY",'EU2'!$C$1:$F$1,0),0),"")&amp;IFERROR(VLOOKUP(CG$2&amp;$A5,'EU2'!$D:$E,MATCH("HOME",'EU2'!$D$1:$E$1,0),0),"")&amp;IFERROR(VLOOKUP(CG$2&amp;$A5,'EUC2'!$C:$F,MATCH("AWAY",'EUC2'!$C$1:$F$1,0),0),"")&amp;IFERROR(VLOOKUP(CG$2&amp;$A5,'EUC2'!$D:$E,MATCH("HOME",'EUC2'!$D$1:$E$1,0),0),"")</f>
        <v/>
      </c>
      <c r="CH5" s="25" t="str">
        <f>IFERROR(VLOOKUP(CH$2&amp;$B5,'FPL FIX2'!$N$1:$Q$400,MATCH("HOME",'FPL FIX2'!$N$1:$Q$1,0),0),"")&amp;IFERROR(VLOOKUP(CH$2&amp;$B5,'FPL FIX2'!$O$1:$P$400,MATCH("AWAY",'FPL FIX2'!$O$1:$P$1,0),0),"")&amp;IFERROR(VLOOKUP(CH$2&amp;$A5,'FA2'!$A:$D,MATCH("AWAY",'FA2'!$A$1:$D$1,0),0),"")&amp;IFERROR(VLOOKUP(CH$2&amp;$A5,'FA2'!$B:$C,MATCH("HOME",'FA2'!$B$1:$C$1,0),0),"")&amp;IFERROR(VLOOKUP(CH$2&amp;$A5,'EFL2'!$A:$D,MATCH("AWAY",'EFL2'!$A$1:$D$1,0),0),"")&amp;IFERROR(VLOOKUP(CH$2&amp;$A5,'EFL2'!$B:$C,MATCH("HOME",'EFL2'!$B$1:$C$1,0),0),"")&amp;IFERROR(VLOOKUP(CH$2&amp;$A5,'UCL2'!$C:$F,MATCH("AWAY",'UCL2'!$C$1:$F$1,0),0),"")&amp;IFERROR(VLOOKUP(CH$2&amp;$A5,'UCL2'!$D:$E,MATCH("HOME",'UCL2'!$D$1:$E$1,0),0),"")&amp;IFERROR(VLOOKUP(CH$2&amp;$A5,'EU2'!$C:$F,MATCH("AWAY",'EU2'!$C$1:$F$1,0),0),"")&amp;IFERROR(VLOOKUP(CH$2&amp;$A5,'EU2'!$D:$E,MATCH("HOME",'EU2'!$D$1:$E$1,0),0),"")&amp;IFERROR(VLOOKUP(CH$2&amp;$A5,'EUC2'!$C:$F,MATCH("AWAY",'EUC2'!$C$1:$F$1,0),0),"")&amp;IFERROR(VLOOKUP(CH$2&amp;$A5,'EUC2'!$D:$E,MATCH("HOME",'EUC2'!$D$1:$E$1,0),0),"")</f>
        <v>BRE</v>
      </c>
      <c r="CI5" s="25" t="str">
        <f>IFERROR(VLOOKUP(CI$2&amp;$B5,'FPL FIX2'!$N$1:$Q$400,MATCH("HOME",'FPL FIX2'!$N$1:$Q$1,0),0),"")&amp;IFERROR(VLOOKUP(CI$2&amp;$B5,'FPL FIX2'!$O$1:$P$400,MATCH("AWAY",'FPL FIX2'!$O$1:$P$1,0),0),"")&amp;IFERROR(VLOOKUP(CI$2&amp;$A5,'FA2'!$A:$D,MATCH("AWAY",'FA2'!$A$1:$D$1,0),0),"")&amp;IFERROR(VLOOKUP(CI$2&amp;$A5,'FA2'!$B:$C,MATCH("HOME",'FA2'!$B$1:$C$1,0),0),"")&amp;IFERROR(VLOOKUP(CI$2&amp;$A5,'EFL2'!$A:$D,MATCH("AWAY",'EFL2'!$A$1:$D$1,0),0),"")&amp;IFERROR(VLOOKUP(CI$2&amp;$A5,'EFL2'!$B:$C,MATCH("HOME",'EFL2'!$B$1:$C$1,0),0),"")&amp;IFERROR(VLOOKUP(CI$2&amp;$A5,'UCL2'!$C:$F,MATCH("AWAY",'UCL2'!$C$1:$F$1,0),0),"")&amp;IFERROR(VLOOKUP(CI$2&amp;$A5,'UCL2'!$D:$E,MATCH("HOME",'UCL2'!$D$1:$E$1,0),0),"")&amp;IFERROR(VLOOKUP(CI$2&amp;$A5,'EU2'!$C:$F,MATCH("AWAY",'EU2'!$C$1:$F$1,0),0),"")&amp;IFERROR(VLOOKUP(CI$2&amp;$A5,'EU2'!$D:$E,MATCH("HOME",'EU2'!$D$1:$E$1,0),0),"")&amp;IFERROR(VLOOKUP(CI$2&amp;$A5,'EUC2'!$C:$F,MATCH("AWAY",'EUC2'!$C$1:$F$1,0),0),"")&amp;IFERROR(VLOOKUP(CI$2&amp;$A5,'EUC2'!$D:$E,MATCH("HOME",'EUC2'!$D$1:$E$1,0),0),"")</f>
        <v/>
      </c>
      <c r="CJ5" s="25" t="str">
        <f>IFERROR(VLOOKUP(CJ$2&amp;$B5,'FPL FIX2'!$N$1:$Q$400,MATCH("HOME",'FPL FIX2'!$N$1:$Q$1,0),0),"")&amp;IFERROR(VLOOKUP(CJ$2&amp;$B5,'FPL FIX2'!$O$1:$P$400,MATCH("AWAY",'FPL FIX2'!$O$1:$P$1,0),0),"")&amp;IFERROR(VLOOKUP(CJ$2&amp;$A5,'FA2'!$A:$D,MATCH("AWAY",'FA2'!$A$1:$D$1,0),0),"")&amp;IFERROR(VLOOKUP(CJ$2&amp;$A5,'FA2'!$B:$C,MATCH("HOME",'FA2'!$B$1:$C$1,0),0),"")&amp;IFERROR(VLOOKUP(CJ$2&amp;$A5,'EFL2'!$A:$D,MATCH("AWAY",'EFL2'!$A$1:$D$1,0),0),"")&amp;IFERROR(VLOOKUP(CJ$2&amp;$A5,'EFL2'!$B:$C,MATCH("HOME",'EFL2'!$B$1:$C$1,0),0),"")&amp;IFERROR(VLOOKUP(CJ$2&amp;$A5,'UCL2'!$C:$F,MATCH("AWAY",'UCL2'!$C$1:$F$1,0),0),"")&amp;IFERROR(VLOOKUP(CJ$2&amp;$A5,'UCL2'!$D:$E,MATCH("HOME",'UCL2'!$D$1:$E$1,0),0),"")&amp;IFERROR(VLOOKUP(CJ$2&amp;$A5,'EU2'!$C:$F,MATCH("AWAY",'EU2'!$C$1:$F$1,0),0),"")&amp;IFERROR(VLOOKUP(CJ$2&amp;$A5,'EU2'!$D:$E,MATCH("HOME",'EU2'!$D$1:$E$1,0),0),"")&amp;IFERROR(VLOOKUP(CJ$2&amp;$A5,'EUC2'!$C:$F,MATCH("AWAY",'EUC2'!$C$1:$F$1,0),0),"")&amp;IFERROR(VLOOKUP(CJ$2&amp;$A5,'EUC2'!$D:$E,MATCH("HOME",'EUC2'!$D$1:$E$1,0),0),"")</f>
        <v/>
      </c>
      <c r="CK5" s="25" t="str">
        <f>IFERROR(VLOOKUP(CK$2&amp;$B5,'FPL FIX2'!$N$1:$Q$400,MATCH("HOME",'FPL FIX2'!$N$1:$Q$1,0),0),"")&amp;IFERROR(VLOOKUP(CK$2&amp;$B5,'FPL FIX2'!$O$1:$P$400,MATCH("AWAY",'FPL FIX2'!$O$1:$P$1,0),0),"")&amp;IFERROR(VLOOKUP(CK$2&amp;$A5,'FA2'!$A:$D,MATCH("AWAY",'FA2'!$A$1:$D$1,0),0),"")&amp;IFERROR(VLOOKUP(CK$2&amp;$A5,'FA2'!$B:$C,MATCH("HOME",'FA2'!$B$1:$C$1,0),0),"")&amp;IFERROR(VLOOKUP(CK$2&amp;$A5,'EFL2'!$A:$D,MATCH("AWAY",'EFL2'!$A$1:$D$1,0),0),"")&amp;IFERROR(VLOOKUP(CK$2&amp;$A5,'EFL2'!$B:$C,MATCH("HOME",'EFL2'!$B$1:$C$1,0),0),"")&amp;IFERROR(VLOOKUP(CK$2&amp;$A5,'UCL2'!$C:$F,MATCH("AWAY",'UCL2'!$C$1:$F$1,0),0),"")&amp;IFERROR(VLOOKUP(CK$2&amp;$A5,'UCL2'!$D:$E,MATCH("HOME",'UCL2'!$D$1:$E$1,0),0),"")&amp;IFERROR(VLOOKUP(CK$2&amp;$A5,'EU2'!$C:$F,MATCH("AWAY",'EU2'!$C$1:$F$1,0),0),"")&amp;IFERROR(VLOOKUP(CK$2&amp;$A5,'EU2'!$D:$E,MATCH("HOME",'EU2'!$D$1:$E$1,0),0),"")&amp;IFERROR(VLOOKUP(CK$2&amp;$A5,'EUC2'!$C:$F,MATCH("AWAY",'EUC2'!$C$1:$F$1,0),0),"")&amp;IFERROR(VLOOKUP(CK$2&amp;$A5,'EUC2'!$D:$E,MATCH("HOME",'EUC2'!$D$1:$E$1,0),0),"")</f>
        <v/>
      </c>
      <c r="CL5" s="25" t="str">
        <f>IFERROR(VLOOKUP(CL$2&amp;$B5,'FPL FIX2'!$N$1:$Q$400,MATCH("HOME",'FPL FIX2'!$N$1:$Q$1,0),0),"")&amp;IFERROR(VLOOKUP(CL$2&amp;$B5,'FPL FIX2'!$O$1:$P$400,MATCH("AWAY",'FPL FIX2'!$O$1:$P$1,0),0),"")&amp;IFERROR(VLOOKUP(CL$2&amp;$A5,'FA2'!$A:$D,MATCH("AWAY",'FA2'!$A$1:$D$1,0),0),"")&amp;IFERROR(VLOOKUP(CL$2&amp;$A5,'FA2'!$B:$C,MATCH("HOME",'FA2'!$B$1:$C$1,0),0),"")&amp;IFERROR(VLOOKUP(CL$2&amp;$A5,'EFL2'!$A:$D,MATCH("AWAY",'EFL2'!$A$1:$D$1,0),0),"")&amp;IFERROR(VLOOKUP(CL$2&amp;$A5,'EFL2'!$B:$C,MATCH("HOME",'EFL2'!$B$1:$C$1,0),0),"")&amp;IFERROR(VLOOKUP(CL$2&amp;$A5,'UCL2'!$C:$F,MATCH("AWAY",'UCL2'!$C$1:$F$1,0),0),"")&amp;IFERROR(VLOOKUP(CL$2&amp;$A5,'UCL2'!$D:$E,MATCH("HOME",'UCL2'!$D$1:$E$1,0),0),"")&amp;IFERROR(VLOOKUP(CL$2&amp;$A5,'EU2'!$C:$F,MATCH("AWAY",'EU2'!$C$1:$F$1,0),0),"")&amp;IFERROR(VLOOKUP(CL$2&amp;$A5,'EU2'!$D:$E,MATCH("HOME",'EU2'!$D$1:$E$1,0),0),"")&amp;IFERROR(VLOOKUP(CL$2&amp;$A5,'EUC2'!$C:$F,MATCH("AWAY",'EUC2'!$C$1:$F$1,0),0),"")&amp;IFERROR(VLOOKUP(CL$2&amp;$A5,'EUC2'!$D:$E,MATCH("HOME",'EUC2'!$D$1:$E$1,0),0),"")</f>
        <v/>
      </c>
      <c r="CM5" s="25" t="str">
        <f>IFERROR(VLOOKUP(CM$2&amp;$B5,'FPL FIX2'!$N$1:$Q$400,MATCH("HOME",'FPL FIX2'!$N$1:$Q$1,0),0),"")&amp;IFERROR(VLOOKUP(CM$2&amp;$B5,'FPL FIX2'!$O$1:$P$400,MATCH("AWAY",'FPL FIX2'!$O$1:$P$1,0),0),"")&amp;IFERROR(VLOOKUP(CM$2&amp;$A5,'FA2'!$A:$D,MATCH("AWAY",'FA2'!$A$1:$D$1,0),0),"")&amp;IFERROR(VLOOKUP(CM$2&amp;$A5,'FA2'!$B:$C,MATCH("HOME",'FA2'!$B$1:$C$1,0),0),"")&amp;IFERROR(VLOOKUP(CM$2&amp;$A5,'EFL2'!$A:$D,MATCH("AWAY",'EFL2'!$A$1:$D$1,0),0),"")&amp;IFERROR(VLOOKUP(CM$2&amp;$A5,'EFL2'!$B:$C,MATCH("HOME",'EFL2'!$B$1:$C$1,0),0),"")&amp;IFERROR(VLOOKUP(CM$2&amp;$A5,'UCL2'!$C:$F,MATCH("AWAY",'UCL2'!$C$1:$F$1,0),0),"")&amp;IFERROR(VLOOKUP(CM$2&amp;$A5,'UCL2'!$D:$E,MATCH("HOME",'UCL2'!$D$1:$E$1,0),0),"")&amp;IFERROR(VLOOKUP(CM$2&amp;$A5,'EU2'!$C:$F,MATCH("AWAY",'EU2'!$C$1:$F$1,0),0),"")&amp;IFERROR(VLOOKUP(CM$2&amp;$A5,'EU2'!$D:$E,MATCH("HOME",'EU2'!$D$1:$E$1,0),0),"")&amp;IFERROR(VLOOKUP(CM$2&amp;$A5,'EUC2'!$C:$F,MATCH("AWAY",'EUC2'!$C$1:$F$1,0),0),"")&amp;IFERROR(VLOOKUP(CM$2&amp;$A5,'EUC2'!$D:$E,MATCH("HOME",'EUC2'!$D$1:$E$1,0),0),"")</f>
        <v/>
      </c>
      <c r="CN5" s="25" t="str">
        <f>IFERROR(VLOOKUP(CN$2&amp;$B5,'FPL FIX2'!$N$1:$Q$400,MATCH("HOME",'FPL FIX2'!$N$1:$Q$1,0),0),"")&amp;IFERROR(VLOOKUP(CN$2&amp;$B5,'FPL FIX2'!$O$1:$P$400,MATCH("AWAY",'FPL FIX2'!$O$1:$P$1,0),0),"")&amp;IFERROR(VLOOKUP(CN$2&amp;$A5,'FA2'!$A:$D,MATCH("AWAY",'FA2'!$A$1:$D$1,0),0),"")&amp;IFERROR(VLOOKUP(CN$2&amp;$A5,'FA2'!$B:$C,MATCH("HOME",'FA2'!$B$1:$C$1,0),0),"")&amp;IFERROR(VLOOKUP(CN$2&amp;$A5,'EFL2'!$A:$D,MATCH("AWAY",'EFL2'!$A$1:$D$1,0),0),"")&amp;IFERROR(VLOOKUP(CN$2&amp;$A5,'EFL2'!$B:$C,MATCH("HOME",'EFL2'!$B$1:$C$1,0),0),"")&amp;IFERROR(VLOOKUP(CN$2&amp;$A5,'UCL2'!$C:$F,MATCH("AWAY",'UCL2'!$C$1:$F$1,0),0),"")&amp;IFERROR(VLOOKUP(CN$2&amp;$A5,'UCL2'!$D:$E,MATCH("HOME",'UCL2'!$D$1:$E$1,0),0),"")&amp;IFERROR(VLOOKUP(CN$2&amp;$A5,'EU2'!$C:$F,MATCH("AWAY",'EU2'!$C$1:$F$1,0),0),"")&amp;IFERROR(VLOOKUP(CN$2&amp;$A5,'EU2'!$D:$E,MATCH("HOME",'EU2'!$D$1:$E$1,0),0),"")&amp;IFERROR(VLOOKUP(CN$2&amp;$A5,'EUC2'!$C:$F,MATCH("AWAY",'EUC2'!$C$1:$F$1,0),0),"")&amp;IFERROR(VLOOKUP(CN$2&amp;$A5,'EUC2'!$D:$E,MATCH("HOME",'EUC2'!$D$1:$E$1,0),0),"")</f>
        <v>new</v>
      </c>
      <c r="CO5" s="25" t="str">
        <f>IFERROR(VLOOKUP(CO$2&amp;$B5,'FPL FIX2'!$N$1:$Q$400,MATCH("HOME",'FPL FIX2'!$N$1:$Q$1,0),0),"")&amp;IFERROR(VLOOKUP(CO$2&amp;$B5,'FPL FIX2'!$O$1:$P$400,MATCH("AWAY",'FPL FIX2'!$O$1:$P$1,0),0),"")&amp;IFERROR(VLOOKUP(CO$2&amp;$A5,'FA2'!$A:$D,MATCH("AWAY",'FA2'!$A$1:$D$1,0),0),"")&amp;IFERROR(VLOOKUP(CO$2&amp;$A5,'FA2'!$B:$C,MATCH("HOME",'FA2'!$B$1:$C$1,0),0),"")&amp;IFERROR(VLOOKUP(CO$2&amp;$A5,'EFL2'!$A:$D,MATCH("AWAY",'EFL2'!$A$1:$D$1,0),0),"")&amp;IFERROR(VLOOKUP(CO$2&amp;$A5,'EFL2'!$B:$C,MATCH("HOME",'EFL2'!$B$1:$C$1,0),0),"")&amp;IFERROR(VLOOKUP(CO$2&amp;$A5,'UCL2'!$C:$F,MATCH("AWAY",'UCL2'!$C$1:$F$1,0),0),"")&amp;IFERROR(VLOOKUP(CO$2&amp;$A5,'UCL2'!$D:$E,MATCH("HOME",'UCL2'!$D$1:$E$1,0),0),"")&amp;IFERROR(VLOOKUP(CO$2&amp;$A5,'EU2'!$C:$F,MATCH("AWAY",'EU2'!$C$1:$F$1,0),0),"")&amp;IFERROR(VLOOKUP(CO$2&amp;$A5,'EU2'!$D:$E,MATCH("HOME",'EU2'!$D$1:$E$1,0),0),"")&amp;IFERROR(VLOOKUP(CO$2&amp;$A5,'EUC2'!$C:$F,MATCH("AWAY",'EUC2'!$C$1:$F$1,0),0),"")&amp;IFERROR(VLOOKUP(CO$2&amp;$A5,'EUC2'!$D:$E,MATCH("HOME",'EUC2'!$D$1:$E$1,0),0),"")</f>
        <v/>
      </c>
      <c r="CP5" s="25" t="str">
        <f>IFERROR(VLOOKUP(CP$2&amp;$B5,'FPL FIX2'!$N$1:$Q$400,MATCH("HOME",'FPL FIX2'!$N$1:$Q$1,0),0),"")&amp;IFERROR(VLOOKUP(CP$2&amp;$B5,'FPL FIX2'!$O$1:$P$400,MATCH("AWAY",'FPL FIX2'!$O$1:$P$1,0),0),"")&amp;IFERROR(VLOOKUP(CP$2&amp;$A5,'FA2'!$A:$D,MATCH("AWAY",'FA2'!$A$1:$D$1,0),0),"")&amp;IFERROR(VLOOKUP(CP$2&amp;$A5,'FA2'!$B:$C,MATCH("HOME",'FA2'!$B$1:$C$1,0),0),"")&amp;IFERROR(VLOOKUP(CP$2&amp;$A5,'EFL2'!$A:$D,MATCH("AWAY",'EFL2'!$A$1:$D$1,0),0),"")&amp;IFERROR(VLOOKUP(CP$2&amp;$A5,'EFL2'!$B:$C,MATCH("HOME",'EFL2'!$B$1:$C$1,0),0),"")&amp;IFERROR(VLOOKUP(CP$2&amp;$A5,'UCL2'!$C:$F,MATCH("AWAY",'UCL2'!$C$1:$F$1,0),0),"")&amp;IFERROR(VLOOKUP(CP$2&amp;$A5,'UCL2'!$D:$E,MATCH("HOME",'UCL2'!$D$1:$E$1,0),0),"")&amp;IFERROR(VLOOKUP(CP$2&amp;$A5,'EU2'!$C:$F,MATCH("AWAY",'EU2'!$C$1:$F$1,0),0),"")&amp;IFERROR(VLOOKUP(CP$2&amp;$A5,'EU2'!$D:$E,MATCH("HOME",'EU2'!$D$1:$E$1,0),0),"")&amp;IFERROR(VLOOKUP(CP$2&amp;$A5,'EUC2'!$C:$F,MATCH("AWAY",'EUC2'!$C$1:$F$1,0),0),"")&amp;IFERROR(VLOOKUP(CP$2&amp;$A5,'EUC2'!$D:$E,MATCH("HOME",'EUC2'!$D$1:$E$1,0),0),"")</f>
        <v/>
      </c>
      <c r="CQ5" s="25" t="str">
        <f>IFERROR(VLOOKUP(CQ$2&amp;$B5,'FPL FIX2'!$N$1:$Q$400,MATCH("HOME",'FPL FIX2'!$N$1:$Q$1,0),0),"")&amp;IFERROR(VLOOKUP(CQ$2&amp;$B5,'FPL FIX2'!$O$1:$P$400,MATCH("AWAY",'FPL FIX2'!$O$1:$P$1,0),0),"")&amp;IFERROR(VLOOKUP(CQ$2&amp;$A5,'FA2'!$A:$D,MATCH("AWAY",'FA2'!$A$1:$D$1,0),0),"")&amp;IFERROR(VLOOKUP(CQ$2&amp;$A5,'FA2'!$B:$C,MATCH("HOME",'FA2'!$B$1:$C$1,0),0),"")&amp;IFERROR(VLOOKUP(CQ$2&amp;$A5,'EFL2'!$A:$D,MATCH("AWAY",'EFL2'!$A$1:$D$1,0),0),"")&amp;IFERROR(VLOOKUP(CQ$2&amp;$A5,'EFL2'!$B:$C,MATCH("HOME",'EFL2'!$B$1:$C$1,0),0),"")&amp;IFERROR(VLOOKUP(CQ$2&amp;$A5,'UCL2'!$C:$F,MATCH("AWAY",'UCL2'!$C$1:$F$1,0),0),"")&amp;IFERROR(VLOOKUP(CQ$2&amp;$A5,'UCL2'!$D:$E,MATCH("HOME",'UCL2'!$D$1:$E$1,0),0),"")&amp;IFERROR(VLOOKUP(CQ$2&amp;$A5,'EU2'!$C:$F,MATCH("AWAY",'EU2'!$C$1:$F$1,0),0),"")&amp;IFERROR(VLOOKUP(CQ$2&amp;$A5,'EU2'!$D:$E,MATCH("HOME",'EU2'!$D$1:$E$1,0),0),"")&amp;IFERROR(VLOOKUP(CQ$2&amp;$A5,'EUC2'!$C:$F,MATCH("AWAY",'EUC2'!$C$1:$F$1,0),0),"")&amp;IFERROR(VLOOKUP(CQ$2&amp;$A5,'EUC2'!$D:$E,MATCH("HOME",'EUC2'!$D$1:$E$1,0),0),"")</f>
        <v/>
      </c>
      <c r="CR5" s="25" t="str">
        <f>IFERROR(VLOOKUP(CR$2&amp;$B5,'FPL FIX2'!$N$1:$Q$400,MATCH("HOME",'FPL FIX2'!$N$1:$Q$1,0),0),"")&amp;IFERROR(VLOOKUP(CR$2&amp;$B5,'FPL FIX2'!$O$1:$P$400,MATCH("AWAY",'FPL FIX2'!$O$1:$P$1,0),0),"")&amp;IFERROR(VLOOKUP(CR$2&amp;$A5,'FA2'!$A:$D,MATCH("AWAY",'FA2'!$A$1:$D$1,0),0),"")&amp;IFERROR(VLOOKUP(CR$2&amp;$A5,'FA2'!$B:$C,MATCH("HOME",'FA2'!$B$1:$C$1,0),0),"")&amp;IFERROR(VLOOKUP(CR$2&amp;$A5,'EFL2'!$A:$D,MATCH("AWAY",'EFL2'!$A$1:$D$1,0),0),"")&amp;IFERROR(VLOOKUP(CR$2&amp;$A5,'EFL2'!$B:$C,MATCH("HOME",'EFL2'!$B$1:$C$1,0),0),"")&amp;IFERROR(VLOOKUP(CR$2&amp;$A5,'UCL2'!$C:$F,MATCH("AWAY",'UCL2'!$C$1:$F$1,0),0),"")&amp;IFERROR(VLOOKUP(CR$2&amp;$A5,'UCL2'!$D:$E,MATCH("HOME",'UCL2'!$D$1:$E$1,0),0),"")&amp;IFERROR(VLOOKUP(CR$2&amp;$A5,'EU2'!$C:$F,MATCH("AWAY",'EU2'!$C$1:$F$1,0),0),"")&amp;IFERROR(VLOOKUP(CR$2&amp;$A5,'EU2'!$D:$E,MATCH("HOME",'EU2'!$D$1:$E$1,0),0),"")&amp;IFERROR(VLOOKUP(CR$2&amp;$A5,'EUC2'!$C:$F,MATCH("AWAY",'EUC2'!$C$1:$F$1,0),0),"")&amp;IFERROR(VLOOKUP(CR$2&amp;$A5,'EUC2'!$D:$E,MATCH("HOME",'EUC2'!$D$1:$E$1,0),0),"")</f>
        <v/>
      </c>
      <c r="CS5" s="25" t="str">
        <f>IFERROR(VLOOKUP(CS$2&amp;$B5,'FPL FIX2'!$N$1:$Q$400,MATCH("HOME",'FPL FIX2'!$N$1:$Q$1,0),0),"")&amp;IFERROR(VLOOKUP(CS$2&amp;$B5,'FPL FIX2'!$O$1:$P$400,MATCH("AWAY",'FPL FIX2'!$O$1:$P$1,0),0),"")&amp;IFERROR(VLOOKUP(CS$2&amp;$A5,'FA2'!$A:$D,MATCH("AWAY",'FA2'!$A$1:$D$1,0),0),"")&amp;IFERROR(VLOOKUP(CS$2&amp;$A5,'FA2'!$B:$C,MATCH("HOME",'FA2'!$B$1:$C$1,0),0),"")&amp;IFERROR(VLOOKUP(CS$2&amp;$A5,'EFL2'!$A:$D,MATCH("AWAY",'EFL2'!$A$1:$D$1,0),0),"")&amp;IFERROR(VLOOKUP(CS$2&amp;$A5,'EFL2'!$B:$C,MATCH("HOME",'EFL2'!$B$1:$C$1,0),0),"")&amp;IFERROR(VLOOKUP(CS$2&amp;$A5,'UCL2'!$C:$F,MATCH("AWAY",'UCL2'!$C$1:$F$1,0),0),"")&amp;IFERROR(VLOOKUP(CS$2&amp;$A5,'UCL2'!$D:$E,MATCH("HOME",'UCL2'!$D$1:$E$1,0),0),"")&amp;IFERROR(VLOOKUP(CS$2&amp;$A5,'EU2'!$C:$F,MATCH("AWAY",'EU2'!$C$1:$F$1,0),0),"")&amp;IFERROR(VLOOKUP(CS$2&amp;$A5,'EU2'!$D:$E,MATCH("HOME",'EU2'!$D$1:$E$1,0),0),"")&amp;IFERROR(VLOOKUP(CS$2&amp;$A5,'EUC2'!$C:$F,MATCH("AWAY",'EUC2'!$C$1:$F$1,0),0),"")&amp;IFERROR(VLOOKUP(CS$2&amp;$A5,'EUC2'!$D:$E,MATCH("HOME",'EUC2'!$D$1:$E$1,0),0),"")</f>
        <v/>
      </c>
      <c r="CT5" s="25" t="str">
        <f>IFERROR(VLOOKUP(CT$2&amp;$B5,'FPL FIX2'!$N$1:$Q$400,MATCH("HOME",'FPL FIX2'!$N$1:$Q$1,0),0),"")&amp;IFERROR(VLOOKUP(CT$2&amp;$B5,'FPL FIX2'!$O$1:$P$400,MATCH("AWAY",'FPL FIX2'!$O$1:$P$1,0),0),"")&amp;IFERROR(VLOOKUP(CT$2&amp;$A5,'FA2'!$A:$D,MATCH("AWAY",'FA2'!$A$1:$D$1,0),0),"")&amp;IFERROR(VLOOKUP(CT$2&amp;$A5,'FA2'!$B:$C,MATCH("HOME",'FA2'!$B$1:$C$1,0),0),"")&amp;IFERROR(VLOOKUP(CT$2&amp;$A5,'EFL2'!$A:$D,MATCH("AWAY",'EFL2'!$A$1:$D$1,0),0),"")&amp;IFERROR(VLOOKUP(CT$2&amp;$A5,'EFL2'!$B:$C,MATCH("HOME",'EFL2'!$B$1:$C$1,0),0),"")&amp;IFERROR(VLOOKUP(CT$2&amp;$A5,'UCL2'!$C:$F,MATCH("AWAY",'UCL2'!$C$1:$F$1,0),0),"")&amp;IFERROR(VLOOKUP(CT$2&amp;$A5,'UCL2'!$D:$E,MATCH("HOME",'UCL2'!$D$1:$E$1,0),0),"")&amp;IFERROR(VLOOKUP(CT$2&amp;$A5,'EU2'!$C:$F,MATCH("AWAY",'EU2'!$C$1:$F$1,0),0),"")&amp;IFERROR(VLOOKUP(CT$2&amp;$A5,'EU2'!$D:$E,MATCH("HOME",'EU2'!$D$1:$E$1,0),0),"")&amp;IFERROR(VLOOKUP(CT$2&amp;$A5,'EUC2'!$C:$F,MATCH("AWAY",'EUC2'!$C$1:$F$1,0),0),"")&amp;IFERROR(VLOOKUP(CT$2&amp;$A5,'EUC2'!$D:$E,MATCH("HOME",'EUC2'!$D$1:$E$1,0),0),"")</f>
        <v/>
      </c>
      <c r="CU5" s="25" t="str">
        <f>IFERROR(VLOOKUP(CU$2&amp;$B5,'FPL FIX2'!$N$1:$Q$400,MATCH("HOME",'FPL FIX2'!$N$1:$Q$1,0),0),"")&amp;IFERROR(VLOOKUP(CU$2&amp;$B5,'FPL FIX2'!$O$1:$P$400,MATCH("AWAY",'FPL FIX2'!$O$1:$P$1,0),0),"")&amp;IFERROR(VLOOKUP(CU$2&amp;$A5,'FA2'!$A:$D,MATCH("AWAY",'FA2'!$A$1:$D$1,0),0),"")&amp;IFERROR(VLOOKUP(CU$2&amp;$A5,'FA2'!$B:$C,MATCH("HOME",'FA2'!$B$1:$C$1,0),0),"")&amp;IFERROR(VLOOKUP(CU$2&amp;$A5,'EFL2'!$A:$D,MATCH("AWAY",'EFL2'!$A$1:$D$1,0),0),"")&amp;IFERROR(VLOOKUP(CU$2&amp;$A5,'EFL2'!$B:$C,MATCH("HOME",'EFL2'!$B$1:$C$1,0),0),"")&amp;IFERROR(VLOOKUP(CU$2&amp;$A5,'UCL2'!$C:$F,MATCH("AWAY",'UCL2'!$C$1:$F$1,0),0),"")&amp;IFERROR(VLOOKUP(CU$2&amp;$A5,'UCL2'!$D:$E,MATCH("HOME",'UCL2'!$D$1:$E$1,0),0),"")&amp;IFERROR(VLOOKUP(CU$2&amp;$A5,'EU2'!$C:$F,MATCH("AWAY",'EU2'!$C$1:$F$1,0),0),"")&amp;IFERROR(VLOOKUP(CU$2&amp;$A5,'EU2'!$D:$E,MATCH("HOME",'EU2'!$D$1:$E$1,0),0),"")&amp;IFERROR(VLOOKUP(CU$2&amp;$A5,'EUC2'!$C:$F,MATCH("AWAY",'EUC2'!$C$1:$F$1,0),0),"")&amp;IFERROR(VLOOKUP(CU$2&amp;$A5,'EUC2'!$D:$E,MATCH("HOME",'EUC2'!$D$1:$E$1,0),0),"")</f>
        <v/>
      </c>
      <c r="CV5" s="25" t="str">
        <f>IFERROR(VLOOKUP(CV$2&amp;$B5,'FPL FIX2'!$N$1:$Q$400,MATCH("HOME",'FPL FIX2'!$N$1:$Q$1,0),0),"")&amp;IFERROR(VLOOKUP(CV$2&amp;$B5,'FPL FIX2'!$O$1:$P$400,MATCH("AWAY",'FPL FIX2'!$O$1:$P$1,0),0),"")&amp;IFERROR(VLOOKUP(CV$2&amp;$A5,'FA2'!$A:$D,MATCH("AWAY",'FA2'!$A$1:$D$1,0),0),"")&amp;IFERROR(VLOOKUP(CV$2&amp;$A5,'FA2'!$B:$C,MATCH("HOME",'FA2'!$B$1:$C$1,0),0),"")&amp;IFERROR(VLOOKUP(CV$2&amp;$A5,'EFL2'!$A:$D,MATCH("AWAY",'EFL2'!$A$1:$D$1,0),0),"")&amp;IFERROR(VLOOKUP(CV$2&amp;$A5,'EFL2'!$B:$C,MATCH("HOME",'EFL2'!$B$1:$C$1,0),0),"")&amp;IFERROR(VLOOKUP(CV$2&amp;$A5,'UCL2'!$C:$F,MATCH("AWAY",'UCL2'!$C$1:$F$1,0),0),"")&amp;IFERROR(VLOOKUP(CV$2&amp;$A5,'UCL2'!$D:$E,MATCH("HOME",'UCL2'!$D$1:$E$1,0),0),"")&amp;IFERROR(VLOOKUP(CV$2&amp;$A5,'EU2'!$C:$F,MATCH("AWAY",'EU2'!$C$1:$F$1,0),0),"")&amp;IFERROR(VLOOKUP(CV$2&amp;$A5,'EU2'!$D:$E,MATCH("HOME",'EU2'!$D$1:$E$1,0),0),"")&amp;IFERROR(VLOOKUP(CV$2&amp;$A5,'EUC2'!$C:$F,MATCH("AWAY",'EUC2'!$C$1:$F$1,0),0),"")&amp;IFERROR(VLOOKUP(CV$2&amp;$A5,'EUC2'!$D:$E,MATCH("HOME",'EUC2'!$D$1:$E$1,0),0),"")</f>
        <v>MUN</v>
      </c>
      <c r="CW5" s="25" t="str">
        <f>IFERROR(VLOOKUP(CW$2&amp;$B5,'FPL FIX2'!$N$1:$Q$400,MATCH("HOME",'FPL FIX2'!$N$1:$Q$1,0),0),"")&amp;IFERROR(VLOOKUP(CW$2&amp;$B5,'FPL FIX2'!$O$1:$P$400,MATCH("AWAY",'FPL FIX2'!$O$1:$P$1,0),0),"")&amp;IFERROR(VLOOKUP(CW$2&amp;$A5,'FA2'!$A:$D,MATCH("AWAY",'FA2'!$A$1:$D$1,0),0),"")&amp;IFERROR(VLOOKUP(CW$2&amp;$A5,'FA2'!$B:$C,MATCH("HOME",'FA2'!$B$1:$C$1,0),0),"")&amp;IFERROR(VLOOKUP(CW$2&amp;$A5,'EFL2'!$A:$D,MATCH("AWAY",'EFL2'!$A$1:$D$1,0),0),"")&amp;IFERROR(VLOOKUP(CW$2&amp;$A5,'EFL2'!$B:$C,MATCH("HOME",'EFL2'!$B$1:$C$1,0),0),"")&amp;IFERROR(VLOOKUP(CW$2&amp;$A5,'UCL2'!$C:$F,MATCH("AWAY",'UCL2'!$C$1:$F$1,0),0),"")&amp;IFERROR(VLOOKUP(CW$2&amp;$A5,'UCL2'!$D:$E,MATCH("HOME",'UCL2'!$D$1:$E$1,0),0),"")&amp;IFERROR(VLOOKUP(CW$2&amp;$A5,'EU2'!$C:$F,MATCH("AWAY",'EU2'!$C$1:$F$1,0),0),"")&amp;IFERROR(VLOOKUP(CW$2&amp;$A5,'EU2'!$D:$E,MATCH("HOME",'EU2'!$D$1:$E$1,0),0),"")&amp;IFERROR(VLOOKUP(CW$2&amp;$A5,'EUC2'!$C:$F,MATCH("AWAY",'EUC2'!$C$1:$F$1,0),0),"")&amp;IFERROR(VLOOKUP(CW$2&amp;$A5,'EUC2'!$D:$E,MATCH("HOME",'EUC2'!$D$1:$E$1,0),0),"")</f>
        <v/>
      </c>
      <c r="CX5" s="25" t="str">
        <f>IFERROR(VLOOKUP(CX$2&amp;$B5,'FPL FIX2'!$N$1:$Q$400,MATCH("HOME",'FPL FIX2'!$N$1:$Q$1,0),0),"")&amp;IFERROR(VLOOKUP(CX$2&amp;$B5,'FPL FIX2'!$O$1:$P$400,MATCH("AWAY",'FPL FIX2'!$O$1:$P$1,0),0),"")&amp;IFERROR(VLOOKUP(CX$2&amp;$A5,'FA2'!$A:$D,MATCH("AWAY",'FA2'!$A$1:$D$1,0),0),"")&amp;IFERROR(VLOOKUP(CX$2&amp;$A5,'FA2'!$B:$C,MATCH("HOME",'FA2'!$B$1:$C$1,0),0),"")&amp;IFERROR(VLOOKUP(CX$2&amp;$A5,'EFL2'!$A:$D,MATCH("AWAY",'EFL2'!$A$1:$D$1,0),0),"")&amp;IFERROR(VLOOKUP(CX$2&amp;$A5,'EFL2'!$B:$C,MATCH("HOME",'EFL2'!$B$1:$C$1,0),0),"")&amp;IFERROR(VLOOKUP(CX$2&amp;$A5,'UCL2'!$C:$F,MATCH("AWAY",'UCL2'!$C$1:$F$1,0),0),"")&amp;IFERROR(VLOOKUP(CX$2&amp;$A5,'UCL2'!$D:$E,MATCH("HOME",'UCL2'!$D$1:$E$1,0),0),"")&amp;IFERROR(VLOOKUP(CX$2&amp;$A5,'EU2'!$C:$F,MATCH("AWAY",'EU2'!$C$1:$F$1,0),0),"")&amp;IFERROR(VLOOKUP(CX$2&amp;$A5,'EU2'!$D:$E,MATCH("HOME",'EU2'!$D$1:$E$1,0),0),"")&amp;IFERROR(VLOOKUP(CX$2&amp;$A5,'EUC2'!$C:$F,MATCH("AWAY",'EUC2'!$C$1:$F$1,0),0),"")&amp;IFERROR(VLOOKUP(CX$2&amp;$A5,'EUC2'!$D:$E,MATCH("HOME",'EUC2'!$D$1:$E$1,0),0),"")</f>
        <v/>
      </c>
      <c r="CY5" s="25" t="str">
        <f>IFERROR(VLOOKUP(CY$2&amp;$B5,'FPL FIX2'!$N$1:$Q$400,MATCH("HOME",'FPL FIX2'!$N$1:$Q$1,0),0),"")&amp;IFERROR(VLOOKUP(CY$2&amp;$B5,'FPL FIX2'!$O$1:$P$400,MATCH("AWAY",'FPL FIX2'!$O$1:$P$1,0),0),"")&amp;IFERROR(VLOOKUP(CY$2&amp;$A5,'FA2'!$A:$D,MATCH("AWAY",'FA2'!$A$1:$D$1,0),0),"")&amp;IFERROR(VLOOKUP(CY$2&amp;$A5,'FA2'!$B:$C,MATCH("HOME",'FA2'!$B$1:$C$1,0),0),"")&amp;IFERROR(VLOOKUP(CY$2&amp;$A5,'EFL2'!$A:$D,MATCH("AWAY",'EFL2'!$A$1:$D$1,0),0),"")&amp;IFERROR(VLOOKUP(CY$2&amp;$A5,'EFL2'!$B:$C,MATCH("HOME",'EFL2'!$B$1:$C$1,0),0),"")&amp;IFERROR(VLOOKUP(CY$2&amp;$A5,'UCL2'!$C:$F,MATCH("AWAY",'UCL2'!$C$1:$F$1,0),0),"")&amp;IFERROR(VLOOKUP(CY$2&amp;$A5,'UCL2'!$D:$E,MATCH("HOME",'UCL2'!$D$1:$E$1,0),0),"")&amp;IFERROR(VLOOKUP(CY$2&amp;$A5,'EU2'!$C:$F,MATCH("AWAY",'EU2'!$C$1:$F$1,0),0),"")&amp;IFERROR(VLOOKUP(CY$2&amp;$A5,'EU2'!$D:$E,MATCH("HOME",'EU2'!$D$1:$E$1,0),0),"")&amp;IFERROR(VLOOKUP(CY$2&amp;$A5,'EUC2'!$C:$F,MATCH("AWAY",'EUC2'!$C$1:$F$1,0),0),"")&amp;IFERROR(VLOOKUP(CY$2&amp;$A5,'EUC2'!$D:$E,MATCH("HOME",'EUC2'!$D$1:$E$1,0),0),"")</f>
        <v/>
      </c>
      <c r="CZ5" s="25" t="str">
        <f>IFERROR(VLOOKUP(CZ$2&amp;$B5,'FPL FIX2'!$N$1:$Q$400,MATCH("HOME",'FPL FIX2'!$N$1:$Q$1,0),0),"")&amp;IFERROR(VLOOKUP(CZ$2&amp;$B5,'FPL FIX2'!$O$1:$P$400,MATCH("AWAY",'FPL FIX2'!$O$1:$P$1,0),0),"")&amp;IFERROR(VLOOKUP(CZ$2&amp;$A5,'FA2'!$A:$D,MATCH("AWAY",'FA2'!$A$1:$D$1,0),0),"")&amp;IFERROR(VLOOKUP(CZ$2&amp;$A5,'FA2'!$B:$C,MATCH("HOME",'FA2'!$B$1:$C$1,0),0),"")&amp;IFERROR(VLOOKUP(CZ$2&amp;$A5,'EFL2'!$A:$D,MATCH("AWAY",'EFL2'!$A$1:$D$1,0),0),"")&amp;IFERROR(VLOOKUP(CZ$2&amp;$A5,'EFL2'!$B:$C,MATCH("HOME",'EFL2'!$B$1:$C$1,0),0),"")&amp;IFERROR(VLOOKUP(CZ$2&amp;$A5,'UCL2'!$C:$F,MATCH("AWAY",'UCL2'!$C$1:$F$1,0),0),"")&amp;IFERROR(VLOOKUP(CZ$2&amp;$A5,'UCL2'!$D:$E,MATCH("HOME",'UCL2'!$D$1:$E$1,0),0),"")&amp;IFERROR(VLOOKUP(CZ$2&amp;$A5,'EU2'!$C:$F,MATCH("AWAY",'EU2'!$C$1:$F$1,0),0),"")&amp;IFERROR(VLOOKUP(CZ$2&amp;$A5,'EU2'!$D:$E,MATCH("HOME",'EU2'!$D$1:$E$1,0),0),"")&amp;IFERROR(VLOOKUP(CZ$2&amp;$A5,'EUC2'!$C:$F,MATCH("AWAY",'EUC2'!$C$1:$F$1,0),0),"")&amp;IFERROR(VLOOKUP(CZ$2&amp;$A5,'EUC2'!$D:$E,MATCH("HOME",'EUC2'!$D$1:$E$1,0),0),"")</f>
        <v>Manchester Utd</v>
      </c>
      <c r="DA5" s="25" t="str">
        <f>IFERROR(VLOOKUP(DA$2&amp;$B5,'FPL FIX2'!$N$1:$Q$400,MATCH("HOME",'FPL FIX2'!$N$1:$Q$1,0),0),"")&amp;IFERROR(VLOOKUP(DA$2&amp;$B5,'FPL FIX2'!$O$1:$P$400,MATCH("AWAY",'FPL FIX2'!$O$1:$P$1,0),0),"")&amp;IFERROR(VLOOKUP(DA$2&amp;$A5,'FA2'!$A:$D,MATCH("AWAY",'FA2'!$A$1:$D$1,0),0),"")&amp;IFERROR(VLOOKUP(DA$2&amp;$A5,'FA2'!$B:$C,MATCH("HOME",'FA2'!$B$1:$C$1,0),0),"")&amp;IFERROR(VLOOKUP(DA$2&amp;$A5,'EFL2'!$A:$D,MATCH("AWAY",'EFL2'!$A$1:$D$1,0),0),"")&amp;IFERROR(VLOOKUP(DA$2&amp;$A5,'EFL2'!$B:$C,MATCH("HOME",'EFL2'!$B$1:$C$1,0),0),"")&amp;IFERROR(VLOOKUP(DA$2&amp;$A5,'UCL2'!$C:$F,MATCH("AWAY",'UCL2'!$C$1:$F$1,0),0),"")&amp;IFERROR(VLOOKUP(DA$2&amp;$A5,'UCL2'!$D:$E,MATCH("HOME",'UCL2'!$D$1:$E$1,0),0),"")&amp;IFERROR(VLOOKUP(DA$2&amp;$A5,'EU2'!$C:$F,MATCH("AWAY",'EU2'!$C$1:$F$1,0),0),"")&amp;IFERROR(VLOOKUP(DA$2&amp;$A5,'EU2'!$D:$E,MATCH("HOME",'EU2'!$D$1:$E$1,0),0),"")&amp;IFERROR(VLOOKUP(DA$2&amp;$A5,'EUC2'!$C:$F,MATCH("AWAY",'EUC2'!$C$1:$F$1,0),0),"")&amp;IFERROR(VLOOKUP(DA$2&amp;$A5,'EUC2'!$D:$E,MATCH("HOME",'EUC2'!$D$1:$E$1,0),0),"")</f>
        <v/>
      </c>
      <c r="DB5" s="25" t="str">
        <f>IFERROR(VLOOKUP(DB$2&amp;$B5,'FPL FIX2'!$N$1:$Q$400,MATCH("HOME",'FPL FIX2'!$N$1:$Q$1,0),0),"")&amp;IFERROR(VLOOKUP(DB$2&amp;$B5,'FPL FIX2'!$O$1:$P$400,MATCH("AWAY",'FPL FIX2'!$O$1:$P$1,0),0),"")&amp;IFERROR(VLOOKUP(DB$2&amp;$A5,'FA2'!$A:$D,MATCH("AWAY",'FA2'!$A$1:$D$1,0),0),"")&amp;IFERROR(VLOOKUP(DB$2&amp;$A5,'FA2'!$B:$C,MATCH("HOME",'FA2'!$B$1:$C$1,0),0),"")&amp;IFERROR(VLOOKUP(DB$2&amp;$A5,'EFL2'!$A:$D,MATCH("AWAY",'EFL2'!$A$1:$D$1,0),0),"")&amp;IFERROR(VLOOKUP(DB$2&amp;$A5,'EFL2'!$B:$C,MATCH("HOME",'EFL2'!$B$1:$C$1,0),0),"")&amp;IFERROR(VLOOKUP(DB$2&amp;$A5,'UCL2'!$C:$F,MATCH("AWAY",'UCL2'!$C$1:$F$1,0),0),"")&amp;IFERROR(VLOOKUP(DB$2&amp;$A5,'UCL2'!$D:$E,MATCH("HOME",'UCL2'!$D$1:$E$1,0),0),"")&amp;IFERROR(VLOOKUP(DB$2&amp;$A5,'EU2'!$C:$F,MATCH("AWAY",'EU2'!$C$1:$F$1,0),0),"")&amp;IFERROR(VLOOKUP(DB$2&amp;$A5,'EU2'!$D:$E,MATCH("HOME",'EU2'!$D$1:$E$1,0),0),"")&amp;IFERROR(VLOOKUP(DB$2&amp;$A5,'EUC2'!$C:$F,MATCH("AWAY",'EUC2'!$C$1:$F$1,0),0),"")&amp;IFERROR(VLOOKUP(DB$2&amp;$A5,'EUC2'!$D:$E,MATCH("HOME",'EUC2'!$D$1:$E$1,0),0),"")</f>
        <v/>
      </c>
      <c r="DC5" s="25" t="str">
        <f>IFERROR(VLOOKUP(DC$2&amp;$B5,'FPL FIX2'!$N$1:$Q$400,MATCH("HOME",'FPL FIX2'!$N$1:$Q$1,0),0),"")&amp;IFERROR(VLOOKUP(DC$2&amp;$B5,'FPL FIX2'!$O$1:$P$400,MATCH("AWAY",'FPL FIX2'!$O$1:$P$1,0),0),"")&amp;IFERROR(VLOOKUP(DC$2&amp;$A5,'FA2'!$A:$D,MATCH("AWAY",'FA2'!$A$1:$D$1,0),0),"")&amp;IFERROR(VLOOKUP(DC$2&amp;$A5,'FA2'!$B:$C,MATCH("HOME",'FA2'!$B$1:$C$1,0),0),"")&amp;IFERROR(VLOOKUP(DC$2&amp;$A5,'EFL2'!$A:$D,MATCH("AWAY",'EFL2'!$A$1:$D$1,0),0),"")&amp;IFERROR(VLOOKUP(DC$2&amp;$A5,'EFL2'!$B:$C,MATCH("HOME",'EFL2'!$B$1:$C$1,0),0),"")&amp;IFERROR(VLOOKUP(DC$2&amp;$A5,'UCL2'!$C:$F,MATCH("AWAY",'UCL2'!$C$1:$F$1,0),0),"")&amp;IFERROR(VLOOKUP(DC$2&amp;$A5,'UCL2'!$D:$E,MATCH("HOME",'UCL2'!$D$1:$E$1,0),0),"")&amp;IFERROR(VLOOKUP(DC$2&amp;$A5,'EU2'!$C:$F,MATCH("AWAY",'EU2'!$C$1:$F$1,0),0),"")&amp;IFERROR(VLOOKUP(DC$2&amp;$A5,'EU2'!$D:$E,MATCH("HOME",'EU2'!$D$1:$E$1,0),0),"")&amp;IFERROR(VLOOKUP(DC$2&amp;$A5,'EUC2'!$C:$F,MATCH("AWAY",'EUC2'!$C$1:$F$1,0),0),"")&amp;IFERROR(VLOOKUP(DC$2&amp;$A5,'EUC2'!$D:$E,MATCH("HOME",'EUC2'!$D$1:$E$1,0),0),"")</f>
        <v>bha</v>
      </c>
      <c r="DD5" s="25" t="str">
        <f>IFERROR(VLOOKUP(DD$2&amp;$B5,'FPL FIX2'!$N$1:$Q$400,MATCH("HOME",'FPL FIX2'!$N$1:$Q$1,0),0),"")&amp;IFERROR(VLOOKUP(DD$2&amp;$B5,'FPL FIX2'!$O$1:$P$400,MATCH("AWAY",'FPL FIX2'!$O$1:$P$1,0),0),"")&amp;IFERROR(VLOOKUP(DD$2&amp;$A5,'FA2'!$A:$D,MATCH("AWAY",'FA2'!$A$1:$D$1,0),0),"")&amp;IFERROR(VLOOKUP(DD$2&amp;$A5,'FA2'!$B:$C,MATCH("HOME",'FA2'!$B$1:$C$1,0),0),"")&amp;IFERROR(VLOOKUP(DD$2&amp;$A5,'EFL2'!$A:$D,MATCH("AWAY",'EFL2'!$A$1:$D$1,0),0),"")&amp;IFERROR(VLOOKUP(DD$2&amp;$A5,'EFL2'!$B:$C,MATCH("HOME",'EFL2'!$B$1:$C$1,0),0),"")&amp;IFERROR(VLOOKUP(DD$2&amp;$A5,'UCL2'!$C:$F,MATCH("AWAY",'UCL2'!$C$1:$F$1,0),0),"")&amp;IFERROR(VLOOKUP(DD$2&amp;$A5,'UCL2'!$D:$E,MATCH("HOME",'UCL2'!$D$1:$E$1,0),0),"")&amp;IFERROR(VLOOKUP(DD$2&amp;$A5,'EU2'!$C:$F,MATCH("AWAY",'EU2'!$C$1:$F$1,0),0),"")&amp;IFERROR(VLOOKUP(DD$2&amp;$A5,'EU2'!$D:$E,MATCH("HOME",'EU2'!$D$1:$E$1,0),0),"")&amp;IFERROR(VLOOKUP(DD$2&amp;$A5,'EUC2'!$C:$F,MATCH("AWAY",'EUC2'!$C$1:$F$1,0),0),"")&amp;IFERROR(VLOOKUP(DD$2&amp;$A5,'EUC2'!$D:$E,MATCH("HOME",'EUC2'!$D$1:$E$1,0),0),"")</f>
        <v/>
      </c>
      <c r="DE5" s="25" t="str">
        <f>IFERROR(VLOOKUP(DE$2&amp;$B5,'FPL FIX2'!$N$1:$Q$400,MATCH("HOME",'FPL FIX2'!$N$1:$Q$1,0),0),"")&amp;IFERROR(VLOOKUP(DE$2&amp;$B5,'FPL FIX2'!$O$1:$P$400,MATCH("AWAY",'FPL FIX2'!$O$1:$P$1,0),0),"")&amp;IFERROR(VLOOKUP(DE$2&amp;$A5,'FA2'!$A:$D,MATCH("AWAY",'FA2'!$A$1:$D$1,0),0),"")&amp;IFERROR(VLOOKUP(DE$2&amp;$A5,'FA2'!$B:$C,MATCH("HOME",'FA2'!$B$1:$C$1,0),0),"")&amp;IFERROR(VLOOKUP(DE$2&amp;$A5,'EFL2'!$A:$D,MATCH("AWAY",'EFL2'!$A$1:$D$1,0),0),"")&amp;IFERROR(VLOOKUP(DE$2&amp;$A5,'EFL2'!$B:$C,MATCH("HOME",'EFL2'!$B$1:$C$1,0),0),"")&amp;IFERROR(VLOOKUP(DE$2&amp;$A5,'UCL2'!$C:$F,MATCH("AWAY",'UCL2'!$C$1:$F$1,0),0),"")&amp;IFERROR(VLOOKUP(DE$2&amp;$A5,'UCL2'!$D:$E,MATCH("HOME",'UCL2'!$D$1:$E$1,0),0),"")&amp;IFERROR(VLOOKUP(DE$2&amp;$A5,'EU2'!$C:$F,MATCH("AWAY",'EU2'!$C$1:$F$1,0),0),"")&amp;IFERROR(VLOOKUP(DE$2&amp;$A5,'EU2'!$D:$E,MATCH("HOME",'EU2'!$D$1:$E$1,0),0),"")&amp;IFERROR(VLOOKUP(DE$2&amp;$A5,'EUC2'!$C:$F,MATCH("AWAY",'EUC2'!$C$1:$F$1,0),0),"")&amp;IFERROR(VLOOKUP(DE$2&amp;$A5,'EUC2'!$D:$E,MATCH("HOME",'EUC2'!$D$1:$E$1,0),0),"")</f>
        <v/>
      </c>
      <c r="DF5" s="25" t="str">
        <f>IFERROR(VLOOKUP(DF$2&amp;$B5,'FPL FIX2'!$N$1:$Q$400,MATCH("HOME",'FPL FIX2'!$N$1:$Q$1,0),0),"")&amp;IFERROR(VLOOKUP(DF$2&amp;$B5,'FPL FIX2'!$O$1:$P$400,MATCH("AWAY",'FPL FIX2'!$O$1:$P$1,0),0),"")&amp;IFERROR(VLOOKUP(DF$2&amp;$A5,'FA2'!$A:$D,MATCH("AWAY",'FA2'!$A$1:$D$1,0),0),"")&amp;IFERROR(VLOOKUP(DF$2&amp;$A5,'FA2'!$B:$C,MATCH("HOME",'FA2'!$B$1:$C$1,0),0),"")&amp;IFERROR(VLOOKUP(DF$2&amp;$A5,'EFL2'!$A:$D,MATCH("AWAY",'EFL2'!$A$1:$D$1,0),0),"")&amp;IFERROR(VLOOKUP(DF$2&amp;$A5,'EFL2'!$B:$C,MATCH("HOME",'EFL2'!$B$1:$C$1,0),0),"")&amp;IFERROR(VLOOKUP(DF$2&amp;$A5,'UCL2'!$C:$F,MATCH("AWAY",'UCL2'!$C$1:$F$1,0),0),"")&amp;IFERROR(VLOOKUP(DF$2&amp;$A5,'UCL2'!$D:$E,MATCH("HOME",'UCL2'!$D$1:$E$1,0),0),"")&amp;IFERROR(VLOOKUP(DF$2&amp;$A5,'EU2'!$C:$F,MATCH("AWAY",'EU2'!$C$1:$F$1,0),0),"")&amp;IFERROR(VLOOKUP(DF$2&amp;$A5,'EU2'!$D:$E,MATCH("HOME",'EU2'!$D$1:$E$1,0),0),"")&amp;IFERROR(VLOOKUP(DF$2&amp;$A5,'EUC2'!$C:$F,MATCH("AWAY",'EUC2'!$C$1:$F$1,0),0),"")&amp;IFERROR(VLOOKUP(DF$2&amp;$A5,'EUC2'!$D:$E,MATCH("HOME",'EUC2'!$D$1:$E$1,0),0),"")</f>
        <v/>
      </c>
      <c r="DG5" s="25" t="str">
        <f>IFERROR(VLOOKUP(DG$2&amp;$B5,'FPL FIX2'!$N$1:$Q$400,MATCH("HOME",'FPL FIX2'!$N$1:$Q$1,0),0),"")&amp;IFERROR(VLOOKUP(DG$2&amp;$B5,'FPL FIX2'!$O$1:$P$400,MATCH("AWAY",'FPL FIX2'!$O$1:$P$1,0),0),"")&amp;IFERROR(VLOOKUP(DG$2&amp;$A5,'FA2'!$A:$D,MATCH("AWAY",'FA2'!$A$1:$D$1,0),0),"")&amp;IFERROR(VLOOKUP(DG$2&amp;$A5,'FA2'!$B:$C,MATCH("HOME",'FA2'!$B$1:$C$1,0),0),"")&amp;IFERROR(VLOOKUP(DG$2&amp;$A5,'EFL2'!$A:$D,MATCH("AWAY",'EFL2'!$A$1:$D$1,0),0),"")&amp;IFERROR(VLOOKUP(DG$2&amp;$A5,'EFL2'!$B:$C,MATCH("HOME",'EFL2'!$B$1:$C$1,0),0),"")&amp;IFERROR(VLOOKUP(DG$2&amp;$A5,'UCL2'!$C:$F,MATCH("AWAY",'UCL2'!$C$1:$F$1,0),0),"")&amp;IFERROR(VLOOKUP(DG$2&amp;$A5,'UCL2'!$D:$E,MATCH("HOME",'UCL2'!$D$1:$E$1,0),0),"")&amp;IFERROR(VLOOKUP(DG$2&amp;$A5,'EU2'!$C:$F,MATCH("AWAY",'EU2'!$C$1:$F$1,0),0),"")&amp;IFERROR(VLOOKUP(DG$2&amp;$A5,'EU2'!$D:$E,MATCH("HOME",'EU2'!$D$1:$E$1,0),0),"")&amp;IFERROR(VLOOKUP(DG$2&amp;$A5,'EUC2'!$C:$F,MATCH("AWAY",'EUC2'!$C$1:$F$1,0),0),"")&amp;IFERROR(VLOOKUP(DG$2&amp;$A5,'EUC2'!$D:$E,MATCH("HOME",'EUC2'!$D$1:$E$1,0),0),"")</f>
        <v/>
      </c>
      <c r="DH5" s="25" t="str">
        <f>IFERROR(VLOOKUP(DH$2&amp;$B5,'FPL FIX2'!$N$1:$Q$400,MATCH("HOME",'FPL FIX2'!$N$1:$Q$1,0),0),"")&amp;IFERROR(VLOOKUP(DH$2&amp;$B5,'FPL FIX2'!$O$1:$P$400,MATCH("AWAY",'FPL FIX2'!$O$1:$P$1,0),0),"")&amp;IFERROR(VLOOKUP(DH$2&amp;$A5,'FA2'!$A:$D,MATCH("AWAY",'FA2'!$A$1:$D$1,0),0),"")&amp;IFERROR(VLOOKUP(DH$2&amp;$A5,'FA2'!$B:$C,MATCH("HOME",'FA2'!$B$1:$C$1,0),0),"")&amp;IFERROR(VLOOKUP(DH$2&amp;$A5,'EFL2'!$A:$D,MATCH("AWAY",'EFL2'!$A$1:$D$1,0),0),"")&amp;IFERROR(VLOOKUP(DH$2&amp;$A5,'EFL2'!$B:$C,MATCH("HOME",'EFL2'!$B$1:$C$1,0),0),"")&amp;IFERROR(VLOOKUP(DH$2&amp;$A5,'UCL2'!$C:$F,MATCH("AWAY",'UCL2'!$C$1:$F$1,0),0),"")&amp;IFERROR(VLOOKUP(DH$2&amp;$A5,'UCL2'!$D:$E,MATCH("HOME",'UCL2'!$D$1:$E$1,0),0),"")&amp;IFERROR(VLOOKUP(DH$2&amp;$A5,'EU2'!$C:$F,MATCH("AWAY",'EU2'!$C$1:$F$1,0),0),"")&amp;IFERROR(VLOOKUP(DH$2&amp;$A5,'EU2'!$D:$E,MATCH("HOME",'EU2'!$D$1:$E$1,0),0),"")&amp;IFERROR(VLOOKUP(DH$2&amp;$A5,'EUC2'!$C:$F,MATCH("AWAY",'EUC2'!$C$1:$F$1,0),0),"")&amp;IFERROR(VLOOKUP(DH$2&amp;$A5,'EUC2'!$D:$E,MATCH("HOME",'EUC2'!$D$1:$E$1,0),0),"")</f>
        <v/>
      </c>
      <c r="DI5" s="25" t="str">
        <f>IFERROR(VLOOKUP(DI$2&amp;$B5,'FPL FIX2'!$N$1:$Q$400,MATCH("HOME",'FPL FIX2'!$N$1:$Q$1,0),0),"")&amp;IFERROR(VLOOKUP(DI$2&amp;$B5,'FPL FIX2'!$O$1:$P$400,MATCH("AWAY",'FPL FIX2'!$O$1:$P$1,0),0),"")&amp;IFERROR(VLOOKUP(DI$2&amp;$A5,'FA2'!$A:$D,MATCH("AWAY",'FA2'!$A$1:$D$1,0),0),"")&amp;IFERROR(VLOOKUP(DI$2&amp;$A5,'FA2'!$B:$C,MATCH("HOME",'FA2'!$B$1:$C$1,0),0),"")&amp;IFERROR(VLOOKUP(DI$2&amp;$A5,'EFL2'!$A:$D,MATCH("AWAY",'EFL2'!$A$1:$D$1,0),0),"")&amp;IFERROR(VLOOKUP(DI$2&amp;$A5,'EFL2'!$B:$C,MATCH("HOME",'EFL2'!$B$1:$C$1,0),0),"")&amp;IFERROR(VLOOKUP(DI$2&amp;$A5,'UCL2'!$C:$F,MATCH("AWAY",'UCL2'!$C$1:$F$1,0),0),"")&amp;IFERROR(VLOOKUP(DI$2&amp;$A5,'UCL2'!$D:$E,MATCH("HOME",'UCL2'!$D$1:$E$1,0),0),"")&amp;IFERROR(VLOOKUP(DI$2&amp;$A5,'EU2'!$C:$F,MATCH("AWAY",'EU2'!$C$1:$F$1,0),0),"")&amp;IFERROR(VLOOKUP(DI$2&amp;$A5,'EU2'!$D:$E,MATCH("HOME",'EU2'!$D$1:$E$1,0),0),"")&amp;IFERROR(VLOOKUP(DI$2&amp;$A5,'EUC2'!$C:$F,MATCH("AWAY",'EUC2'!$C$1:$F$1,0),0),"")&amp;IFERROR(VLOOKUP(DI$2&amp;$A5,'EUC2'!$D:$E,MATCH("HOME",'EUC2'!$D$1:$E$1,0),0),"")</f>
        <v/>
      </c>
      <c r="DJ5" s="25" t="str">
        <f>IFERROR(VLOOKUP(DJ$2&amp;$B5,'FPL FIX2'!$N$1:$Q$400,MATCH("HOME",'FPL FIX2'!$N$1:$Q$1,0),0),"")&amp;IFERROR(VLOOKUP(DJ$2&amp;$B5,'FPL FIX2'!$O$1:$P$400,MATCH("AWAY",'FPL FIX2'!$O$1:$P$1,0),0),"")&amp;IFERROR(VLOOKUP(DJ$2&amp;$A5,'FA2'!$A:$D,MATCH("AWAY",'FA2'!$A$1:$D$1,0),0),"")&amp;IFERROR(VLOOKUP(DJ$2&amp;$A5,'FA2'!$B:$C,MATCH("HOME",'FA2'!$B$1:$C$1,0),0),"")&amp;IFERROR(VLOOKUP(DJ$2&amp;$A5,'EFL2'!$A:$D,MATCH("AWAY",'EFL2'!$A$1:$D$1,0),0),"")&amp;IFERROR(VLOOKUP(DJ$2&amp;$A5,'EFL2'!$B:$C,MATCH("HOME",'EFL2'!$B$1:$C$1,0),0),"")&amp;IFERROR(VLOOKUP(DJ$2&amp;$A5,'UCL2'!$C:$F,MATCH("AWAY",'UCL2'!$C$1:$F$1,0),0),"")&amp;IFERROR(VLOOKUP(DJ$2&amp;$A5,'UCL2'!$D:$E,MATCH("HOME",'UCL2'!$D$1:$E$1,0),0),"")&amp;IFERROR(VLOOKUP(DJ$2&amp;$A5,'EU2'!$C:$F,MATCH("AWAY",'EU2'!$C$1:$F$1,0),0),"")&amp;IFERROR(VLOOKUP(DJ$2&amp;$A5,'EU2'!$D:$E,MATCH("HOME",'EU2'!$D$1:$E$1,0),0),"")&amp;IFERROR(VLOOKUP(DJ$2&amp;$A5,'EUC2'!$C:$F,MATCH("AWAY",'EUC2'!$C$1:$F$1,0),0),"")&amp;IFERROR(VLOOKUP(DJ$2&amp;$A5,'EUC2'!$D:$E,MATCH("HOME",'EUC2'!$D$1:$E$1,0),0),"")</f>
        <v/>
      </c>
      <c r="DK5" s="25" t="str">
        <f>IFERROR(VLOOKUP(DK$2&amp;$B5,'FPL FIX2'!$N$1:$Q$400,MATCH("HOME",'FPL FIX2'!$N$1:$Q$1,0),0),"")&amp;IFERROR(VLOOKUP(DK$2&amp;$B5,'FPL FIX2'!$O$1:$P$400,MATCH("AWAY",'FPL FIX2'!$O$1:$P$1,0),0),"")&amp;IFERROR(VLOOKUP(DK$2&amp;$A5,'FA2'!$A:$D,MATCH("AWAY",'FA2'!$A$1:$D$1,0),0),"")&amp;IFERROR(VLOOKUP(DK$2&amp;$A5,'FA2'!$B:$C,MATCH("HOME",'FA2'!$B$1:$C$1,0),0),"")&amp;IFERROR(VLOOKUP(DK$2&amp;$A5,'EFL2'!$A:$D,MATCH("AWAY",'EFL2'!$A$1:$D$1,0),0),"")&amp;IFERROR(VLOOKUP(DK$2&amp;$A5,'EFL2'!$B:$C,MATCH("HOME",'EFL2'!$B$1:$C$1,0),0),"")&amp;IFERROR(VLOOKUP(DK$2&amp;$A5,'UCL2'!$C:$F,MATCH("AWAY",'UCL2'!$C$1:$F$1,0),0),"")&amp;IFERROR(VLOOKUP(DK$2&amp;$A5,'UCL2'!$D:$E,MATCH("HOME",'UCL2'!$D$1:$E$1,0),0),"")&amp;IFERROR(VLOOKUP(DK$2&amp;$A5,'EU2'!$C:$F,MATCH("AWAY",'EU2'!$C$1:$F$1,0),0),"")&amp;IFERROR(VLOOKUP(DK$2&amp;$A5,'EU2'!$D:$E,MATCH("HOME",'EU2'!$D$1:$E$1,0),0),"")&amp;IFERROR(VLOOKUP(DK$2&amp;$A5,'EUC2'!$C:$F,MATCH("AWAY",'EUC2'!$C$1:$F$1,0),0),"")&amp;IFERROR(VLOOKUP(DK$2&amp;$A5,'EUC2'!$D:$E,MATCH("HOME",'EUC2'!$D$1:$E$1,0),0),"")</f>
        <v/>
      </c>
      <c r="DL5" s="25" t="str">
        <f>IFERROR(VLOOKUP(DL$2&amp;$B5,'FPL FIX2'!$N$1:$Q$400,MATCH("HOME",'FPL FIX2'!$N$1:$Q$1,0),0),"")&amp;IFERROR(VLOOKUP(DL$2&amp;$B5,'FPL FIX2'!$O$1:$P$400,MATCH("AWAY",'FPL FIX2'!$O$1:$P$1,0),0),"")&amp;IFERROR(VLOOKUP(DL$2&amp;$A5,'FA2'!$A:$D,MATCH("AWAY",'FA2'!$A$1:$D$1,0),0),"")&amp;IFERROR(VLOOKUP(DL$2&amp;$A5,'FA2'!$B:$C,MATCH("HOME",'FA2'!$B$1:$C$1,0),0),"")&amp;IFERROR(VLOOKUP(DL$2&amp;$A5,'EFL2'!$A:$D,MATCH("AWAY",'EFL2'!$A$1:$D$1,0),0),"")&amp;IFERROR(VLOOKUP(DL$2&amp;$A5,'EFL2'!$B:$C,MATCH("HOME",'EFL2'!$B$1:$C$1,0),0),"")&amp;IFERROR(VLOOKUP(DL$2&amp;$A5,'UCL2'!$C:$F,MATCH("AWAY",'UCL2'!$C$1:$F$1,0),0),"")&amp;IFERROR(VLOOKUP(DL$2&amp;$A5,'UCL2'!$D:$E,MATCH("HOME",'UCL2'!$D$1:$E$1,0),0),"")&amp;IFERROR(VLOOKUP(DL$2&amp;$A5,'EU2'!$C:$F,MATCH("AWAY",'EU2'!$C$1:$F$1,0),0),"")&amp;IFERROR(VLOOKUP(DL$2&amp;$A5,'EU2'!$D:$E,MATCH("HOME",'EU2'!$D$1:$E$1,0),0),"")&amp;IFERROR(VLOOKUP(DL$2&amp;$A5,'EUC2'!$C:$F,MATCH("AWAY",'EUC2'!$C$1:$F$1,0),0),"")&amp;IFERROR(VLOOKUP(DL$2&amp;$A5,'EUC2'!$D:$E,MATCH("HOME",'EUC2'!$D$1:$E$1,0),0),"")</f>
        <v/>
      </c>
      <c r="DM5" s="25" t="str">
        <f>IFERROR(VLOOKUP(DM$2&amp;$B5,'FPL FIX2'!$N$1:$Q$400,MATCH("HOME",'FPL FIX2'!$N$1:$Q$1,0),0),"")&amp;IFERROR(VLOOKUP(DM$2&amp;$B5,'FPL FIX2'!$O$1:$P$400,MATCH("AWAY",'FPL FIX2'!$O$1:$P$1,0),0),"")&amp;IFERROR(VLOOKUP(DM$2&amp;$A5,'FA2'!$A:$D,MATCH("AWAY",'FA2'!$A$1:$D$1,0),0),"")&amp;IFERROR(VLOOKUP(DM$2&amp;$A5,'FA2'!$B:$C,MATCH("HOME",'FA2'!$B$1:$C$1,0),0),"")&amp;IFERROR(VLOOKUP(DM$2&amp;$A5,'EFL2'!$A:$D,MATCH("AWAY",'EFL2'!$A$1:$D$1,0),0),"")&amp;IFERROR(VLOOKUP(DM$2&amp;$A5,'EFL2'!$B:$C,MATCH("HOME",'EFL2'!$B$1:$C$1,0),0),"")&amp;IFERROR(VLOOKUP(DM$2&amp;$A5,'UCL2'!$C:$F,MATCH("AWAY",'UCL2'!$C$1:$F$1,0),0),"")&amp;IFERROR(VLOOKUP(DM$2&amp;$A5,'UCL2'!$D:$E,MATCH("HOME",'UCL2'!$D$1:$E$1,0),0),"")&amp;IFERROR(VLOOKUP(DM$2&amp;$A5,'EU2'!$C:$F,MATCH("AWAY",'EU2'!$C$1:$F$1,0),0),"")&amp;IFERROR(VLOOKUP(DM$2&amp;$A5,'EU2'!$D:$E,MATCH("HOME",'EU2'!$D$1:$E$1,0),0),"")&amp;IFERROR(VLOOKUP(DM$2&amp;$A5,'EUC2'!$C:$F,MATCH("AWAY",'EUC2'!$C$1:$F$1,0),0),"")&amp;IFERROR(VLOOKUP(DM$2&amp;$A5,'EUC2'!$D:$E,MATCH("HOME",'EUC2'!$D$1:$E$1,0),0),"")</f>
        <v/>
      </c>
      <c r="DN5" s="25" t="str">
        <f>IFERROR(VLOOKUP(DN$2&amp;$B5,'FPL FIX2'!$N$1:$Q$400,MATCH("HOME",'FPL FIX2'!$N$1:$Q$1,0),0),"")&amp;IFERROR(VLOOKUP(DN$2&amp;$B5,'FPL FIX2'!$O$1:$P$400,MATCH("AWAY",'FPL FIX2'!$O$1:$P$1,0),0),"")&amp;IFERROR(VLOOKUP(DN$2&amp;$A5,'FA2'!$A:$D,MATCH("AWAY",'FA2'!$A$1:$D$1,0),0),"")&amp;IFERROR(VLOOKUP(DN$2&amp;$A5,'FA2'!$B:$C,MATCH("HOME",'FA2'!$B$1:$C$1,0),0),"")&amp;IFERROR(VLOOKUP(DN$2&amp;$A5,'EFL2'!$A:$D,MATCH("AWAY",'EFL2'!$A$1:$D$1,0),0),"")&amp;IFERROR(VLOOKUP(DN$2&amp;$A5,'EFL2'!$B:$C,MATCH("HOME",'EFL2'!$B$1:$C$1,0),0),"")&amp;IFERROR(VLOOKUP(DN$2&amp;$A5,'UCL2'!$C:$F,MATCH("AWAY",'UCL2'!$C$1:$F$1,0),0),"")&amp;IFERROR(VLOOKUP(DN$2&amp;$A5,'UCL2'!$D:$E,MATCH("HOME",'UCL2'!$D$1:$E$1,0),0),"")&amp;IFERROR(VLOOKUP(DN$2&amp;$A5,'EU2'!$C:$F,MATCH("AWAY",'EU2'!$C$1:$F$1,0),0),"")&amp;IFERROR(VLOOKUP(DN$2&amp;$A5,'EU2'!$D:$E,MATCH("HOME",'EU2'!$D$1:$E$1,0),0),"")&amp;IFERROR(VLOOKUP(DN$2&amp;$A5,'EUC2'!$C:$F,MATCH("AWAY",'EUC2'!$C$1:$F$1,0),0),"")&amp;IFERROR(VLOOKUP(DN$2&amp;$A5,'EUC2'!$D:$E,MATCH("HOME",'EUC2'!$D$1:$E$1,0),0),"")</f>
        <v/>
      </c>
      <c r="DO5" s="25" t="str">
        <f>IFERROR(VLOOKUP(DO$2&amp;$B5,'FPL FIX2'!$N$1:$Q$400,MATCH("HOME",'FPL FIX2'!$N$1:$Q$1,0),0),"")&amp;IFERROR(VLOOKUP(DO$2&amp;$B5,'FPL FIX2'!$O$1:$P$400,MATCH("AWAY",'FPL FIX2'!$O$1:$P$1,0),0),"")&amp;IFERROR(VLOOKUP(DO$2&amp;$A5,'FA2'!$A:$D,MATCH("AWAY",'FA2'!$A$1:$D$1,0),0),"")&amp;IFERROR(VLOOKUP(DO$2&amp;$A5,'FA2'!$B:$C,MATCH("HOME",'FA2'!$B$1:$C$1,0),0),"")&amp;IFERROR(VLOOKUP(DO$2&amp;$A5,'EFL2'!$A:$D,MATCH("AWAY",'EFL2'!$A$1:$D$1,0),0),"")&amp;IFERROR(VLOOKUP(DO$2&amp;$A5,'EFL2'!$B:$C,MATCH("HOME",'EFL2'!$B$1:$C$1,0),0),"")&amp;IFERROR(VLOOKUP(DO$2&amp;$A5,'UCL2'!$C:$F,MATCH("AWAY",'UCL2'!$C$1:$F$1,0),0),"")&amp;IFERROR(VLOOKUP(DO$2&amp;$A5,'UCL2'!$D:$E,MATCH("HOME",'UCL2'!$D$1:$E$1,0),0),"")&amp;IFERROR(VLOOKUP(DO$2&amp;$A5,'EU2'!$C:$F,MATCH("AWAY",'EU2'!$C$1:$F$1,0),0),"")&amp;IFERROR(VLOOKUP(DO$2&amp;$A5,'EU2'!$D:$E,MATCH("HOME",'EU2'!$D$1:$E$1,0),0),"")&amp;IFERROR(VLOOKUP(DO$2&amp;$A5,'EUC2'!$C:$F,MATCH("AWAY",'EUC2'!$C$1:$F$1,0),0),"")&amp;IFERROR(VLOOKUP(DO$2&amp;$A5,'EUC2'!$D:$E,MATCH("HOME",'EUC2'!$D$1:$E$1,0),0),"")</f>
        <v/>
      </c>
      <c r="DP5" s="25" t="str">
        <f>IFERROR(VLOOKUP(DP$2&amp;$B5,'FPL FIX2'!$N$1:$Q$400,MATCH("HOME",'FPL FIX2'!$N$1:$Q$1,0),0),"")&amp;IFERROR(VLOOKUP(DP$2&amp;$B5,'FPL FIX2'!$O$1:$P$400,MATCH("AWAY",'FPL FIX2'!$O$1:$P$1,0),0),"")&amp;IFERROR(VLOOKUP(DP$2&amp;$A5,'FA2'!$A:$D,MATCH("AWAY",'FA2'!$A$1:$D$1,0),0),"")&amp;IFERROR(VLOOKUP(DP$2&amp;$A5,'FA2'!$B:$C,MATCH("HOME",'FA2'!$B$1:$C$1,0),0),"")&amp;IFERROR(VLOOKUP(DP$2&amp;$A5,'EFL2'!$A:$D,MATCH("AWAY",'EFL2'!$A$1:$D$1,0),0),"")&amp;IFERROR(VLOOKUP(DP$2&amp;$A5,'EFL2'!$B:$C,MATCH("HOME",'EFL2'!$B$1:$C$1,0),0),"")&amp;IFERROR(VLOOKUP(DP$2&amp;$A5,'UCL2'!$C:$F,MATCH("AWAY",'UCL2'!$C$1:$F$1,0),0),"")&amp;IFERROR(VLOOKUP(DP$2&amp;$A5,'UCL2'!$D:$E,MATCH("HOME",'UCL2'!$D$1:$E$1,0),0),"")&amp;IFERROR(VLOOKUP(DP$2&amp;$A5,'EU2'!$C:$F,MATCH("AWAY",'EU2'!$C$1:$F$1,0),0),"")&amp;IFERROR(VLOOKUP(DP$2&amp;$A5,'EU2'!$D:$E,MATCH("HOME",'EU2'!$D$1:$E$1,0),0),"")&amp;IFERROR(VLOOKUP(DP$2&amp;$A5,'EUC2'!$C:$F,MATCH("AWAY",'EUC2'!$C$1:$F$1,0),0),"")&amp;IFERROR(VLOOKUP(DP$2&amp;$A5,'EUC2'!$D:$E,MATCH("HOME",'EUC2'!$D$1:$E$1,0),0),"")</f>
        <v/>
      </c>
      <c r="DQ5" s="25" t="str">
        <f>IFERROR(VLOOKUP(DQ$2&amp;$B5,'FPL FIX2'!$N$1:$Q$400,MATCH("HOME",'FPL FIX2'!$N$1:$Q$1,0),0),"")&amp;IFERROR(VLOOKUP(DQ$2&amp;$B5,'FPL FIX2'!$O$1:$P$400,MATCH("AWAY",'FPL FIX2'!$O$1:$P$1,0),0),"")&amp;IFERROR(VLOOKUP(DQ$2&amp;$A5,'FA2'!$A:$D,MATCH("AWAY",'FA2'!$A$1:$D$1,0),0),"")&amp;IFERROR(VLOOKUP(DQ$2&amp;$A5,'FA2'!$B:$C,MATCH("HOME",'FA2'!$B$1:$C$1,0),0),"")&amp;IFERROR(VLOOKUP(DQ$2&amp;$A5,'EFL2'!$A:$D,MATCH("AWAY",'EFL2'!$A$1:$D$1,0),0),"")&amp;IFERROR(VLOOKUP(DQ$2&amp;$A5,'EFL2'!$B:$C,MATCH("HOME",'EFL2'!$B$1:$C$1,0),0),"")&amp;IFERROR(VLOOKUP(DQ$2&amp;$A5,'UCL2'!$C:$F,MATCH("AWAY",'UCL2'!$C$1:$F$1,0),0),"")&amp;IFERROR(VLOOKUP(DQ$2&amp;$A5,'UCL2'!$D:$E,MATCH("HOME",'UCL2'!$D$1:$E$1,0),0),"")&amp;IFERROR(VLOOKUP(DQ$2&amp;$A5,'EU2'!$C:$F,MATCH("AWAY",'EU2'!$C$1:$F$1,0),0),"")&amp;IFERROR(VLOOKUP(DQ$2&amp;$A5,'EU2'!$D:$E,MATCH("HOME",'EU2'!$D$1:$E$1,0),0),"")&amp;IFERROR(VLOOKUP(DQ$2&amp;$A5,'EUC2'!$C:$F,MATCH("AWAY",'EUC2'!$C$1:$F$1,0),0),"")&amp;IFERROR(VLOOKUP(DQ$2&amp;$A5,'EUC2'!$D:$E,MATCH("HOME",'EUC2'!$D$1:$E$1,0),0),"")</f>
        <v/>
      </c>
      <c r="DR5" s="25" t="str">
        <f>IFERROR(VLOOKUP(DR$2&amp;$B5,'FPL FIX2'!$N$1:$Q$400,MATCH("HOME",'FPL FIX2'!$N$1:$Q$1,0),0),"")&amp;IFERROR(VLOOKUP(DR$2&amp;$B5,'FPL FIX2'!$O$1:$P$400,MATCH("AWAY",'FPL FIX2'!$O$1:$P$1,0),0),"")&amp;IFERROR(VLOOKUP(DR$2&amp;$A5,'FA2'!$A:$D,MATCH("AWAY",'FA2'!$A$1:$D$1,0),0),"")&amp;IFERROR(VLOOKUP(DR$2&amp;$A5,'FA2'!$B:$C,MATCH("HOME",'FA2'!$B$1:$C$1,0),0),"")&amp;IFERROR(VLOOKUP(DR$2&amp;$A5,'EFL2'!$A:$D,MATCH("AWAY",'EFL2'!$A$1:$D$1,0),0),"")&amp;IFERROR(VLOOKUP(DR$2&amp;$A5,'EFL2'!$B:$C,MATCH("HOME",'EFL2'!$B$1:$C$1,0),0),"")&amp;IFERROR(VLOOKUP(DR$2&amp;$A5,'UCL2'!$C:$F,MATCH("AWAY",'UCL2'!$C$1:$F$1,0),0),"")&amp;IFERROR(VLOOKUP(DR$2&amp;$A5,'UCL2'!$D:$E,MATCH("HOME",'UCL2'!$D$1:$E$1,0),0),"")&amp;IFERROR(VLOOKUP(DR$2&amp;$A5,'EU2'!$C:$F,MATCH("AWAY",'EU2'!$C$1:$F$1,0),0),"")&amp;IFERROR(VLOOKUP(DR$2&amp;$A5,'EU2'!$D:$E,MATCH("HOME",'EU2'!$D$1:$E$1,0),0),"")&amp;IFERROR(VLOOKUP(DR$2&amp;$A5,'EUC2'!$C:$F,MATCH("AWAY",'EUC2'!$C$1:$F$1,0),0),"")&amp;IFERROR(VLOOKUP(DR$2&amp;$A5,'EUC2'!$D:$E,MATCH("HOME",'EUC2'!$D$1:$E$1,0),0),"")</f>
        <v/>
      </c>
      <c r="DS5" s="25" t="str">
        <f>IFERROR(VLOOKUP(DS$2&amp;$B5,'FPL FIX2'!$N$1:$Q$400,MATCH("HOME",'FPL FIX2'!$N$1:$Q$1,0),0),"")&amp;IFERROR(VLOOKUP(DS$2&amp;$B5,'FPL FIX2'!$O$1:$P$400,MATCH("AWAY",'FPL FIX2'!$O$1:$P$1,0),0),"")&amp;IFERROR(VLOOKUP(DS$2&amp;$A5,'FA2'!$A:$D,MATCH("AWAY",'FA2'!$A$1:$D$1,0),0),"")&amp;IFERROR(VLOOKUP(DS$2&amp;$A5,'FA2'!$B:$C,MATCH("HOME",'FA2'!$B$1:$C$1,0),0),"")&amp;IFERROR(VLOOKUP(DS$2&amp;$A5,'EFL2'!$A:$D,MATCH("AWAY",'EFL2'!$A$1:$D$1,0),0),"")&amp;IFERROR(VLOOKUP(DS$2&amp;$A5,'EFL2'!$B:$C,MATCH("HOME",'EFL2'!$B$1:$C$1,0),0),"")&amp;IFERROR(VLOOKUP(DS$2&amp;$A5,'UCL2'!$C:$F,MATCH("AWAY",'UCL2'!$C$1:$F$1,0),0),"")&amp;IFERROR(VLOOKUP(DS$2&amp;$A5,'UCL2'!$D:$E,MATCH("HOME",'UCL2'!$D$1:$E$1,0),0),"")&amp;IFERROR(VLOOKUP(DS$2&amp;$A5,'EU2'!$C:$F,MATCH("AWAY",'EU2'!$C$1:$F$1,0),0),"")&amp;IFERROR(VLOOKUP(DS$2&amp;$A5,'EU2'!$D:$E,MATCH("HOME",'EU2'!$D$1:$E$1,0),0),"")&amp;IFERROR(VLOOKUP(DS$2&amp;$A5,'EUC2'!$C:$F,MATCH("AWAY",'EUC2'!$C$1:$F$1,0),0),"")&amp;IFERROR(VLOOKUP(DS$2&amp;$A5,'EUC2'!$D:$E,MATCH("HOME",'EUC2'!$D$1:$E$1,0),0),"")</f>
        <v/>
      </c>
      <c r="DT5" s="25" t="str">
        <f>IFERROR(VLOOKUP(DT$2&amp;$B5,'FPL FIX2'!$N$1:$Q$400,MATCH("HOME",'FPL FIX2'!$N$1:$Q$1,0),0),"")&amp;IFERROR(VLOOKUP(DT$2&amp;$B5,'FPL FIX2'!$O$1:$P$400,MATCH("AWAY",'FPL FIX2'!$O$1:$P$1,0),0),"")&amp;IFERROR(VLOOKUP(DT$2&amp;$A5,'FA2'!$A:$D,MATCH("AWAY",'FA2'!$A$1:$D$1,0),0),"")&amp;IFERROR(VLOOKUP(DT$2&amp;$A5,'FA2'!$B:$C,MATCH("HOME",'FA2'!$B$1:$C$1,0),0),"")&amp;IFERROR(VLOOKUP(DT$2&amp;$A5,'EFL2'!$A:$D,MATCH("AWAY",'EFL2'!$A$1:$D$1,0),0),"")&amp;IFERROR(VLOOKUP(DT$2&amp;$A5,'EFL2'!$B:$C,MATCH("HOME",'EFL2'!$B$1:$C$1,0),0),"")&amp;IFERROR(VLOOKUP(DT$2&amp;$A5,'UCL2'!$C:$F,MATCH("AWAY",'UCL2'!$C$1:$F$1,0),0),"")&amp;IFERROR(VLOOKUP(DT$2&amp;$A5,'UCL2'!$D:$E,MATCH("HOME",'UCL2'!$D$1:$E$1,0),0),"")&amp;IFERROR(VLOOKUP(DT$2&amp;$A5,'EU2'!$C:$F,MATCH("AWAY",'EU2'!$C$1:$F$1,0),0),"")&amp;IFERROR(VLOOKUP(DT$2&amp;$A5,'EU2'!$D:$E,MATCH("HOME",'EU2'!$D$1:$E$1,0),0),"")&amp;IFERROR(VLOOKUP(DT$2&amp;$A5,'EUC2'!$C:$F,MATCH("AWAY",'EUC2'!$C$1:$F$1,0),0),"")&amp;IFERROR(VLOOKUP(DT$2&amp;$A5,'EUC2'!$D:$E,MATCH("HOME",'EUC2'!$D$1:$E$1,0),0),"")</f>
        <v/>
      </c>
      <c r="DU5" s="25" t="str">
        <f>IFERROR(VLOOKUP(DU$2&amp;$B5,'FPL FIX2'!$N$1:$Q$400,MATCH("HOME",'FPL FIX2'!$N$1:$Q$1,0),0),"")&amp;IFERROR(VLOOKUP(DU$2&amp;$B5,'FPL FIX2'!$O$1:$P$400,MATCH("AWAY",'FPL FIX2'!$O$1:$P$1,0),0),"")&amp;IFERROR(VLOOKUP(DU$2&amp;$A5,'FA2'!$A:$D,MATCH("AWAY",'FA2'!$A$1:$D$1,0),0),"")&amp;IFERROR(VLOOKUP(DU$2&amp;$A5,'FA2'!$B:$C,MATCH("HOME",'FA2'!$B$1:$C$1,0),0),"")&amp;IFERROR(VLOOKUP(DU$2&amp;$A5,'EFL2'!$A:$D,MATCH("AWAY",'EFL2'!$A$1:$D$1,0),0),"")&amp;IFERROR(VLOOKUP(DU$2&amp;$A5,'EFL2'!$B:$C,MATCH("HOME",'EFL2'!$B$1:$C$1,0),0),"")&amp;IFERROR(VLOOKUP(DU$2&amp;$A5,'UCL2'!$C:$F,MATCH("AWAY",'UCL2'!$C$1:$F$1,0),0),"")&amp;IFERROR(VLOOKUP(DU$2&amp;$A5,'UCL2'!$D:$E,MATCH("HOME",'UCL2'!$D$1:$E$1,0),0),"")&amp;IFERROR(VLOOKUP(DU$2&amp;$A5,'EU2'!$C:$F,MATCH("AWAY",'EU2'!$C$1:$F$1,0),0),"")&amp;IFERROR(VLOOKUP(DU$2&amp;$A5,'EU2'!$D:$E,MATCH("HOME",'EU2'!$D$1:$E$1,0),0),"")&amp;IFERROR(VLOOKUP(DU$2&amp;$A5,'EUC2'!$C:$F,MATCH("AWAY",'EUC2'!$C$1:$F$1,0),0),"")&amp;IFERROR(VLOOKUP(DU$2&amp;$A5,'EUC2'!$D:$E,MATCH("HOME",'EUC2'!$D$1:$E$1,0),0),"")</f>
        <v/>
      </c>
      <c r="DV5" s="25" t="str">
        <f>IFERROR(VLOOKUP(DV$2&amp;$B5,'FPL FIX2'!$N$1:$Q$400,MATCH("HOME",'FPL FIX2'!$N$1:$Q$1,0),0),"")&amp;IFERROR(VLOOKUP(DV$2&amp;$B5,'FPL FIX2'!$O$1:$P$400,MATCH("AWAY",'FPL FIX2'!$O$1:$P$1,0),0),"")&amp;IFERROR(VLOOKUP(DV$2&amp;$A5,'FA2'!$A:$D,MATCH("AWAY",'FA2'!$A$1:$D$1,0),0),"")&amp;IFERROR(VLOOKUP(DV$2&amp;$A5,'FA2'!$B:$C,MATCH("HOME",'FA2'!$B$1:$C$1,0),0),"")&amp;IFERROR(VLOOKUP(DV$2&amp;$A5,'EFL2'!$A:$D,MATCH("AWAY",'EFL2'!$A$1:$D$1,0),0),"")&amp;IFERROR(VLOOKUP(DV$2&amp;$A5,'EFL2'!$B:$C,MATCH("HOME",'EFL2'!$B$1:$C$1,0),0),"")&amp;IFERROR(VLOOKUP(DV$2&amp;$A5,'UCL2'!$C:$F,MATCH("AWAY",'UCL2'!$C$1:$F$1,0),0),"")&amp;IFERROR(VLOOKUP(DV$2&amp;$A5,'UCL2'!$D:$E,MATCH("HOME",'UCL2'!$D$1:$E$1,0),0),"")&amp;IFERROR(VLOOKUP(DV$2&amp;$A5,'EU2'!$C:$F,MATCH("AWAY",'EU2'!$C$1:$F$1,0),0),"")&amp;IFERROR(VLOOKUP(DV$2&amp;$A5,'EU2'!$D:$E,MATCH("HOME",'EU2'!$D$1:$E$1,0),0),"")&amp;IFERROR(VLOOKUP(DV$2&amp;$A5,'EUC2'!$C:$F,MATCH("AWAY",'EUC2'!$C$1:$F$1,0),0),"")&amp;IFERROR(VLOOKUP(DV$2&amp;$A5,'EUC2'!$D:$E,MATCH("HOME",'EUC2'!$D$1:$E$1,0),0),"")</f>
        <v/>
      </c>
      <c r="DW5" s="25" t="str">
        <f>IFERROR(VLOOKUP(DW$2&amp;$B5,'FPL FIX2'!$N$1:$Q$400,MATCH("HOME",'FPL FIX2'!$N$1:$Q$1,0),0),"")&amp;IFERROR(VLOOKUP(DW$2&amp;$B5,'FPL FIX2'!$O$1:$P$400,MATCH("AWAY",'FPL FIX2'!$O$1:$P$1,0),0),"")&amp;IFERROR(VLOOKUP(DW$2&amp;$A5,'FA2'!$A:$D,MATCH("AWAY",'FA2'!$A$1:$D$1,0),0),"")&amp;IFERROR(VLOOKUP(DW$2&amp;$A5,'FA2'!$B:$C,MATCH("HOME",'FA2'!$B$1:$C$1,0),0),"")&amp;IFERROR(VLOOKUP(DW$2&amp;$A5,'EFL2'!$A:$D,MATCH("AWAY",'EFL2'!$A$1:$D$1,0),0),"")&amp;IFERROR(VLOOKUP(DW$2&amp;$A5,'EFL2'!$B:$C,MATCH("HOME",'EFL2'!$B$1:$C$1,0),0),"")&amp;IFERROR(VLOOKUP(DW$2&amp;$A5,'UCL2'!$C:$F,MATCH("AWAY",'UCL2'!$C$1:$F$1,0),0),"")&amp;IFERROR(VLOOKUP(DW$2&amp;$A5,'UCL2'!$D:$E,MATCH("HOME",'UCL2'!$D$1:$E$1,0),0),"")&amp;IFERROR(VLOOKUP(DW$2&amp;$A5,'EU2'!$C:$F,MATCH("AWAY",'EU2'!$C$1:$F$1,0),0),"")&amp;IFERROR(VLOOKUP(DW$2&amp;$A5,'EU2'!$D:$E,MATCH("HOME",'EU2'!$D$1:$E$1,0),0),"")&amp;IFERROR(VLOOKUP(DW$2&amp;$A5,'EUC2'!$C:$F,MATCH("AWAY",'EUC2'!$C$1:$F$1,0),0),"")&amp;IFERROR(VLOOKUP(DW$2&amp;$A5,'EUC2'!$D:$E,MATCH("HOME",'EUC2'!$D$1:$E$1,0),0),"")</f>
        <v/>
      </c>
      <c r="DX5" s="25" t="str">
        <f>IFERROR(VLOOKUP(DX$2&amp;$B5,'FPL FIX2'!$N$1:$Q$400,MATCH("HOME",'FPL FIX2'!$N$1:$Q$1,0),0),"")&amp;IFERROR(VLOOKUP(DX$2&amp;$B5,'FPL FIX2'!$O$1:$P$400,MATCH("AWAY",'FPL FIX2'!$O$1:$P$1,0),0),"")&amp;IFERROR(VLOOKUP(DX$2&amp;$A5,'FA2'!$A:$D,MATCH("AWAY",'FA2'!$A$1:$D$1,0),0),"")&amp;IFERROR(VLOOKUP(DX$2&amp;$A5,'FA2'!$B:$C,MATCH("HOME",'FA2'!$B$1:$C$1,0),0),"")&amp;IFERROR(VLOOKUP(DX$2&amp;$A5,'EFL2'!$A:$D,MATCH("AWAY",'EFL2'!$A$1:$D$1,0),0),"")&amp;IFERROR(VLOOKUP(DX$2&amp;$A5,'EFL2'!$B:$C,MATCH("HOME",'EFL2'!$B$1:$C$1,0),0),"")&amp;IFERROR(VLOOKUP(DX$2&amp;$A5,'UCL2'!$C:$F,MATCH("AWAY",'UCL2'!$C$1:$F$1,0),0),"")&amp;IFERROR(VLOOKUP(DX$2&amp;$A5,'UCL2'!$D:$E,MATCH("HOME",'UCL2'!$D$1:$E$1,0),0),"")&amp;IFERROR(VLOOKUP(DX$2&amp;$A5,'EU2'!$C:$F,MATCH("AWAY",'EU2'!$C$1:$F$1,0),0),"")&amp;IFERROR(VLOOKUP(DX$2&amp;$A5,'EU2'!$D:$E,MATCH("HOME",'EU2'!$D$1:$E$1,0),0),"")&amp;IFERROR(VLOOKUP(DX$2&amp;$A5,'EUC2'!$C:$F,MATCH("AWAY",'EUC2'!$C$1:$F$1,0),0),"")&amp;IFERROR(VLOOKUP(DX$2&amp;$A5,'EUC2'!$D:$E,MATCH("HOME",'EUC2'!$D$1:$E$1,0),0),"")</f>
        <v/>
      </c>
      <c r="DY5" s="25" t="str">
        <f>IFERROR(VLOOKUP(DY$2&amp;$B5,'FPL FIX2'!$N$1:$Q$400,MATCH("HOME",'FPL FIX2'!$N$1:$Q$1,0),0),"")&amp;IFERROR(VLOOKUP(DY$2&amp;$B5,'FPL FIX2'!$O$1:$P$400,MATCH("AWAY",'FPL FIX2'!$O$1:$P$1,0),0),"")&amp;IFERROR(VLOOKUP(DY$2&amp;$A5,'FA2'!$A:$D,MATCH("AWAY",'FA2'!$A$1:$D$1,0),0),"")&amp;IFERROR(VLOOKUP(DY$2&amp;$A5,'FA2'!$B:$C,MATCH("HOME",'FA2'!$B$1:$C$1,0),0),"")&amp;IFERROR(VLOOKUP(DY$2&amp;$A5,'EFL2'!$A:$D,MATCH("AWAY",'EFL2'!$A$1:$D$1,0),0),"")&amp;IFERROR(VLOOKUP(DY$2&amp;$A5,'EFL2'!$B:$C,MATCH("HOME",'EFL2'!$B$1:$C$1,0),0),"")&amp;IFERROR(VLOOKUP(DY$2&amp;$A5,'UCL2'!$C:$F,MATCH("AWAY",'UCL2'!$C$1:$F$1,0),0),"")&amp;IFERROR(VLOOKUP(DY$2&amp;$A5,'UCL2'!$D:$E,MATCH("HOME",'UCL2'!$D$1:$E$1,0),0),"")&amp;IFERROR(VLOOKUP(DY$2&amp;$A5,'EU2'!$C:$F,MATCH("AWAY",'EU2'!$C$1:$F$1,0),0),"")&amp;IFERROR(VLOOKUP(DY$2&amp;$A5,'EU2'!$D:$E,MATCH("HOME",'EU2'!$D$1:$E$1,0),0),"")&amp;IFERROR(VLOOKUP(DY$2&amp;$A5,'EUC2'!$C:$F,MATCH("AWAY",'EUC2'!$C$1:$F$1,0),0),"")&amp;IFERROR(VLOOKUP(DY$2&amp;$A5,'EUC2'!$D:$E,MATCH("HOME",'EUC2'!$D$1:$E$1,0),0),"")</f>
        <v/>
      </c>
      <c r="DZ5" s="25" t="str">
        <f>IFERROR(VLOOKUP(DZ$2&amp;$B5,'FPL FIX2'!$N$1:$Q$400,MATCH("HOME",'FPL FIX2'!$N$1:$Q$1,0),0),"")&amp;IFERROR(VLOOKUP(DZ$2&amp;$B5,'FPL FIX2'!$O$1:$P$400,MATCH("AWAY",'FPL FIX2'!$O$1:$P$1,0),0),"")&amp;IFERROR(VLOOKUP(DZ$2&amp;$A5,'FA2'!$A:$D,MATCH("AWAY",'FA2'!$A$1:$D$1,0),0),"")&amp;IFERROR(VLOOKUP(DZ$2&amp;$A5,'FA2'!$B:$C,MATCH("HOME",'FA2'!$B$1:$C$1,0),0),"")&amp;IFERROR(VLOOKUP(DZ$2&amp;$A5,'EFL2'!$A:$D,MATCH("AWAY",'EFL2'!$A$1:$D$1,0),0),"")&amp;IFERROR(VLOOKUP(DZ$2&amp;$A5,'EFL2'!$B:$C,MATCH("HOME",'EFL2'!$B$1:$C$1,0),0),"")&amp;IFERROR(VLOOKUP(DZ$2&amp;$A5,'UCL2'!$C:$F,MATCH("AWAY",'UCL2'!$C$1:$F$1,0),0),"")&amp;IFERROR(VLOOKUP(DZ$2&amp;$A5,'UCL2'!$D:$E,MATCH("HOME",'UCL2'!$D$1:$E$1,0),0),"")&amp;IFERROR(VLOOKUP(DZ$2&amp;$A5,'EU2'!$C:$F,MATCH("AWAY",'EU2'!$C$1:$F$1,0),0),"")&amp;IFERROR(VLOOKUP(DZ$2&amp;$A5,'EU2'!$D:$E,MATCH("HOME",'EU2'!$D$1:$E$1,0),0),"")&amp;IFERROR(VLOOKUP(DZ$2&amp;$A5,'EUC2'!$C:$F,MATCH("AWAY",'EUC2'!$C$1:$F$1,0),0),"")&amp;IFERROR(VLOOKUP(DZ$2&amp;$A5,'EUC2'!$D:$E,MATCH("HOME",'EUC2'!$D$1:$E$1,0),0),"")</f>
        <v/>
      </c>
      <c r="EA5" s="25" t="str">
        <f>IFERROR(VLOOKUP(EA$2&amp;$B5,'FPL FIX2'!$N$1:$Q$400,MATCH("HOME",'FPL FIX2'!$N$1:$Q$1,0),0),"")&amp;IFERROR(VLOOKUP(EA$2&amp;$B5,'FPL FIX2'!$O$1:$P$400,MATCH("AWAY",'FPL FIX2'!$O$1:$P$1,0),0),"")&amp;IFERROR(VLOOKUP(EA$2&amp;$A5,'FA2'!$A:$D,MATCH("AWAY",'FA2'!$A$1:$D$1,0),0),"")&amp;IFERROR(VLOOKUP(EA$2&amp;$A5,'FA2'!$B:$C,MATCH("HOME",'FA2'!$B$1:$C$1,0),0),"")&amp;IFERROR(VLOOKUP(EA$2&amp;$A5,'EFL2'!$A:$D,MATCH("AWAY",'EFL2'!$A$1:$D$1,0),0),"")&amp;IFERROR(VLOOKUP(EA$2&amp;$A5,'EFL2'!$B:$C,MATCH("HOME",'EFL2'!$B$1:$C$1,0),0),"")&amp;IFERROR(VLOOKUP(EA$2&amp;$A5,'UCL2'!$C:$F,MATCH("AWAY",'UCL2'!$C$1:$F$1,0),0),"")&amp;IFERROR(VLOOKUP(EA$2&amp;$A5,'UCL2'!$D:$E,MATCH("HOME",'UCL2'!$D$1:$E$1,0),0),"")&amp;IFERROR(VLOOKUP(EA$2&amp;$A5,'EU2'!$C:$F,MATCH("AWAY",'EU2'!$C$1:$F$1,0),0),"")&amp;IFERROR(VLOOKUP(EA$2&amp;$A5,'EU2'!$D:$E,MATCH("HOME",'EU2'!$D$1:$E$1,0),0),"")&amp;IFERROR(VLOOKUP(EA$2&amp;$A5,'EUC2'!$C:$F,MATCH("AWAY",'EUC2'!$C$1:$F$1,0),0),"")&amp;IFERROR(VLOOKUP(EA$2&amp;$A5,'EUC2'!$D:$E,MATCH("HOME",'EUC2'!$D$1:$E$1,0),0),"")</f>
        <v/>
      </c>
      <c r="EB5" s="25" t="str">
        <f>IFERROR(VLOOKUP(EB$2&amp;$B5,'FPL FIX2'!$N$1:$Q$400,MATCH("HOME",'FPL FIX2'!$N$1:$Q$1,0),0),"")&amp;IFERROR(VLOOKUP(EB$2&amp;$B5,'FPL FIX2'!$O$1:$P$400,MATCH("AWAY",'FPL FIX2'!$O$1:$P$1,0),0),"")&amp;IFERROR(VLOOKUP(EB$2&amp;$A5,'FA2'!$A:$D,MATCH("AWAY",'FA2'!$A$1:$D$1,0),0),"")&amp;IFERROR(VLOOKUP(EB$2&amp;$A5,'FA2'!$B:$C,MATCH("HOME",'FA2'!$B$1:$C$1,0),0),"")&amp;IFERROR(VLOOKUP(EB$2&amp;$A5,'EFL2'!$A:$D,MATCH("AWAY",'EFL2'!$A$1:$D$1,0),0),"")&amp;IFERROR(VLOOKUP(EB$2&amp;$A5,'EFL2'!$B:$C,MATCH("HOME",'EFL2'!$B$1:$C$1,0),0),"")&amp;IFERROR(VLOOKUP(EB$2&amp;$A5,'UCL2'!$C:$F,MATCH("AWAY",'UCL2'!$C$1:$F$1,0),0),"")&amp;IFERROR(VLOOKUP(EB$2&amp;$A5,'UCL2'!$D:$E,MATCH("HOME",'UCL2'!$D$1:$E$1,0),0),"")&amp;IFERROR(VLOOKUP(EB$2&amp;$A5,'EU2'!$C:$F,MATCH("AWAY",'EU2'!$C$1:$F$1,0),0),"")&amp;IFERROR(VLOOKUP(EB$2&amp;$A5,'EU2'!$D:$E,MATCH("HOME",'EU2'!$D$1:$E$1,0),0),"")&amp;IFERROR(VLOOKUP(EB$2&amp;$A5,'EUC2'!$C:$F,MATCH("AWAY",'EUC2'!$C$1:$F$1,0),0),"")&amp;IFERROR(VLOOKUP(EB$2&amp;$A5,'EUC2'!$D:$E,MATCH("HOME",'EUC2'!$D$1:$E$1,0),0),"")</f>
        <v/>
      </c>
      <c r="EC5" s="25" t="str">
        <f>IFERROR(VLOOKUP(EC$2&amp;$B5,'FPL FIX2'!$N$1:$Q$400,MATCH("HOME",'FPL FIX2'!$N$1:$Q$1,0),0),"")&amp;IFERROR(VLOOKUP(EC$2&amp;$B5,'FPL FIX2'!$O$1:$P$400,MATCH("AWAY",'FPL FIX2'!$O$1:$P$1,0),0),"")&amp;IFERROR(VLOOKUP(EC$2&amp;$A5,'FA2'!$A:$D,MATCH("AWAY",'FA2'!$A$1:$D$1,0),0),"")&amp;IFERROR(VLOOKUP(EC$2&amp;$A5,'FA2'!$B:$C,MATCH("HOME",'FA2'!$B$1:$C$1,0),0),"")&amp;IFERROR(VLOOKUP(EC$2&amp;$A5,'EFL2'!$A:$D,MATCH("AWAY",'EFL2'!$A$1:$D$1,0),0),"")&amp;IFERROR(VLOOKUP(EC$2&amp;$A5,'EFL2'!$B:$C,MATCH("HOME",'EFL2'!$B$1:$C$1,0),0),"")&amp;IFERROR(VLOOKUP(EC$2&amp;$A5,'UCL2'!$C:$F,MATCH("AWAY",'UCL2'!$C$1:$F$1,0),0),"")&amp;IFERROR(VLOOKUP(EC$2&amp;$A5,'UCL2'!$D:$E,MATCH("HOME",'UCL2'!$D$1:$E$1,0),0),"")&amp;IFERROR(VLOOKUP(EC$2&amp;$A5,'EU2'!$C:$F,MATCH("AWAY",'EU2'!$C$1:$F$1,0),0),"")&amp;IFERROR(VLOOKUP(EC$2&amp;$A5,'EU2'!$D:$E,MATCH("HOME",'EU2'!$D$1:$E$1,0),0),"")&amp;IFERROR(VLOOKUP(EC$2&amp;$A5,'EUC2'!$C:$F,MATCH("AWAY",'EUC2'!$C$1:$F$1,0),0),"")&amp;IFERROR(VLOOKUP(EC$2&amp;$A5,'EUC2'!$D:$E,MATCH("HOME",'EUC2'!$D$1:$E$1,0),0),"")</f>
        <v/>
      </c>
      <c r="ED5" s="25" t="str">
        <f>IFERROR(VLOOKUP(ED$2&amp;$B5,'FPL FIX2'!$N$1:$Q$400,MATCH("HOME",'FPL FIX2'!$N$1:$Q$1,0),0),"")&amp;IFERROR(VLOOKUP(ED$2&amp;$B5,'FPL FIX2'!$O$1:$P$400,MATCH("AWAY",'FPL FIX2'!$O$1:$P$1,0),0),"")&amp;IFERROR(VLOOKUP(ED$2&amp;$A5,'FA2'!$A:$D,MATCH("AWAY",'FA2'!$A$1:$D$1,0),0),"")&amp;IFERROR(VLOOKUP(ED$2&amp;$A5,'FA2'!$B:$C,MATCH("HOME",'FA2'!$B$1:$C$1,0),0),"")&amp;IFERROR(VLOOKUP(ED$2&amp;$A5,'EFL2'!$A:$D,MATCH("AWAY",'EFL2'!$A$1:$D$1,0),0),"")&amp;IFERROR(VLOOKUP(ED$2&amp;$A5,'EFL2'!$B:$C,MATCH("HOME",'EFL2'!$B$1:$C$1,0),0),"")&amp;IFERROR(VLOOKUP(ED$2&amp;$A5,'UCL2'!$C:$F,MATCH("AWAY",'UCL2'!$C$1:$F$1,0),0),"")&amp;IFERROR(VLOOKUP(ED$2&amp;$A5,'UCL2'!$D:$E,MATCH("HOME",'UCL2'!$D$1:$E$1,0),0),"")&amp;IFERROR(VLOOKUP(ED$2&amp;$A5,'EU2'!$C:$F,MATCH("AWAY",'EU2'!$C$1:$F$1,0),0),"")&amp;IFERROR(VLOOKUP(ED$2&amp;$A5,'EU2'!$D:$E,MATCH("HOME",'EU2'!$D$1:$E$1,0),0),"")&amp;IFERROR(VLOOKUP(ED$2&amp;$A5,'EUC2'!$C:$F,MATCH("AWAY",'EUC2'!$C$1:$F$1,0),0),"")&amp;IFERROR(VLOOKUP(ED$2&amp;$A5,'EUC2'!$D:$E,MATCH("HOME",'EUC2'!$D$1:$E$1,0),0),"")</f>
        <v/>
      </c>
      <c r="EE5" s="25" t="str">
        <f>IFERROR(VLOOKUP(EE$2&amp;$B5,'FPL FIX2'!$N$1:$Q$400,MATCH("HOME",'FPL FIX2'!$N$1:$Q$1,0),0),"")&amp;IFERROR(VLOOKUP(EE$2&amp;$B5,'FPL FIX2'!$O$1:$P$400,MATCH("AWAY",'FPL FIX2'!$O$1:$P$1,0),0),"")&amp;IFERROR(VLOOKUP(EE$2&amp;$A5,'FA2'!$A:$D,MATCH("AWAY",'FA2'!$A$1:$D$1,0),0),"")&amp;IFERROR(VLOOKUP(EE$2&amp;$A5,'FA2'!$B:$C,MATCH("HOME",'FA2'!$B$1:$C$1,0),0),"")&amp;IFERROR(VLOOKUP(EE$2&amp;$A5,'EFL2'!$A:$D,MATCH("AWAY",'EFL2'!$A$1:$D$1,0),0),"")&amp;IFERROR(VLOOKUP(EE$2&amp;$A5,'EFL2'!$B:$C,MATCH("HOME",'EFL2'!$B$1:$C$1,0),0),"")&amp;IFERROR(VLOOKUP(EE$2&amp;$A5,'UCL2'!$C:$F,MATCH("AWAY",'UCL2'!$C$1:$F$1,0),0),"")&amp;IFERROR(VLOOKUP(EE$2&amp;$A5,'UCL2'!$D:$E,MATCH("HOME",'UCL2'!$D$1:$E$1,0),0),"")&amp;IFERROR(VLOOKUP(EE$2&amp;$A5,'EU2'!$C:$F,MATCH("AWAY",'EU2'!$C$1:$F$1,0),0),"")&amp;IFERROR(VLOOKUP(EE$2&amp;$A5,'EU2'!$D:$E,MATCH("HOME",'EU2'!$D$1:$E$1,0),0),"")&amp;IFERROR(VLOOKUP(EE$2&amp;$A5,'EUC2'!$C:$F,MATCH("AWAY",'EUC2'!$C$1:$F$1,0),0),"")&amp;IFERROR(VLOOKUP(EE$2&amp;$A5,'EUC2'!$D:$E,MATCH("HOME",'EUC2'!$D$1:$E$1,0),0),"")</f>
        <v/>
      </c>
      <c r="EF5" s="25" t="str">
        <f>IFERROR(VLOOKUP(EF$2&amp;$B5,'FPL FIX2'!$N$1:$Q$400,MATCH("HOME",'FPL FIX2'!$N$1:$Q$1,0),0),"")&amp;IFERROR(VLOOKUP(EF$2&amp;$B5,'FPL FIX2'!$O$1:$P$400,MATCH("AWAY",'FPL FIX2'!$O$1:$P$1,0),0),"")&amp;IFERROR(VLOOKUP(EF$2&amp;$A5,'FA2'!$A:$D,MATCH("AWAY",'FA2'!$A$1:$D$1,0),0),"")&amp;IFERROR(VLOOKUP(EF$2&amp;$A5,'FA2'!$B:$C,MATCH("HOME",'FA2'!$B$1:$C$1,0),0),"")&amp;IFERROR(VLOOKUP(EF$2&amp;$A5,'EFL2'!$A:$D,MATCH("AWAY",'EFL2'!$A$1:$D$1,0),0),"")&amp;IFERROR(VLOOKUP(EF$2&amp;$A5,'EFL2'!$B:$C,MATCH("HOME",'EFL2'!$B$1:$C$1,0),0),"")&amp;IFERROR(VLOOKUP(EF$2&amp;$A5,'UCL2'!$C:$F,MATCH("AWAY",'UCL2'!$C$1:$F$1,0),0),"")&amp;IFERROR(VLOOKUP(EF$2&amp;$A5,'UCL2'!$D:$E,MATCH("HOME",'UCL2'!$D$1:$E$1,0),0),"")&amp;IFERROR(VLOOKUP(EF$2&amp;$A5,'EU2'!$C:$F,MATCH("AWAY",'EU2'!$C$1:$F$1,0),0),"")&amp;IFERROR(VLOOKUP(EF$2&amp;$A5,'EU2'!$D:$E,MATCH("HOME",'EU2'!$D$1:$E$1,0),0),"")&amp;IFERROR(VLOOKUP(EF$2&amp;$A5,'EUC2'!$C:$F,MATCH("AWAY",'EUC2'!$C$1:$F$1,0),0),"")&amp;IFERROR(VLOOKUP(EF$2&amp;$A5,'EUC2'!$D:$E,MATCH("HOME",'EUC2'!$D$1:$E$1,0),0),"")</f>
        <v/>
      </c>
      <c r="EG5" s="25" t="str">
        <f>IFERROR(VLOOKUP(EG$2&amp;$B5,'FPL FIX2'!$N$1:$Q$400,MATCH("HOME",'FPL FIX2'!$N$1:$Q$1,0),0),"")&amp;IFERROR(VLOOKUP(EG$2&amp;$B5,'FPL FIX2'!$O$1:$P$400,MATCH("AWAY",'FPL FIX2'!$O$1:$P$1,0),0),"")&amp;IFERROR(VLOOKUP(EG$2&amp;$A5,'FA2'!$A:$D,MATCH("AWAY",'FA2'!$A$1:$D$1,0),0),"")&amp;IFERROR(VLOOKUP(EG$2&amp;$A5,'FA2'!$B:$C,MATCH("HOME",'FA2'!$B$1:$C$1,0),0),"")&amp;IFERROR(VLOOKUP(EG$2&amp;$A5,'EFL2'!$A:$D,MATCH("AWAY",'EFL2'!$A$1:$D$1,0),0),"")&amp;IFERROR(VLOOKUP(EG$2&amp;$A5,'EFL2'!$B:$C,MATCH("HOME",'EFL2'!$B$1:$C$1,0),0),"")&amp;IFERROR(VLOOKUP(EG$2&amp;$A5,'UCL2'!$C:$F,MATCH("AWAY",'UCL2'!$C$1:$F$1,0),0),"")&amp;IFERROR(VLOOKUP(EG$2&amp;$A5,'UCL2'!$D:$E,MATCH("HOME",'UCL2'!$D$1:$E$1,0),0),"")&amp;IFERROR(VLOOKUP(EG$2&amp;$A5,'EU2'!$C:$F,MATCH("AWAY",'EU2'!$C$1:$F$1,0),0),"")&amp;IFERROR(VLOOKUP(EG$2&amp;$A5,'EU2'!$D:$E,MATCH("HOME",'EU2'!$D$1:$E$1,0),0),"")&amp;IFERROR(VLOOKUP(EG$2&amp;$A5,'EUC2'!$C:$F,MATCH("AWAY",'EUC2'!$C$1:$F$1,0),0),"")&amp;IFERROR(VLOOKUP(EG$2&amp;$A5,'EUC2'!$D:$E,MATCH("HOME",'EUC2'!$D$1:$E$1,0),0),"")</f>
        <v/>
      </c>
      <c r="EH5" s="25" t="str">
        <f>IFERROR(VLOOKUP(EH$2&amp;$B5,'FPL FIX2'!$N$1:$Q$400,MATCH("HOME",'FPL FIX2'!$N$1:$Q$1,0),0),"")&amp;IFERROR(VLOOKUP(EH$2&amp;$B5,'FPL FIX2'!$O$1:$P$400,MATCH("AWAY",'FPL FIX2'!$O$1:$P$1,0),0),"")&amp;IFERROR(VLOOKUP(EH$2&amp;$A5,'FA2'!$A:$D,MATCH("AWAY",'FA2'!$A$1:$D$1,0),0),"")&amp;IFERROR(VLOOKUP(EH$2&amp;$A5,'FA2'!$B:$C,MATCH("HOME",'FA2'!$B$1:$C$1,0),0),"")&amp;IFERROR(VLOOKUP(EH$2&amp;$A5,'EFL2'!$A:$D,MATCH("AWAY",'EFL2'!$A$1:$D$1,0),0),"")&amp;IFERROR(VLOOKUP(EH$2&amp;$A5,'EFL2'!$B:$C,MATCH("HOME",'EFL2'!$B$1:$C$1,0),0),"")&amp;IFERROR(VLOOKUP(EH$2&amp;$A5,'UCL2'!$C:$F,MATCH("AWAY",'UCL2'!$C$1:$F$1,0),0),"")&amp;IFERROR(VLOOKUP(EH$2&amp;$A5,'UCL2'!$D:$E,MATCH("HOME",'UCL2'!$D$1:$E$1,0),0),"")&amp;IFERROR(VLOOKUP(EH$2&amp;$A5,'EU2'!$C:$F,MATCH("AWAY",'EU2'!$C$1:$F$1,0),0),"")&amp;IFERROR(VLOOKUP(EH$2&amp;$A5,'EU2'!$D:$E,MATCH("HOME",'EU2'!$D$1:$E$1,0),0),"")&amp;IFERROR(VLOOKUP(EH$2&amp;$A5,'EUC2'!$C:$F,MATCH("AWAY",'EUC2'!$C$1:$F$1,0),0),"")&amp;IFERROR(VLOOKUP(EH$2&amp;$A5,'EUC2'!$D:$E,MATCH("HOME",'EUC2'!$D$1:$E$1,0),0),"")</f>
        <v/>
      </c>
      <c r="EI5" s="25" t="str">
        <f>IFERROR(VLOOKUP(EI$2&amp;$B5,'FPL FIX2'!$N$1:$Q$400,MATCH("HOME",'FPL FIX2'!$N$1:$Q$1,0),0),"")&amp;IFERROR(VLOOKUP(EI$2&amp;$B5,'FPL FIX2'!$O$1:$P$400,MATCH("AWAY",'FPL FIX2'!$O$1:$P$1,0),0),"")&amp;IFERROR(VLOOKUP(EI$2&amp;$A5,'FA2'!$A:$D,MATCH("AWAY",'FA2'!$A$1:$D$1,0),0),"")&amp;IFERROR(VLOOKUP(EI$2&amp;$A5,'FA2'!$B:$C,MATCH("HOME",'FA2'!$B$1:$C$1,0),0),"")&amp;IFERROR(VLOOKUP(EI$2&amp;$A5,'EFL2'!$A:$D,MATCH("AWAY",'EFL2'!$A$1:$D$1,0),0),"")&amp;IFERROR(VLOOKUP(EI$2&amp;$A5,'EFL2'!$B:$C,MATCH("HOME",'EFL2'!$B$1:$C$1,0),0),"")&amp;IFERROR(VLOOKUP(EI$2&amp;$A5,'UCL2'!$C:$F,MATCH("AWAY",'UCL2'!$C$1:$F$1,0),0),"")&amp;IFERROR(VLOOKUP(EI$2&amp;$A5,'UCL2'!$D:$E,MATCH("HOME",'UCL2'!$D$1:$E$1,0),0),"")&amp;IFERROR(VLOOKUP(EI$2&amp;$A5,'EU2'!$C:$F,MATCH("AWAY",'EU2'!$C$1:$F$1,0),0),"")&amp;IFERROR(VLOOKUP(EI$2&amp;$A5,'EU2'!$D:$E,MATCH("HOME",'EU2'!$D$1:$E$1,0),0),"")&amp;IFERROR(VLOOKUP(EI$2&amp;$A5,'EUC2'!$C:$F,MATCH("AWAY",'EUC2'!$C$1:$F$1,0),0),"")&amp;IFERROR(VLOOKUP(EI$2&amp;$A5,'EUC2'!$D:$E,MATCH("HOME",'EUC2'!$D$1:$E$1,0),0),"")</f>
        <v/>
      </c>
      <c r="EJ5" s="25" t="str">
        <f>IFERROR(VLOOKUP(EJ$2&amp;$B5,'FPL FIX2'!$N$1:$Q$400,MATCH("HOME",'FPL FIX2'!$N$1:$Q$1,0),0),"")&amp;IFERROR(VLOOKUP(EJ$2&amp;$B5,'FPL FIX2'!$O$1:$P$400,MATCH("AWAY",'FPL FIX2'!$O$1:$P$1,0),0),"")&amp;IFERROR(VLOOKUP(EJ$2&amp;$A5,'FA2'!$A:$D,MATCH("AWAY",'FA2'!$A$1:$D$1,0),0),"")&amp;IFERROR(VLOOKUP(EJ$2&amp;$A5,'FA2'!$B:$C,MATCH("HOME",'FA2'!$B$1:$C$1,0),0),"")&amp;IFERROR(VLOOKUP(EJ$2&amp;$A5,'EFL2'!$A:$D,MATCH("AWAY",'EFL2'!$A$1:$D$1,0),0),"")&amp;IFERROR(VLOOKUP(EJ$2&amp;$A5,'EFL2'!$B:$C,MATCH("HOME",'EFL2'!$B$1:$C$1,0),0),"")&amp;IFERROR(VLOOKUP(EJ$2&amp;$A5,'UCL2'!$C:$F,MATCH("AWAY",'UCL2'!$C$1:$F$1,0),0),"")&amp;IFERROR(VLOOKUP(EJ$2&amp;$A5,'UCL2'!$D:$E,MATCH("HOME",'UCL2'!$D$1:$E$1,0),0),"")&amp;IFERROR(VLOOKUP(EJ$2&amp;$A5,'EU2'!$C:$F,MATCH("AWAY",'EU2'!$C$1:$F$1,0),0),"")&amp;IFERROR(VLOOKUP(EJ$2&amp;$A5,'EU2'!$D:$E,MATCH("HOME",'EU2'!$D$1:$E$1,0),0),"")&amp;IFERROR(VLOOKUP(EJ$2&amp;$A5,'EUC2'!$C:$F,MATCH("AWAY",'EUC2'!$C$1:$F$1,0),0),"")&amp;IFERROR(VLOOKUP(EJ$2&amp;$A5,'EUC2'!$D:$E,MATCH("HOME",'EUC2'!$D$1:$E$1,0),0),"")</f>
        <v/>
      </c>
      <c r="EK5" s="25" t="str">
        <f>IFERROR(VLOOKUP(EK$2&amp;$B5,'FPL FIX2'!$N$1:$Q$400,MATCH("HOME",'FPL FIX2'!$N$1:$Q$1,0),0),"")&amp;IFERROR(VLOOKUP(EK$2&amp;$B5,'FPL FIX2'!$O$1:$P$400,MATCH("AWAY",'FPL FIX2'!$O$1:$P$1,0),0),"")&amp;IFERROR(VLOOKUP(EK$2&amp;$A5,'FA2'!$A:$D,MATCH("AWAY",'FA2'!$A$1:$D$1,0),0),"")&amp;IFERROR(VLOOKUP(EK$2&amp;$A5,'FA2'!$B:$C,MATCH("HOME",'FA2'!$B$1:$C$1,0),0),"")&amp;IFERROR(VLOOKUP(EK$2&amp;$A5,'EFL2'!$A:$D,MATCH("AWAY",'EFL2'!$A$1:$D$1,0),0),"")&amp;IFERROR(VLOOKUP(EK$2&amp;$A5,'EFL2'!$B:$C,MATCH("HOME",'EFL2'!$B$1:$C$1,0),0),"")&amp;IFERROR(VLOOKUP(EK$2&amp;$A5,'UCL2'!$C:$F,MATCH("AWAY",'UCL2'!$C$1:$F$1,0),0),"")&amp;IFERROR(VLOOKUP(EK$2&amp;$A5,'UCL2'!$D:$E,MATCH("HOME",'UCL2'!$D$1:$E$1,0),0),"")&amp;IFERROR(VLOOKUP(EK$2&amp;$A5,'EU2'!$C:$F,MATCH("AWAY",'EU2'!$C$1:$F$1,0),0),"")&amp;IFERROR(VLOOKUP(EK$2&amp;$A5,'EU2'!$D:$E,MATCH("HOME",'EU2'!$D$1:$E$1,0),0),"")&amp;IFERROR(VLOOKUP(EK$2&amp;$A5,'EUC2'!$C:$F,MATCH("AWAY",'EUC2'!$C$1:$F$1,0),0),"")&amp;IFERROR(VLOOKUP(EK$2&amp;$A5,'EUC2'!$D:$E,MATCH("HOME",'EUC2'!$D$1:$E$1,0),0),"")</f>
        <v/>
      </c>
      <c r="EL5" s="25" t="str">
        <f>IFERROR(VLOOKUP(EL$2&amp;$B5,'FPL FIX2'!$N$1:$Q$400,MATCH("HOME",'FPL FIX2'!$N$1:$Q$1,0),0),"")&amp;IFERROR(VLOOKUP(EL$2&amp;$B5,'FPL FIX2'!$O$1:$P$400,MATCH("AWAY",'FPL FIX2'!$O$1:$P$1,0),0),"")&amp;IFERROR(VLOOKUP(EL$2&amp;$A5,'FA2'!$A:$D,MATCH("AWAY",'FA2'!$A$1:$D$1,0),0),"")&amp;IFERROR(VLOOKUP(EL$2&amp;$A5,'FA2'!$B:$C,MATCH("HOME",'FA2'!$B$1:$C$1,0),0),"")&amp;IFERROR(VLOOKUP(EL$2&amp;$A5,'EFL2'!$A:$D,MATCH("AWAY",'EFL2'!$A$1:$D$1,0),0),"")&amp;IFERROR(VLOOKUP(EL$2&amp;$A5,'EFL2'!$B:$C,MATCH("HOME",'EFL2'!$B$1:$C$1,0),0),"")&amp;IFERROR(VLOOKUP(EL$2&amp;$A5,'UCL2'!$C:$F,MATCH("AWAY",'UCL2'!$C$1:$F$1,0),0),"")&amp;IFERROR(VLOOKUP(EL$2&amp;$A5,'UCL2'!$D:$E,MATCH("HOME",'UCL2'!$D$1:$E$1,0),0),"")&amp;IFERROR(VLOOKUP(EL$2&amp;$A5,'EU2'!$C:$F,MATCH("AWAY",'EU2'!$C$1:$F$1,0),0),"")&amp;IFERROR(VLOOKUP(EL$2&amp;$A5,'EU2'!$D:$E,MATCH("HOME",'EU2'!$D$1:$E$1,0),0),"")&amp;IFERROR(VLOOKUP(EL$2&amp;$A5,'EUC2'!$C:$F,MATCH("AWAY",'EUC2'!$C$1:$F$1,0),0),"")&amp;IFERROR(VLOOKUP(EL$2&amp;$A5,'EUC2'!$D:$E,MATCH("HOME",'EUC2'!$D$1:$E$1,0),0),"")</f>
        <v/>
      </c>
      <c r="EM5" s="25" t="str">
        <f>IFERROR(VLOOKUP(EM$2&amp;$B5,'FPL FIX2'!$N$1:$Q$400,MATCH("HOME",'FPL FIX2'!$N$1:$Q$1,0),0),"")&amp;IFERROR(VLOOKUP(EM$2&amp;$B5,'FPL FIX2'!$O$1:$P$400,MATCH("AWAY",'FPL FIX2'!$O$1:$P$1,0),0),"")&amp;IFERROR(VLOOKUP(EM$2&amp;$A5,'FA2'!$A:$D,MATCH("AWAY",'FA2'!$A$1:$D$1,0),0),"")&amp;IFERROR(VLOOKUP(EM$2&amp;$A5,'FA2'!$B:$C,MATCH("HOME",'FA2'!$B$1:$C$1,0),0),"")&amp;IFERROR(VLOOKUP(EM$2&amp;$A5,'EFL2'!$A:$D,MATCH("AWAY",'EFL2'!$A$1:$D$1,0),0),"")&amp;IFERROR(VLOOKUP(EM$2&amp;$A5,'EFL2'!$B:$C,MATCH("HOME",'EFL2'!$B$1:$C$1,0),0),"")&amp;IFERROR(VLOOKUP(EM$2&amp;$A5,'UCL2'!$C:$F,MATCH("AWAY",'UCL2'!$C$1:$F$1,0),0),"")&amp;IFERROR(VLOOKUP(EM$2&amp;$A5,'UCL2'!$D:$E,MATCH("HOME",'UCL2'!$D$1:$E$1,0),0),"")&amp;IFERROR(VLOOKUP(EM$2&amp;$A5,'EU2'!$C:$F,MATCH("AWAY",'EU2'!$C$1:$F$1,0),0),"")&amp;IFERROR(VLOOKUP(EM$2&amp;$A5,'EU2'!$D:$E,MATCH("HOME",'EU2'!$D$1:$E$1,0),0),"")&amp;IFERROR(VLOOKUP(EM$2&amp;$A5,'EUC2'!$C:$F,MATCH("AWAY",'EUC2'!$C$1:$F$1,0),0),"")&amp;IFERROR(VLOOKUP(EM$2&amp;$A5,'EUC2'!$D:$E,MATCH("HOME",'EUC2'!$D$1:$E$1,0),0),"")</f>
        <v/>
      </c>
      <c r="EN5" s="25" t="str">
        <f>IFERROR(VLOOKUP(EN$2&amp;$B5,'FPL FIX2'!$N$1:$Q$400,MATCH("HOME",'FPL FIX2'!$N$1:$Q$1,0),0),"")&amp;IFERROR(VLOOKUP(EN$2&amp;$B5,'FPL FIX2'!$O$1:$P$400,MATCH("AWAY",'FPL FIX2'!$O$1:$P$1,0),0),"")&amp;IFERROR(VLOOKUP(EN$2&amp;$A5,'FA2'!$A:$D,MATCH("AWAY",'FA2'!$A$1:$D$1,0),0),"")&amp;IFERROR(VLOOKUP(EN$2&amp;$A5,'FA2'!$B:$C,MATCH("HOME",'FA2'!$B$1:$C$1,0),0),"")&amp;IFERROR(VLOOKUP(EN$2&amp;$A5,'EFL2'!$A:$D,MATCH("AWAY",'EFL2'!$A$1:$D$1,0),0),"")&amp;IFERROR(VLOOKUP(EN$2&amp;$A5,'EFL2'!$B:$C,MATCH("HOME",'EFL2'!$B$1:$C$1,0),0),"")&amp;IFERROR(VLOOKUP(EN$2&amp;$A5,'UCL2'!$C:$F,MATCH("AWAY",'UCL2'!$C$1:$F$1,0),0),"")&amp;IFERROR(VLOOKUP(EN$2&amp;$A5,'UCL2'!$D:$E,MATCH("HOME",'UCL2'!$D$1:$E$1,0),0),"")&amp;IFERROR(VLOOKUP(EN$2&amp;$A5,'EU2'!$C:$F,MATCH("AWAY",'EU2'!$C$1:$F$1,0),0),"")&amp;IFERROR(VLOOKUP(EN$2&amp;$A5,'EU2'!$D:$E,MATCH("HOME",'EU2'!$D$1:$E$1,0),0),"")&amp;IFERROR(VLOOKUP(EN$2&amp;$A5,'EUC2'!$C:$F,MATCH("AWAY",'EUC2'!$C$1:$F$1,0),0),"")&amp;IFERROR(VLOOKUP(EN$2&amp;$A5,'EUC2'!$D:$E,MATCH("HOME",'EUC2'!$D$1:$E$1,0),0),"")</f>
        <v/>
      </c>
      <c r="EO5" s="25" t="str">
        <f>IFERROR(VLOOKUP(EO$2&amp;$B5,'FPL FIX2'!$N$1:$Q$400,MATCH("HOME",'FPL FIX2'!$N$1:$Q$1,0),0),"")&amp;IFERROR(VLOOKUP(EO$2&amp;$B5,'FPL FIX2'!$O$1:$P$400,MATCH("AWAY",'FPL FIX2'!$O$1:$P$1,0),0),"")&amp;IFERROR(VLOOKUP(EO$2&amp;$A5,'FA2'!$A:$D,MATCH("AWAY",'FA2'!$A$1:$D$1,0),0),"")&amp;IFERROR(VLOOKUP(EO$2&amp;$A5,'FA2'!$B:$C,MATCH("HOME",'FA2'!$B$1:$C$1,0),0),"")&amp;IFERROR(VLOOKUP(EO$2&amp;$A5,'EFL2'!$A:$D,MATCH("AWAY",'EFL2'!$A$1:$D$1,0),0),"")&amp;IFERROR(VLOOKUP(EO$2&amp;$A5,'EFL2'!$B:$C,MATCH("HOME",'EFL2'!$B$1:$C$1,0),0),"")&amp;IFERROR(VLOOKUP(EO$2&amp;$A5,'UCL2'!$C:$F,MATCH("AWAY",'UCL2'!$C$1:$F$1,0),0),"")&amp;IFERROR(VLOOKUP(EO$2&amp;$A5,'UCL2'!$D:$E,MATCH("HOME",'UCL2'!$D$1:$E$1,0),0),"")&amp;IFERROR(VLOOKUP(EO$2&amp;$A5,'EU2'!$C:$F,MATCH("AWAY",'EU2'!$C$1:$F$1,0),0),"")&amp;IFERROR(VLOOKUP(EO$2&amp;$A5,'EU2'!$D:$E,MATCH("HOME",'EU2'!$D$1:$E$1,0),0),"")&amp;IFERROR(VLOOKUP(EO$2&amp;$A5,'EUC2'!$C:$F,MATCH("AWAY",'EUC2'!$C$1:$F$1,0),0),"")&amp;IFERROR(VLOOKUP(EO$2&amp;$A5,'EUC2'!$D:$E,MATCH("HOME",'EUC2'!$D$1:$E$1,0),0),"")</f>
        <v/>
      </c>
      <c r="EP5" s="25" t="str">
        <f>IFERROR(VLOOKUP(EP$2&amp;$B5,'FPL FIX2'!$N$1:$Q$400,MATCH("HOME",'FPL FIX2'!$N$1:$Q$1,0),0),"")&amp;IFERROR(VLOOKUP(EP$2&amp;$B5,'FPL FIX2'!$O$1:$P$400,MATCH("AWAY",'FPL FIX2'!$O$1:$P$1,0),0),"")&amp;IFERROR(VLOOKUP(EP$2&amp;$A5,'FA2'!$A:$D,MATCH("AWAY",'FA2'!$A$1:$D$1,0),0),"")&amp;IFERROR(VLOOKUP(EP$2&amp;$A5,'FA2'!$B:$C,MATCH("HOME",'FA2'!$B$1:$C$1,0),0),"")&amp;IFERROR(VLOOKUP(EP$2&amp;$A5,'EFL2'!$A:$D,MATCH("AWAY",'EFL2'!$A$1:$D$1,0),0),"")&amp;IFERROR(VLOOKUP(EP$2&amp;$A5,'EFL2'!$B:$C,MATCH("HOME",'EFL2'!$B$1:$C$1,0),0),"")&amp;IFERROR(VLOOKUP(EP$2&amp;$A5,'UCL2'!$C:$F,MATCH("AWAY",'UCL2'!$C$1:$F$1,0),0),"")&amp;IFERROR(VLOOKUP(EP$2&amp;$A5,'UCL2'!$D:$E,MATCH("HOME",'UCL2'!$D$1:$E$1,0),0),"")&amp;IFERROR(VLOOKUP(EP$2&amp;$A5,'EU2'!$C:$F,MATCH("AWAY",'EU2'!$C$1:$F$1,0),0),"")&amp;IFERROR(VLOOKUP(EP$2&amp;$A5,'EU2'!$D:$E,MATCH("HOME",'EU2'!$D$1:$E$1,0),0),"")&amp;IFERROR(VLOOKUP(EP$2&amp;$A5,'EUC2'!$C:$F,MATCH("AWAY",'EUC2'!$C$1:$F$1,0),0),"")&amp;IFERROR(VLOOKUP(EP$2&amp;$A5,'EUC2'!$D:$E,MATCH("HOME",'EUC2'!$D$1:$E$1,0),0),"")</f>
        <v/>
      </c>
      <c r="EQ5" s="25" t="str">
        <f>IFERROR(VLOOKUP(EQ$2&amp;$B5,'FPL FIX2'!$N$1:$Q$400,MATCH("HOME",'FPL FIX2'!$N$1:$Q$1,0),0),"")&amp;IFERROR(VLOOKUP(EQ$2&amp;$B5,'FPL FIX2'!$O$1:$P$400,MATCH("AWAY",'FPL FIX2'!$O$1:$P$1,0),0),"")&amp;IFERROR(VLOOKUP(EQ$2&amp;$A5,'FA2'!$A:$D,MATCH("AWAY",'FA2'!$A$1:$D$1,0),0),"")&amp;IFERROR(VLOOKUP(EQ$2&amp;$A5,'FA2'!$B:$C,MATCH("HOME",'FA2'!$B$1:$C$1,0),0),"")&amp;IFERROR(VLOOKUP(EQ$2&amp;$A5,'EFL2'!$A:$D,MATCH("AWAY",'EFL2'!$A$1:$D$1,0),0),"")&amp;IFERROR(VLOOKUP(EQ$2&amp;$A5,'EFL2'!$B:$C,MATCH("HOME",'EFL2'!$B$1:$C$1,0),0),"")&amp;IFERROR(VLOOKUP(EQ$2&amp;$A5,'UCL2'!$C:$F,MATCH("AWAY",'UCL2'!$C$1:$F$1,0),0),"")&amp;IFERROR(VLOOKUP(EQ$2&amp;$A5,'UCL2'!$D:$E,MATCH("HOME",'UCL2'!$D$1:$E$1,0),0),"")&amp;IFERROR(VLOOKUP(EQ$2&amp;$A5,'EU2'!$C:$F,MATCH("AWAY",'EU2'!$C$1:$F$1,0),0),"")&amp;IFERROR(VLOOKUP(EQ$2&amp;$A5,'EU2'!$D:$E,MATCH("HOME",'EU2'!$D$1:$E$1,0),0),"")&amp;IFERROR(VLOOKUP(EQ$2&amp;$A5,'EUC2'!$C:$F,MATCH("AWAY",'EUC2'!$C$1:$F$1,0),0),"")&amp;IFERROR(VLOOKUP(EQ$2&amp;$A5,'EUC2'!$D:$E,MATCH("HOME",'EUC2'!$D$1:$E$1,0),0),"")</f>
        <v/>
      </c>
      <c r="ER5" s="25" t="str">
        <f>IFERROR(VLOOKUP(ER$2&amp;$B5,'FPL FIX2'!$N$1:$Q$400,MATCH("HOME",'FPL FIX2'!$N$1:$Q$1,0),0),"")&amp;IFERROR(VLOOKUP(ER$2&amp;$B5,'FPL FIX2'!$O$1:$P$400,MATCH("AWAY",'FPL FIX2'!$O$1:$P$1,0),0),"")&amp;IFERROR(VLOOKUP(ER$2&amp;$A5,'FA2'!$A:$D,MATCH("AWAY",'FA2'!$A$1:$D$1,0),0),"")&amp;IFERROR(VLOOKUP(ER$2&amp;$A5,'FA2'!$B:$C,MATCH("HOME",'FA2'!$B$1:$C$1,0),0),"")&amp;IFERROR(VLOOKUP(ER$2&amp;$A5,'EFL2'!$A:$D,MATCH("AWAY",'EFL2'!$A$1:$D$1,0),0),"")&amp;IFERROR(VLOOKUP(ER$2&amp;$A5,'EFL2'!$B:$C,MATCH("HOME",'EFL2'!$B$1:$C$1,0),0),"")&amp;IFERROR(VLOOKUP(ER$2&amp;$A5,'UCL2'!$C:$F,MATCH("AWAY",'UCL2'!$C$1:$F$1,0),0),"")&amp;IFERROR(VLOOKUP(ER$2&amp;$A5,'UCL2'!$D:$E,MATCH("HOME",'UCL2'!$D$1:$E$1,0),0),"")&amp;IFERROR(VLOOKUP(ER$2&amp;$A5,'EU2'!$C:$F,MATCH("AWAY",'EU2'!$C$1:$F$1,0),0),"")&amp;IFERROR(VLOOKUP(ER$2&amp;$A5,'EU2'!$D:$E,MATCH("HOME",'EU2'!$D$1:$E$1,0),0),"")&amp;IFERROR(VLOOKUP(ER$2&amp;$A5,'EUC2'!$C:$F,MATCH("AWAY",'EUC2'!$C$1:$F$1,0),0),"")&amp;IFERROR(VLOOKUP(ER$2&amp;$A5,'EUC2'!$D:$E,MATCH("HOME",'EUC2'!$D$1:$E$1,0),0),"")</f>
        <v/>
      </c>
      <c r="ES5" s="25" t="str">
        <f>IFERROR(VLOOKUP(ES$2&amp;$B5,'FPL FIX2'!$N$1:$Q$400,MATCH("HOME",'FPL FIX2'!$N$1:$Q$1,0),0),"")&amp;IFERROR(VLOOKUP(ES$2&amp;$B5,'FPL FIX2'!$O$1:$P$400,MATCH("AWAY",'FPL FIX2'!$O$1:$P$1,0),0),"")&amp;IFERROR(VLOOKUP(ES$2&amp;$A5,'FA2'!$A:$D,MATCH("AWAY",'FA2'!$A$1:$D$1,0),0),"")&amp;IFERROR(VLOOKUP(ES$2&amp;$A5,'FA2'!$B:$C,MATCH("HOME",'FA2'!$B$1:$C$1,0),0),"")&amp;IFERROR(VLOOKUP(ES$2&amp;$A5,'EFL2'!$A:$D,MATCH("AWAY",'EFL2'!$A$1:$D$1,0),0),"")&amp;IFERROR(VLOOKUP(ES$2&amp;$A5,'EFL2'!$B:$C,MATCH("HOME",'EFL2'!$B$1:$C$1,0),0),"")&amp;IFERROR(VLOOKUP(ES$2&amp;$A5,'UCL2'!$C:$F,MATCH("AWAY",'UCL2'!$C$1:$F$1,0),0),"")&amp;IFERROR(VLOOKUP(ES$2&amp;$A5,'UCL2'!$D:$E,MATCH("HOME",'UCL2'!$D$1:$E$1,0),0),"")&amp;IFERROR(VLOOKUP(ES$2&amp;$A5,'EU2'!$C:$F,MATCH("AWAY",'EU2'!$C$1:$F$1,0),0),"")&amp;IFERROR(VLOOKUP(ES$2&amp;$A5,'EU2'!$D:$E,MATCH("HOME",'EU2'!$D$1:$E$1,0),0),"")&amp;IFERROR(VLOOKUP(ES$2&amp;$A5,'EUC2'!$C:$F,MATCH("AWAY",'EUC2'!$C$1:$F$1,0),0),"")&amp;IFERROR(VLOOKUP(ES$2&amp;$A5,'EUC2'!$D:$E,MATCH("HOME",'EUC2'!$D$1:$E$1,0),0),"")</f>
        <v/>
      </c>
      <c r="ET5" s="25" t="str">
        <f>IFERROR(VLOOKUP(ET$2&amp;$B5,'FPL FIX2'!$N$1:$Q$400,MATCH("HOME",'FPL FIX2'!$N$1:$Q$1,0),0),"")&amp;IFERROR(VLOOKUP(ET$2&amp;$B5,'FPL FIX2'!$O$1:$P$400,MATCH("AWAY",'FPL FIX2'!$O$1:$P$1,0),0),"")&amp;IFERROR(VLOOKUP(ET$2&amp;$A5,'FA2'!$A:$D,MATCH("AWAY",'FA2'!$A$1:$D$1,0),0),"")&amp;IFERROR(VLOOKUP(ET$2&amp;$A5,'FA2'!$B:$C,MATCH("HOME",'FA2'!$B$1:$C$1,0),0),"")&amp;IFERROR(VLOOKUP(ET$2&amp;$A5,'EFL2'!$A:$D,MATCH("AWAY",'EFL2'!$A$1:$D$1,0),0),"")&amp;IFERROR(VLOOKUP(ET$2&amp;$A5,'EFL2'!$B:$C,MATCH("HOME",'EFL2'!$B$1:$C$1,0),0),"")&amp;IFERROR(VLOOKUP(ET$2&amp;$A5,'UCL2'!$C:$F,MATCH("AWAY",'UCL2'!$C$1:$F$1,0),0),"")&amp;IFERROR(VLOOKUP(ET$2&amp;$A5,'UCL2'!$D:$E,MATCH("HOME",'UCL2'!$D$1:$E$1,0),0),"")&amp;IFERROR(VLOOKUP(ET$2&amp;$A5,'EU2'!$C:$F,MATCH("AWAY",'EU2'!$C$1:$F$1,0),0),"")&amp;IFERROR(VLOOKUP(ET$2&amp;$A5,'EU2'!$D:$E,MATCH("HOME",'EU2'!$D$1:$E$1,0),0),"")&amp;IFERROR(VLOOKUP(ET$2&amp;$A5,'EUC2'!$C:$F,MATCH("AWAY",'EUC2'!$C$1:$F$1,0),0),"")&amp;IFERROR(VLOOKUP(ET$2&amp;$A5,'EUC2'!$D:$E,MATCH("HOME",'EUC2'!$D$1:$E$1,0),0),"")</f>
        <v>LIV</v>
      </c>
      <c r="EU5" s="25" t="str">
        <f>IFERROR(VLOOKUP(EU$2&amp;$B5,'FPL FIX2'!$N$1:$Q$400,MATCH("HOME",'FPL FIX2'!$N$1:$Q$1,0),0),"")&amp;IFERROR(VLOOKUP(EU$2&amp;$B5,'FPL FIX2'!$O$1:$P$400,MATCH("AWAY",'FPL FIX2'!$O$1:$P$1,0),0),"")&amp;IFERROR(VLOOKUP(EU$2&amp;$A5,'FA2'!$A:$D,MATCH("AWAY",'FA2'!$A$1:$D$1,0),0),"")&amp;IFERROR(VLOOKUP(EU$2&amp;$A5,'FA2'!$B:$C,MATCH("HOME",'FA2'!$B$1:$C$1,0),0),"")&amp;IFERROR(VLOOKUP(EU$2&amp;$A5,'EFL2'!$A:$D,MATCH("AWAY",'EFL2'!$A$1:$D$1,0),0),"")&amp;IFERROR(VLOOKUP(EU$2&amp;$A5,'EFL2'!$B:$C,MATCH("HOME",'EFL2'!$B$1:$C$1,0),0),"")&amp;IFERROR(VLOOKUP(EU$2&amp;$A5,'UCL2'!$C:$F,MATCH("AWAY",'UCL2'!$C$1:$F$1,0),0),"")&amp;IFERROR(VLOOKUP(EU$2&amp;$A5,'UCL2'!$D:$E,MATCH("HOME",'UCL2'!$D$1:$E$1,0),0),"")&amp;IFERROR(VLOOKUP(EU$2&amp;$A5,'EU2'!$C:$F,MATCH("AWAY",'EU2'!$C$1:$F$1,0),0),"")&amp;IFERROR(VLOOKUP(EU$2&amp;$A5,'EU2'!$D:$E,MATCH("HOME",'EU2'!$D$1:$E$1,0),0),"")&amp;IFERROR(VLOOKUP(EU$2&amp;$A5,'EUC2'!$C:$F,MATCH("AWAY",'EUC2'!$C$1:$F$1,0),0),"")&amp;IFERROR(VLOOKUP(EU$2&amp;$A5,'EUC2'!$D:$E,MATCH("HOME",'EUC2'!$D$1:$E$1,0),0),"")</f>
        <v/>
      </c>
      <c r="EV5" s="25" t="str">
        <f>IFERROR(VLOOKUP(EV$2&amp;$B5,'FPL FIX2'!$N$1:$Q$400,MATCH("HOME",'FPL FIX2'!$N$1:$Q$1,0),0),"")&amp;IFERROR(VLOOKUP(EV$2&amp;$B5,'FPL FIX2'!$O$1:$P$400,MATCH("AWAY",'FPL FIX2'!$O$1:$P$1,0),0),"")&amp;IFERROR(VLOOKUP(EV$2&amp;$A5,'FA2'!$A:$D,MATCH("AWAY",'FA2'!$A$1:$D$1,0),0),"")&amp;IFERROR(VLOOKUP(EV$2&amp;$A5,'FA2'!$B:$C,MATCH("HOME",'FA2'!$B$1:$C$1,0),0),"")&amp;IFERROR(VLOOKUP(EV$2&amp;$A5,'EFL2'!$A:$D,MATCH("AWAY",'EFL2'!$A$1:$D$1,0),0),"")&amp;IFERROR(VLOOKUP(EV$2&amp;$A5,'EFL2'!$B:$C,MATCH("HOME",'EFL2'!$B$1:$C$1,0),0),"")&amp;IFERROR(VLOOKUP(EV$2&amp;$A5,'UCL2'!$C:$F,MATCH("AWAY",'UCL2'!$C$1:$F$1,0),0),"")&amp;IFERROR(VLOOKUP(EV$2&amp;$A5,'UCL2'!$D:$E,MATCH("HOME",'UCL2'!$D$1:$E$1,0),0),"")&amp;IFERROR(VLOOKUP(EV$2&amp;$A5,'EU2'!$C:$F,MATCH("AWAY",'EU2'!$C$1:$F$1,0),0),"")&amp;IFERROR(VLOOKUP(EV$2&amp;$A5,'EU2'!$D:$E,MATCH("HOME",'EU2'!$D$1:$E$1,0),0),"")&amp;IFERROR(VLOOKUP(EV$2&amp;$A5,'EUC2'!$C:$F,MATCH("AWAY",'EUC2'!$C$1:$F$1,0),0),"")&amp;IFERROR(VLOOKUP(EV$2&amp;$A5,'EUC2'!$D:$E,MATCH("HOME",'EUC2'!$D$1:$E$1,0),0),"")</f>
        <v/>
      </c>
      <c r="EW5" s="25" t="str">
        <f>IFERROR(VLOOKUP(EW$2&amp;$B5,'FPL FIX2'!$N$1:$Q$400,MATCH("HOME",'FPL FIX2'!$N$1:$Q$1,0),0),"")&amp;IFERROR(VLOOKUP(EW$2&amp;$B5,'FPL FIX2'!$O$1:$P$400,MATCH("AWAY",'FPL FIX2'!$O$1:$P$1,0),0),"")&amp;IFERROR(VLOOKUP(EW$2&amp;$A5,'FA2'!$A:$D,MATCH("AWAY",'FA2'!$A$1:$D$1,0),0),"")&amp;IFERROR(VLOOKUP(EW$2&amp;$A5,'FA2'!$B:$C,MATCH("HOME",'FA2'!$B$1:$C$1,0),0),"")&amp;IFERROR(VLOOKUP(EW$2&amp;$A5,'EFL2'!$A:$D,MATCH("AWAY",'EFL2'!$A$1:$D$1,0),0),"")&amp;IFERROR(VLOOKUP(EW$2&amp;$A5,'EFL2'!$B:$C,MATCH("HOME",'EFL2'!$B$1:$C$1,0),0),"")&amp;IFERROR(VLOOKUP(EW$2&amp;$A5,'UCL2'!$C:$F,MATCH("AWAY",'UCL2'!$C$1:$F$1,0),0),"")&amp;IFERROR(VLOOKUP(EW$2&amp;$A5,'UCL2'!$D:$E,MATCH("HOME",'UCL2'!$D$1:$E$1,0),0),"")&amp;IFERROR(VLOOKUP(EW$2&amp;$A5,'EU2'!$C:$F,MATCH("AWAY",'EU2'!$C$1:$F$1,0),0),"")&amp;IFERROR(VLOOKUP(EW$2&amp;$A5,'EU2'!$D:$E,MATCH("HOME",'EU2'!$D$1:$E$1,0),0),"")&amp;IFERROR(VLOOKUP(EW$2&amp;$A5,'EUC2'!$C:$F,MATCH("AWAY",'EUC2'!$C$1:$F$1,0),0),"")&amp;IFERROR(VLOOKUP(EW$2&amp;$A5,'EUC2'!$D:$E,MATCH("HOME",'EUC2'!$D$1:$E$1,0),0),"")</f>
        <v/>
      </c>
      <c r="EX5" s="25" t="str">
        <f>IFERROR(VLOOKUP(EX$2&amp;$B5,'FPL FIX2'!$N$1:$Q$400,MATCH("HOME",'FPL FIX2'!$N$1:$Q$1,0),0),"")&amp;IFERROR(VLOOKUP(EX$2&amp;$B5,'FPL FIX2'!$O$1:$P$400,MATCH("AWAY",'FPL FIX2'!$O$1:$P$1,0),0),"")&amp;IFERROR(VLOOKUP(EX$2&amp;$A5,'FA2'!$A:$D,MATCH("AWAY",'FA2'!$A$1:$D$1,0),0),"")&amp;IFERROR(VLOOKUP(EX$2&amp;$A5,'FA2'!$B:$C,MATCH("HOME",'FA2'!$B$1:$C$1,0),0),"")&amp;IFERROR(VLOOKUP(EX$2&amp;$A5,'EFL2'!$A:$D,MATCH("AWAY",'EFL2'!$A$1:$D$1,0),0),"")&amp;IFERROR(VLOOKUP(EX$2&amp;$A5,'EFL2'!$B:$C,MATCH("HOME",'EFL2'!$B$1:$C$1,0),0),"")&amp;IFERROR(VLOOKUP(EX$2&amp;$A5,'UCL2'!$C:$F,MATCH("AWAY",'UCL2'!$C$1:$F$1,0),0),"")&amp;IFERROR(VLOOKUP(EX$2&amp;$A5,'UCL2'!$D:$E,MATCH("HOME",'UCL2'!$D$1:$E$1,0),0),"")&amp;IFERROR(VLOOKUP(EX$2&amp;$A5,'EU2'!$C:$F,MATCH("AWAY",'EU2'!$C$1:$F$1,0),0),"")&amp;IFERROR(VLOOKUP(EX$2&amp;$A5,'EU2'!$D:$E,MATCH("HOME",'EU2'!$D$1:$E$1,0),0),"")&amp;IFERROR(VLOOKUP(EX$2&amp;$A5,'EUC2'!$C:$F,MATCH("AWAY",'EUC2'!$C$1:$F$1,0),0),"")&amp;IFERROR(VLOOKUP(EX$2&amp;$A5,'EUC2'!$D:$E,MATCH("HOME",'EUC2'!$D$1:$E$1,0),0),"")</f>
        <v/>
      </c>
      <c r="EY5" s="25" t="str">
        <f>IFERROR(VLOOKUP(EY$2&amp;$B5,'FPL FIX2'!$N$1:$Q$400,MATCH("HOME",'FPL FIX2'!$N$1:$Q$1,0),0),"")&amp;IFERROR(VLOOKUP(EY$2&amp;$B5,'FPL FIX2'!$O$1:$P$400,MATCH("AWAY",'FPL FIX2'!$O$1:$P$1,0),0),"")&amp;IFERROR(VLOOKUP(EY$2&amp;$A5,'FA2'!$A:$D,MATCH("AWAY",'FA2'!$A$1:$D$1,0),0),"")&amp;IFERROR(VLOOKUP(EY$2&amp;$A5,'FA2'!$B:$C,MATCH("HOME",'FA2'!$B$1:$C$1,0),0),"")&amp;IFERROR(VLOOKUP(EY$2&amp;$A5,'EFL2'!$A:$D,MATCH("AWAY",'EFL2'!$A$1:$D$1,0),0),"")&amp;IFERROR(VLOOKUP(EY$2&amp;$A5,'EFL2'!$B:$C,MATCH("HOME",'EFL2'!$B$1:$C$1,0),0),"")&amp;IFERROR(VLOOKUP(EY$2&amp;$A5,'UCL2'!$C:$F,MATCH("AWAY",'UCL2'!$C$1:$F$1,0),0),"")&amp;IFERROR(VLOOKUP(EY$2&amp;$A5,'UCL2'!$D:$E,MATCH("HOME",'UCL2'!$D$1:$E$1,0),0),"")&amp;IFERROR(VLOOKUP(EY$2&amp;$A5,'EU2'!$C:$F,MATCH("AWAY",'EU2'!$C$1:$F$1,0),0),"")&amp;IFERROR(VLOOKUP(EY$2&amp;$A5,'EU2'!$D:$E,MATCH("HOME",'EU2'!$D$1:$E$1,0),0),"")&amp;IFERROR(VLOOKUP(EY$2&amp;$A5,'EUC2'!$C:$F,MATCH("AWAY",'EUC2'!$C$1:$F$1,0),0),"")&amp;IFERROR(VLOOKUP(EY$2&amp;$A5,'EUC2'!$D:$E,MATCH("HOME",'EUC2'!$D$1:$E$1,0),0),"")</f>
        <v/>
      </c>
      <c r="EZ5" s="25" t="str">
        <f>IFERROR(VLOOKUP(EZ$2&amp;$B5,'FPL FIX2'!$N$1:$Q$400,MATCH("HOME",'FPL FIX2'!$N$1:$Q$1,0),0),"")&amp;IFERROR(VLOOKUP(EZ$2&amp;$B5,'FPL FIX2'!$O$1:$P$400,MATCH("AWAY",'FPL FIX2'!$O$1:$P$1,0),0),"")&amp;IFERROR(VLOOKUP(EZ$2&amp;$A5,'FA2'!$A:$D,MATCH("AWAY",'FA2'!$A$1:$D$1,0),0),"")&amp;IFERROR(VLOOKUP(EZ$2&amp;$A5,'FA2'!$B:$C,MATCH("HOME",'FA2'!$B$1:$C$1,0),0),"")&amp;IFERROR(VLOOKUP(EZ$2&amp;$A5,'EFL2'!$A:$D,MATCH("AWAY",'EFL2'!$A$1:$D$1,0),0),"")&amp;IFERROR(VLOOKUP(EZ$2&amp;$A5,'EFL2'!$B:$C,MATCH("HOME",'EFL2'!$B$1:$C$1,0),0),"")&amp;IFERROR(VLOOKUP(EZ$2&amp;$A5,'UCL2'!$C:$F,MATCH("AWAY",'UCL2'!$C$1:$F$1,0),0),"")&amp;IFERROR(VLOOKUP(EZ$2&amp;$A5,'UCL2'!$D:$E,MATCH("HOME",'UCL2'!$D$1:$E$1,0),0),"")&amp;IFERROR(VLOOKUP(EZ$2&amp;$A5,'EU2'!$C:$F,MATCH("AWAY",'EU2'!$C$1:$F$1,0),0),"")&amp;IFERROR(VLOOKUP(EZ$2&amp;$A5,'EU2'!$D:$E,MATCH("HOME",'EU2'!$D$1:$E$1,0),0),"")&amp;IFERROR(VLOOKUP(EZ$2&amp;$A5,'EUC2'!$C:$F,MATCH("AWAY",'EUC2'!$C$1:$F$1,0),0),"")&amp;IFERROR(VLOOKUP(EZ$2&amp;$A5,'EUC2'!$D:$E,MATCH("HOME",'EUC2'!$D$1:$E$1,0),0),"")</f>
        <v>tot</v>
      </c>
      <c r="FA5" s="25" t="str">
        <f>IFERROR(VLOOKUP(FA$2&amp;$B5,'FPL FIX2'!$N$1:$Q$400,MATCH("HOME",'FPL FIX2'!$N$1:$Q$1,0),0),"")&amp;IFERROR(VLOOKUP(FA$2&amp;$B5,'FPL FIX2'!$O$1:$P$400,MATCH("AWAY",'FPL FIX2'!$O$1:$P$1,0),0),"")&amp;IFERROR(VLOOKUP(FA$2&amp;$A5,'FA2'!$A:$D,MATCH("AWAY",'FA2'!$A$1:$D$1,0),0),"")&amp;IFERROR(VLOOKUP(FA$2&amp;$A5,'FA2'!$B:$C,MATCH("HOME",'FA2'!$B$1:$C$1,0),0),"")&amp;IFERROR(VLOOKUP(FA$2&amp;$A5,'EFL2'!$A:$D,MATCH("AWAY",'EFL2'!$A$1:$D$1,0),0),"")&amp;IFERROR(VLOOKUP(FA$2&amp;$A5,'EFL2'!$B:$C,MATCH("HOME",'EFL2'!$B$1:$C$1,0),0),"")&amp;IFERROR(VLOOKUP(FA$2&amp;$A5,'UCL2'!$C:$F,MATCH("AWAY",'UCL2'!$C$1:$F$1,0),0),"")&amp;IFERROR(VLOOKUP(FA$2&amp;$A5,'UCL2'!$D:$E,MATCH("HOME",'UCL2'!$D$1:$E$1,0),0),"")&amp;IFERROR(VLOOKUP(FA$2&amp;$A5,'EU2'!$C:$F,MATCH("AWAY",'EU2'!$C$1:$F$1,0),0),"")&amp;IFERROR(VLOOKUP(FA$2&amp;$A5,'EU2'!$D:$E,MATCH("HOME",'EU2'!$D$1:$E$1,0),0),"")&amp;IFERROR(VLOOKUP(FA$2&amp;$A5,'EUC2'!$C:$F,MATCH("AWAY",'EUC2'!$C$1:$F$1,0),0),"")&amp;IFERROR(VLOOKUP(FA$2&amp;$A5,'EUC2'!$D:$E,MATCH("HOME",'EUC2'!$D$1:$E$1,0),0),"")</f>
        <v/>
      </c>
      <c r="FB5" s="25" t="str">
        <f>IFERROR(VLOOKUP(FB$2&amp;$B5,'FPL FIX2'!$N$1:$Q$400,MATCH("HOME",'FPL FIX2'!$N$1:$Q$1,0),0),"")&amp;IFERROR(VLOOKUP(FB$2&amp;$B5,'FPL FIX2'!$O$1:$P$400,MATCH("AWAY",'FPL FIX2'!$O$1:$P$1,0),0),"")&amp;IFERROR(VLOOKUP(FB$2&amp;$A5,'FA2'!$A:$D,MATCH("AWAY",'FA2'!$A$1:$D$1,0),0),"")&amp;IFERROR(VLOOKUP(FB$2&amp;$A5,'FA2'!$B:$C,MATCH("HOME",'FA2'!$B$1:$C$1,0),0),"")&amp;IFERROR(VLOOKUP(FB$2&amp;$A5,'EFL2'!$A:$D,MATCH("AWAY",'EFL2'!$A$1:$D$1,0),0),"")&amp;IFERROR(VLOOKUP(FB$2&amp;$A5,'EFL2'!$B:$C,MATCH("HOME",'EFL2'!$B$1:$C$1,0),0),"")&amp;IFERROR(VLOOKUP(FB$2&amp;$A5,'UCL2'!$C:$F,MATCH("AWAY",'UCL2'!$C$1:$F$1,0),0),"")&amp;IFERROR(VLOOKUP(FB$2&amp;$A5,'UCL2'!$D:$E,MATCH("HOME",'UCL2'!$D$1:$E$1,0),0),"")&amp;IFERROR(VLOOKUP(FB$2&amp;$A5,'EU2'!$C:$F,MATCH("AWAY",'EU2'!$C$1:$F$1,0),0),"")&amp;IFERROR(VLOOKUP(FB$2&amp;$A5,'EU2'!$D:$E,MATCH("HOME",'EU2'!$D$1:$E$1,0),0),"")&amp;IFERROR(VLOOKUP(FB$2&amp;$A5,'EUC2'!$C:$F,MATCH("AWAY",'EUC2'!$C$1:$F$1,0),0),"")&amp;IFERROR(VLOOKUP(FB$2&amp;$A5,'EUC2'!$D:$E,MATCH("HOME",'EUC2'!$D$1:$E$1,0),0),"")</f>
        <v/>
      </c>
      <c r="FC5" s="25" t="str">
        <f>IFERROR(VLOOKUP(FC$2&amp;$B5,'FPL FIX2'!$N$1:$Q$400,MATCH("HOME",'FPL FIX2'!$N$1:$Q$1,0),0),"")&amp;IFERROR(VLOOKUP(FC$2&amp;$B5,'FPL FIX2'!$O$1:$P$400,MATCH("AWAY",'FPL FIX2'!$O$1:$P$1,0),0),"")&amp;IFERROR(VLOOKUP(FC$2&amp;$A5,'FA2'!$A:$D,MATCH("AWAY",'FA2'!$A$1:$D$1,0),0),"")&amp;IFERROR(VLOOKUP(FC$2&amp;$A5,'FA2'!$B:$C,MATCH("HOME",'FA2'!$B$1:$C$1,0),0),"")&amp;IFERROR(VLOOKUP(FC$2&amp;$A5,'EFL2'!$A:$D,MATCH("AWAY",'EFL2'!$A$1:$D$1,0),0),"")&amp;IFERROR(VLOOKUP(FC$2&amp;$A5,'EFL2'!$B:$C,MATCH("HOME",'EFL2'!$B$1:$C$1,0),0),"")&amp;IFERROR(VLOOKUP(FC$2&amp;$A5,'UCL2'!$C:$F,MATCH("AWAY",'UCL2'!$C$1:$F$1,0),0),"")&amp;IFERROR(VLOOKUP(FC$2&amp;$A5,'UCL2'!$D:$E,MATCH("HOME",'UCL2'!$D$1:$E$1,0),0),"")&amp;IFERROR(VLOOKUP(FC$2&amp;$A5,'EU2'!$C:$F,MATCH("AWAY",'EU2'!$C$1:$F$1,0),0),"")&amp;IFERROR(VLOOKUP(FC$2&amp;$A5,'EU2'!$D:$E,MATCH("HOME",'EU2'!$D$1:$E$1,0),0),"")&amp;IFERROR(VLOOKUP(FC$2&amp;$A5,'EUC2'!$C:$F,MATCH("AWAY",'EUC2'!$C$1:$F$1,0),0),"")&amp;IFERROR(VLOOKUP(FC$2&amp;$A5,'EUC2'!$D:$E,MATCH("HOME",'EUC2'!$D$1:$E$1,0),0),"")</f>
        <v>WOL</v>
      </c>
      <c r="FD5" s="25" t="str">
        <f>IFERROR(VLOOKUP(FD$2&amp;$B5,'FPL FIX2'!$N$1:$Q$400,MATCH("HOME",'FPL FIX2'!$N$1:$Q$1,0),0),"")&amp;IFERROR(VLOOKUP(FD$2&amp;$B5,'FPL FIX2'!$O$1:$P$400,MATCH("AWAY",'FPL FIX2'!$O$1:$P$1,0),0),"")&amp;IFERROR(VLOOKUP(FD$2&amp;$A5,'FA2'!$A:$D,MATCH("AWAY",'FA2'!$A$1:$D$1,0),0),"")&amp;IFERROR(VLOOKUP(FD$2&amp;$A5,'FA2'!$B:$C,MATCH("HOME",'FA2'!$B$1:$C$1,0),0),"")&amp;IFERROR(VLOOKUP(FD$2&amp;$A5,'EFL2'!$A:$D,MATCH("AWAY",'EFL2'!$A$1:$D$1,0),0),"")&amp;IFERROR(VLOOKUP(FD$2&amp;$A5,'EFL2'!$B:$C,MATCH("HOME",'EFL2'!$B$1:$C$1,0),0),"")&amp;IFERROR(VLOOKUP(FD$2&amp;$A5,'UCL2'!$C:$F,MATCH("AWAY",'UCL2'!$C$1:$F$1,0),0),"")&amp;IFERROR(VLOOKUP(FD$2&amp;$A5,'UCL2'!$D:$E,MATCH("HOME",'UCL2'!$D$1:$E$1,0),0),"")&amp;IFERROR(VLOOKUP(FD$2&amp;$A5,'EU2'!$C:$F,MATCH("AWAY",'EU2'!$C$1:$F$1,0),0),"")&amp;IFERROR(VLOOKUP(FD$2&amp;$A5,'EU2'!$D:$E,MATCH("HOME",'EU2'!$D$1:$E$1,0),0),"")&amp;IFERROR(VLOOKUP(FD$2&amp;$A5,'EUC2'!$C:$F,MATCH("AWAY",'EUC2'!$C$1:$F$1,0),0),"")&amp;IFERROR(VLOOKUP(FD$2&amp;$A5,'EUC2'!$D:$E,MATCH("HOME",'EUC2'!$D$1:$E$1,0),0),"")</f>
        <v/>
      </c>
      <c r="FE5" s="25" t="str">
        <f>IFERROR(VLOOKUP(FE$2&amp;$B5,'FPL FIX2'!$N$1:$Q$400,MATCH("HOME",'FPL FIX2'!$N$1:$Q$1,0),0),"")&amp;IFERROR(VLOOKUP(FE$2&amp;$B5,'FPL FIX2'!$O$1:$P$400,MATCH("AWAY",'FPL FIX2'!$O$1:$P$1,0),0),"")&amp;IFERROR(VLOOKUP(FE$2&amp;$A5,'FA2'!$A:$D,MATCH("AWAY",'FA2'!$A$1:$D$1,0),0),"")&amp;IFERROR(VLOOKUP(FE$2&amp;$A5,'FA2'!$B:$C,MATCH("HOME",'FA2'!$B$1:$C$1,0),0),"")&amp;IFERROR(VLOOKUP(FE$2&amp;$A5,'EFL2'!$A:$D,MATCH("AWAY",'EFL2'!$A$1:$D$1,0),0),"")&amp;IFERROR(VLOOKUP(FE$2&amp;$A5,'EFL2'!$B:$C,MATCH("HOME",'EFL2'!$B$1:$C$1,0),0),"")&amp;IFERROR(VLOOKUP(FE$2&amp;$A5,'UCL2'!$C:$F,MATCH("AWAY",'UCL2'!$C$1:$F$1,0),0),"")&amp;IFERROR(VLOOKUP(FE$2&amp;$A5,'UCL2'!$D:$E,MATCH("HOME",'UCL2'!$D$1:$E$1,0),0),"")&amp;IFERROR(VLOOKUP(FE$2&amp;$A5,'EU2'!$C:$F,MATCH("AWAY",'EU2'!$C$1:$F$1,0),0),"")&amp;IFERROR(VLOOKUP(FE$2&amp;$A5,'EU2'!$D:$E,MATCH("HOME",'EU2'!$D$1:$E$1,0),0),"")&amp;IFERROR(VLOOKUP(FE$2&amp;$A5,'EUC2'!$C:$F,MATCH("AWAY",'EUC2'!$C$1:$F$1,0),0),"")&amp;IFERROR(VLOOKUP(FE$2&amp;$A5,'EUC2'!$D:$E,MATCH("HOME",'EUC2'!$D$1:$E$1,0),0),"")</f>
        <v/>
      </c>
      <c r="FF5" s="25" t="str">
        <f>IFERROR(VLOOKUP(FF$2&amp;$B5,'FPL FIX2'!$N$1:$Q$400,MATCH("HOME",'FPL FIX2'!$N$1:$Q$1,0),0),"")&amp;IFERROR(VLOOKUP(FF$2&amp;$B5,'FPL FIX2'!$O$1:$P$400,MATCH("AWAY",'FPL FIX2'!$O$1:$P$1,0),0),"")&amp;IFERROR(VLOOKUP(FF$2&amp;$A5,'FA2'!$A:$D,MATCH("AWAY",'FA2'!$A$1:$D$1,0),0),"")&amp;IFERROR(VLOOKUP(FF$2&amp;$A5,'FA2'!$B:$C,MATCH("HOME",'FA2'!$B$1:$C$1,0),0),"")&amp;IFERROR(VLOOKUP(FF$2&amp;$A5,'EFL2'!$A:$D,MATCH("AWAY",'EFL2'!$A$1:$D$1,0),0),"")&amp;IFERROR(VLOOKUP(FF$2&amp;$A5,'EFL2'!$B:$C,MATCH("HOME",'EFL2'!$B$1:$C$1,0),0),"")&amp;IFERROR(VLOOKUP(FF$2&amp;$A5,'UCL2'!$C:$F,MATCH("AWAY",'UCL2'!$C$1:$F$1,0),0),"")&amp;IFERROR(VLOOKUP(FF$2&amp;$A5,'UCL2'!$D:$E,MATCH("HOME",'UCL2'!$D$1:$E$1,0),0),"")&amp;IFERROR(VLOOKUP(FF$2&amp;$A5,'EU2'!$C:$F,MATCH("AWAY",'EU2'!$C$1:$F$1,0),0),"")&amp;IFERROR(VLOOKUP(FF$2&amp;$A5,'EU2'!$D:$E,MATCH("HOME",'EU2'!$D$1:$E$1,0),0),"")&amp;IFERROR(VLOOKUP(FF$2&amp;$A5,'EUC2'!$C:$F,MATCH("AWAY",'EUC2'!$C$1:$F$1,0),0),"")&amp;IFERROR(VLOOKUP(FF$2&amp;$A5,'EUC2'!$D:$E,MATCH("HOME",'EUC2'!$D$1:$E$1,0),0),"")</f>
        <v/>
      </c>
      <c r="FG5" s="25" t="str">
        <f>IFERROR(VLOOKUP(FG$2&amp;$B5,'FPL FIX2'!$N$1:$Q$400,MATCH("HOME",'FPL FIX2'!$N$1:$Q$1,0),0),"")&amp;IFERROR(VLOOKUP(FG$2&amp;$B5,'FPL FIX2'!$O$1:$P$400,MATCH("AWAY",'FPL FIX2'!$O$1:$P$1,0),0),"")&amp;IFERROR(VLOOKUP(FG$2&amp;$A5,'FA2'!$A:$D,MATCH("AWAY",'FA2'!$A$1:$D$1,0),0),"")&amp;IFERROR(VLOOKUP(FG$2&amp;$A5,'FA2'!$B:$C,MATCH("HOME",'FA2'!$B$1:$C$1,0),0),"")&amp;IFERROR(VLOOKUP(FG$2&amp;$A5,'EFL2'!$A:$D,MATCH("AWAY",'EFL2'!$A$1:$D$1,0),0),"")&amp;IFERROR(VLOOKUP(FG$2&amp;$A5,'EFL2'!$B:$C,MATCH("HOME",'EFL2'!$B$1:$C$1,0),0),"")&amp;IFERROR(VLOOKUP(FG$2&amp;$A5,'UCL2'!$C:$F,MATCH("AWAY",'UCL2'!$C$1:$F$1,0),0),"")&amp;IFERROR(VLOOKUP(FG$2&amp;$A5,'UCL2'!$D:$E,MATCH("HOME",'UCL2'!$D$1:$E$1,0),0),"")&amp;IFERROR(VLOOKUP(FG$2&amp;$A5,'EU2'!$C:$F,MATCH("AWAY",'EU2'!$C$1:$F$1,0),0),"")&amp;IFERROR(VLOOKUP(FG$2&amp;$A5,'EU2'!$D:$E,MATCH("HOME",'EU2'!$D$1:$E$1,0),0),"")&amp;IFERROR(VLOOKUP(FG$2&amp;$A5,'EUC2'!$C:$F,MATCH("AWAY",'EUC2'!$C$1:$F$1,0),0),"")&amp;IFERROR(VLOOKUP(FG$2&amp;$A5,'EUC2'!$D:$E,MATCH("HOME",'EUC2'!$D$1:$E$1,0),0),"")</f>
        <v>Stevenage</v>
      </c>
      <c r="FH5" s="25" t="str">
        <f>IFERROR(VLOOKUP(FH$2&amp;$B5,'FPL FIX2'!$N$1:$Q$400,MATCH("HOME",'FPL FIX2'!$N$1:$Q$1,0),0),"")&amp;IFERROR(VLOOKUP(FH$2&amp;$B5,'FPL FIX2'!$O$1:$P$400,MATCH("AWAY",'FPL FIX2'!$O$1:$P$1,0),0),"")&amp;IFERROR(VLOOKUP(FH$2&amp;$A5,'FA2'!$A:$D,MATCH("AWAY",'FA2'!$A$1:$D$1,0),0),"")&amp;IFERROR(VLOOKUP(FH$2&amp;$A5,'FA2'!$B:$C,MATCH("HOME",'FA2'!$B$1:$C$1,0),0),"")&amp;IFERROR(VLOOKUP(FH$2&amp;$A5,'EFL2'!$A:$D,MATCH("AWAY",'EFL2'!$A$1:$D$1,0),0),"")&amp;IFERROR(VLOOKUP(FH$2&amp;$A5,'EFL2'!$B:$C,MATCH("HOME",'EFL2'!$B$1:$C$1,0),0),"")&amp;IFERROR(VLOOKUP(FH$2&amp;$A5,'UCL2'!$C:$F,MATCH("AWAY",'UCL2'!$C$1:$F$1,0),0),"")&amp;IFERROR(VLOOKUP(FH$2&amp;$A5,'UCL2'!$D:$E,MATCH("HOME",'UCL2'!$D$1:$E$1,0),0),"")&amp;IFERROR(VLOOKUP(FH$2&amp;$A5,'EU2'!$C:$F,MATCH("AWAY",'EU2'!$C$1:$F$1,0),0),"")&amp;IFERROR(VLOOKUP(FH$2&amp;$A5,'EU2'!$D:$E,MATCH("HOME",'EU2'!$D$1:$E$1,0),0),"")&amp;IFERROR(VLOOKUP(FH$2&amp;$A5,'EUC2'!$C:$F,MATCH("AWAY",'EUC2'!$C$1:$F$1,0),0),"")&amp;IFERROR(VLOOKUP(FH$2&amp;$A5,'EUC2'!$D:$E,MATCH("HOME",'EUC2'!$D$1:$E$1,0),0),"")</f>
        <v/>
      </c>
      <c r="FI5" s="25" t="str">
        <f>IFERROR(VLOOKUP(FI$2&amp;$B5,'FPL FIX2'!$N$1:$Q$400,MATCH("HOME",'FPL FIX2'!$N$1:$Q$1,0),0),"")&amp;IFERROR(VLOOKUP(FI$2&amp;$B5,'FPL FIX2'!$O$1:$P$400,MATCH("AWAY",'FPL FIX2'!$O$1:$P$1,0),0),"")&amp;IFERROR(VLOOKUP(FI$2&amp;$A5,'FA2'!$A:$D,MATCH("AWAY",'FA2'!$A$1:$D$1,0),0),"")&amp;IFERROR(VLOOKUP(FI$2&amp;$A5,'FA2'!$B:$C,MATCH("HOME",'FA2'!$B$1:$C$1,0),0),"")&amp;IFERROR(VLOOKUP(FI$2&amp;$A5,'EFL2'!$A:$D,MATCH("AWAY",'EFL2'!$A$1:$D$1,0),0),"")&amp;IFERROR(VLOOKUP(FI$2&amp;$A5,'EFL2'!$B:$C,MATCH("HOME",'EFL2'!$B$1:$C$1,0),0),"")&amp;IFERROR(VLOOKUP(FI$2&amp;$A5,'UCL2'!$C:$F,MATCH("AWAY",'UCL2'!$C$1:$F$1,0),0),"")&amp;IFERROR(VLOOKUP(FI$2&amp;$A5,'UCL2'!$D:$E,MATCH("HOME",'UCL2'!$D$1:$E$1,0),0),"")&amp;IFERROR(VLOOKUP(FI$2&amp;$A5,'EU2'!$C:$F,MATCH("AWAY",'EU2'!$C$1:$F$1,0),0),"")&amp;IFERROR(VLOOKUP(FI$2&amp;$A5,'EU2'!$D:$E,MATCH("HOME",'EU2'!$D$1:$E$1,0),0),"")&amp;IFERROR(VLOOKUP(FI$2&amp;$A5,'EUC2'!$C:$F,MATCH("AWAY",'EUC2'!$C$1:$F$1,0),0),"")&amp;IFERROR(VLOOKUP(FI$2&amp;$A5,'EUC2'!$D:$E,MATCH("HOME",'EUC2'!$D$1:$E$1,0),0),"")</f>
        <v/>
      </c>
      <c r="FJ5" s="25" t="str">
        <f>IFERROR(VLOOKUP(FJ$2&amp;$B5,'FPL FIX2'!$N$1:$Q$400,MATCH("HOME",'FPL FIX2'!$N$1:$Q$1,0),0),"")&amp;IFERROR(VLOOKUP(FJ$2&amp;$B5,'FPL FIX2'!$O$1:$P$400,MATCH("AWAY",'FPL FIX2'!$O$1:$P$1,0),0),"")&amp;IFERROR(VLOOKUP(FJ$2&amp;$A5,'FA2'!$A:$D,MATCH("AWAY",'FA2'!$A$1:$D$1,0),0),"")&amp;IFERROR(VLOOKUP(FJ$2&amp;$A5,'FA2'!$B:$C,MATCH("HOME",'FA2'!$B$1:$C$1,0),0),"")&amp;IFERROR(VLOOKUP(FJ$2&amp;$A5,'EFL2'!$A:$D,MATCH("AWAY",'EFL2'!$A$1:$D$1,0),0),"")&amp;IFERROR(VLOOKUP(FJ$2&amp;$A5,'EFL2'!$B:$C,MATCH("HOME",'EFL2'!$B$1:$C$1,0),0),"")&amp;IFERROR(VLOOKUP(FJ$2&amp;$A5,'UCL2'!$C:$F,MATCH("AWAY",'UCL2'!$C$1:$F$1,0),0),"")&amp;IFERROR(VLOOKUP(FJ$2&amp;$A5,'UCL2'!$D:$E,MATCH("HOME",'UCL2'!$D$1:$E$1,0),0),"")&amp;IFERROR(VLOOKUP(FJ$2&amp;$A5,'EU2'!$C:$F,MATCH("AWAY",'EU2'!$C$1:$F$1,0),0),"")&amp;IFERROR(VLOOKUP(FJ$2&amp;$A5,'EU2'!$D:$E,MATCH("HOME",'EU2'!$D$1:$E$1,0),0),"")&amp;IFERROR(VLOOKUP(FJ$2&amp;$A5,'EUC2'!$C:$F,MATCH("AWAY",'EUC2'!$C$1:$F$1,0),0),"")&amp;IFERROR(VLOOKUP(FJ$2&amp;$A5,'EUC2'!$D:$E,MATCH("HOME",'EUC2'!$D$1:$E$1,0),0),"")</f>
        <v/>
      </c>
      <c r="FK5" s="25" t="str">
        <f>IFERROR(VLOOKUP(FK$2&amp;$B5,'FPL FIX2'!$N$1:$Q$400,MATCH("HOME",'FPL FIX2'!$N$1:$Q$1,0),0),"")&amp;IFERROR(VLOOKUP(FK$2&amp;$B5,'FPL FIX2'!$O$1:$P$400,MATCH("AWAY",'FPL FIX2'!$O$1:$P$1,0),0),"")&amp;IFERROR(VLOOKUP(FK$2&amp;$A5,'FA2'!$A:$D,MATCH("AWAY",'FA2'!$A$1:$D$1,0),0),"")&amp;IFERROR(VLOOKUP(FK$2&amp;$A5,'FA2'!$B:$C,MATCH("HOME",'FA2'!$B$1:$C$1,0),0),"")&amp;IFERROR(VLOOKUP(FK$2&amp;$A5,'EFL2'!$A:$D,MATCH("AWAY",'EFL2'!$A$1:$D$1,0),0),"")&amp;IFERROR(VLOOKUP(FK$2&amp;$A5,'EFL2'!$B:$C,MATCH("HOME",'EFL2'!$B$1:$C$1,0),0),"")&amp;IFERROR(VLOOKUP(FK$2&amp;$A5,'UCL2'!$C:$F,MATCH("AWAY",'UCL2'!$C$1:$F$1,0),0),"")&amp;IFERROR(VLOOKUP(FK$2&amp;$A5,'UCL2'!$D:$E,MATCH("HOME",'UCL2'!$D$1:$E$1,0),0),"")&amp;IFERROR(VLOOKUP(FK$2&amp;$A5,'EU2'!$C:$F,MATCH("AWAY",'EU2'!$C$1:$F$1,0),0),"")&amp;IFERROR(VLOOKUP(FK$2&amp;$A5,'EU2'!$D:$E,MATCH("HOME",'EU2'!$D$1:$E$1,0),0),"")&amp;IFERROR(VLOOKUP(FK$2&amp;$A5,'EUC2'!$C:$F,MATCH("AWAY",'EUC2'!$C$1:$F$1,0),0),"")&amp;IFERROR(VLOOKUP(FK$2&amp;$A5,'EUC2'!$D:$E,MATCH("HOME",'EUC2'!$D$1:$E$1,0),0),"")</f>
        <v/>
      </c>
      <c r="FL5" s="25" t="str">
        <f>IFERROR(VLOOKUP(FL$2&amp;$B5,'FPL FIX2'!$N$1:$Q$400,MATCH("HOME",'FPL FIX2'!$N$1:$Q$1,0),0),"")&amp;IFERROR(VLOOKUP(FL$2&amp;$B5,'FPL FIX2'!$O$1:$P$400,MATCH("AWAY",'FPL FIX2'!$O$1:$P$1,0),0),"")&amp;IFERROR(VLOOKUP(FL$2&amp;$A5,'FA2'!$A:$D,MATCH("AWAY",'FA2'!$A$1:$D$1,0),0),"")&amp;IFERROR(VLOOKUP(FL$2&amp;$A5,'FA2'!$B:$C,MATCH("HOME",'FA2'!$B$1:$C$1,0),0),"")&amp;IFERROR(VLOOKUP(FL$2&amp;$A5,'EFL2'!$A:$D,MATCH("AWAY",'EFL2'!$A$1:$D$1,0),0),"")&amp;IFERROR(VLOOKUP(FL$2&amp;$A5,'EFL2'!$B:$C,MATCH("HOME",'EFL2'!$B$1:$C$1,0),0),"")&amp;IFERROR(VLOOKUP(FL$2&amp;$A5,'UCL2'!$C:$F,MATCH("AWAY",'UCL2'!$C$1:$F$1,0),0),"")&amp;IFERROR(VLOOKUP(FL$2&amp;$A5,'UCL2'!$D:$E,MATCH("HOME",'UCL2'!$D$1:$E$1,0),0),"")&amp;IFERROR(VLOOKUP(FL$2&amp;$A5,'EU2'!$C:$F,MATCH("AWAY",'EU2'!$C$1:$F$1,0),0),"")&amp;IFERROR(VLOOKUP(FL$2&amp;$A5,'EU2'!$D:$E,MATCH("HOME",'EU2'!$D$1:$E$1,0),0),"")&amp;IFERROR(VLOOKUP(FL$2&amp;$A5,'EUC2'!$C:$F,MATCH("AWAY",'EUC2'!$C$1:$F$1,0),0),"")&amp;IFERROR(VLOOKUP(FL$2&amp;$A5,'EUC2'!$D:$E,MATCH("HOME",'EUC2'!$D$1:$E$1,0),0),"")</f>
        <v>LEE</v>
      </c>
      <c r="FM5" s="25" t="str">
        <f>IFERROR(VLOOKUP(FM$2&amp;$B5,'FPL FIX2'!$N$1:$Q$400,MATCH("HOME",'FPL FIX2'!$N$1:$Q$1,0),0),"")&amp;IFERROR(VLOOKUP(FM$2&amp;$B5,'FPL FIX2'!$O$1:$P$400,MATCH("AWAY",'FPL FIX2'!$O$1:$P$1,0),0),"")&amp;IFERROR(VLOOKUP(FM$2&amp;$A5,'FA2'!$A:$D,MATCH("AWAY",'FA2'!$A$1:$D$1,0),0),"")&amp;IFERROR(VLOOKUP(FM$2&amp;$A5,'FA2'!$B:$C,MATCH("HOME",'FA2'!$B$1:$C$1,0),0),"")&amp;IFERROR(VLOOKUP(FM$2&amp;$A5,'EFL2'!$A:$D,MATCH("AWAY",'EFL2'!$A$1:$D$1,0),0),"")&amp;IFERROR(VLOOKUP(FM$2&amp;$A5,'EFL2'!$B:$C,MATCH("HOME",'EFL2'!$B$1:$C$1,0),0),"")&amp;IFERROR(VLOOKUP(FM$2&amp;$A5,'UCL2'!$C:$F,MATCH("AWAY",'UCL2'!$C$1:$F$1,0),0),"")&amp;IFERROR(VLOOKUP(FM$2&amp;$A5,'UCL2'!$D:$E,MATCH("HOME",'UCL2'!$D$1:$E$1,0),0),"")&amp;IFERROR(VLOOKUP(FM$2&amp;$A5,'EU2'!$C:$F,MATCH("AWAY",'EU2'!$C$1:$F$1,0),0),"")&amp;IFERROR(VLOOKUP(FM$2&amp;$A5,'EU2'!$D:$E,MATCH("HOME",'EU2'!$D$1:$E$1,0),0),"")&amp;IFERROR(VLOOKUP(FM$2&amp;$A5,'EUC2'!$C:$F,MATCH("AWAY",'EUC2'!$C$1:$F$1,0),0),"")&amp;IFERROR(VLOOKUP(FM$2&amp;$A5,'EUC2'!$D:$E,MATCH("HOME",'EUC2'!$D$1:$E$1,0),0),"")</f>
        <v/>
      </c>
      <c r="FN5" s="25" t="str">
        <f>IFERROR(VLOOKUP(FN$2&amp;$B5,'FPL FIX2'!$N$1:$Q$400,MATCH("HOME",'FPL FIX2'!$N$1:$Q$1,0),0),"")&amp;IFERROR(VLOOKUP(FN$2&amp;$B5,'FPL FIX2'!$O$1:$P$400,MATCH("AWAY",'FPL FIX2'!$O$1:$P$1,0),0),"")&amp;IFERROR(VLOOKUP(FN$2&amp;$A5,'FA2'!$A:$D,MATCH("AWAY",'FA2'!$A$1:$D$1,0),0),"")&amp;IFERROR(VLOOKUP(FN$2&amp;$A5,'FA2'!$B:$C,MATCH("HOME",'FA2'!$B$1:$C$1,0),0),"")&amp;IFERROR(VLOOKUP(FN$2&amp;$A5,'EFL2'!$A:$D,MATCH("AWAY",'EFL2'!$A$1:$D$1,0),0),"")&amp;IFERROR(VLOOKUP(FN$2&amp;$A5,'EFL2'!$B:$C,MATCH("HOME",'EFL2'!$B$1:$C$1,0),0),"")&amp;IFERROR(VLOOKUP(FN$2&amp;$A5,'UCL2'!$C:$F,MATCH("AWAY",'UCL2'!$C$1:$F$1,0),0),"")&amp;IFERROR(VLOOKUP(FN$2&amp;$A5,'UCL2'!$D:$E,MATCH("HOME",'UCL2'!$D$1:$E$1,0),0),"")&amp;IFERROR(VLOOKUP(FN$2&amp;$A5,'EU2'!$C:$F,MATCH("AWAY",'EU2'!$C$1:$F$1,0),0),"")&amp;IFERROR(VLOOKUP(FN$2&amp;$A5,'EU2'!$D:$E,MATCH("HOME",'EU2'!$D$1:$E$1,0),0),"")&amp;IFERROR(VLOOKUP(FN$2&amp;$A5,'EUC2'!$C:$F,MATCH("AWAY",'EUC2'!$C$1:$F$1,0),0),"")&amp;IFERROR(VLOOKUP(FN$2&amp;$A5,'EUC2'!$D:$E,MATCH("HOME",'EUC2'!$D$1:$E$1,0),0),"")</f>
        <v/>
      </c>
      <c r="FO5" s="25" t="str">
        <f>IFERROR(VLOOKUP(FO$2&amp;$B5,'FPL FIX2'!$N$1:$Q$400,MATCH("HOME",'FPL FIX2'!$N$1:$Q$1,0),0),"")&amp;IFERROR(VLOOKUP(FO$2&amp;$B5,'FPL FIX2'!$O$1:$P$400,MATCH("AWAY",'FPL FIX2'!$O$1:$P$1,0),0),"")&amp;IFERROR(VLOOKUP(FO$2&amp;$A5,'FA2'!$A:$D,MATCH("AWAY",'FA2'!$A$1:$D$1,0),0),"")&amp;IFERROR(VLOOKUP(FO$2&amp;$A5,'FA2'!$B:$C,MATCH("HOME",'FA2'!$B$1:$C$1,0),0),"")&amp;IFERROR(VLOOKUP(FO$2&amp;$A5,'EFL2'!$A:$D,MATCH("AWAY",'EFL2'!$A$1:$D$1,0),0),"")&amp;IFERROR(VLOOKUP(FO$2&amp;$A5,'EFL2'!$B:$C,MATCH("HOME",'EFL2'!$B$1:$C$1,0),0),"")&amp;IFERROR(VLOOKUP(FO$2&amp;$A5,'UCL2'!$C:$F,MATCH("AWAY",'UCL2'!$C$1:$F$1,0),0),"")&amp;IFERROR(VLOOKUP(FO$2&amp;$A5,'UCL2'!$D:$E,MATCH("HOME",'UCL2'!$D$1:$E$1,0),0),"")&amp;IFERROR(VLOOKUP(FO$2&amp;$A5,'EU2'!$C:$F,MATCH("AWAY",'EU2'!$C$1:$F$1,0),0),"")&amp;IFERROR(VLOOKUP(FO$2&amp;$A5,'EU2'!$D:$E,MATCH("HOME",'EU2'!$D$1:$E$1,0),0),"")&amp;IFERROR(VLOOKUP(FO$2&amp;$A5,'EUC2'!$C:$F,MATCH("AWAY",'EUC2'!$C$1:$F$1,0),0),"")&amp;IFERROR(VLOOKUP(FO$2&amp;$A5,'EUC2'!$D:$E,MATCH("HOME",'EUC2'!$D$1:$E$1,0),0),"")</f>
        <v/>
      </c>
      <c r="FP5" s="25" t="str">
        <f>IFERROR(VLOOKUP(FP$2&amp;$B5,'FPL FIX2'!$N$1:$Q$400,MATCH("HOME",'FPL FIX2'!$N$1:$Q$1,0),0),"")&amp;IFERROR(VLOOKUP(FP$2&amp;$B5,'FPL FIX2'!$O$1:$P$400,MATCH("AWAY",'FPL FIX2'!$O$1:$P$1,0),0),"")&amp;IFERROR(VLOOKUP(FP$2&amp;$A5,'FA2'!$A:$D,MATCH("AWAY",'FA2'!$A$1:$D$1,0),0),"")&amp;IFERROR(VLOOKUP(FP$2&amp;$A5,'FA2'!$B:$C,MATCH("HOME",'FA2'!$B$1:$C$1,0),0),"")&amp;IFERROR(VLOOKUP(FP$2&amp;$A5,'EFL2'!$A:$D,MATCH("AWAY",'EFL2'!$A$1:$D$1,0),0),"")&amp;IFERROR(VLOOKUP(FP$2&amp;$A5,'EFL2'!$B:$C,MATCH("HOME",'EFL2'!$B$1:$C$1,0),0),"")&amp;IFERROR(VLOOKUP(FP$2&amp;$A5,'UCL2'!$C:$F,MATCH("AWAY",'UCL2'!$C$1:$F$1,0),0),"")&amp;IFERROR(VLOOKUP(FP$2&amp;$A5,'UCL2'!$D:$E,MATCH("HOME",'UCL2'!$D$1:$E$1,0),0),"")&amp;IFERROR(VLOOKUP(FP$2&amp;$A5,'EU2'!$C:$F,MATCH("AWAY",'EU2'!$C$1:$F$1,0),0),"")&amp;IFERROR(VLOOKUP(FP$2&amp;$A5,'EU2'!$D:$E,MATCH("HOME",'EU2'!$D$1:$E$1,0),0),"")&amp;IFERROR(VLOOKUP(FP$2&amp;$A5,'EUC2'!$C:$F,MATCH("AWAY",'EUC2'!$C$1:$F$1,0),0),"")&amp;IFERROR(VLOOKUP(FP$2&amp;$A5,'EUC2'!$D:$E,MATCH("HOME",'EUC2'!$D$1:$E$1,0),0),"")</f>
        <v/>
      </c>
      <c r="FQ5" s="25" t="str">
        <f>IFERROR(VLOOKUP(FQ$2&amp;$B5,'FPL FIX2'!$N$1:$Q$400,MATCH("HOME",'FPL FIX2'!$N$1:$Q$1,0),0),"")&amp;IFERROR(VLOOKUP(FQ$2&amp;$B5,'FPL FIX2'!$O$1:$P$400,MATCH("AWAY",'FPL FIX2'!$O$1:$P$1,0),0),"")&amp;IFERROR(VLOOKUP(FQ$2&amp;$A5,'FA2'!$A:$D,MATCH("AWAY",'FA2'!$A$1:$D$1,0),0),"")&amp;IFERROR(VLOOKUP(FQ$2&amp;$A5,'FA2'!$B:$C,MATCH("HOME",'FA2'!$B$1:$C$1,0),0),"")&amp;IFERROR(VLOOKUP(FQ$2&amp;$A5,'EFL2'!$A:$D,MATCH("AWAY",'EFL2'!$A$1:$D$1,0),0),"")&amp;IFERROR(VLOOKUP(FQ$2&amp;$A5,'EFL2'!$B:$C,MATCH("HOME",'EFL2'!$B$1:$C$1,0),0),"")&amp;IFERROR(VLOOKUP(FQ$2&amp;$A5,'UCL2'!$C:$F,MATCH("AWAY",'UCL2'!$C$1:$F$1,0),0),"")&amp;IFERROR(VLOOKUP(FQ$2&amp;$A5,'UCL2'!$D:$E,MATCH("HOME",'UCL2'!$D$1:$E$1,0),0),"")&amp;IFERROR(VLOOKUP(FQ$2&amp;$A5,'EU2'!$C:$F,MATCH("AWAY",'EU2'!$C$1:$F$1,0),0),"")&amp;IFERROR(VLOOKUP(FQ$2&amp;$A5,'EU2'!$D:$E,MATCH("HOME",'EU2'!$D$1:$E$1,0),0),"")&amp;IFERROR(VLOOKUP(FQ$2&amp;$A5,'EUC2'!$C:$F,MATCH("AWAY",'EUC2'!$C$1:$F$1,0),0),"")&amp;IFERROR(VLOOKUP(FQ$2&amp;$A5,'EUC2'!$D:$E,MATCH("HOME",'EUC2'!$D$1:$E$1,0),0),"")</f>
        <v/>
      </c>
      <c r="FR5" s="25" t="str">
        <f>IFERROR(VLOOKUP(FR$2&amp;$B5,'FPL FIX2'!$N$1:$Q$400,MATCH("HOME",'FPL FIX2'!$N$1:$Q$1,0),0),"")&amp;IFERROR(VLOOKUP(FR$2&amp;$B5,'FPL FIX2'!$O$1:$P$400,MATCH("AWAY",'FPL FIX2'!$O$1:$P$1,0),0),"")&amp;IFERROR(VLOOKUP(FR$2&amp;$A5,'FA2'!$A:$D,MATCH("AWAY",'FA2'!$A$1:$D$1,0),0),"")&amp;IFERROR(VLOOKUP(FR$2&amp;$A5,'FA2'!$B:$C,MATCH("HOME",'FA2'!$B$1:$C$1,0),0),"")&amp;IFERROR(VLOOKUP(FR$2&amp;$A5,'EFL2'!$A:$D,MATCH("AWAY",'EFL2'!$A$1:$D$1,0),0),"")&amp;IFERROR(VLOOKUP(FR$2&amp;$A5,'EFL2'!$B:$C,MATCH("HOME",'EFL2'!$B$1:$C$1,0),0),"")&amp;IFERROR(VLOOKUP(FR$2&amp;$A5,'UCL2'!$C:$F,MATCH("AWAY",'UCL2'!$C$1:$F$1,0),0),"")&amp;IFERROR(VLOOKUP(FR$2&amp;$A5,'UCL2'!$D:$E,MATCH("HOME",'UCL2'!$D$1:$E$1,0),0),"")&amp;IFERROR(VLOOKUP(FR$2&amp;$A5,'EU2'!$C:$F,MATCH("AWAY",'EU2'!$C$1:$F$1,0),0),"")&amp;IFERROR(VLOOKUP(FR$2&amp;$A5,'EU2'!$D:$E,MATCH("HOME",'EU2'!$D$1:$E$1,0),0),"")&amp;IFERROR(VLOOKUP(FR$2&amp;$A5,'EUC2'!$C:$F,MATCH("AWAY",'EUC2'!$C$1:$F$1,0),0),"")&amp;IFERROR(VLOOKUP(FR$2&amp;$A5,'EUC2'!$D:$E,MATCH("HOME",'EUC2'!$D$1:$E$1,0),0),"")</f>
        <v/>
      </c>
      <c r="FS5" s="25" t="str">
        <f>IFERROR(VLOOKUP(FS$2&amp;$B5,'FPL FIX2'!$N$1:$Q$400,MATCH("HOME",'FPL FIX2'!$N$1:$Q$1,0),0),"")&amp;IFERROR(VLOOKUP(FS$2&amp;$B5,'FPL FIX2'!$O$1:$P$400,MATCH("AWAY",'FPL FIX2'!$O$1:$P$1,0),0),"")&amp;IFERROR(VLOOKUP(FS$2&amp;$A5,'FA2'!$A:$D,MATCH("AWAY",'FA2'!$A$1:$D$1,0),0),"")&amp;IFERROR(VLOOKUP(FS$2&amp;$A5,'FA2'!$B:$C,MATCH("HOME",'FA2'!$B$1:$C$1,0),0),"")&amp;IFERROR(VLOOKUP(FS$2&amp;$A5,'EFL2'!$A:$D,MATCH("AWAY",'EFL2'!$A$1:$D$1,0),0),"")&amp;IFERROR(VLOOKUP(FS$2&amp;$A5,'EFL2'!$B:$C,MATCH("HOME",'EFL2'!$B$1:$C$1,0),0),"")&amp;IFERROR(VLOOKUP(FS$2&amp;$A5,'UCL2'!$C:$F,MATCH("AWAY",'UCL2'!$C$1:$F$1,0),0),"")&amp;IFERROR(VLOOKUP(FS$2&amp;$A5,'UCL2'!$D:$E,MATCH("HOME",'UCL2'!$D$1:$E$1,0),0),"")&amp;IFERROR(VLOOKUP(FS$2&amp;$A5,'EU2'!$C:$F,MATCH("AWAY",'EU2'!$C$1:$F$1,0),0),"")&amp;IFERROR(VLOOKUP(FS$2&amp;$A5,'EU2'!$D:$E,MATCH("HOME",'EU2'!$D$1:$E$1,0),0),"")&amp;IFERROR(VLOOKUP(FS$2&amp;$A5,'EUC2'!$C:$F,MATCH("AWAY",'EUC2'!$C$1:$F$1,0),0),"")&amp;IFERROR(VLOOKUP(FS$2&amp;$A5,'EUC2'!$D:$E,MATCH("HOME",'EUC2'!$D$1:$E$1,0),0),"")</f>
        <v/>
      </c>
      <c r="FT5" s="25" t="str">
        <f>IFERROR(VLOOKUP(FT$2&amp;$B5,'FPL FIX2'!$N$1:$Q$400,MATCH("HOME",'FPL FIX2'!$N$1:$Q$1,0),0),"")&amp;IFERROR(VLOOKUP(FT$2&amp;$B5,'FPL FIX2'!$O$1:$P$400,MATCH("AWAY",'FPL FIX2'!$O$1:$P$1,0),0),"")&amp;IFERROR(VLOOKUP(FT$2&amp;$A5,'FA2'!$A:$D,MATCH("AWAY",'FA2'!$A$1:$D$1,0),0),"")&amp;IFERROR(VLOOKUP(FT$2&amp;$A5,'FA2'!$B:$C,MATCH("HOME",'FA2'!$B$1:$C$1,0),0),"")&amp;IFERROR(VLOOKUP(FT$2&amp;$A5,'EFL2'!$A:$D,MATCH("AWAY",'EFL2'!$A$1:$D$1,0),0),"")&amp;IFERROR(VLOOKUP(FT$2&amp;$A5,'EFL2'!$B:$C,MATCH("HOME",'EFL2'!$B$1:$C$1,0),0),"")&amp;IFERROR(VLOOKUP(FT$2&amp;$A5,'UCL2'!$C:$F,MATCH("AWAY",'UCL2'!$C$1:$F$1,0),0),"")&amp;IFERROR(VLOOKUP(FT$2&amp;$A5,'UCL2'!$D:$E,MATCH("HOME",'UCL2'!$D$1:$E$1,0),0),"")&amp;IFERROR(VLOOKUP(FT$2&amp;$A5,'EU2'!$C:$F,MATCH("AWAY",'EU2'!$C$1:$F$1,0),0),"")&amp;IFERROR(VLOOKUP(FT$2&amp;$A5,'EU2'!$D:$E,MATCH("HOME",'EU2'!$D$1:$E$1,0),0),"")&amp;IFERROR(VLOOKUP(FT$2&amp;$A5,'EUC2'!$C:$F,MATCH("AWAY",'EUC2'!$C$1:$F$1,0),0),"")&amp;IFERROR(VLOOKUP(FT$2&amp;$A5,'EUC2'!$D:$E,MATCH("HOME",'EUC2'!$D$1:$E$1,0),0),"")</f>
        <v>sou</v>
      </c>
      <c r="FU5" s="25" t="str">
        <f>IFERROR(VLOOKUP(FU$2&amp;$B5,'FPL FIX2'!$N$1:$Q$400,MATCH("HOME",'FPL FIX2'!$N$1:$Q$1,0),0),"")&amp;IFERROR(VLOOKUP(FU$2&amp;$B5,'FPL FIX2'!$O$1:$P$400,MATCH("AWAY",'FPL FIX2'!$O$1:$P$1,0),0),"")&amp;IFERROR(VLOOKUP(FU$2&amp;$A5,'FA2'!$A:$D,MATCH("AWAY",'FA2'!$A$1:$D$1,0),0),"")&amp;IFERROR(VLOOKUP(FU$2&amp;$A5,'FA2'!$B:$C,MATCH("HOME",'FA2'!$B$1:$C$1,0),0),"")&amp;IFERROR(VLOOKUP(FU$2&amp;$A5,'EFL2'!$A:$D,MATCH("AWAY",'EFL2'!$A$1:$D$1,0),0),"")&amp;IFERROR(VLOOKUP(FU$2&amp;$A5,'EFL2'!$B:$C,MATCH("HOME",'EFL2'!$B$1:$C$1,0),0),"")&amp;IFERROR(VLOOKUP(FU$2&amp;$A5,'UCL2'!$C:$F,MATCH("AWAY",'UCL2'!$C$1:$F$1,0),0),"")&amp;IFERROR(VLOOKUP(FU$2&amp;$A5,'UCL2'!$D:$E,MATCH("HOME",'UCL2'!$D$1:$E$1,0),0),"")&amp;IFERROR(VLOOKUP(FU$2&amp;$A5,'EU2'!$C:$F,MATCH("AWAY",'EU2'!$C$1:$F$1,0),0),"")&amp;IFERROR(VLOOKUP(FU$2&amp;$A5,'EU2'!$D:$E,MATCH("HOME",'EU2'!$D$1:$E$1,0),0),"")&amp;IFERROR(VLOOKUP(FU$2&amp;$A5,'EUC2'!$C:$F,MATCH("AWAY",'EUC2'!$C$1:$F$1,0),0),"")&amp;IFERROR(VLOOKUP(FU$2&amp;$A5,'EUC2'!$D:$E,MATCH("HOME",'EUC2'!$D$1:$E$1,0),0),"")</f>
        <v/>
      </c>
      <c r="FV5" s="25" t="str">
        <f>IFERROR(VLOOKUP(FV$2&amp;$B5,'FPL FIX2'!$N$1:$Q$400,MATCH("HOME",'FPL FIX2'!$N$1:$Q$1,0),0),"")&amp;IFERROR(VLOOKUP(FV$2&amp;$B5,'FPL FIX2'!$O$1:$P$400,MATCH("AWAY",'FPL FIX2'!$O$1:$P$1,0),0),"")&amp;IFERROR(VLOOKUP(FV$2&amp;$A5,'FA2'!$A:$D,MATCH("AWAY",'FA2'!$A$1:$D$1,0),0),"")&amp;IFERROR(VLOOKUP(FV$2&amp;$A5,'FA2'!$B:$C,MATCH("HOME",'FA2'!$B$1:$C$1,0),0),"")&amp;IFERROR(VLOOKUP(FV$2&amp;$A5,'EFL2'!$A:$D,MATCH("AWAY",'EFL2'!$A$1:$D$1,0),0),"")&amp;IFERROR(VLOOKUP(FV$2&amp;$A5,'EFL2'!$B:$C,MATCH("HOME",'EFL2'!$B$1:$C$1,0),0),"")&amp;IFERROR(VLOOKUP(FV$2&amp;$A5,'UCL2'!$C:$F,MATCH("AWAY",'UCL2'!$C$1:$F$1,0),0),"")&amp;IFERROR(VLOOKUP(FV$2&amp;$A5,'UCL2'!$D:$E,MATCH("HOME",'UCL2'!$D$1:$E$1,0),0),"")&amp;IFERROR(VLOOKUP(FV$2&amp;$A5,'EU2'!$C:$F,MATCH("AWAY",'EU2'!$C$1:$F$1,0),0),"")&amp;IFERROR(VLOOKUP(FV$2&amp;$A5,'EU2'!$D:$E,MATCH("HOME",'EU2'!$D$1:$E$1,0),0),"")&amp;IFERROR(VLOOKUP(FV$2&amp;$A5,'EUC2'!$C:$F,MATCH("AWAY",'EUC2'!$C$1:$F$1,0),0),"")&amp;IFERROR(VLOOKUP(FV$2&amp;$A5,'EUC2'!$D:$E,MATCH("HOME",'EUC2'!$D$1:$E$1,0),0),"")</f>
        <v/>
      </c>
      <c r="FW5" s="25" t="str">
        <f>IFERROR(VLOOKUP(FW$2&amp;$B5,'FPL FIX2'!$N$1:$Q$400,MATCH("HOME",'FPL FIX2'!$N$1:$Q$1,0),0),"")&amp;IFERROR(VLOOKUP(FW$2&amp;$B5,'FPL FIX2'!$O$1:$P$400,MATCH("AWAY",'FPL FIX2'!$O$1:$P$1,0),0),"")&amp;IFERROR(VLOOKUP(FW$2&amp;$A5,'FA2'!$A:$D,MATCH("AWAY",'FA2'!$A$1:$D$1,0),0),"")&amp;IFERROR(VLOOKUP(FW$2&amp;$A5,'FA2'!$B:$C,MATCH("HOME",'FA2'!$B$1:$C$1,0),0),"")&amp;IFERROR(VLOOKUP(FW$2&amp;$A5,'EFL2'!$A:$D,MATCH("AWAY",'EFL2'!$A$1:$D$1,0),0),"")&amp;IFERROR(VLOOKUP(FW$2&amp;$A5,'EFL2'!$B:$C,MATCH("HOME",'EFL2'!$B$1:$C$1,0),0),"")&amp;IFERROR(VLOOKUP(FW$2&amp;$A5,'UCL2'!$C:$F,MATCH("AWAY",'UCL2'!$C$1:$F$1,0),0),"")&amp;IFERROR(VLOOKUP(FW$2&amp;$A5,'UCL2'!$D:$E,MATCH("HOME",'UCL2'!$D$1:$E$1,0),0),"")&amp;IFERROR(VLOOKUP(FW$2&amp;$A5,'EU2'!$C:$F,MATCH("AWAY",'EU2'!$C$1:$F$1,0),0),"")&amp;IFERROR(VLOOKUP(FW$2&amp;$A5,'EU2'!$D:$E,MATCH("HOME",'EU2'!$D$1:$E$1,0),0),"")&amp;IFERROR(VLOOKUP(FW$2&amp;$A5,'EUC2'!$C:$F,MATCH("AWAY",'EUC2'!$C$1:$F$1,0),0),"")&amp;IFERROR(VLOOKUP(FW$2&amp;$A5,'EUC2'!$D:$E,MATCH("HOME",'EUC2'!$D$1:$E$1,0),0),"")</f>
        <v/>
      </c>
      <c r="FX5" s="25" t="str">
        <f>IFERROR(VLOOKUP(FX$2&amp;$B5,'FPL FIX2'!$N$1:$Q$400,MATCH("HOME",'FPL FIX2'!$N$1:$Q$1,0),0),"")&amp;IFERROR(VLOOKUP(FX$2&amp;$B5,'FPL FIX2'!$O$1:$P$400,MATCH("AWAY",'FPL FIX2'!$O$1:$P$1,0),0),"")&amp;IFERROR(VLOOKUP(FX$2&amp;$A5,'FA2'!$A:$D,MATCH("AWAY",'FA2'!$A$1:$D$1,0),0),"")&amp;IFERROR(VLOOKUP(FX$2&amp;$A5,'FA2'!$B:$C,MATCH("HOME",'FA2'!$B$1:$C$1,0),0),"")&amp;IFERROR(VLOOKUP(FX$2&amp;$A5,'EFL2'!$A:$D,MATCH("AWAY",'EFL2'!$A$1:$D$1,0),0),"")&amp;IFERROR(VLOOKUP(FX$2&amp;$A5,'EFL2'!$B:$C,MATCH("HOME",'EFL2'!$B$1:$C$1,0),0),"")&amp;IFERROR(VLOOKUP(FX$2&amp;$A5,'UCL2'!$C:$F,MATCH("AWAY",'UCL2'!$C$1:$F$1,0),0),"")&amp;IFERROR(VLOOKUP(FX$2&amp;$A5,'UCL2'!$D:$E,MATCH("HOME",'UCL2'!$D$1:$E$1,0),0),"")&amp;IFERROR(VLOOKUP(FX$2&amp;$A5,'EU2'!$C:$F,MATCH("AWAY",'EU2'!$C$1:$F$1,0),0),"")&amp;IFERROR(VLOOKUP(FX$2&amp;$A5,'EU2'!$D:$E,MATCH("HOME",'EU2'!$D$1:$E$1,0),0),"")&amp;IFERROR(VLOOKUP(FX$2&amp;$A5,'EUC2'!$C:$F,MATCH("AWAY",'EUC2'!$C$1:$F$1,0),0),"")&amp;IFERROR(VLOOKUP(FX$2&amp;$A5,'EUC2'!$D:$E,MATCH("HOME",'EUC2'!$D$1:$E$1,0),0),"")</f>
        <v/>
      </c>
      <c r="FY5" s="25" t="str">
        <f>IFERROR(VLOOKUP(FY$2&amp;$B5,'FPL FIX2'!$N$1:$Q$400,MATCH("HOME",'FPL FIX2'!$N$1:$Q$1,0),0),"")&amp;IFERROR(VLOOKUP(FY$2&amp;$B5,'FPL FIX2'!$O$1:$P$400,MATCH("AWAY",'FPL FIX2'!$O$1:$P$1,0),0),"")&amp;IFERROR(VLOOKUP(FY$2&amp;$A5,'FA2'!$A:$D,MATCH("AWAY",'FA2'!$A$1:$D$1,0),0),"")&amp;IFERROR(VLOOKUP(FY$2&amp;$A5,'FA2'!$B:$C,MATCH("HOME",'FA2'!$B$1:$C$1,0),0),"")&amp;IFERROR(VLOOKUP(FY$2&amp;$A5,'EFL2'!$A:$D,MATCH("AWAY",'EFL2'!$A$1:$D$1,0),0),"")&amp;IFERROR(VLOOKUP(FY$2&amp;$A5,'EFL2'!$B:$C,MATCH("HOME",'EFL2'!$B$1:$C$1,0),0),"")&amp;IFERROR(VLOOKUP(FY$2&amp;$A5,'UCL2'!$C:$F,MATCH("AWAY",'UCL2'!$C$1:$F$1,0),0),"")&amp;IFERROR(VLOOKUP(FY$2&amp;$A5,'UCL2'!$D:$E,MATCH("HOME",'UCL2'!$D$1:$E$1,0),0),"")&amp;IFERROR(VLOOKUP(FY$2&amp;$A5,'EU2'!$C:$F,MATCH("AWAY",'EU2'!$C$1:$F$1,0),0),"")&amp;IFERROR(VLOOKUP(FY$2&amp;$A5,'EU2'!$D:$E,MATCH("HOME",'EU2'!$D$1:$E$1,0),0),"")&amp;IFERROR(VLOOKUP(FY$2&amp;$A5,'EUC2'!$C:$F,MATCH("AWAY",'EUC2'!$C$1:$F$1,0),0),"")&amp;IFERROR(VLOOKUP(FY$2&amp;$A5,'EUC2'!$D:$E,MATCH("HOME",'EUC2'!$D$1:$E$1,0),0),"")</f>
        <v/>
      </c>
      <c r="FZ5" s="25" t="str">
        <f>IFERROR(VLOOKUP(FZ$2&amp;$B5,'FPL FIX2'!$N$1:$Q$400,MATCH("HOME",'FPL FIX2'!$N$1:$Q$1,0),0),"")&amp;IFERROR(VLOOKUP(FZ$2&amp;$B5,'FPL FIX2'!$O$1:$P$400,MATCH("AWAY",'FPL FIX2'!$O$1:$P$1,0),0),"")&amp;IFERROR(VLOOKUP(FZ$2&amp;$A5,'FA2'!$A:$D,MATCH("AWAY",'FA2'!$A$1:$D$1,0),0),"")&amp;IFERROR(VLOOKUP(FZ$2&amp;$A5,'FA2'!$B:$C,MATCH("HOME",'FA2'!$B$1:$C$1,0),0),"")&amp;IFERROR(VLOOKUP(FZ$2&amp;$A5,'EFL2'!$A:$D,MATCH("AWAY",'EFL2'!$A$1:$D$1,0),0),"")&amp;IFERROR(VLOOKUP(FZ$2&amp;$A5,'EFL2'!$B:$C,MATCH("HOME",'EFL2'!$B$1:$C$1,0),0),"")&amp;IFERROR(VLOOKUP(FZ$2&amp;$A5,'UCL2'!$C:$F,MATCH("AWAY",'UCL2'!$C$1:$F$1,0),0),"")&amp;IFERROR(VLOOKUP(FZ$2&amp;$A5,'UCL2'!$D:$E,MATCH("HOME",'UCL2'!$D$1:$E$1,0),0),"")&amp;IFERROR(VLOOKUP(FZ$2&amp;$A5,'EU2'!$C:$F,MATCH("AWAY",'EU2'!$C$1:$F$1,0),0),"")&amp;IFERROR(VLOOKUP(FZ$2&amp;$A5,'EU2'!$D:$E,MATCH("HOME",'EU2'!$D$1:$E$1,0),0),"")&amp;IFERROR(VLOOKUP(FZ$2&amp;$A5,'EUC2'!$C:$F,MATCH("AWAY",'EUC2'!$C$1:$F$1,0),0),"")&amp;IFERROR(VLOOKUP(FZ$2&amp;$A5,'EUC2'!$D:$E,MATCH("HOME",'EUC2'!$D$1:$E$1,0),0),"")</f>
        <v/>
      </c>
      <c r="GA5" s="25" t="str">
        <f>IFERROR(VLOOKUP(GA$2&amp;$B5,'FPL FIX2'!$N$1:$Q$400,MATCH("HOME",'FPL FIX2'!$N$1:$Q$1,0),0),"")&amp;IFERROR(VLOOKUP(GA$2&amp;$B5,'FPL FIX2'!$O$1:$P$400,MATCH("AWAY",'FPL FIX2'!$O$1:$P$1,0),0),"")&amp;IFERROR(VLOOKUP(GA$2&amp;$A5,'FA2'!$A:$D,MATCH("AWAY",'FA2'!$A$1:$D$1,0),0),"")&amp;IFERROR(VLOOKUP(GA$2&amp;$A5,'FA2'!$B:$C,MATCH("HOME",'FA2'!$B$1:$C$1,0),0),"")&amp;IFERROR(VLOOKUP(GA$2&amp;$A5,'EFL2'!$A:$D,MATCH("AWAY",'EFL2'!$A$1:$D$1,0),0),"")&amp;IFERROR(VLOOKUP(GA$2&amp;$A5,'EFL2'!$B:$C,MATCH("HOME",'EFL2'!$B$1:$C$1,0),0),"")&amp;IFERROR(VLOOKUP(GA$2&amp;$A5,'UCL2'!$C:$F,MATCH("AWAY",'UCL2'!$C$1:$F$1,0),0),"")&amp;IFERROR(VLOOKUP(GA$2&amp;$A5,'UCL2'!$D:$E,MATCH("HOME",'UCL2'!$D$1:$E$1,0),0),"")&amp;IFERROR(VLOOKUP(GA$2&amp;$A5,'EU2'!$C:$F,MATCH("AWAY",'EU2'!$C$1:$F$1,0),0),"")&amp;IFERROR(VLOOKUP(GA$2&amp;$A5,'EU2'!$D:$E,MATCH("HOME",'EU2'!$D$1:$E$1,0),0),"")&amp;IFERROR(VLOOKUP(GA$2&amp;$A5,'EUC2'!$C:$F,MATCH("AWAY",'EUC2'!$C$1:$F$1,0),0),"")&amp;IFERROR(VLOOKUP(GA$2&amp;$A5,'EUC2'!$D:$E,MATCH("HOME",'EUC2'!$D$1:$E$1,0),0),"")</f>
        <v/>
      </c>
      <c r="GB5" s="25" t="str">
        <f>IFERROR(VLOOKUP(GB$2&amp;$B5,'FPL FIX2'!$N$1:$Q$400,MATCH("HOME",'FPL FIX2'!$N$1:$Q$1,0),0),"")&amp;IFERROR(VLOOKUP(GB$2&amp;$B5,'FPL FIX2'!$O$1:$P$400,MATCH("AWAY",'FPL FIX2'!$O$1:$P$1,0),0),"")&amp;IFERROR(VLOOKUP(GB$2&amp;$A5,'FA2'!$A:$D,MATCH("AWAY",'FA2'!$A$1:$D$1,0),0),"")&amp;IFERROR(VLOOKUP(GB$2&amp;$A5,'FA2'!$B:$C,MATCH("HOME",'FA2'!$B$1:$C$1,0),0),"")&amp;IFERROR(VLOOKUP(GB$2&amp;$A5,'EFL2'!$A:$D,MATCH("AWAY",'EFL2'!$A$1:$D$1,0),0),"")&amp;IFERROR(VLOOKUP(GB$2&amp;$A5,'EFL2'!$B:$C,MATCH("HOME",'EFL2'!$B$1:$C$1,0),0),"")&amp;IFERROR(VLOOKUP(GB$2&amp;$A5,'UCL2'!$C:$F,MATCH("AWAY",'UCL2'!$C$1:$F$1,0),0),"")&amp;IFERROR(VLOOKUP(GB$2&amp;$A5,'UCL2'!$D:$E,MATCH("HOME",'UCL2'!$D$1:$E$1,0),0),"")&amp;IFERROR(VLOOKUP(GB$2&amp;$A5,'EU2'!$C:$F,MATCH("AWAY",'EU2'!$C$1:$F$1,0),0),"")&amp;IFERROR(VLOOKUP(GB$2&amp;$A5,'EU2'!$D:$E,MATCH("HOME",'EU2'!$D$1:$E$1,0),0),"")&amp;IFERROR(VLOOKUP(GB$2&amp;$A5,'EUC2'!$C:$F,MATCH("AWAY",'EUC2'!$C$1:$F$1,0),0),"")&amp;IFERROR(VLOOKUP(GB$2&amp;$A5,'EUC2'!$D:$E,MATCH("HOME",'EUC2'!$D$1:$E$1,0),0),"")</f>
        <v/>
      </c>
      <c r="GC5" s="25" t="str">
        <f>IFERROR(VLOOKUP(GC$2&amp;$B5,'FPL FIX2'!$N$1:$Q$400,MATCH("HOME",'FPL FIX2'!$N$1:$Q$1,0),0),"")&amp;IFERROR(VLOOKUP(GC$2&amp;$B5,'FPL FIX2'!$O$1:$P$400,MATCH("AWAY",'FPL FIX2'!$O$1:$P$1,0),0),"")&amp;IFERROR(VLOOKUP(GC$2&amp;$A5,'FA2'!$A:$D,MATCH("AWAY",'FA2'!$A$1:$D$1,0),0),"")&amp;IFERROR(VLOOKUP(GC$2&amp;$A5,'FA2'!$B:$C,MATCH("HOME",'FA2'!$B$1:$C$1,0),0),"")&amp;IFERROR(VLOOKUP(GC$2&amp;$A5,'EFL2'!$A:$D,MATCH("AWAY",'EFL2'!$A$1:$D$1,0),0),"")&amp;IFERROR(VLOOKUP(GC$2&amp;$A5,'EFL2'!$B:$C,MATCH("HOME",'EFL2'!$B$1:$C$1,0),0),"")&amp;IFERROR(VLOOKUP(GC$2&amp;$A5,'UCL2'!$C:$F,MATCH("AWAY",'UCL2'!$C$1:$F$1,0),0),"")&amp;IFERROR(VLOOKUP(GC$2&amp;$A5,'UCL2'!$D:$E,MATCH("HOME",'UCL2'!$D$1:$E$1,0),0),"")&amp;IFERROR(VLOOKUP(GC$2&amp;$A5,'EU2'!$C:$F,MATCH("AWAY",'EU2'!$C$1:$F$1,0),0),"")&amp;IFERROR(VLOOKUP(GC$2&amp;$A5,'EU2'!$D:$E,MATCH("HOME",'EU2'!$D$1:$E$1,0),0),"")&amp;IFERROR(VLOOKUP(GC$2&amp;$A5,'EUC2'!$C:$F,MATCH("AWAY",'EUC2'!$C$1:$F$1,0),0),"")&amp;IFERROR(VLOOKUP(GC$2&amp;$A5,'EUC2'!$D:$E,MATCH("HOME",'EUC2'!$D$1:$E$1,0),0),"")</f>
        <v/>
      </c>
      <c r="GD5" s="25" t="str">
        <f>IFERROR(VLOOKUP(GD$2&amp;$B5,'FPL FIX2'!$N$1:$Q$400,MATCH("HOME",'FPL FIX2'!$N$1:$Q$1,0),0),"")&amp;IFERROR(VLOOKUP(GD$2&amp;$B5,'FPL FIX2'!$O$1:$P$400,MATCH("AWAY",'FPL FIX2'!$O$1:$P$1,0),0),"")&amp;IFERROR(VLOOKUP(GD$2&amp;$A5,'FA2'!$A:$D,MATCH("AWAY",'FA2'!$A$1:$D$1,0),0),"")&amp;IFERROR(VLOOKUP(GD$2&amp;$A5,'FA2'!$B:$C,MATCH("HOME",'FA2'!$B$1:$C$1,0),0),"")&amp;IFERROR(VLOOKUP(GD$2&amp;$A5,'EFL2'!$A:$D,MATCH("AWAY",'EFL2'!$A$1:$D$1,0),0),"")&amp;IFERROR(VLOOKUP(GD$2&amp;$A5,'EFL2'!$B:$C,MATCH("HOME",'EFL2'!$B$1:$C$1,0),0),"")&amp;IFERROR(VLOOKUP(GD$2&amp;$A5,'UCL2'!$C:$F,MATCH("AWAY",'UCL2'!$C$1:$F$1,0),0),"")&amp;IFERROR(VLOOKUP(GD$2&amp;$A5,'UCL2'!$D:$E,MATCH("HOME",'UCL2'!$D$1:$E$1,0),0),"")&amp;IFERROR(VLOOKUP(GD$2&amp;$A5,'EU2'!$C:$F,MATCH("AWAY",'EU2'!$C$1:$F$1,0),0),"")&amp;IFERROR(VLOOKUP(GD$2&amp;$A5,'EU2'!$D:$E,MATCH("HOME",'EU2'!$D$1:$E$1,0),0),"")&amp;IFERROR(VLOOKUP(GD$2&amp;$A5,'EUC2'!$C:$F,MATCH("AWAY",'EUC2'!$C$1:$F$1,0),0),"")&amp;IFERROR(VLOOKUP(GD$2&amp;$A5,'EUC2'!$D:$E,MATCH("HOME",'EUC2'!$D$1:$E$1,0),0),"")</f>
        <v/>
      </c>
      <c r="GE5" s="25" t="str">
        <f>IFERROR(VLOOKUP(GE$2&amp;$B5,'FPL FIX2'!$N$1:$Q$400,MATCH("HOME",'FPL FIX2'!$N$1:$Q$1,0),0),"")&amp;IFERROR(VLOOKUP(GE$2&amp;$B5,'FPL FIX2'!$O$1:$P$400,MATCH("AWAY",'FPL FIX2'!$O$1:$P$1,0),0),"")&amp;IFERROR(VLOOKUP(GE$2&amp;$A5,'FA2'!$A:$D,MATCH("AWAY",'FA2'!$A$1:$D$1,0),0),"")&amp;IFERROR(VLOOKUP(GE$2&amp;$A5,'FA2'!$B:$C,MATCH("HOME",'FA2'!$B$1:$C$1,0),0),"")&amp;IFERROR(VLOOKUP(GE$2&amp;$A5,'EFL2'!$A:$D,MATCH("AWAY",'EFL2'!$A$1:$D$1,0),0),"")&amp;IFERROR(VLOOKUP(GE$2&amp;$A5,'EFL2'!$B:$C,MATCH("HOME",'EFL2'!$B$1:$C$1,0),0),"")&amp;IFERROR(VLOOKUP(GE$2&amp;$A5,'UCL2'!$C:$F,MATCH("AWAY",'UCL2'!$C$1:$F$1,0),0),"")&amp;IFERROR(VLOOKUP(GE$2&amp;$A5,'UCL2'!$D:$E,MATCH("HOME",'UCL2'!$D$1:$E$1,0),0),"")&amp;IFERROR(VLOOKUP(GE$2&amp;$A5,'EU2'!$C:$F,MATCH("AWAY",'EU2'!$C$1:$F$1,0),0),"")&amp;IFERROR(VLOOKUP(GE$2&amp;$A5,'EU2'!$D:$E,MATCH("HOME",'EU2'!$D$1:$E$1,0),0),"")&amp;IFERROR(VLOOKUP(GE$2&amp;$A5,'EUC2'!$C:$F,MATCH("AWAY",'EUC2'!$C$1:$F$1,0),0),"")&amp;IFERROR(VLOOKUP(GE$2&amp;$A5,'EUC2'!$D:$E,MATCH("HOME",'EUC2'!$D$1:$E$1,0),0),"")</f>
        <v/>
      </c>
      <c r="GF5" s="25" t="str">
        <f>IFERROR(VLOOKUP(GF$2&amp;$B5,'FPL FIX2'!$N$1:$Q$400,MATCH("HOME",'FPL FIX2'!$N$1:$Q$1,0),0),"")&amp;IFERROR(VLOOKUP(GF$2&amp;$B5,'FPL FIX2'!$O$1:$P$400,MATCH("AWAY",'FPL FIX2'!$O$1:$P$1,0),0),"")&amp;IFERROR(VLOOKUP(GF$2&amp;$A5,'FA2'!$A:$D,MATCH("AWAY",'FA2'!$A$1:$D$1,0),0),"")&amp;IFERROR(VLOOKUP(GF$2&amp;$A5,'FA2'!$B:$C,MATCH("HOME",'FA2'!$B$1:$C$1,0),0),"")&amp;IFERROR(VLOOKUP(GF$2&amp;$A5,'EFL2'!$A:$D,MATCH("AWAY",'EFL2'!$A$1:$D$1,0),0),"")&amp;IFERROR(VLOOKUP(GF$2&amp;$A5,'EFL2'!$B:$C,MATCH("HOME",'EFL2'!$B$1:$C$1,0),0),"")&amp;IFERROR(VLOOKUP(GF$2&amp;$A5,'UCL2'!$C:$F,MATCH("AWAY",'UCL2'!$C$1:$F$1,0),0),"")&amp;IFERROR(VLOOKUP(GF$2&amp;$A5,'UCL2'!$D:$E,MATCH("HOME",'UCL2'!$D$1:$E$1,0),0),"")&amp;IFERROR(VLOOKUP(GF$2&amp;$A5,'EU2'!$C:$F,MATCH("AWAY",'EU2'!$C$1:$F$1,0),0),"")&amp;IFERROR(VLOOKUP(GF$2&amp;$A5,'EU2'!$D:$E,MATCH("HOME",'EU2'!$D$1:$E$1,0),0),"")&amp;IFERROR(VLOOKUP(GF$2&amp;$A5,'EUC2'!$C:$F,MATCH("AWAY",'EUC2'!$C$1:$F$1,0),0),"")&amp;IFERROR(VLOOKUP(GF$2&amp;$A5,'EUC2'!$D:$E,MATCH("HOME",'EUC2'!$D$1:$E$1,0),0),"")</f>
        <v/>
      </c>
      <c r="GG5" s="25" t="str">
        <f>IFERROR(VLOOKUP(GG$2&amp;$B5,'FPL FIX2'!$N$1:$Q$400,MATCH("HOME",'FPL FIX2'!$N$1:$Q$1,0),0),"")&amp;IFERROR(VLOOKUP(GG$2&amp;$B5,'FPL FIX2'!$O$1:$P$400,MATCH("AWAY",'FPL FIX2'!$O$1:$P$1,0),0),"")&amp;IFERROR(VLOOKUP(GG$2&amp;$A5,'FA2'!$A:$D,MATCH("AWAY",'FA2'!$A$1:$D$1,0),0),"")&amp;IFERROR(VLOOKUP(GG$2&amp;$A5,'FA2'!$B:$C,MATCH("HOME",'FA2'!$B$1:$C$1,0),0),"")&amp;IFERROR(VLOOKUP(GG$2&amp;$A5,'EFL2'!$A:$D,MATCH("AWAY",'EFL2'!$A$1:$D$1,0),0),"")&amp;IFERROR(VLOOKUP(GG$2&amp;$A5,'EFL2'!$B:$C,MATCH("HOME",'EFL2'!$B$1:$C$1,0),0),"")&amp;IFERROR(VLOOKUP(GG$2&amp;$A5,'UCL2'!$C:$F,MATCH("AWAY",'UCL2'!$C$1:$F$1,0),0),"")&amp;IFERROR(VLOOKUP(GG$2&amp;$A5,'UCL2'!$D:$E,MATCH("HOME",'UCL2'!$D$1:$E$1,0),0),"")&amp;IFERROR(VLOOKUP(GG$2&amp;$A5,'EU2'!$C:$F,MATCH("AWAY",'EU2'!$C$1:$F$1,0),0),"")&amp;IFERROR(VLOOKUP(GG$2&amp;$A5,'EU2'!$D:$E,MATCH("HOME",'EU2'!$D$1:$E$1,0),0),"")&amp;IFERROR(VLOOKUP(GG$2&amp;$A5,'EUC2'!$C:$F,MATCH("AWAY",'EUC2'!$C$1:$F$1,0),0),"")&amp;IFERROR(VLOOKUP(GG$2&amp;$A5,'EUC2'!$D:$E,MATCH("HOME",'EUC2'!$D$1:$E$1,0),0),"")</f>
        <v/>
      </c>
      <c r="GH5" s="25" t="str">
        <f>IFERROR(VLOOKUP(GH$2&amp;$B5,'FPL FIX2'!$N$1:$Q$400,MATCH("HOME",'FPL FIX2'!$N$1:$Q$1,0),0),"")&amp;IFERROR(VLOOKUP(GH$2&amp;$B5,'FPL FIX2'!$O$1:$P$400,MATCH("AWAY",'FPL FIX2'!$O$1:$P$1,0),0),"")&amp;IFERROR(VLOOKUP(GH$2&amp;$A5,'FA2'!$A:$D,MATCH("AWAY",'FA2'!$A$1:$D$1,0),0),"")&amp;IFERROR(VLOOKUP(GH$2&amp;$A5,'FA2'!$B:$C,MATCH("HOME",'FA2'!$B$1:$C$1,0),0),"")&amp;IFERROR(VLOOKUP(GH$2&amp;$A5,'EFL2'!$A:$D,MATCH("AWAY",'EFL2'!$A$1:$D$1,0),0),"")&amp;IFERROR(VLOOKUP(GH$2&amp;$A5,'EFL2'!$B:$C,MATCH("HOME",'EFL2'!$B$1:$C$1,0),0),"")&amp;IFERROR(VLOOKUP(GH$2&amp;$A5,'UCL2'!$C:$F,MATCH("AWAY",'UCL2'!$C$1:$F$1,0),0),"")&amp;IFERROR(VLOOKUP(GH$2&amp;$A5,'UCL2'!$D:$E,MATCH("HOME",'UCL2'!$D$1:$E$1,0),0),"")&amp;IFERROR(VLOOKUP(GH$2&amp;$A5,'EU2'!$C:$F,MATCH("AWAY",'EU2'!$C$1:$F$1,0),0),"")&amp;IFERROR(VLOOKUP(GH$2&amp;$A5,'EU2'!$D:$E,MATCH("HOME",'EU2'!$D$1:$E$1,0),0),"")&amp;IFERROR(VLOOKUP(GH$2&amp;$A5,'EUC2'!$C:$F,MATCH("AWAY",'EUC2'!$C$1:$F$1,0),0),"")&amp;IFERROR(VLOOKUP(GH$2&amp;$A5,'EUC2'!$D:$E,MATCH("HOME",'EUC2'!$D$1:$E$1,0),0),"")</f>
        <v>LEI</v>
      </c>
      <c r="GI5" s="25" t="str">
        <f>IFERROR(VLOOKUP(GI$2&amp;$B5,'FPL FIX2'!$N$1:$Q$400,MATCH("HOME",'FPL FIX2'!$N$1:$Q$1,0),0),"")&amp;IFERROR(VLOOKUP(GI$2&amp;$B5,'FPL FIX2'!$O$1:$P$400,MATCH("AWAY",'FPL FIX2'!$O$1:$P$1,0),0),"")&amp;IFERROR(VLOOKUP(GI$2&amp;$A5,'FA2'!$A:$D,MATCH("AWAY",'FA2'!$A$1:$D$1,0),0),"")&amp;IFERROR(VLOOKUP(GI$2&amp;$A5,'FA2'!$B:$C,MATCH("HOME",'FA2'!$B$1:$C$1,0),0),"")&amp;IFERROR(VLOOKUP(GI$2&amp;$A5,'EFL2'!$A:$D,MATCH("AWAY",'EFL2'!$A$1:$D$1,0),0),"")&amp;IFERROR(VLOOKUP(GI$2&amp;$A5,'EFL2'!$B:$C,MATCH("HOME",'EFL2'!$B$1:$C$1,0),0),"")&amp;IFERROR(VLOOKUP(GI$2&amp;$A5,'UCL2'!$C:$F,MATCH("AWAY",'UCL2'!$C$1:$F$1,0),0),"")&amp;IFERROR(VLOOKUP(GI$2&amp;$A5,'UCL2'!$D:$E,MATCH("HOME",'UCL2'!$D$1:$E$1,0),0),"")&amp;IFERROR(VLOOKUP(GI$2&amp;$A5,'EU2'!$C:$F,MATCH("AWAY",'EU2'!$C$1:$F$1,0),0),"")&amp;IFERROR(VLOOKUP(GI$2&amp;$A5,'EU2'!$D:$E,MATCH("HOME",'EU2'!$D$1:$E$1,0),0),"")&amp;IFERROR(VLOOKUP(GI$2&amp;$A5,'EUC2'!$C:$F,MATCH("AWAY",'EUC2'!$C$1:$F$1,0),0),"")&amp;IFERROR(VLOOKUP(GI$2&amp;$A5,'EUC2'!$D:$E,MATCH("HOME",'EUC2'!$D$1:$E$1,0),0),"")</f>
        <v/>
      </c>
      <c r="GJ5" s="25" t="str">
        <f>IFERROR(VLOOKUP(GJ$2&amp;$B5,'FPL FIX2'!$N$1:$Q$400,MATCH("HOME",'FPL FIX2'!$N$1:$Q$1,0),0),"")&amp;IFERROR(VLOOKUP(GJ$2&amp;$B5,'FPL FIX2'!$O$1:$P$400,MATCH("AWAY",'FPL FIX2'!$O$1:$P$1,0),0),"")&amp;IFERROR(VLOOKUP(GJ$2&amp;$A5,'FA2'!$A:$D,MATCH("AWAY",'FA2'!$A$1:$D$1,0),0),"")&amp;IFERROR(VLOOKUP(GJ$2&amp;$A5,'FA2'!$B:$C,MATCH("HOME",'FA2'!$B$1:$C$1,0),0),"")&amp;IFERROR(VLOOKUP(GJ$2&amp;$A5,'EFL2'!$A:$D,MATCH("AWAY",'EFL2'!$A$1:$D$1,0),0),"")&amp;IFERROR(VLOOKUP(GJ$2&amp;$A5,'EFL2'!$B:$C,MATCH("HOME",'EFL2'!$B$1:$C$1,0),0),"")&amp;IFERROR(VLOOKUP(GJ$2&amp;$A5,'UCL2'!$C:$F,MATCH("AWAY",'UCL2'!$C$1:$F$1,0),0),"")&amp;IFERROR(VLOOKUP(GJ$2&amp;$A5,'UCL2'!$D:$E,MATCH("HOME",'UCL2'!$D$1:$E$1,0),0),"")&amp;IFERROR(VLOOKUP(GJ$2&amp;$A5,'EU2'!$C:$F,MATCH("AWAY",'EU2'!$C$1:$F$1,0),0),"")&amp;IFERROR(VLOOKUP(GJ$2&amp;$A5,'EU2'!$D:$E,MATCH("HOME",'EU2'!$D$1:$E$1,0),0),"")&amp;IFERROR(VLOOKUP(GJ$2&amp;$A5,'EUC2'!$C:$F,MATCH("AWAY",'EUC2'!$C$1:$F$1,0),0),"")&amp;IFERROR(VLOOKUP(GJ$2&amp;$A5,'EUC2'!$D:$E,MATCH("HOME",'EUC2'!$D$1:$E$1,0),0),"")</f>
        <v/>
      </c>
      <c r="GK5" s="25" t="str">
        <f>IFERROR(VLOOKUP(GK$2&amp;$B5,'FPL FIX2'!$N$1:$Q$400,MATCH("HOME",'FPL FIX2'!$N$1:$Q$1,0),0),"")&amp;IFERROR(VLOOKUP(GK$2&amp;$B5,'FPL FIX2'!$O$1:$P$400,MATCH("AWAY",'FPL FIX2'!$O$1:$P$1,0),0),"")&amp;IFERROR(VLOOKUP(GK$2&amp;$A5,'FA2'!$A:$D,MATCH("AWAY",'FA2'!$A$1:$D$1,0),0),"")&amp;IFERROR(VLOOKUP(GK$2&amp;$A5,'FA2'!$B:$C,MATCH("HOME",'FA2'!$B$1:$C$1,0),0),"")&amp;IFERROR(VLOOKUP(GK$2&amp;$A5,'EFL2'!$A:$D,MATCH("AWAY",'EFL2'!$A$1:$D$1,0),0),"")&amp;IFERROR(VLOOKUP(GK$2&amp;$A5,'EFL2'!$B:$C,MATCH("HOME",'EFL2'!$B$1:$C$1,0),0),"")&amp;IFERROR(VLOOKUP(GK$2&amp;$A5,'UCL2'!$C:$F,MATCH("AWAY",'UCL2'!$C$1:$F$1,0),0),"")&amp;IFERROR(VLOOKUP(GK$2&amp;$A5,'UCL2'!$D:$E,MATCH("HOME",'UCL2'!$D$1:$E$1,0),0),"")&amp;IFERROR(VLOOKUP(GK$2&amp;$A5,'EU2'!$C:$F,MATCH("AWAY",'EU2'!$C$1:$F$1,0),0),"")&amp;IFERROR(VLOOKUP(GK$2&amp;$A5,'EU2'!$D:$E,MATCH("HOME",'EU2'!$D$1:$E$1,0),0),"")&amp;IFERROR(VLOOKUP(GK$2&amp;$A5,'EUC2'!$C:$F,MATCH("AWAY",'EUC2'!$C$1:$F$1,0),0),"")&amp;IFERROR(VLOOKUP(GK$2&amp;$A5,'EUC2'!$D:$E,MATCH("HOME",'EUC2'!$D$1:$E$1,0),0),"")</f>
        <v/>
      </c>
      <c r="GL5" s="25" t="str">
        <f>IFERROR(VLOOKUP(GL$2&amp;$B5,'FPL FIX2'!$N$1:$Q$400,MATCH("HOME",'FPL FIX2'!$N$1:$Q$1,0),0),"")&amp;IFERROR(VLOOKUP(GL$2&amp;$B5,'FPL FIX2'!$O$1:$P$400,MATCH("AWAY",'FPL FIX2'!$O$1:$P$1,0),0),"")&amp;IFERROR(VLOOKUP(GL$2&amp;$A5,'FA2'!$A:$D,MATCH("AWAY",'FA2'!$A$1:$D$1,0),0),"")&amp;IFERROR(VLOOKUP(GL$2&amp;$A5,'FA2'!$B:$C,MATCH("HOME",'FA2'!$B$1:$C$1,0),0),"")&amp;IFERROR(VLOOKUP(GL$2&amp;$A5,'EFL2'!$A:$D,MATCH("AWAY",'EFL2'!$A$1:$D$1,0),0),"")&amp;IFERROR(VLOOKUP(GL$2&amp;$A5,'EFL2'!$B:$C,MATCH("HOME",'EFL2'!$B$1:$C$1,0),0),"")&amp;IFERROR(VLOOKUP(GL$2&amp;$A5,'UCL2'!$C:$F,MATCH("AWAY",'UCL2'!$C$1:$F$1,0),0),"")&amp;IFERROR(VLOOKUP(GL$2&amp;$A5,'UCL2'!$D:$E,MATCH("HOME",'UCL2'!$D$1:$E$1,0),0),"")&amp;IFERROR(VLOOKUP(GL$2&amp;$A5,'EU2'!$C:$F,MATCH("AWAY",'EU2'!$C$1:$F$1,0),0),"")&amp;IFERROR(VLOOKUP(GL$2&amp;$A5,'EU2'!$D:$E,MATCH("HOME",'EU2'!$D$1:$E$1,0),0),"")&amp;IFERROR(VLOOKUP(GL$2&amp;$A5,'EUC2'!$C:$F,MATCH("AWAY",'EUC2'!$C$1:$F$1,0),0),"")&amp;IFERROR(VLOOKUP(GL$2&amp;$A5,'EUC2'!$D:$E,MATCH("HOME",'EUC2'!$D$1:$E$1,0),0),"")</f>
        <v/>
      </c>
      <c r="GM5" s="25" t="str">
        <f>IFERROR(VLOOKUP(GM$2&amp;$B5,'FPL FIX2'!$N$1:$Q$400,MATCH("HOME",'FPL FIX2'!$N$1:$Q$1,0),0),"")&amp;IFERROR(VLOOKUP(GM$2&amp;$B5,'FPL FIX2'!$O$1:$P$400,MATCH("AWAY",'FPL FIX2'!$O$1:$P$1,0),0),"")&amp;IFERROR(VLOOKUP(GM$2&amp;$A5,'FA2'!$A:$D,MATCH("AWAY",'FA2'!$A$1:$D$1,0),0),"")&amp;IFERROR(VLOOKUP(GM$2&amp;$A5,'FA2'!$B:$C,MATCH("HOME",'FA2'!$B$1:$C$1,0),0),"")&amp;IFERROR(VLOOKUP(GM$2&amp;$A5,'EFL2'!$A:$D,MATCH("AWAY",'EFL2'!$A$1:$D$1,0),0),"")&amp;IFERROR(VLOOKUP(GM$2&amp;$A5,'EFL2'!$B:$C,MATCH("HOME",'EFL2'!$B$1:$C$1,0),0),"")&amp;IFERROR(VLOOKUP(GM$2&amp;$A5,'UCL2'!$C:$F,MATCH("AWAY",'UCL2'!$C$1:$F$1,0),0),"")&amp;IFERROR(VLOOKUP(GM$2&amp;$A5,'UCL2'!$D:$E,MATCH("HOME",'UCL2'!$D$1:$E$1,0),0),"")&amp;IFERROR(VLOOKUP(GM$2&amp;$A5,'EU2'!$C:$F,MATCH("AWAY",'EU2'!$C$1:$F$1,0),0),"")&amp;IFERROR(VLOOKUP(GM$2&amp;$A5,'EU2'!$D:$E,MATCH("HOME",'EU2'!$D$1:$E$1,0),0),"")&amp;IFERROR(VLOOKUP(GM$2&amp;$A5,'EUC2'!$C:$F,MATCH("AWAY",'EUC2'!$C$1:$F$1,0),0),"")&amp;IFERROR(VLOOKUP(GM$2&amp;$A5,'EUC2'!$D:$E,MATCH("HOME",'EUC2'!$D$1:$E$1,0),0),"")</f>
        <v/>
      </c>
      <c r="GN5" s="25" t="str">
        <f>IFERROR(VLOOKUP(GN$2&amp;$B5,'FPL FIX2'!$N$1:$Q$400,MATCH("HOME",'FPL FIX2'!$N$1:$Q$1,0),0),"")&amp;IFERROR(VLOOKUP(GN$2&amp;$B5,'FPL FIX2'!$O$1:$P$400,MATCH("AWAY",'FPL FIX2'!$O$1:$P$1,0),0),"")&amp;IFERROR(VLOOKUP(GN$2&amp;$A5,'FA2'!$A:$D,MATCH("AWAY",'FA2'!$A$1:$D$1,0),0),"")&amp;IFERROR(VLOOKUP(GN$2&amp;$A5,'FA2'!$B:$C,MATCH("HOME",'FA2'!$B$1:$C$1,0),0),"")&amp;IFERROR(VLOOKUP(GN$2&amp;$A5,'EFL2'!$A:$D,MATCH("AWAY",'EFL2'!$A$1:$D$1,0),0),"")&amp;IFERROR(VLOOKUP(GN$2&amp;$A5,'EFL2'!$B:$C,MATCH("HOME",'EFL2'!$B$1:$C$1,0),0),"")&amp;IFERROR(VLOOKUP(GN$2&amp;$A5,'UCL2'!$C:$F,MATCH("AWAY",'UCL2'!$C$1:$F$1,0),0),"")&amp;IFERROR(VLOOKUP(GN$2&amp;$A5,'UCL2'!$D:$E,MATCH("HOME",'UCL2'!$D$1:$E$1,0),0),"")&amp;IFERROR(VLOOKUP(GN$2&amp;$A5,'EU2'!$C:$F,MATCH("AWAY",'EU2'!$C$1:$F$1,0),0),"")&amp;IFERROR(VLOOKUP(GN$2&amp;$A5,'EU2'!$D:$E,MATCH("HOME",'EU2'!$D$1:$E$1,0),0),"")&amp;IFERROR(VLOOKUP(GN$2&amp;$A5,'EUC2'!$C:$F,MATCH("AWAY",'EUC2'!$C$1:$F$1,0),0),"")&amp;IFERROR(VLOOKUP(GN$2&amp;$A5,'EUC2'!$D:$E,MATCH("HOME",'EUC2'!$D$1:$E$1,0),0),"")</f>
        <v/>
      </c>
      <c r="GO5" s="25" t="str">
        <f>IFERROR(VLOOKUP(GO$2&amp;$B5,'FPL FIX2'!$N$1:$Q$400,MATCH("HOME",'FPL FIX2'!$N$1:$Q$1,0),0),"")&amp;IFERROR(VLOOKUP(GO$2&amp;$B5,'FPL FIX2'!$O$1:$P$400,MATCH("AWAY",'FPL FIX2'!$O$1:$P$1,0),0),"")&amp;IFERROR(VLOOKUP(GO$2&amp;$A5,'FA2'!$A:$D,MATCH("AWAY",'FA2'!$A$1:$D$1,0),0),"")&amp;IFERROR(VLOOKUP(GO$2&amp;$A5,'FA2'!$B:$C,MATCH("HOME",'FA2'!$B$1:$C$1,0),0),"")&amp;IFERROR(VLOOKUP(GO$2&amp;$A5,'EFL2'!$A:$D,MATCH("AWAY",'EFL2'!$A$1:$D$1,0),0),"")&amp;IFERROR(VLOOKUP(GO$2&amp;$A5,'EFL2'!$B:$C,MATCH("HOME",'EFL2'!$B$1:$C$1,0),0),"")&amp;IFERROR(VLOOKUP(GO$2&amp;$A5,'UCL2'!$C:$F,MATCH("AWAY",'UCL2'!$C$1:$F$1,0),0),"")&amp;IFERROR(VLOOKUP(GO$2&amp;$A5,'UCL2'!$D:$E,MATCH("HOME",'UCL2'!$D$1:$E$1,0),0),"")&amp;IFERROR(VLOOKUP(GO$2&amp;$A5,'EU2'!$C:$F,MATCH("AWAY",'EU2'!$C$1:$F$1,0),0),"")&amp;IFERROR(VLOOKUP(GO$2&amp;$A5,'EU2'!$D:$E,MATCH("HOME",'EU2'!$D$1:$E$1,0),0),"")&amp;IFERROR(VLOOKUP(GO$2&amp;$A5,'EUC2'!$C:$F,MATCH("AWAY",'EUC2'!$C$1:$F$1,0),0),"")&amp;IFERROR(VLOOKUP(GO$2&amp;$A5,'EUC2'!$D:$E,MATCH("HOME",'EUC2'!$D$1:$E$1,0),0),"")</f>
        <v/>
      </c>
      <c r="GP5" s="25" t="str">
        <f>IFERROR(VLOOKUP(GP$2&amp;$B5,'FPL FIX2'!$N$1:$Q$400,MATCH("HOME",'FPL FIX2'!$N$1:$Q$1,0),0),"")&amp;IFERROR(VLOOKUP(GP$2&amp;$B5,'FPL FIX2'!$O$1:$P$400,MATCH("AWAY",'FPL FIX2'!$O$1:$P$1,0),0),"")&amp;IFERROR(VLOOKUP(GP$2&amp;$A5,'FA2'!$A:$D,MATCH("AWAY",'FA2'!$A$1:$D$1,0),0),"")&amp;IFERROR(VLOOKUP(GP$2&amp;$A5,'FA2'!$B:$C,MATCH("HOME",'FA2'!$B$1:$C$1,0),0),"")&amp;IFERROR(VLOOKUP(GP$2&amp;$A5,'EFL2'!$A:$D,MATCH("AWAY",'EFL2'!$A$1:$D$1,0),0),"")&amp;IFERROR(VLOOKUP(GP$2&amp;$A5,'EFL2'!$B:$C,MATCH("HOME",'EFL2'!$B$1:$C$1,0),0),"")&amp;IFERROR(VLOOKUP(GP$2&amp;$A5,'UCL2'!$C:$F,MATCH("AWAY",'UCL2'!$C$1:$F$1,0),0),"")&amp;IFERROR(VLOOKUP(GP$2&amp;$A5,'UCL2'!$D:$E,MATCH("HOME",'UCL2'!$D$1:$E$1,0),0),"")&amp;IFERROR(VLOOKUP(GP$2&amp;$A5,'EU2'!$C:$F,MATCH("AWAY",'EU2'!$C$1:$F$1,0),0),"")&amp;IFERROR(VLOOKUP(GP$2&amp;$A5,'EU2'!$D:$E,MATCH("HOME",'EU2'!$D$1:$E$1,0),0),"")&amp;IFERROR(VLOOKUP(GP$2&amp;$A5,'EUC2'!$C:$F,MATCH("AWAY",'EUC2'!$C$1:$F$1,0),0),"")&amp;IFERROR(VLOOKUP(GP$2&amp;$A5,'EUC2'!$D:$E,MATCH("HOME",'EUC2'!$D$1:$E$1,0),0),"")</f>
        <v>mci</v>
      </c>
      <c r="GQ5" s="25" t="str">
        <f>IFERROR(VLOOKUP(GQ$2&amp;$B5,'FPL FIX2'!$N$1:$Q$400,MATCH("HOME",'FPL FIX2'!$N$1:$Q$1,0),0),"")&amp;IFERROR(VLOOKUP(GQ$2&amp;$B5,'FPL FIX2'!$O$1:$P$400,MATCH("AWAY",'FPL FIX2'!$O$1:$P$1,0),0),"")&amp;IFERROR(VLOOKUP(GQ$2&amp;$A5,'FA2'!$A:$D,MATCH("AWAY",'FA2'!$A$1:$D$1,0),0),"")&amp;IFERROR(VLOOKUP(GQ$2&amp;$A5,'FA2'!$B:$C,MATCH("HOME",'FA2'!$B$1:$C$1,0),0),"")&amp;IFERROR(VLOOKUP(GQ$2&amp;$A5,'EFL2'!$A:$D,MATCH("AWAY",'EFL2'!$A$1:$D$1,0),0),"")&amp;IFERROR(VLOOKUP(GQ$2&amp;$A5,'EFL2'!$B:$C,MATCH("HOME",'EFL2'!$B$1:$C$1,0),0),"")&amp;IFERROR(VLOOKUP(GQ$2&amp;$A5,'UCL2'!$C:$F,MATCH("AWAY",'UCL2'!$C$1:$F$1,0),0),"")&amp;IFERROR(VLOOKUP(GQ$2&amp;$A5,'UCL2'!$D:$E,MATCH("HOME",'UCL2'!$D$1:$E$1,0),0),"")&amp;IFERROR(VLOOKUP(GQ$2&amp;$A5,'EU2'!$C:$F,MATCH("AWAY",'EU2'!$C$1:$F$1,0),0),"")&amp;IFERROR(VLOOKUP(GQ$2&amp;$A5,'EU2'!$D:$E,MATCH("HOME",'EU2'!$D$1:$E$1,0),0),"")&amp;IFERROR(VLOOKUP(GQ$2&amp;$A5,'EUC2'!$C:$F,MATCH("AWAY",'EUC2'!$C$1:$F$1,0),0),"")&amp;IFERROR(VLOOKUP(GQ$2&amp;$A5,'EUC2'!$D:$E,MATCH("HOME",'EUC2'!$D$1:$E$1,0),0),"")</f>
        <v/>
      </c>
      <c r="GR5" s="25" t="str">
        <f>IFERROR(VLOOKUP(GR$2&amp;$B5,'FPL FIX2'!$N$1:$Q$400,MATCH("HOME",'FPL FIX2'!$N$1:$Q$1,0),0),"")&amp;IFERROR(VLOOKUP(GR$2&amp;$B5,'FPL FIX2'!$O$1:$P$400,MATCH("AWAY",'FPL FIX2'!$O$1:$P$1,0),0),"")&amp;IFERROR(VLOOKUP(GR$2&amp;$A5,'FA2'!$A:$D,MATCH("AWAY",'FA2'!$A$1:$D$1,0),0),"")&amp;IFERROR(VLOOKUP(GR$2&amp;$A5,'FA2'!$B:$C,MATCH("HOME",'FA2'!$B$1:$C$1,0),0),"")&amp;IFERROR(VLOOKUP(GR$2&amp;$A5,'EFL2'!$A:$D,MATCH("AWAY",'EFL2'!$A$1:$D$1,0),0),"")&amp;IFERROR(VLOOKUP(GR$2&amp;$A5,'EFL2'!$B:$C,MATCH("HOME",'EFL2'!$B$1:$C$1,0),0),"")&amp;IFERROR(VLOOKUP(GR$2&amp;$A5,'UCL2'!$C:$F,MATCH("AWAY",'UCL2'!$C$1:$F$1,0),0),"")&amp;IFERROR(VLOOKUP(GR$2&amp;$A5,'UCL2'!$D:$E,MATCH("HOME",'UCL2'!$D$1:$E$1,0),0),"")&amp;IFERROR(VLOOKUP(GR$2&amp;$A5,'EU2'!$C:$F,MATCH("AWAY",'EU2'!$C$1:$F$1,0),0),"")&amp;IFERROR(VLOOKUP(GR$2&amp;$A5,'EU2'!$D:$E,MATCH("HOME",'EU2'!$D$1:$E$1,0),0),"")&amp;IFERROR(VLOOKUP(GR$2&amp;$A5,'EUC2'!$C:$F,MATCH("AWAY",'EUC2'!$C$1:$F$1,0),0),"")&amp;IFERROR(VLOOKUP(GR$2&amp;$A5,'EUC2'!$D:$E,MATCH("HOME",'EUC2'!$D$1:$E$1,0),0),"")</f>
        <v/>
      </c>
      <c r="GS5" s="25" t="str">
        <f>IFERROR(VLOOKUP(GS$2&amp;$B5,'FPL FIX2'!$N$1:$Q$400,MATCH("HOME",'FPL FIX2'!$N$1:$Q$1,0),0),"")&amp;IFERROR(VLOOKUP(GS$2&amp;$B5,'FPL FIX2'!$O$1:$P$400,MATCH("AWAY",'FPL FIX2'!$O$1:$P$1,0),0),"")&amp;IFERROR(VLOOKUP(GS$2&amp;$A5,'FA2'!$A:$D,MATCH("AWAY",'FA2'!$A$1:$D$1,0),0),"")&amp;IFERROR(VLOOKUP(GS$2&amp;$A5,'FA2'!$B:$C,MATCH("HOME",'FA2'!$B$1:$C$1,0),0),"")&amp;IFERROR(VLOOKUP(GS$2&amp;$A5,'EFL2'!$A:$D,MATCH("AWAY",'EFL2'!$A$1:$D$1,0),0),"")&amp;IFERROR(VLOOKUP(GS$2&amp;$A5,'EFL2'!$B:$C,MATCH("HOME",'EFL2'!$B$1:$C$1,0),0),"")&amp;IFERROR(VLOOKUP(GS$2&amp;$A5,'UCL2'!$C:$F,MATCH("AWAY",'UCL2'!$C$1:$F$1,0),0),"")&amp;IFERROR(VLOOKUP(GS$2&amp;$A5,'UCL2'!$D:$E,MATCH("HOME",'UCL2'!$D$1:$E$1,0),0),"")&amp;IFERROR(VLOOKUP(GS$2&amp;$A5,'EU2'!$C:$F,MATCH("AWAY",'EU2'!$C$1:$F$1,0),0),"")&amp;IFERROR(VLOOKUP(GS$2&amp;$A5,'EU2'!$D:$E,MATCH("HOME",'EU2'!$D$1:$E$1,0),0),"")&amp;IFERROR(VLOOKUP(GS$2&amp;$A5,'EUC2'!$C:$F,MATCH("AWAY",'EUC2'!$C$1:$F$1,0),0),"")&amp;IFERROR(VLOOKUP(GS$2&amp;$A5,'EUC2'!$D:$E,MATCH("HOME",'EUC2'!$D$1:$E$1,0),0),"")</f>
        <v/>
      </c>
      <c r="GT5" s="25" t="str">
        <f>IFERROR(VLOOKUP(GT$2&amp;$B5,'FPL FIX2'!$N$1:$Q$400,MATCH("HOME",'FPL FIX2'!$N$1:$Q$1,0),0),"")&amp;IFERROR(VLOOKUP(GT$2&amp;$B5,'FPL FIX2'!$O$1:$P$400,MATCH("AWAY",'FPL FIX2'!$O$1:$P$1,0),0),"")&amp;IFERROR(VLOOKUP(GT$2&amp;$A5,'FA2'!$A:$D,MATCH("AWAY",'FA2'!$A$1:$D$1,0),0),"")&amp;IFERROR(VLOOKUP(GT$2&amp;$A5,'FA2'!$B:$C,MATCH("HOME",'FA2'!$B$1:$C$1,0),0),"")&amp;IFERROR(VLOOKUP(GT$2&amp;$A5,'EFL2'!$A:$D,MATCH("AWAY",'EFL2'!$A$1:$D$1,0),0),"")&amp;IFERROR(VLOOKUP(GT$2&amp;$A5,'EFL2'!$B:$C,MATCH("HOME",'EFL2'!$B$1:$C$1,0),0),"")&amp;IFERROR(VLOOKUP(GT$2&amp;$A5,'UCL2'!$C:$F,MATCH("AWAY",'UCL2'!$C$1:$F$1,0),0),"")&amp;IFERROR(VLOOKUP(GT$2&amp;$A5,'UCL2'!$D:$E,MATCH("HOME",'UCL2'!$D$1:$E$1,0),0),"")&amp;IFERROR(VLOOKUP(GT$2&amp;$A5,'EU2'!$C:$F,MATCH("AWAY",'EU2'!$C$1:$F$1,0),0),"")&amp;IFERROR(VLOOKUP(GT$2&amp;$A5,'EU2'!$D:$E,MATCH("HOME",'EU2'!$D$1:$E$1,0),0),"")&amp;IFERROR(VLOOKUP(GT$2&amp;$A5,'EUC2'!$C:$F,MATCH("AWAY",'EUC2'!$C$1:$F$1,0),0),"")&amp;IFERROR(VLOOKUP(GT$2&amp;$A5,'EUC2'!$D:$E,MATCH("HOME",'EUC2'!$D$1:$E$1,0),0),"")</f>
        <v/>
      </c>
      <c r="GU5" s="25" t="str">
        <f>IFERROR(VLOOKUP(GU$2&amp;$B5,'FPL FIX2'!$N$1:$Q$400,MATCH("HOME",'FPL FIX2'!$N$1:$Q$1,0),0),"")&amp;IFERROR(VLOOKUP(GU$2&amp;$B5,'FPL FIX2'!$O$1:$P$400,MATCH("AWAY",'FPL FIX2'!$O$1:$P$1,0),0),"")&amp;IFERROR(VLOOKUP(GU$2&amp;$A5,'FA2'!$A:$D,MATCH("AWAY",'FA2'!$A$1:$D$1,0),0),"")&amp;IFERROR(VLOOKUP(GU$2&amp;$A5,'FA2'!$B:$C,MATCH("HOME",'FA2'!$B$1:$C$1,0),0),"")&amp;IFERROR(VLOOKUP(GU$2&amp;$A5,'EFL2'!$A:$D,MATCH("AWAY",'EFL2'!$A$1:$D$1,0),0),"")&amp;IFERROR(VLOOKUP(GU$2&amp;$A5,'EFL2'!$B:$C,MATCH("HOME",'EFL2'!$B$1:$C$1,0),0),"")&amp;IFERROR(VLOOKUP(GU$2&amp;$A5,'UCL2'!$C:$F,MATCH("AWAY",'UCL2'!$C$1:$F$1,0),0),"")&amp;IFERROR(VLOOKUP(GU$2&amp;$A5,'UCL2'!$D:$E,MATCH("HOME",'UCL2'!$D$1:$E$1,0),0),"")&amp;IFERROR(VLOOKUP(GU$2&amp;$A5,'EU2'!$C:$F,MATCH("AWAY",'EU2'!$C$1:$F$1,0),0),"")&amp;IFERROR(VLOOKUP(GU$2&amp;$A5,'EU2'!$D:$E,MATCH("HOME",'EU2'!$D$1:$E$1,0),0),"")&amp;IFERROR(VLOOKUP(GU$2&amp;$A5,'EUC2'!$C:$F,MATCH("AWAY",'EUC2'!$C$1:$F$1,0),0),"")&amp;IFERROR(VLOOKUP(GU$2&amp;$A5,'EUC2'!$D:$E,MATCH("HOME",'EUC2'!$D$1:$E$1,0),0),"")</f>
        <v/>
      </c>
      <c r="GV5" s="25" t="str">
        <f>IFERROR(VLOOKUP(GV$2&amp;$B5,'FPL FIX2'!$N$1:$Q$400,MATCH("HOME",'FPL FIX2'!$N$1:$Q$1,0),0),"")&amp;IFERROR(VLOOKUP(GV$2&amp;$B5,'FPL FIX2'!$O$1:$P$400,MATCH("AWAY",'FPL FIX2'!$O$1:$P$1,0),0),"")&amp;IFERROR(VLOOKUP(GV$2&amp;$A5,'FA2'!$A:$D,MATCH("AWAY",'FA2'!$A$1:$D$1,0),0),"")&amp;IFERROR(VLOOKUP(GV$2&amp;$A5,'FA2'!$B:$C,MATCH("HOME",'FA2'!$B$1:$C$1,0),0),"")&amp;IFERROR(VLOOKUP(GV$2&amp;$A5,'EFL2'!$A:$D,MATCH("AWAY",'EFL2'!$A$1:$D$1,0),0),"")&amp;IFERROR(VLOOKUP(GV$2&amp;$A5,'EFL2'!$B:$C,MATCH("HOME",'EFL2'!$B$1:$C$1,0),0),"")&amp;IFERROR(VLOOKUP(GV$2&amp;$A5,'UCL2'!$C:$F,MATCH("AWAY",'UCL2'!$C$1:$F$1,0),0),"")&amp;IFERROR(VLOOKUP(GV$2&amp;$A5,'UCL2'!$D:$E,MATCH("HOME",'UCL2'!$D$1:$E$1,0),0),"")&amp;IFERROR(VLOOKUP(GV$2&amp;$A5,'EU2'!$C:$F,MATCH("AWAY",'EU2'!$C$1:$F$1,0),0),"")&amp;IFERROR(VLOOKUP(GV$2&amp;$A5,'EU2'!$D:$E,MATCH("HOME",'EU2'!$D$1:$E$1,0),0),"")&amp;IFERROR(VLOOKUP(GV$2&amp;$A5,'EUC2'!$C:$F,MATCH("AWAY",'EUC2'!$C$1:$F$1,0),0),"")&amp;IFERROR(VLOOKUP(GV$2&amp;$A5,'EUC2'!$D:$E,MATCH("HOME",'EUC2'!$D$1:$E$1,0),0),"")</f>
        <v>ARS</v>
      </c>
      <c r="GW5" s="25" t="str">
        <f>IFERROR(VLOOKUP(GW$2&amp;$B5,'FPL FIX2'!$N$1:$Q$400,MATCH("HOME",'FPL FIX2'!$N$1:$Q$1,0),0),"")&amp;IFERROR(VLOOKUP(GW$2&amp;$B5,'FPL FIX2'!$O$1:$P$400,MATCH("AWAY",'FPL FIX2'!$O$1:$P$1,0),0),"")&amp;IFERROR(VLOOKUP(GW$2&amp;$A5,'FA2'!$A:$D,MATCH("AWAY",'FA2'!$A$1:$D$1,0),0),"")&amp;IFERROR(VLOOKUP(GW$2&amp;$A5,'FA2'!$B:$C,MATCH("HOME",'FA2'!$B$1:$C$1,0),0),"")&amp;IFERROR(VLOOKUP(GW$2&amp;$A5,'EFL2'!$A:$D,MATCH("AWAY",'EFL2'!$A$1:$D$1,0),0),"")&amp;IFERROR(VLOOKUP(GW$2&amp;$A5,'EFL2'!$B:$C,MATCH("HOME",'EFL2'!$B$1:$C$1,0),0),"")&amp;IFERROR(VLOOKUP(GW$2&amp;$A5,'UCL2'!$C:$F,MATCH("AWAY",'UCL2'!$C$1:$F$1,0),0),"")&amp;IFERROR(VLOOKUP(GW$2&amp;$A5,'UCL2'!$D:$E,MATCH("HOME",'UCL2'!$D$1:$E$1,0),0),"")&amp;IFERROR(VLOOKUP(GW$2&amp;$A5,'EU2'!$C:$F,MATCH("AWAY",'EU2'!$C$1:$F$1,0),0),"")&amp;IFERROR(VLOOKUP(GW$2&amp;$A5,'EU2'!$D:$E,MATCH("HOME",'EU2'!$D$1:$E$1,0),0),"")&amp;IFERROR(VLOOKUP(GW$2&amp;$A5,'EUC2'!$C:$F,MATCH("AWAY",'EUC2'!$C$1:$F$1,0),0),"")&amp;IFERROR(VLOOKUP(GW$2&amp;$A5,'EUC2'!$D:$E,MATCH("HOME",'EUC2'!$D$1:$E$1,0),0),"")</f>
        <v/>
      </c>
      <c r="GX5" s="25" t="str">
        <f>IFERROR(VLOOKUP(GX$2&amp;$B5,'FPL FIX2'!$N$1:$Q$400,MATCH("HOME",'FPL FIX2'!$N$1:$Q$1,0),0),"")&amp;IFERROR(VLOOKUP(GX$2&amp;$B5,'FPL FIX2'!$O$1:$P$400,MATCH("AWAY",'FPL FIX2'!$O$1:$P$1,0),0),"")&amp;IFERROR(VLOOKUP(GX$2&amp;$A5,'FA2'!$A:$D,MATCH("AWAY",'FA2'!$A$1:$D$1,0),0),"")&amp;IFERROR(VLOOKUP(GX$2&amp;$A5,'FA2'!$B:$C,MATCH("HOME",'FA2'!$B$1:$C$1,0),0),"")&amp;IFERROR(VLOOKUP(GX$2&amp;$A5,'EFL2'!$A:$D,MATCH("AWAY",'EFL2'!$A$1:$D$1,0),0),"")&amp;IFERROR(VLOOKUP(GX$2&amp;$A5,'EFL2'!$B:$C,MATCH("HOME",'EFL2'!$B$1:$C$1,0),0),"")&amp;IFERROR(VLOOKUP(GX$2&amp;$A5,'UCL2'!$C:$F,MATCH("AWAY",'UCL2'!$C$1:$F$1,0),0),"")&amp;IFERROR(VLOOKUP(GX$2&amp;$A5,'UCL2'!$D:$E,MATCH("HOME",'UCL2'!$D$1:$E$1,0),0),"")&amp;IFERROR(VLOOKUP(GX$2&amp;$A5,'EU2'!$C:$F,MATCH("AWAY",'EU2'!$C$1:$F$1,0),0),"")&amp;IFERROR(VLOOKUP(GX$2&amp;$A5,'EU2'!$D:$E,MATCH("HOME",'EU2'!$D$1:$E$1,0),0),"")&amp;IFERROR(VLOOKUP(GX$2&amp;$A5,'EUC2'!$C:$F,MATCH("AWAY",'EUC2'!$C$1:$F$1,0),0),"")&amp;IFERROR(VLOOKUP(GX$2&amp;$A5,'EUC2'!$D:$E,MATCH("HOME",'EUC2'!$D$1:$E$1,0),0),"")</f>
        <v/>
      </c>
      <c r="GY5" s="25" t="str">
        <f>IFERROR(VLOOKUP(GY$2&amp;$B5,'FPL FIX2'!$N$1:$Q$400,MATCH("HOME",'FPL FIX2'!$N$1:$Q$1,0),0),"")&amp;IFERROR(VLOOKUP(GY$2&amp;$B5,'FPL FIX2'!$O$1:$P$400,MATCH("AWAY",'FPL FIX2'!$O$1:$P$1,0),0),"")&amp;IFERROR(VLOOKUP(GY$2&amp;$A5,'FA2'!$A:$D,MATCH("AWAY",'FA2'!$A$1:$D$1,0),0),"")&amp;IFERROR(VLOOKUP(GY$2&amp;$A5,'FA2'!$B:$C,MATCH("HOME",'FA2'!$B$1:$C$1,0),0),"")&amp;IFERROR(VLOOKUP(GY$2&amp;$A5,'EFL2'!$A:$D,MATCH("AWAY",'EFL2'!$A$1:$D$1,0),0),"")&amp;IFERROR(VLOOKUP(GY$2&amp;$A5,'EFL2'!$B:$C,MATCH("HOME",'EFL2'!$B$1:$C$1,0),0),"")&amp;IFERROR(VLOOKUP(GY$2&amp;$A5,'UCL2'!$C:$F,MATCH("AWAY",'UCL2'!$C$1:$F$1,0),0),"")&amp;IFERROR(VLOOKUP(GY$2&amp;$A5,'UCL2'!$D:$E,MATCH("HOME",'UCL2'!$D$1:$E$1,0),0),"")&amp;IFERROR(VLOOKUP(GY$2&amp;$A5,'EU2'!$C:$F,MATCH("AWAY",'EU2'!$C$1:$F$1,0),0),"")&amp;IFERROR(VLOOKUP(GY$2&amp;$A5,'EU2'!$D:$E,MATCH("HOME",'EU2'!$D$1:$E$1,0),0),"")&amp;IFERROR(VLOOKUP(GY$2&amp;$A5,'EUC2'!$C:$F,MATCH("AWAY",'EUC2'!$C$1:$F$1,0),0),"")&amp;IFERROR(VLOOKUP(GY$2&amp;$A5,'EUC2'!$D:$E,MATCH("HOME",'EUC2'!$D$1:$E$1,0),0),"")</f>
        <v/>
      </c>
      <c r="GZ5" s="25" t="str">
        <f>IFERROR(VLOOKUP(GZ$2&amp;$B5,'FPL FIX2'!$N$1:$Q$400,MATCH("HOME",'FPL FIX2'!$N$1:$Q$1,0),0),"")&amp;IFERROR(VLOOKUP(GZ$2&amp;$B5,'FPL FIX2'!$O$1:$P$400,MATCH("AWAY",'FPL FIX2'!$O$1:$P$1,0),0),"")&amp;IFERROR(VLOOKUP(GZ$2&amp;$A5,'FA2'!$A:$D,MATCH("AWAY",'FA2'!$A$1:$D$1,0),0),"")&amp;IFERROR(VLOOKUP(GZ$2&amp;$A5,'FA2'!$B:$C,MATCH("HOME",'FA2'!$B$1:$C$1,0),0),"")&amp;IFERROR(VLOOKUP(GZ$2&amp;$A5,'EFL2'!$A:$D,MATCH("AWAY",'EFL2'!$A$1:$D$1,0),0),"")&amp;IFERROR(VLOOKUP(GZ$2&amp;$A5,'EFL2'!$B:$C,MATCH("HOME",'EFL2'!$B$1:$C$1,0),0),"")&amp;IFERROR(VLOOKUP(GZ$2&amp;$A5,'UCL2'!$C:$F,MATCH("AWAY",'UCL2'!$C$1:$F$1,0),0),"")&amp;IFERROR(VLOOKUP(GZ$2&amp;$A5,'UCL2'!$D:$E,MATCH("HOME",'UCL2'!$D$1:$E$1,0),0),"")&amp;IFERROR(VLOOKUP(GZ$2&amp;$A5,'EU2'!$C:$F,MATCH("AWAY",'EU2'!$C$1:$F$1,0),0),"")&amp;IFERROR(VLOOKUP(GZ$2&amp;$A5,'EU2'!$D:$E,MATCH("HOME",'EU2'!$D$1:$E$1,0),0),"")&amp;IFERROR(VLOOKUP(GZ$2&amp;$A5,'EUC2'!$C:$F,MATCH("AWAY",'EUC2'!$C$1:$F$1,0),0),"")&amp;IFERROR(VLOOKUP(GZ$2&amp;$A5,'EUC2'!$D:$E,MATCH("HOME",'EUC2'!$D$1:$E$1,0),0),"")</f>
        <v/>
      </c>
      <c r="HA5" s="25" t="str">
        <f>IFERROR(VLOOKUP(HA$2&amp;$B5,'FPL FIX2'!$N$1:$Q$400,MATCH("HOME",'FPL FIX2'!$N$1:$Q$1,0),0),"")&amp;IFERROR(VLOOKUP(HA$2&amp;$B5,'FPL FIX2'!$O$1:$P$400,MATCH("AWAY",'FPL FIX2'!$O$1:$P$1,0),0),"")&amp;IFERROR(VLOOKUP(HA$2&amp;$A5,'FA2'!$A:$D,MATCH("AWAY",'FA2'!$A$1:$D$1,0),0),"")&amp;IFERROR(VLOOKUP(HA$2&amp;$A5,'FA2'!$B:$C,MATCH("HOME",'FA2'!$B$1:$C$1,0),0),"")&amp;IFERROR(VLOOKUP(HA$2&amp;$A5,'EFL2'!$A:$D,MATCH("AWAY",'EFL2'!$A$1:$D$1,0),0),"")&amp;IFERROR(VLOOKUP(HA$2&amp;$A5,'EFL2'!$B:$C,MATCH("HOME",'EFL2'!$B$1:$C$1,0),0),"")&amp;IFERROR(VLOOKUP(HA$2&amp;$A5,'UCL2'!$C:$F,MATCH("AWAY",'UCL2'!$C$1:$F$1,0),0),"")&amp;IFERROR(VLOOKUP(HA$2&amp;$A5,'UCL2'!$D:$E,MATCH("HOME",'UCL2'!$D$1:$E$1,0),0),"")&amp;IFERROR(VLOOKUP(HA$2&amp;$A5,'EU2'!$C:$F,MATCH("AWAY",'EU2'!$C$1:$F$1,0),0),"")&amp;IFERROR(VLOOKUP(HA$2&amp;$A5,'EU2'!$D:$E,MATCH("HOME",'EU2'!$D$1:$E$1,0),0),"")&amp;IFERROR(VLOOKUP(HA$2&amp;$A5,'EUC2'!$C:$F,MATCH("AWAY",'EUC2'!$C$1:$F$1,0),0),"")&amp;IFERROR(VLOOKUP(HA$2&amp;$A5,'EUC2'!$D:$E,MATCH("HOME",'EUC2'!$D$1:$E$1,0),0),"")</f>
        <v/>
      </c>
      <c r="HB5" s="25" t="str">
        <f>IFERROR(VLOOKUP(HB$2&amp;$B5,'FPL FIX2'!$N$1:$Q$400,MATCH("HOME",'FPL FIX2'!$N$1:$Q$1,0),0),"")&amp;IFERROR(VLOOKUP(HB$2&amp;$B5,'FPL FIX2'!$O$1:$P$400,MATCH("AWAY",'FPL FIX2'!$O$1:$P$1,0),0),"")&amp;IFERROR(VLOOKUP(HB$2&amp;$A5,'FA2'!$A:$D,MATCH("AWAY",'FA2'!$A$1:$D$1,0),0),"")&amp;IFERROR(VLOOKUP(HB$2&amp;$A5,'FA2'!$B:$C,MATCH("HOME",'FA2'!$B$1:$C$1,0),0),"")&amp;IFERROR(VLOOKUP(HB$2&amp;$A5,'EFL2'!$A:$D,MATCH("AWAY",'EFL2'!$A$1:$D$1,0),0),"")&amp;IFERROR(VLOOKUP(HB$2&amp;$A5,'EFL2'!$B:$C,MATCH("HOME",'EFL2'!$B$1:$C$1,0),0),"")&amp;IFERROR(VLOOKUP(HB$2&amp;$A5,'UCL2'!$C:$F,MATCH("AWAY",'UCL2'!$C$1:$F$1,0),0),"")&amp;IFERROR(VLOOKUP(HB$2&amp;$A5,'UCL2'!$D:$E,MATCH("HOME",'UCL2'!$D$1:$E$1,0),0),"")&amp;IFERROR(VLOOKUP(HB$2&amp;$A5,'EU2'!$C:$F,MATCH("AWAY",'EU2'!$C$1:$F$1,0),0),"")&amp;IFERROR(VLOOKUP(HB$2&amp;$A5,'EU2'!$D:$E,MATCH("HOME",'EU2'!$D$1:$E$1,0),0),"")&amp;IFERROR(VLOOKUP(HB$2&amp;$A5,'EUC2'!$C:$F,MATCH("AWAY",'EUC2'!$C$1:$F$1,0),0),"")&amp;IFERROR(VLOOKUP(HB$2&amp;$A5,'EUC2'!$D:$E,MATCH("HOME",'EUC2'!$D$1:$E$1,0),0),"")</f>
        <v/>
      </c>
      <c r="HC5" s="25" t="str">
        <f>IFERROR(VLOOKUP(HC$2&amp;$B5,'FPL FIX2'!$N$1:$Q$400,MATCH("HOME",'FPL FIX2'!$N$1:$Q$1,0),0),"")&amp;IFERROR(VLOOKUP(HC$2&amp;$B5,'FPL FIX2'!$O$1:$P$400,MATCH("AWAY",'FPL FIX2'!$O$1:$P$1,0),0),"")&amp;IFERROR(VLOOKUP(HC$2&amp;$A5,'FA2'!$A:$D,MATCH("AWAY",'FA2'!$A$1:$D$1,0),0),"")&amp;IFERROR(VLOOKUP(HC$2&amp;$A5,'FA2'!$B:$C,MATCH("HOME",'FA2'!$B$1:$C$1,0),0),"")&amp;IFERROR(VLOOKUP(HC$2&amp;$A5,'EFL2'!$A:$D,MATCH("AWAY",'EFL2'!$A$1:$D$1,0),0),"")&amp;IFERROR(VLOOKUP(HC$2&amp;$A5,'EFL2'!$B:$C,MATCH("HOME",'EFL2'!$B$1:$C$1,0),0),"")&amp;IFERROR(VLOOKUP(HC$2&amp;$A5,'UCL2'!$C:$F,MATCH("AWAY",'UCL2'!$C$1:$F$1,0),0),"")&amp;IFERROR(VLOOKUP(HC$2&amp;$A5,'UCL2'!$D:$E,MATCH("HOME",'UCL2'!$D$1:$E$1,0),0),"")&amp;IFERROR(VLOOKUP(HC$2&amp;$A5,'EU2'!$C:$F,MATCH("AWAY",'EU2'!$C$1:$F$1,0),0),"")&amp;IFERROR(VLOOKUP(HC$2&amp;$A5,'EU2'!$D:$E,MATCH("HOME",'EU2'!$D$1:$E$1,0),0),"")&amp;IFERROR(VLOOKUP(HC$2&amp;$A5,'EUC2'!$C:$F,MATCH("AWAY",'EUC2'!$C$1:$F$1,0),0),"")&amp;IFERROR(VLOOKUP(HC$2&amp;$A5,'EUC2'!$D:$E,MATCH("HOME",'EUC2'!$D$1:$E$1,0),0),"")</f>
        <v>eve</v>
      </c>
      <c r="HD5" s="25" t="str">
        <f>IFERROR(VLOOKUP(HD$2&amp;$B5,'FPL FIX2'!$N$1:$Q$400,MATCH("HOME",'FPL FIX2'!$N$1:$Q$1,0),0),"")&amp;IFERROR(VLOOKUP(HD$2&amp;$B5,'FPL FIX2'!$O$1:$P$400,MATCH("AWAY",'FPL FIX2'!$O$1:$P$1,0),0),"")&amp;IFERROR(VLOOKUP(HD$2&amp;$A5,'FA2'!$A:$D,MATCH("AWAY",'FA2'!$A$1:$D$1,0),0),"")&amp;IFERROR(VLOOKUP(HD$2&amp;$A5,'FA2'!$B:$C,MATCH("HOME",'FA2'!$B$1:$C$1,0),0),"")&amp;IFERROR(VLOOKUP(HD$2&amp;$A5,'EFL2'!$A:$D,MATCH("AWAY",'EFL2'!$A$1:$D$1,0),0),"")&amp;IFERROR(VLOOKUP(HD$2&amp;$A5,'EFL2'!$B:$C,MATCH("HOME",'EFL2'!$B$1:$C$1,0),0),"")&amp;IFERROR(VLOOKUP(HD$2&amp;$A5,'UCL2'!$C:$F,MATCH("AWAY",'UCL2'!$C$1:$F$1,0),0),"")&amp;IFERROR(VLOOKUP(HD$2&amp;$A5,'UCL2'!$D:$E,MATCH("HOME",'UCL2'!$D$1:$E$1,0),0),"")&amp;IFERROR(VLOOKUP(HD$2&amp;$A5,'EU2'!$C:$F,MATCH("AWAY",'EU2'!$C$1:$F$1,0),0),"")&amp;IFERROR(VLOOKUP(HD$2&amp;$A5,'EU2'!$D:$E,MATCH("HOME",'EU2'!$D$1:$E$1,0),0),"")&amp;IFERROR(VLOOKUP(HD$2&amp;$A5,'EUC2'!$C:$F,MATCH("AWAY",'EUC2'!$C$1:$F$1,0),0),"")&amp;IFERROR(VLOOKUP(HD$2&amp;$A5,'EUC2'!$D:$E,MATCH("HOME",'EUC2'!$D$1:$E$1,0),0),"")</f>
        <v/>
      </c>
      <c r="HE5" s="25" t="str">
        <f>IFERROR(VLOOKUP(HE$2&amp;$B5,'FPL FIX2'!$N$1:$Q$400,MATCH("HOME",'FPL FIX2'!$N$1:$Q$1,0),0),"")&amp;IFERROR(VLOOKUP(HE$2&amp;$B5,'FPL FIX2'!$O$1:$P$400,MATCH("AWAY",'FPL FIX2'!$O$1:$P$1,0),0),"")&amp;IFERROR(VLOOKUP(HE$2&amp;$A5,'FA2'!$A:$D,MATCH("AWAY",'FA2'!$A$1:$D$1,0),0),"")&amp;IFERROR(VLOOKUP(HE$2&amp;$A5,'FA2'!$B:$C,MATCH("HOME",'FA2'!$B$1:$C$1,0),0),"")&amp;IFERROR(VLOOKUP(HE$2&amp;$A5,'EFL2'!$A:$D,MATCH("AWAY",'EFL2'!$A$1:$D$1,0),0),"")&amp;IFERROR(VLOOKUP(HE$2&amp;$A5,'EFL2'!$B:$C,MATCH("HOME",'EFL2'!$B$1:$C$1,0),0),"")&amp;IFERROR(VLOOKUP(HE$2&amp;$A5,'UCL2'!$C:$F,MATCH("AWAY",'UCL2'!$C$1:$F$1,0),0),"")&amp;IFERROR(VLOOKUP(HE$2&amp;$A5,'UCL2'!$D:$E,MATCH("HOME",'UCL2'!$D$1:$E$1,0),0),"")&amp;IFERROR(VLOOKUP(HE$2&amp;$A5,'EU2'!$C:$F,MATCH("AWAY",'EU2'!$C$1:$F$1,0),0),"")&amp;IFERROR(VLOOKUP(HE$2&amp;$A5,'EU2'!$D:$E,MATCH("HOME",'EU2'!$D$1:$E$1,0),0),"")&amp;IFERROR(VLOOKUP(HE$2&amp;$A5,'EUC2'!$C:$F,MATCH("AWAY",'EUC2'!$C$1:$F$1,0),0),"")&amp;IFERROR(VLOOKUP(HE$2&amp;$A5,'EUC2'!$D:$E,MATCH("HOME",'EUC2'!$D$1:$E$1,0),0),"")</f>
        <v/>
      </c>
      <c r="HF5" s="25" t="str">
        <f>IFERROR(VLOOKUP(HF$2&amp;$B5,'FPL FIX2'!$N$1:$Q$400,MATCH("HOME",'FPL FIX2'!$N$1:$Q$1,0),0),"")&amp;IFERROR(VLOOKUP(HF$2&amp;$B5,'FPL FIX2'!$O$1:$P$400,MATCH("AWAY",'FPL FIX2'!$O$1:$P$1,0),0),"")&amp;IFERROR(VLOOKUP(HF$2&amp;$A5,'FA2'!$A:$D,MATCH("AWAY",'FA2'!$A$1:$D$1,0),0),"")&amp;IFERROR(VLOOKUP(HF$2&amp;$A5,'FA2'!$B:$C,MATCH("HOME",'FA2'!$B$1:$C$1,0),0),"")&amp;IFERROR(VLOOKUP(HF$2&amp;$A5,'EFL2'!$A:$D,MATCH("AWAY",'EFL2'!$A$1:$D$1,0),0),"")&amp;IFERROR(VLOOKUP(HF$2&amp;$A5,'EFL2'!$B:$C,MATCH("HOME",'EFL2'!$B$1:$C$1,0),0),"")&amp;IFERROR(VLOOKUP(HF$2&amp;$A5,'UCL2'!$C:$F,MATCH("AWAY",'UCL2'!$C$1:$F$1,0),0),"")&amp;IFERROR(VLOOKUP(HF$2&amp;$A5,'UCL2'!$D:$E,MATCH("HOME",'UCL2'!$D$1:$E$1,0),0),"")&amp;IFERROR(VLOOKUP(HF$2&amp;$A5,'EU2'!$C:$F,MATCH("AWAY",'EU2'!$C$1:$F$1,0),0),"")&amp;IFERROR(VLOOKUP(HF$2&amp;$A5,'EU2'!$D:$E,MATCH("HOME",'EU2'!$D$1:$E$1,0),0),"")&amp;IFERROR(VLOOKUP(HF$2&amp;$A5,'EUC2'!$C:$F,MATCH("AWAY",'EUC2'!$C$1:$F$1,0),0),"")&amp;IFERROR(VLOOKUP(HF$2&amp;$A5,'EUC2'!$D:$E,MATCH("HOME",'EUC2'!$D$1:$E$1,0),0),"")</f>
        <v/>
      </c>
      <c r="HG5" s="25" t="str">
        <f>IFERROR(VLOOKUP(HG$2&amp;$B5,'FPL FIX2'!$N$1:$Q$400,MATCH("HOME",'FPL FIX2'!$N$1:$Q$1,0),0),"")&amp;IFERROR(VLOOKUP(HG$2&amp;$B5,'FPL FIX2'!$O$1:$P$400,MATCH("AWAY",'FPL FIX2'!$O$1:$P$1,0),0),"")&amp;IFERROR(VLOOKUP(HG$2&amp;$A5,'FA2'!$A:$D,MATCH("AWAY",'FA2'!$A$1:$D$1,0),0),"")&amp;IFERROR(VLOOKUP(HG$2&amp;$A5,'FA2'!$B:$C,MATCH("HOME",'FA2'!$B$1:$C$1,0),0),"")&amp;IFERROR(VLOOKUP(HG$2&amp;$A5,'EFL2'!$A:$D,MATCH("AWAY",'EFL2'!$A$1:$D$1,0),0),"")&amp;IFERROR(VLOOKUP(HG$2&amp;$A5,'EFL2'!$B:$C,MATCH("HOME",'EFL2'!$B$1:$C$1,0),0),"")&amp;IFERROR(VLOOKUP(HG$2&amp;$A5,'UCL2'!$C:$F,MATCH("AWAY",'UCL2'!$C$1:$F$1,0),0),"")&amp;IFERROR(VLOOKUP(HG$2&amp;$A5,'UCL2'!$D:$E,MATCH("HOME",'UCL2'!$D$1:$E$1,0),0),"")&amp;IFERROR(VLOOKUP(HG$2&amp;$A5,'EU2'!$C:$F,MATCH("AWAY",'EU2'!$C$1:$F$1,0),0),"")&amp;IFERROR(VLOOKUP(HG$2&amp;$A5,'EU2'!$D:$E,MATCH("HOME",'EU2'!$D$1:$E$1,0),0),"")&amp;IFERROR(VLOOKUP(HG$2&amp;$A5,'EUC2'!$C:$F,MATCH("AWAY",'EUC2'!$C$1:$F$1,0),0),"")&amp;IFERROR(VLOOKUP(HG$2&amp;$A5,'EUC2'!$D:$E,MATCH("HOME",'EUC2'!$D$1:$E$1,0),0),"")</f>
        <v/>
      </c>
      <c r="HH5" s="25" t="str">
        <f>IFERROR(VLOOKUP(HH$2&amp;$B5,'FPL FIX2'!$N$1:$Q$400,MATCH("HOME",'FPL FIX2'!$N$1:$Q$1,0),0),"")&amp;IFERROR(VLOOKUP(HH$2&amp;$B5,'FPL FIX2'!$O$1:$P$400,MATCH("AWAY",'FPL FIX2'!$O$1:$P$1,0),0),"")&amp;IFERROR(VLOOKUP(HH$2&amp;$A5,'FA2'!$A:$D,MATCH("AWAY",'FA2'!$A$1:$D$1,0),0),"")&amp;IFERROR(VLOOKUP(HH$2&amp;$A5,'FA2'!$B:$C,MATCH("HOME",'FA2'!$B$1:$C$1,0),0),"")&amp;IFERROR(VLOOKUP(HH$2&amp;$A5,'EFL2'!$A:$D,MATCH("AWAY",'EFL2'!$A$1:$D$1,0),0),"")&amp;IFERROR(VLOOKUP(HH$2&amp;$A5,'EFL2'!$B:$C,MATCH("HOME",'EFL2'!$B$1:$C$1,0),0),"")&amp;IFERROR(VLOOKUP(HH$2&amp;$A5,'UCL2'!$C:$F,MATCH("AWAY",'UCL2'!$C$1:$F$1,0),0),"")&amp;IFERROR(VLOOKUP(HH$2&amp;$A5,'UCL2'!$D:$E,MATCH("HOME",'UCL2'!$D$1:$E$1,0),0),"")&amp;IFERROR(VLOOKUP(HH$2&amp;$A5,'EU2'!$C:$F,MATCH("AWAY",'EU2'!$C$1:$F$1,0),0),"")&amp;IFERROR(VLOOKUP(HH$2&amp;$A5,'EU2'!$D:$E,MATCH("HOME",'EU2'!$D$1:$E$1,0),0),"")&amp;IFERROR(VLOOKUP(HH$2&amp;$A5,'EUC2'!$C:$F,MATCH("AWAY",'EUC2'!$C$1:$F$1,0),0),"")&amp;IFERROR(VLOOKUP(HH$2&amp;$A5,'EUC2'!$D:$E,MATCH("HOME",'EUC2'!$D$1:$E$1,0),0),"")</f>
        <v/>
      </c>
      <c r="HI5" s="25" t="str">
        <f>IFERROR(VLOOKUP(HI$2&amp;$B5,'FPL FIX2'!$N$1:$Q$400,MATCH("HOME",'FPL FIX2'!$N$1:$Q$1,0),0),"")&amp;IFERROR(VLOOKUP(HI$2&amp;$B5,'FPL FIX2'!$O$1:$P$400,MATCH("AWAY",'FPL FIX2'!$O$1:$P$1,0),0),"")&amp;IFERROR(VLOOKUP(HI$2&amp;$A5,'FA2'!$A:$D,MATCH("AWAY",'FA2'!$A$1:$D$1,0),0),"")&amp;IFERROR(VLOOKUP(HI$2&amp;$A5,'FA2'!$B:$C,MATCH("HOME",'FA2'!$B$1:$C$1,0),0),"")&amp;IFERROR(VLOOKUP(HI$2&amp;$A5,'EFL2'!$A:$D,MATCH("AWAY",'EFL2'!$A$1:$D$1,0),0),"")&amp;IFERROR(VLOOKUP(HI$2&amp;$A5,'EFL2'!$B:$C,MATCH("HOME",'EFL2'!$B$1:$C$1,0),0),"")&amp;IFERROR(VLOOKUP(HI$2&amp;$A5,'UCL2'!$C:$F,MATCH("AWAY",'UCL2'!$C$1:$F$1,0),0),"")&amp;IFERROR(VLOOKUP(HI$2&amp;$A5,'UCL2'!$D:$E,MATCH("HOME",'UCL2'!$D$1:$E$1,0),0),"")&amp;IFERROR(VLOOKUP(HI$2&amp;$A5,'EU2'!$C:$F,MATCH("AWAY",'EU2'!$C$1:$F$1,0),0),"")&amp;IFERROR(VLOOKUP(HI$2&amp;$A5,'EU2'!$D:$E,MATCH("HOME",'EU2'!$D$1:$E$1,0),0),"")&amp;IFERROR(VLOOKUP(HI$2&amp;$A5,'EUC2'!$C:$F,MATCH("AWAY",'EUC2'!$C$1:$F$1,0),0),"")&amp;IFERROR(VLOOKUP(HI$2&amp;$A5,'EUC2'!$D:$E,MATCH("HOME",'EUC2'!$D$1:$E$1,0),0),"")</f>
        <v/>
      </c>
      <c r="HJ5" s="25" t="str">
        <f>IFERROR(VLOOKUP(HJ$2&amp;$B5,'FPL FIX2'!$N$1:$Q$400,MATCH("HOME",'FPL FIX2'!$N$1:$Q$1,0),0),"")&amp;IFERROR(VLOOKUP(HJ$2&amp;$B5,'FPL FIX2'!$O$1:$P$400,MATCH("AWAY",'FPL FIX2'!$O$1:$P$1,0),0),"")&amp;IFERROR(VLOOKUP(HJ$2&amp;$A5,'FA2'!$A:$D,MATCH("AWAY",'FA2'!$A$1:$D$1,0),0),"")&amp;IFERROR(VLOOKUP(HJ$2&amp;$A5,'FA2'!$B:$C,MATCH("HOME",'FA2'!$B$1:$C$1,0),0),"")&amp;IFERROR(VLOOKUP(HJ$2&amp;$A5,'EFL2'!$A:$D,MATCH("AWAY",'EFL2'!$A$1:$D$1,0),0),"")&amp;IFERROR(VLOOKUP(HJ$2&amp;$A5,'EFL2'!$B:$C,MATCH("HOME",'EFL2'!$B$1:$C$1,0),0),"")&amp;IFERROR(VLOOKUP(HJ$2&amp;$A5,'UCL2'!$C:$F,MATCH("AWAY",'UCL2'!$C$1:$F$1,0),0),"")&amp;IFERROR(VLOOKUP(HJ$2&amp;$A5,'UCL2'!$D:$E,MATCH("HOME",'UCL2'!$D$1:$E$1,0),0),"")&amp;IFERROR(VLOOKUP(HJ$2&amp;$A5,'EU2'!$C:$F,MATCH("AWAY",'EU2'!$C$1:$F$1,0),0),"")&amp;IFERROR(VLOOKUP(HJ$2&amp;$A5,'EU2'!$D:$E,MATCH("HOME",'EU2'!$D$1:$E$1,0),0),"")&amp;IFERROR(VLOOKUP(HJ$2&amp;$A5,'EUC2'!$C:$F,MATCH("AWAY",'EUC2'!$C$1:$F$1,0),0),"")&amp;IFERROR(VLOOKUP(HJ$2&amp;$A5,'EUC2'!$D:$E,MATCH("HOME",'EUC2'!$D$1:$E$1,0),0),"")</f>
        <v>CRY</v>
      </c>
      <c r="HK5" s="25" t="str">
        <f>IFERROR(VLOOKUP(HK$2&amp;$B5,'FPL FIX2'!$N$1:$Q$400,MATCH("HOME",'FPL FIX2'!$N$1:$Q$1,0),0),"")&amp;IFERROR(VLOOKUP(HK$2&amp;$B5,'FPL FIX2'!$O$1:$P$400,MATCH("AWAY",'FPL FIX2'!$O$1:$P$1,0),0),"")&amp;IFERROR(VLOOKUP(HK$2&amp;$A5,'FA2'!$A:$D,MATCH("AWAY",'FA2'!$A$1:$D$1,0),0),"")&amp;IFERROR(VLOOKUP(HK$2&amp;$A5,'FA2'!$B:$C,MATCH("HOME",'FA2'!$B$1:$C$1,0),0),"")&amp;IFERROR(VLOOKUP(HK$2&amp;$A5,'EFL2'!$A:$D,MATCH("AWAY",'EFL2'!$A$1:$D$1,0),0),"")&amp;IFERROR(VLOOKUP(HK$2&amp;$A5,'EFL2'!$B:$C,MATCH("HOME",'EFL2'!$B$1:$C$1,0),0),"")&amp;IFERROR(VLOOKUP(HK$2&amp;$A5,'UCL2'!$C:$F,MATCH("AWAY",'UCL2'!$C$1:$F$1,0),0),"")&amp;IFERROR(VLOOKUP(HK$2&amp;$A5,'UCL2'!$D:$E,MATCH("HOME",'UCL2'!$D$1:$E$1,0),0),"")&amp;IFERROR(VLOOKUP(HK$2&amp;$A5,'EU2'!$C:$F,MATCH("AWAY",'EU2'!$C$1:$F$1,0),0),"")&amp;IFERROR(VLOOKUP(HK$2&amp;$A5,'EU2'!$D:$E,MATCH("HOME",'EU2'!$D$1:$E$1,0),0),"")&amp;IFERROR(VLOOKUP(HK$2&amp;$A5,'EUC2'!$C:$F,MATCH("AWAY",'EUC2'!$C$1:$F$1,0),0),"")&amp;IFERROR(VLOOKUP(HK$2&amp;$A5,'EUC2'!$D:$E,MATCH("HOME",'EUC2'!$D$1:$E$1,0),0),"")</f>
        <v/>
      </c>
      <c r="HL5" s="25" t="str">
        <f>IFERROR(VLOOKUP(HL$2&amp;$B5,'FPL FIX2'!$N$1:$Q$400,MATCH("HOME",'FPL FIX2'!$N$1:$Q$1,0),0),"")&amp;IFERROR(VLOOKUP(HL$2&amp;$B5,'FPL FIX2'!$O$1:$P$400,MATCH("AWAY",'FPL FIX2'!$O$1:$P$1,0),0),"")&amp;IFERROR(VLOOKUP(HL$2&amp;$A5,'FA2'!$A:$D,MATCH("AWAY",'FA2'!$A$1:$D$1,0),0),"")&amp;IFERROR(VLOOKUP(HL$2&amp;$A5,'FA2'!$B:$C,MATCH("HOME",'FA2'!$B$1:$C$1,0),0),"")&amp;IFERROR(VLOOKUP(HL$2&amp;$A5,'EFL2'!$A:$D,MATCH("AWAY",'EFL2'!$A$1:$D$1,0),0),"")&amp;IFERROR(VLOOKUP(HL$2&amp;$A5,'EFL2'!$B:$C,MATCH("HOME",'EFL2'!$B$1:$C$1,0),0),"")&amp;IFERROR(VLOOKUP(HL$2&amp;$A5,'UCL2'!$C:$F,MATCH("AWAY",'UCL2'!$C$1:$F$1,0),0),"")&amp;IFERROR(VLOOKUP(HL$2&amp;$A5,'UCL2'!$D:$E,MATCH("HOME",'UCL2'!$D$1:$E$1,0),0),"")&amp;IFERROR(VLOOKUP(HL$2&amp;$A5,'EU2'!$C:$F,MATCH("AWAY",'EU2'!$C$1:$F$1,0),0),"")&amp;IFERROR(VLOOKUP(HL$2&amp;$A5,'EU2'!$D:$E,MATCH("HOME",'EU2'!$D$1:$E$1,0),0),"")&amp;IFERROR(VLOOKUP(HL$2&amp;$A5,'EUC2'!$C:$F,MATCH("AWAY",'EUC2'!$C$1:$F$1,0),0),"")&amp;IFERROR(VLOOKUP(HL$2&amp;$A5,'EUC2'!$D:$E,MATCH("HOME",'EUC2'!$D$1:$E$1,0),0),"")</f>
        <v/>
      </c>
      <c r="HM5" s="25" t="str">
        <f>IFERROR(VLOOKUP(HM$2&amp;$B5,'FPL FIX2'!$N$1:$Q$400,MATCH("HOME",'FPL FIX2'!$N$1:$Q$1,0),0),"")&amp;IFERROR(VLOOKUP(HM$2&amp;$B5,'FPL FIX2'!$O$1:$P$400,MATCH("AWAY",'FPL FIX2'!$O$1:$P$1,0),0),"")&amp;IFERROR(VLOOKUP(HM$2&amp;$A5,'FA2'!$A:$D,MATCH("AWAY",'FA2'!$A$1:$D$1,0),0),"")&amp;IFERROR(VLOOKUP(HM$2&amp;$A5,'FA2'!$B:$C,MATCH("HOME",'FA2'!$B$1:$C$1,0),0),"")&amp;IFERROR(VLOOKUP(HM$2&amp;$A5,'EFL2'!$A:$D,MATCH("AWAY",'EFL2'!$A$1:$D$1,0),0),"")&amp;IFERROR(VLOOKUP(HM$2&amp;$A5,'EFL2'!$B:$C,MATCH("HOME",'EFL2'!$B$1:$C$1,0),0),"")&amp;IFERROR(VLOOKUP(HM$2&amp;$A5,'UCL2'!$C:$F,MATCH("AWAY",'UCL2'!$C$1:$F$1,0),0),"")&amp;IFERROR(VLOOKUP(HM$2&amp;$A5,'UCL2'!$D:$E,MATCH("HOME",'UCL2'!$D$1:$E$1,0),0),"")&amp;IFERROR(VLOOKUP(HM$2&amp;$A5,'EU2'!$C:$F,MATCH("AWAY",'EU2'!$C$1:$F$1,0),0),"")&amp;IFERROR(VLOOKUP(HM$2&amp;$A5,'EU2'!$D:$E,MATCH("HOME",'EU2'!$D$1:$E$1,0),0),"")&amp;IFERROR(VLOOKUP(HM$2&amp;$A5,'EUC2'!$C:$F,MATCH("AWAY",'EUC2'!$C$1:$F$1,0),0),"")&amp;IFERROR(VLOOKUP(HM$2&amp;$A5,'EUC2'!$D:$E,MATCH("HOME",'EUC2'!$D$1:$E$1,0),0),"")</f>
        <v/>
      </c>
      <c r="HN5" s="25" t="str">
        <f>IFERROR(VLOOKUP(HN$2&amp;$B5,'FPL FIX2'!$N$1:$Q$400,MATCH("HOME",'FPL FIX2'!$N$1:$Q$1,0),0),"")&amp;IFERROR(VLOOKUP(HN$2&amp;$B5,'FPL FIX2'!$O$1:$P$400,MATCH("AWAY",'FPL FIX2'!$O$1:$P$1,0),0),"")&amp;IFERROR(VLOOKUP(HN$2&amp;$A5,'FA2'!$A:$D,MATCH("AWAY",'FA2'!$A$1:$D$1,0),0),"")&amp;IFERROR(VLOOKUP(HN$2&amp;$A5,'FA2'!$B:$C,MATCH("HOME",'FA2'!$B$1:$C$1,0),0),"")&amp;IFERROR(VLOOKUP(HN$2&amp;$A5,'EFL2'!$A:$D,MATCH("AWAY",'EFL2'!$A$1:$D$1,0),0),"")&amp;IFERROR(VLOOKUP(HN$2&amp;$A5,'EFL2'!$B:$C,MATCH("HOME",'EFL2'!$B$1:$C$1,0),0),"")&amp;IFERROR(VLOOKUP(HN$2&amp;$A5,'UCL2'!$C:$F,MATCH("AWAY",'UCL2'!$C$1:$F$1,0),0),"")&amp;IFERROR(VLOOKUP(HN$2&amp;$A5,'UCL2'!$D:$E,MATCH("HOME",'UCL2'!$D$1:$E$1,0),0),"")&amp;IFERROR(VLOOKUP(HN$2&amp;$A5,'EU2'!$C:$F,MATCH("AWAY",'EU2'!$C$1:$F$1,0),0),"")&amp;IFERROR(VLOOKUP(HN$2&amp;$A5,'EU2'!$D:$E,MATCH("HOME",'EU2'!$D$1:$E$1,0),0),"")&amp;IFERROR(VLOOKUP(HN$2&amp;$A5,'EUC2'!$C:$F,MATCH("AWAY",'EUC2'!$C$1:$F$1,0),0),"")&amp;IFERROR(VLOOKUP(HN$2&amp;$A5,'EUC2'!$D:$E,MATCH("HOME",'EUC2'!$D$1:$E$1,0),0),"")</f>
        <v/>
      </c>
      <c r="HO5" s="25" t="str">
        <f>IFERROR(VLOOKUP(HO$2&amp;$B5,'FPL FIX2'!$N$1:$Q$400,MATCH("HOME",'FPL FIX2'!$N$1:$Q$1,0),0),"")&amp;IFERROR(VLOOKUP(HO$2&amp;$B5,'FPL FIX2'!$O$1:$P$400,MATCH("AWAY",'FPL FIX2'!$O$1:$P$1,0),0),"")&amp;IFERROR(VLOOKUP(HO$2&amp;$A5,'FA2'!$A:$D,MATCH("AWAY",'FA2'!$A$1:$D$1,0),0),"")&amp;IFERROR(VLOOKUP(HO$2&amp;$A5,'FA2'!$B:$C,MATCH("HOME",'FA2'!$B$1:$C$1,0),0),"")&amp;IFERROR(VLOOKUP(HO$2&amp;$A5,'EFL2'!$A:$D,MATCH("AWAY",'EFL2'!$A$1:$D$1,0),0),"")&amp;IFERROR(VLOOKUP(HO$2&amp;$A5,'EFL2'!$B:$C,MATCH("HOME",'EFL2'!$B$1:$C$1,0),0),"")&amp;IFERROR(VLOOKUP(HO$2&amp;$A5,'UCL2'!$C:$F,MATCH("AWAY",'UCL2'!$C$1:$F$1,0),0),"")&amp;IFERROR(VLOOKUP(HO$2&amp;$A5,'UCL2'!$D:$E,MATCH("HOME",'UCL2'!$D$1:$E$1,0),0),"")&amp;IFERROR(VLOOKUP(HO$2&amp;$A5,'EU2'!$C:$F,MATCH("AWAY",'EU2'!$C$1:$F$1,0),0),"")&amp;IFERROR(VLOOKUP(HO$2&amp;$A5,'EU2'!$D:$E,MATCH("HOME",'EU2'!$D$1:$E$1,0),0),"")&amp;IFERROR(VLOOKUP(HO$2&amp;$A5,'EUC2'!$C:$F,MATCH("AWAY",'EUC2'!$C$1:$F$1,0),0),"")&amp;IFERROR(VLOOKUP(HO$2&amp;$A5,'EUC2'!$D:$E,MATCH("HOME",'EUC2'!$D$1:$E$1,0),0),"")</f>
        <v/>
      </c>
      <c r="HP5" s="25" t="str">
        <f>IFERROR(VLOOKUP(HP$2&amp;$B5,'FPL FIX2'!$N$1:$Q$400,MATCH("HOME",'FPL FIX2'!$N$1:$Q$1,0),0),"")&amp;IFERROR(VLOOKUP(HP$2&amp;$B5,'FPL FIX2'!$O$1:$P$400,MATCH("AWAY",'FPL FIX2'!$O$1:$P$1,0),0),"")&amp;IFERROR(VLOOKUP(HP$2&amp;$A5,'FA2'!$A:$D,MATCH("AWAY",'FA2'!$A$1:$D$1,0),0),"")&amp;IFERROR(VLOOKUP(HP$2&amp;$A5,'FA2'!$B:$C,MATCH("HOME",'FA2'!$B$1:$C$1,0),0),"")&amp;IFERROR(VLOOKUP(HP$2&amp;$A5,'EFL2'!$A:$D,MATCH("AWAY",'EFL2'!$A$1:$D$1,0),0),"")&amp;IFERROR(VLOOKUP(HP$2&amp;$A5,'EFL2'!$B:$C,MATCH("HOME",'EFL2'!$B$1:$C$1,0),0),"")&amp;IFERROR(VLOOKUP(HP$2&amp;$A5,'UCL2'!$C:$F,MATCH("AWAY",'UCL2'!$C$1:$F$1,0),0),"")&amp;IFERROR(VLOOKUP(HP$2&amp;$A5,'UCL2'!$D:$E,MATCH("HOME",'UCL2'!$D$1:$E$1,0),0),"")&amp;IFERROR(VLOOKUP(HP$2&amp;$A5,'EU2'!$C:$F,MATCH("AWAY",'EU2'!$C$1:$F$1,0),0),"")&amp;IFERROR(VLOOKUP(HP$2&amp;$A5,'EU2'!$D:$E,MATCH("HOME",'EU2'!$D$1:$E$1,0),0),"")&amp;IFERROR(VLOOKUP(HP$2&amp;$A5,'EUC2'!$C:$F,MATCH("AWAY",'EUC2'!$C$1:$F$1,0),0),"")&amp;IFERROR(VLOOKUP(HP$2&amp;$A5,'EUC2'!$D:$E,MATCH("HOME",'EUC2'!$D$1:$E$1,0),0),"")</f>
        <v/>
      </c>
      <c r="HQ5" s="25" t="str">
        <f>IFERROR(VLOOKUP(HQ$2&amp;$B5,'FPL FIX2'!$N$1:$Q$400,MATCH("HOME",'FPL FIX2'!$N$1:$Q$1,0),0),"")&amp;IFERROR(VLOOKUP(HQ$2&amp;$B5,'FPL FIX2'!$O$1:$P$400,MATCH("AWAY",'FPL FIX2'!$O$1:$P$1,0),0),"")&amp;IFERROR(VLOOKUP(HQ$2&amp;$A5,'FA2'!$A:$D,MATCH("AWAY",'FA2'!$A$1:$D$1,0),0),"")&amp;IFERROR(VLOOKUP(HQ$2&amp;$A5,'FA2'!$B:$C,MATCH("HOME",'FA2'!$B$1:$C$1,0),0),"")&amp;IFERROR(VLOOKUP(HQ$2&amp;$A5,'EFL2'!$A:$D,MATCH("AWAY",'EFL2'!$A$1:$D$1,0),0),"")&amp;IFERROR(VLOOKUP(HQ$2&amp;$A5,'EFL2'!$B:$C,MATCH("HOME",'EFL2'!$B$1:$C$1,0),0),"")&amp;IFERROR(VLOOKUP(HQ$2&amp;$A5,'UCL2'!$C:$F,MATCH("AWAY",'UCL2'!$C$1:$F$1,0),0),"")&amp;IFERROR(VLOOKUP(HQ$2&amp;$A5,'UCL2'!$D:$E,MATCH("HOME",'UCL2'!$D$1:$E$1,0),0),"")&amp;IFERROR(VLOOKUP(HQ$2&amp;$A5,'EU2'!$C:$F,MATCH("AWAY",'EU2'!$C$1:$F$1,0),0),"")&amp;IFERROR(VLOOKUP(HQ$2&amp;$A5,'EU2'!$D:$E,MATCH("HOME",'EU2'!$D$1:$E$1,0),0),"")&amp;IFERROR(VLOOKUP(HQ$2&amp;$A5,'EUC2'!$C:$F,MATCH("AWAY",'EUC2'!$C$1:$F$1,0),0),"")&amp;IFERROR(VLOOKUP(HQ$2&amp;$A5,'EUC2'!$D:$E,MATCH("HOME",'EUC2'!$D$1:$E$1,0),0),"")</f>
        <v/>
      </c>
      <c r="HR5" s="25" t="str">
        <f>IFERROR(VLOOKUP(HR$2&amp;$B5,'FPL FIX2'!$N$1:$Q$400,MATCH("HOME",'FPL FIX2'!$N$1:$Q$1,0),0),"")&amp;IFERROR(VLOOKUP(HR$2&amp;$B5,'FPL FIX2'!$O$1:$P$400,MATCH("AWAY",'FPL FIX2'!$O$1:$P$1,0),0),"")&amp;IFERROR(VLOOKUP(HR$2&amp;$A5,'FA2'!$A:$D,MATCH("AWAY",'FA2'!$A$1:$D$1,0),0),"")&amp;IFERROR(VLOOKUP(HR$2&amp;$A5,'FA2'!$B:$C,MATCH("HOME",'FA2'!$B$1:$C$1,0),0),"")&amp;IFERROR(VLOOKUP(HR$2&amp;$A5,'EFL2'!$A:$D,MATCH("AWAY",'EFL2'!$A$1:$D$1,0),0),"")&amp;IFERROR(VLOOKUP(HR$2&amp;$A5,'EFL2'!$B:$C,MATCH("HOME",'EFL2'!$B$1:$C$1,0),0),"")&amp;IFERROR(VLOOKUP(HR$2&amp;$A5,'UCL2'!$C:$F,MATCH("AWAY",'UCL2'!$C$1:$F$1,0),0),"")&amp;IFERROR(VLOOKUP(HR$2&amp;$A5,'UCL2'!$D:$E,MATCH("HOME",'UCL2'!$D$1:$E$1,0),0),"")&amp;IFERROR(VLOOKUP(HR$2&amp;$A5,'EU2'!$C:$F,MATCH("AWAY",'EU2'!$C$1:$F$1,0),0),"")&amp;IFERROR(VLOOKUP(HR$2&amp;$A5,'EU2'!$D:$E,MATCH("HOME",'EU2'!$D$1:$E$1,0),0),"")&amp;IFERROR(VLOOKUP(HR$2&amp;$A5,'EUC2'!$C:$F,MATCH("AWAY",'EUC2'!$C$1:$F$1,0),0),"")&amp;IFERROR(VLOOKUP(HR$2&amp;$A5,'EUC2'!$D:$E,MATCH("HOME",'EUC2'!$D$1:$E$1,0),0),"")</f>
        <v>whu</v>
      </c>
      <c r="HS5" s="25" t="str">
        <f>IFERROR(VLOOKUP(HS$2&amp;$B5,'FPL FIX2'!$N$1:$Q$400,MATCH("HOME",'FPL FIX2'!$N$1:$Q$1,0),0),"")&amp;IFERROR(VLOOKUP(HS$2&amp;$B5,'FPL FIX2'!$O$1:$P$400,MATCH("AWAY",'FPL FIX2'!$O$1:$P$1,0),0),"")&amp;IFERROR(VLOOKUP(HS$2&amp;$A5,'FA2'!$A:$D,MATCH("AWAY",'FA2'!$A$1:$D$1,0),0),"")&amp;IFERROR(VLOOKUP(HS$2&amp;$A5,'FA2'!$B:$C,MATCH("HOME",'FA2'!$B$1:$C$1,0),0),"")&amp;IFERROR(VLOOKUP(HS$2&amp;$A5,'EFL2'!$A:$D,MATCH("AWAY",'EFL2'!$A$1:$D$1,0),0),"")&amp;IFERROR(VLOOKUP(HS$2&amp;$A5,'EFL2'!$B:$C,MATCH("HOME",'EFL2'!$B$1:$C$1,0),0),"")&amp;IFERROR(VLOOKUP(HS$2&amp;$A5,'UCL2'!$C:$F,MATCH("AWAY",'UCL2'!$C$1:$F$1,0),0),"")&amp;IFERROR(VLOOKUP(HS$2&amp;$A5,'UCL2'!$D:$E,MATCH("HOME",'UCL2'!$D$1:$E$1,0),0),"")&amp;IFERROR(VLOOKUP(HS$2&amp;$A5,'EU2'!$C:$F,MATCH("AWAY",'EU2'!$C$1:$F$1,0),0),"")&amp;IFERROR(VLOOKUP(HS$2&amp;$A5,'EU2'!$D:$E,MATCH("HOME",'EU2'!$D$1:$E$1,0),0),"")&amp;IFERROR(VLOOKUP(HS$2&amp;$A5,'EUC2'!$C:$F,MATCH("AWAY",'EUC2'!$C$1:$F$1,0),0),"")&amp;IFERROR(VLOOKUP(HS$2&amp;$A5,'EUC2'!$D:$E,MATCH("HOME",'EUC2'!$D$1:$E$1,0),0),"")</f>
        <v/>
      </c>
      <c r="HT5" s="25" t="str">
        <f>IFERROR(VLOOKUP(HT$2&amp;$B5,'FPL FIX2'!$N$1:$Q$400,MATCH("HOME",'FPL FIX2'!$N$1:$Q$1,0),0),"")&amp;IFERROR(VLOOKUP(HT$2&amp;$B5,'FPL FIX2'!$O$1:$P$400,MATCH("AWAY",'FPL FIX2'!$O$1:$P$1,0),0),"")&amp;IFERROR(VLOOKUP(HT$2&amp;$A5,'FA2'!$A:$D,MATCH("AWAY",'FA2'!$A$1:$D$1,0),0),"")&amp;IFERROR(VLOOKUP(HT$2&amp;$A5,'FA2'!$B:$C,MATCH("HOME",'FA2'!$B$1:$C$1,0),0),"")&amp;IFERROR(VLOOKUP(HT$2&amp;$A5,'EFL2'!$A:$D,MATCH("AWAY",'EFL2'!$A$1:$D$1,0),0),"")&amp;IFERROR(VLOOKUP(HT$2&amp;$A5,'EFL2'!$B:$C,MATCH("HOME",'EFL2'!$B$1:$C$1,0),0),"")&amp;IFERROR(VLOOKUP(HT$2&amp;$A5,'UCL2'!$C:$F,MATCH("AWAY",'UCL2'!$C$1:$F$1,0),0),"")&amp;IFERROR(VLOOKUP(HT$2&amp;$A5,'UCL2'!$D:$E,MATCH("HOME",'UCL2'!$D$1:$E$1,0),0),"")&amp;IFERROR(VLOOKUP(HT$2&amp;$A5,'EU2'!$C:$F,MATCH("AWAY",'EU2'!$C$1:$F$1,0),0),"")&amp;IFERROR(VLOOKUP(HT$2&amp;$A5,'EU2'!$D:$E,MATCH("HOME",'EU2'!$D$1:$E$1,0),0),"")&amp;IFERROR(VLOOKUP(HT$2&amp;$A5,'EUC2'!$C:$F,MATCH("AWAY",'EUC2'!$C$1:$F$1,0),0),"")&amp;IFERROR(VLOOKUP(HT$2&amp;$A5,'EUC2'!$D:$E,MATCH("HOME",'EUC2'!$D$1:$E$1,0),0),"")</f>
        <v/>
      </c>
      <c r="HU5" s="25" t="str">
        <f>IFERROR(VLOOKUP(HU$2&amp;$B5,'FPL FIX2'!$N$1:$Q$400,MATCH("HOME",'FPL FIX2'!$N$1:$Q$1,0),0),"")&amp;IFERROR(VLOOKUP(HU$2&amp;$B5,'FPL FIX2'!$O$1:$P$400,MATCH("AWAY",'FPL FIX2'!$O$1:$P$1,0),0),"")&amp;IFERROR(VLOOKUP(HU$2&amp;$A5,'FA2'!$A:$D,MATCH("AWAY",'FA2'!$A$1:$D$1,0),0),"")&amp;IFERROR(VLOOKUP(HU$2&amp;$A5,'FA2'!$B:$C,MATCH("HOME",'FA2'!$B$1:$C$1,0),0),"")&amp;IFERROR(VLOOKUP(HU$2&amp;$A5,'EFL2'!$A:$D,MATCH("AWAY",'EFL2'!$A$1:$D$1,0),0),"")&amp;IFERROR(VLOOKUP(HU$2&amp;$A5,'EFL2'!$B:$C,MATCH("HOME",'EFL2'!$B$1:$C$1,0),0),"")&amp;IFERROR(VLOOKUP(HU$2&amp;$A5,'UCL2'!$C:$F,MATCH("AWAY",'UCL2'!$C$1:$F$1,0),0),"")&amp;IFERROR(VLOOKUP(HU$2&amp;$A5,'UCL2'!$D:$E,MATCH("HOME",'UCL2'!$D$1:$E$1,0),0),"")&amp;IFERROR(VLOOKUP(HU$2&amp;$A5,'EU2'!$C:$F,MATCH("AWAY",'EU2'!$C$1:$F$1,0),0),"")&amp;IFERROR(VLOOKUP(HU$2&amp;$A5,'EU2'!$D:$E,MATCH("HOME",'EU2'!$D$1:$E$1,0),0),"")&amp;IFERROR(VLOOKUP(HU$2&amp;$A5,'EUC2'!$C:$F,MATCH("AWAY",'EUC2'!$C$1:$F$1,0),0),"")&amp;IFERROR(VLOOKUP(HU$2&amp;$A5,'EUC2'!$D:$E,MATCH("HOME",'EUC2'!$D$1:$E$1,0),0),"")</f>
        <v/>
      </c>
      <c r="HV5" s="25" t="str">
        <f>IFERROR(VLOOKUP(HV$2&amp;$B5,'FPL FIX2'!$N$1:$Q$400,MATCH("HOME",'FPL FIX2'!$N$1:$Q$1,0),0),"")&amp;IFERROR(VLOOKUP(HV$2&amp;$B5,'FPL FIX2'!$O$1:$P$400,MATCH("AWAY",'FPL FIX2'!$O$1:$P$1,0),0),"")&amp;IFERROR(VLOOKUP(HV$2&amp;$A5,'FA2'!$A:$D,MATCH("AWAY",'FA2'!$A$1:$D$1,0),0),"")&amp;IFERROR(VLOOKUP(HV$2&amp;$A5,'FA2'!$B:$C,MATCH("HOME",'FA2'!$B$1:$C$1,0),0),"")&amp;IFERROR(VLOOKUP(HV$2&amp;$A5,'EFL2'!$A:$D,MATCH("AWAY",'EFL2'!$A$1:$D$1,0),0),"")&amp;IFERROR(VLOOKUP(HV$2&amp;$A5,'EFL2'!$B:$C,MATCH("HOME",'EFL2'!$B$1:$C$1,0),0),"")&amp;IFERROR(VLOOKUP(HV$2&amp;$A5,'UCL2'!$C:$F,MATCH("AWAY",'UCL2'!$C$1:$F$1,0),0),"")&amp;IFERROR(VLOOKUP(HV$2&amp;$A5,'UCL2'!$D:$E,MATCH("HOME",'UCL2'!$D$1:$E$1,0),0),"")&amp;IFERROR(VLOOKUP(HV$2&amp;$A5,'EU2'!$C:$F,MATCH("AWAY",'EU2'!$C$1:$F$1,0),0),"")&amp;IFERROR(VLOOKUP(HV$2&amp;$A5,'EU2'!$D:$E,MATCH("HOME",'EU2'!$D$1:$E$1,0),0),"")&amp;IFERROR(VLOOKUP(HV$2&amp;$A5,'EUC2'!$C:$F,MATCH("AWAY",'EUC2'!$C$1:$F$1,0),0),"")&amp;IFERROR(VLOOKUP(HV$2&amp;$A5,'EUC2'!$D:$E,MATCH("HOME",'EUC2'!$D$1:$E$1,0),0),"")</f>
        <v/>
      </c>
      <c r="HW5" s="25" t="str">
        <f>IFERROR(VLOOKUP(HW$2&amp;$B5,'FPL FIX2'!$N$1:$Q$400,MATCH("HOME",'FPL FIX2'!$N$1:$Q$1,0),0),"")&amp;IFERROR(VLOOKUP(HW$2&amp;$B5,'FPL FIX2'!$O$1:$P$400,MATCH("AWAY",'FPL FIX2'!$O$1:$P$1,0),0),"")&amp;IFERROR(VLOOKUP(HW$2&amp;$A5,'FA2'!$A:$D,MATCH("AWAY",'FA2'!$A$1:$D$1,0),0),"")&amp;IFERROR(VLOOKUP(HW$2&amp;$A5,'FA2'!$B:$C,MATCH("HOME",'FA2'!$B$1:$C$1,0),0),"")&amp;IFERROR(VLOOKUP(HW$2&amp;$A5,'EFL2'!$A:$D,MATCH("AWAY",'EFL2'!$A$1:$D$1,0),0),"")&amp;IFERROR(VLOOKUP(HW$2&amp;$A5,'EFL2'!$B:$C,MATCH("HOME",'EFL2'!$B$1:$C$1,0),0),"")&amp;IFERROR(VLOOKUP(HW$2&amp;$A5,'UCL2'!$C:$F,MATCH("AWAY",'UCL2'!$C$1:$F$1,0),0),"")&amp;IFERROR(VLOOKUP(HW$2&amp;$A5,'UCL2'!$D:$E,MATCH("HOME",'UCL2'!$D$1:$E$1,0),0),"")&amp;IFERROR(VLOOKUP(HW$2&amp;$A5,'EU2'!$C:$F,MATCH("AWAY",'EU2'!$C$1:$F$1,0),0),"")&amp;IFERROR(VLOOKUP(HW$2&amp;$A5,'EU2'!$D:$E,MATCH("HOME",'EU2'!$D$1:$E$1,0),0),"")&amp;IFERROR(VLOOKUP(HW$2&amp;$A5,'EUC2'!$C:$F,MATCH("AWAY",'EUC2'!$C$1:$F$1,0),0),"")&amp;IFERROR(VLOOKUP(HW$2&amp;$A5,'EUC2'!$D:$E,MATCH("HOME",'EUC2'!$D$1:$E$1,0),0),"")</f>
        <v/>
      </c>
      <c r="HX5" s="25" t="str">
        <f>IFERROR(VLOOKUP(HX$2&amp;$B5,'FPL FIX2'!$N$1:$Q$400,MATCH("HOME",'FPL FIX2'!$N$1:$Q$1,0),0),"")&amp;IFERROR(VLOOKUP(HX$2&amp;$B5,'FPL FIX2'!$O$1:$P$400,MATCH("AWAY",'FPL FIX2'!$O$1:$P$1,0),0),"")&amp;IFERROR(VLOOKUP(HX$2&amp;$A5,'FA2'!$A:$D,MATCH("AWAY",'FA2'!$A$1:$D$1,0),0),"")&amp;IFERROR(VLOOKUP(HX$2&amp;$A5,'FA2'!$B:$C,MATCH("HOME",'FA2'!$B$1:$C$1,0),0),"")&amp;IFERROR(VLOOKUP(HX$2&amp;$A5,'EFL2'!$A:$D,MATCH("AWAY",'EFL2'!$A$1:$D$1,0),0),"")&amp;IFERROR(VLOOKUP(HX$2&amp;$A5,'EFL2'!$B:$C,MATCH("HOME",'EFL2'!$B$1:$C$1,0),0),"")&amp;IFERROR(VLOOKUP(HX$2&amp;$A5,'UCL2'!$C:$F,MATCH("AWAY",'UCL2'!$C$1:$F$1,0),0),"")&amp;IFERROR(VLOOKUP(HX$2&amp;$A5,'UCL2'!$D:$E,MATCH("HOME",'UCL2'!$D$1:$E$1,0),0),"")&amp;IFERROR(VLOOKUP(HX$2&amp;$A5,'EU2'!$C:$F,MATCH("AWAY",'EU2'!$C$1:$F$1,0),0),"")&amp;IFERROR(VLOOKUP(HX$2&amp;$A5,'EU2'!$D:$E,MATCH("HOME",'EU2'!$D$1:$E$1,0),0),"")&amp;IFERROR(VLOOKUP(HX$2&amp;$A5,'EUC2'!$C:$F,MATCH("AWAY",'EUC2'!$C$1:$F$1,0),0),"")&amp;IFERROR(VLOOKUP(HX$2&amp;$A5,'EUC2'!$D:$E,MATCH("HOME",'EUC2'!$D$1:$E$1,0),0),"")</f>
        <v>BOU</v>
      </c>
      <c r="HY5" s="25" t="str">
        <f>IFERROR(VLOOKUP(HY$2&amp;$B5,'FPL FIX2'!$N$1:$Q$400,MATCH("HOME",'FPL FIX2'!$N$1:$Q$1,0),0),"")&amp;IFERROR(VLOOKUP(HY$2&amp;$B5,'FPL FIX2'!$O$1:$P$400,MATCH("AWAY",'FPL FIX2'!$O$1:$P$1,0),0),"")&amp;IFERROR(VLOOKUP(HY$2&amp;$A5,'FA2'!$A:$D,MATCH("AWAY",'FA2'!$A$1:$D$1,0),0),"")&amp;IFERROR(VLOOKUP(HY$2&amp;$A5,'FA2'!$B:$C,MATCH("HOME",'FA2'!$B$1:$C$1,0),0),"")&amp;IFERROR(VLOOKUP(HY$2&amp;$A5,'EFL2'!$A:$D,MATCH("AWAY",'EFL2'!$A$1:$D$1,0),0),"")&amp;IFERROR(VLOOKUP(HY$2&amp;$A5,'EFL2'!$B:$C,MATCH("HOME",'EFL2'!$B$1:$C$1,0),0),"")&amp;IFERROR(VLOOKUP(HY$2&amp;$A5,'UCL2'!$C:$F,MATCH("AWAY",'UCL2'!$C$1:$F$1,0),0),"")&amp;IFERROR(VLOOKUP(HY$2&amp;$A5,'UCL2'!$D:$E,MATCH("HOME",'UCL2'!$D$1:$E$1,0),0),"")&amp;IFERROR(VLOOKUP(HY$2&amp;$A5,'EU2'!$C:$F,MATCH("AWAY",'EU2'!$C$1:$F$1,0),0),"")&amp;IFERROR(VLOOKUP(HY$2&amp;$A5,'EU2'!$D:$E,MATCH("HOME",'EU2'!$D$1:$E$1,0),0),"")&amp;IFERROR(VLOOKUP(HY$2&amp;$A5,'EUC2'!$C:$F,MATCH("AWAY",'EUC2'!$C$1:$F$1,0),0),"")&amp;IFERROR(VLOOKUP(HY$2&amp;$A5,'EUC2'!$D:$E,MATCH("HOME",'EUC2'!$D$1:$E$1,0),0),"")</f>
        <v/>
      </c>
      <c r="HZ5" s="25" t="str">
        <f>IFERROR(VLOOKUP(HZ$2&amp;$B5,'FPL FIX2'!$N$1:$Q$400,MATCH("HOME",'FPL FIX2'!$N$1:$Q$1,0),0),"")&amp;IFERROR(VLOOKUP(HZ$2&amp;$B5,'FPL FIX2'!$O$1:$P$400,MATCH("AWAY",'FPL FIX2'!$O$1:$P$1,0),0),"")&amp;IFERROR(VLOOKUP(HZ$2&amp;$A5,'FA2'!$A:$D,MATCH("AWAY",'FA2'!$A$1:$D$1,0),0),"")&amp;IFERROR(VLOOKUP(HZ$2&amp;$A5,'FA2'!$B:$C,MATCH("HOME",'FA2'!$B$1:$C$1,0),0),"")&amp;IFERROR(VLOOKUP(HZ$2&amp;$A5,'EFL2'!$A:$D,MATCH("AWAY",'EFL2'!$A$1:$D$1,0),0),"")&amp;IFERROR(VLOOKUP(HZ$2&amp;$A5,'EFL2'!$B:$C,MATCH("HOME",'EFL2'!$B$1:$C$1,0),0),"")&amp;IFERROR(VLOOKUP(HZ$2&amp;$A5,'UCL2'!$C:$F,MATCH("AWAY",'UCL2'!$C$1:$F$1,0),0),"")&amp;IFERROR(VLOOKUP(HZ$2&amp;$A5,'UCL2'!$D:$E,MATCH("HOME",'UCL2'!$D$1:$E$1,0),0),"")&amp;IFERROR(VLOOKUP(HZ$2&amp;$A5,'EU2'!$C:$F,MATCH("AWAY",'EU2'!$C$1:$F$1,0),0),"")&amp;IFERROR(VLOOKUP(HZ$2&amp;$A5,'EU2'!$D:$E,MATCH("HOME",'EU2'!$D$1:$E$1,0),0),"")&amp;IFERROR(VLOOKUP(HZ$2&amp;$A5,'EUC2'!$C:$F,MATCH("AWAY",'EUC2'!$C$1:$F$1,0),0),"")&amp;IFERROR(VLOOKUP(HZ$2&amp;$A5,'EUC2'!$D:$E,MATCH("HOME",'EUC2'!$D$1:$E$1,0),0),"")</f>
        <v/>
      </c>
      <c r="IA5" s="25" t="str">
        <f>IFERROR(VLOOKUP(IA$2&amp;$B5,'FPL FIX2'!$N$1:$Q$400,MATCH("HOME",'FPL FIX2'!$N$1:$Q$1,0),0),"")&amp;IFERROR(VLOOKUP(IA$2&amp;$B5,'FPL FIX2'!$O$1:$P$400,MATCH("AWAY",'FPL FIX2'!$O$1:$P$1,0),0),"")&amp;IFERROR(VLOOKUP(IA$2&amp;$A5,'FA2'!$A:$D,MATCH("AWAY",'FA2'!$A$1:$D$1,0),0),"")&amp;IFERROR(VLOOKUP(IA$2&amp;$A5,'FA2'!$B:$C,MATCH("HOME",'FA2'!$B$1:$C$1,0),0),"")&amp;IFERROR(VLOOKUP(IA$2&amp;$A5,'EFL2'!$A:$D,MATCH("AWAY",'EFL2'!$A$1:$D$1,0),0),"")&amp;IFERROR(VLOOKUP(IA$2&amp;$A5,'EFL2'!$B:$C,MATCH("HOME",'EFL2'!$B$1:$C$1,0),0),"")&amp;IFERROR(VLOOKUP(IA$2&amp;$A5,'UCL2'!$C:$F,MATCH("AWAY",'UCL2'!$C$1:$F$1,0),0),"")&amp;IFERROR(VLOOKUP(IA$2&amp;$A5,'UCL2'!$D:$E,MATCH("HOME",'UCL2'!$D$1:$E$1,0),0),"")&amp;IFERROR(VLOOKUP(IA$2&amp;$A5,'EU2'!$C:$F,MATCH("AWAY",'EU2'!$C$1:$F$1,0),0),"")&amp;IFERROR(VLOOKUP(IA$2&amp;$A5,'EU2'!$D:$E,MATCH("HOME",'EU2'!$D$1:$E$1,0),0),"")&amp;IFERROR(VLOOKUP(IA$2&amp;$A5,'EUC2'!$C:$F,MATCH("AWAY",'EUC2'!$C$1:$F$1,0),0),"")&amp;IFERROR(VLOOKUP(IA$2&amp;$A5,'EUC2'!$D:$E,MATCH("HOME",'EUC2'!$D$1:$E$1,0),0),"")</f>
        <v/>
      </c>
      <c r="IB5" s="25" t="str">
        <f>IFERROR(VLOOKUP(IB$2&amp;$B5,'FPL FIX2'!$N$1:$Q$400,MATCH("HOME",'FPL FIX2'!$N$1:$Q$1,0),0),"")&amp;IFERROR(VLOOKUP(IB$2&amp;$B5,'FPL FIX2'!$O$1:$P$400,MATCH("AWAY",'FPL FIX2'!$O$1:$P$1,0),0),"")&amp;IFERROR(VLOOKUP(IB$2&amp;$A5,'FA2'!$A:$D,MATCH("AWAY",'FA2'!$A$1:$D$1,0),0),"")&amp;IFERROR(VLOOKUP(IB$2&amp;$A5,'FA2'!$B:$C,MATCH("HOME",'FA2'!$B$1:$C$1,0),0),"")&amp;IFERROR(VLOOKUP(IB$2&amp;$A5,'EFL2'!$A:$D,MATCH("AWAY",'EFL2'!$A$1:$D$1,0),0),"")&amp;IFERROR(VLOOKUP(IB$2&amp;$A5,'EFL2'!$B:$C,MATCH("HOME",'EFL2'!$B$1:$C$1,0),0),"")&amp;IFERROR(VLOOKUP(IB$2&amp;$A5,'UCL2'!$C:$F,MATCH("AWAY",'UCL2'!$C$1:$F$1,0),0),"")&amp;IFERROR(VLOOKUP(IB$2&amp;$A5,'UCL2'!$D:$E,MATCH("HOME",'UCL2'!$D$1:$E$1,0),0),"")&amp;IFERROR(VLOOKUP(IB$2&amp;$A5,'EU2'!$C:$F,MATCH("AWAY",'EU2'!$C$1:$F$1,0),0),"")&amp;IFERROR(VLOOKUP(IB$2&amp;$A5,'EU2'!$D:$E,MATCH("HOME",'EU2'!$D$1:$E$1,0),0),"")&amp;IFERROR(VLOOKUP(IB$2&amp;$A5,'EUC2'!$C:$F,MATCH("AWAY",'EUC2'!$C$1:$F$1,0),0),"")&amp;IFERROR(VLOOKUP(IB$2&amp;$A5,'EUC2'!$D:$E,MATCH("HOME",'EUC2'!$D$1:$E$1,0),0),"")</f>
        <v/>
      </c>
      <c r="IC5" s="25" t="str">
        <f>IFERROR(VLOOKUP(IC$2&amp;$B5,'FPL FIX2'!$N$1:$Q$400,MATCH("HOME",'FPL FIX2'!$N$1:$Q$1,0),0),"")&amp;IFERROR(VLOOKUP(IC$2&amp;$B5,'FPL FIX2'!$O$1:$P$400,MATCH("AWAY",'FPL FIX2'!$O$1:$P$1,0),0),"")&amp;IFERROR(VLOOKUP(IC$2&amp;$A5,'FA2'!$A:$D,MATCH("AWAY",'FA2'!$A$1:$D$1,0),0),"")&amp;IFERROR(VLOOKUP(IC$2&amp;$A5,'FA2'!$B:$C,MATCH("HOME",'FA2'!$B$1:$C$1,0),0),"")&amp;IFERROR(VLOOKUP(IC$2&amp;$A5,'EFL2'!$A:$D,MATCH("AWAY",'EFL2'!$A$1:$D$1,0),0),"")&amp;IFERROR(VLOOKUP(IC$2&amp;$A5,'EFL2'!$B:$C,MATCH("HOME",'EFL2'!$B$1:$C$1,0),0),"")&amp;IFERROR(VLOOKUP(IC$2&amp;$A5,'UCL2'!$C:$F,MATCH("AWAY",'UCL2'!$C$1:$F$1,0),0),"")&amp;IFERROR(VLOOKUP(IC$2&amp;$A5,'UCL2'!$D:$E,MATCH("HOME",'UCL2'!$D$1:$E$1,0),0),"")&amp;IFERROR(VLOOKUP(IC$2&amp;$A5,'EU2'!$C:$F,MATCH("AWAY",'EU2'!$C$1:$F$1,0),0),"")&amp;IFERROR(VLOOKUP(IC$2&amp;$A5,'EU2'!$D:$E,MATCH("HOME",'EU2'!$D$1:$E$1,0),0),"")&amp;IFERROR(VLOOKUP(IC$2&amp;$A5,'EUC2'!$C:$F,MATCH("AWAY",'EUC2'!$C$1:$F$1,0),0),"")&amp;IFERROR(VLOOKUP(IC$2&amp;$A5,'EUC2'!$D:$E,MATCH("HOME",'EUC2'!$D$1:$E$1,0),0),"")</f>
        <v/>
      </c>
      <c r="ID5" s="25" t="str">
        <f>IFERROR(VLOOKUP(ID$2&amp;$B5,'FPL FIX2'!$N$1:$Q$400,MATCH("HOME",'FPL FIX2'!$N$1:$Q$1,0),0),"")&amp;IFERROR(VLOOKUP(ID$2&amp;$B5,'FPL FIX2'!$O$1:$P$400,MATCH("AWAY",'FPL FIX2'!$O$1:$P$1,0),0),"")&amp;IFERROR(VLOOKUP(ID$2&amp;$A5,'FA2'!$A:$D,MATCH("AWAY",'FA2'!$A$1:$D$1,0),0),"")&amp;IFERROR(VLOOKUP(ID$2&amp;$A5,'FA2'!$B:$C,MATCH("HOME",'FA2'!$B$1:$C$1,0),0),"")&amp;IFERROR(VLOOKUP(ID$2&amp;$A5,'EFL2'!$A:$D,MATCH("AWAY",'EFL2'!$A$1:$D$1,0),0),"")&amp;IFERROR(VLOOKUP(ID$2&amp;$A5,'EFL2'!$B:$C,MATCH("HOME",'EFL2'!$B$1:$C$1,0),0),"")&amp;IFERROR(VLOOKUP(ID$2&amp;$A5,'UCL2'!$C:$F,MATCH("AWAY",'UCL2'!$C$1:$F$1,0),0),"")&amp;IFERROR(VLOOKUP(ID$2&amp;$A5,'UCL2'!$D:$E,MATCH("HOME",'UCL2'!$D$1:$E$1,0),0),"")&amp;IFERROR(VLOOKUP(ID$2&amp;$A5,'EU2'!$C:$F,MATCH("AWAY",'EU2'!$C$1:$F$1,0),0),"")&amp;IFERROR(VLOOKUP(ID$2&amp;$A5,'EU2'!$D:$E,MATCH("HOME",'EU2'!$D$1:$E$1,0),0),"")&amp;IFERROR(VLOOKUP(ID$2&amp;$A5,'EUC2'!$C:$F,MATCH("AWAY",'EUC2'!$C$1:$F$1,0),0),"")&amp;IFERROR(VLOOKUP(ID$2&amp;$A5,'EUC2'!$D:$E,MATCH("HOME",'EUC2'!$D$1:$E$1,0),0),"")</f>
        <v/>
      </c>
      <c r="IE5" s="25" t="str">
        <f>IFERROR(VLOOKUP(IE$2&amp;$B5,'FPL FIX2'!$N$1:$Q$400,MATCH("HOME",'FPL FIX2'!$N$1:$Q$1,0),0),"")&amp;IFERROR(VLOOKUP(IE$2&amp;$B5,'FPL FIX2'!$O$1:$P$400,MATCH("AWAY",'FPL FIX2'!$O$1:$P$1,0),0),"")&amp;IFERROR(VLOOKUP(IE$2&amp;$A5,'FA2'!$A:$D,MATCH("AWAY",'FA2'!$A$1:$D$1,0),0),"")&amp;IFERROR(VLOOKUP(IE$2&amp;$A5,'FA2'!$B:$C,MATCH("HOME",'FA2'!$B$1:$C$1,0),0),"")&amp;IFERROR(VLOOKUP(IE$2&amp;$A5,'EFL2'!$A:$D,MATCH("AWAY",'EFL2'!$A$1:$D$1,0),0),"")&amp;IFERROR(VLOOKUP(IE$2&amp;$A5,'EFL2'!$B:$C,MATCH("HOME",'EFL2'!$B$1:$C$1,0),0),"")&amp;IFERROR(VLOOKUP(IE$2&amp;$A5,'UCL2'!$C:$F,MATCH("AWAY",'UCL2'!$C$1:$F$1,0),0),"")&amp;IFERROR(VLOOKUP(IE$2&amp;$A5,'UCL2'!$D:$E,MATCH("HOME",'UCL2'!$D$1:$E$1,0),0),"")&amp;IFERROR(VLOOKUP(IE$2&amp;$A5,'EU2'!$C:$F,MATCH("AWAY",'EU2'!$C$1:$F$1,0),0),"")&amp;IFERROR(VLOOKUP(IE$2&amp;$A5,'EU2'!$D:$E,MATCH("HOME",'EU2'!$D$1:$E$1,0),0),"")&amp;IFERROR(VLOOKUP(IE$2&amp;$A5,'EUC2'!$C:$F,MATCH("AWAY",'EUC2'!$C$1:$F$1,0),0),"")&amp;IFERROR(VLOOKUP(IE$2&amp;$A5,'EUC2'!$D:$E,MATCH("HOME",'EUC2'!$D$1:$E$1,0),0),"")</f>
        <v/>
      </c>
      <c r="IF5" s="25" t="str">
        <f>IFERROR(VLOOKUP(IF$2&amp;$B5,'FPL FIX2'!$N$1:$Q$400,MATCH("HOME",'FPL FIX2'!$N$1:$Q$1,0),0),"")&amp;IFERROR(VLOOKUP(IF$2&amp;$B5,'FPL FIX2'!$O$1:$P$400,MATCH("AWAY",'FPL FIX2'!$O$1:$P$1,0),0),"")&amp;IFERROR(VLOOKUP(IF$2&amp;$A5,'FA2'!$A:$D,MATCH("AWAY",'FA2'!$A$1:$D$1,0),0),"")&amp;IFERROR(VLOOKUP(IF$2&amp;$A5,'FA2'!$B:$C,MATCH("HOME",'FA2'!$B$1:$C$1,0),0),"")&amp;IFERROR(VLOOKUP(IF$2&amp;$A5,'EFL2'!$A:$D,MATCH("AWAY",'EFL2'!$A$1:$D$1,0),0),"")&amp;IFERROR(VLOOKUP(IF$2&amp;$A5,'EFL2'!$B:$C,MATCH("HOME",'EFL2'!$B$1:$C$1,0),0),"")&amp;IFERROR(VLOOKUP(IF$2&amp;$A5,'UCL2'!$C:$F,MATCH("AWAY",'UCL2'!$C$1:$F$1,0),0),"")&amp;IFERROR(VLOOKUP(IF$2&amp;$A5,'UCL2'!$D:$E,MATCH("HOME",'UCL2'!$D$1:$E$1,0),0),"")&amp;IFERROR(VLOOKUP(IF$2&amp;$A5,'EU2'!$C:$F,MATCH("AWAY",'EU2'!$C$1:$F$1,0),0),"")&amp;IFERROR(VLOOKUP(IF$2&amp;$A5,'EU2'!$D:$E,MATCH("HOME",'EU2'!$D$1:$E$1,0),0),"")&amp;IFERROR(VLOOKUP(IF$2&amp;$A5,'EUC2'!$C:$F,MATCH("AWAY",'EUC2'!$C$1:$F$1,0),0),"")&amp;IFERROR(VLOOKUP(IF$2&amp;$A5,'EUC2'!$D:$E,MATCH("HOME",'EUC2'!$D$1:$E$1,0),0),"")</f>
        <v/>
      </c>
      <c r="IG5" s="25" t="str">
        <f>IFERROR(VLOOKUP(IG$2&amp;$B5,'FPL FIX2'!$N$1:$Q$400,MATCH("HOME",'FPL FIX2'!$N$1:$Q$1,0),0),"")&amp;IFERROR(VLOOKUP(IG$2&amp;$B5,'FPL FIX2'!$O$1:$P$400,MATCH("AWAY",'FPL FIX2'!$O$1:$P$1,0),0),"")&amp;IFERROR(VLOOKUP(IG$2&amp;$A5,'FA2'!$A:$D,MATCH("AWAY",'FA2'!$A$1:$D$1,0),0),"")&amp;IFERROR(VLOOKUP(IG$2&amp;$A5,'FA2'!$B:$C,MATCH("HOME",'FA2'!$B$1:$C$1,0),0),"")&amp;IFERROR(VLOOKUP(IG$2&amp;$A5,'EFL2'!$A:$D,MATCH("AWAY",'EFL2'!$A$1:$D$1,0),0),"")&amp;IFERROR(VLOOKUP(IG$2&amp;$A5,'EFL2'!$B:$C,MATCH("HOME",'EFL2'!$B$1:$C$1,0),0),"")&amp;IFERROR(VLOOKUP(IG$2&amp;$A5,'UCL2'!$C:$F,MATCH("AWAY",'UCL2'!$C$1:$F$1,0),0),"")&amp;IFERROR(VLOOKUP(IG$2&amp;$A5,'UCL2'!$D:$E,MATCH("HOME",'UCL2'!$D$1:$E$1,0),0),"")&amp;IFERROR(VLOOKUP(IG$2&amp;$A5,'EU2'!$C:$F,MATCH("AWAY",'EU2'!$C$1:$F$1,0),0),"")&amp;IFERROR(VLOOKUP(IG$2&amp;$A5,'EU2'!$D:$E,MATCH("HOME",'EU2'!$D$1:$E$1,0),0),"")&amp;IFERROR(VLOOKUP(IG$2&amp;$A5,'EUC2'!$C:$F,MATCH("AWAY",'EUC2'!$C$1:$F$1,0),0),"")&amp;IFERROR(VLOOKUP(IG$2&amp;$A5,'EUC2'!$D:$E,MATCH("HOME",'EUC2'!$D$1:$E$1,0),0),"")</f>
        <v/>
      </c>
      <c r="IH5" s="25" t="str">
        <f>IFERROR(VLOOKUP(IH$2&amp;$B5,'FPL FIX2'!$N$1:$Q$400,MATCH("HOME",'FPL FIX2'!$N$1:$Q$1,0),0),"")&amp;IFERROR(VLOOKUP(IH$2&amp;$B5,'FPL FIX2'!$O$1:$P$400,MATCH("AWAY",'FPL FIX2'!$O$1:$P$1,0),0),"")&amp;IFERROR(VLOOKUP(IH$2&amp;$A5,'FA2'!$A:$D,MATCH("AWAY",'FA2'!$A$1:$D$1,0),0),"")&amp;IFERROR(VLOOKUP(IH$2&amp;$A5,'FA2'!$B:$C,MATCH("HOME",'FA2'!$B$1:$C$1,0),0),"")&amp;IFERROR(VLOOKUP(IH$2&amp;$A5,'EFL2'!$A:$D,MATCH("AWAY",'EFL2'!$A$1:$D$1,0),0),"")&amp;IFERROR(VLOOKUP(IH$2&amp;$A5,'EFL2'!$B:$C,MATCH("HOME",'EFL2'!$B$1:$C$1,0),0),"")&amp;IFERROR(VLOOKUP(IH$2&amp;$A5,'UCL2'!$C:$F,MATCH("AWAY",'UCL2'!$C$1:$F$1,0),0),"")&amp;IFERROR(VLOOKUP(IH$2&amp;$A5,'UCL2'!$D:$E,MATCH("HOME",'UCL2'!$D$1:$E$1,0),0),"")&amp;IFERROR(VLOOKUP(IH$2&amp;$A5,'EU2'!$C:$F,MATCH("AWAY",'EU2'!$C$1:$F$1,0),0),"")&amp;IFERROR(VLOOKUP(IH$2&amp;$A5,'EU2'!$D:$E,MATCH("HOME",'EU2'!$D$1:$E$1,0),0),"")&amp;IFERROR(VLOOKUP(IH$2&amp;$A5,'EUC2'!$C:$F,MATCH("AWAY",'EUC2'!$C$1:$F$1,0),0),"")&amp;IFERROR(VLOOKUP(IH$2&amp;$A5,'EUC2'!$D:$E,MATCH("HOME",'EUC2'!$D$1:$E$1,0),0),"")</f>
        <v/>
      </c>
      <c r="II5" s="25" t="str">
        <f>IFERROR(VLOOKUP(II$2&amp;$B5,'FPL FIX2'!$N$1:$Q$400,MATCH("HOME",'FPL FIX2'!$N$1:$Q$1,0),0),"")&amp;IFERROR(VLOOKUP(II$2&amp;$B5,'FPL FIX2'!$O$1:$P$400,MATCH("AWAY",'FPL FIX2'!$O$1:$P$1,0),0),"")&amp;IFERROR(VLOOKUP(II$2&amp;$A5,'FA2'!$A:$D,MATCH("AWAY",'FA2'!$A$1:$D$1,0),0),"")&amp;IFERROR(VLOOKUP(II$2&amp;$A5,'FA2'!$B:$C,MATCH("HOME",'FA2'!$B$1:$C$1,0),0),"")&amp;IFERROR(VLOOKUP(II$2&amp;$A5,'EFL2'!$A:$D,MATCH("AWAY",'EFL2'!$A$1:$D$1,0),0),"")&amp;IFERROR(VLOOKUP(II$2&amp;$A5,'EFL2'!$B:$C,MATCH("HOME",'EFL2'!$B$1:$C$1,0),0),"")&amp;IFERROR(VLOOKUP(II$2&amp;$A5,'UCL2'!$C:$F,MATCH("AWAY",'UCL2'!$C$1:$F$1,0),0),"")&amp;IFERROR(VLOOKUP(II$2&amp;$A5,'UCL2'!$D:$E,MATCH("HOME",'UCL2'!$D$1:$E$1,0),0),"")&amp;IFERROR(VLOOKUP(II$2&amp;$A5,'EU2'!$C:$F,MATCH("AWAY",'EU2'!$C$1:$F$1,0),0),"")&amp;IFERROR(VLOOKUP(II$2&amp;$A5,'EU2'!$D:$E,MATCH("HOME",'EU2'!$D$1:$E$1,0),0),"")&amp;IFERROR(VLOOKUP(II$2&amp;$A5,'EUC2'!$C:$F,MATCH("AWAY",'EUC2'!$C$1:$F$1,0),0),"")&amp;IFERROR(VLOOKUP(II$2&amp;$A5,'EUC2'!$D:$E,MATCH("HOME",'EUC2'!$D$1:$E$1,0),0),"")</f>
        <v/>
      </c>
      <c r="IJ5" s="25" t="str">
        <f>IFERROR(VLOOKUP(IJ$2&amp;$B5,'FPL FIX2'!$N$1:$Q$400,MATCH("HOME",'FPL FIX2'!$N$1:$Q$1,0),0),"")&amp;IFERROR(VLOOKUP(IJ$2&amp;$B5,'FPL FIX2'!$O$1:$P$400,MATCH("AWAY",'FPL FIX2'!$O$1:$P$1,0),0),"")&amp;IFERROR(VLOOKUP(IJ$2&amp;$A5,'FA2'!$A:$D,MATCH("AWAY",'FA2'!$A$1:$D$1,0),0),"")&amp;IFERROR(VLOOKUP(IJ$2&amp;$A5,'FA2'!$B:$C,MATCH("HOME",'FA2'!$B$1:$C$1,0),0),"")&amp;IFERROR(VLOOKUP(IJ$2&amp;$A5,'EFL2'!$A:$D,MATCH("AWAY",'EFL2'!$A$1:$D$1,0),0),"")&amp;IFERROR(VLOOKUP(IJ$2&amp;$A5,'EFL2'!$B:$C,MATCH("HOME",'EFL2'!$B$1:$C$1,0),0),"")&amp;IFERROR(VLOOKUP(IJ$2&amp;$A5,'UCL2'!$C:$F,MATCH("AWAY",'UCL2'!$C$1:$F$1,0),0),"")&amp;IFERROR(VLOOKUP(IJ$2&amp;$A5,'UCL2'!$D:$E,MATCH("HOME",'UCL2'!$D$1:$E$1,0),0),"")&amp;IFERROR(VLOOKUP(IJ$2&amp;$A5,'EU2'!$C:$F,MATCH("AWAY",'EU2'!$C$1:$F$1,0),0),"")&amp;IFERROR(VLOOKUP(IJ$2&amp;$A5,'EU2'!$D:$E,MATCH("HOME",'EU2'!$D$1:$E$1,0),0),"")&amp;IFERROR(VLOOKUP(IJ$2&amp;$A5,'EUC2'!$C:$F,MATCH("AWAY",'EUC2'!$C$1:$F$1,0),0),"")&amp;IFERROR(VLOOKUP(IJ$2&amp;$A5,'EUC2'!$D:$E,MATCH("HOME",'EUC2'!$D$1:$E$1,0),0),"")</f>
        <v/>
      </c>
      <c r="IK5" s="25" t="str">
        <f>IFERROR(VLOOKUP(IK$2&amp;$B5,'FPL FIX2'!$N$1:$Q$400,MATCH("HOME",'FPL FIX2'!$N$1:$Q$1,0),0),"")&amp;IFERROR(VLOOKUP(IK$2&amp;$B5,'FPL FIX2'!$O$1:$P$400,MATCH("AWAY",'FPL FIX2'!$O$1:$P$1,0),0),"")&amp;IFERROR(VLOOKUP(IK$2&amp;$A5,'FA2'!$A:$D,MATCH("AWAY",'FA2'!$A$1:$D$1,0),0),"")&amp;IFERROR(VLOOKUP(IK$2&amp;$A5,'FA2'!$B:$C,MATCH("HOME",'FA2'!$B$1:$C$1,0),0),"")&amp;IFERROR(VLOOKUP(IK$2&amp;$A5,'EFL2'!$A:$D,MATCH("AWAY",'EFL2'!$A$1:$D$1,0),0),"")&amp;IFERROR(VLOOKUP(IK$2&amp;$A5,'EFL2'!$B:$C,MATCH("HOME",'EFL2'!$B$1:$C$1,0),0),"")&amp;IFERROR(VLOOKUP(IK$2&amp;$A5,'UCL2'!$C:$F,MATCH("AWAY",'UCL2'!$C$1:$F$1,0),0),"")&amp;IFERROR(VLOOKUP(IK$2&amp;$A5,'UCL2'!$D:$E,MATCH("HOME",'UCL2'!$D$1:$E$1,0),0),"")&amp;IFERROR(VLOOKUP(IK$2&amp;$A5,'EU2'!$C:$F,MATCH("AWAY",'EU2'!$C$1:$F$1,0),0),"")&amp;IFERROR(VLOOKUP(IK$2&amp;$A5,'EU2'!$D:$E,MATCH("HOME",'EU2'!$D$1:$E$1,0),0),"")&amp;IFERROR(VLOOKUP(IK$2&amp;$A5,'EUC2'!$C:$F,MATCH("AWAY",'EUC2'!$C$1:$F$1,0),0),"")&amp;IFERROR(VLOOKUP(IK$2&amp;$A5,'EUC2'!$D:$E,MATCH("HOME",'EUC2'!$D$1:$E$1,0),0),"")</f>
        <v/>
      </c>
      <c r="IL5" s="25" t="str">
        <f>IFERROR(VLOOKUP(IL$2&amp;$B5,'FPL FIX2'!$N$1:$Q$400,MATCH("HOME",'FPL FIX2'!$N$1:$Q$1,0),0),"")&amp;IFERROR(VLOOKUP(IL$2&amp;$B5,'FPL FIX2'!$O$1:$P$400,MATCH("AWAY",'FPL FIX2'!$O$1:$P$1,0),0),"")&amp;IFERROR(VLOOKUP(IL$2&amp;$A5,'FA2'!$A:$D,MATCH("AWAY",'FA2'!$A$1:$D$1,0),0),"")&amp;IFERROR(VLOOKUP(IL$2&amp;$A5,'FA2'!$B:$C,MATCH("HOME",'FA2'!$B$1:$C$1,0),0),"")&amp;IFERROR(VLOOKUP(IL$2&amp;$A5,'EFL2'!$A:$D,MATCH("AWAY",'EFL2'!$A$1:$D$1,0),0),"")&amp;IFERROR(VLOOKUP(IL$2&amp;$A5,'EFL2'!$B:$C,MATCH("HOME",'EFL2'!$B$1:$C$1,0),0),"")&amp;IFERROR(VLOOKUP(IL$2&amp;$A5,'UCL2'!$C:$F,MATCH("AWAY",'UCL2'!$C$1:$F$1,0),0),"")&amp;IFERROR(VLOOKUP(IL$2&amp;$A5,'UCL2'!$D:$E,MATCH("HOME",'UCL2'!$D$1:$E$1,0),0),"")&amp;IFERROR(VLOOKUP(IL$2&amp;$A5,'EU2'!$C:$F,MATCH("AWAY",'EU2'!$C$1:$F$1,0),0),"")&amp;IFERROR(VLOOKUP(IL$2&amp;$A5,'EU2'!$D:$E,MATCH("HOME",'EU2'!$D$1:$E$1,0),0),"")&amp;IFERROR(VLOOKUP(IL$2&amp;$A5,'EUC2'!$C:$F,MATCH("AWAY",'EUC2'!$C$1:$F$1,0),0),"")&amp;IFERROR(VLOOKUP(IL$2&amp;$A5,'EUC2'!$D:$E,MATCH("HOME",'EUC2'!$D$1:$E$1,0),0),"")</f>
        <v>che</v>
      </c>
      <c r="IM5" s="25" t="str">
        <f>IFERROR(VLOOKUP(IM$2&amp;$B5,'FPL FIX2'!$N$1:$Q$400,MATCH("HOME",'FPL FIX2'!$N$1:$Q$1,0),0),"")&amp;IFERROR(VLOOKUP(IM$2&amp;$B5,'FPL FIX2'!$O$1:$P$400,MATCH("AWAY",'FPL FIX2'!$O$1:$P$1,0),0),"")&amp;IFERROR(VLOOKUP(IM$2&amp;$A5,'FA2'!$A:$D,MATCH("AWAY",'FA2'!$A$1:$D$1,0),0),"")&amp;IFERROR(VLOOKUP(IM$2&amp;$A5,'FA2'!$B:$C,MATCH("HOME",'FA2'!$B$1:$C$1,0),0),"")&amp;IFERROR(VLOOKUP(IM$2&amp;$A5,'EFL2'!$A:$D,MATCH("AWAY",'EFL2'!$A$1:$D$1,0),0),"")&amp;IFERROR(VLOOKUP(IM$2&amp;$A5,'EFL2'!$B:$C,MATCH("HOME",'EFL2'!$B$1:$C$1,0),0),"")&amp;IFERROR(VLOOKUP(IM$2&amp;$A5,'UCL2'!$C:$F,MATCH("AWAY",'UCL2'!$C$1:$F$1,0),0),"")&amp;IFERROR(VLOOKUP(IM$2&amp;$A5,'UCL2'!$D:$E,MATCH("HOME",'UCL2'!$D$1:$E$1,0),0),"")&amp;IFERROR(VLOOKUP(IM$2&amp;$A5,'EU2'!$C:$F,MATCH("AWAY",'EU2'!$C$1:$F$1,0),0),"")&amp;IFERROR(VLOOKUP(IM$2&amp;$A5,'EU2'!$D:$E,MATCH("HOME",'EU2'!$D$1:$E$1,0),0),"")&amp;IFERROR(VLOOKUP(IM$2&amp;$A5,'EUC2'!$C:$F,MATCH("AWAY",'EUC2'!$C$1:$F$1,0),0),"")&amp;IFERROR(VLOOKUP(IM$2&amp;$A5,'EUC2'!$D:$E,MATCH("HOME",'EUC2'!$D$1:$E$1,0),0),"")</f>
        <v/>
      </c>
      <c r="IN5" s="25" t="str">
        <f>IFERROR(VLOOKUP(IN$2&amp;$B5,'FPL FIX2'!$N$1:$Q$400,MATCH("HOME",'FPL FIX2'!$N$1:$Q$1,0),0),"")&amp;IFERROR(VLOOKUP(IN$2&amp;$B5,'FPL FIX2'!$O$1:$P$400,MATCH("AWAY",'FPL FIX2'!$O$1:$P$1,0),0),"")&amp;IFERROR(VLOOKUP(IN$2&amp;$A5,'FA2'!$A:$D,MATCH("AWAY",'FA2'!$A$1:$D$1,0),0),"")&amp;IFERROR(VLOOKUP(IN$2&amp;$A5,'FA2'!$B:$C,MATCH("HOME",'FA2'!$B$1:$C$1,0),0),"")&amp;IFERROR(VLOOKUP(IN$2&amp;$A5,'EFL2'!$A:$D,MATCH("AWAY",'EFL2'!$A$1:$D$1,0),0),"")&amp;IFERROR(VLOOKUP(IN$2&amp;$A5,'EFL2'!$B:$C,MATCH("HOME",'EFL2'!$B$1:$C$1,0),0),"")&amp;IFERROR(VLOOKUP(IN$2&amp;$A5,'UCL2'!$C:$F,MATCH("AWAY",'UCL2'!$C$1:$F$1,0),0),"")&amp;IFERROR(VLOOKUP(IN$2&amp;$A5,'UCL2'!$D:$E,MATCH("HOME",'UCL2'!$D$1:$E$1,0),0),"")&amp;IFERROR(VLOOKUP(IN$2&amp;$A5,'EU2'!$C:$F,MATCH("AWAY",'EU2'!$C$1:$F$1,0),0),"")&amp;IFERROR(VLOOKUP(IN$2&amp;$A5,'EU2'!$D:$E,MATCH("HOME",'EU2'!$D$1:$E$1,0),0),"")&amp;IFERROR(VLOOKUP(IN$2&amp;$A5,'EUC2'!$C:$F,MATCH("AWAY",'EUC2'!$C$1:$F$1,0),0),"")&amp;IFERROR(VLOOKUP(IN$2&amp;$A5,'EUC2'!$D:$E,MATCH("HOME",'EUC2'!$D$1:$E$1,0),0),"")</f>
        <v/>
      </c>
      <c r="IO5" s="25" t="str">
        <f>IFERROR(VLOOKUP(IO$2&amp;$B5,'FPL FIX2'!$N$1:$Q$400,MATCH("HOME",'FPL FIX2'!$N$1:$Q$1,0),0),"")&amp;IFERROR(VLOOKUP(IO$2&amp;$B5,'FPL FIX2'!$O$1:$P$400,MATCH("AWAY",'FPL FIX2'!$O$1:$P$1,0),0),"")&amp;IFERROR(VLOOKUP(IO$2&amp;$A5,'FA2'!$A:$D,MATCH("AWAY",'FA2'!$A$1:$D$1,0),0),"")&amp;IFERROR(VLOOKUP(IO$2&amp;$A5,'FA2'!$B:$C,MATCH("HOME",'FA2'!$B$1:$C$1,0),0),"")&amp;IFERROR(VLOOKUP(IO$2&amp;$A5,'EFL2'!$A:$D,MATCH("AWAY",'EFL2'!$A$1:$D$1,0),0),"")&amp;IFERROR(VLOOKUP(IO$2&amp;$A5,'EFL2'!$B:$C,MATCH("HOME",'EFL2'!$B$1:$C$1,0),0),"")&amp;IFERROR(VLOOKUP(IO$2&amp;$A5,'UCL2'!$C:$F,MATCH("AWAY",'UCL2'!$C$1:$F$1,0),0),"")&amp;IFERROR(VLOOKUP(IO$2&amp;$A5,'UCL2'!$D:$E,MATCH("HOME",'UCL2'!$D$1:$E$1,0),0),"")&amp;IFERROR(VLOOKUP(IO$2&amp;$A5,'EU2'!$C:$F,MATCH("AWAY",'EU2'!$C$1:$F$1,0),0),"")&amp;IFERROR(VLOOKUP(IO$2&amp;$A5,'EU2'!$D:$E,MATCH("HOME",'EU2'!$D$1:$E$1,0),0),"")&amp;IFERROR(VLOOKUP(IO$2&amp;$A5,'EUC2'!$C:$F,MATCH("AWAY",'EUC2'!$C$1:$F$1,0),0),"")&amp;IFERROR(VLOOKUP(IO$2&amp;$A5,'EUC2'!$D:$E,MATCH("HOME",'EUC2'!$D$1:$E$1,0),0),"")</f>
        <v>lei</v>
      </c>
      <c r="IP5" s="25" t="str">
        <f>IFERROR(VLOOKUP(IP$2&amp;$B5,'FPL FIX2'!$N$1:$Q$400,MATCH("HOME",'FPL FIX2'!$N$1:$Q$1,0),0),"")&amp;IFERROR(VLOOKUP(IP$2&amp;$B5,'FPL FIX2'!$O$1:$P$400,MATCH("AWAY",'FPL FIX2'!$O$1:$P$1,0),0),"")&amp;IFERROR(VLOOKUP(IP$2&amp;$A5,'FA2'!$A:$D,MATCH("AWAY",'FA2'!$A$1:$D$1,0),0),"")&amp;IFERROR(VLOOKUP(IP$2&amp;$A5,'FA2'!$B:$C,MATCH("HOME",'FA2'!$B$1:$C$1,0),0),"")&amp;IFERROR(VLOOKUP(IP$2&amp;$A5,'EFL2'!$A:$D,MATCH("AWAY",'EFL2'!$A$1:$D$1,0),0),"")&amp;IFERROR(VLOOKUP(IP$2&amp;$A5,'EFL2'!$B:$C,MATCH("HOME",'EFL2'!$B$1:$C$1,0),0),"")&amp;IFERROR(VLOOKUP(IP$2&amp;$A5,'UCL2'!$C:$F,MATCH("AWAY",'UCL2'!$C$1:$F$1,0),0),"")&amp;IFERROR(VLOOKUP(IP$2&amp;$A5,'UCL2'!$D:$E,MATCH("HOME",'UCL2'!$D$1:$E$1,0),0),"")&amp;IFERROR(VLOOKUP(IP$2&amp;$A5,'EU2'!$C:$F,MATCH("AWAY",'EU2'!$C$1:$F$1,0),0),"")&amp;IFERROR(VLOOKUP(IP$2&amp;$A5,'EU2'!$D:$E,MATCH("HOME",'EU2'!$D$1:$E$1,0),0),"")&amp;IFERROR(VLOOKUP(IP$2&amp;$A5,'EUC2'!$C:$F,MATCH("AWAY",'EUC2'!$C$1:$F$1,0),0),"")&amp;IFERROR(VLOOKUP(IP$2&amp;$A5,'EUC2'!$D:$E,MATCH("HOME",'EUC2'!$D$1:$E$1,0),0),"")</f>
        <v/>
      </c>
      <c r="IQ5" s="25" t="str">
        <f>IFERROR(VLOOKUP(IQ$2&amp;$B5,'FPL FIX2'!$N$1:$Q$400,MATCH("HOME",'FPL FIX2'!$N$1:$Q$1,0),0),"")&amp;IFERROR(VLOOKUP(IQ$2&amp;$B5,'FPL FIX2'!$O$1:$P$400,MATCH("AWAY",'FPL FIX2'!$O$1:$P$1,0),0),"")&amp;IFERROR(VLOOKUP(IQ$2&amp;$A5,'FA2'!$A:$D,MATCH("AWAY",'FA2'!$A$1:$D$1,0),0),"")&amp;IFERROR(VLOOKUP(IQ$2&amp;$A5,'FA2'!$B:$C,MATCH("HOME",'FA2'!$B$1:$C$1,0),0),"")&amp;IFERROR(VLOOKUP(IQ$2&amp;$A5,'EFL2'!$A:$D,MATCH("AWAY",'EFL2'!$A$1:$D$1,0),0),"")&amp;IFERROR(VLOOKUP(IQ$2&amp;$A5,'EFL2'!$B:$C,MATCH("HOME",'EFL2'!$B$1:$C$1,0),0),"")&amp;IFERROR(VLOOKUP(IQ$2&amp;$A5,'UCL2'!$C:$F,MATCH("AWAY",'UCL2'!$C$1:$F$1,0),0),"")&amp;IFERROR(VLOOKUP(IQ$2&amp;$A5,'UCL2'!$D:$E,MATCH("HOME",'UCL2'!$D$1:$E$1,0),0),"")&amp;IFERROR(VLOOKUP(IQ$2&amp;$A5,'EU2'!$C:$F,MATCH("AWAY",'EU2'!$C$1:$F$1,0),0),"")&amp;IFERROR(VLOOKUP(IQ$2&amp;$A5,'EU2'!$D:$E,MATCH("HOME",'EU2'!$D$1:$E$1,0),0),"")&amp;IFERROR(VLOOKUP(IQ$2&amp;$A5,'EUC2'!$C:$F,MATCH("AWAY",'EUC2'!$C$1:$F$1,0),0),"")&amp;IFERROR(VLOOKUP(IQ$2&amp;$A5,'EUC2'!$D:$E,MATCH("HOME",'EUC2'!$D$1:$E$1,0),0),"")</f>
        <v/>
      </c>
      <c r="IR5" s="25" t="str">
        <f>IFERROR(VLOOKUP(IR$2&amp;$B5,'FPL FIX2'!$N$1:$Q$400,MATCH("HOME",'FPL FIX2'!$N$1:$Q$1,0),0),"")&amp;IFERROR(VLOOKUP(IR$2&amp;$B5,'FPL FIX2'!$O$1:$P$400,MATCH("AWAY",'FPL FIX2'!$O$1:$P$1,0),0),"")&amp;IFERROR(VLOOKUP(IR$2&amp;$A5,'FA2'!$A:$D,MATCH("AWAY",'FA2'!$A$1:$D$1,0),0),"")&amp;IFERROR(VLOOKUP(IR$2&amp;$A5,'FA2'!$B:$C,MATCH("HOME",'FA2'!$B$1:$C$1,0),0),"")&amp;IFERROR(VLOOKUP(IR$2&amp;$A5,'EFL2'!$A:$D,MATCH("AWAY",'EFL2'!$A$1:$D$1,0),0),"")&amp;IFERROR(VLOOKUP(IR$2&amp;$A5,'EFL2'!$B:$C,MATCH("HOME",'EFL2'!$B$1:$C$1,0),0),"")&amp;IFERROR(VLOOKUP(IR$2&amp;$A5,'UCL2'!$C:$F,MATCH("AWAY",'UCL2'!$C$1:$F$1,0),0),"")&amp;IFERROR(VLOOKUP(IR$2&amp;$A5,'UCL2'!$D:$E,MATCH("HOME",'UCL2'!$D$1:$E$1,0),0),"")&amp;IFERROR(VLOOKUP(IR$2&amp;$A5,'EU2'!$C:$F,MATCH("AWAY",'EU2'!$C$1:$F$1,0),0),"")&amp;IFERROR(VLOOKUP(IR$2&amp;$A5,'EU2'!$D:$E,MATCH("HOME",'EU2'!$D$1:$E$1,0),0),"")&amp;IFERROR(VLOOKUP(IR$2&amp;$A5,'EUC2'!$C:$F,MATCH("AWAY",'EUC2'!$C$1:$F$1,0),0),"")&amp;IFERROR(VLOOKUP(IR$2&amp;$A5,'EUC2'!$D:$E,MATCH("HOME",'EUC2'!$D$1:$E$1,0),0),"")</f>
        <v/>
      </c>
      <c r="IS5" s="25" t="str">
        <f>IFERROR(VLOOKUP(IS$2&amp;$B5,'FPL FIX2'!$N$1:$Q$400,MATCH("HOME",'FPL FIX2'!$N$1:$Q$1,0),0),"")&amp;IFERROR(VLOOKUP(IS$2&amp;$B5,'FPL FIX2'!$O$1:$P$400,MATCH("AWAY",'FPL FIX2'!$O$1:$P$1,0),0),"")&amp;IFERROR(VLOOKUP(IS$2&amp;$A5,'FA2'!$A:$D,MATCH("AWAY",'FA2'!$A$1:$D$1,0),0),"")&amp;IFERROR(VLOOKUP(IS$2&amp;$A5,'FA2'!$B:$C,MATCH("HOME",'FA2'!$B$1:$C$1,0),0),"")&amp;IFERROR(VLOOKUP(IS$2&amp;$A5,'EFL2'!$A:$D,MATCH("AWAY",'EFL2'!$A$1:$D$1,0),0),"")&amp;IFERROR(VLOOKUP(IS$2&amp;$A5,'EFL2'!$B:$C,MATCH("HOME",'EFL2'!$B$1:$C$1,0),0),"")&amp;IFERROR(VLOOKUP(IS$2&amp;$A5,'UCL2'!$C:$F,MATCH("AWAY",'UCL2'!$C$1:$F$1,0),0),"")&amp;IFERROR(VLOOKUP(IS$2&amp;$A5,'UCL2'!$D:$E,MATCH("HOME",'UCL2'!$D$1:$E$1,0),0),"")&amp;IFERROR(VLOOKUP(IS$2&amp;$A5,'EU2'!$C:$F,MATCH("AWAY",'EU2'!$C$1:$F$1,0),0),"")&amp;IFERROR(VLOOKUP(IS$2&amp;$A5,'EU2'!$D:$E,MATCH("HOME",'EU2'!$D$1:$E$1,0),0),"")&amp;IFERROR(VLOOKUP(IS$2&amp;$A5,'EUC2'!$C:$F,MATCH("AWAY",'EUC2'!$C$1:$F$1,0),0),"")&amp;IFERROR(VLOOKUP(IS$2&amp;$A5,'EUC2'!$D:$E,MATCH("HOME",'EUC2'!$D$1:$E$1,0),0),"")</f>
        <v>NFO</v>
      </c>
      <c r="IT5" s="25" t="str">
        <f>IFERROR(VLOOKUP(IT$2&amp;$B5,'FPL FIX2'!$N$1:$Q$400,MATCH("HOME",'FPL FIX2'!$N$1:$Q$1,0),0),"")&amp;IFERROR(VLOOKUP(IT$2&amp;$B5,'FPL FIX2'!$O$1:$P$400,MATCH("AWAY",'FPL FIX2'!$O$1:$P$1,0),0),"")&amp;IFERROR(VLOOKUP(IT$2&amp;$A5,'FA2'!$A:$D,MATCH("AWAY",'FA2'!$A$1:$D$1,0),0),"")&amp;IFERROR(VLOOKUP(IT$2&amp;$A5,'FA2'!$B:$C,MATCH("HOME",'FA2'!$B$1:$C$1,0),0),"")&amp;IFERROR(VLOOKUP(IT$2&amp;$A5,'EFL2'!$A:$D,MATCH("AWAY",'EFL2'!$A$1:$D$1,0),0),"")&amp;IFERROR(VLOOKUP(IT$2&amp;$A5,'EFL2'!$B:$C,MATCH("HOME",'EFL2'!$B$1:$C$1,0),0),"")&amp;IFERROR(VLOOKUP(IT$2&amp;$A5,'UCL2'!$C:$F,MATCH("AWAY",'UCL2'!$C$1:$F$1,0),0),"")&amp;IFERROR(VLOOKUP(IT$2&amp;$A5,'UCL2'!$D:$E,MATCH("HOME",'UCL2'!$D$1:$E$1,0),0),"")&amp;IFERROR(VLOOKUP(IT$2&amp;$A5,'EU2'!$C:$F,MATCH("AWAY",'EU2'!$C$1:$F$1,0),0),"")&amp;IFERROR(VLOOKUP(IT$2&amp;$A5,'EU2'!$D:$E,MATCH("HOME",'EU2'!$D$1:$E$1,0),0),"")&amp;IFERROR(VLOOKUP(IT$2&amp;$A5,'EUC2'!$C:$F,MATCH("AWAY",'EUC2'!$C$1:$F$1,0),0),"")&amp;IFERROR(VLOOKUP(IT$2&amp;$A5,'EUC2'!$D:$E,MATCH("HOME",'EUC2'!$D$1:$E$1,0),0),"")</f>
        <v/>
      </c>
      <c r="IU5" s="25" t="str">
        <f>IFERROR(VLOOKUP(IU$2&amp;$B5,'FPL FIX2'!$N$1:$Q$400,MATCH("HOME",'FPL FIX2'!$N$1:$Q$1,0),0),"")&amp;IFERROR(VLOOKUP(IU$2&amp;$B5,'FPL FIX2'!$O$1:$P$400,MATCH("AWAY",'FPL FIX2'!$O$1:$P$1,0),0),"")&amp;IFERROR(VLOOKUP(IU$2&amp;$A5,'FA2'!$A:$D,MATCH("AWAY",'FA2'!$A$1:$D$1,0),0),"")&amp;IFERROR(VLOOKUP(IU$2&amp;$A5,'FA2'!$B:$C,MATCH("HOME",'FA2'!$B$1:$C$1,0),0),"")&amp;IFERROR(VLOOKUP(IU$2&amp;$A5,'EFL2'!$A:$D,MATCH("AWAY",'EFL2'!$A$1:$D$1,0),0),"")&amp;IFERROR(VLOOKUP(IU$2&amp;$A5,'EFL2'!$B:$C,MATCH("HOME",'EFL2'!$B$1:$C$1,0),0),"")&amp;IFERROR(VLOOKUP(IU$2&amp;$A5,'UCL2'!$C:$F,MATCH("AWAY",'UCL2'!$C$1:$F$1,0),0),"")&amp;IFERROR(VLOOKUP(IU$2&amp;$A5,'UCL2'!$D:$E,MATCH("HOME",'UCL2'!$D$1:$E$1,0),0),"")&amp;IFERROR(VLOOKUP(IU$2&amp;$A5,'EU2'!$C:$F,MATCH("AWAY",'EU2'!$C$1:$F$1,0),0),"")&amp;IFERROR(VLOOKUP(IU$2&amp;$A5,'EU2'!$D:$E,MATCH("HOME",'EU2'!$D$1:$E$1,0),0),"")&amp;IFERROR(VLOOKUP(IU$2&amp;$A5,'EUC2'!$C:$F,MATCH("AWAY",'EUC2'!$C$1:$F$1,0),0),"")&amp;IFERROR(VLOOKUP(IU$2&amp;$A5,'EUC2'!$D:$E,MATCH("HOME",'EUC2'!$D$1:$E$1,0),0),"")</f>
        <v/>
      </c>
      <c r="IV5" s="25" t="str">
        <f>IFERROR(VLOOKUP(IV$2&amp;$B5,'FPL FIX2'!$N$1:$Q$400,MATCH("HOME",'FPL FIX2'!$N$1:$Q$1,0),0),"")&amp;IFERROR(VLOOKUP(IV$2&amp;$B5,'FPL FIX2'!$O$1:$P$400,MATCH("AWAY",'FPL FIX2'!$O$1:$P$1,0),0),"")&amp;IFERROR(VLOOKUP(IV$2&amp;$A5,'FA2'!$A:$D,MATCH("AWAY",'FA2'!$A$1:$D$1,0),0),"")&amp;IFERROR(VLOOKUP(IV$2&amp;$A5,'FA2'!$B:$C,MATCH("HOME",'FA2'!$B$1:$C$1,0),0),"")&amp;IFERROR(VLOOKUP(IV$2&amp;$A5,'EFL2'!$A:$D,MATCH("AWAY",'EFL2'!$A$1:$D$1,0),0),"")&amp;IFERROR(VLOOKUP(IV$2&amp;$A5,'EFL2'!$B:$C,MATCH("HOME",'EFL2'!$B$1:$C$1,0),0),"")&amp;IFERROR(VLOOKUP(IV$2&amp;$A5,'UCL2'!$C:$F,MATCH("AWAY",'UCL2'!$C$1:$F$1,0),0),"")&amp;IFERROR(VLOOKUP(IV$2&amp;$A5,'UCL2'!$D:$E,MATCH("HOME",'UCL2'!$D$1:$E$1,0),0),"")&amp;IFERROR(VLOOKUP(IV$2&amp;$A5,'EU2'!$C:$F,MATCH("AWAY",'EU2'!$C$1:$F$1,0),0),"")&amp;IFERROR(VLOOKUP(IV$2&amp;$A5,'EU2'!$D:$E,MATCH("HOME",'EU2'!$D$1:$E$1,0),0),"")&amp;IFERROR(VLOOKUP(IV$2&amp;$A5,'EUC2'!$C:$F,MATCH("AWAY",'EUC2'!$C$1:$F$1,0),0),"")&amp;IFERROR(VLOOKUP(IV$2&amp;$A5,'EUC2'!$D:$E,MATCH("HOME",'EUC2'!$D$1:$E$1,0),0),"")</f>
        <v/>
      </c>
      <c r="IW5" s="25" t="str">
        <f>IFERROR(VLOOKUP(IW$2&amp;$B5,'FPL FIX2'!$N$1:$Q$400,MATCH("HOME",'FPL FIX2'!$N$1:$Q$1,0),0),"")&amp;IFERROR(VLOOKUP(IW$2&amp;$B5,'FPL FIX2'!$O$1:$P$400,MATCH("AWAY",'FPL FIX2'!$O$1:$P$1,0),0),"")&amp;IFERROR(VLOOKUP(IW$2&amp;$A5,'FA2'!$A:$D,MATCH("AWAY",'FA2'!$A$1:$D$1,0),0),"")&amp;IFERROR(VLOOKUP(IW$2&amp;$A5,'FA2'!$B:$C,MATCH("HOME",'FA2'!$B$1:$C$1,0),0),"")&amp;IFERROR(VLOOKUP(IW$2&amp;$A5,'EFL2'!$A:$D,MATCH("AWAY",'EFL2'!$A$1:$D$1,0),0),"")&amp;IFERROR(VLOOKUP(IW$2&amp;$A5,'EFL2'!$B:$C,MATCH("HOME",'EFL2'!$B$1:$C$1,0),0),"")&amp;IFERROR(VLOOKUP(IW$2&amp;$A5,'UCL2'!$C:$F,MATCH("AWAY",'UCL2'!$C$1:$F$1,0),0),"")&amp;IFERROR(VLOOKUP(IW$2&amp;$A5,'UCL2'!$D:$E,MATCH("HOME",'UCL2'!$D$1:$E$1,0),0),"")&amp;IFERROR(VLOOKUP(IW$2&amp;$A5,'EU2'!$C:$F,MATCH("AWAY",'EU2'!$C$1:$F$1,0),0),"")&amp;IFERROR(VLOOKUP(IW$2&amp;$A5,'EU2'!$D:$E,MATCH("HOME",'EU2'!$D$1:$E$1,0),0),"")&amp;IFERROR(VLOOKUP(IW$2&amp;$A5,'EUC2'!$C:$F,MATCH("AWAY",'EUC2'!$C$1:$F$1,0),0),"")&amp;IFERROR(VLOOKUP(IW$2&amp;$A5,'EUC2'!$D:$E,MATCH("HOME",'EUC2'!$D$1:$E$1,0),0),"")</f>
        <v/>
      </c>
      <c r="IX5" s="25" t="str">
        <f>IFERROR(VLOOKUP(IX$2&amp;$B5,'FPL FIX2'!$N$1:$Q$400,MATCH("HOME",'FPL FIX2'!$N$1:$Q$1,0),0),"")&amp;IFERROR(VLOOKUP(IX$2&amp;$B5,'FPL FIX2'!$O$1:$P$400,MATCH("AWAY",'FPL FIX2'!$O$1:$P$1,0),0),"")&amp;IFERROR(VLOOKUP(IX$2&amp;$A5,'FA2'!$A:$D,MATCH("AWAY",'FA2'!$A$1:$D$1,0),0),"")&amp;IFERROR(VLOOKUP(IX$2&amp;$A5,'FA2'!$B:$C,MATCH("HOME",'FA2'!$B$1:$C$1,0),0),"")&amp;IFERROR(VLOOKUP(IX$2&amp;$A5,'EFL2'!$A:$D,MATCH("AWAY",'EFL2'!$A$1:$D$1,0),0),"")&amp;IFERROR(VLOOKUP(IX$2&amp;$A5,'EFL2'!$B:$C,MATCH("HOME",'EFL2'!$B$1:$C$1,0),0),"")&amp;IFERROR(VLOOKUP(IX$2&amp;$A5,'UCL2'!$C:$F,MATCH("AWAY",'UCL2'!$C$1:$F$1,0),0),"")&amp;IFERROR(VLOOKUP(IX$2&amp;$A5,'UCL2'!$D:$E,MATCH("HOME",'UCL2'!$D$1:$E$1,0),0),"")&amp;IFERROR(VLOOKUP(IX$2&amp;$A5,'EU2'!$C:$F,MATCH("AWAY",'EU2'!$C$1:$F$1,0),0),"")&amp;IFERROR(VLOOKUP(IX$2&amp;$A5,'EU2'!$D:$E,MATCH("HOME",'EU2'!$D$1:$E$1,0),0),"")&amp;IFERROR(VLOOKUP(IX$2&amp;$A5,'EUC2'!$C:$F,MATCH("AWAY",'EUC2'!$C$1:$F$1,0),0),"")&amp;IFERROR(VLOOKUP(IX$2&amp;$A5,'EUC2'!$D:$E,MATCH("HOME",'EUC2'!$D$1:$E$1,0),0),"")</f>
        <v/>
      </c>
      <c r="IY5" s="25" t="str">
        <f>IFERROR(VLOOKUP(IY$2&amp;$B5,'FPL FIX2'!$N$1:$Q$400,MATCH("HOME",'FPL FIX2'!$N$1:$Q$1,0),0),"")&amp;IFERROR(VLOOKUP(IY$2&amp;$B5,'FPL FIX2'!$O$1:$P$400,MATCH("AWAY",'FPL FIX2'!$O$1:$P$1,0),0),"")&amp;IFERROR(VLOOKUP(IY$2&amp;$A5,'FA2'!$A:$D,MATCH("AWAY",'FA2'!$A$1:$D$1,0),0),"")&amp;IFERROR(VLOOKUP(IY$2&amp;$A5,'FA2'!$B:$C,MATCH("HOME",'FA2'!$B$1:$C$1,0),0),"")&amp;IFERROR(VLOOKUP(IY$2&amp;$A5,'EFL2'!$A:$D,MATCH("AWAY",'EFL2'!$A$1:$D$1,0),0),"")&amp;IFERROR(VLOOKUP(IY$2&amp;$A5,'EFL2'!$B:$C,MATCH("HOME",'EFL2'!$B$1:$C$1,0),0),"")&amp;IFERROR(VLOOKUP(IY$2&amp;$A5,'UCL2'!$C:$F,MATCH("AWAY",'UCL2'!$C$1:$F$1,0),0),"")&amp;IFERROR(VLOOKUP(IY$2&amp;$A5,'UCL2'!$D:$E,MATCH("HOME",'UCL2'!$D$1:$E$1,0),0),"")&amp;IFERROR(VLOOKUP(IY$2&amp;$A5,'EU2'!$C:$F,MATCH("AWAY",'EU2'!$C$1:$F$1,0),0),"")&amp;IFERROR(VLOOKUP(IY$2&amp;$A5,'EU2'!$D:$E,MATCH("HOME",'EU2'!$D$1:$E$1,0),0),"")&amp;IFERROR(VLOOKUP(IY$2&amp;$A5,'EUC2'!$C:$F,MATCH("AWAY",'EUC2'!$C$1:$F$1,0),0),"")&amp;IFERROR(VLOOKUP(IY$2&amp;$A5,'EUC2'!$D:$E,MATCH("HOME",'EUC2'!$D$1:$E$1,0),0),"")</f>
        <v/>
      </c>
      <c r="IZ5" s="25" t="str">
        <f>IFERROR(VLOOKUP(IZ$2&amp;$B5,'FPL FIX2'!$N$1:$Q$400,MATCH("HOME",'FPL FIX2'!$N$1:$Q$1,0),0),"")&amp;IFERROR(VLOOKUP(IZ$2&amp;$B5,'FPL FIX2'!$O$1:$P$400,MATCH("AWAY",'FPL FIX2'!$O$1:$P$1,0),0),"")&amp;IFERROR(VLOOKUP(IZ$2&amp;$A5,'FA2'!$A:$D,MATCH("AWAY",'FA2'!$A$1:$D$1,0),0),"")&amp;IFERROR(VLOOKUP(IZ$2&amp;$A5,'FA2'!$B:$C,MATCH("HOME",'FA2'!$B$1:$C$1,0),0),"")&amp;IFERROR(VLOOKUP(IZ$2&amp;$A5,'EFL2'!$A:$D,MATCH("AWAY",'EFL2'!$A$1:$D$1,0),0),"")&amp;IFERROR(VLOOKUP(IZ$2&amp;$A5,'EFL2'!$B:$C,MATCH("HOME",'EFL2'!$B$1:$C$1,0),0),"")&amp;IFERROR(VLOOKUP(IZ$2&amp;$A5,'UCL2'!$C:$F,MATCH("AWAY",'UCL2'!$C$1:$F$1,0),0),"")&amp;IFERROR(VLOOKUP(IZ$2&amp;$A5,'UCL2'!$D:$E,MATCH("HOME",'UCL2'!$D$1:$E$1,0),0),"")&amp;IFERROR(VLOOKUP(IZ$2&amp;$A5,'EU2'!$C:$F,MATCH("AWAY",'EU2'!$C$1:$F$1,0),0),"")&amp;IFERROR(VLOOKUP(IZ$2&amp;$A5,'EU2'!$D:$E,MATCH("HOME",'EU2'!$D$1:$E$1,0),0),"")&amp;IFERROR(VLOOKUP(IZ$2&amp;$A5,'EUC2'!$C:$F,MATCH("AWAY",'EUC2'!$C$1:$F$1,0),0),"")&amp;IFERROR(VLOOKUP(IZ$2&amp;$A5,'EUC2'!$D:$E,MATCH("HOME",'EUC2'!$D$1:$E$1,0),0),"")</f>
        <v>NEW</v>
      </c>
      <c r="JA5" s="25" t="str">
        <f>IFERROR(VLOOKUP(JA$2&amp;$B5,'FPL FIX2'!$N$1:$Q$400,MATCH("HOME",'FPL FIX2'!$N$1:$Q$1,0),0),"")&amp;IFERROR(VLOOKUP(JA$2&amp;$B5,'FPL FIX2'!$O$1:$P$400,MATCH("AWAY",'FPL FIX2'!$O$1:$P$1,0),0),"")&amp;IFERROR(VLOOKUP(JA$2&amp;$A5,'FA2'!$A:$D,MATCH("AWAY",'FA2'!$A$1:$D$1,0),0),"")&amp;IFERROR(VLOOKUP(JA$2&amp;$A5,'FA2'!$B:$C,MATCH("HOME",'FA2'!$B$1:$C$1,0),0),"")&amp;IFERROR(VLOOKUP(JA$2&amp;$A5,'EFL2'!$A:$D,MATCH("AWAY",'EFL2'!$A$1:$D$1,0),0),"")&amp;IFERROR(VLOOKUP(JA$2&amp;$A5,'EFL2'!$B:$C,MATCH("HOME",'EFL2'!$B$1:$C$1,0),0),"")&amp;IFERROR(VLOOKUP(JA$2&amp;$A5,'UCL2'!$C:$F,MATCH("AWAY",'UCL2'!$C$1:$F$1,0),0),"")&amp;IFERROR(VLOOKUP(JA$2&amp;$A5,'UCL2'!$D:$E,MATCH("HOME",'UCL2'!$D$1:$E$1,0),0),"")&amp;IFERROR(VLOOKUP(JA$2&amp;$A5,'EU2'!$C:$F,MATCH("AWAY",'EU2'!$C$1:$F$1,0),0),"")&amp;IFERROR(VLOOKUP(JA$2&amp;$A5,'EU2'!$D:$E,MATCH("HOME",'EU2'!$D$1:$E$1,0),0),"")&amp;IFERROR(VLOOKUP(JA$2&amp;$A5,'EUC2'!$C:$F,MATCH("AWAY",'EUC2'!$C$1:$F$1,0),0),"")&amp;IFERROR(VLOOKUP(JA$2&amp;$A5,'EUC2'!$D:$E,MATCH("HOME",'EUC2'!$D$1:$E$1,0),0),"")</f>
        <v/>
      </c>
      <c r="JB5" s="25" t="str">
        <f>IFERROR(VLOOKUP(JB$2&amp;$B5,'FPL FIX2'!$N$1:$Q$400,MATCH("HOME",'FPL FIX2'!$N$1:$Q$1,0),0),"")&amp;IFERROR(VLOOKUP(JB$2&amp;$B5,'FPL FIX2'!$O$1:$P$400,MATCH("AWAY",'FPL FIX2'!$O$1:$P$1,0),0),"")&amp;IFERROR(VLOOKUP(JB$2&amp;$A5,'FA2'!$A:$D,MATCH("AWAY",'FA2'!$A$1:$D$1,0),0),"")&amp;IFERROR(VLOOKUP(JB$2&amp;$A5,'FA2'!$B:$C,MATCH("HOME",'FA2'!$B$1:$C$1,0),0),"")&amp;IFERROR(VLOOKUP(JB$2&amp;$A5,'EFL2'!$A:$D,MATCH("AWAY",'EFL2'!$A$1:$D$1,0),0),"")&amp;IFERROR(VLOOKUP(JB$2&amp;$A5,'EFL2'!$B:$C,MATCH("HOME",'EFL2'!$B$1:$C$1,0),0),"")&amp;IFERROR(VLOOKUP(JB$2&amp;$A5,'UCL2'!$C:$F,MATCH("AWAY",'UCL2'!$C$1:$F$1,0),0),"")&amp;IFERROR(VLOOKUP(JB$2&amp;$A5,'UCL2'!$D:$E,MATCH("HOME",'UCL2'!$D$1:$E$1,0),0),"")&amp;IFERROR(VLOOKUP(JB$2&amp;$A5,'EU2'!$C:$F,MATCH("AWAY",'EU2'!$C$1:$F$1,0),0),"")&amp;IFERROR(VLOOKUP(JB$2&amp;$A5,'EU2'!$D:$E,MATCH("HOME",'EU2'!$D$1:$E$1,0),0),"")&amp;IFERROR(VLOOKUP(JB$2&amp;$A5,'EUC2'!$C:$F,MATCH("AWAY",'EUC2'!$C$1:$F$1,0),0),"")&amp;IFERROR(VLOOKUP(JB$2&amp;$A5,'EUC2'!$D:$E,MATCH("HOME",'EUC2'!$D$1:$E$1,0),0),"")</f>
        <v/>
      </c>
      <c r="JC5" s="25" t="str">
        <f>IFERROR(VLOOKUP(JC$2&amp;$B5,'FPL FIX2'!$N$1:$Q$400,MATCH("HOME",'FPL FIX2'!$N$1:$Q$1,0),0),"")&amp;IFERROR(VLOOKUP(JC$2&amp;$B5,'FPL FIX2'!$O$1:$P$400,MATCH("AWAY",'FPL FIX2'!$O$1:$P$1,0),0),"")&amp;IFERROR(VLOOKUP(JC$2&amp;$A5,'FA2'!$A:$D,MATCH("AWAY",'FA2'!$A$1:$D$1,0),0),"")&amp;IFERROR(VLOOKUP(JC$2&amp;$A5,'FA2'!$B:$C,MATCH("HOME",'FA2'!$B$1:$C$1,0),0),"")&amp;IFERROR(VLOOKUP(JC$2&amp;$A5,'EFL2'!$A:$D,MATCH("AWAY",'EFL2'!$A$1:$D$1,0),0),"")&amp;IFERROR(VLOOKUP(JC$2&amp;$A5,'EFL2'!$B:$C,MATCH("HOME",'EFL2'!$B$1:$C$1,0),0),"")&amp;IFERROR(VLOOKUP(JC$2&amp;$A5,'UCL2'!$C:$F,MATCH("AWAY",'UCL2'!$C$1:$F$1,0),0),"")&amp;IFERROR(VLOOKUP(JC$2&amp;$A5,'UCL2'!$D:$E,MATCH("HOME",'UCL2'!$D$1:$E$1,0),0),"")&amp;IFERROR(VLOOKUP(JC$2&amp;$A5,'EU2'!$C:$F,MATCH("AWAY",'EU2'!$C$1:$F$1,0),0),"")&amp;IFERROR(VLOOKUP(JC$2&amp;$A5,'EU2'!$D:$E,MATCH("HOME",'EU2'!$D$1:$E$1,0),0),"")&amp;IFERROR(VLOOKUP(JC$2&amp;$A5,'EUC2'!$C:$F,MATCH("AWAY",'EUC2'!$C$1:$F$1,0),0),"")&amp;IFERROR(VLOOKUP(JC$2&amp;$A5,'EUC2'!$D:$E,MATCH("HOME",'EUC2'!$D$1:$E$1,0),0),"")</f>
        <v/>
      </c>
      <c r="JD5" s="25" t="str">
        <f>IFERROR(VLOOKUP(JD$2&amp;$B5,'FPL FIX2'!$N$1:$Q$400,MATCH("HOME",'FPL FIX2'!$N$1:$Q$1,0),0),"")&amp;IFERROR(VLOOKUP(JD$2&amp;$B5,'FPL FIX2'!$O$1:$P$400,MATCH("AWAY",'FPL FIX2'!$O$1:$P$1,0),0),"")&amp;IFERROR(VLOOKUP(JD$2&amp;$A5,'FA2'!$A:$D,MATCH("AWAY",'FA2'!$A$1:$D$1,0),0),"")&amp;IFERROR(VLOOKUP(JD$2&amp;$A5,'FA2'!$B:$C,MATCH("HOME",'FA2'!$B$1:$C$1,0),0),"")&amp;IFERROR(VLOOKUP(JD$2&amp;$A5,'EFL2'!$A:$D,MATCH("AWAY",'EFL2'!$A$1:$D$1,0),0),"")&amp;IFERROR(VLOOKUP(JD$2&amp;$A5,'EFL2'!$B:$C,MATCH("HOME",'EFL2'!$B$1:$C$1,0),0),"")&amp;IFERROR(VLOOKUP(JD$2&amp;$A5,'UCL2'!$C:$F,MATCH("AWAY",'UCL2'!$C$1:$F$1,0),0),"")&amp;IFERROR(VLOOKUP(JD$2&amp;$A5,'UCL2'!$D:$E,MATCH("HOME",'UCL2'!$D$1:$E$1,0),0),"")&amp;IFERROR(VLOOKUP(JD$2&amp;$A5,'EU2'!$C:$F,MATCH("AWAY",'EU2'!$C$1:$F$1,0),0),"")&amp;IFERROR(VLOOKUP(JD$2&amp;$A5,'EU2'!$D:$E,MATCH("HOME",'EU2'!$D$1:$E$1,0),0),"")&amp;IFERROR(VLOOKUP(JD$2&amp;$A5,'EUC2'!$C:$F,MATCH("AWAY",'EUC2'!$C$1:$F$1,0),0),"")&amp;IFERROR(VLOOKUP(JD$2&amp;$A5,'EUC2'!$D:$E,MATCH("HOME",'EUC2'!$D$1:$E$1,0),0),"")</f>
        <v/>
      </c>
      <c r="JE5" s="25" t="str">
        <f>IFERROR(VLOOKUP(JE$2&amp;$B5,'FPL FIX2'!$N$1:$Q$400,MATCH("HOME",'FPL FIX2'!$N$1:$Q$1,0),0),"")&amp;IFERROR(VLOOKUP(JE$2&amp;$B5,'FPL FIX2'!$O$1:$P$400,MATCH("AWAY",'FPL FIX2'!$O$1:$P$1,0),0),"")&amp;IFERROR(VLOOKUP(JE$2&amp;$A5,'FA2'!$A:$D,MATCH("AWAY",'FA2'!$A$1:$D$1,0),0),"")&amp;IFERROR(VLOOKUP(JE$2&amp;$A5,'FA2'!$B:$C,MATCH("HOME",'FA2'!$B$1:$C$1,0),0),"")&amp;IFERROR(VLOOKUP(JE$2&amp;$A5,'EFL2'!$A:$D,MATCH("AWAY",'EFL2'!$A$1:$D$1,0),0),"")&amp;IFERROR(VLOOKUP(JE$2&amp;$A5,'EFL2'!$B:$C,MATCH("HOME",'EFL2'!$B$1:$C$1,0),0),"")&amp;IFERROR(VLOOKUP(JE$2&amp;$A5,'UCL2'!$C:$F,MATCH("AWAY",'UCL2'!$C$1:$F$1,0),0),"")&amp;IFERROR(VLOOKUP(JE$2&amp;$A5,'UCL2'!$D:$E,MATCH("HOME",'UCL2'!$D$1:$E$1,0),0),"")&amp;IFERROR(VLOOKUP(JE$2&amp;$A5,'EU2'!$C:$F,MATCH("AWAY",'EU2'!$C$1:$F$1,0),0),"")&amp;IFERROR(VLOOKUP(JE$2&amp;$A5,'EU2'!$D:$E,MATCH("HOME",'EU2'!$D$1:$E$1,0),0),"")&amp;IFERROR(VLOOKUP(JE$2&amp;$A5,'EUC2'!$C:$F,MATCH("AWAY",'EUC2'!$C$1:$F$1,0),0),"")&amp;IFERROR(VLOOKUP(JE$2&amp;$A5,'EUC2'!$D:$E,MATCH("HOME",'EUC2'!$D$1:$E$1,0),0),"")</f>
        <v/>
      </c>
      <c r="JF5" s="25" t="str">
        <f>IFERROR(VLOOKUP(JF$2&amp;$B5,'FPL FIX2'!$N$1:$Q$400,MATCH("HOME",'FPL FIX2'!$N$1:$Q$1,0),0),"")&amp;IFERROR(VLOOKUP(JF$2&amp;$B5,'FPL FIX2'!$O$1:$P$400,MATCH("AWAY",'FPL FIX2'!$O$1:$P$1,0),0),"")&amp;IFERROR(VLOOKUP(JF$2&amp;$A5,'FA2'!$A:$D,MATCH("AWAY",'FA2'!$A$1:$D$1,0),0),"")&amp;IFERROR(VLOOKUP(JF$2&amp;$A5,'FA2'!$B:$C,MATCH("HOME",'FA2'!$B$1:$C$1,0),0),"")&amp;IFERROR(VLOOKUP(JF$2&amp;$A5,'EFL2'!$A:$D,MATCH("AWAY",'EFL2'!$A$1:$D$1,0),0),"")&amp;IFERROR(VLOOKUP(JF$2&amp;$A5,'EFL2'!$B:$C,MATCH("HOME",'EFL2'!$B$1:$C$1,0),0),"")&amp;IFERROR(VLOOKUP(JF$2&amp;$A5,'UCL2'!$C:$F,MATCH("AWAY",'UCL2'!$C$1:$F$1,0),0),"")&amp;IFERROR(VLOOKUP(JF$2&amp;$A5,'UCL2'!$D:$E,MATCH("HOME",'UCL2'!$D$1:$E$1,0),0),"")&amp;IFERROR(VLOOKUP(JF$2&amp;$A5,'EU2'!$C:$F,MATCH("AWAY",'EU2'!$C$1:$F$1,0),0),"")&amp;IFERROR(VLOOKUP(JF$2&amp;$A5,'EU2'!$D:$E,MATCH("HOME",'EU2'!$D$1:$E$1,0),0),"")&amp;IFERROR(VLOOKUP(JF$2&amp;$A5,'EUC2'!$C:$F,MATCH("AWAY",'EUC2'!$C$1:$F$1,0),0),"")&amp;IFERROR(VLOOKUP(JF$2&amp;$A5,'EUC2'!$D:$E,MATCH("HOME",'EUC2'!$D$1:$E$1,0),0),"")</f>
        <v/>
      </c>
      <c r="JG5" s="25" t="str">
        <f>IFERROR(VLOOKUP(JG$2&amp;$B5,'FPL FIX2'!$N$1:$Q$400,MATCH("HOME",'FPL FIX2'!$N$1:$Q$1,0),0),"")&amp;IFERROR(VLOOKUP(JG$2&amp;$B5,'FPL FIX2'!$O$1:$P$400,MATCH("AWAY",'FPL FIX2'!$O$1:$P$1,0),0),"")&amp;IFERROR(VLOOKUP(JG$2&amp;$A5,'FA2'!$A:$D,MATCH("AWAY",'FA2'!$A$1:$D$1,0),0),"")&amp;IFERROR(VLOOKUP(JG$2&amp;$A5,'FA2'!$B:$C,MATCH("HOME",'FA2'!$B$1:$C$1,0),0),"")&amp;IFERROR(VLOOKUP(JG$2&amp;$A5,'EFL2'!$A:$D,MATCH("AWAY",'EFL2'!$A$1:$D$1,0),0),"")&amp;IFERROR(VLOOKUP(JG$2&amp;$A5,'EFL2'!$B:$C,MATCH("HOME",'EFL2'!$B$1:$C$1,0),0),"")&amp;IFERROR(VLOOKUP(JG$2&amp;$A5,'UCL2'!$C:$F,MATCH("AWAY",'UCL2'!$C$1:$F$1,0),0),"")&amp;IFERROR(VLOOKUP(JG$2&amp;$A5,'UCL2'!$D:$E,MATCH("HOME",'UCL2'!$D$1:$E$1,0),0),"")&amp;IFERROR(VLOOKUP(JG$2&amp;$A5,'EU2'!$C:$F,MATCH("AWAY",'EU2'!$C$1:$F$1,0),0),"")&amp;IFERROR(VLOOKUP(JG$2&amp;$A5,'EU2'!$D:$E,MATCH("HOME",'EU2'!$D$1:$E$1,0),0),"")&amp;IFERROR(VLOOKUP(JG$2&amp;$A5,'EUC2'!$C:$F,MATCH("AWAY",'EUC2'!$C$1:$F$1,0),0),"")&amp;IFERROR(VLOOKUP(JG$2&amp;$A5,'EUC2'!$D:$E,MATCH("HOME",'EUC2'!$D$1:$E$1,0),0),"")</f>
        <v>bre</v>
      </c>
      <c r="JH5" s="25" t="str">
        <f>IFERROR(VLOOKUP(JH$2&amp;$B5,'FPL FIX2'!$N$1:$Q$400,MATCH("HOME",'FPL FIX2'!$N$1:$Q$1,0),0),"")&amp;IFERROR(VLOOKUP(JH$2&amp;$B5,'FPL FIX2'!$O$1:$P$400,MATCH("AWAY",'FPL FIX2'!$O$1:$P$1,0),0),"")&amp;IFERROR(VLOOKUP(JH$2&amp;$A5,'FA2'!$A:$D,MATCH("AWAY",'FA2'!$A$1:$D$1,0),0),"")&amp;IFERROR(VLOOKUP(JH$2&amp;$A5,'FA2'!$B:$C,MATCH("HOME",'FA2'!$B$1:$C$1,0),0),"")&amp;IFERROR(VLOOKUP(JH$2&amp;$A5,'EFL2'!$A:$D,MATCH("AWAY",'EFL2'!$A$1:$D$1,0),0),"")&amp;IFERROR(VLOOKUP(JH$2&amp;$A5,'EFL2'!$B:$C,MATCH("HOME",'EFL2'!$B$1:$C$1,0),0),"")&amp;IFERROR(VLOOKUP(JH$2&amp;$A5,'UCL2'!$C:$F,MATCH("AWAY",'UCL2'!$C$1:$F$1,0),0),"")&amp;IFERROR(VLOOKUP(JH$2&amp;$A5,'UCL2'!$D:$E,MATCH("HOME",'UCL2'!$D$1:$E$1,0),0),"")&amp;IFERROR(VLOOKUP(JH$2&amp;$A5,'EU2'!$C:$F,MATCH("AWAY",'EU2'!$C$1:$F$1,0),0),"")&amp;IFERROR(VLOOKUP(JH$2&amp;$A5,'EU2'!$D:$E,MATCH("HOME",'EU2'!$D$1:$E$1,0),0),"")&amp;IFERROR(VLOOKUP(JH$2&amp;$A5,'EUC2'!$C:$F,MATCH("AWAY",'EUC2'!$C$1:$F$1,0),0),"")&amp;IFERROR(VLOOKUP(JH$2&amp;$A5,'EUC2'!$D:$E,MATCH("HOME",'EUC2'!$D$1:$E$1,0),0),"")</f>
        <v/>
      </c>
      <c r="JI5" s="25" t="str">
        <f>IFERROR(VLOOKUP(JI$2&amp;$B5,'FPL FIX2'!$N$1:$Q$400,MATCH("HOME",'FPL FIX2'!$N$1:$Q$1,0),0),"")&amp;IFERROR(VLOOKUP(JI$2&amp;$B5,'FPL FIX2'!$O$1:$P$400,MATCH("AWAY",'FPL FIX2'!$O$1:$P$1,0),0),"")&amp;IFERROR(VLOOKUP(JI$2&amp;$A5,'FA2'!$A:$D,MATCH("AWAY",'FA2'!$A$1:$D$1,0),0),"")&amp;IFERROR(VLOOKUP(JI$2&amp;$A5,'FA2'!$B:$C,MATCH("HOME",'FA2'!$B$1:$C$1,0),0),"")&amp;IFERROR(VLOOKUP(JI$2&amp;$A5,'EFL2'!$A:$D,MATCH("AWAY",'EFL2'!$A$1:$D$1,0),0),"")&amp;IFERROR(VLOOKUP(JI$2&amp;$A5,'EFL2'!$B:$C,MATCH("HOME",'EFL2'!$B$1:$C$1,0),0),"")&amp;IFERROR(VLOOKUP(JI$2&amp;$A5,'UCL2'!$C:$F,MATCH("AWAY",'UCL2'!$C$1:$F$1,0),0),"")&amp;IFERROR(VLOOKUP(JI$2&amp;$A5,'UCL2'!$D:$E,MATCH("HOME",'UCL2'!$D$1:$E$1,0),0),"")&amp;IFERROR(VLOOKUP(JI$2&amp;$A5,'EU2'!$C:$F,MATCH("AWAY",'EU2'!$C$1:$F$1,0),0),"")&amp;IFERROR(VLOOKUP(JI$2&amp;$A5,'EU2'!$D:$E,MATCH("HOME",'EU2'!$D$1:$E$1,0),0),"")&amp;IFERROR(VLOOKUP(JI$2&amp;$A5,'EUC2'!$C:$F,MATCH("AWAY",'EUC2'!$C$1:$F$1,0),0),"")&amp;IFERROR(VLOOKUP(JI$2&amp;$A5,'EUC2'!$D:$E,MATCH("HOME",'EUC2'!$D$1:$E$1,0),0),"")</f>
        <v/>
      </c>
      <c r="JJ5" s="25" t="str">
        <f>IFERROR(VLOOKUP(JJ$2&amp;$B5,'FPL FIX2'!$N$1:$Q$400,MATCH("HOME",'FPL FIX2'!$N$1:$Q$1,0),0),"")&amp;IFERROR(VLOOKUP(JJ$2&amp;$B5,'FPL FIX2'!$O$1:$P$400,MATCH("AWAY",'FPL FIX2'!$O$1:$P$1,0),0),"")&amp;IFERROR(VLOOKUP(JJ$2&amp;$A5,'FA2'!$A:$D,MATCH("AWAY",'FA2'!$A$1:$D$1,0),0),"")&amp;IFERROR(VLOOKUP(JJ$2&amp;$A5,'FA2'!$B:$C,MATCH("HOME",'FA2'!$B$1:$C$1,0),0),"")&amp;IFERROR(VLOOKUP(JJ$2&amp;$A5,'EFL2'!$A:$D,MATCH("AWAY",'EFL2'!$A$1:$D$1,0),0),"")&amp;IFERROR(VLOOKUP(JJ$2&amp;$A5,'EFL2'!$B:$C,MATCH("HOME",'EFL2'!$B$1:$C$1,0),0),"")&amp;IFERROR(VLOOKUP(JJ$2&amp;$A5,'UCL2'!$C:$F,MATCH("AWAY",'UCL2'!$C$1:$F$1,0),0),"")&amp;IFERROR(VLOOKUP(JJ$2&amp;$A5,'UCL2'!$D:$E,MATCH("HOME",'UCL2'!$D$1:$E$1,0),0),"")&amp;IFERROR(VLOOKUP(JJ$2&amp;$A5,'EU2'!$C:$F,MATCH("AWAY",'EU2'!$C$1:$F$1,0),0),"")&amp;IFERROR(VLOOKUP(JJ$2&amp;$A5,'EU2'!$D:$E,MATCH("HOME",'EU2'!$D$1:$E$1,0),0),"")&amp;IFERROR(VLOOKUP(JJ$2&amp;$A5,'EUC2'!$C:$F,MATCH("AWAY",'EUC2'!$C$1:$F$1,0),0),"")&amp;IFERROR(VLOOKUP(JJ$2&amp;$A5,'EUC2'!$D:$E,MATCH("HOME",'EUC2'!$D$1:$E$1,0),0),"")</f>
        <v>FUL</v>
      </c>
      <c r="JK5" s="25" t="str">
        <f>IFERROR(VLOOKUP(JK$2&amp;$B5,'FPL FIX2'!$N$1:$Q$400,MATCH("HOME",'FPL FIX2'!$N$1:$Q$1,0),0),"")&amp;IFERROR(VLOOKUP(JK$2&amp;$B5,'FPL FIX2'!$O$1:$P$400,MATCH("AWAY",'FPL FIX2'!$O$1:$P$1,0),0),"")&amp;IFERROR(VLOOKUP(JK$2&amp;$A5,'FA2'!$A:$D,MATCH("AWAY",'FA2'!$A$1:$D$1,0),0),"")&amp;IFERROR(VLOOKUP(JK$2&amp;$A5,'FA2'!$B:$C,MATCH("HOME",'FA2'!$B$1:$C$1,0),0),"")&amp;IFERROR(VLOOKUP(JK$2&amp;$A5,'EFL2'!$A:$D,MATCH("AWAY",'EFL2'!$A$1:$D$1,0),0),"")&amp;IFERROR(VLOOKUP(JK$2&amp;$A5,'EFL2'!$B:$C,MATCH("HOME",'EFL2'!$B$1:$C$1,0),0),"")&amp;IFERROR(VLOOKUP(JK$2&amp;$A5,'UCL2'!$C:$F,MATCH("AWAY",'UCL2'!$C$1:$F$1,0),0),"")&amp;IFERROR(VLOOKUP(JK$2&amp;$A5,'UCL2'!$D:$E,MATCH("HOME",'UCL2'!$D$1:$E$1,0),0),"")&amp;IFERROR(VLOOKUP(JK$2&amp;$A5,'EU2'!$C:$F,MATCH("AWAY",'EU2'!$C$1:$F$1,0),0),"")&amp;IFERROR(VLOOKUP(JK$2&amp;$A5,'EU2'!$D:$E,MATCH("HOME",'EU2'!$D$1:$E$1,0),0),"")&amp;IFERROR(VLOOKUP(JK$2&amp;$A5,'EUC2'!$C:$F,MATCH("AWAY",'EUC2'!$C$1:$F$1,0),0),"")&amp;IFERROR(VLOOKUP(JK$2&amp;$A5,'EUC2'!$D:$E,MATCH("HOME",'EUC2'!$D$1:$E$1,0),0),"")</f>
        <v/>
      </c>
      <c r="JL5" s="25" t="str">
        <f>IFERROR(VLOOKUP(JL$2&amp;$B5,'FPL FIX2'!$N$1:$Q$400,MATCH("HOME",'FPL FIX2'!$N$1:$Q$1,0),0),"")&amp;IFERROR(VLOOKUP(JL$2&amp;$B5,'FPL FIX2'!$O$1:$P$400,MATCH("AWAY",'FPL FIX2'!$O$1:$P$1,0),0),"")&amp;IFERROR(VLOOKUP(JL$2&amp;$A5,'FA2'!$A:$D,MATCH("AWAY",'FA2'!$A$1:$D$1,0),0),"")&amp;IFERROR(VLOOKUP(JL$2&amp;$A5,'FA2'!$B:$C,MATCH("HOME",'FA2'!$B$1:$C$1,0),0),"")&amp;IFERROR(VLOOKUP(JL$2&amp;$A5,'EFL2'!$A:$D,MATCH("AWAY",'EFL2'!$A$1:$D$1,0),0),"")&amp;IFERROR(VLOOKUP(JL$2&amp;$A5,'EFL2'!$B:$C,MATCH("HOME",'EFL2'!$B$1:$C$1,0),0),"")&amp;IFERROR(VLOOKUP(JL$2&amp;$A5,'UCL2'!$C:$F,MATCH("AWAY",'UCL2'!$C$1:$F$1,0),0),"")&amp;IFERROR(VLOOKUP(JL$2&amp;$A5,'UCL2'!$D:$E,MATCH("HOME",'UCL2'!$D$1:$E$1,0),0),"")&amp;IFERROR(VLOOKUP(JL$2&amp;$A5,'EU2'!$C:$F,MATCH("AWAY",'EU2'!$C$1:$F$1,0),0),"")&amp;IFERROR(VLOOKUP(JL$2&amp;$A5,'EU2'!$D:$E,MATCH("HOME",'EU2'!$D$1:$E$1,0),0),"")&amp;IFERROR(VLOOKUP(JL$2&amp;$A5,'EUC2'!$C:$F,MATCH("AWAY",'EUC2'!$C$1:$F$1,0),0),"")&amp;IFERROR(VLOOKUP(JL$2&amp;$A5,'EUC2'!$D:$E,MATCH("HOME",'EUC2'!$D$1:$E$1,0),0),"")</f>
        <v/>
      </c>
      <c r="JM5" s="25" t="str">
        <f>IFERROR(VLOOKUP(JM$2&amp;$B5,'FPL FIX2'!$N$1:$Q$400,MATCH("HOME",'FPL FIX2'!$N$1:$Q$1,0),0),"")&amp;IFERROR(VLOOKUP(JM$2&amp;$B5,'FPL FIX2'!$O$1:$P$400,MATCH("AWAY",'FPL FIX2'!$O$1:$P$1,0),0),"")&amp;IFERROR(VLOOKUP(JM$2&amp;$A5,'FA2'!$A:$D,MATCH("AWAY",'FA2'!$A$1:$D$1,0),0),"")&amp;IFERROR(VLOOKUP(JM$2&amp;$A5,'FA2'!$B:$C,MATCH("HOME",'FA2'!$B$1:$C$1,0),0),"")&amp;IFERROR(VLOOKUP(JM$2&amp;$A5,'EFL2'!$A:$D,MATCH("AWAY",'EFL2'!$A$1:$D$1,0),0),"")&amp;IFERROR(VLOOKUP(JM$2&amp;$A5,'EFL2'!$B:$C,MATCH("HOME",'EFL2'!$B$1:$C$1,0),0),"")&amp;IFERROR(VLOOKUP(JM$2&amp;$A5,'UCL2'!$C:$F,MATCH("AWAY",'UCL2'!$C$1:$F$1,0),0),"")&amp;IFERROR(VLOOKUP(JM$2&amp;$A5,'UCL2'!$D:$E,MATCH("HOME",'UCL2'!$D$1:$E$1,0),0),"")&amp;IFERROR(VLOOKUP(JM$2&amp;$A5,'EU2'!$C:$F,MATCH("AWAY",'EU2'!$C$1:$F$1,0),0),"")&amp;IFERROR(VLOOKUP(JM$2&amp;$A5,'EU2'!$D:$E,MATCH("HOME",'EU2'!$D$1:$E$1,0),0),"")&amp;IFERROR(VLOOKUP(JM$2&amp;$A5,'EUC2'!$C:$F,MATCH("AWAY",'EUC2'!$C$1:$F$1,0),0),"")&amp;IFERROR(VLOOKUP(JM$2&amp;$A5,'EUC2'!$D:$E,MATCH("HOME",'EUC2'!$D$1:$E$1,0),0),"")</f>
        <v/>
      </c>
      <c r="JN5" s="25" t="str">
        <f>IFERROR(VLOOKUP(JN$2&amp;$B5,'FPL FIX2'!$N$1:$Q$400,MATCH("HOME",'FPL FIX2'!$N$1:$Q$1,0),0),"")&amp;IFERROR(VLOOKUP(JN$2&amp;$B5,'FPL FIX2'!$O$1:$P$400,MATCH("AWAY",'FPL FIX2'!$O$1:$P$1,0),0),"")&amp;IFERROR(VLOOKUP(JN$2&amp;$A5,'FA2'!$A:$D,MATCH("AWAY",'FA2'!$A$1:$D$1,0),0),"")&amp;IFERROR(VLOOKUP(JN$2&amp;$A5,'FA2'!$B:$C,MATCH("HOME",'FA2'!$B$1:$C$1,0),0),"")&amp;IFERROR(VLOOKUP(JN$2&amp;$A5,'EFL2'!$A:$D,MATCH("AWAY",'EFL2'!$A$1:$D$1,0),0),"")&amp;IFERROR(VLOOKUP(JN$2&amp;$A5,'EFL2'!$B:$C,MATCH("HOME",'EFL2'!$B$1:$C$1,0),0),"")&amp;IFERROR(VLOOKUP(JN$2&amp;$A5,'UCL2'!$C:$F,MATCH("AWAY",'UCL2'!$C$1:$F$1,0),0),"")&amp;IFERROR(VLOOKUP(JN$2&amp;$A5,'UCL2'!$D:$E,MATCH("HOME",'UCL2'!$D$1:$E$1,0),0),"")&amp;IFERROR(VLOOKUP(JN$2&amp;$A5,'EU2'!$C:$F,MATCH("AWAY",'EU2'!$C$1:$F$1,0),0),"")&amp;IFERROR(VLOOKUP(JN$2&amp;$A5,'EU2'!$D:$E,MATCH("HOME",'EU2'!$D$1:$E$1,0),0),"")&amp;IFERROR(VLOOKUP(JN$2&amp;$A5,'EUC2'!$C:$F,MATCH("AWAY",'EUC2'!$C$1:$F$1,0),0),"")&amp;IFERROR(VLOOKUP(JN$2&amp;$A5,'EUC2'!$D:$E,MATCH("HOME",'EUC2'!$D$1:$E$1,0),0),"")</f>
        <v/>
      </c>
      <c r="JO5" s="25" t="str">
        <f>IFERROR(VLOOKUP(JO$2&amp;$B5,'FPL FIX2'!$N$1:$Q$400,MATCH("HOME",'FPL FIX2'!$N$1:$Q$1,0),0),"")&amp;IFERROR(VLOOKUP(JO$2&amp;$B5,'FPL FIX2'!$O$1:$P$400,MATCH("AWAY",'FPL FIX2'!$O$1:$P$1,0),0),"")&amp;IFERROR(VLOOKUP(JO$2&amp;$A5,'FA2'!$A:$D,MATCH("AWAY",'FA2'!$A$1:$D$1,0),0),"")&amp;IFERROR(VLOOKUP(JO$2&amp;$A5,'FA2'!$B:$C,MATCH("HOME",'FA2'!$B$1:$C$1,0),0),"")&amp;IFERROR(VLOOKUP(JO$2&amp;$A5,'EFL2'!$A:$D,MATCH("AWAY",'EFL2'!$A$1:$D$1,0),0),"")&amp;IFERROR(VLOOKUP(JO$2&amp;$A5,'EFL2'!$B:$C,MATCH("HOME",'EFL2'!$B$1:$C$1,0),0),"")&amp;IFERROR(VLOOKUP(JO$2&amp;$A5,'UCL2'!$C:$F,MATCH("AWAY",'UCL2'!$C$1:$F$1,0),0),"")&amp;IFERROR(VLOOKUP(JO$2&amp;$A5,'UCL2'!$D:$E,MATCH("HOME",'UCL2'!$D$1:$E$1,0),0),"")&amp;IFERROR(VLOOKUP(JO$2&amp;$A5,'EU2'!$C:$F,MATCH("AWAY",'EU2'!$C$1:$F$1,0),0),"")&amp;IFERROR(VLOOKUP(JO$2&amp;$A5,'EU2'!$D:$E,MATCH("HOME",'EU2'!$D$1:$E$1,0),0),"")&amp;IFERROR(VLOOKUP(JO$2&amp;$A5,'EUC2'!$C:$F,MATCH("AWAY",'EUC2'!$C$1:$F$1,0),0),"")&amp;IFERROR(VLOOKUP(JO$2&amp;$A5,'EUC2'!$D:$E,MATCH("HOME",'EUC2'!$D$1:$E$1,0),0),"")</f>
        <v>mun</v>
      </c>
      <c r="JP5" s="25" t="str">
        <f>IFERROR(VLOOKUP(JP$2&amp;$B5,'FPL FIX2'!$N$1:$Q$400,MATCH("HOME",'FPL FIX2'!$N$1:$Q$1,0),0),"")&amp;IFERROR(VLOOKUP(JP$2&amp;$B5,'FPL FIX2'!$O$1:$P$400,MATCH("AWAY",'FPL FIX2'!$O$1:$P$1,0),0),"")&amp;IFERROR(VLOOKUP(JP$2&amp;$A5,'FA2'!$A:$D,MATCH("AWAY",'FA2'!$A$1:$D$1,0),0),"")&amp;IFERROR(VLOOKUP(JP$2&amp;$A5,'FA2'!$B:$C,MATCH("HOME",'FA2'!$B$1:$C$1,0),0),"")&amp;IFERROR(VLOOKUP(JP$2&amp;$A5,'EFL2'!$A:$D,MATCH("AWAY",'EFL2'!$A$1:$D$1,0),0),"")&amp;IFERROR(VLOOKUP(JP$2&amp;$A5,'EFL2'!$B:$C,MATCH("HOME",'EFL2'!$B$1:$C$1,0),0),"")&amp;IFERROR(VLOOKUP(JP$2&amp;$A5,'UCL2'!$C:$F,MATCH("AWAY",'UCL2'!$C$1:$F$1,0),0),"")&amp;IFERROR(VLOOKUP(JP$2&amp;$A5,'UCL2'!$D:$E,MATCH("HOME",'UCL2'!$D$1:$E$1,0),0),"")&amp;IFERROR(VLOOKUP(JP$2&amp;$A5,'EU2'!$C:$F,MATCH("AWAY",'EU2'!$C$1:$F$1,0),0),"")&amp;IFERROR(VLOOKUP(JP$2&amp;$A5,'EU2'!$D:$E,MATCH("HOME",'EU2'!$D$1:$E$1,0),0),"")&amp;IFERROR(VLOOKUP(JP$2&amp;$A5,'EUC2'!$C:$F,MATCH("AWAY",'EUC2'!$C$1:$F$1,0),0),"")&amp;IFERROR(VLOOKUP(JP$2&amp;$A5,'EUC2'!$D:$E,MATCH("HOME",'EUC2'!$D$1:$E$1,0),0),"")</f>
        <v/>
      </c>
      <c r="JQ5" s="25" t="str">
        <f>IFERROR(VLOOKUP(JQ$2&amp;$B5,'FPL FIX2'!$N$1:$Q$400,MATCH("HOME",'FPL FIX2'!$N$1:$Q$1,0),0),"")&amp;IFERROR(VLOOKUP(JQ$2&amp;$B5,'FPL FIX2'!$O$1:$P$400,MATCH("AWAY",'FPL FIX2'!$O$1:$P$1,0),0),"")&amp;IFERROR(VLOOKUP(JQ$2&amp;$A5,'FA2'!$A:$D,MATCH("AWAY",'FA2'!$A$1:$D$1,0),0),"")&amp;IFERROR(VLOOKUP(JQ$2&amp;$A5,'FA2'!$B:$C,MATCH("HOME",'FA2'!$B$1:$C$1,0),0),"")&amp;IFERROR(VLOOKUP(JQ$2&amp;$A5,'EFL2'!$A:$D,MATCH("AWAY",'EFL2'!$A$1:$D$1,0),0),"")&amp;IFERROR(VLOOKUP(JQ$2&amp;$A5,'EFL2'!$B:$C,MATCH("HOME",'EFL2'!$B$1:$C$1,0),0),"")&amp;IFERROR(VLOOKUP(JQ$2&amp;$A5,'UCL2'!$C:$F,MATCH("AWAY",'UCL2'!$C$1:$F$1,0),0),"")&amp;IFERROR(VLOOKUP(JQ$2&amp;$A5,'UCL2'!$D:$E,MATCH("HOME",'UCL2'!$D$1:$E$1,0),0),"")&amp;IFERROR(VLOOKUP(JQ$2&amp;$A5,'EU2'!$C:$F,MATCH("AWAY",'EU2'!$C$1:$F$1,0),0),"")&amp;IFERROR(VLOOKUP(JQ$2&amp;$A5,'EU2'!$D:$E,MATCH("HOME",'EU2'!$D$1:$E$1,0),0),"")&amp;IFERROR(VLOOKUP(JQ$2&amp;$A5,'EUC2'!$C:$F,MATCH("AWAY",'EUC2'!$C$1:$F$1,0),0),"")&amp;IFERROR(VLOOKUP(JQ$2&amp;$A5,'EUC2'!$D:$E,MATCH("HOME",'EUC2'!$D$1:$E$1,0),0),"")</f>
        <v/>
      </c>
      <c r="JR5" s="25" t="str">
        <f>IFERROR(VLOOKUP(JR$2&amp;$B5,'FPL FIX2'!$N$1:$Q$400,MATCH("HOME",'FPL FIX2'!$N$1:$Q$1,0),0),"")&amp;IFERROR(VLOOKUP(JR$2&amp;$B5,'FPL FIX2'!$O$1:$P$400,MATCH("AWAY",'FPL FIX2'!$O$1:$P$1,0),0),"")&amp;IFERROR(VLOOKUP(JR$2&amp;$A5,'FA2'!$A:$D,MATCH("AWAY",'FA2'!$A$1:$D$1,0),0),"")&amp;IFERROR(VLOOKUP(JR$2&amp;$A5,'FA2'!$B:$C,MATCH("HOME",'FA2'!$B$1:$C$1,0),0),"")&amp;IFERROR(VLOOKUP(JR$2&amp;$A5,'EFL2'!$A:$D,MATCH("AWAY",'EFL2'!$A$1:$D$1,0),0),"")&amp;IFERROR(VLOOKUP(JR$2&amp;$A5,'EFL2'!$B:$C,MATCH("HOME",'EFL2'!$B$1:$C$1,0),0),"")&amp;IFERROR(VLOOKUP(JR$2&amp;$A5,'UCL2'!$C:$F,MATCH("AWAY",'UCL2'!$C$1:$F$1,0),0),"")&amp;IFERROR(VLOOKUP(JR$2&amp;$A5,'UCL2'!$D:$E,MATCH("HOME",'UCL2'!$D$1:$E$1,0),0),"")&amp;IFERROR(VLOOKUP(JR$2&amp;$A5,'EU2'!$C:$F,MATCH("AWAY",'EU2'!$C$1:$F$1,0),0),"")&amp;IFERROR(VLOOKUP(JR$2&amp;$A5,'EU2'!$D:$E,MATCH("HOME",'EU2'!$D$1:$E$1,0),0),"")&amp;IFERROR(VLOOKUP(JR$2&amp;$A5,'EUC2'!$C:$F,MATCH("AWAY",'EUC2'!$C$1:$F$1,0),0),"")&amp;IFERROR(VLOOKUP(JR$2&amp;$A5,'EUC2'!$D:$E,MATCH("HOME",'EUC2'!$D$1:$E$1,0),0),"")</f>
        <v/>
      </c>
      <c r="JS5" s="25" t="str">
        <f>IFERROR(VLOOKUP(JS$2&amp;$B5,'FPL FIX2'!$N$1:$Q$400,MATCH("HOME",'FPL FIX2'!$N$1:$Q$1,0),0),"")&amp;IFERROR(VLOOKUP(JS$2&amp;$B5,'FPL FIX2'!$O$1:$P$400,MATCH("AWAY",'FPL FIX2'!$O$1:$P$1,0),0),"")&amp;IFERROR(VLOOKUP(JS$2&amp;$A5,'FA2'!$A:$D,MATCH("AWAY",'FA2'!$A$1:$D$1,0),0),"")&amp;IFERROR(VLOOKUP(JS$2&amp;$A5,'FA2'!$B:$C,MATCH("HOME",'FA2'!$B$1:$C$1,0),0),"")&amp;IFERROR(VLOOKUP(JS$2&amp;$A5,'EFL2'!$A:$D,MATCH("AWAY",'EFL2'!$A$1:$D$1,0),0),"")&amp;IFERROR(VLOOKUP(JS$2&amp;$A5,'EFL2'!$B:$C,MATCH("HOME",'EFL2'!$B$1:$C$1,0),0),"")&amp;IFERROR(VLOOKUP(JS$2&amp;$A5,'UCL2'!$C:$F,MATCH("AWAY",'UCL2'!$C$1:$F$1,0),0),"")&amp;IFERROR(VLOOKUP(JS$2&amp;$A5,'UCL2'!$D:$E,MATCH("HOME",'UCL2'!$D$1:$E$1,0),0),"")&amp;IFERROR(VLOOKUP(JS$2&amp;$A5,'EU2'!$C:$F,MATCH("AWAY",'EU2'!$C$1:$F$1,0),0),"")&amp;IFERROR(VLOOKUP(JS$2&amp;$A5,'EU2'!$D:$E,MATCH("HOME",'EU2'!$D$1:$E$1,0),0),"")&amp;IFERROR(VLOOKUP(JS$2&amp;$A5,'EUC2'!$C:$F,MATCH("AWAY",'EUC2'!$C$1:$F$1,0),0),"")&amp;IFERROR(VLOOKUP(JS$2&amp;$A5,'EUC2'!$D:$E,MATCH("HOME",'EUC2'!$D$1:$E$1,0),0),"")</f>
        <v/>
      </c>
      <c r="JT5" s="25" t="str">
        <f>IFERROR(VLOOKUP(JT$2&amp;$B5,'FPL FIX2'!$N$1:$Q$400,MATCH("HOME",'FPL FIX2'!$N$1:$Q$1,0),0),"")&amp;IFERROR(VLOOKUP(JT$2&amp;$B5,'FPL FIX2'!$O$1:$P$400,MATCH("AWAY",'FPL FIX2'!$O$1:$P$1,0),0),"")&amp;IFERROR(VLOOKUP(JT$2&amp;$A5,'FA2'!$A:$D,MATCH("AWAY",'FA2'!$A$1:$D$1,0),0),"")&amp;IFERROR(VLOOKUP(JT$2&amp;$A5,'FA2'!$B:$C,MATCH("HOME",'FA2'!$B$1:$C$1,0),0),"")&amp;IFERROR(VLOOKUP(JT$2&amp;$A5,'EFL2'!$A:$D,MATCH("AWAY",'EFL2'!$A$1:$D$1,0),0),"")&amp;IFERROR(VLOOKUP(JT$2&amp;$A5,'EFL2'!$B:$C,MATCH("HOME",'EFL2'!$B$1:$C$1,0),0),"")&amp;IFERROR(VLOOKUP(JT$2&amp;$A5,'UCL2'!$C:$F,MATCH("AWAY",'UCL2'!$C$1:$F$1,0),0),"")&amp;IFERROR(VLOOKUP(JT$2&amp;$A5,'UCL2'!$D:$E,MATCH("HOME",'UCL2'!$D$1:$E$1,0),0),"")&amp;IFERROR(VLOOKUP(JT$2&amp;$A5,'EU2'!$C:$F,MATCH("AWAY",'EU2'!$C$1:$F$1,0),0),"")&amp;IFERROR(VLOOKUP(JT$2&amp;$A5,'EU2'!$D:$E,MATCH("HOME",'EU2'!$D$1:$E$1,0),0),"")&amp;IFERROR(VLOOKUP(JT$2&amp;$A5,'EUC2'!$C:$F,MATCH("AWAY",'EUC2'!$C$1:$F$1,0),0),"")&amp;IFERROR(VLOOKUP(JT$2&amp;$A5,'EUC2'!$D:$E,MATCH("HOME",'EUC2'!$D$1:$E$1,0),0),"")</f>
        <v/>
      </c>
      <c r="JU5" s="25" t="str">
        <f>IFERROR(VLOOKUP(JU$2&amp;$B5,'FPL FIX2'!$N$1:$Q$400,MATCH("HOME",'FPL FIX2'!$N$1:$Q$1,0),0),"")&amp;IFERROR(VLOOKUP(JU$2&amp;$B5,'FPL FIX2'!$O$1:$P$400,MATCH("AWAY",'FPL FIX2'!$O$1:$P$1,0),0),"")&amp;IFERROR(VLOOKUP(JU$2&amp;$A5,'FA2'!$A:$D,MATCH("AWAY",'FA2'!$A$1:$D$1,0),0),"")&amp;IFERROR(VLOOKUP(JU$2&amp;$A5,'FA2'!$B:$C,MATCH("HOME",'FA2'!$B$1:$C$1,0),0),"")&amp;IFERROR(VLOOKUP(JU$2&amp;$A5,'EFL2'!$A:$D,MATCH("AWAY",'EFL2'!$A$1:$D$1,0),0),"")&amp;IFERROR(VLOOKUP(JU$2&amp;$A5,'EFL2'!$B:$C,MATCH("HOME",'EFL2'!$B$1:$C$1,0),0),"")&amp;IFERROR(VLOOKUP(JU$2&amp;$A5,'UCL2'!$C:$F,MATCH("AWAY",'UCL2'!$C$1:$F$1,0),0),"")&amp;IFERROR(VLOOKUP(JU$2&amp;$A5,'UCL2'!$D:$E,MATCH("HOME",'UCL2'!$D$1:$E$1,0),0),"")&amp;IFERROR(VLOOKUP(JU$2&amp;$A5,'EU2'!$C:$F,MATCH("AWAY",'EU2'!$C$1:$F$1,0),0),"")&amp;IFERROR(VLOOKUP(JU$2&amp;$A5,'EU2'!$D:$E,MATCH("HOME",'EU2'!$D$1:$E$1,0),0),"")&amp;IFERROR(VLOOKUP(JU$2&amp;$A5,'EUC2'!$C:$F,MATCH("AWAY",'EUC2'!$C$1:$F$1,0),0),"")&amp;IFERROR(VLOOKUP(JU$2&amp;$A5,'EUC2'!$D:$E,MATCH("HOME",'EUC2'!$D$1:$E$1,0),0),"")</f>
        <v>wol</v>
      </c>
      <c r="JV5" s="25" t="str">
        <f>IFERROR(VLOOKUP(JV$2&amp;$B5,'FPL FIX2'!$N$1:$Q$400,MATCH("HOME",'FPL FIX2'!$N$1:$Q$1,0),0),"")&amp;IFERROR(VLOOKUP(JV$2&amp;$B5,'FPL FIX2'!$O$1:$P$400,MATCH("AWAY",'FPL FIX2'!$O$1:$P$1,0),0),"")&amp;IFERROR(VLOOKUP(JV$2&amp;$A5,'FA2'!$A:$D,MATCH("AWAY",'FA2'!$A$1:$D$1,0),0),"")&amp;IFERROR(VLOOKUP(JV$2&amp;$A5,'FA2'!$B:$C,MATCH("HOME",'FA2'!$B$1:$C$1,0),0),"")&amp;IFERROR(VLOOKUP(JV$2&amp;$A5,'EFL2'!$A:$D,MATCH("AWAY",'EFL2'!$A$1:$D$1,0),0),"")&amp;IFERROR(VLOOKUP(JV$2&amp;$A5,'EFL2'!$B:$C,MATCH("HOME",'EFL2'!$B$1:$C$1,0),0),"")&amp;IFERROR(VLOOKUP(JV$2&amp;$A5,'UCL2'!$C:$F,MATCH("AWAY",'UCL2'!$C$1:$F$1,0),0),"")&amp;IFERROR(VLOOKUP(JV$2&amp;$A5,'UCL2'!$D:$E,MATCH("HOME",'UCL2'!$D$1:$E$1,0),0),"")&amp;IFERROR(VLOOKUP(JV$2&amp;$A5,'EU2'!$C:$F,MATCH("AWAY",'EU2'!$C$1:$F$1,0),0),"")&amp;IFERROR(VLOOKUP(JV$2&amp;$A5,'EU2'!$D:$E,MATCH("HOME",'EU2'!$D$1:$E$1,0),0),"")&amp;IFERROR(VLOOKUP(JV$2&amp;$A5,'EUC2'!$C:$F,MATCH("AWAY",'EUC2'!$C$1:$F$1,0),0),"")&amp;IFERROR(VLOOKUP(JV$2&amp;$A5,'EUC2'!$D:$E,MATCH("HOME",'EUC2'!$D$1:$E$1,0),0),"")</f>
        <v/>
      </c>
      <c r="JW5" s="25" t="str">
        <f>IFERROR(VLOOKUP(JW$2&amp;$B5,'FPL FIX2'!$N$1:$Q$400,MATCH("HOME",'FPL FIX2'!$N$1:$Q$1,0),0),"")&amp;IFERROR(VLOOKUP(JW$2&amp;$B5,'FPL FIX2'!$O$1:$P$400,MATCH("AWAY",'FPL FIX2'!$O$1:$P$1,0),0),"")&amp;IFERROR(VLOOKUP(JW$2&amp;$A5,'FA2'!$A:$D,MATCH("AWAY",'FA2'!$A$1:$D$1,0),0),"")&amp;IFERROR(VLOOKUP(JW$2&amp;$A5,'FA2'!$B:$C,MATCH("HOME",'FA2'!$B$1:$C$1,0),0),"")&amp;IFERROR(VLOOKUP(JW$2&amp;$A5,'EFL2'!$A:$D,MATCH("AWAY",'EFL2'!$A$1:$D$1,0),0),"")&amp;IFERROR(VLOOKUP(JW$2&amp;$A5,'EFL2'!$B:$C,MATCH("HOME",'EFL2'!$B$1:$C$1,0),0),"")&amp;IFERROR(VLOOKUP(JW$2&amp;$A5,'UCL2'!$C:$F,MATCH("AWAY",'UCL2'!$C$1:$F$1,0),0),"")&amp;IFERROR(VLOOKUP(JW$2&amp;$A5,'UCL2'!$D:$E,MATCH("HOME",'UCL2'!$D$1:$E$1,0),0),"")&amp;IFERROR(VLOOKUP(JW$2&amp;$A5,'EU2'!$C:$F,MATCH("AWAY",'EU2'!$C$1:$F$1,0),0),"")&amp;IFERROR(VLOOKUP(JW$2&amp;$A5,'EU2'!$D:$E,MATCH("HOME",'EU2'!$D$1:$E$1,0),0),"")&amp;IFERROR(VLOOKUP(JW$2&amp;$A5,'EUC2'!$C:$F,MATCH("AWAY",'EUC2'!$C$1:$F$1,0),0),"")&amp;IFERROR(VLOOKUP(JW$2&amp;$A5,'EUC2'!$D:$E,MATCH("HOME",'EUC2'!$D$1:$E$1,0),0),"")</f>
        <v/>
      </c>
      <c r="JX5" s="25" t="str">
        <f>IFERROR(VLOOKUP(JX$2&amp;$B5,'FPL FIX2'!$N$1:$Q$400,MATCH("HOME",'FPL FIX2'!$N$1:$Q$1,0),0),"")&amp;IFERROR(VLOOKUP(JX$2&amp;$B5,'FPL FIX2'!$O$1:$P$400,MATCH("AWAY",'FPL FIX2'!$O$1:$P$1,0),0),"")&amp;IFERROR(VLOOKUP(JX$2&amp;$A5,'FA2'!$A:$D,MATCH("AWAY",'FA2'!$A$1:$D$1,0),0),"")&amp;IFERROR(VLOOKUP(JX$2&amp;$A5,'FA2'!$B:$C,MATCH("HOME",'FA2'!$B$1:$C$1,0),0),"")&amp;IFERROR(VLOOKUP(JX$2&amp;$A5,'EFL2'!$A:$D,MATCH("AWAY",'EFL2'!$A$1:$D$1,0),0),"")&amp;IFERROR(VLOOKUP(JX$2&amp;$A5,'EFL2'!$B:$C,MATCH("HOME",'EFL2'!$B$1:$C$1,0),0),"")&amp;IFERROR(VLOOKUP(JX$2&amp;$A5,'UCL2'!$C:$F,MATCH("AWAY",'UCL2'!$C$1:$F$1,0),0),"")&amp;IFERROR(VLOOKUP(JX$2&amp;$A5,'UCL2'!$D:$E,MATCH("HOME",'UCL2'!$D$1:$E$1,0),0),"")&amp;IFERROR(VLOOKUP(JX$2&amp;$A5,'EU2'!$C:$F,MATCH("AWAY",'EU2'!$C$1:$F$1,0),0),"")&amp;IFERROR(VLOOKUP(JX$2&amp;$A5,'EU2'!$D:$E,MATCH("HOME",'EU2'!$D$1:$E$1,0),0),"")&amp;IFERROR(VLOOKUP(JX$2&amp;$A5,'EUC2'!$C:$F,MATCH("AWAY",'EUC2'!$C$1:$F$1,0),0),"")&amp;IFERROR(VLOOKUP(JX$2&amp;$A5,'EUC2'!$D:$E,MATCH("HOME",'EUC2'!$D$1:$E$1,0),0),"")</f>
        <v/>
      </c>
      <c r="JY5" s="25" t="str">
        <f>IFERROR(VLOOKUP(JY$2&amp;$B5,'FPL FIX2'!$N$1:$Q$400,MATCH("HOME",'FPL FIX2'!$N$1:$Q$1,0),0),"")&amp;IFERROR(VLOOKUP(JY$2&amp;$B5,'FPL FIX2'!$O$1:$P$400,MATCH("AWAY",'FPL FIX2'!$O$1:$P$1,0),0),"")&amp;IFERROR(VLOOKUP(JY$2&amp;$A5,'FA2'!$A:$D,MATCH("AWAY",'FA2'!$A$1:$D$1,0),0),"")&amp;IFERROR(VLOOKUP(JY$2&amp;$A5,'FA2'!$B:$C,MATCH("HOME",'FA2'!$B$1:$C$1,0),0),"")&amp;IFERROR(VLOOKUP(JY$2&amp;$A5,'EFL2'!$A:$D,MATCH("AWAY",'EFL2'!$A$1:$D$1,0),0),"")&amp;IFERROR(VLOOKUP(JY$2&amp;$A5,'EFL2'!$B:$C,MATCH("HOME",'EFL2'!$B$1:$C$1,0),0),"")&amp;IFERROR(VLOOKUP(JY$2&amp;$A5,'UCL2'!$C:$F,MATCH("AWAY",'UCL2'!$C$1:$F$1,0),0),"")&amp;IFERROR(VLOOKUP(JY$2&amp;$A5,'UCL2'!$D:$E,MATCH("HOME",'UCL2'!$D$1:$E$1,0),0),"")&amp;IFERROR(VLOOKUP(JY$2&amp;$A5,'EU2'!$C:$F,MATCH("AWAY",'EU2'!$C$1:$F$1,0),0),"")&amp;IFERROR(VLOOKUP(JY$2&amp;$A5,'EU2'!$D:$E,MATCH("HOME",'EU2'!$D$1:$E$1,0),0),"")&amp;IFERROR(VLOOKUP(JY$2&amp;$A5,'EUC2'!$C:$F,MATCH("AWAY",'EUC2'!$C$1:$F$1,0),0),"")&amp;IFERROR(VLOOKUP(JY$2&amp;$A5,'EUC2'!$D:$E,MATCH("HOME",'EUC2'!$D$1:$E$1,0),0),"")</f>
        <v/>
      </c>
      <c r="JZ5" s="25" t="str">
        <f>IFERROR(VLOOKUP(JZ$2&amp;$B5,'FPL FIX2'!$N$1:$Q$400,MATCH("HOME",'FPL FIX2'!$N$1:$Q$1,0),0),"")&amp;IFERROR(VLOOKUP(JZ$2&amp;$B5,'FPL FIX2'!$O$1:$P$400,MATCH("AWAY",'FPL FIX2'!$O$1:$P$1,0),0),"")&amp;IFERROR(VLOOKUP(JZ$2&amp;$A5,'FA2'!$A:$D,MATCH("AWAY",'FA2'!$A$1:$D$1,0),0),"")&amp;IFERROR(VLOOKUP(JZ$2&amp;$A5,'FA2'!$B:$C,MATCH("HOME",'FA2'!$B$1:$C$1,0),0),"")&amp;IFERROR(VLOOKUP(JZ$2&amp;$A5,'EFL2'!$A:$D,MATCH("AWAY",'EFL2'!$A$1:$D$1,0),0),"")&amp;IFERROR(VLOOKUP(JZ$2&amp;$A5,'EFL2'!$B:$C,MATCH("HOME",'EFL2'!$B$1:$C$1,0),0),"")&amp;IFERROR(VLOOKUP(JZ$2&amp;$A5,'UCL2'!$C:$F,MATCH("AWAY",'UCL2'!$C$1:$F$1,0),0),"")&amp;IFERROR(VLOOKUP(JZ$2&amp;$A5,'UCL2'!$D:$E,MATCH("HOME",'UCL2'!$D$1:$E$1,0),0),"")&amp;IFERROR(VLOOKUP(JZ$2&amp;$A5,'EU2'!$C:$F,MATCH("AWAY",'EU2'!$C$1:$F$1,0),0),"")&amp;IFERROR(VLOOKUP(JZ$2&amp;$A5,'EU2'!$D:$E,MATCH("HOME",'EU2'!$D$1:$E$1,0),0),"")&amp;IFERROR(VLOOKUP(JZ$2&amp;$A5,'EUC2'!$C:$F,MATCH("AWAY",'EUC2'!$C$1:$F$1,0),0),"")&amp;IFERROR(VLOOKUP(JZ$2&amp;$A5,'EUC2'!$D:$E,MATCH("HOME",'EUC2'!$D$1:$E$1,0),0),"")</f>
        <v/>
      </c>
      <c r="KA5" s="25" t="str">
        <f>IFERROR(VLOOKUP(KA$2&amp;$B5,'FPL FIX2'!$N$1:$Q$400,MATCH("HOME",'FPL FIX2'!$N$1:$Q$1,0),0),"")&amp;IFERROR(VLOOKUP(KA$2&amp;$B5,'FPL FIX2'!$O$1:$P$400,MATCH("AWAY",'FPL FIX2'!$O$1:$P$1,0),0),"")&amp;IFERROR(VLOOKUP(KA$2&amp;$A5,'FA2'!$A:$D,MATCH("AWAY",'FA2'!$A$1:$D$1,0),0),"")&amp;IFERROR(VLOOKUP(KA$2&amp;$A5,'FA2'!$B:$C,MATCH("HOME",'FA2'!$B$1:$C$1,0),0),"")&amp;IFERROR(VLOOKUP(KA$2&amp;$A5,'EFL2'!$A:$D,MATCH("AWAY",'EFL2'!$A$1:$D$1,0),0),"")&amp;IFERROR(VLOOKUP(KA$2&amp;$A5,'EFL2'!$B:$C,MATCH("HOME",'EFL2'!$B$1:$C$1,0),0),"")&amp;IFERROR(VLOOKUP(KA$2&amp;$A5,'UCL2'!$C:$F,MATCH("AWAY",'UCL2'!$C$1:$F$1,0),0),"")&amp;IFERROR(VLOOKUP(KA$2&amp;$A5,'UCL2'!$D:$E,MATCH("HOME",'UCL2'!$D$1:$E$1,0),0),"")&amp;IFERROR(VLOOKUP(KA$2&amp;$A5,'EU2'!$C:$F,MATCH("AWAY",'EU2'!$C$1:$F$1,0),0),"")&amp;IFERROR(VLOOKUP(KA$2&amp;$A5,'EU2'!$D:$E,MATCH("HOME",'EU2'!$D$1:$E$1,0),0),"")&amp;IFERROR(VLOOKUP(KA$2&amp;$A5,'EUC2'!$C:$F,MATCH("AWAY",'EUC2'!$C$1:$F$1,0),0),"")&amp;IFERROR(VLOOKUP(KA$2&amp;$A5,'EUC2'!$D:$E,MATCH("HOME",'EUC2'!$D$1:$E$1,0),0),"")</f>
        <v/>
      </c>
      <c r="KB5" s="25" t="str">
        <f>IFERROR(VLOOKUP(KB$2&amp;$B5,'FPL FIX2'!$N$1:$Q$400,MATCH("HOME",'FPL FIX2'!$N$1:$Q$1,0),0),"")&amp;IFERROR(VLOOKUP(KB$2&amp;$B5,'FPL FIX2'!$O$1:$P$400,MATCH("AWAY",'FPL FIX2'!$O$1:$P$1,0),0),"")&amp;IFERROR(VLOOKUP(KB$2&amp;$A5,'FA2'!$A:$D,MATCH("AWAY",'FA2'!$A$1:$D$1,0),0),"")&amp;IFERROR(VLOOKUP(KB$2&amp;$A5,'FA2'!$B:$C,MATCH("HOME",'FA2'!$B$1:$C$1,0),0),"")&amp;IFERROR(VLOOKUP(KB$2&amp;$A5,'EFL2'!$A:$D,MATCH("AWAY",'EFL2'!$A$1:$D$1,0),0),"")&amp;IFERROR(VLOOKUP(KB$2&amp;$A5,'EFL2'!$B:$C,MATCH("HOME",'EFL2'!$B$1:$C$1,0),0),"")&amp;IFERROR(VLOOKUP(KB$2&amp;$A5,'UCL2'!$C:$F,MATCH("AWAY",'UCL2'!$C$1:$F$1,0),0),"")&amp;IFERROR(VLOOKUP(KB$2&amp;$A5,'UCL2'!$D:$E,MATCH("HOME",'UCL2'!$D$1:$E$1,0),0),"")&amp;IFERROR(VLOOKUP(KB$2&amp;$A5,'EU2'!$C:$F,MATCH("AWAY",'EU2'!$C$1:$F$1,0),0),"")&amp;IFERROR(VLOOKUP(KB$2&amp;$A5,'EU2'!$D:$E,MATCH("HOME",'EU2'!$D$1:$E$1,0),0),"")&amp;IFERROR(VLOOKUP(KB$2&amp;$A5,'EUC2'!$C:$F,MATCH("AWAY",'EUC2'!$C$1:$F$1,0),0),"")&amp;IFERROR(VLOOKUP(KB$2&amp;$A5,'EUC2'!$D:$E,MATCH("HOME",'EUC2'!$D$1:$E$1,0),0),"")</f>
        <v>TOT</v>
      </c>
      <c r="KC5" s="25" t="str">
        <f>IFERROR(VLOOKUP(KC$2&amp;$B5,'FPL FIX2'!$N$1:$Q$400,MATCH("HOME",'FPL FIX2'!$N$1:$Q$1,0),0),"")&amp;IFERROR(VLOOKUP(KC$2&amp;$B5,'FPL FIX2'!$O$1:$P$400,MATCH("AWAY",'FPL FIX2'!$O$1:$P$1,0),0),"")&amp;IFERROR(VLOOKUP(KC$2&amp;$A5,'FA2'!$A:$D,MATCH("AWAY",'FA2'!$A$1:$D$1,0),0),"")&amp;IFERROR(VLOOKUP(KC$2&amp;$A5,'FA2'!$B:$C,MATCH("HOME",'FA2'!$B$1:$C$1,0),0),"")&amp;IFERROR(VLOOKUP(KC$2&amp;$A5,'EFL2'!$A:$D,MATCH("AWAY",'EFL2'!$A$1:$D$1,0),0),"")&amp;IFERROR(VLOOKUP(KC$2&amp;$A5,'EFL2'!$B:$C,MATCH("HOME",'EFL2'!$B$1:$C$1,0),0),"")&amp;IFERROR(VLOOKUP(KC$2&amp;$A5,'UCL2'!$C:$F,MATCH("AWAY",'UCL2'!$C$1:$F$1,0),0),"")&amp;IFERROR(VLOOKUP(KC$2&amp;$A5,'UCL2'!$D:$E,MATCH("HOME",'UCL2'!$D$1:$E$1,0),0),"")&amp;IFERROR(VLOOKUP(KC$2&amp;$A5,'EU2'!$C:$F,MATCH("AWAY",'EU2'!$C$1:$F$1,0),0),"")&amp;IFERROR(VLOOKUP(KC$2&amp;$A5,'EU2'!$D:$E,MATCH("HOME",'EU2'!$D$1:$E$1,0),0),"")&amp;IFERROR(VLOOKUP(KC$2&amp;$A5,'EUC2'!$C:$F,MATCH("AWAY",'EUC2'!$C$1:$F$1,0),0),"")&amp;IFERROR(VLOOKUP(KC$2&amp;$A5,'EUC2'!$D:$E,MATCH("HOME",'EUC2'!$D$1:$E$1,0),0),"")</f>
        <v/>
      </c>
      <c r="KD5" s="25" t="str">
        <f>IFERROR(VLOOKUP(KD$2&amp;$B5,'FPL FIX2'!$N$1:$Q$400,MATCH("HOME",'FPL FIX2'!$N$1:$Q$1,0),0),"")&amp;IFERROR(VLOOKUP(KD$2&amp;$B5,'FPL FIX2'!$O$1:$P$400,MATCH("AWAY",'FPL FIX2'!$O$1:$P$1,0),0),"")&amp;IFERROR(VLOOKUP(KD$2&amp;$A5,'FA2'!$A:$D,MATCH("AWAY",'FA2'!$A$1:$D$1,0),0),"")&amp;IFERROR(VLOOKUP(KD$2&amp;$A5,'FA2'!$B:$C,MATCH("HOME",'FA2'!$B$1:$C$1,0),0),"")&amp;IFERROR(VLOOKUP(KD$2&amp;$A5,'EFL2'!$A:$D,MATCH("AWAY",'EFL2'!$A$1:$D$1,0),0),"")&amp;IFERROR(VLOOKUP(KD$2&amp;$A5,'EFL2'!$B:$C,MATCH("HOME",'EFL2'!$B$1:$C$1,0),0),"")&amp;IFERROR(VLOOKUP(KD$2&amp;$A5,'UCL2'!$C:$F,MATCH("AWAY",'UCL2'!$C$1:$F$1,0),0),"")&amp;IFERROR(VLOOKUP(KD$2&amp;$A5,'UCL2'!$D:$E,MATCH("HOME",'UCL2'!$D$1:$E$1,0),0),"")&amp;IFERROR(VLOOKUP(KD$2&amp;$A5,'EU2'!$C:$F,MATCH("AWAY",'EU2'!$C$1:$F$1,0),0),"")&amp;IFERROR(VLOOKUP(KD$2&amp;$A5,'EU2'!$D:$E,MATCH("HOME",'EU2'!$D$1:$E$1,0),0),"")&amp;IFERROR(VLOOKUP(KD$2&amp;$A5,'EUC2'!$C:$F,MATCH("AWAY",'EUC2'!$C$1:$F$1,0),0),"")&amp;IFERROR(VLOOKUP(KD$2&amp;$A5,'EUC2'!$D:$E,MATCH("HOME",'EUC2'!$D$1:$E$1,0),0),"")</f>
        <v/>
      </c>
      <c r="KE5" s="25" t="str">
        <f>IFERROR(VLOOKUP(KE$2&amp;$B5,'FPL FIX2'!$N$1:$Q$400,MATCH("HOME",'FPL FIX2'!$N$1:$Q$1,0),0),"")&amp;IFERROR(VLOOKUP(KE$2&amp;$B5,'FPL FIX2'!$O$1:$P$400,MATCH("AWAY",'FPL FIX2'!$O$1:$P$1,0),0),"")&amp;IFERROR(VLOOKUP(KE$2&amp;$A5,'FA2'!$A:$D,MATCH("AWAY",'FA2'!$A$1:$D$1,0),0),"")&amp;IFERROR(VLOOKUP(KE$2&amp;$A5,'FA2'!$B:$C,MATCH("HOME",'FA2'!$B$1:$C$1,0),0),"")&amp;IFERROR(VLOOKUP(KE$2&amp;$A5,'EFL2'!$A:$D,MATCH("AWAY",'EFL2'!$A$1:$D$1,0),0),"")&amp;IFERROR(VLOOKUP(KE$2&amp;$A5,'EFL2'!$B:$C,MATCH("HOME",'EFL2'!$B$1:$C$1,0),0),"")&amp;IFERROR(VLOOKUP(KE$2&amp;$A5,'UCL2'!$C:$F,MATCH("AWAY",'UCL2'!$C$1:$F$1,0),0),"")&amp;IFERROR(VLOOKUP(KE$2&amp;$A5,'UCL2'!$D:$E,MATCH("HOME",'UCL2'!$D$1:$E$1,0),0),"")&amp;IFERROR(VLOOKUP(KE$2&amp;$A5,'EU2'!$C:$F,MATCH("AWAY",'EU2'!$C$1:$F$1,0),0),"")&amp;IFERROR(VLOOKUP(KE$2&amp;$A5,'EU2'!$D:$E,MATCH("HOME",'EU2'!$D$1:$E$1,0),0),"")&amp;IFERROR(VLOOKUP(KE$2&amp;$A5,'EUC2'!$C:$F,MATCH("AWAY",'EUC2'!$C$1:$F$1,0),0),"")&amp;IFERROR(VLOOKUP(KE$2&amp;$A5,'EUC2'!$D:$E,MATCH("HOME",'EUC2'!$D$1:$E$1,0),0),"")</f>
        <v/>
      </c>
      <c r="KF5" s="25" t="str">
        <f>IFERROR(VLOOKUP(KF$2&amp;$B5,'FPL FIX2'!$N$1:$Q$400,MATCH("HOME",'FPL FIX2'!$N$1:$Q$1,0),0),"")&amp;IFERROR(VLOOKUP(KF$2&amp;$B5,'FPL FIX2'!$O$1:$P$400,MATCH("AWAY",'FPL FIX2'!$O$1:$P$1,0),0),"")&amp;IFERROR(VLOOKUP(KF$2&amp;$A5,'FA2'!$A:$D,MATCH("AWAY",'FA2'!$A$1:$D$1,0),0),"")&amp;IFERROR(VLOOKUP(KF$2&amp;$A5,'FA2'!$B:$C,MATCH("HOME",'FA2'!$B$1:$C$1,0),0),"")&amp;IFERROR(VLOOKUP(KF$2&amp;$A5,'EFL2'!$A:$D,MATCH("AWAY",'EFL2'!$A$1:$D$1,0),0),"")&amp;IFERROR(VLOOKUP(KF$2&amp;$A5,'EFL2'!$B:$C,MATCH("HOME",'EFL2'!$B$1:$C$1,0),0),"")&amp;IFERROR(VLOOKUP(KF$2&amp;$A5,'UCL2'!$C:$F,MATCH("AWAY",'UCL2'!$C$1:$F$1,0),0),"")&amp;IFERROR(VLOOKUP(KF$2&amp;$A5,'UCL2'!$D:$E,MATCH("HOME",'UCL2'!$D$1:$E$1,0),0),"")&amp;IFERROR(VLOOKUP(KF$2&amp;$A5,'EU2'!$C:$F,MATCH("AWAY",'EU2'!$C$1:$F$1,0),0),"")&amp;IFERROR(VLOOKUP(KF$2&amp;$A5,'EU2'!$D:$E,MATCH("HOME",'EU2'!$D$1:$E$1,0),0),"")&amp;IFERROR(VLOOKUP(KF$2&amp;$A5,'EUC2'!$C:$F,MATCH("AWAY",'EUC2'!$C$1:$F$1,0),0),"")&amp;IFERROR(VLOOKUP(KF$2&amp;$A5,'EUC2'!$D:$E,MATCH("HOME",'EUC2'!$D$1:$E$1,0),0),"")</f>
        <v/>
      </c>
      <c r="KG5" s="25" t="str">
        <f>IFERROR(VLOOKUP(KG$2&amp;$B5,'FPL FIX2'!$N$1:$Q$400,MATCH("HOME",'FPL FIX2'!$N$1:$Q$1,0),0),"")&amp;IFERROR(VLOOKUP(KG$2&amp;$B5,'FPL FIX2'!$O$1:$P$400,MATCH("AWAY",'FPL FIX2'!$O$1:$P$1,0),0),"")&amp;IFERROR(VLOOKUP(KG$2&amp;$A5,'FA2'!$A:$D,MATCH("AWAY",'FA2'!$A$1:$D$1,0),0),"")&amp;IFERROR(VLOOKUP(KG$2&amp;$A5,'FA2'!$B:$C,MATCH("HOME",'FA2'!$B$1:$C$1,0),0),"")&amp;IFERROR(VLOOKUP(KG$2&amp;$A5,'EFL2'!$A:$D,MATCH("AWAY",'EFL2'!$A$1:$D$1,0),0),"")&amp;IFERROR(VLOOKUP(KG$2&amp;$A5,'EFL2'!$B:$C,MATCH("HOME",'EFL2'!$B$1:$C$1,0),0),"")&amp;IFERROR(VLOOKUP(KG$2&amp;$A5,'UCL2'!$C:$F,MATCH("AWAY",'UCL2'!$C$1:$F$1,0),0),"")&amp;IFERROR(VLOOKUP(KG$2&amp;$A5,'UCL2'!$D:$E,MATCH("HOME",'UCL2'!$D$1:$E$1,0),0),"")&amp;IFERROR(VLOOKUP(KG$2&amp;$A5,'EU2'!$C:$F,MATCH("AWAY",'EU2'!$C$1:$F$1,0),0),"")&amp;IFERROR(VLOOKUP(KG$2&amp;$A5,'EU2'!$D:$E,MATCH("HOME",'EU2'!$D$1:$E$1,0),0),"")&amp;IFERROR(VLOOKUP(KG$2&amp;$A5,'EUC2'!$C:$F,MATCH("AWAY",'EUC2'!$C$1:$F$1,0),0),"")&amp;IFERROR(VLOOKUP(KG$2&amp;$A5,'EUC2'!$D:$E,MATCH("HOME",'EUC2'!$D$1:$E$1,0),0),"")</f>
        <v/>
      </c>
      <c r="KH5" s="25" t="str">
        <f>IFERROR(VLOOKUP(KH$2&amp;$B5,'FPL FIX2'!$N$1:$Q$400,MATCH("HOME",'FPL FIX2'!$N$1:$Q$1,0),0),"")&amp;IFERROR(VLOOKUP(KH$2&amp;$B5,'FPL FIX2'!$O$1:$P$400,MATCH("AWAY",'FPL FIX2'!$O$1:$P$1,0),0),"")&amp;IFERROR(VLOOKUP(KH$2&amp;$A5,'FA2'!$A:$D,MATCH("AWAY",'FA2'!$A$1:$D$1,0),0),"")&amp;IFERROR(VLOOKUP(KH$2&amp;$A5,'FA2'!$B:$C,MATCH("HOME",'FA2'!$B$1:$C$1,0),0),"")&amp;IFERROR(VLOOKUP(KH$2&amp;$A5,'EFL2'!$A:$D,MATCH("AWAY",'EFL2'!$A$1:$D$1,0),0),"")&amp;IFERROR(VLOOKUP(KH$2&amp;$A5,'EFL2'!$B:$C,MATCH("HOME",'EFL2'!$B$1:$C$1,0),0),"")&amp;IFERROR(VLOOKUP(KH$2&amp;$A5,'UCL2'!$C:$F,MATCH("AWAY",'UCL2'!$C$1:$F$1,0),0),"")&amp;IFERROR(VLOOKUP(KH$2&amp;$A5,'UCL2'!$D:$E,MATCH("HOME",'UCL2'!$D$1:$E$1,0),0),"")&amp;IFERROR(VLOOKUP(KH$2&amp;$A5,'EU2'!$C:$F,MATCH("AWAY",'EU2'!$C$1:$F$1,0),0),"")&amp;IFERROR(VLOOKUP(KH$2&amp;$A5,'EU2'!$D:$E,MATCH("HOME",'EU2'!$D$1:$E$1,0),0),"")&amp;IFERROR(VLOOKUP(KH$2&amp;$A5,'EUC2'!$C:$F,MATCH("AWAY",'EUC2'!$C$1:$F$1,0),0),"")&amp;IFERROR(VLOOKUP(KH$2&amp;$A5,'EUC2'!$D:$E,MATCH("HOME",'EUC2'!$D$1:$E$1,0),0),"")</f>
        <v/>
      </c>
      <c r="KI5" s="25" t="str">
        <f>IFERROR(VLOOKUP(KI$2&amp;$B5,'FPL FIX2'!$N$1:$Q$400,MATCH("HOME",'FPL FIX2'!$N$1:$Q$1,0),0),"")&amp;IFERROR(VLOOKUP(KI$2&amp;$B5,'FPL FIX2'!$O$1:$P$400,MATCH("AWAY",'FPL FIX2'!$O$1:$P$1,0),0),"")&amp;IFERROR(VLOOKUP(KI$2&amp;$A5,'FA2'!$A:$D,MATCH("AWAY",'FA2'!$A$1:$D$1,0),0),"")&amp;IFERROR(VLOOKUP(KI$2&amp;$A5,'FA2'!$B:$C,MATCH("HOME",'FA2'!$B$1:$C$1,0),0),"")&amp;IFERROR(VLOOKUP(KI$2&amp;$A5,'EFL2'!$A:$D,MATCH("AWAY",'EFL2'!$A$1:$D$1,0),0),"")&amp;IFERROR(VLOOKUP(KI$2&amp;$A5,'EFL2'!$B:$C,MATCH("HOME",'EFL2'!$B$1:$C$1,0),0),"")&amp;IFERROR(VLOOKUP(KI$2&amp;$A5,'UCL2'!$C:$F,MATCH("AWAY",'UCL2'!$C$1:$F$1,0),0),"")&amp;IFERROR(VLOOKUP(KI$2&amp;$A5,'UCL2'!$D:$E,MATCH("HOME",'UCL2'!$D$1:$E$1,0),0),"")&amp;IFERROR(VLOOKUP(KI$2&amp;$A5,'EU2'!$C:$F,MATCH("AWAY",'EU2'!$C$1:$F$1,0),0),"")&amp;IFERROR(VLOOKUP(KI$2&amp;$A5,'EU2'!$D:$E,MATCH("HOME",'EU2'!$D$1:$E$1,0),0),"")&amp;IFERROR(VLOOKUP(KI$2&amp;$A5,'EUC2'!$C:$F,MATCH("AWAY",'EUC2'!$C$1:$F$1,0),0),"")&amp;IFERROR(VLOOKUP(KI$2&amp;$A5,'EUC2'!$D:$E,MATCH("HOME",'EUC2'!$D$1:$E$1,0),0),"")</f>
        <v>liv</v>
      </c>
      <c r="KJ5" s="25" t="str">
        <f>IFERROR(VLOOKUP(KJ$2&amp;$B5,'FPL FIX2'!$N$1:$Q$400,MATCH("HOME",'FPL FIX2'!$N$1:$Q$1,0),0),"")&amp;IFERROR(VLOOKUP(KJ$2&amp;$B5,'FPL FIX2'!$O$1:$P$400,MATCH("AWAY",'FPL FIX2'!$O$1:$P$1,0),0),"")&amp;IFERROR(VLOOKUP(KJ$2&amp;$A5,'FA2'!$A:$D,MATCH("AWAY",'FA2'!$A$1:$D$1,0),0),"")&amp;IFERROR(VLOOKUP(KJ$2&amp;$A5,'FA2'!$B:$C,MATCH("HOME",'FA2'!$B$1:$C$1,0),0),"")&amp;IFERROR(VLOOKUP(KJ$2&amp;$A5,'EFL2'!$A:$D,MATCH("AWAY",'EFL2'!$A$1:$D$1,0),0),"")&amp;IFERROR(VLOOKUP(KJ$2&amp;$A5,'EFL2'!$B:$C,MATCH("HOME",'EFL2'!$B$1:$C$1,0),0),"")&amp;IFERROR(VLOOKUP(KJ$2&amp;$A5,'UCL2'!$C:$F,MATCH("AWAY",'UCL2'!$C$1:$F$1,0),0),"")&amp;IFERROR(VLOOKUP(KJ$2&amp;$A5,'UCL2'!$D:$E,MATCH("HOME",'UCL2'!$D$1:$E$1,0),0),"")&amp;IFERROR(VLOOKUP(KJ$2&amp;$A5,'EU2'!$C:$F,MATCH("AWAY",'EU2'!$C$1:$F$1,0),0),"")&amp;IFERROR(VLOOKUP(KJ$2&amp;$A5,'EU2'!$D:$E,MATCH("HOME",'EU2'!$D$1:$E$1,0),0),"")&amp;IFERROR(VLOOKUP(KJ$2&amp;$A5,'EUC2'!$C:$F,MATCH("AWAY",'EUC2'!$C$1:$F$1,0),0),"")&amp;IFERROR(VLOOKUP(KJ$2&amp;$A5,'EUC2'!$D:$E,MATCH("HOME",'EUC2'!$D$1:$E$1,0),0),"")</f>
        <v/>
      </c>
      <c r="KK5" s="25" t="str">
        <f>IFERROR(VLOOKUP(KK$2&amp;$B5,'FPL FIX2'!$N$1:$Q$400,MATCH("HOME",'FPL FIX2'!$N$1:$Q$1,0),0),"")&amp;IFERROR(VLOOKUP(KK$2&amp;$B5,'FPL FIX2'!$O$1:$P$400,MATCH("AWAY",'FPL FIX2'!$O$1:$P$1,0),0),"")&amp;IFERROR(VLOOKUP(KK$2&amp;$A5,'FA2'!$A:$D,MATCH("AWAY",'FA2'!$A$1:$D$1,0),0),"")&amp;IFERROR(VLOOKUP(KK$2&amp;$A5,'FA2'!$B:$C,MATCH("HOME",'FA2'!$B$1:$C$1,0),0),"")&amp;IFERROR(VLOOKUP(KK$2&amp;$A5,'EFL2'!$A:$D,MATCH("AWAY",'EFL2'!$A$1:$D$1,0),0),"")&amp;IFERROR(VLOOKUP(KK$2&amp;$A5,'EFL2'!$B:$C,MATCH("HOME",'EFL2'!$B$1:$C$1,0),0),"")&amp;IFERROR(VLOOKUP(KK$2&amp;$A5,'UCL2'!$C:$F,MATCH("AWAY",'UCL2'!$C$1:$F$1,0),0),"")&amp;IFERROR(VLOOKUP(KK$2&amp;$A5,'UCL2'!$D:$E,MATCH("HOME",'UCL2'!$D$1:$E$1,0),0),"")&amp;IFERROR(VLOOKUP(KK$2&amp;$A5,'EU2'!$C:$F,MATCH("AWAY",'EU2'!$C$1:$F$1,0),0),"")&amp;IFERROR(VLOOKUP(KK$2&amp;$A5,'EU2'!$D:$E,MATCH("HOME",'EU2'!$D$1:$E$1,0),0),"")&amp;IFERROR(VLOOKUP(KK$2&amp;$A5,'EUC2'!$C:$F,MATCH("AWAY",'EUC2'!$C$1:$F$1,0),0),"")&amp;IFERROR(VLOOKUP(KK$2&amp;$A5,'EUC2'!$D:$E,MATCH("HOME",'EUC2'!$D$1:$E$1,0),0),"")</f>
        <v/>
      </c>
      <c r="KL5" s="25" t="str">
        <f>IFERROR(VLOOKUP(KL$2&amp;$B5,'FPL FIX2'!$N$1:$Q$400,MATCH("HOME",'FPL FIX2'!$N$1:$Q$1,0),0),"")&amp;IFERROR(VLOOKUP(KL$2&amp;$B5,'FPL FIX2'!$O$1:$P$400,MATCH("AWAY",'FPL FIX2'!$O$1:$P$1,0),0),"")&amp;IFERROR(VLOOKUP(KL$2&amp;$A5,'FA2'!$A:$D,MATCH("AWAY",'FA2'!$A$1:$D$1,0),0),"")&amp;IFERROR(VLOOKUP(KL$2&amp;$A5,'FA2'!$B:$C,MATCH("HOME",'FA2'!$B$1:$C$1,0),0),"")&amp;IFERROR(VLOOKUP(KL$2&amp;$A5,'EFL2'!$A:$D,MATCH("AWAY",'EFL2'!$A$1:$D$1,0),0),"")&amp;IFERROR(VLOOKUP(KL$2&amp;$A5,'EFL2'!$B:$C,MATCH("HOME",'EFL2'!$B$1:$C$1,0),0),"")&amp;IFERROR(VLOOKUP(KL$2&amp;$A5,'UCL2'!$C:$F,MATCH("AWAY",'UCL2'!$C$1:$F$1,0),0),"")&amp;IFERROR(VLOOKUP(KL$2&amp;$A5,'UCL2'!$D:$E,MATCH("HOME",'UCL2'!$D$1:$E$1,0),0),"")&amp;IFERROR(VLOOKUP(KL$2&amp;$A5,'EU2'!$C:$F,MATCH("AWAY",'EU2'!$C$1:$F$1,0),0),"")&amp;IFERROR(VLOOKUP(KL$2&amp;$A5,'EU2'!$D:$E,MATCH("HOME",'EU2'!$D$1:$E$1,0),0),"")&amp;IFERROR(VLOOKUP(KL$2&amp;$A5,'EUC2'!$C:$F,MATCH("AWAY",'EUC2'!$C$1:$F$1,0),0),"")&amp;IFERROR(VLOOKUP(KL$2&amp;$A5,'EUC2'!$D:$E,MATCH("HOME",'EUC2'!$D$1:$E$1,0),0),"")</f>
        <v/>
      </c>
      <c r="KM5" s="25" t="str">
        <f>IFERROR(VLOOKUP(KM$2&amp;$B5,'FPL FIX2'!$N$1:$Q$400,MATCH("HOME",'FPL FIX2'!$N$1:$Q$1,0),0),"")&amp;IFERROR(VLOOKUP(KM$2&amp;$B5,'FPL FIX2'!$O$1:$P$400,MATCH("AWAY",'FPL FIX2'!$O$1:$P$1,0),0),"")&amp;IFERROR(VLOOKUP(KM$2&amp;$A5,'FA2'!$A:$D,MATCH("AWAY",'FA2'!$A$1:$D$1,0),0),"")&amp;IFERROR(VLOOKUP(KM$2&amp;$A5,'FA2'!$B:$C,MATCH("HOME",'FA2'!$B$1:$C$1,0),0),"")&amp;IFERROR(VLOOKUP(KM$2&amp;$A5,'EFL2'!$A:$D,MATCH("AWAY",'EFL2'!$A$1:$D$1,0),0),"")&amp;IFERROR(VLOOKUP(KM$2&amp;$A5,'EFL2'!$B:$C,MATCH("HOME",'EFL2'!$B$1:$C$1,0),0),"")&amp;IFERROR(VLOOKUP(KM$2&amp;$A5,'UCL2'!$C:$F,MATCH("AWAY",'UCL2'!$C$1:$F$1,0),0),"")&amp;IFERROR(VLOOKUP(KM$2&amp;$A5,'UCL2'!$D:$E,MATCH("HOME",'UCL2'!$D$1:$E$1,0),0),"")&amp;IFERROR(VLOOKUP(KM$2&amp;$A5,'EU2'!$C:$F,MATCH("AWAY",'EU2'!$C$1:$F$1,0),0),"")&amp;IFERROR(VLOOKUP(KM$2&amp;$A5,'EU2'!$D:$E,MATCH("HOME",'EU2'!$D$1:$E$1,0),0),"")&amp;IFERROR(VLOOKUP(KM$2&amp;$A5,'EUC2'!$C:$F,MATCH("AWAY",'EUC2'!$C$1:$F$1,0),0),"")&amp;IFERROR(VLOOKUP(KM$2&amp;$A5,'EUC2'!$D:$E,MATCH("HOME",'EUC2'!$D$1:$E$1,0),0),"")</f>
        <v/>
      </c>
      <c r="KN5" s="25" t="str">
        <f>IFERROR(VLOOKUP(KN$2&amp;$B5,'FPL FIX2'!$N$1:$Q$400,MATCH("HOME",'FPL FIX2'!$N$1:$Q$1,0),0),"")&amp;IFERROR(VLOOKUP(KN$2&amp;$B5,'FPL FIX2'!$O$1:$P$400,MATCH("AWAY",'FPL FIX2'!$O$1:$P$1,0),0),"")&amp;IFERROR(VLOOKUP(KN$2&amp;$A5,'FA2'!$A:$D,MATCH("AWAY",'FA2'!$A$1:$D$1,0),0),"")&amp;IFERROR(VLOOKUP(KN$2&amp;$A5,'FA2'!$B:$C,MATCH("HOME",'FA2'!$B$1:$C$1,0),0),"")&amp;IFERROR(VLOOKUP(KN$2&amp;$A5,'EFL2'!$A:$D,MATCH("AWAY",'EFL2'!$A$1:$D$1,0),0),"")&amp;IFERROR(VLOOKUP(KN$2&amp;$A5,'EFL2'!$B:$C,MATCH("HOME",'EFL2'!$B$1:$C$1,0),0),"")&amp;IFERROR(VLOOKUP(KN$2&amp;$A5,'UCL2'!$C:$F,MATCH("AWAY",'UCL2'!$C$1:$F$1,0),0),"")&amp;IFERROR(VLOOKUP(KN$2&amp;$A5,'UCL2'!$D:$E,MATCH("HOME",'UCL2'!$D$1:$E$1,0),0),"")&amp;IFERROR(VLOOKUP(KN$2&amp;$A5,'EU2'!$C:$F,MATCH("AWAY",'EU2'!$C$1:$F$1,0),0),"")&amp;IFERROR(VLOOKUP(KN$2&amp;$A5,'EU2'!$D:$E,MATCH("HOME",'EU2'!$D$1:$E$1,0),0),"")&amp;IFERROR(VLOOKUP(KN$2&amp;$A5,'EUC2'!$C:$F,MATCH("AWAY",'EUC2'!$C$1:$F$1,0),0),"")&amp;IFERROR(VLOOKUP(KN$2&amp;$A5,'EUC2'!$D:$E,MATCH("HOME",'EUC2'!$D$1:$E$1,0),0),"")</f>
        <v/>
      </c>
      <c r="KO5" s="25" t="str">
        <f>IFERROR(VLOOKUP(KO$2&amp;$B5,'FPL FIX2'!$N$1:$Q$400,MATCH("HOME",'FPL FIX2'!$N$1:$Q$1,0),0),"")&amp;IFERROR(VLOOKUP(KO$2&amp;$B5,'FPL FIX2'!$O$1:$P$400,MATCH("AWAY",'FPL FIX2'!$O$1:$P$1,0),0),"")&amp;IFERROR(VLOOKUP(KO$2&amp;$A5,'FA2'!$A:$D,MATCH("AWAY",'FA2'!$A$1:$D$1,0),0),"")&amp;IFERROR(VLOOKUP(KO$2&amp;$A5,'FA2'!$B:$C,MATCH("HOME",'FA2'!$B$1:$C$1,0),0),"")&amp;IFERROR(VLOOKUP(KO$2&amp;$A5,'EFL2'!$A:$D,MATCH("AWAY",'EFL2'!$A$1:$D$1,0),0),"")&amp;IFERROR(VLOOKUP(KO$2&amp;$A5,'EFL2'!$B:$C,MATCH("HOME",'EFL2'!$B$1:$C$1,0),0),"")&amp;IFERROR(VLOOKUP(KO$2&amp;$A5,'UCL2'!$C:$F,MATCH("AWAY",'UCL2'!$C$1:$F$1,0),0),"")&amp;IFERROR(VLOOKUP(KO$2&amp;$A5,'UCL2'!$D:$E,MATCH("HOME",'UCL2'!$D$1:$E$1,0),0),"")&amp;IFERROR(VLOOKUP(KO$2&amp;$A5,'EU2'!$C:$F,MATCH("AWAY",'EU2'!$C$1:$F$1,0),0),"")&amp;IFERROR(VLOOKUP(KO$2&amp;$A5,'EU2'!$D:$E,MATCH("HOME",'EU2'!$D$1:$E$1,0),0),"")&amp;IFERROR(VLOOKUP(KO$2&amp;$A5,'EUC2'!$C:$F,MATCH("AWAY",'EUC2'!$C$1:$F$1,0),0),"")&amp;IFERROR(VLOOKUP(KO$2&amp;$A5,'EUC2'!$D:$E,MATCH("HOME",'EUC2'!$D$1:$E$1,0),0),"")</f>
        <v/>
      </c>
      <c r="KP5" s="25" t="str">
        <f>IFERROR(VLOOKUP(KP$2&amp;$B5,'FPL FIX2'!$N$1:$Q$400,MATCH("HOME",'FPL FIX2'!$N$1:$Q$1,0),0),"")&amp;IFERROR(VLOOKUP(KP$2&amp;$B5,'FPL FIX2'!$O$1:$P$400,MATCH("AWAY",'FPL FIX2'!$O$1:$P$1,0),0),"")&amp;IFERROR(VLOOKUP(KP$2&amp;$A5,'FA2'!$A:$D,MATCH("AWAY",'FA2'!$A$1:$D$1,0),0),"")&amp;IFERROR(VLOOKUP(KP$2&amp;$A5,'FA2'!$B:$C,MATCH("HOME",'FA2'!$B$1:$C$1,0),0),"")&amp;IFERROR(VLOOKUP(KP$2&amp;$A5,'EFL2'!$A:$D,MATCH("AWAY",'EFL2'!$A$1:$D$1,0),0),"")&amp;IFERROR(VLOOKUP(KP$2&amp;$A5,'EFL2'!$B:$C,MATCH("HOME",'EFL2'!$B$1:$C$1,0),0),"")&amp;IFERROR(VLOOKUP(KP$2&amp;$A5,'UCL2'!$C:$F,MATCH("AWAY",'UCL2'!$C$1:$F$1,0),0),"")&amp;IFERROR(VLOOKUP(KP$2&amp;$A5,'UCL2'!$D:$E,MATCH("HOME",'UCL2'!$D$1:$E$1,0),0),"")&amp;IFERROR(VLOOKUP(KP$2&amp;$A5,'EU2'!$C:$F,MATCH("AWAY",'EU2'!$C$1:$F$1,0),0),"")&amp;IFERROR(VLOOKUP(KP$2&amp;$A5,'EU2'!$D:$E,MATCH("HOME",'EU2'!$D$1:$E$1,0),0),"")&amp;IFERROR(VLOOKUP(KP$2&amp;$A5,'EUC2'!$C:$F,MATCH("AWAY",'EUC2'!$C$1:$F$1,0),0),"")&amp;IFERROR(VLOOKUP(KP$2&amp;$A5,'EUC2'!$D:$E,MATCH("HOME",'EUC2'!$D$1:$E$1,0),0),"")</f>
        <v/>
      </c>
      <c r="KQ5" s="25" t="str">
        <f>IFERROR(VLOOKUP(KQ$2&amp;$B5,'FPL FIX2'!$N$1:$Q$400,MATCH("HOME",'FPL FIX2'!$N$1:$Q$1,0),0),"")&amp;IFERROR(VLOOKUP(KQ$2&amp;$B5,'FPL FIX2'!$O$1:$P$400,MATCH("AWAY",'FPL FIX2'!$O$1:$P$1,0),0),"")&amp;IFERROR(VLOOKUP(KQ$2&amp;$A5,'FA2'!$A:$D,MATCH("AWAY",'FA2'!$A$1:$D$1,0),0),"")&amp;IFERROR(VLOOKUP(KQ$2&amp;$A5,'FA2'!$B:$C,MATCH("HOME",'FA2'!$B$1:$C$1,0),0),"")&amp;IFERROR(VLOOKUP(KQ$2&amp;$A5,'EFL2'!$A:$D,MATCH("AWAY",'EFL2'!$A$1:$D$1,0),0),"")&amp;IFERROR(VLOOKUP(KQ$2&amp;$A5,'EFL2'!$B:$C,MATCH("HOME",'EFL2'!$B$1:$C$1,0),0),"")&amp;IFERROR(VLOOKUP(KQ$2&amp;$A5,'UCL2'!$C:$F,MATCH("AWAY",'UCL2'!$C$1:$F$1,0),0),"")&amp;IFERROR(VLOOKUP(KQ$2&amp;$A5,'UCL2'!$D:$E,MATCH("HOME",'UCL2'!$D$1:$E$1,0),0),"")&amp;IFERROR(VLOOKUP(KQ$2&amp;$A5,'EU2'!$C:$F,MATCH("AWAY",'EU2'!$C$1:$F$1,0),0),"")&amp;IFERROR(VLOOKUP(KQ$2&amp;$A5,'EU2'!$D:$E,MATCH("HOME",'EU2'!$D$1:$E$1,0),0),"")&amp;IFERROR(VLOOKUP(KQ$2&amp;$A5,'EUC2'!$C:$F,MATCH("AWAY",'EUC2'!$C$1:$F$1,0),0),"")&amp;IFERROR(VLOOKUP(KQ$2&amp;$A5,'EUC2'!$D:$E,MATCH("HOME",'EUC2'!$D$1:$E$1,0),0),"")</f>
        <v>BHA</v>
      </c>
      <c r="KR5" s="25" t="str">
        <f>IFERROR(VLOOKUP(KR$2&amp;$B5,'FPL FIX2'!$N$1:$Q$400,MATCH("HOME",'FPL FIX2'!$N$1:$Q$1,0),0),"")&amp;IFERROR(VLOOKUP(KR$2&amp;$B5,'FPL FIX2'!$O$1:$P$400,MATCH("AWAY",'FPL FIX2'!$O$1:$P$1,0),0),"")&amp;IFERROR(VLOOKUP(KR$2&amp;$A5,'FA2'!$A:$D,MATCH("AWAY",'FA2'!$A$1:$D$1,0),0),"")&amp;IFERROR(VLOOKUP(KR$2&amp;$A5,'FA2'!$B:$C,MATCH("HOME",'FA2'!$B$1:$C$1,0),0),"")&amp;IFERROR(VLOOKUP(KR$2&amp;$A5,'EFL2'!$A:$D,MATCH("AWAY",'EFL2'!$A$1:$D$1,0),0),"")&amp;IFERROR(VLOOKUP(KR$2&amp;$A5,'EFL2'!$B:$C,MATCH("HOME",'EFL2'!$B$1:$C$1,0),0),"")&amp;IFERROR(VLOOKUP(KR$2&amp;$A5,'UCL2'!$C:$F,MATCH("AWAY",'UCL2'!$C$1:$F$1,0),0),"")&amp;IFERROR(VLOOKUP(KR$2&amp;$A5,'UCL2'!$D:$E,MATCH("HOME",'UCL2'!$D$1:$E$1,0),0),"")&amp;IFERROR(VLOOKUP(KR$2&amp;$A5,'EU2'!$C:$F,MATCH("AWAY",'EU2'!$C$1:$F$1,0),0),"")&amp;IFERROR(VLOOKUP(KR$2&amp;$A5,'EU2'!$D:$E,MATCH("HOME",'EU2'!$D$1:$E$1,0),0),"")&amp;IFERROR(VLOOKUP(KR$2&amp;$A5,'EUC2'!$C:$F,MATCH("AWAY",'EUC2'!$C$1:$F$1,0),0),"")&amp;IFERROR(VLOOKUP(KR$2&amp;$A5,'EUC2'!$D:$E,MATCH("HOME",'EUC2'!$D$1:$E$1,0),0),"")</f>
        <v/>
      </c>
      <c r="KS5" s="25" t="str">
        <f>IFERROR(VLOOKUP(KS$2&amp;$B5,'FPL FIX2'!$N$1:$Q$400,MATCH("HOME",'FPL FIX2'!$N$1:$Q$1,0),0),"")&amp;IFERROR(VLOOKUP(KS$2&amp;$B5,'FPL FIX2'!$O$1:$P$400,MATCH("AWAY",'FPL FIX2'!$O$1:$P$1,0),0),"")&amp;IFERROR(VLOOKUP(KS$2&amp;$A5,'FA2'!$A:$D,MATCH("AWAY",'FA2'!$A$1:$D$1,0),0),"")&amp;IFERROR(VLOOKUP(KS$2&amp;$A5,'FA2'!$B:$C,MATCH("HOME",'FA2'!$B$1:$C$1,0),0),"")&amp;IFERROR(VLOOKUP(KS$2&amp;$A5,'EFL2'!$A:$D,MATCH("AWAY",'EFL2'!$A$1:$D$1,0),0),"")&amp;IFERROR(VLOOKUP(KS$2&amp;$A5,'EFL2'!$B:$C,MATCH("HOME",'EFL2'!$B$1:$C$1,0),0),"")&amp;IFERROR(VLOOKUP(KS$2&amp;$A5,'UCL2'!$C:$F,MATCH("AWAY",'UCL2'!$C$1:$F$1,0),0),"")&amp;IFERROR(VLOOKUP(KS$2&amp;$A5,'UCL2'!$D:$E,MATCH("HOME",'UCL2'!$D$1:$E$1,0),0),"")&amp;IFERROR(VLOOKUP(KS$2&amp;$A5,'EU2'!$C:$F,MATCH("AWAY",'EU2'!$C$1:$F$1,0),0),"")&amp;IFERROR(VLOOKUP(KS$2&amp;$A5,'EU2'!$D:$E,MATCH("HOME",'EU2'!$D$1:$E$1,0),0),"")&amp;IFERROR(VLOOKUP(KS$2&amp;$A5,'EUC2'!$C:$F,MATCH("AWAY",'EUC2'!$C$1:$F$1,0),0),"")&amp;IFERROR(VLOOKUP(KS$2&amp;$A5,'EUC2'!$D:$E,MATCH("HOME",'EUC2'!$D$1:$E$1,0),0),"")</f>
        <v/>
      </c>
      <c r="KT5" s="25" t="str">
        <f>IFERROR(VLOOKUP(KT$2&amp;$B5,'FPL FIX2'!$N$1:$Q$400,MATCH("HOME",'FPL FIX2'!$N$1:$Q$1,0),0),"")&amp;IFERROR(VLOOKUP(KT$2&amp;$B5,'FPL FIX2'!$O$1:$P$400,MATCH("AWAY",'FPL FIX2'!$O$1:$P$1,0),0),"")&amp;IFERROR(VLOOKUP(KT$2&amp;$A5,'FA2'!$A:$D,MATCH("AWAY",'FA2'!$A$1:$D$1,0),0),"")&amp;IFERROR(VLOOKUP(KT$2&amp;$A5,'FA2'!$B:$C,MATCH("HOME",'FA2'!$B$1:$C$1,0),0),"")&amp;IFERROR(VLOOKUP(KT$2&amp;$A5,'EFL2'!$A:$D,MATCH("AWAY",'EFL2'!$A$1:$D$1,0),0),"")&amp;IFERROR(VLOOKUP(KT$2&amp;$A5,'EFL2'!$B:$C,MATCH("HOME",'EFL2'!$B$1:$C$1,0),0),"")&amp;IFERROR(VLOOKUP(KT$2&amp;$A5,'UCL2'!$C:$F,MATCH("AWAY",'UCL2'!$C$1:$F$1,0),0),"")&amp;IFERROR(VLOOKUP(KT$2&amp;$A5,'UCL2'!$D:$E,MATCH("HOME",'UCL2'!$D$1:$E$1,0),0),"")&amp;IFERROR(VLOOKUP(KT$2&amp;$A5,'EU2'!$C:$F,MATCH("AWAY",'EU2'!$C$1:$F$1,0),0),"")&amp;IFERROR(VLOOKUP(KT$2&amp;$A5,'EU2'!$D:$E,MATCH("HOME",'EU2'!$D$1:$E$1,0),0),"")&amp;IFERROR(VLOOKUP(KT$2&amp;$A5,'EUC2'!$C:$F,MATCH("AWAY",'EUC2'!$C$1:$F$1,0),0),"")&amp;IFERROR(VLOOKUP(KT$2&amp;$A5,'EUC2'!$D:$E,MATCH("HOME",'EUC2'!$D$1:$E$1,0),0),"")</f>
        <v/>
      </c>
      <c r="KU5" s="25" t="str">
        <f>IFERROR(VLOOKUP(KU$2&amp;$B5,'FPL FIX2'!$N$1:$Q$400,MATCH("HOME",'FPL FIX2'!$N$1:$Q$1,0),0),"")&amp;IFERROR(VLOOKUP(KU$2&amp;$B5,'FPL FIX2'!$O$1:$P$400,MATCH("AWAY",'FPL FIX2'!$O$1:$P$1,0),0),"")&amp;IFERROR(VLOOKUP(KU$2&amp;$A5,'FA2'!$A:$D,MATCH("AWAY",'FA2'!$A$1:$D$1,0),0),"")&amp;IFERROR(VLOOKUP(KU$2&amp;$A5,'FA2'!$B:$C,MATCH("HOME",'FA2'!$B$1:$C$1,0),0),"")&amp;IFERROR(VLOOKUP(KU$2&amp;$A5,'EFL2'!$A:$D,MATCH("AWAY",'EFL2'!$A$1:$D$1,0),0),"")&amp;IFERROR(VLOOKUP(KU$2&amp;$A5,'EFL2'!$B:$C,MATCH("HOME",'EFL2'!$B$1:$C$1,0),0),"")&amp;IFERROR(VLOOKUP(KU$2&amp;$A5,'UCL2'!$C:$F,MATCH("AWAY",'UCL2'!$C$1:$F$1,0),0),"")&amp;IFERROR(VLOOKUP(KU$2&amp;$A5,'UCL2'!$D:$E,MATCH("HOME",'UCL2'!$D$1:$E$1,0),0),"")&amp;IFERROR(VLOOKUP(KU$2&amp;$A5,'EU2'!$C:$F,MATCH("AWAY",'EU2'!$C$1:$F$1,0),0),"")&amp;IFERROR(VLOOKUP(KU$2&amp;$A5,'EU2'!$D:$E,MATCH("HOME",'EU2'!$D$1:$E$1,0),0),"")&amp;IFERROR(VLOOKUP(KU$2&amp;$A5,'EUC2'!$C:$F,MATCH("AWAY",'EUC2'!$C$1:$F$1,0),0),"")&amp;IFERROR(VLOOKUP(KU$2&amp;$A5,'EUC2'!$D:$E,MATCH("HOME",'EUC2'!$D$1:$E$1,0),0),"")</f>
        <v/>
      </c>
      <c r="KV5" s="25" t="str">
        <f>IFERROR(VLOOKUP(KV$2&amp;$B5,'FPL FIX2'!$N$1:$Q$400,MATCH("HOME",'FPL FIX2'!$N$1:$Q$1,0),0),"")&amp;IFERROR(VLOOKUP(KV$2&amp;$B5,'FPL FIX2'!$O$1:$P$400,MATCH("AWAY",'FPL FIX2'!$O$1:$P$1,0),0),"")&amp;IFERROR(VLOOKUP(KV$2&amp;$A5,'FA2'!$A:$D,MATCH("AWAY",'FA2'!$A$1:$D$1,0),0),"")&amp;IFERROR(VLOOKUP(KV$2&amp;$A5,'FA2'!$B:$C,MATCH("HOME",'FA2'!$B$1:$C$1,0),0),"")&amp;IFERROR(VLOOKUP(KV$2&amp;$A5,'EFL2'!$A:$D,MATCH("AWAY",'EFL2'!$A$1:$D$1,0),0),"")&amp;IFERROR(VLOOKUP(KV$2&amp;$A5,'EFL2'!$B:$C,MATCH("HOME",'EFL2'!$B$1:$C$1,0),0),"")&amp;IFERROR(VLOOKUP(KV$2&amp;$A5,'UCL2'!$C:$F,MATCH("AWAY",'UCL2'!$C$1:$F$1,0),0),"")&amp;IFERROR(VLOOKUP(KV$2&amp;$A5,'UCL2'!$D:$E,MATCH("HOME",'UCL2'!$D$1:$E$1,0),0),"")&amp;IFERROR(VLOOKUP(KV$2&amp;$A5,'EU2'!$C:$F,MATCH("AWAY",'EU2'!$C$1:$F$1,0),0),"")&amp;IFERROR(VLOOKUP(KV$2&amp;$A5,'EU2'!$D:$E,MATCH("HOME",'EU2'!$D$1:$E$1,0),0),"")&amp;IFERROR(VLOOKUP(KV$2&amp;$A5,'EUC2'!$C:$F,MATCH("AWAY",'EUC2'!$C$1:$F$1,0),0),"")&amp;IFERROR(VLOOKUP(KV$2&amp;$A5,'EUC2'!$D:$E,MATCH("HOME",'EUC2'!$D$1:$E$1,0),0),"")</f>
        <v/>
      </c>
      <c r="KW5" s="25" t="str">
        <f>IFERROR(VLOOKUP(KW$2&amp;$B5,'FPL FIX2'!$N$1:$Q$400,MATCH("HOME",'FPL FIX2'!$N$1:$Q$1,0),0),"")&amp;IFERROR(VLOOKUP(KW$2&amp;$B5,'FPL FIX2'!$O$1:$P$400,MATCH("AWAY",'FPL FIX2'!$O$1:$P$1,0),0),"")&amp;IFERROR(VLOOKUP(KW$2&amp;$A5,'FA2'!$A:$D,MATCH("AWAY",'FA2'!$A$1:$D$1,0),0),"")&amp;IFERROR(VLOOKUP(KW$2&amp;$A5,'FA2'!$B:$C,MATCH("HOME",'FA2'!$B$1:$C$1,0),0),"")&amp;IFERROR(VLOOKUP(KW$2&amp;$A5,'EFL2'!$A:$D,MATCH("AWAY",'EFL2'!$A$1:$D$1,0),0),"")&amp;IFERROR(VLOOKUP(KW$2&amp;$A5,'EFL2'!$B:$C,MATCH("HOME",'EFL2'!$B$1:$C$1,0),0),"")&amp;IFERROR(VLOOKUP(KW$2&amp;$A5,'UCL2'!$C:$F,MATCH("AWAY",'UCL2'!$C$1:$F$1,0),0),"")&amp;IFERROR(VLOOKUP(KW$2&amp;$A5,'UCL2'!$D:$E,MATCH("HOME",'UCL2'!$D$1:$E$1,0),0),"")&amp;IFERROR(VLOOKUP(KW$2&amp;$A5,'EU2'!$C:$F,MATCH("AWAY",'EU2'!$C$1:$F$1,0),0),"")&amp;IFERROR(VLOOKUP(KW$2&amp;$A5,'EU2'!$D:$E,MATCH("HOME",'EU2'!$D$1:$E$1,0),0),"")&amp;IFERROR(VLOOKUP(KW$2&amp;$A5,'EUC2'!$C:$F,MATCH("AWAY",'EUC2'!$C$1:$F$1,0),0),"")&amp;IFERROR(VLOOKUP(KW$2&amp;$A5,'EUC2'!$D:$E,MATCH("HOME",'EUC2'!$D$1:$E$1,0),0),"")</f>
        <v/>
      </c>
      <c r="KX5" s="25" t="str">
        <f>IFERROR(VLOOKUP(KX$2&amp;$B5,'FPL FIX2'!$N$1:$Q$400,MATCH("HOME",'FPL FIX2'!$N$1:$Q$1,0),0),"")&amp;IFERROR(VLOOKUP(KX$2&amp;$B5,'FPL FIX2'!$O$1:$P$400,MATCH("AWAY",'FPL FIX2'!$O$1:$P$1,0),0),"")&amp;IFERROR(VLOOKUP(KX$2&amp;$A5,'FA2'!$A:$D,MATCH("AWAY",'FA2'!$A$1:$D$1,0),0),"")&amp;IFERROR(VLOOKUP(KX$2&amp;$A5,'FA2'!$B:$C,MATCH("HOME",'FA2'!$B$1:$C$1,0),0),"")&amp;IFERROR(VLOOKUP(KX$2&amp;$A5,'EFL2'!$A:$D,MATCH("AWAY",'EFL2'!$A$1:$D$1,0),0),"")&amp;IFERROR(VLOOKUP(KX$2&amp;$A5,'EFL2'!$B:$C,MATCH("HOME",'EFL2'!$B$1:$C$1,0),0),"")&amp;IFERROR(VLOOKUP(KX$2&amp;$A5,'UCL2'!$C:$F,MATCH("AWAY",'UCL2'!$C$1:$F$1,0),0),"")&amp;IFERROR(VLOOKUP(KX$2&amp;$A5,'UCL2'!$D:$E,MATCH("HOME",'UCL2'!$D$1:$E$1,0),0),"")&amp;IFERROR(VLOOKUP(KX$2&amp;$A5,'EU2'!$C:$F,MATCH("AWAY",'EU2'!$C$1:$F$1,0),0),"")&amp;IFERROR(VLOOKUP(KX$2&amp;$A5,'EU2'!$D:$E,MATCH("HOME",'EU2'!$D$1:$E$1,0),0),"")&amp;IFERROR(VLOOKUP(KX$2&amp;$A5,'EUC2'!$C:$F,MATCH("AWAY",'EUC2'!$C$1:$F$1,0),0),"")&amp;IFERROR(VLOOKUP(KX$2&amp;$A5,'EUC2'!$D:$E,MATCH("HOME",'EUC2'!$D$1:$E$1,0),0),"")</f>
        <v/>
      </c>
      <c r="KY5" s="25" t="str">
        <f>IFERROR(VLOOKUP(KY$2&amp;$B5,'FPL FIX2'!$N$1:$Q$400,MATCH("HOME",'FPL FIX2'!$N$1:$Q$1,0),0),"")&amp;IFERROR(VLOOKUP(KY$2&amp;$B5,'FPL FIX2'!$O$1:$P$400,MATCH("AWAY",'FPL FIX2'!$O$1:$P$1,0),0),"")&amp;IFERROR(VLOOKUP(KY$2&amp;$A5,'FA2'!$A:$D,MATCH("AWAY",'FA2'!$A$1:$D$1,0),0),"")&amp;IFERROR(VLOOKUP(KY$2&amp;$A5,'FA2'!$B:$C,MATCH("HOME",'FA2'!$B$1:$C$1,0),0),"")&amp;IFERROR(VLOOKUP(KY$2&amp;$A5,'EFL2'!$A:$D,MATCH("AWAY",'EFL2'!$A$1:$D$1,0),0),"")&amp;IFERROR(VLOOKUP(KY$2&amp;$A5,'EFL2'!$B:$C,MATCH("HOME",'EFL2'!$B$1:$C$1,0),0),"")&amp;IFERROR(VLOOKUP(KY$2&amp;$A5,'UCL2'!$C:$F,MATCH("AWAY",'UCL2'!$C$1:$F$1,0),0),"")&amp;IFERROR(VLOOKUP(KY$2&amp;$A5,'UCL2'!$D:$E,MATCH("HOME",'UCL2'!$D$1:$E$1,0),0),"")&amp;IFERROR(VLOOKUP(KY$2&amp;$A5,'EU2'!$C:$F,MATCH("AWAY",'EU2'!$C$1:$F$1,0),0),"")&amp;IFERROR(VLOOKUP(KY$2&amp;$A5,'EU2'!$D:$E,MATCH("HOME",'EU2'!$D$1:$E$1,0),0),"")&amp;IFERROR(VLOOKUP(KY$2&amp;$A5,'EUC2'!$C:$F,MATCH("AWAY",'EUC2'!$C$1:$F$1,0),0),"")&amp;IFERROR(VLOOKUP(KY$2&amp;$A5,'EUC2'!$D:$E,MATCH("HOME",'EUC2'!$D$1:$E$1,0),0),"")</f>
        <v/>
      </c>
      <c r="KZ5" s="25" t="str">
        <f>IFERROR(VLOOKUP(KZ$2&amp;$B5,'FPL FIX2'!$N$1:$Q$400,MATCH("HOME",'FPL FIX2'!$N$1:$Q$1,0),0),"")&amp;IFERROR(VLOOKUP(KZ$2&amp;$B5,'FPL FIX2'!$O$1:$P$400,MATCH("AWAY",'FPL FIX2'!$O$1:$P$1,0),0),"")&amp;IFERROR(VLOOKUP(KZ$2&amp;$A5,'FA2'!$A:$D,MATCH("AWAY",'FA2'!$A$1:$D$1,0),0),"")&amp;IFERROR(VLOOKUP(KZ$2&amp;$A5,'FA2'!$B:$C,MATCH("HOME",'FA2'!$B$1:$C$1,0),0),"")&amp;IFERROR(VLOOKUP(KZ$2&amp;$A5,'EFL2'!$A:$D,MATCH("AWAY",'EFL2'!$A$1:$D$1,0),0),"")&amp;IFERROR(VLOOKUP(KZ$2&amp;$A5,'EFL2'!$B:$C,MATCH("HOME",'EFL2'!$B$1:$C$1,0),0),"")&amp;IFERROR(VLOOKUP(KZ$2&amp;$A5,'UCL2'!$C:$F,MATCH("AWAY",'UCL2'!$C$1:$F$1,0),0),"")&amp;IFERROR(VLOOKUP(KZ$2&amp;$A5,'UCL2'!$D:$E,MATCH("HOME",'UCL2'!$D$1:$E$1,0),0),"")&amp;IFERROR(VLOOKUP(KZ$2&amp;$A5,'EU2'!$C:$F,MATCH("AWAY",'EU2'!$C$1:$F$1,0),0),"")&amp;IFERROR(VLOOKUP(KZ$2&amp;$A5,'EU2'!$D:$E,MATCH("HOME",'EU2'!$D$1:$E$1,0),0),"")&amp;IFERROR(VLOOKUP(KZ$2&amp;$A5,'EUC2'!$C:$F,MATCH("AWAY",'EUC2'!$C$1:$F$1,0),0),"")&amp;IFERROR(VLOOKUP(KZ$2&amp;$A5,'EUC2'!$D:$E,MATCH("HOME",'EUC2'!$D$1:$E$1,0),0),"")</f>
        <v/>
      </c>
      <c r="LA5" s="25" t="str">
        <f>IFERROR(VLOOKUP(LA$2&amp;$B5,'FPL FIX2'!$N$1:$Q$400,MATCH("HOME",'FPL FIX2'!$N$1:$Q$1,0),0),"")&amp;IFERROR(VLOOKUP(LA$2&amp;$B5,'FPL FIX2'!$O$1:$P$400,MATCH("AWAY",'FPL FIX2'!$O$1:$P$1,0),0),"")&amp;IFERROR(VLOOKUP(LA$2&amp;$A5,'FA2'!$A:$D,MATCH("AWAY",'FA2'!$A$1:$D$1,0),0),"")&amp;IFERROR(VLOOKUP(LA$2&amp;$A5,'FA2'!$B:$C,MATCH("HOME",'FA2'!$B$1:$C$1,0),0),"")&amp;IFERROR(VLOOKUP(LA$2&amp;$A5,'EFL2'!$A:$D,MATCH("AWAY",'EFL2'!$A$1:$D$1,0),0),"")&amp;IFERROR(VLOOKUP(LA$2&amp;$A5,'EFL2'!$B:$C,MATCH("HOME",'EFL2'!$B$1:$C$1,0),0),"")&amp;IFERROR(VLOOKUP(LA$2&amp;$A5,'UCL2'!$C:$F,MATCH("AWAY",'UCL2'!$C$1:$F$1,0),0),"")&amp;IFERROR(VLOOKUP(LA$2&amp;$A5,'UCL2'!$D:$E,MATCH("HOME",'UCL2'!$D$1:$E$1,0),0),"")&amp;IFERROR(VLOOKUP(LA$2&amp;$A5,'EU2'!$C:$F,MATCH("AWAY",'EU2'!$C$1:$F$1,0),0),"")&amp;IFERROR(VLOOKUP(LA$2&amp;$A5,'EU2'!$D:$E,MATCH("HOME",'EU2'!$D$1:$E$1,0),0),"")&amp;IFERROR(VLOOKUP(LA$2&amp;$A5,'EUC2'!$C:$F,MATCH("AWAY",'EUC2'!$C$1:$F$1,0),0),"")&amp;IFERROR(VLOOKUP(LA$2&amp;$A5,'EUC2'!$D:$E,MATCH("HOME",'EUC2'!$D$1:$E$1,0),0),"")</f>
        <v/>
      </c>
      <c r="LB5" s="25" t="str">
        <f>IFERROR(VLOOKUP(LB$2&amp;$B5,'FPL FIX2'!$N$1:$Q$400,MATCH("HOME",'FPL FIX2'!$N$1:$Q$1,0),0),"")&amp;IFERROR(VLOOKUP(LB$2&amp;$B5,'FPL FIX2'!$O$1:$P$400,MATCH("AWAY",'FPL FIX2'!$O$1:$P$1,0),0),"")&amp;IFERROR(VLOOKUP(LB$2&amp;$A5,'FA2'!$A:$D,MATCH("AWAY",'FA2'!$A$1:$D$1,0),0),"")&amp;IFERROR(VLOOKUP(LB$2&amp;$A5,'FA2'!$B:$C,MATCH("HOME",'FA2'!$B$1:$C$1,0),0),"")&amp;IFERROR(VLOOKUP(LB$2&amp;$A5,'EFL2'!$A:$D,MATCH("AWAY",'EFL2'!$A$1:$D$1,0),0),"")&amp;IFERROR(VLOOKUP(LB$2&amp;$A5,'EFL2'!$B:$C,MATCH("HOME",'EFL2'!$B$1:$C$1,0),0),"")&amp;IFERROR(VLOOKUP(LB$2&amp;$A5,'UCL2'!$C:$F,MATCH("AWAY",'UCL2'!$C$1:$F$1,0),0),"")&amp;IFERROR(VLOOKUP(LB$2&amp;$A5,'UCL2'!$D:$E,MATCH("HOME",'UCL2'!$D$1:$E$1,0),0),"")&amp;IFERROR(VLOOKUP(LB$2&amp;$A5,'EU2'!$C:$F,MATCH("AWAY",'EU2'!$C$1:$F$1,0),0),"")&amp;IFERROR(VLOOKUP(LB$2&amp;$A5,'EU2'!$D:$E,MATCH("HOME",'EU2'!$D$1:$E$1,0),0),"")&amp;IFERROR(VLOOKUP(LB$2&amp;$A5,'EUC2'!$C:$F,MATCH("AWAY",'EUC2'!$C$1:$F$1,0),0),"")&amp;IFERROR(VLOOKUP(LB$2&amp;$A5,'EUC2'!$D:$E,MATCH("HOME",'EUC2'!$D$1:$E$1,0),0),"")</f>
        <v/>
      </c>
      <c r="LC5" s="25" t="str">
        <f>IFERROR(VLOOKUP(LC$2&amp;$B5,'FPL FIX2'!$N$1:$Q$400,MATCH("HOME",'FPL FIX2'!$N$1:$Q$1,0),0),"")&amp;IFERROR(VLOOKUP(LC$2&amp;$B5,'FPL FIX2'!$O$1:$P$400,MATCH("AWAY",'FPL FIX2'!$O$1:$P$1,0),0),"")&amp;IFERROR(VLOOKUP(LC$2&amp;$A5,'FA2'!$A:$D,MATCH("AWAY",'FA2'!$A$1:$D$1,0),0),"")&amp;IFERROR(VLOOKUP(LC$2&amp;$A5,'FA2'!$B:$C,MATCH("HOME",'FA2'!$B$1:$C$1,0),0),"")&amp;IFERROR(VLOOKUP(LC$2&amp;$A5,'EFL2'!$A:$D,MATCH("AWAY",'EFL2'!$A$1:$D$1,0),0),"")&amp;IFERROR(VLOOKUP(LC$2&amp;$A5,'EFL2'!$B:$C,MATCH("HOME",'EFL2'!$B$1:$C$1,0),0),"")&amp;IFERROR(VLOOKUP(LC$2&amp;$A5,'UCL2'!$C:$F,MATCH("AWAY",'UCL2'!$C$1:$F$1,0),0),"")&amp;IFERROR(VLOOKUP(LC$2&amp;$A5,'UCL2'!$D:$E,MATCH("HOME",'UCL2'!$D$1:$E$1,0),0),"")&amp;IFERROR(VLOOKUP(LC$2&amp;$A5,'EU2'!$C:$F,MATCH("AWAY",'EU2'!$C$1:$F$1,0),0),"")&amp;IFERROR(VLOOKUP(LC$2&amp;$A5,'EU2'!$D:$E,MATCH("HOME",'EU2'!$D$1:$E$1,0),0),"")&amp;IFERROR(VLOOKUP(LC$2&amp;$A5,'EUC2'!$C:$F,MATCH("AWAY",'EUC2'!$C$1:$F$1,0),0),"")&amp;IFERROR(VLOOKUP(LC$2&amp;$A5,'EUC2'!$D:$E,MATCH("HOME",'EUC2'!$D$1:$E$1,0),0),"")</f>
        <v/>
      </c>
      <c r="LD5" s="25" t="str">
        <f>IFERROR(VLOOKUP(LD$2&amp;$B5,'FPL FIX2'!$N$1:$Q$400,MATCH("HOME",'FPL FIX2'!$N$1:$Q$1,0),0),"")&amp;IFERROR(VLOOKUP(LD$2&amp;$B5,'FPL FIX2'!$O$1:$P$400,MATCH("AWAY",'FPL FIX2'!$O$1:$P$1,0),0),"")&amp;IFERROR(VLOOKUP(LD$2&amp;$A5,'FA2'!$A:$D,MATCH("AWAY",'FA2'!$A$1:$D$1,0),0),"")&amp;IFERROR(VLOOKUP(LD$2&amp;$A5,'FA2'!$B:$C,MATCH("HOME",'FA2'!$B$1:$C$1,0),0),"")&amp;IFERROR(VLOOKUP(LD$2&amp;$A5,'EFL2'!$A:$D,MATCH("AWAY",'EFL2'!$A$1:$D$1,0),0),"")&amp;IFERROR(VLOOKUP(LD$2&amp;$A5,'EFL2'!$B:$C,MATCH("HOME",'EFL2'!$B$1:$C$1,0),0),"")&amp;IFERROR(VLOOKUP(LD$2&amp;$A5,'UCL2'!$C:$F,MATCH("AWAY",'UCL2'!$C$1:$F$1,0),0),"")&amp;IFERROR(VLOOKUP(LD$2&amp;$A5,'UCL2'!$D:$E,MATCH("HOME",'UCL2'!$D$1:$E$1,0),0),"")&amp;IFERROR(VLOOKUP(LD$2&amp;$A5,'EU2'!$C:$F,MATCH("AWAY",'EU2'!$C$1:$F$1,0),0),"")&amp;IFERROR(VLOOKUP(LD$2&amp;$A5,'EU2'!$D:$E,MATCH("HOME",'EU2'!$D$1:$E$1,0),0),"")&amp;IFERROR(VLOOKUP(LD$2&amp;$A5,'EUC2'!$C:$F,MATCH("AWAY",'EUC2'!$C$1:$F$1,0),0),"")&amp;IFERROR(VLOOKUP(LD$2&amp;$A5,'EUC2'!$D:$E,MATCH("HOME",'EUC2'!$D$1:$E$1,0),0),"")</f>
        <v/>
      </c>
      <c r="LE5" s="25" t="str">
        <f>IFERROR(VLOOKUP(LE$2&amp;$B5,'FPL FIX2'!$N$1:$Q$400,MATCH("HOME",'FPL FIX2'!$N$1:$Q$1,0),0),"")&amp;IFERROR(VLOOKUP(LE$2&amp;$B5,'FPL FIX2'!$O$1:$P$400,MATCH("AWAY",'FPL FIX2'!$O$1:$P$1,0),0),"")&amp;IFERROR(VLOOKUP(LE$2&amp;$A5,'FA2'!$A:$D,MATCH("AWAY",'FA2'!$A$1:$D$1,0),0),"")&amp;IFERROR(VLOOKUP(LE$2&amp;$A5,'FA2'!$B:$C,MATCH("HOME",'FA2'!$B$1:$C$1,0),0),"")&amp;IFERROR(VLOOKUP(LE$2&amp;$A5,'EFL2'!$A:$D,MATCH("AWAY",'EFL2'!$A$1:$D$1,0),0),"")&amp;IFERROR(VLOOKUP(LE$2&amp;$A5,'EFL2'!$B:$C,MATCH("HOME",'EFL2'!$B$1:$C$1,0),0),"")&amp;IFERROR(VLOOKUP(LE$2&amp;$A5,'UCL2'!$C:$F,MATCH("AWAY",'UCL2'!$C$1:$F$1,0),0),"")&amp;IFERROR(VLOOKUP(LE$2&amp;$A5,'UCL2'!$D:$E,MATCH("HOME",'UCL2'!$D$1:$E$1,0),0),"")&amp;IFERROR(VLOOKUP(LE$2&amp;$A5,'EU2'!$C:$F,MATCH("AWAY",'EU2'!$C$1:$F$1,0),0),"")&amp;IFERROR(VLOOKUP(LE$2&amp;$A5,'EU2'!$D:$E,MATCH("HOME",'EU2'!$D$1:$E$1,0),0),"")&amp;IFERROR(VLOOKUP(LE$2&amp;$A5,'EUC2'!$C:$F,MATCH("AWAY",'EUC2'!$C$1:$F$1,0),0),"")&amp;IFERROR(VLOOKUP(LE$2&amp;$A5,'EUC2'!$D:$E,MATCH("HOME",'EUC2'!$D$1:$E$1,0),0),"")</f>
        <v/>
      </c>
      <c r="LF5" s="25" t="str">
        <f>IFERROR(VLOOKUP(LF$2&amp;$B5,'FPL FIX2'!$N$1:$Q$400,MATCH("HOME",'FPL FIX2'!$N$1:$Q$1,0),0),"")&amp;IFERROR(VLOOKUP(LF$2&amp;$B5,'FPL FIX2'!$O$1:$P$400,MATCH("AWAY",'FPL FIX2'!$O$1:$P$1,0),0),"")&amp;IFERROR(VLOOKUP(LF$2&amp;$A5,'FA2'!$A:$D,MATCH("AWAY",'FA2'!$A$1:$D$1,0),0),"")&amp;IFERROR(VLOOKUP(LF$2&amp;$A5,'FA2'!$B:$C,MATCH("HOME",'FA2'!$B$1:$C$1,0),0),"")&amp;IFERROR(VLOOKUP(LF$2&amp;$A5,'EFL2'!$A:$D,MATCH("AWAY",'EFL2'!$A$1:$D$1,0),0),"")&amp;IFERROR(VLOOKUP(LF$2&amp;$A5,'EFL2'!$B:$C,MATCH("HOME",'EFL2'!$B$1:$C$1,0),0),"")&amp;IFERROR(VLOOKUP(LF$2&amp;$A5,'UCL2'!$C:$F,MATCH("AWAY",'UCL2'!$C$1:$F$1,0),0),"")&amp;IFERROR(VLOOKUP(LF$2&amp;$A5,'UCL2'!$D:$E,MATCH("HOME",'UCL2'!$D$1:$E$1,0),0),"")&amp;IFERROR(VLOOKUP(LF$2&amp;$A5,'EU2'!$C:$F,MATCH("AWAY",'EU2'!$C$1:$F$1,0),0),"")&amp;IFERROR(VLOOKUP(LF$2&amp;$A5,'EU2'!$D:$E,MATCH("HOME",'EU2'!$D$1:$E$1,0),0),"")&amp;IFERROR(VLOOKUP(LF$2&amp;$A5,'EUC2'!$C:$F,MATCH("AWAY",'EUC2'!$C$1:$F$1,0),0),"")&amp;IFERROR(VLOOKUP(LF$2&amp;$A5,'EUC2'!$D:$E,MATCH("HOME",'EUC2'!$D$1:$E$1,0),0),"")</f>
        <v/>
      </c>
      <c r="LG5" s="25" t="str">
        <f>IFERROR(VLOOKUP(LG$2&amp;$B5,'FPL FIX2'!$N$1:$Q$400,MATCH("HOME",'FPL FIX2'!$N$1:$Q$1,0),0),"")&amp;IFERROR(VLOOKUP(LG$2&amp;$B5,'FPL FIX2'!$O$1:$P$400,MATCH("AWAY",'FPL FIX2'!$O$1:$P$1,0),0),"")&amp;IFERROR(VLOOKUP(LG$2&amp;$A5,'FA2'!$A:$D,MATCH("AWAY",'FA2'!$A$1:$D$1,0),0),"")&amp;IFERROR(VLOOKUP(LG$2&amp;$A5,'FA2'!$B:$C,MATCH("HOME",'FA2'!$B$1:$C$1,0),0),"")&amp;IFERROR(VLOOKUP(LG$2&amp;$A5,'EFL2'!$A:$D,MATCH("AWAY",'EFL2'!$A$1:$D$1,0),0),"")&amp;IFERROR(VLOOKUP(LG$2&amp;$A5,'EFL2'!$B:$C,MATCH("HOME",'EFL2'!$B$1:$C$1,0),0),"")&amp;IFERROR(VLOOKUP(LG$2&amp;$A5,'UCL2'!$C:$F,MATCH("AWAY",'UCL2'!$C$1:$F$1,0),0),"")&amp;IFERROR(VLOOKUP(LG$2&amp;$A5,'UCL2'!$D:$E,MATCH("HOME",'UCL2'!$D$1:$E$1,0),0),"")&amp;IFERROR(VLOOKUP(LG$2&amp;$A5,'EU2'!$C:$F,MATCH("AWAY",'EU2'!$C$1:$F$1,0),0),"")&amp;IFERROR(VLOOKUP(LG$2&amp;$A5,'EU2'!$D:$E,MATCH("HOME",'EU2'!$D$1:$E$1,0),0),"")&amp;IFERROR(VLOOKUP(LG$2&amp;$A5,'EUC2'!$C:$F,MATCH("AWAY",'EUC2'!$C$1:$F$1,0),0),"")&amp;IFERROR(VLOOKUP(LG$2&amp;$A5,'EUC2'!$D:$E,MATCH("HOME",'EUC2'!$D$1:$E$1,0),0),"")</f>
        <v/>
      </c>
      <c r="LH5" s="25" t="str">
        <f>IFERROR(VLOOKUP(LH$2&amp;$B5,'FPL FIX2'!$N$1:$Q$400,MATCH("HOME",'FPL FIX2'!$N$1:$Q$1,0),0),"")&amp;IFERROR(VLOOKUP(LH$2&amp;$B5,'FPL FIX2'!$O$1:$P$400,MATCH("AWAY",'FPL FIX2'!$O$1:$P$1,0),0),"")&amp;IFERROR(VLOOKUP(LH$2&amp;$A5,'FA2'!$A:$D,MATCH("AWAY",'FA2'!$A$1:$D$1,0),0),"")&amp;IFERROR(VLOOKUP(LH$2&amp;$A5,'FA2'!$B:$C,MATCH("HOME",'FA2'!$B$1:$C$1,0),0),"")&amp;IFERROR(VLOOKUP(LH$2&amp;$A5,'EFL2'!$A:$D,MATCH("AWAY",'EFL2'!$A$1:$D$1,0),0),"")&amp;IFERROR(VLOOKUP(LH$2&amp;$A5,'EFL2'!$B:$C,MATCH("HOME",'EFL2'!$B$1:$C$1,0),0),"")&amp;IFERROR(VLOOKUP(LH$2&amp;$A5,'UCL2'!$C:$F,MATCH("AWAY",'UCL2'!$C$1:$F$1,0),0),"")&amp;IFERROR(VLOOKUP(LH$2&amp;$A5,'UCL2'!$D:$E,MATCH("HOME",'UCL2'!$D$1:$E$1,0),0),"")&amp;IFERROR(VLOOKUP(LH$2&amp;$A5,'EU2'!$C:$F,MATCH("AWAY",'EU2'!$C$1:$F$1,0),0),"")&amp;IFERROR(VLOOKUP(LH$2&amp;$A5,'EU2'!$D:$E,MATCH("HOME",'EU2'!$D$1:$E$1,0),0),"")&amp;IFERROR(VLOOKUP(LH$2&amp;$A5,'EUC2'!$C:$F,MATCH("AWAY",'EUC2'!$C$1:$F$1,0),0),"")&amp;IFERROR(VLOOKUP(LH$2&amp;$A5,'EUC2'!$D:$E,MATCH("HOME",'EUC2'!$D$1:$E$1,0),0),"")</f>
        <v/>
      </c>
      <c r="LI5" s="25" t="str">
        <f>IFERROR(VLOOKUP(LI$2&amp;$B5,'FPL FIX2'!$N$1:$Q$400,MATCH("HOME",'FPL FIX2'!$N$1:$Q$1,0),0),"")&amp;IFERROR(VLOOKUP(LI$2&amp;$B5,'FPL FIX2'!$O$1:$P$400,MATCH("AWAY",'FPL FIX2'!$O$1:$P$1,0),0),"")&amp;IFERROR(VLOOKUP(LI$2&amp;$A5,'FA2'!$A:$D,MATCH("AWAY",'FA2'!$A$1:$D$1,0),0),"")&amp;IFERROR(VLOOKUP(LI$2&amp;$A5,'FA2'!$B:$C,MATCH("HOME",'FA2'!$B$1:$C$1,0),0),"")&amp;IFERROR(VLOOKUP(LI$2&amp;$A5,'EFL2'!$A:$D,MATCH("AWAY",'EFL2'!$A$1:$D$1,0),0),"")&amp;IFERROR(VLOOKUP(LI$2&amp;$A5,'EFL2'!$B:$C,MATCH("HOME",'EFL2'!$B$1:$C$1,0),0),"")&amp;IFERROR(VLOOKUP(LI$2&amp;$A5,'UCL2'!$C:$F,MATCH("AWAY",'UCL2'!$C$1:$F$1,0),0),"")&amp;IFERROR(VLOOKUP(LI$2&amp;$A5,'UCL2'!$D:$E,MATCH("HOME",'UCL2'!$D$1:$E$1,0),0),"")&amp;IFERROR(VLOOKUP(LI$2&amp;$A5,'EU2'!$C:$F,MATCH("AWAY",'EU2'!$C$1:$F$1,0),0),"")&amp;IFERROR(VLOOKUP(LI$2&amp;$A5,'EU2'!$D:$E,MATCH("HOME",'EU2'!$D$1:$E$1,0),0),"")&amp;IFERROR(VLOOKUP(LI$2&amp;$A5,'EUC2'!$C:$F,MATCH("AWAY",'EUC2'!$C$1:$F$1,0),0),"")&amp;IFERROR(VLOOKUP(LI$2&amp;$A5,'EUC2'!$D:$E,MATCH("HOME",'EUC2'!$D$1:$E$1,0),0),"")</f>
        <v/>
      </c>
      <c r="LJ5" s="25" t="str">
        <f>IFERROR(VLOOKUP(LJ$2&amp;$B5,'FPL FIX2'!$N$1:$Q$400,MATCH("HOME",'FPL FIX2'!$N$1:$Q$1,0),0),"")&amp;IFERROR(VLOOKUP(LJ$2&amp;$B5,'FPL FIX2'!$O$1:$P$400,MATCH("AWAY",'FPL FIX2'!$O$1:$P$1,0),0),"")&amp;IFERROR(VLOOKUP(LJ$2&amp;$A5,'FA2'!$A:$D,MATCH("AWAY",'FA2'!$A$1:$D$1,0),0),"")&amp;IFERROR(VLOOKUP(LJ$2&amp;$A5,'FA2'!$B:$C,MATCH("HOME",'FA2'!$B$1:$C$1,0),0),"")&amp;IFERROR(VLOOKUP(LJ$2&amp;$A5,'EFL2'!$A:$D,MATCH("AWAY",'EFL2'!$A$1:$D$1,0),0),"")&amp;IFERROR(VLOOKUP(LJ$2&amp;$A5,'EFL2'!$B:$C,MATCH("HOME",'EFL2'!$B$1:$C$1,0),0),"")&amp;IFERROR(VLOOKUP(LJ$2&amp;$A5,'UCL2'!$C:$F,MATCH("AWAY",'UCL2'!$C$1:$F$1,0),0),"")&amp;IFERROR(VLOOKUP(LJ$2&amp;$A5,'UCL2'!$D:$E,MATCH("HOME",'UCL2'!$D$1:$E$1,0),0),"")&amp;IFERROR(VLOOKUP(LJ$2&amp;$A5,'EU2'!$C:$F,MATCH("AWAY",'EU2'!$C$1:$F$1,0),0),"")&amp;IFERROR(VLOOKUP(LJ$2&amp;$A5,'EU2'!$D:$E,MATCH("HOME",'EU2'!$D$1:$E$1,0),0),"")&amp;IFERROR(VLOOKUP(LJ$2&amp;$A5,'EUC2'!$C:$F,MATCH("AWAY",'EUC2'!$C$1:$F$1,0),0),"")&amp;IFERROR(VLOOKUP(LJ$2&amp;$A5,'EUC2'!$D:$E,MATCH("HOME",'EUC2'!$D$1:$E$1,0),0),"")</f>
        <v/>
      </c>
      <c r="LK5" s="25" t="str">
        <f>IFERROR(VLOOKUP(LK$2&amp;$B5,'FPL FIX2'!$N$1:$Q$400,MATCH("HOME",'FPL FIX2'!$N$1:$Q$1,0),0),"")&amp;IFERROR(VLOOKUP(LK$2&amp;$B5,'FPL FIX2'!$O$1:$P$400,MATCH("AWAY",'FPL FIX2'!$O$1:$P$1,0),0),"")&amp;IFERROR(VLOOKUP(LK$2&amp;$A5,'FA2'!$A:$D,MATCH("AWAY",'FA2'!$A$1:$D$1,0),0),"")&amp;IFERROR(VLOOKUP(LK$2&amp;$A5,'FA2'!$B:$C,MATCH("HOME",'FA2'!$B$1:$C$1,0),0),"")&amp;IFERROR(VLOOKUP(LK$2&amp;$A5,'EFL2'!$A:$D,MATCH("AWAY",'EFL2'!$A$1:$D$1,0),0),"")&amp;IFERROR(VLOOKUP(LK$2&amp;$A5,'EFL2'!$B:$C,MATCH("HOME",'EFL2'!$B$1:$C$1,0),0),"")&amp;IFERROR(VLOOKUP(LK$2&amp;$A5,'UCL2'!$C:$F,MATCH("AWAY",'UCL2'!$C$1:$F$1,0),0),"")&amp;IFERROR(VLOOKUP(LK$2&amp;$A5,'UCL2'!$D:$E,MATCH("HOME",'UCL2'!$D$1:$E$1,0),0),"")&amp;IFERROR(VLOOKUP(LK$2&amp;$A5,'EU2'!$C:$F,MATCH("AWAY",'EU2'!$C$1:$F$1,0),0),"")&amp;IFERROR(VLOOKUP(LK$2&amp;$A5,'EU2'!$D:$E,MATCH("HOME",'EU2'!$D$1:$E$1,0),0),"")&amp;IFERROR(VLOOKUP(LK$2&amp;$A5,'EUC2'!$C:$F,MATCH("AWAY",'EUC2'!$C$1:$F$1,0),0),"")&amp;IFERROR(VLOOKUP(LK$2&amp;$A5,'EUC2'!$D:$E,MATCH("HOME",'EUC2'!$D$1:$E$1,0),0),"")</f>
        <v/>
      </c>
      <c r="LL5" s="25" t="str">
        <f>IFERROR(VLOOKUP(LL$2&amp;$B5,'FPL FIX2'!$N$1:$Q$400,MATCH("HOME",'FPL FIX2'!$N$1:$Q$1,0),0),"")&amp;IFERROR(VLOOKUP(LL$2&amp;$B5,'FPL FIX2'!$O$1:$P$400,MATCH("AWAY",'FPL FIX2'!$O$1:$P$1,0),0),"")&amp;IFERROR(VLOOKUP(LL$2&amp;$A5,'FA2'!$A:$D,MATCH("AWAY",'FA2'!$A$1:$D$1,0),0),"")&amp;IFERROR(VLOOKUP(LL$2&amp;$A5,'FA2'!$B:$C,MATCH("HOME",'FA2'!$B$1:$C$1,0),0),"")&amp;IFERROR(VLOOKUP(LL$2&amp;$A5,'EFL2'!$A:$D,MATCH("AWAY",'EFL2'!$A$1:$D$1,0),0),"")&amp;IFERROR(VLOOKUP(LL$2&amp;$A5,'EFL2'!$B:$C,MATCH("HOME",'EFL2'!$B$1:$C$1,0),0),"")&amp;IFERROR(VLOOKUP(LL$2&amp;$A5,'UCL2'!$C:$F,MATCH("AWAY",'UCL2'!$C$1:$F$1,0),0),"")&amp;IFERROR(VLOOKUP(LL$2&amp;$A5,'UCL2'!$D:$E,MATCH("HOME",'UCL2'!$D$1:$E$1,0),0),"")&amp;IFERROR(VLOOKUP(LL$2&amp;$A5,'EU2'!$C:$F,MATCH("AWAY",'EU2'!$C$1:$F$1,0),0),"")&amp;IFERROR(VLOOKUP(LL$2&amp;$A5,'EU2'!$D:$E,MATCH("HOME",'EU2'!$D$1:$E$1,0),0),"")&amp;IFERROR(VLOOKUP(LL$2&amp;$A5,'EUC2'!$C:$F,MATCH("AWAY",'EUC2'!$C$1:$F$1,0),0),"")&amp;IFERROR(VLOOKUP(LL$2&amp;$A5,'EUC2'!$D:$E,MATCH("HOME",'EUC2'!$D$1:$E$1,0),0),"")</f>
        <v/>
      </c>
      <c r="LM5" s="25" t="str">
        <f>IFERROR(VLOOKUP(LM$2&amp;$B5,'FPL FIX2'!$N$1:$Q$400,MATCH("HOME",'FPL FIX2'!$N$1:$Q$1,0),0),"")&amp;IFERROR(VLOOKUP(LM$2&amp;$B5,'FPL FIX2'!$O$1:$P$400,MATCH("AWAY",'FPL FIX2'!$O$1:$P$1,0),0),"")&amp;IFERROR(VLOOKUP(LM$2&amp;$A5,'FA2'!$A:$D,MATCH("AWAY",'FA2'!$A$1:$D$1,0),0),"")&amp;IFERROR(VLOOKUP(LM$2&amp;$A5,'FA2'!$B:$C,MATCH("HOME",'FA2'!$B$1:$C$1,0),0),"")&amp;IFERROR(VLOOKUP(LM$2&amp;$A5,'EFL2'!$A:$D,MATCH("AWAY",'EFL2'!$A$1:$D$1,0),0),"")&amp;IFERROR(VLOOKUP(LM$2&amp;$A5,'EFL2'!$B:$C,MATCH("HOME",'EFL2'!$B$1:$C$1,0),0),"")&amp;IFERROR(VLOOKUP(LM$2&amp;$A5,'UCL2'!$C:$F,MATCH("AWAY",'UCL2'!$C$1:$F$1,0),0),"")&amp;IFERROR(VLOOKUP(LM$2&amp;$A5,'UCL2'!$D:$E,MATCH("HOME",'UCL2'!$D$1:$E$1,0),0),"")&amp;IFERROR(VLOOKUP(LM$2&amp;$A5,'EU2'!$C:$F,MATCH("AWAY",'EU2'!$C$1:$F$1,0),0),"")&amp;IFERROR(VLOOKUP(LM$2&amp;$A5,'EU2'!$D:$E,MATCH("HOME",'EU2'!$D$1:$E$1,0),0),"")&amp;IFERROR(VLOOKUP(LM$2&amp;$A5,'EUC2'!$C:$F,MATCH("AWAY",'EUC2'!$C$1:$F$1,0),0),"")&amp;IFERROR(VLOOKUP(LM$2&amp;$A5,'EUC2'!$D:$E,MATCH("HOME",'EUC2'!$D$1:$E$1,0),0),"")</f>
        <v/>
      </c>
      <c r="LN5" s="25" t="str">
        <f>IFERROR(VLOOKUP(LN$2&amp;$B5,'FPL FIX2'!$N$1:$Q$400,MATCH("HOME",'FPL FIX2'!$N$1:$Q$1,0),0),"")&amp;IFERROR(VLOOKUP(LN$2&amp;$B5,'FPL FIX2'!$O$1:$P$400,MATCH("AWAY",'FPL FIX2'!$O$1:$P$1,0),0),"")&amp;IFERROR(VLOOKUP(LN$2&amp;$A5,'FA2'!$A:$D,MATCH("AWAY",'FA2'!$A$1:$D$1,0),0),"")&amp;IFERROR(VLOOKUP(LN$2&amp;$A5,'FA2'!$B:$C,MATCH("HOME",'FA2'!$B$1:$C$1,0),0),"")&amp;IFERROR(VLOOKUP(LN$2&amp;$A5,'EFL2'!$A:$D,MATCH("AWAY",'EFL2'!$A$1:$D$1,0),0),"")&amp;IFERROR(VLOOKUP(LN$2&amp;$A5,'EFL2'!$B:$C,MATCH("HOME",'EFL2'!$B$1:$C$1,0),0),"")&amp;IFERROR(VLOOKUP(LN$2&amp;$A5,'UCL2'!$C:$F,MATCH("AWAY",'UCL2'!$C$1:$F$1,0),0),"")&amp;IFERROR(VLOOKUP(LN$2&amp;$A5,'UCL2'!$D:$E,MATCH("HOME",'UCL2'!$D$1:$E$1,0),0),"")&amp;IFERROR(VLOOKUP(LN$2&amp;$A5,'EU2'!$C:$F,MATCH("AWAY",'EU2'!$C$1:$F$1,0),0),"")&amp;IFERROR(VLOOKUP(LN$2&amp;$A5,'EU2'!$D:$E,MATCH("HOME",'EU2'!$D$1:$E$1,0),0),"")&amp;IFERROR(VLOOKUP(LN$2&amp;$A5,'EUC2'!$C:$F,MATCH("AWAY",'EUC2'!$C$1:$F$1,0),0),"")&amp;IFERROR(VLOOKUP(LN$2&amp;$A5,'EUC2'!$D:$E,MATCH("HOME",'EUC2'!$D$1:$E$1,0),0),"")</f>
        <v/>
      </c>
      <c r="LO5" s="25" t="str">
        <f>IFERROR(VLOOKUP(LO$2&amp;$B5,'FPL FIX2'!$N$1:$Q$400,MATCH("HOME",'FPL FIX2'!$N$1:$Q$1,0),0),"")&amp;IFERROR(VLOOKUP(LO$2&amp;$B5,'FPL FIX2'!$O$1:$P$400,MATCH("AWAY",'FPL FIX2'!$O$1:$P$1,0),0),"")&amp;IFERROR(VLOOKUP(LO$2&amp;$A5,'FA2'!$A:$D,MATCH("AWAY",'FA2'!$A$1:$D$1,0),0),"")&amp;IFERROR(VLOOKUP(LO$2&amp;$A5,'FA2'!$B:$C,MATCH("HOME",'FA2'!$B$1:$C$1,0),0),"")&amp;IFERROR(VLOOKUP(LO$2&amp;$A5,'EFL2'!$A:$D,MATCH("AWAY",'EFL2'!$A$1:$D$1,0),0),"")&amp;IFERROR(VLOOKUP(LO$2&amp;$A5,'EFL2'!$B:$C,MATCH("HOME",'EFL2'!$B$1:$C$1,0),0),"")&amp;IFERROR(VLOOKUP(LO$2&amp;$A5,'UCL2'!$C:$F,MATCH("AWAY",'UCL2'!$C$1:$F$1,0),0),"")&amp;IFERROR(VLOOKUP(LO$2&amp;$A5,'UCL2'!$D:$E,MATCH("HOME",'UCL2'!$D$1:$E$1,0),0),"")&amp;IFERROR(VLOOKUP(LO$2&amp;$A5,'EU2'!$C:$F,MATCH("AWAY",'EU2'!$C$1:$F$1,0),0),"")&amp;IFERROR(VLOOKUP(LO$2&amp;$A5,'EU2'!$D:$E,MATCH("HOME",'EU2'!$D$1:$E$1,0),0),"")&amp;IFERROR(VLOOKUP(LO$2&amp;$A5,'EUC2'!$C:$F,MATCH("AWAY",'EUC2'!$C$1:$F$1,0),0),"")&amp;IFERROR(VLOOKUP(LO$2&amp;$A5,'EUC2'!$D:$E,MATCH("HOME",'EUC2'!$D$1:$E$1,0),0),"")</f>
        <v/>
      </c>
      <c r="LP5" s="25" t="str">
        <f>IFERROR(VLOOKUP(LP$2&amp;$B5,'FPL FIX2'!$N$1:$Q$400,MATCH("HOME",'FPL FIX2'!$N$1:$Q$1,0),0),"")&amp;IFERROR(VLOOKUP(LP$2&amp;$B5,'FPL FIX2'!$O$1:$P$400,MATCH("AWAY",'FPL FIX2'!$O$1:$P$1,0),0),"")&amp;IFERROR(VLOOKUP(LP$2&amp;$A5,'FA2'!$A:$D,MATCH("AWAY",'FA2'!$A$1:$D$1,0),0),"")&amp;IFERROR(VLOOKUP(LP$2&amp;$A5,'FA2'!$B:$C,MATCH("HOME",'FA2'!$B$1:$C$1,0),0),"")&amp;IFERROR(VLOOKUP(LP$2&amp;$A5,'EFL2'!$A:$D,MATCH("AWAY",'EFL2'!$A$1:$D$1,0),0),"")&amp;IFERROR(VLOOKUP(LP$2&amp;$A5,'EFL2'!$B:$C,MATCH("HOME",'EFL2'!$B$1:$C$1,0),0),"")&amp;IFERROR(VLOOKUP(LP$2&amp;$A5,'UCL2'!$C:$F,MATCH("AWAY",'UCL2'!$C$1:$F$1,0),0),"")&amp;IFERROR(VLOOKUP(LP$2&amp;$A5,'UCL2'!$D:$E,MATCH("HOME",'UCL2'!$D$1:$E$1,0),0),"")&amp;IFERROR(VLOOKUP(LP$2&amp;$A5,'EU2'!$C:$F,MATCH("AWAY",'EU2'!$C$1:$F$1,0),0),"")&amp;IFERROR(VLOOKUP(LP$2&amp;$A5,'EU2'!$D:$E,MATCH("HOME",'EU2'!$D$1:$E$1,0),0),"")&amp;IFERROR(VLOOKUP(LP$2&amp;$A5,'EUC2'!$C:$F,MATCH("AWAY",'EUC2'!$C$1:$F$1,0),0),"")&amp;IFERROR(VLOOKUP(LP$2&amp;$A5,'EUC2'!$D:$E,MATCH("HOME",'EUC2'!$D$1:$E$1,0),0),"")</f>
        <v/>
      </c>
      <c r="LQ5" s="25" t="str">
        <f>IFERROR(VLOOKUP(LQ$2&amp;$B5,'FPL FIX2'!$N$1:$Q$400,MATCH("HOME",'FPL FIX2'!$N$1:$Q$1,0),0),"")&amp;IFERROR(VLOOKUP(LQ$2&amp;$B5,'FPL FIX2'!$O$1:$P$400,MATCH("AWAY",'FPL FIX2'!$O$1:$P$1,0),0),"")&amp;IFERROR(VLOOKUP(LQ$2&amp;$A5,'FA2'!$A:$D,MATCH("AWAY",'FA2'!$A$1:$D$1,0),0),"")&amp;IFERROR(VLOOKUP(LQ$2&amp;$A5,'FA2'!$B:$C,MATCH("HOME",'FA2'!$B$1:$C$1,0),0),"")&amp;IFERROR(VLOOKUP(LQ$2&amp;$A5,'EFL2'!$A:$D,MATCH("AWAY",'EFL2'!$A$1:$D$1,0),0),"")&amp;IFERROR(VLOOKUP(LQ$2&amp;$A5,'EFL2'!$B:$C,MATCH("HOME",'EFL2'!$B$1:$C$1,0),0),"")&amp;IFERROR(VLOOKUP(LQ$2&amp;$A5,'UCL2'!$C:$F,MATCH("AWAY",'UCL2'!$C$1:$F$1,0),0),"")&amp;IFERROR(VLOOKUP(LQ$2&amp;$A5,'UCL2'!$D:$E,MATCH("HOME",'UCL2'!$D$1:$E$1,0),0),"")&amp;IFERROR(VLOOKUP(LQ$2&amp;$A5,'EU2'!$C:$F,MATCH("AWAY",'EU2'!$C$1:$F$1,0),0),"")&amp;IFERROR(VLOOKUP(LQ$2&amp;$A5,'EU2'!$D:$E,MATCH("HOME",'EU2'!$D$1:$E$1,0),0),"")&amp;IFERROR(VLOOKUP(LQ$2&amp;$A5,'EUC2'!$C:$F,MATCH("AWAY",'EUC2'!$C$1:$F$1,0),0),"")&amp;IFERROR(VLOOKUP(LQ$2&amp;$A5,'EUC2'!$D:$E,MATCH("HOME",'EUC2'!$D$1:$E$1,0),0),"")</f>
        <v/>
      </c>
      <c r="LR5" s="25" t="str">
        <f>IFERROR(VLOOKUP(LR$2&amp;$B5,'FPL FIX2'!$N$1:$Q$400,MATCH("HOME",'FPL FIX2'!$N$1:$Q$1,0),0),"")&amp;IFERROR(VLOOKUP(LR$2&amp;$B5,'FPL FIX2'!$O$1:$P$400,MATCH("AWAY",'FPL FIX2'!$O$1:$P$1,0),0),"")&amp;IFERROR(VLOOKUP(LR$2&amp;$A5,'FA2'!$A:$D,MATCH("AWAY",'FA2'!$A$1:$D$1,0),0),"")&amp;IFERROR(VLOOKUP(LR$2&amp;$A5,'FA2'!$B:$C,MATCH("HOME",'FA2'!$B$1:$C$1,0),0),"")&amp;IFERROR(VLOOKUP(LR$2&amp;$A5,'EFL2'!$A:$D,MATCH("AWAY",'EFL2'!$A$1:$D$1,0),0),"")&amp;IFERROR(VLOOKUP(LR$2&amp;$A5,'EFL2'!$B:$C,MATCH("HOME",'EFL2'!$B$1:$C$1,0),0),"")&amp;IFERROR(VLOOKUP(LR$2&amp;$A5,'UCL2'!$C:$F,MATCH("AWAY",'UCL2'!$C$1:$F$1,0),0),"")&amp;IFERROR(VLOOKUP(LR$2&amp;$A5,'UCL2'!$D:$E,MATCH("HOME",'UCL2'!$D$1:$E$1,0),0),"")&amp;IFERROR(VLOOKUP(LR$2&amp;$A5,'EU2'!$C:$F,MATCH("AWAY",'EU2'!$C$1:$F$1,0),0),"")&amp;IFERROR(VLOOKUP(LR$2&amp;$A5,'EU2'!$D:$E,MATCH("HOME",'EU2'!$D$1:$E$1,0),0),"")&amp;IFERROR(VLOOKUP(LR$2&amp;$A5,'EUC2'!$C:$F,MATCH("AWAY",'EUC2'!$C$1:$F$1,0),0),"")&amp;IFERROR(VLOOKUP(LR$2&amp;$A5,'EUC2'!$D:$E,MATCH("HOME",'EUC2'!$D$1:$E$1,0),0),"")</f>
        <v/>
      </c>
      <c r="LS5" s="25" t="str">
        <f>IFERROR(VLOOKUP(LS$2&amp;$B5,'FPL FIX2'!$N$1:$Q$400,MATCH("HOME",'FPL FIX2'!$N$1:$Q$1,0),0),"")&amp;IFERROR(VLOOKUP(LS$2&amp;$B5,'FPL FIX2'!$O$1:$P$400,MATCH("AWAY",'FPL FIX2'!$O$1:$P$1,0),0),"")&amp;IFERROR(VLOOKUP(LS$2&amp;$A5,'FA2'!$A:$D,MATCH("AWAY",'FA2'!$A$1:$D$1,0),0),"")&amp;IFERROR(VLOOKUP(LS$2&amp;$A5,'FA2'!$B:$C,MATCH("HOME",'FA2'!$B$1:$C$1,0),0),"")&amp;IFERROR(VLOOKUP(LS$2&amp;$A5,'EFL2'!$A:$D,MATCH("AWAY",'EFL2'!$A$1:$D$1,0),0),"")&amp;IFERROR(VLOOKUP(LS$2&amp;$A5,'EFL2'!$B:$C,MATCH("HOME",'EFL2'!$B$1:$C$1,0),0),"")&amp;IFERROR(VLOOKUP(LS$2&amp;$A5,'UCL2'!$C:$F,MATCH("AWAY",'UCL2'!$C$1:$F$1,0),0),"")&amp;IFERROR(VLOOKUP(LS$2&amp;$A5,'UCL2'!$D:$E,MATCH("HOME",'UCL2'!$D$1:$E$1,0),0),"")&amp;IFERROR(VLOOKUP(LS$2&amp;$A5,'EU2'!$C:$F,MATCH("AWAY",'EU2'!$C$1:$F$1,0),0),"")&amp;IFERROR(VLOOKUP(LS$2&amp;$A5,'EU2'!$D:$E,MATCH("HOME",'EU2'!$D$1:$E$1,0),0),"")&amp;IFERROR(VLOOKUP(LS$2&amp;$A5,'EUC2'!$C:$F,MATCH("AWAY",'EUC2'!$C$1:$F$1,0),0),"")&amp;IFERROR(VLOOKUP(LS$2&amp;$A5,'EUC2'!$D:$E,MATCH("HOME",'EUC2'!$D$1:$E$1,0),0),"")</f>
        <v/>
      </c>
      <c r="LT5" s="25" t="str">
        <f>IFERROR(VLOOKUP(LT$2&amp;$B5,'FPL FIX2'!$N$1:$Q$400,MATCH("HOME",'FPL FIX2'!$N$1:$Q$1,0),0),"")&amp;IFERROR(VLOOKUP(LT$2&amp;$B5,'FPL FIX2'!$O$1:$P$400,MATCH("AWAY",'FPL FIX2'!$O$1:$P$1,0),0),"")&amp;IFERROR(VLOOKUP(LT$2&amp;$A5,'FA2'!$A:$D,MATCH("AWAY",'FA2'!$A$1:$D$1,0),0),"")&amp;IFERROR(VLOOKUP(LT$2&amp;$A5,'FA2'!$B:$C,MATCH("HOME",'FA2'!$B$1:$C$1,0),0),"")&amp;IFERROR(VLOOKUP(LT$2&amp;$A5,'EFL2'!$A:$D,MATCH("AWAY",'EFL2'!$A$1:$D$1,0),0),"")&amp;IFERROR(VLOOKUP(LT$2&amp;$A5,'EFL2'!$B:$C,MATCH("HOME",'EFL2'!$B$1:$C$1,0),0),"")&amp;IFERROR(VLOOKUP(LT$2&amp;$A5,'UCL2'!$C:$F,MATCH("AWAY",'UCL2'!$C$1:$F$1,0),0),"")&amp;IFERROR(VLOOKUP(LT$2&amp;$A5,'UCL2'!$D:$E,MATCH("HOME",'UCL2'!$D$1:$E$1,0),0),"")&amp;IFERROR(VLOOKUP(LT$2&amp;$A5,'EU2'!$C:$F,MATCH("AWAY",'EU2'!$C$1:$F$1,0),0),"")&amp;IFERROR(VLOOKUP(LT$2&amp;$A5,'EU2'!$D:$E,MATCH("HOME",'EU2'!$D$1:$E$1,0),0),"")&amp;IFERROR(VLOOKUP(LT$2&amp;$A5,'EUC2'!$C:$F,MATCH("AWAY",'EUC2'!$C$1:$F$1,0),0),"")&amp;IFERROR(VLOOKUP(LT$2&amp;$A5,'EUC2'!$D:$E,MATCH("HOME",'EUC2'!$D$1:$E$1,0),0),"")</f>
        <v/>
      </c>
      <c r="LU5" s="25" t="str">
        <f>IFERROR(VLOOKUP(LU$2&amp;$B5,'FPL FIX2'!$N$1:$Q$400,MATCH("HOME",'FPL FIX2'!$N$1:$Q$1,0),0),"")&amp;IFERROR(VLOOKUP(LU$2&amp;$B5,'FPL FIX2'!$O$1:$P$400,MATCH("AWAY",'FPL FIX2'!$O$1:$P$1,0),0),"")&amp;IFERROR(VLOOKUP(LU$2&amp;$A5,'FA2'!$A:$D,MATCH("AWAY",'FA2'!$A$1:$D$1,0),0),"")&amp;IFERROR(VLOOKUP(LU$2&amp;$A5,'FA2'!$B:$C,MATCH("HOME",'FA2'!$B$1:$C$1,0),0),"")&amp;IFERROR(VLOOKUP(LU$2&amp;$A5,'EFL2'!$A:$D,MATCH("AWAY",'EFL2'!$A$1:$D$1,0),0),"")&amp;IFERROR(VLOOKUP(LU$2&amp;$A5,'EFL2'!$B:$C,MATCH("HOME",'EFL2'!$B$1:$C$1,0),0),"")&amp;IFERROR(VLOOKUP(LU$2&amp;$A5,'UCL2'!$C:$F,MATCH("AWAY",'UCL2'!$C$1:$F$1,0),0),"")&amp;IFERROR(VLOOKUP(LU$2&amp;$A5,'UCL2'!$D:$E,MATCH("HOME",'UCL2'!$D$1:$E$1,0),0),"")&amp;IFERROR(VLOOKUP(LU$2&amp;$A5,'EU2'!$C:$F,MATCH("AWAY",'EU2'!$C$1:$F$1,0),0),"")&amp;IFERROR(VLOOKUP(LU$2&amp;$A5,'EU2'!$D:$E,MATCH("HOME",'EU2'!$D$1:$E$1,0),0),"")&amp;IFERROR(VLOOKUP(LU$2&amp;$A5,'EUC2'!$C:$F,MATCH("AWAY",'EUC2'!$C$1:$F$1,0),0),"")&amp;IFERROR(VLOOKUP(LU$2&amp;$A5,'EUC2'!$D:$E,MATCH("HOME",'EUC2'!$D$1:$E$1,0),0),"")</f>
        <v/>
      </c>
      <c r="LV5" s="25" t="str">
        <f>IFERROR(VLOOKUP(LV$2&amp;$B5,'FPL FIX2'!$N$1:$Q$400,MATCH("HOME",'FPL FIX2'!$N$1:$Q$1,0),0),"")&amp;IFERROR(VLOOKUP(LV$2&amp;$B5,'FPL FIX2'!$O$1:$P$400,MATCH("AWAY",'FPL FIX2'!$O$1:$P$1,0),0),"")&amp;IFERROR(VLOOKUP(LV$2&amp;$A5,'FA2'!$A:$D,MATCH("AWAY",'FA2'!$A$1:$D$1,0),0),"")&amp;IFERROR(VLOOKUP(LV$2&amp;$A5,'FA2'!$B:$C,MATCH("HOME",'FA2'!$B$1:$C$1,0),0),"")&amp;IFERROR(VLOOKUP(LV$2&amp;$A5,'EFL2'!$A:$D,MATCH("AWAY",'EFL2'!$A$1:$D$1,0),0),"")&amp;IFERROR(VLOOKUP(LV$2&amp;$A5,'EFL2'!$B:$C,MATCH("HOME",'EFL2'!$B$1:$C$1,0),0),"")&amp;IFERROR(VLOOKUP(LV$2&amp;$A5,'UCL2'!$C:$F,MATCH("AWAY",'UCL2'!$C$1:$F$1,0),0),"")&amp;IFERROR(VLOOKUP(LV$2&amp;$A5,'UCL2'!$D:$E,MATCH("HOME",'UCL2'!$D$1:$E$1,0),0),"")&amp;IFERROR(VLOOKUP(LV$2&amp;$A5,'EU2'!$C:$F,MATCH("AWAY",'EU2'!$C$1:$F$1,0),0),"")&amp;IFERROR(VLOOKUP(LV$2&amp;$A5,'EU2'!$D:$E,MATCH("HOME",'EU2'!$D$1:$E$1,0),0),"")&amp;IFERROR(VLOOKUP(LV$2&amp;$A5,'EUC2'!$C:$F,MATCH("AWAY",'EUC2'!$C$1:$F$1,0),0),"")&amp;IFERROR(VLOOKUP(LV$2&amp;$A5,'EUC2'!$D:$E,MATCH("HOME",'EUC2'!$D$1:$E$1,0),0),"")</f>
        <v/>
      </c>
      <c r="LW5" s="25" t="str">
        <f>IFERROR(VLOOKUP(LW$2&amp;$B5,'FPL FIX2'!$N$1:$Q$400,MATCH("HOME",'FPL FIX2'!$N$1:$Q$1,0),0),"")&amp;IFERROR(VLOOKUP(LW$2&amp;$B5,'FPL FIX2'!$O$1:$P$400,MATCH("AWAY",'FPL FIX2'!$O$1:$P$1,0),0),"")&amp;IFERROR(VLOOKUP(LW$2&amp;$A5,'FA2'!$A:$D,MATCH("AWAY",'FA2'!$A$1:$D$1,0),0),"")&amp;IFERROR(VLOOKUP(LW$2&amp;$A5,'FA2'!$B:$C,MATCH("HOME",'FA2'!$B$1:$C$1,0),0),"")&amp;IFERROR(VLOOKUP(LW$2&amp;$A5,'EFL2'!$A:$D,MATCH("AWAY",'EFL2'!$A$1:$D$1,0),0),"")&amp;IFERROR(VLOOKUP(LW$2&amp;$A5,'EFL2'!$B:$C,MATCH("HOME",'EFL2'!$B$1:$C$1,0),0),"")&amp;IFERROR(VLOOKUP(LW$2&amp;$A5,'UCL2'!$C:$F,MATCH("AWAY",'UCL2'!$C$1:$F$1,0),0),"")&amp;IFERROR(VLOOKUP(LW$2&amp;$A5,'UCL2'!$D:$E,MATCH("HOME",'UCL2'!$D$1:$E$1,0),0),"")&amp;IFERROR(VLOOKUP(LW$2&amp;$A5,'EU2'!$C:$F,MATCH("AWAY",'EU2'!$C$1:$F$1,0),0),"")&amp;IFERROR(VLOOKUP(LW$2&amp;$A5,'EU2'!$D:$E,MATCH("HOME",'EU2'!$D$1:$E$1,0),0),"")&amp;IFERROR(VLOOKUP(LW$2&amp;$A5,'EUC2'!$C:$F,MATCH("AWAY",'EUC2'!$C$1:$F$1,0),0),"")&amp;IFERROR(VLOOKUP(LW$2&amp;$A5,'EUC2'!$D:$E,MATCH("HOME",'EUC2'!$D$1:$E$1,0),0),"")</f>
        <v/>
      </c>
      <c r="LX5" s="25" t="str">
        <f>IFERROR(VLOOKUP(LX$2&amp;$B5,'FPL FIX2'!$N$1:$Q$400,MATCH("HOME",'FPL FIX2'!$N$1:$Q$1,0),0),"")&amp;IFERROR(VLOOKUP(LX$2&amp;$B5,'FPL FIX2'!$O$1:$P$400,MATCH("AWAY",'FPL FIX2'!$O$1:$P$1,0),0),"")&amp;IFERROR(VLOOKUP(LX$2&amp;$A5,'FA2'!$A:$D,MATCH("AWAY",'FA2'!$A$1:$D$1,0),0),"")&amp;IFERROR(VLOOKUP(LX$2&amp;$A5,'FA2'!$B:$C,MATCH("HOME",'FA2'!$B$1:$C$1,0),0),"")&amp;IFERROR(VLOOKUP(LX$2&amp;$A5,'EFL2'!$A:$D,MATCH("AWAY",'EFL2'!$A$1:$D$1,0),0),"")&amp;IFERROR(VLOOKUP(LX$2&amp;$A5,'EFL2'!$B:$C,MATCH("HOME",'EFL2'!$B$1:$C$1,0),0),"")&amp;IFERROR(VLOOKUP(LX$2&amp;$A5,'UCL2'!$C:$F,MATCH("AWAY",'UCL2'!$C$1:$F$1,0),0),"")&amp;IFERROR(VLOOKUP(LX$2&amp;$A5,'UCL2'!$D:$E,MATCH("HOME",'UCL2'!$D$1:$E$1,0),0),"")&amp;IFERROR(VLOOKUP(LX$2&amp;$A5,'EU2'!$C:$F,MATCH("AWAY",'EU2'!$C$1:$F$1,0),0),"")&amp;IFERROR(VLOOKUP(LX$2&amp;$A5,'EU2'!$D:$E,MATCH("HOME",'EU2'!$D$1:$E$1,0),0),"")&amp;IFERROR(VLOOKUP(LX$2&amp;$A5,'EUC2'!$C:$F,MATCH("AWAY",'EUC2'!$C$1:$F$1,0),0),"")&amp;IFERROR(VLOOKUP(LX$2&amp;$A5,'EUC2'!$D:$E,MATCH("HOME",'EUC2'!$D$1:$E$1,0),0),"")</f>
        <v/>
      </c>
      <c r="LY5" s="25" t="str">
        <f>IFERROR(VLOOKUP(LY$2&amp;$B5,'FPL FIX2'!$N$1:$Q$400,MATCH("HOME",'FPL FIX2'!$N$1:$Q$1,0),0),"")&amp;IFERROR(VLOOKUP(LY$2&amp;$B5,'FPL FIX2'!$O$1:$P$400,MATCH("AWAY",'FPL FIX2'!$O$1:$P$1,0),0),"")&amp;IFERROR(VLOOKUP(LY$2&amp;$A5,'FA2'!$A:$D,MATCH("AWAY",'FA2'!$A$1:$D$1,0),0),"")&amp;IFERROR(VLOOKUP(LY$2&amp;$A5,'FA2'!$B:$C,MATCH("HOME",'FA2'!$B$1:$C$1,0),0),"")&amp;IFERROR(VLOOKUP(LY$2&amp;$A5,'EFL2'!$A:$D,MATCH("AWAY",'EFL2'!$A$1:$D$1,0),0),"")&amp;IFERROR(VLOOKUP(LY$2&amp;$A5,'EFL2'!$B:$C,MATCH("HOME",'EFL2'!$B$1:$C$1,0),0),"")&amp;IFERROR(VLOOKUP(LY$2&amp;$A5,'UCL2'!$C:$F,MATCH("AWAY",'UCL2'!$C$1:$F$1,0),0),"")&amp;IFERROR(VLOOKUP(LY$2&amp;$A5,'UCL2'!$D:$E,MATCH("HOME",'UCL2'!$D$1:$E$1,0),0),"")&amp;IFERROR(VLOOKUP(LY$2&amp;$A5,'EU2'!$C:$F,MATCH("AWAY",'EU2'!$C$1:$F$1,0),0),"")&amp;IFERROR(VLOOKUP(LY$2&amp;$A5,'EU2'!$D:$E,MATCH("HOME",'EU2'!$D$1:$E$1,0),0),"")&amp;IFERROR(VLOOKUP(LY$2&amp;$A5,'EUC2'!$C:$F,MATCH("AWAY",'EUC2'!$C$1:$F$1,0),0),"")&amp;IFERROR(VLOOKUP(LY$2&amp;$A5,'EUC2'!$D:$E,MATCH("HOME",'EUC2'!$D$1:$E$1,0),0),"")</f>
        <v/>
      </c>
      <c r="LZ5" s="25" t="str">
        <f>IFERROR(VLOOKUP(LZ$2&amp;$B5,'FPL FIX2'!$N$1:$Q$400,MATCH("HOME",'FPL FIX2'!$N$1:$Q$1,0),0),"")&amp;IFERROR(VLOOKUP(LZ$2&amp;$B5,'FPL FIX2'!$O$1:$P$400,MATCH("AWAY",'FPL FIX2'!$O$1:$P$1,0),0),"")&amp;IFERROR(VLOOKUP(LZ$2&amp;$A5,'FA2'!$A:$D,MATCH("AWAY",'FA2'!$A$1:$D$1,0),0),"")&amp;IFERROR(VLOOKUP(LZ$2&amp;$A5,'FA2'!$B:$C,MATCH("HOME",'FA2'!$B$1:$C$1,0),0),"")&amp;IFERROR(VLOOKUP(LZ$2&amp;$A5,'EFL2'!$A:$D,MATCH("AWAY",'EFL2'!$A$1:$D$1,0),0),"")&amp;IFERROR(VLOOKUP(LZ$2&amp;$A5,'EFL2'!$B:$C,MATCH("HOME",'EFL2'!$B$1:$C$1,0),0),"")&amp;IFERROR(VLOOKUP(LZ$2&amp;$A5,'UCL2'!$C:$F,MATCH("AWAY",'UCL2'!$C$1:$F$1,0),0),"")&amp;IFERROR(VLOOKUP(LZ$2&amp;$A5,'UCL2'!$D:$E,MATCH("HOME",'UCL2'!$D$1:$E$1,0),0),"")&amp;IFERROR(VLOOKUP(LZ$2&amp;$A5,'EU2'!$C:$F,MATCH("AWAY",'EU2'!$C$1:$F$1,0),0),"")&amp;IFERROR(VLOOKUP(LZ$2&amp;$A5,'EU2'!$D:$E,MATCH("HOME",'EU2'!$D$1:$E$1,0),0),"")&amp;IFERROR(VLOOKUP(LZ$2&amp;$A5,'EUC2'!$C:$F,MATCH("AWAY",'EUC2'!$C$1:$F$1,0),0),"")&amp;IFERROR(VLOOKUP(LZ$2&amp;$A5,'EUC2'!$D:$E,MATCH("HOME",'EUC2'!$D$1:$E$1,0),0),"")</f>
        <v/>
      </c>
      <c r="MA5" s="25" t="str">
        <f>IFERROR(VLOOKUP(MA$2&amp;$B5,'FPL FIX2'!$N$1:$Q$400,MATCH("HOME",'FPL FIX2'!$N$1:$Q$1,0),0),"")&amp;IFERROR(VLOOKUP(MA$2&amp;$B5,'FPL FIX2'!$O$1:$P$400,MATCH("AWAY",'FPL FIX2'!$O$1:$P$1,0),0),"")&amp;IFERROR(VLOOKUP(MA$2&amp;$A5,'FA2'!$A:$D,MATCH("AWAY",'FA2'!$A$1:$D$1,0),0),"")&amp;IFERROR(VLOOKUP(MA$2&amp;$A5,'FA2'!$B:$C,MATCH("HOME",'FA2'!$B$1:$C$1,0),0),"")&amp;IFERROR(VLOOKUP(MA$2&amp;$A5,'EFL2'!$A:$D,MATCH("AWAY",'EFL2'!$A$1:$D$1,0),0),"")&amp;IFERROR(VLOOKUP(MA$2&amp;$A5,'EFL2'!$B:$C,MATCH("HOME",'EFL2'!$B$1:$C$1,0),0),"")&amp;IFERROR(VLOOKUP(MA$2&amp;$A5,'UCL2'!$C:$F,MATCH("AWAY",'UCL2'!$C$1:$F$1,0),0),"")&amp;IFERROR(VLOOKUP(MA$2&amp;$A5,'UCL2'!$D:$E,MATCH("HOME",'UCL2'!$D$1:$E$1,0),0),"")&amp;IFERROR(VLOOKUP(MA$2&amp;$A5,'EU2'!$C:$F,MATCH("AWAY",'EU2'!$C$1:$F$1,0),0),"")&amp;IFERROR(VLOOKUP(MA$2&amp;$A5,'EU2'!$D:$E,MATCH("HOME",'EU2'!$D$1:$E$1,0),0),"")&amp;IFERROR(VLOOKUP(MA$2&amp;$A5,'EUC2'!$C:$F,MATCH("AWAY",'EUC2'!$C$1:$F$1,0),0),"")&amp;IFERROR(VLOOKUP(MA$2&amp;$A5,'EUC2'!$D:$E,MATCH("HOME",'EUC2'!$D$1:$E$1,0),0),"")</f>
        <v/>
      </c>
      <c r="MB5" s="25" t="str">
        <f>IFERROR(VLOOKUP(MB$2&amp;$B5,'FPL FIX2'!$N$1:$Q$400,MATCH("HOME",'FPL FIX2'!$N$1:$Q$1,0),0),"")&amp;IFERROR(VLOOKUP(MB$2&amp;$B5,'FPL FIX2'!$O$1:$P$400,MATCH("AWAY",'FPL FIX2'!$O$1:$P$1,0),0),"")&amp;IFERROR(VLOOKUP(MB$2&amp;$A5,'FA2'!$A:$D,MATCH("AWAY",'FA2'!$A$1:$D$1,0),0),"")&amp;IFERROR(VLOOKUP(MB$2&amp;$A5,'FA2'!$B:$C,MATCH("HOME",'FA2'!$B$1:$C$1,0),0),"")&amp;IFERROR(VLOOKUP(MB$2&amp;$A5,'EFL2'!$A:$D,MATCH("AWAY",'EFL2'!$A$1:$D$1,0),0),"")&amp;IFERROR(VLOOKUP(MB$2&amp;$A5,'EFL2'!$B:$C,MATCH("HOME",'EFL2'!$B$1:$C$1,0),0),"")&amp;IFERROR(VLOOKUP(MB$2&amp;$A5,'UCL2'!$C:$F,MATCH("AWAY",'UCL2'!$C$1:$F$1,0),0),"")&amp;IFERROR(VLOOKUP(MB$2&amp;$A5,'UCL2'!$D:$E,MATCH("HOME",'UCL2'!$D$1:$E$1,0),0),"")&amp;IFERROR(VLOOKUP(MB$2&amp;$A5,'EU2'!$C:$F,MATCH("AWAY",'EU2'!$C$1:$F$1,0),0),"")&amp;IFERROR(VLOOKUP(MB$2&amp;$A5,'EU2'!$D:$E,MATCH("HOME",'EU2'!$D$1:$E$1,0),0),"")&amp;IFERROR(VLOOKUP(MB$2&amp;$A5,'EUC2'!$C:$F,MATCH("AWAY",'EUC2'!$C$1:$F$1,0),0),"")&amp;IFERROR(VLOOKUP(MB$2&amp;$A5,'EUC2'!$D:$E,MATCH("HOME",'EUC2'!$D$1:$E$1,0),0),"")</f>
        <v/>
      </c>
      <c r="MC5" s="25" t="str">
        <f>IFERROR(VLOOKUP(MC$2&amp;$B5,'FPL FIX2'!$N$1:$Q$400,MATCH("HOME",'FPL FIX2'!$N$1:$Q$1,0),0),"")&amp;IFERROR(VLOOKUP(MC$2&amp;$B5,'FPL FIX2'!$O$1:$P$400,MATCH("AWAY",'FPL FIX2'!$O$1:$P$1,0),0),"")&amp;IFERROR(VLOOKUP(MC$2&amp;$A5,'FA2'!$A:$D,MATCH("AWAY",'FA2'!$A$1:$D$1,0),0),"")&amp;IFERROR(VLOOKUP(MC$2&amp;$A5,'FA2'!$B:$C,MATCH("HOME",'FA2'!$B$1:$C$1,0),0),"")&amp;IFERROR(VLOOKUP(MC$2&amp;$A5,'EFL2'!$A:$D,MATCH("AWAY",'EFL2'!$A$1:$D$1,0),0),"")&amp;IFERROR(VLOOKUP(MC$2&amp;$A5,'EFL2'!$B:$C,MATCH("HOME",'EFL2'!$B$1:$C$1,0),0),"")&amp;IFERROR(VLOOKUP(MC$2&amp;$A5,'UCL2'!$C:$F,MATCH("AWAY",'UCL2'!$C$1:$F$1,0),0),"")&amp;IFERROR(VLOOKUP(MC$2&amp;$A5,'UCL2'!$D:$E,MATCH("HOME",'UCL2'!$D$1:$E$1,0),0),"")&amp;IFERROR(VLOOKUP(MC$2&amp;$A5,'EU2'!$C:$F,MATCH("AWAY",'EU2'!$C$1:$F$1,0),0),"")&amp;IFERROR(VLOOKUP(MC$2&amp;$A5,'EU2'!$D:$E,MATCH("HOME",'EU2'!$D$1:$E$1,0),0),"")&amp;IFERROR(VLOOKUP(MC$2&amp;$A5,'EUC2'!$C:$F,MATCH("AWAY",'EUC2'!$C$1:$F$1,0),0),"")&amp;IFERROR(VLOOKUP(MC$2&amp;$A5,'EUC2'!$D:$E,MATCH("HOME",'EUC2'!$D$1:$E$1,0),0),"")</f>
        <v/>
      </c>
      <c r="MD5" s="25" t="str">
        <f>IFERROR(VLOOKUP(MD$2&amp;$B5,'FPL FIX2'!$N$1:$Q$400,MATCH("HOME",'FPL FIX2'!$N$1:$Q$1,0),0),"")&amp;IFERROR(VLOOKUP(MD$2&amp;$B5,'FPL FIX2'!$O$1:$P$400,MATCH("AWAY",'FPL FIX2'!$O$1:$P$1,0),0),"")&amp;IFERROR(VLOOKUP(MD$2&amp;$A5,'FA2'!$A:$D,MATCH("AWAY",'FA2'!$A$1:$D$1,0),0),"")&amp;IFERROR(VLOOKUP(MD$2&amp;$A5,'FA2'!$B:$C,MATCH("HOME",'FA2'!$B$1:$C$1,0),0),"")&amp;IFERROR(VLOOKUP(MD$2&amp;$A5,'EFL2'!$A:$D,MATCH("AWAY",'EFL2'!$A$1:$D$1,0),0),"")&amp;IFERROR(VLOOKUP(MD$2&amp;$A5,'EFL2'!$B:$C,MATCH("HOME",'EFL2'!$B$1:$C$1,0),0),"")&amp;IFERROR(VLOOKUP(MD$2&amp;$A5,'UCL2'!$C:$F,MATCH("AWAY",'UCL2'!$C$1:$F$1,0),0),"")&amp;IFERROR(VLOOKUP(MD$2&amp;$A5,'UCL2'!$D:$E,MATCH("HOME",'UCL2'!$D$1:$E$1,0),0),"")&amp;IFERROR(VLOOKUP(MD$2&amp;$A5,'EU2'!$C:$F,MATCH("AWAY",'EU2'!$C$1:$F$1,0),0),"")&amp;IFERROR(VLOOKUP(MD$2&amp;$A5,'EU2'!$D:$E,MATCH("HOME",'EU2'!$D$1:$E$1,0),0),"")&amp;IFERROR(VLOOKUP(MD$2&amp;$A5,'EUC2'!$C:$F,MATCH("AWAY",'EUC2'!$C$1:$F$1,0),0),"")&amp;IFERROR(VLOOKUP(MD$2&amp;$A5,'EUC2'!$D:$E,MATCH("HOME",'EUC2'!$D$1:$E$1,0),0),"")</f>
        <v/>
      </c>
      <c r="ME5" s="25" t="str">
        <f>IFERROR(VLOOKUP(ME$2&amp;$B5,'FPL FIX2'!$N$1:$Q$400,MATCH("HOME",'FPL FIX2'!$N$1:$Q$1,0),0),"")&amp;IFERROR(VLOOKUP(ME$2&amp;$B5,'FPL FIX2'!$O$1:$P$400,MATCH("AWAY",'FPL FIX2'!$O$1:$P$1,0),0),"")&amp;IFERROR(VLOOKUP(ME$2&amp;$A5,'FA2'!$A:$D,MATCH("AWAY",'FA2'!$A$1:$D$1,0),0),"")&amp;IFERROR(VLOOKUP(ME$2&amp;$A5,'FA2'!$B:$C,MATCH("HOME",'FA2'!$B$1:$C$1,0),0),"")&amp;IFERROR(VLOOKUP(ME$2&amp;$A5,'EFL2'!$A:$D,MATCH("AWAY",'EFL2'!$A$1:$D$1,0),0),"")&amp;IFERROR(VLOOKUP(ME$2&amp;$A5,'EFL2'!$B:$C,MATCH("HOME",'EFL2'!$B$1:$C$1,0),0),"")&amp;IFERROR(VLOOKUP(ME$2&amp;$A5,'UCL2'!$C:$F,MATCH("AWAY",'UCL2'!$C$1:$F$1,0),0),"")&amp;IFERROR(VLOOKUP(ME$2&amp;$A5,'UCL2'!$D:$E,MATCH("HOME",'UCL2'!$D$1:$E$1,0),0),"")&amp;IFERROR(VLOOKUP(ME$2&amp;$A5,'EU2'!$C:$F,MATCH("AWAY",'EU2'!$C$1:$F$1,0),0),"")&amp;IFERROR(VLOOKUP(ME$2&amp;$A5,'EU2'!$D:$E,MATCH("HOME",'EU2'!$D$1:$E$1,0),0),"")&amp;IFERROR(VLOOKUP(ME$2&amp;$A5,'EUC2'!$C:$F,MATCH("AWAY",'EUC2'!$C$1:$F$1,0),0),"")&amp;IFERROR(VLOOKUP(ME$2&amp;$A5,'EUC2'!$D:$E,MATCH("HOME",'EUC2'!$D$1:$E$1,0),0),"")</f>
        <v/>
      </c>
      <c r="MF5" s="25" t="str">
        <f>IFERROR(VLOOKUP(MF$2&amp;$B5,'FPL FIX2'!$N$1:$Q$400,MATCH("HOME",'FPL FIX2'!$N$1:$Q$1,0),0),"")&amp;IFERROR(VLOOKUP(MF$2&amp;$B5,'FPL FIX2'!$O$1:$P$400,MATCH("AWAY",'FPL FIX2'!$O$1:$P$1,0),0),"")&amp;IFERROR(VLOOKUP(MF$2&amp;$A5,'FA2'!$A:$D,MATCH("AWAY",'FA2'!$A$1:$D$1,0),0),"")&amp;IFERROR(VLOOKUP(MF$2&amp;$A5,'FA2'!$B:$C,MATCH("HOME",'FA2'!$B$1:$C$1,0),0),"")&amp;IFERROR(VLOOKUP(MF$2&amp;$A5,'EFL2'!$A:$D,MATCH("AWAY",'EFL2'!$A$1:$D$1,0),0),"")&amp;IFERROR(VLOOKUP(MF$2&amp;$A5,'EFL2'!$B:$C,MATCH("HOME",'EFL2'!$B$1:$C$1,0),0),"")&amp;IFERROR(VLOOKUP(MF$2&amp;$A5,'UCL2'!$C:$F,MATCH("AWAY",'UCL2'!$C$1:$F$1,0),0),"")&amp;IFERROR(VLOOKUP(MF$2&amp;$A5,'UCL2'!$D:$E,MATCH("HOME",'UCL2'!$D$1:$E$1,0),0),"")&amp;IFERROR(VLOOKUP(MF$2&amp;$A5,'EU2'!$C:$F,MATCH("AWAY",'EU2'!$C$1:$F$1,0),0),"")&amp;IFERROR(VLOOKUP(MF$2&amp;$A5,'EU2'!$D:$E,MATCH("HOME",'EU2'!$D$1:$E$1,0),0),"")&amp;IFERROR(VLOOKUP(MF$2&amp;$A5,'EUC2'!$C:$F,MATCH("AWAY",'EUC2'!$C$1:$F$1,0),0),"")&amp;IFERROR(VLOOKUP(MF$2&amp;$A5,'EUC2'!$D:$E,MATCH("HOME",'EUC2'!$D$1:$E$1,0),0),"")</f>
        <v/>
      </c>
      <c r="MG5" s="25" t="str">
        <f>IFERROR(VLOOKUP(MG$2&amp;$B5,'FPL FIX2'!$N$1:$Q$400,MATCH("HOME",'FPL FIX2'!$N$1:$Q$1,0),0),"")&amp;IFERROR(VLOOKUP(MG$2&amp;$B5,'FPL FIX2'!$O$1:$P$400,MATCH("AWAY",'FPL FIX2'!$O$1:$P$1,0),0),"")&amp;IFERROR(VLOOKUP(MG$2&amp;$A5,'FA2'!$A:$D,MATCH("AWAY",'FA2'!$A$1:$D$1,0),0),"")&amp;IFERROR(VLOOKUP(MG$2&amp;$A5,'FA2'!$B:$C,MATCH("HOME",'FA2'!$B$1:$C$1,0),0),"")&amp;IFERROR(VLOOKUP(MG$2&amp;$A5,'EFL2'!$A:$D,MATCH("AWAY",'EFL2'!$A$1:$D$1,0),0),"")&amp;IFERROR(VLOOKUP(MG$2&amp;$A5,'EFL2'!$B:$C,MATCH("HOME",'EFL2'!$B$1:$C$1,0),0),"")&amp;IFERROR(VLOOKUP(MG$2&amp;$A5,'UCL2'!$C:$F,MATCH("AWAY",'UCL2'!$C$1:$F$1,0),0),"")&amp;IFERROR(VLOOKUP(MG$2&amp;$A5,'UCL2'!$D:$E,MATCH("HOME",'UCL2'!$D$1:$E$1,0),0),"")&amp;IFERROR(VLOOKUP(MG$2&amp;$A5,'EU2'!$C:$F,MATCH("AWAY",'EU2'!$C$1:$F$1,0),0),"")&amp;IFERROR(VLOOKUP(MG$2&amp;$A5,'EU2'!$D:$E,MATCH("HOME",'EU2'!$D$1:$E$1,0),0),"")&amp;IFERROR(VLOOKUP(MG$2&amp;$A5,'EUC2'!$C:$F,MATCH("AWAY",'EUC2'!$C$1:$F$1,0),0),"")&amp;IFERROR(VLOOKUP(MG$2&amp;$A5,'EUC2'!$D:$E,MATCH("HOME",'EUC2'!$D$1:$E$1,0),0),"")</f>
        <v/>
      </c>
      <c r="MH5" s="25" t="str">
        <f>IFERROR(VLOOKUP(MH$2&amp;$B5,'FPL FIX2'!$N$1:$Q$400,MATCH("HOME",'FPL FIX2'!$N$1:$Q$1,0),0),"")&amp;IFERROR(VLOOKUP(MH$2&amp;$B5,'FPL FIX2'!$O$1:$P$400,MATCH("AWAY",'FPL FIX2'!$O$1:$P$1,0),0),"")&amp;IFERROR(VLOOKUP(MH$2&amp;$A5,'FA2'!$A:$D,MATCH("AWAY",'FA2'!$A$1:$D$1,0),0),"")&amp;IFERROR(VLOOKUP(MH$2&amp;$A5,'FA2'!$B:$C,MATCH("HOME",'FA2'!$B$1:$C$1,0),0),"")&amp;IFERROR(VLOOKUP(MH$2&amp;$A5,'EFL2'!$A:$D,MATCH("AWAY",'EFL2'!$A$1:$D$1,0),0),"")&amp;IFERROR(VLOOKUP(MH$2&amp;$A5,'EFL2'!$B:$C,MATCH("HOME",'EFL2'!$B$1:$C$1,0),0),"")&amp;IFERROR(VLOOKUP(MH$2&amp;$A5,'UCL2'!$C:$F,MATCH("AWAY",'UCL2'!$C$1:$F$1,0),0),"")&amp;IFERROR(VLOOKUP(MH$2&amp;$A5,'UCL2'!$D:$E,MATCH("HOME",'UCL2'!$D$1:$E$1,0),0),"")&amp;IFERROR(VLOOKUP(MH$2&amp;$A5,'EU2'!$C:$F,MATCH("AWAY",'EU2'!$C$1:$F$1,0),0),"")&amp;IFERROR(VLOOKUP(MH$2&amp;$A5,'EU2'!$D:$E,MATCH("HOME",'EU2'!$D$1:$E$1,0),0),"")&amp;IFERROR(VLOOKUP(MH$2&amp;$A5,'EUC2'!$C:$F,MATCH("AWAY",'EUC2'!$C$1:$F$1,0),0),"")&amp;IFERROR(VLOOKUP(MH$2&amp;$A5,'EUC2'!$D:$E,MATCH("HOME",'EUC2'!$D$1:$E$1,0),0),"")</f>
        <v/>
      </c>
      <c r="MI5" s="25" t="str">
        <f>IFERROR(VLOOKUP(MI$2&amp;$B5,'FPL FIX2'!$N$1:$Q$400,MATCH("HOME",'FPL FIX2'!$N$1:$Q$1,0),0),"")&amp;IFERROR(VLOOKUP(MI$2&amp;$B5,'FPL FIX2'!$O$1:$P$400,MATCH("AWAY",'FPL FIX2'!$O$1:$P$1,0),0),"")&amp;IFERROR(VLOOKUP(MI$2&amp;$A5,'FA2'!$A:$D,MATCH("AWAY",'FA2'!$A$1:$D$1,0),0),"")&amp;IFERROR(VLOOKUP(MI$2&amp;$A5,'FA2'!$B:$C,MATCH("HOME",'FA2'!$B$1:$C$1,0),0),"")&amp;IFERROR(VLOOKUP(MI$2&amp;$A5,'EFL2'!$A:$D,MATCH("AWAY",'EFL2'!$A$1:$D$1,0),0),"")&amp;IFERROR(VLOOKUP(MI$2&amp;$A5,'EFL2'!$B:$C,MATCH("HOME",'EFL2'!$B$1:$C$1,0),0),"")&amp;IFERROR(VLOOKUP(MI$2&amp;$A5,'UCL2'!$C:$F,MATCH("AWAY",'UCL2'!$C$1:$F$1,0),0),"")&amp;IFERROR(VLOOKUP(MI$2&amp;$A5,'UCL2'!$D:$E,MATCH("HOME",'UCL2'!$D$1:$E$1,0),0),"")&amp;IFERROR(VLOOKUP(MI$2&amp;$A5,'EU2'!$C:$F,MATCH("AWAY",'EU2'!$C$1:$F$1,0),0),"")&amp;IFERROR(VLOOKUP(MI$2&amp;$A5,'EU2'!$D:$E,MATCH("HOME",'EU2'!$D$1:$E$1,0),0),"")&amp;IFERROR(VLOOKUP(MI$2&amp;$A5,'EUC2'!$C:$F,MATCH("AWAY",'EUC2'!$C$1:$F$1,0),0),"")&amp;IFERROR(VLOOKUP(MI$2&amp;$A5,'EUC2'!$D:$E,MATCH("HOME",'EUC2'!$D$1:$E$1,0),0),"")</f>
        <v/>
      </c>
      <c r="MJ5" s="25" t="str">
        <f>IFERROR(VLOOKUP(MJ$2&amp;$B5,'FPL FIX2'!$N$1:$Q$400,MATCH("HOME",'FPL FIX2'!$N$1:$Q$1,0),0),"")&amp;IFERROR(VLOOKUP(MJ$2&amp;$B5,'FPL FIX2'!$O$1:$P$400,MATCH("AWAY",'FPL FIX2'!$O$1:$P$1,0),0),"")&amp;IFERROR(VLOOKUP(MJ$2&amp;$A5,'FA2'!$A:$D,MATCH("AWAY",'FA2'!$A$1:$D$1,0),0),"")&amp;IFERROR(VLOOKUP(MJ$2&amp;$A5,'FA2'!$B:$C,MATCH("HOME",'FA2'!$B$1:$C$1,0),0),"")&amp;IFERROR(VLOOKUP(MJ$2&amp;$A5,'EFL2'!$A:$D,MATCH("AWAY",'EFL2'!$A$1:$D$1,0),0),"")&amp;IFERROR(VLOOKUP(MJ$2&amp;$A5,'EFL2'!$B:$C,MATCH("HOME",'EFL2'!$B$1:$C$1,0),0),"")&amp;IFERROR(VLOOKUP(MJ$2&amp;$A5,'UCL2'!$C:$F,MATCH("AWAY",'UCL2'!$C$1:$F$1,0),0),"")&amp;IFERROR(VLOOKUP(MJ$2&amp;$A5,'UCL2'!$D:$E,MATCH("HOME",'UCL2'!$D$1:$E$1,0),0),"")&amp;IFERROR(VLOOKUP(MJ$2&amp;$A5,'EU2'!$C:$F,MATCH("AWAY",'EU2'!$C$1:$F$1,0),0),"")&amp;IFERROR(VLOOKUP(MJ$2&amp;$A5,'EU2'!$D:$E,MATCH("HOME",'EU2'!$D$1:$E$1,0),0),"")&amp;IFERROR(VLOOKUP(MJ$2&amp;$A5,'EUC2'!$C:$F,MATCH("AWAY",'EUC2'!$C$1:$F$1,0),0),"")&amp;IFERROR(VLOOKUP(MJ$2&amp;$A5,'EUC2'!$D:$E,MATCH("HOME",'EUC2'!$D$1:$E$1,0),0),"")</f>
        <v/>
      </c>
      <c r="MK5" s="25" t="str">
        <f>IFERROR(VLOOKUP(MK$2&amp;$B5,'FPL FIX2'!$N$1:$Q$400,MATCH("HOME",'FPL FIX2'!$N$1:$Q$1,0),0),"")&amp;IFERROR(VLOOKUP(MK$2&amp;$B5,'FPL FIX2'!$O$1:$P$400,MATCH("AWAY",'FPL FIX2'!$O$1:$P$1,0),0),"")&amp;IFERROR(VLOOKUP(MK$2&amp;$A5,'FA2'!$A:$D,MATCH("AWAY",'FA2'!$A$1:$D$1,0),0),"")&amp;IFERROR(VLOOKUP(MK$2&amp;$A5,'FA2'!$B:$C,MATCH("HOME",'FA2'!$B$1:$C$1,0),0),"")&amp;IFERROR(VLOOKUP(MK$2&amp;$A5,'EFL2'!$A:$D,MATCH("AWAY",'EFL2'!$A$1:$D$1,0),0),"")&amp;IFERROR(VLOOKUP(MK$2&amp;$A5,'EFL2'!$B:$C,MATCH("HOME",'EFL2'!$B$1:$C$1,0),0),"")&amp;IFERROR(VLOOKUP(MK$2&amp;$A5,'UCL2'!$C:$F,MATCH("AWAY",'UCL2'!$C$1:$F$1,0),0),"")&amp;IFERROR(VLOOKUP(MK$2&amp;$A5,'UCL2'!$D:$E,MATCH("HOME",'UCL2'!$D$1:$E$1,0),0),"")&amp;IFERROR(VLOOKUP(MK$2&amp;$A5,'EU2'!$C:$F,MATCH("AWAY",'EU2'!$C$1:$F$1,0),0),"")&amp;IFERROR(VLOOKUP(MK$2&amp;$A5,'EU2'!$D:$E,MATCH("HOME",'EU2'!$D$1:$E$1,0),0),"")&amp;IFERROR(VLOOKUP(MK$2&amp;$A5,'EUC2'!$C:$F,MATCH("AWAY",'EUC2'!$C$1:$F$1,0),0),"")&amp;IFERROR(VLOOKUP(MK$2&amp;$A5,'EUC2'!$D:$E,MATCH("HOME",'EUC2'!$D$1:$E$1,0),0),"")</f>
        <v/>
      </c>
      <c r="ML5" s="25" t="str">
        <f>IFERROR(VLOOKUP(ML$2&amp;$B5,'FPL FIX2'!$N$1:$Q$400,MATCH("HOME",'FPL FIX2'!$N$1:$Q$1,0),0),"")&amp;IFERROR(VLOOKUP(ML$2&amp;$B5,'FPL FIX2'!$O$1:$P$400,MATCH("AWAY",'FPL FIX2'!$O$1:$P$1,0),0),"")&amp;IFERROR(VLOOKUP(ML$2&amp;$A5,'FA2'!$A:$D,MATCH("AWAY",'FA2'!$A$1:$D$1,0),0),"")&amp;IFERROR(VLOOKUP(ML$2&amp;$A5,'FA2'!$B:$C,MATCH("HOME",'FA2'!$B$1:$C$1,0),0),"")&amp;IFERROR(VLOOKUP(ML$2&amp;$A5,'EFL2'!$A:$D,MATCH("AWAY",'EFL2'!$A$1:$D$1,0),0),"")&amp;IFERROR(VLOOKUP(ML$2&amp;$A5,'EFL2'!$B:$C,MATCH("HOME",'EFL2'!$B$1:$C$1,0),0),"")&amp;IFERROR(VLOOKUP(ML$2&amp;$A5,'UCL2'!$C:$F,MATCH("AWAY",'UCL2'!$C$1:$F$1,0),0),"")&amp;IFERROR(VLOOKUP(ML$2&amp;$A5,'UCL2'!$D:$E,MATCH("HOME",'UCL2'!$D$1:$E$1,0),0),"")&amp;IFERROR(VLOOKUP(ML$2&amp;$A5,'EU2'!$C:$F,MATCH("AWAY",'EU2'!$C$1:$F$1,0),0),"")&amp;IFERROR(VLOOKUP(ML$2&amp;$A5,'EU2'!$D:$E,MATCH("HOME",'EU2'!$D$1:$E$1,0),0),"")&amp;IFERROR(VLOOKUP(ML$2&amp;$A5,'EUC2'!$C:$F,MATCH("AWAY",'EUC2'!$C$1:$F$1,0),0),"")&amp;IFERROR(VLOOKUP(ML$2&amp;$A5,'EUC2'!$D:$E,MATCH("HOME",'EUC2'!$D$1:$E$1,0),0),"")</f>
        <v/>
      </c>
      <c r="MM5" s="25" t="str">
        <f>IFERROR(VLOOKUP(MM$2&amp;$B5,'FPL FIX2'!$N$1:$Q$400,MATCH("HOME",'FPL FIX2'!$N$1:$Q$1,0),0),"")&amp;IFERROR(VLOOKUP(MM$2&amp;$B5,'FPL FIX2'!$O$1:$P$400,MATCH("AWAY",'FPL FIX2'!$O$1:$P$1,0),0),"")&amp;IFERROR(VLOOKUP(MM$2&amp;$A5,'FA2'!$A:$D,MATCH("AWAY",'FA2'!$A$1:$D$1,0),0),"")&amp;IFERROR(VLOOKUP(MM$2&amp;$A5,'FA2'!$B:$C,MATCH("HOME",'FA2'!$B$1:$C$1,0),0),"")&amp;IFERROR(VLOOKUP(MM$2&amp;$A5,'EFL2'!$A:$D,MATCH("AWAY",'EFL2'!$A$1:$D$1,0),0),"")&amp;IFERROR(VLOOKUP(MM$2&amp;$A5,'EFL2'!$B:$C,MATCH("HOME",'EFL2'!$B$1:$C$1,0),0),"")&amp;IFERROR(VLOOKUP(MM$2&amp;$A5,'UCL2'!$C:$F,MATCH("AWAY",'UCL2'!$C$1:$F$1,0),0),"")&amp;IFERROR(VLOOKUP(MM$2&amp;$A5,'UCL2'!$D:$E,MATCH("HOME",'UCL2'!$D$1:$E$1,0),0),"")&amp;IFERROR(VLOOKUP(MM$2&amp;$A5,'EU2'!$C:$F,MATCH("AWAY",'EU2'!$C$1:$F$1,0),0),"")&amp;IFERROR(VLOOKUP(MM$2&amp;$A5,'EU2'!$D:$E,MATCH("HOME",'EU2'!$D$1:$E$1,0),0),"")&amp;IFERROR(VLOOKUP(MM$2&amp;$A5,'EUC2'!$C:$F,MATCH("AWAY",'EUC2'!$C$1:$F$1,0),0),"")&amp;IFERROR(VLOOKUP(MM$2&amp;$A5,'EUC2'!$D:$E,MATCH("HOME",'EUC2'!$D$1:$E$1,0),0),"")</f>
        <v/>
      </c>
      <c r="MN5" s="25" t="str">
        <f>IFERROR(VLOOKUP(MN$2&amp;$B5,'FPL FIX2'!$N$1:$Q$400,MATCH("HOME",'FPL FIX2'!$N$1:$Q$1,0),0),"")&amp;IFERROR(VLOOKUP(MN$2&amp;$B5,'FPL FIX2'!$O$1:$P$400,MATCH("AWAY",'FPL FIX2'!$O$1:$P$1,0),0),"")&amp;IFERROR(VLOOKUP(MN$2&amp;$A5,'FA2'!$A:$D,MATCH("AWAY",'FA2'!$A$1:$D$1,0),0),"")&amp;IFERROR(VLOOKUP(MN$2&amp;$A5,'FA2'!$B:$C,MATCH("HOME",'FA2'!$B$1:$C$1,0),0),"")&amp;IFERROR(VLOOKUP(MN$2&amp;$A5,'EFL2'!$A:$D,MATCH("AWAY",'EFL2'!$A$1:$D$1,0),0),"")&amp;IFERROR(VLOOKUP(MN$2&amp;$A5,'EFL2'!$B:$C,MATCH("HOME",'EFL2'!$B$1:$C$1,0),0),"")&amp;IFERROR(VLOOKUP(MN$2&amp;$A5,'UCL2'!$C:$F,MATCH("AWAY",'UCL2'!$C$1:$F$1,0),0),"")&amp;IFERROR(VLOOKUP(MN$2&amp;$A5,'UCL2'!$D:$E,MATCH("HOME",'UCL2'!$D$1:$E$1,0),0),"")&amp;IFERROR(VLOOKUP(MN$2&amp;$A5,'EU2'!$C:$F,MATCH("AWAY",'EU2'!$C$1:$F$1,0),0),"")&amp;IFERROR(VLOOKUP(MN$2&amp;$A5,'EU2'!$D:$E,MATCH("HOME",'EU2'!$D$1:$E$1,0),0),"")&amp;IFERROR(VLOOKUP(MN$2&amp;$A5,'EUC2'!$C:$F,MATCH("AWAY",'EUC2'!$C$1:$F$1,0),0),"")&amp;IFERROR(VLOOKUP(MN$2&amp;$A5,'EUC2'!$D:$E,MATCH("HOME",'EUC2'!$D$1:$E$1,0),0),"")</f>
        <v/>
      </c>
      <c r="MO5" s="25" t="str">
        <f>IFERROR(VLOOKUP(MO$2&amp;$B5,'FPL FIX2'!$N$1:$Q$400,MATCH("HOME",'FPL FIX2'!$N$1:$Q$1,0),0),"")&amp;IFERROR(VLOOKUP(MO$2&amp;$B5,'FPL FIX2'!$O$1:$P$400,MATCH("AWAY",'FPL FIX2'!$O$1:$P$1,0),0),"")&amp;IFERROR(VLOOKUP(MO$2&amp;$A5,'FA2'!$A:$D,MATCH("AWAY",'FA2'!$A$1:$D$1,0),0),"")&amp;IFERROR(VLOOKUP(MO$2&amp;$A5,'FA2'!$B:$C,MATCH("HOME",'FA2'!$B$1:$C$1,0),0),"")&amp;IFERROR(VLOOKUP(MO$2&amp;$A5,'EFL2'!$A:$D,MATCH("AWAY",'EFL2'!$A$1:$D$1,0),0),"")&amp;IFERROR(VLOOKUP(MO$2&amp;$A5,'EFL2'!$B:$C,MATCH("HOME",'EFL2'!$B$1:$C$1,0),0),"")&amp;IFERROR(VLOOKUP(MO$2&amp;$A5,'UCL2'!$C:$F,MATCH("AWAY",'UCL2'!$C$1:$F$1,0),0),"")&amp;IFERROR(VLOOKUP(MO$2&amp;$A5,'UCL2'!$D:$E,MATCH("HOME",'UCL2'!$D$1:$E$1,0),0),"")&amp;IFERROR(VLOOKUP(MO$2&amp;$A5,'EU2'!$C:$F,MATCH("AWAY",'EU2'!$C$1:$F$1,0),0),"")&amp;IFERROR(VLOOKUP(MO$2&amp;$A5,'EU2'!$D:$E,MATCH("HOME",'EU2'!$D$1:$E$1,0),0),"")&amp;IFERROR(VLOOKUP(MO$2&amp;$A5,'EUC2'!$C:$F,MATCH("AWAY",'EUC2'!$C$1:$F$1,0),0),"")&amp;IFERROR(VLOOKUP(MO$2&amp;$A5,'EUC2'!$D:$E,MATCH("HOME",'EUC2'!$D$1:$E$1,0),0),"")</f>
        <v/>
      </c>
      <c r="MP5" s="25" t="str">
        <f>IFERROR(VLOOKUP(MP$2&amp;$B5,'FPL FIX2'!$N$1:$Q$400,MATCH("HOME",'FPL FIX2'!$N$1:$Q$1,0),0),"")&amp;IFERROR(VLOOKUP(MP$2&amp;$B5,'FPL FIX2'!$O$1:$P$400,MATCH("AWAY",'FPL FIX2'!$O$1:$P$1,0),0),"")&amp;IFERROR(VLOOKUP(MP$2&amp;$A5,'FA2'!$A:$D,MATCH("AWAY",'FA2'!$A$1:$D$1,0),0),"")&amp;IFERROR(VLOOKUP(MP$2&amp;$A5,'FA2'!$B:$C,MATCH("HOME",'FA2'!$B$1:$C$1,0),0),"")&amp;IFERROR(VLOOKUP(MP$2&amp;$A5,'EFL2'!$A:$D,MATCH("AWAY",'EFL2'!$A$1:$D$1,0),0),"")&amp;IFERROR(VLOOKUP(MP$2&amp;$A5,'EFL2'!$B:$C,MATCH("HOME",'EFL2'!$B$1:$C$1,0),0),"")&amp;IFERROR(VLOOKUP(MP$2&amp;$A5,'UCL2'!$C:$F,MATCH("AWAY",'UCL2'!$C$1:$F$1,0),0),"")&amp;IFERROR(VLOOKUP(MP$2&amp;$A5,'UCL2'!$D:$E,MATCH("HOME",'UCL2'!$D$1:$E$1,0),0),"")&amp;IFERROR(VLOOKUP(MP$2&amp;$A5,'EU2'!$C:$F,MATCH("AWAY",'EU2'!$C$1:$F$1,0),0),"")&amp;IFERROR(VLOOKUP(MP$2&amp;$A5,'EU2'!$D:$E,MATCH("HOME",'EU2'!$D$1:$E$1,0),0),"")&amp;IFERROR(VLOOKUP(MP$2&amp;$A5,'EUC2'!$C:$F,MATCH("AWAY",'EUC2'!$C$1:$F$1,0),0),"")&amp;IFERROR(VLOOKUP(MP$2&amp;$A5,'EUC2'!$D:$E,MATCH("HOME",'EUC2'!$D$1:$E$1,0),0),"")</f>
        <v/>
      </c>
      <c r="MQ5" s="25" t="str">
        <f>IFERROR(VLOOKUP(MQ$2&amp;$B5,'FPL FIX2'!$N$1:$Q$400,MATCH("HOME",'FPL FIX2'!$N$1:$Q$1,0),0),"")&amp;IFERROR(VLOOKUP(MQ$2&amp;$B5,'FPL FIX2'!$O$1:$P$400,MATCH("AWAY",'FPL FIX2'!$O$1:$P$1,0),0),"")&amp;IFERROR(VLOOKUP(MQ$2&amp;$A5,'FA2'!$A:$D,MATCH("AWAY",'FA2'!$A$1:$D$1,0),0),"")&amp;IFERROR(VLOOKUP(MQ$2&amp;$A5,'FA2'!$B:$C,MATCH("HOME",'FA2'!$B$1:$C$1,0),0),"")&amp;IFERROR(VLOOKUP(MQ$2&amp;$A5,'EFL2'!$A:$D,MATCH("AWAY",'EFL2'!$A$1:$D$1,0),0),"")&amp;IFERROR(VLOOKUP(MQ$2&amp;$A5,'EFL2'!$B:$C,MATCH("HOME",'EFL2'!$B$1:$C$1,0),0),"")&amp;IFERROR(VLOOKUP(MQ$2&amp;$A5,'UCL2'!$C:$F,MATCH("AWAY",'UCL2'!$C$1:$F$1,0),0),"")&amp;IFERROR(VLOOKUP(MQ$2&amp;$A5,'UCL2'!$D:$E,MATCH("HOME",'UCL2'!$D$1:$E$1,0),0),"")&amp;IFERROR(VLOOKUP(MQ$2&amp;$A5,'EU2'!$C:$F,MATCH("AWAY",'EU2'!$C$1:$F$1,0),0),"")&amp;IFERROR(VLOOKUP(MQ$2&amp;$A5,'EU2'!$D:$E,MATCH("HOME",'EU2'!$D$1:$E$1,0),0),"")&amp;IFERROR(VLOOKUP(MQ$2&amp;$A5,'EUC2'!$C:$F,MATCH("AWAY",'EUC2'!$C$1:$F$1,0),0),"")&amp;IFERROR(VLOOKUP(MQ$2&amp;$A5,'EUC2'!$D:$E,MATCH("HOME",'EUC2'!$D$1:$E$1,0),0),"")</f>
        <v/>
      </c>
      <c r="MR5" s="25" t="str">
        <f>IFERROR(VLOOKUP(MR$2&amp;$B5,'FPL FIX2'!$N$1:$Q$400,MATCH("HOME",'FPL FIX2'!$N$1:$Q$1,0),0),"")&amp;IFERROR(VLOOKUP(MR$2&amp;$B5,'FPL FIX2'!$O$1:$P$400,MATCH("AWAY",'FPL FIX2'!$O$1:$P$1,0),0),"")&amp;IFERROR(VLOOKUP(MR$2&amp;$A5,'FA2'!$A:$D,MATCH("AWAY",'FA2'!$A$1:$D$1,0),0),"")&amp;IFERROR(VLOOKUP(MR$2&amp;$A5,'FA2'!$B:$C,MATCH("HOME",'FA2'!$B$1:$C$1,0),0),"")&amp;IFERROR(VLOOKUP(MR$2&amp;$A5,'EFL2'!$A:$D,MATCH("AWAY",'EFL2'!$A$1:$D$1,0),0),"")&amp;IFERROR(VLOOKUP(MR$2&amp;$A5,'EFL2'!$B:$C,MATCH("HOME",'EFL2'!$B$1:$C$1,0),0),"")&amp;IFERROR(VLOOKUP(MR$2&amp;$A5,'UCL2'!$C:$F,MATCH("AWAY",'UCL2'!$C$1:$F$1,0),0),"")&amp;IFERROR(VLOOKUP(MR$2&amp;$A5,'UCL2'!$D:$E,MATCH("HOME",'UCL2'!$D$1:$E$1,0),0),"")&amp;IFERROR(VLOOKUP(MR$2&amp;$A5,'EU2'!$C:$F,MATCH("AWAY",'EU2'!$C$1:$F$1,0),0),"")&amp;IFERROR(VLOOKUP(MR$2&amp;$A5,'EU2'!$D:$E,MATCH("HOME",'EU2'!$D$1:$E$1,0),0),"")&amp;IFERROR(VLOOKUP(MR$2&amp;$A5,'EUC2'!$C:$F,MATCH("AWAY",'EUC2'!$C$1:$F$1,0),0),"")&amp;IFERROR(VLOOKUP(MR$2&amp;$A5,'EUC2'!$D:$E,MATCH("HOME",'EUC2'!$D$1:$E$1,0),0),"")</f>
        <v/>
      </c>
      <c r="MS5" s="25" t="str">
        <f>IFERROR(VLOOKUP(MS$2&amp;$B5,'FPL FIX2'!$N$1:$Q$400,MATCH("HOME",'FPL FIX2'!$N$1:$Q$1,0),0),"")&amp;IFERROR(VLOOKUP(MS$2&amp;$B5,'FPL FIX2'!$O$1:$P$400,MATCH("AWAY",'FPL FIX2'!$O$1:$P$1,0),0),"")&amp;IFERROR(VLOOKUP(MS$2&amp;$A5,'FA2'!$A:$D,MATCH("AWAY",'FA2'!$A$1:$D$1,0),0),"")&amp;IFERROR(VLOOKUP(MS$2&amp;$A5,'FA2'!$B:$C,MATCH("HOME",'FA2'!$B$1:$C$1,0),0),"")&amp;IFERROR(VLOOKUP(MS$2&amp;$A5,'EFL2'!$A:$D,MATCH("AWAY",'EFL2'!$A$1:$D$1,0),0),"")&amp;IFERROR(VLOOKUP(MS$2&amp;$A5,'EFL2'!$B:$C,MATCH("HOME",'EFL2'!$B$1:$C$1,0),0),"")&amp;IFERROR(VLOOKUP(MS$2&amp;$A5,'UCL2'!$C:$F,MATCH("AWAY",'UCL2'!$C$1:$F$1,0),0),"")&amp;IFERROR(VLOOKUP(MS$2&amp;$A5,'UCL2'!$D:$E,MATCH("HOME",'UCL2'!$D$1:$E$1,0),0),"")&amp;IFERROR(VLOOKUP(MS$2&amp;$A5,'EU2'!$C:$F,MATCH("AWAY",'EU2'!$C$1:$F$1,0),0),"")&amp;IFERROR(VLOOKUP(MS$2&amp;$A5,'EU2'!$D:$E,MATCH("HOME",'EU2'!$D$1:$E$1,0),0),"")&amp;IFERROR(VLOOKUP(MS$2&amp;$A5,'EUC2'!$C:$F,MATCH("AWAY",'EUC2'!$C$1:$F$1,0),0),"")&amp;IFERROR(VLOOKUP(MS$2&amp;$A5,'EUC2'!$D:$E,MATCH("HOME",'EUC2'!$D$1:$E$1,0),0),"")</f>
        <v/>
      </c>
      <c r="MT5" s="25" t="str">
        <f>IFERROR(VLOOKUP(MT$2&amp;$B5,'FPL FIX2'!$N$1:$Q$400,MATCH("HOME",'FPL FIX2'!$N$1:$Q$1,0),0),"")&amp;IFERROR(VLOOKUP(MT$2&amp;$B5,'FPL FIX2'!$O$1:$P$400,MATCH("AWAY",'FPL FIX2'!$O$1:$P$1,0),0),"")&amp;IFERROR(VLOOKUP(MT$2&amp;$A5,'FA2'!$A:$D,MATCH("AWAY",'FA2'!$A$1:$D$1,0),0),"")&amp;IFERROR(VLOOKUP(MT$2&amp;$A5,'FA2'!$B:$C,MATCH("HOME",'FA2'!$B$1:$C$1,0),0),"")&amp;IFERROR(VLOOKUP(MT$2&amp;$A5,'EFL2'!$A:$D,MATCH("AWAY",'EFL2'!$A$1:$D$1,0),0),"")&amp;IFERROR(VLOOKUP(MT$2&amp;$A5,'EFL2'!$B:$C,MATCH("HOME",'EFL2'!$B$1:$C$1,0),0),"")&amp;IFERROR(VLOOKUP(MT$2&amp;$A5,'UCL2'!$C:$F,MATCH("AWAY",'UCL2'!$C$1:$F$1,0),0),"")&amp;IFERROR(VLOOKUP(MT$2&amp;$A5,'UCL2'!$D:$E,MATCH("HOME",'UCL2'!$D$1:$E$1,0),0),"")&amp;IFERROR(VLOOKUP(MT$2&amp;$A5,'EU2'!$C:$F,MATCH("AWAY",'EU2'!$C$1:$F$1,0),0),"")&amp;IFERROR(VLOOKUP(MT$2&amp;$A5,'EU2'!$D:$E,MATCH("HOME",'EU2'!$D$1:$E$1,0),0),"")&amp;IFERROR(VLOOKUP(MT$2&amp;$A5,'EUC2'!$C:$F,MATCH("AWAY",'EUC2'!$C$1:$F$1,0),0),"")&amp;IFERROR(VLOOKUP(MT$2&amp;$A5,'EUC2'!$D:$E,MATCH("HOME",'EUC2'!$D$1:$E$1,0),0),"")</f>
        <v/>
      </c>
      <c r="MU5" s="25" t="str">
        <f>IFERROR(VLOOKUP(MU$2&amp;$B5,'FPL FIX2'!$N$1:$Q$400,MATCH("HOME",'FPL FIX2'!$N$1:$Q$1,0),0),"")&amp;IFERROR(VLOOKUP(MU$2&amp;$B5,'FPL FIX2'!$O$1:$P$400,MATCH("AWAY",'FPL FIX2'!$O$1:$P$1,0),0),"")&amp;IFERROR(VLOOKUP(MU$2&amp;$A5,'FA2'!$A:$D,MATCH("AWAY",'FA2'!$A$1:$D$1,0),0),"")&amp;IFERROR(VLOOKUP(MU$2&amp;$A5,'FA2'!$B:$C,MATCH("HOME",'FA2'!$B$1:$C$1,0),0),"")&amp;IFERROR(VLOOKUP(MU$2&amp;$A5,'EFL2'!$A:$D,MATCH("AWAY",'EFL2'!$A$1:$D$1,0),0),"")&amp;IFERROR(VLOOKUP(MU$2&amp;$A5,'EFL2'!$B:$C,MATCH("HOME",'EFL2'!$B$1:$C$1,0),0),"")&amp;IFERROR(VLOOKUP(MU$2&amp;$A5,'UCL2'!$C:$F,MATCH("AWAY",'UCL2'!$C$1:$F$1,0),0),"")&amp;IFERROR(VLOOKUP(MU$2&amp;$A5,'UCL2'!$D:$E,MATCH("HOME",'UCL2'!$D$1:$E$1,0),0),"")&amp;IFERROR(VLOOKUP(MU$2&amp;$A5,'EU2'!$C:$F,MATCH("AWAY",'EU2'!$C$1:$F$1,0),0),"")&amp;IFERROR(VLOOKUP(MU$2&amp;$A5,'EU2'!$D:$E,MATCH("HOME",'EU2'!$D$1:$E$1,0),0),"")&amp;IFERROR(VLOOKUP(MU$2&amp;$A5,'EUC2'!$C:$F,MATCH("AWAY",'EUC2'!$C$1:$F$1,0),0),"")&amp;IFERROR(VLOOKUP(MU$2&amp;$A5,'EUC2'!$D:$E,MATCH("HOME",'EUC2'!$D$1:$E$1,0),0),"")</f>
        <v/>
      </c>
      <c r="MV5" s="25" t="str">
        <f>IFERROR(VLOOKUP(MV$2&amp;$B5,'FPL FIX2'!$N$1:$Q$400,MATCH("HOME",'FPL FIX2'!$N$1:$Q$1,0),0),"")&amp;IFERROR(VLOOKUP(MV$2&amp;$B5,'FPL FIX2'!$O$1:$P$400,MATCH("AWAY",'FPL FIX2'!$O$1:$P$1,0),0),"")&amp;IFERROR(VLOOKUP(MV$2&amp;$A5,'FA2'!$A:$D,MATCH("AWAY",'FA2'!$A$1:$D$1,0),0),"")&amp;IFERROR(VLOOKUP(MV$2&amp;$A5,'FA2'!$B:$C,MATCH("HOME",'FA2'!$B$1:$C$1,0),0),"")&amp;IFERROR(VLOOKUP(MV$2&amp;$A5,'EFL2'!$A:$D,MATCH("AWAY",'EFL2'!$A$1:$D$1,0),0),"")&amp;IFERROR(VLOOKUP(MV$2&amp;$A5,'EFL2'!$B:$C,MATCH("HOME",'EFL2'!$B$1:$C$1,0),0),"")&amp;IFERROR(VLOOKUP(MV$2&amp;$A5,'UCL2'!$C:$F,MATCH("AWAY",'UCL2'!$C$1:$F$1,0),0),"")&amp;IFERROR(VLOOKUP(MV$2&amp;$A5,'UCL2'!$D:$E,MATCH("HOME",'UCL2'!$D$1:$E$1,0),0),"")&amp;IFERROR(VLOOKUP(MV$2&amp;$A5,'EU2'!$C:$F,MATCH("AWAY",'EU2'!$C$1:$F$1,0),0),"")&amp;IFERROR(VLOOKUP(MV$2&amp;$A5,'EU2'!$D:$E,MATCH("HOME",'EU2'!$D$1:$E$1,0),0),"")&amp;IFERROR(VLOOKUP(MV$2&amp;$A5,'EUC2'!$C:$F,MATCH("AWAY",'EUC2'!$C$1:$F$1,0),0),"")&amp;IFERROR(VLOOKUP(MV$2&amp;$A5,'EUC2'!$D:$E,MATCH("HOME",'EUC2'!$D$1:$E$1,0),0),"")</f>
        <v/>
      </c>
      <c r="MW5" s="25" t="str">
        <f>IFERROR(VLOOKUP(MW$2&amp;$B5,'FPL FIX2'!$N$1:$Q$400,MATCH("HOME",'FPL FIX2'!$N$1:$Q$1,0),0),"")&amp;IFERROR(VLOOKUP(MW$2&amp;$B5,'FPL FIX2'!$O$1:$P$400,MATCH("AWAY",'FPL FIX2'!$O$1:$P$1,0),0),"")&amp;IFERROR(VLOOKUP(MW$2&amp;$A5,'FA2'!$A:$D,MATCH("AWAY",'FA2'!$A$1:$D$1,0),0),"")&amp;IFERROR(VLOOKUP(MW$2&amp;$A5,'FA2'!$B:$C,MATCH("HOME",'FA2'!$B$1:$C$1,0),0),"")&amp;IFERROR(VLOOKUP(MW$2&amp;$A5,'EFL2'!$A:$D,MATCH("AWAY",'EFL2'!$A$1:$D$1,0),0),"")&amp;IFERROR(VLOOKUP(MW$2&amp;$A5,'EFL2'!$B:$C,MATCH("HOME",'EFL2'!$B$1:$C$1,0),0),"")&amp;IFERROR(VLOOKUP(MW$2&amp;$A5,'UCL2'!$C:$F,MATCH("AWAY",'UCL2'!$C$1:$F$1,0),0),"")&amp;IFERROR(VLOOKUP(MW$2&amp;$A5,'UCL2'!$D:$E,MATCH("HOME",'UCL2'!$D$1:$E$1,0),0),"")&amp;IFERROR(VLOOKUP(MW$2&amp;$A5,'EU2'!$C:$F,MATCH("AWAY",'EU2'!$C$1:$F$1,0),0),"")&amp;IFERROR(VLOOKUP(MW$2&amp;$A5,'EU2'!$D:$E,MATCH("HOME",'EU2'!$D$1:$E$1,0),0),"")&amp;IFERROR(VLOOKUP(MW$2&amp;$A5,'EUC2'!$C:$F,MATCH("AWAY",'EUC2'!$C$1:$F$1,0),0),"")&amp;IFERROR(VLOOKUP(MW$2&amp;$A5,'EUC2'!$D:$E,MATCH("HOME",'EUC2'!$D$1:$E$1,0),0),"")</f>
        <v/>
      </c>
      <c r="MX5" s="25" t="str">
        <f>IFERROR(VLOOKUP(MX$2&amp;$B5,'FPL FIX2'!$N$1:$Q$400,MATCH("HOME",'FPL FIX2'!$N$1:$Q$1,0),0),"")&amp;IFERROR(VLOOKUP(MX$2&amp;$B5,'FPL FIX2'!$O$1:$P$400,MATCH("AWAY",'FPL FIX2'!$O$1:$P$1,0),0),"")&amp;IFERROR(VLOOKUP(MX$2&amp;$A5,'FA2'!$A:$D,MATCH("AWAY",'FA2'!$A$1:$D$1,0),0),"")&amp;IFERROR(VLOOKUP(MX$2&amp;$A5,'FA2'!$B:$C,MATCH("HOME",'FA2'!$B$1:$C$1,0),0),"")&amp;IFERROR(VLOOKUP(MX$2&amp;$A5,'EFL2'!$A:$D,MATCH("AWAY",'EFL2'!$A$1:$D$1,0),0),"")&amp;IFERROR(VLOOKUP(MX$2&amp;$A5,'EFL2'!$B:$C,MATCH("HOME",'EFL2'!$B$1:$C$1,0),0),"")&amp;IFERROR(VLOOKUP(MX$2&amp;$A5,'UCL2'!$C:$F,MATCH("AWAY",'UCL2'!$C$1:$F$1,0),0),"")&amp;IFERROR(VLOOKUP(MX$2&amp;$A5,'UCL2'!$D:$E,MATCH("HOME",'UCL2'!$D$1:$E$1,0),0),"")&amp;IFERROR(VLOOKUP(MX$2&amp;$A5,'EU2'!$C:$F,MATCH("AWAY",'EU2'!$C$1:$F$1,0),0),"")&amp;IFERROR(VLOOKUP(MX$2&amp;$A5,'EU2'!$D:$E,MATCH("HOME",'EU2'!$D$1:$E$1,0),0),"")&amp;IFERROR(VLOOKUP(MX$2&amp;$A5,'EUC2'!$C:$F,MATCH("AWAY",'EUC2'!$C$1:$F$1,0),0),"")&amp;IFERROR(VLOOKUP(MX$2&amp;$A5,'EUC2'!$D:$E,MATCH("HOME",'EUC2'!$D$1:$E$1,0),0),"")</f>
        <v/>
      </c>
      <c r="MY5" s="25" t="str">
        <f>IFERROR(VLOOKUP(MY$2&amp;$B5,'FPL FIX2'!$N$1:$Q$400,MATCH("HOME",'FPL FIX2'!$N$1:$Q$1,0),0),"")&amp;IFERROR(VLOOKUP(MY$2&amp;$B5,'FPL FIX2'!$O$1:$P$400,MATCH("AWAY",'FPL FIX2'!$O$1:$P$1,0),0),"")&amp;IFERROR(VLOOKUP(MY$2&amp;$A5,'FA2'!$A:$D,MATCH("AWAY",'FA2'!$A$1:$D$1,0),0),"")&amp;IFERROR(VLOOKUP(MY$2&amp;$A5,'FA2'!$B:$C,MATCH("HOME",'FA2'!$B$1:$C$1,0),0),"")&amp;IFERROR(VLOOKUP(MY$2&amp;$A5,'EFL2'!$A:$D,MATCH("AWAY",'EFL2'!$A$1:$D$1,0),0),"")&amp;IFERROR(VLOOKUP(MY$2&amp;$A5,'EFL2'!$B:$C,MATCH("HOME",'EFL2'!$B$1:$C$1,0),0),"")&amp;IFERROR(VLOOKUP(MY$2&amp;$A5,'UCL2'!$C:$F,MATCH("AWAY",'UCL2'!$C$1:$F$1,0),0),"")&amp;IFERROR(VLOOKUP(MY$2&amp;$A5,'UCL2'!$D:$E,MATCH("HOME",'UCL2'!$D$1:$E$1,0),0),"")&amp;IFERROR(VLOOKUP(MY$2&amp;$A5,'EU2'!$C:$F,MATCH("AWAY",'EU2'!$C$1:$F$1,0),0),"")&amp;IFERROR(VLOOKUP(MY$2&amp;$A5,'EU2'!$D:$E,MATCH("HOME",'EU2'!$D$1:$E$1,0),0),"")&amp;IFERROR(VLOOKUP(MY$2&amp;$A5,'EUC2'!$C:$F,MATCH("AWAY",'EUC2'!$C$1:$F$1,0),0),"")&amp;IFERROR(VLOOKUP(MY$2&amp;$A5,'EUC2'!$D:$E,MATCH("HOME",'EUC2'!$D$1:$E$1,0),0),"")</f>
        <v/>
      </c>
      <c r="MZ5" s="25" t="str">
        <f>IFERROR(VLOOKUP(MZ$2&amp;$B5,'FPL FIX2'!$N$1:$Q$400,MATCH("HOME",'FPL FIX2'!$N$1:$Q$1,0),0),"")&amp;IFERROR(VLOOKUP(MZ$2&amp;$B5,'FPL FIX2'!$O$1:$P$400,MATCH("AWAY",'FPL FIX2'!$O$1:$P$1,0),0),"")&amp;IFERROR(VLOOKUP(MZ$2&amp;$A5,'FA2'!$A:$D,MATCH("AWAY",'FA2'!$A$1:$D$1,0),0),"")&amp;IFERROR(VLOOKUP(MZ$2&amp;$A5,'FA2'!$B:$C,MATCH("HOME",'FA2'!$B$1:$C$1,0),0),"")&amp;IFERROR(VLOOKUP(MZ$2&amp;$A5,'EFL2'!$A:$D,MATCH("AWAY",'EFL2'!$A$1:$D$1,0),0),"")&amp;IFERROR(VLOOKUP(MZ$2&amp;$A5,'EFL2'!$B:$C,MATCH("HOME",'EFL2'!$B$1:$C$1,0),0),"")&amp;IFERROR(VLOOKUP(MZ$2&amp;$A5,'UCL2'!$C:$F,MATCH("AWAY",'UCL2'!$C$1:$F$1,0),0),"")&amp;IFERROR(VLOOKUP(MZ$2&amp;$A5,'UCL2'!$D:$E,MATCH("HOME",'UCL2'!$D$1:$E$1,0),0),"")&amp;IFERROR(VLOOKUP(MZ$2&amp;$A5,'EU2'!$C:$F,MATCH("AWAY",'EU2'!$C$1:$F$1,0),0),"")&amp;IFERROR(VLOOKUP(MZ$2&amp;$A5,'EU2'!$D:$E,MATCH("HOME",'EU2'!$D$1:$E$1,0),0),"")&amp;IFERROR(VLOOKUP(MZ$2&amp;$A5,'EUC2'!$C:$F,MATCH("AWAY",'EUC2'!$C$1:$F$1,0),0),"")&amp;IFERROR(VLOOKUP(MZ$2&amp;$A5,'EUC2'!$D:$E,MATCH("HOME",'EUC2'!$D$1:$E$1,0),0),"")</f>
        <v/>
      </c>
      <c r="NA5" s="25" t="str">
        <f>IFERROR(VLOOKUP(NA$2&amp;$B5,'FPL FIX2'!$N$1:$Q$400,MATCH("HOME",'FPL FIX2'!$N$1:$Q$1,0),0),"")&amp;IFERROR(VLOOKUP(NA$2&amp;$B5,'FPL FIX2'!$O$1:$P$400,MATCH("AWAY",'FPL FIX2'!$O$1:$P$1,0),0),"")&amp;IFERROR(VLOOKUP(NA$2&amp;$A5,'FA2'!$A:$D,MATCH("AWAY",'FA2'!$A$1:$D$1,0),0),"")&amp;IFERROR(VLOOKUP(NA$2&amp;$A5,'FA2'!$B:$C,MATCH("HOME",'FA2'!$B$1:$C$1,0),0),"")&amp;IFERROR(VLOOKUP(NA$2&amp;$A5,'EFL2'!$A:$D,MATCH("AWAY",'EFL2'!$A$1:$D$1,0),0),"")&amp;IFERROR(VLOOKUP(NA$2&amp;$A5,'EFL2'!$B:$C,MATCH("HOME",'EFL2'!$B$1:$C$1,0),0),"")&amp;IFERROR(VLOOKUP(NA$2&amp;$A5,'UCL2'!$C:$F,MATCH("AWAY",'UCL2'!$C$1:$F$1,0),0),"")&amp;IFERROR(VLOOKUP(NA$2&amp;$A5,'UCL2'!$D:$E,MATCH("HOME",'UCL2'!$D$1:$E$1,0),0),"")&amp;IFERROR(VLOOKUP(NA$2&amp;$A5,'EU2'!$C:$F,MATCH("AWAY",'EU2'!$C$1:$F$1,0),0),"")&amp;IFERROR(VLOOKUP(NA$2&amp;$A5,'EU2'!$D:$E,MATCH("HOME",'EU2'!$D$1:$E$1,0),0),"")&amp;IFERROR(VLOOKUP(NA$2&amp;$A5,'EUC2'!$C:$F,MATCH("AWAY",'EUC2'!$C$1:$F$1,0),0),"")&amp;IFERROR(VLOOKUP(NA$2&amp;$A5,'EUC2'!$D:$E,MATCH("HOME",'EUC2'!$D$1:$E$1,0),0),"")</f>
        <v/>
      </c>
      <c r="NB5" s="25" t="str">
        <f>IFERROR(VLOOKUP(NB$2&amp;$B5,'FPL FIX2'!$N$1:$Q$400,MATCH("HOME",'FPL FIX2'!$N$1:$Q$1,0),0),"")&amp;IFERROR(VLOOKUP(NB$2&amp;$B5,'FPL FIX2'!$O$1:$P$400,MATCH("AWAY",'FPL FIX2'!$O$1:$P$1,0),0),"")&amp;IFERROR(VLOOKUP(NB$2&amp;$A5,'FA2'!$A:$D,MATCH("AWAY",'FA2'!$A$1:$D$1,0),0),"")&amp;IFERROR(VLOOKUP(NB$2&amp;$A5,'FA2'!$B:$C,MATCH("HOME",'FA2'!$B$1:$C$1,0),0),"")&amp;IFERROR(VLOOKUP(NB$2&amp;$A5,'EFL2'!$A:$D,MATCH("AWAY",'EFL2'!$A$1:$D$1,0),0),"")&amp;IFERROR(VLOOKUP(NB$2&amp;$A5,'EFL2'!$B:$C,MATCH("HOME",'EFL2'!$B$1:$C$1,0),0),"")&amp;IFERROR(VLOOKUP(NB$2&amp;$A5,'UCL2'!$C:$F,MATCH("AWAY",'UCL2'!$C$1:$F$1,0),0),"")&amp;IFERROR(VLOOKUP(NB$2&amp;$A5,'UCL2'!$D:$E,MATCH("HOME",'UCL2'!$D$1:$E$1,0),0),"")&amp;IFERROR(VLOOKUP(NB$2&amp;$A5,'EU2'!$C:$F,MATCH("AWAY",'EU2'!$C$1:$F$1,0),0),"")&amp;IFERROR(VLOOKUP(NB$2&amp;$A5,'EU2'!$D:$E,MATCH("HOME",'EU2'!$D$1:$E$1,0),0),"")&amp;IFERROR(VLOOKUP(NB$2&amp;$A5,'EUC2'!$C:$F,MATCH("AWAY",'EUC2'!$C$1:$F$1,0),0),"")&amp;IFERROR(VLOOKUP(NB$2&amp;$A5,'EUC2'!$D:$E,MATCH("HOME",'EUC2'!$D$1:$E$1,0),0),"")</f>
        <v/>
      </c>
      <c r="NC5" s="25" t="str">
        <f>IFERROR(VLOOKUP(NC$2&amp;$B5,'FPL FIX2'!$N$1:$Q$400,MATCH("HOME",'FPL FIX2'!$N$1:$Q$1,0),0),"")&amp;IFERROR(VLOOKUP(NC$2&amp;$B5,'FPL FIX2'!$O$1:$P$400,MATCH("AWAY",'FPL FIX2'!$O$1:$P$1,0),0),"")&amp;IFERROR(VLOOKUP(NC$2&amp;$A5,'FA2'!$A:$D,MATCH("AWAY",'FA2'!$A$1:$D$1,0),0),"")&amp;IFERROR(VLOOKUP(NC$2&amp;$A5,'FA2'!$B:$C,MATCH("HOME",'FA2'!$B$1:$C$1,0),0),"")&amp;IFERROR(VLOOKUP(NC$2&amp;$A5,'EFL2'!$A:$D,MATCH("AWAY",'EFL2'!$A$1:$D$1,0),0),"")&amp;IFERROR(VLOOKUP(NC$2&amp;$A5,'EFL2'!$B:$C,MATCH("HOME",'EFL2'!$B$1:$C$1,0),0),"")&amp;IFERROR(VLOOKUP(NC$2&amp;$A5,'UCL2'!$C:$F,MATCH("AWAY",'UCL2'!$C$1:$F$1,0),0),"")&amp;IFERROR(VLOOKUP(NC$2&amp;$A5,'UCL2'!$D:$E,MATCH("HOME",'UCL2'!$D$1:$E$1,0),0),"")&amp;IFERROR(VLOOKUP(NC$2&amp;$A5,'EU2'!$C:$F,MATCH("AWAY",'EU2'!$C$1:$F$1,0),0),"")&amp;IFERROR(VLOOKUP(NC$2&amp;$A5,'EU2'!$D:$E,MATCH("HOME",'EU2'!$D$1:$E$1,0),0),"")&amp;IFERROR(VLOOKUP(NC$2&amp;$A5,'EUC2'!$C:$F,MATCH("AWAY",'EUC2'!$C$1:$F$1,0),0),"")&amp;IFERROR(VLOOKUP(NC$2&amp;$A5,'EUC2'!$D:$E,MATCH("HOME",'EUC2'!$D$1:$E$1,0),0),"")</f>
        <v/>
      </c>
      <c r="NE5" s="24" t="s">
        <v>1</v>
      </c>
      <c r="NF5" s="25" t="str">
        <f>IFERROR(VLOOKUP(NF$2&amp;$B5,'FPL FIX2'!$F$1:$I$50,MATCH("HOME",'FPL FIX2'!$F$1:$I$1,0),0),"")&amp;IFERROR(VLOOKUP(NF$2&amp;$B5,'FPL FIX2'!$G$1:$H$50,MATCH("AWAY",'FPL FIX2'!$G$1:$H$1,0),0),"")</f>
        <v/>
      </c>
      <c r="NG5" s="25"/>
      <c r="NH5" s="25" t="str">
        <f>IFERROR(VLOOKUP(NH$2&amp;$B5,'FPL FIX2'!$F$1:$I$400,MATCH("HOME",'FPL FIX2'!$F$1:$I$1,0),0),"")&amp;IFERROR(VLOOKUP(NH$2&amp;$B5,'FPL FIX2'!$G$1:$H$400,MATCH("AWAY",'FPL FIX2'!$G$1:$H$1,0),0),"")</f>
        <v>eve</v>
      </c>
      <c r="NI5" s="25" t="str">
        <f>IFERROR(VLOOKUP(NI$2&amp;$B5,'FPL FIX2'!$F$1:$I$400,MATCH("HOME",'FPL FIX2'!$F$1:$I$1,0),0),"")&amp;IFERROR(VLOOKUP(NI$2&amp;$B5,'FPL FIX2'!$G$1:$H$400,MATCH("AWAY",'FPL FIX2'!$G$1:$H$1,0),0),"")</f>
        <v>BOU</v>
      </c>
      <c r="NJ5" s="25" t="str">
        <f>IFERROR(VLOOKUP(NJ$2&amp;$B5,'FPL FIX2'!$F$1:$I$400,MATCH("HOME",'FPL FIX2'!$F$1:$I$1,0),0),"")&amp;IFERROR(VLOOKUP(NJ$2&amp;$B5,'FPL FIX2'!$G$1:$H$400,MATCH("AWAY",'FPL FIX2'!$G$1:$H$1,0),0),"")</f>
        <v>bre</v>
      </c>
    </row>
    <row r="6" spans="1:415" ht="30" customHeight="1" thickBot="1" x14ac:dyDescent="0.3">
      <c r="A6" s="23" t="s">
        <v>60</v>
      </c>
      <c r="B6" s="24" t="s">
        <v>2</v>
      </c>
      <c r="C6" s="25" t="str">
        <f>IFERROR(VLOOKUP(C$2&amp;$B6,'FPL FIX2'!$N$1:$Q$400,MATCH("HOME",'FPL FIX2'!$N$1:$Q$1,0),0),"")&amp;IFERROR(VLOOKUP(C$2&amp;$B6,'FPL FIX2'!$O$1:$P$400,MATCH("AWAY",'FPL FIX2'!$O$1:$P$1,0),0),"")&amp;IFERROR(VLOOKUP(C$2&amp;$A6,'FA2'!$A:$D,MATCH("AWAY",'FA2'!$A$1:$D$1,0),0),"")&amp;IFERROR(VLOOKUP(C$2&amp;$A6,'FA2'!$B:$C,MATCH("HOME",'FA2'!$B$1:$C$1,0),0),"")&amp;IFERROR(VLOOKUP(C$2&amp;$A6,'EFL2'!$A:$D,MATCH("AWAY",'EFL2'!$A$1:$D$1,0),0),"")&amp;IFERROR(VLOOKUP(C$2&amp;$A6,'EFL2'!$B:$C,MATCH("HOME",'EFL2'!$B$1:$C$1,0),0),"")&amp;IFERROR(VLOOKUP(C$2&amp;$A6,'UCL2'!$C:$F,MATCH("AWAY",'UCL2'!$C$1:$F$1,0),0),"")&amp;IFERROR(VLOOKUP(C$2&amp;$A6,'UCL2'!$D:$E,MATCH("HOME",'UCL2'!$D$1:$E$1,0),0),"")&amp;IFERROR(VLOOKUP(C$2&amp;$A6,'EU2'!$C:$F,MATCH("AWAY",'EU2'!$C$1:$F$1,0),0),"")&amp;IFERROR(VLOOKUP(C$2&amp;$A6,'EU2'!$D:$E,MATCH("HOME",'EU2'!$D$1:$E$1,0),0),"")&amp;IFERROR(VLOOKUP(C$2&amp;$A6,'EUC2'!$C:$F,MATCH("AWAY",'EUC2'!$C$1:$F$1,0),0),"")&amp;IFERROR(VLOOKUP(C$2&amp;$A6,'EUC2'!$D:$E,MATCH("HOME",'EUC2'!$D$1:$E$1,0),0),"")</f>
        <v/>
      </c>
      <c r="D6" s="25" t="str">
        <f>IFERROR(VLOOKUP(D$2&amp;$B6,'FPL FIX2'!$N$1:$Q$400,MATCH("HOME",'FPL FIX2'!$N$1:$Q$1,0),0),"")&amp;IFERROR(VLOOKUP(D$2&amp;$B6,'FPL FIX2'!$O$1:$P$400,MATCH("AWAY",'FPL FIX2'!$O$1:$P$1,0),0),"")&amp;IFERROR(VLOOKUP(D$2&amp;$A6,'FA2'!$A:$D,MATCH("AWAY",'FA2'!$A$1:$D$1,0),0),"")&amp;IFERROR(VLOOKUP(D$2&amp;$A6,'FA2'!$B:$C,MATCH("HOME",'FA2'!$B$1:$C$1,0),0),"")&amp;IFERROR(VLOOKUP(D$2&amp;$A6,'EFL2'!$A:$D,MATCH("AWAY",'EFL2'!$A$1:$D$1,0),0),"")&amp;IFERROR(VLOOKUP(D$2&amp;$A6,'EFL2'!$B:$C,MATCH("HOME",'EFL2'!$B$1:$C$1,0),0),"")&amp;IFERROR(VLOOKUP(D$2&amp;$A6,'UCL2'!$C:$F,MATCH("AWAY",'UCL2'!$C$1:$F$1,0),0),"")&amp;IFERROR(VLOOKUP(D$2&amp;$A6,'UCL2'!$D:$E,MATCH("HOME",'UCL2'!$D$1:$E$1,0),0),"")&amp;IFERROR(VLOOKUP(D$2&amp;$A6,'EU2'!$C:$F,MATCH("AWAY",'EU2'!$C$1:$F$1,0),0),"")&amp;IFERROR(VLOOKUP(D$2&amp;$A6,'EU2'!$D:$E,MATCH("HOME",'EU2'!$D$1:$E$1,0),0),"")&amp;IFERROR(VLOOKUP(D$2&amp;$A6,'EUC2'!$C:$F,MATCH("AWAY",'EUC2'!$C$1:$F$1,0),0),"")&amp;IFERROR(VLOOKUP(D$2&amp;$A6,'EUC2'!$D:$E,MATCH("HOME",'EUC2'!$D$1:$E$1,0),0),"")</f>
        <v/>
      </c>
      <c r="E6" s="25" t="str">
        <f>IFERROR(VLOOKUP(E$2&amp;$B6,'FPL FIX2'!$N$1:$Q$400,MATCH("HOME",'FPL FIX2'!$N$1:$Q$1,0),0),"")&amp;IFERROR(VLOOKUP(E$2&amp;$B6,'FPL FIX2'!$O$1:$P$400,MATCH("AWAY",'FPL FIX2'!$O$1:$P$1,0),0),"")&amp;IFERROR(VLOOKUP(E$2&amp;$A6,'FA2'!$A:$D,MATCH("AWAY",'FA2'!$A$1:$D$1,0),0),"")&amp;IFERROR(VLOOKUP(E$2&amp;$A6,'FA2'!$B:$C,MATCH("HOME",'FA2'!$B$1:$C$1,0),0),"")&amp;IFERROR(VLOOKUP(E$2&amp;$A6,'EFL2'!$A:$D,MATCH("AWAY",'EFL2'!$A$1:$D$1,0),0),"")&amp;IFERROR(VLOOKUP(E$2&amp;$A6,'EFL2'!$B:$C,MATCH("HOME",'EFL2'!$B$1:$C$1,0),0),"")&amp;IFERROR(VLOOKUP(E$2&amp;$A6,'UCL2'!$C:$F,MATCH("AWAY",'UCL2'!$C$1:$F$1,0),0),"")&amp;IFERROR(VLOOKUP(E$2&amp;$A6,'UCL2'!$D:$E,MATCH("HOME",'UCL2'!$D$1:$E$1,0),0),"")&amp;IFERROR(VLOOKUP(E$2&amp;$A6,'EU2'!$C:$F,MATCH("AWAY",'EU2'!$C$1:$F$1,0),0),"")&amp;IFERROR(VLOOKUP(E$2&amp;$A6,'EU2'!$D:$E,MATCH("HOME",'EU2'!$D$1:$E$1,0),0),"")&amp;IFERROR(VLOOKUP(E$2&amp;$A6,'EUC2'!$C:$F,MATCH("AWAY",'EUC2'!$C$1:$F$1,0),0),"")&amp;IFERROR(VLOOKUP(E$2&amp;$A6,'EUC2'!$D:$E,MATCH("HOME",'EUC2'!$D$1:$E$1,0),0),"")</f>
        <v/>
      </c>
      <c r="F6" s="25" t="str">
        <f>IFERROR(VLOOKUP(F$2&amp;$B6,'FPL FIX2'!$N$1:$Q$400,MATCH("HOME",'FPL FIX2'!$N$1:$Q$1,0),0),"")&amp;IFERROR(VLOOKUP(F$2&amp;$B6,'FPL FIX2'!$O$1:$P$400,MATCH("AWAY",'FPL FIX2'!$O$1:$P$1,0),0),"")&amp;IFERROR(VLOOKUP(F$2&amp;$A6,'FA2'!$A:$D,MATCH("AWAY",'FA2'!$A$1:$D$1,0),0),"")&amp;IFERROR(VLOOKUP(F$2&amp;$A6,'FA2'!$B:$C,MATCH("HOME",'FA2'!$B$1:$C$1,0),0),"")&amp;IFERROR(VLOOKUP(F$2&amp;$A6,'EFL2'!$A:$D,MATCH("AWAY",'EFL2'!$A$1:$D$1,0),0),"")&amp;IFERROR(VLOOKUP(F$2&amp;$A6,'EFL2'!$B:$C,MATCH("HOME",'EFL2'!$B$1:$C$1,0),0),"")&amp;IFERROR(VLOOKUP(F$2&amp;$A6,'UCL2'!$C:$F,MATCH("AWAY",'UCL2'!$C$1:$F$1,0),0),"")&amp;IFERROR(VLOOKUP(F$2&amp;$A6,'UCL2'!$D:$E,MATCH("HOME",'UCL2'!$D$1:$E$1,0),0),"")&amp;IFERROR(VLOOKUP(F$2&amp;$A6,'EU2'!$C:$F,MATCH("AWAY",'EU2'!$C$1:$F$1,0),0),"")&amp;IFERROR(VLOOKUP(F$2&amp;$A6,'EU2'!$D:$E,MATCH("HOME",'EU2'!$D$1:$E$1,0),0),"")&amp;IFERROR(VLOOKUP(F$2&amp;$A6,'EUC2'!$C:$F,MATCH("AWAY",'EUC2'!$C$1:$F$1,0),0),"")&amp;IFERROR(VLOOKUP(F$2&amp;$A6,'EUC2'!$D:$E,MATCH("HOME",'EUC2'!$D$1:$E$1,0),0),"")</f>
        <v/>
      </c>
      <c r="G6" s="25" t="str">
        <f>IFERROR(VLOOKUP(G$2&amp;$B6,'FPL FIX2'!$N$1:$Q$400,MATCH("HOME",'FPL FIX2'!$N$1:$Q$1,0),0),"")&amp;IFERROR(VLOOKUP(G$2&amp;$B6,'FPL FIX2'!$O$1:$P$400,MATCH("AWAY",'FPL FIX2'!$O$1:$P$1,0),0),"")&amp;IFERROR(VLOOKUP(G$2&amp;$A6,'FA2'!$A:$D,MATCH("AWAY",'FA2'!$A$1:$D$1,0),0),"")&amp;IFERROR(VLOOKUP(G$2&amp;$A6,'FA2'!$B:$C,MATCH("HOME",'FA2'!$B$1:$C$1,0),0),"")&amp;IFERROR(VLOOKUP(G$2&amp;$A6,'EFL2'!$A:$D,MATCH("AWAY",'EFL2'!$A$1:$D$1,0),0),"")&amp;IFERROR(VLOOKUP(G$2&amp;$A6,'EFL2'!$B:$C,MATCH("HOME",'EFL2'!$B$1:$C$1,0),0),"")&amp;IFERROR(VLOOKUP(G$2&amp;$A6,'UCL2'!$C:$F,MATCH("AWAY",'UCL2'!$C$1:$F$1,0),0),"")&amp;IFERROR(VLOOKUP(G$2&amp;$A6,'UCL2'!$D:$E,MATCH("HOME",'UCL2'!$D$1:$E$1,0),0),"")&amp;IFERROR(VLOOKUP(G$2&amp;$A6,'EU2'!$C:$F,MATCH("AWAY",'EU2'!$C$1:$F$1,0),0),"")&amp;IFERROR(VLOOKUP(G$2&amp;$A6,'EU2'!$D:$E,MATCH("HOME",'EU2'!$D$1:$E$1,0),0),"")&amp;IFERROR(VLOOKUP(G$2&amp;$A6,'EUC2'!$C:$F,MATCH("AWAY",'EUC2'!$C$1:$F$1,0),0),"")&amp;IFERROR(VLOOKUP(G$2&amp;$A6,'EUC2'!$D:$E,MATCH("HOME",'EUC2'!$D$1:$E$1,0),0),"")</f>
        <v/>
      </c>
      <c r="H6" s="25" t="str">
        <f>IFERROR(VLOOKUP(H$2&amp;$B6,'FPL FIX2'!$N$1:$Q$400,MATCH("HOME",'FPL FIX2'!$N$1:$Q$1,0),0),"")&amp;IFERROR(VLOOKUP(H$2&amp;$B6,'FPL FIX2'!$O$1:$P$400,MATCH("AWAY",'FPL FIX2'!$O$1:$P$1,0),0),"")&amp;IFERROR(VLOOKUP(H$2&amp;$A6,'FA2'!$A:$D,MATCH("AWAY",'FA2'!$A$1:$D$1,0),0),"")&amp;IFERROR(VLOOKUP(H$2&amp;$A6,'FA2'!$B:$C,MATCH("HOME",'FA2'!$B$1:$C$1,0),0),"")&amp;IFERROR(VLOOKUP(H$2&amp;$A6,'EFL2'!$A:$D,MATCH("AWAY",'EFL2'!$A$1:$D$1,0),0),"")&amp;IFERROR(VLOOKUP(H$2&amp;$A6,'EFL2'!$B:$C,MATCH("HOME",'EFL2'!$B$1:$C$1,0),0),"")&amp;IFERROR(VLOOKUP(H$2&amp;$A6,'UCL2'!$C:$F,MATCH("AWAY",'UCL2'!$C$1:$F$1,0),0),"")&amp;IFERROR(VLOOKUP(H$2&amp;$A6,'UCL2'!$D:$E,MATCH("HOME",'UCL2'!$D$1:$E$1,0),0),"")&amp;IFERROR(VLOOKUP(H$2&amp;$A6,'EU2'!$C:$F,MATCH("AWAY",'EU2'!$C$1:$F$1,0),0),"")&amp;IFERROR(VLOOKUP(H$2&amp;$A6,'EU2'!$D:$E,MATCH("HOME",'EU2'!$D$1:$E$1,0),0),"")&amp;IFERROR(VLOOKUP(H$2&amp;$A6,'EUC2'!$C:$F,MATCH("AWAY",'EUC2'!$C$1:$F$1,0),0),"")&amp;IFERROR(VLOOKUP(H$2&amp;$A6,'EUC2'!$D:$E,MATCH("HOME",'EUC2'!$D$1:$E$1,0),0),"")</f>
        <v>AVL</v>
      </c>
      <c r="I6" s="25" t="str">
        <f>IFERROR(VLOOKUP(I$2&amp;$B6,'FPL FIX2'!$N$1:$Q$400,MATCH("HOME",'FPL FIX2'!$N$1:$Q$1,0),0),"")&amp;IFERROR(VLOOKUP(I$2&amp;$B6,'FPL FIX2'!$O$1:$P$400,MATCH("AWAY",'FPL FIX2'!$O$1:$P$1,0),0),"")&amp;IFERROR(VLOOKUP(I$2&amp;$A6,'FA2'!$A:$D,MATCH("AWAY",'FA2'!$A$1:$D$1,0),0),"")&amp;IFERROR(VLOOKUP(I$2&amp;$A6,'FA2'!$B:$C,MATCH("HOME",'FA2'!$B$1:$C$1,0),0),"")&amp;IFERROR(VLOOKUP(I$2&amp;$A6,'EFL2'!$A:$D,MATCH("AWAY",'EFL2'!$A$1:$D$1,0),0),"")&amp;IFERROR(VLOOKUP(I$2&amp;$A6,'EFL2'!$B:$C,MATCH("HOME",'EFL2'!$B$1:$C$1,0),0),"")&amp;IFERROR(VLOOKUP(I$2&amp;$A6,'UCL2'!$C:$F,MATCH("AWAY",'UCL2'!$C$1:$F$1,0),0),"")&amp;IFERROR(VLOOKUP(I$2&amp;$A6,'UCL2'!$D:$E,MATCH("HOME",'UCL2'!$D$1:$E$1,0),0),"")&amp;IFERROR(VLOOKUP(I$2&amp;$A6,'EU2'!$C:$F,MATCH("AWAY",'EU2'!$C$1:$F$1,0),0),"")&amp;IFERROR(VLOOKUP(I$2&amp;$A6,'EU2'!$D:$E,MATCH("HOME",'EU2'!$D$1:$E$1,0),0),"")&amp;IFERROR(VLOOKUP(I$2&amp;$A6,'EUC2'!$C:$F,MATCH("AWAY",'EUC2'!$C$1:$F$1,0),0),"")&amp;IFERROR(VLOOKUP(I$2&amp;$A6,'EUC2'!$D:$E,MATCH("HOME",'EUC2'!$D$1:$E$1,0),0),"")</f>
        <v/>
      </c>
      <c r="J6" s="25" t="str">
        <f>IFERROR(VLOOKUP(J$2&amp;$B6,'FPL FIX2'!$N$1:$Q$400,MATCH("HOME",'FPL FIX2'!$N$1:$Q$1,0),0),"")&amp;IFERROR(VLOOKUP(J$2&amp;$B6,'FPL FIX2'!$O$1:$P$400,MATCH("AWAY",'FPL FIX2'!$O$1:$P$1,0),0),"")&amp;IFERROR(VLOOKUP(J$2&amp;$A6,'FA2'!$A:$D,MATCH("AWAY",'FA2'!$A$1:$D$1,0),0),"")&amp;IFERROR(VLOOKUP(J$2&amp;$A6,'FA2'!$B:$C,MATCH("HOME",'FA2'!$B$1:$C$1,0),0),"")&amp;IFERROR(VLOOKUP(J$2&amp;$A6,'EFL2'!$A:$D,MATCH("AWAY",'EFL2'!$A$1:$D$1,0),0),"")&amp;IFERROR(VLOOKUP(J$2&amp;$A6,'EFL2'!$B:$C,MATCH("HOME",'EFL2'!$B$1:$C$1,0),0),"")&amp;IFERROR(VLOOKUP(J$2&amp;$A6,'UCL2'!$C:$F,MATCH("AWAY",'UCL2'!$C$1:$F$1,0),0),"")&amp;IFERROR(VLOOKUP(J$2&amp;$A6,'UCL2'!$D:$E,MATCH("HOME",'UCL2'!$D$1:$E$1,0),0),"")&amp;IFERROR(VLOOKUP(J$2&amp;$A6,'EU2'!$C:$F,MATCH("AWAY",'EU2'!$C$1:$F$1,0),0),"")&amp;IFERROR(VLOOKUP(J$2&amp;$A6,'EU2'!$D:$E,MATCH("HOME",'EU2'!$D$1:$E$1,0),0),"")&amp;IFERROR(VLOOKUP(J$2&amp;$A6,'EUC2'!$C:$F,MATCH("AWAY",'EUC2'!$C$1:$F$1,0),0),"")&amp;IFERROR(VLOOKUP(J$2&amp;$A6,'EUC2'!$D:$E,MATCH("HOME",'EUC2'!$D$1:$E$1,0),0),"")</f>
        <v/>
      </c>
      <c r="K6" s="25" t="str">
        <f>IFERROR(VLOOKUP(K$2&amp;$B6,'FPL FIX2'!$N$1:$Q$400,MATCH("HOME",'FPL FIX2'!$N$1:$Q$1,0),0),"")&amp;IFERROR(VLOOKUP(K$2&amp;$B6,'FPL FIX2'!$O$1:$P$400,MATCH("AWAY",'FPL FIX2'!$O$1:$P$1,0),0),"")&amp;IFERROR(VLOOKUP(K$2&amp;$A6,'FA2'!$A:$D,MATCH("AWAY",'FA2'!$A$1:$D$1,0),0),"")&amp;IFERROR(VLOOKUP(K$2&amp;$A6,'FA2'!$B:$C,MATCH("HOME",'FA2'!$B$1:$C$1,0),0),"")&amp;IFERROR(VLOOKUP(K$2&amp;$A6,'EFL2'!$A:$D,MATCH("AWAY",'EFL2'!$A$1:$D$1,0),0),"")&amp;IFERROR(VLOOKUP(K$2&amp;$A6,'EFL2'!$B:$C,MATCH("HOME",'EFL2'!$B$1:$C$1,0),0),"")&amp;IFERROR(VLOOKUP(K$2&amp;$A6,'UCL2'!$C:$F,MATCH("AWAY",'UCL2'!$C$1:$F$1,0),0),"")&amp;IFERROR(VLOOKUP(K$2&amp;$A6,'UCL2'!$D:$E,MATCH("HOME",'UCL2'!$D$1:$E$1,0),0),"")&amp;IFERROR(VLOOKUP(K$2&amp;$A6,'EU2'!$C:$F,MATCH("AWAY",'EU2'!$C$1:$F$1,0),0),"")&amp;IFERROR(VLOOKUP(K$2&amp;$A6,'EU2'!$D:$E,MATCH("HOME",'EU2'!$D$1:$E$1,0),0),"")&amp;IFERROR(VLOOKUP(K$2&amp;$A6,'EUC2'!$C:$F,MATCH("AWAY",'EUC2'!$C$1:$F$1,0),0),"")&amp;IFERROR(VLOOKUP(K$2&amp;$A6,'EUC2'!$D:$E,MATCH("HOME",'EUC2'!$D$1:$E$1,0),0),"")</f>
        <v/>
      </c>
      <c r="L6" s="25" t="str">
        <f>IFERROR(VLOOKUP(L$2&amp;$B6,'FPL FIX2'!$N$1:$Q$400,MATCH("HOME",'FPL FIX2'!$N$1:$Q$1,0),0),"")&amp;IFERROR(VLOOKUP(L$2&amp;$B6,'FPL FIX2'!$O$1:$P$400,MATCH("AWAY",'FPL FIX2'!$O$1:$P$1,0),0),"")&amp;IFERROR(VLOOKUP(L$2&amp;$A6,'FA2'!$A:$D,MATCH("AWAY",'FA2'!$A$1:$D$1,0),0),"")&amp;IFERROR(VLOOKUP(L$2&amp;$A6,'FA2'!$B:$C,MATCH("HOME",'FA2'!$B$1:$C$1,0),0),"")&amp;IFERROR(VLOOKUP(L$2&amp;$A6,'EFL2'!$A:$D,MATCH("AWAY",'EFL2'!$A$1:$D$1,0),0),"")&amp;IFERROR(VLOOKUP(L$2&amp;$A6,'EFL2'!$B:$C,MATCH("HOME",'EFL2'!$B$1:$C$1,0),0),"")&amp;IFERROR(VLOOKUP(L$2&amp;$A6,'UCL2'!$C:$F,MATCH("AWAY",'UCL2'!$C$1:$F$1,0),0),"")&amp;IFERROR(VLOOKUP(L$2&amp;$A6,'UCL2'!$D:$E,MATCH("HOME",'UCL2'!$D$1:$E$1,0),0),"")&amp;IFERROR(VLOOKUP(L$2&amp;$A6,'EU2'!$C:$F,MATCH("AWAY",'EU2'!$C$1:$F$1,0),0),"")&amp;IFERROR(VLOOKUP(L$2&amp;$A6,'EU2'!$D:$E,MATCH("HOME",'EU2'!$D$1:$E$1,0),0),"")&amp;IFERROR(VLOOKUP(L$2&amp;$A6,'EUC2'!$C:$F,MATCH("AWAY",'EUC2'!$C$1:$F$1,0),0),"")&amp;IFERROR(VLOOKUP(L$2&amp;$A6,'EUC2'!$D:$E,MATCH("HOME",'EUC2'!$D$1:$E$1,0),0),"")</f>
        <v/>
      </c>
      <c r="M6" s="25" t="str">
        <f>IFERROR(VLOOKUP(M$2&amp;$B6,'FPL FIX2'!$N$1:$Q$400,MATCH("HOME",'FPL FIX2'!$N$1:$Q$1,0),0),"")&amp;IFERROR(VLOOKUP(M$2&amp;$B6,'FPL FIX2'!$O$1:$P$400,MATCH("AWAY",'FPL FIX2'!$O$1:$P$1,0),0),"")&amp;IFERROR(VLOOKUP(M$2&amp;$A6,'FA2'!$A:$D,MATCH("AWAY",'FA2'!$A$1:$D$1,0),0),"")&amp;IFERROR(VLOOKUP(M$2&amp;$A6,'FA2'!$B:$C,MATCH("HOME",'FA2'!$B$1:$C$1,0),0),"")&amp;IFERROR(VLOOKUP(M$2&amp;$A6,'EFL2'!$A:$D,MATCH("AWAY",'EFL2'!$A$1:$D$1,0),0),"")&amp;IFERROR(VLOOKUP(M$2&amp;$A6,'EFL2'!$B:$C,MATCH("HOME",'EFL2'!$B$1:$C$1,0),0),"")&amp;IFERROR(VLOOKUP(M$2&amp;$A6,'UCL2'!$C:$F,MATCH("AWAY",'UCL2'!$C$1:$F$1,0),0),"")&amp;IFERROR(VLOOKUP(M$2&amp;$A6,'UCL2'!$D:$E,MATCH("HOME",'UCL2'!$D$1:$E$1,0),0),"")&amp;IFERROR(VLOOKUP(M$2&amp;$A6,'EU2'!$C:$F,MATCH("AWAY",'EU2'!$C$1:$F$1,0),0),"")&amp;IFERROR(VLOOKUP(M$2&amp;$A6,'EU2'!$D:$E,MATCH("HOME",'EU2'!$D$1:$E$1,0),0),"")&amp;IFERROR(VLOOKUP(M$2&amp;$A6,'EUC2'!$C:$F,MATCH("AWAY",'EUC2'!$C$1:$F$1,0),0),"")&amp;IFERROR(VLOOKUP(M$2&amp;$A6,'EUC2'!$D:$E,MATCH("HOME",'EUC2'!$D$1:$E$1,0),0),"")</f>
        <v/>
      </c>
      <c r="N6" s="25" t="str">
        <f>IFERROR(VLOOKUP(N$2&amp;$B6,'FPL FIX2'!$N$1:$Q$400,MATCH("HOME",'FPL FIX2'!$N$1:$Q$1,0),0),"")&amp;IFERROR(VLOOKUP(N$2&amp;$B6,'FPL FIX2'!$O$1:$P$400,MATCH("AWAY",'FPL FIX2'!$O$1:$P$1,0),0),"")&amp;IFERROR(VLOOKUP(N$2&amp;$A6,'FA2'!$A:$D,MATCH("AWAY",'FA2'!$A$1:$D$1,0),0),"")&amp;IFERROR(VLOOKUP(N$2&amp;$A6,'FA2'!$B:$C,MATCH("HOME",'FA2'!$B$1:$C$1,0),0),"")&amp;IFERROR(VLOOKUP(N$2&amp;$A6,'EFL2'!$A:$D,MATCH("AWAY",'EFL2'!$A$1:$D$1,0),0),"")&amp;IFERROR(VLOOKUP(N$2&amp;$A6,'EFL2'!$B:$C,MATCH("HOME",'EFL2'!$B$1:$C$1,0),0),"")&amp;IFERROR(VLOOKUP(N$2&amp;$A6,'UCL2'!$C:$F,MATCH("AWAY",'UCL2'!$C$1:$F$1,0),0),"")&amp;IFERROR(VLOOKUP(N$2&amp;$A6,'UCL2'!$D:$E,MATCH("HOME",'UCL2'!$D$1:$E$1,0),0),"")&amp;IFERROR(VLOOKUP(N$2&amp;$A6,'EU2'!$C:$F,MATCH("AWAY",'EU2'!$C$1:$F$1,0),0),"")&amp;IFERROR(VLOOKUP(N$2&amp;$A6,'EU2'!$D:$E,MATCH("HOME",'EU2'!$D$1:$E$1,0),0),"")&amp;IFERROR(VLOOKUP(N$2&amp;$A6,'EUC2'!$C:$F,MATCH("AWAY",'EUC2'!$C$1:$F$1,0),0),"")&amp;IFERROR(VLOOKUP(N$2&amp;$A6,'EUC2'!$D:$E,MATCH("HOME",'EUC2'!$D$1:$E$1,0),0),"")</f>
        <v/>
      </c>
      <c r="O6" s="25" t="str">
        <f>IFERROR(VLOOKUP(O$2&amp;$B6,'FPL FIX2'!$N$1:$Q$400,MATCH("HOME",'FPL FIX2'!$N$1:$Q$1,0),0),"")&amp;IFERROR(VLOOKUP(O$2&amp;$B6,'FPL FIX2'!$O$1:$P$400,MATCH("AWAY",'FPL FIX2'!$O$1:$P$1,0),0),"")&amp;IFERROR(VLOOKUP(O$2&amp;$A6,'FA2'!$A:$D,MATCH("AWAY",'FA2'!$A$1:$D$1,0),0),"")&amp;IFERROR(VLOOKUP(O$2&amp;$A6,'FA2'!$B:$C,MATCH("HOME",'FA2'!$B$1:$C$1,0),0),"")&amp;IFERROR(VLOOKUP(O$2&amp;$A6,'EFL2'!$A:$D,MATCH("AWAY",'EFL2'!$A$1:$D$1,0),0),"")&amp;IFERROR(VLOOKUP(O$2&amp;$A6,'EFL2'!$B:$C,MATCH("HOME",'EFL2'!$B$1:$C$1,0),0),"")&amp;IFERROR(VLOOKUP(O$2&amp;$A6,'UCL2'!$C:$F,MATCH("AWAY",'UCL2'!$C$1:$F$1,0),0),"")&amp;IFERROR(VLOOKUP(O$2&amp;$A6,'UCL2'!$D:$E,MATCH("HOME",'UCL2'!$D$1:$E$1,0),0),"")&amp;IFERROR(VLOOKUP(O$2&amp;$A6,'EU2'!$C:$F,MATCH("AWAY",'EU2'!$C$1:$F$1,0),0),"")&amp;IFERROR(VLOOKUP(O$2&amp;$A6,'EU2'!$D:$E,MATCH("HOME",'EU2'!$D$1:$E$1,0),0),"")&amp;IFERROR(VLOOKUP(O$2&amp;$A6,'EUC2'!$C:$F,MATCH("AWAY",'EUC2'!$C$1:$F$1,0),0),"")&amp;IFERROR(VLOOKUP(O$2&amp;$A6,'EUC2'!$D:$E,MATCH("HOME",'EUC2'!$D$1:$E$1,0),0),"")</f>
        <v>mci</v>
      </c>
      <c r="P6" s="25" t="str">
        <f>IFERROR(VLOOKUP(P$2&amp;$B6,'FPL FIX2'!$N$1:$Q$400,MATCH("HOME",'FPL FIX2'!$N$1:$Q$1,0),0),"")&amp;IFERROR(VLOOKUP(P$2&amp;$B6,'FPL FIX2'!$O$1:$P$400,MATCH("AWAY",'FPL FIX2'!$O$1:$P$1,0),0),"")&amp;IFERROR(VLOOKUP(P$2&amp;$A6,'FA2'!$A:$D,MATCH("AWAY",'FA2'!$A$1:$D$1,0),0),"")&amp;IFERROR(VLOOKUP(P$2&amp;$A6,'FA2'!$B:$C,MATCH("HOME",'FA2'!$B$1:$C$1,0),0),"")&amp;IFERROR(VLOOKUP(P$2&amp;$A6,'EFL2'!$A:$D,MATCH("AWAY",'EFL2'!$A$1:$D$1,0),0),"")&amp;IFERROR(VLOOKUP(P$2&amp;$A6,'EFL2'!$B:$C,MATCH("HOME",'EFL2'!$B$1:$C$1,0),0),"")&amp;IFERROR(VLOOKUP(P$2&amp;$A6,'UCL2'!$C:$F,MATCH("AWAY",'UCL2'!$C$1:$F$1,0),0),"")&amp;IFERROR(VLOOKUP(P$2&amp;$A6,'UCL2'!$D:$E,MATCH("HOME",'UCL2'!$D$1:$E$1,0),0),"")&amp;IFERROR(VLOOKUP(P$2&amp;$A6,'EU2'!$C:$F,MATCH("AWAY",'EU2'!$C$1:$F$1,0),0),"")&amp;IFERROR(VLOOKUP(P$2&amp;$A6,'EU2'!$D:$E,MATCH("HOME",'EU2'!$D$1:$E$1,0),0),"")&amp;IFERROR(VLOOKUP(P$2&amp;$A6,'EUC2'!$C:$F,MATCH("AWAY",'EUC2'!$C$1:$F$1,0),0),"")&amp;IFERROR(VLOOKUP(P$2&amp;$A6,'EUC2'!$D:$E,MATCH("HOME",'EUC2'!$D$1:$E$1,0),0),"")</f>
        <v/>
      </c>
      <c r="Q6" s="25" t="str">
        <f>IFERROR(VLOOKUP(Q$2&amp;$B6,'FPL FIX2'!$N$1:$Q$400,MATCH("HOME",'FPL FIX2'!$N$1:$Q$1,0),0),"")&amp;IFERROR(VLOOKUP(Q$2&amp;$B6,'FPL FIX2'!$O$1:$P$400,MATCH("AWAY",'FPL FIX2'!$O$1:$P$1,0),0),"")&amp;IFERROR(VLOOKUP(Q$2&amp;$A6,'FA2'!$A:$D,MATCH("AWAY",'FA2'!$A$1:$D$1,0),0),"")&amp;IFERROR(VLOOKUP(Q$2&amp;$A6,'FA2'!$B:$C,MATCH("HOME",'FA2'!$B$1:$C$1,0),0),"")&amp;IFERROR(VLOOKUP(Q$2&amp;$A6,'EFL2'!$A:$D,MATCH("AWAY",'EFL2'!$A$1:$D$1,0),0),"")&amp;IFERROR(VLOOKUP(Q$2&amp;$A6,'EFL2'!$B:$C,MATCH("HOME",'EFL2'!$B$1:$C$1,0),0),"")&amp;IFERROR(VLOOKUP(Q$2&amp;$A6,'UCL2'!$C:$F,MATCH("AWAY",'UCL2'!$C$1:$F$1,0),0),"")&amp;IFERROR(VLOOKUP(Q$2&amp;$A6,'UCL2'!$D:$E,MATCH("HOME",'UCL2'!$D$1:$E$1,0),0),"")&amp;IFERROR(VLOOKUP(Q$2&amp;$A6,'EU2'!$C:$F,MATCH("AWAY",'EU2'!$C$1:$F$1,0),0),"")&amp;IFERROR(VLOOKUP(Q$2&amp;$A6,'EU2'!$D:$E,MATCH("HOME",'EU2'!$D$1:$E$1,0),0),"")&amp;IFERROR(VLOOKUP(Q$2&amp;$A6,'EUC2'!$C:$F,MATCH("AWAY",'EUC2'!$C$1:$F$1,0),0),"")&amp;IFERROR(VLOOKUP(Q$2&amp;$A6,'EUC2'!$D:$E,MATCH("HOME",'EUC2'!$D$1:$E$1,0),0),"")</f>
        <v/>
      </c>
      <c r="R6" s="25" t="str">
        <f>IFERROR(VLOOKUP(R$2&amp;$B6,'FPL FIX2'!$N$1:$Q$400,MATCH("HOME",'FPL FIX2'!$N$1:$Q$1,0),0),"")&amp;IFERROR(VLOOKUP(R$2&amp;$B6,'FPL FIX2'!$O$1:$P$400,MATCH("AWAY",'FPL FIX2'!$O$1:$P$1,0),0),"")&amp;IFERROR(VLOOKUP(R$2&amp;$A6,'FA2'!$A:$D,MATCH("AWAY",'FA2'!$A$1:$D$1,0),0),"")&amp;IFERROR(VLOOKUP(R$2&amp;$A6,'FA2'!$B:$C,MATCH("HOME",'FA2'!$B$1:$C$1,0),0),"")&amp;IFERROR(VLOOKUP(R$2&amp;$A6,'EFL2'!$A:$D,MATCH("AWAY",'EFL2'!$A$1:$D$1,0),0),"")&amp;IFERROR(VLOOKUP(R$2&amp;$A6,'EFL2'!$B:$C,MATCH("HOME",'EFL2'!$B$1:$C$1,0),0),"")&amp;IFERROR(VLOOKUP(R$2&amp;$A6,'UCL2'!$C:$F,MATCH("AWAY",'UCL2'!$C$1:$F$1,0),0),"")&amp;IFERROR(VLOOKUP(R$2&amp;$A6,'UCL2'!$D:$E,MATCH("HOME",'UCL2'!$D$1:$E$1,0),0),"")&amp;IFERROR(VLOOKUP(R$2&amp;$A6,'EU2'!$C:$F,MATCH("AWAY",'EU2'!$C$1:$F$1,0),0),"")&amp;IFERROR(VLOOKUP(R$2&amp;$A6,'EU2'!$D:$E,MATCH("HOME",'EU2'!$D$1:$E$1,0),0),"")&amp;IFERROR(VLOOKUP(R$2&amp;$A6,'EUC2'!$C:$F,MATCH("AWAY",'EUC2'!$C$1:$F$1,0),0),"")&amp;IFERROR(VLOOKUP(R$2&amp;$A6,'EUC2'!$D:$E,MATCH("HOME",'EUC2'!$D$1:$E$1,0),0),"")</f>
        <v/>
      </c>
      <c r="S6" s="25" t="str">
        <f>IFERROR(VLOOKUP(S$2&amp;$B6,'FPL FIX2'!$N$1:$Q$400,MATCH("HOME",'FPL FIX2'!$N$1:$Q$1,0),0),"")&amp;IFERROR(VLOOKUP(S$2&amp;$B6,'FPL FIX2'!$O$1:$P$400,MATCH("AWAY",'FPL FIX2'!$O$1:$P$1,0),0),"")&amp;IFERROR(VLOOKUP(S$2&amp;$A6,'FA2'!$A:$D,MATCH("AWAY",'FA2'!$A$1:$D$1,0),0),"")&amp;IFERROR(VLOOKUP(S$2&amp;$A6,'FA2'!$B:$C,MATCH("HOME",'FA2'!$B$1:$C$1,0),0),"")&amp;IFERROR(VLOOKUP(S$2&amp;$A6,'EFL2'!$A:$D,MATCH("AWAY",'EFL2'!$A$1:$D$1,0),0),"")&amp;IFERROR(VLOOKUP(S$2&amp;$A6,'EFL2'!$B:$C,MATCH("HOME",'EFL2'!$B$1:$C$1,0),0),"")&amp;IFERROR(VLOOKUP(S$2&amp;$A6,'UCL2'!$C:$F,MATCH("AWAY",'UCL2'!$C$1:$F$1,0),0),"")&amp;IFERROR(VLOOKUP(S$2&amp;$A6,'UCL2'!$D:$E,MATCH("HOME",'UCL2'!$D$1:$E$1,0),0),"")&amp;IFERROR(VLOOKUP(S$2&amp;$A6,'EU2'!$C:$F,MATCH("AWAY",'EU2'!$C$1:$F$1,0),0),"")&amp;IFERROR(VLOOKUP(S$2&amp;$A6,'EU2'!$D:$E,MATCH("HOME",'EU2'!$D$1:$E$1,0),0),"")&amp;IFERROR(VLOOKUP(S$2&amp;$A6,'EUC2'!$C:$F,MATCH("AWAY",'EUC2'!$C$1:$F$1,0),0),"")&amp;IFERROR(VLOOKUP(S$2&amp;$A6,'EUC2'!$D:$E,MATCH("HOME",'EUC2'!$D$1:$E$1,0),0),"")</f>
        <v/>
      </c>
      <c r="T6" s="25" t="str">
        <f>IFERROR(VLOOKUP(T$2&amp;$B6,'FPL FIX2'!$N$1:$Q$400,MATCH("HOME",'FPL FIX2'!$N$1:$Q$1,0),0),"")&amp;IFERROR(VLOOKUP(T$2&amp;$B6,'FPL FIX2'!$O$1:$P$400,MATCH("AWAY",'FPL FIX2'!$O$1:$P$1,0),0),"")&amp;IFERROR(VLOOKUP(T$2&amp;$A6,'FA2'!$A:$D,MATCH("AWAY",'FA2'!$A$1:$D$1,0),0),"")&amp;IFERROR(VLOOKUP(T$2&amp;$A6,'FA2'!$B:$C,MATCH("HOME",'FA2'!$B$1:$C$1,0),0),"")&amp;IFERROR(VLOOKUP(T$2&amp;$A6,'EFL2'!$A:$D,MATCH("AWAY",'EFL2'!$A$1:$D$1,0),0),"")&amp;IFERROR(VLOOKUP(T$2&amp;$A6,'EFL2'!$B:$C,MATCH("HOME",'EFL2'!$B$1:$C$1,0),0),"")&amp;IFERROR(VLOOKUP(T$2&amp;$A6,'UCL2'!$C:$F,MATCH("AWAY",'UCL2'!$C$1:$F$1,0),0),"")&amp;IFERROR(VLOOKUP(T$2&amp;$A6,'UCL2'!$D:$E,MATCH("HOME",'UCL2'!$D$1:$E$1,0),0),"")&amp;IFERROR(VLOOKUP(T$2&amp;$A6,'EU2'!$C:$F,MATCH("AWAY",'EU2'!$C$1:$F$1,0),0),"")&amp;IFERROR(VLOOKUP(T$2&amp;$A6,'EU2'!$D:$E,MATCH("HOME",'EU2'!$D$1:$E$1,0),0),"")&amp;IFERROR(VLOOKUP(T$2&amp;$A6,'EUC2'!$C:$F,MATCH("AWAY",'EUC2'!$C$1:$F$1,0),0),"")&amp;IFERROR(VLOOKUP(T$2&amp;$A6,'EUC2'!$D:$E,MATCH("HOME",'EUC2'!$D$1:$E$1,0),0),"")</f>
        <v/>
      </c>
      <c r="U6" s="25" t="str">
        <f>IFERROR(VLOOKUP(U$2&amp;$B6,'FPL FIX2'!$N$1:$Q$400,MATCH("HOME",'FPL FIX2'!$N$1:$Q$1,0),0),"")&amp;IFERROR(VLOOKUP(U$2&amp;$B6,'FPL FIX2'!$O$1:$P$400,MATCH("AWAY",'FPL FIX2'!$O$1:$P$1,0),0),"")&amp;IFERROR(VLOOKUP(U$2&amp;$A6,'FA2'!$A:$D,MATCH("AWAY",'FA2'!$A$1:$D$1,0),0),"")&amp;IFERROR(VLOOKUP(U$2&amp;$A6,'FA2'!$B:$C,MATCH("HOME",'FA2'!$B$1:$C$1,0),0),"")&amp;IFERROR(VLOOKUP(U$2&amp;$A6,'EFL2'!$A:$D,MATCH("AWAY",'EFL2'!$A$1:$D$1,0),0),"")&amp;IFERROR(VLOOKUP(U$2&amp;$A6,'EFL2'!$B:$C,MATCH("HOME",'EFL2'!$B$1:$C$1,0),0),"")&amp;IFERROR(VLOOKUP(U$2&amp;$A6,'UCL2'!$C:$F,MATCH("AWAY",'UCL2'!$C$1:$F$1,0),0),"")&amp;IFERROR(VLOOKUP(U$2&amp;$A6,'UCL2'!$D:$E,MATCH("HOME",'UCL2'!$D$1:$E$1,0),0),"")&amp;IFERROR(VLOOKUP(U$2&amp;$A6,'EU2'!$C:$F,MATCH("AWAY",'EU2'!$C$1:$F$1,0),0),"")&amp;IFERROR(VLOOKUP(U$2&amp;$A6,'EU2'!$D:$E,MATCH("HOME",'EU2'!$D$1:$E$1,0),0),"")&amp;IFERROR(VLOOKUP(U$2&amp;$A6,'EUC2'!$C:$F,MATCH("AWAY",'EUC2'!$C$1:$F$1,0),0),"")&amp;IFERROR(VLOOKUP(U$2&amp;$A6,'EUC2'!$D:$E,MATCH("HOME",'EUC2'!$D$1:$E$1,0),0),"")</f>
        <v/>
      </c>
      <c r="V6" s="25" t="str">
        <f>IFERROR(VLOOKUP(V$2&amp;$B6,'FPL FIX2'!$N$1:$Q$400,MATCH("HOME",'FPL FIX2'!$N$1:$Q$1,0),0),"")&amp;IFERROR(VLOOKUP(V$2&amp;$B6,'FPL FIX2'!$O$1:$P$400,MATCH("AWAY",'FPL FIX2'!$O$1:$P$1,0),0),"")&amp;IFERROR(VLOOKUP(V$2&amp;$A6,'FA2'!$A:$D,MATCH("AWAY",'FA2'!$A$1:$D$1,0),0),"")&amp;IFERROR(VLOOKUP(V$2&amp;$A6,'FA2'!$B:$C,MATCH("HOME",'FA2'!$B$1:$C$1,0),0),"")&amp;IFERROR(VLOOKUP(V$2&amp;$A6,'EFL2'!$A:$D,MATCH("AWAY",'EFL2'!$A$1:$D$1,0),0),"")&amp;IFERROR(VLOOKUP(V$2&amp;$A6,'EFL2'!$B:$C,MATCH("HOME",'EFL2'!$B$1:$C$1,0),0),"")&amp;IFERROR(VLOOKUP(V$2&amp;$A6,'UCL2'!$C:$F,MATCH("AWAY",'UCL2'!$C$1:$F$1,0),0),"")&amp;IFERROR(VLOOKUP(V$2&amp;$A6,'UCL2'!$D:$E,MATCH("HOME",'UCL2'!$D$1:$E$1,0),0),"")&amp;IFERROR(VLOOKUP(V$2&amp;$A6,'EU2'!$C:$F,MATCH("AWAY",'EU2'!$C$1:$F$1,0),0),"")&amp;IFERROR(VLOOKUP(V$2&amp;$A6,'EU2'!$D:$E,MATCH("HOME",'EU2'!$D$1:$E$1,0),0),"")&amp;IFERROR(VLOOKUP(V$2&amp;$A6,'EUC2'!$C:$F,MATCH("AWAY",'EUC2'!$C$1:$F$1,0),0),"")&amp;IFERROR(VLOOKUP(V$2&amp;$A6,'EUC2'!$D:$E,MATCH("HOME",'EUC2'!$D$1:$E$1,0),0),"")</f>
        <v>ARS</v>
      </c>
      <c r="W6" s="25" t="str">
        <f>IFERROR(VLOOKUP(W$2&amp;$B6,'FPL FIX2'!$N$1:$Q$400,MATCH("HOME",'FPL FIX2'!$N$1:$Q$1,0),0),"")&amp;IFERROR(VLOOKUP(W$2&amp;$B6,'FPL FIX2'!$O$1:$P$400,MATCH("AWAY",'FPL FIX2'!$O$1:$P$1,0),0),"")&amp;IFERROR(VLOOKUP(W$2&amp;$A6,'FA2'!$A:$D,MATCH("AWAY",'FA2'!$A$1:$D$1,0),0),"")&amp;IFERROR(VLOOKUP(W$2&amp;$A6,'FA2'!$B:$C,MATCH("HOME",'FA2'!$B$1:$C$1,0),0),"")&amp;IFERROR(VLOOKUP(W$2&amp;$A6,'EFL2'!$A:$D,MATCH("AWAY",'EFL2'!$A$1:$D$1,0),0),"")&amp;IFERROR(VLOOKUP(W$2&amp;$A6,'EFL2'!$B:$C,MATCH("HOME",'EFL2'!$B$1:$C$1,0),0),"")&amp;IFERROR(VLOOKUP(W$2&amp;$A6,'UCL2'!$C:$F,MATCH("AWAY",'UCL2'!$C$1:$F$1,0),0),"")&amp;IFERROR(VLOOKUP(W$2&amp;$A6,'UCL2'!$D:$E,MATCH("HOME",'UCL2'!$D$1:$E$1,0),0),"")&amp;IFERROR(VLOOKUP(W$2&amp;$A6,'EU2'!$C:$F,MATCH("AWAY",'EU2'!$C$1:$F$1,0),0),"")&amp;IFERROR(VLOOKUP(W$2&amp;$A6,'EU2'!$D:$E,MATCH("HOME",'EU2'!$D$1:$E$1,0),0),"")&amp;IFERROR(VLOOKUP(W$2&amp;$A6,'EUC2'!$C:$F,MATCH("AWAY",'EUC2'!$C$1:$F$1,0),0),"")&amp;IFERROR(VLOOKUP(W$2&amp;$A6,'EUC2'!$D:$E,MATCH("HOME",'EUC2'!$D$1:$E$1,0),0),"")</f>
        <v/>
      </c>
      <c r="X6" s="25" t="str">
        <f>IFERROR(VLOOKUP(X$2&amp;$B6,'FPL FIX2'!$N$1:$Q$400,MATCH("HOME",'FPL FIX2'!$N$1:$Q$1,0),0),"")&amp;IFERROR(VLOOKUP(X$2&amp;$B6,'FPL FIX2'!$O$1:$P$400,MATCH("AWAY",'FPL FIX2'!$O$1:$P$1,0),0),"")&amp;IFERROR(VLOOKUP(X$2&amp;$A6,'FA2'!$A:$D,MATCH("AWAY",'FA2'!$A$1:$D$1,0),0),"")&amp;IFERROR(VLOOKUP(X$2&amp;$A6,'FA2'!$B:$C,MATCH("HOME",'FA2'!$B$1:$C$1,0),0),"")&amp;IFERROR(VLOOKUP(X$2&amp;$A6,'EFL2'!$A:$D,MATCH("AWAY",'EFL2'!$A$1:$D$1,0),0),"")&amp;IFERROR(VLOOKUP(X$2&amp;$A6,'EFL2'!$B:$C,MATCH("HOME",'EFL2'!$B$1:$C$1,0),0),"")&amp;IFERROR(VLOOKUP(X$2&amp;$A6,'UCL2'!$C:$F,MATCH("AWAY",'UCL2'!$C$1:$F$1,0),0),"")&amp;IFERROR(VLOOKUP(X$2&amp;$A6,'UCL2'!$D:$E,MATCH("HOME",'UCL2'!$D$1:$E$1,0),0),"")&amp;IFERROR(VLOOKUP(X$2&amp;$A6,'EU2'!$C:$F,MATCH("AWAY",'EU2'!$C$1:$F$1,0),0),"")&amp;IFERROR(VLOOKUP(X$2&amp;$A6,'EU2'!$D:$E,MATCH("HOME",'EU2'!$D$1:$E$1,0),0),"")&amp;IFERROR(VLOOKUP(X$2&amp;$A6,'EUC2'!$C:$F,MATCH("AWAY",'EUC2'!$C$1:$F$1,0),0),"")&amp;IFERROR(VLOOKUP(X$2&amp;$A6,'EUC2'!$D:$E,MATCH("HOME",'EUC2'!$D$1:$E$1,0),0),"")</f>
        <v/>
      </c>
      <c r="Y6" s="57" t="str">
        <f>IFERROR(VLOOKUP(Y$2&amp;$B6,'FPL FIX2'!$N$1:$Q$400,MATCH("HOME",'FPL FIX2'!$N$1:$Q$1,0),0),"")&amp;IFERROR(VLOOKUP(Y$2&amp;$B6,'FPL FIX2'!$O$1:$P$400,MATCH("AWAY",'FPL FIX2'!$O$1:$P$1,0),0),"")&amp;IFERROR(VLOOKUP(Y$2&amp;$A6,'FA2'!$A:$D,MATCH("AWAY",'FA2'!$A$1:$D$1,0),0),"")&amp;IFERROR(VLOOKUP(Y$2&amp;$A6,'FA2'!$B:$C,MATCH("HOME",'FA2'!$B$1:$C$1,0),0),"")&amp;IFERROR(VLOOKUP(Y$2&amp;$A6,'EFL2'!$A:$D,MATCH("AWAY",'EFL2'!$A$1:$D$1,0),0),"")&amp;IFERROR(VLOOKUP(Y$2&amp;$A6,'EFL2'!$B:$C,MATCH("HOME",'EFL2'!$B$1:$C$1,0),0),"")&amp;IFERROR(VLOOKUP(Y$2&amp;$A6,'UCL2'!$C:$F,MATCH("AWAY",'UCL2'!$C$1:$F$1,0),0),"")&amp;IFERROR(VLOOKUP(Y$2&amp;$A6,'UCL2'!$D:$E,MATCH("HOME",'UCL2'!$D$1:$E$1,0),0),"")&amp;IFERROR(VLOOKUP(Y$2&amp;$A6,'EU2'!$C:$F,MATCH("AWAY",'EU2'!$C$1:$F$1,0),0),"")&amp;IFERROR(VLOOKUP(Y$2&amp;$A6,'EU2'!$D:$E,MATCH("HOME",'EU2'!$D$1:$E$1,0),0),"")&amp;IFERROR(VLOOKUP(Y$2&amp;$A6,'EUC2'!$C:$F,MATCH("AWAY",'EUC2'!$C$1:$F$1,0),0),"")&amp;IFERROR(VLOOKUP(Y$2&amp;$A6,'EUC2'!$D:$E,MATCH("HOME",'EUC2'!$D$1:$E$1,0),0),"")</f>
        <v>Norwich City</v>
      </c>
      <c r="Z6" s="25" t="str">
        <f>IFERROR(VLOOKUP(Z$2&amp;$B6,'FPL FIX2'!$N$1:$Q$400,MATCH("HOME",'FPL FIX2'!$N$1:$Q$1,0),0),"")&amp;IFERROR(VLOOKUP(Z$2&amp;$B6,'FPL FIX2'!$O$1:$P$400,MATCH("AWAY",'FPL FIX2'!$O$1:$P$1,0),0),"")&amp;IFERROR(VLOOKUP(Z$2&amp;$A6,'FA2'!$A:$D,MATCH("AWAY",'FA2'!$A$1:$D$1,0),0),"")&amp;IFERROR(VLOOKUP(Z$2&amp;$A6,'FA2'!$B:$C,MATCH("HOME",'FA2'!$B$1:$C$1,0),0),"")&amp;IFERROR(VLOOKUP(Z$2&amp;$A6,'EFL2'!$A:$D,MATCH("AWAY",'EFL2'!$A$1:$D$1,0),0),"")&amp;IFERROR(VLOOKUP(Z$2&amp;$A6,'EFL2'!$B:$C,MATCH("HOME",'EFL2'!$B$1:$C$1,0),0),"")&amp;IFERROR(VLOOKUP(Z$2&amp;$A6,'UCL2'!$C:$F,MATCH("AWAY",'UCL2'!$C$1:$F$1,0),0),"")&amp;IFERROR(VLOOKUP(Z$2&amp;$A6,'UCL2'!$D:$E,MATCH("HOME",'UCL2'!$D$1:$E$1,0),0),"")&amp;IFERROR(VLOOKUP(Z$2&amp;$A6,'EU2'!$C:$F,MATCH("AWAY",'EU2'!$C$1:$F$1,0),0),"")&amp;IFERROR(VLOOKUP(Z$2&amp;$A6,'EU2'!$D:$E,MATCH("HOME",'EU2'!$D$1:$E$1,0),0),"")&amp;IFERROR(VLOOKUP(Z$2&amp;$A6,'EUC2'!$C:$F,MATCH("AWAY",'EUC2'!$C$1:$F$1,0),0),"")&amp;IFERROR(VLOOKUP(Z$2&amp;$A6,'EUC2'!$D:$E,MATCH("HOME",'EUC2'!$D$1:$E$1,0),0),"")</f>
        <v/>
      </c>
      <c r="AA6" s="25" t="str">
        <f>IFERROR(VLOOKUP(AA$2&amp;$B6,'FPL FIX2'!$N$1:$Q$400,MATCH("HOME",'FPL FIX2'!$N$1:$Q$1,0),0),"")&amp;IFERROR(VLOOKUP(AA$2&amp;$B6,'FPL FIX2'!$O$1:$P$400,MATCH("AWAY",'FPL FIX2'!$O$1:$P$1,0),0),"")&amp;IFERROR(VLOOKUP(AA$2&amp;$A6,'FA2'!$A:$D,MATCH("AWAY",'FA2'!$A$1:$D$1,0),0),"")&amp;IFERROR(VLOOKUP(AA$2&amp;$A6,'FA2'!$B:$C,MATCH("HOME",'FA2'!$B$1:$C$1,0),0),"")&amp;IFERROR(VLOOKUP(AA$2&amp;$A6,'EFL2'!$A:$D,MATCH("AWAY",'EFL2'!$A$1:$D$1,0),0),"")&amp;IFERROR(VLOOKUP(AA$2&amp;$A6,'EFL2'!$B:$C,MATCH("HOME",'EFL2'!$B$1:$C$1,0),0),"")&amp;IFERROR(VLOOKUP(AA$2&amp;$A6,'UCL2'!$C:$F,MATCH("AWAY",'UCL2'!$C$1:$F$1,0),0),"")&amp;IFERROR(VLOOKUP(AA$2&amp;$A6,'UCL2'!$D:$E,MATCH("HOME",'UCL2'!$D$1:$E$1,0),0),"")&amp;IFERROR(VLOOKUP(AA$2&amp;$A6,'EU2'!$C:$F,MATCH("AWAY",'EU2'!$C$1:$F$1,0),0),"")&amp;IFERROR(VLOOKUP(AA$2&amp;$A6,'EU2'!$D:$E,MATCH("HOME",'EU2'!$D$1:$E$1,0),0),"")&amp;IFERROR(VLOOKUP(AA$2&amp;$A6,'EUC2'!$C:$F,MATCH("AWAY",'EUC2'!$C$1:$F$1,0),0),"")&amp;IFERROR(VLOOKUP(AA$2&amp;$A6,'EUC2'!$D:$E,MATCH("HOME",'EUC2'!$D$1:$E$1,0),0),"")</f>
        <v/>
      </c>
      <c r="AB6" s="25" t="str">
        <f>IFERROR(VLOOKUP(AB$2&amp;$B6,'FPL FIX2'!$N$1:$Q$400,MATCH("HOME",'FPL FIX2'!$N$1:$Q$1,0),0),"")&amp;IFERROR(VLOOKUP(AB$2&amp;$B6,'FPL FIX2'!$O$1:$P$400,MATCH("AWAY",'FPL FIX2'!$O$1:$P$1,0),0),"")&amp;IFERROR(VLOOKUP(AB$2&amp;$A6,'FA2'!$A:$D,MATCH("AWAY",'FA2'!$A$1:$D$1,0),0),"")&amp;IFERROR(VLOOKUP(AB$2&amp;$A6,'FA2'!$B:$C,MATCH("HOME",'FA2'!$B$1:$C$1,0),0),"")&amp;IFERROR(VLOOKUP(AB$2&amp;$A6,'EFL2'!$A:$D,MATCH("AWAY",'EFL2'!$A$1:$D$1,0),0),"")&amp;IFERROR(VLOOKUP(AB$2&amp;$A6,'EFL2'!$B:$C,MATCH("HOME",'EFL2'!$B$1:$C$1,0),0),"")&amp;IFERROR(VLOOKUP(AB$2&amp;$A6,'UCL2'!$C:$F,MATCH("AWAY",'UCL2'!$C$1:$F$1,0),0),"")&amp;IFERROR(VLOOKUP(AB$2&amp;$A6,'UCL2'!$D:$E,MATCH("HOME",'UCL2'!$D$1:$E$1,0),0),"")&amp;IFERROR(VLOOKUP(AB$2&amp;$A6,'EU2'!$C:$F,MATCH("AWAY",'EU2'!$C$1:$F$1,0),0),"")&amp;IFERROR(VLOOKUP(AB$2&amp;$A6,'EU2'!$D:$E,MATCH("HOME",'EU2'!$D$1:$E$1,0),0),"")&amp;IFERROR(VLOOKUP(AB$2&amp;$A6,'EUC2'!$C:$F,MATCH("AWAY",'EUC2'!$C$1:$F$1,0),0),"")&amp;IFERROR(VLOOKUP(AB$2&amp;$A6,'EUC2'!$D:$E,MATCH("HOME",'EUC2'!$D$1:$E$1,0),0),"")</f>
        <v/>
      </c>
      <c r="AC6" s="25" t="str">
        <f>IFERROR(VLOOKUP(AC$2&amp;$B6,'FPL FIX2'!$N$1:$Q$400,MATCH("HOME",'FPL FIX2'!$N$1:$Q$1,0),0),"")&amp;IFERROR(VLOOKUP(AC$2&amp;$B6,'FPL FIX2'!$O$1:$P$400,MATCH("AWAY",'FPL FIX2'!$O$1:$P$1,0),0),"")&amp;IFERROR(VLOOKUP(AC$2&amp;$A6,'FA2'!$A:$D,MATCH("AWAY",'FA2'!$A$1:$D$1,0),0),"")&amp;IFERROR(VLOOKUP(AC$2&amp;$A6,'FA2'!$B:$C,MATCH("HOME",'FA2'!$B$1:$C$1,0),0),"")&amp;IFERROR(VLOOKUP(AC$2&amp;$A6,'EFL2'!$A:$D,MATCH("AWAY",'EFL2'!$A$1:$D$1,0),0),"")&amp;IFERROR(VLOOKUP(AC$2&amp;$A6,'EFL2'!$B:$C,MATCH("HOME",'EFL2'!$B$1:$C$1,0),0),"")&amp;IFERROR(VLOOKUP(AC$2&amp;$A6,'UCL2'!$C:$F,MATCH("AWAY",'UCL2'!$C$1:$F$1,0),0),"")&amp;IFERROR(VLOOKUP(AC$2&amp;$A6,'UCL2'!$D:$E,MATCH("HOME",'UCL2'!$D$1:$E$1,0),0),"")&amp;IFERROR(VLOOKUP(AC$2&amp;$A6,'EU2'!$C:$F,MATCH("AWAY",'EU2'!$C$1:$F$1,0),0),"")&amp;IFERROR(VLOOKUP(AC$2&amp;$A6,'EU2'!$D:$E,MATCH("HOME",'EU2'!$D$1:$E$1,0),0),"")&amp;IFERROR(VLOOKUP(AC$2&amp;$A6,'EUC2'!$C:$F,MATCH("AWAY",'EUC2'!$C$1:$F$1,0),0),"")&amp;IFERROR(VLOOKUP(AC$2&amp;$A6,'EUC2'!$D:$E,MATCH("HOME",'EUC2'!$D$1:$E$1,0),0),"")</f>
        <v>liv</v>
      </c>
      <c r="AD6" s="25" t="str">
        <f>IFERROR(VLOOKUP(AD$2&amp;$B6,'FPL FIX2'!$N$1:$Q$400,MATCH("HOME",'FPL FIX2'!$N$1:$Q$1,0),0),"")&amp;IFERROR(VLOOKUP(AD$2&amp;$B6,'FPL FIX2'!$O$1:$P$400,MATCH("AWAY",'FPL FIX2'!$O$1:$P$1,0),0),"")&amp;IFERROR(VLOOKUP(AD$2&amp;$A6,'FA2'!$A:$D,MATCH("AWAY",'FA2'!$A$1:$D$1,0),0),"")&amp;IFERROR(VLOOKUP(AD$2&amp;$A6,'FA2'!$B:$C,MATCH("HOME",'FA2'!$B$1:$C$1,0),0),"")&amp;IFERROR(VLOOKUP(AD$2&amp;$A6,'EFL2'!$A:$D,MATCH("AWAY",'EFL2'!$A$1:$D$1,0),0),"")&amp;IFERROR(VLOOKUP(AD$2&amp;$A6,'EFL2'!$B:$C,MATCH("HOME",'EFL2'!$B$1:$C$1,0),0),"")&amp;IFERROR(VLOOKUP(AD$2&amp;$A6,'UCL2'!$C:$F,MATCH("AWAY",'UCL2'!$C$1:$F$1,0),0),"")&amp;IFERROR(VLOOKUP(AD$2&amp;$A6,'UCL2'!$D:$E,MATCH("HOME",'UCL2'!$D$1:$E$1,0),0),"")&amp;IFERROR(VLOOKUP(AD$2&amp;$A6,'EU2'!$C:$F,MATCH("AWAY",'EU2'!$C$1:$F$1,0),0),"")&amp;IFERROR(VLOOKUP(AD$2&amp;$A6,'EU2'!$D:$E,MATCH("HOME",'EU2'!$D$1:$E$1,0),0),"")&amp;IFERROR(VLOOKUP(AD$2&amp;$A6,'EUC2'!$C:$F,MATCH("AWAY",'EUC2'!$C$1:$F$1,0),0),"")&amp;IFERROR(VLOOKUP(AD$2&amp;$A6,'EUC2'!$D:$E,MATCH("HOME",'EUC2'!$D$1:$E$1,0),0),"")</f>
        <v/>
      </c>
      <c r="AE6" s="25" t="str">
        <f>IFERROR(VLOOKUP(AE$2&amp;$B6,'FPL FIX2'!$N$1:$Q$400,MATCH("HOME",'FPL FIX2'!$N$1:$Q$1,0),0),"")&amp;IFERROR(VLOOKUP(AE$2&amp;$B6,'FPL FIX2'!$O$1:$P$400,MATCH("AWAY",'FPL FIX2'!$O$1:$P$1,0),0),"")&amp;IFERROR(VLOOKUP(AE$2&amp;$A6,'FA2'!$A:$D,MATCH("AWAY",'FA2'!$A$1:$D$1,0),0),"")&amp;IFERROR(VLOOKUP(AE$2&amp;$A6,'FA2'!$B:$C,MATCH("HOME",'FA2'!$B$1:$C$1,0),0),"")&amp;IFERROR(VLOOKUP(AE$2&amp;$A6,'EFL2'!$A:$D,MATCH("AWAY",'EFL2'!$A$1:$D$1,0),0),"")&amp;IFERROR(VLOOKUP(AE$2&amp;$A6,'EFL2'!$B:$C,MATCH("HOME",'EFL2'!$B$1:$C$1,0),0),"")&amp;IFERROR(VLOOKUP(AE$2&amp;$A6,'UCL2'!$C:$F,MATCH("AWAY",'UCL2'!$C$1:$F$1,0),0),"")&amp;IFERROR(VLOOKUP(AE$2&amp;$A6,'UCL2'!$D:$E,MATCH("HOME",'UCL2'!$D$1:$E$1,0),0),"")&amp;IFERROR(VLOOKUP(AE$2&amp;$A6,'EU2'!$C:$F,MATCH("AWAY",'EU2'!$C$1:$F$1,0),0),"")&amp;IFERROR(VLOOKUP(AE$2&amp;$A6,'EU2'!$D:$E,MATCH("HOME",'EU2'!$D$1:$E$1,0),0),"")&amp;IFERROR(VLOOKUP(AE$2&amp;$A6,'EUC2'!$C:$F,MATCH("AWAY",'EUC2'!$C$1:$F$1,0),0),"")&amp;IFERROR(VLOOKUP(AE$2&amp;$A6,'EUC2'!$D:$E,MATCH("HOME",'EUC2'!$D$1:$E$1,0),0),"")</f>
        <v/>
      </c>
      <c r="AF6" s="25" t="str">
        <f>IFERROR(VLOOKUP(AF$2&amp;$B6,'FPL FIX2'!$N$1:$Q$400,MATCH("HOME",'FPL FIX2'!$N$1:$Q$1,0),0),"")&amp;IFERROR(VLOOKUP(AF$2&amp;$B6,'FPL FIX2'!$O$1:$P$400,MATCH("AWAY",'FPL FIX2'!$O$1:$P$1,0),0),"")&amp;IFERROR(VLOOKUP(AF$2&amp;$A6,'FA2'!$A:$D,MATCH("AWAY",'FA2'!$A$1:$D$1,0),0),"")&amp;IFERROR(VLOOKUP(AF$2&amp;$A6,'FA2'!$B:$C,MATCH("HOME",'FA2'!$B$1:$C$1,0),0),"")&amp;IFERROR(VLOOKUP(AF$2&amp;$A6,'EFL2'!$A:$D,MATCH("AWAY",'EFL2'!$A$1:$D$1,0),0),"")&amp;IFERROR(VLOOKUP(AF$2&amp;$A6,'EFL2'!$B:$C,MATCH("HOME",'EFL2'!$B$1:$C$1,0),0),"")&amp;IFERROR(VLOOKUP(AF$2&amp;$A6,'UCL2'!$C:$F,MATCH("AWAY",'UCL2'!$C$1:$F$1,0),0),"")&amp;IFERROR(VLOOKUP(AF$2&amp;$A6,'UCL2'!$D:$E,MATCH("HOME",'UCL2'!$D$1:$E$1,0),0),"")&amp;IFERROR(VLOOKUP(AF$2&amp;$A6,'EU2'!$C:$F,MATCH("AWAY",'EU2'!$C$1:$F$1,0),0),"")&amp;IFERROR(VLOOKUP(AF$2&amp;$A6,'EU2'!$D:$E,MATCH("HOME",'EU2'!$D$1:$E$1,0),0),"")&amp;IFERROR(VLOOKUP(AF$2&amp;$A6,'EUC2'!$C:$F,MATCH("AWAY",'EUC2'!$C$1:$F$1,0),0),"")&amp;IFERROR(VLOOKUP(AF$2&amp;$A6,'EUC2'!$D:$E,MATCH("HOME",'EUC2'!$D$1:$E$1,0),0),"")</f>
        <v/>
      </c>
      <c r="AG6" s="25" t="str">
        <f>IFERROR(VLOOKUP(AG$2&amp;$B6,'FPL FIX2'!$N$1:$Q$400,MATCH("HOME",'FPL FIX2'!$N$1:$Q$1,0),0),"")&amp;IFERROR(VLOOKUP(AG$2&amp;$B6,'FPL FIX2'!$O$1:$P$400,MATCH("AWAY",'FPL FIX2'!$O$1:$P$1,0),0),"")&amp;IFERROR(VLOOKUP(AG$2&amp;$A6,'FA2'!$A:$D,MATCH("AWAY",'FA2'!$A$1:$D$1,0),0),"")&amp;IFERROR(VLOOKUP(AG$2&amp;$A6,'FA2'!$B:$C,MATCH("HOME",'FA2'!$B$1:$C$1,0),0),"")&amp;IFERROR(VLOOKUP(AG$2&amp;$A6,'EFL2'!$A:$D,MATCH("AWAY",'EFL2'!$A$1:$D$1,0),0),"")&amp;IFERROR(VLOOKUP(AG$2&amp;$A6,'EFL2'!$B:$C,MATCH("HOME",'EFL2'!$B$1:$C$1,0),0),"")&amp;IFERROR(VLOOKUP(AG$2&amp;$A6,'UCL2'!$C:$F,MATCH("AWAY",'UCL2'!$C$1:$F$1,0),0),"")&amp;IFERROR(VLOOKUP(AG$2&amp;$A6,'UCL2'!$D:$E,MATCH("HOME",'UCL2'!$D$1:$E$1,0),0),"")&amp;IFERROR(VLOOKUP(AG$2&amp;$A6,'EU2'!$C:$F,MATCH("AWAY",'EU2'!$C$1:$F$1,0),0),"")&amp;IFERROR(VLOOKUP(AG$2&amp;$A6,'EU2'!$D:$E,MATCH("HOME",'EU2'!$D$1:$E$1,0),0),"")&amp;IFERROR(VLOOKUP(AG$2&amp;$A6,'EUC2'!$C:$F,MATCH("AWAY",'EUC2'!$C$1:$F$1,0),0),"")&amp;IFERROR(VLOOKUP(AG$2&amp;$A6,'EUC2'!$D:$E,MATCH("HOME",'EUC2'!$D$1:$E$1,0),0),"")</f>
        <v>WOL</v>
      </c>
      <c r="AH6" s="25" t="str">
        <f>IFERROR(VLOOKUP(AH$2&amp;$B6,'FPL FIX2'!$N$1:$Q$400,MATCH("HOME",'FPL FIX2'!$N$1:$Q$1,0),0),"")&amp;IFERROR(VLOOKUP(AH$2&amp;$B6,'FPL FIX2'!$O$1:$P$400,MATCH("AWAY",'FPL FIX2'!$O$1:$P$1,0),0),"")&amp;IFERROR(VLOOKUP(AH$2&amp;$A6,'FA2'!$A:$D,MATCH("AWAY",'FA2'!$A$1:$D$1,0),0),"")&amp;IFERROR(VLOOKUP(AH$2&amp;$A6,'FA2'!$B:$C,MATCH("HOME",'FA2'!$B$1:$C$1,0),0),"")&amp;IFERROR(VLOOKUP(AH$2&amp;$A6,'EFL2'!$A:$D,MATCH("AWAY",'EFL2'!$A$1:$D$1,0),0),"")&amp;IFERROR(VLOOKUP(AH$2&amp;$A6,'EFL2'!$B:$C,MATCH("HOME",'EFL2'!$B$1:$C$1,0),0),"")&amp;IFERROR(VLOOKUP(AH$2&amp;$A6,'UCL2'!$C:$F,MATCH("AWAY",'UCL2'!$C$1:$F$1,0),0),"")&amp;IFERROR(VLOOKUP(AH$2&amp;$A6,'UCL2'!$D:$E,MATCH("HOME",'UCL2'!$D$1:$E$1,0),0),"")&amp;IFERROR(VLOOKUP(AH$2&amp;$A6,'EU2'!$C:$F,MATCH("AWAY",'EU2'!$C$1:$F$1,0),0),"")&amp;IFERROR(VLOOKUP(AH$2&amp;$A6,'EU2'!$D:$E,MATCH("HOME",'EU2'!$D$1:$E$1,0),0),"")&amp;IFERROR(VLOOKUP(AH$2&amp;$A6,'EUC2'!$C:$F,MATCH("AWAY",'EUC2'!$C$1:$F$1,0),0),"")&amp;IFERROR(VLOOKUP(AH$2&amp;$A6,'EUC2'!$D:$E,MATCH("HOME",'EUC2'!$D$1:$E$1,0),0),"")</f>
        <v/>
      </c>
      <c r="AI6" s="25" t="str">
        <f>IFERROR(VLOOKUP(AI$2&amp;$B6,'FPL FIX2'!$N$1:$Q$400,MATCH("HOME",'FPL FIX2'!$N$1:$Q$1,0),0),"")&amp;IFERROR(VLOOKUP(AI$2&amp;$B6,'FPL FIX2'!$O$1:$P$400,MATCH("AWAY",'FPL FIX2'!$O$1:$P$1,0),0),"")&amp;IFERROR(VLOOKUP(AI$2&amp;$A6,'FA2'!$A:$D,MATCH("AWAY",'FA2'!$A$1:$D$1,0),0),"")&amp;IFERROR(VLOOKUP(AI$2&amp;$A6,'FA2'!$B:$C,MATCH("HOME",'FA2'!$B$1:$C$1,0),0),"")&amp;IFERROR(VLOOKUP(AI$2&amp;$A6,'EFL2'!$A:$D,MATCH("AWAY",'EFL2'!$A$1:$D$1,0),0),"")&amp;IFERROR(VLOOKUP(AI$2&amp;$A6,'EFL2'!$B:$C,MATCH("HOME",'EFL2'!$B$1:$C$1,0),0),"")&amp;IFERROR(VLOOKUP(AI$2&amp;$A6,'UCL2'!$C:$F,MATCH("AWAY",'UCL2'!$C$1:$F$1,0),0),"")&amp;IFERROR(VLOOKUP(AI$2&amp;$A6,'UCL2'!$D:$E,MATCH("HOME",'UCL2'!$D$1:$E$1,0),0),"")&amp;IFERROR(VLOOKUP(AI$2&amp;$A6,'EU2'!$C:$F,MATCH("AWAY",'EU2'!$C$1:$F$1,0),0),"")&amp;IFERROR(VLOOKUP(AI$2&amp;$A6,'EU2'!$D:$E,MATCH("HOME",'EU2'!$D$1:$E$1,0),0),"")&amp;IFERROR(VLOOKUP(AI$2&amp;$A6,'EUC2'!$C:$F,MATCH("AWAY",'EUC2'!$C$1:$F$1,0),0),"")&amp;IFERROR(VLOOKUP(AI$2&amp;$A6,'EUC2'!$D:$E,MATCH("HOME",'EUC2'!$D$1:$E$1,0),0),"")</f>
        <v/>
      </c>
      <c r="AJ6" s="25" t="str">
        <f>IFERROR(VLOOKUP(AJ$2&amp;$B6,'FPL FIX2'!$N$1:$Q$400,MATCH("HOME",'FPL FIX2'!$N$1:$Q$1,0),0),"")&amp;IFERROR(VLOOKUP(AJ$2&amp;$B6,'FPL FIX2'!$O$1:$P$400,MATCH("AWAY",'FPL FIX2'!$O$1:$P$1,0),0),"")&amp;IFERROR(VLOOKUP(AJ$2&amp;$A6,'FA2'!$A:$D,MATCH("AWAY",'FA2'!$A$1:$D$1,0),0),"")&amp;IFERROR(VLOOKUP(AJ$2&amp;$A6,'FA2'!$B:$C,MATCH("HOME",'FA2'!$B$1:$C$1,0),0),"")&amp;IFERROR(VLOOKUP(AJ$2&amp;$A6,'EFL2'!$A:$D,MATCH("AWAY",'EFL2'!$A$1:$D$1,0),0),"")&amp;IFERROR(VLOOKUP(AJ$2&amp;$A6,'EFL2'!$B:$C,MATCH("HOME",'EFL2'!$B$1:$C$1,0),0),"")&amp;IFERROR(VLOOKUP(AJ$2&amp;$A6,'UCL2'!$C:$F,MATCH("AWAY",'UCL2'!$C$1:$F$1,0),0),"")&amp;IFERROR(VLOOKUP(AJ$2&amp;$A6,'UCL2'!$D:$E,MATCH("HOME",'UCL2'!$D$1:$E$1,0),0),"")&amp;IFERROR(VLOOKUP(AJ$2&amp;$A6,'EU2'!$C:$F,MATCH("AWAY",'EU2'!$C$1:$F$1,0),0),"")&amp;IFERROR(VLOOKUP(AJ$2&amp;$A6,'EU2'!$D:$E,MATCH("HOME",'EU2'!$D$1:$E$1,0),0),"")&amp;IFERROR(VLOOKUP(AJ$2&amp;$A6,'EUC2'!$C:$F,MATCH("AWAY",'EUC2'!$C$1:$F$1,0),0),"")&amp;IFERROR(VLOOKUP(AJ$2&amp;$A6,'EUC2'!$D:$E,MATCH("HOME",'EUC2'!$D$1:$E$1,0),0),"")</f>
        <v>nfo</v>
      </c>
      <c r="AK6" s="25" t="str">
        <f>IFERROR(VLOOKUP(AK$2&amp;$B6,'FPL FIX2'!$N$1:$Q$400,MATCH("HOME",'FPL FIX2'!$N$1:$Q$1,0),0),"")&amp;IFERROR(VLOOKUP(AK$2&amp;$B6,'FPL FIX2'!$O$1:$P$400,MATCH("AWAY",'FPL FIX2'!$O$1:$P$1,0),0),"")&amp;IFERROR(VLOOKUP(AK$2&amp;$A6,'FA2'!$A:$D,MATCH("AWAY",'FA2'!$A$1:$D$1,0),0),"")&amp;IFERROR(VLOOKUP(AK$2&amp;$A6,'FA2'!$B:$C,MATCH("HOME",'FA2'!$B$1:$C$1,0),0),"")&amp;IFERROR(VLOOKUP(AK$2&amp;$A6,'EFL2'!$A:$D,MATCH("AWAY",'EFL2'!$A$1:$D$1,0),0),"")&amp;IFERROR(VLOOKUP(AK$2&amp;$A6,'EFL2'!$B:$C,MATCH("HOME",'EFL2'!$B$1:$C$1,0),0),"")&amp;IFERROR(VLOOKUP(AK$2&amp;$A6,'UCL2'!$C:$F,MATCH("AWAY",'UCL2'!$C$1:$F$1,0),0),"")&amp;IFERROR(VLOOKUP(AK$2&amp;$A6,'UCL2'!$D:$E,MATCH("HOME",'UCL2'!$D$1:$E$1,0),0),"")&amp;IFERROR(VLOOKUP(AK$2&amp;$A6,'EU2'!$C:$F,MATCH("AWAY",'EU2'!$C$1:$F$1,0),0),"")&amp;IFERROR(VLOOKUP(AK$2&amp;$A6,'EU2'!$D:$E,MATCH("HOME",'EU2'!$D$1:$E$1,0),0),"")&amp;IFERROR(VLOOKUP(AK$2&amp;$A6,'EUC2'!$C:$F,MATCH("AWAY",'EUC2'!$C$1:$F$1,0),0),"")&amp;IFERROR(VLOOKUP(AK$2&amp;$A6,'EUC2'!$D:$E,MATCH("HOME",'EUC2'!$D$1:$E$1,0),0),"")</f>
        <v/>
      </c>
      <c r="AL6" s="25" t="str">
        <f>IFERROR(VLOOKUP(AL$2&amp;$B6,'FPL FIX2'!$N$1:$Q$400,MATCH("HOME",'FPL FIX2'!$N$1:$Q$1,0),0),"")&amp;IFERROR(VLOOKUP(AL$2&amp;$B6,'FPL FIX2'!$O$1:$P$400,MATCH("AWAY",'FPL FIX2'!$O$1:$P$1,0),0),"")&amp;IFERROR(VLOOKUP(AL$2&amp;$A6,'FA2'!$A:$D,MATCH("AWAY",'FA2'!$A$1:$D$1,0),0),"")&amp;IFERROR(VLOOKUP(AL$2&amp;$A6,'FA2'!$B:$C,MATCH("HOME",'FA2'!$B$1:$C$1,0),0),"")&amp;IFERROR(VLOOKUP(AL$2&amp;$A6,'EFL2'!$A:$D,MATCH("AWAY",'EFL2'!$A$1:$D$1,0),0),"")&amp;IFERROR(VLOOKUP(AL$2&amp;$A6,'EFL2'!$B:$C,MATCH("HOME",'EFL2'!$B$1:$C$1,0),0),"")&amp;IFERROR(VLOOKUP(AL$2&amp;$A6,'UCL2'!$C:$F,MATCH("AWAY",'UCL2'!$C$1:$F$1,0),0),"")&amp;IFERROR(VLOOKUP(AL$2&amp;$A6,'UCL2'!$D:$E,MATCH("HOME",'UCL2'!$D$1:$E$1,0),0),"")&amp;IFERROR(VLOOKUP(AL$2&amp;$A6,'EU2'!$C:$F,MATCH("AWAY",'EU2'!$C$1:$F$1,0),0),"")&amp;IFERROR(VLOOKUP(AL$2&amp;$A6,'EU2'!$D:$E,MATCH("HOME",'EU2'!$D$1:$E$1,0),0),"")&amp;IFERROR(VLOOKUP(AL$2&amp;$A6,'EUC2'!$C:$F,MATCH("AWAY",'EUC2'!$C$1:$F$1,0),0),"")&amp;IFERROR(VLOOKUP(AL$2&amp;$A6,'EUC2'!$D:$E,MATCH("HOME",'EUC2'!$D$1:$E$1,0),0),"")</f>
        <v/>
      </c>
      <c r="AM6" s="25" t="str">
        <f>IFERROR(VLOOKUP(AM$2&amp;$B6,'FPL FIX2'!$N$1:$Q$400,MATCH("HOME",'FPL FIX2'!$N$1:$Q$1,0),0),"")&amp;IFERROR(VLOOKUP(AM$2&amp;$B6,'FPL FIX2'!$O$1:$P$400,MATCH("AWAY",'FPL FIX2'!$O$1:$P$1,0),0),"")&amp;IFERROR(VLOOKUP(AM$2&amp;$A6,'FA2'!$A:$D,MATCH("AWAY",'FA2'!$A$1:$D$1,0),0),"")&amp;IFERROR(VLOOKUP(AM$2&amp;$A6,'FA2'!$B:$C,MATCH("HOME",'FA2'!$B$1:$C$1,0),0),"")&amp;IFERROR(VLOOKUP(AM$2&amp;$A6,'EFL2'!$A:$D,MATCH("AWAY",'EFL2'!$A$1:$D$1,0),0),"")&amp;IFERROR(VLOOKUP(AM$2&amp;$A6,'EFL2'!$B:$C,MATCH("HOME",'EFL2'!$B$1:$C$1,0),0),"")&amp;IFERROR(VLOOKUP(AM$2&amp;$A6,'UCL2'!$C:$F,MATCH("AWAY",'UCL2'!$C$1:$F$1,0),0),"")&amp;IFERROR(VLOOKUP(AM$2&amp;$A6,'UCL2'!$D:$E,MATCH("HOME",'UCL2'!$D$1:$E$1,0),0),"")&amp;IFERROR(VLOOKUP(AM$2&amp;$A6,'EU2'!$C:$F,MATCH("AWAY",'EU2'!$C$1:$F$1,0),0),"")&amp;IFERROR(VLOOKUP(AM$2&amp;$A6,'EU2'!$D:$E,MATCH("HOME",'EU2'!$D$1:$E$1,0),0),"")&amp;IFERROR(VLOOKUP(AM$2&amp;$A6,'EUC2'!$C:$F,MATCH("AWAY",'EUC2'!$C$1:$F$1,0),0),"")&amp;IFERROR(VLOOKUP(AM$2&amp;$A6,'EUC2'!$D:$E,MATCH("HOME",'EUC2'!$D$1:$E$1,0),0),"")</f>
        <v/>
      </c>
      <c r="AN6" s="25" t="str">
        <f>IFERROR(VLOOKUP(AN$2&amp;$B6,'FPL FIX2'!$N$1:$Q$400,MATCH("HOME",'FPL FIX2'!$N$1:$Q$1,0),0),"")&amp;IFERROR(VLOOKUP(AN$2&amp;$B6,'FPL FIX2'!$O$1:$P$400,MATCH("AWAY",'FPL FIX2'!$O$1:$P$1,0),0),"")&amp;IFERROR(VLOOKUP(AN$2&amp;$A6,'FA2'!$A:$D,MATCH("AWAY",'FA2'!$A$1:$D$1,0),0),"")&amp;IFERROR(VLOOKUP(AN$2&amp;$A6,'FA2'!$B:$C,MATCH("HOME",'FA2'!$B$1:$C$1,0),0),"")&amp;IFERROR(VLOOKUP(AN$2&amp;$A6,'EFL2'!$A:$D,MATCH("AWAY",'EFL2'!$A$1:$D$1,0),0),"")&amp;IFERROR(VLOOKUP(AN$2&amp;$A6,'EFL2'!$B:$C,MATCH("HOME",'EFL2'!$B$1:$C$1,0),0),"")&amp;IFERROR(VLOOKUP(AN$2&amp;$A6,'UCL2'!$C:$F,MATCH("AWAY",'UCL2'!$C$1:$F$1,0),0),"")&amp;IFERROR(VLOOKUP(AN$2&amp;$A6,'UCL2'!$D:$E,MATCH("HOME",'UCL2'!$D$1:$E$1,0),0),"")&amp;IFERROR(VLOOKUP(AN$2&amp;$A6,'EU2'!$C:$F,MATCH("AWAY",'EU2'!$C$1:$F$1,0),0),"")&amp;IFERROR(VLOOKUP(AN$2&amp;$A6,'EU2'!$D:$E,MATCH("HOME",'EU2'!$D$1:$E$1,0),0),"")&amp;IFERROR(VLOOKUP(AN$2&amp;$A6,'EUC2'!$C:$F,MATCH("AWAY",'EUC2'!$C$1:$F$1,0),0),"")&amp;IFERROR(VLOOKUP(AN$2&amp;$A6,'EUC2'!$D:$E,MATCH("HOME",'EUC2'!$D$1:$E$1,0),0),"")</f>
        <v/>
      </c>
      <c r="AO6" s="25" t="str">
        <f>IFERROR(VLOOKUP(AO$2&amp;$B6,'FPL FIX2'!$N$1:$Q$400,MATCH("HOME",'FPL FIX2'!$N$1:$Q$1,0),0),"")&amp;IFERROR(VLOOKUP(AO$2&amp;$B6,'FPL FIX2'!$O$1:$P$400,MATCH("AWAY",'FPL FIX2'!$O$1:$P$1,0),0),"")&amp;IFERROR(VLOOKUP(AO$2&amp;$A6,'FA2'!$A:$D,MATCH("AWAY",'FA2'!$A$1:$D$1,0),0),"")&amp;IFERROR(VLOOKUP(AO$2&amp;$A6,'FA2'!$B:$C,MATCH("HOME",'FA2'!$B$1:$C$1,0),0),"")&amp;IFERROR(VLOOKUP(AO$2&amp;$A6,'EFL2'!$A:$D,MATCH("AWAY",'EFL2'!$A$1:$D$1,0),0),"")&amp;IFERROR(VLOOKUP(AO$2&amp;$A6,'EFL2'!$B:$C,MATCH("HOME",'EFL2'!$B$1:$C$1,0),0),"")&amp;IFERROR(VLOOKUP(AO$2&amp;$A6,'UCL2'!$C:$F,MATCH("AWAY",'UCL2'!$C$1:$F$1,0),0),"")&amp;IFERROR(VLOOKUP(AO$2&amp;$A6,'UCL2'!$D:$E,MATCH("HOME",'UCL2'!$D$1:$E$1,0),0),"")&amp;IFERROR(VLOOKUP(AO$2&amp;$A6,'EU2'!$C:$F,MATCH("AWAY",'EU2'!$C$1:$F$1,0),0),"")&amp;IFERROR(VLOOKUP(AO$2&amp;$A6,'EU2'!$D:$E,MATCH("HOME",'EU2'!$D$1:$E$1,0),0),"")&amp;IFERROR(VLOOKUP(AO$2&amp;$A6,'EUC2'!$C:$F,MATCH("AWAY",'EUC2'!$C$1:$F$1,0),0),"")&amp;IFERROR(VLOOKUP(AO$2&amp;$A6,'EUC2'!$D:$E,MATCH("HOME",'EUC2'!$D$1:$E$1,0),0),"")</f>
        <v/>
      </c>
      <c r="AP6" s="25" t="str">
        <f>IFERROR(VLOOKUP(AP$2&amp;$B6,'FPL FIX2'!$N$1:$Q$400,MATCH("HOME",'FPL FIX2'!$N$1:$Q$1,0),0),"")&amp;IFERROR(VLOOKUP(AP$2&amp;$B6,'FPL FIX2'!$O$1:$P$400,MATCH("AWAY",'FPL FIX2'!$O$1:$P$1,0),0),"")&amp;IFERROR(VLOOKUP(AP$2&amp;$A6,'FA2'!$A:$D,MATCH("AWAY",'FA2'!$A$1:$D$1,0),0),"")&amp;IFERROR(VLOOKUP(AP$2&amp;$A6,'FA2'!$B:$C,MATCH("HOME",'FA2'!$B$1:$C$1,0),0),"")&amp;IFERROR(VLOOKUP(AP$2&amp;$A6,'EFL2'!$A:$D,MATCH("AWAY",'EFL2'!$A$1:$D$1,0),0),"")&amp;IFERROR(VLOOKUP(AP$2&amp;$A6,'EFL2'!$B:$C,MATCH("HOME",'EFL2'!$B$1:$C$1,0),0),"")&amp;IFERROR(VLOOKUP(AP$2&amp;$A6,'UCL2'!$C:$F,MATCH("AWAY",'UCL2'!$C$1:$F$1,0),0),"")&amp;IFERROR(VLOOKUP(AP$2&amp;$A6,'UCL2'!$D:$E,MATCH("HOME",'UCL2'!$D$1:$E$1,0),0),"")&amp;IFERROR(VLOOKUP(AP$2&amp;$A6,'EU2'!$C:$F,MATCH("AWAY",'EU2'!$C$1:$F$1,0),0),"")&amp;IFERROR(VLOOKUP(AP$2&amp;$A6,'EU2'!$D:$E,MATCH("HOME",'EU2'!$D$1:$E$1,0),0),"")&amp;IFERROR(VLOOKUP(AP$2&amp;$A6,'EUC2'!$C:$F,MATCH("AWAY",'EUC2'!$C$1:$F$1,0),0),"")&amp;IFERROR(VLOOKUP(AP$2&amp;$A6,'EUC2'!$D:$E,MATCH("HOME",'EUC2'!$D$1:$E$1,0),0),"")</f>
        <v/>
      </c>
      <c r="AQ6" s="25" t="str">
        <f>IFERROR(VLOOKUP(AQ$2&amp;$B6,'FPL FIX2'!$N$1:$Q$400,MATCH("HOME",'FPL FIX2'!$N$1:$Q$1,0),0),"")&amp;IFERROR(VLOOKUP(AQ$2&amp;$B6,'FPL FIX2'!$O$1:$P$400,MATCH("AWAY",'FPL FIX2'!$O$1:$P$1,0),0),"")&amp;IFERROR(VLOOKUP(AQ$2&amp;$A6,'FA2'!$A:$D,MATCH("AWAY",'FA2'!$A$1:$D$1,0),0),"")&amp;IFERROR(VLOOKUP(AQ$2&amp;$A6,'FA2'!$B:$C,MATCH("HOME",'FA2'!$B$1:$C$1,0),0),"")&amp;IFERROR(VLOOKUP(AQ$2&amp;$A6,'EFL2'!$A:$D,MATCH("AWAY",'EFL2'!$A$1:$D$1,0),0),"")&amp;IFERROR(VLOOKUP(AQ$2&amp;$A6,'EFL2'!$B:$C,MATCH("HOME",'EFL2'!$B$1:$C$1,0),0),"")&amp;IFERROR(VLOOKUP(AQ$2&amp;$A6,'UCL2'!$C:$F,MATCH("AWAY",'UCL2'!$C$1:$F$1,0),0),"")&amp;IFERROR(VLOOKUP(AQ$2&amp;$A6,'UCL2'!$D:$E,MATCH("HOME",'UCL2'!$D$1:$E$1,0),0),"")&amp;IFERROR(VLOOKUP(AQ$2&amp;$A6,'EU2'!$C:$F,MATCH("AWAY",'EU2'!$C$1:$F$1,0),0),"")&amp;IFERROR(VLOOKUP(AQ$2&amp;$A6,'EU2'!$D:$E,MATCH("HOME",'EU2'!$D$1:$E$1,0),0),"")&amp;IFERROR(VLOOKUP(AQ$2&amp;$A6,'EUC2'!$C:$F,MATCH("AWAY",'EUC2'!$C$1:$F$1,0),0),"")&amp;IFERROR(VLOOKUP(AQ$2&amp;$A6,'EUC2'!$D:$E,MATCH("HOME",'EUC2'!$D$1:$E$1,0),0),"")</f>
        <v/>
      </c>
      <c r="AR6" s="25" t="str">
        <f>IFERROR(VLOOKUP(AR$2&amp;$B6,'FPL FIX2'!$N$1:$Q$400,MATCH("HOME",'FPL FIX2'!$N$1:$Q$1,0),0),"")&amp;IFERROR(VLOOKUP(AR$2&amp;$B6,'FPL FIX2'!$O$1:$P$400,MATCH("AWAY",'FPL FIX2'!$O$1:$P$1,0),0),"")&amp;IFERROR(VLOOKUP(AR$2&amp;$A6,'FA2'!$A:$D,MATCH("AWAY",'FA2'!$A$1:$D$1,0),0),"")&amp;IFERROR(VLOOKUP(AR$2&amp;$A6,'FA2'!$B:$C,MATCH("HOME",'FA2'!$B$1:$C$1,0),0),"")&amp;IFERROR(VLOOKUP(AR$2&amp;$A6,'EFL2'!$A:$D,MATCH("AWAY",'EFL2'!$A$1:$D$1,0),0),"")&amp;IFERROR(VLOOKUP(AR$2&amp;$A6,'EFL2'!$B:$C,MATCH("HOME",'EFL2'!$B$1:$C$1,0),0),"")&amp;IFERROR(VLOOKUP(AR$2&amp;$A6,'UCL2'!$C:$F,MATCH("AWAY",'UCL2'!$C$1:$F$1,0),0),"")&amp;IFERROR(VLOOKUP(AR$2&amp;$A6,'UCL2'!$D:$E,MATCH("HOME",'UCL2'!$D$1:$E$1,0),0),"")&amp;IFERROR(VLOOKUP(AR$2&amp;$A6,'EU2'!$C:$F,MATCH("AWAY",'EU2'!$C$1:$F$1,0),0),"")&amp;IFERROR(VLOOKUP(AR$2&amp;$A6,'EU2'!$D:$E,MATCH("HOME",'EU2'!$D$1:$E$1,0),0),"")&amp;IFERROR(VLOOKUP(AR$2&amp;$A6,'EUC2'!$C:$F,MATCH("AWAY",'EUC2'!$C$1:$F$1,0),0),"")&amp;IFERROR(VLOOKUP(AR$2&amp;$A6,'EUC2'!$D:$E,MATCH("HOME",'EUC2'!$D$1:$E$1,0),0),"")</f>
        <v/>
      </c>
      <c r="AS6" s="25" t="str">
        <f>IFERROR(VLOOKUP(AS$2&amp;$B6,'FPL FIX2'!$N$1:$Q$400,MATCH("HOME",'FPL FIX2'!$N$1:$Q$1,0),0),"")&amp;IFERROR(VLOOKUP(AS$2&amp;$B6,'FPL FIX2'!$O$1:$P$400,MATCH("AWAY",'FPL FIX2'!$O$1:$P$1,0),0),"")&amp;IFERROR(VLOOKUP(AS$2&amp;$A6,'FA2'!$A:$D,MATCH("AWAY",'FA2'!$A$1:$D$1,0),0),"")&amp;IFERROR(VLOOKUP(AS$2&amp;$A6,'FA2'!$B:$C,MATCH("HOME",'FA2'!$B$1:$C$1,0),0),"")&amp;IFERROR(VLOOKUP(AS$2&amp;$A6,'EFL2'!$A:$D,MATCH("AWAY",'EFL2'!$A$1:$D$1,0),0),"")&amp;IFERROR(VLOOKUP(AS$2&amp;$A6,'EFL2'!$B:$C,MATCH("HOME",'EFL2'!$B$1:$C$1,0),0),"")&amp;IFERROR(VLOOKUP(AS$2&amp;$A6,'UCL2'!$C:$F,MATCH("AWAY",'UCL2'!$C$1:$F$1,0),0),"")&amp;IFERROR(VLOOKUP(AS$2&amp;$A6,'UCL2'!$D:$E,MATCH("HOME",'UCL2'!$D$1:$E$1,0),0),"")&amp;IFERROR(VLOOKUP(AS$2&amp;$A6,'EU2'!$C:$F,MATCH("AWAY",'EU2'!$C$1:$F$1,0),0),"")&amp;IFERROR(VLOOKUP(AS$2&amp;$A6,'EU2'!$D:$E,MATCH("HOME",'EU2'!$D$1:$E$1,0),0),"")&amp;IFERROR(VLOOKUP(AS$2&amp;$A6,'EUC2'!$C:$F,MATCH("AWAY",'EUC2'!$C$1:$F$1,0),0),"")&amp;IFERROR(VLOOKUP(AS$2&amp;$A6,'EUC2'!$D:$E,MATCH("HOME",'EUC2'!$D$1:$E$1,0),0),"")</f>
        <v/>
      </c>
      <c r="AT6" s="25" t="str">
        <f>IFERROR(VLOOKUP(AT$2&amp;$B6,'FPL FIX2'!$N$1:$Q$400,MATCH("HOME",'FPL FIX2'!$N$1:$Q$1,0),0),"")&amp;IFERROR(VLOOKUP(AT$2&amp;$B6,'FPL FIX2'!$O$1:$P$400,MATCH("AWAY",'FPL FIX2'!$O$1:$P$1,0),0),"")&amp;IFERROR(VLOOKUP(AT$2&amp;$A6,'FA2'!$A:$D,MATCH("AWAY",'FA2'!$A$1:$D$1,0),0),"")&amp;IFERROR(VLOOKUP(AT$2&amp;$A6,'FA2'!$B:$C,MATCH("HOME",'FA2'!$B$1:$C$1,0),0),"")&amp;IFERROR(VLOOKUP(AT$2&amp;$A6,'EFL2'!$A:$D,MATCH("AWAY",'EFL2'!$A$1:$D$1,0),0),"")&amp;IFERROR(VLOOKUP(AT$2&amp;$A6,'EFL2'!$B:$C,MATCH("HOME",'EFL2'!$B$1:$C$1,0),0),"")&amp;IFERROR(VLOOKUP(AT$2&amp;$A6,'UCL2'!$C:$F,MATCH("AWAY",'UCL2'!$C$1:$F$1,0),0),"")&amp;IFERROR(VLOOKUP(AT$2&amp;$A6,'UCL2'!$D:$E,MATCH("HOME",'UCL2'!$D$1:$E$1,0),0),"")&amp;IFERROR(VLOOKUP(AT$2&amp;$A6,'EU2'!$C:$F,MATCH("AWAY",'EU2'!$C$1:$F$1,0),0),"")&amp;IFERROR(VLOOKUP(AT$2&amp;$A6,'EU2'!$D:$E,MATCH("HOME",'EU2'!$D$1:$E$1,0),0),"")&amp;IFERROR(VLOOKUP(AT$2&amp;$A6,'EUC2'!$C:$F,MATCH("AWAY",'EUC2'!$C$1:$F$1,0),0),"")&amp;IFERROR(VLOOKUP(AT$2&amp;$A6,'EUC2'!$D:$E,MATCH("HOME",'EUC2'!$D$1:$E$1,0),0),"")</f>
        <v/>
      </c>
      <c r="AU6" s="25" t="str">
        <f>IFERROR(VLOOKUP(AU$2&amp;$B6,'FPL FIX2'!$N$1:$Q$400,MATCH("HOME",'FPL FIX2'!$N$1:$Q$1,0),0),"")&amp;IFERROR(VLOOKUP(AU$2&amp;$B6,'FPL FIX2'!$O$1:$P$400,MATCH("AWAY",'FPL FIX2'!$O$1:$P$1,0),0),"")&amp;IFERROR(VLOOKUP(AU$2&amp;$A6,'FA2'!$A:$D,MATCH("AWAY",'FA2'!$A$1:$D$1,0),0),"")&amp;IFERROR(VLOOKUP(AU$2&amp;$A6,'FA2'!$B:$C,MATCH("HOME",'FA2'!$B$1:$C$1,0),0),"")&amp;IFERROR(VLOOKUP(AU$2&amp;$A6,'EFL2'!$A:$D,MATCH("AWAY",'EFL2'!$A$1:$D$1,0),0),"")&amp;IFERROR(VLOOKUP(AU$2&amp;$A6,'EFL2'!$B:$C,MATCH("HOME",'EFL2'!$B$1:$C$1,0),0),"")&amp;IFERROR(VLOOKUP(AU$2&amp;$A6,'UCL2'!$C:$F,MATCH("AWAY",'UCL2'!$C$1:$F$1,0),0),"")&amp;IFERROR(VLOOKUP(AU$2&amp;$A6,'UCL2'!$D:$E,MATCH("HOME",'UCL2'!$D$1:$E$1,0),0),"")&amp;IFERROR(VLOOKUP(AU$2&amp;$A6,'EU2'!$C:$F,MATCH("AWAY",'EU2'!$C$1:$F$1,0),0),"")&amp;IFERROR(VLOOKUP(AU$2&amp;$A6,'EU2'!$D:$E,MATCH("HOME",'EU2'!$D$1:$E$1,0),0),"")&amp;IFERROR(VLOOKUP(AU$2&amp;$A6,'EUC2'!$C:$F,MATCH("AWAY",'EUC2'!$C$1:$F$1,0),0),"")&amp;IFERROR(VLOOKUP(AU$2&amp;$A6,'EUC2'!$D:$E,MATCH("HOME",'EUC2'!$D$1:$E$1,0),0),"")</f>
        <v/>
      </c>
      <c r="AV6" s="25" t="str">
        <f>IFERROR(VLOOKUP(AV$2&amp;$B6,'FPL FIX2'!$N$1:$Q$400,MATCH("HOME",'FPL FIX2'!$N$1:$Q$1,0),0),"")&amp;IFERROR(VLOOKUP(AV$2&amp;$B6,'FPL FIX2'!$O$1:$P$400,MATCH("AWAY",'FPL FIX2'!$O$1:$P$1,0),0),"")&amp;IFERROR(VLOOKUP(AV$2&amp;$A6,'FA2'!$A:$D,MATCH("AWAY",'FA2'!$A$1:$D$1,0),0),"")&amp;IFERROR(VLOOKUP(AV$2&amp;$A6,'FA2'!$B:$C,MATCH("HOME",'FA2'!$B$1:$C$1,0),0),"")&amp;IFERROR(VLOOKUP(AV$2&amp;$A6,'EFL2'!$A:$D,MATCH("AWAY",'EFL2'!$A$1:$D$1,0),0),"")&amp;IFERROR(VLOOKUP(AV$2&amp;$A6,'EFL2'!$B:$C,MATCH("HOME",'EFL2'!$B$1:$C$1,0),0),"")&amp;IFERROR(VLOOKUP(AV$2&amp;$A6,'UCL2'!$C:$F,MATCH("AWAY",'UCL2'!$C$1:$F$1,0),0),"")&amp;IFERROR(VLOOKUP(AV$2&amp;$A6,'UCL2'!$D:$E,MATCH("HOME",'UCL2'!$D$1:$E$1,0),0),"")&amp;IFERROR(VLOOKUP(AV$2&amp;$A6,'EU2'!$C:$F,MATCH("AWAY",'EU2'!$C$1:$F$1,0),0),"")&amp;IFERROR(VLOOKUP(AV$2&amp;$A6,'EU2'!$D:$E,MATCH("HOME",'EU2'!$D$1:$E$1,0),0),"")&amp;IFERROR(VLOOKUP(AV$2&amp;$A6,'EUC2'!$C:$F,MATCH("AWAY",'EUC2'!$C$1:$F$1,0),0),"")&amp;IFERROR(VLOOKUP(AV$2&amp;$A6,'EUC2'!$D:$E,MATCH("HOME",'EUC2'!$D$1:$E$1,0),0),"")</f>
        <v/>
      </c>
      <c r="AW6" s="25" t="str">
        <f>IFERROR(VLOOKUP(AW$2&amp;$B6,'FPL FIX2'!$N$1:$Q$400,MATCH("HOME",'FPL FIX2'!$N$1:$Q$1,0),0),"")&amp;IFERROR(VLOOKUP(AW$2&amp;$B6,'FPL FIX2'!$O$1:$P$400,MATCH("AWAY",'FPL FIX2'!$O$1:$P$1,0),0),"")&amp;IFERROR(VLOOKUP(AW$2&amp;$A6,'FA2'!$A:$D,MATCH("AWAY",'FA2'!$A$1:$D$1,0),0),"")&amp;IFERROR(VLOOKUP(AW$2&amp;$A6,'FA2'!$B:$C,MATCH("HOME",'FA2'!$B$1:$C$1,0),0),"")&amp;IFERROR(VLOOKUP(AW$2&amp;$A6,'EFL2'!$A:$D,MATCH("AWAY",'EFL2'!$A$1:$D$1,0),0),"")&amp;IFERROR(VLOOKUP(AW$2&amp;$A6,'EFL2'!$B:$C,MATCH("HOME",'EFL2'!$B$1:$C$1,0),0),"")&amp;IFERROR(VLOOKUP(AW$2&amp;$A6,'UCL2'!$C:$F,MATCH("AWAY",'UCL2'!$C$1:$F$1,0),0),"")&amp;IFERROR(VLOOKUP(AW$2&amp;$A6,'UCL2'!$D:$E,MATCH("HOME",'UCL2'!$D$1:$E$1,0),0),"")&amp;IFERROR(VLOOKUP(AW$2&amp;$A6,'EU2'!$C:$F,MATCH("AWAY",'EU2'!$C$1:$F$1,0),0),"")&amp;IFERROR(VLOOKUP(AW$2&amp;$A6,'EU2'!$D:$E,MATCH("HOME",'EU2'!$D$1:$E$1,0),0),"")&amp;IFERROR(VLOOKUP(AW$2&amp;$A6,'EUC2'!$C:$F,MATCH("AWAY",'EUC2'!$C$1:$F$1,0),0),"")&amp;IFERROR(VLOOKUP(AW$2&amp;$A6,'EUC2'!$D:$E,MATCH("HOME",'EUC2'!$D$1:$E$1,0),0),"")</f>
        <v/>
      </c>
      <c r="AX6" s="25" t="str">
        <f>IFERROR(VLOOKUP(AX$2&amp;$B6,'FPL FIX2'!$N$1:$Q$400,MATCH("HOME",'FPL FIX2'!$N$1:$Q$1,0),0),"")&amp;IFERROR(VLOOKUP(AX$2&amp;$B6,'FPL FIX2'!$O$1:$P$400,MATCH("AWAY",'FPL FIX2'!$O$1:$P$1,0),0),"")&amp;IFERROR(VLOOKUP(AX$2&amp;$A6,'FA2'!$A:$D,MATCH("AWAY",'FA2'!$A$1:$D$1,0),0),"")&amp;IFERROR(VLOOKUP(AX$2&amp;$A6,'FA2'!$B:$C,MATCH("HOME",'FA2'!$B$1:$C$1,0),0),"")&amp;IFERROR(VLOOKUP(AX$2&amp;$A6,'EFL2'!$A:$D,MATCH("AWAY",'EFL2'!$A$1:$D$1,0),0),"")&amp;IFERROR(VLOOKUP(AX$2&amp;$A6,'EFL2'!$B:$C,MATCH("HOME",'EFL2'!$B$1:$C$1,0),0),"")&amp;IFERROR(VLOOKUP(AX$2&amp;$A6,'UCL2'!$C:$F,MATCH("AWAY",'UCL2'!$C$1:$F$1,0),0),"")&amp;IFERROR(VLOOKUP(AX$2&amp;$A6,'UCL2'!$D:$E,MATCH("HOME",'UCL2'!$D$1:$E$1,0),0),"")&amp;IFERROR(VLOOKUP(AX$2&amp;$A6,'EU2'!$C:$F,MATCH("AWAY",'EU2'!$C$1:$F$1,0),0),"")&amp;IFERROR(VLOOKUP(AX$2&amp;$A6,'EU2'!$D:$E,MATCH("HOME",'EU2'!$D$1:$E$1,0),0),"")&amp;IFERROR(VLOOKUP(AX$2&amp;$A6,'EUC2'!$C:$F,MATCH("AWAY",'EUC2'!$C$1:$F$1,0),0),"")&amp;IFERROR(VLOOKUP(AX$2&amp;$A6,'EUC2'!$D:$E,MATCH("HOME",'EUC2'!$D$1:$E$1,0),0),"")</f>
        <v>new</v>
      </c>
      <c r="AY6" s="25" t="str">
        <f>IFERROR(VLOOKUP(AY$2&amp;$B6,'FPL FIX2'!$N$1:$Q$400,MATCH("HOME",'FPL FIX2'!$N$1:$Q$1,0),0),"")&amp;IFERROR(VLOOKUP(AY$2&amp;$B6,'FPL FIX2'!$O$1:$P$400,MATCH("AWAY",'FPL FIX2'!$O$1:$P$1,0),0),"")&amp;IFERROR(VLOOKUP(AY$2&amp;$A6,'FA2'!$A:$D,MATCH("AWAY",'FA2'!$A$1:$D$1,0),0),"")&amp;IFERROR(VLOOKUP(AY$2&amp;$A6,'FA2'!$B:$C,MATCH("HOME",'FA2'!$B$1:$C$1,0),0),"")&amp;IFERROR(VLOOKUP(AY$2&amp;$A6,'EFL2'!$A:$D,MATCH("AWAY",'EFL2'!$A$1:$D$1,0),0),"")&amp;IFERROR(VLOOKUP(AY$2&amp;$A6,'EFL2'!$B:$C,MATCH("HOME",'EFL2'!$B$1:$C$1,0),0),"")&amp;IFERROR(VLOOKUP(AY$2&amp;$A6,'UCL2'!$C:$F,MATCH("AWAY",'UCL2'!$C$1:$F$1,0),0),"")&amp;IFERROR(VLOOKUP(AY$2&amp;$A6,'UCL2'!$D:$E,MATCH("HOME",'UCL2'!$D$1:$E$1,0),0),"")&amp;IFERROR(VLOOKUP(AY$2&amp;$A6,'EU2'!$C:$F,MATCH("AWAY",'EU2'!$C$1:$F$1,0),0),"")&amp;IFERROR(VLOOKUP(AY$2&amp;$A6,'EU2'!$D:$E,MATCH("HOME",'EU2'!$D$1:$E$1,0),0),"")&amp;IFERROR(VLOOKUP(AY$2&amp;$A6,'EUC2'!$C:$F,MATCH("AWAY",'EUC2'!$C$1:$F$1,0),0),"")&amp;IFERROR(VLOOKUP(AY$2&amp;$A6,'EUC2'!$D:$E,MATCH("HOME",'EUC2'!$D$1:$E$1,0),0),"")</f>
        <v/>
      </c>
      <c r="AZ6" s="25" t="str">
        <f>IFERROR(VLOOKUP(AZ$2&amp;$B6,'FPL FIX2'!$N$1:$Q$400,MATCH("HOME",'FPL FIX2'!$N$1:$Q$1,0),0),"")&amp;IFERROR(VLOOKUP(AZ$2&amp;$B6,'FPL FIX2'!$O$1:$P$400,MATCH("AWAY",'FPL FIX2'!$O$1:$P$1,0),0),"")&amp;IFERROR(VLOOKUP(AZ$2&amp;$A6,'FA2'!$A:$D,MATCH("AWAY",'FA2'!$A$1:$D$1,0),0),"")&amp;IFERROR(VLOOKUP(AZ$2&amp;$A6,'FA2'!$B:$C,MATCH("HOME",'FA2'!$B$1:$C$1,0),0),"")&amp;IFERROR(VLOOKUP(AZ$2&amp;$A6,'EFL2'!$A:$D,MATCH("AWAY",'EFL2'!$A$1:$D$1,0),0),"")&amp;IFERROR(VLOOKUP(AZ$2&amp;$A6,'EFL2'!$B:$C,MATCH("HOME",'EFL2'!$B$1:$C$1,0),0),"")&amp;IFERROR(VLOOKUP(AZ$2&amp;$A6,'UCL2'!$C:$F,MATCH("AWAY",'UCL2'!$C$1:$F$1,0),0),"")&amp;IFERROR(VLOOKUP(AZ$2&amp;$A6,'UCL2'!$D:$E,MATCH("HOME",'UCL2'!$D$1:$E$1,0),0),"")&amp;IFERROR(VLOOKUP(AZ$2&amp;$A6,'EU2'!$C:$F,MATCH("AWAY",'EU2'!$C$1:$F$1,0),0),"")&amp;IFERROR(VLOOKUP(AZ$2&amp;$A6,'EU2'!$D:$E,MATCH("HOME",'EU2'!$D$1:$E$1,0),0),"")&amp;IFERROR(VLOOKUP(AZ$2&amp;$A6,'EUC2'!$C:$F,MATCH("AWAY",'EUC2'!$C$1:$F$1,0),0),"")&amp;IFERROR(VLOOKUP(AZ$2&amp;$A6,'EUC2'!$D:$E,MATCH("HOME",'EUC2'!$D$1:$E$1,0),0),"")</f>
        <v/>
      </c>
      <c r="BA6" s="25" t="str">
        <f>IFERROR(VLOOKUP(BA$2&amp;$B6,'FPL FIX2'!$N$1:$Q$400,MATCH("HOME",'FPL FIX2'!$N$1:$Q$1,0),0),"")&amp;IFERROR(VLOOKUP(BA$2&amp;$B6,'FPL FIX2'!$O$1:$P$400,MATCH("AWAY",'FPL FIX2'!$O$1:$P$1,0),0),"")&amp;IFERROR(VLOOKUP(BA$2&amp;$A6,'FA2'!$A:$D,MATCH("AWAY",'FA2'!$A$1:$D$1,0),0),"")&amp;IFERROR(VLOOKUP(BA$2&amp;$A6,'FA2'!$B:$C,MATCH("HOME",'FA2'!$B$1:$C$1,0),0),"")&amp;IFERROR(VLOOKUP(BA$2&amp;$A6,'EFL2'!$A:$D,MATCH("AWAY",'EFL2'!$A$1:$D$1,0),0),"")&amp;IFERROR(VLOOKUP(BA$2&amp;$A6,'EFL2'!$B:$C,MATCH("HOME",'EFL2'!$B$1:$C$1,0),0),"")&amp;IFERROR(VLOOKUP(BA$2&amp;$A6,'UCL2'!$C:$F,MATCH("AWAY",'UCL2'!$C$1:$F$1,0),0),"")&amp;IFERROR(VLOOKUP(BA$2&amp;$A6,'UCL2'!$D:$E,MATCH("HOME",'UCL2'!$D$1:$E$1,0),0),"")&amp;IFERROR(VLOOKUP(BA$2&amp;$A6,'EU2'!$C:$F,MATCH("AWAY",'EU2'!$C$1:$F$1,0),0),"")&amp;IFERROR(VLOOKUP(BA$2&amp;$A6,'EU2'!$D:$E,MATCH("HOME",'EU2'!$D$1:$E$1,0),0),"")&amp;IFERROR(VLOOKUP(BA$2&amp;$A6,'EUC2'!$C:$F,MATCH("AWAY",'EUC2'!$C$1:$F$1,0),0),"")&amp;IFERROR(VLOOKUP(BA$2&amp;$A6,'EUC2'!$D:$E,MATCH("HOME",'EUC2'!$D$1:$E$1,0),0),"")</f>
        <v/>
      </c>
      <c r="BB6" s="25" t="str">
        <f>IFERROR(VLOOKUP(BB$2&amp;$B6,'FPL FIX2'!$N$1:$Q$400,MATCH("HOME",'FPL FIX2'!$N$1:$Q$1,0),0),"")&amp;IFERROR(VLOOKUP(BB$2&amp;$B6,'FPL FIX2'!$O$1:$P$400,MATCH("AWAY",'FPL FIX2'!$O$1:$P$1,0),0),"")&amp;IFERROR(VLOOKUP(BB$2&amp;$A6,'FA2'!$A:$D,MATCH("AWAY",'FA2'!$A$1:$D$1,0),0),"")&amp;IFERROR(VLOOKUP(BB$2&amp;$A6,'FA2'!$B:$C,MATCH("HOME",'FA2'!$B$1:$C$1,0),0),"")&amp;IFERROR(VLOOKUP(BB$2&amp;$A6,'EFL2'!$A:$D,MATCH("AWAY",'EFL2'!$A$1:$D$1,0),0),"")&amp;IFERROR(VLOOKUP(BB$2&amp;$A6,'EFL2'!$B:$C,MATCH("HOME",'EFL2'!$B$1:$C$1,0),0),"")&amp;IFERROR(VLOOKUP(BB$2&amp;$A6,'UCL2'!$C:$F,MATCH("AWAY",'UCL2'!$C$1:$F$1,0),0),"")&amp;IFERROR(VLOOKUP(BB$2&amp;$A6,'UCL2'!$D:$E,MATCH("HOME",'UCL2'!$D$1:$E$1,0),0),"")&amp;IFERROR(VLOOKUP(BB$2&amp;$A6,'EU2'!$C:$F,MATCH("AWAY",'EU2'!$C$1:$F$1,0),0),"")&amp;IFERROR(VLOOKUP(BB$2&amp;$A6,'EU2'!$D:$E,MATCH("HOME",'EU2'!$D$1:$E$1,0),0),"")&amp;IFERROR(VLOOKUP(BB$2&amp;$A6,'EUC2'!$C:$F,MATCH("AWAY",'EUC2'!$C$1:$F$1,0),0),"")&amp;IFERROR(VLOOKUP(BB$2&amp;$A6,'EUC2'!$D:$E,MATCH("HOME",'EUC2'!$D$1:$E$1,0),0),"")</f>
        <v/>
      </c>
      <c r="BC6" s="25" t="str">
        <f>IFERROR(VLOOKUP(BC$2&amp;$B6,'FPL FIX2'!$N$1:$Q$400,MATCH("HOME",'FPL FIX2'!$N$1:$Q$1,0),0),"")&amp;IFERROR(VLOOKUP(BC$2&amp;$B6,'FPL FIX2'!$O$1:$P$400,MATCH("AWAY",'FPL FIX2'!$O$1:$P$1,0),0),"")&amp;IFERROR(VLOOKUP(BC$2&amp;$A6,'FA2'!$A:$D,MATCH("AWAY",'FA2'!$A$1:$D$1,0),0),"")&amp;IFERROR(VLOOKUP(BC$2&amp;$A6,'FA2'!$B:$C,MATCH("HOME",'FA2'!$B$1:$C$1,0),0),"")&amp;IFERROR(VLOOKUP(BC$2&amp;$A6,'EFL2'!$A:$D,MATCH("AWAY",'EFL2'!$A$1:$D$1,0),0),"")&amp;IFERROR(VLOOKUP(BC$2&amp;$A6,'EFL2'!$B:$C,MATCH("HOME",'EFL2'!$B$1:$C$1,0),0),"")&amp;IFERROR(VLOOKUP(BC$2&amp;$A6,'UCL2'!$C:$F,MATCH("AWAY",'UCL2'!$C$1:$F$1,0),0),"")&amp;IFERROR(VLOOKUP(BC$2&amp;$A6,'UCL2'!$D:$E,MATCH("HOME",'UCL2'!$D$1:$E$1,0),0),"")&amp;IFERROR(VLOOKUP(BC$2&amp;$A6,'EU2'!$C:$F,MATCH("AWAY",'EU2'!$C$1:$F$1,0),0),"")&amp;IFERROR(VLOOKUP(BC$2&amp;$A6,'EU2'!$D:$E,MATCH("HOME",'EU2'!$D$1:$E$1,0),0),"")&amp;IFERROR(VLOOKUP(BC$2&amp;$A6,'EUC2'!$C:$F,MATCH("AWAY",'EUC2'!$C$1:$F$1,0),0),"")&amp;IFERROR(VLOOKUP(BC$2&amp;$A6,'EUC2'!$D:$E,MATCH("HOME",'EUC2'!$D$1:$E$1,0),0),"")</f>
        <v/>
      </c>
      <c r="BD6" s="25" t="str">
        <f>IFERROR(VLOOKUP(BD$2&amp;$B6,'FPL FIX2'!$N$1:$Q$400,MATCH("HOME",'FPL FIX2'!$N$1:$Q$1,0),0),"")&amp;IFERROR(VLOOKUP(BD$2&amp;$B6,'FPL FIX2'!$O$1:$P$400,MATCH("AWAY",'FPL FIX2'!$O$1:$P$1,0),0),"")&amp;IFERROR(VLOOKUP(BD$2&amp;$A6,'FA2'!$A:$D,MATCH("AWAY",'FA2'!$A$1:$D$1,0),0),"")&amp;IFERROR(VLOOKUP(BD$2&amp;$A6,'FA2'!$B:$C,MATCH("HOME",'FA2'!$B$1:$C$1,0),0),"")&amp;IFERROR(VLOOKUP(BD$2&amp;$A6,'EFL2'!$A:$D,MATCH("AWAY",'EFL2'!$A$1:$D$1,0),0),"")&amp;IFERROR(VLOOKUP(BD$2&amp;$A6,'EFL2'!$B:$C,MATCH("HOME",'EFL2'!$B$1:$C$1,0),0),"")&amp;IFERROR(VLOOKUP(BD$2&amp;$A6,'UCL2'!$C:$F,MATCH("AWAY",'UCL2'!$C$1:$F$1,0),0),"")&amp;IFERROR(VLOOKUP(BD$2&amp;$A6,'UCL2'!$D:$E,MATCH("HOME",'UCL2'!$D$1:$E$1,0),0),"")&amp;IFERROR(VLOOKUP(BD$2&amp;$A6,'EU2'!$C:$F,MATCH("AWAY",'EU2'!$C$1:$F$1,0),0),"")&amp;IFERROR(VLOOKUP(BD$2&amp;$A6,'EU2'!$D:$E,MATCH("HOME",'EU2'!$D$1:$E$1,0),0),"")&amp;IFERROR(VLOOKUP(BD$2&amp;$A6,'EUC2'!$C:$F,MATCH("AWAY",'EUC2'!$C$1:$F$1,0),0),"")&amp;IFERROR(VLOOKUP(BD$2&amp;$A6,'EUC2'!$D:$E,MATCH("HOME",'EUC2'!$D$1:$E$1,0),0),"")</f>
        <v/>
      </c>
      <c r="BE6" s="25" t="str">
        <f>IFERROR(VLOOKUP(BE$2&amp;$B6,'FPL FIX2'!$N$1:$Q$400,MATCH("HOME",'FPL FIX2'!$N$1:$Q$1,0),0),"")&amp;IFERROR(VLOOKUP(BE$2&amp;$B6,'FPL FIX2'!$O$1:$P$400,MATCH("AWAY",'FPL FIX2'!$O$1:$P$1,0),0),"")&amp;IFERROR(VLOOKUP(BE$2&amp;$A6,'FA2'!$A:$D,MATCH("AWAY",'FA2'!$A$1:$D$1,0),0),"")&amp;IFERROR(VLOOKUP(BE$2&amp;$A6,'FA2'!$B:$C,MATCH("HOME",'FA2'!$B$1:$C$1,0),0),"")&amp;IFERROR(VLOOKUP(BE$2&amp;$A6,'EFL2'!$A:$D,MATCH("AWAY",'EFL2'!$A$1:$D$1,0),0),"")&amp;IFERROR(VLOOKUP(BE$2&amp;$A6,'EFL2'!$B:$C,MATCH("HOME",'EFL2'!$B$1:$C$1,0),0),"")&amp;IFERROR(VLOOKUP(BE$2&amp;$A6,'UCL2'!$C:$F,MATCH("AWAY",'UCL2'!$C$1:$F$1,0),0),"")&amp;IFERROR(VLOOKUP(BE$2&amp;$A6,'UCL2'!$D:$E,MATCH("HOME",'UCL2'!$D$1:$E$1,0),0),"")&amp;IFERROR(VLOOKUP(BE$2&amp;$A6,'EU2'!$C:$F,MATCH("AWAY",'EU2'!$C$1:$F$1,0),0),"")&amp;IFERROR(VLOOKUP(BE$2&amp;$A6,'EU2'!$D:$E,MATCH("HOME",'EU2'!$D$1:$E$1,0),0),"")&amp;IFERROR(VLOOKUP(BE$2&amp;$A6,'EUC2'!$C:$F,MATCH("AWAY",'EUC2'!$C$1:$F$1,0),0),"")&amp;IFERROR(VLOOKUP(BE$2&amp;$A6,'EUC2'!$D:$E,MATCH("HOME",'EUC2'!$D$1:$E$1,0),0),"")</f>
        <v/>
      </c>
      <c r="BF6" s="25" t="str">
        <f>IFERROR(VLOOKUP(BF$2&amp;$B6,'FPL FIX2'!$N$1:$Q$400,MATCH("HOME",'FPL FIX2'!$N$1:$Q$1,0),0),"")&amp;IFERROR(VLOOKUP(BF$2&amp;$B6,'FPL FIX2'!$O$1:$P$400,MATCH("AWAY",'FPL FIX2'!$O$1:$P$1,0),0),"")&amp;IFERROR(VLOOKUP(BF$2&amp;$A6,'FA2'!$A:$D,MATCH("AWAY",'FA2'!$A$1:$D$1,0),0),"")&amp;IFERROR(VLOOKUP(BF$2&amp;$A6,'FA2'!$B:$C,MATCH("HOME",'FA2'!$B$1:$C$1,0),0),"")&amp;IFERROR(VLOOKUP(BF$2&amp;$A6,'EFL2'!$A:$D,MATCH("AWAY",'EFL2'!$A$1:$D$1,0),0),"")&amp;IFERROR(VLOOKUP(BF$2&amp;$A6,'EFL2'!$B:$C,MATCH("HOME",'EFL2'!$B$1:$C$1,0),0),"")&amp;IFERROR(VLOOKUP(BF$2&amp;$A6,'UCL2'!$C:$F,MATCH("AWAY",'UCL2'!$C$1:$F$1,0),0),"")&amp;IFERROR(VLOOKUP(BF$2&amp;$A6,'UCL2'!$D:$E,MATCH("HOME",'UCL2'!$D$1:$E$1,0),0),"")&amp;IFERROR(VLOOKUP(BF$2&amp;$A6,'EU2'!$C:$F,MATCH("AWAY",'EU2'!$C$1:$F$1,0),0),"")&amp;IFERROR(VLOOKUP(BF$2&amp;$A6,'EU2'!$D:$E,MATCH("HOME",'EU2'!$D$1:$E$1,0),0),"")&amp;IFERROR(VLOOKUP(BF$2&amp;$A6,'EUC2'!$C:$F,MATCH("AWAY",'EUC2'!$C$1:$F$1,0),0),"")&amp;IFERROR(VLOOKUP(BF$2&amp;$A6,'EUC2'!$D:$E,MATCH("HOME",'EUC2'!$D$1:$E$1,0),0),"")</f>
        <v/>
      </c>
      <c r="BG6" s="25" t="str">
        <f>IFERROR(VLOOKUP(BG$2&amp;$B6,'FPL FIX2'!$N$1:$Q$400,MATCH("HOME",'FPL FIX2'!$N$1:$Q$1,0),0),"")&amp;IFERROR(VLOOKUP(BG$2&amp;$B6,'FPL FIX2'!$O$1:$P$400,MATCH("AWAY",'FPL FIX2'!$O$1:$P$1,0),0),"")&amp;IFERROR(VLOOKUP(BG$2&amp;$A6,'FA2'!$A:$D,MATCH("AWAY",'FA2'!$A$1:$D$1,0),0),"")&amp;IFERROR(VLOOKUP(BG$2&amp;$A6,'FA2'!$B:$C,MATCH("HOME",'FA2'!$B$1:$C$1,0),0),"")&amp;IFERROR(VLOOKUP(BG$2&amp;$A6,'EFL2'!$A:$D,MATCH("AWAY",'EFL2'!$A$1:$D$1,0),0),"")&amp;IFERROR(VLOOKUP(BG$2&amp;$A6,'EFL2'!$B:$C,MATCH("HOME",'EFL2'!$B$1:$C$1,0),0),"")&amp;IFERROR(VLOOKUP(BG$2&amp;$A6,'UCL2'!$C:$F,MATCH("AWAY",'UCL2'!$C$1:$F$1,0),0),"")&amp;IFERROR(VLOOKUP(BG$2&amp;$A6,'UCL2'!$D:$E,MATCH("HOME",'UCL2'!$D$1:$E$1,0),0),"")&amp;IFERROR(VLOOKUP(BG$2&amp;$A6,'EU2'!$C:$F,MATCH("AWAY",'EU2'!$C$1:$F$1,0),0),"")&amp;IFERROR(VLOOKUP(BG$2&amp;$A6,'EU2'!$D:$E,MATCH("HOME",'EU2'!$D$1:$E$1,0),0),"")&amp;IFERROR(VLOOKUP(BG$2&amp;$A6,'EUC2'!$C:$F,MATCH("AWAY",'EUC2'!$C$1:$F$1,0),0),"")&amp;IFERROR(VLOOKUP(BG$2&amp;$A6,'EUC2'!$D:$E,MATCH("HOME",'EUC2'!$D$1:$E$1,0),0),"")</f>
        <v/>
      </c>
      <c r="BH6" s="25" t="str">
        <f>IFERROR(VLOOKUP(BH$2&amp;$B6,'FPL FIX2'!$N$1:$Q$400,MATCH("HOME",'FPL FIX2'!$N$1:$Q$1,0),0),"")&amp;IFERROR(VLOOKUP(BH$2&amp;$B6,'FPL FIX2'!$O$1:$P$400,MATCH("AWAY",'FPL FIX2'!$O$1:$P$1,0),0),"")&amp;IFERROR(VLOOKUP(BH$2&amp;$A6,'FA2'!$A:$D,MATCH("AWAY",'FA2'!$A$1:$D$1,0),0),"")&amp;IFERROR(VLOOKUP(BH$2&amp;$A6,'FA2'!$B:$C,MATCH("HOME",'FA2'!$B$1:$C$1,0),0),"")&amp;IFERROR(VLOOKUP(BH$2&amp;$A6,'EFL2'!$A:$D,MATCH("AWAY",'EFL2'!$A$1:$D$1,0),0),"")&amp;IFERROR(VLOOKUP(BH$2&amp;$A6,'EFL2'!$B:$C,MATCH("HOME",'EFL2'!$B$1:$C$1,0),0),"")&amp;IFERROR(VLOOKUP(BH$2&amp;$A6,'UCL2'!$C:$F,MATCH("AWAY",'UCL2'!$C$1:$F$1,0),0),"")&amp;IFERROR(VLOOKUP(BH$2&amp;$A6,'UCL2'!$D:$E,MATCH("HOME",'UCL2'!$D$1:$E$1,0),0),"")&amp;IFERROR(VLOOKUP(BH$2&amp;$A6,'EU2'!$C:$F,MATCH("AWAY",'EU2'!$C$1:$F$1,0),0),"")&amp;IFERROR(VLOOKUP(BH$2&amp;$A6,'EU2'!$D:$E,MATCH("HOME",'EU2'!$D$1:$E$1,0),0),"")&amp;IFERROR(VLOOKUP(BH$2&amp;$A6,'EUC2'!$C:$F,MATCH("AWAY",'EUC2'!$C$1:$F$1,0),0),"")&amp;IFERROR(VLOOKUP(BH$2&amp;$A6,'EUC2'!$D:$E,MATCH("HOME",'EUC2'!$D$1:$E$1,0),0),"")</f>
        <v/>
      </c>
      <c r="BI6" s="25" t="str">
        <f>IFERROR(VLOOKUP(BI$2&amp;$B6,'FPL FIX2'!$N$1:$Q$400,MATCH("HOME",'FPL FIX2'!$N$1:$Q$1,0),0),"")&amp;IFERROR(VLOOKUP(BI$2&amp;$B6,'FPL FIX2'!$O$1:$P$400,MATCH("AWAY",'FPL FIX2'!$O$1:$P$1,0),0),"")&amp;IFERROR(VLOOKUP(BI$2&amp;$A6,'FA2'!$A:$D,MATCH("AWAY",'FA2'!$A$1:$D$1,0),0),"")&amp;IFERROR(VLOOKUP(BI$2&amp;$A6,'FA2'!$B:$C,MATCH("HOME",'FA2'!$B$1:$C$1,0),0),"")&amp;IFERROR(VLOOKUP(BI$2&amp;$A6,'EFL2'!$A:$D,MATCH("AWAY",'EFL2'!$A$1:$D$1,0),0),"")&amp;IFERROR(VLOOKUP(BI$2&amp;$A6,'EFL2'!$B:$C,MATCH("HOME",'EFL2'!$B$1:$C$1,0),0),"")&amp;IFERROR(VLOOKUP(BI$2&amp;$A6,'UCL2'!$C:$F,MATCH("AWAY",'UCL2'!$C$1:$F$1,0),0),"")&amp;IFERROR(VLOOKUP(BI$2&amp;$A6,'UCL2'!$D:$E,MATCH("HOME",'UCL2'!$D$1:$E$1,0),0),"")&amp;IFERROR(VLOOKUP(BI$2&amp;$A6,'EU2'!$C:$F,MATCH("AWAY",'EU2'!$C$1:$F$1,0),0),"")&amp;IFERROR(VLOOKUP(BI$2&amp;$A6,'EU2'!$D:$E,MATCH("HOME",'EU2'!$D$1:$E$1,0),0),"")&amp;IFERROR(VLOOKUP(BI$2&amp;$A6,'EUC2'!$C:$F,MATCH("AWAY",'EUC2'!$C$1:$F$1,0),0),"")&amp;IFERROR(VLOOKUP(BI$2&amp;$A6,'EUC2'!$D:$E,MATCH("HOME",'EUC2'!$D$1:$E$1,0),0),"")</f>
        <v/>
      </c>
      <c r="BJ6" s="25" t="str">
        <f>IFERROR(VLOOKUP(BJ$2&amp;$B6,'FPL FIX2'!$N$1:$Q$400,MATCH("HOME",'FPL FIX2'!$N$1:$Q$1,0),0),"")&amp;IFERROR(VLOOKUP(BJ$2&amp;$B6,'FPL FIX2'!$O$1:$P$400,MATCH("AWAY",'FPL FIX2'!$O$1:$P$1,0),0),"")&amp;IFERROR(VLOOKUP(BJ$2&amp;$A6,'FA2'!$A:$D,MATCH("AWAY",'FA2'!$A$1:$D$1,0),0),"")&amp;IFERROR(VLOOKUP(BJ$2&amp;$A6,'FA2'!$B:$C,MATCH("HOME",'FA2'!$B$1:$C$1,0),0),"")&amp;IFERROR(VLOOKUP(BJ$2&amp;$A6,'EFL2'!$A:$D,MATCH("AWAY",'EFL2'!$A$1:$D$1,0),0),"")&amp;IFERROR(VLOOKUP(BJ$2&amp;$A6,'EFL2'!$B:$C,MATCH("HOME",'EFL2'!$B$1:$C$1,0),0),"")&amp;IFERROR(VLOOKUP(BJ$2&amp;$A6,'UCL2'!$C:$F,MATCH("AWAY",'UCL2'!$C$1:$F$1,0),0),"")&amp;IFERROR(VLOOKUP(BJ$2&amp;$A6,'UCL2'!$D:$E,MATCH("HOME",'UCL2'!$D$1:$E$1,0),0),"")&amp;IFERROR(VLOOKUP(BJ$2&amp;$A6,'EU2'!$C:$F,MATCH("AWAY",'EU2'!$C$1:$F$1,0),0),"")&amp;IFERROR(VLOOKUP(BJ$2&amp;$A6,'EU2'!$D:$E,MATCH("HOME",'EU2'!$D$1:$E$1,0),0),"")&amp;IFERROR(VLOOKUP(BJ$2&amp;$A6,'EUC2'!$C:$F,MATCH("AWAY",'EUC2'!$C$1:$F$1,0),0),"")&amp;IFERROR(VLOOKUP(BJ$2&amp;$A6,'EUC2'!$D:$E,MATCH("HOME",'EUC2'!$D$1:$E$1,0),0),"")</f>
        <v/>
      </c>
      <c r="BK6" s="25" t="str">
        <f>IFERROR(VLOOKUP(BK$2&amp;$B6,'FPL FIX2'!$N$1:$Q$400,MATCH("HOME",'FPL FIX2'!$N$1:$Q$1,0),0),"")&amp;IFERROR(VLOOKUP(BK$2&amp;$B6,'FPL FIX2'!$O$1:$P$400,MATCH("AWAY",'FPL FIX2'!$O$1:$P$1,0),0),"")&amp;IFERROR(VLOOKUP(BK$2&amp;$A6,'FA2'!$A:$D,MATCH("AWAY",'FA2'!$A$1:$D$1,0),0),"")&amp;IFERROR(VLOOKUP(BK$2&amp;$A6,'FA2'!$B:$C,MATCH("HOME",'FA2'!$B$1:$C$1,0),0),"")&amp;IFERROR(VLOOKUP(BK$2&amp;$A6,'EFL2'!$A:$D,MATCH("AWAY",'EFL2'!$A$1:$D$1,0),0),"")&amp;IFERROR(VLOOKUP(BK$2&amp;$A6,'EFL2'!$B:$C,MATCH("HOME",'EFL2'!$B$1:$C$1,0),0),"")&amp;IFERROR(VLOOKUP(BK$2&amp;$A6,'UCL2'!$C:$F,MATCH("AWAY",'UCL2'!$C$1:$F$1,0),0),"")&amp;IFERROR(VLOOKUP(BK$2&amp;$A6,'UCL2'!$D:$E,MATCH("HOME",'UCL2'!$D$1:$E$1,0),0),"")&amp;IFERROR(VLOOKUP(BK$2&amp;$A6,'EU2'!$C:$F,MATCH("AWAY",'EU2'!$C$1:$F$1,0),0),"")&amp;IFERROR(VLOOKUP(BK$2&amp;$A6,'EU2'!$D:$E,MATCH("HOME",'EU2'!$D$1:$E$1,0),0),"")&amp;IFERROR(VLOOKUP(BK$2&amp;$A6,'EUC2'!$C:$F,MATCH("AWAY",'EUC2'!$C$1:$F$1,0),0),"")&amp;IFERROR(VLOOKUP(BK$2&amp;$A6,'EUC2'!$D:$E,MATCH("HOME",'EUC2'!$D$1:$E$1,0),0),"")</f>
        <v/>
      </c>
      <c r="BL6" s="25" t="str">
        <f>IFERROR(VLOOKUP(BL$2&amp;$B6,'FPL FIX2'!$N$1:$Q$400,MATCH("HOME",'FPL FIX2'!$N$1:$Q$1,0),0),"")&amp;IFERROR(VLOOKUP(BL$2&amp;$B6,'FPL FIX2'!$O$1:$P$400,MATCH("AWAY",'FPL FIX2'!$O$1:$P$1,0),0),"")&amp;IFERROR(VLOOKUP(BL$2&amp;$A6,'FA2'!$A:$D,MATCH("AWAY",'FA2'!$A$1:$D$1,0),0),"")&amp;IFERROR(VLOOKUP(BL$2&amp;$A6,'FA2'!$B:$C,MATCH("HOME",'FA2'!$B$1:$C$1,0),0),"")&amp;IFERROR(VLOOKUP(BL$2&amp;$A6,'EFL2'!$A:$D,MATCH("AWAY",'EFL2'!$A$1:$D$1,0),0),"")&amp;IFERROR(VLOOKUP(BL$2&amp;$A6,'EFL2'!$B:$C,MATCH("HOME",'EFL2'!$B$1:$C$1,0),0),"")&amp;IFERROR(VLOOKUP(BL$2&amp;$A6,'UCL2'!$C:$F,MATCH("AWAY",'UCL2'!$C$1:$F$1,0),0),"")&amp;IFERROR(VLOOKUP(BL$2&amp;$A6,'UCL2'!$D:$E,MATCH("HOME",'UCL2'!$D$1:$E$1,0),0),"")&amp;IFERROR(VLOOKUP(BL$2&amp;$A6,'EU2'!$C:$F,MATCH("AWAY",'EU2'!$C$1:$F$1,0),0),"")&amp;IFERROR(VLOOKUP(BL$2&amp;$A6,'EU2'!$D:$E,MATCH("HOME",'EU2'!$D$1:$E$1,0),0),"")&amp;IFERROR(VLOOKUP(BL$2&amp;$A6,'EUC2'!$C:$F,MATCH("AWAY",'EUC2'!$C$1:$F$1,0),0),"")&amp;IFERROR(VLOOKUP(BL$2&amp;$A6,'EUC2'!$D:$E,MATCH("HOME",'EUC2'!$D$1:$E$1,0),0),"")</f>
        <v>BRE</v>
      </c>
      <c r="BM6" s="25" t="str">
        <f>IFERROR(VLOOKUP(BM$2&amp;$B6,'FPL FIX2'!$N$1:$Q$400,MATCH("HOME",'FPL FIX2'!$N$1:$Q$1,0),0),"")&amp;IFERROR(VLOOKUP(BM$2&amp;$B6,'FPL FIX2'!$O$1:$P$400,MATCH("AWAY",'FPL FIX2'!$O$1:$P$1,0),0),"")&amp;IFERROR(VLOOKUP(BM$2&amp;$A6,'FA2'!$A:$D,MATCH("AWAY",'FA2'!$A$1:$D$1,0),0),"")&amp;IFERROR(VLOOKUP(BM$2&amp;$A6,'FA2'!$B:$C,MATCH("HOME",'FA2'!$B$1:$C$1,0),0),"")&amp;IFERROR(VLOOKUP(BM$2&amp;$A6,'EFL2'!$A:$D,MATCH("AWAY",'EFL2'!$A$1:$D$1,0),0),"")&amp;IFERROR(VLOOKUP(BM$2&amp;$A6,'EFL2'!$B:$C,MATCH("HOME",'EFL2'!$B$1:$C$1,0),0),"")&amp;IFERROR(VLOOKUP(BM$2&amp;$A6,'UCL2'!$C:$F,MATCH("AWAY",'UCL2'!$C$1:$F$1,0),0),"")&amp;IFERROR(VLOOKUP(BM$2&amp;$A6,'UCL2'!$D:$E,MATCH("HOME",'UCL2'!$D$1:$E$1,0),0),"")&amp;IFERROR(VLOOKUP(BM$2&amp;$A6,'EU2'!$C:$F,MATCH("AWAY",'EU2'!$C$1:$F$1,0),0),"")&amp;IFERROR(VLOOKUP(BM$2&amp;$A6,'EU2'!$D:$E,MATCH("HOME",'EU2'!$D$1:$E$1,0),0),"")&amp;IFERROR(VLOOKUP(BM$2&amp;$A6,'EUC2'!$C:$F,MATCH("AWAY",'EUC2'!$C$1:$F$1,0),0),"")&amp;IFERROR(VLOOKUP(BM$2&amp;$A6,'EUC2'!$D:$E,MATCH("HOME",'EUC2'!$D$1:$E$1,0),0),"")</f>
        <v/>
      </c>
      <c r="BN6" s="25" t="str">
        <f>IFERROR(VLOOKUP(BN$2&amp;$B6,'FPL FIX2'!$N$1:$Q$400,MATCH("HOME",'FPL FIX2'!$N$1:$Q$1,0),0),"")&amp;IFERROR(VLOOKUP(BN$2&amp;$B6,'FPL FIX2'!$O$1:$P$400,MATCH("AWAY",'FPL FIX2'!$O$1:$P$1,0),0),"")&amp;IFERROR(VLOOKUP(BN$2&amp;$A6,'FA2'!$A:$D,MATCH("AWAY",'FA2'!$A$1:$D$1,0),0),"")&amp;IFERROR(VLOOKUP(BN$2&amp;$A6,'FA2'!$B:$C,MATCH("HOME",'FA2'!$B$1:$C$1,0),0),"")&amp;IFERROR(VLOOKUP(BN$2&amp;$A6,'EFL2'!$A:$D,MATCH("AWAY",'EFL2'!$A$1:$D$1,0),0),"")&amp;IFERROR(VLOOKUP(BN$2&amp;$A6,'EFL2'!$B:$C,MATCH("HOME",'EFL2'!$B$1:$C$1,0),0),"")&amp;IFERROR(VLOOKUP(BN$2&amp;$A6,'UCL2'!$C:$F,MATCH("AWAY",'UCL2'!$C$1:$F$1,0),0),"")&amp;IFERROR(VLOOKUP(BN$2&amp;$A6,'UCL2'!$D:$E,MATCH("HOME",'UCL2'!$D$1:$E$1,0),0),"")&amp;IFERROR(VLOOKUP(BN$2&amp;$A6,'EU2'!$C:$F,MATCH("AWAY",'EU2'!$C$1:$F$1,0),0),"")&amp;IFERROR(VLOOKUP(BN$2&amp;$A6,'EU2'!$D:$E,MATCH("HOME",'EU2'!$D$1:$E$1,0),0),"")&amp;IFERROR(VLOOKUP(BN$2&amp;$A6,'EUC2'!$C:$F,MATCH("AWAY",'EUC2'!$C$1:$F$1,0),0),"")&amp;IFERROR(VLOOKUP(BN$2&amp;$A6,'EUC2'!$D:$E,MATCH("HOME",'EUC2'!$D$1:$E$1,0),0),"")</f>
        <v/>
      </c>
      <c r="BO6" s="25" t="str">
        <f>IFERROR(VLOOKUP(BO$2&amp;$B6,'FPL FIX2'!$N$1:$Q$400,MATCH("HOME",'FPL FIX2'!$N$1:$Q$1,0),0),"")&amp;IFERROR(VLOOKUP(BO$2&amp;$B6,'FPL FIX2'!$O$1:$P$400,MATCH("AWAY",'FPL FIX2'!$O$1:$P$1,0),0),"")&amp;IFERROR(VLOOKUP(BO$2&amp;$A6,'FA2'!$A:$D,MATCH("AWAY",'FA2'!$A$1:$D$1,0),0),"")&amp;IFERROR(VLOOKUP(BO$2&amp;$A6,'FA2'!$B:$C,MATCH("HOME",'FA2'!$B$1:$C$1,0),0),"")&amp;IFERROR(VLOOKUP(BO$2&amp;$A6,'EFL2'!$A:$D,MATCH("AWAY",'EFL2'!$A$1:$D$1,0),0),"")&amp;IFERROR(VLOOKUP(BO$2&amp;$A6,'EFL2'!$B:$C,MATCH("HOME",'EFL2'!$B$1:$C$1,0),0),"")&amp;IFERROR(VLOOKUP(BO$2&amp;$A6,'UCL2'!$C:$F,MATCH("AWAY",'UCL2'!$C$1:$F$1,0),0),"")&amp;IFERROR(VLOOKUP(BO$2&amp;$A6,'UCL2'!$D:$E,MATCH("HOME",'UCL2'!$D$1:$E$1,0),0),"")&amp;IFERROR(VLOOKUP(BO$2&amp;$A6,'EU2'!$C:$F,MATCH("AWAY",'EU2'!$C$1:$F$1,0),0),"")&amp;IFERROR(VLOOKUP(BO$2&amp;$A6,'EU2'!$D:$E,MATCH("HOME",'EU2'!$D$1:$E$1,0),0),"")&amp;IFERROR(VLOOKUP(BO$2&amp;$A6,'EUC2'!$C:$F,MATCH("AWAY",'EUC2'!$C$1:$F$1,0),0),"")&amp;IFERROR(VLOOKUP(BO$2&amp;$A6,'EUC2'!$D:$E,MATCH("HOME",'EUC2'!$D$1:$E$1,0),0),"")</f>
        <v/>
      </c>
      <c r="BP6" s="25" t="str">
        <f>IFERROR(VLOOKUP(BP$2&amp;$B6,'FPL FIX2'!$N$1:$Q$400,MATCH("HOME",'FPL FIX2'!$N$1:$Q$1,0),0),"")&amp;IFERROR(VLOOKUP(BP$2&amp;$B6,'FPL FIX2'!$O$1:$P$400,MATCH("AWAY",'FPL FIX2'!$O$1:$P$1,0),0),"")&amp;IFERROR(VLOOKUP(BP$2&amp;$A6,'FA2'!$A:$D,MATCH("AWAY",'FA2'!$A$1:$D$1,0),0),"")&amp;IFERROR(VLOOKUP(BP$2&amp;$A6,'FA2'!$B:$C,MATCH("HOME",'FA2'!$B$1:$C$1,0),0),"")&amp;IFERROR(VLOOKUP(BP$2&amp;$A6,'EFL2'!$A:$D,MATCH("AWAY",'EFL2'!$A$1:$D$1,0),0),"")&amp;IFERROR(VLOOKUP(BP$2&amp;$A6,'EFL2'!$B:$C,MATCH("HOME",'EFL2'!$B$1:$C$1,0),0),"")&amp;IFERROR(VLOOKUP(BP$2&amp;$A6,'UCL2'!$C:$F,MATCH("AWAY",'UCL2'!$C$1:$F$1,0),0),"")&amp;IFERROR(VLOOKUP(BP$2&amp;$A6,'UCL2'!$D:$E,MATCH("HOME",'UCL2'!$D$1:$E$1,0),0),"")&amp;IFERROR(VLOOKUP(BP$2&amp;$A6,'EU2'!$C:$F,MATCH("AWAY",'EU2'!$C$1:$F$1,0),0),"")&amp;IFERROR(VLOOKUP(BP$2&amp;$A6,'EU2'!$D:$E,MATCH("HOME",'EU2'!$D$1:$E$1,0),0),"")&amp;IFERROR(VLOOKUP(BP$2&amp;$A6,'EUC2'!$C:$F,MATCH("AWAY",'EUC2'!$C$1:$F$1,0),0),"")&amp;IFERROR(VLOOKUP(BP$2&amp;$A6,'EUC2'!$D:$E,MATCH("HOME",'EUC2'!$D$1:$E$1,0),0),"")</f>
        <v/>
      </c>
      <c r="BQ6" s="25" t="str">
        <f>IFERROR(VLOOKUP(BQ$2&amp;$B6,'FPL FIX2'!$N$1:$Q$400,MATCH("HOME",'FPL FIX2'!$N$1:$Q$1,0),0),"")&amp;IFERROR(VLOOKUP(BQ$2&amp;$B6,'FPL FIX2'!$O$1:$P$400,MATCH("AWAY",'FPL FIX2'!$O$1:$P$1,0),0),"")&amp;IFERROR(VLOOKUP(BQ$2&amp;$A6,'FA2'!$A:$D,MATCH("AWAY",'FA2'!$A$1:$D$1,0),0),"")&amp;IFERROR(VLOOKUP(BQ$2&amp;$A6,'FA2'!$B:$C,MATCH("HOME",'FA2'!$B$1:$C$1,0),0),"")&amp;IFERROR(VLOOKUP(BQ$2&amp;$A6,'EFL2'!$A:$D,MATCH("AWAY",'EFL2'!$A$1:$D$1,0),0),"")&amp;IFERROR(VLOOKUP(BQ$2&amp;$A6,'EFL2'!$B:$C,MATCH("HOME",'EFL2'!$B$1:$C$1,0),0),"")&amp;IFERROR(VLOOKUP(BQ$2&amp;$A6,'UCL2'!$C:$F,MATCH("AWAY",'UCL2'!$C$1:$F$1,0),0),"")&amp;IFERROR(VLOOKUP(BQ$2&amp;$A6,'UCL2'!$D:$E,MATCH("HOME",'UCL2'!$D$1:$E$1,0),0),"")&amp;IFERROR(VLOOKUP(BQ$2&amp;$A6,'EU2'!$C:$F,MATCH("AWAY",'EU2'!$C$1:$F$1,0),0),"")&amp;IFERROR(VLOOKUP(BQ$2&amp;$A6,'EU2'!$D:$E,MATCH("HOME",'EU2'!$D$1:$E$1,0),0),"")&amp;IFERROR(VLOOKUP(BQ$2&amp;$A6,'EUC2'!$C:$F,MATCH("AWAY",'EUC2'!$C$1:$F$1,0),0),"")&amp;IFERROR(VLOOKUP(BQ$2&amp;$A6,'EUC2'!$D:$E,MATCH("HOME",'EUC2'!$D$1:$E$1,0),0),"")</f>
        <v/>
      </c>
      <c r="BR6" s="25" t="str">
        <f>IFERROR(VLOOKUP(BR$2&amp;$B6,'FPL FIX2'!$N$1:$Q$400,MATCH("HOME",'FPL FIX2'!$N$1:$Q$1,0),0),"")&amp;IFERROR(VLOOKUP(BR$2&amp;$B6,'FPL FIX2'!$O$1:$P$400,MATCH("AWAY",'FPL FIX2'!$O$1:$P$1,0),0),"")&amp;IFERROR(VLOOKUP(BR$2&amp;$A6,'FA2'!$A:$D,MATCH("AWAY",'FA2'!$A$1:$D$1,0),0),"")&amp;IFERROR(VLOOKUP(BR$2&amp;$A6,'FA2'!$B:$C,MATCH("HOME",'FA2'!$B$1:$C$1,0),0),"")&amp;IFERROR(VLOOKUP(BR$2&amp;$A6,'EFL2'!$A:$D,MATCH("AWAY",'EFL2'!$A$1:$D$1,0),0),"")&amp;IFERROR(VLOOKUP(BR$2&amp;$A6,'EFL2'!$B:$C,MATCH("HOME",'EFL2'!$B$1:$C$1,0),0),"")&amp;IFERROR(VLOOKUP(BR$2&amp;$A6,'UCL2'!$C:$F,MATCH("AWAY",'UCL2'!$C$1:$F$1,0),0),"")&amp;IFERROR(VLOOKUP(BR$2&amp;$A6,'UCL2'!$D:$E,MATCH("HOME",'UCL2'!$D$1:$E$1,0),0),"")&amp;IFERROR(VLOOKUP(BR$2&amp;$A6,'EU2'!$C:$F,MATCH("AWAY",'EU2'!$C$1:$F$1,0),0),"")&amp;IFERROR(VLOOKUP(BR$2&amp;$A6,'EU2'!$D:$E,MATCH("HOME",'EU2'!$D$1:$E$1,0),0),"")&amp;IFERROR(VLOOKUP(BR$2&amp;$A6,'EUC2'!$C:$F,MATCH("AWAY",'EUC2'!$C$1:$F$1,0),0),"")&amp;IFERROR(VLOOKUP(BR$2&amp;$A6,'EUC2'!$D:$E,MATCH("HOME",'EUC2'!$D$1:$E$1,0),0),"")</f>
        <v/>
      </c>
      <c r="BS6" s="25" t="str">
        <f>IFERROR(VLOOKUP(BS$2&amp;$B6,'FPL FIX2'!$N$1:$Q$400,MATCH("HOME",'FPL FIX2'!$N$1:$Q$1,0),0),"")&amp;IFERROR(VLOOKUP(BS$2&amp;$B6,'FPL FIX2'!$O$1:$P$400,MATCH("AWAY",'FPL FIX2'!$O$1:$P$1,0),0),"")&amp;IFERROR(VLOOKUP(BS$2&amp;$A6,'FA2'!$A:$D,MATCH("AWAY",'FA2'!$A$1:$D$1,0),0),"")&amp;IFERROR(VLOOKUP(BS$2&amp;$A6,'FA2'!$B:$C,MATCH("HOME",'FA2'!$B$1:$C$1,0),0),"")&amp;IFERROR(VLOOKUP(BS$2&amp;$A6,'EFL2'!$A:$D,MATCH("AWAY",'EFL2'!$A$1:$D$1,0),0),"")&amp;IFERROR(VLOOKUP(BS$2&amp;$A6,'EFL2'!$B:$C,MATCH("HOME",'EFL2'!$B$1:$C$1,0),0),"")&amp;IFERROR(VLOOKUP(BS$2&amp;$A6,'UCL2'!$C:$F,MATCH("AWAY",'UCL2'!$C$1:$F$1,0),0),"")&amp;IFERROR(VLOOKUP(BS$2&amp;$A6,'UCL2'!$D:$E,MATCH("HOME",'UCL2'!$D$1:$E$1,0),0),"")&amp;IFERROR(VLOOKUP(BS$2&amp;$A6,'EU2'!$C:$F,MATCH("AWAY",'EU2'!$C$1:$F$1,0),0),"")&amp;IFERROR(VLOOKUP(BS$2&amp;$A6,'EU2'!$D:$E,MATCH("HOME",'EU2'!$D$1:$E$1,0),0),"")&amp;IFERROR(VLOOKUP(BS$2&amp;$A6,'EUC2'!$C:$F,MATCH("AWAY",'EUC2'!$C$1:$F$1,0),0),"")&amp;IFERROR(VLOOKUP(BS$2&amp;$A6,'EUC2'!$D:$E,MATCH("HOME",'EUC2'!$D$1:$E$1,0),0),"")</f>
        <v>LEI</v>
      </c>
      <c r="BT6" s="25" t="str">
        <f>IFERROR(VLOOKUP(BT$2&amp;$B6,'FPL FIX2'!$N$1:$Q$400,MATCH("HOME",'FPL FIX2'!$N$1:$Q$1,0),0),"")&amp;IFERROR(VLOOKUP(BT$2&amp;$B6,'FPL FIX2'!$O$1:$P$400,MATCH("AWAY",'FPL FIX2'!$O$1:$P$1,0),0),"")&amp;IFERROR(VLOOKUP(BT$2&amp;$A6,'FA2'!$A:$D,MATCH("AWAY",'FA2'!$A$1:$D$1,0),0),"")&amp;IFERROR(VLOOKUP(BT$2&amp;$A6,'FA2'!$B:$C,MATCH("HOME",'FA2'!$B$1:$C$1,0),0),"")&amp;IFERROR(VLOOKUP(BT$2&amp;$A6,'EFL2'!$A:$D,MATCH("AWAY",'EFL2'!$A$1:$D$1,0),0),"")&amp;IFERROR(VLOOKUP(BT$2&amp;$A6,'EFL2'!$B:$C,MATCH("HOME",'EFL2'!$B$1:$C$1,0),0),"")&amp;IFERROR(VLOOKUP(BT$2&amp;$A6,'UCL2'!$C:$F,MATCH("AWAY",'UCL2'!$C$1:$F$1,0),0),"")&amp;IFERROR(VLOOKUP(BT$2&amp;$A6,'UCL2'!$D:$E,MATCH("HOME",'UCL2'!$D$1:$E$1,0),0),"")&amp;IFERROR(VLOOKUP(BT$2&amp;$A6,'EU2'!$C:$F,MATCH("AWAY",'EU2'!$C$1:$F$1,0),0),"")&amp;IFERROR(VLOOKUP(BT$2&amp;$A6,'EU2'!$D:$E,MATCH("HOME",'EU2'!$D$1:$E$1,0),0),"")&amp;IFERROR(VLOOKUP(BT$2&amp;$A6,'EUC2'!$C:$F,MATCH("AWAY",'EUC2'!$C$1:$F$1,0),0),"")&amp;IFERROR(VLOOKUP(BT$2&amp;$A6,'EUC2'!$D:$E,MATCH("HOME",'EUC2'!$D$1:$E$1,0),0),"")</f>
        <v/>
      </c>
      <c r="BU6" s="25" t="str">
        <f>IFERROR(VLOOKUP(BU$2&amp;$B6,'FPL FIX2'!$N$1:$Q$400,MATCH("HOME",'FPL FIX2'!$N$1:$Q$1,0),0),"")&amp;IFERROR(VLOOKUP(BU$2&amp;$B6,'FPL FIX2'!$O$1:$P$400,MATCH("AWAY",'FPL FIX2'!$O$1:$P$1,0),0),"")&amp;IFERROR(VLOOKUP(BU$2&amp;$A6,'FA2'!$A:$D,MATCH("AWAY",'FA2'!$A$1:$D$1,0),0),"")&amp;IFERROR(VLOOKUP(BU$2&amp;$A6,'FA2'!$B:$C,MATCH("HOME",'FA2'!$B$1:$C$1,0),0),"")&amp;IFERROR(VLOOKUP(BU$2&amp;$A6,'EFL2'!$A:$D,MATCH("AWAY",'EFL2'!$A$1:$D$1,0),0),"")&amp;IFERROR(VLOOKUP(BU$2&amp;$A6,'EFL2'!$B:$C,MATCH("HOME",'EFL2'!$B$1:$C$1,0),0),"")&amp;IFERROR(VLOOKUP(BU$2&amp;$A6,'UCL2'!$C:$F,MATCH("AWAY",'UCL2'!$C$1:$F$1,0),0),"")&amp;IFERROR(VLOOKUP(BU$2&amp;$A6,'UCL2'!$D:$E,MATCH("HOME",'UCL2'!$D$1:$E$1,0),0),"")&amp;IFERROR(VLOOKUP(BU$2&amp;$A6,'EU2'!$C:$F,MATCH("AWAY",'EU2'!$C$1:$F$1,0),0),"")&amp;IFERROR(VLOOKUP(BU$2&amp;$A6,'EU2'!$D:$E,MATCH("HOME",'EU2'!$D$1:$E$1,0),0),"")&amp;IFERROR(VLOOKUP(BU$2&amp;$A6,'EUC2'!$C:$F,MATCH("AWAY",'EUC2'!$C$1:$F$1,0),0),"")&amp;IFERROR(VLOOKUP(BU$2&amp;$A6,'EUC2'!$D:$E,MATCH("HOME",'EUC2'!$D$1:$E$1,0),0),"")</f>
        <v/>
      </c>
      <c r="BV6" s="25" t="str">
        <f>IFERROR(VLOOKUP(BV$2&amp;$B6,'FPL FIX2'!$N$1:$Q$400,MATCH("HOME",'FPL FIX2'!$N$1:$Q$1,0),0),"")&amp;IFERROR(VLOOKUP(BV$2&amp;$B6,'FPL FIX2'!$O$1:$P$400,MATCH("AWAY",'FPL FIX2'!$O$1:$P$1,0),0),"")&amp;IFERROR(VLOOKUP(BV$2&amp;$A6,'FA2'!$A:$D,MATCH("AWAY",'FA2'!$A$1:$D$1,0),0),"")&amp;IFERROR(VLOOKUP(BV$2&amp;$A6,'FA2'!$B:$C,MATCH("HOME",'FA2'!$B$1:$C$1,0),0),"")&amp;IFERROR(VLOOKUP(BV$2&amp;$A6,'EFL2'!$A:$D,MATCH("AWAY",'EFL2'!$A$1:$D$1,0),0),"")&amp;IFERROR(VLOOKUP(BV$2&amp;$A6,'EFL2'!$B:$C,MATCH("HOME",'EFL2'!$B$1:$C$1,0),0),"")&amp;IFERROR(VLOOKUP(BV$2&amp;$A6,'UCL2'!$C:$F,MATCH("AWAY",'UCL2'!$C$1:$F$1,0),0),"")&amp;IFERROR(VLOOKUP(BV$2&amp;$A6,'UCL2'!$D:$E,MATCH("HOME",'UCL2'!$D$1:$E$1,0),0),"")&amp;IFERROR(VLOOKUP(BV$2&amp;$A6,'EU2'!$C:$F,MATCH("AWAY",'EU2'!$C$1:$F$1,0),0),"")&amp;IFERROR(VLOOKUP(BV$2&amp;$A6,'EU2'!$D:$E,MATCH("HOME",'EU2'!$D$1:$E$1,0),0),"")&amp;IFERROR(VLOOKUP(BV$2&amp;$A6,'EUC2'!$C:$F,MATCH("AWAY",'EUC2'!$C$1:$F$1,0),0),"")&amp;IFERROR(VLOOKUP(BV$2&amp;$A6,'EUC2'!$D:$E,MATCH("HOME",'EUC2'!$D$1:$E$1,0),0),"")</f>
        <v/>
      </c>
      <c r="BW6" s="25" t="str">
        <f>IFERROR(VLOOKUP(BW$2&amp;$B6,'FPL FIX2'!$N$1:$Q$400,MATCH("HOME",'FPL FIX2'!$N$1:$Q$1,0),0),"")&amp;IFERROR(VLOOKUP(BW$2&amp;$B6,'FPL FIX2'!$O$1:$P$400,MATCH("AWAY",'FPL FIX2'!$O$1:$P$1,0),0),"")&amp;IFERROR(VLOOKUP(BW$2&amp;$A6,'FA2'!$A:$D,MATCH("AWAY",'FA2'!$A$1:$D$1,0),0),"")&amp;IFERROR(VLOOKUP(BW$2&amp;$A6,'FA2'!$B:$C,MATCH("HOME",'FA2'!$B$1:$C$1,0),0),"")&amp;IFERROR(VLOOKUP(BW$2&amp;$A6,'EFL2'!$A:$D,MATCH("AWAY",'EFL2'!$A$1:$D$1,0),0),"")&amp;IFERROR(VLOOKUP(BW$2&amp;$A6,'EFL2'!$B:$C,MATCH("HOME",'EFL2'!$B$1:$C$1,0),0),"")&amp;IFERROR(VLOOKUP(BW$2&amp;$A6,'UCL2'!$C:$F,MATCH("AWAY",'UCL2'!$C$1:$F$1,0),0),"")&amp;IFERROR(VLOOKUP(BW$2&amp;$A6,'UCL2'!$D:$E,MATCH("HOME",'UCL2'!$D$1:$E$1,0),0),"")&amp;IFERROR(VLOOKUP(BW$2&amp;$A6,'EU2'!$C:$F,MATCH("AWAY",'EU2'!$C$1:$F$1,0),0),"")&amp;IFERROR(VLOOKUP(BW$2&amp;$A6,'EU2'!$D:$E,MATCH("HOME",'EU2'!$D$1:$E$1,0),0),"")&amp;IFERROR(VLOOKUP(BW$2&amp;$A6,'EUC2'!$C:$F,MATCH("AWAY",'EUC2'!$C$1:$F$1,0),0),"")&amp;IFERROR(VLOOKUP(BW$2&amp;$A6,'EUC2'!$D:$E,MATCH("HOME",'EUC2'!$D$1:$E$1,0),0),"")</f>
        <v/>
      </c>
      <c r="BX6" s="25" t="str">
        <f>IFERROR(VLOOKUP(BX$2&amp;$B6,'FPL FIX2'!$N$1:$Q$400,MATCH("HOME",'FPL FIX2'!$N$1:$Q$1,0),0),"")&amp;IFERROR(VLOOKUP(BX$2&amp;$B6,'FPL FIX2'!$O$1:$P$400,MATCH("AWAY",'FPL FIX2'!$O$1:$P$1,0),0),"")&amp;IFERROR(VLOOKUP(BX$2&amp;$A6,'FA2'!$A:$D,MATCH("AWAY",'FA2'!$A$1:$D$1,0),0),"")&amp;IFERROR(VLOOKUP(BX$2&amp;$A6,'FA2'!$B:$C,MATCH("HOME",'FA2'!$B$1:$C$1,0),0),"")&amp;IFERROR(VLOOKUP(BX$2&amp;$A6,'EFL2'!$A:$D,MATCH("AWAY",'EFL2'!$A$1:$D$1,0),0),"")&amp;IFERROR(VLOOKUP(BX$2&amp;$A6,'EFL2'!$B:$C,MATCH("HOME",'EFL2'!$B$1:$C$1,0),0),"")&amp;IFERROR(VLOOKUP(BX$2&amp;$A6,'UCL2'!$C:$F,MATCH("AWAY",'UCL2'!$C$1:$F$1,0),0),"")&amp;IFERROR(VLOOKUP(BX$2&amp;$A6,'UCL2'!$D:$E,MATCH("HOME",'UCL2'!$D$1:$E$1,0),0),"")&amp;IFERROR(VLOOKUP(BX$2&amp;$A6,'EU2'!$C:$F,MATCH("AWAY",'EU2'!$C$1:$F$1,0),0),"")&amp;IFERROR(VLOOKUP(BX$2&amp;$A6,'EU2'!$D:$E,MATCH("HOME",'EU2'!$D$1:$E$1,0),0),"")&amp;IFERROR(VLOOKUP(BX$2&amp;$A6,'EUC2'!$C:$F,MATCH("AWAY",'EUC2'!$C$1:$F$1,0),0),"")&amp;IFERROR(VLOOKUP(BX$2&amp;$A6,'EUC2'!$D:$E,MATCH("HOME",'EUC2'!$D$1:$E$1,0),0),"")</f>
        <v/>
      </c>
      <c r="BY6" s="25" t="str">
        <f>IFERROR(VLOOKUP(BY$2&amp;$B6,'FPL FIX2'!$N$1:$Q$400,MATCH("HOME",'FPL FIX2'!$N$1:$Q$1,0),0),"")&amp;IFERROR(VLOOKUP(BY$2&amp;$B6,'FPL FIX2'!$O$1:$P$400,MATCH("AWAY",'FPL FIX2'!$O$1:$P$1,0),0),"")&amp;IFERROR(VLOOKUP(BY$2&amp;$A6,'FA2'!$A:$D,MATCH("AWAY",'FA2'!$A$1:$D$1,0),0),"")&amp;IFERROR(VLOOKUP(BY$2&amp;$A6,'FA2'!$B:$C,MATCH("HOME",'FA2'!$B$1:$C$1,0),0),"")&amp;IFERROR(VLOOKUP(BY$2&amp;$A6,'EFL2'!$A:$D,MATCH("AWAY",'EFL2'!$A$1:$D$1,0),0),"")&amp;IFERROR(VLOOKUP(BY$2&amp;$A6,'EFL2'!$B:$C,MATCH("HOME",'EFL2'!$B$1:$C$1,0),0),"")&amp;IFERROR(VLOOKUP(BY$2&amp;$A6,'UCL2'!$C:$F,MATCH("AWAY",'UCL2'!$C$1:$F$1,0),0),"")&amp;IFERROR(VLOOKUP(BY$2&amp;$A6,'UCL2'!$D:$E,MATCH("HOME",'UCL2'!$D$1:$E$1,0),0),"")&amp;IFERROR(VLOOKUP(BY$2&amp;$A6,'EU2'!$C:$F,MATCH("AWAY",'EU2'!$C$1:$F$1,0),0),"")&amp;IFERROR(VLOOKUP(BY$2&amp;$A6,'EU2'!$D:$E,MATCH("HOME",'EU2'!$D$1:$E$1,0),0),"")&amp;IFERROR(VLOOKUP(BY$2&amp;$A6,'EUC2'!$C:$F,MATCH("AWAY",'EUC2'!$C$1:$F$1,0),0),"")&amp;IFERROR(VLOOKUP(BY$2&amp;$A6,'EUC2'!$D:$E,MATCH("HOME",'EUC2'!$D$1:$E$1,0),0),"")</f>
        <v/>
      </c>
      <c r="BZ6" s="25" t="str">
        <f>IFERROR(VLOOKUP(BZ$2&amp;$B6,'FPL FIX2'!$N$1:$Q$400,MATCH("HOME",'FPL FIX2'!$N$1:$Q$1,0),0),"")&amp;IFERROR(VLOOKUP(BZ$2&amp;$B6,'FPL FIX2'!$O$1:$P$400,MATCH("AWAY",'FPL FIX2'!$O$1:$P$1,0),0),"")&amp;IFERROR(VLOOKUP(BZ$2&amp;$A6,'FA2'!$A:$D,MATCH("AWAY",'FA2'!$A$1:$D$1,0),0),"")&amp;IFERROR(VLOOKUP(BZ$2&amp;$A6,'FA2'!$B:$C,MATCH("HOME",'FA2'!$B$1:$C$1,0),0),"")&amp;IFERROR(VLOOKUP(BZ$2&amp;$A6,'EFL2'!$A:$D,MATCH("AWAY",'EFL2'!$A$1:$D$1,0),0),"")&amp;IFERROR(VLOOKUP(BZ$2&amp;$A6,'EFL2'!$B:$C,MATCH("HOME",'EFL2'!$B$1:$C$1,0),0),"")&amp;IFERROR(VLOOKUP(BZ$2&amp;$A6,'UCL2'!$C:$F,MATCH("AWAY",'UCL2'!$C$1:$F$1,0),0),"")&amp;IFERROR(VLOOKUP(BZ$2&amp;$A6,'UCL2'!$D:$E,MATCH("HOME",'UCL2'!$D$1:$E$1,0),0),"")&amp;IFERROR(VLOOKUP(BZ$2&amp;$A6,'EU2'!$C:$F,MATCH("AWAY",'EU2'!$C$1:$F$1,0),0),"")&amp;IFERROR(VLOOKUP(BZ$2&amp;$A6,'EU2'!$D:$E,MATCH("HOME",'EU2'!$D$1:$E$1,0),0),"")&amp;IFERROR(VLOOKUP(BZ$2&amp;$A6,'EUC2'!$C:$F,MATCH("AWAY",'EUC2'!$C$1:$F$1,0),0),"")&amp;IFERROR(VLOOKUP(BZ$2&amp;$A6,'EUC2'!$D:$E,MATCH("HOME",'EUC2'!$D$1:$E$1,0),0),"")</f>
        <v>ful</v>
      </c>
      <c r="CA6" s="25" t="str">
        <f>IFERROR(VLOOKUP(CA$2&amp;$B6,'FPL FIX2'!$N$1:$Q$400,MATCH("HOME",'FPL FIX2'!$N$1:$Q$1,0),0),"")&amp;IFERROR(VLOOKUP(CA$2&amp;$B6,'FPL FIX2'!$O$1:$P$400,MATCH("AWAY",'FPL FIX2'!$O$1:$P$1,0),0),"")&amp;IFERROR(VLOOKUP(CA$2&amp;$A6,'FA2'!$A:$D,MATCH("AWAY",'FA2'!$A$1:$D$1,0),0),"")&amp;IFERROR(VLOOKUP(CA$2&amp;$A6,'FA2'!$B:$C,MATCH("HOME",'FA2'!$B$1:$C$1,0),0),"")&amp;IFERROR(VLOOKUP(CA$2&amp;$A6,'EFL2'!$A:$D,MATCH("AWAY",'EFL2'!$A$1:$D$1,0),0),"")&amp;IFERROR(VLOOKUP(CA$2&amp;$A6,'EFL2'!$B:$C,MATCH("HOME",'EFL2'!$B$1:$C$1,0),0),"")&amp;IFERROR(VLOOKUP(CA$2&amp;$A6,'UCL2'!$C:$F,MATCH("AWAY",'UCL2'!$C$1:$F$1,0),0),"")&amp;IFERROR(VLOOKUP(CA$2&amp;$A6,'UCL2'!$D:$E,MATCH("HOME",'UCL2'!$D$1:$E$1,0),0),"")&amp;IFERROR(VLOOKUP(CA$2&amp;$A6,'EU2'!$C:$F,MATCH("AWAY",'EU2'!$C$1:$F$1,0),0),"")&amp;IFERROR(VLOOKUP(CA$2&amp;$A6,'EU2'!$D:$E,MATCH("HOME",'EU2'!$D$1:$E$1,0),0),"")&amp;IFERROR(VLOOKUP(CA$2&amp;$A6,'EUC2'!$C:$F,MATCH("AWAY",'EUC2'!$C$1:$F$1,0),0),"")&amp;IFERROR(VLOOKUP(CA$2&amp;$A6,'EUC2'!$D:$E,MATCH("HOME",'EUC2'!$D$1:$E$1,0),0),"")</f>
        <v/>
      </c>
      <c r="CB6" s="25" t="str">
        <f>IFERROR(VLOOKUP(CB$2&amp;$B6,'FPL FIX2'!$N$1:$Q$400,MATCH("HOME",'FPL FIX2'!$N$1:$Q$1,0),0),"")&amp;IFERROR(VLOOKUP(CB$2&amp;$B6,'FPL FIX2'!$O$1:$P$400,MATCH("AWAY",'FPL FIX2'!$O$1:$P$1,0),0),"")&amp;IFERROR(VLOOKUP(CB$2&amp;$A6,'FA2'!$A:$D,MATCH("AWAY",'FA2'!$A$1:$D$1,0),0),"")&amp;IFERROR(VLOOKUP(CB$2&amp;$A6,'FA2'!$B:$C,MATCH("HOME",'FA2'!$B$1:$C$1,0),0),"")&amp;IFERROR(VLOOKUP(CB$2&amp;$A6,'EFL2'!$A:$D,MATCH("AWAY",'EFL2'!$A$1:$D$1,0),0),"")&amp;IFERROR(VLOOKUP(CB$2&amp;$A6,'EFL2'!$B:$C,MATCH("HOME",'EFL2'!$B$1:$C$1,0),0),"")&amp;IFERROR(VLOOKUP(CB$2&amp;$A6,'UCL2'!$C:$F,MATCH("AWAY",'UCL2'!$C$1:$F$1,0),0),"")&amp;IFERROR(VLOOKUP(CB$2&amp;$A6,'UCL2'!$D:$E,MATCH("HOME",'UCL2'!$D$1:$E$1,0),0),"")&amp;IFERROR(VLOOKUP(CB$2&amp;$A6,'EU2'!$C:$F,MATCH("AWAY",'EU2'!$C$1:$F$1,0),0),"")&amp;IFERROR(VLOOKUP(CB$2&amp;$A6,'EU2'!$D:$E,MATCH("HOME",'EU2'!$D$1:$E$1,0),0),"")&amp;IFERROR(VLOOKUP(CB$2&amp;$A6,'EUC2'!$C:$F,MATCH("AWAY",'EUC2'!$C$1:$F$1,0),0),"")&amp;IFERROR(VLOOKUP(CB$2&amp;$A6,'EUC2'!$D:$E,MATCH("HOME",'EUC2'!$D$1:$E$1,0),0),"")</f>
        <v/>
      </c>
      <c r="CC6" s="25" t="str">
        <f>IFERROR(VLOOKUP(CC$2&amp;$B6,'FPL FIX2'!$N$1:$Q$400,MATCH("HOME",'FPL FIX2'!$N$1:$Q$1,0),0),"")&amp;IFERROR(VLOOKUP(CC$2&amp;$B6,'FPL FIX2'!$O$1:$P$400,MATCH("AWAY",'FPL FIX2'!$O$1:$P$1,0),0),"")&amp;IFERROR(VLOOKUP(CC$2&amp;$A6,'FA2'!$A:$D,MATCH("AWAY",'FA2'!$A$1:$D$1,0),0),"")&amp;IFERROR(VLOOKUP(CC$2&amp;$A6,'FA2'!$B:$C,MATCH("HOME",'FA2'!$B$1:$C$1,0),0),"")&amp;IFERROR(VLOOKUP(CC$2&amp;$A6,'EFL2'!$A:$D,MATCH("AWAY",'EFL2'!$A$1:$D$1,0),0),"")&amp;IFERROR(VLOOKUP(CC$2&amp;$A6,'EFL2'!$B:$C,MATCH("HOME",'EFL2'!$B$1:$C$1,0),0),"")&amp;IFERROR(VLOOKUP(CC$2&amp;$A6,'UCL2'!$C:$F,MATCH("AWAY",'UCL2'!$C$1:$F$1,0),0),"")&amp;IFERROR(VLOOKUP(CC$2&amp;$A6,'UCL2'!$D:$E,MATCH("HOME",'UCL2'!$D$1:$E$1,0),0),"")&amp;IFERROR(VLOOKUP(CC$2&amp;$A6,'EU2'!$C:$F,MATCH("AWAY",'EU2'!$C$1:$F$1,0),0),"")&amp;IFERROR(VLOOKUP(CC$2&amp;$A6,'EU2'!$D:$E,MATCH("HOME",'EU2'!$D$1:$E$1,0),0),"")&amp;IFERROR(VLOOKUP(CC$2&amp;$A6,'EUC2'!$C:$F,MATCH("AWAY",'EUC2'!$C$1:$F$1,0),0),"")&amp;IFERROR(VLOOKUP(CC$2&amp;$A6,'EUC2'!$D:$E,MATCH("HOME",'EUC2'!$D$1:$E$1,0),0),"")</f>
        <v/>
      </c>
      <c r="CD6" s="25" t="str">
        <f>IFERROR(VLOOKUP(CD$2&amp;$B6,'FPL FIX2'!$N$1:$Q$400,MATCH("HOME",'FPL FIX2'!$N$1:$Q$1,0),0),"")&amp;IFERROR(VLOOKUP(CD$2&amp;$B6,'FPL FIX2'!$O$1:$P$400,MATCH("AWAY",'FPL FIX2'!$O$1:$P$1,0),0),"")&amp;IFERROR(VLOOKUP(CD$2&amp;$A6,'FA2'!$A:$D,MATCH("AWAY",'FA2'!$A$1:$D$1,0),0),"")&amp;IFERROR(VLOOKUP(CD$2&amp;$A6,'FA2'!$B:$C,MATCH("HOME",'FA2'!$B$1:$C$1,0),0),"")&amp;IFERROR(VLOOKUP(CD$2&amp;$A6,'EFL2'!$A:$D,MATCH("AWAY",'EFL2'!$A$1:$D$1,0),0),"")&amp;IFERROR(VLOOKUP(CD$2&amp;$A6,'EFL2'!$B:$C,MATCH("HOME",'EFL2'!$B$1:$C$1,0),0),"")&amp;IFERROR(VLOOKUP(CD$2&amp;$A6,'UCL2'!$C:$F,MATCH("AWAY",'UCL2'!$C$1:$F$1,0),0),"")&amp;IFERROR(VLOOKUP(CD$2&amp;$A6,'UCL2'!$D:$E,MATCH("HOME",'UCL2'!$D$1:$E$1,0),0),"")&amp;IFERROR(VLOOKUP(CD$2&amp;$A6,'EU2'!$C:$F,MATCH("AWAY",'EU2'!$C$1:$F$1,0),0),"")&amp;IFERROR(VLOOKUP(CD$2&amp;$A6,'EU2'!$D:$E,MATCH("HOME",'EU2'!$D$1:$E$1,0),0),"")&amp;IFERROR(VLOOKUP(CD$2&amp;$A6,'EUC2'!$C:$F,MATCH("AWAY",'EUC2'!$C$1:$F$1,0),0),"")&amp;IFERROR(VLOOKUP(CD$2&amp;$A6,'EUC2'!$D:$E,MATCH("HOME",'EUC2'!$D$1:$E$1,0),0),"")</f>
        <v>SOU</v>
      </c>
      <c r="CE6" s="25" t="str">
        <f>IFERROR(VLOOKUP(CE$2&amp;$B6,'FPL FIX2'!$N$1:$Q$400,MATCH("HOME",'FPL FIX2'!$N$1:$Q$1,0),0),"")&amp;IFERROR(VLOOKUP(CE$2&amp;$B6,'FPL FIX2'!$O$1:$P$400,MATCH("AWAY",'FPL FIX2'!$O$1:$P$1,0),0),"")&amp;IFERROR(VLOOKUP(CE$2&amp;$A6,'FA2'!$A:$D,MATCH("AWAY",'FA2'!$A$1:$D$1,0),0),"")&amp;IFERROR(VLOOKUP(CE$2&amp;$A6,'FA2'!$B:$C,MATCH("HOME",'FA2'!$B$1:$C$1,0),0),"")&amp;IFERROR(VLOOKUP(CE$2&amp;$A6,'EFL2'!$A:$D,MATCH("AWAY",'EFL2'!$A$1:$D$1,0),0),"")&amp;IFERROR(VLOOKUP(CE$2&amp;$A6,'EFL2'!$B:$C,MATCH("HOME",'EFL2'!$B$1:$C$1,0),0),"")&amp;IFERROR(VLOOKUP(CE$2&amp;$A6,'UCL2'!$C:$F,MATCH("AWAY",'UCL2'!$C$1:$F$1,0),0),"")&amp;IFERROR(VLOOKUP(CE$2&amp;$A6,'UCL2'!$D:$E,MATCH("HOME",'UCL2'!$D$1:$E$1,0),0),"")&amp;IFERROR(VLOOKUP(CE$2&amp;$A6,'EU2'!$C:$F,MATCH("AWAY",'EU2'!$C$1:$F$1,0),0),"")&amp;IFERROR(VLOOKUP(CE$2&amp;$A6,'EU2'!$D:$E,MATCH("HOME",'EU2'!$D$1:$E$1,0),0),"")&amp;IFERROR(VLOOKUP(CE$2&amp;$A6,'EUC2'!$C:$F,MATCH("AWAY",'EUC2'!$C$1:$F$1,0),0),"")&amp;IFERROR(VLOOKUP(CE$2&amp;$A6,'EUC2'!$D:$E,MATCH("HOME",'EUC2'!$D$1:$E$1,0),0),"")</f>
        <v/>
      </c>
      <c r="CF6" s="25" t="str">
        <f>IFERROR(VLOOKUP(CF$2&amp;$B6,'FPL FIX2'!$N$1:$Q$400,MATCH("HOME",'FPL FIX2'!$N$1:$Q$1,0),0),"")&amp;IFERROR(VLOOKUP(CF$2&amp;$B6,'FPL FIX2'!$O$1:$P$400,MATCH("AWAY",'FPL FIX2'!$O$1:$P$1,0),0),"")&amp;IFERROR(VLOOKUP(CF$2&amp;$A6,'FA2'!$A:$D,MATCH("AWAY",'FA2'!$A$1:$D$1,0),0),"")&amp;IFERROR(VLOOKUP(CF$2&amp;$A6,'FA2'!$B:$C,MATCH("HOME",'FA2'!$B$1:$C$1,0),0),"")&amp;IFERROR(VLOOKUP(CF$2&amp;$A6,'EFL2'!$A:$D,MATCH("AWAY",'EFL2'!$A$1:$D$1,0),0),"")&amp;IFERROR(VLOOKUP(CF$2&amp;$A6,'EFL2'!$B:$C,MATCH("HOME",'EFL2'!$B$1:$C$1,0),0),"")&amp;IFERROR(VLOOKUP(CF$2&amp;$A6,'UCL2'!$C:$F,MATCH("AWAY",'UCL2'!$C$1:$F$1,0),0),"")&amp;IFERROR(VLOOKUP(CF$2&amp;$A6,'UCL2'!$D:$E,MATCH("HOME",'UCL2'!$D$1:$E$1,0),0),"")&amp;IFERROR(VLOOKUP(CF$2&amp;$A6,'EU2'!$C:$F,MATCH("AWAY",'EU2'!$C$1:$F$1,0),0),"")&amp;IFERROR(VLOOKUP(CF$2&amp;$A6,'EU2'!$D:$E,MATCH("HOME",'EU2'!$D$1:$E$1,0),0),"")&amp;IFERROR(VLOOKUP(CF$2&amp;$A6,'EUC2'!$C:$F,MATCH("AWAY",'EUC2'!$C$1:$F$1,0),0),"")&amp;IFERROR(VLOOKUP(CF$2&amp;$A6,'EUC2'!$D:$E,MATCH("HOME",'EUC2'!$D$1:$E$1,0),0),"")</f>
        <v/>
      </c>
      <c r="CG6" s="25" t="str">
        <f>IFERROR(VLOOKUP(CG$2&amp;$B6,'FPL FIX2'!$N$1:$Q$400,MATCH("HOME",'FPL FIX2'!$N$1:$Q$1,0),0),"")&amp;IFERROR(VLOOKUP(CG$2&amp;$B6,'FPL FIX2'!$O$1:$P$400,MATCH("AWAY",'FPL FIX2'!$O$1:$P$1,0),0),"")&amp;IFERROR(VLOOKUP(CG$2&amp;$A6,'FA2'!$A:$D,MATCH("AWAY",'FA2'!$A$1:$D$1,0),0),"")&amp;IFERROR(VLOOKUP(CG$2&amp;$A6,'FA2'!$B:$C,MATCH("HOME",'FA2'!$B$1:$C$1,0),0),"")&amp;IFERROR(VLOOKUP(CG$2&amp;$A6,'EFL2'!$A:$D,MATCH("AWAY",'EFL2'!$A$1:$D$1,0),0),"")&amp;IFERROR(VLOOKUP(CG$2&amp;$A6,'EFL2'!$B:$C,MATCH("HOME",'EFL2'!$B$1:$C$1,0),0),"")&amp;IFERROR(VLOOKUP(CG$2&amp;$A6,'UCL2'!$C:$F,MATCH("AWAY",'UCL2'!$C$1:$F$1,0),0),"")&amp;IFERROR(VLOOKUP(CG$2&amp;$A6,'UCL2'!$D:$E,MATCH("HOME",'UCL2'!$D$1:$E$1,0),0),"")&amp;IFERROR(VLOOKUP(CG$2&amp;$A6,'EU2'!$C:$F,MATCH("AWAY",'EU2'!$C$1:$F$1,0),0),"")&amp;IFERROR(VLOOKUP(CG$2&amp;$A6,'EU2'!$D:$E,MATCH("HOME",'EU2'!$D$1:$E$1,0),0),"")&amp;IFERROR(VLOOKUP(CG$2&amp;$A6,'EUC2'!$C:$F,MATCH("AWAY",'EUC2'!$C$1:$F$1,0),0),"")&amp;IFERROR(VLOOKUP(CG$2&amp;$A6,'EUC2'!$D:$E,MATCH("HOME",'EUC2'!$D$1:$E$1,0),0),"")</f>
        <v/>
      </c>
      <c r="CH6" s="25" t="str">
        <f>IFERROR(VLOOKUP(CH$2&amp;$B6,'FPL FIX2'!$N$1:$Q$400,MATCH("HOME",'FPL FIX2'!$N$1:$Q$1,0),0),"")&amp;IFERROR(VLOOKUP(CH$2&amp;$B6,'FPL FIX2'!$O$1:$P$400,MATCH("AWAY",'FPL FIX2'!$O$1:$P$1,0),0),"")&amp;IFERROR(VLOOKUP(CH$2&amp;$A6,'FA2'!$A:$D,MATCH("AWAY",'FA2'!$A$1:$D$1,0),0),"")&amp;IFERROR(VLOOKUP(CH$2&amp;$A6,'FA2'!$B:$C,MATCH("HOME",'FA2'!$B$1:$C$1,0),0),"")&amp;IFERROR(VLOOKUP(CH$2&amp;$A6,'EFL2'!$A:$D,MATCH("AWAY",'EFL2'!$A$1:$D$1,0),0),"")&amp;IFERROR(VLOOKUP(CH$2&amp;$A6,'EFL2'!$B:$C,MATCH("HOME",'EFL2'!$B$1:$C$1,0),0),"")&amp;IFERROR(VLOOKUP(CH$2&amp;$A6,'UCL2'!$C:$F,MATCH("AWAY",'UCL2'!$C$1:$F$1,0),0),"")&amp;IFERROR(VLOOKUP(CH$2&amp;$A6,'UCL2'!$D:$E,MATCH("HOME",'UCL2'!$D$1:$E$1,0),0),"")&amp;IFERROR(VLOOKUP(CH$2&amp;$A6,'EU2'!$C:$F,MATCH("AWAY",'EU2'!$C$1:$F$1,0),0),"")&amp;IFERROR(VLOOKUP(CH$2&amp;$A6,'EU2'!$D:$E,MATCH("HOME",'EU2'!$D$1:$E$1,0),0),"")&amp;IFERROR(VLOOKUP(CH$2&amp;$A6,'EUC2'!$C:$F,MATCH("AWAY",'EUC2'!$C$1:$F$1,0),0),"")&amp;IFERROR(VLOOKUP(CH$2&amp;$A6,'EUC2'!$D:$E,MATCH("HOME",'EUC2'!$D$1:$E$1,0),0),"")</f>
        <v/>
      </c>
      <c r="CI6" s="25" t="str">
        <f>IFERROR(VLOOKUP(CI$2&amp;$B6,'FPL FIX2'!$N$1:$Q$400,MATCH("HOME",'FPL FIX2'!$N$1:$Q$1,0),0),"")&amp;IFERROR(VLOOKUP(CI$2&amp;$B6,'FPL FIX2'!$O$1:$P$400,MATCH("AWAY",'FPL FIX2'!$O$1:$P$1,0),0),"")&amp;IFERROR(VLOOKUP(CI$2&amp;$A6,'FA2'!$A:$D,MATCH("AWAY",'FA2'!$A$1:$D$1,0),0),"")&amp;IFERROR(VLOOKUP(CI$2&amp;$A6,'FA2'!$B:$C,MATCH("HOME",'FA2'!$B$1:$C$1,0),0),"")&amp;IFERROR(VLOOKUP(CI$2&amp;$A6,'EFL2'!$A:$D,MATCH("AWAY",'EFL2'!$A$1:$D$1,0),0),"")&amp;IFERROR(VLOOKUP(CI$2&amp;$A6,'EFL2'!$B:$C,MATCH("HOME",'EFL2'!$B$1:$C$1,0),0),"")&amp;IFERROR(VLOOKUP(CI$2&amp;$A6,'UCL2'!$C:$F,MATCH("AWAY",'UCL2'!$C$1:$F$1,0),0),"")&amp;IFERROR(VLOOKUP(CI$2&amp;$A6,'UCL2'!$D:$E,MATCH("HOME",'UCL2'!$D$1:$E$1,0),0),"")&amp;IFERROR(VLOOKUP(CI$2&amp;$A6,'EU2'!$C:$F,MATCH("AWAY",'EU2'!$C$1:$F$1,0),0),"")&amp;IFERROR(VLOOKUP(CI$2&amp;$A6,'EU2'!$D:$E,MATCH("HOME",'EU2'!$D$1:$E$1,0),0),"")&amp;IFERROR(VLOOKUP(CI$2&amp;$A6,'EUC2'!$C:$F,MATCH("AWAY",'EUC2'!$C$1:$F$1,0),0),"")&amp;IFERROR(VLOOKUP(CI$2&amp;$A6,'EUC2'!$D:$E,MATCH("HOME",'EUC2'!$D$1:$E$1,0),0),"")</f>
        <v>whu</v>
      </c>
      <c r="CJ6" s="25" t="str">
        <f>IFERROR(VLOOKUP(CJ$2&amp;$B6,'FPL FIX2'!$N$1:$Q$400,MATCH("HOME",'FPL FIX2'!$N$1:$Q$1,0),0),"")&amp;IFERROR(VLOOKUP(CJ$2&amp;$B6,'FPL FIX2'!$O$1:$P$400,MATCH("AWAY",'FPL FIX2'!$O$1:$P$1,0),0),"")&amp;IFERROR(VLOOKUP(CJ$2&amp;$A6,'FA2'!$A:$D,MATCH("AWAY",'FA2'!$A$1:$D$1,0),0),"")&amp;IFERROR(VLOOKUP(CJ$2&amp;$A6,'FA2'!$B:$C,MATCH("HOME",'FA2'!$B$1:$C$1,0),0),"")&amp;IFERROR(VLOOKUP(CJ$2&amp;$A6,'EFL2'!$A:$D,MATCH("AWAY",'EFL2'!$A$1:$D$1,0),0),"")&amp;IFERROR(VLOOKUP(CJ$2&amp;$A6,'EFL2'!$B:$C,MATCH("HOME",'EFL2'!$B$1:$C$1,0),0),"")&amp;IFERROR(VLOOKUP(CJ$2&amp;$A6,'UCL2'!$C:$F,MATCH("AWAY",'UCL2'!$C$1:$F$1,0),0),"")&amp;IFERROR(VLOOKUP(CJ$2&amp;$A6,'UCL2'!$D:$E,MATCH("HOME",'UCL2'!$D$1:$E$1,0),0),"")&amp;IFERROR(VLOOKUP(CJ$2&amp;$A6,'EU2'!$C:$F,MATCH("AWAY",'EU2'!$C$1:$F$1,0),0),"")&amp;IFERROR(VLOOKUP(CJ$2&amp;$A6,'EU2'!$D:$E,MATCH("HOME",'EU2'!$D$1:$E$1,0),0),"")&amp;IFERROR(VLOOKUP(CJ$2&amp;$A6,'EUC2'!$C:$F,MATCH("AWAY",'EUC2'!$C$1:$F$1,0),0),"")&amp;IFERROR(VLOOKUP(CJ$2&amp;$A6,'EUC2'!$D:$E,MATCH("HOME",'EUC2'!$D$1:$E$1,0),0),"")</f>
        <v/>
      </c>
      <c r="CK6" s="25" t="str">
        <f>IFERROR(VLOOKUP(CK$2&amp;$B6,'FPL FIX2'!$N$1:$Q$400,MATCH("HOME",'FPL FIX2'!$N$1:$Q$1,0),0),"")&amp;IFERROR(VLOOKUP(CK$2&amp;$B6,'FPL FIX2'!$O$1:$P$400,MATCH("AWAY",'FPL FIX2'!$O$1:$P$1,0),0),"")&amp;IFERROR(VLOOKUP(CK$2&amp;$A6,'FA2'!$A:$D,MATCH("AWAY",'FA2'!$A$1:$D$1,0),0),"")&amp;IFERROR(VLOOKUP(CK$2&amp;$A6,'FA2'!$B:$C,MATCH("HOME",'FA2'!$B$1:$C$1,0),0),"")&amp;IFERROR(VLOOKUP(CK$2&amp;$A6,'EFL2'!$A:$D,MATCH("AWAY",'EFL2'!$A$1:$D$1,0),0),"")&amp;IFERROR(VLOOKUP(CK$2&amp;$A6,'EFL2'!$B:$C,MATCH("HOME",'EFL2'!$B$1:$C$1,0),0),"")&amp;IFERROR(VLOOKUP(CK$2&amp;$A6,'UCL2'!$C:$F,MATCH("AWAY",'UCL2'!$C$1:$F$1,0),0),"")&amp;IFERROR(VLOOKUP(CK$2&amp;$A6,'UCL2'!$D:$E,MATCH("HOME",'UCL2'!$D$1:$E$1,0),0),"")&amp;IFERROR(VLOOKUP(CK$2&amp;$A6,'EU2'!$C:$F,MATCH("AWAY",'EU2'!$C$1:$F$1,0),0),"")&amp;IFERROR(VLOOKUP(CK$2&amp;$A6,'EU2'!$D:$E,MATCH("HOME",'EU2'!$D$1:$E$1,0),0),"")&amp;IFERROR(VLOOKUP(CK$2&amp;$A6,'EUC2'!$C:$F,MATCH("AWAY",'EUC2'!$C$1:$F$1,0),0),"")&amp;IFERROR(VLOOKUP(CK$2&amp;$A6,'EUC2'!$D:$E,MATCH("HOME",'EUC2'!$D$1:$E$1,0),0),"")</f>
        <v/>
      </c>
      <c r="CL6" s="25" t="str">
        <f>IFERROR(VLOOKUP(CL$2&amp;$B6,'FPL FIX2'!$N$1:$Q$400,MATCH("HOME",'FPL FIX2'!$N$1:$Q$1,0),0),"")&amp;IFERROR(VLOOKUP(CL$2&amp;$B6,'FPL FIX2'!$O$1:$P$400,MATCH("AWAY",'FPL FIX2'!$O$1:$P$1,0),0),"")&amp;IFERROR(VLOOKUP(CL$2&amp;$A6,'FA2'!$A:$D,MATCH("AWAY",'FA2'!$A$1:$D$1,0),0),"")&amp;IFERROR(VLOOKUP(CL$2&amp;$A6,'FA2'!$B:$C,MATCH("HOME",'FA2'!$B$1:$C$1,0),0),"")&amp;IFERROR(VLOOKUP(CL$2&amp;$A6,'EFL2'!$A:$D,MATCH("AWAY",'EFL2'!$A$1:$D$1,0),0),"")&amp;IFERROR(VLOOKUP(CL$2&amp;$A6,'EFL2'!$B:$C,MATCH("HOME",'EFL2'!$B$1:$C$1,0),0),"")&amp;IFERROR(VLOOKUP(CL$2&amp;$A6,'UCL2'!$C:$F,MATCH("AWAY",'UCL2'!$C$1:$F$1,0),0),"")&amp;IFERROR(VLOOKUP(CL$2&amp;$A6,'UCL2'!$D:$E,MATCH("HOME",'UCL2'!$D$1:$E$1,0),0),"")&amp;IFERROR(VLOOKUP(CL$2&amp;$A6,'EU2'!$C:$F,MATCH("AWAY",'EU2'!$C$1:$F$1,0),0),"")&amp;IFERROR(VLOOKUP(CL$2&amp;$A6,'EU2'!$D:$E,MATCH("HOME",'EU2'!$D$1:$E$1,0),0),"")&amp;IFERROR(VLOOKUP(CL$2&amp;$A6,'EUC2'!$C:$F,MATCH("AWAY",'EUC2'!$C$1:$F$1,0),0),"")&amp;IFERROR(VLOOKUP(CL$2&amp;$A6,'EUC2'!$D:$E,MATCH("HOME",'EUC2'!$D$1:$E$1,0),0),"")</f>
        <v/>
      </c>
      <c r="CM6" s="25" t="str">
        <f>IFERROR(VLOOKUP(CM$2&amp;$B6,'FPL FIX2'!$N$1:$Q$400,MATCH("HOME",'FPL FIX2'!$N$1:$Q$1,0),0),"")&amp;IFERROR(VLOOKUP(CM$2&amp;$B6,'FPL FIX2'!$O$1:$P$400,MATCH("AWAY",'FPL FIX2'!$O$1:$P$1,0),0),"")&amp;IFERROR(VLOOKUP(CM$2&amp;$A6,'FA2'!$A:$D,MATCH("AWAY",'FA2'!$A$1:$D$1,0),0),"")&amp;IFERROR(VLOOKUP(CM$2&amp;$A6,'FA2'!$B:$C,MATCH("HOME",'FA2'!$B$1:$C$1,0),0),"")&amp;IFERROR(VLOOKUP(CM$2&amp;$A6,'EFL2'!$A:$D,MATCH("AWAY",'EFL2'!$A$1:$D$1,0),0),"")&amp;IFERROR(VLOOKUP(CM$2&amp;$A6,'EFL2'!$B:$C,MATCH("HOME",'EFL2'!$B$1:$C$1,0),0),"")&amp;IFERROR(VLOOKUP(CM$2&amp;$A6,'UCL2'!$C:$F,MATCH("AWAY",'UCL2'!$C$1:$F$1,0),0),"")&amp;IFERROR(VLOOKUP(CM$2&amp;$A6,'UCL2'!$D:$E,MATCH("HOME",'UCL2'!$D$1:$E$1,0),0),"")&amp;IFERROR(VLOOKUP(CM$2&amp;$A6,'EU2'!$C:$F,MATCH("AWAY",'EU2'!$C$1:$F$1,0),0),"")&amp;IFERROR(VLOOKUP(CM$2&amp;$A6,'EU2'!$D:$E,MATCH("HOME",'EU2'!$D$1:$E$1,0),0),"")&amp;IFERROR(VLOOKUP(CM$2&amp;$A6,'EUC2'!$C:$F,MATCH("AWAY",'EUC2'!$C$1:$F$1,0),0),"")&amp;IFERROR(VLOOKUP(CM$2&amp;$A6,'EUC2'!$D:$E,MATCH("HOME",'EUC2'!$D$1:$E$1,0),0),"")</f>
        <v/>
      </c>
      <c r="CN6" s="25" t="str">
        <f>IFERROR(VLOOKUP(CN$2&amp;$B6,'FPL FIX2'!$N$1:$Q$400,MATCH("HOME",'FPL FIX2'!$N$1:$Q$1,0),0),"")&amp;IFERROR(VLOOKUP(CN$2&amp;$B6,'FPL FIX2'!$O$1:$P$400,MATCH("AWAY",'FPL FIX2'!$O$1:$P$1,0),0),"")&amp;IFERROR(VLOOKUP(CN$2&amp;$A6,'FA2'!$A:$D,MATCH("AWAY",'FA2'!$A$1:$D$1,0),0),"")&amp;IFERROR(VLOOKUP(CN$2&amp;$A6,'FA2'!$B:$C,MATCH("HOME",'FA2'!$B$1:$C$1,0),0),"")&amp;IFERROR(VLOOKUP(CN$2&amp;$A6,'EFL2'!$A:$D,MATCH("AWAY",'EFL2'!$A$1:$D$1,0),0),"")&amp;IFERROR(VLOOKUP(CN$2&amp;$A6,'EFL2'!$B:$C,MATCH("HOME",'EFL2'!$B$1:$C$1,0),0),"")&amp;IFERROR(VLOOKUP(CN$2&amp;$A6,'UCL2'!$C:$F,MATCH("AWAY",'UCL2'!$C$1:$F$1,0),0),"")&amp;IFERROR(VLOOKUP(CN$2&amp;$A6,'UCL2'!$D:$E,MATCH("HOME",'UCL2'!$D$1:$E$1,0),0),"")&amp;IFERROR(VLOOKUP(CN$2&amp;$A6,'EU2'!$C:$F,MATCH("AWAY",'EU2'!$C$1:$F$1,0),0),"")&amp;IFERROR(VLOOKUP(CN$2&amp;$A6,'EU2'!$D:$E,MATCH("HOME",'EU2'!$D$1:$E$1,0),0),"")&amp;IFERROR(VLOOKUP(CN$2&amp;$A6,'EUC2'!$C:$F,MATCH("AWAY",'EUC2'!$C$1:$F$1,0),0),"")&amp;IFERROR(VLOOKUP(CN$2&amp;$A6,'EUC2'!$D:$E,MATCH("HOME",'EUC2'!$D$1:$E$1,0),0),"")</f>
        <v>TOT</v>
      </c>
      <c r="CO6" s="25" t="str">
        <f>IFERROR(VLOOKUP(CO$2&amp;$B6,'FPL FIX2'!$N$1:$Q$400,MATCH("HOME",'FPL FIX2'!$N$1:$Q$1,0),0),"")&amp;IFERROR(VLOOKUP(CO$2&amp;$B6,'FPL FIX2'!$O$1:$P$400,MATCH("AWAY",'FPL FIX2'!$O$1:$P$1,0),0),"")&amp;IFERROR(VLOOKUP(CO$2&amp;$A6,'FA2'!$A:$D,MATCH("AWAY",'FA2'!$A$1:$D$1,0),0),"")&amp;IFERROR(VLOOKUP(CO$2&amp;$A6,'FA2'!$B:$C,MATCH("HOME",'FA2'!$B$1:$C$1,0),0),"")&amp;IFERROR(VLOOKUP(CO$2&amp;$A6,'EFL2'!$A:$D,MATCH("AWAY",'EFL2'!$A$1:$D$1,0),0),"")&amp;IFERROR(VLOOKUP(CO$2&amp;$A6,'EFL2'!$B:$C,MATCH("HOME",'EFL2'!$B$1:$C$1,0),0),"")&amp;IFERROR(VLOOKUP(CO$2&amp;$A6,'UCL2'!$C:$F,MATCH("AWAY",'UCL2'!$C$1:$F$1,0),0),"")&amp;IFERROR(VLOOKUP(CO$2&amp;$A6,'UCL2'!$D:$E,MATCH("HOME",'UCL2'!$D$1:$E$1,0),0),"")&amp;IFERROR(VLOOKUP(CO$2&amp;$A6,'EU2'!$C:$F,MATCH("AWAY",'EU2'!$C$1:$F$1,0),0),"")&amp;IFERROR(VLOOKUP(CO$2&amp;$A6,'EU2'!$D:$E,MATCH("HOME",'EU2'!$D$1:$E$1,0),0),"")&amp;IFERROR(VLOOKUP(CO$2&amp;$A6,'EUC2'!$C:$F,MATCH("AWAY",'EUC2'!$C$1:$F$1,0),0),"")&amp;IFERROR(VLOOKUP(CO$2&amp;$A6,'EUC2'!$D:$E,MATCH("HOME",'EUC2'!$D$1:$E$1,0),0),"")</f>
        <v/>
      </c>
      <c r="CP6" s="25" t="str">
        <f>IFERROR(VLOOKUP(CP$2&amp;$B6,'FPL FIX2'!$N$1:$Q$400,MATCH("HOME",'FPL FIX2'!$N$1:$Q$1,0),0),"")&amp;IFERROR(VLOOKUP(CP$2&amp;$B6,'FPL FIX2'!$O$1:$P$400,MATCH("AWAY",'FPL FIX2'!$O$1:$P$1,0),0),"")&amp;IFERROR(VLOOKUP(CP$2&amp;$A6,'FA2'!$A:$D,MATCH("AWAY",'FA2'!$A$1:$D$1,0),0),"")&amp;IFERROR(VLOOKUP(CP$2&amp;$A6,'FA2'!$B:$C,MATCH("HOME",'FA2'!$B$1:$C$1,0),0),"")&amp;IFERROR(VLOOKUP(CP$2&amp;$A6,'EFL2'!$A:$D,MATCH("AWAY",'EFL2'!$A$1:$D$1,0),0),"")&amp;IFERROR(VLOOKUP(CP$2&amp;$A6,'EFL2'!$B:$C,MATCH("HOME",'EFL2'!$B$1:$C$1,0),0),"")&amp;IFERROR(VLOOKUP(CP$2&amp;$A6,'UCL2'!$C:$F,MATCH("AWAY",'UCL2'!$C$1:$F$1,0),0),"")&amp;IFERROR(VLOOKUP(CP$2&amp;$A6,'UCL2'!$D:$E,MATCH("HOME",'UCL2'!$D$1:$E$1,0),0),"")&amp;IFERROR(VLOOKUP(CP$2&amp;$A6,'EU2'!$C:$F,MATCH("AWAY",'EU2'!$C$1:$F$1,0),0),"")&amp;IFERROR(VLOOKUP(CP$2&amp;$A6,'EU2'!$D:$E,MATCH("HOME",'EU2'!$D$1:$E$1,0),0),"")&amp;IFERROR(VLOOKUP(CP$2&amp;$A6,'EUC2'!$C:$F,MATCH("AWAY",'EUC2'!$C$1:$F$1,0),0),"")&amp;IFERROR(VLOOKUP(CP$2&amp;$A6,'EUC2'!$D:$E,MATCH("HOME",'EUC2'!$D$1:$E$1,0),0),"")</f>
        <v/>
      </c>
      <c r="CQ6" s="25" t="str">
        <f>IFERROR(VLOOKUP(CQ$2&amp;$B6,'FPL FIX2'!$N$1:$Q$400,MATCH("HOME",'FPL FIX2'!$N$1:$Q$1,0),0),"")&amp;IFERROR(VLOOKUP(CQ$2&amp;$B6,'FPL FIX2'!$O$1:$P$400,MATCH("AWAY",'FPL FIX2'!$O$1:$P$1,0),0),"")&amp;IFERROR(VLOOKUP(CQ$2&amp;$A6,'FA2'!$A:$D,MATCH("AWAY",'FA2'!$A$1:$D$1,0),0),"")&amp;IFERROR(VLOOKUP(CQ$2&amp;$A6,'FA2'!$B:$C,MATCH("HOME",'FA2'!$B$1:$C$1,0),0),"")&amp;IFERROR(VLOOKUP(CQ$2&amp;$A6,'EFL2'!$A:$D,MATCH("AWAY",'EFL2'!$A$1:$D$1,0),0),"")&amp;IFERROR(VLOOKUP(CQ$2&amp;$A6,'EFL2'!$B:$C,MATCH("HOME",'EFL2'!$B$1:$C$1,0),0),"")&amp;IFERROR(VLOOKUP(CQ$2&amp;$A6,'UCL2'!$C:$F,MATCH("AWAY",'UCL2'!$C$1:$F$1,0),0),"")&amp;IFERROR(VLOOKUP(CQ$2&amp;$A6,'UCL2'!$D:$E,MATCH("HOME",'UCL2'!$D$1:$E$1,0),0),"")&amp;IFERROR(VLOOKUP(CQ$2&amp;$A6,'EU2'!$C:$F,MATCH("AWAY",'EU2'!$C$1:$F$1,0),0),"")&amp;IFERROR(VLOOKUP(CQ$2&amp;$A6,'EU2'!$D:$E,MATCH("HOME",'EU2'!$D$1:$E$1,0),0),"")&amp;IFERROR(VLOOKUP(CQ$2&amp;$A6,'EUC2'!$C:$F,MATCH("AWAY",'EUC2'!$C$1:$F$1,0),0),"")&amp;IFERROR(VLOOKUP(CQ$2&amp;$A6,'EUC2'!$D:$E,MATCH("HOME",'EUC2'!$D$1:$E$1,0),0),"")</f>
        <v/>
      </c>
      <c r="CR6" s="25" t="str">
        <f>IFERROR(VLOOKUP(CR$2&amp;$B6,'FPL FIX2'!$N$1:$Q$400,MATCH("HOME",'FPL FIX2'!$N$1:$Q$1,0),0),"")&amp;IFERROR(VLOOKUP(CR$2&amp;$B6,'FPL FIX2'!$O$1:$P$400,MATCH("AWAY",'FPL FIX2'!$O$1:$P$1,0),0),"")&amp;IFERROR(VLOOKUP(CR$2&amp;$A6,'FA2'!$A:$D,MATCH("AWAY",'FA2'!$A$1:$D$1,0),0),"")&amp;IFERROR(VLOOKUP(CR$2&amp;$A6,'FA2'!$B:$C,MATCH("HOME",'FA2'!$B$1:$C$1,0),0),"")&amp;IFERROR(VLOOKUP(CR$2&amp;$A6,'EFL2'!$A:$D,MATCH("AWAY",'EFL2'!$A$1:$D$1,0),0),"")&amp;IFERROR(VLOOKUP(CR$2&amp;$A6,'EFL2'!$B:$C,MATCH("HOME",'EFL2'!$B$1:$C$1,0),0),"")&amp;IFERROR(VLOOKUP(CR$2&amp;$A6,'UCL2'!$C:$F,MATCH("AWAY",'UCL2'!$C$1:$F$1,0),0),"")&amp;IFERROR(VLOOKUP(CR$2&amp;$A6,'UCL2'!$D:$E,MATCH("HOME",'UCL2'!$D$1:$E$1,0),0),"")&amp;IFERROR(VLOOKUP(CR$2&amp;$A6,'EU2'!$C:$F,MATCH("AWAY",'EU2'!$C$1:$F$1,0),0),"")&amp;IFERROR(VLOOKUP(CR$2&amp;$A6,'EU2'!$D:$E,MATCH("HOME",'EU2'!$D$1:$E$1,0),0),"")&amp;IFERROR(VLOOKUP(CR$2&amp;$A6,'EUC2'!$C:$F,MATCH("AWAY",'EUC2'!$C$1:$F$1,0),0),"")&amp;IFERROR(VLOOKUP(CR$2&amp;$A6,'EUC2'!$D:$E,MATCH("HOME",'EUC2'!$D$1:$E$1,0),0),"")</f>
        <v/>
      </c>
      <c r="CS6" s="25" t="str">
        <f>IFERROR(VLOOKUP(CS$2&amp;$B6,'FPL FIX2'!$N$1:$Q$400,MATCH("HOME",'FPL FIX2'!$N$1:$Q$1,0),0),"")&amp;IFERROR(VLOOKUP(CS$2&amp;$B6,'FPL FIX2'!$O$1:$P$400,MATCH("AWAY",'FPL FIX2'!$O$1:$P$1,0),0),"")&amp;IFERROR(VLOOKUP(CS$2&amp;$A6,'FA2'!$A:$D,MATCH("AWAY",'FA2'!$A$1:$D$1,0),0),"")&amp;IFERROR(VLOOKUP(CS$2&amp;$A6,'FA2'!$B:$C,MATCH("HOME",'FA2'!$B$1:$C$1,0),0),"")&amp;IFERROR(VLOOKUP(CS$2&amp;$A6,'EFL2'!$A:$D,MATCH("AWAY",'EFL2'!$A$1:$D$1,0),0),"")&amp;IFERROR(VLOOKUP(CS$2&amp;$A6,'EFL2'!$B:$C,MATCH("HOME",'EFL2'!$B$1:$C$1,0),0),"")&amp;IFERROR(VLOOKUP(CS$2&amp;$A6,'UCL2'!$C:$F,MATCH("AWAY",'UCL2'!$C$1:$F$1,0),0),"")&amp;IFERROR(VLOOKUP(CS$2&amp;$A6,'UCL2'!$D:$E,MATCH("HOME",'UCL2'!$D$1:$E$1,0),0),"")&amp;IFERROR(VLOOKUP(CS$2&amp;$A6,'EU2'!$C:$F,MATCH("AWAY",'EU2'!$C$1:$F$1,0),0),"")&amp;IFERROR(VLOOKUP(CS$2&amp;$A6,'EU2'!$D:$E,MATCH("HOME",'EU2'!$D$1:$E$1,0),0),"")&amp;IFERROR(VLOOKUP(CS$2&amp;$A6,'EUC2'!$C:$F,MATCH("AWAY",'EUC2'!$C$1:$F$1,0),0),"")&amp;IFERROR(VLOOKUP(CS$2&amp;$A6,'EUC2'!$D:$E,MATCH("HOME",'EUC2'!$D$1:$E$1,0),0),"")</f>
        <v/>
      </c>
      <c r="CT6" s="25" t="str">
        <f>IFERROR(VLOOKUP(CT$2&amp;$B6,'FPL FIX2'!$N$1:$Q$400,MATCH("HOME",'FPL FIX2'!$N$1:$Q$1,0),0),"")&amp;IFERROR(VLOOKUP(CT$2&amp;$B6,'FPL FIX2'!$O$1:$P$400,MATCH("AWAY",'FPL FIX2'!$O$1:$P$1,0),0),"")&amp;IFERROR(VLOOKUP(CT$2&amp;$A6,'FA2'!$A:$D,MATCH("AWAY",'FA2'!$A$1:$D$1,0),0),"")&amp;IFERROR(VLOOKUP(CT$2&amp;$A6,'FA2'!$B:$C,MATCH("HOME",'FA2'!$B$1:$C$1,0),0),"")&amp;IFERROR(VLOOKUP(CT$2&amp;$A6,'EFL2'!$A:$D,MATCH("AWAY",'EFL2'!$A$1:$D$1,0),0),"")&amp;IFERROR(VLOOKUP(CT$2&amp;$A6,'EFL2'!$B:$C,MATCH("HOME",'EFL2'!$B$1:$C$1,0),0),"")&amp;IFERROR(VLOOKUP(CT$2&amp;$A6,'UCL2'!$C:$F,MATCH("AWAY",'UCL2'!$C$1:$F$1,0),0),"")&amp;IFERROR(VLOOKUP(CT$2&amp;$A6,'UCL2'!$D:$E,MATCH("HOME",'UCL2'!$D$1:$E$1,0),0),"")&amp;IFERROR(VLOOKUP(CT$2&amp;$A6,'EU2'!$C:$F,MATCH("AWAY",'EU2'!$C$1:$F$1,0),0),"")&amp;IFERROR(VLOOKUP(CT$2&amp;$A6,'EU2'!$D:$E,MATCH("HOME",'EU2'!$D$1:$E$1,0),0),"")&amp;IFERROR(VLOOKUP(CT$2&amp;$A6,'EUC2'!$C:$F,MATCH("AWAY",'EUC2'!$C$1:$F$1,0),0),"")&amp;IFERROR(VLOOKUP(CT$2&amp;$A6,'EUC2'!$D:$E,MATCH("HOME",'EUC2'!$D$1:$E$1,0),0),"")</f>
        <v/>
      </c>
      <c r="CU6" s="25" t="str">
        <f>IFERROR(VLOOKUP(CU$2&amp;$B6,'FPL FIX2'!$N$1:$Q$400,MATCH("HOME",'FPL FIX2'!$N$1:$Q$1,0),0),"")&amp;IFERROR(VLOOKUP(CU$2&amp;$B6,'FPL FIX2'!$O$1:$P$400,MATCH("AWAY",'FPL FIX2'!$O$1:$P$1,0),0),"")&amp;IFERROR(VLOOKUP(CU$2&amp;$A6,'FA2'!$A:$D,MATCH("AWAY",'FA2'!$A$1:$D$1,0),0),"")&amp;IFERROR(VLOOKUP(CU$2&amp;$A6,'FA2'!$B:$C,MATCH("HOME",'FA2'!$B$1:$C$1,0),0),"")&amp;IFERROR(VLOOKUP(CU$2&amp;$A6,'EFL2'!$A:$D,MATCH("AWAY",'EFL2'!$A$1:$D$1,0),0),"")&amp;IFERROR(VLOOKUP(CU$2&amp;$A6,'EFL2'!$B:$C,MATCH("HOME",'EFL2'!$B$1:$C$1,0),0),"")&amp;IFERROR(VLOOKUP(CU$2&amp;$A6,'UCL2'!$C:$F,MATCH("AWAY",'UCL2'!$C$1:$F$1,0),0),"")&amp;IFERROR(VLOOKUP(CU$2&amp;$A6,'UCL2'!$D:$E,MATCH("HOME",'UCL2'!$D$1:$E$1,0),0),"")&amp;IFERROR(VLOOKUP(CU$2&amp;$A6,'EU2'!$C:$F,MATCH("AWAY",'EU2'!$C$1:$F$1,0),0),"")&amp;IFERROR(VLOOKUP(CU$2&amp;$A6,'EU2'!$D:$E,MATCH("HOME",'EU2'!$D$1:$E$1,0),0),"")&amp;IFERROR(VLOOKUP(CU$2&amp;$A6,'EUC2'!$C:$F,MATCH("AWAY",'EUC2'!$C$1:$F$1,0),0),"")&amp;IFERROR(VLOOKUP(CU$2&amp;$A6,'EUC2'!$D:$E,MATCH("HOME",'EUC2'!$D$1:$E$1,0),0),"")</f>
        <v>lee</v>
      </c>
      <c r="CV6" s="25" t="str">
        <f>IFERROR(VLOOKUP(CV$2&amp;$B6,'FPL FIX2'!$N$1:$Q$400,MATCH("HOME",'FPL FIX2'!$N$1:$Q$1,0),0),"")&amp;IFERROR(VLOOKUP(CV$2&amp;$B6,'FPL FIX2'!$O$1:$P$400,MATCH("AWAY",'FPL FIX2'!$O$1:$P$1,0),0),"")&amp;IFERROR(VLOOKUP(CV$2&amp;$A6,'FA2'!$A:$D,MATCH("AWAY",'FA2'!$A$1:$D$1,0),0),"")&amp;IFERROR(VLOOKUP(CV$2&amp;$A6,'FA2'!$B:$C,MATCH("HOME",'FA2'!$B$1:$C$1,0),0),"")&amp;IFERROR(VLOOKUP(CV$2&amp;$A6,'EFL2'!$A:$D,MATCH("AWAY",'EFL2'!$A$1:$D$1,0),0),"")&amp;IFERROR(VLOOKUP(CV$2&amp;$A6,'EFL2'!$B:$C,MATCH("HOME",'EFL2'!$B$1:$C$1,0),0),"")&amp;IFERROR(VLOOKUP(CV$2&amp;$A6,'UCL2'!$C:$F,MATCH("AWAY",'UCL2'!$C$1:$F$1,0),0),"")&amp;IFERROR(VLOOKUP(CV$2&amp;$A6,'UCL2'!$D:$E,MATCH("HOME",'UCL2'!$D$1:$E$1,0),0),"")&amp;IFERROR(VLOOKUP(CV$2&amp;$A6,'EU2'!$C:$F,MATCH("AWAY",'EU2'!$C$1:$F$1,0),0),"")&amp;IFERROR(VLOOKUP(CV$2&amp;$A6,'EU2'!$D:$E,MATCH("HOME",'EU2'!$D$1:$E$1,0),0),"")&amp;IFERROR(VLOOKUP(CV$2&amp;$A6,'EUC2'!$C:$F,MATCH("AWAY",'EUC2'!$C$1:$F$1,0),0),"")&amp;IFERROR(VLOOKUP(CV$2&amp;$A6,'EUC2'!$D:$E,MATCH("HOME",'EUC2'!$D$1:$E$1,0),0),"")</f>
        <v/>
      </c>
      <c r="CW6" s="25" t="str">
        <f>IFERROR(VLOOKUP(CW$2&amp;$B6,'FPL FIX2'!$N$1:$Q$400,MATCH("HOME",'FPL FIX2'!$N$1:$Q$1,0),0),"")&amp;IFERROR(VLOOKUP(CW$2&amp;$B6,'FPL FIX2'!$O$1:$P$400,MATCH("AWAY",'FPL FIX2'!$O$1:$P$1,0),0),"")&amp;IFERROR(VLOOKUP(CW$2&amp;$A6,'FA2'!$A:$D,MATCH("AWAY",'FA2'!$A$1:$D$1,0),0),"")&amp;IFERROR(VLOOKUP(CW$2&amp;$A6,'FA2'!$B:$C,MATCH("HOME",'FA2'!$B$1:$C$1,0),0),"")&amp;IFERROR(VLOOKUP(CW$2&amp;$A6,'EFL2'!$A:$D,MATCH("AWAY",'EFL2'!$A$1:$D$1,0),0),"")&amp;IFERROR(VLOOKUP(CW$2&amp;$A6,'EFL2'!$B:$C,MATCH("HOME",'EFL2'!$B$1:$C$1,0),0),"")&amp;IFERROR(VLOOKUP(CW$2&amp;$A6,'UCL2'!$C:$F,MATCH("AWAY",'UCL2'!$C$1:$F$1,0),0),"")&amp;IFERROR(VLOOKUP(CW$2&amp;$A6,'UCL2'!$D:$E,MATCH("HOME",'UCL2'!$D$1:$E$1,0),0),"")&amp;IFERROR(VLOOKUP(CW$2&amp;$A6,'EU2'!$C:$F,MATCH("AWAY",'EU2'!$C$1:$F$1,0),0),"")&amp;IFERROR(VLOOKUP(CW$2&amp;$A6,'EU2'!$D:$E,MATCH("HOME",'EU2'!$D$1:$E$1,0),0),"")&amp;IFERROR(VLOOKUP(CW$2&amp;$A6,'EUC2'!$C:$F,MATCH("AWAY",'EUC2'!$C$1:$F$1,0),0),"")&amp;IFERROR(VLOOKUP(CW$2&amp;$A6,'EUC2'!$D:$E,MATCH("HOME",'EUC2'!$D$1:$E$1,0),0),"")</f>
        <v/>
      </c>
      <c r="CX6" s="25" t="str">
        <f>IFERROR(VLOOKUP(CX$2&amp;$B6,'FPL FIX2'!$N$1:$Q$400,MATCH("HOME",'FPL FIX2'!$N$1:$Q$1,0),0),"")&amp;IFERROR(VLOOKUP(CX$2&amp;$B6,'FPL FIX2'!$O$1:$P$400,MATCH("AWAY",'FPL FIX2'!$O$1:$P$1,0),0),"")&amp;IFERROR(VLOOKUP(CX$2&amp;$A6,'FA2'!$A:$D,MATCH("AWAY",'FA2'!$A$1:$D$1,0),0),"")&amp;IFERROR(VLOOKUP(CX$2&amp;$A6,'FA2'!$B:$C,MATCH("HOME",'FA2'!$B$1:$C$1,0),0),"")&amp;IFERROR(VLOOKUP(CX$2&amp;$A6,'EFL2'!$A:$D,MATCH("AWAY",'EFL2'!$A$1:$D$1,0),0),"")&amp;IFERROR(VLOOKUP(CX$2&amp;$A6,'EFL2'!$B:$C,MATCH("HOME",'EFL2'!$B$1:$C$1,0),0),"")&amp;IFERROR(VLOOKUP(CX$2&amp;$A6,'UCL2'!$C:$F,MATCH("AWAY",'UCL2'!$C$1:$F$1,0),0),"")&amp;IFERROR(VLOOKUP(CX$2&amp;$A6,'UCL2'!$D:$E,MATCH("HOME",'UCL2'!$D$1:$E$1,0),0),"")&amp;IFERROR(VLOOKUP(CX$2&amp;$A6,'EU2'!$C:$F,MATCH("AWAY",'EU2'!$C$1:$F$1,0),0),"")&amp;IFERROR(VLOOKUP(CX$2&amp;$A6,'EU2'!$D:$E,MATCH("HOME",'EU2'!$D$1:$E$1,0),0),"")&amp;IFERROR(VLOOKUP(CX$2&amp;$A6,'EUC2'!$C:$F,MATCH("AWAY",'EUC2'!$C$1:$F$1,0),0),"")&amp;IFERROR(VLOOKUP(CX$2&amp;$A6,'EUC2'!$D:$E,MATCH("HOME",'EUC2'!$D$1:$E$1,0),0),"")</f>
        <v>Everton</v>
      </c>
      <c r="CY6" s="25" t="str">
        <f>IFERROR(VLOOKUP(CY$2&amp;$B6,'FPL FIX2'!$N$1:$Q$400,MATCH("HOME",'FPL FIX2'!$N$1:$Q$1,0),0),"")&amp;IFERROR(VLOOKUP(CY$2&amp;$B6,'FPL FIX2'!$O$1:$P$400,MATCH("AWAY",'FPL FIX2'!$O$1:$P$1,0),0),"")&amp;IFERROR(VLOOKUP(CY$2&amp;$A6,'FA2'!$A:$D,MATCH("AWAY",'FA2'!$A$1:$D$1,0),0),"")&amp;IFERROR(VLOOKUP(CY$2&amp;$A6,'FA2'!$B:$C,MATCH("HOME",'FA2'!$B$1:$C$1,0),0),"")&amp;IFERROR(VLOOKUP(CY$2&amp;$A6,'EFL2'!$A:$D,MATCH("AWAY",'EFL2'!$A$1:$D$1,0),0),"")&amp;IFERROR(VLOOKUP(CY$2&amp;$A6,'EFL2'!$B:$C,MATCH("HOME",'EFL2'!$B$1:$C$1,0),0),"")&amp;IFERROR(VLOOKUP(CY$2&amp;$A6,'UCL2'!$C:$F,MATCH("AWAY",'UCL2'!$C$1:$F$1,0),0),"")&amp;IFERROR(VLOOKUP(CY$2&amp;$A6,'UCL2'!$D:$E,MATCH("HOME",'UCL2'!$D$1:$E$1,0),0),"")&amp;IFERROR(VLOOKUP(CY$2&amp;$A6,'EU2'!$C:$F,MATCH("AWAY",'EU2'!$C$1:$F$1,0),0),"")&amp;IFERROR(VLOOKUP(CY$2&amp;$A6,'EU2'!$D:$E,MATCH("HOME",'EU2'!$D$1:$E$1,0),0),"")&amp;IFERROR(VLOOKUP(CY$2&amp;$A6,'EUC2'!$C:$F,MATCH("AWAY",'EUC2'!$C$1:$F$1,0),0),"")&amp;IFERROR(VLOOKUP(CY$2&amp;$A6,'EUC2'!$D:$E,MATCH("HOME",'EUC2'!$D$1:$E$1,0),0),"")</f>
        <v/>
      </c>
      <c r="CZ6" s="25" t="str">
        <f>IFERROR(VLOOKUP(CZ$2&amp;$B6,'FPL FIX2'!$N$1:$Q$400,MATCH("HOME",'FPL FIX2'!$N$1:$Q$1,0),0),"")&amp;IFERROR(VLOOKUP(CZ$2&amp;$B6,'FPL FIX2'!$O$1:$P$400,MATCH("AWAY",'FPL FIX2'!$O$1:$P$1,0),0),"")&amp;IFERROR(VLOOKUP(CZ$2&amp;$A6,'FA2'!$A:$D,MATCH("AWAY",'FA2'!$A$1:$D$1,0),0),"")&amp;IFERROR(VLOOKUP(CZ$2&amp;$A6,'FA2'!$B:$C,MATCH("HOME",'FA2'!$B$1:$C$1,0),0),"")&amp;IFERROR(VLOOKUP(CZ$2&amp;$A6,'EFL2'!$A:$D,MATCH("AWAY",'EFL2'!$A$1:$D$1,0),0),"")&amp;IFERROR(VLOOKUP(CZ$2&amp;$A6,'EFL2'!$B:$C,MATCH("HOME",'EFL2'!$B$1:$C$1,0),0),"")&amp;IFERROR(VLOOKUP(CZ$2&amp;$A6,'UCL2'!$C:$F,MATCH("AWAY",'UCL2'!$C$1:$F$1,0),0),"")&amp;IFERROR(VLOOKUP(CZ$2&amp;$A6,'UCL2'!$D:$E,MATCH("HOME",'UCL2'!$D$1:$E$1,0),0),"")&amp;IFERROR(VLOOKUP(CZ$2&amp;$A6,'EU2'!$C:$F,MATCH("AWAY",'EU2'!$C$1:$F$1,0),0),"")&amp;IFERROR(VLOOKUP(CZ$2&amp;$A6,'EU2'!$D:$E,MATCH("HOME",'EU2'!$D$1:$E$1,0),0),"")&amp;IFERROR(VLOOKUP(CZ$2&amp;$A6,'EUC2'!$C:$F,MATCH("AWAY",'EUC2'!$C$1:$F$1,0),0),"")&amp;IFERROR(VLOOKUP(CZ$2&amp;$A6,'EUC2'!$D:$E,MATCH("HOME",'EUC2'!$D$1:$E$1,0),0),"")</f>
        <v/>
      </c>
      <c r="DA6" s="25" t="str">
        <f>IFERROR(VLOOKUP(DA$2&amp;$B6,'FPL FIX2'!$N$1:$Q$400,MATCH("HOME",'FPL FIX2'!$N$1:$Q$1,0),0),"")&amp;IFERROR(VLOOKUP(DA$2&amp;$B6,'FPL FIX2'!$O$1:$P$400,MATCH("AWAY",'FPL FIX2'!$O$1:$P$1,0),0),"")&amp;IFERROR(VLOOKUP(DA$2&amp;$A6,'FA2'!$A:$D,MATCH("AWAY",'FA2'!$A$1:$D$1,0),0),"")&amp;IFERROR(VLOOKUP(DA$2&amp;$A6,'FA2'!$B:$C,MATCH("HOME",'FA2'!$B$1:$C$1,0),0),"")&amp;IFERROR(VLOOKUP(DA$2&amp;$A6,'EFL2'!$A:$D,MATCH("AWAY",'EFL2'!$A$1:$D$1,0),0),"")&amp;IFERROR(VLOOKUP(DA$2&amp;$A6,'EFL2'!$B:$C,MATCH("HOME",'EFL2'!$B$1:$C$1,0),0),"")&amp;IFERROR(VLOOKUP(DA$2&amp;$A6,'UCL2'!$C:$F,MATCH("AWAY",'UCL2'!$C$1:$F$1,0),0),"")&amp;IFERROR(VLOOKUP(DA$2&amp;$A6,'UCL2'!$D:$E,MATCH("HOME",'UCL2'!$D$1:$E$1,0),0),"")&amp;IFERROR(VLOOKUP(DA$2&amp;$A6,'EU2'!$C:$F,MATCH("AWAY",'EU2'!$C$1:$F$1,0),0),"")&amp;IFERROR(VLOOKUP(DA$2&amp;$A6,'EU2'!$D:$E,MATCH("HOME",'EU2'!$D$1:$E$1,0),0),"")&amp;IFERROR(VLOOKUP(DA$2&amp;$A6,'EUC2'!$C:$F,MATCH("AWAY",'EUC2'!$C$1:$F$1,0),0),"")&amp;IFERROR(VLOOKUP(DA$2&amp;$A6,'EUC2'!$D:$E,MATCH("HOME",'EUC2'!$D$1:$E$1,0),0),"")</f>
        <v/>
      </c>
      <c r="DB6" s="25" t="str">
        <f>IFERROR(VLOOKUP(DB$2&amp;$B6,'FPL FIX2'!$N$1:$Q$400,MATCH("HOME",'FPL FIX2'!$N$1:$Q$1,0),0),"")&amp;IFERROR(VLOOKUP(DB$2&amp;$B6,'FPL FIX2'!$O$1:$P$400,MATCH("AWAY",'FPL FIX2'!$O$1:$P$1,0),0),"")&amp;IFERROR(VLOOKUP(DB$2&amp;$A6,'FA2'!$A:$D,MATCH("AWAY",'FA2'!$A$1:$D$1,0),0),"")&amp;IFERROR(VLOOKUP(DB$2&amp;$A6,'FA2'!$B:$C,MATCH("HOME",'FA2'!$B$1:$C$1,0),0),"")&amp;IFERROR(VLOOKUP(DB$2&amp;$A6,'EFL2'!$A:$D,MATCH("AWAY",'EFL2'!$A$1:$D$1,0),0),"")&amp;IFERROR(VLOOKUP(DB$2&amp;$A6,'EFL2'!$B:$C,MATCH("HOME",'EFL2'!$B$1:$C$1,0),0),"")&amp;IFERROR(VLOOKUP(DB$2&amp;$A6,'UCL2'!$C:$F,MATCH("AWAY",'UCL2'!$C$1:$F$1,0),0),"")&amp;IFERROR(VLOOKUP(DB$2&amp;$A6,'UCL2'!$D:$E,MATCH("HOME",'UCL2'!$D$1:$E$1,0),0),"")&amp;IFERROR(VLOOKUP(DB$2&amp;$A6,'EU2'!$C:$F,MATCH("AWAY",'EU2'!$C$1:$F$1,0),0),"")&amp;IFERROR(VLOOKUP(DB$2&amp;$A6,'EU2'!$D:$E,MATCH("HOME",'EU2'!$D$1:$E$1,0),0),"")&amp;IFERROR(VLOOKUP(DB$2&amp;$A6,'EUC2'!$C:$F,MATCH("AWAY",'EUC2'!$C$1:$F$1,0),0),"")&amp;IFERROR(VLOOKUP(DB$2&amp;$A6,'EUC2'!$D:$E,MATCH("HOME",'EUC2'!$D$1:$E$1,0),0),"")</f>
        <v>EVE</v>
      </c>
      <c r="DC6" s="25" t="str">
        <f>IFERROR(VLOOKUP(DC$2&amp;$B6,'FPL FIX2'!$N$1:$Q$400,MATCH("HOME",'FPL FIX2'!$N$1:$Q$1,0),0),"")&amp;IFERROR(VLOOKUP(DC$2&amp;$B6,'FPL FIX2'!$O$1:$P$400,MATCH("AWAY",'FPL FIX2'!$O$1:$P$1,0),0),"")&amp;IFERROR(VLOOKUP(DC$2&amp;$A6,'FA2'!$A:$D,MATCH("AWAY",'FA2'!$A$1:$D$1,0),0),"")&amp;IFERROR(VLOOKUP(DC$2&amp;$A6,'FA2'!$B:$C,MATCH("HOME",'FA2'!$B$1:$C$1,0),0),"")&amp;IFERROR(VLOOKUP(DC$2&amp;$A6,'EFL2'!$A:$D,MATCH("AWAY",'EFL2'!$A$1:$D$1,0),0),"")&amp;IFERROR(VLOOKUP(DC$2&amp;$A6,'EFL2'!$B:$C,MATCH("HOME",'EFL2'!$B$1:$C$1,0),0),"")&amp;IFERROR(VLOOKUP(DC$2&amp;$A6,'UCL2'!$C:$F,MATCH("AWAY",'UCL2'!$C$1:$F$1,0),0),"")&amp;IFERROR(VLOOKUP(DC$2&amp;$A6,'UCL2'!$D:$E,MATCH("HOME",'UCL2'!$D$1:$E$1,0),0),"")&amp;IFERROR(VLOOKUP(DC$2&amp;$A6,'EU2'!$C:$F,MATCH("AWAY",'EU2'!$C$1:$F$1,0),0),"")&amp;IFERROR(VLOOKUP(DC$2&amp;$A6,'EU2'!$D:$E,MATCH("HOME",'EU2'!$D$1:$E$1,0),0),"")&amp;IFERROR(VLOOKUP(DC$2&amp;$A6,'EUC2'!$C:$F,MATCH("AWAY",'EUC2'!$C$1:$F$1,0),0),"")&amp;IFERROR(VLOOKUP(DC$2&amp;$A6,'EUC2'!$D:$E,MATCH("HOME",'EUC2'!$D$1:$E$1,0),0),"")</f>
        <v/>
      </c>
      <c r="DD6" s="25" t="str">
        <f>IFERROR(VLOOKUP(DD$2&amp;$B6,'FPL FIX2'!$N$1:$Q$400,MATCH("HOME",'FPL FIX2'!$N$1:$Q$1,0),0),"")&amp;IFERROR(VLOOKUP(DD$2&amp;$B6,'FPL FIX2'!$O$1:$P$400,MATCH("AWAY",'FPL FIX2'!$O$1:$P$1,0),0),"")&amp;IFERROR(VLOOKUP(DD$2&amp;$A6,'FA2'!$A:$D,MATCH("AWAY",'FA2'!$A$1:$D$1,0),0),"")&amp;IFERROR(VLOOKUP(DD$2&amp;$A6,'FA2'!$B:$C,MATCH("HOME",'FA2'!$B$1:$C$1,0),0),"")&amp;IFERROR(VLOOKUP(DD$2&amp;$A6,'EFL2'!$A:$D,MATCH("AWAY",'EFL2'!$A$1:$D$1,0),0),"")&amp;IFERROR(VLOOKUP(DD$2&amp;$A6,'EFL2'!$B:$C,MATCH("HOME",'EFL2'!$B$1:$C$1,0),0),"")&amp;IFERROR(VLOOKUP(DD$2&amp;$A6,'UCL2'!$C:$F,MATCH("AWAY",'UCL2'!$C$1:$F$1,0),0),"")&amp;IFERROR(VLOOKUP(DD$2&amp;$A6,'UCL2'!$D:$E,MATCH("HOME",'UCL2'!$D$1:$E$1,0),0),"")&amp;IFERROR(VLOOKUP(DD$2&amp;$A6,'EU2'!$C:$F,MATCH("AWAY",'EU2'!$C$1:$F$1,0),0),"")&amp;IFERROR(VLOOKUP(DD$2&amp;$A6,'EU2'!$D:$E,MATCH("HOME",'EU2'!$D$1:$E$1,0),0),"")&amp;IFERROR(VLOOKUP(DD$2&amp;$A6,'EUC2'!$C:$F,MATCH("AWAY",'EUC2'!$C$1:$F$1,0),0),"")&amp;IFERROR(VLOOKUP(DD$2&amp;$A6,'EUC2'!$D:$E,MATCH("HOME",'EUC2'!$D$1:$E$1,0),0),"")</f>
        <v/>
      </c>
      <c r="DE6" s="25" t="str">
        <f>IFERROR(VLOOKUP(DE$2&amp;$B6,'FPL FIX2'!$N$1:$Q$400,MATCH("HOME",'FPL FIX2'!$N$1:$Q$1,0),0),"")&amp;IFERROR(VLOOKUP(DE$2&amp;$B6,'FPL FIX2'!$O$1:$P$400,MATCH("AWAY",'FPL FIX2'!$O$1:$P$1,0),0),"")&amp;IFERROR(VLOOKUP(DE$2&amp;$A6,'FA2'!$A:$D,MATCH("AWAY",'FA2'!$A$1:$D$1,0),0),"")&amp;IFERROR(VLOOKUP(DE$2&amp;$A6,'FA2'!$B:$C,MATCH("HOME",'FA2'!$B$1:$C$1,0),0),"")&amp;IFERROR(VLOOKUP(DE$2&amp;$A6,'EFL2'!$A:$D,MATCH("AWAY",'EFL2'!$A$1:$D$1,0),0),"")&amp;IFERROR(VLOOKUP(DE$2&amp;$A6,'EFL2'!$B:$C,MATCH("HOME",'EFL2'!$B$1:$C$1,0),0),"")&amp;IFERROR(VLOOKUP(DE$2&amp;$A6,'UCL2'!$C:$F,MATCH("AWAY",'UCL2'!$C$1:$F$1,0),0),"")&amp;IFERROR(VLOOKUP(DE$2&amp;$A6,'UCL2'!$D:$E,MATCH("HOME",'UCL2'!$D$1:$E$1,0),0),"")&amp;IFERROR(VLOOKUP(DE$2&amp;$A6,'EU2'!$C:$F,MATCH("AWAY",'EU2'!$C$1:$F$1,0),0),"")&amp;IFERROR(VLOOKUP(DE$2&amp;$A6,'EU2'!$D:$E,MATCH("HOME",'EU2'!$D$1:$E$1,0),0),"")&amp;IFERROR(VLOOKUP(DE$2&amp;$A6,'EUC2'!$C:$F,MATCH("AWAY",'EUC2'!$C$1:$F$1,0),0),"")&amp;IFERROR(VLOOKUP(DE$2&amp;$A6,'EUC2'!$D:$E,MATCH("HOME",'EUC2'!$D$1:$E$1,0),0),"")</f>
        <v/>
      </c>
      <c r="DF6" s="25" t="str">
        <f>IFERROR(VLOOKUP(DF$2&amp;$B6,'FPL FIX2'!$N$1:$Q$400,MATCH("HOME",'FPL FIX2'!$N$1:$Q$1,0),0),"")&amp;IFERROR(VLOOKUP(DF$2&amp;$B6,'FPL FIX2'!$O$1:$P$400,MATCH("AWAY",'FPL FIX2'!$O$1:$P$1,0),0),"")&amp;IFERROR(VLOOKUP(DF$2&amp;$A6,'FA2'!$A:$D,MATCH("AWAY",'FA2'!$A$1:$D$1,0),0),"")&amp;IFERROR(VLOOKUP(DF$2&amp;$A6,'FA2'!$B:$C,MATCH("HOME",'FA2'!$B$1:$C$1,0),0),"")&amp;IFERROR(VLOOKUP(DF$2&amp;$A6,'EFL2'!$A:$D,MATCH("AWAY",'EFL2'!$A$1:$D$1,0),0),"")&amp;IFERROR(VLOOKUP(DF$2&amp;$A6,'EFL2'!$B:$C,MATCH("HOME",'EFL2'!$B$1:$C$1,0),0),"")&amp;IFERROR(VLOOKUP(DF$2&amp;$A6,'UCL2'!$C:$F,MATCH("AWAY",'UCL2'!$C$1:$F$1,0),0),"")&amp;IFERROR(VLOOKUP(DF$2&amp;$A6,'UCL2'!$D:$E,MATCH("HOME",'UCL2'!$D$1:$E$1,0),0),"")&amp;IFERROR(VLOOKUP(DF$2&amp;$A6,'EU2'!$C:$F,MATCH("AWAY",'EU2'!$C$1:$F$1,0),0),"")&amp;IFERROR(VLOOKUP(DF$2&amp;$A6,'EU2'!$D:$E,MATCH("HOME",'EU2'!$D$1:$E$1,0),0),"")&amp;IFERROR(VLOOKUP(DF$2&amp;$A6,'EUC2'!$C:$F,MATCH("AWAY",'EUC2'!$C$1:$F$1,0),0),"")&amp;IFERROR(VLOOKUP(DF$2&amp;$A6,'EUC2'!$D:$E,MATCH("HOME",'EUC2'!$D$1:$E$1,0),0),"")</f>
        <v/>
      </c>
      <c r="DG6" s="25" t="str">
        <f>IFERROR(VLOOKUP(DG$2&amp;$B6,'FPL FIX2'!$N$1:$Q$400,MATCH("HOME",'FPL FIX2'!$N$1:$Q$1,0),0),"")&amp;IFERROR(VLOOKUP(DG$2&amp;$B6,'FPL FIX2'!$O$1:$P$400,MATCH("AWAY",'FPL FIX2'!$O$1:$P$1,0),0),"")&amp;IFERROR(VLOOKUP(DG$2&amp;$A6,'FA2'!$A:$D,MATCH("AWAY",'FA2'!$A$1:$D$1,0),0),"")&amp;IFERROR(VLOOKUP(DG$2&amp;$A6,'FA2'!$B:$C,MATCH("HOME",'FA2'!$B$1:$C$1,0),0),"")&amp;IFERROR(VLOOKUP(DG$2&amp;$A6,'EFL2'!$A:$D,MATCH("AWAY",'EFL2'!$A$1:$D$1,0),0),"")&amp;IFERROR(VLOOKUP(DG$2&amp;$A6,'EFL2'!$B:$C,MATCH("HOME",'EFL2'!$B$1:$C$1,0),0),"")&amp;IFERROR(VLOOKUP(DG$2&amp;$A6,'UCL2'!$C:$F,MATCH("AWAY",'UCL2'!$C$1:$F$1,0),0),"")&amp;IFERROR(VLOOKUP(DG$2&amp;$A6,'UCL2'!$D:$E,MATCH("HOME",'UCL2'!$D$1:$E$1,0),0),"")&amp;IFERROR(VLOOKUP(DG$2&amp;$A6,'EU2'!$C:$F,MATCH("AWAY",'EU2'!$C$1:$F$1,0),0),"")&amp;IFERROR(VLOOKUP(DG$2&amp;$A6,'EU2'!$D:$E,MATCH("HOME",'EU2'!$D$1:$E$1,0),0),"")&amp;IFERROR(VLOOKUP(DG$2&amp;$A6,'EUC2'!$C:$F,MATCH("AWAY",'EUC2'!$C$1:$F$1,0),0),"")&amp;IFERROR(VLOOKUP(DG$2&amp;$A6,'EUC2'!$D:$E,MATCH("HOME",'EUC2'!$D$1:$E$1,0),0),"")</f>
        <v/>
      </c>
      <c r="DH6" s="25" t="str">
        <f>IFERROR(VLOOKUP(DH$2&amp;$B6,'FPL FIX2'!$N$1:$Q$400,MATCH("HOME",'FPL FIX2'!$N$1:$Q$1,0),0),"")&amp;IFERROR(VLOOKUP(DH$2&amp;$B6,'FPL FIX2'!$O$1:$P$400,MATCH("AWAY",'FPL FIX2'!$O$1:$P$1,0),0),"")&amp;IFERROR(VLOOKUP(DH$2&amp;$A6,'FA2'!$A:$D,MATCH("AWAY",'FA2'!$A$1:$D$1,0),0),"")&amp;IFERROR(VLOOKUP(DH$2&amp;$A6,'FA2'!$B:$C,MATCH("HOME",'FA2'!$B$1:$C$1,0),0),"")&amp;IFERROR(VLOOKUP(DH$2&amp;$A6,'EFL2'!$A:$D,MATCH("AWAY",'EFL2'!$A$1:$D$1,0),0),"")&amp;IFERROR(VLOOKUP(DH$2&amp;$A6,'EFL2'!$B:$C,MATCH("HOME",'EFL2'!$B$1:$C$1,0),0),"")&amp;IFERROR(VLOOKUP(DH$2&amp;$A6,'UCL2'!$C:$F,MATCH("AWAY",'UCL2'!$C$1:$F$1,0),0),"")&amp;IFERROR(VLOOKUP(DH$2&amp;$A6,'UCL2'!$D:$E,MATCH("HOME",'UCL2'!$D$1:$E$1,0),0),"")&amp;IFERROR(VLOOKUP(DH$2&amp;$A6,'EU2'!$C:$F,MATCH("AWAY",'EU2'!$C$1:$F$1,0),0),"")&amp;IFERROR(VLOOKUP(DH$2&amp;$A6,'EU2'!$D:$E,MATCH("HOME",'EU2'!$D$1:$E$1,0),0),"")&amp;IFERROR(VLOOKUP(DH$2&amp;$A6,'EUC2'!$C:$F,MATCH("AWAY",'EUC2'!$C$1:$F$1,0),0),"")&amp;IFERROR(VLOOKUP(DH$2&amp;$A6,'EUC2'!$D:$E,MATCH("HOME",'EUC2'!$D$1:$E$1,0),0),"")</f>
        <v/>
      </c>
      <c r="DI6" s="25" t="str">
        <f>IFERROR(VLOOKUP(DI$2&amp;$B6,'FPL FIX2'!$N$1:$Q$400,MATCH("HOME",'FPL FIX2'!$N$1:$Q$1,0),0),"")&amp;IFERROR(VLOOKUP(DI$2&amp;$B6,'FPL FIX2'!$O$1:$P$400,MATCH("AWAY",'FPL FIX2'!$O$1:$P$1,0),0),"")&amp;IFERROR(VLOOKUP(DI$2&amp;$A6,'FA2'!$A:$D,MATCH("AWAY",'FA2'!$A$1:$D$1,0),0),"")&amp;IFERROR(VLOOKUP(DI$2&amp;$A6,'FA2'!$B:$C,MATCH("HOME",'FA2'!$B$1:$C$1,0),0),"")&amp;IFERROR(VLOOKUP(DI$2&amp;$A6,'EFL2'!$A:$D,MATCH("AWAY",'EFL2'!$A$1:$D$1,0),0),"")&amp;IFERROR(VLOOKUP(DI$2&amp;$A6,'EFL2'!$B:$C,MATCH("HOME",'EFL2'!$B$1:$C$1,0),0),"")&amp;IFERROR(VLOOKUP(DI$2&amp;$A6,'UCL2'!$C:$F,MATCH("AWAY",'UCL2'!$C$1:$F$1,0),0),"")&amp;IFERROR(VLOOKUP(DI$2&amp;$A6,'UCL2'!$D:$E,MATCH("HOME",'UCL2'!$D$1:$E$1,0),0),"")&amp;IFERROR(VLOOKUP(DI$2&amp;$A6,'EU2'!$C:$F,MATCH("AWAY",'EU2'!$C$1:$F$1,0),0),"")&amp;IFERROR(VLOOKUP(DI$2&amp;$A6,'EU2'!$D:$E,MATCH("HOME",'EU2'!$D$1:$E$1,0),0),"")&amp;IFERROR(VLOOKUP(DI$2&amp;$A6,'EUC2'!$C:$F,MATCH("AWAY",'EUC2'!$C$1:$F$1,0),0),"")&amp;IFERROR(VLOOKUP(DI$2&amp;$A6,'EUC2'!$D:$E,MATCH("HOME",'EUC2'!$D$1:$E$1,0),0),"")</f>
        <v/>
      </c>
      <c r="DJ6" s="25" t="str">
        <f>IFERROR(VLOOKUP(DJ$2&amp;$B6,'FPL FIX2'!$N$1:$Q$400,MATCH("HOME",'FPL FIX2'!$N$1:$Q$1,0),0),"")&amp;IFERROR(VLOOKUP(DJ$2&amp;$B6,'FPL FIX2'!$O$1:$P$400,MATCH("AWAY",'FPL FIX2'!$O$1:$P$1,0),0),"")&amp;IFERROR(VLOOKUP(DJ$2&amp;$A6,'FA2'!$A:$D,MATCH("AWAY",'FA2'!$A$1:$D$1,0),0),"")&amp;IFERROR(VLOOKUP(DJ$2&amp;$A6,'FA2'!$B:$C,MATCH("HOME",'FA2'!$B$1:$C$1,0),0),"")&amp;IFERROR(VLOOKUP(DJ$2&amp;$A6,'EFL2'!$A:$D,MATCH("AWAY",'EFL2'!$A$1:$D$1,0),0),"")&amp;IFERROR(VLOOKUP(DJ$2&amp;$A6,'EFL2'!$B:$C,MATCH("HOME",'EFL2'!$B$1:$C$1,0),0),"")&amp;IFERROR(VLOOKUP(DJ$2&amp;$A6,'UCL2'!$C:$F,MATCH("AWAY",'UCL2'!$C$1:$F$1,0),0),"")&amp;IFERROR(VLOOKUP(DJ$2&amp;$A6,'UCL2'!$D:$E,MATCH("HOME",'UCL2'!$D$1:$E$1,0),0),"")&amp;IFERROR(VLOOKUP(DJ$2&amp;$A6,'EU2'!$C:$F,MATCH("AWAY",'EU2'!$C$1:$F$1,0),0),"")&amp;IFERROR(VLOOKUP(DJ$2&amp;$A6,'EU2'!$D:$E,MATCH("HOME",'EU2'!$D$1:$E$1,0),0),"")&amp;IFERROR(VLOOKUP(DJ$2&amp;$A6,'EUC2'!$C:$F,MATCH("AWAY",'EUC2'!$C$1:$F$1,0),0),"")&amp;IFERROR(VLOOKUP(DJ$2&amp;$A6,'EUC2'!$D:$E,MATCH("HOME",'EUC2'!$D$1:$E$1,0),0),"")</f>
        <v/>
      </c>
      <c r="DK6" s="25" t="str">
        <f>IFERROR(VLOOKUP(DK$2&amp;$B6,'FPL FIX2'!$N$1:$Q$400,MATCH("HOME",'FPL FIX2'!$N$1:$Q$1,0),0),"")&amp;IFERROR(VLOOKUP(DK$2&amp;$B6,'FPL FIX2'!$O$1:$P$400,MATCH("AWAY",'FPL FIX2'!$O$1:$P$1,0),0),"")&amp;IFERROR(VLOOKUP(DK$2&amp;$A6,'FA2'!$A:$D,MATCH("AWAY",'FA2'!$A$1:$D$1,0),0),"")&amp;IFERROR(VLOOKUP(DK$2&amp;$A6,'FA2'!$B:$C,MATCH("HOME",'FA2'!$B$1:$C$1,0),0),"")&amp;IFERROR(VLOOKUP(DK$2&amp;$A6,'EFL2'!$A:$D,MATCH("AWAY",'EFL2'!$A$1:$D$1,0),0),"")&amp;IFERROR(VLOOKUP(DK$2&amp;$A6,'EFL2'!$B:$C,MATCH("HOME",'EFL2'!$B$1:$C$1,0),0),"")&amp;IFERROR(VLOOKUP(DK$2&amp;$A6,'UCL2'!$C:$F,MATCH("AWAY",'UCL2'!$C$1:$F$1,0),0),"")&amp;IFERROR(VLOOKUP(DK$2&amp;$A6,'UCL2'!$D:$E,MATCH("HOME",'UCL2'!$D$1:$E$1,0),0),"")&amp;IFERROR(VLOOKUP(DK$2&amp;$A6,'EU2'!$C:$F,MATCH("AWAY",'EU2'!$C$1:$F$1,0),0),"")&amp;IFERROR(VLOOKUP(DK$2&amp;$A6,'EU2'!$D:$E,MATCH("HOME",'EU2'!$D$1:$E$1,0),0),"")&amp;IFERROR(VLOOKUP(DK$2&amp;$A6,'EUC2'!$C:$F,MATCH("AWAY",'EUC2'!$C$1:$F$1,0),0),"")&amp;IFERROR(VLOOKUP(DK$2&amp;$A6,'EUC2'!$D:$E,MATCH("HOME",'EUC2'!$D$1:$E$1,0),0),"")</f>
        <v/>
      </c>
      <c r="DL6" s="25" t="str">
        <f>IFERROR(VLOOKUP(DL$2&amp;$B6,'FPL FIX2'!$N$1:$Q$400,MATCH("HOME",'FPL FIX2'!$N$1:$Q$1,0),0),"")&amp;IFERROR(VLOOKUP(DL$2&amp;$B6,'FPL FIX2'!$O$1:$P$400,MATCH("AWAY",'FPL FIX2'!$O$1:$P$1,0),0),"")&amp;IFERROR(VLOOKUP(DL$2&amp;$A6,'FA2'!$A:$D,MATCH("AWAY",'FA2'!$A$1:$D$1,0),0),"")&amp;IFERROR(VLOOKUP(DL$2&amp;$A6,'FA2'!$B:$C,MATCH("HOME",'FA2'!$B$1:$C$1,0),0),"")&amp;IFERROR(VLOOKUP(DL$2&amp;$A6,'EFL2'!$A:$D,MATCH("AWAY",'EFL2'!$A$1:$D$1,0),0),"")&amp;IFERROR(VLOOKUP(DL$2&amp;$A6,'EFL2'!$B:$C,MATCH("HOME",'EFL2'!$B$1:$C$1,0),0),"")&amp;IFERROR(VLOOKUP(DL$2&amp;$A6,'UCL2'!$C:$F,MATCH("AWAY",'UCL2'!$C$1:$F$1,0),0),"")&amp;IFERROR(VLOOKUP(DL$2&amp;$A6,'UCL2'!$D:$E,MATCH("HOME",'UCL2'!$D$1:$E$1,0),0),"")&amp;IFERROR(VLOOKUP(DL$2&amp;$A6,'EU2'!$C:$F,MATCH("AWAY",'EU2'!$C$1:$F$1,0),0),"")&amp;IFERROR(VLOOKUP(DL$2&amp;$A6,'EU2'!$D:$E,MATCH("HOME",'EU2'!$D$1:$E$1,0),0),"")&amp;IFERROR(VLOOKUP(DL$2&amp;$A6,'EUC2'!$C:$F,MATCH("AWAY",'EUC2'!$C$1:$F$1,0),0),"")&amp;IFERROR(VLOOKUP(DL$2&amp;$A6,'EUC2'!$D:$E,MATCH("HOME",'EUC2'!$D$1:$E$1,0),0),"")</f>
        <v/>
      </c>
      <c r="DM6" s="25" t="str">
        <f>IFERROR(VLOOKUP(DM$2&amp;$B6,'FPL FIX2'!$N$1:$Q$400,MATCH("HOME",'FPL FIX2'!$N$1:$Q$1,0),0),"")&amp;IFERROR(VLOOKUP(DM$2&amp;$B6,'FPL FIX2'!$O$1:$P$400,MATCH("AWAY",'FPL FIX2'!$O$1:$P$1,0),0),"")&amp;IFERROR(VLOOKUP(DM$2&amp;$A6,'FA2'!$A:$D,MATCH("AWAY",'FA2'!$A$1:$D$1,0),0),"")&amp;IFERROR(VLOOKUP(DM$2&amp;$A6,'FA2'!$B:$C,MATCH("HOME",'FA2'!$B$1:$C$1,0),0),"")&amp;IFERROR(VLOOKUP(DM$2&amp;$A6,'EFL2'!$A:$D,MATCH("AWAY",'EFL2'!$A$1:$D$1,0),0),"")&amp;IFERROR(VLOOKUP(DM$2&amp;$A6,'EFL2'!$B:$C,MATCH("HOME",'EFL2'!$B$1:$C$1,0),0),"")&amp;IFERROR(VLOOKUP(DM$2&amp;$A6,'UCL2'!$C:$F,MATCH("AWAY",'UCL2'!$C$1:$F$1,0),0),"")&amp;IFERROR(VLOOKUP(DM$2&amp;$A6,'UCL2'!$D:$E,MATCH("HOME",'UCL2'!$D$1:$E$1,0),0),"")&amp;IFERROR(VLOOKUP(DM$2&amp;$A6,'EU2'!$C:$F,MATCH("AWAY",'EU2'!$C$1:$F$1,0),0),"")&amp;IFERROR(VLOOKUP(DM$2&amp;$A6,'EU2'!$D:$E,MATCH("HOME",'EU2'!$D$1:$E$1,0),0),"")&amp;IFERROR(VLOOKUP(DM$2&amp;$A6,'EUC2'!$C:$F,MATCH("AWAY",'EUC2'!$C$1:$F$1,0),0),"")&amp;IFERROR(VLOOKUP(DM$2&amp;$A6,'EUC2'!$D:$E,MATCH("HOME",'EUC2'!$D$1:$E$1,0),0),"")</f>
        <v/>
      </c>
      <c r="DN6" s="25" t="str">
        <f>IFERROR(VLOOKUP(DN$2&amp;$B6,'FPL FIX2'!$N$1:$Q$400,MATCH("HOME",'FPL FIX2'!$N$1:$Q$1,0),0),"")&amp;IFERROR(VLOOKUP(DN$2&amp;$B6,'FPL FIX2'!$O$1:$P$400,MATCH("AWAY",'FPL FIX2'!$O$1:$P$1,0),0),"")&amp;IFERROR(VLOOKUP(DN$2&amp;$A6,'FA2'!$A:$D,MATCH("AWAY",'FA2'!$A$1:$D$1,0),0),"")&amp;IFERROR(VLOOKUP(DN$2&amp;$A6,'FA2'!$B:$C,MATCH("HOME",'FA2'!$B$1:$C$1,0),0),"")&amp;IFERROR(VLOOKUP(DN$2&amp;$A6,'EFL2'!$A:$D,MATCH("AWAY",'EFL2'!$A$1:$D$1,0),0),"")&amp;IFERROR(VLOOKUP(DN$2&amp;$A6,'EFL2'!$B:$C,MATCH("HOME",'EFL2'!$B$1:$C$1,0),0),"")&amp;IFERROR(VLOOKUP(DN$2&amp;$A6,'UCL2'!$C:$F,MATCH("AWAY",'UCL2'!$C$1:$F$1,0),0),"")&amp;IFERROR(VLOOKUP(DN$2&amp;$A6,'UCL2'!$D:$E,MATCH("HOME",'UCL2'!$D$1:$E$1,0),0),"")&amp;IFERROR(VLOOKUP(DN$2&amp;$A6,'EU2'!$C:$F,MATCH("AWAY",'EU2'!$C$1:$F$1,0),0),"")&amp;IFERROR(VLOOKUP(DN$2&amp;$A6,'EU2'!$D:$E,MATCH("HOME",'EU2'!$D$1:$E$1,0),0),"")&amp;IFERROR(VLOOKUP(DN$2&amp;$A6,'EUC2'!$C:$F,MATCH("AWAY",'EUC2'!$C$1:$F$1,0),0),"")&amp;IFERROR(VLOOKUP(DN$2&amp;$A6,'EUC2'!$D:$E,MATCH("HOME",'EUC2'!$D$1:$E$1,0),0),"")</f>
        <v/>
      </c>
      <c r="DO6" s="25" t="str">
        <f>IFERROR(VLOOKUP(DO$2&amp;$B6,'FPL FIX2'!$N$1:$Q$400,MATCH("HOME",'FPL FIX2'!$N$1:$Q$1,0),0),"")&amp;IFERROR(VLOOKUP(DO$2&amp;$B6,'FPL FIX2'!$O$1:$P$400,MATCH("AWAY",'FPL FIX2'!$O$1:$P$1,0),0),"")&amp;IFERROR(VLOOKUP(DO$2&amp;$A6,'FA2'!$A:$D,MATCH("AWAY",'FA2'!$A$1:$D$1,0),0),"")&amp;IFERROR(VLOOKUP(DO$2&amp;$A6,'FA2'!$B:$C,MATCH("HOME",'FA2'!$B$1:$C$1,0),0),"")&amp;IFERROR(VLOOKUP(DO$2&amp;$A6,'EFL2'!$A:$D,MATCH("AWAY",'EFL2'!$A$1:$D$1,0),0),"")&amp;IFERROR(VLOOKUP(DO$2&amp;$A6,'EFL2'!$B:$C,MATCH("HOME",'EFL2'!$B$1:$C$1,0),0),"")&amp;IFERROR(VLOOKUP(DO$2&amp;$A6,'UCL2'!$C:$F,MATCH("AWAY",'UCL2'!$C$1:$F$1,0),0),"")&amp;IFERROR(VLOOKUP(DO$2&amp;$A6,'UCL2'!$D:$E,MATCH("HOME",'UCL2'!$D$1:$E$1,0),0),"")&amp;IFERROR(VLOOKUP(DO$2&amp;$A6,'EU2'!$C:$F,MATCH("AWAY",'EU2'!$C$1:$F$1,0),0),"")&amp;IFERROR(VLOOKUP(DO$2&amp;$A6,'EU2'!$D:$E,MATCH("HOME",'EU2'!$D$1:$E$1,0),0),"")&amp;IFERROR(VLOOKUP(DO$2&amp;$A6,'EUC2'!$C:$F,MATCH("AWAY",'EUC2'!$C$1:$F$1,0),0),"")&amp;IFERROR(VLOOKUP(DO$2&amp;$A6,'EUC2'!$D:$E,MATCH("HOME",'EUC2'!$D$1:$E$1,0),0),"")</f>
        <v/>
      </c>
      <c r="DP6" s="25" t="str">
        <f>IFERROR(VLOOKUP(DP$2&amp;$B6,'FPL FIX2'!$N$1:$Q$400,MATCH("HOME",'FPL FIX2'!$N$1:$Q$1,0),0),"")&amp;IFERROR(VLOOKUP(DP$2&amp;$B6,'FPL FIX2'!$O$1:$P$400,MATCH("AWAY",'FPL FIX2'!$O$1:$P$1,0),0),"")&amp;IFERROR(VLOOKUP(DP$2&amp;$A6,'FA2'!$A:$D,MATCH("AWAY",'FA2'!$A$1:$D$1,0),0),"")&amp;IFERROR(VLOOKUP(DP$2&amp;$A6,'FA2'!$B:$C,MATCH("HOME",'FA2'!$B$1:$C$1,0),0),"")&amp;IFERROR(VLOOKUP(DP$2&amp;$A6,'EFL2'!$A:$D,MATCH("AWAY",'EFL2'!$A$1:$D$1,0),0),"")&amp;IFERROR(VLOOKUP(DP$2&amp;$A6,'EFL2'!$B:$C,MATCH("HOME",'EFL2'!$B$1:$C$1,0),0),"")&amp;IFERROR(VLOOKUP(DP$2&amp;$A6,'UCL2'!$C:$F,MATCH("AWAY",'UCL2'!$C$1:$F$1,0),0),"")&amp;IFERROR(VLOOKUP(DP$2&amp;$A6,'UCL2'!$D:$E,MATCH("HOME",'UCL2'!$D$1:$E$1,0),0),"")&amp;IFERROR(VLOOKUP(DP$2&amp;$A6,'EU2'!$C:$F,MATCH("AWAY",'EU2'!$C$1:$F$1,0),0),"")&amp;IFERROR(VLOOKUP(DP$2&amp;$A6,'EU2'!$D:$E,MATCH("HOME",'EU2'!$D$1:$E$1,0),0),"")&amp;IFERROR(VLOOKUP(DP$2&amp;$A6,'EUC2'!$C:$F,MATCH("AWAY",'EUC2'!$C$1:$F$1,0),0),"")&amp;IFERROR(VLOOKUP(DP$2&amp;$A6,'EUC2'!$D:$E,MATCH("HOME",'EUC2'!$D$1:$E$1,0),0),"")</f>
        <v/>
      </c>
      <c r="DQ6" s="25" t="str">
        <f>IFERROR(VLOOKUP(DQ$2&amp;$B6,'FPL FIX2'!$N$1:$Q$400,MATCH("HOME",'FPL FIX2'!$N$1:$Q$1,0),0),"")&amp;IFERROR(VLOOKUP(DQ$2&amp;$B6,'FPL FIX2'!$O$1:$P$400,MATCH("AWAY",'FPL FIX2'!$O$1:$P$1,0),0),"")&amp;IFERROR(VLOOKUP(DQ$2&amp;$A6,'FA2'!$A:$D,MATCH("AWAY",'FA2'!$A$1:$D$1,0),0),"")&amp;IFERROR(VLOOKUP(DQ$2&amp;$A6,'FA2'!$B:$C,MATCH("HOME",'FA2'!$B$1:$C$1,0),0),"")&amp;IFERROR(VLOOKUP(DQ$2&amp;$A6,'EFL2'!$A:$D,MATCH("AWAY",'EFL2'!$A$1:$D$1,0),0),"")&amp;IFERROR(VLOOKUP(DQ$2&amp;$A6,'EFL2'!$B:$C,MATCH("HOME",'EFL2'!$B$1:$C$1,0),0),"")&amp;IFERROR(VLOOKUP(DQ$2&amp;$A6,'UCL2'!$C:$F,MATCH("AWAY",'UCL2'!$C$1:$F$1,0),0),"")&amp;IFERROR(VLOOKUP(DQ$2&amp;$A6,'UCL2'!$D:$E,MATCH("HOME",'UCL2'!$D$1:$E$1,0),0),"")&amp;IFERROR(VLOOKUP(DQ$2&amp;$A6,'EU2'!$C:$F,MATCH("AWAY",'EU2'!$C$1:$F$1,0),0),"")&amp;IFERROR(VLOOKUP(DQ$2&amp;$A6,'EU2'!$D:$E,MATCH("HOME",'EU2'!$D$1:$E$1,0),0),"")&amp;IFERROR(VLOOKUP(DQ$2&amp;$A6,'EUC2'!$C:$F,MATCH("AWAY",'EUC2'!$C$1:$F$1,0),0),"")&amp;IFERROR(VLOOKUP(DQ$2&amp;$A6,'EUC2'!$D:$E,MATCH("HOME",'EUC2'!$D$1:$E$1,0),0),"")</f>
        <v/>
      </c>
      <c r="DR6" s="25" t="str">
        <f>IFERROR(VLOOKUP(DR$2&amp;$B6,'FPL FIX2'!$N$1:$Q$400,MATCH("HOME",'FPL FIX2'!$N$1:$Q$1,0),0),"")&amp;IFERROR(VLOOKUP(DR$2&amp;$B6,'FPL FIX2'!$O$1:$P$400,MATCH("AWAY",'FPL FIX2'!$O$1:$P$1,0),0),"")&amp;IFERROR(VLOOKUP(DR$2&amp;$A6,'FA2'!$A:$D,MATCH("AWAY",'FA2'!$A$1:$D$1,0),0),"")&amp;IFERROR(VLOOKUP(DR$2&amp;$A6,'FA2'!$B:$C,MATCH("HOME",'FA2'!$B$1:$C$1,0),0),"")&amp;IFERROR(VLOOKUP(DR$2&amp;$A6,'EFL2'!$A:$D,MATCH("AWAY",'EFL2'!$A$1:$D$1,0),0),"")&amp;IFERROR(VLOOKUP(DR$2&amp;$A6,'EFL2'!$B:$C,MATCH("HOME",'EFL2'!$B$1:$C$1,0),0),"")&amp;IFERROR(VLOOKUP(DR$2&amp;$A6,'UCL2'!$C:$F,MATCH("AWAY",'UCL2'!$C$1:$F$1,0),0),"")&amp;IFERROR(VLOOKUP(DR$2&amp;$A6,'UCL2'!$D:$E,MATCH("HOME",'UCL2'!$D$1:$E$1,0),0),"")&amp;IFERROR(VLOOKUP(DR$2&amp;$A6,'EU2'!$C:$F,MATCH("AWAY",'EU2'!$C$1:$F$1,0),0),"")&amp;IFERROR(VLOOKUP(DR$2&amp;$A6,'EU2'!$D:$E,MATCH("HOME",'EU2'!$D$1:$E$1,0),0),"")&amp;IFERROR(VLOOKUP(DR$2&amp;$A6,'EUC2'!$C:$F,MATCH("AWAY",'EUC2'!$C$1:$F$1,0),0),"")&amp;IFERROR(VLOOKUP(DR$2&amp;$A6,'EUC2'!$D:$E,MATCH("HOME",'EUC2'!$D$1:$E$1,0),0),"")</f>
        <v/>
      </c>
      <c r="DS6" s="25" t="str">
        <f>IFERROR(VLOOKUP(DS$2&amp;$B6,'FPL FIX2'!$N$1:$Q$400,MATCH("HOME",'FPL FIX2'!$N$1:$Q$1,0),0),"")&amp;IFERROR(VLOOKUP(DS$2&amp;$B6,'FPL FIX2'!$O$1:$P$400,MATCH("AWAY",'FPL FIX2'!$O$1:$P$1,0),0),"")&amp;IFERROR(VLOOKUP(DS$2&amp;$A6,'FA2'!$A:$D,MATCH("AWAY",'FA2'!$A$1:$D$1,0),0),"")&amp;IFERROR(VLOOKUP(DS$2&amp;$A6,'FA2'!$B:$C,MATCH("HOME",'FA2'!$B$1:$C$1,0),0),"")&amp;IFERROR(VLOOKUP(DS$2&amp;$A6,'EFL2'!$A:$D,MATCH("AWAY",'EFL2'!$A$1:$D$1,0),0),"")&amp;IFERROR(VLOOKUP(DS$2&amp;$A6,'EFL2'!$B:$C,MATCH("HOME",'EFL2'!$B$1:$C$1,0),0),"")&amp;IFERROR(VLOOKUP(DS$2&amp;$A6,'UCL2'!$C:$F,MATCH("AWAY",'UCL2'!$C$1:$F$1,0),0),"")&amp;IFERROR(VLOOKUP(DS$2&amp;$A6,'UCL2'!$D:$E,MATCH("HOME",'UCL2'!$D$1:$E$1,0),0),"")&amp;IFERROR(VLOOKUP(DS$2&amp;$A6,'EU2'!$C:$F,MATCH("AWAY",'EU2'!$C$1:$F$1,0),0),"")&amp;IFERROR(VLOOKUP(DS$2&amp;$A6,'EU2'!$D:$E,MATCH("HOME",'EU2'!$D$1:$E$1,0),0),"")&amp;IFERROR(VLOOKUP(DS$2&amp;$A6,'EUC2'!$C:$F,MATCH("AWAY",'EUC2'!$C$1:$F$1,0),0),"")&amp;IFERROR(VLOOKUP(DS$2&amp;$A6,'EUC2'!$D:$E,MATCH("HOME",'EUC2'!$D$1:$E$1,0),0),"")</f>
        <v/>
      </c>
      <c r="DT6" s="25" t="str">
        <f>IFERROR(VLOOKUP(DT$2&amp;$B6,'FPL FIX2'!$N$1:$Q$400,MATCH("HOME",'FPL FIX2'!$N$1:$Q$1,0),0),"")&amp;IFERROR(VLOOKUP(DT$2&amp;$B6,'FPL FIX2'!$O$1:$P$400,MATCH("AWAY",'FPL FIX2'!$O$1:$P$1,0),0),"")&amp;IFERROR(VLOOKUP(DT$2&amp;$A6,'FA2'!$A:$D,MATCH("AWAY",'FA2'!$A$1:$D$1,0),0),"")&amp;IFERROR(VLOOKUP(DT$2&amp;$A6,'FA2'!$B:$C,MATCH("HOME",'FA2'!$B$1:$C$1,0),0),"")&amp;IFERROR(VLOOKUP(DT$2&amp;$A6,'EFL2'!$A:$D,MATCH("AWAY",'EFL2'!$A$1:$D$1,0),0),"")&amp;IFERROR(VLOOKUP(DT$2&amp;$A6,'EFL2'!$B:$C,MATCH("HOME",'EFL2'!$B$1:$C$1,0),0),"")&amp;IFERROR(VLOOKUP(DT$2&amp;$A6,'UCL2'!$C:$F,MATCH("AWAY",'UCL2'!$C$1:$F$1,0),0),"")&amp;IFERROR(VLOOKUP(DT$2&amp;$A6,'UCL2'!$D:$E,MATCH("HOME",'UCL2'!$D$1:$E$1,0),0),"")&amp;IFERROR(VLOOKUP(DT$2&amp;$A6,'EU2'!$C:$F,MATCH("AWAY",'EU2'!$C$1:$F$1,0),0),"")&amp;IFERROR(VLOOKUP(DT$2&amp;$A6,'EU2'!$D:$E,MATCH("HOME",'EU2'!$D$1:$E$1,0),0),"")&amp;IFERROR(VLOOKUP(DT$2&amp;$A6,'EUC2'!$C:$F,MATCH("AWAY",'EUC2'!$C$1:$F$1,0),0),"")&amp;IFERROR(VLOOKUP(DT$2&amp;$A6,'EUC2'!$D:$E,MATCH("HOME",'EUC2'!$D$1:$E$1,0),0),"")</f>
        <v/>
      </c>
      <c r="DU6" s="25" t="str">
        <f>IFERROR(VLOOKUP(DU$2&amp;$B6,'FPL FIX2'!$N$1:$Q$400,MATCH("HOME",'FPL FIX2'!$N$1:$Q$1,0),0),"")&amp;IFERROR(VLOOKUP(DU$2&amp;$B6,'FPL FIX2'!$O$1:$P$400,MATCH("AWAY",'FPL FIX2'!$O$1:$P$1,0),0),"")&amp;IFERROR(VLOOKUP(DU$2&amp;$A6,'FA2'!$A:$D,MATCH("AWAY",'FA2'!$A$1:$D$1,0),0),"")&amp;IFERROR(VLOOKUP(DU$2&amp;$A6,'FA2'!$B:$C,MATCH("HOME",'FA2'!$B$1:$C$1,0),0),"")&amp;IFERROR(VLOOKUP(DU$2&amp;$A6,'EFL2'!$A:$D,MATCH("AWAY",'EFL2'!$A$1:$D$1,0),0),"")&amp;IFERROR(VLOOKUP(DU$2&amp;$A6,'EFL2'!$B:$C,MATCH("HOME",'EFL2'!$B$1:$C$1,0),0),"")&amp;IFERROR(VLOOKUP(DU$2&amp;$A6,'UCL2'!$C:$F,MATCH("AWAY",'UCL2'!$C$1:$F$1,0),0),"")&amp;IFERROR(VLOOKUP(DU$2&amp;$A6,'UCL2'!$D:$E,MATCH("HOME",'UCL2'!$D$1:$E$1,0),0),"")&amp;IFERROR(VLOOKUP(DU$2&amp;$A6,'EU2'!$C:$F,MATCH("AWAY",'EU2'!$C$1:$F$1,0),0),"")&amp;IFERROR(VLOOKUP(DU$2&amp;$A6,'EU2'!$D:$E,MATCH("HOME",'EU2'!$D$1:$E$1,0),0),"")&amp;IFERROR(VLOOKUP(DU$2&amp;$A6,'EUC2'!$C:$F,MATCH("AWAY",'EUC2'!$C$1:$F$1,0),0),"")&amp;IFERROR(VLOOKUP(DU$2&amp;$A6,'EUC2'!$D:$E,MATCH("HOME",'EUC2'!$D$1:$E$1,0),0),"")</f>
        <v/>
      </c>
      <c r="DV6" s="25" t="str">
        <f>IFERROR(VLOOKUP(DV$2&amp;$B6,'FPL FIX2'!$N$1:$Q$400,MATCH("HOME",'FPL FIX2'!$N$1:$Q$1,0),0),"")&amp;IFERROR(VLOOKUP(DV$2&amp;$B6,'FPL FIX2'!$O$1:$P$400,MATCH("AWAY",'FPL FIX2'!$O$1:$P$1,0),0),"")&amp;IFERROR(VLOOKUP(DV$2&amp;$A6,'FA2'!$A:$D,MATCH("AWAY",'FA2'!$A$1:$D$1,0),0),"")&amp;IFERROR(VLOOKUP(DV$2&amp;$A6,'FA2'!$B:$C,MATCH("HOME",'FA2'!$B$1:$C$1,0),0),"")&amp;IFERROR(VLOOKUP(DV$2&amp;$A6,'EFL2'!$A:$D,MATCH("AWAY",'EFL2'!$A$1:$D$1,0),0),"")&amp;IFERROR(VLOOKUP(DV$2&amp;$A6,'EFL2'!$B:$C,MATCH("HOME",'EFL2'!$B$1:$C$1,0),0),"")&amp;IFERROR(VLOOKUP(DV$2&amp;$A6,'UCL2'!$C:$F,MATCH("AWAY",'UCL2'!$C$1:$F$1,0),0),"")&amp;IFERROR(VLOOKUP(DV$2&amp;$A6,'UCL2'!$D:$E,MATCH("HOME",'UCL2'!$D$1:$E$1,0),0),"")&amp;IFERROR(VLOOKUP(DV$2&amp;$A6,'EU2'!$C:$F,MATCH("AWAY",'EU2'!$C$1:$F$1,0),0),"")&amp;IFERROR(VLOOKUP(DV$2&amp;$A6,'EU2'!$D:$E,MATCH("HOME",'EU2'!$D$1:$E$1,0),0),"")&amp;IFERROR(VLOOKUP(DV$2&amp;$A6,'EUC2'!$C:$F,MATCH("AWAY",'EUC2'!$C$1:$F$1,0),0),"")&amp;IFERROR(VLOOKUP(DV$2&amp;$A6,'EUC2'!$D:$E,MATCH("HOME",'EUC2'!$D$1:$E$1,0),0),"")</f>
        <v/>
      </c>
      <c r="DW6" s="25" t="str">
        <f>IFERROR(VLOOKUP(DW$2&amp;$B6,'FPL FIX2'!$N$1:$Q$400,MATCH("HOME",'FPL FIX2'!$N$1:$Q$1,0),0),"")&amp;IFERROR(VLOOKUP(DW$2&amp;$B6,'FPL FIX2'!$O$1:$P$400,MATCH("AWAY",'FPL FIX2'!$O$1:$P$1,0),0),"")&amp;IFERROR(VLOOKUP(DW$2&amp;$A6,'FA2'!$A:$D,MATCH("AWAY",'FA2'!$A$1:$D$1,0),0),"")&amp;IFERROR(VLOOKUP(DW$2&amp;$A6,'FA2'!$B:$C,MATCH("HOME",'FA2'!$B$1:$C$1,0),0),"")&amp;IFERROR(VLOOKUP(DW$2&amp;$A6,'EFL2'!$A:$D,MATCH("AWAY",'EFL2'!$A$1:$D$1,0),0),"")&amp;IFERROR(VLOOKUP(DW$2&amp;$A6,'EFL2'!$B:$C,MATCH("HOME",'EFL2'!$B$1:$C$1,0),0),"")&amp;IFERROR(VLOOKUP(DW$2&amp;$A6,'UCL2'!$C:$F,MATCH("AWAY",'UCL2'!$C$1:$F$1,0),0),"")&amp;IFERROR(VLOOKUP(DW$2&amp;$A6,'UCL2'!$D:$E,MATCH("HOME",'UCL2'!$D$1:$E$1,0),0),"")&amp;IFERROR(VLOOKUP(DW$2&amp;$A6,'EU2'!$C:$F,MATCH("AWAY",'EU2'!$C$1:$F$1,0),0),"")&amp;IFERROR(VLOOKUP(DW$2&amp;$A6,'EU2'!$D:$E,MATCH("HOME",'EU2'!$D$1:$E$1,0),0),"")&amp;IFERROR(VLOOKUP(DW$2&amp;$A6,'EUC2'!$C:$F,MATCH("AWAY",'EUC2'!$C$1:$F$1,0),0),"")&amp;IFERROR(VLOOKUP(DW$2&amp;$A6,'EUC2'!$D:$E,MATCH("HOME",'EUC2'!$D$1:$E$1,0),0),"")</f>
        <v/>
      </c>
      <c r="DX6" s="25" t="str">
        <f>IFERROR(VLOOKUP(DX$2&amp;$B6,'FPL FIX2'!$N$1:$Q$400,MATCH("HOME",'FPL FIX2'!$N$1:$Q$1,0),0),"")&amp;IFERROR(VLOOKUP(DX$2&amp;$B6,'FPL FIX2'!$O$1:$P$400,MATCH("AWAY",'FPL FIX2'!$O$1:$P$1,0),0),"")&amp;IFERROR(VLOOKUP(DX$2&amp;$A6,'FA2'!$A:$D,MATCH("AWAY",'FA2'!$A$1:$D$1,0),0),"")&amp;IFERROR(VLOOKUP(DX$2&amp;$A6,'FA2'!$B:$C,MATCH("HOME",'FA2'!$B$1:$C$1,0),0),"")&amp;IFERROR(VLOOKUP(DX$2&amp;$A6,'EFL2'!$A:$D,MATCH("AWAY",'EFL2'!$A$1:$D$1,0),0),"")&amp;IFERROR(VLOOKUP(DX$2&amp;$A6,'EFL2'!$B:$C,MATCH("HOME",'EFL2'!$B$1:$C$1,0),0),"")&amp;IFERROR(VLOOKUP(DX$2&amp;$A6,'UCL2'!$C:$F,MATCH("AWAY",'UCL2'!$C$1:$F$1,0),0),"")&amp;IFERROR(VLOOKUP(DX$2&amp;$A6,'UCL2'!$D:$E,MATCH("HOME",'UCL2'!$D$1:$E$1,0),0),"")&amp;IFERROR(VLOOKUP(DX$2&amp;$A6,'EU2'!$C:$F,MATCH("AWAY",'EU2'!$C$1:$F$1,0),0),"")&amp;IFERROR(VLOOKUP(DX$2&amp;$A6,'EU2'!$D:$E,MATCH("HOME",'EU2'!$D$1:$E$1,0),0),"")&amp;IFERROR(VLOOKUP(DX$2&amp;$A6,'EUC2'!$C:$F,MATCH("AWAY",'EUC2'!$C$1:$F$1,0),0),"")&amp;IFERROR(VLOOKUP(DX$2&amp;$A6,'EUC2'!$D:$E,MATCH("HOME",'EUC2'!$D$1:$E$1,0),0),"")</f>
        <v/>
      </c>
      <c r="DY6" s="25" t="str">
        <f>IFERROR(VLOOKUP(DY$2&amp;$B6,'FPL FIX2'!$N$1:$Q$400,MATCH("HOME",'FPL FIX2'!$N$1:$Q$1,0),0),"")&amp;IFERROR(VLOOKUP(DY$2&amp;$B6,'FPL FIX2'!$O$1:$P$400,MATCH("AWAY",'FPL FIX2'!$O$1:$P$1,0),0),"")&amp;IFERROR(VLOOKUP(DY$2&amp;$A6,'FA2'!$A:$D,MATCH("AWAY",'FA2'!$A$1:$D$1,0),0),"")&amp;IFERROR(VLOOKUP(DY$2&amp;$A6,'FA2'!$B:$C,MATCH("HOME",'FA2'!$B$1:$C$1,0),0),"")&amp;IFERROR(VLOOKUP(DY$2&amp;$A6,'EFL2'!$A:$D,MATCH("AWAY",'EFL2'!$A$1:$D$1,0),0),"")&amp;IFERROR(VLOOKUP(DY$2&amp;$A6,'EFL2'!$B:$C,MATCH("HOME",'EFL2'!$B$1:$C$1,0),0),"")&amp;IFERROR(VLOOKUP(DY$2&amp;$A6,'UCL2'!$C:$F,MATCH("AWAY",'UCL2'!$C$1:$F$1,0),0),"")&amp;IFERROR(VLOOKUP(DY$2&amp;$A6,'UCL2'!$D:$E,MATCH("HOME",'UCL2'!$D$1:$E$1,0),0),"")&amp;IFERROR(VLOOKUP(DY$2&amp;$A6,'EU2'!$C:$F,MATCH("AWAY",'EU2'!$C$1:$F$1,0),0),"")&amp;IFERROR(VLOOKUP(DY$2&amp;$A6,'EU2'!$D:$E,MATCH("HOME",'EU2'!$D$1:$E$1,0),0),"")&amp;IFERROR(VLOOKUP(DY$2&amp;$A6,'EUC2'!$C:$F,MATCH("AWAY",'EUC2'!$C$1:$F$1,0),0),"")&amp;IFERROR(VLOOKUP(DY$2&amp;$A6,'EUC2'!$D:$E,MATCH("HOME",'EUC2'!$D$1:$E$1,0),0),"")</f>
        <v/>
      </c>
      <c r="DZ6" s="25" t="str">
        <f>IFERROR(VLOOKUP(DZ$2&amp;$B6,'FPL FIX2'!$N$1:$Q$400,MATCH("HOME",'FPL FIX2'!$N$1:$Q$1,0),0),"")&amp;IFERROR(VLOOKUP(DZ$2&amp;$B6,'FPL FIX2'!$O$1:$P$400,MATCH("AWAY",'FPL FIX2'!$O$1:$P$1,0),0),"")&amp;IFERROR(VLOOKUP(DZ$2&amp;$A6,'FA2'!$A:$D,MATCH("AWAY",'FA2'!$A$1:$D$1,0),0),"")&amp;IFERROR(VLOOKUP(DZ$2&amp;$A6,'FA2'!$B:$C,MATCH("HOME",'FA2'!$B$1:$C$1,0),0),"")&amp;IFERROR(VLOOKUP(DZ$2&amp;$A6,'EFL2'!$A:$D,MATCH("AWAY",'EFL2'!$A$1:$D$1,0),0),"")&amp;IFERROR(VLOOKUP(DZ$2&amp;$A6,'EFL2'!$B:$C,MATCH("HOME",'EFL2'!$B$1:$C$1,0),0),"")&amp;IFERROR(VLOOKUP(DZ$2&amp;$A6,'UCL2'!$C:$F,MATCH("AWAY",'UCL2'!$C$1:$F$1,0),0),"")&amp;IFERROR(VLOOKUP(DZ$2&amp;$A6,'UCL2'!$D:$E,MATCH("HOME",'UCL2'!$D$1:$E$1,0),0),"")&amp;IFERROR(VLOOKUP(DZ$2&amp;$A6,'EU2'!$C:$F,MATCH("AWAY",'EU2'!$C$1:$F$1,0),0),"")&amp;IFERROR(VLOOKUP(DZ$2&amp;$A6,'EU2'!$D:$E,MATCH("HOME",'EU2'!$D$1:$E$1,0),0),"")&amp;IFERROR(VLOOKUP(DZ$2&amp;$A6,'EUC2'!$C:$F,MATCH("AWAY",'EUC2'!$C$1:$F$1,0),0),"")&amp;IFERROR(VLOOKUP(DZ$2&amp;$A6,'EUC2'!$D:$E,MATCH("HOME",'EUC2'!$D$1:$E$1,0),0),"")</f>
        <v/>
      </c>
      <c r="EA6" s="25" t="str">
        <f>IFERROR(VLOOKUP(EA$2&amp;$B6,'FPL FIX2'!$N$1:$Q$400,MATCH("HOME",'FPL FIX2'!$N$1:$Q$1,0),0),"")&amp;IFERROR(VLOOKUP(EA$2&amp;$B6,'FPL FIX2'!$O$1:$P$400,MATCH("AWAY",'FPL FIX2'!$O$1:$P$1,0),0),"")&amp;IFERROR(VLOOKUP(EA$2&amp;$A6,'FA2'!$A:$D,MATCH("AWAY",'FA2'!$A$1:$D$1,0),0),"")&amp;IFERROR(VLOOKUP(EA$2&amp;$A6,'FA2'!$B:$C,MATCH("HOME",'FA2'!$B$1:$C$1,0),0),"")&amp;IFERROR(VLOOKUP(EA$2&amp;$A6,'EFL2'!$A:$D,MATCH("AWAY",'EFL2'!$A$1:$D$1,0),0),"")&amp;IFERROR(VLOOKUP(EA$2&amp;$A6,'EFL2'!$B:$C,MATCH("HOME",'EFL2'!$B$1:$C$1,0),0),"")&amp;IFERROR(VLOOKUP(EA$2&amp;$A6,'UCL2'!$C:$F,MATCH("AWAY",'UCL2'!$C$1:$F$1,0),0),"")&amp;IFERROR(VLOOKUP(EA$2&amp;$A6,'UCL2'!$D:$E,MATCH("HOME",'UCL2'!$D$1:$E$1,0),0),"")&amp;IFERROR(VLOOKUP(EA$2&amp;$A6,'EU2'!$C:$F,MATCH("AWAY",'EU2'!$C$1:$F$1,0),0),"")&amp;IFERROR(VLOOKUP(EA$2&amp;$A6,'EU2'!$D:$E,MATCH("HOME",'EU2'!$D$1:$E$1,0),0),"")&amp;IFERROR(VLOOKUP(EA$2&amp;$A6,'EUC2'!$C:$F,MATCH("AWAY",'EUC2'!$C$1:$F$1,0),0),"")&amp;IFERROR(VLOOKUP(EA$2&amp;$A6,'EUC2'!$D:$E,MATCH("HOME",'EUC2'!$D$1:$E$1,0),0),"")</f>
        <v/>
      </c>
      <c r="EB6" s="25" t="str">
        <f>IFERROR(VLOOKUP(EB$2&amp;$B6,'FPL FIX2'!$N$1:$Q$400,MATCH("HOME",'FPL FIX2'!$N$1:$Q$1,0),0),"")&amp;IFERROR(VLOOKUP(EB$2&amp;$B6,'FPL FIX2'!$O$1:$P$400,MATCH("AWAY",'FPL FIX2'!$O$1:$P$1,0),0),"")&amp;IFERROR(VLOOKUP(EB$2&amp;$A6,'FA2'!$A:$D,MATCH("AWAY",'FA2'!$A$1:$D$1,0),0),"")&amp;IFERROR(VLOOKUP(EB$2&amp;$A6,'FA2'!$B:$C,MATCH("HOME",'FA2'!$B$1:$C$1,0),0),"")&amp;IFERROR(VLOOKUP(EB$2&amp;$A6,'EFL2'!$A:$D,MATCH("AWAY",'EFL2'!$A$1:$D$1,0),0),"")&amp;IFERROR(VLOOKUP(EB$2&amp;$A6,'EFL2'!$B:$C,MATCH("HOME",'EFL2'!$B$1:$C$1,0),0),"")&amp;IFERROR(VLOOKUP(EB$2&amp;$A6,'UCL2'!$C:$F,MATCH("AWAY",'UCL2'!$C$1:$F$1,0),0),"")&amp;IFERROR(VLOOKUP(EB$2&amp;$A6,'UCL2'!$D:$E,MATCH("HOME",'UCL2'!$D$1:$E$1,0),0),"")&amp;IFERROR(VLOOKUP(EB$2&amp;$A6,'EU2'!$C:$F,MATCH("AWAY",'EU2'!$C$1:$F$1,0),0),"")&amp;IFERROR(VLOOKUP(EB$2&amp;$A6,'EU2'!$D:$E,MATCH("HOME",'EU2'!$D$1:$E$1,0),0),"")&amp;IFERROR(VLOOKUP(EB$2&amp;$A6,'EUC2'!$C:$F,MATCH("AWAY",'EUC2'!$C$1:$F$1,0),0),"")&amp;IFERROR(VLOOKUP(EB$2&amp;$A6,'EUC2'!$D:$E,MATCH("HOME",'EUC2'!$D$1:$E$1,0),0),"")</f>
        <v/>
      </c>
      <c r="EC6" s="25" t="str">
        <f>IFERROR(VLOOKUP(EC$2&amp;$B6,'FPL FIX2'!$N$1:$Q$400,MATCH("HOME",'FPL FIX2'!$N$1:$Q$1,0),0),"")&amp;IFERROR(VLOOKUP(EC$2&amp;$B6,'FPL FIX2'!$O$1:$P$400,MATCH("AWAY",'FPL FIX2'!$O$1:$P$1,0),0),"")&amp;IFERROR(VLOOKUP(EC$2&amp;$A6,'FA2'!$A:$D,MATCH("AWAY",'FA2'!$A$1:$D$1,0),0),"")&amp;IFERROR(VLOOKUP(EC$2&amp;$A6,'FA2'!$B:$C,MATCH("HOME",'FA2'!$B$1:$C$1,0),0),"")&amp;IFERROR(VLOOKUP(EC$2&amp;$A6,'EFL2'!$A:$D,MATCH("AWAY",'EFL2'!$A$1:$D$1,0),0),"")&amp;IFERROR(VLOOKUP(EC$2&amp;$A6,'EFL2'!$B:$C,MATCH("HOME",'EFL2'!$B$1:$C$1,0),0),"")&amp;IFERROR(VLOOKUP(EC$2&amp;$A6,'UCL2'!$C:$F,MATCH("AWAY",'UCL2'!$C$1:$F$1,0),0),"")&amp;IFERROR(VLOOKUP(EC$2&amp;$A6,'UCL2'!$D:$E,MATCH("HOME",'UCL2'!$D$1:$E$1,0),0),"")&amp;IFERROR(VLOOKUP(EC$2&amp;$A6,'EU2'!$C:$F,MATCH("AWAY",'EU2'!$C$1:$F$1,0),0),"")&amp;IFERROR(VLOOKUP(EC$2&amp;$A6,'EU2'!$D:$E,MATCH("HOME",'EU2'!$D$1:$E$1,0),0),"")&amp;IFERROR(VLOOKUP(EC$2&amp;$A6,'EUC2'!$C:$F,MATCH("AWAY",'EUC2'!$C$1:$F$1,0),0),"")&amp;IFERROR(VLOOKUP(EC$2&amp;$A6,'EUC2'!$D:$E,MATCH("HOME",'EUC2'!$D$1:$E$1,0),0),"")</f>
        <v/>
      </c>
      <c r="ED6" s="25" t="str">
        <f>IFERROR(VLOOKUP(ED$2&amp;$B6,'FPL FIX2'!$N$1:$Q$400,MATCH("HOME",'FPL FIX2'!$N$1:$Q$1,0),0),"")&amp;IFERROR(VLOOKUP(ED$2&amp;$B6,'FPL FIX2'!$O$1:$P$400,MATCH("AWAY",'FPL FIX2'!$O$1:$P$1,0),0),"")&amp;IFERROR(VLOOKUP(ED$2&amp;$A6,'FA2'!$A:$D,MATCH("AWAY",'FA2'!$A$1:$D$1,0),0),"")&amp;IFERROR(VLOOKUP(ED$2&amp;$A6,'FA2'!$B:$C,MATCH("HOME",'FA2'!$B$1:$C$1,0),0),"")&amp;IFERROR(VLOOKUP(ED$2&amp;$A6,'EFL2'!$A:$D,MATCH("AWAY",'EFL2'!$A$1:$D$1,0),0),"")&amp;IFERROR(VLOOKUP(ED$2&amp;$A6,'EFL2'!$B:$C,MATCH("HOME",'EFL2'!$B$1:$C$1,0),0),"")&amp;IFERROR(VLOOKUP(ED$2&amp;$A6,'UCL2'!$C:$F,MATCH("AWAY",'UCL2'!$C$1:$F$1,0),0),"")&amp;IFERROR(VLOOKUP(ED$2&amp;$A6,'UCL2'!$D:$E,MATCH("HOME",'UCL2'!$D$1:$E$1,0),0),"")&amp;IFERROR(VLOOKUP(ED$2&amp;$A6,'EU2'!$C:$F,MATCH("AWAY",'EU2'!$C$1:$F$1,0),0),"")&amp;IFERROR(VLOOKUP(ED$2&amp;$A6,'EU2'!$D:$E,MATCH("HOME",'EU2'!$D$1:$E$1,0),0),"")&amp;IFERROR(VLOOKUP(ED$2&amp;$A6,'EUC2'!$C:$F,MATCH("AWAY",'EUC2'!$C$1:$F$1,0),0),"")&amp;IFERROR(VLOOKUP(ED$2&amp;$A6,'EUC2'!$D:$E,MATCH("HOME",'EUC2'!$D$1:$E$1,0),0),"")</f>
        <v/>
      </c>
      <c r="EE6" s="25" t="str">
        <f>IFERROR(VLOOKUP(EE$2&amp;$B6,'FPL FIX2'!$N$1:$Q$400,MATCH("HOME",'FPL FIX2'!$N$1:$Q$1,0),0),"")&amp;IFERROR(VLOOKUP(EE$2&amp;$B6,'FPL FIX2'!$O$1:$P$400,MATCH("AWAY",'FPL FIX2'!$O$1:$P$1,0),0),"")&amp;IFERROR(VLOOKUP(EE$2&amp;$A6,'FA2'!$A:$D,MATCH("AWAY",'FA2'!$A$1:$D$1,0),0),"")&amp;IFERROR(VLOOKUP(EE$2&amp;$A6,'FA2'!$B:$C,MATCH("HOME",'FA2'!$B$1:$C$1,0),0),"")&amp;IFERROR(VLOOKUP(EE$2&amp;$A6,'EFL2'!$A:$D,MATCH("AWAY",'EFL2'!$A$1:$D$1,0),0),"")&amp;IFERROR(VLOOKUP(EE$2&amp;$A6,'EFL2'!$B:$C,MATCH("HOME",'EFL2'!$B$1:$C$1,0),0),"")&amp;IFERROR(VLOOKUP(EE$2&amp;$A6,'UCL2'!$C:$F,MATCH("AWAY",'UCL2'!$C$1:$F$1,0),0),"")&amp;IFERROR(VLOOKUP(EE$2&amp;$A6,'UCL2'!$D:$E,MATCH("HOME",'UCL2'!$D$1:$E$1,0),0),"")&amp;IFERROR(VLOOKUP(EE$2&amp;$A6,'EU2'!$C:$F,MATCH("AWAY",'EU2'!$C$1:$F$1,0),0),"")&amp;IFERROR(VLOOKUP(EE$2&amp;$A6,'EU2'!$D:$E,MATCH("HOME",'EU2'!$D$1:$E$1,0),0),"")&amp;IFERROR(VLOOKUP(EE$2&amp;$A6,'EUC2'!$C:$F,MATCH("AWAY",'EUC2'!$C$1:$F$1,0),0),"")&amp;IFERROR(VLOOKUP(EE$2&amp;$A6,'EUC2'!$D:$E,MATCH("HOME",'EUC2'!$D$1:$E$1,0),0),"")</f>
        <v/>
      </c>
      <c r="EF6" s="25" t="str">
        <f>IFERROR(VLOOKUP(EF$2&amp;$B6,'FPL FIX2'!$N$1:$Q$400,MATCH("HOME",'FPL FIX2'!$N$1:$Q$1,0),0),"")&amp;IFERROR(VLOOKUP(EF$2&amp;$B6,'FPL FIX2'!$O$1:$P$400,MATCH("AWAY",'FPL FIX2'!$O$1:$P$1,0),0),"")&amp;IFERROR(VLOOKUP(EF$2&amp;$A6,'FA2'!$A:$D,MATCH("AWAY",'FA2'!$A$1:$D$1,0),0),"")&amp;IFERROR(VLOOKUP(EF$2&amp;$A6,'FA2'!$B:$C,MATCH("HOME",'FA2'!$B$1:$C$1,0),0),"")&amp;IFERROR(VLOOKUP(EF$2&amp;$A6,'EFL2'!$A:$D,MATCH("AWAY",'EFL2'!$A$1:$D$1,0),0),"")&amp;IFERROR(VLOOKUP(EF$2&amp;$A6,'EFL2'!$B:$C,MATCH("HOME",'EFL2'!$B$1:$C$1,0),0),"")&amp;IFERROR(VLOOKUP(EF$2&amp;$A6,'UCL2'!$C:$F,MATCH("AWAY",'UCL2'!$C$1:$F$1,0),0),"")&amp;IFERROR(VLOOKUP(EF$2&amp;$A6,'UCL2'!$D:$E,MATCH("HOME",'UCL2'!$D$1:$E$1,0),0),"")&amp;IFERROR(VLOOKUP(EF$2&amp;$A6,'EU2'!$C:$F,MATCH("AWAY",'EU2'!$C$1:$F$1,0),0),"")&amp;IFERROR(VLOOKUP(EF$2&amp;$A6,'EU2'!$D:$E,MATCH("HOME",'EU2'!$D$1:$E$1,0),0),"")&amp;IFERROR(VLOOKUP(EF$2&amp;$A6,'EUC2'!$C:$F,MATCH("AWAY",'EUC2'!$C$1:$F$1,0),0),"")&amp;IFERROR(VLOOKUP(EF$2&amp;$A6,'EUC2'!$D:$E,MATCH("HOME",'EUC2'!$D$1:$E$1,0),0),"")</f>
        <v/>
      </c>
      <c r="EG6" s="25" t="str">
        <f>IFERROR(VLOOKUP(EG$2&amp;$B6,'FPL FIX2'!$N$1:$Q$400,MATCH("HOME",'FPL FIX2'!$N$1:$Q$1,0),0),"")&amp;IFERROR(VLOOKUP(EG$2&amp;$B6,'FPL FIX2'!$O$1:$P$400,MATCH("AWAY",'FPL FIX2'!$O$1:$P$1,0),0),"")&amp;IFERROR(VLOOKUP(EG$2&amp;$A6,'FA2'!$A:$D,MATCH("AWAY",'FA2'!$A$1:$D$1,0),0),"")&amp;IFERROR(VLOOKUP(EG$2&amp;$A6,'FA2'!$B:$C,MATCH("HOME",'FA2'!$B$1:$C$1,0),0),"")&amp;IFERROR(VLOOKUP(EG$2&amp;$A6,'EFL2'!$A:$D,MATCH("AWAY",'EFL2'!$A$1:$D$1,0),0),"")&amp;IFERROR(VLOOKUP(EG$2&amp;$A6,'EFL2'!$B:$C,MATCH("HOME",'EFL2'!$B$1:$C$1,0),0),"")&amp;IFERROR(VLOOKUP(EG$2&amp;$A6,'UCL2'!$C:$F,MATCH("AWAY",'UCL2'!$C$1:$F$1,0),0),"")&amp;IFERROR(VLOOKUP(EG$2&amp;$A6,'UCL2'!$D:$E,MATCH("HOME",'UCL2'!$D$1:$E$1,0),0),"")&amp;IFERROR(VLOOKUP(EG$2&amp;$A6,'EU2'!$C:$F,MATCH("AWAY",'EU2'!$C$1:$F$1,0),0),"")&amp;IFERROR(VLOOKUP(EG$2&amp;$A6,'EU2'!$D:$E,MATCH("HOME",'EU2'!$D$1:$E$1,0),0),"")&amp;IFERROR(VLOOKUP(EG$2&amp;$A6,'EUC2'!$C:$F,MATCH("AWAY",'EUC2'!$C$1:$F$1,0),0),"")&amp;IFERROR(VLOOKUP(EG$2&amp;$A6,'EUC2'!$D:$E,MATCH("HOME",'EUC2'!$D$1:$E$1,0),0),"")</f>
        <v/>
      </c>
      <c r="EH6" s="25" t="str">
        <f>IFERROR(VLOOKUP(EH$2&amp;$B6,'FPL FIX2'!$N$1:$Q$400,MATCH("HOME",'FPL FIX2'!$N$1:$Q$1,0),0),"")&amp;IFERROR(VLOOKUP(EH$2&amp;$B6,'FPL FIX2'!$O$1:$P$400,MATCH("AWAY",'FPL FIX2'!$O$1:$P$1,0),0),"")&amp;IFERROR(VLOOKUP(EH$2&amp;$A6,'FA2'!$A:$D,MATCH("AWAY",'FA2'!$A$1:$D$1,0),0),"")&amp;IFERROR(VLOOKUP(EH$2&amp;$A6,'FA2'!$B:$C,MATCH("HOME",'FA2'!$B$1:$C$1,0),0),"")&amp;IFERROR(VLOOKUP(EH$2&amp;$A6,'EFL2'!$A:$D,MATCH("AWAY",'EFL2'!$A$1:$D$1,0),0),"")&amp;IFERROR(VLOOKUP(EH$2&amp;$A6,'EFL2'!$B:$C,MATCH("HOME",'EFL2'!$B$1:$C$1,0),0),"")&amp;IFERROR(VLOOKUP(EH$2&amp;$A6,'UCL2'!$C:$F,MATCH("AWAY",'UCL2'!$C$1:$F$1,0),0),"")&amp;IFERROR(VLOOKUP(EH$2&amp;$A6,'UCL2'!$D:$E,MATCH("HOME",'UCL2'!$D$1:$E$1,0),0),"")&amp;IFERROR(VLOOKUP(EH$2&amp;$A6,'EU2'!$C:$F,MATCH("AWAY",'EU2'!$C$1:$F$1,0),0),"")&amp;IFERROR(VLOOKUP(EH$2&amp;$A6,'EU2'!$D:$E,MATCH("HOME",'EU2'!$D$1:$E$1,0),0),"")&amp;IFERROR(VLOOKUP(EH$2&amp;$A6,'EUC2'!$C:$F,MATCH("AWAY",'EUC2'!$C$1:$F$1,0),0),"")&amp;IFERROR(VLOOKUP(EH$2&amp;$A6,'EUC2'!$D:$E,MATCH("HOME",'EUC2'!$D$1:$E$1,0),0),"")</f>
        <v/>
      </c>
      <c r="EI6" s="25" t="str">
        <f>IFERROR(VLOOKUP(EI$2&amp;$B6,'FPL FIX2'!$N$1:$Q$400,MATCH("HOME",'FPL FIX2'!$N$1:$Q$1,0),0),"")&amp;IFERROR(VLOOKUP(EI$2&amp;$B6,'FPL FIX2'!$O$1:$P$400,MATCH("AWAY",'FPL FIX2'!$O$1:$P$1,0),0),"")&amp;IFERROR(VLOOKUP(EI$2&amp;$A6,'FA2'!$A:$D,MATCH("AWAY",'FA2'!$A$1:$D$1,0),0),"")&amp;IFERROR(VLOOKUP(EI$2&amp;$A6,'FA2'!$B:$C,MATCH("HOME",'FA2'!$B$1:$C$1,0),0),"")&amp;IFERROR(VLOOKUP(EI$2&amp;$A6,'EFL2'!$A:$D,MATCH("AWAY",'EFL2'!$A$1:$D$1,0),0),"")&amp;IFERROR(VLOOKUP(EI$2&amp;$A6,'EFL2'!$B:$C,MATCH("HOME",'EFL2'!$B$1:$C$1,0),0),"")&amp;IFERROR(VLOOKUP(EI$2&amp;$A6,'UCL2'!$C:$F,MATCH("AWAY",'UCL2'!$C$1:$F$1,0),0),"")&amp;IFERROR(VLOOKUP(EI$2&amp;$A6,'UCL2'!$D:$E,MATCH("HOME",'UCL2'!$D$1:$E$1,0),0),"")&amp;IFERROR(VLOOKUP(EI$2&amp;$A6,'EU2'!$C:$F,MATCH("AWAY",'EU2'!$C$1:$F$1,0),0),"")&amp;IFERROR(VLOOKUP(EI$2&amp;$A6,'EU2'!$D:$E,MATCH("HOME",'EU2'!$D$1:$E$1,0),0),"")&amp;IFERROR(VLOOKUP(EI$2&amp;$A6,'EUC2'!$C:$F,MATCH("AWAY",'EUC2'!$C$1:$F$1,0),0),"")&amp;IFERROR(VLOOKUP(EI$2&amp;$A6,'EUC2'!$D:$E,MATCH("HOME",'EUC2'!$D$1:$E$1,0),0),"")</f>
        <v/>
      </c>
      <c r="EJ6" s="25" t="str">
        <f>IFERROR(VLOOKUP(EJ$2&amp;$B6,'FPL FIX2'!$N$1:$Q$400,MATCH("HOME",'FPL FIX2'!$N$1:$Q$1,0),0),"")&amp;IFERROR(VLOOKUP(EJ$2&amp;$B6,'FPL FIX2'!$O$1:$P$400,MATCH("AWAY",'FPL FIX2'!$O$1:$P$1,0),0),"")&amp;IFERROR(VLOOKUP(EJ$2&amp;$A6,'FA2'!$A:$D,MATCH("AWAY",'FA2'!$A$1:$D$1,0),0),"")&amp;IFERROR(VLOOKUP(EJ$2&amp;$A6,'FA2'!$B:$C,MATCH("HOME",'FA2'!$B$1:$C$1,0),0),"")&amp;IFERROR(VLOOKUP(EJ$2&amp;$A6,'EFL2'!$A:$D,MATCH("AWAY",'EFL2'!$A$1:$D$1,0),0),"")&amp;IFERROR(VLOOKUP(EJ$2&amp;$A6,'EFL2'!$B:$C,MATCH("HOME",'EFL2'!$B$1:$C$1,0),0),"")&amp;IFERROR(VLOOKUP(EJ$2&amp;$A6,'UCL2'!$C:$F,MATCH("AWAY",'UCL2'!$C$1:$F$1,0),0),"")&amp;IFERROR(VLOOKUP(EJ$2&amp;$A6,'UCL2'!$D:$E,MATCH("HOME",'UCL2'!$D$1:$E$1,0),0),"")&amp;IFERROR(VLOOKUP(EJ$2&amp;$A6,'EU2'!$C:$F,MATCH("AWAY",'EU2'!$C$1:$F$1,0),0),"")&amp;IFERROR(VLOOKUP(EJ$2&amp;$A6,'EU2'!$D:$E,MATCH("HOME",'EU2'!$D$1:$E$1,0),0),"")&amp;IFERROR(VLOOKUP(EJ$2&amp;$A6,'EUC2'!$C:$F,MATCH("AWAY",'EUC2'!$C$1:$F$1,0),0),"")&amp;IFERROR(VLOOKUP(EJ$2&amp;$A6,'EUC2'!$D:$E,MATCH("HOME",'EUC2'!$D$1:$E$1,0),0),"")</f>
        <v/>
      </c>
      <c r="EK6" s="25" t="str">
        <f>IFERROR(VLOOKUP(EK$2&amp;$B6,'FPL FIX2'!$N$1:$Q$400,MATCH("HOME",'FPL FIX2'!$N$1:$Q$1,0),0),"")&amp;IFERROR(VLOOKUP(EK$2&amp;$B6,'FPL FIX2'!$O$1:$P$400,MATCH("AWAY",'FPL FIX2'!$O$1:$P$1,0),0),"")&amp;IFERROR(VLOOKUP(EK$2&amp;$A6,'FA2'!$A:$D,MATCH("AWAY",'FA2'!$A$1:$D$1,0),0),"")&amp;IFERROR(VLOOKUP(EK$2&amp;$A6,'FA2'!$B:$C,MATCH("HOME",'FA2'!$B$1:$C$1,0),0),"")&amp;IFERROR(VLOOKUP(EK$2&amp;$A6,'EFL2'!$A:$D,MATCH("AWAY",'EFL2'!$A$1:$D$1,0),0),"")&amp;IFERROR(VLOOKUP(EK$2&amp;$A6,'EFL2'!$B:$C,MATCH("HOME",'EFL2'!$B$1:$C$1,0),0),"")&amp;IFERROR(VLOOKUP(EK$2&amp;$A6,'UCL2'!$C:$F,MATCH("AWAY",'UCL2'!$C$1:$F$1,0),0),"")&amp;IFERROR(VLOOKUP(EK$2&amp;$A6,'UCL2'!$D:$E,MATCH("HOME",'UCL2'!$D$1:$E$1,0),0),"")&amp;IFERROR(VLOOKUP(EK$2&amp;$A6,'EU2'!$C:$F,MATCH("AWAY",'EU2'!$C$1:$F$1,0),0),"")&amp;IFERROR(VLOOKUP(EK$2&amp;$A6,'EU2'!$D:$E,MATCH("HOME",'EU2'!$D$1:$E$1,0),0),"")&amp;IFERROR(VLOOKUP(EK$2&amp;$A6,'EUC2'!$C:$F,MATCH("AWAY",'EUC2'!$C$1:$F$1,0),0),"")&amp;IFERROR(VLOOKUP(EK$2&amp;$A6,'EUC2'!$D:$E,MATCH("HOME",'EUC2'!$D$1:$E$1,0),0),"")</f>
        <v/>
      </c>
      <c r="EL6" s="25" t="str">
        <f>IFERROR(VLOOKUP(EL$2&amp;$B6,'FPL FIX2'!$N$1:$Q$400,MATCH("HOME",'FPL FIX2'!$N$1:$Q$1,0),0),"")&amp;IFERROR(VLOOKUP(EL$2&amp;$B6,'FPL FIX2'!$O$1:$P$400,MATCH("AWAY",'FPL FIX2'!$O$1:$P$1,0),0),"")&amp;IFERROR(VLOOKUP(EL$2&amp;$A6,'FA2'!$A:$D,MATCH("AWAY",'FA2'!$A$1:$D$1,0),0),"")&amp;IFERROR(VLOOKUP(EL$2&amp;$A6,'FA2'!$B:$C,MATCH("HOME",'FA2'!$B$1:$C$1,0),0),"")&amp;IFERROR(VLOOKUP(EL$2&amp;$A6,'EFL2'!$A:$D,MATCH("AWAY",'EFL2'!$A$1:$D$1,0),0),"")&amp;IFERROR(VLOOKUP(EL$2&amp;$A6,'EFL2'!$B:$C,MATCH("HOME",'EFL2'!$B$1:$C$1,0),0),"")&amp;IFERROR(VLOOKUP(EL$2&amp;$A6,'UCL2'!$C:$F,MATCH("AWAY",'UCL2'!$C$1:$F$1,0),0),"")&amp;IFERROR(VLOOKUP(EL$2&amp;$A6,'UCL2'!$D:$E,MATCH("HOME",'UCL2'!$D$1:$E$1,0),0),"")&amp;IFERROR(VLOOKUP(EL$2&amp;$A6,'EU2'!$C:$F,MATCH("AWAY",'EU2'!$C$1:$F$1,0),0),"")&amp;IFERROR(VLOOKUP(EL$2&amp;$A6,'EU2'!$D:$E,MATCH("HOME",'EU2'!$D$1:$E$1,0),0),"")&amp;IFERROR(VLOOKUP(EL$2&amp;$A6,'EUC2'!$C:$F,MATCH("AWAY",'EUC2'!$C$1:$F$1,0),0),"")&amp;IFERROR(VLOOKUP(EL$2&amp;$A6,'EUC2'!$D:$E,MATCH("HOME",'EUC2'!$D$1:$E$1,0),0),"")</f>
        <v/>
      </c>
      <c r="EM6" s="25" t="str">
        <f>IFERROR(VLOOKUP(EM$2&amp;$B6,'FPL FIX2'!$N$1:$Q$400,MATCH("HOME",'FPL FIX2'!$N$1:$Q$1,0),0),"")&amp;IFERROR(VLOOKUP(EM$2&amp;$B6,'FPL FIX2'!$O$1:$P$400,MATCH("AWAY",'FPL FIX2'!$O$1:$P$1,0),0),"")&amp;IFERROR(VLOOKUP(EM$2&amp;$A6,'FA2'!$A:$D,MATCH("AWAY",'FA2'!$A$1:$D$1,0),0),"")&amp;IFERROR(VLOOKUP(EM$2&amp;$A6,'FA2'!$B:$C,MATCH("HOME",'FA2'!$B$1:$C$1,0),0),"")&amp;IFERROR(VLOOKUP(EM$2&amp;$A6,'EFL2'!$A:$D,MATCH("AWAY",'EFL2'!$A$1:$D$1,0),0),"")&amp;IFERROR(VLOOKUP(EM$2&amp;$A6,'EFL2'!$B:$C,MATCH("HOME",'EFL2'!$B$1:$C$1,0),0),"")&amp;IFERROR(VLOOKUP(EM$2&amp;$A6,'UCL2'!$C:$F,MATCH("AWAY",'UCL2'!$C$1:$F$1,0),0),"")&amp;IFERROR(VLOOKUP(EM$2&amp;$A6,'UCL2'!$D:$E,MATCH("HOME",'UCL2'!$D$1:$E$1,0),0),"")&amp;IFERROR(VLOOKUP(EM$2&amp;$A6,'EU2'!$C:$F,MATCH("AWAY",'EU2'!$C$1:$F$1,0),0),"")&amp;IFERROR(VLOOKUP(EM$2&amp;$A6,'EU2'!$D:$E,MATCH("HOME",'EU2'!$D$1:$E$1,0),0),"")&amp;IFERROR(VLOOKUP(EM$2&amp;$A6,'EUC2'!$C:$F,MATCH("AWAY",'EUC2'!$C$1:$F$1,0),0),"")&amp;IFERROR(VLOOKUP(EM$2&amp;$A6,'EUC2'!$D:$E,MATCH("HOME",'EUC2'!$D$1:$E$1,0),0),"")</f>
        <v/>
      </c>
      <c r="EN6" s="25" t="str">
        <f>IFERROR(VLOOKUP(EN$2&amp;$B6,'FPL FIX2'!$N$1:$Q$400,MATCH("HOME",'FPL FIX2'!$N$1:$Q$1,0),0),"")&amp;IFERROR(VLOOKUP(EN$2&amp;$B6,'FPL FIX2'!$O$1:$P$400,MATCH("AWAY",'FPL FIX2'!$O$1:$P$1,0),0),"")&amp;IFERROR(VLOOKUP(EN$2&amp;$A6,'FA2'!$A:$D,MATCH("AWAY",'FA2'!$A$1:$D$1,0),0),"")&amp;IFERROR(VLOOKUP(EN$2&amp;$A6,'FA2'!$B:$C,MATCH("HOME",'FA2'!$B$1:$C$1,0),0),"")&amp;IFERROR(VLOOKUP(EN$2&amp;$A6,'EFL2'!$A:$D,MATCH("AWAY",'EFL2'!$A$1:$D$1,0),0),"")&amp;IFERROR(VLOOKUP(EN$2&amp;$A6,'EFL2'!$B:$C,MATCH("HOME",'EFL2'!$B$1:$C$1,0),0),"")&amp;IFERROR(VLOOKUP(EN$2&amp;$A6,'UCL2'!$C:$F,MATCH("AWAY",'UCL2'!$C$1:$F$1,0),0),"")&amp;IFERROR(VLOOKUP(EN$2&amp;$A6,'UCL2'!$D:$E,MATCH("HOME",'UCL2'!$D$1:$E$1,0),0),"")&amp;IFERROR(VLOOKUP(EN$2&amp;$A6,'EU2'!$C:$F,MATCH("AWAY",'EU2'!$C$1:$F$1,0),0),"")&amp;IFERROR(VLOOKUP(EN$2&amp;$A6,'EU2'!$D:$E,MATCH("HOME",'EU2'!$D$1:$E$1,0),0),"")&amp;IFERROR(VLOOKUP(EN$2&amp;$A6,'EUC2'!$C:$F,MATCH("AWAY",'EUC2'!$C$1:$F$1,0),0),"")&amp;IFERROR(VLOOKUP(EN$2&amp;$A6,'EUC2'!$D:$E,MATCH("HOME",'EUC2'!$D$1:$E$1,0),0),"")</f>
        <v>Newcastle Utd</v>
      </c>
      <c r="EO6" s="25" t="str">
        <f>IFERROR(VLOOKUP(EO$2&amp;$B6,'FPL FIX2'!$N$1:$Q$400,MATCH("HOME",'FPL FIX2'!$N$1:$Q$1,0),0),"")&amp;IFERROR(VLOOKUP(EO$2&amp;$B6,'FPL FIX2'!$O$1:$P$400,MATCH("AWAY",'FPL FIX2'!$O$1:$P$1,0),0),"")&amp;IFERROR(VLOOKUP(EO$2&amp;$A6,'FA2'!$A:$D,MATCH("AWAY",'FA2'!$A$1:$D$1,0),0),"")&amp;IFERROR(VLOOKUP(EO$2&amp;$A6,'FA2'!$B:$C,MATCH("HOME",'FA2'!$B$1:$C$1,0),0),"")&amp;IFERROR(VLOOKUP(EO$2&amp;$A6,'EFL2'!$A:$D,MATCH("AWAY",'EFL2'!$A$1:$D$1,0),0),"")&amp;IFERROR(VLOOKUP(EO$2&amp;$A6,'EFL2'!$B:$C,MATCH("HOME",'EFL2'!$B$1:$C$1,0),0),"")&amp;IFERROR(VLOOKUP(EO$2&amp;$A6,'UCL2'!$C:$F,MATCH("AWAY",'UCL2'!$C$1:$F$1,0),0),"")&amp;IFERROR(VLOOKUP(EO$2&amp;$A6,'UCL2'!$D:$E,MATCH("HOME",'UCL2'!$D$1:$E$1,0),0),"")&amp;IFERROR(VLOOKUP(EO$2&amp;$A6,'EU2'!$C:$F,MATCH("AWAY",'EU2'!$C$1:$F$1,0),0),"")&amp;IFERROR(VLOOKUP(EO$2&amp;$A6,'EU2'!$D:$E,MATCH("HOME",'EU2'!$D$1:$E$1,0),0),"")&amp;IFERROR(VLOOKUP(EO$2&amp;$A6,'EUC2'!$C:$F,MATCH("AWAY",'EUC2'!$C$1:$F$1,0),0),"")&amp;IFERROR(VLOOKUP(EO$2&amp;$A6,'EUC2'!$D:$E,MATCH("HOME",'EUC2'!$D$1:$E$1,0),0),"")</f>
        <v/>
      </c>
      <c r="EP6" s="25" t="str">
        <f>IFERROR(VLOOKUP(EP$2&amp;$B6,'FPL FIX2'!$N$1:$Q$400,MATCH("HOME",'FPL FIX2'!$N$1:$Q$1,0),0),"")&amp;IFERROR(VLOOKUP(EP$2&amp;$B6,'FPL FIX2'!$O$1:$P$400,MATCH("AWAY",'FPL FIX2'!$O$1:$P$1,0),0),"")&amp;IFERROR(VLOOKUP(EP$2&amp;$A6,'FA2'!$A:$D,MATCH("AWAY",'FA2'!$A$1:$D$1,0),0),"")&amp;IFERROR(VLOOKUP(EP$2&amp;$A6,'FA2'!$B:$C,MATCH("HOME",'FA2'!$B$1:$C$1,0),0),"")&amp;IFERROR(VLOOKUP(EP$2&amp;$A6,'EFL2'!$A:$D,MATCH("AWAY",'EFL2'!$A$1:$D$1,0),0),"")&amp;IFERROR(VLOOKUP(EP$2&amp;$A6,'EFL2'!$B:$C,MATCH("HOME",'EFL2'!$B$1:$C$1,0),0),"")&amp;IFERROR(VLOOKUP(EP$2&amp;$A6,'UCL2'!$C:$F,MATCH("AWAY",'UCL2'!$C$1:$F$1,0),0),"")&amp;IFERROR(VLOOKUP(EP$2&amp;$A6,'UCL2'!$D:$E,MATCH("HOME",'UCL2'!$D$1:$E$1,0),0),"")&amp;IFERROR(VLOOKUP(EP$2&amp;$A6,'EU2'!$C:$F,MATCH("AWAY",'EU2'!$C$1:$F$1,0),0),"")&amp;IFERROR(VLOOKUP(EP$2&amp;$A6,'EU2'!$D:$E,MATCH("HOME",'EU2'!$D$1:$E$1,0),0),"")&amp;IFERROR(VLOOKUP(EP$2&amp;$A6,'EUC2'!$C:$F,MATCH("AWAY",'EUC2'!$C$1:$F$1,0),0),"")&amp;IFERROR(VLOOKUP(EP$2&amp;$A6,'EUC2'!$D:$E,MATCH("HOME",'EUC2'!$D$1:$E$1,0),0),"")</f>
        <v/>
      </c>
      <c r="EQ6" s="25" t="str">
        <f>IFERROR(VLOOKUP(EQ$2&amp;$B6,'FPL FIX2'!$N$1:$Q$400,MATCH("HOME",'FPL FIX2'!$N$1:$Q$1,0),0),"")&amp;IFERROR(VLOOKUP(EQ$2&amp;$B6,'FPL FIX2'!$O$1:$P$400,MATCH("AWAY",'FPL FIX2'!$O$1:$P$1,0),0),"")&amp;IFERROR(VLOOKUP(EQ$2&amp;$A6,'FA2'!$A:$D,MATCH("AWAY",'FA2'!$A$1:$D$1,0),0),"")&amp;IFERROR(VLOOKUP(EQ$2&amp;$A6,'FA2'!$B:$C,MATCH("HOME",'FA2'!$B$1:$C$1,0),0),"")&amp;IFERROR(VLOOKUP(EQ$2&amp;$A6,'EFL2'!$A:$D,MATCH("AWAY",'EFL2'!$A$1:$D$1,0),0),"")&amp;IFERROR(VLOOKUP(EQ$2&amp;$A6,'EFL2'!$B:$C,MATCH("HOME",'EFL2'!$B$1:$C$1,0),0),"")&amp;IFERROR(VLOOKUP(EQ$2&amp;$A6,'UCL2'!$C:$F,MATCH("AWAY",'UCL2'!$C$1:$F$1,0),0),"")&amp;IFERROR(VLOOKUP(EQ$2&amp;$A6,'UCL2'!$D:$E,MATCH("HOME",'UCL2'!$D$1:$E$1,0),0),"")&amp;IFERROR(VLOOKUP(EQ$2&amp;$A6,'EU2'!$C:$F,MATCH("AWAY",'EU2'!$C$1:$F$1,0),0),"")&amp;IFERROR(VLOOKUP(EQ$2&amp;$A6,'EU2'!$D:$E,MATCH("HOME",'EU2'!$D$1:$E$1,0),0),"")&amp;IFERROR(VLOOKUP(EQ$2&amp;$A6,'EUC2'!$C:$F,MATCH("AWAY",'EUC2'!$C$1:$F$1,0),0),"")&amp;IFERROR(VLOOKUP(EQ$2&amp;$A6,'EUC2'!$D:$E,MATCH("HOME",'EUC2'!$D$1:$E$1,0),0),"")</f>
        <v/>
      </c>
      <c r="ER6" s="25" t="str">
        <f>IFERROR(VLOOKUP(ER$2&amp;$B6,'FPL FIX2'!$N$1:$Q$400,MATCH("HOME",'FPL FIX2'!$N$1:$Q$1,0),0),"")&amp;IFERROR(VLOOKUP(ER$2&amp;$B6,'FPL FIX2'!$O$1:$P$400,MATCH("AWAY",'FPL FIX2'!$O$1:$P$1,0),0),"")&amp;IFERROR(VLOOKUP(ER$2&amp;$A6,'FA2'!$A:$D,MATCH("AWAY",'FA2'!$A$1:$D$1,0),0),"")&amp;IFERROR(VLOOKUP(ER$2&amp;$A6,'FA2'!$B:$C,MATCH("HOME",'FA2'!$B$1:$C$1,0),0),"")&amp;IFERROR(VLOOKUP(ER$2&amp;$A6,'EFL2'!$A:$D,MATCH("AWAY",'EFL2'!$A$1:$D$1,0),0),"")&amp;IFERROR(VLOOKUP(ER$2&amp;$A6,'EFL2'!$B:$C,MATCH("HOME",'EFL2'!$B$1:$C$1,0),0),"")&amp;IFERROR(VLOOKUP(ER$2&amp;$A6,'UCL2'!$C:$F,MATCH("AWAY",'UCL2'!$C$1:$F$1,0),0),"")&amp;IFERROR(VLOOKUP(ER$2&amp;$A6,'UCL2'!$D:$E,MATCH("HOME",'UCL2'!$D$1:$E$1,0),0),"")&amp;IFERROR(VLOOKUP(ER$2&amp;$A6,'EU2'!$C:$F,MATCH("AWAY",'EU2'!$C$1:$F$1,0),0),"")&amp;IFERROR(VLOOKUP(ER$2&amp;$A6,'EU2'!$D:$E,MATCH("HOME",'EU2'!$D$1:$E$1,0),0),"")&amp;IFERROR(VLOOKUP(ER$2&amp;$A6,'EUC2'!$C:$F,MATCH("AWAY",'EUC2'!$C$1:$F$1,0),0),"")&amp;IFERROR(VLOOKUP(ER$2&amp;$A6,'EUC2'!$D:$E,MATCH("HOME",'EUC2'!$D$1:$E$1,0),0),"")</f>
        <v/>
      </c>
      <c r="ES6" s="25" t="str">
        <f>IFERROR(VLOOKUP(ES$2&amp;$B6,'FPL FIX2'!$N$1:$Q$400,MATCH("HOME",'FPL FIX2'!$N$1:$Q$1,0),0),"")&amp;IFERROR(VLOOKUP(ES$2&amp;$B6,'FPL FIX2'!$O$1:$P$400,MATCH("AWAY",'FPL FIX2'!$O$1:$P$1,0),0),"")&amp;IFERROR(VLOOKUP(ES$2&amp;$A6,'FA2'!$A:$D,MATCH("AWAY",'FA2'!$A$1:$D$1,0),0),"")&amp;IFERROR(VLOOKUP(ES$2&amp;$A6,'FA2'!$B:$C,MATCH("HOME",'FA2'!$B$1:$C$1,0),0),"")&amp;IFERROR(VLOOKUP(ES$2&amp;$A6,'EFL2'!$A:$D,MATCH("AWAY",'EFL2'!$A$1:$D$1,0),0),"")&amp;IFERROR(VLOOKUP(ES$2&amp;$A6,'EFL2'!$B:$C,MATCH("HOME",'EFL2'!$B$1:$C$1,0),0),"")&amp;IFERROR(VLOOKUP(ES$2&amp;$A6,'UCL2'!$C:$F,MATCH("AWAY",'UCL2'!$C$1:$F$1,0),0),"")&amp;IFERROR(VLOOKUP(ES$2&amp;$A6,'UCL2'!$D:$E,MATCH("HOME",'UCL2'!$D$1:$E$1,0),0),"")&amp;IFERROR(VLOOKUP(ES$2&amp;$A6,'EU2'!$C:$F,MATCH("AWAY",'EU2'!$C$1:$F$1,0),0),"")&amp;IFERROR(VLOOKUP(ES$2&amp;$A6,'EU2'!$D:$E,MATCH("HOME",'EU2'!$D$1:$E$1,0),0),"")&amp;IFERROR(VLOOKUP(ES$2&amp;$A6,'EUC2'!$C:$F,MATCH("AWAY",'EUC2'!$C$1:$F$1,0),0),"")&amp;IFERROR(VLOOKUP(ES$2&amp;$A6,'EUC2'!$D:$E,MATCH("HOME",'EUC2'!$D$1:$E$1,0),0),"")</f>
        <v/>
      </c>
      <c r="ET6" s="25" t="str">
        <f>IFERROR(VLOOKUP(ET$2&amp;$B6,'FPL FIX2'!$N$1:$Q$400,MATCH("HOME",'FPL FIX2'!$N$1:$Q$1,0),0),"")&amp;IFERROR(VLOOKUP(ET$2&amp;$B6,'FPL FIX2'!$O$1:$P$400,MATCH("AWAY",'FPL FIX2'!$O$1:$P$1,0),0),"")&amp;IFERROR(VLOOKUP(ET$2&amp;$A6,'FA2'!$A:$D,MATCH("AWAY",'FA2'!$A$1:$D$1,0),0),"")&amp;IFERROR(VLOOKUP(ET$2&amp;$A6,'FA2'!$B:$C,MATCH("HOME",'FA2'!$B$1:$C$1,0),0),"")&amp;IFERROR(VLOOKUP(ET$2&amp;$A6,'EFL2'!$A:$D,MATCH("AWAY",'EFL2'!$A$1:$D$1,0),0),"")&amp;IFERROR(VLOOKUP(ET$2&amp;$A6,'EFL2'!$B:$C,MATCH("HOME",'EFL2'!$B$1:$C$1,0),0),"")&amp;IFERROR(VLOOKUP(ET$2&amp;$A6,'UCL2'!$C:$F,MATCH("AWAY",'UCL2'!$C$1:$F$1,0),0),"")&amp;IFERROR(VLOOKUP(ET$2&amp;$A6,'UCL2'!$D:$E,MATCH("HOME",'UCL2'!$D$1:$E$1,0),0),"")&amp;IFERROR(VLOOKUP(ET$2&amp;$A6,'EU2'!$C:$F,MATCH("AWAY",'EU2'!$C$1:$F$1,0),0),"")&amp;IFERROR(VLOOKUP(ET$2&amp;$A6,'EU2'!$D:$E,MATCH("HOME",'EU2'!$D$1:$E$1,0),0),"")&amp;IFERROR(VLOOKUP(ET$2&amp;$A6,'EUC2'!$C:$F,MATCH("AWAY",'EUC2'!$C$1:$F$1,0),0),"")&amp;IFERROR(VLOOKUP(ET$2&amp;$A6,'EUC2'!$D:$E,MATCH("HOME",'EUC2'!$D$1:$E$1,0),0),"")</f>
        <v/>
      </c>
      <c r="EU6" s="25" t="str">
        <f>IFERROR(VLOOKUP(EU$2&amp;$B6,'FPL FIX2'!$N$1:$Q$400,MATCH("HOME",'FPL FIX2'!$N$1:$Q$1,0),0),"")&amp;IFERROR(VLOOKUP(EU$2&amp;$B6,'FPL FIX2'!$O$1:$P$400,MATCH("AWAY",'FPL FIX2'!$O$1:$P$1,0),0),"")&amp;IFERROR(VLOOKUP(EU$2&amp;$A6,'FA2'!$A:$D,MATCH("AWAY",'FA2'!$A$1:$D$1,0),0),"")&amp;IFERROR(VLOOKUP(EU$2&amp;$A6,'FA2'!$B:$C,MATCH("HOME",'FA2'!$B$1:$C$1,0),0),"")&amp;IFERROR(VLOOKUP(EU$2&amp;$A6,'EFL2'!$A:$D,MATCH("AWAY",'EFL2'!$A$1:$D$1,0),0),"")&amp;IFERROR(VLOOKUP(EU$2&amp;$A6,'EFL2'!$B:$C,MATCH("HOME",'EFL2'!$B$1:$C$1,0),0),"")&amp;IFERROR(VLOOKUP(EU$2&amp;$A6,'UCL2'!$C:$F,MATCH("AWAY",'UCL2'!$C$1:$F$1,0),0),"")&amp;IFERROR(VLOOKUP(EU$2&amp;$A6,'UCL2'!$D:$E,MATCH("HOME",'UCL2'!$D$1:$E$1,0),0),"")&amp;IFERROR(VLOOKUP(EU$2&amp;$A6,'EU2'!$C:$F,MATCH("AWAY",'EU2'!$C$1:$F$1,0),0),"")&amp;IFERROR(VLOOKUP(EU$2&amp;$A6,'EU2'!$D:$E,MATCH("HOME",'EU2'!$D$1:$E$1,0),0),"")&amp;IFERROR(VLOOKUP(EU$2&amp;$A6,'EUC2'!$C:$F,MATCH("AWAY",'EUC2'!$C$1:$F$1,0),0),"")&amp;IFERROR(VLOOKUP(EU$2&amp;$A6,'EUC2'!$D:$E,MATCH("HOME",'EUC2'!$D$1:$E$1,0),0),"")</f>
        <v>che</v>
      </c>
      <c r="EV6" s="25" t="str">
        <f>IFERROR(VLOOKUP(EV$2&amp;$B6,'FPL FIX2'!$N$1:$Q$400,MATCH("HOME",'FPL FIX2'!$N$1:$Q$1,0),0),"")&amp;IFERROR(VLOOKUP(EV$2&amp;$B6,'FPL FIX2'!$O$1:$P$400,MATCH("AWAY",'FPL FIX2'!$O$1:$P$1,0),0),"")&amp;IFERROR(VLOOKUP(EV$2&amp;$A6,'FA2'!$A:$D,MATCH("AWAY",'FA2'!$A$1:$D$1,0),0),"")&amp;IFERROR(VLOOKUP(EV$2&amp;$A6,'FA2'!$B:$C,MATCH("HOME",'FA2'!$B$1:$C$1,0),0),"")&amp;IFERROR(VLOOKUP(EV$2&amp;$A6,'EFL2'!$A:$D,MATCH("AWAY",'EFL2'!$A$1:$D$1,0),0),"")&amp;IFERROR(VLOOKUP(EV$2&amp;$A6,'EFL2'!$B:$C,MATCH("HOME",'EFL2'!$B$1:$C$1,0),0),"")&amp;IFERROR(VLOOKUP(EV$2&amp;$A6,'UCL2'!$C:$F,MATCH("AWAY",'UCL2'!$C$1:$F$1,0),0),"")&amp;IFERROR(VLOOKUP(EV$2&amp;$A6,'UCL2'!$D:$E,MATCH("HOME",'UCL2'!$D$1:$E$1,0),0),"")&amp;IFERROR(VLOOKUP(EV$2&amp;$A6,'EU2'!$C:$F,MATCH("AWAY",'EU2'!$C$1:$F$1,0),0),"")&amp;IFERROR(VLOOKUP(EV$2&amp;$A6,'EU2'!$D:$E,MATCH("HOME",'EU2'!$D$1:$E$1,0),0),"")&amp;IFERROR(VLOOKUP(EV$2&amp;$A6,'EUC2'!$C:$F,MATCH("AWAY",'EUC2'!$C$1:$F$1,0),0),"")&amp;IFERROR(VLOOKUP(EV$2&amp;$A6,'EUC2'!$D:$E,MATCH("HOME",'EUC2'!$D$1:$E$1,0),0),"")</f>
        <v/>
      </c>
      <c r="EW6" s="25" t="str">
        <f>IFERROR(VLOOKUP(EW$2&amp;$B6,'FPL FIX2'!$N$1:$Q$400,MATCH("HOME",'FPL FIX2'!$N$1:$Q$1,0),0),"")&amp;IFERROR(VLOOKUP(EW$2&amp;$B6,'FPL FIX2'!$O$1:$P$400,MATCH("AWAY",'FPL FIX2'!$O$1:$P$1,0),0),"")&amp;IFERROR(VLOOKUP(EW$2&amp;$A6,'FA2'!$A:$D,MATCH("AWAY",'FA2'!$A$1:$D$1,0),0),"")&amp;IFERROR(VLOOKUP(EW$2&amp;$A6,'FA2'!$B:$C,MATCH("HOME",'FA2'!$B$1:$C$1,0),0),"")&amp;IFERROR(VLOOKUP(EW$2&amp;$A6,'EFL2'!$A:$D,MATCH("AWAY",'EFL2'!$A$1:$D$1,0),0),"")&amp;IFERROR(VLOOKUP(EW$2&amp;$A6,'EFL2'!$B:$C,MATCH("HOME",'EFL2'!$B$1:$C$1,0),0),"")&amp;IFERROR(VLOOKUP(EW$2&amp;$A6,'UCL2'!$C:$F,MATCH("AWAY",'UCL2'!$C$1:$F$1,0),0),"")&amp;IFERROR(VLOOKUP(EW$2&amp;$A6,'UCL2'!$D:$E,MATCH("HOME",'UCL2'!$D$1:$E$1,0),0),"")&amp;IFERROR(VLOOKUP(EW$2&amp;$A6,'EU2'!$C:$F,MATCH("AWAY",'EU2'!$C$1:$F$1,0),0),"")&amp;IFERROR(VLOOKUP(EW$2&amp;$A6,'EU2'!$D:$E,MATCH("HOME",'EU2'!$D$1:$E$1,0),0),"")&amp;IFERROR(VLOOKUP(EW$2&amp;$A6,'EUC2'!$C:$F,MATCH("AWAY",'EUC2'!$C$1:$F$1,0),0),"")&amp;IFERROR(VLOOKUP(EW$2&amp;$A6,'EUC2'!$D:$E,MATCH("HOME",'EUC2'!$D$1:$E$1,0),0),"")</f>
        <v/>
      </c>
      <c r="EX6" s="25" t="str">
        <f>IFERROR(VLOOKUP(EX$2&amp;$B6,'FPL FIX2'!$N$1:$Q$400,MATCH("HOME",'FPL FIX2'!$N$1:$Q$1,0),0),"")&amp;IFERROR(VLOOKUP(EX$2&amp;$B6,'FPL FIX2'!$O$1:$P$400,MATCH("AWAY",'FPL FIX2'!$O$1:$P$1,0),0),"")&amp;IFERROR(VLOOKUP(EX$2&amp;$A6,'FA2'!$A:$D,MATCH("AWAY",'FA2'!$A$1:$D$1,0),0),"")&amp;IFERROR(VLOOKUP(EX$2&amp;$A6,'FA2'!$B:$C,MATCH("HOME",'FA2'!$B$1:$C$1,0),0),"")&amp;IFERROR(VLOOKUP(EX$2&amp;$A6,'EFL2'!$A:$D,MATCH("AWAY",'EFL2'!$A$1:$D$1,0),0),"")&amp;IFERROR(VLOOKUP(EX$2&amp;$A6,'EFL2'!$B:$C,MATCH("HOME",'EFL2'!$B$1:$C$1,0),0),"")&amp;IFERROR(VLOOKUP(EX$2&amp;$A6,'UCL2'!$C:$F,MATCH("AWAY",'UCL2'!$C$1:$F$1,0),0),"")&amp;IFERROR(VLOOKUP(EX$2&amp;$A6,'UCL2'!$D:$E,MATCH("HOME",'UCL2'!$D$1:$E$1,0),0),"")&amp;IFERROR(VLOOKUP(EX$2&amp;$A6,'EU2'!$C:$F,MATCH("AWAY",'EU2'!$C$1:$F$1,0),0),"")&amp;IFERROR(VLOOKUP(EX$2&amp;$A6,'EU2'!$D:$E,MATCH("HOME",'EU2'!$D$1:$E$1,0),0),"")&amp;IFERROR(VLOOKUP(EX$2&amp;$A6,'EUC2'!$C:$F,MATCH("AWAY",'EUC2'!$C$1:$F$1,0),0),"")&amp;IFERROR(VLOOKUP(EX$2&amp;$A6,'EUC2'!$D:$E,MATCH("HOME",'EUC2'!$D$1:$E$1,0),0),"")</f>
        <v/>
      </c>
      <c r="EY6" s="25" t="str">
        <f>IFERROR(VLOOKUP(EY$2&amp;$B6,'FPL FIX2'!$N$1:$Q$400,MATCH("HOME",'FPL FIX2'!$N$1:$Q$1,0),0),"")&amp;IFERROR(VLOOKUP(EY$2&amp;$B6,'FPL FIX2'!$O$1:$P$400,MATCH("AWAY",'FPL FIX2'!$O$1:$P$1,0),0),"")&amp;IFERROR(VLOOKUP(EY$2&amp;$A6,'FA2'!$A:$D,MATCH("AWAY",'FA2'!$A$1:$D$1,0),0),"")&amp;IFERROR(VLOOKUP(EY$2&amp;$A6,'FA2'!$B:$C,MATCH("HOME",'FA2'!$B$1:$C$1,0),0),"")&amp;IFERROR(VLOOKUP(EY$2&amp;$A6,'EFL2'!$A:$D,MATCH("AWAY",'EFL2'!$A$1:$D$1,0),0),"")&amp;IFERROR(VLOOKUP(EY$2&amp;$A6,'EFL2'!$B:$C,MATCH("HOME",'EFL2'!$B$1:$C$1,0),0),"")&amp;IFERROR(VLOOKUP(EY$2&amp;$A6,'UCL2'!$C:$F,MATCH("AWAY",'UCL2'!$C$1:$F$1,0),0),"")&amp;IFERROR(VLOOKUP(EY$2&amp;$A6,'UCL2'!$D:$E,MATCH("HOME",'UCL2'!$D$1:$E$1,0),0),"")&amp;IFERROR(VLOOKUP(EY$2&amp;$A6,'EU2'!$C:$F,MATCH("AWAY",'EU2'!$C$1:$F$1,0),0),"")&amp;IFERROR(VLOOKUP(EY$2&amp;$A6,'EU2'!$D:$E,MATCH("HOME",'EU2'!$D$1:$E$1,0),0),"")&amp;IFERROR(VLOOKUP(EY$2&amp;$A6,'EUC2'!$C:$F,MATCH("AWAY",'EUC2'!$C$1:$F$1,0),0),"")&amp;IFERROR(VLOOKUP(EY$2&amp;$A6,'EUC2'!$D:$E,MATCH("HOME",'EUC2'!$D$1:$E$1,0),0),"")</f>
        <v>CRY</v>
      </c>
      <c r="EZ6" s="25" t="str">
        <f>IFERROR(VLOOKUP(EZ$2&amp;$B6,'FPL FIX2'!$N$1:$Q$400,MATCH("HOME",'FPL FIX2'!$N$1:$Q$1,0),0),"")&amp;IFERROR(VLOOKUP(EZ$2&amp;$B6,'FPL FIX2'!$O$1:$P$400,MATCH("AWAY",'FPL FIX2'!$O$1:$P$1,0),0),"")&amp;IFERROR(VLOOKUP(EZ$2&amp;$A6,'FA2'!$A:$D,MATCH("AWAY",'FA2'!$A$1:$D$1,0),0),"")&amp;IFERROR(VLOOKUP(EZ$2&amp;$A6,'FA2'!$B:$C,MATCH("HOME",'FA2'!$B$1:$C$1,0),0),"")&amp;IFERROR(VLOOKUP(EZ$2&amp;$A6,'EFL2'!$A:$D,MATCH("AWAY",'EFL2'!$A$1:$D$1,0),0),"")&amp;IFERROR(VLOOKUP(EZ$2&amp;$A6,'EFL2'!$B:$C,MATCH("HOME",'EFL2'!$B$1:$C$1,0),0),"")&amp;IFERROR(VLOOKUP(EZ$2&amp;$A6,'UCL2'!$C:$F,MATCH("AWAY",'UCL2'!$C$1:$F$1,0),0),"")&amp;IFERROR(VLOOKUP(EZ$2&amp;$A6,'UCL2'!$D:$E,MATCH("HOME",'UCL2'!$D$1:$E$1,0),0),"")&amp;IFERROR(VLOOKUP(EZ$2&amp;$A6,'EU2'!$C:$F,MATCH("AWAY",'EU2'!$C$1:$F$1,0),0),"")&amp;IFERROR(VLOOKUP(EZ$2&amp;$A6,'EU2'!$D:$E,MATCH("HOME",'EU2'!$D$1:$E$1,0),0),"")&amp;IFERROR(VLOOKUP(EZ$2&amp;$A6,'EUC2'!$C:$F,MATCH("AWAY",'EUC2'!$C$1:$F$1,0),0),"")&amp;IFERROR(VLOOKUP(EZ$2&amp;$A6,'EUC2'!$D:$E,MATCH("HOME",'EUC2'!$D$1:$E$1,0),0),"")</f>
        <v/>
      </c>
      <c r="FA6" s="25" t="str">
        <f>IFERROR(VLOOKUP(FA$2&amp;$B6,'FPL FIX2'!$N$1:$Q$400,MATCH("HOME",'FPL FIX2'!$N$1:$Q$1,0),0),"")&amp;IFERROR(VLOOKUP(FA$2&amp;$B6,'FPL FIX2'!$O$1:$P$400,MATCH("AWAY",'FPL FIX2'!$O$1:$P$1,0),0),"")&amp;IFERROR(VLOOKUP(FA$2&amp;$A6,'FA2'!$A:$D,MATCH("AWAY",'FA2'!$A$1:$D$1,0),0),"")&amp;IFERROR(VLOOKUP(FA$2&amp;$A6,'FA2'!$B:$C,MATCH("HOME",'FA2'!$B$1:$C$1,0),0),"")&amp;IFERROR(VLOOKUP(FA$2&amp;$A6,'EFL2'!$A:$D,MATCH("AWAY",'EFL2'!$A$1:$D$1,0),0),"")&amp;IFERROR(VLOOKUP(FA$2&amp;$A6,'EFL2'!$B:$C,MATCH("HOME",'EFL2'!$B$1:$C$1,0),0),"")&amp;IFERROR(VLOOKUP(FA$2&amp;$A6,'UCL2'!$C:$F,MATCH("AWAY",'UCL2'!$C$1:$F$1,0),0),"")&amp;IFERROR(VLOOKUP(FA$2&amp;$A6,'UCL2'!$D:$E,MATCH("HOME",'UCL2'!$D$1:$E$1,0),0),"")&amp;IFERROR(VLOOKUP(FA$2&amp;$A6,'EU2'!$C:$F,MATCH("AWAY",'EU2'!$C$1:$F$1,0),0),"")&amp;IFERROR(VLOOKUP(FA$2&amp;$A6,'EU2'!$D:$E,MATCH("HOME",'EU2'!$D$1:$E$1,0),0),"")&amp;IFERROR(VLOOKUP(FA$2&amp;$A6,'EUC2'!$C:$F,MATCH("AWAY",'EUC2'!$C$1:$F$1,0),0),"")&amp;IFERROR(VLOOKUP(FA$2&amp;$A6,'EUC2'!$D:$E,MATCH("HOME",'EUC2'!$D$1:$E$1,0),0),"")</f>
        <v/>
      </c>
      <c r="FB6" s="25" t="str">
        <f>IFERROR(VLOOKUP(FB$2&amp;$B6,'FPL FIX2'!$N$1:$Q$400,MATCH("HOME",'FPL FIX2'!$N$1:$Q$1,0),0),"")&amp;IFERROR(VLOOKUP(FB$2&amp;$B6,'FPL FIX2'!$O$1:$P$400,MATCH("AWAY",'FPL FIX2'!$O$1:$P$1,0),0),"")&amp;IFERROR(VLOOKUP(FB$2&amp;$A6,'FA2'!$A:$D,MATCH("AWAY",'FA2'!$A$1:$D$1,0),0),"")&amp;IFERROR(VLOOKUP(FB$2&amp;$A6,'FA2'!$B:$C,MATCH("HOME",'FA2'!$B$1:$C$1,0),0),"")&amp;IFERROR(VLOOKUP(FB$2&amp;$A6,'EFL2'!$A:$D,MATCH("AWAY",'EFL2'!$A$1:$D$1,0),0),"")&amp;IFERROR(VLOOKUP(FB$2&amp;$A6,'EFL2'!$B:$C,MATCH("HOME",'EFL2'!$B$1:$C$1,0),0),"")&amp;IFERROR(VLOOKUP(FB$2&amp;$A6,'UCL2'!$C:$F,MATCH("AWAY",'UCL2'!$C$1:$F$1,0),0),"")&amp;IFERROR(VLOOKUP(FB$2&amp;$A6,'UCL2'!$D:$E,MATCH("HOME",'UCL2'!$D$1:$E$1,0),0),"")&amp;IFERROR(VLOOKUP(FB$2&amp;$A6,'EU2'!$C:$F,MATCH("AWAY",'EU2'!$C$1:$F$1,0),0),"")&amp;IFERROR(VLOOKUP(FB$2&amp;$A6,'EU2'!$D:$E,MATCH("HOME",'EU2'!$D$1:$E$1,0),0),"")&amp;IFERROR(VLOOKUP(FB$2&amp;$A6,'EUC2'!$C:$F,MATCH("AWAY",'EUC2'!$C$1:$F$1,0),0),"")&amp;IFERROR(VLOOKUP(FB$2&amp;$A6,'EUC2'!$D:$E,MATCH("HOME",'EUC2'!$D$1:$E$1,0),0),"")</f>
        <v>mun</v>
      </c>
      <c r="FC6" s="25" t="str">
        <f>IFERROR(VLOOKUP(FC$2&amp;$B6,'FPL FIX2'!$N$1:$Q$400,MATCH("HOME",'FPL FIX2'!$N$1:$Q$1,0),0),"")&amp;IFERROR(VLOOKUP(FC$2&amp;$B6,'FPL FIX2'!$O$1:$P$400,MATCH("AWAY",'FPL FIX2'!$O$1:$P$1,0),0),"")&amp;IFERROR(VLOOKUP(FC$2&amp;$A6,'FA2'!$A:$D,MATCH("AWAY",'FA2'!$A$1:$D$1,0),0),"")&amp;IFERROR(VLOOKUP(FC$2&amp;$A6,'FA2'!$B:$C,MATCH("HOME",'FA2'!$B$1:$C$1,0),0),"")&amp;IFERROR(VLOOKUP(FC$2&amp;$A6,'EFL2'!$A:$D,MATCH("AWAY",'EFL2'!$A$1:$D$1,0),0),"")&amp;IFERROR(VLOOKUP(FC$2&amp;$A6,'EFL2'!$B:$C,MATCH("HOME",'EFL2'!$B$1:$C$1,0),0),"")&amp;IFERROR(VLOOKUP(FC$2&amp;$A6,'UCL2'!$C:$F,MATCH("AWAY",'UCL2'!$C$1:$F$1,0),0),"")&amp;IFERROR(VLOOKUP(FC$2&amp;$A6,'UCL2'!$D:$E,MATCH("HOME",'UCL2'!$D$1:$E$1,0),0),"")&amp;IFERROR(VLOOKUP(FC$2&amp;$A6,'EU2'!$C:$F,MATCH("AWAY",'EU2'!$C$1:$F$1,0),0),"")&amp;IFERROR(VLOOKUP(FC$2&amp;$A6,'EU2'!$D:$E,MATCH("HOME",'EU2'!$D$1:$E$1,0),0),"")&amp;IFERROR(VLOOKUP(FC$2&amp;$A6,'EUC2'!$C:$F,MATCH("AWAY",'EUC2'!$C$1:$F$1,0),0),"")&amp;IFERROR(VLOOKUP(FC$2&amp;$A6,'EUC2'!$D:$E,MATCH("HOME",'EUC2'!$D$1:$E$1,0),0),"")</f>
        <v/>
      </c>
      <c r="FD6" s="25" t="str">
        <f>IFERROR(VLOOKUP(FD$2&amp;$B6,'FPL FIX2'!$N$1:$Q$400,MATCH("HOME",'FPL FIX2'!$N$1:$Q$1,0),0),"")&amp;IFERROR(VLOOKUP(FD$2&amp;$B6,'FPL FIX2'!$O$1:$P$400,MATCH("AWAY",'FPL FIX2'!$O$1:$P$1,0),0),"")&amp;IFERROR(VLOOKUP(FD$2&amp;$A6,'FA2'!$A:$D,MATCH("AWAY",'FA2'!$A$1:$D$1,0),0),"")&amp;IFERROR(VLOOKUP(FD$2&amp;$A6,'FA2'!$B:$C,MATCH("HOME",'FA2'!$B$1:$C$1,0),0),"")&amp;IFERROR(VLOOKUP(FD$2&amp;$A6,'EFL2'!$A:$D,MATCH("AWAY",'EFL2'!$A$1:$D$1,0),0),"")&amp;IFERROR(VLOOKUP(FD$2&amp;$A6,'EFL2'!$B:$C,MATCH("HOME",'EFL2'!$B$1:$C$1,0),0),"")&amp;IFERROR(VLOOKUP(FD$2&amp;$A6,'UCL2'!$C:$F,MATCH("AWAY",'UCL2'!$C$1:$F$1,0),0),"")&amp;IFERROR(VLOOKUP(FD$2&amp;$A6,'UCL2'!$D:$E,MATCH("HOME",'UCL2'!$D$1:$E$1,0),0),"")&amp;IFERROR(VLOOKUP(FD$2&amp;$A6,'EU2'!$C:$F,MATCH("AWAY",'EU2'!$C$1:$F$1,0),0),"")&amp;IFERROR(VLOOKUP(FD$2&amp;$A6,'EU2'!$D:$E,MATCH("HOME",'EU2'!$D$1:$E$1,0),0),"")&amp;IFERROR(VLOOKUP(FD$2&amp;$A6,'EUC2'!$C:$F,MATCH("AWAY",'EUC2'!$C$1:$F$1,0),0),"")&amp;IFERROR(VLOOKUP(FD$2&amp;$A6,'EUC2'!$D:$E,MATCH("HOME",'EUC2'!$D$1:$E$1,0),0),"")</f>
        <v/>
      </c>
      <c r="FE6" s="25" t="str">
        <f>IFERROR(VLOOKUP(FE$2&amp;$B6,'FPL FIX2'!$N$1:$Q$400,MATCH("HOME",'FPL FIX2'!$N$1:$Q$1,0),0),"")&amp;IFERROR(VLOOKUP(FE$2&amp;$B6,'FPL FIX2'!$O$1:$P$400,MATCH("AWAY",'FPL FIX2'!$O$1:$P$1,0),0),"")&amp;IFERROR(VLOOKUP(FE$2&amp;$A6,'FA2'!$A:$D,MATCH("AWAY",'FA2'!$A$1:$D$1,0),0),"")&amp;IFERROR(VLOOKUP(FE$2&amp;$A6,'FA2'!$B:$C,MATCH("HOME",'FA2'!$B$1:$C$1,0),0),"")&amp;IFERROR(VLOOKUP(FE$2&amp;$A6,'EFL2'!$A:$D,MATCH("AWAY",'EFL2'!$A$1:$D$1,0),0),"")&amp;IFERROR(VLOOKUP(FE$2&amp;$A6,'EFL2'!$B:$C,MATCH("HOME",'EFL2'!$B$1:$C$1,0),0),"")&amp;IFERROR(VLOOKUP(FE$2&amp;$A6,'UCL2'!$C:$F,MATCH("AWAY",'UCL2'!$C$1:$F$1,0),0),"")&amp;IFERROR(VLOOKUP(FE$2&amp;$A6,'UCL2'!$D:$E,MATCH("HOME",'UCL2'!$D$1:$E$1,0),0),"")&amp;IFERROR(VLOOKUP(FE$2&amp;$A6,'EU2'!$C:$F,MATCH("AWAY",'EU2'!$C$1:$F$1,0),0),"")&amp;IFERROR(VLOOKUP(FE$2&amp;$A6,'EU2'!$D:$E,MATCH("HOME",'EU2'!$D$1:$E$1,0),0),"")&amp;IFERROR(VLOOKUP(FE$2&amp;$A6,'EUC2'!$C:$F,MATCH("AWAY",'EUC2'!$C$1:$F$1,0),0),"")&amp;IFERROR(VLOOKUP(FE$2&amp;$A6,'EUC2'!$D:$E,MATCH("HOME",'EUC2'!$D$1:$E$1,0),0),"")</f>
        <v/>
      </c>
      <c r="FF6" s="25" t="str">
        <f>IFERROR(VLOOKUP(FF$2&amp;$B6,'FPL FIX2'!$N$1:$Q$400,MATCH("HOME",'FPL FIX2'!$N$1:$Q$1,0),0),"")&amp;IFERROR(VLOOKUP(FF$2&amp;$B6,'FPL FIX2'!$O$1:$P$400,MATCH("AWAY",'FPL FIX2'!$O$1:$P$1,0),0),"")&amp;IFERROR(VLOOKUP(FF$2&amp;$A6,'FA2'!$A:$D,MATCH("AWAY",'FA2'!$A$1:$D$1,0),0),"")&amp;IFERROR(VLOOKUP(FF$2&amp;$A6,'FA2'!$B:$C,MATCH("HOME",'FA2'!$B$1:$C$1,0),0),"")&amp;IFERROR(VLOOKUP(FF$2&amp;$A6,'EFL2'!$A:$D,MATCH("AWAY",'EFL2'!$A$1:$D$1,0),0),"")&amp;IFERROR(VLOOKUP(FF$2&amp;$A6,'EFL2'!$B:$C,MATCH("HOME",'EFL2'!$B$1:$C$1,0),0),"")&amp;IFERROR(VLOOKUP(FF$2&amp;$A6,'UCL2'!$C:$F,MATCH("AWAY",'UCL2'!$C$1:$F$1,0),0),"")&amp;IFERROR(VLOOKUP(FF$2&amp;$A6,'UCL2'!$D:$E,MATCH("HOME",'UCL2'!$D$1:$E$1,0),0),"")&amp;IFERROR(VLOOKUP(FF$2&amp;$A6,'EU2'!$C:$F,MATCH("AWAY",'EU2'!$C$1:$F$1,0),0),"")&amp;IFERROR(VLOOKUP(FF$2&amp;$A6,'EU2'!$D:$E,MATCH("HOME",'EU2'!$D$1:$E$1,0),0),"")&amp;IFERROR(VLOOKUP(FF$2&amp;$A6,'EUC2'!$C:$F,MATCH("AWAY",'EUC2'!$C$1:$F$1,0),0),"")&amp;IFERROR(VLOOKUP(FF$2&amp;$A6,'EUC2'!$D:$E,MATCH("HOME",'EUC2'!$D$1:$E$1,0),0),"")</f>
        <v>Burnley</v>
      </c>
      <c r="FG6" s="25" t="str">
        <f>IFERROR(VLOOKUP(FG$2&amp;$B6,'FPL FIX2'!$N$1:$Q$400,MATCH("HOME",'FPL FIX2'!$N$1:$Q$1,0),0),"")&amp;IFERROR(VLOOKUP(FG$2&amp;$B6,'FPL FIX2'!$O$1:$P$400,MATCH("AWAY",'FPL FIX2'!$O$1:$P$1,0),0),"")&amp;IFERROR(VLOOKUP(FG$2&amp;$A6,'FA2'!$A:$D,MATCH("AWAY",'FA2'!$A$1:$D$1,0),0),"")&amp;IFERROR(VLOOKUP(FG$2&amp;$A6,'FA2'!$B:$C,MATCH("HOME",'FA2'!$B$1:$C$1,0),0),"")&amp;IFERROR(VLOOKUP(FG$2&amp;$A6,'EFL2'!$A:$D,MATCH("AWAY",'EFL2'!$A$1:$D$1,0),0),"")&amp;IFERROR(VLOOKUP(FG$2&amp;$A6,'EFL2'!$B:$C,MATCH("HOME",'EFL2'!$B$1:$C$1,0),0),"")&amp;IFERROR(VLOOKUP(FG$2&amp;$A6,'UCL2'!$C:$F,MATCH("AWAY",'UCL2'!$C$1:$F$1,0),0),"")&amp;IFERROR(VLOOKUP(FG$2&amp;$A6,'UCL2'!$D:$E,MATCH("HOME",'UCL2'!$D$1:$E$1,0),0),"")&amp;IFERROR(VLOOKUP(FG$2&amp;$A6,'EU2'!$C:$F,MATCH("AWAY",'EU2'!$C$1:$F$1,0),0),"")&amp;IFERROR(VLOOKUP(FG$2&amp;$A6,'EU2'!$D:$E,MATCH("HOME",'EU2'!$D$1:$E$1,0),0),"")&amp;IFERROR(VLOOKUP(FG$2&amp;$A6,'EUC2'!$C:$F,MATCH("AWAY",'EUC2'!$C$1:$F$1,0),0),"")&amp;IFERROR(VLOOKUP(FG$2&amp;$A6,'EUC2'!$D:$E,MATCH("HOME",'EUC2'!$D$1:$E$1,0),0),"")</f>
        <v/>
      </c>
      <c r="FH6" s="25" t="str">
        <f>IFERROR(VLOOKUP(FH$2&amp;$B6,'FPL FIX2'!$N$1:$Q$400,MATCH("HOME",'FPL FIX2'!$N$1:$Q$1,0),0),"")&amp;IFERROR(VLOOKUP(FH$2&amp;$B6,'FPL FIX2'!$O$1:$P$400,MATCH("AWAY",'FPL FIX2'!$O$1:$P$1,0),0),"")&amp;IFERROR(VLOOKUP(FH$2&amp;$A6,'FA2'!$A:$D,MATCH("AWAY",'FA2'!$A$1:$D$1,0),0),"")&amp;IFERROR(VLOOKUP(FH$2&amp;$A6,'FA2'!$B:$C,MATCH("HOME",'FA2'!$B$1:$C$1,0),0),"")&amp;IFERROR(VLOOKUP(FH$2&amp;$A6,'EFL2'!$A:$D,MATCH("AWAY",'EFL2'!$A$1:$D$1,0),0),"")&amp;IFERROR(VLOOKUP(FH$2&amp;$A6,'EFL2'!$B:$C,MATCH("HOME",'EFL2'!$B$1:$C$1,0),0),"")&amp;IFERROR(VLOOKUP(FH$2&amp;$A6,'UCL2'!$C:$F,MATCH("AWAY",'UCL2'!$C$1:$F$1,0),0),"")&amp;IFERROR(VLOOKUP(FH$2&amp;$A6,'UCL2'!$D:$E,MATCH("HOME",'UCL2'!$D$1:$E$1,0),0),"")&amp;IFERROR(VLOOKUP(FH$2&amp;$A6,'EU2'!$C:$F,MATCH("AWAY",'EU2'!$C$1:$F$1,0),0),"")&amp;IFERROR(VLOOKUP(FH$2&amp;$A6,'EU2'!$D:$E,MATCH("HOME",'EU2'!$D$1:$E$1,0),0),"")&amp;IFERROR(VLOOKUP(FH$2&amp;$A6,'EUC2'!$C:$F,MATCH("AWAY",'EUC2'!$C$1:$F$1,0),0),"")&amp;IFERROR(VLOOKUP(FH$2&amp;$A6,'EUC2'!$D:$E,MATCH("HOME",'EUC2'!$D$1:$E$1,0),0),"")</f>
        <v/>
      </c>
      <c r="FI6" s="25" t="str">
        <f>IFERROR(VLOOKUP(FI$2&amp;$B6,'FPL FIX2'!$N$1:$Q$400,MATCH("HOME",'FPL FIX2'!$N$1:$Q$1,0),0),"")&amp;IFERROR(VLOOKUP(FI$2&amp;$B6,'FPL FIX2'!$O$1:$P$400,MATCH("AWAY",'FPL FIX2'!$O$1:$P$1,0),0),"")&amp;IFERROR(VLOOKUP(FI$2&amp;$A6,'FA2'!$A:$D,MATCH("AWAY",'FA2'!$A$1:$D$1,0),0),"")&amp;IFERROR(VLOOKUP(FI$2&amp;$A6,'FA2'!$B:$C,MATCH("HOME",'FA2'!$B$1:$C$1,0),0),"")&amp;IFERROR(VLOOKUP(FI$2&amp;$A6,'EFL2'!$A:$D,MATCH("AWAY",'EFL2'!$A$1:$D$1,0),0),"")&amp;IFERROR(VLOOKUP(FI$2&amp;$A6,'EFL2'!$B:$C,MATCH("HOME",'EFL2'!$B$1:$C$1,0),0),"")&amp;IFERROR(VLOOKUP(FI$2&amp;$A6,'UCL2'!$C:$F,MATCH("AWAY",'UCL2'!$C$1:$F$1,0),0),"")&amp;IFERROR(VLOOKUP(FI$2&amp;$A6,'UCL2'!$D:$E,MATCH("HOME",'UCL2'!$D$1:$E$1,0),0),"")&amp;IFERROR(VLOOKUP(FI$2&amp;$A6,'EU2'!$C:$F,MATCH("AWAY",'EU2'!$C$1:$F$1,0),0),"")&amp;IFERROR(VLOOKUP(FI$2&amp;$A6,'EU2'!$D:$E,MATCH("HOME",'EU2'!$D$1:$E$1,0),0),"")&amp;IFERROR(VLOOKUP(FI$2&amp;$A6,'EUC2'!$C:$F,MATCH("AWAY",'EUC2'!$C$1:$F$1,0),0),"")&amp;IFERROR(VLOOKUP(FI$2&amp;$A6,'EUC2'!$D:$E,MATCH("HOME",'EUC2'!$D$1:$E$1,0),0),"")</f>
        <v/>
      </c>
      <c r="FJ6" s="25" t="str">
        <f>IFERROR(VLOOKUP(FJ$2&amp;$B6,'FPL FIX2'!$N$1:$Q$400,MATCH("HOME",'FPL FIX2'!$N$1:$Q$1,0),0),"")&amp;IFERROR(VLOOKUP(FJ$2&amp;$B6,'FPL FIX2'!$O$1:$P$400,MATCH("AWAY",'FPL FIX2'!$O$1:$P$1,0),0),"")&amp;IFERROR(VLOOKUP(FJ$2&amp;$A6,'FA2'!$A:$D,MATCH("AWAY",'FA2'!$A$1:$D$1,0),0),"")&amp;IFERROR(VLOOKUP(FJ$2&amp;$A6,'FA2'!$B:$C,MATCH("HOME",'FA2'!$B$1:$C$1,0),0),"")&amp;IFERROR(VLOOKUP(FJ$2&amp;$A6,'EFL2'!$A:$D,MATCH("AWAY",'EFL2'!$A$1:$D$1,0),0),"")&amp;IFERROR(VLOOKUP(FJ$2&amp;$A6,'EFL2'!$B:$C,MATCH("HOME",'EFL2'!$B$1:$C$1,0),0),"")&amp;IFERROR(VLOOKUP(FJ$2&amp;$A6,'UCL2'!$C:$F,MATCH("AWAY",'UCL2'!$C$1:$F$1,0),0),"")&amp;IFERROR(VLOOKUP(FJ$2&amp;$A6,'UCL2'!$D:$E,MATCH("HOME",'UCL2'!$D$1:$E$1,0),0),"")&amp;IFERROR(VLOOKUP(FJ$2&amp;$A6,'EU2'!$C:$F,MATCH("AWAY",'EU2'!$C$1:$F$1,0),0),"")&amp;IFERROR(VLOOKUP(FJ$2&amp;$A6,'EU2'!$D:$E,MATCH("HOME",'EU2'!$D$1:$E$1,0),0),"")&amp;IFERROR(VLOOKUP(FJ$2&amp;$A6,'EUC2'!$C:$F,MATCH("AWAY",'EUC2'!$C$1:$F$1,0),0),"")&amp;IFERROR(VLOOKUP(FJ$2&amp;$A6,'EUC2'!$D:$E,MATCH("HOME",'EUC2'!$D$1:$E$1,0),0),"")</f>
        <v/>
      </c>
      <c r="FK6" s="25" t="str">
        <f>IFERROR(VLOOKUP(FK$2&amp;$B6,'FPL FIX2'!$N$1:$Q$400,MATCH("HOME",'FPL FIX2'!$N$1:$Q$1,0),0),"")&amp;IFERROR(VLOOKUP(FK$2&amp;$B6,'FPL FIX2'!$O$1:$P$400,MATCH("AWAY",'FPL FIX2'!$O$1:$P$1,0),0),"")&amp;IFERROR(VLOOKUP(FK$2&amp;$A6,'FA2'!$A:$D,MATCH("AWAY",'FA2'!$A$1:$D$1,0),0),"")&amp;IFERROR(VLOOKUP(FK$2&amp;$A6,'FA2'!$B:$C,MATCH("HOME",'FA2'!$B$1:$C$1,0),0),"")&amp;IFERROR(VLOOKUP(FK$2&amp;$A6,'EFL2'!$A:$D,MATCH("AWAY",'EFL2'!$A$1:$D$1,0),0),"")&amp;IFERROR(VLOOKUP(FK$2&amp;$A6,'EFL2'!$B:$C,MATCH("HOME",'EFL2'!$B$1:$C$1,0),0),"")&amp;IFERROR(VLOOKUP(FK$2&amp;$A6,'UCL2'!$C:$F,MATCH("AWAY",'UCL2'!$C$1:$F$1,0),0),"")&amp;IFERROR(VLOOKUP(FK$2&amp;$A6,'UCL2'!$D:$E,MATCH("HOME",'UCL2'!$D$1:$E$1,0),0),"")&amp;IFERROR(VLOOKUP(FK$2&amp;$A6,'EU2'!$C:$F,MATCH("AWAY",'EU2'!$C$1:$F$1,0),0),"")&amp;IFERROR(VLOOKUP(FK$2&amp;$A6,'EU2'!$D:$E,MATCH("HOME",'EU2'!$D$1:$E$1,0),0),"")&amp;IFERROR(VLOOKUP(FK$2&amp;$A6,'EUC2'!$C:$F,MATCH("AWAY",'EUC2'!$C$1:$F$1,0),0),"")&amp;IFERROR(VLOOKUP(FK$2&amp;$A6,'EUC2'!$D:$E,MATCH("HOME",'EUC2'!$D$1:$E$1,0),0),"")</f>
        <v/>
      </c>
      <c r="FL6" s="25" t="str">
        <f>IFERROR(VLOOKUP(FL$2&amp;$B6,'FPL FIX2'!$N$1:$Q$400,MATCH("HOME",'FPL FIX2'!$N$1:$Q$1,0),0),"")&amp;IFERROR(VLOOKUP(FL$2&amp;$B6,'FPL FIX2'!$O$1:$P$400,MATCH("AWAY",'FPL FIX2'!$O$1:$P$1,0),0),"")&amp;IFERROR(VLOOKUP(FL$2&amp;$A6,'FA2'!$A:$D,MATCH("AWAY",'FA2'!$A$1:$D$1,0),0),"")&amp;IFERROR(VLOOKUP(FL$2&amp;$A6,'FA2'!$B:$C,MATCH("HOME",'FA2'!$B$1:$C$1,0),0),"")&amp;IFERROR(VLOOKUP(FL$2&amp;$A6,'EFL2'!$A:$D,MATCH("AWAY",'EFL2'!$A$1:$D$1,0),0),"")&amp;IFERROR(VLOOKUP(FL$2&amp;$A6,'EFL2'!$B:$C,MATCH("HOME",'EFL2'!$B$1:$C$1,0),0),"")&amp;IFERROR(VLOOKUP(FL$2&amp;$A6,'UCL2'!$C:$F,MATCH("AWAY",'UCL2'!$C$1:$F$1,0),0),"")&amp;IFERROR(VLOOKUP(FL$2&amp;$A6,'UCL2'!$D:$E,MATCH("HOME",'UCL2'!$D$1:$E$1,0),0),"")&amp;IFERROR(VLOOKUP(FL$2&amp;$A6,'EU2'!$C:$F,MATCH("AWAY",'EU2'!$C$1:$F$1,0),0),"")&amp;IFERROR(VLOOKUP(FL$2&amp;$A6,'EU2'!$D:$E,MATCH("HOME",'EU2'!$D$1:$E$1,0),0),"")&amp;IFERROR(VLOOKUP(FL$2&amp;$A6,'EUC2'!$C:$F,MATCH("AWAY",'EUC2'!$C$1:$F$1,0),0),"")&amp;IFERROR(VLOOKUP(FL$2&amp;$A6,'EUC2'!$D:$E,MATCH("HOME",'EUC2'!$D$1:$E$1,0),0),"")</f>
        <v/>
      </c>
      <c r="FM6" s="25" t="str">
        <f>IFERROR(VLOOKUP(FM$2&amp;$B6,'FPL FIX2'!$N$1:$Q$400,MATCH("HOME",'FPL FIX2'!$N$1:$Q$1,0),0),"")&amp;IFERROR(VLOOKUP(FM$2&amp;$B6,'FPL FIX2'!$O$1:$P$400,MATCH("AWAY",'FPL FIX2'!$O$1:$P$1,0),0),"")&amp;IFERROR(VLOOKUP(FM$2&amp;$A6,'FA2'!$A:$D,MATCH("AWAY",'FA2'!$A$1:$D$1,0),0),"")&amp;IFERROR(VLOOKUP(FM$2&amp;$A6,'FA2'!$B:$C,MATCH("HOME",'FA2'!$B$1:$C$1,0),0),"")&amp;IFERROR(VLOOKUP(FM$2&amp;$A6,'EFL2'!$A:$D,MATCH("AWAY",'EFL2'!$A$1:$D$1,0),0),"")&amp;IFERROR(VLOOKUP(FM$2&amp;$A6,'EFL2'!$B:$C,MATCH("HOME",'EFL2'!$B$1:$C$1,0),0),"")&amp;IFERROR(VLOOKUP(FM$2&amp;$A6,'UCL2'!$C:$F,MATCH("AWAY",'UCL2'!$C$1:$F$1,0),0),"")&amp;IFERROR(VLOOKUP(FM$2&amp;$A6,'UCL2'!$D:$E,MATCH("HOME",'UCL2'!$D$1:$E$1,0),0),"")&amp;IFERROR(VLOOKUP(FM$2&amp;$A6,'EU2'!$C:$F,MATCH("AWAY",'EU2'!$C$1:$F$1,0),0),"")&amp;IFERROR(VLOOKUP(FM$2&amp;$A6,'EU2'!$D:$E,MATCH("HOME",'EU2'!$D$1:$E$1,0),0),"")&amp;IFERROR(VLOOKUP(FM$2&amp;$A6,'EUC2'!$C:$F,MATCH("AWAY",'EUC2'!$C$1:$F$1,0),0),"")&amp;IFERROR(VLOOKUP(FM$2&amp;$A6,'EUC2'!$D:$E,MATCH("HOME",'EUC2'!$D$1:$E$1,0),0),"")</f>
        <v>bre</v>
      </c>
      <c r="FN6" s="25" t="str">
        <f>IFERROR(VLOOKUP(FN$2&amp;$B6,'FPL FIX2'!$N$1:$Q$400,MATCH("HOME",'FPL FIX2'!$N$1:$Q$1,0),0),"")&amp;IFERROR(VLOOKUP(FN$2&amp;$B6,'FPL FIX2'!$O$1:$P$400,MATCH("AWAY",'FPL FIX2'!$O$1:$P$1,0),0),"")&amp;IFERROR(VLOOKUP(FN$2&amp;$A6,'FA2'!$A:$D,MATCH("AWAY",'FA2'!$A$1:$D$1,0),0),"")&amp;IFERROR(VLOOKUP(FN$2&amp;$A6,'FA2'!$B:$C,MATCH("HOME",'FA2'!$B$1:$C$1,0),0),"")&amp;IFERROR(VLOOKUP(FN$2&amp;$A6,'EFL2'!$A:$D,MATCH("AWAY",'EFL2'!$A$1:$D$1,0),0),"")&amp;IFERROR(VLOOKUP(FN$2&amp;$A6,'EFL2'!$B:$C,MATCH("HOME",'EFL2'!$B$1:$C$1,0),0),"")&amp;IFERROR(VLOOKUP(FN$2&amp;$A6,'UCL2'!$C:$F,MATCH("AWAY",'UCL2'!$C$1:$F$1,0),0),"")&amp;IFERROR(VLOOKUP(FN$2&amp;$A6,'UCL2'!$D:$E,MATCH("HOME",'UCL2'!$D$1:$E$1,0),0),"")&amp;IFERROR(VLOOKUP(FN$2&amp;$A6,'EU2'!$C:$F,MATCH("AWAY",'EU2'!$C$1:$F$1,0),0),"")&amp;IFERROR(VLOOKUP(FN$2&amp;$A6,'EU2'!$D:$E,MATCH("HOME",'EU2'!$D$1:$E$1,0),0),"")&amp;IFERROR(VLOOKUP(FN$2&amp;$A6,'EUC2'!$C:$F,MATCH("AWAY",'EUC2'!$C$1:$F$1,0),0),"")&amp;IFERROR(VLOOKUP(FN$2&amp;$A6,'EUC2'!$D:$E,MATCH("HOME",'EUC2'!$D$1:$E$1,0),0),"")</f>
        <v/>
      </c>
      <c r="FO6" s="25" t="str">
        <f>IFERROR(VLOOKUP(FO$2&amp;$B6,'FPL FIX2'!$N$1:$Q$400,MATCH("HOME",'FPL FIX2'!$N$1:$Q$1,0),0),"")&amp;IFERROR(VLOOKUP(FO$2&amp;$B6,'FPL FIX2'!$O$1:$P$400,MATCH("AWAY",'FPL FIX2'!$O$1:$P$1,0),0),"")&amp;IFERROR(VLOOKUP(FO$2&amp;$A6,'FA2'!$A:$D,MATCH("AWAY",'FA2'!$A$1:$D$1,0),0),"")&amp;IFERROR(VLOOKUP(FO$2&amp;$A6,'FA2'!$B:$C,MATCH("HOME",'FA2'!$B$1:$C$1,0),0),"")&amp;IFERROR(VLOOKUP(FO$2&amp;$A6,'EFL2'!$A:$D,MATCH("AWAY",'EFL2'!$A$1:$D$1,0),0),"")&amp;IFERROR(VLOOKUP(FO$2&amp;$A6,'EFL2'!$B:$C,MATCH("HOME",'EFL2'!$B$1:$C$1,0),0),"")&amp;IFERROR(VLOOKUP(FO$2&amp;$A6,'UCL2'!$C:$F,MATCH("AWAY",'UCL2'!$C$1:$F$1,0),0),"")&amp;IFERROR(VLOOKUP(FO$2&amp;$A6,'UCL2'!$D:$E,MATCH("HOME",'UCL2'!$D$1:$E$1,0),0),"")&amp;IFERROR(VLOOKUP(FO$2&amp;$A6,'EU2'!$C:$F,MATCH("AWAY",'EU2'!$C$1:$F$1,0),0),"")&amp;IFERROR(VLOOKUP(FO$2&amp;$A6,'EU2'!$D:$E,MATCH("HOME",'EU2'!$D$1:$E$1,0),0),"")&amp;IFERROR(VLOOKUP(FO$2&amp;$A6,'EUC2'!$C:$F,MATCH("AWAY",'EUC2'!$C$1:$F$1,0),0),"")&amp;IFERROR(VLOOKUP(FO$2&amp;$A6,'EUC2'!$D:$E,MATCH("HOME",'EUC2'!$D$1:$E$1,0),0),"")</f>
        <v/>
      </c>
      <c r="FP6" s="25" t="str">
        <f>IFERROR(VLOOKUP(FP$2&amp;$B6,'FPL FIX2'!$N$1:$Q$400,MATCH("HOME",'FPL FIX2'!$N$1:$Q$1,0),0),"")&amp;IFERROR(VLOOKUP(FP$2&amp;$B6,'FPL FIX2'!$O$1:$P$400,MATCH("AWAY",'FPL FIX2'!$O$1:$P$1,0),0),"")&amp;IFERROR(VLOOKUP(FP$2&amp;$A6,'FA2'!$A:$D,MATCH("AWAY",'FA2'!$A$1:$D$1,0),0),"")&amp;IFERROR(VLOOKUP(FP$2&amp;$A6,'FA2'!$B:$C,MATCH("HOME",'FA2'!$B$1:$C$1,0),0),"")&amp;IFERROR(VLOOKUP(FP$2&amp;$A6,'EFL2'!$A:$D,MATCH("AWAY",'EFL2'!$A$1:$D$1,0),0),"")&amp;IFERROR(VLOOKUP(FP$2&amp;$A6,'EFL2'!$B:$C,MATCH("HOME",'EFL2'!$B$1:$C$1,0),0),"")&amp;IFERROR(VLOOKUP(FP$2&amp;$A6,'UCL2'!$C:$F,MATCH("AWAY",'UCL2'!$C$1:$F$1,0),0),"")&amp;IFERROR(VLOOKUP(FP$2&amp;$A6,'UCL2'!$D:$E,MATCH("HOME",'UCL2'!$D$1:$E$1,0),0),"")&amp;IFERROR(VLOOKUP(FP$2&amp;$A6,'EU2'!$C:$F,MATCH("AWAY",'EU2'!$C$1:$F$1,0),0),"")&amp;IFERROR(VLOOKUP(FP$2&amp;$A6,'EU2'!$D:$E,MATCH("HOME",'EU2'!$D$1:$E$1,0),0),"")&amp;IFERROR(VLOOKUP(FP$2&amp;$A6,'EUC2'!$C:$F,MATCH("AWAY",'EUC2'!$C$1:$F$1,0),0),"")&amp;IFERROR(VLOOKUP(FP$2&amp;$A6,'EUC2'!$D:$E,MATCH("HOME",'EUC2'!$D$1:$E$1,0),0),"")</f>
        <v/>
      </c>
      <c r="FQ6" s="25" t="str">
        <f>IFERROR(VLOOKUP(FQ$2&amp;$B6,'FPL FIX2'!$N$1:$Q$400,MATCH("HOME",'FPL FIX2'!$N$1:$Q$1,0),0),"")&amp;IFERROR(VLOOKUP(FQ$2&amp;$B6,'FPL FIX2'!$O$1:$P$400,MATCH("AWAY",'FPL FIX2'!$O$1:$P$1,0),0),"")&amp;IFERROR(VLOOKUP(FQ$2&amp;$A6,'FA2'!$A:$D,MATCH("AWAY",'FA2'!$A$1:$D$1,0),0),"")&amp;IFERROR(VLOOKUP(FQ$2&amp;$A6,'FA2'!$B:$C,MATCH("HOME",'FA2'!$B$1:$C$1,0),0),"")&amp;IFERROR(VLOOKUP(FQ$2&amp;$A6,'EFL2'!$A:$D,MATCH("AWAY",'EFL2'!$A$1:$D$1,0),0),"")&amp;IFERROR(VLOOKUP(FQ$2&amp;$A6,'EFL2'!$B:$C,MATCH("HOME",'EFL2'!$B$1:$C$1,0),0),"")&amp;IFERROR(VLOOKUP(FQ$2&amp;$A6,'UCL2'!$C:$F,MATCH("AWAY",'UCL2'!$C$1:$F$1,0),0),"")&amp;IFERROR(VLOOKUP(FQ$2&amp;$A6,'UCL2'!$D:$E,MATCH("HOME",'UCL2'!$D$1:$E$1,0),0),"")&amp;IFERROR(VLOOKUP(FQ$2&amp;$A6,'EU2'!$C:$F,MATCH("AWAY",'EU2'!$C$1:$F$1,0),0),"")&amp;IFERROR(VLOOKUP(FQ$2&amp;$A6,'EU2'!$D:$E,MATCH("HOME",'EU2'!$D$1:$E$1,0),0),"")&amp;IFERROR(VLOOKUP(FQ$2&amp;$A6,'EUC2'!$C:$F,MATCH("AWAY",'EUC2'!$C$1:$F$1,0),0),"")&amp;IFERROR(VLOOKUP(FQ$2&amp;$A6,'EUC2'!$D:$E,MATCH("HOME",'EUC2'!$D$1:$E$1,0),0),"")</f>
        <v/>
      </c>
      <c r="FR6" s="25" t="str">
        <f>IFERROR(VLOOKUP(FR$2&amp;$B6,'FPL FIX2'!$N$1:$Q$400,MATCH("HOME",'FPL FIX2'!$N$1:$Q$1,0),0),"")&amp;IFERROR(VLOOKUP(FR$2&amp;$B6,'FPL FIX2'!$O$1:$P$400,MATCH("AWAY",'FPL FIX2'!$O$1:$P$1,0),0),"")&amp;IFERROR(VLOOKUP(FR$2&amp;$A6,'FA2'!$A:$D,MATCH("AWAY",'FA2'!$A$1:$D$1,0),0),"")&amp;IFERROR(VLOOKUP(FR$2&amp;$A6,'FA2'!$B:$C,MATCH("HOME",'FA2'!$B$1:$C$1,0),0),"")&amp;IFERROR(VLOOKUP(FR$2&amp;$A6,'EFL2'!$A:$D,MATCH("AWAY",'EFL2'!$A$1:$D$1,0),0),"")&amp;IFERROR(VLOOKUP(FR$2&amp;$A6,'EFL2'!$B:$C,MATCH("HOME",'EFL2'!$B$1:$C$1,0),0),"")&amp;IFERROR(VLOOKUP(FR$2&amp;$A6,'UCL2'!$C:$F,MATCH("AWAY",'UCL2'!$C$1:$F$1,0),0),"")&amp;IFERROR(VLOOKUP(FR$2&amp;$A6,'UCL2'!$D:$E,MATCH("HOME",'UCL2'!$D$1:$E$1,0),0),"")&amp;IFERROR(VLOOKUP(FR$2&amp;$A6,'EU2'!$C:$F,MATCH("AWAY",'EU2'!$C$1:$F$1,0),0),"")&amp;IFERROR(VLOOKUP(FR$2&amp;$A6,'EU2'!$D:$E,MATCH("HOME",'EU2'!$D$1:$E$1,0),0),"")&amp;IFERROR(VLOOKUP(FR$2&amp;$A6,'EUC2'!$C:$F,MATCH("AWAY",'EUC2'!$C$1:$F$1,0),0),"")&amp;IFERROR(VLOOKUP(FR$2&amp;$A6,'EUC2'!$D:$E,MATCH("HOME",'EUC2'!$D$1:$E$1,0),0),"")</f>
        <v/>
      </c>
      <c r="FS6" s="25" t="str">
        <f>IFERROR(VLOOKUP(FS$2&amp;$B6,'FPL FIX2'!$N$1:$Q$400,MATCH("HOME",'FPL FIX2'!$N$1:$Q$1,0),0),"")&amp;IFERROR(VLOOKUP(FS$2&amp;$B6,'FPL FIX2'!$O$1:$P$400,MATCH("AWAY",'FPL FIX2'!$O$1:$P$1,0),0),"")&amp;IFERROR(VLOOKUP(FS$2&amp;$A6,'FA2'!$A:$D,MATCH("AWAY",'FA2'!$A$1:$D$1,0),0),"")&amp;IFERROR(VLOOKUP(FS$2&amp;$A6,'FA2'!$B:$C,MATCH("HOME",'FA2'!$B$1:$C$1,0),0),"")&amp;IFERROR(VLOOKUP(FS$2&amp;$A6,'EFL2'!$A:$D,MATCH("AWAY",'EFL2'!$A$1:$D$1,0),0),"")&amp;IFERROR(VLOOKUP(FS$2&amp;$A6,'EFL2'!$B:$C,MATCH("HOME",'EFL2'!$B$1:$C$1,0),0),"")&amp;IFERROR(VLOOKUP(FS$2&amp;$A6,'UCL2'!$C:$F,MATCH("AWAY",'UCL2'!$C$1:$F$1,0),0),"")&amp;IFERROR(VLOOKUP(FS$2&amp;$A6,'UCL2'!$D:$E,MATCH("HOME",'UCL2'!$D$1:$E$1,0),0),"")&amp;IFERROR(VLOOKUP(FS$2&amp;$A6,'EU2'!$C:$F,MATCH("AWAY",'EU2'!$C$1:$F$1,0),0),"")&amp;IFERROR(VLOOKUP(FS$2&amp;$A6,'EU2'!$D:$E,MATCH("HOME",'EU2'!$D$1:$E$1,0),0),"")&amp;IFERROR(VLOOKUP(FS$2&amp;$A6,'EUC2'!$C:$F,MATCH("AWAY",'EUC2'!$C$1:$F$1,0),0),"")&amp;IFERROR(VLOOKUP(FS$2&amp;$A6,'EUC2'!$D:$E,MATCH("HOME",'EUC2'!$D$1:$E$1,0),0),"")</f>
        <v/>
      </c>
      <c r="FT6" s="25" t="str">
        <f>IFERROR(VLOOKUP(FT$2&amp;$B6,'FPL FIX2'!$N$1:$Q$400,MATCH("HOME",'FPL FIX2'!$N$1:$Q$1,0),0),"")&amp;IFERROR(VLOOKUP(FT$2&amp;$B6,'FPL FIX2'!$O$1:$P$400,MATCH("AWAY",'FPL FIX2'!$O$1:$P$1,0),0),"")&amp;IFERROR(VLOOKUP(FT$2&amp;$A6,'FA2'!$A:$D,MATCH("AWAY",'FA2'!$A$1:$D$1,0),0),"")&amp;IFERROR(VLOOKUP(FT$2&amp;$A6,'FA2'!$B:$C,MATCH("HOME",'FA2'!$B$1:$C$1,0),0),"")&amp;IFERROR(VLOOKUP(FT$2&amp;$A6,'EFL2'!$A:$D,MATCH("AWAY",'EFL2'!$A$1:$D$1,0),0),"")&amp;IFERROR(VLOOKUP(FT$2&amp;$A6,'EFL2'!$B:$C,MATCH("HOME",'EFL2'!$B$1:$C$1,0),0),"")&amp;IFERROR(VLOOKUP(FT$2&amp;$A6,'UCL2'!$C:$F,MATCH("AWAY",'UCL2'!$C$1:$F$1,0),0),"")&amp;IFERROR(VLOOKUP(FT$2&amp;$A6,'UCL2'!$D:$E,MATCH("HOME",'UCL2'!$D$1:$E$1,0),0),"")&amp;IFERROR(VLOOKUP(FT$2&amp;$A6,'EU2'!$C:$F,MATCH("AWAY",'EU2'!$C$1:$F$1,0),0),"")&amp;IFERROR(VLOOKUP(FT$2&amp;$A6,'EU2'!$D:$E,MATCH("HOME",'EU2'!$D$1:$E$1,0),0),"")&amp;IFERROR(VLOOKUP(FT$2&amp;$A6,'EUC2'!$C:$F,MATCH("AWAY",'EUC2'!$C$1:$F$1,0),0),"")&amp;IFERROR(VLOOKUP(FT$2&amp;$A6,'EUC2'!$D:$E,MATCH("HOME",'EUC2'!$D$1:$E$1,0),0),"")</f>
        <v>NFO</v>
      </c>
      <c r="FU6" s="25" t="str">
        <f>IFERROR(VLOOKUP(FU$2&amp;$B6,'FPL FIX2'!$N$1:$Q$400,MATCH("HOME",'FPL FIX2'!$N$1:$Q$1,0),0),"")&amp;IFERROR(VLOOKUP(FU$2&amp;$B6,'FPL FIX2'!$O$1:$P$400,MATCH("AWAY",'FPL FIX2'!$O$1:$P$1,0),0),"")&amp;IFERROR(VLOOKUP(FU$2&amp;$A6,'FA2'!$A:$D,MATCH("AWAY",'FA2'!$A$1:$D$1,0),0),"")&amp;IFERROR(VLOOKUP(FU$2&amp;$A6,'FA2'!$B:$C,MATCH("HOME",'FA2'!$B$1:$C$1,0),0),"")&amp;IFERROR(VLOOKUP(FU$2&amp;$A6,'EFL2'!$A:$D,MATCH("AWAY",'EFL2'!$A$1:$D$1,0),0),"")&amp;IFERROR(VLOOKUP(FU$2&amp;$A6,'EFL2'!$B:$C,MATCH("HOME",'EFL2'!$B$1:$C$1,0),0),"")&amp;IFERROR(VLOOKUP(FU$2&amp;$A6,'UCL2'!$C:$F,MATCH("AWAY",'UCL2'!$C$1:$F$1,0),0),"")&amp;IFERROR(VLOOKUP(FU$2&amp;$A6,'UCL2'!$D:$E,MATCH("HOME",'UCL2'!$D$1:$E$1,0),0),"")&amp;IFERROR(VLOOKUP(FU$2&amp;$A6,'EU2'!$C:$F,MATCH("AWAY",'EU2'!$C$1:$F$1,0),0),"")&amp;IFERROR(VLOOKUP(FU$2&amp;$A6,'EU2'!$D:$E,MATCH("HOME",'EU2'!$D$1:$E$1,0),0),"")&amp;IFERROR(VLOOKUP(FU$2&amp;$A6,'EUC2'!$C:$F,MATCH("AWAY",'EUC2'!$C$1:$F$1,0),0),"")&amp;IFERROR(VLOOKUP(FU$2&amp;$A6,'EUC2'!$D:$E,MATCH("HOME",'EUC2'!$D$1:$E$1,0),0),"")</f>
        <v/>
      </c>
      <c r="FV6" s="25" t="str">
        <f>IFERROR(VLOOKUP(FV$2&amp;$B6,'FPL FIX2'!$N$1:$Q$400,MATCH("HOME",'FPL FIX2'!$N$1:$Q$1,0),0),"")&amp;IFERROR(VLOOKUP(FV$2&amp;$B6,'FPL FIX2'!$O$1:$P$400,MATCH("AWAY",'FPL FIX2'!$O$1:$P$1,0),0),"")&amp;IFERROR(VLOOKUP(FV$2&amp;$A6,'FA2'!$A:$D,MATCH("AWAY",'FA2'!$A$1:$D$1,0),0),"")&amp;IFERROR(VLOOKUP(FV$2&amp;$A6,'FA2'!$B:$C,MATCH("HOME",'FA2'!$B$1:$C$1,0),0),"")&amp;IFERROR(VLOOKUP(FV$2&amp;$A6,'EFL2'!$A:$D,MATCH("AWAY",'EFL2'!$A$1:$D$1,0),0),"")&amp;IFERROR(VLOOKUP(FV$2&amp;$A6,'EFL2'!$B:$C,MATCH("HOME",'EFL2'!$B$1:$C$1,0),0),"")&amp;IFERROR(VLOOKUP(FV$2&amp;$A6,'UCL2'!$C:$F,MATCH("AWAY",'UCL2'!$C$1:$F$1,0),0),"")&amp;IFERROR(VLOOKUP(FV$2&amp;$A6,'UCL2'!$D:$E,MATCH("HOME",'UCL2'!$D$1:$E$1,0),0),"")&amp;IFERROR(VLOOKUP(FV$2&amp;$A6,'EU2'!$C:$F,MATCH("AWAY",'EU2'!$C$1:$F$1,0),0),"")&amp;IFERROR(VLOOKUP(FV$2&amp;$A6,'EU2'!$D:$E,MATCH("HOME",'EU2'!$D$1:$E$1,0),0),"")&amp;IFERROR(VLOOKUP(FV$2&amp;$A6,'EUC2'!$C:$F,MATCH("AWAY",'EUC2'!$C$1:$F$1,0),0),"")&amp;IFERROR(VLOOKUP(FV$2&amp;$A6,'EUC2'!$D:$E,MATCH("HOME",'EUC2'!$D$1:$E$1,0),0),"")</f>
        <v/>
      </c>
      <c r="FW6" s="25" t="str">
        <f>IFERROR(VLOOKUP(FW$2&amp;$B6,'FPL FIX2'!$N$1:$Q$400,MATCH("HOME",'FPL FIX2'!$N$1:$Q$1,0),0),"")&amp;IFERROR(VLOOKUP(FW$2&amp;$B6,'FPL FIX2'!$O$1:$P$400,MATCH("AWAY",'FPL FIX2'!$O$1:$P$1,0),0),"")&amp;IFERROR(VLOOKUP(FW$2&amp;$A6,'FA2'!$A:$D,MATCH("AWAY",'FA2'!$A$1:$D$1,0),0),"")&amp;IFERROR(VLOOKUP(FW$2&amp;$A6,'FA2'!$B:$C,MATCH("HOME",'FA2'!$B$1:$C$1,0),0),"")&amp;IFERROR(VLOOKUP(FW$2&amp;$A6,'EFL2'!$A:$D,MATCH("AWAY",'EFL2'!$A$1:$D$1,0),0),"")&amp;IFERROR(VLOOKUP(FW$2&amp;$A6,'EFL2'!$B:$C,MATCH("HOME",'EFL2'!$B$1:$C$1,0),0),"")&amp;IFERROR(VLOOKUP(FW$2&amp;$A6,'UCL2'!$C:$F,MATCH("AWAY",'UCL2'!$C$1:$F$1,0),0),"")&amp;IFERROR(VLOOKUP(FW$2&amp;$A6,'UCL2'!$D:$E,MATCH("HOME",'UCL2'!$D$1:$E$1,0),0),"")&amp;IFERROR(VLOOKUP(FW$2&amp;$A6,'EU2'!$C:$F,MATCH("AWAY",'EU2'!$C$1:$F$1,0),0),"")&amp;IFERROR(VLOOKUP(FW$2&amp;$A6,'EU2'!$D:$E,MATCH("HOME",'EU2'!$D$1:$E$1,0),0),"")&amp;IFERROR(VLOOKUP(FW$2&amp;$A6,'EUC2'!$C:$F,MATCH("AWAY",'EUC2'!$C$1:$F$1,0),0),"")&amp;IFERROR(VLOOKUP(FW$2&amp;$A6,'EUC2'!$D:$E,MATCH("HOME",'EUC2'!$D$1:$E$1,0),0),"")</f>
        <v/>
      </c>
      <c r="FX6" s="25" t="str">
        <f>IFERROR(VLOOKUP(FX$2&amp;$B6,'FPL FIX2'!$N$1:$Q$400,MATCH("HOME",'FPL FIX2'!$N$1:$Q$1,0),0),"")&amp;IFERROR(VLOOKUP(FX$2&amp;$B6,'FPL FIX2'!$O$1:$P$400,MATCH("AWAY",'FPL FIX2'!$O$1:$P$1,0),0),"")&amp;IFERROR(VLOOKUP(FX$2&amp;$A6,'FA2'!$A:$D,MATCH("AWAY",'FA2'!$A$1:$D$1,0),0),"")&amp;IFERROR(VLOOKUP(FX$2&amp;$A6,'FA2'!$B:$C,MATCH("HOME",'FA2'!$B$1:$C$1,0),0),"")&amp;IFERROR(VLOOKUP(FX$2&amp;$A6,'EFL2'!$A:$D,MATCH("AWAY",'EFL2'!$A$1:$D$1,0),0),"")&amp;IFERROR(VLOOKUP(FX$2&amp;$A6,'EFL2'!$B:$C,MATCH("HOME",'EFL2'!$B$1:$C$1,0),0),"")&amp;IFERROR(VLOOKUP(FX$2&amp;$A6,'UCL2'!$C:$F,MATCH("AWAY",'UCL2'!$C$1:$F$1,0),0),"")&amp;IFERROR(VLOOKUP(FX$2&amp;$A6,'UCL2'!$D:$E,MATCH("HOME",'UCL2'!$D$1:$E$1,0),0),"")&amp;IFERROR(VLOOKUP(FX$2&amp;$A6,'EU2'!$C:$F,MATCH("AWAY",'EU2'!$C$1:$F$1,0),0),"")&amp;IFERROR(VLOOKUP(FX$2&amp;$A6,'EU2'!$D:$E,MATCH("HOME",'EU2'!$D$1:$E$1,0),0),"")&amp;IFERROR(VLOOKUP(FX$2&amp;$A6,'EUC2'!$C:$F,MATCH("AWAY",'EUC2'!$C$1:$F$1,0),0),"")&amp;IFERROR(VLOOKUP(FX$2&amp;$A6,'EUC2'!$D:$E,MATCH("HOME",'EUC2'!$D$1:$E$1,0),0),"")</f>
        <v/>
      </c>
      <c r="FY6" s="25" t="str">
        <f>IFERROR(VLOOKUP(FY$2&amp;$B6,'FPL FIX2'!$N$1:$Q$400,MATCH("HOME",'FPL FIX2'!$N$1:$Q$1,0),0),"")&amp;IFERROR(VLOOKUP(FY$2&amp;$B6,'FPL FIX2'!$O$1:$P$400,MATCH("AWAY",'FPL FIX2'!$O$1:$P$1,0),0),"")&amp;IFERROR(VLOOKUP(FY$2&amp;$A6,'FA2'!$A:$D,MATCH("AWAY",'FA2'!$A$1:$D$1,0),0),"")&amp;IFERROR(VLOOKUP(FY$2&amp;$A6,'FA2'!$B:$C,MATCH("HOME",'FA2'!$B$1:$C$1,0),0),"")&amp;IFERROR(VLOOKUP(FY$2&amp;$A6,'EFL2'!$A:$D,MATCH("AWAY",'EFL2'!$A$1:$D$1,0),0),"")&amp;IFERROR(VLOOKUP(FY$2&amp;$A6,'EFL2'!$B:$C,MATCH("HOME",'EFL2'!$B$1:$C$1,0),0),"")&amp;IFERROR(VLOOKUP(FY$2&amp;$A6,'UCL2'!$C:$F,MATCH("AWAY",'UCL2'!$C$1:$F$1,0),0),"")&amp;IFERROR(VLOOKUP(FY$2&amp;$A6,'UCL2'!$D:$E,MATCH("HOME",'UCL2'!$D$1:$E$1,0),0),"")&amp;IFERROR(VLOOKUP(FY$2&amp;$A6,'EU2'!$C:$F,MATCH("AWAY",'EU2'!$C$1:$F$1,0),0),"")&amp;IFERROR(VLOOKUP(FY$2&amp;$A6,'EU2'!$D:$E,MATCH("HOME",'EU2'!$D$1:$E$1,0),0),"")&amp;IFERROR(VLOOKUP(FY$2&amp;$A6,'EUC2'!$C:$F,MATCH("AWAY",'EUC2'!$C$1:$F$1,0),0),"")&amp;IFERROR(VLOOKUP(FY$2&amp;$A6,'EUC2'!$D:$E,MATCH("HOME",'EUC2'!$D$1:$E$1,0),0),"")</f>
        <v/>
      </c>
      <c r="FZ6" s="25" t="str">
        <f>IFERROR(VLOOKUP(FZ$2&amp;$B6,'FPL FIX2'!$N$1:$Q$400,MATCH("HOME",'FPL FIX2'!$N$1:$Q$1,0),0),"")&amp;IFERROR(VLOOKUP(FZ$2&amp;$B6,'FPL FIX2'!$O$1:$P$400,MATCH("AWAY",'FPL FIX2'!$O$1:$P$1,0),0),"")&amp;IFERROR(VLOOKUP(FZ$2&amp;$A6,'FA2'!$A:$D,MATCH("AWAY",'FA2'!$A$1:$D$1,0),0),"")&amp;IFERROR(VLOOKUP(FZ$2&amp;$A6,'FA2'!$B:$C,MATCH("HOME",'FA2'!$B$1:$C$1,0),0),"")&amp;IFERROR(VLOOKUP(FZ$2&amp;$A6,'EFL2'!$A:$D,MATCH("AWAY",'EFL2'!$A$1:$D$1,0),0),"")&amp;IFERROR(VLOOKUP(FZ$2&amp;$A6,'EFL2'!$B:$C,MATCH("HOME",'EFL2'!$B$1:$C$1,0),0),"")&amp;IFERROR(VLOOKUP(FZ$2&amp;$A6,'UCL2'!$C:$F,MATCH("AWAY",'UCL2'!$C$1:$F$1,0),0),"")&amp;IFERROR(VLOOKUP(FZ$2&amp;$A6,'UCL2'!$D:$E,MATCH("HOME",'UCL2'!$D$1:$E$1,0),0),"")&amp;IFERROR(VLOOKUP(FZ$2&amp;$A6,'EU2'!$C:$F,MATCH("AWAY",'EU2'!$C$1:$F$1,0),0),"")&amp;IFERROR(VLOOKUP(FZ$2&amp;$A6,'EU2'!$D:$E,MATCH("HOME",'EU2'!$D$1:$E$1,0),0),"")&amp;IFERROR(VLOOKUP(FZ$2&amp;$A6,'EUC2'!$C:$F,MATCH("AWAY",'EUC2'!$C$1:$F$1,0),0),"")&amp;IFERROR(VLOOKUP(FZ$2&amp;$A6,'EUC2'!$D:$E,MATCH("HOME",'EUC2'!$D$1:$E$1,0),0),"")</f>
        <v/>
      </c>
      <c r="GA6" s="25" t="str">
        <f>IFERROR(VLOOKUP(GA$2&amp;$B6,'FPL FIX2'!$N$1:$Q$400,MATCH("HOME",'FPL FIX2'!$N$1:$Q$1,0),0),"")&amp;IFERROR(VLOOKUP(GA$2&amp;$B6,'FPL FIX2'!$O$1:$P$400,MATCH("AWAY",'FPL FIX2'!$O$1:$P$1,0),0),"")&amp;IFERROR(VLOOKUP(GA$2&amp;$A6,'FA2'!$A:$D,MATCH("AWAY",'FA2'!$A$1:$D$1,0),0),"")&amp;IFERROR(VLOOKUP(GA$2&amp;$A6,'FA2'!$B:$C,MATCH("HOME",'FA2'!$B$1:$C$1,0),0),"")&amp;IFERROR(VLOOKUP(GA$2&amp;$A6,'EFL2'!$A:$D,MATCH("AWAY",'EFL2'!$A$1:$D$1,0),0),"")&amp;IFERROR(VLOOKUP(GA$2&amp;$A6,'EFL2'!$B:$C,MATCH("HOME",'EFL2'!$B$1:$C$1,0),0),"")&amp;IFERROR(VLOOKUP(GA$2&amp;$A6,'UCL2'!$C:$F,MATCH("AWAY",'UCL2'!$C$1:$F$1,0),0),"")&amp;IFERROR(VLOOKUP(GA$2&amp;$A6,'UCL2'!$D:$E,MATCH("HOME",'UCL2'!$D$1:$E$1,0),0),"")&amp;IFERROR(VLOOKUP(GA$2&amp;$A6,'EU2'!$C:$F,MATCH("AWAY",'EU2'!$C$1:$F$1,0),0),"")&amp;IFERROR(VLOOKUP(GA$2&amp;$A6,'EU2'!$D:$E,MATCH("HOME",'EU2'!$D$1:$E$1,0),0),"")&amp;IFERROR(VLOOKUP(GA$2&amp;$A6,'EUC2'!$C:$F,MATCH("AWAY",'EUC2'!$C$1:$F$1,0),0),"")&amp;IFERROR(VLOOKUP(GA$2&amp;$A6,'EUC2'!$D:$E,MATCH("HOME",'EUC2'!$D$1:$E$1,0),0),"")</f>
        <v/>
      </c>
      <c r="GB6" s="25" t="str">
        <f>IFERROR(VLOOKUP(GB$2&amp;$B6,'FPL FIX2'!$N$1:$Q$400,MATCH("HOME",'FPL FIX2'!$N$1:$Q$1,0),0),"")&amp;IFERROR(VLOOKUP(GB$2&amp;$B6,'FPL FIX2'!$O$1:$P$400,MATCH("AWAY",'FPL FIX2'!$O$1:$P$1,0),0),"")&amp;IFERROR(VLOOKUP(GB$2&amp;$A6,'FA2'!$A:$D,MATCH("AWAY",'FA2'!$A$1:$D$1,0),0),"")&amp;IFERROR(VLOOKUP(GB$2&amp;$A6,'FA2'!$B:$C,MATCH("HOME",'FA2'!$B$1:$C$1,0),0),"")&amp;IFERROR(VLOOKUP(GB$2&amp;$A6,'EFL2'!$A:$D,MATCH("AWAY",'EFL2'!$A$1:$D$1,0),0),"")&amp;IFERROR(VLOOKUP(GB$2&amp;$A6,'EFL2'!$B:$C,MATCH("HOME",'EFL2'!$B$1:$C$1,0),0),"")&amp;IFERROR(VLOOKUP(GB$2&amp;$A6,'UCL2'!$C:$F,MATCH("AWAY",'UCL2'!$C$1:$F$1,0),0),"")&amp;IFERROR(VLOOKUP(GB$2&amp;$A6,'UCL2'!$D:$E,MATCH("HOME",'UCL2'!$D$1:$E$1,0),0),"")&amp;IFERROR(VLOOKUP(GB$2&amp;$A6,'EU2'!$C:$F,MATCH("AWAY",'EU2'!$C$1:$F$1,0),0),"")&amp;IFERROR(VLOOKUP(GB$2&amp;$A6,'EU2'!$D:$E,MATCH("HOME",'EU2'!$D$1:$E$1,0),0),"")&amp;IFERROR(VLOOKUP(GB$2&amp;$A6,'EUC2'!$C:$F,MATCH("AWAY",'EUC2'!$C$1:$F$1,0),0),"")&amp;IFERROR(VLOOKUP(GB$2&amp;$A6,'EUC2'!$D:$E,MATCH("HOME",'EUC2'!$D$1:$E$1,0),0),"")</f>
        <v/>
      </c>
      <c r="GC6" s="25" t="str">
        <f>IFERROR(VLOOKUP(GC$2&amp;$B6,'FPL FIX2'!$N$1:$Q$400,MATCH("HOME",'FPL FIX2'!$N$1:$Q$1,0),0),"")&amp;IFERROR(VLOOKUP(GC$2&amp;$B6,'FPL FIX2'!$O$1:$P$400,MATCH("AWAY",'FPL FIX2'!$O$1:$P$1,0),0),"")&amp;IFERROR(VLOOKUP(GC$2&amp;$A6,'FA2'!$A:$D,MATCH("AWAY",'FA2'!$A$1:$D$1,0),0),"")&amp;IFERROR(VLOOKUP(GC$2&amp;$A6,'FA2'!$B:$C,MATCH("HOME",'FA2'!$B$1:$C$1,0),0),"")&amp;IFERROR(VLOOKUP(GC$2&amp;$A6,'EFL2'!$A:$D,MATCH("AWAY",'EFL2'!$A$1:$D$1,0),0),"")&amp;IFERROR(VLOOKUP(GC$2&amp;$A6,'EFL2'!$B:$C,MATCH("HOME",'EFL2'!$B$1:$C$1,0),0),"")&amp;IFERROR(VLOOKUP(GC$2&amp;$A6,'UCL2'!$C:$F,MATCH("AWAY",'UCL2'!$C$1:$F$1,0),0),"")&amp;IFERROR(VLOOKUP(GC$2&amp;$A6,'UCL2'!$D:$E,MATCH("HOME",'UCL2'!$D$1:$E$1,0),0),"")&amp;IFERROR(VLOOKUP(GC$2&amp;$A6,'EU2'!$C:$F,MATCH("AWAY",'EU2'!$C$1:$F$1,0),0),"")&amp;IFERROR(VLOOKUP(GC$2&amp;$A6,'EU2'!$D:$E,MATCH("HOME",'EU2'!$D$1:$E$1,0),0),"")&amp;IFERROR(VLOOKUP(GC$2&amp;$A6,'EUC2'!$C:$F,MATCH("AWAY",'EUC2'!$C$1:$F$1,0),0),"")&amp;IFERROR(VLOOKUP(GC$2&amp;$A6,'EUC2'!$D:$E,MATCH("HOME",'EUC2'!$D$1:$E$1,0),0),"")</f>
        <v/>
      </c>
      <c r="GD6" s="25" t="str">
        <f>IFERROR(VLOOKUP(GD$2&amp;$B6,'FPL FIX2'!$N$1:$Q$400,MATCH("HOME",'FPL FIX2'!$N$1:$Q$1,0),0),"")&amp;IFERROR(VLOOKUP(GD$2&amp;$B6,'FPL FIX2'!$O$1:$P$400,MATCH("AWAY",'FPL FIX2'!$O$1:$P$1,0),0),"")&amp;IFERROR(VLOOKUP(GD$2&amp;$A6,'FA2'!$A:$D,MATCH("AWAY",'FA2'!$A$1:$D$1,0),0),"")&amp;IFERROR(VLOOKUP(GD$2&amp;$A6,'FA2'!$B:$C,MATCH("HOME",'FA2'!$B$1:$C$1,0),0),"")&amp;IFERROR(VLOOKUP(GD$2&amp;$A6,'EFL2'!$A:$D,MATCH("AWAY",'EFL2'!$A$1:$D$1,0),0),"")&amp;IFERROR(VLOOKUP(GD$2&amp;$A6,'EFL2'!$B:$C,MATCH("HOME",'EFL2'!$B$1:$C$1,0),0),"")&amp;IFERROR(VLOOKUP(GD$2&amp;$A6,'UCL2'!$C:$F,MATCH("AWAY",'UCL2'!$C$1:$F$1,0),0),"")&amp;IFERROR(VLOOKUP(GD$2&amp;$A6,'UCL2'!$D:$E,MATCH("HOME",'UCL2'!$D$1:$E$1,0),0),"")&amp;IFERROR(VLOOKUP(GD$2&amp;$A6,'EU2'!$C:$F,MATCH("AWAY",'EU2'!$C$1:$F$1,0),0),"")&amp;IFERROR(VLOOKUP(GD$2&amp;$A6,'EU2'!$D:$E,MATCH("HOME",'EU2'!$D$1:$E$1,0),0),"")&amp;IFERROR(VLOOKUP(GD$2&amp;$A6,'EUC2'!$C:$F,MATCH("AWAY",'EUC2'!$C$1:$F$1,0),0),"")&amp;IFERROR(VLOOKUP(GD$2&amp;$A6,'EUC2'!$D:$E,MATCH("HOME",'EUC2'!$D$1:$E$1,0),0),"")</f>
        <v/>
      </c>
      <c r="GE6" s="25" t="str">
        <f>IFERROR(VLOOKUP(GE$2&amp;$B6,'FPL FIX2'!$N$1:$Q$400,MATCH("HOME",'FPL FIX2'!$N$1:$Q$1,0),0),"")&amp;IFERROR(VLOOKUP(GE$2&amp;$B6,'FPL FIX2'!$O$1:$P$400,MATCH("AWAY",'FPL FIX2'!$O$1:$P$1,0),0),"")&amp;IFERROR(VLOOKUP(GE$2&amp;$A6,'FA2'!$A:$D,MATCH("AWAY",'FA2'!$A$1:$D$1,0),0),"")&amp;IFERROR(VLOOKUP(GE$2&amp;$A6,'FA2'!$B:$C,MATCH("HOME",'FA2'!$B$1:$C$1,0),0),"")&amp;IFERROR(VLOOKUP(GE$2&amp;$A6,'EFL2'!$A:$D,MATCH("AWAY",'EFL2'!$A$1:$D$1,0),0),"")&amp;IFERROR(VLOOKUP(GE$2&amp;$A6,'EFL2'!$B:$C,MATCH("HOME",'EFL2'!$B$1:$C$1,0),0),"")&amp;IFERROR(VLOOKUP(GE$2&amp;$A6,'UCL2'!$C:$F,MATCH("AWAY",'UCL2'!$C$1:$F$1,0),0),"")&amp;IFERROR(VLOOKUP(GE$2&amp;$A6,'UCL2'!$D:$E,MATCH("HOME",'UCL2'!$D$1:$E$1,0),0),"")&amp;IFERROR(VLOOKUP(GE$2&amp;$A6,'EU2'!$C:$F,MATCH("AWAY",'EU2'!$C$1:$F$1,0),0),"")&amp;IFERROR(VLOOKUP(GE$2&amp;$A6,'EU2'!$D:$E,MATCH("HOME",'EU2'!$D$1:$E$1,0),0),"")&amp;IFERROR(VLOOKUP(GE$2&amp;$A6,'EUC2'!$C:$F,MATCH("AWAY",'EUC2'!$C$1:$F$1,0),0),"")&amp;IFERROR(VLOOKUP(GE$2&amp;$A6,'EUC2'!$D:$E,MATCH("HOME",'EUC2'!$D$1:$E$1,0),0),"")</f>
        <v/>
      </c>
      <c r="GF6" s="25" t="str">
        <f>IFERROR(VLOOKUP(GF$2&amp;$B6,'FPL FIX2'!$N$1:$Q$400,MATCH("HOME",'FPL FIX2'!$N$1:$Q$1,0),0),"")&amp;IFERROR(VLOOKUP(GF$2&amp;$B6,'FPL FIX2'!$O$1:$P$400,MATCH("AWAY",'FPL FIX2'!$O$1:$P$1,0),0),"")&amp;IFERROR(VLOOKUP(GF$2&amp;$A6,'FA2'!$A:$D,MATCH("AWAY",'FA2'!$A$1:$D$1,0),0),"")&amp;IFERROR(VLOOKUP(GF$2&amp;$A6,'FA2'!$B:$C,MATCH("HOME",'FA2'!$B$1:$C$1,0),0),"")&amp;IFERROR(VLOOKUP(GF$2&amp;$A6,'EFL2'!$A:$D,MATCH("AWAY",'EFL2'!$A$1:$D$1,0),0),"")&amp;IFERROR(VLOOKUP(GF$2&amp;$A6,'EFL2'!$B:$C,MATCH("HOME",'EFL2'!$B$1:$C$1,0),0),"")&amp;IFERROR(VLOOKUP(GF$2&amp;$A6,'UCL2'!$C:$F,MATCH("AWAY",'UCL2'!$C$1:$F$1,0),0),"")&amp;IFERROR(VLOOKUP(GF$2&amp;$A6,'UCL2'!$D:$E,MATCH("HOME",'UCL2'!$D$1:$E$1,0),0),"")&amp;IFERROR(VLOOKUP(GF$2&amp;$A6,'EU2'!$C:$F,MATCH("AWAY",'EU2'!$C$1:$F$1,0),0),"")&amp;IFERROR(VLOOKUP(GF$2&amp;$A6,'EU2'!$D:$E,MATCH("HOME",'EU2'!$D$1:$E$1,0),0),"")&amp;IFERROR(VLOOKUP(GF$2&amp;$A6,'EUC2'!$C:$F,MATCH("AWAY",'EUC2'!$C$1:$F$1,0),0),"")&amp;IFERROR(VLOOKUP(GF$2&amp;$A6,'EUC2'!$D:$E,MATCH("HOME",'EUC2'!$D$1:$E$1,0),0),"")</f>
        <v/>
      </c>
      <c r="GG6" s="25" t="str">
        <f>IFERROR(VLOOKUP(GG$2&amp;$B6,'FPL FIX2'!$N$1:$Q$400,MATCH("HOME",'FPL FIX2'!$N$1:$Q$1,0),0),"")&amp;IFERROR(VLOOKUP(GG$2&amp;$B6,'FPL FIX2'!$O$1:$P$400,MATCH("AWAY",'FPL FIX2'!$O$1:$P$1,0),0),"")&amp;IFERROR(VLOOKUP(GG$2&amp;$A6,'FA2'!$A:$D,MATCH("AWAY",'FA2'!$A$1:$D$1,0),0),"")&amp;IFERROR(VLOOKUP(GG$2&amp;$A6,'FA2'!$B:$C,MATCH("HOME",'FA2'!$B$1:$C$1,0),0),"")&amp;IFERROR(VLOOKUP(GG$2&amp;$A6,'EFL2'!$A:$D,MATCH("AWAY",'EFL2'!$A$1:$D$1,0),0),"")&amp;IFERROR(VLOOKUP(GG$2&amp;$A6,'EFL2'!$B:$C,MATCH("HOME",'EFL2'!$B$1:$C$1,0),0),"")&amp;IFERROR(VLOOKUP(GG$2&amp;$A6,'UCL2'!$C:$F,MATCH("AWAY",'UCL2'!$C$1:$F$1,0),0),"")&amp;IFERROR(VLOOKUP(GG$2&amp;$A6,'UCL2'!$D:$E,MATCH("HOME",'UCL2'!$D$1:$E$1,0),0),"")&amp;IFERROR(VLOOKUP(GG$2&amp;$A6,'EU2'!$C:$F,MATCH("AWAY",'EU2'!$C$1:$F$1,0),0),"")&amp;IFERROR(VLOOKUP(GG$2&amp;$A6,'EU2'!$D:$E,MATCH("HOME",'EU2'!$D$1:$E$1,0),0),"")&amp;IFERROR(VLOOKUP(GG$2&amp;$A6,'EUC2'!$C:$F,MATCH("AWAY",'EUC2'!$C$1:$F$1,0),0),"")&amp;IFERROR(VLOOKUP(GG$2&amp;$A6,'EUC2'!$D:$E,MATCH("HOME",'EUC2'!$D$1:$E$1,0),0),"")</f>
        <v/>
      </c>
      <c r="GH6" s="25" t="str">
        <f>IFERROR(VLOOKUP(GH$2&amp;$B6,'FPL FIX2'!$N$1:$Q$400,MATCH("HOME",'FPL FIX2'!$N$1:$Q$1,0),0),"")&amp;IFERROR(VLOOKUP(GH$2&amp;$B6,'FPL FIX2'!$O$1:$P$400,MATCH("AWAY",'FPL FIX2'!$O$1:$P$1,0),0),"")&amp;IFERROR(VLOOKUP(GH$2&amp;$A6,'FA2'!$A:$D,MATCH("AWAY",'FA2'!$A$1:$D$1,0),0),"")&amp;IFERROR(VLOOKUP(GH$2&amp;$A6,'FA2'!$B:$C,MATCH("HOME",'FA2'!$B$1:$C$1,0),0),"")&amp;IFERROR(VLOOKUP(GH$2&amp;$A6,'EFL2'!$A:$D,MATCH("AWAY",'EFL2'!$A$1:$D$1,0),0),"")&amp;IFERROR(VLOOKUP(GH$2&amp;$A6,'EFL2'!$B:$C,MATCH("HOME",'EFL2'!$B$1:$C$1,0),0),"")&amp;IFERROR(VLOOKUP(GH$2&amp;$A6,'UCL2'!$C:$F,MATCH("AWAY",'UCL2'!$C$1:$F$1,0),0),"")&amp;IFERROR(VLOOKUP(GH$2&amp;$A6,'UCL2'!$D:$E,MATCH("HOME",'UCL2'!$D$1:$E$1,0),0),"")&amp;IFERROR(VLOOKUP(GH$2&amp;$A6,'EU2'!$C:$F,MATCH("AWAY",'EU2'!$C$1:$F$1,0),0),"")&amp;IFERROR(VLOOKUP(GH$2&amp;$A6,'EU2'!$D:$E,MATCH("HOME",'EU2'!$D$1:$E$1,0),0),"")&amp;IFERROR(VLOOKUP(GH$2&amp;$A6,'EUC2'!$C:$F,MATCH("AWAY",'EUC2'!$C$1:$F$1,0),0),"")&amp;IFERROR(VLOOKUP(GH$2&amp;$A6,'EUC2'!$D:$E,MATCH("HOME",'EUC2'!$D$1:$E$1,0),0),"")</f>
        <v>bha</v>
      </c>
      <c r="GI6" s="25" t="str">
        <f>IFERROR(VLOOKUP(GI$2&amp;$B6,'FPL FIX2'!$N$1:$Q$400,MATCH("HOME",'FPL FIX2'!$N$1:$Q$1,0),0),"")&amp;IFERROR(VLOOKUP(GI$2&amp;$B6,'FPL FIX2'!$O$1:$P$400,MATCH("AWAY",'FPL FIX2'!$O$1:$P$1,0),0),"")&amp;IFERROR(VLOOKUP(GI$2&amp;$A6,'FA2'!$A:$D,MATCH("AWAY",'FA2'!$A$1:$D$1,0),0),"")&amp;IFERROR(VLOOKUP(GI$2&amp;$A6,'FA2'!$B:$C,MATCH("HOME",'FA2'!$B$1:$C$1,0),0),"")&amp;IFERROR(VLOOKUP(GI$2&amp;$A6,'EFL2'!$A:$D,MATCH("AWAY",'EFL2'!$A$1:$D$1,0),0),"")&amp;IFERROR(VLOOKUP(GI$2&amp;$A6,'EFL2'!$B:$C,MATCH("HOME",'EFL2'!$B$1:$C$1,0),0),"")&amp;IFERROR(VLOOKUP(GI$2&amp;$A6,'UCL2'!$C:$F,MATCH("AWAY",'UCL2'!$C$1:$F$1,0),0),"")&amp;IFERROR(VLOOKUP(GI$2&amp;$A6,'UCL2'!$D:$E,MATCH("HOME",'UCL2'!$D$1:$E$1,0),0),"")&amp;IFERROR(VLOOKUP(GI$2&amp;$A6,'EU2'!$C:$F,MATCH("AWAY",'EU2'!$C$1:$F$1,0),0),"")&amp;IFERROR(VLOOKUP(GI$2&amp;$A6,'EU2'!$D:$E,MATCH("HOME",'EU2'!$D$1:$E$1,0),0),"")&amp;IFERROR(VLOOKUP(GI$2&amp;$A6,'EUC2'!$C:$F,MATCH("AWAY",'EUC2'!$C$1:$F$1,0),0),"")&amp;IFERROR(VLOOKUP(GI$2&amp;$A6,'EUC2'!$D:$E,MATCH("HOME",'EUC2'!$D$1:$E$1,0),0),"")</f>
        <v/>
      </c>
      <c r="GJ6" s="25" t="str">
        <f>IFERROR(VLOOKUP(GJ$2&amp;$B6,'FPL FIX2'!$N$1:$Q$400,MATCH("HOME",'FPL FIX2'!$N$1:$Q$1,0),0),"")&amp;IFERROR(VLOOKUP(GJ$2&amp;$B6,'FPL FIX2'!$O$1:$P$400,MATCH("AWAY",'FPL FIX2'!$O$1:$P$1,0),0),"")&amp;IFERROR(VLOOKUP(GJ$2&amp;$A6,'FA2'!$A:$D,MATCH("AWAY",'FA2'!$A$1:$D$1,0),0),"")&amp;IFERROR(VLOOKUP(GJ$2&amp;$A6,'FA2'!$B:$C,MATCH("HOME",'FA2'!$B$1:$C$1,0),0),"")&amp;IFERROR(VLOOKUP(GJ$2&amp;$A6,'EFL2'!$A:$D,MATCH("AWAY",'EFL2'!$A$1:$D$1,0),0),"")&amp;IFERROR(VLOOKUP(GJ$2&amp;$A6,'EFL2'!$B:$C,MATCH("HOME",'EFL2'!$B$1:$C$1,0),0),"")&amp;IFERROR(VLOOKUP(GJ$2&amp;$A6,'UCL2'!$C:$F,MATCH("AWAY",'UCL2'!$C$1:$F$1,0),0),"")&amp;IFERROR(VLOOKUP(GJ$2&amp;$A6,'UCL2'!$D:$E,MATCH("HOME",'UCL2'!$D$1:$E$1,0),0),"")&amp;IFERROR(VLOOKUP(GJ$2&amp;$A6,'EU2'!$C:$F,MATCH("AWAY",'EU2'!$C$1:$F$1,0),0),"")&amp;IFERROR(VLOOKUP(GJ$2&amp;$A6,'EU2'!$D:$E,MATCH("HOME",'EU2'!$D$1:$E$1,0),0),"")&amp;IFERROR(VLOOKUP(GJ$2&amp;$A6,'EUC2'!$C:$F,MATCH("AWAY",'EUC2'!$C$1:$F$1,0),0),"")&amp;IFERROR(VLOOKUP(GJ$2&amp;$A6,'EUC2'!$D:$E,MATCH("HOME",'EUC2'!$D$1:$E$1,0),0),"")</f>
        <v/>
      </c>
      <c r="GK6" s="25" t="str">
        <f>IFERROR(VLOOKUP(GK$2&amp;$B6,'FPL FIX2'!$N$1:$Q$400,MATCH("HOME",'FPL FIX2'!$N$1:$Q$1,0),0),"")&amp;IFERROR(VLOOKUP(GK$2&amp;$B6,'FPL FIX2'!$O$1:$P$400,MATCH("AWAY",'FPL FIX2'!$O$1:$P$1,0),0),"")&amp;IFERROR(VLOOKUP(GK$2&amp;$A6,'FA2'!$A:$D,MATCH("AWAY",'FA2'!$A$1:$D$1,0),0),"")&amp;IFERROR(VLOOKUP(GK$2&amp;$A6,'FA2'!$B:$C,MATCH("HOME",'FA2'!$B$1:$C$1,0),0),"")&amp;IFERROR(VLOOKUP(GK$2&amp;$A6,'EFL2'!$A:$D,MATCH("AWAY",'EFL2'!$A$1:$D$1,0),0),"")&amp;IFERROR(VLOOKUP(GK$2&amp;$A6,'EFL2'!$B:$C,MATCH("HOME",'EFL2'!$B$1:$C$1,0),0),"")&amp;IFERROR(VLOOKUP(GK$2&amp;$A6,'UCL2'!$C:$F,MATCH("AWAY",'UCL2'!$C$1:$F$1,0),0),"")&amp;IFERROR(VLOOKUP(GK$2&amp;$A6,'UCL2'!$D:$E,MATCH("HOME",'UCL2'!$D$1:$E$1,0),0),"")&amp;IFERROR(VLOOKUP(GK$2&amp;$A6,'EU2'!$C:$F,MATCH("AWAY",'EU2'!$C$1:$F$1,0),0),"")&amp;IFERROR(VLOOKUP(GK$2&amp;$A6,'EU2'!$D:$E,MATCH("HOME",'EU2'!$D$1:$E$1,0),0),"")&amp;IFERROR(VLOOKUP(GK$2&amp;$A6,'EUC2'!$C:$F,MATCH("AWAY",'EUC2'!$C$1:$F$1,0),0),"")&amp;IFERROR(VLOOKUP(GK$2&amp;$A6,'EUC2'!$D:$E,MATCH("HOME",'EUC2'!$D$1:$E$1,0),0),"")</f>
        <v/>
      </c>
      <c r="GL6" s="25" t="str">
        <f>IFERROR(VLOOKUP(GL$2&amp;$B6,'FPL FIX2'!$N$1:$Q$400,MATCH("HOME",'FPL FIX2'!$N$1:$Q$1,0),0),"")&amp;IFERROR(VLOOKUP(GL$2&amp;$B6,'FPL FIX2'!$O$1:$P$400,MATCH("AWAY",'FPL FIX2'!$O$1:$P$1,0),0),"")&amp;IFERROR(VLOOKUP(GL$2&amp;$A6,'FA2'!$A:$D,MATCH("AWAY",'FA2'!$A$1:$D$1,0),0),"")&amp;IFERROR(VLOOKUP(GL$2&amp;$A6,'FA2'!$B:$C,MATCH("HOME",'FA2'!$B$1:$C$1,0),0),"")&amp;IFERROR(VLOOKUP(GL$2&amp;$A6,'EFL2'!$A:$D,MATCH("AWAY",'EFL2'!$A$1:$D$1,0),0),"")&amp;IFERROR(VLOOKUP(GL$2&amp;$A6,'EFL2'!$B:$C,MATCH("HOME",'EFL2'!$B$1:$C$1,0),0),"")&amp;IFERROR(VLOOKUP(GL$2&amp;$A6,'UCL2'!$C:$F,MATCH("AWAY",'UCL2'!$C$1:$F$1,0),0),"")&amp;IFERROR(VLOOKUP(GL$2&amp;$A6,'UCL2'!$D:$E,MATCH("HOME",'UCL2'!$D$1:$E$1,0),0),"")&amp;IFERROR(VLOOKUP(GL$2&amp;$A6,'EU2'!$C:$F,MATCH("AWAY",'EU2'!$C$1:$F$1,0),0),"")&amp;IFERROR(VLOOKUP(GL$2&amp;$A6,'EU2'!$D:$E,MATCH("HOME",'EU2'!$D$1:$E$1,0),0),"")&amp;IFERROR(VLOOKUP(GL$2&amp;$A6,'EUC2'!$C:$F,MATCH("AWAY",'EUC2'!$C$1:$F$1,0),0),"")&amp;IFERROR(VLOOKUP(GL$2&amp;$A6,'EUC2'!$D:$E,MATCH("HOME",'EUC2'!$D$1:$E$1,0),0),"")</f>
        <v/>
      </c>
      <c r="GM6" s="25" t="str">
        <f>IFERROR(VLOOKUP(GM$2&amp;$B6,'FPL FIX2'!$N$1:$Q$400,MATCH("HOME",'FPL FIX2'!$N$1:$Q$1,0),0),"")&amp;IFERROR(VLOOKUP(GM$2&amp;$B6,'FPL FIX2'!$O$1:$P$400,MATCH("AWAY",'FPL FIX2'!$O$1:$P$1,0),0),"")&amp;IFERROR(VLOOKUP(GM$2&amp;$A6,'FA2'!$A:$D,MATCH("AWAY",'FA2'!$A$1:$D$1,0),0),"")&amp;IFERROR(VLOOKUP(GM$2&amp;$A6,'FA2'!$B:$C,MATCH("HOME",'FA2'!$B$1:$C$1,0),0),"")&amp;IFERROR(VLOOKUP(GM$2&amp;$A6,'EFL2'!$A:$D,MATCH("AWAY",'EFL2'!$A$1:$D$1,0),0),"")&amp;IFERROR(VLOOKUP(GM$2&amp;$A6,'EFL2'!$B:$C,MATCH("HOME",'EFL2'!$B$1:$C$1,0),0),"")&amp;IFERROR(VLOOKUP(GM$2&amp;$A6,'UCL2'!$C:$F,MATCH("AWAY",'UCL2'!$C$1:$F$1,0),0),"")&amp;IFERROR(VLOOKUP(GM$2&amp;$A6,'UCL2'!$D:$E,MATCH("HOME",'UCL2'!$D$1:$E$1,0),0),"")&amp;IFERROR(VLOOKUP(GM$2&amp;$A6,'EU2'!$C:$F,MATCH("AWAY",'EU2'!$C$1:$F$1,0),0),"")&amp;IFERROR(VLOOKUP(GM$2&amp;$A6,'EU2'!$D:$E,MATCH("HOME",'EU2'!$D$1:$E$1,0),0),"")&amp;IFERROR(VLOOKUP(GM$2&amp;$A6,'EUC2'!$C:$F,MATCH("AWAY",'EUC2'!$C$1:$F$1,0),0),"")&amp;IFERROR(VLOOKUP(GM$2&amp;$A6,'EUC2'!$D:$E,MATCH("HOME",'EUC2'!$D$1:$E$1,0),0),"")</f>
        <v/>
      </c>
      <c r="GN6" s="25" t="str">
        <f>IFERROR(VLOOKUP(GN$2&amp;$B6,'FPL FIX2'!$N$1:$Q$400,MATCH("HOME",'FPL FIX2'!$N$1:$Q$1,0),0),"")&amp;IFERROR(VLOOKUP(GN$2&amp;$B6,'FPL FIX2'!$O$1:$P$400,MATCH("AWAY",'FPL FIX2'!$O$1:$P$1,0),0),"")&amp;IFERROR(VLOOKUP(GN$2&amp;$A6,'FA2'!$A:$D,MATCH("AWAY",'FA2'!$A$1:$D$1,0),0),"")&amp;IFERROR(VLOOKUP(GN$2&amp;$A6,'FA2'!$B:$C,MATCH("HOME",'FA2'!$B$1:$C$1,0),0),"")&amp;IFERROR(VLOOKUP(GN$2&amp;$A6,'EFL2'!$A:$D,MATCH("AWAY",'EFL2'!$A$1:$D$1,0),0),"")&amp;IFERROR(VLOOKUP(GN$2&amp;$A6,'EFL2'!$B:$C,MATCH("HOME",'EFL2'!$B$1:$C$1,0),0),"")&amp;IFERROR(VLOOKUP(GN$2&amp;$A6,'UCL2'!$C:$F,MATCH("AWAY",'UCL2'!$C$1:$F$1,0),0),"")&amp;IFERROR(VLOOKUP(GN$2&amp;$A6,'UCL2'!$D:$E,MATCH("HOME",'UCL2'!$D$1:$E$1,0),0),"")&amp;IFERROR(VLOOKUP(GN$2&amp;$A6,'EU2'!$C:$F,MATCH("AWAY",'EU2'!$C$1:$F$1,0),0),"")&amp;IFERROR(VLOOKUP(GN$2&amp;$A6,'EU2'!$D:$E,MATCH("HOME",'EU2'!$D$1:$E$1,0),0),"")&amp;IFERROR(VLOOKUP(GN$2&amp;$A6,'EUC2'!$C:$F,MATCH("AWAY",'EUC2'!$C$1:$F$1,0),0),"")&amp;IFERROR(VLOOKUP(GN$2&amp;$A6,'EUC2'!$D:$E,MATCH("HOME",'EUC2'!$D$1:$E$1,0),0),"")</f>
        <v/>
      </c>
      <c r="GO6" s="25" t="str">
        <f>IFERROR(VLOOKUP(GO$2&amp;$B6,'FPL FIX2'!$N$1:$Q$400,MATCH("HOME",'FPL FIX2'!$N$1:$Q$1,0),0),"")&amp;IFERROR(VLOOKUP(GO$2&amp;$B6,'FPL FIX2'!$O$1:$P$400,MATCH("AWAY",'FPL FIX2'!$O$1:$P$1,0),0),"")&amp;IFERROR(VLOOKUP(GO$2&amp;$A6,'FA2'!$A:$D,MATCH("AWAY",'FA2'!$A$1:$D$1,0),0),"")&amp;IFERROR(VLOOKUP(GO$2&amp;$A6,'FA2'!$B:$C,MATCH("HOME",'FA2'!$B$1:$C$1,0),0),"")&amp;IFERROR(VLOOKUP(GO$2&amp;$A6,'EFL2'!$A:$D,MATCH("AWAY",'EFL2'!$A$1:$D$1,0),0),"")&amp;IFERROR(VLOOKUP(GO$2&amp;$A6,'EFL2'!$B:$C,MATCH("HOME",'EFL2'!$B$1:$C$1,0),0),"")&amp;IFERROR(VLOOKUP(GO$2&amp;$A6,'UCL2'!$C:$F,MATCH("AWAY",'UCL2'!$C$1:$F$1,0),0),"")&amp;IFERROR(VLOOKUP(GO$2&amp;$A6,'UCL2'!$D:$E,MATCH("HOME",'UCL2'!$D$1:$E$1,0),0),"")&amp;IFERROR(VLOOKUP(GO$2&amp;$A6,'EU2'!$C:$F,MATCH("AWAY",'EU2'!$C$1:$F$1,0),0),"")&amp;IFERROR(VLOOKUP(GO$2&amp;$A6,'EU2'!$D:$E,MATCH("HOME",'EU2'!$D$1:$E$1,0),0),"")&amp;IFERROR(VLOOKUP(GO$2&amp;$A6,'EUC2'!$C:$F,MATCH("AWAY",'EUC2'!$C$1:$F$1,0),0),"")&amp;IFERROR(VLOOKUP(GO$2&amp;$A6,'EUC2'!$D:$E,MATCH("HOME",'EUC2'!$D$1:$E$1,0),0),"")</f>
        <v>NEW</v>
      </c>
      <c r="GP6" s="25" t="str">
        <f>IFERROR(VLOOKUP(GP$2&amp;$B6,'FPL FIX2'!$N$1:$Q$400,MATCH("HOME",'FPL FIX2'!$N$1:$Q$1,0),0),"")&amp;IFERROR(VLOOKUP(GP$2&amp;$B6,'FPL FIX2'!$O$1:$P$400,MATCH("AWAY",'FPL FIX2'!$O$1:$P$1,0),0),"")&amp;IFERROR(VLOOKUP(GP$2&amp;$A6,'FA2'!$A:$D,MATCH("AWAY",'FA2'!$A$1:$D$1,0),0),"")&amp;IFERROR(VLOOKUP(GP$2&amp;$A6,'FA2'!$B:$C,MATCH("HOME",'FA2'!$B$1:$C$1,0),0),"")&amp;IFERROR(VLOOKUP(GP$2&amp;$A6,'EFL2'!$A:$D,MATCH("AWAY",'EFL2'!$A$1:$D$1,0),0),"")&amp;IFERROR(VLOOKUP(GP$2&amp;$A6,'EFL2'!$B:$C,MATCH("HOME",'EFL2'!$B$1:$C$1,0),0),"")&amp;IFERROR(VLOOKUP(GP$2&amp;$A6,'UCL2'!$C:$F,MATCH("AWAY",'UCL2'!$C$1:$F$1,0),0),"")&amp;IFERROR(VLOOKUP(GP$2&amp;$A6,'UCL2'!$D:$E,MATCH("HOME",'UCL2'!$D$1:$E$1,0),0),"")&amp;IFERROR(VLOOKUP(GP$2&amp;$A6,'EU2'!$C:$F,MATCH("AWAY",'EU2'!$C$1:$F$1,0),0),"")&amp;IFERROR(VLOOKUP(GP$2&amp;$A6,'EU2'!$D:$E,MATCH("HOME",'EU2'!$D$1:$E$1,0),0),"")&amp;IFERROR(VLOOKUP(GP$2&amp;$A6,'EUC2'!$C:$F,MATCH("AWAY",'EUC2'!$C$1:$F$1,0),0),"")&amp;IFERROR(VLOOKUP(GP$2&amp;$A6,'EUC2'!$D:$E,MATCH("HOME",'EUC2'!$D$1:$E$1,0),0),"")</f>
        <v/>
      </c>
      <c r="GQ6" s="25" t="str">
        <f>IFERROR(VLOOKUP(GQ$2&amp;$B6,'FPL FIX2'!$N$1:$Q$400,MATCH("HOME",'FPL FIX2'!$N$1:$Q$1,0),0),"")&amp;IFERROR(VLOOKUP(GQ$2&amp;$B6,'FPL FIX2'!$O$1:$P$400,MATCH("AWAY",'FPL FIX2'!$O$1:$P$1,0),0),"")&amp;IFERROR(VLOOKUP(GQ$2&amp;$A6,'FA2'!$A:$D,MATCH("AWAY",'FA2'!$A$1:$D$1,0),0),"")&amp;IFERROR(VLOOKUP(GQ$2&amp;$A6,'FA2'!$B:$C,MATCH("HOME",'FA2'!$B$1:$C$1,0),0),"")&amp;IFERROR(VLOOKUP(GQ$2&amp;$A6,'EFL2'!$A:$D,MATCH("AWAY",'EFL2'!$A$1:$D$1,0),0),"")&amp;IFERROR(VLOOKUP(GQ$2&amp;$A6,'EFL2'!$B:$C,MATCH("HOME",'EFL2'!$B$1:$C$1,0),0),"")&amp;IFERROR(VLOOKUP(GQ$2&amp;$A6,'UCL2'!$C:$F,MATCH("AWAY",'UCL2'!$C$1:$F$1,0),0),"")&amp;IFERROR(VLOOKUP(GQ$2&amp;$A6,'UCL2'!$D:$E,MATCH("HOME",'UCL2'!$D$1:$E$1,0),0),"")&amp;IFERROR(VLOOKUP(GQ$2&amp;$A6,'EU2'!$C:$F,MATCH("AWAY",'EU2'!$C$1:$F$1,0),0),"")&amp;IFERROR(VLOOKUP(GQ$2&amp;$A6,'EU2'!$D:$E,MATCH("HOME",'EU2'!$D$1:$E$1,0),0),"")&amp;IFERROR(VLOOKUP(GQ$2&amp;$A6,'EUC2'!$C:$F,MATCH("AWAY",'EUC2'!$C$1:$F$1,0),0),"")&amp;IFERROR(VLOOKUP(GQ$2&amp;$A6,'EUC2'!$D:$E,MATCH("HOME",'EUC2'!$D$1:$E$1,0),0),"")</f>
        <v/>
      </c>
      <c r="GR6" s="25" t="str">
        <f>IFERROR(VLOOKUP(GR$2&amp;$B6,'FPL FIX2'!$N$1:$Q$400,MATCH("HOME",'FPL FIX2'!$N$1:$Q$1,0),0),"")&amp;IFERROR(VLOOKUP(GR$2&amp;$B6,'FPL FIX2'!$O$1:$P$400,MATCH("AWAY",'FPL FIX2'!$O$1:$P$1,0),0),"")&amp;IFERROR(VLOOKUP(GR$2&amp;$A6,'FA2'!$A:$D,MATCH("AWAY",'FA2'!$A$1:$D$1,0),0),"")&amp;IFERROR(VLOOKUP(GR$2&amp;$A6,'FA2'!$B:$C,MATCH("HOME",'FA2'!$B$1:$C$1,0),0),"")&amp;IFERROR(VLOOKUP(GR$2&amp;$A6,'EFL2'!$A:$D,MATCH("AWAY",'EFL2'!$A$1:$D$1,0),0),"")&amp;IFERROR(VLOOKUP(GR$2&amp;$A6,'EFL2'!$B:$C,MATCH("HOME",'EFL2'!$B$1:$C$1,0),0),"")&amp;IFERROR(VLOOKUP(GR$2&amp;$A6,'UCL2'!$C:$F,MATCH("AWAY",'UCL2'!$C$1:$F$1,0),0),"")&amp;IFERROR(VLOOKUP(GR$2&amp;$A6,'UCL2'!$D:$E,MATCH("HOME",'UCL2'!$D$1:$E$1,0),0),"")&amp;IFERROR(VLOOKUP(GR$2&amp;$A6,'EU2'!$C:$F,MATCH("AWAY",'EU2'!$C$1:$F$1,0),0),"")&amp;IFERROR(VLOOKUP(GR$2&amp;$A6,'EU2'!$D:$E,MATCH("HOME",'EU2'!$D$1:$E$1,0),0),"")&amp;IFERROR(VLOOKUP(GR$2&amp;$A6,'EUC2'!$C:$F,MATCH("AWAY",'EUC2'!$C$1:$F$1,0),0),"")&amp;IFERROR(VLOOKUP(GR$2&amp;$A6,'EUC2'!$D:$E,MATCH("HOME",'EUC2'!$D$1:$E$1,0),0),"")</f>
        <v/>
      </c>
      <c r="GS6" s="25" t="str">
        <f>IFERROR(VLOOKUP(GS$2&amp;$B6,'FPL FIX2'!$N$1:$Q$400,MATCH("HOME",'FPL FIX2'!$N$1:$Q$1,0),0),"")&amp;IFERROR(VLOOKUP(GS$2&amp;$B6,'FPL FIX2'!$O$1:$P$400,MATCH("AWAY",'FPL FIX2'!$O$1:$P$1,0),0),"")&amp;IFERROR(VLOOKUP(GS$2&amp;$A6,'FA2'!$A:$D,MATCH("AWAY",'FA2'!$A$1:$D$1,0),0),"")&amp;IFERROR(VLOOKUP(GS$2&amp;$A6,'FA2'!$B:$C,MATCH("HOME",'FA2'!$B$1:$C$1,0),0),"")&amp;IFERROR(VLOOKUP(GS$2&amp;$A6,'EFL2'!$A:$D,MATCH("AWAY",'EFL2'!$A$1:$D$1,0),0),"")&amp;IFERROR(VLOOKUP(GS$2&amp;$A6,'EFL2'!$B:$C,MATCH("HOME",'EFL2'!$B$1:$C$1,0),0),"")&amp;IFERROR(VLOOKUP(GS$2&amp;$A6,'UCL2'!$C:$F,MATCH("AWAY",'UCL2'!$C$1:$F$1,0),0),"")&amp;IFERROR(VLOOKUP(GS$2&amp;$A6,'UCL2'!$D:$E,MATCH("HOME",'UCL2'!$D$1:$E$1,0),0),"")&amp;IFERROR(VLOOKUP(GS$2&amp;$A6,'EU2'!$C:$F,MATCH("AWAY",'EU2'!$C$1:$F$1,0),0),"")&amp;IFERROR(VLOOKUP(GS$2&amp;$A6,'EU2'!$D:$E,MATCH("HOME",'EU2'!$D$1:$E$1,0),0),"")&amp;IFERROR(VLOOKUP(GS$2&amp;$A6,'EUC2'!$C:$F,MATCH("AWAY",'EUC2'!$C$1:$F$1,0),0),"")&amp;IFERROR(VLOOKUP(GS$2&amp;$A6,'EUC2'!$D:$E,MATCH("HOME",'EUC2'!$D$1:$E$1,0),0),"")</f>
        <v/>
      </c>
      <c r="GT6" s="25" t="str">
        <f>IFERROR(VLOOKUP(GT$2&amp;$B6,'FPL FIX2'!$N$1:$Q$400,MATCH("HOME",'FPL FIX2'!$N$1:$Q$1,0),0),"")&amp;IFERROR(VLOOKUP(GT$2&amp;$B6,'FPL FIX2'!$O$1:$P$400,MATCH("AWAY",'FPL FIX2'!$O$1:$P$1,0),0),"")&amp;IFERROR(VLOOKUP(GT$2&amp;$A6,'FA2'!$A:$D,MATCH("AWAY",'FA2'!$A$1:$D$1,0),0),"")&amp;IFERROR(VLOOKUP(GT$2&amp;$A6,'FA2'!$B:$C,MATCH("HOME",'FA2'!$B$1:$C$1,0),0),"")&amp;IFERROR(VLOOKUP(GT$2&amp;$A6,'EFL2'!$A:$D,MATCH("AWAY",'EFL2'!$A$1:$D$1,0),0),"")&amp;IFERROR(VLOOKUP(GT$2&amp;$A6,'EFL2'!$B:$C,MATCH("HOME",'EFL2'!$B$1:$C$1,0),0),"")&amp;IFERROR(VLOOKUP(GT$2&amp;$A6,'UCL2'!$C:$F,MATCH("AWAY",'UCL2'!$C$1:$F$1,0),0),"")&amp;IFERROR(VLOOKUP(GT$2&amp;$A6,'UCL2'!$D:$E,MATCH("HOME",'UCL2'!$D$1:$E$1,0),0),"")&amp;IFERROR(VLOOKUP(GT$2&amp;$A6,'EU2'!$C:$F,MATCH("AWAY",'EU2'!$C$1:$F$1,0),0),"")&amp;IFERROR(VLOOKUP(GT$2&amp;$A6,'EU2'!$D:$E,MATCH("HOME",'EU2'!$D$1:$E$1,0),0),"")&amp;IFERROR(VLOOKUP(GT$2&amp;$A6,'EUC2'!$C:$F,MATCH("AWAY",'EUC2'!$C$1:$F$1,0),0),"")&amp;IFERROR(VLOOKUP(GT$2&amp;$A6,'EUC2'!$D:$E,MATCH("HOME",'EUC2'!$D$1:$E$1,0),0),"")</f>
        <v/>
      </c>
      <c r="GU6" s="25" t="str">
        <f>IFERROR(VLOOKUP(GU$2&amp;$B6,'FPL FIX2'!$N$1:$Q$400,MATCH("HOME",'FPL FIX2'!$N$1:$Q$1,0),0),"")&amp;IFERROR(VLOOKUP(GU$2&amp;$B6,'FPL FIX2'!$O$1:$P$400,MATCH("AWAY",'FPL FIX2'!$O$1:$P$1,0),0),"")&amp;IFERROR(VLOOKUP(GU$2&amp;$A6,'FA2'!$A:$D,MATCH("AWAY",'FA2'!$A$1:$D$1,0),0),"")&amp;IFERROR(VLOOKUP(GU$2&amp;$A6,'FA2'!$B:$C,MATCH("HOME",'FA2'!$B$1:$C$1,0),0),"")&amp;IFERROR(VLOOKUP(GU$2&amp;$A6,'EFL2'!$A:$D,MATCH("AWAY",'EFL2'!$A$1:$D$1,0),0),"")&amp;IFERROR(VLOOKUP(GU$2&amp;$A6,'EFL2'!$B:$C,MATCH("HOME",'EFL2'!$B$1:$C$1,0),0),"")&amp;IFERROR(VLOOKUP(GU$2&amp;$A6,'UCL2'!$C:$F,MATCH("AWAY",'UCL2'!$C$1:$F$1,0),0),"")&amp;IFERROR(VLOOKUP(GU$2&amp;$A6,'UCL2'!$D:$E,MATCH("HOME",'UCL2'!$D$1:$E$1,0),0),"")&amp;IFERROR(VLOOKUP(GU$2&amp;$A6,'EU2'!$C:$F,MATCH("AWAY",'EU2'!$C$1:$F$1,0),0),"")&amp;IFERROR(VLOOKUP(GU$2&amp;$A6,'EU2'!$D:$E,MATCH("HOME",'EU2'!$D$1:$E$1,0),0),"")&amp;IFERROR(VLOOKUP(GU$2&amp;$A6,'EUC2'!$C:$F,MATCH("AWAY",'EUC2'!$C$1:$F$1,0),0),"")&amp;IFERROR(VLOOKUP(GU$2&amp;$A6,'EUC2'!$D:$E,MATCH("HOME",'EUC2'!$D$1:$E$1,0),0),"")</f>
        <v/>
      </c>
      <c r="GV6" s="25" t="str">
        <f>IFERROR(VLOOKUP(GV$2&amp;$B6,'FPL FIX2'!$N$1:$Q$400,MATCH("HOME",'FPL FIX2'!$N$1:$Q$1,0),0),"")&amp;IFERROR(VLOOKUP(GV$2&amp;$B6,'FPL FIX2'!$O$1:$P$400,MATCH("AWAY",'FPL FIX2'!$O$1:$P$1,0),0),"")&amp;IFERROR(VLOOKUP(GV$2&amp;$A6,'FA2'!$A:$D,MATCH("AWAY",'FA2'!$A$1:$D$1,0),0),"")&amp;IFERROR(VLOOKUP(GV$2&amp;$A6,'FA2'!$B:$C,MATCH("HOME",'FA2'!$B$1:$C$1,0),0),"")&amp;IFERROR(VLOOKUP(GV$2&amp;$A6,'EFL2'!$A:$D,MATCH("AWAY",'EFL2'!$A$1:$D$1,0),0),"")&amp;IFERROR(VLOOKUP(GV$2&amp;$A6,'EFL2'!$B:$C,MATCH("HOME",'EFL2'!$B$1:$C$1,0),0),"")&amp;IFERROR(VLOOKUP(GV$2&amp;$A6,'UCL2'!$C:$F,MATCH("AWAY",'UCL2'!$C$1:$F$1,0),0),"")&amp;IFERROR(VLOOKUP(GV$2&amp;$A6,'UCL2'!$D:$E,MATCH("HOME",'UCL2'!$D$1:$E$1,0),0),"")&amp;IFERROR(VLOOKUP(GV$2&amp;$A6,'EU2'!$C:$F,MATCH("AWAY",'EU2'!$C$1:$F$1,0),0),"")&amp;IFERROR(VLOOKUP(GV$2&amp;$A6,'EU2'!$D:$E,MATCH("HOME",'EU2'!$D$1:$E$1,0),0),"")&amp;IFERROR(VLOOKUP(GV$2&amp;$A6,'EUC2'!$C:$F,MATCH("AWAY",'EUC2'!$C$1:$F$1,0),0),"")&amp;IFERROR(VLOOKUP(GV$2&amp;$A6,'EUC2'!$D:$E,MATCH("HOME",'EUC2'!$D$1:$E$1,0),0),"")</f>
        <v>wol</v>
      </c>
      <c r="GW6" s="25" t="str">
        <f>IFERROR(VLOOKUP(GW$2&amp;$B6,'FPL FIX2'!$N$1:$Q$400,MATCH("HOME",'FPL FIX2'!$N$1:$Q$1,0),0),"")&amp;IFERROR(VLOOKUP(GW$2&amp;$B6,'FPL FIX2'!$O$1:$P$400,MATCH("AWAY",'FPL FIX2'!$O$1:$P$1,0),0),"")&amp;IFERROR(VLOOKUP(GW$2&amp;$A6,'FA2'!$A:$D,MATCH("AWAY",'FA2'!$A$1:$D$1,0),0),"")&amp;IFERROR(VLOOKUP(GW$2&amp;$A6,'FA2'!$B:$C,MATCH("HOME",'FA2'!$B$1:$C$1,0),0),"")&amp;IFERROR(VLOOKUP(GW$2&amp;$A6,'EFL2'!$A:$D,MATCH("AWAY",'EFL2'!$A$1:$D$1,0),0),"")&amp;IFERROR(VLOOKUP(GW$2&amp;$A6,'EFL2'!$B:$C,MATCH("HOME",'EFL2'!$B$1:$C$1,0),0),"")&amp;IFERROR(VLOOKUP(GW$2&amp;$A6,'UCL2'!$C:$F,MATCH("AWAY",'UCL2'!$C$1:$F$1,0),0),"")&amp;IFERROR(VLOOKUP(GW$2&amp;$A6,'UCL2'!$D:$E,MATCH("HOME",'UCL2'!$D$1:$E$1,0),0),"")&amp;IFERROR(VLOOKUP(GW$2&amp;$A6,'EU2'!$C:$F,MATCH("AWAY",'EU2'!$C$1:$F$1,0),0),"")&amp;IFERROR(VLOOKUP(GW$2&amp;$A6,'EU2'!$D:$E,MATCH("HOME",'EU2'!$D$1:$E$1,0),0),"")&amp;IFERROR(VLOOKUP(GW$2&amp;$A6,'EUC2'!$C:$F,MATCH("AWAY",'EUC2'!$C$1:$F$1,0),0),"")&amp;IFERROR(VLOOKUP(GW$2&amp;$A6,'EUC2'!$D:$E,MATCH("HOME",'EUC2'!$D$1:$E$1,0),0),"")</f>
        <v/>
      </c>
      <c r="GX6" s="25" t="str">
        <f>IFERROR(VLOOKUP(GX$2&amp;$B6,'FPL FIX2'!$N$1:$Q$400,MATCH("HOME",'FPL FIX2'!$N$1:$Q$1,0),0),"")&amp;IFERROR(VLOOKUP(GX$2&amp;$B6,'FPL FIX2'!$O$1:$P$400,MATCH("AWAY",'FPL FIX2'!$O$1:$P$1,0),0),"")&amp;IFERROR(VLOOKUP(GX$2&amp;$A6,'FA2'!$A:$D,MATCH("AWAY",'FA2'!$A$1:$D$1,0),0),"")&amp;IFERROR(VLOOKUP(GX$2&amp;$A6,'FA2'!$B:$C,MATCH("HOME",'FA2'!$B$1:$C$1,0),0),"")&amp;IFERROR(VLOOKUP(GX$2&amp;$A6,'EFL2'!$A:$D,MATCH("AWAY",'EFL2'!$A$1:$D$1,0),0),"")&amp;IFERROR(VLOOKUP(GX$2&amp;$A6,'EFL2'!$B:$C,MATCH("HOME",'EFL2'!$B$1:$C$1,0),0),"")&amp;IFERROR(VLOOKUP(GX$2&amp;$A6,'UCL2'!$C:$F,MATCH("AWAY",'UCL2'!$C$1:$F$1,0),0),"")&amp;IFERROR(VLOOKUP(GX$2&amp;$A6,'UCL2'!$D:$E,MATCH("HOME",'UCL2'!$D$1:$E$1,0),0),"")&amp;IFERROR(VLOOKUP(GX$2&amp;$A6,'EU2'!$C:$F,MATCH("AWAY",'EU2'!$C$1:$F$1,0),0),"")&amp;IFERROR(VLOOKUP(GX$2&amp;$A6,'EU2'!$D:$E,MATCH("HOME",'EU2'!$D$1:$E$1,0),0),"")&amp;IFERROR(VLOOKUP(GX$2&amp;$A6,'EUC2'!$C:$F,MATCH("AWAY",'EUC2'!$C$1:$F$1,0),0),"")&amp;IFERROR(VLOOKUP(GX$2&amp;$A6,'EUC2'!$D:$E,MATCH("HOME",'EUC2'!$D$1:$E$1,0),0),"")</f>
        <v/>
      </c>
      <c r="GY6" s="25" t="str">
        <f>IFERROR(VLOOKUP(GY$2&amp;$B6,'FPL FIX2'!$N$1:$Q$400,MATCH("HOME",'FPL FIX2'!$N$1:$Q$1,0),0),"")&amp;IFERROR(VLOOKUP(GY$2&amp;$B6,'FPL FIX2'!$O$1:$P$400,MATCH("AWAY",'FPL FIX2'!$O$1:$P$1,0),0),"")&amp;IFERROR(VLOOKUP(GY$2&amp;$A6,'FA2'!$A:$D,MATCH("AWAY",'FA2'!$A$1:$D$1,0),0),"")&amp;IFERROR(VLOOKUP(GY$2&amp;$A6,'FA2'!$B:$C,MATCH("HOME",'FA2'!$B$1:$C$1,0),0),"")&amp;IFERROR(VLOOKUP(GY$2&amp;$A6,'EFL2'!$A:$D,MATCH("AWAY",'EFL2'!$A$1:$D$1,0),0),"")&amp;IFERROR(VLOOKUP(GY$2&amp;$A6,'EFL2'!$B:$C,MATCH("HOME",'EFL2'!$B$1:$C$1,0),0),"")&amp;IFERROR(VLOOKUP(GY$2&amp;$A6,'UCL2'!$C:$F,MATCH("AWAY",'UCL2'!$C$1:$F$1,0),0),"")&amp;IFERROR(VLOOKUP(GY$2&amp;$A6,'UCL2'!$D:$E,MATCH("HOME",'UCL2'!$D$1:$E$1,0),0),"")&amp;IFERROR(VLOOKUP(GY$2&amp;$A6,'EU2'!$C:$F,MATCH("AWAY",'EU2'!$C$1:$F$1,0),0),"")&amp;IFERROR(VLOOKUP(GY$2&amp;$A6,'EU2'!$D:$E,MATCH("HOME",'EU2'!$D$1:$E$1,0),0),"")&amp;IFERROR(VLOOKUP(GY$2&amp;$A6,'EUC2'!$C:$F,MATCH("AWAY",'EUC2'!$C$1:$F$1,0),0),"")&amp;IFERROR(VLOOKUP(GY$2&amp;$A6,'EUC2'!$D:$E,MATCH("HOME",'EUC2'!$D$1:$E$1,0),0),"")</f>
        <v/>
      </c>
      <c r="GZ6" s="25" t="str">
        <f>IFERROR(VLOOKUP(GZ$2&amp;$B6,'FPL FIX2'!$N$1:$Q$400,MATCH("HOME",'FPL FIX2'!$N$1:$Q$1,0),0),"")&amp;IFERROR(VLOOKUP(GZ$2&amp;$B6,'FPL FIX2'!$O$1:$P$400,MATCH("AWAY",'FPL FIX2'!$O$1:$P$1,0),0),"")&amp;IFERROR(VLOOKUP(GZ$2&amp;$A6,'FA2'!$A:$D,MATCH("AWAY",'FA2'!$A$1:$D$1,0),0),"")&amp;IFERROR(VLOOKUP(GZ$2&amp;$A6,'FA2'!$B:$C,MATCH("HOME",'FA2'!$B$1:$C$1,0),0),"")&amp;IFERROR(VLOOKUP(GZ$2&amp;$A6,'EFL2'!$A:$D,MATCH("AWAY",'EFL2'!$A$1:$D$1,0),0),"")&amp;IFERROR(VLOOKUP(GZ$2&amp;$A6,'EFL2'!$B:$C,MATCH("HOME",'EFL2'!$B$1:$C$1,0),0),"")&amp;IFERROR(VLOOKUP(GZ$2&amp;$A6,'UCL2'!$C:$F,MATCH("AWAY",'UCL2'!$C$1:$F$1,0),0),"")&amp;IFERROR(VLOOKUP(GZ$2&amp;$A6,'UCL2'!$D:$E,MATCH("HOME",'UCL2'!$D$1:$E$1,0),0),"")&amp;IFERROR(VLOOKUP(GZ$2&amp;$A6,'EU2'!$C:$F,MATCH("AWAY",'EU2'!$C$1:$F$1,0),0),"")&amp;IFERROR(VLOOKUP(GZ$2&amp;$A6,'EU2'!$D:$E,MATCH("HOME",'EU2'!$D$1:$E$1,0),0),"")&amp;IFERROR(VLOOKUP(GZ$2&amp;$A6,'EUC2'!$C:$F,MATCH("AWAY",'EUC2'!$C$1:$F$1,0),0),"")&amp;IFERROR(VLOOKUP(GZ$2&amp;$A6,'EUC2'!$D:$E,MATCH("HOME",'EUC2'!$D$1:$E$1,0),0),"")</f>
        <v/>
      </c>
      <c r="HA6" s="25" t="str">
        <f>IFERROR(VLOOKUP(HA$2&amp;$B6,'FPL FIX2'!$N$1:$Q$400,MATCH("HOME",'FPL FIX2'!$N$1:$Q$1,0),0),"")&amp;IFERROR(VLOOKUP(HA$2&amp;$B6,'FPL FIX2'!$O$1:$P$400,MATCH("AWAY",'FPL FIX2'!$O$1:$P$1,0),0),"")&amp;IFERROR(VLOOKUP(HA$2&amp;$A6,'FA2'!$A:$D,MATCH("AWAY",'FA2'!$A$1:$D$1,0),0),"")&amp;IFERROR(VLOOKUP(HA$2&amp;$A6,'FA2'!$B:$C,MATCH("HOME",'FA2'!$B$1:$C$1,0),0),"")&amp;IFERROR(VLOOKUP(HA$2&amp;$A6,'EFL2'!$A:$D,MATCH("AWAY",'EFL2'!$A$1:$D$1,0),0),"")&amp;IFERROR(VLOOKUP(HA$2&amp;$A6,'EFL2'!$B:$C,MATCH("HOME",'EFL2'!$B$1:$C$1,0),0),"")&amp;IFERROR(VLOOKUP(HA$2&amp;$A6,'UCL2'!$C:$F,MATCH("AWAY",'UCL2'!$C$1:$F$1,0),0),"")&amp;IFERROR(VLOOKUP(HA$2&amp;$A6,'UCL2'!$D:$E,MATCH("HOME",'UCL2'!$D$1:$E$1,0),0),"")&amp;IFERROR(VLOOKUP(HA$2&amp;$A6,'EU2'!$C:$F,MATCH("AWAY",'EU2'!$C$1:$F$1,0),0),"")&amp;IFERROR(VLOOKUP(HA$2&amp;$A6,'EU2'!$D:$E,MATCH("HOME",'EU2'!$D$1:$E$1,0),0),"")&amp;IFERROR(VLOOKUP(HA$2&amp;$A6,'EUC2'!$C:$F,MATCH("AWAY",'EUC2'!$C$1:$F$1,0),0),"")&amp;IFERROR(VLOOKUP(HA$2&amp;$A6,'EUC2'!$D:$E,MATCH("HOME",'EUC2'!$D$1:$E$1,0),0),"")</f>
        <v/>
      </c>
      <c r="HB6" s="25" t="str">
        <f>IFERROR(VLOOKUP(HB$2&amp;$B6,'FPL FIX2'!$N$1:$Q$400,MATCH("HOME",'FPL FIX2'!$N$1:$Q$1,0),0),"")&amp;IFERROR(VLOOKUP(HB$2&amp;$B6,'FPL FIX2'!$O$1:$P$400,MATCH("AWAY",'FPL FIX2'!$O$1:$P$1,0),0),"")&amp;IFERROR(VLOOKUP(HB$2&amp;$A6,'FA2'!$A:$D,MATCH("AWAY",'FA2'!$A$1:$D$1,0),0),"")&amp;IFERROR(VLOOKUP(HB$2&amp;$A6,'FA2'!$B:$C,MATCH("HOME",'FA2'!$B$1:$C$1,0),0),"")&amp;IFERROR(VLOOKUP(HB$2&amp;$A6,'EFL2'!$A:$D,MATCH("AWAY",'EFL2'!$A$1:$D$1,0),0),"")&amp;IFERROR(VLOOKUP(HB$2&amp;$A6,'EFL2'!$B:$C,MATCH("HOME",'EFL2'!$B$1:$C$1,0),0),"")&amp;IFERROR(VLOOKUP(HB$2&amp;$A6,'UCL2'!$C:$F,MATCH("AWAY",'UCL2'!$C$1:$F$1,0),0),"")&amp;IFERROR(VLOOKUP(HB$2&amp;$A6,'UCL2'!$D:$E,MATCH("HOME",'UCL2'!$D$1:$E$1,0),0),"")&amp;IFERROR(VLOOKUP(HB$2&amp;$A6,'EU2'!$C:$F,MATCH("AWAY",'EU2'!$C$1:$F$1,0),0),"")&amp;IFERROR(VLOOKUP(HB$2&amp;$A6,'EU2'!$D:$E,MATCH("HOME",'EU2'!$D$1:$E$1,0),0),"")&amp;IFERROR(VLOOKUP(HB$2&amp;$A6,'EUC2'!$C:$F,MATCH("AWAY",'EUC2'!$C$1:$F$1,0),0),"")&amp;IFERROR(VLOOKUP(HB$2&amp;$A6,'EUC2'!$D:$E,MATCH("HOME",'EUC2'!$D$1:$E$1,0),0),"")</f>
        <v/>
      </c>
      <c r="HC6" s="25" t="str">
        <f>IFERROR(VLOOKUP(HC$2&amp;$B6,'FPL FIX2'!$N$1:$Q$400,MATCH("HOME",'FPL FIX2'!$N$1:$Q$1,0),0),"")&amp;IFERROR(VLOOKUP(HC$2&amp;$B6,'FPL FIX2'!$O$1:$P$400,MATCH("AWAY",'FPL FIX2'!$O$1:$P$1,0),0),"")&amp;IFERROR(VLOOKUP(HC$2&amp;$A6,'FA2'!$A:$D,MATCH("AWAY",'FA2'!$A$1:$D$1,0),0),"")&amp;IFERROR(VLOOKUP(HC$2&amp;$A6,'FA2'!$B:$C,MATCH("HOME",'FA2'!$B$1:$C$1,0),0),"")&amp;IFERROR(VLOOKUP(HC$2&amp;$A6,'EFL2'!$A:$D,MATCH("AWAY",'EFL2'!$A$1:$D$1,0),0),"")&amp;IFERROR(VLOOKUP(HC$2&amp;$A6,'EFL2'!$B:$C,MATCH("HOME",'EFL2'!$B$1:$C$1,0),0),"")&amp;IFERROR(VLOOKUP(HC$2&amp;$A6,'UCL2'!$C:$F,MATCH("AWAY",'UCL2'!$C$1:$F$1,0),0),"")&amp;IFERROR(VLOOKUP(HC$2&amp;$A6,'UCL2'!$D:$E,MATCH("HOME",'UCL2'!$D$1:$E$1,0),0),"")&amp;IFERROR(VLOOKUP(HC$2&amp;$A6,'EU2'!$C:$F,MATCH("AWAY",'EU2'!$C$1:$F$1,0),0),"")&amp;IFERROR(VLOOKUP(HC$2&amp;$A6,'EU2'!$D:$E,MATCH("HOME",'EU2'!$D$1:$E$1,0),0),"")&amp;IFERROR(VLOOKUP(HC$2&amp;$A6,'EUC2'!$C:$F,MATCH("AWAY",'EUC2'!$C$1:$F$1,0),0),"")&amp;IFERROR(VLOOKUP(HC$2&amp;$A6,'EUC2'!$D:$E,MATCH("HOME",'EUC2'!$D$1:$E$1,0),0),"")</f>
        <v>MCI</v>
      </c>
      <c r="HD6" s="25" t="str">
        <f>IFERROR(VLOOKUP(HD$2&amp;$B6,'FPL FIX2'!$N$1:$Q$400,MATCH("HOME",'FPL FIX2'!$N$1:$Q$1,0),0),"")&amp;IFERROR(VLOOKUP(HD$2&amp;$B6,'FPL FIX2'!$O$1:$P$400,MATCH("AWAY",'FPL FIX2'!$O$1:$P$1,0),0),"")&amp;IFERROR(VLOOKUP(HD$2&amp;$A6,'FA2'!$A:$D,MATCH("AWAY",'FA2'!$A$1:$D$1,0),0),"")&amp;IFERROR(VLOOKUP(HD$2&amp;$A6,'FA2'!$B:$C,MATCH("HOME",'FA2'!$B$1:$C$1,0),0),"")&amp;IFERROR(VLOOKUP(HD$2&amp;$A6,'EFL2'!$A:$D,MATCH("AWAY",'EFL2'!$A$1:$D$1,0),0),"")&amp;IFERROR(VLOOKUP(HD$2&amp;$A6,'EFL2'!$B:$C,MATCH("HOME",'EFL2'!$B$1:$C$1,0),0),"")&amp;IFERROR(VLOOKUP(HD$2&amp;$A6,'UCL2'!$C:$F,MATCH("AWAY",'UCL2'!$C$1:$F$1,0),0),"")&amp;IFERROR(VLOOKUP(HD$2&amp;$A6,'UCL2'!$D:$E,MATCH("HOME",'UCL2'!$D$1:$E$1,0),0),"")&amp;IFERROR(VLOOKUP(HD$2&amp;$A6,'EU2'!$C:$F,MATCH("AWAY",'EU2'!$C$1:$F$1,0),0),"")&amp;IFERROR(VLOOKUP(HD$2&amp;$A6,'EU2'!$D:$E,MATCH("HOME",'EU2'!$D$1:$E$1,0),0),"")&amp;IFERROR(VLOOKUP(HD$2&amp;$A6,'EUC2'!$C:$F,MATCH("AWAY",'EUC2'!$C$1:$F$1,0),0),"")&amp;IFERROR(VLOOKUP(HD$2&amp;$A6,'EUC2'!$D:$E,MATCH("HOME",'EUC2'!$D$1:$E$1,0),0),"")</f>
        <v/>
      </c>
      <c r="HE6" s="25" t="str">
        <f>IFERROR(VLOOKUP(HE$2&amp;$B6,'FPL FIX2'!$N$1:$Q$400,MATCH("HOME",'FPL FIX2'!$N$1:$Q$1,0),0),"")&amp;IFERROR(VLOOKUP(HE$2&amp;$B6,'FPL FIX2'!$O$1:$P$400,MATCH("AWAY",'FPL FIX2'!$O$1:$P$1,0),0),"")&amp;IFERROR(VLOOKUP(HE$2&amp;$A6,'FA2'!$A:$D,MATCH("AWAY",'FA2'!$A$1:$D$1,0),0),"")&amp;IFERROR(VLOOKUP(HE$2&amp;$A6,'FA2'!$B:$C,MATCH("HOME",'FA2'!$B$1:$C$1,0),0),"")&amp;IFERROR(VLOOKUP(HE$2&amp;$A6,'EFL2'!$A:$D,MATCH("AWAY",'EFL2'!$A$1:$D$1,0),0),"")&amp;IFERROR(VLOOKUP(HE$2&amp;$A6,'EFL2'!$B:$C,MATCH("HOME",'EFL2'!$B$1:$C$1,0),0),"")&amp;IFERROR(VLOOKUP(HE$2&amp;$A6,'UCL2'!$C:$F,MATCH("AWAY",'UCL2'!$C$1:$F$1,0),0),"")&amp;IFERROR(VLOOKUP(HE$2&amp;$A6,'UCL2'!$D:$E,MATCH("HOME",'UCL2'!$D$1:$E$1,0),0),"")&amp;IFERROR(VLOOKUP(HE$2&amp;$A6,'EU2'!$C:$F,MATCH("AWAY",'EU2'!$C$1:$F$1,0),0),"")&amp;IFERROR(VLOOKUP(HE$2&amp;$A6,'EU2'!$D:$E,MATCH("HOME",'EU2'!$D$1:$E$1,0),0),"")&amp;IFERROR(VLOOKUP(HE$2&amp;$A6,'EUC2'!$C:$F,MATCH("AWAY",'EUC2'!$C$1:$F$1,0),0),"")&amp;IFERROR(VLOOKUP(HE$2&amp;$A6,'EUC2'!$D:$E,MATCH("HOME",'EUC2'!$D$1:$E$1,0),0),"")</f>
        <v/>
      </c>
      <c r="HF6" s="25" t="str">
        <f>IFERROR(VLOOKUP(HF$2&amp;$B6,'FPL FIX2'!$N$1:$Q$400,MATCH("HOME",'FPL FIX2'!$N$1:$Q$1,0),0),"")&amp;IFERROR(VLOOKUP(HF$2&amp;$B6,'FPL FIX2'!$O$1:$P$400,MATCH("AWAY",'FPL FIX2'!$O$1:$P$1,0),0),"")&amp;IFERROR(VLOOKUP(HF$2&amp;$A6,'FA2'!$A:$D,MATCH("AWAY",'FA2'!$A$1:$D$1,0),0),"")&amp;IFERROR(VLOOKUP(HF$2&amp;$A6,'FA2'!$B:$C,MATCH("HOME",'FA2'!$B$1:$C$1,0),0),"")&amp;IFERROR(VLOOKUP(HF$2&amp;$A6,'EFL2'!$A:$D,MATCH("AWAY",'EFL2'!$A$1:$D$1,0),0),"")&amp;IFERROR(VLOOKUP(HF$2&amp;$A6,'EFL2'!$B:$C,MATCH("HOME",'EFL2'!$B$1:$C$1,0),0),"")&amp;IFERROR(VLOOKUP(HF$2&amp;$A6,'UCL2'!$C:$F,MATCH("AWAY",'UCL2'!$C$1:$F$1,0),0),"")&amp;IFERROR(VLOOKUP(HF$2&amp;$A6,'UCL2'!$D:$E,MATCH("HOME",'UCL2'!$D$1:$E$1,0),0),"")&amp;IFERROR(VLOOKUP(HF$2&amp;$A6,'EU2'!$C:$F,MATCH("AWAY",'EU2'!$C$1:$F$1,0),0),"")&amp;IFERROR(VLOOKUP(HF$2&amp;$A6,'EU2'!$D:$E,MATCH("HOME",'EU2'!$D$1:$E$1,0),0),"")&amp;IFERROR(VLOOKUP(HF$2&amp;$A6,'EUC2'!$C:$F,MATCH("AWAY",'EUC2'!$C$1:$F$1,0),0),"")&amp;IFERROR(VLOOKUP(HF$2&amp;$A6,'EUC2'!$D:$E,MATCH("HOME",'EUC2'!$D$1:$E$1,0),0),"")</f>
        <v/>
      </c>
      <c r="HG6" s="25" t="str">
        <f>IFERROR(VLOOKUP(HG$2&amp;$B6,'FPL FIX2'!$N$1:$Q$400,MATCH("HOME",'FPL FIX2'!$N$1:$Q$1,0),0),"")&amp;IFERROR(VLOOKUP(HG$2&amp;$B6,'FPL FIX2'!$O$1:$P$400,MATCH("AWAY",'FPL FIX2'!$O$1:$P$1,0),0),"")&amp;IFERROR(VLOOKUP(HG$2&amp;$A6,'FA2'!$A:$D,MATCH("AWAY",'FA2'!$A$1:$D$1,0),0),"")&amp;IFERROR(VLOOKUP(HG$2&amp;$A6,'FA2'!$B:$C,MATCH("HOME",'FA2'!$B$1:$C$1,0),0),"")&amp;IFERROR(VLOOKUP(HG$2&amp;$A6,'EFL2'!$A:$D,MATCH("AWAY",'EFL2'!$A$1:$D$1,0),0),"")&amp;IFERROR(VLOOKUP(HG$2&amp;$A6,'EFL2'!$B:$C,MATCH("HOME",'EFL2'!$B$1:$C$1,0),0),"")&amp;IFERROR(VLOOKUP(HG$2&amp;$A6,'UCL2'!$C:$F,MATCH("AWAY",'UCL2'!$C$1:$F$1,0),0),"")&amp;IFERROR(VLOOKUP(HG$2&amp;$A6,'UCL2'!$D:$E,MATCH("HOME",'UCL2'!$D$1:$E$1,0),0),"")&amp;IFERROR(VLOOKUP(HG$2&amp;$A6,'EU2'!$C:$F,MATCH("AWAY",'EU2'!$C$1:$F$1,0),0),"")&amp;IFERROR(VLOOKUP(HG$2&amp;$A6,'EU2'!$D:$E,MATCH("HOME",'EU2'!$D$1:$E$1,0),0),"")&amp;IFERROR(VLOOKUP(HG$2&amp;$A6,'EUC2'!$C:$F,MATCH("AWAY",'EUC2'!$C$1:$F$1,0),0),"")&amp;IFERROR(VLOOKUP(HG$2&amp;$A6,'EUC2'!$D:$E,MATCH("HOME",'EUC2'!$D$1:$E$1,0),0),"")</f>
        <v/>
      </c>
      <c r="HH6" s="25" t="str">
        <f>IFERROR(VLOOKUP(HH$2&amp;$B6,'FPL FIX2'!$N$1:$Q$400,MATCH("HOME",'FPL FIX2'!$N$1:$Q$1,0),0),"")&amp;IFERROR(VLOOKUP(HH$2&amp;$B6,'FPL FIX2'!$O$1:$P$400,MATCH("AWAY",'FPL FIX2'!$O$1:$P$1,0),0),"")&amp;IFERROR(VLOOKUP(HH$2&amp;$A6,'FA2'!$A:$D,MATCH("AWAY",'FA2'!$A$1:$D$1,0),0),"")&amp;IFERROR(VLOOKUP(HH$2&amp;$A6,'FA2'!$B:$C,MATCH("HOME",'FA2'!$B$1:$C$1,0),0),"")&amp;IFERROR(VLOOKUP(HH$2&amp;$A6,'EFL2'!$A:$D,MATCH("AWAY",'EFL2'!$A$1:$D$1,0),0),"")&amp;IFERROR(VLOOKUP(HH$2&amp;$A6,'EFL2'!$B:$C,MATCH("HOME",'EFL2'!$B$1:$C$1,0),0),"")&amp;IFERROR(VLOOKUP(HH$2&amp;$A6,'UCL2'!$C:$F,MATCH("AWAY",'UCL2'!$C$1:$F$1,0),0),"")&amp;IFERROR(VLOOKUP(HH$2&amp;$A6,'UCL2'!$D:$E,MATCH("HOME",'UCL2'!$D$1:$E$1,0),0),"")&amp;IFERROR(VLOOKUP(HH$2&amp;$A6,'EU2'!$C:$F,MATCH("AWAY",'EU2'!$C$1:$F$1,0),0),"")&amp;IFERROR(VLOOKUP(HH$2&amp;$A6,'EU2'!$D:$E,MATCH("HOME",'EU2'!$D$1:$E$1,0),0),"")&amp;IFERROR(VLOOKUP(HH$2&amp;$A6,'EUC2'!$C:$F,MATCH("AWAY",'EUC2'!$C$1:$F$1,0),0),"")&amp;IFERROR(VLOOKUP(HH$2&amp;$A6,'EUC2'!$D:$E,MATCH("HOME",'EUC2'!$D$1:$E$1,0),0),"")</f>
        <v/>
      </c>
      <c r="HI6" s="25" t="str">
        <f>IFERROR(VLOOKUP(HI$2&amp;$B6,'FPL FIX2'!$N$1:$Q$400,MATCH("HOME",'FPL FIX2'!$N$1:$Q$1,0),0),"")&amp;IFERROR(VLOOKUP(HI$2&amp;$B6,'FPL FIX2'!$O$1:$P$400,MATCH("AWAY",'FPL FIX2'!$O$1:$P$1,0),0),"")&amp;IFERROR(VLOOKUP(HI$2&amp;$A6,'FA2'!$A:$D,MATCH("AWAY",'FA2'!$A$1:$D$1,0),0),"")&amp;IFERROR(VLOOKUP(HI$2&amp;$A6,'FA2'!$B:$C,MATCH("HOME",'FA2'!$B$1:$C$1,0),0),"")&amp;IFERROR(VLOOKUP(HI$2&amp;$A6,'EFL2'!$A:$D,MATCH("AWAY",'EFL2'!$A$1:$D$1,0),0),"")&amp;IFERROR(VLOOKUP(HI$2&amp;$A6,'EFL2'!$B:$C,MATCH("HOME",'EFL2'!$B$1:$C$1,0),0),"")&amp;IFERROR(VLOOKUP(HI$2&amp;$A6,'UCL2'!$C:$F,MATCH("AWAY",'UCL2'!$C$1:$F$1,0),0),"")&amp;IFERROR(VLOOKUP(HI$2&amp;$A6,'UCL2'!$D:$E,MATCH("HOME",'UCL2'!$D$1:$E$1,0),0),"")&amp;IFERROR(VLOOKUP(HI$2&amp;$A6,'EU2'!$C:$F,MATCH("AWAY",'EU2'!$C$1:$F$1,0),0),"")&amp;IFERROR(VLOOKUP(HI$2&amp;$A6,'EU2'!$D:$E,MATCH("HOME",'EU2'!$D$1:$E$1,0),0),"")&amp;IFERROR(VLOOKUP(HI$2&amp;$A6,'EUC2'!$C:$F,MATCH("AWAY",'EUC2'!$C$1:$F$1,0),0),"")&amp;IFERROR(VLOOKUP(HI$2&amp;$A6,'EUC2'!$D:$E,MATCH("HOME",'EUC2'!$D$1:$E$1,0),0),"")</f>
        <v/>
      </c>
      <c r="HJ6" s="25" t="str">
        <f>IFERROR(VLOOKUP(HJ$2&amp;$B6,'FPL FIX2'!$N$1:$Q$400,MATCH("HOME",'FPL FIX2'!$N$1:$Q$1,0),0),"")&amp;IFERROR(VLOOKUP(HJ$2&amp;$B6,'FPL FIX2'!$O$1:$P$400,MATCH("AWAY",'FPL FIX2'!$O$1:$P$1,0),0),"")&amp;IFERROR(VLOOKUP(HJ$2&amp;$A6,'FA2'!$A:$D,MATCH("AWAY",'FA2'!$A$1:$D$1,0),0),"")&amp;IFERROR(VLOOKUP(HJ$2&amp;$A6,'FA2'!$B:$C,MATCH("HOME",'FA2'!$B$1:$C$1,0),0),"")&amp;IFERROR(VLOOKUP(HJ$2&amp;$A6,'EFL2'!$A:$D,MATCH("AWAY",'EFL2'!$A$1:$D$1,0),0),"")&amp;IFERROR(VLOOKUP(HJ$2&amp;$A6,'EFL2'!$B:$C,MATCH("HOME",'EFL2'!$B$1:$C$1,0),0),"")&amp;IFERROR(VLOOKUP(HJ$2&amp;$A6,'UCL2'!$C:$F,MATCH("AWAY",'UCL2'!$C$1:$F$1,0),0),"")&amp;IFERROR(VLOOKUP(HJ$2&amp;$A6,'UCL2'!$D:$E,MATCH("HOME",'UCL2'!$D$1:$E$1,0),0),"")&amp;IFERROR(VLOOKUP(HJ$2&amp;$A6,'EU2'!$C:$F,MATCH("AWAY",'EU2'!$C$1:$F$1,0),0),"")&amp;IFERROR(VLOOKUP(HJ$2&amp;$A6,'EU2'!$D:$E,MATCH("HOME",'EU2'!$D$1:$E$1,0),0),"")&amp;IFERROR(VLOOKUP(HJ$2&amp;$A6,'EUC2'!$C:$F,MATCH("AWAY",'EUC2'!$C$1:$F$1,0),0),"")&amp;IFERROR(VLOOKUP(HJ$2&amp;$A6,'EUC2'!$D:$E,MATCH("HOME",'EUC2'!$D$1:$E$1,0),0),"")</f>
        <v>ars</v>
      </c>
      <c r="HK6" s="25" t="str">
        <f>IFERROR(VLOOKUP(HK$2&amp;$B6,'FPL FIX2'!$N$1:$Q$400,MATCH("HOME",'FPL FIX2'!$N$1:$Q$1,0),0),"")&amp;IFERROR(VLOOKUP(HK$2&amp;$B6,'FPL FIX2'!$O$1:$P$400,MATCH("AWAY",'FPL FIX2'!$O$1:$P$1,0),0),"")&amp;IFERROR(VLOOKUP(HK$2&amp;$A6,'FA2'!$A:$D,MATCH("AWAY",'FA2'!$A$1:$D$1,0),0),"")&amp;IFERROR(VLOOKUP(HK$2&amp;$A6,'FA2'!$B:$C,MATCH("HOME",'FA2'!$B$1:$C$1,0),0),"")&amp;IFERROR(VLOOKUP(HK$2&amp;$A6,'EFL2'!$A:$D,MATCH("AWAY",'EFL2'!$A$1:$D$1,0),0),"")&amp;IFERROR(VLOOKUP(HK$2&amp;$A6,'EFL2'!$B:$C,MATCH("HOME",'EFL2'!$B$1:$C$1,0),0),"")&amp;IFERROR(VLOOKUP(HK$2&amp;$A6,'UCL2'!$C:$F,MATCH("AWAY",'UCL2'!$C$1:$F$1,0),0),"")&amp;IFERROR(VLOOKUP(HK$2&amp;$A6,'UCL2'!$D:$E,MATCH("HOME",'UCL2'!$D$1:$E$1,0),0),"")&amp;IFERROR(VLOOKUP(HK$2&amp;$A6,'EU2'!$C:$F,MATCH("AWAY",'EU2'!$C$1:$F$1,0),0),"")&amp;IFERROR(VLOOKUP(HK$2&amp;$A6,'EU2'!$D:$E,MATCH("HOME",'EU2'!$D$1:$E$1,0),0),"")&amp;IFERROR(VLOOKUP(HK$2&amp;$A6,'EUC2'!$C:$F,MATCH("AWAY",'EUC2'!$C$1:$F$1,0),0),"")&amp;IFERROR(VLOOKUP(HK$2&amp;$A6,'EUC2'!$D:$E,MATCH("HOME",'EUC2'!$D$1:$E$1,0),0),"")</f>
        <v/>
      </c>
      <c r="HL6" s="25" t="str">
        <f>IFERROR(VLOOKUP(HL$2&amp;$B6,'FPL FIX2'!$N$1:$Q$400,MATCH("HOME",'FPL FIX2'!$N$1:$Q$1,0),0),"")&amp;IFERROR(VLOOKUP(HL$2&amp;$B6,'FPL FIX2'!$O$1:$P$400,MATCH("AWAY",'FPL FIX2'!$O$1:$P$1,0),0),"")&amp;IFERROR(VLOOKUP(HL$2&amp;$A6,'FA2'!$A:$D,MATCH("AWAY",'FA2'!$A$1:$D$1,0),0),"")&amp;IFERROR(VLOOKUP(HL$2&amp;$A6,'FA2'!$B:$C,MATCH("HOME",'FA2'!$B$1:$C$1,0),0),"")&amp;IFERROR(VLOOKUP(HL$2&amp;$A6,'EFL2'!$A:$D,MATCH("AWAY",'EFL2'!$A$1:$D$1,0),0),"")&amp;IFERROR(VLOOKUP(HL$2&amp;$A6,'EFL2'!$B:$C,MATCH("HOME",'EFL2'!$B$1:$C$1,0),0),"")&amp;IFERROR(VLOOKUP(HL$2&amp;$A6,'UCL2'!$C:$F,MATCH("AWAY",'UCL2'!$C$1:$F$1,0),0),"")&amp;IFERROR(VLOOKUP(HL$2&amp;$A6,'UCL2'!$D:$E,MATCH("HOME",'UCL2'!$D$1:$E$1,0),0),"")&amp;IFERROR(VLOOKUP(HL$2&amp;$A6,'EU2'!$C:$F,MATCH("AWAY",'EU2'!$C$1:$F$1,0),0),"")&amp;IFERROR(VLOOKUP(HL$2&amp;$A6,'EU2'!$D:$E,MATCH("HOME",'EU2'!$D$1:$E$1,0),0),"")&amp;IFERROR(VLOOKUP(HL$2&amp;$A6,'EUC2'!$C:$F,MATCH("AWAY",'EUC2'!$C$1:$F$1,0),0),"")&amp;IFERROR(VLOOKUP(HL$2&amp;$A6,'EUC2'!$D:$E,MATCH("HOME",'EUC2'!$D$1:$E$1,0),0),"")</f>
        <v/>
      </c>
      <c r="HM6" s="25" t="str">
        <f>IFERROR(VLOOKUP(HM$2&amp;$B6,'FPL FIX2'!$N$1:$Q$400,MATCH("HOME",'FPL FIX2'!$N$1:$Q$1,0),0),"")&amp;IFERROR(VLOOKUP(HM$2&amp;$B6,'FPL FIX2'!$O$1:$P$400,MATCH("AWAY",'FPL FIX2'!$O$1:$P$1,0),0),"")&amp;IFERROR(VLOOKUP(HM$2&amp;$A6,'FA2'!$A:$D,MATCH("AWAY",'FA2'!$A$1:$D$1,0),0),"")&amp;IFERROR(VLOOKUP(HM$2&amp;$A6,'FA2'!$B:$C,MATCH("HOME",'FA2'!$B$1:$C$1,0),0),"")&amp;IFERROR(VLOOKUP(HM$2&amp;$A6,'EFL2'!$A:$D,MATCH("AWAY",'EFL2'!$A$1:$D$1,0),0),"")&amp;IFERROR(VLOOKUP(HM$2&amp;$A6,'EFL2'!$B:$C,MATCH("HOME",'EFL2'!$B$1:$C$1,0),0),"")&amp;IFERROR(VLOOKUP(HM$2&amp;$A6,'UCL2'!$C:$F,MATCH("AWAY",'UCL2'!$C$1:$F$1,0),0),"")&amp;IFERROR(VLOOKUP(HM$2&amp;$A6,'UCL2'!$D:$E,MATCH("HOME",'UCL2'!$D$1:$E$1,0),0),"")&amp;IFERROR(VLOOKUP(HM$2&amp;$A6,'EU2'!$C:$F,MATCH("AWAY",'EU2'!$C$1:$F$1,0),0),"")&amp;IFERROR(VLOOKUP(HM$2&amp;$A6,'EU2'!$D:$E,MATCH("HOME",'EU2'!$D$1:$E$1,0),0),"")&amp;IFERROR(VLOOKUP(HM$2&amp;$A6,'EUC2'!$C:$F,MATCH("AWAY",'EUC2'!$C$1:$F$1,0),0),"")&amp;IFERROR(VLOOKUP(HM$2&amp;$A6,'EUC2'!$D:$E,MATCH("HOME",'EUC2'!$D$1:$E$1,0),0),"")</f>
        <v/>
      </c>
      <c r="HN6" s="25" t="str">
        <f>IFERROR(VLOOKUP(HN$2&amp;$B6,'FPL FIX2'!$N$1:$Q$400,MATCH("HOME",'FPL FIX2'!$N$1:$Q$1,0),0),"")&amp;IFERROR(VLOOKUP(HN$2&amp;$B6,'FPL FIX2'!$O$1:$P$400,MATCH("AWAY",'FPL FIX2'!$O$1:$P$1,0),0),"")&amp;IFERROR(VLOOKUP(HN$2&amp;$A6,'FA2'!$A:$D,MATCH("AWAY",'FA2'!$A$1:$D$1,0),0),"")&amp;IFERROR(VLOOKUP(HN$2&amp;$A6,'FA2'!$B:$C,MATCH("HOME",'FA2'!$B$1:$C$1,0),0),"")&amp;IFERROR(VLOOKUP(HN$2&amp;$A6,'EFL2'!$A:$D,MATCH("AWAY",'EFL2'!$A$1:$D$1,0),0),"")&amp;IFERROR(VLOOKUP(HN$2&amp;$A6,'EFL2'!$B:$C,MATCH("HOME",'EFL2'!$B$1:$C$1,0),0),"")&amp;IFERROR(VLOOKUP(HN$2&amp;$A6,'UCL2'!$C:$F,MATCH("AWAY",'UCL2'!$C$1:$F$1,0),0),"")&amp;IFERROR(VLOOKUP(HN$2&amp;$A6,'UCL2'!$D:$E,MATCH("HOME",'UCL2'!$D$1:$E$1,0),0),"")&amp;IFERROR(VLOOKUP(HN$2&amp;$A6,'EU2'!$C:$F,MATCH("AWAY",'EU2'!$C$1:$F$1,0),0),"")&amp;IFERROR(VLOOKUP(HN$2&amp;$A6,'EU2'!$D:$E,MATCH("HOME",'EU2'!$D$1:$E$1,0),0),"")&amp;IFERROR(VLOOKUP(HN$2&amp;$A6,'EUC2'!$C:$F,MATCH("AWAY",'EUC2'!$C$1:$F$1,0),0),"")&amp;IFERROR(VLOOKUP(HN$2&amp;$A6,'EUC2'!$D:$E,MATCH("HOME",'EUC2'!$D$1:$E$1,0),0),"")</f>
        <v/>
      </c>
      <c r="HO6" s="25" t="str">
        <f>IFERROR(VLOOKUP(HO$2&amp;$B6,'FPL FIX2'!$N$1:$Q$400,MATCH("HOME",'FPL FIX2'!$N$1:$Q$1,0),0),"")&amp;IFERROR(VLOOKUP(HO$2&amp;$B6,'FPL FIX2'!$O$1:$P$400,MATCH("AWAY",'FPL FIX2'!$O$1:$P$1,0),0),"")&amp;IFERROR(VLOOKUP(HO$2&amp;$A6,'FA2'!$A:$D,MATCH("AWAY",'FA2'!$A$1:$D$1,0),0),"")&amp;IFERROR(VLOOKUP(HO$2&amp;$A6,'FA2'!$B:$C,MATCH("HOME",'FA2'!$B$1:$C$1,0),0),"")&amp;IFERROR(VLOOKUP(HO$2&amp;$A6,'EFL2'!$A:$D,MATCH("AWAY",'EFL2'!$A$1:$D$1,0),0),"")&amp;IFERROR(VLOOKUP(HO$2&amp;$A6,'EFL2'!$B:$C,MATCH("HOME",'EFL2'!$B$1:$C$1,0),0),"")&amp;IFERROR(VLOOKUP(HO$2&amp;$A6,'UCL2'!$C:$F,MATCH("AWAY",'UCL2'!$C$1:$F$1,0),0),"")&amp;IFERROR(VLOOKUP(HO$2&amp;$A6,'UCL2'!$D:$E,MATCH("HOME",'UCL2'!$D$1:$E$1,0),0),"")&amp;IFERROR(VLOOKUP(HO$2&amp;$A6,'EU2'!$C:$F,MATCH("AWAY",'EU2'!$C$1:$F$1,0),0),"")&amp;IFERROR(VLOOKUP(HO$2&amp;$A6,'EU2'!$D:$E,MATCH("HOME",'EU2'!$D$1:$E$1,0),0),"")&amp;IFERROR(VLOOKUP(HO$2&amp;$A6,'EUC2'!$C:$F,MATCH("AWAY",'EUC2'!$C$1:$F$1,0),0),"")&amp;IFERROR(VLOOKUP(HO$2&amp;$A6,'EUC2'!$D:$E,MATCH("HOME",'EUC2'!$D$1:$E$1,0),0),"")</f>
        <v/>
      </c>
      <c r="HP6" s="25" t="str">
        <f>IFERROR(VLOOKUP(HP$2&amp;$B6,'FPL FIX2'!$N$1:$Q$400,MATCH("HOME",'FPL FIX2'!$N$1:$Q$1,0),0),"")&amp;IFERROR(VLOOKUP(HP$2&amp;$B6,'FPL FIX2'!$O$1:$P$400,MATCH("AWAY",'FPL FIX2'!$O$1:$P$1,0),0),"")&amp;IFERROR(VLOOKUP(HP$2&amp;$A6,'FA2'!$A:$D,MATCH("AWAY",'FA2'!$A$1:$D$1,0),0),"")&amp;IFERROR(VLOOKUP(HP$2&amp;$A6,'FA2'!$B:$C,MATCH("HOME",'FA2'!$B$1:$C$1,0),0),"")&amp;IFERROR(VLOOKUP(HP$2&amp;$A6,'EFL2'!$A:$D,MATCH("AWAY",'EFL2'!$A$1:$D$1,0),0),"")&amp;IFERROR(VLOOKUP(HP$2&amp;$A6,'EFL2'!$B:$C,MATCH("HOME",'EFL2'!$B$1:$C$1,0),0),"")&amp;IFERROR(VLOOKUP(HP$2&amp;$A6,'UCL2'!$C:$F,MATCH("AWAY",'UCL2'!$C$1:$F$1,0),0),"")&amp;IFERROR(VLOOKUP(HP$2&amp;$A6,'UCL2'!$D:$E,MATCH("HOME",'UCL2'!$D$1:$E$1,0),0),"")&amp;IFERROR(VLOOKUP(HP$2&amp;$A6,'EU2'!$C:$F,MATCH("AWAY",'EU2'!$C$1:$F$1,0),0),"")&amp;IFERROR(VLOOKUP(HP$2&amp;$A6,'EU2'!$D:$E,MATCH("HOME",'EU2'!$D$1:$E$1,0),0),"")&amp;IFERROR(VLOOKUP(HP$2&amp;$A6,'EUC2'!$C:$F,MATCH("AWAY",'EUC2'!$C$1:$F$1,0),0),"")&amp;IFERROR(VLOOKUP(HP$2&amp;$A6,'EUC2'!$D:$E,MATCH("HOME",'EUC2'!$D$1:$E$1,0),0),"")</f>
        <v/>
      </c>
      <c r="HQ6" s="25" t="str">
        <f>IFERROR(VLOOKUP(HQ$2&amp;$B6,'FPL FIX2'!$N$1:$Q$400,MATCH("HOME",'FPL FIX2'!$N$1:$Q$1,0),0),"")&amp;IFERROR(VLOOKUP(HQ$2&amp;$B6,'FPL FIX2'!$O$1:$P$400,MATCH("AWAY",'FPL FIX2'!$O$1:$P$1,0),0),"")&amp;IFERROR(VLOOKUP(HQ$2&amp;$A6,'FA2'!$A:$D,MATCH("AWAY",'FA2'!$A$1:$D$1,0),0),"")&amp;IFERROR(VLOOKUP(HQ$2&amp;$A6,'FA2'!$B:$C,MATCH("HOME",'FA2'!$B$1:$C$1,0),0),"")&amp;IFERROR(VLOOKUP(HQ$2&amp;$A6,'EFL2'!$A:$D,MATCH("AWAY",'EFL2'!$A$1:$D$1,0),0),"")&amp;IFERROR(VLOOKUP(HQ$2&amp;$A6,'EFL2'!$B:$C,MATCH("HOME",'EFL2'!$B$1:$C$1,0),0),"")&amp;IFERROR(VLOOKUP(HQ$2&amp;$A6,'UCL2'!$C:$F,MATCH("AWAY",'UCL2'!$C$1:$F$1,0),0),"")&amp;IFERROR(VLOOKUP(HQ$2&amp;$A6,'UCL2'!$D:$E,MATCH("HOME",'UCL2'!$D$1:$E$1,0),0),"")&amp;IFERROR(VLOOKUP(HQ$2&amp;$A6,'EU2'!$C:$F,MATCH("AWAY",'EU2'!$C$1:$F$1,0),0),"")&amp;IFERROR(VLOOKUP(HQ$2&amp;$A6,'EU2'!$D:$E,MATCH("HOME",'EU2'!$D$1:$E$1,0),0),"")&amp;IFERROR(VLOOKUP(HQ$2&amp;$A6,'EUC2'!$C:$F,MATCH("AWAY",'EUC2'!$C$1:$F$1,0),0),"")&amp;IFERROR(VLOOKUP(HQ$2&amp;$A6,'EUC2'!$D:$E,MATCH("HOME",'EUC2'!$D$1:$E$1,0),0),"")</f>
        <v>LIV</v>
      </c>
      <c r="HR6" s="25" t="str">
        <f>IFERROR(VLOOKUP(HR$2&amp;$B6,'FPL FIX2'!$N$1:$Q$400,MATCH("HOME",'FPL FIX2'!$N$1:$Q$1,0),0),"")&amp;IFERROR(VLOOKUP(HR$2&amp;$B6,'FPL FIX2'!$O$1:$P$400,MATCH("AWAY",'FPL FIX2'!$O$1:$P$1,0),0),"")&amp;IFERROR(VLOOKUP(HR$2&amp;$A6,'FA2'!$A:$D,MATCH("AWAY",'FA2'!$A$1:$D$1,0),0),"")&amp;IFERROR(VLOOKUP(HR$2&amp;$A6,'FA2'!$B:$C,MATCH("HOME",'FA2'!$B$1:$C$1,0),0),"")&amp;IFERROR(VLOOKUP(HR$2&amp;$A6,'EFL2'!$A:$D,MATCH("AWAY",'EFL2'!$A$1:$D$1,0),0),"")&amp;IFERROR(VLOOKUP(HR$2&amp;$A6,'EFL2'!$B:$C,MATCH("HOME",'EFL2'!$B$1:$C$1,0),0),"")&amp;IFERROR(VLOOKUP(HR$2&amp;$A6,'UCL2'!$C:$F,MATCH("AWAY",'UCL2'!$C$1:$F$1,0),0),"")&amp;IFERROR(VLOOKUP(HR$2&amp;$A6,'UCL2'!$D:$E,MATCH("HOME",'UCL2'!$D$1:$E$1,0),0),"")&amp;IFERROR(VLOOKUP(HR$2&amp;$A6,'EU2'!$C:$F,MATCH("AWAY",'EU2'!$C$1:$F$1,0),0),"")&amp;IFERROR(VLOOKUP(HR$2&amp;$A6,'EU2'!$D:$E,MATCH("HOME",'EU2'!$D$1:$E$1,0),0),"")&amp;IFERROR(VLOOKUP(HR$2&amp;$A6,'EUC2'!$C:$F,MATCH("AWAY",'EUC2'!$C$1:$F$1,0),0),"")&amp;IFERROR(VLOOKUP(HR$2&amp;$A6,'EUC2'!$D:$E,MATCH("HOME",'EUC2'!$D$1:$E$1,0),0),"")</f>
        <v/>
      </c>
      <c r="HS6" s="25" t="str">
        <f>IFERROR(VLOOKUP(HS$2&amp;$B6,'FPL FIX2'!$N$1:$Q$400,MATCH("HOME",'FPL FIX2'!$N$1:$Q$1,0),0),"")&amp;IFERROR(VLOOKUP(HS$2&amp;$B6,'FPL FIX2'!$O$1:$P$400,MATCH("AWAY",'FPL FIX2'!$O$1:$P$1,0),0),"")&amp;IFERROR(VLOOKUP(HS$2&amp;$A6,'FA2'!$A:$D,MATCH("AWAY",'FA2'!$A$1:$D$1,0),0),"")&amp;IFERROR(VLOOKUP(HS$2&amp;$A6,'FA2'!$B:$C,MATCH("HOME",'FA2'!$B$1:$C$1,0),0),"")&amp;IFERROR(VLOOKUP(HS$2&amp;$A6,'EFL2'!$A:$D,MATCH("AWAY",'EFL2'!$A$1:$D$1,0),0),"")&amp;IFERROR(VLOOKUP(HS$2&amp;$A6,'EFL2'!$B:$C,MATCH("HOME",'EFL2'!$B$1:$C$1,0),0),"")&amp;IFERROR(VLOOKUP(HS$2&amp;$A6,'UCL2'!$C:$F,MATCH("AWAY",'UCL2'!$C$1:$F$1,0),0),"")&amp;IFERROR(VLOOKUP(HS$2&amp;$A6,'UCL2'!$D:$E,MATCH("HOME",'UCL2'!$D$1:$E$1,0),0),"")&amp;IFERROR(VLOOKUP(HS$2&amp;$A6,'EU2'!$C:$F,MATCH("AWAY",'EU2'!$C$1:$F$1,0),0),"")&amp;IFERROR(VLOOKUP(HS$2&amp;$A6,'EU2'!$D:$E,MATCH("HOME",'EU2'!$D$1:$E$1,0),0),"")&amp;IFERROR(VLOOKUP(HS$2&amp;$A6,'EUC2'!$C:$F,MATCH("AWAY",'EUC2'!$C$1:$F$1,0),0),"")&amp;IFERROR(VLOOKUP(HS$2&amp;$A6,'EUC2'!$D:$E,MATCH("HOME",'EUC2'!$D$1:$E$1,0),0),"")</f>
        <v/>
      </c>
      <c r="HT6" s="25" t="str">
        <f>IFERROR(VLOOKUP(HT$2&amp;$B6,'FPL FIX2'!$N$1:$Q$400,MATCH("HOME",'FPL FIX2'!$N$1:$Q$1,0),0),"")&amp;IFERROR(VLOOKUP(HT$2&amp;$B6,'FPL FIX2'!$O$1:$P$400,MATCH("AWAY",'FPL FIX2'!$O$1:$P$1,0),0),"")&amp;IFERROR(VLOOKUP(HT$2&amp;$A6,'FA2'!$A:$D,MATCH("AWAY",'FA2'!$A$1:$D$1,0),0),"")&amp;IFERROR(VLOOKUP(HT$2&amp;$A6,'FA2'!$B:$C,MATCH("HOME",'FA2'!$B$1:$C$1,0),0),"")&amp;IFERROR(VLOOKUP(HT$2&amp;$A6,'EFL2'!$A:$D,MATCH("AWAY",'EFL2'!$A$1:$D$1,0),0),"")&amp;IFERROR(VLOOKUP(HT$2&amp;$A6,'EFL2'!$B:$C,MATCH("HOME",'EFL2'!$B$1:$C$1,0),0),"")&amp;IFERROR(VLOOKUP(HT$2&amp;$A6,'UCL2'!$C:$F,MATCH("AWAY",'UCL2'!$C$1:$F$1,0),0),"")&amp;IFERROR(VLOOKUP(HT$2&amp;$A6,'UCL2'!$D:$E,MATCH("HOME",'UCL2'!$D$1:$E$1,0),0),"")&amp;IFERROR(VLOOKUP(HT$2&amp;$A6,'EU2'!$C:$F,MATCH("AWAY",'EU2'!$C$1:$F$1,0),0),"")&amp;IFERROR(VLOOKUP(HT$2&amp;$A6,'EU2'!$D:$E,MATCH("HOME",'EU2'!$D$1:$E$1,0),0),"")&amp;IFERROR(VLOOKUP(HT$2&amp;$A6,'EUC2'!$C:$F,MATCH("AWAY",'EUC2'!$C$1:$F$1,0),0),"")&amp;IFERROR(VLOOKUP(HT$2&amp;$A6,'EUC2'!$D:$E,MATCH("HOME",'EUC2'!$D$1:$E$1,0),0),"")</f>
        <v/>
      </c>
      <c r="HU6" s="25" t="str">
        <f>IFERROR(VLOOKUP(HU$2&amp;$B6,'FPL FIX2'!$N$1:$Q$400,MATCH("HOME",'FPL FIX2'!$N$1:$Q$1,0),0),"")&amp;IFERROR(VLOOKUP(HU$2&amp;$B6,'FPL FIX2'!$O$1:$P$400,MATCH("AWAY",'FPL FIX2'!$O$1:$P$1,0),0),"")&amp;IFERROR(VLOOKUP(HU$2&amp;$A6,'FA2'!$A:$D,MATCH("AWAY",'FA2'!$A$1:$D$1,0),0),"")&amp;IFERROR(VLOOKUP(HU$2&amp;$A6,'FA2'!$B:$C,MATCH("HOME",'FA2'!$B$1:$C$1,0),0),"")&amp;IFERROR(VLOOKUP(HU$2&amp;$A6,'EFL2'!$A:$D,MATCH("AWAY",'EFL2'!$A$1:$D$1,0),0),"")&amp;IFERROR(VLOOKUP(HU$2&amp;$A6,'EFL2'!$B:$C,MATCH("HOME",'EFL2'!$B$1:$C$1,0),0),"")&amp;IFERROR(VLOOKUP(HU$2&amp;$A6,'UCL2'!$C:$F,MATCH("AWAY",'UCL2'!$C$1:$F$1,0),0),"")&amp;IFERROR(VLOOKUP(HU$2&amp;$A6,'UCL2'!$D:$E,MATCH("HOME",'UCL2'!$D$1:$E$1,0),0),"")&amp;IFERROR(VLOOKUP(HU$2&amp;$A6,'EU2'!$C:$F,MATCH("AWAY",'EU2'!$C$1:$F$1,0),0),"")&amp;IFERROR(VLOOKUP(HU$2&amp;$A6,'EU2'!$D:$E,MATCH("HOME",'EU2'!$D$1:$E$1,0),0),"")&amp;IFERROR(VLOOKUP(HU$2&amp;$A6,'EUC2'!$C:$F,MATCH("AWAY",'EUC2'!$C$1:$F$1,0),0),"")&amp;IFERROR(VLOOKUP(HU$2&amp;$A6,'EUC2'!$D:$E,MATCH("HOME",'EUC2'!$D$1:$E$1,0),0),"")</f>
        <v/>
      </c>
      <c r="HV6" s="25" t="str">
        <f>IFERROR(VLOOKUP(HV$2&amp;$B6,'FPL FIX2'!$N$1:$Q$400,MATCH("HOME",'FPL FIX2'!$N$1:$Q$1,0),0),"")&amp;IFERROR(VLOOKUP(HV$2&amp;$B6,'FPL FIX2'!$O$1:$P$400,MATCH("AWAY",'FPL FIX2'!$O$1:$P$1,0),0),"")&amp;IFERROR(VLOOKUP(HV$2&amp;$A6,'FA2'!$A:$D,MATCH("AWAY",'FA2'!$A$1:$D$1,0),0),"")&amp;IFERROR(VLOOKUP(HV$2&amp;$A6,'FA2'!$B:$C,MATCH("HOME",'FA2'!$B$1:$C$1,0),0),"")&amp;IFERROR(VLOOKUP(HV$2&amp;$A6,'EFL2'!$A:$D,MATCH("AWAY",'EFL2'!$A$1:$D$1,0),0),"")&amp;IFERROR(VLOOKUP(HV$2&amp;$A6,'EFL2'!$B:$C,MATCH("HOME",'EFL2'!$B$1:$C$1,0),0),"")&amp;IFERROR(VLOOKUP(HV$2&amp;$A6,'UCL2'!$C:$F,MATCH("AWAY",'UCL2'!$C$1:$F$1,0),0),"")&amp;IFERROR(VLOOKUP(HV$2&amp;$A6,'UCL2'!$D:$E,MATCH("HOME",'UCL2'!$D$1:$E$1,0),0),"")&amp;IFERROR(VLOOKUP(HV$2&amp;$A6,'EU2'!$C:$F,MATCH("AWAY",'EU2'!$C$1:$F$1,0),0),"")&amp;IFERROR(VLOOKUP(HV$2&amp;$A6,'EU2'!$D:$E,MATCH("HOME",'EU2'!$D$1:$E$1,0),0),"")&amp;IFERROR(VLOOKUP(HV$2&amp;$A6,'EUC2'!$C:$F,MATCH("AWAY",'EUC2'!$C$1:$F$1,0),0),"")&amp;IFERROR(VLOOKUP(HV$2&amp;$A6,'EUC2'!$D:$E,MATCH("HOME",'EUC2'!$D$1:$E$1,0),0),"")</f>
        <v/>
      </c>
      <c r="HW6" s="25" t="str">
        <f>IFERROR(VLOOKUP(HW$2&amp;$B6,'FPL FIX2'!$N$1:$Q$400,MATCH("HOME",'FPL FIX2'!$N$1:$Q$1,0),0),"")&amp;IFERROR(VLOOKUP(HW$2&amp;$B6,'FPL FIX2'!$O$1:$P$400,MATCH("AWAY",'FPL FIX2'!$O$1:$P$1,0),0),"")&amp;IFERROR(VLOOKUP(HW$2&amp;$A6,'FA2'!$A:$D,MATCH("AWAY",'FA2'!$A$1:$D$1,0),0),"")&amp;IFERROR(VLOOKUP(HW$2&amp;$A6,'FA2'!$B:$C,MATCH("HOME",'FA2'!$B$1:$C$1,0),0),"")&amp;IFERROR(VLOOKUP(HW$2&amp;$A6,'EFL2'!$A:$D,MATCH("AWAY",'EFL2'!$A$1:$D$1,0),0),"")&amp;IFERROR(VLOOKUP(HW$2&amp;$A6,'EFL2'!$B:$C,MATCH("HOME",'EFL2'!$B$1:$C$1,0),0),"")&amp;IFERROR(VLOOKUP(HW$2&amp;$A6,'UCL2'!$C:$F,MATCH("AWAY",'UCL2'!$C$1:$F$1,0),0),"")&amp;IFERROR(VLOOKUP(HW$2&amp;$A6,'UCL2'!$D:$E,MATCH("HOME",'UCL2'!$D$1:$E$1,0),0),"")&amp;IFERROR(VLOOKUP(HW$2&amp;$A6,'EU2'!$C:$F,MATCH("AWAY",'EU2'!$C$1:$F$1,0),0),"")&amp;IFERROR(VLOOKUP(HW$2&amp;$A6,'EU2'!$D:$E,MATCH("HOME",'EU2'!$D$1:$E$1,0),0),"")&amp;IFERROR(VLOOKUP(HW$2&amp;$A6,'EUC2'!$C:$F,MATCH("AWAY",'EUC2'!$C$1:$F$1,0),0),"")&amp;IFERROR(VLOOKUP(HW$2&amp;$A6,'EUC2'!$D:$E,MATCH("HOME",'EUC2'!$D$1:$E$1,0),0),"")</f>
        <v/>
      </c>
      <c r="HX6" s="25" t="str">
        <f>IFERROR(VLOOKUP(HX$2&amp;$B6,'FPL FIX2'!$N$1:$Q$400,MATCH("HOME",'FPL FIX2'!$N$1:$Q$1,0),0),"")&amp;IFERROR(VLOOKUP(HX$2&amp;$B6,'FPL FIX2'!$O$1:$P$400,MATCH("AWAY",'FPL FIX2'!$O$1:$P$1,0),0),"")&amp;IFERROR(VLOOKUP(HX$2&amp;$A6,'FA2'!$A:$D,MATCH("AWAY",'FA2'!$A$1:$D$1,0),0),"")&amp;IFERROR(VLOOKUP(HX$2&amp;$A6,'FA2'!$B:$C,MATCH("HOME",'FA2'!$B$1:$C$1,0),0),"")&amp;IFERROR(VLOOKUP(HX$2&amp;$A6,'EFL2'!$A:$D,MATCH("AWAY",'EFL2'!$A$1:$D$1,0),0),"")&amp;IFERROR(VLOOKUP(HX$2&amp;$A6,'EFL2'!$B:$C,MATCH("HOME",'EFL2'!$B$1:$C$1,0),0),"")&amp;IFERROR(VLOOKUP(HX$2&amp;$A6,'UCL2'!$C:$F,MATCH("AWAY",'UCL2'!$C$1:$F$1,0),0),"")&amp;IFERROR(VLOOKUP(HX$2&amp;$A6,'UCL2'!$D:$E,MATCH("HOME",'UCL2'!$D$1:$E$1,0),0),"")&amp;IFERROR(VLOOKUP(HX$2&amp;$A6,'EU2'!$C:$F,MATCH("AWAY",'EU2'!$C$1:$F$1,0),0),"")&amp;IFERROR(VLOOKUP(HX$2&amp;$A6,'EU2'!$D:$E,MATCH("HOME",'EU2'!$D$1:$E$1,0),0),"")&amp;IFERROR(VLOOKUP(HX$2&amp;$A6,'EUC2'!$C:$F,MATCH("AWAY",'EUC2'!$C$1:$F$1,0),0),"")&amp;IFERROR(VLOOKUP(HX$2&amp;$A6,'EUC2'!$D:$E,MATCH("HOME",'EUC2'!$D$1:$E$1,0),0),"")</f>
        <v>avl</v>
      </c>
      <c r="HY6" s="25" t="str">
        <f>IFERROR(VLOOKUP(HY$2&amp;$B6,'FPL FIX2'!$N$1:$Q$400,MATCH("HOME",'FPL FIX2'!$N$1:$Q$1,0),0),"")&amp;IFERROR(VLOOKUP(HY$2&amp;$B6,'FPL FIX2'!$O$1:$P$400,MATCH("AWAY",'FPL FIX2'!$O$1:$P$1,0),0),"")&amp;IFERROR(VLOOKUP(HY$2&amp;$A6,'FA2'!$A:$D,MATCH("AWAY",'FA2'!$A$1:$D$1,0),0),"")&amp;IFERROR(VLOOKUP(HY$2&amp;$A6,'FA2'!$B:$C,MATCH("HOME",'FA2'!$B$1:$C$1,0),0),"")&amp;IFERROR(VLOOKUP(HY$2&amp;$A6,'EFL2'!$A:$D,MATCH("AWAY",'EFL2'!$A$1:$D$1,0),0),"")&amp;IFERROR(VLOOKUP(HY$2&amp;$A6,'EFL2'!$B:$C,MATCH("HOME",'EFL2'!$B$1:$C$1,0),0),"")&amp;IFERROR(VLOOKUP(HY$2&amp;$A6,'UCL2'!$C:$F,MATCH("AWAY",'UCL2'!$C$1:$F$1,0),0),"")&amp;IFERROR(VLOOKUP(HY$2&amp;$A6,'UCL2'!$D:$E,MATCH("HOME",'UCL2'!$D$1:$E$1,0),0),"")&amp;IFERROR(VLOOKUP(HY$2&amp;$A6,'EU2'!$C:$F,MATCH("AWAY",'EU2'!$C$1:$F$1,0),0),"")&amp;IFERROR(VLOOKUP(HY$2&amp;$A6,'EU2'!$D:$E,MATCH("HOME",'EU2'!$D$1:$E$1,0),0),"")&amp;IFERROR(VLOOKUP(HY$2&amp;$A6,'EUC2'!$C:$F,MATCH("AWAY",'EUC2'!$C$1:$F$1,0),0),"")&amp;IFERROR(VLOOKUP(HY$2&amp;$A6,'EUC2'!$D:$E,MATCH("HOME",'EUC2'!$D$1:$E$1,0),0),"")</f>
        <v/>
      </c>
      <c r="HZ6" s="25" t="str">
        <f>IFERROR(VLOOKUP(HZ$2&amp;$B6,'FPL FIX2'!$N$1:$Q$400,MATCH("HOME",'FPL FIX2'!$N$1:$Q$1,0),0),"")&amp;IFERROR(VLOOKUP(HZ$2&amp;$B6,'FPL FIX2'!$O$1:$P$400,MATCH("AWAY",'FPL FIX2'!$O$1:$P$1,0),0),"")&amp;IFERROR(VLOOKUP(HZ$2&amp;$A6,'FA2'!$A:$D,MATCH("AWAY",'FA2'!$A$1:$D$1,0),0),"")&amp;IFERROR(VLOOKUP(HZ$2&amp;$A6,'FA2'!$B:$C,MATCH("HOME",'FA2'!$B$1:$C$1,0),0),"")&amp;IFERROR(VLOOKUP(HZ$2&amp;$A6,'EFL2'!$A:$D,MATCH("AWAY",'EFL2'!$A$1:$D$1,0),0),"")&amp;IFERROR(VLOOKUP(HZ$2&amp;$A6,'EFL2'!$B:$C,MATCH("HOME",'EFL2'!$B$1:$C$1,0),0),"")&amp;IFERROR(VLOOKUP(HZ$2&amp;$A6,'UCL2'!$C:$F,MATCH("AWAY",'UCL2'!$C$1:$F$1,0),0),"")&amp;IFERROR(VLOOKUP(HZ$2&amp;$A6,'UCL2'!$D:$E,MATCH("HOME",'UCL2'!$D$1:$E$1,0),0),"")&amp;IFERROR(VLOOKUP(HZ$2&amp;$A6,'EU2'!$C:$F,MATCH("AWAY",'EU2'!$C$1:$F$1,0),0),"")&amp;IFERROR(VLOOKUP(HZ$2&amp;$A6,'EU2'!$D:$E,MATCH("HOME",'EU2'!$D$1:$E$1,0),0),"")&amp;IFERROR(VLOOKUP(HZ$2&amp;$A6,'EUC2'!$C:$F,MATCH("AWAY",'EUC2'!$C$1:$F$1,0),0),"")&amp;IFERROR(VLOOKUP(HZ$2&amp;$A6,'EUC2'!$D:$E,MATCH("HOME",'EUC2'!$D$1:$E$1,0),0),"")</f>
        <v/>
      </c>
      <c r="IA6" s="25" t="str">
        <f>IFERROR(VLOOKUP(IA$2&amp;$B6,'FPL FIX2'!$N$1:$Q$400,MATCH("HOME",'FPL FIX2'!$N$1:$Q$1,0),0),"")&amp;IFERROR(VLOOKUP(IA$2&amp;$B6,'FPL FIX2'!$O$1:$P$400,MATCH("AWAY",'FPL FIX2'!$O$1:$P$1,0),0),"")&amp;IFERROR(VLOOKUP(IA$2&amp;$A6,'FA2'!$A:$D,MATCH("AWAY",'FA2'!$A$1:$D$1,0),0),"")&amp;IFERROR(VLOOKUP(IA$2&amp;$A6,'FA2'!$B:$C,MATCH("HOME",'FA2'!$B$1:$C$1,0),0),"")&amp;IFERROR(VLOOKUP(IA$2&amp;$A6,'EFL2'!$A:$D,MATCH("AWAY",'EFL2'!$A$1:$D$1,0),0),"")&amp;IFERROR(VLOOKUP(IA$2&amp;$A6,'EFL2'!$B:$C,MATCH("HOME",'EFL2'!$B$1:$C$1,0),0),"")&amp;IFERROR(VLOOKUP(IA$2&amp;$A6,'UCL2'!$C:$F,MATCH("AWAY",'UCL2'!$C$1:$F$1,0),0),"")&amp;IFERROR(VLOOKUP(IA$2&amp;$A6,'UCL2'!$D:$E,MATCH("HOME",'UCL2'!$D$1:$E$1,0),0),"")&amp;IFERROR(VLOOKUP(IA$2&amp;$A6,'EU2'!$C:$F,MATCH("AWAY",'EU2'!$C$1:$F$1,0),0),"")&amp;IFERROR(VLOOKUP(IA$2&amp;$A6,'EU2'!$D:$E,MATCH("HOME",'EU2'!$D$1:$E$1,0),0),"")&amp;IFERROR(VLOOKUP(IA$2&amp;$A6,'EUC2'!$C:$F,MATCH("AWAY",'EUC2'!$C$1:$F$1,0),0),"")&amp;IFERROR(VLOOKUP(IA$2&amp;$A6,'EUC2'!$D:$E,MATCH("HOME",'EUC2'!$D$1:$E$1,0),0),"")</f>
        <v/>
      </c>
      <c r="IB6" s="25" t="str">
        <f>IFERROR(VLOOKUP(IB$2&amp;$B6,'FPL FIX2'!$N$1:$Q$400,MATCH("HOME",'FPL FIX2'!$N$1:$Q$1,0),0),"")&amp;IFERROR(VLOOKUP(IB$2&amp;$B6,'FPL FIX2'!$O$1:$P$400,MATCH("AWAY",'FPL FIX2'!$O$1:$P$1,0),0),"")&amp;IFERROR(VLOOKUP(IB$2&amp;$A6,'FA2'!$A:$D,MATCH("AWAY",'FA2'!$A$1:$D$1,0),0),"")&amp;IFERROR(VLOOKUP(IB$2&amp;$A6,'FA2'!$B:$C,MATCH("HOME",'FA2'!$B$1:$C$1,0),0),"")&amp;IFERROR(VLOOKUP(IB$2&amp;$A6,'EFL2'!$A:$D,MATCH("AWAY",'EFL2'!$A$1:$D$1,0),0),"")&amp;IFERROR(VLOOKUP(IB$2&amp;$A6,'EFL2'!$B:$C,MATCH("HOME",'EFL2'!$B$1:$C$1,0),0),"")&amp;IFERROR(VLOOKUP(IB$2&amp;$A6,'UCL2'!$C:$F,MATCH("AWAY",'UCL2'!$C$1:$F$1,0),0),"")&amp;IFERROR(VLOOKUP(IB$2&amp;$A6,'UCL2'!$D:$E,MATCH("HOME",'UCL2'!$D$1:$E$1,0),0),"")&amp;IFERROR(VLOOKUP(IB$2&amp;$A6,'EU2'!$C:$F,MATCH("AWAY",'EU2'!$C$1:$F$1,0),0),"")&amp;IFERROR(VLOOKUP(IB$2&amp;$A6,'EU2'!$D:$E,MATCH("HOME",'EU2'!$D$1:$E$1,0),0),"")&amp;IFERROR(VLOOKUP(IB$2&amp;$A6,'EUC2'!$C:$F,MATCH("AWAY",'EUC2'!$C$1:$F$1,0),0),"")&amp;IFERROR(VLOOKUP(IB$2&amp;$A6,'EUC2'!$D:$E,MATCH("HOME",'EUC2'!$D$1:$E$1,0),0),"")</f>
        <v/>
      </c>
      <c r="IC6" s="25" t="str">
        <f>IFERROR(VLOOKUP(IC$2&amp;$B6,'FPL FIX2'!$N$1:$Q$400,MATCH("HOME",'FPL FIX2'!$N$1:$Q$1,0),0),"")&amp;IFERROR(VLOOKUP(IC$2&amp;$B6,'FPL FIX2'!$O$1:$P$400,MATCH("AWAY",'FPL FIX2'!$O$1:$P$1,0),0),"")&amp;IFERROR(VLOOKUP(IC$2&amp;$A6,'FA2'!$A:$D,MATCH("AWAY",'FA2'!$A$1:$D$1,0),0),"")&amp;IFERROR(VLOOKUP(IC$2&amp;$A6,'FA2'!$B:$C,MATCH("HOME",'FA2'!$B$1:$C$1,0),0),"")&amp;IFERROR(VLOOKUP(IC$2&amp;$A6,'EFL2'!$A:$D,MATCH("AWAY",'EFL2'!$A$1:$D$1,0),0),"")&amp;IFERROR(VLOOKUP(IC$2&amp;$A6,'EFL2'!$B:$C,MATCH("HOME",'EFL2'!$B$1:$C$1,0),0),"")&amp;IFERROR(VLOOKUP(IC$2&amp;$A6,'UCL2'!$C:$F,MATCH("AWAY",'UCL2'!$C$1:$F$1,0),0),"")&amp;IFERROR(VLOOKUP(IC$2&amp;$A6,'UCL2'!$D:$E,MATCH("HOME",'UCL2'!$D$1:$E$1,0),0),"")&amp;IFERROR(VLOOKUP(IC$2&amp;$A6,'EU2'!$C:$F,MATCH("AWAY",'EU2'!$C$1:$F$1,0),0),"")&amp;IFERROR(VLOOKUP(IC$2&amp;$A6,'EU2'!$D:$E,MATCH("HOME",'EU2'!$D$1:$E$1,0),0),"")&amp;IFERROR(VLOOKUP(IC$2&amp;$A6,'EUC2'!$C:$F,MATCH("AWAY",'EUC2'!$C$1:$F$1,0),0),"")&amp;IFERROR(VLOOKUP(IC$2&amp;$A6,'EUC2'!$D:$E,MATCH("HOME",'EUC2'!$D$1:$E$1,0),0),"")</f>
        <v/>
      </c>
      <c r="ID6" s="25" t="str">
        <f>IFERROR(VLOOKUP(ID$2&amp;$B6,'FPL FIX2'!$N$1:$Q$400,MATCH("HOME",'FPL FIX2'!$N$1:$Q$1,0),0),"")&amp;IFERROR(VLOOKUP(ID$2&amp;$B6,'FPL FIX2'!$O$1:$P$400,MATCH("AWAY",'FPL FIX2'!$O$1:$P$1,0),0),"")&amp;IFERROR(VLOOKUP(ID$2&amp;$A6,'FA2'!$A:$D,MATCH("AWAY",'FA2'!$A$1:$D$1,0),0),"")&amp;IFERROR(VLOOKUP(ID$2&amp;$A6,'FA2'!$B:$C,MATCH("HOME",'FA2'!$B$1:$C$1,0),0),"")&amp;IFERROR(VLOOKUP(ID$2&amp;$A6,'EFL2'!$A:$D,MATCH("AWAY",'EFL2'!$A$1:$D$1,0),0),"")&amp;IFERROR(VLOOKUP(ID$2&amp;$A6,'EFL2'!$B:$C,MATCH("HOME",'EFL2'!$B$1:$C$1,0),0),"")&amp;IFERROR(VLOOKUP(ID$2&amp;$A6,'UCL2'!$C:$F,MATCH("AWAY",'UCL2'!$C$1:$F$1,0),0),"")&amp;IFERROR(VLOOKUP(ID$2&amp;$A6,'UCL2'!$D:$E,MATCH("HOME",'UCL2'!$D$1:$E$1,0),0),"")&amp;IFERROR(VLOOKUP(ID$2&amp;$A6,'EU2'!$C:$F,MATCH("AWAY",'EU2'!$C$1:$F$1,0),0),"")&amp;IFERROR(VLOOKUP(ID$2&amp;$A6,'EU2'!$D:$E,MATCH("HOME",'EU2'!$D$1:$E$1,0),0),"")&amp;IFERROR(VLOOKUP(ID$2&amp;$A6,'EUC2'!$C:$F,MATCH("AWAY",'EUC2'!$C$1:$F$1,0),0),"")&amp;IFERROR(VLOOKUP(ID$2&amp;$A6,'EUC2'!$D:$E,MATCH("HOME",'EUC2'!$D$1:$E$1,0),0),"")</f>
        <v/>
      </c>
      <c r="IE6" s="25" t="str">
        <f>IFERROR(VLOOKUP(IE$2&amp;$B6,'FPL FIX2'!$N$1:$Q$400,MATCH("HOME",'FPL FIX2'!$N$1:$Q$1,0),0),"")&amp;IFERROR(VLOOKUP(IE$2&amp;$B6,'FPL FIX2'!$O$1:$P$400,MATCH("AWAY",'FPL FIX2'!$O$1:$P$1,0),0),"")&amp;IFERROR(VLOOKUP(IE$2&amp;$A6,'FA2'!$A:$D,MATCH("AWAY",'FA2'!$A$1:$D$1,0),0),"")&amp;IFERROR(VLOOKUP(IE$2&amp;$A6,'FA2'!$B:$C,MATCH("HOME",'FA2'!$B$1:$C$1,0),0),"")&amp;IFERROR(VLOOKUP(IE$2&amp;$A6,'EFL2'!$A:$D,MATCH("AWAY",'EFL2'!$A$1:$D$1,0),0),"")&amp;IFERROR(VLOOKUP(IE$2&amp;$A6,'EFL2'!$B:$C,MATCH("HOME",'EFL2'!$B$1:$C$1,0),0),"")&amp;IFERROR(VLOOKUP(IE$2&amp;$A6,'UCL2'!$C:$F,MATCH("AWAY",'UCL2'!$C$1:$F$1,0),0),"")&amp;IFERROR(VLOOKUP(IE$2&amp;$A6,'UCL2'!$D:$E,MATCH("HOME",'UCL2'!$D$1:$E$1,0),0),"")&amp;IFERROR(VLOOKUP(IE$2&amp;$A6,'EU2'!$C:$F,MATCH("AWAY",'EU2'!$C$1:$F$1,0),0),"")&amp;IFERROR(VLOOKUP(IE$2&amp;$A6,'EU2'!$D:$E,MATCH("HOME",'EU2'!$D$1:$E$1,0),0),"")&amp;IFERROR(VLOOKUP(IE$2&amp;$A6,'EUC2'!$C:$F,MATCH("AWAY",'EUC2'!$C$1:$F$1,0),0),"")&amp;IFERROR(VLOOKUP(IE$2&amp;$A6,'EUC2'!$D:$E,MATCH("HOME",'EUC2'!$D$1:$E$1,0),0),"")</f>
        <v/>
      </c>
      <c r="IF6" s="25" t="str">
        <f>IFERROR(VLOOKUP(IF$2&amp;$B6,'FPL FIX2'!$N$1:$Q$400,MATCH("HOME",'FPL FIX2'!$N$1:$Q$1,0),0),"")&amp;IFERROR(VLOOKUP(IF$2&amp;$B6,'FPL FIX2'!$O$1:$P$400,MATCH("AWAY",'FPL FIX2'!$O$1:$P$1,0),0),"")&amp;IFERROR(VLOOKUP(IF$2&amp;$A6,'FA2'!$A:$D,MATCH("AWAY",'FA2'!$A$1:$D$1,0),0),"")&amp;IFERROR(VLOOKUP(IF$2&amp;$A6,'FA2'!$B:$C,MATCH("HOME",'FA2'!$B$1:$C$1,0),0),"")&amp;IFERROR(VLOOKUP(IF$2&amp;$A6,'EFL2'!$A:$D,MATCH("AWAY",'EFL2'!$A$1:$D$1,0),0),"")&amp;IFERROR(VLOOKUP(IF$2&amp;$A6,'EFL2'!$B:$C,MATCH("HOME",'EFL2'!$B$1:$C$1,0),0),"")&amp;IFERROR(VLOOKUP(IF$2&amp;$A6,'UCL2'!$C:$F,MATCH("AWAY",'UCL2'!$C$1:$F$1,0),0),"")&amp;IFERROR(VLOOKUP(IF$2&amp;$A6,'UCL2'!$D:$E,MATCH("HOME",'UCL2'!$D$1:$E$1,0),0),"")&amp;IFERROR(VLOOKUP(IF$2&amp;$A6,'EU2'!$C:$F,MATCH("AWAY",'EU2'!$C$1:$F$1,0),0),"")&amp;IFERROR(VLOOKUP(IF$2&amp;$A6,'EU2'!$D:$E,MATCH("HOME",'EU2'!$D$1:$E$1,0),0),"")&amp;IFERROR(VLOOKUP(IF$2&amp;$A6,'EUC2'!$C:$F,MATCH("AWAY",'EUC2'!$C$1:$F$1,0),0),"")&amp;IFERROR(VLOOKUP(IF$2&amp;$A6,'EUC2'!$D:$E,MATCH("HOME",'EUC2'!$D$1:$E$1,0),0),"")</f>
        <v/>
      </c>
      <c r="IG6" s="25" t="str">
        <f>IFERROR(VLOOKUP(IG$2&amp;$B6,'FPL FIX2'!$N$1:$Q$400,MATCH("HOME",'FPL FIX2'!$N$1:$Q$1,0),0),"")&amp;IFERROR(VLOOKUP(IG$2&amp;$B6,'FPL FIX2'!$O$1:$P$400,MATCH("AWAY",'FPL FIX2'!$O$1:$P$1,0),0),"")&amp;IFERROR(VLOOKUP(IG$2&amp;$A6,'FA2'!$A:$D,MATCH("AWAY",'FA2'!$A$1:$D$1,0),0),"")&amp;IFERROR(VLOOKUP(IG$2&amp;$A6,'FA2'!$B:$C,MATCH("HOME",'FA2'!$B$1:$C$1,0),0),"")&amp;IFERROR(VLOOKUP(IG$2&amp;$A6,'EFL2'!$A:$D,MATCH("AWAY",'EFL2'!$A$1:$D$1,0),0),"")&amp;IFERROR(VLOOKUP(IG$2&amp;$A6,'EFL2'!$B:$C,MATCH("HOME",'EFL2'!$B$1:$C$1,0),0),"")&amp;IFERROR(VLOOKUP(IG$2&amp;$A6,'UCL2'!$C:$F,MATCH("AWAY",'UCL2'!$C$1:$F$1,0),0),"")&amp;IFERROR(VLOOKUP(IG$2&amp;$A6,'UCL2'!$D:$E,MATCH("HOME",'UCL2'!$D$1:$E$1,0),0),"")&amp;IFERROR(VLOOKUP(IG$2&amp;$A6,'EU2'!$C:$F,MATCH("AWAY",'EU2'!$C$1:$F$1,0),0),"")&amp;IFERROR(VLOOKUP(IG$2&amp;$A6,'EU2'!$D:$E,MATCH("HOME",'EU2'!$D$1:$E$1,0),0),"")&amp;IFERROR(VLOOKUP(IG$2&amp;$A6,'EUC2'!$C:$F,MATCH("AWAY",'EUC2'!$C$1:$F$1,0),0),"")&amp;IFERROR(VLOOKUP(IG$2&amp;$A6,'EUC2'!$D:$E,MATCH("HOME",'EUC2'!$D$1:$E$1,0),0),"")</f>
        <v/>
      </c>
      <c r="IH6" s="25" t="str">
        <f>IFERROR(VLOOKUP(IH$2&amp;$B6,'FPL FIX2'!$N$1:$Q$400,MATCH("HOME",'FPL FIX2'!$N$1:$Q$1,0),0),"")&amp;IFERROR(VLOOKUP(IH$2&amp;$B6,'FPL FIX2'!$O$1:$P$400,MATCH("AWAY",'FPL FIX2'!$O$1:$P$1,0),0),"")&amp;IFERROR(VLOOKUP(IH$2&amp;$A6,'FA2'!$A:$D,MATCH("AWAY",'FA2'!$A$1:$D$1,0),0),"")&amp;IFERROR(VLOOKUP(IH$2&amp;$A6,'FA2'!$B:$C,MATCH("HOME",'FA2'!$B$1:$C$1,0),0),"")&amp;IFERROR(VLOOKUP(IH$2&amp;$A6,'EFL2'!$A:$D,MATCH("AWAY",'EFL2'!$A$1:$D$1,0),0),"")&amp;IFERROR(VLOOKUP(IH$2&amp;$A6,'EFL2'!$B:$C,MATCH("HOME",'EFL2'!$B$1:$C$1,0),0),"")&amp;IFERROR(VLOOKUP(IH$2&amp;$A6,'UCL2'!$C:$F,MATCH("AWAY",'UCL2'!$C$1:$F$1,0),0),"")&amp;IFERROR(VLOOKUP(IH$2&amp;$A6,'UCL2'!$D:$E,MATCH("HOME",'UCL2'!$D$1:$E$1,0),0),"")&amp;IFERROR(VLOOKUP(IH$2&amp;$A6,'EU2'!$C:$F,MATCH("AWAY",'EU2'!$C$1:$F$1,0),0),"")&amp;IFERROR(VLOOKUP(IH$2&amp;$A6,'EU2'!$D:$E,MATCH("HOME",'EU2'!$D$1:$E$1,0),0),"")&amp;IFERROR(VLOOKUP(IH$2&amp;$A6,'EUC2'!$C:$F,MATCH("AWAY",'EUC2'!$C$1:$F$1,0),0),"")&amp;IFERROR(VLOOKUP(IH$2&amp;$A6,'EUC2'!$D:$E,MATCH("HOME",'EUC2'!$D$1:$E$1,0),0),"")</f>
        <v/>
      </c>
      <c r="II6" s="25" t="str">
        <f>IFERROR(VLOOKUP(II$2&amp;$B6,'FPL FIX2'!$N$1:$Q$400,MATCH("HOME",'FPL FIX2'!$N$1:$Q$1,0),0),"")&amp;IFERROR(VLOOKUP(II$2&amp;$B6,'FPL FIX2'!$O$1:$P$400,MATCH("AWAY",'FPL FIX2'!$O$1:$P$1,0),0),"")&amp;IFERROR(VLOOKUP(II$2&amp;$A6,'FA2'!$A:$D,MATCH("AWAY",'FA2'!$A$1:$D$1,0),0),"")&amp;IFERROR(VLOOKUP(II$2&amp;$A6,'FA2'!$B:$C,MATCH("HOME",'FA2'!$B$1:$C$1,0),0),"")&amp;IFERROR(VLOOKUP(II$2&amp;$A6,'EFL2'!$A:$D,MATCH("AWAY",'EFL2'!$A$1:$D$1,0),0),"")&amp;IFERROR(VLOOKUP(II$2&amp;$A6,'EFL2'!$B:$C,MATCH("HOME",'EFL2'!$B$1:$C$1,0),0),"")&amp;IFERROR(VLOOKUP(II$2&amp;$A6,'UCL2'!$C:$F,MATCH("AWAY",'UCL2'!$C$1:$F$1,0),0),"")&amp;IFERROR(VLOOKUP(II$2&amp;$A6,'UCL2'!$D:$E,MATCH("HOME",'UCL2'!$D$1:$E$1,0),0),"")&amp;IFERROR(VLOOKUP(II$2&amp;$A6,'EU2'!$C:$F,MATCH("AWAY",'EU2'!$C$1:$F$1,0),0),"")&amp;IFERROR(VLOOKUP(II$2&amp;$A6,'EU2'!$D:$E,MATCH("HOME",'EU2'!$D$1:$E$1,0),0),"")&amp;IFERROR(VLOOKUP(II$2&amp;$A6,'EUC2'!$C:$F,MATCH("AWAY",'EUC2'!$C$1:$F$1,0),0),"")&amp;IFERROR(VLOOKUP(II$2&amp;$A6,'EUC2'!$D:$E,MATCH("HOME",'EUC2'!$D$1:$E$1,0),0),"")</f>
        <v/>
      </c>
      <c r="IJ6" s="25" t="str">
        <f>IFERROR(VLOOKUP(IJ$2&amp;$B6,'FPL FIX2'!$N$1:$Q$400,MATCH("HOME",'FPL FIX2'!$N$1:$Q$1,0),0),"")&amp;IFERROR(VLOOKUP(IJ$2&amp;$B6,'FPL FIX2'!$O$1:$P$400,MATCH("AWAY",'FPL FIX2'!$O$1:$P$1,0),0),"")&amp;IFERROR(VLOOKUP(IJ$2&amp;$A6,'FA2'!$A:$D,MATCH("AWAY",'FA2'!$A$1:$D$1,0),0),"")&amp;IFERROR(VLOOKUP(IJ$2&amp;$A6,'FA2'!$B:$C,MATCH("HOME",'FA2'!$B$1:$C$1,0),0),"")&amp;IFERROR(VLOOKUP(IJ$2&amp;$A6,'EFL2'!$A:$D,MATCH("AWAY",'EFL2'!$A$1:$D$1,0),0),"")&amp;IFERROR(VLOOKUP(IJ$2&amp;$A6,'EFL2'!$B:$C,MATCH("HOME",'EFL2'!$B$1:$C$1,0),0),"")&amp;IFERROR(VLOOKUP(IJ$2&amp;$A6,'UCL2'!$C:$F,MATCH("AWAY",'UCL2'!$C$1:$F$1,0),0),"")&amp;IFERROR(VLOOKUP(IJ$2&amp;$A6,'UCL2'!$D:$E,MATCH("HOME",'UCL2'!$D$1:$E$1,0),0),"")&amp;IFERROR(VLOOKUP(IJ$2&amp;$A6,'EU2'!$C:$F,MATCH("AWAY",'EU2'!$C$1:$F$1,0),0),"")&amp;IFERROR(VLOOKUP(IJ$2&amp;$A6,'EU2'!$D:$E,MATCH("HOME",'EU2'!$D$1:$E$1,0),0),"")&amp;IFERROR(VLOOKUP(IJ$2&amp;$A6,'EUC2'!$C:$F,MATCH("AWAY",'EUC2'!$C$1:$F$1,0),0),"")&amp;IFERROR(VLOOKUP(IJ$2&amp;$A6,'EUC2'!$D:$E,MATCH("HOME",'EUC2'!$D$1:$E$1,0),0),"")</f>
        <v/>
      </c>
      <c r="IK6" s="25" t="str">
        <f>IFERROR(VLOOKUP(IK$2&amp;$B6,'FPL FIX2'!$N$1:$Q$400,MATCH("HOME",'FPL FIX2'!$N$1:$Q$1,0),0),"")&amp;IFERROR(VLOOKUP(IK$2&amp;$B6,'FPL FIX2'!$O$1:$P$400,MATCH("AWAY",'FPL FIX2'!$O$1:$P$1,0),0),"")&amp;IFERROR(VLOOKUP(IK$2&amp;$A6,'FA2'!$A:$D,MATCH("AWAY",'FA2'!$A$1:$D$1,0),0),"")&amp;IFERROR(VLOOKUP(IK$2&amp;$A6,'FA2'!$B:$C,MATCH("HOME",'FA2'!$B$1:$C$1,0),0),"")&amp;IFERROR(VLOOKUP(IK$2&amp;$A6,'EFL2'!$A:$D,MATCH("AWAY",'EFL2'!$A$1:$D$1,0),0),"")&amp;IFERROR(VLOOKUP(IK$2&amp;$A6,'EFL2'!$B:$C,MATCH("HOME",'EFL2'!$B$1:$C$1,0),0),"")&amp;IFERROR(VLOOKUP(IK$2&amp;$A6,'UCL2'!$C:$F,MATCH("AWAY",'UCL2'!$C$1:$F$1,0),0),"")&amp;IFERROR(VLOOKUP(IK$2&amp;$A6,'UCL2'!$D:$E,MATCH("HOME",'UCL2'!$D$1:$E$1,0),0),"")&amp;IFERROR(VLOOKUP(IK$2&amp;$A6,'EU2'!$C:$F,MATCH("AWAY",'EU2'!$C$1:$F$1,0),0),"")&amp;IFERROR(VLOOKUP(IK$2&amp;$A6,'EU2'!$D:$E,MATCH("HOME",'EU2'!$D$1:$E$1,0),0),"")&amp;IFERROR(VLOOKUP(IK$2&amp;$A6,'EUC2'!$C:$F,MATCH("AWAY",'EUC2'!$C$1:$F$1,0),0),"")&amp;IFERROR(VLOOKUP(IK$2&amp;$A6,'EUC2'!$D:$E,MATCH("HOME",'EUC2'!$D$1:$E$1,0),0),"")</f>
        <v/>
      </c>
      <c r="IL6" s="25" t="str">
        <f>IFERROR(VLOOKUP(IL$2&amp;$B6,'FPL FIX2'!$N$1:$Q$400,MATCH("HOME",'FPL FIX2'!$N$1:$Q$1,0),0),"")&amp;IFERROR(VLOOKUP(IL$2&amp;$B6,'FPL FIX2'!$O$1:$P$400,MATCH("AWAY",'FPL FIX2'!$O$1:$P$1,0),0),"")&amp;IFERROR(VLOOKUP(IL$2&amp;$A6,'FA2'!$A:$D,MATCH("AWAY",'FA2'!$A$1:$D$1,0),0),"")&amp;IFERROR(VLOOKUP(IL$2&amp;$A6,'FA2'!$B:$C,MATCH("HOME",'FA2'!$B$1:$C$1,0),0),"")&amp;IFERROR(VLOOKUP(IL$2&amp;$A6,'EFL2'!$A:$D,MATCH("AWAY",'EFL2'!$A$1:$D$1,0),0),"")&amp;IFERROR(VLOOKUP(IL$2&amp;$A6,'EFL2'!$B:$C,MATCH("HOME",'EFL2'!$B$1:$C$1,0),0),"")&amp;IFERROR(VLOOKUP(IL$2&amp;$A6,'UCL2'!$C:$F,MATCH("AWAY",'UCL2'!$C$1:$F$1,0),0),"")&amp;IFERROR(VLOOKUP(IL$2&amp;$A6,'UCL2'!$D:$E,MATCH("HOME",'UCL2'!$D$1:$E$1,0),0),"")&amp;IFERROR(VLOOKUP(IL$2&amp;$A6,'EU2'!$C:$F,MATCH("AWAY",'EU2'!$C$1:$F$1,0),0),"")&amp;IFERROR(VLOOKUP(IL$2&amp;$A6,'EU2'!$D:$E,MATCH("HOME",'EU2'!$D$1:$E$1,0),0),"")&amp;IFERROR(VLOOKUP(IL$2&amp;$A6,'EUC2'!$C:$F,MATCH("AWAY",'EUC2'!$C$1:$F$1,0),0),"")&amp;IFERROR(VLOOKUP(IL$2&amp;$A6,'EUC2'!$D:$E,MATCH("HOME",'EUC2'!$D$1:$E$1,0),0),"")</f>
        <v>FUL</v>
      </c>
      <c r="IM6" s="25" t="str">
        <f>IFERROR(VLOOKUP(IM$2&amp;$B6,'FPL FIX2'!$N$1:$Q$400,MATCH("HOME",'FPL FIX2'!$N$1:$Q$1,0),0),"")&amp;IFERROR(VLOOKUP(IM$2&amp;$B6,'FPL FIX2'!$O$1:$P$400,MATCH("AWAY",'FPL FIX2'!$O$1:$P$1,0),0),"")&amp;IFERROR(VLOOKUP(IM$2&amp;$A6,'FA2'!$A:$D,MATCH("AWAY",'FA2'!$A$1:$D$1,0),0),"")&amp;IFERROR(VLOOKUP(IM$2&amp;$A6,'FA2'!$B:$C,MATCH("HOME",'FA2'!$B$1:$C$1,0),0),"")&amp;IFERROR(VLOOKUP(IM$2&amp;$A6,'EFL2'!$A:$D,MATCH("AWAY",'EFL2'!$A$1:$D$1,0),0),"")&amp;IFERROR(VLOOKUP(IM$2&amp;$A6,'EFL2'!$B:$C,MATCH("HOME",'EFL2'!$B$1:$C$1,0),0),"")&amp;IFERROR(VLOOKUP(IM$2&amp;$A6,'UCL2'!$C:$F,MATCH("AWAY",'UCL2'!$C$1:$F$1,0),0),"")&amp;IFERROR(VLOOKUP(IM$2&amp;$A6,'UCL2'!$D:$E,MATCH("HOME",'UCL2'!$D$1:$E$1,0),0),"")&amp;IFERROR(VLOOKUP(IM$2&amp;$A6,'EU2'!$C:$F,MATCH("AWAY",'EU2'!$C$1:$F$1,0),0),"")&amp;IFERROR(VLOOKUP(IM$2&amp;$A6,'EU2'!$D:$E,MATCH("HOME",'EU2'!$D$1:$E$1,0),0),"")&amp;IFERROR(VLOOKUP(IM$2&amp;$A6,'EUC2'!$C:$F,MATCH("AWAY",'EUC2'!$C$1:$F$1,0),0),"")&amp;IFERROR(VLOOKUP(IM$2&amp;$A6,'EUC2'!$D:$E,MATCH("HOME",'EUC2'!$D$1:$E$1,0),0),"")</f>
        <v/>
      </c>
      <c r="IN6" s="25" t="str">
        <f>IFERROR(VLOOKUP(IN$2&amp;$B6,'FPL FIX2'!$N$1:$Q$400,MATCH("HOME",'FPL FIX2'!$N$1:$Q$1,0),0),"")&amp;IFERROR(VLOOKUP(IN$2&amp;$B6,'FPL FIX2'!$O$1:$P$400,MATCH("AWAY",'FPL FIX2'!$O$1:$P$1,0),0),"")&amp;IFERROR(VLOOKUP(IN$2&amp;$A6,'FA2'!$A:$D,MATCH("AWAY",'FA2'!$A$1:$D$1,0),0),"")&amp;IFERROR(VLOOKUP(IN$2&amp;$A6,'FA2'!$B:$C,MATCH("HOME",'FA2'!$B$1:$C$1,0),0),"")&amp;IFERROR(VLOOKUP(IN$2&amp;$A6,'EFL2'!$A:$D,MATCH("AWAY",'EFL2'!$A$1:$D$1,0),0),"")&amp;IFERROR(VLOOKUP(IN$2&amp;$A6,'EFL2'!$B:$C,MATCH("HOME",'EFL2'!$B$1:$C$1,0),0),"")&amp;IFERROR(VLOOKUP(IN$2&amp;$A6,'UCL2'!$C:$F,MATCH("AWAY",'UCL2'!$C$1:$F$1,0),0),"")&amp;IFERROR(VLOOKUP(IN$2&amp;$A6,'UCL2'!$D:$E,MATCH("HOME",'UCL2'!$D$1:$E$1,0),0),"")&amp;IFERROR(VLOOKUP(IN$2&amp;$A6,'EU2'!$C:$F,MATCH("AWAY",'EU2'!$C$1:$F$1,0),0),"")&amp;IFERROR(VLOOKUP(IN$2&amp;$A6,'EU2'!$D:$E,MATCH("HOME",'EU2'!$D$1:$E$1,0),0),"")&amp;IFERROR(VLOOKUP(IN$2&amp;$A6,'EUC2'!$C:$F,MATCH("AWAY",'EUC2'!$C$1:$F$1,0),0),"")&amp;IFERROR(VLOOKUP(IN$2&amp;$A6,'EUC2'!$D:$E,MATCH("HOME",'EUC2'!$D$1:$E$1,0),0),"")</f>
        <v/>
      </c>
      <c r="IO6" s="25" t="str">
        <f>IFERROR(VLOOKUP(IO$2&amp;$B6,'FPL FIX2'!$N$1:$Q$400,MATCH("HOME",'FPL FIX2'!$N$1:$Q$1,0),0),"")&amp;IFERROR(VLOOKUP(IO$2&amp;$B6,'FPL FIX2'!$O$1:$P$400,MATCH("AWAY",'FPL FIX2'!$O$1:$P$1,0),0),"")&amp;IFERROR(VLOOKUP(IO$2&amp;$A6,'FA2'!$A:$D,MATCH("AWAY",'FA2'!$A$1:$D$1,0),0),"")&amp;IFERROR(VLOOKUP(IO$2&amp;$A6,'FA2'!$B:$C,MATCH("HOME",'FA2'!$B$1:$C$1,0),0),"")&amp;IFERROR(VLOOKUP(IO$2&amp;$A6,'EFL2'!$A:$D,MATCH("AWAY",'EFL2'!$A$1:$D$1,0),0),"")&amp;IFERROR(VLOOKUP(IO$2&amp;$A6,'EFL2'!$B:$C,MATCH("HOME",'EFL2'!$B$1:$C$1,0),0),"")&amp;IFERROR(VLOOKUP(IO$2&amp;$A6,'UCL2'!$C:$F,MATCH("AWAY",'UCL2'!$C$1:$F$1,0),0),"")&amp;IFERROR(VLOOKUP(IO$2&amp;$A6,'UCL2'!$D:$E,MATCH("HOME",'UCL2'!$D$1:$E$1,0),0),"")&amp;IFERROR(VLOOKUP(IO$2&amp;$A6,'EU2'!$C:$F,MATCH("AWAY",'EU2'!$C$1:$F$1,0),0),"")&amp;IFERROR(VLOOKUP(IO$2&amp;$A6,'EU2'!$D:$E,MATCH("HOME",'EU2'!$D$1:$E$1,0),0),"")&amp;IFERROR(VLOOKUP(IO$2&amp;$A6,'EUC2'!$C:$F,MATCH("AWAY",'EUC2'!$C$1:$F$1,0),0),"")&amp;IFERROR(VLOOKUP(IO$2&amp;$A6,'EUC2'!$D:$E,MATCH("HOME",'EUC2'!$D$1:$E$1,0),0),"")</f>
        <v>BHA</v>
      </c>
      <c r="IP6" s="25" t="str">
        <f>IFERROR(VLOOKUP(IP$2&amp;$B6,'FPL FIX2'!$N$1:$Q$400,MATCH("HOME",'FPL FIX2'!$N$1:$Q$1,0),0),"")&amp;IFERROR(VLOOKUP(IP$2&amp;$B6,'FPL FIX2'!$O$1:$P$400,MATCH("AWAY",'FPL FIX2'!$O$1:$P$1,0),0),"")&amp;IFERROR(VLOOKUP(IP$2&amp;$A6,'FA2'!$A:$D,MATCH("AWAY",'FA2'!$A$1:$D$1,0),0),"")&amp;IFERROR(VLOOKUP(IP$2&amp;$A6,'FA2'!$B:$C,MATCH("HOME",'FA2'!$B$1:$C$1,0),0),"")&amp;IFERROR(VLOOKUP(IP$2&amp;$A6,'EFL2'!$A:$D,MATCH("AWAY",'EFL2'!$A$1:$D$1,0),0),"")&amp;IFERROR(VLOOKUP(IP$2&amp;$A6,'EFL2'!$B:$C,MATCH("HOME",'EFL2'!$B$1:$C$1,0),0),"")&amp;IFERROR(VLOOKUP(IP$2&amp;$A6,'UCL2'!$C:$F,MATCH("AWAY",'UCL2'!$C$1:$F$1,0),0),"")&amp;IFERROR(VLOOKUP(IP$2&amp;$A6,'UCL2'!$D:$E,MATCH("HOME",'UCL2'!$D$1:$E$1,0),0),"")&amp;IFERROR(VLOOKUP(IP$2&amp;$A6,'EU2'!$C:$F,MATCH("AWAY",'EU2'!$C$1:$F$1,0),0),"")&amp;IFERROR(VLOOKUP(IP$2&amp;$A6,'EU2'!$D:$E,MATCH("HOME",'EU2'!$D$1:$E$1,0),0),"")&amp;IFERROR(VLOOKUP(IP$2&amp;$A6,'EUC2'!$C:$F,MATCH("AWAY",'EUC2'!$C$1:$F$1,0),0),"")&amp;IFERROR(VLOOKUP(IP$2&amp;$A6,'EUC2'!$D:$E,MATCH("HOME",'EUC2'!$D$1:$E$1,0),0),"")</f>
        <v/>
      </c>
      <c r="IQ6" s="25" t="str">
        <f>IFERROR(VLOOKUP(IQ$2&amp;$B6,'FPL FIX2'!$N$1:$Q$400,MATCH("HOME",'FPL FIX2'!$N$1:$Q$1,0),0),"")&amp;IFERROR(VLOOKUP(IQ$2&amp;$B6,'FPL FIX2'!$O$1:$P$400,MATCH("AWAY",'FPL FIX2'!$O$1:$P$1,0),0),"")&amp;IFERROR(VLOOKUP(IQ$2&amp;$A6,'FA2'!$A:$D,MATCH("AWAY",'FA2'!$A$1:$D$1,0),0),"")&amp;IFERROR(VLOOKUP(IQ$2&amp;$A6,'FA2'!$B:$C,MATCH("HOME",'FA2'!$B$1:$C$1,0),0),"")&amp;IFERROR(VLOOKUP(IQ$2&amp;$A6,'EFL2'!$A:$D,MATCH("AWAY",'EFL2'!$A$1:$D$1,0),0),"")&amp;IFERROR(VLOOKUP(IQ$2&amp;$A6,'EFL2'!$B:$C,MATCH("HOME",'EFL2'!$B$1:$C$1,0),0),"")&amp;IFERROR(VLOOKUP(IQ$2&amp;$A6,'UCL2'!$C:$F,MATCH("AWAY",'UCL2'!$C$1:$F$1,0),0),"")&amp;IFERROR(VLOOKUP(IQ$2&amp;$A6,'UCL2'!$D:$E,MATCH("HOME",'UCL2'!$D$1:$E$1,0),0),"")&amp;IFERROR(VLOOKUP(IQ$2&amp;$A6,'EU2'!$C:$F,MATCH("AWAY",'EU2'!$C$1:$F$1,0),0),"")&amp;IFERROR(VLOOKUP(IQ$2&amp;$A6,'EU2'!$D:$E,MATCH("HOME",'EU2'!$D$1:$E$1,0),0),"")&amp;IFERROR(VLOOKUP(IQ$2&amp;$A6,'EUC2'!$C:$F,MATCH("AWAY",'EUC2'!$C$1:$F$1,0),0),"")&amp;IFERROR(VLOOKUP(IQ$2&amp;$A6,'EUC2'!$D:$E,MATCH("HOME",'EUC2'!$D$1:$E$1,0),0),"")</f>
        <v/>
      </c>
      <c r="IR6" s="25" t="str">
        <f>IFERROR(VLOOKUP(IR$2&amp;$B6,'FPL FIX2'!$N$1:$Q$400,MATCH("HOME",'FPL FIX2'!$N$1:$Q$1,0),0),"")&amp;IFERROR(VLOOKUP(IR$2&amp;$B6,'FPL FIX2'!$O$1:$P$400,MATCH("AWAY",'FPL FIX2'!$O$1:$P$1,0),0),"")&amp;IFERROR(VLOOKUP(IR$2&amp;$A6,'FA2'!$A:$D,MATCH("AWAY",'FA2'!$A$1:$D$1,0),0),"")&amp;IFERROR(VLOOKUP(IR$2&amp;$A6,'FA2'!$B:$C,MATCH("HOME",'FA2'!$B$1:$C$1,0),0),"")&amp;IFERROR(VLOOKUP(IR$2&amp;$A6,'EFL2'!$A:$D,MATCH("AWAY",'EFL2'!$A$1:$D$1,0),0),"")&amp;IFERROR(VLOOKUP(IR$2&amp;$A6,'EFL2'!$B:$C,MATCH("HOME",'EFL2'!$B$1:$C$1,0),0),"")&amp;IFERROR(VLOOKUP(IR$2&amp;$A6,'UCL2'!$C:$F,MATCH("AWAY",'UCL2'!$C$1:$F$1,0),0),"")&amp;IFERROR(VLOOKUP(IR$2&amp;$A6,'UCL2'!$D:$E,MATCH("HOME",'UCL2'!$D$1:$E$1,0),0),"")&amp;IFERROR(VLOOKUP(IR$2&amp;$A6,'EU2'!$C:$F,MATCH("AWAY",'EU2'!$C$1:$F$1,0),0),"")&amp;IFERROR(VLOOKUP(IR$2&amp;$A6,'EU2'!$D:$E,MATCH("HOME",'EU2'!$D$1:$E$1,0),0),"")&amp;IFERROR(VLOOKUP(IR$2&amp;$A6,'EUC2'!$C:$F,MATCH("AWAY",'EUC2'!$C$1:$F$1,0),0),"")&amp;IFERROR(VLOOKUP(IR$2&amp;$A6,'EUC2'!$D:$E,MATCH("HOME",'EUC2'!$D$1:$E$1,0),0),"")</f>
        <v/>
      </c>
      <c r="IS6" s="25" t="str">
        <f>IFERROR(VLOOKUP(IS$2&amp;$B6,'FPL FIX2'!$N$1:$Q$400,MATCH("HOME",'FPL FIX2'!$N$1:$Q$1,0),0),"")&amp;IFERROR(VLOOKUP(IS$2&amp;$B6,'FPL FIX2'!$O$1:$P$400,MATCH("AWAY",'FPL FIX2'!$O$1:$P$1,0),0),"")&amp;IFERROR(VLOOKUP(IS$2&amp;$A6,'FA2'!$A:$D,MATCH("AWAY",'FA2'!$A$1:$D$1,0),0),"")&amp;IFERROR(VLOOKUP(IS$2&amp;$A6,'FA2'!$B:$C,MATCH("HOME",'FA2'!$B$1:$C$1,0),0),"")&amp;IFERROR(VLOOKUP(IS$2&amp;$A6,'EFL2'!$A:$D,MATCH("AWAY",'EFL2'!$A$1:$D$1,0),0),"")&amp;IFERROR(VLOOKUP(IS$2&amp;$A6,'EFL2'!$B:$C,MATCH("HOME",'EFL2'!$B$1:$C$1,0),0),"")&amp;IFERROR(VLOOKUP(IS$2&amp;$A6,'UCL2'!$C:$F,MATCH("AWAY",'UCL2'!$C$1:$F$1,0),0),"")&amp;IFERROR(VLOOKUP(IS$2&amp;$A6,'UCL2'!$D:$E,MATCH("HOME",'UCL2'!$D$1:$E$1,0),0),"")&amp;IFERROR(VLOOKUP(IS$2&amp;$A6,'EU2'!$C:$F,MATCH("AWAY",'EU2'!$C$1:$F$1,0),0),"")&amp;IFERROR(VLOOKUP(IS$2&amp;$A6,'EU2'!$D:$E,MATCH("HOME",'EU2'!$D$1:$E$1,0),0),"")&amp;IFERROR(VLOOKUP(IS$2&amp;$A6,'EUC2'!$C:$F,MATCH("AWAY",'EUC2'!$C$1:$F$1,0),0),"")&amp;IFERROR(VLOOKUP(IS$2&amp;$A6,'EUC2'!$D:$E,MATCH("HOME",'EUC2'!$D$1:$E$1,0),0),"")</f>
        <v>lei</v>
      </c>
      <c r="IT6" s="25" t="str">
        <f>IFERROR(VLOOKUP(IT$2&amp;$B6,'FPL FIX2'!$N$1:$Q$400,MATCH("HOME",'FPL FIX2'!$N$1:$Q$1,0),0),"")&amp;IFERROR(VLOOKUP(IT$2&amp;$B6,'FPL FIX2'!$O$1:$P$400,MATCH("AWAY",'FPL FIX2'!$O$1:$P$1,0),0),"")&amp;IFERROR(VLOOKUP(IT$2&amp;$A6,'FA2'!$A:$D,MATCH("AWAY",'FA2'!$A$1:$D$1,0),0),"")&amp;IFERROR(VLOOKUP(IT$2&amp;$A6,'FA2'!$B:$C,MATCH("HOME",'FA2'!$B$1:$C$1,0),0),"")&amp;IFERROR(VLOOKUP(IT$2&amp;$A6,'EFL2'!$A:$D,MATCH("AWAY",'EFL2'!$A$1:$D$1,0),0),"")&amp;IFERROR(VLOOKUP(IT$2&amp;$A6,'EFL2'!$B:$C,MATCH("HOME",'EFL2'!$B$1:$C$1,0),0),"")&amp;IFERROR(VLOOKUP(IT$2&amp;$A6,'UCL2'!$C:$F,MATCH("AWAY",'UCL2'!$C$1:$F$1,0),0),"")&amp;IFERROR(VLOOKUP(IT$2&amp;$A6,'UCL2'!$D:$E,MATCH("HOME",'UCL2'!$D$1:$E$1,0),0),"")&amp;IFERROR(VLOOKUP(IT$2&amp;$A6,'EU2'!$C:$F,MATCH("AWAY",'EU2'!$C$1:$F$1,0),0),"")&amp;IFERROR(VLOOKUP(IT$2&amp;$A6,'EU2'!$D:$E,MATCH("HOME",'EU2'!$D$1:$E$1,0),0),"")&amp;IFERROR(VLOOKUP(IT$2&amp;$A6,'EUC2'!$C:$F,MATCH("AWAY",'EUC2'!$C$1:$F$1,0),0),"")&amp;IFERROR(VLOOKUP(IT$2&amp;$A6,'EUC2'!$D:$E,MATCH("HOME",'EUC2'!$D$1:$E$1,0),0),"")</f>
        <v/>
      </c>
      <c r="IU6" s="25" t="str">
        <f>IFERROR(VLOOKUP(IU$2&amp;$B6,'FPL FIX2'!$N$1:$Q$400,MATCH("HOME",'FPL FIX2'!$N$1:$Q$1,0),0),"")&amp;IFERROR(VLOOKUP(IU$2&amp;$B6,'FPL FIX2'!$O$1:$P$400,MATCH("AWAY",'FPL FIX2'!$O$1:$P$1,0),0),"")&amp;IFERROR(VLOOKUP(IU$2&amp;$A6,'FA2'!$A:$D,MATCH("AWAY",'FA2'!$A$1:$D$1,0),0),"")&amp;IFERROR(VLOOKUP(IU$2&amp;$A6,'FA2'!$B:$C,MATCH("HOME",'FA2'!$B$1:$C$1,0),0),"")&amp;IFERROR(VLOOKUP(IU$2&amp;$A6,'EFL2'!$A:$D,MATCH("AWAY",'EFL2'!$A$1:$D$1,0),0),"")&amp;IFERROR(VLOOKUP(IU$2&amp;$A6,'EFL2'!$B:$C,MATCH("HOME",'EFL2'!$B$1:$C$1,0),0),"")&amp;IFERROR(VLOOKUP(IU$2&amp;$A6,'UCL2'!$C:$F,MATCH("AWAY",'UCL2'!$C$1:$F$1,0),0),"")&amp;IFERROR(VLOOKUP(IU$2&amp;$A6,'UCL2'!$D:$E,MATCH("HOME",'UCL2'!$D$1:$E$1,0),0),"")&amp;IFERROR(VLOOKUP(IU$2&amp;$A6,'EU2'!$C:$F,MATCH("AWAY",'EU2'!$C$1:$F$1,0),0),"")&amp;IFERROR(VLOOKUP(IU$2&amp;$A6,'EU2'!$D:$E,MATCH("HOME",'EU2'!$D$1:$E$1,0),0),"")&amp;IFERROR(VLOOKUP(IU$2&amp;$A6,'EUC2'!$C:$F,MATCH("AWAY",'EUC2'!$C$1:$F$1,0),0),"")&amp;IFERROR(VLOOKUP(IU$2&amp;$A6,'EUC2'!$D:$E,MATCH("HOME",'EUC2'!$D$1:$E$1,0),0),"")</f>
        <v/>
      </c>
      <c r="IV6" s="25" t="str">
        <f>IFERROR(VLOOKUP(IV$2&amp;$B6,'FPL FIX2'!$N$1:$Q$400,MATCH("HOME",'FPL FIX2'!$N$1:$Q$1,0),0),"")&amp;IFERROR(VLOOKUP(IV$2&amp;$B6,'FPL FIX2'!$O$1:$P$400,MATCH("AWAY",'FPL FIX2'!$O$1:$P$1,0),0),"")&amp;IFERROR(VLOOKUP(IV$2&amp;$A6,'FA2'!$A:$D,MATCH("AWAY",'FA2'!$A$1:$D$1,0),0),"")&amp;IFERROR(VLOOKUP(IV$2&amp;$A6,'FA2'!$B:$C,MATCH("HOME",'FA2'!$B$1:$C$1,0),0),"")&amp;IFERROR(VLOOKUP(IV$2&amp;$A6,'EFL2'!$A:$D,MATCH("AWAY",'EFL2'!$A$1:$D$1,0),0),"")&amp;IFERROR(VLOOKUP(IV$2&amp;$A6,'EFL2'!$B:$C,MATCH("HOME",'EFL2'!$B$1:$C$1,0),0),"")&amp;IFERROR(VLOOKUP(IV$2&amp;$A6,'UCL2'!$C:$F,MATCH("AWAY",'UCL2'!$C$1:$F$1,0),0),"")&amp;IFERROR(VLOOKUP(IV$2&amp;$A6,'UCL2'!$D:$E,MATCH("HOME",'UCL2'!$D$1:$E$1,0),0),"")&amp;IFERROR(VLOOKUP(IV$2&amp;$A6,'EU2'!$C:$F,MATCH("AWAY",'EU2'!$C$1:$F$1,0),0),"")&amp;IFERROR(VLOOKUP(IV$2&amp;$A6,'EU2'!$D:$E,MATCH("HOME",'EU2'!$D$1:$E$1,0),0),"")&amp;IFERROR(VLOOKUP(IV$2&amp;$A6,'EUC2'!$C:$F,MATCH("AWAY",'EUC2'!$C$1:$F$1,0),0),"")&amp;IFERROR(VLOOKUP(IV$2&amp;$A6,'EUC2'!$D:$E,MATCH("HOME",'EUC2'!$D$1:$E$1,0),0),"")</f>
        <v/>
      </c>
      <c r="IW6" s="25" t="str">
        <f>IFERROR(VLOOKUP(IW$2&amp;$B6,'FPL FIX2'!$N$1:$Q$400,MATCH("HOME",'FPL FIX2'!$N$1:$Q$1,0),0),"")&amp;IFERROR(VLOOKUP(IW$2&amp;$B6,'FPL FIX2'!$O$1:$P$400,MATCH("AWAY",'FPL FIX2'!$O$1:$P$1,0),0),"")&amp;IFERROR(VLOOKUP(IW$2&amp;$A6,'FA2'!$A:$D,MATCH("AWAY",'FA2'!$A$1:$D$1,0),0),"")&amp;IFERROR(VLOOKUP(IW$2&amp;$A6,'FA2'!$B:$C,MATCH("HOME",'FA2'!$B$1:$C$1,0),0),"")&amp;IFERROR(VLOOKUP(IW$2&amp;$A6,'EFL2'!$A:$D,MATCH("AWAY",'EFL2'!$A$1:$D$1,0),0),"")&amp;IFERROR(VLOOKUP(IW$2&amp;$A6,'EFL2'!$B:$C,MATCH("HOME",'EFL2'!$B$1:$C$1,0),0),"")&amp;IFERROR(VLOOKUP(IW$2&amp;$A6,'UCL2'!$C:$F,MATCH("AWAY",'UCL2'!$C$1:$F$1,0),0),"")&amp;IFERROR(VLOOKUP(IW$2&amp;$A6,'UCL2'!$D:$E,MATCH("HOME",'UCL2'!$D$1:$E$1,0),0),"")&amp;IFERROR(VLOOKUP(IW$2&amp;$A6,'EU2'!$C:$F,MATCH("AWAY",'EU2'!$C$1:$F$1,0),0),"")&amp;IFERROR(VLOOKUP(IW$2&amp;$A6,'EU2'!$D:$E,MATCH("HOME",'EU2'!$D$1:$E$1,0),0),"")&amp;IFERROR(VLOOKUP(IW$2&amp;$A6,'EUC2'!$C:$F,MATCH("AWAY",'EUC2'!$C$1:$F$1,0),0),"")&amp;IFERROR(VLOOKUP(IW$2&amp;$A6,'EUC2'!$D:$E,MATCH("HOME",'EUC2'!$D$1:$E$1,0),0),"")</f>
        <v/>
      </c>
      <c r="IX6" s="25" t="str">
        <f>IFERROR(VLOOKUP(IX$2&amp;$B6,'FPL FIX2'!$N$1:$Q$400,MATCH("HOME",'FPL FIX2'!$N$1:$Q$1,0),0),"")&amp;IFERROR(VLOOKUP(IX$2&amp;$B6,'FPL FIX2'!$O$1:$P$400,MATCH("AWAY",'FPL FIX2'!$O$1:$P$1,0),0),"")&amp;IFERROR(VLOOKUP(IX$2&amp;$A6,'FA2'!$A:$D,MATCH("AWAY",'FA2'!$A$1:$D$1,0),0),"")&amp;IFERROR(VLOOKUP(IX$2&amp;$A6,'FA2'!$B:$C,MATCH("HOME",'FA2'!$B$1:$C$1,0),0),"")&amp;IFERROR(VLOOKUP(IX$2&amp;$A6,'EFL2'!$A:$D,MATCH("AWAY",'EFL2'!$A$1:$D$1,0),0),"")&amp;IFERROR(VLOOKUP(IX$2&amp;$A6,'EFL2'!$B:$C,MATCH("HOME",'EFL2'!$B$1:$C$1,0),0),"")&amp;IFERROR(VLOOKUP(IX$2&amp;$A6,'UCL2'!$C:$F,MATCH("AWAY",'UCL2'!$C$1:$F$1,0),0),"")&amp;IFERROR(VLOOKUP(IX$2&amp;$A6,'UCL2'!$D:$E,MATCH("HOME",'UCL2'!$D$1:$E$1,0),0),"")&amp;IFERROR(VLOOKUP(IX$2&amp;$A6,'EU2'!$C:$F,MATCH("AWAY",'EU2'!$C$1:$F$1,0),0),"")&amp;IFERROR(VLOOKUP(IX$2&amp;$A6,'EU2'!$D:$E,MATCH("HOME",'EU2'!$D$1:$E$1,0),0),"")&amp;IFERROR(VLOOKUP(IX$2&amp;$A6,'EUC2'!$C:$F,MATCH("AWAY",'EUC2'!$C$1:$F$1,0),0),"")&amp;IFERROR(VLOOKUP(IX$2&amp;$A6,'EUC2'!$D:$E,MATCH("HOME",'EUC2'!$D$1:$E$1,0),0),"")</f>
        <v/>
      </c>
      <c r="IY6" s="25" t="str">
        <f>IFERROR(VLOOKUP(IY$2&amp;$B6,'FPL FIX2'!$N$1:$Q$400,MATCH("HOME",'FPL FIX2'!$N$1:$Q$1,0),0),"")&amp;IFERROR(VLOOKUP(IY$2&amp;$B6,'FPL FIX2'!$O$1:$P$400,MATCH("AWAY",'FPL FIX2'!$O$1:$P$1,0),0),"")&amp;IFERROR(VLOOKUP(IY$2&amp;$A6,'FA2'!$A:$D,MATCH("AWAY",'FA2'!$A$1:$D$1,0),0),"")&amp;IFERROR(VLOOKUP(IY$2&amp;$A6,'FA2'!$B:$C,MATCH("HOME",'FA2'!$B$1:$C$1,0),0),"")&amp;IFERROR(VLOOKUP(IY$2&amp;$A6,'EFL2'!$A:$D,MATCH("AWAY",'EFL2'!$A$1:$D$1,0),0),"")&amp;IFERROR(VLOOKUP(IY$2&amp;$A6,'EFL2'!$B:$C,MATCH("HOME",'EFL2'!$B$1:$C$1,0),0),"")&amp;IFERROR(VLOOKUP(IY$2&amp;$A6,'UCL2'!$C:$F,MATCH("AWAY",'UCL2'!$C$1:$F$1,0),0),"")&amp;IFERROR(VLOOKUP(IY$2&amp;$A6,'UCL2'!$D:$E,MATCH("HOME",'UCL2'!$D$1:$E$1,0),0),"")&amp;IFERROR(VLOOKUP(IY$2&amp;$A6,'EU2'!$C:$F,MATCH("AWAY",'EU2'!$C$1:$F$1,0),0),"")&amp;IFERROR(VLOOKUP(IY$2&amp;$A6,'EU2'!$D:$E,MATCH("HOME",'EU2'!$D$1:$E$1,0),0),"")&amp;IFERROR(VLOOKUP(IY$2&amp;$A6,'EUC2'!$C:$F,MATCH("AWAY",'EUC2'!$C$1:$F$1,0),0),"")&amp;IFERROR(VLOOKUP(IY$2&amp;$A6,'EUC2'!$D:$E,MATCH("HOME",'EUC2'!$D$1:$E$1,0),0),"")</f>
        <v/>
      </c>
      <c r="IZ6" s="25" t="str">
        <f>IFERROR(VLOOKUP(IZ$2&amp;$B6,'FPL FIX2'!$N$1:$Q$400,MATCH("HOME",'FPL FIX2'!$N$1:$Q$1,0),0),"")&amp;IFERROR(VLOOKUP(IZ$2&amp;$B6,'FPL FIX2'!$O$1:$P$400,MATCH("AWAY",'FPL FIX2'!$O$1:$P$1,0),0),"")&amp;IFERROR(VLOOKUP(IZ$2&amp;$A6,'FA2'!$A:$D,MATCH("AWAY",'FA2'!$A$1:$D$1,0),0),"")&amp;IFERROR(VLOOKUP(IZ$2&amp;$A6,'FA2'!$B:$C,MATCH("HOME",'FA2'!$B$1:$C$1,0),0),"")&amp;IFERROR(VLOOKUP(IZ$2&amp;$A6,'EFL2'!$A:$D,MATCH("AWAY",'EFL2'!$A$1:$D$1,0),0),"")&amp;IFERROR(VLOOKUP(IZ$2&amp;$A6,'EFL2'!$B:$C,MATCH("HOME",'EFL2'!$B$1:$C$1,0),0),"")&amp;IFERROR(VLOOKUP(IZ$2&amp;$A6,'UCL2'!$C:$F,MATCH("AWAY",'UCL2'!$C$1:$F$1,0),0),"")&amp;IFERROR(VLOOKUP(IZ$2&amp;$A6,'UCL2'!$D:$E,MATCH("HOME",'UCL2'!$D$1:$E$1,0),0),"")&amp;IFERROR(VLOOKUP(IZ$2&amp;$A6,'EU2'!$C:$F,MATCH("AWAY",'EU2'!$C$1:$F$1,0),0),"")&amp;IFERROR(VLOOKUP(IZ$2&amp;$A6,'EU2'!$D:$E,MATCH("HOME",'EU2'!$D$1:$E$1,0),0),"")&amp;IFERROR(VLOOKUP(IZ$2&amp;$A6,'EUC2'!$C:$F,MATCH("AWAY",'EUC2'!$C$1:$F$1,0),0),"")&amp;IFERROR(VLOOKUP(IZ$2&amp;$A6,'EUC2'!$D:$E,MATCH("HOME",'EUC2'!$D$1:$E$1,0),0),"")</f>
        <v>tot</v>
      </c>
      <c r="JA6" s="25" t="str">
        <f>IFERROR(VLOOKUP(JA$2&amp;$B6,'FPL FIX2'!$N$1:$Q$400,MATCH("HOME",'FPL FIX2'!$N$1:$Q$1,0),0),"")&amp;IFERROR(VLOOKUP(JA$2&amp;$B6,'FPL FIX2'!$O$1:$P$400,MATCH("AWAY",'FPL FIX2'!$O$1:$P$1,0),0),"")&amp;IFERROR(VLOOKUP(JA$2&amp;$A6,'FA2'!$A:$D,MATCH("AWAY",'FA2'!$A$1:$D$1,0),0),"")&amp;IFERROR(VLOOKUP(JA$2&amp;$A6,'FA2'!$B:$C,MATCH("HOME",'FA2'!$B$1:$C$1,0),0),"")&amp;IFERROR(VLOOKUP(JA$2&amp;$A6,'EFL2'!$A:$D,MATCH("AWAY",'EFL2'!$A$1:$D$1,0),0),"")&amp;IFERROR(VLOOKUP(JA$2&amp;$A6,'EFL2'!$B:$C,MATCH("HOME",'EFL2'!$B$1:$C$1,0),0),"")&amp;IFERROR(VLOOKUP(JA$2&amp;$A6,'UCL2'!$C:$F,MATCH("AWAY",'UCL2'!$C$1:$F$1,0),0),"")&amp;IFERROR(VLOOKUP(JA$2&amp;$A6,'UCL2'!$D:$E,MATCH("HOME",'UCL2'!$D$1:$E$1,0),0),"")&amp;IFERROR(VLOOKUP(JA$2&amp;$A6,'EU2'!$C:$F,MATCH("AWAY",'EU2'!$C$1:$F$1,0),0),"")&amp;IFERROR(VLOOKUP(JA$2&amp;$A6,'EU2'!$D:$E,MATCH("HOME",'EU2'!$D$1:$E$1,0),0),"")&amp;IFERROR(VLOOKUP(JA$2&amp;$A6,'EUC2'!$C:$F,MATCH("AWAY",'EUC2'!$C$1:$F$1,0),0),"")&amp;IFERROR(VLOOKUP(JA$2&amp;$A6,'EUC2'!$D:$E,MATCH("HOME",'EUC2'!$D$1:$E$1,0),0),"")</f>
        <v/>
      </c>
      <c r="JB6" s="25" t="str">
        <f>IFERROR(VLOOKUP(JB$2&amp;$B6,'FPL FIX2'!$N$1:$Q$400,MATCH("HOME",'FPL FIX2'!$N$1:$Q$1,0),0),"")&amp;IFERROR(VLOOKUP(JB$2&amp;$B6,'FPL FIX2'!$O$1:$P$400,MATCH("AWAY",'FPL FIX2'!$O$1:$P$1,0),0),"")&amp;IFERROR(VLOOKUP(JB$2&amp;$A6,'FA2'!$A:$D,MATCH("AWAY",'FA2'!$A$1:$D$1,0),0),"")&amp;IFERROR(VLOOKUP(JB$2&amp;$A6,'FA2'!$B:$C,MATCH("HOME",'FA2'!$B$1:$C$1,0),0),"")&amp;IFERROR(VLOOKUP(JB$2&amp;$A6,'EFL2'!$A:$D,MATCH("AWAY",'EFL2'!$A$1:$D$1,0),0),"")&amp;IFERROR(VLOOKUP(JB$2&amp;$A6,'EFL2'!$B:$C,MATCH("HOME",'EFL2'!$B$1:$C$1,0),0),"")&amp;IFERROR(VLOOKUP(JB$2&amp;$A6,'UCL2'!$C:$F,MATCH("AWAY",'UCL2'!$C$1:$F$1,0),0),"")&amp;IFERROR(VLOOKUP(JB$2&amp;$A6,'UCL2'!$D:$E,MATCH("HOME",'UCL2'!$D$1:$E$1,0),0),"")&amp;IFERROR(VLOOKUP(JB$2&amp;$A6,'EU2'!$C:$F,MATCH("AWAY",'EU2'!$C$1:$F$1,0),0),"")&amp;IFERROR(VLOOKUP(JB$2&amp;$A6,'EU2'!$D:$E,MATCH("HOME",'EU2'!$D$1:$E$1,0),0),"")&amp;IFERROR(VLOOKUP(JB$2&amp;$A6,'EUC2'!$C:$F,MATCH("AWAY",'EUC2'!$C$1:$F$1,0),0),"")&amp;IFERROR(VLOOKUP(JB$2&amp;$A6,'EUC2'!$D:$E,MATCH("HOME",'EUC2'!$D$1:$E$1,0),0),"")</f>
        <v/>
      </c>
      <c r="JC6" s="25" t="str">
        <f>IFERROR(VLOOKUP(JC$2&amp;$B6,'FPL FIX2'!$N$1:$Q$400,MATCH("HOME",'FPL FIX2'!$N$1:$Q$1,0),0),"")&amp;IFERROR(VLOOKUP(JC$2&amp;$B6,'FPL FIX2'!$O$1:$P$400,MATCH("AWAY",'FPL FIX2'!$O$1:$P$1,0),0),"")&amp;IFERROR(VLOOKUP(JC$2&amp;$A6,'FA2'!$A:$D,MATCH("AWAY",'FA2'!$A$1:$D$1,0),0),"")&amp;IFERROR(VLOOKUP(JC$2&amp;$A6,'FA2'!$B:$C,MATCH("HOME",'FA2'!$B$1:$C$1,0),0),"")&amp;IFERROR(VLOOKUP(JC$2&amp;$A6,'EFL2'!$A:$D,MATCH("AWAY",'EFL2'!$A$1:$D$1,0),0),"")&amp;IFERROR(VLOOKUP(JC$2&amp;$A6,'EFL2'!$B:$C,MATCH("HOME",'EFL2'!$B$1:$C$1,0),0),"")&amp;IFERROR(VLOOKUP(JC$2&amp;$A6,'UCL2'!$C:$F,MATCH("AWAY",'UCL2'!$C$1:$F$1,0),0),"")&amp;IFERROR(VLOOKUP(JC$2&amp;$A6,'UCL2'!$D:$E,MATCH("HOME",'UCL2'!$D$1:$E$1,0),0),"")&amp;IFERROR(VLOOKUP(JC$2&amp;$A6,'EU2'!$C:$F,MATCH("AWAY",'EU2'!$C$1:$F$1,0),0),"")&amp;IFERROR(VLOOKUP(JC$2&amp;$A6,'EU2'!$D:$E,MATCH("HOME",'EU2'!$D$1:$E$1,0),0),"")&amp;IFERROR(VLOOKUP(JC$2&amp;$A6,'EUC2'!$C:$F,MATCH("AWAY",'EUC2'!$C$1:$F$1,0),0),"")&amp;IFERROR(VLOOKUP(JC$2&amp;$A6,'EUC2'!$D:$E,MATCH("HOME",'EUC2'!$D$1:$E$1,0),0),"")</f>
        <v/>
      </c>
      <c r="JD6" s="25" t="str">
        <f>IFERROR(VLOOKUP(JD$2&amp;$B6,'FPL FIX2'!$N$1:$Q$400,MATCH("HOME",'FPL FIX2'!$N$1:$Q$1,0),0),"")&amp;IFERROR(VLOOKUP(JD$2&amp;$B6,'FPL FIX2'!$O$1:$P$400,MATCH("AWAY",'FPL FIX2'!$O$1:$P$1,0),0),"")&amp;IFERROR(VLOOKUP(JD$2&amp;$A6,'FA2'!$A:$D,MATCH("AWAY",'FA2'!$A$1:$D$1,0),0),"")&amp;IFERROR(VLOOKUP(JD$2&amp;$A6,'FA2'!$B:$C,MATCH("HOME",'FA2'!$B$1:$C$1,0),0),"")&amp;IFERROR(VLOOKUP(JD$2&amp;$A6,'EFL2'!$A:$D,MATCH("AWAY",'EFL2'!$A$1:$D$1,0),0),"")&amp;IFERROR(VLOOKUP(JD$2&amp;$A6,'EFL2'!$B:$C,MATCH("HOME",'EFL2'!$B$1:$C$1,0),0),"")&amp;IFERROR(VLOOKUP(JD$2&amp;$A6,'UCL2'!$C:$F,MATCH("AWAY",'UCL2'!$C$1:$F$1,0),0),"")&amp;IFERROR(VLOOKUP(JD$2&amp;$A6,'UCL2'!$D:$E,MATCH("HOME",'UCL2'!$D$1:$E$1,0),0),"")&amp;IFERROR(VLOOKUP(JD$2&amp;$A6,'EU2'!$C:$F,MATCH("AWAY",'EU2'!$C$1:$F$1,0),0),"")&amp;IFERROR(VLOOKUP(JD$2&amp;$A6,'EU2'!$D:$E,MATCH("HOME",'EU2'!$D$1:$E$1,0),0),"")&amp;IFERROR(VLOOKUP(JD$2&amp;$A6,'EUC2'!$C:$F,MATCH("AWAY",'EUC2'!$C$1:$F$1,0),0),"")&amp;IFERROR(VLOOKUP(JD$2&amp;$A6,'EUC2'!$D:$E,MATCH("HOME",'EUC2'!$D$1:$E$1,0),0),"")</f>
        <v/>
      </c>
      <c r="JE6" s="25" t="str">
        <f>IFERROR(VLOOKUP(JE$2&amp;$B6,'FPL FIX2'!$N$1:$Q$400,MATCH("HOME",'FPL FIX2'!$N$1:$Q$1,0),0),"")&amp;IFERROR(VLOOKUP(JE$2&amp;$B6,'FPL FIX2'!$O$1:$P$400,MATCH("AWAY",'FPL FIX2'!$O$1:$P$1,0),0),"")&amp;IFERROR(VLOOKUP(JE$2&amp;$A6,'FA2'!$A:$D,MATCH("AWAY",'FA2'!$A$1:$D$1,0),0),"")&amp;IFERROR(VLOOKUP(JE$2&amp;$A6,'FA2'!$B:$C,MATCH("HOME",'FA2'!$B$1:$C$1,0),0),"")&amp;IFERROR(VLOOKUP(JE$2&amp;$A6,'EFL2'!$A:$D,MATCH("AWAY",'EFL2'!$A$1:$D$1,0),0),"")&amp;IFERROR(VLOOKUP(JE$2&amp;$A6,'EFL2'!$B:$C,MATCH("HOME",'EFL2'!$B$1:$C$1,0),0),"")&amp;IFERROR(VLOOKUP(JE$2&amp;$A6,'UCL2'!$C:$F,MATCH("AWAY",'UCL2'!$C$1:$F$1,0),0),"")&amp;IFERROR(VLOOKUP(JE$2&amp;$A6,'UCL2'!$D:$E,MATCH("HOME",'UCL2'!$D$1:$E$1,0),0),"")&amp;IFERROR(VLOOKUP(JE$2&amp;$A6,'EU2'!$C:$F,MATCH("AWAY",'EU2'!$C$1:$F$1,0),0),"")&amp;IFERROR(VLOOKUP(JE$2&amp;$A6,'EU2'!$D:$E,MATCH("HOME",'EU2'!$D$1:$E$1,0),0),"")&amp;IFERROR(VLOOKUP(JE$2&amp;$A6,'EUC2'!$C:$F,MATCH("AWAY",'EUC2'!$C$1:$F$1,0),0),"")&amp;IFERROR(VLOOKUP(JE$2&amp;$A6,'EUC2'!$D:$E,MATCH("HOME",'EUC2'!$D$1:$E$1,0),0),"")</f>
        <v/>
      </c>
      <c r="JF6" s="25" t="str">
        <f>IFERROR(VLOOKUP(JF$2&amp;$B6,'FPL FIX2'!$N$1:$Q$400,MATCH("HOME",'FPL FIX2'!$N$1:$Q$1,0),0),"")&amp;IFERROR(VLOOKUP(JF$2&amp;$B6,'FPL FIX2'!$O$1:$P$400,MATCH("AWAY",'FPL FIX2'!$O$1:$P$1,0),0),"")&amp;IFERROR(VLOOKUP(JF$2&amp;$A6,'FA2'!$A:$D,MATCH("AWAY",'FA2'!$A$1:$D$1,0),0),"")&amp;IFERROR(VLOOKUP(JF$2&amp;$A6,'FA2'!$B:$C,MATCH("HOME",'FA2'!$B$1:$C$1,0),0),"")&amp;IFERROR(VLOOKUP(JF$2&amp;$A6,'EFL2'!$A:$D,MATCH("AWAY",'EFL2'!$A$1:$D$1,0),0),"")&amp;IFERROR(VLOOKUP(JF$2&amp;$A6,'EFL2'!$B:$C,MATCH("HOME",'EFL2'!$B$1:$C$1,0),0),"")&amp;IFERROR(VLOOKUP(JF$2&amp;$A6,'UCL2'!$C:$F,MATCH("AWAY",'UCL2'!$C$1:$F$1,0),0),"")&amp;IFERROR(VLOOKUP(JF$2&amp;$A6,'UCL2'!$D:$E,MATCH("HOME",'UCL2'!$D$1:$E$1,0),0),"")&amp;IFERROR(VLOOKUP(JF$2&amp;$A6,'EU2'!$C:$F,MATCH("AWAY",'EU2'!$C$1:$F$1,0),0),"")&amp;IFERROR(VLOOKUP(JF$2&amp;$A6,'EU2'!$D:$E,MATCH("HOME",'EU2'!$D$1:$E$1,0),0),"")&amp;IFERROR(VLOOKUP(JF$2&amp;$A6,'EUC2'!$C:$F,MATCH("AWAY",'EUC2'!$C$1:$F$1,0),0),"")&amp;IFERROR(VLOOKUP(JF$2&amp;$A6,'EUC2'!$D:$E,MATCH("HOME",'EUC2'!$D$1:$E$1,0),0),"")</f>
        <v/>
      </c>
      <c r="JG6" s="25" t="str">
        <f>IFERROR(VLOOKUP(JG$2&amp;$B6,'FPL FIX2'!$N$1:$Q$400,MATCH("HOME",'FPL FIX2'!$N$1:$Q$1,0),0),"")&amp;IFERROR(VLOOKUP(JG$2&amp;$B6,'FPL FIX2'!$O$1:$P$400,MATCH("AWAY",'FPL FIX2'!$O$1:$P$1,0),0),"")&amp;IFERROR(VLOOKUP(JG$2&amp;$A6,'FA2'!$A:$D,MATCH("AWAY",'FA2'!$A$1:$D$1,0),0),"")&amp;IFERROR(VLOOKUP(JG$2&amp;$A6,'FA2'!$B:$C,MATCH("HOME",'FA2'!$B$1:$C$1,0),0),"")&amp;IFERROR(VLOOKUP(JG$2&amp;$A6,'EFL2'!$A:$D,MATCH("AWAY",'EFL2'!$A$1:$D$1,0),0),"")&amp;IFERROR(VLOOKUP(JG$2&amp;$A6,'EFL2'!$B:$C,MATCH("HOME",'EFL2'!$B$1:$C$1,0),0),"")&amp;IFERROR(VLOOKUP(JG$2&amp;$A6,'UCL2'!$C:$F,MATCH("AWAY",'UCL2'!$C$1:$F$1,0),0),"")&amp;IFERROR(VLOOKUP(JG$2&amp;$A6,'UCL2'!$D:$E,MATCH("HOME",'UCL2'!$D$1:$E$1,0),0),"")&amp;IFERROR(VLOOKUP(JG$2&amp;$A6,'EU2'!$C:$F,MATCH("AWAY",'EU2'!$C$1:$F$1,0),0),"")&amp;IFERROR(VLOOKUP(JG$2&amp;$A6,'EU2'!$D:$E,MATCH("HOME",'EU2'!$D$1:$E$1,0),0),"")&amp;IFERROR(VLOOKUP(JG$2&amp;$A6,'EUC2'!$C:$F,MATCH("AWAY",'EUC2'!$C$1:$F$1,0),0),"")&amp;IFERROR(VLOOKUP(JG$2&amp;$A6,'EUC2'!$D:$E,MATCH("HOME",'EUC2'!$D$1:$E$1,0),0),"")</f>
        <v/>
      </c>
      <c r="JH6" s="25" t="str">
        <f>IFERROR(VLOOKUP(JH$2&amp;$B6,'FPL FIX2'!$N$1:$Q$400,MATCH("HOME",'FPL FIX2'!$N$1:$Q$1,0),0),"")&amp;IFERROR(VLOOKUP(JH$2&amp;$B6,'FPL FIX2'!$O$1:$P$400,MATCH("AWAY",'FPL FIX2'!$O$1:$P$1,0),0),"")&amp;IFERROR(VLOOKUP(JH$2&amp;$A6,'FA2'!$A:$D,MATCH("AWAY",'FA2'!$A$1:$D$1,0),0),"")&amp;IFERROR(VLOOKUP(JH$2&amp;$A6,'FA2'!$B:$C,MATCH("HOME",'FA2'!$B$1:$C$1,0),0),"")&amp;IFERROR(VLOOKUP(JH$2&amp;$A6,'EFL2'!$A:$D,MATCH("AWAY",'EFL2'!$A$1:$D$1,0),0),"")&amp;IFERROR(VLOOKUP(JH$2&amp;$A6,'EFL2'!$B:$C,MATCH("HOME",'EFL2'!$B$1:$C$1,0),0),"")&amp;IFERROR(VLOOKUP(JH$2&amp;$A6,'UCL2'!$C:$F,MATCH("AWAY",'UCL2'!$C$1:$F$1,0),0),"")&amp;IFERROR(VLOOKUP(JH$2&amp;$A6,'UCL2'!$D:$E,MATCH("HOME",'UCL2'!$D$1:$E$1,0),0),"")&amp;IFERROR(VLOOKUP(JH$2&amp;$A6,'EU2'!$C:$F,MATCH("AWAY",'EU2'!$C$1:$F$1,0),0),"")&amp;IFERROR(VLOOKUP(JH$2&amp;$A6,'EU2'!$D:$E,MATCH("HOME",'EU2'!$D$1:$E$1,0),0),"")&amp;IFERROR(VLOOKUP(JH$2&amp;$A6,'EUC2'!$C:$F,MATCH("AWAY",'EUC2'!$C$1:$F$1,0),0),"")&amp;IFERROR(VLOOKUP(JH$2&amp;$A6,'EUC2'!$D:$E,MATCH("HOME",'EUC2'!$D$1:$E$1,0),0),"")</f>
        <v>WHU</v>
      </c>
      <c r="JI6" s="25" t="str">
        <f>IFERROR(VLOOKUP(JI$2&amp;$B6,'FPL FIX2'!$N$1:$Q$400,MATCH("HOME",'FPL FIX2'!$N$1:$Q$1,0),0),"")&amp;IFERROR(VLOOKUP(JI$2&amp;$B6,'FPL FIX2'!$O$1:$P$400,MATCH("AWAY",'FPL FIX2'!$O$1:$P$1,0),0),"")&amp;IFERROR(VLOOKUP(JI$2&amp;$A6,'FA2'!$A:$D,MATCH("AWAY",'FA2'!$A$1:$D$1,0),0),"")&amp;IFERROR(VLOOKUP(JI$2&amp;$A6,'FA2'!$B:$C,MATCH("HOME",'FA2'!$B$1:$C$1,0),0),"")&amp;IFERROR(VLOOKUP(JI$2&amp;$A6,'EFL2'!$A:$D,MATCH("AWAY",'EFL2'!$A$1:$D$1,0),0),"")&amp;IFERROR(VLOOKUP(JI$2&amp;$A6,'EFL2'!$B:$C,MATCH("HOME",'EFL2'!$B$1:$C$1,0),0),"")&amp;IFERROR(VLOOKUP(JI$2&amp;$A6,'UCL2'!$C:$F,MATCH("AWAY",'UCL2'!$C$1:$F$1,0),0),"")&amp;IFERROR(VLOOKUP(JI$2&amp;$A6,'UCL2'!$D:$E,MATCH("HOME",'UCL2'!$D$1:$E$1,0),0),"")&amp;IFERROR(VLOOKUP(JI$2&amp;$A6,'EU2'!$C:$F,MATCH("AWAY",'EU2'!$C$1:$F$1,0),0),"")&amp;IFERROR(VLOOKUP(JI$2&amp;$A6,'EU2'!$D:$E,MATCH("HOME",'EU2'!$D$1:$E$1,0),0),"")&amp;IFERROR(VLOOKUP(JI$2&amp;$A6,'EUC2'!$C:$F,MATCH("AWAY",'EUC2'!$C$1:$F$1,0),0),"")&amp;IFERROR(VLOOKUP(JI$2&amp;$A6,'EUC2'!$D:$E,MATCH("HOME",'EUC2'!$D$1:$E$1,0),0),"")</f>
        <v/>
      </c>
      <c r="JJ6" s="25" t="str">
        <f>IFERROR(VLOOKUP(JJ$2&amp;$B6,'FPL FIX2'!$N$1:$Q$400,MATCH("HOME",'FPL FIX2'!$N$1:$Q$1,0),0),"")&amp;IFERROR(VLOOKUP(JJ$2&amp;$B6,'FPL FIX2'!$O$1:$P$400,MATCH("AWAY",'FPL FIX2'!$O$1:$P$1,0),0),"")&amp;IFERROR(VLOOKUP(JJ$2&amp;$A6,'FA2'!$A:$D,MATCH("AWAY",'FA2'!$A$1:$D$1,0),0),"")&amp;IFERROR(VLOOKUP(JJ$2&amp;$A6,'FA2'!$B:$C,MATCH("HOME",'FA2'!$B$1:$C$1,0),0),"")&amp;IFERROR(VLOOKUP(JJ$2&amp;$A6,'EFL2'!$A:$D,MATCH("AWAY",'EFL2'!$A$1:$D$1,0),0),"")&amp;IFERROR(VLOOKUP(JJ$2&amp;$A6,'EFL2'!$B:$C,MATCH("HOME",'EFL2'!$B$1:$C$1,0),0),"")&amp;IFERROR(VLOOKUP(JJ$2&amp;$A6,'UCL2'!$C:$F,MATCH("AWAY",'UCL2'!$C$1:$F$1,0),0),"")&amp;IFERROR(VLOOKUP(JJ$2&amp;$A6,'UCL2'!$D:$E,MATCH("HOME",'UCL2'!$D$1:$E$1,0),0),"")&amp;IFERROR(VLOOKUP(JJ$2&amp;$A6,'EU2'!$C:$F,MATCH("AWAY",'EU2'!$C$1:$F$1,0),0),"")&amp;IFERROR(VLOOKUP(JJ$2&amp;$A6,'EU2'!$D:$E,MATCH("HOME",'EU2'!$D$1:$E$1,0),0),"")&amp;IFERROR(VLOOKUP(JJ$2&amp;$A6,'EUC2'!$C:$F,MATCH("AWAY",'EUC2'!$C$1:$F$1,0),0),"")&amp;IFERROR(VLOOKUP(JJ$2&amp;$A6,'EUC2'!$D:$E,MATCH("HOME",'EUC2'!$D$1:$E$1,0),0),"")</f>
        <v/>
      </c>
      <c r="JK6" s="25" t="str">
        <f>IFERROR(VLOOKUP(JK$2&amp;$B6,'FPL FIX2'!$N$1:$Q$400,MATCH("HOME",'FPL FIX2'!$N$1:$Q$1,0),0),"")&amp;IFERROR(VLOOKUP(JK$2&amp;$B6,'FPL FIX2'!$O$1:$P$400,MATCH("AWAY",'FPL FIX2'!$O$1:$P$1,0),0),"")&amp;IFERROR(VLOOKUP(JK$2&amp;$A6,'FA2'!$A:$D,MATCH("AWAY",'FA2'!$A$1:$D$1,0),0),"")&amp;IFERROR(VLOOKUP(JK$2&amp;$A6,'FA2'!$B:$C,MATCH("HOME",'FA2'!$B$1:$C$1,0),0),"")&amp;IFERROR(VLOOKUP(JK$2&amp;$A6,'EFL2'!$A:$D,MATCH("AWAY",'EFL2'!$A$1:$D$1,0),0),"")&amp;IFERROR(VLOOKUP(JK$2&amp;$A6,'EFL2'!$B:$C,MATCH("HOME",'EFL2'!$B$1:$C$1,0),0),"")&amp;IFERROR(VLOOKUP(JK$2&amp;$A6,'UCL2'!$C:$F,MATCH("AWAY",'UCL2'!$C$1:$F$1,0),0),"")&amp;IFERROR(VLOOKUP(JK$2&amp;$A6,'UCL2'!$D:$E,MATCH("HOME",'UCL2'!$D$1:$E$1,0),0),"")&amp;IFERROR(VLOOKUP(JK$2&amp;$A6,'EU2'!$C:$F,MATCH("AWAY",'EU2'!$C$1:$F$1,0),0),"")&amp;IFERROR(VLOOKUP(JK$2&amp;$A6,'EU2'!$D:$E,MATCH("HOME",'EU2'!$D$1:$E$1,0),0),"")&amp;IFERROR(VLOOKUP(JK$2&amp;$A6,'EUC2'!$C:$F,MATCH("AWAY",'EUC2'!$C$1:$F$1,0),0),"")&amp;IFERROR(VLOOKUP(JK$2&amp;$A6,'EUC2'!$D:$E,MATCH("HOME",'EUC2'!$D$1:$E$1,0),0),"")</f>
        <v/>
      </c>
      <c r="JL6" s="25" t="str">
        <f>IFERROR(VLOOKUP(JL$2&amp;$B6,'FPL FIX2'!$N$1:$Q$400,MATCH("HOME",'FPL FIX2'!$N$1:$Q$1,0),0),"")&amp;IFERROR(VLOOKUP(JL$2&amp;$B6,'FPL FIX2'!$O$1:$P$400,MATCH("AWAY",'FPL FIX2'!$O$1:$P$1,0),0),"")&amp;IFERROR(VLOOKUP(JL$2&amp;$A6,'FA2'!$A:$D,MATCH("AWAY",'FA2'!$A$1:$D$1,0),0),"")&amp;IFERROR(VLOOKUP(JL$2&amp;$A6,'FA2'!$B:$C,MATCH("HOME",'FA2'!$B$1:$C$1,0),0),"")&amp;IFERROR(VLOOKUP(JL$2&amp;$A6,'EFL2'!$A:$D,MATCH("AWAY",'EFL2'!$A$1:$D$1,0),0),"")&amp;IFERROR(VLOOKUP(JL$2&amp;$A6,'EFL2'!$B:$C,MATCH("HOME",'EFL2'!$B$1:$C$1,0),0),"")&amp;IFERROR(VLOOKUP(JL$2&amp;$A6,'UCL2'!$C:$F,MATCH("AWAY",'UCL2'!$C$1:$F$1,0),0),"")&amp;IFERROR(VLOOKUP(JL$2&amp;$A6,'UCL2'!$D:$E,MATCH("HOME",'UCL2'!$D$1:$E$1,0),0),"")&amp;IFERROR(VLOOKUP(JL$2&amp;$A6,'EU2'!$C:$F,MATCH("AWAY",'EU2'!$C$1:$F$1,0),0),"")&amp;IFERROR(VLOOKUP(JL$2&amp;$A6,'EU2'!$D:$E,MATCH("HOME",'EU2'!$D$1:$E$1,0),0),"")&amp;IFERROR(VLOOKUP(JL$2&amp;$A6,'EUC2'!$C:$F,MATCH("AWAY",'EUC2'!$C$1:$F$1,0),0),"")&amp;IFERROR(VLOOKUP(JL$2&amp;$A6,'EUC2'!$D:$E,MATCH("HOME",'EUC2'!$D$1:$E$1,0),0),"")</f>
        <v>sou</v>
      </c>
      <c r="JM6" s="25" t="str">
        <f>IFERROR(VLOOKUP(JM$2&amp;$B6,'FPL FIX2'!$N$1:$Q$400,MATCH("HOME",'FPL FIX2'!$N$1:$Q$1,0),0),"")&amp;IFERROR(VLOOKUP(JM$2&amp;$B6,'FPL FIX2'!$O$1:$P$400,MATCH("AWAY",'FPL FIX2'!$O$1:$P$1,0),0),"")&amp;IFERROR(VLOOKUP(JM$2&amp;$A6,'FA2'!$A:$D,MATCH("AWAY",'FA2'!$A$1:$D$1,0),0),"")&amp;IFERROR(VLOOKUP(JM$2&amp;$A6,'FA2'!$B:$C,MATCH("HOME",'FA2'!$B$1:$C$1,0),0),"")&amp;IFERROR(VLOOKUP(JM$2&amp;$A6,'EFL2'!$A:$D,MATCH("AWAY",'EFL2'!$A$1:$D$1,0),0),"")&amp;IFERROR(VLOOKUP(JM$2&amp;$A6,'EFL2'!$B:$C,MATCH("HOME",'EFL2'!$B$1:$C$1,0),0),"")&amp;IFERROR(VLOOKUP(JM$2&amp;$A6,'UCL2'!$C:$F,MATCH("AWAY",'UCL2'!$C$1:$F$1,0),0),"")&amp;IFERROR(VLOOKUP(JM$2&amp;$A6,'UCL2'!$D:$E,MATCH("HOME",'UCL2'!$D$1:$E$1,0),0),"")&amp;IFERROR(VLOOKUP(JM$2&amp;$A6,'EU2'!$C:$F,MATCH("AWAY",'EU2'!$C$1:$F$1,0),0),"")&amp;IFERROR(VLOOKUP(JM$2&amp;$A6,'EU2'!$D:$E,MATCH("HOME",'EU2'!$D$1:$E$1,0),0),"")&amp;IFERROR(VLOOKUP(JM$2&amp;$A6,'EUC2'!$C:$F,MATCH("AWAY",'EUC2'!$C$1:$F$1,0),0),"")&amp;IFERROR(VLOOKUP(JM$2&amp;$A6,'EUC2'!$D:$E,MATCH("HOME",'EUC2'!$D$1:$E$1,0),0),"")</f>
        <v/>
      </c>
      <c r="JN6" s="25" t="str">
        <f>IFERROR(VLOOKUP(JN$2&amp;$B6,'FPL FIX2'!$N$1:$Q$400,MATCH("HOME",'FPL FIX2'!$N$1:$Q$1,0),0),"")&amp;IFERROR(VLOOKUP(JN$2&amp;$B6,'FPL FIX2'!$O$1:$P$400,MATCH("AWAY",'FPL FIX2'!$O$1:$P$1,0),0),"")&amp;IFERROR(VLOOKUP(JN$2&amp;$A6,'FA2'!$A:$D,MATCH("AWAY",'FA2'!$A$1:$D$1,0),0),"")&amp;IFERROR(VLOOKUP(JN$2&amp;$A6,'FA2'!$B:$C,MATCH("HOME",'FA2'!$B$1:$C$1,0),0),"")&amp;IFERROR(VLOOKUP(JN$2&amp;$A6,'EFL2'!$A:$D,MATCH("AWAY",'EFL2'!$A$1:$D$1,0),0),"")&amp;IFERROR(VLOOKUP(JN$2&amp;$A6,'EFL2'!$B:$C,MATCH("HOME",'EFL2'!$B$1:$C$1,0),0),"")&amp;IFERROR(VLOOKUP(JN$2&amp;$A6,'UCL2'!$C:$F,MATCH("AWAY",'UCL2'!$C$1:$F$1,0),0),"")&amp;IFERROR(VLOOKUP(JN$2&amp;$A6,'UCL2'!$D:$E,MATCH("HOME",'UCL2'!$D$1:$E$1,0),0),"")&amp;IFERROR(VLOOKUP(JN$2&amp;$A6,'EU2'!$C:$F,MATCH("AWAY",'EU2'!$C$1:$F$1,0),0),"")&amp;IFERROR(VLOOKUP(JN$2&amp;$A6,'EU2'!$D:$E,MATCH("HOME",'EU2'!$D$1:$E$1,0),0),"")&amp;IFERROR(VLOOKUP(JN$2&amp;$A6,'EUC2'!$C:$F,MATCH("AWAY",'EUC2'!$C$1:$F$1,0),0),"")&amp;IFERROR(VLOOKUP(JN$2&amp;$A6,'EUC2'!$D:$E,MATCH("HOME",'EUC2'!$D$1:$E$1,0),0),"")</f>
        <v/>
      </c>
      <c r="JO6" s="25" t="str">
        <f>IFERROR(VLOOKUP(JO$2&amp;$B6,'FPL FIX2'!$N$1:$Q$400,MATCH("HOME",'FPL FIX2'!$N$1:$Q$1,0),0),"")&amp;IFERROR(VLOOKUP(JO$2&amp;$B6,'FPL FIX2'!$O$1:$P$400,MATCH("AWAY",'FPL FIX2'!$O$1:$P$1,0),0),"")&amp;IFERROR(VLOOKUP(JO$2&amp;$A6,'FA2'!$A:$D,MATCH("AWAY",'FA2'!$A$1:$D$1,0),0),"")&amp;IFERROR(VLOOKUP(JO$2&amp;$A6,'FA2'!$B:$C,MATCH("HOME",'FA2'!$B$1:$C$1,0),0),"")&amp;IFERROR(VLOOKUP(JO$2&amp;$A6,'EFL2'!$A:$D,MATCH("AWAY",'EFL2'!$A$1:$D$1,0),0),"")&amp;IFERROR(VLOOKUP(JO$2&amp;$A6,'EFL2'!$B:$C,MATCH("HOME",'EFL2'!$B$1:$C$1,0),0),"")&amp;IFERROR(VLOOKUP(JO$2&amp;$A6,'UCL2'!$C:$F,MATCH("AWAY",'UCL2'!$C$1:$F$1,0),0),"")&amp;IFERROR(VLOOKUP(JO$2&amp;$A6,'UCL2'!$D:$E,MATCH("HOME",'UCL2'!$D$1:$E$1,0),0),"")&amp;IFERROR(VLOOKUP(JO$2&amp;$A6,'EU2'!$C:$F,MATCH("AWAY",'EU2'!$C$1:$F$1,0),0),"")&amp;IFERROR(VLOOKUP(JO$2&amp;$A6,'EU2'!$D:$E,MATCH("HOME",'EU2'!$D$1:$E$1,0),0),"")&amp;IFERROR(VLOOKUP(JO$2&amp;$A6,'EUC2'!$C:$F,MATCH("AWAY",'EUC2'!$C$1:$F$1,0),0),"")&amp;IFERROR(VLOOKUP(JO$2&amp;$A6,'EUC2'!$D:$E,MATCH("HOME",'EUC2'!$D$1:$E$1,0),0),"")</f>
        <v>LEE</v>
      </c>
      <c r="JP6" s="25" t="str">
        <f>IFERROR(VLOOKUP(JP$2&amp;$B6,'FPL FIX2'!$N$1:$Q$400,MATCH("HOME",'FPL FIX2'!$N$1:$Q$1,0),0),"")&amp;IFERROR(VLOOKUP(JP$2&amp;$B6,'FPL FIX2'!$O$1:$P$400,MATCH("AWAY",'FPL FIX2'!$O$1:$P$1,0),0),"")&amp;IFERROR(VLOOKUP(JP$2&amp;$A6,'FA2'!$A:$D,MATCH("AWAY",'FA2'!$A$1:$D$1,0),0),"")&amp;IFERROR(VLOOKUP(JP$2&amp;$A6,'FA2'!$B:$C,MATCH("HOME",'FA2'!$B$1:$C$1,0),0),"")&amp;IFERROR(VLOOKUP(JP$2&amp;$A6,'EFL2'!$A:$D,MATCH("AWAY",'EFL2'!$A$1:$D$1,0),0),"")&amp;IFERROR(VLOOKUP(JP$2&amp;$A6,'EFL2'!$B:$C,MATCH("HOME",'EFL2'!$B$1:$C$1,0),0),"")&amp;IFERROR(VLOOKUP(JP$2&amp;$A6,'UCL2'!$C:$F,MATCH("AWAY",'UCL2'!$C$1:$F$1,0),0),"")&amp;IFERROR(VLOOKUP(JP$2&amp;$A6,'UCL2'!$D:$E,MATCH("HOME",'UCL2'!$D$1:$E$1,0),0),"")&amp;IFERROR(VLOOKUP(JP$2&amp;$A6,'EU2'!$C:$F,MATCH("AWAY",'EU2'!$C$1:$F$1,0),0),"")&amp;IFERROR(VLOOKUP(JP$2&amp;$A6,'EU2'!$D:$E,MATCH("HOME",'EU2'!$D$1:$E$1,0),0),"")&amp;IFERROR(VLOOKUP(JP$2&amp;$A6,'EUC2'!$C:$F,MATCH("AWAY",'EUC2'!$C$1:$F$1,0),0),"")&amp;IFERROR(VLOOKUP(JP$2&amp;$A6,'EUC2'!$D:$E,MATCH("HOME",'EUC2'!$D$1:$E$1,0),0),"")</f>
        <v/>
      </c>
      <c r="JQ6" s="25" t="str">
        <f>IFERROR(VLOOKUP(JQ$2&amp;$B6,'FPL FIX2'!$N$1:$Q$400,MATCH("HOME",'FPL FIX2'!$N$1:$Q$1,0),0),"")&amp;IFERROR(VLOOKUP(JQ$2&amp;$B6,'FPL FIX2'!$O$1:$P$400,MATCH("AWAY",'FPL FIX2'!$O$1:$P$1,0),0),"")&amp;IFERROR(VLOOKUP(JQ$2&amp;$A6,'FA2'!$A:$D,MATCH("AWAY",'FA2'!$A$1:$D$1,0),0),"")&amp;IFERROR(VLOOKUP(JQ$2&amp;$A6,'FA2'!$B:$C,MATCH("HOME",'FA2'!$B$1:$C$1,0),0),"")&amp;IFERROR(VLOOKUP(JQ$2&amp;$A6,'EFL2'!$A:$D,MATCH("AWAY",'EFL2'!$A$1:$D$1,0),0),"")&amp;IFERROR(VLOOKUP(JQ$2&amp;$A6,'EFL2'!$B:$C,MATCH("HOME",'EFL2'!$B$1:$C$1,0),0),"")&amp;IFERROR(VLOOKUP(JQ$2&amp;$A6,'UCL2'!$C:$F,MATCH("AWAY",'UCL2'!$C$1:$F$1,0),0),"")&amp;IFERROR(VLOOKUP(JQ$2&amp;$A6,'UCL2'!$D:$E,MATCH("HOME",'UCL2'!$D$1:$E$1,0),0),"")&amp;IFERROR(VLOOKUP(JQ$2&amp;$A6,'EU2'!$C:$F,MATCH("AWAY",'EU2'!$C$1:$F$1,0),0),"")&amp;IFERROR(VLOOKUP(JQ$2&amp;$A6,'EU2'!$D:$E,MATCH("HOME",'EU2'!$D$1:$E$1,0),0),"")&amp;IFERROR(VLOOKUP(JQ$2&amp;$A6,'EUC2'!$C:$F,MATCH("AWAY",'EUC2'!$C$1:$F$1,0),0),"")&amp;IFERROR(VLOOKUP(JQ$2&amp;$A6,'EUC2'!$D:$E,MATCH("HOME",'EUC2'!$D$1:$E$1,0),0),"")</f>
        <v/>
      </c>
      <c r="JR6" s="25" t="str">
        <f>IFERROR(VLOOKUP(JR$2&amp;$B6,'FPL FIX2'!$N$1:$Q$400,MATCH("HOME",'FPL FIX2'!$N$1:$Q$1,0),0),"")&amp;IFERROR(VLOOKUP(JR$2&amp;$B6,'FPL FIX2'!$O$1:$P$400,MATCH("AWAY",'FPL FIX2'!$O$1:$P$1,0),0),"")&amp;IFERROR(VLOOKUP(JR$2&amp;$A6,'FA2'!$A:$D,MATCH("AWAY",'FA2'!$A$1:$D$1,0),0),"")&amp;IFERROR(VLOOKUP(JR$2&amp;$A6,'FA2'!$B:$C,MATCH("HOME",'FA2'!$B$1:$C$1,0),0),"")&amp;IFERROR(VLOOKUP(JR$2&amp;$A6,'EFL2'!$A:$D,MATCH("AWAY",'EFL2'!$A$1:$D$1,0),0),"")&amp;IFERROR(VLOOKUP(JR$2&amp;$A6,'EFL2'!$B:$C,MATCH("HOME",'EFL2'!$B$1:$C$1,0),0),"")&amp;IFERROR(VLOOKUP(JR$2&amp;$A6,'UCL2'!$C:$F,MATCH("AWAY",'UCL2'!$C$1:$F$1,0),0),"")&amp;IFERROR(VLOOKUP(JR$2&amp;$A6,'UCL2'!$D:$E,MATCH("HOME",'UCL2'!$D$1:$E$1,0),0),"")&amp;IFERROR(VLOOKUP(JR$2&amp;$A6,'EU2'!$C:$F,MATCH("AWAY",'EU2'!$C$1:$F$1,0),0),"")&amp;IFERROR(VLOOKUP(JR$2&amp;$A6,'EU2'!$D:$E,MATCH("HOME",'EU2'!$D$1:$E$1,0),0),"")&amp;IFERROR(VLOOKUP(JR$2&amp;$A6,'EUC2'!$C:$F,MATCH("AWAY",'EUC2'!$C$1:$F$1,0),0),"")&amp;IFERROR(VLOOKUP(JR$2&amp;$A6,'EUC2'!$D:$E,MATCH("HOME",'EUC2'!$D$1:$E$1,0),0),"")</f>
        <v/>
      </c>
      <c r="JS6" s="25" t="str">
        <f>IFERROR(VLOOKUP(JS$2&amp;$B6,'FPL FIX2'!$N$1:$Q$400,MATCH("HOME",'FPL FIX2'!$N$1:$Q$1,0),0),"")&amp;IFERROR(VLOOKUP(JS$2&amp;$B6,'FPL FIX2'!$O$1:$P$400,MATCH("AWAY",'FPL FIX2'!$O$1:$P$1,0),0),"")&amp;IFERROR(VLOOKUP(JS$2&amp;$A6,'FA2'!$A:$D,MATCH("AWAY",'FA2'!$A$1:$D$1,0),0),"")&amp;IFERROR(VLOOKUP(JS$2&amp;$A6,'FA2'!$B:$C,MATCH("HOME",'FA2'!$B$1:$C$1,0),0),"")&amp;IFERROR(VLOOKUP(JS$2&amp;$A6,'EFL2'!$A:$D,MATCH("AWAY",'EFL2'!$A$1:$D$1,0),0),"")&amp;IFERROR(VLOOKUP(JS$2&amp;$A6,'EFL2'!$B:$C,MATCH("HOME",'EFL2'!$B$1:$C$1,0),0),"")&amp;IFERROR(VLOOKUP(JS$2&amp;$A6,'UCL2'!$C:$F,MATCH("AWAY",'UCL2'!$C$1:$F$1,0),0),"")&amp;IFERROR(VLOOKUP(JS$2&amp;$A6,'UCL2'!$D:$E,MATCH("HOME",'UCL2'!$D$1:$E$1,0),0),"")&amp;IFERROR(VLOOKUP(JS$2&amp;$A6,'EU2'!$C:$F,MATCH("AWAY",'EU2'!$C$1:$F$1,0),0),"")&amp;IFERROR(VLOOKUP(JS$2&amp;$A6,'EU2'!$D:$E,MATCH("HOME",'EU2'!$D$1:$E$1,0),0),"")&amp;IFERROR(VLOOKUP(JS$2&amp;$A6,'EUC2'!$C:$F,MATCH("AWAY",'EUC2'!$C$1:$F$1,0),0),"")&amp;IFERROR(VLOOKUP(JS$2&amp;$A6,'EUC2'!$D:$E,MATCH("HOME",'EUC2'!$D$1:$E$1,0),0),"")</f>
        <v/>
      </c>
      <c r="JT6" s="25" t="str">
        <f>IFERROR(VLOOKUP(JT$2&amp;$B6,'FPL FIX2'!$N$1:$Q$400,MATCH("HOME",'FPL FIX2'!$N$1:$Q$1,0),0),"")&amp;IFERROR(VLOOKUP(JT$2&amp;$B6,'FPL FIX2'!$O$1:$P$400,MATCH("AWAY",'FPL FIX2'!$O$1:$P$1,0),0),"")&amp;IFERROR(VLOOKUP(JT$2&amp;$A6,'FA2'!$A:$D,MATCH("AWAY",'FA2'!$A$1:$D$1,0),0),"")&amp;IFERROR(VLOOKUP(JT$2&amp;$A6,'FA2'!$B:$C,MATCH("HOME",'FA2'!$B$1:$C$1,0),0),"")&amp;IFERROR(VLOOKUP(JT$2&amp;$A6,'EFL2'!$A:$D,MATCH("AWAY",'EFL2'!$A$1:$D$1,0),0),"")&amp;IFERROR(VLOOKUP(JT$2&amp;$A6,'EFL2'!$B:$C,MATCH("HOME",'EFL2'!$B$1:$C$1,0),0),"")&amp;IFERROR(VLOOKUP(JT$2&amp;$A6,'UCL2'!$C:$F,MATCH("AWAY",'UCL2'!$C$1:$F$1,0),0),"")&amp;IFERROR(VLOOKUP(JT$2&amp;$A6,'UCL2'!$D:$E,MATCH("HOME",'UCL2'!$D$1:$E$1,0),0),"")&amp;IFERROR(VLOOKUP(JT$2&amp;$A6,'EU2'!$C:$F,MATCH("AWAY",'EU2'!$C$1:$F$1,0),0),"")&amp;IFERROR(VLOOKUP(JT$2&amp;$A6,'EU2'!$D:$E,MATCH("HOME",'EU2'!$D$1:$E$1,0),0),"")&amp;IFERROR(VLOOKUP(JT$2&amp;$A6,'EUC2'!$C:$F,MATCH("AWAY",'EUC2'!$C$1:$F$1,0),0),"")&amp;IFERROR(VLOOKUP(JT$2&amp;$A6,'EUC2'!$D:$E,MATCH("HOME",'EUC2'!$D$1:$E$1,0),0),"")</f>
        <v/>
      </c>
      <c r="JU6" s="25" t="str">
        <f>IFERROR(VLOOKUP(JU$2&amp;$B6,'FPL FIX2'!$N$1:$Q$400,MATCH("HOME",'FPL FIX2'!$N$1:$Q$1,0),0),"")&amp;IFERROR(VLOOKUP(JU$2&amp;$B6,'FPL FIX2'!$O$1:$P$400,MATCH("AWAY",'FPL FIX2'!$O$1:$P$1,0),0),"")&amp;IFERROR(VLOOKUP(JU$2&amp;$A6,'FA2'!$A:$D,MATCH("AWAY",'FA2'!$A$1:$D$1,0),0),"")&amp;IFERROR(VLOOKUP(JU$2&amp;$A6,'FA2'!$B:$C,MATCH("HOME",'FA2'!$B$1:$C$1,0),0),"")&amp;IFERROR(VLOOKUP(JU$2&amp;$A6,'EFL2'!$A:$D,MATCH("AWAY",'EFL2'!$A$1:$D$1,0),0),"")&amp;IFERROR(VLOOKUP(JU$2&amp;$A6,'EFL2'!$B:$C,MATCH("HOME",'EFL2'!$B$1:$C$1,0),0),"")&amp;IFERROR(VLOOKUP(JU$2&amp;$A6,'UCL2'!$C:$F,MATCH("AWAY",'UCL2'!$C$1:$F$1,0),0),"")&amp;IFERROR(VLOOKUP(JU$2&amp;$A6,'UCL2'!$D:$E,MATCH("HOME",'UCL2'!$D$1:$E$1,0),0),"")&amp;IFERROR(VLOOKUP(JU$2&amp;$A6,'EU2'!$C:$F,MATCH("AWAY",'EU2'!$C$1:$F$1,0),0),"")&amp;IFERROR(VLOOKUP(JU$2&amp;$A6,'EU2'!$D:$E,MATCH("HOME",'EU2'!$D$1:$E$1,0),0),"")&amp;IFERROR(VLOOKUP(JU$2&amp;$A6,'EUC2'!$C:$F,MATCH("AWAY",'EUC2'!$C$1:$F$1,0),0),"")&amp;IFERROR(VLOOKUP(JU$2&amp;$A6,'EUC2'!$D:$E,MATCH("HOME",'EUC2'!$D$1:$E$1,0),0),"")</f>
        <v>CHE</v>
      </c>
      <c r="JV6" s="25" t="str">
        <f>IFERROR(VLOOKUP(JV$2&amp;$B6,'FPL FIX2'!$N$1:$Q$400,MATCH("HOME",'FPL FIX2'!$N$1:$Q$1,0),0),"")&amp;IFERROR(VLOOKUP(JV$2&amp;$B6,'FPL FIX2'!$O$1:$P$400,MATCH("AWAY",'FPL FIX2'!$O$1:$P$1,0),0),"")&amp;IFERROR(VLOOKUP(JV$2&amp;$A6,'FA2'!$A:$D,MATCH("AWAY",'FA2'!$A$1:$D$1,0),0),"")&amp;IFERROR(VLOOKUP(JV$2&amp;$A6,'FA2'!$B:$C,MATCH("HOME",'FA2'!$B$1:$C$1,0),0),"")&amp;IFERROR(VLOOKUP(JV$2&amp;$A6,'EFL2'!$A:$D,MATCH("AWAY",'EFL2'!$A$1:$D$1,0),0),"")&amp;IFERROR(VLOOKUP(JV$2&amp;$A6,'EFL2'!$B:$C,MATCH("HOME",'EFL2'!$B$1:$C$1,0),0),"")&amp;IFERROR(VLOOKUP(JV$2&amp;$A6,'UCL2'!$C:$F,MATCH("AWAY",'UCL2'!$C$1:$F$1,0),0),"")&amp;IFERROR(VLOOKUP(JV$2&amp;$A6,'UCL2'!$D:$E,MATCH("HOME",'UCL2'!$D$1:$E$1,0),0),"")&amp;IFERROR(VLOOKUP(JV$2&amp;$A6,'EU2'!$C:$F,MATCH("AWAY",'EU2'!$C$1:$F$1,0),0),"")&amp;IFERROR(VLOOKUP(JV$2&amp;$A6,'EU2'!$D:$E,MATCH("HOME",'EU2'!$D$1:$E$1,0),0),"")&amp;IFERROR(VLOOKUP(JV$2&amp;$A6,'EUC2'!$C:$F,MATCH("AWAY",'EUC2'!$C$1:$F$1,0),0),"")&amp;IFERROR(VLOOKUP(JV$2&amp;$A6,'EUC2'!$D:$E,MATCH("HOME",'EUC2'!$D$1:$E$1,0),0),"")</f>
        <v/>
      </c>
      <c r="JW6" s="25" t="str">
        <f>IFERROR(VLOOKUP(JW$2&amp;$B6,'FPL FIX2'!$N$1:$Q$400,MATCH("HOME",'FPL FIX2'!$N$1:$Q$1,0),0),"")&amp;IFERROR(VLOOKUP(JW$2&amp;$B6,'FPL FIX2'!$O$1:$P$400,MATCH("AWAY",'FPL FIX2'!$O$1:$P$1,0),0),"")&amp;IFERROR(VLOOKUP(JW$2&amp;$A6,'FA2'!$A:$D,MATCH("AWAY",'FA2'!$A$1:$D$1,0),0),"")&amp;IFERROR(VLOOKUP(JW$2&amp;$A6,'FA2'!$B:$C,MATCH("HOME",'FA2'!$B$1:$C$1,0),0),"")&amp;IFERROR(VLOOKUP(JW$2&amp;$A6,'EFL2'!$A:$D,MATCH("AWAY",'EFL2'!$A$1:$D$1,0),0),"")&amp;IFERROR(VLOOKUP(JW$2&amp;$A6,'EFL2'!$B:$C,MATCH("HOME",'EFL2'!$B$1:$C$1,0),0),"")&amp;IFERROR(VLOOKUP(JW$2&amp;$A6,'UCL2'!$C:$F,MATCH("AWAY",'UCL2'!$C$1:$F$1,0),0),"")&amp;IFERROR(VLOOKUP(JW$2&amp;$A6,'UCL2'!$D:$E,MATCH("HOME",'UCL2'!$D$1:$E$1,0),0),"")&amp;IFERROR(VLOOKUP(JW$2&amp;$A6,'EU2'!$C:$F,MATCH("AWAY",'EU2'!$C$1:$F$1,0),0),"")&amp;IFERROR(VLOOKUP(JW$2&amp;$A6,'EU2'!$D:$E,MATCH("HOME",'EU2'!$D$1:$E$1,0),0),"")&amp;IFERROR(VLOOKUP(JW$2&amp;$A6,'EUC2'!$C:$F,MATCH("AWAY",'EUC2'!$C$1:$F$1,0),0),"")&amp;IFERROR(VLOOKUP(JW$2&amp;$A6,'EUC2'!$D:$E,MATCH("HOME",'EUC2'!$D$1:$E$1,0),0),"")</f>
        <v/>
      </c>
      <c r="JX6" s="25" t="str">
        <f>IFERROR(VLOOKUP(JX$2&amp;$B6,'FPL FIX2'!$N$1:$Q$400,MATCH("HOME",'FPL FIX2'!$N$1:$Q$1,0),0),"")&amp;IFERROR(VLOOKUP(JX$2&amp;$B6,'FPL FIX2'!$O$1:$P$400,MATCH("AWAY",'FPL FIX2'!$O$1:$P$1,0),0),"")&amp;IFERROR(VLOOKUP(JX$2&amp;$A6,'FA2'!$A:$D,MATCH("AWAY",'FA2'!$A$1:$D$1,0),0),"")&amp;IFERROR(VLOOKUP(JX$2&amp;$A6,'FA2'!$B:$C,MATCH("HOME",'FA2'!$B$1:$C$1,0),0),"")&amp;IFERROR(VLOOKUP(JX$2&amp;$A6,'EFL2'!$A:$D,MATCH("AWAY",'EFL2'!$A$1:$D$1,0),0),"")&amp;IFERROR(VLOOKUP(JX$2&amp;$A6,'EFL2'!$B:$C,MATCH("HOME",'EFL2'!$B$1:$C$1,0),0),"")&amp;IFERROR(VLOOKUP(JX$2&amp;$A6,'UCL2'!$C:$F,MATCH("AWAY",'UCL2'!$C$1:$F$1,0),0),"")&amp;IFERROR(VLOOKUP(JX$2&amp;$A6,'UCL2'!$D:$E,MATCH("HOME",'UCL2'!$D$1:$E$1,0),0),"")&amp;IFERROR(VLOOKUP(JX$2&amp;$A6,'EU2'!$C:$F,MATCH("AWAY",'EU2'!$C$1:$F$1,0),0),"")&amp;IFERROR(VLOOKUP(JX$2&amp;$A6,'EU2'!$D:$E,MATCH("HOME",'EU2'!$D$1:$E$1,0),0),"")&amp;IFERROR(VLOOKUP(JX$2&amp;$A6,'EUC2'!$C:$F,MATCH("AWAY",'EUC2'!$C$1:$F$1,0),0),"")&amp;IFERROR(VLOOKUP(JX$2&amp;$A6,'EUC2'!$D:$E,MATCH("HOME",'EUC2'!$D$1:$E$1,0),0),"")</f>
        <v/>
      </c>
      <c r="JY6" s="25" t="str">
        <f>IFERROR(VLOOKUP(JY$2&amp;$B6,'FPL FIX2'!$N$1:$Q$400,MATCH("HOME",'FPL FIX2'!$N$1:$Q$1,0),0),"")&amp;IFERROR(VLOOKUP(JY$2&amp;$B6,'FPL FIX2'!$O$1:$P$400,MATCH("AWAY",'FPL FIX2'!$O$1:$P$1,0),0),"")&amp;IFERROR(VLOOKUP(JY$2&amp;$A6,'FA2'!$A:$D,MATCH("AWAY",'FA2'!$A$1:$D$1,0),0),"")&amp;IFERROR(VLOOKUP(JY$2&amp;$A6,'FA2'!$B:$C,MATCH("HOME",'FA2'!$B$1:$C$1,0),0),"")&amp;IFERROR(VLOOKUP(JY$2&amp;$A6,'EFL2'!$A:$D,MATCH("AWAY",'EFL2'!$A$1:$D$1,0),0),"")&amp;IFERROR(VLOOKUP(JY$2&amp;$A6,'EFL2'!$B:$C,MATCH("HOME",'EFL2'!$B$1:$C$1,0),0),"")&amp;IFERROR(VLOOKUP(JY$2&amp;$A6,'UCL2'!$C:$F,MATCH("AWAY",'UCL2'!$C$1:$F$1,0),0),"")&amp;IFERROR(VLOOKUP(JY$2&amp;$A6,'UCL2'!$D:$E,MATCH("HOME",'UCL2'!$D$1:$E$1,0),0),"")&amp;IFERROR(VLOOKUP(JY$2&amp;$A6,'EU2'!$C:$F,MATCH("AWAY",'EU2'!$C$1:$F$1,0),0),"")&amp;IFERROR(VLOOKUP(JY$2&amp;$A6,'EU2'!$D:$E,MATCH("HOME",'EU2'!$D$1:$E$1,0),0),"")&amp;IFERROR(VLOOKUP(JY$2&amp;$A6,'EUC2'!$C:$F,MATCH("AWAY",'EUC2'!$C$1:$F$1,0),0),"")&amp;IFERROR(VLOOKUP(JY$2&amp;$A6,'EUC2'!$D:$E,MATCH("HOME",'EUC2'!$D$1:$E$1,0),0),"")</f>
        <v/>
      </c>
      <c r="JZ6" s="25" t="str">
        <f>IFERROR(VLOOKUP(JZ$2&amp;$B6,'FPL FIX2'!$N$1:$Q$400,MATCH("HOME",'FPL FIX2'!$N$1:$Q$1,0),0),"")&amp;IFERROR(VLOOKUP(JZ$2&amp;$B6,'FPL FIX2'!$O$1:$P$400,MATCH("AWAY",'FPL FIX2'!$O$1:$P$1,0),0),"")&amp;IFERROR(VLOOKUP(JZ$2&amp;$A6,'FA2'!$A:$D,MATCH("AWAY",'FA2'!$A$1:$D$1,0),0),"")&amp;IFERROR(VLOOKUP(JZ$2&amp;$A6,'FA2'!$B:$C,MATCH("HOME",'FA2'!$B$1:$C$1,0),0),"")&amp;IFERROR(VLOOKUP(JZ$2&amp;$A6,'EFL2'!$A:$D,MATCH("AWAY",'EFL2'!$A$1:$D$1,0),0),"")&amp;IFERROR(VLOOKUP(JZ$2&amp;$A6,'EFL2'!$B:$C,MATCH("HOME",'EFL2'!$B$1:$C$1,0),0),"")&amp;IFERROR(VLOOKUP(JZ$2&amp;$A6,'UCL2'!$C:$F,MATCH("AWAY",'UCL2'!$C$1:$F$1,0),0),"")&amp;IFERROR(VLOOKUP(JZ$2&amp;$A6,'UCL2'!$D:$E,MATCH("HOME",'UCL2'!$D$1:$E$1,0),0),"")&amp;IFERROR(VLOOKUP(JZ$2&amp;$A6,'EU2'!$C:$F,MATCH("AWAY",'EU2'!$C$1:$F$1,0),0),"")&amp;IFERROR(VLOOKUP(JZ$2&amp;$A6,'EU2'!$D:$E,MATCH("HOME",'EU2'!$D$1:$E$1,0),0),"")&amp;IFERROR(VLOOKUP(JZ$2&amp;$A6,'EUC2'!$C:$F,MATCH("AWAY",'EUC2'!$C$1:$F$1,0),0),"")&amp;IFERROR(VLOOKUP(JZ$2&amp;$A6,'EUC2'!$D:$E,MATCH("HOME",'EUC2'!$D$1:$E$1,0),0),"")</f>
        <v/>
      </c>
      <c r="KA6" s="25" t="str">
        <f>IFERROR(VLOOKUP(KA$2&amp;$B6,'FPL FIX2'!$N$1:$Q$400,MATCH("HOME",'FPL FIX2'!$N$1:$Q$1,0),0),"")&amp;IFERROR(VLOOKUP(KA$2&amp;$B6,'FPL FIX2'!$O$1:$P$400,MATCH("AWAY",'FPL FIX2'!$O$1:$P$1,0),0),"")&amp;IFERROR(VLOOKUP(KA$2&amp;$A6,'FA2'!$A:$D,MATCH("AWAY",'FA2'!$A$1:$D$1,0),0),"")&amp;IFERROR(VLOOKUP(KA$2&amp;$A6,'FA2'!$B:$C,MATCH("HOME",'FA2'!$B$1:$C$1,0),0),"")&amp;IFERROR(VLOOKUP(KA$2&amp;$A6,'EFL2'!$A:$D,MATCH("AWAY",'EFL2'!$A$1:$D$1,0),0),"")&amp;IFERROR(VLOOKUP(KA$2&amp;$A6,'EFL2'!$B:$C,MATCH("HOME",'EFL2'!$B$1:$C$1,0),0),"")&amp;IFERROR(VLOOKUP(KA$2&amp;$A6,'UCL2'!$C:$F,MATCH("AWAY",'UCL2'!$C$1:$F$1,0),0),"")&amp;IFERROR(VLOOKUP(KA$2&amp;$A6,'UCL2'!$D:$E,MATCH("HOME",'UCL2'!$D$1:$E$1,0),0),"")&amp;IFERROR(VLOOKUP(KA$2&amp;$A6,'EU2'!$C:$F,MATCH("AWAY",'EU2'!$C$1:$F$1,0),0),"")&amp;IFERROR(VLOOKUP(KA$2&amp;$A6,'EU2'!$D:$E,MATCH("HOME",'EU2'!$D$1:$E$1,0),0),"")&amp;IFERROR(VLOOKUP(KA$2&amp;$A6,'EUC2'!$C:$F,MATCH("AWAY",'EUC2'!$C$1:$F$1,0),0),"")&amp;IFERROR(VLOOKUP(KA$2&amp;$A6,'EUC2'!$D:$E,MATCH("HOME",'EUC2'!$D$1:$E$1,0),0),"")</f>
        <v/>
      </c>
      <c r="KB6" s="25" t="str">
        <f>IFERROR(VLOOKUP(KB$2&amp;$B6,'FPL FIX2'!$N$1:$Q$400,MATCH("HOME",'FPL FIX2'!$N$1:$Q$1,0),0),"")&amp;IFERROR(VLOOKUP(KB$2&amp;$B6,'FPL FIX2'!$O$1:$P$400,MATCH("AWAY",'FPL FIX2'!$O$1:$P$1,0),0),"")&amp;IFERROR(VLOOKUP(KB$2&amp;$A6,'FA2'!$A:$D,MATCH("AWAY",'FA2'!$A$1:$D$1,0),0),"")&amp;IFERROR(VLOOKUP(KB$2&amp;$A6,'FA2'!$B:$C,MATCH("HOME",'FA2'!$B$1:$C$1,0),0),"")&amp;IFERROR(VLOOKUP(KB$2&amp;$A6,'EFL2'!$A:$D,MATCH("AWAY",'EFL2'!$A$1:$D$1,0),0),"")&amp;IFERROR(VLOOKUP(KB$2&amp;$A6,'EFL2'!$B:$C,MATCH("HOME",'EFL2'!$B$1:$C$1,0),0),"")&amp;IFERROR(VLOOKUP(KB$2&amp;$A6,'UCL2'!$C:$F,MATCH("AWAY",'UCL2'!$C$1:$F$1,0),0),"")&amp;IFERROR(VLOOKUP(KB$2&amp;$A6,'UCL2'!$D:$E,MATCH("HOME",'UCL2'!$D$1:$E$1,0),0),"")&amp;IFERROR(VLOOKUP(KB$2&amp;$A6,'EU2'!$C:$F,MATCH("AWAY",'EU2'!$C$1:$F$1,0),0),"")&amp;IFERROR(VLOOKUP(KB$2&amp;$A6,'EU2'!$D:$E,MATCH("HOME",'EU2'!$D$1:$E$1,0),0),"")&amp;IFERROR(VLOOKUP(KB$2&amp;$A6,'EUC2'!$C:$F,MATCH("AWAY",'EUC2'!$C$1:$F$1,0),0),"")&amp;IFERROR(VLOOKUP(KB$2&amp;$A6,'EUC2'!$D:$E,MATCH("HOME",'EUC2'!$D$1:$E$1,0),0),"")</f>
        <v>cry</v>
      </c>
      <c r="KC6" s="25" t="str">
        <f>IFERROR(VLOOKUP(KC$2&amp;$B6,'FPL FIX2'!$N$1:$Q$400,MATCH("HOME",'FPL FIX2'!$N$1:$Q$1,0),0),"")&amp;IFERROR(VLOOKUP(KC$2&amp;$B6,'FPL FIX2'!$O$1:$P$400,MATCH("AWAY",'FPL FIX2'!$O$1:$P$1,0),0),"")&amp;IFERROR(VLOOKUP(KC$2&amp;$A6,'FA2'!$A:$D,MATCH("AWAY",'FA2'!$A$1:$D$1,0),0),"")&amp;IFERROR(VLOOKUP(KC$2&amp;$A6,'FA2'!$B:$C,MATCH("HOME",'FA2'!$B$1:$C$1,0),0),"")&amp;IFERROR(VLOOKUP(KC$2&amp;$A6,'EFL2'!$A:$D,MATCH("AWAY",'EFL2'!$A$1:$D$1,0),0),"")&amp;IFERROR(VLOOKUP(KC$2&amp;$A6,'EFL2'!$B:$C,MATCH("HOME",'EFL2'!$B$1:$C$1,0),0),"")&amp;IFERROR(VLOOKUP(KC$2&amp;$A6,'UCL2'!$C:$F,MATCH("AWAY",'UCL2'!$C$1:$F$1,0),0),"")&amp;IFERROR(VLOOKUP(KC$2&amp;$A6,'UCL2'!$D:$E,MATCH("HOME",'UCL2'!$D$1:$E$1,0),0),"")&amp;IFERROR(VLOOKUP(KC$2&amp;$A6,'EU2'!$C:$F,MATCH("AWAY",'EU2'!$C$1:$F$1,0),0),"")&amp;IFERROR(VLOOKUP(KC$2&amp;$A6,'EU2'!$D:$E,MATCH("HOME",'EU2'!$D$1:$E$1,0),0),"")&amp;IFERROR(VLOOKUP(KC$2&amp;$A6,'EUC2'!$C:$F,MATCH("AWAY",'EUC2'!$C$1:$F$1,0),0),"")&amp;IFERROR(VLOOKUP(KC$2&amp;$A6,'EUC2'!$D:$E,MATCH("HOME",'EUC2'!$D$1:$E$1,0),0),"")</f>
        <v/>
      </c>
      <c r="KD6" s="25" t="str">
        <f>IFERROR(VLOOKUP(KD$2&amp;$B6,'FPL FIX2'!$N$1:$Q$400,MATCH("HOME",'FPL FIX2'!$N$1:$Q$1,0),0),"")&amp;IFERROR(VLOOKUP(KD$2&amp;$B6,'FPL FIX2'!$O$1:$P$400,MATCH("AWAY",'FPL FIX2'!$O$1:$P$1,0),0),"")&amp;IFERROR(VLOOKUP(KD$2&amp;$A6,'FA2'!$A:$D,MATCH("AWAY",'FA2'!$A$1:$D$1,0),0),"")&amp;IFERROR(VLOOKUP(KD$2&amp;$A6,'FA2'!$B:$C,MATCH("HOME",'FA2'!$B$1:$C$1,0),0),"")&amp;IFERROR(VLOOKUP(KD$2&amp;$A6,'EFL2'!$A:$D,MATCH("AWAY",'EFL2'!$A$1:$D$1,0),0),"")&amp;IFERROR(VLOOKUP(KD$2&amp;$A6,'EFL2'!$B:$C,MATCH("HOME",'EFL2'!$B$1:$C$1,0),0),"")&amp;IFERROR(VLOOKUP(KD$2&amp;$A6,'UCL2'!$C:$F,MATCH("AWAY",'UCL2'!$C$1:$F$1,0),0),"")&amp;IFERROR(VLOOKUP(KD$2&amp;$A6,'UCL2'!$D:$E,MATCH("HOME",'UCL2'!$D$1:$E$1,0),0),"")&amp;IFERROR(VLOOKUP(KD$2&amp;$A6,'EU2'!$C:$F,MATCH("AWAY",'EU2'!$C$1:$F$1,0),0),"")&amp;IFERROR(VLOOKUP(KD$2&amp;$A6,'EU2'!$D:$E,MATCH("HOME",'EU2'!$D$1:$E$1,0),0),"")&amp;IFERROR(VLOOKUP(KD$2&amp;$A6,'EUC2'!$C:$F,MATCH("AWAY",'EUC2'!$C$1:$F$1,0),0),"")&amp;IFERROR(VLOOKUP(KD$2&amp;$A6,'EUC2'!$D:$E,MATCH("HOME",'EUC2'!$D$1:$E$1,0),0),"")</f>
        <v/>
      </c>
      <c r="KE6" s="25" t="str">
        <f>IFERROR(VLOOKUP(KE$2&amp;$B6,'FPL FIX2'!$N$1:$Q$400,MATCH("HOME",'FPL FIX2'!$N$1:$Q$1,0),0),"")&amp;IFERROR(VLOOKUP(KE$2&amp;$B6,'FPL FIX2'!$O$1:$P$400,MATCH("AWAY",'FPL FIX2'!$O$1:$P$1,0),0),"")&amp;IFERROR(VLOOKUP(KE$2&amp;$A6,'FA2'!$A:$D,MATCH("AWAY",'FA2'!$A$1:$D$1,0),0),"")&amp;IFERROR(VLOOKUP(KE$2&amp;$A6,'FA2'!$B:$C,MATCH("HOME",'FA2'!$B$1:$C$1,0),0),"")&amp;IFERROR(VLOOKUP(KE$2&amp;$A6,'EFL2'!$A:$D,MATCH("AWAY",'EFL2'!$A$1:$D$1,0),0),"")&amp;IFERROR(VLOOKUP(KE$2&amp;$A6,'EFL2'!$B:$C,MATCH("HOME",'EFL2'!$B$1:$C$1,0),0),"")&amp;IFERROR(VLOOKUP(KE$2&amp;$A6,'UCL2'!$C:$F,MATCH("AWAY",'UCL2'!$C$1:$F$1,0),0),"")&amp;IFERROR(VLOOKUP(KE$2&amp;$A6,'UCL2'!$D:$E,MATCH("HOME",'UCL2'!$D$1:$E$1,0),0),"")&amp;IFERROR(VLOOKUP(KE$2&amp;$A6,'EU2'!$C:$F,MATCH("AWAY",'EU2'!$C$1:$F$1,0),0),"")&amp;IFERROR(VLOOKUP(KE$2&amp;$A6,'EU2'!$D:$E,MATCH("HOME",'EU2'!$D$1:$E$1,0),0),"")&amp;IFERROR(VLOOKUP(KE$2&amp;$A6,'EUC2'!$C:$F,MATCH("AWAY",'EUC2'!$C$1:$F$1,0),0),"")&amp;IFERROR(VLOOKUP(KE$2&amp;$A6,'EUC2'!$D:$E,MATCH("HOME",'EUC2'!$D$1:$E$1,0),0),"")</f>
        <v/>
      </c>
      <c r="KF6" s="25" t="str">
        <f>IFERROR(VLOOKUP(KF$2&amp;$B6,'FPL FIX2'!$N$1:$Q$400,MATCH("HOME",'FPL FIX2'!$N$1:$Q$1,0),0),"")&amp;IFERROR(VLOOKUP(KF$2&amp;$B6,'FPL FIX2'!$O$1:$P$400,MATCH("AWAY",'FPL FIX2'!$O$1:$P$1,0),0),"")&amp;IFERROR(VLOOKUP(KF$2&amp;$A6,'FA2'!$A:$D,MATCH("AWAY",'FA2'!$A$1:$D$1,0),0),"")&amp;IFERROR(VLOOKUP(KF$2&amp;$A6,'FA2'!$B:$C,MATCH("HOME",'FA2'!$B$1:$C$1,0),0),"")&amp;IFERROR(VLOOKUP(KF$2&amp;$A6,'EFL2'!$A:$D,MATCH("AWAY",'EFL2'!$A$1:$D$1,0),0),"")&amp;IFERROR(VLOOKUP(KF$2&amp;$A6,'EFL2'!$B:$C,MATCH("HOME",'EFL2'!$B$1:$C$1,0),0),"")&amp;IFERROR(VLOOKUP(KF$2&amp;$A6,'UCL2'!$C:$F,MATCH("AWAY",'UCL2'!$C$1:$F$1,0),0),"")&amp;IFERROR(VLOOKUP(KF$2&amp;$A6,'UCL2'!$D:$E,MATCH("HOME",'UCL2'!$D$1:$E$1,0),0),"")&amp;IFERROR(VLOOKUP(KF$2&amp;$A6,'EU2'!$C:$F,MATCH("AWAY",'EU2'!$C$1:$F$1,0),0),"")&amp;IFERROR(VLOOKUP(KF$2&amp;$A6,'EU2'!$D:$E,MATCH("HOME",'EU2'!$D$1:$E$1,0),0),"")&amp;IFERROR(VLOOKUP(KF$2&amp;$A6,'EUC2'!$C:$F,MATCH("AWAY",'EUC2'!$C$1:$F$1,0),0),"")&amp;IFERROR(VLOOKUP(KF$2&amp;$A6,'EUC2'!$D:$E,MATCH("HOME",'EUC2'!$D$1:$E$1,0),0),"")</f>
        <v/>
      </c>
      <c r="KG6" s="25" t="str">
        <f>IFERROR(VLOOKUP(KG$2&amp;$B6,'FPL FIX2'!$N$1:$Q$400,MATCH("HOME",'FPL FIX2'!$N$1:$Q$1,0),0),"")&amp;IFERROR(VLOOKUP(KG$2&amp;$B6,'FPL FIX2'!$O$1:$P$400,MATCH("AWAY",'FPL FIX2'!$O$1:$P$1,0),0),"")&amp;IFERROR(VLOOKUP(KG$2&amp;$A6,'FA2'!$A:$D,MATCH("AWAY",'FA2'!$A$1:$D$1,0),0),"")&amp;IFERROR(VLOOKUP(KG$2&amp;$A6,'FA2'!$B:$C,MATCH("HOME",'FA2'!$B$1:$C$1,0),0),"")&amp;IFERROR(VLOOKUP(KG$2&amp;$A6,'EFL2'!$A:$D,MATCH("AWAY",'EFL2'!$A$1:$D$1,0),0),"")&amp;IFERROR(VLOOKUP(KG$2&amp;$A6,'EFL2'!$B:$C,MATCH("HOME",'EFL2'!$B$1:$C$1,0),0),"")&amp;IFERROR(VLOOKUP(KG$2&amp;$A6,'UCL2'!$C:$F,MATCH("AWAY",'UCL2'!$C$1:$F$1,0),0),"")&amp;IFERROR(VLOOKUP(KG$2&amp;$A6,'UCL2'!$D:$E,MATCH("HOME",'UCL2'!$D$1:$E$1,0),0),"")&amp;IFERROR(VLOOKUP(KG$2&amp;$A6,'EU2'!$C:$F,MATCH("AWAY",'EU2'!$C$1:$F$1,0),0),"")&amp;IFERROR(VLOOKUP(KG$2&amp;$A6,'EU2'!$D:$E,MATCH("HOME",'EU2'!$D$1:$E$1,0),0),"")&amp;IFERROR(VLOOKUP(KG$2&amp;$A6,'EUC2'!$C:$F,MATCH("AWAY",'EUC2'!$C$1:$F$1,0),0),"")&amp;IFERROR(VLOOKUP(KG$2&amp;$A6,'EUC2'!$D:$E,MATCH("HOME",'EUC2'!$D$1:$E$1,0),0),"")</f>
        <v/>
      </c>
      <c r="KH6" s="25" t="str">
        <f>IFERROR(VLOOKUP(KH$2&amp;$B6,'FPL FIX2'!$N$1:$Q$400,MATCH("HOME",'FPL FIX2'!$N$1:$Q$1,0),0),"")&amp;IFERROR(VLOOKUP(KH$2&amp;$B6,'FPL FIX2'!$O$1:$P$400,MATCH("AWAY",'FPL FIX2'!$O$1:$P$1,0),0),"")&amp;IFERROR(VLOOKUP(KH$2&amp;$A6,'FA2'!$A:$D,MATCH("AWAY",'FA2'!$A$1:$D$1,0),0),"")&amp;IFERROR(VLOOKUP(KH$2&amp;$A6,'FA2'!$B:$C,MATCH("HOME",'FA2'!$B$1:$C$1,0),0),"")&amp;IFERROR(VLOOKUP(KH$2&amp;$A6,'EFL2'!$A:$D,MATCH("AWAY",'EFL2'!$A$1:$D$1,0),0),"")&amp;IFERROR(VLOOKUP(KH$2&amp;$A6,'EFL2'!$B:$C,MATCH("HOME",'EFL2'!$B$1:$C$1,0),0),"")&amp;IFERROR(VLOOKUP(KH$2&amp;$A6,'UCL2'!$C:$F,MATCH("AWAY",'UCL2'!$C$1:$F$1,0),0),"")&amp;IFERROR(VLOOKUP(KH$2&amp;$A6,'UCL2'!$D:$E,MATCH("HOME",'UCL2'!$D$1:$E$1,0),0),"")&amp;IFERROR(VLOOKUP(KH$2&amp;$A6,'EU2'!$C:$F,MATCH("AWAY",'EU2'!$C$1:$F$1,0),0),"")&amp;IFERROR(VLOOKUP(KH$2&amp;$A6,'EU2'!$D:$E,MATCH("HOME",'EU2'!$D$1:$E$1,0),0),"")&amp;IFERROR(VLOOKUP(KH$2&amp;$A6,'EUC2'!$C:$F,MATCH("AWAY",'EUC2'!$C$1:$F$1,0),0),"")&amp;IFERROR(VLOOKUP(KH$2&amp;$A6,'EUC2'!$D:$E,MATCH("HOME",'EUC2'!$D$1:$E$1,0),0),"")</f>
        <v/>
      </c>
      <c r="KI6" s="25" t="str">
        <f>IFERROR(VLOOKUP(KI$2&amp;$B6,'FPL FIX2'!$N$1:$Q$400,MATCH("HOME",'FPL FIX2'!$N$1:$Q$1,0),0),"")&amp;IFERROR(VLOOKUP(KI$2&amp;$B6,'FPL FIX2'!$O$1:$P$400,MATCH("AWAY",'FPL FIX2'!$O$1:$P$1,0),0),"")&amp;IFERROR(VLOOKUP(KI$2&amp;$A6,'FA2'!$A:$D,MATCH("AWAY",'FA2'!$A$1:$D$1,0),0),"")&amp;IFERROR(VLOOKUP(KI$2&amp;$A6,'FA2'!$B:$C,MATCH("HOME",'FA2'!$B$1:$C$1,0),0),"")&amp;IFERROR(VLOOKUP(KI$2&amp;$A6,'EFL2'!$A:$D,MATCH("AWAY",'EFL2'!$A$1:$D$1,0),0),"")&amp;IFERROR(VLOOKUP(KI$2&amp;$A6,'EFL2'!$B:$C,MATCH("HOME",'EFL2'!$B$1:$C$1,0),0),"")&amp;IFERROR(VLOOKUP(KI$2&amp;$A6,'UCL2'!$C:$F,MATCH("AWAY",'UCL2'!$C$1:$F$1,0),0),"")&amp;IFERROR(VLOOKUP(KI$2&amp;$A6,'UCL2'!$D:$E,MATCH("HOME",'UCL2'!$D$1:$E$1,0),0),"")&amp;IFERROR(VLOOKUP(KI$2&amp;$A6,'EU2'!$C:$F,MATCH("AWAY",'EU2'!$C$1:$F$1,0),0),"")&amp;IFERROR(VLOOKUP(KI$2&amp;$A6,'EU2'!$D:$E,MATCH("HOME",'EU2'!$D$1:$E$1,0),0),"")&amp;IFERROR(VLOOKUP(KI$2&amp;$A6,'EUC2'!$C:$F,MATCH("AWAY",'EUC2'!$C$1:$F$1,0),0),"")&amp;IFERROR(VLOOKUP(KI$2&amp;$A6,'EUC2'!$D:$E,MATCH("HOME",'EUC2'!$D$1:$E$1,0),0),"")</f>
        <v>MUN</v>
      </c>
      <c r="KJ6" s="25" t="str">
        <f>IFERROR(VLOOKUP(KJ$2&amp;$B6,'FPL FIX2'!$N$1:$Q$400,MATCH("HOME",'FPL FIX2'!$N$1:$Q$1,0),0),"")&amp;IFERROR(VLOOKUP(KJ$2&amp;$B6,'FPL FIX2'!$O$1:$P$400,MATCH("AWAY",'FPL FIX2'!$O$1:$P$1,0),0),"")&amp;IFERROR(VLOOKUP(KJ$2&amp;$A6,'FA2'!$A:$D,MATCH("AWAY",'FA2'!$A$1:$D$1,0),0),"")&amp;IFERROR(VLOOKUP(KJ$2&amp;$A6,'FA2'!$B:$C,MATCH("HOME",'FA2'!$B$1:$C$1,0),0),"")&amp;IFERROR(VLOOKUP(KJ$2&amp;$A6,'EFL2'!$A:$D,MATCH("AWAY",'EFL2'!$A$1:$D$1,0),0),"")&amp;IFERROR(VLOOKUP(KJ$2&amp;$A6,'EFL2'!$B:$C,MATCH("HOME",'EFL2'!$B$1:$C$1,0),0),"")&amp;IFERROR(VLOOKUP(KJ$2&amp;$A6,'UCL2'!$C:$F,MATCH("AWAY",'UCL2'!$C$1:$F$1,0),0),"")&amp;IFERROR(VLOOKUP(KJ$2&amp;$A6,'UCL2'!$D:$E,MATCH("HOME",'UCL2'!$D$1:$E$1,0),0),"")&amp;IFERROR(VLOOKUP(KJ$2&amp;$A6,'EU2'!$C:$F,MATCH("AWAY",'EU2'!$C$1:$F$1,0),0),"")&amp;IFERROR(VLOOKUP(KJ$2&amp;$A6,'EU2'!$D:$E,MATCH("HOME",'EU2'!$D$1:$E$1,0),0),"")&amp;IFERROR(VLOOKUP(KJ$2&amp;$A6,'EUC2'!$C:$F,MATCH("AWAY",'EUC2'!$C$1:$F$1,0),0),"")&amp;IFERROR(VLOOKUP(KJ$2&amp;$A6,'EUC2'!$D:$E,MATCH("HOME",'EUC2'!$D$1:$E$1,0),0),"")</f>
        <v/>
      </c>
      <c r="KK6" s="25" t="str">
        <f>IFERROR(VLOOKUP(KK$2&amp;$B6,'FPL FIX2'!$N$1:$Q$400,MATCH("HOME",'FPL FIX2'!$N$1:$Q$1,0),0),"")&amp;IFERROR(VLOOKUP(KK$2&amp;$B6,'FPL FIX2'!$O$1:$P$400,MATCH("AWAY",'FPL FIX2'!$O$1:$P$1,0),0),"")&amp;IFERROR(VLOOKUP(KK$2&amp;$A6,'FA2'!$A:$D,MATCH("AWAY",'FA2'!$A$1:$D$1,0),0),"")&amp;IFERROR(VLOOKUP(KK$2&amp;$A6,'FA2'!$B:$C,MATCH("HOME",'FA2'!$B$1:$C$1,0),0),"")&amp;IFERROR(VLOOKUP(KK$2&amp;$A6,'EFL2'!$A:$D,MATCH("AWAY",'EFL2'!$A$1:$D$1,0),0),"")&amp;IFERROR(VLOOKUP(KK$2&amp;$A6,'EFL2'!$B:$C,MATCH("HOME",'EFL2'!$B$1:$C$1,0),0),"")&amp;IFERROR(VLOOKUP(KK$2&amp;$A6,'UCL2'!$C:$F,MATCH("AWAY",'UCL2'!$C$1:$F$1,0),0),"")&amp;IFERROR(VLOOKUP(KK$2&amp;$A6,'UCL2'!$D:$E,MATCH("HOME",'UCL2'!$D$1:$E$1,0),0),"")&amp;IFERROR(VLOOKUP(KK$2&amp;$A6,'EU2'!$C:$F,MATCH("AWAY",'EU2'!$C$1:$F$1,0),0),"")&amp;IFERROR(VLOOKUP(KK$2&amp;$A6,'EU2'!$D:$E,MATCH("HOME",'EU2'!$D$1:$E$1,0),0),"")&amp;IFERROR(VLOOKUP(KK$2&amp;$A6,'EUC2'!$C:$F,MATCH("AWAY",'EUC2'!$C$1:$F$1,0),0),"")&amp;IFERROR(VLOOKUP(KK$2&amp;$A6,'EUC2'!$D:$E,MATCH("HOME",'EUC2'!$D$1:$E$1,0),0),"")</f>
        <v/>
      </c>
      <c r="KL6" s="25" t="str">
        <f>IFERROR(VLOOKUP(KL$2&amp;$B6,'FPL FIX2'!$N$1:$Q$400,MATCH("HOME",'FPL FIX2'!$N$1:$Q$1,0),0),"")&amp;IFERROR(VLOOKUP(KL$2&amp;$B6,'FPL FIX2'!$O$1:$P$400,MATCH("AWAY",'FPL FIX2'!$O$1:$P$1,0),0),"")&amp;IFERROR(VLOOKUP(KL$2&amp;$A6,'FA2'!$A:$D,MATCH("AWAY",'FA2'!$A$1:$D$1,0),0),"")&amp;IFERROR(VLOOKUP(KL$2&amp;$A6,'FA2'!$B:$C,MATCH("HOME",'FA2'!$B$1:$C$1,0),0),"")&amp;IFERROR(VLOOKUP(KL$2&amp;$A6,'EFL2'!$A:$D,MATCH("AWAY",'EFL2'!$A$1:$D$1,0),0),"")&amp;IFERROR(VLOOKUP(KL$2&amp;$A6,'EFL2'!$B:$C,MATCH("HOME",'EFL2'!$B$1:$C$1,0),0),"")&amp;IFERROR(VLOOKUP(KL$2&amp;$A6,'UCL2'!$C:$F,MATCH("AWAY",'UCL2'!$C$1:$F$1,0),0),"")&amp;IFERROR(VLOOKUP(KL$2&amp;$A6,'UCL2'!$D:$E,MATCH("HOME",'UCL2'!$D$1:$E$1,0),0),"")&amp;IFERROR(VLOOKUP(KL$2&amp;$A6,'EU2'!$C:$F,MATCH("AWAY",'EU2'!$C$1:$F$1,0),0),"")&amp;IFERROR(VLOOKUP(KL$2&amp;$A6,'EU2'!$D:$E,MATCH("HOME",'EU2'!$D$1:$E$1,0),0),"")&amp;IFERROR(VLOOKUP(KL$2&amp;$A6,'EUC2'!$C:$F,MATCH("AWAY",'EUC2'!$C$1:$F$1,0),0),"")&amp;IFERROR(VLOOKUP(KL$2&amp;$A6,'EUC2'!$D:$E,MATCH("HOME",'EUC2'!$D$1:$E$1,0),0),"")</f>
        <v/>
      </c>
      <c r="KM6" s="25" t="str">
        <f>IFERROR(VLOOKUP(KM$2&amp;$B6,'FPL FIX2'!$N$1:$Q$400,MATCH("HOME",'FPL FIX2'!$N$1:$Q$1,0),0),"")&amp;IFERROR(VLOOKUP(KM$2&amp;$B6,'FPL FIX2'!$O$1:$P$400,MATCH("AWAY",'FPL FIX2'!$O$1:$P$1,0),0),"")&amp;IFERROR(VLOOKUP(KM$2&amp;$A6,'FA2'!$A:$D,MATCH("AWAY",'FA2'!$A$1:$D$1,0),0),"")&amp;IFERROR(VLOOKUP(KM$2&amp;$A6,'FA2'!$B:$C,MATCH("HOME",'FA2'!$B$1:$C$1,0),0),"")&amp;IFERROR(VLOOKUP(KM$2&amp;$A6,'EFL2'!$A:$D,MATCH("AWAY",'EFL2'!$A$1:$D$1,0),0),"")&amp;IFERROR(VLOOKUP(KM$2&amp;$A6,'EFL2'!$B:$C,MATCH("HOME",'EFL2'!$B$1:$C$1,0),0),"")&amp;IFERROR(VLOOKUP(KM$2&amp;$A6,'UCL2'!$C:$F,MATCH("AWAY",'UCL2'!$C$1:$F$1,0),0),"")&amp;IFERROR(VLOOKUP(KM$2&amp;$A6,'UCL2'!$D:$E,MATCH("HOME",'UCL2'!$D$1:$E$1,0),0),"")&amp;IFERROR(VLOOKUP(KM$2&amp;$A6,'EU2'!$C:$F,MATCH("AWAY",'EU2'!$C$1:$F$1,0),0),"")&amp;IFERROR(VLOOKUP(KM$2&amp;$A6,'EU2'!$D:$E,MATCH("HOME",'EU2'!$D$1:$E$1,0),0),"")&amp;IFERROR(VLOOKUP(KM$2&amp;$A6,'EUC2'!$C:$F,MATCH("AWAY",'EUC2'!$C$1:$F$1,0),0),"")&amp;IFERROR(VLOOKUP(KM$2&amp;$A6,'EUC2'!$D:$E,MATCH("HOME",'EUC2'!$D$1:$E$1,0),0),"")</f>
        <v/>
      </c>
      <c r="KN6" s="25" t="str">
        <f>IFERROR(VLOOKUP(KN$2&amp;$B6,'FPL FIX2'!$N$1:$Q$400,MATCH("HOME",'FPL FIX2'!$N$1:$Q$1,0),0),"")&amp;IFERROR(VLOOKUP(KN$2&amp;$B6,'FPL FIX2'!$O$1:$P$400,MATCH("AWAY",'FPL FIX2'!$O$1:$P$1,0),0),"")&amp;IFERROR(VLOOKUP(KN$2&amp;$A6,'FA2'!$A:$D,MATCH("AWAY",'FA2'!$A$1:$D$1,0),0),"")&amp;IFERROR(VLOOKUP(KN$2&amp;$A6,'FA2'!$B:$C,MATCH("HOME",'FA2'!$B$1:$C$1,0),0),"")&amp;IFERROR(VLOOKUP(KN$2&amp;$A6,'EFL2'!$A:$D,MATCH("AWAY",'EFL2'!$A$1:$D$1,0),0),"")&amp;IFERROR(VLOOKUP(KN$2&amp;$A6,'EFL2'!$B:$C,MATCH("HOME",'EFL2'!$B$1:$C$1,0),0),"")&amp;IFERROR(VLOOKUP(KN$2&amp;$A6,'UCL2'!$C:$F,MATCH("AWAY",'UCL2'!$C$1:$F$1,0),0),"")&amp;IFERROR(VLOOKUP(KN$2&amp;$A6,'UCL2'!$D:$E,MATCH("HOME",'UCL2'!$D$1:$E$1,0),0),"")&amp;IFERROR(VLOOKUP(KN$2&amp;$A6,'EU2'!$C:$F,MATCH("AWAY",'EU2'!$C$1:$F$1,0),0),"")&amp;IFERROR(VLOOKUP(KN$2&amp;$A6,'EU2'!$D:$E,MATCH("HOME",'EU2'!$D$1:$E$1,0),0),"")&amp;IFERROR(VLOOKUP(KN$2&amp;$A6,'EUC2'!$C:$F,MATCH("AWAY",'EUC2'!$C$1:$F$1,0),0),"")&amp;IFERROR(VLOOKUP(KN$2&amp;$A6,'EUC2'!$D:$E,MATCH("HOME",'EUC2'!$D$1:$E$1,0),0),"")</f>
        <v/>
      </c>
      <c r="KO6" s="25" t="str">
        <f>IFERROR(VLOOKUP(KO$2&amp;$B6,'FPL FIX2'!$N$1:$Q$400,MATCH("HOME",'FPL FIX2'!$N$1:$Q$1,0),0),"")&amp;IFERROR(VLOOKUP(KO$2&amp;$B6,'FPL FIX2'!$O$1:$P$400,MATCH("AWAY",'FPL FIX2'!$O$1:$P$1,0),0),"")&amp;IFERROR(VLOOKUP(KO$2&amp;$A6,'FA2'!$A:$D,MATCH("AWAY",'FA2'!$A$1:$D$1,0),0),"")&amp;IFERROR(VLOOKUP(KO$2&amp;$A6,'FA2'!$B:$C,MATCH("HOME",'FA2'!$B$1:$C$1,0),0),"")&amp;IFERROR(VLOOKUP(KO$2&amp;$A6,'EFL2'!$A:$D,MATCH("AWAY",'EFL2'!$A$1:$D$1,0),0),"")&amp;IFERROR(VLOOKUP(KO$2&amp;$A6,'EFL2'!$B:$C,MATCH("HOME",'EFL2'!$B$1:$C$1,0),0),"")&amp;IFERROR(VLOOKUP(KO$2&amp;$A6,'UCL2'!$C:$F,MATCH("AWAY",'UCL2'!$C$1:$F$1,0),0),"")&amp;IFERROR(VLOOKUP(KO$2&amp;$A6,'UCL2'!$D:$E,MATCH("HOME",'UCL2'!$D$1:$E$1,0),0),"")&amp;IFERROR(VLOOKUP(KO$2&amp;$A6,'EU2'!$C:$F,MATCH("AWAY",'EU2'!$C$1:$F$1,0),0),"")&amp;IFERROR(VLOOKUP(KO$2&amp;$A6,'EU2'!$D:$E,MATCH("HOME",'EU2'!$D$1:$E$1,0),0),"")&amp;IFERROR(VLOOKUP(KO$2&amp;$A6,'EUC2'!$C:$F,MATCH("AWAY",'EUC2'!$C$1:$F$1,0),0),"")&amp;IFERROR(VLOOKUP(KO$2&amp;$A6,'EUC2'!$D:$E,MATCH("HOME",'EUC2'!$D$1:$E$1,0),0),"")</f>
        <v/>
      </c>
      <c r="KP6" s="25" t="str">
        <f>IFERROR(VLOOKUP(KP$2&amp;$B6,'FPL FIX2'!$N$1:$Q$400,MATCH("HOME",'FPL FIX2'!$N$1:$Q$1,0),0),"")&amp;IFERROR(VLOOKUP(KP$2&amp;$B6,'FPL FIX2'!$O$1:$P$400,MATCH("AWAY",'FPL FIX2'!$O$1:$P$1,0),0),"")&amp;IFERROR(VLOOKUP(KP$2&amp;$A6,'FA2'!$A:$D,MATCH("AWAY",'FA2'!$A$1:$D$1,0),0),"")&amp;IFERROR(VLOOKUP(KP$2&amp;$A6,'FA2'!$B:$C,MATCH("HOME",'FA2'!$B$1:$C$1,0),0),"")&amp;IFERROR(VLOOKUP(KP$2&amp;$A6,'EFL2'!$A:$D,MATCH("AWAY",'EFL2'!$A$1:$D$1,0),0),"")&amp;IFERROR(VLOOKUP(KP$2&amp;$A6,'EFL2'!$B:$C,MATCH("HOME",'EFL2'!$B$1:$C$1,0),0),"")&amp;IFERROR(VLOOKUP(KP$2&amp;$A6,'UCL2'!$C:$F,MATCH("AWAY",'UCL2'!$C$1:$F$1,0),0),"")&amp;IFERROR(VLOOKUP(KP$2&amp;$A6,'UCL2'!$D:$E,MATCH("HOME",'UCL2'!$D$1:$E$1,0),0),"")&amp;IFERROR(VLOOKUP(KP$2&amp;$A6,'EU2'!$C:$F,MATCH("AWAY",'EU2'!$C$1:$F$1,0),0),"")&amp;IFERROR(VLOOKUP(KP$2&amp;$A6,'EU2'!$D:$E,MATCH("HOME",'EU2'!$D$1:$E$1,0),0),"")&amp;IFERROR(VLOOKUP(KP$2&amp;$A6,'EUC2'!$C:$F,MATCH("AWAY",'EUC2'!$C$1:$F$1,0),0),"")&amp;IFERROR(VLOOKUP(KP$2&amp;$A6,'EUC2'!$D:$E,MATCH("HOME",'EUC2'!$D$1:$E$1,0),0),"")</f>
        <v/>
      </c>
      <c r="KQ6" s="25" t="str">
        <f>IFERROR(VLOOKUP(KQ$2&amp;$B6,'FPL FIX2'!$N$1:$Q$400,MATCH("HOME",'FPL FIX2'!$N$1:$Q$1,0),0),"")&amp;IFERROR(VLOOKUP(KQ$2&amp;$B6,'FPL FIX2'!$O$1:$P$400,MATCH("AWAY",'FPL FIX2'!$O$1:$P$1,0),0),"")&amp;IFERROR(VLOOKUP(KQ$2&amp;$A6,'FA2'!$A:$D,MATCH("AWAY",'FA2'!$A$1:$D$1,0),0),"")&amp;IFERROR(VLOOKUP(KQ$2&amp;$A6,'FA2'!$B:$C,MATCH("HOME",'FA2'!$B$1:$C$1,0),0),"")&amp;IFERROR(VLOOKUP(KQ$2&amp;$A6,'EFL2'!$A:$D,MATCH("AWAY",'EFL2'!$A$1:$D$1,0),0),"")&amp;IFERROR(VLOOKUP(KQ$2&amp;$A6,'EFL2'!$B:$C,MATCH("HOME",'EFL2'!$B$1:$C$1,0),0),"")&amp;IFERROR(VLOOKUP(KQ$2&amp;$A6,'UCL2'!$C:$F,MATCH("AWAY",'UCL2'!$C$1:$F$1,0),0),"")&amp;IFERROR(VLOOKUP(KQ$2&amp;$A6,'UCL2'!$D:$E,MATCH("HOME",'UCL2'!$D$1:$E$1,0),0),"")&amp;IFERROR(VLOOKUP(KQ$2&amp;$A6,'EU2'!$C:$F,MATCH("AWAY",'EU2'!$C$1:$F$1,0),0),"")&amp;IFERROR(VLOOKUP(KQ$2&amp;$A6,'EU2'!$D:$E,MATCH("HOME",'EU2'!$D$1:$E$1,0),0),"")&amp;IFERROR(VLOOKUP(KQ$2&amp;$A6,'EUC2'!$C:$F,MATCH("AWAY",'EUC2'!$C$1:$F$1,0),0),"")&amp;IFERROR(VLOOKUP(KQ$2&amp;$A6,'EUC2'!$D:$E,MATCH("HOME",'EUC2'!$D$1:$E$1,0),0),"")</f>
        <v>eve</v>
      </c>
      <c r="KR6" s="25" t="str">
        <f>IFERROR(VLOOKUP(KR$2&amp;$B6,'FPL FIX2'!$N$1:$Q$400,MATCH("HOME",'FPL FIX2'!$N$1:$Q$1,0),0),"")&amp;IFERROR(VLOOKUP(KR$2&amp;$B6,'FPL FIX2'!$O$1:$P$400,MATCH("AWAY",'FPL FIX2'!$O$1:$P$1,0),0),"")&amp;IFERROR(VLOOKUP(KR$2&amp;$A6,'FA2'!$A:$D,MATCH("AWAY",'FA2'!$A$1:$D$1,0),0),"")&amp;IFERROR(VLOOKUP(KR$2&amp;$A6,'FA2'!$B:$C,MATCH("HOME",'FA2'!$B$1:$C$1,0),0),"")&amp;IFERROR(VLOOKUP(KR$2&amp;$A6,'EFL2'!$A:$D,MATCH("AWAY",'EFL2'!$A$1:$D$1,0),0),"")&amp;IFERROR(VLOOKUP(KR$2&amp;$A6,'EFL2'!$B:$C,MATCH("HOME",'EFL2'!$B$1:$C$1,0),0),"")&amp;IFERROR(VLOOKUP(KR$2&amp;$A6,'UCL2'!$C:$F,MATCH("AWAY",'UCL2'!$C$1:$F$1,0),0),"")&amp;IFERROR(VLOOKUP(KR$2&amp;$A6,'UCL2'!$D:$E,MATCH("HOME",'UCL2'!$D$1:$E$1,0),0),"")&amp;IFERROR(VLOOKUP(KR$2&amp;$A6,'EU2'!$C:$F,MATCH("AWAY",'EU2'!$C$1:$F$1,0),0),"")&amp;IFERROR(VLOOKUP(KR$2&amp;$A6,'EU2'!$D:$E,MATCH("HOME",'EU2'!$D$1:$E$1,0),0),"")&amp;IFERROR(VLOOKUP(KR$2&amp;$A6,'EUC2'!$C:$F,MATCH("AWAY",'EUC2'!$C$1:$F$1,0),0),"")&amp;IFERROR(VLOOKUP(KR$2&amp;$A6,'EUC2'!$D:$E,MATCH("HOME",'EUC2'!$D$1:$E$1,0),0),"")</f>
        <v/>
      </c>
      <c r="KS6" s="25" t="str">
        <f>IFERROR(VLOOKUP(KS$2&amp;$B6,'FPL FIX2'!$N$1:$Q$400,MATCH("HOME",'FPL FIX2'!$N$1:$Q$1,0),0),"")&amp;IFERROR(VLOOKUP(KS$2&amp;$B6,'FPL FIX2'!$O$1:$P$400,MATCH("AWAY",'FPL FIX2'!$O$1:$P$1,0),0),"")&amp;IFERROR(VLOOKUP(KS$2&amp;$A6,'FA2'!$A:$D,MATCH("AWAY",'FA2'!$A$1:$D$1,0),0),"")&amp;IFERROR(VLOOKUP(KS$2&amp;$A6,'FA2'!$B:$C,MATCH("HOME",'FA2'!$B$1:$C$1,0),0),"")&amp;IFERROR(VLOOKUP(KS$2&amp;$A6,'EFL2'!$A:$D,MATCH("AWAY",'EFL2'!$A$1:$D$1,0),0),"")&amp;IFERROR(VLOOKUP(KS$2&amp;$A6,'EFL2'!$B:$C,MATCH("HOME",'EFL2'!$B$1:$C$1,0),0),"")&amp;IFERROR(VLOOKUP(KS$2&amp;$A6,'UCL2'!$C:$F,MATCH("AWAY",'UCL2'!$C$1:$F$1,0),0),"")&amp;IFERROR(VLOOKUP(KS$2&amp;$A6,'UCL2'!$D:$E,MATCH("HOME",'UCL2'!$D$1:$E$1,0),0),"")&amp;IFERROR(VLOOKUP(KS$2&amp;$A6,'EU2'!$C:$F,MATCH("AWAY",'EU2'!$C$1:$F$1,0),0),"")&amp;IFERROR(VLOOKUP(KS$2&amp;$A6,'EU2'!$D:$E,MATCH("HOME",'EU2'!$D$1:$E$1,0),0),"")&amp;IFERROR(VLOOKUP(KS$2&amp;$A6,'EUC2'!$C:$F,MATCH("AWAY",'EUC2'!$C$1:$F$1,0),0),"")&amp;IFERROR(VLOOKUP(KS$2&amp;$A6,'EUC2'!$D:$E,MATCH("HOME",'EUC2'!$D$1:$E$1,0),0),"")</f>
        <v/>
      </c>
      <c r="KT6" s="25" t="str">
        <f>IFERROR(VLOOKUP(KT$2&amp;$B6,'FPL FIX2'!$N$1:$Q$400,MATCH("HOME",'FPL FIX2'!$N$1:$Q$1,0),0),"")&amp;IFERROR(VLOOKUP(KT$2&amp;$B6,'FPL FIX2'!$O$1:$P$400,MATCH("AWAY",'FPL FIX2'!$O$1:$P$1,0),0),"")&amp;IFERROR(VLOOKUP(KT$2&amp;$A6,'FA2'!$A:$D,MATCH("AWAY",'FA2'!$A$1:$D$1,0),0),"")&amp;IFERROR(VLOOKUP(KT$2&amp;$A6,'FA2'!$B:$C,MATCH("HOME",'FA2'!$B$1:$C$1,0),0),"")&amp;IFERROR(VLOOKUP(KT$2&amp;$A6,'EFL2'!$A:$D,MATCH("AWAY",'EFL2'!$A$1:$D$1,0),0),"")&amp;IFERROR(VLOOKUP(KT$2&amp;$A6,'EFL2'!$B:$C,MATCH("HOME",'EFL2'!$B$1:$C$1,0),0),"")&amp;IFERROR(VLOOKUP(KT$2&amp;$A6,'UCL2'!$C:$F,MATCH("AWAY",'UCL2'!$C$1:$F$1,0),0),"")&amp;IFERROR(VLOOKUP(KT$2&amp;$A6,'UCL2'!$D:$E,MATCH("HOME",'UCL2'!$D$1:$E$1,0),0),"")&amp;IFERROR(VLOOKUP(KT$2&amp;$A6,'EU2'!$C:$F,MATCH("AWAY",'EU2'!$C$1:$F$1,0),0),"")&amp;IFERROR(VLOOKUP(KT$2&amp;$A6,'EU2'!$D:$E,MATCH("HOME",'EU2'!$D$1:$E$1,0),0),"")&amp;IFERROR(VLOOKUP(KT$2&amp;$A6,'EUC2'!$C:$F,MATCH("AWAY",'EUC2'!$C$1:$F$1,0),0),"")&amp;IFERROR(VLOOKUP(KT$2&amp;$A6,'EUC2'!$D:$E,MATCH("HOME",'EUC2'!$D$1:$E$1,0),0),"")</f>
        <v/>
      </c>
      <c r="KU6" s="25" t="str">
        <f>IFERROR(VLOOKUP(KU$2&amp;$B6,'FPL FIX2'!$N$1:$Q$400,MATCH("HOME",'FPL FIX2'!$N$1:$Q$1,0),0),"")&amp;IFERROR(VLOOKUP(KU$2&amp;$B6,'FPL FIX2'!$O$1:$P$400,MATCH("AWAY",'FPL FIX2'!$O$1:$P$1,0),0),"")&amp;IFERROR(VLOOKUP(KU$2&amp;$A6,'FA2'!$A:$D,MATCH("AWAY",'FA2'!$A$1:$D$1,0),0),"")&amp;IFERROR(VLOOKUP(KU$2&amp;$A6,'FA2'!$B:$C,MATCH("HOME",'FA2'!$B$1:$C$1,0),0),"")&amp;IFERROR(VLOOKUP(KU$2&amp;$A6,'EFL2'!$A:$D,MATCH("AWAY",'EFL2'!$A$1:$D$1,0),0),"")&amp;IFERROR(VLOOKUP(KU$2&amp;$A6,'EFL2'!$B:$C,MATCH("HOME",'EFL2'!$B$1:$C$1,0),0),"")&amp;IFERROR(VLOOKUP(KU$2&amp;$A6,'UCL2'!$C:$F,MATCH("AWAY",'UCL2'!$C$1:$F$1,0),0),"")&amp;IFERROR(VLOOKUP(KU$2&amp;$A6,'UCL2'!$D:$E,MATCH("HOME",'UCL2'!$D$1:$E$1,0),0),"")&amp;IFERROR(VLOOKUP(KU$2&amp;$A6,'EU2'!$C:$F,MATCH("AWAY",'EU2'!$C$1:$F$1,0),0),"")&amp;IFERROR(VLOOKUP(KU$2&amp;$A6,'EU2'!$D:$E,MATCH("HOME",'EU2'!$D$1:$E$1,0),0),"")&amp;IFERROR(VLOOKUP(KU$2&amp;$A6,'EUC2'!$C:$F,MATCH("AWAY",'EUC2'!$C$1:$F$1,0),0),"")&amp;IFERROR(VLOOKUP(KU$2&amp;$A6,'EUC2'!$D:$E,MATCH("HOME",'EUC2'!$D$1:$E$1,0),0),"")</f>
        <v/>
      </c>
      <c r="KV6" s="25" t="str">
        <f>IFERROR(VLOOKUP(KV$2&amp;$B6,'FPL FIX2'!$N$1:$Q$400,MATCH("HOME",'FPL FIX2'!$N$1:$Q$1,0),0),"")&amp;IFERROR(VLOOKUP(KV$2&amp;$B6,'FPL FIX2'!$O$1:$P$400,MATCH("AWAY",'FPL FIX2'!$O$1:$P$1,0),0),"")&amp;IFERROR(VLOOKUP(KV$2&amp;$A6,'FA2'!$A:$D,MATCH("AWAY",'FA2'!$A$1:$D$1,0),0),"")&amp;IFERROR(VLOOKUP(KV$2&amp;$A6,'FA2'!$B:$C,MATCH("HOME",'FA2'!$B$1:$C$1,0),0),"")&amp;IFERROR(VLOOKUP(KV$2&amp;$A6,'EFL2'!$A:$D,MATCH("AWAY",'EFL2'!$A$1:$D$1,0),0),"")&amp;IFERROR(VLOOKUP(KV$2&amp;$A6,'EFL2'!$B:$C,MATCH("HOME",'EFL2'!$B$1:$C$1,0),0),"")&amp;IFERROR(VLOOKUP(KV$2&amp;$A6,'UCL2'!$C:$F,MATCH("AWAY",'UCL2'!$C$1:$F$1,0),0),"")&amp;IFERROR(VLOOKUP(KV$2&amp;$A6,'UCL2'!$D:$E,MATCH("HOME",'UCL2'!$D$1:$E$1,0),0),"")&amp;IFERROR(VLOOKUP(KV$2&amp;$A6,'EU2'!$C:$F,MATCH("AWAY",'EU2'!$C$1:$F$1,0),0),"")&amp;IFERROR(VLOOKUP(KV$2&amp;$A6,'EU2'!$D:$E,MATCH("HOME",'EU2'!$D$1:$E$1,0),0),"")&amp;IFERROR(VLOOKUP(KV$2&amp;$A6,'EUC2'!$C:$F,MATCH("AWAY",'EUC2'!$C$1:$F$1,0),0),"")&amp;IFERROR(VLOOKUP(KV$2&amp;$A6,'EUC2'!$D:$E,MATCH("HOME",'EUC2'!$D$1:$E$1,0),0),"")</f>
        <v/>
      </c>
      <c r="KW6" s="25" t="str">
        <f>IFERROR(VLOOKUP(KW$2&amp;$B6,'FPL FIX2'!$N$1:$Q$400,MATCH("HOME",'FPL FIX2'!$N$1:$Q$1,0),0),"")&amp;IFERROR(VLOOKUP(KW$2&amp;$B6,'FPL FIX2'!$O$1:$P$400,MATCH("AWAY",'FPL FIX2'!$O$1:$P$1,0),0),"")&amp;IFERROR(VLOOKUP(KW$2&amp;$A6,'FA2'!$A:$D,MATCH("AWAY",'FA2'!$A$1:$D$1,0),0),"")&amp;IFERROR(VLOOKUP(KW$2&amp;$A6,'FA2'!$B:$C,MATCH("HOME",'FA2'!$B$1:$C$1,0),0),"")&amp;IFERROR(VLOOKUP(KW$2&amp;$A6,'EFL2'!$A:$D,MATCH("AWAY",'EFL2'!$A$1:$D$1,0),0),"")&amp;IFERROR(VLOOKUP(KW$2&amp;$A6,'EFL2'!$B:$C,MATCH("HOME",'EFL2'!$B$1:$C$1,0),0),"")&amp;IFERROR(VLOOKUP(KW$2&amp;$A6,'UCL2'!$C:$F,MATCH("AWAY",'UCL2'!$C$1:$F$1,0),0),"")&amp;IFERROR(VLOOKUP(KW$2&amp;$A6,'UCL2'!$D:$E,MATCH("HOME",'UCL2'!$D$1:$E$1,0),0),"")&amp;IFERROR(VLOOKUP(KW$2&amp;$A6,'EU2'!$C:$F,MATCH("AWAY",'EU2'!$C$1:$F$1,0),0),"")&amp;IFERROR(VLOOKUP(KW$2&amp;$A6,'EU2'!$D:$E,MATCH("HOME",'EU2'!$D$1:$E$1,0),0),"")&amp;IFERROR(VLOOKUP(KW$2&amp;$A6,'EUC2'!$C:$F,MATCH("AWAY",'EUC2'!$C$1:$F$1,0),0),"")&amp;IFERROR(VLOOKUP(KW$2&amp;$A6,'EUC2'!$D:$E,MATCH("HOME",'EUC2'!$D$1:$E$1,0),0),"")</f>
        <v/>
      </c>
      <c r="KX6" s="25" t="str">
        <f>IFERROR(VLOOKUP(KX$2&amp;$B6,'FPL FIX2'!$N$1:$Q$400,MATCH("HOME",'FPL FIX2'!$N$1:$Q$1,0),0),"")&amp;IFERROR(VLOOKUP(KX$2&amp;$B6,'FPL FIX2'!$O$1:$P$400,MATCH("AWAY",'FPL FIX2'!$O$1:$P$1,0),0),"")&amp;IFERROR(VLOOKUP(KX$2&amp;$A6,'FA2'!$A:$D,MATCH("AWAY",'FA2'!$A$1:$D$1,0),0),"")&amp;IFERROR(VLOOKUP(KX$2&amp;$A6,'FA2'!$B:$C,MATCH("HOME",'FA2'!$B$1:$C$1,0),0),"")&amp;IFERROR(VLOOKUP(KX$2&amp;$A6,'EFL2'!$A:$D,MATCH("AWAY",'EFL2'!$A$1:$D$1,0),0),"")&amp;IFERROR(VLOOKUP(KX$2&amp;$A6,'EFL2'!$B:$C,MATCH("HOME",'EFL2'!$B$1:$C$1,0),0),"")&amp;IFERROR(VLOOKUP(KX$2&amp;$A6,'UCL2'!$C:$F,MATCH("AWAY",'UCL2'!$C$1:$F$1,0),0),"")&amp;IFERROR(VLOOKUP(KX$2&amp;$A6,'UCL2'!$D:$E,MATCH("HOME",'UCL2'!$D$1:$E$1,0),0),"")&amp;IFERROR(VLOOKUP(KX$2&amp;$A6,'EU2'!$C:$F,MATCH("AWAY",'EU2'!$C$1:$F$1,0),0),"")&amp;IFERROR(VLOOKUP(KX$2&amp;$A6,'EU2'!$D:$E,MATCH("HOME",'EU2'!$D$1:$E$1,0),0),"")&amp;IFERROR(VLOOKUP(KX$2&amp;$A6,'EUC2'!$C:$F,MATCH("AWAY",'EUC2'!$C$1:$F$1,0),0),"")&amp;IFERROR(VLOOKUP(KX$2&amp;$A6,'EUC2'!$D:$E,MATCH("HOME",'EUC2'!$D$1:$E$1,0),0),"")</f>
        <v/>
      </c>
      <c r="KY6" s="25" t="str">
        <f>IFERROR(VLOOKUP(KY$2&amp;$B6,'FPL FIX2'!$N$1:$Q$400,MATCH("HOME",'FPL FIX2'!$N$1:$Q$1,0),0),"")&amp;IFERROR(VLOOKUP(KY$2&amp;$B6,'FPL FIX2'!$O$1:$P$400,MATCH("AWAY",'FPL FIX2'!$O$1:$P$1,0),0),"")&amp;IFERROR(VLOOKUP(KY$2&amp;$A6,'FA2'!$A:$D,MATCH("AWAY",'FA2'!$A$1:$D$1,0),0),"")&amp;IFERROR(VLOOKUP(KY$2&amp;$A6,'FA2'!$B:$C,MATCH("HOME",'FA2'!$B$1:$C$1,0),0),"")&amp;IFERROR(VLOOKUP(KY$2&amp;$A6,'EFL2'!$A:$D,MATCH("AWAY",'EFL2'!$A$1:$D$1,0),0),"")&amp;IFERROR(VLOOKUP(KY$2&amp;$A6,'EFL2'!$B:$C,MATCH("HOME",'EFL2'!$B$1:$C$1,0),0),"")&amp;IFERROR(VLOOKUP(KY$2&amp;$A6,'UCL2'!$C:$F,MATCH("AWAY",'UCL2'!$C$1:$F$1,0),0),"")&amp;IFERROR(VLOOKUP(KY$2&amp;$A6,'UCL2'!$D:$E,MATCH("HOME",'UCL2'!$D$1:$E$1,0),0),"")&amp;IFERROR(VLOOKUP(KY$2&amp;$A6,'EU2'!$C:$F,MATCH("AWAY",'EU2'!$C$1:$F$1,0),0),"")&amp;IFERROR(VLOOKUP(KY$2&amp;$A6,'EU2'!$D:$E,MATCH("HOME",'EU2'!$D$1:$E$1,0),0),"")&amp;IFERROR(VLOOKUP(KY$2&amp;$A6,'EUC2'!$C:$F,MATCH("AWAY",'EUC2'!$C$1:$F$1,0),0),"")&amp;IFERROR(VLOOKUP(KY$2&amp;$A6,'EUC2'!$D:$E,MATCH("HOME",'EUC2'!$D$1:$E$1,0),0),"")</f>
        <v/>
      </c>
      <c r="KZ6" s="25" t="str">
        <f>IFERROR(VLOOKUP(KZ$2&amp;$B6,'FPL FIX2'!$N$1:$Q$400,MATCH("HOME",'FPL FIX2'!$N$1:$Q$1,0),0),"")&amp;IFERROR(VLOOKUP(KZ$2&amp;$B6,'FPL FIX2'!$O$1:$P$400,MATCH("AWAY",'FPL FIX2'!$O$1:$P$1,0),0),"")&amp;IFERROR(VLOOKUP(KZ$2&amp;$A6,'FA2'!$A:$D,MATCH("AWAY",'FA2'!$A$1:$D$1,0),0),"")&amp;IFERROR(VLOOKUP(KZ$2&amp;$A6,'FA2'!$B:$C,MATCH("HOME",'FA2'!$B$1:$C$1,0),0),"")&amp;IFERROR(VLOOKUP(KZ$2&amp;$A6,'EFL2'!$A:$D,MATCH("AWAY",'EFL2'!$A$1:$D$1,0),0),"")&amp;IFERROR(VLOOKUP(KZ$2&amp;$A6,'EFL2'!$B:$C,MATCH("HOME",'EFL2'!$B$1:$C$1,0),0),"")&amp;IFERROR(VLOOKUP(KZ$2&amp;$A6,'UCL2'!$C:$F,MATCH("AWAY",'UCL2'!$C$1:$F$1,0),0),"")&amp;IFERROR(VLOOKUP(KZ$2&amp;$A6,'UCL2'!$D:$E,MATCH("HOME",'UCL2'!$D$1:$E$1,0),0),"")&amp;IFERROR(VLOOKUP(KZ$2&amp;$A6,'EU2'!$C:$F,MATCH("AWAY",'EU2'!$C$1:$F$1,0),0),"")&amp;IFERROR(VLOOKUP(KZ$2&amp;$A6,'EU2'!$D:$E,MATCH("HOME",'EU2'!$D$1:$E$1,0),0),"")&amp;IFERROR(VLOOKUP(KZ$2&amp;$A6,'EUC2'!$C:$F,MATCH("AWAY",'EUC2'!$C$1:$F$1,0),0),"")&amp;IFERROR(VLOOKUP(KZ$2&amp;$A6,'EUC2'!$D:$E,MATCH("HOME",'EUC2'!$D$1:$E$1,0),0),"")</f>
        <v/>
      </c>
      <c r="LA6" s="25" t="str">
        <f>IFERROR(VLOOKUP(LA$2&amp;$B6,'FPL FIX2'!$N$1:$Q$400,MATCH("HOME",'FPL FIX2'!$N$1:$Q$1,0),0),"")&amp;IFERROR(VLOOKUP(LA$2&amp;$B6,'FPL FIX2'!$O$1:$P$400,MATCH("AWAY",'FPL FIX2'!$O$1:$P$1,0),0),"")&amp;IFERROR(VLOOKUP(LA$2&amp;$A6,'FA2'!$A:$D,MATCH("AWAY",'FA2'!$A$1:$D$1,0),0),"")&amp;IFERROR(VLOOKUP(LA$2&amp;$A6,'FA2'!$B:$C,MATCH("HOME",'FA2'!$B$1:$C$1,0),0),"")&amp;IFERROR(VLOOKUP(LA$2&amp;$A6,'EFL2'!$A:$D,MATCH("AWAY",'EFL2'!$A$1:$D$1,0),0),"")&amp;IFERROR(VLOOKUP(LA$2&amp;$A6,'EFL2'!$B:$C,MATCH("HOME",'EFL2'!$B$1:$C$1,0),0),"")&amp;IFERROR(VLOOKUP(LA$2&amp;$A6,'UCL2'!$C:$F,MATCH("AWAY",'UCL2'!$C$1:$F$1,0),0),"")&amp;IFERROR(VLOOKUP(LA$2&amp;$A6,'UCL2'!$D:$E,MATCH("HOME",'UCL2'!$D$1:$E$1,0),0),"")&amp;IFERROR(VLOOKUP(LA$2&amp;$A6,'EU2'!$C:$F,MATCH("AWAY",'EU2'!$C$1:$F$1,0),0),"")&amp;IFERROR(VLOOKUP(LA$2&amp;$A6,'EU2'!$D:$E,MATCH("HOME",'EU2'!$D$1:$E$1,0),0),"")&amp;IFERROR(VLOOKUP(LA$2&amp;$A6,'EUC2'!$C:$F,MATCH("AWAY",'EUC2'!$C$1:$F$1,0),0),"")&amp;IFERROR(VLOOKUP(LA$2&amp;$A6,'EUC2'!$D:$E,MATCH("HOME",'EUC2'!$D$1:$E$1,0),0),"")</f>
        <v/>
      </c>
      <c r="LB6" s="25" t="str">
        <f>IFERROR(VLOOKUP(LB$2&amp;$B6,'FPL FIX2'!$N$1:$Q$400,MATCH("HOME",'FPL FIX2'!$N$1:$Q$1,0),0),"")&amp;IFERROR(VLOOKUP(LB$2&amp;$B6,'FPL FIX2'!$O$1:$P$400,MATCH("AWAY",'FPL FIX2'!$O$1:$P$1,0),0),"")&amp;IFERROR(VLOOKUP(LB$2&amp;$A6,'FA2'!$A:$D,MATCH("AWAY",'FA2'!$A$1:$D$1,0),0),"")&amp;IFERROR(VLOOKUP(LB$2&amp;$A6,'FA2'!$B:$C,MATCH("HOME",'FA2'!$B$1:$C$1,0),0),"")&amp;IFERROR(VLOOKUP(LB$2&amp;$A6,'EFL2'!$A:$D,MATCH("AWAY",'EFL2'!$A$1:$D$1,0),0),"")&amp;IFERROR(VLOOKUP(LB$2&amp;$A6,'EFL2'!$B:$C,MATCH("HOME",'EFL2'!$B$1:$C$1,0),0),"")&amp;IFERROR(VLOOKUP(LB$2&amp;$A6,'UCL2'!$C:$F,MATCH("AWAY",'UCL2'!$C$1:$F$1,0),0),"")&amp;IFERROR(VLOOKUP(LB$2&amp;$A6,'UCL2'!$D:$E,MATCH("HOME",'UCL2'!$D$1:$E$1,0),0),"")&amp;IFERROR(VLOOKUP(LB$2&amp;$A6,'EU2'!$C:$F,MATCH("AWAY",'EU2'!$C$1:$F$1,0),0),"")&amp;IFERROR(VLOOKUP(LB$2&amp;$A6,'EU2'!$D:$E,MATCH("HOME",'EU2'!$D$1:$E$1,0),0),"")&amp;IFERROR(VLOOKUP(LB$2&amp;$A6,'EUC2'!$C:$F,MATCH("AWAY",'EUC2'!$C$1:$F$1,0),0),"")&amp;IFERROR(VLOOKUP(LB$2&amp;$A6,'EUC2'!$D:$E,MATCH("HOME",'EUC2'!$D$1:$E$1,0),0),"")</f>
        <v/>
      </c>
      <c r="LC6" s="25" t="str">
        <f>IFERROR(VLOOKUP(LC$2&amp;$B6,'FPL FIX2'!$N$1:$Q$400,MATCH("HOME",'FPL FIX2'!$N$1:$Q$1,0),0),"")&amp;IFERROR(VLOOKUP(LC$2&amp;$B6,'FPL FIX2'!$O$1:$P$400,MATCH("AWAY",'FPL FIX2'!$O$1:$P$1,0),0),"")&amp;IFERROR(VLOOKUP(LC$2&amp;$A6,'FA2'!$A:$D,MATCH("AWAY",'FA2'!$A$1:$D$1,0),0),"")&amp;IFERROR(VLOOKUP(LC$2&amp;$A6,'FA2'!$B:$C,MATCH("HOME",'FA2'!$B$1:$C$1,0),0),"")&amp;IFERROR(VLOOKUP(LC$2&amp;$A6,'EFL2'!$A:$D,MATCH("AWAY",'EFL2'!$A$1:$D$1,0),0),"")&amp;IFERROR(VLOOKUP(LC$2&amp;$A6,'EFL2'!$B:$C,MATCH("HOME",'EFL2'!$B$1:$C$1,0),0),"")&amp;IFERROR(VLOOKUP(LC$2&amp;$A6,'UCL2'!$C:$F,MATCH("AWAY",'UCL2'!$C$1:$F$1,0),0),"")&amp;IFERROR(VLOOKUP(LC$2&amp;$A6,'UCL2'!$D:$E,MATCH("HOME",'UCL2'!$D$1:$E$1,0),0),"")&amp;IFERROR(VLOOKUP(LC$2&amp;$A6,'EU2'!$C:$F,MATCH("AWAY",'EU2'!$C$1:$F$1,0),0),"")&amp;IFERROR(VLOOKUP(LC$2&amp;$A6,'EU2'!$D:$E,MATCH("HOME",'EU2'!$D$1:$E$1,0),0),"")&amp;IFERROR(VLOOKUP(LC$2&amp;$A6,'EUC2'!$C:$F,MATCH("AWAY",'EUC2'!$C$1:$F$1,0),0),"")&amp;IFERROR(VLOOKUP(LC$2&amp;$A6,'EUC2'!$D:$E,MATCH("HOME",'EUC2'!$D$1:$E$1,0),0),"")</f>
        <v/>
      </c>
      <c r="LD6" s="25" t="str">
        <f>IFERROR(VLOOKUP(LD$2&amp;$B6,'FPL FIX2'!$N$1:$Q$400,MATCH("HOME",'FPL FIX2'!$N$1:$Q$1,0),0),"")&amp;IFERROR(VLOOKUP(LD$2&amp;$B6,'FPL FIX2'!$O$1:$P$400,MATCH("AWAY",'FPL FIX2'!$O$1:$P$1,0),0),"")&amp;IFERROR(VLOOKUP(LD$2&amp;$A6,'FA2'!$A:$D,MATCH("AWAY",'FA2'!$A$1:$D$1,0),0),"")&amp;IFERROR(VLOOKUP(LD$2&amp;$A6,'FA2'!$B:$C,MATCH("HOME",'FA2'!$B$1:$C$1,0),0),"")&amp;IFERROR(VLOOKUP(LD$2&amp;$A6,'EFL2'!$A:$D,MATCH("AWAY",'EFL2'!$A$1:$D$1,0),0),"")&amp;IFERROR(VLOOKUP(LD$2&amp;$A6,'EFL2'!$B:$C,MATCH("HOME",'EFL2'!$B$1:$C$1,0),0),"")&amp;IFERROR(VLOOKUP(LD$2&amp;$A6,'UCL2'!$C:$F,MATCH("AWAY",'UCL2'!$C$1:$F$1,0),0),"")&amp;IFERROR(VLOOKUP(LD$2&amp;$A6,'UCL2'!$D:$E,MATCH("HOME",'UCL2'!$D$1:$E$1,0),0),"")&amp;IFERROR(VLOOKUP(LD$2&amp;$A6,'EU2'!$C:$F,MATCH("AWAY",'EU2'!$C$1:$F$1,0),0),"")&amp;IFERROR(VLOOKUP(LD$2&amp;$A6,'EU2'!$D:$E,MATCH("HOME",'EU2'!$D$1:$E$1,0),0),"")&amp;IFERROR(VLOOKUP(LD$2&amp;$A6,'EUC2'!$C:$F,MATCH("AWAY",'EUC2'!$C$1:$F$1,0),0),"")&amp;IFERROR(VLOOKUP(LD$2&amp;$A6,'EUC2'!$D:$E,MATCH("HOME",'EUC2'!$D$1:$E$1,0),0),"")</f>
        <v/>
      </c>
      <c r="LE6" s="25" t="str">
        <f>IFERROR(VLOOKUP(LE$2&amp;$B6,'FPL FIX2'!$N$1:$Q$400,MATCH("HOME",'FPL FIX2'!$N$1:$Q$1,0),0),"")&amp;IFERROR(VLOOKUP(LE$2&amp;$B6,'FPL FIX2'!$O$1:$P$400,MATCH("AWAY",'FPL FIX2'!$O$1:$P$1,0),0),"")&amp;IFERROR(VLOOKUP(LE$2&amp;$A6,'FA2'!$A:$D,MATCH("AWAY",'FA2'!$A$1:$D$1,0),0),"")&amp;IFERROR(VLOOKUP(LE$2&amp;$A6,'FA2'!$B:$C,MATCH("HOME",'FA2'!$B$1:$C$1,0),0),"")&amp;IFERROR(VLOOKUP(LE$2&amp;$A6,'EFL2'!$A:$D,MATCH("AWAY",'EFL2'!$A$1:$D$1,0),0),"")&amp;IFERROR(VLOOKUP(LE$2&amp;$A6,'EFL2'!$B:$C,MATCH("HOME",'EFL2'!$B$1:$C$1,0),0),"")&amp;IFERROR(VLOOKUP(LE$2&amp;$A6,'UCL2'!$C:$F,MATCH("AWAY",'UCL2'!$C$1:$F$1,0),0),"")&amp;IFERROR(VLOOKUP(LE$2&amp;$A6,'UCL2'!$D:$E,MATCH("HOME",'UCL2'!$D$1:$E$1,0),0),"")&amp;IFERROR(VLOOKUP(LE$2&amp;$A6,'EU2'!$C:$F,MATCH("AWAY",'EU2'!$C$1:$F$1,0),0),"")&amp;IFERROR(VLOOKUP(LE$2&amp;$A6,'EU2'!$D:$E,MATCH("HOME",'EU2'!$D$1:$E$1,0),0),"")&amp;IFERROR(VLOOKUP(LE$2&amp;$A6,'EUC2'!$C:$F,MATCH("AWAY",'EUC2'!$C$1:$F$1,0),0),"")&amp;IFERROR(VLOOKUP(LE$2&amp;$A6,'EUC2'!$D:$E,MATCH("HOME",'EUC2'!$D$1:$E$1,0),0),"")</f>
        <v/>
      </c>
      <c r="LF6" s="25" t="str">
        <f>IFERROR(VLOOKUP(LF$2&amp;$B6,'FPL FIX2'!$N$1:$Q$400,MATCH("HOME",'FPL FIX2'!$N$1:$Q$1,0),0),"")&amp;IFERROR(VLOOKUP(LF$2&amp;$B6,'FPL FIX2'!$O$1:$P$400,MATCH("AWAY",'FPL FIX2'!$O$1:$P$1,0),0),"")&amp;IFERROR(VLOOKUP(LF$2&amp;$A6,'FA2'!$A:$D,MATCH("AWAY",'FA2'!$A$1:$D$1,0),0),"")&amp;IFERROR(VLOOKUP(LF$2&amp;$A6,'FA2'!$B:$C,MATCH("HOME",'FA2'!$B$1:$C$1,0),0),"")&amp;IFERROR(VLOOKUP(LF$2&amp;$A6,'EFL2'!$A:$D,MATCH("AWAY",'EFL2'!$A$1:$D$1,0),0),"")&amp;IFERROR(VLOOKUP(LF$2&amp;$A6,'EFL2'!$B:$C,MATCH("HOME",'EFL2'!$B$1:$C$1,0),0),"")&amp;IFERROR(VLOOKUP(LF$2&amp;$A6,'UCL2'!$C:$F,MATCH("AWAY",'UCL2'!$C$1:$F$1,0),0),"")&amp;IFERROR(VLOOKUP(LF$2&amp;$A6,'UCL2'!$D:$E,MATCH("HOME",'UCL2'!$D$1:$E$1,0),0),"")&amp;IFERROR(VLOOKUP(LF$2&amp;$A6,'EU2'!$C:$F,MATCH("AWAY",'EU2'!$C$1:$F$1,0),0),"")&amp;IFERROR(VLOOKUP(LF$2&amp;$A6,'EU2'!$D:$E,MATCH("HOME",'EU2'!$D$1:$E$1,0),0),"")&amp;IFERROR(VLOOKUP(LF$2&amp;$A6,'EUC2'!$C:$F,MATCH("AWAY",'EUC2'!$C$1:$F$1,0),0),"")&amp;IFERROR(VLOOKUP(LF$2&amp;$A6,'EUC2'!$D:$E,MATCH("HOME",'EUC2'!$D$1:$E$1,0),0),"")</f>
        <v/>
      </c>
      <c r="LG6" s="25" t="str">
        <f>IFERROR(VLOOKUP(LG$2&amp;$B6,'FPL FIX2'!$N$1:$Q$400,MATCH("HOME",'FPL FIX2'!$N$1:$Q$1,0),0),"")&amp;IFERROR(VLOOKUP(LG$2&amp;$B6,'FPL FIX2'!$O$1:$P$400,MATCH("AWAY",'FPL FIX2'!$O$1:$P$1,0),0),"")&amp;IFERROR(VLOOKUP(LG$2&amp;$A6,'FA2'!$A:$D,MATCH("AWAY",'FA2'!$A$1:$D$1,0),0),"")&amp;IFERROR(VLOOKUP(LG$2&amp;$A6,'FA2'!$B:$C,MATCH("HOME",'FA2'!$B$1:$C$1,0),0),"")&amp;IFERROR(VLOOKUP(LG$2&amp;$A6,'EFL2'!$A:$D,MATCH("AWAY",'EFL2'!$A$1:$D$1,0),0),"")&amp;IFERROR(VLOOKUP(LG$2&amp;$A6,'EFL2'!$B:$C,MATCH("HOME",'EFL2'!$B$1:$C$1,0),0),"")&amp;IFERROR(VLOOKUP(LG$2&amp;$A6,'UCL2'!$C:$F,MATCH("AWAY",'UCL2'!$C$1:$F$1,0),0),"")&amp;IFERROR(VLOOKUP(LG$2&amp;$A6,'UCL2'!$D:$E,MATCH("HOME",'UCL2'!$D$1:$E$1,0),0),"")&amp;IFERROR(VLOOKUP(LG$2&amp;$A6,'EU2'!$C:$F,MATCH("AWAY",'EU2'!$C$1:$F$1,0),0),"")&amp;IFERROR(VLOOKUP(LG$2&amp;$A6,'EU2'!$D:$E,MATCH("HOME",'EU2'!$D$1:$E$1,0),0),"")&amp;IFERROR(VLOOKUP(LG$2&amp;$A6,'EUC2'!$C:$F,MATCH("AWAY",'EUC2'!$C$1:$F$1,0),0),"")&amp;IFERROR(VLOOKUP(LG$2&amp;$A6,'EUC2'!$D:$E,MATCH("HOME",'EUC2'!$D$1:$E$1,0),0),"")</f>
        <v/>
      </c>
      <c r="LH6" s="25" t="str">
        <f>IFERROR(VLOOKUP(LH$2&amp;$B6,'FPL FIX2'!$N$1:$Q$400,MATCH("HOME",'FPL FIX2'!$N$1:$Q$1,0),0),"")&amp;IFERROR(VLOOKUP(LH$2&amp;$B6,'FPL FIX2'!$O$1:$P$400,MATCH("AWAY",'FPL FIX2'!$O$1:$P$1,0),0),"")&amp;IFERROR(VLOOKUP(LH$2&amp;$A6,'FA2'!$A:$D,MATCH("AWAY",'FA2'!$A$1:$D$1,0),0),"")&amp;IFERROR(VLOOKUP(LH$2&amp;$A6,'FA2'!$B:$C,MATCH("HOME",'FA2'!$B$1:$C$1,0),0),"")&amp;IFERROR(VLOOKUP(LH$2&amp;$A6,'EFL2'!$A:$D,MATCH("AWAY",'EFL2'!$A$1:$D$1,0),0),"")&amp;IFERROR(VLOOKUP(LH$2&amp;$A6,'EFL2'!$B:$C,MATCH("HOME",'EFL2'!$B$1:$C$1,0),0),"")&amp;IFERROR(VLOOKUP(LH$2&amp;$A6,'UCL2'!$C:$F,MATCH("AWAY",'UCL2'!$C$1:$F$1,0),0),"")&amp;IFERROR(VLOOKUP(LH$2&amp;$A6,'UCL2'!$D:$E,MATCH("HOME",'UCL2'!$D$1:$E$1,0),0),"")&amp;IFERROR(VLOOKUP(LH$2&amp;$A6,'EU2'!$C:$F,MATCH("AWAY",'EU2'!$C$1:$F$1,0),0),"")&amp;IFERROR(VLOOKUP(LH$2&amp;$A6,'EU2'!$D:$E,MATCH("HOME",'EU2'!$D$1:$E$1,0),0),"")&amp;IFERROR(VLOOKUP(LH$2&amp;$A6,'EUC2'!$C:$F,MATCH("AWAY",'EUC2'!$C$1:$F$1,0),0),"")&amp;IFERROR(VLOOKUP(LH$2&amp;$A6,'EUC2'!$D:$E,MATCH("HOME",'EUC2'!$D$1:$E$1,0),0),"")</f>
        <v/>
      </c>
      <c r="LI6" s="25" t="str">
        <f>IFERROR(VLOOKUP(LI$2&amp;$B6,'FPL FIX2'!$N$1:$Q$400,MATCH("HOME",'FPL FIX2'!$N$1:$Q$1,0),0),"")&amp;IFERROR(VLOOKUP(LI$2&amp;$B6,'FPL FIX2'!$O$1:$P$400,MATCH("AWAY",'FPL FIX2'!$O$1:$P$1,0),0),"")&amp;IFERROR(VLOOKUP(LI$2&amp;$A6,'FA2'!$A:$D,MATCH("AWAY",'FA2'!$A$1:$D$1,0),0),"")&amp;IFERROR(VLOOKUP(LI$2&amp;$A6,'FA2'!$B:$C,MATCH("HOME",'FA2'!$B$1:$C$1,0),0),"")&amp;IFERROR(VLOOKUP(LI$2&amp;$A6,'EFL2'!$A:$D,MATCH("AWAY",'EFL2'!$A$1:$D$1,0),0),"")&amp;IFERROR(VLOOKUP(LI$2&amp;$A6,'EFL2'!$B:$C,MATCH("HOME",'EFL2'!$B$1:$C$1,0),0),"")&amp;IFERROR(VLOOKUP(LI$2&amp;$A6,'UCL2'!$C:$F,MATCH("AWAY",'UCL2'!$C$1:$F$1,0),0),"")&amp;IFERROR(VLOOKUP(LI$2&amp;$A6,'UCL2'!$D:$E,MATCH("HOME",'UCL2'!$D$1:$E$1,0),0),"")&amp;IFERROR(VLOOKUP(LI$2&amp;$A6,'EU2'!$C:$F,MATCH("AWAY",'EU2'!$C$1:$F$1,0),0),"")&amp;IFERROR(VLOOKUP(LI$2&amp;$A6,'EU2'!$D:$E,MATCH("HOME",'EU2'!$D$1:$E$1,0),0),"")&amp;IFERROR(VLOOKUP(LI$2&amp;$A6,'EUC2'!$C:$F,MATCH("AWAY",'EUC2'!$C$1:$F$1,0),0),"")&amp;IFERROR(VLOOKUP(LI$2&amp;$A6,'EUC2'!$D:$E,MATCH("HOME",'EUC2'!$D$1:$E$1,0),0),"")</f>
        <v/>
      </c>
      <c r="LJ6" s="25" t="str">
        <f>IFERROR(VLOOKUP(LJ$2&amp;$B6,'FPL FIX2'!$N$1:$Q$400,MATCH("HOME",'FPL FIX2'!$N$1:$Q$1,0),0),"")&amp;IFERROR(VLOOKUP(LJ$2&amp;$B6,'FPL FIX2'!$O$1:$P$400,MATCH("AWAY",'FPL FIX2'!$O$1:$P$1,0),0),"")&amp;IFERROR(VLOOKUP(LJ$2&amp;$A6,'FA2'!$A:$D,MATCH("AWAY",'FA2'!$A$1:$D$1,0),0),"")&amp;IFERROR(VLOOKUP(LJ$2&amp;$A6,'FA2'!$B:$C,MATCH("HOME",'FA2'!$B$1:$C$1,0),0),"")&amp;IFERROR(VLOOKUP(LJ$2&amp;$A6,'EFL2'!$A:$D,MATCH("AWAY",'EFL2'!$A$1:$D$1,0),0),"")&amp;IFERROR(VLOOKUP(LJ$2&amp;$A6,'EFL2'!$B:$C,MATCH("HOME",'EFL2'!$B$1:$C$1,0),0),"")&amp;IFERROR(VLOOKUP(LJ$2&amp;$A6,'UCL2'!$C:$F,MATCH("AWAY",'UCL2'!$C$1:$F$1,0),0),"")&amp;IFERROR(VLOOKUP(LJ$2&amp;$A6,'UCL2'!$D:$E,MATCH("HOME",'UCL2'!$D$1:$E$1,0),0),"")&amp;IFERROR(VLOOKUP(LJ$2&amp;$A6,'EU2'!$C:$F,MATCH("AWAY",'EU2'!$C$1:$F$1,0),0),"")&amp;IFERROR(VLOOKUP(LJ$2&amp;$A6,'EU2'!$D:$E,MATCH("HOME",'EU2'!$D$1:$E$1,0),0),"")&amp;IFERROR(VLOOKUP(LJ$2&amp;$A6,'EUC2'!$C:$F,MATCH("AWAY",'EUC2'!$C$1:$F$1,0),0),"")&amp;IFERROR(VLOOKUP(LJ$2&amp;$A6,'EUC2'!$D:$E,MATCH("HOME",'EUC2'!$D$1:$E$1,0),0),"")</f>
        <v/>
      </c>
      <c r="LK6" s="25" t="str">
        <f>IFERROR(VLOOKUP(LK$2&amp;$B6,'FPL FIX2'!$N$1:$Q$400,MATCH("HOME",'FPL FIX2'!$N$1:$Q$1,0),0),"")&amp;IFERROR(VLOOKUP(LK$2&amp;$B6,'FPL FIX2'!$O$1:$P$400,MATCH("AWAY",'FPL FIX2'!$O$1:$P$1,0),0),"")&amp;IFERROR(VLOOKUP(LK$2&amp;$A6,'FA2'!$A:$D,MATCH("AWAY",'FA2'!$A$1:$D$1,0),0),"")&amp;IFERROR(VLOOKUP(LK$2&amp;$A6,'FA2'!$B:$C,MATCH("HOME",'FA2'!$B$1:$C$1,0),0),"")&amp;IFERROR(VLOOKUP(LK$2&amp;$A6,'EFL2'!$A:$D,MATCH("AWAY",'EFL2'!$A$1:$D$1,0),0),"")&amp;IFERROR(VLOOKUP(LK$2&amp;$A6,'EFL2'!$B:$C,MATCH("HOME",'EFL2'!$B$1:$C$1,0),0),"")&amp;IFERROR(VLOOKUP(LK$2&amp;$A6,'UCL2'!$C:$F,MATCH("AWAY",'UCL2'!$C$1:$F$1,0),0),"")&amp;IFERROR(VLOOKUP(LK$2&amp;$A6,'UCL2'!$D:$E,MATCH("HOME",'UCL2'!$D$1:$E$1,0),0),"")&amp;IFERROR(VLOOKUP(LK$2&amp;$A6,'EU2'!$C:$F,MATCH("AWAY",'EU2'!$C$1:$F$1,0),0),"")&amp;IFERROR(VLOOKUP(LK$2&amp;$A6,'EU2'!$D:$E,MATCH("HOME",'EU2'!$D$1:$E$1,0),0),"")&amp;IFERROR(VLOOKUP(LK$2&amp;$A6,'EUC2'!$C:$F,MATCH("AWAY",'EUC2'!$C$1:$F$1,0),0),"")&amp;IFERROR(VLOOKUP(LK$2&amp;$A6,'EUC2'!$D:$E,MATCH("HOME",'EUC2'!$D$1:$E$1,0),0),"")</f>
        <v/>
      </c>
      <c r="LL6" s="25" t="str">
        <f>IFERROR(VLOOKUP(LL$2&amp;$B6,'FPL FIX2'!$N$1:$Q$400,MATCH("HOME",'FPL FIX2'!$N$1:$Q$1,0),0),"")&amp;IFERROR(VLOOKUP(LL$2&amp;$B6,'FPL FIX2'!$O$1:$P$400,MATCH("AWAY",'FPL FIX2'!$O$1:$P$1,0),0),"")&amp;IFERROR(VLOOKUP(LL$2&amp;$A6,'FA2'!$A:$D,MATCH("AWAY",'FA2'!$A$1:$D$1,0),0),"")&amp;IFERROR(VLOOKUP(LL$2&amp;$A6,'FA2'!$B:$C,MATCH("HOME",'FA2'!$B$1:$C$1,0),0),"")&amp;IFERROR(VLOOKUP(LL$2&amp;$A6,'EFL2'!$A:$D,MATCH("AWAY",'EFL2'!$A$1:$D$1,0),0),"")&amp;IFERROR(VLOOKUP(LL$2&amp;$A6,'EFL2'!$B:$C,MATCH("HOME",'EFL2'!$B$1:$C$1,0),0),"")&amp;IFERROR(VLOOKUP(LL$2&amp;$A6,'UCL2'!$C:$F,MATCH("AWAY",'UCL2'!$C$1:$F$1,0),0),"")&amp;IFERROR(VLOOKUP(LL$2&amp;$A6,'UCL2'!$D:$E,MATCH("HOME",'UCL2'!$D$1:$E$1,0),0),"")&amp;IFERROR(VLOOKUP(LL$2&amp;$A6,'EU2'!$C:$F,MATCH("AWAY",'EU2'!$C$1:$F$1,0),0),"")&amp;IFERROR(VLOOKUP(LL$2&amp;$A6,'EU2'!$D:$E,MATCH("HOME",'EU2'!$D$1:$E$1,0),0),"")&amp;IFERROR(VLOOKUP(LL$2&amp;$A6,'EUC2'!$C:$F,MATCH("AWAY",'EUC2'!$C$1:$F$1,0),0),"")&amp;IFERROR(VLOOKUP(LL$2&amp;$A6,'EUC2'!$D:$E,MATCH("HOME",'EUC2'!$D$1:$E$1,0),0),"")</f>
        <v/>
      </c>
      <c r="LM6" s="25" t="str">
        <f>IFERROR(VLOOKUP(LM$2&amp;$B6,'FPL FIX2'!$N$1:$Q$400,MATCH("HOME",'FPL FIX2'!$N$1:$Q$1,0),0),"")&amp;IFERROR(VLOOKUP(LM$2&amp;$B6,'FPL FIX2'!$O$1:$P$400,MATCH("AWAY",'FPL FIX2'!$O$1:$P$1,0),0),"")&amp;IFERROR(VLOOKUP(LM$2&amp;$A6,'FA2'!$A:$D,MATCH("AWAY",'FA2'!$A$1:$D$1,0),0),"")&amp;IFERROR(VLOOKUP(LM$2&amp;$A6,'FA2'!$B:$C,MATCH("HOME",'FA2'!$B$1:$C$1,0),0),"")&amp;IFERROR(VLOOKUP(LM$2&amp;$A6,'EFL2'!$A:$D,MATCH("AWAY",'EFL2'!$A$1:$D$1,0),0),"")&amp;IFERROR(VLOOKUP(LM$2&amp;$A6,'EFL2'!$B:$C,MATCH("HOME",'EFL2'!$B$1:$C$1,0),0),"")&amp;IFERROR(VLOOKUP(LM$2&amp;$A6,'UCL2'!$C:$F,MATCH("AWAY",'UCL2'!$C$1:$F$1,0),0),"")&amp;IFERROR(VLOOKUP(LM$2&amp;$A6,'UCL2'!$D:$E,MATCH("HOME",'UCL2'!$D$1:$E$1,0),0),"")&amp;IFERROR(VLOOKUP(LM$2&amp;$A6,'EU2'!$C:$F,MATCH("AWAY",'EU2'!$C$1:$F$1,0),0),"")&amp;IFERROR(VLOOKUP(LM$2&amp;$A6,'EU2'!$D:$E,MATCH("HOME",'EU2'!$D$1:$E$1,0),0),"")&amp;IFERROR(VLOOKUP(LM$2&amp;$A6,'EUC2'!$C:$F,MATCH("AWAY",'EUC2'!$C$1:$F$1,0),0),"")&amp;IFERROR(VLOOKUP(LM$2&amp;$A6,'EUC2'!$D:$E,MATCH("HOME",'EUC2'!$D$1:$E$1,0),0),"")</f>
        <v/>
      </c>
      <c r="LN6" s="25" t="str">
        <f>IFERROR(VLOOKUP(LN$2&amp;$B6,'FPL FIX2'!$N$1:$Q$400,MATCH("HOME",'FPL FIX2'!$N$1:$Q$1,0),0),"")&amp;IFERROR(VLOOKUP(LN$2&amp;$B6,'FPL FIX2'!$O$1:$P$400,MATCH("AWAY",'FPL FIX2'!$O$1:$P$1,0),0),"")&amp;IFERROR(VLOOKUP(LN$2&amp;$A6,'FA2'!$A:$D,MATCH("AWAY",'FA2'!$A$1:$D$1,0),0),"")&amp;IFERROR(VLOOKUP(LN$2&amp;$A6,'FA2'!$B:$C,MATCH("HOME",'FA2'!$B$1:$C$1,0),0),"")&amp;IFERROR(VLOOKUP(LN$2&amp;$A6,'EFL2'!$A:$D,MATCH("AWAY",'EFL2'!$A$1:$D$1,0),0),"")&amp;IFERROR(VLOOKUP(LN$2&amp;$A6,'EFL2'!$B:$C,MATCH("HOME",'EFL2'!$B$1:$C$1,0),0),"")&amp;IFERROR(VLOOKUP(LN$2&amp;$A6,'UCL2'!$C:$F,MATCH("AWAY",'UCL2'!$C$1:$F$1,0),0),"")&amp;IFERROR(VLOOKUP(LN$2&amp;$A6,'UCL2'!$D:$E,MATCH("HOME",'UCL2'!$D$1:$E$1,0),0),"")&amp;IFERROR(VLOOKUP(LN$2&amp;$A6,'EU2'!$C:$F,MATCH("AWAY",'EU2'!$C$1:$F$1,0),0),"")&amp;IFERROR(VLOOKUP(LN$2&amp;$A6,'EU2'!$D:$E,MATCH("HOME",'EU2'!$D$1:$E$1,0),0),"")&amp;IFERROR(VLOOKUP(LN$2&amp;$A6,'EUC2'!$C:$F,MATCH("AWAY",'EUC2'!$C$1:$F$1,0),0),"")&amp;IFERROR(VLOOKUP(LN$2&amp;$A6,'EUC2'!$D:$E,MATCH("HOME",'EUC2'!$D$1:$E$1,0),0),"")</f>
        <v/>
      </c>
      <c r="LO6" s="25" t="str">
        <f>IFERROR(VLOOKUP(LO$2&amp;$B6,'FPL FIX2'!$N$1:$Q$400,MATCH("HOME",'FPL FIX2'!$N$1:$Q$1,0),0),"")&amp;IFERROR(VLOOKUP(LO$2&amp;$B6,'FPL FIX2'!$O$1:$P$400,MATCH("AWAY",'FPL FIX2'!$O$1:$P$1,0),0),"")&amp;IFERROR(VLOOKUP(LO$2&amp;$A6,'FA2'!$A:$D,MATCH("AWAY",'FA2'!$A$1:$D$1,0),0),"")&amp;IFERROR(VLOOKUP(LO$2&amp;$A6,'FA2'!$B:$C,MATCH("HOME",'FA2'!$B$1:$C$1,0),0),"")&amp;IFERROR(VLOOKUP(LO$2&amp;$A6,'EFL2'!$A:$D,MATCH("AWAY",'EFL2'!$A$1:$D$1,0),0),"")&amp;IFERROR(VLOOKUP(LO$2&amp;$A6,'EFL2'!$B:$C,MATCH("HOME",'EFL2'!$B$1:$C$1,0),0),"")&amp;IFERROR(VLOOKUP(LO$2&amp;$A6,'UCL2'!$C:$F,MATCH("AWAY",'UCL2'!$C$1:$F$1,0),0),"")&amp;IFERROR(VLOOKUP(LO$2&amp;$A6,'UCL2'!$D:$E,MATCH("HOME",'UCL2'!$D$1:$E$1,0),0),"")&amp;IFERROR(VLOOKUP(LO$2&amp;$A6,'EU2'!$C:$F,MATCH("AWAY",'EU2'!$C$1:$F$1,0),0),"")&amp;IFERROR(VLOOKUP(LO$2&amp;$A6,'EU2'!$D:$E,MATCH("HOME",'EU2'!$D$1:$E$1,0),0),"")&amp;IFERROR(VLOOKUP(LO$2&amp;$A6,'EUC2'!$C:$F,MATCH("AWAY",'EUC2'!$C$1:$F$1,0),0),"")&amp;IFERROR(VLOOKUP(LO$2&amp;$A6,'EUC2'!$D:$E,MATCH("HOME",'EUC2'!$D$1:$E$1,0),0),"")</f>
        <v/>
      </c>
      <c r="LP6" s="25" t="str">
        <f>IFERROR(VLOOKUP(LP$2&amp;$B6,'FPL FIX2'!$N$1:$Q$400,MATCH("HOME",'FPL FIX2'!$N$1:$Q$1,0),0),"")&amp;IFERROR(VLOOKUP(LP$2&amp;$B6,'FPL FIX2'!$O$1:$P$400,MATCH("AWAY",'FPL FIX2'!$O$1:$P$1,0),0),"")&amp;IFERROR(VLOOKUP(LP$2&amp;$A6,'FA2'!$A:$D,MATCH("AWAY",'FA2'!$A$1:$D$1,0),0),"")&amp;IFERROR(VLOOKUP(LP$2&amp;$A6,'FA2'!$B:$C,MATCH("HOME",'FA2'!$B$1:$C$1,0),0),"")&amp;IFERROR(VLOOKUP(LP$2&amp;$A6,'EFL2'!$A:$D,MATCH("AWAY",'EFL2'!$A$1:$D$1,0),0),"")&amp;IFERROR(VLOOKUP(LP$2&amp;$A6,'EFL2'!$B:$C,MATCH("HOME",'EFL2'!$B$1:$C$1,0),0),"")&amp;IFERROR(VLOOKUP(LP$2&amp;$A6,'UCL2'!$C:$F,MATCH("AWAY",'UCL2'!$C$1:$F$1,0),0),"")&amp;IFERROR(VLOOKUP(LP$2&amp;$A6,'UCL2'!$D:$E,MATCH("HOME",'UCL2'!$D$1:$E$1,0),0),"")&amp;IFERROR(VLOOKUP(LP$2&amp;$A6,'EU2'!$C:$F,MATCH("AWAY",'EU2'!$C$1:$F$1,0),0),"")&amp;IFERROR(VLOOKUP(LP$2&amp;$A6,'EU2'!$D:$E,MATCH("HOME",'EU2'!$D$1:$E$1,0),0),"")&amp;IFERROR(VLOOKUP(LP$2&amp;$A6,'EUC2'!$C:$F,MATCH("AWAY",'EUC2'!$C$1:$F$1,0),0),"")&amp;IFERROR(VLOOKUP(LP$2&amp;$A6,'EUC2'!$D:$E,MATCH("HOME",'EUC2'!$D$1:$E$1,0),0),"")</f>
        <v/>
      </c>
      <c r="LQ6" s="25" t="str">
        <f>IFERROR(VLOOKUP(LQ$2&amp;$B6,'FPL FIX2'!$N$1:$Q$400,MATCH("HOME",'FPL FIX2'!$N$1:$Q$1,0),0),"")&amp;IFERROR(VLOOKUP(LQ$2&amp;$B6,'FPL FIX2'!$O$1:$P$400,MATCH("AWAY",'FPL FIX2'!$O$1:$P$1,0),0),"")&amp;IFERROR(VLOOKUP(LQ$2&amp;$A6,'FA2'!$A:$D,MATCH("AWAY",'FA2'!$A$1:$D$1,0),0),"")&amp;IFERROR(VLOOKUP(LQ$2&amp;$A6,'FA2'!$B:$C,MATCH("HOME",'FA2'!$B$1:$C$1,0),0),"")&amp;IFERROR(VLOOKUP(LQ$2&amp;$A6,'EFL2'!$A:$D,MATCH("AWAY",'EFL2'!$A$1:$D$1,0),0),"")&amp;IFERROR(VLOOKUP(LQ$2&amp;$A6,'EFL2'!$B:$C,MATCH("HOME",'EFL2'!$B$1:$C$1,0),0),"")&amp;IFERROR(VLOOKUP(LQ$2&amp;$A6,'UCL2'!$C:$F,MATCH("AWAY",'UCL2'!$C$1:$F$1,0),0),"")&amp;IFERROR(VLOOKUP(LQ$2&amp;$A6,'UCL2'!$D:$E,MATCH("HOME",'UCL2'!$D$1:$E$1,0),0),"")&amp;IFERROR(VLOOKUP(LQ$2&amp;$A6,'EU2'!$C:$F,MATCH("AWAY",'EU2'!$C$1:$F$1,0),0),"")&amp;IFERROR(VLOOKUP(LQ$2&amp;$A6,'EU2'!$D:$E,MATCH("HOME",'EU2'!$D$1:$E$1,0),0),"")&amp;IFERROR(VLOOKUP(LQ$2&amp;$A6,'EUC2'!$C:$F,MATCH("AWAY",'EUC2'!$C$1:$F$1,0),0),"")&amp;IFERROR(VLOOKUP(LQ$2&amp;$A6,'EUC2'!$D:$E,MATCH("HOME",'EUC2'!$D$1:$E$1,0),0),"")</f>
        <v/>
      </c>
      <c r="LR6" s="25" t="str">
        <f>IFERROR(VLOOKUP(LR$2&amp;$B6,'FPL FIX2'!$N$1:$Q$400,MATCH("HOME",'FPL FIX2'!$N$1:$Q$1,0),0),"")&amp;IFERROR(VLOOKUP(LR$2&amp;$B6,'FPL FIX2'!$O$1:$P$400,MATCH("AWAY",'FPL FIX2'!$O$1:$P$1,0),0),"")&amp;IFERROR(VLOOKUP(LR$2&amp;$A6,'FA2'!$A:$D,MATCH("AWAY",'FA2'!$A$1:$D$1,0),0),"")&amp;IFERROR(VLOOKUP(LR$2&amp;$A6,'FA2'!$B:$C,MATCH("HOME",'FA2'!$B$1:$C$1,0),0),"")&amp;IFERROR(VLOOKUP(LR$2&amp;$A6,'EFL2'!$A:$D,MATCH("AWAY",'EFL2'!$A$1:$D$1,0),0),"")&amp;IFERROR(VLOOKUP(LR$2&amp;$A6,'EFL2'!$B:$C,MATCH("HOME",'EFL2'!$B$1:$C$1,0),0),"")&amp;IFERROR(VLOOKUP(LR$2&amp;$A6,'UCL2'!$C:$F,MATCH("AWAY",'UCL2'!$C$1:$F$1,0),0),"")&amp;IFERROR(VLOOKUP(LR$2&amp;$A6,'UCL2'!$D:$E,MATCH("HOME",'UCL2'!$D$1:$E$1,0),0),"")&amp;IFERROR(VLOOKUP(LR$2&amp;$A6,'EU2'!$C:$F,MATCH("AWAY",'EU2'!$C$1:$F$1,0),0),"")&amp;IFERROR(VLOOKUP(LR$2&amp;$A6,'EU2'!$D:$E,MATCH("HOME",'EU2'!$D$1:$E$1,0),0),"")&amp;IFERROR(VLOOKUP(LR$2&amp;$A6,'EUC2'!$C:$F,MATCH("AWAY",'EUC2'!$C$1:$F$1,0),0),"")&amp;IFERROR(VLOOKUP(LR$2&amp;$A6,'EUC2'!$D:$E,MATCH("HOME",'EUC2'!$D$1:$E$1,0),0),"")</f>
        <v/>
      </c>
      <c r="LS6" s="25" t="str">
        <f>IFERROR(VLOOKUP(LS$2&amp;$B6,'FPL FIX2'!$N$1:$Q$400,MATCH("HOME",'FPL FIX2'!$N$1:$Q$1,0),0),"")&amp;IFERROR(VLOOKUP(LS$2&amp;$B6,'FPL FIX2'!$O$1:$P$400,MATCH("AWAY",'FPL FIX2'!$O$1:$P$1,0),0),"")&amp;IFERROR(VLOOKUP(LS$2&amp;$A6,'FA2'!$A:$D,MATCH("AWAY",'FA2'!$A$1:$D$1,0),0),"")&amp;IFERROR(VLOOKUP(LS$2&amp;$A6,'FA2'!$B:$C,MATCH("HOME",'FA2'!$B$1:$C$1,0),0),"")&amp;IFERROR(VLOOKUP(LS$2&amp;$A6,'EFL2'!$A:$D,MATCH("AWAY",'EFL2'!$A$1:$D$1,0),0),"")&amp;IFERROR(VLOOKUP(LS$2&amp;$A6,'EFL2'!$B:$C,MATCH("HOME",'EFL2'!$B$1:$C$1,0),0),"")&amp;IFERROR(VLOOKUP(LS$2&amp;$A6,'UCL2'!$C:$F,MATCH("AWAY",'UCL2'!$C$1:$F$1,0),0),"")&amp;IFERROR(VLOOKUP(LS$2&amp;$A6,'UCL2'!$D:$E,MATCH("HOME",'UCL2'!$D$1:$E$1,0),0),"")&amp;IFERROR(VLOOKUP(LS$2&amp;$A6,'EU2'!$C:$F,MATCH("AWAY",'EU2'!$C$1:$F$1,0),0),"")&amp;IFERROR(VLOOKUP(LS$2&amp;$A6,'EU2'!$D:$E,MATCH("HOME",'EU2'!$D$1:$E$1,0),0),"")&amp;IFERROR(VLOOKUP(LS$2&amp;$A6,'EUC2'!$C:$F,MATCH("AWAY",'EUC2'!$C$1:$F$1,0),0),"")&amp;IFERROR(VLOOKUP(LS$2&amp;$A6,'EUC2'!$D:$E,MATCH("HOME",'EUC2'!$D$1:$E$1,0),0),"")</f>
        <v/>
      </c>
      <c r="LT6" s="25" t="str">
        <f>IFERROR(VLOOKUP(LT$2&amp;$B6,'FPL FIX2'!$N$1:$Q$400,MATCH("HOME",'FPL FIX2'!$N$1:$Q$1,0),0),"")&amp;IFERROR(VLOOKUP(LT$2&amp;$B6,'FPL FIX2'!$O$1:$P$400,MATCH("AWAY",'FPL FIX2'!$O$1:$P$1,0),0),"")&amp;IFERROR(VLOOKUP(LT$2&amp;$A6,'FA2'!$A:$D,MATCH("AWAY",'FA2'!$A$1:$D$1,0),0),"")&amp;IFERROR(VLOOKUP(LT$2&amp;$A6,'FA2'!$B:$C,MATCH("HOME",'FA2'!$B$1:$C$1,0),0),"")&amp;IFERROR(VLOOKUP(LT$2&amp;$A6,'EFL2'!$A:$D,MATCH("AWAY",'EFL2'!$A$1:$D$1,0),0),"")&amp;IFERROR(VLOOKUP(LT$2&amp;$A6,'EFL2'!$B:$C,MATCH("HOME",'EFL2'!$B$1:$C$1,0),0),"")&amp;IFERROR(VLOOKUP(LT$2&amp;$A6,'UCL2'!$C:$F,MATCH("AWAY",'UCL2'!$C$1:$F$1,0),0),"")&amp;IFERROR(VLOOKUP(LT$2&amp;$A6,'UCL2'!$D:$E,MATCH("HOME",'UCL2'!$D$1:$E$1,0),0),"")&amp;IFERROR(VLOOKUP(LT$2&amp;$A6,'EU2'!$C:$F,MATCH("AWAY",'EU2'!$C$1:$F$1,0),0),"")&amp;IFERROR(VLOOKUP(LT$2&amp;$A6,'EU2'!$D:$E,MATCH("HOME",'EU2'!$D$1:$E$1,0),0),"")&amp;IFERROR(VLOOKUP(LT$2&amp;$A6,'EUC2'!$C:$F,MATCH("AWAY",'EUC2'!$C$1:$F$1,0),0),"")&amp;IFERROR(VLOOKUP(LT$2&amp;$A6,'EUC2'!$D:$E,MATCH("HOME",'EUC2'!$D$1:$E$1,0),0),"")</f>
        <v/>
      </c>
      <c r="LU6" s="25" t="str">
        <f>IFERROR(VLOOKUP(LU$2&amp;$B6,'FPL FIX2'!$N$1:$Q$400,MATCH("HOME",'FPL FIX2'!$N$1:$Q$1,0),0),"")&amp;IFERROR(VLOOKUP(LU$2&amp;$B6,'FPL FIX2'!$O$1:$P$400,MATCH("AWAY",'FPL FIX2'!$O$1:$P$1,0),0),"")&amp;IFERROR(VLOOKUP(LU$2&amp;$A6,'FA2'!$A:$D,MATCH("AWAY",'FA2'!$A$1:$D$1,0),0),"")&amp;IFERROR(VLOOKUP(LU$2&amp;$A6,'FA2'!$B:$C,MATCH("HOME",'FA2'!$B$1:$C$1,0),0),"")&amp;IFERROR(VLOOKUP(LU$2&amp;$A6,'EFL2'!$A:$D,MATCH("AWAY",'EFL2'!$A$1:$D$1,0),0),"")&amp;IFERROR(VLOOKUP(LU$2&amp;$A6,'EFL2'!$B:$C,MATCH("HOME",'EFL2'!$B$1:$C$1,0),0),"")&amp;IFERROR(VLOOKUP(LU$2&amp;$A6,'UCL2'!$C:$F,MATCH("AWAY",'UCL2'!$C$1:$F$1,0),0),"")&amp;IFERROR(VLOOKUP(LU$2&amp;$A6,'UCL2'!$D:$E,MATCH("HOME",'UCL2'!$D$1:$E$1,0),0),"")&amp;IFERROR(VLOOKUP(LU$2&amp;$A6,'EU2'!$C:$F,MATCH("AWAY",'EU2'!$C$1:$F$1,0),0),"")&amp;IFERROR(VLOOKUP(LU$2&amp;$A6,'EU2'!$D:$E,MATCH("HOME",'EU2'!$D$1:$E$1,0),0),"")&amp;IFERROR(VLOOKUP(LU$2&amp;$A6,'EUC2'!$C:$F,MATCH("AWAY",'EUC2'!$C$1:$F$1,0),0),"")&amp;IFERROR(VLOOKUP(LU$2&amp;$A6,'EUC2'!$D:$E,MATCH("HOME",'EUC2'!$D$1:$E$1,0),0),"")</f>
        <v/>
      </c>
      <c r="LV6" s="25" t="str">
        <f>IFERROR(VLOOKUP(LV$2&amp;$B6,'FPL FIX2'!$N$1:$Q$400,MATCH("HOME",'FPL FIX2'!$N$1:$Q$1,0),0),"")&amp;IFERROR(VLOOKUP(LV$2&amp;$B6,'FPL FIX2'!$O$1:$P$400,MATCH("AWAY",'FPL FIX2'!$O$1:$P$1,0),0),"")&amp;IFERROR(VLOOKUP(LV$2&amp;$A6,'FA2'!$A:$D,MATCH("AWAY",'FA2'!$A$1:$D$1,0),0),"")&amp;IFERROR(VLOOKUP(LV$2&amp;$A6,'FA2'!$B:$C,MATCH("HOME",'FA2'!$B$1:$C$1,0),0),"")&amp;IFERROR(VLOOKUP(LV$2&amp;$A6,'EFL2'!$A:$D,MATCH("AWAY",'EFL2'!$A$1:$D$1,0),0),"")&amp;IFERROR(VLOOKUP(LV$2&amp;$A6,'EFL2'!$B:$C,MATCH("HOME",'EFL2'!$B$1:$C$1,0),0),"")&amp;IFERROR(VLOOKUP(LV$2&amp;$A6,'UCL2'!$C:$F,MATCH("AWAY",'UCL2'!$C$1:$F$1,0),0),"")&amp;IFERROR(VLOOKUP(LV$2&amp;$A6,'UCL2'!$D:$E,MATCH("HOME",'UCL2'!$D$1:$E$1,0),0),"")&amp;IFERROR(VLOOKUP(LV$2&amp;$A6,'EU2'!$C:$F,MATCH("AWAY",'EU2'!$C$1:$F$1,0),0),"")&amp;IFERROR(VLOOKUP(LV$2&amp;$A6,'EU2'!$D:$E,MATCH("HOME",'EU2'!$D$1:$E$1,0),0),"")&amp;IFERROR(VLOOKUP(LV$2&amp;$A6,'EUC2'!$C:$F,MATCH("AWAY",'EUC2'!$C$1:$F$1,0),0),"")&amp;IFERROR(VLOOKUP(LV$2&amp;$A6,'EUC2'!$D:$E,MATCH("HOME",'EUC2'!$D$1:$E$1,0),0),"")</f>
        <v/>
      </c>
      <c r="LW6" s="25" t="str">
        <f>IFERROR(VLOOKUP(LW$2&amp;$B6,'FPL FIX2'!$N$1:$Q$400,MATCH("HOME",'FPL FIX2'!$N$1:$Q$1,0),0),"")&amp;IFERROR(VLOOKUP(LW$2&amp;$B6,'FPL FIX2'!$O$1:$P$400,MATCH("AWAY",'FPL FIX2'!$O$1:$P$1,0),0),"")&amp;IFERROR(VLOOKUP(LW$2&amp;$A6,'FA2'!$A:$D,MATCH("AWAY",'FA2'!$A$1:$D$1,0),0),"")&amp;IFERROR(VLOOKUP(LW$2&amp;$A6,'FA2'!$B:$C,MATCH("HOME",'FA2'!$B$1:$C$1,0),0),"")&amp;IFERROR(VLOOKUP(LW$2&amp;$A6,'EFL2'!$A:$D,MATCH("AWAY",'EFL2'!$A$1:$D$1,0),0),"")&amp;IFERROR(VLOOKUP(LW$2&amp;$A6,'EFL2'!$B:$C,MATCH("HOME",'EFL2'!$B$1:$C$1,0),0),"")&amp;IFERROR(VLOOKUP(LW$2&amp;$A6,'UCL2'!$C:$F,MATCH("AWAY",'UCL2'!$C$1:$F$1,0),0),"")&amp;IFERROR(VLOOKUP(LW$2&amp;$A6,'UCL2'!$D:$E,MATCH("HOME",'UCL2'!$D$1:$E$1,0),0),"")&amp;IFERROR(VLOOKUP(LW$2&amp;$A6,'EU2'!$C:$F,MATCH("AWAY",'EU2'!$C$1:$F$1,0),0),"")&amp;IFERROR(VLOOKUP(LW$2&amp;$A6,'EU2'!$D:$E,MATCH("HOME",'EU2'!$D$1:$E$1,0),0),"")&amp;IFERROR(VLOOKUP(LW$2&amp;$A6,'EUC2'!$C:$F,MATCH("AWAY",'EUC2'!$C$1:$F$1,0),0),"")&amp;IFERROR(VLOOKUP(LW$2&amp;$A6,'EUC2'!$D:$E,MATCH("HOME",'EUC2'!$D$1:$E$1,0),0),"")</f>
        <v/>
      </c>
      <c r="LX6" s="25" t="str">
        <f>IFERROR(VLOOKUP(LX$2&amp;$B6,'FPL FIX2'!$N$1:$Q$400,MATCH("HOME",'FPL FIX2'!$N$1:$Q$1,0),0),"")&amp;IFERROR(VLOOKUP(LX$2&amp;$B6,'FPL FIX2'!$O$1:$P$400,MATCH("AWAY",'FPL FIX2'!$O$1:$P$1,0),0),"")&amp;IFERROR(VLOOKUP(LX$2&amp;$A6,'FA2'!$A:$D,MATCH("AWAY",'FA2'!$A$1:$D$1,0),0),"")&amp;IFERROR(VLOOKUP(LX$2&amp;$A6,'FA2'!$B:$C,MATCH("HOME",'FA2'!$B$1:$C$1,0),0),"")&amp;IFERROR(VLOOKUP(LX$2&amp;$A6,'EFL2'!$A:$D,MATCH("AWAY",'EFL2'!$A$1:$D$1,0),0),"")&amp;IFERROR(VLOOKUP(LX$2&amp;$A6,'EFL2'!$B:$C,MATCH("HOME",'EFL2'!$B$1:$C$1,0),0),"")&amp;IFERROR(VLOOKUP(LX$2&amp;$A6,'UCL2'!$C:$F,MATCH("AWAY",'UCL2'!$C$1:$F$1,0),0),"")&amp;IFERROR(VLOOKUP(LX$2&amp;$A6,'UCL2'!$D:$E,MATCH("HOME",'UCL2'!$D$1:$E$1,0),0),"")&amp;IFERROR(VLOOKUP(LX$2&amp;$A6,'EU2'!$C:$F,MATCH("AWAY",'EU2'!$C$1:$F$1,0),0),"")&amp;IFERROR(VLOOKUP(LX$2&amp;$A6,'EU2'!$D:$E,MATCH("HOME",'EU2'!$D$1:$E$1,0),0),"")&amp;IFERROR(VLOOKUP(LX$2&amp;$A6,'EUC2'!$C:$F,MATCH("AWAY",'EUC2'!$C$1:$F$1,0),0),"")&amp;IFERROR(VLOOKUP(LX$2&amp;$A6,'EUC2'!$D:$E,MATCH("HOME",'EUC2'!$D$1:$E$1,0),0),"")</f>
        <v/>
      </c>
      <c r="LY6" s="25" t="str">
        <f>IFERROR(VLOOKUP(LY$2&amp;$B6,'FPL FIX2'!$N$1:$Q$400,MATCH("HOME",'FPL FIX2'!$N$1:$Q$1,0),0),"")&amp;IFERROR(VLOOKUP(LY$2&amp;$B6,'FPL FIX2'!$O$1:$P$400,MATCH("AWAY",'FPL FIX2'!$O$1:$P$1,0),0),"")&amp;IFERROR(VLOOKUP(LY$2&amp;$A6,'FA2'!$A:$D,MATCH("AWAY",'FA2'!$A$1:$D$1,0),0),"")&amp;IFERROR(VLOOKUP(LY$2&amp;$A6,'FA2'!$B:$C,MATCH("HOME",'FA2'!$B$1:$C$1,0),0),"")&amp;IFERROR(VLOOKUP(LY$2&amp;$A6,'EFL2'!$A:$D,MATCH("AWAY",'EFL2'!$A$1:$D$1,0),0),"")&amp;IFERROR(VLOOKUP(LY$2&amp;$A6,'EFL2'!$B:$C,MATCH("HOME",'EFL2'!$B$1:$C$1,0),0),"")&amp;IFERROR(VLOOKUP(LY$2&amp;$A6,'UCL2'!$C:$F,MATCH("AWAY",'UCL2'!$C$1:$F$1,0),0),"")&amp;IFERROR(VLOOKUP(LY$2&amp;$A6,'UCL2'!$D:$E,MATCH("HOME",'UCL2'!$D$1:$E$1,0),0),"")&amp;IFERROR(VLOOKUP(LY$2&amp;$A6,'EU2'!$C:$F,MATCH("AWAY",'EU2'!$C$1:$F$1,0),0),"")&amp;IFERROR(VLOOKUP(LY$2&amp;$A6,'EU2'!$D:$E,MATCH("HOME",'EU2'!$D$1:$E$1,0),0),"")&amp;IFERROR(VLOOKUP(LY$2&amp;$A6,'EUC2'!$C:$F,MATCH("AWAY",'EUC2'!$C$1:$F$1,0),0),"")&amp;IFERROR(VLOOKUP(LY$2&amp;$A6,'EUC2'!$D:$E,MATCH("HOME",'EUC2'!$D$1:$E$1,0),0),"")</f>
        <v/>
      </c>
      <c r="LZ6" s="25" t="str">
        <f>IFERROR(VLOOKUP(LZ$2&amp;$B6,'FPL FIX2'!$N$1:$Q$400,MATCH("HOME",'FPL FIX2'!$N$1:$Q$1,0),0),"")&amp;IFERROR(VLOOKUP(LZ$2&amp;$B6,'FPL FIX2'!$O$1:$P$400,MATCH("AWAY",'FPL FIX2'!$O$1:$P$1,0),0),"")&amp;IFERROR(VLOOKUP(LZ$2&amp;$A6,'FA2'!$A:$D,MATCH("AWAY",'FA2'!$A$1:$D$1,0),0),"")&amp;IFERROR(VLOOKUP(LZ$2&amp;$A6,'FA2'!$B:$C,MATCH("HOME",'FA2'!$B$1:$C$1,0),0),"")&amp;IFERROR(VLOOKUP(LZ$2&amp;$A6,'EFL2'!$A:$D,MATCH("AWAY",'EFL2'!$A$1:$D$1,0),0),"")&amp;IFERROR(VLOOKUP(LZ$2&amp;$A6,'EFL2'!$B:$C,MATCH("HOME",'EFL2'!$B$1:$C$1,0),0),"")&amp;IFERROR(VLOOKUP(LZ$2&amp;$A6,'UCL2'!$C:$F,MATCH("AWAY",'UCL2'!$C$1:$F$1,0),0),"")&amp;IFERROR(VLOOKUP(LZ$2&amp;$A6,'UCL2'!$D:$E,MATCH("HOME",'UCL2'!$D$1:$E$1,0),0),"")&amp;IFERROR(VLOOKUP(LZ$2&amp;$A6,'EU2'!$C:$F,MATCH("AWAY",'EU2'!$C$1:$F$1,0),0),"")&amp;IFERROR(VLOOKUP(LZ$2&amp;$A6,'EU2'!$D:$E,MATCH("HOME",'EU2'!$D$1:$E$1,0),0),"")&amp;IFERROR(VLOOKUP(LZ$2&amp;$A6,'EUC2'!$C:$F,MATCH("AWAY",'EUC2'!$C$1:$F$1,0),0),"")&amp;IFERROR(VLOOKUP(LZ$2&amp;$A6,'EUC2'!$D:$E,MATCH("HOME",'EUC2'!$D$1:$E$1,0),0),"")</f>
        <v/>
      </c>
      <c r="MA6" s="25" t="str">
        <f>IFERROR(VLOOKUP(MA$2&amp;$B6,'FPL FIX2'!$N$1:$Q$400,MATCH("HOME",'FPL FIX2'!$N$1:$Q$1,0),0),"")&amp;IFERROR(VLOOKUP(MA$2&amp;$B6,'FPL FIX2'!$O$1:$P$400,MATCH("AWAY",'FPL FIX2'!$O$1:$P$1,0),0),"")&amp;IFERROR(VLOOKUP(MA$2&amp;$A6,'FA2'!$A:$D,MATCH("AWAY",'FA2'!$A$1:$D$1,0),0),"")&amp;IFERROR(VLOOKUP(MA$2&amp;$A6,'FA2'!$B:$C,MATCH("HOME",'FA2'!$B$1:$C$1,0),0),"")&amp;IFERROR(VLOOKUP(MA$2&amp;$A6,'EFL2'!$A:$D,MATCH("AWAY",'EFL2'!$A$1:$D$1,0),0),"")&amp;IFERROR(VLOOKUP(MA$2&amp;$A6,'EFL2'!$B:$C,MATCH("HOME",'EFL2'!$B$1:$C$1,0),0),"")&amp;IFERROR(VLOOKUP(MA$2&amp;$A6,'UCL2'!$C:$F,MATCH("AWAY",'UCL2'!$C$1:$F$1,0),0),"")&amp;IFERROR(VLOOKUP(MA$2&amp;$A6,'UCL2'!$D:$E,MATCH("HOME",'UCL2'!$D$1:$E$1,0),0),"")&amp;IFERROR(VLOOKUP(MA$2&amp;$A6,'EU2'!$C:$F,MATCH("AWAY",'EU2'!$C$1:$F$1,0),0),"")&amp;IFERROR(VLOOKUP(MA$2&amp;$A6,'EU2'!$D:$E,MATCH("HOME",'EU2'!$D$1:$E$1,0),0),"")&amp;IFERROR(VLOOKUP(MA$2&amp;$A6,'EUC2'!$C:$F,MATCH("AWAY",'EUC2'!$C$1:$F$1,0),0),"")&amp;IFERROR(VLOOKUP(MA$2&amp;$A6,'EUC2'!$D:$E,MATCH("HOME",'EUC2'!$D$1:$E$1,0),0),"")</f>
        <v/>
      </c>
      <c r="MB6" s="25" t="str">
        <f>IFERROR(VLOOKUP(MB$2&amp;$B6,'FPL FIX2'!$N$1:$Q$400,MATCH("HOME",'FPL FIX2'!$N$1:$Q$1,0),0),"")&amp;IFERROR(VLOOKUP(MB$2&amp;$B6,'FPL FIX2'!$O$1:$P$400,MATCH("AWAY",'FPL FIX2'!$O$1:$P$1,0),0),"")&amp;IFERROR(VLOOKUP(MB$2&amp;$A6,'FA2'!$A:$D,MATCH("AWAY",'FA2'!$A$1:$D$1,0),0),"")&amp;IFERROR(VLOOKUP(MB$2&amp;$A6,'FA2'!$B:$C,MATCH("HOME",'FA2'!$B$1:$C$1,0),0),"")&amp;IFERROR(VLOOKUP(MB$2&amp;$A6,'EFL2'!$A:$D,MATCH("AWAY",'EFL2'!$A$1:$D$1,0),0),"")&amp;IFERROR(VLOOKUP(MB$2&amp;$A6,'EFL2'!$B:$C,MATCH("HOME",'EFL2'!$B$1:$C$1,0),0),"")&amp;IFERROR(VLOOKUP(MB$2&amp;$A6,'UCL2'!$C:$F,MATCH("AWAY",'UCL2'!$C$1:$F$1,0),0),"")&amp;IFERROR(VLOOKUP(MB$2&amp;$A6,'UCL2'!$D:$E,MATCH("HOME",'UCL2'!$D$1:$E$1,0),0),"")&amp;IFERROR(VLOOKUP(MB$2&amp;$A6,'EU2'!$C:$F,MATCH("AWAY",'EU2'!$C$1:$F$1,0),0),"")&amp;IFERROR(VLOOKUP(MB$2&amp;$A6,'EU2'!$D:$E,MATCH("HOME",'EU2'!$D$1:$E$1,0),0),"")&amp;IFERROR(VLOOKUP(MB$2&amp;$A6,'EUC2'!$C:$F,MATCH("AWAY",'EUC2'!$C$1:$F$1,0),0),"")&amp;IFERROR(VLOOKUP(MB$2&amp;$A6,'EUC2'!$D:$E,MATCH("HOME",'EUC2'!$D$1:$E$1,0),0),"")</f>
        <v/>
      </c>
      <c r="MC6" s="25" t="str">
        <f>IFERROR(VLOOKUP(MC$2&amp;$B6,'FPL FIX2'!$N$1:$Q$400,MATCH("HOME",'FPL FIX2'!$N$1:$Q$1,0),0),"")&amp;IFERROR(VLOOKUP(MC$2&amp;$B6,'FPL FIX2'!$O$1:$P$400,MATCH("AWAY",'FPL FIX2'!$O$1:$P$1,0),0),"")&amp;IFERROR(VLOOKUP(MC$2&amp;$A6,'FA2'!$A:$D,MATCH("AWAY",'FA2'!$A$1:$D$1,0),0),"")&amp;IFERROR(VLOOKUP(MC$2&amp;$A6,'FA2'!$B:$C,MATCH("HOME",'FA2'!$B$1:$C$1,0),0),"")&amp;IFERROR(VLOOKUP(MC$2&amp;$A6,'EFL2'!$A:$D,MATCH("AWAY",'EFL2'!$A$1:$D$1,0),0),"")&amp;IFERROR(VLOOKUP(MC$2&amp;$A6,'EFL2'!$B:$C,MATCH("HOME",'EFL2'!$B$1:$C$1,0),0),"")&amp;IFERROR(VLOOKUP(MC$2&amp;$A6,'UCL2'!$C:$F,MATCH("AWAY",'UCL2'!$C$1:$F$1,0),0),"")&amp;IFERROR(VLOOKUP(MC$2&amp;$A6,'UCL2'!$D:$E,MATCH("HOME",'UCL2'!$D$1:$E$1,0),0),"")&amp;IFERROR(VLOOKUP(MC$2&amp;$A6,'EU2'!$C:$F,MATCH("AWAY",'EU2'!$C$1:$F$1,0),0),"")&amp;IFERROR(VLOOKUP(MC$2&amp;$A6,'EU2'!$D:$E,MATCH("HOME",'EU2'!$D$1:$E$1,0),0),"")&amp;IFERROR(VLOOKUP(MC$2&amp;$A6,'EUC2'!$C:$F,MATCH("AWAY",'EUC2'!$C$1:$F$1,0),0),"")&amp;IFERROR(VLOOKUP(MC$2&amp;$A6,'EUC2'!$D:$E,MATCH("HOME",'EUC2'!$D$1:$E$1,0),0),"")</f>
        <v/>
      </c>
      <c r="MD6" s="25" t="str">
        <f>IFERROR(VLOOKUP(MD$2&amp;$B6,'FPL FIX2'!$N$1:$Q$400,MATCH("HOME",'FPL FIX2'!$N$1:$Q$1,0),0),"")&amp;IFERROR(VLOOKUP(MD$2&amp;$B6,'FPL FIX2'!$O$1:$P$400,MATCH("AWAY",'FPL FIX2'!$O$1:$P$1,0),0),"")&amp;IFERROR(VLOOKUP(MD$2&amp;$A6,'FA2'!$A:$D,MATCH("AWAY",'FA2'!$A$1:$D$1,0),0),"")&amp;IFERROR(VLOOKUP(MD$2&amp;$A6,'FA2'!$B:$C,MATCH("HOME",'FA2'!$B$1:$C$1,0),0),"")&amp;IFERROR(VLOOKUP(MD$2&amp;$A6,'EFL2'!$A:$D,MATCH("AWAY",'EFL2'!$A$1:$D$1,0),0),"")&amp;IFERROR(VLOOKUP(MD$2&amp;$A6,'EFL2'!$B:$C,MATCH("HOME",'EFL2'!$B$1:$C$1,0),0),"")&amp;IFERROR(VLOOKUP(MD$2&amp;$A6,'UCL2'!$C:$F,MATCH("AWAY",'UCL2'!$C$1:$F$1,0),0),"")&amp;IFERROR(VLOOKUP(MD$2&amp;$A6,'UCL2'!$D:$E,MATCH("HOME",'UCL2'!$D$1:$E$1,0),0),"")&amp;IFERROR(VLOOKUP(MD$2&amp;$A6,'EU2'!$C:$F,MATCH("AWAY",'EU2'!$C$1:$F$1,0),0),"")&amp;IFERROR(VLOOKUP(MD$2&amp;$A6,'EU2'!$D:$E,MATCH("HOME",'EU2'!$D$1:$E$1,0),0),"")&amp;IFERROR(VLOOKUP(MD$2&amp;$A6,'EUC2'!$C:$F,MATCH("AWAY",'EUC2'!$C$1:$F$1,0),0),"")&amp;IFERROR(VLOOKUP(MD$2&amp;$A6,'EUC2'!$D:$E,MATCH("HOME",'EUC2'!$D$1:$E$1,0),0),"")</f>
        <v/>
      </c>
      <c r="ME6" s="25" t="str">
        <f>IFERROR(VLOOKUP(ME$2&amp;$B6,'FPL FIX2'!$N$1:$Q$400,MATCH("HOME",'FPL FIX2'!$N$1:$Q$1,0),0),"")&amp;IFERROR(VLOOKUP(ME$2&amp;$B6,'FPL FIX2'!$O$1:$P$400,MATCH("AWAY",'FPL FIX2'!$O$1:$P$1,0),0),"")&amp;IFERROR(VLOOKUP(ME$2&amp;$A6,'FA2'!$A:$D,MATCH("AWAY",'FA2'!$A$1:$D$1,0),0),"")&amp;IFERROR(VLOOKUP(ME$2&amp;$A6,'FA2'!$B:$C,MATCH("HOME",'FA2'!$B$1:$C$1,0),0),"")&amp;IFERROR(VLOOKUP(ME$2&amp;$A6,'EFL2'!$A:$D,MATCH("AWAY",'EFL2'!$A$1:$D$1,0),0),"")&amp;IFERROR(VLOOKUP(ME$2&amp;$A6,'EFL2'!$B:$C,MATCH("HOME",'EFL2'!$B$1:$C$1,0),0),"")&amp;IFERROR(VLOOKUP(ME$2&amp;$A6,'UCL2'!$C:$F,MATCH("AWAY",'UCL2'!$C$1:$F$1,0),0),"")&amp;IFERROR(VLOOKUP(ME$2&amp;$A6,'UCL2'!$D:$E,MATCH("HOME",'UCL2'!$D$1:$E$1,0),0),"")&amp;IFERROR(VLOOKUP(ME$2&amp;$A6,'EU2'!$C:$F,MATCH("AWAY",'EU2'!$C$1:$F$1,0),0),"")&amp;IFERROR(VLOOKUP(ME$2&amp;$A6,'EU2'!$D:$E,MATCH("HOME",'EU2'!$D$1:$E$1,0),0),"")&amp;IFERROR(VLOOKUP(ME$2&amp;$A6,'EUC2'!$C:$F,MATCH("AWAY",'EUC2'!$C$1:$F$1,0),0),"")&amp;IFERROR(VLOOKUP(ME$2&amp;$A6,'EUC2'!$D:$E,MATCH("HOME",'EUC2'!$D$1:$E$1,0),0),"")</f>
        <v/>
      </c>
      <c r="MF6" s="25" t="str">
        <f>IFERROR(VLOOKUP(MF$2&amp;$B6,'FPL FIX2'!$N$1:$Q$400,MATCH("HOME",'FPL FIX2'!$N$1:$Q$1,0),0),"")&amp;IFERROR(VLOOKUP(MF$2&amp;$B6,'FPL FIX2'!$O$1:$P$400,MATCH("AWAY",'FPL FIX2'!$O$1:$P$1,0),0),"")&amp;IFERROR(VLOOKUP(MF$2&amp;$A6,'FA2'!$A:$D,MATCH("AWAY",'FA2'!$A$1:$D$1,0),0),"")&amp;IFERROR(VLOOKUP(MF$2&amp;$A6,'FA2'!$B:$C,MATCH("HOME",'FA2'!$B$1:$C$1,0),0),"")&amp;IFERROR(VLOOKUP(MF$2&amp;$A6,'EFL2'!$A:$D,MATCH("AWAY",'EFL2'!$A$1:$D$1,0),0),"")&amp;IFERROR(VLOOKUP(MF$2&amp;$A6,'EFL2'!$B:$C,MATCH("HOME",'EFL2'!$B$1:$C$1,0),0),"")&amp;IFERROR(VLOOKUP(MF$2&amp;$A6,'UCL2'!$C:$F,MATCH("AWAY",'UCL2'!$C$1:$F$1,0),0),"")&amp;IFERROR(VLOOKUP(MF$2&amp;$A6,'UCL2'!$D:$E,MATCH("HOME",'UCL2'!$D$1:$E$1,0),0),"")&amp;IFERROR(VLOOKUP(MF$2&amp;$A6,'EU2'!$C:$F,MATCH("AWAY",'EU2'!$C$1:$F$1,0),0),"")&amp;IFERROR(VLOOKUP(MF$2&amp;$A6,'EU2'!$D:$E,MATCH("HOME",'EU2'!$D$1:$E$1,0),0),"")&amp;IFERROR(VLOOKUP(MF$2&amp;$A6,'EUC2'!$C:$F,MATCH("AWAY",'EUC2'!$C$1:$F$1,0),0),"")&amp;IFERROR(VLOOKUP(MF$2&amp;$A6,'EUC2'!$D:$E,MATCH("HOME",'EUC2'!$D$1:$E$1,0),0),"")</f>
        <v/>
      </c>
      <c r="MG6" s="25" t="str">
        <f>IFERROR(VLOOKUP(MG$2&amp;$B6,'FPL FIX2'!$N$1:$Q$400,MATCH("HOME",'FPL FIX2'!$N$1:$Q$1,0),0),"")&amp;IFERROR(VLOOKUP(MG$2&amp;$B6,'FPL FIX2'!$O$1:$P$400,MATCH("AWAY",'FPL FIX2'!$O$1:$P$1,0),0),"")&amp;IFERROR(VLOOKUP(MG$2&amp;$A6,'FA2'!$A:$D,MATCH("AWAY",'FA2'!$A$1:$D$1,0),0),"")&amp;IFERROR(VLOOKUP(MG$2&amp;$A6,'FA2'!$B:$C,MATCH("HOME",'FA2'!$B$1:$C$1,0),0),"")&amp;IFERROR(VLOOKUP(MG$2&amp;$A6,'EFL2'!$A:$D,MATCH("AWAY",'EFL2'!$A$1:$D$1,0),0),"")&amp;IFERROR(VLOOKUP(MG$2&amp;$A6,'EFL2'!$B:$C,MATCH("HOME",'EFL2'!$B$1:$C$1,0),0),"")&amp;IFERROR(VLOOKUP(MG$2&amp;$A6,'UCL2'!$C:$F,MATCH("AWAY",'UCL2'!$C$1:$F$1,0),0),"")&amp;IFERROR(VLOOKUP(MG$2&amp;$A6,'UCL2'!$D:$E,MATCH("HOME",'UCL2'!$D$1:$E$1,0),0),"")&amp;IFERROR(VLOOKUP(MG$2&amp;$A6,'EU2'!$C:$F,MATCH("AWAY",'EU2'!$C$1:$F$1,0),0),"")&amp;IFERROR(VLOOKUP(MG$2&amp;$A6,'EU2'!$D:$E,MATCH("HOME",'EU2'!$D$1:$E$1,0),0),"")&amp;IFERROR(VLOOKUP(MG$2&amp;$A6,'EUC2'!$C:$F,MATCH("AWAY",'EUC2'!$C$1:$F$1,0),0),"")&amp;IFERROR(VLOOKUP(MG$2&amp;$A6,'EUC2'!$D:$E,MATCH("HOME",'EUC2'!$D$1:$E$1,0),0),"")</f>
        <v/>
      </c>
      <c r="MH6" s="25" t="str">
        <f>IFERROR(VLOOKUP(MH$2&amp;$B6,'FPL FIX2'!$N$1:$Q$400,MATCH("HOME",'FPL FIX2'!$N$1:$Q$1,0),0),"")&amp;IFERROR(VLOOKUP(MH$2&amp;$B6,'FPL FIX2'!$O$1:$P$400,MATCH("AWAY",'FPL FIX2'!$O$1:$P$1,0),0),"")&amp;IFERROR(VLOOKUP(MH$2&amp;$A6,'FA2'!$A:$D,MATCH("AWAY",'FA2'!$A$1:$D$1,0),0),"")&amp;IFERROR(VLOOKUP(MH$2&amp;$A6,'FA2'!$B:$C,MATCH("HOME",'FA2'!$B$1:$C$1,0),0),"")&amp;IFERROR(VLOOKUP(MH$2&amp;$A6,'EFL2'!$A:$D,MATCH("AWAY",'EFL2'!$A$1:$D$1,0),0),"")&amp;IFERROR(VLOOKUP(MH$2&amp;$A6,'EFL2'!$B:$C,MATCH("HOME",'EFL2'!$B$1:$C$1,0),0),"")&amp;IFERROR(VLOOKUP(MH$2&amp;$A6,'UCL2'!$C:$F,MATCH("AWAY",'UCL2'!$C$1:$F$1,0),0),"")&amp;IFERROR(VLOOKUP(MH$2&amp;$A6,'UCL2'!$D:$E,MATCH("HOME",'UCL2'!$D$1:$E$1,0),0),"")&amp;IFERROR(VLOOKUP(MH$2&amp;$A6,'EU2'!$C:$F,MATCH("AWAY",'EU2'!$C$1:$F$1,0),0),"")&amp;IFERROR(VLOOKUP(MH$2&amp;$A6,'EU2'!$D:$E,MATCH("HOME",'EU2'!$D$1:$E$1,0),0),"")&amp;IFERROR(VLOOKUP(MH$2&amp;$A6,'EUC2'!$C:$F,MATCH("AWAY",'EUC2'!$C$1:$F$1,0),0),"")&amp;IFERROR(VLOOKUP(MH$2&amp;$A6,'EUC2'!$D:$E,MATCH("HOME",'EUC2'!$D$1:$E$1,0),0),"")</f>
        <v/>
      </c>
      <c r="MI6" s="25" t="str">
        <f>IFERROR(VLOOKUP(MI$2&amp;$B6,'FPL FIX2'!$N$1:$Q$400,MATCH("HOME",'FPL FIX2'!$N$1:$Q$1,0),0),"")&amp;IFERROR(VLOOKUP(MI$2&amp;$B6,'FPL FIX2'!$O$1:$P$400,MATCH("AWAY",'FPL FIX2'!$O$1:$P$1,0),0),"")&amp;IFERROR(VLOOKUP(MI$2&amp;$A6,'FA2'!$A:$D,MATCH("AWAY",'FA2'!$A$1:$D$1,0),0),"")&amp;IFERROR(VLOOKUP(MI$2&amp;$A6,'FA2'!$B:$C,MATCH("HOME",'FA2'!$B$1:$C$1,0),0),"")&amp;IFERROR(VLOOKUP(MI$2&amp;$A6,'EFL2'!$A:$D,MATCH("AWAY",'EFL2'!$A$1:$D$1,0),0),"")&amp;IFERROR(VLOOKUP(MI$2&amp;$A6,'EFL2'!$B:$C,MATCH("HOME",'EFL2'!$B$1:$C$1,0),0),"")&amp;IFERROR(VLOOKUP(MI$2&amp;$A6,'UCL2'!$C:$F,MATCH("AWAY",'UCL2'!$C$1:$F$1,0),0),"")&amp;IFERROR(VLOOKUP(MI$2&amp;$A6,'UCL2'!$D:$E,MATCH("HOME",'UCL2'!$D$1:$E$1,0),0),"")&amp;IFERROR(VLOOKUP(MI$2&amp;$A6,'EU2'!$C:$F,MATCH("AWAY",'EU2'!$C$1:$F$1,0),0),"")&amp;IFERROR(VLOOKUP(MI$2&amp;$A6,'EU2'!$D:$E,MATCH("HOME",'EU2'!$D$1:$E$1,0),0),"")&amp;IFERROR(VLOOKUP(MI$2&amp;$A6,'EUC2'!$C:$F,MATCH("AWAY",'EUC2'!$C$1:$F$1,0),0),"")&amp;IFERROR(VLOOKUP(MI$2&amp;$A6,'EUC2'!$D:$E,MATCH("HOME",'EUC2'!$D$1:$E$1,0),0),"")</f>
        <v/>
      </c>
      <c r="MJ6" s="25" t="str">
        <f>IFERROR(VLOOKUP(MJ$2&amp;$B6,'FPL FIX2'!$N$1:$Q$400,MATCH("HOME",'FPL FIX2'!$N$1:$Q$1,0),0),"")&amp;IFERROR(VLOOKUP(MJ$2&amp;$B6,'FPL FIX2'!$O$1:$P$400,MATCH("AWAY",'FPL FIX2'!$O$1:$P$1,0),0),"")&amp;IFERROR(VLOOKUP(MJ$2&amp;$A6,'FA2'!$A:$D,MATCH("AWAY",'FA2'!$A$1:$D$1,0),0),"")&amp;IFERROR(VLOOKUP(MJ$2&amp;$A6,'FA2'!$B:$C,MATCH("HOME",'FA2'!$B$1:$C$1,0),0),"")&amp;IFERROR(VLOOKUP(MJ$2&amp;$A6,'EFL2'!$A:$D,MATCH("AWAY",'EFL2'!$A$1:$D$1,0),0),"")&amp;IFERROR(VLOOKUP(MJ$2&amp;$A6,'EFL2'!$B:$C,MATCH("HOME",'EFL2'!$B$1:$C$1,0),0),"")&amp;IFERROR(VLOOKUP(MJ$2&amp;$A6,'UCL2'!$C:$F,MATCH("AWAY",'UCL2'!$C$1:$F$1,0),0),"")&amp;IFERROR(VLOOKUP(MJ$2&amp;$A6,'UCL2'!$D:$E,MATCH("HOME",'UCL2'!$D$1:$E$1,0),0),"")&amp;IFERROR(VLOOKUP(MJ$2&amp;$A6,'EU2'!$C:$F,MATCH("AWAY",'EU2'!$C$1:$F$1,0),0),"")&amp;IFERROR(VLOOKUP(MJ$2&amp;$A6,'EU2'!$D:$E,MATCH("HOME",'EU2'!$D$1:$E$1,0),0),"")&amp;IFERROR(VLOOKUP(MJ$2&amp;$A6,'EUC2'!$C:$F,MATCH("AWAY",'EUC2'!$C$1:$F$1,0),0),"")&amp;IFERROR(VLOOKUP(MJ$2&amp;$A6,'EUC2'!$D:$E,MATCH("HOME",'EUC2'!$D$1:$E$1,0),0),"")</f>
        <v/>
      </c>
      <c r="MK6" s="25" t="str">
        <f>IFERROR(VLOOKUP(MK$2&amp;$B6,'FPL FIX2'!$N$1:$Q$400,MATCH("HOME",'FPL FIX2'!$N$1:$Q$1,0),0),"")&amp;IFERROR(VLOOKUP(MK$2&amp;$B6,'FPL FIX2'!$O$1:$P$400,MATCH("AWAY",'FPL FIX2'!$O$1:$P$1,0),0),"")&amp;IFERROR(VLOOKUP(MK$2&amp;$A6,'FA2'!$A:$D,MATCH("AWAY",'FA2'!$A$1:$D$1,0),0),"")&amp;IFERROR(VLOOKUP(MK$2&amp;$A6,'FA2'!$B:$C,MATCH("HOME",'FA2'!$B$1:$C$1,0),0),"")&amp;IFERROR(VLOOKUP(MK$2&amp;$A6,'EFL2'!$A:$D,MATCH("AWAY",'EFL2'!$A$1:$D$1,0),0),"")&amp;IFERROR(VLOOKUP(MK$2&amp;$A6,'EFL2'!$B:$C,MATCH("HOME",'EFL2'!$B$1:$C$1,0),0),"")&amp;IFERROR(VLOOKUP(MK$2&amp;$A6,'UCL2'!$C:$F,MATCH("AWAY",'UCL2'!$C$1:$F$1,0),0),"")&amp;IFERROR(VLOOKUP(MK$2&amp;$A6,'UCL2'!$D:$E,MATCH("HOME",'UCL2'!$D$1:$E$1,0),0),"")&amp;IFERROR(VLOOKUP(MK$2&amp;$A6,'EU2'!$C:$F,MATCH("AWAY",'EU2'!$C$1:$F$1,0),0),"")&amp;IFERROR(VLOOKUP(MK$2&amp;$A6,'EU2'!$D:$E,MATCH("HOME",'EU2'!$D$1:$E$1,0),0),"")&amp;IFERROR(VLOOKUP(MK$2&amp;$A6,'EUC2'!$C:$F,MATCH("AWAY",'EUC2'!$C$1:$F$1,0),0),"")&amp;IFERROR(VLOOKUP(MK$2&amp;$A6,'EUC2'!$D:$E,MATCH("HOME",'EUC2'!$D$1:$E$1,0),0),"")</f>
        <v/>
      </c>
      <c r="ML6" s="25" t="str">
        <f>IFERROR(VLOOKUP(ML$2&amp;$B6,'FPL FIX2'!$N$1:$Q$400,MATCH("HOME",'FPL FIX2'!$N$1:$Q$1,0),0),"")&amp;IFERROR(VLOOKUP(ML$2&amp;$B6,'FPL FIX2'!$O$1:$P$400,MATCH("AWAY",'FPL FIX2'!$O$1:$P$1,0),0),"")&amp;IFERROR(VLOOKUP(ML$2&amp;$A6,'FA2'!$A:$D,MATCH("AWAY",'FA2'!$A$1:$D$1,0),0),"")&amp;IFERROR(VLOOKUP(ML$2&amp;$A6,'FA2'!$B:$C,MATCH("HOME",'FA2'!$B$1:$C$1,0),0),"")&amp;IFERROR(VLOOKUP(ML$2&amp;$A6,'EFL2'!$A:$D,MATCH("AWAY",'EFL2'!$A$1:$D$1,0),0),"")&amp;IFERROR(VLOOKUP(ML$2&amp;$A6,'EFL2'!$B:$C,MATCH("HOME",'EFL2'!$B$1:$C$1,0),0),"")&amp;IFERROR(VLOOKUP(ML$2&amp;$A6,'UCL2'!$C:$F,MATCH("AWAY",'UCL2'!$C$1:$F$1,0),0),"")&amp;IFERROR(VLOOKUP(ML$2&amp;$A6,'UCL2'!$D:$E,MATCH("HOME",'UCL2'!$D$1:$E$1,0),0),"")&amp;IFERROR(VLOOKUP(ML$2&amp;$A6,'EU2'!$C:$F,MATCH("AWAY",'EU2'!$C$1:$F$1,0),0),"")&amp;IFERROR(VLOOKUP(ML$2&amp;$A6,'EU2'!$D:$E,MATCH("HOME",'EU2'!$D$1:$E$1,0),0),"")&amp;IFERROR(VLOOKUP(ML$2&amp;$A6,'EUC2'!$C:$F,MATCH("AWAY",'EUC2'!$C$1:$F$1,0),0),"")&amp;IFERROR(VLOOKUP(ML$2&amp;$A6,'EUC2'!$D:$E,MATCH("HOME",'EUC2'!$D$1:$E$1,0),0),"")</f>
        <v/>
      </c>
      <c r="MM6" s="25" t="str">
        <f>IFERROR(VLOOKUP(MM$2&amp;$B6,'FPL FIX2'!$N$1:$Q$400,MATCH("HOME",'FPL FIX2'!$N$1:$Q$1,0),0),"")&amp;IFERROR(VLOOKUP(MM$2&amp;$B6,'FPL FIX2'!$O$1:$P$400,MATCH("AWAY",'FPL FIX2'!$O$1:$P$1,0),0),"")&amp;IFERROR(VLOOKUP(MM$2&amp;$A6,'FA2'!$A:$D,MATCH("AWAY",'FA2'!$A$1:$D$1,0),0),"")&amp;IFERROR(VLOOKUP(MM$2&amp;$A6,'FA2'!$B:$C,MATCH("HOME",'FA2'!$B$1:$C$1,0),0),"")&amp;IFERROR(VLOOKUP(MM$2&amp;$A6,'EFL2'!$A:$D,MATCH("AWAY",'EFL2'!$A$1:$D$1,0),0),"")&amp;IFERROR(VLOOKUP(MM$2&amp;$A6,'EFL2'!$B:$C,MATCH("HOME",'EFL2'!$B$1:$C$1,0),0),"")&amp;IFERROR(VLOOKUP(MM$2&amp;$A6,'UCL2'!$C:$F,MATCH("AWAY",'UCL2'!$C$1:$F$1,0),0),"")&amp;IFERROR(VLOOKUP(MM$2&amp;$A6,'UCL2'!$D:$E,MATCH("HOME",'UCL2'!$D$1:$E$1,0),0),"")&amp;IFERROR(VLOOKUP(MM$2&amp;$A6,'EU2'!$C:$F,MATCH("AWAY",'EU2'!$C$1:$F$1,0),0),"")&amp;IFERROR(VLOOKUP(MM$2&amp;$A6,'EU2'!$D:$E,MATCH("HOME",'EU2'!$D$1:$E$1,0),0),"")&amp;IFERROR(VLOOKUP(MM$2&amp;$A6,'EUC2'!$C:$F,MATCH("AWAY",'EUC2'!$C$1:$F$1,0),0),"")&amp;IFERROR(VLOOKUP(MM$2&amp;$A6,'EUC2'!$D:$E,MATCH("HOME",'EUC2'!$D$1:$E$1,0),0),"")</f>
        <v/>
      </c>
      <c r="MN6" s="25" t="str">
        <f>IFERROR(VLOOKUP(MN$2&amp;$B6,'FPL FIX2'!$N$1:$Q$400,MATCH("HOME",'FPL FIX2'!$N$1:$Q$1,0),0),"")&amp;IFERROR(VLOOKUP(MN$2&amp;$B6,'FPL FIX2'!$O$1:$P$400,MATCH("AWAY",'FPL FIX2'!$O$1:$P$1,0),0),"")&amp;IFERROR(VLOOKUP(MN$2&amp;$A6,'FA2'!$A:$D,MATCH("AWAY",'FA2'!$A$1:$D$1,0),0),"")&amp;IFERROR(VLOOKUP(MN$2&amp;$A6,'FA2'!$B:$C,MATCH("HOME",'FA2'!$B$1:$C$1,0),0),"")&amp;IFERROR(VLOOKUP(MN$2&amp;$A6,'EFL2'!$A:$D,MATCH("AWAY",'EFL2'!$A$1:$D$1,0),0),"")&amp;IFERROR(VLOOKUP(MN$2&amp;$A6,'EFL2'!$B:$C,MATCH("HOME",'EFL2'!$B$1:$C$1,0),0),"")&amp;IFERROR(VLOOKUP(MN$2&amp;$A6,'UCL2'!$C:$F,MATCH("AWAY",'UCL2'!$C$1:$F$1,0),0),"")&amp;IFERROR(VLOOKUP(MN$2&amp;$A6,'UCL2'!$D:$E,MATCH("HOME",'UCL2'!$D$1:$E$1,0),0),"")&amp;IFERROR(VLOOKUP(MN$2&amp;$A6,'EU2'!$C:$F,MATCH("AWAY",'EU2'!$C$1:$F$1,0),0),"")&amp;IFERROR(VLOOKUP(MN$2&amp;$A6,'EU2'!$D:$E,MATCH("HOME",'EU2'!$D$1:$E$1,0),0),"")&amp;IFERROR(VLOOKUP(MN$2&amp;$A6,'EUC2'!$C:$F,MATCH("AWAY",'EUC2'!$C$1:$F$1,0),0),"")&amp;IFERROR(VLOOKUP(MN$2&amp;$A6,'EUC2'!$D:$E,MATCH("HOME",'EUC2'!$D$1:$E$1,0),0),"")</f>
        <v/>
      </c>
      <c r="MO6" s="25" t="str">
        <f>IFERROR(VLOOKUP(MO$2&amp;$B6,'FPL FIX2'!$N$1:$Q$400,MATCH("HOME",'FPL FIX2'!$N$1:$Q$1,0),0),"")&amp;IFERROR(VLOOKUP(MO$2&amp;$B6,'FPL FIX2'!$O$1:$P$400,MATCH("AWAY",'FPL FIX2'!$O$1:$P$1,0),0),"")&amp;IFERROR(VLOOKUP(MO$2&amp;$A6,'FA2'!$A:$D,MATCH("AWAY",'FA2'!$A$1:$D$1,0),0),"")&amp;IFERROR(VLOOKUP(MO$2&amp;$A6,'FA2'!$B:$C,MATCH("HOME",'FA2'!$B$1:$C$1,0),0),"")&amp;IFERROR(VLOOKUP(MO$2&amp;$A6,'EFL2'!$A:$D,MATCH("AWAY",'EFL2'!$A$1:$D$1,0),0),"")&amp;IFERROR(VLOOKUP(MO$2&amp;$A6,'EFL2'!$B:$C,MATCH("HOME",'EFL2'!$B$1:$C$1,0),0),"")&amp;IFERROR(VLOOKUP(MO$2&amp;$A6,'UCL2'!$C:$F,MATCH("AWAY",'UCL2'!$C$1:$F$1,0),0),"")&amp;IFERROR(VLOOKUP(MO$2&amp;$A6,'UCL2'!$D:$E,MATCH("HOME",'UCL2'!$D$1:$E$1,0),0),"")&amp;IFERROR(VLOOKUP(MO$2&amp;$A6,'EU2'!$C:$F,MATCH("AWAY",'EU2'!$C$1:$F$1,0),0),"")&amp;IFERROR(VLOOKUP(MO$2&amp;$A6,'EU2'!$D:$E,MATCH("HOME",'EU2'!$D$1:$E$1,0),0),"")&amp;IFERROR(VLOOKUP(MO$2&amp;$A6,'EUC2'!$C:$F,MATCH("AWAY",'EUC2'!$C$1:$F$1,0),0),"")&amp;IFERROR(VLOOKUP(MO$2&amp;$A6,'EUC2'!$D:$E,MATCH("HOME",'EUC2'!$D$1:$E$1,0),0),"")</f>
        <v/>
      </c>
      <c r="MP6" s="25" t="str">
        <f>IFERROR(VLOOKUP(MP$2&amp;$B6,'FPL FIX2'!$N$1:$Q$400,MATCH("HOME",'FPL FIX2'!$N$1:$Q$1,0),0),"")&amp;IFERROR(VLOOKUP(MP$2&amp;$B6,'FPL FIX2'!$O$1:$P$400,MATCH("AWAY",'FPL FIX2'!$O$1:$P$1,0),0),"")&amp;IFERROR(VLOOKUP(MP$2&amp;$A6,'FA2'!$A:$D,MATCH("AWAY",'FA2'!$A$1:$D$1,0),0),"")&amp;IFERROR(VLOOKUP(MP$2&amp;$A6,'FA2'!$B:$C,MATCH("HOME",'FA2'!$B$1:$C$1,0),0),"")&amp;IFERROR(VLOOKUP(MP$2&amp;$A6,'EFL2'!$A:$D,MATCH("AWAY",'EFL2'!$A$1:$D$1,0),0),"")&amp;IFERROR(VLOOKUP(MP$2&amp;$A6,'EFL2'!$B:$C,MATCH("HOME",'EFL2'!$B$1:$C$1,0),0),"")&amp;IFERROR(VLOOKUP(MP$2&amp;$A6,'UCL2'!$C:$F,MATCH("AWAY",'UCL2'!$C$1:$F$1,0),0),"")&amp;IFERROR(VLOOKUP(MP$2&amp;$A6,'UCL2'!$D:$E,MATCH("HOME",'UCL2'!$D$1:$E$1,0),0),"")&amp;IFERROR(VLOOKUP(MP$2&amp;$A6,'EU2'!$C:$F,MATCH("AWAY",'EU2'!$C$1:$F$1,0),0),"")&amp;IFERROR(VLOOKUP(MP$2&amp;$A6,'EU2'!$D:$E,MATCH("HOME",'EU2'!$D$1:$E$1,0),0),"")&amp;IFERROR(VLOOKUP(MP$2&amp;$A6,'EUC2'!$C:$F,MATCH("AWAY",'EUC2'!$C$1:$F$1,0),0),"")&amp;IFERROR(VLOOKUP(MP$2&amp;$A6,'EUC2'!$D:$E,MATCH("HOME",'EUC2'!$D$1:$E$1,0),0),"")</f>
        <v/>
      </c>
      <c r="MQ6" s="25" t="str">
        <f>IFERROR(VLOOKUP(MQ$2&amp;$B6,'FPL FIX2'!$N$1:$Q$400,MATCH("HOME",'FPL FIX2'!$N$1:$Q$1,0),0),"")&amp;IFERROR(VLOOKUP(MQ$2&amp;$B6,'FPL FIX2'!$O$1:$P$400,MATCH("AWAY",'FPL FIX2'!$O$1:$P$1,0),0),"")&amp;IFERROR(VLOOKUP(MQ$2&amp;$A6,'FA2'!$A:$D,MATCH("AWAY",'FA2'!$A$1:$D$1,0),0),"")&amp;IFERROR(VLOOKUP(MQ$2&amp;$A6,'FA2'!$B:$C,MATCH("HOME",'FA2'!$B$1:$C$1,0),0),"")&amp;IFERROR(VLOOKUP(MQ$2&amp;$A6,'EFL2'!$A:$D,MATCH("AWAY",'EFL2'!$A$1:$D$1,0),0),"")&amp;IFERROR(VLOOKUP(MQ$2&amp;$A6,'EFL2'!$B:$C,MATCH("HOME",'EFL2'!$B$1:$C$1,0),0),"")&amp;IFERROR(VLOOKUP(MQ$2&amp;$A6,'UCL2'!$C:$F,MATCH("AWAY",'UCL2'!$C$1:$F$1,0),0),"")&amp;IFERROR(VLOOKUP(MQ$2&amp;$A6,'UCL2'!$D:$E,MATCH("HOME",'UCL2'!$D$1:$E$1,0),0),"")&amp;IFERROR(VLOOKUP(MQ$2&amp;$A6,'EU2'!$C:$F,MATCH("AWAY",'EU2'!$C$1:$F$1,0),0),"")&amp;IFERROR(VLOOKUP(MQ$2&amp;$A6,'EU2'!$D:$E,MATCH("HOME",'EU2'!$D$1:$E$1,0),0),"")&amp;IFERROR(VLOOKUP(MQ$2&amp;$A6,'EUC2'!$C:$F,MATCH("AWAY",'EUC2'!$C$1:$F$1,0),0),"")&amp;IFERROR(VLOOKUP(MQ$2&amp;$A6,'EUC2'!$D:$E,MATCH("HOME",'EUC2'!$D$1:$E$1,0),0),"")</f>
        <v/>
      </c>
      <c r="MR6" s="25" t="str">
        <f>IFERROR(VLOOKUP(MR$2&amp;$B6,'FPL FIX2'!$N$1:$Q$400,MATCH("HOME",'FPL FIX2'!$N$1:$Q$1,0),0),"")&amp;IFERROR(VLOOKUP(MR$2&amp;$B6,'FPL FIX2'!$O$1:$P$400,MATCH("AWAY",'FPL FIX2'!$O$1:$P$1,0),0),"")&amp;IFERROR(VLOOKUP(MR$2&amp;$A6,'FA2'!$A:$D,MATCH("AWAY",'FA2'!$A$1:$D$1,0),0),"")&amp;IFERROR(VLOOKUP(MR$2&amp;$A6,'FA2'!$B:$C,MATCH("HOME",'FA2'!$B$1:$C$1,0),0),"")&amp;IFERROR(VLOOKUP(MR$2&amp;$A6,'EFL2'!$A:$D,MATCH("AWAY",'EFL2'!$A$1:$D$1,0),0),"")&amp;IFERROR(VLOOKUP(MR$2&amp;$A6,'EFL2'!$B:$C,MATCH("HOME",'EFL2'!$B$1:$C$1,0),0),"")&amp;IFERROR(VLOOKUP(MR$2&amp;$A6,'UCL2'!$C:$F,MATCH("AWAY",'UCL2'!$C$1:$F$1,0),0),"")&amp;IFERROR(VLOOKUP(MR$2&amp;$A6,'UCL2'!$D:$E,MATCH("HOME",'UCL2'!$D$1:$E$1,0),0),"")&amp;IFERROR(VLOOKUP(MR$2&amp;$A6,'EU2'!$C:$F,MATCH("AWAY",'EU2'!$C$1:$F$1,0),0),"")&amp;IFERROR(VLOOKUP(MR$2&amp;$A6,'EU2'!$D:$E,MATCH("HOME",'EU2'!$D$1:$E$1,0),0),"")&amp;IFERROR(VLOOKUP(MR$2&amp;$A6,'EUC2'!$C:$F,MATCH("AWAY",'EUC2'!$C$1:$F$1,0),0),"")&amp;IFERROR(VLOOKUP(MR$2&amp;$A6,'EUC2'!$D:$E,MATCH("HOME",'EUC2'!$D$1:$E$1,0),0),"")</f>
        <v/>
      </c>
      <c r="MS6" s="25" t="str">
        <f>IFERROR(VLOOKUP(MS$2&amp;$B6,'FPL FIX2'!$N$1:$Q$400,MATCH("HOME",'FPL FIX2'!$N$1:$Q$1,0),0),"")&amp;IFERROR(VLOOKUP(MS$2&amp;$B6,'FPL FIX2'!$O$1:$P$400,MATCH("AWAY",'FPL FIX2'!$O$1:$P$1,0),0),"")&amp;IFERROR(VLOOKUP(MS$2&amp;$A6,'FA2'!$A:$D,MATCH("AWAY",'FA2'!$A$1:$D$1,0),0),"")&amp;IFERROR(VLOOKUP(MS$2&amp;$A6,'FA2'!$B:$C,MATCH("HOME",'FA2'!$B$1:$C$1,0),0),"")&amp;IFERROR(VLOOKUP(MS$2&amp;$A6,'EFL2'!$A:$D,MATCH("AWAY",'EFL2'!$A$1:$D$1,0),0),"")&amp;IFERROR(VLOOKUP(MS$2&amp;$A6,'EFL2'!$B:$C,MATCH("HOME",'EFL2'!$B$1:$C$1,0),0),"")&amp;IFERROR(VLOOKUP(MS$2&amp;$A6,'UCL2'!$C:$F,MATCH("AWAY",'UCL2'!$C$1:$F$1,0),0),"")&amp;IFERROR(VLOOKUP(MS$2&amp;$A6,'UCL2'!$D:$E,MATCH("HOME",'UCL2'!$D$1:$E$1,0),0),"")&amp;IFERROR(VLOOKUP(MS$2&amp;$A6,'EU2'!$C:$F,MATCH("AWAY",'EU2'!$C$1:$F$1,0),0),"")&amp;IFERROR(VLOOKUP(MS$2&amp;$A6,'EU2'!$D:$E,MATCH("HOME",'EU2'!$D$1:$E$1,0),0),"")&amp;IFERROR(VLOOKUP(MS$2&amp;$A6,'EUC2'!$C:$F,MATCH("AWAY",'EUC2'!$C$1:$F$1,0),0),"")&amp;IFERROR(VLOOKUP(MS$2&amp;$A6,'EUC2'!$D:$E,MATCH("HOME",'EUC2'!$D$1:$E$1,0),0),"")</f>
        <v/>
      </c>
      <c r="MT6" s="25" t="str">
        <f>IFERROR(VLOOKUP(MT$2&amp;$B6,'FPL FIX2'!$N$1:$Q$400,MATCH("HOME",'FPL FIX2'!$N$1:$Q$1,0),0),"")&amp;IFERROR(VLOOKUP(MT$2&amp;$B6,'FPL FIX2'!$O$1:$P$400,MATCH("AWAY",'FPL FIX2'!$O$1:$P$1,0),0),"")&amp;IFERROR(VLOOKUP(MT$2&amp;$A6,'FA2'!$A:$D,MATCH("AWAY",'FA2'!$A$1:$D$1,0),0),"")&amp;IFERROR(VLOOKUP(MT$2&amp;$A6,'FA2'!$B:$C,MATCH("HOME",'FA2'!$B$1:$C$1,0),0),"")&amp;IFERROR(VLOOKUP(MT$2&amp;$A6,'EFL2'!$A:$D,MATCH("AWAY",'EFL2'!$A$1:$D$1,0),0),"")&amp;IFERROR(VLOOKUP(MT$2&amp;$A6,'EFL2'!$B:$C,MATCH("HOME",'EFL2'!$B$1:$C$1,0),0),"")&amp;IFERROR(VLOOKUP(MT$2&amp;$A6,'UCL2'!$C:$F,MATCH("AWAY",'UCL2'!$C$1:$F$1,0),0),"")&amp;IFERROR(VLOOKUP(MT$2&amp;$A6,'UCL2'!$D:$E,MATCH("HOME",'UCL2'!$D$1:$E$1,0),0),"")&amp;IFERROR(VLOOKUP(MT$2&amp;$A6,'EU2'!$C:$F,MATCH("AWAY",'EU2'!$C$1:$F$1,0),0),"")&amp;IFERROR(VLOOKUP(MT$2&amp;$A6,'EU2'!$D:$E,MATCH("HOME",'EU2'!$D$1:$E$1,0),0),"")&amp;IFERROR(VLOOKUP(MT$2&amp;$A6,'EUC2'!$C:$F,MATCH("AWAY",'EUC2'!$C$1:$F$1,0),0),"")&amp;IFERROR(VLOOKUP(MT$2&amp;$A6,'EUC2'!$D:$E,MATCH("HOME",'EUC2'!$D$1:$E$1,0),0),"")</f>
        <v/>
      </c>
      <c r="MU6" s="25" t="str">
        <f>IFERROR(VLOOKUP(MU$2&amp;$B6,'FPL FIX2'!$N$1:$Q$400,MATCH("HOME",'FPL FIX2'!$N$1:$Q$1,0),0),"")&amp;IFERROR(VLOOKUP(MU$2&amp;$B6,'FPL FIX2'!$O$1:$P$400,MATCH("AWAY",'FPL FIX2'!$O$1:$P$1,0),0),"")&amp;IFERROR(VLOOKUP(MU$2&amp;$A6,'FA2'!$A:$D,MATCH("AWAY",'FA2'!$A$1:$D$1,0),0),"")&amp;IFERROR(VLOOKUP(MU$2&amp;$A6,'FA2'!$B:$C,MATCH("HOME",'FA2'!$B$1:$C$1,0),0),"")&amp;IFERROR(VLOOKUP(MU$2&amp;$A6,'EFL2'!$A:$D,MATCH("AWAY",'EFL2'!$A$1:$D$1,0),0),"")&amp;IFERROR(VLOOKUP(MU$2&amp;$A6,'EFL2'!$B:$C,MATCH("HOME",'EFL2'!$B$1:$C$1,0),0),"")&amp;IFERROR(VLOOKUP(MU$2&amp;$A6,'UCL2'!$C:$F,MATCH("AWAY",'UCL2'!$C$1:$F$1,0),0),"")&amp;IFERROR(VLOOKUP(MU$2&amp;$A6,'UCL2'!$D:$E,MATCH("HOME",'UCL2'!$D$1:$E$1,0),0),"")&amp;IFERROR(VLOOKUP(MU$2&amp;$A6,'EU2'!$C:$F,MATCH("AWAY",'EU2'!$C$1:$F$1,0),0),"")&amp;IFERROR(VLOOKUP(MU$2&amp;$A6,'EU2'!$D:$E,MATCH("HOME",'EU2'!$D$1:$E$1,0),0),"")&amp;IFERROR(VLOOKUP(MU$2&amp;$A6,'EUC2'!$C:$F,MATCH("AWAY",'EUC2'!$C$1:$F$1,0),0),"")&amp;IFERROR(VLOOKUP(MU$2&amp;$A6,'EUC2'!$D:$E,MATCH("HOME",'EUC2'!$D$1:$E$1,0),0),"")</f>
        <v/>
      </c>
      <c r="MV6" s="25" t="str">
        <f>IFERROR(VLOOKUP(MV$2&amp;$B6,'FPL FIX2'!$N$1:$Q$400,MATCH("HOME",'FPL FIX2'!$N$1:$Q$1,0),0),"")&amp;IFERROR(VLOOKUP(MV$2&amp;$B6,'FPL FIX2'!$O$1:$P$400,MATCH("AWAY",'FPL FIX2'!$O$1:$P$1,0),0),"")&amp;IFERROR(VLOOKUP(MV$2&amp;$A6,'FA2'!$A:$D,MATCH("AWAY",'FA2'!$A$1:$D$1,0),0),"")&amp;IFERROR(VLOOKUP(MV$2&amp;$A6,'FA2'!$B:$C,MATCH("HOME",'FA2'!$B$1:$C$1,0),0),"")&amp;IFERROR(VLOOKUP(MV$2&amp;$A6,'EFL2'!$A:$D,MATCH("AWAY",'EFL2'!$A$1:$D$1,0),0),"")&amp;IFERROR(VLOOKUP(MV$2&amp;$A6,'EFL2'!$B:$C,MATCH("HOME",'EFL2'!$B$1:$C$1,0),0),"")&amp;IFERROR(VLOOKUP(MV$2&amp;$A6,'UCL2'!$C:$F,MATCH("AWAY",'UCL2'!$C$1:$F$1,0),0),"")&amp;IFERROR(VLOOKUP(MV$2&amp;$A6,'UCL2'!$D:$E,MATCH("HOME",'UCL2'!$D$1:$E$1,0),0),"")&amp;IFERROR(VLOOKUP(MV$2&amp;$A6,'EU2'!$C:$F,MATCH("AWAY",'EU2'!$C$1:$F$1,0),0),"")&amp;IFERROR(VLOOKUP(MV$2&amp;$A6,'EU2'!$D:$E,MATCH("HOME",'EU2'!$D$1:$E$1,0),0),"")&amp;IFERROR(VLOOKUP(MV$2&amp;$A6,'EUC2'!$C:$F,MATCH("AWAY",'EUC2'!$C$1:$F$1,0),0),"")&amp;IFERROR(VLOOKUP(MV$2&amp;$A6,'EUC2'!$D:$E,MATCH("HOME",'EUC2'!$D$1:$E$1,0),0),"")</f>
        <v/>
      </c>
      <c r="MW6" s="25" t="str">
        <f>IFERROR(VLOOKUP(MW$2&amp;$B6,'FPL FIX2'!$N$1:$Q$400,MATCH("HOME",'FPL FIX2'!$N$1:$Q$1,0),0),"")&amp;IFERROR(VLOOKUP(MW$2&amp;$B6,'FPL FIX2'!$O$1:$P$400,MATCH("AWAY",'FPL FIX2'!$O$1:$P$1,0),0),"")&amp;IFERROR(VLOOKUP(MW$2&amp;$A6,'FA2'!$A:$D,MATCH("AWAY",'FA2'!$A$1:$D$1,0),0),"")&amp;IFERROR(VLOOKUP(MW$2&amp;$A6,'FA2'!$B:$C,MATCH("HOME",'FA2'!$B$1:$C$1,0),0),"")&amp;IFERROR(VLOOKUP(MW$2&amp;$A6,'EFL2'!$A:$D,MATCH("AWAY",'EFL2'!$A$1:$D$1,0),0),"")&amp;IFERROR(VLOOKUP(MW$2&amp;$A6,'EFL2'!$B:$C,MATCH("HOME",'EFL2'!$B$1:$C$1,0),0),"")&amp;IFERROR(VLOOKUP(MW$2&amp;$A6,'UCL2'!$C:$F,MATCH("AWAY",'UCL2'!$C$1:$F$1,0),0),"")&amp;IFERROR(VLOOKUP(MW$2&amp;$A6,'UCL2'!$D:$E,MATCH("HOME",'UCL2'!$D$1:$E$1,0),0),"")&amp;IFERROR(VLOOKUP(MW$2&amp;$A6,'EU2'!$C:$F,MATCH("AWAY",'EU2'!$C$1:$F$1,0),0),"")&amp;IFERROR(VLOOKUP(MW$2&amp;$A6,'EU2'!$D:$E,MATCH("HOME",'EU2'!$D$1:$E$1,0),0),"")&amp;IFERROR(VLOOKUP(MW$2&amp;$A6,'EUC2'!$C:$F,MATCH("AWAY",'EUC2'!$C$1:$F$1,0),0),"")&amp;IFERROR(VLOOKUP(MW$2&amp;$A6,'EUC2'!$D:$E,MATCH("HOME",'EUC2'!$D$1:$E$1,0),0),"")</f>
        <v/>
      </c>
      <c r="MX6" s="25" t="str">
        <f>IFERROR(VLOOKUP(MX$2&amp;$B6,'FPL FIX2'!$N$1:$Q$400,MATCH("HOME",'FPL FIX2'!$N$1:$Q$1,0),0),"")&amp;IFERROR(VLOOKUP(MX$2&amp;$B6,'FPL FIX2'!$O$1:$P$400,MATCH("AWAY",'FPL FIX2'!$O$1:$P$1,0),0),"")&amp;IFERROR(VLOOKUP(MX$2&amp;$A6,'FA2'!$A:$D,MATCH("AWAY",'FA2'!$A$1:$D$1,0),0),"")&amp;IFERROR(VLOOKUP(MX$2&amp;$A6,'FA2'!$B:$C,MATCH("HOME",'FA2'!$B$1:$C$1,0),0),"")&amp;IFERROR(VLOOKUP(MX$2&amp;$A6,'EFL2'!$A:$D,MATCH("AWAY",'EFL2'!$A$1:$D$1,0),0),"")&amp;IFERROR(VLOOKUP(MX$2&amp;$A6,'EFL2'!$B:$C,MATCH("HOME",'EFL2'!$B$1:$C$1,0),0),"")&amp;IFERROR(VLOOKUP(MX$2&amp;$A6,'UCL2'!$C:$F,MATCH("AWAY",'UCL2'!$C$1:$F$1,0),0),"")&amp;IFERROR(VLOOKUP(MX$2&amp;$A6,'UCL2'!$D:$E,MATCH("HOME",'UCL2'!$D$1:$E$1,0),0),"")&amp;IFERROR(VLOOKUP(MX$2&amp;$A6,'EU2'!$C:$F,MATCH("AWAY",'EU2'!$C$1:$F$1,0),0),"")&amp;IFERROR(VLOOKUP(MX$2&amp;$A6,'EU2'!$D:$E,MATCH("HOME",'EU2'!$D$1:$E$1,0),0),"")&amp;IFERROR(VLOOKUP(MX$2&amp;$A6,'EUC2'!$C:$F,MATCH("AWAY",'EUC2'!$C$1:$F$1,0),0),"")&amp;IFERROR(VLOOKUP(MX$2&amp;$A6,'EUC2'!$D:$E,MATCH("HOME",'EUC2'!$D$1:$E$1,0),0),"")</f>
        <v/>
      </c>
      <c r="MY6" s="25" t="str">
        <f>IFERROR(VLOOKUP(MY$2&amp;$B6,'FPL FIX2'!$N$1:$Q$400,MATCH("HOME",'FPL FIX2'!$N$1:$Q$1,0),0),"")&amp;IFERROR(VLOOKUP(MY$2&amp;$B6,'FPL FIX2'!$O$1:$P$400,MATCH("AWAY",'FPL FIX2'!$O$1:$P$1,0),0),"")&amp;IFERROR(VLOOKUP(MY$2&amp;$A6,'FA2'!$A:$D,MATCH("AWAY",'FA2'!$A$1:$D$1,0),0),"")&amp;IFERROR(VLOOKUP(MY$2&amp;$A6,'FA2'!$B:$C,MATCH("HOME",'FA2'!$B$1:$C$1,0),0),"")&amp;IFERROR(VLOOKUP(MY$2&amp;$A6,'EFL2'!$A:$D,MATCH("AWAY",'EFL2'!$A$1:$D$1,0),0),"")&amp;IFERROR(VLOOKUP(MY$2&amp;$A6,'EFL2'!$B:$C,MATCH("HOME",'EFL2'!$B$1:$C$1,0),0),"")&amp;IFERROR(VLOOKUP(MY$2&amp;$A6,'UCL2'!$C:$F,MATCH("AWAY",'UCL2'!$C$1:$F$1,0),0),"")&amp;IFERROR(VLOOKUP(MY$2&amp;$A6,'UCL2'!$D:$E,MATCH("HOME",'UCL2'!$D$1:$E$1,0),0),"")&amp;IFERROR(VLOOKUP(MY$2&amp;$A6,'EU2'!$C:$F,MATCH("AWAY",'EU2'!$C$1:$F$1,0),0),"")&amp;IFERROR(VLOOKUP(MY$2&amp;$A6,'EU2'!$D:$E,MATCH("HOME",'EU2'!$D$1:$E$1,0),0),"")&amp;IFERROR(VLOOKUP(MY$2&amp;$A6,'EUC2'!$C:$F,MATCH("AWAY",'EUC2'!$C$1:$F$1,0),0),"")&amp;IFERROR(VLOOKUP(MY$2&amp;$A6,'EUC2'!$D:$E,MATCH("HOME",'EUC2'!$D$1:$E$1,0),0),"")</f>
        <v/>
      </c>
      <c r="MZ6" s="25" t="str">
        <f>IFERROR(VLOOKUP(MZ$2&amp;$B6,'FPL FIX2'!$N$1:$Q$400,MATCH("HOME",'FPL FIX2'!$N$1:$Q$1,0),0),"")&amp;IFERROR(VLOOKUP(MZ$2&amp;$B6,'FPL FIX2'!$O$1:$P$400,MATCH("AWAY",'FPL FIX2'!$O$1:$P$1,0),0),"")&amp;IFERROR(VLOOKUP(MZ$2&amp;$A6,'FA2'!$A:$D,MATCH("AWAY",'FA2'!$A$1:$D$1,0),0),"")&amp;IFERROR(VLOOKUP(MZ$2&amp;$A6,'FA2'!$B:$C,MATCH("HOME",'FA2'!$B$1:$C$1,0),0),"")&amp;IFERROR(VLOOKUP(MZ$2&amp;$A6,'EFL2'!$A:$D,MATCH("AWAY",'EFL2'!$A$1:$D$1,0),0),"")&amp;IFERROR(VLOOKUP(MZ$2&amp;$A6,'EFL2'!$B:$C,MATCH("HOME",'EFL2'!$B$1:$C$1,0),0),"")&amp;IFERROR(VLOOKUP(MZ$2&amp;$A6,'UCL2'!$C:$F,MATCH("AWAY",'UCL2'!$C$1:$F$1,0),0),"")&amp;IFERROR(VLOOKUP(MZ$2&amp;$A6,'UCL2'!$D:$E,MATCH("HOME",'UCL2'!$D$1:$E$1,0),0),"")&amp;IFERROR(VLOOKUP(MZ$2&amp;$A6,'EU2'!$C:$F,MATCH("AWAY",'EU2'!$C$1:$F$1,0),0),"")&amp;IFERROR(VLOOKUP(MZ$2&amp;$A6,'EU2'!$D:$E,MATCH("HOME",'EU2'!$D$1:$E$1,0),0),"")&amp;IFERROR(VLOOKUP(MZ$2&amp;$A6,'EUC2'!$C:$F,MATCH("AWAY",'EUC2'!$C$1:$F$1,0),0),"")&amp;IFERROR(VLOOKUP(MZ$2&amp;$A6,'EUC2'!$D:$E,MATCH("HOME",'EUC2'!$D$1:$E$1,0),0),"")</f>
        <v/>
      </c>
      <c r="NA6" s="25" t="str">
        <f>IFERROR(VLOOKUP(NA$2&amp;$B6,'FPL FIX2'!$N$1:$Q$400,MATCH("HOME",'FPL FIX2'!$N$1:$Q$1,0),0),"")&amp;IFERROR(VLOOKUP(NA$2&amp;$B6,'FPL FIX2'!$O$1:$P$400,MATCH("AWAY",'FPL FIX2'!$O$1:$P$1,0),0),"")&amp;IFERROR(VLOOKUP(NA$2&amp;$A6,'FA2'!$A:$D,MATCH("AWAY",'FA2'!$A$1:$D$1,0),0),"")&amp;IFERROR(VLOOKUP(NA$2&amp;$A6,'FA2'!$B:$C,MATCH("HOME",'FA2'!$B$1:$C$1,0),0),"")&amp;IFERROR(VLOOKUP(NA$2&amp;$A6,'EFL2'!$A:$D,MATCH("AWAY",'EFL2'!$A$1:$D$1,0),0),"")&amp;IFERROR(VLOOKUP(NA$2&amp;$A6,'EFL2'!$B:$C,MATCH("HOME",'EFL2'!$B$1:$C$1,0),0),"")&amp;IFERROR(VLOOKUP(NA$2&amp;$A6,'UCL2'!$C:$F,MATCH("AWAY",'UCL2'!$C$1:$F$1,0),0),"")&amp;IFERROR(VLOOKUP(NA$2&amp;$A6,'UCL2'!$D:$E,MATCH("HOME",'UCL2'!$D$1:$E$1,0),0),"")&amp;IFERROR(VLOOKUP(NA$2&amp;$A6,'EU2'!$C:$F,MATCH("AWAY",'EU2'!$C$1:$F$1,0),0),"")&amp;IFERROR(VLOOKUP(NA$2&amp;$A6,'EU2'!$D:$E,MATCH("HOME",'EU2'!$D$1:$E$1,0),0),"")&amp;IFERROR(VLOOKUP(NA$2&amp;$A6,'EUC2'!$C:$F,MATCH("AWAY",'EUC2'!$C$1:$F$1,0),0),"")&amp;IFERROR(VLOOKUP(NA$2&amp;$A6,'EUC2'!$D:$E,MATCH("HOME",'EUC2'!$D$1:$E$1,0),0),"")</f>
        <v/>
      </c>
      <c r="NB6" s="25" t="str">
        <f>IFERROR(VLOOKUP(NB$2&amp;$B6,'FPL FIX2'!$N$1:$Q$400,MATCH("HOME",'FPL FIX2'!$N$1:$Q$1,0),0),"")&amp;IFERROR(VLOOKUP(NB$2&amp;$B6,'FPL FIX2'!$O$1:$P$400,MATCH("AWAY",'FPL FIX2'!$O$1:$P$1,0),0),"")&amp;IFERROR(VLOOKUP(NB$2&amp;$A6,'FA2'!$A:$D,MATCH("AWAY",'FA2'!$A$1:$D$1,0),0),"")&amp;IFERROR(VLOOKUP(NB$2&amp;$A6,'FA2'!$B:$C,MATCH("HOME",'FA2'!$B$1:$C$1,0),0),"")&amp;IFERROR(VLOOKUP(NB$2&amp;$A6,'EFL2'!$A:$D,MATCH("AWAY",'EFL2'!$A$1:$D$1,0),0),"")&amp;IFERROR(VLOOKUP(NB$2&amp;$A6,'EFL2'!$B:$C,MATCH("HOME",'EFL2'!$B$1:$C$1,0),0),"")&amp;IFERROR(VLOOKUP(NB$2&amp;$A6,'UCL2'!$C:$F,MATCH("AWAY",'UCL2'!$C$1:$F$1,0),0),"")&amp;IFERROR(VLOOKUP(NB$2&amp;$A6,'UCL2'!$D:$E,MATCH("HOME",'UCL2'!$D$1:$E$1,0),0),"")&amp;IFERROR(VLOOKUP(NB$2&amp;$A6,'EU2'!$C:$F,MATCH("AWAY",'EU2'!$C$1:$F$1,0),0),"")&amp;IFERROR(VLOOKUP(NB$2&amp;$A6,'EU2'!$D:$E,MATCH("HOME",'EU2'!$D$1:$E$1,0),0),"")&amp;IFERROR(VLOOKUP(NB$2&amp;$A6,'EUC2'!$C:$F,MATCH("AWAY",'EUC2'!$C$1:$F$1,0),0),"")&amp;IFERROR(VLOOKUP(NB$2&amp;$A6,'EUC2'!$D:$E,MATCH("HOME",'EUC2'!$D$1:$E$1,0),0),"")</f>
        <v/>
      </c>
      <c r="NC6" s="25" t="str">
        <f>IFERROR(VLOOKUP(NC$2&amp;$B6,'FPL FIX2'!$N$1:$Q$400,MATCH("HOME",'FPL FIX2'!$N$1:$Q$1,0),0),"")&amp;IFERROR(VLOOKUP(NC$2&amp;$B6,'FPL FIX2'!$O$1:$P$400,MATCH("AWAY",'FPL FIX2'!$O$1:$P$1,0),0),"")&amp;IFERROR(VLOOKUP(NC$2&amp;$A6,'FA2'!$A:$D,MATCH("AWAY",'FA2'!$A$1:$D$1,0),0),"")&amp;IFERROR(VLOOKUP(NC$2&amp;$A6,'FA2'!$B:$C,MATCH("HOME",'FA2'!$B$1:$C$1,0),0),"")&amp;IFERROR(VLOOKUP(NC$2&amp;$A6,'EFL2'!$A:$D,MATCH("AWAY",'EFL2'!$A$1:$D$1,0),0),"")&amp;IFERROR(VLOOKUP(NC$2&amp;$A6,'EFL2'!$B:$C,MATCH("HOME",'EFL2'!$B$1:$C$1,0),0),"")&amp;IFERROR(VLOOKUP(NC$2&amp;$A6,'UCL2'!$C:$F,MATCH("AWAY",'UCL2'!$C$1:$F$1,0),0),"")&amp;IFERROR(VLOOKUP(NC$2&amp;$A6,'UCL2'!$D:$E,MATCH("HOME",'UCL2'!$D$1:$E$1,0),0),"")&amp;IFERROR(VLOOKUP(NC$2&amp;$A6,'EU2'!$C:$F,MATCH("AWAY",'EU2'!$C$1:$F$1,0),0),"")&amp;IFERROR(VLOOKUP(NC$2&amp;$A6,'EU2'!$D:$E,MATCH("HOME",'EU2'!$D$1:$E$1,0),0),"")&amp;IFERROR(VLOOKUP(NC$2&amp;$A6,'EUC2'!$C:$F,MATCH("AWAY",'EUC2'!$C$1:$F$1,0),0),"")&amp;IFERROR(VLOOKUP(NC$2&amp;$A6,'EUC2'!$D:$E,MATCH("HOME",'EUC2'!$D$1:$E$1,0),0),"")</f>
        <v/>
      </c>
      <c r="NE6" s="24" t="s">
        <v>2</v>
      </c>
      <c r="NF6" s="25" t="str">
        <f>IFERROR(VLOOKUP(NF$2&amp;$B6,'FPL FIX2'!$F$1:$I$50,MATCH("HOME",'FPL FIX2'!$F$1:$I$1,0),0),"")&amp;IFERROR(VLOOKUP(NF$2&amp;$B6,'FPL FIX2'!$G$1:$H$50,MATCH("AWAY",'FPL FIX2'!$G$1:$H$1,0),0),"")</f>
        <v/>
      </c>
      <c r="NG6" s="25"/>
      <c r="NH6" s="25" t="str">
        <f>IFERROR(VLOOKUP(NH$2&amp;$B6,'FPL FIX2'!$F$1:$I$400,MATCH("HOME",'FPL FIX2'!$F$1:$I$1,0),0),"")&amp;IFERROR(VLOOKUP(NH$2&amp;$B6,'FPL FIX2'!$G$1:$H$400,MATCH("AWAY",'FPL FIX2'!$G$1:$H$1,0),0),"")</f>
        <v>MCI</v>
      </c>
      <c r="NI6" s="25" t="str">
        <f>IFERROR(VLOOKUP(NI$2&amp;$B6,'FPL FIX2'!$F$1:$I$400,MATCH("HOME",'FPL FIX2'!$F$1:$I$1,0),0),"")&amp;IFERROR(VLOOKUP(NI$2&amp;$B6,'FPL FIX2'!$G$1:$H$400,MATCH("AWAY",'FPL FIX2'!$G$1:$H$1,0),0),"")</f>
        <v>avl</v>
      </c>
      <c r="NJ6" s="25" t="str">
        <f>IFERROR(VLOOKUP(NJ$2&amp;$B6,'FPL FIX2'!$F$1:$I$400,MATCH("HOME",'FPL FIX2'!$F$1:$I$1,0),0),"")&amp;IFERROR(VLOOKUP(NJ$2&amp;$B6,'FPL FIX2'!$G$1:$H$400,MATCH("AWAY",'FPL FIX2'!$G$1:$H$1,0),0),"")</f>
        <v>WHU</v>
      </c>
    </row>
    <row r="7" spans="1:415" ht="30" customHeight="1" thickBot="1" x14ac:dyDescent="0.3">
      <c r="A7" s="23" t="s">
        <v>70</v>
      </c>
      <c r="B7" s="24" t="s">
        <v>3</v>
      </c>
      <c r="C7" s="25" t="str">
        <f>IFERROR(VLOOKUP(C$2&amp;$B7,'FPL FIX2'!$N$1:$Q$400,MATCH("HOME",'FPL FIX2'!$N$1:$Q$1,0),0),"")&amp;IFERROR(VLOOKUP(C$2&amp;$B7,'FPL FIX2'!$O$1:$P$400,MATCH("AWAY",'FPL FIX2'!$O$1:$P$1,0),0),"")&amp;IFERROR(VLOOKUP(C$2&amp;$A7,'FA2'!$A:$D,MATCH("AWAY",'FA2'!$A$1:$D$1,0),0),"")&amp;IFERROR(VLOOKUP(C$2&amp;$A7,'FA2'!$B:$C,MATCH("HOME",'FA2'!$B$1:$C$1,0),0),"")&amp;IFERROR(VLOOKUP(C$2&amp;$A7,'EFL2'!$A:$D,MATCH("AWAY",'EFL2'!$A$1:$D$1,0),0),"")&amp;IFERROR(VLOOKUP(C$2&amp;$A7,'EFL2'!$B:$C,MATCH("HOME",'EFL2'!$B$1:$C$1,0),0),"")&amp;IFERROR(VLOOKUP(C$2&amp;$A7,'UCL2'!$C:$F,MATCH("AWAY",'UCL2'!$C$1:$F$1,0),0),"")&amp;IFERROR(VLOOKUP(C$2&amp;$A7,'UCL2'!$D:$E,MATCH("HOME",'UCL2'!$D$1:$E$1,0),0),"")&amp;IFERROR(VLOOKUP(C$2&amp;$A7,'EU2'!$C:$F,MATCH("AWAY",'EU2'!$C$1:$F$1,0),0),"")&amp;IFERROR(VLOOKUP(C$2&amp;$A7,'EU2'!$D:$E,MATCH("HOME",'EU2'!$D$1:$E$1,0),0),"")&amp;IFERROR(VLOOKUP(C$2&amp;$A7,'EUC2'!$C:$F,MATCH("AWAY",'EUC2'!$C$1:$F$1,0),0),"")&amp;IFERROR(VLOOKUP(C$2&amp;$A7,'EUC2'!$D:$E,MATCH("HOME",'EUC2'!$D$1:$E$1,0),0),"")</f>
        <v/>
      </c>
      <c r="D7" s="25" t="str">
        <f>IFERROR(VLOOKUP(D$2&amp;$B7,'FPL FIX2'!$N$1:$Q$400,MATCH("HOME",'FPL FIX2'!$N$1:$Q$1,0),0),"")&amp;IFERROR(VLOOKUP(D$2&amp;$B7,'FPL FIX2'!$O$1:$P$400,MATCH("AWAY",'FPL FIX2'!$O$1:$P$1,0),0),"")&amp;IFERROR(VLOOKUP(D$2&amp;$A7,'FA2'!$A:$D,MATCH("AWAY",'FA2'!$A$1:$D$1,0),0),"")&amp;IFERROR(VLOOKUP(D$2&amp;$A7,'FA2'!$B:$C,MATCH("HOME",'FA2'!$B$1:$C$1,0),0),"")&amp;IFERROR(VLOOKUP(D$2&amp;$A7,'EFL2'!$A:$D,MATCH("AWAY",'EFL2'!$A$1:$D$1,0),0),"")&amp;IFERROR(VLOOKUP(D$2&amp;$A7,'EFL2'!$B:$C,MATCH("HOME",'EFL2'!$B$1:$C$1,0),0),"")&amp;IFERROR(VLOOKUP(D$2&amp;$A7,'UCL2'!$C:$F,MATCH("AWAY",'UCL2'!$C$1:$F$1,0),0),"")&amp;IFERROR(VLOOKUP(D$2&amp;$A7,'UCL2'!$D:$E,MATCH("HOME",'UCL2'!$D$1:$E$1,0),0),"")&amp;IFERROR(VLOOKUP(D$2&amp;$A7,'EU2'!$C:$F,MATCH("AWAY",'EU2'!$C$1:$F$1,0),0),"")&amp;IFERROR(VLOOKUP(D$2&amp;$A7,'EU2'!$D:$E,MATCH("HOME",'EU2'!$D$1:$E$1,0),0),"")&amp;IFERROR(VLOOKUP(D$2&amp;$A7,'EUC2'!$C:$F,MATCH("AWAY",'EUC2'!$C$1:$F$1,0),0),"")&amp;IFERROR(VLOOKUP(D$2&amp;$A7,'EUC2'!$D:$E,MATCH("HOME",'EUC2'!$D$1:$E$1,0),0),"")</f>
        <v/>
      </c>
      <c r="E7" s="25" t="str">
        <f>IFERROR(VLOOKUP(E$2&amp;$B7,'FPL FIX2'!$N$1:$Q$400,MATCH("HOME",'FPL FIX2'!$N$1:$Q$1,0),0),"")&amp;IFERROR(VLOOKUP(E$2&amp;$B7,'FPL FIX2'!$O$1:$P$400,MATCH("AWAY",'FPL FIX2'!$O$1:$P$1,0),0),"")&amp;IFERROR(VLOOKUP(E$2&amp;$A7,'FA2'!$A:$D,MATCH("AWAY",'FA2'!$A$1:$D$1,0),0),"")&amp;IFERROR(VLOOKUP(E$2&amp;$A7,'FA2'!$B:$C,MATCH("HOME",'FA2'!$B$1:$C$1,0),0),"")&amp;IFERROR(VLOOKUP(E$2&amp;$A7,'EFL2'!$A:$D,MATCH("AWAY",'EFL2'!$A$1:$D$1,0),0),"")&amp;IFERROR(VLOOKUP(E$2&amp;$A7,'EFL2'!$B:$C,MATCH("HOME",'EFL2'!$B$1:$C$1,0),0),"")&amp;IFERROR(VLOOKUP(E$2&amp;$A7,'UCL2'!$C:$F,MATCH("AWAY",'UCL2'!$C$1:$F$1,0),0),"")&amp;IFERROR(VLOOKUP(E$2&amp;$A7,'UCL2'!$D:$E,MATCH("HOME",'UCL2'!$D$1:$E$1,0),0),"")&amp;IFERROR(VLOOKUP(E$2&amp;$A7,'EU2'!$C:$F,MATCH("AWAY",'EU2'!$C$1:$F$1,0),0),"")&amp;IFERROR(VLOOKUP(E$2&amp;$A7,'EU2'!$D:$E,MATCH("HOME",'EU2'!$D$1:$E$1,0),0),"")&amp;IFERROR(VLOOKUP(E$2&amp;$A7,'EUC2'!$C:$F,MATCH("AWAY",'EUC2'!$C$1:$F$1,0),0),"")&amp;IFERROR(VLOOKUP(E$2&amp;$A7,'EUC2'!$D:$E,MATCH("HOME",'EUC2'!$D$1:$E$1,0),0),"")</f>
        <v/>
      </c>
      <c r="F7" s="25" t="str">
        <f>IFERROR(VLOOKUP(F$2&amp;$B7,'FPL FIX2'!$N$1:$Q$400,MATCH("HOME",'FPL FIX2'!$N$1:$Q$1,0),0),"")&amp;IFERROR(VLOOKUP(F$2&amp;$B7,'FPL FIX2'!$O$1:$P$400,MATCH("AWAY",'FPL FIX2'!$O$1:$P$1,0),0),"")&amp;IFERROR(VLOOKUP(F$2&amp;$A7,'FA2'!$A:$D,MATCH("AWAY",'FA2'!$A$1:$D$1,0),0),"")&amp;IFERROR(VLOOKUP(F$2&amp;$A7,'FA2'!$B:$C,MATCH("HOME",'FA2'!$B$1:$C$1,0),0),"")&amp;IFERROR(VLOOKUP(F$2&amp;$A7,'EFL2'!$A:$D,MATCH("AWAY",'EFL2'!$A$1:$D$1,0),0),"")&amp;IFERROR(VLOOKUP(F$2&amp;$A7,'EFL2'!$B:$C,MATCH("HOME",'EFL2'!$B$1:$C$1,0),0),"")&amp;IFERROR(VLOOKUP(F$2&amp;$A7,'UCL2'!$C:$F,MATCH("AWAY",'UCL2'!$C$1:$F$1,0),0),"")&amp;IFERROR(VLOOKUP(F$2&amp;$A7,'UCL2'!$D:$E,MATCH("HOME",'UCL2'!$D$1:$E$1,0),0),"")&amp;IFERROR(VLOOKUP(F$2&amp;$A7,'EU2'!$C:$F,MATCH("AWAY",'EU2'!$C$1:$F$1,0),0),"")&amp;IFERROR(VLOOKUP(F$2&amp;$A7,'EU2'!$D:$E,MATCH("HOME",'EU2'!$D$1:$E$1,0),0),"")&amp;IFERROR(VLOOKUP(F$2&amp;$A7,'EUC2'!$C:$F,MATCH("AWAY",'EUC2'!$C$1:$F$1,0),0),"")&amp;IFERROR(VLOOKUP(F$2&amp;$A7,'EUC2'!$D:$E,MATCH("HOME",'EUC2'!$D$1:$E$1,0),0),"")</f>
        <v/>
      </c>
      <c r="G7" s="25" t="str">
        <f>IFERROR(VLOOKUP(G$2&amp;$B7,'FPL FIX2'!$N$1:$Q$400,MATCH("HOME",'FPL FIX2'!$N$1:$Q$1,0),0),"")&amp;IFERROR(VLOOKUP(G$2&amp;$B7,'FPL FIX2'!$O$1:$P$400,MATCH("AWAY",'FPL FIX2'!$O$1:$P$1,0),0),"")&amp;IFERROR(VLOOKUP(G$2&amp;$A7,'FA2'!$A:$D,MATCH("AWAY",'FA2'!$A$1:$D$1,0),0),"")&amp;IFERROR(VLOOKUP(G$2&amp;$A7,'FA2'!$B:$C,MATCH("HOME",'FA2'!$B$1:$C$1,0),0),"")&amp;IFERROR(VLOOKUP(G$2&amp;$A7,'EFL2'!$A:$D,MATCH("AWAY",'EFL2'!$A$1:$D$1,0),0),"")&amp;IFERROR(VLOOKUP(G$2&amp;$A7,'EFL2'!$B:$C,MATCH("HOME",'EFL2'!$B$1:$C$1,0),0),"")&amp;IFERROR(VLOOKUP(G$2&amp;$A7,'UCL2'!$C:$F,MATCH("AWAY",'UCL2'!$C$1:$F$1,0),0),"")&amp;IFERROR(VLOOKUP(G$2&amp;$A7,'UCL2'!$D:$E,MATCH("HOME",'UCL2'!$D$1:$E$1,0),0),"")&amp;IFERROR(VLOOKUP(G$2&amp;$A7,'EU2'!$C:$F,MATCH("AWAY",'EU2'!$C$1:$F$1,0),0),"")&amp;IFERROR(VLOOKUP(G$2&amp;$A7,'EU2'!$D:$E,MATCH("HOME",'EU2'!$D$1:$E$1,0),0),"")&amp;IFERROR(VLOOKUP(G$2&amp;$A7,'EUC2'!$C:$F,MATCH("AWAY",'EUC2'!$C$1:$F$1,0),0),"")&amp;IFERROR(VLOOKUP(G$2&amp;$A7,'EUC2'!$D:$E,MATCH("HOME",'EUC2'!$D$1:$E$1,0),0),"")</f>
        <v/>
      </c>
      <c r="H7" s="25" t="str">
        <f>IFERROR(VLOOKUP(H$2&amp;$B7,'FPL FIX2'!$N$1:$Q$400,MATCH("HOME",'FPL FIX2'!$N$1:$Q$1,0),0),"")&amp;IFERROR(VLOOKUP(H$2&amp;$B7,'FPL FIX2'!$O$1:$P$400,MATCH("AWAY",'FPL FIX2'!$O$1:$P$1,0),0),"")&amp;IFERROR(VLOOKUP(H$2&amp;$A7,'FA2'!$A:$D,MATCH("AWAY",'FA2'!$A$1:$D$1,0),0),"")&amp;IFERROR(VLOOKUP(H$2&amp;$A7,'FA2'!$B:$C,MATCH("HOME",'FA2'!$B$1:$C$1,0),0),"")&amp;IFERROR(VLOOKUP(H$2&amp;$A7,'EFL2'!$A:$D,MATCH("AWAY",'EFL2'!$A$1:$D$1,0),0),"")&amp;IFERROR(VLOOKUP(H$2&amp;$A7,'EFL2'!$B:$C,MATCH("HOME",'EFL2'!$B$1:$C$1,0),0),"")&amp;IFERROR(VLOOKUP(H$2&amp;$A7,'UCL2'!$C:$F,MATCH("AWAY",'UCL2'!$C$1:$F$1,0),0),"")&amp;IFERROR(VLOOKUP(H$2&amp;$A7,'UCL2'!$D:$E,MATCH("HOME",'UCL2'!$D$1:$E$1,0),0),"")&amp;IFERROR(VLOOKUP(H$2&amp;$A7,'EU2'!$C:$F,MATCH("AWAY",'EU2'!$C$1:$F$1,0),0),"")&amp;IFERROR(VLOOKUP(H$2&amp;$A7,'EU2'!$D:$E,MATCH("HOME",'EU2'!$D$1:$E$1,0),0),"")&amp;IFERROR(VLOOKUP(H$2&amp;$A7,'EUC2'!$C:$F,MATCH("AWAY",'EUC2'!$C$1:$F$1,0),0),"")&amp;IFERROR(VLOOKUP(H$2&amp;$A7,'EUC2'!$D:$E,MATCH("HOME",'EUC2'!$D$1:$E$1,0),0),"")</f>
        <v/>
      </c>
      <c r="I7" s="25" t="str">
        <f>IFERROR(VLOOKUP(I$2&amp;$B7,'FPL FIX2'!$N$1:$Q$400,MATCH("HOME",'FPL FIX2'!$N$1:$Q$1,0),0),"")&amp;IFERROR(VLOOKUP(I$2&amp;$B7,'FPL FIX2'!$O$1:$P$400,MATCH("AWAY",'FPL FIX2'!$O$1:$P$1,0),0),"")&amp;IFERROR(VLOOKUP(I$2&amp;$A7,'FA2'!$A:$D,MATCH("AWAY",'FA2'!$A$1:$D$1,0),0),"")&amp;IFERROR(VLOOKUP(I$2&amp;$A7,'FA2'!$B:$C,MATCH("HOME",'FA2'!$B$1:$C$1,0),0),"")&amp;IFERROR(VLOOKUP(I$2&amp;$A7,'EFL2'!$A:$D,MATCH("AWAY",'EFL2'!$A$1:$D$1,0),0),"")&amp;IFERROR(VLOOKUP(I$2&amp;$A7,'EFL2'!$B:$C,MATCH("HOME",'EFL2'!$B$1:$C$1,0),0),"")&amp;IFERROR(VLOOKUP(I$2&amp;$A7,'UCL2'!$C:$F,MATCH("AWAY",'UCL2'!$C$1:$F$1,0),0),"")&amp;IFERROR(VLOOKUP(I$2&amp;$A7,'UCL2'!$D:$E,MATCH("HOME",'UCL2'!$D$1:$E$1,0),0),"")&amp;IFERROR(VLOOKUP(I$2&amp;$A7,'EU2'!$C:$F,MATCH("AWAY",'EU2'!$C$1:$F$1,0),0),"")&amp;IFERROR(VLOOKUP(I$2&amp;$A7,'EU2'!$D:$E,MATCH("HOME",'EU2'!$D$1:$E$1,0),0),"")&amp;IFERROR(VLOOKUP(I$2&amp;$A7,'EUC2'!$C:$F,MATCH("AWAY",'EUC2'!$C$1:$F$1,0),0),"")&amp;IFERROR(VLOOKUP(I$2&amp;$A7,'EUC2'!$D:$E,MATCH("HOME",'EUC2'!$D$1:$E$1,0),0),"")</f>
        <v>lei</v>
      </c>
      <c r="J7" s="25" t="str">
        <f>IFERROR(VLOOKUP(J$2&amp;$B7,'FPL FIX2'!$N$1:$Q$400,MATCH("HOME",'FPL FIX2'!$N$1:$Q$1,0),0),"")&amp;IFERROR(VLOOKUP(J$2&amp;$B7,'FPL FIX2'!$O$1:$P$400,MATCH("AWAY",'FPL FIX2'!$O$1:$P$1,0),0),"")&amp;IFERROR(VLOOKUP(J$2&amp;$A7,'FA2'!$A:$D,MATCH("AWAY",'FA2'!$A$1:$D$1,0),0),"")&amp;IFERROR(VLOOKUP(J$2&amp;$A7,'FA2'!$B:$C,MATCH("HOME",'FA2'!$B$1:$C$1,0),0),"")&amp;IFERROR(VLOOKUP(J$2&amp;$A7,'EFL2'!$A:$D,MATCH("AWAY",'EFL2'!$A$1:$D$1,0),0),"")&amp;IFERROR(VLOOKUP(J$2&amp;$A7,'EFL2'!$B:$C,MATCH("HOME",'EFL2'!$B$1:$C$1,0),0),"")&amp;IFERROR(VLOOKUP(J$2&amp;$A7,'UCL2'!$C:$F,MATCH("AWAY",'UCL2'!$C$1:$F$1,0),0),"")&amp;IFERROR(VLOOKUP(J$2&amp;$A7,'UCL2'!$D:$E,MATCH("HOME",'UCL2'!$D$1:$E$1,0),0),"")&amp;IFERROR(VLOOKUP(J$2&amp;$A7,'EU2'!$C:$F,MATCH("AWAY",'EU2'!$C$1:$F$1,0),0),"")&amp;IFERROR(VLOOKUP(J$2&amp;$A7,'EU2'!$D:$E,MATCH("HOME",'EU2'!$D$1:$E$1,0),0),"")&amp;IFERROR(VLOOKUP(J$2&amp;$A7,'EUC2'!$C:$F,MATCH("AWAY",'EUC2'!$C$1:$F$1,0),0),"")&amp;IFERROR(VLOOKUP(J$2&amp;$A7,'EUC2'!$D:$E,MATCH("HOME",'EUC2'!$D$1:$E$1,0),0),"")</f>
        <v/>
      </c>
      <c r="K7" s="25" t="str">
        <f>IFERROR(VLOOKUP(K$2&amp;$B7,'FPL FIX2'!$N$1:$Q$400,MATCH("HOME",'FPL FIX2'!$N$1:$Q$1,0),0),"")&amp;IFERROR(VLOOKUP(K$2&amp;$B7,'FPL FIX2'!$O$1:$P$400,MATCH("AWAY",'FPL FIX2'!$O$1:$P$1,0),0),"")&amp;IFERROR(VLOOKUP(K$2&amp;$A7,'FA2'!$A:$D,MATCH("AWAY",'FA2'!$A$1:$D$1,0),0),"")&amp;IFERROR(VLOOKUP(K$2&amp;$A7,'FA2'!$B:$C,MATCH("HOME",'FA2'!$B$1:$C$1,0),0),"")&amp;IFERROR(VLOOKUP(K$2&amp;$A7,'EFL2'!$A:$D,MATCH("AWAY",'EFL2'!$A$1:$D$1,0),0),"")&amp;IFERROR(VLOOKUP(K$2&amp;$A7,'EFL2'!$B:$C,MATCH("HOME",'EFL2'!$B$1:$C$1,0),0),"")&amp;IFERROR(VLOOKUP(K$2&amp;$A7,'UCL2'!$C:$F,MATCH("AWAY",'UCL2'!$C$1:$F$1,0),0),"")&amp;IFERROR(VLOOKUP(K$2&amp;$A7,'UCL2'!$D:$E,MATCH("HOME",'UCL2'!$D$1:$E$1,0),0),"")&amp;IFERROR(VLOOKUP(K$2&amp;$A7,'EU2'!$C:$F,MATCH("AWAY",'EU2'!$C$1:$F$1,0),0),"")&amp;IFERROR(VLOOKUP(K$2&amp;$A7,'EU2'!$D:$E,MATCH("HOME",'EU2'!$D$1:$E$1,0),0),"")&amp;IFERROR(VLOOKUP(K$2&amp;$A7,'EUC2'!$C:$F,MATCH("AWAY",'EUC2'!$C$1:$F$1,0),0),"")&amp;IFERROR(VLOOKUP(K$2&amp;$A7,'EUC2'!$D:$E,MATCH("HOME",'EUC2'!$D$1:$E$1,0),0),"")</f>
        <v/>
      </c>
      <c r="L7" s="25" t="str">
        <f>IFERROR(VLOOKUP(L$2&amp;$B7,'FPL FIX2'!$N$1:$Q$400,MATCH("HOME",'FPL FIX2'!$N$1:$Q$1,0),0),"")&amp;IFERROR(VLOOKUP(L$2&amp;$B7,'FPL FIX2'!$O$1:$P$400,MATCH("AWAY",'FPL FIX2'!$O$1:$P$1,0),0),"")&amp;IFERROR(VLOOKUP(L$2&amp;$A7,'FA2'!$A:$D,MATCH("AWAY",'FA2'!$A$1:$D$1,0),0),"")&amp;IFERROR(VLOOKUP(L$2&amp;$A7,'FA2'!$B:$C,MATCH("HOME",'FA2'!$B$1:$C$1,0),0),"")&amp;IFERROR(VLOOKUP(L$2&amp;$A7,'EFL2'!$A:$D,MATCH("AWAY",'EFL2'!$A$1:$D$1,0),0),"")&amp;IFERROR(VLOOKUP(L$2&amp;$A7,'EFL2'!$B:$C,MATCH("HOME",'EFL2'!$B$1:$C$1,0),0),"")&amp;IFERROR(VLOOKUP(L$2&amp;$A7,'UCL2'!$C:$F,MATCH("AWAY",'UCL2'!$C$1:$F$1,0),0),"")&amp;IFERROR(VLOOKUP(L$2&amp;$A7,'UCL2'!$D:$E,MATCH("HOME",'UCL2'!$D$1:$E$1,0),0),"")&amp;IFERROR(VLOOKUP(L$2&amp;$A7,'EU2'!$C:$F,MATCH("AWAY",'EU2'!$C$1:$F$1,0),0),"")&amp;IFERROR(VLOOKUP(L$2&amp;$A7,'EU2'!$D:$E,MATCH("HOME",'EU2'!$D$1:$E$1,0),0),"")&amp;IFERROR(VLOOKUP(L$2&amp;$A7,'EUC2'!$C:$F,MATCH("AWAY",'EUC2'!$C$1:$F$1,0),0),"")&amp;IFERROR(VLOOKUP(L$2&amp;$A7,'EUC2'!$D:$E,MATCH("HOME",'EUC2'!$D$1:$E$1,0),0),"")</f>
        <v/>
      </c>
      <c r="M7" s="25" t="str">
        <f>IFERROR(VLOOKUP(M$2&amp;$B7,'FPL FIX2'!$N$1:$Q$400,MATCH("HOME",'FPL FIX2'!$N$1:$Q$1,0),0),"")&amp;IFERROR(VLOOKUP(M$2&amp;$B7,'FPL FIX2'!$O$1:$P$400,MATCH("AWAY",'FPL FIX2'!$O$1:$P$1,0),0),"")&amp;IFERROR(VLOOKUP(M$2&amp;$A7,'FA2'!$A:$D,MATCH("AWAY",'FA2'!$A$1:$D$1,0),0),"")&amp;IFERROR(VLOOKUP(M$2&amp;$A7,'FA2'!$B:$C,MATCH("HOME",'FA2'!$B$1:$C$1,0),0),"")&amp;IFERROR(VLOOKUP(M$2&amp;$A7,'EFL2'!$A:$D,MATCH("AWAY",'EFL2'!$A$1:$D$1,0),0),"")&amp;IFERROR(VLOOKUP(M$2&amp;$A7,'EFL2'!$B:$C,MATCH("HOME",'EFL2'!$B$1:$C$1,0),0),"")&amp;IFERROR(VLOOKUP(M$2&amp;$A7,'UCL2'!$C:$F,MATCH("AWAY",'UCL2'!$C$1:$F$1,0),0),"")&amp;IFERROR(VLOOKUP(M$2&amp;$A7,'UCL2'!$D:$E,MATCH("HOME",'UCL2'!$D$1:$E$1,0),0),"")&amp;IFERROR(VLOOKUP(M$2&amp;$A7,'EU2'!$C:$F,MATCH("AWAY",'EU2'!$C$1:$F$1,0),0),"")&amp;IFERROR(VLOOKUP(M$2&amp;$A7,'EU2'!$D:$E,MATCH("HOME",'EU2'!$D$1:$E$1,0),0),"")&amp;IFERROR(VLOOKUP(M$2&amp;$A7,'EUC2'!$C:$F,MATCH("AWAY",'EUC2'!$C$1:$F$1,0),0),"")&amp;IFERROR(VLOOKUP(M$2&amp;$A7,'EUC2'!$D:$E,MATCH("HOME",'EUC2'!$D$1:$E$1,0),0),"")</f>
        <v/>
      </c>
      <c r="N7" s="25" t="str">
        <f>IFERROR(VLOOKUP(N$2&amp;$B7,'FPL FIX2'!$N$1:$Q$400,MATCH("HOME",'FPL FIX2'!$N$1:$Q$1,0),0),"")&amp;IFERROR(VLOOKUP(N$2&amp;$B7,'FPL FIX2'!$O$1:$P$400,MATCH("AWAY",'FPL FIX2'!$O$1:$P$1,0),0),"")&amp;IFERROR(VLOOKUP(N$2&amp;$A7,'FA2'!$A:$D,MATCH("AWAY",'FA2'!$A$1:$D$1,0),0),"")&amp;IFERROR(VLOOKUP(N$2&amp;$A7,'FA2'!$B:$C,MATCH("HOME",'FA2'!$B$1:$C$1,0),0),"")&amp;IFERROR(VLOOKUP(N$2&amp;$A7,'EFL2'!$A:$D,MATCH("AWAY",'EFL2'!$A$1:$D$1,0),0),"")&amp;IFERROR(VLOOKUP(N$2&amp;$A7,'EFL2'!$B:$C,MATCH("HOME",'EFL2'!$B$1:$C$1,0),0),"")&amp;IFERROR(VLOOKUP(N$2&amp;$A7,'UCL2'!$C:$F,MATCH("AWAY",'UCL2'!$C$1:$F$1,0),0),"")&amp;IFERROR(VLOOKUP(N$2&amp;$A7,'UCL2'!$D:$E,MATCH("HOME",'UCL2'!$D$1:$E$1,0),0),"")&amp;IFERROR(VLOOKUP(N$2&amp;$A7,'EU2'!$C:$F,MATCH("AWAY",'EU2'!$C$1:$F$1,0),0),"")&amp;IFERROR(VLOOKUP(N$2&amp;$A7,'EU2'!$D:$E,MATCH("HOME",'EU2'!$D$1:$E$1,0),0),"")&amp;IFERROR(VLOOKUP(N$2&amp;$A7,'EUC2'!$C:$F,MATCH("AWAY",'EUC2'!$C$1:$F$1,0),0),"")&amp;IFERROR(VLOOKUP(N$2&amp;$A7,'EUC2'!$D:$E,MATCH("HOME",'EUC2'!$D$1:$E$1,0),0),"")</f>
        <v/>
      </c>
      <c r="O7" s="25" t="str">
        <f>IFERROR(VLOOKUP(O$2&amp;$B7,'FPL FIX2'!$N$1:$Q$400,MATCH("HOME",'FPL FIX2'!$N$1:$Q$1,0),0),"")&amp;IFERROR(VLOOKUP(O$2&amp;$B7,'FPL FIX2'!$O$1:$P$400,MATCH("AWAY",'FPL FIX2'!$O$1:$P$1,0),0),"")&amp;IFERROR(VLOOKUP(O$2&amp;$A7,'FA2'!$A:$D,MATCH("AWAY",'FA2'!$A$1:$D$1,0),0),"")&amp;IFERROR(VLOOKUP(O$2&amp;$A7,'FA2'!$B:$C,MATCH("HOME",'FA2'!$B$1:$C$1,0),0),"")&amp;IFERROR(VLOOKUP(O$2&amp;$A7,'EFL2'!$A:$D,MATCH("AWAY",'EFL2'!$A$1:$D$1,0),0),"")&amp;IFERROR(VLOOKUP(O$2&amp;$A7,'EFL2'!$B:$C,MATCH("HOME",'EFL2'!$B$1:$C$1,0),0),"")&amp;IFERROR(VLOOKUP(O$2&amp;$A7,'UCL2'!$C:$F,MATCH("AWAY",'UCL2'!$C$1:$F$1,0),0),"")&amp;IFERROR(VLOOKUP(O$2&amp;$A7,'UCL2'!$D:$E,MATCH("HOME",'UCL2'!$D$1:$E$1,0),0),"")&amp;IFERROR(VLOOKUP(O$2&amp;$A7,'EU2'!$C:$F,MATCH("AWAY",'EU2'!$C$1:$F$1,0),0),"")&amp;IFERROR(VLOOKUP(O$2&amp;$A7,'EU2'!$D:$E,MATCH("HOME",'EU2'!$D$1:$E$1,0),0),"")&amp;IFERROR(VLOOKUP(O$2&amp;$A7,'EUC2'!$C:$F,MATCH("AWAY",'EUC2'!$C$1:$F$1,0),0),"")&amp;IFERROR(VLOOKUP(O$2&amp;$A7,'EUC2'!$D:$E,MATCH("HOME",'EUC2'!$D$1:$E$1,0),0),"")</f>
        <v>MUN</v>
      </c>
      <c r="P7" s="25" t="str">
        <f>IFERROR(VLOOKUP(P$2&amp;$B7,'FPL FIX2'!$N$1:$Q$400,MATCH("HOME",'FPL FIX2'!$N$1:$Q$1,0),0),"")&amp;IFERROR(VLOOKUP(P$2&amp;$B7,'FPL FIX2'!$O$1:$P$400,MATCH("AWAY",'FPL FIX2'!$O$1:$P$1,0),0),"")&amp;IFERROR(VLOOKUP(P$2&amp;$A7,'FA2'!$A:$D,MATCH("AWAY",'FA2'!$A$1:$D$1,0),0),"")&amp;IFERROR(VLOOKUP(P$2&amp;$A7,'FA2'!$B:$C,MATCH("HOME",'FA2'!$B$1:$C$1,0),0),"")&amp;IFERROR(VLOOKUP(P$2&amp;$A7,'EFL2'!$A:$D,MATCH("AWAY",'EFL2'!$A$1:$D$1,0),0),"")&amp;IFERROR(VLOOKUP(P$2&amp;$A7,'EFL2'!$B:$C,MATCH("HOME",'EFL2'!$B$1:$C$1,0),0),"")&amp;IFERROR(VLOOKUP(P$2&amp;$A7,'UCL2'!$C:$F,MATCH("AWAY",'UCL2'!$C$1:$F$1,0),0),"")&amp;IFERROR(VLOOKUP(P$2&amp;$A7,'UCL2'!$D:$E,MATCH("HOME",'UCL2'!$D$1:$E$1,0),0),"")&amp;IFERROR(VLOOKUP(P$2&amp;$A7,'EU2'!$C:$F,MATCH("AWAY",'EU2'!$C$1:$F$1,0),0),"")&amp;IFERROR(VLOOKUP(P$2&amp;$A7,'EU2'!$D:$E,MATCH("HOME",'EU2'!$D$1:$E$1,0),0),"")&amp;IFERROR(VLOOKUP(P$2&amp;$A7,'EUC2'!$C:$F,MATCH("AWAY",'EUC2'!$C$1:$F$1,0),0),"")&amp;IFERROR(VLOOKUP(P$2&amp;$A7,'EUC2'!$D:$E,MATCH("HOME",'EUC2'!$D$1:$E$1,0),0),"")</f>
        <v/>
      </c>
      <c r="Q7" s="25" t="str">
        <f>IFERROR(VLOOKUP(Q$2&amp;$B7,'FPL FIX2'!$N$1:$Q$400,MATCH("HOME",'FPL FIX2'!$N$1:$Q$1,0),0),"")&amp;IFERROR(VLOOKUP(Q$2&amp;$B7,'FPL FIX2'!$O$1:$P$400,MATCH("AWAY",'FPL FIX2'!$O$1:$P$1,0),0),"")&amp;IFERROR(VLOOKUP(Q$2&amp;$A7,'FA2'!$A:$D,MATCH("AWAY",'FA2'!$A$1:$D$1,0),0),"")&amp;IFERROR(VLOOKUP(Q$2&amp;$A7,'FA2'!$B:$C,MATCH("HOME",'FA2'!$B$1:$C$1,0),0),"")&amp;IFERROR(VLOOKUP(Q$2&amp;$A7,'EFL2'!$A:$D,MATCH("AWAY",'EFL2'!$A$1:$D$1,0),0),"")&amp;IFERROR(VLOOKUP(Q$2&amp;$A7,'EFL2'!$B:$C,MATCH("HOME",'EFL2'!$B$1:$C$1,0),0),"")&amp;IFERROR(VLOOKUP(Q$2&amp;$A7,'UCL2'!$C:$F,MATCH("AWAY",'UCL2'!$C$1:$F$1,0),0),"")&amp;IFERROR(VLOOKUP(Q$2&amp;$A7,'UCL2'!$D:$E,MATCH("HOME",'UCL2'!$D$1:$E$1,0),0),"")&amp;IFERROR(VLOOKUP(Q$2&amp;$A7,'EU2'!$C:$F,MATCH("AWAY",'EU2'!$C$1:$F$1,0),0),"")&amp;IFERROR(VLOOKUP(Q$2&amp;$A7,'EU2'!$D:$E,MATCH("HOME",'EU2'!$D$1:$E$1,0),0),"")&amp;IFERROR(VLOOKUP(Q$2&amp;$A7,'EUC2'!$C:$F,MATCH("AWAY",'EUC2'!$C$1:$F$1,0),0),"")&amp;IFERROR(VLOOKUP(Q$2&amp;$A7,'EUC2'!$D:$E,MATCH("HOME",'EUC2'!$D$1:$E$1,0),0),"")</f>
        <v/>
      </c>
      <c r="R7" s="25" t="str">
        <f>IFERROR(VLOOKUP(R$2&amp;$B7,'FPL FIX2'!$N$1:$Q$400,MATCH("HOME",'FPL FIX2'!$N$1:$Q$1,0),0),"")&amp;IFERROR(VLOOKUP(R$2&amp;$B7,'FPL FIX2'!$O$1:$P$400,MATCH("AWAY",'FPL FIX2'!$O$1:$P$1,0),0),"")&amp;IFERROR(VLOOKUP(R$2&amp;$A7,'FA2'!$A:$D,MATCH("AWAY",'FA2'!$A$1:$D$1,0),0),"")&amp;IFERROR(VLOOKUP(R$2&amp;$A7,'FA2'!$B:$C,MATCH("HOME",'FA2'!$B$1:$C$1,0),0),"")&amp;IFERROR(VLOOKUP(R$2&amp;$A7,'EFL2'!$A:$D,MATCH("AWAY",'EFL2'!$A$1:$D$1,0),0),"")&amp;IFERROR(VLOOKUP(R$2&amp;$A7,'EFL2'!$B:$C,MATCH("HOME",'EFL2'!$B$1:$C$1,0),0),"")&amp;IFERROR(VLOOKUP(R$2&amp;$A7,'UCL2'!$C:$F,MATCH("AWAY",'UCL2'!$C$1:$F$1,0),0),"")&amp;IFERROR(VLOOKUP(R$2&amp;$A7,'UCL2'!$D:$E,MATCH("HOME",'UCL2'!$D$1:$E$1,0),0),"")&amp;IFERROR(VLOOKUP(R$2&amp;$A7,'EU2'!$C:$F,MATCH("AWAY",'EU2'!$C$1:$F$1,0),0),"")&amp;IFERROR(VLOOKUP(R$2&amp;$A7,'EU2'!$D:$E,MATCH("HOME",'EU2'!$D$1:$E$1,0),0),"")&amp;IFERROR(VLOOKUP(R$2&amp;$A7,'EUC2'!$C:$F,MATCH("AWAY",'EUC2'!$C$1:$F$1,0),0),"")&amp;IFERROR(VLOOKUP(R$2&amp;$A7,'EUC2'!$D:$E,MATCH("HOME",'EUC2'!$D$1:$E$1,0),0),"")</f>
        <v/>
      </c>
      <c r="S7" s="25" t="str">
        <f>IFERROR(VLOOKUP(S$2&amp;$B7,'FPL FIX2'!$N$1:$Q$400,MATCH("HOME",'FPL FIX2'!$N$1:$Q$1,0),0),"")&amp;IFERROR(VLOOKUP(S$2&amp;$B7,'FPL FIX2'!$O$1:$P$400,MATCH("AWAY",'FPL FIX2'!$O$1:$P$1,0),0),"")&amp;IFERROR(VLOOKUP(S$2&amp;$A7,'FA2'!$A:$D,MATCH("AWAY",'FA2'!$A$1:$D$1,0),0),"")&amp;IFERROR(VLOOKUP(S$2&amp;$A7,'FA2'!$B:$C,MATCH("HOME",'FA2'!$B$1:$C$1,0),0),"")&amp;IFERROR(VLOOKUP(S$2&amp;$A7,'EFL2'!$A:$D,MATCH("AWAY",'EFL2'!$A$1:$D$1,0),0),"")&amp;IFERROR(VLOOKUP(S$2&amp;$A7,'EFL2'!$B:$C,MATCH("HOME",'EFL2'!$B$1:$C$1,0),0),"")&amp;IFERROR(VLOOKUP(S$2&amp;$A7,'UCL2'!$C:$F,MATCH("AWAY",'UCL2'!$C$1:$F$1,0),0),"")&amp;IFERROR(VLOOKUP(S$2&amp;$A7,'UCL2'!$D:$E,MATCH("HOME",'UCL2'!$D$1:$E$1,0),0),"")&amp;IFERROR(VLOOKUP(S$2&amp;$A7,'EU2'!$C:$F,MATCH("AWAY",'EU2'!$C$1:$F$1,0),0),"")&amp;IFERROR(VLOOKUP(S$2&amp;$A7,'EU2'!$D:$E,MATCH("HOME",'EU2'!$D$1:$E$1,0),0),"")&amp;IFERROR(VLOOKUP(S$2&amp;$A7,'EUC2'!$C:$F,MATCH("AWAY",'EUC2'!$C$1:$F$1,0),0),"")&amp;IFERROR(VLOOKUP(S$2&amp;$A7,'EUC2'!$D:$E,MATCH("HOME",'EUC2'!$D$1:$E$1,0),0),"")</f>
        <v/>
      </c>
      <c r="T7" s="25" t="str">
        <f>IFERROR(VLOOKUP(T$2&amp;$B7,'FPL FIX2'!$N$1:$Q$400,MATCH("HOME",'FPL FIX2'!$N$1:$Q$1,0),0),"")&amp;IFERROR(VLOOKUP(T$2&amp;$B7,'FPL FIX2'!$O$1:$P$400,MATCH("AWAY",'FPL FIX2'!$O$1:$P$1,0),0),"")&amp;IFERROR(VLOOKUP(T$2&amp;$A7,'FA2'!$A:$D,MATCH("AWAY",'FA2'!$A$1:$D$1,0),0),"")&amp;IFERROR(VLOOKUP(T$2&amp;$A7,'FA2'!$B:$C,MATCH("HOME",'FA2'!$B$1:$C$1,0),0),"")&amp;IFERROR(VLOOKUP(T$2&amp;$A7,'EFL2'!$A:$D,MATCH("AWAY",'EFL2'!$A$1:$D$1,0),0),"")&amp;IFERROR(VLOOKUP(T$2&amp;$A7,'EFL2'!$B:$C,MATCH("HOME",'EFL2'!$B$1:$C$1,0),0),"")&amp;IFERROR(VLOOKUP(T$2&amp;$A7,'UCL2'!$C:$F,MATCH("AWAY",'UCL2'!$C$1:$F$1,0),0),"")&amp;IFERROR(VLOOKUP(T$2&amp;$A7,'UCL2'!$D:$E,MATCH("HOME",'UCL2'!$D$1:$E$1,0),0),"")&amp;IFERROR(VLOOKUP(T$2&amp;$A7,'EU2'!$C:$F,MATCH("AWAY",'EU2'!$C$1:$F$1,0),0),"")&amp;IFERROR(VLOOKUP(T$2&amp;$A7,'EU2'!$D:$E,MATCH("HOME",'EU2'!$D$1:$E$1,0),0),"")&amp;IFERROR(VLOOKUP(T$2&amp;$A7,'EUC2'!$C:$F,MATCH("AWAY",'EUC2'!$C$1:$F$1,0),0),"")&amp;IFERROR(VLOOKUP(T$2&amp;$A7,'EUC2'!$D:$E,MATCH("HOME",'EUC2'!$D$1:$E$1,0),0),"")</f>
        <v/>
      </c>
      <c r="U7" s="25" t="str">
        <f>IFERROR(VLOOKUP(U$2&amp;$B7,'FPL FIX2'!$N$1:$Q$400,MATCH("HOME",'FPL FIX2'!$N$1:$Q$1,0),0),"")&amp;IFERROR(VLOOKUP(U$2&amp;$B7,'FPL FIX2'!$O$1:$P$400,MATCH("AWAY",'FPL FIX2'!$O$1:$P$1,0),0),"")&amp;IFERROR(VLOOKUP(U$2&amp;$A7,'FA2'!$A:$D,MATCH("AWAY",'FA2'!$A$1:$D$1,0),0),"")&amp;IFERROR(VLOOKUP(U$2&amp;$A7,'FA2'!$B:$C,MATCH("HOME",'FA2'!$B$1:$C$1,0),0),"")&amp;IFERROR(VLOOKUP(U$2&amp;$A7,'EFL2'!$A:$D,MATCH("AWAY",'EFL2'!$A$1:$D$1,0),0),"")&amp;IFERROR(VLOOKUP(U$2&amp;$A7,'EFL2'!$B:$C,MATCH("HOME",'EFL2'!$B$1:$C$1,0),0),"")&amp;IFERROR(VLOOKUP(U$2&amp;$A7,'UCL2'!$C:$F,MATCH("AWAY",'UCL2'!$C$1:$F$1,0),0),"")&amp;IFERROR(VLOOKUP(U$2&amp;$A7,'UCL2'!$D:$E,MATCH("HOME",'UCL2'!$D$1:$E$1,0),0),"")&amp;IFERROR(VLOOKUP(U$2&amp;$A7,'EU2'!$C:$F,MATCH("AWAY",'EU2'!$C$1:$F$1,0),0),"")&amp;IFERROR(VLOOKUP(U$2&amp;$A7,'EU2'!$D:$E,MATCH("HOME",'EU2'!$D$1:$E$1,0),0),"")&amp;IFERROR(VLOOKUP(U$2&amp;$A7,'EUC2'!$C:$F,MATCH("AWAY",'EUC2'!$C$1:$F$1,0),0),"")&amp;IFERROR(VLOOKUP(U$2&amp;$A7,'EUC2'!$D:$E,MATCH("HOME",'EUC2'!$D$1:$E$1,0),0),"")</f>
        <v/>
      </c>
      <c r="V7" s="25" t="str">
        <f>IFERROR(VLOOKUP(V$2&amp;$B7,'FPL FIX2'!$N$1:$Q$400,MATCH("HOME",'FPL FIX2'!$N$1:$Q$1,0),0),"")&amp;IFERROR(VLOOKUP(V$2&amp;$B7,'FPL FIX2'!$O$1:$P$400,MATCH("AWAY",'FPL FIX2'!$O$1:$P$1,0),0),"")&amp;IFERROR(VLOOKUP(V$2&amp;$A7,'FA2'!$A:$D,MATCH("AWAY",'FA2'!$A$1:$D$1,0),0),"")&amp;IFERROR(VLOOKUP(V$2&amp;$A7,'FA2'!$B:$C,MATCH("HOME",'FA2'!$B$1:$C$1,0),0),"")&amp;IFERROR(VLOOKUP(V$2&amp;$A7,'EFL2'!$A:$D,MATCH("AWAY",'EFL2'!$A$1:$D$1,0),0),"")&amp;IFERROR(VLOOKUP(V$2&amp;$A7,'EFL2'!$B:$C,MATCH("HOME",'EFL2'!$B$1:$C$1,0),0),"")&amp;IFERROR(VLOOKUP(V$2&amp;$A7,'UCL2'!$C:$F,MATCH("AWAY",'UCL2'!$C$1:$F$1,0),0),"")&amp;IFERROR(VLOOKUP(V$2&amp;$A7,'UCL2'!$D:$E,MATCH("HOME",'UCL2'!$D$1:$E$1,0),0),"")&amp;IFERROR(VLOOKUP(V$2&amp;$A7,'EU2'!$C:$F,MATCH("AWAY",'EU2'!$C$1:$F$1,0),0),"")&amp;IFERROR(VLOOKUP(V$2&amp;$A7,'EU2'!$D:$E,MATCH("HOME",'EU2'!$D$1:$E$1,0),0),"")&amp;IFERROR(VLOOKUP(V$2&amp;$A7,'EUC2'!$C:$F,MATCH("AWAY",'EUC2'!$C$1:$F$1,0),0),"")&amp;IFERROR(VLOOKUP(V$2&amp;$A7,'EUC2'!$D:$E,MATCH("HOME",'EUC2'!$D$1:$E$1,0),0),"")</f>
        <v>ful</v>
      </c>
      <c r="W7" s="25" t="str">
        <f>IFERROR(VLOOKUP(W$2&amp;$B7,'FPL FIX2'!$N$1:$Q$400,MATCH("HOME",'FPL FIX2'!$N$1:$Q$1,0),0),"")&amp;IFERROR(VLOOKUP(W$2&amp;$B7,'FPL FIX2'!$O$1:$P$400,MATCH("AWAY",'FPL FIX2'!$O$1:$P$1,0),0),"")&amp;IFERROR(VLOOKUP(W$2&amp;$A7,'FA2'!$A:$D,MATCH("AWAY",'FA2'!$A$1:$D$1,0),0),"")&amp;IFERROR(VLOOKUP(W$2&amp;$A7,'FA2'!$B:$C,MATCH("HOME",'FA2'!$B$1:$C$1,0),0),"")&amp;IFERROR(VLOOKUP(W$2&amp;$A7,'EFL2'!$A:$D,MATCH("AWAY",'EFL2'!$A$1:$D$1,0),0),"")&amp;IFERROR(VLOOKUP(W$2&amp;$A7,'EFL2'!$B:$C,MATCH("HOME",'EFL2'!$B$1:$C$1,0),0),"")&amp;IFERROR(VLOOKUP(W$2&amp;$A7,'UCL2'!$C:$F,MATCH("AWAY",'UCL2'!$C$1:$F$1,0),0),"")&amp;IFERROR(VLOOKUP(W$2&amp;$A7,'UCL2'!$D:$E,MATCH("HOME",'UCL2'!$D$1:$E$1,0),0),"")&amp;IFERROR(VLOOKUP(W$2&amp;$A7,'EU2'!$C:$F,MATCH("AWAY",'EU2'!$C$1:$F$1,0),0),"")&amp;IFERROR(VLOOKUP(W$2&amp;$A7,'EU2'!$D:$E,MATCH("HOME",'EU2'!$D$1:$E$1,0),0),"")&amp;IFERROR(VLOOKUP(W$2&amp;$A7,'EUC2'!$C:$F,MATCH("AWAY",'EUC2'!$C$1:$F$1,0),0),"")&amp;IFERROR(VLOOKUP(W$2&amp;$A7,'EUC2'!$D:$E,MATCH("HOME",'EUC2'!$D$1:$E$1,0),0),"")</f>
        <v/>
      </c>
      <c r="X7" s="25" t="str">
        <f>IFERROR(VLOOKUP(X$2&amp;$B7,'FPL FIX2'!$N$1:$Q$400,MATCH("HOME",'FPL FIX2'!$N$1:$Q$1,0),0),"")&amp;IFERROR(VLOOKUP(X$2&amp;$B7,'FPL FIX2'!$O$1:$P$400,MATCH("AWAY",'FPL FIX2'!$O$1:$P$1,0),0),"")&amp;IFERROR(VLOOKUP(X$2&amp;$A7,'FA2'!$A:$D,MATCH("AWAY",'FA2'!$A$1:$D$1,0),0),"")&amp;IFERROR(VLOOKUP(X$2&amp;$A7,'FA2'!$B:$C,MATCH("HOME",'FA2'!$B$1:$C$1,0),0),"")&amp;IFERROR(VLOOKUP(X$2&amp;$A7,'EFL2'!$A:$D,MATCH("AWAY",'EFL2'!$A$1:$D$1,0),0),"")&amp;IFERROR(VLOOKUP(X$2&amp;$A7,'EFL2'!$B:$C,MATCH("HOME",'EFL2'!$B$1:$C$1,0),0),"")&amp;IFERROR(VLOOKUP(X$2&amp;$A7,'UCL2'!$C:$F,MATCH("AWAY",'UCL2'!$C$1:$F$1,0),0),"")&amp;IFERROR(VLOOKUP(X$2&amp;$A7,'UCL2'!$D:$E,MATCH("HOME",'UCL2'!$D$1:$E$1,0),0),"")&amp;IFERROR(VLOOKUP(X$2&amp;$A7,'EU2'!$C:$F,MATCH("AWAY",'EU2'!$C$1:$F$1,0),0),"")&amp;IFERROR(VLOOKUP(X$2&amp;$A7,'EU2'!$D:$E,MATCH("HOME",'EU2'!$D$1:$E$1,0),0),"")&amp;IFERROR(VLOOKUP(X$2&amp;$A7,'EUC2'!$C:$F,MATCH("AWAY",'EUC2'!$C$1:$F$1,0),0),"")&amp;IFERROR(VLOOKUP(X$2&amp;$A7,'EUC2'!$D:$E,MATCH("HOME",'EUC2'!$D$1:$E$1,0),0),"")</f>
        <v/>
      </c>
      <c r="Y7" s="57" t="str">
        <f>IFERROR(VLOOKUP(Y$2&amp;$B7,'FPL FIX2'!$N$1:$Q$400,MATCH("HOME",'FPL FIX2'!$N$1:$Q$1,0),0),"")&amp;IFERROR(VLOOKUP(Y$2&amp;$B7,'FPL FIX2'!$O$1:$P$400,MATCH("AWAY",'FPL FIX2'!$O$1:$P$1,0),0),"")&amp;IFERROR(VLOOKUP(Y$2&amp;$A7,'FA2'!$A:$D,MATCH("AWAY",'FA2'!$A$1:$D$1,0),0),"")&amp;IFERROR(VLOOKUP(Y$2&amp;$A7,'FA2'!$B:$C,MATCH("HOME",'FA2'!$B$1:$C$1,0),0),"")&amp;IFERROR(VLOOKUP(Y$2&amp;$A7,'EFL2'!$A:$D,MATCH("AWAY",'EFL2'!$A$1:$D$1,0),0),"")&amp;IFERROR(VLOOKUP(Y$2&amp;$A7,'EFL2'!$B:$C,MATCH("HOME",'EFL2'!$B$1:$C$1,0),0),"")&amp;IFERROR(VLOOKUP(Y$2&amp;$A7,'UCL2'!$C:$F,MATCH("AWAY",'UCL2'!$C$1:$F$1,0),0),"")&amp;IFERROR(VLOOKUP(Y$2&amp;$A7,'UCL2'!$D:$E,MATCH("HOME",'UCL2'!$D$1:$E$1,0),0),"")&amp;IFERROR(VLOOKUP(Y$2&amp;$A7,'EU2'!$C:$F,MATCH("AWAY",'EU2'!$C$1:$F$1,0),0),"")&amp;IFERROR(VLOOKUP(Y$2&amp;$A7,'EU2'!$D:$E,MATCH("HOME",'EU2'!$D$1:$E$1,0),0),"")&amp;IFERROR(VLOOKUP(Y$2&amp;$A7,'EUC2'!$C:$F,MATCH("AWAY",'EUC2'!$C$1:$F$1,0),0),"")&amp;IFERROR(VLOOKUP(Y$2&amp;$A7,'EUC2'!$D:$E,MATCH("HOME",'EUC2'!$D$1:$E$1,0),0),"")</f>
        <v>Colchester Utd</v>
      </c>
      <c r="Z7" s="25" t="str">
        <f>IFERROR(VLOOKUP(Z$2&amp;$B7,'FPL FIX2'!$N$1:$Q$400,MATCH("HOME",'FPL FIX2'!$N$1:$Q$1,0),0),"")&amp;IFERROR(VLOOKUP(Z$2&amp;$B7,'FPL FIX2'!$O$1:$P$400,MATCH("AWAY",'FPL FIX2'!$O$1:$P$1,0),0),"")&amp;IFERROR(VLOOKUP(Z$2&amp;$A7,'FA2'!$A:$D,MATCH("AWAY",'FA2'!$A$1:$D$1,0),0),"")&amp;IFERROR(VLOOKUP(Z$2&amp;$A7,'FA2'!$B:$C,MATCH("HOME",'FA2'!$B$1:$C$1,0),0),"")&amp;IFERROR(VLOOKUP(Z$2&amp;$A7,'EFL2'!$A:$D,MATCH("AWAY",'EFL2'!$A$1:$D$1,0),0),"")&amp;IFERROR(VLOOKUP(Z$2&amp;$A7,'EFL2'!$B:$C,MATCH("HOME",'EFL2'!$B$1:$C$1,0),0),"")&amp;IFERROR(VLOOKUP(Z$2&amp;$A7,'UCL2'!$C:$F,MATCH("AWAY",'UCL2'!$C$1:$F$1,0),0),"")&amp;IFERROR(VLOOKUP(Z$2&amp;$A7,'UCL2'!$D:$E,MATCH("HOME",'UCL2'!$D$1:$E$1,0),0),"")&amp;IFERROR(VLOOKUP(Z$2&amp;$A7,'EU2'!$C:$F,MATCH("AWAY",'EU2'!$C$1:$F$1,0),0),"")&amp;IFERROR(VLOOKUP(Z$2&amp;$A7,'EU2'!$D:$E,MATCH("HOME",'EU2'!$D$1:$E$1,0),0),"")&amp;IFERROR(VLOOKUP(Z$2&amp;$A7,'EUC2'!$C:$F,MATCH("AWAY",'EUC2'!$C$1:$F$1,0),0),"")&amp;IFERROR(VLOOKUP(Z$2&amp;$A7,'EUC2'!$D:$E,MATCH("HOME",'EUC2'!$D$1:$E$1,0),0),"")</f>
        <v/>
      </c>
      <c r="AA7" s="25" t="str">
        <f>IFERROR(VLOOKUP(AA$2&amp;$B7,'FPL FIX2'!$N$1:$Q$400,MATCH("HOME",'FPL FIX2'!$N$1:$Q$1,0),0),"")&amp;IFERROR(VLOOKUP(AA$2&amp;$B7,'FPL FIX2'!$O$1:$P$400,MATCH("AWAY",'FPL FIX2'!$O$1:$P$1,0),0),"")&amp;IFERROR(VLOOKUP(AA$2&amp;$A7,'FA2'!$A:$D,MATCH("AWAY",'FA2'!$A$1:$D$1,0),0),"")&amp;IFERROR(VLOOKUP(AA$2&amp;$A7,'FA2'!$B:$C,MATCH("HOME",'FA2'!$B$1:$C$1,0),0),"")&amp;IFERROR(VLOOKUP(AA$2&amp;$A7,'EFL2'!$A:$D,MATCH("AWAY",'EFL2'!$A$1:$D$1,0),0),"")&amp;IFERROR(VLOOKUP(AA$2&amp;$A7,'EFL2'!$B:$C,MATCH("HOME",'EFL2'!$B$1:$C$1,0),0),"")&amp;IFERROR(VLOOKUP(AA$2&amp;$A7,'UCL2'!$C:$F,MATCH("AWAY",'UCL2'!$C$1:$F$1,0),0),"")&amp;IFERROR(VLOOKUP(AA$2&amp;$A7,'UCL2'!$D:$E,MATCH("HOME",'UCL2'!$D$1:$E$1,0),0),"")&amp;IFERROR(VLOOKUP(AA$2&amp;$A7,'EU2'!$C:$F,MATCH("AWAY",'EU2'!$C$1:$F$1,0),0),"")&amp;IFERROR(VLOOKUP(AA$2&amp;$A7,'EU2'!$D:$E,MATCH("HOME",'EU2'!$D$1:$E$1,0),0),"")&amp;IFERROR(VLOOKUP(AA$2&amp;$A7,'EUC2'!$C:$F,MATCH("AWAY",'EUC2'!$C$1:$F$1,0),0),"")&amp;IFERROR(VLOOKUP(AA$2&amp;$A7,'EUC2'!$D:$E,MATCH("HOME",'EUC2'!$D$1:$E$1,0),0),"")</f>
        <v/>
      </c>
      <c r="AB7" s="25" t="str">
        <f>IFERROR(VLOOKUP(AB$2&amp;$B7,'FPL FIX2'!$N$1:$Q$400,MATCH("HOME",'FPL FIX2'!$N$1:$Q$1,0),0),"")&amp;IFERROR(VLOOKUP(AB$2&amp;$B7,'FPL FIX2'!$O$1:$P$400,MATCH("AWAY",'FPL FIX2'!$O$1:$P$1,0),0),"")&amp;IFERROR(VLOOKUP(AB$2&amp;$A7,'FA2'!$A:$D,MATCH("AWAY",'FA2'!$A$1:$D$1,0),0),"")&amp;IFERROR(VLOOKUP(AB$2&amp;$A7,'FA2'!$B:$C,MATCH("HOME",'FA2'!$B$1:$C$1,0),0),"")&amp;IFERROR(VLOOKUP(AB$2&amp;$A7,'EFL2'!$A:$D,MATCH("AWAY",'EFL2'!$A$1:$D$1,0),0),"")&amp;IFERROR(VLOOKUP(AB$2&amp;$A7,'EFL2'!$B:$C,MATCH("HOME",'EFL2'!$B$1:$C$1,0),0),"")&amp;IFERROR(VLOOKUP(AB$2&amp;$A7,'UCL2'!$C:$F,MATCH("AWAY",'UCL2'!$C$1:$F$1,0),0),"")&amp;IFERROR(VLOOKUP(AB$2&amp;$A7,'UCL2'!$D:$E,MATCH("HOME",'UCL2'!$D$1:$E$1,0),0),"")&amp;IFERROR(VLOOKUP(AB$2&amp;$A7,'EU2'!$C:$F,MATCH("AWAY",'EU2'!$C$1:$F$1,0),0),"")&amp;IFERROR(VLOOKUP(AB$2&amp;$A7,'EU2'!$D:$E,MATCH("HOME",'EU2'!$D$1:$E$1,0),0),"")&amp;IFERROR(VLOOKUP(AB$2&amp;$A7,'EUC2'!$C:$F,MATCH("AWAY",'EUC2'!$C$1:$F$1,0),0),"")&amp;IFERROR(VLOOKUP(AB$2&amp;$A7,'EUC2'!$D:$E,MATCH("HOME",'EUC2'!$D$1:$E$1,0),0),"")</f>
        <v/>
      </c>
      <c r="AC7" s="25" t="str">
        <f>IFERROR(VLOOKUP(AC$2&amp;$B7,'FPL FIX2'!$N$1:$Q$400,MATCH("HOME",'FPL FIX2'!$N$1:$Q$1,0),0),"")&amp;IFERROR(VLOOKUP(AC$2&amp;$B7,'FPL FIX2'!$O$1:$P$400,MATCH("AWAY",'FPL FIX2'!$O$1:$P$1,0),0),"")&amp;IFERROR(VLOOKUP(AC$2&amp;$A7,'FA2'!$A:$D,MATCH("AWAY",'FA2'!$A$1:$D$1,0),0),"")&amp;IFERROR(VLOOKUP(AC$2&amp;$A7,'FA2'!$B:$C,MATCH("HOME",'FA2'!$B$1:$C$1,0),0),"")&amp;IFERROR(VLOOKUP(AC$2&amp;$A7,'EFL2'!$A:$D,MATCH("AWAY",'EFL2'!$A$1:$D$1,0),0),"")&amp;IFERROR(VLOOKUP(AC$2&amp;$A7,'EFL2'!$B:$C,MATCH("HOME",'EFL2'!$B$1:$C$1,0),0),"")&amp;IFERROR(VLOOKUP(AC$2&amp;$A7,'UCL2'!$C:$F,MATCH("AWAY",'UCL2'!$C$1:$F$1,0),0),"")&amp;IFERROR(VLOOKUP(AC$2&amp;$A7,'UCL2'!$D:$E,MATCH("HOME",'UCL2'!$D$1:$E$1,0),0),"")&amp;IFERROR(VLOOKUP(AC$2&amp;$A7,'EU2'!$C:$F,MATCH("AWAY",'EU2'!$C$1:$F$1,0),0),"")&amp;IFERROR(VLOOKUP(AC$2&amp;$A7,'EU2'!$D:$E,MATCH("HOME",'EU2'!$D$1:$E$1,0),0),"")&amp;IFERROR(VLOOKUP(AC$2&amp;$A7,'EUC2'!$C:$F,MATCH("AWAY",'EUC2'!$C$1:$F$1,0),0),"")&amp;IFERROR(VLOOKUP(AC$2&amp;$A7,'EUC2'!$D:$E,MATCH("HOME",'EUC2'!$D$1:$E$1,0),0),"")</f>
        <v>EVE</v>
      </c>
      <c r="AD7" s="25" t="str">
        <f>IFERROR(VLOOKUP(AD$2&amp;$B7,'FPL FIX2'!$N$1:$Q$400,MATCH("HOME",'FPL FIX2'!$N$1:$Q$1,0),0),"")&amp;IFERROR(VLOOKUP(AD$2&amp;$B7,'FPL FIX2'!$O$1:$P$400,MATCH("AWAY",'FPL FIX2'!$O$1:$P$1,0),0),"")&amp;IFERROR(VLOOKUP(AD$2&amp;$A7,'FA2'!$A:$D,MATCH("AWAY",'FA2'!$A$1:$D$1,0),0),"")&amp;IFERROR(VLOOKUP(AD$2&amp;$A7,'FA2'!$B:$C,MATCH("HOME",'FA2'!$B$1:$C$1,0),0),"")&amp;IFERROR(VLOOKUP(AD$2&amp;$A7,'EFL2'!$A:$D,MATCH("AWAY",'EFL2'!$A$1:$D$1,0),0),"")&amp;IFERROR(VLOOKUP(AD$2&amp;$A7,'EFL2'!$B:$C,MATCH("HOME",'EFL2'!$B$1:$C$1,0),0),"")&amp;IFERROR(VLOOKUP(AD$2&amp;$A7,'UCL2'!$C:$F,MATCH("AWAY",'UCL2'!$C$1:$F$1,0),0),"")&amp;IFERROR(VLOOKUP(AD$2&amp;$A7,'UCL2'!$D:$E,MATCH("HOME",'UCL2'!$D$1:$E$1,0),0),"")&amp;IFERROR(VLOOKUP(AD$2&amp;$A7,'EU2'!$C:$F,MATCH("AWAY",'EU2'!$C$1:$F$1,0),0),"")&amp;IFERROR(VLOOKUP(AD$2&amp;$A7,'EU2'!$D:$E,MATCH("HOME",'EU2'!$D$1:$E$1,0),0),"")&amp;IFERROR(VLOOKUP(AD$2&amp;$A7,'EUC2'!$C:$F,MATCH("AWAY",'EUC2'!$C$1:$F$1,0),0),"")&amp;IFERROR(VLOOKUP(AD$2&amp;$A7,'EUC2'!$D:$E,MATCH("HOME",'EUC2'!$D$1:$E$1,0),0),"")</f>
        <v/>
      </c>
      <c r="AE7" s="25" t="str">
        <f>IFERROR(VLOOKUP(AE$2&amp;$B7,'FPL FIX2'!$N$1:$Q$400,MATCH("HOME",'FPL FIX2'!$N$1:$Q$1,0),0),"")&amp;IFERROR(VLOOKUP(AE$2&amp;$B7,'FPL FIX2'!$O$1:$P$400,MATCH("AWAY",'FPL FIX2'!$O$1:$P$1,0),0),"")&amp;IFERROR(VLOOKUP(AE$2&amp;$A7,'FA2'!$A:$D,MATCH("AWAY",'FA2'!$A$1:$D$1,0),0),"")&amp;IFERROR(VLOOKUP(AE$2&amp;$A7,'FA2'!$B:$C,MATCH("HOME",'FA2'!$B$1:$C$1,0),0),"")&amp;IFERROR(VLOOKUP(AE$2&amp;$A7,'EFL2'!$A:$D,MATCH("AWAY",'EFL2'!$A$1:$D$1,0),0),"")&amp;IFERROR(VLOOKUP(AE$2&amp;$A7,'EFL2'!$B:$C,MATCH("HOME",'EFL2'!$B$1:$C$1,0),0),"")&amp;IFERROR(VLOOKUP(AE$2&amp;$A7,'UCL2'!$C:$F,MATCH("AWAY",'UCL2'!$C$1:$F$1,0),0),"")&amp;IFERROR(VLOOKUP(AE$2&amp;$A7,'UCL2'!$D:$E,MATCH("HOME",'UCL2'!$D$1:$E$1,0),0),"")&amp;IFERROR(VLOOKUP(AE$2&amp;$A7,'EU2'!$C:$F,MATCH("AWAY",'EU2'!$C$1:$F$1,0),0),"")&amp;IFERROR(VLOOKUP(AE$2&amp;$A7,'EU2'!$D:$E,MATCH("HOME",'EU2'!$D$1:$E$1,0),0),"")&amp;IFERROR(VLOOKUP(AE$2&amp;$A7,'EUC2'!$C:$F,MATCH("AWAY",'EUC2'!$C$1:$F$1,0),0),"")&amp;IFERROR(VLOOKUP(AE$2&amp;$A7,'EUC2'!$D:$E,MATCH("HOME",'EUC2'!$D$1:$E$1,0),0),"")</f>
        <v/>
      </c>
      <c r="AF7" s="25" t="str">
        <f>IFERROR(VLOOKUP(AF$2&amp;$B7,'FPL FIX2'!$N$1:$Q$400,MATCH("HOME",'FPL FIX2'!$N$1:$Q$1,0),0),"")&amp;IFERROR(VLOOKUP(AF$2&amp;$B7,'FPL FIX2'!$O$1:$P$400,MATCH("AWAY",'FPL FIX2'!$O$1:$P$1,0),0),"")&amp;IFERROR(VLOOKUP(AF$2&amp;$A7,'FA2'!$A:$D,MATCH("AWAY",'FA2'!$A$1:$D$1,0),0),"")&amp;IFERROR(VLOOKUP(AF$2&amp;$A7,'FA2'!$B:$C,MATCH("HOME",'FA2'!$B$1:$C$1,0),0),"")&amp;IFERROR(VLOOKUP(AF$2&amp;$A7,'EFL2'!$A:$D,MATCH("AWAY",'EFL2'!$A$1:$D$1,0),0),"")&amp;IFERROR(VLOOKUP(AF$2&amp;$A7,'EFL2'!$B:$C,MATCH("HOME",'EFL2'!$B$1:$C$1,0),0),"")&amp;IFERROR(VLOOKUP(AF$2&amp;$A7,'UCL2'!$C:$F,MATCH("AWAY",'UCL2'!$C$1:$F$1,0),0),"")&amp;IFERROR(VLOOKUP(AF$2&amp;$A7,'UCL2'!$D:$E,MATCH("HOME",'UCL2'!$D$1:$E$1,0),0),"")&amp;IFERROR(VLOOKUP(AF$2&amp;$A7,'EU2'!$C:$F,MATCH("AWAY",'EU2'!$C$1:$F$1,0),0),"")&amp;IFERROR(VLOOKUP(AF$2&amp;$A7,'EU2'!$D:$E,MATCH("HOME",'EU2'!$D$1:$E$1,0),0),"")&amp;IFERROR(VLOOKUP(AF$2&amp;$A7,'EUC2'!$C:$F,MATCH("AWAY",'EUC2'!$C$1:$F$1,0),0),"")&amp;IFERROR(VLOOKUP(AF$2&amp;$A7,'EUC2'!$D:$E,MATCH("HOME",'EUC2'!$D$1:$E$1,0),0),"")</f>
        <v>cry</v>
      </c>
      <c r="AG7" s="25" t="str">
        <f>IFERROR(VLOOKUP(AG$2&amp;$B7,'FPL FIX2'!$N$1:$Q$400,MATCH("HOME",'FPL FIX2'!$N$1:$Q$1,0),0),"")&amp;IFERROR(VLOOKUP(AG$2&amp;$B7,'FPL FIX2'!$O$1:$P$400,MATCH("AWAY",'FPL FIX2'!$O$1:$P$1,0),0),"")&amp;IFERROR(VLOOKUP(AG$2&amp;$A7,'FA2'!$A:$D,MATCH("AWAY",'FA2'!$A$1:$D$1,0),0),"")&amp;IFERROR(VLOOKUP(AG$2&amp;$A7,'FA2'!$B:$C,MATCH("HOME",'FA2'!$B$1:$C$1,0),0),"")&amp;IFERROR(VLOOKUP(AG$2&amp;$A7,'EFL2'!$A:$D,MATCH("AWAY",'EFL2'!$A$1:$D$1,0),0),"")&amp;IFERROR(VLOOKUP(AG$2&amp;$A7,'EFL2'!$B:$C,MATCH("HOME",'EFL2'!$B$1:$C$1,0),0),"")&amp;IFERROR(VLOOKUP(AG$2&amp;$A7,'UCL2'!$C:$F,MATCH("AWAY",'UCL2'!$C$1:$F$1,0),0),"")&amp;IFERROR(VLOOKUP(AG$2&amp;$A7,'UCL2'!$D:$E,MATCH("HOME",'UCL2'!$D$1:$E$1,0),0),"")&amp;IFERROR(VLOOKUP(AG$2&amp;$A7,'EU2'!$C:$F,MATCH("AWAY",'EU2'!$C$1:$F$1,0),0),"")&amp;IFERROR(VLOOKUP(AG$2&amp;$A7,'EU2'!$D:$E,MATCH("HOME",'EU2'!$D$1:$E$1,0),0),"")&amp;IFERROR(VLOOKUP(AG$2&amp;$A7,'EUC2'!$C:$F,MATCH("AWAY",'EUC2'!$C$1:$F$1,0),0),"")&amp;IFERROR(VLOOKUP(AG$2&amp;$A7,'EUC2'!$D:$E,MATCH("HOME",'EUC2'!$D$1:$E$1,0),0),"")</f>
        <v/>
      </c>
      <c r="AH7" s="25" t="str">
        <f>IFERROR(VLOOKUP(AH$2&amp;$B7,'FPL FIX2'!$N$1:$Q$400,MATCH("HOME",'FPL FIX2'!$N$1:$Q$1,0),0),"")&amp;IFERROR(VLOOKUP(AH$2&amp;$B7,'FPL FIX2'!$O$1:$P$400,MATCH("AWAY",'FPL FIX2'!$O$1:$P$1,0),0),"")&amp;IFERROR(VLOOKUP(AH$2&amp;$A7,'FA2'!$A:$D,MATCH("AWAY",'FA2'!$A$1:$D$1,0),0),"")&amp;IFERROR(VLOOKUP(AH$2&amp;$A7,'FA2'!$B:$C,MATCH("HOME",'FA2'!$B$1:$C$1,0),0),"")&amp;IFERROR(VLOOKUP(AH$2&amp;$A7,'EFL2'!$A:$D,MATCH("AWAY",'EFL2'!$A$1:$D$1,0),0),"")&amp;IFERROR(VLOOKUP(AH$2&amp;$A7,'EFL2'!$B:$C,MATCH("HOME",'EFL2'!$B$1:$C$1,0),0),"")&amp;IFERROR(VLOOKUP(AH$2&amp;$A7,'UCL2'!$C:$F,MATCH("AWAY",'UCL2'!$C$1:$F$1,0),0),"")&amp;IFERROR(VLOOKUP(AH$2&amp;$A7,'UCL2'!$D:$E,MATCH("HOME",'UCL2'!$D$1:$E$1,0),0),"")&amp;IFERROR(VLOOKUP(AH$2&amp;$A7,'EU2'!$C:$F,MATCH("AWAY",'EU2'!$C$1:$F$1,0),0),"")&amp;IFERROR(VLOOKUP(AH$2&amp;$A7,'EU2'!$D:$E,MATCH("HOME",'EU2'!$D$1:$E$1,0),0),"")&amp;IFERROR(VLOOKUP(AH$2&amp;$A7,'EUC2'!$C:$F,MATCH("AWAY",'EUC2'!$C$1:$F$1,0),0),"")&amp;IFERROR(VLOOKUP(AH$2&amp;$A7,'EUC2'!$D:$E,MATCH("HOME",'EUC2'!$D$1:$E$1,0),0),"")</f>
        <v/>
      </c>
      <c r="AI7" s="25" t="str">
        <f>IFERROR(VLOOKUP(AI$2&amp;$B7,'FPL FIX2'!$N$1:$Q$400,MATCH("HOME",'FPL FIX2'!$N$1:$Q$1,0),0),"")&amp;IFERROR(VLOOKUP(AI$2&amp;$B7,'FPL FIX2'!$O$1:$P$400,MATCH("AWAY",'FPL FIX2'!$O$1:$P$1,0),0),"")&amp;IFERROR(VLOOKUP(AI$2&amp;$A7,'FA2'!$A:$D,MATCH("AWAY",'FA2'!$A$1:$D$1,0),0),"")&amp;IFERROR(VLOOKUP(AI$2&amp;$A7,'FA2'!$B:$C,MATCH("HOME",'FA2'!$B$1:$C$1,0),0),"")&amp;IFERROR(VLOOKUP(AI$2&amp;$A7,'EFL2'!$A:$D,MATCH("AWAY",'EFL2'!$A$1:$D$1,0),0),"")&amp;IFERROR(VLOOKUP(AI$2&amp;$A7,'EFL2'!$B:$C,MATCH("HOME",'EFL2'!$B$1:$C$1,0),0),"")&amp;IFERROR(VLOOKUP(AI$2&amp;$A7,'UCL2'!$C:$F,MATCH("AWAY",'UCL2'!$C$1:$F$1,0),0),"")&amp;IFERROR(VLOOKUP(AI$2&amp;$A7,'UCL2'!$D:$E,MATCH("HOME",'UCL2'!$D$1:$E$1,0),0),"")&amp;IFERROR(VLOOKUP(AI$2&amp;$A7,'EU2'!$C:$F,MATCH("AWAY",'EU2'!$C$1:$F$1,0),0),"")&amp;IFERROR(VLOOKUP(AI$2&amp;$A7,'EU2'!$D:$E,MATCH("HOME",'EU2'!$D$1:$E$1,0),0),"")&amp;IFERROR(VLOOKUP(AI$2&amp;$A7,'EUC2'!$C:$F,MATCH("AWAY",'EUC2'!$C$1:$F$1,0),0),"")&amp;IFERROR(VLOOKUP(AI$2&amp;$A7,'EUC2'!$D:$E,MATCH("HOME",'EUC2'!$D$1:$E$1,0),0),"")</f>
        <v/>
      </c>
      <c r="AJ7" s="25" t="str">
        <f>IFERROR(VLOOKUP(AJ$2&amp;$B7,'FPL FIX2'!$N$1:$Q$400,MATCH("HOME",'FPL FIX2'!$N$1:$Q$1,0),0),"")&amp;IFERROR(VLOOKUP(AJ$2&amp;$B7,'FPL FIX2'!$O$1:$P$400,MATCH("AWAY",'FPL FIX2'!$O$1:$P$1,0),0),"")&amp;IFERROR(VLOOKUP(AJ$2&amp;$A7,'FA2'!$A:$D,MATCH("AWAY",'FA2'!$A$1:$D$1,0),0),"")&amp;IFERROR(VLOOKUP(AJ$2&amp;$A7,'FA2'!$B:$C,MATCH("HOME",'FA2'!$B$1:$C$1,0),0),"")&amp;IFERROR(VLOOKUP(AJ$2&amp;$A7,'EFL2'!$A:$D,MATCH("AWAY",'EFL2'!$A$1:$D$1,0),0),"")&amp;IFERROR(VLOOKUP(AJ$2&amp;$A7,'EFL2'!$B:$C,MATCH("HOME",'EFL2'!$B$1:$C$1,0),0),"")&amp;IFERROR(VLOOKUP(AJ$2&amp;$A7,'UCL2'!$C:$F,MATCH("AWAY",'UCL2'!$C$1:$F$1,0),0),"")&amp;IFERROR(VLOOKUP(AJ$2&amp;$A7,'UCL2'!$D:$E,MATCH("HOME",'UCL2'!$D$1:$E$1,0),0),"")&amp;IFERROR(VLOOKUP(AJ$2&amp;$A7,'EU2'!$C:$F,MATCH("AWAY",'EU2'!$C$1:$F$1,0),0),"")&amp;IFERROR(VLOOKUP(AJ$2&amp;$A7,'EU2'!$D:$E,MATCH("HOME",'EU2'!$D$1:$E$1,0),0),"")&amp;IFERROR(VLOOKUP(AJ$2&amp;$A7,'EUC2'!$C:$F,MATCH("AWAY",'EUC2'!$C$1:$F$1,0),0),"")&amp;IFERROR(VLOOKUP(AJ$2&amp;$A7,'EUC2'!$D:$E,MATCH("HOME",'EUC2'!$D$1:$E$1,0),0),"")</f>
        <v>LEE</v>
      </c>
      <c r="AK7" s="25" t="str">
        <f>IFERROR(VLOOKUP(AK$2&amp;$B7,'FPL FIX2'!$N$1:$Q$400,MATCH("HOME",'FPL FIX2'!$N$1:$Q$1,0),0),"")&amp;IFERROR(VLOOKUP(AK$2&amp;$B7,'FPL FIX2'!$O$1:$P$400,MATCH("AWAY",'FPL FIX2'!$O$1:$P$1,0),0),"")&amp;IFERROR(VLOOKUP(AK$2&amp;$A7,'FA2'!$A:$D,MATCH("AWAY",'FA2'!$A$1:$D$1,0),0),"")&amp;IFERROR(VLOOKUP(AK$2&amp;$A7,'FA2'!$B:$C,MATCH("HOME",'FA2'!$B$1:$C$1,0),0),"")&amp;IFERROR(VLOOKUP(AK$2&amp;$A7,'EFL2'!$A:$D,MATCH("AWAY",'EFL2'!$A$1:$D$1,0),0),"")&amp;IFERROR(VLOOKUP(AK$2&amp;$A7,'EFL2'!$B:$C,MATCH("HOME",'EFL2'!$B$1:$C$1,0),0),"")&amp;IFERROR(VLOOKUP(AK$2&amp;$A7,'UCL2'!$C:$F,MATCH("AWAY",'UCL2'!$C$1:$F$1,0),0),"")&amp;IFERROR(VLOOKUP(AK$2&amp;$A7,'UCL2'!$D:$E,MATCH("HOME",'UCL2'!$D$1:$E$1,0),0),"")&amp;IFERROR(VLOOKUP(AK$2&amp;$A7,'EU2'!$C:$F,MATCH("AWAY",'EU2'!$C$1:$F$1,0),0),"")&amp;IFERROR(VLOOKUP(AK$2&amp;$A7,'EU2'!$D:$E,MATCH("HOME",'EU2'!$D$1:$E$1,0),0),"")&amp;IFERROR(VLOOKUP(AK$2&amp;$A7,'EUC2'!$C:$F,MATCH("AWAY",'EUC2'!$C$1:$F$1,0),0),"")&amp;IFERROR(VLOOKUP(AK$2&amp;$A7,'EUC2'!$D:$E,MATCH("HOME",'EUC2'!$D$1:$E$1,0),0),"")</f>
        <v/>
      </c>
      <c r="AL7" s="25" t="str">
        <f>IFERROR(VLOOKUP(AL$2&amp;$B7,'FPL FIX2'!$N$1:$Q$400,MATCH("HOME",'FPL FIX2'!$N$1:$Q$1,0),0),"")&amp;IFERROR(VLOOKUP(AL$2&amp;$B7,'FPL FIX2'!$O$1:$P$400,MATCH("AWAY",'FPL FIX2'!$O$1:$P$1,0),0),"")&amp;IFERROR(VLOOKUP(AL$2&amp;$A7,'FA2'!$A:$D,MATCH("AWAY",'FA2'!$A$1:$D$1,0),0),"")&amp;IFERROR(VLOOKUP(AL$2&amp;$A7,'FA2'!$B:$C,MATCH("HOME",'FA2'!$B$1:$C$1,0),0),"")&amp;IFERROR(VLOOKUP(AL$2&amp;$A7,'EFL2'!$A:$D,MATCH("AWAY",'EFL2'!$A$1:$D$1,0),0),"")&amp;IFERROR(VLOOKUP(AL$2&amp;$A7,'EFL2'!$B:$C,MATCH("HOME",'EFL2'!$B$1:$C$1,0),0),"")&amp;IFERROR(VLOOKUP(AL$2&amp;$A7,'UCL2'!$C:$F,MATCH("AWAY",'UCL2'!$C$1:$F$1,0),0),"")&amp;IFERROR(VLOOKUP(AL$2&amp;$A7,'UCL2'!$D:$E,MATCH("HOME",'UCL2'!$D$1:$E$1,0),0),"")&amp;IFERROR(VLOOKUP(AL$2&amp;$A7,'EU2'!$C:$F,MATCH("AWAY",'EU2'!$C$1:$F$1,0),0),"")&amp;IFERROR(VLOOKUP(AL$2&amp;$A7,'EU2'!$D:$E,MATCH("HOME",'EU2'!$D$1:$E$1,0),0),"")&amp;IFERROR(VLOOKUP(AL$2&amp;$A7,'EUC2'!$C:$F,MATCH("AWAY",'EUC2'!$C$1:$F$1,0),0),"")&amp;IFERROR(VLOOKUP(AL$2&amp;$A7,'EUC2'!$D:$E,MATCH("HOME",'EUC2'!$D$1:$E$1,0),0),"")</f>
        <v/>
      </c>
      <c r="AM7" s="25" t="str">
        <f>IFERROR(VLOOKUP(AM$2&amp;$B7,'FPL FIX2'!$N$1:$Q$400,MATCH("HOME",'FPL FIX2'!$N$1:$Q$1,0),0),"")&amp;IFERROR(VLOOKUP(AM$2&amp;$B7,'FPL FIX2'!$O$1:$P$400,MATCH("AWAY",'FPL FIX2'!$O$1:$P$1,0),0),"")&amp;IFERROR(VLOOKUP(AM$2&amp;$A7,'FA2'!$A:$D,MATCH("AWAY",'FA2'!$A$1:$D$1,0),0),"")&amp;IFERROR(VLOOKUP(AM$2&amp;$A7,'FA2'!$B:$C,MATCH("HOME",'FA2'!$B$1:$C$1,0),0),"")&amp;IFERROR(VLOOKUP(AM$2&amp;$A7,'EFL2'!$A:$D,MATCH("AWAY",'EFL2'!$A$1:$D$1,0),0),"")&amp;IFERROR(VLOOKUP(AM$2&amp;$A7,'EFL2'!$B:$C,MATCH("HOME",'EFL2'!$B$1:$C$1,0),0),"")&amp;IFERROR(VLOOKUP(AM$2&amp;$A7,'UCL2'!$C:$F,MATCH("AWAY",'UCL2'!$C$1:$F$1,0),0),"")&amp;IFERROR(VLOOKUP(AM$2&amp;$A7,'UCL2'!$D:$E,MATCH("HOME",'UCL2'!$D$1:$E$1,0),0),"")&amp;IFERROR(VLOOKUP(AM$2&amp;$A7,'EU2'!$C:$F,MATCH("AWAY",'EU2'!$C$1:$F$1,0),0),"")&amp;IFERROR(VLOOKUP(AM$2&amp;$A7,'EU2'!$D:$E,MATCH("HOME",'EU2'!$D$1:$E$1,0),0),"")&amp;IFERROR(VLOOKUP(AM$2&amp;$A7,'EUC2'!$C:$F,MATCH("AWAY",'EUC2'!$C$1:$F$1,0),0),"")&amp;IFERROR(VLOOKUP(AM$2&amp;$A7,'EUC2'!$D:$E,MATCH("HOME",'EUC2'!$D$1:$E$1,0),0),"")</f>
        <v/>
      </c>
      <c r="AN7" s="25" t="str">
        <f>IFERROR(VLOOKUP(AN$2&amp;$B7,'FPL FIX2'!$N$1:$Q$400,MATCH("HOME",'FPL FIX2'!$N$1:$Q$1,0),0),"")&amp;IFERROR(VLOOKUP(AN$2&amp;$B7,'FPL FIX2'!$O$1:$P$400,MATCH("AWAY",'FPL FIX2'!$O$1:$P$1,0),0),"")&amp;IFERROR(VLOOKUP(AN$2&amp;$A7,'FA2'!$A:$D,MATCH("AWAY",'FA2'!$A$1:$D$1,0),0),"")&amp;IFERROR(VLOOKUP(AN$2&amp;$A7,'FA2'!$B:$C,MATCH("HOME",'FA2'!$B$1:$C$1,0),0),"")&amp;IFERROR(VLOOKUP(AN$2&amp;$A7,'EFL2'!$A:$D,MATCH("AWAY",'EFL2'!$A$1:$D$1,0),0),"")&amp;IFERROR(VLOOKUP(AN$2&amp;$A7,'EFL2'!$B:$C,MATCH("HOME",'EFL2'!$B$1:$C$1,0),0),"")&amp;IFERROR(VLOOKUP(AN$2&amp;$A7,'UCL2'!$C:$F,MATCH("AWAY",'UCL2'!$C$1:$F$1,0),0),"")&amp;IFERROR(VLOOKUP(AN$2&amp;$A7,'UCL2'!$D:$E,MATCH("HOME",'UCL2'!$D$1:$E$1,0),0),"")&amp;IFERROR(VLOOKUP(AN$2&amp;$A7,'EU2'!$C:$F,MATCH("AWAY",'EU2'!$C$1:$F$1,0),0),"")&amp;IFERROR(VLOOKUP(AN$2&amp;$A7,'EU2'!$D:$E,MATCH("HOME",'EU2'!$D$1:$E$1,0),0),"")&amp;IFERROR(VLOOKUP(AN$2&amp;$A7,'EUC2'!$C:$F,MATCH("AWAY",'EUC2'!$C$1:$F$1,0),0),"")&amp;IFERROR(VLOOKUP(AN$2&amp;$A7,'EUC2'!$D:$E,MATCH("HOME",'EUC2'!$D$1:$E$1,0),0),"")</f>
        <v/>
      </c>
      <c r="AO7" s="25" t="str">
        <f>IFERROR(VLOOKUP(AO$2&amp;$B7,'FPL FIX2'!$N$1:$Q$400,MATCH("HOME",'FPL FIX2'!$N$1:$Q$1,0),0),"")&amp;IFERROR(VLOOKUP(AO$2&amp;$B7,'FPL FIX2'!$O$1:$P$400,MATCH("AWAY",'FPL FIX2'!$O$1:$P$1,0),0),"")&amp;IFERROR(VLOOKUP(AO$2&amp;$A7,'FA2'!$A:$D,MATCH("AWAY",'FA2'!$A$1:$D$1,0),0),"")&amp;IFERROR(VLOOKUP(AO$2&amp;$A7,'FA2'!$B:$C,MATCH("HOME",'FA2'!$B$1:$C$1,0),0),"")&amp;IFERROR(VLOOKUP(AO$2&amp;$A7,'EFL2'!$A:$D,MATCH("AWAY",'EFL2'!$A$1:$D$1,0),0),"")&amp;IFERROR(VLOOKUP(AO$2&amp;$A7,'EFL2'!$B:$C,MATCH("HOME",'EFL2'!$B$1:$C$1,0),0),"")&amp;IFERROR(VLOOKUP(AO$2&amp;$A7,'UCL2'!$C:$F,MATCH("AWAY",'UCL2'!$C$1:$F$1,0),0),"")&amp;IFERROR(VLOOKUP(AO$2&amp;$A7,'UCL2'!$D:$E,MATCH("HOME",'UCL2'!$D$1:$E$1,0),0),"")&amp;IFERROR(VLOOKUP(AO$2&amp;$A7,'EU2'!$C:$F,MATCH("AWAY",'EU2'!$C$1:$F$1,0),0),"")&amp;IFERROR(VLOOKUP(AO$2&amp;$A7,'EU2'!$D:$E,MATCH("HOME",'EU2'!$D$1:$E$1,0),0),"")&amp;IFERROR(VLOOKUP(AO$2&amp;$A7,'EUC2'!$C:$F,MATCH("AWAY",'EUC2'!$C$1:$F$1,0),0),"")&amp;IFERROR(VLOOKUP(AO$2&amp;$A7,'EUC2'!$D:$E,MATCH("HOME",'EUC2'!$D$1:$E$1,0),0),"")</f>
        <v/>
      </c>
      <c r="AP7" s="25" t="str">
        <f>IFERROR(VLOOKUP(AP$2&amp;$B7,'FPL FIX2'!$N$1:$Q$400,MATCH("HOME",'FPL FIX2'!$N$1:$Q$1,0),0),"")&amp;IFERROR(VLOOKUP(AP$2&amp;$B7,'FPL FIX2'!$O$1:$P$400,MATCH("AWAY",'FPL FIX2'!$O$1:$P$1,0),0),"")&amp;IFERROR(VLOOKUP(AP$2&amp;$A7,'FA2'!$A:$D,MATCH("AWAY",'FA2'!$A$1:$D$1,0),0),"")&amp;IFERROR(VLOOKUP(AP$2&amp;$A7,'FA2'!$B:$C,MATCH("HOME",'FA2'!$B$1:$C$1,0),0),"")&amp;IFERROR(VLOOKUP(AP$2&amp;$A7,'EFL2'!$A:$D,MATCH("AWAY",'EFL2'!$A$1:$D$1,0),0),"")&amp;IFERROR(VLOOKUP(AP$2&amp;$A7,'EFL2'!$B:$C,MATCH("HOME",'EFL2'!$B$1:$C$1,0),0),"")&amp;IFERROR(VLOOKUP(AP$2&amp;$A7,'UCL2'!$C:$F,MATCH("AWAY",'UCL2'!$C$1:$F$1,0),0),"")&amp;IFERROR(VLOOKUP(AP$2&amp;$A7,'UCL2'!$D:$E,MATCH("HOME",'UCL2'!$D$1:$E$1,0),0),"")&amp;IFERROR(VLOOKUP(AP$2&amp;$A7,'EU2'!$C:$F,MATCH("AWAY",'EU2'!$C$1:$F$1,0),0),"")&amp;IFERROR(VLOOKUP(AP$2&amp;$A7,'EU2'!$D:$E,MATCH("HOME",'EU2'!$D$1:$E$1,0),0),"")&amp;IFERROR(VLOOKUP(AP$2&amp;$A7,'EUC2'!$C:$F,MATCH("AWAY",'EUC2'!$C$1:$F$1,0),0),"")&amp;IFERROR(VLOOKUP(AP$2&amp;$A7,'EUC2'!$D:$E,MATCH("HOME",'EUC2'!$D$1:$E$1,0),0),"")</f>
        <v/>
      </c>
      <c r="AQ7" s="25" t="str">
        <f>IFERROR(VLOOKUP(AQ$2&amp;$B7,'FPL FIX2'!$N$1:$Q$400,MATCH("HOME",'FPL FIX2'!$N$1:$Q$1,0),0),"")&amp;IFERROR(VLOOKUP(AQ$2&amp;$B7,'FPL FIX2'!$O$1:$P$400,MATCH("AWAY",'FPL FIX2'!$O$1:$P$1,0),0),"")&amp;IFERROR(VLOOKUP(AQ$2&amp;$A7,'FA2'!$A:$D,MATCH("AWAY",'FA2'!$A$1:$D$1,0),0),"")&amp;IFERROR(VLOOKUP(AQ$2&amp;$A7,'FA2'!$B:$C,MATCH("HOME",'FA2'!$B$1:$C$1,0),0),"")&amp;IFERROR(VLOOKUP(AQ$2&amp;$A7,'EFL2'!$A:$D,MATCH("AWAY",'EFL2'!$A$1:$D$1,0),0),"")&amp;IFERROR(VLOOKUP(AQ$2&amp;$A7,'EFL2'!$B:$C,MATCH("HOME",'EFL2'!$B$1:$C$1,0),0),"")&amp;IFERROR(VLOOKUP(AQ$2&amp;$A7,'UCL2'!$C:$F,MATCH("AWAY",'UCL2'!$C$1:$F$1,0),0),"")&amp;IFERROR(VLOOKUP(AQ$2&amp;$A7,'UCL2'!$D:$E,MATCH("HOME",'UCL2'!$D$1:$E$1,0),0),"")&amp;IFERROR(VLOOKUP(AQ$2&amp;$A7,'EU2'!$C:$F,MATCH("AWAY",'EU2'!$C$1:$F$1,0),0),"")&amp;IFERROR(VLOOKUP(AQ$2&amp;$A7,'EU2'!$D:$E,MATCH("HOME",'EU2'!$D$1:$E$1,0),0),"")&amp;IFERROR(VLOOKUP(AQ$2&amp;$A7,'EUC2'!$C:$F,MATCH("AWAY",'EUC2'!$C$1:$F$1,0),0),"")&amp;IFERROR(VLOOKUP(AQ$2&amp;$A7,'EUC2'!$D:$E,MATCH("HOME",'EUC2'!$D$1:$E$1,0),0),"")</f>
        <v/>
      </c>
      <c r="AR7" s="25" t="str">
        <f>IFERROR(VLOOKUP(AR$2&amp;$B7,'FPL FIX2'!$N$1:$Q$400,MATCH("HOME",'FPL FIX2'!$N$1:$Q$1,0),0),"")&amp;IFERROR(VLOOKUP(AR$2&amp;$B7,'FPL FIX2'!$O$1:$P$400,MATCH("AWAY",'FPL FIX2'!$O$1:$P$1,0),0),"")&amp;IFERROR(VLOOKUP(AR$2&amp;$A7,'FA2'!$A:$D,MATCH("AWAY",'FA2'!$A$1:$D$1,0),0),"")&amp;IFERROR(VLOOKUP(AR$2&amp;$A7,'FA2'!$B:$C,MATCH("HOME",'FA2'!$B$1:$C$1,0),0),"")&amp;IFERROR(VLOOKUP(AR$2&amp;$A7,'EFL2'!$A:$D,MATCH("AWAY",'EFL2'!$A$1:$D$1,0),0),"")&amp;IFERROR(VLOOKUP(AR$2&amp;$A7,'EFL2'!$B:$C,MATCH("HOME",'EFL2'!$B$1:$C$1,0),0),"")&amp;IFERROR(VLOOKUP(AR$2&amp;$A7,'UCL2'!$C:$F,MATCH("AWAY",'UCL2'!$C$1:$F$1,0),0),"")&amp;IFERROR(VLOOKUP(AR$2&amp;$A7,'UCL2'!$D:$E,MATCH("HOME",'UCL2'!$D$1:$E$1,0),0),"")&amp;IFERROR(VLOOKUP(AR$2&amp;$A7,'EU2'!$C:$F,MATCH("AWAY",'EU2'!$C$1:$F$1,0),0),"")&amp;IFERROR(VLOOKUP(AR$2&amp;$A7,'EU2'!$D:$E,MATCH("HOME",'EU2'!$D$1:$E$1,0),0),"")&amp;IFERROR(VLOOKUP(AR$2&amp;$A7,'EUC2'!$C:$F,MATCH("AWAY",'EUC2'!$C$1:$F$1,0),0),"")&amp;IFERROR(VLOOKUP(AR$2&amp;$A7,'EUC2'!$D:$E,MATCH("HOME",'EUC2'!$D$1:$E$1,0),0),"")</f>
        <v/>
      </c>
      <c r="AS7" s="25" t="str">
        <f>IFERROR(VLOOKUP(AS$2&amp;$B7,'FPL FIX2'!$N$1:$Q$400,MATCH("HOME",'FPL FIX2'!$N$1:$Q$1,0),0),"")&amp;IFERROR(VLOOKUP(AS$2&amp;$B7,'FPL FIX2'!$O$1:$P$400,MATCH("AWAY",'FPL FIX2'!$O$1:$P$1,0),0),"")&amp;IFERROR(VLOOKUP(AS$2&amp;$A7,'FA2'!$A:$D,MATCH("AWAY",'FA2'!$A$1:$D$1,0),0),"")&amp;IFERROR(VLOOKUP(AS$2&amp;$A7,'FA2'!$B:$C,MATCH("HOME",'FA2'!$B$1:$C$1,0),0),"")&amp;IFERROR(VLOOKUP(AS$2&amp;$A7,'EFL2'!$A:$D,MATCH("AWAY",'EFL2'!$A$1:$D$1,0),0),"")&amp;IFERROR(VLOOKUP(AS$2&amp;$A7,'EFL2'!$B:$C,MATCH("HOME",'EFL2'!$B$1:$C$1,0),0),"")&amp;IFERROR(VLOOKUP(AS$2&amp;$A7,'UCL2'!$C:$F,MATCH("AWAY",'UCL2'!$C$1:$F$1,0),0),"")&amp;IFERROR(VLOOKUP(AS$2&amp;$A7,'UCL2'!$D:$E,MATCH("HOME",'UCL2'!$D$1:$E$1,0),0),"")&amp;IFERROR(VLOOKUP(AS$2&amp;$A7,'EU2'!$C:$F,MATCH("AWAY",'EU2'!$C$1:$F$1,0),0),"")&amp;IFERROR(VLOOKUP(AS$2&amp;$A7,'EU2'!$D:$E,MATCH("HOME",'EU2'!$D$1:$E$1,0),0),"")&amp;IFERROR(VLOOKUP(AS$2&amp;$A7,'EUC2'!$C:$F,MATCH("AWAY",'EUC2'!$C$1:$F$1,0),0),"")&amp;IFERROR(VLOOKUP(AS$2&amp;$A7,'EUC2'!$D:$E,MATCH("HOME",'EUC2'!$D$1:$E$1,0),0),"")</f>
        <v/>
      </c>
      <c r="AT7" s="25" t="str">
        <f>IFERROR(VLOOKUP(AT$2&amp;$B7,'FPL FIX2'!$N$1:$Q$400,MATCH("HOME",'FPL FIX2'!$N$1:$Q$1,0),0),"")&amp;IFERROR(VLOOKUP(AT$2&amp;$B7,'FPL FIX2'!$O$1:$P$400,MATCH("AWAY",'FPL FIX2'!$O$1:$P$1,0),0),"")&amp;IFERROR(VLOOKUP(AT$2&amp;$A7,'FA2'!$A:$D,MATCH("AWAY",'FA2'!$A$1:$D$1,0),0),"")&amp;IFERROR(VLOOKUP(AT$2&amp;$A7,'FA2'!$B:$C,MATCH("HOME",'FA2'!$B$1:$C$1,0),0),"")&amp;IFERROR(VLOOKUP(AT$2&amp;$A7,'EFL2'!$A:$D,MATCH("AWAY",'EFL2'!$A$1:$D$1,0),0),"")&amp;IFERROR(VLOOKUP(AT$2&amp;$A7,'EFL2'!$B:$C,MATCH("HOME",'EFL2'!$B$1:$C$1,0),0),"")&amp;IFERROR(VLOOKUP(AT$2&amp;$A7,'UCL2'!$C:$F,MATCH("AWAY",'UCL2'!$C$1:$F$1,0),0),"")&amp;IFERROR(VLOOKUP(AT$2&amp;$A7,'UCL2'!$D:$E,MATCH("HOME",'UCL2'!$D$1:$E$1,0),0),"")&amp;IFERROR(VLOOKUP(AT$2&amp;$A7,'EU2'!$C:$F,MATCH("AWAY",'EU2'!$C$1:$F$1,0),0),"")&amp;IFERROR(VLOOKUP(AT$2&amp;$A7,'EU2'!$D:$E,MATCH("HOME",'EU2'!$D$1:$E$1,0),0),"")&amp;IFERROR(VLOOKUP(AT$2&amp;$A7,'EUC2'!$C:$F,MATCH("AWAY",'EUC2'!$C$1:$F$1,0),0),"")&amp;IFERROR(VLOOKUP(AT$2&amp;$A7,'EUC2'!$D:$E,MATCH("HOME",'EUC2'!$D$1:$E$1,0),0),"")</f>
        <v/>
      </c>
      <c r="AU7" s="25" t="str">
        <f>IFERROR(VLOOKUP(AU$2&amp;$B7,'FPL FIX2'!$N$1:$Q$400,MATCH("HOME",'FPL FIX2'!$N$1:$Q$1,0),0),"")&amp;IFERROR(VLOOKUP(AU$2&amp;$B7,'FPL FIX2'!$O$1:$P$400,MATCH("AWAY",'FPL FIX2'!$O$1:$P$1,0),0),"")&amp;IFERROR(VLOOKUP(AU$2&amp;$A7,'FA2'!$A:$D,MATCH("AWAY",'FA2'!$A$1:$D$1,0),0),"")&amp;IFERROR(VLOOKUP(AU$2&amp;$A7,'FA2'!$B:$C,MATCH("HOME",'FA2'!$B$1:$C$1,0),0),"")&amp;IFERROR(VLOOKUP(AU$2&amp;$A7,'EFL2'!$A:$D,MATCH("AWAY",'EFL2'!$A$1:$D$1,0),0),"")&amp;IFERROR(VLOOKUP(AU$2&amp;$A7,'EFL2'!$B:$C,MATCH("HOME",'EFL2'!$B$1:$C$1,0),0),"")&amp;IFERROR(VLOOKUP(AU$2&amp;$A7,'UCL2'!$C:$F,MATCH("AWAY",'UCL2'!$C$1:$F$1,0),0),"")&amp;IFERROR(VLOOKUP(AU$2&amp;$A7,'UCL2'!$D:$E,MATCH("HOME",'UCL2'!$D$1:$E$1,0),0),"")&amp;IFERROR(VLOOKUP(AU$2&amp;$A7,'EU2'!$C:$F,MATCH("AWAY",'EU2'!$C$1:$F$1,0),0),"")&amp;IFERROR(VLOOKUP(AU$2&amp;$A7,'EU2'!$D:$E,MATCH("HOME",'EU2'!$D$1:$E$1,0),0),"")&amp;IFERROR(VLOOKUP(AU$2&amp;$A7,'EUC2'!$C:$F,MATCH("AWAY",'EUC2'!$C$1:$F$1,0),0),"")&amp;IFERROR(VLOOKUP(AU$2&amp;$A7,'EUC2'!$D:$E,MATCH("HOME",'EUC2'!$D$1:$E$1,0),0),"")</f>
        <v/>
      </c>
      <c r="AV7" s="25" t="str">
        <f>IFERROR(VLOOKUP(AV$2&amp;$B7,'FPL FIX2'!$N$1:$Q$400,MATCH("HOME",'FPL FIX2'!$N$1:$Q$1,0),0),"")&amp;IFERROR(VLOOKUP(AV$2&amp;$B7,'FPL FIX2'!$O$1:$P$400,MATCH("AWAY",'FPL FIX2'!$O$1:$P$1,0),0),"")&amp;IFERROR(VLOOKUP(AV$2&amp;$A7,'FA2'!$A:$D,MATCH("AWAY",'FA2'!$A$1:$D$1,0),0),"")&amp;IFERROR(VLOOKUP(AV$2&amp;$A7,'FA2'!$B:$C,MATCH("HOME",'FA2'!$B$1:$C$1,0),0),"")&amp;IFERROR(VLOOKUP(AV$2&amp;$A7,'EFL2'!$A:$D,MATCH("AWAY",'EFL2'!$A$1:$D$1,0),0),"")&amp;IFERROR(VLOOKUP(AV$2&amp;$A7,'EFL2'!$B:$C,MATCH("HOME",'EFL2'!$B$1:$C$1,0),0),"")&amp;IFERROR(VLOOKUP(AV$2&amp;$A7,'UCL2'!$C:$F,MATCH("AWAY",'UCL2'!$C$1:$F$1,0),0),"")&amp;IFERROR(VLOOKUP(AV$2&amp;$A7,'UCL2'!$D:$E,MATCH("HOME",'UCL2'!$D$1:$E$1,0),0),"")&amp;IFERROR(VLOOKUP(AV$2&amp;$A7,'EU2'!$C:$F,MATCH("AWAY",'EU2'!$C$1:$F$1,0),0),"")&amp;IFERROR(VLOOKUP(AV$2&amp;$A7,'EU2'!$D:$E,MATCH("HOME",'EU2'!$D$1:$E$1,0),0),"")&amp;IFERROR(VLOOKUP(AV$2&amp;$A7,'EUC2'!$C:$F,MATCH("AWAY",'EUC2'!$C$1:$F$1,0),0),"")&amp;IFERROR(VLOOKUP(AV$2&amp;$A7,'EUC2'!$D:$E,MATCH("HOME",'EUC2'!$D$1:$E$1,0),0),"")</f>
        <v/>
      </c>
      <c r="AW7" s="25" t="str">
        <f>IFERROR(VLOOKUP(AW$2&amp;$B7,'FPL FIX2'!$N$1:$Q$400,MATCH("HOME",'FPL FIX2'!$N$1:$Q$1,0),0),"")&amp;IFERROR(VLOOKUP(AW$2&amp;$B7,'FPL FIX2'!$O$1:$P$400,MATCH("AWAY",'FPL FIX2'!$O$1:$P$1,0),0),"")&amp;IFERROR(VLOOKUP(AW$2&amp;$A7,'FA2'!$A:$D,MATCH("AWAY",'FA2'!$A$1:$D$1,0),0),"")&amp;IFERROR(VLOOKUP(AW$2&amp;$A7,'FA2'!$B:$C,MATCH("HOME",'FA2'!$B$1:$C$1,0),0),"")&amp;IFERROR(VLOOKUP(AW$2&amp;$A7,'EFL2'!$A:$D,MATCH("AWAY",'EFL2'!$A$1:$D$1,0),0),"")&amp;IFERROR(VLOOKUP(AW$2&amp;$A7,'EFL2'!$B:$C,MATCH("HOME",'EFL2'!$B$1:$C$1,0),0),"")&amp;IFERROR(VLOOKUP(AW$2&amp;$A7,'UCL2'!$C:$F,MATCH("AWAY",'UCL2'!$C$1:$F$1,0),0),"")&amp;IFERROR(VLOOKUP(AW$2&amp;$A7,'UCL2'!$D:$E,MATCH("HOME",'UCL2'!$D$1:$E$1,0),0),"")&amp;IFERROR(VLOOKUP(AW$2&amp;$A7,'EU2'!$C:$F,MATCH("AWAY",'EU2'!$C$1:$F$1,0),0),"")&amp;IFERROR(VLOOKUP(AW$2&amp;$A7,'EU2'!$D:$E,MATCH("HOME",'EU2'!$D$1:$E$1,0),0),"")&amp;IFERROR(VLOOKUP(AW$2&amp;$A7,'EUC2'!$C:$F,MATCH("AWAY",'EUC2'!$C$1:$F$1,0),0),"")&amp;IFERROR(VLOOKUP(AW$2&amp;$A7,'EUC2'!$D:$E,MATCH("HOME",'EUC2'!$D$1:$E$1,0),0),"")</f>
        <v/>
      </c>
      <c r="AX7" s="25" t="str">
        <f>IFERROR(VLOOKUP(AX$2&amp;$B7,'FPL FIX2'!$N$1:$Q$400,MATCH("HOME",'FPL FIX2'!$N$1:$Q$1,0),0),"")&amp;IFERROR(VLOOKUP(AX$2&amp;$B7,'FPL FIX2'!$O$1:$P$400,MATCH("AWAY",'FPL FIX2'!$O$1:$P$1,0),0),"")&amp;IFERROR(VLOOKUP(AX$2&amp;$A7,'FA2'!$A:$D,MATCH("AWAY",'FA2'!$A$1:$D$1,0),0),"")&amp;IFERROR(VLOOKUP(AX$2&amp;$A7,'FA2'!$B:$C,MATCH("HOME",'FA2'!$B$1:$C$1,0),0),"")&amp;IFERROR(VLOOKUP(AX$2&amp;$A7,'EFL2'!$A:$D,MATCH("AWAY",'EFL2'!$A$1:$D$1,0),0),"")&amp;IFERROR(VLOOKUP(AX$2&amp;$A7,'EFL2'!$B:$C,MATCH("HOME",'EFL2'!$B$1:$C$1,0),0),"")&amp;IFERROR(VLOOKUP(AX$2&amp;$A7,'UCL2'!$C:$F,MATCH("AWAY",'UCL2'!$C$1:$F$1,0),0),"")&amp;IFERROR(VLOOKUP(AX$2&amp;$A7,'UCL2'!$D:$E,MATCH("HOME",'UCL2'!$D$1:$E$1,0),0),"")&amp;IFERROR(VLOOKUP(AX$2&amp;$A7,'EU2'!$C:$F,MATCH("AWAY",'EU2'!$C$1:$F$1,0),0),"")&amp;IFERROR(VLOOKUP(AX$2&amp;$A7,'EU2'!$D:$E,MATCH("HOME",'EU2'!$D$1:$E$1,0),0),"")&amp;IFERROR(VLOOKUP(AX$2&amp;$A7,'EUC2'!$C:$F,MATCH("AWAY",'EUC2'!$C$1:$F$1,0),0),"")&amp;IFERROR(VLOOKUP(AX$2&amp;$A7,'EUC2'!$D:$E,MATCH("HOME",'EUC2'!$D$1:$E$1,0),0),"")</f>
        <v/>
      </c>
      <c r="AY7" s="25" t="str">
        <f>IFERROR(VLOOKUP(AY$2&amp;$B7,'FPL FIX2'!$N$1:$Q$400,MATCH("HOME",'FPL FIX2'!$N$1:$Q$1,0),0),"")&amp;IFERROR(VLOOKUP(AY$2&amp;$B7,'FPL FIX2'!$O$1:$P$400,MATCH("AWAY",'FPL FIX2'!$O$1:$P$1,0),0),"")&amp;IFERROR(VLOOKUP(AY$2&amp;$A7,'FA2'!$A:$D,MATCH("AWAY",'FA2'!$A$1:$D$1,0),0),"")&amp;IFERROR(VLOOKUP(AY$2&amp;$A7,'FA2'!$B:$C,MATCH("HOME",'FA2'!$B$1:$C$1,0),0),"")&amp;IFERROR(VLOOKUP(AY$2&amp;$A7,'EFL2'!$A:$D,MATCH("AWAY",'EFL2'!$A$1:$D$1,0),0),"")&amp;IFERROR(VLOOKUP(AY$2&amp;$A7,'EFL2'!$B:$C,MATCH("HOME",'EFL2'!$B$1:$C$1,0),0),"")&amp;IFERROR(VLOOKUP(AY$2&amp;$A7,'UCL2'!$C:$F,MATCH("AWAY",'UCL2'!$C$1:$F$1,0),0),"")&amp;IFERROR(VLOOKUP(AY$2&amp;$A7,'UCL2'!$D:$E,MATCH("HOME",'UCL2'!$D$1:$E$1,0),0),"")&amp;IFERROR(VLOOKUP(AY$2&amp;$A7,'EU2'!$C:$F,MATCH("AWAY",'EU2'!$C$1:$F$1,0),0),"")&amp;IFERROR(VLOOKUP(AY$2&amp;$A7,'EU2'!$D:$E,MATCH("HOME",'EU2'!$D$1:$E$1,0),0),"")&amp;IFERROR(VLOOKUP(AY$2&amp;$A7,'EUC2'!$C:$F,MATCH("AWAY",'EUC2'!$C$1:$F$1,0),0),"")&amp;IFERROR(VLOOKUP(AY$2&amp;$A7,'EUC2'!$D:$E,MATCH("HOME",'EUC2'!$D$1:$E$1,0),0),"")</f>
        <v>ARS</v>
      </c>
      <c r="AZ7" s="25" t="str">
        <f>IFERROR(VLOOKUP(AZ$2&amp;$B7,'FPL FIX2'!$N$1:$Q$400,MATCH("HOME",'FPL FIX2'!$N$1:$Q$1,0),0),"")&amp;IFERROR(VLOOKUP(AZ$2&amp;$B7,'FPL FIX2'!$O$1:$P$400,MATCH("AWAY",'FPL FIX2'!$O$1:$P$1,0),0),"")&amp;IFERROR(VLOOKUP(AZ$2&amp;$A7,'FA2'!$A:$D,MATCH("AWAY",'FA2'!$A$1:$D$1,0),0),"")&amp;IFERROR(VLOOKUP(AZ$2&amp;$A7,'FA2'!$B:$C,MATCH("HOME",'FA2'!$B$1:$C$1,0),0),"")&amp;IFERROR(VLOOKUP(AZ$2&amp;$A7,'EFL2'!$A:$D,MATCH("AWAY",'EFL2'!$A$1:$D$1,0),0),"")&amp;IFERROR(VLOOKUP(AZ$2&amp;$A7,'EFL2'!$B:$C,MATCH("HOME",'EFL2'!$B$1:$C$1,0),0),"")&amp;IFERROR(VLOOKUP(AZ$2&amp;$A7,'UCL2'!$C:$F,MATCH("AWAY",'UCL2'!$C$1:$F$1,0),0),"")&amp;IFERROR(VLOOKUP(AZ$2&amp;$A7,'UCL2'!$D:$E,MATCH("HOME",'UCL2'!$D$1:$E$1,0),0),"")&amp;IFERROR(VLOOKUP(AZ$2&amp;$A7,'EU2'!$C:$F,MATCH("AWAY",'EU2'!$C$1:$F$1,0),0),"")&amp;IFERROR(VLOOKUP(AZ$2&amp;$A7,'EU2'!$D:$E,MATCH("HOME",'EU2'!$D$1:$E$1,0),0),"")&amp;IFERROR(VLOOKUP(AZ$2&amp;$A7,'EUC2'!$C:$F,MATCH("AWAY",'EUC2'!$C$1:$F$1,0),0),"")&amp;IFERROR(VLOOKUP(AZ$2&amp;$A7,'EUC2'!$D:$E,MATCH("HOME",'EUC2'!$D$1:$E$1,0),0),"")</f>
        <v/>
      </c>
      <c r="BA7" s="25" t="str">
        <f>IFERROR(VLOOKUP(BA$2&amp;$B7,'FPL FIX2'!$N$1:$Q$400,MATCH("HOME",'FPL FIX2'!$N$1:$Q$1,0),0),"")&amp;IFERROR(VLOOKUP(BA$2&amp;$B7,'FPL FIX2'!$O$1:$P$400,MATCH("AWAY",'FPL FIX2'!$O$1:$P$1,0),0),"")&amp;IFERROR(VLOOKUP(BA$2&amp;$A7,'FA2'!$A:$D,MATCH("AWAY",'FA2'!$A$1:$D$1,0),0),"")&amp;IFERROR(VLOOKUP(BA$2&amp;$A7,'FA2'!$B:$C,MATCH("HOME",'FA2'!$B$1:$C$1,0),0),"")&amp;IFERROR(VLOOKUP(BA$2&amp;$A7,'EFL2'!$A:$D,MATCH("AWAY",'EFL2'!$A$1:$D$1,0),0),"")&amp;IFERROR(VLOOKUP(BA$2&amp;$A7,'EFL2'!$B:$C,MATCH("HOME",'EFL2'!$B$1:$C$1,0),0),"")&amp;IFERROR(VLOOKUP(BA$2&amp;$A7,'UCL2'!$C:$F,MATCH("AWAY",'UCL2'!$C$1:$F$1,0),0),"")&amp;IFERROR(VLOOKUP(BA$2&amp;$A7,'UCL2'!$D:$E,MATCH("HOME",'UCL2'!$D$1:$E$1,0),0),"")&amp;IFERROR(VLOOKUP(BA$2&amp;$A7,'EU2'!$C:$F,MATCH("AWAY",'EU2'!$C$1:$F$1,0),0),"")&amp;IFERROR(VLOOKUP(BA$2&amp;$A7,'EU2'!$D:$E,MATCH("HOME",'EU2'!$D$1:$E$1,0),0),"")&amp;IFERROR(VLOOKUP(BA$2&amp;$A7,'EUC2'!$C:$F,MATCH("AWAY",'EUC2'!$C$1:$F$1,0),0),"")&amp;IFERROR(VLOOKUP(BA$2&amp;$A7,'EUC2'!$D:$E,MATCH("HOME",'EUC2'!$D$1:$E$1,0),0),"")</f>
        <v/>
      </c>
      <c r="BB7" s="25" t="str">
        <f>IFERROR(VLOOKUP(BB$2&amp;$B7,'FPL FIX2'!$N$1:$Q$400,MATCH("HOME",'FPL FIX2'!$N$1:$Q$1,0),0),"")&amp;IFERROR(VLOOKUP(BB$2&amp;$B7,'FPL FIX2'!$O$1:$P$400,MATCH("AWAY",'FPL FIX2'!$O$1:$P$1,0),0),"")&amp;IFERROR(VLOOKUP(BB$2&amp;$A7,'FA2'!$A:$D,MATCH("AWAY",'FA2'!$A$1:$D$1,0),0),"")&amp;IFERROR(VLOOKUP(BB$2&amp;$A7,'FA2'!$B:$C,MATCH("HOME",'FA2'!$B$1:$C$1,0),0),"")&amp;IFERROR(VLOOKUP(BB$2&amp;$A7,'EFL2'!$A:$D,MATCH("AWAY",'EFL2'!$A$1:$D$1,0),0),"")&amp;IFERROR(VLOOKUP(BB$2&amp;$A7,'EFL2'!$B:$C,MATCH("HOME",'EFL2'!$B$1:$C$1,0),0),"")&amp;IFERROR(VLOOKUP(BB$2&amp;$A7,'UCL2'!$C:$F,MATCH("AWAY",'UCL2'!$C$1:$F$1,0),0),"")&amp;IFERROR(VLOOKUP(BB$2&amp;$A7,'UCL2'!$D:$E,MATCH("HOME",'UCL2'!$D$1:$E$1,0),0),"")&amp;IFERROR(VLOOKUP(BB$2&amp;$A7,'EU2'!$C:$F,MATCH("AWAY",'EU2'!$C$1:$F$1,0),0),"")&amp;IFERROR(VLOOKUP(BB$2&amp;$A7,'EU2'!$D:$E,MATCH("HOME",'EU2'!$D$1:$E$1,0),0),"")&amp;IFERROR(VLOOKUP(BB$2&amp;$A7,'EUC2'!$C:$F,MATCH("AWAY",'EUC2'!$C$1:$F$1,0),0),"")&amp;IFERROR(VLOOKUP(BB$2&amp;$A7,'EUC2'!$D:$E,MATCH("HOME",'EUC2'!$D$1:$E$1,0),0),"")</f>
        <v/>
      </c>
      <c r="BC7" s="25" t="str">
        <f>IFERROR(VLOOKUP(BC$2&amp;$B7,'FPL FIX2'!$N$1:$Q$400,MATCH("HOME",'FPL FIX2'!$N$1:$Q$1,0),0),"")&amp;IFERROR(VLOOKUP(BC$2&amp;$B7,'FPL FIX2'!$O$1:$P$400,MATCH("AWAY",'FPL FIX2'!$O$1:$P$1,0),0),"")&amp;IFERROR(VLOOKUP(BC$2&amp;$A7,'FA2'!$A:$D,MATCH("AWAY",'FA2'!$A$1:$D$1,0),0),"")&amp;IFERROR(VLOOKUP(BC$2&amp;$A7,'FA2'!$B:$C,MATCH("HOME",'FA2'!$B$1:$C$1,0),0),"")&amp;IFERROR(VLOOKUP(BC$2&amp;$A7,'EFL2'!$A:$D,MATCH("AWAY",'EFL2'!$A$1:$D$1,0),0),"")&amp;IFERROR(VLOOKUP(BC$2&amp;$A7,'EFL2'!$B:$C,MATCH("HOME",'EFL2'!$B$1:$C$1,0),0),"")&amp;IFERROR(VLOOKUP(BC$2&amp;$A7,'UCL2'!$C:$F,MATCH("AWAY",'UCL2'!$C$1:$F$1,0),0),"")&amp;IFERROR(VLOOKUP(BC$2&amp;$A7,'UCL2'!$D:$E,MATCH("HOME",'UCL2'!$D$1:$E$1,0),0),"")&amp;IFERROR(VLOOKUP(BC$2&amp;$A7,'EU2'!$C:$F,MATCH("AWAY",'EU2'!$C$1:$F$1,0),0),"")&amp;IFERROR(VLOOKUP(BC$2&amp;$A7,'EU2'!$D:$E,MATCH("HOME",'EU2'!$D$1:$E$1,0),0),"")&amp;IFERROR(VLOOKUP(BC$2&amp;$A7,'EUC2'!$C:$F,MATCH("AWAY",'EUC2'!$C$1:$F$1,0),0),"")&amp;IFERROR(VLOOKUP(BC$2&amp;$A7,'EUC2'!$D:$E,MATCH("HOME",'EUC2'!$D$1:$E$1,0),0),"")</f>
        <v/>
      </c>
      <c r="BD7" s="25" t="str">
        <f>IFERROR(VLOOKUP(BD$2&amp;$B7,'FPL FIX2'!$N$1:$Q$400,MATCH("HOME",'FPL FIX2'!$N$1:$Q$1,0),0),"")&amp;IFERROR(VLOOKUP(BD$2&amp;$B7,'FPL FIX2'!$O$1:$P$400,MATCH("AWAY",'FPL FIX2'!$O$1:$P$1,0),0),"")&amp;IFERROR(VLOOKUP(BD$2&amp;$A7,'FA2'!$A:$D,MATCH("AWAY",'FA2'!$A$1:$D$1,0),0),"")&amp;IFERROR(VLOOKUP(BD$2&amp;$A7,'FA2'!$B:$C,MATCH("HOME",'FA2'!$B$1:$C$1,0),0),"")&amp;IFERROR(VLOOKUP(BD$2&amp;$A7,'EFL2'!$A:$D,MATCH("AWAY",'EFL2'!$A$1:$D$1,0),0),"")&amp;IFERROR(VLOOKUP(BD$2&amp;$A7,'EFL2'!$B:$C,MATCH("HOME",'EFL2'!$B$1:$C$1,0),0),"")&amp;IFERROR(VLOOKUP(BD$2&amp;$A7,'UCL2'!$C:$F,MATCH("AWAY",'UCL2'!$C$1:$F$1,0),0),"")&amp;IFERROR(VLOOKUP(BD$2&amp;$A7,'UCL2'!$D:$E,MATCH("HOME",'UCL2'!$D$1:$E$1,0),0),"")&amp;IFERROR(VLOOKUP(BD$2&amp;$A7,'EU2'!$C:$F,MATCH("AWAY",'EU2'!$C$1:$F$1,0),0),"")&amp;IFERROR(VLOOKUP(BD$2&amp;$A7,'EU2'!$D:$E,MATCH("HOME",'EU2'!$D$1:$E$1,0),0),"")&amp;IFERROR(VLOOKUP(BD$2&amp;$A7,'EUC2'!$C:$F,MATCH("AWAY",'EUC2'!$C$1:$F$1,0),0),"")&amp;IFERROR(VLOOKUP(BD$2&amp;$A7,'EUC2'!$D:$E,MATCH("HOME",'EUC2'!$D$1:$E$1,0),0),"")</f>
        <v/>
      </c>
      <c r="BE7" s="25" t="str">
        <f>IFERROR(VLOOKUP(BE$2&amp;$B7,'FPL FIX2'!$N$1:$Q$400,MATCH("HOME",'FPL FIX2'!$N$1:$Q$1,0),0),"")&amp;IFERROR(VLOOKUP(BE$2&amp;$B7,'FPL FIX2'!$O$1:$P$400,MATCH("AWAY",'FPL FIX2'!$O$1:$P$1,0),0),"")&amp;IFERROR(VLOOKUP(BE$2&amp;$A7,'FA2'!$A:$D,MATCH("AWAY",'FA2'!$A$1:$D$1,0),0),"")&amp;IFERROR(VLOOKUP(BE$2&amp;$A7,'FA2'!$B:$C,MATCH("HOME",'FA2'!$B$1:$C$1,0),0),"")&amp;IFERROR(VLOOKUP(BE$2&amp;$A7,'EFL2'!$A:$D,MATCH("AWAY",'EFL2'!$A$1:$D$1,0),0),"")&amp;IFERROR(VLOOKUP(BE$2&amp;$A7,'EFL2'!$B:$C,MATCH("HOME",'EFL2'!$B$1:$C$1,0),0),"")&amp;IFERROR(VLOOKUP(BE$2&amp;$A7,'UCL2'!$C:$F,MATCH("AWAY",'UCL2'!$C$1:$F$1,0),0),"")&amp;IFERROR(VLOOKUP(BE$2&amp;$A7,'UCL2'!$D:$E,MATCH("HOME",'UCL2'!$D$1:$E$1,0),0),"")&amp;IFERROR(VLOOKUP(BE$2&amp;$A7,'EU2'!$C:$F,MATCH("AWAY",'EU2'!$C$1:$F$1,0),0),"")&amp;IFERROR(VLOOKUP(BE$2&amp;$A7,'EU2'!$D:$E,MATCH("HOME",'EU2'!$D$1:$E$1,0),0),"")&amp;IFERROR(VLOOKUP(BE$2&amp;$A7,'EUC2'!$C:$F,MATCH("AWAY",'EUC2'!$C$1:$F$1,0),0),"")&amp;IFERROR(VLOOKUP(BE$2&amp;$A7,'EUC2'!$D:$E,MATCH("HOME",'EUC2'!$D$1:$E$1,0),0),"")</f>
        <v/>
      </c>
      <c r="BF7" s="25" t="str">
        <f>IFERROR(VLOOKUP(BF$2&amp;$B7,'FPL FIX2'!$N$1:$Q$400,MATCH("HOME",'FPL FIX2'!$N$1:$Q$1,0),0),"")&amp;IFERROR(VLOOKUP(BF$2&amp;$B7,'FPL FIX2'!$O$1:$P$400,MATCH("AWAY",'FPL FIX2'!$O$1:$P$1,0),0),"")&amp;IFERROR(VLOOKUP(BF$2&amp;$A7,'FA2'!$A:$D,MATCH("AWAY",'FA2'!$A$1:$D$1,0),0),"")&amp;IFERROR(VLOOKUP(BF$2&amp;$A7,'FA2'!$B:$C,MATCH("HOME",'FA2'!$B$1:$C$1,0),0),"")&amp;IFERROR(VLOOKUP(BF$2&amp;$A7,'EFL2'!$A:$D,MATCH("AWAY",'EFL2'!$A$1:$D$1,0),0),"")&amp;IFERROR(VLOOKUP(BF$2&amp;$A7,'EFL2'!$B:$C,MATCH("HOME",'EFL2'!$B$1:$C$1,0),0),"")&amp;IFERROR(VLOOKUP(BF$2&amp;$A7,'UCL2'!$C:$F,MATCH("AWAY",'UCL2'!$C$1:$F$1,0),0),"")&amp;IFERROR(VLOOKUP(BF$2&amp;$A7,'UCL2'!$D:$E,MATCH("HOME",'UCL2'!$D$1:$E$1,0),0),"")&amp;IFERROR(VLOOKUP(BF$2&amp;$A7,'EU2'!$C:$F,MATCH("AWAY",'EU2'!$C$1:$F$1,0),0),"")&amp;IFERROR(VLOOKUP(BF$2&amp;$A7,'EU2'!$D:$E,MATCH("HOME",'EU2'!$D$1:$E$1,0),0),"")&amp;IFERROR(VLOOKUP(BF$2&amp;$A7,'EUC2'!$C:$F,MATCH("AWAY",'EUC2'!$C$1:$F$1,0),0),"")&amp;IFERROR(VLOOKUP(BF$2&amp;$A7,'EUC2'!$D:$E,MATCH("HOME",'EUC2'!$D$1:$E$1,0),0),"")</f>
        <v/>
      </c>
      <c r="BG7" s="25" t="str">
        <f>IFERROR(VLOOKUP(BG$2&amp;$B7,'FPL FIX2'!$N$1:$Q$400,MATCH("HOME",'FPL FIX2'!$N$1:$Q$1,0),0),"")&amp;IFERROR(VLOOKUP(BG$2&amp;$B7,'FPL FIX2'!$O$1:$P$400,MATCH("AWAY",'FPL FIX2'!$O$1:$P$1,0),0),"")&amp;IFERROR(VLOOKUP(BG$2&amp;$A7,'FA2'!$A:$D,MATCH("AWAY",'FA2'!$A$1:$D$1,0),0),"")&amp;IFERROR(VLOOKUP(BG$2&amp;$A7,'FA2'!$B:$C,MATCH("HOME",'FA2'!$B$1:$C$1,0),0),"")&amp;IFERROR(VLOOKUP(BG$2&amp;$A7,'EFL2'!$A:$D,MATCH("AWAY",'EFL2'!$A$1:$D$1,0),0),"")&amp;IFERROR(VLOOKUP(BG$2&amp;$A7,'EFL2'!$B:$C,MATCH("HOME",'EFL2'!$B$1:$C$1,0),0),"")&amp;IFERROR(VLOOKUP(BG$2&amp;$A7,'UCL2'!$C:$F,MATCH("AWAY",'UCL2'!$C$1:$F$1,0),0),"")&amp;IFERROR(VLOOKUP(BG$2&amp;$A7,'UCL2'!$D:$E,MATCH("HOME",'UCL2'!$D$1:$E$1,0),0),"")&amp;IFERROR(VLOOKUP(BG$2&amp;$A7,'EU2'!$C:$F,MATCH("AWAY",'EU2'!$C$1:$F$1,0),0),"")&amp;IFERROR(VLOOKUP(BG$2&amp;$A7,'EU2'!$D:$E,MATCH("HOME",'EU2'!$D$1:$E$1,0),0),"")&amp;IFERROR(VLOOKUP(BG$2&amp;$A7,'EUC2'!$C:$F,MATCH("AWAY",'EUC2'!$C$1:$F$1,0),0),"")&amp;IFERROR(VLOOKUP(BG$2&amp;$A7,'EUC2'!$D:$E,MATCH("HOME",'EUC2'!$D$1:$E$1,0),0),"")</f>
        <v/>
      </c>
      <c r="BH7" s="25" t="str">
        <f>IFERROR(VLOOKUP(BH$2&amp;$B7,'FPL FIX2'!$N$1:$Q$400,MATCH("HOME",'FPL FIX2'!$N$1:$Q$1,0),0),"")&amp;IFERROR(VLOOKUP(BH$2&amp;$B7,'FPL FIX2'!$O$1:$P$400,MATCH("AWAY",'FPL FIX2'!$O$1:$P$1,0),0),"")&amp;IFERROR(VLOOKUP(BH$2&amp;$A7,'FA2'!$A:$D,MATCH("AWAY",'FA2'!$A$1:$D$1,0),0),"")&amp;IFERROR(VLOOKUP(BH$2&amp;$A7,'FA2'!$B:$C,MATCH("HOME",'FA2'!$B$1:$C$1,0),0),"")&amp;IFERROR(VLOOKUP(BH$2&amp;$A7,'EFL2'!$A:$D,MATCH("AWAY",'EFL2'!$A$1:$D$1,0),0),"")&amp;IFERROR(VLOOKUP(BH$2&amp;$A7,'EFL2'!$B:$C,MATCH("HOME",'EFL2'!$B$1:$C$1,0),0),"")&amp;IFERROR(VLOOKUP(BH$2&amp;$A7,'UCL2'!$C:$F,MATCH("AWAY",'UCL2'!$C$1:$F$1,0),0),"")&amp;IFERROR(VLOOKUP(BH$2&amp;$A7,'UCL2'!$D:$E,MATCH("HOME",'UCL2'!$D$1:$E$1,0),0),"")&amp;IFERROR(VLOOKUP(BH$2&amp;$A7,'EU2'!$C:$F,MATCH("AWAY",'EU2'!$C$1:$F$1,0),0),"")&amp;IFERROR(VLOOKUP(BH$2&amp;$A7,'EU2'!$D:$E,MATCH("HOME",'EU2'!$D$1:$E$1,0),0),"")&amp;IFERROR(VLOOKUP(BH$2&amp;$A7,'EUC2'!$C:$F,MATCH("AWAY",'EUC2'!$C$1:$F$1,0),0),"")&amp;IFERROR(VLOOKUP(BH$2&amp;$A7,'EUC2'!$D:$E,MATCH("HOME",'EUC2'!$D$1:$E$1,0),0),"")</f>
        <v/>
      </c>
      <c r="BI7" s="25" t="str">
        <f>IFERROR(VLOOKUP(BI$2&amp;$B7,'FPL FIX2'!$N$1:$Q$400,MATCH("HOME",'FPL FIX2'!$N$1:$Q$1,0),0),"")&amp;IFERROR(VLOOKUP(BI$2&amp;$B7,'FPL FIX2'!$O$1:$P$400,MATCH("AWAY",'FPL FIX2'!$O$1:$P$1,0),0),"")&amp;IFERROR(VLOOKUP(BI$2&amp;$A7,'FA2'!$A:$D,MATCH("AWAY",'FA2'!$A$1:$D$1,0),0),"")&amp;IFERROR(VLOOKUP(BI$2&amp;$A7,'FA2'!$B:$C,MATCH("HOME",'FA2'!$B$1:$C$1,0),0),"")&amp;IFERROR(VLOOKUP(BI$2&amp;$A7,'EFL2'!$A:$D,MATCH("AWAY",'EFL2'!$A$1:$D$1,0),0),"")&amp;IFERROR(VLOOKUP(BI$2&amp;$A7,'EFL2'!$B:$C,MATCH("HOME",'EFL2'!$B$1:$C$1,0),0),"")&amp;IFERROR(VLOOKUP(BI$2&amp;$A7,'UCL2'!$C:$F,MATCH("AWAY",'UCL2'!$C$1:$F$1,0),0),"")&amp;IFERROR(VLOOKUP(BI$2&amp;$A7,'UCL2'!$D:$E,MATCH("HOME",'UCL2'!$D$1:$E$1,0),0),"")&amp;IFERROR(VLOOKUP(BI$2&amp;$A7,'EU2'!$C:$F,MATCH("AWAY",'EU2'!$C$1:$F$1,0),0),"")&amp;IFERROR(VLOOKUP(BI$2&amp;$A7,'EU2'!$D:$E,MATCH("HOME",'EU2'!$D$1:$E$1,0),0),"")&amp;IFERROR(VLOOKUP(BI$2&amp;$A7,'EUC2'!$C:$F,MATCH("AWAY",'EUC2'!$C$1:$F$1,0),0),"")&amp;IFERROR(VLOOKUP(BI$2&amp;$A7,'EUC2'!$D:$E,MATCH("HOME",'EUC2'!$D$1:$E$1,0),0),"")</f>
        <v/>
      </c>
      <c r="BJ7" s="25" t="str">
        <f>IFERROR(VLOOKUP(BJ$2&amp;$B7,'FPL FIX2'!$N$1:$Q$400,MATCH("HOME",'FPL FIX2'!$N$1:$Q$1,0),0),"")&amp;IFERROR(VLOOKUP(BJ$2&amp;$B7,'FPL FIX2'!$O$1:$P$400,MATCH("AWAY",'FPL FIX2'!$O$1:$P$1,0),0),"")&amp;IFERROR(VLOOKUP(BJ$2&amp;$A7,'FA2'!$A:$D,MATCH("AWAY",'FA2'!$A$1:$D$1,0),0),"")&amp;IFERROR(VLOOKUP(BJ$2&amp;$A7,'FA2'!$B:$C,MATCH("HOME",'FA2'!$B$1:$C$1,0),0),"")&amp;IFERROR(VLOOKUP(BJ$2&amp;$A7,'EFL2'!$A:$D,MATCH("AWAY",'EFL2'!$A$1:$D$1,0),0),"")&amp;IFERROR(VLOOKUP(BJ$2&amp;$A7,'EFL2'!$B:$C,MATCH("HOME",'EFL2'!$B$1:$C$1,0),0),"")&amp;IFERROR(VLOOKUP(BJ$2&amp;$A7,'UCL2'!$C:$F,MATCH("AWAY",'UCL2'!$C$1:$F$1,0),0),"")&amp;IFERROR(VLOOKUP(BJ$2&amp;$A7,'UCL2'!$D:$E,MATCH("HOME",'UCL2'!$D$1:$E$1,0),0),"")&amp;IFERROR(VLOOKUP(BJ$2&amp;$A7,'EU2'!$C:$F,MATCH("AWAY",'EU2'!$C$1:$F$1,0),0),"")&amp;IFERROR(VLOOKUP(BJ$2&amp;$A7,'EU2'!$D:$E,MATCH("HOME",'EU2'!$D$1:$E$1,0),0),"")&amp;IFERROR(VLOOKUP(BJ$2&amp;$A7,'EUC2'!$C:$F,MATCH("AWAY",'EUC2'!$C$1:$F$1,0),0),"")&amp;IFERROR(VLOOKUP(BJ$2&amp;$A7,'EUC2'!$D:$E,MATCH("HOME",'EUC2'!$D$1:$E$1,0),0),"")</f>
        <v/>
      </c>
      <c r="BK7" s="25" t="str">
        <f>IFERROR(VLOOKUP(BK$2&amp;$B7,'FPL FIX2'!$N$1:$Q$400,MATCH("HOME",'FPL FIX2'!$N$1:$Q$1,0),0),"")&amp;IFERROR(VLOOKUP(BK$2&amp;$B7,'FPL FIX2'!$O$1:$P$400,MATCH("AWAY",'FPL FIX2'!$O$1:$P$1,0),0),"")&amp;IFERROR(VLOOKUP(BK$2&amp;$A7,'FA2'!$A:$D,MATCH("AWAY",'FA2'!$A$1:$D$1,0),0),"")&amp;IFERROR(VLOOKUP(BK$2&amp;$A7,'FA2'!$B:$C,MATCH("HOME",'FA2'!$B$1:$C$1,0),0),"")&amp;IFERROR(VLOOKUP(BK$2&amp;$A7,'EFL2'!$A:$D,MATCH("AWAY",'EFL2'!$A$1:$D$1,0),0),"")&amp;IFERROR(VLOOKUP(BK$2&amp;$A7,'EFL2'!$B:$C,MATCH("HOME",'EFL2'!$B$1:$C$1,0),0),"")&amp;IFERROR(VLOOKUP(BK$2&amp;$A7,'UCL2'!$C:$F,MATCH("AWAY",'UCL2'!$C$1:$F$1,0),0),"")&amp;IFERROR(VLOOKUP(BK$2&amp;$A7,'UCL2'!$D:$E,MATCH("HOME",'UCL2'!$D$1:$E$1,0),0),"")&amp;IFERROR(VLOOKUP(BK$2&amp;$A7,'EU2'!$C:$F,MATCH("AWAY",'EU2'!$C$1:$F$1,0),0),"")&amp;IFERROR(VLOOKUP(BK$2&amp;$A7,'EU2'!$D:$E,MATCH("HOME",'EU2'!$D$1:$E$1,0),0),"")&amp;IFERROR(VLOOKUP(BK$2&amp;$A7,'EUC2'!$C:$F,MATCH("AWAY",'EUC2'!$C$1:$F$1,0),0),"")&amp;IFERROR(VLOOKUP(BK$2&amp;$A7,'EUC2'!$D:$E,MATCH("HOME",'EUC2'!$D$1:$E$1,0),0),"")</f>
        <v/>
      </c>
      <c r="BL7" s="25" t="str">
        <f>IFERROR(VLOOKUP(BL$2&amp;$B7,'FPL FIX2'!$N$1:$Q$400,MATCH("HOME",'FPL FIX2'!$N$1:$Q$1,0),0),"")&amp;IFERROR(VLOOKUP(BL$2&amp;$B7,'FPL FIX2'!$O$1:$P$400,MATCH("AWAY",'FPL FIX2'!$O$1:$P$1,0),0),"")&amp;IFERROR(VLOOKUP(BL$2&amp;$A7,'FA2'!$A:$D,MATCH("AWAY",'FA2'!$A$1:$D$1,0),0),"")&amp;IFERROR(VLOOKUP(BL$2&amp;$A7,'FA2'!$B:$C,MATCH("HOME",'FA2'!$B$1:$C$1,0),0),"")&amp;IFERROR(VLOOKUP(BL$2&amp;$A7,'EFL2'!$A:$D,MATCH("AWAY",'EFL2'!$A$1:$D$1,0),0),"")&amp;IFERROR(VLOOKUP(BL$2&amp;$A7,'EFL2'!$B:$C,MATCH("HOME",'EFL2'!$B$1:$C$1,0),0),"")&amp;IFERROR(VLOOKUP(BL$2&amp;$A7,'UCL2'!$C:$F,MATCH("AWAY",'UCL2'!$C$1:$F$1,0),0),"")&amp;IFERROR(VLOOKUP(BL$2&amp;$A7,'UCL2'!$D:$E,MATCH("HOME",'UCL2'!$D$1:$E$1,0),0),"")&amp;IFERROR(VLOOKUP(BL$2&amp;$A7,'EU2'!$C:$F,MATCH("AWAY",'EU2'!$C$1:$F$1,0),0),"")&amp;IFERROR(VLOOKUP(BL$2&amp;$A7,'EU2'!$D:$E,MATCH("HOME",'EU2'!$D$1:$E$1,0),0),"")&amp;IFERROR(VLOOKUP(BL$2&amp;$A7,'EUC2'!$C:$F,MATCH("AWAY",'EUC2'!$C$1:$F$1,0),0),"")&amp;IFERROR(VLOOKUP(BL$2&amp;$A7,'EUC2'!$D:$E,MATCH("HOME",'EUC2'!$D$1:$E$1,0),0),"")</f>
        <v>bou</v>
      </c>
      <c r="BM7" s="25" t="str">
        <f>IFERROR(VLOOKUP(BM$2&amp;$B7,'FPL FIX2'!$N$1:$Q$400,MATCH("HOME",'FPL FIX2'!$N$1:$Q$1,0),0),"")&amp;IFERROR(VLOOKUP(BM$2&amp;$B7,'FPL FIX2'!$O$1:$P$400,MATCH("AWAY",'FPL FIX2'!$O$1:$P$1,0),0),"")&amp;IFERROR(VLOOKUP(BM$2&amp;$A7,'FA2'!$A:$D,MATCH("AWAY",'FA2'!$A$1:$D$1,0),0),"")&amp;IFERROR(VLOOKUP(BM$2&amp;$A7,'FA2'!$B:$C,MATCH("HOME",'FA2'!$B$1:$C$1,0),0),"")&amp;IFERROR(VLOOKUP(BM$2&amp;$A7,'EFL2'!$A:$D,MATCH("AWAY",'EFL2'!$A$1:$D$1,0),0),"")&amp;IFERROR(VLOOKUP(BM$2&amp;$A7,'EFL2'!$B:$C,MATCH("HOME",'EFL2'!$B$1:$C$1,0),0),"")&amp;IFERROR(VLOOKUP(BM$2&amp;$A7,'UCL2'!$C:$F,MATCH("AWAY",'UCL2'!$C$1:$F$1,0),0),"")&amp;IFERROR(VLOOKUP(BM$2&amp;$A7,'UCL2'!$D:$E,MATCH("HOME",'UCL2'!$D$1:$E$1,0),0),"")&amp;IFERROR(VLOOKUP(BM$2&amp;$A7,'EU2'!$C:$F,MATCH("AWAY",'EU2'!$C$1:$F$1,0),0),"")&amp;IFERROR(VLOOKUP(BM$2&amp;$A7,'EU2'!$D:$E,MATCH("HOME",'EU2'!$D$1:$E$1,0),0),"")&amp;IFERROR(VLOOKUP(BM$2&amp;$A7,'EUC2'!$C:$F,MATCH("AWAY",'EUC2'!$C$1:$F$1,0),0),"")&amp;IFERROR(VLOOKUP(BM$2&amp;$A7,'EUC2'!$D:$E,MATCH("HOME",'EUC2'!$D$1:$E$1,0),0),"")</f>
        <v/>
      </c>
      <c r="BN7" s="25" t="str">
        <f>IFERROR(VLOOKUP(BN$2&amp;$B7,'FPL FIX2'!$N$1:$Q$400,MATCH("HOME",'FPL FIX2'!$N$1:$Q$1,0),0),"")&amp;IFERROR(VLOOKUP(BN$2&amp;$B7,'FPL FIX2'!$O$1:$P$400,MATCH("AWAY",'FPL FIX2'!$O$1:$P$1,0),0),"")&amp;IFERROR(VLOOKUP(BN$2&amp;$A7,'FA2'!$A:$D,MATCH("AWAY",'FA2'!$A$1:$D$1,0),0),"")&amp;IFERROR(VLOOKUP(BN$2&amp;$A7,'FA2'!$B:$C,MATCH("HOME",'FA2'!$B$1:$C$1,0),0),"")&amp;IFERROR(VLOOKUP(BN$2&amp;$A7,'EFL2'!$A:$D,MATCH("AWAY",'EFL2'!$A$1:$D$1,0),0),"")&amp;IFERROR(VLOOKUP(BN$2&amp;$A7,'EFL2'!$B:$C,MATCH("HOME",'EFL2'!$B$1:$C$1,0),0),"")&amp;IFERROR(VLOOKUP(BN$2&amp;$A7,'UCL2'!$C:$F,MATCH("AWAY",'UCL2'!$C$1:$F$1,0),0),"")&amp;IFERROR(VLOOKUP(BN$2&amp;$A7,'UCL2'!$D:$E,MATCH("HOME",'UCL2'!$D$1:$E$1,0),0),"")&amp;IFERROR(VLOOKUP(BN$2&amp;$A7,'EU2'!$C:$F,MATCH("AWAY",'EU2'!$C$1:$F$1,0),0),"")&amp;IFERROR(VLOOKUP(BN$2&amp;$A7,'EU2'!$D:$E,MATCH("HOME",'EU2'!$D$1:$E$1,0),0),"")&amp;IFERROR(VLOOKUP(BN$2&amp;$A7,'EUC2'!$C:$F,MATCH("AWAY",'EUC2'!$C$1:$F$1,0),0),"")&amp;IFERROR(VLOOKUP(BN$2&amp;$A7,'EUC2'!$D:$E,MATCH("HOME",'EUC2'!$D$1:$E$1,0),0),"")</f>
        <v/>
      </c>
      <c r="BO7" s="25" t="str">
        <f>IFERROR(VLOOKUP(BO$2&amp;$B7,'FPL FIX2'!$N$1:$Q$400,MATCH("HOME",'FPL FIX2'!$N$1:$Q$1,0),0),"")&amp;IFERROR(VLOOKUP(BO$2&amp;$B7,'FPL FIX2'!$O$1:$P$400,MATCH("AWAY",'FPL FIX2'!$O$1:$P$1,0),0),"")&amp;IFERROR(VLOOKUP(BO$2&amp;$A7,'FA2'!$A:$D,MATCH("AWAY",'FA2'!$A$1:$D$1,0),0),"")&amp;IFERROR(VLOOKUP(BO$2&amp;$A7,'FA2'!$B:$C,MATCH("HOME",'FA2'!$B$1:$C$1,0),0),"")&amp;IFERROR(VLOOKUP(BO$2&amp;$A7,'EFL2'!$A:$D,MATCH("AWAY",'EFL2'!$A$1:$D$1,0),0),"")&amp;IFERROR(VLOOKUP(BO$2&amp;$A7,'EFL2'!$B:$C,MATCH("HOME",'EFL2'!$B$1:$C$1,0),0),"")&amp;IFERROR(VLOOKUP(BO$2&amp;$A7,'UCL2'!$C:$F,MATCH("AWAY",'UCL2'!$C$1:$F$1,0),0),"")&amp;IFERROR(VLOOKUP(BO$2&amp;$A7,'UCL2'!$D:$E,MATCH("HOME",'UCL2'!$D$1:$E$1,0),0),"")&amp;IFERROR(VLOOKUP(BO$2&amp;$A7,'EU2'!$C:$F,MATCH("AWAY",'EU2'!$C$1:$F$1,0),0),"")&amp;IFERROR(VLOOKUP(BO$2&amp;$A7,'EU2'!$D:$E,MATCH("HOME",'EU2'!$D$1:$E$1,0),0),"")&amp;IFERROR(VLOOKUP(BO$2&amp;$A7,'EUC2'!$C:$F,MATCH("AWAY",'EUC2'!$C$1:$F$1,0),0),"")&amp;IFERROR(VLOOKUP(BO$2&amp;$A7,'EUC2'!$D:$E,MATCH("HOME",'EUC2'!$D$1:$E$1,0),0),"")</f>
        <v/>
      </c>
      <c r="BP7" s="25" t="str">
        <f>IFERROR(VLOOKUP(BP$2&amp;$B7,'FPL FIX2'!$N$1:$Q$400,MATCH("HOME",'FPL FIX2'!$N$1:$Q$1,0),0),"")&amp;IFERROR(VLOOKUP(BP$2&amp;$B7,'FPL FIX2'!$O$1:$P$400,MATCH("AWAY",'FPL FIX2'!$O$1:$P$1,0),0),"")&amp;IFERROR(VLOOKUP(BP$2&amp;$A7,'FA2'!$A:$D,MATCH("AWAY",'FA2'!$A$1:$D$1,0),0),"")&amp;IFERROR(VLOOKUP(BP$2&amp;$A7,'FA2'!$B:$C,MATCH("HOME",'FA2'!$B$1:$C$1,0),0),"")&amp;IFERROR(VLOOKUP(BP$2&amp;$A7,'EFL2'!$A:$D,MATCH("AWAY",'EFL2'!$A$1:$D$1,0),0),"")&amp;IFERROR(VLOOKUP(BP$2&amp;$A7,'EFL2'!$B:$C,MATCH("HOME",'EFL2'!$B$1:$C$1,0),0),"")&amp;IFERROR(VLOOKUP(BP$2&amp;$A7,'UCL2'!$C:$F,MATCH("AWAY",'UCL2'!$C$1:$F$1,0),0),"")&amp;IFERROR(VLOOKUP(BP$2&amp;$A7,'UCL2'!$D:$E,MATCH("HOME",'UCL2'!$D$1:$E$1,0),0),"")&amp;IFERROR(VLOOKUP(BP$2&amp;$A7,'EU2'!$C:$F,MATCH("AWAY",'EU2'!$C$1:$F$1,0),0),"")&amp;IFERROR(VLOOKUP(BP$2&amp;$A7,'EU2'!$D:$E,MATCH("HOME",'EU2'!$D$1:$E$1,0),0),"")&amp;IFERROR(VLOOKUP(BP$2&amp;$A7,'EUC2'!$C:$F,MATCH("AWAY",'EUC2'!$C$1:$F$1,0),0),"")&amp;IFERROR(VLOOKUP(BP$2&amp;$A7,'EUC2'!$D:$E,MATCH("HOME",'EUC2'!$D$1:$E$1,0),0),"")</f>
        <v/>
      </c>
      <c r="BQ7" s="25" t="str">
        <f>IFERROR(VLOOKUP(BQ$2&amp;$B7,'FPL FIX2'!$N$1:$Q$400,MATCH("HOME",'FPL FIX2'!$N$1:$Q$1,0),0),"")&amp;IFERROR(VLOOKUP(BQ$2&amp;$B7,'FPL FIX2'!$O$1:$P$400,MATCH("AWAY",'FPL FIX2'!$O$1:$P$1,0),0),"")&amp;IFERROR(VLOOKUP(BQ$2&amp;$A7,'FA2'!$A:$D,MATCH("AWAY",'FA2'!$A$1:$D$1,0),0),"")&amp;IFERROR(VLOOKUP(BQ$2&amp;$A7,'FA2'!$B:$C,MATCH("HOME",'FA2'!$B$1:$C$1,0),0),"")&amp;IFERROR(VLOOKUP(BQ$2&amp;$A7,'EFL2'!$A:$D,MATCH("AWAY",'EFL2'!$A$1:$D$1,0),0),"")&amp;IFERROR(VLOOKUP(BQ$2&amp;$A7,'EFL2'!$B:$C,MATCH("HOME",'EFL2'!$B$1:$C$1,0),0),"")&amp;IFERROR(VLOOKUP(BQ$2&amp;$A7,'UCL2'!$C:$F,MATCH("AWAY",'UCL2'!$C$1:$F$1,0),0),"")&amp;IFERROR(VLOOKUP(BQ$2&amp;$A7,'UCL2'!$D:$E,MATCH("HOME",'UCL2'!$D$1:$E$1,0),0),"")&amp;IFERROR(VLOOKUP(BQ$2&amp;$A7,'EU2'!$C:$F,MATCH("AWAY",'EU2'!$C$1:$F$1,0),0),"")&amp;IFERROR(VLOOKUP(BQ$2&amp;$A7,'EU2'!$D:$E,MATCH("HOME",'EU2'!$D$1:$E$1,0),0),"")&amp;IFERROR(VLOOKUP(BQ$2&amp;$A7,'EUC2'!$C:$F,MATCH("AWAY",'EUC2'!$C$1:$F$1,0),0),"")&amp;IFERROR(VLOOKUP(BQ$2&amp;$A7,'EUC2'!$D:$E,MATCH("HOME",'EUC2'!$D$1:$E$1,0),0),"")</f>
        <v/>
      </c>
      <c r="BR7" s="25" t="str">
        <f>IFERROR(VLOOKUP(BR$2&amp;$B7,'FPL FIX2'!$N$1:$Q$400,MATCH("HOME",'FPL FIX2'!$N$1:$Q$1,0),0),"")&amp;IFERROR(VLOOKUP(BR$2&amp;$B7,'FPL FIX2'!$O$1:$P$400,MATCH("AWAY",'FPL FIX2'!$O$1:$P$1,0),0),"")&amp;IFERROR(VLOOKUP(BR$2&amp;$A7,'FA2'!$A:$D,MATCH("AWAY",'FA2'!$A$1:$D$1,0),0),"")&amp;IFERROR(VLOOKUP(BR$2&amp;$A7,'FA2'!$B:$C,MATCH("HOME",'FA2'!$B$1:$C$1,0),0),"")&amp;IFERROR(VLOOKUP(BR$2&amp;$A7,'EFL2'!$A:$D,MATCH("AWAY",'EFL2'!$A$1:$D$1,0),0),"")&amp;IFERROR(VLOOKUP(BR$2&amp;$A7,'EFL2'!$B:$C,MATCH("HOME",'EFL2'!$B$1:$C$1,0),0),"")&amp;IFERROR(VLOOKUP(BR$2&amp;$A7,'UCL2'!$C:$F,MATCH("AWAY",'UCL2'!$C$1:$F$1,0),0),"")&amp;IFERROR(VLOOKUP(BR$2&amp;$A7,'UCL2'!$D:$E,MATCH("HOME",'UCL2'!$D$1:$E$1,0),0),"")&amp;IFERROR(VLOOKUP(BR$2&amp;$A7,'EU2'!$C:$F,MATCH("AWAY",'EU2'!$C$1:$F$1,0),0),"")&amp;IFERROR(VLOOKUP(BR$2&amp;$A7,'EU2'!$D:$E,MATCH("HOME",'EU2'!$D$1:$E$1,0),0),"")&amp;IFERROR(VLOOKUP(BR$2&amp;$A7,'EUC2'!$C:$F,MATCH("AWAY",'EUC2'!$C$1:$F$1,0),0),"")&amp;IFERROR(VLOOKUP(BR$2&amp;$A7,'EUC2'!$D:$E,MATCH("HOME",'EUC2'!$D$1:$E$1,0),0),"")</f>
        <v/>
      </c>
      <c r="BS7" s="25" t="str">
        <f>IFERROR(VLOOKUP(BS$2&amp;$B7,'FPL FIX2'!$N$1:$Q$400,MATCH("HOME",'FPL FIX2'!$N$1:$Q$1,0),0),"")&amp;IFERROR(VLOOKUP(BS$2&amp;$B7,'FPL FIX2'!$O$1:$P$400,MATCH("AWAY",'FPL FIX2'!$O$1:$P$1,0),0),"")&amp;IFERROR(VLOOKUP(BS$2&amp;$A7,'FA2'!$A:$D,MATCH("AWAY",'FA2'!$A$1:$D$1,0),0),"")&amp;IFERROR(VLOOKUP(BS$2&amp;$A7,'FA2'!$B:$C,MATCH("HOME",'FA2'!$B$1:$C$1,0),0),"")&amp;IFERROR(VLOOKUP(BS$2&amp;$A7,'EFL2'!$A:$D,MATCH("AWAY",'EFL2'!$A$1:$D$1,0),0),"")&amp;IFERROR(VLOOKUP(BS$2&amp;$A7,'EFL2'!$B:$C,MATCH("HOME",'EFL2'!$B$1:$C$1,0),0),"")&amp;IFERROR(VLOOKUP(BS$2&amp;$A7,'UCL2'!$C:$F,MATCH("AWAY",'UCL2'!$C$1:$F$1,0),0),"")&amp;IFERROR(VLOOKUP(BS$2&amp;$A7,'UCL2'!$D:$E,MATCH("HOME",'UCL2'!$D$1:$E$1,0),0),"")&amp;IFERROR(VLOOKUP(BS$2&amp;$A7,'EU2'!$C:$F,MATCH("AWAY",'EU2'!$C$1:$F$1,0),0),"")&amp;IFERROR(VLOOKUP(BS$2&amp;$A7,'EU2'!$D:$E,MATCH("HOME",'EU2'!$D$1:$E$1,0),0),"")&amp;IFERROR(VLOOKUP(BS$2&amp;$A7,'EUC2'!$C:$F,MATCH("AWAY",'EUC2'!$C$1:$F$1,0),0),"")&amp;IFERROR(VLOOKUP(BS$2&amp;$A7,'EUC2'!$D:$E,MATCH("HOME",'EUC2'!$D$1:$E$1,0),0),"")</f>
        <v>new</v>
      </c>
      <c r="BT7" s="25" t="str">
        <f>IFERROR(VLOOKUP(BT$2&amp;$B7,'FPL FIX2'!$N$1:$Q$400,MATCH("HOME",'FPL FIX2'!$N$1:$Q$1,0),0),"")&amp;IFERROR(VLOOKUP(BT$2&amp;$B7,'FPL FIX2'!$O$1:$P$400,MATCH("AWAY",'FPL FIX2'!$O$1:$P$1,0),0),"")&amp;IFERROR(VLOOKUP(BT$2&amp;$A7,'FA2'!$A:$D,MATCH("AWAY",'FA2'!$A$1:$D$1,0),0),"")&amp;IFERROR(VLOOKUP(BT$2&amp;$A7,'FA2'!$B:$C,MATCH("HOME",'FA2'!$B$1:$C$1,0),0),"")&amp;IFERROR(VLOOKUP(BT$2&amp;$A7,'EFL2'!$A:$D,MATCH("AWAY",'EFL2'!$A$1:$D$1,0),0),"")&amp;IFERROR(VLOOKUP(BT$2&amp;$A7,'EFL2'!$B:$C,MATCH("HOME",'EFL2'!$B$1:$C$1,0),0),"")&amp;IFERROR(VLOOKUP(BT$2&amp;$A7,'UCL2'!$C:$F,MATCH("AWAY",'UCL2'!$C$1:$F$1,0),0),"")&amp;IFERROR(VLOOKUP(BT$2&amp;$A7,'UCL2'!$D:$E,MATCH("HOME",'UCL2'!$D$1:$E$1,0),0),"")&amp;IFERROR(VLOOKUP(BT$2&amp;$A7,'EU2'!$C:$F,MATCH("AWAY",'EU2'!$C$1:$F$1,0),0),"")&amp;IFERROR(VLOOKUP(BT$2&amp;$A7,'EU2'!$D:$E,MATCH("HOME",'EU2'!$D$1:$E$1,0),0),"")&amp;IFERROR(VLOOKUP(BT$2&amp;$A7,'EUC2'!$C:$F,MATCH("AWAY",'EUC2'!$C$1:$F$1,0),0),"")&amp;IFERROR(VLOOKUP(BT$2&amp;$A7,'EUC2'!$D:$E,MATCH("HOME",'EUC2'!$D$1:$E$1,0),0),"")</f>
        <v/>
      </c>
      <c r="BU7" s="25" t="str">
        <f>IFERROR(VLOOKUP(BU$2&amp;$B7,'FPL FIX2'!$N$1:$Q$400,MATCH("HOME",'FPL FIX2'!$N$1:$Q$1,0),0),"")&amp;IFERROR(VLOOKUP(BU$2&amp;$B7,'FPL FIX2'!$O$1:$P$400,MATCH("AWAY",'FPL FIX2'!$O$1:$P$1,0),0),"")&amp;IFERROR(VLOOKUP(BU$2&amp;$A7,'FA2'!$A:$D,MATCH("AWAY",'FA2'!$A$1:$D$1,0),0),"")&amp;IFERROR(VLOOKUP(BU$2&amp;$A7,'FA2'!$B:$C,MATCH("HOME",'FA2'!$B$1:$C$1,0),0),"")&amp;IFERROR(VLOOKUP(BU$2&amp;$A7,'EFL2'!$A:$D,MATCH("AWAY",'EFL2'!$A$1:$D$1,0),0),"")&amp;IFERROR(VLOOKUP(BU$2&amp;$A7,'EFL2'!$B:$C,MATCH("HOME",'EFL2'!$B$1:$C$1,0),0),"")&amp;IFERROR(VLOOKUP(BU$2&amp;$A7,'UCL2'!$C:$F,MATCH("AWAY",'UCL2'!$C$1:$F$1,0),0),"")&amp;IFERROR(VLOOKUP(BU$2&amp;$A7,'UCL2'!$D:$E,MATCH("HOME",'UCL2'!$D$1:$E$1,0),0),"")&amp;IFERROR(VLOOKUP(BU$2&amp;$A7,'EU2'!$C:$F,MATCH("AWAY",'EU2'!$C$1:$F$1,0),0),"")&amp;IFERROR(VLOOKUP(BU$2&amp;$A7,'EU2'!$D:$E,MATCH("HOME",'EU2'!$D$1:$E$1,0),0),"")&amp;IFERROR(VLOOKUP(BU$2&amp;$A7,'EUC2'!$C:$F,MATCH("AWAY",'EUC2'!$C$1:$F$1,0),0),"")&amp;IFERROR(VLOOKUP(BU$2&amp;$A7,'EUC2'!$D:$E,MATCH("HOME",'EUC2'!$D$1:$E$1,0),0),"")</f>
        <v/>
      </c>
      <c r="BV7" s="25" t="str">
        <f>IFERROR(VLOOKUP(BV$2&amp;$B7,'FPL FIX2'!$N$1:$Q$400,MATCH("HOME",'FPL FIX2'!$N$1:$Q$1,0),0),"")&amp;IFERROR(VLOOKUP(BV$2&amp;$B7,'FPL FIX2'!$O$1:$P$400,MATCH("AWAY",'FPL FIX2'!$O$1:$P$1,0),0),"")&amp;IFERROR(VLOOKUP(BV$2&amp;$A7,'FA2'!$A:$D,MATCH("AWAY",'FA2'!$A$1:$D$1,0),0),"")&amp;IFERROR(VLOOKUP(BV$2&amp;$A7,'FA2'!$B:$C,MATCH("HOME",'FA2'!$B$1:$C$1,0),0),"")&amp;IFERROR(VLOOKUP(BV$2&amp;$A7,'EFL2'!$A:$D,MATCH("AWAY",'EFL2'!$A$1:$D$1,0),0),"")&amp;IFERROR(VLOOKUP(BV$2&amp;$A7,'EFL2'!$B:$C,MATCH("HOME",'EFL2'!$B$1:$C$1,0),0),"")&amp;IFERROR(VLOOKUP(BV$2&amp;$A7,'UCL2'!$C:$F,MATCH("AWAY",'UCL2'!$C$1:$F$1,0),0),"")&amp;IFERROR(VLOOKUP(BV$2&amp;$A7,'UCL2'!$D:$E,MATCH("HOME",'UCL2'!$D$1:$E$1,0),0),"")&amp;IFERROR(VLOOKUP(BV$2&amp;$A7,'EU2'!$C:$F,MATCH("AWAY",'EU2'!$C$1:$F$1,0),0),"")&amp;IFERROR(VLOOKUP(BV$2&amp;$A7,'EU2'!$D:$E,MATCH("HOME",'EU2'!$D$1:$E$1,0),0),"")&amp;IFERROR(VLOOKUP(BV$2&amp;$A7,'EUC2'!$C:$F,MATCH("AWAY",'EUC2'!$C$1:$F$1,0),0),"")&amp;IFERROR(VLOOKUP(BV$2&amp;$A7,'EUC2'!$D:$E,MATCH("HOME",'EUC2'!$D$1:$E$1,0),0),"")</f>
        <v/>
      </c>
      <c r="BW7" s="25" t="str">
        <f>IFERROR(VLOOKUP(BW$2&amp;$B7,'FPL FIX2'!$N$1:$Q$400,MATCH("HOME",'FPL FIX2'!$N$1:$Q$1,0),0),"")&amp;IFERROR(VLOOKUP(BW$2&amp;$B7,'FPL FIX2'!$O$1:$P$400,MATCH("AWAY",'FPL FIX2'!$O$1:$P$1,0),0),"")&amp;IFERROR(VLOOKUP(BW$2&amp;$A7,'FA2'!$A:$D,MATCH("AWAY",'FA2'!$A$1:$D$1,0),0),"")&amp;IFERROR(VLOOKUP(BW$2&amp;$A7,'FA2'!$B:$C,MATCH("HOME",'FA2'!$B$1:$C$1,0),0),"")&amp;IFERROR(VLOOKUP(BW$2&amp;$A7,'EFL2'!$A:$D,MATCH("AWAY",'EFL2'!$A$1:$D$1,0),0),"")&amp;IFERROR(VLOOKUP(BW$2&amp;$A7,'EFL2'!$B:$C,MATCH("HOME",'EFL2'!$B$1:$C$1,0),0),"")&amp;IFERROR(VLOOKUP(BW$2&amp;$A7,'UCL2'!$C:$F,MATCH("AWAY",'UCL2'!$C$1:$F$1,0),0),"")&amp;IFERROR(VLOOKUP(BW$2&amp;$A7,'UCL2'!$D:$E,MATCH("HOME",'UCL2'!$D$1:$E$1,0),0),"")&amp;IFERROR(VLOOKUP(BW$2&amp;$A7,'EU2'!$C:$F,MATCH("AWAY",'EU2'!$C$1:$F$1,0),0),"")&amp;IFERROR(VLOOKUP(BW$2&amp;$A7,'EU2'!$D:$E,MATCH("HOME",'EU2'!$D$1:$E$1,0),0),"")&amp;IFERROR(VLOOKUP(BW$2&amp;$A7,'EUC2'!$C:$F,MATCH("AWAY",'EUC2'!$C$1:$F$1,0),0),"")&amp;IFERROR(VLOOKUP(BW$2&amp;$A7,'EUC2'!$D:$E,MATCH("HOME",'EUC2'!$D$1:$E$1,0),0),"")</f>
        <v/>
      </c>
      <c r="BX7" s="25" t="str">
        <f>IFERROR(VLOOKUP(BX$2&amp;$B7,'FPL FIX2'!$N$1:$Q$400,MATCH("HOME",'FPL FIX2'!$N$1:$Q$1,0),0),"")&amp;IFERROR(VLOOKUP(BX$2&amp;$B7,'FPL FIX2'!$O$1:$P$400,MATCH("AWAY",'FPL FIX2'!$O$1:$P$1,0),0),"")&amp;IFERROR(VLOOKUP(BX$2&amp;$A7,'FA2'!$A:$D,MATCH("AWAY",'FA2'!$A$1:$D$1,0),0),"")&amp;IFERROR(VLOOKUP(BX$2&amp;$A7,'FA2'!$B:$C,MATCH("HOME",'FA2'!$B$1:$C$1,0),0),"")&amp;IFERROR(VLOOKUP(BX$2&amp;$A7,'EFL2'!$A:$D,MATCH("AWAY",'EFL2'!$A$1:$D$1,0),0),"")&amp;IFERROR(VLOOKUP(BX$2&amp;$A7,'EFL2'!$B:$C,MATCH("HOME",'EFL2'!$B$1:$C$1,0),0),"")&amp;IFERROR(VLOOKUP(BX$2&amp;$A7,'UCL2'!$C:$F,MATCH("AWAY",'UCL2'!$C$1:$F$1,0),0),"")&amp;IFERROR(VLOOKUP(BX$2&amp;$A7,'UCL2'!$D:$E,MATCH("HOME",'UCL2'!$D$1:$E$1,0),0),"")&amp;IFERROR(VLOOKUP(BX$2&amp;$A7,'EU2'!$C:$F,MATCH("AWAY",'EU2'!$C$1:$F$1,0),0),"")&amp;IFERROR(VLOOKUP(BX$2&amp;$A7,'EU2'!$D:$E,MATCH("HOME",'EU2'!$D$1:$E$1,0),0),"")&amp;IFERROR(VLOOKUP(BX$2&amp;$A7,'EUC2'!$C:$F,MATCH("AWAY",'EUC2'!$C$1:$F$1,0),0),"")&amp;IFERROR(VLOOKUP(BX$2&amp;$A7,'EUC2'!$D:$E,MATCH("HOME",'EUC2'!$D$1:$E$1,0),0),"")</f>
        <v/>
      </c>
      <c r="BY7" s="25" t="str">
        <f>IFERROR(VLOOKUP(BY$2&amp;$B7,'FPL FIX2'!$N$1:$Q$400,MATCH("HOME",'FPL FIX2'!$N$1:$Q$1,0),0),"")&amp;IFERROR(VLOOKUP(BY$2&amp;$B7,'FPL FIX2'!$O$1:$P$400,MATCH("AWAY",'FPL FIX2'!$O$1:$P$1,0),0),"")&amp;IFERROR(VLOOKUP(BY$2&amp;$A7,'FA2'!$A:$D,MATCH("AWAY",'FA2'!$A$1:$D$1,0),0),"")&amp;IFERROR(VLOOKUP(BY$2&amp;$A7,'FA2'!$B:$C,MATCH("HOME",'FA2'!$B$1:$C$1,0),0),"")&amp;IFERROR(VLOOKUP(BY$2&amp;$A7,'EFL2'!$A:$D,MATCH("AWAY",'EFL2'!$A$1:$D$1,0),0),"")&amp;IFERROR(VLOOKUP(BY$2&amp;$A7,'EFL2'!$B:$C,MATCH("HOME",'EFL2'!$B$1:$C$1,0),0),"")&amp;IFERROR(VLOOKUP(BY$2&amp;$A7,'UCL2'!$C:$F,MATCH("AWAY",'UCL2'!$C$1:$F$1,0),0),"")&amp;IFERROR(VLOOKUP(BY$2&amp;$A7,'UCL2'!$D:$E,MATCH("HOME",'UCL2'!$D$1:$E$1,0),0),"")&amp;IFERROR(VLOOKUP(BY$2&amp;$A7,'EU2'!$C:$F,MATCH("AWAY",'EU2'!$C$1:$F$1,0),0),"")&amp;IFERROR(VLOOKUP(BY$2&amp;$A7,'EU2'!$D:$E,MATCH("HOME",'EU2'!$D$1:$E$1,0),0),"")&amp;IFERROR(VLOOKUP(BY$2&amp;$A7,'EUC2'!$C:$F,MATCH("AWAY",'EUC2'!$C$1:$F$1,0),0),"")&amp;IFERROR(VLOOKUP(BY$2&amp;$A7,'EUC2'!$D:$E,MATCH("HOME",'EUC2'!$D$1:$E$1,0),0),"")</f>
        <v>BHA</v>
      </c>
      <c r="BZ7" s="25" t="str">
        <f>IFERROR(VLOOKUP(BZ$2&amp;$B7,'FPL FIX2'!$N$1:$Q$400,MATCH("HOME",'FPL FIX2'!$N$1:$Q$1,0),0),"")&amp;IFERROR(VLOOKUP(BZ$2&amp;$B7,'FPL FIX2'!$O$1:$P$400,MATCH("AWAY",'FPL FIX2'!$O$1:$P$1,0),0),"")&amp;IFERROR(VLOOKUP(BZ$2&amp;$A7,'FA2'!$A:$D,MATCH("AWAY",'FA2'!$A$1:$D$1,0),0),"")&amp;IFERROR(VLOOKUP(BZ$2&amp;$A7,'FA2'!$B:$C,MATCH("HOME",'FA2'!$B$1:$C$1,0),0),"")&amp;IFERROR(VLOOKUP(BZ$2&amp;$A7,'EFL2'!$A:$D,MATCH("AWAY",'EFL2'!$A$1:$D$1,0),0),"")&amp;IFERROR(VLOOKUP(BZ$2&amp;$A7,'EFL2'!$B:$C,MATCH("HOME",'EFL2'!$B$1:$C$1,0),0),"")&amp;IFERROR(VLOOKUP(BZ$2&amp;$A7,'UCL2'!$C:$F,MATCH("AWAY",'UCL2'!$C$1:$F$1,0),0),"")&amp;IFERROR(VLOOKUP(BZ$2&amp;$A7,'UCL2'!$D:$E,MATCH("HOME",'UCL2'!$D$1:$E$1,0),0),"")&amp;IFERROR(VLOOKUP(BZ$2&amp;$A7,'EU2'!$C:$F,MATCH("AWAY",'EU2'!$C$1:$F$1,0),0),"")&amp;IFERROR(VLOOKUP(BZ$2&amp;$A7,'EU2'!$D:$E,MATCH("HOME",'EU2'!$D$1:$E$1,0),0),"")&amp;IFERROR(VLOOKUP(BZ$2&amp;$A7,'EUC2'!$C:$F,MATCH("AWAY",'EUC2'!$C$1:$F$1,0),0),"")&amp;IFERROR(VLOOKUP(BZ$2&amp;$A7,'EUC2'!$D:$E,MATCH("HOME",'EUC2'!$D$1:$E$1,0),0),"")</f>
        <v/>
      </c>
      <c r="CA7" s="25" t="str">
        <f>IFERROR(VLOOKUP(CA$2&amp;$B7,'FPL FIX2'!$N$1:$Q$400,MATCH("HOME",'FPL FIX2'!$N$1:$Q$1,0),0),"")&amp;IFERROR(VLOOKUP(CA$2&amp;$B7,'FPL FIX2'!$O$1:$P$400,MATCH("AWAY",'FPL FIX2'!$O$1:$P$1,0),0),"")&amp;IFERROR(VLOOKUP(CA$2&amp;$A7,'FA2'!$A:$D,MATCH("AWAY",'FA2'!$A$1:$D$1,0),0),"")&amp;IFERROR(VLOOKUP(CA$2&amp;$A7,'FA2'!$B:$C,MATCH("HOME",'FA2'!$B$1:$C$1,0),0),"")&amp;IFERROR(VLOOKUP(CA$2&amp;$A7,'EFL2'!$A:$D,MATCH("AWAY",'EFL2'!$A$1:$D$1,0),0),"")&amp;IFERROR(VLOOKUP(CA$2&amp;$A7,'EFL2'!$B:$C,MATCH("HOME",'EFL2'!$B$1:$C$1,0),0),"")&amp;IFERROR(VLOOKUP(CA$2&amp;$A7,'UCL2'!$C:$F,MATCH("AWAY",'UCL2'!$C$1:$F$1,0),0),"")&amp;IFERROR(VLOOKUP(CA$2&amp;$A7,'UCL2'!$D:$E,MATCH("HOME",'UCL2'!$D$1:$E$1,0),0),"")&amp;IFERROR(VLOOKUP(CA$2&amp;$A7,'EU2'!$C:$F,MATCH("AWAY",'EU2'!$C$1:$F$1,0),0),"")&amp;IFERROR(VLOOKUP(CA$2&amp;$A7,'EU2'!$D:$E,MATCH("HOME",'EU2'!$D$1:$E$1,0),0),"")&amp;IFERROR(VLOOKUP(CA$2&amp;$A7,'EUC2'!$C:$F,MATCH("AWAY",'EUC2'!$C$1:$F$1,0),0),"")&amp;IFERROR(VLOOKUP(CA$2&amp;$A7,'EUC2'!$D:$E,MATCH("HOME",'EUC2'!$D$1:$E$1,0),0),"")</f>
        <v/>
      </c>
      <c r="CB7" s="25" t="str">
        <f>IFERROR(VLOOKUP(CB$2&amp;$B7,'FPL FIX2'!$N$1:$Q$400,MATCH("HOME",'FPL FIX2'!$N$1:$Q$1,0),0),"")&amp;IFERROR(VLOOKUP(CB$2&amp;$B7,'FPL FIX2'!$O$1:$P$400,MATCH("AWAY",'FPL FIX2'!$O$1:$P$1,0),0),"")&amp;IFERROR(VLOOKUP(CB$2&amp;$A7,'FA2'!$A:$D,MATCH("AWAY",'FA2'!$A$1:$D$1,0),0),"")&amp;IFERROR(VLOOKUP(CB$2&amp;$A7,'FA2'!$B:$C,MATCH("HOME",'FA2'!$B$1:$C$1,0),0),"")&amp;IFERROR(VLOOKUP(CB$2&amp;$A7,'EFL2'!$A:$D,MATCH("AWAY",'EFL2'!$A$1:$D$1,0),0),"")&amp;IFERROR(VLOOKUP(CB$2&amp;$A7,'EFL2'!$B:$C,MATCH("HOME",'EFL2'!$B$1:$C$1,0),0),"")&amp;IFERROR(VLOOKUP(CB$2&amp;$A7,'UCL2'!$C:$F,MATCH("AWAY",'UCL2'!$C$1:$F$1,0),0),"")&amp;IFERROR(VLOOKUP(CB$2&amp;$A7,'UCL2'!$D:$E,MATCH("HOME",'UCL2'!$D$1:$E$1,0),0),"")&amp;IFERROR(VLOOKUP(CB$2&amp;$A7,'EU2'!$C:$F,MATCH("AWAY",'EU2'!$C$1:$F$1,0),0),"")&amp;IFERROR(VLOOKUP(CB$2&amp;$A7,'EU2'!$D:$E,MATCH("HOME",'EU2'!$D$1:$E$1,0),0),"")&amp;IFERROR(VLOOKUP(CB$2&amp;$A7,'EUC2'!$C:$F,MATCH("AWAY",'EUC2'!$C$1:$F$1,0),0),"")&amp;IFERROR(VLOOKUP(CB$2&amp;$A7,'EUC2'!$D:$E,MATCH("HOME",'EUC2'!$D$1:$E$1,0),0),"")</f>
        <v/>
      </c>
      <c r="CC7" s="25" t="str">
        <f>IFERROR(VLOOKUP(CC$2&amp;$B7,'FPL FIX2'!$N$1:$Q$400,MATCH("HOME",'FPL FIX2'!$N$1:$Q$1,0),0),"")&amp;IFERROR(VLOOKUP(CC$2&amp;$B7,'FPL FIX2'!$O$1:$P$400,MATCH("AWAY",'FPL FIX2'!$O$1:$P$1,0),0),"")&amp;IFERROR(VLOOKUP(CC$2&amp;$A7,'FA2'!$A:$D,MATCH("AWAY",'FA2'!$A$1:$D$1,0),0),"")&amp;IFERROR(VLOOKUP(CC$2&amp;$A7,'FA2'!$B:$C,MATCH("HOME",'FA2'!$B$1:$C$1,0),0),"")&amp;IFERROR(VLOOKUP(CC$2&amp;$A7,'EFL2'!$A:$D,MATCH("AWAY",'EFL2'!$A$1:$D$1,0),0),"")&amp;IFERROR(VLOOKUP(CC$2&amp;$A7,'EFL2'!$B:$C,MATCH("HOME",'EFL2'!$B$1:$C$1,0),0),"")&amp;IFERROR(VLOOKUP(CC$2&amp;$A7,'UCL2'!$C:$F,MATCH("AWAY",'UCL2'!$C$1:$F$1,0),0),"")&amp;IFERROR(VLOOKUP(CC$2&amp;$A7,'UCL2'!$D:$E,MATCH("HOME",'UCL2'!$D$1:$E$1,0),0),"")&amp;IFERROR(VLOOKUP(CC$2&amp;$A7,'EU2'!$C:$F,MATCH("AWAY",'EU2'!$C$1:$F$1,0),0),"")&amp;IFERROR(VLOOKUP(CC$2&amp;$A7,'EU2'!$D:$E,MATCH("HOME",'EU2'!$D$1:$E$1,0),0),"")&amp;IFERROR(VLOOKUP(CC$2&amp;$A7,'EUC2'!$C:$F,MATCH("AWAY",'EUC2'!$C$1:$F$1,0),0),"")&amp;IFERROR(VLOOKUP(CC$2&amp;$A7,'EUC2'!$D:$E,MATCH("HOME",'EUC2'!$D$1:$E$1,0),0),"")</f>
        <v/>
      </c>
      <c r="CD7" s="25" t="str">
        <f>IFERROR(VLOOKUP(CD$2&amp;$B7,'FPL FIX2'!$N$1:$Q$400,MATCH("HOME",'FPL FIX2'!$N$1:$Q$1,0),0),"")&amp;IFERROR(VLOOKUP(CD$2&amp;$B7,'FPL FIX2'!$O$1:$P$400,MATCH("AWAY",'FPL FIX2'!$O$1:$P$1,0),0),"")&amp;IFERROR(VLOOKUP(CD$2&amp;$A7,'FA2'!$A:$D,MATCH("AWAY",'FA2'!$A$1:$D$1,0),0),"")&amp;IFERROR(VLOOKUP(CD$2&amp;$A7,'FA2'!$B:$C,MATCH("HOME",'FA2'!$B$1:$C$1,0),0),"")&amp;IFERROR(VLOOKUP(CD$2&amp;$A7,'EFL2'!$A:$D,MATCH("AWAY",'EFL2'!$A$1:$D$1,0),0),"")&amp;IFERROR(VLOOKUP(CD$2&amp;$A7,'EFL2'!$B:$C,MATCH("HOME",'EFL2'!$B$1:$C$1,0),0),"")&amp;IFERROR(VLOOKUP(CD$2&amp;$A7,'UCL2'!$C:$F,MATCH("AWAY",'UCL2'!$C$1:$F$1,0),0),"")&amp;IFERROR(VLOOKUP(CD$2&amp;$A7,'UCL2'!$D:$E,MATCH("HOME",'UCL2'!$D$1:$E$1,0),0),"")&amp;IFERROR(VLOOKUP(CD$2&amp;$A7,'EU2'!$C:$F,MATCH("AWAY",'EU2'!$C$1:$F$1,0),0),"")&amp;IFERROR(VLOOKUP(CD$2&amp;$A7,'EU2'!$D:$E,MATCH("HOME",'EU2'!$D$1:$E$1,0),0),"")&amp;IFERROR(VLOOKUP(CD$2&amp;$A7,'EUC2'!$C:$F,MATCH("AWAY",'EUC2'!$C$1:$F$1,0),0),"")&amp;IFERROR(VLOOKUP(CD$2&amp;$A7,'EUC2'!$D:$E,MATCH("HOME",'EUC2'!$D$1:$E$1,0),0),"")</f>
        <v>CHE</v>
      </c>
      <c r="CE7" s="25" t="str">
        <f>IFERROR(VLOOKUP(CE$2&amp;$B7,'FPL FIX2'!$N$1:$Q$400,MATCH("HOME",'FPL FIX2'!$N$1:$Q$1,0),0),"")&amp;IFERROR(VLOOKUP(CE$2&amp;$B7,'FPL FIX2'!$O$1:$P$400,MATCH("AWAY",'FPL FIX2'!$O$1:$P$1,0),0),"")&amp;IFERROR(VLOOKUP(CE$2&amp;$A7,'FA2'!$A:$D,MATCH("AWAY",'FA2'!$A$1:$D$1,0),0),"")&amp;IFERROR(VLOOKUP(CE$2&amp;$A7,'FA2'!$B:$C,MATCH("HOME",'FA2'!$B$1:$C$1,0),0),"")&amp;IFERROR(VLOOKUP(CE$2&amp;$A7,'EFL2'!$A:$D,MATCH("AWAY",'EFL2'!$A$1:$D$1,0),0),"")&amp;IFERROR(VLOOKUP(CE$2&amp;$A7,'EFL2'!$B:$C,MATCH("HOME",'EFL2'!$B$1:$C$1,0),0),"")&amp;IFERROR(VLOOKUP(CE$2&amp;$A7,'UCL2'!$C:$F,MATCH("AWAY",'UCL2'!$C$1:$F$1,0),0),"")&amp;IFERROR(VLOOKUP(CE$2&amp;$A7,'UCL2'!$D:$E,MATCH("HOME",'UCL2'!$D$1:$E$1,0),0),"")&amp;IFERROR(VLOOKUP(CE$2&amp;$A7,'EU2'!$C:$F,MATCH("AWAY",'EU2'!$C$1:$F$1,0),0),"")&amp;IFERROR(VLOOKUP(CE$2&amp;$A7,'EU2'!$D:$E,MATCH("HOME",'EU2'!$D$1:$E$1,0),0),"")&amp;IFERROR(VLOOKUP(CE$2&amp;$A7,'EUC2'!$C:$F,MATCH("AWAY",'EUC2'!$C$1:$F$1,0),0),"")&amp;IFERROR(VLOOKUP(CE$2&amp;$A7,'EUC2'!$D:$E,MATCH("HOME",'EUC2'!$D$1:$E$1,0),0),"")</f>
        <v/>
      </c>
      <c r="CF7" s="25" t="str">
        <f>IFERROR(VLOOKUP(CF$2&amp;$B7,'FPL FIX2'!$N$1:$Q$400,MATCH("HOME",'FPL FIX2'!$N$1:$Q$1,0),0),"")&amp;IFERROR(VLOOKUP(CF$2&amp;$B7,'FPL FIX2'!$O$1:$P$400,MATCH("AWAY",'FPL FIX2'!$O$1:$P$1,0),0),"")&amp;IFERROR(VLOOKUP(CF$2&amp;$A7,'FA2'!$A:$D,MATCH("AWAY",'FA2'!$A$1:$D$1,0),0),"")&amp;IFERROR(VLOOKUP(CF$2&amp;$A7,'FA2'!$B:$C,MATCH("HOME",'FA2'!$B$1:$C$1,0),0),"")&amp;IFERROR(VLOOKUP(CF$2&amp;$A7,'EFL2'!$A:$D,MATCH("AWAY",'EFL2'!$A$1:$D$1,0),0),"")&amp;IFERROR(VLOOKUP(CF$2&amp;$A7,'EFL2'!$B:$C,MATCH("HOME",'EFL2'!$B$1:$C$1,0),0),"")&amp;IFERROR(VLOOKUP(CF$2&amp;$A7,'UCL2'!$C:$F,MATCH("AWAY",'UCL2'!$C$1:$F$1,0),0),"")&amp;IFERROR(VLOOKUP(CF$2&amp;$A7,'UCL2'!$D:$E,MATCH("HOME",'UCL2'!$D$1:$E$1,0),0),"")&amp;IFERROR(VLOOKUP(CF$2&amp;$A7,'EU2'!$C:$F,MATCH("AWAY",'EU2'!$C$1:$F$1,0),0),"")&amp;IFERROR(VLOOKUP(CF$2&amp;$A7,'EU2'!$D:$E,MATCH("HOME",'EU2'!$D$1:$E$1,0),0),"")&amp;IFERROR(VLOOKUP(CF$2&amp;$A7,'EUC2'!$C:$F,MATCH("AWAY",'EUC2'!$C$1:$F$1,0),0),"")&amp;IFERROR(VLOOKUP(CF$2&amp;$A7,'EUC2'!$D:$E,MATCH("HOME",'EUC2'!$D$1:$E$1,0),0),"")</f>
        <v/>
      </c>
      <c r="CG7" s="25" t="str">
        <f>IFERROR(VLOOKUP(CG$2&amp;$B7,'FPL FIX2'!$N$1:$Q$400,MATCH("HOME",'FPL FIX2'!$N$1:$Q$1,0),0),"")&amp;IFERROR(VLOOKUP(CG$2&amp;$B7,'FPL FIX2'!$O$1:$P$400,MATCH("AWAY",'FPL FIX2'!$O$1:$P$1,0),0),"")&amp;IFERROR(VLOOKUP(CG$2&amp;$A7,'FA2'!$A:$D,MATCH("AWAY",'FA2'!$A$1:$D$1,0),0),"")&amp;IFERROR(VLOOKUP(CG$2&amp;$A7,'FA2'!$B:$C,MATCH("HOME",'FA2'!$B$1:$C$1,0),0),"")&amp;IFERROR(VLOOKUP(CG$2&amp;$A7,'EFL2'!$A:$D,MATCH("AWAY",'EFL2'!$A$1:$D$1,0),0),"")&amp;IFERROR(VLOOKUP(CG$2&amp;$A7,'EFL2'!$B:$C,MATCH("HOME",'EFL2'!$B$1:$C$1,0),0),"")&amp;IFERROR(VLOOKUP(CG$2&amp;$A7,'UCL2'!$C:$F,MATCH("AWAY",'UCL2'!$C$1:$F$1,0),0),"")&amp;IFERROR(VLOOKUP(CG$2&amp;$A7,'UCL2'!$D:$E,MATCH("HOME",'UCL2'!$D$1:$E$1,0),0),"")&amp;IFERROR(VLOOKUP(CG$2&amp;$A7,'EU2'!$C:$F,MATCH("AWAY",'EU2'!$C$1:$F$1,0),0),"")&amp;IFERROR(VLOOKUP(CG$2&amp;$A7,'EU2'!$D:$E,MATCH("HOME",'EU2'!$D$1:$E$1,0),0),"")&amp;IFERROR(VLOOKUP(CG$2&amp;$A7,'EUC2'!$C:$F,MATCH("AWAY",'EUC2'!$C$1:$F$1,0),0),"")&amp;IFERROR(VLOOKUP(CG$2&amp;$A7,'EUC2'!$D:$E,MATCH("HOME",'EUC2'!$D$1:$E$1,0),0),"")</f>
        <v/>
      </c>
      <c r="CH7" s="25" t="str">
        <f>IFERROR(VLOOKUP(CH$2&amp;$B7,'FPL FIX2'!$N$1:$Q$400,MATCH("HOME",'FPL FIX2'!$N$1:$Q$1,0),0),"")&amp;IFERROR(VLOOKUP(CH$2&amp;$B7,'FPL FIX2'!$O$1:$P$400,MATCH("AWAY",'FPL FIX2'!$O$1:$P$1,0),0),"")&amp;IFERROR(VLOOKUP(CH$2&amp;$A7,'FA2'!$A:$D,MATCH("AWAY",'FA2'!$A$1:$D$1,0),0),"")&amp;IFERROR(VLOOKUP(CH$2&amp;$A7,'FA2'!$B:$C,MATCH("HOME",'FA2'!$B$1:$C$1,0),0),"")&amp;IFERROR(VLOOKUP(CH$2&amp;$A7,'EFL2'!$A:$D,MATCH("AWAY",'EFL2'!$A$1:$D$1,0),0),"")&amp;IFERROR(VLOOKUP(CH$2&amp;$A7,'EFL2'!$B:$C,MATCH("HOME",'EFL2'!$B$1:$C$1,0),0),"")&amp;IFERROR(VLOOKUP(CH$2&amp;$A7,'UCL2'!$C:$F,MATCH("AWAY",'UCL2'!$C$1:$F$1,0),0),"")&amp;IFERROR(VLOOKUP(CH$2&amp;$A7,'UCL2'!$D:$E,MATCH("HOME",'UCL2'!$D$1:$E$1,0),0),"")&amp;IFERROR(VLOOKUP(CH$2&amp;$A7,'EU2'!$C:$F,MATCH("AWAY",'EU2'!$C$1:$F$1,0),0),"")&amp;IFERROR(VLOOKUP(CH$2&amp;$A7,'EU2'!$D:$E,MATCH("HOME",'EU2'!$D$1:$E$1,0),0),"")&amp;IFERROR(VLOOKUP(CH$2&amp;$A7,'EUC2'!$C:$F,MATCH("AWAY",'EUC2'!$C$1:$F$1,0),0),"")&amp;IFERROR(VLOOKUP(CH$2&amp;$A7,'EUC2'!$D:$E,MATCH("HOME",'EUC2'!$D$1:$E$1,0),0),"")</f>
        <v>avl</v>
      </c>
      <c r="CI7" s="25" t="str">
        <f>IFERROR(VLOOKUP(CI$2&amp;$B7,'FPL FIX2'!$N$1:$Q$400,MATCH("HOME",'FPL FIX2'!$N$1:$Q$1,0),0),"")&amp;IFERROR(VLOOKUP(CI$2&amp;$B7,'FPL FIX2'!$O$1:$P$400,MATCH("AWAY",'FPL FIX2'!$O$1:$P$1,0),0),"")&amp;IFERROR(VLOOKUP(CI$2&amp;$A7,'FA2'!$A:$D,MATCH("AWAY",'FA2'!$A$1:$D$1,0),0),"")&amp;IFERROR(VLOOKUP(CI$2&amp;$A7,'FA2'!$B:$C,MATCH("HOME",'FA2'!$B$1:$C$1,0),0),"")&amp;IFERROR(VLOOKUP(CI$2&amp;$A7,'EFL2'!$A:$D,MATCH("AWAY",'EFL2'!$A$1:$D$1,0),0),"")&amp;IFERROR(VLOOKUP(CI$2&amp;$A7,'EFL2'!$B:$C,MATCH("HOME",'EFL2'!$B$1:$C$1,0),0),"")&amp;IFERROR(VLOOKUP(CI$2&amp;$A7,'UCL2'!$C:$F,MATCH("AWAY",'UCL2'!$C$1:$F$1,0),0),"")&amp;IFERROR(VLOOKUP(CI$2&amp;$A7,'UCL2'!$D:$E,MATCH("HOME",'UCL2'!$D$1:$E$1,0),0),"")&amp;IFERROR(VLOOKUP(CI$2&amp;$A7,'EU2'!$C:$F,MATCH("AWAY",'EU2'!$C$1:$F$1,0),0),"")&amp;IFERROR(VLOOKUP(CI$2&amp;$A7,'EU2'!$D:$E,MATCH("HOME",'EU2'!$D$1:$E$1,0),0),"")&amp;IFERROR(VLOOKUP(CI$2&amp;$A7,'EUC2'!$C:$F,MATCH("AWAY",'EUC2'!$C$1:$F$1,0),0),"")&amp;IFERROR(VLOOKUP(CI$2&amp;$A7,'EUC2'!$D:$E,MATCH("HOME",'EUC2'!$D$1:$E$1,0),0),"")</f>
        <v/>
      </c>
      <c r="CJ7" s="25" t="str">
        <f>IFERROR(VLOOKUP(CJ$2&amp;$B7,'FPL FIX2'!$N$1:$Q$400,MATCH("HOME",'FPL FIX2'!$N$1:$Q$1,0),0),"")&amp;IFERROR(VLOOKUP(CJ$2&amp;$B7,'FPL FIX2'!$O$1:$P$400,MATCH("AWAY",'FPL FIX2'!$O$1:$P$1,0),0),"")&amp;IFERROR(VLOOKUP(CJ$2&amp;$A7,'FA2'!$A:$D,MATCH("AWAY",'FA2'!$A$1:$D$1,0),0),"")&amp;IFERROR(VLOOKUP(CJ$2&amp;$A7,'FA2'!$B:$C,MATCH("HOME",'FA2'!$B$1:$C$1,0),0),"")&amp;IFERROR(VLOOKUP(CJ$2&amp;$A7,'EFL2'!$A:$D,MATCH("AWAY",'EFL2'!$A$1:$D$1,0),0),"")&amp;IFERROR(VLOOKUP(CJ$2&amp;$A7,'EFL2'!$B:$C,MATCH("HOME",'EFL2'!$B$1:$C$1,0),0),"")&amp;IFERROR(VLOOKUP(CJ$2&amp;$A7,'UCL2'!$C:$F,MATCH("AWAY",'UCL2'!$C$1:$F$1,0),0),"")&amp;IFERROR(VLOOKUP(CJ$2&amp;$A7,'UCL2'!$D:$E,MATCH("HOME",'UCL2'!$D$1:$E$1,0),0),"")&amp;IFERROR(VLOOKUP(CJ$2&amp;$A7,'EU2'!$C:$F,MATCH("AWAY",'EU2'!$C$1:$F$1,0),0),"")&amp;IFERROR(VLOOKUP(CJ$2&amp;$A7,'EU2'!$D:$E,MATCH("HOME",'EU2'!$D$1:$E$1,0),0),"")&amp;IFERROR(VLOOKUP(CJ$2&amp;$A7,'EUC2'!$C:$F,MATCH("AWAY",'EUC2'!$C$1:$F$1,0),0),"")&amp;IFERROR(VLOOKUP(CJ$2&amp;$A7,'EUC2'!$D:$E,MATCH("HOME",'EUC2'!$D$1:$E$1,0),0),"")</f>
        <v/>
      </c>
      <c r="CK7" s="25" t="str">
        <f>IFERROR(VLOOKUP(CK$2&amp;$B7,'FPL FIX2'!$N$1:$Q$400,MATCH("HOME",'FPL FIX2'!$N$1:$Q$1,0),0),"")&amp;IFERROR(VLOOKUP(CK$2&amp;$B7,'FPL FIX2'!$O$1:$P$400,MATCH("AWAY",'FPL FIX2'!$O$1:$P$1,0),0),"")&amp;IFERROR(VLOOKUP(CK$2&amp;$A7,'FA2'!$A:$D,MATCH("AWAY",'FA2'!$A$1:$D$1,0),0),"")&amp;IFERROR(VLOOKUP(CK$2&amp;$A7,'FA2'!$B:$C,MATCH("HOME",'FA2'!$B$1:$C$1,0),0),"")&amp;IFERROR(VLOOKUP(CK$2&amp;$A7,'EFL2'!$A:$D,MATCH("AWAY",'EFL2'!$A$1:$D$1,0),0),"")&amp;IFERROR(VLOOKUP(CK$2&amp;$A7,'EFL2'!$B:$C,MATCH("HOME",'EFL2'!$B$1:$C$1,0),0),"")&amp;IFERROR(VLOOKUP(CK$2&amp;$A7,'UCL2'!$C:$F,MATCH("AWAY",'UCL2'!$C$1:$F$1,0),0),"")&amp;IFERROR(VLOOKUP(CK$2&amp;$A7,'UCL2'!$D:$E,MATCH("HOME",'UCL2'!$D$1:$E$1,0),0),"")&amp;IFERROR(VLOOKUP(CK$2&amp;$A7,'EU2'!$C:$F,MATCH("AWAY",'EU2'!$C$1:$F$1,0),0),"")&amp;IFERROR(VLOOKUP(CK$2&amp;$A7,'EU2'!$D:$E,MATCH("HOME",'EU2'!$D$1:$E$1,0),0),"")&amp;IFERROR(VLOOKUP(CK$2&amp;$A7,'EUC2'!$C:$F,MATCH("AWAY",'EUC2'!$C$1:$F$1,0),0),"")&amp;IFERROR(VLOOKUP(CK$2&amp;$A7,'EUC2'!$D:$E,MATCH("HOME",'EUC2'!$D$1:$E$1,0),0),"")</f>
        <v/>
      </c>
      <c r="CL7" s="25" t="str">
        <f>IFERROR(VLOOKUP(CL$2&amp;$B7,'FPL FIX2'!$N$1:$Q$400,MATCH("HOME",'FPL FIX2'!$N$1:$Q$1,0),0),"")&amp;IFERROR(VLOOKUP(CL$2&amp;$B7,'FPL FIX2'!$O$1:$P$400,MATCH("AWAY",'FPL FIX2'!$O$1:$P$1,0),0),"")&amp;IFERROR(VLOOKUP(CL$2&amp;$A7,'FA2'!$A:$D,MATCH("AWAY",'FA2'!$A$1:$D$1,0),0),"")&amp;IFERROR(VLOOKUP(CL$2&amp;$A7,'FA2'!$B:$C,MATCH("HOME",'FA2'!$B$1:$C$1,0),0),"")&amp;IFERROR(VLOOKUP(CL$2&amp;$A7,'EFL2'!$A:$D,MATCH("AWAY",'EFL2'!$A$1:$D$1,0),0),"")&amp;IFERROR(VLOOKUP(CL$2&amp;$A7,'EFL2'!$B:$C,MATCH("HOME",'EFL2'!$B$1:$C$1,0),0),"")&amp;IFERROR(VLOOKUP(CL$2&amp;$A7,'UCL2'!$C:$F,MATCH("AWAY",'UCL2'!$C$1:$F$1,0),0),"")&amp;IFERROR(VLOOKUP(CL$2&amp;$A7,'UCL2'!$D:$E,MATCH("HOME",'UCL2'!$D$1:$E$1,0),0),"")&amp;IFERROR(VLOOKUP(CL$2&amp;$A7,'EU2'!$C:$F,MATCH("AWAY",'EU2'!$C$1:$F$1,0),0),"")&amp;IFERROR(VLOOKUP(CL$2&amp;$A7,'EU2'!$D:$E,MATCH("HOME",'EU2'!$D$1:$E$1,0),0),"")&amp;IFERROR(VLOOKUP(CL$2&amp;$A7,'EUC2'!$C:$F,MATCH("AWAY",'EUC2'!$C$1:$F$1,0),0),"")&amp;IFERROR(VLOOKUP(CL$2&amp;$A7,'EUC2'!$D:$E,MATCH("HOME",'EUC2'!$D$1:$E$1,0),0),"")</f>
        <v/>
      </c>
      <c r="CM7" s="25" t="str">
        <f>IFERROR(VLOOKUP(CM$2&amp;$B7,'FPL FIX2'!$N$1:$Q$400,MATCH("HOME",'FPL FIX2'!$N$1:$Q$1,0),0),"")&amp;IFERROR(VLOOKUP(CM$2&amp;$B7,'FPL FIX2'!$O$1:$P$400,MATCH("AWAY",'FPL FIX2'!$O$1:$P$1,0),0),"")&amp;IFERROR(VLOOKUP(CM$2&amp;$A7,'FA2'!$A:$D,MATCH("AWAY",'FA2'!$A$1:$D$1,0),0),"")&amp;IFERROR(VLOOKUP(CM$2&amp;$A7,'FA2'!$B:$C,MATCH("HOME",'FA2'!$B$1:$C$1,0),0),"")&amp;IFERROR(VLOOKUP(CM$2&amp;$A7,'EFL2'!$A:$D,MATCH("AWAY",'EFL2'!$A$1:$D$1,0),0),"")&amp;IFERROR(VLOOKUP(CM$2&amp;$A7,'EFL2'!$B:$C,MATCH("HOME",'EFL2'!$B$1:$C$1,0),0),"")&amp;IFERROR(VLOOKUP(CM$2&amp;$A7,'UCL2'!$C:$F,MATCH("AWAY",'UCL2'!$C$1:$F$1,0),0),"")&amp;IFERROR(VLOOKUP(CM$2&amp;$A7,'UCL2'!$D:$E,MATCH("HOME",'UCL2'!$D$1:$E$1,0),0),"")&amp;IFERROR(VLOOKUP(CM$2&amp;$A7,'EU2'!$C:$F,MATCH("AWAY",'EU2'!$C$1:$F$1,0),0),"")&amp;IFERROR(VLOOKUP(CM$2&amp;$A7,'EU2'!$D:$E,MATCH("HOME",'EU2'!$D$1:$E$1,0),0),"")&amp;IFERROR(VLOOKUP(CM$2&amp;$A7,'EUC2'!$C:$F,MATCH("AWAY",'EUC2'!$C$1:$F$1,0),0),"")&amp;IFERROR(VLOOKUP(CM$2&amp;$A7,'EUC2'!$D:$E,MATCH("HOME",'EUC2'!$D$1:$E$1,0),0),"")</f>
        <v/>
      </c>
      <c r="CN7" s="25" t="str">
        <f>IFERROR(VLOOKUP(CN$2&amp;$B7,'FPL FIX2'!$N$1:$Q$400,MATCH("HOME",'FPL FIX2'!$N$1:$Q$1,0),0),"")&amp;IFERROR(VLOOKUP(CN$2&amp;$B7,'FPL FIX2'!$O$1:$P$400,MATCH("AWAY",'FPL FIX2'!$O$1:$P$1,0),0),"")&amp;IFERROR(VLOOKUP(CN$2&amp;$A7,'FA2'!$A:$D,MATCH("AWAY",'FA2'!$A$1:$D$1,0),0),"")&amp;IFERROR(VLOOKUP(CN$2&amp;$A7,'FA2'!$B:$C,MATCH("HOME",'FA2'!$B$1:$C$1,0),0),"")&amp;IFERROR(VLOOKUP(CN$2&amp;$A7,'EFL2'!$A:$D,MATCH("AWAY",'EFL2'!$A$1:$D$1,0),0),"")&amp;IFERROR(VLOOKUP(CN$2&amp;$A7,'EFL2'!$B:$C,MATCH("HOME",'EFL2'!$B$1:$C$1,0),0),"")&amp;IFERROR(VLOOKUP(CN$2&amp;$A7,'UCL2'!$C:$F,MATCH("AWAY",'UCL2'!$C$1:$F$1,0),0),"")&amp;IFERROR(VLOOKUP(CN$2&amp;$A7,'UCL2'!$D:$E,MATCH("HOME",'UCL2'!$D$1:$E$1,0),0),"")&amp;IFERROR(VLOOKUP(CN$2&amp;$A7,'EU2'!$C:$F,MATCH("AWAY",'EU2'!$C$1:$F$1,0),0),"")&amp;IFERROR(VLOOKUP(CN$2&amp;$A7,'EU2'!$D:$E,MATCH("HOME",'EU2'!$D$1:$E$1,0),0),"")&amp;IFERROR(VLOOKUP(CN$2&amp;$A7,'EUC2'!$C:$F,MATCH("AWAY",'EUC2'!$C$1:$F$1,0),0),"")&amp;IFERROR(VLOOKUP(CN$2&amp;$A7,'EUC2'!$D:$E,MATCH("HOME",'EUC2'!$D$1:$E$1,0),0),"")</f>
        <v>WOL</v>
      </c>
      <c r="CO7" s="25" t="str">
        <f>IFERROR(VLOOKUP(CO$2&amp;$B7,'FPL FIX2'!$N$1:$Q$400,MATCH("HOME",'FPL FIX2'!$N$1:$Q$1,0),0),"")&amp;IFERROR(VLOOKUP(CO$2&amp;$B7,'FPL FIX2'!$O$1:$P$400,MATCH("AWAY",'FPL FIX2'!$O$1:$P$1,0),0),"")&amp;IFERROR(VLOOKUP(CO$2&amp;$A7,'FA2'!$A:$D,MATCH("AWAY",'FA2'!$A$1:$D$1,0),0),"")&amp;IFERROR(VLOOKUP(CO$2&amp;$A7,'FA2'!$B:$C,MATCH("HOME",'FA2'!$B$1:$C$1,0),0),"")&amp;IFERROR(VLOOKUP(CO$2&amp;$A7,'EFL2'!$A:$D,MATCH("AWAY",'EFL2'!$A$1:$D$1,0),0),"")&amp;IFERROR(VLOOKUP(CO$2&amp;$A7,'EFL2'!$B:$C,MATCH("HOME",'EFL2'!$B$1:$C$1,0),0),"")&amp;IFERROR(VLOOKUP(CO$2&amp;$A7,'UCL2'!$C:$F,MATCH("AWAY",'UCL2'!$C$1:$F$1,0),0),"")&amp;IFERROR(VLOOKUP(CO$2&amp;$A7,'UCL2'!$D:$E,MATCH("HOME",'UCL2'!$D$1:$E$1,0),0),"")&amp;IFERROR(VLOOKUP(CO$2&amp;$A7,'EU2'!$C:$F,MATCH("AWAY",'EU2'!$C$1:$F$1,0),0),"")&amp;IFERROR(VLOOKUP(CO$2&amp;$A7,'EU2'!$D:$E,MATCH("HOME",'EU2'!$D$1:$E$1,0),0),"")&amp;IFERROR(VLOOKUP(CO$2&amp;$A7,'EUC2'!$C:$F,MATCH("AWAY",'EUC2'!$C$1:$F$1,0),0),"")&amp;IFERROR(VLOOKUP(CO$2&amp;$A7,'EUC2'!$D:$E,MATCH("HOME",'EUC2'!$D$1:$E$1,0),0),"")</f>
        <v/>
      </c>
      <c r="CP7" s="25" t="str">
        <f>IFERROR(VLOOKUP(CP$2&amp;$B7,'FPL FIX2'!$N$1:$Q$400,MATCH("HOME",'FPL FIX2'!$N$1:$Q$1,0),0),"")&amp;IFERROR(VLOOKUP(CP$2&amp;$B7,'FPL FIX2'!$O$1:$P$400,MATCH("AWAY",'FPL FIX2'!$O$1:$P$1,0),0),"")&amp;IFERROR(VLOOKUP(CP$2&amp;$A7,'FA2'!$A:$D,MATCH("AWAY",'FA2'!$A$1:$D$1,0),0),"")&amp;IFERROR(VLOOKUP(CP$2&amp;$A7,'FA2'!$B:$C,MATCH("HOME",'FA2'!$B$1:$C$1,0),0),"")&amp;IFERROR(VLOOKUP(CP$2&amp;$A7,'EFL2'!$A:$D,MATCH("AWAY",'EFL2'!$A$1:$D$1,0),0),"")&amp;IFERROR(VLOOKUP(CP$2&amp;$A7,'EFL2'!$B:$C,MATCH("HOME",'EFL2'!$B$1:$C$1,0),0),"")&amp;IFERROR(VLOOKUP(CP$2&amp;$A7,'UCL2'!$C:$F,MATCH("AWAY",'UCL2'!$C$1:$F$1,0),0),"")&amp;IFERROR(VLOOKUP(CP$2&amp;$A7,'UCL2'!$D:$E,MATCH("HOME",'UCL2'!$D$1:$E$1,0),0),"")&amp;IFERROR(VLOOKUP(CP$2&amp;$A7,'EU2'!$C:$F,MATCH("AWAY",'EU2'!$C$1:$F$1,0),0),"")&amp;IFERROR(VLOOKUP(CP$2&amp;$A7,'EU2'!$D:$E,MATCH("HOME",'EU2'!$D$1:$E$1,0),0),"")&amp;IFERROR(VLOOKUP(CP$2&amp;$A7,'EUC2'!$C:$F,MATCH("AWAY",'EUC2'!$C$1:$F$1,0),0),"")&amp;IFERROR(VLOOKUP(CP$2&amp;$A7,'EUC2'!$D:$E,MATCH("HOME",'EUC2'!$D$1:$E$1,0),0),"")</f>
        <v/>
      </c>
      <c r="CQ7" s="25" t="str">
        <f>IFERROR(VLOOKUP(CQ$2&amp;$B7,'FPL FIX2'!$N$1:$Q$400,MATCH("HOME",'FPL FIX2'!$N$1:$Q$1,0),0),"")&amp;IFERROR(VLOOKUP(CQ$2&amp;$B7,'FPL FIX2'!$O$1:$P$400,MATCH("AWAY",'FPL FIX2'!$O$1:$P$1,0),0),"")&amp;IFERROR(VLOOKUP(CQ$2&amp;$A7,'FA2'!$A:$D,MATCH("AWAY",'FA2'!$A$1:$D$1,0),0),"")&amp;IFERROR(VLOOKUP(CQ$2&amp;$A7,'FA2'!$B:$C,MATCH("HOME",'FA2'!$B$1:$C$1,0),0),"")&amp;IFERROR(VLOOKUP(CQ$2&amp;$A7,'EFL2'!$A:$D,MATCH("AWAY",'EFL2'!$A$1:$D$1,0),0),"")&amp;IFERROR(VLOOKUP(CQ$2&amp;$A7,'EFL2'!$B:$C,MATCH("HOME",'EFL2'!$B$1:$C$1,0),0),"")&amp;IFERROR(VLOOKUP(CQ$2&amp;$A7,'UCL2'!$C:$F,MATCH("AWAY",'UCL2'!$C$1:$F$1,0),0),"")&amp;IFERROR(VLOOKUP(CQ$2&amp;$A7,'UCL2'!$D:$E,MATCH("HOME",'UCL2'!$D$1:$E$1,0),0),"")&amp;IFERROR(VLOOKUP(CQ$2&amp;$A7,'EU2'!$C:$F,MATCH("AWAY",'EU2'!$C$1:$F$1,0),0),"")&amp;IFERROR(VLOOKUP(CQ$2&amp;$A7,'EU2'!$D:$E,MATCH("HOME",'EU2'!$D$1:$E$1,0),0),"")&amp;IFERROR(VLOOKUP(CQ$2&amp;$A7,'EUC2'!$C:$F,MATCH("AWAY",'EUC2'!$C$1:$F$1,0),0),"")&amp;IFERROR(VLOOKUP(CQ$2&amp;$A7,'EUC2'!$D:$E,MATCH("HOME",'EUC2'!$D$1:$E$1,0),0),"")</f>
        <v/>
      </c>
      <c r="CR7" s="25" t="str">
        <f>IFERROR(VLOOKUP(CR$2&amp;$B7,'FPL FIX2'!$N$1:$Q$400,MATCH("HOME",'FPL FIX2'!$N$1:$Q$1,0),0),"")&amp;IFERROR(VLOOKUP(CR$2&amp;$B7,'FPL FIX2'!$O$1:$P$400,MATCH("AWAY",'FPL FIX2'!$O$1:$P$1,0),0),"")&amp;IFERROR(VLOOKUP(CR$2&amp;$A7,'FA2'!$A:$D,MATCH("AWAY",'FA2'!$A$1:$D$1,0),0),"")&amp;IFERROR(VLOOKUP(CR$2&amp;$A7,'FA2'!$B:$C,MATCH("HOME",'FA2'!$B$1:$C$1,0),0),"")&amp;IFERROR(VLOOKUP(CR$2&amp;$A7,'EFL2'!$A:$D,MATCH("AWAY",'EFL2'!$A$1:$D$1,0),0),"")&amp;IFERROR(VLOOKUP(CR$2&amp;$A7,'EFL2'!$B:$C,MATCH("HOME",'EFL2'!$B$1:$C$1,0),0),"")&amp;IFERROR(VLOOKUP(CR$2&amp;$A7,'UCL2'!$C:$F,MATCH("AWAY",'UCL2'!$C$1:$F$1,0),0),"")&amp;IFERROR(VLOOKUP(CR$2&amp;$A7,'UCL2'!$D:$E,MATCH("HOME",'UCL2'!$D$1:$E$1,0),0),"")&amp;IFERROR(VLOOKUP(CR$2&amp;$A7,'EU2'!$C:$F,MATCH("AWAY",'EU2'!$C$1:$F$1,0),0),"")&amp;IFERROR(VLOOKUP(CR$2&amp;$A7,'EU2'!$D:$E,MATCH("HOME",'EU2'!$D$1:$E$1,0),0),"")&amp;IFERROR(VLOOKUP(CR$2&amp;$A7,'EUC2'!$C:$F,MATCH("AWAY",'EUC2'!$C$1:$F$1,0),0),"")&amp;IFERROR(VLOOKUP(CR$2&amp;$A7,'EUC2'!$D:$E,MATCH("HOME",'EUC2'!$D$1:$E$1,0),0),"")</f>
        <v/>
      </c>
      <c r="CS7" s="25" t="str">
        <f>IFERROR(VLOOKUP(CS$2&amp;$B7,'FPL FIX2'!$N$1:$Q$400,MATCH("HOME",'FPL FIX2'!$N$1:$Q$1,0),0),"")&amp;IFERROR(VLOOKUP(CS$2&amp;$B7,'FPL FIX2'!$O$1:$P$400,MATCH("AWAY",'FPL FIX2'!$O$1:$P$1,0),0),"")&amp;IFERROR(VLOOKUP(CS$2&amp;$A7,'FA2'!$A:$D,MATCH("AWAY",'FA2'!$A$1:$D$1,0),0),"")&amp;IFERROR(VLOOKUP(CS$2&amp;$A7,'FA2'!$B:$C,MATCH("HOME",'FA2'!$B$1:$C$1,0),0),"")&amp;IFERROR(VLOOKUP(CS$2&amp;$A7,'EFL2'!$A:$D,MATCH("AWAY",'EFL2'!$A$1:$D$1,0),0),"")&amp;IFERROR(VLOOKUP(CS$2&amp;$A7,'EFL2'!$B:$C,MATCH("HOME",'EFL2'!$B$1:$C$1,0),0),"")&amp;IFERROR(VLOOKUP(CS$2&amp;$A7,'UCL2'!$C:$F,MATCH("AWAY",'UCL2'!$C$1:$F$1,0),0),"")&amp;IFERROR(VLOOKUP(CS$2&amp;$A7,'UCL2'!$D:$E,MATCH("HOME",'UCL2'!$D$1:$E$1,0),0),"")&amp;IFERROR(VLOOKUP(CS$2&amp;$A7,'EU2'!$C:$F,MATCH("AWAY",'EU2'!$C$1:$F$1,0),0),"")&amp;IFERROR(VLOOKUP(CS$2&amp;$A7,'EU2'!$D:$E,MATCH("HOME",'EU2'!$D$1:$E$1,0),0),"")&amp;IFERROR(VLOOKUP(CS$2&amp;$A7,'EUC2'!$C:$F,MATCH("AWAY",'EUC2'!$C$1:$F$1,0),0),"")&amp;IFERROR(VLOOKUP(CS$2&amp;$A7,'EUC2'!$D:$E,MATCH("HOME",'EUC2'!$D$1:$E$1,0),0),"")</f>
        <v/>
      </c>
      <c r="CT7" s="25" t="str">
        <f>IFERROR(VLOOKUP(CT$2&amp;$B7,'FPL FIX2'!$N$1:$Q$400,MATCH("HOME",'FPL FIX2'!$N$1:$Q$1,0),0),"")&amp;IFERROR(VLOOKUP(CT$2&amp;$B7,'FPL FIX2'!$O$1:$P$400,MATCH("AWAY",'FPL FIX2'!$O$1:$P$1,0),0),"")&amp;IFERROR(VLOOKUP(CT$2&amp;$A7,'FA2'!$A:$D,MATCH("AWAY",'FA2'!$A$1:$D$1,0),0),"")&amp;IFERROR(VLOOKUP(CT$2&amp;$A7,'FA2'!$B:$C,MATCH("HOME",'FA2'!$B$1:$C$1,0),0),"")&amp;IFERROR(VLOOKUP(CT$2&amp;$A7,'EFL2'!$A:$D,MATCH("AWAY",'EFL2'!$A$1:$D$1,0),0),"")&amp;IFERROR(VLOOKUP(CT$2&amp;$A7,'EFL2'!$B:$C,MATCH("HOME",'EFL2'!$B$1:$C$1,0),0),"")&amp;IFERROR(VLOOKUP(CT$2&amp;$A7,'UCL2'!$C:$F,MATCH("AWAY",'UCL2'!$C$1:$F$1,0),0),"")&amp;IFERROR(VLOOKUP(CT$2&amp;$A7,'UCL2'!$D:$E,MATCH("HOME",'UCL2'!$D$1:$E$1,0),0),"")&amp;IFERROR(VLOOKUP(CT$2&amp;$A7,'EU2'!$C:$F,MATCH("AWAY",'EU2'!$C$1:$F$1,0),0),"")&amp;IFERROR(VLOOKUP(CT$2&amp;$A7,'EU2'!$D:$E,MATCH("HOME",'EU2'!$D$1:$E$1,0),0),"")&amp;IFERROR(VLOOKUP(CT$2&amp;$A7,'EUC2'!$C:$F,MATCH("AWAY",'EUC2'!$C$1:$F$1,0),0),"")&amp;IFERROR(VLOOKUP(CT$2&amp;$A7,'EUC2'!$D:$E,MATCH("HOME",'EUC2'!$D$1:$E$1,0),0),"")</f>
        <v/>
      </c>
      <c r="CU7" s="25" t="str">
        <f>IFERROR(VLOOKUP(CU$2&amp;$B7,'FPL FIX2'!$N$1:$Q$400,MATCH("HOME",'FPL FIX2'!$N$1:$Q$1,0),0),"")&amp;IFERROR(VLOOKUP(CU$2&amp;$B7,'FPL FIX2'!$O$1:$P$400,MATCH("AWAY",'FPL FIX2'!$O$1:$P$1,0),0),"")&amp;IFERROR(VLOOKUP(CU$2&amp;$A7,'FA2'!$A:$D,MATCH("AWAY",'FA2'!$A$1:$D$1,0),0),"")&amp;IFERROR(VLOOKUP(CU$2&amp;$A7,'FA2'!$B:$C,MATCH("HOME",'FA2'!$B$1:$C$1,0),0),"")&amp;IFERROR(VLOOKUP(CU$2&amp;$A7,'EFL2'!$A:$D,MATCH("AWAY",'EFL2'!$A$1:$D$1,0),0),"")&amp;IFERROR(VLOOKUP(CU$2&amp;$A7,'EFL2'!$B:$C,MATCH("HOME",'EFL2'!$B$1:$C$1,0),0),"")&amp;IFERROR(VLOOKUP(CU$2&amp;$A7,'UCL2'!$C:$F,MATCH("AWAY",'UCL2'!$C$1:$F$1,0),0),"")&amp;IFERROR(VLOOKUP(CU$2&amp;$A7,'UCL2'!$D:$E,MATCH("HOME",'UCL2'!$D$1:$E$1,0),0),"")&amp;IFERROR(VLOOKUP(CU$2&amp;$A7,'EU2'!$C:$F,MATCH("AWAY",'EU2'!$C$1:$F$1,0),0),"")&amp;IFERROR(VLOOKUP(CU$2&amp;$A7,'EU2'!$D:$E,MATCH("HOME",'EU2'!$D$1:$E$1,0),0),"")&amp;IFERROR(VLOOKUP(CU$2&amp;$A7,'EUC2'!$C:$F,MATCH("AWAY",'EUC2'!$C$1:$F$1,0),0),"")&amp;IFERROR(VLOOKUP(CU$2&amp;$A7,'EUC2'!$D:$E,MATCH("HOME",'EUC2'!$D$1:$E$1,0),0),"")</f>
        <v>nfo</v>
      </c>
      <c r="CV7" s="25" t="str">
        <f>IFERROR(VLOOKUP(CV$2&amp;$B7,'FPL FIX2'!$N$1:$Q$400,MATCH("HOME",'FPL FIX2'!$N$1:$Q$1,0),0),"")&amp;IFERROR(VLOOKUP(CV$2&amp;$B7,'FPL FIX2'!$O$1:$P$400,MATCH("AWAY",'FPL FIX2'!$O$1:$P$1,0),0),"")&amp;IFERROR(VLOOKUP(CV$2&amp;$A7,'FA2'!$A:$D,MATCH("AWAY",'FA2'!$A$1:$D$1,0),0),"")&amp;IFERROR(VLOOKUP(CV$2&amp;$A7,'FA2'!$B:$C,MATCH("HOME",'FA2'!$B$1:$C$1,0),0),"")&amp;IFERROR(VLOOKUP(CV$2&amp;$A7,'EFL2'!$A:$D,MATCH("AWAY",'EFL2'!$A$1:$D$1,0),0),"")&amp;IFERROR(VLOOKUP(CV$2&amp;$A7,'EFL2'!$B:$C,MATCH("HOME",'EFL2'!$B$1:$C$1,0),0),"")&amp;IFERROR(VLOOKUP(CV$2&amp;$A7,'UCL2'!$C:$F,MATCH("AWAY",'UCL2'!$C$1:$F$1,0),0),"")&amp;IFERROR(VLOOKUP(CV$2&amp;$A7,'UCL2'!$D:$E,MATCH("HOME",'UCL2'!$D$1:$E$1,0),0),"")&amp;IFERROR(VLOOKUP(CV$2&amp;$A7,'EU2'!$C:$F,MATCH("AWAY",'EU2'!$C$1:$F$1,0),0),"")&amp;IFERROR(VLOOKUP(CV$2&amp;$A7,'EU2'!$D:$E,MATCH("HOME",'EU2'!$D$1:$E$1,0),0),"")&amp;IFERROR(VLOOKUP(CV$2&amp;$A7,'EUC2'!$C:$F,MATCH("AWAY",'EUC2'!$C$1:$F$1,0),0),"")&amp;IFERROR(VLOOKUP(CV$2&amp;$A7,'EUC2'!$D:$E,MATCH("HOME",'EUC2'!$D$1:$E$1,0),0),"")</f>
        <v/>
      </c>
      <c r="CW7" s="25" t="str">
        <f>IFERROR(VLOOKUP(CW$2&amp;$B7,'FPL FIX2'!$N$1:$Q$400,MATCH("HOME",'FPL FIX2'!$N$1:$Q$1,0),0),"")&amp;IFERROR(VLOOKUP(CW$2&amp;$B7,'FPL FIX2'!$O$1:$P$400,MATCH("AWAY",'FPL FIX2'!$O$1:$P$1,0),0),"")&amp;IFERROR(VLOOKUP(CW$2&amp;$A7,'FA2'!$A:$D,MATCH("AWAY",'FA2'!$A$1:$D$1,0),0),"")&amp;IFERROR(VLOOKUP(CW$2&amp;$A7,'FA2'!$B:$C,MATCH("HOME",'FA2'!$B$1:$C$1,0),0),"")&amp;IFERROR(VLOOKUP(CW$2&amp;$A7,'EFL2'!$A:$D,MATCH("AWAY",'EFL2'!$A$1:$D$1,0),0),"")&amp;IFERROR(VLOOKUP(CW$2&amp;$A7,'EFL2'!$B:$C,MATCH("HOME",'EFL2'!$B$1:$C$1,0),0),"")&amp;IFERROR(VLOOKUP(CW$2&amp;$A7,'UCL2'!$C:$F,MATCH("AWAY",'UCL2'!$C$1:$F$1,0),0),"")&amp;IFERROR(VLOOKUP(CW$2&amp;$A7,'UCL2'!$D:$E,MATCH("HOME",'UCL2'!$D$1:$E$1,0),0),"")&amp;IFERROR(VLOOKUP(CW$2&amp;$A7,'EU2'!$C:$F,MATCH("AWAY",'EU2'!$C$1:$F$1,0),0),"")&amp;IFERROR(VLOOKUP(CW$2&amp;$A7,'EU2'!$D:$E,MATCH("HOME",'EU2'!$D$1:$E$1,0),0),"")&amp;IFERROR(VLOOKUP(CW$2&amp;$A7,'EUC2'!$C:$F,MATCH("AWAY",'EUC2'!$C$1:$F$1,0),0),"")&amp;IFERROR(VLOOKUP(CW$2&amp;$A7,'EUC2'!$D:$E,MATCH("HOME",'EUC2'!$D$1:$E$1,0),0),"")</f>
        <v/>
      </c>
      <c r="CX7" s="25" t="str">
        <f>IFERROR(VLOOKUP(CX$2&amp;$B7,'FPL FIX2'!$N$1:$Q$400,MATCH("HOME",'FPL FIX2'!$N$1:$Q$1,0),0),"")&amp;IFERROR(VLOOKUP(CX$2&amp;$B7,'FPL FIX2'!$O$1:$P$400,MATCH("AWAY",'FPL FIX2'!$O$1:$P$1,0),0),"")&amp;IFERROR(VLOOKUP(CX$2&amp;$A7,'FA2'!$A:$D,MATCH("AWAY",'FA2'!$A$1:$D$1,0),0),"")&amp;IFERROR(VLOOKUP(CX$2&amp;$A7,'FA2'!$B:$C,MATCH("HOME",'FA2'!$B$1:$C$1,0),0),"")&amp;IFERROR(VLOOKUP(CX$2&amp;$A7,'EFL2'!$A:$D,MATCH("AWAY",'EFL2'!$A$1:$D$1,0),0),"")&amp;IFERROR(VLOOKUP(CX$2&amp;$A7,'EFL2'!$B:$C,MATCH("HOME",'EFL2'!$B$1:$C$1,0),0),"")&amp;IFERROR(VLOOKUP(CX$2&amp;$A7,'UCL2'!$C:$F,MATCH("AWAY",'UCL2'!$C$1:$F$1,0),0),"")&amp;IFERROR(VLOOKUP(CX$2&amp;$A7,'UCL2'!$D:$E,MATCH("HOME",'UCL2'!$D$1:$E$1,0),0),"")&amp;IFERROR(VLOOKUP(CX$2&amp;$A7,'EU2'!$C:$F,MATCH("AWAY",'EU2'!$C$1:$F$1,0),0),"")&amp;IFERROR(VLOOKUP(CX$2&amp;$A7,'EU2'!$D:$E,MATCH("HOME",'EU2'!$D$1:$E$1,0),0),"")&amp;IFERROR(VLOOKUP(CX$2&amp;$A7,'EUC2'!$C:$F,MATCH("AWAY",'EUC2'!$C$1:$F$1,0),0),"")&amp;IFERROR(VLOOKUP(CX$2&amp;$A7,'EUC2'!$D:$E,MATCH("HOME",'EUC2'!$D$1:$E$1,0),0),"")</f>
        <v>Gillingham</v>
      </c>
      <c r="CY7" s="25" t="str">
        <f>IFERROR(VLOOKUP(CY$2&amp;$B7,'FPL FIX2'!$N$1:$Q$400,MATCH("HOME",'FPL FIX2'!$N$1:$Q$1,0),0),"")&amp;IFERROR(VLOOKUP(CY$2&amp;$B7,'FPL FIX2'!$O$1:$P$400,MATCH("AWAY",'FPL FIX2'!$O$1:$P$1,0),0),"")&amp;IFERROR(VLOOKUP(CY$2&amp;$A7,'FA2'!$A:$D,MATCH("AWAY",'FA2'!$A$1:$D$1,0),0),"")&amp;IFERROR(VLOOKUP(CY$2&amp;$A7,'FA2'!$B:$C,MATCH("HOME",'FA2'!$B$1:$C$1,0),0),"")&amp;IFERROR(VLOOKUP(CY$2&amp;$A7,'EFL2'!$A:$D,MATCH("AWAY",'EFL2'!$A$1:$D$1,0),0),"")&amp;IFERROR(VLOOKUP(CY$2&amp;$A7,'EFL2'!$B:$C,MATCH("HOME",'EFL2'!$B$1:$C$1,0),0),"")&amp;IFERROR(VLOOKUP(CY$2&amp;$A7,'UCL2'!$C:$F,MATCH("AWAY",'UCL2'!$C$1:$F$1,0),0),"")&amp;IFERROR(VLOOKUP(CY$2&amp;$A7,'UCL2'!$D:$E,MATCH("HOME",'UCL2'!$D$1:$E$1,0),0),"")&amp;IFERROR(VLOOKUP(CY$2&amp;$A7,'EU2'!$C:$F,MATCH("AWAY",'EU2'!$C$1:$F$1,0),0),"")&amp;IFERROR(VLOOKUP(CY$2&amp;$A7,'EU2'!$D:$E,MATCH("HOME",'EU2'!$D$1:$E$1,0),0),"")&amp;IFERROR(VLOOKUP(CY$2&amp;$A7,'EUC2'!$C:$F,MATCH("AWAY",'EUC2'!$C$1:$F$1,0),0),"")&amp;IFERROR(VLOOKUP(CY$2&amp;$A7,'EUC2'!$D:$E,MATCH("HOME",'EUC2'!$D$1:$E$1,0),0),"")</f>
        <v/>
      </c>
      <c r="CZ7" s="25" t="str">
        <f>IFERROR(VLOOKUP(CZ$2&amp;$B7,'FPL FIX2'!$N$1:$Q$400,MATCH("HOME",'FPL FIX2'!$N$1:$Q$1,0),0),"")&amp;IFERROR(VLOOKUP(CZ$2&amp;$B7,'FPL FIX2'!$O$1:$P$400,MATCH("AWAY",'FPL FIX2'!$O$1:$P$1,0),0),"")&amp;IFERROR(VLOOKUP(CZ$2&amp;$A7,'FA2'!$A:$D,MATCH("AWAY",'FA2'!$A$1:$D$1,0),0),"")&amp;IFERROR(VLOOKUP(CZ$2&amp;$A7,'FA2'!$B:$C,MATCH("HOME",'FA2'!$B$1:$C$1,0),0),"")&amp;IFERROR(VLOOKUP(CZ$2&amp;$A7,'EFL2'!$A:$D,MATCH("AWAY",'EFL2'!$A$1:$D$1,0),0),"")&amp;IFERROR(VLOOKUP(CZ$2&amp;$A7,'EFL2'!$B:$C,MATCH("HOME",'EFL2'!$B$1:$C$1,0),0),"")&amp;IFERROR(VLOOKUP(CZ$2&amp;$A7,'UCL2'!$C:$F,MATCH("AWAY",'UCL2'!$C$1:$F$1,0),0),"")&amp;IFERROR(VLOOKUP(CZ$2&amp;$A7,'UCL2'!$D:$E,MATCH("HOME",'UCL2'!$D$1:$E$1,0),0),"")&amp;IFERROR(VLOOKUP(CZ$2&amp;$A7,'EU2'!$C:$F,MATCH("AWAY",'EU2'!$C$1:$F$1,0),0),"")&amp;IFERROR(VLOOKUP(CZ$2&amp;$A7,'EU2'!$D:$E,MATCH("HOME",'EU2'!$D$1:$E$1,0),0),"")&amp;IFERROR(VLOOKUP(CZ$2&amp;$A7,'EUC2'!$C:$F,MATCH("AWAY",'EUC2'!$C$1:$F$1,0),0),"")&amp;IFERROR(VLOOKUP(CZ$2&amp;$A7,'EUC2'!$D:$E,MATCH("HOME",'EUC2'!$D$1:$E$1,0),0),"")</f>
        <v/>
      </c>
      <c r="DA7" s="25" t="str">
        <f>IFERROR(VLOOKUP(DA$2&amp;$B7,'FPL FIX2'!$N$1:$Q$400,MATCH("HOME",'FPL FIX2'!$N$1:$Q$1,0),0),"")&amp;IFERROR(VLOOKUP(DA$2&amp;$B7,'FPL FIX2'!$O$1:$P$400,MATCH("AWAY",'FPL FIX2'!$O$1:$P$1,0),0),"")&amp;IFERROR(VLOOKUP(DA$2&amp;$A7,'FA2'!$A:$D,MATCH("AWAY",'FA2'!$A$1:$D$1,0),0),"")&amp;IFERROR(VLOOKUP(DA$2&amp;$A7,'FA2'!$B:$C,MATCH("HOME",'FA2'!$B$1:$C$1,0),0),"")&amp;IFERROR(VLOOKUP(DA$2&amp;$A7,'EFL2'!$A:$D,MATCH("AWAY",'EFL2'!$A$1:$D$1,0),0),"")&amp;IFERROR(VLOOKUP(DA$2&amp;$A7,'EFL2'!$B:$C,MATCH("HOME",'EFL2'!$B$1:$C$1,0),0),"")&amp;IFERROR(VLOOKUP(DA$2&amp;$A7,'UCL2'!$C:$F,MATCH("AWAY",'UCL2'!$C$1:$F$1,0),0),"")&amp;IFERROR(VLOOKUP(DA$2&amp;$A7,'UCL2'!$D:$E,MATCH("HOME",'UCL2'!$D$1:$E$1,0),0),"")&amp;IFERROR(VLOOKUP(DA$2&amp;$A7,'EU2'!$C:$F,MATCH("AWAY",'EU2'!$C$1:$F$1,0),0),"")&amp;IFERROR(VLOOKUP(DA$2&amp;$A7,'EU2'!$D:$E,MATCH("HOME",'EU2'!$D$1:$E$1,0),0),"")&amp;IFERROR(VLOOKUP(DA$2&amp;$A7,'EUC2'!$C:$F,MATCH("AWAY",'EUC2'!$C$1:$F$1,0),0),"")&amp;IFERROR(VLOOKUP(DA$2&amp;$A7,'EUC2'!$D:$E,MATCH("HOME",'EUC2'!$D$1:$E$1,0),0),"")</f>
        <v/>
      </c>
      <c r="DB7" s="25" t="str">
        <f>IFERROR(VLOOKUP(DB$2&amp;$B7,'FPL FIX2'!$N$1:$Q$400,MATCH("HOME",'FPL FIX2'!$N$1:$Q$1,0),0),"")&amp;IFERROR(VLOOKUP(DB$2&amp;$B7,'FPL FIX2'!$O$1:$P$400,MATCH("AWAY",'FPL FIX2'!$O$1:$P$1,0),0),"")&amp;IFERROR(VLOOKUP(DB$2&amp;$A7,'FA2'!$A:$D,MATCH("AWAY",'FA2'!$A$1:$D$1,0),0),"")&amp;IFERROR(VLOOKUP(DB$2&amp;$A7,'FA2'!$B:$C,MATCH("HOME",'FA2'!$B$1:$C$1,0),0),"")&amp;IFERROR(VLOOKUP(DB$2&amp;$A7,'EFL2'!$A:$D,MATCH("AWAY",'EFL2'!$A$1:$D$1,0),0),"")&amp;IFERROR(VLOOKUP(DB$2&amp;$A7,'EFL2'!$B:$C,MATCH("HOME",'EFL2'!$B$1:$C$1,0),0),"")&amp;IFERROR(VLOOKUP(DB$2&amp;$A7,'UCL2'!$C:$F,MATCH("AWAY",'UCL2'!$C$1:$F$1,0),0),"")&amp;IFERROR(VLOOKUP(DB$2&amp;$A7,'UCL2'!$D:$E,MATCH("HOME",'UCL2'!$D$1:$E$1,0),0),"")&amp;IFERROR(VLOOKUP(DB$2&amp;$A7,'EU2'!$C:$F,MATCH("AWAY",'EU2'!$C$1:$F$1,0),0),"")&amp;IFERROR(VLOOKUP(DB$2&amp;$A7,'EU2'!$D:$E,MATCH("HOME",'EU2'!$D$1:$E$1,0),0),"")&amp;IFERROR(VLOOKUP(DB$2&amp;$A7,'EUC2'!$C:$F,MATCH("AWAY",'EUC2'!$C$1:$F$1,0),0),"")&amp;IFERROR(VLOOKUP(DB$2&amp;$A7,'EUC2'!$D:$E,MATCH("HOME",'EUC2'!$D$1:$E$1,0),0),"")</f>
        <v>mci</v>
      </c>
      <c r="DC7" s="25" t="str">
        <f>IFERROR(VLOOKUP(DC$2&amp;$B7,'FPL FIX2'!$N$1:$Q$400,MATCH("HOME",'FPL FIX2'!$N$1:$Q$1,0),0),"")&amp;IFERROR(VLOOKUP(DC$2&amp;$B7,'FPL FIX2'!$O$1:$P$400,MATCH("AWAY",'FPL FIX2'!$O$1:$P$1,0),0),"")&amp;IFERROR(VLOOKUP(DC$2&amp;$A7,'FA2'!$A:$D,MATCH("AWAY",'FA2'!$A$1:$D$1,0),0),"")&amp;IFERROR(VLOOKUP(DC$2&amp;$A7,'FA2'!$B:$C,MATCH("HOME",'FA2'!$B$1:$C$1,0),0),"")&amp;IFERROR(VLOOKUP(DC$2&amp;$A7,'EFL2'!$A:$D,MATCH("AWAY",'EFL2'!$A$1:$D$1,0),0),"")&amp;IFERROR(VLOOKUP(DC$2&amp;$A7,'EFL2'!$B:$C,MATCH("HOME",'EFL2'!$B$1:$C$1,0),0),"")&amp;IFERROR(VLOOKUP(DC$2&amp;$A7,'UCL2'!$C:$F,MATCH("AWAY",'UCL2'!$C$1:$F$1,0),0),"")&amp;IFERROR(VLOOKUP(DC$2&amp;$A7,'UCL2'!$D:$E,MATCH("HOME",'UCL2'!$D$1:$E$1,0),0),"")&amp;IFERROR(VLOOKUP(DC$2&amp;$A7,'EU2'!$C:$F,MATCH("AWAY",'EU2'!$C$1:$F$1,0),0),"")&amp;IFERROR(VLOOKUP(DC$2&amp;$A7,'EU2'!$D:$E,MATCH("HOME",'EU2'!$D$1:$E$1,0),0),"")&amp;IFERROR(VLOOKUP(DC$2&amp;$A7,'EUC2'!$C:$F,MATCH("AWAY",'EUC2'!$C$1:$F$1,0),0),"")&amp;IFERROR(VLOOKUP(DC$2&amp;$A7,'EUC2'!$D:$E,MATCH("HOME",'EUC2'!$D$1:$E$1,0),0),"")</f>
        <v/>
      </c>
      <c r="DD7" s="25" t="str">
        <f>IFERROR(VLOOKUP(DD$2&amp;$B7,'FPL FIX2'!$N$1:$Q$400,MATCH("HOME",'FPL FIX2'!$N$1:$Q$1,0),0),"")&amp;IFERROR(VLOOKUP(DD$2&amp;$B7,'FPL FIX2'!$O$1:$P$400,MATCH("AWAY",'FPL FIX2'!$O$1:$P$1,0),0),"")&amp;IFERROR(VLOOKUP(DD$2&amp;$A7,'FA2'!$A:$D,MATCH("AWAY",'FA2'!$A$1:$D$1,0),0),"")&amp;IFERROR(VLOOKUP(DD$2&amp;$A7,'FA2'!$B:$C,MATCH("HOME",'FA2'!$B$1:$C$1,0),0),"")&amp;IFERROR(VLOOKUP(DD$2&amp;$A7,'EFL2'!$A:$D,MATCH("AWAY",'EFL2'!$A$1:$D$1,0),0),"")&amp;IFERROR(VLOOKUP(DD$2&amp;$A7,'EFL2'!$B:$C,MATCH("HOME",'EFL2'!$B$1:$C$1,0),0),"")&amp;IFERROR(VLOOKUP(DD$2&amp;$A7,'UCL2'!$C:$F,MATCH("AWAY",'UCL2'!$C$1:$F$1,0),0),"")&amp;IFERROR(VLOOKUP(DD$2&amp;$A7,'UCL2'!$D:$E,MATCH("HOME",'UCL2'!$D$1:$E$1,0),0),"")&amp;IFERROR(VLOOKUP(DD$2&amp;$A7,'EU2'!$C:$F,MATCH("AWAY",'EU2'!$C$1:$F$1,0),0),"")&amp;IFERROR(VLOOKUP(DD$2&amp;$A7,'EU2'!$D:$E,MATCH("HOME",'EU2'!$D$1:$E$1,0),0),"")&amp;IFERROR(VLOOKUP(DD$2&amp;$A7,'EUC2'!$C:$F,MATCH("AWAY",'EUC2'!$C$1:$F$1,0),0),"")&amp;IFERROR(VLOOKUP(DD$2&amp;$A7,'EUC2'!$D:$E,MATCH("HOME",'EUC2'!$D$1:$E$1,0),0),"")</f>
        <v/>
      </c>
      <c r="DE7" s="25" t="str">
        <f>IFERROR(VLOOKUP(DE$2&amp;$B7,'FPL FIX2'!$N$1:$Q$400,MATCH("HOME",'FPL FIX2'!$N$1:$Q$1,0),0),"")&amp;IFERROR(VLOOKUP(DE$2&amp;$B7,'FPL FIX2'!$O$1:$P$400,MATCH("AWAY",'FPL FIX2'!$O$1:$P$1,0),0),"")&amp;IFERROR(VLOOKUP(DE$2&amp;$A7,'FA2'!$A:$D,MATCH("AWAY",'FA2'!$A$1:$D$1,0),0),"")&amp;IFERROR(VLOOKUP(DE$2&amp;$A7,'FA2'!$B:$C,MATCH("HOME",'FA2'!$B$1:$C$1,0),0),"")&amp;IFERROR(VLOOKUP(DE$2&amp;$A7,'EFL2'!$A:$D,MATCH("AWAY",'EFL2'!$A$1:$D$1,0),0),"")&amp;IFERROR(VLOOKUP(DE$2&amp;$A7,'EFL2'!$B:$C,MATCH("HOME",'EFL2'!$B$1:$C$1,0),0),"")&amp;IFERROR(VLOOKUP(DE$2&amp;$A7,'UCL2'!$C:$F,MATCH("AWAY",'UCL2'!$C$1:$F$1,0),0),"")&amp;IFERROR(VLOOKUP(DE$2&amp;$A7,'UCL2'!$D:$E,MATCH("HOME",'UCL2'!$D$1:$E$1,0),0),"")&amp;IFERROR(VLOOKUP(DE$2&amp;$A7,'EU2'!$C:$F,MATCH("AWAY",'EU2'!$C$1:$F$1,0),0),"")&amp;IFERROR(VLOOKUP(DE$2&amp;$A7,'EU2'!$D:$E,MATCH("HOME",'EU2'!$D$1:$E$1,0),0),"")&amp;IFERROR(VLOOKUP(DE$2&amp;$A7,'EUC2'!$C:$F,MATCH("AWAY",'EUC2'!$C$1:$F$1,0),0),"")&amp;IFERROR(VLOOKUP(DE$2&amp;$A7,'EUC2'!$D:$E,MATCH("HOME",'EUC2'!$D$1:$E$1,0),0),"")</f>
        <v/>
      </c>
      <c r="DF7" s="25" t="str">
        <f>IFERROR(VLOOKUP(DF$2&amp;$B7,'FPL FIX2'!$N$1:$Q$400,MATCH("HOME",'FPL FIX2'!$N$1:$Q$1,0),0),"")&amp;IFERROR(VLOOKUP(DF$2&amp;$B7,'FPL FIX2'!$O$1:$P$400,MATCH("AWAY",'FPL FIX2'!$O$1:$P$1,0),0),"")&amp;IFERROR(VLOOKUP(DF$2&amp;$A7,'FA2'!$A:$D,MATCH("AWAY",'FA2'!$A$1:$D$1,0),0),"")&amp;IFERROR(VLOOKUP(DF$2&amp;$A7,'FA2'!$B:$C,MATCH("HOME",'FA2'!$B$1:$C$1,0),0),"")&amp;IFERROR(VLOOKUP(DF$2&amp;$A7,'EFL2'!$A:$D,MATCH("AWAY",'EFL2'!$A$1:$D$1,0),0),"")&amp;IFERROR(VLOOKUP(DF$2&amp;$A7,'EFL2'!$B:$C,MATCH("HOME",'EFL2'!$B$1:$C$1,0),0),"")&amp;IFERROR(VLOOKUP(DF$2&amp;$A7,'UCL2'!$C:$F,MATCH("AWAY",'UCL2'!$C$1:$F$1,0),0),"")&amp;IFERROR(VLOOKUP(DF$2&amp;$A7,'UCL2'!$D:$E,MATCH("HOME",'UCL2'!$D$1:$E$1,0),0),"")&amp;IFERROR(VLOOKUP(DF$2&amp;$A7,'EU2'!$C:$F,MATCH("AWAY",'EU2'!$C$1:$F$1,0),0),"")&amp;IFERROR(VLOOKUP(DF$2&amp;$A7,'EU2'!$D:$E,MATCH("HOME",'EU2'!$D$1:$E$1,0),0),"")&amp;IFERROR(VLOOKUP(DF$2&amp;$A7,'EUC2'!$C:$F,MATCH("AWAY",'EUC2'!$C$1:$F$1,0),0),"")&amp;IFERROR(VLOOKUP(DF$2&amp;$A7,'EUC2'!$D:$E,MATCH("HOME",'EUC2'!$D$1:$E$1,0),0),"")</f>
        <v/>
      </c>
      <c r="DG7" s="25" t="str">
        <f>IFERROR(VLOOKUP(DG$2&amp;$B7,'FPL FIX2'!$N$1:$Q$400,MATCH("HOME",'FPL FIX2'!$N$1:$Q$1,0),0),"")&amp;IFERROR(VLOOKUP(DG$2&amp;$B7,'FPL FIX2'!$O$1:$P$400,MATCH("AWAY",'FPL FIX2'!$O$1:$P$1,0),0),"")&amp;IFERROR(VLOOKUP(DG$2&amp;$A7,'FA2'!$A:$D,MATCH("AWAY",'FA2'!$A$1:$D$1,0),0),"")&amp;IFERROR(VLOOKUP(DG$2&amp;$A7,'FA2'!$B:$C,MATCH("HOME",'FA2'!$B$1:$C$1,0),0),"")&amp;IFERROR(VLOOKUP(DG$2&amp;$A7,'EFL2'!$A:$D,MATCH("AWAY",'EFL2'!$A$1:$D$1,0),0),"")&amp;IFERROR(VLOOKUP(DG$2&amp;$A7,'EFL2'!$B:$C,MATCH("HOME",'EFL2'!$B$1:$C$1,0),0),"")&amp;IFERROR(VLOOKUP(DG$2&amp;$A7,'UCL2'!$C:$F,MATCH("AWAY",'UCL2'!$C$1:$F$1,0),0),"")&amp;IFERROR(VLOOKUP(DG$2&amp;$A7,'UCL2'!$D:$E,MATCH("HOME",'UCL2'!$D$1:$E$1,0),0),"")&amp;IFERROR(VLOOKUP(DG$2&amp;$A7,'EU2'!$C:$F,MATCH("AWAY",'EU2'!$C$1:$F$1,0),0),"")&amp;IFERROR(VLOOKUP(DG$2&amp;$A7,'EU2'!$D:$E,MATCH("HOME",'EU2'!$D$1:$E$1,0),0),"")&amp;IFERROR(VLOOKUP(DG$2&amp;$A7,'EUC2'!$C:$F,MATCH("AWAY",'EUC2'!$C$1:$F$1,0),0),"")&amp;IFERROR(VLOOKUP(DG$2&amp;$A7,'EUC2'!$D:$E,MATCH("HOME",'EUC2'!$D$1:$E$1,0),0),"")</f>
        <v/>
      </c>
      <c r="DH7" s="25" t="str">
        <f>IFERROR(VLOOKUP(DH$2&amp;$B7,'FPL FIX2'!$N$1:$Q$400,MATCH("HOME",'FPL FIX2'!$N$1:$Q$1,0),0),"")&amp;IFERROR(VLOOKUP(DH$2&amp;$B7,'FPL FIX2'!$O$1:$P$400,MATCH("AWAY",'FPL FIX2'!$O$1:$P$1,0),0),"")&amp;IFERROR(VLOOKUP(DH$2&amp;$A7,'FA2'!$A:$D,MATCH("AWAY",'FA2'!$A$1:$D$1,0),0),"")&amp;IFERROR(VLOOKUP(DH$2&amp;$A7,'FA2'!$B:$C,MATCH("HOME",'FA2'!$B$1:$C$1,0),0),"")&amp;IFERROR(VLOOKUP(DH$2&amp;$A7,'EFL2'!$A:$D,MATCH("AWAY",'EFL2'!$A$1:$D$1,0),0),"")&amp;IFERROR(VLOOKUP(DH$2&amp;$A7,'EFL2'!$B:$C,MATCH("HOME",'EFL2'!$B$1:$C$1,0),0),"")&amp;IFERROR(VLOOKUP(DH$2&amp;$A7,'UCL2'!$C:$F,MATCH("AWAY",'UCL2'!$C$1:$F$1,0),0),"")&amp;IFERROR(VLOOKUP(DH$2&amp;$A7,'UCL2'!$D:$E,MATCH("HOME",'UCL2'!$D$1:$E$1,0),0),"")&amp;IFERROR(VLOOKUP(DH$2&amp;$A7,'EU2'!$C:$F,MATCH("AWAY",'EU2'!$C$1:$F$1,0),0),"")&amp;IFERROR(VLOOKUP(DH$2&amp;$A7,'EU2'!$D:$E,MATCH("HOME",'EU2'!$D$1:$E$1,0),0),"")&amp;IFERROR(VLOOKUP(DH$2&amp;$A7,'EUC2'!$C:$F,MATCH("AWAY",'EUC2'!$C$1:$F$1,0),0),"")&amp;IFERROR(VLOOKUP(DH$2&amp;$A7,'EUC2'!$D:$E,MATCH("HOME",'EUC2'!$D$1:$E$1,0),0),"")</f>
        <v/>
      </c>
      <c r="DI7" s="25" t="str">
        <f>IFERROR(VLOOKUP(DI$2&amp;$B7,'FPL FIX2'!$N$1:$Q$400,MATCH("HOME",'FPL FIX2'!$N$1:$Q$1,0),0),"")&amp;IFERROR(VLOOKUP(DI$2&amp;$B7,'FPL FIX2'!$O$1:$P$400,MATCH("AWAY",'FPL FIX2'!$O$1:$P$1,0),0),"")&amp;IFERROR(VLOOKUP(DI$2&amp;$A7,'FA2'!$A:$D,MATCH("AWAY",'FA2'!$A$1:$D$1,0),0),"")&amp;IFERROR(VLOOKUP(DI$2&amp;$A7,'FA2'!$B:$C,MATCH("HOME",'FA2'!$B$1:$C$1,0),0),"")&amp;IFERROR(VLOOKUP(DI$2&amp;$A7,'EFL2'!$A:$D,MATCH("AWAY",'EFL2'!$A$1:$D$1,0),0),"")&amp;IFERROR(VLOOKUP(DI$2&amp;$A7,'EFL2'!$B:$C,MATCH("HOME",'EFL2'!$B$1:$C$1,0),0),"")&amp;IFERROR(VLOOKUP(DI$2&amp;$A7,'UCL2'!$C:$F,MATCH("AWAY",'UCL2'!$C$1:$F$1,0),0),"")&amp;IFERROR(VLOOKUP(DI$2&amp;$A7,'UCL2'!$D:$E,MATCH("HOME",'UCL2'!$D$1:$E$1,0),0),"")&amp;IFERROR(VLOOKUP(DI$2&amp;$A7,'EU2'!$C:$F,MATCH("AWAY",'EU2'!$C$1:$F$1,0),0),"")&amp;IFERROR(VLOOKUP(DI$2&amp;$A7,'EU2'!$D:$E,MATCH("HOME",'EU2'!$D$1:$E$1,0),0),"")&amp;IFERROR(VLOOKUP(DI$2&amp;$A7,'EUC2'!$C:$F,MATCH("AWAY",'EUC2'!$C$1:$F$1,0),0),"")&amp;IFERROR(VLOOKUP(DI$2&amp;$A7,'EUC2'!$D:$E,MATCH("HOME",'EUC2'!$D$1:$E$1,0),0),"")</f>
        <v/>
      </c>
      <c r="DJ7" s="25" t="str">
        <f>IFERROR(VLOOKUP(DJ$2&amp;$B7,'FPL FIX2'!$N$1:$Q$400,MATCH("HOME",'FPL FIX2'!$N$1:$Q$1,0),0),"")&amp;IFERROR(VLOOKUP(DJ$2&amp;$B7,'FPL FIX2'!$O$1:$P$400,MATCH("AWAY",'FPL FIX2'!$O$1:$P$1,0),0),"")&amp;IFERROR(VLOOKUP(DJ$2&amp;$A7,'FA2'!$A:$D,MATCH("AWAY",'FA2'!$A$1:$D$1,0),0),"")&amp;IFERROR(VLOOKUP(DJ$2&amp;$A7,'FA2'!$B:$C,MATCH("HOME",'FA2'!$B$1:$C$1,0),0),"")&amp;IFERROR(VLOOKUP(DJ$2&amp;$A7,'EFL2'!$A:$D,MATCH("AWAY",'EFL2'!$A$1:$D$1,0),0),"")&amp;IFERROR(VLOOKUP(DJ$2&amp;$A7,'EFL2'!$B:$C,MATCH("HOME",'EFL2'!$B$1:$C$1,0),0),"")&amp;IFERROR(VLOOKUP(DJ$2&amp;$A7,'UCL2'!$C:$F,MATCH("AWAY",'UCL2'!$C$1:$F$1,0),0),"")&amp;IFERROR(VLOOKUP(DJ$2&amp;$A7,'UCL2'!$D:$E,MATCH("HOME",'UCL2'!$D$1:$E$1,0),0),"")&amp;IFERROR(VLOOKUP(DJ$2&amp;$A7,'EU2'!$C:$F,MATCH("AWAY",'EU2'!$C$1:$F$1,0),0),"")&amp;IFERROR(VLOOKUP(DJ$2&amp;$A7,'EU2'!$D:$E,MATCH("HOME",'EU2'!$D$1:$E$1,0),0),"")&amp;IFERROR(VLOOKUP(DJ$2&amp;$A7,'EUC2'!$C:$F,MATCH("AWAY",'EUC2'!$C$1:$F$1,0),0),"")&amp;IFERROR(VLOOKUP(DJ$2&amp;$A7,'EUC2'!$D:$E,MATCH("HOME",'EUC2'!$D$1:$E$1,0),0),"")</f>
        <v/>
      </c>
      <c r="DK7" s="25" t="str">
        <f>IFERROR(VLOOKUP(DK$2&amp;$B7,'FPL FIX2'!$N$1:$Q$400,MATCH("HOME",'FPL FIX2'!$N$1:$Q$1,0),0),"")&amp;IFERROR(VLOOKUP(DK$2&amp;$B7,'FPL FIX2'!$O$1:$P$400,MATCH("AWAY",'FPL FIX2'!$O$1:$P$1,0),0),"")&amp;IFERROR(VLOOKUP(DK$2&amp;$A7,'FA2'!$A:$D,MATCH("AWAY",'FA2'!$A$1:$D$1,0),0),"")&amp;IFERROR(VLOOKUP(DK$2&amp;$A7,'FA2'!$B:$C,MATCH("HOME",'FA2'!$B$1:$C$1,0),0),"")&amp;IFERROR(VLOOKUP(DK$2&amp;$A7,'EFL2'!$A:$D,MATCH("AWAY",'EFL2'!$A$1:$D$1,0),0),"")&amp;IFERROR(VLOOKUP(DK$2&amp;$A7,'EFL2'!$B:$C,MATCH("HOME",'EFL2'!$B$1:$C$1,0),0),"")&amp;IFERROR(VLOOKUP(DK$2&amp;$A7,'UCL2'!$C:$F,MATCH("AWAY",'UCL2'!$C$1:$F$1,0),0),"")&amp;IFERROR(VLOOKUP(DK$2&amp;$A7,'UCL2'!$D:$E,MATCH("HOME",'UCL2'!$D$1:$E$1,0),0),"")&amp;IFERROR(VLOOKUP(DK$2&amp;$A7,'EU2'!$C:$F,MATCH("AWAY",'EU2'!$C$1:$F$1,0),0),"")&amp;IFERROR(VLOOKUP(DK$2&amp;$A7,'EU2'!$D:$E,MATCH("HOME",'EU2'!$D$1:$E$1,0),0),"")&amp;IFERROR(VLOOKUP(DK$2&amp;$A7,'EUC2'!$C:$F,MATCH("AWAY",'EUC2'!$C$1:$F$1,0),0),"")&amp;IFERROR(VLOOKUP(DK$2&amp;$A7,'EUC2'!$D:$E,MATCH("HOME",'EUC2'!$D$1:$E$1,0),0),"")</f>
        <v/>
      </c>
      <c r="DL7" s="25" t="str">
        <f>IFERROR(VLOOKUP(DL$2&amp;$B7,'FPL FIX2'!$N$1:$Q$400,MATCH("HOME",'FPL FIX2'!$N$1:$Q$1,0),0),"")&amp;IFERROR(VLOOKUP(DL$2&amp;$B7,'FPL FIX2'!$O$1:$P$400,MATCH("AWAY",'FPL FIX2'!$O$1:$P$1,0),0),"")&amp;IFERROR(VLOOKUP(DL$2&amp;$A7,'FA2'!$A:$D,MATCH("AWAY",'FA2'!$A$1:$D$1,0),0),"")&amp;IFERROR(VLOOKUP(DL$2&amp;$A7,'FA2'!$B:$C,MATCH("HOME",'FA2'!$B$1:$C$1,0),0),"")&amp;IFERROR(VLOOKUP(DL$2&amp;$A7,'EFL2'!$A:$D,MATCH("AWAY",'EFL2'!$A$1:$D$1,0),0),"")&amp;IFERROR(VLOOKUP(DL$2&amp;$A7,'EFL2'!$B:$C,MATCH("HOME",'EFL2'!$B$1:$C$1,0),0),"")&amp;IFERROR(VLOOKUP(DL$2&amp;$A7,'UCL2'!$C:$F,MATCH("AWAY",'UCL2'!$C$1:$F$1,0),0),"")&amp;IFERROR(VLOOKUP(DL$2&amp;$A7,'UCL2'!$D:$E,MATCH("HOME",'UCL2'!$D$1:$E$1,0),0),"")&amp;IFERROR(VLOOKUP(DL$2&amp;$A7,'EU2'!$C:$F,MATCH("AWAY",'EU2'!$C$1:$F$1,0),0),"")&amp;IFERROR(VLOOKUP(DL$2&amp;$A7,'EU2'!$D:$E,MATCH("HOME",'EU2'!$D$1:$E$1,0),0),"")&amp;IFERROR(VLOOKUP(DL$2&amp;$A7,'EUC2'!$C:$F,MATCH("AWAY",'EUC2'!$C$1:$F$1,0),0),"")&amp;IFERROR(VLOOKUP(DL$2&amp;$A7,'EUC2'!$D:$E,MATCH("HOME",'EUC2'!$D$1:$E$1,0),0),"")</f>
        <v/>
      </c>
      <c r="DM7" s="25" t="str">
        <f>IFERROR(VLOOKUP(DM$2&amp;$B7,'FPL FIX2'!$N$1:$Q$400,MATCH("HOME",'FPL FIX2'!$N$1:$Q$1,0),0),"")&amp;IFERROR(VLOOKUP(DM$2&amp;$B7,'FPL FIX2'!$O$1:$P$400,MATCH("AWAY",'FPL FIX2'!$O$1:$P$1,0),0),"")&amp;IFERROR(VLOOKUP(DM$2&amp;$A7,'FA2'!$A:$D,MATCH("AWAY",'FA2'!$A$1:$D$1,0),0),"")&amp;IFERROR(VLOOKUP(DM$2&amp;$A7,'FA2'!$B:$C,MATCH("HOME",'FA2'!$B$1:$C$1,0),0),"")&amp;IFERROR(VLOOKUP(DM$2&amp;$A7,'EFL2'!$A:$D,MATCH("AWAY",'EFL2'!$A$1:$D$1,0),0),"")&amp;IFERROR(VLOOKUP(DM$2&amp;$A7,'EFL2'!$B:$C,MATCH("HOME",'EFL2'!$B$1:$C$1,0),0),"")&amp;IFERROR(VLOOKUP(DM$2&amp;$A7,'UCL2'!$C:$F,MATCH("AWAY",'UCL2'!$C$1:$F$1,0),0),"")&amp;IFERROR(VLOOKUP(DM$2&amp;$A7,'UCL2'!$D:$E,MATCH("HOME",'UCL2'!$D$1:$E$1,0),0),"")&amp;IFERROR(VLOOKUP(DM$2&amp;$A7,'EU2'!$C:$F,MATCH("AWAY",'EU2'!$C$1:$F$1,0),0),"")&amp;IFERROR(VLOOKUP(DM$2&amp;$A7,'EU2'!$D:$E,MATCH("HOME",'EU2'!$D$1:$E$1,0),0),"")&amp;IFERROR(VLOOKUP(DM$2&amp;$A7,'EUC2'!$C:$F,MATCH("AWAY",'EUC2'!$C$1:$F$1,0),0),"")&amp;IFERROR(VLOOKUP(DM$2&amp;$A7,'EUC2'!$D:$E,MATCH("HOME",'EUC2'!$D$1:$E$1,0),0),"")</f>
        <v/>
      </c>
      <c r="DN7" s="25" t="str">
        <f>IFERROR(VLOOKUP(DN$2&amp;$B7,'FPL FIX2'!$N$1:$Q$400,MATCH("HOME",'FPL FIX2'!$N$1:$Q$1,0),0),"")&amp;IFERROR(VLOOKUP(DN$2&amp;$B7,'FPL FIX2'!$O$1:$P$400,MATCH("AWAY",'FPL FIX2'!$O$1:$P$1,0),0),"")&amp;IFERROR(VLOOKUP(DN$2&amp;$A7,'FA2'!$A:$D,MATCH("AWAY",'FA2'!$A$1:$D$1,0),0),"")&amp;IFERROR(VLOOKUP(DN$2&amp;$A7,'FA2'!$B:$C,MATCH("HOME",'FA2'!$B$1:$C$1,0),0),"")&amp;IFERROR(VLOOKUP(DN$2&amp;$A7,'EFL2'!$A:$D,MATCH("AWAY",'EFL2'!$A$1:$D$1,0),0),"")&amp;IFERROR(VLOOKUP(DN$2&amp;$A7,'EFL2'!$B:$C,MATCH("HOME",'EFL2'!$B$1:$C$1,0),0),"")&amp;IFERROR(VLOOKUP(DN$2&amp;$A7,'UCL2'!$C:$F,MATCH("AWAY",'UCL2'!$C$1:$F$1,0),0),"")&amp;IFERROR(VLOOKUP(DN$2&amp;$A7,'UCL2'!$D:$E,MATCH("HOME",'UCL2'!$D$1:$E$1,0),0),"")&amp;IFERROR(VLOOKUP(DN$2&amp;$A7,'EU2'!$C:$F,MATCH("AWAY",'EU2'!$C$1:$F$1,0),0),"")&amp;IFERROR(VLOOKUP(DN$2&amp;$A7,'EU2'!$D:$E,MATCH("HOME",'EU2'!$D$1:$E$1,0),0),"")&amp;IFERROR(VLOOKUP(DN$2&amp;$A7,'EUC2'!$C:$F,MATCH("AWAY",'EUC2'!$C$1:$F$1,0),0),"")&amp;IFERROR(VLOOKUP(DN$2&amp;$A7,'EUC2'!$D:$E,MATCH("HOME",'EUC2'!$D$1:$E$1,0),0),"")</f>
        <v/>
      </c>
      <c r="DO7" s="25" t="str">
        <f>IFERROR(VLOOKUP(DO$2&amp;$B7,'FPL FIX2'!$N$1:$Q$400,MATCH("HOME",'FPL FIX2'!$N$1:$Q$1,0),0),"")&amp;IFERROR(VLOOKUP(DO$2&amp;$B7,'FPL FIX2'!$O$1:$P$400,MATCH("AWAY",'FPL FIX2'!$O$1:$P$1,0),0),"")&amp;IFERROR(VLOOKUP(DO$2&amp;$A7,'FA2'!$A:$D,MATCH("AWAY",'FA2'!$A$1:$D$1,0),0),"")&amp;IFERROR(VLOOKUP(DO$2&amp;$A7,'FA2'!$B:$C,MATCH("HOME",'FA2'!$B$1:$C$1,0),0),"")&amp;IFERROR(VLOOKUP(DO$2&amp;$A7,'EFL2'!$A:$D,MATCH("AWAY",'EFL2'!$A$1:$D$1,0),0),"")&amp;IFERROR(VLOOKUP(DO$2&amp;$A7,'EFL2'!$B:$C,MATCH("HOME",'EFL2'!$B$1:$C$1,0),0),"")&amp;IFERROR(VLOOKUP(DO$2&amp;$A7,'UCL2'!$C:$F,MATCH("AWAY",'UCL2'!$C$1:$F$1,0),0),"")&amp;IFERROR(VLOOKUP(DO$2&amp;$A7,'UCL2'!$D:$E,MATCH("HOME",'UCL2'!$D$1:$E$1,0),0),"")&amp;IFERROR(VLOOKUP(DO$2&amp;$A7,'EU2'!$C:$F,MATCH("AWAY",'EU2'!$C$1:$F$1,0),0),"")&amp;IFERROR(VLOOKUP(DO$2&amp;$A7,'EU2'!$D:$E,MATCH("HOME",'EU2'!$D$1:$E$1,0),0),"")&amp;IFERROR(VLOOKUP(DO$2&amp;$A7,'EUC2'!$C:$F,MATCH("AWAY",'EUC2'!$C$1:$F$1,0),0),"")&amp;IFERROR(VLOOKUP(DO$2&amp;$A7,'EUC2'!$D:$E,MATCH("HOME",'EUC2'!$D$1:$E$1,0),0),"")</f>
        <v/>
      </c>
      <c r="DP7" s="25" t="str">
        <f>IFERROR(VLOOKUP(DP$2&amp;$B7,'FPL FIX2'!$N$1:$Q$400,MATCH("HOME",'FPL FIX2'!$N$1:$Q$1,0),0),"")&amp;IFERROR(VLOOKUP(DP$2&amp;$B7,'FPL FIX2'!$O$1:$P$400,MATCH("AWAY",'FPL FIX2'!$O$1:$P$1,0),0),"")&amp;IFERROR(VLOOKUP(DP$2&amp;$A7,'FA2'!$A:$D,MATCH("AWAY",'FA2'!$A$1:$D$1,0),0),"")&amp;IFERROR(VLOOKUP(DP$2&amp;$A7,'FA2'!$B:$C,MATCH("HOME",'FA2'!$B$1:$C$1,0),0),"")&amp;IFERROR(VLOOKUP(DP$2&amp;$A7,'EFL2'!$A:$D,MATCH("AWAY",'EFL2'!$A$1:$D$1,0),0),"")&amp;IFERROR(VLOOKUP(DP$2&amp;$A7,'EFL2'!$B:$C,MATCH("HOME",'EFL2'!$B$1:$C$1,0),0),"")&amp;IFERROR(VLOOKUP(DP$2&amp;$A7,'UCL2'!$C:$F,MATCH("AWAY",'UCL2'!$C$1:$F$1,0),0),"")&amp;IFERROR(VLOOKUP(DP$2&amp;$A7,'UCL2'!$D:$E,MATCH("HOME",'UCL2'!$D$1:$E$1,0),0),"")&amp;IFERROR(VLOOKUP(DP$2&amp;$A7,'EU2'!$C:$F,MATCH("AWAY",'EU2'!$C$1:$F$1,0),0),"")&amp;IFERROR(VLOOKUP(DP$2&amp;$A7,'EU2'!$D:$E,MATCH("HOME",'EU2'!$D$1:$E$1,0),0),"")&amp;IFERROR(VLOOKUP(DP$2&amp;$A7,'EUC2'!$C:$F,MATCH("AWAY",'EUC2'!$C$1:$F$1,0),0),"")&amp;IFERROR(VLOOKUP(DP$2&amp;$A7,'EUC2'!$D:$E,MATCH("HOME",'EUC2'!$D$1:$E$1,0),0),"")</f>
        <v/>
      </c>
      <c r="DQ7" s="25" t="str">
        <f>IFERROR(VLOOKUP(DQ$2&amp;$B7,'FPL FIX2'!$N$1:$Q$400,MATCH("HOME",'FPL FIX2'!$N$1:$Q$1,0),0),"")&amp;IFERROR(VLOOKUP(DQ$2&amp;$B7,'FPL FIX2'!$O$1:$P$400,MATCH("AWAY",'FPL FIX2'!$O$1:$P$1,0),0),"")&amp;IFERROR(VLOOKUP(DQ$2&amp;$A7,'FA2'!$A:$D,MATCH("AWAY",'FA2'!$A$1:$D$1,0),0),"")&amp;IFERROR(VLOOKUP(DQ$2&amp;$A7,'FA2'!$B:$C,MATCH("HOME",'FA2'!$B$1:$C$1,0),0),"")&amp;IFERROR(VLOOKUP(DQ$2&amp;$A7,'EFL2'!$A:$D,MATCH("AWAY",'EFL2'!$A$1:$D$1,0),0),"")&amp;IFERROR(VLOOKUP(DQ$2&amp;$A7,'EFL2'!$B:$C,MATCH("HOME",'EFL2'!$B$1:$C$1,0),0),"")&amp;IFERROR(VLOOKUP(DQ$2&amp;$A7,'UCL2'!$C:$F,MATCH("AWAY",'UCL2'!$C$1:$F$1,0),0),"")&amp;IFERROR(VLOOKUP(DQ$2&amp;$A7,'UCL2'!$D:$E,MATCH("HOME",'UCL2'!$D$1:$E$1,0),0),"")&amp;IFERROR(VLOOKUP(DQ$2&amp;$A7,'EU2'!$C:$F,MATCH("AWAY",'EU2'!$C$1:$F$1,0),0),"")&amp;IFERROR(VLOOKUP(DQ$2&amp;$A7,'EU2'!$D:$E,MATCH("HOME",'EU2'!$D$1:$E$1,0),0),"")&amp;IFERROR(VLOOKUP(DQ$2&amp;$A7,'EUC2'!$C:$F,MATCH("AWAY",'EUC2'!$C$1:$F$1,0),0),"")&amp;IFERROR(VLOOKUP(DQ$2&amp;$A7,'EUC2'!$D:$E,MATCH("HOME",'EUC2'!$D$1:$E$1,0),0),"")</f>
        <v/>
      </c>
      <c r="DR7" s="25" t="str">
        <f>IFERROR(VLOOKUP(DR$2&amp;$B7,'FPL FIX2'!$N$1:$Q$400,MATCH("HOME",'FPL FIX2'!$N$1:$Q$1,0),0),"")&amp;IFERROR(VLOOKUP(DR$2&amp;$B7,'FPL FIX2'!$O$1:$P$400,MATCH("AWAY",'FPL FIX2'!$O$1:$P$1,0),0),"")&amp;IFERROR(VLOOKUP(DR$2&amp;$A7,'FA2'!$A:$D,MATCH("AWAY",'FA2'!$A$1:$D$1,0),0),"")&amp;IFERROR(VLOOKUP(DR$2&amp;$A7,'FA2'!$B:$C,MATCH("HOME",'FA2'!$B$1:$C$1,0),0),"")&amp;IFERROR(VLOOKUP(DR$2&amp;$A7,'EFL2'!$A:$D,MATCH("AWAY",'EFL2'!$A$1:$D$1,0),0),"")&amp;IFERROR(VLOOKUP(DR$2&amp;$A7,'EFL2'!$B:$C,MATCH("HOME",'EFL2'!$B$1:$C$1,0),0),"")&amp;IFERROR(VLOOKUP(DR$2&amp;$A7,'UCL2'!$C:$F,MATCH("AWAY",'UCL2'!$C$1:$F$1,0),0),"")&amp;IFERROR(VLOOKUP(DR$2&amp;$A7,'UCL2'!$D:$E,MATCH("HOME",'UCL2'!$D$1:$E$1,0),0),"")&amp;IFERROR(VLOOKUP(DR$2&amp;$A7,'EU2'!$C:$F,MATCH("AWAY",'EU2'!$C$1:$F$1,0),0),"")&amp;IFERROR(VLOOKUP(DR$2&amp;$A7,'EU2'!$D:$E,MATCH("HOME",'EU2'!$D$1:$E$1,0),0),"")&amp;IFERROR(VLOOKUP(DR$2&amp;$A7,'EUC2'!$C:$F,MATCH("AWAY",'EUC2'!$C$1:$F$1,0),0),"")&amp;IFERROR(VLOOKUP(DR$2&amp;$A7,'EUC2'!$D:$E,MATCH("HOME",'EUC2'!$D$1:$E$1,0),0),"")</f>
        <v/>
      </c>
      <c r="DS7" s="25" t="str">
        <f>IFERROR(VLOOKUP(DS$2&amp;$B7,'FPL FIX2'!$N$1:$Q$400,MATCH("HOME",'FPL FIX2'!$N$1:$Q$1,0),0),"")&amp;IFERROR(VLOOKUP(DS$2&amp;$B7,'FPL FIX2'!$O$1:$P$400,MATCH("AWAY",'FPL FIX2'!$O$1:$P$1,0),0),"")&amp;IFERROR(VLOOKUP(DS$2&amp;$A7,'FA2'!$A:$D,MATCH("AWAY",'FA2'!$A$1:$D$1,0),0),"")&amp;IFERROR(VLOOKUP(DS$2&amp;$A7,'FA2'!$B:$C,MATCH("HOME",'FA2'!$B$1:$C$1,0),0),"")&amp;IFERROR(VLOOKUP(DS$2&amp;$A7,'EFL2'!$A:$D,MATCH("AWAY",'EFL2'!$A$1:$D$1,0),0),"")&amp;IFERROR(VLOOKUP(DS$2&amp;$A7,'EFL2'!$B:$C,MATCH("HOME",'EFL2'!$B$1:$C$1,0),0),"")&amp;IFERROR(VLOOKUP(DS$2&amp;$A7,'UCL2'!$C:$F,MATCH("AWAY",'UCL2'!$C$1:$F$1,0),0),"")&amp;IFERROR(VLOOKUP(DS$2&amp;$A7,'UCL2'!$D:$E,MATCH("HOME",'UCL2'!$D$1:$E$1,0),0),"")&amp;IFERROR(VLOOKUP(DS$2&amp;$A7,'EU2'!$C:$F,MATCH("AWAY",'EU2'!$C$1:$F$1,0),0),"")&amp;IFERROR(VLOOKUP(DS$2&amp;$A7,'EU2'!$D:$E,MATCH("HOME",'EU2'!$D$1:$E$1,0),0),"")&amp;IFERROR(VLOOKUP(DS$2&amp;$A7,'EUC2'!$C:$F,MATCH("AWAY",'EUC2'!$C$1:$F$1,0),0),"")&amp;IFERROR(VLOOKUP(DS$2&amp;$A7,'EUC2'!$D:$E,MATCH("HOME",'EUC2'!$D$1:$E$1,0),0),"")</f>
        <v/>
      </c>
      <c r="DT7" s="25" t="str">
        <f>IFERROR(VLOOKUP(DT$2&amp;$B7,'FPL FIX2'!$N$1:$Q$400,MATCH("HOME",'FPL FIX2'!$N$1:$Q$1,0),0),"")&amp;IFERROR(VLOOKUP(DT$2&amp;$B7,'FPL FIX2'!$O$1:$P$400,MATCH("AWAY",'FPL FIX2'!$O$1:$P$1,0),0),"")&amp;IFERROR(VLOOKUP(DT$2&amp;$A7,'FA2'!$A:$D,MATCH("AWAY",'FA2'!$A$1:$D$1,0),0),"")&amp;IFERROR(VLOOKUP(DT$2&amp;$A7,'FA2'!$B:$C,MATCH("HOME",'FA2'!$B$1:$C$1,0),0),"")&amp;IFERROR(VLOOKUP(DT$2&amp;$A7,'EFL2'!$A:$D,MATCH("AWAY",'EFL2'!$A$1:$D$1,0),0),"")&amp;IFERROR(VLOOKUP(DT$2&amp;$A7,'EFL2'!$B:$C,MATCH("HOME",'EFL2'!$B$1:$C$1,0),0),"")&amp;IFERROR(VLOOKUP(DT$2&amp;$A7,'UCL2'!$C:$F,MATCH("AWAY",'UCL2'!$C$1:$F$1,0),0),"")&amp;IFERROR(VLOOKUP(DT$2&amp;$A7,'UCL2'!$D:$E,MATCH("HOME",'UCL2'!$D$1:$E$1,0),0),"")&amp;IFERROR(VLOOKUP(DT$2&amp;$A7,'EU2'!$C:$F,MATCH("AWAY",'EU2'!$C$1:$F$1,0),0),"")&amp;IFERROR(VLOOKUP(DT$2&amp;$A7,'EU2'!$D:$E,MATCH("HOME",'EU2'!$D$1:$E$1,0),0),"")&amp;IFERROR(VLOOKUP(DT$2&amp;$A7,'EUC2'!$C:$F,MATCH("AWAY",'EUC2'!$C$1:$F$1,0),0),"")&amp;IFERROR(VLOOKUP(DT$2&amp;$A7,'EUC2'!$D:$E,MATCH("HOME",'EUC2'!$D$1:$E$1,0),0),"")</f>
        <v/>
      </c>
      <c r="DU7" s="25" t="str">
        <f>IFERROR(VLOOKUP(DU$2&amp;$B7,'FPL FIX2'!$N$1:$Q$400,MATCH("HOME",'FPL FIX2'!$N$1:$Q$1,0),0),"")&amp;IFERROR(VLOOKUP(DU$2&amp;$B7,'FPL FIX2'!$O$1:$P$400,MATCH("AWAY",'FPL FIX2'!$O$1:$P$1,0),0),"")&amp;IFERROR(VLOOKUP(DU$2&amp;$A7,'FA2'!$A:$D,MATCH("AWAY",'FA2'!$A$1:$D$1,0),0),"")&amp;IFERROR(VLOOKUP(DU$2&amp;$A7,'FA2'!$B:$C,MATCH("HOME",'FA2'!$B$1:$C$1,0),0),"")&amp;IFERROR(VLOOKUP(DU$2&amp;$A7,'EFL2'!$A:$D,MATCH("AWAY",'EFL2'!$A$1:$D$1,0),0),"")&amp;IFERROR(VLOOKUP(DU$2&amp;$A7,'EFL2'!$B:$C,MATCH("HOME",'EFL2'!$B$1:$C$1,0),0),"")&amp;IFERROR(VLOOKUP(DU$2&amp;$A7,'UCL2'!$C:$F,MATCH("AWAY",'UCL2'!$C$1:$F$1,0),0),"")&amp;IFERROR(VLOOKUP(DU$2&amp;$A7,'UCL2'!$D:$E,MATCH("HOME",'UCL2'!$D$1:$E$1,0),0),"")&amp;IFERROR(VLOOKUP(DU$2&amp;$A7,'EU2'!$C:$F,MATCH("AWAY",'EU2'!$C$1:$F$1,0),0),"")&amp;IFERROR(VLOOKUP(DU$2&amp;$A7,'EU2'!$D:$E,MATCH("HOME",'EU2'!$D$1:$E$1,0),0),"")&amp;IFERROR(VLOOKUP(DU$2&amp;$A7,'EUC2'!$C:$F,MATCH("AWAY",'EUC2'!$C$1:$F$1,0),0),"")&amp;IFERROR(VLOOKUP(DU$2&amp;$A7,'EUC2'!$D:$E,MATCH("HOME",'EUC2'!$D$1:$E$1,0),0),"")</f>
        <v/>
      </c>
      <c r="DV7" s="25" t="str">
        <f>IFERROR(VLOOKUP(DV$2&amp;$B7,'FPL FIX2'!$N$1:$Q$400,MATCH("HOME",'FPL FIX2'!$N$1:$Q$1,0),0),"")&amp;IFERROR(VLOOKUP(DV$2&amp;$B7,'FPL FIX2'!$O$1:$P$400,MATCH("AWAY",'FPL FIX2'!$O$1:$P$1,0),0),"")&amp;IFERROR(VLOOKUP(DV$2&amp;$A7,'FA2'!$A:$D,MATCH("AWAY",'FA2'!$A$1:$D$1,0),0),"")&amp;IFERROR(VLOOKUP(DV$2&amp;$A7,'FA2'!$B:$C,MATCH("HOME",'FA2'!$B$1:$C$1,0),0),"")&amp;IFERROR(VLOOKUP(DV$2&amp;$A7,'EFL2'!$A:$D,MATCH("AWAY",'EFL2'!$A$1:$D$1,0),0),"")&amp;IFERROR(VLOOKUP(DV$2&amp;$A7,'EFL2'!$B:$C,MATCH("HOME",'EFL2'!$B$1:$C$1,0),0),"")&amp;IFERROR(VLOOKUP(DV$2&amp;$A7,'UCL2'!$C:$F,MATCH("AWAY",'UCL2'!$C$1:$F$1,0),0),"")&amp;IFERROR(VLOOKUP(DV$2&amp;$A7,'UCL2'!$D:$E,MATCH("HOME",'UCL2'!$D$1:$E$1,0),0),"")&amp;IFERROR(VLOOKUP(DV$2&amp;$A7,'EU2'!$C:$F,MATCH("AWAY",'EU2'!$C$1:$F$1,0),0),"")&amp;IFERROR(VLOOKUP(DV$2&amp;$A7,'EU2'!$D:$E,MATCH("HOME",'EU2'!$D$1:$E$1,0),0),"")&amp;IFERROR(VLOOKUP(DV$2&amp;$A7,'EUC2'!$C:$F,MATCH("AWAY",'EUC2'!$C$1:$F$1,0),0),"")&amp;IFERROR(VLOOKUP(DV$2&amp;$A7,'EUC2'!$D:$E,MATCH("HOME",'EUC2'!$D$1:$E$1,0),0),"")</f>
        <v/>
      </c>
      <c r="DW7" s="25" t="str">
        <f>IFERROR(VLOOKUP(DW$2&amp;$B7,'FPL FIX2'!$N$1:$Q$400,MATCH("HOME",'FPL FIX2'!$N$1:$Q$1,0),0),"")&amp;IFERROR(VLOOKUP(DW$2&amp;$B7,'FPL FIX2'!$O$1:$P$400,MATCH("AWAY",'FPL FIX2'!$O$1:$P$1,0),0),"")&amp;IFERROR(VLOOKUP(DW$2&amp;$A7,'FA2'!$A:$D,MATCH("AWAY",'FA2'!$A$1:$D$1,0),0),"")&amp;IFERROR(VLOOKUP(DW$2&amp;$A7,'FA2'!$B:$C,MATCH("HOME",'FA2'!$B$1:$C$1,0),0),"")&amp;IFERROR(VLOOKUP(DW$2&amp;$A7,'EFL2'!$A:$D,MATCH("AWAY",'EFL2'!$A$1:$D$1,0),0),"")&amp;IFERROR(VLOOKUP(DW$2&amp;$A7,'EFL2'!$B:$C,MATCH("HOME",'EFL2'!$B$1:$C$1,0),0),"")&amp;IFERROR(VLOOKUP(DW$2&amp;$A7,'UCL2'!$C:$F,MATCH("AWAY",'UCL2'!$C$1:$F$1,0),0),"")&amp;IFERROR(VLOOKUP(DW$2&amp;$A7,'UCL2'!$D:$E,MATCH("HOME",'UCL2'!$D$1:$E$1,0),0),"")&amp;IFERROR(VLOOKUP(DW$2&amp;$A7,'EU2'!$C:$F,MATCH("AWAY",'EU2'!$C$1:$F$1,0),0),"")&amp;IFERROR(VLOOKUP(DW$2&amp;$A7,'EU2'!$D:$E,MATCH("HOME",'EU2'!$D$1:$E$1,0),0),"")&amp;IFERROR(VLOOKUP(DW$2&amp;$A7,'EUC2'!$C:$F,MATCH("AWAY",'EUC2'!$C$1:$F$1,0),0),"")&amp;IFERROR(VLOOKUP(DW$2&amp;$A7,'EUC2'!$D:$E,MATCH("HOME",'EUC2'!$D$1:$E$1,0),0),"")</f>
        <v/>
      </c>
      <c r="DX7" s="25" t="str">
        <f>IFERROR(VLOOKUP(DX$2&amp;$B7,'FPL FIX2'!$N$1:$Q$400,MATCH("HOME",'FPL FIX2'!$N$1:$Q$1,0),0),"")&amp;IFERROR(VLOOKUP(DX$2&amp;$B7,'FPL FIX2'!$O$1:$P$400,MATCH("AWAY",'FPL FIX2'!$O$1:$P$1,0),0),"")&amp;IFERROR(VLOOKUP(DX$2&amp;$A7,'FA2'!$A:$D,MATCH("AWAY",'FA2'!$A$1:$D$1,0),0),"")&amp;IFERROR(VLOOKUP(DX$2&amp;$A7,'FA2'!$B:$C,MATCH("HOME",'FA2'!$B$1:$C$1,0),0),"")&amp;IFERROR(VLOOKUP(DX$2&amp;$A7,'EFL2'!$A:$D,MATCH("AWAY",'EFL2'!$A$1:$D$1,0),0),"")&amp;IFERROR(VLOOKUP(DX$2&amp;$A7,'EFL2'!$B:$C,MATCH("HOME",'EFL2'!$B$1:$C$1,0),0),"")&amp;IFERROR(VLOOKUP(DX$2&amp;$A7,'UCL2'!$C:$F,MATCH("AWAY",'UCL2'!$C$1:$F$1,0),0),"")&amp;IFERROR(VLOOKUP(DX$2&amp;$A7,'UCL2'!$D:$E,MATCH("HOME",'UCL2'!$D$1:$E$1,0),0),"")&amp;IFERROR(VLOOKUP(DX$2&amp;$A7,'EU2'!$C:$F,MATCH("AWAY",'EU2'!$C$1:$F$1,0),0),"")&amp;IFERROR(VLOOKUP(DX$2&amp;$A7,'EU2'!$D:$E,MATCH("HOME",'EU2'!$D$1:$E$1,0),0),"")&amp;IFERROR(VLOOKUP(DX$2&amp;$A7,'EUC2'!$C:$F,MATCH("AWAY",'EUC2'!$C$1:$F$1,0),0),"")&amp;IFERROR(VLOOKUP(DX$2&amp;$A7,'EUC2'!$D:$E,MATCH("HOME",'EUC2'!$D$1:$E$1,0),0),"")</f>
        <v/>
      </c>
      <c r="DY7" s="25" t="str">
        <f>IFERROR(VLOOKUP(DY$2&amp;$B7,'FPL FIX2'!$N$1:$Q$400,MATCH("HOME",'FPL FIX2'!$N$1:$Q$1,0),0),"")&amp;IFERROR(VLOOKUP(DY$2&amp;$B7,'FPL FIX2'!$O$1:$P$400,MATCH("AWAY",'FPL FIX2'!$O$1:$P$1,0),0),"")&amp;IFERROR(VLOOKUP(DY$2&amp;$A7,'FA2'!$A:$D,MATCH("AWAY",'FA2'!$A$1:$D$1,0),0),"")&amp;IFERROR(VLOOKUP(DY$2&amp;$A7,'FA2'!$B:$C,MATCH("HOME",'FA2'!$B$1:$C$1,0),0),"")&amp;IFERROR(VLOOKUP(DY$2&amp;$A7,'EFL2'!$A:$D,MATCH("AWAY",'EFL2'!$A$1:$D$1,0),0),"")&amp;IFERROR(VLOOKUP(DY$2&amp;$A7,'EFL2'!$B:$C,MATCH("HOME",'EFL2'!$B$1:$C$1,0),0),"")&amp;IFERROR(VLOOKUP(DY$2&amp;$A7,'UCL2'!$C:$F,MATCH("AWAY",'UCL2'!$C$1:$F$1,0),0),"")&amp;IFERROR(VLOOKUP(DY$2&amp;$A7,'UCL2'!$D:$E,MATCH("HOME",'UCL2'!$D$1:$E$1,0),0),"")&amp;IFERROR(VLOOKUP(DY$2&amp;$A7,'EU2'!$C:$F,MATCH("AWAY",'EU2'!$C$1:$F$1,0),0),"")&amp;IFERROR(VLOOKUP(DY$2&amp;$A7,'EU2'!$D:$E,MATCH("HOME",'EU2'!$D$1:$E$1,0),0),"")&amp;IFERROR(VLOOKUP(DY$2&amp;$A7,'EUC2'!$C:$F,MATCH("AWAY",'EUC2'!$C$1:$F$1,0),0),"")&amp;IFERROR(VLOOKUP(DY$2&amp;$A7,'EUC2'!$D:$E,MATCH("HOME",'EUC2'!$D$1:$E$1,0),0),"")</f>
        <v/>
      </c>
      <c r="DZ7" s="25" t="str">
        <f>IFERROR(VLOOKUP(DZ$2&amp;$B7,'FPL FIX2'!$N$1:$Q$400,MATCH("HOME",'FPL FIX2'!$N$1:$Q$1,0),0),"")&amp;IFERROR(VLOOKUP(DZ$2&amp;$B7,'FPL FIX2'!$O$1:$P$400,MATCH("AWAY",'FPL FIX2'!$O$1:$P$1,0),0),"")&amp;IFERROR(VLOOKUP(DZ$2&amp;$A7,'FA2'!$A:$D,MATCH("AWAY",'FA2'!$A$1:$D$1,0),0),"")&amp;IFERROR(VLOOKUP(DZ$2&amp;$A7,'FA2'!$B:$C,MATCH("HOME",'FA2'!$B$1:$C$1,0),0),"")&amp;IFERROR(VLOOKUP(DZ$2&amp;$A7,'EFL2'!$A:$D,MATCH("AWAY",'EFL2'!$A$1:$D$1,0),0),"")&amp;IFERROR(VLOOKUP(DZ$2&amp;$A7,'EFL2'!$B:$C,MATCH("HOME",'EFL2'!$B$1:$C$1,0),0),"")&amp;IFERROR(VLOOKUP(DZ$2&amp;$A7,'UCL2'!$C:$F,MATCH("AWAY",'UCL2'!$C$1:$F$1,0),0),"")&amp;IFERROR(VLOOKUP(DZ$2&amp;$A7,'UCL2'!$D:$E,MATCH("HOME",'UCL2'!$D$1:$E$1,0),0),"")&amp;IFERROR(VLOOKUP(DZ$2&amp;$A7,'EU2'!$C:$F,MATCH("AWAY",'EU2'!$C$1:$F$1,0),0),"")&amp;IFERROR(VLOOKUP(DZ$2&amp;$A7,'EU2'!$D:$E,MATCH("HOME",'EU2'!$D$1:$E$1,0),0),"")&amp;IFERROR(VLOOKUP(DZ$2&amp;$A7,'EUC2'!$C:$F,MATCH("AWAY",'EUC2'!$C$1:$F$1,0),0),"")&amp;IFERROR(VLOOKUP(DZ$2&amp;$A7,'EUC2'!$D:$E,MATCH("HOME",'EUC2'!$D$1:$E$1,0),0),"")</f>
        <v/>
      </c>
      <c r="EA7" s="25" t="str">
        <f>IFERROR(VLOOKUP(EA$2&amp;$B7,'FPL FIX2'!$N$1:$Q$400,MATCH("HOME",'FPL FIX2'!$N$1:$Q$1,0),0),"")&amp;IFERROR(VLOOKUP(EA$2&amp;$B7,'FPL FIX2'!$O$1:$P$400,MATCH("AWAY",'FPL FIX2'!$O$1:$P$1,0),0),"")&amp;IFERROR(VLOOKUP(EA$2&amp;$A7,'FA2'!$A:$D,MATCH("AWAY",'FA2'!$A$1:$D$1,0),0),"")&amp;IFERROR(VLOOKUP(EA$2&amp;$A7,'FA2'!$B:$C,MATCH("HOME",'FA2'!$B$1:$C$1,0),0),"")&amp;IFERROR(VLOOKUP(EA$2&amp;$A7,'EFL2'!$A:$D,MATCH("AWAY",'EFL2'!$A$1:$D$1,0),0),"")&amp;IFERROR(VLOOKUP(EA$2&amp;$A7,'EFL2'!$B:$C,MATCH("HOME",'EFL2'!$B$1:$C$1,0),0),"")&amp;IFERROR(VLOOKUP(EA$2&amp;$A7,'UCL2'!$C:$F,MATCH("AWAY",'UCL2'!$C$1:$F$1,0),0),"")&amp;IFERROR(VLOOKUP(EA$2&amp;$A7,'UCL2'!$D:$E,MATCH("HOME",'UCL2'!$D$1:$E$1,0),0),"")&amp;IFERROR(VLOOKUP(EA$2&amp;$A7,'EU2'!$C:$F,MATCH("AWAY",'EU2'!$C$1:$F$1,0),0),"")&amp;IFERROR(VLOOKUP(EA$2&amp;$A7,'EU2'!$D:$E,MATCH("HOME",'EU2'!$D$1:$E$1,0),0),"")&amp;IFERROR(VLOOKUP(EA$2&amp;$A7,'EUC2'!$C:$F,MATCH("AWAY",'EUC2'!$C$1:$F$1,0),0),"")&amp;IFERROR(VLOOKUP(EA$2&amp;$A7,'EUC2'!$D:$E,MATCH("HOME",'EUC2'!$D$1:$E$1,0),0),"")</f>
        <v/>
      </c>
      <c r="EB7" s="25" t="str">
        <f>IFERROR(VLOOKUP(EB$2&amp;$B7,'FPL FIX2'!$N$1:$Q$400,MATCH("HOME",'FPL FIX2'!$N$1:$Q$1,0),0),"")&amp;IFERROR(VLOOKUP(EB$2&amp;$B7,'FPL FIX2'!$O$1:$P$400,MATCH("AWAY",'FPL FIX2'!$O$1:$P$1,0),0),"")&amp;IFERROR(VLOOKUP(EB$2&amp;$A7,'FA2'!$A:$D,MATCH("AWAY",'FA2'!$A$1:$D$1,0),0),"")&amp;IFERROR(VLOOKUP(EB$2&amp;$A7,'FA2'!$B:$C,MATCH("HOME",'FA2'!$B$1:$C$1,0),0),"")&amp;IFERROR(VLOOKUP(EB$2&amp;$A7,'EFL2'!$A:$D,MATCH("AWAY",'EFL2'!$A$1:$D$1,0),0),"")&amp;IFERROR(VLOOKUP(EB$2&amp;$A7,'EFL2'!$B:$C,MATCH("HOME",'EFL2'!$B$1:$C$1,0),0),"")&amp;IFERROR(VLOOKUP(EB$2&amp;$A7,'UCL2'!$C:$F,MATCH("AWAY",'UCL2'!$C$1:$F$1,0),0),"")&amp;IFERROR(VLOOKUP(EB$2&amp;$A7,'UCL2'!$D:$E,MATCH("HOME",'UCL2'!$D$1:$E$1,0),0),"")&amp;IFERROR(VLOOKUP(EB$2&amp;$A7,'EU2'!$C:$F,MATCH("AWAY",'EU2'!$C$1:$F$1,0),0),"")&amp;IFERROR(VLOOKUP(EB$2&amp;$A7,'EU2'!$D:$E,MATCH("HOME",'EU2'!$D$1:$E$1,0),0),"")&amp;IFERROR(VLOOKUP(EB$2&amp;$A7,'EUC2'!$C:$F,MATCH("AWAY",'EUC2'!$C$1:$F$1,0),0),"")&amp;IFERROR(VLOOKUP(EB$2&amp;$A7,'EUC2'!$D:$E,MATCH("HOME",'EUC2'!$D$1:$E$1,0),0),"")</f>
        <v/>
      </c>
      <c r="EC7" s="25" t="str">
        <f>IFERROR(VLOOKUP(EC$2&amp;$B7,'FPL FIX2'!$N$1:$Q$400,MATCH("HOME",'FPL FIX2'!$N$1:$Q$1,0),0),"")&amp;IFERROR(VLOOKUP(EC$2&amp;$B7,'FPL FIX2'!$O$1:$P$400,MATCH("AWAY",'FPL FIX2'!$O$1:$P$1,0),0),"")&amp;IFERROR(VLOOKUP(EC$2&amp;$A7,'FA2'!$A:$D,MATCH("AWAY",'FA2'!$A$1:$D$1,0),0),"")&amp;IFERROR(VLOOKUP(EC$2&amp;$A7,'FA2'!$B:$C,MATCH("HOME",'FA2'!$B$1:$C$1,0),0),"")&amp;IFERROR(VLOOKUP(EC$2&amp;$A7,'EFL2'!$A:$D,MATCH("AWAY",'EFL2'!$A$1:$D$1,0),0),"")&amp;IFERROR(VLOOKUP(EC$2&amp;$A7,'EFL2'!$B:$C,MATCH("HOME",'EFL2'!$B$1:$C$1,0),0),"")&amp;IFERROR(VLOOKUP(EC$2&amp;$A7,'UCL2'!$C:$F,MATCH("AWAY",'UCL2'!$C$1:$F$1,0),0),"")&amp;IFERROR(VLOOKUP(EC$2&amp;$A7,'UCL2'!$D:$E,MATCH("HOME",'UCL2'!$D$1:$E$1,0),0),"")&amp;IFERROR(VLOOKUP(EC$2&amp;$A7,'EU2'!$C:$F,MATCH("AWAY",'EU2'!$C$1:$F$1,0),0),"")&amp;IFERROR(VLOOKUP(EC$2&amp;$A7,'EU2'!$D:$E,MATCH("HOME",'EU2'!$D$1:$E$1,0),0),"")&amp;IFERROR(VLOOKUP(EC$2&amp;$A7,'EUC2'!$C:$F,MATCH("AWAY",'EUC2'!$C$1:$F$1,0),0),"")&amp;IFERROR(VLOOKUP(EC$2&amp;$A7,'EUC2'!$D:$E,MATCH("HOME",'EUC2'!$D$1:$E$1,0),0),"")</f>
        <v/>
      </c>
      <c r="ED7" s="25" t="str">
        <f>IFERROR(VLOOKUP(ED$2&amp;$B7,'FPL FIX2'!$N$1:$Q$400,MATCH("HOME",'FPL FIX2'!$N$1:$Q$1,0),0),"")&amp;IFERROR(VLOOKUP(ED$2&amp;$B7,'FPL FIX2'!$O$1:$P$400,MATCH("AWAY",'FPL FIX2'!$O$1:$P$1,0),0),"")&amp;IFERROR(VLOOKUP(ED$2&amp;$A7,'FA2'!$A:$D,MATCH("AWAY",'FA2'!$A$1:$D$1,0),0),"")&amp;IFERROR(VLOOKUP(ED$2&amp;$A7,'FA2'!$B:$C,MATCH("HOME",'FA2'!$B$1:$C$1,0),0),"")&amp;IFERROR(VLOOKUP(ED$2&amp;$A7,'EFL2'!$A:$D,MATCH("AWAY",'EFL2'!$A$1:$D$1,0),0),"")&amp;IFERROR(VLOOKUP(ED$2&amp;$A7,'EFL2'!$B:$C,MATCH("HOME",'EFL2'!$B$1:$C$1,0),0),"")&amp;IFERROR(VLOOKUP(ED$2&amp;$A7,'UCL2'!$C:$F,MATCH("AWAY",'UCL2'!$C$1:$F$1,0),0),"")&amp;IFERROR(VLOOKUP(ED$2&amp;$A7,'UCL2'!$D:$E,MATCH("HOME",'UCL2'!$D$1:$E$1,0),0),"")&amp;IFERROR(VLOOKUP(ED$2&amp;$A7,'EU2'!$C:$F,MATCH("AWAY",'EU2'!$C$1:$F$1,0),0),"")&amp;IFERROR(VLOOKUP(ED$2&amp;$A7,'EU2'!$D:$E,MATCH("HOME",'EU2'!$D$1:$E$1,0),0),"")&amp;IFERROR(VLOOKUP(ED$2&amp;$A7,'EUC2'!$C:$F,MATCH("AWAY",'EUC2'!$C$1:$F$1,0),0),"")&amp;IFERROR(VLOOKUP(ED$2&amp;$A7,'EUC2'!$D:$E,MATCH("HOME",'EUC2'!$D$1:$E$1,0),0),"")</f>
        <v/>
      </c>
      <c r="EE7" s="25" t="str">
        <f>IFERROR(VLOOKUP(EE$2&amp;$B7,'FPL FIX2'!$N$1:$Q$400,MATCH("HOME",'FPL FIX2'!$N$1:$Q$1,0),0),"")&amp;IFERROR(VLOOKUP(EE$2&amp;$B7,'FPL FIX2'!$O$1:$P$400,MATCH("AWAY",'FPL FIX2'!$O$1:$P$1,0),0),"")&amp;IFERROR(VLOOKUP(EE$2&amp;$A7,'FA2'!$A:$D,MATCH("AWAY",'FA2'!$A$1:$D$1,0),0),"")&amp;IFERROR(VLOOKUP(EE$2&amp;$A7,'FA2'!$B:$C,MATCH("HOME",'FA2'!$B$1:$C$1,0),0),"")&amp;IFERROR(VLOOKUP(EE$2&amp;$A7,'EFL2'!$A:$D,MATCH("AWAY",'EFL2'!$A$1:$D$1,0),0),"")&amp;IFERROR(VLOOKUP(EE$2&amp;$A7,'EFL2'!$B:$C,MATCH("HOME",'EFL2'!$B$1:$C$1,0),0),"")&amp;IFERROR(VLOOKUP(EE$2&amp;$A7,'UCL2'!$C:$F,MATCH("AWAY",'UCL2'!$C$1:$F$1,0),0),"")&amp;IFERROR(VLOOKUP(EE$2&amp;$A7,'UCL2'!$D:$E,MATCH("HOME",'UCL2'!$D$1:$E$1,0),0),"")&amp;IFERROR(VLOOKUP(EE$2&amp;$A7,'EU2'!$C:$F,MATCH("AWAY",'EU2'!$C$1:$F$1,0),0),"")&amp;IFERROR(VLOOKUP(EE$2&amp;$A7,'EU2'!$D:$E,MATCH("HOME",'EU2'!$D$1:$E$1,0),0),"")&amp;IFERROR(VLOOKUP(EE$2&amp;$A7,'EUC2'!$C:$F,MATCH("AWAY",'EUC2'!$C$1:$F$1,0),0),"")&amp;IFERROR(VLOOKUP(EE$2&amp;$A7,'EUC2'!$D:$E,MATCH("HOME",'EUC2'!$D$1:$E$1,0),0),"")</f>
        <v/>
      </c>
      <c r="EF7" s="25" t="str">
        <f>IFERROR(VLOOKUP(EF$2&amp;$B7,'FPL FIX2'!$N$1:$Q$400,MATCH("HOME",'FPL FIX2'!$N$1:$Q$1,0),0),"")&amp;IFERROR(VLOOKUP(EF$2&amp;$B7,'FPL FIX2'!$O$1:$P$400,MATCH("AWAY",'FPL FIX2'!$O$1:$P$1,0),0),"")&amp;IFERROR(VLOOKUP(EF$2&amp;$A7,'FA2'!$A:$D,MATCH("AWAY",'FA2'!$A$1:$D$1,0),0),"")&amp;IFERROR(VLOOKUP(EF$2&amp;$A7,'FA2'!$B:$C,MATCH("HOME",'FA2'!$B$1:$C$1,0),0),"")&amp;IFERROR(VLOOKUP(EF$2&amp;$A7,'EFL2'!$A:$D,MATCH("AWAY",'EFL2'!$A$1:$D$1,0),0),"")&amp;IFERROR(VLOOKUP(EF$2&amp;$A7,'EFL2'!$B:$C,MATCH("HOME",'EFL2'!$B$1:$C$1,0),0),"")&amp;IFERROR(VLOOKUP(EF$2&amp;$A7,'UCL2'!$C:$F,MATCH("AWAY",'UCL2'!$C$1:$F$1,0),0),"")&amp;IFERROR(VLOOKUP(EF$2&amp;$A7,'UCL2'!$D:$E,MATCH("HOME",'UCL2'!$D$1:$E$1,0),0),"")&amp;IFERROR(VLOOKUP(EF$2&amp;$A7,'EU2'!$C:$F,MATCH("AWAY",'EU2'!$C$1:$F$1,0),0),"")&amp;IFERROR(VLOOKUP(EF$2&amp;$A7,'EU2'!$D:$E,MATCH("HOME",'EU2'!$D$1:$E$1,0),0),"")&amp;IFERROR(VLOOKUP(EF$2&amp;$A7,'EUC2'!$C:$F,MATCH("AWAY",'EUC2'!$C$1:$F$1,0),0),"")&amp;IFERROR(VLOOKUP(EF$2&amp;$A7,'EUC2'!$D:$E,MATCH("HOME",'EUC2'!$D$1:$E$1,0),0),"")</f>
        <v/>
      </c>
      <c r="EG7" s="25" t="str">
        <f>IFERROR(VLOOKUP(EG$2&amp;$B7,'FPL FIX2'!$N$1:$Q$400,MATCH("HOME",'FPL FIX2'!$N$1:$Q$1,0),0),"")&amp;IFERROR(VLOOKUP(EG$2&amp;$B7,'FPL FIX2'!$O$1:$P$400,MATCH("AWAY",'FPL FIX2'!$O$1:$P$1,0),0),"")&amp;IFERROR(VLOOKUP(EG$2&amp;$A7,'FA2'!$A:$D,MATCH("AWAY",'FA2'!$A$1:$D$1,0),0),"")&amp;IFERROR(VLOOKUP(EG$2&amp;$A7,'FA2'!$B:$C,MATCH("HOME",'FA2'!$B$1:$C$1,0),0),"")&amp;IFERROR(VLOOKUP(EG$2&amp;$A7,'EFL2'!$A:$D,MATCH("AWAY",'EFL2'!$A$1:$D$1,0),0),"")&amp;IFERROR(VLOOKUP(EG$2&amp;$A7,'EFL2'!$B:$C,MATCH("HOME",'EFL2'!$B$1:$C$1,0),0),"")&amp;IFERROR(VLOOKUP(EG$2&amp;$A7,'UCL2'!$C:$F,MATCH("AWAY",'UCL2'!$C$1:$F$1,0),0),"")&amp;IFERROR(VLOOKUP(EG$2&amp;$A7,'UCL2'!$D:$E,MATCH("HOME",'UCL2'!$D$1:$E$1,0),0),"")&amp;IFERROR(VLOOKUP(EG$2&amp;$A7,'EU2'!$C:$F,MATCH("AWAY",'EU2'!$C$1:$F$1,0),0),"")&amp;IFERROR(VLOOKUP(EG$2&amp;$A7,'EU2'!$D:$E,MATCH("HOME",'EU2'!$D$1:$E$1,0),0),"")&amp;IFERROR(VLOOKUP(EG$2&amp;$A7,'EUC2'!$C:$F,MATCH("AWAY",'EUC2'!$C$1:$F$1,0),0),"")&amp;IFERROR(VLOOKUP(EG$2&amp;$A7,'EUC2'!$D:$E,MATCH("HOME",'EUC2'!$D$1:$E$1,0),0),"")</f>
        <v/>
      </c>
      <c r="EH7" s="25" t="str">
        <f>IFERROR(VLOOKUP(EH$2&amp;$B7,'FPL FIX2'!$N$1:$Q$400,MATCH("HOME",'FPL FIX2'!$N$1:$Q$1,0),0),"")&amp;IFERROR(VLOOKUP(EH$2&amp;$B7,'FPL FIX2'!$O$1:$P$400,MATCH("AWAY",'FPL FIX2'!$O$1:$P$1,0),0),"")&amp;IFERROR(VLOOKUP(EH$2&amp;$A7,'FA2'!$A:$D,MATCH("AWAY",'FA2'!$A$1:$D$1,0),0),"")&amp;IFERROR(VLOOKUP(EH$2&amp;$A7,'FA2'!$B:$C,MATCH("HOME",'FA2'!$B$1:$C$1,0),0),"")&amp;IFERROR(VLOOKUP(EH$2&amp;$A7,'EFL2'!$A:$D,MATCH("AWAY",'EFL2'!$A$1:$D$1,0),0),"")&amp;IFERROR(VLOOKUP(EH$2&amp;$A7,'EFL2'!$B:$C,MATCH("HOME",'EFL2'!$B$1:$C$1,0),0),"")&amp;IFERROR(VLOOKUP(EH$2&amp;$A7,'UCL2'!$C:$F,MATCH("AWAY",'UCL2'!$C$1:$F$1,0),0),"")&amp;IFERROR(VLOOKUP(EH$2&amp;$A7,'UCL2'!$D:$E,MATCH("HOME",'UCL2'!$D$1:$E$1,0),0),"")&amp;IFERROR(VLOOKUP(EH$2&amp;$A7,'EU2'!$C:$F,MATCH("AWAY",'EU2'!$C$1:$F$1,0),0),"")&amp;IFERROR(VLOOKUP(EH$2&amp;$A7,'EU2'!$D:$E,MATCH("HOME",'EU2'!$D$1:$E$1,0),0),"")&amp;IFERROR(VLOOKUP(EH$2&amp;$A7,'EUC2'!$C:$F,MATCH("AWAY",'EUC2'!$C$1:$F$1,0),0),"")&amp;IFERROR(VLOOKUP(EH$2&amp;$A7,'EUC2'!$D:$E,MATCH("HOME",'EUC2'!$D$1:$E$1,0),0),"")</f>
        <v/>
      </c>
      <c r="EI7" s="25" t="str">
        <f>IFERROR(VLOOKUP(EI$2&amp;$B7,'FPL FIX2'!$N$1:$Q$400,MATCH("HOME",'FPL FIX2'!$N$1:$Q$1,0),0),"")&amp;IFERROR(VLOOKUP(EI$2&amp;$B7,'FPL FIX2'!$O$1:$P$400,MATCH("AWAY",'FPL FIX2'!$O$1:$P$1,0),0),"")&amp;IFERROR(VLOOKUP(EI$2&amp;$A7,'FA2'!$A:$D,MATCH("AWAY",'FA2'!$A$1:$D$1,0),0),"")&amp;IFERROR(VLOOKUP(EI$2&amp;$A7,'FA2'!$B:$C,MATCH("HOME",'FA2'!$B$1:$C$1,0),0),"")&amp;IFERROR(VLOOKUP(EI$2&amp;$A7,'EFL2'!$A:$D,MATCH("AWAY",'EFL2'!$A$1:$D$1,0),0),"")&amp;IFERROR(VLOOKUP(EI$2&amp;$A7,'EFL2'!$B:$C,MATCH("HOME",'EFL2'!$B$1:$C$1,0),0),"")&amp;IFERROR(VLOOKUP(EI$2&amp;$A7,'UCL2'!$C:$F,MATCH("AWAY",'UCL2'!$C$1:$F$1,0),0),"")&amp;IFERROR(VLOOKUP(EI$2&amp;$A7,'UCL2'!$D:$E,MATCH("HOME",'UCL2'!$D$1:$E$1,0),0),"")&amp;IFERROR(VLOOKUP(EI$2&amp;$A7,'EU2'!$C:$F,MATCH("AWAY",'EU2'!$C$1:$F$1,0),0),"")&amp;IFERROR(VLOOKUP(EI$2&amp;$A7,'EU2'!$D:$E,MATCH("HOME",'EU2'!$D$1:$E$1,0),0),"")&amp;IFERROR(VLOOKUP(EI$2&amp;$A7,'EUC2'!$C:$F,MATCH("AWAY",'EUC2'!$C$1:$F$1,0),0),"")&amp;IFERROR(VLOOKUP(EI$2&amp;$A7,'EUC2'!$D:$E,MATCH("HOME",'EUC2'!$D$1:$E$1,0),0),"")</f>
        <v/>
      </c>
      <c r="EJ7" s="25" t="str">
        <f>IFERROR(VLOOKUP(EJ$2&amp;$B7,'FPL FIX2'!$N$1:$Q$400,MATCH("HOME",'FPL FIX2'!$N$1:$Q$1,0),0),"")&amp;IFERROR(VLOOKUP(EJ$2&amp;$B7,'FPL FIX2'!$O$1:$P$400,MATCH("AWAY",'FPL FIX2'!$O$1:$P$1,0),0),"")&amp;IFERROR(VLOOKUP(EJ$2&amp;$A7,'FA2'!$A:$D,MATCH("AWAY",'FA2'!$A$1:$D$1,0),0),"")&amp;IFERROR(VLOOKUP(EJ$2&amp;$A7,'FA2'!$B:$C,MATCH("HOME",'FA2'!$B$1:$C$1,0),0),"")&amp;IFERROR(VLOOKUP(EJ$2&amp;$A7,'EFL2'!$A:$D,MATCH("AWAY",'EFL2'!$A$1:$D$1,0),0),"")&amp;IFERROR(VLOOKUP(EJ$2&amp;$A7,'EFL2'!$B:$C,MATCH("HOME",'EFL2'!$B$1:$C$1,0),0),"")&amp;IFERROR(VLOOKUP(EJ$2&amp;$A7,'UCL2'!$C:$F,MATCH("AWAY",'UCL2'!$C$1:$F$1,0),0),"")&amp;IFERROR(VLOOKUP(EJ$2&amp;$A7,'UCL2'!$D:$E,MATCH("HOME",'UCL2'!$D$1:$E$1,0),0),"")&amp;IFERROR(VLOOKUP(EJ$2&amp;$A7,'EU2'!$C:$F,MATCH("AWAY",'EU2'!$C$1:$F$1,0),0),"")&amp;IFERROR(VLOOKUP(EJ$2&amp;$A7,'EU2'!$D:$E,MATCH("HOME",'EU2'!$D$1:$E$1,0),0),"")&amp;IFERROR(VLOOKUP(EJ$2&amp;$A7,'EUC2'!$C:$F,MATCH("AWAY",'EUC2'!$C$1:$F$1,0),0),"")&amp;IFERROR(VLOOKUP(EJ$2&amp;$A7,'EUC2'!$D:$E,MATCH("HOME",'EUC2'!$D$1:$E$1,0),0),"")</f>
        <v/>
      </c>
      <c r="EK7" s="25" t="str">
        <f>IFERROR(VLOOKUP(EK$2&amp;$B7,'FPL FIX2'!$N$1:$Q$400,MATCH("HOME",'FPL FIX2'!$N$1:$Q$1,0),0),"")&amp;IFERROR(VLOOKUP(EK$2&amp;$B7,'FPL FIX2'!$O$1:$P$400,MATCH("AWAY",'FPL FIX2'!$O$1:$P$1,0),0),"")&amp;IFERROR(VLOOKUP(EK$2&amp;$A7,'FA2'!$A:$D,MATCH("AWAY",'FA2'!$A$1:$D$1,0),0),"")&amp;IFERROR(VLOOKUP(EK$2&amp;$A7,'FA2'!$B:$C,MATCH("HOME",'FA2'!$B$1:$C$1,0),0),"")&amp;IFERROR(VLOOKUP(EK$2&amp;$A7,'EFL2'!$A:$D,MATCH("AWAY",'EFL2'!$A$1:$D$1,0),0),"")&amp;IFERROR(VLOOKUP(EK$2&amp;$A7,'EFL2'!$B:$C,MATCH("HOME",'EFL2'!$B$1:$C$1,0),0),"")&amp;IFERROR(VLOOKUP(EK$2&amp;$A7,'UCL2'!$C:$F,MATCH("AWAY",'UCL2'!$C$1:$F$1,0),0),"")&amp;IFERROR(VLOOKUP(EK$2&amp;$A7,'UCL2'!$D:$E,MATCH("HOME",'UCL2'!$D$1:$E$1,0),0),"")&amp;IFERROR(VLOOKUP(EK$2&amp;$A7,'EU2'!$C:$F,MATCH("AWAY",'EU2'!$C$1:$F$1,0),0),"")&amp;IFERROR(VLOOKUP(EK$2&amp;$A7,'EU2'!$D:$E,MATCH("HOME",'EU2'!$D$1:$E$1,0),0),"")&amp;IFERROR(VLOOKUP(EK$2&amp;$A7,'EUC2'!$C:$F,MATCH("AWAY",'EUC2'!$C$1:$F$1,0),0),"")&amp;IFERROR(VLOOKUP(EK$2&amp;$A7,'EUC2'!$D:$E,MATCH("HOME",'EUC2'!$D$1:$E$1,0),0),"")</f>
        <v/>
      </c>
      <c r="EL7" s="25" t="str">
        <f>IFERROR(VLOOKUP(EL$2&amp;$B7,'FPL FIX2'!$N$1:$Q$400,MATCH("HOME",'FPL FIX2'!$N$1:$Q$1,0),0),"")&amp;IFERROR(VLOOKUP(EL$2&amp;$B7,'FPL FIX2'!$O$1:$P$400,MATCH("AWAY",'FPL FIX2'!$O$1:$P$1,0),0),"")&amp;IFERROR(VLOOKUP(EL$2&amp;$A7,'FA2'!$A:$D,MATCH("AWAY",'FA2'!$A$1:$D$1,0),0),"")&amp;IFERROR(VLOOKUP(EL$2&amp;$A7,'FA2'!$B:$C,MATCH("HOME",'FA2'!$B$1:$C$1,0),0),"")&amp;IFERROR(VLOOKUP(EL$2&amp;$A7,'EFL2'!$A:$D,MATCH("AWAY",'EFL2'!$A$1:$D$1,0),0),"")&amp;IFERROR(VLOOKUP(EL$2&amp;$A7,'EFL2'!$B:$C,MATCH("HOME",'EFL2'!$B$1:$C$1,0),0),"")&amp;IFERROR(VLOOKUP(EL$2&amp;$A7,'UCL2'!$C:$F,MATCH("AWAY",'UCL2'!$C$1:$F$1,0),0),"")&amp;IFERROR(VLOOKUP(EL$2&amp;$A7,'UCL2'!$D:$E,MATCH("HOME",'UCL2'!$D$1:$E$1,0),0),"")&amp;IFERROR(VLOOKUP(EL$2&amp;$A7,'EU2'!$C:$F,MATCH("AWAY",'EU2'!$C$1:$F$1,0),0),"")&amp;IFERROR(VLOOKUP(EL$2&amp;$A7,'EU2'!$D:$E,MATCH("HOME",'EU2'!$D$1:$E$1,0),0),"")&amp;IFERROR(VLOOKUP(EL$2&amp;$A7,'EUC2'!$C:$F,MATCH("AWAY",'EUC2'!$C$1:$F$1,0),0),"")&amp;IFERROR(VLOOKUP(EL$2&amp;$A7,'EUC2'!$D:$E,MATCH("HOME",'EUC2'!$D$1:$E$1,0),0),"")</f>
        <v/>
      </c>
      <c r="EM7" s="25" t="str">
        <f>IFERROR(VLOOKUP(EM$2&amp;$B7,'FPL FIX2'!$N$1:$Q$400,MATCH("HOME",'FPL FIX2'!$N$1:$Q$1,0),0),"")&amp;IFERROR(VLOOKUP(EM$2&amp;$B7,'FPL FIX2'!$O$1:$P$400,MATCH("AWAY",'FPL FIX2'!$O$1:$P$1,0),0),"")&amp;IFERROR(VLOOKUP(EM$2&amp;$A7,'FA2'!$A:$D,MATCH("AWAY",'FA2'!$A$1:$D$1,0),0),"")&amp;IFERROR(VLOOKUP(EM$2&amp;$A7,'FA2'!$B:$C,MATCH("HOME",'FA2'!$B$1:$C$1,0),0),"")&amp;IFERROR(VLOOKUP(EM$2&amp;$A7,'EFL2'!$A:$D,MATCH("AWAY",'EFL2'!$A$1:$D$1,0),0),"")&amp;IFERROR(VLOOKUP(EM$2&amp;$A7,'EFL2'!$B:$C,MATCH("HOME",'EFL2'!$B$1:$C$1,0),0),"")&amp;IFERROR(VLOOKUP(EM$2&amp;$A7,'UCL2'!$C:$F,MATCH("AWAY",'UCL2'!$C$1:$F$1,0),0),"")&amp;IFERROR(VLOOKUP(EM$2&amp;$A7,'UCL2'!$D:$E,MATCH("HOME",'UCL2'!$D$1:$E$1,0),0),"")&amp;IFERROR(VLOOKUP(EM$2&amp;$A7,'EU2'!$C:$F,MATCH("AWAY",'EU2'!$C$1:$F$1,0),0),"")&amp;IFERROR(VLOOKUP(EM$2&amp;$A7,'EU2'!$D:$E,MATCH("HOME",'EU2'!$D$1:$E$1,0),0),"")&amp;IFERROR(VLOOKUP(EM$2&amp;$A7,'EUC2'!$C:$F,MATCH("AWAY",'EUC2'!$C$1:$F$1,0),0),"")&amp;IFERROR(VLOOKUP(EM$2&amp;$A7,'EUC2'!$D:$E,MATCH("HOME",'EUC2'!$D$1:$E$1,0),0),"")</f>
        <v/>
      </c>
      <c r="EN7" s="25" t="str">
        <f>IFERROR(VLOOKUP(EN$2&amp;$B7,'FPL FIX2'!$N$1:$Q$400,MATCH("HOME",'FPL FIX2'!$N$1:$Q$1,0),0),"")&amp;IFERROR(VLOOKUP(EN$2&amp;$B7,'FPL FIX2'!$O$1:$P$400,MATCH("AWAY",'FPL FIX2'!$O$1:$P$1,0),0),"")&amp;IFERROR(VLOOKUP(EN$2&amp;$A7,'FA2'!$A:$D,MATCH("AWAY",'FA2'!$A$1:$D$1,0),0),"")&amp;IFERROR(VLOOKUP(EN$2&amp;$A7,'FA2'!$B:$C,MATCH("HOME",'FA2'!$B$1:$C$1,0),0),"")&amp;IFERROR(VLOOKUP(EN$2&amp;$A7,'EFL2'!$A:$D,MATCH("AWAY",'EFL2'!$A$1:$D$1,0),0),"")&amp;IFERROR(VLOOKUP(EN$2&amp;$A7,'EFL2'!$B:$C,MATCH("HOME",'EFL2'!$B$1:$C$1,0),0),"")&amp;IFERROR(VLOOKUP(EN$2&amp;$A7,'UCL2'!$C:$F,MATCH("AWAY",'UCL2'!$C$1:$F$1,0),0),"")&amp;IFERROR(VLOOKUP(EN$2&amp;$A7,'UCL2'!$D:$E,MATCH("HOME",'UCL2'!$D$1:$E$1,0),0),"")&amp;IFERROR(VLOOKUP(EN$2&amp;$A7,'EU2'!$C:$F,MATCH("AWAY",'EU2'!$C$1:$F$1,0),0),"")&amp;IFERROR(VLOOKUP(EN$2&amp;$A7,'EU2'!$D:$E,MATCH("HOME",'EU2'!$D$1:$E$1,0),0),"")&amp;IFERROR(VLOOKUP(EN$2&amp;$A7,'EUC2'!$C:$F,MATCH("AWAY",'EUC2'!$C$1:$F$1,0),0),"")&amp;IFERROR(VLOOKUP(EN$2&amp;$A7,'EUC2'!$D:$E,MATCH("HOME",'EUC2'!$D$1:$E$1,0),0),"")</f>
        <v/>
      </c>
      <c r="EO7" s="25" t="str">
        <f>IFERROR(VLOOKUP(EO$2&amp;$B7,'FPL FIX2'!$N$1:$Q$400,MATCH("HOME",'FPL FIX2'!$N$1:$Q$1,0),0),"")&amp;IFERROR(VLOOKUP(EO$2&amp;$B7,'FPL FIX2'!$O$1:$P$400,MATCH("AWAY",'FPL FIX2'!$O$1:$P$1,0),0),"")&amp;IFERROR(VLOOKUP(EO$2&amp;$A7,'FA2'!$A:$D,MATCH("AWAY",'FA2'!$A$1:$D$1,0),0),"")&amp;IFERROR(VLOOKUP(EO$2&amp;$A7,'FA2'!$B:$C,MATCH("HOME",'FA2'!$B$1:$C$1,0),0),"")&amp;IFERROR(VLOOKUP(EO$2&amp;$A7,'EFL2'!$A:$D,MATCH("AWAY",'EFL2'!$A$1:$D$1,0),0),"")&amp;IFERROR(VLOOKUP(EO$2&amp;$A7,'EFL2'!$B:$C,MATCH("HOME",'EFL2'!$B$1:$C$1,0),0),"")&amp;IFERROR(VLOOKUP(EO$2&amp;$A7,'UCL2'!$C:$F,MATCH("AWAY",'UCL2'!$C$1:$F$1,0),0),"")&amp;IFERROR(VLOOKUP(EO$2&amp;$A7,'UCL2'!$D:$E,MATCH("HOME",'UCL2'!$D$1:$E$1,0),0),"")&amp;IFERROR(VLOOKUP(EO$2&amp;$A7,'EU2'!$C:$F,MATCH("AWAY",'EU2'!$C$1:$F$1,0),0),"")&amp;IFERROR(VLOOKUP(EO$2&amp;$A7,'EU2'!$D:$E,MATCH("HOME",'EU2'!$D$1:$E$1,0),0),"")&amp;IFERROR(VLOOKUP(EO$2&amp;$A7,'EUC2'!$C:$F,MATCH("AWAY",'EUC2'!$C$1:$F$1,0),0),"")&amp;IFERROR(VLOOKUP(EO$2&amp;$A7,'EUC2'!$D:$E,MATCH("HOME",'EUC2'!$D$1:$E$1,0),0),"")</f>
        <v/>
      </c>
      <c r="EP7" s="25" t="str">
        <f>IFERROR(VLOOKUP(EP$2&amp;$B7,'FPL FIX2'!$N$1:$Q$400,MATCH("HOME",'FPL FIX2'!$N$1:$Q$1,0),0),"")&amp;IFERROR(VLOOKUP(EP$2&amp;$B7,'FPL FIX2'!$O$1:$P$400,MATCH("AWAY",'FPL FIX2'!$O$1:$P$1,0),0),"")&amp;IFERROR(VLOOKUP(EP$2&amp;$A7,'FA2'!$A:$D,MATCH("AWAY",'FA2'!$A$1:$D$1,0),0),"")&amp;IFERROR(VLOOKUP(EP$2&amp;$A7,'FA2'!$B:$C,MATCH("HOME",'FA2'!$B$1:$C$1,0),0),"")&amp;IFERROR(VLOOKUP(EP$2&amp;$A7,'EFL2'!$A:$D,MATCH("AWAY",'EFL2'!$A$1:$D$1,0),0),"")&amp;IFERROR(VLOOKUP(EP$2&amp;$A7,'EFL2'!$B:$C,MATCH("HOME",'EFL2'!$B$1:$C$1,0),0),"")&amp;IFERROR(VLOOKUP(EP$2&amp;$A7,'UCL2'!$C:$F,MATCH("AWAY",'UCL2'!$C$1:$F$1,0),0),"")&amp;IFERROR(VLOOKUP(EP$2&amp;$A7,'UCL2'!$D:$E,MATCH("HOME",'UCL2'!$D$1:$E$1,0),0),"")&amp;IFERROR(VLOOKUP(EP$2&amp;$A7,'EU2'!$C:$F,MATCH("AWAY",'EU2'!$C$1:$F$1,0),0),"")&amp;IFERROR(VLOOKUP(EP$2&amp;$A7,'EU2'!$D:$E,MATCH("HOME",'EU2'!$D$1:$E$1,0),0),"")&amp;IFERROR(VLOOKUP(EP$2&amp;$A7,'EUC2'!$C:$F,MATCH("AWAY",'EUC2'!$C$1:$F$1,0),0),"")&amp;IFERROR(VLOOKUP(EP$2&amp;$A7,'EUC2'!$D:$E,MATCH("HOME",'EUC2'!$D$1:$E$1,0),0),"")</f>
        <v/>
      </c>
      <c r="EQ7" s="25" t="str">
        <f>IFERROR(VLOOKUP(EQ$2&amp;$B7,'FPL FIX2'!$N$1:$Q$400,MATCH("HOME",'FPL FIX2'!$N$1:$Q$1,0),0),"")&amp;IFERROR(VLOOKUP(EQ$2&amp;$B7,'FPL FIX2'!$O$1:$P$400,MATCH("AWAY",'FPL FIX2'!$O$1:$P$1,0),0),"")&amp;IFERROR(VLOOKUP(EQ$2&amp;$A7,'FA2'!$A:$D,MATCH("AWAY",'FA2'!$A$1:$D$1,0),0),"")&amp;IFERROR(VLOOKUP(EQ$2&amp;$A7,'FA2'!$B:$C,MATCH("HOME",'FA2'!$B$1:$C$1,0),0),"")&amp;IFERROR(VLOOKUP(EQ$2&amp;$A7,'EFL2'!$A:$D,MATCH("AWAY",'EFL2'!$A$1:$D$1,0),0),"")&amp;IFERROR(VLOOKUP(EQ$2&amp;$A7,'EFL2'!$B:$C,MATCH("HOME",'EFL2'!$B$1:$C$1,0),0),"")&amp;IFERROR(VLOOKUP(EQ$2&amp;$A7,'UCL2'!$C:$F,MATCH("AWAY",'UCL2'!$C$1:$F$1,0),0),"")&amp;IFERROR(VLOOKUP(EQ$2&amp;$A7,'UCL2'!$D:$E,MATCH("HOME",'UCL2'!$D$1:$E$1,0),0),"")&amp;IFERROR(VLOOKUP(EQ$2&amp;$A7,'EU2'!$C:$F,MATCH("AWAY",'EU2'!$C$1:$F$1,0),0),"")&amp;IFERROR(VLOOKUP(EQ$2&amp;$A7,'EU2'!$D:$E,MATCH("HOME",'EU2'!$D$1:$E$1,0),0),"")&amp;IFERROR(VLOOKUP(EQ$2&amp;$A7,'EUC2'!$C:$F,MATCH("AWAY",'EUC2'!$C$1:$F$1,0),0),"")&amp;IFERROR(VLOOKUP(EQ$2&amp;$A7,'EUC2'!$D:$E,MATCH("HOME",'EUC2'!$D$1:$E$1,0),0),"")</f>
        <v/>
      </c>
      <c r="ER7" s="25" t="str">
        <f>IFERROR(VLOOKUP(ER$2&amp;$B7,'FPL FIX2'!$N$1:$Q$400,MATCH("HOME",'FPL FIX2'!$N$1:$Q$1,0),0),"")&amp;IFERROR(VLOOKUP(ER$2&amp;$B7,'FPL FIX2'!$O$1:$P$400,MATCH("AWAY",'FPL FIX2'!$O$1:$P$1,0),0),"")&amp;IFERROR(VLOOKUP(ER$2&amp;$A7,'FA2'!$A:$D,MATCH("AWAY",'FA2'!$A$1:$D$1,0),0),"")&amp;IFERROR(VLOOKUP(ER$2&amp;$A7,'FA2'!$B:$C,MATCH("HOME",'FA2'!$B$1:$C$1,0),0),"")&amp;IFERROR(VLOOKUP(ER$2&amp;$A7,'EFL2'!$A:$D,MATCH("AWAY",'EFL2'!$A$1:$D$1,0),0),"")&amp;IFERROR(VLOOKUP(ER$2&amp;$A7,'EFL2'!$B:$C,MATCH("HOME",'EFL2'!$B$1:$C$1,0),0),"")&amp;IFERROR(VLOOKUP(ER$2&amp;$A7,'UCL2'!$C:$F,MATCH("AWAY",'UCL2'!$C$1:$F$1,0),0),"")&amp;IFERROR(VLOOKUP(ER$2&amp;$A7,'UCL2'!$D:$E,MATCH("HOME",'UCL2'!$D$1:$E$1,0),0),"")&amp;IFERROR(VLOOKUP(ER$2&amp;$A7,'EU2'!$C:$F,MATCH("AWAY",'EU2'!$C$1:$F$1,0),0),"")&amp;IFERROR(VLOOKUP(ER$2&amp;$A7,'EU2'!$D:$E,MATCH("HOME",'EU2'!$D$1:$E$1,0),0),"")&amp;IFERROR(VLOOKUP(ER$2&amp;$A7,'EUC2'!$C:$F,MATCH("AWAY",'EUC2'!$C$1:$F$1,0),0),"")&amp;IFERROR(VLOOKUP(ER$2&amp;$A7,'EUC2'!$D:$E,MATCH("HOME",'EUC2'!$D$1:$E$1,0),0),"")</f>
        <v/>
      </c>
      <c r="ES7" s="25" t="str">
        <f>IFERROR(VLOOKUP(ES$2&amp;$B7,'FPL FIX2'!$N$1:$Q$400,MATCH("HOME",'FPL FIX2'!$N$1:$Q$1,0),0),"")&amp;IFERROR(VLOOKUP(ES$2&amp;$B7,'FPL FIX2'!$O$1:$P$400,MATCH("AWAY",'FPL FIX2'!$O$1:$P$1,0),0),"")&amp;IFERROR(VLOOKUP(ES$2&amp;$A7,'FA2'!$A:$D,MATCH("AWAY",'FA2'!$A$1:$D$1,0),0),"")&amp;IFERROR(VLOOKUP(ES$2&amp;$A7,'FA2'!$B:$C,MATCH("HOME",'FA2'!$B$1:$C$1,0),0),"")&amp;IFERROR(VLOOKUP(ES$2&amp;$A7,'EFL2'!$A:$D,MATCH("AWAY",'EFL2'!$A$1:$D$1,0),0),"")&amp;IFERROR(VLOOKUP(ES$2&amp;$A7,'EFL2'!$B:$C,MATCH("HOME",'EFL2'!$B$1:$C$1,0),0),"")&amp;IFERROR(VLOOKUP(ES$2&amp;$A7,'UCL2'!$C:$F,MATCH("AWAY",'UCL2'!$C$1:$F$1,0),0),"")&amp;IFERROR(VLOOKUP(ES$2&amp;$A7,'UCL2'!$D:$E,MATCH("HOME",'UCL2'!$D$1:$E$1,0),0),"")&amp;IFERROR(VLOOKUP(ES$2&amp;$A7,'EU2'!$C:$F,MATCH("AWAY",'EU2'!$C$1:$F$1,0),0),"")&amp;IFERROR(VLOOKUP(ES$2&amp;$A7,'EU2'!$D:$E,MATCH("HOME",'EU2'!$D$1:$E$1,0),0),"")&amp;IFERROR(VLOOKUP(ES$2&amp;$A7,'EUC2'!$C:$F,MATCH("AWAY",'EUC2'!$C$1:$F$1,0),0),"")&amp;IFERROR(VLOOKUP(ES$2&amp;$A7,'EUC2'!$D:$E,MATCH("HOME",'EUC2'!$D$1:$E$1,0),0),"")</f>
        <v/>
      </c>
      <c r="ET7" s="25" t="str">
        <f>IFERROR(VLOOKUP(ET$2&amp;$B7,'FPL FIX2'!$N$1:$Q$400,MATCH("HOME",'FPL FIX2'!$N$1:$Q$1,0),0),"")&amp;IFERROR(VLOOKUP(ET$2&amp;$B7,'FPL FIX2'!$O$1:$P$400,MATCH("AWAY",'FPL FIX2'!$O$1:$P$1,0),0),"")&amp;IFERROR(VLOOKUP(ET$2&amp;$A7,'FA2'!$A:$D,MATCH("AWAY",'FA2'!$A$1:$D$1,0),0),"")&amp;IFERROR(VLOOKUP(ET$2&amp;$A7,'FA2'!$B:$C,MATCH("HOME",'FA2'!$B$1:$C$1,0),0),"")&amp;IFERROR(VLOOKUP(ET$2&amp;$A7,'EFL2'!$A:$D,MATCH("AWAY",'EFL2'!$A$1:$D$1,0),0),"")&amp;IFERROR(VLOOKUP(ET$2&amp;$A7,'EFL2'!$B:$C,MATCH("HOME",'EFL2'!$B$1:$C$1,0),0),"")&amp;IFERROR(VLOOKUP(ET$2&amp;$A7,'UCL2'!$C:$F,MATCH("AWAY",'UCL2'!$C$1:$F$1,0),0),"")&amp;IFERROR(VLOOKUP(ET$2&amp;$A7,'UCL2'!$D:$E,MATCH("HOME",'UCL2'!$D$1:$E$1,0),0),"")&amp;IFERROR(VLOOKUP(ET$2&amp;$A7,'EU2'!$C:$F,MATCH("AWAY",'EU2'!$C$1:$F$1,0),0),"")&amp;IFERROR(VLOOKUP(ET$2&amp;$A7,'EU2'!$D:$E,MATCH("HOME",'EU2'!$D$1:$E$1,0),0),"")&amp;IFERROR(VLOOKUP(ET$2&amp;$A7,'EUC2'!$C:$F,MATCH("AWAY",'EUC2'!$C$1:$F$1,0),0),"")&amp;IFERROR(VLOOKUP(ET$2&amp;$A7,'EUC2'!$D:$E,MATCH("HOME",'EUC2'!$D$1:$E$1,0),0),"")</f>
        <v>TOT</v>
      </c>
      <c r="EU7" s="25" t="str">
        <f>IFERROR(VLOOKUP(EU$2&amp;$B7,'FPL FIX2'!$N$1:$Q$400,MATCH("HOME",'FPL FIX2'!$N$1:$Q$1,0),0),"")&amp;IFERROR(VLOOKUP(EU$2&amp;$B7,'FPL FIX2'!$O$1:$P$400,MATCH("AWAY",'FPL FIX2'!$O$1:$P$1,0),0),"")&amp;IFERROR(VLOOKUP(EU$2&amp;$A7,'FA2'!$A:$D,MATCH("AWAY",'FA2'!$A$1:$D$1,0),0),"")&amp;IFERROR(VLOOKUP(EU$2&amp;$A7,'FA2'!$B:$C,MATCH("HOME",'FA2'!$B$1:$C$1,0),0),"")&amp;IFERROR(VLOOKUP(EU$2&amp;$A7,'EFL2'!$A:$D,MATCH("AWAY",'EFL2'!$A$1:$D$1,0),0),"")&amp;IFERROR(VLOOKUP(EU$2&amp;$A7,'EFL2'!$B:$C,MATCH("HOME",'EFL2'!$B$1:$C$1,0),0),"")&amp;IFERROR(VLOOKUP(EU$2&amp;$A7,'UCL2'!$C:$F,MATCH("AWAY",'UCL2'!$C$1:$F$1,0),0),"")&amp;IFERROR(VLOOKUP(EU$2&amp;$A7,'UCL2'!$D:$E,MATCH("HOME",'UCL2'!$D$1:$E$1,0),0),"")&amp;IFERROR(VLOOKUP(EU$2&amp;$A7,'EU2'!$C:$F,MATCH("AWAY",'EU2'!$C$1:$F$1,0),0),"")&amp;IFERROR(VLOOKUP(EU$2&amp;$A7,'EU2'!$D:$E,MATCH("HOME",'EU2'!$D$1:$E$1,0),0),"")&amp;IFERROR(VLOOKUP(EU$2&amp;$A7,'EUC2'!$C:$F,MATCH("AWAY",'EUC2'!$C$1:$F$1,0),0),"")&amp;IFERROR(VLOOKUP(EU$2&amp;$A7,'EUC2'!$D:$E,MATCH("HOME",'EUC2'!$D$1:$E$1,0),0),"")</f>
        <v/>
      </c>
      <c r="EV7" s="25" t="str">
        <f>IFERROR(VLOOKUP(EV$2&amp;$B7,'FPL FIX2'!$N$1:$Q$400,MATCH("HOME",'FPL FIX2'!$N$1:$Q$1,0),0),"")&amp;IFERROR(VLOOKUP(EV$2&amp;$B7,'FPL FIX2'!$O$1:$P$400,MATCH("AWAY",'FPL FIX2'!$O$1:$P$1,0),0),"")&amp;IFERROR(VLOOKUP(EV$2&amp;$A7,'FA2'!$A:$D,MATCH("AWAY",'FA2'!$A$1:$D$1,0),0),"")&amp;IFERROR(VLOOKUP(EV$2&amp;$A7,'FA2'!$B:$C,MATCH("HOME",'FA2'!$B$1:$C$1,0),0),"")&amp;IFERROR(VLOOKUP(EV$2&amp;$A7,'EFL2'!$A:$D,MATCH("AWAY",'EFL2'!$A$1:$D$1,0),0),"")&amp;IFERROR(VLOOKUP(EV$2&amp;$A7,'EFL2'!$B:$C,MATCH("HOME",'EFL2'!$B$1:$C$1,0),0),"")&amp;IFERROR(VLOOKUP(EV$2&amp;$A7,'UCL2'!$C:$F,MATCH("AWAY",'UCL2'!$C$1:$F$1,0),0),"")&amp;IFERROR(VLOOKUP(EV$2&amp;$A7,'UCL2'!$D:$E,MATCH("HOME",'UCL2'!$D$1:$E$1,0),0),"")&amp;IFERROR(VLOOKUP(EV$2&amp;$A7,'EU2'!$C:$F,MATCH("AWAY",'EU2'!$C$1:$F$1,0),0),"")&amp;IFERROR(VLOOKUP(EV$2&amp;$A7,'EU2'!$D:$E,MATCH("HOME",'EU2'!$D$1:$E$1,0),0),"")&amp;IFERROR(VLOOKUP(EV$2&amp;$A7,'EUC2'!$C:$F,MATCH("AWAY",'EUC2'!$C$1:$F$1,0),0),"")&amp;IFERROR(VLOOKUP(EV$2&amp;$A7,'EUC2'!$D:$E,MATCH("HOME",'EUC2'!$D$1:$E$1,0),0),"")</f>
        <v/>
      </c>
      <c r="EW7" s="25" t="str">
        <f>IFERROR(VLOOKUP(EW$2&amp;$B7,'FPL FIX2'!$N$1:$Q$400,MATCH("HOME",'FPL FIX2'!$N$1:$Q$1,0),0),"")&amp;IFERROR(VLOOKUP(EW$2&amp;$B7,'FPL FIX2'!$O$1:$P$400,MATCH("AWAY",'FPL FIX2'!$O$1:$P$1,0),0),"")&amp;IFERROR(VLOOKUP(EW$2&amp;$A7,'FA2'!$A:$D,MATCH("AWAY",'FA2'!$A$1:$D$1,0),0),"")&amp;IFERROR(VLOOKUP(EW$2&amp;$A7,'FA2'!$B:$C,MATCH("HOME",'FA2'!$B$1:$C$1,0),0),"")&amp;IFERROR(VLOOKUP(EW$2&amp;$A7,'EFL2'!$A:$D,MATCH("AWAY",'EFL2'!$A$1:$D$1,0),0),"")&amp;IFERROR(VLOOKUP(EW$2&amp;$A7,'EFL2'!$B:$C,MATCH("HOME",'EFL2'!$B$1:$C$1,0),0),"")&amp;IFERROR(VLOOKUP(EW$2&amp;$A7,'UCL2'!$C:$F,MATCH("AWAY",'UCL2'!$C$1:$F$1,0),0),"")&amp;IFERROR(VLOOKUP(EW$2&amp;$A7,'UCL2'!$D:$E,MATCH("HOME",'UCL2'!$D$1:$E$1,0),0),"")&amp;IFERROR(VLOOKUP(EW$2&amp;$A7,'EU2'!$C:$F,MATCH("AWAY",'EU2'!$C$1:$F$1,0),0),"")&amp;IFERROR(VLOOKUP(EW$2&amp;$A7,'EU2'!$D:$E,MATCH("HOME",'EU2'!$D$1:$E$1,0),0),"")&amp;IFERROR(VLOOKUP(EW$2&amp;$A7,'EUC2'!$C:$F,MATCH("AWAY",'EUC2'!$C$1:$F$1,0),0),"")&amp;IFERROR(VLOOKUP(EW$2&amp;$A7,'EUC2'!$D:$E,MATCH("HOME",'EUC2'!$D$1:$E$1,0),0),"")</f>
        <v/>
      </c>
      <c r="EX7" s="25" t="str">
        <f>IFERROR(VLOOKUP(EX$2&amp;$B7,'FPL FIX2'!$N$1:$Q$400,MATCH("HOME",'FPL FIX2'!$N$1:$Q$1,0),0),"")&amp;IFERROR(VLOOKUP(EX$2&amp;$B7,'FPL FIX2'!$O$1:$P$400,MATCH("AWAY",'FPL FIX2'!$O$1:$P$1,0),0),"")&amp;IFERROR(VLOOKUP(EX$2&amp;$A7,'FA2'!$A:$D,MATCH("AWAY",'FA2'!$A$1:$D$1,0),0),"")&amp;IFERROR(VLOOKUP(EX$2&amp;$A7,'FA2'!$B:$C,MATCH("HOME",'FA2'!$B$1:$C$1,0),0),"")&amp;IFERROR(VLOOKUP(EX$2&amp;$A7,'EFL2'!$A:$D,MATCH("AWAY",'EFL2'!$A$1:$D$1,0),0),"")&amp;IFERROR(VLOOKUP(EX$2&amp;$A7,'EFL2'!$B:$C,MATCH("HOME",'EFL2'!$B$1:$C$1,0),0),"")&amp;IFERROR(VLOOKUP(EX$2&amp;$A7,'UCL2'!$C:$F,MATCH("AWAY",'UCL2'!$C$1:$F$1,0),0),"")&amp;IFERROR(VLOOKUP(EX$2&amp;$A7,'UCL2'!$D:$E,MATCH("HOME",'UCL2'!$D$1:$E$1,0),0),"")&amp;IFERROR(VLOOKUP(EX$2&amp;$A7,'EU2'!$C:$F,MATCH("AWAY",'EU2'!$C$1:$F$1,0),0),"")&amp;IFERROR(VLOOKUP(EX$2&amp;$A7,'EU2'!$D:$E,MATCH("HOME",'EU2'!$D$1:$E$1,0),0),"")&amp;IFERROR(VLOOKUP(EX$2&amp;$A7,'EUC2'!$C:$F,MATCH("AWAY",'EUC2'!$C$1:$F$1,0),0),"")&amp;IFERROR(VLOOKUP(EX$2&amp;$A7,'EUC2'!$D:$E,MATCH("HOME",'EUC2'!$D$1:$E$1,0),0),"")</f>
        <v>whu</v>
      </c>
      <c r="EY7" s="25" t="str">
        <f>IFERROR(VLOOKUP(EY$2&amp;$B7,'FPL FIX2'!$N$1:$Q$400,MATCH("HOME",'FPL FIX2'!$N$1:$Q$1,0),0),"")&amp;IFERROR(VLOOKUP(EY$2&amp;$B7,'FPL FIX2'!$O$1:$P$400,MATCH("AWAY",'FPL FIX2'!$O$1:$P$1,0),0),"")&amp;IFERROR(VLOOKUP(EY$2&amp;$A7,'FA2'!$A:$D,MATCH("AWAY",'FA2'!$A$1:$D$1,0),0),"")&amp;IFERROR(VLOOKUP(EY$2&amp;$A7,'FA2'!$B:$C,MATCH("HOME",'FA2'!$B$1:$C$1,0),0),"")&amp;IFERROR(VLOOKUP(EY$2&amp;$A7,'EFL2'!$A:$D,MATCH("AWAY",'EFL2'!$A$1:$D$1,0),0),"")&amp;IFERROR(VLOOKUP(EY$2&amp;$A7,'EFL2'!$B:$C,MATCH("HOME",'EFL2'!$B$1:$C$1,0),0),"")&amp;IFERROR(VLOOKUP(EY$2&amp;$A7,'UCL2'!$C:$F,MATCH("AWAY",'UCL2'!$C$1:$F$1,0),0),"")&amp;IFERROR(VLOOKUP(EY$2&amp;$A7,'UCL2'!$D:$E,MATCH("HOME",'UCL2'!$D$1:$E$1,0),0),"")&amp;IFERROR(VLOOKUP(EY$2&amp;$A7,'EU2'!$C:$F,MATCH("AWAY",'EU2'!$C$1:$F$1,0),0),"")&amp;IFERROR(VLOOKUP(EY$2&amp;$A7,'EU2'!$D:$E,MATCH("HOME",'EU2'!$D$1:$E$1,0),0),"")&amp;IFERROR(VLOOKUP(EY$2&amp;$A7,'EUC2'!$C:$F,MATCH("AWAY",'EUC2'!$C$1:$F$1,0),0),"")&amp;IFERROR(VLOOKUP(EY$2&amp;$A7,'EUC2'!$D:$E,MATCH("HOME",'EUC2'!$D$1:$E$1,0),0),"")</f>
        <v/>
      </c>
      <c r="EZ7" s="25" t="str">
        <f>IFERROR(VLOOKUP(EZ$2&amp;$B7,'FPL FIX2'!$N$1:$Q$400,MATCH("HOME",'FPL FIX2'!$N$1:$Q$1,0),0),"")&amp;IFERROR(VLOOKUP(EZ$2&amp;$B7,'FPL FIX2'!$O$1:$P$400,MATCH("AWAY",'FPL FIX2'!$O$1:$P$1,0),0),"")&amp;IFERROR(VLOOKUP(EZ$2&amp;$A7,'FA2'!$A:$D,MATCH("AWAY",'FA2'!$A$1:$D$1,0),0),"")&amp;IFERROR(VLOOKUP(EZ$2&amp;$A7,'FA2'!$B:$C,MATCH("HOME",'FA2'!$B$1:$C$1,0),0),"")&amp;IFERROR(VLOOKUP(EZ$2&amp;$A7,'EFL2'!$A:$D,MATCH("AWAY",'EFL2'!$A$1:$D$1,0),0),"")&amp;IFERROR(VLOOKUP(EZ$2&amp;$A7,'EFL2'!$B:$C,MATCH("HOME",'EFL2'!$B$1:$C$1,0),0),"")&amp;IFERROR(VLOOKUP(EZ$2&amp;$A7,'UCL2'!$C:$F,MATCH("AWAY",'UCL2'!$C$1:$F$1,0),0),"")&amp;IFERROR(VLOOKUP(EZ$2&amp;$A7,'UCL2'!$D:$E,MATCH("HOME",'UCL2'!$D$1:$E$1,0),0),"")&amp;IFERROR(VLOOKUP(EZ$2&amp;$A7,'EU2'!$C:$F,MATCH("AWAY",'EU2'!$C$1:$F$1,0),0),"")&amp;IFERROR(VLOOKUP(EZ$2&amp;$A7,'EU2'!$D:$E,MATCH("HOME",'EU2'!$D$1:$E$1,0),0),"")&amp;IFERROR(VLOOKUP(EZ$2&amp;$A7,'EUC2'!$C:$F,MATCH("AWAY",'EUC2'!$C$1:$F$1,0),0),"")&amp;IFERROR(VLOOKUP(EZ$2&amp;$A7,'EUC2'!$D:$E,MATCH("HOME",'EUC2'!$D$1:$E$1,0),0),"")</f>
        <v/>
      </c>
      <c r="FA7" s="25" t="str">
        <f>IFERROR(VLOOKUP(FA$2&amp;$B7,'FPL FIX2'!$N$1:$Q$400,MATCH("HOME",'FPL FIX2'!$N$1:$Q$1,0),0),"")&amp;IFERROR(VLOOKUP(FA$2&amp;$B7,'FPL FIX2'!$O$1:$P$400,MATCH("AWAY",'FPL FIX2'!$O$1:$P$1,0),0),"")&amp;IFERROR(VLOOKUP(FA$2&amp;$A7,'FA2'!$A:$D,MATCH("AWAY",'FA2'!$A$1:$D$1,0),0),"")&amp;IFERROR(VLOOKUP(FA$2&amp;$A7,'FA2'!$B:$C,MATCH("HOME",'FA2'!$B$1:$C$1,0),0),"")&amp;IFERROR(VLOOKUP(FA$2&amp;$A7,'EFL2'!$A:$D,MATCH("AWAY",'EFL2'!$A$1:$D$1,0),0),"")&amp;IFERROR(VLOOKUP(FA$2&amp;$A7,'EFL2'!$B:$C,MATCH("HOME",'EFL2'!$B$1:$C$1,0),0),"")&amp;IFERROR(VLOOKUP(FA$2&amp;$A7,'UCL2'!$C:$F,MATCH("AWAY",'UCL2'!$C$1:$F$1,0),0),"")&amp;IFERROR(VLOOKUP(FA$2&amp;$A7,'UCL2'!$D:$E,MATCH("HOME",'UCL2'!$D$1:$E$1,0),0),"")&amp;IFERROR(VLOOKUP(FA$2&amp;$A7,'EU2'!$C:$F,MATCH("AWAY",'EU2'!$C$1:$F$1,0),0),"")&amp;IFERROR(VLOOKUP(FA$2&amp;$A7,'EU2'!$D:$E,MATCH("HOME",'EU2'!$D$1:$E$1,0),0),"")&amp;IFERROR(VLOOKUP(FA$2&amp;$A7,'EUC2'!$C:$F,MATCH("AWAY",'EUC2'!$C$1:$F$1,0),0),"")&amp;IFERROR(VLOOKUP(FA$2&amp;$A7,'EUC2'!$D:$E,MATCH("HOME",'EUC2'!$D$1:$E$1,0),0),"")</f>
        <v>LIV</v>
      </c>
      <c r="FB7" s="25" t="str">
        <f>IFERROR(VLOOKUP(FB$2&amp;$B7,'FPL FIX2'!$N$1:$Q$400,MATCH("HOME",'FPL FIX2'!$N$1:$Q$1,0),0),"")&amp;IFERROR(VLOOKUP(FB$2&amp;$B7,'FPL FIX2'!$O$1:$P$400,MATCH("AWAY",'FPL FIX2'!$O$1:$P$1,0),0),"")&amp;IFERROR(VLOOKUP(FB$2&amp;$A7,'FA2'!$A:$D,MATCH("AWAY",'FA2'!$A$1:$D$1,0),0),"")&amp;IFERROR(VLOOKUP(FB$2&amp;$A7,'FA2'!$B:$C,MATCH("HOME",'FA2'!$B$1:$C$1,0),0),"")&amp;IFERROR(VLOOKUP(FB$2&amp;$A7,'EFL2'!$A:$D,MATCH("AWAY",'EFL2'!$A$1:$D$1,0),0),"")&amp;IFERROR(VLOOKUP(FB$2&amp;$A7,'EFL2'!$B:$C,MATCH("HOME",'EFL2'!$B$1:$C$1,0),0),"")&amp;IFERROR(VLOOKUP(FB$2&amp;$A7,'UCL2'!$C:$F,MATCH("AWAY",'UCL2'!$C$1:$F$1,0),0),"")&amp;IFERROR(VLOOKUP(FB$2&amp;$A7,'UCL2'!$D:$E,MATCH("HOME",'UCL2'!$D$1:$E$1,0),0),"")&amp;IFERROR(VLOOKUP(FB$2&amp;$A7,'EU2'!$C:$F,MATCH("AWAY",'EU2'!$C$1:$F$1,0),0),"")&amp;IFERROR(VLOOKUP(FB$2&amp;$A7,'EU2'!$D:$E,MATCH("HOME",'EU2'!$D$1:$E$1,0),0),"")&amp;IFERROR(VLOOKUP(FB$2&amp;$A7,'EUC2'!$C:$F,MATCH("AWAY",'EUC2'!$C$1:$F$1,0),0),"")&amp;IFERROR(VLOOKUP(FB$2&amp;$A7,'EUC2'!$D:$E,MATCH("HOME",'EUC2'!$D$1:$E$1,0),0),"")</f>
        <v/>
      </c>
      <c r="FC7" s="25" t="str">
        <f>IFERROR(VLOOKUP(FC$2&amp;$B7,'FPL FIX2'!$N$1:$Q$400,MATCH("HOME",'FPL FIX2'!$N$1:$Q$1,0),0),"")&amp;IFERROR(VLOOKUP(FC$2&amp;$B7,'FPL FIX2'!$O$1:$P$400,MATCH("AWAY",'FPL FIX2'!$O$1:$P$1,0),0),"")&amp;IFERROR(VLOOKUP(FC$2&amp;$A7,'FA2'!$A:$D,MATCH("AWAY",'FA2'!$A$1:$D$1,0),0),"")&amp;IFERROR(VLOOKUP(FC$2&amp;$A7,'FA2'!$B:$C,MATCH("HOME",'FA2'!$B$1:$C$1,0),0),"")&amp;IFERROR(VLOOKUP(FC$2&amp;$A7,'EFL2'!$A:$D,MATCH("AWAY",'EFL2'!$A$1:$D$1,0),0),"")&amp;IFERROR(VLOOKUP(FC$2&amp;$A7,'EFL2'!$B:$C,MATCH("HOME",'EFL2'!$B$1:$C$1,0),0),"")&amp;IFERROR(VLOOKUP(FC$2&amp;$A7,'UCL2'!$C:$F,MATCH("AWAY",'UCL2'!$C$1:$F$1,0),0),"")&amp;IFERROR(VLOOKUP(FC$2&amp;$A7,'UCL2'!$D:$E,MATCH("HOME",'UCL2'!$D$1:$E$1,0),0),"")&amp;IFERROR(VLOOKUP(FC$2&amp;$A7,'EU2'!$C:$F,MATCH("AWAY",'EU2'!$C$1:$F$1,0),0),"")&amp;IFERROR(VLOOKUP(FC$2&amp;$A7,'EU2'!$D:$E,MATCH("HOME",'EU2'!$D$1:$E$1,0),0),"")&amp;IFERROR(VLOOKUP(FC$2&amp;$A7,'EUC2'!$C:$F,MATCH("AWAY",'EUC2'!$C$1:$F$1,0),0),"")&amp;IFERROR(VLOOKUP(FC$2&amp;$A7,'EUC2'!$D:$E,MATCH("HOME",'EUC2'!$D$1:$E$1,0),0),"")</f>
        <v/>
      </c>
      <c r="FD7" s="25" t="str">
        <f>IFERROR(VLOOKUP(FD$2&amp;$B7,'FPL FIX2'!$N$1:$Q$400,MATCH("HOME",'FPL FIX2'!$N$1:$Q$1,0),0),"")&amp;IFERROR(VLOOKUP(FD$2&amp;$B7,'FPL FIX2'!$O$1:$P$400,MATCH("AWAY",'FPL FIX2'!$O$1:$P$1,0),0),"")&amp;IFERROR(VLOOKUP(FD$2&amp;$A7,'FA2'!$A:$D,MATCH("AWAY",'FA2'!$A$1:$D$1,0),0),"")&amp;IFERROR(VLOOKUP(FD$2&amp;$A7,'FA2'!$B:$C,MATCH("HOME",'FA2'!$B$1:$C$1,0),0),"")&amp;IFERROR(VLOOKUP(FD$2&amp;$A7,'EFL2'!$A:$D,MATCH("AWAY",'EFL2'!$A$1:$D$1,0),0),"")&amp;IFERROR(VLOOKUP(FD$2&amp;$A7,'EFL2'!$B:$C,MATCH("HOME",'EFL2'!$B$1:$C$1,0),0),"")&amp;IFERROR(VLOOKUP(FD$2&amp;$A7,'UCL2'!$C:$F,MATCH("AWAY",'UCL2'!$C$1:$F$1,0),0),"")&amp;IFERROR(VLOOKUP(FD$2&amp;$A7,'UCL2'!$D:$E,MATCH("HOME",'UCL2'!$D$1:$E$1,0),0),"")&amp;IFERROR(VLOOKUP(FD$2&amp;$A7,'EU2'!$C:$F,MATCH("AWAY",'EU2'!$C$1:$F$1,0),0),"")&amp;IFERROR(VLOOKUP(FD$2&amp;$A7,'EU2'!$D:$E,MATCH("HOME",'EU2'!$D$1:$E$1,0),0),"")&amp;IFERROR(VLOOKUP(FD$2&amp;$A7,'EUC2'!$C:$F,MATCH("AWAY",'EUC2'!$C$1:$F$1,0),0),"")&amp;IFERROR(VLOOKUP(FD$2&amp;$A7,'EUC2'!$D:$E,MATCH("HOME",'EUC2'!$D$1:$E$1,0),0),"")</f>
        <v/>
      </c>
      <c r="FE7" s="25" t="str">
        <f>IFERROR(VLOOKUP(FE$2&amp;$B7,'FPL FIX2'!$N$1:$Q$400,MATCH("HOME",'FPL FIX2'!$N$1:$Q$1,0),0),"")&amp;IFERROR(VLOOKUP(FE$2&amp;$B7,'FPL FIX2'!$O$1:$P$400,MATCH("AWAY",'FPL FIX2'!$O$1:$P$1,0),0),"")&amp;IFERROR(VLOOKUP(FE$2&amp;$A7,'FA2'!$A:$D,MATCH("AWAY",'FA2'!$A$1:$D$1,0),0),"")&amp;IFERROR(VLOOKUP(FE$2&amp;$A7,'FA2'!$B:$C,MATCH("HOME",'FA2'!$B$1:$C$1,0),0),"")&amp;IFERROR(VLOOKUP(FE$2&amp;$A7,'EFL2'!$A:$D,MATCH("AWAY",'EFL2'!$A$1:$D$1,0),0),"")&amp;IFERROR(VLOOKUP(FE$2&amp;$A7,'EFL2'!$B:$C,MATCH("HOME",'EFL2'!$B$1:$C$1,0),0),"")&amp;IFERROR(VLOOKUP(FE$2&amp;$A7,'UCL2'!$C:$F,MATCH("AWAY",'UCL2'!$C$1:$F$1,0),0),"")&amp;IFERROR(VLOOKUP(FE$2&amp;$A7,'UCL2'!$D:$E,MATCH("HOME",'UCL2'!$D$1:$E$1,0),0),"")&amp;IFERROR(VLOOKUP(FE$2&amp;$A7,'EU2'!$C:$F,MATCH("AWAY",'EU2'!$C$1:$F$1,0),0),"")&amp;IFERROR(VLOOKUP(FE$2&amp;$A7,'EU2'!$D:$E,MATCH("HOME",'EU2'!$D$1:$E$1,0),0),"")&amp;IFERROR(VLOOKUP(FE$2&amp;$A7,'EUC2'!$C:$F,MATCH("AWAY",'EUC2'!$C$1:$F$1,0),0),"")&amp;IFERROR(VLOOKUP(FE$2&amp;$A7,'EUC2'!$D:$E,MATCH("HOME",'EUC2'!$D$1:$E$1,0),0),"")</f>
        <v/>
      </c>
      <c r="FF7" s="25" t="str">
        <f>IFERROR(VLOOKUP(FF$2&amp;$B7,'FPL FIX2'!$N$1:$Q$400,MATCH("HOME",'FPL FIX2'!$N$1:$Q$1,0),0),"")&amp;IFERROR(VLOOKUP(FF$2&amp;$B7,'FPL FIX2'!$O$1:$P$400,MATCH("AWAY",'FPL FIX2'!$O$1:$P$1,0),0),"")&amp;IFERROR(VLOOKUP(FF$2&amp;$A7,'FA2'!$A:$D,MATCH("AWAY",'FA2'!$A$1:$D$1,0),0),"")&amp;IFERROR(VLOOKUP(FF$2&amp;$A7,'FA2'!$B:$C,MATCH("HOME",'FA2'!$B$1:$C$1,0),0),"")&amp;IFERROR(VLOOKUP(FF$2&amp;$A7,'EFL2'!$A:$D,MATCH("AWAY",'EFL2'!$A$1:$D$1,0),0),"")&amp;IFERROR(VLOOKUP(FF$2&amp;$A7,'EFL2'!$B:$C,MATCH("HOME",'EFL2'!$B$1:$C$1,0),0),"")&amp;IFERROR(VLOOKUP(FF$2&amp;$A7,'UCL2'!$C:$F,MATCH("AWAY",'UCL2'!$C$1:$F$1,0),0),"")&amp;IFERROR(VLOOKUP(FF$2&amp;$A7,'UCL2'!$D:$E,MATCH("HOME",'UCL2'!$D$1:$E$1,0),0),"")&amp;IFERROR(VLOOKUP(FF$2&amp;$A7,'EU2'!$C:$F,MATCH("AWAY",'EU2'!$C$1:$F$1,0),0),"")&amp;IFERROR(VLOOKUP(FF$2&amp;$A7,'EU2'!$D:$E,MATCH("HOME",'EU2'!$D$1:$E$1,0),0),"")&amp;IFERROR(VLOOKUP(FF$2&amp;$A7,'EUC2'!$C:$F,MATCH("AWAY",'EUC2'!$C$1:$F$1,0),0),"")&amp;IFERROR(VLOOKUP(FF$2&amp;$A7,'EUC2'!$D:$E,MATCH("HOME",'EUC2'!$D$1:$E$1,0),0),"")</f>
        <v>West Ham</v>
      </c>
      <c r="FG7" s="25" t="str">
        <f>IFERROR(VLOOKUP(FG$2&amp;$B7,'FPL FIX2'!$N$1:$Q$400,MATCH("HOME",'FPL FIX2'!$N$1:$Q$1,0),0),"")&amp;IFERROR(VLOOKUP(FG$2&amp;$B7,'FPL FIX2'!$O$1:$P$400,MATCH("AWAY",'FPL FIX2'!$O$1:$P$1,0),0),"")&amp;IFERROR(VLOOKUP(FG$2&amp;$A7,'FA2'!$A:$D,MATCH("AWAY",'FA2'!$A$1:$D$1,0),0),"")&amp;IFERROR(VLOOKUP(FG$2&amp;$A7,'FA2'!$B:$C,MATCH("HOME",'FA2'!$B$1:$C$1,0),0),"")&amp;IFERROR(VLOOKUP(FG$2&amp;$A7,'EFL2'!$A:$D,MATCH("AWAY",'EFL2'!$A$1:$D$1,0),0),"")&amp;IFERROR(VLOOKUP(FG$2&amp;$A7,'EFL2'!$B:$C,MATCH("HOME",'EFL2'!$B$1:$C$1,0),0),"")&amp;IFERROR(VLOOKUP(FG$2&amp;$A7,'UCL2'!$C:$F,MATCH("AWAY",'UCL2'!$C$1:$F$1,0),0),"")&amp;IFERROR(VLOOKUP(FG$2&amp;$A7,'UCL2'!$D:$E,MATCH("HOME",'UCL2'!$D$1:$E$1,0),0),"")&amp;IFERROR(VLOOKUP(FG$2&amp;$A7,'EU2'!$C:$F,MATCH("AWAY",'EU2'!$C$1:$F$1,0),0),"")&amp;IFERROR(VLOOKUP(FG$2&amp;$A7,'EU2'!$D:$E,MATCH("HOME",'EU2'!$D$1:$E$1,0),0),"")&amp;IFERROR(VLOOKUP(FG$2&amp;$A7,'EUC2'!$C:$F,MATCH("AWAY",'EUC2'!$C$1:$F$1,0),0),"")&amp;IFERROR(VLOOKUP(FG$2&amp;$A7,'EUC2'!$D:$E,MATCH("HOME",'EUC2'!$D$1:$E$1,0),0),"")</f>
        <v/>
      </c>
      <c r="FH7" s="25" t="str">
        <f>IFERROR(VLOOKUP(FH$2&amp;$B7,'FPL FIX2'!$N$1:$Q$400,MATCH("HOME",'FPL FIX2'!$N$1:$Q$1,0),0),"")&amp;IFERROR(VLOOKUP(FH$2&amp;$B7,'FPL FIX2'!$O$1:$P$400,MATCH("AWAY",'FPL FIX2'!$O$1:$P$1,0),0),"")&amp;IFERROR(VLOOKUP(FH$2&amp;$A7,'FA2'!$A:$D,MATCH("AWAY",'FA2'!$A$1:$D$1,0),0),"")&amp;IFERROR(VLOOKUP(FH$2&amp;$A7,'FA2'!$B:$C,MATCH("HOME",'FA2'!$B$1:$C$1,0),0),"")&amp;IFERROR(VLOOKUP(FH$2&amp;$A7,'EFL2'!$A:$D,MATCH("AWAY",'EFL2'!$A$1:$D$1,0),0),"")&amp;IFERROR(VLOOKUP(FH$2&amp;$A7,'EFL2'!$B:$C,MATCH("HOME",'EFL2'!$B$1:$C$1,0),0),"")&amp;IFERROR(VLOOKUP(FH$2&amp;$A7,'UCL2'!$C:$F,MATCH("AWAY",'UCL2'!$C$1:$F$1,0),0),"")&amp;IFERROR(VLOOKUP(FH$2&amp;$A7,'UCL2'!$D:$E,MATCH("HOME",'UCL2'!$D$1:$E$1,0),0),"")&amp;IFERROR(VLOOKUP(FH$2&amp;$A7,'EU2'!$C:$F,MATCH("AWAY",'EU2'!$C$1:$F$1,0),0),"")&amp;IFERROR(VLOOKUP(FH$2&amp;$A7,'EU2'!$D:$E,MATCH("HOME",'EU2'!$D$1:$E$1,0),0),"")&amp;IFERROR(VLOOKUP(FH$2&amp;$A7,'EUC2'!$C:$F,MATCH("AWAY",'EUC2'!$C$1:$F$1,0),0),"")&amp;IFERROR(VLOOKUP(FH$2&amp;$A7,'EUC2'!$D:$E,MATCH("HOME",'EUC2'!$D$1:$E$1,0),0),"")</f>
        <v/>
      </c>
      <c r="FI7" s="25" t="str">
        <f>IFERROR(VLOOKUP(FI$2&amp;$B7,'FPL FIX2'!$N$1:$Q$400,MATCH("HOME",'FPL FIX2'!$N$1:$Q$1,0),0),"")&amp;IFERROR(VLOOKUP(FI$2&amp;$B7,'FPL FIX2'!$O$1:$P$400,MATCH("AWAY",'FPL FIX2'!$O$1:$P$1,0),0),"")&amp;IFERROR(VLOOKUP(FI$2&amp;$A7,'FA2'!$A:$D,MATCH("AWAY",'FA2'!$A$1:$D$1,0),0),"")&amp;IFERROR(VLOOKUP(FI$2&amp;$A7,'FA2'!$B:$C,MATCH("HOME",'FA2'!$B$1:$C$1,0),0),"")&amp;IFERROR(VLOOKUP(FI$2&amp;$A7,'EFL2'!$A:$D,MATCH("AWAY",'EFL2'!$A$1:$D$1,0),0),"")&amp;IFERROR(VLOOKUP(FI$2&amp;$A7,'EFL2'!$B:$C,MATCH("HOME",'EFL2'!$B$1:$C$1,0),0),"")&amp;IFERROR(VLOOKUP(FI$2&amp;$A7,'UCL2'!$C:$F,MATCH("AWAY",'UCL2'!$C$1:$F$1,0),0),"")&amp;IFERROR(VLOOKUP(FI$2&amp;$A7,'UCL2'!$D:$E,MATCH("HOME",'UCL2'!$D$1:$E$1,0),0),"")&amp;IFERROR(VLOOKUP(FI$2&amp;$A7,'EU2'!$C:$F,MATCH("AWAY",'EU2'!$C$1:$F$1,0),0),"")&amp;IFERROR(VLOOKUP(FI$2&amp;$A7,'EU2'!$D:$E,MATCH("HOME",'EU2'!$D$1:$E$1,0),0),"")&amp;IFERROR(VLOOKUP(FI$2&amp;$A7,'EUC2'!$C:$F,MATCH("AWAY",'EUC2'!$C$1:$F$1,0),0),"")&amp;IFERROR(VLOOKUP(FI$2&amp;$A7,'EUC2'!$D:$E,MATCH("HOME",'EUC2'!$D$1:$E$1,0),0),"")</f>
        <v/>
      </c>
      <c r="FJ7" s="25" t="str">
        <f>IFERROR(VLOOKUP(FJ$2&amp;$B7,'FPL FIX2'!$N$1:$Q$400,MATCH("HOME",'FPL FIX2'!$N$1:$Q$1,0),0),"")&amp;IFERROR(VLOOKUP(FJ$2&amp;$B7,'FPL FIX2'!$O$1:$P$400,MATCH("AWAY",'FPL FIX2'!$O$1:$P$1,0),0),"")&amp;IFERROR(VLOOKUP(FJ$2&amp;$A7,'FA2'!$A:$D,MATCH("AWAY",'FA2'!$A$1:$D$1,0),0),"")&amp;IFERROR(VLOOKUP(FJ$2&amp;$A7,'FA2'!$B:$C,MATCH("HOME",'FA2'!$B$1:$C$1,0),0),"")&amp;IFERROR(VLOOKUP(FJ$2&amp;$A7,'EFL2'!$A:$D,MATCH("AWAY",'EFL2'!$A$1:$D$1,0),0),"")&amp;IFERROR(VLOOKUP(FJ$2&amp;$A7,'EFL2'!$B:$C,MATCH("HOME",'EFL2'!$B$1:$C$1,0),0),"")&amp;IFERROR(VLOOKUP(FJ$2&amp;$A7,'UCL2'!$C:$F,MATCH("AWAY",'UCL2'!$C$1:$F$1,0),0),"")&amp;IFERROR(VLOOKUP(FJ$2&amp;$A7,'UCL2'!$D:$E,MATCH("HOME",'UCL2'!$D$1:$E$1,0),0),"")&amp;IFERROR(VLOOKUP(FJ$2&amp;$A7,'EU2'!$C:$F,MATCH("AWAY",'EU2'!$C$1:$F$1,0),0),"")&amp;IFERROR(VLOOKUP(FJ$2&amp;$A7,'EU2'!$D:$E,MATCH("HOME",'EU2'!$D$1:$E$1,0),0),"")&amp;IFERROR(VLOOKUP(FJ$2&amp;$A7,'EUC2'!$C:$F,MATCH("AWAY",'EUC2'!$C$1:$F$1,0),0),"")&amp;IFERROR(VLOOKUP(FJ$2&amp;$A7,'EUC2'!$D:$E,MATCH("HOME",'EUC2'!$D$1:$E$1,0),0),"")</f>
        <v/>
      </c>
      <c r="FK7" s="25" t="str">
        <f>IFERROR(VLOOKUP(FK$2&amp;$B7,'FPL FIX2'!$N$1:$Q$400,MATCH("HOME",'FPL FIX2'!$N$1:$Q$1,0),0),"")&amp;IFERROR(VLOOKUP(FK$2&amp;$B7,'FPL FIX2'!$O$1:$P$400,MATCH("AWAY",'FPL FIX2'!$O$1:$P$1,0),0),"")&amp;IFERROR(VLOOKUP(FK$2&amp;$A7,'FA2'!$A:$D,MATCH("AWAY",'FA2'!$A$1:$D$1,0),0),"")&amp;IFERROR(VLOOKUP(FK$2&amp;$A7,'FA2'!$B:$C,MATCH("HOME",'FA2'!$B$1:$C$1,0),0),"")&amp;IFERROR(VLOOKUP(FK$2&amp;$A7,'EFL2'!$A:$D,MATCH("AWAY",'EFL2'!$A$1:$D$1,0),0),"")&amp;IFERROR(VLOOKUP(FK$2&amp;$A7,'EFL2'!$B:$C,MATCH("HOME",'EFL2'!$B$1:$C$1,0),0),"")&amp;IFERROR(VLOOKUP(FK$2&amp;$A7,'UCL2'!$C:$F,MATCH("AWAY",'UCL2'!$C$1:$F$1,0),0),"")&amp;IFERROR(VLOOKUP(FK$2&amp;$A7,'UCL2'!$D:$E,MATCH("HOME",'UCL2'!$D$1:$E$1,0),0),"")&amp;IFERROR(VLOOKUP(FK$2&amp;$A7,'EU2'!$C:$F,MATCH("AWAY",'EU2'!$C$1:$F$1,0),0),"")&amp;IFERROR(VLOOKUP(FK$2&amp;$A7,'EU2'!$D:$E,MATCH("HOME",'EU2'!$D$1:$E$1,0),0),"")&amp;IFERROR(VLOOKUP(FK$2&amp;$A7,'EUC2'!$C:$F,MATCH("AWAY",'EUC2'!$C$1:$F$1,0),0),"")&amp;IFERROR(VLOOKUP(FK$2&amp;$A7,'EUC2'!$D:$E,MATCH("HOME",'EUC2'!$D$1:$E$1,0),0),"")</f>
        <v/>
      </c>
      <c r="FL7" s="25" t="str">
        <f>IFERROR(VLOOKUP(FL$2&amp;$B7,'FPL FIX2'!$N$1:$Q$400,MATCH("HOME",'FPL FIX2'!$N$1:$Q$1,0),0),"")&amp;IFERROR(VLOOKUP(FL$2&amp;$B7,'FPL FIX2'!$O$1:$P$400,MATCH("AWAY",'FPL FIX2'!$O$1:$P$1,0),0),"")&amp;IFERROR(VLOOKUP(FL$2&amp;$A7,'FA2'!$A:$D,MATCH("AWAY",'FA2'!$A$1:$D$1,0),0),"")&amp;IFERROR(VLOOKUP(FL$2&amp;$A7,'FA2'!$B:$C,MATCH("HOME",'FA2'!$B$1:$C$1,0),0),"")&amp;IFERROR(VLOOKUP(FL$2&amp;$A7,'EFL2'!$A:$D,MATCH("AWAY",'EFL2'!$A$1:$D$1,0),0),"")&amp;IFERROR(VLOOKUP(FL$2&amp;$A7,'EFL2'!$B:$C,MATCH("HOME",'EFL2'!$B$1:$C$1,0),0),"")&amp;IFERROR(VLOOKUP(FL$2&amp;$A7,'UCL2'!$C:$F,MATCH("AWAY",'UCL2'!$C$1:$F$1,0),0),"")&amp;IFERROR(VLOOKUP(FL$2&amp;$A7,'UCL2'!$D:$E,MATCH("HOME",'UCL2'!$D$1:$E$1,0),0),"")&amp;IFERROR(VLOOKUP(FL$2&amp;$A7,'EU2'!$C:$F,MATCH("AWAY",'EU2'!$C$1:$F$1,0),0),"")&amp;IFERROR(VLOOKUP(FL$2&amp;$A7,'EU2'!$D:$E,MATCH("HOME",'EU2'!$D$1:$E$1,0),0),"")&amp;IFERROR(VLOOKUP(FL$2&amp;$A7,'EUC2'!$C:$F,MATCH("AWAY",'EUC2'!$C$1:$F$1,0),0),"")&amp;IFERROR(VLOOKUP(FL$2&amp;$A7,'EUC2'!$D:$E,MATCH("HOME",'EUC2'!$D$1:$E$1,0),0),"")</f>
        <v/>
      </c>
      <c r="FM7" s="25" t="str">
        <f>IFERROR(VLOOKUP(FM$2&amp;$B7,'FPL FIX2'!$N$1:$Q$400,MATCH("HOME",'FPL FIX2'!$N$1:$Q$1,0),0),"")&amp;IFERROR(VLOOKUP(FM$2&amp;$B7,'FPL FIX2'!$O$1:$P$400,MATCH("AWAY",'FPL FIX2'!$O$1:$P$1,0),0),"")&amp;IFERROR(VLOOKUP(FM$2&amp;$A7,'FA2'!$A:$D,MATCH("AWAY",'FA2'!$A$1:$D$1,0),0),"")&amp;IFERROR(VLOOKUP(FM$2&amp;$A7,'FA2'!$B:$C,MATCH("HOME",'FA2'!$B$1:$C$1,0),0),"")&amp;IFERROR(VLOOKUP(FM$2&amp;$A7,'EFL2'!$A:$D,MATCH("AWAY",'EFL2'!$A$1:$D$1,0),0),"")&amp;IFERROR(VLOOKUP(FM$2&amp;$A7,'EFL2'!$B:$C,MATCH("HOME",'EFL2'!$B$1:$C$1,0),0),"")&amp;IFERROR(VLOOKUP(FM$2&amp;$A7,'UCL2'!$C:$F,MATCH("AWAY",'UCL2'!$C$1:$F$1,0),0),"")&amp;IFERROR(VLOOKUP(FM$2&amp;$A7,'UCL2'!$D:$E,MATCH("HOME",'UCL2'!$D$1:$E$1,0),0),"")&amp;IFERROR(VLOOKUP(FM$2&amp;$A7,'EU2'!$C:$F,MATCH("AWAY",'EU2'!$C$1:$F$1,0),0),"")&amp;IFERROR(VLOOKUP(FM$2&amp;$A7,'EU2'!$D:$E,MATCH("HOME",'EU2'!$D$1:$E$1,0),0),"")&amp;IFERROR(VLOOKUP(FM$2&amp;$A7,'EUC2'!$C:$F,MATCH("AWAY",'EUC2'!$C$1:$F$1,0),0),"")&amp;IFERROR(VLOOKUP(FM$2&amp;$A7,'EUC2'!$D:$E,MATCH("HOME",'EUC2'!$D$1:$E$1,0),0),"")</f>
        <v>BOU</v>
      </c>
      <c r="FN7" s="25" t="str">
        <f>IFERROR(VLOOKUP(FN$2&amp;$B7,'FPL FIX2'!$N$1:$Q$400,MATCH("HOME",'FPL FIX2'!$N$1:$Q$1,0),0),"")&amp;IFERROR(VLOOKUP(FN$2&amp;$B7,'FPL FIX2'!$O$1:$P$400,MATCH("AWAY",'FPL FIX2'!$O$1:$P$1,0),0),"")&amp;IFERROR(VLOOKUP(FN$2&amp;$A7,'FA2'!$A:$D,MATCH("AWAY",'FA2'!$A$1:$D$1,0),0),"")&amp;IFERROR(VLOOKUP(FN$2&amp;$A7,'FA2'!$B:$C,MATCH("HOME",'FA2'!$B$1:$C$1,0),0),"")&amp;IFERROR(VLOOKUP(FN$2&amp;$A7,'EFL2'!$A:$D,MATCH("AWAY",'EFL2'!$A$1:$D$1,0),0),"")&amp;IFERROR(VLOOKUP(FN$2&amp;$A7,'EFL2'!$B:$C,MATCH("HOME",'EFL2'!$B$1:$C$1,0),0),"")&amp;IFERROR(VLOOKUP(FN$2&amp;$A7,'UCL2'!$C:$F,MATCH("AWAY",'UCL2'!$C$1:$F$1,0),0),"")&amp;IFERROR(VLOOKUP(FN$2&amp;$A7,'UCL2'!$D:$E,MATCH("HOME",'UCL2'!$D$1:$E$1,0),0),"")&amp;IFERROR(VLOOKUP(FN$2&amp;$A7,'EU2'!$C:$F,MATCH("AWAY",'EU2'!$C$1:$F$1,0),0),"")&amp;IFERROR(VLOOKUP(FN$2&amp;$A7,'EU2'!$D:$E,MATCH("HOME",'EU2'!$D$1:$E$1,0),0),"")&amp;IFERROR(VLOOKUP(FN$2&amp;$A7,'EUC2'!$C:$F,MATCH("AWAY",'EUC2'!$C$1:$F$1,0),0),"")&amp;IFERROR(VLOOKUP(FN$2&amp;$A7,'EUC2'!$D:$E,MATCH("HOME",'EUC2'!$D$1:$E$1,0),0),"")</f>
        <v/>
      </c>
      <c r="FO7" s="25" t="str">
        <f>IFERROR(VLOOKUP(FO$2&amp;$B7,'FPL FIX2'!$N$1:$Q$400,MATCH("HOME",'FPL FIX2'!$N$1:$Q$1,0),0),"")&amp;IFERROR(VLOOKUP(FO$2&amp;$B7,'FPL FIX2'!$O$1:$P$400,MATCH("AWAY",'FPL FIX2'!$O$1:$P$1,0),0),"")&amp;IFERROR(VLOOKUP(FO$2&amp;$A7,'FA2'!$A:$D,MATCH("AWAY",'FA2'!$A$1:$D$1,0),0),"")&amp;IFERROR(VLOOKUP(FO$2&amp;$A7,'FA2'!$B:$C,MATCH("HOME",'FA2'!$B$1:$C$1,0),0),"")&amp;IFERROR(VLOOKUP(FO$2&amp;$A7,'EFL2'!$A:$D,MATCH("AWAY",'EFL2'!$A$1:$D$1,0),0),"")&amp;IFERROR(VLOOKUP(FO$2&amp;$A7,'EFL2'!$B:$C,MATCH("HOME",'EFL2'!$B$1:$C$1,0),0),"")&amp;IFERROR(VLOOKUP(FO$2&amp;$A7,'UCL2'!$C:$F,MATCH("AWAY",'UCL2'!$C$1:$F$1,0),0),"")&amp;IFERROR(VLOOKUP(FO$2&amp;$A7,'UCL2'!$D:$E,MATCH("HOME",'UCL2'!$D$1:$E$1,0),0),"")&amp;IFERROR(VLOOKUP(FO$2&amp;$A7,'EU2'!$C:$F,MATCH("AWAY",'EU2'!$C$1:$F$1,0),0),"")&amp;IFERROR(VLOOKUP(FO$2&amp;$A7,'EU2'!$D:$E,MATCH("HOME",'EU2'!$D$1:$E$1,0),0),"")&amp;IFERROR(VLOOKUP(FO$2&amp;$A7,'EUC2'!$C:$F,MATCH("AWAY",'EUC2'!$C$1:$F$1,0),0),"")&amp;IFERROR(VLOOKUP(FO$2&amp;$A7,'EUC2'!$D:$E,MATCH("HOME",'EUC2'!$D$1:$E$1,0),0),"")</f>
        <v/>
      </c>
      <c r="FP7" s="25" t="str">
        <f>IFERROR(VLOOKUP(FP$2&amp;$B7,'FPL FIX2'!$N$1:$Q$400,MATCH("HOME",'FPL FIX2'!$N$1:$Q$1,0),0),"")&amp;IFERROR(VLOOKUP(FP$2&amp;$B7,'FPL FIX2'!$O$1:$P$400,MATCH("AWAY",'FPL FIX2'!$O$1:$P$1,0),0),"")&amp;IFERROR(VLOOKUP(FP$2&amp;$A7,'FA2'!$A:$D,MATCH("AWAY",'FA2'!$A$1:$D$1,0),0),"")&amp;IFERROR(VLOOKUP(FP$2&amp;$A7,'FA2'!$B:$C,MATCH("HOME",'FA2'!$B$1:$C$1,0),0),"")&amp;IFERROR(VLOOKUP(FP$2&amp;$A7,'EFL2'!$A:$D,MATCH("AWAY",'EFL2'!$A$1:$D$1,0),0),"")&amp;IFERROR(VLOOKUP(FP$2&amp;$A7,'EFL2'!$B:$C,MATCH("HOME",'EFL2'!$B$1:$C$1,0),0),"")&amp;IFERROR(VLOOKUP(FP$2&amp;$A7,'UCL2'!$C:$F,MATCH("AWAY",'UCL2'!$C$1:$F$1,0),0),"")&amp;IFERROR(VLOOKUP(FP$2&amp;$A7,'UCL2'!$D:$E,MATCH("HOME",'UCL2'!$D$1:$E$1,0),0),"")&amp;IFERROR(VLOOKUP(FP$2&amp;$A7,'EU2'!$C:$F,MATCH("AWAY",'EU2'!$C$1:$F$1,0),0),"")&amp;IFERROR(VLOOKUP(FP$2&amp;$A7,'EU2'!$D:$E,MATCH("HOME",'EU2'!$D$1:$E$1,0),0),"")&amp;IFERROR(VLOOKUP(FP$2&amp;$A7,'EUC2'!$C:$F,MATCH("AWAY",'EUC2'!$C$1:$F$1,0),0),"")&amp;IFERROR(VLOOKUP(FP$2&amp;$A7,'EUC2'!$D:$E,MATCH("HOME",'EUC2'!$D$1:$E$1,0),0),"")</f>
        <v/>
      </c>
      <c r="FQ7" s="25" t="str">
        <f>IFERROR(VLOOKUP(FQ$2&amp;$B7,'FPL FIX2'!$N$1:$Q$400,MATCH("HOME",'FPL FIX2'!$N$1:$Q$1,0),0),"")&amp;IFERROR(VLOOKUP(FQ$2&amp;$B7,'FPL FIX2'!$O$1:$P$400,MATCH("AWAY",'FPL FIX2'!$O$1:$P$1,0),0),"")&amp;IFERROR(VLOOKUP(FQ$2&amp;$A7,'FA2'!$A:$D,MATCH("AWAY",'FA2'!$A$1:$D$1,0),0),"")&amp;IFERROR(VLOOKUP(FQ$2&amp;$A7,'FA2'!$B:$C,MATCH("HOME",'FA2'!$B$1:$C$1,0),0),"")&amp;IFERROR(VLOOKUP(FQ$2&amp;$A7,'EFL2'!$A:$D,MATCH("AWAY",'EFL2'!$A$1:$D$1,0),0),"")&amp;IFERROR(VLOOKUP(FQ$2&amp;$A7,'EFL2'!$B:$C,MATCH("HOME",'EFL2'!$B$1:$C$1,0),0),"")&amp;IFERROR(VLOOKUP(FQ$2&amp;$A7,'UCL2'!$C:$F,MATCH("AWAY",'UCL2'!$C$1:$F$1,0),0),"")&amp;IFERROR(VLOOKUP(FQ$2&amp;$A7,'UCL2'!$D:$E,MATCH("HOME",'UCL2'!$D$1:$E$1,0),0),"")&amp;IFERROR(VLOOKUP(FQ$2&amp;$A7,'EU2'!$C:$F,MATCH("AWAY",'EU2'!$C$1:$F$1,0),0),"")&amp;IFERROR(VLOOKUP(FQ$2&amp;$A7,'EU2'!$D:$E,MATCH("HOME",'EU2'!$D$1:$E$1,0),0),"")&amp;IFERROR(VLOOKUP(FQ$2&amp;$A7,'EUC2'!$C:$F,MATCH("AWAY",'EUC2'!$C$1:$F$1,0),0),"")&amp;IFERROR(VLOOKUP(FQ$2&amp;$A7,'EUC2'!$D:$E,MATCH("HOME",'EUC2'!$D$1:$E$1,0),0),"")</f>
        <v/>
      </c>
      <c r="FR7" s="25" t="str">
        <f>IFERROR(VLOOKUP(FR$2&amp;$B7,'FPL FIX2'!$N$1:$Q$400,MATCH("HOME",'FPL FIX2'!$N$1:$Q$1,0),0),"")&amp;IFERROR(VLOOKUP(FR$2&amp;$B7,'FPL FIX2'!$O$1:$P$400,MATCH("AWAY",'FPL FIX2'!$O$1:$P$1,0),0),"")&amp;IFERROR(VLOOKUP(FR$2&amp;$A7,'FA2'!$A:$D,MATCH("AWAY",'FA2'!$A$1:$D$1,0),0),"")&amp;IFERROR(VLOOKUP(FR$2&amp;$A7,'FA2'!$B:$C,MATCH("HOME",'FA2'!$B$1:$C$1,0),0),"")&amp;IFERROR(VLOOKUP(FR$2&amp;$A7,'EFL2'!$A:$D,MATCH("AWAY",'EFL2'!$A$1:$D$1,0),0),"")&amp;IFERROR(VLOOKUP(FR$2&amp;$A7,'EFL2'!$B:$C,MATCH("HOME",'EFL2'!$B$1:$C$1,0),0),"")&amp;IFERROR(VLOOKUP(FR$2&amp;$A7,'UCL2'!$C:$F,MATCH("AWAY",'UCL2'!$C$1:$F$1,0),0),"")&amp;IFERROR(VLOOKUP(FR$2&amp;$A7,'UCL2'!$D:$E,MATCH("HOME",'UCL2'!$D$1:$E$1,0),0),"")&amp;IFERROR(VLOOKUP(FR$2&amp;$A7,'EU2'!$C:$F,MATCH("AWAY",'EU2'!$C$1:$F$1,0),0),"")&amp;IFERROR(VLOOKUP(FR$2&amp;$A7,'EU2'!$D:$E,MATCH("HOME",'EU2'!$D$1:$E$1,0),0),"")&amp;IFERROR(VLOOKUP(FR$2&amp;$A7,'EUC2'!$C:$F,MATCH("AWAY",'EUC2'!$C$1:$F$1,0),0),"")&amp;IFERROR(VLOOKUP(FR$2&amp;$A7,'EUC2'!$D:$E,MATCH("HOME",'EUC2'!$D$1:$E$1,0),0),"")</f>
        <v/>
      </c>
      <c r="FS7" s="25" t="str">
        <f>IFERROR(VLOOKUP(FS$2&amp;$B7,'FPL FIX2'!$N$1:$Q$400,MATCH("HOME",'FPL FIX2'!$N$1:$Q$1,0),0),"")&amp;IFERROR(VLOOKUP(FS$2&amp;$B7,'FPL FIX2'!$O$1:$P$400,MATCH("AWAY",'FPL FIX2'!$O$1:$P$1,0),0),"")&amp;IFERROR(VLOOKUP(FS$2&amp;$A7,'FA2'!$A:$D,MATCH("AWAY",'FA2'!$A$1:$D$1,0),0),"")&amp;IFERROR(VLOOKUP(FS$2&amp;$A7,'FA2'!$B:$C,MATCH("HOME",'FA2'!$B$1:$C$1,0),0),"")&amp;IFERROR(VLOOKUP(FS$2&amp;$A7,'EFL2'!$A:$D,MATCH("AWAY",'EFL2'!$A$1:$D$1,0),0),"")&amp;IFERROR(VLOOKUP(FS$2&amp;$A7,'EFL2'!$B:$C,MATCH("HOME",'EFL2'!$B$1:$C$1,0),0),"")&amp;IFERROR(VLOOKUP(FS$2&amp;$A7,'UCL2'!$C:$F,MATCH("AWAY",'UCL2'!$C$1:$F$1,0),0),"")&amp;IFERROR(VLOOKUP(FS$2&amp;$A7,'UCL2'!$D:$E,MATCH("HOME",'UCL2'!$D$1:$E$1,0),0),"")&amp;IFERROR(VLOOKUP(FS$2&amp;$A7,'EU2'!$C:$F,MATCH("AWAY",'EU2'!$C$1:$F$1,0),0),"")&amp;IFERROR(VLOOKUP(FS$2&amp;$A7,'EU2'!$D:$E,MATCH("HOME",'EU2'!$D$1:$E$1,0),0),"")&amp;IFERROR(VLOOKUP(FS$2&amp;$A7,'EUC2'!$C:$F,MATCH("AWAY",'EUC2'!$C$1:$F$1,0),0),"")&amp;IFERROR(VLOOKUP(FS$2&amp;$A7,'EUC2'!$D:$E,MATCH("HOME",'EUC2'!$D$1:$E$1,0),0),"")</f>
        <v/>
      </c>
      <c r="FT7" s="25" t="str">
        <f>IFERROR(VLOOKUP(FT$2&amp;$B7,'FPL FIX2'!$N$1:$Q$400,MATCH("HOME",'FPL FIX2'!$N$1:$Q$1,0),0),"")&amp;IFERROR(VLOOKUP(FT$2&amp;$B7,'FPL FIX2'!$O$1:$P$400,MATCH("AWAY",'FPL FIX2'!$O$1:$P$1,0),0),"")&amp;IFERROR(VLOOKUP(FT$2&amp;$A7,'FA2'!$A:$D,MATCH("AWAY",'FA2'!$A$1:$D$1,0),0),"")&amp;IFERROR(VLOOKUP(FT$2&amp;$A7,'FA2'!$B:$C,MATCH("HOME",'FA2'!$B$1:$C$1,0),0),"")&amp;IFERROR(VLOOKUP(FT$2&amp;$A7,'EFL2'!$A:$D,MATCH("AWAY",'EFL2'!$A$1:$D$1,0),0),"")&amp;IFERROR(VLOOKUP(FT$2&amp;$A7,'EFL2'!$B:$C,MATCH("HOME",'EFL2'!$B$1:$C$1,0),0),"")&amp;IFERROR(VLOOKUP(FT$2&amp;$A7,'UCL2'!$C:$F,MATCH("AWAY",'UCL2'!$C$1:$F$1,0),0),"")&amp;IFERROR(VLOOKUP(FT$2&amp;$A7,'UCL2'!$D:$E,MATCH("HOME",'UCL2'!$D$1:$E$1,0),0),"")&amp;IFERROR(VLOOKUP(FT$2&amp;$A7,'EU2'!$C:$F,MATCH("AWAY",'EU2'!$C$1:$F$1,0),0),"")&amp;IFERROR(VLOOKUP(FT$2&amp;$A7,'EU2'!$D:$E,MATCH("HOME",'EU2'!$D$1:$E$1,0),0),"")&amp;IFERROR(VLOOKUP(FT$2&amp;$A7,'EUC2'!$C:$F,MATCH("AWAY",'EUC2'!$C$1:$F$1,0),0),"")&amp;IFERROR(VLOOKUP(FT$2&amp;$A7,'EUC2'!$D:$E,MATCH("HOME",'EUC2'!$D$1:$E$1,0),0),"")</f>
        <v/>
      </c>
      <c r="FU7" s="25" t="str">
        <f>IFERROR(VLOOKUP(FU$2&amp;$B7,'FPL FIX2'!$N$1:$Q$400,MATCH("HOME",'FPL FIX2'!$N$1:$Q$1,0),0),"")&amp;IFERROR(VLOOKUP(FU$2&amp;$B7,'FPL FIX2'!$O$1:$P$400,MATCH("AWAY",'FPL FIX2'!$O$1:$P$1,0),0),"")&amp;IFERROR(VLOOKUP(FU$2&amp;$A7,'FA2'!$A:$D,MATCH("AWAY",'FA2'!$A$1:$D$1,0),0),"")&amp;IFERROR(VLOOKUP(FU$2&amp;$A7,'FA2'!$B:$C,MATCH("HOME",'FA2'!$B$1:$C$1,0),0),"")&amp;IFERROR(VLOOKUP(FU$2&amp;$A7,'EFL2'!$A:$D,MATCH("AWAY",'EFL2'!$A$1:$D$1,0),0),"")&amp;IFERROR(VLOOKUP(FU$2&amp;$A7,'EFL2'!$B:$C,MATCH("HOME",'EFL2'!$B$1:$C$1,0),0),"")&amp;IFERROR(VLOOKUP(FU$2&amp;$A7,'UCL2'!$C:$F,MATCH("AWAY",'UCL2'!$C$1:$F$1,0),0),"")&amp;IFERROR(VLOOKUP(FU$2&amp;$A7,'UCL2'!$D:$E,MATCH("HOME",'UCL2'!$D$1:$E$1,0),0),"")&amp;IFERROR(VLOOKUP(FU$2&amp;$A7,'EU2'!$C:$F,MATCH("AWAY",'EU2'!$C$1:$F$1,0),0),"")&amp;IFERROR(VLOOKUP(FU$2&amp;$A7,'EU2'!$D:$E,MATCH("HOME",'EU2'!$D$1:$E$1,0),0),"")&amp;IFERROR(VLOOKUP(FU$2&amp;$A7,'EUC2'!$C:$F,MATCH("AWAY",'EUC2'!$C$1:$F$1,0),0),"")&amp;IFERROR(VLOOKUP(FU$2&amp;$A7,'EUC2'!$D:$E,MATCH("HOME",'EUC2'!$D$1:$E$1,0),0),"")</f>
        <v>lee</v>
      </c>
      <c r="FV7" s="25" t="str">
        <f>IFERROR(VLOOKUP(FV$2&amp;$B7,'FPL FIX2'!$N$1:$Q$400,MATCH("HOME",'FPL FIX2'!$N$1:$Q$1,0),0),"")&amp;IFERROR(VLOOKUP(FV$2&amp;$B7,'FPL FIX2'!$O$1:$P$400,MATCH("AWAY",'FPL FIX2'!$O$1:$P$1,0),0),"")&amp;IFERROR(VLOOKUP(FV$2&amp;$A7,'FA2'!$A:$D,MATCH("AWAY",'FA2'!$A$1:$D$1,0),0),"")&amp;IFERROR(VLOOKUP(FV$2&amp;$A7,'FA2'!$B:$C,MATCH("HOME",'FA2'!$B$1:$C$1,0),0),"")&amp;IFERROR(VLOOKUP(FV$2&amp;$A7,'EFL2'!$A:$D,MATCH("AWAY",'EFL2'!$A$1:$D$1,0),0),"")&amp;IFERROR(VLOOKUP(FV$2&amp;$A7,'EFL2'!$B:$C,MATCH("HOME",'EFL2'!$B$1:$C$1,0),0),"")&amp;IFERROR(VLOOKUP(FV$2&amp;$A7,'UCL2'!$C:$F,MATCH("AWAY",'UCL2'!$C$1:$F$1,0),0),"")&amp;IFERROR(VLOOKUP(FV$2&amp;$A7,'UCL2'!$D:$E,MATCH("HOME",'UCL2'!$D$1:$E$1,0),0),"")&amp;IFERROR(VLOOKUP(FV$2&amp;$A7,'EU2'!$C:$F,MATCH("AWAY",'EU2'!$C$1:$F$1,0),0),"")&amp;IFERROR(VLOOKUP(FV$2&amp;$A7,'EU2'!$D:$E,MATCH("HOME",'EU2'!$D$1:$E$1,0),0),"")&amp;IFERROR(VLOOKUP(FV$2&amp;$A7,'EUC2'!$C:$F,MATCH("AWAY",'EUC2'!$C$1:$F$1,0),0),"")&amp;IFERROR(VLOOKUP(FV$2&amp;$A7,'EUC2'!$D:$E,MATCH("HOME",'EUC2'!$D$1:$E$1,0),0),"")</f>
        <v/>
      </c>
      <c r="FW7" s="25" t="str">
        <f>IFERROR(VLOOKUP(FW$2&amp;$B7,'FPL FIX2'!$N$1:$Q$400,MATCH("HOME",'FPL FIX2'!$N$1:$Q$1,0),0),"")&amp;IFERROR(VLOOKUP(FW$2&amp;$B7,'FPL FIX2'!$O$1:$P$400,MATCH("AWAY",'FPL FIX2'!$O$1:$P$1,0),0),"")&amp;IFERROR(VLOOKUP(FW$2&amp;$A7,'FA2'!$A:$D,MATCH("AWAY",'FA2'!$A$1:$D$1,0),0),"")&amp;IFERROR(VLOOKUP(FW$2&amp;$A7,'FA2'!$B:$C,MATCH("HOME",'FA2'!$B$1:$C$1,0),0),"")&amp;IFERROR(VLOOKUP(FW$2&amp;$A7,'EFL2'!$A:$D,MATCH("AWAY",'EFL2'!$A$1:$D$1,0),0),"")&amp;IFERROR(VLOOKUP(FW$2&amp;$A7,'EFL2'!$B:$C,MATCH("HOME",'EFL2'!$B$1:$C$1,0),0),"")&amp;IFERROR(VLOOKUP(FW$2&amp;$A7,'UCL2'!$C:$F,MATCH("AWAY",'UCL2'!$C$1:$F$1,0),0),"")&amp;IFERROR(VLOOKUP(FW$2&amp;$A7,'UCL2'!$D:$E,MATCH("HOME",'UCL2'!$D$1:$E$1,0),0),"")&amp;IFERROR(VLOOKUP(FW$2&amp;$A7,'EU2'!$C:$F,MATCH("AWAY",'EU2'!$C$1:$F$1,0),0),"")&amp;IFERROR(VLOOKUP(FW$2&amp;$A7,'EU2'!$D:$E,MATCH("HOME",'EU2'!$D$1:$E$1,0),0),"")&amp;IFERROR(VLOOKUP(FW$2&amp;$A7,'EUC2'!$C:$F,MATCH("AWAY",'EUC2'!$C$1:$F$1,0),0),"")&amp;IFERROR(VLOOKUP(FW$2&amp;$A7,'EUC2'!$D:$E,MATCH("HOME",'EUC2'!$D$1:$E$1,0),0),"")</f>
        <v/>
      </c>
      <c r="FX7" s="25" t="str">
        <f>IFERROR(VLOOKUP(FX$2&amp;$B7,'FPL FIX2'!$N$1:$Q$400,MATCH("HOME",'FPL FIX2'!$N$1:$Q$1,0),0),"")&amp;IFERROR(VLOOKUP(FX$2&amp;$B7,'FPL FIX2'!$O$1:$P$400,MATCH("AWAY",'FPL FIX2'!$O$1:$P$1,0),0),"")&amp;IFERROR(VLOOKUP(FX$2&amp;$A7,'FA2'!$A:$D,MATCH("AWAY",'FA2'!$A$1:$D$1,0),0),"")&amp;IFERROR(VLOOKUP(FX$2&amp;$A7,'FA2'!$B:$C,MATCH("HOME",'FA2'!$B$1:$C$1,0),0),"")&amp;IFERROR(VLOOKUP(FX$2&amp;$A7,'EFL2'!$A:$D,MATCH("AWAY",'EFL2'!$A$1:$D$1,0),0),"")&amp;IFERROR(VLOOKUP(FX$2&amp;$A7,'EFL2'!$B:$C,MATCH("HOME",'EFL2'!$B$1:$C$1,0),0),"")&amp;IFERROR(VLOOKUP(FX$2&amp;$A7,'UCL2'!$C:$F,MATCH("AWAY",'UCL2'!$C$1:$F$1,0),0),"")&amp;IFERROR(VLOOKUP(FX$2&amp;$A7,'UCL2'!$D:$E,MATCH("HOME",'UCL2'!$D$1:$E$1,0),0),"")&amp;IFERROR(VLOOKUP(FX$2&amp;$A7,'EU2'!$C:$F,MATCH("AWAY",'EU2'!$C$1:$F$1,0),0),"")&amp;IFERROR(VLOOKUP(FX$2&amp;$A7,'EU2'!$D:$E,MATCH("HOME",'EU2'!$D$1:$E$1,0),0),"")&amp;IFERROR(VLOOKUP(FX$2&amp;$A7,'EUC2'!$C:$F,MATCH("AWAY",'EUC2'!$C$1:$F$1,0),0),"")&amp;IFERROR(VLOOKUP(FX$2&amp;$A7,'EUC2'!$D:$E,MATCH("HOME",'EUC2'!$D$1:$E$1,0),0),"")</f>
        <v/>
      </c>
      <c r="FY7" s="25" t="str">
        <f>IFERROR(VLOOKUP(FY$2&amp;$B7,'FPL FIX2'!$N$1:$Q$400,MATCH("HOME",'FPL FIX2'!$N$1:$Q$1,0),0),"")&amp;IFERROR(VLOOKUP(FY$2&amp;$B7,'FPL FIX2'!$O$1:$P$400,MATCH("AWAY",'FPL FIX2'!$O$1:$P$1,0),0),"")&amp;IFERROR(VLOOKUP(FY$2&amp;$A7,'FA2'!$A:$D,MATCH("AWAY",'FA2'!$A$1:$D$1,0),0),"")&amp;IFERROR(VLOOKUP(FY$2&amp;$A7,'FA2'!$B:$C,MATCH("HOME",'FA2'!$B$1:$C$1,0),0),"")&amp;IFERROR(VLOOKUP(FY$2&amp;$A7,'EFL2'!$A:$D,MATCH("AWAY",'EFL2'!$A$1:$D$1,0),0),"")&amp;IFERROR(VLOOKUP(FY$2&amp;$A7,'EFL2'!$B:$C,MATCH("HOME",'EFL2'!$B$1:$C$1,0),0),"")&amp;IFERROR(VLOOKUP(FY$2&amp;$A7,'UCL2'!$C:$F,MATCH("AWAY",'UCL2'!$C$1:$F$1,0),0),"")&amp;IFERROR(VLOOKUP(FY$2&amp;$A7,'UCL2'!$D:$E,MATCH("HOME",'UCL2'!$D$1:$E$1,0),0),"")&amp;IFERROR(VLOOKUP(FY$2&amp;$A7,'EU2'!$C:$F,MATCH("AWAY",'EU2'!$C$1:$F$1,0),0),"")&amp;IFERROR(VLOOKUP(FY$2&amp;$A7,'EU2'!$D:$E,MATCH("HOME",'EU2'!$D$1:$E$1,0),0),"")&amp;IFERROR(VLOOKUP(FY$2&amp;$A7,'EUC2'!$C:$F,MATCH("AWAY",'EUC2'!$C$1:$F$1,0),0),"")&amp;IFERROR(VLOOKUP(FY$2&amp;$A7,'EUC2'!$D:$E,MATCH("HOME",'EUC2'!$D$1:$E$1,0),0),"")</f>
        <v/>
      </c>
      <c r="FZ7" s="25" t="str">
        <f>IFERROR(VLOOKUP(FZ$2&amp;$B7,'FPL FIX2'!$N$1:$Q$400,MATCH("HOME",'FPL FIX2'!$N$1:$Q$1,0),0),"")&amp;IFERROR(VLOOKUP(FZ$2&amp;$B7,'FPL FIX2'!$O$1:$P$400,MATCH("AWAY",'FPL FIX2'!$O$1:$P$1,0),0),"")&amp;IFERROR(VLOOKUP(FZ$2&amp;$A7,'FA2'!$A:$D,MATCH("AWAY",'FA2'!$A$1:$D$1,0),0),"")&amp;IFERROR(VLOOKUP(FZ$2&amp;$A7,'FA2'!$B:$C,MATCH("HOME",'FA2'!$B$1:$C$1,0),0),"")&amp;IFERROR(VLOOKUP(FZ$2&amp;$A7,'EFL2'!$A:$D,MATCH("AWAY",'EFL2'!$A$1:$D$1,0),0),"")&amp;IFERROR(VLOOKUP(FZ$2&amp;$A7,'EFL2'!$B:$C,MATCH("HOME",'EFL2'!$B$1:$C$1,0),0),"")&amp;IFERROR(VLOOKUP(FZ$2&amp;$A7,'UCL2'!$C:$F,MATCH("AWAY",'UCL2'!$C$1:$F$1,0),0),"")&amp;IFERROR(VLOOKUP(FZ$2&amp;$A7,'UCL2'!$D:$E,MATCH("HOME",'UCL2'!$D$1:$E$1,0),0),"")&amp;IFERROR(VLOOKUP(FZ$2&amp;$A7,'EU2'!$C:$F,MATCH("AWAY",'EU2'!$C$1:$F$1,0),0),"")&amp;IFERROR(VLOOKUP(FZ$2&amp;$A7,'EU2'!$D:$E,MATCH("HOME",'EU2'!$D$1:$E$1,0),0),"")&amp;IFERROR(VLOOKUP(FZ$2&amp;$A7,'EUC2'!$C:$F,MATCH("AWAY",'EUC2'!$C$1:$F$1,0),0),"")&amp;IFERROR(VLOOKUP(FZ$2&amp;$A7,'EUC2'!$D:$E,MATCH("HOME",'EUC2'!$D$1:$E$1,0),0),"")</f>
        <v/>
      </c>
      <c r="GA7" s="25" t="str">
        <f>IFERROR(VLOOKUP(GA$2&amp;$B7,'FPL FIX2'!$N$1:$Q$400,MATCH("HOME",'FPL FIX2'!$N$1:$Q$1,0),0),"")&amp;IFERROR(VLOOKUP(GA$2&amp;$B7,'FPL FIX2'!$O$1:$P$400,MATCH("AWAY",'FPL FIX2'!$O$1:$P$1,0),0),"")&amp;IFERROR(VLOOKUP(GA$2&amp;$A7,'FA2'!$A:$D,MATCH("AWAY",'FA2'!$A$1:$D$1,0),0),"")&amp;IFERROR(VLOOKUP(GA$2&amp;$A7,'FA2'!$B:$C,MATCH("HOME",'FA2'!$B$1:$C$1,0),0),"")&amp;IFERROR(VLOOKUP(GA$2&amp;$A7,'EFL2'!$A:$D,MATCH("AWAY",'EFL2'!$A$1:$D$1,0),0),"")&amp;IFERROR(VLOOKUP(GA$2&amp;$A7,'EFL2'!$B:$C,MATCH("HOME",'EFL2'!$B$1:$C$1,0),0),"")&amp;IFERROR(VLOOKUP(GA$2&amp;$A7,'UCL2'!$C:$F,MATCH("AWAY",'UCL2'!$C$1:$F$1,0),0),"")&amp;IFERROR(VLOOKUP(GA$2&amp;$A7,'UCL2'!$D:$E,MATCH("HOME",'UCL2'!$D$1:$E$1,0),0),"")&amp;IFERROR(VLOOKUP(GA$2&amp;$A7,'EU2'!$C:$F,MATCH("AWAY",'EU2'!$C$1:$F$1,0),0),"")&amp;IFERROR(VLOOKUP(GA$2&amp;$A7,'EU2'!$D:$E,MATCH("HOME",'EU2'!$D$1:$E$1,0),0),"")&amp;IFERROR(VLOOKUP(GA$2&amp;$A7,'EUC2'!$C:$F,MATCH("AWAY",'EUC2'!$C$1:$F$1,0),0),"")&amp;IFERROR(VLOOKUP(GA$2&amp;$A7,'EUC2'!$D:$E,MATCH("HOME",'EUC2'!$D$1:$E$1,0),0),"")</f>
        <v/>
      </c>
      <c r="GB7" s="25" t="str">
        <f>IFERROR(VLOOKUP(GB$2&amp;$B7,'FPL FIX2'!$N$1:$Q$400,MATCH("HOME",'FPL FIX2'!$N$1:$Q$1,0),0),"")&amp;IFERROR(VLOOKUP(GB$2&amp;$B7,'FPL FIX2'!$O$1:$P$400,MATCH("AWAY",'FPL FIX2'!$O$1:$P$1,0),0),"")&amp;IFERROR(VLOOKUP(GB$2&amp;$A7,'FA2'!$A:$D,MATCH("AWAY",'FA2'!$A$1:$D$1,0),0),"")&amp;IFERROR(VLOOKUP(GB$2&amp;$A7,'FA2'!$B:$C,MATCH("HOME",'FA2'!$B$1:$C$1,0),0),"")&amp;IFERROR(VLOOKUP(GB$2&amp;$A7,'EFL2'!$A:$D,MATCH("AWAY",'EFL2'!$A$1:$D$1,0),0),"")&amp;IFERROR(VLOOKUP(GB$2&amp;$A7,'EFL2'!$B:$C,MATCH("HOME",'EFL2'!$B$1:$C$1,0),0),"")&amp;IFERROR(VLOOKUP(GB$2&amp;$A7,'UCL2'!$C:$F,MATCH("AWAY",'UCL2'!$C$1:$F$1,0),0),"")&amp;IFERROR(VLOOKUP(GB$2&amp;$A7,'UCL2'!$D:$E,MATCH("HOME",'UCL2'!$D$1:$E$1,0),0),"")&amp;IFERROR(VLOOKUP(GB$2&amp;$A7,'EU2'!$C:$F,MATCH("AWAY",'EU2'!$C$1:$F$1,0),0),"")&amp;IFERROR(VLOOKUP(GB$2&amp;$A7,'EU2'!$D:$E,MATCH("HOME",'EU2'!$D$1:$E$1,0),0),"")&amp;IFERROR(VLOOKUP(GB$2&amp;$A7,'EUC2'!$C:$F,MATCH("AWAY",'EUC2'!$C$1:$F$1,0),0),"")&amp;IFERROR(VLOOKUP(GB$2&amp;$A7,'EUC2'!$D:$E,MATCH("HOME",'EUC2'!$D$1:$E$1,0),0),"")</f>
        <v/>
      </c>
      <c r="GC7" s="25" t="str">
        <f>IFERROR(VLOOKUP(GC$2&amp;$B7,'FPL FIX2'!$N$1:$Q$400,MATCH("HOME",'FPL FIX2'!$N$1:$Q$1,0),0),"")&amp;IFERROR(VLOOKUP(GC$2&amp;$B7,'FPL FIX2'!$O$1:$P$400,MATCH("AWAY",'FPL FIX2'!$O$1:$P$1,0),0),"")&amp;IFERROR(VLOOKUP(GC$2&amp;$A7,'FA2'!$A:$D,MATCH("AWAY",'FA2'!$A$1:$D$1,0),0),"")&amp;IFERROR(VLOOKUP(GC$2&amp;$A7,'FA2'!$B:$C,MATCH("HOME",'FA2'!$B$1:$C$1,0),0),"")&amp;IFERROR(VLOOKUP(GC$2&amp;$A7,'EFL2'!$A:$D,MATCH("AWAY",'EFL2'!$A$1:$D$1,0),0),"")&amp;IFERROR(VLOOKUP(GC$2&amp;$A7,'EFL2'!$B:$C,MATCH("HOME",'EFL2'!$B$1:$C$1,0),0),"")&amp;IFERROR(VLOOKUP(GC$2&amp;$A7,'UCL2'!$C:$F,MATCH("AWAY",'UCL2'!$C$1:$F$1,0),0),"")&amp;IFERROR(VLOOKUP(GC$2&amp;$A7,'UCL2'!$D:$E,MATCH("HOME",'UCL2'!$D$1:$E$1,0),0),"")&amp;IFERROR(VLOOKUP(GC$2&amp;$A7,'EU2'!$C:$F,MATCH("AWAY",'EU2'!$C$1:$F$1,0),0),"")&amp;IFERROR(VLOOKUP(GC$2&amp;$A7,'EU2'!$D:$E,MATCH("HOME",'EU2'!$D$1:$E$1,0),0),"")&amp;IFERROR(VLOOKUP(GC$2&amp;$A7,'EUC2'!$C:$F,MATCH("AWAY",'EUC2'!$C$1:$F$1,0),0),"")&amp;IFERROR(VLOOKUP(GC$2&amp;$A7,'EUC2'!$D:$E,MATCH("HOME",'EUC2'!$D$1:$E$1,0),0),"")</f>
        <v/>
      </c>
      <c r="GD7" s="25" t="str">
        <f>IFERROR(VLOOKUP(GD$2&amp;$B7,'FPL FIX2'!$N$1:$Q$400,MATCH("HOME",'FPL FIX2'!$N$1:$Q$1,0),0),"")&amp;IFERROR(VLOOKUP(GD$2&amp;$B7,'FPL FIX2'!$O$1:$P$400,MATCH("AWAY",'FPL FIX2'!$O$1:$P$1,0),0),"")&amp;IFERROR(VLOOKUP(GD$2&amp;$A7,'FA2'!$A:$D,MATCH("AWAY",'FA2'!$A$1:$D$1,0),0),"")&amp;IFERROR(VLOOKUP(GD$2&amp;$A7,'FA2'!$B:$C,MATCH("HOME",'FA2'!$B$1:$C$1,0),0),"")&amp;IFERROR(VLOOKUP(GD$2&amp;$A7,'EFL2'!$A:$D,MATCH("AWAY",'EFL2'!$A$1:$D$1,0),0),"")&amp;IFERROR(VLOOKUP(GD$2&amp;$A7,'EFL2'!$B:$C,MATCH("HOME",'EFL2'!$B$1:$C$1,0),0),"")&amp;IFERROR(VLOOKUP(GD$2&amp;$A7,'UCL2'!$C:$F,MATCH("AWAY",'UCL2'!$C$1:$F$1,0),0),"")&amp;IFERROR(VLOOKUP(GD$2&amp;$A7,'UCL2'!$D:$E,MATCH("HOME",'UCL2'!$D$1:$E$1,0),0),"")&amp;IFERROR(VLOOKUP(GD$2&amp;$A7,'EU2'!$C:$F,MATCH("AWAY",'EU2'!$C$1:$F$1,0),0),"")&amp;IFERROR(VLOOKUP(GD$2&amp;$A7,'EU2'!$D:$E,MATCH("HOME",'EU2'!$D$1:$E$1,0),0),"")&amp;IFERROR(VLOOKUP(GD$2&amp;$A7,'EUC2'!$C:$F,MATCH("AWAY",'EUC2'!$C$1:$F$1,0),0),"")&amp;IFERROR(VLOOKUP(GD$2&amp;$A7,'EUC2'!$D:$E,MATCH("HOME",'EUC2'!$D$1:$E$1,0),0),"")</f>
        <v/>
      </c>
      <c r="GE7" s="25" t="str">
        <f>IFERROR(VLOOKUP(GE$2&amp;$B7,'FPL FIX2'!$N$1:$Q$400,MATCH("HOME",'FPL FIX2'!$N$1:$Q$1,0),0),"")&amp;IFERROR(VLOOKUP(GE$2&amp;$B7,'FPL FIX2'!$O$1:$P$400,MATCH("AWAY",'FPL FIX2'!$O$1:$P$1,0),0),"")&amp;IFERROR(VLOOKUP(GE$2&amp;$A7,'FA2'!$A:$D,MATCH("AWAY",'FA2'!$A$1:$D$1,0),0),"")&amp;IFERROR(VLOOKUP(GE$2&amp;$A7,'FA2'!$B:$C,MATCH("HOME",'FA2'!$B$1:$C$1,0),0),"")&amp;IFERROR(VLOOKUP(GE$2&amp;$A7,'EFL2'!$A:$D,MATCH("AWAY",'EFL2'!$A$1:$D$1,0),0),"")&amp;IFERROR(VLOOKUP(GE$2&amp;$A7,'EFL2'!$B:$C,MATCH("HOME",'EFL2'!$B$1:$C$1,0),0),"")&amp;IFERROR(VLOOKUP(GE$2&amp;$A7,'UCL2'!$C:$F,MATCH("AWAY",'UCL2'!$C$1:$F$1,0),0),"")&amp;IFERROR(VLOOKUP(GE$2&amp;$A7,'UCL2'!$D:$E,MATCH("HOME",'UCL2'!$D$1:$E$1,0),0),"")&amp;IFERROR(VLOOKUP(GE$2&amp;$A7,'EU2'!$C:$F,MATCH("AWAY",'EU2'!$C$1:$F$1,0),0),"")&amp;IFERROR(VLOOKUP(GE$2&amp;$A7,'EU2'!$D:$E,MATCH("HOME",'EU2'!$D$1:$E$1,0),0),"")&amp;IFERROR(VLOOKUP(GE$2&amp;$A7,'EUC2'!$C:$F,MATCH("AWAY",'EUC2'!$C$1:$F$1,0),0),"")&amp;IFERROR(VLOOKUP(GE$2&amp;$A7,'EUC2'!$D:$E,MATCH("HOME",'EUC2'!$D$1:$E$1,0),0),"")</f>
        <v/>
      </c>
      <c r="GF7" s="25" t="str">
        <f>IFERROR(VLOOKUP(GF$2&amp;$B7,'FPL FIX2'!$N$1:$Q$400,MATCH("HOME",'FPL FIX2'!$N$1:$Q$1,0),0),"")&amp;IFERROR(VLOOKUP(GF$2&amp;$B7,'FPL FIX2'!$O$1:$P$400,MATCH("AWAY",'FPL FIX2'!$O$1:$P$1,0),0),"")&amp;IFERROR(VLOOKUP(GF$2&amp;$A7,'FA2'!$A:$D,MATCH("AWAY",'FA2'!$A$1:$D$1,0),0),"")&amp;IFERROR(VLOOKUP(GF$2&amp;$A7,'FA2'!$B:$C,MATCH("HOME",'FA2'!$B$1:$C$1,0),0),"")&amp;IFERROR(VLOOKUP(GF$2&amp;$A7,'EFL2'!$A:$D,MATCH("AWAY",'EFL2'!$A$1:$D$1,0),0),"")&amp;IFERROR(VLOOKUP(GF$2&amp;$A7,'EFL2'!$B:$C,MATCH("HOME",'EFL2'!$B$1:$C$1,0),0),"")&amp;IFERROR(VLOOKUP(GF$2&amp;$A7,'UCL2'!$C:$F,MATCH("AWAY",'UCL2'!$C$1:$F$1,0),0),"")&amp;IFERROR(VLOOKUP(GF$2&amp;$A7,'UCL2'!$D:$E,MATCH("HOME",'UCL2'!$D$1:$E$1,0),0),"")&amp;IFERROR(VLOOKUP(GF$2&amp;$A7,'EU2'!$C:$F,MATCH("AWAY",'EU2'!$C$1:$F$1,0),0),"")&amp;IFERROR(VLOOKUP(GF$2&amp;$A7,'EU2'!$D:$E,MATCH("HOME",'EU2'!$D$1:$E$1,0),0),"")&amp;IFERROR(VLOOKUP(GF$2&amp;$A7,'EUC2'!$C:$F,MATCH("AWAY",'EUC2'!$C$1:$F$1,0),0),"")&amp;IFERROR(VLOOKUP(GF$2&amp;$A7,'EUC2'!$D:$E,MATCH("HOME",'EUC2'!$D$1:$E$1,0),0),"")</f>
        <v/>
      </c>
      <c r="GG7" s="25" t="str">
        <f>IFERROR(VLOOKUP(GG$2&amp;$B7,'FPL FIX2'!$N$1:$Q$400,MATCH("HOME",'FPL FIX2'!$N$1:$Q$1,0),0),"")&amp;IFERROR(VLOOKUP(GG$2&amp;$B7,'FPL FIX2'!$O$1:$P$400,MATCH("AWAY",'FPL FIX2'!$O$1:$P$1,0),0),"")&amp;IFERROR(VLOOKUP(GG$2&amp;$A7,'FA2'!$A:$D,MATCH("AWAY",'FA2'!$A$1:$D$1,0),0),"")&amp;IFERROR(VLOOKUP(GG$2&amp;$A7,'FA2'!$B:$C,MATCH("HOME",'FA2'!$B$1:$C$1,0),0),"")&amp;IFERROR(VLOOKUP(GG$2&amp;$A7,'EFL2'!$A:$D,MATCH("AWAY",'EFL2'!$A$1:$D$1,0),0),"")&amp;IFERROR(VLOOKUP(GG$2&amp;$A7,'EFL2'!$B:$C,MATCH("HOME",'EFL2'!$B$1:$C$1,0),0),"")&amp;IFERROR(VLOOKUP(GG$2&amp;$A7,'UCL2'!$C:$F,MATCH("AWAY",'UCL2'!$C$1:$F$1,0),0),"")&amp;IFERROR(VLOOKUP(GG$2&amp;$A7,'UCL2'!$D:$E,MATCH("HOME",'UCL2'!$D$1:$E$1,0),0),"")&amp;IFERROR(VLOOKUP(GG$2&amp;$A7,'EU2'!$C:$F,MATCH("AWAY",'EU2'!$C$1:$F$1,0),0),"")&amp;IFERROR(VLOOKUP(GG$2&amp;$A7,'EU2'!$D:$E,MATCH("HOME",'EU2'!$D$1:$E$1,0),0),"")&amp;IFERROR(VLOOKUP(GG$2&amp;$A7,'EUC2'!$C:$F,MATCH("AWAY",'EUC2'!$C$1:$F$1,0),0),"")&amp;IFERROR(VLOOKUP(GG$2&amp;$A7,'EUC2'!$D:$E,MATCH("HOME",'EUC2'!$D$1:$E$1,0),0),"")</f>
        <v/>
      </c>
      <c r="GH7" s="25" t="str">
        <f>IFERROR(VLOOKUP(GH$2&amp;$B7,'FPL FIX2'!$N$1:$Q$400,MATCH("HOME",'FPL FIX2'!$N$1:$Q$1,0),0),"")&amp;IFERROR(VLOOKUP(GH$2&amp;$B7,'FPL FIX2'!$O$1:$P$400,MATCH("AWAY",'FPL FIX2'!$O$1:$P$1,0),0),"")&amp;IFERROR(VLOOKUP(GH$2&amp;$A7,'FA2'!$A:$D,MATCH("AWAY",'FA2'!$A$1:$D$1,0),0),"")&amp;IFERROR(VLOOKUP(GH$2&amp;$A7,'FA2'!$B:$C,MATCH("HOME",'FA2'!$B$1:$C$1,0),0),"")&amp;IFERROR(VLOOKUP(GH$2&amp;$A7,'EFL2'!$A:$D,MATCH("AWAY",'EFL2'!$A$1:$D$1,0),0),"")&amp;IFERROR(VLOOKUP(GH$2&amp;$A7,'EFL2'!$B:$C,MATCH("HOME",'EFL2'!$B$1:$C$1,0),0),"")&amp;IFERROR(VLOOKUP(GH$2&amp;$A7,'UCL2'!$C:$F,MATCH("AWAY",'UCL2'!$C$1:$F$1,0),0),"")&amp;IFERROR(VLOOKUP(GH$2&amp;$A7,'UCL2'!$D:$E,MATCH("HOME",'UCL2'!$D$1:$E$1,0),0),"")&amp;IFERROR(VLOOKUP(GH$2&amp;$A7,'EU2'!$C:$F,MATCH("AWAY",'EU2'!$C$1:$F$1,0),0),"")&amp;IFERROR(VLOOKUP(GH$2&amp;$A7,'EU2'!$D:$E,MATCH("HOME",'EU2'!$D$1:$E$1,0),0),"")&amp;IFERROR(VLOOKUP(GH$2&amp;$A7,'EUC2'!$C:$F,MATCH("AWAY",'EUC2'!$C$1:$F$1,0),0),"")&amp;IFERROR(VLOOKUP(GH$2&amp;$A7,'EUC2'!$D:$E,MATCH("HOME",'EUC2'!$D$1:$E$1,0),0),"")</f>
        <v>SOU</v>
      </c>
      <c r="GI7" s="25" t="str">
        <f>IFERROR(VLOOKUP(GI$2&amp;$B7,'FPL FIX2'!$N$1:$Q$400,MATCH("HOME",'FPL FIX2'!$N$1:$Q$1,0),0),"")&amp;IFERROR(VLOOKUP(GI$2&amp;$B7,'FPL FIX2'!$O$1:$P$400,MATCH("AWAY",'FPL FIX2'!$O$1:$P$1,0),0),"")&amp;IFERROR(VLOOKUP(GI$2&amp;$A7,'FA2'!$A:$D,MATCH("AWAY",'FA2'!$A$1:$D$1,0),0),"")&amp;IFERROR(VLOOKUP(GI$2&amp;$A7,'FA2'!$B:$C,MATCH("HOME",'FA2'!$B$1:$C$1,0),0),"")&amp;IFERROR(VLOOKUP(GI$2&amp;$A7,'EFL2'!$A:$D,MATCH("AWAY",'EFL2'!$A$1:$D$1,0),0),"")&amp;IFERROR(VLOOKUP(GI$2&amp;$A7,'EFL2'!$B:$C,MATCH("HOME",'EFL2'!$B$1:$C$1,0),0),"")&amp;IFERROR(VLOOKUP(GI$2&amp;$A7,'UCL2'!$C:$F,MATCH("AWAY",'UCL2'!$C$1:$F$1,0),0),"")&amp;IFERROR(VLOOKUP(GI$2&amp;$A7,'UCL2'!$D:$E,MATCH("HOME",'UCL2'!$D$1:$E$1,0),0),"")&amp;IFERROR(VLOOKUP(GI$2&amp;$A7,'EU2'!$C:$F,MATCH("AWAY",'EU2'!$C$1:$F$1,0),0),"")&amp;IFERROR(VLOOKUP(GI$2&amp;$A7,'EU2'!$D:$E,MATCH("HOME",'EU2'!$D$1:$E$1,0),0),"")&amp;IFERROR(VLOOKUP(GI$2&amp;$A7,'EUC2'!$C:$F,MATCH("AWAY",'EUC2'!$C$1:$F$1,0),0),"")&amp;IFERROR(VLOOKUP(GI$2&amp;$A7,'EUC2'!$D:$E,MATCH("HOME",'EUC2'!$D$1:$E$1,0),0),"")</f>
        <v/>
      </c>
      <c r="GJ7" s="25" t="str">
        <f>IFERROR(VLOOKUP(GJ$2&amp;$B7,'FPL FIX2'!$N$1:$Q$400,MATCH("HOME",'FPL FIX2'!$N$1:$Q$1,0),0),"")&amp;IFERROR(VLOOKUP(GJ$2&amp;$B7,'FPL FIX2'!$O$1:$P$400,MATCH("AWAY",'FPL FIX2'!$O$1:$P$1,0),0),"")&amp;IFERROR(VLOOKUP(GJ$2&amp;$A7,'FA2'!$A:$D,MATCH("AWAY",'FA2'!$A$1:$D$1,0),0),"")&amp;IFERROR(VLOOKUP(GJ$2&amp;$A7,'FA2'!$B:$C,MATCH("HOME",'FA2'!$B$1:$C$1,0),0),"")&amp;IFERROR(VLOOKUP(GJ$2&amp;$A7,'EFL2'!$A:$D,MATCH("AWAY",'EFL2'!$A$1:$D$1,0),0),"")&amp;IFERROR(VLOOKUP(GJ$2&amp;$A7,'EFL2'!$B:$C,MATCH("HOME",'EFL2'!$B$1:$C$1,0),0),"")&amp;IFERROR(VLOOKUP(GJ$2&amp;$A7,'UCL2'!$C:$F,MATCH("AWAY",'UCL2'!$C$1:$F$1,0),0),"")&amp;IFERROR(VLOOKUP(GJ$2&amp;$A7,'UCL2'!$D:$E,MATCH("HOME",'UCL2'!$D$1:$E$1,0),0),"")&amp;IFERROR(VLOOKUP(GJ$2&amp;$A7,'EU2'!$C:$F,MATCH("AWAY",'EU2'!$C$1:$F$1,0),0),"")&amp;IFERROR(VLOOKUP(GJ$2&amp;$A7,'EU2'!$D:$E,MATCH("HOME",'EU2'!$D$1:$E$1,0),0),"")&amp;IFERROR(VLOOKUP(GJ$2&amp;$A7,'EUC2'!$C:$F,MATCH("AWAY",'EUC2'!$C$1:$F$1,0),0),"")&amp;IFERROR(VLOOKUP(GJ$2&amp;$A7,'EUC2'!$D:$E,MATCH("HOME",'EUC2'!$D$1:$E$1,0),0),"")</f>
        <v/>
      </c>
      <c r="GK7" s="25" t="str">
        <f>IFERROR(VLOOKUP(GK$2&amp;$B7,'FPL FIX2'!$N$1:$Q$400,MATCH("HOME",'FPL FIX2'!$N$1:$Q$1,0),0),"")&amp;IFERROR(VLOOKUP(GK$2&amp;$B7,'FPL FIX2'!$O$1:$P$400,MATCH("AWAY",'FPL FIX2'!$O$1:$P$1,0),0),"")&amp;IFERROR(VLOOKUP(GK$2&amp;$A7,'FA2'!$A:$D,MATCH("AWAY",'FA2'!$A$1:$D$1,0),0),"")&amp;IFERROR(VLOOKUP(GK$2&amp;$A7,'FA2'!$B:$C,MATCH("HOME",'FA2'!$B$1:$C$1,0),0),"")&amp;IFERROR(VLOOKUP(GK$2&amp;$A7,'EFL2'!$A:$D,MATCH("AWAY",'EFL2'!$A$1:$D$1,0),0),"")&amp;IFERROR(VLOOKUP(GK$2&amp;$A7,'EFL2'!$B:$C,MATCH("HOME",'EFL2'!$B$1:$C$1,0),0),"")&amp;IFERROR(VLOOKUP(GK$2&amp;$A7,'UCL2'!$C:$F,MATCH("AWAY",'UCL2'!$C$1:$F$1,0),0),"")&amp;IFERROR(VLOOKUP(GK$2&amp;$A7,'UCL2'!$D:$E,MATCH("HOME",'UCL2'!$D$1:$E$1,0),0),"")&amp;IFERROR(VLOOKUP(GK$2&amp;$A7,'EU2'!$C:$F,MATCH("AWAY",'EU2'!$C$1:$F$1,0),0),"")&amp;IFERROR(VLOOKUP(GK$2&amp;$A7,'EU2'!$D:$E,MATCH("HOME",'EU2'!$D$1:$E$1,0),0),"")&amp;IFERROR(VLOOKUP(GK$2&amp;$A7,'EUC2'!$C:$F,MATCH("AWAY",'EUC2'!$C$1:$F$1,0),0),"")&amp;IFERROR(VLOOKUP(GK$2&amp;$A7,'EUC2'!$D:$E,MATCH("HOME",'EUC2'!$D$1:$E$1,0),0),"")</f>
        <v/>
      </c>
      <c r="GL7" s="25" t="str">
        <f>IFERROR(VLOOKUP(GL$2&amp;$B7,'FPL FIX2'!$N$1:$Q$400,MATCH("HOME",'FPL FIX2'!$N$1:$Q$1,0),0),"")&amp;IFERROR(VLOOKUP(GL$2&amp;$B7,'FPL FIX2'!$O$1:$P$400,MATCH("AWAY",'FPL FIX2'!$O$1:$P$1,0),0),"")&amp;IFERROR(VLOOKUP(GL$2&amp;$A7,'FA2'!$A:$D,MATCH("AWAY",'FA2'!$A$1:$D$1,0),0),"")&amp;IFERROR(VLOOKUP(GL$2&amp;$A7,'FA2'!$B:$C,MATCH("HOME",'FA2'!$B$1:$C$1,0),0),"")&amp;IFERROR(VLOOKUP(GL$2&amp;$A7,'EFL2'!$A:$D,MATCH("AWAY",'EFL2'!$A$1:$D$1,0),0),"")&amp;IFERROR(VLOOKUP(GL$2&amp;$A7,'EFL2'!$B:$C,MATCH("HOME",'EFL2'!$B$1:$C$1,0),0),"")&amp;IFERROR(VLOOKUP(GL$2&amp;$A7,'UCL2'!$C:$F,MATCH("AWAY",'UCL2'!$C$1:$F$1,0),0),"")&amp;IFERROR(VLOOKUP(GL$2&amp;$A7,'UCL2'!$D:$E,MATCH("HOME",'UCL2'!$D$1:$E$1,0),0),"")&amp;IFERROR(VLOOKUP(GL$2&amp;$A7,'EU2'!$C:$F,MATCH("AWAY",'EU2'!$C$1:$F$1,0),0),"")&amp;IFERROR(VLOOKUP(GL$2&amp;$A7,'EU2'!$D:$E,MATCH("HOME",'EU2'!$D$1:$E$1,0),0),"")&amp;IFERROR(VLOOKUP(GL$2&amp;$A7,'EUC2'!$C:$F,MATCH("AWAY",'EUC2'!$C$1:$F$1,0),0),"")&amp;IFERROR(VLOOKUP(GL$2&amp;$A7,'EUC2'!$D:$E,MATCH("HOME",'EUC2'!$D$1:$E$1,0),0),"")</f>
        <v/>
      </c>
      <c r="GM7" s="25" t="str">
        <f>IFERROR(VLOOKUP(GM$2&amp;$B7,'FPL FIX2'!$N$1:$Q$400,MATCH("HOME",'FPL FIX2'!$N$1:$Q$1,0),0),"")&amp;IFERROR(VLOOKUP(GM$2&amp;$B7,'FPL FIX2'!$O$1:$P$400,MATCH("AWAY",'FPL FIX2'!$O$1:$P$1,0),0),"")&amp;IFERROR(VLOOKUP(GM$2&amp;$A7,'FA2'!$A:$D,MATCH("AWAY",'FA2'!$A$1:$D$1,0),0),"")&amp;IFERROR(VLOOKUP(GM$2&amp;$A7,'FA2'!$B:$C,MATCH("HOME",'FA2'!$B$1:$C$1,0),0),"")&amp;IFERROR(VLOOKUP(GM$2&amp;$A7,'EFL2'!$A:$D,MATCH("AWAY",'EFL2'!$A$1:$D$1,0),0),"")&amp;IFERROR(VLOOKUP(GM$2&amp;$A7,'EFL2'!$B:$C,MATCH("HOME",'EFL2'!$B$1:$C$1,0),0),"")&amp;IFERROR(VLOOKUP(GM$2&amp;$A7,'UCL2'!$C:$F,MATCH("AWAY",'UCL2'!$C$1:$F$1,0),0),"")&amp;IFERROR(VLOOKUP(GM$2&amp;$A7,'UCL2'!$D:$E,MATCH("HOME",'UCL2'!$D$1:$E$1,0),0),"")&amp;IFERROR(VLOOKUP(GM$2&amp;$A7,'EU2'!$C:$F,MATCH("AWAY",'EU2'!$C$1:$F$1,0),0),"")&amp;IFERROR(VLOOKUP(GM$2&amp;$A7,'EU2'!$D:$E,MATCH("HOME",'EU2'!$D$1:$E$1,0),0),"")&amp;IFERROR(VLOOKUP(GM$2&amp;$A7,'EUC2'!$C:$F,MATCH("AWAY",'EUC2'!$C$1:$F$1,0),0),"")&amp;IFERROR(VLOOKUP(GM$2&amp;$A7,'EUC2'!$D:$E,MATCH("HOME",'EUC2'!$D$1:$E$1,0),0),"")</f>
        <v/>
      </c>
      <c r="GN7" s="25" t="str">
        <f>IFERROR(VLOOKUP(GN$2&amp;$B7,'FPL FIX2'!$N$1:$Q$400,MATCH("HOME",'FPL FIX2'!$N$1:$Q$1,0),0),"")&amp;IFERROR(VLOOKUP(GN$2&amp;$B7,'FPL FIX2'!$O$1:$P$400,MATCH("AWAY",'FPL FIX2'!$O$1:$P$1,0),0),"")&amp;IFERROR(VLOOKUP(GN$2&amp;$A7,'FA2'!$A:$D,MATCH("AWAY",'FA2'!$A$1:$D$1,0),0),"")&amp;IFERROR(VLOOKUP(GN$2&amp;$A7,'FA2'!$B:$C,MATCH("HOME",'FA2'!$B$1:$C$1,0),0),"")&amp;IFERROR(VLOOKUP(GN$2&amp;$A7,'EFL2'!$A:$D,MATCH("AWAY",'EFL2'!$A$1:$D$1,0),0),"")&amp;IFERROR(VLOOKUP(GN$2&amp;$A7,'EFL2'!$B:$C,MATCH("HOME",'EFL2'!$B$1:$C$1,0),0),"")&amp;IFERROR(VLOOKUP(GN$2&amp;$A7,'UCL2'!$C:$F,MATCH("AWAY",'UCL2'!$C$1:$F$1,0),0),"")&amp;IFERROR(VLOOKUP(GN$2&amp;$A7,'UCL2'!$D:$E,MATCH("HOME",'UCL2'!$D$1:$E$1,0),0),"")&amp;IFERROR(VLOOKUP(GN$2&amp;$A7,'EU2'!$C:$F,MATCH("AWAY",'EU2'!$C$1:$F$1,0),0),"")&amp;IFERROR(VLOOKUP(GN$2&amp;$A7,'EU2'!$D:$E,MATCH("HOME",'EU2'!$D$1:$E$1,0),0),"")&amp;IFERROR(VLOOKUP(GN$2&amp;$A7,'EUC2'!$C:$F,MATCH("AWAY",'EUC2'!$C$1:$F$1,0),0),"")&amp;IFERROR(VLOOKUP(GN$2&amp;$A7,'EUC2'!$D:$E,MATCH("HOME",'EUC2'!$D$1:$E$1,0),0),"")</f>
        <v/>
      </c>
      <c r="GO7" s="25" t="str">
        <f>IFERROR(VLOOKUP(GO$2&amp;$B7,'FPL FIX2'!$N$1:$Q$400,MATCH("HOME",'FPL FIX2'!$N$1:$Q$1,0),0),"")&amp;IFERROR(VLOOKUP(GO$2&amp;$B7,'FPL FIX2'!$O$1:$P$400,MATCH("AWAY",'FPL FIX2'!$O$1:$P$1,0),0),"")&amp;IFERROR(VLOOKUP(GO$2&amp;$A7,'FA2'!$A:$D,MATCH("AWAY",'FA2'!$A$1:$D$1,0),0),"")&amp;IFERROR(VLOOKUP(GO$2&amp;$A7,'FA2'!$B:$C,MATCH("HOME",'FA2'!$B$1:$C$1,0),0),"")&amp;IFERROR(VLOOKUP(GO$2&amp;$A7,'EFL2'!$A:$D,MATCH("AWAY",'EFL2'!$A$1:$D$1,0),0),"")&amp;IFERROR(VLOOKUP(GO$2&amp;$A7,'EFL2'!$B:$C,MATCH("HOME",'EFL2'!$B$1:$C$1,0),0),"")&amp;IFERROR(VLOOKUP(GO$2&amp;$A7,'UCL2'!$C:$F,MATCH("AWAY",'UCL2'!$C$1:$F$1,0),0),"")&amp;IFERROR(VLOOKUP(GO$2&amp;$A7,'UCL2'!$D:$E,MATCH("HOME",'UCL2'!$D$1:$E$1,0),0),"")&amp;IFERROR(VLOOKUP(GO$2&amp;$A7,'EU2'!$C:$F,MATCH("AWAY",'EU2'!$C$1:$F$1,0),0),"")&amp;IFERROR(VLOOKUP(GO$2&amp;$A7,'EU2'!$D:$E,MATCH("HOME",'EU2'!$D$1:$E$1,0),0),"")&amp;IFERROR(VLOOKUP(GO$2&amp;$A7,'EUC2'!$C:$F,MATCH("AWAY",'EUC2'!$C$1:$F$1,0),0),"")&amp;IFERROR(VLOOKUP(GO$2&amp;$A7,'EUC2'!$D:$E,MATCH("HOME",'EUC2'!$D$1:$E$1,0),0),"")</f>
        <v>ars</v>
      </c>
      <c r="GP7" s="25" t="str">
        <f>IFERROR(VLOOKUP(GP$2&amp;$B7,'FPL FIX2'!$N$1:$Q$400,MATCH("HOME",'FPL FIX2'!$N$1:$Q$1,0),0),"")&amp;IFERROR(VLOOKUP(GP$2&amp;$B7,'FPL FIX2'!$O$1:$P$400,MATCH("AWAY",'FPL FIX2'!$O$1:$P$1,0),0),"")&amp;IFERROR(VLOOKUP(GP$2&amp;$A7,'FA2'!$A:$D,MATCH("AWAY",'FA2'!$A$1:$D$1,0),0),"")&amp;IFERROR(VLOOKUP(GP$2&amp;$A7,'FA2'!$B:$C,MATCH("HOME",'FA2'!$B$1:$C$1,0),0),"")&amp;IFERROR(VLOOKUP(GP$2&amp;$A7,'EFL2'!$A:$D,MATCH("AWAY",'EFL2'!$A$1:$D$1,0),0),"")&amp;IFERROR(VLOOKUP(GP$2&amp;$A7,'EFL2'!$B:$C,MATCH("HOME",'EFL2'!$B$1:$C$1,0),0),"")&amp;IFERROR(VLOOKUP(GP$2&amp;$A7,'UCL2'!$C:$F,MATCH("AWAY",'UCL2'!$C$1:$F$1,0),0),"")&amp;IFERROR(VLOOKUP(GP$2&amp;$A7,'UCL2'!$D:$E,MATCH("HOME",'UCL2'!$D$1:$E$1,0),0),"")&amp;IFERROR(VLOOKUP(GP$2&amp;$A7,'EU2'!$C:$F,MATCH("AWAY",'EU2'!$C$1:$F$1,0),0),"")&amp;IFERROR(VLOOKUP(GP$2&amp;$A7,'EU2'!$D:$E,MATCH("HOME",'EU2'!$D$1:$E$1,0),0),"")&amp;IFERROR(VLOOKUP(GP$2&amp;$A7,'EUC2'!$C:$F,MATCH("AWAY",'EUC2'!$C$1:$F$1,0),0),"")&amp;IFERROR(VLOOKUP(GP$2&amp;$A7,'EUC2'!$D:$E,MATCH("HOME",'EUC2'!$D$1:$E$1,0),0),"")</f>
        <v/>
      </c>
      <c r="GQ7" s="25" t="str">
        <f>IFERROR(VLOOKUP(GQ$2&amp;$B7,'FPL FIX2'!$N$1:$Q$400,MATCH("HOME",'FPL FIX2'!$N$1:$Q$1,0),0),"")&amp;IFERROR(VLOOKUP(GQ$2&amp;$B7,'FPL FIX2'!$O$1:$P$400,MATCH("AWAY",'FPL FIX2'!$O$1:$P$1,0),0),"")&amp;IFERROR(VLOOKUP(GQ$2&amp;$A7,'FA2'!$A:$D,MATCH("AWAY",'FA2'!$A$1:$D$1,0),0),"")&amp;IFERROR(VLOOKUP(GQ$2&amp;$A7,'FA2'!$B:$C,MATCH("HOME",'FA2'!$B$1:$C$1,0),0),"")&amp;IFERROR(VLOOKUP(GQ$2&amp;$A7,'EFL2'!$A:$D,MATCH("AWAY",'EFL2'!$A$1:$D$1,0),0),"")&amp;IFERROR(VLOOKUP(GQ$2&amp;$A7,'EFL2'!$B:$C,MATCH("HOME",'EFL2'!$B$1:$C$1,0),0),"")&amp;IFERROR(VLOOKUP(GQ$2&amp;$A7,'UCL2'!$C:$F,MATCH("AWAY",'UCL2'!$C$1:$F$1,0),0),"")&amp;IFERROR(VLOOKUP(GQ$2&amp;$A7,'UCL2'!$D:$E,MATCH("HOME",'UCL2'!$D$1:$E$1,0),0),"")&amp;IFERROR(VLOOKUP(GQ$2&amp;$A7,'EU2'!$C:$F,MATCH("AWAY",'EU2'!$C$1:$F$1,0),0),"")&amp;IFERROR(VLOOKUP(GQ$2&amp;$A7,'EU2'!$D:$E,MATCH("HOME",'EU2'!$D$1:$E$1,0),0),"")&amp;IFERROR(VLOOKUP(GQ$2&amp;$A7,'EUC2'!$C:$F,MATCH("AWAY",'EUC2'!$C$1:$F$1,0),0),"")&amp;IFERROR(VLOOKUP(GQ$2&amp;$A7,'EUC2'!$D:$E,MATCH("HOME",'EUC2'!$D$1:$E$1,0),0),"")</f>
        <v/>
      </c>
      <c r="GR7" s="25" t="str">
        <f>IFERROR(VLOOKUP(GR$2&amp;$B7,'FPL FIX2'!$N$1:$Q$400,MATCH("HOME",'FPL FIX2'!$N$1:$Q$1,0),0),"")&amp;IFERROR(VLOOKUP(GR$2&amp;$B7,'FPL FIX2'!$O$1:$P$400,MATCH("AWAY",'FPL FIX2'!$O$1:$P$1,0),0),"")&amp;IFERROR(VLOOKUP(GR$2&amp;$A7,'FA2'!$A:$D,MATCH("AWAY",'FA2'!$A$1:$D$1,0),0),"")&amp;IFERROR(VLOOKUP(GR$2&amp;$A7,'FA2'!$B:$C,MATCH("HOME",'FA2'!$B$1:$C$1,0),0),"")&amp;IFERROR(VLOOKUP(GR$2&amp;$A7,'EFL2'!$A:$D,MATCH("AWAY",'EFL2'!$A$1:$D$1,0),0),"")&amp;IFERROR(VLOOKUP(GR$2&amp;$A7,'EFL2'!$B:$C,MATCH("HOME",'EFL2'!$B$1:$C$1,0),0),"")&amp;IFERROR(VLOOKUP(GR$2&amp;$A7,'UCL2'!$C:$F,MATCH("AWAY",'UCL2'!$C$1:$F$1,0),0),"")&amp;IFERROR(VLOOKUP(GR$2&amp;$A7,'UCL2'!$D:$E,MATCH("HOME",'UCL2'!$D$1:$E$1,0),0),"")&amp;IFERROR(VLOOKUP(GR$2&amp;$A7,'EU2'!$C:$F,MATCH("AWAY",'EU2'!$C$1:$F$1,0),0),"")&amp;IFERROR(VLOOKUP(GR$2&amp;$A7,'EU2'!$D:$E,MATCH("HOME",'EU2'!$D$1:$E$1,0),0),"")&amp;IFERROR(VLOOKUP(GR$2&amp;$A7,'EUC2'!$C:$F,MATCH("AWAY",'EUC2'!$C$1:$F$1,0),0),"")&amp;IFERROR(VLOOKUP(GR$2&amp;$A7,'EUC2'!$D:$E,MATCH("HOME",'EUC2'!$D$1:$E$1,0),0),"")</f>
        <v/>
      </c>
      <c r="GS7" s="25" t="str">
        <f>IFERROR(VLOOKUP(GS$2&amp;$B7,'FPL FIX2'!$N$1:$Q$400,MATCH("HOME",'FPL FIX2'!$N$1:$Q$1,0),0),"")&amp;IFERROR(VLOOKUP(GS$2&amp;$B7,'FPL FIX2'!$O$1:$P$400,MATCH("AWAY",'FPL FIX2'!$O$1:$P$1,0),0),"")&amp;IFERROR(VLOOKUP(GS$2&amp;$A7,'FA2'!$A:$D,MATCH("AWAY",'FA2'!$A$1:$D$1,0),0),"")&amp;IFERROR(VLOOKUP(GS$2&amp;$A7,'FA2'!$B:$C,MATCH("HOME",'FA2'!$B$1:$C$1,0),0),"")&amp;IFERROR(VLOOKUP(GS$2&amp;$A7,'EFL2'!$A:$D,MATCH("AWAY",'EFL2'!$A$1:$D$1,0),0),"")&amp;IFERROR(VLOOKUP(GS$2&amp;$A7,'EFL2'!$B:$C,MATCH("HOME",'EFL2'!$B$1:$C$1,0),0),"")&amp;IFERROR(VLOOKUP(GS$2&amp;$A7,'UCL2'!$C:$F,MATCH("AWAY",'UCL2'!$C$1:$F$1,0),0),"")&amp;IFERROR(VLOOKUP(GS$2&amp;$A7,'UCL2'!$D:$E,MATCH("HOME",'UCL2'!$D$1:$E$1,0),0),"")&amp;IFERROR(VLOOKUP(GS$2&amp;$A7,'EU2'!$C:$F,MATCH("AWAY",'EU2'!$C$1:$F$1,0),0),"")&amp;IFERROR(VLOOKUP(GS$2&amp;$A7,'EU2'!$D:$E,MATCH("HOME",'EU2'!$D$1:$E$1,0),0),"")&amp;IFERROR(VLOOKUP(GS$2&amp;$A7,'EUC2'!$C:$F,MATCH("AWAY",'EUC2'!$C$1:$F$1,0),0),"")&amp;IFERROR(VLOOKUP(GS$2&amp;$A7,'EUC2'!$D:$E,MATCH("HOME",'EUC2'!$D$1:$E$1,0),0),"")</f>
        <v/>
      </c>
      <c r="GT7" s="25" t="str">
        <f>IFERROR(VLOOKUP(GT$2&amp;$B7,'FPL FIX2'!$N$1:$Q$400,MATCH("HOME",'FPL FIX2'!$N$1:$Q$1,0),0),"")&amp;IFERROR(VLOOKUP(GT$2&amp;$B7,'FPL FIX2'!$O$1:$P$400,MATCH("AWAY",'FPL FIX2'!$O$1:$P$1,0),0),"")&amp;IFERROR(VLOOKUP(GT$2&amp;$A7,'FA2'!$A:$D,MATCH("AWAY",'FA2'!$A$1:$D$1,0),0),"")&amp;IFERROR(VLOOKUP(GT$2&amp;$A7,'FA2'!$B:$C,MATCH("HOME",'FA2'!$B$1:$C$1,0),0),"")&amp;IFERROR(VLOOKUP(GT$2&amp;$A7,'EFL2'!$A:$D,MATCH("AWAY",'EFL2'!$A$1:$D$1,0),0),"")&amp;IFERROR(VLOOKUP(GT$2&amp;$A7,'EFL2'!$B:$C,MATCH("HOME",'EFL2'!$B$1:$C$1,0),0),"")&amp;IFERROR(VLOOKUP(GT$2&amp;$A7,'UCL2'!$C:$F,MATCH("AWAY",'UCL2'!$C$1:$F$1,0),0),"")&amp;IFERROR(VLOOKUP(GT$2&amp;$A7,'UCL2'!$D:$E,MATCH("HOME",'UCL2'!$D$1:$E$1,0),0),"")&amp;IFERROR(VLOOKUP(GT$2&amp;$A7,'EU2'!$C:$F,MATCH("AWAY",'EU2'!$C$1:$F$1,0),0),"")&amp;IFERROR(VLOOKUP(GT$2&amp;$A7,'EU2'!$D:$E,MATCH("HOME",'EU2'!$D$1:$E$1,0),0),"")&amp;IFERROR(VLOOKUP(GT$2&amp;$A7,'EUC2'!$C:$F,MATCH("AWAY",'EUC2'!$C$1:$F$1,0),0),"")&amp;IFERROR(VLOOKUP(GT$2&amp;$A7,'EUC2'!$D:$E,MATCH("HOME",'EUC2'!$D$1:$E$1,0),0),"")</f>
        <v/>
      </c>
      <c r="GU7" s="25" t="str">
        <f>IFERROR(VLOOKUP(GU$2&amp;$B7,'FPL FIX2'!$N$1:$Q$400,MATCH("HOME",'FPL FIX2'!$N$1:$Q$1,0),0),"")&amp;IFERROR(VLOOKUP(GU$2&amp;$B7,'FPL FIX2'!$O$1:$P$400,MATCH("AWAY",'FPL FIX2'!$O$1:$P$1,0),0),"")&amp;IFERROR(VLOOKUP(GU$2&amp;$A7,'FA2'!$A:$D,MATCH("AWAY",'FA2'!$A$1:$D$1,0),0),"")&amp;IFERROR(VLOOKUP(GU$2&amp;$A7,'FA2'!$B:$C,MATCH("HOME",'FA2'!$B$1:$C$1,0),0),"")&amp;IFERROR(VLOOKUP(GU$2&amp;$A7,'EFL2'!$A:$D,MATCH("AWAY",'EFL2'!$A$1:$D$1,0),0),"")&amp;IFERROR(VLOOKUP(GU$2&amp;$A7,'EFL2'!$B:$C,MATCH("HOME",'EFL2'!$B$1:$C$1,0),0),"")&amp;IFERROR(VLOOKUP(GU$2&amp;$A7,'UCL2'!$C:$F,MATCH("AWAY",'UCL2'!$C$1:$F$1,0),0),"")&amp;IFERROR(VLOOKUP(GU$2&amp;$A7,'UCL2'!$D:$E,MATCH("HOME",'UCL2'!$D$1:$E$1,0),0),"")&amp;IFERROR(VLOOKUP(GU$2&amp;$A7,'EU2'!$C:$F,MATCH("AWAY",'EU2'!$C$1:$F$1,0),0),"")&amp;IFERROR(VLOOKUP(GU$2&amp;$A7,'EU2'!$D:$E,MATCH("HOME",'EU2'!$D$1:$E$1,0),0),"")&amp;IFERROR(VLOOKUP(GU$2&amp;$A7,'EUC2'!$C:$F,MATCH("AWAY",'EUC2'!$C$1:$F$1,0),0),"")&amp;IFERROR(VLOOKUP(GU$2&amp;$A7,'EUC2'!$D:$E,MATCH("HOME",'EUC2'!$D$1:$E$1,0),0),"")</f>
        <v/>
      </c>
      <c r="GV7" s="25" t="str">
        <f>IFERROR(VLOOKUP(GV$2&amp;$B7,'FPL FIX2'!$N$1:$Q$400,MATCH("HOME",'FPL FIX2'!$N$1:$Q$1,0),0),"")&amp;IFERROR(VLOOKUP(GV$2&amp;$B7,'FPL FIX2'!$O$1:$P$400,MATCH("AWAY",'FPL FIX2'!$O$1:$P$1,0),0),"")&amp;IFERROR(VLOOKUP(GV$2&amp;$A7,'FA2'!$A:$D,MATCH("AWAY",'FA2'!$A$1:$D$1,0),0),"")&amp;IFERROR(VLOOKUP(GV$2&amp;$A7,'FA2'!$B:$C,MATCH("HOME",'FA2'!$B$1:$C$1,0),0),"")&amp;IFERROR(VLOOKUP(GV$2&amp;$A7,'EFL2'!$A:$D,MATCH("AWAY",'EFL2'!$A$1:$D$1,0),0),"")&amp;IFERROR(VLOOKUP(GV$2&amp;$A7,'EFL2'!$B:$C,MATCH("HOME",'EFL2'!$B$1:$C$1,0),0),"")&amp;IFERROR(VLOOKUP(GV$2&amp;$A7,'UCL2'!$C:$F,MATCH("AWAY",'UCL2'!$C$1:$F$1,0),0),"")&amp;IFERROR(VLOOKUP(GV$2&amp;$A7,'UCL2'!$D:$E,MATCH("HOME",'UCL2'!$D$1:$E$1,0),0),"")&amp;IFERROR(VLOOKUP(GV$2&amp;$A7,'EU2'!$C:$F,MATCH("AWAY",'EU2'!$C$1:$F$1,0),0),"")&amp;IFERROR(VLOOKUP(GV$2&amp;$A7,'EU2'!$D:$E,MATCH("HOME",'EU2'!$D$1:$E$1,0),0),"")&amp;IFERROR(VLOOKUP(GV$2&amp;$A7,'EUC2'!$C:$F,MATCH("AWAY",'EUC2'!$C$1:$F$1,0),0),"")&amp;IFERROR(VLOOKUP(GV$2&amp;$A7,'EUC2'!$D:$E,MATCH("HOME",'EUC2'!$D$1:$E$1,0),0),"")</f>
        <v>CRY</v>
      </c>
      <c r="GW7" s="25" t="str">
        <f>IFERROR(VLOOKUP(GW$2&amp;$B7,'FPL FIX2'!$N$1:$Q$400,MATCH("HOME",'FPL FIX2'!$N$1:$Q$1,0),0),"")&amp;IFERROR(VLOOKUP(GW$2&amp;$B7,'FPL FIX2'!$O$1:$P$400,MATCH("AWAY",'FPL FIX2'!$O$1:$P$1,0),0),"")&amp;IFERROR(VLOOKUP(GW$2&amp;$A7,'FA2'!$A:$D,MATCH("AWAY",'FA2'!$A$1:$D$1,0),0),"")&amp;IFERROR(VLOOKUP(GW$2&amp;$A7,'FA2'!$B:$C,MATCH("HOME",'FA2'!$B$1:$C$1,0),0),"")&amp;IFERROR(VLOOKUP(GW$2&amp;$A7,'EFL2'!$A:$D,MATCH("AWAY",'EFL2'!$A$1:$D$1,0),0),"")&amp;IFERROR(VLOOKUP(GW$2&amp;$A7,'EFL2'!$B:$C,MATCH("HOME",'EFL2'!$B$1:$C$1,0),0),"")&amp;IFERROR(VLOOKUP(GW$2&amp;$A7,'UCL2'!$C:$F,MATCH("AWAY",'UCL2'!$C$1:$F$1,0),0),"")&amp;IFERROR(VLOOKUP(GW$2&amp;$A7,'UCL2'!$D:$E,MATCH("HOME",'UCL2'!$D$1:$E$1,0),0),"")&amp;IFERROR(VLOOKUP(GW$2&amp;$A7,'EU2'!$C:$F,MATCH("AWAY",'EU2'!$C$1:$F$1,0),0),"")&amp;IFERROR(VLOOKUP(GW$2&amp;$A7,'EU2'!$D:$E,MATCH("HOME",'EU2'!$D$1:$E$1,0),0),"")&amp;IFERROR(VLOOKUP(GW$2&amp;$A7,'EUC2'!$C:$F,MATCH("AWAY",'EUC2'!$C$1:$F$1,0),0),"")&amp;IFERROR(VLOOKUP(GW$2&amp;$A7,'EUC2'!$D:$E,MATCH("HOME",'EUC2'!$D$1:$E$1,0),0),"")</f>
        <v/>
      </c>
      <c r="GX7" s="25" t="str">
        <f>IFERROR(VLOOKUP(GX$2&amp;$B7,'FPL FIX2'!$N$1:$Q$400,MATCH("HOME",'FPL FIX2'!$N$1:$Q$1,0),0),"")&amp;IFERROR(VLOOKUP(GX$2&amp;$B7,'FPL FIX2'!$O$1:$P$400,MATCH("AWAY",'FPL FIX2'!$O$1:$P$1,0),0),"")&amp;IFERROR(VLOOKUP(GX$2&amp;$A7,'FA2'!$A:$D,MATCH("AWAY",'FA2'!$A$1:$D$1,0),0),"")&amp;IFERROR(VLOOKUP(GX$2&amp;$A7,'FA2'!$B:$C,MATCH("HOME",'FA2'!$B$1:$C$1,0),0),"")&amp;IFERROR(VLOOKUP(GX$2&amp;$A7,'EFL2'!$A:$D,MATCH("AWAY",'EFL2'!$A$1:$D$1,0),0),"")&amp;IFERROR(VLOOKUP(GX$2&amp;$A7,'EFL2'!$B:$C,MATCH("HOME",'EFL2'!$B$1:$C$1,0),0),"")&amp;IFERROR(VLOOKUP(GX$2&amp;$A7,'UCL2'!$C:$F,MATCH("AWAY",'UCL2'!$C$1:$F$1,0),0),"")&amp;IFERROR(VLOOKUP(GX$2&amp;$A7,'UCL2'!$D:$E,MATCH("HOME",'UCL2'!$D$1:$E$1,0),0),"")&amp;IFERROR(VLOOKUP(GX$2&amp;$A7,'EU2'!$C:$F,MATCH("AWAY",'EU2'!$C$1:$F$1,0),0),"")&amp;IFERROR(VLOOKUP(GX$2&amp;$A7,'EU2'!$D:$E,MATCH("HOME",'EU2'!$D$1:$E$1,0),0),"")&amp;IFERROR(VLOOKUP(GX$2&amp;$A7,'EUC2'!$C:$F,MATCH("AWAY",'EUC2'!$C$1:$F$1,0),0),"")&amp;IFERROR(VLOOKUP(GX$2&amp;$A7,'EUC2'!$D:$E,MATCH("HOME",'EUC2'!$D$1:$E$1,0),0),"")</f>
        <v/>
      </c>
      <c r="GY7" s="25" t="str">
        <f>IFERROR(VLOOKUP(GY$2&amp;$B7,'FPL FIX2'!$N$1:$Q$400,MATCH("HOME",'FPL FIX2'!$N$1:$Q$1,0),0),"")&amp;IFERROR(VLOOKUP(GY$2&amp;$B7,'FPL FIX2'!$O$1:$P$400,MATCH("AWAY",'FPL FIX2'!$O$1:$P$1,0),0),"")&amp;IFERROR(VLOOKUP(GY$2&amp;$A7,'FA2'!$A:$D,MATCH("AWAY",'FA2'!$A$1:$D$1,0),0),"")&amp;IFERROR(VLOOKUP(GY$2&amp;$A7,'FA2'!$B:$C,MATCH("HOME",'FA2'!$B$1:$C$1,0),0),"")&amp;IFERROR(VLOOKUP(GY$2&amp;$A7,'EFL2'!$A:$D,MATCH("AWAY",'EFL2'!$A$1:$D$1,0),0),"")&amp;IFERROR(VLOOKUP(GY$2&amp;$A7,'EFL2'!$B:$C,MATCH("HOME",'EFL2'!$B$1:$C$1,0),0),"")&amp;IFERROR(VLOOKUP(GY$2&amp;$A7,'UCL2'!$C:$F,MATCH("AWAY",'UCL2'!$C$1:$F$1,0),0),"")&amp;IFERROR(VLOOKUP(GY$2&amp;$A7,'UCL2'!$D:$E,MATCH("HOME",'UCL2'!$D$1:$E$1,0),0),"")&amp;IFERROR(VLOOKUP(GY$2&amp;$A7,'EU2'!$C:$F,MATCH("AWAY",'EU2'!$C$1:$F$1,0),0),"")&amp;IFERROR(VLOOKUP(GY$2&amp;$A7,'EU2'!$D:$E,MATCH("HOME",'EU2'!$D$1:$E$1,0),0),"")&amp;IFERROR(VLOOKUP(GY$2&amp;$A7,'EUC2'!$C:$F,MATCH("AWAY",'EUC2'!$C$1:$F$1,0),0),"")&amp;IFERROR(VLOOKUP(GY$2&amp;$A7,'EUC2'!$D:$E,MATCH("HOME",'EUC2'!$D$1:$E$1,0),0),"")</f>
        <v/>
      </c>
      <c r="GZ7" s="25" t="str">
        <f>IFERROR(VLOOKUP(GZ$2&amp;$B7,'FPL FIX2'!$N$1:$Q$400,MATCH("HOME",'FPL FIX2'!$N$1:$Q$1,0),0),"")&amp;IFERROR(VLOOKUP(GZ$2&amp;$B7,'FPL FIX2'!$O$1:$P$400,MATCH("AWAY",'FPL FIX2'!$O$1:$P$1,0),0),"")&amp;IFERROR(VLOOKUP(GZ$2&amp;$A7,'FA2'!$A:$D,MATCH("AWAY",'FA2'!$A$1:$D$1,0),0),"")&amp;IFERROR(VLOOKUP(GZ$2&amp;$A7,'FA2'!$B:$C,MATCH("HOME",'FA2'!$B$1:$C$1,0),0),"")&amp;IFERROR(VLOOKUP(GZ$2&amp;$A7,'EFL2'!$A:$D,MATCH("AWAY",'EFL2'!$A$1:$D$1,0),0),"")&amp;IFERROR(VLOOKUP(GZ$2&amp;$A7,'EFL2'!$B:$C,MATCH("HOME",'EFL2'!$B$1:$C$1,0),0),"")&amp;IFERROR(VLOOKUP(GZ$2&amp;$A7,'UCL2'!$C:$F,MATCH("AWAY",'UCL2'!$C$1:$F$1,0),0),"")&amp;IFERROR(VLOOKUP(GZ$2&amp;$A7,'UCL2'!$D:$E,MATCH("HOME",'UCL2'!$D$1:$E$1,0),0),"")&amp;IFERROR(VLOOKUP(GZ$2&amp;$A7,'EU2'!$C:$F,MATCH("AWAY",'EU2'!$C$1:$F$1,0),0),"")&amp;IFERROR(VLOOKUP(GZ$2&amp;$A7,'EU2'!$D:$E,MATCH("HOME",'EU2'!$D$1:$E$1,0),0),"")&amp;IFERROR(VLOOKUP(GZ$2&amp;$A7,'EUC2'!$C:$F,MATCH("AWAY",'EUC2'!$C$1:$F$1,0),0),"")&amp;IFERROR(VLOOKUP(GZ$2&amp;$A7,'EUC2'!$D:$E,MATCH("HOME",'EUC2'!$D$1:$E$1,0),0),"")</f>
        <v/>
      </c>
      <c r="HA7" s="25" t="str">
        <f>IFERROR(VLOOKUP(HA$2&amp;$B7,'FPL FIX2'!$N$1:$Q$400,MATCH("HOME",'FPL FIX2'!$N$1:$Q$1,0),0),"")&amp;IFERROR(VLOOKUP(HA$2&amp;$B7,'FPL FIX2'!$O$1:$P$400,MATCH("AWAY",'FPL FIX2'!$O$1:$P$1,0),0),"")&amp;IFERROR(VLOOKUP(HA$2&amp;$A7,'FA2'!$A:$D,MATCH("AWAY",'FA2'!$A$1:$D$1,0),0),"")&amp;IFERROR(VLOOKUP(HA$2&amp;$A7,'FA2'!$B:$C,MATCH("HOME",'FA2'!$B$1:$C$1,0),0),"")&amp;IFERROR(VLOOKUP(HA$2&amp;$A7,'EFL2'!$A:$D,MATCH("AWAY",'EFL2'!$A$1:$D$1,0),0),"")&amp;IFERROR(VLOOKUP(HA$2&amp;$A7,'EFL2'!$B:$C,MATCH("HOME",'EFL2'!$B$1:$C$1,0),0),"")&amp;IFERROR(VLOOKUP(HA$2&amp;$A7,'UCL2'!$C:$F,MATCH("AWAY",'UCL2'!$C$1:$F$1,0),0),"")&amp;IFERROR(VLOOKUP(HA$2&amp;$A7,'UCL2'!$D:$E,MATCH("HOME",'UCL2'!$D$1:$E$1,0),0),"")&amp;IFERROR(VLOOKUP(HA$2&amp;$A7,'EU2'!$C:$F,MATCH("AWAY",'EU2'!$C$1:$F$1,0),0),"")&amp;IFERROR(VLOOKUP(HA$2&amp;$A7,'EU2'!$D:$E,MATCH("HOME",'EU2'!$D$1:$E$1,0),0),"")&amp;IFERROR(VLOOKUP(HA$2&amp;$A7,'EUC2'!$C:$F,MATCH("AWAY",'EUC2'!$C$1:$F$1,0),0),"")&amp;IFERROR(VLOOKUP(HA$2&amp;$A7,'EUC2'!$D:$E,MATCH("HOME",'EUC2'!$D$1:$E$1,0),0),"")</f>
        <v/>
      </c>
      <c r="HB7" s="25" t="str">
        <f>IFERROR(VLOOKUP(HB$2&amp;$B7,'FPL FIX2'!$N$1:$Q$400,MATCH("HOME",'FPL FIX2'!$N$1:$Q$1,0),0),"")&amp;IFERROR(VLOOKUP(HB$2&amp;$B7,'FPL FIX2'!$O$1:$P$400,MATCH("AWAY",'FPL FIX2'!$O$1:$P$1,0),0),"")&amp;IFERROR(VLOOKUP(HB$2&amp;$A7,'FA2'!$A:$D,MATCH("AWAY",'FA2'!$A$1:$D$1,0),0),"")&amp;IFERROR(VLOOKUP(HB$2&amp;$A7,'FA2'!$B:$C,MATCH("HOME",'FA2'!$B$1:$C$1,0),0),"")&amp;IFERROR(VLOOKUP(HB$2&amp;$A7,'EFL2'!$A:$D,MATCH("AWAY",'EFL2'!$A$1:$D$1,0),0),"")&amp;IFERROR(VLOOKUP(HB$2&amp;$A7,'EFL2'!$B:$C,MATCH("HOME",'EFL2'!$B$1:$C$1,0),0),"")&amp;IFERROR(VLOOKUP(HB$2&amp;$A7,'UCL2'!$C:$F,MATCH("AWAY",'UCL2'!$C$1:$F$1,0),0),"")&amp;IFERROR(VLOOKUP(HB$2&amp;$A7,'UCL2'!$D:$E,MATCH("HOME",'UCL2'!$D$1:$E$1,0),0),"")&amp;IFERROR(VLOOKUP(HB$2&amp;$A7,'EU2'!$C:$F,MATCH("AWAY",'EU2'!$C$1:$F$1,0),0),"")&amp;IFERROR(VLOOKUP(HB$2&amp;$A7,'EU2'!$D:$E,MATCH("HOME",'EU2'!$D$1:$E$1,0),0),"")&amp;IFERROR(VLOOKUP(HB$2&amp;$A7,'EUC2'!$C:$F,MATCH("AWAY",'EUC2'!$C$1:$F$1,0),0),"")&amp;IFERROR(VLOOKUP(HB$2&amp;$A7,'EUC2'!$D:$E,MATCH("HOME",'EUC2'!$D$1:$E$1,0),0),"")</f>
        <v/>
      </c>
      <c r="HC7" s="25" t="str">
        <f>IFERROR(VLOOKUP(HC$2&amp;$B7,'FPL FIX2'!$N$1:$Q$400,MATCH("HOME",'FPL FIX2'!$N$1:$Q$1,0),0),"")&amp;IFERROR(VLOOKUP(HC$2&amp;$B7,'FPL FIX2'!$O$1:$P$400,MATCH("AWAY",'FPL FIX2'!$O$1:$P$1,0),0),"")&amp;IFERROR(VLOOKUP(HC$2&amp;$A7,'FA2'!$A:$D,MATCH("AWAY",'FA2'!$A$1:$D$1,0),0),"")&amp;IFERROR(VLOOKUP(HC$2&amp;$A7,'FA2'!$B:$C,MATCH("HOME",'FA2'!$B$1:$C$1,0),0),"")&amp;IFERROR(VLOOKUP(HC$2&amp;$A7,'EFL2'!$A:$D,MATCH("AWAY",'EFL2'!$A$1:$D$1,0),0),"")&amp;IFERROR(VLOOKUP(HC$2&amp;$A7,'EFL2'!$B:$C,MATCH("HOME",'EFL2'!$B$1:$C$1,0),0),"")&amp;IFERROR(VLOOKUP(HC$2&amp;$A7,'UCL2'!$C:$F,MATCH("AWAY",'UCL2'!$C$1:$F$1,0),0),"")&amp;IFERROR(VLOOKUP(HC$2&amp;$A7,'UCL2'!$D:$E,MATCH("HOME",'UCL2'!$D$1:$E$1,0),0),"")&amp;IFERROR(VLOOKUP(HC$2&amp;$A7,'EU2'!$C:$F,MATCH("AWAY",'EU2'!$C$1:$F$1,0),0),"")&amp;IFERROR(VLOOKUP(HC$2&amp;$A7,'EU2'!$D:$E,MATCH("HOME",'EU2'!$D$1:$E$1,0),0),"")&amp;IFERROR(VLOOKUP(HC$2&amp;$A7,'EUC2'!$C:$F,MATCH("AWAY",'EUC2'!$C$1:$F$1,0),0),"")&amp;IFERROR(VLOOKUP(HC$2&amp;$A7,'EUC2'!$D:$E,MATCH("HOME",'EUC2'!$D$1:$E$1,0),0),"")</f>
        <v/>
      </c>
      <c r="HD7" s="25" t="str">
        <f>IFERROR(VLOOKUP(HD$2&amp;$B7,'FPL FIX2'!$N$1:$Q$400,MATCH("HOME",'FPL FIX2'!$N$1:$Q$1,0),0),"")&amp;IFERROR(VLOOKUP(HD$2&amp;$B7,'FPL FIX2'!$O$1:$P$400,MATCH("AWAY",'FPL FIX2'!$O$1:$P$1,0),0),"")&amp;IFERROR(VLOOKUP(HD$2&amp;$A7,'FA2'!$A:$D,MATCH("AWAY",'FA2'!$A$1:$D$1,0),0),"")&amp;IFERROR(VLOOKUP(HD$2&amp;$A7,'FA2'!$B:$C,MATCH("HOME",'FA2'!$B$1:$C$1,0),0),"")&amp;IFERROR(VLOOKUP(HD$2&amp;$A7,'EFL2'!$A:$D,MATCH("AWAY",'EFL2'!$A$1:$D$1,0),0),"")&amp;IFERROR(VLOOKUP(HD$2&amp;$A7,'EFL2'!$B:$C,MATCH("HOME",'EFL2'!$B$1:$C$1,0),0),"")&amp;IFERROR(VLOOKUP(HD$2&amp;$A7,'UCL2'!$C:$F,MATCH("AWAY",'UCL2'!$C$1:$F$1,0),0),"")&amp;IFERROR(VLOOKUP(HD$2&amp;$A7,'UCL2'!$D:$E,MATCH("HOME",'UCL2'!$D$1:$E$1,0),0),"")&amp;IFERROR(VLOOKUP(HD$2&amp;$A7,'EU2'!$C:$F,MATCH("AWAY",'EU2'!$C$1:$F$1,0),0),"")&amp;IFERROR(VLOOKUP(HD$2&amp;$A7,'EU2'!$D:$E,MATCH("HOME",'EU2'!$D$1:$E$1,0),0),"")&amp;IFERROR(VLOOKUP(HD$2&amp;$A7,'EUC2'!$C:$F,MATCH("AWAY",'EUC2'!$C$1:$F$1,0),0),"")&amp;IFERROR(VLOOKUP(HD$2&amp;$A7,'EUC2'!$D:$E,MATCH("HOME",'EUC2'!$D$1:$E$1,0),0),"")</f>
        <v/>
      </c>
      <c r="HE7" s="25" t="str">
        <f>IFERROR(VLOOKUP(HE$2&amp;$B7,'FPL FIX2'!$N$1:$Q$400,MATCH("HOME",'FPL FIX2'!$N$1:$Q$1,0),0),"")&amp;IFERROR(VLOOKUP(HE$2&amp;$B7,'FPL FIX2'!$O$1:$P$400,MATCH("AWAY",'FPL FIX2'!$O$1:$P$1,0),0),"")&amp;IFERROR(VLOOKUP(HE$2&amp;$A7,'FA2'!$A:$D,MATCH("AWAY",'FA2'!$A$1:$D$1,0),0),"")&amp;IFERROR(VLOOKUP(HE$2&amp;$A7,'FA2'!$B:$C,MATCH("HOME",'FA2'!$B$1:$C$1,0),0),"")&amp;IFERROR(VLOOKUP(HE$2&amp;$A7,'EFL2'!$A:$D,MATCH("AWAY",'EFL2'!$A$1:$D$1,0),0),"")&amp;IFERROR(VLOOKUP(HE$2&amp;$A7,'EFL2'!$B:$C,MATCH("HOME",'EFL2'!$B$1:$C$1,0),0),"")&amp;IFERROR(VLOOKUP(HE$2&amp;$A7,'UCL2'!$C:$F,MATCH("AWAY",'UCL2'!$C$1:$F$1,0),0),"")&amp;IFERROR(VLOOKUP(HE$2&amp;$A7,'UCL2'!$D:$E,MATCH("HOME",'UCL2'!$D$1:$E$1,0),0),"")&amp;IFERROR(VLOOKUP(HE$2&amp;$A7,'EU2'!$C:$F,MATCH("AWAY",'EU2'!$C$1:$F$1,0),0),"")&amp;IFERROR(VLOOKUP(HE$2&amp;$A7,'EU2'!$D:$E,MATCH("HOME",'EU2'!$D$1:$E$1,0),0),"")&amp;IFERROR(VLOOKUP(HE$2&amp;$A7,'EUC2'!$C:$F,MATCH("AWAY",'EUC2'!$C$1:$F$1,0),0),"")&amp;IFERROR(VLOOKUP(HE$2&amp;$A7,'EUC2'!$D:$E,MATCH("HOME",'EUC2'!$D$1:$E$1,0),0),"")</f>
        <v/>
      </c>
      <c r="HF7" s="25" t="str">
        <f>IFERROR(VLOOKUP(HF$2&amp;$B7,'FPL FIX2'!$N$1:$Q$400,MATCH("HOME",'FPL FIX2'!$N$1:$Q$1,0),0),"")&amp;IFERROR(VLOOKUP(HF$2&amp;$B7,'FPL FIX2'!$O$1:$P$400,MATCH("AWAY",'FPL FIX2'!$O$1:$P$1,0),0),"")&amp;IFERROR(VLOOKUP(HF$2&amp;$A7,'FA2'!$A:$D,MATCH("AWAY",'FA2'!$A$1:$D$1,0),0),"")&amp;IFERROR(VLOOKUP(HF$2&amp;$A7,'FA2'!$B:$C,MATCH("HOME",'FA2'!$B$1:$C$1,0),0),"")&amp;IFERROR(VLOOKUP(HF$2&amp;$A7,'EFL2'!$A:$D,MATCH("AWAY",'EFL2'!$A$1:$D$1,0),0),"")&amp;IFERROR(VLOOKUP(HF$2&amp;$A7,'EFL2'!$B:$C,MATCH("HOME",'EFL2'!$B$1:$C$1,0),0),"")&amp;IFERROR(VLOOKUP(HF$2&amp;$A7,'UCL2'!$C:$F,MATCH("AWAY",'UCL2'!$C$1:$F$1,0),0),"")&amp;IFERROR(VLOOKUP(HF$2&amp;$A7,'UCL2'!$D:$E,MATCH("HOME",'UCL2'!$D$1:$E$1,0),0),"")&amp;IFERROR(VLOOKUP(HF$2&amp;$A7,'EU2'!$C:$F,MATCH("AWAY",'EU2'!$C$1:$F$1,0),0),"")&amp;IFERROR(VLOOKUP(HF$2&amp;$A7,'EU2'!$D:$E,MATCH("HOME",'EU2'!$D$1:$E$1,0),0),"")&amp;IFERROR(VLOOKUP(HF$2&amp;$A7,'EUC2'!$C:$F,MATCH("AWAY",'EUC2'!$C$1:$F$1,0),0),"")&amp;IFERROR(VLOOKUP(HF$2&amp;$A7,'EUC2'!$D:$E,MATCH("HOME",'EUC2'!$D$1:$E$1,0),0),"")</f>
        <v/>
      </c>
      <c r="HG7" s="25" t="str">
        <f>IFERROR(VLOOKUP(HG$2&amp;$B7,'FPL FIX2'!$N$1:$Q$400,MATCH("HOME",'FPL FIX2'!$N$1:$Q$1,0),0),"")&amp;IFERROR(VLOOKUP(HG$2&amp;$B7,'FPL FIX2'!$O$1:$P$400,MATCH("AWAY",'FPL FIX2'!$O$1:$P$1,0),0),"")&amp;IFERROR(VLOOKUP(HG$2&amp;$A7,'FA2'!$A:$D,MATCH("AWAY",'FA2'!$A$1:$D$1,0),0),"")&amp;IFERROR(VLOOKUP(HG$2&amp;$A7,'FA2'!$B:$C,MATCH("HOME",'FA2'!$B$1:$C$1,0),0),"")&amp;IFERROR(VLOOKUP(HG$2&amp;$A7,'EFL2'!$A:$D,MATCH("AWAY",'EFL2'!$A$1:$D$1,0),0),"")&amp;IFERROR(VLOOKUP(HG$2&amp;$A7,'EFL2'!$B:$C,MATCH("HOME",'EFL2'!$B$1:$C$1,0),0),"")&amp;IFERROR(VLOOKUP(HG$2&amp;$A7,'UCL2'!$C:$F,MATCH("AWAY",'UCL2'!$C$1:$F$1,0),0),"")&amp;IFERROR(VLOOKUP(HG$2&amp;$A7,'UCL2'!$D:$E,MATCH("HOME",'UCL2'!$D$1:$E$1,0),0),"")&amp;IFERROR(VLOOKUP(HG$2&amp;$A7,'EU2'!$C:$F,MATCH("AWAY",'EU2'!$C$1:$F$1,0),0),"")&amp;IFERROR(VLOOKUP(HG$2&amp;$A7,'EU2'!$D:$E,MATCH("HOME",'EU2'!$D$1:$E$1,0),0),"")&amp;IFERROR(VLOOKUP(HG$2&amp;$A7,'EUC2'!$C:$F,MATCH("AWAY",'EUC2'!$C$1:$F$1,0),0),"")&amp;IFERROR(VLOOKUP(HG$2&amp;$A7,'EUC2'!$D:$E,MATCH("HOME",'EUC2'!$D$1:$E$1,0),0),"")</f>
        <v/>
      </c>
      <c r="HH7" s="25" t="str">
        <f>IFERROR(VLOOKUP(HH$2&amp;$B7,'FPL FIX2'!$N$1:$Q$400,MATCH("HOME",'FPL FIX2'!$N$1:$Q$1,0),0),"")&amp;IFERROR(VLOOKUP(HH$2&amp;$B7,'FPL FIX2'!$O$1:$P$400,MATCH("AWAY",'FPL FIX2'!$O$1:$P$1,0),0),"")&amp;IFERROR(VLOOKUP(HH$2&amp;$A7,'FA2'!$A:$D,MATCH("AWAY",'FA2'!$A$1:$D$1,0),0),"")&amp;IFERROR(VLOOKUP(HH$2&amp;$A7,'FA2'!$B:$C,MATCH("HOME",'FA2'!$B$1:$C$1,0),0),"")&amp;IFERROR(VLOOKUP(HH$2&amp;$A7,'EFL2'!$A:$D,MATCH("AWAY",'EFL2'!$A$1:$D$1,0),0),"")&amp;IFERROR(VLOOKUP(HH$2&amp;$A7,'EFL2'!$B:$C,MATCH("HOME",'EFL2'!$B$1:$C$1,0),0),"")&amp;IFERROR(VLOOKUP(HH$2&amp;$A7,'UCL2'!$C:$F,MATCH("AWAY",'UCL2'!$C$1:$F$1,0),0),"")&amp;IFERROR(VLOOKUP(HH$2&amp;$A7,'UCL2'!$D:$E,MATCH("HOME",'UCL2'!$D$1:$E$1,0),0),"")&amp;IFERROR(VLOOKUP(HH$2&amp;$A7,'EU2'!$C:$F,MATCH("AWAY",'EU2'!$C$1:$F$1,0),0),"")&amp;IFERROR(VLOOKUP(HH$2&amp;$A7,'EU2'!$D:$E,MATCH("HOME",'EU2'!$D$1:$E$1,0),0),"")&amp;IFERROR(VLOOKUP(HH$2&amp;$A7,'EUC2'!$C:$F,MATCH("AWAY",'EUC2'!$C$1:$F$1,0),0),"")&amp;IFERROR(VLOOKUP(HH$2&amp;$A7,'EUC2'!$D:$E,MATCH("HOME",'EUC2'!$D$1:$E$1,0),0),"")</f>
        <v/>
      </c>
      <c r="HI7" s="25" t="str">
        <f>IFERROR(VLOOKUP(HI$2&amp;$B7,'FPL FIX2'!$N$1:$Q$400,MATCH("HOME",'FPL FIX2'!$N$1:$Q$1,0),0),"")&amp;IFERROR(VLOOKUP(HI$2&amp;$B7,'FPL FIX2'!$O$1:$P$400,MATCH("AWAY",'FPL FIX2'!$O$1:$P$1,0),0),"")&amp;IFERROR(VLOOKUP(HI$2&amp;$A7,'FA2'!$A:$D,MATCH("AWAY",'FA2'!$A$1:$D$1,0),0),"")&amp;IFERROR(VLOOKUP(HI$2&amp;$A7,'FA2'!$B:$C,MATCH("HOME",'FA2'!$B$1:$C$1,0),0),"")&amp;IFERROR(VLOOKUP(HI$2&amp;$A7,'EFL2'!$A:$D,MATCH("AWAY",'EFL2'!$A$1:$D$1,0),0),"")&amp;IFERROR(VLOOKUP(HI$2&amp;$A7,'EFL2'!$B:$C,MATCH("HOME",'EFL2'!$B$1:$C$1,0),0),"")&amp;IFERROR(VLOOKUP(HI$2&amp;$A7,'UCL2'!$C:$F,MATCH("AWAY",'UCL2'!$C$1:$F$1,0),0),"")&amp;IFERROR(VLOOKUP(HI$2&amp;$A7,'UCL2'!$D:$E,MATCH("HOME",'UCL2'!$D$1:$E$1,0),0),"")&amp;IFERROR(VLOOKUP(HI$2&amp;$A7,'EU2'!$C:$F,MATCH("AWAY",'EU2'!$C$1:$F$1,0),0),"")&amp;IFERROR(VLOOKUP(HI$2&amp;$A7,'EU2'!$D:$E,MATCH("HOME",'EU2'!$D$1:$E$1,0),0),"")&amp;IFERROR(VLOOKUP(HI$2&amp;$A7,'EUC2'!$C:$F,MATCH("AWAY",'EUC2'!$C$1:$F$1,0),0),"")&amp;IFERROR(VLOOKUP(HI$2&amp;$A7,'EUC2'!$D:$E,MATCH("HOME",'EUC2'!$D$1:$E$1,0),0),"")</f>
        <v/>
      </c>
      <c r="HJ7" s="25" t="str">
        <f>IFERROR(VLOOKUP(HJ$2&amp;$B7,'FPL FIX2'!$N$1:$Q$400,MATCH("HOME",'FPL FIX2'!$N$1:$Q$1,0),0),"")&amp;IFERROR(VLOOKUP(HJ$2&amp;$B7,'FPL FIX2'!$O$1:$P$400,MATCH("AWAY",'FPL FIX2'!$O$1:$P$1,0),0),"")&amp;IFERROR(VLOOKUP(HJ$2&amp;$A7,'FA2'!$A:$D,MATCH("AWAY",'FA2'!$A$1:$D$1,0),0),"")&amp;IFERROR(VLOOKUP(HJ$2&amp;$A7,'FA2'!$B:$C,MATCH("HOME",'FA2'!$B$1:$C$1,0),0),"")&amp;IFERROR(VLOOKUP(HJ$2&amp;$A7,'EFL2'!$A:$D,MATCH("AWAY",'EFL2'!$A$1:$D$1,0),0),"")&amp;IFERROR(VLOOKUP(HJ$2&amp;$A7,'EFL2'!$B:$C,MATCH("HOME",'EFL2'!$B$1:$C$1,0),0),"")&amp;IFERROR(VLOOKUP(HJ$2&amp;$A7,'UCL2'!$C:$F,MATCH("AWAY",'UCL2'!$C$1:$F$1,0),0),"")&amp;IFERROR(VLOOKUP(HJ$2&amp;$A7,'UCL2'!$D:$E,MATCH("HOME",'UCL2'!$D$1:$E$1,0),0),"")&amp;IFERROR(VLOOKUP(HJ$2&amp;$A7,'EU2'!$C:$F,MATCH("AWAY",'EU2'!$C$1:$F$1,0),0),"")&amp;IFERROR(VLOOKUP(HJ$2&amp;$A7,'EU2'!$D:$E,MATCH("HOME",'EU2'!$D$1:$E$1,0),0),"")&amp;IFERROR(VLOOKUP(HJ$2&amp;$A7,'EUC2'!$C:$F,MATCH("AWAY",'EUC2'!$C$1:$F$1,0),0),"")&amp;IFERROR(VLOOKUP(HJ$2&amp;$A7,'EUC2'!$D:$E,MATCH("HOME",'EUC2'!$D$1:$E$1,0),0),"")</f>
        <v/>
      </c>
      <c r="HK7" s="25" t="str">
        <f>IFERROR(VLOOKUP(HK$2&amp;$B7,'FPL FIX2'!$N$1:$Q$400,MATCH("HOME",'FPL FIX2'!$N$1:$Q$1,0),0),"")&amp;IFERROR(VLOOKUP(HK$2&amp;$B7,'FPL FIX2'!$O$1:$P$400,MATCH("AWAY",'FPL FIX2'!$O$1:$P$1,0),0),"")&amp;IFERROR(VLOOKUP(HK$2&amp;$A7,'FA2'!$A:$D,MATCH("AWAY",'FA2'!$A$1:$D$1,0),0),"")&amp;IFERROR(VLOOKUP(HK$2&amp;$A7,'FA2'!$B:$C,MATCH("HOME",'FA2'!$B$1:$C$1,0),0),"")&amp;IFERROR(VLOOKUP(HK$2&amp;$A7,'EFL2'!$A:$D,MATCH("AWAY",'EFL2'!$A$1:$D$1,0),0),"")&amp;IFERROR(VLOOKUP(HK$2&amp;$A7,'EFL2'!$B:$C,MATCH("HOME",'EFL2'!$B$1:$C$1,0),0),"")&amp;IFERROR(VLOOKUP(HK$2&amp;$A7,'UCL2'!$C:$F,MATCH("AWAY",'UCL2'!$C$1:$F$1,0),0),"")&amp;IFERROR(VLOOKUP(HK$2&amp;$A7,'UCL2'!$D:$E,MATCH("HOME",'UCL2'!$D$1:$E$1,0),0),"")&amp;IFERROR(VLOOKUP(HK$2&amp;$A7,'EU2'!$C:$F,MATCH("AWAY",'EU2'!$C$1:$F$1,0),0),"")&amp;IFERROR(VLOOKUP(HK$2&amp;$A7,'EU2'!$D:$E,MATCH("HOME",'EU2'!$D$1:$E$1,0),0),"")&amp;IFERROR(VLOOKUP(HK$2&amp;$A7,'EUC2'!$C:$F,MATCH("AWAY",'EUC2'!$C$1:$F$1,0),0),"")&amp;IFERROR(VLOOKUP(HK$2&amp;$A7,'EUC2'!$D:$E,MATCH("HOME",'EUC2'!$D$1:$E$1,0),0),"")</f>
        <v/>
      </c>
      <c r="HL7" s="25" t="str">
        <f>IFERROR(VLOOKUP(HL$2&amp;$B7,'FPL FIX2'!$N$1:$Q$400,MATCH("HOME",'FPL FIX2'!$N$1:$Q$1,0),0),"")&amp;IFERROR(VLOOKUP(HL$2&amp;$B7,'FPL FIX2'!$O$1:$P$400,MATCH("AWAY",'FPL FIX2'!$O$1:$P$1,0),0),"")&amp;IFERROR(VLOOKUP(HL$2&amp;$A7,'FA2'!$A:$D,MATCH("AWAY",'FA2'!$A$1:$D$1,0),0),"")&amp;IFERROR(VLOOKUP(HL$2&amp;$A7,'FA2'!$B:$C,MATCH("HOME",'FA2'!$B$1:$C$1,0),0),"")&amp;IFERROR(VLOOKUP(HL$2&amp;$A7,'EFL2'!$A:$D,MATCH("AWAY",'EFL2'!$A$1:$D$1,0),0),"")&amp;IFERROR(VLOOKUP(HL$2&amp;$A7,'EFL2'!$B:$C,MATCH("HOME",'EFL2'!$B$1:$C$1,0),0),"")&amp;IFERROR(VLOOKUP(HL$2&amp;$A7,'UCL2'!$C:$F,MATCH("AWAY",'UCL2'!$C$1:$F$1,0),0),"")&amp;IFERROR(VLOOKUP(HL$2&amp;$A7,'UCL2'!$D:$E,MATCH("HOME",'UCL2'!$D$1:$E$1,0),0),"")&amp;IFERROR(VLOOKUP(HL$2&amp;$A7,'EU2'!$C:$F,MATCH("AWAY",'EU2'!$C$1:$F$1,0),0),"")&amp;IFERROR(VLOOKUP(HL$2&amp;$A7,'EU2'!$D:$E,MATCH("HOME",'EU2'!$D$1:$E$1,0),0),"")&amp;IFERROR(VLOOKUP(HL$2&amp;$A7,'EUC2'!$C:$F,MATCH("AWAY",'EUC2'!$C$1:$F$1,0),0),"")&amp;IFERROR(VLOOKUP(HL$2&amp;$A7,'EUC2'!$D:$E,MATCH("HOME",'EUC2'!$D$1:$E$1,0),0),"")</f>
        <v>FUL</v>
      </c>
      <c r="HM7" s="25" t="str">
        <f>IFERROR(VLOOKUP(HM$2&amp;$B7,'FPL FIX2'!$N$1:$Q$400,MATCH("HOME",'FPL FIX2'!$N$1:$Q$1,0),0),"")&amp;IFERROR(VLOOKUP(HM$2&amp;$B7,'FPL FIX2'!$O$1:$P$400,MATCH("AWAY",'FPL FIX2'!$O$1:$P$1,0),0),"")&amp;IFERROR(VLOOKUP(HM$2&amp;$A7,'FA2'!$A:$D,MATCH("AWAY",'FA2'!$A$1:$D$1,0),0),"")&amp;IFERROR(VLOOKUP(HM$2&amp;$A7,'FA2'!$B:$C,MATCH("HOME",'FA2'!$B$1:$C$1,0),0),"")&amp;IFERROR(VLOOKUP(HM$2&amp;$A7,'EFL2'!$A:$D,MATCH("AWAY",'EFL2'!$A$1:$D$1,0),0),"")&amp;IFERROR(VLOOKUP(HM$2&amp;$A7,'EFL2'!$B:$C,MATCH("HOME",'EFL2'!$B$1:$C$1,0),0),"")&amp;IFERROR(VLOOKUP(HM$2&amp;$A7,'UCL2'!$C:$F,MATCH("AWAY",'UCL2'!$C$1:$F$1,0),0),"")&amp;IFERROR(VLOOKUP(HM$2&amp;$A7,'UCL2'!$D:$E,MATCH("HOME",'UCL2'!$D$1:$E$1,0),0),"")&amp;IFERROR(VLOOKUP(HM$2&amp;$A7,'EU2'!$C:$F,MATCH("AWAY",'EU2'!$C$1:$F$1,0),0),"")&amp;IFERROR(VLOOKUP(HM$2&amp;$A7,'EU2'!$D:$E,MATCH("HOME",'EU2'!$D$1:$E$1,0),0),"")&amp;IFERROR(VLOOKUP(HM$2&amp;$A7,'EUC2'!$C:$F,MATCH("AWAY",'EUC2'!$C$1:$F$1,0),0),"")&amp;IFERROR(VLOOKUP(HM$2&amp;$A7,'EUC2'!$D:$E,MATCH("HOME",'EUC2'!$D$1:$E$1,0),0),"")</f>
        <v/>
      </c>
      <c r="HN7" s="25" t="str">
        <f>IFERROR(VLOOKUP(HN$2&amp;$B7,'FPL FIX2'!$N$1:$Q$400,MATCH("HOME",'FPL FIX2'!$N$1:$Q$1,0),0),"")&amp;IFERROR(VLOOKUP(HN$2&amp;$B7,'FPL FIX2'!$O$1:$P$400,MATCH("AWAY",'FPL FIX2'!$O$1:$P$1,0),0),"")&amp;IFERROR(VLOOKUP(HN$2&amp;$A7,'FA2'!$A:$D,MATCH("AWAY",'FA2'!$A$1:$D$1,0),0),"")&amp;IFERROR(VLOOKUP(HN$2&amp;$A7,'FA2'!$B:$C,MATCH("HOME",'FA2'!$B$1:$C$1,0),0),"")&amp;IFERROR(VLOOKUP(HN$2&amp;$A7,'EFL2'!$A:$D,MATCH("AWAY",'EFL2'!$A$1:$D$1,0),0),"")&amp;IFERROR(VLOOKUP(HN$2&amp;$A7,'EFL2'!$B:$C,MATCH("HOME",'EFL2'!$B$1:$C$1,0),0),"")&amp;IFERROR(VLOOKUP(HN$2&amp;$A7,'UCL2'!$C:$F,MATCH("AWAY",'UCL2'!$C$1:$F$1,0),0),"")&amp;IFERROR(VLOOKUP(HN$2&amp;$A7,'UCL2'!$D:$E,MATCH("HOME",'UCL2'!$D$1:$E$1,0),0),"")&amp;IFERROR(VLOOKUP(HN$2&amp;$A7,'EU2'!$C:$F,MATCH("AWAY",'EU2'!$C$1:$F$1,0),0),"")&amp;IFERROR(VLOOKUP(HN$2&amp;$A7,'EU2'!$D:$E,MATCH("HOME",'EU2'!$D$1:$E$1,0),0),"")&amp;IFERROR(VLOOKUP(HN$2&amp;$A7,'EUC2'!$C:$F,MATCH("AWAY",'EUC2'!$C$1:$F$1,0),0),"")&amp;IFERROR(VLOOKUP(HN$2&amp;$A7,'EUC2'!$D:$E,MATCH("HOME",'EUC2'!$D$1:$E$1,0),0),"")</f>
        <v/>
      </c>
      <c r="HO7" s="25" t="str">
        <f>IFERROR(VLOOKUP(HO$2&amp;$B7,'FPL FIX2'!$N$1:$Q$400,MATCH("HOME",'FPL FIX2'!$N$1:$Q$1,0),0),"")&amp;IFERROR(VLOOKUP(HO$2&amp;$B7,'FPL FIX2'!$O$1:$P$400,MATCH("AWAY",'FPL FIX2'!$O$1:$P$1,0),0),"")&amp;IFERROR(VLOOKUP(HO$2&amp;$A7,'FA2'!$A:$D,MATCH("AWAY",'FA2'!$A$1:$D$1,0),0),"")&amp;IFERROR(VLOOKUP(HO$2&amp;$A7,'FA2'!$B:$C,MATCH("HOME",'FA2'!$B$1:$C$1,0),0),"")&amp;IFERROR(VLOOKUP(HO$2&amp;$A7,'EFL2'!$A:$D,MATCH("AWAY",'EFL2'!$A$1:$D$1,0),0),"")&amp;IFERROR(VLOOKUP(HO$2&amp;$A7,'EFL2'!$B:$C,MATCH("HOME",'EFL2'!$B$1:$C$1,0),0),"")&amp;IFERROR(VLOOKUP(HO$2&amp;$A7,'UCL2'!$C:$F,MATCH("AWAY",'UCL2'!$C$1:$F$1,0),0),"")&amp;IFERROR(VLOOKUP(HO$2&amp;$A7,'UCL2'!$D:$E,MATCH("HOME",'UCL2'!$D$1:$E$1,0),0),"")&amp;IFERROR(VLOOKUP(HO$2&amp;$A7,'EU2'!$C:$F,MATCH("AWAY",'EU2'!$C$1:$F$1,0),0),"")&amp;IFERROR(VLOOKUP(HO$2&amp;$A7,'EU2'!$D:$E,MATCH("HOME",'EU2'!$D$1:$E$1,0),0),"")&amp;IFERROR(VLOOKUP(HO$2&amp;$A7,'EUC2'!$C:$F,MATCH("AWAY",'EUC2'!$C$1:$F$1,0),0),"")&amp;IFERROR(VLOOKUP(HO$2&amp;$A7,'EUC2'!$D:$E,MATCH("HOME",'EUC2'!$D$1:$E$1,0),0),"")</f>
        <v/>
      </c>
      <c r="HP7" s="25" t="str">
        <f>IFERROR(VLOOKUP(HP$2&amp;$B7,'FPL FIX2'!$N$1:$Q$400,MATCH("HOME",'FPL FIX2'!$N$1:$Q$1,0),0),"")&amp;IFERROR(VLOOKUP(HP$2&amp;$B7,'FPL FIX2'!$O$1:$P$400,MATCH("AWAY",'FPL FIX2'!$O$1:$P$1,0),0),"")&amp;IFERROR(VLOOKUP(HP$2&amp;$A7,'FA2'!$A:$D,MATCH("AWAY",'FA2'!$A$1:$D$1,0),0),"")&amp;IFERROR(VLOOKUP(HP$2&amp;$A7,'FA2'!$B:$C,MATCH("HOME",'FA2'!$B$1:$C$1,0),0),"")&amp;IFERROR(VLOOKUP(HP$2&amp;$A7,'EFL2'!$A:$D,MATCH("AWAY",'EFL2'!$A$1:$D$1,0),0),"")&amp;IFERROR(VLOOKUP(HP$2&amp;$A7,'EFL2'!$B:$C,MATCH("HOME",'EFL2'!$B$1:$C$1,0),0),"")&amp;IFERROR(VLOOKUP(HP$2&amp;$A7,'UCL2'!$C:$F,MATCH("AWAY",'UCL2'!$C$1:$F$1,0),0),"")&amp;IFERROR(VLOOKUP(HP$2&amp;$A7,'UCL2'!$D:$E,MATCH("HOME",'UCL2'!$D$1:$E$1,0),0),"")&amp;IFERROR(VLOOKUP(HP$2&amp;$A7,'EU2'!$C:$F,MATCH("AWAY",'EU2'!$C$1:$F$1,0),0),"")&amp;IFERROR(VLOOKUP(HP$2&amp;$A7,'EU2'!$D:$E,MATCH("HOME",'EU2'!$D$1:$E$1,0),0),"")&amp;IFERROR(VLOOKUP(HP$2&amp;$A7,'EUC2'!$C:$F,MATCH("AWAY",'EUC2'!$C$1:$F$1,0),0),"")&amp;IFERROR(VLOOKUP(HP$2&amp;$A7,'EUC2'!$D:$E,MATCH("HOME",'EUC2'!$D$1:$E$1,0),0),"")</f>
        <v/>
      </c>
      <c r="HQ7" s="25" t="str">
        <f>IFERROR(VLOOKUP(HQ$2&amp;$B7,'FPL FIX2'!$N$1:$Q$400,MATCH("HOME",'FPL FIX2'!$N$1:$Q$1,0),0),"")&amp;IFERROR(VLOOKUP(HQ$2&amp;$B7,'FPL FIX2'!$O$1:$P$400,MATCH("AWAY",'FPL FIX2'!$O$1:$P$1,0),0),"")&amp;IFERROR(VLOOKUP(HQ$2&amp;$A7,'FA2'!$A:$D,MATCH("AWAY",'FA2'!$A$1:$D$1,0),0),"")&amp;IFERROR(VLOOKUP(HQ$2&amp;$A7,'FA2'!$B:$C,MATCH("HOME",'FA2'!$B$1:$C$1,0),0),"")&amp;IFERROR(VLOOKUP(HQ$2&amp;$A7,'EFL2'!$A:$D,MATCH("AWAY",'EFL2'!$A$1:$D$1,0),0),"")&amp;IFERROR(VLOOKUP(HQ$2&amp;$A7,'EFL2'!$B:$C,MATCH("HOME",'EFL2'!$B$1:$C$1,0),0),"")&amp;IFERROR(VLOOKUP(HQ$2&amp;$A7,'UCL2'!$C:$F,MATCH("AWAY",'UCL2'!$C$1:$F$1,0),0),"")&amp;IFERROR(VLOOKUP(HQ$2&amp;$A7,'UCL2'!$D:$E,MATCH("HOME",'UCL2'!$D$1:$E$1,0),0),"")&amp;IFERROR(VLOOKUP(HQ$2&amp;$A7,'EU2'!$C:$F,MATCH("AWAY",'EU2'!$C$1:$F$1,0),0),"")&amp;IFERROR(VLOOKUP(HQ$2&amp;$A7,'EU2'!$D:$E,MATCH("HOME",'EU2'!$D$1:$E$1,0),0),"")&amp;IFERROR(VLOOKUP(HQ$2&amp;$A7,'EUC2'!$C:$F,MATCH("AWAY",'EUC2'!$C$1:$F$1,0),0),"")&amp;IFERROR(VLOOKUP(HQ$2&amp;$A7,'EUC2'!$D:$E,MATCH("HOME",'EUC2'!$D$1:$E$1,0),0),"")</f>
        <v>eve</v>
      </c>
      <c r="HR7" s="25" t="str">
        <f>IFERROR(VLOOKUP(HR$2&amp;$B7,'FPL FIX2'!$N$1:$Q$400,MATCH("HOME",'FPL FIX2'!$N$1:$Q$1,0),0),"")&amp;IFERROR(VLOOKUP(HR$2&amp;$B7,'FPL FIX2'!$O$1:$P$400,MATCH("AWAY",'FPL FIX2'!$O$1:$P$1,0),0),"")&amp;IFERROR(VLOOKUP(HR$2&amp;$A7,'FA2'!$A:$D,MATCH("AWAY",'FA2'!$A$1:$D$1,0),0),"")&amp;IFERROR(VLOOKUP(HR$2&amp;$A7,'FA2'!$B:$C,MATCH("HOME",'FA2'!$B$1:$C$1,0),0),"")&amp;IFERROR(VLOOKUP(HR$2&amp;$A7,'EFL2'!$A:$D,MATCH("AWAY",'EFL2'!$A$1:$D$1,0),0),"")&amp;IFERROR(VLOOKUP(HR$2&amp;$A7,'EFL2'!$B:$C,MATCH("HOME",'EFL2'!$B$1:$C$1,0),0),"")&amp;IFERROR(VLOOKUP(HR$2&amp;$A7,'UCL2'!$C:$F,MATCH("AWAY",'UCL2'!$C$1:$F$1,0),0),"")&amp;IFERROR(VLOOKUP(HR$2&amp;$A7,'UCL2'!$D:$E,MATCH("HOME",'UCL2'!$D$1:$E$1,0),0),"")&amp;IFERROR(VLOOKUP(HR$2&amp;$A7,'EU2'!$C:$F,MATCH("AWAY",'EU2'!$C$1:$F$1,0),0),"")&amp;IFERROR(VLOOKUP(HR$2&amp;$A7,'EU2'!$D:$E,MATCH("HOME",'EU2'!$D$1:$E$1,0),0),"")&amp;IFERROR(VLOOKUP(HR$2&amp;$A7,'EUC2'!$C:$F,MATCH("AWAY",'EUC2'!$C$1:$F$1,0),0),"")&amp;IFERROR(VLOOKUP(HR$2&amp;$A7,'EUC2'!$D:$E,MATCH("HOME",'EUC2'!$D$1:$E$1,0),0),"")</f>
        <v/>
      </c>
      <c r="HS7" s="25" t="str">
        <f>IFERROR(VLOOKUP(HS$2&amp;$B7,'FPL FIX2'!$N$1:$Q$400,MATCH("HOME",'FPL FIX2'!$N$1:$Q$1,0),0),"")&amp;IFERROR(VLOOKUP(HS$2&amp;$B7,'FPL FIX2'!$O$1:$P$400,MATCH("AWAY",'FPL FIX2'!$O$1:$P$1,0),0),"")&amp;IFERROR(VLOOKUP(HS$2&amp;$A7,'FA2'!$A:$D,MATCH("AWAY",'FA2'!$A$1:$D$1,0),0),"")&amp;IFERROR(VLOOKUP(HS$2&amp;$A7,'FA2'!$B:$C,MATCH("HOME",'FA2'!$B$1:$C$1,0),0),"")&amp;IFERROR(VLOOKUP(HS$2&amp;$A7,'EFL2'!$A:$D,MATCH("AWAY",'EFL2'!$A$1:$D$1,0),0),"")&amp;IFERROR(VLOOKUP(HS$2&amp;$A7,'EFL2'!$B:$C,MATCH("HOME",'EFL2'!$B$1:$C$1,0),0),"")&amp;IFERROR(VLOOKUP(HS$2&amp;$A7,'UCL2'!$C:$F,MATCH("AWAY",'UCL2'!$C$1:$F$1,0),0),"")&amp;IFERROR(VLOOKUP(HS$2&amp;$A7,'UCL2'!$D:$E,MATCH("HOME",'UCL2'!$D$1:$E$1,0),0),"")&amp;IFERROR(VLOOKUP(HS$2&amp;$A7,'EU2'!$C:$F,MATCH("AWAY",'EU2'!$C$1:$F$1,0),0),"")&amp;IFERROR(VLOOKUP(HS$2&amp;$A7,'EU2'!$D:$E,MATCH("HOME",'EU2'!$D$1:$E$1,0),0),"")&amp;IFERROR(VLOOKUP(HS$2&amp;$A7,'EUC2'!$C:$F,MATCH("AWAY",'EUC2'!$C$1:$F$1,0),0),"")&amp;IFERROR(VLOOKUP(HS$2&amp;$A7,'EUC2'!$D:$E,MATCH("HOME",'EUC2'!$D$1:$E$1,0),0),"")</f>
        <v/>
      </c>
      <c r="HT7" s="25" t="str">
        <f>IFERROR(VLOOKUP(HT$2&amp;$B7,'FPL FIX2'!$N$1:$Q$400,MATCH("HOME",'FPL FIX2'!$N$1:$Q$1,0),0),"")&amp;IFERROR(VLOOKUP(HT$2&amp;$B7,'FPL FIX2'!$O$1:$P$400,MATCH("AWAY",'FPL FIX2'!$O$1:$P$1,0),0),"")&amp;IFERROR(VLOOKUP(HT$2&amp;$A7,'FA2'!$A:$D,MATCH("AWAY",'FA2'!$A$1:$D$1,0),0),"")&amp;IFERROR(VLOOKUP(HT$2&amp;$A7,'FA2'!$B:$C,MATCH("HOME",'FA2'!$B$1:$C$1,0),0),"")&amp;IFERROR(VLOOKUP(HT$2&amp;$A7,'EFL2'!$A:$D,MATCH("AWAY",'EFL2'!$A$1:$D$1,0),0),"")&amp;IFERROR(VLOOKUP(HT$2&amp;$A7,'EFL2'!$B:$C,MATCH("HOME",'EFL2'!$B$1:$C$1,0),0),"")&amp;IFERROR(VLOOKUP(HT$2&amp;$A7,'UCL2'!$C:$F,MATCH("AWAY",'UCL2'!$C$1:$F$1,0),0),"")&amp;IFERROR(VLOOKUP(HT$2&amp;$A7,'UCL2'!$D:$E,MATCH("HOME",'UCL2'!$D$1:$E$1,0),0),"")&amp;IFERROR(VLOOKUP(HT$2&amp;$A7,'EU2'!$C:$F,MATCH("AWAY",'EU2'!$C$1:$F$1,0),0),"")&amp;IFERROR(VLOOKUP(HT$2&amp;$A7,'EU2'!$D:$E,MATCH("HOME",'EU2'!$D$1:$E$1,0),0),"")&amp;IFERROR(VLOOKUP(HT$2&amp;$A7,'EUC2'!$C:$F,MATCH("AWAY",'EUC2'!$C$1:$F$1,0),0),"")&amp;IFERROR(VLOOKUP(HT$2&amp;$A7,'EUC2'!$D:$E,MATCH("HOME",'EUC2'!$D$1:$E$1,0),0),"")</f>
        <v/>
      </c>
      <c r="HU7" s="25" t="str">
        <f>IFERROR(VLOOKUP(HU$2&amp;$B7,'FPL FIX2'!$N$1:$Q$400,MATCH("HOME",'FPL FIX2'!$N$1:$Q$1,0),0),"")&amp;IFERROR(VLOOKUP(HU$2&amp;$B7,'FPL FIX2'!$O$1:$P$400,MATCH("AWAY",'FPL FIX2'!$O$1:$P$1,0),0),"")&amp;IFERROR(VLOOKUP(HU$2&amp;$A7,'FA2'!$A:$D,MATCH("AWAY",'FA2'!$A$1:$D$1,0),0),"")&amp;IFERROR(VLOOKUP(HU$2&amp;$A7,'FA2'!$B:$C,MATCH("HOME",'FA2'!$B$1:$C$1,0),0),"")&amp;IFERROR(VLOOKUP(HU$2&amp;$A7,'EFL2'!$A:$D,MATCH("AWAY",'EFL2'!$A$1:$D$1,0),0),"")&amp;IFERROR(VLOOKUP(HU$2&amp;$A7,'EFL2'!$B:$C,MATCH("HOME",'EFL2'!$B$1:$C$1,0),0),"")&amp;IFERROR(VLOOKUP(HU$2&amp;$A7,'UCL2'!$C:$F,MATCH("AWAY",'UCL2'!$C$1:$F$1,0),0),"")&amp;IFERROR(VLOOKUP(HU$2&amp;$A7,'UCL2'!$D:$E,MATCH("HOME",'UCL2'!$D$1:$E$1,0),0),"")&amp;IFERROR(VLOOKUP(HU$2&amp;$A7,'EU2'!$C:$F,MATCH("AWAY",'EU2'!$C$1:$F$1,0),0),"")&amp;IFERROR(VLOOKUP(HU$2&amp;$A7,'EU2'!$D:$E,MATCH("HOME",'EU2'!$D$1:$E$1,0),0),"")&amp;IFERROR(VLOOKUP(HU$2&amp;$A7,'EUC2'!$C:$F,MATCH("AWAY",'EUC2'!$C$1:$F$1,0),0),"")&amp;IFERROR(VLOOKUP(HU$2&amp;$A7,'EUC2'!$D:$E,MATCH("HOME",'EUC2'!$D$1:$E$1,0),0),"")</f>
        <v>sou</v>
      </c>
      <c r="HV7" s="25" t="str">
        <f>IFERROR(VLOOKUP(HV$2&amp;$B7,'FPL FIX2'!$N$1:$Q$400,MATCH("HOME",'FPL FIX2'!$N$1:$Q$1,0),0),"")&amp;IFERROR(VLOOKUP(HV$2&amp;$B7,'FPL FIX2'!$O$1:$P$400,MATCH("AWAY",'FPL FIX2'!$O$1:$P$1,0),0),"")&amp;IFERROR(VLOOKUP(HV$2&amp;$A7,'FA2'!$A:$D,MATCH("AWAY",'FA2'!$A$1:$D$1,0),0),"")&amp;IFERROR(VLOOKUP(HV$2&amp;$A7,'FA2'!$B:$C,MATCH("HOME",'FA2'!$B$1:$C$1,0),0),"")&amp;IFERROR(VLOOKUP(HV$2&amp;$A7,'EFL2'!$A:$D,MATCH("AWAY",'EFL2'!$A$1:$D$1,0),0),"")&amp;IFERROR(VLOOKUP(HV$2&amp;$A7,'EFL2'!$B:$C,MATCH("HOME",'EFL2'!$B$1:$C$1,0),0),"")&amp;IFERROR(VLOOKUP(HV$2&amp;$A7,'UCL2'!$C:$F,MATCH("AWAY",'UCL2'!$C$1:$F$1,0),0),"")&amp;IFERROR(VLOOKUP(HV$2&amp;$A7,'UCL2'!$D:$E,MATCH("HOME",'UCL2'!$D$1:$E$1,0),0),"")&amp;IFERROR(VLOOKUP(HV$2&amp;$A7,'EU2'!$C:$F,MATCH("AWAY",'EU2'!$C$1:$F$1,0),0),"")&amp;IFERROR(VLOOKUP(HV$2&amp;$A7,'EU2'!$D:$E,MATCH("HOME",'EU2'!$D$1:$E$1,0),0),"")&amp;IFERROR(VLOOKUP(HV$2&amp;$A7,'EUC2'!$C:$F,MATCH("AWAY",'EUC2'!$C$1:$F$1,0),0),"")&amp;IFERROR(VLOOKUP(HV$2&amp;$A7,'EUC2'!$D:$E,MATCH("HOME",'EUC2'!$D$1:$E$1,0),0),"")</f>
        <v/>
      </c>
      <c r="HW7" s="25" t="str">
        <f>IFERROR(VLOOKUP(HW$2&amp;$B7,'FPL FIX2'!$N$1:$Q$400,MATCH("HOME",'FPL FIX2'!$N$1:$Q$1,0),0),"")&amp;IFERROR(VLOOKUP(HW$2&amp;$B7,'FPL FIX2'!$O$1:$P$400,MATCH("AWAY",'FPL FIX2'!$O$1:$P$1,0),0),"")&amp;IFERROR(VLOOKUP(HW$2&amp;$A7,'FA2'!$A:$D,MATCH("AWAY",'FA2'!$A$1:$D$1,0),0),"")&amp;IFERROR(VLOOKUP(HW$2&amp;$A7,'FA2'!$B:$C,MATCH("HOME",'FA2'!$B$1:$C$1,0),0),"")&amp;IFERROR(VLOOKUP(HW$2&amp;$A7,'EFL2'!$A:$D,MATCH("AWAY",'EFL2'!$A$1:$D$1,0),0),"")&amp;IFERROR(VLOOKUP(HW$2&amp;$A7,'EFL2'!$B:$C,MATCH("HOME",'EFL2'!$B$1:$C$1,0),0),"")&amp;IFERROR(VLOOKUP(HW$2&amp;$A7,'UCL2'!$C:$F,MATCH("AWAY",'UCL2'!$C$1:$F$1,0),0),"")&amp;IFERROR(VLOOKUP(HW$2&amp;$A7,'UCL2'!$D:$E,MATCH("HOME",'UCL2'!$D$1:$E$1,0),0),"")&amp;IFERROR(VLOOKUP(HW$2&amp;$A7,'EU2'!$C:$F,MATCH("AWAY",'EU2'!$C$1:$F$1,0),0),"")&amp;IFERROR(VLOOKUP(HW$2&amp;$A7,'EU2'!$D:$E,MATCH("HOME",'EU2'!$D$1:$E$1,0),0),"")&amp;IFERROR(VLOOKUP(HW$2&amp;$A7,'EUC2'!$C:$F,MATCH("AWAY",'EUC2'!$C$1:$F$1,0),0),"")&amp;IFERROR(VLOOKUP(HW$2&amp;$A7,'EUC2'!$D:$E,MATCH("HOME",'EUC2'!$D$1:$E$1,0),0),"")</f>
        <v/>
      </c>
      <c r="HX7" s="25" t="str">
        <f>IFERROR(VLOOKUP(HX$2&amp;$B7,'FPL FIX2'!$N$1:$Q$400,MATCH("HOME",'FPL FIX2'!$N$1:$Q$1,0),0),"")&amp;IFERROR(VLOOKUP(HX$2&amp;$B7,'FPL FIX2'!$O$1:$P$400,MATCH("AWAY",'FPL FIX2'!$O$1:$P$1,0),0),"")&amp;IFERROR(VLOOKUP(HX$2&amp;$A7,'FA2'!$A:$D,MATCH("AWAY",'FA2'!$A$1:$D$1,0),0),"")&amp;IFERROR(VLOOKUP(HX$2&amp;$A7,'FA2'!$B:$C,MATCH("HOME",'FA2'!$B$1:$C$1,0),0),"")&amp;IFERROR(VLOOKUP(HX$2&amp;$A7,'EFL2'!$A:$D,MATCH("AWAY",'EFL2'!$A$1:$D$1,0),0),"")&amp;IFERROR(VLOOKUP(HX$2&amp;$A7,'EFL2'!$B:$C,MATCH("HOME",'EFL2'!$B$1:$C$1,0),0),"")&amp;IFERROR(VLOOKUP(HX$2&amp;$A7,'UCL2'!$C:$F,MATCH("AWAY",'UCL2'!$C$1:$F$1,0),0),"")&amp;IFERROR(VLOOKUP(HX$2&amp;$A7,'UCL2'!$D:$E,MATCH("HOME",'UCL2'!$D$1:$E$1,0),0),"")&amp;IFERROR(VLOOKUP(HX$2&amp;$A7,'EU2'!$C:$F,MATCH("AWAY",'EU2'!$C$1:$F$1,0),0),"")&amp;IFERROR(VLOOKUP(HX$2&amp;$A7,'EU2'!$D:$E,MATCH("HOME",'EU2'!$D$1:$E$1,0),0),"")&amp;IFERROR(VLOOKUP(HX$2&amp;$A7,'EUC2'!$C:$F,MATCH("AWAY",'EUC2'!$C$1:$F$1,0),0),"")&amp;IFERROR(VLOOKUP(HX$2&amp;$A7,'EUC2'!$D:$E,MATCH("HOME",'EUC2'!$D$1:$E$1,0),0),"")</f>
        <v>LEI</v>
      </c>
      <c r="HY7" s="25" t="str">
        <f>IFERROR(VLOOKUP(HY$2&amp;$B7,'FPL FIX2'!$N$1:$Q$400,MATCH("HOME",'FPL FIX2'!$N$1:$Q$1,0),0),"")&amp;IFERROR(VLOOKUP(HY$2&amp;$B7,'FPL FIX2'!$O$1:$P$400,MATCH("AWAY",'FPL FIX2'!$O$1:$P$1,0),0),"")&amp;IFERROR(VLOOKUP(HY$2&amp;$A7,'FA2'!$A:$D,MATCH("AWAY",'FA2'!$A$1:$D$1,0),0),"")&amp;IFERROR(VLOOKUP(HY$2&amp;$A7,'FA2'!$B:$C,MATCH("HOME",'FA2'!$B$1:$C$1,0),0),"")&amp;IFERROR(VLOOKUP(HY$2&amp;$A7,'EFL2'!$A:$D,MATCH("AWAY",'EFL2'!$A$1:$D$1,0),0),"")&amp;IFERROR(VLOOKUP(HY$2&amp;$A7,'EFL2'!$B:$C,MATCH("HOME",'EFL2'!$B$1:$C$1,0),0),"")&amp;IFERROR(VLOOKUP(HY$2&amp;$A7,'UCL2'!$C:$F,MATCH("AWAY",'UCL2'!$C$1:$F$1,0),0),"")&amp;IFERROR(VLOOKUP(HY$2&amp;$A7,'UCL2'!$D:$E,MATCH("HOME",'UCL2'!$D$1:$E$1,0),0),"")&amp;IFERROR(VLOOKUP(HY$2&amp;$A7,'EU2'!$C:$F,MATCH("AWAY",'EU2'!$C$1:$F$1,0),0),"")&amp;IFERROR(VLOOKUP(HY$2&amp;$A7,'EU2'!$D:$E,MATCH("HOME",'EU2'!$D$1:$E$1,0),0),"")&amp;IFERROR(VLOOKUP(HY$2&amp;$A7,'EUC2'!$C:$F,MATCH("AWAY",'EUC2'!$C$1:$F$1,0),0),"")&amp;IFERROR(VLOOKUP(HY$2&amp;$A7,'EUC2'!$D:$E,MATCH("HOME",'EUC2'!$D$1:$E$1,0),0),"")</f>
        <v/>
      </c>
      <c r="HZ7" s="25" t="str">
        <f>IFERROR(VLOOKUP(HZ$2&amp;$B7,'FPL FIX2'!$N$1:$Q$400,MATCH("HOME",'FPL FIX2'!$N$1:$Q$1,0),0),"")&amp;IFERROR(VLOOKUP(HZ$2&amp;$B7,'FPL FIX2'!$O$1:$P$400,MATCH("AWAY",'FPL FIX2'!$O$1:$P$1,0),0),"")&amp;IFERROR(VLOOKUP(HZ$2&amp;$A7,'FA2'!$A:$D,MATCH("AWAY",'FA2'!$A$1:$D$1,0),0),"")&amp;IFERROR(VLOOKUP(HZ$2&amp;$A7,'FA2'!$B:$C,MATCH("HOME",'FA2'!$B$1:$C$1,0),0),"")&amp;IFERROR(VLOOKUP(HZ$2&amp;$A7,'EFL2'!$A:$D,MATCH("AWAY",'EFL2'!$A$1:$D$1,0),0),"")&amp;IFERROR(VLOOKUP(HZ$2&amp;$A7,'EFL2'!$B:$C,MATCH("HOME",'EFL2'!$B$1:$C$1,0),0),"")&amp;IFERROR(VLOOKUP(HZ$2&amp;$A7,'UCL2'!$C:$F,MATCH("AWAY",'UCL2'!$C$1:$F$1,0),0),"")&amp;IFERROR(VLOOKUP(HZ$2&amp;$A7,'UCL2'!$D:$E,MATCH("HOME",'UCL2'!$D$1:$E$1,0),0),"")&amp;IFERROR(VLOOKUP(HZ$2&amp;$A7,'EU2'!$C:$F,MATCH("AWAY",'EU2'!$C$1:$F$1,0),0),"")&amp;IFERROR(VLOOKUP(HZ$2&amp;$A7,'EU2'!$D:$E,MATCH("HOME",'EU2'!$D$1:$E$1,0),0),"")&amp;IFERROR(VLOOKUP(HZ$2&amp;$A7,'EUC2'!$C:$F,MATCH("AWAY",'EUC2'!$C$1:$F$1,0),0),"")&amp;IFERROR(VLOOKUP(HZ$2&amp;$A7,'EUC2'!$D:$E,MATCH("HOME",'EUC2'!$D$1:$E$1,0),0),"")</f>
        <v/>
      </c>
      <c r="IA7" s="25" t="str">
        <f>IFERROR(VLOOKUP(IA$2&amp;$B7,'FPL FIX2'!$N$1:$Q$400,MATCH("HOME",'FPL FIX2'!$N$1:$Q$1,0),0),"")&amp;IFERROR(VLOOKUP(IA$2&amp;$B7,'FPL FIX2'!$O$1:$P$400,MATCH("AWAY",'FPL FIX2'!$O$1:$P$1,0),0),"")&amp;IFERROR(VLOOKUP(IA$2&amp;$A7,'FA2'!$A:$D,MATCH("AWAY",'FA2'!$A$1:$D$1,0),0),"")&amp;IFERROR(VLOOKUP(IA$2&amp;$A7,'FA2'!$B:$C,MATCH("HOME",'FA2'!$B$1:$C$1,0),0),"")&amp;IFERROR(VLOOKUP(IA$2&amp;$A7,'EFL2'!$A:$D,MATCH("AWAY",'EFL2'!$A$1:$D$1,0),0),"")&amp;IFERROR(VLOOKUP(IA$2&amp;$A7,'EFL2'!$B:$C,MATCH("HOME",'EFL2'!$B$1:$C$1,0),0),"")&amp;IFERROR(VLOOKUP(IA$2&amp;$A7,'UCL2'!$C:$F,MATCH("AWAY",'UCL2'!$C$1:$F$1,0),0),"")&amp;IFERROR(VLOOKUP(IA$2&amp;$A7,'UCL2'!$D:$E,MATCH("HOME",'UCL2'!$D$1:$E$1,0),0),"")&amp;IFERROR(VLOOKUP(IA$2&amp;$A7,'EU2'!$C:$F,MATCH("AWAY",'EU2'!$C$1:$F$1,0),0),"")&amp;IFERROR(VLOOKUP(IA$2&amp;$A7,'EU2'!$D:$E,MATCH("HOME",'EU2'!$D$1:$E$1,0),0),"")&amp;IFERROR(VLOOKUP(IA$2&amp;$A7,'EUC2'!$C:$F,MATCH("AWAY",'EUC2'!$C$1:$F$1,0),0),"")&amp;IFERROR(VLOOKUP(IA$2&amp;$A7,'EUC2'!$D:$E,MATCH("HOME",'EUC2'!$D$1:$E$1,0),0),"")</f>
        <v/>
      </c>
      <c r="IB7" s="25" t="str">
        <f>IFERROR(VLOOKUP(IB$2&amp;$B7,'FPL FIX2'!$N$1:$Q$400,MATCH("HOME",'FPL FIX2'!$N$1:$Q$1,0),0),"")&amp;IFERROR(VLOOKUP(IB$2&amp;$B7,'FPL FIX2'!$O$1:$P$400,MATCH("AWAY",'FPL FIX2'!$O$1:$P$1,0),0),"")&amp;IFERROR(VLOOKUP(IB$2&amp;$A7,'FA2'!$A:$D,MATCH("AWAY",'FA2'!$A$1:$D$1,0),0),"")&amp;IFERROR(VLOOKUP(IB$2&amp;$A7,'FA2'!$B:$C,MATCH("HOME",'FA2'!$B$1:$C$1,0),0),"")&amp;IFERROR(VLOOKUP(IB$2&amp;$A7,'EFL2'!$A:$D,MATCH("AWAY",'EFL2'!$A$1:$D$1,0),0),"")&amp;IFERROR(VLOOKUP(IB$2&amp;$A7,'EFL2'!$B:$C,MATCH("HOME",'EFL2'!$B$1:$C$1,0),0),"")&amp;IFERROR(VLOOKUP(IB$2&amp;$A7,'UCL2'!$C:$F,MATCH("AWAY",'UCL2'!$C$1:$F$1,0),0),"")&amp;IFERROR(VLOOKUP(IB$2&amp;$A7,'UCL2'!$D:$E,MATCH("HOME",'UCL2'!$D$1:$E$1,0),0),"")&amp;IFERROR(VLOOKUP(IB$2&amp;$A7,'EU2'!$C:$F,MATCH("AWAY",'EU2'!$C$1:$F$1,0),0),"")&amp;IFERROR(VLOOKUP(IB$2&amp;$A7,'EU2'!$D:$E,MATCH("HOME",'EU2'!$D$1:$E$1,0),0),"")&amp;IFERROR(VLOOKUP(IB$2&amp;$A7,'EUC2'!$C:$F,MATCH("AWAY",'EUC2'!$C$1:$F$1,0),0),"")&amp;IFERROR(VLOOKUP(IB$2&amp;$A7,'EUC2'!$D:$E,MATCH("HOME",'EUC2'!$D$1:$E$1,0),0),"")</f>
        <v/>
      </c>
      <c r="IC7" s="25" t="str">
        <f>IFERROR(VLOOKUP(IC$2&amp;$B7,'FPL FIX2'!$N$1:$Q$400,MATCH("HOME",'FPL FIX2'!$N$1:$Q$1,0),0),"")&amp;IFERROR(VLOOKUP(IC$2&amp;$B7,'FPL FIX2'!$O$1:$P$400,MATCH("AWAY",'FPL FIX2'!$O$1:$P$1,0),0),"")&amp;IFERROR(VLOOKUP(IC$2&amp;$A7,'FA2'!$A:$D,MATCH("AWAY",'FA2'!$A$1:$D$1,0),0),"")&amp;IFERROR(VLOOKUP(IC$2&amp;$A7,'FA2'!$B:$C,MATCH("HOME",'FA2'!$B$1:$C$1,0),0),"")&amp;IFERROR(VLOOKUP(IC$2&amp;$A7,'EFL2'!$A:$D,MATCH("AWAY",'EFL2'!$A$1:$D$1,0),0),"")&amp;IFERROR(VLOOKUP(IC$2&amp;$A7,'EFL2'!$B:$C,MATCH("HOME",'EFL2'!$B$1:$C$1,0),0),"")&amp;IFERROR(VLOOKUP(IC$2&amp;$A7,'UCL2'!$C:$F,MATCH("AWAY",'UCL2'!$C$1:$F$1,0),0),"")&amp;IFERROR(VLOOKUP(IC$2&amp;$A7,'UCL2'!$D:$E,MATCH("HOME",'UCL2'!$D$1:$E$1,0),0),"")&amp;IFERROR(VLOOKUP(IC$2&amp;$A7,'EU2'!$C:$F,MATCH("AWAY",'EU2'!$C$1:$F$1,0),0),"")&amp;IFERROR(VLOOKUP(IC$2&amp;$A7,'EU2'!$D:$E,MATCH("HOME",'EU2'!$D$1:$E$1,0),0),"")&amp;IFERROR(VLOOKUP(IC$2&amp;$A7,'EUC2'!$C:$F,MATCH("AWAY",'EUC2'!$C$1:$F$1,0),0),"")&amp;IFERROR(VLOOKUP(IC$2&amp;$A7,'EUC2'!$D:$E,MATCH("HOME",'EUC2'!$D$1:$E$1,0),0),"")</f>
        <v/>
      </c>
      <c r="ID7" s="25" t="str">
        <f>IFERROR(VLOOKUP(ID$2&amp;$B7,'FPL FIX2'!$N$1:$Q$400,MATCH("HOME",'FPL FIX2'!$N$1:$Q$1,0),0),"")&amp;IFERROR(VLOOKUP(ID$2&amp;$B7,'FPL FIX2'!$O$1:$P$400,MATCH("AWAY",'FPL FIX2'!$O$1:$P$1,0),0),"")&amp;IFERROR(VLOOKUP(ID$2&amp;$A7,'FA2'!$A:$D,MATCH("AWAY",'FA2'!$A$1:$D$1,0),0),"")&amp;IFERROR(VLOOKUP(ID$2&amp;$A7,'FA2'!$B:$C,MATCH("HOME",'FA2'!$B$1:$C$1,0),0),"")&amp;IFERROR(VLOOKUP(ID$2&amp;$A7,'EFL2'!$A:$D,MATCH("AWAY",'EFL2'!$A$1:$D$1,0),0),"")&amp;IFERROR(VLOOKUP(ID$2&amp;$A7,'EFL2'!$B:$C,MATCH("HOME",'EFL2'!$B$1:$C$1,0),0),"")&amp;IFERROR(VLOOKUP(ID$2&amp;$A7,'UCL2'!$C:$F,MATCH("AWAY",'UCL2'!$C$1:$F$1,0),0),"")&amp;IFERROR(VLOOKUP(ID$2&amp;$A7,'UCL2'!$D:$E,MATCH("HOME",'UCL2'!$D$1:$E$1,0),0),"")&amp;IFERROR(VLOOKUP(ID$2&amp;$A7,'EU2'!$C:$F,MATCH("AWAY",'EU2'!$C$1:$F$1,0),0),"")&amp;IFERROR(VLOOKUP(ID$2&amp;$A7,'EU2'!$D:$E,MATCH("HOME",'EU2'!$D$1:$E$1,0),0),"")&amp;IFERROR(VLOOKUP(ID$2&amp;$A7,'EUC2'!$C:$F,MATCH("AWAY",'EUC2'!$C$1:$F$1,0),0),"")&amp;IFERROR(VLOOKUP(ID$2&amp;$A7,'EUC2'!$D:$E,MATCH("HOME",'EUC2'!$D$1:$E$1,0),0),"")</f>
        <v/>
      </c>
      <c r="IE7" s="25" t="str">
        <f>IFERROR(VLOOKUP(IE$2&amp;$B7,'FPL FIX2'!$N$1:$Q$400,MATCH("HOME",'FPL FIX2'!$N$1:$Q$1,0),0),"")&amp;IFERROR(VLOOKUP(IE$2&amp;$B7,'FPL FIX2'!$O$1:$P$400,MATCH("AWAY",'FPL FIX2'!$O$1:$P$1,0),0),"")&amp;IFERROR(VLOOKUP(IE$2&amp;$A7,'FA2'!$A:$D,MATCH("AWAY",'FA2'!$A$1:$D$1,0),0),"")&amp;IFERROR(VLOOKUP(IE$2&amp;$A7,'FA2'!$B:$C,MATCH("HOME",'FA2'!$B$1:$C$1,0),0),"")&amp;IFERROR(VLOOKUP(IE$2&amp;$A7,'EFL2'!$A:$D,MATCH("AWAY",'EFL2'!$A$1:$D$1,0),0),"")&amp;IFERROR(VLOOKUP(IE$2&amp;$A7,'EFL2'!$B:$C,MATCH("HOME",'EFL2'!$B$1:$C$1,0),0),"")&amp;IFERROR(VLOOKUP(IE$2&amp;$A7,'UCL2'!$C:$F,MATCH("AWAY",'UCL2'!$C$1:$F$1,0),0),"")&amp;IFERROR(VLOOKUP(IE$2&amp;$A7,'UCL2'!$D:$E,MATCH("HOME",'UCL2'!$D$1:$E$1,0),0),"")&amp;IFERROR(VLOOKUP(IE$2&amp;$A7,'EU2'!$C:$F,MATCH("AWAY",'EU2'!$C$1:$F$1,0),0),"")&amp;IFERROR(VLOOKUP(IE$2&amp;$A7,'EU2'!$D:$E,MATCH("HOME",'EU2'!$D$1:$E$1,0),0),"")&amp;IFERROR(VLOOKUP(IE$2&amp;$A7,'EUC2'!$C:$F,MATCH("AWAY",'EUC2'!$C$1:$F$1,0),0),"")&amp;IFERROR(VLOOKUP(IE$2&amp;$A7,'EUC2'!$D:$E,MATCH("HOME",'EUC2'!$D$1:$E$1,0),0),"")</f>
        <v/>
      </c>
      <c r="IF7" s="25" t="str">
        <f>IFERROR(VLOOKUP(IF$2&amp;$B7,'FPL FIX2'!$N$1:$Q$400,MATCH("HOME",'FPL FIX2'!$N$1:$Q$1,0),0),"")&amp;IFERROR(VLOOKUP(IF$2&amp;$B7,'FPL FIX2'!$O$1:$P$400,MATCH("AWAY",'FPL FIX2'!$O$1:$P$1,0),0),"")&amp;IFERROR(VLOOKUP(IF$2&amp;$A7,'FA2'!$A:$D,MATCH("AWAY",'FA2'!$A$1:$D$1,0),0),"")&amp;IFERROR(VLOOKUP(IF$2&amp;$A7,'FA2'!$B:$C,MATCH("HOME",'FA2'!$B$1:$C$1,0),0),"")&amp;IFERROR(VLOOKUP(IF$2&amp;$A7,'EFL2'!$A:$D,MATCH("AWAY",'EFL2'!$A$1:$D$1,0),0),"")&amp;IFERROR(VLOOKUP(IF$2&amp;$A7,'EFL2'!$B:$C,MATCH("HOME",'EFL2'!$B$1:$C$1,0),0),"")&amp;IFERROR(VLOOKUP(IF$2&amp;$A7,'UCL2'!$C:$F,MATCH("AWAY",'UCL2'!$C$1:$F$1,0),0),"")&amp;IFERROR(VLOOKUP(IF$2&amp;$A7,'UCL2'!$D:$E,MATCH("HOME",'UCL2'!$D$1:$E$1,0),0),"")&amp;IFERROR(VLOOKUP(IF$2&amp;$A7,'EU2'!$C:$F,MATCH("AWAY",'EU2'!$C$1:$F$1,0),0),"")&amp;IFERROR(VLOOKUP(IF$2&amp;$A7,'EU2'!$D:$E,MATCH("HOME",'EU2'!$D$1:$E$1,0),0),"")&amp;IFERROR(VLOOKUP(IF$2&amp;$A7,'EUC2'!$C:$F,MATCH("AWAY",'EUC2'!$C$1:$F$1,0),0),"")&amp;IFERROR(VLOOKUP(IF$2&amp;$A7,'EUC2'!$D:$E,MATCH("HOME",'EUC2'!$D$1:$E$1,0),0),"")</f>
        <v/>
      </c>
      <c r="IG7" s="25" t="str">
        <f>IFERROR(VLOOKUP(IG$2&amp;$B7,'FPL FIX2'!$N$1:$Q$400,MATCH("HOME",'FPL FIX2'!$N$1:$Q$1,0),0),"")&amp;IFERROR(VLOOKUP(IG$2&amp;$B7,'FPL FIX2'!$O$1:$P$400,MATCH("AWAY",'FPL FIX2'!$O$1:$P$1,0),0),"")&amp;IFERROR(VLOOKUP(IG$2&amp;$A7,'FA2'!$A:$D,MATCH("AWAY",'FA2'!$A$1:$D$1,0),0),"")&amp;IFERROR(VLOOKUP(IG$2&amp;$A7,'FA2'!$B:$C,MATCH("HOME",'FA2'!$B$1:$C$1,0),0),"")&amp;IFERROR(VLOOKUP(IG$2&amp;$A7,'EFL2'!$A:$D,MATCH("AWAY",'EFL2'!$A$1:$D$1,0),0),"")&amp;IFERROR(VLOOKUP(IG$2&amp;$A7,'EFL2'!$B:$C,MATCH("HOME",'EFL2'!$B$1:$C$1,0),0),"")&amp;IFERROR(VLOOKUP(IG$2&amp;$A7,'UCL2'!$C:$F,MATCH("AWAY",'UCL2'!$C$1:$F$1,0),0),"")&amp;IFERROR(VLOOKUP(IG$2&amp;$A7,'UCL2'!$D:$E,MATCH("HOME",'UCL2'!$D$1:$E$1,0),0),"")&amp;IFERROR(VLOOKUP(IG$2&amp;$A7,'EU2'!$C:$F,MATCH("AWAY",'EU2'!$C$1:$F$1,0),0),"")&amp;IFERROR(VLOOKUP(IG$2&amp;$A7,'EU2'!$D:$E,MATCH("HOME",'EU2'!$D$1:$E$1,0),0),"")&amp;IFERROR(VLOOKUP(IG$2&amp;$A7,'EUC2'!$C:$F,MATCH("AWAY",'EUC2'!$C$1:$F$1,0),0),"")&amp;IFERROR(VLOOKUP(IG$2&amp;$A7,'EUC2'!$D:$E,MATCH("HOME",'EUC2'!$D$1:$E$1,0),0),"")</f>
        <v/>
      </c>
      <c r="IH7" s="25" t="str">
        <f>IFERROR(VLOOKUP(IH$2&amp;$B7,'FPL FIX2'!$N$1:$Q$400,MATCH("HOME",'FPL FIX2'!$N$1:$Q$1,0),0),"")&amp;IFERROR(VLOOKUP(IH$2&amp;$B7,'FPL FIX2'!$O$1:$P$400,MATCH("AWAY",'FPL FIX2'!$O$1:$P$1,0),0),"")&amp;IFERROR(VLOOKUP(IH$2&amp;$A7,'FA2'!$A:$D,MATCH("AWAY",'FA2'!$A$1:$D$1,0),0),"")&amp;IFERROR(VLOOKUP(IH$2&amp;$A7,'FA2'!$B:$C,MATCH("HOME",'FA2'!$B$1:$C$1,0),0),"")&amp;IFERROR(VLOOKUP(IH$2&amp;$A7,'EFL2'!$A:$D,MATCH("AWAY",'EFL2'!$A$1:$D$1,0),0),"")&amp;IFERROR(VLOOKUP(IH$2&amp;$A7,'EFL2'!$B:$C,MATCH("HOME",'EFL2'!$B$1:$C$1,0),0),"")&amp;IFERROR(VLOOKUP(IH$2&amp;$A7,'UCL2'!$C:$F,MATCH("AWAY",'UCL2'!$C$1:$F$1,0),0),"")&amp;IFERROR(VLOOKUP(IH$2&amp;$A7,'UCL2'!$D:$E,MATCH("HOME",'UCL2'!$D$1:$E$1,0),0),"")&amp;IFERROR(VLOOKUP(IH$2&amp;$A7,'EU2'!$C:$F,MATCH("AWAY",'EU2'!$C$1:$F$1,0),0),"")&amp;IFERROR(VLOOKUP(IH$2&amp;$A7,'EU2'!$D:$E,MATCH("HOME",'EU2'!$D$1:$E$1,0),0),"")&amp;IFERROR(VLOOKUP(IH$2&amp;$A7,'EUC2'!$C:$F,MATCH("AWAY",'EUC2'!$C$1:$F$1,0),0),"")&amp;IFERROR(VLOOKUP(IH$2&amp;$A7,'EUC2'!$D:$E,MATCH("HOME",'EUC2'!$D$1:$E$1,0),0),"")</f>
        <v/>
      </c>
      <c r="II7" s="25" t="str">
        <f>IFERROR(VLOOKUP(II$2&amp;$B7,'FPL FIX2'!$N$1:$Q$400,MATCH("HOME",'FPL FIX2'!$N$1:$Q$1,0),0),"")&amp;IFERROR(VLOOKUP(II$2&amp;$B7,'FPL FIX2'!$O$1:$P$400,MATCH("AWAY",'FPL FIX2'!$O$1:$P$1,0),0),"")&amp;IFERROR(VLOOKUP(II$2&amp;$A7,'FA2'!$A:$D,MATCH("AWAY",'FA2'!$A$1:$D$1,0),0),"")&amp;IFERROR(VLOOKUP(II$2&amp;$A7,'FA2'!$B:$C,MATCH("HOME",'FA2'!$B$1:$C$1,0),0),"")&amp;IFERROR(VLOOKUP(II$2&amp;$A7,'EFL2'!$A:$D,MATCH("AWAY",'EFL2'!$A$1:$D$1,0),0),"")&amp;IFERROR(VLOOKUP(II$2&amp;$A7,'EFL2'!$B:$C,MATCH("HOME",'EFL2'!$B$1:$C$1,0),0),"")&amp;IFERROR(VLOOKUP(II$2&amp;$A7,'UCL2'!$C:$F,MATCH("AWAY",'UCL2'!$C$1:$F$1,0),0),"")&amp;IFERROR(VLOOKUP(II$2&amp;$A7,'UCL2'!$D:$E,MATCH("HOME",'UCL2'!$D$1:$E$1,0),0),"")&amp;IFERROR(VLOOKUP(II$2&amp;$A7,'EU2'!$C:$F,MATCH("AWAY",'EU2'!$C$1:$F$1,0),0),"")&amp;IFERROR(VLOOKUP(II$2&amp;$A7,'EU2'!$D:$E,MATCH("HOME",'EU2'!$D$1:$E$1,0),0),"")&amp;IFERROR(VLOOKUP(II$2&amp;$A7,'EUC2'!$C:$F,MATCH("AWAY",'EUC2'!$C$1:$F$1,0),0),"")&amp;IFERROR(VLOOKUP(II$2&amp;$A7,'EUC2'!$D:$E,MATCH("HOME",'EUC2'!$D$1:$E$1,0),0),"")</f>
        <v/>
      </c>
      <c r="IJ7" s="25" t="str">
        <f>IFERROR(VLOOKUP(IJ$2&amp;$B7,'FPL FIX2'!$N$1:$Q$400,MATCH("HOME",'FPL FIX2'!$N$1:$Q$1,0),0),"")&amp;IFERROR(VLOOKUP(IJ$2&amp;$B7,'FPL FIX2'!$O$1:$P$400,MATCH("AWAY",'FPL FIX2'!$O$1:$P$1,0),0),"")&amp;IFERROR(VLOOKUP(IJ$2&amp;$A7,'FA2'!$A:$D,MATCH("AWAY",'FA2'!$A$1:$D$1,0),0),"")&amp;IFERROR(VLOOKUP(IJ$2&amp;$A7,'FA2'!$B:$C,MATCH("HOME",'FA2'!$B$1:$C$1,0),0),"")&amp;IFERROR(VLOOKUP(IJ$2&amp;$A7,'EFL2'!$A:$D,MATCH("AWAY",'EFL2'!$A$1:$D$1,0),0),"")&amp;IFERROR(VLOOKUP(IJ$2&amp;$A7,'EFL2'!$B:$C,MATCH("HOME",'EFL2'!$B$1:$C$1,0),0),"")&amp;IFERROR(VLOOKUP(IJ$2&amp;$A7,'UCL2'!$C:$F,MATCH("AWAY",'UCL2'!$C$1:$F$1,0),0),"")&amp;IFERROR(VLOOKUP(IJ$2&amp;$A7,'UCL2'!$D:$E,MATCH("HOME",'UCL2'!$D$1:$E$1,0),0),"")&amp;IFERROR(VLOOKUP(IJ$2&amp;$A7,'EU2'!$C:$F,MATCH("AWAY",'EU2'!$C$1:$F$1,0),0),"")&amp;IFERROR(VLOOKUP(IJ$2&amp;$A7,'EU2'!$D:$E,MATCH("HOME",'EU2'!$D$1:$E$1,0),0),"")&amp;IFERROR(VLOOKUP(IJ$2&amp;$A7,'EUC2'!$C:$F,MATCH("AWAY",'EUC2'!$C$1:$F$1,0),0),"")&amp;IFERROR(VLOOKUP(IJ$2&amp;$A7,'EUC2'!$D:$E,MATCH("HOME",'EUC2'!$D$1:$E$1,0),0),"")</f>
        <v/>
      </c>
      <c r="IK7" s="25" t="str">
        <f>IFERROR(VLOOKUP(IK$2&amp;$B7,'FPL FIX2'!$N$1:$Q$400,MATCH("HOME",'FPL FIX2'!$N$1:$Q$1,0),0),"")&amp;IFERROR(VLOOKUP(IK$2&amp;$B7,'FPL FIX2'!$O$1:$P$400,MATCH("AWAY",'FPL FIX2'!$O$1:$P$1,0),0),"")&amp;IFERROR(VLOOKUP(IK$2&amp;$A7,'FA2'!$A:$D,MATCH("AWAY",'FA2'!$A$1:$D$1,0),0),"")&amp;IFERROR(VLOOKUP(IK$2&amp;$A7,'FA2'!$B:$C,MATCH("HOME",'FA2'!$B$1:$C$1,0),0),"")&amp;IFERROR(VLOOKUP(IK$2&amp;$A7,'EFL2'!$A:$D,MATCH("AWAY",'EFL2'!$A$1:$D$1,0),0),"")&amp;IFERROR(VLOOKUP(IK$2&amp;$A7,'EFL2'!$B:$C,MATCH("HOME",'EFL2'!$B$1:$C$1,0),0),"")&amp;IFERROR(VLOOKUP(IK$2&amp;$A7,'UCL2'!$C:$F,MATCH("AWAY",'UCL2'!$C$1:$F$1,0),0),"")&amp;IFERROR(VLOOKUP(IK$2&amp;$A7,'UCL2'!$D:$E,MATCH("HOME",'UCL2'!$D$1:$E$1,0),0),"")&amp;IFERROR(VLOOKUP(IK$2&amp;$A7,'EU2'!$C:$F,MATCH("AWAY",'EU2'!$C$1:$F$1,0),0),"")&amp;IFERROR(VLOOKUP(IK$2&amp;$A7,'EU2'!$D:$E,MATCH("HOME",'EU2'!$D$1:$E$1,0),0),"")&amp;IFERROR(VLOOKUP(IK$2&amp;$A7,'EUC2'!$C:$F,MATCH("AWAY",'EUC2'!$C$1:$F$1,0),0),"")&amp;IFERROR(VLOOKUP(IK$2&amp;$A7,'EUC2'!$D:$E,MATCH("HOME",'EUC2'!$D$1:$E$1,0),0),"")</f>
        <v/>
      </c>
      <c r="IL7" s="25" t="str">
        <f>IFERROR(VLOOKUP(IL$2&amp;$B7,'FPL FIX2'!$N$1:$Q$400,MATCH("HOME",'FPL FIX2'!$N$1:$Q$1,0),0),"")&amp;IFERROR(VLOOKUP(IL$2&amp;$B7,'FPL FIX2'!$O$1:$P$400,MATCH("AWAY",'FPL FIX2'!$O$1:$P$1,0),0),"")&amp;IFERROR(VLOOKUP(IL$2&amp;$A7,'FA2'!$A:$D,MATCH("AWAY",'FA2'!$A$1:$D$1,0),0),"")&amp;IFERROR(VLOOKUP(IL$2&amp;$A7,'FA2'!$B:$C,MATCH("HOME",'FA2'!$B$1:$C$1,0),0),"")&amp;IFERROR(VLOOKUP(IL$2&amp;$A7,'EFL2'!$A:$D,MATCH("AWAY",'EFL2'!$A$1:$D$1,0),0),"")&amp;IFERROR(VLOOKUP(IL$2&amp;$A7,'EFL2'!$B:$C,MATCH("HOME",'EFL2'!$B$1:$C$1,0),0),"")&amp;IFERROR(VLOOKUP(IL$2&amp;$A7,'UCL2'!$C:$F,MATCH("AWAY",'UCL2'!$C$1:$F$1,0),0),"")&amp;IFERROR(VLOOKUP(IL$2&amp;$A7,'UCL2'!$D:$E,MATCH("HOME",'UCL2'!$D$1:$E$1,0),0),"")&amp;IFERROR(VLOOKUP(IL$2&amp;$A7,'EU2'!$C:$F,MATCH("AWAY",'EU2'!$C$1:$F$1,0),0),"")&amp;IFERROR(VLOOKUP(IL$2&amp;$A7,'EU2'!$D:$E,MATCH("HOME",'EU2'!$D$1:$E$1,0),0),"")&amp;IFERROR(VLOOKUP(IL$2&amp;$A7,'EUC2'!$C:$F,MATCH("AWAY",'EUC2'!$C$1:$F$1,0),0),"")&amp;IFERROR(VLOOKUP(IL$2&amp;$A7,'EUC2'!$D:$E,MATCH("HOME",'EUC2'!$D$1:$E$1,0),0),"")</f>
        <v>bha</v>
      </c>
      <c r="IM7" s="25" t="str">
        <f>IFERROR(VLOOKUP(IM$2&amp;$B7,'FPL FIX2'!$N$1:$Q$400,MATCH("HOME",'FPL FIX2'!$N$1:$Q$1,0),0),"")&amp;IFERROR(VLOOKUP(IM$2&amp;$B7,'FPL FIX2'!$O$1:$P$400,MATCH("AWAY",'FPL FIX2'!$O$1:$P$1,0),0),"")&amp;IFERROR(VLOOKUP(IM$2&amp;$A7,'FA2'!$A:$D,MATCH("AWAY",'FA2'!$A$1:$D$1,0),0),"")&amp;IFERROR(VLOOKUP(IM$2&amp;$A7,'FA2'!$B:$C,MATCH("HOME",'FA2'!$B$1:$C$1,0),0),"")&amp;IFERROR(VLOOKUP(IM$2&amp;$A7,'EFL2'!$A:$D,MATCH("AWAY",'EFL2'!$A$1:$D$1,0),0),"")&amp;IFERROR(VLOOKUP(IM$2&amp;$A7,'EFL2'!$B:$C,MATCH("HOME",'EFL2'!$B$1:$C$1,0),0),"")&amp;IFERROR(VLOOKUP(IM$2&amp;$A7,'UCL2'!$C:$F,MATCH("AWAY",'UCL2'!$C$1:$F$1,0),0),"")&amp;IFERROR(VLOOKUP(IM$2&amp;$A7,'UCL2'!$D:$E,MATCH("HOME",'UCL2'!$D$1:$E$1,0),0),"")&amp;IFERROR(VLOOKUP(IM$2&amp;$A7,'EU2'!$C:$F,MATCH("AWAY",'EU2'!$C$1:$F$1,0),0),"")&amp;IFERROR(VLOOKUP(IM$2&amp;$A7,'EU2'!$D:$E,MATCH("HOME",'EU2'!$D$1:$E$1,0),0),"")&amp;IFERROR(VLOOKUP(IM$2&amp;$A7,'EUC2'!$C:$F,MATCH("AWAY",'EUC2'!$C$1:$F$1,0),0),"")&amp;IFERROR(VLOOKUP(IM$2&amp;$A7,'EUC2'!$D:$E,MATCH("HOME",'EUC2'!$D$1:$E$1,0),0),"")</f>
        <v/>
      </c>
      <c r="IN7" s="25" t="str">
        <f>IFERROR(VLOOKUP(IN$2&amp;$B7,'FPL FIX2'!$N$1:$Q$400,MATCH("HOME",'FPL FIX2'!$N$1:$Q$1,0),0),"")&amp;IFERROR(VLOOKUP(IN$2&amp;$B7,'FPL FIX2'!$O$1:$P$400,MATCH("AWAY",'FPL FIX2'!$O$1:$P$1,0),0),"")&amp;IFERROR(VLOOKUP(IN$2&amp;$A7,'FA2'!$A:$D,MATCH("AWAY",'FA2'!$A$1:$D$1,0),0),"")&amp;IFERROR(VLOOKUP(IN$2&amp;$A7,'FA2'!$B:$C,MATCH("HOME",'FA2'!$B$1:$C$1,0),0),"")&amp;IFERROR(VLOOKUP(IN$2&amp;$A7,'EFL2'!$A:$D,MATCH("AWAY",'EFL2'!$A$1:$D$1,0),0),"")&amp;IFERROR(VLOOKUP(IN$2&amp;$A7,'EFL2'!$B:$C,MATCH("HOME",'EFL2'!$B$1:$C$1,0),0),"")&amp;IFERROR(VLOOKUP(IN$2&amp;$A7,'UCL2'!$C:$F,MATCH("AWAY",'UCL2'!$C$1:$F$1,0),0),"")&amp;IFERROR(VLOOKUP(IN$2&amp;$A7,'UCL2'!$D:$E,MATCH("HOME",'UCL2'!$D$1:$E$1,0),0),"")&amp;IFERROR(VLOOKUP(IN$2&amp;$A7,'EU2'!$C:$F,MATCH("AWAY",'EU2'!$C$1:$F$1,0),0),"")&amp;IFERROR(VLOOKUP(IN$2&amp;$A7,'EU2'!$D:$E,MATCH("HOME",'EU2'!$D$1:$E$1,0),0),"")&amp;IFERROR(VLOOKUP(IN$2&amp;$A7,'EUC2'!$C:$F,MATCH("AWAY",'EUC2'!$C$1:$F$1,0),0),"")&amp;IFERROR(VLOOKUP(IN$2&amp;$A7,'EUC2'!$D:$E,MATCH("HOME",'EUC2'!$D$1:$E$1,0),0),"")</f>
        <v/>
      </c>
      <c r="IO7" s="25" t="str">
        <f>IFERROR(VLOOKUP(IO$2&amp;$B7,'FPL FIX2'!$N$1:$Q$400,MATCH("HOME",'FPL FIX2'!$N$1:$Q$1,0),0),"")&amp;IFERROR(VLOOKUP(IO$2&amp;$B7,'FPL FIX2'!$O$1:$P$400,MATCH("AWAY",'FPL FIX2'!$O$1:$P$1,0),0),"")&amp;IFERROR(VLOOKUP(IO$2&amp;$A7,'FA2'!$A:$D,MATCH("AWAY",'FA2'!$A$1:$D$1,0),0),"")&amp;IFERROR(VLOOKUP(IO$2&amp;$A7,'FA2'!$B:$C,MATCH("HOME",'FA2'!$B$1:$C$1,0),0),"")&amp;IFERROR(VLOOKUP(IO$2&amp;$A7,'EFL2'!$A:$D,MATCH("AWAY",'EFL2'!$A$1:$D$1,0),0),"")&amp;IFERROR(VLOOKUP(IO$2&amp;$A7,'EFL2'!$B:$C,MATCH("HOME",'EFL2'!$B$1:$C$1,0),0),"")&amp;IFERROR(VLOOKUP(IO$2&amp;$A7,'UCL2'!$C:$F,MATCH("AWAY",'UCL2'!$C$1:$F$1,0),0),"")&amp;IFERROR(VLOOKUP(IO$2&amp;$A7,'UCL2'!$D:$E,MATCH("HOME",'UCL2'!$D$1:$E$1,0),0),"")&amp;IFERROR(VLOOKUP(IO$2&amp;$A7,'EU2'!$C:$F,MATCH("AWAY",'EU2'!$C$1:$F$1,0),0),"")&amp;IFERROR(VLOOKUP(IO$2&amp;$A7,'EU2'!$D:$E,MATCH("HOME",'EU2'!$D$1:$E$1,0),0),"")&amp;IFERROR(VLOOKUP(IO$2&amp;$A7,'EUC2'!$C:$F,MATCH("AWAY",'EUC2'!$C$1:$F$1,0),0),"")&amp;IFERROR(VLOOKUP(IO$2&amp;$A7,'EUC2'!$D:$E,MATCH("HOME",'EUC2'!$D$1:$E$1,0),0),"")</f>
        <v/>
      </c>
      <c r="IP7" s="25" t="str">
        <f>IFERROR(VLOOKUP(IP$2&amp;$B7,'FPL FIX2'!$N$1:$Q$400,MATCH("HOME",'FPL FIX2'!$N$1:$Q$1,0),0),"")&amp;IFERROR(VLOOKUP(IP$2&amp;$B7,'FPL FIX2'!$O$1:$P$400,MATCH("AWAY",'FPL FIX2'!$O$1:$P$1,0),0),"")&amp;IFERROR(VLOOKUP(IP$2&amp;$A7,'FA2'!$A:$D,MATCH("AWAY",'FA2'!$A$1:$D$1,0),0),"")&amp;IFERROR(VLOOKUP(IP$2&amp;$A7,'FA2'!$B:$C,MATCH("HOME",'FA2'!$B$1:$C$1,0),0),"")&amp;IFERROR(VLOOKUP(IP$2&amp;$A7,'EFL2'!$A:$D,MATCH("AWAY",'EFL2'!$A$1:$D$1,0),0),"")&amp;IFERROR(VLOOKUP(IP$2&amp;$A7,'EFL2'!$B:$C,MATCH("HOME",'EFL2'!$B$1:$C$1,0),0),"")&amp;IFERROR(VLOOKUP(IP$2&amp;$A7,'UCL2'!$C:$F,MATCH("AWAY",'UCL2'!$C$1:$F$1,0),0),"")&amp;IFERROR(VLOOKUP(IP$2&amp;$A7,'UCL2'!$D:$E,MATCH("HOME",'UCL2'!$D$1:$E$1,0),0),"")&amp;IFERROR(VLOOKUP(IP$2&amp;$A7,'EU2'!$C:$F,MATCH("AWAY",'EU2'!$C$1:$F$1,0),0),"")&amp;IFERROR(VLOOKUP(IP$2&amp;$A7,'EU2'!$D:$E,MATCH("HOME",'EU2'!$D$1:$E$1,0),0),"")&amp;IFERROR(VLOOKUP(IP$2&amp;$A7,'EUC2'!$C:$F,MATCH("AWAY",'EUC2'!$C$1:$F$1,0),0),"")&amp;IFERROR(VLOOKUP(IP$2&amp;$A7,'EUC2'!$D:$E,MATCH("HOME",'EUC2'!$D$1:$E$1,0),0),"")</f>
        <v>mun</v>
      </c>
      <c r="IQ7" s="25" t="str">
        <f>IFERROR(VLOOKUP(IQ$2&amp;$B7,'FPL FIX2'!$N$1:$Q$400,MATCH("HOME",'FPL FIX2'!$N$1:$Q$1,0),0),"")&amp;IFERROR(VLOOKUP(IQ$2&amp;$B7,'FPL FIX2'!$O$1:$P$400,MATCH("AWAY",'FPL FIX2'!$O$1:$P$1,0),0),"")&amp;IFERROR(VLOOKUP(IQ$2&amp;$A7,'FA2'!$A:$D,MATCH("AWAY",'FA2'!$A$1:$D$1,0),0),"")&amp;IFERROR(VLOOKUP(IQ$2&amp;$A7,'FA2'!$B:$C,MATCH("HOME",'FA2'!$B$1:$C$1,0),0),"")&amp;IFERROR(VLOOKUP(IQ$2&amp;$A7,'EFL2'!$A:$D,MATCH("AWAY",'EFL2'!$A$1:$D$1,0),0),"")&amp;IFERROR(VLOOKUP(IQ$2&amp;$A7,'EFL2'!$B:$C,MATCH("HOME",'EFL2'!$B$1:$C$1,0),0),"")&amp;IFERROR(VLOOKUP(IQ$2&amp;$A7,'UCL2'!$C:$F,MATCH("AWAY",'UCL2'!$C$1:$F$1,0),0),"")&amp;IFERROR(VLOOKUP(IQ$2&amp;$A7,'UCL2'!$D:$E,MATCH("HOME",'UCL2'!$D$1:$E$1,0),0),"")&amp;IFERROR(VLOOKUP(IQ$2&amp;$A7,'EU2'!$C:$F,MATCH("AWAY",'EU2'!$C$1:$F$1,0),0),"")&amp;IFERROR(VLOOKUP(IQ$2&amp;$A7,'EU2'!$D:$E,MATCH("HOME",'EU2'!$D$1:$E$1,0),0),"")&amp;IFERROR(VLOOKUP(IQ$2&amp;$A7,'EUC2'!$C:$F,MATCH("AWAY",'EUC2'!$C$1:$F$1,0),0),"")&amp;IFERROR(VLOOKUP(IQ$2&amp;$A7,'EUC2'!$D:$E,MATCH("HOME",'EUC2'!$D$1:$E$1,0),0),"")</f>
        <v/>
      </c>
      <c r="IR7" s="25" t="str">
        <f>IFERROR(VLOOKUP(IR$2&amp;$B7,'FPL FIX2'!$N$1:$Q$400,MATCH("HOME",'FPL FIX2'!$N$1:$Q$1,0),0),"")&amp;IFERROR(VLOOKUP(IR$2&amp;$B7,'FPL FIX2'!$O$1:$P$400,MATCH("AWAY",'FPL FIX2'!$O$1:$P$1,0),0),"")&amp;IFERROR(VLOOKUP(IR$2&amp;$A7,'FA2'!$A:$D,MATCH("AWAY",'FA2'!$A$1:$D$1,0),0),"")&amp;IFERROR(VLOOKUP(IR$2&amp;$A7,'FA2'!$B:$C,MATCH("HOME",'FA2'!$B$1:$C$1,0),0),"")&amp;IFERROR(VLOOKUP(IR$2&amp;$A7,'EFL2'!$A:$D,MATCH("AWAY",'EFL2'!$A$1:$D$1,0),0),"")&amp;IFERROR(VLOOKUP(IR$2&amp;$A7,'EFL2'!$B:$C,MATCH("HOME",'EFL2'!$B$1:$C$1,0),0),"")&amp;IFERROR(VLOOKUP(IR$2&amp;$A7,'UCL2'!$C:$F,MATCH("AWAY",'UCL2'!$C$1:$F$1,0),0),"")&amp;IFERROR(VLOOKUP(IR$2&amp;$A7,'UCL2'!$D:$E,MATCH("HOME",'UCL2'!$D$1:$E$1,0),0),"")&amp;IFERROR(VLOOKUP(IR$2&amp;$A7,'EU2'!$C:$F,MATCH("AWAY",'EU2'!$C$1:$F$1,0),0),"")&amp;IFERROR(VLOOKUP(IR$2&amp;$A7,'EU2'!$D:$E,MATCH("HOME",'EU2'!$D$1:$E$1,0),0),"")&amp;IFERROR(VLOOKUP(IR$2&amp;$A7,'EUC2'!$C:$F,MATCH("AWAY",'EUC2'!$C$1:$F$1,0),0),"")&amp;IFERROR(VLOOKUP(IR$2&amp;$A7,'EUC2'!$D:$E,MATCH("HOME",'EUC2'!$D$1:$E$1,0),0),"")</f>
        <v/>
      </c>
      <c r="IS7" s="25" t="str">
        <f>IFERROR(VLOOKUP(IS$2&amp;$B7,'FPL FIX2'!$N$1:$Q$400,MATCH("HOME",'FPL FIX2'!$N$1:$Q$1,0),0),"")&amp;IFERROR(VLOOKUP(IS$2&amp;$B7,'FPL FIX2'!$O$1:$P$400,MATCH("AWAY",'FPL FIX2'!$O$1:$P$1,0),0),"")&amp;IFERROR(VLOOKUP(IS$2&amp;$A7,'FA2'!$A:$D,MATCH("AWAY",'FA2'!$A$1:$D$1,0),0),"")&amp;IFERROR(VLOOKUP(IS$2&amp;$A7,'FA2'!$B:$C,MATCH("HOME",'FA2'!$B$1:$C$1,0),0),"")&amp;IFERROR(VLOOKUP(IS$2&amp;$A7,'EFL2'!$A:$D,MATCH("AWAY",'EFL2'!$A$1:$D$1,0),0),"")&amp;IFERROR(VLOOKUP(IS$2&amp;$A7,'EFL2'!$B:$C,MATCH("HOME",'EFL2'!$B$1:$C$1,0),0),"")&amp;IFERROR(VLOOKUP(IS$2&amp;$A7,'UCL2'!$C:$F,MATCH("AWAY",'UCL2'!$C$1:$F$1,0),0),"")&amp;IFERROR(VLOOKUP(IS$2&amp;$A7,'UCL2'!$D:$E,MATCH("HOME",'UCL2'!$D$1:$E$1,0),0),"")&amp;IFERROR(VLOOKUP(IS$2&amp;$A7,'EU2'!$C:$F,MATCH("AWAY",'EU2'!$C$1:$F$1,0),0),"")&amp;IFERROR(VLOOKUP(IS$2&amp;$A7,'EU2'!$D:$E,MATCH("HOME",'EU2'!$D$1:$E$1,0),0),"")&amp;IFERROR(VLOOKUP(IS$2&amp;$A7,'EUC2'!$C:$F,MATCH("AWAY",'EUC2'!$C$1:$F$1,0),0),"")&amp;IFERROR(VLOOKUP(IS$2&amp;$A7,'EUC2'!$D:$E,MATCH("HOME",'EUC2'!$D$1:$E$1,0),0),"")</f>
        <v>NEW</v>
      </c>
      <c r="IT7" s="25" t="str">
        <f>IFERROR(VLOOKUP(IT$2&amp;$B7,'FPL FIX2'!$N$1:$Q$400,MATCH("HOME",'FPL FIX2'!$N$1:$Q$1,0),0),"")&amp;IFERROR(VLOOKUP(IT$2&amp;$B7,'FPL FIX2'!$O$1:$P$400,MATCH("AWAY",'FPL FIX2'!$O$1:$P$1,0),0),"")&amp;IFERROR(VLOOKUP(IT$2&amp;$A7,'FA2'!$A:$D,MATCH("AWAY",'FA2'!$A$1:$D$1,0),0),"")&amp;IFERROR(VLOOKUP(IT$2&amp;$A7,'FA2'!$B:$C,MATCH("HOME",'FA2'!$B$1:$C$1,0),0),"")&amp;IFERROR(VLOOKUP(IT$2&amp;$A7,'EFL2'!$A:$D,MATCH("AWAY",'EFL2'!$A$1:$D$1,0),0),"")&amp;IFERROR(VLOOKUP(IT$2&amp;$A7,'EFL2'!$B:$C,MATCH("HOME",'EFL2'!$B$1:$C$1,0),0),"")&amp;IFERROR(VLOOKUP(IT$2&amp;$A7,'UCL2'!$C:$F,MATCH("AWAY",'UCL2'!$C$1:$F$1,0),0),"")&amp;IFERROR(VLOOKUP(IT$2&amp;$A7,'UCL2'!$D:$E,MATCH("HOME",'UCL2'!$D$1:$E$1,0),0),"")&amp;IFERROR(VLOOKUP(IT$2&amp;$A7,'EU2'!$C:$F,MATCH("AWAY",'EU2'!$C$1:$F$1,0),0),"")&amp;IFERROR(VLOOKUP(IT$2&amp;$A7,'EU2'!$D:$E,MATCH("HOME",'EU2'!$D$1:$E$1,0),0),"")&amp;IFERROR(VLOOKUP(IT$2&amp;$A7,'EUC2'!$C:$F,MATCH("AWAY",'EUC2'!$C$1:$F$1,0),0),"")&amp;IFERROR(VLOOKUP(IT$2&amp;$A7,'EUC2'!$D:$E,MATCH("HOME",'EUC2'!$D$1:$E$1,0),0),"")</f>
        <v/>
      </c>
      <c r="IU7" s="25" t="str">
        <f>IFERROR(VLOOKUP(IU$2&amp;$B7,'FPL FIX2'!$N$1:$Q$400,MATCH("HOME",'FPL FIX2'!$N$1:$Q$1,0),0),"")&amp;IFERROR(VLOOKUP(IU$2&amp;$B7,'FPL FIX2'!$O$1:$P$400,MATCH("AWAY",'FPL FIX2'!$O$1:$P$1,0),0),"")&amp;IFERROR(VLOOKUP(IU$2&amp;$A7,'FA2'!$A:$D,MATCH("AWAY",'FA2'!$A$1:$D$1,0),0),"")&amp;IFERROR(VLOOKUP(IU$2&amp;$A7,'FA2'!$B:$C,MATCH("HOME",'FA2'!$B$1:$C$1,0),0),"")&amp;IFERROR(VLOOKUP(IU$2&amp;$A7,'EFL2'!$A:$D,MATCH("AWAY",'EFL2'!$A$1:$D$1,0),0),"")&amp;IFERROR(VLOOKUP(IU$2&amp;$A7,'EFL2'!$B:$C,MATCH("HOME",'EFL2'!$B$1:$C$1,0),0),"")&amp;IFERROR(VLOOKUP(IU$2&amp;$A7,'UCL2'!$C:$F,MATCH("AWAY",'UCL2'!$C$1:$F$1,0),0),"")&amp;IFERROR(VLOOKUP(IU$2&amp;$A7,'UCL2'!$D:$E,MATCH("HOME",'UCL2'!$D$1:$E$1,0),0),"")&amp;IFERROR(VLOOKUP(IU$2&amp;$A7,'EU2'!$C:$F,MATCH("AWAY",'EU2'!$C$1:$F$1,0),0),"")&amp;IFERROR(VLOOKUP(IU$2&amp;$A7,'EU2'!$D:$E,MATCH("HOME",'EU2'!$D$1:$E$1,0),0),"")&amp;IFERROR(VLOOKUP(IU$2&amp;$A7,'EUC2'!$C:$F,MATCH("AWAY",'EUC2'!$C$1:$F$1,0),0),"")&amp;IFERROR(VLOOKUP(IU$2&amp;$A7,'EUC2'!$D:$E,MATCH("HOME",'EUC2'!$D$1:$E$1,0),0),"")</f>
        <v/>
      </c>
      <c r="IV7" s="25" t="str">
        <f>IFERROR(VLOOKUP(IV$2&amp;$B7,'FPL FIX2'!$N$1:$Q$400,MATCH("HOME",'FPL FIX2'!$N$1:$Q$1,0),0),"")&amp;IFERROR(VLOOKUP(IV$2&amp;$B7,'FPL FIX2'!$O$1:$P$400,MATCH("AWAY",'FPL FIX2'!$O$1:$P$1,0),0),"")&amp;IFERROR(VLOOKUP(IV$2&amp;$A7,'FA2'!$A:$D,MATCH("AWAY",'FA2'!$A$1:$D$1,0),0),"")&amp;IFERROR(VLOOKUP(IV$2&amp;$A7,'FA2'!$B:$C,MATCH("HOME",'FA2'!$B$1:$C$1,0),0),"")&amp;IFERROR(VLOOKUP(IV$2&amp;$A7,'EFL2'!$A:$D,MATCH("AWAY",'EFL2'!$A$1:$D$1,0),0),"")&amp;IFERROR(VLOOKUP(IV$2&amp;$A7,'EFL2'!$B:$C,MATCH("HOME",'EFL2'!$B$1:$C$1,0),0),"")&amp;IFERROR(VLOOKUP(IV$2&amp;$A7,'UCL2'!$C:$F,MATCH("AWAY",'UCL2'!$C$1:$F$1,0),0),"")&amp;IFERROR(VLOOKUP(IV$2&amp;$A7,'UCL2'!$D:$E,MATCH("HOME",'UCL2'!$D$1:$E$1,0),0),"")&amp;IFERROR(VLOOKUP(IV$2&amp;$A7,'EU2'!$C:$F,MATCH("AWAY",'EU2'!$C$1:$F$1,0),0),"")&amp;IFERROR(VLOOKUP(IV$2&amp;$A7,'EU2'!$D:$E,MATCH("HOME",'EU2'!$D$1:$E$1,0),0),"")&amp;IFERROR(VLOOKUP(IV$2&amp;$A7,'EUC2'!$C:$F,MATCH("AWAY",'EUC2'!$C$1:$F$1,0),0),"")&amp;IFERROR(VLOOKUP(IV$2&amp;$A7,'EUC2'!$D:$E,MATCH("HOME",'EUC2'!$D$1:$E$1,0),0),"")</f>
        <v/>
      </c>
      <c r="IW7" s="25" t="str">
        <f>IFERROR(VLOOKUP(IW$2&amp;$B7,'FPL FIX2'!$N$1:$Q$400,MATCH("HOME",'FPL FIX2'!$N$1:$Q$1,0),0),"")&amp;IFERROR(VLOOKUP(IW$2&amp;$B7,'FPL FIX2'!$O$1:$P$400,MATCH("AWAY",'FPL FIX2'!$O$1:$P$1,0),0),"")&amp;IFERROR(VLOOKUP(IW$2&amp;$A7,'FA2'!$A:$D,MATCH("AWAY",'FA2'!$A$1:$D$1,0),0),"")&amp;IFERROR(VLOOKUP(IW$2&amp;$A7,'FA2'!$B:$C,MATCH("HOME",'FA2'!$B$1:$C$1,0),0),"")&amp;IFERROR(VLOOKUP(IW$2&amp;$A7,'EFL2'!$A:$D,MATCH("AWAY",'EFL2'!$A$1:$D$1,0),0),"")&amp;IFERROR(VLOOKUP(IW$2&amp;$A7,'EFL2'!$B:$C,MATCH("HOME",'EFL2'!$B$1:$C$1,0),0),"")&amp;IFERROR(VLOOKUP(IW$2&amp;$A7,'UCL2'!$C:$F,MATCH("AWAY",'UCL2'!$C$1:$F$1,0),0),"")&amp;IFERROR(VLOOKUP(IW$2&amp;$A7,'UCL2'!$D:$E,MATCH("HOME",'UCL2'!$D$1:$E$1,0),0),"")&amp;IFERROR(VLOOKUP(IW$2&amp;$A7,'EU2'!$C:$F,MATCH("AWAY",'EU2'!$C$1:$F$1,0),0),"")&amp;IFERROR(VLOOKUP(IW$2&amp;$A7,'EU2'!$D:$E,MATCH("HOME",'EU2'!$D$1:$E$1,0),0),"")&amp;IFERROR(VLOOKUP(IW$2&amp;$A7,'EUC2'!$C:$F,MATCH("AWAY",'EUC2'!$C$1:$F$1,0),0),"")&amp;IFERROR(VLOOKUP(IW$2&amp;$A7,'EUC2'!$D:$E,MATCH("HOME",'EUC2'!$D$1:$E$1,0),0),"")</f>
        <v/>
      </c>
      <c r="IX7" s="25" t="str">
        <f>IFERROR(VLOOKUP(IX$2&amp;$B7,'FPL FIX2'!$N$1:$Q$400,MATCH("HOME",'FPL FIX2'!$N$1:$Q$1,0),0),"")&amp;IFERROR(VLOOKUP(IX$2&amp;$B7,'FPL FIX2'!$O$1:$P$400,MATCH("AWAY",'FPL FIX2'!$O$1:$P$1,0),0),"")&amp;IFERROR(VLOOKUP(IX$2&amp;$A7,'FA2'!$A:$D,MATCH("AWAY",'FA2'!$A$1:$D$1,0),0),"")&amp;IFERROR(VLOOKUP(IX$2&amp;$A7,'FA2'!$B:$C,MATCH("HOME",'FA2'!$B$1:$C$1,0),0),"")&amp;IFERROR(VLOOKUP(IX$2&amp;$A7,'EFL2'!$A:$D,MATCH("AWAY",'EFL2'!$A$1:$D$1,0),0),"")&amp;IFERROR(VLOOKUP(IX$2&amp;$A7,'EFL2'!$B:$C,MATCH("HOME",'EFL2'!$B$1:$C$1,0),0),"")&amp;IFERROR(VLOOKUP(IX$2&amp;$A7,'UCL2'!$C:$F,MATCH("AWAY",'UCL2'!$C$1:$F$1,0),0),"")&amp;IFERROR(VLOOKUP(IX$2&amp;$A7,'UCL2'!$D:$E,MATCH("HOME",'UCL2'!$D$1:$E$1,0),0),"")&amp;IFERROR(VLOOKUP(IX$2&amp;$A7,'EU2'!$C:$F,MATCH("AWAY",'EU2'!$C$1:$F$1,0),0),"")&amp;IFERROR(VLOOKUP(IX$2&amp;$A7,'EU2'!$D:$E,MATCH("HOME",'EU2'!$D$1:$E$1,0),0),"")&amp;IFERROR(VLOOKUP(IX$2&amp;$A7,'EUC2'!$C:$F,MATCH("AWAY",'EUC2'!$C$1:$F$1,0),0),"")&amp;IFERROR(VLOOKUP(IX$2&amp;$A7,'EUC2'!$D:$E,MATCH("HOME",'EUC2'!$D$1:$E$1,0),0),"")</f>
        <v/>
      </c>
      <c r="IY7" s="25" t="str">
        <f>IFERROR(VLOOKUP(IY$2&amp;$B7,'FPL FIX2'!$N$1:$Q$400,MATCH("HOME",'FPL FIX2'!$N$1:$Q$1,0),0),"")&amp;IFERROR(VLOOKUP(IY$2&amp;$B7,'FPL FIX2'!$O$1:$P$400,MATCH("AWAY",'FPL FIX2'!$O$1:$P$1,0),0),"")&amp;IFERROR(VLOOKUP(IY$2&amp;$A7,'FA2'!$A:$D,MATCH("AWAY",'FA2'!$A$1:$D$1,0),0),"")&amp;IFERROR(VLOOKUP(IY$2&amp;$A7,'FA2'!$B:$C,MATCH("HOME",'FA2'!$B$1:$C$1,0),0),"")&amp;IFERROR(VLOOKUP(IY$2&amp;$A7,'EFL2'!$A:$D,MATCH("AWAY",'EFL2'!$A$1:$D$1,0),0),"")&amp;IFERROR(VLOOKUP(IY$2&amp;$A7,'EFL2'!$B:$C,MATCH("HOME",'EFL2'!$B$1:$C$1,0),0),"")&amp;IFERROR(VLOOKUP(IY$2&amp;$A7,'UCL2'!$C:$F,MATCH("AWAY",'UCL2'!$C$1:$F$1,0),0),"")&amp;IFERROR(VLOOKUP(IY$2&amp;$A7,'UCL2'!$D:$E,MATCH("HOME",'UCL2'!$D$1:$E$1,0),0),"")&amp;IFERROR(VLOOKUP(IY$2&amp;$A7,'EU2'!$C:$F,MATCH("AWAY",'EU2'!$C$1:$F$1,0),0),"")&amp;IFERROR(VLOOKUP(IY$2&amp;$A7,'EU2'!$D:$E,MATCH("HOME",'EU2'!$D$1:$E$1,0),0),"")&amp;IFERROR(VLOOKUP(IY$2&amp;$A7,'EUC2'!$C:$F,MATCH("AWAY",'EUC2'!$C$1:$F$1,0),0),"")&amp;IFERROR(VLOOKUP(IY$2&amp;$A7,'EUC2'!$D:$E,MATCH("HOME",'EUC2'!$D$1:$E$1,0),0),"")</f>
        <v/>
      </c>
      <c r="IZ7" s="25" t="str">
        <f>IFERROR(VLOOKUP(IZ$2&amp;$B7,'FPL FIX2'!$N$1:$Q$400,MATCH("HOME",'FPL FIX2'!$N$1:$Q$1,0),0),"")&amp;IFERROR(VLOOKUP(IZ$2&amp;$B7,'FPL FIX2'!$O$1:$P$400,MATCH("AWAY",'FPL FIX2'!$O$1:$P$1,0),0),"")&amp;IFERROR(VLOOKUP(IZ$2&amp;$A7,'FA2'!$A:$D,MATCH("AWAY",'FA2'!$A$1:$D$1,0),0),"")&amp;IFERROR(VLOOKUP(IZ$2&amp;$A7,'FA2'!$B:$C,MATCH("HOME",'FA2'!$B$1:$C$1,0),0),"")&amp;IFERROR(VLOOKUP(IZ$2&amp;$A7,'EFL2'!$A:$D,MATCH("AWAY",'EFL2'!$A$1:$D$1,0),0),"")&amp;IFERROR(VLOOKUP(IZ$2&amp;$A7,'EFL2'!$B:$C,MATCH("HOME",'EFL2'!$B$1:$C$1,0),0),"")&amp;IFERROR(VLOOKUP(IZ$2&amp;$A7,'UCL2'!$C:$F,MATCH("AWAY",'UCL2'!$C$1:$F$1,0),0),"")&amp;IFERROR(VLOOKUP(IZ$2&amp;$A7,'UCL2'!$D:$E,MATCH("HOME",'UCL2'!$D$1:$E$1,0),0),"")&amp;IFERROR(VLOOKUP(IZ$2&amp;$A7,'EU2'!$C:$F,MATCH("AWAY",'EU2'!$C$1:$F$1,0),0),"")&amp;IFERROR(VLOOKUP(IZ$2&amp;$A7,'EU2'!$D:$E,MATCH("HOME",'EU2'!$D$1:$E$1,0),0),"")&amp;IFERROR(VLOOKUP(IZ$2&amp;$A7,'EUC2'!$C:$F,MATCH("AWAY",'EUC2'!$C$1:$F$1,0),0),"")&amp;IFERROR(VLOOKUP(IZ$2&amp;$A7,'EUC2'!$D:$E,MATCH("HOME",'EUC2'!$D$1:$E$1,0),0),"")</f>
        <v>wol</v>
      </c>
      <c r="JA7" s="25" t="str">
        <f>IFERROR(VLOOKUP(JA$2&amp;$B7,'FPL FIX2'!$N$1:$Q$400,MATCH("HOME",'FPL FIX2'!$N$1:$Q$1,0),0),"")&amp;IFERROR(VLOOKUP(JA$2&amp;$B7,'FPL FIX2'!$O$1:$P$400,MATCH("AWAY",'FPL FIX2'!$O$1:$P$1,0),0),"")&amp;IFERROR(VLOOKUP(JA$2&amp;$A7,'FA2'!$A:$D,MATCH("AWAY",'FA2'!$A$1:$D$1,0),0),"")&amp;IFERROR(VLOOKUP(JA$2&amp;$A7,'FA2'!$B:$C,MATCH("HOME",'FA2'!$B$1:$C$1,0),0),"")&amp;IFERROR(VLOOKUP(JA$2&amp;$A7,'EFL2'!$A:$D,MATCH("AWAY",'EFL2'!$A$1:$D$1,0),0),"")&amp;IFERROR(VLOOKUP(JA$2&amp;$A7,'EFL2'!$B:$C,MATCH("HOME",'EFL2'!$B$1:$C$1,0),0),"")&amp;IFERROR(VLOOKUP(JA$2&amp;$A7,'UCL2'!$C:$F,MATCH("AWAY",'UCL2'!$C$1:$F$1,0),0),"")&amp;IFERROR(VLOOKUP(JA$2&amp;$A7,'UCL2'!$D:$E,MATCH("HOME",'UCL2'!$D$1:$E$1,0),0),"")&amp;IFERROR(VLOOKUP(JA$2&amp;$A7,'EU2'!$C:$F,MATCH("AWAY",'EU2'!$C$1:$F$1,0),0),"")&amp;IFERROR(VLOOKUP(JA$2&amp;$A7,'EU2'!$D:$E,MATCH("HOME",'EU2'!$D$1:$E$1,0),0),"")&amp;IFERROR(VLOOKUP(JA$2&amp;$A7,'EUC2'!$C:$F,MATCH("AWAY",'EUC2'!$C$1:$F$1,0),0),"")&amp;IFERROR(VLOOKUP(JA$2&amp;$A7,'EUC2'!$D:$E,MATCH("HOME",'EUC2'!$D$1:$E$1,0),0),"")</f>
        <v/>
      </c>
      <c r="JB7" s="25" t="str">
        <f>IFERROR(VLOOKUP(JB$2&amp;$B7,'FPL FIX2'!$N$1:$Q$400,MATCH("HOME",'FPL FIX2'!$N$1:$Q$1,0),0),"")&amp;IFERROR(VLOOKUP(JB$2&amp;$B7,'FPL FIX2'!$O$1:$P$400,MATCH("AWAY",'FPL FIX2'!$O$1:$P$1,0),0),"")&amp;IFERROR(VLOOKUP(JB$2&amp;$A7,'FA2'!$A:$D,MATCH("AWAY",'FA2'!$A$1:$D$1,0),0),"")&amp;IFERROR(VLOOKUP(JB$2&amp;$A7,'FA2'!$B:$C,MATCH("HOME",'FA2'!$B$1:$C$1,0),0),"")&amp;IFERROR(VLOOKUP(JB$2&amp;$A7,'EFL2'!$A:$D,MATCH("AWAY",'EFL2'!$A$1:$D$1,0),0),"")&amp;IFERROR(VLOOKUP(JB$2&amp;$A7,'EFL2'!$B:$C,MATCH("HOME",'EFL2'!$B$1:$C$1,0),0),"")&amp;IFERROR(VLOOKUP(JB$2&amp;$A7,'UCL2'!$C:$F,MATCH("AWAY",'UCL2'!$C$1:$F$1,0),0),"")&amp;IFERROR(VLOOKUP(JB$2&amp;$A7,'UCL2'!$D:$E,MATCH("HOME",'UCL2'!$D$1:$E$1,0),0),"")&amp;IFERROR(VLOOKUP(JB$2&amp;$A7,'EU2'!$C:$F,MATCH("AWAY",'EU2'!$C$1:$F$1,0),0),"")&amp;IFERROR(VLOOKUP(JB$2&amp;$A7,'EU2'!$D:$E,MATCH("HOME",'EU2'!$D$1:$E$1,0),0),"")&amp;IFERROR(VLOOKUP(JB$2&amp;$A7,'EUC2'!$C:$F,MATCH("AWAY",'EUC2'!$C$1:$F$1,0),0),"")&amp;IFERROR(VLOOKUP(JB$2&amp;$A7,'EUC2'!$D:$E,MATCH("HOME",'EUC2'!$D$1:$E$1,0),0),"")</f>
        <v/>
      </c>
      <c r="JC7" s="25" t="str">
        <f>IFERROR(VLOOKUP(JC$2&amp;$B7,'FPL FIX2'!$N$1:$Q$400,MATCH("HOME",'FPL FIX2'!$N$1:$Q$1,0),0),"")&amp;IFERROR(VLOOKUP(JC$2&amp;$B7,'FPL FIX2'!$O$1:$P$400,MATCH("AWAY",'FPL FIX2'!$O$1:$P$1,0),0),"")&amp;IFERROR(VLOOKUP(JC$2&amp;$A7,'FA2'!$A:$D,MATCH("AWAY",'FA2'!$A$1:$D$1,0),0),"")&amp;IFERROR(VLOOKUP(JC$2&amp;$A7,'FA2'!$B:$C,MATCH("HOME",'FA2'!$B$1:$C$1,0),0),"")&amp;IFERROR(VLOOKUP(JC$2&amp;$A7,'EFL2'!$A:$D,MATCH("AWAY",'EFL2'!$A$1:$D$1,0),0),"")&amp;IFERROR(VLOOKUP(JC$2&amp;$A7,'EFL2'!$B:$C,MATCH("HOME",'EFL2'!$B$1:$C$1,0),0),"")&amp;IFERROR(VLOOKUP(JC$2&amp;$A7,'UCL2'!$C:$F,MATCH("AWAY",'UCL2'!$C$1:$F$1,0),0),"")&amp;IFERROR(VLOOKUP(JC$2&amp;$A7,'UCL2'!$D:$E,MATCH("HOME",'UCL2'!$D$1:$E$1,0),0),"")&amp;IFERROR(VLOOKUP(JC$2&amp;$A7,'EU2'!$C:$F,MATCH("AWAY",'EU2'!$C$1:$F$1,0),0),"")&amp;IFERROR(VLOOKUP(JC$2&amp;$A7,'EU2'!$D:$E,MATCH("HOME",'EU2'!$D$1:$E$1,0),0),"")&amp;IFERROR(VLOOKUP(JC$2&amp;$A7,'EUC2'!$C:$F,MATCH("AWAY",'EUC2'!$C$1:$F$1,0),0),"")&amp;IFERROR(VLOOKUP(JC$2&amp;$A7,'EUC2'!$D:$E,MATCH("HOME",'EUC2'!$D$1:$E$1,0),0),"")</f>
        <v/>
      </c>
      <c r="JD7" s="25" t="str">
        <f>IFERROR(VLOOKUP(JD$2&amp;$B7,'FPL FIX2'!$N$1:$Q$400,MATCH("HOME",'FPL FIX2'!$N$1:$Q$1,0),0),"")&amp;IFERROR(VLOOKUP(JD$2&amp;$B7,'FPL FIX2'!$O$1:$P$400,MATCH("AWAY",'FPL FIX2'!$O$1:$P$1,0),0),"")&amp;IFERROR(VLOOKUP(JD$2&amp;$A7,'FA2'!$A:$D,MATCH("AWAY",'FA2'!$A$1:$D$1,0),0),"")&amp;IFERROR(VLOOKUP(JD$2&amp;$A7,'FA2'!$B:$C,MATCH("HOME",'FA2'!$B$1:$C$1,0),0),"")&amp;IFERROR(VLOOKUP(JD$2&amp;$A7,'EFL2'!$A:$D,MATCH("AWAY",'EFL2'!$A$1:$D$1,0),0),"")&amp;IFERROR(VLOOKUP(JD$2&amp;$A7,'EFL2'!$B:$C,MATCH("HOME",'EFL2'!$B$1:$C$1,0),0),"")&amp;IFERROR(VLOOKUP(JD$2&amp;$A7,'UCL2'!$C:$F,MATCH("AWAY",'UCL2'!$C$1:$F$1,0),0),"")&amp;IFERROR(VLOOKUP(JD$2&amp;$A7,'UCL2'!$D:$E,MATCH("HOME",'UCL2'!$D$1:$E$1,0),0),"")&amp;IFERROR(VLOOKUP(JD$2&amp;$A7,'EU2'!$C:$F,MATCH("AWAY",'EU2'!$C$1:$F$1,0),0),"")&amp;IFERROR(VLOOKUP(JD$2&amp;$A7,'EU2'!$D:$E,MATCH("HOME",'EU2'!$D$1:$E$1,0),0),"")&amp;IFERROR(VLOOKUP(JD$2&amp;$A7,'EUC2'!$C:$F,MATCH("AWAY",'EUC2'!$C$1:$F$1,0),0),"")&amp;IFERROR(VLOOKUP(JD$2&amp;$A7,'EUC2'!$D:$E,MATCH("HOME",'EUC2'!$D$1:$E$1,0),0),"")</f>
        <v/>
      </c>
      <c r="JE7" s="25" t="str">
        <f>IFERROR(VLOOKUP(JE$2&amp;$B7,'FPL FIX2'!$N$1:$Q$400,MATCH("HOME",'FPL FIX2'!$N$1:$Q$1,0),0),"")&amp;IFERROR(VLOOKUP(JE$2&amp;$B7,'FPL FIX2'!$O$1:$P$400,MATCH("AWAY",'FPL FIX2'!$O$1:$P$1,0),0),"")&amp;IFERROR(VLOOKUP(JE$2&amp;$A7,'FA2'!$A:$D,MATCH("AWAY",'FA2'!$A$1:$D$1,0),0),"")&amp;IFERROR(VLOOKUP(JE$2&amp;$A7,'FA2'!$B:$C,MATCH("HOME",'FA2'!$B$1:$C$1,0),0),"")&amp;IFERROR(VLOOKUP(JE$2&amp;$A7,'EFL2'!$A:$D,MATCH("AWAY",'EFL2'!$A$1:$D$1,0),0),"")&amp;IFERROR(VLOOKUP(JE$2&amp;$A7,'EFL2'!$B:$C,MATCH("HOME",'EFL2'!$B$1:$C$1,0),0),"")&amp;IFERROR(VLOOKUP(JE$2&amp;$A7,'UCL2'!$C:$F,MATCH("AWAY",'UCL2'!$C$1:$F$1,0),0),"")&amp;IFERROR(VLOOKUP(JE$2&amp;$A7,'UCL2'!$D:$E,MATCH("HOME",'UCL2'!$D$1:$E$1,0),0),"")&amp;IFERROR(VLOOKUP(JE$2&amp;$A7,'EU2'!$C:$F,MATCH("AWAY",'EU2'!$C$1:$F$1,0),0),"")&amp;IFERROR(VLOOKUP(JE$2&amp;$A7,'EU2'!$D:$E,MATCH("HOME",'EU2'!$D$1:$E$1,0),0),"")&amp;IFERROR(VLOOKUP(JE$2&amp;$A7,'EUC2'!$C:$F,MATCH("AWAY",'EUC2'!$C$1:$F$1,0),0),"")&amp;IFERROR(VLOOKUP(JE$2&amp;$A7,'EUC2'!$D:$E,MATCH("HOME",'EUC2'!$D$1:$E$1,0),0),"")</f>
        <v/>
      </c>
      <c r="JF7" s="25" t="str">
        <f>IFERROR(VLOOKUP(JF$2&amp;$B7,'FPL FIX2'!$N$1:$Q$400,MATCH("HOME",'FPL FIX2'!$N$1:$Q$1,0),0),"")&amp;IFERROR(VLOOKUP(JF$2&amp;$B7,'FPL FIX2'!$O$1:$P$400,MATCH("AWAY",'FPL FIX2'!$O$1:$P$1,0),0),"")&amp;IFERROR(VLOOKUP(JF$2&amp;$A7,'FA2'!$A:$D,MATCH("AWAY",'FA2'!$A$1:$D$1,0),0),"")&amp;IFERROR(VLOOKUP(JF$2&amp;$A7,'FA2'!$B:$C,MATCH("HOME",'FA2'!$B$1:$C$1,0),0),"")&amp;IFERROR(VLOOKUP(JF$2&amp;$A7,'EFL2'!$A:$D,MATCH("AWAY",'EFL2'!$A$1:$D$1,0),0),"")&amp;IFERROR(VLOOKUP(JF$2&amp;$A7,'EFL2'!$B:$C,MATCH("HOME",'EFL2'!$B$1:$C$1,0),0),"")&amp;IFERROR(VLOOKUP(JF$2&amp;$A7,'UCL2'!$C:$F,MATCH("AWAY",'UCL2'!$C$1:$F$1,0),0),"")&amp;IFERROR(VLOOKUP(JF$2&amp;$A7,'UCL2'!$D:$E,MATCH("HOME",'UCL2'!$D$1:$E$1,0),0),"")&amp;IFERROR(VLOOKUP(JF$2&amp;$A7,'EU2'!$C:$F,MATCH("AWAY",'EU2'!$C$1:$F$1,0),0),"")&amp;IFERROR(VLOOKUP(JF$2&amp;$A7,'EU2'!$D:$E,MATCH("HOME",'EU2'!$D$1:$E$1,0),0),"")&amp;IFERROR(VLOOKUP(JF$2&amp;$A7,'EUC2'!$C:$F,MATCH("AWAY",'EUC2'!$C$1:$F$1,0),0),"")&amp;IFERROR(VLOOKUP(JF$2&amp;$A7,'EUC2'!$D:$E,MATCH("HOME",'EUC2'!$D$1:$E$1,0),0),"")</f>
        <v/>
      </c>
      <c r="JG7" s="25" t="str">
        <f>IFERROR(VLOOKUP(JG$2&amp;$B7,'FPL FIX2'!$N$1:$Q$400,MATCH("HOME",'FPL FIX2'!$N$1:$Q$1,0),0),"")&amp;IFERROR(VLOOKUP(JG$2&amp;$B7,'FPL FIX2'!$O$1:$P$400,MATCH("AWAY",'FPL FIX2'!$O$1:$P$1,0),0),"")&amp;IFERROR(VLOOKUP(JG$2&amp;$A7,'FA2'!$A:$D,MATCH("AWAY",'FA2'!$A$1:$D$1,0),0),"")&amp;IFERROR(VLOOKUP(JG$2&amp;$A7,'FA2'!$B:$C,MATCH("HOME",'FA2'!$B$1:$C$1,0),0),"")&amp;IFERROR(VLOOKUP(JG$2&amp;$A7,'EFL2'!$A:$D,MATCH("AWAY",'EFL2'!$A$1:$D$1,0),0),"")&amp;IFERROR(VLOOKUP(JG$2&amp;$A7,'EFL2'!$B:$C,MATCH("HOME",'EFL2'!$B$1:$C$1,0),0),"")&amp;IFERROR(VLOOKUP(JG$2&amp;$A7,'UCL2'!$C:$F,MATCH("AWAY",'UCL2'!$C$1:$F$1,0),0),"")&amp;IFERROR(VLOOKUP(JG$2&amp;$A7,'UCL2'!$D:$E,MATCH("HOME",'UCL2'!$D$1:$E$1,0),0),"")&amp;IFERROR(VLOOKUP(JG$2&amp;$A7,'EU2'!$C:$F,MATCH("AWAY",'EU2'!$C$1:$F$1,0),0),"")&amp;IFERROR(VLOOKUP(JG$2&amp;$A7,'EU2'!$D:$E,MATCH("HOME",'EU2'!$D$1:$E$1,0),0),"")&amp;IFERROR(VLOOKUP(JG$2&amp;$A7,'EUC2'!$C:$F,MATCH("AWAY",'EUC2'!$C$1:$F$1,0),0),"")&amp;IFERROR(VLOOKUP(JG$2&amp;$A7,'EUC2'!$D:$E,MATCH("HOME",'EUC2'!$D$1:$E$1,0),0),"")</f>
        <v>AVL</v>
      </c>
      <c r="JH7" s="25" t="str">
        <f>IFERROR(VLOOKUP(JH$2&amp;$B7,'FPL FIX2'!$N$1:$Q$400,MATCH("HOME",'FPL FIX2'!$N$1:$Q$1,0),0),"")&amp;IFERROR(VLOOKUP(JH$2&amp;$B7,'FPL FIX2'!$O$1:$P$400,MATCH("AWAY",'FPL FIX2'!$O$1:$P$1,0),0),"")&amp;IFERROR(VLOOKUP(JH$2&amp;$A7,'FA2'!$A:$D,MATCH("AWAY",'FA2'!$A$1:$D$1,0),0),"")&amp;IFERROR(VLOOKUP(JH$2&amp;$A7,'FA2'!$B:$C,MATCH("HOME",'FA2'!$B$1:$C$1,0),0),"")&amp;IFERROR(VLOOKUP(JH$2&amp;$A7,'EFL2'!$A:$D,MATCH("AWAY",'EFL2'!$A$1:$D$1,0),0),"")&amp;IFERROR(VLOOKUP(JH$2&amp;$A7,'EFL2'!$B:$C,MATCH("HOME",'EFL2'!$B$1:$C$1,0),0),"")&amp;IFERROR(VLOOKUP(JH$2&amp;$A7,'UCL2'!$C:$F,MATCH("AWAY",'UCL2'!$C$1:$F$1,0),0),"")&amp;IFERROR(VLOOKUP(JH$2&amp;$A7,'UCL2'!$D:$E,MATCH("HOME",'UCL2'!$D$1:$E$1,0),0),"")&amp;IFERROR(VLOOKUP(JH$2&amp;$A7,'EU2'!$C:$F,MATCH("AWAY",'EU2'!$C$1:$F$1,0),0),"")&amp;IFERROR(VLOOKUP(JH$2&amp;$A7,'EU2'!$D:$E,MATCH("HOME",'EU2'!$D$1:$E$1,0),0),"")&amp;IFERROR(VLOOKUP(JH$2&amp;$A7,'EUC2'!$C:$F,MATCH("AWAY",'EUC2'!$C$1:$F$1,0),0),"")&amp;IFERROR(VLOOKUP(JH$2&amp;$A7,'EUC2'!$D:$E,MATCH("HOME",'EUC2'!$D$1:$E$1,0),0),"")</f>
        <v/>
      </c>
      <c r="JI7" s="25" t="str">
        <f>IFERROR(VLOOKUP(JI$2&amp;$B7,'FPL FIX2'!$N$1:$Q$400,MATCH("HOME",'FPL FIX2'!$N$1:$Q$1,0),0),"")&amp;IFERROR(VLOOKUP(JI$2&amp;$B7,'FPL FIX2'!$O$1:$P$400,MATCH("AWAY",'FPL FIX2'!$O$1:$P$1,0),0),"")&amp;IFERROR(VLOOKUP(JI$2&amp;$A7,'FA2'!$A:$D,MATCH("AWAY",'FA2'!$A$1:$D$1,0),0),"")&amp;IFERROR(VLOOKUP(JI$2&amp;$A7,'FA2'!$B:$C,MATCH("HOME",'FA2'!$B$1:$C$1,0),0),"")&amp;IFERROR(VLOOKUP(JI$2&amp;$A7,'EFL2'!$A:$D,MATCH("AWAY",'EFL2'!$A$1:$D$1,0),0),"")&amp;IFERROR(VLOOKUP(JI$2&amp;$A7,'EFL2'!$B:$C,MATCH("HOME",'EFL2'!$B$1:$C$1,0),0),"")&amp;IFERROR(VLOOKUP(JI$2&amp;$A7,'UCL2'!$C:$F,MATCH("AWAY",'UCL2'!$C$1:$F$1,0),0),"")&amp;IFERROR(VLOOKUP(JI$2&amp;$A7,'UCL2'!$D:$E,MATCH("HOME",'UCL2'!$D$1:$E$1,0),0),"")&amp;IFERROR(VLOOKUP(JI$2&amp;$A7,'EU2'!$C:$F,MATCH("AWAY",'EU2'!$C$1:$F$1,0),0),"")&amp;IFERROR(VLOOKUP(JI$2&amp;$A7,'EU2'!$D:$E,MATCH("HOME",'EU2'!$D$1:$E$1,0),0),"")&amp;IFERROR(VLOOKUP(JI$2&amp;$A7,'EUC2'!$C:$F,MATCH("AWAY",'EUC2'!$C$1:$F$1,0),0),"")&amp;IFERROR(VLOOKUP(JI$2&amp;$A7,'EUC2'!$D:$E,MATCH("HOME",'EUC2'!$D$1:$E$1,0),0),"")</f>
        <v/>
      </c>
      <c r="JJ7" s="25" t="str">
        <f>IFERROR(VLOOKUP(JJ$2&amp;$B7,'FPL FIX2'!$N$1:$Q$400,MATCH("HOME",'FPL FIX2'!$N$1:$Q$1,0),0),"")&amp;IFERROR(VLOOKUP(JJ$2&amp;$B7,'FPL FIX2'!$O$1:$P$400,MATCH("AWAY",'FPL FIX2'!$O$1:$P$1,0),0),"")&amp;IFERROR(VLOOKUP(JJ$2&amp;$A7,'FA2'!$A:$D,MATCH("AWAY",'FA2'!$A$1:$D$1,0),0),"")&amp;IFERROR(VLOOKUP(JJ$2&amp;$A7,'FA2'!$B:$C,MATCH("HOME",'FA2'!$B$1:$C$1,0),0),"")&amp;IFERROR(VLOOKUP(JJ$2&amp;$A7,'EFL2'!$A:$D,MATCH("AWAY",'EFL2'!$A$1:$D$1,0),0),"")&amp;IFERROR(VLOOKUP(JJ$2&amp;$A7,'EFL2'!$B:$C,MATCH("HOME",'EFL2'!$B$1:$C$1,0),0),"")&amp;IFERROR(VLOOKUP(JJ$2&amp;$A7,'UCL2'!$C:$F,MATCH("AWAY",'UCL2'!$C$1:$F$1,0),0),"")&amp;IFERROR(VLOOKUP(JJ$2&amp;$A7,'UCL2'!$D:$E,MATCH("HOME",'UCL2'!$D$1:$E$1,0),0),"")&amp;IFERROR(VLOOKUP(JJ$2&amp;$A7,'EU2'!$C:$F,MATCH("AWAY",'EU2'!$C$1:$F$1,0),0),"")&amp;IFERROR(VLOOKUP(JJ$2&amp;$A7,'EU2'!$D:$E,MATCH("HOME",'EU2'!$D$1:$E$1,0),0),"")&amp;IFERROR(VLOOKUP(JJ$2&amp;$A7,'EUC2'!$C:$F,MATCH("AWAY",'EUC2'!$C$1:$F$1,0),0),"")&amp;IFERROR(VLOOKUP(JJ$2&amp;$A7,'EUC2'!$D:$E,MATCH("HOME",'EUC2'!$D$1:$E$1,0),0),"")</f>
        <v/>
      </c>
      <c r="JK7" s="25" t="str">
        <f>IFERROR(VLOOKUP(JK$2&amp;$B7,'FPL FIX2'!$N$1:$Q$400,MATCH("HOME",'FPL FIX2'!$N$1:$Q$1,0),0),"")&amp;IFERROR(VLOOKUP(JK$2&amp;$B7,'FPL FIX2'!$O$1:$P$400,MATCH("AWAY",'FPL FIX2'!$O$1:$P$1,0),0),"")&amp;IFERROR(VLOOKUP(JK$2&amp;$A7,'FA2'!$A:$D,MATCH("AWAY",'FA2'!$A$1:$D$1,0),0),"")&amp;IFERROR(VLOOKUP(JK$2&amp;$A7,'FA2'!$B:$C,MATCH("HOME",'FA2'!$B$1:$C$1,0),0),"")&amp;IFERROR(VLOOKUP(JK$2&amp;$A7,'EFL2'!$A:$D,MATCH("AWAY",'EFL2'!$A$1:$D$1,0),0),"")&amp;IFERROR(VLOOKUP(JK$2&amp;$A7,'EFL2'!$B:$C,MATCH("HOME",'EFL2'!$B$1:$C$1,0),0),"")&amp;IFERROR(VLOOKUP(JK$2&amp;$A7,'UCL2'!$C:$F,MATCH("AWAY",'UCL2'!$C$1:$F$1,0),0),"")&amp;IFERROR(VLOOKUP(JK$2&amp;$A7,'UCL2'!$D:$E,MATCH("HOME",'UCL2'!$D$1:$E$1,0),0),"")&amp;IFERROR(VLOOKUP(JK$2&amp;$A7,'EU2'!$C:$F,MATCH("AWAY",'EU2'!$C$1:$F$1,0),0),"")&amp;IFERROR(VLOOKUP(JK$2&amp;$A7,'EU2'!$D:$E,MATCH("HOME",'EU2'!$D$1:$E$1,0),0),"")&amp;IFERROR(VLOOKUP(JK$2&amp;$A7,'EUC2'!$C:$F,MATCH("AWAY",'EUC2'!$C$1:$F$1,0),0),"")&amp;IFERROR(VLOOKUP(JK$2&amp;$A7,'EUC2'!$D:$E,MATCH("HOME",'EUC2'!$D$1:$E$1,0),0),"")</f>
        <v>che</v>
      </c>
      <c r="JL7" s="25" t="str">
        <f>IFERROR(VLOOKUP(JL$2&amp;$B7,'FPL FIX2'!$N$1:$Q$400,MATCH("HOME",'FPL FIX2'!$N$1:$Q$1,0),0),"")&amp;IFERROR(VLOOKUP(JL$2&amp;$B7,'FPL FIX2'!$O$1:$P$400,MATCH("AWAY",'FPL FIX2'!$O$1:$P$1,0),0),"")&amp;IFERROR(VLOOKUP(JL$2&amp;$A7,'FA2'!$A:$D,MATCH("AWAY",'FA2'!$A$1:$D$1,0),0),"")&amp;IFERROR(VLOOKUP(JL$2&amp;$A7,'FA2'!$B:$C,MATCH("HOME",'FA2'!$B$1:$C$1,0),0),"")&amp;IFERROR(VLOOKUP(JL$2&amp;$A7,'EFL2'!$A:$D,MATCH("AWAY",'EFL2'!$A$1:$D$1,0),0),"")&amp;IFERROR(VLOOKUP(JL$2&amp;$A7,'EFL2'!$B:$C,MATCH("HOME",'EFL2'!$B$1:$C$1,0),0),"")&amp;IFERROR(VLOOKUP(JL$2&amp;$A7,'UCL2'!$C:$F,MATCH("AWAY",'UCL2'!$C$1:$F$1,0),0),"")&amp;IFERROR(VLOOKUP(JL$2&amp;$A7,'UCL2'!$D:$E,MATCH("HOME",'UCL2'!$D$1:$E$1,0),0),"")&amp;IFERROR(VLOOKUP(JL$2&amp;$A7,'EU2'!$C:$F,MATCH("AWAY",'EU2'!$C$1:$F$1,0),0),"")&amp;IFERROR(VLOOKUP(JL$2&amp;$A7,'EU2'!$D:$E,MATCH("HOME",'EU2'!$D$1:$E$1,0),0),"")&amp;IFERROR(VLOOKUP(JL$2&amp;$A7,'EUC2'!$C:$F,MATCH("AWAY",'EUC2'!$C$1:$F$1,0),0),"")&amp;IFERROR(VLOOKUP(JL$2&amp;$A7,'EUC2'!$D:$E,MATCH("HOME",'EUC2'!$D$1:$E$1,0),0),"")</f>
        <v/>
      </c>
      <c r="JM7" s="25" t="str">
        <f>IFERROR(VLOOKUP(JM$2&amp;$B7,'FPL FIX2'!$N$1:$Q$400,MATCH("HOME",'FPL FIX2'!$N$1:$Q$1,0),0),"")&amp;IFERROR(VLOOKUP(JM$2&amp;$B7,'FPL FIX2'!$O$1:$P$400,MATCH("AWAY",'FPL FIX2'!$O$1:$P$1,0),0),"")&amp;IFERROR(VLOOKUP(JM$2&amp;$A7,'FA2'!$A:$D,MATCH("AWAY",'FA2'!$A$1:$D$1,0),0),"")&amp;IFERROR(VLOOKUP(JM$2&amp;$A7,'FA2'!$B:$C,MATCH("HOME",'FA2'!$B$1:$C$1,0),0),"")&amp;IFERROR(VLOOKUP(JM$2&amp;$A7,'EFL2'!$A:$D,MATCH("AWAY",'EFL2'!$A$1:$D$1,0),0),"")&amp;IFERROR(VLOOKUP(JM$2&amp;$A7,'EFL2'!$B:$C,MATCH("HOME",'EFL2'!$B$1:$C$1,0),0),"")&amp;IFERROR(VLOOKUP(JM$2&amp;$A7,'UCL2'!$C:$F,MATCH("AWAY",'UCL2'!$C$1:$F$1,0),0),"")&amp;IFERROR(VLOOKUP(JM$2&amp;$A7,'UCL2'!$D:$E,MATCH("HOME",'UCL2'!$D$1:$E$1,0),0),"")&amp;IFERROR(VLOOKUP(JM$2&amp;$A7,'EU2'!$C:$F,MATCH("AWAY",'EU2'!$C$1:$F$1,0),0),"")&amp;IFERROR(VLOOKUP(JM$2&amp;$A7,'EU2'!$D:$E,MATCH("HOME",'EU2'!$D$1:$E$1,0),0),"")&amp;IFERROR(VLOOKUP(JM$2&amp;$A7,'EUC2'!$C:$F,MATCH("AWAY",'EUC2'!$C$1:$F$1,0),0),"")&amp;IFERROR(VLOOKUP(JM$2&amp;$A7,'EUC2'!$D:$E,MATCH("HOME",'EUC2'!$D$1:$E$1,0),0),"")</f>
        <v/>
      </c>
      <c r="JN7" s="25" t="str">
        <f>IFERROR(VLOOKUP(JN$2&amp;$B7,'FPL FIX2'!$N$1:$Q$400,MATCH("HOME",'FPL FIX2'!$N$1:$Q$1,0),0),"")&amp;IFERROR(VLOOKUP(JN$2&amp;$B7,'FPL FIX2'!$O$1:$P$400,MATCH("AWAY",'FPL FIX2'!$O$1:$P$1,0),0),"")&amp;IFERROR(VLOOKUP(JN$2&amp;$A7,'FA2'!$A:$D,MATCH("AWAY",'FA2'!$A$1:$D$1,0),0),"")&amp;IFERROR(VLOOKUP(JN$2&amp;$A7,'FA2'!$B:$C,MATCH("HOME",'FA2'!$B$1:$C$1,0),0),"")&amp;IFERROR(VLOOKUP(JN$2&amp;$A7,'EFL2'!$A:$D,MATCH("AWAY",'EFL2'!$A$1:$D$1,0),0),"")&amp;IFERROR(VLOOKUP(JN$2&amp;$A7,'EFL2'!$B:$C,MATCH("HOME",'EFL2'!$B$1:$C$1,0),0),"")&amp;IFERROR(VLOOKUP(JN$2&amp;$A7,'UCL2'!$C:$F,MATCH("AWAY",'UCL2'!$C$1:$F$1,0),0),"")&amp;IFERROR(VLOOKUP(JN$2&amp;$A7,'UCL2'!$D:$E,MATCH("HOME",'UCL2'!$D$1:$E$1,0),0),"")&amp;IFERROR(VLOOKUP(JN$2&amp;$A7,'EU2'!$C:$F,MATCH("AWAY",'EU2'!$C$1:$F$1,0),0),"")&amp;IFERROR(VLOOKUP(JN$2&amp;$A7,'EU2'!$D:$E,MATCH("HOME",'EU2'!$D$1:$E$1,0),0),"")&amp;IFERROR(VLOOKUP(JN$2&amp;$A7,'EUC2'!$C:$F,MATCH("AWAY",'EUC2'!$C$1:$F$1,0),0),"")&amp;IFERROR(VLOOKUP(JN$2&amp;$A7,'EUC2'!$D:$E,MATCH("HOME",'EUC2'!$D$1:$E$1,0),0),"")</f>
        <v>NFO</v>
      </c>
      <c r="JO7" s="25" t="str">
        <f>IFERROR(VLOOKUP(JO$2&amp;$B7,'FPL FIX2'!$N$1:$Q$400,MATCH("HOME",'FPL FIX2'!$N$1:$Q$1,0),0),"")&amp;IFERROR(VLOOKUP(JO$2&amp;$B7,'FPL FIX2'!$O$1:$P$400,MATCH("AWAY",'FPL FIX2'!$O$1:$P$1,0),0),"")&amp;IFERROR(VLOOKUP(JO$2&amp;$A7,'FA2'!$A:$D,MATCH("AWAY",'FA2'!$A$1:$D$1,0),0),"")&amp;IFERROR(VLOOKUP(JO$2&amp;$A7,'FA2'!$B:$C,MATCH("HOME",'FA2'!$B$1:$C$1,0),0),"")&amp;IFERROR(VLOOKUP(JO$2&amp;$A7,'EFL2'!$A:$D,MATCH("AWAY",'EFL2'!$A$1:$D$1,0),0),"")&amp;IFERROR(VLOOKUP(JO$2&amp;$A7,'EFL2'!$B:$C,MATCH("HOME",'EFL2'!$B$1:$C$1,0),0),"")&amp;IFERROR(VLOOKUP(JO$2&amp;$A7,'UCL2'!$C:$F,MATCH("AWAY",'UCL2'!$C$1:$F$1,0),0),"")&amp;IFERROR(VLOOKUP(JO$2&amp;$A7,'UCL2'!$D:$E,MATCH("HOME",'UCL2'!$D$1:$E$1,0),0),"")&amp;IFERROR(VLOOKUP(JO$2&amp;$A7,'EU2'!$C:$F,MATCH("AWAY",'EU2'!$C$1:$F$1,0),0),"")&amp;IFERROR(VLOOKUP(JO$2&amp;$A7,'EU2'!$D:$E,MATCH("HOME",'EU2'!$D$1:$E$1,0),0),"")&amp;IFERROR(VLOOKUP(JO$2&amp;$A7,'EUC2'!$C:$F,MATCH("AWAY",'EUC2'!$C$1:$F$1,0),0),"")&amp;IFERROR(VLOOKUP(JO$2&amp;$A7,'EUC2'!$D:$E,MATCH("HOME",'EUC2'!$D$1:$E$1,0),0),"")</f>
        <v/>
      </c>
      <c r="JP7" s="25" t="str">
        <f>IFERROR(VLOOKUP(JP$2&amp;$B7,'FPL FIX2'!$N$1:$Q$400,MATCH("HOME",'FPL FIX2'!$N$1:$Q$1,0),0),"")&amp;IFERROR(VLOOKUP(JP$2&amp;$B7,'FPL FIX2'!$O$1:$P$400,MATCH("AWAY",'FPL FIX2'!$O$1:$P$1,0),0),"")&amp;IFERROR(VLOOKUP(JP$2&amp;$A7,'FA2'!$A:$D,MATCH("AWAY",'FA2'!$A$1:$D$1,0),0),"")&amp;IFERROR(VLOOKUP(JP$2&amp;$A7,'FA2'!$B:$C,MATCH("HOME",'FA2'!$B$1:$C$1,0),0),"")&amp;IFERROR(VLOOKUP(JP$2&amp;$A7,'EFL2'!$A:$D,MATCH("AWAY",'EFL2'!$A$1:$D$1,0),0),"")&amp;IFERROR(VLOOKUP(JP$2&amp;$A7,'EFL2'!$B:$C,MATCH("HOME",'EFL2'!$B$1:$C$1,0),0),"")&amp;IFERROR(VLOOKUP(JP$2&amp;$A7,'UCL2'!$C:$F,MATCH("AWAY",'UCL2'!$C$1:$F$1,0),0),"")&amp;IFERROR(VLOOKUP(JP$2&amp;$A7,'UCL2'!$D:$E,MATCH("HOME",'UCL2'!$D$1:$E$1,0),0),"")&amp;IFERROR(VLOOKUP(JP$2&amp;$A7,'EU2'!$C:$F,MATCH("AWAY",'EU2'!$C$1:$F$1,0),0),"")&amp;IFERROR(VLOOKUP(JP$2&amp;$A7,'EU2'!$D:$E,MATCH("HOME",'EU2'!$D$1:$E$1,0),0),"")&amp;IFERROR(VLOOKUP(JP$2&amp;$A7,'EUC2'!$C:$F,MATCH("AWAY",'EUC2'!$C$1:$F$1,0),0),"")&amp;IFERROR(VLOOKUP(JP$2&amp;$A7,'EUC2'!$D:$E,MATCH("HOME",'EUC2'!$D$1:$E$1,0),0),"")</f>
        <v/>
      </c>
      <c r="JQ7" s="25" t="str">
        <f>IFERROR(VLOOKUP(JQ$2&amp;$B7,'FPL FIX2'!$N$1:$Q$400,MATCH("HOME",'FPL FIX2'!$N$1:$Q$1,0),0),"")&amp;IFERROR(VLOOKUP(JQ$2&amp;$B7,'FPL FIX2'!$O$1:$P$400,MATCH("AWAY",'FPL FIX2'!$O$1:$P$1,0),0),"")&amp;IFERROR(VLOOKUP(JQ$2&amp;$A7,'FA2'!$A:$D,MATCH("AWAY",'FA2'!$A$1:$D$1,0),0),"")&amp;IFERROR(VLOOKUP(JQ$2&amp;$A7,'FA2'!$B:$C,MATCH("HOME",'FA2'!$B$1:$C$1,0),0),"")&amp;IFERROR(VLOOKUP(JQ$2&amp;$A7,'EFL2'!$A:$D,MATCH("AWAY",'EFL2'!$A$1:$D$1,0),0),"")&amp;IFERROR(VLOOKUP(JQ$2&amp;$A7,'EFL2'!$B:$C,MATCH("HOME",'EFL2'!$B$1:$C$1,0),0),"")&amp;IFERROR(VLOOKUP(JQ$2&amp;$A7,'UCL2'!$C:$F,MATCH("AWAY",'UCL2'!$C$1:$F$1,0),0),"")&amp;IFERROR(VLOOKUP(JQ$2&amp;$A7,'UCL2'!$D:$E,MATCH("HOME",'UCL2'!$D$1:$E$1,0),0),"")&amp;IFERROR(VLOOKUP(JQ$2&amp;$A7,'EU2'!$C:$F,MATCH("AWAY",'EU2'!$C$1:$F$1,0),0),"")&amp;IFERROR(VLOOKUP(JQ$2&amp;$A7,'EU2'!$D:$E,MATCH("HOME",'EU2'!$D$1:$E$1,0),0),"")&amp;IFERROR(VLOOKUP(JQ$2&amp;$A7,'EUC2'!$C:$F,MATCH("AWAY",'EUC2'!$C$1:$F$1,0),0),"")&amp;IFERROR(VLOOKUP(JQ$2&amp;$A7,'EUC2'!$D:$E,MATCH("HOME",'EUC2'!$D$1:$E$1,0),0),"")</f>
        <v/>
      </c>
      <c r="JR7" s="25" t="str">
        <f>IFERROR(VLOOKUP(JR$2&amp;$B7,'FPL FIX2'!$N$1:$Q$400,MATCH("HOME",'FPL FIX2'!$N$1:$Q$1,0),0),"")&amp;IFERROR(VLOOKUP(JR$2&amp;$B7,'FPL FIX2'!$O$1:$P$400,MATCH("AWAY",'FPL FIX2'!$O$1:$P$1,0),0),"")&amp;IFERROR(VLOOKUP(JR$2&amp;$A7,'FA2'!$A:$D,MATCH("AWAY",'FA2'!$A$1:$D$1,0),0),"")&amp;IFERROR(VLOOKUP(JR$2&amp;$A7,'FA2'!$B:$C,MATCH("HOME",'FA2'!$B$1:$C$1,0),0),"")&amp;IFERROR(VLOOKUP(JR$2&amp;$A7,'EFL2'!$A:$D,MATCH("AWAY",'EFL2'!$A$1:$D$1,0),0),"")&amp;IFERROR(VLOOKUP(JR$2&amp;$A7,'EFL2'!$B:$C,MATCH("HOME",'EFL2'!$B$1:$C$1,0),0),"")&amp;IFERROR(VLOOKUP(JR$2&amp;$A7,'UCL2'!$C:$F,MATCH("AWAY",'UCL2'!$C$1:$F$1,0),0),"")&amp;IFERROR(VLOOKUP(JR$2&amp;$A7,'UCL2'!$D:$E,MATCH("HOME",'UCL2'!$D$1:$E$1,0),0),"")&amp;IFERROR(VLOOKUP(JR$2&amp;$A7,'EU2'!$C:$F,MATCH("AWAY",'EU2'!$C$1:$F$1,0),0),"")&amp;IFERROR(VLOOKUP(JR$2&amp;$A7,'EU2'!$D:$E,MATCH("HOME",'EU2'!$D$1:$E$1,0),0),"")&amp;IFERROR(VLOOKUP(JR$2&amp;$A7,'EUC2'!$C:$F,MATCH("AWAY",'EUC2'!$C$1:$F$1,0),0),"")&amp;IFERROR(VLOOKUP(JR$2&amp;$A7,'EUC2'!$D:$E,MATCH("HOME",'EUC2'!$D$1:$E$1,0),0),"")</f>
        <v/>
      </c>
      <c r="JS7" s="25" t="str">
        <f>IFERROR(VLOOKUP(JS$2&amp;$B7,'FPL FIX2'!$N$1:$Q$400,MATCH("HOME",'FPL FIX2'!$N$1:$Q$1,0),0),"")&amp;IFERROR(VLOOKUP(JS$2&amp;$B7,'FPL FIX2'!$O$1:$P$400,MATCH("AWAY",'FPL FIX2'!$O$1:$P$1,0),0),"")&amp;IFERROR(VLOOKUP(JS$2&amp;$A7,'FA2'!$A:$D,MATCH("AWAY",'FA2'!$A$1:$D$1,0),0),"")&amp;IFERROR(VLOOKUP(JS$2&amp;$A7,'FA2'!$B:$C,MATCH("HOME",'FA2'!$B$1:$C$1,0),0),"")&amp;IFERROR(VLOOKUP(JS$2&amp;$A7,'EFL2'!$A:$D,MATCH("AWAY",'EFL2'!$A$1:$D$1,0),0),"")&amp;IFERROR(VLOOKUP(JS$2&amp;$A7,'EFL2'!$B:$C,MATCH("HOME",'EFL2'!$B$1:$C$1,0),0),"")&amp;IFERROR(VLOOKUP(JS$2&amp;$A7,'UCL2'!$C:$F,MATCH("AWAY",'UCL2'!$C$1:$F$1,0),0),"")&amp;IFERROR(VLOOKUP(JS$2&amp;$A7,'UCL2'!$D:$E,MATCH("HOME",'UCL2'!$D$1:$E$1,0),0),"")&amp;IFERROR(VLOOKUP(JS$2&amp;$A7,'EU2'!$C:$F,MATCH("AWAY",'EU2'!$C$1:$F$1,0),0),"")&amp;IFERROR(VLOOKUP(JS$2&amp;$A7,'EU2'!$D:$E,MATCH("HOME",'EU2'!$D$1:$E$1,0),0),"")&amp;IFERROR(VLOOKUP(JS$2&amp;$A7,'EUC2'!$C:$F,MATCH("AWAY",'EUC2'!$C$1:$F$1,0),0),"")&amp;IFERROR(VLOOKUP(JS$2&amp;$A7,'EUC2'!$D:$E,MATCH("HOME",'EUC2'!$D$1:$E$1,0),0),"")</f>
        <v/>
      </c>
      <c r="JT7" s="25" t="str">
        <f>IFERROR(VLOOKUP(JT$2&amp;$B7,'FPL FIX2'!$N$1:$Q$400,MATCH("HOME",'FPL FIX2'!$N$1:$Q$1,0),0),"")&amp;IFERROR(VLOOKUP(JT$2&amp;$B7,'FPL FIX2'!$O$1:$P$400,MATCH("AWAY",'FPL FIX2'!$O$1:$P$1,0),0),"")&amp;IFERROR(VLOOKUP(JT$2&amp;$A7,'FA2'!$A:$D,MATCH("AWAY",'FA2'!$A$1:$D$1,0),0),"")&amp;IFERROR(VLOOKUP(JT$2&amp;$A7,'FA2'!$B:$C,MATCH("HOME",'FA2'!$B$1:$C$1,0),0),"")&amp;IFERROR(VLOOKUP(JT$2&amp;$A7,'EFL2'!$A:$D,MATCH("AWAY",'EFL2'!$A$1:$D$1,0),0),"")&amp;IFERROR(VLOOKUP(JT$2&amp;$A7,'EFL2'!$B:$C,MATCH("HOME",'EFL2'!$B$1:$C$1,0),0),"")&amp;IFERROR(VLOOKUP(JT$2&amp;$A7,'UCL2'!$C:$F,MATCH("AWAY",'UCL2'!$C$1:$F$1,0),0),"")&amp;IFERROR(VLOOKUP(JT$2&amp;$A7,'UCL2'!$D:$E,MATCH("HOME",'UCL2'!$D$1:$E$1,0),0),"")&amp;IFERROR(VLOOKUP(JT$2&amp;$A7,'EU2'!$C:$F,MATCH("AWAY",'EU2'!$C$1:$F$1,0),0),"")&amp;IFERROR(VLOOKUP(JT$2&amp;$A7,'EU2'!$D:$E,MATCH("HOME",'EU2'!$D$1:$E$1,0),0),"")&amp;IFERROR(VLOOKUP(JT$2&amp;$A7,'EUC2'!$C:$F,MATCH("AWAY",'EUC2'!$C$1:$F$1,0),0),"")&amp;IFERROR(VLOOKUP(JT$2&amp;$A7,'EUC2'!$D:$E,MATCH("HOME",'EUC2'!$D$1:$E$1,0),0),"")</f>
        <v/>
      </c>
      <c r="JU7" s="25" t="str">
        <f>IFERROR(VLOOKUP(JU$2&amp;$B7,'FPL FIX2'!$N$1:$Q$400,MATCH("HOME",'FPL FIX2'!$N$1:$Q$1,0),0),"")&amp;IFERROR(VLOOKUP(JU$2&amp;$B7,'FPL FIX2'!$O$1:$P$400,MATCH("AWAY",'FPL FIX2'!$O$1:$P$1,0),0),"")&amp;IFERROR(VLOOKUP(JU$2&amp;$A7,'FA2'!$A:$D,MATCH("AWAY",'FA2'!$A$1:$D$1,0),0),"")&amp;IFERROR(VLOOKUP(JU$2&amp;$A7,'FA2'!$B:$C,MATCH("HOME",'FA2'!$B$1:$C$1,0),0),"")&amp;IFERROR(VLOOKUP(JU$2&amp;$A7,'EFL2'!$A:$D,MATCH("AWAY",'EFL2'!$A$1:$D$1,0),0),"")&amp;IFERROR(VLOOKUP(JU$2&amp;$A7,'EFL2'!$B:$C,MATCH("HOME",'EFL2'!$B$1:$C$1,0),0),"")&amp;IFERROR(VLOOKUP(JU$2&amp;$A7,'UCL2'!$C:$F,MATCH("AWAY",'UCL2'!$C$1:$F$1,0),0),"")&amp;IFERROR(VLOOKUP(JU$2&amp;$A7,'UCL2'!$D:$E,MATCH("HOME",'UCL2'!$D$1:$E$1,0),0),"")&amp;IFERROR(VLOOKUP(JU$2&amp;$A7,'EU2'!$C:$F,MATCH("AWAY",'EU2'!$C$1:$F$1,0),0),"")&amp;IFERROR(VLOOKUP(JU$2&amp;$A7,'EU2'!$D:$E,MATCH("HOME",'EU2'!$D$1:$E$1,0),0),"")&amp;IFERROR(VLOOKUP(JU$2&amp;$A7,'EUC2'!$C:$F,MATCH("AWAY",'EUC2'!$C$1:$F$1,0),0),"")&amp;IFERROR(VLOOKUP(JU$2&amp;$A7,'EUC2'!$D:$E,MATCH("HOME",'EUC2'!$D$1:$E$1,0),0),"")</f>
        <v>liv</v>
      </c>
      <c r="JV7" s="25" t="str">
        <f>IFERROR(VLOOKUP(JV$2&amp;$B7,'FPL FIX2'!$N$1:$Q$400,MATCH("HOME",'FPL FIX2'!$N$1:$Q$1,0),0),"")&amp;IFERROR(VLOOKUP(JV$2&amp;$B7,'FPL FIX2'!$O$1:$P$400,MATCH("AWAY",'FPL FIX2'!$O$1:$P$1,0),0),"")&amp;IFERROR(VLOOKUP(JV$2&amp;$A7,'FA2'!$A:$D,MATCH("AWAY",'FA2'!$A$1:$D$1,0),0),"")&amp;IFERROR(VLOOKUP(JV$2&amp;$A7,'FA2'!$B:$C,MATCH("HOME",'FA2'!$B$1:$C$1,0),0),"")&amp;IFERROR(VLOOKUP(JV$2&amp;$A7,'EFL2'!$A:$D,MATCH("AWAY",'EFL2'!$A$1:$D$1,0),0),"")&amp;IFERROR(VLOOKUP(JV$2&amp;$A7,'EFL2'!$B:$C,MATCH("HOME",'EFL2'!$B$1:$C$1,0),0),"")&amp;IFERROR(VLOOKUP(JV$2&amp;$A7,'UCL2'!$C:$F,MATCH("AWAY",'UCL2'!$C$1:$F$1,0),0),"")&amp;IFERROR(VLOOKUP(JV$2&amp;$A7,'UCL2'!$D:$E,MATCH("HOME",'UCL2'!$D$1:$E$1,0),0),"")&amp;IFERROR(VLOOKUP(JV$2&amp;$A7,'EU2'!$C:$F,MATCH("AWAY",'EU2'!$C$1:$F$1,0),0),"")&amp;IFERROR(VLOOKUP(JV$2&amp;$A7,'EU2'!$D:$E,MATCH("HOME",'EU2'!$D$1:$E$1,0),0),"")&amp;IFERROR(VLOOKUP(JV$2&amp;$A7,'EUC2'!$C:$F,MATCH("AWAY",'EUC2'!$C$1:$F$1,0),0),"")&amp;IFERROR(VLOOKUP(JV$2&amp;$A7,'EUC2'!$D:$E,MATCH("HOME",'EUC2'!$D$1:$E$1,0),0),"")</f>
        <v/>
      </c>
      <c r="JW7" s="25" t="str">
        <f>IFERROR(VLOOKUP(JW$2&amp;$B7,'FPL FIX2'!$N$1:$Q$400,MATCH("HOME",'FPL FIX2'!$N$1:$Q$1,0),0),"")&amp;IFERROR(VLOOKUP(JW$2&amp;$B7,'FPL FIX2'!$O$1:$P$400,MATCH("AWAY",'FPL FIX2'!$O$1:$P$1,0),0),"")&amp;IFERROR(VLOOKUP(JW$2&amp;$A7,'FA2'!$A:$D,MATCH("AWAY",'FA2'!$A$1:$D$1,0),0),"")&amp;IFERROR(VLOOKUP(JW$2&amp;$A7,'FA2'!$B:$C,MATCH("HOME",'FA2'!$B$1:$C$1,0),0),"")&amp;IFERROR(VLOOKUP(JW$2&amp;$A7,'EFL2'!$A:$D,MATCH("AWAY",'EFL2'!$A$1:$D$1,0),0),"")&amp;IFERROR(VLOOKUP(JW$2&amp;$A7,'EFL2'!$B:$C,MATCH("HOME",'EFL2'!$B$1:$C$1,0),0),"")&amp;IFERROR(VLOOKUP(JW$2&amp;$A7,'UCL2'!$C:$F,MATCH("AWAY",'UCL2'!$C$1:$F$1,0),0),"")&amp;IFERROR(VLOOKUP(JW$2&amp;$A7,'UCL2'!$D:$E,MATCH("HOME",'UCL2'!$D$1:$E$1,0),0),"")&amp;IFERROR(VLOOKUP(JW$2&amp;$A7,'EU2'!$C:$F,MATCH("AWAY",'EU2'!$C$1:$F$1,0),0),"")&amp;IFERROR(VLOOKUP(JW$2&amp;$A7,'EU2'!$D:$E,MATCH("HOME",'EU2'!$D$1:$E$1,0),0),"")&amp;IFERROR(VLOOKUP(JW$2&amp;$A7,'EUC2'!$C:$F,MATCH("AWAY",'EUC2'!$C$1:$F$1,0),0),"")&amp;IFERROR(VLOOKUP(JW$2&amp;$A7,'EUC2'!$D:$E,MATCH("HOME",'EUC2'!$D$1:$E$1,0),0),"")</f>
        <v/>
      </c>
      <c r="JX7" s="25" t="str">
        <f>IFERROR(VLOOKUP(JX$2&amp;$B7,'FPL FIX2'!$N$1:$Q$400,MATCH("HOME",'FPL FIX2'!$N$1:$Q$1,0),0),"")&amp;IFERROR(VLOOKUP(JX$2&amp;$B7,'FPL FIX2'!$O$1:$P$400,MATCH("AWAY",'FPL FIX2'!$O$1:$P$1,0),0),"")&amp;IFERROR(VLOOKUP(JX$2&amp;$A7,'FA2'!$A:$D,MATCH("AWAY",'FA2'!$A$1:$D$1,0),0),"")&amp;IFERROR(VLOOKUP(JX$2&amp;$A7,'FA2'!$B:$C,MATCH("HOME",'FA2'!$B$1:$C$1,0),0),"")&amp;IFERROR(VLOOKUP(JX$2&amp;$A7,'EFL2'!$A:$D,MATCH("AWAY",'EFL2'!$A$1:$D$1,0),0),"")&amp;IFERROR(VLOOKUP(JX$2&amp;$A7,'EFL2'!$B:$C,MATCH("HOME",'EFL2'!$B$1:$C$1,0),0),"")&amp;IFERROR(VLOOKUP(JX$2&amp;$A7,'UCL2'!$C:$F,MATCH("AWAY",'UCL2'!$C$1:$F$1,0),0),"")&amp;IFERROR(VLOOKUP(JX$2&amp;$A7,'UCL2'!$D:$E,MATCH("HOME",'UCL2'!$D$1:$E$1,0),0),"")&amp;IFERROR(VLOOKUP(JX$2&amp;$A7,'EU2'!$C:$F,MATCH("AWAY",'EU2'!$C$1:$F$1,0),0),"")&amp;IFERROR(VLOOKUP(JX$2&amp;$A7,'EU2'!$D:$E,MATCH("HOME",'EU2'!$D$1:$E$1,0),0),"")&amp;IFERROR(VLOOKUP(JX$2&amp;$A7,'EUC2'!$C:$F,MATCH("AWAY",'EUC2'!$C$1:$F$1,0),0),"")&amp;IFERROR(VLOOKUP(JX$2&amp;$A7,'EUC2'!$D:$E,MATCH("HOME",'EUC2'!$D$1:$E$1,0),0),"")</f>
        <v/>
      </c>
      <c r="JY7" s="25" t="str">
        <f>IFERROR(VLOOKUP(JY$2&amp;$B7,'FPL FIX2'!$N$1:$Q$400,MATCH("HOME",'FPL FIX2'!$N$1:$Q$1,0),0),"")&amp;IFERROR(VLOOKUP(JY$2&amp;$B7,'FPL FIX2'!$O$1:$P$400,MATCH("AWAY",'FPL FIX2'!$O$1:$P$1,0),0),"")&amp;IFERROR(VLOOKUP(JY$2&amp;$A7,'FA2'!$A:$D,MATCH("AWAY",'FA2'!$A$1:$D$1,0),0),"")&amp;IFERROR(VLOOKUP(JY$2&amp;$A7,'FA2'!$B:$C,MATCH("HOME",'FA2'!$B$1:$C$1,0),0),"")&amp;IFERROR(VLOOKUP(JY$2&amp;$A7,'EFL2'!$A:$D,MATCH("AWAY",'EFL2'!$A$1:$D$1,0),0),"")&amp;IFERROR(VLOOKUP(JY$2&amp;$A7,'EFL2'!$B:$C,MATCH("HOME",'EFL2'!$B$1:$C$1,0),0),"")&amp;IFERROR(VLOOKUP(JY$2&amp;$A7,'UCL2'!$C:$F,MATCH("AWAY",'UCL2'!$C$1:$F$1,0),0),"")&amp;IFERROR(VLOOKUP(JY$2&amp;$A7,'UCL2'!$D:$E,MATCH("HOME",'UCL2'!$D$1:$E$1,0),0),"")&amp;IFERROR(VLOOKUP(JY$2&amp;$A7,'EU2'!$C:$F,MATCH("AWAY",'EU2'!$C$1:$F$1,0),0),"")&amp;IFERROR(VLOOKUP(JY$2&amp;$A7,'EU2'!$D:$E,MATCH("HOME",'EU2'!$D$1:$E$1,0),0),"")&amp;IFERROR(VLOOKUP(JY$2&amp;$A7,'EUC2'!$C:$F,MATCH("AWAY",'EUC2'!$C$1:$F$1,0),0),"")&amp;IFERROR(VLOOKUP(JY$2&amp;$A7,'EUC2'!$D:$E,MATCH("HOME",'EUC2'!$D$1:$E$1,0),0),"")</f>
        <v/>
      </c>
      <c r="JZ7" s="25" t="str">
        <f>IFERROR(VLOOKUP(JZ$2&amp;$B7,'FPL FIX2'!$N$1:$Q$400,MATCH("HOME",'FPL FIX2'!$N$1:$Q$1,0),0),"")&amp;IFERROR(VLOOKUP(JZ$2&amp;$B7,'FPL FIX2'!$O$1:$P$400,MATCH("AWAY",'FPL FIX2'!$O$1:$P$1,0),0),"")&amp;IFERROR(VLOOKUP(JZ$2&amp;$A7,'FA2'!$A:$D,MATCH("AWAY",'FA2'!$A$1:$D$1,0),0),"")&amp;IFERROR(VLOOKUP(JZ$2&amp;$A7,'FA2'!$B:$C,MATCH("HOME",'FA2'!$B$1:$C$1,0),0),"")&amp;IFERROR(VLOOKUP(JZ$2&amp;$A7,'EFL2'!$A:$D,MATCH("AWAY",'EFL2'!$A$1:$D$1,0),0),"")&amp;IFERROR(VLOOKUP(JZ$2&amp;$A7,'EFL2'!$B:$C,MATCH("HOME",'EFL2'!$B$1:$C$1,0),0),"")&amp;IFERROR(VLOOKUP(JZ$2&amp;$A7,'UCL2'!$C:$F,MATCH("AWAY",'UCL2'!$C$1:$F$1,0),0),"")&amp;IFERROR(VLOOKUP(JZ$2&amp;$A7,'UCL2'!$D:$E,MATCH("HOME",'UCL2'!$D$1:$E$1,0),0),"")&amp;IFERROR(VLOOKUP(JZ$2&amp;$A7,'EU2'!$C:$F,MATCH("AWAY",'EU2'!$C$1:$F$1,0),0),"")&amp;IFERROR(VLOOKUP(JZ$2&amp;$A7,'EU2'!$D:$E,MATCH("HOME",'EU2'!$D$1:$E$1,0),0),"")&amp;IFERROR(VLOOKUP(JZ$2&amp;$A7,'EUC2'!$C:$F,MATCH("AWAY",'EUC2'!$C$1:$F$1,0),0),"")&amp;IFERROR(VLOOKUP(JZ$2&amp;$A7,'EUC2'!$D:$E,MATCH("HOME",'EUC2'!$D$1:$E$1,0),0),"")</f>
        <v/>
      </c>
      <c r="KA7" s="25" t="str">
        <f>IFERROR(VLOOKUP(KA$2&amp;$B7,'FPL FIX2'!$N$1:$Q$400,MATCH("HOME",'FPL FIX2'!$N$1:$Q$1,0),0),"")&amp;IFERROR(VLOOKUP(KA$2&amp;$B7,'FPL FIX2'!$O$1:$P$400,MATCH("AWAY",'FPL FIX2'!$O$1:$P$1,0),0),"")&amp;IFERROR(VLOOKUP(KA$2&amp;$A7,'FA2'!$A:$D,MATCH("AWAY",'FA2'!$A$1:$D$1,0),0),"")&amp;IFERROR(VLOOKUP(KA$2&amp;$A7,'FA2'!$B:$C,MATCH("HOME",'FA2'!$B$1:$C$1,0),0),"")&amp;IFERROR(VLOOKUP(KA$2&amp;$A7,'EFL2'!$A:$D,MATCH("AWAY",'EFL2'!$A$1:$D$1,0),0),"")&amp;IFERROR(VLOOKUP(KA$2&amp;$A7,'EFL2'!$B:$C,MATCH("HOME",'EFL2'!$B$1:$C$1,0),0),"")&amp;IFERROR(VLOOKUP(KA$2&amp;$A7,'UCL2'!$C:$F,MATCH("AWAY",'UCL2'!$C$1:$F$1,0),0),"")&amp;IFERROR(VLOOKUP(KA$2&amp;$A7,'UCL2'!$D:$E,MATCH("HOME",'UCL2'!$D$1:$E$1,0),0),"")&amp;IFERROR(VLOOKUP(KA$2&amp;$A7,'EU2'!$C:$F,MATCH("AWAY",'EU2'!$C$1:$F$1,0),0),"")&amp;IFERROR(VLOOKUP(KA$2&amp;$A7,'EU2'!$D:$E,MATCH("HOME",'EU2'!$D$1:$E$1,0),0),"")&amp;IFERROR(VLOOKUP(KA$2&amp;$A7,'EUC2'!$C:$F,MATCH("AWAY",'EUC2'!$C$1:$F$1,0),0),"")&amp;IFERROR(VLOOKUP(KA$2&amp;$A7,'EUC2'!$D:$E,MATCH("HOME",'EUC2'!$D$1:$E$1,0),0),"")</f>
        <v/>
      </c>
      <c r="KB7" s="25" t="str">
        <f>IFERROR(VLOOKUP(KB$2&amp;$B7,'FPL FIX2'!$N$1:$Q$400,MATCH("HOME",'FPL FIX2'!$N$1:$Q$1,0),0),"")&amp;IFERROR(VLOOKUP(KB$2&amp;$B7,'FPL FIX2'!$O$1:$P$400,MATCH("AWAY",'FPL FIX2'!$O$1:$P$1,0),0),"")&amp;IFERROR(VLOOKUP(KB$2&amp;$A7,'FA2'!$A:$D,MATCH("AWAY",'FA2'!$A$1:$D$1,0),0),"")&amp;IFERROR(VLOOKUP(KB$2&amp;$A7,'FA2'!$B:$C,MATCH("HOME",'FA2'!$B$1:$C$1,0),0),"")&amp;IFERROR(VLOOKUP(KB$2&amp;$A7,'EFL2'!$A:$D,MATCH("AWAY",'EFL2'!$A$1:$D$1,0),0),"")&amp;IFERROR(VLOOKUP(KB$2&amp;$A7,'EFL2'!$B:$C,MATCH("HOME",'EFL2'!$B$1:$C$1,0),0),"")&amp;IFERROR(VLOOKUP(KB$2&amp;$A7,'UCL2'!$C:$F,MATCH("AWAY",'UCL2'!$C$1:$F$1,0),0),"")&amp;IFERROR(VLOOKUP(KB$2&amp;$A7,'UCL2'!$D:$E,MATCH("HOME",'UCL2'!$D$1:$E$1,0),0),"")&amp;IFERROR(VLOOKUP(KB$2&amp;$A7,'EU2'!$C:$F,MATCH("AWAY",'EU2'!$C$1:$F$1,0),0),"")&amp;IFERROR(VLOOKUP(KB$2&amp;$A7,'EU2'!$D:$E,MATCH("HOME",'EU2'!$D$1:$E$1,0),0),"")&amp;IFERROR(VLOOKUP(KB$2&amp;$A7,'EUC2'!$C:$F,MATCH("AWAY",'EUC2'!$C$1:$F$1,0),0),"")&amp;IFERROR(VLOOKUP(KB$2&amp;$A7,'EUC2'!$D:$E,MATCH("HOME",'EUC2'!$D$1:$E$1,0),0),"")</f>
        <v/>
      </c>
      <c r="KC7" s="25" t="str">
        <f>IFERROR(VLOOKUP(KC$2&amp;$B7,'FPL FIX2'!$N$1:$Q$400,MATCH("HOME",'FPL FIX2'!$N$1:$Q$1,0),0),"")&amp;IFERROR(VLOOKUP(KC$2&amp;$B7,'FPL FIX2'!$O$1:$P$400,MATCH("AWAY",'FPL FIX2'!$O$1:$P$1,0),0),"")&amp;IFERROR(VLOOKUP(KC$2&amp;$A7,'FA2'!$A:$D,MATCH("AWAY",'FA2'!$A$1:$D$1,0),0),"")&amp;IFERROR(VLOOKUP(KC$2&amp;$A7,'FA2'!$B:$C,MATCH("HOME",'FA2'!$B$1:$C$1,0),0),"")&amp;IFERROR(VLOOKUP(KC$2&amp;$A7,'EFL2'!$A:$D,MATCH("AWAY",'EFL2'!$A$1:$D$1,0),0),"")&amp;IFERROR(VLOOKUP(KC$2&amp;$A7,'EFL2'!$B:$C,MATCH("HOME",'EFL2'!$B$1:$C$1,0),0),"")&amp;IFERROR(VLOOKUP(KC$2&amp;$A7,'UCL2'!$C:$F,MATCH("AWAY",'UCL2'!$C$1:$F$1,0),0),"")&amp;IFERROR(VLOOKUP(KC$2&amp;$A7,'UCL2'!$D:$E,MATCH("HOME",'UCL2'!$D$1:$E$1,0),0),"")&amp;IFERROR(VLOOKUP(KC$2&amp;$A7,'EU2'!$C:$F,MATCH("AWAY",'EU2'!$C$1:$F$1,0),0),"")&amp;IFERROR(VLOOKUP(KC$2&amp;$A7,'EU2'!$D:$E,MATCH("HOME",'EU2'!$D$1:$E$1,0),0),"")&amp;IFERROR(VLOOKUP(KC$2&amp;$A7,'EUC2'!$C:$F,MATCH("AWAY",'EUC2'!$C$1:$F$1,0),0),"")&amp;IFERROR(VLOOKUP(KC$2&amp;$A7,'EUC2'!$D:$E,MATCH("HOME",'EUC2'!$D$1:$E$1,0),0),"")</f>
        <v>WHU</v>
      </c>
      <c r="KD7" s="25" t="str">
        <f>IFERROR(VLOOKUP(KD$2&amp;$B7,'FPL FIX2'!$N$1:$Q$400,MATCH("HOME",'FPL FIX2'!$N$1:$Q$1,0),0),"")&amp;IFERROR(VLOOKUP(KD$2&amp;$B7,'FPL FIX2'!$O$1:$P$400,MATCH("AWAY",'FPL FIX2'!$O$1:$P$1,0),0),"")&amp;IFERROR(VLOOKUP(KD$2&amp;$A7,'FA2'!$A:$D,MATCH("AWAY",'FA2'!$A$1:$D$1,0),0),"")&amp;IFERROR(VLOOKUP(KD$2&amp;$A7,'FA2'!$B:$C,MATCH("HOME",'FA2'!$B$1:$C$1,0),0),"")&amp;IFERROR(VLOOKUP(KD$2&amp;$A7,'EFL2'!$A:$D,MATCH("AWAY",'EFL2'!$A$1:$D$1,0),0),"")&amp;IFERROR(VLOOKUP(KD$2&amp;$A7,'EFL2'!$B:$C,MATCH("HOME",'EFL2'!$B$1:$C$1,0),0),"")&amp;IFERROR(VLOOKUP(KD$2&amp;$A7,'UCL2'!$C:$F,MATCH("AWAY",'UCL2'!$C$1:$F$1,0),0),"")&amp;IFERROR(VLOOKUP(KD$2&amp;$A7,'UCL2'!$D:$E,MATCH("HOME",'UCL2'!$D$1:$E$1,0),0),"")&amp;IFERROR(VLOOKUP(KD$2&amp;$A7,'EU2'!$C:$F,MATCH("AWAY",'EU2'!$C$1:$F$1,0),0),"")&amp;IFERROR(VLOOKUP(KD$2&amp;$A7,'EU2'!$D:$E,MATCH("HOME",'EU2'!$D$1:$E$1,0),0),"")&amp;IFERROR(VLOOKUP(KD$2&amp;$A7,'EUC2'!$C:$F,MATCH("AWAY",'EUC2'!$C$1:$F$1,0),0),"")&amp;IFERROR(VLOOKUP(KD$2&amp;$A7,'EUC2'!$D:$E,MATCH("HOME",'EUC2'!$D$1:$E$1,0),0),"")</f>
        <v/>
      </c>
      <c r="KE7" s="25" t="str">
        <f>IFERROR(VLOOKUP(KE$2&amp;$B7,'FPL FIX2'!$N$1:$Q$400,MATCH("HOME",'FPL FIX2'!$N$1:$Q$1,0),0),"")&amp;IFERROR(VLOOKUP(KE$2&amp;$B7,'FPL FIX2'!$O$1:$P$400,MATCH("AWAY",'FPL FIX2'!$O$1:$P$1,0),0),"")&amp;IFERROR(VLOOKUP(KE$2&amp;$A7,'FA2'!$A:$D,MATCH("AWAY",'FA2'!$A$1:$D$1,0),0),"")&amp;IFERROR(VLOOKUP(KE$2&amp;$A7,'FA2'!$B:$C,MATCH("HOME",'FA2'!$B$1:$C$1,0),0),"")&amp;IFERROR(VLOOKUP(KE$2&amp;$A7,'EFL2'!$A:$D,MATCH("AWAY",'EFL2'!$A$1:$D$1,0),0),"")&amp;IFERROR(VLOOKUP(KE$2&amp;$A7,'EFL2'!$B:$C,MATCH("HOME",'EFL2'!$B$1:$C$1,0),0),"")&amp;IFERROR(VLOOKUP(KE$2&amp;$A7,'UCL2'!$C:$F,MATCH("AWAY",'UCL2'!$C$1:$F$1,0),0),"")&amp;IFERROR(VLOOKUP(KE$2&amp;$A7,'UCL2'!$D:$E,MATCH("HOME",'UCL2'!$D$1:$E$1,0),0),"")&amp;IFERROR(VLOOKUP(KE$2&amp;$A7,'EU2'!$C:$F,MATCH("AWAY",'EU2'!$C$1:$F$1,0),0),"")&amp;IFERROR(VLOOKUP(KE$2&amp;$A7,'EU2'!$D:$E,MATCH("HOME",'EU2'!$D$1:$E$1,0),0),"")&amp;IFERROR(VLOOKUP(KE$2&amp;$A7,'EUC2'!$C:$F,MATCH("AWAY",'EUC2'!$C$1:$F$1,0),0),"")&amp;IFERROR(VLOOKUP(KE$2&amp;$A7,'EUC2'!$D:$E,MATCH("HOME",'EUC2'!$D$1:$E$1,0),0),"")</f>
        <v/>
      </c>
      <c r="KF7" s="25" t="str">
        <f>IFERROR(VLOOKUP(KF$2&amp;$B7,'FPL FIX2'!$N$1:$Q$400,MATCH("HOME",'FPL FIX2'!$N$1:$Q$1,0),0),"")&amp;IFERROR(VLOOKUP(KF$2&amp;$B7,'FPL FIX2'!$O$1:$P$400,MATCH("AWAY",'FPL FIX2'!$O$1:$P$1,0),0),"")&amp;IFERROR(VLOOKUP(KF$2&amp;$A7,'FA2'!$A:$D,MATCH("AWAY",'FA2'!$A$1:$D$1,0),0),"")&amp;IFERROR(VLOOKUP(KF$2&amp;$A7,'FA2'!$B:$C,MATCH("HOME",'FA2'!$B$1:$C$1,0),0),"")&amp;IFERROR(VLOOKUP(KF$2&amp;$A7,'EFL2'!$A:$D,MATCH("AWAY",'EFL2'!$A$1:$D$1,0),0),"")&amp;IFERROR(VLOOKUP(KF$2&amp;$A7,'EFL2'!$B:$C,MATCH("HOME",'EFL2'!$B$1:$C$1,0),0),"")&amp;IFERROR(VLOOKUP(KF$2&amp;$A7,'UCL2'!$C:$F,MATCH("AWAY",'UCL2'!$C$1:$F$1,0),0),"")&amp;IFERROR(VLOOKUP(KF$2&amp;$A7,'UCL2'!$D:$E,MATCH("HOME",'UCL2'!$D$1:$E$1,0),0),"")&amp;IFERROR(VLOOKUP(KF$2&amp;$A7,'EU2'!$C:$F,MATCH("AWAY",'EU2'!$C$1:$F$1,0),0),"")&amp;IFERROR(VLOOKUP(KF$2&amp;$A7,'EU2'!$D:$E,MATCH("HOME",'EU2'!$D$1:$E$1,0),0),"")&amp;IFERROR(VLOOKUP(KF$2&amp;$A7,'EUC2'!$C:$F,MATCH("AWAY",'EUC2'!$C$1:$F$1,0),0),"")&amp;IFERROR(VLOOKUP(KF$2&amp;$A7,'EUC2'!$D:$E,MATCH("HOME",'EUC2'!$D$1:$E$1,0),0),"")</f>
        <v/>
      </c>
      <c r="KG7" s="25" t="str">
        <f>IFERROR(VLOOKUP(KG$2&amp;$B7,'FPL FIX2'!$N$1:$Q$400,MATCH("HOME",'FPL FIX2'!$N$1:$Q$1,0),0),"")&amp;IFERROR(VLOOKUP(KG$2&amp;$B7,'FPL FIX2'!$O$1:$P$400,MATCH("AWAY",'FPL FIX2'!$O$1:$P$1,0),0),"")&amp;IFERROR(VLOOKUP(KG$2&amp;$A7,'FA2'!$A:$D,MATCH("AWAY",'FA2'!$A$1:$D$1,0),0),"")&amp;IFERROR(VLOOKUP(KG$2&amp;$A7,'FA2'!$B:$C,MATCH("HOME",'FA2'!$B$1:$C$1,0),0),"")&amp;IFERROR(VLOOKUP(KG$2&amp;$A7,'EFL2'!$A:$D,MATCH("AWAY",'EFL2'!$A$1:$D$1,0),0),"")&amp;IFERROR(VLOOKUP(KG$2&amp;$A7,'EFL2'!$B:$C,MATCH("HOME",'EFL2'!$B$1:$C$1,0),0),"")&amp;IFERROR(VLOOKUP(KG$2&amp;$A7,'UCL2'!$C:$F,MATCH("AWAY",'UCL2'!$C$1:$F$1,0),0),"")&amp;IFERROR(VLOOKUP(KG$2&amp;$A7,'UCL2'!$D:$E,MATCH("HOME",'UCL2'!$D$1:$E$1,0),0),"")&amp;IFERROR(VLOOKUP(KG$2&amp;$A7,'EU2'!$C:$F,MATCH("AWAY",'EU2'!$C$1:$F$1,0),0),"")&amp;IFERROR(VLOOKUP(KG$2&amp;$A7,'EU2'!$D:$E,MATCH("HOME",'EU2'!$D$1:$E$1,0),0),"")&amp;IFERROR(VLOOKUP(KG$2&amp;$A7,'EUC2'!$C:$F,MATCH("AWAY",'EUC2'!$C$1:$F$1,0),0),"")&amp;IFERROR(VLOOKUP(KG$2&amp;$A7,'EUC2'!$D:$E,MATCH("HOME",'EUC2'!$D$1:$E$1,0),0),"")</f>
        <v/>
      </c>
      <c r="KH7" s="25" t="str">
        <f>IFERROR(VLOOKUP(KH$2&amp;$B7,'FPL FIX2'!$N$1:$Q$400,MATCH("HOME",'FPL FIX2'!$N$1:$Q$1,0),0),"")&amp;IFERROR(VLOOKUP(KH$2&amp;$B7,'FPL FIX2'!$O$1:$P$400,MATCH("AWAY",'FPL FIX2'!$O$1:$P$1,0),0),"")&amp;IFERROR(VLOOKUP(KH$2&amp;$A7,'FA2'!$A:$D,MATCH("AWAY",'FA2'!$A$1:$D$1,0),0),"")&amp;IFERROR(VLOOKUP(KH$2&amp;$A7,'FA2'!$B:$C,MATCH("HOME",'FA2'!$B$1:$C$1,0),0),"")&amp;IFERROR(VLOOKUP(KH$2&amp;$A7,'EFL2'!$A:$D,MATCH("AWAY",'EFL2'!$A$1:$D$1,0),0),"")&amp;IFERROR(VLOOKUP(KH$2&amp;$A7,'EFL2'!$B:$C,MATCH("HOME",'EFL2'!$B$1:$C$1,0),0),"")&amp;IFERROR(VLOOKUP(KH$2&amp;$A7,'UCL2'!$C:$F,MATCH("AWAY",'UCL2'!$C$1:$F$1,0),0),"")&amp;IFERROR(VLOOKUP(KH$2&amp;$A7,'UCL2'!$D:$E,MATCH("HOME",'UCL2'!$D$1:$E$1,0),0),"")&amp;IFERROR(VLOOKUP(KH$2&amp;$A7,'EU2'!$C:$F,MATCH("AWAY",'EU2'!$C$1:$F$1,0),0),"")&amp;IFERROR(VLOOKUP(KH$2&amp;$A7,'EU2'!$D:$E,MATCH("HOME",'EU2'!$D$1:$E$1,0),0),"")&amp;IFERROR(VLOOKUP(KH$2&amp;$A7,'EUC2'!$C:$F,MATCH("AWAY",'EUC2'!$C$1:$F$1,0),0),"")&amp;IFERROR(VLOOKUP(KH$2&amp;$A7,'EUC2'!$D:$E,MATCH("HOME",'EUC2'!$D$1:$E$1,0),0),"")</f>
        <v/>
      </c>
      <c r="KI7" s="25" t="str">
        <f>IFERROR(VLOOKUP(KI$2&amp;$B7,'FPL FIX2'!$N$1:$Q$400,MATCH("HOME",'FPL FIX2'!$N$1:$Q$1,0),0),"")&amp;IFERROR(VLOOKUP(KI$2&amp;$B7,'FPL FIX2'!$O$1:$P$400,MATCH("AWAY",'FPL FIX2'!$O$1:$P$1,0),0),"")&amp;IFERROR(VLOOKUP(KI$2&amp;$A7,'FA2'!$A:$D,MATCH("AWAY",'FA2'!$A$1:$D$1,0),0),"")&amp;IFERROR(VLOOKUP(KI$2&amp;$A7,'FA2'!$B:$C,MATCH("HOME",'FA2'!$B$1:$C$1,0),0),"")&amp;IFERROR(VLOOKUP(KI$2&amp;$A7,'EFL2'!$A:$D,MATCH("AWAY",'EFL2'!$A$1:$D$1,0),0),"")&amp;IFERROR(VLOOKUP(KI$2&amp;$A7,'EFL2'!$B:$C,MATCH("HOME",'EFL2'!$B$1:$C$1,0),0),"")&amp;IFERROR(VLOOKUP(KI$2&amp;$A7,'UCL2'!$C:$F,MATCH("AWAY",'UCL2'!$C$1:$F$1,0),0),"")&amp;IFERROR(VLOOKUP(KI$2&amp;$A7,'UCL2'!$D:$E,MATCH("HOME",'UCL2'!$D$1:$E$1,0),0),"")&amp;IFERROR(VLOOKUP(KI$2&amp;$A7,'EU2'!$C:$F,MATCH("AWAY",'EU2'!$C$1:$F$1,0),0),"")&amp;IFERROR(VLOOKUP(KI$2&amp;$A7,'EU2'!$D:$E,MATCH("HOME",'EU2'!$D$1:$E$1,0),0),"")&amp;IFERROR(VLOOKUP(KI$2&amp;$A7,'EUC2'!$C:$F,MATCH("AWAY",'EUC2'!$C$1:$F$1,0),0),"")&amp;IFERROR(VLOOKUP(KI$2&amp;$A7,'EUC2'!$D:$E,MATCH("HOME",'EUC2'!$D$1:$E$1,0),0),"")</f>
        <v>tot</v>
      </c>
      <c r="KJ7" s="25" t="str">
        <f>IFERROR(VLOOKUP(KJ$2&amp;$B7,'FPL FIX2'!$N$1:$Q$400,MATCH("HOME",'FPL FIX2'!$N$1:$Q$1,0),0),"")&amp;IFERROR(VLOOKUP(KJ$2&amp;$B7,'FPL FIX2'!$O$1:$P$400,MATCH("AWAY",'FPL FIX2'!$O$1:$P$1,0),0),"")&amp;IFERROR(VLOOKUP(KJ$2&amp;$A7,'FA2'!$A:$D,MATCH("AWAY",'FA2'!$A$1:$D$1,0),0),"")&amp;IFERROR(VLOOKUP(KJ$2&amp;$A7,'FA2'!$B:$C,MATCH("HOME",'FA2'!$B$1:$C$1,0),0),"")&amp;IFERROR(VLOOKUP(KJ$2&amp;$A7,'EFL2'!$A:$D,MATCH("AWAY",'EFL2'!$A$1:$D$1,0),0),"")&amp;IFERROR(VLOOKUP(KJ$2&amp;$A7,'EFL2'!$B:$C,MATCH("HOME",'EFL2'!$B$1:$C$1,0),0),"")&amp;IFERROR(VLOOKUP(KJ$2&amp;$A7,'UCL2'!$C:$F,MATCH("AWAY",'UCL2'!$C$1:$F$1,0),0),"")&amp;IFERROR(VLOOKUP(KJ$2&amp;$A7,'UCL2'!$D:$E,MATCH("HOME",'UCL2'!$D$1:$E$1,0),0),"")&amp;IFERROR(VLOOKUP(KJ$2&amp;$A7,'EU2'!$C:$F,MATCH("AWAY",'EU2'!$C$1:$F$1,0),0),"")&amp;IFERROR(VLOOKUP(KJ$2&amp;$A7,'EU2'!$D:$E,MATCH("HOME",'EU2'!$D$1:$E$1,0),0),"")&amp;IFERROR(VLOOKUP(KJ$2&amp;$A7,'EUC2'!$C:$F,MATCH("AWAY",'EUC2'!$C$1:$F$1,0),0),"")&amp;IFERROR(VLOOKUP(KJ$2&amp;$A7,'EUC2'!$D:$E,MATCH("HOME",'EUC2'!$D$1:$E$1,0),0),"")</f>
        <v/>
      </c>
      <c r="KK7" s="25" t="str">
        <f>IFERROR(VLOOKUP(KK$2&amp;$B7,'FPL FIX2'!$N$1:$Q$400,MATCH("HOME",'FPL FIX2'!$N$1:$Q$1,0),0),"")&amp;IFERROR(VLOOKUP(KK$2&amp;$B7,'FPL FIX2'!$O$1:$P$400,MATCH("AWAY",'FPL FIX2'!$O$1:$P$1,0),0),"")&amp;IFERROR(VLOOKUP(KK$2&amp;$A7,'FA2'!$A:$D,MATCH("AWAY",'FA2'!$A$1:$D$1,0),0),"")&amp;IFERROR(VLOOKUP(KK$2&amp;$A7,'FA2'!$B:$C,MATCH("HOME",'FA2'!$B$1:$C$1,0),0),"")&amp;IFERROR(VLOOKUP(KK$2&amp;$A7,'EFL2'!$A:$D,MATCH("AWAY",'EFL2'!$A$1:$D$1,0),0),"")&amp;IFERROR(VLOOKUP(KK$2&amp;$A7,'EFL2'!$B:$C,MATCH("HOME",'EFL2'!$B$1:$C$1,0),0),"")&amp;IFERROR(VLOOKUP(KK$2&amp;$A7,'UCL2'!$C:$F,MATCH("AWAY",'UCL2'!$C$1:$F$1,0),0),"")&amp;IFERROR(VLOOKUP(KK$2&amp;$A7,'UCL2'!$D:$E,MATCH("HOME",'UCL2'!$D$1:$E$1,0),0),"")&amp;IFERROR(VLOOKUP(KK$2&amp;$A7,'EU2'!$C:$F,MATCH("AWAY",'EU2'!$C$1:$F$1,0),0),"")&amp;IFERROR(VLOOKUP(KK$2&amp;$A7,'EU2'!$D:$E,MATCH("HOME",'EU2'!$D$1:$E$1,0),0),"")&amp;IFERROR(VLOOKUP(KK$2&amp;$A7,'EUC2'!$C:$F,MATCH("AWAY",'EUC2'!$C$1:$F$1,0),0),"")&amp;IFERROR(VLOOKUP(KK$2&amp;$A7,'EUC2'!$D:$E,MATCH("HOME",'EUC2'!$D$1:$E$1,0),0),"")</f>
        <v/>
      </c>
      <c r="KL7" s="25" t="str">
        <f>IFERROR(VLOOKUP(KL$2&amp;$B7,'FPL FIX2'!$N$1:$Q$400,MATCH("HOME",'FPL FIX2'!$N$1:$Q$1,0),0),"")&amp;IFERROR(VLOOKUP(KL$2&amp;$B7,'FPL FIX2'!$O$1:$P$400,MATCH("AWAY",'FPL FIX2'!$O$1:$P$1,0),0),"")&amp;IFERROR(VLOOKUP(KL$2&amp;$A7,'FA2'!$A:$D,MATCH("AWAY",'FA2'!$A$1:$D$1,0),0),"")&amp;IFERROR(VLOOKUP(KL$2&amp;$A7,'FA2'!$B:$C,MATCH("HOME",'FA2'!$B$1:$C$1,0),0),"")&amp;IFERROR(VLOOKUP(KL$2&amp;$A7,'EFL2'!$A:$D,MATCH("AWAY",'EFL2'!$A$1:$D$1,0),0),"")&amp;IFERROR(VLOOKUP(KL$2&amp;$A7,'EFL2'!$B:$C,MATCH("HOME",'EFL2'!$B$1:$C$1,0),0),"")&amp;IFERROR(VLOOKUP(KL$2&amp;$A7,'UCL2'!$C:$F,MATCH("AWAY",'UCL2'!$C$1:$F$1,0),0),"")&amp;IFERROR(VLOOKUP(KL$2&amp;$A7,'UCL2'!$D:$E,MATCH("HOME",'UCL2'!$D$1:$E$1,0),0),"")&amp;IFERROR(VLOOKUP(KL$2&amp;$A7,'EU2'!$C:$F,MATCH("AWAY",'EU2'!$C$1:$F$1,0),0),"")&amp;IFERROR(VLOOKUP(KL$2&amp;$A7,'EU2'!$D:$E,MATCH("HOME",'EU2'!$D$1:$E$1,0),0),"")&amp;IFERROR(VLOOKUP(KL$2&amp;$A7,'EUC2'!$C:$F,MATCH("AWAY",'EUC2'!$C$1:$F$1,0),0),"")&amp;IFERROR(VLOOKUP(KL$2&amp;$A7,'EUC2'!$D:$E,MATCH("HOME",'EUC2'!$D$1:$E$1,0),0),"")</f>
        <v/>
      </c>
      <c r="KM7" s="25" t="str">
        <f>IFERROR(VLOOKUP(KM$2&amp;$B7,'FPL FIX2'!$N$1:$Q$400,MATCH("HOME",'FPL FIX2'!$N$1:$Q$1,0),0),"")&amp;IFERROR(VLOOKUP(KM$2&amp;$B7,'FPL FIX2'!$O$1:$P$400,MATCH("AWAY",'FPL FIX2'!$O$1:$P$1,0),0),"")&amp;IFERROR(VLOOKUP(KM$2&amp;$A7,'FA2'!$A:$D,MATCH("AWAY",'FA2'!$A$1:$D$1,0),0),"")&amp;IFERROR(VLOOKUP(KM$2&amp;$A7,'FA2'!$B:$C,MATCH("HOME",'FA2'!$B$1:$C$1,0),0),"")&amp;IFERROR(VLOOKUP(KM$2&amp;$A7,'EFL2'!$A:$D,MATCH("AWAY",'EFL2'!$A$1:$D$1,0),0),"")&amp;IFERROR(VLOOKUP(KM$2&amp;$A7,'EFL2'!$B:$C,MATCH("HOME",'EFL2'!$B$1:$C$1,0),0),"")&amp;IFERROR(VLOOKUP(KM$2&amp;$A7,'UCL2'!$C:$F,MATCH("AWAY",'UCL2'!$C$1:$F$1,0),0),"")&amp;IFERROR(VLOOKUP(KM$2&amp;$A7,'UCL2'!$D:$E,MATCH("HOME",'UCL2'!$D$1:$E$1,0),0),"")&amp;IFERROR(VLOOKUP(KM$2&amp;$A7,'EU2'!$C:$F,MATCH("AWAY",'EU2'!$C$1:$F$1,0),0),"")&amp;IFERROR(VLOOKUP(KM$2&amp;$A7,'EU2'!$D:$E,MATCH("HOME",'EU2'!$D$1:$E$1,0),0),"")&amp;IFERROR(VLOOKUP(KM$2&amp;$A7,'EUC2'!$C:$F,MATCH("AWAY",'EUC2'!$C$1:$F$1,0),0),"")&amp;IFERROR(VLOOKUP(KM$2&amp;$A7,'EUC2'!$D:$E,MATCH("HOME",'EUC2'!$D$1:$E$1,0),0),"")</f>
        <v/>
      </c>
      <c r="KN7" s="25" t="str">
        <f>IFERROR(VLOOKUP(KN$2&amp;$B7,'FPL FIX2'!$N$1:$Q$400,MATCH("HOME",'FPL FIX2'!$N$1:$Q$1,0),0),"")&amp;IFERROR(VLOOKUP(KN$2&amp;$B7,'FPL FIX2'!$O$1:$P$400,MATCH("AWAY",'FPL FIX2'!$O$1:$P$1,0),0),"")&amp;IFERROR(VLOOKUP(KN$2&amp;$A7,'FA2'!$A:$D,MATCH("AWAY",'FA2'!$A$1:$D$1,0),0),"")&amp;IFERROR(VLOOKUP(KN$2&amp;$A7,'FA2'!$B:$C,MATCH("HOME",'FA2'!$B$1:$C$1,0),0),"")&amp;IFERROR(VLOOKUP(KN$2&amp;$A7,'EFL2'!$A:$D,MATCH("AWAY",'EFL2'!$A$1:$D$1,0),0),"")&amp;IFERROR(VLOOKUP(KN$2&amp;$A7,'EFL2'!$B:$C,MATCH("HOME",'EFL2'!$B$1:$C$1,0),0),"")&amp;IFERROR(VLOOKUP(KN$2&amp;$A7,'UCL2'!$C:$F,MATCH("AWAY",'UCL2'!$C$1:$F$1,0),0),"")&amp;IFERROR(VLOOKUP(KN$2&amp;$A7,'UCL2'!$D:$E,MATCH("HOME",'UCL2'!$D$1:$E$1,0),0),"")&amp;IFERROR(VLOOKUP(KN$2&amp;$A7,'EU2'!$C:$F,MATCH("AWAY",'EU2'!$C$1:$F$1,0),0),"")&amp;IFERROR(VLOOKUP(KN$2&amp;$A7,'EU2'!$D:$E,MATCH("HOME",'EU2'!$D$1:$E$1,0),0),"")&amp;IFERROR(VLOOKUP(KN$2&amp;$A7,'EUC2'!$C:$F,MATCH("AWAY",'EUC2'!$C$1:$F$1,0),0),"")&amp;IFERROR(VLOOKUP(KN$2&amp;$A7,'EUC2'!$D:$E,MATCH("HOME",'EUC2'!$D$1:$E$1,0),0),"")</f>
        <v/>
      </c>
      <c r="KO7" s="25" t="str">
        <f>IFERROR(VLOOKUP(KO$2&amp;$B7,'FPL FIX2'!$N$1:$Q$400,MATCH("HOME",'FPL FIX2'!$N$1:$Q$1,0),0),"")&amp;IFERROR(VLOOKUP(KO$2&amp;$B7,'FPL FIX2'!$O$1:$P$400,MATCH("AWAY",'FPL FIX2'!$O$1:$P$1,0),0),"")&amp;IFERROR(VLOOKUP(KO$2&amp;$A7,'FA2'!$A:$D,MATCH("AWAY",'FA2'!$A$1:$D$1,0),0),"")&amp;IFERROR(VLOOKUP(KO$2&amp;$A7,'FA2'!$B:$C,MATCH("HOME",'FA2'!$B$1:$C$1,0),0),"")&amp;IFERROR(VLOOKUP(KO$2&amp;$A7,'EFL2'!$A:$D,MATCH("AWAY",'EFL2'!$A$1:$D$1,0),0),"")&amp;IFERROR(VLOOKUP(KO$2&amp;$A7,'EFL2'!$B:$C,MATCH("HOME",'EFL2'!$B$1:$C$1,0),0),"")&amp;IFERROR(VLOOKUP(KO$2&amp;$A7,'UCL2'!$C:$F,MATCH("AWAY",'UCL2'!$C$1:$F$1,0),0),"")&amp;IFERROR(VLOOKUP(KO$2&amp;$A7,'UCL2'!$D:$E,MATCH("HOME",'UCL2'!$D$1:$E$1,0),0),"")&amp;IFERROR(VLOOKUP(KO$2&amp;$A7,'EU2'!$C:$F,MATCH("AWAY",'EU2'!$C$1:$F$1,0),0),"")&amp;IFERROR(VLOOKUP(KO$2&amp;$A7,'EU2'!$D:$E,MATCH("HOME",'EU2'!$D$1:$E$1,0),0),"")&amp;IFERROR(VLOOKUP(KO$2&amp;$A7,'EUC2'!$C:$F,MATCH("AWAY",'EUC2'!$C$1:$F$1,0),0),"")&amp;IFERROR(VLOOKUP(KO$2&amp;$A7,'EUC2'!$D:$E,MATCH("HOME",'EUC2'!$D$1:$E$1,0),0),"")</f>
        <v/>
      </c>
      <c r="KP7" s="25" t="str">
        <f>IFERROR(VLOOKUP(KP$2&amp;$B7,'FPL FIX2'!$N$1:$Q$400,MATCH("HOME",'FPL FIX2'!$N$1:$Q$1,0),0),"")&amp;IFERROR(VLOOKUP(KP$2&amp;$B7,'FPL FIX2'!$O$1:$P$400,MATCH("AWAY",'FPL FIX2'!$O$1:$P$1,0),0),"")&amp;IFERROR(VLOOKUP(KP$2&amp;$A7,'FA2'!$A:$D,MATCH("AWAY",'FA2'!$A$1:$D$1,0),0),"")&amp;IFERROR(VLOOKUP(KP$2&amp;$A7,'FA2'!$B:$C,MATCH("HOME",'FA2'!$B$1:$C$1,0),0),"")&amp;IFERROR(VLOOKUP(KP$2&amp;$A7,'EFL2'!$A:$D,MATCH("AWAY",'EFL2'!$A$1:$D$1,0),0),"")&amp;IFERROR(VLOOKUP(KP$2&amp;$A7,'EFL2'!$B:$C,MATCH("HOME",'EFL2'!$B$1:$C$1,0),0),"")&amp;IFERROR(VLOOKUP(KP$2&amp;$A7,'UCL2'!$C:$F,MATCH("AWAY",'UCL2'!$C$1:$F$1,0),0),"")&amp;IFERROR(VLOOKUP(KP$2&amp;$A7,'UCL2'!$D:$E,MATCH("HOME",'UCL2'!$D$1:$E$1,0),0),"")&amp;IFERROR(VLOOKUP(KP$2&amp;$A7,'EU2'!$C:$F,MATCH("AWAY",'EU2'!$C$1:$F$1,0),0),"")&amp;IFERROR(VLOOKUP(KP$2&amp;$A7,'EU2'!$D:$E,MATCH("HOME",'EU2'!$D$1:$E$1,0),0),"")&amp;IFERROR(VLOOKUP(KP$2&amp;$A7,'EUC2'!$C:$F,MATCH("AWAY",'EUC2'!$C$1:$F$1,0),0),"")&amp;IFERROR(VLOOKUP(KP$2&amp;$A7,'EUC2'!$D:$E,MATCH("HOME",'EUC2'!$D$1:$E$1,0),0),"")</f>
        <v/>
      </c>
      <c r="KQ7" s="25" t="str">
        <f>IFERROR(VLOOKUP(KQ$2&amp;$B7,'FPL FIX2'!$N$1:$Q$400,MATCH("HOME",'FPL FIX2'!$N$1:$Q$1,0),0),"")&amp;IFERROR(VLOOKUP(KQ$2&amp;$B7,'FPL FIX2'!$O$1:$P$400,MATCH("AWAY",'FPL FIX2'!$O$1:$P$1,0),0),"")&amp;IFERROR(VLOOKUP(KQ$2&amp;$A7,'FA2'!$A:$D,MATCH("AWAY",'FA2'!$A$1:$D$1,0),0),"")&amp;IFERROR(VLOOKUP(KQ$2&amp;$A7,'FA2'!$B:$C,MATCH("HOME",'FA2'!$B$1:$C$1,0),0),"")&amp;IFERROR(VLOOKUP(KQ$2&amp;$A7,'EFL2'!$A:$D,MATCH("AWAY",'EFL2'!$A$1:$D$1,0),0),"")&amp;IFERROR(VLOOKUP(KQ$2&amp;$A7,'EFL2'!$B:$C,MATCH("HOME",'EFL2'!$B$1:$C$1,0),0),"")&amp;IFERROR(VLOOKUP(KQ$2&amp;$A7,'UCL2'!$C:$F,MATCH("AWAY",'UCL2'!$C$1:$F$1,0),0),"")&amp;IFERROR(VLOOKUP(KQ$2&amp;$A7,'UCL2'!$D:$E,MATCH("HOME",'UCL2'!$D$1:$E$1,0),0),"")&amp;IFERROR(VLOOKUP(KQ$2&amp;$A7,'EU2'!$C:$F,MATCH("AWAY",'EU2'!$C$1:$F$1,0),0),"")&amp;IFERROR(VLOOKUP(KQ$2&amp;$A7,'EU2'!$D:$E,MATCH("HOME",'EU2'!$D$1:$E$1,0),0),"")&amp;IFERROR(VLOOKUP(KQ$2&amp;$A7,'EUC2'!$C:$F,MATCH("AWAY",'EUC2'!$C$1:$F$1,0),0),"")&amp;IFERROR(VLOOKUP(KQ$2&amp;$A7,'EUC2'!$D:$E,MATCH("HOME",'EUC2'!$D$1:$E$1,0),0),"")</f>
        <v>MCI</v>
      </c>
      <c r="KR7" s="25" t="str">
        <f>IFERROR(VLOOKUP(KR$2&amp;$B7,'FPL FIX2'!$N$1:$Q$400,MATCH("HOME",'FPL FIX2'!$N$1:$Q$1,0),0),"")&amp;IFERROR(VLOOKUP(KR$2&amp;$B7,'FPL FIX2'!$O$1:$P$400,MATCH("AWAY",'FPL FIX2'!$O$1:$P$1,0),0),"")&amp;IFERROR(VLOOKUP(KR$2&amp;$A7,'FA2'!$A:$D,MATCH("AWAY",'FA2'!$A$1:$D$1,0),0),"")&amp;IFERROR(VLOOKUP(KR$2&amp;$A7,'FA2'!$B:$C,MATCH("HOME",'FA2'!$B$1:$C$1,0),0),"")&amp;IFERROR(VLOOKUP(KR$2&amp;$A7,'EFL2'!$A:$D,MATCH("AWAY",'EFL2'!$A$1:$D$1,0),0),"")&amp;IFERROR(VLOOKUP(KR$2&amp;$A7,'EFL2'!$B:$C,MATCH("HOME",'EFL2'!$B$1:$C$1,0),0),"")&amp;IFERROR(VLOOKUP(KR$2&amp;$A7,'UCL2'!$C:$F,MATCH("AWAY",'UCL2'!$C$1:$F$1,0),0),"")&amp;IFERROR(VLOOKUP(KR$2&amp;$A7,'UCL2'!$D:$E,MATCH("HOME",'UCL2'!$D$1:$E$1,0),0),"")&amp;IFERROR(VLOOKUP(KR$2&amp;$A7,'EU2'!$C:$F,MATCH("AWAY",'EU2'!$C$1:$F$1,0),0),"")&amp;IFERROR(VLOOKUP(KR$2&amp;$A7,'EU2'!$D:$E,MATCH("HOME",'EU2'!$D$1:$E$1,0),0),"")&amp;IFERROR(VLOOKUP(KR$2&amp;$A7,'EUC2'!$C:$F,MATCH("AWAY",'EUC2'!$C$1:$F$1,0),0),"")&amp;IFERROR(VLOOKUP(KR$2&amp;$A7,'EUC2'!$D:$E,MATCH("HOME",'EUC2'!$D$1:$E$1,0),0),"")</f>
        <v/>
      </c>
      <c r="KS7" s="25" t="str">
        <f>IFERROR(VLOOKUP(KS$2&amp;$B7,'FPL FIX2'!$N$1:$Q$400,MATCH("HOME",'FPL FIX2'!$N$1:$Q$1,0),0),"")&amp;IFERROR(VLOOKUP(KS$2&amp;$B7,'FPL FIX2'!$O$1:$P$400,MATCH("AWAY",'FPL FIX2'!$O$1:$P$1,0),0),"")&amp;IFERROR(VLOOKUP(KS$2&amp;$A7,'FA2'!$A:$D,MATCH("AWAY",'FA2'!$A$1:$D$1,0),0),"")&amp;IFERROR(VLOOKUP(KS$2&amp;$A7,'FA2'!$B:$C,MATCH("HOME",'FA2'!$B$1:$C$1,0),0),"")&amp;IFERROR(VLOOKUP(KS$2&amp;$A7,'EFL2'!$A:$D,MATCH("AWAY",'EFL2'!$A$1:$D$1,0),0),"")&amp;IFERROR(VLOOKUP(KS$2&amp;$A7,'EFL2'!$B:$C,MATCH("HOME",'EFL2'!$B$1:$C$1,0),0),"")&amp;IFERROR(VLOOKUP(KS$2&amp;$A7,'UCL2'!$C:$F,MATCH("AWAY",'UCL2'!$C$1:$F$1,0),0),"")&amp;IFERROR(VLOOKUP(KS$2&amp;$A7,'UCL2'!$D:$E,MATCH("HOME",'UCL2'!$D$1:$E$1,0),0),"")&amp;IFERROR(VLOOKUP(KS$2&amp;$A7,'EU2'!$C:$F,MATCH("AWAY",'EU2'!$C$1:$F$1,0),0),"")&amp;IFERROR(VLOOKUP(KS$2&amp;$A7,'EU2'!$D:$E,MATCH("HOME",'EU2'!$D$1:$E$1,0),0),"")&amp;IFERROR(VLOOKUP(KS$2&amp;$A7,'EUC2'!$C:$F,MATCH("AWAY",'EUC2'!$C$1:$F$1,0),0),"")&amp;IFERROR(VLOOKUP(KS$2&amp;$A7,'EUC2'!$D:$E,MATCH("HOME",'EUC2'!$D$1:$E$1,0),0),"")</f>
        <v/>
      </c>
      <c r="KT7" s="25" t="str">
        <f>IFERROR(VLOOKUP(KT$2&amp;$B7,'FPL FIX2'!$N$1:$Q$400,MATCH("HOME",'FPL FIX2'!$N$1:$Q$1,0),0),"")&amp;IFERROR(VLOOKUP(KT$2&amp;$B7,'FPL FIX2'!$O$1:$P$400,MATCH("AWAY",'FPL FIX2'!$O$1:$P$1,0),0),"")&amp;IFERROR(VLOOKUP(KT$2&amp;$A7,'FA2'!$A:$D,MATCH("AWAY",'FA2'!$A$1:$D$1,0),0),"")&amp;IFERROR(VLOOKUP(KT$2&amp;$A7,'FA2'!$B:$C,MATCH("HOME",'FA2'!$B$1:$C$1,0),0),"")&amp;IFERROR(VLOOKUP(KT$2&amp;$A7,'EFL2'!$A:$D,MATCH("AWAY",'EFL2'!$A$1:$D$1,0),0),"")&amp;IFERROR(VLOOKUP(KT$2&amp;$A7,'EFL2'!$B:$C,MATCH("HOME",'EFL2'!$B$1:$C$1,0),0),"")&amp;IFERROR(VLOOKUP(KT$2&amp;$A7,'UCL2'!$C:$F,MATCH("AWAY",'UCL2'!$C$1:$F$1,0),0),"")&amp;IFERROR(VLOOKUP(KT$2&amp;$A7,'UCL2'!$D:$E,MATCH("HOME",'UCL2'!$D$1:$E$1,0),0),"")&amp;IFERROR(VLOOKUP(KT$2&amp;$A7,'EU2'!$C:$F,MATCH("AWAY",'EU2'!$C$1:$F$1,0),0),"")&amp;IFERROR(VLOOKUP(KT$2&amp;$A7,'EU2'!$D:$E,MATCH("HOME",'EU2'!$D$1:$E$1,0),0),"")&amp;IFERROR(VLOOKUP(KT$2&amp;$A7,'EUC2'!$C:$F,MATCH("AWAY",'EUC2'!$C$1:$F$1,0),0),"")&amp;IFERROR(VLOOKUP(KT$2&amp;$A7,'EUC2'!$D:$E,MATCH("HOME",'EUC2'!$D$1:$E$1,0),0),"")</f>
        <v/>
      </c>
      <c r="KU7" s="25" t="str">
        <f>IFERROR(VLOOKUP(KU$2&amp;$B7,'FPL FIX2'!$N$1:$Q$400,MATCH("HOME",'FPL FIX2'!$N$1:$Q$1,0),0),"")&amp;IFERROR(VLOOKUP(KU$2&amp;$B7,'FPL FIX2'!$O$1:$P$400,MATCH("AWAY",'FPL FIX2'!$O$1:$P$1,0),0),"")&amp;IFERROR(VLOOKUP(KU$2&amp;$A7,'FA2'!$A:$D,MATCH("AWAY",'FA2'!$A$1:$D$1,0),0),"")&amp;IFERROR(VLOOKUP(KU$2&amp;$A7,'FA2'!$B:$C,MATCH("HOME",'FA2'!$B$1:$C$1,0),0),"")&amp;IFERROR(VLOOKUP(KU$2&amp;$A7,'EFL2'!$A:$D,MATCH("AWAY",'EFL2'!$A$1:$D$1,0),0),"")&amp;IFERROR(VLOOKUP(KU$2&amp;$A7,'EFL2'!$B:$C,MATCH("HOME",'EFL2'!$B$1:$C$1,0),0),"")&amp;IFERROR(VLOOKUP(KU$2&amp;$A7,'UCL2'!$C:$F,MATCH("AWAY",'UCL2'!$C$1:$F$1,0),0),"")&amp;IFERROR(VLOOKUP(KU$2&amp;$A7,'UCL2'!$D:$E,MATCH("HOME",'UCL2'!$D$1:$E$1,0),0),"")&amp;IFERROR(VLOOKUP(KU$2&amp;$A7,'EU2'!$C:$F,MATCH("AWAY",'EU2'!$C$1:$F$1,0),0),"")&amp;IFERROR(VLOOKUP(KU$2&amp;$A7,'EU2'!$D:$E,MATCH("HOME",'EU2'!$D$1:$E$1,0),0),"")&amp;IFERROR(VLOOKUP(KU$2&amp;$A7,'EUC2'!$C:$F,MATCH("AWAY",'EUC2'!$C$1:$F$1,0),0),"")&amp;IFERROR(VLOOKUP(KU$2&amp;$A7,'EUC2'!$D:$E,MATCH("HOME",'EUC2'!$D$1:$E$1,0),0),"")</f>
        <v/>
      </c>
      <c r="KV7" s="25" t="str">
        <f>IFERROR(VLOOKUP(KV$2&amp;$B7,'FPL FIX2'!$N$1:$Q$400,MATCH("HOME",'FPL FIX2'!$N$1:$Q$1,0),0),"")&amp;IFERROR(VLOOKUP(KV$2&amp;$B7,'FPL FIX2'!$O$1:$P$400,MATCH("AWAY",'FPL FIX2'!$O$1:$P$1,0),0),"")&amp;IFERROR(VLOOKUP(KV$2&amp;$A7,'FA2'!$A:$D,MATCH("AWAY",'FA2'!$A$1:$D$1,0),0),"")&amp;IFERROR(VLOOKUP(KV$2&amp;$A7,'FA2'!$B:$C,MATCH("HOME",'FA2'!$B$1:$C$1,0),0),"")&amp;IFERROR(VLOOKUP(KV$2&amp;$A7,'EFL2'!$A:$D,MATCH("AWAY",'EFL2'!$A$1:$D$1,0),0),"")&amp;IFERROR(VLOOKUP(KV$2&amp;$A7,'EFL2'!$B:$C,MATCH("HOME",'EFL2'!$B$1:$C$1,0),0),"")&amp;IFERROR(VLOOKUP(KV$2&amp;$A7,'UCL2'!$C:$F,MATCH("AWAY",'UCL2'!$C$1:$F$1,0),0),"")&amp;IFERROR(VLOOKUP(KV$2&amp;$A7,'UCL2'!$D:$E,MATCH("HOME",'UCL2'!$D$1:$E$1,0),0),"")&amp;IFERROR(VLOOKUP(KV$2&amp;$A7,'EU2'!$C:$F,MATCH("AWAY",'EU2'!$C$1:$F$1,0),0),"")&amp;IFERROR(VLOOKUP(KV$2&amp;$A7,'EU2'!$D:$E,MATCH("HOME",'EU2'!$D$1:$E$1,0),0),"")&amp;IFERROR(VLOOKUP(KV$2&amp;$A7,'EUC2'!$C:$F,MATCH("AWAY",'EUC2'!$C$1:$F$1,0),0),"")&amp;IFERROR(VLOOKUP(KV$2&amp;$A7,'EUC2'!$D:$E,MATCH("HOME",'EUC2'!$D$1:$E$1,0),0),"")</f>
        <v/>
      </c>
      <c r="KW7" s="25" t="str">
        <f>IFERROR(VLOOKUP(KW$2&amp;$B7,'FPL FIX2'!$N$1:$Q$400,MATCH("HOME",'FPL FIX2'!$N$1:$Q$1,0),0),"")&amp;IFERROR(VLOOKUP(KW$2&amp;$B7,'FPL FIX2'!$O$1:$P$400,MATCH("AWAY",'FPL FIX2'!$O$1:$P$1,0),0),"")&amp;IFERROR(VLOOKUP(KW$2&amp;$A7,'FA2'!$A:$D,MATCH("AWAY",'FA2'!$A$1:$D$1,0),0),"")&amp;IFERROR(VLOOKUP(KW$2&amp;$A7,'FA2'!$B:$C,MATCH("HOME",'FA2'!$B$1:$C$1,0),0),"")&amp;IFERROR(VLOOKUP(KW$2&amp;$A7,'EFL2'!$A:$D,MATCH("AWAY",'EFL2'!$A$1:$D$1,0),0),"")&amp;IFERROR(VLOOKUP(KW$2&amp;$A7,'EFL2'!$B:$C,MATCH("HOME",'EFL2'!$B$1:$C$1,0),0),"")&amp;IFERROR(VLOOKUP(KW$2&amp;$A7,'UCL2'!$C:$F,MATCH("AWAY",'UCL2'!$C$1:$F$1,0),0),"")&amp;IFERROR(VLOOKUP(KW$2&amp;$A7,'UCL2'!$D:$E,MATCH("HOME",'UCL2'!$D$1:$E$1,0),0),"")&amp;IFERROR(VLOOKUP(KW$2&amp;$A7,'EU2'!$C:$F,MATCH("AWAY",'EU2'!$C$1:$F$1,0),0),"")&amp;IFERROR(VLOOKUP(KW$2&amp;$A7,'EU2'!$D:$E,MATCH("HOME",'EU2'!$D$1:$E$1,0),0),"")&amp;IFERROR(VLOOKUP(KW$2&amp;$A7,'EUC2'!$C:$F,MATCH("AWAY",'EUC2'!$C$1:$F$1,0),0),"")&amp;IFERROR(VLOOKUP(KW$2&amp;$A7,'EUC2'!$D:$E,MATCH("HOME",'EUC2'!$D$1:$E$1,0),0),"")</f>
        <v/>
      </c>
      <c r="KX7" s="25" t="str">
        <f>IFERROR(VLOOKUP(KX$2&amp;$B7,'FPL FIX2'!$N$1:$Q$400,MATCH("HOME",'FPL FIX2'!$N$1:$Q$1,0),0),"")&amp;IFERROR(VLOOKUP(KX$2&amp;$B7,'FPL FIX2'!$O$1:$P$400,MATCH("AWAY",'FPL FIX2'!$O$1:$P$1,0),0),"")&amp;IFERROR(VLOOKUP(KX$2&amp;$A7,'FA2'!$A:$D,MATCH("AWAY",'FA2'!$A$1:$D$1,0),0),"")&amp;IFERROR(VLOOKUP(KX$2&amp;$A7,'FA2'!$B:$C,MATCH("HOME",'FA2'!$B$1:$C$1,0),0),"")&amp;IFERROR(VLOOKUP(KX$2&amp;$A7,'EFL2'!$A:$D,MATCH("AWAY",'EFL2'!$A$1:$D$1,0),0),"")&amp;IFERROR(VLOOKUP(KX$2&amp;$A7,'EFL2'!$B:$C,MATCH("HOME",'EFL2'!$B$1:$C$1,0),0),"")&amp;IFERROR(VLOOKUP(KX$2&amp;$A7,'UCL2'!$C:$F,MATCH("AWAY",'UCL2'!$C$1:$F$1,0),0),"")&amp;IFERROR(VLOOKUP(KX$2&amp;$A7,'UCL2'!$D:$E,MATCH("HOME",'UCL2'!$D$1:$E$1,0),0),"")&amp;IFERROR(VLOOKUP(KX$2&amp;$A7,'EU2'!$C:$F,MATCH("AWAY",'EU2'!$C$1:$F$1,0),0),"")&amp;IFERROR(VLOOKUP(KX$2&amp;$A7,'EU2'!$D:$E,MATCH("HOME",'EU2'!$D$1:$E$1,0),0),"")&amp;IFERROR(VLOOKUP(KX$2&amp;$A7,'EUC2'!$C:$F,MATCH("AWAY",'EUC2'!$C$1:$F$1,0),0),"")&amp;IFERROR(VLOOKUP(KX$2&amp;$A7,'EUC2'!$D:$E,MATCH("HOME",'EUC2'!$D$1:$E$1,0),0),"")</f>
        <v/>
      </c>
      <c r="KY7" s="25" t="str">
        <f>IFERROR(VLOOKUP(KY$2&amp;$B7,'FPL FIX2'!$N$1:$Q$400,MATCH("HOME",'FPL FIX2'!$N$1:$Q$1,0),0),"")&amp;IFERROR(VLOOKUP(KY$2&amp;$B7,'FPL FIX2'!$O$1:$P$400,MATCH("AWAY",'FPL FIX2'!$O$1:$P$1,0),0),"")&amp;IFERROR(VLOOKUP(KY$2&amp;$A7,'FA2'!$A:$D,MATCH("AWAY",'FA2'!$A$1:$D$1,0),0),"")&amp;IFERROR(VLOOKUP(KY$2&amp;$A7,'FA2'!$B:$C,MATCH("HOME",'FA2'!$B$1:$C$1,0),0),"")&amp;IFERROR(VLOOKUP(KY$2&amp;$A7,'EFL2'!$A:$D,MATCH("AWAY",'EFL2'!$A$1:$D$1,0),0),"")&amp;IFERROR(VLOOKUP(KY$2&amp;$A7,'EFL2'!$B:$C,MATCH("HOME",'EFL2'!$B$1:$C$1,0),0),"")&amp;IFERROR(VLOOKUP(KY$2&amp;$A7,'UCL2'!$C:$F,MATCH("AWAY",'UCL2'!$C$1:$F$1,0),0),"")&amp;IFERROR(VLOOKUP(KY$2&amp;$A7,'UCL2'!$D:$E,MATCH("HOME",'UCL2'!$D$1:$E$1,0),0),"")&amp;IFERROR(VLOOKUP(KY$2&amp;$A7,'EU2'!$C:$F,MATCH("AWAY",'EU2'!$C$1:$F$1,0),0),"")&amp;IFERROR(VLOOKUP(KY$2&amp;$A7,'EU2'!$D:$E,MATCH("HOME",'EU2'!$D$1:$E$1,0),0),"")&amp;IFERROR(VLOOKUP(KY$2&amp;$A7,'EUC2'!$C:$F,MATCH("AWAY",'EUC2'!$C$1:$F$1,0),0),"")&amp;IFERROR(VLOOKUP(KY$2&amp;$A7,'EUC2'!$D:$E,MATCH("HOME",'EUC2'!$D$1:$E$1,0),0),"")</f>
        <v/>
      </c>
      <c r="KZ7" s="25" t="str">
        <f>IFERROR(VLOOKUP(KZ$2&amp;$B7,'FPL FIX2'!$N$1:$Q$400,MATCH("HOME",'FPL FIX2'!$N$1:$Q$1,0),0),"")&amp;IFERROR(VLOOKUP(KZ$2&amp;$B7,'FPL FIX2'!$O$1:$P$400,MATCH("AWAY",'FPL FIX2'!$O$1:$P$1,0),0),"")&amp;IFERROR(VLOOKUP(KZ$2&amp;$A7,'FA2'!$A:$D,MATCH("AWAY",'FA2'!$A$1:$D$1,0),0),"")&amp;IFERROR(VLOOKUP(KZ$2&amp;$A7,'FA2'!$B:$C,MATCH("HOME",'FA2'!$B$1:$C$1,0),0),"")&amp;IFERROR(VLOOKUP(KZ$2&amp;$A7,'EFL2'!$A:$D,MATCH("AWAY",'EFL2'!$A$1:$D$1,0),0),"")&amp;IFERROR(VLOOKUP(KZ$2&amp;$A7,'EFL2'!$B:$C,MATCH("HOME",'EFL2'!$B$1:$C$1,0),0),"")&amp;IFERROR(VLOOKUP(KZ$2&amp;$A7,'UCL2'!$C:$F,MATCH("AWAY",'UCL2'!$C$1:$F$1,0),0),"")&amp;IFERROR(VLOOKUP(KZ$2&amp;$A7,'UCL2'!$D:$E,MATCH("HOME",'UCL2'!$D$1:$E$1,0),0),"")&amp;IFERROR(VLOOKUP(KZ$2&amp;$A7,'EU2'!$C:$F,MATCH("AWAY",'EU2'!$C$1:$F$1,0),0),"")&amp;IFERROR(VLOOKUP(KZ$2&amp;$A7,'EU2'!$D:$E,MATCH("HOME",'EU2'!$D$1:$E$1,0),0),"")&amp;IFERROR(VLOOKUP(KZ$2&amp;$A7,'EUC2'!$C:$F,MATCH("AWAY",'EUC2'!$C$1:$F$1,0),0),"")&amp;IFERROR(VLOOKUP(KZ$2&amp;$A7,'EUC2'!$D:$E,MATCH("HOME",'EUC2'!$D$1:$E$1,0),0),"")</f>
        <v/>
      </c>
      <c r="LA7" s="25" t="str">
        <f>IFERROR(VLOOKUP(LA$2&amp;$B7,'FPL FIX2'!$N$1:$Q$400,MATCH("HOME",'FPL FIX2'!$N$1:$Q$1,0),0),"")&amp;IFERROR(VLOOKUP(LA$2&amp;$B7,'FPL FIX2'!$O$1:$P$400,MATCH("AWAY",'FPL FIX2'!$O$1:$P$1,0),0),"")&amp;IFERROR(VLOOKUP(LA$2&amp;$A7,'FA2'!$A:$D,MATCH("AWAY",'FA2'!$A$1:$D$1,0),0),"")&amp;IFERROR(VLOOKUP(LA$2&amp;$A7,'FA2'!$B:$C,MATCH("HOME",'FA2'!$B$1:$C$1,0),0),"")&amp;IFERROR(VLOOKUP(LA$2&amp;$A7,'EFL2'!$A:$D,MATCH("AWAY",'EFL2'!$A$1:$D$1,0),0),"")&amp;IFERROR(VLOOKUP(LA$2&amp;$A7,'EFL2'!$B:$C,MATCH("HOME",'EFL2'!$B$1:$C$1,0),0),"")&amp;IFERROR(VLOOKUP(LA$2&amp;$A7,'UCL2'!$C:$F,MATCH("AWAY",'UCL2'!$C$1:$F$1,0),0),"")&amp;IFERROR(VLOOKUP(LA$2&amp;$A7,'UCL2'!$D:$E,MATCH("HOME",'UCL2'!$D$1:$E$1,0),0),"")&amp;IFERROR(VLOOKUP(LA$2&amp;$A7,'EU2'!$C:$F,MATCH("AWAY",'EU2'!$C$1:$F$1,0),0),"")&amp;IFERROR(VLOOKUP(LA$2&amp;$A7,'EU2'!$D:$E,MATCH("HOME",'EU2'!$D$1:$E$1,0),0),"")&amp;IFERROR(VLOOKUP(LA$2&amp;$A7,'EUC2'!$C:$F,MATCH("AWAY",'EUC2'!$C$1:$F$1,0),0),"")&amp;IFERROR(VLOOKUP(LA$2&amp;$A7,'EUC2'!$D:$E,MATCH("HOME",'EUC2'!$D$1:$E$1,0),0),"")</f>
        <v/>
      </c>
      <c r="LB7" s="25" t="str">
        <f>IFERROR(VLOOKUP(LB$2&amp;$B7,'FPL FIX2'!$N$1:$Q$400,MATCH("HOME",'FPL FIX2'!$N$1:$Q$1,0),0),"")&amp;IFERROR(VLOOKUP(LB$2&amp;$B7,'FPL FIX2'!$O$1:$P$400,MATCH("AWAY",'FPL FIX2'!$O$1:$P$1,0),0),"")&amp;IFERROR(VLOOKUP(LB$2&amp;$A7,'FA2'!$A:$D,MATCH("AWAY",'FA2'!$A$1:$D$1,0),0),"")&amp;IFERROR(VLOOKUP(LB$2&amp;$A7,'FA2'!$B:$C,MATCH("HOME",'FA2'!$B$1:$C$1,0),0),"")&amp;IFERROR(VLOOKUP(LB$2&amp;$A7,'EFL2'!$A:$D,MATCH("AWAY",'EFL2'!$A$1:$D$1,0),0),"")&amp;IFERROR(VLOOKUP(LB$2&amp;$A7,'EFL2'!$B:$C,MATCH("HOME",'EFL2'!$B$1:$C$1,0),0),"")&amp;IFERROR(VLOOKUP(LB$2&amp;$A7,'UCL2'!$C:$F,MATCH("AWAY",'UCL2'!$C$1:$F$1,0),0),"")&amp;IFERROR(VLOOKUP(LB$2&amp;$A7,'UCL2'!$D:$E,MATCH("HOME",'UCL2'!$D$1:$E$1,0),0),"")&amp;IFERROR(VLOOKUP(LB$2&amp;$A7,'EU2'!$C:$F,MATCH("AWAY",'EU2'!$C$1:$F$1,0),0),"")&amp;IFERROR(VLOOKUP(LB$2&amp;$A7,'EU2'!$D:$E,MATCH("HOME",'EU2'!$D$1:$E$1,0),0),"")&amp;IFERROR(VLOOKUP(LB$2&amp;$A7,'EUC2'!$C:$F,MATCH("AWAY",'EUC2'!$C$1:$F$1,0),0),"")&amp;IFERROR(VLOOKUP(LB$2&amp;$A7,'EUC2'!$D:$E,MATCH("HOME",'EUC2'!$D$1:$E$1,0),0),"")</f>
        <v/>
      </c>
      <c r="LC7" s="25" t="str">
        <f>IFERROR(VLOOKUP(LC$2&amp;$B7,'FPL FIX2'!$N$1:$Q$400,MATCH("HOME",'FPL FIX2'!$N$1:$Q$1,0),0),"")&amp;IFERROR(VLOOKUP(LC$2&amp;$B7,'FPL FIX2'!$O$1:$P$400,MATCH("AWAY",'FPL FIX2'!$O$1:$P$1,0),0),"")&amp;IFERROR(VLOOKUP(LC$2&amp;$A7,'FA2'!$A:$D,MATCH("AWAY",'FA2'!$A$1:$D$1,0),0),"")&amp;IFERROR(VLOOKUP(LC$2&amp;$A7,'FA2'!$B:$C,MATCH("HOME",'FA2'!$B$1:$C$1,0),0),"")&amp;IFERROR(VLOOKUP(LC$2&amp;$A7,'EFL2'!$A:$D,MATCH("AWAY",'EFL2'!$A$1:$D$1,0),0),"")&amp;IFERROR(VLOOKUP(LC$2&amp;$A7,'EFL2'!$B:$C,MATCH("HOME",'EFL2'!$B$1:$C$1,0),0),"")&amp;IFERROR(VLOOKUP(LC$2&amp;$A7,'UCL2'!$C:$F,MATCH("AWAY",'UCL2'!$C$1:$F$1,0),0),"")&amp;IFERROR(VLOOKUP(LC$2&amp;$A7,'UCL2'!$D:$E,MATCH("HOME",'UCL2'!$D$1:$E$1,0),0),"")&amp;IFERROR(VLOOKUP(LC$2&amp;$A7,'EU2'!$C:$F,MATCH("AWAY",'EU2'!$C$1:$F$1,0),0),"")&amp;IFERROR(VLOOKUP(LC$2&amp;$A7,'EU2'!$D:$E,MATCH("HOME",'EU2'!$D$1:$E$1,0),0),"")&amp;IFERROR(VLOOKUP(LC$2&amp;$A7,'EUC2'!$C:$F,MATCH("AWAY",'EUC2'!$C$1:$F$1,0),0),"")&amp;IFERROR(VLOOKUP(LC$2&amp;$A7,'EUC2'!$D:$E,MATCH("HOME",'EUC2'!$D$1:$E$1,0),0),"")</f>
        <v/>
      </c>
      <c r="LD7" s="25" t="str">
        <f>IFERROR(VLOOKUP(LD$2&amp;$B7,'FPL FIX2'!$N$1:$Q$400,MATCH("HOME",'FPL FIX2'!$N$1:$Q$1,0),0),"")&amp;IFERROR(VLOOKUP(LD$2&amp;$B7,'FPL FIX2'!$O$1:$P$400,MATCH("AWAY",'FPL FIX2'!$O$1:$P$1,0),0),"")&amp;IFERROR(VLOOKUP(LD$2&amp;$A7,'FA2'!$A:$D,MATCH("AWAY",'FA2'!$A$1:$D$1,0),0),"")&amp;IFERROR(VLOOKUP(LD$2&amp;$A7,'FA2'!$B:$C,MATCH("HOME",'FA2'!$B$1:$C$1,0),0),"")&amp;IFERROR(VLOOKUP(LD$2&amp;$A7,'EFL2'!$A:$D,MATCH("AWAY",'EFL2'!$A$1:$D$1,0),0),"")&amp;IFERROR(VLOOKUP(LD$2&amp;$A7,'EFL2'!$B:$C,MATCH("HOME",'EFL2'!$B$1:$C$1,0),0),"")&amp;IFERROR(VLOOKUP(LD$2&amp;$A7,'UCL2'!$C:$F,MATCH("AWAY",'UCL2'!$C$1:$F$1,0),0),"")&amp;IFERROR(VLOOKUP(LD$2&amp;$A7,'UCL2'!$D:$E,MATCH("HOME",'UCL2'!$D$1:$E$1,0),0),"")&amp;IFERROR(VLOOKUP(LD$2&amp;$A7,'EU2'!$C:$F,MATCH("AWAY",'EU2'!$C$1:$F$1,0),0),"")&amp;IFERROR(VLOOKUP(LD$2&amp;$A7,'EU2'!$D:$E,MATCH("HOME",'EU2'!$D$1:$E$1,0),0),"")&amp;IFERROR(VLOOKUP(LD$2&amp;$A7,'EUC2'!$C:$F,MATCH("AWAY",'EUC2'!$C$1:$F$1,0),0),"")&amp;IFERROR(VLOOKUP(LD$2&amp;$A7,'EUC2'!$D:$E,MATCH("HOME",'EUC2'!$D$1:$E$1,0),0),"")</f>
        <v/>
      </c>
      <c r="LE7" s="25" t="str">
        <f>IFERROR(VLOOKUP(LE$2&amp;$B7,'FPL FIX2'!$N$1:$Q$400,MATCH("HOME",'FPL FIX2'!$N$1:$Q$1,0),0),"")&amp;IFERROR(VLOOKUP(LE$2&amp;$B7,'FPL FIX2'!$O$1:$P$400,MATCH("AWAY",'FPL FIX2'!$O$1:$P$1,0),0),"")&amp;IFERROR(VLOOKUP(LE$2&amp;$A7,'FA2'!$A:$D,MATCH("AWAY",'FA2'!$A$1:$D$1,0),0),"")&amp;IFERROR(VLOOKUP(LE$2&amp;$A7,'FA2'!$B:$C,MATCH("HOME",'FA2'!$B$1:$C$1,0),0),"")&amp;IFERROR(VLOOKUP(LE$2&amp;$A7,'EFL2'!$A:$D,MATCH("AWAY",'EFL2'!$A$1:$D$1,0),0),"")&amp;IFERROR(VLOOKUP(LE$2&amp;$A7,'EFL2'!$B:$C,MATCH("HOME",'EFL2'!$B$1:$C$1,0),0),"")&amp;IFERROR(VLOOKUP(LE$2&amp;$A7,'UCL2'!$C:$F,MATCH("AWAY",'UCL2'!$C$1:$F$1,0),0),"")&amp;IFERROR(VLOOKUP(LE$2&amp;$A7,'UCL2'!$D:$E,MATCH("HOME",'UCL2'!$D$1:$E$1,0),0),"")&amp;IFERROR(VLOOKUP(LE$2&amp;$A7,'EU2'!$C:$F,MATCH("AWAY",'EU2'!$C$1:$F$1,0),0),"")&amp;IFERROR(VLOOKUP(LE$2&amp;$A7,'EU2'!$D:$E,MATCH("HOME",'EU2'!$D$1:$E$1,0),0),"")&amp;IFERROR(VLOOKUP(LE$2&amp;$A7,'EUC2'!$C:$F,MATCH("AWAY",'EUC2'!$C$1:$F$1,0),0),"")&amp;IFERROR(VLOOKUP(LE$2&amp;$A7,'EUC2'!$D:$E,MATCH("HOME",'EUC2'!$D$1:$E$1,0),0),"")</f>
        <v/>
      </c>
      <c r="LF7" s="25" t="str">
        <f>IFERROR(VLOOKUP(LF$2&amp;$B7,'FPL FIX2'!$N$1:$Q$400,MATCH("HOME",'FPL FIX2'!$N$1:$Q$1,0),0),"")&amp;IFERROR(VLOOKUP(LF$2&amp;$B7,'FPL FIX2'!$O$1:$P$400,MATCH("AWAY",'FPL FIX2'!$O$1:$P$1,0),0),"")&amp;IFERROR(VLOOKUP(LF$2&amp;$A7,'FA2'!$A:$D,MATCH("AWAY",'FA2'!$A$1:$D$1,0),0),"")&amp;IFERROR(VLOOKUP(LF$2&amp;$A7,'FA2'!$B:$C,MATCH("HOME",'FA2'!$B$1:$C$1,0),0),"")&amp;IFERROR(VLOOKUP(LF$2&amp;$A7,'EFL2'!$A:$D,MATCH("AWAY",'EFL2'!$A$1:$D$1,0),0),"")&amp;IFERROR(VLOOKUP(LF$2&amp;$A7,'EFL2'!$B:$C,MATCH("HOME",'EFL2'!$B$1:$C$1,0),0),"")&amp;IFERROR(VLOOKUP(LF$2&amp;$A7,'UCL2'!$C:$F,MATCH("AWAY",'UCL2'!$C$1:$F$1,0),0),"")&amp;IFERROR(VLOOKUP(LF$2&amp;$A7,'UCL2'!$D:$E,MATCH("HOME",'UCL2'!$D$1:$E$1,0),0),"")&amp;IFERROR(VLOOKUP(LF$2&amp;$A7,'EU2'!$C:$F,MATCH("AWAY",'EU2'!$C$1:$F$1,0),0),"")&amp;IFERROR(VLOOKUP(LF$2&amp;$A7,'EU2'!$D:$E,MATCH("HOME",'EU2'!$D$1:$E$1,0),0),"")&amp;IFERROR(VLOOKUP(LF$2&amp;$A7,'EUC2'!$C:$F,MATCH("AWAY",'EUC2'!$C$1:$F$1,0),0),"")&amp;IFERROR(VLOOKUP(LF$2&amp;$A7,'EUC2'!$D:$E,MATCH("HOME",'EUC2'!$D$1:$E$1,0),0),"")</f>
        <v/>
      </c>
      <c r="LG7" s="25" t="str">
        <f>IFERROR(VLOOKUP(LG$2&amp;$B7,'FPL FIX2'!$N$1:$Q$400,MATCH("HOME",'FPL FIX2'!$N$1:$Q$1,0),0),"")&amp;IFERROR(VLOOKUP(LG$2&amp;$B7,'FPL FIX2'!$O$1:$P$400,MATCH("AWAY",'FPL FIX2'!$O$1:$P$1,0),0),"")&amp;IFERROR(VLOOKUP(LG$2&amp;$A7,'FA2'!$A:$D,MATCH("AWAY",'FA2'!$A$1:$D$1,0),0),"")&amp;IFERROR(VLOOKUP(LG$2&amp;$A7,'FA2'!$B:$C,MATCH("HOME",'FA2'!$B$1:$C$1,0),0),"")&amp;IFERROR(VLOOKUP(LG$2&amp;$A7,'EFL2'!$A:$D,MATCH("AWAY",'EFL2'!$A$1:$D$1,0),0),"")&amp;IFERROR(VLOOKUP(LG$2&amp;$A7,'EFL2'!$B:$C,MATCH("HOME",'EFL2'!$B$1:$C$1,0),0),"")&amp;IFERROR(VLOOKUP(LG$2&amp;$A7,'UCL2'!$C:$F,MATCH("AWAY",'UCL2'!$C$1:$F$1,0),0),"")&amp;IFERROR(VLOOKUP(LG$2&amp;$A7,'UCL2'!$D:$E,MATCH("HOME",'UCL2'!$D$1:$E$1,0),0),"")&amp;IFERROR(VLOOKUP(LG$2&amp;$A7,'EU2'!$C:$F,MATCH("AWAY",'EU2'!$C$1:$F$1,0),0),"")&amp;IFERROR(VLOOKUP(LG$2&amp;$A7,'EU2'!$D:$E,MATCH("HOME",'EU2'!$D$1:$E$1,0),0),"")&amp;IFERROR(VLOOKUP(LG$2&amp;$A7,'EUC2'!$C:$F,MATCH("AWAY",'EUC2'!$C$1:$F$1,0),0),"")&amp;IFERROR(VLOOKUP(LG$2&amp;$A7,'EUC2'!$D:$E,MATCH("HOME",'EUC2'!$D$1:$E$1,0),0),"")</f>
        <v/>
      </c>
      <c r="LH7" s="25" t="str">
        <f>IFERROR(VLOOKUP(LH$2&amp;$B7,'FPL FIX2'!$N$1:$Q$400,MATCH("HOME",'FPL FIX2'!$N$1:$Q$1,0),0),"")&amp;IFERROR(VLOOKUP(LH$2&amp;$B7,'FPL FIX2'!$O$1:$P$400,MATCH("AWAY",'FPL FIX2'!$O$1:$P$1,0),0),"")&amp;IFERROR(VLOOKUP(LH$2&amp;$A7,'FA2'!$A:$D,MATCH("AWAY",'FA2'!$A$1:$D$1,0),0),"")&amp;IFERROR(VLOOKUP(LH$2&amp;$A7,'FA2'!$B:$C,MATCH("HOME",'FA2'!$B$1:$C$1,0),0),"")&amp;IFERROR(VLOOKUP(LH$2&amp;$A7,'EFL2'!$A:$D,MATCH("AWAY",'EFL2'!$A$1:$D$1,0),0),"")&amp;IFERROR(VLOOKUP(LH$2&amp;$A7,'EFL2'!$B:$C,MATCH("HOME",'EFL2'!$B$1:$C$1,0),0),"")&amp;IFERROR(VLOOKUP(LH$2&amp;$A7,'UCL2'!$C:$F,MATCH("AWAY",'UCL2'!$C$1:$F$1,0),0),"")&amp;IFERROR(VLOOKUP(LH$2&amp;$A7,'UCL2'!$D:$E,MATCH("HOME",'UCL2'!$D$1:$E$1,0),0),"")&amp;IFERROR(VLOOKUP(LH$2&amp;$A7,'EU2'!$C:$F,MATCH("AWAY",'EU2'!$C$1:$F$1,0),0),"")&amp;IFERROR(VLOOKUP(LH$2&amp;$A7,'EU2'!$D:$E,MATCH("HOME",'EU2'!$D$1:$E$1,0),0),"")&amp;IFERROR(VLOOKUP(LH$2&amp;$A7,'EUC2'!$C:$F,MATCH("AWAY",'EUC2'!$C$1:$F$1,0),0),"")&amp;IFERROR(VLOOKUP(LH$2&amp;$A7,'EUC2'!$D:$E,MATCH("HOME",'EUC2'!$D$1:$E$1,0),0),"")</f>
        <v/>
      </c>
      <c r="LI7" s="25" t="str">
        <f>IFERROR(VLOOKUP(LI$2&amp;$B7,'FPL FIX2'!$N$1:$Q$400,MATCH("HOME",'FPL FIX2'!$N$1:$Q$1,0),0),"")&amp;IFERROR(VLOOKUP(LI$2&amp;$B7,'FPL FIX2'!$O$1:$P$400,MATCH("AWAY",'FPL FIX2'!$O$1:$P$1,0),0),"")&amp;IFERROR(VLOOKUP(LI$2&amp;$A7,'FA2'!$A:$D,MATCH("AWAY",'FA2'!$A$1:$D$1,0),0),"")&amp;IFERROR(VLOOKUP(LI$2&amp;$A7,'FA2'!$B:$C,MATCH("HOME",'FA2'!$B$1:$C$1,0),0),"")&amp;IFERROR(VLOOKUP(LI$2&amp;$A7,'EFL2'!$A:$D,MATCH("AWAY",'EFL2'!$A$1:$D$1,0),0),"")&amp;IFERROR(VLOOKUP(LI$2&amp;$A7,'EFL2'!$B:$C,MATCH("HOME",'EFL2'!$B$1:$C$1,0),0),"")&amp;IFERROR(VLOOKUP(LI$2&amp;$A7,'UCL2'!$C:$F,MATCH("AWAY",'UCL2'!$C$1:$F$1,0),0),"")&amp;IFERROR(VLOOKUP(LI$2&amp;$A7,'UCL2'!$D:$E,MATCH("HOME",'UCL2'!$D$1:$E$1,0),0),"")&amp;IFERROR(VLOOKUP(LI$2&amp;$A7,'EU2'!$C:$F,MATCH("AWAY",'EU2'!$C$1:$F$1,0),0),"")&amp;IFERROR(VLOOKUP(LI$2&amp;$A7,'EU2'!$D:$E,MATCH("HOME",'EU2'!$D$1:$E$1,0),0),"")&amp;IFERROR(VLOOKUP(LI$2&amp;$A7,'EUC2'!$C:$F,MATCH("AWAY",'EUC2'!$C$1:$F$1,0),0),"")&amp;IFERROR(VLOOKUP(LI$2&amp;$A7,'EUC2'!$D:$E,MATCH("HOME",'EUC2'!$D$1:$E$1,0),0),"")</f>
        <v/>
      </c>
      <c r="LJ7" s="25" t="str">
        <f>IFERROR(VLOOKUP(LJ$2&amp;$B7,'FPL FIX2'!$N$1:$Q$400,MATCH("HOME",'FPL FIX2'!$N$1:$Q$1,0),0),"")&amp;IFERROR(VLOOKUP(LJ$2&amp;$B7,'FPL FIX2'!$O$1:$P$400,MATCH("AWAY",'FPL FIX2'!$O$1:$P$1,0),0),"")&amp;IFERROR(VLOOKUP(LJ$2&amp;$A7,'FA2'!$A:$D,MATCH("AWAY",'FA2'!$A$1:$D$1,0),0),"")&amp;IFERROR(VLOOKUP(LJ$2&amp;$A7,'FA2'!$B:$C,MATCH("HOME",'FA2'!$B$1:$C$1,0),0),"")&amp;IFERROR(VLOOKUP(LJ$2&amp;$A7,'EFL2'!$A:$D,MATCH("AWAY",'EFL2'!$A$1:$D$1,0),0),"")&amp;IFERROR(VLOOKUP(LJ$2&amp;$A7,'EFL2'!$B:$C,MATCH("HOME",'EFL2'!$B$1:$C$1,0),0),"")&amp;IFERROR(VLOOKUP(LJ$2&amp;$A7,'UCL2'!$C:$F,MATCH("AWAY",'UCL2'!$C$1:$F$1,0),0),"")&amp;IFERROR(VLOOKUP(LJ$2&amp;$A7,'UCL2'!$D:$E,MATCH("HOME",'UCL2'!$D$1:$E$1,0),0),"")&amp;IFERROR(VLOOKUP(LJ$2&amp;$A7,'EU2'!$C:$F,MATCH("AWAY",'EU2'!$C$1:$F$1,0),0),"")&amp;IFERROR(VLOOKUP(LJ$2&amp;$A7,'EU2'!$D:$E,MATCH("HOME",'EU2'!$D$1:$E$1,0),0),"")&amp;IFERROR(VLOOKUP(LJ$2&amp;$A7,'EUC2'!$C:$F,MATCH("AWAY",'EUC2'!$C$1:$F$1,0),0),"")&amp;IFERROR(VLOOKUP(LJ$2&amp;$A7,'EUC2'!$D:$E,MATCH("HOME",'EUC2'!$D$1:$E$1,0),0),"")</f>
        <v/>
      </c>
      <c r="LK7" s="25" t="str">
        <f>IFERROR(VLOOKUP(LK$2&amp;$B7,'FPL FIX2'!$N$1:$Q$400,MATCH("HOME",'FPL FIX2'!$N$1:$Q$1,0),0),"")&amp;IFERROR(VLOOKUP(LK$2&amp;$B7,'FPL FIX2'!$O$1:$P$400,MATCH("AWAY",'FPL FIX2'!$O$1:$P$1,0),0),"")&amp;IFERROR(VLOOKUP(LK$2&amp;$A7,'FA2'!$A:$D,MATCH("AWAY",'FA2'!$A$1:$D$1,0),0),"")&amp;IFERROR(VLOOKUP(LK$2&amp;$A7,'FA2'!$B:$C,MATCH("HOME",'FA2'!$B$1:$C$1,0),0),"")&amp;IFERROR(VLOOKUP(LK$2&amp;$A7,'EFL2'!$A:$D,MATCH("AWAY",'EFL2'!$A$1:$D$1,0),0),"")&amp;IFERROR(VLOOKUP(LK$2&amp;$A7,'EFL2'!$B:$C,MATCH("HOME",'EFL2'!$B$1:$C$1,0),0),"")&amp;IFERROR(VLOOKUP(LK$2&amp;$A7,'UCL2'!$C:$F,MATCH("AWAY",'UCL2'!$C$1:$F$1,0),0),"")&amp;IFERROR(VLOOKUP(LK$2&amp;$A7,'UCL2'!$D:$E,MATCH("HOME",'UCL2'!$D$1:$E$1,0),0),"")&amp;IFERROR(VLOOKUP(LK$2&amp;$A7,'EU2'!$C:$F,MATCH("AWAY",'EU2'!$C$1:$F$1,0),0),"")&amp;IFERROR(VLOOKUP(LK$2&amp;$A7,'EU2'!$D:$E,MATCH("HOME",'EU2'!$D$1:$E$1,0),0),"")&amp;IFERROR(VLOOKUP(LK$2&amp;$A7,'EUC2'!$C:$F,MATCH("AWAY",'EUC2'!$C$1:$F$1,0),0),"")&amp;IFERROR(VLOOKUP(LK$2&amp;$A7,'EUC2'!$D:$E,MATCH("HOME",'EUC2'!$D$1:$E$1,0),0),"")</f>
        <v/>
      </c>
      <c r="LL7" s="25" t="str">
        <f>IFERROR(VLOOKUP(LL$2&amp;$B7,'FPL FIX2'!$N$1:$Q$400,MATCH("HOME",'FPL FIX2'!$N$1:$Q$1,0),0),"")&amp;IFERROR(VLOOKUP(LL$2&amp;$B7,'FPL FIX2'!$O$1:$P$400,MATCH("AWAY",'FPL FIX2'!$O$1:$P$1,0),0),"")&amp;IFERROR(VLOOKUP(LL$2&amp;$A7,'FA2'!$A:$D,MATCH("AWAY",'FA2'!$A$1:$D$1,0),0),"")&amp;IFERROR(VLOOKUP(LL$2&amp;$A7,'FA2'!$B:$C,MATCH("HOME",'FA2'!$B$1:$C$1,0),0),"")&amp;IFERROR(VLOOKUP(LL$2&amp;$A7,'EFL2'!$A:$D,MATCH("AWAY",'EFL2'!$A$1:$D$1,0),0),"")&amp;IFERROR(VLOOKUP(LL$2&amp;$A7,'EFL2'!$B:$C,MATCH("HOME",'EFL2'!$B$1:$C$1,0),0),"")&amp;IFERROR(VLOOKUP(LL$2&amp;$A7,'UCL2'!$C:$F,MATCH("AWAY",'UCL2'!$C$1:$F$1,0),0),"")&amp;IFERROR(VLOOKUP(LL$2&amp;$A7,'UCL2'!$D:$E,MATCH("HOME",'UCL2'!$D$1:$E$1,0),0),"")&amp;IFERROR(VLOOKUP(LL$2&amp;$A7,'EU2'!$C:$F,MATCH("AWAY",'EU2'!$C$1:$F$1,0),0),"")&amp;IFERROR(VLOOKUP(LL$2&amp;$A7,'EU2'!$D:$E,MATCH("HOME",'EU2'!$D$1:$E$1,0),0),"")&amp;IFERROR(VLOOKUP(LL$2&amp;$A7,'EUC2'!$C:$F,MATCH("AWAY",'EUC2'!$C$1:$F$1,0),0),"")&amp;IFERROR(VLOOKUP(LL$2&amp;$A7,'EUC2'!$D:$E,MATCH("HOME",'EUC2'!$D$1:$E$1,0),0),"")</f>
        <v/>
      </c>
      <c r="LM7" s="25" t="str">
        <f>IFERROR(VLOOKUP(LM$2&amp;$B7,'FPL FIX2'!$N$1:$Q$400,MATCH("HOME",'FPL FIX2'!$N$1:$Q$1,0),0),"")&amp;IFERROR(VLOOKUP(LM$2&amp;$B7,'FPL FIX2'!$O$1:$P$400,MATCH("AWAY",'FPL FIX2'!$O$1:$P$1,0),0),"")&amp;IFERROR(VLOOKUP(LM$2&amp;$A7,'FA2'!$A:$D,MATCH("AWAY",'FA2'!$A$1:$D$1,0),0),"")&amp;IFERROR(VLOOKUP(LM$2&amp;$A7,'FA2'!$B:$C,MATCH("HOME",'FA2'!$B$1:$C$1,0),0),"")&amp;IFERROR(VLOOKUP(LM$2&amp;$A7,'EFL2'!$A:$D,MATCH("AWAY",'EFL2'!$A$1:$D$1,0),0),"")&amp;IFERROR(VLOOKUP(LM$2&amp;$A7,'EFL2'!$B:$C,MATCH("HOME",'EFL2'!$B$1:$C$1,0),0),"")&amp;IFERROR(VLOOKUP(LM$2&amp;$A7,'UCL2'!$C:$F,MATCH("AWAY",'UCL2'!$C$1:$F$1,0),0),"")&amp;IFERROR(VLOOKUP(LM$2&amp;$A7,'UCL2'!$D:$E,MATCH("HOME",'UCL2'!$D$1:$E$1,0),0),"")&amp;IFERROR(VLOOKUP(LM$2&amp;$A7,'EU2'!$C:$F,MATCH("AWAY",'EU2'!$C$1:$F$1,0),0),"")&amp;IFERROR(VLOOKUP(LM$2&amp;$A7,'EU2'!$D:$E,MATCH("HOME",'EU2'!$D$1:$E$1,0),0),"")&amp;IFERROR(VLOOKUP(LM$2&amp;$A7,'EUC2'!$C:$F,MATCH("AWAY",'EUC2'!$C$1:$F$1,0),0),"")&amp;IFERROR(VLOOKUP(LM$2&amp;$A7,'EUC2'!$D:$E,MATCH("HOME",'EUC2'!$D$1:$E$1,0),0),"")</f>
        <v/>
      </c>
      <c r="LN7" s="25" t="str">
        <f>IFERROR(VLOOKUP(LN$2&amp;$B7,'FPL FIX2'!$N$1:$Q$400,MATCH("HOME",'FPL FIX2'!$N$1:$Q$1,0),0),"")&amp;IFERROR(VLOOKUP(LN$2&amp;$B7,'FPL FIX2'!$O$1:$P$400,MATCH("AWAY",'FPL FIX2'!$O$1:$P$1,0),0),"")&amp;IFERROR(VLOOKUP(LN$2&amp;$A7,'FA2'!$A:$D,MATCH("AWAY",'FA2'!$A$1:$D$1,0),0),"")&amp;IFERROR(VLOOKUP(LN$2&amp;$A7,'FA2'!$B:$C,MATCH("HOME",'FA2'!$B$1:$C$1,0),0),"")&amp;IFERROR(VLOOKUP(LN$2&amp;$A7,'EFL2'!$A:$D,MATCH("AWAY",'EFL2'!$A$1:$D$1,0),0),"")&amp;IFERROR(VLOOKUP(LN$2&amp;$A7,'EFL2'!$B:$C,MATCH("HOME",'EFL2'!$B$1:$C$1,0),0),"")&amp;IFERROR(VLOOKUP(LN$2&amp;$A7,'UCL2'!$C:$F,MATCH("AWAY",'UCL2'!$C$1:$F$1,0),0),"")&amp;IFERROR(VLOOKUP(LN$2&amp;$A7,'UCL2'!$D:$E,MATCH("HOME",'UCL2'!$D$1:$E$1,0),0),"")&amp;IFERROR(VLOOKUP(LN$2&amp;$A7,'EU2'!$C:$F,MATCH("AWAY",'EU2'!$C$1:$F$1,0),0),"")&amp;IFERROR(VLOOKUP(LN$2&amp;$A7,'EU2'!$D:$E,MATCH("HOME",'EU2'!$D$1:$E$1,0),0),"")&amp;IFERROR(VLOOKUP(LN$2&amp;$A7,'EUC2'!$C:$F,MATCH("AWAY",'EUC2'!$C$1:$F$1,0),0),"")&amp;IFERROR(VLOOKUP(LN$2&amp;$A7,'EUC2'!$D:$E,MATCH("HOME",'EUC2'!$D$1:$E$1,0),0),"")</f>
        <v/>
      </c>
      <c r="LO7" s="25" t="str">
        <f>IFERROR(VLOOKUP(LO$2&amp;$B7,'FPL FIX2'!$N$1:$Q$400,MATCH("HOME",'FPL FIX2'!$N$1:$Q$1,0),0),"")&amp;IFERROR(VLOOKUP(LO$2&amp;$B7,'FPL FIX2'!$O$1:$P$400,MATCH("AWAY",'FPL FIX2'!$O$1:$P$1,0),0),"")&amp;IFERROR(VLOOKUP(LO$2&amp;$A7,'FA2'!$A:$D,MATCH("AWAY",'FA2'!$A$1:$D$1,0),0),"")&amp;IFERROR(VLOOKUP(LO$2&amp;$A7,'FA2'!$B:$C,MATCH("HOME",'FA2'!$B$1:$C$1,0),0),"")&amp;IFERROR(VLOOKUP(LO$2&amp;$A7,'EFL2'!$A:$D,MATCH("AWAY",'EFL2'!$A$1:$D$1,0),0),"")&amp;IFERROR(VLOOKUP(LO$2&amp;$A7,'EFL2'!$B:$C,MATCH("HOME",'EFL2'!$B$1:$C$1,0),0),"")&amp;IFERROR(VLOOKUP(LO$2&amp;$A7,'UCL2'!$C:$F,MATCH("AWAY",'UCL2'!$C$1:$F$1,0),0),"")&amp;IFERROR(VLOOKUP(LO$2&amp;$A7,'UCL2'!$D:$E,MATCH("HOME",'UCL2'!$D$1:$E$1,0),0),"")&amp;IFERROR(VLOOKUP(LO$2&amp;$A7,'EU2'!$C:$F,MATCH("AWAY",'EU2'!$C$1:$F$1,0),0),"")&amp;IFERROR(VLOOKUP(LO$2&amp;$A7,'EU2'!$D:$E,MATCH("HOME",'EU2'!$D$1:$E$1,0),0),"")&amp;IFERROR(VLOOKUP(LO$2&amp;$A7,'EUC2'!$C:$F,MATCH("AWAY",'EUC2'!$C$1:$F$1,0),0),"")&amp;IFERROR(VLOOKUP(LO$2&amp;$A7,'EUC2'!$D:$E,MATCH("HOME",'EUC2'!$D$1:$E$1,0),0),"")</f>
        <v/>
      </c>
      <c r="LP7" s="25" t="str">
        <f>IFERROR(VLOOKUP(LP$2&amp;$B7,'FPL FIX2'!$N$1:$Q$400,MATCH("HOME",'FPL FIX2'!$N$1:$Q$1,0),0),"")&amp;IFERROR(VLOOKUP(LP$2&amp;$B7,'FPL FIX2'!$O$1:$P$400,MATCH("AWAY",'FPL FIX2'!$O$1:$P$1,0),0),"")&amp;IFERROR(VLOOKUP(LP$2&amp;$A7,'FA2'!$A:$D,MATCH("AWAY",'FA2'!$A$1:$D$1,0),0),"")&amp;IFERROR(VLOOKUP(LP$2&amp;$A7,'FA2'!$B:$C,MATCH("HOME",'FA2'!$B$1:$C$1,0),0),"")&amp;IFERROR(VLOOKUP(LP$2&amp;$A7,'EFL2'!$A:$D,MATCH("AWAY",'EFL2'!$A$1:$D$1,0),0),"")&amp;IFERROR(VLOOKUP(LP$2&amp;$A7,'EFL2'!$B:$C,MATCH("HOME",'EFL2'!$B$1:$C$1,0),0),"")&amp;IFERROR(VLOOKUP(LP$2&amp;$A7,'UCL2'!$C:$F,MATCH("AWAY",'UCL2'!$C$1:$F$1,0),0),"")&amp;IFERROR(VLOOKUP(LP$2&amp;$A7,'UCL2'!$D:$E,MATCH("HOME",'UCL2'!$D$1:$E$1,0),0),"")&amp;IFERROR(VLOOKUP(LP$2&amp;$A7,'EU2'!$C:$F,MATCH("AWAY",'EU2'!$C$1:$F$1,0),0),"")&amp;IFERROR(VLOOKUP(LP$2&amp;$A7,'EU2'!$D:$E,MATCH("HOME",'EU2'!$D$1:$E$1,0),0),"")&amp;IFERROR(VLOOKUP(LP$2&amp;$A7,'EUC2'!$C:$F,MATCH("AWAY",'EUC2'!$C$1:$F$1,0),0),"")&amp;IFERROR(VLOOKUP(LP$2&amp;$A7,'EUC2'!$D:$E,MATCH("HOME",'EUC2'!$D$1:$E$1,0),0),"")</f>
        <v/>
      </c>
      <c r="LQ7" s="25" t="str">
        <f>IFERROR(VLOOKUP(LQ$2&amp;$B7,'FPL FIX2'!$N$1:$Q$400,MATCH("HOME",'FPL FIX2'!$N$1:$Q$1,0),0),"")&amp;IFERROR(VLOOKUP(LQ$2&amp;$B7,'FPL FIX2'!$O$1:$P$400,MATCH("AWAY",'FPL FIX2'!$O$1:$P$1,0),0),"")&amp;IFERROR(VLOOKUP(LQ$2&amp;$A7,'FA2'!$A:$D,MATCH("AWAY",'FA2'!$A$1:$D$1,0),0),"")&amp;IFERROR(VLOOKUP(LQ$2&amp;$A7,'FA2'!$B:$C,MATCH("HOME",'FA2'!$B$1:$C$1,0),0),"")&amp;IFERROR(VLOOKUP(LQ$2&amp;$A7,'EFL2'!$A:$D,MATCH("AWAY",'EFL2'!$A$1:$D$1,0),0),"")&amp;IFERROR(VLOOKUP(LQ$2&amp;$A7,'EFL2'!$B:$C,MATCH("HOME",'EFL2'!$B$1:$C$1,0),0),"")&amp;IFERROR(VLOOKUP(LQ$2&amp;$A7,'UCL2'!$C:$F,MATCH("AWAY",'UCL2'!$C$1:$F$1,0),0),"")&amp;IFERROR(VLOOKUP(LQ$2&amp;$A7,'UCL2'!$D:$E,MATCH("HOME",'UCL2'!$D$1:$E$1,0),0),"")&amp;IFERROR(VLOOKUP(LQ$2&amp;$A7,'EU2'!$C:$F,MATCH("AWAY",'EU2'!$C$1:$F$1,0),0),"")&amp;IFERROR(VLOOKUP(LQ$2&amp;$A7,'EU2'!$D:$E,MATCH("HOME",'EU2'!$D$1:$E$1,0),0),"")&amp;IFERROR(VLOOKUP(LQ$2&amp;$A7,'EUC2'!$C:$F,MATCH("AWAY",'EUC2'!$C$1:$F$1,0),0),"")&amp;IFERROR(VLOOKUP(LQ$2&amp;$A7,'EUC2'!$D:$E,MATCH("HOME",'EUC2'!$D$1:$E$1,0),0),"")</f>
        <v/>
      </c>
      <c r="LR7" s="25" t="str">
        <f>IFERROR(VLOOKUP(LR$2&amp;$B7,'FPL FIX2'!$N$1:$Q$400,MATCH("HOME",'FPL FIX2'!$N$1:$Q$1,0),0),"")&amp;IFERROR(VLOOKUP(LR$2&amp;$B7,'FPL FIX2'!$O$1:$P$400,MATCH("AWAY",'FPL FIX2'!$O$1:$P$1,0),0),"")&amp;IFERROR(VLOOKUP(LR$2&amp;$A7,'FA2'!$A:$D,MATCH("AWAY",'FA2'!$A$1:$D$1,0),0),"")&amp;IFERROR(VLOOKUP(LR$2&amp;$A7,'FA2'!$B:$C,MATCH("HOME",'FA2'!$B$1:$C$1,0),0),"")&amp;IFERROR(VLOOKUP(LR$2&amp;$A7,'EFL2'!$A:$D,MATCH("AWAY",'EFL2'!$A$1:$D$1,0),0),"")&amp;IFERROR(VLOOKUP(LR$2&amp;$A7,'EFL2'!$B:$C,MATCH("HOME",'EFL2'!$B$1:$C$1,0),0),"")&amp;IFERROR(VLOOKUP(LR$2&amp;$A7,'UCL2'!$C:$F,MATCH("AWAY",'UCL2'!$C$1:$F$1,0),0),"")&amp;IFERROR(VLOOKUP(LR$2&amp;$A7,'UCL2'!$D:$E,MATCH("HOME",'UCL2'!$D$1:$E$1,0),0),"")&amp;IFERROR(VLOOKUP(LR$2&amp;$A7,'EU2'!$C:$F,MATCH("AWAY",'EU2'!$C$1:$F$1,0),0),"")&amp;IFERROR(VLOOKUP(LR$2&amp;$A7,'EU2'!$D:$E,MATCH("HOME",'EU2'!$D$1:$E$1,0),0),"")&amp;IFERROR(VLOOKUP(LR$2&amp;$A7,'EUC2'!$C:$F,MATCH("AWAY",'EUC2'!$C$1:$F$1,0),0),"")&amp;IFERROR(VLOOKUP(LR$2&amp;$A7,'EUC2'!$D:$E,MATCH("HOME",'EUC2'!$D$1:$E$1,0),0),"")</f>
        <v/>
      </c>
      <c r="LS7" s="25" t="str">
        <f>IFERROR(VLOOKUP(LS$2&amp;$B7,'FPL FIX2'!$N$1:$Q$400,MATCH("HOME",'FPL FIX2'!$N$1:$Q$1,0),0),"")&amp;IFERROR(VLOOKUP(LS$2&amp;$B7,'FPL FIX2'!$O$1:$P$400,MATCH("AWAY",'FPL FIX2'!$O$1:$P$1,0),0),"")&amp;IFERROR(VLOOKUP(LS$2&amp;$A7,'FA2'!$A:$D,MATCH("AWAY",'FA2'!$A$1:$D$1,0),0),"")&amp;IFERROR(VLOOKUP(LS$2&amp;$A7,'FA2'!$B:$C,MATCH("HOME",'FA2'!$B$1:$C$1,0),0),"")&amp;IFERROR(VLOOKUP(LS$2&amp;$A7,'EFL2'!$A:$D,MATCH("AWAY",'EFL2'!$A$1:$D$1,0),0),"")&amp;IFERROR(VLOOKUP(LS$2&amp;$A7,'EFL2'!$B:$C,MATCH("HOME",'EFL2'!$B$1:$C$1,0),0),"")&amp;IFERROR(VLOOKUP(LS$2&amp;$A7,'UCL2'!$C:$F,MATCH("AWAY",'UCL2'!$C$1:$F$1,0),0),"")&amp;IFERROR(VLOOKUP(LS$2&amp;$A7,'UCL2'!$D:$E,MATCH("HOME",'UCL2'!$D$1:$E$1,0),0),"")&amp;IFERROR(VLOOKUP(LS$2&amp;$A7,'EU2'!$C:$F,MATCH("AWAY",'EU2'!$C$1:$F$1,0),0),"")&amp;IFERROR(VLOOKUP(LS$2&amp;$A7,'EU2'!$D:$E,MATCH("HOME",'EU2'!$D$1:$E$1,0),0),"")&amp;IFERROR(VLOOKUP(LS$2&amp;$A7,'EUC2'!$C:$F,MATCH("AWAY",'EUC2'!$C$1:$F$1,0),0),"")&amp;IFERROR(VLOOKUP(LS$2&amp;$A7,'EUC2'!$D:$E,MATCH("HOME",'EUC2'!$D$1:$E$1,0),0),"")</f>
        <v/>
      </c>
      <c r="LT7" s="25" t="str">
        <f>IFERROR(VLOOKUP(LT$2&amp;$B7,'FPL FIX2'!$N$1:$Q$400,MATCH("HOME",'FPL FIX2'!$N$1:$Q$1,0),0),"")&amp;IFERROR(VLOOKUP(LT$2&amp;$B7,'FPL FIX2'!$O$1:$P$400,MATCH("AWAY",'FPL FIX2'!$O$1:$P$1,0),0),"")&amp;IFERROR(VLOOKUP(LT$2&amp;$A7,'FA2'!$A:$D,MATCH("AWAY",'FA2'!$A$1:$D$1,0),0),"")&amp;IFERROR(VLOOKUP(LT$2&amp;$A7,'FA2'!$B:$C,MATCH("HOME",'FA2'!$B$1:$C$1,0),0),"")&amp;IFERROR(VLOOKUP(LT$2&amp;$A7,'EFL2'!$A:$D,MATCH("AWAY",'EFL2'!$A$1:$D$1,0),0),"")&amp;IFERROR(VLOOKUP(LT$2&amp;$A7,'EFL2'!$B:$C,MATCH("HOME",'EFL2'!$B$1:$C$1,0),0),"")&amp;IFERROR(VLOOKUP(LT$2&amp;$A7,'UCL2'!$C:$F,MATCH("AWAY",'UCL2'!$C$1:$F$1,0),0),"")&amp;IFERROR(VLOOKUP(LT$2&amp;$A7,'UCL2'!$D:$E,MATCH("HOME",'UCL2'!$D$1:$E$1,0),0),"")&amp;IFERROR(VLOOKUP(LT$2&amp;$A7,'EU2'!$C:$F,MATCH("AWAY",'EU2'!$C$1:$F$1,0),0),"")&amp;IFERROR(VLOOKUP(LT$2&amp;$A7,'EU2'!$D:$E,MATCH("HOME",'EU2'!$D$1:$E$1,0),0),"")&amp;IFERROR(VLOOKUP(LT$2&amp;$A7,'EUC2'!$C:$F,MATCH("AWAY",'EUC2'!$C$1:$F$1,0),0),"")&amp;IFERROR(VLOOKUP(LT$2&amp;$A7,'EUC2'!$D:$E,MATCH("HOME",'EUC2'!$D$1:$E$1,0),0),"")</f>
        <v/>
      </c>
      <c r="LU7" s="25" t="str">
        <f>IFERROR(VLOOKUP(LU$2&amp;$B7,'FPL FIX2'!$N$1:$Q$400,MATCH("HOME",'FPL FIX2'!$N$1:$Q$1,0),0),"")&amp;IFERROR(VLOOKUP(LU$2&amp;$B7,'FPL FIX2'!$O$1:$P$400,MATCH("AWAY",'FPL FIX2'!$O$1:$P$1,0),0),"")&amp;IFERROR(VLOOKUP(LU$2&amp;$A7,'FA2'!$A:$D,MATCH("AWAY",'FA2'!$A$1:$D$1,0),0),"")&amp;IFERROR(VLOOKUP(LU$2&amp;$A7,'FA2'!$B:$C,MATCH("HOME",'FA2'!$B$1:$C$1,0),0),"")&amp;IFERROR(VLOOKUP(LU$2&amp;$A7,'EFL2'!$A:$D,MATCH("AWAY",'EFL2'!$A$1:$D$1,0),0),"")&amp;IFERROR(VLOOKUP(LU$2&amp;$A7,'EFL2'!$B:$C,MATCH("HOME",'EFL2'!$B$1:$C$1,0),0),"")&amp;IFERROR(VLOOKUP(LU$2&amp;$A7,'UCL2'!$C:$F,MATCH("AWAY",'UCL2'!$C$1:$F$1,0),0),"")&amp;IFERROR(VLOOKUP(LU$2&amp;$A7,'UCL2'!$D:$E,MATCH("HOME",'UCL2'!$D$1:$E$1,0),0),"")&amp;IFERROR(VLOOKUP(LU$2&amp;$A7,'EU2'!$C:$F,MATCH("AWAY",'EU2'!$C$1:$F$1,0),0),"")&amp;IFERROR(VLOOKUP(LU$2&amp;$A7,'EU2'!$D:$E,MATCH("HOME",'EU2'!$D$1:$E$1,0),0),"")&amp;IFERROR(VLOOKUP(LU$2&amp;$A7,'EUC2'!$C:$F,MATCH("AWAY",'EUC2'!$C$1:$F$1,0),0),"")&amp;IFERROR(VLOOKUP(LU$2&amp;$A7,'EUC2'!$D:$E,MATCH("HOME",'EUC2'!$D$1:$E$1,0),0),"")</f>
        <v/>
      </c>
      <c r="LV7" s="25" t="str">
        <f>IFERROR(VLOOKUP(LV$2&amp;$B7,'FPL FIX2'!$N$1:$Q$400,MATCH("HOME",'FPL FIX2'!$N$1:$Q$1,0),0),"")&amp;IFERROR(VLOOKUP(LV$2&amp;$B7,'FPL FIX2'!$O$1:$P$400,MATCH("AWAY",'FPL FIX2'!$O$1:$P$1,0),0),"")&amp;IFERROR(VLOOKUP(LV$2&amp;$A7,'FA2'!$A:$D,MATCH("AWAY",'FA2'!$A$1:$D$1,0),0),"")&amp;IFERROR(VLOOKUP(LV$2&amp;$A7,'FA2'!$B:$C,MATCH("HOME",'FA2'!$B$1:$C$1,0),0),"")&amp;IFERROR(VLOOKUP(LV$2&amp;$A7,'EFL2'!$A:$D,MATCH("AWAY",'EFL2'!$A$1:$D$1,0),0),"")&amp;IFERROR(VLOOKUP(LV$2&amp;$A7,'EFL2'!$B:$C,MATCH("HOME",'EFL2'!$B$1:$C$1,0),0),"")&amp;IFERROR(VLOOKUP(LV$2&amp;$A7,'UCL2'!$C:$F,MATCH("AWAY",'UCL2'!$C$1:$F$1,0),0),"")&amp;IFERROR(VLOOKUP(LV$2&amp;$A7,'UCL2'!$D:$E,MATCH("HOME",'UCL2'!$D$1:$E$1,0),0),"")&amp;IFERROR(VLOOKUP(LV$2&amp;$A7,'EU2'!$C:$F,MATCH("AWAY",'EU2'!$C$1:$F$1,0),0),"")&amp;IFERROR(VLOOKUP(LV$2&amp;$A7,'EU2'!$D:$E,MATCH("HOME",'EU2'!$D$1:$E$1,0),0),"")&amp;IFERROR(VLOOKUP(LV$2&amp;$A7,'EUC2'!$C:$F,MATCH("AWAY",'EUC2'!$C$1:$F$1,0),0),"")&amp;IFERROR(VLOOKUP(LV$2&amp;$A7,'EUC2'!$D:$E,MATCH("HOME",'EUC2'!$D$1:$E$1,0),0),"")</f>
        <v/>
      </c>
      <c r="LW7" s="25" t="str">
        <f>IFERROR(VLOOKUP(LW$2&amp;$B7,'FPL FIX2'!$N$1:$Q$400,MATCH("HOME",'FPL FIX2'!$N$1:$Q$1,0),0),"")&amp;IFERROR(VLOOKUP(LW$2&amp;$B7,'FPL FIX2'!$O$1:$P$400,MATCH("AWAY",'FPL FIX2'!$O$1:$P$1,0),0),"")&amp;IFERROR(VLOOKUP(LW$2&amp;$A7,'FA2'!$A:$D,MATCH("AWAY",'FA2'!$A$1:$D$1,0),0),"")&amp;IFERROR(VLOOKUP(LW$2&amp;$A7,'FA2'!$B:$C,MATCH("HOME",'FA2'!$B$1:$C$1,0),0),"")&amp;IFERROR(VLOOKUP(LW$2&amp;$A7,'EFL2'!$A:$D,MATCH("AWAY",'EFL2'!$A$1:$D$1,0),0),"")&amp;IFERROR(VLOOKUP(LW$2&amp;$A7,'EFL2'!$B:$C,MATCH("HOME",'EFL2'!$B$1:$C$1,0),0),"")&amp;IFERROR(VLOOKUP(LW$2&amp;$A7,'UCL2'!$C:$F,MATCH("AWAY",'UCL2'!$C$1:$F$1,0),0),"")&amp;IFERROR(VLOOKUP(LW$2&amp;$A7,'UCL2'!$D:$E,MATCH("HOME",'UCL2'!$D$1:$E$1,0),0),"")&amp;IFERROR(VLOOKUP(LW$2&amp;$A7,'EU2'!$C:$F,MATCH("AWAY",'EU2'!$C$1:$F$1,0),0),"")&amp;IFERROR(VLOOKUP(LW$2&amp;$A7,'EU2'!$D:$E,MATCH("HOME",'EU2'!$D$1:$E$1,0),0),"")&amp;IFERROR(VLOOKUP(LW$2&amp;$A7,'EUC2'!$C:$F,MATCH("AWAY",'EUC2'!$C$1:$F$1,0),0),"")&amp;IFERROR(VLOOKUP(LW$2&amp;$A7,'EUC2'!$D:$E,MATCH("HOME",'EUC2'!$D$1:$E$1,0),0),"")</f>
        <v/>
      </c>
      <c r="LX7" s="25" t="str">
        <f>IFERROR(VLOOKUP(LX$2&amp;$B7,'FPL FIX2'!$N$1:$Q$400,MATCH("HOME",'FPL FIX2'!$N$1:$Q$1,0),0),"")&amp;IFERROR(VLOOKUP(LX$2&amp;$B7,'FPL FIX2'!$O$1:$P$400,MATCH("AWAY",'FPL FIX2'!$O$1:$P$1,0),0),"")&amp;IFERROR(VLOOKUP(LX$2&amp;$A7,'FA2'!$A:$D,MATCH("AWAY",'FA2'!$A$1:$D$1,0),0),"")&amp;IFERROR(VLOOKUP(LX$2&amp;$A7,'FA2'!$B:$C,MATCH("HOME",'FA2'!$B$1:$C$1,0),0),"")&amp;IFERROR(VLOOKUP(LX$2&amp;$A7,'EFL2'!$A:$D,MATCH("AWAY",'EFL2'!$A$1:$D$1,0),0),"")&amp;IFERROR(VLOOKUP(LX$2&amp;$A7,'EFL2'!$B:$C,MATCH("HOME",'EFL2'!$B$1:$C$1,0),0),"")&amp;IFERROR(VLOOKUP(LX$2&amp;$A7,'UCL2'!$C:$F,MATCH("AWAY",'UCL2'!$C$1:$F$1,0),0),"")&amp;IFERROR(VLOOKUP(LX$2&amp;$A7,'UCL2'!$D:$E,MATCH("HOME",'UCL2'!$D$1:$E$1,0),0),"")&amp;IFERROR(VLOOKUP(LX$2&amp;$A7,'EU2'!$C:$F,MATCH("AWAY",'EU2'!$C$1:$F$1,0),0),"")&amp;IFERROR(VLOOKUP(LX$2&amp;$A7,'EU2'!$D:$E,MATCH("HOME",'EU2'!$D$1:$E$1,0),0),"")&amp;IFERROR(VLOOKUP(LX$2&amp;$A7,'EUC2'!$C:$F,MATCH("AWAY",'EUC2'!$C$1:$F$1,0),0),"")&amp;IFERROR(VLOOKUP(LX$2&amp;$A7,'EUC2'!$D:$E,MATCH("HOME",'EUC2'!$D$1:$E$1,0),0),"")</f>
        <v/>
      </c>
      <c r="LY7" s="25" t="str">
        <f>IFERROR(VLOOKUP(LY$2&amp;$B7,'FPL FIX2'!$N$1:$Q$400,MATCH("HOME",'FPL FIX2'!$N$1:$Q$1,0),0),"")&amp;IFERROR(VLOOKUP(LY$2&amp;$B7,'FPL FIX2'!$O$1:$P$400,MATCH("AWAY",'FPL FIX2'!$O$1:$P$1,0),0),"")&amp;IFERROR(VLOOKUP(LY$2&amp;$A7,'FA2'!$A:$D,MATCH("AWAY",'FA2'!$A$1:$D$1,0),0),"")&amp;IFERROR(VLOOKUP(LY$2&amp;$A7,'FA2'!$B:$C,MATCH("HOME",'FA2'!$B$1:$C$1,0),0),"")&amp;IFERROR(VLOOKUP(LY$2&amp;$A7,'EFL2'!$A:$D,MATCH("AWAY",'EFL2'!$A$1:$D$1,0),0),"")&amp;IFERROR(VLOOKUP(LY$2&amp;$A7,'EFL2'!$B:$C,MATCH("HOME",'EFL2'!$B$1:$C$1,0),0),"")&amp;IFERROR(VLOOKUP(LY$2&amp;$A7,'UCL2'!$C:$F,MATCH("AWAY",'UCL2'!$C$1:$F$1,0),0),"")&amp;IFERROR(VLOOKUP(LY$2&amp;$A7,'UCL2'!$D:$E,MATCH("HOME",'UCL2'!$D$1:$E$1,0),0),"")&amp;IFERROR(VLOOKUP(LY$2&amp;$A7,'EU2'!$C:$F,MATCH("AWAY",'EU2'!$C$1:$F$1,0),0),"")&amp;IFERROR(VLOOKUP(LY$2&amp;$A7,'EU2'!$D:$E,MATCH("HOME",'EU2'!$D$1:$E$1,0),0),"")&amp;IFERROR(VLOOKUP(LY$2&amp;$A7,'EUC2'!$C:$F,MATCH("AWAY",'EUC2'!$C$1:$F$1,0),0),"")&amp;IFERROR(VLOOKUP(LY$2&amp;$A7,'EUC2'!$D:$E,MATCH("HOME",'EUC2'!$D$1:$E$1,0),0),"")</f>
        <v/>
      </c>
      <c r="LZ7" s="25" t="str">
        <f>IFERROR(VLOOKUP(LZ$2&amp;$B7,'FPL FIX2'!$N$1:$Q$400,MATCH("HOME",'FPL FIX2'!$N$1:$Q$1,0),0),"")&amp;IFERROR(VLOOKUP(LZ$2&amp;$B7,'FPL FIX2'!$O$1:$P$400,MATCH("AWAY",'FPL FIX2'!$O$1:$P$1,0),0),"")&amp;IFERROR(VLOOKUP(LZ$2&amp;$A7,'FA2'!$A:$D,MATCH("AWAY",'FA2'!$A$1:$D$1,0),0),"")&amp;IFERROR(VLOOKUP(LZ$2&amp;$A7,'FA2'!$B:$C,MATCH("HOME",'FA2'!$B$1:$C$1,0),0),"")&amp;IFERROR(VLOOKUP(LZ$2&amp;$A7,'EFL2'!$A:$D,MATCH("AWAY",'EFL2'!$A$1:$D$1,0),0),"")&amp;IFERROR(VLOOKUP(LZ$2&amp;$A7,'EFL2'!$B:$C,MATCH("HOME",'EFL2'!$B$1:$C$1,0),0),"")&amp;IFERROR(VLOOKUP(LZ$2&amp;$A7,'UCL2'!$C:$F,MATCH("AWAY",'UCL2'!$C$1:$F$1,0),0),"")&amp;IFERROR(VLOOKUP(LZ$2&amp;$A7,'UCL2'!$D:$E,MATCH("HOME",'UCL2'!$D$1:$E$1,0),0),"")&amp;IFERROR(VLOOKUP(LZ$2&amp;$A7,'EU2'!$C:$F,MATCH("AWAY",'EU2'!$C$1:$F$1,0),0),"")&amp;IFERROR(VLOOKUP(LZ$2&amp;$A7,'EU2'!$D:$E,MATCH("HOME",'EU2'!$D$1:$E$1,0),0),"")&amp;IFERROR(VLOOKUP(LZ$2&amp;$A7,'EUC2'!$C:$F,MATCH("AWAY",'EUC2'!$C$1:$F$1,0),0),"")&amp;IFERROR(VLOOKUP(LZ$2&amp;$A7,'EUC2'!$D:$E,MATCH("HOME",'EUC2'!$D$1:$E$1,0),0),"")</f>
        <v/>
      </c>
      <c r="MA7" s="25" t="str">
        <f>IFERROR(VLOOKUP(MA$2&amp;$B7,'FPL FIX2'!$N$1:$Q$400,MATCH("HOME",'FPL FIX2'!$N$1:$Q$1,0),0),"")&amp;IFERROR(VLOOKUP(MA$2&amp;$B7,'FPL FIX2'!$O$1:$P$400,MATCH("AWAY",'FPL FIX2'!$O$1:$P$1,0),0),"")&amp;IFERROR(VLOOKUP(MA$2&amp;$A7,'FA2'!$A:$D,MATCH("AWAY",'FA2'!$A$1:$D$1,0),0),"")&amp;IFERROR(VLOOKUP(MA$2&amp;$A7,'FA2'!$B:$C,MATCH("HOME",'FA2'!$B$1:$C$1,0),0),"")&amp;IFERROR(VLOOKUP(MA$2&amp;$A7,'EFL2'!$A:$D,MATCH("AWAY",'EFL2'!$A$1:$D$1,0),0),"")&amp;IFERROR(VLOOKUP(MA$2&amp;$A7,'EFL2'!$B:$C,MATCH("HOME",'EFL2'!$B$1:$C$1,0),0),"")&amp;IFERROR(VLOOKUP(MA$2&amp;$A7,'UCL2'!$C:$F,MATCH("AWAY",'UCL2'!$C$1:$F$1,0),0),"")&amp;IFERROR(VLOOKUP(MA$2&amp;$A7,'UCL2'!$D:$E,MATCH("HOME",'UCL2'!$D$1:$E$1,0),0),"")&amp;IFERROR(VLOOKUP(MA$2&amp;$A7,'EU2'!$C:$F,MATCH("AWAY",'EU2'!$C$1:$F$1,0),0),"")&amp;IFERROR(VLOOKUP(MA$2&amp;$A7,'EU2'!$D:$E,MATCH("HOME",'EU2'!$D$1:$E$1,0),0),"")&amp;IFERROR(VLOOKUP(MA$2&amp;$A7,'EUC2'!$C:$F,MATCH("AWAY",'EUC2'!$C$1:$F$1,0),0),"")&amp;IFERROR(VLOOKUP(MA$2&amp;$A7,'EUC2'!$D:$E,MATCH("HOME",'EUC2'!$D$1:$E$1,0),0),"")</f>
        <v/>
      </c>
      <c r="MB7" s="25" t="str">
        <f>IFERROR(VLOOKUP(MB$2&amp;$B7,'FPL FIX2'!$N$1:$Q$400,MATCH("HOME",'FPL FIX2'!$N$1:$Q$1,0),0),"")&amp;IFERROR(VLOOKUP(MB$2&amp;$B7,'FPL FIX2'!$O$1:$P$400,MATCH("AWAY",'FPL FIX2'!$O$1:$P$1,0),0),"")&amp;IFERROR(VLOOKUP(MB$2&amp;$A7,'FA2'!$A:$D,MATCH("AWAY",'FA2'!$A$1:$D$1,0),0),"")&amp;IFERROR(VLOOKUP(MB$2&amp;$A7,'FA2'!$B:$C,MATCH("HOME",'FA2'!$B$1:$C$1,0),0),"")&amp;IFERROR(VLOOKUP(MB$2&amp;$A7,'EFL2'!$A:$D,MATCH("AWAY",'EFL2'!$A$1:$D$1,0),0),"")&amp;IFERROR(VLOOKUP(MB$2&amp;$A7,'EFL2'!$B:$C,MATCH("HOME",'EFL2'!$B$1:$C$1,0),0),"")&amp;IFERROR(VLOOKUP(MB$2&amp;$A7,'UCL2'!$C:$F,MATCH("AWAY",'UCL2'!$C$1:$F$1,0),0),"")&amp;IFERROR(VLOOKUP(MB$2&amp;$A7,'UCL2'!$D:$E,MATCH("HOME",'UCL2'!$D$1:$E$1,0),0),"")&amp;IFERROR(VLOOKUP(MB$2&amp;$A7,'EU2'!$C:$F,MATCH("AWAY",'EU2'!$C$1:$F$1,0),0),"")&amp;IFERROR(VLOOKUP(MB$2&amp;$A7,'EU2'!$D:$E,MATCH("HOME",'EU2'!$D$1:$E$1,0),0),"")&amp;IFERROR(VLOOKUP(MB$2&amp;$A7,'EUC2'!$C:$F,MATCH("AWAY",'EUC2'!$C$1:$F$1,0),0),"")&amp;IFERROR(VLOOKUP(MB$2&amp;$A7,'EUC2'!$D:$E,MATCH("HOME",'EUC2'!$D$1:$E$1,0),0),"")</f>
        <v/>
      </c>
      <c r="MC7" s="25" t="str">
        <f>IFERROR(VLOOKUP(MC$2&amp;$B7,'FPL FIX2'!$N$1:$Q$400,MATCH("HOME",'FPL FIX2'!$N$1:$Q$1,0),0),"")&amp;IFERROR(VLOOKUP(MC$2&amp;$B7,'FPL FIX2'!$O$1:$P$400,MATCH("AWAY",'FPL FIX2'!$O$1:$P$1,0),0),"")&amp;IFERROR(VLOOKUP(MC$2&amp;$A7,'FA2'!$A:$D,MATCH("AWAY",'FA2'!$A$1:$D$1,0),0),"")&amp;IFERROR(VLOOKUP(MC$2&amp;$A7,'FA2'!$B:$C,MATCH("HOME",'FA2'!$B$1:$C$1,0),0),"")&amp;IFERROR(VLOOKUP(MC$2&amp;$A7,'EFL2'!$A:$D,MATCH("AWAY",'EFL2'!$A$1:$D$1,0),0),"")&amp;IFERROR(VLOOKUP(MC$2&amp;$A7,'EFL2'!$B:$C,MATCH("HOME",'EFL2'!$B$1:$C$1,0),0),"")&amp;IFERROR(VLOOKUP(MC$2&amp;$A7,'UCL2'!$C:$F,MATCH("AWAY",'UCL2'!$C$1:$F$1,0),0),"")&amp;IFERROR(VLOOKUP(MC$2&amp;$A7,'UCL2'!$D:$E,MATCH("HOME",'UCL2'!$D$1:$E$1,0),0),"")&amp;IFERROR(VLOOKUP(MC$2&amp;$A7,'EU2'!$C:$F,MATCH("AWAY",'EU2'!$C$1:$F$1,0),0),"")&amp;IFERROR(VLOOKUP(MC$2&amp;$A7,'EU2'!$D:$E,MATCH("HOME",'EU2'!$D$1:$E$1,0),0),"")&amp;IFERROR(VLOOKUP(MC$2&amp;$A7,'EUC2'!$C:$F,MATCH("AWAY",'EUC2'!$C$1:$F$1,0),0),"")&amp;IFERROR(VLOOKUP(MC$2&amp;$A7,'EUC2'!$D:$E,MATCH("HOME",'EUC2'!$D$1:$E$1,0),0),"")</f>
        <v/>
      </c>
      <c r="MD7" s="25" t="str">
        <f>IFERROR(VLOOKUP(MD$2&amp;$B7,'FPL FIX2'!$N$1:$Q$400,MATCH("HOME",'FPL FIX2'!$N$1:$Q$1,0),0),"")&amp;IFERROR(VLOOKUP(MD$2&amp;$B7,'FPL FIX2'!$O$1:$P$400,MATCH("AWAY",'FPL FIX2'!$O$1:$P$1,0),0),"")&amp;IFERROR(VLOOKUP(MD$2&amp;$A7,'FA2'!$A:$D,MATCH("AWAY",'FA2'!$A$1:$D$1,0),0),"")&amp;IFERROR(VLOOKUP(MD$2&amp;$A7,'FA2'!$B:$C,MATCH("HOME",'FA2'!$B$1:$C$1,0),0),"")&amp;IFERROR(VLOOKUP(MD$2&amp;$A7,'EFL2'!$A:$D,MATCH("AWAY",'EFL2'!$A$1:$D$1,0),0),"")&amp;IFERROR(VLOOKUP(MD$2&amp;$A7,'EFL2'!$B:$C,MATCH("HOME",'EFL2'!$B$1:$C$1,0),0),"")&amp;IFERROR(VLOOKUP(MD$2&amp;$A7,'UCL2'!$C:$F,MATCH("AWAY",'UCL2'!$C$1:$F$1,0),0),"")&amp;IFERROR(VLOOKUP(MD$2&amp;$A7,'UCL2'!$D:$E,MATCH("HOME",'UCL2'!$D$1:$E$1,0),0),"")&amp;IFERROR(VLOOKUP(MD$2&amp;$A7,'EU2'!$C:$F,MATCH("AWAY",'EU2'!$C$1:$F$1,0),0),"")&amp;IFERROR(VLOOKUP(MD$2&amp;$A7,'EU2'!$D:$E,MATCH("HOME",'EU2'!$D$1:$E$1,0),0),"")&amp;IFERROR(VLOOKUP(MD$2&amp;$A7,'EUC2'!$C:$F,MATCH("AWAY",'EUC2'!$C$1:$F$1,0),0),"")&amp;IFERROR(VLOOKUP(MD$2&amp;$A7,'EUC2'!$D:$E,MATCH("HOME",'EUC2'!$D$1:$E$1,0),0),"")</f>
        <v/>
      </c>
      <c r="ME7" s="25" t="str">
        <f>IFERROR(VLOOKUP(ME$2&amp;$B7,'FPL FIX2'!$N$1:$Q$400,MATCH("HOME",'FPL FIX2'!$N$1:$Q$1,0),0),"")&amp;IFERROR(VLOOKUP(ME$2&amp;$B7,'FPL FIX2'!$O$1:$P$400,MATCH("AWAY",'FPL FIX2'!$O$1:$P$1,0),0),"")&amp;IFERROR(VLOOKUP(ME$2&amp;$A7,'FA2'!$A:$D,MATCH("AWAY",'FA2'!$A$1:$D$1,0),0),"")&amp;IFERROR(VLOOKUP(ME$2&amp;$A7,'FA2'!$B:$C,MATCH("HOME",'FA2'!$B$1:$C$1,0),0),"")&amp;IFERROR(VLOOKUP(ME$2&amp;$A7,'EFL2'!$A:$D,MATCH("AWAY",'EFL2'!$A$1:$D$1,0),0),"")&amp;IFERROR(VLOOKUP(ME$2&amp;$A7,'EFL2'!$B:$C,MATCH("HOME",'EFL2'!$B$1:$C$1,0),0),"")&amp;IFERROR(VLOOKUP(ME$2&amp;$A7,'UCL2'!$C:$F,MATCH("AWAY",'UCL2'!$C$1:$F$1,0),0),"")&amp;IFERROR(VLOOKUP(ME$2&amp;$A7,'UCL2'!$D:$E,MATCH("HOME",'UCL2'!$D$1:$E$1,0),0),"")&amp;IFERROR(VLOOKUP(ME$2&amp;$A7,'EU2'!$C:$F,MATCH("AWAY",'EU2'!$C$1:$F$1,0),0),"")&amp;IFERROR(VLOOKUP(ME$2&amp;$A7,'EU2'!$D:$E,MATCH("HOME",'EU2'!$D$1:$E$1,0),0),"")&amp;IFERROR(VLOOKUP(ME$2&amp;$A7,'EUC2'!$C:$F,MATCH("AWAY",'EUC2'!$C$1:$F$1,0),0),"")&amp;IFERROR(VLOOKUP(ME$2&amp;$A7,'EUC2'!$D:$E,MATCH("HOME",'EUC2'!$D$1:$E$1,0),0),"")</f>
        <v/>
      </c>
      <c r="MF7" s="25" t="str">
        <f>IFERROR(VLOOKUP(MF$2&amp;$B7,'FPL FIX2'!$N$1:$Q$400,MATCH("HOME",'FPL FIX2'!$N$1:$Q$1,0),0),"")&amp;IFERROR(VLOOKUP(MF$2&amp;$B7,'FPL FIX2'!$O$1:$P$400,MATCH("AWAY",'FPL FIX2'!$O$1:$P$1,0),0),"")&amp;IFERROR(VLOOKUP(MF$2&amp;$A7,'FA2'!$A:$D,MATCH("AWAY",'FA2'!$A$1:$D$1,0),0),"")&amp;IFERROR(VLOOKUP(MF$2&amp;$A7,'FA2'!$B:$C,MATCH("HOME",'FA2'!$B$1:$C$1,0),0),"")&amp;IFERROR(VLOOKUP(MF$2&amp;$A7,'EFL2'!$A:$D,MATCH("AWAY",'EFL2'!$A$1:$D$1,0),0),"")&amp;IFERROR(VLOOKUP(MF$2&amp;$A7,'EFL2'!$B:$C,MATCH("HOME",'EFL2'!$B$1:$C$1,0),0),"")&amp;IFERROR(VLOOKUP(MF$2&amp;$A7,'UCL2'!$C:$F,MATCH("AWAY",'UCL2'!$C$1:$F$1,0),0),"")&amp;IFERROR(VLOOKUP(MF$2&amp;$A7,'UCL2'!$D:$E,MATCH("HOME",'UCL2'!$D$1:$E$1,0),0),"")&amp;IFERROR(VLOOKUP(MF$2&amp;$A7,'EU2'!$C:$F,MATCH("AWAY",'EU2'!$C$1:$F$1,0),0),"")&amp;IFERROR(VLOOKUP(MF$2&amp;$A7,'EU2'!$D:$E,MATCH("HOME",'EU2'!$D$1:$E$1,0),0),"")&amp;IFERROR(VLOOKUP(MF$2&amp;$A7,'EUC2'!$C:$F,MATCH("AWAY",'EUC2'!$C$1:$F$1,0),0),"")&amp;IFERROR(VLOOKUP(MF$2&amp;$A7,'EUC2'!$D:$E,MATCH("HOME",'EUC2'!$D$1:$E$1,0),0),"")</f>
        <v/>
      </c>
      <c r="MG7" s="25" t="str">
        <f>IFERROR(VLOOKUP(MG$2&amp;$B7,'FPL FIX2'!$N$1:$Q$400,MATCH("HOME",'FPL FIX2'!$N$1:$Q$1,0),0),"")&amp;IFERROR(VLOOKUP(MG$2&amp;$B7,'FPL FIX2'!$O$1:$P$400,MATCH("AWAY",'FPL FIX2'!$O$1:$P$1,0),0),"")&amp;IFERROR(VLOOKUP(MG$2&amp;$A7,'FA2'!$A:$D,MATCH("AWAY",'FA2'!$A$1:$D$1,0),0),"")&amp;IFERROR(VLOOKUP(MG$2&amp;$A7,'FA2'!$B:$C,MATCH("HOME",'FA2'!$B$1:$C$1,0),0),"")&amp;IFERROR(VLOOKUP(MG$2&amp;$A7,'EFL2'!$A:$D,MATCH("AWAY",'EFL2'!$A$1:$D$1,0),0),"")&amp;IFERROR(VLOOKUP(MG$2&amp;$A7,'EFL2'!$B:$C,MATCH("HOME",'EFL2'!$B$1:$C$1,0),0),"")&amp;IFERROR(VLOOKUP(MG$2&amp;$A7,'UCL2'!$C:$F,MATCH("AWAY",'UCL2'!$C$1:$F$1,0),0),"")&amp;IFERROR(VLOOKUP(MG$2&amp;$A7,'UCL2'!$D:$E,MATCH("HOME",'UCL2'!$D$1:$E$1,0),0),"")&amp;IFERROR(VLOOKUP(MG$2&amp;$A7,'EU2'!$C:$F,MATCH("AWAY",'EU2'!$C$1:$F$1,0),0),"")&amp;IFERROR(VLOOKUP(MG$2&amp;$A7,'EU2'!$D:$E,MATCH("HOME",'EU2'!$D$1:$E$1,0),0),"")&amp;IFERROR(VLOOKUP(MG$2&amp;$A7,'EUC2'!$C:$F,MATCH("AWAY",'EUC2'!$C$1:$F$1,0),0),"")&amp;IFERROR(VLOOKUP(MG$2&amp;$A7,'EUC2'!$D:$E,MATCH("HOME",'EUC2'!$D$1:$E$1,0),0),"")</f>
        <v/>
      </c>
      <c r="MH7" s="25" t="str">
        <f>IFERROR(VLOOKUP(MH$2&amp;$B7,'FPL FIX2'!$N$1:$Q$400,MATCH("HOME",'FPL FIX2'!$N$1:$Q$1,0),0),"")&amp;IFERROR(VLOOKUP(MH$2&amp;$B7,'FPL FIX2'!$O$1:$P$400,MATCH("AWAY",'FPL FIX2'!$O$1:$P$1,0),0),"")&amp;IFERROR(VLOOKUP(MH$2&amp;$A7,'FA2'!$A:$D,MATCH("AWAY",'FA2'!$A$1:$D$1,0),0),"")&amp;IFERROR(VLOOKUP(MH$2&amp;$A7,'FA2'!$B:$C,MATCH("HOME",'FA2'!$B$1:$C$1,0),0),"")&amp;IFERROR(VLOOKUP(MH$2&amp;$A7,'EFL2'!$A:$D,MATCH("AWAY",'EFL2'!$A$1:$D$1,0),0),"")&amp;IFERROR(VLOOKUP(MH$2&amp;$A7,'EFL2'!$B:$C,MATCH("HOME",'EFL2'!$B$1:$C$1,0),0),"")&amp;IFERROR(VLOOKUP(MH$2&amp;$A7,'UCL2'!$C:$F,MATCH("AWAY",'UCL2'!$C$1:$F$1,0),0),"")&amp;IFERROR(VLOOKUP(MH$2&amp;$A7,'UCL2'!$D:$E,MATCH("HOME",'UCL2'!$D$1:$E$1,0),0),"")&amp;IFERROR(VLOOKUP(MH$2&amp;$A7,'EU2'!$C:$F,MATCH("AWAY",'EU2'!$C$1:$F$1,0),0),"")&amp;IFERROR(VLOOKUP(MH$2&amp;$A7,'EU2'!$D:$E,MATCH("HOME",'EU2'!$D$1:$E$1,0),0),"")&amp;IFERROR(VLOOKUP(MH$2&amp;$A7,'EUC2'!$C:$F,MATCH("AWAY",'EUC2'!$C$1:$F$1,0),0),"")&amp;IFERROR(VLOOKUP(MH$2&amp;$A7,'EUC2'!$D:$E,MATCH("HOME",'EUC2'!$D$1:$E$1,0),0),"")</f>
        <v/>
      </c>
      <c r="MI7" s="25" t="str">
        <f>IFERROR(VLOOKUP(MI$2&amp;$B7,'FPL FIX2'!$N$1:$Q$400,MATCH("HOME",'FPL FIX2'!$N$1:$Q$1,0),0),"")&amp;IFERROR(VLOOKUP(MI$2&amp;$B7,'FPL FIX2'!$O$1:$P$400,MATCH("AWAY",'FPL FIX2'!$O$1:$P$1,0),0),"")&amp;IFERROR(VLOOKUP(MI$2&amp;$A7,'FA2'!$A:$D,MATCH("AWAY",'FA2'!$A$1:$D$1,0),0),"")&amp;IFERROR(VLOOKUP(MI$2&amp;$A7,'FA2'!$B:$C,MATCH("HOME",'FA2'!$B$1:$C$1,0),0),"")&amp;IFERROR(VLOOKUP(MI$2&amp;$A7,'EFL2'!$A:$D,MATCH("AWAY",'EFL2'!$A$1:$D$1,0),0),"")&amp;IFERROR(VLOOKUP(MI$2&amp;$A7,'EFL2'!$B:$C,MATCH("HOME",'EFL2'!$B$1:$C$1,0),0),"")&amp;IFERROR(VLOOKUP(MI$2&amp;$A7,'UCL2'!$C:$F,MATCH("AWAY",'UCL2'!$C$1:$F$1,0),0),"")&amp;IFERROR(VLOOKUP(MI$2&amp;$A7,'UCL2'!$D:$E,MATCH("HOME",'UCL2'!$D$1:$E$1,0),0),"")&amp;IFERROR(VLOOKUP(MI$2&amp;$A7,'EU2'!$C:$F,MATCH("AWAY",'EU2'!$C$1:$F$1,0),0),"")&amp;IFERROR(VLOOKUP(MI$2&amp;$A7,'EU2'!$D:$E,MATCH("HOME",'EU2'!$D$1:$E$1,0),0),"")&amp;IFERROR(VLOOKUP(MI$2&amp;$A7,'EUC2'!$C:$F,MATCH("AWAY",'EUC2'!$C$1:$F$1,0),0),"")&amp;IFERROR(VLOOKUP(MI$2&amp;$A7,'EUC2'!$D:$E,MATCH("HOME",'EUC2'!$D$1:$E$1,0),0),"")</f>
        <v/>
      </c>
      <c r="MJ7" s="25" t="str">
        <f>IFERROR(VLOOKUP(MJ$2&amp;$B7,'FPL FIX2'!$N$1:$Q$400,MATCH("HOME",'FPL FIX2'!$N$1:$Q$1,0),0),"")&amp;IFERROR(VLOOKUP(MJ$2&amp;$B7,'FPL FIX2'!$O$1:$P$400,MATCH("AWAY",'FPL FIX2'!$O$1:$P$1,0),0),"")&amp;IFERROR(VLOOKUP(MJ$2&amp;$A7,'FA2'!$A:$D,MATCH("AWAY",'FA2'!$A$1:$D$1,0),0),"")&amp;IFERROR(VLOOKUP(MJ$2&amp;$A7,'FA2'!$B:$C,MATCH("HOME",'FA2'!$B$1:$C$1,0),0),"")&amp;IFERROR(VLOOKUP(MJ$2&amp;$A7,'EFL2'!$A:$D,MATCH("AWAY",'EFL2'!$A$1:$D$1,0),0),"")&amp;IFERROR(VLOOKUP(MJ$2&amp;$A7,'EFL2'!$B:$C,MATCH("HOME",'EFL2'!$B$1:$C$1,0),0),"")&amp;IFERROR(VLOOKUP(MJ$2&amp;$A7,'UCL2'!$C:$F,MATCH("AWAY",'UCL2'!$C$1:$F$1,0),0),"")&amp;IFERROR(VLOOKUP(MJ$2&amp;$A7,'UCL2'!$D:$E,MATCH("HOME",'UCL2'!$D$1:$E$1,0),0),"")&amp;IFERROR(VLOOKUP(MJ$2&amp;$A7,'EU2'!$C:$F,MATCH("AWAY",'EU2'!$C$1:$F$1,0),0),"")&amp;IFERROR(VLOOKUP(MJ$2&amp;$A7,'EU2'!$D:$E,MATCH("HOME",'EU2'!$D$1:$E$1,0),0),"")&amp;IFERROR(VLOOKUP(MJ$2&amp;$A7,'EUC2'!$C:$F,MATCH("AWAY",'EUC2'!$C$1:$F$1,0),0),"")&amp;IFERROR(VLOOKUP(MJ$2&amp;$A7,'EUC2'!$D:$E,MATCH("HOME",'EUC2'!$D$1:$E$1,0),0),"")</f>
        <v/>
      </c>
      <c r="MK7" s="25" t="str">
        <f>IFERROR(VLOOKUP(MK$2&amp;$B7,'FPL FIX2'!$N$1:$Q$400,MATCH("HOME",'FPL FIX2'!$N$1:$Q$1,0),0),"")&amp;IFERROR(VLOOKUP(MK$2&amp;$B7,'FPL FIX2'!$O$1:$P$400,MATCH("AWAY",'FPL FIX2'!$O$1:$P$1,0),0),"")&amp;IFERROR(VLOOKUP(MK$2&amp;$A7,'FA2'!$A:$D,MATCH("AWAY",'FA2'!$A$1:$D$1,0),0),"")&amp;IFERROR(VLOOKUP(MK$2&amp;$A7,'FA2'!$B:$C,MATCH("HOME",'FA2'!$B$1:$C$1,0),0),"")&amp;IFERROR(VLOOKUP(MK$2&amp;$A7,'EFL2'!$A:$D,MATCH("AWAY",'EFL2'!$A$1:$D$1,0),0),"")&amp;IFERROR(VLOOKUP(MK$2&amp;$A7,'EFL2'!$B:$C,MATCH("HOME",'EFL2'!$B$1:$C$1,0),0),"")&amp;IFERROR(VLOOKUP(MK$2&amp;$A7,'UCL2'!$C:$F,MATCH("AWAY",'UCL2'!$C$1:$F$1,0),0),"")&amp;IFERROR(VLOOKUP(MK$2&amp;$A7,'UCL2'!$D:$E,MATCH("HOME",'UCL2'!$D$1:$E$1,0),0),"")&amp;IFERROR(VLOOKUP(MK$2&amp;$A7,'EU2'!$C:$F,MATCH("AWAY",'EU2'!$C$1:$F$1,0),0),"")&amp;IFERROR(VLOOKUP(MK$2&amp;$A7,'EU2'!$D:$E,MATCH("HOME",'EU2'!$D$1:$E$1,0),0),"")&amp;IFERROR(VLOOKUP(MK$2&amp;$A7,'EUC2'!$C:$F,MATCH("AWAY",'EUC2'!$C$1:$F$1,0),0),"")&amp;IFERROR(VLOOKUP(MK$2&amp;$A7,'EUC2'!$D:$E,MATCH("HOME",'EUC2'!$D$1:$E$1,0),0),"")</f>
        <v/>
      </c>
      <c r="ML7" s="25" t="str">
        <f>IFERROR(VLOOKUP(ML$2&amp;$B7,'FPL FIX2'!$N$1:$Q$400,MATCH("HOME",'FPL FIX2'!$N$1:$Q$1,0),0),"")&amp;IFERROR(VLOOKUP(ML$2&amp;$B7,'FPL FIX2'!$O$1:$P$400,MATCH("AWAY",'FPL FIX2'!$O$1:$P$1,0),0),"")&amp;IFERROR(VLOOKUP(ML$2&amp;$A7,'FA2'!$A:$D,MATCH("AWAY",'FA2'!$A$1:$D$1,0),0),"")&amp;IFERROR(VLOOKUP(ML$2&amp;$A7,'FA2'!$B:$C,MATCH("HOME",'FA2'!$B$1:$C$1,0),0),"")&amp;IFERROR(VLOOKUP(ML$2&amp;$A7,'EFL2'!$A:$D,MATCH("AWAY",'EFL2'!$A$1:$D$1,0),0),"")&amp;IFERROR(VLOOKUP(ML$2&amp;$A7,'EFL2'!$B:$C,MATCH("HOME",'EFL2'!$B$1:$C$1,0),0),"")&amp;IFERROR(VLOOKUP(ML$2&amp;$A7,'UCL2'!$C:$F,MATCH("AWAY",'UCL2'!$C$1:$F$1,0),0),"")&amp;IFERROR(VLOOKUP(ML$2&amp;$A7,'UCL2'!$D:$E,MATCH("HOME",'UCL2'!$D$1:$E$1,0),0),"")&amp;IFERROR(VLOOKUP(ML$2&amp;$A7,'EU2'!$C:$F,MATCH("AWAY",'EU2'!$C$1:$F$1,0),0),"")&amp;IFERROR(VLOOKUP(ML$2&amp;$A7,'EU2'!$D:$E,MATCH("HOME",'EU2'!$D$1:$E$1,0),0),"")&amp;IFERROR(VLOOKUP(ML$2&amp;$A7,'EUC2'!$C:$F,MATCH("AWAY",'EUC2'!$C$1:$F$1,0),0),"")&amp;IFERROR(VLOOKUP(ML$2&amp;$A7,'EUC2'!$D:$E,MATCH("HOME",'EUC2'!$D$1:$E$1,0),0),"")</f>
        <v/>
      </c>
      <c r="MM7" s="25" t="str">
        <f>IFERROR(VLOOKUP(MM$2&amp;$B7,'FPL FIX2'!$N$1:$Q$400,MATCH("HOME",'FPL FIX2'!$N$1:$Q$1,0),0),"")&amp;IFERROR(VLOOKUP(MM$2&amp;$B7,'FPL FIX2'!$O$1:$P$400,MATCH("AWAY",'FPL FIX2'!$O$1:$P$1,0),0),"")&amp;IFERROR(VLOOKUP(MM$2&amp;$A7,'FA2'!$A:$D,MATCH("AWAY",'FA2'!$A$1:$D$1,0),0),"")&amp;IFERROR(VLOOKUP(MM$2&amp;$A7,'FA2'!$B:$C,MATCH("HOME",'FA2'!$B$1:$C$1,0),0),"")&amp;IFERROR(VLOOKUP(MM$2&amp;$A7,'EFL2'!$A:$D,MATCH("AWAY",'EFL2'!$A$1:$D$1,0),0),"")&amp;IFERROR(VLOOKUP(MM$2&amp;$A7,'EFL2'!$B:$C,MATCH("HOME",'EFL2'!$B$1:$C$1,0),0),"")&amp;IFERROR(VLOOKUP(MM$2&amp;$A7,'UCL2'!$C:$F,MATCH("AWAY",'UCL2'!$C$1:$F$1,0),0),"")&amp;IFERROR(VLOOKUP(MM$2&amp;$A7,'UCL2'!$D:$E,MATCH("HOME",'UCL2'!$D$1:$E$1,0),0),"")&amp;IFERROR(VLOOKUP(MM$2&amp;$A7,'EU2'!$C:$F,MATCH("AWAY",'EU2'!$C$1:$F$1,0),0),"")&amp;IFERROR(VLOOKUP(MM$2&amp;$A7,'EU2'!$D:$E,MATCH("HOME",'EU2'!$D$1:$E$1,0),0),"")&amp;IFERROR(VLOOKUP(MM$2&amp;$A7,'EUC2'!$C:$F,MATCH("AWAY",'EUC2'!$C$1:$F$1,0),0),"")&amp;IFERROR(VLOOKUP(MM$2&amp;$A7,'EUC2'!$D:$E,MATCH("HOME",'EUC2'!$D$1:$E$1,0),0),"")</f>
        <v/>
      </c>
      <c r="MN7" s="25" t="str">
        <f>IFERROR(VLOOKUP(MN$2&amp;$B7,'FPL FIX2'!$N$1:$Q$400,MATCH("HOME",'FPL FIX2'!$N$1:$Q$1,0),0),"")&amp;IFERROR(VLOOKUP(MN$2&amp;$B7,'FPL FIX2'!$O$1:$P$400,MATCH("AWAY",'FPL FIX2'!$O$1:$P$1,0),0),"")&amp;IFERROR(VLOOKUP(MN$2&amp;$A7,'FA2'!$A:$D,MATCH("AWAY",'FA2'!$A$1:$D$1,0),0),"")&amp;IFERROR(VLOOKUP(MN$2&amp;$A7,'FA2'!$B:$C,MATCH("HOME",'FA2'!$B$1:$C$1,0),0),"")&amp;IFERROR(VLOOKUP(MN$2&amp;$A7,'EFL2'!$A:$D,MATCH("AWAY",'EFL2'!$A$1:$D$1,0),0),"")&amp;IFERROR(VLOOKUP(MN$2&amp;$A7,'EFL2'!$B:$C,MATCH("HOME",'EFL2'!$B$1:$C$1,0),0),"")&amp;IFERROR(VLOOKUP(MN$2&amp;$A7,'UCL2'!$C:$F,MATCH("AWAY",'UCL2'!$C$1:$F$1,0),0),"")&amp;IFERROR(VLOOKUP(MN$2&amp;$A7,'UCL2'!$D:$E,MATCH("HOME",'UCL2'!$D$1:$E$1,0),0),"")&amp;IFERROR(VLOOKUP(MN$2&amp;$A7,'EU2'!$C:$F,MATCH("AWAY",'EU2'!$C$1:$F$1,0),0),"")&amp;IFERROR(VLOOKUP(MN$2&amp;$A7,'EU2'!$D:$E,MATCH("HOME",'EU2'!$D$1:$E$1,0),0),"")&amp;IFERROR(VLOOKUP(MN$2&amp;$A7,'EUC2'!$C:$F,MATCH("AWAY",'EUC2'!$C$1:$F$1,0),0),"")&amp;IFERROR(VLOOKUP(MN$2&amp;$A7,'EUC2'!$D:$E,MATCH("HOME",'EUC2'!$D$1:$E$1,0),0),"")</f>
        <v/>
      </c>
      <c r="MO7" s="25" t="str">
        <f>IFERROR(VLOOKUP(MO$2&amp;$B7,'FPL FIX2'!$N$1:$Q$400,MATCH("HOME",'FPL FIX2'!$N$1:$Q$1,0),0),"")&amp;IFERROR(VLOOKUP(MO$2&amp;$B7,'FPL FIX2'!$O$1:$P$400,MATCH("AWAY",'FPL FIX2'!$O$1:$P$1,0),0),"")&amp;IFERROR(VLOOKUP(MO$2&amp;$A7,'FA2'!$A:$D,MATCH("AWAY",'FA2'!$A$1:$D$1,0),0),"")&amp;IFERROR(VLOOKUP(MO$2&amp;$A7,'FA2'!$B:$C,MATCH("HOME",'FA2'!$B$1:$C$1,0),0),"")&amp;IFERROR(VLOOKUP(MO$2&amp;$A7,'EFL2'!$A:$D,MATCH("AWAY",'EFL2'!$A$1:$D$1,0),0),"")&amp;IFERROR(VLOOKUP(MO$2&amp;$A7,'EFL2'!$B:$C,MATCH("HOME",'EFL2'!$B$1:$C$1,0),0),"")&amp;IFERROR(VLOOKUP(MO$2&amp;$A7,'UCL2'!$C:$F,MATCH("AWAY",'UCL2'!$C$1:$F$1,0),0),"")&amp;IFERROR(VLOOKUP(MO$2&amp;$A7,'UCL2'!$D:$E,MATCH("HOME",'UCL2'!$D$1:$E$1,0),0),"")&amp;IFERROR(VLOOKUP(MO$2&amp;$A7,'EU2'!$C:$F,MATCH("AWAY",'EU2'!$C$1:$F$1,0),0),"")&amp;IFERROR(VLOOKUP(MO$2&amp;$A7,'EU2'!$D:$E,MATCH("HOME",'EU2'!$D$1:$E$1,0),0),"")&amp;IFERROR(VLOOKUP(MO$2&amp;$A7,'EUC2'!$C:$F,MATCH("AWAY",'EUC2'!$C$1:$F$1,0),0),"")&amp;IFERROR(VLOOKUP(MO$2&amp;$A7,'EUC2'!$D:$E,MATCH("HOME",'EUC2'!$D$1:$E$1,0),0),"")</f>
        <v/>
      </c>
      <c r="MP7" s="25" t="str">
        <f>IFERROR(VLOOKUP(MP$2&amp;$B7,'FPL FIX2'!$N$1:$Q$400,MATCH("HOME",'FPL FIX2'!$N$1:$Q$1,0),0),"")&amp;IFERROR(VLOOKUP(MP$2&amp;$B7,'FPL FIX2'!$O$1:$P$400,MATCH("AWAY",'FPL FIX2'!$O$1:$P$1,0),0),"")&amp;IFERROR(VLOOKUP(MP$2&amp;$A7,'FA2'!$A:$D,MATCH("AWAY",'FA2'!$A$1:$D$1,0),0),"")&amp;IFERROR(VLOOKUP(MP$2&amp;$A7,'FA2'!$B:$C,MATCH("HOME",'FA2'!$B$1:$C$1,0),0),"")&amp;IFERROR(VLOOKUP(MP$2&amp;$A7,'EFL2'!$A:$D,MATCH("AWAY",'EFL2'!$A$1:$D$1,0),0),"")&amp;IFERROR(VLOOKUP(MP$2&amp;$A7,'EFL2'!$B:$C,MATCH("HOME",'EFL2'!$B$1:$C$1,0),0),"")&amp;IFERROR(VLOOKUP(MP$2&amp;$A7,'UCL2'!$C:$F,MATCH("AWAY",'UCL2'!$C$1:$F$1,0),0),"")&amp;IFERROR(VLOOKUP(MP$2&amp;$A7,'UCL2'!$D:$E,MATCH("HOME",'UCL2'!$D$1:$E$1,0),0),"")&amp;IFERROR(VLOOKUP(MP$2&amp;$A7,'EU2'!$C:$F,MATCH("AWAY",'EU2'!$C$1:$F$1,0),0),"")&amp;IFERROR(VLOOKUP(MP$2&amp;$A7,'EU2'!$D:$E,MATCH("HOME",'EU2'!$D$1:$E$1,0),0),"")&amp;IFERROR(VLOOKUP(MP$2&amp;$A7,'EUC2'!$C:$F,MATCH("AWAY",'EUC2'!$C$1:$F$1,0),0),"")&amp;IFERROR(VLOOKUP(MP$2&amp;$A7,'EUC2'!$D:$E,MATCH("HOME",'EUC2'!$D$1:$E$1,0),0),"")</f>
        <v/>
      </c>
      <c r="MQ7" s="25" t="str">
        <f>IFERROR(VLOOKUP(MQ$2&amp;$B7,'FPL FIX2'!$N$1:$Q$400,MATCH("HOME",'FPL FIX2'!$N$1:$Q$1,0),0),"")&amp;IFERROR(VLOOKUP(MQ$2&amp;$B7,'FPL FIX2'!$O$1:$P$400,MATCH("AWAY",'FPL FIX2'!$O$1:$P$1,0),0),"")&amp;IFERROR(VLOOKUP(MQ$2&amp;$A7,'FA2'!$A:$D,MATCH("AWAY",'FA2'!$A$1:$D$1,0),0),"")&amp;IFERROR(VLOOKUP(MQ$2&amp;$A7,'FA2'!$B:$C,MATCH("HOME",'FA2'!$B$1:$C$1,0),0),"")&amp;IFERROR(VLOOKUP(MQ$2&amp;$A7,'EFL2'!$A:$D,MATCH("AWAY",'EFL2'!$A$1:$D$1,0),0),"")&amp;IFERROR(VLOOKUP(MQ$2&amp;$A7,'EFL2'!$B:$C,MATCH("HOME",'EFL2'!$B$1:$C$1,0),0),"")&amp;IFERROR(VLOOKUP(MQ$2&amp;$A7,'UCL2'!$C:$F,MATCH("AWAY",'UCL2'!$C$1:$F$1,0),0),"")&amp;IFERROR(VLOOKUP(MQ$2&amp;$A7,'UCL2'!$D:$E,MATCH("HOME",'UCL2'!$D$1:$E$1,0),0),"")&amp;IFERROR(VLOOKUP(MQ$2&amp;$A7,'EU2'!$C:$F,MATCH("AWAY",'EU2'!$C$1:$F$1,0),0),"")&amp;IFERROR(VLOOKUP(MQ$2&amp;$A7,'EU2'!$D:$E,MATCH("HOME",'EU2'!$D$1:$E$1,0),0),"")&amp;IFERROR(VLOOKUP(MQ$2&amp;$A7,'EUC2'!$C:$F,MATCH("AWAY",'EUC2'!$C$1:$F$1,0),0),"")&amp;IFERROR(VLOOKUP(MQ$2&amp;$A7,'EUC2'!$D:$E,MATCH("HOME",'EUC2'!$D$1:$E$1,0),0),"")</f>
        <v/>
      </c>
      <c r="MR7" s="25" t="str">
        <f>IFERROR(VLOOKUP(MR$2&amp;$B7,'FPL FIX2'!$N$1:$Q$400,MATCH("HOME",'FPL FIX2'!$N$1:$Q$1,0),0),"")&amp;IFERROR(VLOOKUP(MR$2&amp;$B7,'FPL FIX2'!$O$1:$P$400,MATCH("AWAY",'FPL FIX2'!$O$1:$P$1,0),0),"")&amp;IFERROR(VLOOKUP(MR$2&amp;$A7,'FA2'!$A:$D,MATCH("AWAY",'FA2'!$A$1:$D$1,0),0),"")&amp;IFERROR(VLOOKUP(MR$2&amp;$A7,'FA2'!$B:$C,MATCH("HOME",'FA2'!$B$1:$C$1,0),0),"")&amp;IFERROR(VLOOKUP(MR$2&amp;$A7,'EFL2'!$A:$D,MATCH("AWAY",'EFL2'!$A$1:$D$1,0),0),"")&amp;IFERROR(VLOOKUP(MR$2&amp;$A7,'EFL2'!$B:$C,MATCH("HOME",'EFL2'!$B$1:$C$1,0),0),"")&amp;IFERROR(VLOOKUP(MR$2&amp;$A7,'UCL2'!$C:$F,MATCH("AWAY",'UCL2'!$C$1:$F$1,0),0),"")&amp;IFERROR(VLOOKUP(MR$2&amp;$A7,'UCL2'!$D:$E,MATCH("HOME",'UCL2'!$D$1:$E$1,0),0),"")&amp;IFERROR(VLOOKUP(MR$2&amp;$A7,'EU2'!$C:$F,MATCH("AWAY",'EU2'!$C$1:$F$1,0),0),"")&amp;IFERROR(VLOOKUP(MR$2&amp;$A7,'EU2'!$D:$E,MATCH("HOME",'EU2'!$D$1:$E$1,0),0),"")&amp;IFERROR(VLOOKUP(MR$2&amp;$A7,'EUC2'!$C:$F,MATCH("AWAY",'EUC2'!$C$1:$F$1,0),0),"")&amp;IFERROR(VLOOKUP(MR$2&amp;$A7,'EUC2'!$D:$E,MATCH("HOME",'EUC2'!$D$1:$E$1,0),0),"")</f>
        <v/>
      </c>
      <c r="MS7" s="25" t="str">
        <f>IFERROR(VLOOKUP(MS$2&amp;$B7,'FPL FIX2'!$N$1:$Q$400,MATCH("HOME",'FPL FIX2'!$N$1:$Q$1,0),0),"")&amp;IFERROR(VLOOKUP(MS$2&amp;$B7,'FPL FIX2'!$O$1:$P$400,MATCH("AWAY",'FPL FIX2'!$O$1:$P$1,0),0),"")&amp;IFERROR(VLOOKUP(MS$2&amp;$A7,'FA2'!$A:$D,MATCH("AWAY",'FA2'!$A$1:$D$1,0),0),"")&amp;IFERROR(VLOOKUP(MS$2&amp;$A7,'FA2'!$B:$C,MATCH("HOME",'FA2'!$B$1:$C$1,0),0),"")&amp;IFERROR(VLOOKUP(MS$2&amp;$A7,'EFL2'!$A:$D,MATCH("AWAY",'EFL2'!$A$1:$D$1,0),0),"")&amp;IFERROR(VLOOKUP(MS$2&amp;$A7,'EFL2'!$B:$C,MATCH("HOME",'EFL2'!$B$1:$C$1,0),0),"")&amp;IFERROR(VLOOKUP(MS$2&amp;$A7,'UCL2'!$C:$F,MATCH("AWAY",'UCL2'!$C$1:$F$1,0),0),"")&amp;IFERROR(VLOOKUP(MS$2&amp;$A7,'UCL2'!$D:$E,MATCH("HOME",'UCL2'!$D$1:$E$1,0),0),"")&amp;IFERROR(VLOOKUP(MS$2&amp;$A7,'EU2'!$C:$F,MATCH("AWAY",'EU2'!$C$1:$F$1,0),0),"")&amp;IFERROR(VLOOKUP(MS$2&amp;$A7,'EU2'!$D:$E,MATCH("HOME",'EU2'!$D$1:$E$1,0),0),"")&amp;IFERROR(VLOOKUP(MS$2&amp;$A7,'EUC2'!$C:$F,MATCH("AWAY",'EUC2'!$C$1:$F$1,0),0),"")&amp;IFERROR(VLOOKUP(MS$2&amp;$A7,'EUC2'!$D:$E,MATCH("HOME",'EUC2'!$D$1:$E$1,0),0),"")</f>
        <v/>
      </c>
      <c r="MT7" s="25" t="str">
        <f>IFERROR(VLOOKUP(MT$2&amp;$B7,'FPL FIX2'!$N$1:$Q$400,MATCH("HOME",'FPL FIX2'!$N$1:$Q$1,0),0),"")&amp;IFERROR(VLOOKUP(MT$2&amp;$B7,'FPL FIX2'!$O$1:$P$400,MATCH("AWAY",'FPL FIX2'!$O$1:$P$1,0),0),"")&amp;IFERROR(VLOOKUP(MT$2&amp;$A7,'FA2'!$A:$D,MATCH("AWAY",'FA2'!$A$1:$D$1,0),0),"")&amp;IFERROR(VLOOKUP(MT$2&amp;$A7,'FA2'!$B:$C,MATCH("HOME",'FA2'!$B$1:$C$1,0),0),"")&amp;IFERROR(VLOOKUP(MT$2&amp;$A7,'EFL2'!$A:$D,MATCH("AWAY",'EFL2'!$A$1:$D$1,0),0),"")&amp;IFERROR(VLOOKUP(MT$2&amp;$A7,'EFL2'!$B:$C,MATCH("HOME",'EFL2'!$B$1:$C$1,0),0),"")&amp;IFERROR(VLOOKUP(MT$2&amp;$A7,'UCL2'!$C:$F,MATCH("AWAY",'UCL2'!$C$1:$F$1,0),0),"")&amp;IFERROR(VLOOKUP(MT$2&amp;$A7,'UCL2'!$D:$E,MATCH("HOME",'UCL2'!$D$1:$E$1,0),0),"")&amp;IFERROR(VLOOKUP(MT$2&amp;$A7,'EU2'!$C:$F,MATCH("AWAY",'EU2'!$C$1:$F$1,0),0),"")&amp;IFERROR(VLOOKUP(MT$2&amp;$A7,'EU2'!$D:$E,MATCH("HOME",'EU2'!$D$1:$E$1,0),0),"")&amp;IFERROR(VLOOKUP(MT$2&amp;$A7,'EUC2'!$C:$F,MATCH("AWAY",'EUC2'!$C$1:$F$1,0),0),"")&amp;IFERROR(VLOOKUP(MT$2&amp;$A7,'EUC2'!$D:$E,MATCH("HOME",'EUC2'!$D$1:$E$1,0),0),"")</f>
        <v/>
      </c>
      <c r="MU7" s="25" t="str">
        <f>IFERROR(VLOOKUP(MU$2&amp;$B7,'FPL FIX2'!$N$1:$Q$400,MATCH("HOME",'FPL FIX2'!$N$1:$Q$1,0),0),"")&amp;IFERROR(VLOOKUP(MU$2&amp;$B7,'FPL FIX2'!$O$1:$P$400,MATCH("AWAY",'FPL FIX2'!$O$1:$P$1,0),0),"")&amp;IFERROR(VLOOKUP(MU$2&amp;$A7,'FA2'!$A:$D,MATCH("AWAY",'FA2'!$A$1:$D$1,0),0),"")&amp;IFERROR(VLOOKUP(MU$2&amp;$A7,'FA2'!$B:$C,MATCH("HOME",'FA2'!$B$1:$C$1,0),0),"")&amp;IFERROR(VLOOKUP(MU$2&amp;$A7,'EFL2'!$A:$D,MATCH("AWAY",'EFL2'!$A$1:$D$1,0),0),"")&amp;IFERROR(VLOOKUP(MU$2&amp;$A7,'EFL2'!$B:$C,MATCH("HOME",'EFL2'!$B$1:$C$1,0),0),"")&amp;IFERROR(VLOOKUP(MU$2&amp;$A7,'UCL2'!$C:$F,MATCH("AWAY",'UCL2'!$C$1:$F$1,0),0),"")&amp;IFERROR(VLOOKUP(MU$2&amp;$A7,'UCL2'!$D:$E,MATCH("HOME",'UCL2'!$D$1:$E$1,0),0),"")&amp;IFERROR(VLOOKUP(MU$2&amp;$A7,'EU2'!$C:$F,MATCH("AWAY",'EU2'!$C$1:$F$1,0),0),"")&amp;IFERROR(VLOOKUP(MU$2&amp;$A7,'EU2'!$D:$E,MATCH("HOME",'EU2'!$D$1:$E$1,0),0),"")&amp;IFERROR(VLOOKUP(MU$2&amp;$A7,'EUC2'!$C:$F,MATCH("AWAY",'EUC2'!$C$1:$F$1,0),0),"")&amp;IFERROR(VLOOKUP(MU$2&amp;$A7,'EUC2'!$D:$E,MATCH("HOME",'EUC2'!$D$1:$E$1,0),0),"")</f>
        <v/>
      </c>
      <c r="MV7" s="25" t="str">
        <f>IFERROR(VLOOKUP(MV$2&amp;$B7,'FPL FIX2'!$N$1:$Q$400,MATCH("HOME",'FPL FIX2'!$N$1:$Q$1,0),0),"")&amp;IFERROR(VLOOKUP(MV$2&amp;$B7,'FPL FIX2'!$O$1:$P$400,MATCH("AWAY",'FPL FIX2'!$O$1:$P$1,0),0),"")&amp;IFERROR(VLOOKUP(MV$2&amp;$A7,'FA2'!$A:$D,MATCH("AWAY",'FA2'!$A$1:$D$1,0),0),"")&amp;IFERROR(VLOOKUP(MV$2&amp;$A7,'FA2'!$B:$C,MATCH("HOME",'FA2'!$B$1:$C$1,0),0),"")&amp;IFERROR(VLOOKUP(MV$2&amp;$A7,'EFL2'!$A:$D,MATCH("AWAY",'EFL2'!$A$1:$D$1,0),0),"")&amp;IFERROR(VLOOKUP(MV$2&amp;$A7,'EFL2'!$B:$C,MATCH("HOME",'EFL2'!$B$1:$C$1,0),0),"")&amp;IFERROR(VLOOKUP(MV$2&amp;$A7,'UCL2'!$C:$F,MATCH("AWAY",'UCL2'!$C$1:$F$1,0),0),"")&amp;IFERROR(VLOOKUP(MV$2&amp;$A7,'UCL2'!$D:$E,MATCH("HOME",'UCL2'!$D$1:$E$1,0),0),"")&amp;IFERROR(VLOOKUP(MV$2&amp;$A7,'EU2'!$C:$F,MATCH("AWAY",'EU2'!$C$1:$F$1,0),0),"")&amp;IFERROR(VLOOKUP(MV$2&amp;$A7,'EU2'!$D:$E,MATCH("HOME",'EU2'!$D$1:$E$1,0),0),"")&amp;IFERROR(VLOOKUP(MV$2&amp;$A7,'EUC2'!$C:$F,MATCH("AWAY",'EUC2'!$C$1:$F$1,0),0),"")&amp;IFERROR(VLOOKUP(MV$2&amp;$A7,'EUC2'!$D:$E,MATCH("HOME",'EUC2'!$D$1:$E$1,0),0),"")</f>
        <v/>
      </c>
      <c r="MW7" s="25" t="str">
        <f>IFERROR(VLOOKUP(MW$2&amp;$B7,'FPL FIX2'!$N$1:$Q$400,MATCH("HOME",'FPL FIX2'!$N$1:$Q$1,0),0),"")&amp;IFERROR(VLOOKUP(MW$2&amp;$B7,'FPL FIX2'!$O$1:$P$400,MATCH("AWAY",'FPL FIX2'!$O$1:$P$1,0),0),"")&amp;IFERROR(VLOOKUP(MW$2&amp;$A7,'FA2'!$A:$D,MATCH("AWAY",'FA2'!$A$1:$D$1,0),0),"")&amp;IFERROR(VLOOKUP(MW$2&amp;$A7,'FA2'!$B:$C,MATCH("HOME",'FA2'!$B$1:$C$1,0),0),"")&amp;IFERROR(VLOOKUP(MW$2&amp;$A7,'EFL2'!$A:$D,MATCH("AWAY",'EFL2'!$A$1:$D$1,0),0),"")&amp;IFERROR(VLOOKUP(MW$2&amp;$A7,'EFL2'!$B:$C,MATCH("HOME",'EFL2'!$B$1:$C$1,0),0),"")&amp;IFERROR(VLOOKUP(MW$2&amp;$A7,'UCL2'!$C:$F,MATCH("AWAY",'UCL2'!$C$1:$F$1,0),0),"")&amp;IFERROR(VLOOKUP(MW$2&amp;$A7,'UCL2'!$D:$E,MATCH("HOME",'UCL2'!$D$1:$E$1,0),0),"")&amp;IFERROR(VLOOKUP(MW$2&amp;$A7,'EU2'!$C:$F,MATCH("AWAY",'EU2'!$C$1:$F$1,0),0),"")&amp;IFERROR(VLOOKUP(MW$2&amp;$A7,'EU2'!$D:$E,MATCH("HOME",'EU2'!$D$1:$E$1,0),0),"")&amp;IFERROR(VLOOKUP(MW$2&amp;$A7,'EUC2'!$C:$F,MATCH("AWAY",'EUC2'!$C$1:$F$1,0),0),"")&amp;IFERROR(VLOOKUP(MW$2&amp;$A7,'EUC2'!$D:$E,MATCH("HOME",'EUC2'!$D$1:$E$1,0),0),"")</f>
        <v/>
      </c>
      <c r="MX7" s="25" t="str">
        <f>IFERROR(VLOOKUP(MX$2&amp;$B7,'FPL FIX2'!$N$1:$Q$400,MATCH("HOME",'FPL FIX2'!$N$1:$Q$1,0),0),"")&amp;IFERROR(VLOOKUP(MX$2&amp;$B7,'FPL FIX2'!$O$1:$P$400,MATCH("AWAY",'FPL FIX2'!$O$1:$P$1,0),0),"")&amp;IFERROR(VLOOKUP(MX$2&amp;$A7,'FA2'!$A:$D,MATCH("AWAY",'FA2'!$A$1:$D$1,0),0),"")&amp;IFERROR(VLOOKUP(MX$2&amp;$A7,'FA2'!$B:$C,MATCH("HOME",'FA2'!$B$1:$C$1,0),0),"")&amp;IFERROR(VLOOKUP(MX$2&amp;$A7,'EFL2'!$A:$D,MATCH("AWAY",'EFL2'!$A$1:$D$1,0),0),"")&amp;IFERROR(VLOOKUP(MX$2&amp;$A7,'EFL2'!$B:$C,MATCH("HOME",'EFL2'!$B$1:$C$1,0),0),"")&amp;IFERROR(VLOOKUP(MX$2&amp;$A7,'UCL2'!$C:$F,MATCH("AWAY",'UCL2'!$C$1:$F$1,0),0),"")&amp;IFERROR(VLOOKUP(MX$2&amp;$A7,'UCL2'!$D:$E,MATCH("HOME",'UCL2'!$D$1:$E$1,0),0),"")&amp;IFERROR(VLOOKUP(MX$2&amp;$A7,'EU2'!$C:$F,MATCH("AWAY",'EU2'!$C$1:$F$1,0),0),"")&amp;IFERROR(VLOOKUP(MX$2&amp;$A7,'EU2'!$D:$E,MATCH("HOME",'EU2'!$D$1:$E$1,0),0),"")&amp;IFERROR(VLOOKUP(MX$2&amp;$A7,'EUC2'!$C:$F,MATCH("AWAY",'EUC2'!$C$1:$F$1,0),0),"")&amp;IFERROR(VLOOKUP(MX$2&amp;$A7,'EUC2'!$D:$E,MATCH("HOME",'EUC2'!$D$1:$E$1,0),0),"")</f>
        <v/>
      </c>
      <c r="MY7" s="25" t="str">
        <f>IFERROR(VLOOKUP(MY$2&amp;$B7,'FPL FIX2'!$N$1:$Q$400,MATCH("HOME",'FPL FIX2'!$N$1:$Q$1,0),0),"")&amp;IFERROR(VLOOKUP(MY$2&amp;$B7,'FPL FIX2'!$O$1:$P$400,MATCH("AWAY",'FPL FIX2'!$O$1:$P$1,0),0),"")&amp;IFERROR(VLOOKUP(MY$2&amp;$A7,'FA2'!$A:$D,MATCH("AWAY",'FA2'!$A$1:$D$1,0),0),"")&amp;IFERROR(VLOOKUP(MY$2&amp;$A7,'FA2'!$B:$C,MATCH("HOME",'FA2'!$B$1:$C$1,0),0),"")&amp;IFERROR(VLOOKUP(MY$2&amp;$A7,'EFL2'!$A:$D,MATCH("AWAY",'EFL2'!$A$1:$D$1,0),0),"")&amp;IFERROR(VLOOKUP(MY$2&amp;$A7,'EFL2'!$B:$C,MATCH("HOME",'EFL2'!$B$1:$C$1,0),0),"")&amp;IFERROR(VLOOKUP(MY$2&amp;$A7,'UCL2'!$C:$F,MATCH("AWAY",'UCL2'!$C$1:$F$1,0),0),"")&amp;IFERROR(VLOOKUP(MY$2&amp;$A7,'UCL2'!$D:$E,MATCH("HOME",'UCL2'!$D$1:$E$1,0),0),"")&amp;IFERROR(VLOOKUP(MY$2&amp;$A7,'EU2'!$C:$F,MATCH("AWAY",'EU2'!$C$1:$F$1,0),0),"")&amp;IFERROR(VLOOKUP(MY$2&amp;$A7,'EU2'!$D:$E,MATCH("HOME",'EU2'!$D$1:$E$1,0),0),"")&amp;IFERROR(VLOOKUP(MY$2&amp;$A7,'EUC2'!$C:$F,MATCH("AWAY",'EUC2'!$C$1:$F$1,0),0),"")&amp;IFERROR(VLOOKUP(MY$2&amp;$A7,'EUC2'!$D:$E,MATCH("HOME",'EUC2'!$D$1:$E$1,0),0),"")</f>
        <v/>
      </c>
      <c r="MZ7" s="25" t="str">
        <f>IFERROR(VLOOKUP(MZ$2&amp;$B7,'FPL FIX2'!$N$1:$Q$400,MATCH("HOME",'FPL FIX2'!$N$1:$Q$1,0),0),"")&amp;IFERROR(VLOOKUP(MZ$2&amp;$B7,'FPL FIX2'!$O$1:$P$400,MATCH("AWAY",'FPL FIX2'!$O$1:$P$1,0),0),"")&amp;IFERROR(VLOOKUP(MZ$2&amp;$A7,'FA2'!$A:$D,MATCH("AWAY",'FA2'!$A$1:$D$1,0),0),"")&amp;IFERROR(VLOOKUP(MZ$2&amp;$A7,'FA2'!$B:$C,MATCH("HOME",'FA2'!$B$1:$C$1,0),0),"")&amp;IFERROR(VLOOKUP(MZ$2&amp;$A7,'EFL2'!$A:$D,MATCH("AWAY",'EFL2'!$A$1:$D$1,0),0),"")&amp;IFERROR(VLOOKUP(MZ$2&amp;$A7,'EFL2'!$B:$C,MATCH("HOME",'EFL2'!$B$1:$C$1,0),0),"")&amp;IFERROR(VLOOKUP(MZ$2&amp;$A7,'UCL2'!$C:$F,MATCH("AWAY",'UCL2'!$C$1:$F$1,0),0),"")&amp;IFERROR(VLOOKUP(MZ$2&amp;$A7,'UCL2'!$D:$E,MATCH("HOME",'UCL2'!$D$1:$E$1,0),0),"")&amp;IFERROR(VLOOKUP(MZ$2&amp;$A7,'EU2'!$C:$F,MATCH("AWAY",'EU2'!$C$1:$F$1,0),0),"")&amp;IFERROR(VLOOKUP(MZ$2&amp;$A7,'EU2'!$D:$E,MATCH("HOME",'EU2'!$D$1:$E$1,0),0),"")&amp;IFERROR(VLOOKUP(MZ$2&amp;$A7,'EUC2'!$C:$F,MATCH("AWAY",'EUC2'!$C$1:$F$1,0),0),"")&amp;IFERROR(VLOOKUP(MZ$2&amp;$A7,'EUC2'!$D:$E,MATCH("HOME",'EUC2'!$D$1:$E$1,0),0),"")</f>
        <v/>
      </c>
      <c r="NA7" s="25" t="str">
        <f>IFERROR(VLOOKUP(NA$2&amp;$B7,'FPL FIX2'!$N$1:$Q$400,MATCH("HOME",'FPL FIX2'!$N$1:$Q$1,0),0),"")&amp;IFERROR(VLOOKUP(NA$2&amp;$B7,'FPL FIX2'!$O$1:$P$400,MATCH("AWAY",'FPL FIX2'!$O$1:$P$1,0),0),"")&amp;IFERROR(VLOOKUP(NA$2&amp;$A7,'FA2'!$A:$D,MATCH("AWAY",'FA2'!$A$1:$D$1,0),0),"")&amp;IFERROR(VLOOKUP(NA$2&amp;$A7,'FA2'!$B:$C,MATCH("HOME",'FA2'!$B$1:$C$1,0),0),"")&amp;IFERROR(VLOOKUP(NA$2&amp;$A7,'EFL2'!$A:$D,MATCH("AWAY",'EFL2'!$A$1:$D$1,0),0),"")&amp;IFERROR(VLOOKUP(NA$2&amp;$A7,'EFL2'!$B:$C,MATCH("HOME",'EFL2'!$B$1:$C$1,0),0),"")&amp;IFERROR(VLOOKUP(NA$2&amp;$A7,'UCL2'!$C:$F,MATCH("AWAY",'UCL2'!$C$1:$F$1,0),0),"")&amp;IFERROR(VLOOKUP(NA$2&amp;$A7,'UCL2'!$D:$E,MATCH("HOME",'UCL2'!$D$1:$E$1,0),0),"")&amp;IFERROR(VLOOKUP(NA$2&amp;$A7,'EU2'!$C:$F,MATCH("AWAY",'EU2'!$C$1:$F$1,0),0),"")&amp;IFERROR(VLOOKUP(NA$2&amp;$A7,'EU2'!$D:$E,MATCH("HOME",'EU2'!$D$1:$E$1,0),0),"")&amp;IFERROR(VLOOKUP(NA$2&amp;$A7,'EUC2'!$C:$F,MATCH("AWAY",'EUC2'!$C$1:$F$1,0),0),"")&amp;IFERROR(VLOOKUP(NA$2&amp;$A7,'EUC2'!$D:$E,MATCH("HOME",'EUC2'!$D$1:$E$1,0),0),"")</f>
        <v/>
      </c>
      <c r="NB7" s="25" t="str">
        <f>IFERROR(VLOOKUP(NB$2&amp;$B7,'FPL FIX2'!$N$1:$Q$400,MATCH("HOME",'FPL FIX2'!$N$1:$Q$1,0),0),"")&amp;IFERROR(VLOOKUP(NB$2&amp;$B7,'FPL FIX2'!$O$1:$P$400,MATCH("AWAY",'FPL FIX2'!$O$1:$P$1,0),0),"")&amp;IFERROR(VLOOKUP(NB$2&amp;$A7,'FA2'!$A:$D,MATCH("AWAY",'FA2'!$A$1:$D$1,0),0),"")&amp;IFERROR(VLOOKUP(NB$2&amp;$A7,'FA2'!$B:$C,MATCH("HOME",'FA2'!$B$1:$C$1,0),0),"")&amp;IFERROR(VLOOKUP(NB$2&amp;$A7,'EFL2'!$A:$D,MATCH("AWAY",'EFL2'!$A$1:$D$1,0),0),"")&amp;IFERROR(VLOOKUP(NB$2&amp;$A7,'EFL2'!$B:$C,MATCH("HOME",'EFL2'!$B$1:$C$1,0),0),"")&amp;IFERROR(VLOOKUP(NB$2&amp;$A7,'UCL2'!$C:$F,MATCH("AWAY",'UCL2'!$C$1:$F$1,0),0),"")&amp;IFERROR(VLOOKUP(NB$2&amp;$A7,'UCL2'!$D:$E,MATCH("HOME",'UCL2'!$D$1:$E$1,0),0),"")&amp;IFERROR(VLOOKUP(NB$2&amp;$A7,'EU2'!$C:$F,MATCH("AWAY",'EU2'!$C$1:$F$1,0),0),"")&amp;IFERROR(VLOOKUP(NB$2&amp;$A7,'EU2'!$D:$E,MATCH("HOME",'EU2'!$D$1:$E$1,0),0),"")&amp;IFERROR(VLOOKUP(NB$2&amp;$A7,'EUC2'!$C:$F,MATCH("AWAY",'EUC2'!$C$1:$F$1,0),0),"")&amp;IFERROR(VLOOKUP(NB$2&amp;$A7,'EUC2'!$D:$E,MATCH("HOME",'EUC2'!$D$1:$E$1,0),0),"")</f>
        <v/>
      </c>
      <c r="NC7" s="25" t="str">
        <f>IFERROR(VLOOKUP(NC$2&amp;$B7,'FPL FIX2'!$N$1:$Q$400,MATCH("HOME",'FPL FIX2'!$N$1:$Q$1,0),0),"")&amp;IFERROR(VLOOKUP(NC$2&amp;$B7,'FPL FIX2'!$O$1:$P$400,MATCH("AWAY",'FPL FIX2'!$O$1:$P$1,0),0),"")&amp;IFERROR(VLOOKUP(NC$2&amp;$A7,'FA2'!$A:$D,MATCH("AWAY",'FA2'!$A$1:$D$1,0),0),"")&amp;IFERROR(VLOOKUP(NC$2&amp;$A7,'FA2'!$B:$C,MATCH("HOME",'FA2'!$B$1:$C$1,0),0),"")&amp;IFERROR(VLOOKUP(NC$2&amp;$A7,'EFL2'!$A:$D,MATCH("AWAY",'EFL2'!$A$1:$D$1,0),0),"")&amp;IFERROR(VLOOKUP(NC$2&amp;$A7,'EFL2'!$B:$C,MATCH("HOME",'EFL2'!$B$1:$C$1,0),0),"")&amp;IFERROR(VLOOKUP(NC$2&amp;$A7,'UCL2'!$C:$F,MATCH("AWAY",'UCL2'!$C$1:$F$1,0),0),"")&amp;IFERROR(VLOOKUP(NC$2&amp;$A7,'UCL2'!$D:$E,MATCH("HOME",'UCL2'!$D$1:$E$1,0),0),"")&amp;IFERROR(VLOOKUP(NC$2&amp;$A7,'EU2'!$C:$F,MATCH("AWAY",'EU2'!$C$1:$F$1,0),0),"")&amp;IFERROR(VLOOKUP(NC$2&amp;$A7,'EU2'!$D:$E,MATCH("HOME",'EU2'!$D$1:$E$1,0),0),"")&amp;IFERROR(VLOOKUP(NC$2&amp;$A7,'EUC2'!$C:$F,MATCH("AWAY",'EUC2'!$C$1:$F$1,0),0),"")&amp;IFERROR(VLOOKUP(NC$2&amp;$A7,'EUC2'!$D:$E,MATCH("HOME",'EUC2'!$D$1:$E$1,0),0),"")</f>
        <v/>
      </c>
      <c r="NE7" s="24" t="s">
        <v>3</v>
      </c>
      <c r="NF7" s="25" t="str">
        <f>IFERROR(VLOOKUP(NF$2&amp;$B7,'FPL FIX2'!$F$1:$I$50,MATCH("HOME",'FPL FIX2'!$F$1:$I$1,0),0),"")&amp;IFERROR(VLOOKUP(NF$2&amp;$B7,'FPL FIX2'!$G$1:$H$50,MATCH("AWAY",'FPL FIX2'!$G$1:$H$1,0),0),"")</f>
        <v/>
      </c>
      <c r="NG7" s="25"/>
      <c r="NH7" s="25" t="str">
        <f>IFERROR(VLOOKUP(NH$2&amp;$B7,'FPL FIX2'!$F$1:$I$400,MATCH("HOME",'FPL FIX2'!$F$1:$I$1,0),0),"")&amp;IFERROR(VLOOKUP(NH$2&amp;$B7,'FPL FIX2'!$G$1:$H$400,MATCH("AWAY",'FPL FIX2'!$G$1:$H$1,0),0),"")</f>
        <v/>
      </c>
      <c r="NI7" s="25" t="str">
        <f>IFERROR(VLOOKUP(NI$2&amp;$B7,'FPL FIX2'!$F$1:$I$400,MATCH("HOME",'FPL FIX2'!$F$1:$I$1,0),0),"")&amp;IFERROR(VLOOKUP(NI$2&amp;$B7,'FPL FIX2'!$G$1:$H$400,MATCH("AWAY",'FPL FIX2'!$G$1:$H$1,0),0),"")</f>
        <v>LEI</v>
      </c>
      <c r="NJ7" s="25" t="str">
        <f>IFERROR(VLOOKUP(NJ$2&amp;$B7,'FPL FIX2'!$F$1:$I$400,MATCH("HOME",'FPL FIX2'!$F$1:$I$1,0),0),"")&amp;IFERROR(VLOOKUP(NJ$2&amp;$B7,'FPL FIX2'!$G$1:$H$400,MATCH("AWAY",'FPL FIX2'!$G$1:$H$1,0),0),"")</f>
        <v>AVL</v>
      </c>
    </row>
    <row r="8" spans="1:415" ht="30" customHeight="1" thickBot="1" x14ac:dyDescent="0.3">
      <c r="A8" s="23" t="s">
        <v>75</v>
      </c>
      <c r="B8" s="24" t="s">
        <v>4</v>
      </c>
      <c r="C8" s="25" t="str">
        <f>IFERROR(VLOOKUP(C$2&amp;$B8,'FPL FIX2'!$N$1:$Q$400,MATCH("HOME",'FPL FIX2'!$N$1:$Q$1,0),0),"")&amp;IFERROR(VLOOKUP(C$2&amp;$B8,'FPL FIX2'!$O$1:$P$400,MATCH("AWAY",'FPL FIX2'!$O$1:$P$1,0),0),"")&amp;IFERROR(VLOOKUP(C$2&amp;$A8,'FA2'!$A:$D,MATCH("AWAY",'FA2'!$A$1:$D$1,0),0),"")&amp;IFERROR(VLOOKUP(C$2&amp;$A8,'FA2'!$B:$C,MATCH("HOME",'FA2'!$B$1:$C$1,0),0),"")&amp;IFERROR(VLOOKUP(C$2&amp;$A8,'EFL2'!$A:$D,MATCH("AWAY",'EFL2'!$A$1:$D$1,0),0),"")&amp;IFERROR(VLOOKUP(C$2&amp;$A8,'EFL2'!$B:$C,MATCH("HOME",'EFL2'!$B$1:$C$1,0),0),"")&amp;IFERROR(VLOOKUP(C$2&amp;$A8,'UCL2'!$C:$F,MATCH("AWAY",'UCL2'!$C$1:$F$1,0),0),"")&amp;IFERROR(VLOOKUP(C$2&amp;$A8,'UCL2'!$D:$E,MATCH("HOME",'UCL2'!$D$1:$E$1,0),0),"")&amp;IFERROR(VLOOKUP(C$2&amp;$A8,'EU2'!$C:$F,MATCH("AWAY",'EU2'!$C$1:$F$1,0),0),"")&amp;IFERROR(VLOOKUP(C$2&amp;$A8,'EU2'!$D:$E,MATCH("HOME",'EU2'!$D$1:$E$1,0),0),"")&amp;IFERROR(VLOOKUP(C$2&amp;$A8,'EUC2'!$C:$F,MATCH("AWAY",'EUC2'!$C$1:$F$1,0),0),"")&amp;IFERROR(VLOOKUP(C$2&amp;$A8,'EUC2'!$D:$E,MATCH("HOME",'EUC2'!$D$1:$E$1,0),0),"")</f>
        <v/>
      </c>
      <c r="D8" s="25" t="str">
        <f>IFERROR(VLOOKUP(D$2&amp;$B8,'FPL FIX2'!$N$1:$Q$400,MATCH("HOME",'FPL FIX2'!$N$1:$Q$1,0),0),"")&amp;IFERROR(VLOOKUP(D$2&amp;$B8,'FPL FIX2'!$O$1:$P$400,MATCH("AWAY",'FPL FIX2'!$O$1:$P$1,0),0),"")&amp;IFERROR(VLOOKUP(D$2&amp;$A8,'FA2'!$A:$D,MATCH("AWAY",'FA2'!$A$1:$D$1,0),0),"")&amp;IFERROR(VLOOKUP(D$2&amp;$A8,'FA2'!$B:$C,MATCH("HOME",'FA2'!$B$1:$C$1,0),0),"")&amp;IFERROR(VLOOKUP(D$2&amp;$A8,'EFL2'!$A:$D,MATCH("AWAY",'EFL2'!$A$1:$D$1,0),0),"")&amp;IFERROR(VLOOKUP(D$2&amp;$A8,'EFL2'!$B:$C,MATCH("HOME",'EFL2'!$B$1:$C$1,0),0),"")&amp;IFERROR(VLOOKUP(D$2&amp;$A8,'UCL2'!$C:$F,MATCH("AWAY",'UCL2'!$C$1:$F$1,0),0),"")&amp;IFERROR(VLOOKUP(D$2&amp;$A8,'UCL2'!$D:$E,MATCH("HOME",'UCL2'!$D$1:$E$1,0),0),"")&amp;IFERROR(VLOOKUP(D$2&amp;$A8,'EU2'!$C:$F,MATCH("AWAY",'EU2'!$C$1:$F$1,0),0),"")&amp;IFERROR(VLOOKUP(D$2&amp;$A8,'EU2'!$D:$E,MATCH("HOME",'EU2'!$D$1:$E$1,0),0),"")&amp;IFERROR(VLOOKUP(D$2&amp;$A8,'EUC2'!$C:$F,MATCH("AWAY",'EUC2'!$C$1:$F$1,0),0),"")&amp;IFERROR(VLOOKUP(D$2&amp;$A8,'EUC2'!$D:$E,MATCH("HOME",'EUC2'!$D$1:$E$1,0),0),"")</f>
        <v/>
      </c>
      <c r="E8" s="25" t="str">
        <f>IFERROR(VLOOKUP(E$2&amp;$B8,'FPL FIX2'!$N$1:$Q$400,MATCH("HOME",'FPL FIX2'!$N$1:$Q$1,0),0),"")&amp;IFERROR(VLOOKUP(E$2&amp;$B8,'FPL FIX2'!$O$1:$P$400,MATCH("AWAY",'FPL FIX2'!$O$1:$P$1,0),0),"")&amp;IFERROR(VLOOKUP(E$2&amp;$A8,'FA2'!$A:$D,MATCH("AWAY",'FA2'!$A$1:$D$1,0),0),"")&amp;IFERROR(VLOOKUP(E$2&amp;$A8,'FA2'!$B:$C,MATCH("HOME",'FA2'!$B$1:$C$1,0),0),"")&amp;IFERROR(VLOOKUP(E$2&amp;$A8,'EFL2'!$A:$D,MATCH("AWAY",'EFL2'!$A$1:$D$1,0),0),"")&amp;IFERROR(VLOOKUP(E$2&amp;$A8,'EFL2'!$B:$C,MATCH("HOME",'EFL2'!$B$1:$C$1,0),0),"")&amp;IFERROR(VLOOKUP(E$2&amp;$A8,'UCL2'!$C:$F,MATCH("AWAY",'UCL2'!$C$1:$F$1,0),0),"")&amp;IFERROR(VLOOKUP(E$2&amp;$A8,'UCL2'!$D:$E,MATCH("HOME",'UCL2'!$D$1:$E$1,0),0),"")&amp;IFERROR(VLOOKUP(E$2&amp;$A8,'EU2'!$C:$F,MATCH("AWAY",'EU2'!$C$1:$F$1,0),0),"")&amp;IFERROR(VLOOKUP(E$2&amp;$A8,'EU2'!$D:$E,MATCH("HOME",'EU2'!$D$1:$E$1,0),0),"")&amp;IFERROR(VLOOKUP(E$2&amp;$A8,'EUC2'!$C:$F,MATCH("AWAY",'EUC2'!$C$1:$F$1,0),0),"")&amp;IFERROR(VLOOKUP(E$2&amp;$A8,'EUC2'!$D:$E,MATCH("HOME",'EUC2'!$D$1:$E$1,0),0),"")</f>
        <v/>
      </c>
      <c r="F8" s="25" t="str">
        <f>IFERROR(VLOOKUP(F$2&amp;$B8,'FPL FIX2'!$N$1:$Q$400,MATCH("HOME",'FPL FIX2'!$N$1:$Q$1,0),0),"")&amp;IFERROR(VLOOKUP(F$2&amp;$B8,'FPL FIX2'!$O$1:$P$400,MATCH("AWAY",'FPL FIX2'!$O$1:$P$1,0),0),"")&amp;IFERROR(VLOOKUP(F$2&amp;$A8,'FA2'!$A:$D,MATCH("AWAY",'FA2'!$A$1:$D$1,0),0),"")&amp;IFERROR(VLOOKUP(F$2&amp;$A8,'FA2'!$B:$C,MATCH("HOME",'FA2'!$B$1:$C$1,0),0),"")&amp;IFERROR(VLOOKUP(F$2&amp;$A8,'EFL2'!$A:$D,MATCH("AWAY",'EFL2'!$A$1:$D$1,0),0),"")&amp;IFERROR(VLOOKUP(F$2&amp;$A8,'EFL2'!$B:$C,MATCH("HOME",'EFL2'!$B$1:$C$1,0),0),"")&amp;IFERROR(VLOOKUP(F$2&amp;$A8,'UCL2'!$C:$F,MATCH("AWAY",'UCL2'!$C$1:$F$1,0),0),"")&amp;IFERROR(VLOOKUP(F$2&amp;$A8,'UCL2'!$D:$E,MATCH("HOME",'UCL2'!$D$1:$E$1,0),0),"")&amp;IFERROR(VLOOKUP(F$2&amp;$A8,'EU2'!$C:$F,MATCH("AWAY",'EU2'!$C$1:$F$1,0),0),"")&amp;IFERROR(VLOOKUP(F$2&amp;$A8,'EU2'!$D:$E,MATCH("HOME",'EU2'!$D$1:$E$1,0),0),"")&amp;IFERROR(VLOOKUP(F$2&amp;$A8,'EUC2'!$C:$F,MATCH("AWAY",'EUC2'!$C$1:$F$1,0),0),"")&amp;IFERROR(VLOOKUP(F$2&amp;$A8,'EUC2'!$D:$E,MATCH("HOME",'EUC2'!$D$1:$E$1,0),0),"")</f>
        <v/>
      </c>
      <c r="G8" s="25" t="str">
        <f>IFERROR(VLOOKUP(G$2&amp;$B8,'FPL FIX2'!$N$1:$Q$400,MATCH("HOME",'FPL FIX2'!$N$1:$Q$1,0),0),"")&amp;IFERROR(VLOOKUP(G$2&amp;$B8,'FPL FIX2'!$O$1:$P$400,MATCH("AWAY",'FPL FIX2'!$O$1:$P$1,0),0),"")&amp;IFERROR(VLOOKUP(G$2&amp;$A8,'FA2'!$A:$D,MATCH("AWAY",'FA2'!$A$1:$D$1,0),0),"")&amp;IFERROR(VLOOKUP(G$2&amp;$A8,'FA2'!$B:$C,MATCH("HOME",'FA2'!$B$1:$C$1,0),0),"")&amp;IFERROR(VLOOKUP(G$2&amp;$A8,'EFL2'!$A:$D,MATCH("AWAY",'EFL2'!$A$1:$D$1,0),0),"")&amp;IFERROR(VLOOKUP(G$2&amp;$A8,'EFL2'!$B:$C,MATCH("HOME",'EFL2'!$B$1:$C$1,0),0),"")&amp;IFERROR(VLOOKUP(G$2&amp;$A8,'UCL2'!$C:$F,MATCH("AWAY",'UCL2'!$C$1:$F$1,0),0),"")&amp;IFERROR(VLOOKUP(G$2&amp;$A8,'UCL2'!$D:$E,MATCH("HOME",'UCL2'!$D$1:$E$1,0),0),"")&amp;IFERROR(VLOOKUP(G$2&amp;$A8,'EU2'!$C:$F,MATCH("AWAY",'EU2'!$C$1:$F$1,0),0),"")&amp;IFERROR(VLOOKUP(G$2&amp;$A8,'EU2'!$D:$E,MATCH("HOME",'EU2'!$D$1:$E$1,0),0),"")&amp;IFERROR(VLOOKUP(G$2&amp;$A8,'EUC2'!$C:$F,MATCH("AWAY",'EUC2'!$C$1:$F$1,0),0),"")&amp;IFERROR(VLOOKUP(G$2&amp;$A8,'EUC2'!$D:$E,MATCH("HOME",'EUC2'!$D$1:$E$1,0),0),"")</f>
        <v/>
      </c>
      <c r="H8" s="25" t="str">
        <f>IFERROR(VLOOKUP(H$2&amp;$B8,'FPL FIX2'!$N$1:$Q$400,MATCH("HOME",'FPL FIX2'!$N$1:$Q$1,0),0),"")&amp;IFERROR(VLOOKUP(H$2&amp;$B8,'FPL FIX2'!$O$1:$P$400,MATCH("AWAY",'FPL FIX2'!$O$1:$P$1,0),0),"")&amp;IFERROR(VLOOKUP(H$2&amp;$A8,'FA2'!$A:$D,MATCH("AWAY",'FA2'!$A$1:$D$1,0),0),"")&amp;IFERROR(VLOOKUP(H$2&amp;$A8,'FA2'!$B:$C,MATCH("HOME",'FA2'!$B$1:$C$1,0),0),"")&amp;IFERROR(VLOOKUP(H$2&amp;$A8,'EFL2'!$A:$D,MATCH("AWAY",'EFL2'!$A$1:$D$1,0),0),"")&amp;IFERROR(VLOOKUP(H$2&amp;$A8,'EFL2'!$B:$C,MATCH("HOME",'EFL2'!$B$1:$C$1,0),0),"")&amp;IFERROR(VLOOKUP(H$2&amp;$A8,'UCL2'!$C:$F,MATCH("AWAY",'UCL2'!$C$1:$F$1,0),0),"")&amp;IFERROR(VLOOKUP(H$2&amp;$A8,'UCL2'!$D:$E,MATCH("HOME",'UCL2'!$D$1:$E$1,0),0),"")&amp;IFERROR(VLOOKUP(H$2&amp;$A8,'EU2'!$C:$F,MATCH("AWAY",'EU2'!$C$1:$F$1,0),0),"")&amp;IFERROR(VLOOKUP(H$2&amp;$A8,'EU2'!$D:$E,MATCH("HOME",'EU2'!$D$1:$E$1,0),0),"")&amp;IFERROR(VLOOKUP(H$2&amp;$A8,'EUC2'!$C:$F,MATCH("AWAY",'EUC2'!$C$1:$F$1,0),0),"")&amp;IFERROR(VLOOKUP(H$2&amp;$A8,'EUC2'!$D:$E,MATCH("HOME",'EUC2'!$D$1:$E$1,0),0),"")</f>
        <v/>
      </c>
      <c r="I8" s="25" t="str">
        <f>IFERROR(VLOOKUP(I$2&amp;$B8,'FPL FIX2'!$N$1:$Q$400,MATCH("HOME",'FPL FIX2'!$N$1:$Q$1,0),0),"")&amp;IFERROR(VLOOKUP(I$2&amp;$B8,'FPL FIX2'!$O$1:$P$400,MATCH("AWAY",'FPL FIX2'!$O$1:$P$1,0),0),"")&amp;IFERROR(VLOOKUP(I$2&amp;$A8,'FA2'!$A:$D,MATCH("AWAY",'FA2'!$A$1:$D$1,0),0),"")&amp;IFERROR(VLOOKUP(I$2&amp;$A8,'FA2'!$B:$C,MATCH("HOME",'FA2'!$B$1:$C$1,0),0),"")&amp;IFERROR(VLOOKUP(I$2&amp;$A8,'EFL2'!$A:$D,MATCH("AWAY",'EFL2'!$A$1:$D$1,0),0),"")&amp;IFERROR(VLOOKUP(I$2&amp;$A8,'EFL2'!$B:$C,MATCH("HOME",'EFL2'!$B$1:$C$1,0),0),"")&amp;IFERROR(VLOOKUP(I$2&amp;$A8,'UCL2'!$C:$F,MATCH("AWAY",'UCL2'!$C$1:$F$1,0),0),"")&amp;IFERROR(VLOOKUP(I$2&amp;$A8,'UCL2'!$D:$E,MATCH("HOME",'UCL2'!$D$1:$E$1,0),0),"")&amp;IFERROR(VLOOKUP(I$2&amp;$A8,'EU2'!$C:$F,MATCH("AWAY",'EU2'!$C$1:$F$1,0),0),"")&amp;IFERROR(VLOOKUP(I$2&amp;$A8,'EU2'!$D:$E,MATCH("HOME",'EU2'!$D$1:$E$1,0),0),"")&amp;IFERROR(VLOOKUP(I$2&amp;$A8,'EUC2'!$C:$F,MATCH("AWAY",'EUC2'!$C$1:$F$1,0),0),"")&amp;IFERROR(VLOOKUP(I$2&amp;$A8,'EUC2'!$D:$E,MATCH("HOME",'EUC2'!$D$1:$E$1,0),0),"")</f>
        <v>mun</v>
      </c>
      <c r="J8" s="25" t="str">
        <f>IFERROR(VLOOKUP(J$2&amp;$B8,'FPL FIX2'!$N$1:$Q$400,MATCH("HOME",'FPL FIX2'!$N$1:$Q$1,0),0),"")&amp;IFERROR(VLOOKUP(J$2&amp;$B8,'FPL FIX2'!$O$1:$P$400,MATCH("AWAY",'FPL FIX2'!$O$1:$P$1,0),0),"")&amp;IFERROR(VLOOKUP(J$2&amp;$A8,'FA2'!$A:$D,MATCH("AWAY",'FA2'!$A$1:$D$1,0),0),"")&amp;IFERROR(VLOOKUP(J$2&amp;$A8,'FA2'!$B:$C,MATCH("HOME",'FA2'!$B$1:$C$1,0),0),"")&amp;IFERROR(VLOOKUP(J$2&amp;$A8,'EFL2'!$A:$D,MATCH("AWAY",'EFL2'!$A$1:$D$1,0),0),"")&amp;IFERROR(VLOOKUP(J$2&amp;$A8,'EFL2'!$B:$C,MATCH("HOME",'EFL2'!$B$1:$C$1,0),0),"")&amp;IFERROR(VLOOKUP(J$2&amp;$A8,'UCL2'!$C:$F,MATCH("AWAY",'UCL2'!$C$1:$F$1,0),0),"")&amp;IFERROR(VLOOKUP(J$2&amp;$A8,'UCL2'!$D:$E,MATCH("HOME",'UCL2'!$D$1:$E$1,0),0),"")&amp;IFERROR(VLOOKUP(J$2&amp;$A8,'EU2'!$C:$F,MATCH("AWAY",'EU2'!$C$1:$F$1,0),0),"")&amp;IFERROR(VLOOKUP(J$2&amp;$A8,'EU2'!$D:$E,MATCH("HOME",'EU2'!$D$1:$E$1,0),0),"")&amp;IFERROR(VLOOKUP(J$2&amp;$A8,'EUC2'!$C:$F,MATCH("AWAY",'EUC2'!$C$1:$F$1,0),0),"")&amp;IFERROR(VLOOKUP(J$2&amp;$A8,'EUC2'!$D:$E,MATCH("HOME",'EUC2'!$D$1:$E$1,0),0),"")</f>
        <v/>
      </c>
      <c r="K8" s="25" t="str">
        <f>IFERROR(VLOOKUP(K$2&amp;$B8,'FPL FIX2'!$N$1:$Q$400,MATCH("HOME",'FPL FIX2'!$N$1:$Q$1,0),0),"")&amp;IFERROR(VLOOKUP(K$2&amp;$B8,'FPL FIX2'!$O$1:$P$400,MATCH("AWAY",'FPL FIX2'!$O$1:$P$1,0),0),"")&amp;IFERROR(VLOOKUP(K$2&amp;$A8,'FA2'!$A:$D,MATCH("AWAY",'FA2'!$A$1:$D$1,0),0),"")&amp;IFERROR(VLOOKUP(K$2&amp;$A8,'FA2'!$B:$C,MATCH("HOME",'FA2'!$B$1:$C$1,0),0),"")&amp;IFERROR(VLOOKUP(K$2&amp;$A8,'EFL2'!$A:$D,MATCH("AWAY",'EFL2'!$A$1:$D$1,0),0),"")&amp;IFERROR(VLOOKUP(K$2&amp;$A8,'EFL2'!$B:$C,MATCH("HOME",'EFL2'!$B$1:$C$1,0),0),"")&amp;IFERROR(VLOOKUP(K$2&amp;$A8,'UCL2'!$C:$F,MATCH("AWAY",'UCL2'!$C$1:$F$1,0),0),"")&amp;IFERROR(VLOOKUP(K$2&amp;$A8,'UCL2'!$D:$E,MATCH("HOME",'UCL2'!$D$1:$E$1,0),0),"")&amp;IFERROR(VLOOKUP(K$2&amp;$A8,'EU2'!$C:$F,MATCH("AWAY",'EU2'!$C$1:$F$1,0),0),"")&amp;IFERROR(VLOOKUP(K$2&amp;$A8,'EU2'!$D:$E,MATCH("HOME",'EU2'!$D$1:$E$1,0),0),"")&amp;IFERROR(VLOOKUP(K$2&amp;$A8,'EUC2'!$C:$F,MATCH("AWAY",'EUC2'!$C$1:$F$1,0),0),"")&amp;IFERROR(VLOOKUP(K$2&amp;$A8,'EUC2'!$D:$E,MATCH("HOME",'EUC2'!$D$1:$E$1,0),0),"")</f>
        <v/>
      </c>
      <c r="L8" s="25" t="str">
        <f>IFERROR(VLOOKUP(L$2&amp;$B8,'FPL FIX2'!$N$1:$Q$400,MATCH("HOME",'FPL FIX2'!$N$1:$Q$1,0),0),"")&amp;IFERROR(VLOOKUP(L$2&amp;$B8,'FPL FIX2'!$O$1:$P$400,MATCH("AWAY",'FPL FIX2'!$O$1:$P$1,0),0),"")&amp;IFERROR(VLOOKUP(L$2&amp;$A8,'FA2'!$A:$D,MATCH("AWAY",'FA2'!$A$1:$D$1,0),0),"")&amp;IFERROR(VLOOKUP(L$2&amp;$A8,'FA2'!$B:$C,MATCH("HOME",'FA2'!$B$1:$C$1,0),0),"")&amp;IFERROR(VLOOKUP(L$2&amp;$A8,'EFL2'!$A:$D,MATCH("AWAY",'EFL2'!$A$1:$D$1,0),0),"")&amp;IFERROR(VLOOKUP(L$2&amp;$A8,'EFL2'!$B:$C,MATCH("HOME",'EFL2'!$B$1:$C$1,0),0),"")&amp;IFERROR(VLOOKUP(L$2&amp;$A8,'UCL2'!$C:$F,MATCH("AWAY",'UCL2'!$C$1:$F$1,0),0),"")&amp;IFERROR(VLOOKUP(L$2&amp;$A8,'UCL2'!$D:$E,MATCH("HOME",'UCL2'!$D$1:$E$1,0),0),"")&amp;IFERROR(VLOOKUP(L$2&amp;$A8,'EU2'!$C:$F,MATCH("AWAY",'EU2'!$C$1:$F$1,0),0),"")&amp;IFERROR(VLOOKUP(L$2&amp;$A8,'EU2'!$D:$E,MATCH("HOME",'EU2'!$D$1:$E$1,0),0),"")&amp;IFERROR(VLOOKUP(L$2&amp;$A8,'EUC2'!$C:$F,MATCH("AWAY",'EUC2'!$C$1:$F$1,0),0),"")&amp;IFERROR(VLOOKUP(L$2&amp;$A8,'EUC2'!$D:$E,MATCH("HOME",'EUC2'!$D$1:$E$1,0),0),"")</f>
        <v/>
      </c>
      <c r="M8" s="25" t="str">
        <f>IFERROR(VLOOKUP(M$2&amp;$B8,'FPL FIX2'!$N$1:$Q$400,MATCH("HOME",'FPL FIX2'!$N$1:$Q$1,0),0),"")&amp;IFERROR(VLOOKUP(M$2&amp;$B8,'FPL FIX2'!$O$1:$P$400,MATCH("AWAY",'FPL FIX2'!$O$1:$P$1,0),0),"")&amp;IFERROR(VLOOKUP(M$2&amp;$A8,'FA2'!$A:$D,MATCH("AWAY",'FA2'!$A$1:$D$1,0),0),"")&amp;IFERROR(VLOOKUP(M$2&amp;$A8,'FA2'!$B:$C,MATCH("HOME",'FA2'!$B$1:$C$1,0),0),"")&amp;IFERROR(VLOOKUP(M$2&amp;$A8,'EFL2'!$A:$D,MATCH("AWAY",'EFL2'!$A$1:$D$1,0),0),"")&amp;IFERROR(VLOOKUP(M$2&amp;$A8,'EFL2'!$B:$C,MATCH("HOME",'EFL2'!$B$1:$C$1,0),0),"")&amp;IFERROR(VLOOKUP(M$2&amp;$A8,'UCL2'!$C:$F,MATCH("AWAY",'UCL2'!$C$1:$F$1,0),0),"")&amp;IFERROR(VLOOKUP(M$2&amp;$A8,'UCL2'!$D:$E,MATCH("HOME",'UCL2'!$D$1:$E$1,0),0),"")&amp;IFERROR(VLOOKUP(M$2&amp;$A8,'EU2'!$C:$F,MATCH("AWAY",'EU2'!$C$1:$F$1,0),0),"")&amp;IFERROR(VLOOKUP(M$2&amp;$A8,'EU2'!$D:$E,MATCH("HOME",'EU2'!$D$1:$E$1,0),0),"")&amp;IFERROR(VLOOKUP(M$2&amp;$A8,'EUC2'!$C:$F,MATCH("AWAY",'EUC2'!$C$1:$F$1,0),0),"")&amp;IFERROR(VLOOKUP(M$2&amp;$A8,'EUC2'!$D:$E,MATCH("HOME",'EUC2'!$D$1:$E$1,0),0),"")</f>
        <v/>
      </c>
      <c r="N8" s="25" t="str">
        <f>IFERROR(VLOOKUP(N$2&amp;$B8,'FPL FIX2'!$N$1:$Q$400,MATCH("HOME",'FPL FIX2'!$N$1:$Q$1,0),0),"")&amp;IFERROR(VLOOKUP(N$2&amp;$B8,'FPL FIX2'!$O$1:$P$400,MATCH("AWAY",'FPL FIX2'!$O$1:$P$1,0),0),"")&amp;IFERROR(VLOOKUP(N$2&amp;$A8,'FA2'!$A:$D,MATCH("AWAY",'FA2'!$A$1:$D$1,0),0),"")&amp;IFERROR(VLOOKUP(N$2&amp;$A8,'FA2'!$B:$C,MATCH("HOME",'FA2'!$B$1:$C$1,0),0),"")&amp;IFERROR(VLOOKUP(N$2&amp;$A8,'EFL2'!$A:$D,MATCH("AWAY",'EFL2'!$A$1:$D$1,0),0),"")&amp;IFERROR(VLOOKUP(N$2&amp;$A8,'EFL2'!$B:$C,MATCH("HOME",'EFL2'!$B$1:$C$1,0),0),"")&amp;IFERROR(VLOOKUP(N$2&amp;$A8,'UCL2'!$C:$F,MATCH("AWAY",'UCL2'!$C$1:$F$1,0),0),"")&amp;IFERROR(VLOOKUP(N$2&amp;$A8,'UCL2'!$D:$E,MATCH("HOME",'UCL2'!$D$1:$E$1,0),0),"")&amp;IFERROR(VLOOKUP(N$2&amp;$A8,'EU2'!$C:$F,MATCH("AWAY",'EU2'!$C$1:$F$1,0),0),"")&amp;IFERROR(VLOOKUP(N$2&amp;$A8,'EU2'!$D:$E,MATCH("HOME",'EU2'!$D$1:$E$1,0),0),"")&amp;IFERROR(VLOOKUP(N$2&amp;$A8,'EUC2'!$C:$F,MATCH("AWAY",'EUC2'!$C$1:$F$1,0),0),"")&amp;IFERROR(VLOOKUP(N$2&amp;$A8,'EUC2'!$D:$E,MATCH("HOME",'EUC2'!$D$1:$E$1,0),0),"")</f>
        <v/>
      </c>
      <c r="O8" s="25" t="str">
        <f>IFERROR(VLOOKUP(O$2&amp;$B8,'FPL FIX2'!$N$1:$Q$400,MATCH("HOME",'FPL FIX2'!$N$1:$Q$1,0),0),"")&amp;IFERROR(VLOOKUP(O$2&amp;$B8,'FPL FIX2'!$O$1:$P$400,MATCH("AWAY",'FPL FIX2'!$O$1:$P$1,0),0),"")&amp;IFERROR(VLOOKUP(O$2&amp;$A8,'FA2'!$A:$D,MATCH("AWAY",'FA2'!$A$1:$D$1,0),0),"")&amp;IFERROR(VLOOKUP(O$2&amp;$A8,'FA2'!$B:$C,MATCH("HOME",'FA2'!$B$1:$C$1,0),0),"")&amp;IFERROR(VLOOKUP(O$2&amp;$A8,'EFL2'!$A:$D,MATCH("AWAY",'EFL2'!$A$1:$D$1,0),0),"")&amp;IFERROR(VLOOKUP(O$2&amp;$A8,'EFL2'!$B:$C,MATCH("HOME",'EFL2'!$B$1:$C$1,0),0),"")&amp;IFERROR(VLOOKUP(O$2&amp;$A8,'UCL2'!$C:$F,MATCH("AWAY",'UCL2'!$C$1:$F$1,0),0),"")&amp;IFERROR(VLOOKUP(O$2&amp;$A8,'UCL2'!$D:$E,MATCH("HOME",'UCL2'!$D$1:$E$1,0),0),"")&amp;IFERROR(VLOOKUP(O$2&amp;$A8,'EU2'!$C:$F,MATCH("AWAY",'EU2'!$C$1:$F$1,0),0),"")&amp;IFERROR(VLOOKUP(O$2&amp;$A8,'EU2'!$D:$E,MATCH("HOME",'EU2'!$D$1:$E$1,0),0),"")&amp;IFERROR(VLOOKUP(O$2&amp;$A8,'EUC2'!$C:$F,MATCH("AWAY",'EUC2'!$C$1:$F$1,0),0),"")&amp;IFERROR(VLOOKUP(O$2&amp;$A8,'EUC2'!$D:$E,MATCH("HOME",'EUC2'!$D$1:$E$1,0),0),"")</f>
        <v>NEW</v>
      </c>
      <c r="P8" s="25" t="str">
        <f>IFERROR(VLOOKUP(P$2&amp;$B8,'FPL FIX2'!$N$1:$Q$400,MATCH("HOME",'FPL FIX2'!$N$1:$Q$1,0),0),"")&amp;IFERROR(VLOOKUP(P$2&amp;$B8,'FPL FIX2'!$O$1:$P$400,MATCH("AWAY",'FPL FIX2'!$O$1:$P$1,0),0),"")&amp;IFERROR(VLOOKUP(P$2&amp;$A8,'FA2'!$A:$D,MATCH("AWAY",'FA2'!$A$1:$D$1,0),0),"")&amp;IFERROR(VLOOKUP(P$2&amp;$A8,'FA2'!$B:$C,MATCH("HOME",'FA2'!$B$1:$C$1,0),0),"")&amp;IFERROR(VLOOKUP(P$2&amp;$A8,'EFL2'!$A:$D,MATCH("AWAY",'EFL2'!$A$1:$D$1,0),0),"")&amp;IFERROR(VLOOKUP(P$2&amp;$A8,'EFL2'!$B:$C,MATCH("HOME",'EFL2'!$B$1:$C$1,0),0),"")&amp;IFERROR(VLOOKUP(P$2&amp;$A8,'UCL2'!$C:$F,MATCH("AWAY",'UCL2'!$C$1:$F$1,0),0),"")&amp;IFERROR(VLOOKUP(P$2&amp;$A8,'UCL2'!$D:$E,MATCH("HOME",'UCL2'!$D$1:$E$1,0),0),"")&amp;IFERROR(VLOOKUP(P$2&amp;$A8,'EU2'!$C:$F,MATCH("AWAY",'EU2'!$C$1:$F$1,0),0),"")&amp;IFERROR(VLOOKUP(P$2&amp;$A8,'EU2'!$D:$E,MATCH("HOME",'EU2'!$D$1:$E$1,0),0),"")&amp;IFERROR(VLOOKUP(P$2&amp;$A8,'EUC2'!$C:$F,MATCH("AWAY",'EUC2'!$C$1:$F$1,0),0),"")&amp;IFERROR(VLOOKUP(P$2&amp;$A8,'EUC2'!$D:$E,MATCH("HOME",'EUC2'!$D$1:$E$1,0),0),"")</f>
        <v/>
      </c>
      <c r="Q8" s="25" t="str">
        <f>IFERROR(VLOOKUP(Q$2&amp;$B8,'FPL FIX2'!$N$1:$Q$400,MATCH("HOME",'FPL FIX2'!$N$1:$Q$1,0),0),"")&amp;IFERROR(VLOOKUP(Q$2&amp;$B8,'FPL FIX2'!$O$1:$P$400,MATCH("AWAY",'FPL FIX2'!$O$1:$P$1,0),0),"")&amp;IFERROR(VLOOKUP(Q$2&amp;$A8,'FA2'!$A:$D,MATCH("AWAY",'FA2'!$A$1:$D$1,0),0),"")&amp;IFERROR(VLOOKUP(Q$2&amp;$A8,'FA2'!$B:$C,MATCH("HOME",'FA2'!$B$1:$C$1,0),0),"")&amp;IFERROR(VLOOKUP(Q$2&amp;$A8,'EFL2'!$A:$D,MATCH("AWAY",'EFL2'!$A$1:$D$1,0),0),"")&amp;IFERROR(VLOOKUP(Q$2&amp;$A8,'EFL2'!$B:$C,MATCH("HOME",'EFL2'!$B$1:$C$1,0),0),"")&amp;IFERROR(VLOOKUP(Q$2&amp;$A8,'UCL2'!$C:$F,MATCH("AWAY",'UCL2'!$C$1:$F$1,0),0),"")&amp;IFERROR(VLOOKUP(Q$2&amp;$A8,'UCL2'!$D:$E,MATCH("HOME",'UCL2'!$D$1:$E$1,0),0),"")&amp;IFERROR(VLOOKUP(Q$2&amp;$A8,'EU2'!$C:$F,MATCH("AWAY",'EU2'!$C$1:$F$1,0),0),"")&amp;IFERROR(VLOOKUP(Q$2&amp;$A8,'EU2'!$D:$E,MATCH("HOME",'EU2'!$D$1:$E$1,0),0),"")&amp;IFERROR(VLOOKUP(Q$2&amp;$A8,'EUC2'!$C:$F,MATCH("AWAY",'EUC2'!$C$1:$F$1,0),0),"")&amp;IFERROR(VLOOKUP(Q$2&amp;$A8,'EUC2'!$D:$E,MATCH("HOME",'EUC2'!$D$1:$E$1,0),0),"")</f>
        <v/>
      </c>
      <c r="R8" s="25" t="str">
        <f>IFERROR(VLOOKUP(R$2&amp;$B8,'FPL FIX2'!$N$1:$Q$400,MATCH("HOME",'FPL FIX2'!$N$1:$Q$1,0),0),"")&amp;IFERROR(VLOOKUP(R$2&amp;$B8,'FPL FIX2'!$O$1:$P$400,MATCH("AWAY",'FPL FIX2'!$O$1:$P$1,0),0),"")&amp;IFERROR(VLOOKUP(R$2&amp;$A8,'FA2'!$A:$D,MATCH("AWAY",'FA2'!$A$1:$D$1,0),0),"")&amp;IFERROR(VLOOKUP(R$2&amp;$A8,'FA2'!$B:$C,MATCH("HOME",'FA2'!$B$1:$C$1,0),0),"")&amp;IFERROR(VLOOKUP(R$2&amp;$A8,'EFL2'!$A:$D,MATCH("AWAY",'EFL2'!$A$1:$D$1,0),0),"")&amp;IFERROR(VLOOKUP(R$2&amp;$A8,'EFL2'!$B:$C,MATCH("HOME",'EFL2'!$B$1:$C$1,0),0),"")&amp;IFERROR(VLOOKUP(R$2&amp;$A8,'UCL2'!$C:$F,MATCH("AWAY",'UCL2'!$C$1:$F$1,0),0),"")&amp;IFERROR(VLOOKUP(R$2&amp;$A8,'UCL2'!$D:$E,MATCH("HOME",'UCL2'!$D$1:$E$1,0),0),"")&amp;IFERROR(VLOOKUP(R$2&amp;$A8,'EU2'!$C:$F,MATCH("AWAY",'EU2'!$C$1:$F$1,0),0),"")&amp;IFERROR(VLOOKUP(R$2&amp;$A8,'EU2'!$D:$E,MATCH("HOME",'EU2'!$D$1:$E$1,0),0),"")&amp;IFERROR(VLOOKUP(R$2&amp;$A8,'EUC2'!$C:$F,MATCH("AWAY",'EUC2'!$C$1:$F$1,0),0),"")&amp;IFERROR(VLOOKUP(R$2&amp;$A8,'EUC2'!$D:$E,MATCH("HOME",'EUC2'!$D$1:$E$1,0),0),"")</f>
        <v/>
      </c>
      <c r="S8" s="25" t="str">
        <f>IFERROR(VLOOKUP(S$2&amp;$B8,'FPL FIX2'!$N$1:$Q$400,MATCH("HOME",'FPL FIX2'!$N$1:$Q$1,0),0),"")&amp;IFERROR(VLOOKUP(S$2&amp;$B8,'FPL FIX2'!$O$1:$P$400,MATCH("AWAY",'FPL FIX2'!$O$1:$P$1,0),0),"")&amp;IFERROR(VLOOKUP(S$2&amp;$A8,'FA2'!$A:$D,MATCH("AWAY",'FA2'!$A$1:$D$1,0),0),"")&amp;IFERROR(VLOOKUP(S$2&amp;$A8,'FA2'!$B:$C,MATCH("HOME",'FA2'!$B$1:$C$1,0),0),"")&amp;IFERROR(VLOOKUP(S$2&amp;$A8,'EFL2'!$A:$D,MATCH("AWAY",'EFL2'!$A$1:$D$1,0),0),"")&amp;IFERROR(VLOOKUP(S$2&amp;$A8,'EFL2'!$B:$C,MATCH("HOME",'EFL2'!$B$1:$C$1,0),0),"")&amp;IFERROR(VLOOKUP(S$2&amp;$A8,'UCL2'!$C:$F,MATCH("AWAY",'UCL2'!$C$1:$F$1,0),0),"")&amp;IFERROR(VLOOKUP(S$2&amp;$A8,'UCL2'!$D:$E,MATCH("HOME",'UCL2'!$D$1:$E$1,0),0),"")&amp;IFERROR(VLOOKUP(S$2&amp;$A8,'EU2'!$C:$F,MATCH("AWAY",'EU2'!$C$1:$F$1,0),0),"")&amp;IFERROR(VLOOKUP(S$2&amp;$A8,'EU2'!$D:$E,MATCH("HOME",'EU2'!$D$1:$E$1,0),0),"")&amp;IFERROR(VLOOKUP(S$2&amp;$A8,'EUC2'!$C:$F,MATCH("AWAY",'EUC2'!$C$1:$F$1,0),0),"")&amp;IFERROR(VLOOKUP(S$2&amp;$A8,'EUC2'!$D:$E,MATCH("HOME",'EUC2'!$D$1:$E$1,0),0),"")</f>
        <v/>
      </c>
      <c r="T8" s="25" t="str">
        <f>IFERROR(VLOOKUP(T$2&amp;$B8,'FPL FIX2'!$N$1:$Q$400,MATCH("HOME",'FPL FIX2'!$N$1:$Q$1,0),0),"")&amp;IFERROR(VLOOKUP(T$2&amp;$B8,'FPL FIX2'!$O$1:$P$400,MATCH("AWAY",'FPL FIX2'!$O$1:$P$1,0),0),"")&amp;IFERROR(VLOOKUP(T$2&amp;$A8,'FA2'!$A:$D,MATCH("AWAY",'FA2'!$A$1:$D$1,0),0),"")&amp;IFERROR(VLOOKUP(T$2&amp;$A8,'FA2'!$B:$C,MATCH("HOME",'FA2'!$B$1:$C$1,0),0),"")&amp;IFERROR(VLOOKUP(T$2&amp;$A8,'EFL2'!$A:$D,MATCH("AWAY",'EFL2'!$A$1:$D$1,0),0),"")&amp;IFERROR(VLOOKUP(T$2&amp;$A8,'EFL2'!$B:$C,MATCH("HOME",'EFL2'!$B$1:$C$1,0),0),"")&amp;IFERROR(VLOOKUP(T$2&amp;$A8,'UCL2'!$C:$F,MATCH("AWAY",'UCL2'!$C$1:$F$1,0),0),"")&amp;IFERROR(VLOOKUP(T$2&amp;$A8,'UCL2'!$D:$E,MATCH("HOME",'UCL2'!$D$1:$E$1,0),0),"")&amp;IFERROR(VLOOKUP(T$2&amp;$A8,'EU2'!$C:$F,MATCH("AWAY",'EU2'!$C$1:$F$1,0),0),"")&amp;IFERROR(VLOOKUP(T$2&amp;$A8,'EU2'!$D:$E,MATCH("HOME",'EU2'!$D$1:$E$1,0),0),"")&amp;IFERROR(VLOOKUP(T$2&amp;$A8,'EUC2'!$C:$F,MATCH("AWAY",'EUC2'!$C$1:$F$1,0),0),"")&amp;IFERROR(VLOOKUP(T$2&amp;$A8,'EUC2'!$D:$E,MATCH("HOME",'EUC2'!$D$1:$E$1,0),0),"")</f>
        <v/>
      </c>
      <c r="U8" s="25" t="str">
        <f>IFERROR(VLOOKUP(U$2&amp;$B8,'FPL FIX2'!$N$1:$Q$400,MATCH("HOME",'FPL FIX2'!$N$1:$Q$1,0),0),"")&amp;IFERROR(VLOOKUP(U$2&amp;$B8,'FPL FIX2'!$O$1:$P$400,MATCH("AWAY",'FPL FIX2'!$O$1:$P$1,0),0),"")&amp;IFERROR(VLOOKUP(U$2&amp;$A8,'FA2'!$A:$D,MATCH("AWAY",'FA2'!$A$1:$D$1,0),0),"")&amp;IFERROR(VLOOKUP(U$2&amp;$A8,'FA2'!$B:$C,MATCH("HOME",'FA2'!$B$1:$C$1,0),0),"")&amp;IFERROR(VLOOKUP(U$2&amp;$A8,'EFL2'!$A:$D,MATCH("AWAY",'EFL2'!$A$1:$D$1,0),0),"")&amp;IFERROR(VLOOKUP(U$2&amp;$A8,'EFL2'!$B:$C,MATCH("HOME",'EFL2'!$B$1:$C$1,0),0),"")&amp;IFERROR(VLOOKUP(U$2&amp;$A8,'UCL2'!$C:$F,MATCH("AWAY",'UCL2'!$C$1:$F$1,0),0),"")&amp;IFERROR(VLOOKUP(U$2&amp;$A8,'UCL2'!$D:$E,MATCH("HOME",'UCL2'!$D$1:$E$1,0),0),"")&amp;IFERROR(VLOOKUP(U$2&amp;$A8,'EU2'!$C:$F,MATCH("AWAY",'EU2'!$C$1:$F$1,0),0),"")&amp;IFERROR(VLOOKUP(U$2&amp;$A8,'EU2'!$D:$E,MATCH("HOME",'EU2'!$D$1:$E$1,0),0),"")&amp;IFERROR(VLOOKUP(U$2&amp;$A8,'EUC2'!$C:$F,MATCH("AWAY",'EUC2'!$C$1:$F$1,0),0),"")&amp;IFERROR(VLOOKUP(U$2&amp;$A8,'EUC2'!$D:$E,MATCH("HOME",'EUC2'!$D$1:$E$1,0),0),"")</f>
        <v/>
      </c>
      <c r="V8" s="25" t="str">
        <f>IFERROR(VLOOKUP(V$2&amp;$B8,'FPL FIX2'!$N$1:$Q$400,MATCH("HOME",'FPL FIX2'!$N$1:$Q$1,0),0),"")&amp;IFERROR(VLOOKUP(V$2&amp;$B8,'FPL FIX2'!$O$1:$P$400,MATCH("AWAY",'FPL FIX2'!$O$1:$P$1,0),0),"")&amp;IFERROR(VLOOKUP(V$2&amp;$A8,'FA2'!$A:$D,MATCH("AWAY",'FA2'!$A$1:$D$1,0),0),"")&amp;IFERROR(VLOOKUP(V$2&amp;$A8,'FA2'!$B:$C,MATCH("HOME",'FA2'!$B$1:$C$1,0),0),"")&amp;IFERROR(VLOOKUP(V$2&amp;$A8,'EFL2'!$A:$D,MATCH("AWAY",'EFL2'!$A$1:$D$1,0),0),"")&amp;IFERROR(VLOOKUP(V$2&amp;$A8,'EFL2'!$B:$C,MATCH("HOME",'EFL2'!$B$1:$C$1,0),0),"")&amp;IFERROR(VLOOKUP(V$2&amp;$A8,'UCL2'!$C:$F,MATCH("AWAY",'UCL2'!$C$1:$F$1,0),0),"")&amp;IFERROR(VLOOKUP(V$2&amp;$A8,'UCL2'!$D:$E,MATCH("HOME",'UCL2'!$D$1:$E$1,0),0),"")&amp;IFERROR(VLOOKUP(V$2&amp;$A8,'EU2'!$C:$F,MATCH("AWAY",'EU2'!$C$1:$F$1,0),0),"")&amp;IFERROR(VLOOKUP(V$2&amp;$A8,'EU2'!$D:$E,MATCH("HOME",'EU2'!$D$1:$E$1,0),0),"")&amp;IFERROR(VLOOKUP(V$2&amp;$A8,'EUC2'!$C:$F,MATCH("AWAY",'EUC2'!$C$1:$F$1,0),0),"")&amp;IFERROR(VLOOKUP(V$2&amp;$A8,'EUC2'!$D:$E,MATCH("HOME",'EUC2'!$D$1:$E$1,0),0),"")</f>
        <v/>
      </c>
      <c r="W8" s="25" t="str">
        <f>IFERROR(VLOOKUP(W$2&amp;$B8,'FPL FIX2'!$N$1:$Q$400,MATCH("HOME",'FPL FIX2'!$N$1:$Q$1,0),0),"")&amp;IFERROR(VLOOKUP(W$2&amp;$B8,'FPL FIX2'!$O$1:$P$400,MATCH("AWAY",'FPL FIX2'!$O$1:$P$1,0),0),"")&amp;IFERROR(VLOOKUP(W$2&amp;$A8,'FA2'!$A:$D,MATCH("AWAY",'FA2'!$A$1:$D$1,0),0),"")&amp;IFERROR(VLOOKUP(W$2&amp;$A8,'FA2'!$B:$C,MATCH("HOME",'FA2'!$B$1:$C$1,0),0),"")&amp;IFERROR(VLOOKUP(W$2&amp;$A8,'EFL2'!$A:$D,MATCH("AWAY",'EFL2'!$A$1:$D$1,0),0),"")&amp;IFERROR(VLOOKUP(W$2&amp;$A8,'EFL2'!$B:$C,MATCH("HOME",'EFL2'!$B$1:$C$1,0),0),"")&amp;IFERROR(VLOOKUP(W$2&amp;$A8,'UCL2'!$C:$F,MATCH("AWAY",'UCL2'!$C$1:$F$1,0),0),"")&amp;IFERROR(VLOOKUP(W$2&amp;$A8,'UCL2'!$D:$E,MATCH("HOME",'UCL2'!$D$1:$E$1,0),0),"")&amp;IFERROR(VLOOKUP(W$2&amp;$A8,'EU2'!$C:$F,MATCH("AWAY",'EU2'!$C$1:$F$1,0),0),"")&amp;IFERROR(VLOOKUP(W$2&amp;$A8,'EU2'!$D:$E,MATCH("HOME",'EU2'!$D$1:$E$1,0),0),"")&amp;IFERROR(VLOOKUP(W$2&amp;$A8,'EUC2'!$C:$F,MATCH("AWAY",'EUC2'!$C$1:$F$1,0),0),"")&amp;IFERROR(VLOOKUP(W$2&amp;$A8,'EUC2'!$D:$E,MATCH("HOME",'EUC2'!$D$1:$E$1,0),0),"")</f>
        <v>whu</v>
      </c>
      <c r="X8" s="25" t="str">
        <f>IFERROR(VLOOKUP(X$2&amp;$B8,'FPL FIX2'!$N$1:$Q$400,MATCH("HOME",'FPL FIX2'!$N$1:$Q$1,0),0),"")&amp;IFERROR(VLOOKUP(X$2&amp;$B8,'FPL FIX2'!$O$1:$P$400,MATCH("AWAY",'FPL FIX2'!$O$1:$P$1,0),0),"")&amp;IFERROR(VLOOKUP(X$2&amp;$A8,'FA2'!$A:$D,MATCH("AWAY",'FA2'!$A$1:$D$1,0),0),"")&amp;IFERROR(VLOOKUP(X$2&amp;$A8,'FA2'!$B:$C,MATCH("HOME",'FA2'!$B$1:$C$1,0),0),"")&amp;IFERROR(VLOOKUP(X$2&amp;$A8,'EFL2'!$A:$D,MATCH("AWAY",'EFL2'!$A$1:$D$1,0),0),"")&amp;IFERROR(VLOOKUP(X$2&amp;$A8,'EFL2'!$B:$C,MATCH("HOME",'EFL2'!$B$1:$C$1,0),0),"")&amp;IFERROR(VLOOKUP(X$2&amp;$A8,'UCL2'!$C:$F,MATCH("AWAY",'UCL2'!$C$1:$F$1,0),0),"")&amp;IFERROR(VLOOKUP(X$2&amp;$A8,'UCL2'!$D:$E,MATCH("HOME",'UCL2'!$D$1:$E$1,0),0),"")&amp;IFERROR(VLOOKUP(X$2&amp;$A8,'EU2'!$C:$F,MATCH("AWAY",'EU2'!$C$1:$F$1,0),0),"")&amp;IFERROR(VLOOKUP(X$2&amp;$A8,'EU2'!$D:$E,MATCH("HOME",'EU2'!$D$1:$E$1,0),0),"")&amp;IFERROR(VLOOKUP(X$2&amp;$A8,'EUC2'!$C:$F,MATCH("AWAY",'EUC2'!$C$1:$F$1,0),0),"")&amp;IFERROR(VLOOKUP(X$2&amp;$A8,'EUC2'!$D:$E,MATCH("HOME",'EUC2'!$D$1:$E$1,0),0),"")</f>
        <v/>
      </c>
      <c r="Y8" s="57" t="str">
        <f>IFERROR(VLOOKUP(Y$2&amp;$B8,'FPL FIX2'!$N$1:$Q$400,MATCH("HOME",'FPL FIX2'!$N$1:$Q$1,0),0),"")&amp;IFERROR(VLOOKUP(Y$2&amp;$B8,'FPL FIX2'!$O$1:$P$400,MATCH("AWAY",'FPL FIX2'!$O$1:$P$1,0),0),"")&amp;IFERROR(VLOOKUP(Y$2&amp;$A8,'FA2'!$A:$D,MATCH("AWAY",'FA2'!$A$1:$D$1,0),0),"")&amp;IFERROR(VLOOKUP(Y$2&amp;$A8,'FA2'!$B:$C,MATCH("HOME",'FA2'!$B$1:$C$1,0),0),"")&amp;IFERROR(VLOOKUP(Y$2&amp;$A8,'EFL2'!$A:$D,MATCH("AWAY",'EFL2'!$A$1:$D$1,0),0),"")&amp;IFERROR(VLOOKUP(Y$2&amp;$A8,'EFL2'!$B:$C,MATCH("HOME",'EFL2'!$B$1:$C$1,0),0),"")&amp;IFERROR(VLOOKUP(Y$2&amp;$A8,'UCL2'!$C:$F,MATCH("AWAY",'UCL2'!$C$1:$F$1,0),0),"")&amp;IFERROR(VLOOKUP(Y$2&amp;$A8,'UCL2'!$D:$E,MATCH("HOME",'UCL2'!$D$1:$E$1,0),0),"")&amp;IFERROR(VLOOKUP(Y$2&amp;$A8,'EU2'!$C:$F,MATCH("AWAY",'EU2'!$C$1:$F$1,0),0),"")&amp;IFERROR(VLOOKUP(Y$2&amp;$A8,'EU2'!$D:$E,MATCH("HOME",'EU2'!$D$1:$E$1,0),0),"")&amp;IFERROR(VLOOKUP(Y$2&amp;$A8,'EUC2'!$C:$F,MATCH("AWAY",'EUC2'!$C$1:$F$1,0),0),"")&amp;IFERROR(VLOOKUP(Y$2&amp;$A8,'EUC2'!$D:$E,MATCH("HOME",'EUC2'!$D$1:$E$1,0),0),"")</f>
        <v/>
      </c>
      <c r="Z8" s="25" t="str">
        <f>IFERROR(VLOOKUP(Z$2&amp;$B8,'FPL FIX2'!$N$1:$Q$400,MATCH("HOME",'FPL FIX2'!$N$1:$Q$1,0),0),"")&amp;IFERROR(VLOOKUP(Z$2&amp;$B8,'FPL FIX2'!$O$1:$P$400,MATCH("AWAY",'FPL FIX2'!$O$1:$P$1,0),0),"")&amp;IFERROR(VLOOKUP(Z$2&amp;$A8,'FA2'!$A:$D,MATCH("AWAY",'FA2'!$A$1:$D$1,0),0),"")&amp;IFERROR(VLOOKUP(Z$2&amp;$A8,'FA2'!$B:$C,MATCH("HOME",'FA2'!$B$1:$C$1,0),0),"")&amp;IFERROR(VLOOKUP(Z$2&amp;$A8,'EFL2'!$A:$D,MATCH("AWAY",'EFL2'!$A$1:$D$1,0),0),"")&amp;IFERROR(VLOOKUP(Z$2&amp;$A8,'EFL2'!$B:$C,MATCH("HOME",'EFL2'!$B$1:$C$1,0),0),"")&amp;IFERROR(VLOOKUP(Z$2&amp;$A8,'UCL2'!$C:$F,MATCH("AWAY",'UCL2'!$C$1:$F$1,0),0),"")&amp;IFERROR(VLOOKUP(Z$2&amp;$A8,'UCL2'!$D:$E,MATCH("HOME",'UCL2'!$D$1:$E$1,0),0),"")&amp;IFERROR(VLOOKUP(Z$2&amp;$A8,'EU2'!$C:$F,MATCH("AWAY",'EU2'!$C$1:$F$1,0),0),"")&amp;IFERROR(VLOOKUP(Z$2&amp;$A8,'EU2'!$D:$E,MATCH("HOME",'EU2'!$D$1:$E$1,0),0),"")&amp;IFERROR(VLOOKUP(Z$2&amp;$A8,'EUC2'!$C:$F,MATCH("AWAY",'EUC2'!$C$1:$F$1,0),0),"")&amp;IFERROR(VLOOKUP(Z$2&amp;$A8,'EUC2'!$D:$E,MATCH("HOME",'EUC2'!$D$1:$E$1,0),0),"")</f>
        <v>FG Rovers</v>
      </c>
      <c r="AA8" s="25" t="str">
        <f>IFERROR(VLOOKUP(AA$2&amp;$B8,'FPL FIX2'!$N$1:$Q$400,MATCH("HOME",'FPL FIX2'!$N$1:$Q$1,0),0),"")&amp;IFERROR(VLOOKUP(AA$2&amp;$B8,'FPL FIX2'!$O$1:$P$400,MATCH("AWAY",'FPL FIX2'!$O$1:$P$1,0),0),"")&amp;IFERROR(VLOOKUP(AA$2&amp;$A8,'FA2'!$A:$D,MATCH("AWAY",'FA2'!$A$1:$D$1,0),0),"")&amp;IFERROR(VLOOKUP(AA$2&amp;$A8,'FA2'!$B:$C,MATCH("HOME",'FA2'!$B$1:$C$1,0),0),"")&amp;IFERROR(VLOOKUP(AA$2&amp;$A8,'EFL2'!$A:$D,MATCH("AWAY",'EFL2'!$A$1:$D$1,0),0),"")&amp;IFERROR(VLOOKUP(AA$2&amp;$A8,'EFL2'!$B:$C,MATCH("HOME",'EFL2'!$B$1:$C$1,0),0),"")&amp;IFERROR(VLOOKUP(AA$2&amp;$A8,'UCL2'!$C:$F,MATCH("AWAY",'UCL2'!$C$1:$F$1,0),0),"")&amp;IFERROR(VLOOKUP(AA$2&amp;$A8,'UCL2'!$D:$E,MATCH("HOME",'UCL2'!$D$1:$E$1,0),0),"")&amp;IFERROR(VLOOKUP(AA$2&amp;$A8,'EU2'!$C:$F,MATCH("AWAY",'EU2'!$C$1:$F$1,0),0),"")&amp;IFERROR(VLOOKUP(AA$2&amp;$A8,'EU2'!$D:$E,MATCH("HOME",'EU2'!$D$1:$E$1,0),0),"")&amp;IFERROR(VLOOKUP(AA$2&amp;$A8,'EUC2'!$C:$F,MATCH("AWAY",'EUC2'!$C$1:$F$1,0),0),"")&amp;IFERROR(VLOOKUP(AA$2&amp;$A8,'EUC2'!$D:$E,MATCH("HOME",'EUC2'!$D$1:$E$1,0),0),"")</f>
        <v/>
      </c>
      <c r="AB8" s="25" t="str">
        <f>IFERROR(VLOOKUP(AB$2&amp;$B8,'FPL FIX2'!$N$1:$Q$400,MATCH("HOME",'FPL FIX2'!$N$1:$Q$1,0),0),"")&amp;IFERROR(VLOOKUP(AB$2&amp;$B8,'FPL FIX2'!$O$1:$P$400,MATCH("AWAY",'FPL FIX2'!$O$1:$P$1,0),0),"")&amp;IFERROR(VLOOKUP(AB$2&amp;$A8,'FA2'!$A:$D,MATCH("AWAY",'FA2'!$A$1:$D$1,0),0),"")&amp;IFERROR(VLOOKUP(AB$2&amp;$A8,'FA2'!$B:$C,MATCH("HOME",'FA2'!$B$1:$C$1,0),0),"")&amp;IFERROR(VLOOKUP(AB$2&amp;$A8,'EFL2'!$A:$D,MATCH("AWAY",'EFL2'!$A$1:$D$1,0),0),"")&amp;IFERROR(VLOOKUP(AB$2&amp;$A8,'EFL2'!$B:$C,MATCH("HOME",'EFL2'!$B$1:$C$1,0),0),"")&amp;IFERROR(VLOOKUP(AB$2&amp;$A8,'UCL2'!$C:$F,MATCH("AWAY",'UCL2'!$C$1:$F$1,0),0),"")&amp;IFERROR(VLOOKUP(AB$2&amp;$A8,'UCL2'!$D:$E,MATCH("HOME",'UCL2'!$D$1:$E$1,0),0),"")&amp;IFERROR(VLOOKUP(AB$2&amp;$A8,'EU2'!$C:$F,MATCH("AWAY",'EU2'!$C$1:$F$1,0),0),"")&amp;IFERROR(VLOOKUP(AB$2&amp;$A8,'EU2'!$D:$E,MATCH("HOME",'EU2'!$D$1:$E$1,0),0),"")&amp;IFERROR(VLOOKUP(AB$2&amp;$A8,'EUC2'!$C:$F,MATCH("AWAY",'EUC2'!$C$1:$F$1,0),0),"")&amp;IFERROR(VLOOKUP(AB$2&amp;$A8,'EUC2'!$D:$E,MATCH("HOME",'EUC2'!$D$1:$E$1,0),0),"")</f>
        <v/>
      </c>
      <c r="AC8" s="25" t="str">
        <f>IFERROR(VLOOKUP(AC$2&amp;$B8,'FPL FIX2'!$N$1:$Q$400,MATCH("HOME",'FPL FIX2'!$N$1:$Q$1,0),0),"")&amp;IFERROR(VLOOKUP(AC$2&amp;$B8,'FPL FIX2'!$O$1:$P$400,MATCH("AWAY",'FPL FIX2'!$O$1:$P$1,0),0),"")&amp;IFERROR(VLOOKUP(AC$2&amp;$A8,'FA2'!$A:$D,MATCH("AWAY",'FA2'!$A$1:$D$1,0),0),"")&amp;IFERROR(VLOOKUP(AC$2&amp;$A8,'FA2'!$B:$C,MATCH("HOME",'FA2'!$B$1:$C$1,0),0),"")&amp;IFERROR(VLOOKUP(AC$2&amp;$A8,'EFL2'!$A:$D,MATCH("AWAY",'EFL2'!$A$1:$D$1,0),0),"")&amp;IFERROR(VLOOKUP(AC$2&amp;$A8,'EFL2'!$B:$C,MATCH("HOME",'EFL2'!$B$1:$C$1,0),0),"")&amp;IFERROR(VLOOKUP(AC$2&amp;$A8,'UCL2'!$C:$F,MATCH("AWAY",'UCL2'!$C$1:$F$1,0),0),"")&amp;IFERROR(VLOOKUP(AC$2&amp;$A8,'UCL2'!$D:$E,MATCH("HOME",'UCL2'!$D$1:$E$1,0),0),"")&amp;IFERROR(VLOOKUP(AC$2&amp;$A8,'EU2'!$C:$F,MATCH("AWAY",'EU2'!$C$1:$F$1,0),0),"")&amp;IFERROR(VLOOKUP(AC$2&amp;$A8,'EU2'!$D:$E,MATCH("HOME",'EU2'!$D$1:$E$1,0),0),"")&amp;IFERROR(VLOOKUP(AC$2&amp;$A8,'EUC2'!$C:$F,MATCH("AWAY",'EUC2'!$C$1:$F$1,0),0),"")&amp;IFERROR(VLOOKUP(AC$2&amp;$A8,'EUC2'!$D:$E,MATCH("HOME",'EUC2'!$D$1:$E$1,0),0),"")</f>
        <v>LEE</v>
      </c>
      <c r="AD8" s="25" t="str">
        <f>IFERROR(VLOOKUP(AD$2&amp;$B8,'FPL FIX2'!$N$1:$Q$400,MATCH("HOME",'FPL FIX2'!$N$1:$Q$1,0),0),"")&amp;IFERROR(VLOOKUP(AD$2&amp;$B8,'FPL FIX2'!$O$1:$P$400,MATCH("AWAY",'FPL FIX2'!$O$1:$P$1,0),0),"")&amp;IFERROR(VLOOKUP(AD$2&amp;$A8,'FA2'!$A:$D,MATCH("AWAY",'FA2'!$A$1:$D$1,0),0),"")&amp;IFERROR(VLOOKUP(AD$2&amp;$A8,'FA2'!$B:$C,MATCH("HOME",'FA2'!$B$1:$C$1,0),0),"")&amp;IFERROR(VLOOKUP(AD$2&amp;$A8,'EFL2'!$A:$D,MATCH("AWAY",'EFL2'!$A$1:$D$1,0),0),"")&amp;IFERROR(VLOOKUP(AD$2&amp;$A8,'EFL2'!$B:$C,MATCH("HOME",'EFL2'!$B$1:$C$1,0),0),"")&amp;IFERROR(VLOOKUP(AD$2&amp;$A8,'UCL2'!$C:$F,MATCH("AWAY",'UCL2'!$C$1:$F$1,0),0),"")&amp;IFERROR(VLOOKUP(AD$2&amp;$A8,'UCL2'!$D:$E,MATCH("HOME",'UCL2'!$D$1:$E$1,0),0),"")&amp;IFERROR(VLOOKUP(AD$2&amp;$A8,'EU2'!$C:$F,MATCH("AWAY",'EU2'!$C$1:$F$1,0),0),"")&amp;IFERROR(VLOOKUP(AD$2&amp;$A8,'EU2'!$D:$E,MATCH("HOME",'EU2'!$D$1:$E$1,0),0),"")&amp;IFERROR(VLOOKUP(AD$2&amp;$A8,'EUC2'!$C:$F,MATCH("AWAY",'EUC2'!$C$1:$F$1,0),0),"")&amp;IFERROR(VLOOKUP(AD$2&amp;$A8,'EUC2'!$D:$E,MATCH("HOME",'EUC2'!$D$1:$E$1,0),0),"")</f>
        <v/>
      </c>
      <c r="AE8" s="25" t="str">
        <f>IFERROR(VLOOKUP(AE$2&amp;$B8,'FPL FIX2'!$N$1:$Q$400,MATCH("HOME",'FPL FIX2'!$N$1:$Q$1,0),0),"")&amp;IFERROR(VLOOKUP(AE$2&amp;$B8,'FPL FIX2'!$O$1:$P$400,MATCH("AWAY",'FPL FIX2'!$O$1:$P$1,0),0),"")&amp;IFERROR(VLOOKUP(AE$2&amp;$A8,'FA2'!$A:$D,MATCH("AWAY",'FA2'!$A$1:$D$1,0),0),"")&amp;IFERROR(VLOOKUP(AE$2&amp;$A8,'FA2'!$B:$C,MATCH("HOME",'FA2'!$B$1:$C$1,0),0),"")&amp;IFERROR(VLOOKUP(AE$2&amp;$A8,'EFL2'!$A:$D,MATCH("AWAY",'EFL2'!$A$1:$D$1,0),0),"")&amp;IFERROR(VLOOKUP(AE$2&amp;$A8,'EFL2'!$B:$C,MATCH("HOME",'EFL2'!$B$1:$C$1,0),0),"")&amp;IFERROR(VLOOKUP(AE$2&amp;$A8,'UCL2'!$C:$F,MATCH("AWAY",'UCL2'!$C$1:$F$1,0),0),"")&amp;IFERROR(VLOOKUP(AE$2&amp;$A8,'UCL2'!$D:$E,MATCH("HOME",'UCL2'!$D$1:$E$1,0),0),"")&amp;IFERROR(VLOOKUP(AE$2&amp;$A8,'EU2'!$C:$F,MATCH("AWAY",'EU2'!$C$1:$F$1,0),0),"")&amp;IFERROR(VLOOKUP(AE$2&amp;$A8,'EU2'!$D:$E,MATCH("HOME",'EU2'!$D$1:$E$1,0),0),"")&amp;IFERROR(VLOOKUP(AE$2&amp;$A8,'EUC2'!$C:$F,MATCH("AWAY",'EUC2'!$C$1:$F$1,0),0),"")&amp;IFERROR(VLOOKUP(AE$2&amp;$A8,'EUC2'!$D:$E,MATCH("HOME",'EUC2'!$D$1:$E$1,0),0),"")</f>
        <v/>
      </c>
      <c r="AF8" s="25" t="str">
        <f>IFERROR(VLOOKUP(AF$2&amp;$B8,'FPL FIX2'!$N$1:$Q$400,MATCH("HOME",'FPL FIX2'!$N$1:$Q$1,0),0),"")&amp;IFERROR(VLOOKUP(AF$2&amp;$B8,'FPL FIX2'!$O$1:$P$400,MATCH("AWAY",'FPL FIX2'!$O$1:$P$1,0),0),"")&amp;IFERROR(VLOOKUP(AF$2&amp;$A8,'FA2'!$A:$D,MATCH("AWAY",'FA2'!$A$1:$D$1,0),0),"")&amp;IFERROR(VLOOKUP(AF$2&amp;$A8,'FA2'!$B:$C,MATCH("HOME",'FA2'!$B$1:$C$1,0),0),"")&amp;IFERROR(VLOOKUP(AF$2&amp;$A8,'EFL2'!$A:$D,MATCH("AWAY",'EFL2'!$A$1:$D$1,0),0),"")&amp;IFERROR(VLOOKUP(AF$2&amp;$A8,'EFL2'!$B:$C,MATCH("HOME",'EFL2'!$B$1:$C$1,0),0),"")&amp;IFERROR(VLOOKUP(AF$2&amp;$A8,'UCL2'!$C:$F,MATCH("AWAY",'UCL2'!$C$1:$F$1,0),0),"")&amp;IFERROR(VLOOKUP(AF$2&amp;$A8,'UCL2'!$D:$E,MATCH("HOME",'UCL2'!$D$1:$E$1,0),0),"")&amp;IFERROR(VLOOKUP(AF$2&amp;$A8,'EU2'!$C:$F,MATCH("AWAY",'EU2'!$C$1:$F$1,0),0),"")&amp;IFERROR(VLOOKUP(AF$2&amp;$A8,'EU2'!$D:$E,MATCH("HOME",'EU2'!$D$1:$E$1,0),0),"")&amp;IFERROR(VLOOKUP(AF$2&amp;$A8,'EUC2'!$C:$F,MATCH("AWAY",'EUC2'!$C$1:$F$1,0),0),"")&amp;IFERROR(VLOOKUP(AF$2&amp;$A8,'EUC2'!$D:$E,MATCH("HOME",'EUC2'!$D$1:$E$1,0),0),"")</f>
        <v>ful</v>
      </c>
      <c r="AG8" s="25" t="str">
        <f>IFERROR(VLOOKUP(AG$2&amp;$B8,'FPL FIX2'!$N$1:$Q$400,MATCH("HOME",'FPL FIX2'!$N$1:$Q$1,0),0),"")&amp;IFERROR(VLOOKUP(AG$2&amp;$B8,'FPL FIX2'!$O$1:$P$400,MATCH("AWAY",'FPL FIX2'!$O$1:$P$1,0),0),"")&amp;IFERROR(VLOOKUP(AG$2&amp;$A8,'FA2'!$A:$D,MATCH("AWAY",'FA2'!$A$1:$D$1,0),0),"")&amp;IFERROR(VLOOKUP(AG$2&amp;$A8,'FA2'!$B:$C,MATCH("HOME",'FA2'!$B$1:$C$1,0),0),"")&amp;IFERROR(VLOOKUP(AG$2&amp;$A8,'EFL2'!$A:$D,MATCH("AWAY",'EFL2'!$A$1:$D$1,0),0),"")&amp;IFERROR(VLOOKUP(AG$2&amp;$A8,'EFL2'!$B:$C,MATCH("HOME",'EFL2'!$B$1:$C$1,0),0),"")&amp;IFERROR(VLOOKUP(AG$2&amp;$A8,'UCL2'!$C:$F,MATCH("AWAY",'UCL2'!$C$1:$F$1,0),0),"")&amp;IFERROR(VLOOKUP(AG$2&amp;$A8,'UCL2'!$D:$E,MATCH("HOME",'UCL2'!$D$1:$E$1,0),0),"")&amp;IFERROR(VLOOKUP(AG$2&amp;$A8,'EU2'!$C:$F,MATCH("AWAY",'EU2'!$C$1:$F$1,0),0),"")&amp;IFERROR(VLOOKUP(AG$2&amp;$A8,'EU2'!$D:$E,MATCH("HOME",'EU2'!$D$1:$E$1,0),0),"")&amp;IFERROR(VLOOKUP(AG$2&amp;$A8,'EUC2'!$C:$F,MATCH("AWAY",'EUC2'!$C$1:$F$1,0),0),"")&amp;IFERROR(VLOOKUP(AG$2&amp;$A8,'EUC2'!$D:$E,MATCH("HOME",'EUC2'!$D$1:$E$1,0),0),"")</f>
        <v/>
      </c>
      <c r="AH8" s="25" t="str">
        <f>IFERROR(VLOOKUP(AH$2&amp;$B8,'FPL FIX2'!$N$1:$Q$400,MATCH("HOME",'FPL FIX2'!$N$1:$Q$1,0),0),"")&amp;IFERROR(VLOOKUP(AH$2&amp;$B8,'FPL FIX2'!$O$1:$P$400,MATCH("AWAY",'FPL FIX2'!$O$1:$P$1,0),0),"")&amp;IFERROR(VLOOKUP(AH$2&amp;$A8,'FA2'!$A:$D,MATCH("AWAY",'FA2'!$A$1:$D$1,0),0),"")&amp;IFERROR(VLOOKUP(AH$2&amp;$A8,'FA2'!$B:$C,MATCH("HOME",'FA2'!$B$1:$C$1,0),0),"")&amp;IFERROR(VLOOKUP(AH$2&amp;$A8,'EFL2'!$A:$D,MATCH("AWAY",'EFL2'!$A$1:$D$1,0),0),"")&amp;IFERROR(VLOOKUP(AH$2&amp;$A8,'EFL2'!$B:$C,MATCH("HOME",'EFL2'!$B$1:$C$1,0),0),"")&amp;IFERROR(VLOOKUP(AH$2&amp;$A8,'UCL2'!$C:$F,MATCH("AWAY",'UCL2'!$C$1:$F$1,0),0),"")&amp;IFERROR(VLOOKUP(AH$2&amp;$A8,'UCL2'!$D:$E,MATCH("HOME",'UCL2'!$D$1:$E$1,0),0),"")&amp;IFERROR(VLOOKUP(AH$2&amp;$A8,'EU2'!$C:$F,MATCH("AWAY",'EU2'!$C$1:$F$1,0),0),"")&amp;IFERROR(VLOOKUP(AH$2&amp;$A8,'EU2'!$D:$E,MATCH("HOME",'EU2'!$D$1:$E$1,0),0),"")&amp;IFERROR(VLOOKUP(AH$2&amp;$A8,'EUC2'!$C:$F,MATCH("AWAY",'EUC2'!$C$1:$F$1,0),0),"")&amp;IFERROR(VLOOKUP(AH$2&amp;$A8,'EUC2'!$D:$E,MATCH("HOME",'EUC2'!$D$1:$E$1,0),0),"")</f>
        <v/>
      </c>
      <c r="AI8" s="25" t="str">
        <f>IFERROR(VLOOKUP(AI$2&amp;$B8,'FPL FIX2'!$N$1:$Q$400,MATCH("HOME",'FPL FIX2'!$N$1:$Q$1,0),0),"")&amp;IFERROR(VLOOKUP(AI$2&amp;$B8,'FPL FIX2'!$O$1:$P$400,MATCH("AWAY",'FPL FIX2'!$O$1:$P$1,0),0),"")&amp;IFERROR(VLOOKUP(AI$2&amp;$A8,'FA2'!$A:$D,MATCH("AWAY",'FA2'!$A$1:$D$1,0),0),"")&amp;IFERROR(VLOOKUP(AI$2&amp;$A8,'FA2'!$B:$C,MATCH("HOME",'FA2'!$B$1:$C$1,0),0),"")&amp;IFERROR(VLOOKUP(AI$2&amp;$A8,'EFL2'!$A:$D,MATCH("AWAY",'EFL2'!$A$1:$D$1,0),0),"")&amp;IFERROR(VLOOKUP(AI$2&amp;$A8,'EFL2'!$B:$C,MATCH("HOME",'EFL2'!$B$1:$C$1,0),0),"")&amp;IFERROR(VLOOKUP(AI$2&amp;$A8,'UCL2'!$C:$F,MATCH("AWAY",'UCL2'!$C$1:$F$1,0),0),"")&amp;IFERROR(VLOOKUP(AI$2&amp;$A8,'UCL2'!$D:$E,MATCH("HOME",'UCL2'!$D$1:$E$1,0),0),"")&amp;IFERROR(VLOOKUP(AI$2&amp;$A8,'EU2'!$C:$F,MATCH("AWAY",'EU2'!$C$1:$F$1,0),0),"")&amp;IFERROR(VLOOKUP(AI$2&amp;$A8,'EU2'!$D:$E,MATCH("HOME",'EU2'!$D$1:$E$1,0),0),"")&amp;IFERROR(VLOOKUP(AI$2&amp;$A8,'EUC2'!$C:$F,MATCH("AWAY",'EUC2'!$C$1:$F$1,0),0),"")&amp;IFERROR(VLOOKUP(AI$2&amp;$A8,'EUC2'!$D:$E,MATCH("HOME",'EUC2'!$D$1:$E$1,0),0),"")</f>
        <v/>
      </c>
      <c r="AJ8" s="25" t="str">
        <f>IFERROR(VLOOKUP(AJ$2&amp;$B8,'FPL FIX2'!$N$1:$Q$400,MATCH("HOME",'FPL FIX2'!$N$1:$Q$1,0),0),"")&amp;IFERROR(VLOOKUP(AJ$2&amp;$B8,'FPL FIX2'!$O$1:$P$400,MATCH("AWAY",'FPL FIX2'!$O$1:$P$1,0),0),"")&amp;IFERROR(VLOOKUP(AJ$2&amp;$A8,'FA2'!$A:$D,MATCH("AWAY",'FA2'!$A$1:$D$1,0),0),"")&amp;IFERROR(VLOOKUP(AJ$2&amp;$A8,'FA2'!$B:$C,MATCH("HOME",'FA2'!$B$1:$C$1,0),0),"")&amp;IFERROR(VLOOKUP(AJ$2&amp;$A8,'EFL2'!$A:$D,MATCH("AWAY",'EFL2'!$A$1:$D$1,0),0),"")&amp;IFERROR(VLOOKUP(AJ$2&amp;$A8,'EFL2'!$B:$C,MATCH("HOME",'EFL2'!$B$1:$C$1,0),0),"")&amp;IFERROR(VLOOKUP(AJ$2&amp;$A8,'UCL2'!$C:$F,MATCH("AWAY",'UCL2'!$C$1:$F$1,0),0),"")&amp;IFERROR(VLOOKUP(AJ$2&amp;$A8,'UCL2'!$D:$E,MATCH("HOME",'UCL2'!$D$1:$E$1,0),0),"")&amp;IFERROR(VLOOKUP(AJ$2&amp;$A8,'EU2'!$C:$F,MATCH("AWAY",'EU2'!$C$1:$F$1,0),0),"")&amp;IFERROR(VLOOKUP(AJ$2&amp;$A8,'EU2'!$D:$E,MATCH("HOME",'EU2'!$D$1:$E$1,0),0),"")&amp;IFERROR(VLOOKUP(AJ$2&amp;$A8,'EUC2'!$C:$F,MATCH("AWAY",'EUC2'!$C$1:$F$1,0),0),"")&amp;IFERROR(VLOOKUP(AJ$2&amp;$A8,'EUC2'!$D:$E,MATCH("HOME",'EUC2'!$D$1:$E$1,0),0),"")</f>
        <v/>
      </c>
      <c r="AK8" s="25" t="str">
        <f>IFERROR(VLOOKUP(AK$2&amp;$B8,'FPL FIX2'!$N$1:$Q$400,MATCH("HOME",'FPL FIX2'!$N$1:$Q$1,0),0),"")&amp;IFERROR(VLOOKUP(AK$2&amp;$B8,'FPL FIX2'!$O$1:$P$400,MATCH("AWAY",'FPL FIX2'!$O$1:$P$1,0),0),"")&amp;IFERROR(VLOOKUP(AK$2&amp;$A8,'FA2'!$A:$D,MATCH("AWAY",'FA2'!$A$1:$D$1,0),0),"")&amp;IFERROR(VLOOKUP(AK$2&amp;$A8,'FA2'!$B:$C,MATCH("HOME",'FA2'!$B$1:$C$1,0),0),"")&amp;IFERROR(VLOOKUP(AK$2&amp;$A8,'EFL2'!$A:$D,MATCH("AWAY",'EFL2'!$A$1:$D$1,0),0),"")&amp;IFERROR(VLOOKUP(AK$2&amp;$A8,'EFL2'!$B:$C,MATCH("HOME",'EFL2'!$B$1:$C$1,0),0),"")&amp;IFERROR(VLOOKUP(AK$2&amp;$A8,'UCL2'!$C:$F,MATCH("AWAY",'UCL2'!$C$1:$F$1,0),0),"")&amp;IFERROR(VLOOKUP(AK$2&amp;$A8,'UCL2'!$D:$E,MATCH("HOME",'UCL2'!$D$1:$E$1,0),0),"")&amp;IFERROR(VLOOKUP(AK$2&amp;$A8,'EU2'!$C:$F,MATCH("AWAY",'EU2'!$C$1:$F$1,0),0),"")&amp;IFERROR(VLOOKUP(AK$2&amp;$A8,'EU2'!$D:$E,MATCH("HOME",'EU2'!$D$1:$E$1,0),0),"")&amp;IFERROR(VLOOKUP(AK$2&amp;$A8,'EUC2'!$C:$F,MATCH("AWAY",'EUC2'!$C$1:$F$1,0),0),"")&amp;IFERROR(VLOOKUP(AK$2&amp;$A8,'EUC2'!$D:$E,MATCH("HOME",'EUC2'!$D$1:$E$1,0),0),"")</f>
        <v>LEI</v>
      </c>
      <c r="AL8" s="25" t="str">
        <f>IFERROR(VLOOKUP(AL$2&amp;$B8,'FPL FIX2'!$N$1:$Q$400,MATCH("HOME",'FPL FIX2'!$N$1:$Q$1,0),0),"")&amp;IFERROR(VLOOKUP(AL$2&amp;$B8,'FPL FIX2'!$O$1:$P$400,MATCH("AWAY",'FPL FIX2'!$O$1:$P$1,0),0),"")&amp;IFERROR(VLOOKUP(AL$2&amp;$A8,'FA2'!$A:$D,MATCH("AWAY",'FA2'!$A$1:$D$1,0),0),"")&amp;IFERROR(VLOOKUP(AL$2&amp;$A8,'FA2'!$B:$C,MATCH("HOME",'FA2'!$B$1:$C$1,0),0),"")&amp;IFERROR(VLOOKUP(AL$2&amp;$A8,'EFL2'!$A:$D,MATCH("AWAY",'EFL2'!$A$1:$D$1,0),0),"")&amp;IFERROR(VLOOKUP(AL$2&amp;$A8,'EFL2'!$B:$C,MATCH("HOME",'EFL2'!$B$1:$C$1,0),0),"")&amp;IFERROR(VLOOKUP(AL$2&amp;$A8,'UCL2'!$C:$F,MATCH("AWAY",'UCL2'!$C$1:$F$1,0),0),"")&amp;IFERROR(VLOOKUP(AL$2&amp;$A8,'UCL2'!$D:$E,MATCH("HOME",'UCL2'!$D$1:$E$1,0),0),"")&amp;IFERROR(VLOOKUP(AL$2&amp;$A8,'EU2'!$C:$F,MATCH("AWAY",'EU2'!$C$1:$F$1,0),0),"")&amp;IFERROR(VLOOKUP(AL$2&amp;$A8,'EU2'!$D:$E,MATCH("HOME",'EU2'!$D$1:$E$1,0),0),"")&amp;IFERROR(VLOOKUP(AL$2&amp;$A8,'EUC2'!$C:$F,MATCH("AWAY",'EUC2'!$C$1:$F$1,0),0),"")&amp;IFERROR(VLOOKUP(AL$2&amp;$A8,'EUC2'!$D:$E,MATCH("HOME",'EUC2'!$D$1:$E$1,0),0),"")</f>
        <v/>
      </c>
      <c r="AM8" s="25" t="str">
        <f>IFERROR(VLOOKUP(AM$2&amp;$B8,'FPL FIX2'!$N$1:$Q$400,MATCH("HOME",'FPL FIX2'!$N$1:$Q$1,0),0),"")&amp;IFERROR(VLOOKUP(AM$2&amp;$B8,'FPL FIX2'!$O$1:$P$400,MATCH("AWAY",'FPL FIX2'!$O$1:$P$1,0),0),"")&amp;IFERROR(VLOOKUP(AM$2&amp;$A8,'FA2'!$A:$D,MATCH("AWAY",'FA2'!$A$1:$D$1,0),0),"")&amp;IFERROR(VLOOKUP(AM$2&amp;$A8,'FA2'!$B:$C,MATCH("HOME",'FA2'!$B$1:$C$1,0),0),"")&amp;IFERROR(VLOOKUP(AM$2&amp;$A8,'EFL2'!$A:$D,MATCH("AWAY",'EFL2'!$A$1:$D$1,0),0),"")&amp;IFERROR(VLOOKUP(AM$2&amp;$A8,'EFL2'!$B:$C,MATCH("HOME",'EFL2'!$B$1:$C$1,0),0),"")&amp;IFERROR(VLOOKUP(AM$2&amp;$A8,'UCL2'!$C:$F,MATCH("AWAY",'UCL2'!$C$1:$F$1,0),0),"")&amp;IFERROR(VLOOKUP(AM$2&amp;$A8,'UCL2'!$D:$E,MATCH("HOME",'UCL2'!$D$1:$E$1,0),0),"")&amp;IFERROR(VLOOKUP(AM$2&amp;$A8,'EU2'!$C:$F,MATCH("AWAY",'EU2'!$C$1:$F$1,0),0),"")&amp;IFERROR(VLOOKUP(AM$2&amp;$A8,'EU2'!$D:$E,MATCH("HOME",'EU2'!$D$1:$E$1,0),0),"")&amp;IFERROR(VLOOKUP(AM$2&amp;$A8,'EUC2'!$C:$F,MATCH("AWAY",'EUC2'!$C$1:$F$1,0),0),"")&amp;IFERROR(VLOOKUP(AM$2&amp;$A8,'EUC2'!$D:$E,MATCH("HOME",'EUC2'!$D$1:$E$1,0),0),"")</f>
        <v/>
      </c>
      <c r="AN8" s="25" t="str">
        <f>IFERROR(VLOOKUP(AN$2&amp;$B8,'FPL FIX2'!$N$1:$Q$400,MATCH("HOME",'FPL FIX2'!$N$1:$Q$1,0),0),"")&amp;IFERROR(VLOOKUP(AN$2&amp;$B8,'FPL FIX2'!$O$1:$P$400,MATCH("AWAY",'FPL FIX2'!$O$1:$P$1,0),0),"")&amp;IFERROR(VLOOKUP(AN$2&amp;$A8,'FA2'!$A:$D,MATCH("AWAY",'FA2'!$A$1:$D$1,0),0),"")&amp;IFERROR(VLOOKUP(AN$2&amp;$A8,'FA2'!$B:$C,MATCH("HOME",'FA2'!$B$1:$C$1,0),0),"")&amp;IFERROR(VLOOKUP(AN$2&amp;$A8,'EFL2'!$A:$D,MATCH("AWAY",'EFL2'!$A$1:$D$1,0),0),"")&amp;IFERROR(VLOOKUP(AN$2&amp;$A8,'EFL2'!$B:$C,MATCH("HOME",'EFL2'!$B$1:$C$1,0),0),"")&amp;IFERROR(VLOOKUP(AN$2&amp;$A8,'UCL2'!$C:$F,MATCH("AWAY",'UCL2'!$C$1:$F$1,0),0),"")&amp;IFERROR(VLOOKUP(AN$2&amp;$A8,'UCL2'!$D:$E,MATCH("HOME",'UCL2'!$D$1:$E$1,0),0),"")&amp;IFERROR(VLOOKUP(AN$2&amp;$A8,'EU2'!$C:$F,MATCH("AWAY",'EU2'!$C$1:$F$1,0),0),"")&amp;IFERROR(VLOOKUP(AN$2&amp;$A8,'EU2'!$D:$E,MATCH("HOME",'EU2'!$D$1:$E$1,0),0),"")&amp;IFERROR(VLOOKUP(AN$2&amp;$A8,'EUC2'!$C:$F,MATCH("AWAY",'EUC2'!$C$1:$F$1,0),0),"")&amp;IFERROR(VLOOKUP(AN$2&amp;$A8,'EUC2'!$D:$E,MATCH("HOME",'EUC2'!$D$1:$E$1,0),0),"")</f>
        <v/>
      </c>
      <c r="AO8" s="25" t="str">
        <f>IFERROR(VLOOKUP(AO$2&amp;$B8,'FPL FIX2'!$N$1:$Q$400,MATCH("HOME",'FPL FIX2'!$N$1:$Q$1,0),0),"")&amp;IFERROR(VLOOKUP(AO$2&amp;$B8,'FPL FIX2'!$O$1:$P$400,MATCH("AWAY",'FPL FIX2'!$O$1:$P$1,0),0),"")&amp;IFERROR(VLOOKUP(AO$2&amp;$A8,'FA2'!$A:$D,MATCH("AWAY",'FA2'!$A$1:$D$1,0),0),"")&amp;IFERROR(VLOOKUP(AO$2&amp;$A8,'FA2'!$B:$C,MATCH("HOME",'FA2'!$B$1:$C$1,0),0),"")&amp;IFERROR(VLOOKUP(AO$2&amp;$A8,'EFL2'!$A:$D,MATCH("AWAY",'EFL2'!$A$1:$D$1,0),0),"")&amp;IFERROR(VLOOKUP(AO$2&amp;$A8,'EFL2'!$B:$C,MATCH("HOME",'EFL2'!$B$1:$C$1,0),0),"")&amp;IFERROR(VLOOKUP(AO$2&amp;$A8,'UCL2'!$C:$F,MATCH("AWAY",'UCL2'!$C$1:$F$1,0),0),"")&amp;IFERROR(VLOOKUP(AO$2&amp;$A8,'UCL2'!$D:$E,MATCH("HOME",'UCL2'!$D$1:$E$1,0),0),"")&amp;IFERROR(VLOOKUP(AO$2&amp;$A8,'EU2'!$C:$F,MATCH("AWAY",'EU2'!$C$1:$F$1,0),0),"")&amp;IFERROR(VLOOKUP(AO$2&amp;$A8,'EU2'!$D:$E,MATCH("HOME",'EU2'!$D$1:$E$1,0),0),"")&amp;IFERROR(VLOOKUP(AO$2&amp;$A8,'EUC2'!$C:$F,MATCH("AWAY",'EUC2'!$C$1:$F$1,0),0),"")&amp;IFERROR(VLOOKUP(AO$2&amp;$A8,'EUC2'!$D:$E,MATCH("HOME",'EUC2'!$D$1:$E$1,0),0),"")</f>
        <v/>
      </c>
      <c r="AP8" s="25" t="str">
        <f>IFERROR(VLOOKUP(AP$2&amp;$B8,'FPL FIX2'!$N$1:$Q$400,MATCH("HOME",'FPL FIX2'!$N$1:$Q$1,0),0),"")&amp;IFERROR(VLOOKUP(AP$2&amp;$B8,'FPL FIX2'!$O$1:$P$400,MATCH("AWAY",'FPL FIX2'!$O$1:$P$1,0),0),"")&amp;IFERROR(VLOOKUP(AP$2&amp;$A8,'FA2'!$A:$D,MATCH("AWAY",'FA2'!$A$1:$D$1,0),0),"")&amp;IFERROR(VLOOKUP(AP$2&amp;$A8,'FA2'!$B:$C,MATCH("HOME",'FA2'!$B$1:$C$1,0),0),"")&amp;IFERROR(VLOOKUP(AP$2&amp;$A8,'EFL2'!$A:$D,MATCH("AWAY",'EFL2'!$A$1:$D$1,0),0),"")&amp;IFERROR(VLOOKUP(AP$2&amp;$A8,'EFL2'!$B:$C,MATCH("HOME",'EFL2'!$B$1:$C$1,0),0),"")&amp;IFERROR(VLOOKUP(AP$2&amp;$A8,'UCL2'!$C:$F,MATCH("AWAY",'UCL2'!$C$1:$F$1,0),0),"")&amp;IFERROR(VLOOKUP(AP$2&amp;$A8,'UCL2'!$D:$E,MATCH("HOME",'UCL2'!$D$1:$E$1,0),0),"")&amp;IFERROR(VLOOKUP(AP$2&amp;$A8,'EU2'!$C:$F,MATCH("AWAY",'EU2'!$C$1:$F$1,0),0),"")&amp;IFERROR(VLOOKUP(AP$2&amp;$A8,'EU2'!$D:$E,MATCH("HOME",'EU2'!$D$1:$E$1,0),0),"")&amp;IFERROR(VLOOKUP(AP$2&amp;$A8,'EUC2'!$C:$F,MATCH("AWAY",'EUC2'!$C$1:$F$1,0),0),"")&amp;IFERROR(VLOOKUP(AP$2&amp;$A8,'EUC2'!$D:$E,MATCH("HOME",'EUC2'!$D$1:$E$1,0),0),"")</f>
        <v/>
      </c>
      <c r="AQ8" s="25" t="str">
        <f>IFERROR(VLOOKUP(AQ$2&amp;$B8,'FPL FIX2'!$N$1:$Q$400,MATCH("HOME",'FPL FIX2'!$N$1:$Q$1,0),0),"")&amp;IFERROR(VLOOKUP(AQ$2&amp;$B8,'FPL FIX2'!$O$1:$P$400,MATCH("AWAY",'FPL FIX2'!$O$1:$P$1,0),0),"")&amp;IFERROR(VLOOKUP(AQ$2&amp;$A8,'FA2'!$A:$D,MATCH("AWAY",'FA2'!$A$1:$D$1,0),0),"")&amp;IFERROR(VLOOKUP(AQ$2&amp;$A8,'FA2'!$B:$C,MATCH("HOME",'FA2'!$B$1:$C$1,0),0),"")&amp;IFERROR(VLOOKUP(AQ$2&amp;$A8,'EFL2'!$A:$D,MATCH("AWAY",'EFL2'!$A$1:$D$1,0),0),"")&amp;IFERROR(VLOOKUP(AQ$2&amp;$A8,'EFL2'!$B:$C,MATCH("HOME",'EFL2'!$B$1:$C$1,0),0),"")&amp;IFERROR(VLOOKUP(AQ$2&amp;$A8,'UCL2'!$C:$F,MATCH("AWAY",'UCL2'!$C$1:$F$1,0),0),"")&amp;IFERROR(VLOOKUP(AQ$2&amp;$A8,'UCL2'!$D:$E,MATCH("HOME",'UCL2'!$D$1:$E$1,0),0),"")&amp;IFERROR(VLOOKUP(AQ$2&amp;$A8,'EU2'!$C:$F,MATCH("AWAY",'EU2'!$C$1:$F$1,0),0),"")&amp;IFERROR(VLOOKUP(AQ$2&amp;$A8,'EU2'!$D:$E,MATCH("HOME",'EU2'!$D$1:$E$1,0),0),"")&amp;IFERROR(VLOOKUP(AQ$2&amp;$A8,'EUC2'!$C:$F,MATCH("AWAY",'EUC2'!$C$1:$F$1,0),0),"")&amp;IFERROR(VLOOKUP(AQ$2&amp;$A8,'EUC2'!$D:$E,MATCH("HOME",'EUC2'!$D$1:$E$1,0),0),"")</f>
        <v/>
      </c>
      <c r="AR8" s="25" t="str">
        <f>IFERROR(VLOOKUP(AR$2&amp;$B8,'FPL FIX2'!$N$1:$Q$400,MATCH("HOME",'FPL FIX2'!$N$1:$Q$1,0),0),"")&amp;IFERROR(VLOOKUP(AR$2&amp;$B8,'FPL FIX2'!$O$1:$P$400,MATCH("AWAY",'FPL FIX2'!$O$1:$P$1,0),0),"")&amp;IFERROR(VLOOKUP(AR$2&amp;$A8,'FA2'!$A:$D,MATCH("AWAY",'FA2'!$A$1:$D$1,0),0),"")&amp;IFERROR(VLOOKUP(AR$2&amp;$A8,'FA2'!$B:$C,MATCH("HOME",'FA2'!$B$1:$C$1,0),0),"")&amp;IFERROR(VLOOKUP(AR$2&amp;$A8,'EFL2'!$A:$D,MATCH("AWAY",'EFL2'!$A$1:$D$1,0),0),"")&amp;IFERROR(VLOOKUP(AR$2&amp;$A8,'EFL2'!$B:$C,MATCH("HOME",'EFL2'!$B$1:$C$1,0),0),"")&amp;IFERROR(VLOOKUP(AR$2&amp;$A8,'UCL2'!$C:$F,MATCH("AWAY",'UCL2'!$C$1:$F$1,0),0),"")&amp;IFERROR(VLOOKUP(AR$2&amp;$A8,'UCL2'!$D:$E,MATCH("HOME",'UCL2'!$D$1:$E$1,0),0),"")&amp;IFERROR(VLOOKUP(AR$2&amp;$A8,'EU2'!$C:$F,MATCH("AWAY",'EU2'!$C$1:$F$1,0),0),"")&amp;IFERROR(VLOOKUP(AR$2&amp;$A8,'EU2'!$D:$E,MATCH("HOME",'EU2'!$D$1:$E$1,0),0),"")&amp;IFERROR(VLOOKUP(AR$2&amp;$A8,'EUC2'!$C:$F,MATCH("AWAY",'EUC2'!$C$1:$F$1,0),0),"")&amp;IFERROR(VLOOKUP(AR$2&amp;$A8,'EUC2'!$D:$E,MATCH("HOME",'EUC2'!$D$1:$E$1,0),0),"")</f>
        <v/>
      </c>
      <c r="AS8" s="25" t="str">
        <f>IFERROR(VLOOKUP(AS$2&amp;$B8,'FPL FIX2'!$N$1:$Q$400,MATCH("HOME",'FPL FIX2'!$N$1:$Q$1,0),0),"")&amp;IFERROR(VLOOKUP(AS$2&amp;$B8,'FPL FIX2'!$O$1:$P$400,MATCH("AWAY",'FPL FIX2'!$O$1:$P$1,0),0),"")&amp;IFERROR(VLOOKUP(AS$2&amp;$A8,'FA2'!$A:$D,MATCH("AWAY",'FA2'!$A$1:$D$1,0),0),"")&amp;IFERROR(VLOOKUP(AS$2&amp;$A8,'FA2'!$B:$C,MATCH("HOME",'FA2'!$B$1:$C$1,0),0),"")&amp;IFERROR(VLOOKUP(AS$2&amp;$A8,'EFL2'!$A:$D,MATCH("AWAY",'EFL2'!$A$1:$D$1,0),0),"")&amp;IFERROR(VLOOKUP(AS$2&amp;$A8,'EFL2'!$B:$C,MATCH("HOME",'EFL2'!$B$1:$C$1,0),0),"")&amp;IFERROR(VLOOKUP(AS$2&amp;$A8,'UCL2'!$C:$F,MATCH("AWAY",'UCL2'!$C$1:$F$1,0),0),"")&amp;IFERROR(VLOOKUP(AS$2&amp;$A8,'UCL2'!$D:$E,MATCH("HOME",'UCL2'!$D$1:$E$1,0),0),"")&amp;IFERROR(VLOOKUP(AS$2&amp;$A8,'EU2'!$C:$F,MATCH("AWAY",'EU2'!$C$1:$F$1,0),0),"")&amp;IFERROR(VLOOKUP(AS$2&amp;$A8,'EU2'!$D:$E,MATCH("HOME",'EU2'!$D$1:$E$1,0),0),"")&amp;IFERROR(VLOOKUP(AS$2&amp;$A8,'EUC2'!$C:$F,MATCH("AWAY",'EUC2'!$C$1:$F$1,0),0),"")&amp;IFERROR(VLOOKUP(AS$2&amp;$A8,'EUC2'!$D:$E,MATCH("HOME",'EUC2'!$D$1:$E$1,0),0),"")</f>
        <v/>
      </c>
      <c r="AT8" s="25" t="str">
        <f>IFERROR(VLOOKUP(AT$2&amp;$B8,'FPL FIX2'!$N$1:$Q$400,MATCH("HOME",'FPL FIX2'!$N$1:$Q$1,0),0),"")&amp;IFERROR(VLOOKUP(AT$2&amp;$B8,'FPL FIX2'!$O$1:$P$400,MATCH("AWAY",'FPL FIX2'!$O$1:$P$1,0),0),"")&amp;IFERROR(VLOOKUP(AT$2&amp;$A8,'FA2'!$A:$D,MATCH("AWAY",'FA2'!$A$1:$D$1,0),0),"")&amp;IFERROR(VLOOKUP(AT$2&amp;$A8,'FA2'!$B:$C,MATCH("HOME",'FA2'!$B$1:$C$1,0),0),"")&amp;IFERROR(VLOOKUP(AT$2&amp;$A8,'EFL2'!$A:$D,MATCH("AWAY",'EFL2'!$A$1:$D$1,0),0),"")&amp;IFERROR(VLOOKUP(AT$2&amp;$A8,'EFL2'!$B:$C,MATCH("HOME",'EFL2'!$B$1:$C$1,0),0),"")&amp;IFERROR(VLOOKUP(AT$2&amp;$A8,'UCL2'!$C:$F,MATCH("AWAY",'UCL2'!$C$1:$F$1,0),0),"")&amp;IFERROR(VLOOKUP(AT$2&amp;$A8,'UCL2'!$D:$E,MATCH("HOME",'UCL2'!$D$1:$E$1,0),0),"")&amp;IFERROR(VLOOKUP(AT$2&amp;$A8,'EU2'!$C:$F,MATCH("AWAY",'EU2'!$C$1:$F$1,0),0),"")&amp;IFERROR(VLOOKUP(AT$2&amp;$A8,'EU2'!$D:$E,MATCH("HOME",'EU2'!$D$1:$E$1,0),0),"")&amp;IFERROR(VLOOKUP(AT$2&amp;$A8,'EUC2'!$C:$F,MATCH("AWAY",'EUC2'!$C$1:$F$1,0),0),"")&amp;IFERROR(VLOOKUP(AT$2&amp;$A8,'EUC2'!$D:$E,MATCH("HOME",'EUC2'!$D$1:$E$1,0),0),"")</f>
        <v/>
      </c>
      <c r="AU8" s="25" t="str">
        <f>IFERROR(VLOOKUP(AU$2&amp;$B8,'FPL FIX2'!$N$1:$Q$400,MATCH("HOME",'FPL FIX2'!$N$1:$Q$1,0),0),"")&amp;IFERROR(VLOOKUP(AU$2&amp;$B8,'FPL FIX2'!$O$1:$P$400,MATCH("AWAY",'FPL FIX2'!$O$1:$P$1,0),0),"")&amp;IFERROR(VLOOKUP(AU$2&amp;$A8,'FA2'!$A:$D,MATCH("AWAY",'FA2'!$A$1:$D$1,0),0),"")&amp;IFERROR(VLOOKUP(AU$2&amp;$A8,'FA2'!$B:$C,MATCH("HOME",'FA2'!$B$1:$C$1,0),0),"")&amp;IFERROR(VLOOKUP(AU$2&amp;$A8,'EFL2'!$A:$D,MATCH("AWAY",'EFL2'!$A$1:$D$1,0),0),"")&amp;IFERROR(VLOOKUP(AU$2&amp;$A8,'EFL2'!$B:$C,MATCH("HOME",'EFL2'!$B$1:$C$1,0),0),"")&amp;IFERROR(VLOOKUP(AU$2&amp;$A8,'UCL2'!$C:$F,MATCH("AWAY",'UCL2'!$C$1:$F$1,0),0),"")&amp;IFERROR(VLOOKUP(AU$2&amp;$A8,'UCL2'!$D:$E,MATCH("HOME",'UCL2'!$D$1:$E$1,0),0),"")&amp;IFERROR(VLOOKUP(AU$2&amp;$A8,'EU2'!$C:$F,MATCH("AWAY",'EU2'!$C$1:$F$1,0),0),"")&amp;IFERROR(VLOOKUP(AU$2&amp;$A8,'EU2'!$D:$E,MATCH("HOME",'EU2'!$D$1:$E$1,0),0),"")&amp;IFERROR(VLOOKUP(AU$2&amp;$A8,'EUC2'!$C:$F,MATCH("AWAY",'EUC2'!$C$1:$F$1,0),0),"")&amp;IFERROR(VLOOKUP(AU$2&amp;$A8,'EUC2'!$D:$E,MATCH("HOME",'EUC2'!$D$1:$E$1,0),0),"")</f>
        <v/>
      </c>
      <c r="AV8" s="25" t="str">
        <f>IFERROR(VLOOKUP(AV$2&amp;$B8,'FPL FIX2'!$N$1:$Q$400,MATCH("HOME",'FPL FIX2'!$N$1:$Q$1,0),0),"")&amp;IFERROR(VLOOKUP(AV$2&amp;$B8,'FPL FIX2'!$O$1:$P$400,MATCH("AWAY",'FPL FIX2'!$O$1:$P$1,0),0),"")&amp;IFERROR(VLOOKUP(AV$2&amp;$A8,'FA2'!$A:$D,MATCH("AWAY",'FA2'!$A$1:$D$1,0),0),"")&amp;IFERROR(VLOOKUP(AV$2&amp;$A8,'FA2'!$B:$C,MATCH("HOME",'FA2'!$B$1:$C$1,0),0),"")&amp;IFERROR(VLOOKUP(AV$2&amp;$A8,'EFL2'!$A:$D,MATCH("AWAY",'EFL2'!$A$1:$D$1,0),0),"")&amp;IFERROR(VLOOKUP(AV$2&amp;$A8,'EFL2'!$B:$C,MATCH("HOME",'EFL2'!$B$1:$C$1,0),0),"")&amp;IFERROR(VLOOKUP(AV$2&amp;$A8,'UCL2'!$C:$F,MATCH("AWAY",'UCL2'!$C$1:$F$1,0),0),"")&amp;IFERROR(VLOOKUP(AV$2&amp;$A8,'UCL2'!$D:$E,MATCH("HOME",'UCL2'!$D$1:$E$1,0),0),"")&amp;IFERROR(VLOOKUP(AV$2&amp;$A8,'EU2'!$C:$F,MATCH("AWAY",'EU2'!$C$1:$F$1,0),0),"")&amp;IFERROR(VLOOKUP(AV$2&amp;$A8,'EU2'!$D:$E,MATCH("HOME",'EU2'!$D$1:$E$1,0),0),"")&amp;IFERROR(VLOOKUP(AV$2&amp;$A8,'EUC2'!$C:$F,MATCH("AWAY",'EUC2'!$C$1:$F$1,0),0),"")&amp;IFERROR(VLOOKUP(AV$2&amp;$A8,'EUC2'!$D:$E,MATCH("HOME",'EUC2'!$D$1:$E$1,0),0),"")</f>
        <v/>
      </c>
      <c r="AW8" s="25" t="str">
        <f>IFERROR(VLOOKUP(AW$2&amp;$B8,'FPL FIX2'!$N$1:$Q$400,MATCH("HOME",'FPL FIX2'!$N$1:$Q$1,0),0),"")&amp;IFERROR(VLOOKUP(AW$2&amp;$B8,'FPL FIX2'!$O$1:$P$400,MATCH("AWAY",'FPL FIX2'!$O$1:$P$1,0),0),"")&amp;IFERROR(VLOOKUP(AW$2&amp;$A8,'FA2'!$A:$D,MATCH("AWAY",'FA2'!$A$1:$D$1,0),0),"")&amp;IFERROR(VLOOKUP(AW$2&amp;$A8,'FA2'!$B:$C,MATCH("HOME",'FA2'!$B$1:$C$1,0),0),"")&amp;IFERROR(VLOOKUP(AW$2&amp;$A8,'EFL2'!$A:$D,MATCH("AWAY",'EFL2'!$A$1:$D$1,0),0),"")&amp;IFERROR(VLOOKUP(AW$2&amp;$A8,'EFL2'!$B:$C,MATCH("HOME",'EFL2'!$B$1:$C$1,0),0),"")&amp;IFERROR(VLOOKUP(AW$2&amp;$A8,'UCL2'!$C:$F,MATCH("AWAY",'UCL2'!$C$1:$F$1,0),0),"")&amp;IFERROR(VLOOKUP(AW$2&amp;$A8,'UCL2'!$D:$E,MATCH("HOME",'UCL2'!$D$1:$E$1,0),0),"")&amp;IFERROR(VLOOKUP(AW$2&amp;$A8,'EU2'!$C:$F,MATCH("AWAY",'EU2'!$C$1:$F$1,0),0),"")&amp;IFERROR(VLOOKUP(AW$2&amp;$A8,'EU2'!$D:$E,MATCH("HOME",'EU2'!$D$1:$E$1,0),0),"")&amp;IFERROR(VLOOKUP(AW$2&amp;$A8,'EUC2'!$C:$F,MATCH("AWAY",'EUC2'!$C$1:$F$1,0),0),"")&amp;IFERROR(VLOOKUP(AW$2&amp;$A8,'EUC2'!$D:$E,MATCH("HOME",'EUC2'!$D$1:$E$1,0),0),"")</f>
        <v/>
      </c>
      <c r="AX8" s="25" t="str">
        <f>IFERROR(VLOOKUP(AX$2&amp;$B8,'FPL FIX2'!$N$1:$Q$400,MATCH("HOME",'FPL FIX2'!$N$1:$Q$1,0),0),"")&amp;IFERROR(VLOOKUP(AX$2&amp;$B8,'FPL FIX2'!$O$1:$P$400,MATCH("AWAY",'FPL FIX2'!$O$1:$P$1,0),0),"")&amp;IFERROR(VLOOKUP(AX$2&amp;$A8,'FA2'!$A:$D,MATCH("AWAY",'FA2'!$A$1:$D$1,0),0),"")&amp;IFERROR(VLOOKUP(AX$2&amp;$A8,'FA2'!$B:$C,MATCH("HOME",'FA2'!$B$1:$C$1,0),0),"")&amp;IFERROR(VLOOKUP(AX$2&amp;$A8,'EFL2'!$A:$D,MATCH("AWAY",'EFL2'!$A$1:$D$1,0),0),"")&amp;IFERROR(VLOOKUP(AX$2&amp;$A8,'EFL2'!$B:$C,MATCH("HOME",'EFL2'!$B$1:$C$1,0),0),"")&amp;IFERROR(VLOOKUP(AX$2&amp;$A8,'UCL2'!$C:$F,MATCH("AWAY",'UCL2'!$C$1:$F$1,0),0),"")&amp;IFERROR(VLOOKUP(AX$2&amp;$A8,'UCL2'!$D:$E,MATCH("HOME",'UCL2'!$D$1:$E$1,0),0),"")&amp;IFERROR(VLOOKUP(AX$2&amp;$A8,'EU2'!$C:$F,MATCH("AWAY",'EU2'!$C$1:$F$1,0),0),"")&amp;IFERROR(VLOOKUP(AX$2&amp;$A8,'EU2'!$D:$E,MATCH("HOME",'EU2'!$D$1:$E$1,0),0),"")&amp;IFERROR(VLOOKUP(AX$2&amp;$A8,'EUC2'!$C:$F,MATCH("AWAY",'EUC2'!$C$1:$F$1,0),0),"")&amp;IFERROR(VLOOKUP(AX$2&amp;$A8,'EUC2'!$D:$E,MATCH("HOME",'EUC2'!$D$1:$E$1,0),0),"")</f>
        <v/>
      </c>
      <c r="AY8" s="25" t="str">
        <f>IFERROR(VLOOKUP(AY$2&amp;$B8,'FPL FIX2'!$N$1:$Q$400,MATCH("HOME",'FPL FIX2'!$N$1:$Q$1,0),0),"")&amp;IFERROR(VLOOKUP(AY$2&amp;$B8,'FPL FIX2'!$O$1:$P$400,MATCH("AWAY",'FPL FIX2'!$O$1:$P$1,0),0),"")&amp;IFERROR(VLOOKUP(AY$2&amp;$A8,'FA2'!$A:$D,MATCH("AWAY",'FA2'!$A$1:$D$1,0),0),"")&amp;IFERROR(VLOOKUP(AY$2&amp;$A8,'FA2'!$B:$C,MATCH("HOME",'FA2'!$B$1:$C$1,0),0),"")&amp;IFERROR(VLOOKUP(AY$2&amp;$A8,'EFL2'!$A:$D,MATCH("AWAY",'EFL2'!$A$1:$D$1,0),0),"")&amp;IFERROR(VLOOKUP(AY$2&amp;$A8,'EFL2'!$B:$C,MATCH("HOME",'EFL2'!$B$1:$C$1,0),0),"")&amp;IFERROR(VLOOKUP(AY$2&amp;$A8,'UCL2'!$C:$F,MATCH("AWAY",'UCL2'!$C$1:$F$1,0),0),"")&amp;IFERROR(VLOOKUP(AY$2&amp;$A8,'UCL2'!$D:$E,MATCH("HOME",'UCL2'!$D$1:$E$1,0),0),"")&amp;IFERROR(VLOOKUP(AY$2&amp;$A8,'EU2'!$C:$F,MATCH("AWAY",'EU2'!$C$1:$F$1,0),0),"")&amp;IFERROR(VLOOKUP(AY$2&amp;$A8,'EU2'!$D:$E,MATCH("HOME",'EU2'!$D$1:$E$1,0),0),"")&amp;IFERROR(VLOOKUP(AY$2&amp;$A8,'EUC2'!$C:$F,MATCH("AWAY",'EUC2'!$C$1:$F$1,0),0),"")&amp;IFERROR(VLOOKUP(AY$2&amp;$A8,'EUC2'!$D:$E,MATCH("HOME",'EUC2'!$D$1:$E$1,0),0),"")</f>
        <v/>
      </c>
      <c r="AZ8" s="25" t="str">
        <f>IFERROR(VLOOKUP(AZ$2&amp;$B8,'FPL FIX2'!$N$1:$Q$400,MATCH("HOME",'FPL FIX2'!$N$1:$Q$1,0),0),"")&amp;IFERROR(VLOOKUP(AZ$2&amp;$B8,'FPL FIX2'!$O$1:$P$400,MATCH("AWAY",'FPL FIX2'!$O$1:$P$1,0),0),"")&amp;IFERROR(VLOOKUP(AZ$2&amp;$A8,'FA2'!$A:$D,MATCH("AWAY",'FA2'!$A$1:$D$1,0),0),"")&amp;IFERROR(VLOOKUP(AZ$2&amp;$A8,'FA2'!$B:$C,MATCH("HOME",'FA2'!$B$1:$C$1,0),0),"")&amp;IFERROR(VLOOKUP(AZ$2&amp;$A8,'EFL2'!$A:$D,MATCH("AWAY",'EFL2'!$A$1:$D$1,0),0),"")&amp;IFERROR(VLOOKUP(AZ$2&amp;$A8,'EFL2'!$B:$C,MATCH("HOME",'EFL2'!$B$1:$C$1,0),0),"")&amp;IFERROR(VLOOKUP(AZ$2&amp;$A8,'UCL2'!$C:$F,MATCH("AWAY",'UCL2'!$C$1:$F$1,0),0),"")&amp;IFERROR(VLOOKUP(AZ$2&amp;$A8,'UCL2'!$D:$E,MATCH("HOME",'UCL2'!$D$1:$E$1,0),0),"")&amp;IFERROR(VLOOKUP(AZ$2&amp;$A8,'EU2'!$C:$F,MATCH("AWAY",'EU2'!$C$1:$F$1,0),0),"")&amp;IFERROR(VLOOKUP(AZ$2&amp;$A8,'EU2'!$D:$E,MATCH("HOME",'EU2'!$D$1:$E$1,0),0),"")&amp;IFERROR(VLOOKUP(AZ$2&amp;$A8,'EUC2'!$C:$F,MATCH("AWAY",'EUC2'!$C$1:$F$1,0),0),"")&amp;IFERROR(VLOOKUP(AZ$2&amp;$A8,'EUC2'!$D:$E,MATCH("HOME",'EUC2'!$D$1:$E$1,0),0),"")</f>
        <v/>
      </c>
      <c r="BA8" s="25" t="str">
        <f>IFERROR(VLOOKUP(BA$2&amp;$B8,'FPL FIX2'!$N$1:$Q$400,MATCH("HOME",'FPL FIX2'!$N$1:$Q$1,0),0),"")&amp;IFERROR(VLOOKUP(BA$2&amp;$B8,'FPL FIX2'!$O$1:$P$400,MATCH("AWAY",'FPL FIX2'!$O$1:$P$1,0),0),"")&amp;IFERROR(VLOOKUP(BA$2&amp;$A8,'FA2'!$A:$D,MATCH("AWAY",'FA2'!$A$1:$D$1,0),0),"")&amp;IFERROR(VLOOKUP(BA$2&amp;$A8,'FA2'!$B:$C,MATCH("HOME",'FA2'!$B$1:$C$1,0),0),"")&amp;IFERROR(VLOOKUP(BA$2&amp;$A8,'EFL2'!$A:$D,MATCH("AWAY",'EFL2'!$A$1:$D$1,0),0),"")&amp;IFERROR(VLOOKUP(BA$2&amp;$A8,'EFL2'!$B:$C,MATCH("HOME",'EFL2'!$B$1:$C$1,0),0),"")&amp;IFERROR(VLOOKUP(BA$2&amp;$A8,'UCL2'!$C:$F,MATCH("AWAY",'UCL2'!$C$1:$F$1,0),0),"")&amp;IFERROR(VLOOKUP(BA$2&amp;$A8,'UCL2'!$D:$E,MATCH("HOME",'UCL2'!$D$1:$E$1,0),0),"")&amp;IFERROR(VLOOKUP(BA$2&amp;$A8,'EU2'!$C:$F,MATCH("AWAY",'EU2'!$C$1:$F$1,0),0),"")&amp;IFERROR(VLOOKUP(BA$2&amp;$A8,'EU2'!$D:$E,MATCH("HOME",'EU2'!$D$1:$E$1,0),0),"")&amp;IFERROR(VLOOKUP(BA$2&amp;$A8,'EUC2'!$C:$F,MATCH("AWAY",'EUC2'!$C$1:$F$1,0),0),"")&amp;IFERROR(VLOOKUP(BA$2&amp;$A8,'EUC2'!$D:$E,MATCH("HOME",'EUC2'!$D$1:$E$1,0),0),"")</f>
        <v/>
      </c>
      <c r="BB8" s="25" t="str">
        <f>IFERROR(VLOOKUP(BB$2&amp;$B8,'FPL FIX2'!$N$1:$Q$400,MATCH("HOME",'FPL FIX2'!$N$1:$Q$1,0),0),"")&amp;IFERROR(VLOOKUP(BB$2&amp;$B8,'FPL FIX2'!$O$1:$P$400,MATCH("AWAY",'FPL FIX2'!$O$1:$P$1,0),0),"")&amp;IFERROR(VLOOKUP(BB$2&amp;$A8,'FA2'!$A:$D,MATCH("AWAY",'FA2'!$A$1:$D$1,0),0),"")&amp;IFERROR(VLOOKUP(BB$2&amp;$A8,'FA2'!$B:$C,MATCH("HOME",'FA2'!$B$1:$C$1,0),0),"")&amp;IFERROR(VLOOKUP(BB$2&amp;$A8,'EFL2'!$A:$D,MATCH("AWAY",'EFL2'!$A$1:$D$1,0),0),"")&amp;IFERROR(VLOOKUP(BB$2&amp;$A8,'EFL2'!$B:$C,MATCH("HOME",'EFL2'!$B$1:$C$1,0),0),"")&amp;IFERROR(VLOOKUP(BB$2&amp;$A8,'UCL2'!$C:$F,MATCH("AWAY",'UCL2'!$C$1:$F$1,0),0),"")&amp;IFERROR(VLOOKUP(BB$2&amp;$A8,'UCL2'!$D:$E,MATCH("HOME",'UCL2'!$D$1:$E$1,0),0),"")&amp;IFERROR(VLOOKUP(BB$2&amp;$A8,'EU2'!$C:$F,MATCH("AWAY",'EU2'!$C$1:$F$1,0),0),"")&amp;IFERROR(VLOOKUP(BB$2&amp;$A8,'EU2'!$D:$E,MATCH("HOME",'EU2'!$D$1:$E$1,0),0),"")&amp;IFERROR(VLOOKUP(BB$2&amp;$A8,'EUC2'!$C:$F,MATCH("AWAY",'EUC2'!$C$1:$F$1,0),0),"")&amp;IFERROR(VLOOKUP(BB$2&amp;$A8,'EUC2'!$D:$E,MATCH("HOME",'EUC2'!$D$1:$E$1,0),0),"")</f>
        <v/>
      </c>
      <c r="BC8" s="25" t="str">
        <f>IFERROR(VLOOKUP(BC$2&amp;$B8,'FPL FIX2'!$N$1:$Q$400,MATCH("HOME",'FPL FIX2'!$N$1:$Q$1,0),0),"")&amp;IFERROR(VLOOKUP(BC$2&amp;$B8,'FPL FIX2'!$O$1:$P$400,MATCH("AWAY",'FPL FIX2'!$O$1:$P$1,0),0),"")&amp;IFERROR(VLOOKUP(BC$2&amp;$A8,'FA2'!$A:$D,MATCH("AWAY",'FA2'!$A$1:$D$1,0),0),"")&amp;IFERROR(VLOOKUP(BC$2&amp;$A8,'FA2'!$B:$C,MATCH("HOME",'FA2'!$B$1:$C$1,0),0),"")&amp;IFERROR(VLOOKUP(BC$2&amp;$A8,'EFL2'!$A:$D,MATCH("AWAY",'EFL2'!$A$1:$D$1,0),0),"")&amp;IFERROR(VLOOKUP(BC$2&amp;$A8,'EFL2'!$B:$C,MATCH("HOME",'EFL2'!$B$1:$C$1,0),0),"")&amp;IFERROR(VLOOKUP(BC$2&amp;$A8,'UCL2'!$C:$F,MATCH("AWAY",'UCL2'!$C$1:$F$1,0),0),"")&amp;IFERROR(VLOOKUP(BC$2&amp;$A8,'UCL2'!$D:$E,MATCH("HOME",'UCL2'!$D$1:$E$1,0),0),"")&amp;IFERROR(VLOOKUP(BC$2&amp;$A8,'EU2'!$C:$F,MATCH("AWAY",'EU2'!$C$1:$F$1,0),0),"")&amp;IFERROR(VLOOKUP(BC$2&amp;$A8,'EU2'!$D:$E,MATCH("HOME",'EU2'!$D$1:$E$1,0),0),"")&amp;IFERROR(VLOOKUP(BC$2&amp;$A8,'EUC2'!$C:$F,MATCH("AWAY",'EUC2'!$C$1:$F$1,0),0),"")&amp;IFERROR(VLOOKUP(BC$2&amp;$A8,'EUC2'!$D:$E,MATCH("HOME",'EUC2'!$D$1:$E$1,0),0),"")</f>
        <v/>
      </c>
      <c r="BD8" s="25" t="str">
        <f>IFERROR(VLOOKUP(BD$2&amp;$B8,'FPL FIX2'!$N$1:$Q$400,MATCH("HOME",'FPL FIX2'!$N$1:$Q$1,0),0),"")&amp;IFERROR(VLOOKUP(BD$2&amp;$B8,'FPL FIX2'!$O$1:$P$400,MATCH("AWAY",'FPL FIX2'!$O$1:$P$1,0),0),"")&amp;IFERROR(VLOOKUP(BD$2&amp;$A8,'FA2'!$A:$D,MATCH("AWAY",'FA2'!$A$1:$D$1,0),0),"")&amp;IFERROR(VLOOKUP(BD$2&amp;$A8,'FA2'!$B:$C,MATCH("HOME",'FA2'!$B$1:$C$1,0),0),"")&amp;IFERROR(VLOOKUP(BD$2&amp;$A8,'EFL2'!$A:$D,MATCH("AWAY",'EFL2'!$A$1:$D$1,0),0),"")&amp;IFERROR(VLOOKUP(BD$2&amp;$A8,'EFL2'!$B:$C,MATCH("HOME",'EFL2'!$B$1:$C$1,0),0),"")&amp;IFERROR(VLOOKUP(BD$2&amp;$A8,'UCL2'!$C:$F,MATCH("AWAY",'UCL2'!$C$1:$F$1,0),0),"")&amp;IFERROR(VLOOKUP(BD$2&amp;$A8,'UCL2'!$D:$E,MATCH("HOME",'UCL2'!$D$1:$E$1,0),0),"")&amp;IFERROR(VLOOKUP(BD$2&amp;$A8,'EU2'!$C:$F,MATCH("AWAY",'EU2'!$C$1:$F$1,0),0),"")&amp;IFERROR(VLOOKUP(BD$2&amp;$A8,'EU2'!$D:$E,MATCH("HOME",'EU2'!$D$1:$E$1,0),0),"")&amp;IFERROR(VLOOKUP(BD$2&amp;$A8,'EUC2'!$C:$F,MATCH("AWAY",'EUC2'!$C$1:$F$1,0),0),"")&amp;IFERROR(VLOOKUP(BD$2&amp;$A8,'EUC2'!$D:$E,MATCH("HOME",'EUC2'!$D$1:$E$1,0),0),"")</f>
        <v/>
      </c>
      <c r="BE8" s="25" t="str">
        <f>IFERROR(VLOOKUP(BE$2&amp;$B8,'FPL FIX2'!$N$1:$Q$400,MATCH("HOME",'FPL FIX2'!$N$1:$Q$1,0),0),"")&amp;IFERROR(VLOOKUP(BE$2&amp;$B8,'FPL FIX2'!$O$1:$P$400,MATCH("AWAY",'FPL FIX2'!$O$1:$P$1,0),0),"")&amp;IFERROR(VLOOKUP(BE$2&amp;$A8,'FA2'!$A:$D,MATCH("AWAY",'FA2'!$A$1:$D$1,0),0),"")&amp;IFERROR(VLOOKUP(BE$2&amp;$A8,'FA2'!$B:$C,MATCH("HOME",'FA2'!$B$1:$C$1,0),0),"")&amp;IFERROR(VLOOKUP(BE$2&amp;$A8,'EFL2'!$A:$D,MATCH("AWAY",'EFL2'!$A$1:$D$1,0),0),"")&amp;IFERROR(VLOOKUP(BE$2&amp;$A8,'EFL2'!$B:$C,MATCH("HOME",'EFL2'!$B$1:$C$1,0),0),"")&amp;IFERROR(VLOOKUP(BE$2&amp;$A8,'UCL2'!$C:$F,MATCH("AWAY",'UCL2'!$C$1:$F$1,0),0),"")&amp;IFERROR(VLOOKUP(BE$2&amp;$A8,'UCL2'!$D:$E,MATCH("HOME",'UCL2'!$D$1:$E$1,0),0),"")&amp;IFERROR(VLOOKUP(BE$2&amp;$A8,'EU2'!$C:$F,MATCH("AWAY",'EU2'!$C$1:$F$1,0),0),"")&amp;IFERROR(VLOOKUP(BE$2&amp;$A8,'EU2'!$D:$E,MATCH("HOME",'EU2'!$D$1:$E$1,0),0),"")&amp;IFERROR(VLOOKUP(BE$2&amp;$A8,'EUC2'!$C:$F,MATCH("AWAY",'EUC2'!$C$1:$F$1,0),0),"")&amp;IFERROR(VLOOKUP(BE$2&amp;$A8,'EUC2'!$D:$E,MATCH("HOME",'EUC2'!$D$1:$E$1,0),0),"")</f>
        <v/>
      </c>
      <c r="BF8" s="25" t="str">
        <f>IFERROR(VLOOKUP(BF$2&amp;$B8,'FPL FIX2'!$N$1:$Q$400,MATCH("HOME",'FPL FIX2'!$N$1:$Q$1,0),0),"")&amp;IFERROR(VLOOKUP(BF$2&amp;$B8,'FPL FIX2'!$O$1:$P$400,MATCH("AWAY",'FPL FIX2'!$O$1:$P$1,0),0),"")&amp;IFERROR(VLOOKUP(BF$2&amp;$A8,'FA2'!$A:$D,MATCH("AWAY",'FA2'!$A$1:$D$1,0),0),"")&amp;IFERROR(VLOOKUP(BF$2&amp;$A8,'FA2'!$B:$C,MATCH("HOME",'FA2'!$B$1:$C$1,0),0),"")&amp;IFERROR(VLOOKUP(BF$2&amp;$A8,'EFL2'!$A:$D,MATCH("AWAY",'EFL2'!$A$1:$D$1,0),0),"")&amp;IFERROR(VLOOKUP(BF$2&amp;$A8,'EFL2'!$B:$C,MATCH("HOME",'EFL2'!$B$1:$C$1,0),0),"")&amp;IFERROR(VLOOKUP(BF$2&amp;$A8,'UCL2'!$C:$F,MATCH("AWAY",'UCL2'!$C$1:$F$1,0),0),"")&amp;IFERROR(VLOOKUP(BF$2&amp;$A8,'UCL2'!$D:$E,MATCH("HOME",'UCL2'!$D$1:$E$1,0),0),"")&amp;IFERROR(VLOOKUP(BF$2&amp;$A8,'EU2'!$C:$F,MATCH("AWAY",'EU2'!$C$1:$F$1,0),0),"")&amp;IFERROR(VLOOKUP(BF$2&amp;$A8,'EU2'!$D:$E,MATCH("HOME",'EU2'!$D$1:$E$1,0),0),"")&amp;IFERROR(VLOOKUP(BF$2&amp;$A8,'EUC2'!$C:$F,MATCH("AWAY",'EUC2'!$C$1:$F$1,0),0),"")&amp;IFERROR(VLOOKUP(BF$2&amp;$A8,'EUC2'!$D:$E,MATCH("HOME",'EUC2'!$D$1:$E$1,0),0),"")</f>
        <v/>
      </c>
      <c r="BG8" s="25" t="str">
        <f>IFERROR(VLOOKUP(BG$2&amp;$B8,'FPL FIX2'!$N$1:$Q$400,MATCH("HOME",'FPL FIX2'!$N$1:$Q$1,0),0),"")&amp;IFERROR(VLOOKUP(BG$2&amp;$B8,'FPL FIX2'!$O$1:$P$400,MATCH("AWAY",'FPL FIX2'!$O$1:$P$1,0),0),"")&amp;IFERROR(VLOOKUP(BG$2&amp;$A8,'FA2'!$A:$D,MATCH("AWAY",'FA2'!$A$1:$D$1,0),0),"")&amp;IFERROR(VLOOKUP(BG$2&amp;$A8,'FA2'!$B:$C,MATCH("HOME",'FA2'!$B$1:$C$1,0),0),"")&amp;IFERROR(VLOOKUP(BG$2&amp;$A8,'EFL2'!$A:$D,MATCH("AWAY",'EFL2'!$A$1:$D$1,0),0),"")&amp;IFERROR(VLOOKUP(BG$2&amp;$A8,'EFL2'!$B:$C,MATCH("HOME",'EFL2'!$B$1:$C$1,0),0),"")&amp;IFERROR(VLOOKUP(BG$2&amp;$A8,'UCL2'!$C:$F,MATCH("AWAY",'UCL2'!$C$1:$F$1,0),0),"")&amp;IFERROR(VLOOKUP(BG$2&amp;$A8,'UCL2'!$D:$E,MATCH("HOME",'UCL2'!$D$1:$E$1,0),0),"")&amp;IFERROR(VLOOKUP(BG$2&amp;$A8,'EU2'!$C:$F,MATCH("AWAY",'EU2'!$C$1:$F$1,0),0),"")&amp;IFERROR(VLOOKUP(BG$2&amp;$A8,'EU2'!$D:$E,MATCH("HOME",'EU2'!$D$1:$E$1,0),0),"")&amp;IFERROR(VLOOKUP(BG$2&amp;$A8,'EUC2'!$C:$F,MATCH("AWAY",'EUC2'!$C$1:$F$1,0),0),"")&amp;IFERROR(VLOOKUP(BG$2&amp;$A8,'EUC2'!$D:$E,MATCH("HOME",'EUC2'!$D$1:$E$1,0),0),"")</f>
        <v/>
      </c>
      <c r="BH8" s="25" t="str">
        <f>IFERROR(VLOOKUP(BH$2&amp;$B8,'FPL FIX2'!$N$1:$Q$400,MATCH("HOME",'FPL FIX2'!$N$1:$Q$1,0),0),"")&amp;IFERROR(VLOOKUP(BH$2&amp;$B8,'FPL FIX2'!$O$1:$P$400,MATCH("AWAY",'FPL FIX2'!$O$1:$P$1,0),0),"")&amp;IFERROR(VLOOKUP(BH$2&amp;$A8,'FA2'!$A:$D,MATCH("AWAY",'FA2'!$A$1:$D$1,0),0),"")&amp;IFERROR(VLOOKUP(BH$2&amp;$A8,'FA2'!$B:$C,MATCH("HOME",'FA2'!$B$1:$C$1,0),0),"")&amp;IFERROR(VLOOKUP(BH$2&amp;$A8,'EFL2'!$A:$D,MATCH("AWAY",'EFL2'!$A$1:$D$1,0),0),"")&amp;IFERROR(VLOOKUP(BH$2&amp;$A8,'EFL2'!$B:$C,MATCH("HOME",'EFL2'!$B$1:$C$1,0),0),"")&amp;IFERROR(VLOOKUP(BH$2&amp;$A8,'UCL2'!$C:$F,MATCH("AWAY",'UCL2'!$C$1:$F$1,0),0),"")&amp;IFERROR(VLOOKUP(BH$2&amp;$A8,'UCL2'!$D:$E,MATCH("HOME",'UCL2'!$D$1:$E$1,0),0),"")&amp;IFERROR(VLOOKUP(BH$2&amp;$A8,'EU2'!$C:$F,MATCH("AWAY",'EU2'!$C$1:$F$1,0),0),"")&amp;IFERROR(VLOOKUP(BH$2&amp;$A8,'EU2'!$D:$E,MATCH("HOME",'EU2'!$D$1:$E$1,0),0),"")&amp;IFERROR(VLOOKUP(BH$2&amp;$A8,'EUC2'!$C:$F,MATCH("AWAY",'EUC2'!$C$1:$F$1,0),0),"")&amp;IFERROR(VLOOKUP(BH$2&amp;$A8,'EUC2'!$D:$E,MATCH("HOME",'EUC2'!$D$1:$E$1,0),0),"")</f>
        <v/>
      </c>
      <c r="BI8" s="25" t="str">
        <f>IFERROR(VLOOKUP(BI$2&amp;$B8,'FPL FIX2'!$N$1:$Q$400,MATCH("HOME",'FPL FIX2'!$N$1:$Q$1,0),0),"")&amp;IFERROR(VLOOKUP(BI$2&amp;$B8,'FPL FIX2'!$O$1:$P$400,MATCH("AWAY",'FPL FIX2'!$O$1:$P$1,0),0),"")&amp;IFERROR(VLOOKUP(BI$2&amp;$A8,'FA2'!$A:$D,MATCH("AWAY",'FA2'!$A$1:$D$1,0),0),"")&amp;IFERROR(VLOOKUP(BI$2&amp;$A8,'FA2'!$B:$C,MATCH("HOME",'FA2'!$B$1:$C$1,0),0),"")&amp;IFERROR(VLOOKUP(BI$2&amp;$A8,'EFL2'!$A:$D,MATCH("AWAY",'EFL2'!$A$1:$D$1,0),0),"")&amp;IFERROR(VLOOKUP(BI$2&amp;$A8,'EFL2'!$B:$C,MATCH("HOME",'EFL2'!$B$1:$C$1,0),0),"")&amp;IFERROR(VLOOKUP(BI$2&amp;$A8,'UCL2'!$C:$F,MATCH("AWAY",'UCL2'!$C$1:$F$1,0),0),"")&amp;IFERROR(VLOOKUP(BI$2&amp;$A8,'UCL2'!$D:$E,MATCH("HOME",'UCL2'!$D$1:$E$1,0),0),"")&amp;IFERROR(VLOOKUP(BI$2&amp;$A8,'EU2'!$C:$F,MATCH("AWAY",'EU2'!$C$1:$F$1,0),0),"")&amp;IFERROR(VLOOKUP(BI$2&amp;$A8,'EU2'!$D:$E,MATCH("HOME",'EU2'!$D$1:$E$1,0),0),"")&amp;IFERROR(VLOOKUP(BI$2&amp;$A8,'EUC2'!$C:$F,MATCH("AWAY",'EUC2'!$C$1:$F$1,0),0),"")&amp;IFERROR(VLOOKUP(BI$2&amp;$A8,'EUC2'!$D:$E,MATCH("HOME",'EUC2'!$D$1:$E$1,0),0),"")</f>
        <v/>
      </c>
      <c r="BJ8" s="25" t="str">
        <f>IFERROR(VLOOKUP(BJ$2&amp;$B8,'FPL FIX2'!$N$1:$Q$400,MATCH("HOME",'FPL FIX2'!$N$1:$Q$1,0),0),"")&amp;IFERROR(VLOOKUP(BJ$2&amp;$B8,'FPL FIX2'!$O$1:$P$400,MATCH("AWAY",'FPL FIX2'!$O$1:$P$1,0),0),"")&amp;IFERROR(VLOOKUP(BJ$2&amp;$A8,'FA2'!$A:$D,MATCH("AWAY",'FA2'!$A$1:$D$1,0),0),"")&amp;IFERROR(VLOOKUP(BJ$2&amp;$A8,'FA2'!$B:$C,MATCH("HOME",'FA2'!$B$1:$C$1,0),0),"")&amp;IFERROR(VLOOKUP(BJ$2&amp;$A8,'EFL2'!$A:$D,MATCH("AWAY",'EFL2'!$A$1:$D$1,0),0),"")&amp;IFERROR(VLOOKUP(BJ$2&amp;$A8,'EFL2'!$B:$C,MATCH("HOME",'EFL2'!$B$1:$C$1,0),0),"")&amp;IFERROR(VLOOKUP(BJ$2&amp;$A8,'UCL2'!$C:$F,MATCH("AWAY",'UCL2'!$C$1:$F$1,0),0),"")&amp;IFERROR(VLOOKUP(BJ$2&amp;$A8,'UCL2'!$D:$E,MATCH("HOME",'UCL2'!$D$1:$E$1,0),0),"")&amp;IFERROR(VLOOKUP(BJ$2&amp;$A8,'EU2'!$C:$F,MATCH("AWAY",'EU2'!$C$1:$F$1,0),0),"")&amp;IFERROR(VLOOKUP(BJ$2&amp;$A8,'EU2'!$D:$E,MATCH("HOME",'EU2'!$D$1:$E$1,0),0),"")&amp;IFERROR(VLOOKUP(BJ$2&amp;$A8,'EUC2'!$C:$F,MATCH("AWAY",'EUC2'!$C$1:$F$1,0),0),"")&amp;IFERROR(VLOOKUP(BJ$2&amp;$A8,'EUC2'!$D:$E,MATCH("HOME",'EUC2'!$D$1:$E$1,0),0),"")</f>
        <v/>
      </c>
      <c r="BK8" s="25" t="str">
        <f>IFERROR(VLOOKUP(BK$2&amp;$B8,'FPL FIX2'!$N$1:$Q$400,MATCH("HOME",'FPL FIX2'!$N$1:$Q$1,0),0),"")&amp;IFERROR(VLOOKUP(BK$2&amp;$B8,'FPL FIX2'!$O$1:$P$400,MATCH("AWAY",'FPL FIX2'!$O$1:$P$1,0),0),"")&amp;IFERROR(VLOOKUP(BK$2&amp;$A8,'FA2'!$A:$D,MATCH("AWAY",'FA2'!$A$1:$D$1,0),0),"")&amp;IFERROR(VLOOKUP(BK$2&amp;$A8,'FA2'!$B:$C,MATCH("HOME",'FA2'!$B$1:$C$1,0),0),"")&amp;IFERROR(VLOOKUP(BK$2&amp;$A8,'EFL2'!$A:$D,MATCH("AWAY",'EFL2'!$A$1:$D$1,0),0),"")&amp;IFERROR(VLOOKUP(BK$2&amp;$A8,'EFL2'!$B:$C,MATCH("HOME",'EFL2'!$B$1:$C$1,0),0),"")&amp;IFERROR(VLOOKUP(BK$2&amp;$A8,'UCL2'!$C:$F,MATCH("AWAY",'UCL2'!$C$1:$F$1,0),0),"")&amp;IFERROR(VLOOKUP(BK$2&amp;$A8,'UCL2'!$D:$E,MATCH("HOME",'UCL2'!$D$1:$E$1,0),0),"")&amp;IFERROR(VLOOKUP(BK$2&amp;$A8,'EU2'!$C:$F,MATCH("AWAY",'EU2'!$C$1:$F$1,0),0),"")&amp;IFERROR(VLOOKUP(BK$2&amp;$A8,'EU2'!$D:$E,MATCH("HOME",'EU2'!$D$1:$E$1,0),0),"")&amp;IFERROR(VLOOKUP(BK$2&amp;$A8,'EUC2'!$C:$F,MATCH("AWAY",'EUC2'!$C$1:$F$1,0),0),"")&amp;IFERROR(VLOOKUP(BK$2&amp;$A8,'EUC2'!$D:$E,MATCH("HOME",'EUC2'!$D$1:$E$1,0),0),"")</f>
        <v/>
      </c>
      <c r="BL8" s="25" t="str">
        <f>IFERROR(VLOOKUP(BL$2&amp;$B8,'FPL FIX2'!$N$1:$Q$400,MATCH("HOME",'FPL FIX2'!$N$1:$Q$1,0),0),"")&amp;IFERROR(VLOOKUP(BL$2&amp;$B8,'FPL FIX2'!$O$1:$P$400,MATCH("AWAY",'FPL FIX2'!$O$1:$P$1,0),0),"")&amp;IFERROR(VLOOKUP(BL$2&amp;$A8,'FA2'!$A:$D,MATCH("AWAY",'FA2'!$A$1:$D$1,0),0),"")&amp;IFERROR(VLOOKUP(BL$2&amp;$A8,'FA2'!$B:$C,MATCH("HOME",'FA2'!$B$1:$C$1,0),0),"")&amp;IFERROR(VLOOKUP(BL$2&amp;$A8,'EFL2'!$A:$D,MATCH("AWAY",'EFL2'!$A$1:$D$1,0),0),"")&amp;IFERROR(VLOOKUP(BL$2&amp;$A8,'EFL2'!$B:$C,MATCH("HOME",'EFL2'!$B$1:$C$1,0),0),"")&amp;IFERROR(VLOOKUP(BL$2&amp;$A8,'UCL2'!$C:$F,MATCH("AWAY",'UCL2'!$C$1:$F$1,0),0),"")&amp;IFERROR(VLOOKUP(BL$2&amp;$A8,'UCL2'!$D:$E,MATCH("HOME",'UCL2'!$D$1:$E$1,0),0),"")&amp;IFERROR(VLOOKUP(BL$2&amp;$A8,'EU2'!$C:$F,MATCH("AWAY",'EU2'!$C$1:$F$1,0),0),"")&amp;IFERROR(VLOOKUP(BL$2&amp;$A8,'EU2'!$D:$E,MATCH("HOME",'EU2'!$D$1:$E$1,0),0),"")&amp;IFERROR(VLOOKUP(BL$2&amp;$A8,'EUC2'!$C:$F,MATCH("AWAY",'EUC2'!$C$1:$F$1,0),0),"")&amp;IFERROR(VLOOKUP(BL$2&amp;$A8,'EUC2'!$D:$E,MATCH("HOME",'EUC2'!$D$1:$E$1,0),0),"")</f>
        <v>liv</v>
      </c>
      <c r="BM8" s="25" t="str">
        <f>IFERROR(VLOOKUP(BM$2&amp;$B8,'FPL FIX2'!$N$1:$Q$400,MATCH("HOME",'FPL FIX2'!$N$1:$Q$1,0),0),"")&amp;IFERROR(VLOOKUP(BM$2&amp;$B8,'FPL FIX2'!$O$1:$P$400,MATCH("AWAY",'FPL FIX2'!$O$1:$P$1,0),0),"")&amp;IFERROR(VLOOKUP(BM$2&amp;$A8,'FA2'!$A:$D,MATCH("AWAY",'FA2'!$A$1:$D$1,0),0),"")&amp;IFERROR(VLOOKUP(BM$2&amp;$A8,'FA2'!$B:$C,MATCH("HOME",'FA2'!$B$1:$C$1,0),0),"")&amp;IFERROR(VLOOKUP(BM$2&amp;$A8,'EFL2'!$A:$D,MATCH("AWAY",'EFL2'!$A$1:$D$1,0),0),"")&amp;IFERROR(VLOOKUP(BM$2&amp;$A8,'EFL2'!$B:$C,MATCH("HOME",'EFL2'!$B$1:$C$1,0),0),"")&amp;IFERROR(VLOOKUP(BM$2&amp;$A8,'UCL2'!$C:$F,MATCH("AWAY",'UCL2'!$C$1:$F$1,0),0),"")&amp;IFERROR(VLOOKUP(BM$2&amp;$A8,'UCL2'!$D:$E,MATCH("HOME",'UCL2'!$D$1:$E$1,0),0),"")&amp;IFERROR(VLOOKUP(BM$2&amp;$A8,'EU2'!$C:$F,MATCH("AWAY",'EU2'!$C$1:$F$1,0),0),"")&amp;IFERROR(VLOOKUP(BM$2&amp;$A8,'EU2'!$D:$E,MATCH("HOME",'EU2'!$D$1:$E$1,0),0),"")&amp;IFERROR(VLOOKUP(BM$2&amp;$A8,'EUC2'!$C:$F,MATCH("AWAY",'EUC2'!$C$1:$F$1,0),0),"")&amp;IFERROR(VLOOKUP(BM$2&amp;$A8,'EUC2'!$D:$E,MATCH("HOME",'EUC2'!$D$1:$E$1,0),0),"")</f>
        <v/>
      </c>
      <c r="BN8" s="25" t="str">
        <f>IFERROR(VLOOKUP(BN$2&amp;$B8,'FPL FIX2'!$N$1:$Q$400,MATCH("HOME",'FPL FIX2'!$N$1:$Q$1,0),0),"")&amp;IFERROR(VLOOKUP(BN$2&amp;$B8,'FPL FIX2'!$O$1:$P$400,MATCH("AWAY",'FPL FIX2'!$O$1:$P$1,0),0),"")&amp;IFERROR(VLOOKUP(BN$2&amp;$A8,'FA2'!$A:$D,MATCH("AWAY",'FA2'!$A$1:$D$1,0),0),"")&amp;IFERROR(VLOOKUP(BN$2&amp;$A8,'FA2'!$B:$C,MATCH("HOME",'FA2'!$B$1:$C$1,0),0),"")&amp;IFERROR(VLOOKUP(BN$2&amp;$A8,'EFL2'!$A:$D,MATCH("AWAY",'EFL2'!$A$1:$D$1,0),0),"")&amp;IFERROR(VLOOKUP(BN$2&amp;$A8,'EFL2'!$B:$C,MATCH("HOME",'EFL2'!$B$1:$C$1,0),0),"")&amp;IFERROR(VLOOKUP(BN$2&amp;$A8,'UCL2'!$C:$F,MATCH("AWAY",'UCL2'!$C$1:$F$1,0),0),"")&amp;IFERROR(VLOOKUP(BN$2&amp;$A8,'UCL2'!$D:$E,MATCH("HOME",'UCL2'!$D$1:$E$1,0),0),"")&amp;IFERROR(VLOOKUP(BN$2&amp;$A8,'EU2'!$C:$F,MATCH("AWAY",'EU2'!$C$1:$F$1,0),0),"")&amp;IFERROR(VLOOKUP(BN$2&amp;$A8,'EU2'!$D:$E,MATCH("HOME",'EU2'!$D$1:$E$1,0),0),"")&amp;IFERROR(VLOOKUP(BN$2&amp;$A8,'EUC2'!$C:$F,MATCH("AWAY",'EUC2'!$C$1:$F$1,0),0),"")&amp;IFERROR(VLOOKUP(BN$2&amp;$A8,'EUC2'!$D:$E,MATCH("HOME",'EUC2'!$D$1:$E$1,0),0),"")</f>
        <v/>
      </c>
      <c r="BO8" s="25" t="str">
        <f>IFERROR(VLOOKUP(BO$2&amp;$B8,'FPL FIX2'!$N$1:$Q$400,MATCH("HOME",'FPL FIX2'!$N$1:$Q$1,0),0),"")&amp;IFERROR(VLOOKUP(BO$2&amp;$B8,'FPL FIX2'!$O$1:$P$400,MATCH("AWAY",'FPL FIX2'!$O$1:$P$1,0),0),"")&amp;IFERROR(VLOOKUP(BO$2&amp;$A8,'FA2'!$A:$D,MATCH("AWAY",'FA2'!$A$1:$D$1,0),0),"")&amp;IFERROR(VLOOKUP(BO$2&amp;$A8,'FA2'!$B:$C,MATCH("HOME",'FA2'!$B$1:$C$1,0),0),"")&amp;IFERROR(VLOOKUP(BO$2&amp;$A8,'EFL2'!$A:$D,MATCH("AWAY",'EFL2'!$A$1:$D$1,0),0),"")&amp;IFERROR(VLOOKUP(BO$2&amp;$A8,'EFL2'!$B:$C,MATCH("HOME",'EFL2'!$B$1:$C$1,0),0),"")&amp;IFERROR(VLOOKUP(BO$2&amp;$A8,'UCL2'!$C:$F,MATCH("AWAY",'UCL2'!$C$1:$F$1,0),0),"")&amp;IFERROR(VLOOKUP(BO$2&amp;$A8,'UCL2'!$D:$E,MATCH("HOME",'UCL2'!$D$1:$E$1,0),0),"")&amp;IFERROR(VLOOKUP(BO$2&amp;$A8,'EU2'!$C:$F,MATCH("AWAY",'EU2'!$C$1:$F$1,0),0),"")&amp;IFERROR(VLOOKUP(BO$2&amp;$A8,'EU2'!$D:$E,MATCH("HOME",'EU2'!$D$1:$E$1,0),0),"")&amp;IFERROR(VLOOKUP(BO$2&amp;$A8,'EUC2'!$C:$F,MATCH("AWAY",'EUC2'!$C$1:$F$1,0),0),"")&amp;IFERROR(VLOOKUP(BO$2&amp;$A8,'EUC2'!$D:$E,MATCH("HOME",'EUC2'!$D$1:$E$1,0),0),"")</f>
        <v/>
      </c>
      <c r="BP8" s="25" t="str">
        <f>IFERROR(VLOOKUP(BP$2&amp;$B8,'FPL FIX2'!$N$1:$Q$400,MATCH("HOME",'FPL FIX2'!$N$1:$Q$1,0),0),"")&amp;IFERROR(VLOOKUP(BP$2&amp;$B8,'FPL FIX2'!$O$1:$P$400,MATCH("AWAY",'FPL FIX2'!$O$1:$P$1,0),0),"")&amp;IFERROR(VLOOKUP(BP$2&amp;$A8,'FA2'!$A:$D,MATCH("AWAY",'FA2'!$A$1:$D$1,0),0),"")&amp;IFERROR(VLOOKUP(BP$2&amp;$A8,'FA2'!$B:$C,MATCH("HOME",'FA2'!$B$1:$C$1,0),0),"")&amp;IFERROR(VLOOKUP(BP$2&amp;$A8,'EFL2'!$A:$D,MATCH("AWAY",'EFL2'!$A$1:$D$1,0),0),"")&amp;IFERROR(VLOOKUP(BP$2&amp;$A8,'EFL2'!$B:$C,MATCH("HOME",'EFL2'!$B$1:$C$1,0),0),"")&amp;IFERROR(VLOOKUP(BP$2&amp;$A8,'UCL2'!$C:$F,MATCH("AWAY",'UCL2'!$C$1:$F$1,0),0),"")&amp;IFERROR(VLOOKUP(BP$2&amp;$A8,'UCL2'!$D:$E,MATCH("HOME",'UCL2'!$D$1:$E$1,0),0),"")&amp;IFERROR(VLOOKUP(BP$2&amp;$A8,'EU2'!$C:$F,MATCH("AWAY",'EU2'!$C$1:$F$1,0),0),"")&amp;IFERROR(VLOOKUP(BP$2&amp;$A8,'EU2'!$D:$E,MATCH("HOME",'EU2'!$D$1:$E$1,0),0),"")&amp;IFERROR(VLOOKUP(BP$2&amp;$A8,'EUC2'!$C:$F,MATCH("AWAY",'EUC2'!$C$1:$F$1,0),0),"")&amp;IFERROR(VLOOKUP(BP$2&amp;$A8,'EUC2'!$D:$E,MATCH("HOME",'EUC2'!$D$1:$E$1,0),0),"")</f>
        <v/>
      </c>
      <c r="BQ8" s="25" t="str">
        <f>IFERROR(VLOOKUP(BQ$2&amp;$B8,'FPL FIX2'!$N$1:$Q$400,MATCH("HOME",'FPL FIX2'!$N$1:$Q$1,0),0),"")&amp;IFERROR(VLOOKUP(BQ$2&amp;$B8,'FPL FIX2'!$O$1:$P$400,MATCH("AWAY",'FPL FIX2'!$O$1:$P$1,0),0),"")&amp;IFERROR(VLOOKUP(BQ$2&amp;$A8,'FA2'!$A:$D,MATCH("AWAY",'FA2'!$A$1:$D$1,0),0),"")&amp;IFERROR(VLOOKUP(BQ$2&amp;$A8,'FA2'!$B:$C,MATCH("HOME",'FA2'!$B$1:$C$1,0),0),"")&amp;IFERROR(VLOOKUP(BQ$2&amp;$A8,'EFL2'!$A:$D,MATCH("AWAY",'EFL2'!$A$1:$D$1,0),0),"")&amp;IFERROR(VLOOKUP(BQ$2&amp;$A8,'EFL2'!$B:$C,MATCH("HOME",'EFL2'!$B$1:$C$1,0),0),"")&amp;IFERROR(VLOOKUP(BQ$2&amp;$A8,'UCL2'!$C:$F,MATCH("AWAY",'UCL2'!$C$1:$F$1,0),0),"")&amp;IFERROR(VLOOKUP(BQ$2&amp;$A8,'UCL2'!$D:$E,MATCH("HOME",'UCL2'!$D$1:$E$1,0),0),"")&amp;IFERROR(VLOOKUP(BQ$2&amp;$A8,'EU2'!$C:$F,MATCH("AWAY",'EU2'!$C$1:$F$1,0),0),"")&amp;IFERROR(VLOOKUP(BQ$2&amp;$A8,'EU2'!$D:$E,MATCH("HOME",'EU2'!$D$1:$E$1,0),0),"")&amp;IFERROR(VLOOKUP(BQ$2&amp;$A8,'EUC2'!$C:$F,MATCH("AWAY",'EUC2'!$C$1:$F$1,0),0),"")&amp;IFERROR(VLOOKUP(BQ$2&amp;$A8,'EUC2'!$D:$E,MATCH("HOME",'EUC2'!$D$1:$E$1,0),0),"")</f>
        <v/>
      </c>
      <c r="BR8" s="25" t="str">
        <f>IFERROR(VLOOKUP(BR$2&amp;$B8,'FPL FIX2'!$N$1:$Q$400,MATCH("HOME",'FPL FIX2'!$N$1:$Q$1,0),0),"")&amp;IFERROR(VLOOKUP(BR$2&amp;$B8,'FPL FIX2'!$O$1:$P$400,MATCH("AWAY",'FPL FIX2'!$O$1:$P$1,0),0),"")&amp;IFERROR(VLOOKUP(BR$2&amp;$A8,'FA2'!$A:$D,MATCH("AWAY",'FA2'!$A$1:$D$1,0),0),"")&amp;IFERROR(VLOOKUP(BR$2&amp;$A8,'FA2'!$B:$C,MATCH("HOME",'FA2'!$B$1:$C$1,0),0),"")&amp;IFERROR(VLOOKUP(BR$2&amp;$A8,'EFL2'!$A:$D,MATCH("AWAY",'EFL2'!$A$1:$D$1,0),0),"")&amp;IFERROR(VLOOKUP(BR$2&amp;$A8,'EFL2'!$B:$C,MATCH("HOME",'EFL2'!$B$1:$C$1,0),0),"")&amp;IFERROR(VLOOKUP(BR$2&amp;$A8,'UCL2'!$C:$F,MATCH("AWAY",'UCL2'!$C$1:$F$1,0),0),"")&amp;IFERROR(VLOOKUP(BR$2&amp;$A8,'UCL2'!$D:$E,MATCH("HOME",'UCL2'!$D$1:$E$1,0),0),"")&amp;IFERROR(VLOOKUP(BR$2&amp;$A8,'EU2'!$C:$F,MATCH("AWAY",'EU2'!$C$1:$F$1,0),0),"")&amp;IFERROR(VLOOKUP(BR$2&amp;$A8,'EU2'!$D:$E,MATCH("HOME",'EU2'!$D$1:$E$1,0),0),"")&amp;IFERROR(VLOOKUP(BR$2&amp;$A8,'EUC2'!$C:$F,MATCH("AWAY",'EUC2'!$C$1:$F$1,0),0),"")&amp;IFERROR(VLOOKUP(BR$2&amp;$A8,'EUC2'!$D:$E,MATCH("HOME",'EUC2'!$D$1:$E$1,0),0),"")</f>
        <v/>
      </c>
      <c r="BS8" s="25" t="str">
        <f>IFERROR(VLOOKUP(BS$2&amp;$B8,'FPL FIX2'!$N$1:$Q$400,MATCH("HOME",'FPL FIX2'!$N$1:$Q$1,0),0),"")&amp;IFERROR(VLOOKUP(BS$2&amp;$B8,'FPL FIX2'!$O$1:$P$400,MATCH("AWAY",'FPL FIX2'!$O$1:$P$1,0),0),"")&amp;IFERROR(VLOOKUP(BS$2&amp;$A8,'FA2'!$A:$D,MATCH("AWAY",'FA2'!$A$1:$D$1,0),0),"")&amp;IFERROR(VLOOKUP(BS$2&amp;$A8,'FA2'!$B:$C,MATCH("HOME",'FA2'!$B$1:$C$1,0),0),"")&amp;IFERROR(VLOOKUP(BS$2&amp;$A8,'EFL2'!$A:$D,MATCH("AWAY",'EFL2'!$A$1:$D$1,0),0),"")&amp;IFERROR(VLOOKUP(BS$2&amp;$A8,'EFL2'!$B:$C,MATCH("HOME",'EFL2'!$B$1:$C$1,0),0),"")&amp;IFERROR(VLOOKUP(BS$2&amp;$A8,'UCL2'!$C:$F,MATCH("AWAY",'UCL2'!$C$1:$F$1,0),0),"")&amp;IFERROR(VLOOKUP(BS$2&amp;$A8,'UCL2'!$D:$E,MATCH("HOME",'UCL2'!$D$1:$E$1,0),0),"")&amp;IFERROR(VLOOKUP(BS$2&amp;$A8,'EU2'!$C:$F,MATCH("AWAY",'EU2'!$C$1:$F$1,0),0),"")&amp;IFERROR(VLOOKUP(BS$2&amp;$A8,'EU2'!$D:$E,MATCH("HOME",'EU2'!$D$1:$E$1,0),0),"")&amp;IFERROR(VLOOKUP(BS$2&amp;$A8,'EUC2'!$C:$F,MATCH("AWAY",'EUC2'!$C$1:$F$1,0),0),"")&amp;IFERROR(VLOOKUP(BS$2&amp;$A8,'EUC2'!$D:$E,MATCH("HOME",'EUC2'!$D$1:$E$1,0),0),"")</f>
        <v>TOT</v>
      </c>
      <c r="BT8" s="25" t="str">
        <f>IFERROR(VLOOKUP(BT$2&amp;$B8,'FPL FIX2'!$N$1:$Q$400,MATCH("HOME",'FPL FIX2'!$N$1:$Q$1,0),0),"")&amp;IFERROR(VLOOKUP(BT$2&amp;$B8,'FPL FIX2'!$O$1:$P$400,MATCH("AWAY",'FPL FIX2'!$O$1:$P$1,0),0),"")&amp;IFERROR(VLOOKUP(BT$2&amp;$A8,'FA2'!$A:$D,MATCH("AWAY",'FA2'!$A$1:$D$1,0),0),"")&amp;IFERROR(VLOOKUP(BT$2&amp;$A8,'FA2'!$B:$C,MATCH("HOME",'FA2'!$B$1:$C$1,0),0),"")&amp;IFERROR(VLOOKUP(BT$2&amp;$A8,'EFL2'!$A:$D,MATCH("AWAY",'EFL2'!$A$1:$D$1,0),0),"")&amp;IFERROR(VLOOKUP(BT$2&amp;$A8,'EFL2'!$B:$C,MATCH("HOME",'EFL2'!$B$1:$C$1,0),0),"")&amp;IFERROR(VLOOKUP(BT$2&amp;$A8,'UCL2'!$C:$F,MATCH("AWAY",'UCL2'!$C$1:$F$1,0),0),"")&amp;IFERROR(VLOOKUP(BT$2&amp;$A8,'UCL2'!$D:$E,MATCH("HOME",'UCL2'!$D$1:$E$1,0),0),"")&amp;IFERROR(VLOOKUP(BT$2&amp;$A8,'EU2'!$C:$F,MATCH("AWAY",'EU2'!$C$1:$F$1,0),0),"")&amp;IFERROR(VLOOKUP(BT$2&amp;$A8,'EU2'!$D:$E,MATCH("HOME",'EU2'!$D$1:$E$1,0),0),"")&amp;IFERROR(VLOOKUP(BT$2&amp;$A8,'EUC2'!$C:$F,MATCH("AWAY",'EUC2'!$C$1:$F$1,0),0),"")&amp;IFERROR(VLOOKUP(BT$2&amp;$A8,'EUC2'!$D:$E,MATCH("HOME",'EUC2'!$D$1:$E$1,0),0),"")</f>
        <v/>
      </c>
      <c r="BU8" s="25" t="str">
        <f>IFERROR(VLOOKUP(BU$2&amp;$B8,'FPL FIX2'!$N$1:$Q$400,MATCH("HOME",'FPL FIX2'!$N$1:$Q$1,0),0),"")&amp;IFERROR(VLOOKUP(BU$2&amp;$B8,'FPL FIX2'!$O$1:$P$400,MATCH("AWAY",'FPL FIX2'!$O$1:$P$1,0),0),"")&amp;IFERROR(VLOOKUP(BU$2&amp;$A8,'FA2'!$A:$D,MATCH("AWAY",'FA2'!$A$1:$D$1,0),0),"")&amp;IFERROR(VLOOKUP(BU$2&amp;$A8,'FA2'!$B:$C,MATCH("HOME",'FA2'!$B$1:$C$1,0),0),"")&amp;IFERROR(VLOOKUP(BU$2&amp;$A8,'EFL2'!$A:$D,MATCH("AWAY",'EFL2'!$A$1:$D$1,0),0),"")&amp;IFERROR(VLOOKUP(BU$2&amp;$A8,'EFL2'!$B:$C,MATCH("HOME",'EFL2'!$B$1:$C$1,0),0),"")&amp;IFERROR(VLOOKUP(BU$2&amp;$A8,'UCL2'!$C:$F,MATCH("AWAY",'UCL2'!$C$1:$F$1,0),0),"")&amp;IFERROR(VLOOKUP(BU$2&amp;$A8,'UCL2'!$D:$E,MATCH("HOME",'UCL2'!$D$1:$E$1,0),0),"")&amp;IFERROR(VLOOKUP(BU$2&amp;$A8,'EU2'!$C:$F,MATCH("AWAY",'EU2'!$C$1:$F$1,0),0),"")&amp;IFERROR(VLOOKUP(BU$2&amp;$A8,'EU2'!$D:$E,MATCH("HOME",'EU2'!$D$1:$E$1,0),0),"")&amp;IFERROR(VLOOKUP(BU$2&amp;$A8,'EUC2'!$C:$F,MATCH("AWAY",'EUC2'!$C$1:$F$1,0),0),"")&amp;IFERROR(VLOOKUP(BU$2&amp;$A8,'EUC2'!$D:$E,MATCH("HOME",'EUC2'!$D$1:$E$1,0),0),"")</f>
        <v/>
      </c>
      <c r="BV8" s="25" t="str">
        <f>IFERROR(VLOOKUP(BV$2&amp;$B8,'FPL FIX2'!$N$1:$Q$400,MATCH("HOME",'FPL FIX2'!$N$1:$Q$1,0),0),"")&amp;IFERROR(VLOOKUP(BV$2&amp;$B8,'FPL FIX2'!$O$1:$P$400,MATCH("AWAY",'FPL FIX2'!$O$1:$P$1,0),0),"")&amp;IFERROR(VLOOKUP(BV$2&amp;$A8,'FA2'!$A:$D,MATCH("AWAY",'FA2'!$A$1:$D$1,0),0),"")&amp;IFERROR(VLOOKUP(BV$2&amp;$A8,'FA2'!$B:$C,MATCH("HOME",'FA2'!$B$1:$C$1,0),0),"")&amp;IFERROR(VLOOKUP(BV$2&amp;$A8,'EFL2'!$A:$D,MATCH("AWAY",'EFL2'!$A$1:$D$1,0),0),"")&amp;IFERROR(VLOOKUP(BV$2&amp;$A8,'EFL2'!$B:$C,MATCH("HOME",'EFL2'!$B$1:$C$1,0),0),"")&amp;IFERROR(VLOOKUP(BV$2&amp;$A8,'UCL2'!$C:$F,MATCH("AWAY",'UCL2'!$C$1:$F$1,0),0),"")&amp;IFERROR(VLOOKUP(BV$2&amp;$A8,'UCL2'!$D:$E,MATCH("HOME",'UCL2'!$D$1:$E$1,0),0),"")&amp;IFERROR(VLOOKUP(BV$2&amp;$A8,'EU2'!$C:$F,MATCH("AWAY",'EU2'!$C$1:$F$1,0),0),"")&amp;IFERROR(VLOOKUP(BV$2&amp;$A8,'EU2'!$D:$E,MATCH("HOME",'EU2'!$D$1:$E$1,0),0),"")&amp;IFERROR(VLOOKUP(BV$2&amp;$A8,'EUC2'!$C:$F,MATCH("AWAY",'EUC2'!$C$1:$F$1,0),0),"")&amp;IFERROR(VLOOKUP(BV$2&amp;$A8,'EUC2'!$D:$E,MATCH("HOME",'EUC2'!$D$1:$E$1,0),0),"")</f>
        <v/>
      </c>
      <c r="BW8" s="25" t="str">
        <f>IFERROR(VLOOKUP(BW$2&amp;$B8,'FPL FIX2'!$N$1:$Q$400,MATCH("HOME",'FPL FIX2'!$N$1:$Q$1,0),0),"")&amp;IFERROR(VLOOKUP(BW$2&amp;$B8,'FPL FIX2'!$O$1:$P$400,MATCH("AWAY",'FPL FIX2'!$O$1:$P$1,0),0),"")&amp;IFERROR(VLOOKUP(BW$2&amp;$A8,'FA2'!$A:$D,MATCH("AWAY",'FA2'!$A$1:$D$1,0),0),"")&amp;IFERROR(VLOOKUP(BW$2&amp;$A8,'FA2'!$B:$C,MATCH("HOME",'FA2'!$B$1:$C$1,0),0),"")&amp;IFERROR(VLOOKUP(BW$2&amp;$A8,'EFL2'!$A:$D,MATCH("AWAY",'EFL2'!$A$1:$D$1,0),0),"")&amp;IFERROR(VLOOKUP(BW$2&amp;$A8,'EFL2'!$B:$C,MATCH("HOME",'EFL2'!$B$1:$C$1,0),0),"")&amp;IFERROR(VLOOKUP(BW$2&amp;$A8,'UCL2'!$C:$F,MATCH("AWAY",'UCL2'!$C$1:$F$1,0),0),"")&amp;IFERROR(VLOOKUP(BW$2&amp;$A8,'UCL2'!$D:$E,MATCH("HOME",'UCL2'!$D$1:$E$1,0),0),"")&amp;IFERROR(VLOOKUP(BW$2&amp;$A8,'EU2'!$C:$F,MATCH("AWAY",'EU2'!$C$1:$F$1,0),0),"")&amp;IFERROR(VLOOKUP(BW$2&amp;$A8,'EU2'!$D:$E,MATCH("HOME",'EU2'!$D$1:$E$1,0),0),"")&amp;IFERROR(VLOOKUP(BW$2&amp;$A8,'EUC2'!$C:$F,MATCH("AWAY",'EUC2'!$C$1:$F$1,0),0),"")&amp;IFERROR(VLOOKUP(BW$2&amp;$A8,'EUC2'!$D:$E,MATCH("HOME",'EUC2'!$D$1:$E$1,0),0),"")</f>
        <v/>
      </c>
      <c r="BX8" s="25" t="str">
        <f>IFERROR(VLOOKUP(BX$2&amp;$B8,'FPL FIX2'!$N$1:$Q$400,MATCH("HOME",'FPL FIX2'!$N$1:$Q$1,0),0),"")&amp;IFERROR(VLOOKUP(BX$2&amp;$B8,'FPL FIX2'!$O$1:$P$400,MATCH("AWAY",'FPL FIX2'!$O$1:$P$1,0),0),"")&amp;IFERROR(VLOOKUP(BX$2&amp;$A8,'FA2'!$A:$D,MATCH("AWAY",'FA2'!$A$1:$D$1,0),0),"")&amp;IFERROR(VLOOKUP(BX$2&amp;$A8,'FA2'!$B:$C,MATCH("HOME",'FA2'!$B$1:$C$1,0),0),"")&amp;IFERROR(VLOOKUP(BX$2&amp;$A8,'EFL2'!$A:$D,MATCH("AWAY",'EFL2'!$A$1:$D$1,0),0),"")&amp;IFERROR(VLOOKUP(BX$2&amp;$A8,'EFL2'!$B:$C,MATCH("HOME",'EFL2'!$B$1:$C$1,0),0),"")&amp;IFERROR(VLOOKUP(BX$2&amp;$A8,'UCL2'!$C:$F,MATCH("AWAY",'UCL2'!$C$1:$F$1,0),0),"")&amp;IFERROR(VLOOKUP(BX$2&amp;$A8,'UCL2'!$D:$E,MATCH("HOME",'UCL2'!$D$1:$E$1,0),0),"")&amp;IFERROR(VLOOKUP(BX$2&amp;$A8,'EU2'!$C:$F,MATCH("AWAY",'EU2'!$C$1:$F$1,0),0),"")&amp;IFERROR(VLOOKUP(BX$2&amp;$A8,'EU2'!$D:$E,MATCH("HOME",'EU2'!$D$1:$E$1,0),0),"")&amp;IFERROR(VLOOKUP(BX$2&amp;$A8,'EUC2'!$C:$F,MATCH("AWAY",'EUC2'!$C$1:$F$1,0),0),"")&amp;IFERROR(VLOOKUP(BX$2&amp;$A8,'EUC2'!$D:$E,MATCH("HOME",'EUC2'!$D$1:$E$1,0),0),"")</f>
        <v/>
      </c>
      <c r="BY8" s="25" t="str">
        <f>IFERROR(VLOOKUP(BY$2&amp;$B8,'FPL FIX2'!$N$1:$Q$400,MATCH("HOME",'FPL FIX2'!$N$1:$Q$1,0),0),"")&amp;IFERROR(VLOOKUP(BY$2&amp;$B8,'FPL FIX2'!$O$1:$P$400,MATCH("AWAY",'FPL FIX2'!$O$1:$P$1,0),0),"")&amp;IFERROR(VLOOKUP(BY$2&amp;$A8,'FA2'!$A:$D,MATCH("AWAY",'FA2'!$A$1:$D$1,0),0),"")&amp;IFERROR(VLOOKUP(BY$2&amp;$A8,'FA2'!$B:$C,MATCH("HOME",'FA2'!$B$1:$C$1,0),0),"")&amp;IFERROR(VLOOKUP(BY$2&amp;$A8,'EFL2'!$A:$D,MATCH("AWAY",'EFL2'!$A$1:$D$1,0),0),"")&amp;IFERROR(VLOOKUP(BY$2&amp;$A8,'EFL2'!$B:$C,MATCH("HOME",'EFL2'!$B$1:$C$1,0),0),"")&amp;IFERROR(VLOOKUP(BY$2&amp;$A8,'UCL2'!$C:$F,MATCH("AWAY",'UCL2'!$C$1:$F$1,0),0),"")&amp;IFERROR(VLOOKUP(BY$2&amp;$A8,'UCL2'!$D:$E,MATCH("HOME",'UCL2'!$D$1:$E$1,0),0),"")&amp;IFERROR(VLOOKUP(BY$2&amp;$A8,'EU2'!$C:$F,MATCH("AWAY",'EU2'!$C$1:$F$1,0),0),"")&amp;IFERROR(VLOOKUP(BY$2&amp;$A8,'EU2'!$D:$E,MATCH("HOME",'EU2'!$D$1:$E$1,0),0),"")&amp;IFERROR(VLOOKUP(BY$2&amp;$A8,'EUC2'!$C:$F,MATCH("AWAY",'EUC2'!$C$1:$F$1,0),0),"")&amp;IFERROR(VLOOKUP(BY$2&amp;$A8,'EUC2'!$D:$E,MATCH("HOME",'EUC2'!$D$1:$E$1,0),0),"")</f>
        <v>bre</v>
      </c>
      <c r="BZ8" s="25" t="str">
        <f>IFERROR(VLOOKUP(BZ$2&amp;$B8,'FPL FIX2'!$N$1:$Q$400,MATCH("HOME",'FPL FIX2'!$N$1:$Q$1,0),0),"")&amp;IFERROR(VLOOKUP(BZ$2&amp;$B8,'FPL FIX2'!$O$1:$P$400,MATCH("AWAY",'FPL FIX2'!$O$1:$P$1,0),0),"")&amp;IFERROR(VLOOKUP(BZ$2&amp;$A8,'FA2'!$A:$D,MATCH("AWAY",'FA2'!$A$1:$D$1,0),0),"")&amp;IFERROR(VLOOKUP(BZ$2&amp;$A8,'FA2'!$B:$C,MATCH("HOME",'FA2'!$B$1:$C$1,0),0),"")&amp;IFERROR(VLOOKUP(BZ$2&amp;$A8,'EFL2'!$A:$D,MATCH("AWAY",'EFL2'!$A$1:$D$1,0),0),"")&amp;IFERROR(VLOOKUP(BZ$2&amp;$A8,'EFL2'!$B:$C,MATCH("HOME",'EFL2'!$B$1:$C$1,0),0),"")&amp;IFERROR(VLOOKUP(BZ$2&amp;$A8,'UCL2'!$C:$F,MATCH("AWAY",'UCL2'!$C$1:$F$1,0),0),"")&amp;IFERROR(VLOOKUP(BZ$2&amp;$A8,'UCL2'!$D:$E,MATCH("HOME",'UCL2'!$D$1:$E$1,0),0),"")&amp;IFERROR(VLOOKUP(BZ$2&amp;$A8,'EU2'!$C:$F,MATCH("AWAY",'EU2'!$C$1:$F$1,0),0),"")&amp;IFERROR(VLOOKUP(BZ$2&amp;$A8,'EU2'!$D:$E,MATCH("HOME",'EU2'!$D$1:$E$1,0),0),"")&amp;IFERROR(VLOOKUP(BZ$2&amp;$A8,'EUC2'!$C:$F,MATCH("AWAY",'EUC2'!$C$1:$F$1,0),0),"")&amp;IFERROR(VLOOKUP(BZ$2&amp;$A8,'EUC2'!$D:$E,MATCH("HOME",'EUC2'!$D$1:$E$1,0),0),"")</f>
        <v/>
      </c>
      <c r="CA8" s="25" t="str">
        <f>IFERROR(VLOOKUP(CA$2&amp;$B8,'FPL FIX2'!$N$1:$Q$400,MATCH("HOME",'FPL FIX2'!$N$1:$Q$1,0),0),"")&amp;IFERROR(VLOOKUP(CA$2&amp;$B8,'FPL FIX2'!$O$1:$P$400,MATCH("AWAY",'FPL FIX2'!$O$1:$P$1,0),0),"")&amp;IFERROR(VLOOKUP(CA$2&amp;$A8,'FA2'!$A:$D,MATCH("AWAY",'FA2'!$A$1:$D$1,0),0),"")&amp;IFERROR(VLOOKUP(CA$2&amp;$A8,'FA2'!$B:$C,MATCH("HOME",'FA2'!$B$1:$C$1,0),0),"")&amp;IFERROR(VLOOKUP(CA$2&amp;$A8,'EFL2'!$A:$D,MATCH("AWAY",'EFL2'!$A$1:$D$1,0),0),"")&amp;IFERROR(VLOOKUP(CA$2&amp;$A8,'EFL2'!$B:$C,MATCH("HOME",'EFL2'!$B$1:$C$1,0),0),"")&amp;IFERROR(VLOOKUP(CA$2&amp;$A8,'UCL2'!$C:$F,MATCH("AWAY",'UCL2'!$C$1:$F$1,0),0),"")&amp;IFERROR(VLOOKUP(CA$2&amp;$A8,'UCL2'!$D:$E,MATCH("HOME",'UCL2'!$D$1:$E$1,0),0),"")&amp;IFERROR(VLOOKUP(CA$2&amp;$A8,'EU2'!$C:$F,MATCH("AWAY",'EU2'!$C$1:$F$1,0),0),"")&amp;IFERROR(VLOOKUP(CA$2&amp;$A8,'EU2'!$D:$E,MATCH("HOME",'EU2'!$D$1:$E$1,0),0),"")&amp;IFERROR(VLOOKUP(CA$2&amp;$A8,'EUC2'!$C:$F,MATCH("AWAY",'EUC2'!$C$1:$F$1,0),0),"")&amp;IFERROR(VLOOKUP(CA$2&amp;$A8,'EUC2'!$D:$E,MATCH("HOME",'EUC2'!$D$1:$E$1,0),0),"")</f>
        <v/>
      </c>
      <c r="CB8" s="25" t="str">
        <f>IFERROR(VLOOKUP(CB$2&amp;$B8,'FPL FIX2'!$N$1:$Q$400,MATCH("HOME",'FPL FIX2'!$N$1:$Q$1,0),0),"")&amp;IFERROR(VLOOKUP(CB$2&amp;$B8,'FPL FIX2'!$O$1:$P$400,MATCH("AWAY",'FPL FIX2'!$O$1:$P$1,0),0),"")&amp;IFERROR(VLOOKUP(CB$2&amp;$A8,'FA2'!$A:$D,MATCH("AWAY",'FA2'!$A$1:$D$1,0),0),"")&amp;IFERROR(VLOOKUP(CB$2&amp;$A8,'FA2'!$B:$C,MATCH("HOME",'FA2'!$B$1:$C$1,0),0),"")&amp;IFERROR(VLOOKUP(CB$2&amp;$A8,'EFL2'!$A:$D,MATCH("AWAY",'EFL2'!$A$1:$D$1,0),0),"")&amp;IFERROR(VLOOKUP(CB$2&amp;$A8,'EFL2'!$B:$C,MATCH("HOME",'EFL2'!$B$1:$C$1,0),0),"")&amp;IFERROR(VLOOKUP(CB$2&amp;$A8,'UCL2'!$C:$F,MATCH("AWAY",'UCL2'!$C$1:$F$1,0),0),"")&amp;IFERROR(VLOOKUP(CB$2&amp;$A8,'UCL2'!$D:$E,MATCH("HOME",'UCL2'!$D$1:$E$1,0),0),"")&amp;IFERROR(VLOOKUP(CB$2&amp;$A8,'EU2'!$C:$F,MATCH("AWAY",'EU2'!$C$1:$F$1,0),0),"")&amp;IFERROR(VLOOKUP(CB$2&amp;$A8,'EU2'!$D:$E,MATCH("HOME",'EU2'!$D$1:$E$1,0),0),"")&amp;IFERROR(VLOOKUP(CB$2&amp;$A8,'EUC2'!$C:$F,MATCH("AWAY",'EUC2'!$C$1:$F$1,0),0),"")&amp;IFERROR(VLOOKUP(CB$2&amp;$A8,'EUC2'!$D:$E,MATCH("HOME",'EUC2'!$D$1:$E$1,0),0),"")</f>
        <v/>
      </c>
      <c r="CC8" s="25" t="str">
        <f>IFERROR(VLOOKUP(CC$2&amp;$B8,'FPL FIX2'!$N$1:$Q$400,MATCH("HOME",'FPL FIX2'!$N$1:$Q$1,0),0),"")&amp;IFERROR(VLOOKUP(CC$2&amp;$B8,'FPL FIX2'!$O$1:$P$400,MATCH("AWAY",'FPL FIX2'!$O$1:$P$1,0),0),"")&amp;IFERROR(VLOOKUP(CC$2&amp;$A8,'FA2'!$A:$D,MATCH("AWAY",'FA2'!$A$1:$D$1,0),0),"")&amp;IFERROR(VLOOKUP(CC$2&amp;$A8,'FA2'!$B:$C,MATCH("HOME",'FA2'!$B$1:$C$1,0),0),"")&amp;IFERROR(VLOOKUP(CC$2&amp;$A8,'EFL2'!$A:$D,MATCH("AWAY",'EFL2'!$A$1:$D$1,0),0),"")&amp;IFERROR(VLOOKUP(CC$2&amp;$A8,'EFL2'!$B:$C,MATCH("HOME",'EFL2'!$B$1:$C$1,0),0),"")&amp;IFERROR(VLOOKUP(CC$2&amp;$A8,'UCL2'!$C:$F,MATCH("AWAY",'UCL2'!$C$1:$F$1,0),0),"")&amp;IFERROR(VLOOKUP(CC$2&amp;$A8,'UCL2'!$D:$E,MATCH("HOME",'UCL2'!$D$1:$E$1,0),0),"")&amp;IFERROR(VLOOKUP(CC$2&amp;$A8,'EU2'!$C:$F,MATCH("AWAY",'EU2'!$C$1:$F$1,0),0),"")&amp;IFERROR(VLOOKUP(CC$2&amp;$A8,'EU2'!$D:$E,MATCH("HOME",'EU2'!$D$1:$E$1,0),0),"")&amp;IFERROR(VLOOKUP(CC$2&amp;$A8,'EUC2'!$C:$F,MATCH("AWAY",'EUC2'!$C$1:$F$1,0),0),"")&amp;IFERROR(VLOOKUP(CC$2&amp;$A8,'EUC2'!$D:$E,MATCH("HOME",'EUC2'!$D$1:$E$1,0),0),"")</f>
        <v>NFO</v>
      </c>
      <c r="CD8" s="25" t="str">
        <f>IFERROR(VLOOKUP(CD$2&amp;$B8,'FPL FIX2'!$N$1:$Q$400,MATCH("HOME",'FPL FIX2'!$N$1:$Q$1,0),0),"")&amp;IFERROR(VLOOKUP(CD$2&amp;$B8,'FPL FIX2'!$O$1:$P$400,MATCH("AWAY",'FPL FIX2'!$O$1:$P$1,0),0),"")&amp;IFERROR(VLOOKUP(CD$2&amp;$A8,'FA2'!$A:$D,MATCH("AWAY",'FA2'!$A$1:$D$1,0),0),"")&amp;IFERROR(VLOOKUP(CD$2&amp;$A8,'FA2'!$B:$C,MATCH("HOME",'FA2'!$B$1:$C$1,0),0),"")&amp;IFERROR(VLOOKUP(CD$2&amp;$A8,'EFL2'!$A:$D,MATCH("AWAY",'EFL2'!$A$1:$D$1,0),0),"")&amp;IFERROR(VLOOKUP(CD$2&amp;$A8,'EFL2'!$B:$C,MATCH("HOME",'EFL2'!$B$1:$C$1,0),0),"")&amp;IFERROR(VLOOKUP(CD$2&amp;$A8,'UCL2'!$C:$F,MATCH("AWAY",'UCL2'!$C$1:$F$1,0),0),"")&amp;IFERROR(VLOOKUP(CD$2&amp;$A8,'UCL2'!$D:$E,MATCH("HOME",'UCL2'!$D$1:$E$1,0),0),"")&amp;IFERROR(VLOOKUP(CD$2&amp;$A8,'EU2'!$C:$F,MATCH("AWAY",'EU2'!$C$1:$F$1,0),0),"")&amp;IFERROR(VLOOKUP(CD$2&amp;$A8,'EU2'!$D:$E,MATCH("HOME",'EU2'!$D$1:$E$1,0),0),"")&amp;IFERROR(VLOOKUP(CD$2&amp;$A8,'EUC2'!$C:$F,MATCH("AWAY",'EUC2'!$C$1:$F$1,0),0),"")&amp;IFERROR(VLOOKUP(CD$2&amp;$A8,'EUC2'!$D:$E,MATCH("HOME",'EUC2'!$D$1:$E$1,0),0),"")</f>
        <v/>
      </c>
      <c r="CE8" s="25" t="str">
        <f>IFERROR(VLOOKUP(CE$2&amp;$B8,'FPL FIX2'!$N$1:$Q$400,MATCH("HOME",'FPL FIX2'!$N$1:$Q$1,0),0),"")&amp;IFERROR(VLOOKUP(CE$2&amp;$B8,'FPL FIX2'!$O$1:$P$400,MATCH("AWAY",'FPL FIX2'!$O$1:$P$1,0),0),"")&amp;IFERROR(VLOOKUP(CE$2&amp;$A8,'FA2'!$A:$D,MATCH("AWAY",'FA2'!$A$1:$D$1,0),0),"")&amp;IFERROR(VLOOKUP(CE$2&amp;$A8,'FA2'!$B:$C,MATCH("HOME",'FA2'!$B$1:$C$1,0),0),"")&amp;IFERROR(VLOOKUP(CE$2&amp;$A8,'EFL2'!$A:$D,MATCH("AWAY",'EFL2'!$A$1:$D$1,0),0),"")&amp;IFERROR(VLOOKUP(CE$2&amp;$A8,'EFL2'!$B:$C,MATCH("HOME",'EFL2'!$B$1:$C$1,0),0),"")&amp;IFERROR(VLOOKUP(CE$2&amp;$A8,'UCL2'!$C:$F,MATCH("AWAY",'UCL2'!$C$1:$F$1,0),0),"")&amp;IFERROR(VLOOKUP(CE$2&amp;$A8,'UCL2'!$D:$E,MATCH("HOME",'UCL2'!$D$1:$E$1,0),0),"")&amp;IFERROR(VLOOKUP(CE$2&amp;$A8,'EU2'!$C:$F,MATCH("AWAY",'EU2'!$C$1:$F$1,0),0),"")&amp;IFERROR(VLOOKUP(CE$2&amp;$A8,'EU2'!$D:$E,MATCH("HOME",'EU2'!$D$1:$E$1,0),0),"")&amp;IFERROR(VLOOKUP(CE$2&amp;$A8,'EUC2'!$C:$F,MATCH("AWAY",'EUC2'!$C$1:$F$1,0),0),"")&amp;IFERROR(VLOOKUP(CE$2&amp;$A8,'EUC2'!$D:$E,MATCH("HOME",'EUC2'!$D$1:$E$1,0),0),"")</f>
        <v/>
      </c>
      <c r="CF8" s="25" t="str">
        <f>IFERROR(VLOOKUP(CF$2&amp;$B8,'FPL FIX2'!$N$1:$Q$400,MATCH("HOME",'FPL FIX2'!$N$1:$Q$1,0),0),"")&amp;IFERROR(VLOOKUP(CF$2&amp;$B8,'FPL FIX2'!$O$1:$P$400,MATCH("AWAY",'FPL FIX2'!$O$1:$P$1,0),0),"")&amp;IFERROR(VLOOKUP(CF$2&amp;$A8,'FA2'!$A:$D,MATCH("AWAY",'FA2'!$A$1:$D$1,0),0),"")&amp;IFERROR(VLOOKUP(CF$2&amp;$A8,'FA2'!$B:$C,MATCH("HOME",'FA2'!$B$1:$C$1,0),0),"")&amp;IFERROR(VLOOKUP(CF$2&amp;$A8,'EFL2'!$A:$D,MATCH("AWAY",'EFL2'!$A$1:$D$1,0),0),"")&amp;IFERROR(VLOOKUP(CF$2&amp;$A8,'EFL2'!$B:$C,MATCH("HOME",'EFL2'!$B$1:$C$1,0),0),"")&amp;IFERROR(VLOOKUP(CF$2&amp;$A8,'UCL2'!$C:$F,MATCH("AWAY",'UCL2'!$C$1:$F$1,0),0),"")&amp;IFERROR(VLOOKUP(CF$2&amp;$A8,'UCL2'!$D:$E,MATCH("HOME",'UCL2'!$D$1:$E$1,0),0),"")&amp;IFERROR(VLOOKUP(CF$2&amp;$A8,'EU2'!$C:$F,MATCH("AWAY",'EU2'!$C$1:$F$1,0),0),"")&amp;IFERROR(VLOOKUP(CF$2&amp;$A8,'EU2'!$D:$E,MATCH("HOME",'EU2'!$D$1:$E$1,0),0),"")&amp;IFERROR(VLOOKUP(CF$2&amp;$A8,'EUC2'!$C:$F,MATCH("AWAY",'EUC2'!$C$1:$F$1,0),0),"")&amp;IFERROR(VLOOKUP(CF$2&amp;$A8,'EUC2'!$D:$E,MATCH("HOME",'EUC2'!$D$1:$E$1,0),0),"")</f>
        <v/>
      </c>
      <c r="CG8" s="25" t="str">
        <f>IFERROR(VLOOKUP(CG$2&amp;$B8,'FPL FIX2'!$N$1:$Q$400,MATCH("HOME",'FPL FIX2'!$N$1:$Q$1,0),0),"")&amp;IFERROR(VLOOKUP(CG$2&amp;$B8,'FPL FIX2'!$O$1:$P$400,MATCH("AWAY",'FPL FIX2'!$O$1:$P$1,0),0),"")&amp;IFERROR(VLOOKUP(CG$2&amp;$A8,'FA2'!$A:$D,MATCH("AWAY",'FA2'!$A$1:$D$1,0),0),"")&amp;IFERROR(VLOOKUP(CG$2&amp;$A8,'FA2'!$B:$C,MATCH("HOME",'FA2'!$B$1:$C$1,0),0),"")&amp;IFERROR(VLOOKUP(CG$2&amp;$A8,'EFL2'!$A:$D,MATCH("AWAY",'EFL2'!$A$1:$D$1,0),0),"")&amp;IFERROR(VLOOKUP(CG$2&amp;$A8,'EFL2'!$B:$C,MATCH("HOME",'EFL2'!$B$1:$C$1,0),0),"")&amp;IFERROR(VLOOKUP(CG$2&amp;$A8,'UCL2'!$C:$F,MATCH("AWAY",'UCL2'!$C$1:$F$1,0),0),"")&amp;IFERROR(VLOOKUP(CG$2&amp;$A8,'UCL2'!$D:$E,MATCH("HOME",'UCL2'!$D$1:$E$1,0),0),"")&amp;IFERROR(VLOOKUP(CG$2&amp;$A8,'EU2'!$C:$F,MATCH("AWAY",'EU2'!$C$1:$F$1,0),0),"")&amp;IFERROR(VLOOKUP(CG$2&amp;$A8,'EU2'!$D:$E,MATCH("HOME",'EU2'!$D$1:$E$1,0),0),"")&amp;IFERROR(VLOOKUP(CG$2&amp;$A8,'EUC2'!$C:$F,MATCH("AWAY",'EUC2'!$C$1:$F$1,0),0),"")&amp;IFERROR(VLOOKUP(CG$2&amp;$A8,'EUC2'!$D:$E,MATCH("HOME",'EUC2'!$D$1:$E$1,0),0),"")</f>
        <v>mci</v>
      </c>
      <c r="CH8" s="25" t="str">
        <f>IFERROR(VLOOKUP(CH$2&amp;$B8,'FPL FIX2'!$N$1:$Q$400,MATCH("HOME",'FPL FIX2'!$N$1:$Q$1,0),0),"")&amp;IFERROR(VLOOKUP(CH$2&amp;$B8,'FPL FIX2'!$O$1:$P$400,MATCH("AWAY",'FPL FIX2'!$O$1:$P$1,0),0),"")&amp;IFERROR(VLOOKUP(CH$2&amp;$A8,'FA2'!$A:$D,MATCH("AWAY",'FA2'!$A$1:$D$1,0),0),"")&amp;IFERROR(VLOOKUP(CH$2&amp;$A8,'FA2'!$B:$C,MATCH("HOME",'FA2'!$B$1:$C$1,0),0),"")&amp;IFERROR(VLOOKUP(CH$2&amp;$A8,'EFL2'!$A:$D,MATCH("AWAY",'EFL2'!$A$1:$D$1,0),0),"")&amp;IFERROR(VLOOKUP(CH$2&amp;$A8,'EFL2'!$B:$C,MATCH("HOME",'EFL2'!$B$1:$C$1,0),0),"")&amp;IFERROR(VLOOKUP(CH$2&amp;$A8,'UCL2'!$C:$F,MATCH("AWAY",'UCL2'!$C$1:$F$1,0),0),"")&amp;IFERROR(VLOOKUP(CH$2&amp;$A8,'UCL2'!$D:$E,MATCH("HOME",'UCL2'!$D$1:$E$1,0),0),"")&amp;IFERROR(VLOOKUP(CH$2&amp;$A8,'EU2'!$C:$F,MATCH("AWAY",'EU2'!$C$1:$F$1,0),0),"")&amp;IFERROR(VLOOKUP(CH$2&amp;$A8,'EU2'!$D:$E,MATCH("HOME",'EU2'!$D$1:$E$1,0),0),"")&amp;IFERROR(VLOOKUP(CH$2&amp;$A8,'EUC2'!$C:$F,MATCH("AWAY",'EUC2'!$C$1:$F$1,0),0),"")&amp;IFERROR(VLOOKUP(CH$2&amp;$A8,'EUC2'!$D:$E,MATCH("HOME",'EUC2'!$D$1:$E$1,0),0),"")</f>
        <v/>
      </c>
      <c r="CI8" s="25" t="str">
        <f>IFERROR(VLOOKUP(CI$2&amp;$B8,'FPL FIX2'!$N$1:$Q$400,MATCH("HOME",'FPL FIX2'!$N$1:$Q$1,0),0),"")&amp;IFERROR(VLOOKUP(CI$2&amp;$B8,'FPL FIX2'!$O$1:$P$400,MATCH("AWAY",'FPL FIX2'!$O$1:$P$1,0),0),"")&amp;IFERROR(VLOOKUP(CI$2&amp;$A8,'FA2'!$A:$D,MATCH("AWAY",'FA2'!$A$1:$D$1,0),0),"")&amp;IFERROR(VLOOKUP(CI$2&amp;$A8,'FA2'!$B:$C,MATCH("HOME",'FA2'!$B$1:$C$1,0),0),"")&amp;IFERROR(VLOOKUP(CI$2&amp;$A8,'EFL2'!$A:$D,MATCH("AWAY",'EFL2'!$A$1:$D$1,0),0),"")&amp;IFERROR(VLOOKUP(CI$2&amp;$A8,'EFL2'!$B:$C,MATCH("HOME",'EFL2'!$B$1:$C$1,0),0),"")&amp;IFERROR(VLOOKUP(CI$2&amp;$A8,'UCL2'!$C:$F,MATCH("AWAY",'UCL2'!$C$1:$F$1,0),0),"")&amp;IFERROR(VLOOKUP(CI$2&amp;$A8,'UCL2'!$D:$E,MATCH("HOME",'UCL2'!$D$1:$E$1,0),0),"")&amp;IFERROR(VLOOKUP(CI$2&amp;$A8,'EU2'!$C:$F,MATCH("AWAY",'EU2'!$C$1:$F$1,0),0),"")&amp;IFERROR(VLOOKUP(CI$2&amp;$A8,'EU2'!$D:$E,MATCH("HOME",'EU2'!$D$1:$E$1,0),0),"")&amp;IFERROR(VLOOKUP(CI$2&amp;$A8,'EUC2'!$C:$F,MATCH("AWAY",'EUC2'!$C$1:$F$1,0),0),"")&amp;IFERROR(VLOOKUP(CI$2&amp;$A8,'EUC2'!$D:$E,MATCH("HOME",'EUC2'!$D$1:$E$1,0),0),"")</f>
        <v/>
      </c>
      <c r="CJ8" s="25" t="str">
        <f>IFERROR(VLOOKUP(CJ$2&amp;$B8,'FPL FIX2'!$N$1:$Q$400,MATCH("HOME",'FPL FIX2'!$N$1:$Q$1,0),0),"")&amp;IFERROR(VLOOKUP(CJ$2&amp;$B8,'FPL FIX2'!$O$1:$P$400,MATCH("AWAY",'FPL FIX2'!$O$1:$P$1,0),0),"")&amp;IFERROR(VLOOKUP(CJ$2&amp;$A8,'FA2'!$A:$D,MATCH("AWAY",'FA2'!$A$1:$D$1,0),0),"")&amp;IFERROR(VLOOKUP(CJ$2&amp;$A8,'FA2'!$B:$C,MATCH("HOME",'FA2'!$B$1:$C$1,0),0),"")&amp;IFERROR(VLOOKUP(CJ$2&amp;$A8,'EFL2'!$A:$D,MATCH("AWAY",'EFL2'!$A$1:$D$1,0),0),"")&amp;IFERROR(VLOOKUP(CJ$2&amp;$A8,'EFL2'!$B:$C,MATCH("HOME",'EFL2'!$B$1:$C$1,0),0),"")&amp;IFERROR(VLOOKUP(CJ$2&amp;$A8,'UCL2'!$C:$F,MATCH("AWAY",'UCL2'!$C$1:$F$1,0),0),"")&amp;IFERROR(VLOOKUP(CJ$2&amp;$A8,'UCL2'!$D:$E,MATCH("HOME",'UCL2'!$D$1:$E$1,0),0),"")&amp;IFERROR(VLOOKUP(CJ$2&amp;$A8,'EU2'!$C:$F,MATCH("AWAY",'EU2'!$C$1:$F$1,0),0),"")&amp;IFERROR(VLOOKUP(CJ$2&amp;$A8,'EU2'!$D:$E,MATCH("HOME",'EU2'!$D$1:$E$1,0),0),"")&amp;IFERROR(VLOOKUP(CJ$2&amp;$A8,'EUC2'!$C:$F,MATCH("AWAY",'EUC2'!$C$1:$F$1,0),0),"")&amp;IFERROR(VLOOKUP(CJ$2&amp;$A8,'EUC2'!$D:$E,MATCH("HOME",'EUC2'!$D$1:$E$1,0),0),"")</f>
        <v/>
      </c>
      <c r="CK8" s="25" t="str">
        <f>IFERROR(VLOOKUP(CK$2&amp;$B8,'FPL FIX2'!$N$1:$Q$400,MATCH("HOME",'FPL FIX2'!$N$1:$Q$1,0),0),"")&amp;IFERROR(VLOOKUP(CK$2&amp;$B8,'FPL FIX2'!$O$1:$P$400,MATCH("AWAY",'FPL FIX2'!$O$1:$P$1,0),0),"")&amp;IFERROR(VLOOKUP(CK$2&amp;$A8,'FA2'!$A:$D,MATCH("AWAY",'FA2'!$A$1:$D$1,0),0),"")&amp;IFERROR(VLOOKUP(CK$2&amp;$A8,'FA2'!$B:$C,MATCH("HOME",'FA2'!$B$1:$C$1,0),0),"")&amp;IFERROR(VLOOKUP(CK$2&amp;$A8,'EFL2'!$A:$D,MATCH("AWAY",'EFL2'!$A$1:$D$1,0),0),"")&amp;IFERROR(VLOOKUP(CK$2&amp;$A8,'EFL2'!$B:$C,MATCH("HOME",'EFL2'!$B$1:$C$1,0),0),"")&amp;IFERROR(VLOOKUP(CK$2&amp;$A8,'UCL2'!$C:$F,MATCH("AWAY",'UCL2'!$C$1:$F$1,0),0),"")&amp;IFERROR(VLOOKUP(CK$2&amp;$A8,'UCL2'!$D:$E,MATCH("HOME",'UCL2'!$D$1:$E$1,0),0),"")&amp;IFERROR(VLOOKUP(CK$2&amp;$A8,'EU2'!$C:$F,MATCH("AWAY",'EU2'!$C$1:$F$1,0),0),"")&amp;IFERROR(VLOOKUP(CK$2&amp;$A8,'EU2'!$D:$E,MATCH("HOME",'EU2'!$D$1:$E$1,0),0),"")&amp;IFERROR(VLOOKUP(CK$2&amp;$A8,'EUC2'!$C:$F,MATCH("AWAY",'EUC2'!$C$1:$F$1,0),0),"")&amp;IFERROR(VLOOKUP(CK$2&amp;$A8,'EUC2'!$D:$E,MATCH("HOME",'EUC2'!$D$1:$E$1,0),0),"")</f>
        <v/>
      </c>
      <c r="CL8" s="25" t="str">
        <f>IFERROR(VLOOKUP(CL$2&amp;$B8,'FPL FIX2'!$N$1:$Q$400,MATCH("HOME",'FPL FIX2'!$N$1:$Q$1,0),0),"")&amp;IFERROR(VLOOKUP(CL$2&amp;$B8,'FPL FIX2'!$O$1:$P$400,MATCH("AWAY",'FPL FIX2'!$O$1:$P$1,0),0),"")&amp;IFERROR(VLOOKUP(CL$2&amp;$A8,'FA2'!$A:$D,MATCH("AWAY",'FA2'!$A$1:$D$1,0),0),"")&amp;IFERROR(VLOOKUP(CL$2&amp;$A8,'FA2'!$B:$C,MATCH("HOME",'FA2'!$B$1:$C$1,0),0),"")&amp;IFERROR(VLOOKUP(CL$2&amp;$A8,'EFL2'!$A:$D,MATCH("AWAY",'EFL2'!$A$1:$D$1,0),0),"")&amp;IFERROR(VLOOKUP(CL$2&amp;$A8,'EFL2'!$B:$C,MATCH("HOME",'EFL2'!$B$1:$C$1,0),0),"")&amp;IFERROR(VLOOKUP(CL$2&amp;$A8,'UCL2'!$C:$F,MATCH("AWAY",'UCL2'!$C$1:$F$1,0),0),"")&amp;IFERROR(VLOOKUP(CL$2&amp;$A8,'UCL2'!$D:$E,MATCH("HOME",'UCL2'!$D$1:$E$1,0),0),"")&amp;IFERROR(VLOOKUP(CL$2&amp;$A8,'EU2'!$C:$F,MATCH("AWAY",'EU2'!$C$1:$F$1,0),0),"")&amp;IFERROR(VLOOKUP(CL$2&amp;$A8,'EU2'!$D:$E,MATCH("HOME",'EU2'!$D$1:$E$1,0),0),"")&amp;IFERROR(VLOOKUP(CL$2&amp;$A8,'EUC2'!$C:$F,MATCH("AWAY",'EUC2'!$C$1:$F$1,0),0),"")&amp;IFERROR(VLOOKUP(CL$2&amp;$A8,'EUC2'!$D:$E,MATCH("HOME",'EUC2'!$D$1:$E$1,0),0),"")</f>
        <v/>
      </c>
      <c r="CM8" s="25" t="str">
        <f>IFERROR(VLOOKUP(CM$2&amp;$B8,'FPL FIX2'!$N$1:$Q$400,MATCH("HOME",'FPL FIX2'!$N$1:$Q$1,0),0),"")&amp;IFERROR(VLOOKUP(CM$2&amp;$B8,'FPL FIX2'!$O$1:$P$400,MATCH("AWAY",'FPL FIX2'!$O$1:$P$1,0),0),"")&amp;IFERROR(VLOOKUP(CM$2&amp;$A8,'FA2'!$A:$D,MATCH("AWAY",'FA2'!$A$1:$D$1,0),0),"")&amp;IFERROR(VLOOKUP(CM$2&amp;$A8,'FA2'!$B:$C,MATCH("HOME",'FA2'!$B$1:$C$1,0),0),"")&amp;IFERROR(VLOOKUP(CM$2&amp;$A8,'EFL2'!$A:$D,MATCH("AWAY",'EFL2'!$A$1:$D$1,0),0),"")&amp;IFERROR(VLOOKUP(CM$2&amp;$A8,'EFL2'!$B:$C,MATCH("HOME",'EFL2'!$B$1:$C$1,0),0),"")&amp;IFERROR(VLOOKUP(CM$2&amp;$A8,'UCL2'!$C:$F,MATCH("AWAY",'UCL2'!$C$1:$F$1,0),0),"")&amp;IFERROR(VLOOKUP(CM$2&amp;$A8,'UCL2'!$D:$E,MATCH("HOME",'UCL2'!$D$1:$E$1,0),0),"")&amp;IFERROR(VLOOKUP(CM$2&amp;$A8,'EU2'!$C:$F,MATCH("AWAY",'EU2'!$C$1:$F$1,0),0),"")&amp;IFERROR(VLOOKUP(CM$2&amp;$A8,'EU2'!$D:$E,MATCH("HOME",'EU2'!$D$1:$E$1,0),0),"")&amp;IFERROR(VLOOKUP(CM$2&amp;$A8,'EUC2'!$C:$F,MATCH("AWAY",'EUC2'!$C$1:$F$1,0),0),"")&amp;IFERROR(VLOOKUP(CM$2&amp;$A8,'EUC2'!$D:$E,MATCH("HOME",'EUC2'!$D$1:$E$1,0),0),"")</f>
        <v/>
      </c>
      <c r="CN8" s="25" t="str">
        <f>IFERROR(VLOOKUP(CN$2&amp;$B8,'FPL FIX2'!$N$1:$Q$400,MATCH("HOME",'FPL FIX2'!$N$1:$Q$1,0),0),"")&amp;IFERROR(VLOOKUP(CN$2&amp;$B8,'FPL FIX2'!$O$1:$P$400,MATCH("AWAY",'FPL FIX2'!$O$1:$P$1,0),0),"")&amp;IFERROR(VLOOKUP(CN$2&amp;$A8,'FA2'!$A:$D,MATCH("AWAY",'FA2'!$A$1:$D$1,0),0),"")&amp;IFERROR(VLOOKUP(CN$2&amp;$A8,'FA2'!$B:$C,MATCH("HOME",'FA2'!$B$1:$C$1,0),0),"")&amp;IFERROR(VLOOKUP(CN$2&amp;$A8,'EFL2'!$A:$D,MATCH("AWAY",'EFL2'!$A$1:$D$1,0),0),"")&amp;IFERROR(VLOOKUP(CN$2&amp;$A8,'EFL2'!$B:$C,MATCH("HOME",'EFL2'!$B$1:$C$1,0),0),"")&amp;IFERROR(VLOOKUP(CN$2&amp;$A8,'UCL2'!$C:$F,MATCH("AWAY",'UCL2'!$C$1:$F$1,0),0),"")&amp;IFERROR(VLOOKUP(CN$2&amp;$A8,'UCL2'!$D:$E,MATCH("HOME",'UCL2'!$D$1:$E$1,0),0),"")&amp;IFERROR(VLOOKUP(CN$2&amp;$A8,'EU2'!$C:$F,MATCH("AWAY",'EU2'!$C$1:$F$1,0),0),"")&amp;IFERROR(VLOOKUP(CN$2&amp;$A8,'EU2'!$D:$E,MATCH("HOME",'EU2'!$D$1:$E$1,0),0),"")&amp;IFERROR(VLOOKUP(CN$2&amp;$A8,'EUC2'!$C:$F,MATCH("AWAY",'EUC2'!$C$1:$F$1,0),0),"")&amp;IFERROR(VLOOKUP(CN$2&amp;$A8,'EUC2'!$D:$E,MATCH("HOME",'EUC2'!$D$1:$E$1,0),0),"")</f>
        <v>CHE</v>
      </c>
      <c r="CO8" s="25" t="str">
        <f>IFERROR(VLOOKUP(CO$2&amp;$B8,'FPL FIX2'!$N$1:$Q$400,MATCH("HOME",'FPL FIX2'!$N$1:$Q$1,0),0),"")&amp;IFERROR(VLOOKUP(CO$2&amp;$B8,'FPL FIX2'!$O$1:$P$400,MATCH("AWAY",'FPL FIX2'!$O$1:$P$1,0),0),"")&amp;IFERROR(VLOOKUP(CO$2&amp;$A8,'FA2'!$A:$D,MATCH("AWAY",'FA2'!$A$1:$D$1,0),0),"")&amp;IFERROR(VLOOKUP(CO$2&amp;$A8,'FA2'!$B:$C,MATCH("HOME",'FA2'!$B$1:$C$1,0),0),"")&amp;IFERROR(VLOOKUP(CO$2&amp;$A8,'EFL2'!$A:$D,MATCH("AWAY",'EFL2'!$A$1:$D$1,0),0),"")&amp;IFERROR(VLOOKUP(CO$2&amp;$A8,'EFL2'!$B:$C,MATCH("HOME",'EFL2'!$B$1:$C$1,0),0),"")&amp;IFERROR(VLOOKUP(CO$2&amp;$A8,'UCL2'!$C:$F,MATCH("AWAY",'UCL2'!$C$1:$F$1,0),0),"")&amp;IFERROR(VLOOKUP(CO$2&amp;$A8,'UCL2'!$D:$E,MATCH("HOME",'UCL2'!$D$1:$E$1,0),0),"")&amp;IFERROR(VLOOKUP(CO$2&amp;$A8,'EU2'!$C:$F,MATCH("AWAY",'EU2'!$C$1:$F$1,0),0),"")&amp;IFERROR(VLOOKUP(CO$2&amp;$A8,'EU2'!$D:$E,MATCH("HOME",'EU2'!$D$1:$E$1,0),0),"")&amp;IFERROR(VLOOKUP(CO$2&amp;$A8,'EUC2'!$C:$F,MATCH("AWAY",'EUC2'!$C$1:$F$1,0),0),"")&amp;IFERROR(VLOOKUP(CO$2&amp;$A8,'EUC2'!$D:$E,MATCH("HOME",'EUC2'!$D$1:$E$1,0),0),"")</f>
        <v/>
      </c>
      <c r="CP8" s="25" t="str">
        <f>IFERROR(VLOOKUP(CP$2&amp;$B8,'FPL FIX2'!$N$1:$Q$400,MATCH("HOME",'FPL FIX2'!$N$1:$Q$1,0),0),"")&amp;IFERROR(VLOOKUP(CP$2&amp;$B8,'FPL FIX2'!$O$1:$P$400,MATCH("AWAY",'FPL FIX2'!$O$1:$P$1,0),0),"")&amp;IFERROR(VLOOKUP(CP$2&amp;$A8,'FA2'!$A:$D,MATCH("AWAY",'FA2'!$A$1:$D$1,0),0),"")&amp;IFERROR(VLOOKUP(CP$2&amp;$A8,'FA2'!$B:$C,MATCH("HOME",'FA2'!$B$1:$C$1,0),0),"")&amp;IFERROR(VLOOKUP(CP$2&amp;$A8,'EFL2'!$A:$D,MATCH("AWAY",'EFL2'!$A$1:$D$1,0),0),"")&amp;IFERROR(VLOOKUP(CP$2&amp;$A8,'EFL2'!$B:$C,MATCH("HOME",'EFL2'!$B$1:$C$1,0),0),"")&amp;IFERROR(VLOOKUP(CP$2&amp;$A8,'UCL2'!$C:$F,MATCH("AWAY",'UCL2'!$C$1:$F$1,0),0),"")&amp;IFERROR(VLOOKUP(CP$2&amp;$A8,'UCL2'!$D:$E,MATCH("HOME",'UCL2'!$D$1:$E$1,0),0),"")&amp;IFERROR(VLOOKUP(CP$2&amp;$A8,'EU2'!$C:$F,MATCH("AWAY",'EU2'!$C$1:$F$1,0),0),"")&amp;IFERROR(VLOOKUP(CP$2&amp;$A8,'EU2'!$D:$E,MATCH("HOME",'EU2'!$D$1:$E$1,0),0),"")&amp;IFERROR(VLOOKUP(CP$2&amp;$A8,'EUC2'!$C:$F,MATCH("AWAY",'EUC2'!$C$1:$F$1,0),0),"")&amp;IFERROR(VLOOKUP(CP$2&amp;$A8,'EUC2'!$D:$E,MATCH("HOME",'EUC2'!$D$1:$E$1,0),0),"")</f>
        <v/>
      </c>
      <c r="CQ8" s="25" t="str">
        <f>IFERROR(VLOOKUP(CQ$2&amp;$B8,'FPL FIX2'!$N$1:$Q$400,MATCH("HOME",'FPL FIX2'!$N$1:$Q$1,0),0),"")&amp;IFERROR(VLOOKUP(CQ$2&amp;$B8,'FPL FIX2'!$O$1:$P$400,MATCH("AWAY",'FPL FIX2'!$O$1:$P$1,0),0),"")&amp;IFERROR(VLOOKUP(CQ$2&amp;$A8,'FA2'!$A:$D,MATCH("AWAY",'FA2'!$A$1:$D$1,0),0),"")&amp;IFERROR(VLOOKUP(CQ$2&amp;$A8,'FA2'!$B:$C,MATCH("HOME",'FA2'!$B$1:$C$1,0),0),"")&amp;IFERROR(VLOOKUP(CQ$2&amp;$A8,'EFL2'!$A:$D,MATCH("AWAY",'EFL2'!$A$1:$D$1,0),0),"")&amp;IFERROR(VLOOKUP(CQ$2&amp;$A8,'EFL2'!$B:$C,MATCH("HOME",'EFL2'!$B$1:$C$1,0),0),"")&amp;IFERROR(VLOOKUP(CQ$2&amp;$A8,'UCL2'!$C:$F,MATCH("AWAY",'UCL2'!$C$1:$F$1,0),0),"")&amp;IFERROR(VLOOKUP(CQ$2&amp;$A8,'UCL2'!$D:$E,MATCH("HOME",'UCL2'!$D$1:$E$1,0),0),"")&amp;IFERROR(VLOOKUP(CQ$2&amp;$A8,'EU2'!$C:$F,MATCH("AWAY",'EU2'!$C$1:$F$1,0),0),"")&amp;IFERROR(VLOOKUP(CQ$2&amp;$A8,'EU2'!$D:$E,MATCH("HOME",'EU2'!$D$1:$E$1,0),0),"")&amp;IFERROR(VLOOKUP(CQ$2&amp;$A8,'EUC2'!$C:$F,MATCH("AWAY",'EUC2'!$C$1:$F$1,0),0),"")&amp;IFERROR(VLOOKUP(CQ$2&amp;$A8,'EUC2'!$D:$E,MATCH("HOME",'EUC2'!$D$1:$E$1,0),0),"")</f>
        <v/>
      </c>
      <c r="CR8" s="25" t="str">
        <f>IFERROR(VLOOKUP(CR$2&amp;$B8,'FPL FIX2'!$N$1:$Q$400,MATCH("HOME",'FPL FIX2'!$N$1:$Q$1,0),0),"")&amp;IFERROR(VLOOKUP(CR$2&amp;$B8,'FPL FIX2'!$O$1:$P$400,MATCH("AWAY",'FPL FIX2'!$O$1:$P$1,0),0),"")&amp;IFERROR(VLOOKUP(CR$2&amp;$A8,'FA2'!$A:$D,MATCH("AWAY",'FA2'!$A$1:$D$1,0),0),"")&amp;IFERROR(VLOOKUP(CR$2&amp;$A8,'FA2'!$B:$C,MATCH("HOME",'FA2'!$B$1:$C$1,0),0),"")&amp;IFERROR(VLOOKUP(CR$2&amp;$A8,'EFL2'!$A:$D,MATCH("AWAY",'EFL2'!$A$1:$D$1,0),0),"")&amp;IFERROR(VLOOKUP(CR$2&amp;$A8,'EFL2'!$B:$C,MATCH("HOME",'EFL2'!$B$1:$C$1,0),0),"")&amp;IFERROR(VLOOKUP(CR$2&amp;$A8,'UCL2'!$C:$F,MATCH("AWAY",'UCL2'!$C$1:$F$1,0),0),"")&amp;IFERROR(VLOOKUP(CR$2&amp;$A8,'UCL2'!$D:$E,MATCH("HOME",'UCL2'!$D$1:$E$1,0),0),"")&amp;IFERROR(VLOOKUP(CR$2&amp;$A8,'EU2'!$C:$F,MATCH("AWAY",'EU2'!$C$1:$F$1,0),0),"")&amp;IFERROR(VLOOKUP(CR$2&amp;$A8,'EU2'!$D:$E,MATCH("HOME",'EU2'!$D$1:$E$1,0),0),"")&amp;IFERROR(VLOOKUP(CR$2&amp;$A8,'EUC2'!$C:$F,MATCH("AWAY",'EUC2'!$C$1:$F$1,0),0),"")&amp;IFERROR(VLOOKUP(CR$2&amp;$A8,'EUC2'!$D:$E,MATCH("HOME",'EUC2'!$D$1:$E$1,0),0),"")</f>
        <v/>
      </c>
      <c r="CS8" s="25" t="str">
        <f>IFERROR(VLOOKUP(CS$2&amp;$B8,'FPL FIX2'!$N$1:$Q$400,MATCH("HOME",'FPL FIX2'!$N$1:$Q$1,0),0),"")&amp;IFERROR(VLOOKUP(CS$2&amp;$B8,'FPL FIX2'!$O$1:$P$400,MATCH("AWAY",'FPL FIX2'!$O$1:$P$1,0),0),"")&amp;IFERROR(VLOOKUP(CS$2&amp;$A8,'FA2'!$A:$D,MATCH("AWAY",'FA2'!$A$1:$D$1,0),0),"")&amp;IFERROR(VLOOKUP(CS$2&amp;$A8,'FA2'!$B:$C,MATCH("HOME",'FA2'!$B$1:$C$1,0),0),"")&amp;IFERROR(VLOOKUP(CS$2&amp;$A8,'EFL2'!$A:$D,MATCH("AWAY",'EFL2'!$A$1:$D$1,0),0),"")&amp;IFERROR(VLOOKUP(CS$2&amp;$A8,'EFL2'!$B:$C,MATCH("HOME",'EFL2'!$B$1:$C$1,0),0),"")&amp;IFERROR(VLOOKUP(CS$2&amp;$A8,'UCL2'!$C:$F,MATCH("AWAY",'UCL2'!$C$1:$F$1,0),0),"")&amp;IFERROR(VLOOKUP(CS$2&amp;$A8,'UCL2'!$D:$E,MATCH("HOME",'UCL2'!$D$1:$E$1,0),0),"")&amp;IFERROR(VLOOKUP(CS$2&amp;$A8,'EU2'!$C:$F,MATCH("AWAY",'EU2'!$C$1:$F$1,0),0),"")&amp;IFERROR(VLOOKUP(CS$2&amp;$A8,'EU2'!$D:$E,MATCH("HOME",'EU2'!$D$1:$E$1,0),0),"")&amp;IFERROR(VLOOKUP(CS$2&amp;$A8,'EUC2'!$C:$F,MATCH("AWAY",'EUC2'!$C$1:$F$1,0),0),"")&amp;IFERROR(VLOOKUP(CS$2&amp;$A8,'EUC2'!$D:$E,MATCH("HOME",'EUC2'!$D$1:$E$1,0),0),"")</f>
        <v/>
      </c>
      <c r="CT8" s="25" t="str">
        <f>IFERROR(VLOOKUP(CT$2&amp;$B8,'FPL FIX2'!$N$1:$Q$400,MATCH("HOME",'FPL FIX2'!$N$1:$Q$1,0),0),"")&amp;IFERROR(VLOOKUP(CT$2&amp;$B8,'FPL FIX2'!$O$1:$P$400,MATCH("AWAY",'FPL FIX2'!$O$1:$P$1,0),0),"")&amp;IFERROR(VLOOKUP(CT$2&amp;$A8,'FA2'!$A:$D,MATCH("AWAY",'FA2'!$A$1:$D$1,0),0),"")&amp;IFERROR(VLOOKUP(CT$2&amp;$A8,'FA2'!$B:$C,MATCH("HOME",'FA2'!$B$1:$C$1,0),0),"")&amp;IFERROR(VLOOKUP(CT$2&amp;$A8,'EFL2'!$A:$D,MATCH("AWAY",'EFL2'!$A$1:$D$1,0),0),"")&amp;IFERROR(VLOOKUP(CT$2&amp;$A8,'EFL2'!$B:$C,MATCH("HOME",'EFL2'!$B$1:$C$1,0),0),"")&amp;IFERROR(VLOOKUP(CT$2&amp;$A8,'UCL2'!$C:$F,MATCH("AWAY",'UCL2'!$C$1:$F$1,0),0),"")&amp;IFERROR(VLOOKUP(CT$2&amp;$A8,'UCL2'!$D:$E,MATCH("HOME",'UCL2'!$D$1:$E$1,0),0),"")&amp;IFERROR(VLOOKUP(CT$2&amp;$A8,'EU2'!$C:$F,MATCH("AWAY",'EU2'!$C$1:$F$1,0),0),"")&amp;IFERROR(VLOOKUP(CT$2&amp;$A8,'EU2'!$D:$E,MATCH("HOME",'EU2'!$D$1:$E$1,0),0),"")&amp;IFERROR(VLOOKUP(CT$2&amp;$A8,'EUC2'!$C:$F,MATCH("AWAY",'EUC2'!$C$1:$F$1,0),0),"")&amp;IFERROR(VLOOKUP(CT$2&amp;$A8,'EUC2'!$D:$E,MATCH("HOME",'EUC2'!$D$1:$E$1,0),0),"")</f>
        <v/>
      </c>
      <c r="CU8" s="25" t="str">
        <f>IFERROR(VLOOKUP(CU$2&amp;$B8,'FPL FIX2'!$N$1:$Q$400,MATCH("HOME",'FPL FIX2'!$N$1:$Q$1,0),0),"")&amp;IFERROR(VLOOKUP(CU$2&amp;$B8,'FPL FIX2'!$O$1:$P$400,MATCH("AWAY",'FPL FIX2'!$O$1:$P$1,0),0),"")&amp;IFERROR(VLOOKUP(CU$2&amp;$A8,'FA2'!$A:$D,MATCH("AWAY",'FA2'!$A$1:$D$1,0),0),"")&amp;IFERROR(VLOOKUP(CU$2&amp;$A8,'FA2'!$B:$C,MATCH("HOME",'FA2'!$B$1:$C$1,0),0),"")&amp;IFERROR(VLOOKUP(CU$2&amp;$A8,'EFL2'!$A:$D,MATCH("AWAY",'EFL2'!$A$1:$D$1,0),0),"")&amp;IFERROR(VLOOKUP(CU$2&amp;$A8,'EFL2'!$B:$C,MATCH("HOME",'EFL2'!$B$1:$C$1,0),0),"")&amp;IFERROR(VLOOKUP(CU$2&amp;$A8,'UCL2'!$C:$F,MATCH("AWAY",'UCL2'!$C$1:$F$1,0),0),"")&amp;IFERROR(VLOOKUP(CU$2&amp;$A8,'UCL2'!$D:$E,MATCH("HOME",'UCL2'!$D$1:$E$1,0),0),"")&amp;IFERROR(VLOOKUP(CU$2&amp;$A8,'EU2'!$C:$F,MATCH("AWAY",'EU2'!$C$1:$F$1,0),0),"")&amp;IFERROR(VLOOKUP(CU$2&amp;$A8,'EU2'!$D:$E,MATCH("HOME",'EU2'!$D$1:$E$1,0),0),"")&amp;IFERROR(VLOOKUP(CU$2&amp;$A8,'EUC2'!$C:$F,MATCH("AWAY",'EUC2'!$C$1:$F$1,0),0),"")&amp;IFERROR(VLOOKUP(CU$2&amp;$A8,'EUC2'!$D:$E,MATCH("HOME",'EUC2'!$D$1:$E$1,0),0),"")</f>
        <v>wol</v>
      </c>
      <c r="CV8" s="25" t="str">
        <f>IFERROR(VLOOKUP(CV$2&amp;$B8,'FPL FIX2'!$N$1:$Q$400,MATCH("HOME",'FPL FIX2'!$N$1:$Q$1,0),0),"")&amp;IFERROR(VLOOKUP(CV$2&amp;$B8,'FPL FIX2'!$O$1:$P$400,MATCH("AWAY",'FPL FIX2'!$O$1:$P$1,0),0),"")&amp;IFERROR(VLOOKUP(CV$2&amp;$A8,'FA2'!$A:$D,MATCH("AWAY",'FA2'!$A$1:$D$1,0),0),"")&amp;IFERROR(VLOOKUP(CV$2&amp;$A8,'FA2'!$B:$C,MATCH("HOME",'FA2'!$B$1:$C$1,0),0),"")&amp;IFERROR(VLOOKUP(CV$2&amp;$A8,'EFL2'!$A:$D,MATCH("AWAY",'EFL2'!$A$1:$D$1,0),0),"")&amp;IFERROR(VLOOKUP(CV$2&amp;$A8,'EFL2'!$B:$C,MATCH("HOME",'EFL2'!$B$1:$C$1,0),0),"")&amp;IFERROR(VLOOKUP(CV$2&amp;$A8,'UCL2'!$C:$F,MATCH("AWAY",'UCL2'!$C$1:$F$1,0),0),"")&amp;IFERROR(VLOOKUP(CV$2&amp;$A8,'UCL2'!$D:$E,MATCH("HOME",'UCL2'!$D$1:$E$1,0),0),"")&amp;IFERROR(VLOOKUP(CV$2&amp;$A8,'EU2'!$C:$F,MATCH("AWAY",'EU2'!$C$1:$F$1,0),0),"")&amp;IFERROR(VLOOKUP(CV$2&amp;$A8,'EU2'!$D:$E,MATCH("HOME",'EU2'!$D$1:$E$1,0),0),"")&amp;IFERROR(VLOOKUP(CV$2&amp;$A8,'EUC2'!$C:$F,MATCH("AWAY",'EUC2'!$C$1:$F$1,0),0),"")&amp;IFERROR(VLOOKUP(CV$2&amp;$A8,'EUC2'!$D:$E,MATCH("HOME",'EUC2'!$D$1:$E$1,0),0),"")</f>
        <v/>
      </c>
      <c r="CW8" s="25" t="str">
        <f>IFERROR(VLOOKUP(CW$2&amp;$B8,'FPL FIX2'!$N$1:$Q$400,MATCH("HOME",'FPL FIX2'!$N$1:$Q$1,0),0),"")&amp;IFERROR(VLOOKUP(CW$2&amp;$B8,'FPL FIX2'!$O$1:$P$400,MATCH("AWAY",'FPL FIX2'!$O$1:$P$1,0),0),"")&amp;IFERROR(VLOOKUP(CW$2&amp;$A8,'FA2'!$A:$D,MATCH("AWAY",'FA2'!$A$1:$D$1,0),0),"")&amp;IFERROR(VLOOKUP(CW$2&amp;$A8,'FA2'!$B:$C,MATCH("HOME",'FA2'!$B$1:$C$1,0),0),"")&amp;IFERROR(VLOOKUP(CW$2&amp;$A8,'EFL2'!$A:$D,MATCH("AWAY",'EFL2'!$A$1:$D$1,0),0),"")&amp;IFERROR(VLOOKUP(CW$2&amp;$A8,'EFL2'!$B:$C,MATCH("HOME",'EFL2'!$B$1:$C$1,0),0),"")&amp;IFERROR(VLOOKUP(CW$2&amp;$A8,'UCL2'!$C:$F,MATCH("AWAY",'UCL2'!$C$1:$F$1,0),0),"")&amp;IFERROR(VLOOKUP(CW$2&amp;$A8,'UCL2'!$D:$E,MATCH("HOME",'UCL2'!$D$1:$E$1,0),0),"")&amp;IFERROR(VLOOKUP(CW$2&amp;$A8,'EU2'!$C:$F,MATCH("AWAY",'EU2'!$C$1:$F$1,0),0),"")&amp;IFERROR(VLOOKUP(CW$2&amp;$A8,'EU2'!$D:$E,MATCH("HOME",'EU2'!$D$1:$E$1,0),0),"")&amp;IFERROR(VLOOKUP(CW$2&amp;$A8,'EUC2'!$C:$F,MATCH("AWAY",'EUC2'!$C$1:$F$1,0),0),"")&amp;IFERROR(VLOOKUP(CW$2&amp;$A8,'EUC2'!$D:$E,MATCH("HOME",'EUC2'!$D$1:$E$1,0),0),"")</f>
        <v/>
      </c>
      <c r="CX8" s="25" t="str">
        <f>IFERROR(VLOOKUP(CX$2&amp;$B8,'FPL FIX2'!$N$1:$Q$400,MATCH("HOME",'FPL FIX2'!$N$1:$Q$1,0),0),"")&amp;IFERROR(VLOOKUP(CX$2&amp;$B8,'FPL FIX2'!$O$1:$P$400,MATCH("AWAY",'FPL FIX2'!$O$1:$P$1,0),0),"")&amp;IFERROR(VLOOKUP(CX$2&amp;$A8,'FA2'!$A:$D,MATCH("AWAY",'FA2'!$A$1:$D$1,0),0),"")&amp;IFERROR(VLOOKUP(CX$2&amp;$A8,'FA2'!$B:$C,MATCH("HOME",'FA2'!$B$1:$C$1,0),0),"")&amp;IFERROR(VLOOKUP(CX$2&amp;$A8,'EFL2'!$A:$D,MATCH("AWAY",'EFL2'!$A$1:$D$1,0),0),"")&amp;IFERROR(VLOOKUP(CX$2&amp;$A8,'EFL2'!$B:$C,MATCH("HOME",'EFL2'!$B$1:$C$1,0),0),"")&amp;IFERROR(VLOOKUP(CX$2&amp;$A8,'UCL2'!$C:$F,MATCH("AWAY",'UCL2'!$C$1:$F$1,0),0),"")&amp;IFERROR(VLOOKUP(CX$2&amp;$A8,'UCL2'!$D:$E,MATCH("HOME",'UCL2'!$D$1:$E$1,0),0),"")&amp;IFERROR(VLOOKUP(CX$2&amp;$A8,'EU2'!$C:$F,MATCH("AWAY",'EU2'!$C$1:$F$1,0),0),"")&amp;IFERROR(VLOOKUP(CX$2&amp;$A8,'EU2'!$D:$E,MATCH("HOME",'EU2'!$D$1:$E$1,0),0),"")&amp;IFERROR(VLOOKUP(CX$2&amp;$A8,'EUC2'!$C:$F,MATCH("AWAY",'EUC2'!$C$1:$F$1,0),0),"")&amp;IFERROR(VLOOKUP(CX$2&amp;$A8,'EUC2'!$D:$E,MATCH("HOME",'EUC2'!$D$1:$E$1,0),0),"")</f>
        <v/>
      </c>
      <c r="CY8" s="25" t="str">
        <f>IFERROR(VLOOKUP(CY$2&amp;$B8,'FPL FIX2'!$N$1:$Q$400,MATCH("HOME",'FPL FIX2'!$N$1:$Q$1,0),0),"")&amp;IFERROR(VLOOKUP(CY$2&amp;$B8,'FPL FIX2'!$O$1:$P$400,MATCH("AWAY",'FPL FIX2'!$O$1:$P$1,0),0),"")&amp;IFERROR(VLOOKUP(CY$2&amp;$A8,'FA2'!$A:$D,MATCH("AWAY",'FA2'!$A$1:$D$1,0),0),"")&amp;IFERROR(VLOOKUP(CY$2&amp;$A8,'FA2'!$B:$C,MATCH("HOME",'FA2'!$B$1:$C$1,0),0),"")&amp;IFERROR(VLOOKUP(CY$2&amp;$A8,'EFL2'!$A:$D,MATCH("AWAY",'EFL2'!$A$1:$D$1,0),0),"")&amp;IFERROR(VLOOKUP(CY$2&amp;$A8,'EFL2'!$B:$C,MATCH("HOME",'EFL2'!$B$1:$C$1,0),0),"")&amp;IFERROR(VLOOKUP(CY$2&amp;$A8,'UCL2'!$C:$F,MATCH("AWAY",'UCL2'!$C$1:$F$1,0),0),"")&amp;IFERROR(VLOOKUP(CY$2&amp;$A8,'UCL2'!$D:$E,MATCH("HOME",'UCL2'!$D$1:$E$1,0),0),"")&amp;IFERROR(VLOOKUP(CY$2&amp;$A8,'EU2'!$C:$F,MATCH("AWAY",'EU2'!$C$1:$F$1,0),0),"")&amp;IFERROR(VLOOKUP(CY$2&amp;$A8,'EU2'!$D:$E,MATCH("HOME",'EU2'!$D$1:$E$1,0),0),"")&amp;IFERROR(VLOOKUP(CY$2&amp;$A8,'EUC2'!$C:$F,MATCH("AWAY",'EUC2'!$C$1:$F$1,0),0),"")&amp;IFERROR(VLOOKUP(CY$2&amp;$A8,'EUC2'!$D:$E,MATCH("HOME",'EUC2'!$D$1:$E$1,0),0),"")</f>
        <v>Arsenal</v>
      </c>
      <c r="CZ8" s="25" t="str">
        <f>IFERROR(VLOOKUP(CZ$2&amp;$B8,'FPL FIX2'!$N$1:$Q$400,MATCH("HOME",'FPL FIX2'!$N$1:$Q$1,0),0),"")&amp;IFERROR(VLOOKUP(CZ$2&amp;$B8,'FPL FIX2'!$O$1:$P$400,MATCH("AWAY",'FPL FIX2'!$O$1:$P$1,0),0),"")&amp;IFERROR(VLOOKUP(CZ$2&amp;$A8,'FA2'!$A:$D,MATCH("AWAY",'FA2'!$A$1:$D$1,0),0),"")&amp;IFERROR(VLOOKUP(CZ$2&amp;$A8,'FA2'!$B:$C,MATCH("HOME",'FA2'!$B$1:$C$1,0),0),"")&amp;IFERROR(VLOOKUP(CZ$2&amp;$A8,'EFL2'!$A:$D,MATCH("AWAY",'EFL2'!$A$1:$D$1,0),0),"")&amp;IFERROR(VLOOKUP(CZ$2&amp;$A8,'EFL2'!$B:$C,MATCH("HOME",'EFL2'!$B$1:$C$1,0),0),"")&amp;IFERROR(VLOOKUP(CZ$2&amp;$A8,'UCL2'!$C:$F,MATCH("AWAY",'UCL2'!$C$1:$F$1,0),0),"")&amp;IFERROR(VLOOKUP(CZ$2&amp;$A8,'UCL2'!$D:$E,MATCH("HOME",'UCL2'!$D$1:$E$1,0),0),"")&amp;IFERROR(VLOOKUP(CZ$2&amp;$A8,'EU2'!$C:$F,MATCH("AWAY",'EU2'!$C$1:$F$1,0),0),"")&amp;IFERROR(VLOOKUP(CZ$2&amp;$A8,'EU2'!$D:$E,MATCH("HOME",'EU2'!$D$1:$E$1,0),0),"")&amp;IFERROR(VLOOKUP(CZ$2&amp;$A8,'EUC2'!$C:$F,MATCH("AWAY",'EUC2'!$C$1:$F$1,0),0),"")&amp;IFERROR(VLOOKUP(CZ$2&amp;$A8,'EUC2'!$D:$E,MATCH("HOME",'EUC2'!$D$1:$E$1,0),0),"")</f>
        <v/>
      </c>
      <c r="DA8" s="25" t="str">
        <f>IFERROR(VLOOKUP(DA$2&amp;$B8,'FPL FIX2'!$N$1:$Q$400,MATCH("HOME",'FPL FIX2'!$N$1:$Q$1,0),0),"")&amp;IFERROR(VLOOKUP(DA$2&amp;$B8,'FPL FIX2'!$O$1:$P$400,MATCH("AWAY",'FPL FIX2'!$O$1:$P$1,0),0),"")&amp;IFERROR(VLOOKUP(DA$2&amp;$A8,'FA2'!$A:$D,MATCH("AWAY",'FA2'!$A$1:$D$1,0),0),"")&amp;IFERROR(VLOOKUP(DA$2&amp;$A8,'FA2'!$B:$C,MATCH("HOME",'FA2'!$B$1:$C$1,0),0),"")&amp;IFERROR(VLOOKUP(DA$2&amp;$A8,'EFL2'!$A:$D,MATCH("AWAY",'EFL2'!$A$1:$D$1,0),0),"")&amp;IFERROR(VLOOKUP(DA$2&amp;$A8,'EFL2'!$B:$C,MATCH("HOME",'EFL2'!$B$1:$C$1,0),0),"")&amp;IFERROR(VLOOKUP(DA$2&amp;$A8,'UCL2'!$C:$F,MATCH("AWAY",'UCL2'!$C$1:$F$1,0),0),"")&amp;IFERROR(VLOOKUP(DA$2&amp;$A8,'UCL2'!$D:$E,MATCH("HOME",'UCL2'!$D$1:$E$1,0),0),"")&amp;IFERROR(VLOOKUP(DA$2&amp;$A8,'EU2'!$C:$F,MATCH("AWAY",'EU2'!$C$1:$F$1,0),0),"")&amp;IFERROR(VLOOKUP(DA$2&amp;$A8,'EU2'!$D:$E,MATCH("HOME",'EU2'!$D$1:$E$1,0),0),"")&amp;IFERROR(VLOOKUP(DA$2&amp;$A8,'EUC2'!$C:$F,MATCH("AWAY",'EUC2'!$C$1:$F$1,0),0),"")&amp;IFERROR(VLOOKUP(DA$2&amp;$A8,'EUC2'!$D:$E,MATCH("HOME",'EUC2'!$D$1:$E$1,0),0),"")</f>
        <v/>
      </c>
      <c r="DB8" s="25" t="str">
        <f>IFERROR(VLOOKUP(DB$2&amp;$B8,'FPL FIX2'!$N$1:$Q$400,MATCH("HOME",'FPL FIX2'!$N$1:$Q$1,0),0),"")&amp;IFERROR(VLOOKUP(DB$2&amp;$B8,'FPL FIX2'!$O$1:$P$400,MATCH("AWAY",'FPL FIX2'!$O$1:$P$1,0),0),"")&amp;IFERROR(VLOOKUP(DB$2&amp;$A8,'FA2'!$A:$D,MATCH("AWAY",'FA2'!$A$1:$D$1,0),0),"")&amp;IFERROR(VLOOKUP(DB$2&amp;$A8,'FA2'!$B:$C,MATCH("HOME",'FA2'!$B$1:$C$1,0),0),"")&amp;IFERROR(VLOOKUP(DB$2&amp;$A8,'EFL2'!$A:$D,MATCH("AWAY",'EFL2'!$A$1:$D$1,0),0),"")&amp;IFERROR(VLOOKUP(DB$2&amp;$A8,'EFL2'!$B:$C,MATCH("HOME",'EFL2'!$B$1:$C$1,0),0),"")&amp;IFERROR(VLOOKUP(DB$2&amp;$A8,'UCL2'!$C:$F,MATCH("AWAY",'UCL2'!$C$1:$F$1,0),0),"")&amp;IFERROR(VLOOKUP(DB$2&amp;$A8,'UCL2'!$D:$E,MATCH("HOME",'UCL2'!$D$1:$E$1,0),0),"")&amp;IFERROR(VLOOKUP(DB$2&amp;$A8,'EU2'!$C:$F,MATCH("AWAY",'EU2'!$C$1:$F$1,0),0),"")&amp;IFERROR(VLOOKUP(DB$2&amp;$A8,'EU2'!$D:$E,MATCH("HOME",'EU2'!$D$1:$E$1,0),0),"")&amp;IFERROR(VLOOKUP(DB$2&amp;$A8,'EUC2'!$C:$F,MATCH("AWAY",'EUC2'!$C$1:$F$1,0),0),"")&amp;IFERROR(VLOOKUP(DB$2&amp;$A8,'EUC2'!$D:$E,MATCH("HOME",'EUC2'!$D$1:$E$1,0),0),"")</f>
        <v/>
      </c>
      <c r="DC8" s="25" t="str">
        <f>IFERROR(VLOOKUP(DC$2&amp;$B8,'FPL FIX2'!$N$1:$Q$400,MATCH("HOME",'FPL FIX2'!$N$1:$Q$1,0),0),"")&amp;IFERROR(VLOOKUP(DC$2&amp;$B8,'FPL FIX2'!$O$1:$P$400,MATCH("AWAY",'FPL FIX2'!$O$1:$P$1,0),0),"")&amp;IFERROR(VLOOKUP(DC$2&amp;$A8,'FA2'!$A:$D,MATCH("AWAY",'FA2'!$A$1:$D$1,0),0),"")&amp;IFERROR(VLOOKUP(DC$2&amp;$A8,'FA2'!$B:$C,MATCH("HOME",'FA2'!$B$1:$C$1,0),0),"")&amp;IFERROR(VLOOKUP(DC$2&amp;$A8,'EFL2'!$A:$D,MATCH("AWAY",'EFL2'!$A$1:$D$1,0),0),"")&amp;IFERROR(VLOOKUP(DC$2&amp;$A8,'EFL2'!$B:$C,MATCH("HOME",'EFL2'!$B$1:$C$1,0),0),"")&amp;IFERROR(VLOOKUP(DC$2&amp;$A8,'UCL2'!$C:$F,MATCH("AWAY",'UCL2'!$C$1:$F$1,0),0),"")&amp;IFERROR(VLOOKUP(DC$2&amp;$A8,'UCL2'!$D:$E,MATCH("HOME",'UCL2'!$D$1:$E$1,0),0),"")&amp;IFERROR(VLOOKUP(DC$2&amp;$A8,'EU2'!$C:$F,MATCH("AWAY",'EU2'!$C$1:$F$1,0),0),"")&amp;IFERROR(VLOOKUP(DC$2&amp;$A8,'EU2'!$D:$E,MATCH("HOME",'EU2'!$D$1:$E$1,0),0),"")&amp;IFERROR(VLOOKUP(DC$2&amp;$A8,'EUC2'!$C:$F,MATCH("AWAY",'EUC2'!$C$1:$F$1,0),0),"")&amp;IFERROR(VLOOKUP(DC$2&amp;$A8,'EUC2'!$D:$E,MATCH("HOME",'EUC2'!$D$1:$E$1,0),0),"")</f>
        <v>AVL</v>
      </c>
      <c r="DD8" s="25" t="str">
        <f>IFERROR(VLOOKUP(DD$2&amp;$B8,'FPL FIX2'!$N$1:$Q$400,MATCH("HOME",'FPL FIX2'!$N$1:$Q$1,0),0),"")&amp;IFERROR(VLOOKUP(DD$2&amp;$B8,'FPL FIX2'!$O$1:$P$400,MATCH("AWAY",'FPL FIX2'!$O$1:$P$1,0),0),"")&amp;IFERROR(VLOOKUP(DD$2&amp;$A8,'FA2'!$A:$D,MATCH("AWAY",'FA2'!$A$1:$D$1,0),0),"")&amp;IFERROR(VLOOKUP(DD$2&amp;$A8,'FA2'!$B:$C,MATCH("HOME",'FA2'!$B$1:$C$1,0),0),"")&amp;IFERROR(VLOOKUP(DD$2&amp;$A8,'EFL2'!$A:$D,MATCH("AWAY",'EFL2'!$A$1:$D$1,0),0),"")&amp;IFERROR(VLOOKUP(DD$2&amp;$A8,'EFL2'!$B:$C,MATCH("HOME",'EFL2'!$B$1:$C$1,0),0),"")&amp;IFERROR(VLOOKUP(DD$2&amp;$A8,'UCL2'!$C:$F,MATCH("AWAY",'UCL2'!$C$1:$F$1,0),0),"")&amp;IFERROR(VLOOKUP(DD$2&amp;$A8,'UCL2'!$D:$E,MATCH("HOME",'UCL2'!$D$1:$E$1,0),0),"")&amp;IFERROR(VLOOKUP(DD$2&amp;$A8,'EU2'!$C:$F,MATCH("AWAY",'EU2'!$C$1:$F$1,0),0),"")&amp;IFERROR(VLOOKUP(DD$2&amp;$A8,'EU2'!$D:$E,MATCH("HOME",'EU2'!$D$1:$E$1,0),0),"")&amp;IFERROR(VLOOKUP(DD$2&amp;$A8,'EUC2'!$C:$F,MATCH("AWAY",'EUC2'!$C$1:$F$1,0),0),"")&amp;IFERROR(VLOOKUP(DD$2&amp;$A8,'EUC2'!$D:$E,MATCH("HOME",'EUC2'!$D$1:$E$1,0),0),"")</f>
        <v/>
      </c>
      <c r="DE8" s="25" t="str">
        <f>IFERROR(VLOOKUP(DE$2&amp;$B8,'FPL FIX2'!$N$1:$Q$400,MATCH("HOME",'FPL FIX2'!$N$1:$Q$1,0),0),"")&amp;IFERROR(VLOOKUP(DE$2&amp;$B8,'FPL FIX2'!$O$1:$P$400,MATCH("AWAY",'FPL FIX2'!$O$1:$P$1,0),0),"")&amp;IFERROR(VLOOKUP(DE$2&amp;$A8,'FA2'!$A:$D,MATCH("AWAY",'FA2'!$A$1:$D$1,0),0),"")&amp;IFERROR(VLOOKUP(DE$2&amp;$A8,'FA2'!$B:$C,MATCH("HOME",'FA2'!$B$1:$C$1,0),0),"")&amp;IFERROR(VLOOKUP(DE$2&amp;$A8,'EFL2'!$A:$D,MATCH("AWAY",'EFL2'!$A$1:$D$1,0),0),"")&amp;IFERROR(VLOOKUP(DE$2&amp;$A8,'EFL2'!$B:$C,MATCH("HOME",'EFL2'!$B$1:$C$1,0),0),"")&amp;IFERROR(VLOOKUP(DE$2&amp;$A8,'UCL2'!$C:$F,MATCH("AWAY",'UCL2'!$C$1:$F$1,0),0),"")&amp;IFERROR(VLOOKUP(DE$2&amp;$A8,'UCL2'!$D:$E,MATCH("HOME",'UCL2'!$D$1:$E$1,0),0),"")&amp;IFERROR(VLOOKUP(DE$2&amp;$A8,'EU2'!$C:$F,MATCH("AWAY",'EU2'!$C$1:$F$1,0),0),"")&amp;IFERROR(VLOOKUP(DE$2&amp;$A8,'EU2'!$D:$E,MATCH("HOME",'EU2'!$D$1:$E$1,0),0),"")&amp;IFERROR(VLOOKUP(DE$2&amp;$A8,'EUC2'!$C:$F,MATCH("AWAY",'EUC2'!$C$1:$F$1,0),0),"")&amp;IFERROR(VLOOKUP(DE$2&amp;$A8,'EUC2'!$D:$E,MATCH("HOME",'EUC2'!$D$1:$E$1,0),0),"")</f>
        <v/>
      </c>
      <c r="DF8" s="25" t="str">
        <f>IFERROR(VLOOKUP(DF$2&amp;$B8,'FPL FIX2'!$N$1:$Q$400,MATCH("HOME",'FPL FIX2'!$N$1:$Q$1,0),0),"")&amp;IFERROR(VLOOKUP(DF$2&amp;$B8,'FPL FIX2'!$O$1:$P$400,MATCH("AWAY",'FPL FIX2'!$O$1:$P$1,0),0),"")&amp;IFERROR(VLOOKUP(DF$2&amp;$A8,'FA2'!$A:$D,MATCH("AWAY",'FA2'!$A$1:$D$1,0),0),"")&amp;IFERROR(VLOOKUP(DF$2&amp;$A8,'FA2'!$B:$C,MATCH("HOME",'FA2'!$B$1:$C$1,0),0),"")&amp;IFERROR(VLOOKUP(DF$2&amp;$A8,'EFL2'!$A:$D,MATCH("AWAY",'EFL2'!$A$1:$D$1,0),0),"")&amp;IFERROR(VLOOKUP(DF$2&amp;$A8,'EFL2'!$B:$C,MATCH("HOME",'EFL2'!$B$1:$C$1,0),0),"")&amp;IFERROR(VLOOKUP(DF$2&amp;$A8,'UCL2'!$C:$F,MATCH("AWAY",'UCL2'!$C$1:$F$1,0),0),"")&amp;IFERROR(VLOOKUP(DF$2&amp;$A8,'UCL2'!$D:$E,MATCH("HOME",'UCL2'!$D$1:$E$1,0),0),"")&amp;IFERROR(VLOOKUP(DF$2&amp;$A8,'EU2'!$C:$F,MATCH("AWAY",'EU2'!$C$1:$F$1,0),0),"")&amp;IFERROR(VLOOKUP(DF$2&amp;$A8,'EU2'!$D:$E,MATCH("HOME",'EU2'!$D$1:$E$1,0),0),"")&amp;IFERROR(VLOOKUP(DF$2&amp;$A8,'EUC2'!$C:$F,MATCH("AWAY",'EUC2'!$C$1:$F$1,0),0),"")&amp;IFERROR(VLOOKUP(DF$2&amp;$A8,'EUC2'!$D:$E,MATCH("HOME",'EUC2'!$D$1:$E$1,0),0),"")</f>
        <v/>
      </c>
      <c r="DG8" s="25" t="str">
        <f>IFERROR(VLOOKUP(DG$2&amp;$B8,'FPL FIX2'!$N$1:$Q$400,MATCH("HOME",'FPL FIX2'!$N$1:$Q$1,0),0),"")&amp;IFERROR(VLOOKUP(DG$2&amp;$B8,'FPL FIX2'!$O$1:$P$400,MATCH("AWAY",'FPL FIX2'!$O$1:$P$1,0),0),"")&amp;IFERROR(VLOOKUP(DG$2&amp;$A8,'FA2'!$A:$D,MATCH("AWAY",'FA2'!$A$1:$D$1,0),0),"")&amp;IFERROR(VLOOKUP(DG$2&amp;$A8,'FA2'!$B:$C,MATCH("HOME",'FA2'!$B$1:$C$1,0),0),"")&amp;IFERROR(VLOOKUP(DG$2&amp;$A8,'EFL2'!$A:$D,MATCH("AWAY",'EFL2'!$A$1:$D$1,0),0),"")&amp;IFERROR(VLOOKUP(DG$2&amp;$A8,'EFL2'!$B:$C,MATCH("HOME",'EFL2'!$B$1:$C$1,0),0),"")&amp;IFERROR(VLOOKUP(DG$2&amp;$A8,'UCL2'!$C:$F,MATCH("AWAY",'UCL2'!$C$1:$F$1,0),0),"")&amp;IFERROR(VLOOKUP(DG$2&amp;$A8,'UCL2'!$D:$E,MATCH("HOME",'UCL2'!$D$1:$E$1,0),0),"")&amp;IFERROR(VLOOKUP(DG$2&amp;$A8,'EU2'!$C:$F,MATCH("AWAY",'EU2'!$C$1:$F$1,0),0),"")&amp;IFERROR(VLOOKUP(DG$2&amp;$A8,'EU2'!$D:$E,MATCH("HOME",'EU2'!$D$1:$E$1,0),0),"")&amp;IFERROR(VLOOKUP(DG$2&amp;$A8,'EUC2'!$C:$F,MATCH("AWAY",'EUC2'!$C$1:$F$1,0),0),"")&amp;IFERROR(VLOOKUP(DG$2&amp;$A8,'EUC2'!$D:$E,MATCH("HOME",'EUC2'!$D$1:$E$1,0),0),"")</f>
        <v/>
      </c>
      <c r="DH8" s="25" t="str">
        <f>IFERROR(VLOOKUP(DH$2&amp;$B8,'FPL FIX2'!$N$1:$Q$400,MATCH("HOME",'FPL FIX2'!$N$1:$Q$1,0),0),"")&amp;IFERROR(VLOOKUP(DH$2&amp;$B8,'FPL FIX2'!$O$1:$P$400,MATCH("AWAY",'FPL FIX2'!$O$1:$P$1,0),0),"")&amp;IFERROR(VLOOKUP(DH$2&amp;$A8,'FA2'!$A:$D,MATCH("AWAY",'FA2'!$A$1:$D$1,0),0),"")&amp;IFERROR(VLOOKUP(DH$2&amp;$A8,'FA2'!$B:$C,MATCH("HOME",'FA2'!$B$1:$C$1,0),0),"")&amp;IFERROR(VLOOKUP(DH$2&amp;$A8,'EFL2'!$A:$D,MATCH("AWAY",'EFL2'!$A$1:$D$1,0),0),"")&amp;IFERROR(VLOOKUP(DH$2&amp;$A8,'EFL2'!$B:$C,MATCH("HOME",'EFL2'!$B$1:$C$1,0),0),"")&amp;IFERROR(VLOOKUP(DH$2&amp;$A8,'UCL2'!$C:$F,MATCH("AWAY",'UCL2'!$C$1:$F$1,0),0),"")&amp;IFERROR(VLOOKUP(DH$2&amp;$A8,'UCL2'!$D:$E,MATCH("HOME",'UCL2'!$D$1:$E$1,0),0),"")&amp;IFERROR(VLOOKUP(DH$2&amp;$A8,'EU2'!$C:$F,MATCH("AWAY",'EU2'!$C$1:$F$1,0),0),"")&amp;IFERROR(VLOOKUP(DH$2&amp;$A8,'EU2'!$D:$E,MATCH("HOME",'EU2'!$D$1:$E$1,0),0),"")&amp;IFERROR(VLOOKUP(DH$2&amp;$A8,'EUC2'!$C:$F,MATCH("AWAY",'EUC2'!$C$1:$F$1,0),0),"")&amp;IFERROR(VLOOKUP(DH$2&amp;$A8,'EUC2'!$D:$E,MATCH("HOME",'EUC2'!$D$1:$E$1,0),0),"")</f>
        <v/>
      </c>
      <c r="DI8" s="25" t="str">
        <f>IFERROR(VLOOKUP(DI$2&amp;$B8,'FPL FIX2'!$N$1:$Q$400,MATCH("HOME",'FPL FIX2'!$N$1:$Q$1,0),0),"")&amp;IFERROR(VLOOKUP(DI$2&amp;$B8,'FPL FIX2'!$O$1:$P$400,MATCH("AWAY",'FPL FIX2'!$O$1:$P$1,0),0),"")&amp;IFERROR(VLOOKUP(DI$2&amp;$A8,'FA2'!$A:$D,MATCH("AWAY",'FA2'!$A$1:$D$1,0),0),"")&amp;IFERROR(VLOOKUP(DI$2&amp;$A8,'FA2'!$B:$C,MATCH("HOME",'FA2'!$B$1:$C$1,0),0),"")&amp;IFERROR(VLOOKUP(DI$2&amp;$A8,'EFL2'!$A:$D,MATCH("AWAY",'EFL2'!$A$1:$D$1,0),0),"")&amp;IFERROR(VLOOKUP(DI$2&amp;$A8,'EFL2'!$B:$C,MATCH("HOME",'EFL2'!$B$1:$C$1,0),0),"")&amp;IFERROR(VLOOKUP(DI$2&amp;$A8,'UCL2'!$C:$F,MATCH("AWAY",'UCL2'!$C$1:$F$1,0),0),"")&amp;IFERROR(VLOOKUP(DI$2&amp;$A8,'UCL2'!$D:$E,MATCH("HOME",'UCL2'!$D$1:$E$1,0),0),"")&amp;IFERROR(VLOOKUP(DI$2&amp;$A8,'EU2'!$C:$F,MATCH("AWAY",'EU2'!$C$1:$F$1,0),0),"")&amp;IFERROR(VLOOKUP(DI$2&amp;$A8,'EU2'!$D:$E,MATCH("HOME",'EU2'!$D$1:$E$1,0),0),"")&amp;IFERROR(VLOOKUP(DI$2&amp;$A8,'EUC2'!$C:$F,MATCH("AWAY",'EUC2'!$C$1:$F$1,0),0),"")&amp;IFERROR(VLOOKUP(DI$2&amp;$A8,'EUC2'!$D:$E,MATCH("HOME",'EUC2'!$D$1:$E$1,0),0),"")</f>
        <v/>
      </c>
      <c r="DJ8" s="25" t="str">
        <f>IFERROR(VLOOKUP(DJ$2&amp;$B8,'FPL FIX2'!$N$1:$Q$400,MATCH("HOME",'FPL FIX2'!$N$1:$Q$1,0),0),"")&amp;IFERROR(VLOOKUP(DJ$2&amp;$B8,'FPL FIX2'!$O$1:$P$400,MATCH("AWAY",'FPL FIX2'!$O$1:$P$1,0),0),"")&amp;IFERROR(VLOOKUP(DJ$2&amp;$A8,'FA2'!$A:$D,MATCH("AWAY",'FA2'!$A$1:$D$1,0),0),"")&amp;IFERROR(VLOOKUP(DJ$2&amp;$A8,'FA2'!$B:$C,MATCH("HOME",'FA2'!$B$1:$C$1,0),0),"")&amp;IFERROR(VLOOKUP(DJ$2&amp;$A8,'EFL2'!$A:$D,MATCH("AWAY",'EFL2'!$A$1:$D$1,0),0),"")&amp;IFERROR(VLOOKUP(DJ$2&amp;$A8,'EFL2'!$B:$C,MATCH("HOME",'EFL2'!$B$1:$C$1,0),0),"")&amp;IFERROR(VLOOKUP(DJ$2&amp;$A8,'UCL2'!$C:$F,MATCH("AWAY",'UCL2'!$C$1:$F$1,0),0),"")&amp;IFERROR(VLOOKUP(DJ$2&amp;$A8,'UCL2'!$D:$E,MATCH("HOME",'UCL2'!$D$1:$E$1,0),0),"")&amp;IFERROR(VLOOKUP(DJ$2&amp;$A8,'EU2'!$C:$F,MATCH("AWAY",'EU2'!$C$1:$F$1,0),0),"")&amp;IFERROR(VLOOKUP(DJ$2&amp;$A8,'EU2'!$D:$E,MATCH("HOME",'EU2'!$D$1:$E$1,0),0),"")&amp;IFERROR(VLOOKUP(DJ$2&amp;$A8,'EUC2'!$C:$F,MATCH("AWAY",'EUC2'!$C$1:$F$1,0),0),"")&amp;IFERROR(VLOOKUP(DJ$2&amp;$A8,'EUC2'!$D:$E,MATCH("HOME",'EUC2'!$D$1:$E$1,0),0),"")</f>
        <v/>
      </c>
      <c r="DK8" s="25" t="str">
        <f>IFERROR(VLOOKUP(DK$2&amp;$B8,'FPL FIX2'!$N$1:$Q$400,MATCH("HOME",'FPL FIX2'!$N$1:$Q$1,0),0),"")&amp;IFERROR(VLOOKUP(DK$2&amp;$B8,'FPL FIX2'!$O$1:$P$400,MATCH("AWAY",'FPL FIX2'!$O$1:$P$1,0),0),"")&amp;IFERROR(VLOOKUP(DK$2&amp;$A8,'FA2'!$A:$D,MATCH("AWAY",'FA2'!$A$1:$D$1,0),0),"")&amp;IFERROR(VLOOKUP(DK$2&amp;$A8,'FA2'!$B:$C,MATCH("HOME",'FA2'!$B$1:$C$1,0),0),"")&amp;IFERROR(VLOOKUP(DK$2&amp;$A8,'EFL2'!$A:$D,MATCH("AWAY",'EFL2'!$A$1:$D$1,0),0),"")&amp;IFERROR(VLOOKUP(DK$2&amp;$A8,'EFL2'!$B:$C,MATCH("HOME",'EFL2'!$B$1:$C$1,0),0),"")&amp;IFERROR(VLOOKUP(DK$2&amp;$A8,'UCL2'!$C:$F,MATCH("AWAY",'UCL2'!$C$1:$F$1,0),0),"")&amp;IFERROR(VLOOKUP(DK$2&amp;$A8,'UCL2'!$D:$E,MATCH("HOME",'UCL2'!$D$1:$E$1,0),0),"")&amp;IFERROR(VLOOKUP(DK$2&amp;$A8,'EU2'!$C:$F,MATCH("AWAY",'EU2'!$C$1:$F$1,0),0),"")&amp;IFERROR(VLOOKUP(DK$2&amp;$A8,'EU2'!$D:$E,MATCH("HOME",'EU2'!$D$1:$E$1,0),0),"")&amp;IFERROR(VLOOKUP(DK$2&amp;$A8,'EUC2'!$C:$F,MATCH("AWAY",'EUC2'!$C$1:$F$1,0),0),"")&amp;IFERROR(VLOOKUP(DK$2&amp;$A8,'EUC2'!$D:$E,MATCH("HOME",'EUC2'!$D$1:$E$1,0),0),"")</f>
        <v/>
      </c>
      <c r="DL8" s="25" t="str">
        <f>IFERROR(VLOOKUP(DL$2&amp;$B8,'FPL FIX2'!$N$1:$Q$400,MATCH("HOME",'FPL FIX2'!$N$1:$Q$1,0),0),"")&amp;IFERROR(VLOOKUP(DL$2&amp;$B8,'FPL FIX2'!$O$1:$P$400,MATCH("AWAY",'FPL FIX2'!$O$1:$P$1,0),0),"")&amp;IFERROR(VLOOKUP(DL$2&amp;$A8,'FA2'!$A:$D,MATCH("AWAY",'FA2'!$A$1:$D$1,0),0),"")&amp;IFERROR(VLOOKUP(DL$2&amp;$A8,'FA2'!$B:$C,MATCH("HOME",'FA2'!$B$1:$C$1,0),0),"")&amp;IFERROR(VLOOKUP(DL$2&amp;$A8,'EFL2'!$A:$D,MATCH("AWAY",'EFL2'!$A$1:$D$1,0),0),"")&amp;IFERROR(VLOOKUP(DL$2&amp;$A8,'EFL2'!$B:$C,MATCH("HOME",'EFL2'!$B$1:$C$1,0),0),"")&amp;IFERROR(VLOOKUP(DL$2&amp;$A8,'UCL2'!$C:$F,MATCH("AWAY",'UCL2'!$C$1:$F$1,0),0),"")&amp;IFERROR(VLOOKUP(DL$2&amp;$A8,'UCL2'!$D:$E,MATCH("HOME",'UCL2'!$D$1:$E$1,0),0),"")&amp;IFERROR(VLOOKUP(DL$2&amp;$A8,'EU2'!$C:$F,MATCH("AWAY",'EU2'!$C$1:$F$1,0),0),"")&amp;IFERROR(VLOOKUP(DL$2&amp;$A8,'EU2'!$D:$E,MATCH("HOME",'EU2'!$D$1:$E$1,0),0),"")&amp;IFERROR(VLOOKUP(DL$2&amp;$A8,'EUC2'!$C:$F,MATCH("AWAY",'EUC2'!$C$1:$F$1,0),0),"")&amp;IFERROR(VLOOKUP(DL$2&amp;$A8,'EUC2'!$D:$E,MATCH("HOME",'EUC2'!$D$1:$E$1,0),0),"")</f>
        <v/>
      </c>
      <c r="DM8" s="25" t="str">
        <f>IFERROR(VLOOKUP(DM$2&amp;$B8,'FPL FIX2'!$N$1:$Q$400,MATCH("HOME",'FPL FIX2'!$N$1:$Q$1,0),0),"")&amp;IFERROR(VLOOKUP(DM$2&amp;$B8,'FPL FIX2'!$O$1:$P$400,MATCH("AWAY",'FPL FIX2'!$O$1:$P$1,0),0),"")&amp;IFERROR(VLOOKUP(DM$2&amp;$A8,'FA2'!$A:$D,MATCH("AWAY",'FA2'!$A$1:$D$1,0),0),"")&amp;IFERROR(VLOOKUP(DM$2&amp;$A8,'FA2'!$B:$C,MATCH("HOME",'FA2'!$B$1:$C$1,0),0),"")&amp;IFERROR(VLOOKUP(DM$2&amp;$A8,'EFL2'!$A:$D,MATCH("AWAY",'EFL2'!$A$1:$D$1,0),0),"")&amp;IFERROR(VLOOKUP(DM$2&amp;$A8,'EFL2'!$B:$C,MATCH("HOME",'EFL2'!$B$1:$C$1,0),0),"")&amp;IFERROR(VLOOKUP(DM$2&amp;$A8,'UCL2'!$C:$F,MATCH("AWAY",'UCL2'!$C$1:$F$1,0),0),"")&amp;IFERROR(VLOOKUP(DM$2&amp;$A8,'UCL2'!$D:$E,MATCH("HOME",'UCL2'!$D$1:$E$1,0),0),"")&amp;IFERROR(VLOOKUP(DM$2&amp;$A8,'EU2'!$C:$F,MATCH("AWAY",'EU2'!$C$1:$F$1,0),0),"")&amp;IFERROR(VLOOKUP(DM$2&amp;$A8,'EU2'!$D:$E,MATCH("HOME",'EU2'!$D$1:$E$1,0),0),"")&amp;IFERROR(VLOOKUP(DM$2&amp;$A8,'EUC2'!$C:$F,MATCH("AWAY",'EUC2'!$C$1:$F$1,0),0),"")&amp;IFERROR(VLOOKUP(DM$2&amp;$A8,'EUC2'!$D:$E,MATCH("HOME",'EUC2'!$D$1:$E$1,0),0),"")</f>
        <v/>
      </c>
      <c r="DN8" s="25" t="str">
        <f>IFERROR(VLOOKUP(DN$2&amp;$B8,'FPL FIX2'!$N$1:$Q$400,MATCH("HOME",'FPL FIX2'!$N$1:$Q$1,0),0),"")&amp;IFERROR(VLOOKUP(DN$2&amp;$B8,'FPL FIX2'!$O$1:$P$400,MATCH("AWAY",'FPL FIX2'!$O$1:$P$1,0),0),"")&amp;IFERROR(VLOOKUP(DN$2&amp;$A8,'FA2'!$A:$D,MATCH("AWAY",'FA2'!$A$1:$D$1,0),0),"")&amp;IFERROR(VLOOKUP(DN$2&amp;$A8,'FA2'!$B:$C,MATCH("HOME",'FA2'!$B$1:$C$1,0),0),"")&amp;IFERROR(VLOOKUP(DN$2&amp;$A8,'EFL2'!$A:$D,MATCH("AWAY",'EFL2'!$A$1:$D$1,0),0),"")&amp;IFERROR(VLOOKUP(DN$2&amp;$A8,'EFL2'!$B:$C,MATCH("HOME",'EFL2'!$B$1:$C$1,0),0),"")&amp;IFERROR(VLOOKUP(DN$2&amp;$A8,'UCL2'!$C:$F,MATCH("AWAY",'UCL2'!$C$1:$F$1,0),0),"")&amp;IFERROR(VLOOKUP(DN$2&amp;$A8,'UCL2'!$D:$E,MATCH("HOME",'UCL2'!$D$1:$E$1,0),0),"")&amp;IFERROR(VLOOKUP(DN$2&amp;$A8,'EU2'!$C:$F,MATCH("AWAY",'EU2'!$C$1:$F$1,0),0),"")&amp;IFERROR(VLOOKUP(DN$2&amp;$A8,'EU2'!$D:$E,MATCH("HOME",'EU2'!$D$1:$E$1,0),0),"")&amp;IFERROR(VLOOKUP(DN$2&amp;$A8,'EUC2'!$C:$F,MATCH("AWAY",'EUC2'!$C$1:$F$1,0),0),"")&amp;IFERROR(VLOOKUP(DN$2&amp;$A8,'EUC2'!$D:$E,MATCH("HOME",'EUC2'!$D$1:$E$1,0),0),"")</f>
        <v/>
      </c>
      <c r="DO8" s="25" t="str">
        <f>IFERROR(VLOOKUP(DO$2&amp;$B8,'FPL FIX2'!$N$1:$Q$400,MATCH("HOME",'FPL FIX2'!$N$1:$Q$1,0),0),"")&amp;IFERROR(VLOOKUP(DO$2&amp;$B8,'FPL FIX2'!$O$1:$P$400,MATCH("AWAY",'FPL FIX2'!$O$1:$P$1,0),0),"")&amp;IFERROR(VLOOKUP(DO$2&amp;$A8,'FA2'!$A:$D,MATCH("AWAY",'FA2'!$A$1:$D$1,0),0),"")&amp;IFERROR(VLOOKUP(DO$2&amp;$A8,'FA2'!$B:$C,MATCH("HOME",'FA2'!$B$1:$C$1,0),0),"")&amp;IFERROR(VLOOKUP(DO$2&amp;$A8,'EFL2'!$A:$D,MATCH("AWAY",'EFL2'!$A$1:$D$1,0),0),"")&amp;IFERROR(VLOOKUP(DO$2&amp;$A8,'EFL2'!$B:$C,MATCH("HOME",'EFL2'!$B$1:$C$1,0),0),"")&amp;IFERROR(VLOOKUP(DO$2&amp;$A8,'UCL2'!$C:$F,MATCH("AWAY",'UCL2'!$C$1:$F$1,0),0),"")&amp;IFERROR(VLOOKUP(DO$2&amp;$A8,'UCL2'!$D:$E,MATCH("HOME",'UCL2'!$D$1:$E$1,0),0),"")&amp;IFERROR(VLOOKUP(DO$2&amp;$A8,'EU2'!$C:$F,MATCH("AWAY",'EU2'!$C$1:$F$1,0),0),"")&amp;IFERROR(VLOOKUP(DO$2&amp;$A8,'EU2'!$D:$E,MATCH("HOME",'EU2'!$D$1:$E$1,0),0),"")&amp;IFERROR(VLOOKUP(DO$2&amp;$A8,'EUC2'!$C:$F,MATCH("AWAY",'EUC2'!$C$1:$F$1,0),0),"")&amp;IFERROR(VLOOKUP(DO$2&amp;$A8,'EUC2'!$D:$E,MATCH("HOME",'EUC2'!$D$1:$E$1,0),0),"")</f>
        <v/>
      </c>
      <c r="DP8" s="25" t="str">
        <f>IFERROR(VLOOKUP(DP$2&amp;$B8,'FPL FIX2'!$N$1:$Q$400,MATCH("HOME",'FPL FIX2'!$N$1:$Q$1,0),0),"")&amp;IFERROR(VLOOKUP(DP$2&amp;$B8,'FPL FIX2'!$O$1:$P$400,MATCH("AWAY",'FPL FIX2'!$O$1:$P$1,0),0),"")&amp;IFERROR(VLOOKUP(DP$2&amp;$A8,'FA2'!$A:$D,MATCH("AWAY",'FA2'!$A$1:$D$1,0),0),"")&amp;IFERROR(VLOOKUP(DP$2&amp;$A8,'FA2'!$B:$C,MATCH("HOME",'FA2'!$B$1:$C$1,0),0),"")&amp;IFERROR(VLOOKUP(DP$2&amp;$A8,'EFL2'!$A:$D,MATCH("AWAY",'EFL2'!$A$1:$D$1,0),0),"")&amp;IFERROR(VLOOKUP(DP$2&amp;$A8,'EFL2'!$B:$C,MATCH("HOME",'EFL2'!$B$1:$C$1,0),0),"")&amp;IFERROR(VLOOKUP(DP$2&amp;$A8,'UCL2'!$C:$F,MATCH("AWAY",'UCL2'!$C$1:$F$1,0),0),"")&amp;IFERROR(VLOOKUP(DP$2&amp;$A8,'UCL2'!$D:$E,MATCH("HOME",'UCL2'!$D$1:$E$1,0),0),"")&amp;IFERROR(VLOOKUP(DP$2&amp;$A8,'EU2'!$C:$F,MATCH("AWAY",'EU2'!$C$1:$F$1,0),0),"")&amp;IFERROR(VLOOKUP(DP$2&amp;$A8,'EU2'!$D:$E,MATCH("HOME",'EU2'!$D$1:$E$1,0),0),"")&amp;IFERROR(VLOOKUP(DP$2&amp;$A8,'EUC2'!$C:$F,MATCH("AWAY",'EUC2'!$C$1:$F$1,0),0),"")&amp;IFERROR(VLOOKUP(DP$2&amp;$A8,'EUC2'!$D:$E,MATCH("HOME",'EUC2'!$D$1:$E$1,0),0),"")</f>
        <v/>
      </c>
      <c r="DQ8" s="25" t="str">
        <f>IFERROR(VLOOKUP(DQ$2&amp;$B8,'FPL FIX2'!$N$1:$Q$400,MATCH("HOME",'FPL FIX2'!$N$1:$Q$1,0),0),"")&amp;IFERROR(VLOOKUP(DQ$2&amp;$B8,'FPL FIX2'!$O$1:$P$400,MATCH("AWAY",'FPL FIX2'!$O$1:$P$1,0),0),"")&amp;IFERROR(VLOOKUP(DQ$2&amp;$A8,'FA2'!$A:$D,MATCH("AWAY",'FA2'!$A$1:$D$1,0),0),"")&amp;IFERROR(VLOOKUP(DQ$2&amp;$A8,'FA2'!$B:$C,MATCH("HOME",'FA2'!$B$1:$C$1,0),0),"")&amp;IFERROR(VLOOKUP(DQ$2&amp;$A8,'EFL2'!$A:$D,MATCH("AWAY",'EFL2'!$A$1:$D$1,0),0),"")&amp;IFERROR(VLOOKUP(DQ$2&amp;$A8,'EFL2'!$B:$C,MATCH("HOME",'EFL2'!$B$1:$C$1,0),0),"")&amp;IFERROR(VLOOKUP(DQ$2&amp;$A8,'UCL2'!$C:$F,MATCH("AWAY",'UCL2'!$C$1:$F$1,0),0),"")&amp;IFERROR(VLOOKUP(DQ$2&amp;$A8,'UCL2'!$D:$E,MATCH("HOME",'UCL2'!$D$1:$E$1,0),0),"")&amp;IFERROR(VLOOKUP(DQ$2&amp;$A8,'EU2'!$C:$F,MATCH("AWAY",'EU2'!$C$1:$F$1,0),0),"")&amp;IFERROR(VLOOKUP(DQ$2&amp;$A8,'EU2'!$D:$E,MATCH("HOME",'EU2'!$D$1:$E$1,0),0),"")&amp;IFERROR(VLOOKUP(DQ$2&amp;$A8,'EUC2'!$C:$F,MATCH("AWAY",'EUC2'!$C$1:$F$1,0),0),"")&amp;IFERROR(VLOOKUP(DQ$2&amp;$A8,'EUC2'!$D:$E,MATCH("HOME",'EUC2'!$D$1:$E$1,0),0),"")</f>
        <v/>
      </c>
      <c r="DR8" s="25" t="str">
        <f>IFERROR(VLOOKUP(DR$2&amp;$B8,'FPL FIX2'!$N$1:$Q$400,MATCH("HOME",'FPL FIX2'!$N$1:$Q$1,0),0),"")&amp;IFERROR(VLOOKUP(DR$2&amp;$B8,'FPL FIX2'!$O$1:$P$400,MATCH("AWAY",'FPL FIX2'!$O$1:$P$1,0),0),"")&amp;IFERROR(VLOOKUP(DR$2&amp;$A8,'FA2'!$A:$D,MATCH("AWAY",'FA2'!$A$1:$D$1,0),0),"")&amp;IFERROR(VLOOKUP(DR$2&amp;$A8,'FA2'!$B:$C,MATCH("HOME",'FA2'!$B$1:$C$1,0),0),"")&amp;IFERROR(VLOOKUP(DR$2&amp;$A8,'EFL2'!$A:$D,MATCH("AWAY",'EFL2'!$A$1:$D$1,0),0),"")&amp;IFERROR(VLOOKUP(DR$2&amp;$A8,'EFL2'!$B:$C,MATCH("HOME",'EFL2'!$B$1:$C$1,0),0),"")&amp;IFERROR(VLOOKUP(DR$2&amp;$A8,'UCL2'!$C:$F,MATCH("AWAY",'UCL2'!$C$1:$F$1,0),0),"")&amp;IFERROR(VLOOKUP(DR$2&amp;$A8,'UCL2'!$D:$E,MATCH("HOME",'UCL2'!$D$1:$E$1,0),0),"")&amp;IFERROR(VLOOKUP(DR$2&amp;$A8,'EU2'!$C:$F,MATCH("AWAY",'EU2'!$C$1:$F$1,0),0),"")&amp;IFERROR(VLOOKUP(DR$2&amp;$A8,'EU2'!$D:$E,MATCH("HOME",'EU2'!$D$1:$E$1,0),0),"")&amp;IFERROR(VLOOKUP(DR$2&amp;$A8,'EUC2'!$C:$F,MATCH("AWAY",'EUC2'!$C$1:$F$1,0),0),"")&amp;IFERROR(VLOOKUP(DR$2&amp;$A8,'EUC2'!$D:$E,MATCH("HOME",'EUC2'!$D$1:$E$1,0),0),"")</f>
        <v/>
      </c>
      <c r="DS8" s="25" t="str">
        <f>IFERROR(VLOOKUP(DS$2&amp;$B8,'FPL FIX2'!$N$1:$Q$400,MATCH("HOME",'FPL FIX2'!$N$1:$Q$1,0),0),"")&amp;IFERROR(VLOOKUP(DS$2&amp;$B8,'FPL FIX2'!$O$1:$P$400,MATCH("AWAY",'FPL FIX2'!$O$1:$P$1,0),0),"")&amp;IFERROR(VLOOKUP(DS$2&amp;$A8,'FA2'!$A:$D,MATCH("AWAY",'FA2'!$A$1:$D$1,0),0),"")&amp;IFERROR(VLOOKUP(DS$2&amp;$A8,'FA2'!$B:$C,MATCH("HOME",'FA2'!$B$1:$C$1,0),0),"")&amp;IFERROR(VLOOKUP(DS$2&amp;$A8,'EFL2'!$A:$D,MATCH("AWAY",'EFL2'!$A$1:$D$1,0),0),"")&amp;IFERROR(VLOOKUP(DS$2&amp;$A8,'EFL2'!$B:$C,MATCH("HOME",'EFL2'!$B$1:$C$1,0),0),"")&amp;IFERROR(VLOOKUP(DS$2&amp;$A8,'UCL2'!$C:$F,MATCH("AWAY",'UCL2'!$C$1:$F$1,0),0),"")&amp;IFERROR(VLOOKUP(DS$2&amp;$A8,'UCL2'!$D:$E,MATCH("HOME",'UCL2'!$D$1:$E$1,0),0),"")&amp;IFERROR(VLOOKUP(DS$2&amp;$A8,'EU2'!$C:$F,MATCH("AWAY",'EU2'!$C$1:$F$1,0),0),"")&amp;IFERROR(VLOOKUP(DS$2&amp;$A8,'EU2'!$D:$E,MATCH("HOME",'EU2'!$D$1:$E$1,0),0),"")&amp;IFERROR(VLOOKUP(DS$2&amp;$A8,'EUC2'!$C:$F,MATCH("AWAY",'EUC2'!$C$1:$F$1,0),0),"")&amp;IFERROR(VLOOKUP(DS$2&amp;$A8,'EUC2'!$D:$E,MATCH("HOME",'EUC2'!$D$1:$E$1,0),0),"")</f>
        <v/>
      </c>
      <c r="DT8" s="25" t="str">
        <f>IFERROR(VLOOKUP(DT$2&amp;$B8,'FPL FIX2'!$N$1:$Q$400,MATCH("HOME",'FPL FIX2'!$N$1:$Q$1,0),0),"")&amp;IFERROR(VLOOKUP(DT$2&amp;$B8,'FPL FIX2'!$O$1:$P$400,MATCH("AWAY",'FPL FIX2'!$O$1:$P$1,0),0),"")&amp;IFERROR(VLOOKUP(DT$2&amp;$A8,'FA2'!$A:$D,MATCH("AWAY",'FA2'!$A$1:$D$1,0),0),"")&amp;IFERROR(VLOOKUP(DT$2&amp;$A8,'FA2'!$B:$C,MATCH("HOME",'FA2'!$B$1:$C$1,0),0),"")&amp;IFERROR(VLOOKUP(DT$2&amp;$A8,'EFL2'!$A:$D,MATCH("AWAY",'EFL2'!$A$1:$D$1,0),0),"")&amp;IFERROR(VLOOKUP(DT$2&amp;$A8,'EFL2'!$B:$C,MATCH("HOME",'EFL2'!$B$1:$C$1,0),0),"")&amp;IFERROR(VLOOKUP(DT$2&amp;$A8,'UCL2'!$C:$F,MATCH("AWAY",'UCL2'!$C$1:$F$1,0),0),"")&amp;IFERROR(VLOOKUP(DT$2&amp;$A8,'UCL2'!$D:$E,MATCH("HOME",'UCL2'!$D$1:$E$1,0),0),"")&amp;IFERROR(VLOOKUP(DT$2&amp;$A8,'EU2'!$C:$F,MATCH("AWAY",'EU2'!$C$1:$F$1,0),0),"")&amp;IFERROR(VLOOKUP(DT$2&amp;$A8,'EU2'!$D:$E,MATCH("HOME",'EU2'!$D$1:$E$1,0),0),"")&amp;IFERROR(VLOOKUP(DT$2&amp;$A8,'EUC2'!$C:$F,MATCH("AWAY",'EUC2'!$C$1:$F$1,0),0),"")&amp;IFERROR(VLOOKUP(DT$2&amp;$A8,'EUC2'!$D:$E,MATCH("HOME",'EUC2'!$D$1:$E$1,0),0),"")</f>
        <v/>
      </c>
      <c r="DU8" s="25" t="str">
        <f>IFERROR(VLOOKUP(DU$2&amp;$B8,'FPL FIX2'!$N$1:$Q$400,MATCH("HOME",'FPL FIX2'!$N$1:$Q$1,0),0),"")&amp;IFERROR(VLOOKUP(DU$2&amp;$B8,'FPL FIX2'!$O$1:$P$400,MATCH("AWAY",'FPL FIX2'!$O$1:$P$1,0),0),"")&amp;IFERROR(VLOOKUP(DU$2&amp;$A8,'FA2'!$A:$D,MATCH("AWAY",'FA2'!$A$1:$D$1,0),0),"")&amp;IFERROR(VLOOKUP(DU$2&amp;$A8,'FA2'!$B:$C,MATCH("HOME",'FA2'!$B$1:$C$1,0),0),"")&amp;IFERROR(VLOOKUP(DU$2&amp;$A8,'EFL2'!$A:$D,MATCH("AWAY",'EFL2'!$A$1:$D$1,0),0),"")&amp;IFERROR(VLOOKUP(DU$2&amp;$A8,'EFL2'!$B:$C,MATCH("HOME",'EFL2'!$B$1:$C$1,0),0),"")&amp;IFERROR(VLOOKUP(DU$2&amp;$A8,'UCL2'!$C:$F,MATCH("AWAY",'UCL2'!$C$1:$F$1,0),0),"")&amp;IFERROR(VLOOKUP(DU$2&amp;$A8,'UCL2'!$D:$E,MATCH("HOME",'UCL2'!$D$1:$E$1,0),0),"")&amp;IFERROR(VLOOKUP(DU$2&amp;$A8,'EU2'!$C:$F,MATCH("AWAY",'EU2'!$C$1:$F$1,0),0),"")&amp;IFERROR(VLOOKUP(DU$2&amp;$A8,'EU2'!$D:$E,MATCH("HOME",'EU2'!$D$1:$E$1,0),0),"")&amp;IFERROR(VLOOKUP(DU$2&amp;$A8,'EUC2'!$C:$F,MATCH("AWAY",'EUC2'!$C$1:$F$1,0),0),"")&amp;IFERROR(VLOOKUP(DU$2&amp;$A8,'EUC2'!$D:$E,MATCH("HOME",'EUC2'!$D$1:$E$1,0),0),"")</f>
        <v/>
      </c>
      <c r="DV8" s="25" t="str">
        <f>IFERROR(VLOOKUP(DV$2&amp;$B8,'FPL FIX2'!$N$1:$Q$400,MATCH("HOME",'FPL FIX2'!$N$1:$Q$1,0),0),"")&amp;IFERROR(VLOOKUP(DV$2&amp;$B8,'FPL FIX2'!$O$1:$P$400,MATCH("AWAY",'FPL FIX2'!$O$1:$P$1,0),0),"")&amp;IFERROR(VLOOKUP(DV$2&amp;$A8,'FA2'!$A:$D,MATCH("AWAY",'FA2'!$A$1:$D$1,0),0),"")&amp;IFERROR(VLOOKUP(DV$2&amp;$A8,'FA2'!$B:$C,MATCH("HOME",'FA2'!$B$1:$C$1,0),0),"")&amp;IFERROR(VLOOKUP(DV$2&amp;$A8,'EFL2'!$A:$D,MATCH("AWAY",'EFL2'!$A$1:$D$1,0),0),"")&amp;IFERROR(VLOOKUP(DV$2&amp;$A8,'EFL2'!$B:$C,MATCH("HOME",'EFL2'!$B$1:$C$1,0),0),"")&amp;IFERROR(VLOOKUP(DV$2&amp;$A8,'UCL2'!$C:$F,MATCH("AWAY",'UCL2'!$C$1:$F$1,0),0),"")&amp;IFERROR(VLOOKUP(DV$2&amp;$A8,'UCL2'!$D:$E,MATCH("HOME",'UCL2'!$D$1:$E$1,0),0),"")&amp;IFERROR(VLOOKUP(DV$2&amp;$A8,'EU2'!$C:$F,MATCH("AWAY",'EU2'!$C$1:$F$1,0),0),"")&amp;IFERROR(VLOOKUP(DV$2&amp;$A8,'EU2'!$D:$E,MATCH("HOME",'EU2'!$D$1:$E$1,0),0),"")&amp;IFERROR(VLOOKUP(DV$2&amp;$A8,'EUC2'!$C:$F,MATCH("AWAY",'EUC2'!$C$1:$F$1,0),0),"")&amp;IFERROR(VLOOKUP(DV$2&amp;$A8,'EUC2'!$D:$E,MATCH("HOME",'EUC2'!$D$1:$E$1,0),0),"")</f>
        <v/>
      </c>
      <c r="DW8" s="25" t="str">
        <f>IFERROR(VLOOKUP(DW$2&amp;$B8,'FPL FIX2'!$N$1:$Q$400,MATCH("HOME",'FPL FIX2'!$N$1:$Q$1,0),0),"")&amp;IFERROR(VLOOKUP(DW$2&amp;$B8,'FPL FIX2'!$O$1:$P$400,MATCH("AWAY",'FPL FIX2'!$O$1:$P$1,0),0),"")&amp;IFERROR(VLOOKUP(DW$2&amp;$A8,'FA2'!$A:$D,MATCH("AWAY",'FA2'!$A$1:$D$1,0),0),"")&amp;IFERROR(VLOOKUP(DW$2&amp;$A8,'FA2'!$B:$C,MATCH("HOME",'FA2'!$B$1:$C$1,0),0),"")&amp;IFERROR(VLOOKUP(DW$2&amp;$A8,'EFL2'!$A:$D,MATCH("AWAY",'EFL2'!$A$1:$D$1,0),0),"")&amp;IFERROR(VLOOKUP(DW$2&amp;$A8,'EFL2'!$B:$C,MATCH("HOME",'EFL2'!$B$1:$C$1,0),0),"")&amp;IFERROR(VLOOKUP(DW$2&amp;$A8,'UCL2'!$C:$F,MATCH("AWAY",'UCL2'!$C$1:$F$1,0),0),"")&amp;IFERROR(VLOOKUP(DW$2&amp;$A8,'UCL2'!$D:$E,MATCH("HOME",'UCL2'!$D$1:$E$1,0),0),"")&amp;IFERROR(VLOOKUP(DW$2&amp;$A8,'EU2'!$C:$F,MATCH("AWAY",'EU2'!$C$1:$F$1,0),0),"")&amp;IFERROR(VLOOKUP(DW$2&amp;$A8,'EU2'!$D:$E,MATCH("HOME",'EU2'!$D$1:$E$1,0),0),"")&amp;IFERROR(VLOOKUP(DW$2&amp;$A8,'EUC2'!$C:$F,MATCH("AWAY",'EUC2'!$C$1:$F$1,0),0),"")&amp;IFERROR(VLOOKUP(DW$2&amp;$A8,'EUC2'!$D:$E,MATCH("HOME",'EUC2'!$D$1:$E$1,0),0),"")</f>
        <v/>
      </c>
      <c r="DX8" s="25" t="str">
        <f>IFERROR(VLOOKUP(DX$2&amp;$B8,'FPL FIX2'!$N$1:$Q$400,MATCH("HOME",'FPL FIX2'!$N$1:$Q$1,0),0),"")&amp;IFERROR(VLOOKUP(DX$2&amp;$B8,'FPL FIX2'!$O$1:$P$400,MATCH("AWAY",'FPL FIX2'!$O$1:$P$1,0),0),"")&amp;IFERROR(VLOOKUP(DX$2&amp;$A8,'FA2'!$A:$D,MATCH("AWAY",'FA2'!$A$1:$D$1,0),0),"")&amp;IFERROR(VLOOKUP(DX$2&amp;$A8,'FA2'!$B:$C,MATCH("HOME",'FA2'!$B$1:$C$1,0),0),"")&amp;IFERROR(VLOOKUP(DX$2&amp;$A8,'EFL2'!$A:$D,MATCH("AWAY",'EFL2'!$A$1:$D$1,0),0),"")&amp;IFERROR(VLOOKUP(DX$2&amp;$A8,'EFL2'!$B:$C,MATCH("HOME",'EFL2'!$B$1:$C$1,0),0),"")&amp;IFERROR(VLOOKUP(DX$2&amp;$A8,'UCL2'!$C:$F,MATCH("AWAY",'UCL2'!$C$1:$F$1,0),0),"")&amp;IFERROR(VLOOKUP(DX$2&amp;$A8,'UCL2'!$D:$E,MATCH("HOME",'UCL2'!$D$1:$E$1,0),0),"")&amp;IFERROR(VLOOKUP(DX$2&amp;$A8,'EU2'!$C:$F,MATCH("AWAY",'EU2'!$C$1:$F$1,0),0),"")&amp;IFERROR(VLOOKUP(DX$2&amp;$A8,'EU2'!$D:$E,MATCH("HOME",'EU2'!$D$1:$E$1,0),0),"")&amp;IFERROR(VLOOKUP(DX$2&amp;$A8,'EUC2'!$C:$F,MATCH("AWAY",'EUC2'!$C$1:$F$1,0),0),"")&amp;IFERROR(VLOOKUP(DX$2&amp;$A8,'EUC2'!$D:$E,MATCH("HOME",'EUC2'!$D$1:$E$1,0),0),"")</f>
        <v/>
      </c>
      <c r="DY8" s="25" t="str">
        <f>IFERROR(VLOOKUP(DY$2&amp;$B8,'FPL FIX2'!$N$1:$Q$400,MATCH("HOME",'FPL FIX2'!$N$1:$Q$1,0),0),"")&amp;IFERROR(VLOOKUP(DY$2&amp;$B8,'FPL FIX2'!$O$1:$P$400,MATCH("AWAY",'FPL FIX2'!$O$1:$P$1,0),0),"")&amp;IFERROR(VLOOKUP(DY$2&amp;$A8,'FA2'!$A:$D,MATCH("AWAY",'FA2'!$A$1:$D$1,0),0),"")&amp;IFERROR(VLOOKUP(DY$2&amp;$A8,'FA2'!$B:$C,MATCH("HOME",'FA2'!$B$1:$C$1,0),0),"")&amp;IFERROR(VLOOKUP(DY$2&amp;$A8,'EFL2'!$A:$D,MATCH("AWAY",'EFL2'!$A$1:$D$1,0),0),"")&amp;IFERROR(VLOOKUP(DY$2&amp;$A8,'EFL2'!$B:$C,MATCH("HOME",'EFL2'!$B$1:$C$1,0),0),"")&amp;IFERROR(VLOOKUP(DY$2&amp;$A8,'UCL2'!$C:$F,MATCH("AWAY",'UCL2'!$C$1:$F$1,0),0),"")&amp;IFERROR(VLOOKUP(DY$2&amp;$A8,'UCL2'!$D:$E,MATCH("HOME",'UCL2'!$D$1:$E$1,0),0),"")&amp;IFERROR(VLOOKUP(DY$2&amp;$A8,'EU2'!$C:$F,MATCH("AWAY",'EU2'!$C$1:$F$1,0),0),"")&amp;IFERROR(VLOOKUP(DY$2&amp;$A8,'EU2'!$D:$E,MATCH("HOME",'EU2'!$D$1:$E$1,0),0),"")&amp;IFERROR(VLOOKUP(DY$2&amp;$A8,'EUC2'!$C:$F,MATCH("AWAY",'EUC2'!$C$1:$F$1,0),0),"")&amp;IFERROR(VLOOKUP(DY$2&amp;$A8,'EUC2'!$D:$E,MATCH("HOME",'EUC2'!$D$1:$E$1,0),0),"")</f>
        <v/>
      </c>
      <c r="DZ8" s="25" t="str">
        <f>IFERROR(VLOOKUP(DZ$2&amp;$B8,'FPL FIX2'!$N$1:$Q$400,MATCH("HOME",'FPL FIX2'!$N$1:$Q$1,0),0),"")&amp;IFERROR(VLOOKUP(DZ$2&amp;$B8,'FPL FIX2'!$O$1:$P$400,MATCH("AWAY",'FPL FIX2'!$O$1:$P$1,0),0),"")&amp;IFERROR(VLOOKUP(DZ$2&amp;$A8,'FA2'!$A:$D,MATCH("AWAY",'FA2'!$A$1:$D$1,0),0),"")&amp;IFERROR(VLOOKUP(DZ$2&amp;$A8,'FA2'!$B:$C,MATCH("HOME",'FA2'!$B$1:$C$1,0),0),"")&amp;IFERROR(VLOOKUP(DZ$2&amp;$A8,'EFL2'!$A:$D,MATCH("AWAY",'EFL2'!$A$1:$D$1,0),0),"")&amp;IFERROR(VLOOKUP(DZ$2&amp;$A8,'EFL2'!$B:$C,MATCH("HOME",'EFL2'!$B$1:$C$1,0),0),"")&amp;IFERROR(VLOOKUP(DZ$2&amp;$A8,'UCL2'!$C:$F,MATCH("AWAY",'UCL2'!$C$1:$F$1,0),0),"")&amp;IFERROR(VLOOKUP(DZ$2&amp;$A8,'UCL2'!$D:$E,MATCH("HOME",'UCL2'!$D$1:$E$1,0),0),"")&amp;IFERROR(VLOOKUP(DZ$2&amp;$A8,'EU2'!$C:$F,MATCH("AWAY",'EU2'!$C$1:$F$1,0),0),"")&amp;IFERROR(VLOOKUP(DZ$2&amp;$A8,'EU2'!$D:$E,MATCH("HOME",'EU2'!$D$1:$E$1,0),0),"")&amp;IFERROR(VLOOKUP(DZ$2&amp;$A8,'EUC2'!$C:$F,MATCH("AWAY",'EUC2'!$C$1:$F$1,0),0),"")&amp;IFERROR(VLOOKUP(DZ$2&amp;$A8,'EUC2'!$D:$E,MATCH("HOME",'EUC2'!$D$1:$E$1,0),0),"")</f>
        <v/>
      </c>
      <c r="EA8" s="25" t="str">
        <f>IFERROR(VLOOKUP(EA$2&amp;$B8,'FPL FIX2'!$N$1:$Q$400,MATCH("HOME",'FPL FIX2'!$N$1:$Q$1,0),0),"")&amp;IFERROR(VLOOKUP(EA$2&amp;$B8,'FPL FIX2'!$O$1:$P$400,MATCH("AWAY",'FPL FIX2'!$O$1:$P$1,0),0),"")&amp;IFERROR(VLOOKUP(EA$2&amp;$A8,'FA2'!$A:$D,MATCH("AWAY",'FA2'!$A$1:$D$1,0),0),"")&amp;IFERROR(VLOOKUP(EA$2&amp;$A8,'FA2'!$B:$C,MATCH("HOME",'FA2'!$B$1:$C$1,0),0),"")&amp;IFERROR(VLOOKUP(EA$2&amp;$A8,'EFL2'!$A:$D,MATCH("AWAY",'EFL2'!$A$1:$D$1,0),0),"")&amp;IFERROR(VLOOKUP(EA$2&amp;$A8,'EFL2'!$B:$C,MATCH("HOME",'EFL2'!$B$1:$C$1,0),0),"")&amp;IFERROR(VLOOKUP(EA$2&amp;$A8,'UCL2'!$C:$F,MATCH("AWAY",'UCL2'!$C$1:$F$1,0),0),"")&amp;IFERROR(VLOOKUP(EA$2&amp;$A8,'UCL2'!$D:$E,MATCH("HOME",'UCL2'!$D$1:$E$1,0),0),"")&amp;IFERROR(VLOOKUP(EA$2&amp;$A8,'EU2'!$C:$F,MATCH("AWAY",'EU2'!$C$1:$F$1,0),0),"")&amp;IFERROR(VLOOKUP(EA$2&amp;$A8,'EU2'!$D:$E,MATCH("HOME",'EU2'!$D$1:$E$1,0),0),"")&amp;IFERROR(VLOOKUP(EA$2&amp;$A8,'EUC2'!$C:$F,MATCH("AWAY",'EUC2'!$C$1:$F$1,0),0),"")&amp;IFERROR(VLOOKUP(EA$2&amp;$A8,'EUC2'!$D:$E,MATCH("HOME",'EUC2'!$D$1:$E$1,0),0),"")</f>
        <v/>
      </c>
      <c r="EB8" s="25" t="str">
        <f>IFERROR(VLOOKUP(EB$2&amp;$B8,'FPL FIX2'!$N$1:$Q$400,MATCH("HOME",'FPL FIX2'!$N$1:$Q$1,0),0),"")&amp;IFERROR(VLOOKUP(EB$2&amp;$B8,'FPL FIX2'!$O$1:$P$400,MATCH("AWAY",'FPL FIX2'!$O$1:$P$1,0),0),"")&amp;IFERROR(VLOOKUP(EB$2&amp;$A8,'FA2'!$A:$D,MATCH("AWAY",'FA2'!$A$1:$D$1,0),0),"")&amp;IFERROR(VLOOKUP(EB$2&amp;$A8,'FA2'!$B:$C,MATCH("HOME",'FA2'!$B$1:$C$1,0),0),"")&amp;IFERROR(VLOOKUP(EB$2&amp;$A8,'EFL2'!$A:$D,MATCH("AWAY",'EFL2'!$A$1:$D$1,0),0),"")&amp;IFERROR(VLOOKUP(EB$2&amp;$A8,'EFL2'!$B:$C,MATCH("HOME",'EFL2'!$B$1:$C$1,0),0),"")&amp;IFERROR(VLOOKUP(EB$2&amp;$A8,'UCL2'!$C:$F,MATCH("AWAY",'UCL2'!$C$1:$F$1,0),0),"")&amp;IFERROR(VLOOKUP(EB$2&amp;$A8,'UCL2'!$D:$E,MATCH("HOME",'UCL2'!$D$1:$E$1,0),0),"")&amp;IFERROR(VLOOKUP(EB$2&amp;$A8,'EU2'!$C:$F,MATCH("AWAY",'EU2'!$C$1:$F$1,0),0),"")&amp;IFERROR(VLOOKUP(EB$2&amp;$A8,'EU2'!$D:$E,MATCH("HOME",'EU2'!$D$1:$E$1,0),0),"")&amp;IFERROR(VLOOKUP(EB$2&amp;$A8,'EUC2'!$C:$F,MATCH("AWAY",'EUC2'!$C$1:$F$1,0),0),"")&amp;IFERROR(VLOOKUP(EB$2&amp;$A8,'EUC2'!$D:$E,MATCH("HOME",'EUC2'!$D$1:$E$1,0),0),"")</f>
        <v/>
      </c>
      <c r="EC8" s="25" t="str">
        <f>IFERROR(VLOOKUP(EC$2&amp;$B8,'FPL FIX2'!$N$1:$Q$400,MATCH("HOME",'FPL FIX2'!$N$1:$Q$1,0),0),"")&amp;IFERROR(VLOOKUP(EC$2&amp;$B8,'FPL FIX2'!$O$1:$P$400,MATCH("AWAY",'FPL FIX2'!$O$1:$P$1,0),0),"")&amp;IFERROR(VLOOKUP(EC$2&amp;$A8,'FA2'!$A:$D,MATCH("AWAY",'FA2'!$A$1:$D$1,0),0),"")&amp;IFERROR(VLOOKUP(EC$2&amp;$A8,'FA2'!$B:$C,MATCH("HOME",'FA2'!$B$1:$C$1,0),0),"")&amp;IFERROR(VLOOKUP(EC$2&amp;$A8,'EFL2'!$A:$D,MATCH("AWAY",'EFL2'!$A$1:$D$1,0),0),"")&amp;IFERROR(VLOOKUP(EC$2&amp;$A8,'EFL2'!$B:$C,MATCH("HOME",'EFL2'!$B$1:$C$1,0),0),"")&amp;IFERROR(VLOOKUP(EC$2&amp;$A8,'UCL2'!$C:$F,MATCH("AWAY",'UCL2'!$C$1:$F$1,0),0),"")&amp;IFERROR(VLOOKUP(EC$2&amp;$A8,'UCL2'!$D:$E,MATCH("HOME",'UCL2'!$D$1:$E$1,0),0),"")&amp;IFERROR(VLOOKUP(EC$2&amp;$A8,'EU2'!$C:$F,MATCH("AWAY",'EU2'!$C$1:$F$1,0),0),"")&amp;IFERROR(VLOOKUP(EC$2&amp;$A8,'EU2'!$D:$E,MATCH("HOME",'EU2'!$D$1:$E$1,0),0),"")&amp;IFERROR(VLOOKUP(EC$2&amp;$A8,'EUC2'!$C:$F,MATCH("AWAY",'EUC2'!$C$1:$F$1,0),0),"")&amp;IFERROR(VLOOKUP(EC$2&amp;$A8,'EUC2'!$D:$E,MATCH("HOME",'EUC2'!$D$1:$E$1,0),0),"")</f>
        <v/>
      </c>
      <c r="ED8" s="25" t="str">
        <f>IFERROR(VLOOKUP(ED$2&amp;$B8,'FPL FIX2'!$N$1:$Q$400,MATCH("HOME",'FPL FIX2'!$N$1:$Q$1,0),0),"")&amp;IFERROR(VLOOKUP(ED$2&amp;$B8,'FPL FIX2'!$O$1:$P$400,MATCH("AWAY",'FPL FIX2'!$O$1:$P$1,0),0),"")&amp;IFERROR(VLOOKUP(ED$2&amp;$A8,'FA2'!$A:$D,MATCH("AWAY",'FA2'!$A$1:$D$1,0),0),"")&amp;IFERROR(VLOOKUP(ED$2&amp;$A8,'FA2'!$B:$C,MATCH("HOME",'FA2'!$B$1:$C$1,0),0),"")&amp;IFERROR(VLOOKUP(ED$2&amp;$A8,'EFL2'!$A:$D,MATCH("AWAY",'EFL2'!$A$1:$D$1,0),0),"")&amp;IFERROR(VLOOKUP(ED$2&amp;$A8,'EFL2'!$B:$C,MATCH("HOME",'EFL2'!$B$1:$C$1,0),0),"")&amp;IFERROR(VLOOKUP(ED$2&amp;$A8,'UCL2'!$C:$F,MATCH("AWAY",'UCL2'!$C$1:$F$1,0),0),"")&amp;IFERROR(VLOOKUP(ED$2&amp;$A8,'UCL2'!$D:$E,MATCH("HOME",'UCL2'!$D$1:$E$1,0),0),"")&amp;IFERROR(VLOOKUP(ED$2&amp;$A8,'EU2'!$C:$F,MATCH("AWAY",'EU2'!$C$1:$F$1,0),0),"")&amp;IFERROR(VLOOKUP(ED$2&amp;$A8,'EU2'!$D:$E,MATCH("HOME",'EU2'!$D$1:$E$1,0),0),"")&amp;IFERROR(VLOOKUP(ED$2&amp;$A8,'EUC2'!$C:$F,MATCH("AWAY",'EUC2'!$C$1:$F$1,0),0),"")&amp;IFERROR(VLOOKUP(ED$2&amp;$A8,'EUC2'!$D:$E,MATCH("HOME",'EUC2'!$D$1:$E$1,0),0),"")</f>
        <v/>
      </c>
      <c r="EE8" s="25" t="str">
        <f>IFERROR(VLOOKUP(EE$2&amp;$B8,'FPL FIX2'!$N$1:$Q$400,MATCH("HOME",'FPL FIX2'!$N$1:$Q$1,0),0),"")&amp;IFERROR(VLOOKUP(EE$2&amp;$B8,'FPL FIX2'!$O$1:$P$400,MATCH("AWAY",'FPL FIX2'!$O$1:$P$1,0),0),"")&amp;IFERROR(VLOOKUP(EE$2&amp;$A8,'FA2'!$A:$D,MATCH("AWAY",'FA2'!$A$1:$D$1,0),0),"")&amp;IFERROR(VLOOKUP(EE$2&amp;$A8,'FA2'!$B:$C,MATCH("HOME",'FA2'!$B$1:$C$1,0),0),"")&amp;IFERROR(VLOOKUP(EE$2&amp;$A8,'EFL2'!$A:$D,MATCH("AWAY",'EFL2'!$A$1:$D$1,0),0),"")&amp;IFERROR(VLOOKUP(EE$2&amp;$A8,'EFL2'!$B:$C,MATCH("HOME",'EFL2'!$B$1:$C$1,0),0),"")&amp;IFERROR(VLOOKUP(EE$2&amp;$A8,'UCL2'!$C:$F,MATCH("AWAY",'UCL2'!$C$1:$F$1,0),0),"")&amp;IFERROR(VLOOKUP(EE$2&amp;$A8,'UCL2'!$D:$E,MATCH("HOME",'UCL2'!$D$1:$E$1,0),0),"")&amp;IFERROR(VLOOKUP(EE$2&amp;$A8,'EU2'!$C:$F,MATCH("AWAY",'EU2'!$C$1:$F$1,0),0),"")&amp;IFERROR(VLOOKUP(EE$2&amp;$A8,'EU2'!$D:$E,MATCH("HOME",'EU2'!$D$1:$E$1,0),0),"")&amp;IFERROR(VLOOKUP(EE$2&amp;$A8,'EUC2'!$C:$F,MATCH("AWAY",'EUC2'!$C$1:$F$1,0),0),"")&amp;IFERROR(VLOOKUP(EE$2&amp;$A8,'EUC2'!$D:$E,MATCH("HOME",'EUC2'!$D$1:$E$1,0),0),"")</f>
        <v/>
      </c>
      <c r="EF8" s="25" t="str">
        <f>IFERROR(VLOOKUP(EF$2&amp;$B8,'FPL FIX2'!$N$1:$Q$400,MATCH("HOME",'FPL FIX2'!$N$1:$Q$1,0),0),"")&amp;IFERROR(VLOOKUP(EF$2&amp;$B8,'FPL FIX2'!$O$1:$P$400,MATCH("AWAY",'FPL FIX2'!$O$1:$P$1,0),0),"")&amp;IFERROR(VLOOKUP(EF$2&amp;$A8,'FA2'!$A:$D,MATCH("AWAY",'FA2'!$A$1:$D$1,0),0),"")&amp;IFERROR(VLOOKUP(EF$2&amp;$A8,'FA2'!$B:$C,MATCH("HOME",'FA2'!$B$1:$C$1,0),0),"")&amp;IFERROR(VLOOKUP(EF$2&amp;$A8,'EFL2'!$A:$D,MATCH("AWAY",'EFL2'!$A$1:$D$1,0),0),"")&amp;IFERROR(VLOOKUP(EF$2&amp;$A8,'EFL2'!$B:$C,MATCH("HOME",'EFL2'!$B$1:$C$1,0),0),"")&amp;IFERROR(VLOOKUP(EF$2&amp;$A8,'UCL2'!$C:$F,MATCH("AWAY",'UCL2'!$C$1:$F$1,0),0),"")&amp;IFERROR(VLOOKUP(EF$2&amp;$A8,'UCL2'!$D:$E,MATCH("HOME",'UCL2'!$D$1:$E$1,0),0),"")&amp;IFERROR(VLOOKUP(EF$2&amp;$A8,'EU2'!$C:$F,MATCH("AWAY",'EU2'!$C$1:$F$1,0),0),"")&amp;IFERROR(VLOOKUP(EF$2&amp;$A8,'EU2'!$D:$E,MATCH("HOME",'EU2'!$D$1:$E$1,0),0),"")&amp;IFERROR(VLOOKUP(EF$2&amp;$A8,'EUC2'!$C:$F,MATCH("AWAY",'EUC2'!$C$1:$F$1,0),0),"")&amp;IFERROR(VLOOKUP(EF$2&amp;$A8,'EUC2'!$D:$E,MATCH("HOME",'EUC2'!$D$1:$E$1,0),0),"")</f>
        <v/>
      </c>
      <c r="EG8" s="25" t="str">
        <f>IFERROR(VLOOKUP(EG$2&amp;$B8,'FPL FIX2'!$N$1:$Q$400,MATCH("HOME",'FPL FIX2'!$N$1:$Q$1,0),0),"")&amp;IFERROR(VLOOKUP(EG$2&amp;$B8,'FPL FIX2'!$O$1:$P$400,MATCH("AWAY",'FPL FIX2'!$O$1:$P$1,0),0),"")&amp;IFERROR(VLOOKUP(EG$2&amp;$A8,'FA2'!$A:$D,MATCH("AWAY",'FA2'!$A$1:$D$1,0),0),"")&amp;IFERROR(VLOOKUP(EG$2&amp;$A8,'FA2'!$B:$C,MATCH("HOME",'FA2'!$B$1:$C$1,0),0),"")&amp;IFERROR(VLOOKUP(EG$2&amp;$A8,'EFL2'!$A:$D,MATCH("AWAY",'EFL2'!$A$1:$D$1,0),0),"")&amp;IFERROR(VLOOKUP(EG$2&amp;$A8,'EFL2'!$B:$C,MATCH("HOME",'EFL2'!$B$1:$C$1,0),0),"")&amp;IFERROR(VLOOKUP(EG$2&amp;$A8,'UCL2'!$C:$F,MATCH("AWAY",'UCL2'!$C$1:$F$1,0),0),"")&amp;IFERROR(VLOOKUP(EG$2&amp;$A8,'UCL2'!$D:$E,MATCH("HOME",'UCL2'!$D$1:$E$1,0),0),"")&amp;IFERROR(VLOOKUP(EG$2&amp;$A8,'EU2'!$C:$F,MATCH("AWAY",'EU2'!$C$1:$F$1,0),0),"")&amp;IFERROR(VLOOKUP(EG$2&amp;$A8,'EU2'!$D:$E,MATCH("HOME",'EU2'!$D$1:$E$1,0),0),"")&amp;IFERROR(VLOOKUP(EG$2&amp;$A8,'EUC2'!$C:$F,MATCH("AWAY",'EUC2'!$C$1:$F$1,0),0),"")&amp;IFERROR(VLOOKUP(EG$2&amp;$A8,'EUC2'!$D:$E,MATCH("HOME",'EUC2'!$D$1:$E$1,0),0),"")</f>
        <v/>
      </c>
      <c r="EH8" s="25" t="str">
        <f>IFERROR(VLOOKUP(EH$2&amp;$B8,'FPL FIX2'!$N$1:$Q$400,MATCH("HOME",'FPL FIX2'!$N$1:$Q$1,0),0),"")&amp;IFERROR(VLOOKUP(EH$2&amp;$B8,'FPL FIX2'!$O$1:$P$400,MATCH("AWAY",'FPL FIX2'!$O$1:$P$1,0),0),"")&amp;IFERROR(VLOOKUP(EH$2&amp;$A8,'FA2'!$A:$D,MATCH("AWAY",'FA2'!$A$1:$D$1,0),0),"")&amp;IFERROR(VLOOKUP(EH$2&amp;$A8,'FA2'!$B:$C,MATCH("HOME",'FA2'!$B$1:$C$1,0),0),"")&amp;IFERROR(VLOOKUP(EH$2&amp;$A8,'EFL2'!$A:$D,MATCH("AWAY",'EFL2'!$A$1:$D$1,0),0),"")&amp;IFERROR(VLOOKUP(EH$2&amp;$A8,'EFL2'!$B:$C,MATCH("HOME",'EFL2'!$B$1:$C$1,0),0),"")&amp;IFERROR(VLOOKUP(EH$2&amp;$A8,'UCL2'!$C:$F,MATCH("AWAY",'UCL2'!$C$1:$F$1,0),0),"")&amp;IFERROR(VLOOKUP(EH$2&amp;$A8,'UCL2'!$D:$E,MATCH("HOME",'UCL2'!$D$1:$E$1,0),0),"")&amp;IFERROR(VLOOKUP(EH$2&amp;$A8,'EU2'!$C:$F,MATCH("AWAY",'EU2'!$C$1:$F$1,0),0),"")&amp;IFERROR(VLOOKUP(EH$2&amp;$A8,'EU2'!$D:$E,MATCH("HOME",'EU2'!$D$1:$E$1,0),0),"")&amp;IFERROR(VLOOKUP(EH$2&amp;$A8,'EUC2'!$C:$F,MATCH("AWAY",'EUC2'!$C$1:$F$1,0),0),"")&amp;IFERROR(VLOOKUP(EH$2&amp;$A8,'EUC2'!$D:$E,MATCH("HOME",'EUC2'!$D$1:$E$1,0),0),"")</f>
        <v/>
      </c>
      <c r="EI8" s="25" t="str">
        <f>IFERROR(VLOOKUP(EI$2&amp;$B8,'FPL FIX2'!$N$1:$Q$400,MATCH("HOME",'FPL FIX2'!$N$1:$Q$1,0),0),"")&amp;IFERROR(VLOOKUP(EI$2&amp;$B8,'FPL FIX2'!$O$1:$P$400,MATCH("AWAY",'FPL FIX2'!$O$1:$P$1,0),0),"")&amp;IFERROR(VLOOKUP(EI$2&amp;$A8,'FA2'!$A:$D,MATCH("AWAY",'FA2'!$A$1:$D$1,0),0),"")&amp;IFERROR(VLOOKUP(EI$2&amp;$A8,'FA2'!$B:$C,MATCH("HOME",'FA2'!$B$1:$C$1,0),0),"")&amp;IFERROR(VLOOKUP(EI$2&amp;$A8,'EFL2'!$A:$D,MATCH("AWAY",'EFL2'!$A$1:$D$1,0),0),"")&amp;IFERROR(VLOOKUP(EI$2&amp;$A8,'EFL2'!$B:$C,MATCH("HOME",'EFL2'!$B$1:$C$1,0),0),"")&amp;IFERROR(VLOOKUP(EI$2&amp;$A8,'UCL2'!$C:$F,MATCH("AWAY",'UCL2'!$C$1:$F$1,0),0),"")&amp;IFERROR(VLOOKUP(EI$2&amp;$A8,'UCL2'!$D:$E,MATCH("HOME",'UCL2'!$D$1:$E$1,0),0),"")&amp;IFERROR(VLOOKUP(EI$2&amp;$A8,'EU2'!$C:$F,MATCH("AWAY",'EU2'!$C$1:$F$1,0),0),"")&amp;IFERROR(VLOOKUP(EI$2&amp;$A8,'EU2'!$D:$E,MATCH("HOME",'EU2'!$D$1:$E$1,0),0),"")&amp;IFERROR(VLOOKUP(EI$2&amp;$A8,'EUC2'!$C:$F,MATCH("AWAY",'EUC2'!$C$1:$F$1,0),0),"")&amp;IFERROR(VLOOKUP(EI$2&amp;$A8,'EUC2'!$D:$E,MATCH("HOME",'EUC2'!$D$1:$E$1,0),0),"")</f>
        <v/>
      </c>
      <c r="EJ8" s="25" t="str">
        <f>IFERROR(VLOOKUP(EJ$2&amp;$B8,'FPL FIX2'!$N$1:$Q$400,MATCH("HOME",'FPL FIX2'!$N$1:$Q$1,0),0),"")&amp;IFERROR(VLOOKUP(EJ$2&amp;$B8,'FPL FIX2'!$O$1:$P$400,MATCH("AWAY",'FPL FIX2'!$O$1:$P$1,0),0),"")&amp;IFERROR(VLOOKUP(EJ$2&amp;$A8,'FA2'!$A:$D,MATCH("AWAY",'FA2'!$A$1:$D$1,0),0),"")&amp;IFERROR(VLOOKUP(EJ$2&amp;$A8,'FA2'!$B:$C,MATCH("HOME",'FA2'!$B$1:$C$1,0),0),"")&amp;IFERROR(VLOOKUP(EJ$2&amp;$A8,'EFL2'!$A:$D,MATCH("AWAY",'EFL2'!$A$1:$D$1,0),0),"")&amp;IFERROR(VLOOKUP(EJ$2&amp;$A8,'EFL2'!$B:$C,MATCH("HOME",'EFL2'!$B$1:$C$1,0),0),"")&amp;IFERROR(VLOOKUP(EJ$2&amp;$A8,'UCL2'!$C:$F,MATCH("AWAY",'UCL2'!$C$1:$F$1,0),0),"")&amp;IFERROR(VLOOKUP(EJ$2&amp;$A8,'UCL2'!$D:$E,MATCH("HOME",'UCL2'!$D$1:$E$1,0),0),"")&amp;IFERROR(VLOOKUP(EJ$2&amp;$A8,'EU2'!$C:$F,MATCH("AWAY",'EU2'!$C$1:$F$1,0),0),"")&amp;IFERROR(VLOOKUP(EJ$2&amp;$A8,'EU2'!$D:$E,MATCH("HOME",'EU2'!$D$1:$E$1,0),0),"")&amp;IFERROR(VLOOKUP(EJ$2&amp;$A8,'EUC2'!$C:$F,MATCH("AWAY",'EUC2'!$C$1:$F$1,0),0),"")&amp;IFERROR(VLOOKUP(EJ$2&amp;$A8,'EUC2'!$D:$E,MATCH("HOME",'EUC2'!$D$1:$E$1,0),0),"")</f>
        <v/>
      </c>
      <c r="EK8" s="25" t="str">
        <f>IFERROR(VLOOKUP(EK$2&amp;$B8,'FPL FIX2'!$N$1:$Q$400,MATCH("HOME",'FPL FIX2'!$N$1:$Q$1,0),0),"")&amp;IFERROR(VLOOKUP(EK$2&amp;$B8,'FPL FIX2'!$O$1:$P$400,MATCH("AWAY",'FPL FIX2'!$O$1:$P$1,0),0),"")&amp;IFERROR(VLOOKUP(EK$2&amp;$A8,'FA2'!$A:$D,MATCH("AWAY",'FA2'!$A$1:$D$1,0),0),"")&amp;IFERROR(VLOOKUP(EK$2&amp;$A8,'FA2'!$B:$C,MATCH("HOME",'FA2'!$B$1:$C$1,0),0),"")&amp;IFERROR(VLOOKUP(EK$2&amp;$A8,'EFL2'!$A:$D,MATCH("AWAY",'EFL2'!$A$1:$D$1,0),0),"")&amp;IFERROR(VLOOKUP(EK$2&amp;$A8,'EFL2'!$B:$C,MATCH("HOME",'EFL2'!$B$1:$C$1,0),0),"")&amp;IFERROR(VLOOKUP(EK$2&amp;$A8,'UCL2'!$C:$F,MATCH("AWAY",'UCL2'!$C$1:$F$1,0),0),"")&amp;IFERROR(VLOOKUP(EK$2&amp;$A8,'UCL2'!$D:$E,MATCH("HOME",'UCL2'!$D$1:$E$1,0),0),"")&amp;IFERROR(VLOOKUP(EK$2&amp;$A8,'EU2'!$C:$F,MATCH("AWAY",'EU2'!$C$1:$F$1,0),0),"")&amp;IFERROR(VLOOKUP(EK$2&amp;$A8,'EU2'!$D:$E,MATCH("HOME",'EU2'!$D$1:$E$1,0),0),"")&amp;IFERROR(VLOOKUP(EK$2&amp;$A8,'EUC2'!$C:$F,MATCH("AWAY",'EUC2'!$C$1:$F$1,0),0),"")&amp;IFERROR(VLOOKUP(EK$2&amp;$A8,'EUC2'!$D:$E,MATCH("HOME",'EUC2'!$D$1:$E$1,0),0),"")</f>
        <v/>
      </c>
      <c r="EL8" s="25" t="str">
        <f>IFERROR(VLOOKUP(EL$2&amp;$B8,'FPL FIX2'!$N$1:$Q$400,MATCH("HOME",'FPL FIX2'!$N$1:$Q$1,0),0),"")&amp;IFERROR(VLOOKUP(EL$2&amp;$B8,'FPL FIX2'!$O$1:$P$400,MATCH("AWAY",'FPL FIX2'!$O$1:$P$1,0),0),"")&amp;IFERROR(VLOOKUP(EL$2&amp;$A8,'FA2'!$A:$D,MATCH("AWAY",'FA2'!$A$1:$D$1,0),0),"")&amp;IFERROR(VLOOKUP(EL$2&amp;$A8,'FA2'!$B:$C,MATCH("HOME",'FA2'!$B$1:$C$1,0),0),"")&amp;IFERROR(VLOOKUP(EL$2&amp;$A8,'EFL2'!$A:$D,MATCH("AWAY",'EFL2'!$A$1:$D$1,0),0),"")&amp;IFERROR(VLOOKUP(EL$2&amp;$A8,'EFL2'!$B:$C,MATCH("HOME",'EFL2'!$B$1:$C$1,0),0),"")&amp;IFERROR(VLOOKUP(EL$2&amp;$A8,'UCL2'!$C:$F,MATCH("AWAY",'UCL2'!$C$1:$F$1,0),0),"")&amp;IFERROR(VLOOKUP(EL$2&amp;$A8,'UCL2'!$D:$E,MATCH("HOME",'UCL2'!$D$1:$E$1,0),0),"")&amp;IFERROR(VLOOKUP(EL$2&amp;$A8,'EU2'!$C:$F,MATCH("AWAY",'EU2'!$C$1:$F$1,0),0),"")&amp;IFERROR(VLOOKUP(EL$2&amp;$A8,'EU2'!$D:$E,MATCH("HOME",'EU2'!$D$1:$E$1,0),0),"")&amp;IFERROR(VLOOKUP(EL$2&amp;$A8,'EUC2'!$C:$F,MATCH("AWAY",'EUC2'!$C$1:$F$1,0),0),"")&amp;IFERROR(VLOOKUP(EL$2&amp;$A8,'EUC2'!$D:$E,MATCH("HOME",'EUC2'!$D$1:$E$1,0),0),"")</f>
        <v/>
      </c>
      <c r="EM8" s="25" t="str">
        <f>IFERROR(VLOOKUP(EM$2&amp;$B8,'FPL FIX2'!$N$1:$Q$400,MATCH("HOME",'FPL FIX2'!$N$1:$Q$1,0),0),"")&amp;IFERROR(VLOOKUP(EM$2&amp;$B8,'FPL FIX2'!$O$1:$P$400,MATCH("AWAY",'FPL FIX2'!$O$1:$P$1,0),0),"")&amp;IFERROR(VLOOKUP(EM$2&amp;$A8,'FA2'!$A:$D,MATCH("AWAY",'FA2'!$A$1:$D$1,0),0),"")&amp;IFERROR(VLOOKUP(EM$2&amp;$A8,'FA2'!$B:$C,MATCH("HOME",'FA2'!$B$1:$C$1,0),0),"")&amp;IFERROR(VLOOKUP(EM$2&amp;$A8,'EFL2'!$A:$D,MATCH("AWAY",'EFL2'!$A$1:$D$1,0),0),"")&amp;IFERROR(VLOOKUP(EM$2&amp;$A8,'EFL2'!$B:$C,MATCH("HOME",'EFL2'!$B$1:$C$1,0),0),"")&amp;IFERROR(VLOOKUP(EM$2&amp;$A8,'UCL2'!$C:$F,MATCH("AWAY",'UCL2'!$C$1:$F$1,0),0),"")&amp;IFERROR(VLOOKUP(EM$2&amp;$A8,'UCL2'!$D:$E,MATCH("HOME",'UCL2'!$D$1:$E$1,0),0),"")&amp;IFERROR(VLOOKUP(EM$2&amp;$A8,'EU2'!$C:$F,MATCH("AWAY",'EU2'!$C$1:$F$1,0),0),"")&amp;IFERROR(VLOOKUP(EM$2&amp;$A8,'EU2'!$D:$E,MATCH("HOME",'EU2'!$D$1:$E$1,0),0),"")&amp;IFERROR(VLOOKUP(EM$2&amp;$A8,'EUC2'!$C:$F,MATCH("AWAY",'EUC2'!$C$1:$F$1,0),0),"")&amp;IFERROR(VLOOKUP(EM$2&amp;$A8,'EUC2'!$D:$E,MATCH("HOME",'EUC2'!$D$1:$E$1,0),0),"")</f>
        <v/>
      </c>
      <c r="EN8" s="25" t="str">
        <f>IFERROR(VLOOKUP(EN$2&amp;$B8,'FPL FIX2'!$N$1:$Q$400,MATCH("HOME",'FPL FIX2'!$N$1:$Q$1,0),0),"")&amp;IFERROR(VLOOKUP(EN$2&amp;$B8,'FPL FIX2'!$O$1:$P$400,MATCH("AWAY",'FPL FIX2'!$O$1:$P$1,0),0),"")&amp;IFERROR(VLOOKUP(EN$2&amp;$A8,'FA2'!$A:$D,MATCH("AWAY",'FA2'!$A$1:$D$1,0),0),"")&amp;IFERROR(VLOOKUP(EN$2&amp;$A8,'FA2'!$B:$C,MATCH("HOME",'FA2'!$B$1:$C$1,0),0),"")&amp;IFERROR(VLOOKUP(EN$2&amp;$A8,'EFL2'!$A:$D,MATCH("AWAY",'EFL2'!$A$1:$D$1,0),0),"")&amp;IFERROR(VLOOKUP(EN$2&amp;$A8,'EFL2'!$B:$C,MATCH("HOME",'EFL2'!$B$1:$C$1,0),0),"")&amp;IFERROR(VLOOKUP(EN$2&amp;$A8,'UCL2'!$C:$F,MATCH("AWAY",'UCL2'!$C$1:$F$1,0),0),"")&amp;IFERROR(VLOOKUP(EN$2&amp;$A8,'UCL2'!$D:$E,MATCH("HOME",'UCL2'!$D$1:$E$1,0),0),"")&amp;IFERROR(VLOOKUP(EN$2&amp;$A8,'EU2'!$C:$F,MATCH("AWAY",'EU2'!$C$1:$F$1,0),0),"")&amp;IFERROR(VLOOKUP(EN$2&amp;$A8,'EU2'!$D:$E,MATCH("HOME",'EU2'!$D$1:$E$1,0),0),"")&amp;IFERROR(VLOOKUP(EN$2&amp;$A8,'EUC2'!$C:$F,MATCH("AWAY",'EUC2'!$C$1:$F$1,0),0),"")&amp;IFERROR(VLOOKUP(EN$2&amp;$A8,'EUC2'!$D:$E,MATCH("HOME",'EUC2'!$D$1:$E$1,0),0),"")</f>
        <v/>
      </c>
      <c r="EO8" s="25" t="str">
        <f>IFERROR(VLOOKUP(EO$2&amp;$B8,'FPL FIX2'!$N$1:$Q$400,MATCH("HOME",'FPL FIX2'!$N$1:$Q$1,0),0),"")&amp;IFERROR(VLOOKUP(EO$2&amp;$B8,'FPL FIX2'!$O$1:$P$400,MATCH("AWAY",'FPL FIX2'!$O$1:$P$1,0),0),"")&amp;IFERROR(VLOOKUP(EO$2&amp;$A8,'FA2'!$A:$D,MATCH("AWAY",'FA2'!$A$1:$D$1,0),0),"")&amp;IFERROR(VLOOKUP(EO$2&amp;$A8,'FA2'!$B:$C,MATCH("HOME",'FA2'!$B$1:$C$1,0),0),"")&amp;IFERROR(VLOOKUP(EO$2&amp;$A8,'EFL2'!$A:$D,MATCH("AWAY",'EFL2'!$A$1:$D$1,0),0),"")&amp;IFERROR(VLOOKUP(EO$2&amp;$A8,'EFL2'!$B:$C,MATCH("HOME",'EFL2'!$B$1:$C$1,0),0),"")&amp;IFERROR(VLOOKUP(EO$2&amp;$A8,'UCL2'!$C:$F,MATCH("AWAY",'UCL2'!$C$1:$F$1,0),0),"")&amp;IFERROR(VLOOKUP(EO$2&amp;$A8,'UCL2'!$D:$E,MATCH("HOME",'UCL2'!$D$1:$E$1,0),0),"")&amp;IFERROR(VLOOKUP(EO$2&amp;$A8,'EU2'!$C:$F,MATCH("AWAY",'EU2'!$C$1:$F$1,0),0),"")&amp;IFERROR(VLOOKUP(EO$2&amp;$A8,'EU2'!$D:$E,MATCH("HOME",'EU2'!$D$1:$E$1,0),0),"")&amp;IFERROR(VLOOKUP(EO$2&amp;$A8,'EUC2'!$C:$F,MATCH("AWAY",'EUC2'!$C$1:$F$1,0),0),"")&amp;IFERROR(VLOOKUP(EO$2&amp;$A8,'EUC2'!$D:$E,MATCH("HOME",'EUC2'!$D$1:$E$1,0),0),"")</f>
        <v>Charlton Ath</v>
      </c>
      <c r="EP8" s="25" t="str">
        <f>IFERROR(VLOOKUP(EP$2&amp;$B8,'FPL FIX2'!$N$1:$Q$400,MATCH("HOME",'FPL FIX2'!$N$1:$Q$1,0),0),"")&amp;IFERROR(VLOOKUP(EP$2&amp;$B8,'FPL FIX2'!$O$1:$P$400,MATCH("AWAY",'FPL FIX2'!$O$1:$P$1,0),0),"")&amp;IFERROR(VLOOKUP(EP$2&amp;$A8,'FA2'!$A:$D,MATCH("AWAY",'FA2'!$A$1:$D$1,0),0),"")&amp;IFERROR(VLOOKUP(EP$2&amp;$A8,'FA2'!$B:$C,MATCH("HOME",'FA2'!$B$1:$C$1,0),0),"")&amp;IFERROR(VLOOKUP(EP$2&amp;$A8,'EFL2'!$A:$D,MATCH("AWAY",'EFL2'!$A$1:$D$1,0),0),"")&amp;IFERROR(VLOOKUP(EP$2&amp;$A8,'EFL2'!$B:$C,MATCH("HOME",'EFL2'!$B$1:$C$1,0),0),"")&amp;IFERROR(VLOOKUP(EP$2&amp;$A8,'UCL2'!$C:$F,MATCH("AWAY",'UCL2'!$C$1:$F$1,0),0),"")&amp;IFERROR(VLOOKUP(EP$2&amp;$A8,'UCL2'!$D:$E,MATCH("HOME",'UCL2'!$D$1:$E$1,0),0),"")&amp;IFERROR(VLOOKUP(EP$2&amp;$A8,'EU2'!$C:$F,MATCH("AWAY",'EU2'!$C$1:$F$1,0),0),"")&amp;IFERROR(VLOOKUP(EP$2&amp;$A8,'EU2'!$D:$E,MATCH("HOME",'EU2'!$D$1:$E$1,0),0),"")&amp;IFERROR(VLOOKUP(EP$2&amp;$A8,'EUC2'!$C:$F,MATCH("AWAY",'EUC2'!$C$1:$F$1,0),0),"")&amp;IFERROR(VLOOKUP(EP$2&amp;$A8,'EUC2'!$D:$E,MATCH("HOME",'EUC2'!$D$1:$E$1,0),0),"")</f>
        <v/>
      </c>
      <c r="EQ8" s="25" t="str">
        <f>IFERROR(VLOOKUP(EQ$2&amp;$B8,'FPL FIX2'!$N$1:$Q$400,MATCH("HOME",'FPL FIX2'!$N$1:$Q$1,0),0),"")&amp;IFERROR(VLOOKUP(EQ$2&amp;$B8,'FPL FIX2'!$O$1:$P$400,MATCH("AWAY",'FPL FIX2'!$O$1:$P$1,0),0),"")&amp;IFERROR(VLOOKUP(EQ$2&amp;$A8,'FA2'!$A:$D,MATCH("AWAY",'FA2'!$A$1:$D$1,0),0),"")&amp;IFERROR(VLOOKUP(EQ$2&amp;$A8,'FA2'!$B:$C,MATCH("HOME",'FA2'!$B$1:$C$1,0),0),"")&amp;IFERROR(VLOOKUP(EQ$2&amp;$A8,'EFL2'!$A:$D,MATCH("AWAY",'EFL2'!$A$1:$D$1,0),0),"")&amp;IFERROR(VLOOKUP(EQ$2&amp;$A8,'EFL2'!$B:$C,MATCH("HOME",'EFL2'!$B$1:$C$1,0),0),"")&amp;IFERROR(VLOOKUP(EQ$2&amp;$A8,'UCL2'!$C:$F,MATCH("AWAY",'UCL2'!$C$1:$F$1,0),0),"")&amp;IFERROR(VLOOKUP(EQ$2&amp;$A8,'UCL2'!$D:$E,MATCH("HOME",'UCL2'!$D$1:$E$1,0),0),"")&amp;IFERROR(VLOOKUP(EQ$2&amp;$A8,'EU2'!$C:$F,MATCH("AWAY",'EU2'!$C$1:$F$1,0),0),"")&amp;IFERROR(VLOOKUP(EQ$2&amp;$A8,'EU2'!$D:$E,MATCH("HOME",'EU2'!$D$1:$E$1,0),0),"")&amp;IFERROR(VLOOKUP(EQ$2&amp;$A8,'EUC2'!$C:$F,MATCH("AWAY",'EUC2'!$C$1:$F$1,0),0),"")&amp;IFERROR(VLOOKUP(EQ$2&amp;$A8,'EUC2'!$D:$E,MATCH("HOME",'EUC2'!$D$1:$E$1,0),0),"")</f>
        <v/>
      </c>
      <c r="ER8" s="25" t="str">
        <f>IFERROR(VLOOKUP(ER$2&amp;$B8,'FPL FIX2'!$N$1:$Q$400,MATCH("HOME",'FPL FIX2'!$N$1:$Q$1,0),0),"")&amp;IFERROR(VLOOKUP(ER$2&amp;$B8,'FPL FIX2'!$O$1:$P$400,MATCH("AWAY",'FPL FIX2'!$O$1:$P$1,0),0),"")&amp;IFERROR(VLOOKUP(ER$2&amp;$A8,'FA2'!$A:$D,MATCH("AWAY",'FA2'!$A$1:$D$1,0),0),"")&amp;IFERROR(VLOOKUP(ER$2&amp;$A8,'FA2'!$B:$C,MATCH("HOME",'FA2'!$B$1:$C$1,0),0),"")&amp;IFERROR(VLOOKUP(ER$2&amp;$A8,'EFL2'!$A:$D,MATCH("AWAY",'EFL2'!$A$1:$D$1,0),0),"")&amp;IFERROR(VLOOKUP(ER$2&amp;$A8,'EFL2'!$B:$C,MATCH("HOME",'EFL2'!$B$1:$C$1,0),0),"")&amp;IFERROR(VLOOKUP(ER$2&amp;$A8,'UCL2'!$C:$F,MATCH("AWAY",'UCL2'!$C$1:$F$1,0),0),"")&amp;IFERROR(VLOOKUP(ER$2&amp;$A8,'UCL2'!$D:$E,MATCH("HOME",'UCL2'!$D$1:$E$1,0),0),"")&amp;IFERROR(VLOOKUP(ER$2&amp;$A8,'EU2'!$C:$F,MATCH("AWAY",'EU2'!$C$1:$F$1,0),0),"")&amp;IFERROR(VLOOKUP(ER$2&amp;$A8,'EU2'!$D:$E,MATCH("HOME",'EU2'!$D$1:$E$1,0),0),"")&amp;IFERROR(VLOOKUP(ER$2&amp;$A8,'EUC2'!$C:$F,MATCH("AWAY",'EUC2'!$C$1:$F$1,0),0),"")&amp;IFERROR(VLOOKUP(ER$2&amp;$A8,'EUC2'!$D:$E,MATCH("HOME",'EUC2'!$D$1:$E$1,0),0),"")</f>
        <v/>
      </c>
      <c r="ES8" s="25" t="str">
        <f>IFERROR(VLOOKUP(ES$2&amp;$B8,'FPL FIX2'!$N$1:$Q$400,MATCH("HOME",'FPL FIX2'!$N$1:$Q$1,0),0),"")&amp;IFERROR(VLOOKUP(ES$2&amp;$B8,'FPL FIX2'!$O$1:$P$400,MATCH("AWAY",'FPL FIX2'!$O$1:$P$1,0),0),"")&amp;IFERROR(VLOOKUP(ES$2&amp;$A8,'FA2'!$A:$D,MATCH("AWAY",'FA2'!$A$1:$D$1,0),0),"")&amp;IFERROR(VLOOKUP(ES$2&amp;$A8,'FA2'!$B:$C,MATCH("HOME",'FA2'!$B$1:$C$1,0),0),"")&amp;IFERROR(VLOOKUP(ES$2&amp;$A8,'EFL2'!$A:$D,MATCH("AWAY",'EFL2'!$A$1:$D$1,0),0),"")&amp;IFERROR(VLOOKUP(ES$2&amp;$A8,'EFL2'!$B:$C,MATCH("HOME",'EFL2'!$B$1:$C$1,0),0),"")&amp;IFERROR(VLOOKUP(ES$2&amp;$A8,'UCL2'!$C:$F,MATCH("AWAY",'UCL2'!$C$1:$F$1,0),0),"")&amp;IFERROR(VLOOKUP(ES$2&amp;$A8,'UCL2'!$D:$E,MATCH("HOME",'UCL2'!$D$1:$E$1,0),0),"")&amp;IFERROR(VLOOKUP(ES$2&amp;$A8,'EU2'!$C:$F,MATCH("AWAY",'EU2'!$C$1:$F$1,0),0),"")&amp;IFERROR(VLOOKUP(ES$2&amp;$A8,'EU2'!$D:$E,MATCH("HOME",'EU2'!$D$1:$E$1,0),0),"")&amp;IFERROR(VLOOKUP(ES$2&amp;$A8,'EUC2'!$C:$F,MATCH("AWAY",'EUC2'!$C$1:$F$1,0),0),"")&amp;IFERROR(VLOOKUP(ES$2&amp;$A8,'EUC2'!$D:$E,MATCH("HOME",'EUC2'!$D$1:$E$1,0),0),"")</f>
        <v/>
      </c>
      <c r="ET8" s="25" t="str">
        <f>IFERROR(VLOOKUP(ET$2&amp;$B8,'FPL FIX2'!$N$1:$Q$400,MATCH("HOME",'FPL FIX2'!$N$1:$Q$1,0),0),"")&amp;IFERROR(VLOOKUP(ET$2&amp;$B8,'FPL FIX2'!$O$1:$P$400,MATCH("AWAY",'FPL FIX2'!$O$1:$P$1,0),0),"")&amp;IFERROR(VLOOKUP(ET$2&amp;$A8,'FA2'!$A:$D,MATCH("AWAY",'FA2'!$A$1:$D$1,0),0),"")&amp;IFERROR(VLOOKUP(ET$2&amp;$A8,'FA2'!$B:$C,MATCH("HOME",'FA2'!$B$1:$C$1,0),0),"")&amp;IFERROR(VLOOKUP(ET$2&amp;$A8,'EFL2'!$A:$D,MATCH("AWAY",'EFL2'!$A$1:$D$1,0),0),"")&amp;IFERROR(VLOOKUP(ET$2&amp;$A8,'EFL2'!$B:$C,MATCH("HOME",'EFL2'!$B$1:$C$1,0),0),"")&amp;IFERROR(VLOOKUP(ET$2&amp;$A8,'UCL2'!$C:$F,MATCH("AWAY",'UCL2'!$C$1:$F$1,0),0),"")&amp;IFERROR(VLOOKUP(ET$2&amp;$A8,'UCL2'!$D:$E,MATCH("HOME",'UCL2'!$D$1:$E$1,0),0),"")&amp;IFERROR(VLOOKUP(ET$2&amp;$A8,'EU2'!$C:$F,MATCH("AWAY",'EU2'!$C$1:$F$1,0),0),"")&amp;IFERROR(VLOOKUP(ET$2&amp;$A8,'EU2'!$D:$E,MATCH("HOME",'EU2'!$D$1:$E$1,0),0),"")&amp;IFERROR(VLOOKUP(ET$2&amp;$A8,'EUC2'!$C:$F,MATCH("AWAY",'EUC2'!$C$1:$F$1,0),0),"")&amp;IFERROR(VLOOKUP(ET$2&amp;$A8,'EUC2'!$D:$E,MATCH("HOME",'EUC2'!$D$1:$E$1,0),0),"")</f>
        <v>sou</v>
      </c>
      <c r="EU8" s="25" t="str">
        <f>IFERROR(VLOOKUP(EU$2&amp;$B8,'FPL FIX2'!$N$1:$Q$400,MATCH("HOME",'FPL FIX2'!$N$1:$Q$1,0),0),"")&amp;IFERROR(VLOOKUP(EU$2&amp;$B8,'FPL FIX2'!$O$1:$P$400,MATCH("AWAY",'FPL FIX2'!$O$1:$P$1,0),0),"")&amp;IFERROR(VLOOKUP(EU$2&amp;$A8,'FA2'!$A:$D,MATCH("AWAY",'FA2'!$A$1:$D$1,0),0),"")&amp;IFERROR(VLOOKUP(EU$2&amp;$A8,'FA2'!$B:$C,MATCH("HOME",'FA2'!$B$1:$C$1,0),0),"")&amp;IFERROR(VLOOKUP(EU$2&amp;$A8,'EFL2'!$A:$D,MATCH("AWAY",'EFL2'!$A$1:$D$1,0),0),"")&amp;IFERROR(VLOOKUP(EU$2&amp;$A8,'EFL2'!$B:$C,MATCH("HOME",'EFL2'!$B$1:$C$1,0),0),"")&amp;IFERROR(VLOOKUP(EU$2&amp;$A8,'UCL2'!$C:$F,MATCH("AWAY",'UCL2'!$C$1:$F$1,0),0),"")&amp;IFERROR(VLOOKUP(EU$2&amp;$A8,'UCL2'!$D:$E,MATCH("HOME",'UCL2'!$D$1:$E$1,0),0),"")&amp;IFERROR(VLOOKUP(EU$2&amp;$A8,'EU2'!$C:$F,MATCH("AWAY",'EU2'!$C$1:$F$1,0),0),"")&amp;IFERROR(VLOOKUP(EU$2&amp;$A8,'EU2'!$D:$E,MATCH("HOME",'EU2'!$D$1:$E$1,0),0),"")&amp;IFERROR(VLOOKUP(EU$2&amp;$A8,'EUC2'!$C:$F,MATCH("AWAY",'EUC2'!$C$1:$F$1,0),0),"")&amp;IFERROR(VLOOKUP(EU$2&amp;$A8,'EUC2'!$D:$E,MATCH("HOME",'EUC2'!$D$1:$E$1,0),0),"")</f>
        <v/>
      </c>
      <c r="EV8" s="25" t="str">
        <f>IFERROR(VLOOKUP(EV$2&amp;$B8,'FPL FIX2'!$N$1:$Q$400,MATCH("HOME",'FPL FIX2'!$N$1:$Q$1,0),0),"")&amp;IFERROR(VLOOKUP(EV$2&amp;$B8,'FPL FIX2'!$O$1:$P$400,MATCH("AWAY",'FPL FIX2'!$O$1:$P$1,0),0),"")&amp;IFERROR(VLOOKUP(EV$2&amp;$A8,'FA2'!$A:$D,MATCH("AWAY",'FA2'!$A$1:$D$1,0),0),"")&amp;IFERROR(VLOOKUP(EV$2&amp;$A8,'FA2'!$B:$C,MATCH("HOME",'FA2'!$B$1:$C$1,0),0),"")&amp;IFERROR(VLOOKUP(EV$2&amp;$A8,'EFL2'!$A:$D,MATCH("AWAY",'EFL2'!$A$1:$D$1,0),0),"")&amp;IFERROR(VLOOKUP(EV$2&amp;$A8,'EFL2'!$B:$C,MATCH("HOME",'EFL2'!$B$1:$C$1,0),0),"")&amp;IFERROR(VLOOKUP(EV$2&amp;$A8,'UCL2'!$C:$F,MATCH("AWAY",'UCL2'!$C$1:$F$1,0),0),"")&amp;IFERROR(VLOOKUP(EV$2&amp;$A8,'UCL2'!$D:$E,MATCH("HOME",'UCL2'!$D$1:$E$1,0),0),"")&amp;IFERROR(VLOOKUP(EV$2&amp;$A8,'EU2'!$C:$F,MATCH("AWAY",'EU2'!$C$1:$F$1,0),0),"")&amp;IFERROR(VLOOKUP(EV$2&amp;$A8,'EU2'!$D:$E,MATCH("HOME",'EU2'!$D$1:$E$1,0),0),"")&amp;IFERROR(VLOOKUP(EV$2&amp;$A8,'EUC2'!$C:$F,MATCH("AWAY",'EUC2'!$C$1:$F$1,0),0),"")&amp;IFERROR(VLOOKUP(EV$2&amp;$A8,'EUC2'!$D:$E,MATCH("HOME",'EUC2'!$D$1:$E$1,0),0),"")</f>
        <v/>
      </c>
      <c r="EW8" s="25" t="str">
        <f>IFERROR(VLOOKUP(EW$2&amp;$B8,'FPL FIX2'!$N$1:$Q$400,MATCH("HOME",'FPL FIX2'!$N$1:$Q$1,0),0),"")&amp;IFERROR(VLOOKUP(EW$2&amp;$B8,'FPL FIX2'!$O$1:$P$400,MATCH("AWAY",'FPL FIX2'!$O$1:$P$1,0),0),"")&amp;IFERROR(VLOOKUP(EW$2&amp;$A8,'FA2'!$A:$D,MATCH("AWAY",'FA2'!$A$1:$D$1,0),0),"")&amp;IFERROR(VLOOKUP(EW$2&amp;$A8,'FA2'!$B:$C,MATCH("HOME",'FA2'!$B$1:$C$1,0),0),"")&amp;IFERROR(VLOOKUP(EW$2&amp;$A8,'EFL2'!$A:$D,MATCH("AWAY",'EFL2'!$A$1:$D$1,0),0),"")&amp;IFERROR(VLOOKUP(EW$2&amp;$A8,'EFL2'!$B:$C,MATCH("HOME",'EFL2'!$B$1:$C$1,0),0),"")&amp;IFERROR(VLOOKUP(EW$2&amp;$A8,'UCL2'!$C:$F,MATCH("AWAY",'UCL2'!$C$1:$F$1,0),0),"")&amp;IFERROR(VLOOKUP(EW$2&amp;$A8,'UCL2'!$D:$E,MATCH("HOME",'UCL2'!$D$1:$E$1,0),0),"")&amp;IFERROR(VLOOKUP(EW$2&amp;$A8,'EU2'!$C:$F,MATCH("AWAY",'EU2'!$C$1:$F$1,0),0),"")&amp;IFERROR(VLOOKUP(EW$2&amp;$A8,'EU2'!$D:$E,MATCH("HOME",'EU2'!$D$1:$E$1,0),0),"")&amp;IFERROR(VLOOKUP(EW$2&amp;$A8,'EUC2'!$C:$F,MATCH("AWAY",'EUC2'!$C$1:$F$1,0),0),"")&amp;IFERROR(VLOOKUP(EW$2&amp;$A8,'EUC2'!$D:$E,MATCH("HOME",'EUC2'!$D$1:$E$1,0),0),"")</f>
        <v/>
      </c>
      <c r="EX8" s="25" t="str">
        <f>IFERROR(VLOOKUP(EX$2&amp;$B8,'FPL FIX2'!$N$1:$Q$400,MATCH("HOME",'FPL FIX2'!$N$1:$Q$1,0),0),"")&amp;IFERROR(VLOOKUP(EX$2&amp;$B8,'FPL FIX2'!$O$1:$P$400,MATCH("AWAY",'FPL FIX2'!$O$1:$P$1,0),0),"")&amp;IFERROR(VLOOKUP(EX$2&amp;$A8,'FA2'!$A:$D,MATCH("AWAY",'FA2'!$A$1:$D$1,0),0),"")&amp;IFERROR(VLOOKUP(EX$2&amp;$A8,'FA2'!$B:$C,MATCH("HOME",'FA2'!$B$1:$C$1,0),0),"")&amp;IFERROR(VLOOKUP(EX$2&amp;$A8,'EFL2'!$A:$D,MATCH("AWAY",'EFL2'!$A$1:$D$1,0),0),"")&amp;IFERROR(VLOOKUP(EX$2&amp;$A8,'EFL2'!$B:$C,MATCH("HOME",'EFL2'!$B$1:$C$1,0),0),"")&amp;IFERROR(VLOOKUP(EX$2&amp;$A8,'UCL2'!$C:$F,MATCH("AWAY",'UCL2'!$C$1:$F$1,0),0),"")&amp;IFERROR(VLOOKUP(EX$2&amp;$A8,'UCL2'!$D:$E,MATCH("HOME",'UCL2'!$D$1:$E$1,0),0),"")&amp;IFERROR(VLOOKUP(EX$2&amp;$A8,'EU2'!$C:$F,MATCH("AWAY",'EU2'!$C$1:$F$1,0),0),"")&amp;IFERROR(VLOOKUP(EX$2&amp;$A8,'EU2'!$D:$E,MATCH("HOME",'EU2'!$D$1:$E$1,0),0),"")&amp;IFERROR(VLOOKUP(EX$2&amp;$A8,'EUC2'!$C:$F,MATCH("AWAY",'EUC2'!$C$1:$F$1,0),0),"")&amp;IFERROR(VLOOKUP(EX$2&amp;$A8,'EUC2'!$D:$E,MATCH("HOME",'EUC2'!$D$1:$E$1,0),0),"")</f>
        <v/>
      </c>
      <c r="EY8" s="25" t="str">
        <f>IFERROR(VLOOKUP(EY$2&amp;$B8,'FPL FIX2'!$N$1:$Q$400,MATCH("HOME",'FPL FIX2'!$N$1:$Q$1,0),0),"")&amp;IFERROR(VLOOKUP(EY$2&amp;$B8,'FPL FIX2'!$O$1:$P$400,MATCH("AWAY",'FPL FIX2'!$O$1:$P$1,0),0),"")&amp;IFERROR(VLOOKUP(EY$2&amp;$A8,'FA2'!$A:$D,MATCH("AWAY",'FA2'!$A$1:$D$1,0),0),"")&amp;IFERROR(VLOOKUP(EY$2&amp;$A8,'FA2'!$B:$C,MATCH("HOME",'FA2'!$B$1:$C$1,0),0),"")&amp;IFERROR(VLOOKUP(EY$2&amp;$A8,'EFL2'!$A:$D,MATCH("AWAY",'EFL2'!$A$1:$D$1,0),0),"")&amp;IFERROR(VLOOKUP(EY$2&amp;$A8,'EFL2'!$B:$C,MATCH("HOME",'EFL2'!$B$1:$C$1,0),0),"")&amp;IFERROR(VLOOKUP(EY$2&amp;$A8,'UCL2'!$C:$F,MATCH("AWAY",'UCL2'!$C$1:$F$1,0),0),"")&amp;IFERROR(VLOOKUP(EY$2&amp;$A8,'UCL2'!$D:$E,MATCH("HOME",'UCL2'!$D$1:$E$1,0),0),"")&amp;IFERROR(VLOOKUP(EY$2&amp;$A8,'EU2'!$C:$F,MATCH("AWAY",'EU2'!$C$1:$F$1,0),0),"")&amp;IFERROR(VLOOKUP(EY$2&amp;$A8,'EU2'!$D:$E,MATCH("HOME",'EU2'!$D$1:$E$1,0),0),"")&amp;IFERROR(VLOOKUP(EY$2&amp;$A8,'EUC2'!$C:$F,MATCH("AWAY",'EUC2'!$C$1:$F$1,0),0),"")&amp;IFERROR(VLOOKUP(EY$2&amp;$A8,'EUC2'!$D:$E,MATCH("HOME",'EUC2'!$D$1:$E$1,0),0),"")</f>
        <v>ARS</v>
      </c>
      <c r="EZ8" s="25" t="str">
        <f>IFERROR(VLOOKUP(EZ$2&amp;$B8,'FPL FIX2'!$N$1:$Q$400,MATCH("HOME",'FPL FIX2'!$N$1:$Q$1,0),0),"")&amp;IFERROR(VLOOKUP(EZ$2&amp;$B8,'FPL FIX2'!$O$1:$P$400,MATCH("AWAY",'FPL FIX2'!$O$1:$P$1,0),0),"")&amp;IFERROR(VLOOKUP(EZ$2&amp;$A8,'FA2'!$A:$D,MATCH("AWAY",'FA2'!$A$1:$D$1,0),0),"")&amp;IFERROR(VLOOKUP(EZ$2&amp;$A8,'FA2'!$B:$C,MATCH("HOME",'FA2'!$B$1:$C$1,0),0),"")&amp;IFERROR(VLOOKUP(EZ$2&amp;$A8,'EFL2'!$A:$D,MATCH("AWAY",'EFL2'!$A$1:$D$1,0),0),"")&amp;IFERROR(VLOOKUP(EZ$2&amp;$A8,'EFL2'!$B:$C,MATCH("HOME",'EFL2'!$B$1:$C$1,0),0),"")&amp;IFERROR(VLOOKUP(EZ$2&amp;$A8,'UCL2'!$C:$F,MATCH("AWAY",'UCL2'!$C$1:$F$1,0),0),"")&amp;IFERROR(VLOOKUP(EZ$2&amp;$A8,'UCL2'!$D:$E,MATCH("HOME",'UCL2'!$D$1:$E$1,0),0),"")&amp;IFERROR(VLOOKUP(EZ$2&amp;$A8,'EU2'!$C:$F,MATCH("AWAY",'EU2'!$C$1:$F$1,0),0),"")&amp;IFERROR(VLOOKUP(EZ$2&amp;$A8,'EU2'!$D:$E,MATCH("HOME",'EU2'!$D$1:$E$1,0),0),"")&amp;IFERROR(VLOOKUP(EZ$2&amp;$A8,'EUC2'!$C:$F,MATCH("AWAY",'EUC2'!$C$1:$F$1,0),0),"")&amp;IFERROR(VLOOKUP(EZ$2&amp;$A8,'EUC2'!$D:$E,MATCH("HOME",'EUC2'!$D$1:$E$1,0),0),"")</f>
        <v/>
      </c>
      <c r="FA8" s="25" t="str">
        <f>IFERROR(VLOOKUP(FA$2&amp;$B8,'FPL FIX2'!$N$1:$Q$400,MATCH("HOME",'FPL FIX2'!$N$1:$Q$1,0),0),"")&amp;IFERROR(VLOOKUP(FA$2&amp;$B8,'FPL FIX2'!$O$1:$P$400,MATCH("AWAY",'FPL FIX2'!$O$1:$P$1,0),0),"")&amp;IFERROR(VLOOKUP(FA$2&amp;$A8,'FA2'!$A:$D,MATCH("AWAY",'FA2'!$A$1:$D$1,0),0),"")&amp;IFERROR(VLOOKUP(FA$2&amp;$A8,'FA2'!$B:$C,MATCH("HOME",'FA2'!$B$1:$C$1,0),0),"")&amp;IFERROR(VLOOKUP(FA$2&amp;$A8,'EFL2'!$A:$D,MATCH("AWAY",'EFL2'!$A$1:$D$1,0),0),"")&amp;IFERROR(VLOOKUP(FA$2&amp;$A8,'EFL2'!$B:$C,MATCH("HOME",'EFL2'!$B$1:$C$1,0),0),"")&amp;IFERROR(VLOOKUP(FA$2&amp;$A8,'UCL2'!$C:$F,MATCH("AWAY",'UCL2'!$C$1:$F$1,0),0),"")&amp;IFERROR(VLOOKUP(FA$2&amp;$A8,'UCL2'!$D:$E,MATCH("HOME",'UCL2'!$D$1:$E$1,0),0),"")&amp;IFERROR(VLOOKUP(FA$2&amp;$A8,'EU2'!$C:$F,MATCH("AWAY",'EU2'!$C$1:$F$1,0),0),"")&amp;IFERROR(VLOOKUP(FA$2&amp;$A8,'EU2'!$D:$E,MATCH("HOME",'EU2'!$D$1:$E$1,0),0),"")&amp;IFERROR(VLOOKUP(FA$2&amp;$A8,'EUC2'!$C:$F,MATCH("AWAY",'EUC2'!$C$1:$F$1,0),0),"")&amp;IFERROR(VLOOKUP(FA$2&amp;$A8,'EUC2'!$D:$E,MATCH("HOME",'EUC2'!$D$1:$E$1,0),0),"")</f>
        <v/>
      </c>
      <c r="FB8" s="25" t="str">
        <f>IFERROR(VLOOKUP(FB$2&amp;$B8,'FPL FIX2'!$N$1:$Q$400,MATCH("HOME",'FPL FIX2'!$N$1:$Q$1,0),0),"")&amp;IFERROR(VLOOKUP(FB$2&amp;$B8,'FPL FIX2'!$O$1:$P$400,MATCH("AWAY",'FPL FIX2'!$O$1:$P$1,0),0),"")&amp;IFERROR(VLOOKUP(FB$2&amp;$A8,'FA2'!$A:$D,MATCH("AWAY",'FA2'!$A$1:$D$1,0),0),"")&amp;IFERROR(VLOOKUP(FB$2&amp;$A8,'FA2'!$B:$C,MATCH("HOME",'FA2'!$B$1:$C$1,0),0),"")&amp;IFERROR(VLOOKUP(FB$2&amp;$A8,'EFL2'!$A:$D,MATCH("AWAY",'EFL2'!$A$1:$D$1,0),0),"")&amp;IFERROR(VLOOKUP(FB$2&amp;$A8,'EFL2'!$B:$C,MATCH("HOME",'EFL2'!$B$1:$C$1,0),0),"")&amp;IFERROR(VLOOKUP(FB$2&amp;$A8,'UCL2'!$C:$F,MATCH("AWAY",'UCL2'!$C$1:$F$1,0),0),"")&amp;IFERROR(VLOOKUP(FB$2&amp;$A8,'UCL2'!$D:$E,MATCH("HOME",'UCL2'!$D$1:$E$1,0),0),"")&amp;IFERROR(VLOOKUP(FB$2&amp;$A8,'EU2'!$C:$F,MATCH("AWAY",'EU2'!$C$1:$F$1,0),0),"")&amp;IFERROR(VLOOKUP(FB$2&amp;$A8,'EU2'!$D:$E,MATCH("HOME",'EU2'!$D$1:$E$1,0),0),"")&amp;IFERROR(VLOOKUP(FB$2&amp;$A8,'EUC2'!$C:$F,MATCH("AWAY",'EUC2'!$C$1:$F$1,0),0),"")&amp;IFERROR(VLOOKUP(FB$2&amp;$A8,'EUC2'!$D:$E,MATCH("HOME",'EUC2'!$D$1:$E$1,0),0),"")</f>
        <v>eve</v>
      </c>
      <c r="FC8" s="25" t="str">
        <f>IFERROR(VLOOKUP(FC$2&amp;$B8,'FPL FIX2'!$N$1:$Q$400,MATCH("HOME",'FPL FIX2'!$N$1:$Q$1,0),0),"")&amp;IFERROR(VLOOKUP(FC$2&amp;$B8,'FPL FIX2'!$O$1:$P$400,MATCH("AWAY",'FPL FIX2'!$O$1:$P$1,0),0),"")&amp;IFERROR(VLOOKUP(FC$2&amp;$A8,'FA2'!$A:$D,MATCH("AWAY",'FA2'!$A$1:$D$1,0),0),"")&amp;IFERROR(VLOOKUP(FC$2&amp;$A8,'FA2'!$B:$C,MATCH("HOME",'FA2'!$B$1:$C$1,0),0),"")&amp;IFERROR(VLOOKUP(FC$2&amp;$A8,'EFL2'!$A:$D,MATCH("AWAY",'EFL2'!$A$1:$D$1,0),0),"")&amp;IFERROR(VLOOKUP(FC$2&amp;$A8,'EFL2'!$B:$C,MATCH("HOME",'EFL2'!$B$1:$C$1,0),0),"")&amp;IFERROR(VLOOKUP(FC$2&amp;$A8,'UCL2'!$C:$F,MATCH("AWAY",'UCL2'!$C$1:$F$1,0),0),"")&amp;IFERROR(VLOOKUP(FC$2&amp;$A8,'UCL2'!$D:$E,MATCH("HOME",'UCL2'!$D$1:$E$1,0),0),"")&amp;IFERROR(VLOOKUP(FC$2&amp;$A8,'EU2'!$C:$F,MATCH("AWAY",'EU2'!$C$1:$F$1,0),0),"")&amp;IFERROR(VLOOKUP(FC$2&amp;$A8,'EU2'!$D:$E,MATCH("HOME",'EU2'!$D$1:$E$1,0),0),"")&amp;IFERROR(VLOOKUP(FC$2&amp;$A8,'EUC2'!$C:$F,MATCH("AWAY",'EUC2'!$C$1:$F$1,0),0),"")&amp;IFERROR(VLOOKUP(FC$2&amp;$A8,'EUC2'!$D:$E,MATCH("HOME",'EUC2'!$D$1:$E$1,0),0),"")</f>
        <v/>
      </c>
      <c r="FD8" s="25" t="str">
        <f>IFERROR(VLOOKUP(FD$2&amp;$B8,'FPL FIX2'!$N$1:$Q$400,MATCH("HOME",'FPL FIX2'!$N$1:$Q$1,0),0),"")&amp;IFERROR(VLOOKUP(FD$2&amp;$B8,'FPL FIX2'!$O$1:$P$400,MATCH("AWAY",'FPL FIX2'!$O$1:$P$1,0),0),"")&amp;IFERROR(VLOOKUP(FD$2&amp;$A8,'FA2'!$A:$D,MATCH("AWAY",'FA2'!$A$1:$D$1,0),0),"")&amp;IFERROR(VLOOKUP(FD$2&amp;$A8,'FA2'!$B:$C,MATCH("HOME",'FA2'!$B$1:$C$1,0),0),"")&amp;IFERROR(VLOOKUP(FD$2&amp;$A8,'EFL2'!$A:$D,MATCH("AWAY",'EFL2'!$A$1:$D$1,0),0),"")&amp;IFERROR(VLOOKUP(FD$2&amp;$A8,'EFL2'!$B:$C,MATCH("HOME",'EFL2'!$B$1:$C$1,0),0),"")&amp;IFERROR(VLOOKUP(FD$2&amp;$A8,'UCL2'!$C:$F,MATCH("AWAY",'UCL2'!$C$1:$F$1,0),0),"")&amp;IFERROR(VLOOKUP(FD$2&amp;$A8,'UCL2'!$D:$E,MATCH("HOME",'UCL2'!$D$1:$E$1,0),0),"")&amp;IFERROR(VLOOKUP(FD$2&amp;$A8,'EU2'!$C:$F,MATCH("AWAY",'EU2'!$C$1:$F$1,0),0),"")&amp;IFERROR(VLOOKUP(FD$2&amp;$A8,'EU2'!$D:$E,MATCH("HOME",'EU2'!$D$1:$E$1,0),0),"")&amp;IFERROR(VLOOKUP(FD$2&amp;$A8,'EUC2'!$C:$F,MATCH("AWAY",'EUC2'!$C$1:$F$1,0),0),"")&amp;IFERROR(VLOOKUP(FD$2&amp;$A8,'EUC2'!$D:$E,MATCH("HOME",'EUC2'!$D$1:$E$1,0),0),"")</f>
        <v/>
      </c>
      <c r="FE8" s="25" t="str">
        <f>IFERROR(VLOOKUP(FE$2&amp;$B8,'FPL FIX2'!$N$1:$Q$400,MATCH("HOME",'FPL FIX2'!$N$1:$Q$1,0),0),"")&amp;IFERROR(VLOOKUP(FE$2&amp;$B8,'FPL FIX2'!$O$1:$P$400,MATCH("AWAY",'FPL FIX2'!$O$1:$P$1,0),0),"")&amp;IFERROR(VLOOKUP(FE$2&amp;$A8,'FA2'!$A:$D,MATCH("AWAY",'FA2'!$A$1:$D$1,0),0),"")&amp;IFERROR(VLOOKUP(FE$2&amp;$A8,'FA2'!$B:$C,MATCH("HOME",'FA2'!$B$1:$C$1,0),0),"")&amp;IFERROR(VLOOKUP(FE$2&amp;$A8,'EFL2'!$A:$D,MATCH("AWAY",'EFL2'!$A$1:$D$1,0),0),"")&amp;IFERROR(VLOOKUP(FE$2&amp;$A8,'EFL2'!$B:$C,MATCH("HOME",'EFL2'!$B$1:$C$1,0),0),"")&amp;IFERROR(VLOOKUP(FE$2&amp;$A8,'UCL2'!$C:$F,MATCH("AWAY",'UCL2'!$C$1:$F$1,0),0),"")&amp;IFERROR(VLOOKUP(FE$2&amp;$A8,'UCL2'!$D:$E,MATCH("HOME",'UCL2'!$D$1:$E$1,0),0),"")&amp;IFERROR(VLOOKUP(FE$2&amp;$A8,'EU2'!$C:$F,MATCH("AWAY",'EU2'!$C$1:$F$1,0),0),"")&amp;IFERROR(VLOOKUP(FE$2&amp;$A8,'EU2'!$D:$E,MATCH("HOME",'EU2'!$D$1:$E$1,0),0),"")&amp;IFERROR(VLOOKUP(FE$2&amp;$A8,'EUC2'!$C:$F,MATCH("AWAY",'EUC2'!$C$1:$F$1,0),0),"")&amp;IFERROR(VLOOKUP(FE$2&amp;$A8,'EUC2'!$D:$E,MATCH("HOME",'EUC2'!$D$1:$E$1,0),0),"")</f>
        <v/>
      </c>
      <c r="FF8" s="25" t="str">
        <f>IFERROR(VLOOKUP(FF$2&amp;$B8,'FPL FIX2'!$N$1:$Q$400,MATCH("HOME",'FPL FIX2'!$N$1:$Q$1,0),0),"")&amp;IFERROR(VLOOKUP(FF$2&amp;$B8,'FPL FIX2'!$O$1:$P$400,MATCH("AWAY",'FPL FIX2'!$O$1:$P$1,0),0),"")&amp;IFERROR(VLOOKUP(FF$2&amp;$A8,'FA2'!$A:$D,MATCH("AWAY",'FA2'!$A$1:$D$1,0),0),"")&amp;IFERROR(VLOOKUP(FF$2&amp;$A8,'FA2'!$B:$C,MATCH("HOME",'FA2'!$B$1:$C$1,0),0),"")&amp;IFERROR(VLOOKUP(FF$2&amp;$A8,'EFL2'!$A:$D,MATCH("AWAY",'EFL2'!$A$1:$D$1,0),0),"")&amp;IFERROR(VLOOKUP(FF$2&amp;$A8,'EFL2'!$B:$C,MATCH("HOME",'EFL2'!$B$1:$C$1,0),0),"")&amp;IFERROR(VLOOKUP(FF$2&amp;$A8,'UCL2'!$C:$F,MATCH("AWAY",'UCL2'!$C$1:$F$1,0),0),"")&amp;IFERROR(VLOOKUP(FF$2&amp;$A8,'UCL2'!$D:$E,MATCH("HOME",'UCL2'!$D$1:$E$1,0),0),"")&amp;IFERROR(VLOOKUP(FF$2&amp;$A8,'EU2'!$C:$F,MATCH("AWAY",'EU2'!$C$1:$F$1,0),0),"")&amp;IFERROR(VLOOKUP(FF$2&amp;$A8,'EU2'!$D:$E,MATCH("HOME",'EU2'!$D$1:$E$1,0),0),"")&amp;IFERROR(VLOOKUP(FF$2&amp;$A8,'EUC2'!$C:$F,MATCH("AWAY",'EUC2'!$C$1:$F$1,0),0),"")&amp;IFERROR(VLOOKUP(FF$2&amp;$A8,'EUC2'!$D:$E,MATCH("HOME",'EUC2'!$D$1:$E$1,0),0),"")</f>
        <v>Middlesbrough</v>
      </c>
      <c r="FG8" s="25" t="str">
        <f>IFERROR(VLOOKUP(FG$2&amp;$B8,'FPL FIX2'!$N$1:$Q$400,MATCH("HOME",'FPL FIX2'!$N$1:$Q$1,0),0),"")&amp;IFERROR(VLOOKUP(FG$2&amp;$B8,'FPL FIX2'!$O$1:$P$400,MATCH("AWAY",'FPL FIX2'!$O$1:$P$1,0),0),"")&amp;IFERROR(VLOOKUP(FG$2&amp;$A8,'FA2'!$A:$D,MATCH("AWAY",'FA2'!$A$1:$D$1,0),0),"")&amp;IFERROR(VLOOKUP(FG$2&amp;$A8,'FA2'!$B:$C,MATCH("HOME",'FA2'!$B$1:$C$1,0),0),"")&amp;IFERROR(VLOOKUP(FG$2&amp;$A8,'EFL2'!$A:$D,MATCH("AWAY",'EFL2'!$A$1:$D$1,0),0),"")&amp;IFERROR(VLOOKUP(FG$2&amp;$A8,'EFL2'!$B:$C,MATCH("HOME",'EFL2'!$B$1:$C$1,0),0),"")&amp;IFERROR(VLOOKUP(FG$2&amp;$A8,'UCL2'!$C:$F,MATCH("AWAY",'UCL2'!$C$1:$F$1,0),0),"")&amp;IFERROR(VLOOKUP(FG$2&amp;$A8,'UCL2'!$D:$E,MATCH("HOME",'UCL2'!$D$1:$E$1,0),0),"")&amp;IFERROR(VLOOKUP(FG$2&amp;$A8,'EU2'!$C:$F,MATCH("AWAY",'EU2'!$C$1:$F$1,0),0),"")&amp;IFERROR(VLOOKUP(FG$2&amp;$A8,'EU2'!$D:$E,MATCH("HOME",'EU2'!$D$1:$E$1,0),0),"")&amp;IFERROR(VLOOKUP(FG$2&amp;$A8,'EUC2'!$C:$F,MATCH("AWAY",'EUC2'!$C$1:$F$1,0),0),"")&amp;IFERROR(VLOOKUP(FG$2&amp;$A8,'EUC2'!$D:$E,MATCH("HOME",'EUC2'!$D$1:$E$1,0),0),"")</f>
        <v/>
      </c>
      <c r="FH8" s="25" t="str">
        <f>IFERROR(VLOOKUP(FH$2&amp;$B8,'FPL FIX2'!$N$1:$Q$400,MATCH("HOME",'FPL FIX2'!$N$1:$Q$1,0),0),"")&amp;IFERROR(VLOOKUP(FH$2&amp;$B8,'FPL FIX2'!$O$1:$P$400,MATCH("AWAY",'FPL FIX2'!$O$1:$P$1,0),0),"")&amp;IFERROR(VLOOKUP(FH$2&amp;$A8,'FA2'!$A:$D,MATCH("AWAY",'FA2'!$A$1:$D$1,0),0),"")&amp;IFERROR(VLOOKUP(FH$2&amp;$A8,'FA2'!$B:$C,MATCH("HOME",'FA2'!$B$1:$C$1,0),0),"")&amp;IFERROR(VLOOKUP(FH$2&amp;$A8,'EFL2'!$A:$D,MATCH("AWAY",'EFL2'!$A$1:$D$1,0),0),"")&amp;IFERROR(VLOOKUP(FH$2&amp;$A8,'EFL2'!$B:$C,MATCH("HOME",'EFL2'!$B$1:$C$1,0),0),"")&amp;IFERROR(VLOOKUP(FH$2&amp;$A8,'UCL2'!$C:$F,MATCH("AWAY",'UCL2'!$C$1:$F$1,0),0),"")&amp;IFERROR(VLOOKUP(FH$2&amp;$A8,'UCL2'!$D:$E,MATCH("HOME",'UCL2'!$D$1:$E$1,0),0),"")&amp;IFERROR(VLOOKUP(FH$2&amp;$A8,'EU2'!$C:$F,MATCH("AWAY",'EU2'!$C$1:$F$1,0),0),"")&amp;IFERROR(VLOOKUP(FH$2&amp;$A8,'EU2'!$D:$E,MATCH("HOME",'EU2'!$D$1:$E$1,0),0),"")&amp;IFERROR(VLOOKUP(FH$2&amp;$A8,'EUC2'!$C:$F,MATCH("AWAY",'EUC2'!$C$1:$F$1,0),0),"")&amp;IFERROR(VLOOKUP(FH$2&amp;$A8,'EUC2'!$D:$E,MATCH("HOME",'EUC2'!$D$1:$E$1,0),0),"")</f>
        <v/>
      </c>
      <c r="FI8" s="25" t="str">
        <f>IFERROR(VLOOKUP(FI$2&amp;$B8,'FPL FIX2'!$N$1:$Q$400,MATCH("HOME",'FPL FIX2'!$N$1:$Q$1,0),0),"")&amp;IFERROR(VLOOKUP(FI$2&amp;$B8,'FPL FIX2'!$O$1:$P$400,MATCH("AWAY",'FPL FIX2'!$O$1:$P$1,0),0),"")&amp;IFERROR(VLOOKUP(FI$2&amp;$A8,'FA2'!$A:$D,MATCH("AWAY",'FA2'!$A$1:$D$1,0),0),"")&amp;IFERROR(VLOOKUP(FI$2&amp;$A8,'FA2'!$B:$C,MATCH("HOME",'FA2'!$B$1:$C$1,0),0),"")&amp;IFERROR(VLOOKUP(FI$2&amp;$A8,'EFL2'!$A:$D,MATCH("AWAY",'EFL2'!$A$1:$D$1,0),0),"")&amp;IFERROR(VLOOKUP(FI$2&amp;$A8,'EFL2'!$B:$C,MATCH("HOME",'EFL2'!$B$1:$C$1,0),0),"")&amp;IFERROR(VLOOKUP(FI$2&amp;$A8,'UCL2'!$C:$F,MATCH("AWAY",'UCL2'!$C$1:$F$1,0),0),"")&amp;IFERROR(VLOOKUP(FI$2&amp;$A8,'UCL2'!$D:$E,MATCH("HOME",'UCL2'!$D$1:$E$1,0),0),"")&amp;IFERROR(VLOOKUP(FI$2&amp;$A8,'EU2'!$C:$F,MATCH("AWAY",'EU2'!$C$1:$F$1,0),0),"")&amp;IFERROR(VLOOKUP(FI$2&amp;$A8,'EU2'!$D:$E,MATCH("HOME",'EU2'!$D$1:$E$1,0),0),"")&amp;IFERROR(VLOOKUP(FI$2&amp;$A8,'EUC2'!$C:$F,MATCH("AWAY",'EUC2'!$C$1:$F$1,0),0),"")&amp;IFERROR(VLOOKUP(FI$2&amp;$A8,'EUC2'!$D:$E,MATCH("HOME",'EUC2'!$D$1:$E$1,0),0),"")</f>
        <v/>
      </c>
      <c r="FJ8" s="25" t="str">
        <f>IFERROR(VLOOKUP(FJ$2&amp;$B8,'FPL FIX2'!$N$1:$Q$400,MATCH("HOME",'FPL FIX2'!$N$1:$Q$1,0),0),"")&amp;IFERROR(VLOOKUP(FJ$2&amp;$B8,'FPL FIX2'!$O$1:$P$400,MATCH("AWAY",'FPL FIX2'!$O$1:$P$1,0),0),"")&amp;IFERROR(VLOOKUP(FJ$2&amp;$A8,'FA2'!$A:$D,MATCH("AWAY",'FA2'!$A$1:$D$1,0),0),"")&amp;IFERROR(VLOOKUP(FJ$2&amp;$A8,'FA2'!$B:$C,MATCH("HOME",'FA2'!$B$1:$C$1,0),0),"")&amp;IFERROR(VLOOKUP(FJ$2&amp;$A8,'EFL2'!$A:$D,MATCH("AWAY",'EFL2'!$A$1:$D$1,0),0),"")&amp;IFERROR(VLOOKUP(FJ$2&amp;$A8,'EFL2'!$B:$C,MATCH("HOME",'EFL2'!$B$1:$C$1,0),0),"")&amp;IFERROR(VLOOKUP(FJ$2&amp;$A8,'UCL2'!$C:$F,MATCH("AWAY",'UCL2'!$C$1:$F$1,0),0),"")&amp;IFERROR(VLOOKUP(FJ$2&amp;$A8,'UCL2'!$D:$E,MATCH("HOME",'UCL2'!$D$1:$E$1,0),0),"")&amp;IFERROR(VLOOKUP(FJ$2&amp;$A8,'EU2'!$C:$F,MATCH("AWAY",'EU2'!$C$1:$F$1,0),0),"")&amp;IFERROR(VLOOKUP(FJ$2&amp;$A8,'EU2'!$D:$E,MATCH("HOME",'EU2'!$D$1:$E$1,0),0),"")&amp;IFERROR(VLOOKUP(FJ$2&amp;$A8,'EUC2'!$C:$F,MATCH("AWAY",'EUC2'!$C$1:$F$1,0),0),"")&amp;IFERROR(VLOOKUP(FJ$2&amp;$A8,'EUC2'!$D:$E,MATCH("HOME",'EUC2'!$D$1:$E$1,0),0),"")</f>
        <v/>
      </c>
      <c r="FK8" s="25" t="str">
        <f>IFERROR(VLOOKUP(FK$2&amp;$B8,'FPL FIX2'!$N$1:$Q$400,MATCH("HOME",'FPL FIX2'!$N$1:$Q$1,0),0),"")&amp;IFERROR(VLOOKUP(FK$2&amp;$B8,'FPL FIX2'!$O$1:$P$400,MATCH("AWAY",'FPL FIX2'!$O$1:$P$1,0),0),"")&amp;IFERROR(VLOOKUP(FK$2&amp;$A8,'FA2'!$A:$D,MATCH("AWAY",'FA2'!$A$1:$D$1,0),0),"")&amp;IFERROR(VLOOKUP(FK$2&amp;$A8,'FA2'!$B:$C,MATCH("HOME",'FA2'!$B$1:$C$1,0),0),"")&amp;IFERROR(VLOOKUP(FK$2&amp;$A8,'EFL2'!$A:$D,MATCH("AWAY",'EFL2'!$A$1:$D$1,0),0),"")&amp;IFERROR(VLOOKUP(FK$2&amp;$A8,'EFL2'!$B:$C,MATCH("HOME",'EFL2'!$B$1:$C$1,0),0),"")&amp;IFERROR(VLOOKUP(FK$2&amp;$A8,'UCL2'!$C:$F,MATCH("AWAY",'UCL2'!$C$1:$F$1,0),0),"")&amp;IFERROR(VLOOKUP(FK$2&amp;$A8,'UCL2'!$D:$E,MATCH("HOME",'UCL2'!$D$1:$E$1,0),0),"")&amp;IFERROR(VLOOKUP(FK$2&amp;$A8,'EU2'!$C:$F,MATCH("AWAY",'EU2'!$C$1:$F$1,0),0),"")&amp;IFERROR(VLOOKUP(FK$2&amp;$A8,'EU2'!$D:$E,MATCH("HOME",'EU2'!$D$1:$E$1,0),0),"")&amp;IFERROR(VLOOKUP(FK$2&amp;$A8,'EUC2'!$C:$F,MATCH("AWAY",'EUC2'!$C$1:$F$1,0),0),"")&amp;IFERROR(VLOOKUP(FK$2&amp;$A8,'EUC2'!$D:$E,MATCH("HOME",'EUC2'!$D$1:$E$1,0),0),"")</f>
        <v/>
      </c>
      <c r="FL8" s="25" t="str">
        <f>IFERROR(VLOOKUP(FL$2&amp;$B8,'FPL FIX2'!$N$1:$Q$400,MATCH("HOME",'FPL FIX2'!$N$1:$Q$1,0),0),"")&amp;IFERROR(VLOOKUP(FL$2&amp;$B8,'FPL FIX2'!$O$1:$P$400,MATCH("AWAY",'FPL FIX2'!$O$1:$P$1,0),0),"")&amp;IFERROR(VLOOKUP(FL$2&amp;$A8,'FA2'!$A:$D,MATCH("AWAY",'FA2'!$A$1:$D$1,0),0),"")&amp;IFERROR(VLOOKUP(FL$2&amp;$A8,'FA2'!$B:$C,MATCH("HOME",'FA2'!$B$1:$C$1,0),0),"")&amp;IFERROR(VLOOKUP(FL$2&amp;$A8,'EFL2'!$A:$D,MATCH("AWAY",'EFL2'!$A$1:$D$1,0),0),"")&amp;IFERROR(VLOOKUP(FL$2&amp;$A8,'EFL2'!$B:$C,MATCH("HOME",'EFL2'!$B$1:$C$1,0),0),"")&amp;IFERROR(VLOOKUP(FL$2&amp;$A8,'UCL2'!$C:$F,MATCH("AWAY",'UCL2'!$C$1:$F$1,0),0),"")&amp;IFERROR(VLOOKUP(FL$2&amp;$A8,'UCL2'!$D:$E,MATCH("HOME",'UCL2'!$D$1:$E$1,0),0),"")&amp;IFERROR(VLOOKUP(FL$2&amp;$A8,'EU2'!$C:$F,MATCH("AWAY",'EU2'!$C$1:$F$1,0),0),"")&amp;IFERROR(VLOOKUP(FL$2&amp;$A8,'EU2'!$D:$E,MATCH("HOME",'EU2'!$D$1:$E$1,0),0),"")&amp;IFERROR(VLOOKUP(FL$2&amp;$A8,'EUC2'!$C:$F,MATCH("AWAY",'EUC2'!$C$1:$F$1,0),0),"")&amp;IFERROR(VLOOKUP(FL$2&amp;$A8,'EUC2'!$D:$E,MATCH("HOME",'EUC2'!$D$1:$E$1,0),0),"")</f>
        <v/>
      </c>
      <c r="FM8" s="25" t="str">
        <f>IFERROR(VLOOKUP(FM$2&amp;$B8,'FPL FIX2'!$N$1:$Q$400,MATCH("HOME",'FPL FIX2'!$N$1:$Q$1,0),0),"")&amp;IFERROR(VLOOKUP(FM$2&amp;$B8,'FPL FIX2'!$O$1:$P$400,MATCH("AWAY",'FPL FIX2'!$O$1:$P$1,0),0),"")&amp;IFERROR(VLOOKUP(FM$2&amp;$A8,'FA2'!$A:$D,MATCH("AWAY",'FA2'!$A$1:$D$1,0),0),"")&amp;IFERROR(VLOOKUP(FM$2&amp;$A8,'FA2'!$B:$C,MATCH("HOME",'FA2'!$B$1:$C$1,0),0),"")&amp;IFERROR(VLOOKUP(FM$2&amp;$A8,'EFL2'!$A:$D,MATCH("AWAY",'EFL2'!$A$1:$D$1,0),0),"")&amp;IFERROR(VLOOKUP(FM$2&amp;$A8,'EFL2'!$B:$C,MATCH("HOME",'EFL2'!$B$1:$C$1,0),0),"")&amp;IFERROR(VLOOKUP(FM$2&amp;$A8,'UCL2'!$C:$F,MATCH("AWAY",'UCL2'!$C$1:$F$1,0),0),"")&amp;IFERROR(VLOOKUP(FM$2&amp;$A8,'UCL2'!$D:$E,MATCH("HOME",'UCL2'!$D$1:$E$1,0),0),"")&amp;IFERROR(VLOOKUP(FM$2&amp;$A8,'EU2'!$C:$F,MATCH("AWAY",'EU2'!$C$1:$F$1,0),0),"")&amp;IFERROR(VLOOKUP(FM$2&amp;$A8,'EU2'!$D:$E,MATCH("HOME",'EU2'!$D$1:$E$1,0),0),"")&amp;IFERROR(VLOOKUP(FM$2&amp;$A8,'EUC2'!$C:$F,MATCH("AWAY",'EUC2'!$C$1:$F$1,0),0),"")&amp;IFERROR(VLOOKUP(FM$2&amp;$A8,'EUC2'!$D:$E,MATCH("HOME",'EUC2'!$D$1:$E$1,0),0),"")</f>
        <v>LIV</v>
      </c>
      <c r="FN8" s="25" t="str">
        <f>IFERROR(VLOOKUP(FN$2&amp;$B8,'FPL FIX2'!$N$1:$Q$400,MATCH("HOME",'FPL FIX2'!$N$1:$Q$1,0),0),"")&amp;IFERROR(VLOOKUP(FN$2&amp;$B8,'FPL FIX2'!$O$1:$P$400,MATCH("AWAY",'FPL FIX2'!$O$1:$P$1,0),0),"")&amp;IFERROR(VLOOKUP(FN$2&amp;$A8,'FA2'!$A:$D,MATCH("AWAY",'FA2'!$A$1:$D$1,0),0),"")&amp;IFERROR(VLOOKUP(FN$2&amp;$A8,'FA2'!$B:$C,MATCH("HOME",'FA2'!$B$1:$C$1,0),0),"")&amp;IFERROR(VLOOKUP(FN$2&amp;$A8,'EFL2'!$A:$D,MATCH("AWAY",'EFL2'!$A$1:$D$1,0),0),"")&amp;IFERROR(VLOOKUP(FN$2&amp;$A8,'EFL2'!$B:$C,MATCH("HOME",'EFL2'!$B$1:$C$1,0),0),"")&amp;IFERROR(VLOOKUP(FN$2&amp;$A8,'UCL2'!$C:$F,MATCH("AWAY",'UCL2'!$C$1:$F$1,0),0),"")&amp;IFERROR(VLOOKUP(FN$2&amp;$A8,'UCL2'!$D:$E,MATCH("HOME",'UCL2'!$D$1:$E$1,0),0),"")&amp;IFERROR(VLOOKUP(FN$2&amp;$A8,'EU2'!$C:$F,MATCH("AWAY",'EU2'!$C$1:$F$1,0),0),"")&amp;IFERROR(VLOOKUP(FN$2&amp;$A8,'EU2'!$D:$E,MATCH("HOME",'EU2'!$D$1:$E$1,0),0),"")&amp;IFERROR(VLOOKUP(FN$2&amp;$A8,'EUC2'!$C:$F,MATCH("AWAY",'EUC2'!$C$1:$F$1,0),0),"")&amp;IFERROR(VLOOKUP(FN$2&amp;$A8,'EUC2'!$D:$E,MATCH("HOME",'EUC2'!$D$1:$E$1,0),0),"")</f>
        <v/>
      </c>
      <c r="FO8" s="25" t="str">
        <f>IFERROR(VLOOKUP(FO$2&amp;$B8,'FPL FIX2'!$N$1:$Q$400,MATCH("HOME",'FPL FIX2'!$N$1:$Q$1,0),0),"")&amp;IFERROR(VLOOKUP(FO$2&amp;$B8,'FPL FIX2'!$O$1:$P$400,MATCH("AWAY",'FPL FIX2'!$O$1:$P$1,0),0),"")&amp;IFERROR(VLOOKUP(FO$2&amp;$A8,'FA2'!$A:$D,MATCH("AWAY",'FA2'!$A$1:$D$1,0),0),"")&amp;IFERROR(VLOOKUP(FO$2&amp;$A8,'FA2'!$B:$C,MATCH("HOME",'FA2'!$B$1:$C$1,0),0),"")&amp;IFERROR(VLOOKUP(FO$2&amp;$A8,'EFL2'!$A:$D,MATCH("AWAY",'EFL2'!$A$1:$D$1,0),0),"")&amp;IFERROR(VLOOKUP(FO$2&amp;$A8,'EFL2'!$B:$C,MATCH("HOME",'EFL2'!$B$1:$C$1,0),0),"")&amp;IFERROR(VLOOKUP(FO$2&amp;$A8,'UCL2'!$C:$F,MATCH("AWAY",'UCL2'!$C$1:$F$1,0),0),"")&amp;IFERROR(VLOOKUP(FO$2&amp;$A8,'UCL2'!$D:$E,MATCH("HOME",'UCL2'!$D$1:$E$1,0),0),"")&amp;IFERROR(VLOOKUP(FO$2&amp;$A8,'EU2'!$C:$F,MATCH("AWAY",'EU2'!$C$1:$F$1,0),0),"")&amp;IFERROR(VLOOKUP(FO$2&amp;$A8,'EU2'!$D:$E,MATCH("HOME",'EU2'!$D$1:$E$1,0),0),"")&amp;IFERROR(VLOOKUP(FO$2&amp;$A8,'EUC2'!$C:$F,MATCH("AWAY",'EUC2'!$C$1:$F$1,0),0),"")&amp;IFERROR(VLOOKUP(FO$2&amp;$A8,'EUC2'!$D:$E,MATCH("HOME",'EUC2'!$D$1:$E$1,0),0),"")</f>
        <v/>
      </c>
      <c r="FP8" s="25" t="str">
        <f>IFERROR(VLOOKUP(FP$2&amp;$B8,'FPL FIX2'!$N$1:$Q$400,MATCH("HOME",'FPL FIX2'!$N$1:$Q$1,0),0),"")&amp;IFERROR(VLOOKUP(FP$2&amp;$B8,'FPL FIX2'!$O$1:$P$400,MATCH("AWAY",'FPL FIX2'!$O$1:$P$1,0),0),"")&amp;IFERROR(VLOOKUP(FP$2&amp;$A8,'FA2'!$A:$D,MATCH("AWAY",'FA2'!$A$1:$D$1,0),0),"")&amp;IFERROR(VLOOKUP(FP$2&amp;$A8,'FA2'!$B:$C,MATCH("HOME",'FA2'!$B$1:$C$1,0),0),"")&amp;IFERROR(VLOOKUP(FP$2&amp;$A8,'EFL2'!$A:$D,MATCH("AWAY",'EFL2'!$A$1:$D$1,0),0),"")&amp;IFERROR(VLOOKUP(FP$2&amp;$A8,'EFL2'!$B:$C,MATCH("HOME",'EFL2'!$B$1:$C$1,0),0),"")&amp;IFERROR(VLOOKUP(FP$2&amp;$A8,'UCL2'!$C:$F,MATCH("AWAY",'UCL2'!$C$1:$F$1,0),0),"")&amp;IFERROR(VLOOKUP(FP$2&amp;$A8,'UCL2'!$D:$E,MATCH("HOME",'UCL2'!$D$1:$E$1,0),0),"")&amp;IFERROR(VLOOKUP(FP$2&amp;$A8,'EU2'!$C:$F,MATCH("AWAY",'EU2'!$C$1:$F$1,0),0),"")&amp;IFERROR(VLOOKUP(FP$2&amp;$A8,'EU2'!$D:$E,MATCH("HOME",'EU2'!$D$1:$E$1,0),0),"")&amp;IFERROR(VLOOKUP(FP$2&amp;$A8,'EUC2'!$C:$F,MATCH("AWAY",'EUC2'!$C$1:$F$1,0),0),"")&amp;IFERROR(VLOOKUP(FP$2&amp;$A8,'EUC2'!$D:$E,MATCH("HOME",'EUC2'!$D$1:$E$1,0),0),"")</f>
        <v/>
      </c>
      <c r="FQ8" s="25" t="str">
        <f>IFERROR(VLOOKUP(FQ$2&amp;$B8,'FPL FIX2'!$N$1:$Q$400,MATCH("HOME",'FPL FIX2'!$N$1:$Q$1,0),0),"")&amp;IFERROR(VLOOKUP(FQ$2&amp;$B8,'FPL FIX2'!$O$1:$P$400,MATCH("AWAY",'FPL FIX2'!$O$1:$P$1,0),0),"")&amp;IFERROR(VLOOKUP(FQ$2&amp;$A8,'FA2'!$A:$D,MATCH("AWAY",'FA2'!$A$1:$D$1,0),0),"")&amp;IFERROR(VLOOKUP(FQ$2&amp;$A8,'FA2'!$B:$C,MATCH("HOME",'FA2'!$B$1:$C$1,0),0),"")&amp;IFERROR(VLOOKUP(FQ$2&amp;$A8,'EFL2'!$A:$D,MATCH("AWAY",'EFL2'!$A$1:$D$1,0),0),"")&amp;IFERROR(VLOOKUP(FQ$2&amp;$A8,'EFL2'!$B:$C,MATCH("HOME",'EFL2'!$B$1:$C$1,0),0),"")&amp;IFERROR(VLOOKUP(FQ$2&amp;$A8,'UCL2'!$C:$F,MATCH("AWAY",'UCL2'!$C$1:$F$1,0),0),"")&amp;IFERROR(VLOOKUP(FQ$2&amp;$A8,'UCL2'!$D:$E,MATCH("HOME",'UCL2'!$D$1:$E$1,0),0),"")&amp;IFERROR(VLOOKUP(FQ$2&amp;$A8,'EU2'!$C:$F,MATCH("AWAY",'EU2'!$C$1:$F$1,0),0),"")&amp;IFERROR(VLOOKUP(FQ$2&amp;$A8,'EU2'!$D:$E,MATCH("HOME",'EU2'!$D$1:$E$1,0),0),"")&amp;IFERROR(VLOOKUP(FQ$2&amp;$A8,'EUC2'!$C:$F,MATCH("AWAY",'EUC2'!$C$1:$F$1,0),0),"")&amp;IFERROR(VLOOKUP(FQ$2&amp;$A8,'EUC2'!$D:$E,MATCH("HOME",'EUC2'!$D$1:$E$1,0),0),"")</f>
        <v/>
      </c>
      <c r="FR8" s="25" t="str">
        <f>IFERROR(VLOOKUP(FR$2&amp;$B8,'FPL FIX2'!$N$1:$Q$400,MATCH("HOME",'FPL FIX2'!$N$1:$Q$1,0),0),"")&amp;IFERROR(VLOOKUP(FR$2&amp;$B8,'FPL FIX2'!$O$1:$P$400,MATCH("AWAY",'FPL FIX2'!$O$1:$P$1,0),0),"")&amp;IFERROR(VLOOKUP(FR$2&amp;$A8,'FA2'!$A:$D,MATCH("AWAY",'FA2'!$A$1:$D$1,0),0),"")&amp;IFERROR(VLOOKUP(FR$2&amp;$A8,'FA2'!$B:$C,MATCH("HOME",'FA2'!$B$1:$C$1,0),0),"")&amp;IFERROR(VLOOKUP(FR$2&amp;$A8,'EFL2'!$A:$D,MATCH("AWAY",'EFL2'!$A$1:$D$1,0),0),"")&amp;IFERROR(VLOOKUP(FR$2&amp;$A8,'EFL2'!$B:$C,MATCH("HOME",'EFL2'!$B$1:$C$1,0),0),"")&amp;IFERROR(VLOOKUP(FR$2&amp;$A8,'UCL2'!$C:$F,MATCH("AWAY",'UCL2'!$C$1:$F$1,0),0),"")&amp;IFERROR(VLOOKUP(FR$2&amp;$A8,'UCL2'!$D:$E,MATCH("HOME",'UCL2'!$D$1:$E$1,0),0),"")&amp;IFERROR(VLOOKUP(FR$2&amp;$A8,'EU2'!$C:$F,MATCH("AWAY",'EU2'!$C$1:$F$1,0),0),"")&amp;IFERROR(VLOOKUP(FR$2&amp;$A8,'EU2'!$D:$E,MATCH("HOME",'EU2'!$D$1:$E$1,0),0),"")&amp;IFERROR(VLOOKUP(FR$2&amp;$A8,'EUC2'!$C:$F,MATCH("AWAY",'EUC2'!$C$1:$F$1,0),0),"")&amp;IFERROR(VLOOKUP(FR$2&amp;$A8,'EUC2'!$D:$E,MATCH("HOME",'EUC2'!$D$1:$E$1,0),0),"")</f>
        <v/>
      </c>
      <c r="FS8" s="25" t="str">
        <f>IFERROR(VLOOKUP(FS$2&amp;$B8,'FPL FIX2'!$N$1:$Q$400,MATCH("HOME",'FPL FIX2'!$N$1:$Q$1,0),0),"")&amp;IFERROR(VLOOKUP(FS$2&amp;$B8,'FPL FIX2'!$O$1:$P$400,MATCH("AWAY",'FPL FIX2'!$O$1:$P$1,0),0),"")&amp;IFERROR(VLOOKUP(FS$2&amp;$A8,'FA2'!$A:$D,MATCH("AWAY",'FA2'!$A$1:$D$1,0),0),"")&amp;IFERROR(VLOOKUP(FS$2&amp;$A8,'FA2'!$B:$C,MATCH("HOME",'FA2'!$B$1:$C$1,0),0),"")&amp;IFERROR(VLOOKUP(FS$2&amp;$A8,'EFL2'!$A:$D,MATCH("AWAY",'EFL2'!$A$1:$D$1,0),0),"")&amp;IFERROR(VLOOKUP(FS$2&amp;$A8,'EFL2'!$B:$C,MATCH("HOME",'EFL2'!$B$1:$C$1,0),0),"")&amp;IFERROR(VLOOKUP(FS$2&amp;$A8,'UCL2'!$C:$F,MATCH("AWAY",'UCL2'!$C$1:$F$1,0),0),"")&amp;IFERROR(VLOOKUP(FS$2&amp;$A8,'UCL2'!$D:$E,MATCH("HOME",'UCL2'!$D$1:$E$1,0),0),"")&amp;IFERROR(VLOOKUP(FS$2&amp;$A8,'EU2'!$C:$F,MATCH("AWAY",'EU2'!$C$1:$F$1,0),0),"")&amp;IFERROR(VLOOKUP(FS$2&amp;$A8,'EU2'!$D:$E,MATCH("HOME",'EU2'!$D$1:$E$1,0),0),"")&amp;IFERROR(VLOOKUP(FS$2&amp;$A8,'EUC2'!$C:$F,MATCH("AWAY",'EUC2'!$C$1:$F$1,0),0),"")&amp;IFERROR(VLOOKUP(FS$2&amp;$A8,'EUC2'!$D:$E,MATCH("HOME",'EUC2'!$D$1:$E$1,0),0),"")</f>
        <v/>
      </c>
      <c r="FT8" s="25" t="str">
        <f>IFERROR(VLOOKUP(FT$2&amp;$B8,'FPL FIX2'!$N$1:$Q$400,MATCH("HOME",'FPL FIX2'!$N$1:$Q$1,0),0),"")&amp;IFERROR(VLOOKUP(FT$2&amp;$B8,'FPL FIX2'!$O$1:$P$400,MATCH("AWAY",'FPL FIX2'!$O$1:$P$1,0),0),"")&amp;IFERROR(VLOOKUP(FT$2&amp;$A8,'FA2'!$A:$D,MATCH("AWAY",'FA2'!$A$1:$D$1,0),0),"")&amp;IFERROR(VLOOKUP(FT$2&amp;$A8,'FA2'!$B:$C,MATCH("HOME",'FA2'!$B$1:$C$1,0),0),"")&amp;IFERROR(VLOOKUP(FT$2&amp;$A8,'EFL2'!$A:$D,MATCH("AWAY",'EFL2'!$A$1:$D$1,0),0),"")&amp;IFERROR(VLOOKUP(FT$2&amp;$A8,'EFL2'!$B:$C,MATCH("HOME",'EFL2'!$B$1:$C$1,0),0),"")&amp;IFERROR(VLOOKUP(FT$2&amp;$A8,'UCL2'!$C:$F,MATCH("AWAY",'UCL2'!$C$1:$F$1,0),0),"")&amp;IFERROR(VLOOKUP(FT$2&amp;$A8,'UCL2'!$D:$E,MATCH("HOME",'UCL2'!$D$1:$E$1,0),0),"")&amp;IFERROR(VLOOKUP(FT$2&amp;$A8,'EU2'!$C:$F,MATCH("AWAY",'EU2'!$C$1:$F$1,0),0),"")&amp;IFERROR(VLOOKUP(FT$2&amp;$A8,'EU2'!$D:$E,MATCH("HOME",'EU2'!$D$1:$E$1,0),0),"")&amp;IFERROR(VLOOKUP(FT$2&amp;$A8,'EUC2'!$C:$F,MATCH("AWAY",'EUC2'!$C$1:$F$1,0),0),"")&amp;IFERROR(VLOOKUP(FT$2&amp;$A8,'EUC2'!$D:$E,MATCH("HOME",'EUC2'!$D$1:$E$1,0),0),"")</f>
        <v>lei</v>
      </c>
      <c r="FU8" s="25" t="str">
        <f>IFERROR(VLOOKUP(FU$2&amp;$B8,'FPL FIX2'!$N$1:$Q$400,MATCH("HOME",'FPL FIX2'!$N$1:$Q$1,0),0),"")&amp;IFERROR(VLOOKUP(FU$2&amp;$B8,'FPL FIX2'!$O$1:$P$400,MATCH("AWAY",'FPL FIX2'!$O$1:$P$1,0),0),"")&amp;IFERROR(VLOOKUP(FU$2&amp;$A8,'FA2'!$A:$D,MATCH("AWAY",'FA2'!$A$1:$D$1,0),0),"")&amp;IFERROR(VLOOKUP(FU$2&amp;$A8,'FA2'!$B:$C,MATCH("HOME",'FA2'!$B$1:$C$1,0),0),"")&amp;IFERROR(VLOOKUP(FU$2&amp;$A8,'EFL2'!$A:$D,MATCH("AWAY",'EFL2'!$A$1:$D$1,0),0),"")&amp;IFERROR(VLOOKUP(FU$2&amp;$A8,'EFL2'!$B:$C,MATCH("HOME",'EFL2'!$B$1:$C$1,0),0),"")&amp;IFERROR(VLOOKUP(FU$2&amp;$A8,'UCL2'!$C:$F,MATCH("AWAY",'UCL2'!$C$1:$F$1,0),0),"")&amp;IFERROR(VLOOKUP(FU$2&amp;$A8,'UCL2'!$D:$E,MATCH("HOME",'UCL2'!$D$1:$E$1,0),0),"")&amp;IFERROR(VLOOKUP(FU$2&amp;$A8,'EU2'!$C:$F,MATCH("AWAY",'EU2'!$C$1:$F$1,0),0),"")&amp;IFERROR(VLOOKUP(FU$2&amp;$A8,'EU2'!$D:$E,MATCH("HOME",'EU2'!$D$1:$E$1,0),0),"")&amp;IFERROR(VLOOKUP(FU$2&amp;$A8,'EUC2'!$C:$F,MATCH("AWAY",'EUC2'!$C$1:$F$1,0),0),"")&amp;IFERROR(VLOOKUP(FU$2&amp;$A8,'EUC2'!$D:$E,MATCH("HOME",'EUC2'!$D$1:$E$1,0),0),"")</f>
        <v/>
      </c>
      <c r="FV8" s="25" t="str">
        <f>IFERROR(VLOOKUP(FV$2&amp;$B8,'FPL FIX2'!$N$1:$Q$400,MATCH("HOME",'FPL FIX2'!$N$1:$Q$1,0),0),"")&amp;IFERROR(VLOOKUP(FV$2&amp;$B8,'FPL FIX2'!$O$1:$P$400,MATCH("AWAY",'FPL FIX2'!$O$1:$P$1,0),0),"")&amp;IFERROR(VLOOKUP(FV$2&amp;$A8,'FA2'!$A:$D,MATCH("AWAY",'FA2'!$A$1:$D$1,0),0),"")&amp;IFERROR(VLOOKUP(FV$2&amp;$A8,'FA2'!$B:$C,MATCH("HOME",'FA2'!$B$1:$C$1,0),0),"")&amp;IFERROR(VLOOKUP(FV$2&amp;$A8,'EFL2'!$A:$D,MATCH("AWAY",'EFL2'!$A$1:$D$1,0),0),"")&amp;IFERROR(VLOOKUP(FV$2&amp;$A8,'EFL2'!$B:$C,MATCH("HOME",'EFL2'!$B$1:$C$1,0),0),"")&amp;IFERROR(VLOOKUP(FV$2&amp;$A8,'UCL2'!$C:$F,MATCH("AWAY",'UCL2'!$C$1:$F$1,0),0),"")&amp;IFERROR(VLOOKUP(FV$2&amp;$A8,'UCL2'!$D:$E,MATCH("HOME",'UCL2'!$D$1:$E$1,0),0),"")&amp;IFERROR(VLOOKUP(FV$2&amp;$A8,'EU2'!$C:$F,MATCH("AWAY",'EU2'!$C$1:$F$1,0),0),"")&amp;IFERROR(VLOOKUP(FV$2&amp;$A8,'EU2'!$D:$E,MATCH("HOME",'EU2'!$D$1:$E$1,0),0),"")&amp;IFERROR(VLOOKUP(FV$2&amp;$A8,'EUC2'!$C:$F,MATCH("AWAY",'EUC2'!$C$1:$F$1,0),0),"")&amp;IFERROR(VLOOKUP(FV$2&amp;$A8,'EUC2'!$D:$E,MATCH("HOME",'EUC2'!$D$1:$E$1,0),0),"")</f>
        <v/>
      </c>
      <c r="FW8" s="25" t="str">
        <f>IFERROR(VLOOKUP(FW$2&amp;$B8,'FPL FIX2'!$N$1:$Q$400,MATCH("HOME",'FPL FIX2'!$N$1:$Q$1,0),0),"")&amp;IFERROR(VLOOKUP(FW$2&amp;$B8,'FPL FIX2'!$O$1:$P$400,MATCH("AWAY",'FPL FIX2'!$O$1:$P$1,0),0),"")&amp;IFERROR(VLOOKUP(FW$2&amp;$A8,'FA2'!$A:$D,MATCH("AWAY",'FA2'!$A$1:$D$1,0),0),"")&amp;IFERROR(VLOOKUP(FW$2&amp;$A8,'FA2'!$B:$C,MATCH("HOME",'FA2'!$B$1:$C$1,0),0),"")&amp;IFERROR(VLOOKUP(FW$2&amp;$A8,'EFL2'!$A:$D,MATCH("AWAY",'EFL2'!$A$1:$D$1,0),0),"")&amp;IFERROR(VLOOKUP(FW$2&amp;$A8,'EFL2'!$B:$C,MATCH("HOME",'EFL2'!$B$1:$C$1,0),0),"")&amp;IFERROR(VLOOKUP(FW$2&amp;$A8,'UCL2'!$C:$F,MATCH("AWAY",'UCL2'!$C$1:$F$1,0),0),"")&amp;IFERROR(VLOOKUP(FW$2&amp;$A8,'UCL2'!$D:$E,MATCH("HOME",'UCL2'!$D$1:$E$1,0),0),"")&amp;IFERROR(VLOOKUP(FW$2&amp;$A8,'EU2'!$C:$F,MATCH("AWAY",'EU2'!$C$1:$F$1,0),0),"")&amp;IFERROR(VLOOKUP(FW$2&amp;$A8,'EU2'!$D:$E,MATCH("HOME",'EU2'!$D$1:$E$1,0),0),"")&amp;IFERROR(VLOOKUP(FW$2&amp;$A8,'EUC2'!$C:$F,MATCH("AWAY",'EUC2'!$C$1:$F$1,0),0),"")&amp;IFERROR(VLOOKUP(FW$2&amp;$A8,'EUC2'!$D:$E,MATCH("HOME",'EUC2'!$D$1:$E$1,0),0),"")</f>
        <v/>
      </c>
      <c r="FX8" s="25" t="str">
        <f>IFERROR(VLOOKUP(FX$2&amp;$B8,'FPL FIX2'!$N$1:$Q$400,MATCH("HOME",'FPL FIX2'!$N$1:$Q$1,0),0),"")&amp;IFERROR(VLOOKUP(FX$2&amp;$B8,'FPL FIX2'!$O$1:$P$400,MATCH("AWAY",'FPL FIX2'!$O$1:$P$1,0),0),"")&amp;IFERROR(VLOOKUP(FX$2&amp;$A8,'FA2'!$A:$D,MATCH("AWAY",'FA2'!$A$1:$D$1,0),0),"")&amp;IFERROR(VLOOKUP(FX$2&amp;$A8,'FA2'!$B:$C,MATCH("HOME",'FA2'!$B$1:$C$1,0),0),"")&amp;IFERROR(VLOOKUP(FX$2&amp;$A8,'EFL2'!$A:$D,MATCH("AWAY",'EFL2'!$A$1:$D$1,0),0),"")&amp;IFERROR(VLOOKUP(FX$2&amp;$A8,'EFL2'!$B:$C,MATCH("HOME",'EFL2'!$B$1:$C$1,0),0),"")&amp;IFERROR(VLOOKUP(FX$2&amp;$A8,'UCL2'!$C:$F,MATCH("AWAY",'UCL2'!$C$1:$F$1,0),0),"")&amp;IFERROR(VLOOKUP(FX$2&amp;$A8,'UCL2'!$D:$E,MATCH("HOME",'UCL2'!$D$1:$E$1,0),0),"")&amp;IFERROR(VLOOKUP(FX$2&amp;$A8,'EU2'!$C:$F,MATCH("AWAY",'EU2'!$C$1:$F$1,0),0),"")&amp;IFERROR(VLOOKUP(FX$2&amp;$A8,'EU2'!$D:$E,MATCH("HOME",'EU2'!$D$1:$E$1,0),0),"")&amp;IFERROR(VLOOKUP(FX$2&amp;$A8,'EUC2'!$C:$F,MATCH("AWAY",'EUC2'!$C$1:$F$1,0),0),"")&amp;IFERROR(VLOOKUP(FX$2&amp;$A8,'EUC2'!$D:$E,MATCH("HOME",'EUC2'!$D$1:$E$1,0),0),"")</f>
        <v/>
      </c>
      <c r="FY8" s="25" t="str">
        <f>IFERROR(VLOOKUP(FY$2&amp;$B8,'FPL FIX2'!$N$1:$Q$400,MATCH("HOME",'FPL FIX2'!$N$1:$Q$1,0),0),"")&amp;IFERROR(VLOOKUP(FY$2&amp;$B8,'FPL FIX2'!$O$1:$P$400,MATCH("AWAY",'FPL FIX2'!$O$1:$P$1,0),0),"")&amp;IFERROR(VLOOKUP(FY$2&amp;$A8,'FA2'!$A:$D,MATCH("AWAY",'FA2'!$A$1:$D$1,0),0),"")&amp;IFERROR(VLOOKUP(FY$2&amp;$A8,'FA2'!$B:$C,MATCH("HOME",'FA2'!$B$1:$C$1,0),0),"")&amp;IFERROR(VLOOKUP(FY$2&amp;$A8,'EFL2'!$A:$D,MATCH("AWAY",'EFL2'!$A$1:$D$1,0),0),"")&amp;IFERROR(VLOOKUP(FY$2&amp;$A8,'EFL2'!$B:$C,MATCH("HOME",'EFL2'!$B$1:$C$1,0),0),"")&amp;IFERROR(VLOOKUP(FY$2&amp;$A8,'UCL2'!$C:$F,MATCH("AWAY",'UCL2'!$C$1:$F$1,0),0),"")&amp;IFERROR(VLOOKUP(FY$2&amp;$A8,'UCL2'!$D:$E,MATCH("HOME",'UCL2'!$D$1:$E$1,0),0),"")&amp;IFERROR(VLOOKUP(FY$2&amp;$A8,'EU2'!$C:$F,MATCH("AWAY",'EU2'!$C$1:$F$1,0),0),"")&amp;IFERROR(VLOOKUP(FY$2&amp;$A8,'EU2'!$D:$E,MATCH("HOME",'EU2'!$D$1:$E$1,0),0),"")&amp;IFERROR(VLOOKUP(FY$2&amp;$A8,'EUC2'!$C:$F,MATCH("AWAY",'EUC2'!$C$1:$F$1,0),0),"")&amp;IFERROR(VLOOKUP(FY$2&amp;$A8,'EUC2'!$D:$E,MATCH("HOME",'EUC2'!$D$1:$E$1,0),0),"")</f>
        <v/>
      </c>
      <c r="FZ8" s="25" t="str">
        <f>IFERROR(VLOOKUP(FZ$2&amp;$B8,'FPL FIX2'!$N$1:$Q$400,MATCH("HOME",'FPL FIX2'!$N$1:$Q$1,0),0),"")&amp;IFERROR(VLOOKUP(FZ$2&amp;$B8,'FPL FIX2'!$O$1:$P$400,MATCH("AWAY",'FPL FIX2'!$O$1:$P$1,0),0),"")&amp;IFERROR(VLOOKUP(FZ$2&amp;$A8,'FA2'!$A:$D,MATCH("AWAY",'FA2'!$A$1:$D$1,0),0),"")&amp;IFERROR(VLOOKUP(FZ$2&amp;$A8,'FA2'!$B:$C,MATCH("HOME",'FA2'!$B$1:$C$1,0),0),"")&amp;IFERROR(VLOOKUP(FZ$2&amp;$A8,'EFL2'!$A:$D,MATCH("AWAY",'EFL2'!$A$1:$D$1,0),0),"")&amp;IFERROR(VLOOKUP(FZ$2&amp;$A8,'EFL2'!$B:$C,MATCH("HOME",'EFL2'!$B$1:$C$1,0),0),"")&amp;IFERROR(VLOOKUP(FZ$2&amp;$A8,'UCL2'!$C:$F,MATCH("AWAY",'UCL2'!$C$1:$F$1,0),0),"")&amp;IFERROR(VLOOKUP(FZ$2&amp;$A8,'UCL2'!$D:$E,MATCH("HOME",'UCL2'!$D$1:$E$1,0),0),"")&amp;IFERROR(VLOOKUP(FZ$2&amp;$A8,'EU2'!$C:$F,MATCH("AWAY",'EU2'!$C$1:$F$1,0),0),"")&amp;IFERROR(VLOOKUP(FZ$2&amp;$A8,'EU2'!$D:$E,MATCH("HOME",'EU2'!$D$1:$E$1,0),0),"")&amp;IFERROR(VLOOKUP(FZ$2&amp;$A8,'EUC2'!$C:$F,MATCH("AWAY",'EUC2'!$C$1:$F$1,0),0),"")&amp;IFERROR(VLOOKUP(FZ$2&amp;$A8,'EUC2'!$D:$E,MATCH("HOME",'EUC2'!$D$1:$E$1,0),0),"")</f>
        <v/>
      </c>
      <c r="GA8" s="25" t="str">
        <f>IFERROR(VLOOKUP(GA$2&amp;$B8,'FPL FIX2'!$N$1:$Q$400,MATCH("HOME",'FPL FIX2'!$N$1:$Q$1,0),0),"")&amp;IFERROR(VLOOKUP(GA$2&amp;$B8,'FPL FIX2'!$O$1:$P$400,MATCH("AWAY",'FPL FIX2'!$O$1:$P$1,0),0),"")&amp;IFERROR(VLOOKUP(GA$2&amp;$A8,'FA2'!$A:$D,MATCH("AWAY",'FA2'!$A$1:$D$1,0),0),"")&amp;IFERROR(VLOOKUP(GA$2&amp;$A8,'FA2'!$B:$C,MATCH("HOME",'FA2'!$B$1:$C$1,0),0),"")&amp;IFERROR(VLOOKUP(GA$2&amp;$A8,'EFL2'!$A:$D,MATCH("AWAY",'EFL2'!$A$1:$D$1,0),0),"")&amp;IFERROR(VLOOKUP(GA$2&amp;$A8,'EFL2'!$B:$C,MATCH("HOME",'EFL2'!$B$1:$C$1,0),0),"")&amp;IFERROR(VLOOKUP(GA$2&amp;$A8,'UCL2'!$C:$F,MATCH("AWAY",'UCL2'!$C$1:$F$1,0),0),"")&amp;IFERROR(VLOOKUP(GA$2&amp;$A8,'UCL2'!$D:$E,MATCH("HOME",'UCL2'!$D$1:$E$1,0),0),"")&amp;IFERROR(VLOOKUP(GA$2&amp;$A8,'EU2'!$C:$F,MATCH("AWAY",'EU2'!$C$1:$F$1,0),0),"")&amp;IFERROR(VLOOKUP(GA$2&amp;$A8,'EU2'!$D:$E,MATCH("HOME",'EU2'!$D$1:$E$1,0),0),"")&amp;IFERROR(VLOOKUP(GA$2&amp;$A8,'EUC2'!$C:$F,MATCH("AWAY",'EUC2'!$C$1:$F$1,0),0),"")&amp;IFERROR(VLOOKUP(GA$2&amp;$A8,'EUC2'!$D:$E,MATCH("HOME",'EUC2'!$D$1:$E$1,0),0),"")</f>
        <v/>
      </c>
      <c r="GB8" s="25" t="str">
        <f>IFERROR(VLOOKUP(GB$2&amp;$B8,'FPL FIX2'!$N$1:$Q$400,MATCH("HOME",'FPL FIX2'!$N$1:$Q$1,0),0),"")&amp;IFERROR(VLOOKUP(GB$2&amp;$B8,'FPL FIX2'!$O$1:$P$400,MATCH("AWAY",'FPL FIX2'!$O$1:$P$1,0),0),"")&amp;IFERROR(VLOOKUP(GB$2&amp;$A8,'FA2'!$A:$D,MATCH("AWAY",'FA2'!$A$1:$D$1,0),0),"")&amp;IFERROR(VLOOKUP(GB$2&amp;$A8,'FA2'!$B:$C,MATCH("HOME",'FA2'!$B$1:$C$1,0),0),"")&amp;IFERROR(VLOOKUP(GB$2&amp;$A8,'EFL2'!$A:$D,MATCH("AWAY",'EFL2'!$A$1:$D$1,0),0),"")&amp;IFERROR(VLOOKUP(GB$2&amp;$A8,'EFL2'!$B:$C,MATCH("HOME",'EFL2'!$B$1:$C$1,0),0),"")&amp;IFERROR(VLOOKUP(GB$2&amp;$A8,'UCL2'!$C:$F,MATCH("AWAY",'UCL2'!$C$1:$F$1,0),0),"")&amp;IFERROR(VLOOKUP(GB$2&amp;$A8,'UCL2'!$D:$E,MATCH("HOME",'UCL2'!$D$1:$E$1,0),0),"")&amp;IFERROR(VLOOKUP(GB$2&amp;$A8,'EU2'!$C:$F,MATCH("AWAY",'EU2'!$C$1:$F$1,0),0),"")&amp;IFERROR(VLOOKUP(GB$2&amp;$A8,'EU2'!$D:$E,MATCH("HOME",'EU2'!$D$1:$E$1,0),0),"")&amp;IFERROR(VLOOKUP(GB$2&amp;$A8,'EUC2'!$C:$F,MATCH("AWAY",'EUC2'!$C$1:$F$1,0),0),"")&amp;IFERROR(VLOOKUP(GB$2&amp;$A8,'EUC2'!$D:$E,MATCH("HOME",'EUC2'!$D$1:$E$1,0),0),"")</f>
        <v>Liverpool</v>
      </c>
      <c r="GC8" s="25" t="str">
        <f>IFERROR(VLOOKUP(GC$2&amp;$B8,'FPL FIX2'!$N$1:$Q$400,MATCH("HOME",'FPL FIX2'!$N$1:$Q$1,0),0),"")&amp;IFERROR(VLOOKUP(GC$2&amp;$B8,'FPL FIX2'!$O$1:$P$400,MATCH("AWAY",'FPL FIX2'!$O$1:$P$1,0),0),"")&amp;IFERROR(VLOOKUP(GC$2&amp;$A8,'FA2'!$A:$D,MATCH("AWAY",'FA2'!$A$1:$D$1,0),0),"")&amp;IFERROR(VLOOKUP(GC$2&amp;$A8,'FA2'!$B:$C,MATCH("HOME",'FA2'!$B$1:$C$1,0),0),"")&amp;IFERROR(VLOOKUP(GC$2&amp;$A8,'EFL2'!$A:$D,MATCH("AWAY",'EFL2'!$A$1:$D$1,0),0),"")&amp;IFERROR(VLOOKUP(GC$2&amp;$A8,'EFL2'!$B:$C,MATCH("HOME",'EFL2'!$B$1:$C$1,0),0),"")&amp;IFERROR(VLOOKUP(GC$2&amp;$A8,'UCL2'!$C:$F,MATCH("AWAY",'UCL2'!$C$1:$F$1,0),0),"")&amp;IFERROR(VLOOKUP(GC$2&amp;$A8,'UCL2'!$D:$E,MATCH("HOME",'UCL2'!$D$1:$E$1,0),0),"")&amp;IFERROR(VLOOKUP(GC$2&amp;$A8,'EU2'!$C:$F,MATCH("AWAY",'EU2'!$C$1:$F$1,0),0),"")&amp;IFERROR(VLOOKUP(GC$2&amp;$A8,'EU2'!$D:$E,MATCH("HOME",'EU2'!$D$1:$E$1,0),0),"")&amp;IFERROR(VLOOKUP(GC$2&amp;$A8,'EUC2'!$C:$F,MATCH("AWAY",'EUC2'!$C$1:$F$1,0),0),"")&amp;IFERROR(VLOOKUP(GC$2&amp;$A8,'EUC2'!$D:$E,MATCH("HOME",'EUC2'!$D$1:$E$1,0),0),"")</f>
        <v/>
      </c>
      <c r="GD8" s="25" t="str">
        <f>IFERROR(VLOOKUP(GD$2&amp;$B8,'FPL FIX2'!$N$1:$Q$400,MATCH("HOME",'FPL FIX2'!$N$1:$Q$1,0),0),"")&amp;IFERROR(VLOOKUP(GD$2&amp;$B8,'FPL FIX2'!$O$1:$P$400,MATCH("AWAY",'FPL FIX2'!$O$1:$P$1,0),0),"")&amp;IFERROR(VLOOKUP(GD$2&amp;$A8,'FA2'!$A:$D,MATCH("AWAY",'FA2'!$A$1:$D$1,0),0),"")&amp;IFERROR(VLOOKUP(GD$2&amp;$A8,'FA2'!$B:$C,MATCH("HOME",'FA2'!$B$1:$C$1,0),0),"")&amp;IFERROR(VLOOKUP(GD$2&amp;$A8,'EFL2'!$A:$D,MATCH("AWAY",'EFL2'!$A$1:$D$1,0),0),"")&amp;IFERROR(VLOOKUP(GD$2&amp;$A8,'EFL2'!$B:$C,MATCH("HOME",'EFL2'!$B$1:$C$1,0),0),"")&amp;IFERROR(VLOOKUP(GD$2&amp;$A8,'UCL2'!$C:$F,MATCH("AWAY",'UCL2'!$C$1:$F$1,0),0),"")&amp;IFERROR(VLOOKUP(GD$2&amp;$A8,'UCL2'!$D:$E,MATCH("HOME",'UCL2'!$D$1:$E$1,0),0),"")&amp;IFERROR(VLOOKUP(GD$2&amp;$A8,'EU2'!$C:$F,MATCH("AWAY",'EU2'!$C$1:$F$1,0),0),"")&amp;IFERROR(VLOOKUP(GD$2&amp;$A8,'EU2'!$D:$E,MATCH("HOME",'EU2'!$D$1:$E$1,0),0),"")&amp;IFERROR(VLOOKUP(GD$2&amp;$A8,'EUC2'!$C:$F,MATCH("AWAY",'EUC2'!$C$1:$F$1,0),0),"")&amp;IFERROR(VLOOKUP(GD$2&amp;$A8,'EUC2'!$D:$E,MATCH("HOME",'EUC2'!$D$1:$E$1,0),0),"")</f>
        <v/>
      </c>
      <c r="GE8" s="25" t="str">
        <f>IFERROR(VLOOKUP(GE$2&amp;$B8,'FPL FIX2'!$N$1:$Q$400,MATCH("HOME",'FPL FIX2'!$N$1:$Q$1,0),0),"")&amp;IFERROR(VLOOKUP(GE$2&amp;$B8,'FPL FIX2'!$O$1:$P$400,MATCH("AWAY",'FPL FIX2'!$O$1:$P$1,0),0),"")&amp;IFERROR(VLOOKUP(GE$2&amp;$A8,'FA2'!$A:$D,MATCH("AWAY",'FA2'!$A$1:$D$1,0),0),"")&amp;IFERROR(VLOOKUP(GE$2&amp;$A8,'FA2'!$B:$C,MATCH("HOME",'FA2'!$B$1:$C$1,0),0),"")&amp;IFERROR(VLOOKUP(GE$2&amp;$A8,'EFL2'!$A:$D,MATCH("AWAY",'EFL2'!$A$1:$D$1,0),0),"")&amp;IFERROR(VLOOKUP(GE$2&amp;$A8,'EFL2'!$B:$C,MATCH("HOME",'EFL2'!$B$1:$C$1,0),0),"")&amp;IFERROR(VLOOKUP(GE$2&amp;$A8,'UCL2'!$C:$F,MATCH("AWAY",'UCL2'!$C$1:$F$1,0),0),"")&amp;IFERROR(VLOOKUP(GE$2&amp;$A8,'UCL2'!$D:$E,MATCH("HOME",'UCL2'!$D$1:$E$1,0),0),"")&amp;IFERROR(VLOOKUP(GE$2&amp;$A8,'EU2'!$C:$F,MATCH("AWAY",'EU2'!$C$1:$F$1,0),0),"")&amp;IFERROR(VLOOKUP(GE$2&amp;$A8,'EU2'!$D:$E,MATCH("HOME",'EU2'!$D$1:$E$1,0),0),"")&amp;IFERROR(VLOOKUP(GE$2&amp;$A8,'EUC2'!$C:$F,MATCH("AWAY",'EUC2'!$C$1:$F$1,0),0),"")&amp;IFERROR(VLOOKUP(GE$2&amp;$A8,'EUC2'!$D:$E,MATCH("HOME",'EUC2'!$D$1:$E$1,0),0),"")</f>
        <v/>
      </c>
      <c r="GF8" s="25" t="str">
        <f>IFERROR(VLOOKUP(GF$2&amp;$B8,'FPL FIX2'!$N$1:$Q$400,MATCH("HOME",'FPL FIX2'!$N$1:$Q$1,0),0),"")&amp;IFERROR(VLOOKUP(GF$2&amp;$B8,'FPL FIX2'!$O$1:$P$400,MATCH("AWAY",'FPL FIX2'!$O$1:$P$1,0),0),"")&amp;IFERROR(VLOOKUP(GF$2&amp;$A8,'FA2'!$A:$D,MATCH("AWAY",'FA2'!$A$1:$D$1,0),0),"")&amp;IFERROR(VLOOKUP(GF$2&amp;$A8,'FA2'!$B:$C,MATCH("HOME",'FA2'!$B$1:$C$1,0),0),"")&amp;IFERROR(VLOOKUP(GF$2&amp;$A8,'EFL2'!$A:$D,MATCH("AWAY",'EFL2'!$A$1:$D$1,0),0),"")&amp;IFERROR(VLOOKUP(GF$2&amp;$A8,'EFL2'!$B:$C,MATCH("HOME",'EFL2'!$B$1:$C$1,0),0),"")&amp;IFERROR(VLOOKUP(GF$2&amp;$A8,'UCL2'!$C:$F,MATCH("AWAY",'UCL2'!$C$1:$F$1,0),0),"")&amp;IFERROR(VLOOKUP(GF$2&amp;$A8,'UCL2'!$D:$E,MATCH("HOME",'UCL2'!$D$1:$E$1,0),0),"")&amp;IFERROR(VLOOKUP(GF$2&amp;$A8,'EU2'!$C:$F,MATCH("AWAY",'EU2'!$C$1:$F$1,0),0),"")&amp;IFERROR(VLOOKUP(GF$2&amp;$A8,'EU2'!$D:$E,MATCH("HOME",'EU2'!$D$1:$E$1,0),0),"")&amp;IFERROR(VLOOKUP(GF$2&amp;$A8,'EUC2'!$C:$F,MATCH("AWAY",'EUC2'!$C$1:$F$1,0),0),"")&amp;IFERROR(VLOOKUP(GF$2&amp;$A8,'EUC2'!$D:$E,MATCH("HOME",'EUC2'!$D$1:$E$1,0),0),"")</f>
        <v/>
      </c>
      <c r="GG8" s="25" t="str">
        <f>IFERROR(VLOOKUP(GG$2&amp;$B8,'FPL FIX2'!$N$1:$Q$400,MATCH("HOME",'FPL FIX2'!$N$1:$Q$1,0),0),"")&amp;IFERROR(VLOOKUP(GG$2&amp;$B8,'FPL FIX2'!$O$1:$P$400,MATCH("AWAY",'FPL FIX2'!$O$1:$P$1,0),0),"")&amp;IFERROR(VLOOKUP(GG$2&amp;$A8,'FA2'!$A:$D,MATCH("AWAY",'FA2'!$A$1:$D$1,0),0),"")&amp;IFERROR(VLOOKUP(GG$2&amp;$A8,'FA2'!$B:$C,MATCH("HOME",'FA2'!$B$1:$C$1,0),0),"")&amp;IFERROR(VLOOKUP(GG$2&amp;$A8,'EFL2'!$A:$D,MATCH("AWAY",'EFL2'!$A$1:$D$1,0),0),"")&amp;IFERROR(VLOOKUP(GG$2&amp;$A8,'EFL2'!$B:$C,MATCH("HOME",'EFL2'!$B$1:$C$1,0),0),"")&amp;IFERROR(VLOOKUP(GG$2&amp;$A8,'UCL2'!$C:$F,MATCH("AWAY",'UCL2'!$C$1:$F$1,0),0),"")&amp;IFERROR(VLOOKUP(GG$2&amp;$A8,'UCL2'!$D:$E,MATCH("HOME",'UCL2'!$D$1:$E$1,0),0),"")&amp;IFERROR(VLOOKUP(GG$2&amp;$A8,'EU2'!$C:$F,MATCH("AWAY",'EU2'!$C$1:$F$1,0),0),"")&amp;IFERROR(VLOOKUP(GG$2&amp;$A8,'EU2'!$D:$E,MATCH("HOME",'EU2'!$D$1:$E$1,0),0),"")&amp;IFERROR(VLOOKUP(GG$2&amp;$A8,'EUC2'!$C:$F,MATCH("AWAY",'EUC2'!$C$1:$F$1,0),0),"")&amp;IFERROR(VLOOKUP(GG$2&amp;$A8,'EUC2'!$D:$E,MATCH("HOME",'EUC2'!$D$1:$E$1,0),0),"")</f>
        <v/>
      </c>
      <c r="GH8" s="25" t="str">
        <f>IFERROR(VLOOKUP(GH$2&amp;$B8,'FPL FIX2'!$N$1:$Q$400,MATCH("HOME",'FPL FIX2'!$N$1:$Q$1,0),0),"")&amp;IFERROR(VLOOKUP(GH$2&amp;$B8,'FPL FIX2'!$O$1:$P$400,MATCH("AWAY",'FPL FIX2'!$O$1:$P$1,0),0),"")&amp;IFERROR(VLOOKUP(GH$2&amp;$A8,'FA2'!$A:$D,MATCH("AWAY",'FA2'!$A$1:$D$1,0),0),"")&amp;IFERROR(VLOOKUP(GH$2&amp;$A8,'FA2'!$B:$C,MATCH("HOME",'FA2'!$B$1:$C$1,0),0),"")&amp;IFERROR(VLOOKUP(GH$2&amp;$A8,'EFL2'!$A:$D,MATCH("AWAY",'EFL2'!$A$1:$D$1,0),0),"")&amp;IFERROR(VLOOKUP(GH$2&amp;$A8,'EFL2'!$B:$C,MATCH("HOME",'EFL2'!$B$1:$C$1,0),0),"")&amp;IFERROR(VLOOKUP(GH$2&amp;$A8,'UCL2'!$C:$F,MATCH("AWAY",'UCL2'!$C$1:$F$1,0),0),"")&amp;IFERROR(VLOOKUP(GH$2&amp;$A8,'UCL2'!$D:$E,MATCH("HOME",'UCL2'!$D$1:$E$1,0),0),"")&amp;IFERROR(VLOOKUP(GH$2&amp;$A8,'EU2'!$C:$F,MATCH("AWAY",'EU2'!$C$1:$F$1,0),0),"")&amp;IFERROR(VLOOKUP(GH$2&amp;$A8,'EU2'!$D:$E,MATCH("HOME",'EU2'!$D$1:$E$1,0),0),"")&amp;IFERROR(VLOOKUP(GH$2&amp;$A8,'EUC2'!$C:$F,MATCH("AWAY",'EUC2'!$C$1:$F$1,0),0),"")&amp;IFERROR(VLOOKUP(GH$2&amp;$A8,'EUC2'!$D:$E,MATCH("HOME",'EUC2'!$D$1:$E$1,0),0),"")</f>
        <v>BOU</v>
      </c>
      <c r="GI8" s="25" t="str">
        <f>IFERROR(VLOOKUP(GI$2&amp;$B8,'FPL FIX2'!$N$1:$Q$400,MATCH("HOME",'FPL FIX2'!$N$1:$Q$1,0),0),"")&amp;IFERROR(VLOOKUP(GI$2&amp;$B8,'FPL FIX2'!$O$1:$P$400,MATCH("AWAY",'FPL FIX2'!$O$1:$P$1,0),0),"")&amp;IFERROR(VLOOKUP(GI$2&amp;$A8,'FA2'!$A:$D,MATCH("AWAY",'FA2'!$A$1:$D$1,0),0),"")&amp;IFERROR(VLOOKUP(GI$2&amp;$A8,'FA2'!$B:$C,MATCH("HOME",'FA2'!$B$1:$C$1,0),0),"")&amp;IFERROR(VLOOKUP(GI$2&amp;$A8,'EFL2'!$A:$D,MATCH("AWAY",'EFL2'!$A$1:$D$1,0),0),"")&amp;IFERROR(VLOOKUP(GI$2&amp;$A8,'EFL2'!$B:$C,MATCH("HOME",'EFL2'!$B$1:$C$1,0),0),"")&amp;IFERROR(VLOOKUP(GI$2&amp;$A8,'UCL2'!$C:$F,MATCH("AWAY",'UCL2'!$C$1:$F$1,0),0),"")&amp;IFERROR(VLOOKUP(GI$2&amp;$A8,'UCL2'!$D:$E,MATCH("HOME",'UCL2'!$D$1:$E$1,0),0),"")&amp;IFERROR(VLOOKUP(GI$2&amp;$A8,'EU2'!$C:$F,MATCH("AWAY",'EU2'!$C$1:$F$1,0),0),"")&amp;IFERROR(VLOOKUP(GI$2&amp;$A8,'EU2'!$D:$E,MATCH("HOME",'EU2'!$D$1:$E$1,0),0),"")&amp;IFERROR(VLOOKUP(GI$2&amp;$A8,'EUC2'!$C:$F,MATCH("AWAY",'EUC2'!$C$1:$F$1,0),0),"")&amp;IFERROR(VLOOKUP(GI$2&amp;$A8,'EUC2'!$D:$E,MATCH("HOME",'EUC2'!$D$1:$E$1,0),0),"")</f>
        <v/>
      </c>
      <c r="GJ8" s="25" t="str">
        <f>IFERROR(VLOOKUP(GJ$2&amp;$B8,'FPL FIX2'!$N$1:$Q$400,MATCH("HOME",'FPL FIX2'!$N$1:$Q$1,0),0),"")&amp;IFERROR(VLOOKUP(GJ$2&amp;$B8,'FPL FIX2'!$O$1:$P$400,MATCH("AWAY",'FPL FIX2'!$O$1:$P$1,0),0),"")&amp;IFERROR(VLOOKUP(GJ$2&amp;$A8,'FA2'!$A:$D,MATCH("AWAY",'FA2'!$A$1:$D$1,0),0),"")&amp;IFERROR(VLOOKUP(GJ$2&amp;$A8,'FA2'!$B:$C,MATCH("HOME",'FA2'!$B$1:$C$1,0),0),"")&amp;IFERROR(VLOOKUP(GJ$2&amp;$A8,'EFL2'!$A:$D,MATCH("AWAY",'EFL2'!$A$1:$D$1,0),0),"")&amp;IFERROR(VLOOKUP(GJ$2&amp;$A8,'EFL2'!$B:$C,MATCH("HOME",'EFL2'!$B$1:$C$1,0),0),"")&amp;IFERROR(VLOOKUP(GJ$2&amp;$A8,'UCL2'!$C:$F,MATCH("AWAY",'UCL2'!$C$1:$F$1,0),0),"")&amp;IFERROR(VLOOKUP(GJ$2&amp;$A8,'UCL2'!$D:$E,MATCH("HOME",'UCL2'!$D$1:$E$1,0),0),"")&amp;IFERROR(VLOOKUP(GJ$2&amp;$A8,'EU2'!$C:$F,MATCH("AWAY",'EU2'!$C$1:$F$1,0),0),"")&amp;IFERROR(VLOOKUP(GJ$2&amp;$A8,'EU2'!$D:$E,MATCH("HOME",'EU2'!$D$1:$E$1,0),0),"")&amp;IFERROR(VLOOKUP(GJ$2&amp;$A8,'EUC2'!$C:$F,MATCH("AWAY",'EUC2'!$C$1:$F$1,0),0),"")&amp;IFERROR(VLOOKUP(GJ$2&amp;$A8,'EUC2'!$D:$E,MATCH("HOME",'EUC2'!$D$1:$E$1,0),0),"")</f>
        <v/>
      </c>
      <c r="GK8" s="25" t="str">
        <f>IFERROR(VLOOKUP(GK$2&amp;$B8,'FPL FIX2'!$N$1:$Q$400,MATCH("HOME",'FPL FIX2'!$N$1:$Q$1,0),0),"")&amp;IFERROR(VLOOKUP(GK$2&amp;$B8,'FPL FIX2'!$O$1:$P$400,MATCH("AWAY",'FPL FIX2'!$O$1:$P$1,0),0),"")&amp;IFERROR(VLOOKUP(GK$2&amp;$A8,'FA2'!$A:$D,MATCH("AWAY",'FA2'!$A$1:$D$1,0),0),"")&amp;IFERROR(VLOOKUP(GK$2&amp;$A8,'FA2'!$B:$C,MATCH("HOME",'FA2'!$B$1:$C$1,0),0),"")&amp;IFERROR(VLOOKUP(GK$2&amp;$A8,'EFL2'!$A:$D,MATCH("AWAY",'EFL2'!$A$1:$D$1,0),0),"")&amp;IFERROR(VLOOKUP(GK$2&amp;$A8,'EFL2'!$B:$C,MATCH("HOME",'EFL2'!$B$1:$C$1,0),0),"")&amp;IFERROR(VLOOKUP(GK$2&amp;$A8,'UCL2'!$C:$F,MATCH("AWAY",'UCL2'!$C$1:$F$1,0),0),"")&amp;IFERROR(VLOOKUP(GK$2&amp;$A8,'UCL2'!$D:$E,MATCH("HOME",'UCL2'!$D$1:$E$1,0),0),"")&amp;IFERROR(VLOOKUP(GK$2&amp;$A8,'EU2'!$C:$F,MATCH("AWAY",'EU2'!$C$1:$F$1,0),0),"")&amp;IFERROR(VLOOKUP(GK$2&amp;$A8,'EU2'!$D:$E,MATCH("HOME",'EU2'!$D$1:$E$1,0),0),"")&amp;IFERROR(VLOOKUP(GK$2&amp;$A8,'EUC2'!$C:$F,MATCH("AWAY",'EUC2'!$C$1:$F$1,0),0),"")&amp;IFERROR(VLOOKUP(GK$2&amp;$A8,'EUC2'!$D:$E,MATCH("HOME",'EUC2'!$D$1:$E$1,0),0),"")</f>
        <v/>
      </c>
      <c r="GL8" s="25" t="str">
        <f>IFERROR(VLOOKUP(GL$2&amp;$B8,'FPL FIX2'!$N$1:$Q$400,MATCH("HOME",'FPL FIX2'!$N$1:$Q$1,0),0),"")&amp;IFERROR(VLOOKUP(GL$2&amp;$B8,'FPL FIX2'!$O$1:$P$400,MATCH("AWAY",'FPL FIX2'!$O$1:$P$1,0),0),"")&amp;IFERROR(VLOOKUP(GL$2&amp;$A8,'FA2'!$A:$D,MATCH("AWAY",'FA2'!$A$1:$D$1,0),0),"")&amp;IFERROR(VLOOKUP(GL$2&amp;$A8,'FA2'!$B:$C,MATCH("HOME",'FA2'!$B$1:$C$1,0),0),"")&amp;IFERROR(VLOOKUP(GL$2&amp;$A8,'EFL2'!$A:$D,MATCH("AWAY",'EFL2'!$A$1:$D$1,0),0),"")&amp;IFERROR(VLOOKUP(GL$2&amp;$A8,'EFL2'!$B:$C,MATCH("HOME",'EFL2'!$B$1:$C$1,0),0),"")&amp;IFERROR(VLOOKUP(GL$2&amp;$A8,'UCL2'!$C:$F,MATCH("AWAY",'UCL2'!$C$1:$F$1,0),0),"")&amp;IFERROR(VLOOKUP(GL$2&amp;$A8,'UCL2'!$D:$E,MATCH("HOME",'UCL2'!$D$1:$E$1,0),0),"")&amp;IFERROR(VLOOKUP(GL$2&amp;$A8,'EU2'!$C:$F,MATCH("AWAY",'EU2'!$C$1:$F$1,0),0),"")&amp;IFERROR(VLOOKUP(GL$2&amp;$A8,'EU2'!$D:$E,MATCH("HOME",'EU2'!$D$1:$E$1,0),0),"")&amp;IFERROR(VLOOKUP(GL$2&amp;$A8,'EUC2'!$C:$F,MATCH("AWAY",'EUC2'!$C$1:$F$1,0),0),"")&amp;IFERROR(VLOOKUP(GL$2&amp;$A8,'EUC2'!$D:$E,MATCH("HOME",'EUC2'!$D$1:$E$1,0),0),"")</f>
        <v/>
      </c>
      <c r="GM8" s="25" t="str">
        <f>IFERROR(VLOOKUP(GM$2&amp;$B8,'FPL FIX2'!$N$1:$Q$400,MATCH("HOME",'FPL FIX2'!$N$1:$Q$1,0),0),"")&amp;IFERROR(VLOOKUP(GM$2&amp;$B8,'FPL FIX2'!$O$1:$P$400,MATCH("AWAY",'FPL FIX2'!$O$1:$P$1,0),0),"")&amp;IFERROR(VLOOKUP(GM$2&amp;$A8,'FA2'!$A:$D,MATCH("AWAY",'FA2'!$A$1:$D$1,0),0),"")&amp;IFERROR(VLOOKUP(GM$2&amp;$A8,'FA2'!$B:$C,MATCH("HOME",'FA2'!$B$1:$C$1,0),0),"")&amp;IFERROR(VLOOKUP(GM$2&amp;$A8,'EFL2'!$A:$D,MATCH("AWAY",'EFL2'!$A$1:$D$1,0),0),"")&amp;IFERROR(VLOOKUP(GM$2&amp;$A8,'EFL2'!$B:$C,MATCH("HOME",'EFL2'!$B$1:$C$1,0),0),"")&amp;IFERROR(VLOOKUP(GM$2&amp;$A8,'UCL2'!$C:$F,MATCH("AWAY",'UCL2'!$C$1:$F$1,0),0),"")&amp;IFERROR(VLOOKUP(GM$2&amp;$A8,'UCL2'!$D:$E,MATCH("HOME",'UCL2'!$D$1:$E$1,0),0),"")&amp;IFERROR(VLOOKUP(GM$2&amp;$A8,'EU2'!$C:$F,MATCH("AWAY",'EU2'!$C$1:$F$1,0),0),"")&amp;IFERROR(VLOOKUP(GM$2&amp;$A8,'EU2'!$D:$E,MATCH("HOME",'EU2'!$D$1:$E$1,0),0),"")&amp;IFERROR(VLOOKUP(GM$2&amp;$A8,'EUC2'!$C:$F,MATCH("AWAY",'EUC2'!$C$1:$F$1,0),0),"")&amp;IFERROR(VLOOKUP(GM$2&amp;$A8,'EUC2'!$D:$E,MATCH("HOME",'EUC2'!$D$1:$E$1,0),0),"")</f>
        <v/>
      </c>
      <c r="GN8" s="25" t="str">
        <f>IFERROR(VLOOKUP(GN$2&amp;$B8,'FPL FIX2'!$N$1:$Q$400,MATCH("HOME",'FPL FIX2'!$N$1:$Q$1,0),0),"")&amp;IFERROR(VLOOKUP(GN$2&amp;$B8,'FPL FIX2'!$O$1:$P$400,MATCH("AWAY",'FPL FIX2'!$O$1:$P$1,0),0),"")&amp;IFERROR(VLOOKUP(GN$2&amp;$A8,'FA2'!$A:$D,MATCH("AWAY",'FA2'!$A$1:$D$1,0),0),"")&amp;IFERROR(VLOOKUP(GN$2&amp;$A8,'FA2'!$B:$C,MATCH("HOME",'FA2'!$B$1:$C$1,0),0),"")&amp;IFERROR(VLOOKUP(GN$2&amp;$A8,'EFL2'!$A:$D,MATCH("AWAY",'EFL2'!$A$1:$D$1,0),0),"")&amp;IFERROR(VLOOKUP(GN$2&amp;$A8,'EFL2'!$B:$C,MATCH("HOME",'EFL2'!$B$1:$C$1,0),0),"")&amp;IFERROR(VLOOKUP(GN$2&amp;$A8,'UCL2'!$C:$F,MATCH("AWAY",'UCL2'!$C$1:$F$1,0),0),"")&amp;IFERROR(VLOOKUP(GN$2&amp;$A8,'UCL2'!$D:$E,MATCH("HOME",'UCL2'!$D$1:$E$1,0),0),"")&amp;IFERROR(VLOOKUP(GN$2&amp;$A8,'EU2'!$C:$F,MATCH("AWAY",'EU2'!$C$1:$F$1,0),0),"")&amp;IFERROR(VLOOKUP(GN$2&amp;$A8,'EU2'!$D:$E,MATCH("HOME",'EU2'!$D$1:$E$1,0),0),"")&amp;IFERROR(VLOOKUP(GN$2&amp;$A8,'EUC2'!$C:$F,MATCH("AWAY",'EUC2'!$C$1:$F$1,0),0),"")&amp;IFERROR(VLOOKUP(GN$2&amp;$A8,'EUC2'!$D:$E,MATCH("HOME",'EUC2'!$D$1:$E$1,0),0),"")</f>
        <v/>
      </c>
      <c r="GO8" s="25" t="str">
        <f>IFERROR(VLOOKUP(GO$2&amp;$B8,'FPL FIX2'!$N$1:$Q$400,MATCH("HOME",'FPL FIX2'!$N$1:$Q$1,0),0),"")&amp;IFERROR(VLOOKUP(GO$2&amp;$B8,'FPL FIX2'!$O$1:$P$400,MATCH("AWAY",'FPL FIX2'!$O$1:$P$1,0),0),"")&amp;IFERROR(VLOOKUP(GO$2&amp;$A8,'FA2'!$A:$D,MATCH("AWAY",'FA2'!$A$1:$D$1,0),0),"")&amp;IFERROR(VLOOKUP(GO$2&amp;$A8,'FA2'!$B:$C,MATCH("HOME",'FA2'!$B$1:$C$1,0),0),"")&amp;IFERROR(VLOOKUP(GO$2&amp;$A8,'EFL2'!$A:$D,MATCH("AWAY",'EFL2'!$A$1:$D$1,0),0),"")&amp;IFERROR(VLOOKUP(GO$2&amp;$A8,'EFL2'!$B:$C,MATCH("HOME",'EFL2'!$B$1:$C$1,0),0),"")&amp;IFERROR(VLOOKUP(GO$2&amp;$A8,'UCL2'!$C:$F,MATCH("AWAY",'UCL2'!$C$1:$F$1,0),0),"")&amp;IFERROR(VLOOKUP(GO$2&amp;$A8,'UCL2'!$D:$E,MATCH("HOME",'UCL2'!$D$1:$E$1,0),0),"")&amp;IFERROR(VLOOKUP(GO$2&amp;$A8,'EU2'!$C:$F,MATCH("AWAY",'EU2'!$C$1:$F$1,0),0),"")&amp;IFERROR(VLOOKUP(GO$2&amp;$A8,'EU2'!$D:$E,MATCH("HOME",'EU2'!$D$1:$E$1,0),0),"")&amp;IFERROR(VLOOKUP(GO$2&amp;$A8,'EUC2'!$C:$F,MATCH("AWAY",'EUC2'!$C$1:$F$1,0),0),"")&amp;IFERROR(VLOOKUP(GO$2&amp;$A8,'EUC2'!$D:$E,MATCH("HOME",'EUC2'!$D$1:$E$1,0),0),"")</f>
        <v>cry</v>
      </c>
      <c r="GP8" s="25" t="str">
        <f>IFERROR(VLOOKUP(GP$2&amp;$B8,'FPL FIX2'!$N$1:$Q$400,MATCH("HOME",'FPL FIX2'!$N$1:$Q$1,0),0),"")&amp;IFERROR(VLOOKUP(GP$2&amp;$B8,'FPL FIX2'!$O$1:$P$400,MATCH("AWAY",'FPL FIX2'!$O$1:$P$1,0),0),"")&amp;IFERROR(VLOOKUP(GP$2&amp;$A8,'FA2'!$A:$D,MATCH("AWAY",'FA2'!$A$1:$D$1,0),0),"")&amp;IFERROR(VLOOKUP(GP$2&amp;$A8,'FA2'!$B:$C,MATCH("HOME",'FA2'!$B$1:$C$1,0),0),"")&amp;IFERROR(VLOOKUP(GP$2&amp;$A8,'EFL2'!$A:$D,MATCH("AWAY",'EFL2'!$A$1:$D$1,0),0),"")&amp;IFERROR(VLOOKUP(GP$2&amp;$A8,'EFL2'!$B:$C,MATCH("HOME",'EFL2'!$B$1:$C$1,0),0),"")&amp;IFERROR(VLOOKUP(GP$2&amp;$A8,'UCL2'!$C:$F,MATCH("AWAY",'UCL2'!$C$1:$F$1,0),0),"")&amp;IFERROR(VLOOKUP(GP$2&amp;$A8,'UCL2'!$D:$E,MATCH("HOME",'UCL2'!$D$1:$E$1,0),0),"")&amp;IFERROR(VLOOKUP(GP$2&amp;$A8,'EU2'!$C:$F,MATCH("AWAY",'EU2'!$C$1:$F$1,0),0),"")&amp;IFERROR(VLOOKUP(GP$2&amp;$A8,'EU2'!$D:$E,MATCH("HOME",'EU2'!$D$1:$E$1,0),0),"")&amp;IFERROR(VLOOKUP(GP$2&amp;$A8,'EUC2'!$C:$F,MATCH("AWAY",'EUC2'!$C$1:$F$1,0),0),"")&amp;IFERROR(VLOOKUP(GP$2&amp;$A8,'EUC2'!$D:$E,MATCH("HOME",'EUC2'!$D$1:$E$1,0),0),"")</f>
        <v/>
      </c>
      <c r="GQ8" s="25" t="str">
        <f>IFERROR(VLOOKUP(GQ$2&amp;$B8,'FPL FIX2'!$N$1:$Q$400,MATCH("HOME",'FPL FIX2'!$N$1:$Q$1,0),0),"")&amp;IFERROR(VLOOKUP(GQ$2&amp;$B8,'FPL FIX2'!$O$1:$P$400,MATCH("AWAY",'FPL FIX2'!$O$1:$P$1,0),0),"")&amp;IFERROR(VLOOKUP(GQ$2&amp;$A8,'FA2'!$A:$D,MATCH("AWAY",'FA2'!$A$1:$D$1,0),0),"")&amp;IFERROR(VLOOKUP(GQ$2&amp;$A8,'FA2'!$B:$C,MATCH("HOME",'FA2'!$B$1:$C$1,0),0),"")&amp;IFERROR(VLOOKUP(GQ$2&amp;$A8,'EFL2'!$A:$D,MATCH("AWAY",'EFL2'!$A$1:$D$1,0),0),"")&amp;IFERROR(VLOOKUP(GQ$2&amp;$A8,'EFL2'!$B:$C,MATCH("HOME",'EFL2'!$B$1:$C$1,0),0),"")&amp;IFERROR(VLOOKUP(GQ$2&amp;$A8,'UCL2'!$C:$F,MATCH("AWAY",'UCL2'!$C$1:$F$1,0),0),"")&amp;IFERROR(VLOOKUP(GQ$2&amp;$A8,'UCL2'!$D:$E,MATCH("HOME",'UCL2'!$D$1:$E$1,0),0),"")&amp;IFERROR(VLOOKUP(GQ$2&amp;$A8,'EU2'!$C:$F,MATCH("AWAY",'EU2'!$C$1:$F$1,0),0),"")&amp;IFERROR(VLOOKUP(GQ$2&amp;$A8,'EU2'!$D:$E,MATCH("HOME",'EU2'!$D$1:$E$1,0),0),"")&amp;IFERROR(VLOOKUP(GQ$2&amp;$A8,'EUC2'!$C:$F,MATCH("AWAY",'EUC2'!$C$1:$F$1,0),0),"")&amp;IFERROR(VLOOKUP(GQ$2&amp;$A8,'EUC2'!$D:$E,MATCH("HOME",'EUC2'!$D$1:$E$1,0),0),"")</f>
        <v/>
      </c>
      <c r="GR8" s="25" t="str">
        <f>IFERROR(VLOOKUP(GR$2&amp;$B8,'FPL FIX2'!$N$1:$Q$400,MATCH("HOME",'FPL FIX2'!$N$1:$Q$1,0),0),"")&amp;IFERROR(VLOOKUP(GR$2&amp;$B8,'FPL FIX2'!$O$1:$P$400,MATCH("AWAY",'FPL FIX2'!$O$1:$P$1,0),0),"")&amp;IFERROR(VLOOKUP(GR$2&amp;$A8,'FA2'!$A:$D,MATCH("AWAY",'FA2'!$A$1:$D$1,0),0),"")&amp;IFERROR(VLOOKUP(GR$2&amp;$A8,'FA2'!$B:$C,MATCH("HOME",'FA2'!$B$1:$C$1,0),0),"")&amp;IFERROR(VLOOKUP(GR$2&amp;$A8,'EFL2'!$A:$D,MATCH("AWAY",'EFL2'!$A$1:$D$1,0),0),"")&amp;IFERROR(VLOOKUP(GR$2&amp;$A8,'EFL2'!$B:$C,MATCH("HOME",'EFL2'!$B$1:$C$1,0),0),"")&amp;IFERROR(VLOOKUP(GR$2&amp;$A8,'UCL2'!$C:$F,MATCH("AWAY",'UCL2'!$C$1:$F$1,0),0),"")&amp;IFERROR(VLOOKUP(GR$2&amp;$A8,'UCL2'!$D:$E,MATCH("HOME",'UCL2'!$D$1:$E$1,0),0),"")&amp;IFERROR(VLOOKUP(GR$2&amp;$A8,'EU2'!$C:$F,MATCH("AWAY",'EU2'!$C$1:$F$1,0),0),"")&amp;IFERROR(VLOOKUP(GR$2&amp;$A8,'EU2'!$D:$E,MATCH("HOME",'EU2'!$D$1:$E$1,0),0),"")&amp;IFERROR(VLOOKUP(GR$2&amp;$A8,'EUC2'!$C:$F,MATCH("AWAY",'EUC2'!$C$1:$F$1,0),0),"")&amp;IFERROR(VLOOKUP(GR$2&amp;$A8,'EUC2'!$D:$E,MATCH("HOME",'EUC2'!$D$1:$E$1,0),0),"")</f>
        <v/>
      </c>
      <c r="GS8" s="25" t="str">
        <f>IFERROR(VLOOKUP(GS$2&amp;$B8,'FPL FIX2'!$N$1:$Q$400,MATCH("HOME",'FPL FIX2'!$N$1:$Q$1,0),0),"")&amp;IFERROR(VLOOKUP(GS$2&amp;$B8,'FPL FIX2'!$O$1:$P$400,MATCH("AWAY",'FPL FIX2'!$O$1:$P$1,0),0),"")&amp;IFERROR(VLOOKUP(GS$2&amp;$A8,'FA2'!$A:$D,MATCH("AWAY",'FA2'!$A$1:$D$1,0),0),"")&amp;IFERROR(VLOOKUP(GS$2&amp;$A8,'FA2'!$B:$C,MATCH("HOME",'FA2'!$B$1:$C$1,0),0),"")&amp;IFERROR(VLOOKUP(GS$2&amp;$A8,'EFL2'!$A:$D,MATCH("AWAY",'EFL2'!$A$1:$D$1,0),0),"")&amp;IFERROR(VLOOKUP(GS$2&amp;$A8,'EFL2'!$B:$C,MATCH("HOME",'EFL2'!$B$1:$C$1,0),0),"")&amp;IFERROR(VLOOKUP(GS$2&amp;$A8,'UCL2'!$C:$F,MATCH("AWAY",'UCL2'!$C$1:$F$1,0),0),"")&amp;IFERROR(VLOOKUP(GS$2&amp;$A8,'UCL2'!$D:$E,MATCH("HOME",'UCL2'!$D$1:$E$1,0),0),"")&amp;IFERROR(VLOOKUP(GS$2&amp;$A8,'EU2'!$C:$F,MATCH("AWAY",'EU2'!$C$1:$F$1,0),0),"")&amp;IFERROR(VLOOKUP(GS$2&amp;$A8,'EU2'!$D:$E,MATCH("HOME",'EU2'!$D$1:$E$1,0),0),"")&amp;IFERROR(VLOOKUP(GS$2&amp;$A8,'EUC2'!$C:$F,MATCH("AWAY",'EUC2'!$C$1:$F$1,0),0),"")&amp;IFERROR(VLOOKUP(GS$2&amp;$A8,'EUC2'!$D:$E,MATCH("HOME",'EUC2'!$D$1:$E$1,0),0),"")</f>
        <v/>
      </c>
      <c r="GT8" s="25" t="str">
        <f>IFERROR(VLOOKUP(GT$2&amp;$B8,'FPL FIX2'!$N$1:$Q$400,MATCH("HOME",'FPL FIX2'!$N$1:$Q$1,0),0),"")&amp;IFERROR(VLOOKUP(GT$2&amp;$B8,'FPL FIX2'!$O$1:$P$400,MATCH("AWAY",'FPL FIX2'!$O$1:$P$1,0),0),"")&amp;IFERROR(VLOOKUP(GT$2&amp;$A8,'FA2'!$A:$D,MATCH("AWAY",'FA2'!$A$1:$D$1,0),0),"")&amp;IFERROR(VLOOKUP(GT$2&amp;$A8,'FA2'!$B:$C,MATCH("HOME",'FA2'!$B$1:$C$1,0),0),"")&amp;IFERROR(VLOOKUP(GT$2&amp;$A8,'EFL2'!$A:$D,MATCH("AWAY",'EFL2'!$A$1:$D$1,0),0),"")&amp;IFERROR(VLOOKUP(GT$2&amp;$A8,'EFL2'!$B:$C,MATCH("HOME",'EFL2'!$B$1:$C$1,0),0),"")&amp;IFERROR(VLOOKUP(GT$2&amp;$A8,'UCL2'!$C:$F,MATCH("AWAY",'UCL2'!$C$1:$F$1,0),0),"")&amp;IFERROR(VLOOKUP(GT$2&amp;$A8,'UCL2'!$D:$E,MATCH("HOME",'UCL2'!$D$1:$E$1,0),0),"")&amp;IFERROR(VLOOKUP(GT$2&amp;$A8,'EU2'!$C:$F,MATCH("AWAY",'EU2'!$C$1:$F$1,0),0),"")&amp;IFERROR(VLOOKUP(GT$2&amp;$A8,'EU2'!$D:$E,MATCH("HOME",'EU2'!$D$1:$E$1,0),0),"")&amp;IFERROR(VLOOKUP(GT$2&amp;$A8,'EUC2'!$C:$F,MATCH("AWAY",'EUC2'!$C$1:$F$1,0),0),"")&amp;IFERROR(VLOOKUP(GT$2&amp;$A8,'EUC2'!$D:$E,MATCH("HOME",'EUC2'!$D$1:$E$1,0),0),"")</f>
        <v/>
      </c>
      <c r="GU8" s="25" t="str">
        <f>IFERROR(VLOOKUP(GU$2&amp;$B8,'FPL FIX2'!$N$1:$Q$400,MATCH("HOME",'FPL FIX2'!$N$1:$Q$1,0),0),"")&amp;IFERROR(VLOOKUP(GU$2&amp;$B8,'FPL FIX2'!$O$1:$P$400,MATCH("AWAY",'FPL FIX2'!$O$1:$P$1,0),0),"")&amp;IFERROR(VLOOKUP(GU$2&amp;$A8,'FA2'!$A:$D,MATCH("AWAY",'FA2'!$A$1:$D$1,0),0),"")&amp;IFERROR(VLOOKUP(GU$2&amp;$A8,'FA2'!$B:$C,MATCH("HOME",'FA2'!$B$1:$C$1,0),0),"")&amp;IFERROR(VLOOKUP(GU$2&amp;$A8,'EFL2'!$A:$D,MATCH("AWAY",'EFL2'!$A$1:$D$1,0),0),"")&amp;IFERROR(VLOOKUP(GU$2&amp;$A8,'EFL2'!$B:$C,MATCH("HOME",'EFL2'!$B$1:$C$1,0),0),"")&amp;IFERROR(VLOOKUP(GU$2&amp;$A8,'UCL2'!$C:$F,MATCH("AWAY",'UCL2'!$C$1:$F$1,0),0),"")&amp;IFERROR(VLOOKUP(GU$2&amp;$A8,'UCL2'!$D:$E,MATCH("HOME",'UCL2'!$D$1:$E$1,0),0),"")&amp;IFERROR(VLOOKUP(GU$2&amp;$A8,'EU2'!$C:$F,MATCH("AWAY",'EU2'!$C$1:$F$1,0),0),"")&amp;IFERROR(VLOOKUP(GU$2&amp;$A8,'EU2'!$D:$E,MATCH("HOME",'EU2'!$D$1:$E$1,0),0),"")&amp;IFERROR(VLOOKUP(GU$2&amp;$A8,'EUC2'!$C:$F,MATCH("AWAY",'EUC2'!$C$1:$F$1,0),0),"")&amp;IFERROR(VLOOKUP(GU$2&amp;$A8,'EUC2'!$D:$E,MATCH("HOME",'EUC2'!$D$1:$E$1,0),0),"")</f>
        <v/>
      </c>
      <c r="GV8" s="25" t="str">
        <f>IFERROR(VLOOKUP(GV$2&amp;$B8,'FPL FIX2'!$N$1:$Q$400,MATCH("HOME",'FPL FIX2'!$N$1:$Q$1,0),0),"")&amp;IFERROR(VLOOKUP(GV$2&amp;$B8,'FPL FIX2'!$O$1:$P$400,MATCH("AWAY",'FPL FIX2'!$O$1:$P$1,0),0),"")&amp;IFERROR(VLOOKUP(GV$2&amp;$A8,'FA2'!$A:$D,MATCH("AWAY",'FA2'!$A$1:$D$1,0),0),"")&amp;IFERROR(VLOOKUP(GV$2&amp;$A8,'FA2'!$B:$C,MATCH("HOME",'FA2'!$B$1:$C$1,0),0),"")&amp;IFERROR(VLOOKUP(GV$2&amp;$A8,'EFL2'!$A:$D,MATCH("AWAY",'EFL2'!$A$1:$D$1,0),0),"")&amp;IFERROR(VLOOKUP(GV$2&amp;$A8,'EFL2'!$B:$C,MATCH("HOME",'EFL2'!$B$1:$C$1,0),0),"")&amp;IFERROR(VLOOKUP(GV$2&amp;$A8,'UCL2'!$C:$F,MATCH("AWAY",'UCL2'!$C$1:$F$1,0),0),"")&amp;IFERROR(VLOOKUP(GV$2&amp;$A8,'UCL2'!$D:$E,MATCH("HOME",'UCL2'!$D$1:$E$1,0),0),"")&amp;IFERROR(VLOOKUP(GV$2&amp;$A8,'EU2'!$C:$F,MATCH("AWAY",'EU2'!$C$1:$F$1,0),0),"")&amp;IFERROR(VLOOKUP(GV$2&amp;$A8,'EU2'!$D:$E,MATCH("HOME",'EU2'!$D$1:$E$1,0),0),"")&amp;IFERROR(VLOOKUP(GV$2&amp;$A8,'EUC2'!$C:$F,MATCH("AWAY",'EUC2'!$C$1:$F$1,0),0),"")&amp;IFERROR(VLOOKUP(GV$2&amp;$A8,'EUC2'!$D:$E,MATCH("HOME",'EUC2'!$D$1:$E$1,0),0),"")</f>
        <v>FUL</v>
      </c>
      <c r="GW8" s="25" t="str">
        <f>IFERROR(VLOOKUP(GW$2&amp;$B8,'FPL FIX2'!$N$1:$Q$400,MATCH("HOME",'FPL FIX2'!$N$1:$Q$1,0),0),"")&amp;IFERROR(VLOOKUP(GW$2&amp;$B8,'FPL FIX2'!$O$1:$P$400,MATCH("AWAY",'FPL FIX2'!$O$1:$P$1,0),0),"")&amp;IFERROR(VLOOKUP(GW$2&amp;$A8,'FA2'!$A:$D,MATCH("AWAY",'FA2'!$A$1:$D$1,0),0),"")&amp;IFERROR(VLOOKUP(GW$2&amp;$A8,'FA2'!$B:$C,MATCH("HOME",'FA2'!$B$1:$C$1,0),0),"")&amp;IFERROR(VLOOKUP(GW$2&amp;$A8,'EFL2'!$A:$D,MATCH("AWAY",'EFL2'!$A$1:$D$1,0),0),"")&amp;IFERROR(VLOOKUP(GW$2&amp;$A8,'EFL2'!$B:$C,MATCH("HOME",'EFL2'!$B$1:$C$1,0),0),"")&amp;IFERROR(VLOOKUP(GW$2&amp;$A8,'UCL2'!$C:$F,MATCH("AWAY",'UCL2'!$C$1:$F$1,0),0),"")&amp;IFERROR(VLOOKUP(GW$2&amp;$A8,'UCL2'!$D:$E,MATCH("HOME",'UCL2'!$D$1:$E$1,0),0),"")&amp;IFERROR(VLOOKUP(GW$2&amp;$A8,'EU2'!$C:$F,MATCH("AWAY",'EU2'!$C$1:$F$1,0),0),"")&amp;IFERROR(VLOOKUP(GW$2&amp;$A8,'EU2'!$D:$E,MATCH("HOME",'EU2'!$D$1:$E$1,0),0),"")&amp;IFERROR(VLOOKUP(GW$2&amp;$A8,'EUC2'!$C:$F,MATCH("AWAY",'EUC2'!$C$1:$F$1,0),0),"")&amp;IFERROR(VLOOKUP(GW$2&amp;$A8,'EUC2'!$D:$E,MATCH("HOME",'EUC2'!$D$1:$E$1,0),0),"")</f>
        <v/>
      </c>
      <c r="GX8" s="25" t="str">
        <f>IFERROR(VLOOKUP(GX$2&amp;$B8,'FPL FIX2'!$N$1:$Q$400,MATCH("HOME",'FPL FIX2'!$N$1:$Q$1,0),0),"")&amp;IFERROR(VLOOKUP(GX$2&amp;$B8,'FPL FIX2'!$O$1:$P$400,MATCH("AWAY",'FPL FIX2'!$O$1:$P$1,0),0),"")&amp;IFERROR(VLOOKUP(GX$2&amp;$A8,'FA2'!$A:$D,MATCH("AWAY",'FA2'!$A$1:$D$1,0),0),"")&amp;IFERROR(VLOOKUP(GX$2&amp;$A8,'FA2'!$B:$C,MATCH("HOME",'FA2'!$B$1:$C$1,0),0),"")&amp;IFERROR(VLOOKUP(GX$2&amp;$A8,'EFL2'!$A:$D,MATCH("AWAY",'EFL2'!$A$1:$D$1,0),0),"")&amp;IFERROR(VLOOKUP(GX$2&amp;$A8,'EFL2'!$B:$C,MATCH("HOME",'EFL2'!$B$1:$C$1,0),0),"")&amp;IFERROR(VLOOKUP(GX$2&amp;$A8,'UCL2'!$C:$F,MATCH("AWAY",'UCL2'!$C$1:$F$1,0),0),"")&amp;IFERROR(VLOOKUP(GX$2&amp;$A8,'UCL2'!$D:$E,MATCH("HOME",'UCL2'!$D$1:$E$1,0),0),"")&amp;IFERROR(VLOOKUP(GX$2&amp;$A8,'EU2'!$C:$F,MATCH("AWAY",'EU2'!$C$1:$F$1,0),0),"")&amp;IFERROR(VLOOKUP(GX$2&amp;$A8,'EU2'!$D:$E,MATCH("HOME",'EU2'!$D$1:$E$1,0),0),"")&amp;IFERROR(VLOOKUP(GX$2&amp;$A8,'EUC2'!$C:$F,MATCH("AWAY",'EUC2'!$C$1:$F$1,0),0),"")&amp;IFERROR(VLOOKUP(GX$2&amp;$A8,'EUC2'!$D:$E,MATCH("HOME",'EUC2'!$D$1:$E$1,0),0),"")</f>
        <v/>
      </c>
      <c r="GY8" s="25" t="str">
        <f>IFERROR(VLOOKUP(GY$2&amp;$B8,'FPL FIX2'!$N$1:$Q$400,MATCH("HOME",'FPL FIX2'!$N$1:$Q$1,0),0),"")&amp;IFERROR(VLOOKUP(GY$2&amp;$B8,'FPL FIX2'!$O$1:$P$400,MATCH("AWAY",'FPL FIX2'!$O$1:$P$1,0),0),"")&amp;IFERROR(VLOOKUP(GY$2&amp;$A8,'FA2'!$A:$D,MATCH("AWAY",'FA2'!$A$1:$D$1,0),0),"")&amp;IFERROR(VLOOKUP(GY$2&amp;$A8,'FA2'!$B:$C,MATCH("HOME",'FA2'!$B$1:$C$1,0),0),"")&amp;IFERROR(VLOOKUP(GY$2&amp;$A8,'EFL2'!$A:$D,MATCH("AWAY",'EFL2'!$A$1:$D$1,0),0),"")&amp;IFERROR(VLOOKUP(GY$2&amp;$A8,'EFL2'!$B:$C,MATCH("HOME",'EFL2'!$B$1:$C$1,0),0),"")&amp;IFERROR(VLOOKUP(GY$2&amp;$A8,'UCL2'!$C:$F,MATCH("AWAY",'UCL2'!$C$1:$F$1,0),0),"")&amp;IFERROR(VLOOKUP(GY$2&amp;$A8,'UCL2'!$D:$E,MATCH("HOME",'UCL2'!$D$1:$E$1,0),0),"")&amp;IFERROR(VLOOKUP(GY$2&amp;$A8,'EU2'!$C:$F,MATCH("AWAY",'EU2'!$C$1:$F$1,0),0),"")&amp;IFERROR(VLOOKUP(GY$2&amp;$A8,'EU2'!$D:$E,MATCH("HOME",'EU2'!$D$1:$E$1,0),0),"")&amp;IFERROR(VLOOKUP(GY$2&amp;$A8,'EUC2'!$C:$F,MATCH("AWAY",'EUC2'!$C$1:$F$1,0),0),"")&amp;IFERROR(VLOOKUP(GY$2&amp;$A8,'EUC2'!$D:$E,MATCH("HOME",'EUC2'!$D$1:$E$1,0),0),"")</f>
        <v/>
      </c>
      <c r="GZ8" s="25" t="str">
        <f>IFERROR(VLOOKUP(GZ$2&amp;$B8,'FPL FIX2'!$N$1:$Q$400,MATCH("HOME",'FPL FIX2'!$N$1:$Q$1,0),0),"")&amp;IFERROR(VLOOKUP(GZ$2&amp;$B8,'FPL FIX2'!$O$1:$P$400,MATCH("AWAY",'FPL FIX2'!$O$1:$P$1,0),0),"")&amp;IFERROR(VLOOKUP(GZ$2&amp;$A8,'FA2'!$A:$D,MATCH("AWAY",'FA2'!$A$1:$D$1,0),0),"")&amp;IFERROR(VLOOKUP(GZ$2&amp;$A8,'FA2'!$B:$C,MATCH("HOME",'FA2'!$B$1:$C$1,0),0),"")&amp;IFERROR(VLOOKUP(GZ$2&amp;$A8,'EFL2'!$A:$D,MATCH("AWAY",'EFL2'!$A$1:$D$1,0),0),"")&amp;IFERROR(VLOOKUP(GZ$2&amp;$A8,'EFL2'!$B:$C,MATCH("HOME",'EFL2'!$B$1:$C$1,0),0),"")&amp;IFERROR(VLOOKUP(GZ$2&amp;$A8,'UCL2'!$C:$F,MATCH("AWAY",'UCL2'!$C$1:$F$1,0),0),"")&amp;IFERROR(VLOOKUP(GZ$2&amp;$A8,'UCL2'!$D:$E,MATCH("HOME",'UCL2'!$D$1:$E$1,0),0),"")&amp;IFERROR(VLOOKUP(GZ$2&amp;$A8,'EU2'!$C:$F,MATCH("AWAY",'EU2'!$C$1:$F$1,0),0),"")&amp;IFERROR(VLOOKUP(GZ$2&amp;$A8,'EU2'!$D:$E,MATCH("HOME",'EU2'!$D$1:$E$1,0),0),"")&amp;IFERROR(VLOOKUP(GZ$2&amp;$A8,'EUC2'!$C:$F,MATCH("AWAY",'EUC2'!$C$1:$F$1,0),0),"")&amp;IFERROR(VLOOKUP(GZ$2&amp;$A8,'EUC2'!$D:$E,MATCH("HOME",'EUC2'!$D$1:$E$1,0),0),"")</f>
        <v/>
      </c>
      <c r="HA8" s="25" t="str">
        <f>IFERROR(VLOOKUP(HA$2&amp;$B8,'FPL FIX2'!$N$1:$Q$400,MATCH("HOME",'FPL FIX2'!$N$1:$Q$1,0),0),"")&amp;IFERROR(VLOOKUP(HA$2&amp;$B8,'FPL FIX2'!$O$1:$P$400,MATCH("AWAY",'FPL FIX2'!$O$1:$P$1,0),0),"")&amp;IFERROR(VLOOKUP(HA$2&amp;$A8,'FA2'!$A:$D,MATCH("AWAY",'FA2'!$A$1:$D$1,0),0),"")&amp;IFERROR(VLOOKUP(HA$2&amp;$A8,'FA2'!$B:$C,MATCH("HOME",'FA2'!$B$1:$C$1,0),0),"")&amp;IFERROR(VLOOKUP(HA$2&amp;$A8,'EFL2'!$A:$D,MATCH("AWAY",'EFL2'!$A$1:$D$1,0),0),"")&amp;IFERROR(VLOOKUP(HA$2&amp;$A8,'EFL2'!$B:$C,MATCH("HOME",'EFL2'!$B$1:$C$1,0),0),"")&amp;IFERROR(VLOOKUP(HA$2&amp;$A8,'UCL2'!$C:$F,MATCH("AWAY",'UCL2'!$C$1:$F$1,0),0),"")&amp;IFERROR(VLOOKUP(HA$2&amp;$A8,'UCL2'!$D:$E,MATCH("HOME",'UCL2'!$D$1:$E$1,0),0),"")&amp;IFERROR(VLOOKUP(HA$2&amp;$A8,'EU2'!$C:$F,MATCH("AWAY",'EU2'!$C$1:$F$1,0),0),"")&amp;IFERROR(VLOOKUP(HA$2&amp;$A8,'EU2'!$D:$E,MATCH("HOME",'EU2'!$D$1:$E$1,0),0),"")&amp;IFERROR(VLOOKUP(HA$2&amp;$A8,'EUC2'!$C:$F,MATCH("AWAY",'EUC2'!$C$1:$F$1,0),0),"")&amp;IFERROR(VLOOKUP(HA$2&amp;$A8,'EUC2'!$D:$E,MATCH("HOME",'EUC2'!$D$1:$E$1,0),0),"")</f>
        <v/>
      </c>
      <c r="HB8" s="25" t="str">
        <f>IFERROR(VLOOKUP(HB$2&amp;$B8,'FPL FIX2'!$N$1:$Q$400,MATCH("HOME",'FPL FIX2'!$N$1:$Q$1,0),0),"")&amp;IFERROR(VLOOKUP(HB$2&amp;$B8,'FPL FIX2'!$O$1:$P$400,MATCH("AWAY",'FPL FIX2'!$O$1:$P$1,0),0),"")&amp;IFERROR(VLOOKUP(HB$2&amp;$A8,'FA2'!$A:$D,MATCH("AWAY",'FA2'!$A$1:$D$1,0),0),"")&amp;IFERROR(VLOOKUP(HB$2&amp;$A8,'FA2'!$B:$C,MATCH("HOME",'FA2'!$B$1:$C$1,0),0),"")&amp;IFERROR(VLOOKUP(HB$2&amp;$A8,'EFL2'!$A:$D,MATCH("AWAY",'EFL2'!$A$1:$D$1,0),0),"")&amp;IFERROR(VLOOKUP(HB$2&amp;$A8,'EFL2'!$B:$C,MATCH("HOME",'EFL2'!$B$1:$C$1,0),0),"")&amp;IFERROR(VLOOKUP(HB$2&amp;$A8,'UCL2'!$C:$F,MATCH("AWAY",'UCL2'!$C$1:$F$1,0),0),"")&amp;IFERROR(VLOOKUP(HB$2&amp;$A8,'UCL2'!$D:$E,MATCH("HOME",'UCL2'!$D$1:$E$1,0),0),"")&amp;IFERROR(VLOOKUP(HB$2&amp;$A8,'EU2'!$C:$F,MATCH("AWAY",'EU2'!$C$1:$F$1,0),0),"")&amp;IFERROR(VLOOKUP(HB$2&amp;$A8,'EU2'!$D:$E,MATCH("HOME",'EU2'!$D$1:$E$1,0),0),"")&amp;IFERROR(VLOOKUP(HB$2&amp;$A8,'EUC2'!$C:$F,MATCH("AWAY",'EUC2'!$C$1:$F$1,0),0),"")&amp;IFERROR(VLOOKUP(HB$2&amp;$A8,'EUC2'!$D:$E,MATCH("HOME",'EUC2'!$D$1:$E$1,0),0),"")</f>
        <v/>
      </c>
      <c r="HC8" s="25" t="str">
        <f>IFERROR(VLOOKUP(HC$2&amp;$B8,'FPL FIX2'!$N$1:$Q$400,MATCH("HOME",'FPL FIX2'!$N$1:$Q$1,0),0),"")&amp;IFERROR(VLOOKUP(HC$2&amp;$B8,'FPL FIX2'!$O$1:$P$400,MATCH("AWAY",'FPL FIX2'!$O$1:$P$1,0),0),"")&amp;IFERROR(VLOOKUP(HC$2&amp;$A8,'FA2'!$A:$D,MATCH("AWAY",'FA2'!$A$1:$D$1,0),0),"")&amp;IFERROR(VLOOKUP(HC$2&amp;$A8,'FA2'!$B:$C,MATCH("HOME",'FA2'!$B$1:$C$1,0),0),"")&amp;IFERROR(VLOOKUP(HC$2&amp;$A8,'EFL2'!$A:$D,MATCH("AWAY",'EFL2'!$A$1:$D$1,0),0),"")&amp;IFERROR(VLOOKUP(HC$2&amp;$A8,'EFL2'!$B:$C,MATCH("HOME",'EFL2'!$B$1:$C$1,0),0),"")&amp;IFERROR(VLOOKUP(HC$2&amp;$A8,'UCL2'!$C:$F,MATCH("AWAY",'UCL2'!$C$1:$F$1,0),0),"")&amp;IFERROR(VLOOKUP(HC$2&amp;$A8,'UCL2'!$D:$E,MATCH("HOME",'UCL2'!$D$1:$E$1,0),0),"")&amp;IFERROR(VLOOKUP(HC$2&amp;$A8,'EU2'!$C:$F,MATCH("AWAY",'EU2'!$C$1:$F$1,0),0),"")&amp;IFERROR(VLOOKUP(HC$2&amp;$A8,'EU2'!$D:$E,MATCH("HOME",'EU2'!$D$1:$E$1,0),0),"")&amp;IFERROR(VLOOKUP(HC$2&amp;$A8,'EUC2'!$C:$F,MATCH("AWAY",'EUC2'!$C$1:$F$1,0),0),"")&amp;IFERROR(VLOOKUP(HC$2&amp;$A8,'EUC2'!$D:$E,MATCH("HOME",'EUC2'!$D$1:$E$1,0),0),"")</f>
        <v/>
      </c>
      <c r="HD8" s="25" t="str">
        <f>IFERROR(VLOOKUP(HD$2&amp;$B8,'FPL FIX2'!$N$1:$Q$400,MATCH("HOME",'FPL FIX2'!$N$1:$Q$1,0),0),"")&amp;IFERROR(VLOOKUP(HD$2&amp;$B8,'FPL FIX2'!$O$1:$P$400,MATCH("AWAY",'FPL FIX2'!$O$1:$P$1,0),0),"")&amp;IFERROR(VLOOKUP(HD$2&amp;$A8,'FA2'!$A:$D,MATCH("AWAY",'FA2'!$A$1:$D$1,0),0),"")&amp;IFERROR(VLOOKUP(HD$2&amp;$A8,'FA2'!$B:$C,MATCH("HOME",'FA2'!$B$1:$C$1,0),0),"")&amp;IFERROR(VLOOKUP(HD$2&amp;$A8,'EFL2'!$A:$D,MATCH("AWAY",'EFL2'!$A$1:$D$1,0),0),"")&amp;IFERROR(VLOOKUP(HD$2&amp;$A8,'EFL2'!$B:$C,MATCH("HOME",'EFL2'!$B$1:$C$1,0),0),"")&amp;IFERROR(VLOOKUP(HD$2&amp;$A8,'UCL2'!$C:$F,MATCH("AWAY",'UCL2'!$C$1:$F$1,0),0),"")&amp;IFERROR(VLOOKUP(HD$2&amp;$A8,'UCL2'!$D:$E,MATCH("HOME",'UCL2'!$D$1:$E$1,0),0),"")&amp;IFERROR(VLOOKUP(HD$2&amp;$A8,'EU2'!$C:$F,MATCH("AWAY",'EU2'!$C$1:$F$1,0),0),"")&amp;IFERROR(VLOOKUP(HD$2&amp;$A8,'EU2'!$D:$E,MATCH("HOME",'EU2'!$D$1:$E$1,0),0),"")&amp;IFERROR(VLOOKUP(HD$2&amp;$A8,'EUC2'!$C:$F,MATCH("AWAY",'EUC2'!$C$1:$F$1,0),0),"")&amp;IFERROR(VLOOKUP(HD$2&amp;$A8,'EUC2'!$D:$E,MATCH("HOME",'EUC2'!$D$1:$E$1,0),0),"")</f>
        <v/>
      </c>
      <c r="HE8" s="25" t="str">
        <f>IFERROR(VLOOKUP(HE$2&amp;$B8,'FPL FIX2'!$N$1:$Q$400,MATCH("HOME",'FPL FIX2'!$N$1:$Q$1,0),0),"")&amp;IFERROR(VLOOKUP(HE$2&amp;$B8,'FPL FIX2'!$O$1:$P$400,MATCH("AWAY",'FPL FIX2'!$O$1:$P$1,0),0),"")&amp;IFERROR(VLOOKUP(HE$2&amp;$A8,'FA2'!$A:$D,MATCH("AWAY",'FA2'!$A$1:$D$1,0),0),"")&amp;IFERROR(VLOOKUP(HE$2&amp;$A8,'FA2'!$B:$C,MATCH("HOME",'FA2'!$B$1:$C$1,0),0),"")&amp;IFERROR(VLOOKUP(HE$2&amp;$A8,'EFL2'!$A:$D,MATCH("AWAY",'EFL2'!$A$1:$D$1,0),0),"")&amp;IFERROR(VLOOKUP(HE$2&amp;$A8,'EFL2'!$B:$C,MATCH("HOME",'EFL2'!$B$1:$C$1,0),0),"")&amp;IFERROR(VLOOKUP(HE$2&amp;$A8,'UCL2'!$C:$F,MATCH("AWAY",'UCL2'!$C$1:$F$1,0),0),"")&amp;IFERROR(VLOOKUP(HE$2&amp;$A8,'UCL2'!$D:$E,MATCH("HOME",'UCL2'!$D$1:$E$1,0),0),"")&amp;IFERROR(VLOOKUP(HE$2&amp;$A8,'EU2'!$C:$F,MATCH("AWAY",'EU2'!$C$1:$F$1,0),0),"")&amp;IFERROR(VLOOKUP(HE$2&amp;$A8,'EU2'!$D:$E,MATCH("HOME",'EU2'!$D$1:$E$1,0),0),"")&amp;IFERROR(VLOOKUP(HE$2&amp;$A8,'EUC2'!$C:$F,MATCH("AWAY",'EUC2'!$C$1:$F$1,0),0),"")&amp;IFERROR(VLOOKUP(HE$2&amp;$A8,'EUC2'!$D:$E,MATCH("HOME",'EUC2'!$D$1:$E$1,0),0),"")</f>
        <v/>
      </c>
      <c r="HF8" s="25" t="str">
        <f>IFERROR(VLOOKUP(HF$2&amp;$B8,'FPL FIX2'!$N$1:$Q$400,MATCH("HOME",'FPL FIX2'!$N$1:$Q$1,0),0),"")&amp;IFERROR(VLOOKUP(HF$2&amp;$B8,'FPL FIX2'!$O$1:$P$400,MATCH("AWAY",'FPL FIX2'!$O$1:$P$1,0),0),"")&amp;IFERROR(VLOOKUP(HF$2&amp;$A8,'FA2'!$A:$D,MATCH("AWAY",'FA2'!$A$1:$D$1,0),0),"")&amp;IFERROR(VLOOKUP(HF$2&amp;$A8,'FA2'!$B:$C,MATCH("HOME",'FA2'!$B$1:$C$1,0),0),"")&amp;IFERROR(VLOOKUP(HF$2&amp;$A8,'EFL2'!$A:$D,MATCH("AWAY",'EFL2'!$A$1:$D$1,0),0),"")&amp;IFERROR(VLOOKUP(HF$2&amp;$A8,'EFL2'!$B:$C,MATCH("HOME",'EFL2'!$B$1:$C$1,0),0),"")&amp;IFERROR(VLOOKUP(HF$2&amp;$A8,'UCL2'!$C:$F,MATCH("AWAY",'UCL2'!$C$1:$F$1,0),0),"")&amp;IFERROR(VLOOKUP(HF$2&amp;$A8,'UCL2'!$D:$E,MATCH("HOME",'UCL2'!$D$1:$E$1,0),0),"")&amp;IFERROR(VLOOKUP(HF$2&amp;$A8,'EU2'!$C:$F,MATCH("AWAY",'EU2'!$C$1:$F$1,0),0),"")&amp;IFERROR(VLOOKUP(HF$2&amp;$A8,'EU2'!$D:$E,MATCH("HOME",'EU2'!$D$1:$E$1,0),0),"")&amp;IFERROR(VLOOKUP(HF$2&amp;$A8,'EUC2'!$C:$F,MATCH("AWAY",'EUC2'!$C$1:$F$1,0),0),"")&amp;IFERROR(VLOOKUP(HF$2&amp;$A8,'EUC2'!$D:$E,MATCH("HOME",'EUC2'!$D$1:$E$1,0),0),"")</f>
        <v>Stoke City</v>
      </c>
      <c r="HG8" s="25" t="str">
        <f>IFERROR(VLOOKUP(HG$2&amp;$B8,'FPL FIX2'!$N$1:$Q$400,MATCH("HOME",'FPL FIX2'!$N$1:$Q$1,0),0),"")&amp;IFERROR(VLOOKUP(HG$2&amp;$B8,'FPL FIX2'!$O$1:$P$400,MATCH("AWAY",'FPL FIX2'!$O$1:$P$1,0),0),"")&amp;IFERROR(VLOOKUP(HG$2&amp;$A8,'FA2'!$A:$D,MATCH("AWAY",'FA2'!$A$1:$D$1,0),0),"")&amp;IFERROR(VLOOKUP(HG$2&amp;$A8,'FA2'!$B:$C,MATCH("HOME",'FA2'!$B$1:$C$1,0),0),"")&amp;IFERROR(VLOOKUP(HG$2&amp;$A8,'EFL2'!$A:$D,MATCH("AWAY",'EFL2'!$A$1:$D$1,0),0),"")&amp;IFERROR(VLOOKUP(HG$2&amp;$A8,'EFL2'!$B:$C,MATCH("HOME",'EFL2'!$B$1:$C$1,0),0),"")&amp;IFERROR(VLOOKUP(HG$2&amp;$A8,'UCL2'!$C:$F,MATCH("AWAY",'UCL2'!$C$1:$F$1,0),0),"")&amp;IFERROR(VLOOKUP(HG$2&amp;$A8,'UCL2'!$D:$E,MATCH("HOME",'UCL2'!$D$1:$E$1,0),0),"")&amp;IFERROR(VLOOKUP(HG$2&amp;$A8,'EU2'!$C:$F,MATCH("AWAY",'EU2'!$C$1:$F$1,0),0),"")&amp;IFERROR(VLOOKUP(HG$2&amp;$A8,'EU2'!$D:$E,MATCH("HOME",'EU2'!$D$1:$E$1,0),0),"")&amp;IFERROR(VLOOKUP(HG$2&amp;$A8,'EUC2'!$C:$F,MATCH("AWAY",'EUC2'!$C$1:$F$1,0),0),"")&amp;IFERROR(VLOOKUP(HG$2&amp;$A8,'EUC2'!$D:$E,MATCH("HOME",'EUC2'!$D$1:$E$1,0),0),"")</f>
        <v/>
      </c>
      <c r="HH8" s="25" t="str">
        <f>IFERROR(VLOOKUP(HH$2&amp;$B8,'FPL FIX2'!$N$1:$Q$400,MATCH("HOME",'FPL FIX2'!$N$1:$Q$1,0),0),"")&amp;IFERROR(VLOOKUP(HH$2&amp;$B8,'FPL FIX2'!$O$1:$P$400,MATCH("AWAY",'FPL FIX2'!$O$1:$P$1,0),0),"")&amp;IFERROR(VLOOKUP(HH$2&amp;$A8,'FA2'!$A:$D,MATCH("AWAY",'FA2'!$A$1:$D$1,0),0),"")&amp;IFERROR(VLOOKUP(HH$2&amp;$A8,'FA2'!$B:$C,MATCH("HOME",'FA2'!$B$1:$C$1,0),0),"")&amp;IFERROR(VLOOKUP(HH$2&amp;$A8,'EFL2'!$A:$D,MATCH("AWAY",'EFL2'!$A$1:$D$1,0),0),"")&amp;IFERROR(VLOOKUP(HH$2&amp;$A8,'EFL2'!$B:$C,MATCH("HOME",'EFL2'!$B$1:$C$1,0),0),"")&amp;IFERROR(VLOOKUP(HH$2&amp;$A8,'UCL2'!$C:$F,MATCH("AWAY",'UCL2'!$C$1:$F$1,0),0),"")&amp;IFERROR(VLOOKUP(HH$2&amp;$A8,'UCL2'!$D:$E,MATCH("HOME",'UCL2'!$D$1:$E$1,0),0),"")&amp;IFERROR(VLOOKUP(HH$2&amp;$A8,'EU2'!$C:$F,MATCH("AWAY",'EU2'!$C$1:$F$1,0),0),"")&amp;IFERROR(VLOOKUP(HH$2&amp;$A8,'EU2'!$D:$E,MATCH("HOME",'EU2'!$D$1:$E$1,0),0),"")&amp;IFERROR(VLOOKUP(HH$2&amp;$A8,'EUC2'!$C:$F,MATCH("AWAY",'EUC2'!$C$1:$F$1,0),0),"")&amp;IFERROR(VLOOKUP(HH$2&amp;$A8,'EUC2'!$D:$E,MATCH("HOME",'EUC2'!$D$1:$E$1,0),0),"")</f>
        <v/>
      </c>
      <c r="HI8" s="25" t="str">
        <f>IFERROR(VLOOKUP(HI$2&amp;$B8,'FPL FIX2'!$N$1:$Q$400,MATCH("HOME",'FPL FIX2'!$N$1:$Q$1,0),0),"")&amp;IFERROR(VLOOKUP(HI$2&amp;$B8,'FPL FIX2'!$O$1:$P$400,MATCH("AWAY",'FPL FIX2'!$O$1:$P$1,0),0),"")&amp;IFERROR(VLOOKUP(HI$2&amp;$A8,'FA2'!$A:$D,MATCH("AWAY",'FA2'!$A$1:$D$1,0),0),"")&amp;IFERROR(VLOOKUP(HI$2&amp;$A8,'FA2'!$B:$C,MATCH("HOME",'FA2'!$B$1:$C$1,0),0),"")&amp;IFERROR(VLOOKUP(HI$2&amp;$A8,'EFL2'!$A:$D,MATCH("AWAY",'EFL2'!$A$1:$D$1,0),0),"")&amp;IFERROR(VLOOKUP(HI$2&amp;$A8,'EFL2'!$B:$C,MATCH("HOME",'EFL2'!$B$1:$C$1,0),0),"")&amp;IFERROR(VLOOKUP(HI$2&amp;$A8,'UCL2'!$C:$F,MATCH("AWAY",'UCL2'!$C$1:$F$1,0),0),"")&amp;IFERROR(VLOOKUP(HI$2&amp;$A8,'UCL2'!$D:$E,MATCH("HOME",'UCL2'!$D$1:$E$1,0),0),"")&amp;IFERROR(VLOOKUP(HI$2&amp;$A8,'EU2'!$C:$F,MATCH("AWAY",'EU2'!$C$1:$F$1,0),0),"")&amp;IFERROR(VLOOKUP(HI$2&amp;$A8,'EU2'!$D:$E,MATCH("HOME",'EU2'!$D$1:$E$1,0),0),"")&amp;IFERROR(VLOOKUP(HI$2&amp;$A8,'EUC2'!$C:$F,MATCH("AWAY",'EUC2'!$C$1:$F$1,0),0),"")&amp;IFERROR(VLOOKUP(HI$2&amp;$A8,'EUC2'!$D:$E,MATCH("HOME",'EUC2'!$D$1:$E$1,0),0),"")</f>
        <v/>
      </c>
      <c r="HJ8" s="25" t="str">
        <f>IFERROR(VLOOKUP(HJ$2&amp;$B8,'FPL FIX2'!$N$1:$Q$400,MATCH("HOME",'FPL FIX2'!$N$1:$Q$1,0),0),"")&amp;IFERROR(VLOOKUP(HJ$2&amp;$B8,'FPL FIX2'!$O$1:$P$400,MATCH("AWAY",'FPL FIX2'!$O$1:$P$1,0),0),"")&amp;IFERROR(VLOOKUP(HJ$2&amp;$A8,'FA2'!$A:$D,MATCH("AWAY",'FA2'!$A$1:$D$1,0),0),"")&amp;IFERROR(VLOOKUP(HJ$2&amp;$A8,'FA2'!$B:$C,MATCH("HOME",'FA2'!$B$1:$C$1,0),0),"")&amp;IFERROR(VLOOKUP(HJ$2&amp;$A8,'EFL2'!$A:$D,MATCH("AWAY",'EFL2'!$A$1:$D$1,0),0),"")&amp;IFERROR(VLOOKUP(HJ$2&amp;$A8,'EFL2'!$B:$C,MATCH("HOME",'EFL2'!$B$1:$C$1,0),0),"")&amp;IFERROR(VLOOKUP(HJ$2&amp;$A8,'UCL2'!$C:$F,MATCH("AWAY",'UCL2'!$C$1:$F$1,0),0),"")&amp;IFERROR(VLOOKUP(HJ$2&amp;$A8,'UCL2'!$D:$E,MATCH("HOME",'UCL2'!$D$1:$E$1,0),0),"")&amp;IFERROR(VLOOKUP(HJ$2&amp;$A8,'EU2'!$C:$F,MATCH("AWAY",'EU2'!$C$1:$F$1,0),0),"")&amp;IFERROR(VLOOKUP(HJ$2&amp;$A8,'EU2'!$D:$E,MATCH("HOME",'EU2'!$D$1:$E$1,0),0),"")&amp;IFERROR(VLOOKUP(HJ$2&amp;$A8,'EUC2'!$C:$F,MATCH("AWAY",'EUC2'!$C$1:$F$1,0),0),"")&amp;IFERROR(VLOOKUP(HJ$2&amp;$A8,'EUC2'!$D:$E,MATCH("HOME",'EUC2'!$D$1:$E$1,0),0),"")</f>
        <v>WHU</v>
      </c>
      <c r="HK8" s="25" t="str">
        <f>IFERROR(VLOOKUP(HK$2&amp;$B8,'FPL FIX2'!$N$1:$Q$400,MATCH("HOME",'FPL FIX2'!$N$1:$Q$1,0),0),"")&amp;IFERROR(VLOOKUP(HK$2&amp;$B8,'FPL FIX2'!$O$1:$P$400,MATCH("AWAY",'FPL FIX2'!$O$1:$P$1,0),0),"")&amp;IFERROR(VLOOKUP(HK$2&amp;$A8,'FA2'!$A:$D,MATCH("AWAY",'FA2'!$A$1:$D$1,0),0),"")&amp;IFERROR(VLOOKUP(HK$2&amp;$A8,'FA2'!$B:$C,MATCH("HOME",'FA2'!$B$1:$C$1,0),0),"")&amp;IFERROR(VLOOKUP(HK$2&amp;$A8,'EFL2'!$A:$D,MATCH("AWAY",'EFL2'!$A$1:$D$1,0),0),"")&amp;IFERROR(VLOOKUP(HK$2&amp;$A8,'EFL2'!$B:$C,MATCH("HOME",'EFL2'!$B$1:$C$1,0),0),"")&amp;IFERROR(VLOOKUP(HK$2&amp;$A8,'UCL2'!$C:$F,MATCH("AWAY",'UCL2'!$C$1:$F$1,0),0),"")&amp;IFERROR(VLOOKUP(HK$2&amp;$A8,'UCL2'!$D:$E,MATCH("HOME",'UCL2'!$D$1:$E$1,0),0),"")&amp;IFERROR(VLOOKUP(HK$2&amp;$A8,'EU2'!$C:$F,MATCH("AWAY",'EU2'!$C$1:$F$1,0),0),"")&amp;IFERROR(VLOOKUP(HK$2&amp;$A8,'EU2'!$D:$E,MATCH("HOME",'EU2'!$D$1:$E$1,0),0),"")&amp;IFERROR(VLOOKUP(HK$2&amp;$A8,'EUC2'!$C:$F,MATCH("AWAY",'EUC2'!$C$1:$F$1,0),0),"")&amp;IFERROR(VLOOKUP(HK$2&amp;$A8,'EUC2'!$D:$E,MATCH("HOME",'EUC2'!$D$1:$E$1,0),0),"")</f>
        <v/>
      </c>
      <c r="HL8" s="25" t="str">
        <f>IFERROR(VLOOKUP(HL$2&amp;$B8,'FPL FIX2'!$N$1:$Q$400,MATCH("HOME",'FPL FIX2'!$N$1:$Q$1,0),0),"")&amp;IFERROR(VLOOKUP(HL$2&amp;$B8,'FPL FIX2'!$O$1:$P$400,MATCH("AWAY",'FPL FIX2'!$O$1:$P$1,0),0),"")&amp;IFERROR(VLOOKUP(HL$2&amp;$A8,'FA2'!$A:$D,MATCH("AWAY",'FA2'!$A$1:$D$1,0),0),"")&amp;IFERROR(VLOOKUP(HL$2&amp;$A8,'FA2'!$B:$C,MATCH("HOME",'FA2'!$B$1:$C$1,0),0),"")&amp;IFERROR(VLOOKUP(HL$2&amp;$A8,'EFL2'!$A:$D,MATCH("AWAY",'EFL2'!$A$1:$D$1,0),0),"")&amp;IFERROR(VLOOKUP(HL$2&amp;$A8,'EFL2'!$B:$C,MATCH("HOME",'EFL2'!$B$1:$C$1,0),0),"")&amp;IFERROR(VLOOKUP(HL$2&amp;$A8,'UCL2'!$C:$F,MATCH("AWAY",'UCL2'!$C$1:$F$1,0),0),"")&amp;IFERROR(VLOOKUP(HL$2&amp;$A8,'UCL2'!$D:$E,MATCH("HOME",'UCL2'!$D$1:$E$1,0),0),"")&amp;IFERROR(VLOOKUP(HL$2&amp;$A8,'EU2'!$C:$F,MATCH("AWAY",'EU2'!$C$1:$F$1,0),0),"")&amp;IFERROR(VLOOKUP(HL$2&amp;$A8,'EU2'!$D:$E,MATCH("HOME",'EU2'!$D$1:$E$1,0),0),"")&amp;IFERROR(VLOOKUP(HL$2&amp;$A8,'EUC2'!$C:$F,MATCH("AWAY",'EUC2'!$C$1:$F$1,0),0),"")&amp;IFERROR(VLOOKUP(HL$2&amp;$A8,'EUC2'!$D:$E,MATCH("HOME",'EUC2'!$D$1:$E$1,0),0),"")</f>
        <v/>
      </c>
      <c r="HM8" s="25" t="str">
        <f>IFERROR(VLOOKUP(HM$2&amp;$B8,'FPL FIX2'!$N$1:$Q$400,MATCH("HOME",'FPL FIX2'!$N$1:$Q$1,0),0),"")&amp;IFERROR(VLOOKUP(HM$2&amp;$B8,'FPL FIX2'!$O$1:$P$400,MATCH("AWAY",'FPL FIX2'!$O$1:$P$1,0),0),"")&amp;IFERROR(VLOOKUP(HM$2&amp;$A8,'FA2'!$A:$D,MATCH("AWAY",'FA2'!$A$1:$D$1,0),0),"")&amp;IFERROR(VLOOKUP(HM$2&amp;$A8,'FA2'!$B:$C,MATCH("HOME",'FA2'!$B$1:$C$1,0),0),"")&amp;IFERROR(VLOOKUP(HM$2&amp;$A8,'EFL2'!$A:$D,MATCH("AWAY",'EFL2'!$A$1:$D$1,0),0),"")&amp;IFERROR(VLOOKUP(HM$2&amp;$A8,'EFL2'!$B:$C,MATCH("HOME",'EFL2'!$B$1:$C$1,0),0),"")&amp;IFERROR(VLOOKUP(HM$2&amp;$A8,'UCL2'!$C:$F,MATCH("AWAY",'UCL2'!$C$1:$F$1,0),0),"")&amp;IFERROR(VLOOKUP(HM$2&amp;$A8,'UCL2'!$D:$E,MATCH("HOME",'UCL2'!$D$1:$E$1,0),0),"")&amp;IFERROR(VLOOKUP(HM$2&amp;$A8,'EU2'!$C:$F,MATCH("AWAY",'EU2'!$C$1:$F$1,0),0),"")&amp;IFERROR(VLOOKUP(HM$2&amp;$A8,'EU2'!$D:$E,MATCH("HOME",'EU2'!$D$1:$E$1,0),0),"")&amp;IFERROR(VLOOKUP(HM$2&amp;$A8,'EUC2'!$C:$F,MATCH("AWAY",'EUC2'!$C$1:$F$1,0),0),"")&amp;IFERROR(VLOOKUP(HM$2&amp;$A8,'EUC2'!$D:$E,MATCH("HOME",'EUC2'!$D$1:$E$1,0),0),"")</f>
        <v/>
      </c>
      <c r="HN8" s="25" t="str">
        <f>IFERROR(VLOOKUP(HN$2&amp;$B8,'FPL FIX2'!$N$1:$Q$400,MATCH("HOME",'FPL FIX2'!$N$1:$Q$1,0),0),"")&amp;IFERROR(VLOOKUP(HN$2&amp;$B8,'FPL FIX2'!$O$1:$P$400,MATCH("AWAY",'FPL FIX2'!$O$1:$P$1,0),0),"")&amp;IFERROR(VLOOKUP(HN$2&amp;$A8,'FA2'!$A:$D,MATCH("AWAY",'FA2'!$A$1:$D$1,0),0),"")&amp;IFERROR(VLOOKUP(HN$2&amp;$A8,'FA2'!$B:$C,MATCH("HOME",'FA2'!$B$1:$C$1,0),0),"")&amp;IFERROR(VLOOKUP(HN$2&amp;$A8,'EFL2'!$A:$D,MATCH("AWAY",'EFL2'!$A$1:$D$1,0),0),"")&amp;IFERROR(VLOOKUP(HN$2&amp;$A8,'EFL2'!$B:$C,MATCH("HOME",'EFL2'!$B$1:$C$1,0),0),"")&amp;IFERROR(VLOOKUP(HN$2&amp;$A8,'UCL2'!$C:$F,MATCH("AWAY",'UCL2'!$C$1:$F$1,0),0),"")&amp;IFERROR(VLOOKUP(HN$2&amp;$A8,'UCL2'!$D:$E,MATCH("HOME",'UCL2'!$D$1:$E$1,0),0),"")&amp;IFERROR(VLOOKUP(HN$2&amp;$A8,'EU2'!$C:$F,MATCH("AWAY",'EU2'!$C$1:$F$1,0),0),"")&amp;IFERROR(VLOOKUP(HN$2&amp;$A8,'EU2'!$D:$E,MATCH("HOME",'EU2'!$D$1:$E$1,0),0),"")&amp;IFERROR(VLOOKUP(HN$2&amp;$A8,'EUC2'!$C:$F,MATCH("AWAY",'EUC2'!$C$1:$F$1,0),0),"")&amp;IFERROR(VLOOKUP(HN$2&amp;$A8,'EUC2'!$D:$E,MATCH("HOME",'EUC2'!$D$1:$E$1,0),0),"")</f>
        <v/>
      </c>
      <c r="HO8" s="25" t="str">
        <f>IFERROR(VLOOKUP(HO$2&amp;$B8,'FPL FIX2'!$N$1:$Q$400,MATCH("HOME",'FPL FIX2'!$N$1:$Q$1,0),0),"")&amp;IFERROR(VLOOKUP(HO$2&amp;$B8,'FPL FIX2'!$O$1:$P$400,MATCH("AWAY",'FPL FIX2'!$O$1:$P$1,0),0),"")&amp;IFERROR(VLOOKUP(HO$2&amp;$A8,'FA2'!$A:$D,MATCH("AWAY",'FA2'!$A$1:$D$1,0),0),"")&amp;IFERROR(VLOOKUP(HO$2&amp;$A8,'FA2'!$B:$C,MATCH("HOME",'FA2'!$B$1:$C$1,0),0),"")&amp;IFERROR(VLOOKUP(HO$2&amp;$A8,'EFL2'!$A:$D,MATCH("AWAY",'EFL2'!$A$1:$D$1,0),0),"")&amp;IFERROR(VLOOKUP(HO$2&amp;$A8,'EFL2'!$B:$C,MATCH("HOME",'EFL2'!$B$1:$C$1,0),0),"")&amp;IFERROR(VLOOKUP(HO$2&amp;$A8,'UCL2'!$C:$F,MATCH("AWAY",'UCL2'!$C$1:$F$1,0),0),"")&amp;IFERROR(VLOOKUP(HO$2&amp;$A8,'UCL2'!$D:$E,MATCH("HOME",'UCL2'!$D$1:$E$1,0),0),"")&amp;IFERROR(VLOOKUP(HO$2&amp;$A8,'EU2'!$C:$F,MATCH("AWAY",'EU2'!$C$1:$F$1,0),0),"")&amp;IFERROR(VLOOKUP(HO$2&amp;$A8,'EU2'!$D:$E,MATCH("HOME",'EU2'!$D$1:$E$1,0),0),"")&amp;IFERROR(VLOOKUP(HO$2&amp;$A8,'EUC2'!$C:$F,MATCH("AWAY",'EUC2'!$C$1:$F$1,0),0),"")&amp;IFERROR(VLOOKUP(HO$2&amp;$A8,'EUC2'!$D:$E,MATCH("HOME",'EUC2'!$D$1:$E$1,0),0),"")</f>
        <v/>
      </c>
      <c r="HP8" s="25" t="str">
        <f>IFERROR(VLOOKUP(HP$2&amp;$B8,'FPL FIX2'!$N$1:$Q$400,MATCH("HOME",'FPL FIX2'!$N$1:$Q$1,0),0),"")&amp;IFERROR(VLOOKUP(HP$2&amp;$B8,'FPL FIX2'!$O$1:$P$400,MATCH("AWAY",'FPL FIX2'!$O$1:$P$1,0),0),"")&amp;IFERROR(VLOOKUP(HP$2&amp;$A8,'FA2'!$A:$D,MATCH("AWAY",'FA2'!$A$1:$D$1,0),0),"")&amp;IFERROR(VLOOKUP(HP$2&amp;$A8,'FA2'!$B:$C,MATCH("HOME",'FA2'!$B$1:$C$1,0),0),"")&amp;IFERROR(VLOOKUP(HP$2&amp;$A8,'EFL2'!$A:$D,MATCH("AWAY",'EFL2'!$A$1:$D$1,0),0),"")&amp;IFERROR(VLOOKUP(HP$2&amp;$A8,'EFL2'!$B:$C,MATCH("HOME",'EFL2'!$B$1:$C$1,0),0),"")&amp;IFERROR(VLOOKUP(HP$2&amp;$A8,'UCL2'!$C:$F,MATCH("AWAY",'UCL2'!$C$1:$F$1,0),0),"")&amp;IFERROR(VLOOKUP(HP$2&amp;$A8,'UCL2'!$D:$E,MATCH("HOME",'UCL2'!$D$1:$E$1,0),0),"")&amp;IFERROR(VLOOKUP(HP$2&amp;$A8,'EU2'!$C:$F,MATCH("AWAY",'EU2'!$C$1:$F$1,0),0),"")&amp;IFERROR(VLOOKUP(HP$2&amp;$A8,'EU2'!$D:$E,MATCH("HOME",'EU2'!$D$1:$E$1,0),0),"")&amp;IFERROR(VLOOKUP(HP$2&amp;$A8,'EUC2'!$C:$F,MATCH("AWAY",'EUC2'!$C$1:$F$1,0),0),"")&amp;IFERROR(VLOOKUP(HP$2&amp;$A8,'EUC2'!$D:$E,MATCH("HOME",'EUC2'!$D$1:$E$1,0),0),"")</f>
        <v/>
      </c>
      <c r="HQ8" s="25" t="str">
        <f>IFERROR(VLOOKUP(HQ$2&amp;$B8,'FPL FIX2'!$N$1:$Q$400,MATCH("HOME",'FPL FIX2'!$N$1:$Q$1,0),0),"")&amp;IFERROR(VLOOKUP(HQ$2&amp;$B8,'FPL FIX2'!$O$1:$P$400,MATCH("AWAY",'FPL FIX2'!$O$1:$P$1,0),0),"")&amp;IFERROR(VLOOKUP(HQ$2&amp;$A8,'FA2'!$A:$D,MATCH("AWAY",'FA2'!$A$1:$D$1,0),0),"")&amp;IFERROR(VLOOKUP(HQ$2&amp;$A8,'FA2'!$B:$C,MATCH("HOME",'FA2'!$B$1:$C$1,0),0),"")&amp;IFERROR(VLOOKUP(HQ$2&amp;$A8,'EFL2'!$A:$D,MATCH("AWAY",'EFL2'!$A$1:$D$1,0),0),"")&amp;IFERROR(VLOOKUP(HQ$2&amp;$A8,'EFL2'!$B:$C,MATCH("HOME",'EFL2'!$B$1:$C$1,0),0),"")&amp;IFERROR(VLOOKUP(HQ$2&amp;$A8,'UCL2'!$C:$F,MATCH("AWAY",'UCL2'!$C$1:$F$1,0),0),"")&amp;IFERROR(VLOOKUP(HQ$2&amp;$A8,'UCL2'!$D:$E,MATCH("HOME",'UCL2'!$D$1:$E$1,0),0),"")&amp;IFERROR(VLOOKUP(HQ$2&amp;$A8,'EU2'!$C:$F,MATCH("AWAY",'EU2'!$C$1:$F$1,0),0),"")&amp;IFERROR(VLOOKUP(HQ$2&amp;$A8,'EU2'!$D:$E,MATCH("HOME",'EU2'!$D$1:$E$1,0),0),"")&amp;IFERROR(VLOOKUP(HQ$2&amp;$A8,'EUC2'!$C:$F,MATCH("AWAY",'EUC2'!$C$1:$F$1,0),0),"")&amp;IFERROR(VLOOKUP(HQ$2&amp;$A8,'EUC2'!$D:$E,MATCH("HOME",'EUC2'!$D$1:$E$1,0),0),"")</f>
        <v>lee</v>
      </c>
      <c r="HR8" s="25" t="str">
        <f>IFERROR(VLOOKUP(HR$2&amp;$B8,'FPL FIX2'!$N$1:$Q$400,MATCH("HOME",'FPL FIX2'!$N$1:$Q$1,0),0),"")&amp;IFERROR(VLOOKUP(HR$2&amp;$B8,'FPL FIX2'!$O$1:$P$400,MATCH("AWAY",'FPL FIX2'!$O$1:$P$1,0),0),"")&amp;IFERROR(VLOOKUP(HR$2&amp;$A8,'FA2'!$A:$D,MATCH("AWAY",'FA2'!$A$1:$D$1,0),0),"")&amp;IFERROR(VLOOKUP(HR$2&amp;$A8,'FA2'!$B:$C,MATCH("HOME",'FA2'!$B$1:$C$1,0),0),"")&amp;IFERROR(VLOOKUP(HR$2&amp;$A8,'EFL2'!$A:$D,MATCH("AWAY",'EFL2'!$A$1:$D$1,0),0),"")&amp;IFERROR(VLOOKUP(HR$2&amp;$A8,'EFL2'!$B:$C,MATCH("HOME",'EFL2'!$B$1:$C$1,0),0),"")&amp;IFERROR(VLOOKUP(HR$2&amp;$A8,'UCL2'!$C:$F,MATCH("AWAY",'UCL2'!$C$1:$F$1,0),0),"")&amp;IFERROR(VLOOKUP(HR$2&amp;$A8,'UCL2'!$D:$E,MATCH("HOME",'UCL2'!$D$1:$E$1,0),0),"")&amp;IFERROR(VLOOKUP(HR$2&amp;$A8,'EU2'!$C:$F,MATCH("AWAY",'EU2'!$C$1:$F$1,0),0),"")&amp;IFERROR(VLOOKUP(HR$2&amp;$A8,'EU2'!$D:$E,MATCH("HOME",'EU2'!$D$1:$E$1,0),0),"")&amp;IFERROR(VLOOKUP(HR$2&amp;$A8,'EUC2'!$C:$F,MATCH("AWAY",'EUC2'!$C$1:$F$1,0),0),"")&amp;IFERROR(VLOOKUP(HR$2&amp;$A8,'EUC2'!$D:$E,MATCH("HOME",'EUC2'!$D$1:$E$1,0),0),"")</f>
        <v/>
      </c>
      <c r="HS8" s="25" t="str">
        <f>IFERROR(VLOOKUP(HS$2&amp;$B8,'FPL FIX2'!$N$1:$Q$400,MATCH("HOME",'FPL FIX2'!$N$1:$Q$1,0),0),"")&amp;IFERROR(VLOOKUP(HS$2&amp;$B8,'FPL FIX2'!$O$1:$P$400,MATCH("AWAY",'FPL FIX2'!$O$1:$P$1,0),0),"")&amp;IFERROR(VLOOKUP(HS$2&amp;$A8,'FA2'!$A:$D,MATCH("AWAY",'FA2'!$A$1:$D$1,0),0),"")&amp;IFERROR(VLOOKUP(HS$2&amp;$A8,'FA2'!$B:$C,MATCH("HOME",'FA2'!$B$1:$C$1,0),0),"")&amp;IFERROR(VLOOKUP(HS$2&amp;$A8,'EFL2'!$A:$D,MATCH("AWAY",'EFL2'!$A$1:$D$1,0),0),"")&amp;IFERROR(VLOOKUP(HS$2&amp;$A8,'EFL2'!$B:$C,MATCH("HOME",'EFL2'!$B$1:$C$1,0),0),"")&amp;IFERROR(VLOOKUP(HS$2&amp;$A8,'UCL2'!$C:$F,MATCH("AWAY",'UCL2'!$C$1:$F$1,0),0),"")&amp;IFERROR(VLOOKUP(HS$2&amp;$A8,'UCL2'!$D:$E,MATCH("HOME",'UCL2'!$D$1:$E$1,0),0),"")&amp;IFERROR(VLOOKUP(HS$2&amp;$A8,'EU2'!$C:$F,MATCH("AWAY",'EU2'!$C$1:$F$1,0),0),"")&amp;IFERROR(VLOOKUP(HS$2&amp;$A8,'EU2'!$D:$E,MATCH("HOME",'EU2'!$D$1:$E$1,0),0),"")&amp;IFERROR(VLOOKUP(HS$2&amp;$A8,'EUC2'!$C:$F,MATCH("AWAY",'EUC2'!$C$1:$F$1,0),0),"")&amp;IFERROR(VLOOKUP(HS$2&amp;$A8,'EUC2'!$D:$E,MATCH("HOME",'EUC2'!$D$1:$E$1,0),0),"")</f>
        <v/>
      </c>
      <c r="HT8" s="25" t="str">
        <f>IFERROR(VLOOKUP(HT$2&amp;$B8,'FPL FIX2'!$N$1:$Q$400,MATCH("HOME",'FPL FIX2'!$N$1:$Q$1,0),0),"")&amp;IFERROR(VLOOKUP(HT$2&amp;$B8,'FPL FIX2'!$O$1:$P$400,MATCH("AWAY",'FPL FIX2'!$O$1:$P$1,0),0),"")&amp;IFERROR(VLOOKUP(HT$2&amp;$A8,'FA2'!$A:$D,MATCH("AWAY",'FA2'!$A$1:$D$1,0),0),"")&amp;IFERROR(VLOOKUP(HT$2&amp;$A8,'FA2'!$B:$C,MATCH("HOME",'FA2'!$B$1:$C$1,0),0),"")&amp;IFERROR(VLOOKUP(HT$2&amp;$A8,'EFL2'!$A:$D,MATCH("AWAY",'EFL2'!$A$1:$D$1,0),0),"")&amp;IFERROR(VLOOKUP(HT$2&amp;$A8,'EFL2'!$B:$C,MATCH("HOME",'EFL2'!$B$1:$C$1,0),0),"")&amp;IFERROR(VLOOKUP(HT$2&amp;$A8,'UCL2'!$C:$F,MATCH("AWAY",'UCL2'!$C$1:$F$1,0),0),"")&amp;IFERROR(VLOOKUP(HT$2&amp;$A8,'UCL2'!$D:$E,MATCH("HOME",'UCL2'!$D$1:$E$1,0),0),"")&amp;IFERROR(VLOOKUP(HT$2&amp;$A8,'EU2'!$C:$F,MATCH("AWAY",'EU2'!$C$1:$F$1,0),0),"")&amp;IFERROR(VLOOKUP(HT$2&amp;$A8,'EU2'!$D:$E,MATCH("HOME",'EU2'!$D$1:$E$1,0),0),"")&amp;IFERROR(VLOOKUP(HT$2&amp;$A8,'EUC2'!$C:$F,MATCH("AWAY",'EUC2'!$C$1:$F$1,0),0),"")&amp;IFERROR(VLOOKUP(HT$2&amp;$A8,'EUC2'!$D:$E,MATCH("HOME",'EUC2'!$D$1:$E$1,0),0),"")</f>
        <v/>
      </c>
      <c r="HU8" s="25" t="str">
        <f>IFERROR(VLOOKUP(HU$2&amp;$B8,'FPL FIX2'!$N$1:$Q$400,MATCH("HOME",'FPL FIX2'!$N$1:$Q$1,0),0),"")&amp;IFERROR(VLOOKUP(HU$2&amp;$B8,'FPL FIX2'!$O$1:$P$400,MATCH("AWAY",'FPL FIX2'!$O$1:$P$1,0),0),"")&amp;IFERROR(VLOOKUP(HU$2&amp;$A8,'FA2'!$A:$D,MATCH("AWAY",'FA2'!$A$1:$D$1,0),0),"")&amp;IFERROR(VLOOKUP(HU$2&amp;$A8,'FA2'!$B:$C,MATCH("HOME",'FA2'!$B$1:$C$1,0),0),"")&amp;IFERROR(VLOOKUP(HU$2&amp;$A8,'EFL2'!$A:$D,MATCH("AWAY",'EFL2'!$A$1:$D$1,0),0),"")&amp;IFERROR(VLOOKUP(HU$2&amp;$A8,'EFL2'!$B:$C,MATCH("HOME",'EFL2'!$B$1:$C$1,0),0),"")&amp;IFERROR(VLOOKUP(HU$2&amp;$A8,'UCL2'!$C:$F,MATCH("AWAY",'UCL2'!$C$1:$F$1,0),0),"")&amp;IFERROR(VLOOKUP(HU$2&amp;$A8,'UCL2'!$D:$E,MATCH("HOME",'UCL2'!$D$1:$E$1,0),0),"")&amp;IFERROR(VLOOKUP(HU$2&amp;$A8,'EU2'!$C:$F,MATCH("AWAY",'EU2'!$C$1:$F$1,0),0),"")&amp;IFERROR(VLOOKUP(HU$2&amp;$A8,'EU2'!$D:$E,MATCH("HOME",'EU2'!$D$1:$E$1,0),0),"")&amp;IFERROR(VLOOKUP(HU$2&amp;$A8,'EUC2'!$C:$F,MATCH("AWAY",'EUC2'!$C$1:$F$1,0),0),"")&amp;IFERROR(VLOOKUP(HU$2&amp;$A8,'EUC2'!$D:$E,MATCH("HOME",'EUC2'!$D$1:$E$1,0),0),"")</f>
        <v>CRY</v>
      </c>
      <c r="HV8" s="25" t="str">
        <f>IFERROR(VLOOKUP(HV$2&amp;$B8,'FPL FIX2'!$N$1:$Q$400,MATCH("HOME",'FPL FIX2'!$N$1:$Q$1,0),0),"")&amp;IFERROR(VLOOKUP(HV$2&amp;$B8,'FPL FIX2'!$O$1:$P$400,MATCH("AWAY",'FPL FIX2'!$O$1:$P$1,0),0),"")&amp;IFERROR(VLOOKUP(HV$2&amp;$A8,'FA2'!$A:$D,MATCH("AWAY",'FA2'!$A$1:$D$1,0),0),"")&amp;IFERROR(VLOOKUP(HV$2&amp;$A8,'FA2'!$B:$C,MATCH("HOME",'FA2'!$B$1:$C$1,0),0),"")&amp;IFERROR(VLOOKUP(HV$2&amp;$A8,'EFL2'!$A:$D,MATCH("AWAY",'EFL2'!$A$1:$D$1,0),0),"")&amp;IFERROR(VLOOKUP(HV$2&amp;$A8,'EFL2'!$B:$C,MATCH("HOME",'EFL2'!$B$1:$C$1,0),0),"")&amp;IFERROR(VLOOKUP(HV$2&amp;$A8,'UCL2'!$C:$F,MATCH("AWAY",'UCL2'!$C$1:$F$1,0),0),"")&amp;IFERROR(VLOOKUP(HV$2&amp;$A8,'UCL2'!$D:$E,MATCH("HOME",'UCL2'!$D$1:$E$1,0),0),"")&amp;IFERROR(VLOOKUP(HV$2&amp;$A8,'EU2'!$C:$F,MATCH("AWAY",'EU2'!$C$1:$F$1,0),0),"")&amp;IFERROR(VLOOKUP(HV$2&amp;$A8,'EU2'!$D:$E,MATCH("HOME",'EU2'!$D$1:$E$1,0),0),"")&amp;IFERROR(VLOOKUP(HV$2&amp;$A8,'EUC2'!$C:$F,MATCH("AWAY",'EUC2'!$C$1:$F$1,0),0),"")&amp;IFERROR(VLOOKUP(HV$2&amp;$A8,'EUC2'!$D:$E,MATCH("HOME",'EUC2'!$D$1:$E$1,0),0),"")</f>
        <v/>
      </c>
      <c r="HW8" s="25" t="str">
        <f>IFERROR(VLOOKUP(HW$2&amp;$B8,'FPL FIX2'!$N$1:$Q$400,MATCH("HOME",'FPL FIX2'!$N$1:$Q$1,0),0),"")&amp;IFERROR(VLOOKUP(HW$2&amp;$B8,'FPL FIX2'!$O$1:$P$400,MATCH("AWAY",'FPL FIX2'!$O$1:$P$1,0),0),"")&amp;IFERROR(VLOOKUP(HW$2&amp;$A8,'FA2'!$A:$D,MATCH("AWAY",'FA2'!$A$1:$D$1,0),0),"")&amp;IFERROR(VLOOKUP(HW$2&amp;$A8,'FA2'!$B:$C,MATCH("HOME",'FA2'!$B$1:$C$1,0),0),"")&amp;IFERROR(VLOOKUP(HW$2&amp;$A8,'EFL2'!$A:$D,MATCH("AWAY",'EFL2'!$A$1:$D$1,0),0),"")&amp;IFERROR(VLOOKUP(HW$2&amp;$A8,'EFL2'!$B:$C,MATCH("HOME",'EFL2'!$B$1:$C$1,0),0),"")&amp;IFERROR(VLOOKUP(HW$2&amp;$A8,'UCL2'!$C:$F,MATCH("AWAY",'UCL2'!$C$1:$F$1,0),0),"")&amp;IFERROR(VLOOKUP(HW$2&amp;$A8,'UCL2'!$D:$E,MATCH("HOME",'UCL2'!$D$1:$E$1,0),0),"")&amp;IFERROR(VLOOKUP(HW$2&amp;$A8,'EU2'!$C:$F,MATCH("AWAY",'EU2'!$C$1:$F$1,0),0),"")&amp;IFERROR(VLOOKUP(HW$2&amp;$A8,'EU2'!$D:$E,MATCH("HOME",'EU2'!$D$1:$E$1,0),0),"")&amp;IFERROR(VLOOKUP(HW$2&amp;$A8,'EUC2'!$C:$F,MATCH("AWAY",'EUC2'!$C$1:$F$1,0),0),"")&amp;IFERROR(VLOOKUP(HW$2&amp;$A8,'EUC2'!$D:$E,MATCH("HOME",'EUC2'!$D$1:$E$1,0),0),"")</f>
        <v/>
      </c>
      <c r="HX8" s="25" t="str">
        <f>IFERROR(VLOOKUP(HX$2&amp;$B8,'FPL FIX2'!$N$1:$Q$400,MATCH("HOME",'FPL FIX2'!$N$1:$Q$1,0),0),"")&amp;IFERROR(VLOOKUP(HX$2&amp;$B8,'FPL FIX2'!$O$1:$P$400,MATCH("AWAY",'FPL FIX2'!$O$1:$P$1,0),0),"")&amp;IFERROR(VLOOKUP(HX$2&amp;$A8,'FA2'!$A:$D,MATCH("AWAY",'FA2'!$A$1:$D$1,0),0),"")&amp;IFERROR(VLOOKUP(HX$2&amp;$A8,'FA2'!$B:$C,MATCH("HOME",'FA2'!$B$1:$C$1,0),0),"")&amp;IFERROR(VLOOKUP(HX$2&amp;$A8,'EFL2'!$A:$D,MATCH("AWAY",'EFL2'!$A$1:$D$1,0),0),"")&amp;IFERROR(VLOOKUP(HX$2&amp;$A8,'EFL2'!$B:$C,MATCH("HOME",'EFL2'!$B$1:$C$1,0),0),"")&amp;IFERROR(VLOOKUP(HX$2&amp;$A8,'UCL2'!$C:$F,MATCH("AWAY",'UCL2'!$C$1:$F$1,0),0),"")&amp;IFERROR(VLOOKUP(HX$2&amp;$A8,'UCL2'!$D:$E,MATCH("HOME",'UCL2'!$D$1:$E$1,0),0),"")&amp;IFERROR(VLOOKUP(HX$2&amp;$A8,'EU2'!$C:$F,MATCH("AWAY",'EU2'!$C$1:$F$1,0),0),"")&amp;IFERROR(VLOOKUP(HX$2&amp;$A8,'EU2'!$D:$E,MATCH("HOME",'EU2'!$D$1:$E$1,0),0),"")&amp;IFERROR(VLOOKUP(HX$2&amp;$A8,'EUC2'!$C:$F,MATCH("AWAY",'EUC2'!$C$1:$F$1,0),0),"")&amp;IFERROR(VLOOKUP(HX$2&amp;$A8,'EUC2'!$D:$E,MATCH("HOME",'EUC2'!$D$1:$E$1,0),0),"")</f>
        <v/>
      </c>
      <c r="HY8" s="25" t="str">
        <f>IFERROR(VLOOKUP(HY$2&amp;$B8,'FPL FIX2'!$N$1:$Q$400,MATCH("HOME",'FPL FIX2'!$N$1:$Q$1,0),0),"")&amp;IFERROR(VLOOKUP(HY$2&amp;$B8,'FPL FIX2'!$O$1:$P$400,MATCH("AWAY",'FPL FIX2'!$O$1:$P$1,0),0),"")&amp;IFERROR(VLOOKUP(HY$2&amp;$A8,'FA2'!$A:$D,MATCH("AWAY",'FA2'!$A$1:$D$1,0),0),"")&amp;IFERROR(VLOOKUP(HY$2&amp;$A8,'FA2'!$B:$C,MATCH("HOME",'FA2'!$B$1:$C$1,0),0),"")&amp;IFERROR(VLOOKUP(HY$2&amp;$A8,'EFL2'!$A:$D,MATCH("AWAY",'EFL2'!$A$1:$D$1,0),0),"")&amp;IFERROR(VLOOKUP(HY$2&amp;$A8,'EFL2'!$B:$C,MATCH("HOME",'EFL2'!$B$1:$C$1,0),0),"")&amp;IFERROR(VLOOKUP(HY$2&amp;$A8,'UCL2'!$C:$F,MATCH("AWAY",'UCL2'!$C$1:$F$1,0),0),"")&amp;IFERROR(VLOOKUP(HY$2&amp;$A8,'UCL2'!$D:$E,MATCH("HOME",'UCL2'!$D$1:$E$1,0),0),"")&amp;IFERROR(VLOOKUP(HY$2&amp;$A8,'EU2'!$C:$F,MATCH("AWAY",'EU2'!$C$1:$F$1,0),0),"")&amp;IFERROR(VLOOKUP(HY$2&amp;$A8,'EU2'!$D:$E,MATCH("HOME",'EU2'!$D$1:$E$1,0),0),"")&amp;IFERROR(VLOOKUP(HY$2&amp;$A8,'EUC2'!$C:$F,MATCH("AWAY",'EUC2'!$C$1:$F$1,0),0),"")&amp;IFERROR(VLOOKUP(HY$2&amp;$A8,'EUC2'!$D:$E,MATCH("HOME",'EUC2'!$D$1:$E$1,0),0),"")</f>
        <v>Grimsby Town</v>
      </c>
      <c r="HZ8" s="25" t="str">
        <f>IFERROR(VLOOKUP(HZ$2&amp;$B8,'FPL FIX2'!$N$1:$Q$400,MATCH("HOME",'FPL FIX2'!$N$1:$Q$1,0),0),"")&amp;IFERROR(VLOOKUP(HZ$2&amp;$B8,'FPL FIX2'!$O$1:$P$400,MATCH("AWAY",'FPL FIX2'!$O$1:$P$1,0),0),"")&amp;IFERROR(VLOOKUP(HZ$2&amp;$A8,'FA2'!$A:$D,MATCH("AWAY",'FA2'!$A$1:$D$1,0),0),"")&amp;IFERROR(VLOOKUP(HZ$2&amp;$A8,'FA2'!$B:$C,MATCH("HOME",'FA2'!$B$1:$C$1,0),0),"")&amp;IFERROR(VLOOKUP(HZ$2&amp;$A8,'EFL2'!$A:$D,MATCH("AWAY",'EFL2'!$A$1:$D$1,0),0),"")&amp;IFERROR(VLOOKUP(HZ$2&amp;$A8,'EFL2'!$B:$C,MATCH("HOME",'EFL2'!$B$1:$C$1,0),0),"")&amp;IFERROR(VLOOKUP(HZ$2&amp;$A8,'UCL2'!$C:$F,MATCH("AWAY",'UCL2'!$C$1:$F$1,0),0),"")&amp;IFERROR(VLOOKUP(HZ$2&amp;$A8,'UCL2'!$D:$E,MATCH("HOME",'UCL2'!$D$1:$E$1,0),0),"")&amp;IFERROR(VLOOKUP(HZ$2&amp;$A8,'EU2'!$C:$F,MATCH("AWAY",'EU2'!$C$1:$F$1,0),0),"")&amp;IFERROR(VLOOKUP(HZ$2&amp;$A8,'EU2'!$D:$E,MATCH("HOME",'EU2'!$D$1:$E$1,0),0),"")&amp;IFERROR(VLOOKUP(HZ$2&amp;$A8,'EUC2'!$C:$F,MATCH("AWAY",'EUC2'!$C$1:$F$1,0),0),"")&amp;IFERROR(VLOOKUP(HZ$2&amp;$A8,'EUC2'!$D:$E,MATCH("HOME",'EUC2'!$D$1:$E$1,0),0),"")</f>
        <v/>
      </c>
      <c r="IA8" s="25" t="str">
        <f>IFERROR(VLOOKUP(IA$2&amp;$B8,'FPL FIX2'!$N$1:$Q$400,MATCH("HOME",'FPL FIX2'!$N$1:$Q$1,0),0),"")&amp;IFERROR(VLOOKUP(IA$2&amp;$B8,'FPL FIX2'!$O$1:$P$400,MATCH("AWAY",'FPL FIX2'!$O$1:$P$1,0),0),"")&amp;IFERROR(VLOOKUP(IA$2&amp;$A8,'FA2'!$A:$D,MATCH("AWAY",'FA2'!$A$1:$D$1,0),0),"")&amp;IFERROR(VLOOKUP(IA$2&amp;$A8,'FA2'!$B:$C,MATCH("HOME",'FA2'!$B$1:$C$1,0),0),"")&amp;IFERROR(VLOOKUP(IA$2&amp;$A8,'EFL2'!$A:$D,MATCH("AWAY",'EFL2'!$A$1:$D$1,0),0),"")&amp;IFERROR(VLOOKUP(IA$2&amp;$A8,'EFL2'!$B:$C,MATCH("HOME",'EFL2'!$B$1:$C$1,0),0),"")&amp;IFERROR(VLOOKUP(IA$2&amp;$A8,'UCL2'!$C:$F,MATCH("AWAY",'UCL2'!$C$1:$F$1,0),0),"")&amp;IFERROR(VLOOKUP(IA$2&amp;$A8,'UCL2'!$D:$E,MATCH("HOME",'UCL2'!$D$1:$E$1,0),0),"")&amp;IFERROR(VLOOKUP(IA$2&amp;$A8,'EU2'!$C:$F,MATCH("AWAY",'EU2'!$C$1:$F$1,0),0),"")&amp;IFERROR(VLOOKUP(IA$2&amp;$A8,'EU2'!$D:$E,MATCH("HOME",'EU2'!$D$1:$E$1,0),0),"")&amp;IFERROR(VLOOKUP(IA$2&amp;$A8,'EUC2'!$C:$F,MATCH("AWAY",'EUC2'!$C$1:$F$1,0),0),"")&amp;IFERROR(VLOOKUP(IA$2&amp;$A8,'EUC2'!$D:$E,MATCH("HOME",'EUC2'!$D$1:$E$1,0),0),"")</f>
        <v/>
      </c>
      <c r="IB8" s="25" t="str">
        <f>IFERROR(VLOOKUP(IB$2&amp;$B8,'FPL FIX2'!$N$1:$Q$400,MATCH("HOME",'FPL FIX2'!$N$1:$Q$1,0),0),"")&amp;IFERROR(VLOOKUP(IB$2&amp;$B8,'FPL FIX2'!$O$1:$P$400,MATCH("AWAY",'FPL FIX2'!$O$1:$P$1,0),0),"")&amp;IFERROR(VLOOKUP(IB$2&amp;$A8,'FA2'!$A:$D,MATCH("AWAY",'FA2'!$A$1:$D$1,0),0),"")&amp;IFERROR(VLOOKUP(IB$2&amp;$A8,'FA2'!$B:$C,MATCH("HOME",'FA2'!$B$1:$C$1,0),0),"")&amp;IFERROR(VLOOKUP(IB$2&amp;$A8,'EFL2'!$A:$D,MATCH("AWAY",'EFL2'!$A$1:$D$1,0),0),"")&amp;IFERROR(VLOOKUP(IB$2&amp;$A8,'EFL2'!$B:$C,MATCH("HOME",'EFL2'!$B$1:$C$1,0),0),"")&amp;IFERROR(VLOOKUP(IB$2&amp;$A8,'UCL2'!$C:$F,MATCH("AWAY",'UCL2'!$C$1:$F$1,0),0),"")&amp;IFERROR(VLOOKUP(IB$2&amp;$A8,'UCL2'!$D:$E,MATCH("HOME",'UCL2'!$D$1:$E$1,0),0),"")&amp;IFERROR(VLOOKUP(IB$2&amp;$A8,'EU2'!$C:$F,MATCH("AWAY",'EU2'!$C$1:$F$1,0),0),"")&amp;IFERROR(VLOOKUP(IB$2&amp;$A8,'EU2'!$D:$E,MATCH("HOME",'EU2'!$D$1:$E$1,0),0),"")&amp;IFERROR(VLOOKUP(IB$2&amp;$A8,'EUC2'!$C:$F,MATCH("AWAY",'EUC2'!$C$1:$F$1,0),0),"")&amp;IFERROR(VLOOKUP(IB$2&amp;$A8,'EUC2'!$D:$E,MATCH("HOME",'EUC2'!$D$1:$E$1,0),0),"")</f>
        <v/>
      </c>
      <c r="IC8" s="25" t="str">
        <f>IFERROR(VLOOKUP(IC$2&amp;$B8,'FPL FIX2'!$N$1:$Q$400,MATCH("HOME",'FPL FIX2'!$N$1:$Q$1,0),0),"")&amp;IFERROR(VLOOKUP(IC$2&amp;$B8,'FPL FIX2'!$O$1:$P$400,MATCH("AWAY",'FPL FIX2'!$O$1:$P$1,0),0),"")&amp;IFERROR(VLOOKUP(IC$2&amp;$A8,'FA2'!$A:$D,MATCH("AWAY",'FA2'!$A$1:$D$1,0),0),"")&amp;IFERROR(VLOOKUP(IC$2&amp;$A8,'FA2'!$B:$C,MATCH("HOME",'FA2'!$B$1:$C$1,0),0),"")&amp;IFERROR(VLOOKUP(IC$2&amp;$A8,'EFL2'!$A:$D,MATCH("AWAY",'EFL2'!$A$1:$D$1,0),0),"")&amp;IFERROR(VLOOKUP(IC$2&amp;$A8,'EFL2'!$B:$C,MATCH("HOME",'EFL2'!$B$1:$C$1,0),0),"")&amp;IFERROR(VLOOKUP(IC$2&amp;$A8,'UCL2'!$C:$F,MATCH("AWAY",'UCL2'!$C$1:$F$1,0),0),"")&amp;IFERROR(VLOOKUP(IC$2&amp;$A8,'UCL2'!$D:$E,MATCH("HOME",'UCL2'!$D$1:$E$1,0),0),"")&amp;IFERROR(VLOOKUP(IC$2&amp;$A8,'EU2'!$C:$F,MATCH("AWAY",'EU2'!$C$1:$F$1,0),0),"")&amp;IFERROR(VLOOKUP(IC$2&amp;$A8,'EU2'!$D:$E,MATCH("HOME",'EU2'!$D$1:$E$1,0),0),"")&amp;IFERROR(VLOOKUP(IC$2&amp;$A8,'EUC2'!$C:$F,MATCH("AWAY",'EUC2'!$C$1:$F$1,0),0),"")&amp;IFERROR(VLOOKUP(IC$2&amp;$A8,'EUC2'!$D:$E,MATCH("HOME",'EUC2'!$D$1:$E$1,0),0),"")</f>
        <v/>
      </c>
      <c r="ID8" s="25" t="str">
        <f>IFERROR(VLOOKUP(ID$2&amp;$B8,'FPL FIX2'!$N$1:$Q$400,MATCH("HOME",'FPL FIX2'!$N$1:$Q$1,0),0),"")&amp;IFERROR(VLOOKUP(ID$2&amp;$B8,'FPL FIX2'!$O$1:$P$400,MATCH("AWAY",'FPL FIX2'!$O$1:$P$1,0),0),"")&amp;IFERROR(VLOOKUP(ID$2&amp;$A8,'FA2'!$A:$D,MATCH("AWAY",'FA2'!$A$1:$D$1,0),0),"")&amp;IFERROR(VLOOKUP(ID$2&amp;$A8,'FA2'!$B:$C,MATCH("HOME",'FA2'!$B$1:$C$1,0),0),"")&amp;IFERROR(VLOOKUP(ID$2&amp;$A8,'EFL2'!$A:$D,MATCH("AWAY",'EFL2'!$A$1:$D$1,0),0),"")&amp;IFERROR(VLOOKUP(ID$2&amp;$A8,'EFL2'!$B:$C,MATCH("HOME",'EFL2'!$B$1:$C$1,0),0),"")&amp;IFERROR(VLOOKUP(ID$2&amp;$A8,'UCL2'!$C:$F,MATCH("AWAY",'UCL2'!$C$1:$F$1,0),0),"")&amp;IFERROR(VLOOKUP(ID$2&amp;$A8,'UCL2'!$D:$E,MATCH("HOME",'UCL2'!$D$1:$E$1,0),0),"")&amp;IFERROR(VLOOKUP(ID$2&amp;$A8,'EU2'!$C:$F,MATCH("AWAY",'EU2'!$C$1:$F$1,0),0),"")&amp;IFERROR(VLOOKUP(ID$2&amp;$A8,'EU2'!$D:$E,MATCH("HOME",'EU2'!$D$1:$E$1,0),0),"")&amp;IFERROR(VLOOKUP(ID$2&amp;$A8,'EUC2'!$C:$F,MATCH("AWAY",'EUC2'!$C$1:$F$1,0),0),"")&amp;IFERROR(VLOOKUP(ID$2&amp;$A8,'EUC2'!$D:$E,MATCH("HOME",'EUC2'!$D$1:$E$1,0),0),"")</f>
        <v/>
      </c>
      <c r="IE8" s="25" t="str">
        <f>IFERROR(VLOOKUP(IE$2&amp;$B8,'FPL FIX2'!$N$1:$Q$400,MATCH("HOME",'FPL FIX2'!$N$1:$Q$1,0),0),"")&amp;IFERROR(VLOOKUP(IE$2&amp;$B8,'FPL FIX2'!$O$1:$P$400,MATCH("AWAY",'FPL FIX2'!$O$1:$P$1,0),0),"")&amp;IFERROR(VLOOKUP(IE$2&amp;$A8,'FA2'!$A:$D,MATCH("AWAY",'FA2'!$A$1:$D$1,0),0),"")&amp;IFERROR(VLOOKUP(IE$2&amp;$A8,'FA2'!$B:$C,MATCH("HOME",'FA2'!$B$1:$C$1,0),0),"")&amp;IFERROR(VLOOKUP(IE$2&amp;$A8,'EFL2'!$A:$D,MATCH("AWAY",'EFL2'!$A$1:$D$1,0),0),"")&amp;IFERROR(VLOOKUP(IE$2&amp;$A8,'EFL2'!$B:$C,MATCH("HOME",'EFL2'!$B$1:$C$1,0),0),"")&amp;IFERROR(VLOOKUP(IE$2&amp;$A8,'UCL2'!$C:$F,MATCH("AWAY",'UCL2'!$C$1:$F$1,0),0),"")&amp;IFERROR(VLOOKUP(IE$2&amp;$A8,'UCL2'!$D:$E,MATCH("HOME",'UCL2'!$D$1:$E$1,0),0),"")&amp;IFERROR(VLOOKUP(IE$2&amp;$A8,'EU2'!$C:$F,MATCH("AWAY",'EU2'!$C$1:$F$1,0),0),"")&amp;IFERROR(VLOOKUP(IE$2&amp;$A8,'EU2'!$D:$E,MATCH("HOME",'EU2'!$D$1:$E$1,0),0),"")&amp;IFERROR(VLOOKUP(IE$2&amp;$A8,'EUC2'!$C:$F,MATCH("AWAY",'EUC2'!$C$1:$F$1,0),0),"")&amp;IFERROR(VLOOKUP(IE$2&amp;$A8,'EUC2'!$D:$E,MATCH("HOME",'EUC2'!$D$1:$E$1,0),0),"")</f>
        <v/>
      </c>
      <c r="IF8" s="25" t="str">
        <f>IFERROR(VLOOKUP(IF$2&amp;$B8,'FPL FIX2'!$N$1:$Q$400,MATCH("HOME",'FPL FIX2'!$N$1:$Q$1,0),0),"")&amp;IFERROR(VLOOKUP(IF$2&amp;$B8,'FPL FIX2'!$O$1:$P$400,MATCH("AWAY",'FPL FIX2'!$O$1:$P$1,0),0),"")&amp;IFERROR(VLOOKUP(IF$2&amp;$A8,'FA2'!$A:$D,MATCH("AWAY",'FA2'!$A$1:$D$1,0),0),"")&amp;IFERROR(VLOOKUP(IF$2&amp;$A8,'FA2'!$B:$C,MATCH("HOME",'FA2'!$B$1:$C$1,0),0),"")&amp;IFERROR(VLOOKUP(IF$2&amp;$A8,'EFL2'!$A:$D,MATCH("AWAY",'EFL2'!$A$1:$D$1,0),0),"")&amp;IFERROR(VLOOKUP(IF$2&amp;$A8,'EFL2'!$B:$C,MATCH("HOME",'EFL2'!$B$1:$C$1,0),0),"")&amp;IFERROR(VLOOKUP(IF$2&amp;$A8,'UCL2'!$C:$F,MATCH("AWAY",'UCL2'!$C$1:$F$1,0),0),"")&amp;IFERROR(VLOOKUP(IF$2&amp;$A8,'UCL2'!$D:$E,MATCH("HOME",'UCL2'!$D$1:$E$1,0),0),"")&amp;IFERROR(VLOOKUP(IF$2&amp;$A8,'EU2'!$C:$F,MATCH("AWAY",'EU2'!$C$1:$F$1,0),0),"")&amp;IFERROR(VLOOKUP(IF$2&amp;$A8,'EU2'!$D:$E,MATCH("HOME",'EU2'!$D$1:$E$1,0),0),"")&amp;IFERROR(VLOOKUP(IF$2&amp;$A8,'EUC2'!$C:$F,MATCH("AWAY",'EUC2'!$C$1:$F$1,0),0),"")&amp;IFERROR(VLOOKUP(IF$2&amp;$A8,'EUC2'!$D:$E,MATCH("HOME",'EUC2'!$D$1:$E$1,0),0),"")</f>
        <v/>
      </c>
      <c r="IG8" s="25" t="str">
        <f>IFERROR(VLOOKUP(IG$2&amp;$B8,'FPL FIX2'!$N$1:$Q$400,MATCH("HOME",'FPL FIX2'!$N$1:$Q$1,0),0),"")&amp;IFERROR(VLOOKUP(IG$2&amp;$B8,'FPL FIX2'!$O$1:$P$400,MATCH("AWAY",'FPL FIX2'!$O$1:$P$1,0),0),"")&amp;IFERROR(VLOOKUP(IG$2&amp;$A8,'FA2'!$A:$D,MATCH("AWAY",'FA2'!$A$1:$D$1,0),0),"")&amp;IFERROR(VLOOKUP(IG$2&amp;$A8,'FA2'!$B:$C,MATCH("HOME",'FA2'!$B$1:$C$1,0),0),"")&amp;IFERROR(VLOOKUP(IG$2&amp;$A8,'EFL2'!$A:$D,MATCH("AWAY",'EFL2'!$A$1:$D$1,0),0),"")&amp;IFERROR(VLOOKUP(IG$2&amp;$A8,'EFL2'!$B:$C,MATCH("HOME",'EFL2'!$B$1:$C$1,0),0),"")&amp;IFERROR(VLOOKUP(IG$2&amp;$A8,'UCL2'!$C:$F,MATCH("AWAY",'UCL2'!$C$1:$F$1,0),0),"")&amp;IFERROR(VLOOKUP(IG$2&amp;$A8,'UCL2'!$D:$E,MATCH("HOME",'UCL2'!$D$1:$E$1,0),0),"")&amp;IFERROR(VLOOKUP(IG$2&amp;$A8,'EU2'!$C:$F,MATCH("AWAY",'EU2'!$C$1:$F$1,0),0),"")&amp;IFERROR(VLOOKUP(IG$2&amp;$A8,'EU2'!$D:$E,MATCH("HOME",'EU2'!$D$1:$E$1,0),0),"")&amp;IFERROR(VLOOKUP(IG$2&amp;$A8,'EUC2'!$C:$F,MATCH("AWAY",'EUC2'!$C$1:$F$1,0),0),"")&amp;IFERROR(VLOOKUP(IG$2&amp;$A8,'EUC2'!$D:$E,MATCH("HOME",'EUC2'!$D$1:$E$1,0),0),"")</f>
        <v/>
      </c>
      <c r="IH8" s="25" t="str">
        <f>IFERROR(VLOOKUP(IH$2&amp;$B8,'FPL FIX2'!$N$1:$Q$400,MATCH("HOME",'FPL FIX2'!$N$1:$Q$1,0),0),"")&amp;IFERROR(VLOOKUP(IH$2&amp;$B8,'FPL FIX2'!$O$1:$P$400,MATCH("AWAY",'FPL FIX2'!$O$1:$P$1,0),0),"")&amp;IFERROR(VLOOKUP(IH$2&amp;$A8,'FA2'!$A:$D,MATCH("AWAY",'FA2'!$A$1:$D$1,0),0),"")&amp;IFERROR(VLOOKUP(IH$2&amp;$A8,'FA2'!$B:$C,MATCH("HOME",'FA2'!$B$1:$C$1,0),0),"")&amp;IFERROR(VLOOKUP(IH$2&amp;$A8,'EFL2'!$A:$D,MATCH("AWAY",'EFL2'!$A$1:$D$1,0),0),"")&amp;IFERROR(VLOOKUP(IH$2&amp;$A8,'EFL2'!$B:$C,MATCH("HOME",'EFL2'!$B$1:$C$1,0),0),"")&amp;IFERROR(VLOOKUP(IH$2&amp;$A8,'UCL2'!$C:$F,MATCH("AWAY",'UCL2'!$C$1:$F$1,0),0),"")&amp;IFERROR(VLOOKUP(IH$2&amp;$A8,'UCL2'!$D:$E,MATCH("HOME",'UCL2'!$D$1:$E$1,0),0),"")&amp;IFERROR(VLOOKUP(IH$2&amp;$A8,'EU2'!$C:$F,MATCH("AWAY",'EU2'!$C$1:$F$1,0),0),"")&amp;IFERROR(VLOOKUP(IH$2&amp;$A8,'EU2'!$D:$E,MATCH("HOME",'EU2'!$D$1:$E$1,0),0),"")&amp;IFERROR(VLOOKUP(IH$2&amp;$A8,'EUC2'!$C:$F,MATCH("AWAY",'EUC2'!$C$1:$F$1,0),0),"")&amp;IFERROR(VLOOKUP(IH$2&amp;$A8,'EUC2'!$D:$E,MATCH("HOME",'EUC2'!$D$1:$E$1,0),0),"")</f>
        <v/>
      </c>
      <c r="II8" s="25" t="str">
        <f>IFERROR(VLOOKUP(II$2&amp;$B8,'FPL FIX2'!$N$1:$Q$400,MATCH("HOME",'FPL FIX2'!$N$1:$Q$1,0),0),"")&amp;IFERROR(VLOOKUP(II$2&amp;$B8,'FPL FIX2'!$O$1:$P$400,MATCH("AWAY",'FPL FIX2'!$O$1:$P$1,0),0),"")&amp;IFERROR(VLOOKUP(II$2&amp;$A8,'FA2'!$A:$D,MATCH("AWAY",'FA2'!$A$1:$D$1,0),0),"")&amp;IFERROR(VLOOKUP(II$2&amp;$A8,'FA2'!$B:$C,MATCH("HOME",'FA2'!$B$1:$C$1,0),0),"")&amp;IFERROR(VLOOKUP(II$2&amp;$A8,'EFL2'!$A:$D,MATCH("AWAY",'EFL2'!$A$1:$D$1,0),0),"")&amp;IFERROR(VLOOKUP(II$2&amp;$A8,'EFL2'!$B:$C,MATCH("HOME",'EFL2'!$B$1:$C$1,0),0),"")&amp;IFERROR(VLOOKUP(II$2&amp;$A8,'UCL2'!$C:$F,MATCH("AWAY",'UCL2'!$C$1:$F$1,0),0),"")&amp;IFERROR(VLOOKUP(II$2&amp;$A8,'UCL2'!$D:$E,MATCH("HOME",'UCL2'!$D$1:$E$1,0),0),"")&amp;IFERROR(VLOOKUP(II$2&amp;$A8,'EU2'!$C:$F,MATCH("AWAY",'EU2'!$C$1:$F$1,0),0),"")&amp;IFERROR(VLOOKUP(II$2&amp;$A8,'EU2'!$D:$E,MATCH("HOME",'EU2'!$D$1:$E$1,0),0),"")&amp;IFERROR(VLOOKUP(II$2&amp;$A8,'EUC2'!$C:$F,MATCH("AWAY",'EUC2'!$C$1:$F$1,0),0),"")&amp;IFERROR(VLOOKUP(II$2&amp;$A8,'EUC2'!$D:$E,MATCH("HOME",'EUC2'!$D$1:$E$1,0),0),"")</f>
        <v/>
      </c>
      <c r="IJ8" s="25" t="str">
        <f>IFERROR(VLOOKUP(IJ$2&amp;$B8,'FPL FIX2'!$N$1:$Q$400,MATCH("HOME",'FPL FIX2'!$N$1:$Q$1,0),0),"")&amp;IFERROR(VLOOKUP(IJ$2&amp;$B8,'FPL FIX2'!$O$1:$P$400,MATCH("AWAY",'FPL FIX2'!$O$1:$P$1,0),0),"")&amp;IFERROR(VLOOKUP(IJ$2&amp;$A8,'FA2'!$A:$D,MATCH("AWAY",'FA2'!$A$1:$D$1,0),0),"")&amp;IFERROR(VLOOKUP(IJ$2&amp;$A8,'FA2'!$B:$C,MATCH("HOME",'FA2'!$B$1:$C$1,0),0),"")&amp;IFERROR(VLOOKUP(IJ$2&amp;$A8,'EFL2'!$A:$D,MATCH("AWAY",'EFL2'!$A$1:$D$1,0),0),"")&amp;IFERROR(VLOOKUP(IJ$2&amp;$A8,'EFL2'!$B:$C,MATCH("HOME",'EFL2'!$B$1:$C$1,0),0),"")&amp;IFERROR(VLOOKUP(IJ$2&amp;$A8,'UCL2'!$C:$F,MATCH("AWAY",'UCL2'!$C$1:$F$1,0),0),"")&amp;IFERROR(VLOOKUP(IJ$2&amp;$A8,'UCL2'!$D:$E,MATCH("HOME",'UCL2'!$D$1:$E$1,0),0),"")&amp;IFERROR(VLOOKUP(IJ$2&amp;$A8,'EU2'!$C:$F,MATCH("AWAY",'EU2'!$C$1:$F$1,0),0),"")&amp;IFERROR(VLOOKUP(IJ$2&amp;$A8,'EU2'!$D:$E,MATCH("HOME",'EU2'!$D$1:$E$1,0),0),"")&amp;IFERROR(VLOOKUP(IJ$2&amp;$A8,'EUC2'!$C:$F,MATCH("AWAY",'EUC2'!$C$1:$F$1,0),0),"")&amp;IFERROR(VLOOKUP(IJ$2&amp;$A8,'EUC2'!$D:$E,MATCH("HOME",'EUC2'!$D$1:$E$1,0),0),"")</f>
        <v/>
      </c>
      <c r="IK8" s="25" t="str">
        <f>IFERROR(VLOOKUP(IK$2&amp;$B8,'FPL FIX2'!$N$1:$Q$400,MATCH("HOME",'FPL FIX2'!$N$1:$Q$1,0),0),"")&amp;IFERROR(VLOOKUP(IK$2&amp;$B8,'FPL FIX2'!$O$1:$P$400,MATCH("AWAY",'FPL FIX2'!$O$1:$P$1,0),0),"")&amp;IFERROR(VLOOKUP(IK$2&amp;$A8,'FA2'!$A:$D,MATCH("AWAY",'FA2'!$A$1:$D$1,0),0),"")&amp;IFERROR(VLOOKUP(IK$2&amp;$A8,'FA2'!$B:$C,MATCH("HOME",'FA2'!$B$1:$C$1,0),0),"")&amp;IFERROR(VLOOKUP(IK$2&amp;$A8,'EFL2'!$A:$D,MATCH("AWAY",'EFL2'!$A$1:$D$1,0),0),"")&amp;IFERROR(VLOOKUP(IK$2&amp;$A8,'EFL2'!$B:$C,MATCH("HOME",'EFL2'!$B$1:$C$1,0),0),"")&amp;IFERROR(VLOOKUP(IK$2&amp;$A8,'UCL2'!$C:$F,MATCH("AWAY",'UCL2'!$C$1:$F$1,0),0),"")&amp;IFERROR(VLOOKUP(IK$2&amp;$A8,'UCL2'!$D:$E,MATCH("HOME",'UCL2'!$D$1:$E$1,0),0),"")&amp;IFERROR(VLOOKUP(IK$2&amp;$A8,'EU2'!$C:$F,MATCH("AWAY",'EU2'!$C$1:$F$1,0),0),"")&amp;IFERROR(VLOOKUP(IK$2&amp;$A8,'EU2'!$D:$E,MATCH("HOME",'EU2'!$D$1:$E$1,0),0),"")&amp;IFERROR(VLOOKUP(IK$2&amp;$A8,'EUC2'!$C:$F,MATCH("AWAY",'EUC2'!$C$1:$F$1,0),0),"")&amp;IFERROR(VLOOKUP(IK$2&amp;$A8,'EUC2'!$D:$E,MATCH("HOME",'EUC2'!$D$1:$E$1,0),0),"")</f>
        <v/>
      </c>
      <c r="IL8" s="25" t="str">
        <f>IFERROR(VLOOKUP(IL$2&amp;$B8,'FPL FIX2'!$N$1:$Q$400,MATCH("HOME",'FPL FIX2'!$N$1:$Q$1,0),0),"")&amp;IFERROR(VLOOKUP(IL$2&amp;$B8,'FPL FIX2'!$O$1:$P$400,MATCH("AWAY",'FPL FIX2'!$O$1:$P$1,0),0),"")&amp;IFERROR(VLOOKUP(IL$2&amp;$A8,'FA2'!$A:$D,MATCH("AWAY",'FA2'!$A$1:$D$1,0),0),"")&amp;IFERROR(VLOOKUP(IL$2&amp;$A8,'FA2'!$B:$C,MATCH("HOME",'FA2'!$B$1:$C$1,0),0),"")&amp;IFERROR(VLOOKUP(IL$2&amp;$A8,'EFL2'!$A:$D,MATCH("AWAY",'EFL2'!$A$1:$D$1,0),0),"")&amp;IFERROR(VLOOKUP(IL$2&amp;$A8,'EFL2'!$B:$C,MATCH("HOME",'EFL2'!$B$1:$C$1,0),0),"")&amp;IFERROR(VLOOKUP(IL$2&amp;$A8,'UCL2'!$C:$F,MATCH("AWAY",'UCL2'!$C$1:$F$1,0),0),"")&amp;IFERROR(VLOOKUP(IL$2&amp;$A8,'UCL2'!$D:$E,MATCH("HOME",'UCL2'!$D$1:$E$1,0),0),"")&amp;IFERROR(VLOOKUP(IL$2&amp;$A8,'EU2'!$C:$F,MATCH("AWAY",'EU2'!$C$1:$F$1,0),0),"")&amp;IFERROR(VLOOKUP(IL$2&amp;$A8,'EU2'!$D:$E,MATCH("HOME",'EU2'!$D$1:$E$1,0),0),"")&amp;IFERROR(VLOOKUP(IL$2&amp;$A8,'EUC2'!$C:$F,MATCH("AWAY",'EUC2'!$C$1:$F$1,0),0),"")&amp;IFERROR(VLOOKUP(IL$2&amp;$A8,'EUC2'!$D:$E,MATCH("HOME",'EUC2'!$D$1:$E$1,0),0),"")</f>
        <v>BRE</v>
      </c>
      <c r="IM8" s="25" t="str">
        <f>IFERROR(VLOOKUP(IM$2&amp;$B8,'FPL FIX2'!$N$1:$Q$400,MATCH("HOME",'FPL FIX2'!$N$1:$Q$1,0),0),"")&amp;IFERROR(VLOOKUP(IM$2&amp;$B8,'FPL FIX2'!$O$1:$P$400,MATCH("AWAY",'FPL FIX2'!$O$1:$P$1,0),0),"")&amp;IFERROR(VLOOKUP(IM$2&amp;$A8,'FA2'!$A:$D,MATCH("AWAY",'FA2'!$A$1:$D$1,0),0),"")&amp;IFERROR(VLOOKUP(IM$2&amp;$A8,'FA2'!$B:$C,MATCH("HOME",'FA2'!$B$1:$C$1,0),0),"")&amp;IFERROR(VLOOKUP(IM$2&amp;$A8,'EFL2'!$A:$D,MATCH("AWAY",'EFL2'!$A$1:$D$1,0),0),"")&amp;IFERROR(VLOOKUP(IM$2&amp;$A8,'EFL2'!$B:$C,MATCH("HOME",'EFL2'!$B$1:$C$1,0),0),"")&amp;IFERROR(VLOOKUP(IM$2&amp;$A8,'UCL2'!$C:$F,MATCH("AWAY",'UCL2'!$C$1:$F$1,0),0),"")&amp;IFERROR(VLOOKUP(IM$2&amp;$A8,'UCL2'!$D:$E,MATCH("HOME",'UCL2'!$D$1:$E$1,0),0),"")&amp;IFERROR(VLOOKUP(IM$2&amp;$A8,'EU2'!$C:$F,MATCH("AWAY",'EU2'!$C$1:$F$1,0),0),"")&amp;IFERROR(VLOOKUP(IM$2&amp;$A8,'EU2'!$D:$E,MATCH("HOME",'EU2'!$D$1:$E$1,0),0),"")&amp;IFERROR(VLOOKUP(IM$2&amp;$A8,'EUC2'!$C:$F,MATCH("AWAY",'EUC2'!$C$1:$F$1,0),0),"")&amp;IFERROR(VLOOKUP(IM$2&amp;$A8,'EUC2'!$D:$E,MATCH("HOME",'EUC2'!$D$1:$E$1,0),0),"")</f>
        <v/>
      </c>
      <c r="IN8" s="25" t="str">
        <f>IFERROR(VLOOKUP(IN$2&amp;$B8,'FPL FIX2'!$N$1:$Q$400,MATCH("HOME",'FPL FIX2'!$N$1:$Q$1,0),0),"")&amp;IFERROR(VLOOKUP(IN$2&amp;$B8,'FPL FIX2'!$O$1:$P$400,MATCH("AWAY",'FPL FIX2'!$O$1:$P$1,0),0),"")&amp;IFERROR(VLOOKUP(IN$2&amp;$A8,'FA2'!$A:$D,MATCH("AWAY",'FA2'!$A$1:$D$1,0),0),"")&amp;IFERROR(VLOOKUP(IN$2&amp;$A8,'FA2'!$B:$C,MATCH("HOME",'FA2'!$B$1:$C$1,0),0),"")&amp;IFERROR(VLOOKUP(IN$2&amp;$A8,'EFL2'!$A:$D,MATCH("AWAY",'EFL2'!$A$1:$D$1,0),0),"")&amp;IFERROR(VLOOKUP(IN$2&amp;$A8,'EFL2'!$B:$C,MATCH("HOME",'EFL2'!$B$1:$C$1,0),0),"")&amp;IFERROR(VLOOKUP(IN$2&amp;$A8,'UCL2'!$C:$F,MATCH("AWAY",'UCL2'!$C$1:$F$1,0),0),"")&amp;IFERROR(VLOOKUP(IN$2&amp;$A8,'UCL2'!$D:$E,MATCH("HOME",'UCL2'!$D$1:$E$1,0),0),"")&amp;IFERROR(VLOOKUP(IN$2&amp;$A8,'EU2'!$C:$F,MATCH("AWAY",'EU2'!$C$1:$F$1,0),0),"")&amp;IFERROR(VLOOKUP(IN$2&amp;$A8,'EU2'!$D:$E,MATCH("HOME",'EU2'!$D$1:$E$1,0),0),"")&amp;IFERROR(VLOOKUP(IN$2&amp;$A8,'EUC2'!$C:$F,MATCH("AWAY",'EUC2'!$C$1:$F$1,0),0),"")&amp;IFERROR(VLOOKUP(IN$2&amp;$A8,'EUC2'!$D:$E,MATCH("HOME",'EUC2'!$D$1:$E$1,0),0),"")</f>
        <v/>
      </c>
      <c r="IO8" s="25" t="str">
        <f>IFERROR(VLOOKUP(IO$2&amp;$B8,'FPL FIX2'!$N$1:$Q$400,MATCH("HOME",'FPL FIX2'!$N$1:$Q$1,0),0),"")&amp;IFERROR(VLOOKUP(IO$2&amp;$B8,'FPL FIX2'!$O$1:$P$400,MATCH("AWAY",'FPL FIX2'!$O$1:$P$1,0),0),"")&amp;IFERROR(VLOOKUP(IO$2&amp;$A8,'FA2'!$A:$D,MATCH("AWAY",'FA2'!$A$1:$D$1,0),0),"")&amp;IFERROR(VLOOKUP(IO$2&amp;$A8,'FA2'!$B:$C,MATCH("HOME",'FA2'!$B$1:$C$1,0),0),"")&amp;IFERROR(VLOOKUP(IO$2&amp;$A8,'EFL2'!$A:$D,MATCH("AWAY",'EFL2'!$A$1:$D$1,0),0),"")&amp;IFERROR(VLOOKUP(IO$2&amp;$A8,'EFL2'!$B:$C,MATCH("HOME",'EFL2'!$B$1:$C$1,0),0),"")&amp;IFERROR(VLOOKUP(IO$2&amp;$A8,'UCL2'!$C:$F,MATCH("AWAY",'UCL2'!$C$1:$F$1,0),0),"")&amp;IFERROR(VLOOKUP(IO$2&amp;$A8,'UCL2'!$D:$E,MATCH("HOME",'UCL2'!$D$1:$E$1,0),0),"")&amp;IFERROR(VLOOKUP(IO$2&amp;$A8,'EU2'!$C:$F,MATCH("AWAY",'EU2'!$C$1:$F$1,0),0),"")&amp;IFERROR(VLOOKUP(IO$2&amp;$A8,'EU2'!$D:$E,MATCH("HOME",'EU2'!$D$1:$E$1,0),0),"")&amp;IFERROR(VLOOKUP(IO$2&amp;$A8,'EUC2'!$C:$F,MATCH("AWAY",'EUC2'!$C$1:$F$1,0),0),"")&amp;IFERROR(VLOOKUP(IO$2&amp;$A8,'EUC2'!$D:$E,MATCH("HOME",'EUC2'!$D$1:$E$1,0),0),"")</f>
        <v>bou</v>
      </c>
      <c r="IP8" s="25" t="str">
        <f>IFERROR(VLOOKUP(IP$2&amp;$B8,'FPL FIX2'!$N$1:$Q$400,MATCH("HOME",'FPL FIX2'!$N$1:$Q$1,0),0),"")&amp;IFERROR(VLOOKUP(IP$2&amp;$B8,'FPL FIX2'!$O$1:$P$400,MATCH("AWAY",'FPL FIX2'!$O$1:$P$1,0),0),"")&amp;IFERROR(VLOOKUP(IP$2&amp;$A8,'FA2'!$A:$D,MATCH("AWAY",'FA2'!$A$1:$D$1,0),0),"")&amp;IFERROR(VLOOKUP(IP$2&amp;$A8,'FA2'!$B:$C,MATCH("HOME",'FA2'!$B$1:$C$1,0),0),"")&amp;IFERROR(VLOOKUP(IP$2&amp;$A8,'EFL2'!$A:$D,MATCH("AWAY",'EFL2'!$A$1:$D$1,0),0),"")&amp;IFERROR(VLOOKUP(IP$2&amp;$A8,'EFL2'!$B:$C,MATCH("HOME",'EFL2'!$B$1:$C$1,0),0),"")&amp;IFERROR(VLOOKUP(IP$2&amp;$A8,'UCL2'!$C:$F,MATCH("AWAY",'UCL2'!$C$1:$F$1,0),0),"")&amp;IFERROR(VLOOKUP(IP$2&amp;$A8,'UCL2'!$D:$E,MATCH("HOME",'UCL2'!$D$1:$E$1,0),0),"")&amp;IFERROR(VLOOKUP(IP$2&amp;$A8,'EU2'!$C:$F,MATCH("AWAY",'EU2'!$C$1:$F$1,0),0),"")&amp;IFERROR(VLOOKUP(IP$2&amp;$A8,'EU2'!$D:$E,MATCH("HOME",'EU2'!$D$1:$E$1,0),0),"")&amp;IFERROR(VLOOKUP(IP$2&amp;$A8,'EUC2'!$C:$F,MATCH("AWAY",'EUC2'!$C$1:$F$1,0),0),"")&amp;IFERROR(VLOOKUP(IP$2&amp;$A8,'EUC2'!$D:$E,MATCH("HOME",'EUC2'!$D$1:$E$1,0),0),"")</f>
        <v/>
      </c>
      <c r="IQ8" s="25" t="str">
        <f>IFERROR(VLOOKUP(IQ$2&amp;$B8,'FPL FIX2'!$N$1:$Q$400,MATCH("HOME",'FPL FIX2'!$N$1:$Q$1,0),0),"")&amp;IFERROR(VLOOKUP(IQ$2&amp;$B8,'FPL FIX2'!$O$1:$P$400,MATCH("AWAY",'FPL FIX2'!$O$1:$P$1,0),0),"")&amp;IFERROR(VLOOKUP(IQ$2&amp;$A8,'FA2'!$A:$D,MATCH("AWAY",'FA2'!$A$1:$D$1,0),0),"")&amp;IFERROR(VLOOKUP(IQ$2&amp;$A8,'FA2'!$B:$C,MATCH("HOME",'FA2'!$B$1:$C$1,0),0),"")&amp;IFERROR(VLOOKUP(IQ$2&amp;$A8,'EFL2'!$A:$D,MATCH("AWAY",'EFL2'!$A$1:$D$1,0),0),"")&amp;IFERROR(VLOOKUP(IQ$2&amp;$A8,'EFL2'!$B:$C,MATCH("HOME",'EFL2'!$B$1:$C$1,0),0),"")&amp;IFERROR(VLOOKUP(IQ$2&amp;$A8,'UCL2'!$C:$F,MATCH("AWAY",'UCL2'!$C$1:$F$1,0),0),"")&amp;IFERROR(VLOOKUP(IQ$2&amp;$A8,'UCL2'!$D:$E,MATCH("HOME",'UCL2'!$D$1:$E$1,0),0),"")&amp;IFERROR(VLOOKUP(IQ$2&amp;$A8,'EU2'!$C:$F,MATCH("AWAY",'EU2'!$C$1:$F$1,0),0),"")&amp;IFERROR(VLOOKUP(IQ$2&amp;$A8,'EU2'!$D:$E,MATCH("HOME",'EU2'!$D$1:$E$1,0),0),"")&amp;IFERROR(VLOOKUP(IQ$2&amp;$A8,'EUC2'!$C:$F,MATCH("AWAY",'EUC2'!$C$1:$F$1,0),0),"")&amp;IFERROR(VLOOKUP(IQ$2&amp;$A8,'EUC2'!$D:$E,MATCH("HOME",'EUC2'!$D$1:$E$1,0),0),"")</f>
        <v/>
      </c>
      <c r="IR8" s="25" t="str">
        <f>IFERROR(VLOOKUP(IR$2&amp;$B8,'FPL FIX2'!$N$1:$Q$400,MATCH("HOME",'FPL FIX2'!$N$1:$Q$1,0),0),"")&amp;IFERROR(VLOOKUP(IR$2&amp;$B8,'FPL FIX2'!$O$1:$P$400,MATCH("AWAY",'FPL FIX2'!$O$1:$P$1,0),0),"")&amp;IFERROR(VLOOKUP(IR$2&amp;$A8,'FA2'!$A:$D,MATCH("AWAY",'FA2'!$A$1:$D$1,0),0),"")&amp;IFERROR(VLOOKUP(IR$2&amp;$A8,'FA2'!$B:$C,MATCH("HOME",'FA2'!$B$1:$C$1,0),0),"")&amp;IFERROR(VLOOKUP(IR$2&amp;$A8,'EFL2'!$A:$D,MATCH("AWAY",'EFL2'!$A$1:$D$1,0),0),"")&amp;IFERROR(VLOOKUP(IR$2&amp;$A8,'EFL2'!$B:$C,MATCH("HOME",'EFL2'!$B$1:$C$1,0),0),"")&amp;IFERROR(VLOOKUP(IR$2&amp;$A8,'UCL2'!$C:$F,MATCH("AWAY",'UCL2'!$C$1:$F$1,0),0),"")&amp;IFERROR(VLOOKUP(IR$2&amp;$A8,'UCL2'!$D:$E,MATCH("HOME",'UCL2'!$D$1:$E$1,0),0),"")&amp;IFERROR(VLOOKUP(IR$2&amp;$A8,'EU2'!$C:$F,MATCH("AWAY",'EU2'!$C$1:$F$1,0),0),"")&amp;IFERROR(VLOOKUP(IR$2&amp;$A8,'EU2'!$D:$E,MATCH("HOME",'EU2'!$D$1:$E$1,0),0),"")&amp;IFERROR(VLOOKUP(IR$2&amp;$A8,'EUC2'!$C:$F,MATCH("AWAY",'EUC2'!$C$1:$F$1,0),0),"")&amp;IFERROR(VLOOKUP(IR$2&amp;$A8,'EUC2'!$D:$E,MATCH("HOME",'EUC2'!$D$1:$E$1,0),0),"")</f>
        <v/>
      </c>
      <c r="IS8" s="25" t="str">
        <f>IFERROR(VLOOKUP(IS$2&amp;$B8,'FPL FIX2'!$N$1:$Q$400,MATCH("HOME",'FPL FIX2'!$N$1:$Q$1,0),0),"")&amp;IFERROR(VLOOKUP(IS$2&amp;$B8,'FPL FIX2'!$O$1:$P$400,MATCH("AWAY",'FPL FIX2'!$O$1:$P$1,0),0),"")&amp;IFERROR(VLOOKUP(IS$2&amp;$A8,'FA2'!$A:$D,MATCH("AWAY",'FA2'!$A$1:$D$1,0),0),"")&amp;IFERROR(VLOOKUP(IS$2&amp;$A8,'FA2'!$B:$C,MATCH("HOME",'FA2'!$B$1:$C$1,0),0),"")&amp;IFERROR(VLOOKUP(IS$2&amp;$A8,'EFL2'!$A:$D,MATCH("AWAY",'EFL2'!$A$1:$D$1,0),0),"")&amp;IFERROR(VLOOKUP(IS$2&amp;$A8,'EFL2'!$B:$C,MATCH("HOME",'EFL2'!$B$1:$C$1,0),0),"")&amp;IFERROR(VLOOKUP(IS$2&amp;$A8,'UCL2'!$C:$F,MATCH("AWAY",'UCL2'!$C$1:$F$1,0),0),"")&amp;IFERROR(VLOOKUP(IS$2&amp;$A8,'UCL2'!$D:$E,MATCH("HOME",'UCL2'!$D$1:$E$1,0),0),"")&amp;IFERROR(VLOOKUP(IS$2&amp;$A8,'EU2'!$C:$F,MATCH("AWAY",'EU2'!$C$1:$F$1,0),0),"")&amp;IFERROR(VLOOKUP(IS$2&amp;$A8,'EU2'!$D:$E,MATCH("HOME",'EU2'!$D$1:$E$1,0),0),"")&amp;IFERROR(VLOOKUP(IS$2&amp;$A8,'EUC2'!$C:$F,MATCH("AWAY",'EUC2'!$C$1:$F$1,0),0),"")&amp;IFERROR(VLOOKUP(IS$2&amp;$A8,'EUC2'!$D:$E,MATCH("HOME",'EUC2'!$D$1:$E$1,0),0),"")</f>
        <v>tot</v>
      </c>
      <c r="IT8" s="25" t="str">
        <f>IFERROR(VLOOKUP(IT$2&amp;$B8,'FPL FIX2'!$N$1:$Q$400,MATCH("HOME",'FPL FIX2'!$N$1:$Q$1,0),0),"")&amp;IFERROR(VLOOKUP(IT$2&amp;$B8,'FPL FIX2'!$O$1:$P$400,MATCH("AWAY",'FPL FIX2'!$O$1:$P$1,0),0),"")&amp;IFERROR(VLOOKUP(IT$2&amp;$A8,'FA2'!$A:$D,MATCH("AWAY",'FA2'!$A$1:$D$1,0),0),"")&amp;IFERROR(VLOOKUP(IT$2&amp;$A8,'FA2'!$B:$C,MATCH("HOME",'FA2'!$B$1:$C$1,0),0),"")&amp;IFERROR(VLOOKUP(IT$2&amp;$A8,'EFL2'!$A:$D,MATCH("AWAY",'EFL2'!$A$1:$D$1,0),0),"")&amp;IFERROR(VLOOKUP(IT$2&amp;$A8,'EFL2'!$B:$C,MATCH("HOME",'EFL2'!$B$1:$C$1,0),0),"")&amp;IFERROR(VLOOKUP(IT$2&amp;$A8,'UCL2'!$C:$F,MATCH("AWAY",'UCL2'!$C$1:$F$1,0),0),"")&amp;IFERROR(VLOOKUP(IT$2&amp;$A8,'UCL2'!$D:$E,MATCH("HOME",'UCL2'!$D$1:$E$1,0),0),"")&amp;IFERROR(VLOOKUP(IT$2&amp;$A8,'EU2'!$C:$F,MATCH("AWAY",'EU2'!$C$1:$F$1,0),0),"")&amp;IFERROR(VLOOKUP(IT$2&amp;$A8,'EU2'!$D:$E,MATCH("HOME",'EU2'!$D$1:$E$1,0),0),"")&amp;IFERROR(VLOOKUP(IT$2&amp;$A8,'EUC2'!$C:$F,MATCH("AWAY",'EUC2'!$C$1:$F$1,0),0),"")&amp;IFERROR(VLOOKUP(IT$2&amp;$A8,'EUC2'!$D:$E,MATCH("HOME",'EUC2'!$D$1:$E$1,0),0),"")</f>
        <v/>
      </c>
      <c r="IU8" s="25" t="str">
        <f>IFERROR(VLOOKUP(IU$2&amp;$B8,'FPL FIX2'!$N$1:$Q$400,MATCH("HOME",'FPL FIX2'!$N$1:$Q$1,0),0),"")&amp;IFERROR(VLOOKUP(IU$2&amp;$B8,'FPL FIX2'!$O$1:$P$400,MATCH("AWAY",'FPL FIX2'!$O$1:$P$1,0),0),"")&amp;IFERROR(VLOOKUP(IU$2&amp;$A8,'FA2'!$A:$D,MATCH("AWAY",'FA2'!$A$1:$D$1,0),0),"")&amp;IFERROR(VLOOKUP(IU$2&amp;$A8,'FA2'!$B:$C,MATCH("HOME",'FA2'!$B$1:$C$1,0),0),"")&amp;IFERROR(VLOOKUP(IU$2&amp;$A8,'EFL2'!$A:$D,MATCH("AWAY",'EFL2'!$A$1:$D$1,0),0),"")&amp;IFERROR(VLOOKUP(IU$2&amp;$A8,'EFL2'!$B:$C,MATCH("HOME",'EFL2'!$B$1:$C$1,0),0),"")&amp;IFERROR(VLOOKUP(IU$2&amp;$A8,'UCL2'!$C:$F,MATCH("AWAY",'UCL2'!$C$1:$F$1,0),0),"")&amp;IFERROR(VLOOKUP(IU$2&amp;$A8,'UCL2'!$D:$E,MATCH("HOME",'UCL2'!$D$1:$E$1,0),0),"")&amp;IFERROR(VLOOKUP(IU$2&amp;$A8,'EU2'!$C:$F,MATCH("AWAY",'EU2'!$C$1:$F$1,0),0),"")&amp;IFERROR(VLOOKUP(IU$2&amp;$A8,'EU2'!$D:$E,MATCH("HOME",'EU2'!$D$1:$E$1,0),0),"")&amp;IFERROR(VLOOKUP(IU$2&amp;$A8,'EUC2'!$C:$F,MATCH("AWAY",'EUC2'!$C$1:$F$1,0),0),"")&amp;IFERROR(VLOOKUP(IU$2&amp;$A8,'EUC2'!$D:$E,MATCH("HOME",'EUC2'!$D$1:$E$1,0),0),"")</f>
        <v/>
      </c>
      <c r="IV8" s="25" t="str">
        <f>IFERROR(VLOOKUP(IV$2&amp;$B8,'FPL FIX2'!$N$1:$Q$400,MATCH("HOME",'FPL FIX2'!$N$1:$Q$1,0),0),"")&amp;IFERROR(VLOOKUP(IV$2&amp;$B8,'FPL FIX2'!$O$1:$P$400,MATCH("AWAY",'FPL FIX2'!$O$1:$P$1,0),0),"")&amp;IFERROR(VLOOKUP(IV$2&amp;$A8,'FA2'!$A:$D,MATCH("AWAY",'FA2'!$A$1:$D$1,0),0),"")&amp;IFERROR(VLOOKUP(IV$2&amp;$A8,'FA2'!$B:$C,MATCH("HOME",'FA2'!$B$1:$C$1,0),0),"")&amp;IFERROR(VLOOKUP(IV$2&amp;$A8,'EFL2'!$A:$D,MATCH("AWAY",'EFL2'!$A$1:$D$1,0),0),"")&amp;IFERROR(VLOOKUP(IV$2&amp;$A8,'EFL2'!$B:$C,MATCH("HOME",'EFL2'!$B$1:$C$1,0),0),"")&amp;IFERROR(VLOOKUP(IV$2&amp;$A8,'UCL2'!$C:$F,MATCH("AWAY",'UCL2'!$C$1:$F$1,0),0),"")&amp;IFERROR(VLOOKUP(IV$2&amp;$A8,'UCL2'!$D:$E,MATCH("HOME",'UCL2'!$D$1:$E$1,0),0),"")&amp;IFERROR(VLOOKUP(IV$2&amp;$A8,'EU2'!$C:$F,MATCH("AWAY",'EU2'!$C$1:$F$1,0),0),"")&amp;IFERROR(VLOOKUP(IV$2&amp;$A8,'EU2'!$D:$E,MATCH("HOME",'EU2'!$D$1:$E$1,0),0),"")&amp;IFERROR(VLOOKUP(IV$2&amp;$A8,'EUC2'!$C:$F,MATCH("AWAY",'EUC2'!$C$1:$F$1,0),0),"")&amp;IFERROR(VLOOKUP(IV$2&amp;$A8,'EUC2'!$D:$E,MATCH("HOME",'EUC2'!$D$1:$E$1,0),0),"")</f>
        <v/>
      </c>
      <c r="IW8" s="25" t="str">
        <f>IFERROR(VLOOKUP(IW$2&amp;$B8,'FPL FIX2'!$N$1:$Q$400,MATCH("HOME",'FPL FIX2'!$N$1:$Q$1,0),0),"")&amp;IFERROR(VLOOKUP(IW$2&amp;$B8,'FPL FIX2'!$O$1:$P$400,MATCH("AWAY",'FPL FIX2'!$O$1:$P$1,0),0),"")&amp;IFERROR(VLOOKUP(IW$2&amp;$A8,'FA2'!$A:$D,MATCH("AWAY",'FA2'!$A$1:$D$1,0),0),"")&amp;IFERROR(VLOOKUP(IW$2&amp;$A8,'FA2'!$B:$C,MATCH("HOME",'FA2'!$B$1:$C$1,0),0),"")&amp;IFERROR(VLOOKUP(IW$2&amp;$A8,'EFL2'!$A:$D,MATCH("AWAY",'EFL2'!$A$1:$D$1,0),0),"")&amp;IFERROR(VLOOKUP(IW$2&amp;$A8,'EFL2'!$B:$C,MATCH("HOME",'EFL2'!$B$1:$C$1,0),0),"")&amp;IFERROR(VLOOKUP(IW$2&amp;$A8,'UCL2'!$C:$F,MATCH("AWAY",'UCL2'!$C$1:$F$1,0),0),"")&amp;IFERROR(VLOOKUP(IW$2&amp;$A8,'UCL2'!$D:$E,MATCH("HOME",'UCL2'!$D$1:$E$1,0),0),"")&amp;IFERROR(VLOOKUP(IW$2&amp;$A8,'EU2'!$C:$F,MATCH("AWAY",'EU2'!$C$1:$F$1,0),0),"")&amp;IFERROR(VLOOKUP(IW$2&amp;$A8,'EU2'!$D:$E,MATCH("HOME",'EU2'!$D$1:$E$1,0),0),"")&amp;IFERROR(VLOOKUP(IW$2&amp;$A8,'EUC2'!$C:$F,MATCH("AWAY",'EUC2'!$C$1:$F$1,0),0),"")&amp;IFERROR(VLOOKUP(IW$2&amp;$A8,'EUC2'!$D:$E,MATCH("HOME",'EUC2'!$D$1:$E$1,0),0),"")</f>
        <v/>
      </c>
      <c r="IX8" s="25" t="str">
        <f>IFERROR(VLOOKUP(IX$2&amp;$B8,'FPL FIX2'!$N$1:$Q$400,MATCH("HOME",'FPL FIX2'!$N$1:$Q$1,0),0),"")&amp;IFERROR(VLOOKUP(IX$2&amp;$B8,'FPL FIX2'!$O$1:$P$400,MATCH("AWAY",'FPL FIX2'!$O$1:$P$1,0),0),"")&amp;IFERROR(VLOOKUP(IX$2&amp;$A8,'FA2'!$A:$D,MATCH("AWAY",'FA2'!$A$1:$D$1,0),0),"")&amp;IFERROR(VLOOKUP(IX$2&amp;$A8,'FA2'!$B:$C,MATCH("HOME",'FA2'!$B$1:$C$1,0),0),"")&amp;IFERROR(VLOOKUP(IX$2&amp;$A8,'EFL2'!$A:$D,MATCH("AWAY",'EFL2'!$A$1:$D$1,0),0),"")&amp;IFERROR(VLOOKUP(IX$2&amp;$A8,'EFL2'!$B:$C,MATCH("HOME",'EFL2'!$B$1:$C$1,0),0),"")&amp;IFERROR(VLOOKUP(IX$2&amp;$A8,'UCL2'!$C:$F,MATCH("AWAY",'UCL2'!$C$1:$F$1,0),0),"")&amp;IFERROR(VLOOKUP(IX$2&amp;$A8,'UCL2'!$D:$E,MATCH("HOME",'UCL2'!$D$1:$E$1,0),0),"")&amp;IFERROR(VLOOKUP(IX$2&amp;$A8,'EU2'!$C:$F,MATCH("AWAY",'EU2'!$C$1:$F$1,0),0),"")&amp;IFERROR(VLOOKUP(IX$2&amp;$A8,'EU2'!$D:$E,MATCH("HOME",'EU2'!$D$1:$E$1,0),0),"")&amp;IFERROR(VLOOKUP(IX$2&amp;$A8,'EUC2'!$C:$F,MATCH("AWAY",'EUC2'!$C$1:$F$1,0),0),"")&amp;IFERROR(VLOOKUP(IX$2&amp;$A8,'EUC2'!$D:$E,MATCH("HOME",'EUC2'!$D$1:$E$1,0),0),"")</f>
        <v/>
      </c>
      <c r="IY8" s="25" t="str">
        <f>IFERROR(VLOOKUP(IY$2&amp;$B8,'FPL FIX2'!$N$1:$Q$400,MATCH("HOME",'FPL FIX2'!$N$1:$Q$1,0),0),"")&amp;IFERROR(VLOOKUP(IY$2&amp;$B8,'FPL FIX2'!$O$1:$P$400,MATCH("AWAY",'FPL FIX2'!$O$1:$P$1,0),0),"")&amp;IFERROR(VLOOKUP(IY$2&amp;$A8,'FA2'!$A:$D,MATCH("AWAY",'FA2'!$A$1:$D$1,0),0),"")&amp;IFERROR(VLOOKUP(IY$2&amp;$A8,'FA2'!$B:$C,MATCH("HOME",'FA2'!$B$1:$C$1,0),0),"")&amp;IFERROR(VLOOKUP(IY$2&amp;$A8,'EFL2'!$A:$D,MATCH("AWAY",'EFL2'!$A$1:$D$1,0),0),"")&amp;IFERROR(VLOOKUP(IY$2&amp;$A8,'EFL2'!$B:$C,MATCH("HOME",'EFL2'!$B$1:$C$1,0),0),"")&amp;IFERROR(VLOOKUP(IY$2&amp;$A8,'UCL2'!$C:$F,MATCH("AWAY",'UCL2'!$C$1:$F$1,0),0),"")&amp;IFERROR(VLOOKUP(IY$2&amp;$A8,'UCL2'!$D:$E,MATCH("HOME",'UCL2'!$D$1:$E$1,0),0),"")&amp;IFERROR(VLOOKUP(IY$2&amp;$A8,'EU2'!$C:$F,MATCH("AWAY",'EU2'!$C$1:$F$1,0),0),"")&amp;IFERROR(VLOOKUP(IY$2&amp;$A8,'EU2'!$D:$E,MATCH("HOME",'EU2'!$D$1:$E$1,0),0),"")&amp;IFERROR(VLOOKUP(IY$2&amp;$A8,'EUC2'!$C:$F,MATCH("AWAY",'EUC2'!$C$1:$F$1,0),0),"")&amp;IFERROR(VLOOKUP(IY$2&amp;$A8,'EUC2'!$D:$E,MATCH("HOME",'EUC2'!$D$1:$E$1,0),0),"")</f>
        <v/>
      </c>
      <c r="IZ8" s="25" t="str">
        <f>IFERROR(VLOOKUP(IZ$2&amp;$B8,'FPL FIX2'!$N$1:$Q$400,MATCH("HOME",'FPL FIX2'!$N$1:$Q$1,0),0),"")&amp;IFERROR(VLOOKUP(IZ$2&amp;$B8,'FPL FIX2'!$O$1:$P$400,MATCH("AWAY",'FPL FIX2'!$O$1:$P$1,0),0),"")&amp;IFERROR(VLOOKUP(IZ$2&amp;$A8,'FA2'!$A:$D,MATCH("AWAY",'FA2'!$A$1:$D$1,0),0),"")&amp;IFERROR(VLOOKUP(IZ$2&amp;$A8,'FA2'!$B:$C,MATCH("HOME",'FA2'!$B$1:$C$1,0),0),"")&amp;IFERROR(VLOOKUP(IZ$2&amp;$A8,'EFL2'!$A:$D,MATCH("AWAY",'EFL2'!$A$1:$D$1,0),0),"")&amp;IFERROR(VLOOKUP(IZ$2&amp;$A8,'EFL2'!$B:$C,MATCH("HOME",'EFL2'!$B$1:$C$1,0),0),"")&amp;IFERROR(VLOOKUP(IZ$2&amp;$A8,'UCL2'!$C:$F,MATCH("AWAY",'UCL2'!$C$1:$F$1,0),0),"")&amp;IFERROR(VLOOKUP(IZ$2&amp;$A8,'UCL2'!$D:$E,MATCH("HOME",'UCL2'!$D$1:$E$1,0),0),"")&amp;IFERROR(VLOOKUP(IZ$2&amp;$A8,'EU2'!$C:$F,MATCH("AWAY",'EU2'!$C$1:$F$1,0),0),"")&amp;IFERROR(VLOOKUP(IZ$2&amp;$A8,'EU2'!$D:$E,MATCH("HOME",'EU2'!$D$1:$E$1,0),0),"")&amp;IFERROR(VLOOKUP(IZ$2&amp;$A8,'EUC2'!$C:$F,MATCH("AWAY",'EUC2'!$C$1:$F$1,0),0),"")&amp;IFERROR(VLOOKUP(IZ$2&amp;$A8,'EUC2'!$D:$E,MATCH("HOME",'EUC2'!$D$1:$E$1,0),0),"")</f>
        <v>che</v>
      </c>
      <c r="JA8" s="25" t="str">
        <f>IFERROR(VLOOKUP(JA$2&amp;$B8,'FPL FIX2'!$N$1:$Q$400,MATCH("HOME",'FPL FIX2'!$N$1:$Q$1,0),0),"")&amp;IFERROR(VLOOKUP(JA$2&amp;$B8,'FPL FIX2'!$O$1:$P$400,MATCH("AWAY",'FPL FIX2'!$O$1:$P$1,0),0),"")&amp;IFERROR(VLOOKUP(JA$2&amp;$A8,'FA2'!$A:$D,MATCH("AWAY",'FA2'!$A$1:$D$1,0),0),"")&amp;IFERROR(VLOOKUP(JA$2&amp;$A8,'FA2'!$B:$C,MATCH("HOME",'FA2'!$B$1:$C$1,0),0),"")&amp;IFERROR(VLOOKUP(JA$2&amp;$A8,'EFL2'!$A:$D,MATCH("AWAY",'EFL2'!$A$1:$D$1,0),0),"")&amp;IFERROR(VLOOKUP(JA$2&amp;$A8,'EFL2'!$B:$C,MATCH("HOME",'EFL2'!$B$1:$C$1,0),0),"")&amp;IFERROR(VLOOKUP(JA$2&amp;$A8,'UCL2'!$C:$F,MATCH("AWAY",'UCL2'!$C$1:$F$1,0),0),"")&amp;IFERROR(VLOOKUP(JA$2&amp;$A8,'UCL2'!$D:$E,MATCH("HOME",'UCL2'!$D$1:$E$1,0),0),"")&amp;IFERROR(VLOOKUP(JA$2&amp;$A8,'EU2'!$C:$F,MATCH("AWAY",'EU2'!$C$1:$F$1,0),0),"")&amp;IFERROR(VLOOKUP(JA$2&amp;$A8,'EU2'!$D:$E,MATCH("HOME",'EU2'!$D$1:$E$1,0),0),"")&amp;IFERROR(VLOOKUP(JA$2&amp;$A8,'EUC2'!$C:$F,MATCH("AWAY",'EUC2'!$C$1:$F$1,0),0),"")&amp;IFERROR(VLOOKUP(JA$2&amp;$A8,'EUC2'!$D:$E,MATCH("HOME",'EUC2'!$D$1:$E$1,0),0),"")</f>
        <v/>
      </c>
      <c r="JB8" s="25" t="str">
        <f>IFERROR(VLOOKUP(JB$2&amp;$B8,'FPL FIX2'!$N$1:$Q$400,MATCH("HOME",'FPL FIX2'!$N$1:$Q$1,0),0),"")&amp;IFERROR(VLOOKUP(JB$2&amp;$B8,'FPL FIX2'!$O$1:$P$400,MATCH("AWAY",'FPL FIX2'!$O$1:$P$1,0),0),"")&amp;IFERROR(VLOOKUP(JB$2&amp;$A8,'FA2'!$A:$D,MATCH("AWAY",'FA2'!$A$1:$D$1,0),0),"")&amp;IFERROR(VLOOKUP(JB$2&amp;$A8,'FA2'!$B:$C,MATCH("HOME",'FA2'!$B$1:$C$1,0),0),"")&amp;IFERROR(VLOOKUP(JB$2&amp;$A8,'EFL2'!$A:$D,MATCH("AWAY",'EFL2'!$A$1:$D$1,0),0),"")&amp;IFERROR(VLOOKUP(JB$2&amp;$A8,'EFL2'!$B:$C,MATCH("HOME",'EFL2'!$B$1:$C$1,0),0),"")&amp;IFERROR(VLOOKUP(JB$2&amp;$A8,'UCL2'!$C:$F,MATCH("AWAY",'UCL2'!$C$1:$F$1,0),0),"")&amp;IFERROR(VLOOKUP(JB$2&amp;$A8,'UCL2'!$D:$E,MATCH("HOME",'UCL2'!$D$1:$E$1,0),0),"")&amp;IFERROR(VLOOKUP(JB$2&amp;$A8,'EU2'!$C:$F,MATCH("AWAY",'EU2'!$C$1:$F$1,0),0),"")&amp;IFERROR(VLOOKUP(JB$2&amp;$A8,'EU2'!$D:$E,MATCH("HOME",'EU2'!$D$1:$E$1,0),0),"")&amp;IFERROR(VLOOKUP(JB$2&amp;$A8,'EUC2'!$C:$F,MATCH("AWAY",'EUC2'!$C$1:$F$1,0),0),"")&amp;IFERROR(VLOOKUP(JB$2&amp;$A8,'EUC2'!$D:$E,MATCH("HOME",'EUC2'!$D$1:$E$1,0),0),"")</f>
        <v/>
      </c>
      <c r="JC8" s="25" t="str">
        <f>IFERROR(VLOOKUP(JC$2&amp;$B8,'FPL FIX2'!$N$1:$Q$400,MATCH("HOME",'FPL FIX2'!$N$1:$Q$1,0),0),"")&amp;IFERROR(VLOOKUP(JC$2&amp;$B8,'FPL FIX2'!$O$1:$P$400,MATCH("AWAY",'FPL FIX2'!$O$1:$P$1,0),0),"")&amp;IFERROR(VLOOKUP(JC$2&amp;$A8,'FA2'!$A:$D,MATCH("AWAY",'FA2'!$A$1:$D$1,0),0),"")&amp;IFERROR(VLOOKUP(JC$2&amp;$A8,'FA2'!$B:$C,MATCH("HOME",'FA2'!$B$1:$C$1,0),0),"")&amp;IFERROR(VLOOKUP(JC$2&amp;$A8,'EFL2'!$A:$D,MATCH("AWAY",'EFL2'!$A$1:$D$1,0),0),"")&amp;IFERROR(VLOOKUP(JC$2&amp;$A8,'EFL2'!$B:$C,MATCH("HOME",'EFL2'!$B$1:$C$1,0),0),"")&amp;IFERROR(VLOOKUP(JC$2&amp;$A8,'UCL2'!$C:$F,MATCH("AWAY",'UCL2'!$C$1:$F$1,0),0),"")&amp;IFERROR(VLOOKUP(JC$2&amp;$A8,'UCL2'!$D:$E,MATCH("HOME",'UCL2'!$D$1:$E$1,0),0),"")&amp;IFERROR(VLOOKUP(JC$2&amp;$A8,'EU2'!$C:$F,MATCH("AWAY",'EU2'!$C$1:$F$1,0),0),"")&amp;IFERROR(VLOOKUP(JC$2&amp;$A8,'EU2'!$D:$E,MATCH("HOME",'EU2'!$D$1:$E$1,0),0),"")&amp;IFERROR(VLOOKUP(JC$2&amp;$A8,'EUC2'!$C:$F,MATCH("AWAY",'EUC2'!$C$1:$F$1,0),0),"")&amp;IFERROR(VLOOKUP(JC$2&amp;$A8,'EUC2'!$D:$E,MATCH("HOME",'EUC2'!$D$1:$E$1,0),0),"")</f>
        <v/>
      </c>
      <c r="JD8" s="25" t="str">
        <f>IFERROR(VLOOKUP(JD$2&amp;$B8,'FPL FIX2'!$N$1:$Q$400,MATCH("HOME",'FPL FIX2'!$N$1:$Q$1,0),0),"")&amp;IFERROR(VLOOKUP(JD$2&amp;$B8,'FPL FIX2'!$O$1:$P$400,MATCH("AWAY",'FPL FIX2'!$O$1:$P$1,0),0),"")&amp;IFERROR(VLOOKUP(JD$2&amp;$A8,'FA2'!$A:$D,MATCH("AWAY",'FA2'!$A$1:$D$1,0),0),"")&amp;IFERROR(VLOOKUP(JD$2&amp;$A8,'FA2'!$B:$C,MATCH("HOME",'FA2'!$B$1:$C$1,0),0),"")&amp;IFERROR(VLOOKUP(JD$2&amp;$A8,'EFL2'!$A:$D,MATCH("AWAY",'EFL2'!$A$1:$D$1,0),0),"")&amp;IFERROR(VLOOKUP(JD$2&amp;$A8,'EFL2'!$B:$C,MATCH("HOME",'EFL2'!$B$1:$C$1,0),0),"")&amp;IFERROR(VLOOKUP(JD$2&amp;$A8,'UCL2'!$C:$F,MATCH("AWAY",'UCL2'!$C$1:$F$1,0),0),"")&amp;IFERROR(VLOOKUP(JD$2&amp;$A8,'UCL2'!$D:$E,MATCH("HOME",'UCL2'!$D$1:$E$1,0),0),"")&amp;IFERROR(VLOOKUP(JD$2&amp;$A8,'EU2'!$C:$F,MATCH("AWAY",'EU2'!$C$1:$F$1,0),0),"")&amp;IFERROR(VLOOKUP(JD$2&amp;$A8,'EU2'!$D:$E,MATCH("HOME",'EU2'!$D$1:$E$1,0),0),"")&amp;IFERROR(VLOOKUP(JD$2&amp;$A8,'EUC2'!$C:$F,MATCH("AWAY",'EUC2'!$C$1:$F$1,0),0),"")&amp;IFERROR(VLOOKUP(JD$2&amp;$A8,'EUC2'!$D:$E,MATCH("HOME",'EUC2'!$D$1:$E$1,0),0),"")</f>
        <v/>
      </c>
      <c r="JE8" s="25" t="str">
        <f>IFERROR(VLOOKUP(JE$2&amp;$B8,'FPL FIX2'!$N$1:$Q$400,MATCH("HOME",'FPL FIX2'!$N$1:$Q$1,0),0),"")&amp;IFERROR(VLOOKUP(JE$2&amp;$B8,'FPL FIX2'!$O$1:$P$400,MATCH("AWAY",'FPL FIX2'!$O$1:$P$1,0),0),"")&amp;IFERROR(VLOOKUP(JE$2&amp;$A8,'FA2'!$A:$D,MATCH("AWAY",'FA2'!$A$1:$D$1,0),0),"")&amp;IFERROR(VLOOKUP(JE$2&amp;$A8,'FA2'!$B:$C,MATCH("HOME",'FA2'!$B$1:$C$1,0),0),"")&amp;IFERROR(VLOOKUP(JE$2&amp;$A8,'EFL2'!$A:$D,MATCH("AWAY",'EFL2'!$A$1:$D$1,0),0),"")&amp;IFERROR(VLOOKUP(JE$2&amp;$A8,'EFL2'!$B:$C,MATCH("HOME",'EFL2'!$B$1:$C$1,0),0),"")&amp;IFERROR(VLOOKUP(JE$2&amp;$A8,'UCL2'!$C:$F,MATCH("AWAY",'UCL2'!$C$1:$F$1,0),0),"")&amp;IFERROR(VLOOKUP(JE$2&amp;$A8,'UCL2'!$D:$E,MATCH("HOME",'UCL2'!$D$1:$E$1,0),0),"")&amp;IFERROR(VLOOKUP(JE$2&amp;$A8,'EU2'!$C:$F,MATCH("AWAY",'EU2'!$C$1:$F$1,0),0),"")&amp;IFERROR(VLOOKUP(JE$2&amp;$A8,'EU2'!$D:$E,MATCH("HOME",'EU2'!$D$1:$E$1,0),0),"")&amp;IFERROR(VLOOKUP(JE$2&amp;$A8,'EUC2'!$C:$F,MATCH("AWAY",'EUC2'!$C$1:$F$1,0),0),"")&amp;IFERROR(VLOOKUP(JE$2&amp;$A8,'EUC2'!$D:$E,MATCH("HOME",'EUC2'!$D$1:$E$1,0),0),"")</f>
        <v/>
      </c>
      <c r="JF8" s="25" t="str">
        <f>IFERROR(VLOOKUP(JF$2&amp;$B8,'FPL FIX2'!$N$1:$Q$400,MATCH("HOME",'FPL FIX2'!$N$1:$Q$1,0),0),"")&amp;IFERROR(VLOOKUP(JF$2&amp;$B8,'FPL FIX2'!$O$1:$P$400,MATCH("AWAY",'FPL FIX2'!$O$1:$P$1,0),0),"")&amp;IFERROR(VLOOKUP(JF$2&amp;$A8,'FA2'!$A:$D,MATCH("AWAY",'FA2'!$A$1:$D$1,0),0),"")&amp;IFERROR(VLOOKUP(JF$2&amp;$A8,'FA2'!$B:$C,MATCH("HOME",'FA2'!$B$1:$C$1,0),0),"")&amp;IFERROR(VLOOKUP(JF$2&amp;$A8,'EFL2'!$A:$D,MATCH("AWAY",'EFL2'!$A$1:$D$1,0),0),"")&amp;IFERROR(VLOOKUP(JF$2&amp;$A8,'EFL2'!$B:$C,MATCH("HOME",'EFL2'!$B$1:$C$1,0),0),"")&amp;IFERROR(VLOOKUP(JF$2&amp;$A8,'UCL2'!$C:$F,MATCH("AWAY",'UCL2'!$C$1:$F$1,0),0),"")&amp;IFERROR(VLOOKUP(JF$2&amp;$A8,'UCL2'!$D:$E,MATCH("HOME",'UCL2'!$D$1:$E$1,0),0),"")&amp;IFERROR(VLOOKUP(JF$2&amp;$A8,'EU2'!$C:$F,MATCH("AWAY",'EU2'!$C$1:$F$1,0),0),"")&amp;IFERROR(VLOOKUP(JF$2&amp;$A8,'EU2'!$D:$E,MATCH("HOME",'EU2'!$D$1:$E$1,0),0),"")&amp;IFERROR(VLOOKUP(JF$2&amp;$A8,'EUC2'!$C:$F,MATCH("AWAY",'EUC2'!$C$1:$F$1,0),0),"")&amp;IFERROR(VLOOKUP(JF$2&amp;$A8,'EUC2'!$D:$E,MATCH("HOME",'EUC2'!$D$1:$E$1,0),0),"")</f>
        <v/>
      </c>
      <c r="JG8" s="25" t="str">
        <f>IFERROR(VLOOKUP(JG$2&amp;$B8,'FPL FIX2'!$N$1:$Q$400,MATCH("HOME",'FPL FIX2'!$N$1:$Q$1,0),0),"")&amp;IFERROR(VLOOKUP(JG$2&amp;$B8,'FPL FIX2'!$O$1:$P$400,MATCH("AWAY",'FPL FIX2'!$O$1:$P$1,0),0),"")&amp;IFERROR(VLOOKUP(JG$2&amp;$A8,'FA2'!$A:$D,MATCH("AWAY",'FA2'!$A$1:$D$1,0),0),"")&amp;IFERROR(VLOOKUP(JG$2&amp;$A8,'FA2'!$B:$C,MATCH("HOME",'FA2'!$B$1:$C$1,0),0),"")&amp;IFERROR(VLOOKUP(JG$2&amp;$A8,'EFL2'!$A:$D,MATCH("AWAY",'EFL2'!$A$1:$D$1,0),0),"")&amp;IFERROR(VLOOKUP(JG$2&amp;$A8,'EFL2'!$B:$C,MATCH("HOME",'EFL2'!$B$1:$C$1,0),0),"")&amp;IFERROR(VLOOKUP(JG$2&amp;$A8,'UCL2'!$C:$F,MATCH("AWAY",'UCL2'!$C$1:$F$1,0),0),"")&amp;IFERROR(VLOOKUP(JG$2&amp;$A8,'UCL2'!$D:$E,MATCH("HOME",'UCL2'!$D$1:$E$1,0),0),"")&amp;IFERROR(VLOOKUP(JG$2&amp;$A8,'EU2'!$C:$F,MATCH("AWAY",'EU2'!$C$1:$F$1,0),0),"")&amp;IFERROR(VLOOKUP(JG$2&amp;$A8,'EU2'!$D:$E,MATCH("HOME",'EU2'!$D$1:$E$1,0),0),"")&amp;IFERROR(VLOOKUP(JG$2&amp;$A8,'EUC2'!$C:$F,MATCH("AWAY",'EUC2'!$C$1:$F$1,0),0),"")&amp;IFERROR(VLOOKUP(JG$2&amp;$A8,'EUC2'!$D:$E,MATCH("HOME",'EUC2'!$D$1:$E$1,0),0),"")</f>
        <v/>
      </c>
      <c r="JH8" s="25" t="str">
        <f>IFERROR(VLOOKUP(JH$2&amp;$B8,'FPL FIX2'!$N$1:$Q$400,MATCH("HOME",'FPL FIX2'!$N$1:$Q$1,0),0),"")&amp;IFERROR(VLOOKUP(JH$2&amp;$B8,'FPL FIX2'!$O$1:$P$400,MATCH("AWAY",'FPL FIX2'!$O$1:$P$1,0),0),"")&amp;IFERROR(VLOOKUP(JH$2&amp;$A8,'FA2'!$A:$D,MATCH("AWAY",'FA2'!$A$1:$D$1,0),0),"")&amp;IFERROR(VLOOKUP(JH$2&amp;$A8,'FA2'!$B:$C,MATCH("HOME",'FA2'!$B$1:$C$1,0),0),"")&amp;IFERROR(VLOOKUP(JH$2&amp;$A8,'EFL2'!$A:$D,MATCH("AWAY",'EFL2'!$A$1:$D$1,0),0),"")&amp;IFERROR(VLOOKUP(JH$2&amp;$A8,'EFL2'!$B:$C,MATCH("HOME",'EFL2'!$B$1:$C$1,0),0),"")&amp;IFERROR(VLOOKUP(JH$2&amp;$A8,'UCL2'!$C:$F,MATCH("AWAY",'UCL2'!$C$1:$F$1,0),0),"")&amp;IFERROR(VLOOKUP(JH$2&amp;$A8,'UCL2'!$D:$E,MATCH("HOME",'UCL2'!$D$1:$E$1,0),0),"")&amp;IFERROR(VLOOKUP(JH$2&amp;$A8,'EU2'!$C:$F,MATCH("AWAY",'EU2'!$C$1:$F$1,0),0),"")&amp;IFERROR(VLOOKUP(JH$2&amp;$A8,'EU2'!$D:$E,MATCH("HOME",'EU2'!$D$1:$E$1,0),0),"")&amp;IFERROR(VLOOKUP(JH$2&amp;$A8,'EUC2'!$C:$F,MATCH("AWAY",'EUC2'!$C$1:$F$1,0),0),"")&amp;IFERROR(VLOOKUP(JH$2&amp;$A8,'EUC2'!$D:$E,MATCH("HOME",'EUC2'!$D$1:$E$1,0),0),"")</f>
        <v>Manchester Utd</v>
      </c>
      <c r="JI8" s="25" t="str">
        <f>IFERROR(VLOOKUP(JI$2&amp;$B8,'FPL FIX2'!$N$1:$Q$400,MATCH("HOME",'FPL FIX2'!$N$1:$Q$1,0),0),"")&amp;IFERROR(VLOOKUP(JI$2&amp;$B8,'FPL FIX2'!$O$1:$P$400,MATCH("AWAY",'FPL FIX2'!$O$1:$P$1,0),0),"")&amp;IFERROR(VLOOKUP(JI$2&amp;$A8,'FA2'!$A:$D,MATCH("AWAY",'FA2'!$A$1:$D$1,0),0),"")&amp;IFERROR(VLOOKUP(JI$2&amp;$A8,'FA2'!$B:$C,MATCH("HOME",'FA2'!$B$1:$C$1,0),0),"")&amp;IFERROR(VLOOKUP(JI$2&amp;$A8,'EFL2'!$A:$D,MATCH("AWAY",'EFL2'!$A$1:$D$1,0),0),"")&amp;IFERROR(VLOOKUP(JI$2&amp;$A8,'EFL2'!$B:$C,MATCH("HOME",'EFL2'!$B$1:$C$1,0),0),"")&amp;IFERROR(VLOOKUP(JI$2&amp;$A8,'UCL2'!$C:$F,MATCH("AWAY",'UCL2'!$C$1:$F$1,0),0),"")&amp;IFERROR(VLOOKUP(JI$2&amp;$A8,'UCL2'!$D:$E,MATCH("HOME",'UCL2'!$D$1:$E$1,0),0),"")&amp;IFERROR(VLOOKUP(JI$2&amp;$A8,'EU2'!$C:$F,MATCH("AWAY",'EU2'!$C$1:$F$1,0),0),"")&amp;IFERROR(VLOOKUP(JI$2&amp;$A8,'EU2'!$D:$E,MATCH("HOME",'EU2'!$D$1:$E$1,0),0),"")&amp;IFERROR(VLOOKUP(JI$2&amp;$A8,'EUC2'!$C:$F,MATCH("AWAY",'EUC2'!$C$1:$F$1,0),0),"")&amp;IFERROR(VLOOKUP(JI$2&amp;$A8,'EUC2'!$D:$E,MATCH("HOME",'EUC2'!$D$1:$E$1,0),0),"")</f>
        <v/>
      </c>
      <c r="JJ8" s="25" t="str">
        <f>IFERROR(VLOOKUP(JJ$2&amp;$B8,'FPL FIX2'!$N$1:$Q$400,MATCH("HOME",'FPL FIX2'!$N$1:$Q$1,0),0),"")&amp;IFERROR(VLOOKUP(JJ$2&amp;$B8,'FPL FIX2'!$O$1:$P$400,MATCH("AWAY",'FPL FIX2'!$O$1:$P$1,0),0),"")&amp;IFERROR(VLOOKUP(JJ$2&amp;$A8,'FA2'!$A:$D,MATCH("AWAY",'FA2'!$A$1:$D$1,0),0),"")&amp;IFERROR(VLOOKUP(JJ$2&amp;$A8,'FA2'!$B:$C,MATCH("HOME",'FA2'!$B$1:$C$1,0),0),"")&amp;IFERROR(VLOOKUP(JJ$2&amp;$A8,'EFL2'!$A:$D,MATCH("AWAY",'EFL2'!$A$1:$D$1,0),0),"")&amp;IFERROR(VLOOKUP(JJ$2&amp;$A8,'EFL2'!$B:$C,MATCH("HOME",'EFL2'!$B$1:$C$1,0),0),"")&amp;IFERROR(VLOOKUP(JJ$2&amp;$A8,'UCL2'!$C:$F,MATCH("AWAY",'UCL2'!$C$1:$F$1,0),0),"")&amp;IFERROR(VLOOKUP(JJ$2&amp;$A8,'UCL2'!$D:$E,MATCH("HOME",'UCL2'!$D$1:$E$1,0),0),"")&amp;IFERROR(VLOOKUP(JJ$2&amp;$A8,'EU2'!$C:$F,MATCH("AWAY",'EU2'!$C$1:$F$1,0),0),"")&amp;IFERROR(VLOOKUP(JJ$2&amp;$A8,'EU2'!$D:$E,MATCH("HOME",'EU2'!$D$1:$E$1,0),0),"")&amp;IFERROR(VLOOKUP(JJ$2&amp;$A8,'EUC2'!$C:$F,MATCH("AWAY",'EUC2'!$C$1:$F$1,0),0),"")&amp;IFERROR(VLOOKUP(JJ$2&amp;$A8,'EUC2'!$D:$E,MATCH("HOME",'EUC2'!$D$1:$E$1,0),0),"")</f>
        <v/>
      </c>
      <c r="JK8" s="25" t="str">
        <f>IFERROR(VLOOKUP(JK$2&amp;$B8,'FPL FIX2'!$N$1:$Q$400,MATCH("HOME",'FPL FIX2'!$N$1:$Q$1,0),0),"")&amp;IFERROR(VLOOKUP(JK$2&amp;$B8,'FPL FIX2'!$O$1:$P$400,MATCH("AWAY",'FPL FIX2'!$O$1:$P$1,0),0),"")&amp;IFERROR(VLOOKUP(JK$2&amp;$A8,'FA2'!$A:$D,MATCH("AWAY",'FA2'!$A$1:$D$1,0),0),"")&amp;IFERROR(VLOOKUP(JK$2&amp;$A8,'FA2'!$B:$C,MATCH("HOME",'FA2'!$B$1:$C$1,0),0),"")&amp;IFERROR(VLOOKUP(JK$2&amp;$A8,'EFL2'!$A:$D,MATCH("AWAY",'EFL2'!$A$1:$D$1,0),0),"")&amp;IFERROR(VLOOKUP(JK$2&amp;$A8,'EFL2'!$B:$C,MATCH("HOME",'EFL2'!$B$1:$C$1,0),0),"")&amp;IFERROR(VLOOKUP(JK$2&amp;$A8,'UCL2'!$C:$F,MATCH("AWAY",'UCL2'!$C$1:$F$1,0),0),"")&amp;IFERROR(VLOOKUP(JK$2&amp;$A8,'UCL2'!$D:$E,MATCH("HOME",'UCL2'!$D$1:$E$1,0),0),"")&amp;IFERROR(VLOOKUP(JK$2&amp;$A8,'EU2'!$C:$F,MATCH("AWAY",'EU2'!$C$1:$F$1,0),0),"")&amp;IFERROR(VLOOKUP(JK$2&amp;$A8,'EU2'!$D:$E,MATCH("HOME",'EU2'!$D$1:$E$1,0),0),"")&amp;IFERROR(VLOOKUP(JK$2&amp;$A8,'EUC2'!$C:$F,MATCH("AWAY",'EUC2'!$C$1:$F$1,0),0),"")&amp;IFERROR(VLOOKUP(JK$2&amp;$A8,'EUC2'!$D:$E,MATCH("HOME",'EUC2'!$D$1:$E$1,0),0),"")</f>
        <v>nfo</v>
      </c>
      <c r="JL8" s="25" t="str">
        <f>IFERROR(VLOOKUP(JL$2&amp;$B8,'FPL FIX2'!$N$1:$Q$400,MATCH("HOME",'FPL FIX2'!$N$1:$Q$1,0),0),"")&amp;IFERROR(VLOOKUP(JL$2&amp;$B8,'FPL FIX2'!$O$1:$P$400,MATCH("AWAY",'FPL FIX2'!$O$1:$P$1,0),0),"")&amp;IFERROR(VLOOKUP(JL$2&amp;$A8,'FA2'!$A:$D,MATCH("AWAY",'FA2'!$A$1:$D$1,0),0),"")&amp;IFERROR(VLOOKUP(JL$2&amp;$A8,'FA2'!$B:$C,MATCH("HOME",'FA2'!$B$1:$C$1,0),0),"")&amp;IFERROR(VLOOKUP(JL$2&amp;$A8,'EFL2'!$A:$D,MATCH("AWAY",'EFL2'!$A$1:$D$1,0),0),"")&amp;IFERROR(VLOOKUP(JL$2&amp;$A8,'EFL2'!$B:$C,MATCH("HOME",'EFL2'!$B$1:$C$1,0),0),"")&amp;IFERROR(VLOOKUP(JL$2&amp;$A8,'UCL2'!$C:$F,MATCH("AWAY",'UCL2'!$C$1:$F$1,0),0),"")&amp;IFERROR(VLOOKUP(JL$2&amp;$A8,'UCL2'!$D:$E,MATCH("HOME",'UCL2'!$D$1:$E$1,0),0),"")&amp;IFERROR(VLOOKUP(JL$2&amp;$A8,'EU2'!$C:$F,MATCH("AWAY",'EU2'!$C$1:$F$1,0),0),"")&amp;IFERROR(VLOOKUP(JL$2&amp;$A8,'EU2'!$D:$E,MATCH("HOME",'EU2'!$D$1:$E$1,0),0),"")&amp;IFERROR(VLOOKUP(JL$2&amp;$A8,'EUC2'!$C:$F,MATCH("AWAY",'EUC2'!$C$1:$F$1,0),0),"")&amp;IFERROR(VLOOKUP(JL$2&amp;$A8,'EUC2'!$D:$E,MATCH("HOME",'EUC2'!$D$1:$E$1,0),0),"")</f>
        <v/>
      </c>
      <c r="JM8" s="25" t="str">
        <f>IFERROR(VLOOKUP(JM$2&amp;$B8,'FPL FIX2'!$N$1:$Q$400,MATCH("HOME",'FPL FIX2'!$N$1:$Q$1,0),0),"")&amp;IFERROR(VLOOKUP(JM$2&amp;$B8,'FPL FIX2'!$O$1:$P$400,MATCH("AWAY",'FPL FIX2'!$O$1:$P$1,0),0),"")&amp;IFERROR(VLOOKUP(JM$2&amp;$A8,'FA2'!$A:$D,MATCH("AWAY",'FA2'!$A$1:$D$1,0),0),"")&amp;IFERROR(VLOOKUP(JM$2&amp;$A8,'FA2'!$B:$C,MATCH("HOME",'FA2'!$B$1:$C$1,0),0),"")&amp;IFERROR(VLOOKUP(JM$2&amp;$A8,'EFL2'!$A:$D,MATCH("AWAY",'EFL2'!$A$1:$D$1,0),0),"")&amp;IFERROR(VLOOKUP(JM$2&amp;$A8,'EFL2'!$B:$C,MATCH("HOME",'EFL2'!$B$1:$C$1,0),0),"")&amp;IFERROR(VLOOKUP(JM$2&amp;$A8,'UCL2'!$C:$F,MATCH("AWAY",'UCL2'!$C$1:$F$1,0),0),"")&amp;IFERROR(VLOOKUP(JM$2&amp;$A8,'UCL2'!$D:$E,MATCH("HOME",'UCL2'!$D$1:$E$1,0),0),"")&amp;IFERROR(VLOOKUP(JM$2&amp;$A8,'EU2'!$C:$F,MATCH("AWAY",'EU2'!$C$1:$F$1,0),0),"")&amp;IFERROR(VLOOKUP(JM$2&amp;$A8,'EU2'!$D:$E,MATCH("HOME",'EU2'!$D$1:$E$1,0),0),"")&amp;IFERROR(VLOOKUP(JM$2&amp;$A8,'EUC2'!$C:$F,MATCH("AWAY",'EUC2'!$C$1:$F$1,0),0),"")&amp;IFERROR(VLOOKUP(JM$2&amp;$A8,'EUC2'!$D:$E,MATCH("HOME",'EUC2'!$D$1:$E$1,0),0),"")</f>
        <v/>
      </c>
      <c r="JN8" s="25" t="str">
        <f>IFERROR(VLOOKUP(JN$2&amp;$B8,'FPL FIX2'!$N$1:$Q$400,MATCH("HOME",'FPL FIX2'!$N$1:$Q$1,0),0),"")&amp;IFERROR(VLOOKUP(JN$2&amp;$B8,'FPL FIX2'!$O$1:$P$400,MATCH("AWAY",'FPL FIX2'!$O$1:$P$1,0),0),"")&amp;IFERROR(VLOOKUP(JN$2&amp;$A8,'FA2'!$A:$D,MATCH("AWAY",'FA2'!$A$1:$D$1,0),0),"")&amp;IFERROR(VLOOKUP(JN$2&amp;$A8,'FA2'!$B:$C,MATCH("HOME",'FA2'!$B$1:$C$1,0),0),"")&amp;IFERROR(VLOOKUP(JN$2&amp;$A8,'EFL2'!$A:$D,MATCH("AWAY",'EFL2'!$A$1:$D$1,0),0),"")&amp;IFERROR(VLOOKUP(JN$2&amp;$A8,'EFL2'!$B:$C,MATCH("HOME",'EFL2'!$B$1:$C$1,0),0),"")&amp;IFERROR(VLOOKUP(JN$2&amp;$A8,'UCL2'!$C:$F,MATCH("AWAY",'UCL2'!$C$1:$F$1,0),0),"")&amp;IFERROR(VLOOKUP(JN$2&amp;$A8,'UCL2'!$D:$E,MATCH("HOME",'UCL2'!$D$1:$E$1,0),0),"")&amp;IFERROR(VLOOKUP(JN$2&amp;$A8,'EU2'!$C:$F,MATCH("AWAY",'EU2'!$C$1:$F$1,0),0),"")&amp;IFERROR(VLOOKUP(JN$2&amp;$A8,'EU2'!$D:$E,MATCH("HOME",'EU2'!$D$1:$E$1,0),0),"")&amp;IFERROR(VLOOKUP(JN$2&amp;$A8,'EUC2'!$C:$F,MATCH("AWAY",'EUC2'!$C$1:$F$1,0),0),"")&amp;IFERROR(VLOOKUP(JN$2&amp;$A8,'EUC2'!$D:$E,MATCH("HOME",'EUC2'!$D$1:$E$1,0),0),"")</f>
        <v>WOL</v>
      </c>
      <c r="JO8" s="25" t="str">
        <f>IFERROR(VLOOKUP(JO$2&amp;$B8,'FPL FIX2'!$N$1:$Q$400,MATCH("HOME",'FPL FIX2'!$N$1:$Q$1,0),0),"")&amp;IFERROR(VLOOKUP(JO$2&amp;$B8,'FPL FIX2'!$O$1:$P$400,MATCH("AWAY",'FPL FIX2'!$O$1:$P$1,0),0),"")&amp;IFERROR(VLOOKUP(JO$2&amp;$A8,'FA2'!$A:$D,MATCH("AWAY",'FA2'!$A$1:$D$1,0),0),"")&amp;IFERROR(VLOOKUP(JO$2&amp;$A8,'FA2'!$B:$C,MATCH("HOME",'FA2'!$B$1:$C$1,0),0),"")&amp;IFERROR(VLOOKUP(JO$2&amp;$A8,'EFL2'!$A:$D,MATCH("AWAY",'EFL2'!$A$1:$D$1,0),0),"")&amp;IFERROR(VLOOKUP(JO$2&amp;$A8,'EFL2'!$B:$C,MATCH("HOME",'EFL2'!$B$1:$C$1,0),0),"")&amp;IFERROR(VLOOKUP(JO$2&amp;$A8,'UCL2'!$C:$F,MATCH("AWAY",'UCL2'!$C$1:$F$1,0),0),"")&amp;IFERROR(VLOOKUP(JO$2&amp;$A8,'UCL2'!$D:$E,MATCH("HOME",'UCL2'!$D$1:$E$1,0),0),"")&amp;IFERROR(VLOOKUP(JO$2&amp;$A8,'EU2'!$C:$F,MATCH("AWAY",'EU2'!$C$1:$F$1,0),0),"")&amp;IFERROR(VLOOKUP(JO$2&amp;$A8,'EU2'!$D:$E,MATCH("HOME",'EU2'!$D$1:$E$1,0),0),"")&amp;IFERROR(VLOOKUP(JO$2&amp;$A8,'EUC2'!$C:$F,MATCH("AWAY",'EUC2'!$C$1:$F$1,0),0),"")&amp;IFERROR(VLOOKUP(JO$2&amp;$A8,'EUC2'!$D:$E,MATCH("HOME",'EUC2'!$D$1:$E$1,0),0),"")</f>
        <v/>
      </c>
      <c r="JP8" s="25" t="str">
        <f>IFERROR(VLOOKUP(JP$2&amp;$B8,'FPL FIX2'!$N$1:$Q$400,MATCH("HOME",'FPL FIX2'!$N$1:$Q$1,0),0),"")&amp;IFERROR(VLOOKUP(JP$2&amp;$B8,'FPL FIX2'!$O$1:$P$400,MATCH("AWAY",'FPL FIX2'!$O$1:$P$1,0),0),"")&amp;IFERROR(VLOOKUP(JP$2&amp;$A8,'FA2'!$A:$D,MATCH("AWAY",'FA2'!$A$1:$D$1,0),0),"")&amp;IFERROR(VLOOKUP(JP$2&amp;$A8,'FA2'!$B:$C,MATCH("HOME",'FA2'!$B$1:$C$1,0),0),"")&amp;IFERROR(VLOOKUP(JP$2&amp;$A8,'EFL2'!$A:$D,MATCH("AWAY",'EFL2'!$A$1:$D$1,0),0),"")&amp;IFERROR(VLOOKUP(JP$2&amp;$A8,'EFL2'!$B:$C,MATCH("HOME",'EFL2'!$B$1:$C$1,0),0),"")&amp;IFERROR(VLOOKUP(JP$2&amp;$A8,'UCL2'!$C:$F,MATCH("AWAY",'UCL2'!$C$1:$F$1,0),0),"")&amp;IFERROR(VLOOKUP(JP$2&amp;$A8,'UCL2'!$D:$E,MATCH("HOME",'UCL2'!$D$1:$E$1,0),0),"")&amp;IFERROR(VLOOKUP(JP$2&amp;$A8,'EU2'!$C:$F,MATCH("AWAY",'EU2'!$C$1:$F$1,0),0),"")&amp;IFERROR(VLOOKUP(JP$2&amp;$A8,'EU2'!$D:$E,MATCH("HOME",'EU2'!$D$1:$E$1,0),0),"")&amp;IFERROR(VLOOKUP(JP$2&amp;$A8,'EUC2'!$C:$F,MATCH("AWAY",'EUC2'!$C$1:$F$1,0),0),"")&amp;IFERROR(VLOOKUP(JP$2&amp;$A8,'EUC2'!$D:$E,MATCH("HOME",'EUC2'!$D$1:$E$1,0),0),"")</f>
        <v/>
      </c>
      <c r="JQ8" s="25" t="str">
        <f>IFERROR(VLOOKUP(JQ$2&amp;$B8,'FPL FIX2'!$N$1:$Q$400,MATCH("HOME",'FPL FIX2'!$N$1:$Q$1,0),0),"")&amp;IFERROR(VLOOKUP(JQ$2&amp;$B8,'FPL FIX2'!$O$1:$P$400,MATCH("AWAY",'FPL FIX2'!$O$1:$P$1,0),0),"")&amp;IFERROR(VLOOKUP(JQ$2&amp;$A8,'FA2'!$A:$D,MATCH("AWAY",'FA2'!$A$1:$D$1,0),0),"")&amp;IFERROR(VLOOKUP(JQ$2&amp;$A8,'FA2'!$B:$C,MATCH("HOME",'FA2'!$B$1:$C$1,0),0),"")&amp;IFERROR(VLOOKUP(JQ$2&amp;$A8,'EFL2'!$A:$D,MATCH("AWAY",'EFL2'!$A$1:$D$1,0),0),"")&amp;IFERROR(VLOOKUP(JQ$2&amp;$A8,'EFL2'!$B:$C,MATCH("HOME",'EFL2'!$B$1:$C$1,0),0),"")&amp;IFERROR(VLOOKUP(JQ$2&amp;$A8,'UCL2'!$C:$F,MATCH("AWAY",'UCL2'!$C$1:$F$1,0),0),"")&amp;IFERROR(VLOOKUP(JQ$2&amp;$A8,'UCL2'!$D:$E,MATCH("HOME",'UCL2'!$D$1:$E$1,0),0),"")&amp;IFERROR(VLOOKUP(JQ$2&amp;$A8,'EU2'!$C:$F,MATCH("AWAY",'EU2'!$C$1:$F$1,0),0),"")&amp;IFERROR(VLOOKUP(JQ$2&amp;$A8,'EU2'!$D:$E,MATCH("HOME",'EU2'!$D$1:$E$1,0),0),"")&amp;IFERROR(VLOOKUP(JQ$2&amp;$A8,'EUC2'!$C:$F,MATCH("AWAY",'EUC2'!$C$1:$F$1,0),0),"")&amp;IFERROR(VLOOKUP(JQ$2&amp;$A8,'EUC2'!$D:$E,MATCH("HOME",'EUC2'!$D$1:$E$1,0),0),"")</f>
        <v/>
      </c>
      <c r="JR8" s="25" t="str">
        <f>IFERROR(VLOOKUP(JR$2&amp;$B8,'FPL FIX2'!$N$1:$Q$400,MATCH("HOME",'FPL FIX2'!$N$1:$Q$1,0),0),"")&amp;IFERROR(VLOOKUP(JR$2&amp;$B8,'FPL FIX2'!$O$1:$P$400,MATCH("AWAY",'FPL FIX2'!$O$1:$P$1,0),0),"")&amp;IFERROR(VLOOKUP(JR$2&amp;$A8,'FA2'!$A:$D,MATCH("AWAY",'FA2'!$A$1:$D$1,0),0),"")&amp;IFERROR(VLOOKUP(JR$2&amp;$A8,'FA2'!$B:$C,MATCH("HOME",'FA2'!$B$1:$C$1,0),0),"")&amp;IFERROR(VLOOKUP(JR$2&amp;$A8,'EFL2'!$A:$D,MATCH("AWAY",'EFL2'!$A$1:$D$1,0),0),"")&amp;IFERROR(VLOOKUP(JR$2&amp;$A8,'EFL2'!$B:$C,MATCH("HOME",'EFL2'!$B$1:$C$1,0),0),"")&amp;IFERROR(VLOOKUP(JR$2&amp;$A8,'UCL2'!$C:$F,MATCH("AWAY",'UCL2'!$C$1:$F$1,0),0),"")&amp;IFERROR(VLOOKUP(JR$2&amp;$A8,'UCL2'!$D:$E,MATCH("HOME",'UCL2'!$D$1:$E$1,0),0),"")&amp;IFERROR(VLOOKUP(JR$2&amp;$A8,'EU2'!$C:$F,MATCH("AWAY",'EU2'!$C$1:$F$1,0),0),"")&amp;IFERROR(VLOOKUP(JR$2&amp;$A8,'EU2'!$D:$E,MATCH("HOME",'EU2'!$D$1:$E$1,0),0),"")&amp;IFERROR(VLOOKUP(JR$2&amp;$A8,'EUC2'!$C:$F,MATCH("AWAY",'EUC2'!$C$1:$F$1,0),0),"")&amp;IFERROR(VLOOKUP(JR$2&amp;$A8,'EUC2'!$D:$E,MATCH("HOME",'EUC2'!$D$1:$E$1,0),0),"")</f>
        <v/>
      </c>
      <c r="JS8" s="25" t="str">
        <f>IFERROR(VLOOKUP(JS$2&amp;$B8,'FPL FIX2'!$N$1:$Q$400,MATCH("HOME",'FPL FIX2'!$N$1:$Q$1,0),0),"")&amp;IFERROR(VLOOKUP(JS$2&amp;$B8,'FPL FIX2'!$O$1:$P$400,MATCH("AWAY",'FPL FIX2'!$O$1:$P$1,0),0),"")&amp;IFERROR(VLOOKUP(JS$2&amp;$A8,'FA2'!$A:$D,MATCH("AWAY",'FA2'!$A$1:$D$1,0),0),"")&amp;IFERROR(VLOOKUP(JS$2&amp;$A8,'FA2'!$B:$C,MATCH("HOME",'FA2'!$B$1:$C$1,0),0),"")&amp;IFERROR(VLOOKUP(JS$2&amp;$A8,'EFL2'!$A:$D,MATCH("AWAY",'EFL2'!$A$1:$D$1,0),0),"")&amp;IFERROR(VLOOKUP(JS$2&amp;$A8,'EFL2'!$B:$C,MATCH("HOME",'EFL2'!$B$1:$C$1,0),0),"")&amp;IFERROR(VLOOKUP(JS$2&amp;$A8,'UCL2'!$C:$F,MATCH("AWAY",'UCL2'!$C$1:$F$1,0),0),"")&amp;IFERROR(VLOOKUP(JS$2&amp;$A8,'UCL2'!$D:$E,MATCH("HOME",'UCL2'!$D$1:$E$1,0),0),"")&amp;IFERROR(VLOOKUP(JS$2&amp;$A8,'EU2'!$C:$F,MATCH("AWAY",'EU2'!$C$1:$F$1,0),0),"")&amp;IFERROR(VLOOKUP(JS$2&amp;$A8,'EU2'!$D:$E,MATCH("HOME",'EU2'!$D$1:$E$1,0),0),"")&amp;IFERROR(VLOOKUP(JS$2&amp;$A8,'EUC2'!$C:$F,MATCH("AWAY",'EUC2'!$C$1:$F$1,0),0),"")&amp;IFERROR(VLOOKUP(JS$2&amp;$A8,'EUC2'!$D:$E,MATCH("HOME",'EUC2'!$D$1:$E$1,0),0),"")</f>
        <v>MUN</v>
      </c>
      <c r="JT8" s="25" t="str">
        <f>IFERROR(VLOOKUP(JT$2&amp;$B8,'FPL FIX2'!$N$1:$Q$400,MATCH("HOME",'FPL FIX2'!$N$1:$Q$1,0),0),"")&amp;IFERROR(VLOOKUP(JT$2&amp;$B8,'FPL FIX2'!$O$1:$P$400,MATCH("AWAY",'FPL FIX2'!$O$1:$P$1,0),0),"")&amp;IFERROR(VLOOKUP(JT$2&amp;$A8,'FA2'!$A:$D,MATCH("AWAY",'FA2'!$A$1:$D$1,0),0),"")&amp;IFERROR(VLOOKUP(JT$2&amp;$A8,'FA2'!$B:$C,MATCH("HOME",'FA2'!$B$1:$C$1,0),0),"")&amp;IFERROR(VLOOKUP(JT$2&amp;$A8,'EFL2'!$A:$D,MATCH("AWAY",'EFL2'!$A$1:$D$1,0),0),"")&amp;IFERROR(VLOOKUP(JT$2&amp;$A8,'EFL2'!$B:$C,MATCH("HOME",'EFL2'!$B$1:$C$1,0),0),"")&amp;IFERROR(VLOOKUP(JT$2&amp;$A8,'UCL2'!$C:$F,MATCH("AWAY",'UCL2'!$C$1:$F$1,0),0),"")&amp;IFERROR(VLOOKUP(JT$2&amp;$A8,'UCL2'!$D:$E,MATCH("HOME",'UCL2'!$D$1:$E$1,0),0),"")&amp;IFERROR(VLOOKUP(JT$2&amp;$A8,'EU2'!$C:$F,MATCH("AWAY",'EU2'!$C$1:$F$1,0),0),"")&amp;IFERROR(VLOOKUP(JT$2&amp;$A8,'EU2'!$D:$E,MATCH("HOME",'EU2'!$D$1:$E$1,0),0),"")&amp;IFERROR(VLOOKUP(JT$2&amp;$A8,'EUC2'!$C:$F,MATCH("AWAY",'EUC2'!$C$1:$F$1,0),0),"")&amp;IFERROR(VLOOKUP(JT$2&amp;$A8,'EUC2'!$D:$E,MATCH("HOME",'EUC2'!$D$1:$E$1,0),0),"")</f>
        <v/>
      </c>
      <c r="JU8" s="25" t="str">
        <f>IFERROR(VLOOKUP(JU$2&amp;$B8,'FPL FIX2'!$N$1:$Q$400,MATCH("HOME",'FPL FIX2'!$N$1:$Q$1,0),0),"")&amp;IFERROR(VLOOKUP(JU$2&amp;$B8,'FPL FIX2'!$O$1:$P$400,MATCH("AWAY",'FPL FIX2'!$O$1:$P$1,0),0),"")&amp;IFERROR(VLOOKUP(JU$2&amp;$A8,'FA2'!$A:$D,MATCH("AWAY",'FA2'!$A$1:$D$1,0),0),"")&amp;IFERROR(VLOOKUP(JU$2&amp;$A8,'FA2'!$B:$C,MATCH("HOME",'FA2'!$B$1:$C$1,0),0),"")&amp;IFERROR(VLOOKUP(JU$2&amp;$A8,'EFL2'!$A:$D,MATCH("AWAY",'EFL2'!$A$1:$D$1,0),0),"")&amp;IFERROR(VLOOKUP(JU$2&amp;$A8,'EFL2'!$B:$C,MATCH("HOME",'EFL2'!$B$1:$C$1,0),0),"")&amp;IFERROR(VLOOKUP(JU$2&amp;$A8,'UCL2'!$C:$F,MATCH("AWAY",'UCL2'!$C$1:$F$1,0),0),"")&amp;IFERROR(VLOOKUP(JU$2&amp;$A8,'UCL2'!$D:$E,MATCH("HOME",'UCL2'!$D$1:$E$1,0),0),"")&amp;IFERROR(VLOOKUP(JU$2&amp;$A8,'EU2'!$C:$F,MATCH("AWAY",'EU2'!$C$1:$F$1,0),0),"")&amp;IFERROR(VLOOKUP(JU$2&amp;$A8,'EU2'!$D:$E,MATCH("HOME",'EU2'!$D$1:$E$1,0),0),"")&amp;IFERROR(VLOOKUP(JU$2&amp;$A8,'EUC2'!$C:$F,MATCH("AWAY",'EUC2'!$C$1:$F$1,0),0),"")&amp;IFERROR(VLOOKUP(JU$2&amp;$A8,'EUC2'!$D:$E,MATCH("HOME",'EUC2'!$D$1:$E$1,0),0),"")</f>
        <v/>
      </c>
      <c r="JV8" s="25" t="str">
        <f>IFERROR(VLOOKUP(JV$2&amp;$B8,'FPL FIX2'!$N$1:$Q$400,MATCH("HOME",'FPL FIX2'!$N$1:$Q$1,0),0),"")&amp;IFERROR(VLOOKUP(JV$2&amp;$B8,'FPL FIX2'!$O$1:$P$400,MATCH("AWAY",'FPL FIX2'!$O$1:$P$1,0),0),"")&amp;IFERROR(VLOOKUP(JV$2&amp;$A8,'FA2'!$A:$D,MATCH("AWAY",'FA2'!$A$1:$D$1,0),0),"")&amp;IFERROR(VLOOKUP(JV$2&amp;$A8,'FA2'!$B:$C,MATCH("HOME",'FA2'!$B$1:$C$1,0),0),"")&amp;IFERROR(VLOOKUP(JV$2&amp;$A8,'EFL2'!$A:$D,MATCH("AWAY",'EFL2'!$A$1:$D$1,0),0),"")&amp;IFERROR(VLOOKUP(JV$2&amp;$A8,'EFL2'!$B:$C,MATCH("HOME",'EFL2'!$B$1:$C$1,0),0),"")&amp;IFERROR(VLOOKUP(JV$2&amp;$A8,'UCL2'!$C:$F,MATCH("AWAY",'UCL2'!$C$1:$F$1,0),0),"")&amp;IFERROR(VLOOKUP(JV$2&amp;$A8,'UCL2'!$D:$E,MATCH("HOME",'UCL2'!$D$1:$E$1,0),0),"")&amp;IFERROR(VLOOKUP(JV$2&amp;$A8,'EU2'!$C:$F,MATCH("AWAY",'EU2'!$C$1:$F$1,0),0),"")&amp;IFERROR(VLOOKUP(JV$2&amp;$A8,'EU2'!$D:$E,MATCH("HOME",'EU2'!$D$1:$E$1,0),0),"")&amp;IFERROR(VLOOKUP(JV$2&amp;$A8,'EUC2'!$C:$F,MATCH("AWAY",'EUC2'!$C$1:$F$1,0),0),"")&amp;IFERROR(VLOOKUP(JV$2&amp;$A8,'EUC2'!$D:$E,MATCH("HOME",'EUC2'!$D$1:$E$1,0),0),"")</f>
        <v/>
      </c>
      <c r="JW8" s="25" t="str">
        <f>IFERROR(VLOOKUP(JW$2&amp;$B8,'FPL FIX2'!$N$1:$Q$400,MATCH("HOME",'FPL FIX2'!$N$1:$Q$1,0),0),"")&amp;IFERROR(VLOOKUP(JW$2&amp;$B8,'FPL FIX2'!$O$1:$P$400,MATCH("AWAY",'FPL FIX2'!$O$1:$P$1,0),0),"")&amp;IFERROR(VLOOKUP(JW$2&amp;$A8,'FA2'!$A:$D,MATCH("AWAY",'FA2'!$A$1:$D$1,0),0),"")&amp;IFERROR(VLOOKUP(JW$2&amp;$A8,'FA2'!$B:$C,MATCH("HOME",'FA2'!$B$1:$C$1,0),0),"")&amp;IFERROR(VLOOKUP(JW$2&amp;$A8,'EFL2'!$A:$D,MATCH("AWAY",'EFL2'!$A$1:$D$1,0),0),"")&amp;IFERROR(VLOOKUP(JW$2&amp;$A8,'EFL2'!$B:$C,MATCH("HOME",'EFL2'!$B$1:$C$1,0),0),"")&amp;IFERROR(VLOOKUP(JW$2&amp;$A8,'UCL2'!$C:$F,MATCH("AWAY",'UCL2'!$C$1:$F$1,0),0),"")&amp;IFERROR(VLOOKUP(JW$2&amp;$A8,'UCL2'!$D:$E,MATCH("HOME",'UCL2'!$D$1:$E$1,0),0),"")&amp;IFERROR(VLOOKUP(JW$2&amp;$A8,'EU2'!$C:$F,MATCH("AWAY",'EU2'!$C$1:$F$1,0),0),"")&amp;IFERROR(VLOOKUP(JW$2&amp;$A8,'EU2'!$D:$E,MATCH("HOME",'EU2'!$D$1:$E$1,0),0),"")&amp;IFERROR(VLOOKUP(JW$2&amp;$A8,'EUC2'!$C:$F,MATCH("AWAY",'EUC2'!$C$1:$F$1,0),0),"")&amp;IFERROR(VLOOKUP(JW$2&amp;$A8,'EUC2'!$D:$E,MATCH("HOME",'EUC2'!$D$1:$E$1,0),0),"")</f>
        <v>EVE</v>
      </c>
      <c r="JX8" s="25" t="str">
        <f>IFERROR(VLOOKUP(JX$2&amp;$B8,'FPL FIX2'!$N$1:$Q$400,MATCH("HOME",'FPL FIX2'!$N$1:$Q$1,0),0),"")&amp;IFERROR(VLOOKUP(JX$2&amp;$B8,'FPL FIX2'!$O$1:$P$400,MATCH("AWAY",'FPL FIX2'!$O$1:$P$1,0),0),"")&amp;IFERROR(VLOOKUP(JX$2&amp;$A8,'FA2'!$A:$D,MATCH("AWAY",'FA2'!$A$1:$D$1,0),0),"")&amp;IFERROR(VLOOKUP(JX$2&amp;$A8,'FA2'!$B:$C,MATCH("HOME",'FA2'!$B$1:$C$1,0),0),"")&amp;IFERROR(VLOOKUP(JX$2&amp;$A8,'EFL2'!$A:$D,MATCH("AWAY",'EFL2'!$A$1:$D$1,0),0),"")&amp;IFERROR(VLOOKUP(JX$2&amp;$A8,'EFL2'!$B:$C,MATCH("HOME",'EFL2'!$B$1:$C$1,0),0),"")&amp;IFERROR(VLOOKUP(JX$2&amp;$A8,'UCL2'!$C:$F,MATCH("AWAY",'UCL2'!$C$1:$F$1,0),0),"")&amp;IFERROR(VLOOKUP(JX$2&amp;$A8,'UCL2'!$D:$E,MATCH("HOME",'UCL2'!$D$1:$E$1,0),0),"")&amp;IFERROR(VLOOKUP(JX$2&amp;$A8,'EU2'!$C:$F,MATCH("AWAY",'EU2'!$C$1:$F$1,0),0),"")&amp;IFERROR(VLOOKUP(JX$2&amp;$A8,'EU2'!$D:$E,MATCH("HOME",'EU2'!$D$1:$E$1,0),0),"")&amp;IFERROR(VLOOKUP(JX$2&amp;$A8,'EUC2'!$C:$F,MATCH("AWAY",'EUC2'!$C$1:$F$1,0),0),"")&amp;IFERROR(VLOOKUP(JX$2&amp;$A8,'EUC2'!$D:$E,MATCH("HOME",'EUC2'!$D$1:$E$1,0),0),"")</f>
        <v/>
      </c>
      <c r="JY8" s="25" t="str">
        <f>IFERROR(VLOOKUP(JY$2&amp;$B8,'FPL FIX2'!$N$1:$Q$400,MATCH("HOME",'FPL FIX2'!$N$1:$Q$1,0),0),"")&amp;IFERROR(VLOOKUP(JY$2&amp;$B8,'FPL FIX2'!$O$1:$P$400,MATCH("AWAY",'FPL FIX2'!$O$1:$P$1,0),0),"")&amp;IFERROR(VLOOKUP(JY$2&amp;$A8,'FA2'!$A:$D,MATCH("AWAY",'FA2'!$A$1:$D$1,0),0),"")&amp;IFERROR(VLOOKUP(JY$2&amp;$A8,'FA2'!$B:$C,MATCH("HOME",'FA2'!$B$1:$C$1,0),0),"")&amp;IFERROR(VLOOKUP(JY$2&amp;$A8,'EFL2'!$A:$D,MATCH("AWAY",'EFL2'!$A$1:$D$1,0),0),"")&amp;IFERROR(VLOOKUP(JY$2&amp;$A8,'EFL2'!$B:$C,MATCH("HOME",'EFL2'!$B$1:$C$1,0),0),"")&amp;IFERROR(VLOOKUP(JY$2&amp;$A8,'UCL2'!$C:$F,MATCH("AWAY",'UCL2'!$C$1:$F$1,0),0),"")&amp;IFERROR(VLOOKUP(JY$2&amp;$A8,'UCL2'!$D:$E,MATCH("HOME",'UCL2'!$D$1:$E$1,0),0),"")&amp;IFERROR(VLOOKUP(JY$2&amp;$A8,'EU2'!$C:$F,MATCH("AWAY",'EU2'!$C$1:$F$1,0),0),"")&amp;IFERROR(VLOOKUP(JY$2&amp;$A8,'EU2'!$D:$E,MATCH("HOME",'EU2'!$D$1:$E$1,0),0),"")&amp;IFERROR(VLOOKUP(JY$2&amp;$A8,'EUC2'!$C:$F,MATCH("AWAY",'EUC2'!$C$1:$F$1,0),0),"")&amp;IFERROR(VLOOKUP(JY$2&amp;$A8,'EUC2'!$D:$E,MATCH("HOME",'EUC2'!$D$1:$E$1,0),0),"")</f>
        <v/>
      </c>
      <c r="JZ8" s="25" t="str">
        <f>IFERROR(VLOOKUP(JZ$2&amp;$B8,'FPL FIX2'!$N$1:$Q$400,MATCH("HOME",'FPL FIX2'!$N$1:$Q$1,0),0),"")&amp;IFERROR(VLOOKUP(JZ$2&amp;$B8,'FPL FIX2'!$O$1:$P$400,MATCH("AWAY",'FPL FIX2'!$O$1:$P$1,0),0),"")&amp;IFERROR(VLOOKUP(JZ$2&amp;$A8,'FA2'!$A:$D,MATCH("AWAY",'FA2'!$A$1:$D$1,0),0),"")&amp;IFERROR(VLOOKUP(JZ$2&amp;$A8,'FA2'!$B:$C,MATCH("HOME",'FA2'!$B$1:$C$1,0),0),"")&amp;IFERROR(VLOOKUP(JZ$2&amp;$A8,'EFL2'!$A:$D,MATCH("AWAY",'EFL2'!$A$1:$D$1,0),0),"")&amp;IFERROR(VLOOKUP(JZ$2&amp;$A8,'EFL2'!$B:$C,MATCH("HOME",'EFL2'!$B$1:$C$1,0),0),"")&amp;IFERROR(VLOOKUP(JZ$2&amp;$A8,'UCL2'!$C:$F,MATCH("AWAY",'UCL2'!$C$1:$F$1,0),0),"")&amp;IFERROR(VLOOKUP(JZ$2&amp;$A8,'UCL2'!$D:$E,MATCH("HOME",'UCL2'!$D$1:$E$1,0),0),"")&amp;IFERROR(VLOOKUP(JZ$2&amp;$A8,'EU2'!$C:$F,MATCH("AWAY",'EU2'!$C$1:$F$1,0),0),"")&amp;IFERROR(VLOOKUP(JZ$2&amp;$A8,'EU2'!$D:$E,MATCH("HOME",'EU2'!$D$1:$E$1,0),0),"")&amp;IFERROR(VLOOKUP(JZ$2&amp;$A8,'EUC2'!$C:$F,MATCH("AWAY",'EUC2'!$C$1:$F$1,0),0),"")&amp;IFERROR(VLOOKUP(JZ$2&amp;$A8,'EUC2'!$D:$E,MATCH("HOME",'EUC2'!$D$1:$E$1,0),0),"")</f>
        <v/>
      </c>
      <c r="KA8" s="25" t="str">
        <f>IFERROR(VLOOKUP(KA$2&amp;$B8,'FPL FIX2'!$N$1:$Q$400,MATCH("HOME",'FPL FIX2'!$N$1:$Q$1,0),0),"")&amp;IFERROR(VLOOKUP(KA$2&amp;$B8,'FPL FIX2'!$O$1:$P$400,MATCH("AWAY",'FPL FIX2'!$O$1:$P$1,0),0),"")&amp;IFERROR(VLOOKUP(KA$2&amp;$A8,'FA2'!$A:$D,MATCH("AWAY",'FA2'!$A$1:$D$1,0),0),"")&amp;IFERROR(VLOOKUP(KA$2&amp;$A8,'FA2'!$B:$C,MATCH("HOME",'FA2'!$B$1:$C$1,0),0),"")&amp;IFERROR(VLOOKUP(KA$2&amp;$A8,'EFL2'!$A:$D,MATCH("AWAY",'EFL2'!$A$1:$D$1,0),0),"")&amp;IFERROR(VLOOKUP(KA$2&amp;$A8,'EFL2'!$B:$C,MATCH("HOME",'EFL2'!$B$1:$C$1,0),0),"")&amp;IFERROR(VLOOKUP(KA$2&amp;$A8,'UCL2'!$C:$F,MATCH("AWAY",'UCL2'!$C$1:$F$1,0),0),"")&amp;IFERROR(VLOOKUP(KA$2&amp;$A8,'UCL2'!$D:$E,MATCH("HOME",'UCL2'!$D$1:$E$1,0),0),"")&amp;IFERROR(VLOOKUP(KA$2&amp;$A8,'EU2'!$C:$F,MATCH("AWAY",'EU2'!$C$1:$F$1,0),0),"")&amp;IFERROR(VLOOKUP(KA$2&amp;$A8,'EU2'!$D:$E,MATCH("HOME",'EU2'!$D$1:$E$1,0),0),"")&amp;IFERROR(VLOOKUP(KA$2&amp;$A8,'EUC2'!$C:$F,MATCH("AWAY",'EUC2'!$C$1:$F$1,0),0),"")&amp;IFERROR(VLOOKUP(KA$2&amp;$A8,'EUC2'!$D:$E,MATCH("HOME",'EUC2'!$D$1:$E$1,0),0),"")</f>
        <v/>
      </c>
      <c r="KB8" s="25" t="str">
        <f>IFERROR(VLOOKUP(KB$2&amp;$B8,'FPL FIX2'!$N$1:$Q$400,MATCH("HOME",'FPL FIX2'!$N$1:$Q$1,0),0),"")&amp;IFERROR(VLOOKUP(KB$2&amp;$B8,'FPL FIX2'!$O$1:$P$400,MATCH("AWAY",'FPL FIX2'!$O$1:$P$1,0),0),"")&amp;IFERROR(VLOOKUP(KB$2&amp;$A8,'FA2'!$A:$D,MATCH("AWAY",'FA2'!$A$1:$D$1,0),0),"")&amp;IFERROR(VLOOKUP(KB$2&amp;$A8,'FA2'!$B:$C,MATCH("HOME",'FA2'!$B$1:$C$1,0),0),"")&amp;IFERROR(VLOOKUP(KB$2&amp;$A8,'EFL2'!$A:$D,MATCH("AWAY",'EFL2'!$A$1:$D$1,0),0),"")&amp;IFERROR(VLOOKUP(KB$2&amp;$A8,'EFL2'!$B:$C,MATCH("HOME",'EFL2'!$B$1:$C$1,0),0),"")&amp;IFERROR(VLOOKUP(KB$2&amp;$A8,'UCL2'!$C:$F,MATCH("AWAY",'UCL2'!$C$1:$F$1,0),0),"")&amp;IFERROR(VLOOKUP(KB$2&amp;$A8,'UCL2'!$D:$E,MATCH("HOME",'UCL2'!$D$1:$E$1,0),0),"")&amp;IFERROR(VLOOKUP(KB$2&amp;$A8,'EU2'!$C:$F,MATCH("AWAY",'EU2'!$C$1:$F$1,0),0),"")&amp;IFERROR(VLOOKUP(KB$2&amp;$A8,'EU2'!$D:$E,MATCH("HOME",'EU2'!$D$1:$E$1,0),0),"")&amp;IFERROR(VLOOKUP(KB$2&amp;$A8,'EUC2'!$C:$F,MATCH("AWAY",'EUC2'!$C$1:$F$1,0),0),"")&amp;IFERROR(VLOOKUP(KB$2&amp;$A8,'EUC2'!$D:$E,MATCH("HOME",'EUC2'!$D$1:$E$1,0),0),"")</f>
        <v/>
      </c>
      <c r="KC8" s="25" t="str">
        <f>IFERROR(VLOOKUP(KC$2&amp;$B8,'FPL FIX2'!$N$1:$Q$400,MATCH("HOME",'FPL FIX2'!$N$1:$Q$1,0),0),"")&amp;IFERROR(VLOOKUP(KC$2&amp;$B8,'FPL FIX2'!$O$1:$P$400,MATCH("AWAY",'FPL FIX2'!$O$1:$P$1,0),0),"")&amp;IFERROR(VLOOKUP(KC$2&amp;$A8,'FA2'!$A:$D,MATCH("AWAY",'FA2'!$A$1:$D$1,0),0),"")&amp;IFERROR(VLOOKUP(KC$2&amp;$A8,'FA2'!$B:$C,MATCH("HOME",'FA2'!$B$1:$C$1,0),0),"")&amp;IFERROR(VLOOKUP(KC$2&amp;$A8,'EFL2'!$A:$D,MATCH("AWAY",'EFL2'!$A$1:$D$1,0),0),"")&amp;IFERROR(VLOOKUP(KC$2&amp;$A8,'EFL2'!$B:$C,MATCH("HOME",'EFL2'!$B$1:$C$1,0),0),"")&amp;IFERROR(VLOOKUP(KC$2&amp;$A8,'UCL2'!$C:$F,MATCH("AWAY",'UCL2'!$C$1:$F$1,0),0),"")&amp;IFERROR(VLOOKUP(KC$2&amp;$A8,'UCL2'!$D:$E,MATCH("HOME",'UCL2'!$D$1:$E$1,0),0),"")&amp;IFERROR(VLOOKUP(KC$2&amp;$A8,'EU2'!$C:$F,MATCH("AWAY",'EU2'!$C$1:$F$1,0),0),"")&amp;IFERROR(VLOOKUP(KC$2&amp;$A8,'EU2'!$D:$E,MATCH("HOME",'EU2'!$D$1:$E$1,0),0),"")&amp;IFERROR(VLOOKUP(KC$2&amp;$A8,'EUC2'!$C:$F,MATCH("AWAY",'EUC2'!$C$1:$F$1,0),0),"")&amp;IFERROR(VLOOKUP(KC$2&amp;$A8,'EUC2'!$D:$E,MATCH("HOME",'EUC2'!$D$1:$E$1,0),0),"")</f>
        <v>ars</v>
      </c>
      <c r="KD8" s="25" t="str">
        <f>IFERROR(VLOOKUP(KD$2&amp;$B8,'FPL FIX2'!$N$1:$Q$400,MATCH("HOME",'FPL FIX2'!$N$1:$Q$1,0),0),"")&amp;IFERROR(VLOOKUP(KD$2&amp;$B8,'FPL FIX2'!$O$1:$P$400,MATCH("AWAY",'FPL FIX2'!$O$1:$P$1,0),0),"")&amp;IFERROR(VLOOKUP(KD$2&amp;$A8,'FA2'!$A:$D,MATCH("AWAY",'FA2'!$A$1:$D$1,0),0),"")&amp;IFERROR(VLOOKUP(KD$2&amp;$A8,'FA2'!$B:$C,MATCH("HOME",'FA2'!$B$1:$C$1,0),0),"")&amp;IFERROR(VLOOKUP(KD$2&amp;$A8,'EFL2'!$A:$D,MATCH("AWAY",'EFL2'!$A$1:$D$1,0),0),"")&amp;IFERROR(VLOOKUP(KD$2&amp;$A8,'EFL2'!$B:$C,MATCH("HOME",'EFL2'!$B$1:$C$1,0),0),"")&amp;IFERROR(VLOOKUP(KD$2&amp;$A8,'UCL2'!$C:$F,MATCH("AWAY",'UCL2'!$C$1:$F$1,0),0),"")&amp;IFERROR(VLOOKUP(KD$2&amp;$A8,'UCL2'!$D:$E,MATCH("HOME",'UCL2'!$D$1:$E$1,0),0),"")&amp;IFERROR(VLOOKUP(KD$2&amp;$A8,'EU2'!$C:$F,MATCH("AWAY",'EU2'!$C$1:$F$1,0),0),"")&amp;IFERROR(VLOOKUP(KD$2&amp;$A8,'EU2'!$D:$E,MATCH("HOME",'EU2'!$D$1:$E$1,0),0),"")&amp;IFERROR(VLOOKUP(KD$2&amp;$A8,'EUC2'!$C:$F,MATCH("AWAY",'EUC2'!$C$1:$F$1,0),0),"")&amp;IFERROR(VLOOKUP(KD$2&amp;$A8,'EUC2'!$D:$E,MATCH("HOME",'EUC2'!$D$1:$E$1,0),0),"")</f>
        <v/>
      </c>
      <c r="KE8" s="25" t="str">
        <f>IFERROR(VLOOKUP(KE$2&amp;$B8,'FPL FIX2'!$N$1:$Q$400,MATCH("HOME",'FPL FIX2'!$N$1:$Q$1,0),0),"")&amp;IFERROR(VLOOKUP(KE$2&amp;$B8,'FPL FIX2'!$O$1:$P$400,MATCH("AWAY",'FPL FIX2'!$O$1:$P$1,0),0),"")&amp;IFERROR(VLOOKUP(KE$2&amp;$A8,'FA2'!$A:$D,MATCH("AWAY",'FA2'!$A$1:$D$1,0),0),"")&amp;IFERROR(VLOOKUP(KE$2&amp;$A8,'FA2'!$B:$C,MATCH("HOME",'FA2'!$B$1:$C$1,0),0),"")&amp;IFERROR(VLOOKUP(KE$2&amp;$A8,'EFL2'!$A:$D,MATCH("AWAY",'EFL2'!$A$1:$D$1,0),0),"")&amp;IFERROR(VLOOKUP(KE$2&amp;$A8,'EFL2'!$B:$C,MATCH("HOME",'EFL2'!$B$1:$C$1,0),0),"")&amp;IFERROR(VLOOKUP(KE$2&amp;$A8,'UCL2'!$C:$F,MATCH("AWAY",'UCL2'!$C$1:$F$1,0),0),"")&amp;IFERROR(VLOOKUP(KE$2&amp;$A8,'UCL2'!$D:$E,MATCH("HOME",'UCL2'!$D$1:$E$1,0),0),"")&amp;IFERROR(VLOOKUP(KE$2&amp;$A8,'EU2'!$C:$F,MATCH("AWAY",'EU2'!$C$1:$F$1,0),0),"")&amp;IFERROR(VLOOKUP(KE$2&amp;$A8,'EU2'!$D:$E,MATCH("HOME",'EU2'!$D$1:$E$1,0),0),"")&amp;IFERROR(VLOOKUP(KE$2&amp;$A8,'EUC2'!$C:$F,MATCH("AWAY",'EUC2'!$C$1:$F$1,0),0),"")&amp;IFERROR(VLOOKUP(KE$2&amp;$A8,'EUC2'!$D:$E,MATCH("HOME",'EUC2'!$D$1:$E$1,0),0),"")</f>
        <v/>
      </c>
      <c r="KF8" s="25" t="str">
        <f>IFERROR(VLOOKUP(KF$2&amp;$B8,'FPL FIX2'!$N$1:$Q$400,MATCH("HOME",'FPL FIX2'!$N$1:$Q$1,0),0),"")&amp;IFERROR(VLOOKUP(KF$2&amp;$B8,'FPL FIX2'!$O$1:$P$400,MATCH("AWAY",'FPL FIX2'!$O$1:$P$1,0),0),"")&amp;IFERROR(VLOOKUP(KF$2&amp;$A8,'FA2'!$A:$D,MATCH("AWAY",'FA2'!$A$1:$D$1,0),0),"")&amp;IFERROR(VLOOKUP(KF$2&amp;$A8,'FA2'!$B:$C,MATCH("HOME",'FA2'!$B$1:$C$1,0),0),"")&amp;IFERROR(VLOOKUP(KF$2&amp;$A8,'EFL2'!$A:$D,MATCH("AWAY",'EFL2'!$A$1:$D$1,0),0),"")&amp;IFERROR(VLOOKUP(KF$2&amp;$A8,'EFL2'!$B:$C,MATCH("HOME",'EFL2'!$B$1:$C$1,0),0),"")&amp;IFERROR(VLOOKUP(KF$2&amp;$A8,'UCL2'!$C:$F,MATCH("AWAY",'UCL2'!$C$1:$F$1,0),0),"")&amp;IFERROR(VLOOKUP(KF$2&amp;$A8,'UCL2'!$D:$E,MATCH("HOME",'UCL2'!$D$1:$E$1,0),0),"")&amp;IFERROR(VLOOKUP(KF$2&amp;$A8,'EU2'!$C:$F,MATCH("AWAY",'EU2'!$C$1:$F$1,0),0),"")&amp;IFERROR(VLOOKUP(KF$2&amp;$A8,'EU2'!$D:$E,MATCH("HOME",'EU2'!$D$1:$E$1,0),0),"")&amp;IFERROR(VLOOKUP(KF$2&amp;$A8,'EUC2'!$C:$F,MATCH("AWAY",'EUC2'!$C$1:$F$1,0),0),"")&amp;IFERROR(VLOOKUP(KF$2&amp;$A8,'EUC2'!$D:$E,MATCH("HOME",'EUC2'!$D$1:$E$1,0),0),"")</f>
        <v/>
      </c>
      <c r="KG8" s="25" t="str">
        <f>IFERROR(VLOOKUP(KG$2&amp;$B8,'FPL FIX2'!$N$1:$Q$400,MATCH("HOME",'FPL FIX2'!$N$1:$Q$1,0),0),"")&amp;IFERROR(VLOOKUP(KG$2&amp;$B8,'FPL FIX2'!$O$1:$P$400,MATCH("AWAY",'FPL FIX2'!$O$1:$P$1,0),0),"")&amp;IFERROR(VLOOKUP(KG$2&amp;$A8,'FA2'!$A:$D,MATCH("AWAY",'FA2'!$A$1:$D$1,0),0),"")&amp;IFERROR(VLOOKUP(KG$2&amp;$A8,'FA2'!$B:$C,MATCH("HOME",'FA2'!$B$1:$C$1,0),0),"")&amp;IFERROR(VLOOKUP(KG$2&amp;$A8,'EFL2'!$A:$D,MATCH("AWAY",'EFL2'!$A$1:$D$1,0),0),"")&amp;IFERROR(VLOOKUP(KG$2&amp;$A8,'EFL2'!$B:$C,MATCH("HOME",'EFL2'!$B$1:$C$1,0),0),"")&amp;IFERROR(VLOOKUP(KG$2&amp;$A8,'UCL2'!$C:$F,MATCH("AWAY",'UCL2'!$C$1:$F$1,0),0),"")&amp;IFERROR(VLOOKUP(KG$2&amp;$A8,'UCL2'!$D:$E,MATCH("HOME",'UCL2'!$D$1:$E$1,0),0),"")&amp;IFERROR(VLOOKUP(KG$2&amp;$A8,'EU2'!$C:$F,MATCH("AWAY",'EU2'!$C$1:$F$1,0),0),"")&amp;IFERROR(VLOOKUP(KG$2&amp;$A8,'EU2'!$D:$E,MATCH("HOME",'EU2'!$D$1:$E$1,0),0),"")&amp;IFERROR(VLOOKUP(KG$2&amp;$A8,'EUC2'!$C:$F,MATCH("AWAY",'EUC2'!$C$1:$F$1,0),0),"")&amp;IFERROR(VLOOKUP(KG$2&amp;$A8,'EUC2'!$D:$E,MATCH("HOME",'EUC2'!$D$1:$E$1,0),0),"")</f>
        <v>new</v>
      </c>
      <c r="KH8" s="25" t="str">
        <f>IFERROR(VLOOKUP(KH$2&amp;$B8,'FPL FIX2'!$N$1:$Q$400,MATCH("HOME",'FPL FIX2'!$N$1:$Q$1,0),0),"")&amp;IFERROR(VLOOKUP(KH$2&amp;$B8,'FPL FIX2'!$O$1:$P$400,MATCH("AWAY",'FPL FIX2'!$O$1:$P$1,0),0),"")&amp;IFERROR(VLOOKUP(KH$2&amp;$A8,'FA2'!$A:$D,MATCH("AWAY",'FA2'!$A$1:$D$1,0),0),"")&amp;IFERROR(VLOOKUP(KH$2&amp;$A8,'FA2'!$B:$C,MATCH("HOME",'FA2'!$B$1:$C$1,0),0),"")&amp;IFERROR(VLOOKUP(KH$2&amp;$A8,'EFL2'!$A:$D,MATCH("AWAY",'EFL2'!$A$1:$D$1,0),0),"")&amp;IFERROR(VLOOKUP(KH$2&amp;$A8,'EFL2'!$B:$C,MATCH("HOME",'EFL2'!$B$1:$C$1,0),0),"")&amp;IFERROR(VLOOKUP(KH$2&amp;$A8,'UCL2'!$C:$F,MATCH("AWAY",'UCL2'!$C$1:$F$1,0),0),"")&amp;IFERROR(VLOOKUP(KH$2&amp;$A8,'UCL2'!$D:$E,MATCH("HOME",'UCL2'!$D$1:$E$1,0),0),"")&amp;IFERROR(VLOOKUP(KH$2&amp;$A8,'EU2'!$C:$F,MATCH("AWAY",'EU2'!$C$1:$F$1,0),0),"")&amp;IFERROR(VLOOKUP(KH$2&amp;$A8,'EU2'!$D:$E,MATCH("HOME",'EU2'!$D$1:$E$1,0),0),"")&amp;IFERROR(VLOOKUP(KH$2&amp;$A8,'EUC2'!$C:$F,MATCH("AWAY",'EUC2'!$C$1:$F$1,0),0),"")&amp;IFERROR(VLOOKUP(KH$2&amp;$A8,'EUC2'!$D:$E,MATCH("HOME",'EUC2'!$D$1:$E$1,0),0),"")</f>
        <v/>
      </c>
      <c r="KI8" s="25" t="str">
        <f>IFERROR(VLOOKUP(KI$2&amp;$B8,'FPL FIX2'!$N$1:$Q$400,MATCH("HOME",'FPL FIX2'!$N$1:$Q$1,0),0),"")&amp;IFERROR(VLOOKUP(KI$2&amp;$B8,'FPL FIX2'!$O$1:$P$400,MATCH("AWAY",'FPL FIX2'!$O$1:$P$1,0),0),"")&amp;IFERROR(VLOOKUP(KI$2&amp;$A8,'FA2'!$A:$D,MATCH("AWAY",'FA2'!$A$1:$D$1,0),0),"")&amp;IFERROR(VLOOKUP(KI$2&amp;$A8,'FA2'!$B:$C,MATCH("HOME",'FA2'!$B$1:$C$1,0),0),"")&amp;IFERROR(VLOOKUP(KI$2&amp;$A8,'EFL2'!$A:$D,MATCH("AWAY",'EFL2'!$A$1:$D$1,0),0),"")&amp;IFERROR(VLOOKUP(KI$2&amp;$A8,'EFL2'!$B:$C,MATCH("HOME",'EFL2'!$B$1:$C$1,0),0),"")&amp;IFERROR(VLOOKUP(KI$2&amp;$A8,'UCL2'!$C:$F,MATCH("AWAY",'UCL2'!$C$1:$F$1,0),0),"")&amp;IFERROR(VLOOKUP(KI$2&amp;$A8,'UCL2'!$D:$E,MATCH("HOME",'UCL2'!$D$1:$E$1,0),0),"")&amp;IFERROR(VLOOKUP(KI$2&amp;$A8,'EU2'!$C:$F,MATCH("AWAY",'EU2'!$C$1:$F$1,0),0),"")&amp;IFERROR(VLOOKUP(KI$2&amp;$A8,'EU2'!$D:$E,MATCH("HOME",'EU2'!$D$1:$E$1,0),0),"")&amp;IFERROR(VLOOKUP(KI$2&amp;$A8,'EUC2'!$C:$F,MATCH("AWAY",'EUC2'!$C$1:$F$1,0),0),"")&amp;IFERROR(VLOOKUP(KI$2&amp;$A8,'EUC2'!$D:$E,MATCH("HOME",'EUC2'!$D$1:$E$1,0),0),"")</f>
        <v/>
      </c>
      <c r="KJ8" s="25" t="str">
        <f>IFERROR(VLOOKUP(KJ$2&amp;$B8,'FPL FIX2'!$N$1:$Q$400,MATCH("HOME",'FPL FIX2'!$N$1:$Q$1,0),0),"")&amp;IFERROR(VLOOKUP(KJ$2&amp;$B8,'FPL FIX2'!$O$1:$P$400,MATCH("AWAY",'FPL FIX2'!$O$1:$P$1,0),0),"")&amp;IFERROR(VLOOKUP(KJ$2&amp;$A8,'FA2'!$A:$D,MATCH("AWAY",'FA2'!$A$1:$D$1,0),0),"")&amp;IFERROR(VLOOKUP(KJ$2&amp;$A8,'FA2'!$B:$C,MATCH("HOME",'FA2'!$B$1:$C$1,0),0),"")&amp;IFERROR(VLOOKUP(KJ$2&amp;$A8,'EFL2'!$A:$D,MATCH("AWAY",'EFL2'!$A$1:$D$1,0),0),"")&amp;IFERROR(VLOOKUP(KJ$2&amp;$A8,'EFL2'!$B:$C,MATCH("HOME",'EFL2'!$B$1:$C$1,0),0),"")&amp;IFERROR(VLOOKUP(KJ$2&amp;$A8,'UCL2'!$C:$F,MATCH("AWAY",'UCL2'!$C$1:$F$1,0),0),"")&amp;IFERROR(VLOOKUP(KJ$2&amp;$A8,'UCL2'!$D:$E,MATCH("HOME",'UCL2'!$D$1:$E$1,0),0),"")&amp;IFERROR(VLOOKUP(KJ$2&amp;$A8,'EU2'!$C:$F,MATCH("AWAY",'EU2'!$C$1:$F$1,0),0),"")&amp;IFERROR(VLOOKUP(KJ$2&amp;$A8,'EU2'!$D:$E,MATCH("HOME",'EU2'!$D$1:$E$1,0),0),"")&amp;IFERROR(VLOOKUP(KJ$2&amp;$A8,'EUC2'!$C:$F,MATCH("AWAY",'EUC2'!$C$1:$F$1,0),0),"")&amp;IFERROR(VLOOKUP(KJ$2&amp;$A8,'EUC2'!$D:$E,MATCH("HOME",'EUC2'!$D$1:$E$1,0),0),"")</f>
        <v>SOU</v>
      </c>
      <c r="KK8" s="25" t="str">
        <f>IFERROR(VLOOKUP(KK$2&amp;$B8,'FPL FIX2'!$N$1:$Q$400,MATCH("HOME",'FPL FIX2'!$N$1:$Q$1,0),0),"")&amp;IFERROR(VLOOKUP(KK$2&amp;$B8,'FPL FIX2'!$O$1:$P$400,MATCH("AWAY",'FPL FIX2'!$O$1:$P$1,0),0),"")&amp;IFERROR(VLOOKUP(KK$2&amp;$A8,'FA2'!$A:$D,MATCH("AWAY",'FA2'!$A$1:$D$1,0),0),"")&amp;IFERROR(VLOOKUP(KK$2&amp;$A8,'FA2'!$B:$C,MATCH("HOME",'FA2'!$B$1:$C$1,0),0),"")&amp;IFERROR(VLOOKUP(KK$2&amp;$A8,'EFL2'!$A:$D,MATCH("AWAY",'EFL2'!$A$1:$D$1,0),0),"")&amp;IFERROR(VLOOKUP(KK$2&amp;$A8,'EFL2'!$B:$C,MATCH("HOME",'EFL2'!$B$1:$C$1,0),0),"")&amp;IFERROR(VLOOKUP(KK$2&amp;$A8,'UCL2'!$C:$F,MATCH("AWAY",'UCL2'!$C$1:$F$1,0),0),"")&amp;IFERROR(VLOOKUP(KK$2&amp;$A8,'UCL2'!$D:$E,MATCH("HOME",'UCL2'!$D$1:$E$1,0),0),"")&amp;IFERROR(VLOOKUP(KK$2&amp;$A8,'EU2'!$C:$F,MATCH("AWAY",'EU2'!$C$1:$F$1,0),0),"")&amp;IFERROR(VLOOKUP(KK$2&amp;$A8,'EU2'!$D:$E,MATCH("HOME",'EU2'!$D$1:$E$1,0),0),"")&amp;IFERROR(VLOOKUP(KK$2&amp;$A8,'EUC2'!$C:$F,MATCH("AWAY",'EUC2'!$C$1:$F$1,0),0),"")&amp;IFERROR(VLOOKUP(KK$2&amp;$A8,'EUC2'!$D:$E,MATCH("HOME",'EUC2'!$D$1:$E$1,0),0),"")</f>
        <v/>
      </c>
      <c r="KL8" s="25" t="str">
        <f>IFERROR(VLOOKUP(KL$2&amp;$B8,'FPL FIX2'!$N$1:$Q$400,MATCH("HOME",'FPL FIX2'!$N$1:$Q$1,0),0),"")&amp;IFERROR(VLOOKUP(KL$2&amp;$B8,'FPL FIX2'!$O$1:$P$400,MATCH("AWAY",'FPL FIX2'!$O$1:$P$1,0),0),"")&amp;IFERROR(VLOOKUP(KL$2&amp;$A8,'FA2'!$A:$D,MATCH("AWAY",'FA2'!$A$1:$D$1,0),0),"")&amp;IFERROR(VLOOKUP(KL$2&amp;$A8,'FA2'!$B:$C,MATCH("HOME",'FA2'!$B$1:$C$1,0),0),"")&amp;IFERROR(VLOOKUP(KL$2&amp;$A8,'EFL2'!$A:$D,MATCH("AWAY",'EFL2'!$A$1:$D$1,0),0),"")&amp;IFERROR(VLOOKUP(KL$2&amp;$A8,'EFL2'!$B:$C,MATCH("HOME",'EFL2'!$B$1:$C$1,0),0),"")&amp;IFERROR(VLOOKUP(KL$2&amp;$A8,'UCL2'!$C:$F,MATCH("AWAY",'UCL2'!$C$1:$F$1,0),0),"")&amp;IFERROR(VLOOKUP(KL$2&amp;$A8,'UCL2'!$D:$E,MATCH("HOME",'UCL2'!$D$1:$E$1,0),0),"")&amp;IFERROR(VLOOKUP(KL$2&amp;$A8,'EU2'!$C:$F,MATCH("AWAY",'EU2'!$C$1:$F$1,0),0),"")&amp;IFERROR(VLOOKUP(KL$2&amp;$A8,'EU2'!$D:$E,MATCH("HOME",'EU2'!$D$1:$E$1,0),0),"")&amp;IFERROR(VLOOKUP(KL$2&amp;$A8,'EUC2'!$C:$F,MATCH("AWAY",'EUC2'!$C$1:$F$1,0),0),"")&amp;IFERROR(VLOOKUP(KL$2&amp;$A8,'EUC2'!$D:$E,MATCH("HOME",'EUC2'!$D$1:$E$1,0),0),"")</f>
        <v/>
      </c>
      <c r="KM8" s="25" t="str">
        <f>IFERROR(VLOOKUP(KM$2&amp;$B8,'FPL FIX2'!$N$1:$Q$400,MATCH("HOME",'FPL FIX2'!$N$1:$Q$1,0),0),"")&amp;IFERROR(VLOOKUP(KM$2&amp;$B8,'FPL FIX2'!$O$1:$P$400,MATCH("AWAY",'FPL FIX2'!$O$1:$P$1,0),0),"")&amp;IFERROR(VLOOKUP(KM$2&amp;$A8,'FA2'!$A:$D,MATCH("AWAY",'FA2'!$A$1:$D$1,0),0),"")&amp;IFERROR(VLOOKUP(KM$2&amp;$A8,'FA2'!$B:$C,MATCH("HOME",'FA2'!$B$1:$C$1,0),0),"")&amp;IFERROR(VLOOKUP(KM$2&amp;$A8,'EFL2'!$A:$D,MATCH("AWAY",'EFL2'!$A$1:$D$1,0),0),"")&amp;IFERROR(VLOOKUP(KM$2&amp;$A8,'EFL2'!$B:$C,MATCH("HOME",'EFL2'!$B$1:$C$1,0),0),"")&amp;IFERROR(VLOOKUP(KM$2&amp;$A8,'UCL2'!$C:$F,MATCH("AWAY",'UCL2'!$C$1:$F$1,0),0),"")&amp;IFERROR(VLOOKUP(KM$2&amp;$A8,'UCL2'!$D:$E,MATCH("HOME",'UCL2'!$D$1:$E$1,0),0),"")&amp;IFERROR(VLOOKUP(KM$2&amp;$A8,'EU2'!$C:$F,MATCH("AWAY",'EU2'!$C$1:$F$1,0),0),"")&amp;IFERROR(VLOOKUP(KM$2&amp;$A8,'EU2'!$D:$E,MATCH("HOME",'EU2'!$D$1:$E$1,0),0),"")&amp;IFERROR(VLOOKUP(KM$2&amp;$A8,'EUC2'!$C:$F,MATCH("AWAY",'EUC2'!$C$1:$F$1,0),0),"")&amp;IFERROR(VLOOKUP(KM$2&amp;$A8,'EUC2'!$D:$E,MATCH("HOME",'EUC2'!$D$1:$E$1,0),0),"")</f>
        <v>MCI</v>
      </c>
      <c r="KN8" s="25" t="str">
        <f>IFERROR(VLOOKUP(KN$2&amp;$B8,'FPL FIX2'!$N$1:$Q$400,MATCH("HOME",'FPL FIX2'!$N$1:$Q$1,0),0),"")&amp;IFERROR(VLOOKUP(KN$2&amp;$B8,'FPL FIX2'!$O$1:$P$400,MATCH("AWAY",'FPL FIX2'!$O$1:$P$1,0),0),"")&amp;IFERROR(VLOOKUP(KN$2&amp;$A8,'FA2'!$A:$D,MATCH("AWAY",'FA2'!$A$1:$D$1,0),0),"")&amp;IFERROR(VLOOKUP(KN$2&amp;$A8,'FA2'!$B:$C,MATCH("HOME",'FA2'!$B$1:$C$1,0),0),"")&amp;IFERROR(VLOOKUP(KN$2&amp;$A8,'EFL2'!$A:$D,MATCH("AWAY",'EFL2'!$A$1:$D$1,0),0),"")&amp;IFERROR(VLOOKUP(KN$2&amp;$A8,'EFL2'!$B:$C,MATCH("HOME",'EFL2'!$B$1:$C$1,0),0),"")&amp;IFERROR(VLOOKUP(KN$2&amp;$A8,'UCL2'!$C:$F,MATCH("AWAY",'UCL2'!$C$1:$F$1,0),0),"")&amp;IFERROR(VLOOKUP(KN$2&amp;$A8,'UCL2'!$D:$E,MATCH("HOME",'UCL2'!$D$1:$E$1,0),0),"")&amp;IFERROR(VLOOKUP(KN$2&amp;$A8,'EU2'!$C:$F,MATCH("AWAY",'EU2'!$C$1:$F$1,0),0),"")&amp;IFERROR(VLOOKUP(KN$2&amp;$A8,'EU2'!$D:$E,MATCH("HOME",'EU2'!$D$1:$E$1,0),0),"")&amp;IFERROR(VLOOKUP(KN$2&amp;$A8,'EUC2'!$C:$F,MATCH("AWAY",'EUC2'!$C$1:$F$1,0),0),"")&amp;IFERROR(VLOOKUP(KN$2&amp;$A8,'EUC2'!$D:$E,MATCH("HOME",'EUC2'!$D$1:$E$1,0),0),"")</f>
        <v/>
      </c>
      <c r="KO8" s="25" t="str">
        <f>IFERROR(VLOOKUP(KO$2&amp;$B8,'FPL FIX2'!$N$1:$Q$400,MATCH("HOME",'FPL FIX2'!$N$1:$Q$1,0),0),"")&amp;IFERROR(VLOOKUP(KO$2&amp;$B8,'FPL FIX2'!$O$1:$P$400,MATCH("AWAY",'FPL FIX2'!$O$1:$P$1,0),0),"")&amp;IFERROR(VLOOKUP(KO$2&amp;$A8,'FA2'!$A:$D,MATCH("AWAY",'FA2'!$A$1:$D$1,0),0),"")&amp;IFERROR(VLOOKUP(KO$2&amp;$A8,'FA2'!$B:$C,MATCH("HOME",'FA2'!$B$1:$C$1,0),0),"")&amp;IFERROR(VLOOKUP(KO$2&amp;$A8,'EFL2'!$A:$D,MATCH("AWAY",'EFL2'!$A$1:$D$1,0),0),"")&amp;IFERROR(VLOOKUP(KO$2&amp;$A8,'EFL2'!$B:$C,MATCH("HOME",'EFL2'!$B$1:$C$1,0),0),"")&amp;IFERROR(VLOOKUP(KO$2&amp;$A8,'UCL2'!$C:$F,MATCH("AWAY",'UCL2'!$C$1:$F$1,0),0),"")&amp;IFERROR(VLOOKUP(KO$2&amp;$A8,'UCL2'!$D:$E,MATCH("HOME",'UCL2'!$D$1:$E$1,0),0),"")&amp;IFERROR(VLOOKUP(KO$2&amp;$A8,'EU2'!$C:$F,MATCH("AWAY",'EU2'!$C$1:$F$1,0),0),"")&amp;IFERROR(VLOOKUP(KO$2&amp;$A8,'EU2'!$D:$E,MATCH("HOME",'EU2'!$D$1:$E$1,0),0),"")&amp;IFERROR(VLOOKUP(KO$2&amp;$A8,'EUC2'!$C:$F,MATCH("AWAY",'EUC2'!$C$1:$F$1,0),0),"")&amp;IFERROR(VLOOKUP(KO$2&amp;$A8,'EUC2'!$D:$E,MATCH("HOME",'EUC2'!$D$1:$E$1,0),0),"")</f>
        <v/>
      </c>
      <c r="KP8" s="25" t="str">
        <f>IFERROR(VLOOKUP(KP$2&amp;$B8,'FPL FIX2'!$N$1:$Q$400,MATCH("HOME",'FPL FIX2'!$N$1:$Q$1,0),0),"")&amp;IFERROR(VLOOKUP(KP$2&amp;$B8,'FPL FIX2'!$O$1:$P$400,MATCH("AWAY",'FPL FIX2'!$O$1:$P$1,0),0),"")&amp;IFERROR(VLOOKUP(KP$2&amp;$A8,'FA2'!$A:$D,MATCH("AWAY",'FA2'!$A$1:$D$1,0),0),"")&amp;IFERROR(VLOOKUP(KP$2&amp;$A8,'FA2'!$B:$C,MATCH("HOME",'FA2'!$B$1:$C$1,0),0),"")&amp;IFERROR(VLOOKUP(KP$2&amp;$A8,'EFL2'!$A:$D,MATCH("AWAY",'EFL2'!$A$1:$D$1,0),0),"")&amp;IFERROR(VLOOKUP(KP$2&amp;$A8,'EFL2'!$B:$C,MATCH("HOME",'EFL2'!$B$1:$C$1,0),0),"")&amp;IFERROR(VLOOKUP(KP$2&amp;$A8,'UCL2'!$C:$F,MATCH("AWAY",'UCL2'!$C$1:$F$1,0),0),"")&amp;IFERROR(VLOOKUP(KP$2&amp;$A8,'UCL2'!$D:$E,MATCH("HOME",'UCL2'!$D$1:$E$1,0),0),"")&amp;IFERROR(VLOOKUP(KP$2&amp;$A8,'EU2'!$C:$F,MATCH("AWAY",'EU2'!$C$1:$F$1,0),0),"")&amp;IFERROR(VLOOKUP(KP$2&amp;$A8,'EU2'!$D:$E,MATCH("HOME",'EU2'!$D$1:$E$1,0),0),"")&amp;IFERROR(VLOOKUP(KP$2&amp;$A8,'EUC2'!$C:$F,MATCH("AWAY",'EUC2'!$C$1:$F$1,0),0),"")&amp;IFERROR(VLOOKUP(KP$2&amp;$A8,'EUC2'!$D:$E,MATCH("HOME",'EUC2'!$D$1:$E$1,0),0),"")</f>
        <v/>
      </c>
      <c r="KQ8" s="25" t="str">
        <f>IFERROR(VLOOKUP(KQ$2&amp;$B8,'FPL FIX2'!$N$1:$Q$400,MATCH("HOME",'FPL FIX2'!$N$1:$Q$1,0),0),"")&amp;IFERROR(VLOOKUP(KQ$2&amp;$B8,'FPL FIX2'!$O$1:$P$400,MATCH("AWAY",'FPL FIX2'!$O$1:$P$1,0),0),"")&amp;IFERROR(VLOOKUP(KQ$2&amp;$A8,'FA2'!$A:$D,MATCH("AWAY",'FA2'!$A$1:$D$1,0),0),"")&amp;IFERROR(VLOOKUP(KQ$2&amp;$A8,'FA2'!$B:$C,MATCH("HOME",'FA2'!$B$1:$C$1,0),0),"")&amp;IFERROR(VLOOKUP(KQ$2&amp;$A8,'EFL2'!$A:$D,MATCH("AWAY",'EFL2'!$A$1:$D$1,0),0),"")&amp;IFERROR(VLOOKUP(KQ$2&amp;$A8,'EFL2'!$B:$C,MATCH("HOME",'EFL2'!$B$1:$C$1,0),0),"")&amp;IFERROR(VLOOKUP(KQ$2&amp;$A8,'UCL2'!$C:$F,MATCH("AWAY",'UCL2'!$C$1:$F$1,0),0),"")&amp;IFERROR(VLOOKUP(KQ$2&amp;$A8,'UCL2'!$D:$E,MATCH("HOME",'UCL2'!$D$1:$E$1,0),0),"")&amp;IFERROR(VLOOKUP(KQ$2&amp;$A8,'EU2'!$C:$F,MATCH("AWAY",'EU2'!$C$1:$F$1,0),0),"")&amp;IFERROR(VLOOKUP(KQ$2&amp;$A8,'EU2'!$D:$E,MATCH("HOME",'EU2'!$D$1:$E$1,0),0),"")&amp;IFERROR(VLOOKUP(KQ$2&amp;$A8,'EUC2'!$C:$F,MATCH("AWAY",'EUC2'!$C$1:$F$1,0),0),"")&amp;IFERROR(VLOOKUP(KQ$2&amp;$A8,'EUC2'!$D:$E,MATCH("HOME",'EUC2'!$D$1:$E$1,0),0),"")</f>
        <v>avl</v>
      </c>
      <c r="KR8" s="25" t="str">
        <f>IFERROR(VLOOKUP(KR$2&amp;$B8,'FPL FIX2'!$N$1:$Q$400,MATCH("HOME",'FPL FIX2'!$N$1:$Q$1,0),0),"")&amp;IFERROR(VLOOKUP(KR$2&amp;$B8,'FPL FIX2'!$O$1:$P$400,MATCH("AWAY",'FPL FIX2'!$O$1:$P$1,0),0),"")&amp;IFERROR(VLOOKUP(KR$2&amp;$A8,'FA2'!$A:$D,MATCH("AWAY",'FA2'!$A$1:$D$1,0),0),"")&amp;IFERROR(VLOOKUP(KR$2&amp;$A8,'FA2'!$B:$C,MATCH("HOME",'FA2'!$B$1:$C$1,0),0),"")&amp;IFERROR(VLOOKUP(KR$2&amp;$A8,'EFL2'!$A:$D,MATCH("AWAY",'EFL2'!$A$1:$D$1,0),0),"")&amp;IFERROR(VLOOKUP(KR$2&amp;$A8,'EFL2'!$B:$C,MATCH("HOME",'EFL2'!$B$1:$C$1,0),0),"")&amp;IFERROR(VLOOKUP(KR$2&amp;$A8,'UCL2'!$C:$F,MATCH("AWAY",'UCL2'!$C$1:$F$1,0),0),"")&amp;IFERROR(VLOOKUP(KR$2&amp;$A8,'UCL2'!$D:$E,MATCH("HOME",'UCL2'!$D$1:$E$1,0),0),"")&amp;IFERROR(VLOOKUP(KR$2&amp;$A8,'EU2'!$C:$F,MATCH("AWAY",'EU2'!$C$1:$F$1,0),0),"")&amp;IFERROR(VLOOKUP(KR$2&amp;$A8,'EU2'!$D:$E,MATCH("HOME",'EU2'!$D$1:$E$1,0),0),"")&amp;IFERROR(VLOOKUP(KR$2&amp;$A8,'EUC2'!$C:$F,MATCH("AWAY",'EUC2'!$C$1:$F$1,0),0),"")&amp;IFERROR(VLOOKUP(KR$2&amp;$A8,'EUC2'!$D:$E,MATCH("HOME",'EUC2'!$D$1:$E$1,0),0),"")</f>
        <v/>
      </c>
      <c r="KS8" s="25" t="str">
        <f>IFERROR(VLOOKUP(KS$2&amp;$B8,'FPL FIX2'!$N$1:$Q$400,MATCH("HOME",'FPL FIX2'!$N$1:$Q$1,0),0),"")&amp;IFERROR(VLOOKUP(KS$2&amp;$B8,'FPL FIX2'!$O$1:$P$400,MATCH("AWAY",'FPL FIX2'!$O$1:$P$1,0),0),"")&amp;IFERROR(VLOOKUP(KS$2&amp;$A8,'FA2'!$A:$D,MATCH("AWAY",'FA2'!$A$1:$D$1,0),0),"")&amp;IFERROR(VLOOKUP(KS$2&amp;$A8,'FA2'!$B:$C,MATCH("HOME",'FA2'!$B$1:$C$1,0),0),"")&amp;IFERROR(VLOOKUP(KS$2&amp;$A8,'EFL2'!$A:$D,MATCH("AWAY",'EFL2'!$A$1:$D$1,0),0),"")&amp;IFERROR(VLOOKUP(KS$2&amp;$A8,'EFL2'!$B:$C,MATCH("HOME",'EFL2'!$B$1:$C$1,0),0),"")&amp;IFERROR(VLOOKUP(KS$2&amp;$A8,'UCL2'!$C:$F,MATCH("AWAY",'UCL2'!$C$1:$F$1,0),0),"")&amp;IFERROR(VLOOKUP(KS$2&amp;$A8,'UCL2'!$D:$E,MATCH("HOME",'UCL2'!$D$1:$E$1,0),0),"")&amp;IFERROR(VLOOKUP(KS$2&amp;$A8,'EU2'!$C:$F,MATCH("AWAY",'EU2'!$C$1:$F$1,0),0),"")&amp;IFERROR(VLOOKUP(KS$2&amp;$A8,'EU2'!$D:$E,MATCH("HOME",'EU2'!$D$1:$E$1,0),0),"")&amp;IFERROR(VLOOKUP(KS$2&amp;$A8,'EUC2'!$C:$F,MATCH("AWAY",'EUC2'!$C$1:$F$1,0),0),"")&amp;IFERROR(VLOOKUP(KS$2&amp;$A8,'EUC2'!$D:$E,MATCH("HOME",'EUC2'!$D$1:$E$1,0),0),"")</f>
        <v/>
      </c>
      <c r="KT8" s="25" t="str">
        <f>IFERROR(VLOOKUP(KT$2&amp;$B8,'FPL FIX2'!$N$1:$Q$400,MATCH("HOME",'FPL FIX2'!$N$1:$Q$1,0),0),"")&amp;IFERROR(VLOOKUP(KT$2&amp;$B8,'FPL FIX2'!$O$1:$P$400,MATCH("AWAY",'FPL FIX2'!$O$1:$P$1,0),0),"")&amp;IFERROR(VLOOKUP(KT$2&amp;$A8,'FA2'!$A:$D,MATCH("AWAY",'FA2'!$A$1:$D$1,0),0),"")&amp;IFERROR(VLOOKUP(KT$2&amp;$A8,'FA2'!$B:$C,MATCH("HOME",'FA2'!$B$1:$C$1,0),0),"")&amp;IFERROR(VLOOKUP(KT$2&amp;$A8,'EFL2'!$A:$D,MATCH("AWAY",'EFL2'!$A$1:$D$1,0),0),"")&amp;IFERROR(VLOOKUP(KT$2&amp;$A8,'EFL2'!$B:$C,MATCH("HOME",'EFL2'!$B$1:$C$1,0),0),"")&amp;IFERROR(VLOOKUP(KT$2&amp;$A8,'UCL2'!$C:$F,MATCH("AWAY",'UCL2'!$C$1:$F$1,0),0),"")&amp;IFERROR(VLOOKUP(KT$2&amp;$A8,'UCL2'!$D:$E,MATCH("HOME",'UCL2'!$D$1:$E$1,0),0),"")&amp;IFERROR(VLOOKUP(KT$2&amp;$A8,'EU2'!$C:$F,MATCH("AWAY",'EU2'!$C$1:$F$1,0),0),"")&amp;IFERROR(VLOOKUP(KT$2&amp;$A8,'EU2'!$D:$E,MATCH("HOME",'EU2'!$D$1:$E$1,0),0),"")&amp;IFERROR(VLOOKUP(KT$2&amp;$A8,'EUC2'!$C:$F,MATCH("AWAY",'EUC2'!$C$1:$F$1,0),0),"")&amp;IFERROR(VLOOKUP(KT$2&amp;$A8,'EUC2'!$D:$E,MATCH("HOME",'EUC2'!$D$1:$E$1,0),0),"")</f>
        <v/>
      </c>
      <c r="KU8" s="25" t="str">
        <f>IFERROR(VLOOKUP(KU$2&amp;$B8,'FPL FIX2'!$N$1:$Q$400,MATCH("HOME",'FPL FIX2'!$N$1:$Q$1,0),0),"")&amp;IFERROR(VLOOKUP(KU$2&amp;$B8,'FPL FIX2'!$O$1:$P$400,MATCH("AWAY",'FPL FIX2'!$O$1:$P$1,0),0),"")&amp;IFERROR(VLOOKUP(KU$2&amp;$A8,'FA2'!$A:$D,MATCH("AWAY",'FA2'!$A$1:$D$1,0),0),"")&amp;IFERROR(VLOOKUP(KU$2&amp;$A8,'FA2'!$B:$C,MATCH("HOME",'FA2'!$B$1:$C$1,0),0),"")&amp;IFERROR(VLOOKUP(KU$2&amp;$A8,'EFL2'!$A:$D,MATCH("AWAY",'EFL2'!$A$1:$D$1,0),0),"")&amp;IFERROR(VLOOKUP(KU$2&amp;$A8,'EFL2'!$B:$C,MATCH("HOME",'EFL2'!$B$1:$C$1,0),0),"")&amp;IFERROR(VLOOKUP(KU$2&amp;$A8,'UCL2'!$C:$F,MATCH("AWAY",'UCL2'!$C$1:$F$1,0),0),"")&amp;IFERROR(VLOOKUP(KU$2&amp;$A8,'UCL2'!$D:$E,MATCH("HOME",'UCL2'!$D$1:$E$1,0),0),"")&amp;IFERROR(VLOOKUP(KU$2&amp;$A8,'EU2'!$C:$F,MATCH("AWAY",'EU2'!$C$1:$F$1,0),0),"")&amp;IFERROR(VLOOKUP(KU$2&amp;$A8,'EU2'!$D:$E,MATCH("HOME",'EU2'!$D$1:$E$1,0),0),"")&amp;IFERROR(VLOOKUP(KU$2&amp;$A8,'EUC2'!$C:$F,MATCH("AWAY",'EUC2'!$C$1:$F$1,0),0),"")&amp;IFERROR(VLOOKUP(KU$2&amp;$A8,'EUC2'!$D:$E,MATCH("HOME",'EUC2'!$D$1:$E$1,0),0),"")</f>
        <v/>
      </c>
      <c r="KV8" s="25" t="str">
        <f>IFERROR(VLOOKUP(KV$2&amp;$B8,'FPL FIX2'!$N$1:$Q$400,MATCH("HOME",'FPL FIX2'!$N$1:$Q$1,0),0),"")&amp;IFERROR(VLOOKUP(KV$2&amp;$B8,'FPL FIX2'!$O$1:$P$400,MATCH("AWAY",'FPL FIX2'!$O$1:$P$1,0),0),"")&amp;IFERROR(VLOOKUP(KV$2&amp;$A8,'FA2'!$A:$D,MATCH("AWAY",'FA2'!$A$1:$D$1,0),0),"")&amp;IFERROR(VLOOKUP(KV$2&amp;$A8,'FA2'!$B:$C,MATCH("HOME",'FA2'!$B$1:$C$1,0),0),"")&amp;IFERROR(VLOOKUP(KV$2&amp;$A8,'EFL2'!$A:$D,MATCH("AWAY",'EFL2'!$A$1:$D$1,0),0),"")&amp;IFERROR(VLOOKUP(KV$2&amp;$A8,'EFL2'!$B:$C,MATCH("HOME",'EFL2'!$B$1:$C$1,0),0),"")&amp;IFERROR(VLOOKUP(KV$2&amp;$A8,'UCL2'!$C:$F,MATCH("AWAY",'UCL2'!$C$1:$F$1,0),0),"")&amp;IFERROR(VLOOKUP(KV$2&amp;$A8,'UCL2'!$D:$E,MATCH("HOME",'UCL2'!$D$1:$E$1,0),0),"")&amp;IFERROR(VLOOKUP(KV$2&amp;$A8,'EU2'!$C:$F,MATCH("AWAY",'EU2'!$C$1:$F$1,0),0),"")&amp;IFERROR(VLOOKUP(KV$2&amp;$A8,'EU2'!$D:$E,MATCH("HOME",'EU2'!$D$1:$E$1,0),0),"")&amp;IFERROR(VLOOKUP(KV$2&amp;$A8,'EUC2'!$C:$F,MATCH("AWAY",'EUC2'!$C$1:$F$1,0),0),"")&amp;IFERROR(VLOOKUP(KV$2&amp;$A8,'EUC2'!$D:$E,MATCH("HOME",'EUC2'!$D$1:$E$1,0),0),"")</f>
        <v/>
      </c>
      <c r="KW8" s="25" t="str">
        <f>IFERROR(VLOOKUP(KW$2&amp;$B8,'FPL FIX2'!$N$1:$Q$400,MATCH("HOME",'FPL FIX2'!$N$1:$Q$1,0),0),"")&amp;IFERROR(VLOOKUP(KW$2&amp;$B8,'FPL FIX2'!$O$1:$P$400,MATCH("AWAY",'FPL FIX2'!$O$1:$P$1,0),0),"")&amp;IFERROR(VLOOKUP(KW$2&amp;$A8,'FA2'!$A:$D,MATCH("AWAY",'FA2'!$A$1:$D$1,0),0),"")&amp;IFERROR(VLOOKUP(KW$2&amp;$A8,'FA2'!$B:$C,MATCH("HOME",'FA2'!$B$1:$C$1,0),0),"")&amp;IFERROR(VLOOKUP(KW$2&amp;$A8,'EFL2'!$A:$D,MATCH("AWAY",'EFL2'!$A$1:$D$1,0),0),"")&amp;IFERROR(VLOOKUP(KW$2&amp;$A8,'EFL2'!$B:$C,MATCH("HOME",'EFL2'!$B$1:$C$1,0),0),"")&amp;IFERROR(VLOOKUP(KW$2&amp;$A8,'UCL2'!$C:$F,MATCH("AWAY",'UCL2'!$C$1:$F$1,0),0),"")&amp;IFERROR(VLOOKUP(KW$2&amp;$A8,'UCL2'!$D:$E,MATCH("HOME",'UCL2'!$D$1:$E$1,0),0),"")&amp;IFERROR(VLOOKUP(KW$2&amp;$A8,'EU2'!$C:$F,MATCH("AWAY",'EU2'!$C$1:$F$1,0),0),"")&amp;IFERROR(VLOOKUP(KW$2&amp;$A8,'EU2'!$D:$E,MATCH("HOME",'EU2'!$D$1:$E$1,0),0),"")&amp;IFERROR(VLOOKUP(KW$2&amp;$A8,'EUC2'!$C:$F,MATCH("AWAY",'EUC2'!$C$1:$F$1,0),0),"")&amp;IFERROR(VLOOKUP(KW$2&amp;$A8,'EUC2'!$D:$E,MATCH("HOME",'EUC2'!$D$1:$E$1,0),0),"")</f>
        <v/>
      </c>
      <c r="KX8" s="25" t="str">
        <f>IFERROR(VLOOKUP(KX$2&amp;$B8,'FPL FIX2'!$N$1:$Q$400,MATCH("HOME",'FPL FIX2'!$N$1:$Q$1,0),0),"")&amp;IFERROR(VLOOKUP(KX$2&amp;$B8,'FPL FIX2'!$O$1:$P$400,MATCH("AWAY",'FPL FIX2'!$O$1:$P$1,0),0),"")&amp;IFERROR(VLOOKUP(KX$2&amp;$A8,'FA2'!$A:$D,MATCH("AWAY",'FA2'!$A$1:$D$1,0),0),"")&amp;IFERROR(VLOOKUP(KX$2&amp;$A8,'FA2'!$B:$C,MATCH("HOME",'FA2'!$B$1:$C$1,0),0),"")&amp;IFERROR(VLOOKUP(KX$2&amp;$A8,'EFL2'!$A:$D,MATCH("AWAY",'EFL2'!$A$1:$D$1,0),0),"")&amp;IFERROR(VLOOKUP(KX$2&amp;$A8,'EFL2'!$B:$C,MATCH("HOME",'EFL2'!$B$1:$C$1,0),0),"")&amp;IFERROR(VLOOKUP(KX$2&amp;$A8,'UCL2'!$C:$F,MATCH("AWAY",'UCL2'!$C$1:$F$1,0),0),"")&amp;IFERROR(VLOOKUP(KX$2&amp;$A8,'UCL2'!$D:$E,MATCH("HOME",'UCL2'!$D$1:$E$1,0),0),"")&amp;IFERROR(VLOOKUP(KX$2&amp;$A8,'EU2'!$C:$F,MATCH("AWAY",'EU2'!$C$1:$F$1,0),0),"")&amp;IFERROR(VLOOKUP(KX$2&amp;$A8,'EU2'!$D:$E,MATCH("HOME",'EU2'!$D$1:$E$1,0),0),"")&amp;IFERROR(VLOOKUP(KX$2&amp;$A8,'EUC2'!$C:$F,MATCH("AWAY",'EUC2'!$C$1:$F$1,0),0),"")&amp;IFERROR(VLOOKUP(KX$2&amp;$A8,'EUC2'!$D:$E,MATCH("HOME",'EUC2'!$D$1:$E$1,0),0),"")</f>
        <v/>
      </c>
      <c r="KY8" s="25" t="str">
        <f>IFERROR(VLOOKUP(KY$2&amp;$B8,'FPL FIX2'!$N$1:$Q$400,MATCH("HOME",'FPL FIX2'!$N$1:$Q$1,0),0),"")&amp;IFERROR(VLOOKUP(KY$2&amp;$B8,'FPL FIX2'!$O$1:$P$400,MATCH("AWAY",'FPL FIX2'!$O$1:$P$1,0),0),"")&amp;IFERROR(VLOOKUP(KY$2&amp;$A8,'FA2'!$A:$D,MATCH("AWAY",'FA2'!$A$1:$D$1,0),0),"")&amp;IFERROR(VLOOKUP(KY$2&amp;$A8,'FA2'!$B:$C,MATCH("HOME",'FA2'!$B$1:$C$1,0),0),"")&amp;IFERROR(VLOOKUP(KY$2&amp;$A8,'EFL2'!$A:$D,MATCH("AWAY",'EFL2'!$A$1:$D$1,0),0),"")&amp;IFERROR(VLOOKUP(KY$2&amp;$A8,'EFL2'!$B:$C,MATCH("HOME",'EFL2'!$B$1:$C$1,0),0),"")&amp;IFERROR(VLOOKUP(KY$2&amp;$A8,'UCL2'!$C:$F,MATCH("AWAY",'UCL2'!$C$1:$F$1,0),0),"")&amp;IFERROR(VLOOKUP(KY$2&amp;$A8,'UCL2'!$D:$E,MATCH("HOME",'UCL2'!$D$1:$E$1,0),0),"")&amp;IFERROR(VLOOKUP(KY$2&amp;$A8,'EU2'!$C:$F,MATCH("AWAY",'EU2'!$C$1:$F$1,0),0),"")&amp;IFERROR(VLOOKUP(KY$2&amp;$A8,'EU2'!$D:$E,MATCH("HOME",'EU2'!$D$1:$E$1,0),0),"")&amp;IFERROR(VLOOKUP(KY$2&amp;$A8,'EUC2'!$C:$F,MATCH("AWAY",'EUC2'!$C$1:$F$1,0),0),"")&amp;IFERROR(VLOOKUP(KY$2&amp;$A8,'EUC2'!$D:$E,MATCH("HOME",'EUC2'!$D$1:$E$1,0),0),"")</f>
        <v/>
      </c>
      <c r="KZ8" s="25" t="str">
        <f>IFERROR(VLOOKUP(KZ$2&amp;$B8,'FPL FIX2'!$N$1:$Q$400,MATCH("HOME",'FPL FIX2'!$N$1:$Q$1,0),0),"")&amp;IFERROR(VLOOKUP(KZ$2&amp;$B8,'FPL FIX2'!$O$1:$P$400,MATCH("AWAY",'FPL FIX2'!$O$1:$P$1,0),0),"")&amp;IFERROR(VLOOKUP(KZ$2&amp;$A8,'FA2'!$A:$D,MATCH("AWAY",'FA2'!$A$1:$D$1,0),0),"")&amp;IFERROR(VLOOKUP(KZ$2&amp;$A8,'FA2'!$B:$C,MATCH("HOME",'FA2'!$B$1:$C$1,0),0),"")&amp;IFERROR(VLOOKUP(KZ$2&amp;$A8,'EFL2'!$A:$D,MATCH("AWAY",'EFL2'!$A$1:$D$1,0),0),"")&amp;IFERROR(VLOOKUP(KZ$2&amp;$A8,'EFL2'!$B:$C,MATCH("HOME",'EFL2'!$B$1:$C$1,0),0),"")&amp;IFERROR(VLOOKUP(KZ$2&amp;$A8,'UCL2'!$C:$F,MATCH("AWAY",'UCL2'!$C$1:$F$1,0),0),"")&amp;IFERROR(VLOOKUP(KZ$2&amp;$A8,'UCL2'!$D:$E,MATCH("HOME",'UCL2'!$D$1:$E$1,0),0),"")&amp;IFERROR(VLOOKUP(KZ$2&amp;$A8,'EU2'!$C:$F,MATCH("AWAY",'EU2'!$C$1:$F$1,0),0),"")&amp;IFERROR(VLOOKUP(KZ$2&amp;$A8,'EU2'!$D:$E,MATCH("HOME",'EU2'!$D$1:$E$1,0),0),"")&amp;IFERROR(VLOOKUP(KZ$2&amp;$A8,'EUC2'!$C:$F,MATCH("AWAY",'EUC2'!$C$1:$F$1,0),0),"")&amp;IFERROR(VLOOKUP(KZ$2&amp;$A8,'EUC2'!$D:$E,MATCH("HOME",'EUC2'!$D$1:$E$1,0),0),"")</f>
        <v/>
      </c>
      <c r="LA8" s="25" t="str">
        <f>IFERROR(VLOOKUP(LA$2&amp;$B8,'FPL FIX2'!$N$1:$Q$400,MATCH("HOME",'FPL FIX2'!$N$1:$Q$1,0),0),"")&amp;IFERROR(VLOOKUP(LA$2&amp;$B8,'FPL FIX2'!$O$1:$P$400,MATCH("AWAY",'FPL FIX2'!$O$1:$P$1,0),0),"")&amp;IFERROR(VLOOKUP(LA$2&amp;$A8,'FA2'!$A:$D,MATCH("AWAY",'FA2'!$A$1:$D$1,0),0),"")&amp;IFERROR(VLOOKUP(LA$2&amp;$A8,'FA2'!$B:$C,MATCH("HOME",'FA2'!$B$1:$C$1,0),0),"")&amp;IFERROR(VLOOKUP(LA$2&amp;$A8,'EFL2'!$A:$D,MATCH("AWAY",'EFL2'!$A$1:$D$1,0),0),"")&amp;IFERROR(VLOOKUP(LA$2&amp;$A8,'EFL2'!$B:$C,MATCH("HOME",'EFL2'!$B$1:$C$1,0),0),"")&amp;IFERROR(VLOOKUP(LA$2&amp;$A8,'UCL2'!$C:$F,MATCH("AWAY",'UCL2'!$C$1:$F$1,0),0),"")&amp;IFERROR(VLOOKUP(LA$2&amp;$A8,'UCL2'!$D:$E,MATCH("HOME",'UCL2'!$D$1:$E$1,0),0),"")&amp;IFERROR(VLOOKUP(LA$2&amp;$A8,'EU2'!$C:$F,MATCH("AWAY",'EU2'!$C$1:$F$1,0),0),"")&amp;IFERROR(VLOOKUP(LA$2&amp;$A8,'EU2'!$D:$E,MATCH("HOME",'EU2'!$D$1:$E$1,0),0),"")&amp;IFERROR(VLOOKUP(LA$2&amp;$A8,'EUC2'!$C:$F,MATCH("AWAY",'EUC2'!$C$1:$F$1,0),0),"")&amp;IFERROR(VLOOKUP(LA$2&amp;$A8,'EUC2'!$D:$E,MATCH("HOME",'EUC2'!$D$1:$E$1,0),0),"")</f>
        <v/>
      </c>
      <c r="LB8" s="25" t="str">
        <f>IFERROR(VLOOKUP(LB$2&amp;$B8,'FPL FIX2'!$N$1:$Q$400,MATCH("HOME",'FPL FIX2'!$N$1:$Q$1,0),0),"")&amp;IFERROR(VLOOKUP(LB$2&amp;$B8,'FPL FIX2'!$O$1:$P$400,MATCH("AWAY",'FPL FIX2'!$O$1:$P$1,0),0),"")&amp;IFERROR(VLOOKUP(LB$2&amp;$A8,'FA2'!$A:$D,MATCH("AWAY",'FA2'!$A$1:$D$1,0),0),"")&amp;IFERROR(VLOOKUP(LB$2&amp;$A8,'FA2'!$B:$C,MATCH("HOME",'FA2'!$B$1:$C$1,0),0),"")&amp;IFERROR(VLOOKUP(LB$2&amp;$A8,'EFL2'!$A:$D,MATCH("AWAY",'EFL2'!$A$1:$D$1,0),0),"")&amp;IFERROR(VLOOKUP(LB$2&amp;$A8,'EFL2'!$B:$C,MATCH("HOME",'EFL2'!$B$1:$C$1,0),0),"")&amp;IFERROR(VLOOKUP(LB$2&amp;$A8,'UCL2'!$C:$F,MATCH("AWAY",'UCL2'!$C$1:$F$1,0),0),"")&amp;IFERROR(VLOOKUP(LB$2&amp;$A8,'UCL2'!$D:$E,MATCH("HOME",'UCL2'!$D$1:$E$1,0),0),"")&amp;IFERROR(VLOOKUP(LB$2&amp;$A8,'EU2'!$C:$F,MATCH("AWAY",'EU2'!$C$1:$F$1,0),0),"")&amp;IFERROR(VLOOKUP(LB$2&amp;$A8,'EU2'!$D:$E,MATCH("HOME",'EU2'!$D$1:$E$1,0),0),"")&amp;IFERROR(VLOOKUP(LB$2&amp;$A8,'EUC2'!$C:$F,MATCH("AWAY",'EUC2'!$C$1:$F$1,0),0),"")&amp;IFERROR(VLOOKUP(LB$2&amp;$A8,'EUC2'!$D:$E,MATCH("HOME",'EUC2'!$D$1:$E$1,0),0),"")</f>
        <v/>
      </c>
      <c r="LC8" s="25" t="str">
        <f>IFERROR(VLOOKUP(LC$2&amp;$B8,'FPL FIX2'!$N$1:$Q$400,MATCH("HOME",'FPL FIX2'!$N$1:$Q$1,0),0),"")&amp;IFERROR(VLOOKUP(LC$2&amp;$B8,'FPL FIX2'!$O$1:$P$400,MATCH("AWAY",'FPL FIX2'!$O$1:$P$1,0),0),"")&amp;IFERROR(VLOOKUP(LC$2&amp;$A8,'FA2'!$A:$D,MATCH("AWAY",'FA2'!$A$1:$D$1,0),0),"")&amp;IFERROR(VLOOKUP(LC$2&amp;$A8,'FA2'!$B:$C,MATCH("HOME",'FA2'!$B$1:$C$1,0),0),"")&amp;IFERROR(VLOOKUP(LC$2&amp;$A8,'EFL2'!$A:$D,MATCH("AWAY",'EFL2'!$A$1:$D$1,0),0),"")&amp;IFERROR(VLOOKUP(LC$2&amp;$A8,'EFL2'!$B:$C,MATCH("HOME",'EFL2'!$B$1:$C$1,0),0),"")&amp;IFERROR(VLOOKUP(LC$2&amp;$A8,'UCL2'!$C:$F,MATCH("AWAY",'UCL2'!$C$1:$F$1,0),0),"")&amp;IFERROR(VLOOKUP(LC$2&amp;$A8,'UCL2'!$D:$E,MATCH("HOME",'UCL2'!$D$1:$E$1,0),0),"")&amp;IFERROR(VLOOKUP(LC$2&amp;$A8,'EU2'!$C:$F,MATCH("AWAY",'EU2'!$C$1:$F$1,0),0),"")&amp;IFERROR(VLOOKUP(LC$2&amp;$A8,'EU2'!$D:$E,MATCH("HOME",'EU2'!$D$1:$E$1,0),0),"")&amp;IFERROR(VLOOKUP(LC$2&amp;$A8,'EUC2'!$C:$F,MATCH("AWAY",'EUC2'!$C$1:$F$1,0),0),"")&amp;IFERROR(VLOOKUP(LC$2&amp;$A8,'EUC2'!$D:$E,MATCH("HOME",'EUC2'!$D$1:$E$1,0),0),"")</f>
        <v/>
      </c>
      <c r="LD8" s="25" t="str">
        <f>IFERROR(VLOOKUP(LD$2&amp;$B8,'FPL FIX2'!$N$1:$Q$400,MATCH("HOME",'FPL FIX2'!$N$1:$Q$1,0),0),"")&amp;IFERROR(VLOOKUP(LD$2&amp;$B8,'FPL FIX2'!$O$1:$P$400,MATCH("AWAY",'FPL FIX2'!$O$1:$P$1,0),0),"")&amp;IFERROR(VLOOKUP(LD$2&amp;$A8,'FA2'!$A:$D,MATCH("AWAY",'FA2'!$A$1:$D$1,0),0),"")&amp;IFERROR(VLOOKUP(LD$2&amp;$A8,'FA2'!$B:$C,MATCH("HOME",'FA2'!$B$1:$C$1,0),0),"")&amp;IFERROR(VLOOKUP(LD$2&amp;$A8,'EFL2'!$A:$D,MATCH("AWAY",'EFL2'!$A$1:$D$1,0),0),"")&amp;IFERROR(VLOOKUP(LD$2&amp;$A8,'EFL2'!$B:$C,MATCH("HOME",'EFL2'!$B$1:$C$1,0),0),"")&amp;IFERROR(VLOOKUP(LD$2&amp;$A8,'UCL2'!$C:$F,MATCH("AWAY",'UCL2'!$C$1:$F$1,0),0),"")&amp;IFERROR(VLOOKUP(LD$2&amp;$A8,'UCL2'!$D:$E,MATCH("HOME",'UCL2'!$D$1:$E$1,0),0),"")&amp;IFERROR(VLOOKUP(LD$2&amp;$A8,'EU2'!$C:$F,MATCH("AWAY",'EU2'!$C$1:$F$1,0),0),"")&amp;IFERROR(VLOOKUP(LD$2&amp;$A8,'EU2'!$D:$E,MATCH("HOME",'EU2'!$D$1:$E$1,0),0),"")&amp;IFERROR(VLOOKUP(LD$2&amp;$A8,'EUC2'!$C:$F,MATCH("AWAY",'EUC2'!$C$1:$F$1,0),0),"")&amp;IFERROR(VLOOKUP(LD$2&amp;$A8,'EUC2'!$D:$E,MATCH("HOME",'EUC2'!$D$1:$E$1,0),0),"")</f>
        <v/>
      </c>
      <c r="LE8" s="25" t="str">
        <f>IFERROR(VLOOKUP(LE$2&amp;$B8,'FPL FIX2'!$N$1:$Q$400,MATCH("HOME",'FPL FIX2'!$N$1:$Q$1,0),0),"")&amp;IFERROR(VLOOKUP(LE$2&amp;$B8,'FPL FIX2'!$O$1:$P$400,MATCH("AWAY",'FPL FIX2'!$O$1:$P$1,0),0),"")&amp;IFERROR(VLOOKUP(LE$2&amp;$A8,'FA2'!$A:$D,MATCH("AWAY",'FA2'!$A$1:$D$1,0),0),"")&amp;IFERROR(VLOOKUP(LE$2&amp;$A8,'FA2'!$B:$C,MATCH("HOME",'FA2'!$B$1:$C$1,0),0),"")&amp;IFERROR(VLOOKUP(LE$2&amp;$A8,'EFL2'!$A:$D,MATCH("AWAY",'EFL2'!$A$1:$D$1,0),0),"")&amp;IFERROR(VLOOKUP(LE$2&amp;$A8,'EFL2'!$B:$C,MATCH("HOME",'EFL2'!$B$1:$C$1,0),0),"")&amp;IFERROR(VLOOKUP(LE$2&amp;$A8,'UCL2'!$C:$F,MATCH("AWAY",'UCL2'!$C$1:$F$1,0),0),"")&amp;IFERROR(VLOOKUP(LE$2&amp;$A8,'UCL2'!$D:$E,MATCH("HOME",'UCL2'!$D$1:$E$1,0),0),"")&amp;IFERROR(VLOOKUP(LE$2&amp;$A8,'EU2'!$C:$F,MATCH("AWAY",'EU2'!$C$1:$F$1,0),0),"")&amp;IFERROR(VLOOKUP(LE$2&amp;$A8,'EU2'!$D:$E,MATCH("HOME",'EU2'!$D$1:$E$1,0),0),"")&amp;IFERROR(VLOOKUP(LE$2&amp;$A8,'EUC2'!$C:$F,MATCH("AWAY",'EUC2'!$C$1:$F$1,0),0),"")&amp;IFERROR(VLOOKUP(LE$2&amp;$A8,'EUC2'!$D:$E,MATCH("HOME",'EUC2'!$D$1:$E$1,0),0),"")</f>
        <v/>
      </c>
      <c r="LF8" s="25" t="str">
        <f>IFERROR(VLOOKUP(LF$2&amp;$B8,'FPL FIX2'!$N$1:$Q$400,MATCH("HOME",'FPL FIX2'!$N$1:$Q$1,0),0),"")&amp;IFERROR(VLOOKUP(LF$2&amp;$B8,'FPL FIX2'!$O$1:$P$400,MATCH("AWAY",'FPL FIX2'!$O$1:$P$1,0),0),"")&amp;IFERROR(VLOOKUP(LF$2&amp;$A8,'FA2'!$A:$D,MATCH("AWAY",'FA2'!$A$1:$D$1,0),0),"")&amp;IFERROR(VLOOKUP(LF$2&amp;$A8,'FA2'!$B:$C,MATCH("HOME",'FA2'!$B$1:$C$1,0),0),"")&amp;IFERROR(VLOOKUP(LF$2&amp;$A8,'EFL2'!$A:$D,MATCH("AWAY",'EFL2'!$A$1:$D$1,0),0),"")&amp;IFERROR(VLOOKUP(LF$2&amp;$A8,'EFL2'!$B:$C,MATCH("HOME",'EFL2'!$B$1:$C$1,0),0),"")&amp;IFERROR(VLOOKUP(LF$2&amp;$A8,'UCL2'!$C:$F,MATCH("AWAY",'UCL2'!$C$1:$F$1,0),0),"")&amp;IFERROR(VLOOKUP(LF$2&amp;$A8,'UCL2'!$D:$E,MATCH("HOME",'UCL2'!$D$1:$E$1,0),0),"")&amp;IFERROR(VLOOKUP(LF$2&amp;$A8,'EU2'!$C:$F,MATCH("AWAY",'EU2'!$C$1:$F$1,0),0),"")&amp;IFERROR(VLOOKUP(LF$2&amp;$A8,'EU2'!$D:$E,MATCH("HOME",'EU2'!$D$1:$E$1,0),0),"")&amp;IFERROR(VLOOKUP(LF$2&amp;$A8,'EUC2'!$C:$F,MATCH("AWAY",'EUC2'!$C$1:$F$1,0),0),"")&amp;IFERROR(VLOOKUP(LF$2&amp;$A8,'EUC2'!$D:$E,MATCH("HOME",'EUC2'!$D$1:$E$1,0),0),"")</f>
        <v/>
      </c>
      <c r="LG8" s="25" t="str">
        <f>IFERROR(VLOOKUP(LG$2&amp;$B8,'FPL FIX2'!$N$1:$Q$400,MATCH("HOME",'FPL FIX2'!$N$1:$Q$1,0),0),"")&amp;IFERROR(VLOOKUP(LG$2&amp;$B8,'FPL FIX2'!$O$1:$P$400,MATCH("AWAY",'FPL FIX2'!$O$1:$P$1,0),0),"")&amp;IFERROR(VLOOKUP(LG$2&amp;$A8,'FA2'!$A:$D,MATCH("AWAY",'FA2'!$A$1:$D$1,0),0),"")&amp;IFERROR(VLOOKUP(LG$2&amp;$A8,'FA2'!$B:$C,MATCH("HOME",'FA2'!$B$1:$C$1,0),0),"")&amp;IFERROR(VLOOKUP(LG$2&amp;$A8,'EFL2'!$A:$D,MATCH("AWAY",'EFL2'!$A$1:$D$1,0),0),"")&amp;IFERROR(VLOOKUP(LG$2&amp;$A8,'EFL2'!$B:$C,MATCH("HOME",'EFL2'!$B$1:$C$1,0),0),"")&amp;IFERROR(VLOOKUP(LG$2&amp;$A8,'UCL2'!$C:$F,MATCH("AWAY",'UCL2'!$C$1:$F$1,0),0),"")&amp;IFERROR(VLOOKUP(LG$2&amp;$A8,'UCL2'!$D:$E,MATCH("HOME",'UCL2'!$D$1:$E$1,0),0),"")&amp;IFERROR(VLOOKUP(LG$2&amp;$A8,'EU2'!$C:$F,MATCH("AWAY",'EU2'!$C$1:$F$1,0),0),"")&amp;IFERROR(VLOOKUP(LG$2&amp;$A8,'EU2'!$D:$E,MATCH("HOME",'EU2'!$D$1:$E$1,0),0),"")&amp;IFERROR(VLOOKUP(LG$2&amp;$A8,'EUC2'!$C:$F,MATCH("AWAY",'EUC2'!$C$1:$F$1,0),0),"")&amp;IFERROR(VLOOKUP(LG$2&amp;$A8,'EUC2'!$D:$E,MATCH("HOME",'EUC2'!$D$1:$E$1,0),0),"")</f>
        <v/>
      </c>
      <c r="LH8" s="25" t="str">
        <f>IFERROR(VLOOKUP(LH$2&amp;$B8,'FPL FIX2'!$N$1:$Q$400,MATCH("HOME",'FPL FIX2'!$N$1:$Q$1,0),0),"")&amp;IFERROR(VLOOKUP(LH$2&amp;$B8,'FPL FIX2'!$O$1:$P$400,MATCH("AWAY",'FPL FIX2'!$O$1:$P$1,0),0),"")&amp;IFERROR(VLOOKUP(LH$2&amp;$A8,'FA2'!$A:$D,MATCH("AWAY",'FA2'!$A$1:$D$1,0),0),"")&amp;IFERROR(VLOOKUP(LH$2&amp;$A8,'FA2'!$B:$C,MATCH("HOME",'FA2'!$B$1:$C$1,0),0),"")&amp;IFERROR(VLOOKUP(LH$2&amp;$A8,'EFL2'!$A:$D,MATCH("AWAY",'EFL2'!$A$1:$D$1,0),0),"")&amp;IFERROR(VLOOKUP(LH$2&amp;$A8,'EFL2'!$B:$C,MATCH("HOME",'EFL2'!$B$1:$C$1,0),0),"")&amp;IFERROR(VLOOKUP(LH$2&amp;$A8,'UCL2'!$C:$F,MATCH("AWAY",'UCL2'!$C$1:$F$1,0),0),"")&amp;IFERROR(VLOOKUP(LH$2&amp;$A8,'UCL2'!$D:$E,MATCH("HOME",'UCL2'!$D$1:$E$1,0),0),"")&amp;IFERROR(VLOOKUP(LH$2&amp;$A8,'EU2'!$C:$F,MATCH("AWAY",'EU2'!$C$1:$F$1,0),0),"")&amp;IFERROR(VLOOKUP(LH$2&amp;$A8,'EU2'!$D:$E,MATCH("HOME",'EU2'!$D$1:$E$1,0),0),"")&amp;IFERROR(VLOOKUP(LH$2&amp;$A8,'EUC2'!$C:$F,MATCH("AWAY",'EUC2'!$C$1:$F$1,0),0),"")&amp;IFERROR(VLOOKUP(LH$2&amp;$A8,'EUC2'!$D:$E,MATCH("HOME",'EUC2'!$D$1:$E$1,0),0),"")</f>
        <v/>
      </c>
      <c r="LI8" s="25" t="str">
        <f>IFERROR(VLOOKUP(LI$2&amp;$B8,'FPL FIX2'!$N$1:$Q$400,MATCH("HOME",'FPL FIX2'!$N$1:$Q$1,0),0),"")&amp;IFERROR(VLOOKUP(LI$2&amp;$B8,'FPL FIX2'!$O$1:$P$400,MATCH("AWAY",'FPL FIX2'!$O$1:$P$1,0),0),"")&amp;IFERROR(VLOOKUP(LI$2&amp;$A8,'FA2'!$A:$D,MATCH("AWAY",'FA2'!$A$1:$D$1,0),0),"")&amp;IFERROR(VLOOKUP(LI$2&amp;$A8,'FA2'!$B:$C,MATCH("HOME",'FA2'!$B$1:$C$1,0),0),"")&amp;IFERROR(VLOOKUP(LI$2&amp;$A8,'EFL2'!$A:$D,MATCH("AWAY",'EFL2'!$A$1:$D$1,0),0),"")&amp;IFERROR(VLOOKUP(LI$2&amp;$A8,'EFL2'!$B:$C,MATCH("HOME",'EFL2'!$B$1:$C$1,0),0),"")&amp;IFERROR(VLOOKUP(LI$2&amp;$A8,'UCL2'!$C:$F,MATCH("AWAY",'UCL2'!$C$1:$F$1,0),0),"")&amp;IFERROR(VLOOKUP(LI$2&amp;$A8,'UCL2'!$D:$E,MATCH("HOME",'UCL2'!$D$1:$E$1,0),0),"")&amp;IFERROR(VLOOKUP(LI$2&amp;$A8,'EU2'!$C:$F,MATCH("AWAY",'EU2'!$C$1:$F$1,0),0),"")&amp;IFERROR(VLOOKUP(LI$2&amp;$A8,'EU2'!$D:$E,MATCH("HOME",'EU2'!$D$1:$E$1,0),0),"")&amp;IFERROR(VLOOKUP(LI$2&amp;$A8,'EUC2'!$C:$F,MATCH("AWAY",'EUC2'!$C$1:$F$1,0),0),"")&amp;IFERROR(VLOOKUP(LI$2&amp;$A8,'EUC2'!$D:$E,MATCH("HOME",'EUC2'!$D$1:$E$1,0),0),"")</f>
        <v/>
      </c>
      <c r="LJ8" s="25" t="str">
        <f>IFERROR(VLOOKUP(LJ$2&amp;$B8,'FPL FIX2'!$N$1:$Q$400,MATCH("HOME",'FPL FIX2'!$N$1:$Q$1,0),0),"")&amp;IFERROR(VLOOKUP(LJ$2&amp;$B8,'FPL FIX2'!$O$1:$P$400,MATCH("AWAY",'FPL FIX2'!$O$1:$P$1,0),0),"")&amp;IFERROR(VLOOKUP(LJ$2&amp;$A8,'FA2'!$A:$D,MATCH("AWAY",'FA2'!$A$1:$D$1,0),0),"")&amp;IFERROR(VLOOKUP(LJ$2&amp;$A8,'FA2'!$B:$C,MATCH("HOME",'FA2'!$B$1:$C$1,0),0),"")&amp;IFERROR(VLOOKUP(LJ$2&amp;$A8,'EFL2'!$A:$D,MATCH("AWAY",'EFL2'!$A$1:$D$1,0),0),"")&amp;IFERROR(VLOOKUP(LJ$2&amp;$A8,'EFL2'!$B:$C,MATCH("HOME",'EFL2'!$B$1:$C$1,0),0),"")&amp;IFERROR(VLOOKUP(LJ$2&amp;$A8,'UCL2'!$C:$F,MATCH("AWAY",'UCL2'!$C$1:$F$1,0),0),"")&amp;IFERROR(VLOOKUP(LJ$2&amp;$A8,'UCL2'!$D:$E,MATCH("HOME",'UCL2'!$D$1:$E$1,0),0),"")&amp;IFERROR(VLOOKUP(LJ$2&amp;$A8,'EU2'!$C:$F,MATCH("AWAY",'EU2'!$C$1:$F$1,0),0),"")&amp;IFERROR(VLOOKUP(LJ$2&amp;$A8,'EU2'!$D:$E,MATCH("HOME",'EU2'!$D$1:$E$1,0),0),"")&amp;IFERROR(VLOOKUP(LJ$2&amp;$A8,'EUC2'!$C:$F,MATCH("AWAY",'EUC2'!$C$1:$F$1,0),0),"")&amp;IFERROR(VLOOKUP(LJ$2&amp;$A8,'EUC2'!$D:$E,MATCH("HOME",'EUC2'!$D$1:$E$1,0),0),"")</f>
        <v/>
      </c>
      <c r="LK8" s="25" t="str">
        <f>IFERROR(VLOOKUP(LK$2&amp;$B8,'FPL FIX2'!$N$1:$Q$400,MATCH("HOME",'FPL FIX2'!$N$1:$Q$1,0),0),"")&amp;IFERROR(VLOOKUP(LK$2&amp;$B8,'FPL FIX2'!$O$1:$P$400,MATCH("AWAY",'FPL FIX2'!$O$1:$P$1,0),0),"")&amp;IFERROR(VLOOKUP(LK$2&amp;$A8,'FA2'!$A:$D,MATCH("AWAY",'FA2'!$A$1:$D$1,0),0),"")&amp;IFERROR(VLOOKUP(LK$2&amp;$A8,'FA2'!$B:$C,MATCH("HOME",'FA2'!$B$1:$C$1,0),0),"")&amp;IFERROR(VLOOKUP(LK$2&amp;$A8,'EFL2'!$A:$D,MATCH("AWAY",'EFL2'!$A$1:$D$1,0),0),"")&amp;IFERROR(VLOOKUP(LK$2&amp;$A8,'EFL2'!$B:$C,MATCH("HOME",'EFL2'!$B$1:$C$1,0),0),"")&amp;IFERROR(VLOOKUP(LK$2&amp;$A8,'UCL2'!$C:$F,MATCH("AWAY",'UCL2'!$C$1:$F$1,0),0),"")&amp;IFERROR(VLOOKUP(LK$2&amp;$A8,'UCL2'!$D:$E,MATCH("HOME",'UCL2'!$D$1:$E$1,0),0),"")&amp;IFERROR(VLOOKUP(LK$2&amp;$A8,'EU2'!$C:$F,MATCH("AWAY",'EU2'!$C$1:$F$1,0),0),"")&amp;IFERROR(VLOOKUP(LK$2&amp;$A8,'EU2'!$D:$E,MATCH("HOME",'EU2'!$D$1:$E$1,0),0),"")&amp;IFERROR(VLOOKUP(LK$2&amp;$A8,'EUC2'!$C:$F,MATCH("AWAY",'EUC2'!$C$1:$F$1,0),0),"")&amp;IFERROR(VLOOKUP(LK$2&amp;$A8,'EUC2'!$D:$E,MATCH("HOME",'EUC2'!$D$1:$E$1,0),0),"")</f>
        <v/>
      </c>
      <c r="LL8" s="25" t="str">
        <f>IFERROR(VLOOKUP(LL$2&amp;$B8,'FPL FIX2'!$N$1:$Q$400,MATCH("HOME",'FPL FIX2'!$N$1:$Q$1,0),0),"")&amp;IFERROR(VLOOKUP(LL$2&amp;$B8,'FPL FIX2'!$O$1:$P$400,MATCH("AWAY",'FPL FIX2'!$O$1:$P$1,0),0),"")&amp;IFERROR(VLOOKUP(LL$2&amp;$A8,'FA2'!$A:$D,MATCH("AWAY",'FA2'!$A$1:$D$1,0),0),"")&amp;IFERROR(VLOOKUP(LL$2&amp;$A8,'FA2'!$B:$C,MATCH("HOME",'FA2'!$B$1:$C$1,0),0),"")&amp;IFERROR(VLOOKUP(LL$2&amp;$A8,'EFL2'!$A:$D,MATCH("AWAY",'EFL2'!$A$1:$D$1,0),0),"")&amp;IFERROR(VLOOKUP(LL$2&amp;$A8,'EFL2'!$B:$C,MATCH("HOME",'EFL2'!$B$1:$C$1,0),0),"")&amp;IFERROR(VLOOKUP(LL$2&amp;$A8,'UCL2'!$C:$F,MATCH("AWAY",'UCL2'!$C$1:$F$1,0),0),"")&amp;IFERROR(VLOOKUP(LL$2&amp;$A8,'UCL2'!$D:$E,MATCH("HOME",'UCL2'!$D$1:$E$1,0),0),"")&amp;IFERROR(VLOOKUP(LL$2&amp;$A8,'EU2'!$C:$F,MATCH("AWAY",'EU2'!$C$1:$F$1,0),0),"")&amp;IFERROR(VLOOKUP(LL$2&amp;$A8,'EU2'!$D:$E,MATCH("HOME",'EU2'!$D$1:$E$1,0),0),"")&amp;IFERROR(VLOOKUP(LL$2&amp;$A8,'EUC2'!$C:$F,MATCH("AWAY",'EUC2'!$C$1:$F$1,0),0),"")&amp;IFERROR(VLOOKUP(LL$2&amp;$A8,'EUC2'!$D:$E,MATCH("HOME",'EUC2'!$D$1:$E$1,0),0),"")</f>
        <v/>
      </c>
      <c r="LM8" s="25" t="str">
        <f>IFERROR(VLOOKUP(LM$2&amp;$B8,'FPL FIX2'!$N$1:$Q$400,MATCH("HOME",'FPL FIX2'!$N$1:$Q$1,0),0),"")&amp;IFERROR(VLOOKUP(LM$2&amp;$B8,'FPL FIX2'!$O$1:$P$400,MATCH("AWAY",'FPL FIX2'!$O$1:$P$1,0),0),"")&amp;IFERROR(VLOOKUP(LM$2&amp;$A8,'FA2'!$A:$D,MATCH("AWAY",'FA2'!$A$1:$D$1,0),0),"")&amp;IFERROR(VLOOKUP(LM$2&amp;$A8,'FA2'!$B:$C,MATCH("HOME",'FA2'!$B$1:$C$1,0),0),"")&amp;IFERROR(VLOOKUP(LM$2&amp;$A8,'EFL2'!$A:$D,MATCH("AWAY",'EFL2'!$A$1:$D$1,0),0),"")&amp;IFERROR(VLOOKUP(LM$2&amp;$A8,'EFL2'!$B:$C,MATCH("HOME",'EFL2'!$B$1:$C$1,0),0),"")&amp;IFERROR(VLOOKUP(LM$2&amp;$A8,'UCL2'!$C:$F,MATCH("AWAY",'UCL2'!$C$1:$F$1,0),0),"")&amp;IFERROR(VLOOKUP(LM$2&amp;$A8,'UCL2'!$D:$E,MATCH("HOME",'UCL2'!$D$1:$E$1,0),0),"")&amp;IFERROR(VLOOKUP(LM$2&amp;$A8,'EU2'!$C:$F,MATCH("AWAY",'EU2'!$C$1:$F$1,0),0),"")&amp;IFERROR(VLOOKUP(LM$2&amp;$A8,'EU2'!$D:$E,MATCH("HOME",'EU2'!$D$1:$E$1,0),0),"")&amp;IFERROR(VLOOKUP(LM$2&amp;$A8,'EUC2'!$C:$F,MATCH("AWAY",'EUC2'!$C$1:$F$1,0),0),"")&amp;IFERROR(VLOOKUP(LM$2&amp;$A8,'EUC2'!$D:$E,MATCH("HOME",'EUC2'!$D$1:$E$1,0),0),"")</f>
        <v/>
      </c>
      <c r="LN8" s="25" t="str">
        <f>IFERROR(VLOOKUP(LN$2&amp;$B8,'FPL FIX2'!$N$1:$Q$400,MATCH("HOME",'FPL FIX2'!$N$1:$Q$1,0),0),"")&amp;IFERROR(VLOOKUP(LN$2&amp;$B8,'FPL FIX2'!$O$1:$P$400,MATCH("AWAY",'FPL FIX2'!$O$1:$P$1,0),0),"")&amp;IFERROR(VLOOKUP(LN$2&amp;$A8,'FA2'!$A:$D,MATCH("AWAY",'FA2'!$A$1:$D$1,0),0),"")&amp;IFERROR(VLOOKUP(LN$2&amp;$A8,'FA2'!$B:$C,MATCH("HOME",'FA2'!$B$1:$C$1,0),0),"")&amp;IFERROR(VLOOKUP(LN$2&amp;$A8,'EFL2'!$A:$D,MATCH("AWAY",'EFL2'!$A$1:$D$1,0),0),"")&amp;IFERROR(VLOOKUP(LN$2&amp;$A8,'EFL2'!$B:$C,MATCH("HOME",'EFL2'!$B$1:$C$1,0),0),"")&amp;IFERROR(VLOOKUP(LN$2&amp;$A8,'UCL2'!$C:$F,MATCH("AWAY",'UCL2'!$C$1:$F$1,0),0),"")&amp;IFERROR(VLOOKUP(LN$2&amp;$A8,'UCL2'!$D:$E,MATCH("HOME",'UCL2'!$D$1:$E$1,0),0),"")&amp;IFERROR(VLOOKUP(LN$2&amp;$A8,'EU2'!$C:$F,MATCH("AWAY",'EU2'!$C$1:$F$1,0),0),"")&amp;IFERROR(VLOOKUP(LN$2&amp;$A8,'EU2'!$D:$E,MATCH("HOME",'EU2'!$D$1:$E$1,0),0),"")&amp;IFERROR(VLOOKUP(LN$2&amp;$A8,'EUC2'!$C:$F,MATCH("AWAY",'EUC2'!$C$1:$F$1,0),0),"")&amp;IFERROR(VLOOKUP(LN$2&amp;$A8,'EUC2'!$D:$E,MATCH("HOME",'EUC2'!$D$1:$E$1,0),0),"")</f>
        <v/>
      </c>
      <c r="LO8" s="25" t="str">
        <f>IFERROR(VLOOKUP(LO$2&amp;$B8,'FPL FIX2'!$N$1:$Q$400,MATCH("HOME",'FPL FIX2'!$N$1:$Q$1,0),0),"")&amp;IFERROR(VLOOKUP(LO$2&amp;$B8,'FPL FIX2'!$O$1:$P$400,MATCH("AWAY",'FPL FIX2'!$O$1:$P$1,0),0),"")&amp;IFERROR(VLOOKUP(LO$2&amp;$A8,'FA2'!$A:$D,MATCH("AWAY",'FA2'!$A$1:$D$1,0),0),"")&amp;IFERROR(VLOOKUP(LO$2&amp;$A8,'FA2'!$B:$C,MATCH("HOME",'FA2'!$B$1:$C$1,0),0),"")&amp;IFERROR(VLOOKUP(LO$2&amp;$A8,'EFL2'!$A:$D,MATCH("AWAY",'EFL2'!$A$1:$D$1,0),0),"")&amp;IFERROR(VLOOKUP(LO$2&amp;$A8,'EFL2'!$B:$C,MATCH("HOME",'EFL2'!$B$1:$C$1,0),0),"")&amp;IFERROR(VLOOKUP(LO$2&amp;$A8,'UCL2'!$C:$F,MATCH("AWAY",'UCL2'!$C$1:$F$1,0),0),"")&amp;IFERROR(VLOOKUP(LO$2&amp;$A8,'UCL2'!$D:$E,MATCH("HOME",'UCL2'!$D$1:$E$1,0),0),"")&amp;IFERROR(VLOOKUP(LO$2&amp;$A8,'EU2'!$C:$F,MATCH("AWAY",'EU2'!$C$1:$F$1,0),0),"")&amp;IFERROR(VLOOKUP(LO$2&amp;$A8,'EU2'!$D:$E,MATCH("HOME",'EU2'!$D$1:$E$1,0),0),"")&amp;IFERROR(VLOOKUP(LO$2&amp;$A8,'EUC2'!$C:$F,MATCH("AWAY",'EUC2'!$C$1:$F$1,0),0),"")&amp;IFERROR(VLOOKUP(LO$2&amp;$A8,'EUC2'!$D:$E,MATCH("HOME",'EUC2'!$D$1:$E$1,0),0),"")</f>
        <v/>
      </c>
      <c r="LP8" s="25" t="str">
        <f>IFERROR(VLOOKUP(LP$2&amp;$B8,'FPL FIX2'!$N$1:$Q$400,MATCH("HOME",'FPL FIX2'!$N$1:$Q$1,0),0),"")&amp;IFERROR(VLOOKUP(LP$2&amp;$B8,'FPL FIX2'!$O$1:$P$400,MATCH("AWAY",'FPL FIX2'!$O$1:$P$1,0),0),"")&amp;IFERROR(VLOOKUP(LP$2&amp;$A8,'FA2'!$A:$D,MATCH("AWAY",'FA2'!$A$1:$D$1,0),0),"")&amp;IFERROR(VLOOKUP(LP$2&amp;$A8,'FA2'!$B:$C,MATCH("HOME",'FA2'!$B$1:$C$1,0),0),"")&amp;IFERROR(VLOOKUP(LP$2&amp;$A8,'EFL2'!$A:$D,MATCH("AWAY",'EFL2'!$A$1:$D$1,0),0),"")&amp;IFERROR(VLOOKUP(LP$2&amp;$A8,'EFL2'!$B:$C,MATCH("HOME",'EFL2'!$B$1:$C$1,0),0),"")&amp;IFERROR(VLOOKUP(LP$2&amp;$A8,'UCL2'!$C:$F,MATCH("AWAY",'UCL2'!$C$1:$F$1,0),0),"")&amp;IFERROR(VLOOKUP(LP$2&amp;$A8,'UCL2'!$D:$E,MATCH("HOME",'UCL2'!$D$1:$E$1,0),0),"")&amp;IFERROR(VLOOKUP(LP$2&amp;$A8,'EU2'!$C:$F,MATCH("AWAY",'EU2'!$C$1:$F$1,0),0),"")&amp;IFERROR(VLOOKUP(LP$2&amp;$A8,'EU2'!$D:$E,MATCH("HOME",'EU2'!$D$1:$E$1,0),0),"")&amp;IFERROR(VLOOKUP(LP$2&amp;$A8,'EUC2'!$C:$F,MATCH("AWAY",'EUC2'!$C$1:$F$1,0),0),"")&amp;IFERROR(VLOOKUP(LP$2&amp;$A8,'EUC2'!$D:$E,MATCH("HOME",'EUC2'!$D$1:$E$1,0),0),"")</f>
        <v/>
      </c>
      <c r="LQ8" s="25" t="str">
        <f>IFERROR(VLOOKUP(LQ$2&amp;$B8,'FPL FIX2'!$N$1:$Q$400,MATCH("HOME",'FPL FIX2'!$N$1:$Q$1,0),0),"")&amp;IFERROR(VLOOKUP(LQ$2&amp;$B8,'FPL FIX2'!$O$1:$P$400,MATCH("AWAY",'FPL FIX2'!$O$1:$P$1,0),0),"")&amp;IFERROR(VLOOKUP(LQ$2&amp;$A8,'FA2'!$A:$D,MATCH("AWAY",'FA2'!$A$1:$D$1,0),0),"")&amp;IFERROR(VLOOKUP(LQ$2&amp;$A8,'FA2'!$B:$C,MATCH("HOME",'FA2'!$B$1:$C$1,0),0),"")&amp;IFERROR(VLOOKUP(LQ$2&amp;$A8,'EFL2'!$A:$D,MATCH("AWAY",'EFL2'!$A$1:$D$1,0),0),"")&amp;IFERROR(VLOOKUP(LQ$2&amp;$A8,'EFL2'!$B:$C,MATCH("HOME",'EFL2'!$B$1:$C$1,0),0),"")&amp;IFERROR(VLOOKUP(LQ$2&amp;$A8,'UCL2'!$C:$F,MATCH("AWAY",'UCL2'!$C$1:$F$1,0),0),"")&amp;IFERROR(VLOOKUP(LQ$2&amp;$A8,'UCL2'!$D:$E,MATCH("HOME",'UCL2'!$D$1:$E$1,0),0),"")&amp;IFERROR(VLOOKUP(LQ$2&amp;$A8,'EU2'!$C:$F,MATCH("AWAY",'EU2'!$C$1:$F$1,0),0),"")&amp;IFERROR(VLOOKUP(LQ$2&amp;$A8,'EU2'!$D:$E,MATCH("HOME",'EU2'!$D$1:$E$1,0),0),"")&amp;IFERROR(VLOOKUP(LQ$2&amp;$A8,'EUC2'!$C:$F,MATCH("AWAY",'EUC2'!$C$1:$F$1,0),0),"")&amp;IFERROR(VLOOKUP(LQ$2&amp;$A8,'EUC2'!$D:$E,MATCH("HOME",'EUC2'!$D$1:$E$1,0),0),"")</f>
        <v/>
      </c>
      <c r="LR8" s="25" t="str">
        <f>IFERROR(VLOOKUP(LR$2&amp;$B8,'FPL FIX2'!$N$1:$Q$400,MATCH("HOME",'FPL FIX2'!$N$1:$Q$1,0),0),"")&amp;IFERROR(VLOOKUP(LR$2&amp;$B8,'FPL FIX2'!$O$1:$P$400,MATCH("AWAY",'FPL FIX2'!$O$1:$P$1,0),0),"")&amp;IFERROR(VLOOKUP(LR$2&amp;$A8,'FA2'!$A:$D,MATCH("AWAY",'FA2'!$A$1:$D$1,0),0),"")&amp;IFERROR(VLOOKUP(LR$2&amp;$A8,'FA2'!$B:$C,MATCH("HOME",'FA2'!$B$1:$C$1,0),0),"")&amp;IFERROR(VLOOKUP(LR$2&amp;$A8,'EFL2'!$A:$D,MATCH("AWAY",'EFL2'!$A$1:$D$1,0),0),"")&amp;IFERROR(VLOOKUP(LR$2&amp;$A8,'EFL2'!$B:$C,MATCH("HOME",'EFL2'!$B$1:$C$1,0),0),"")&amp;IFERROR(VLOOKUP(LR$2&amp;$A8,'UCL2'!$C:$F,MATCH("AWAY",'UCL2'!$C$1:$F$1,0),0),"")&amp;IFERROR(VLOOKUP(LR$2&amp;$A8,'UCL2'!$D:$E,MATCH("HOME",'UCL2'!$D$1:$E$1,0),0),"")&amp;IFERROR(VLOOKUP(LR$2&amp;$A8,'EU2'!$C:$F,MATCH("AWAY",'EU2'!$C$1:$F$1,0),0),"")&amp;IFERROR(VLOOKUP(LR$2&amp;$A8,'EU2'!$D:$E,MATCH("HOME",'EU2'!$D$1:$E$1,0),0),"")&amp;IFERROR(VLOOKUP(LR$2&amp;$A8,'EUC2'!$C:$F,MATCH("AWAY",'EUC2'!$C$1:$F$1,0),0),"")&amp;IFERROR(VLOOKUP(LR$2&amp;$A8,'EUC2'!$D:$E,MATCH("HOME",'EUC2'!$D$1:$E$1,0),0),"")</f>
        <v/>
      </c>
      <c r="LS8" s="25" t="str">
        <f>IFERROR(VLOOKUP(LS$2&amp;$B8,'FPL FIX2'!$N$1:$Q$400,MATCH("HOME",'FPL FIX2'!$N$1:$Q$1,0),0),"")&amp;IFERROR(VLOOKUP(LS$2&amp;$B8,'FPL FIX2'!$O$1:$P$400,MATCH("AWAY",'FPL FIX2'!$O$1:$P$1,0),0),"")&amp;IFERROR(VLOOKUP(LS$2&amp;$A8,'FA2'!$A:$D,MATCH("AWAY",'FA2'!$A$1:$D$1,0),0),"")&amp;IFERROR(VLOOKUP(LS$2&amp;$A8,'FA2'!$B:$C,MATCH("HOME",'FA2'!$B$1:$C$1,0),0),"")&amp;IFERROR(VLOOKUP(LS$2&amp;$A8,'EFL2'!$A:$D,MATCH("AWAY",'EFL2'!$A$1:$D$1,0),0),"")&amp;IFERROR(VLOOKUP(LS$2&amp;$A8,'EFL2'!$B:$C,MATCH("HOME",'EFL2'!$B$1:$C$1,0),0),"")&amp;IFERROR(VLOOKUP(LS$2&amp;$A8,'UCL2'!$C:$F,MATCH("AWAY",'UCL2'!$C$1:$F$1,0),0),"")&amp;IFERROR(VLOOKUP(LS$2&amp;$A8,'UCL2'!$D:$E,MATCH("HOME",'UCL2'!$D$1:$E$1,0),0),"")&amp;IFERROR(VLOOKUP(LS$2&amp;$A8,'EU2'!$C:$F,MATCH("AWAY",'EU2'!$C$1:$F$1,0),0),"")&amp;IFERROR(VLOOKUP(LS$2&amp;$A8,'EU2'!$D:$E,MATCH("HOME",'EU2'!$D$1:$E$1,0),0),"")&amp;IFERROR(VLOOKUP(LS$2&amp;$A8,'EUC2'!$C:$F,MATCH("AWAY",'EUC2'!$C$1:$F$1,0),0),"")&amp;IFERROR(VLOOKUP(LS$2&amp;$A8,'EUC2'!$D:$E,MATCH("HOME",'EUC2'!$D$1:$E$1,0),0),"")</f>
        <v/>
      </c>
      <c r="LT8" s="25" t="str">
        <f>IFERROR(VLOOKUP(LT$2&amp;$B8,'FPL FIX2'!$N$1:$Q$400,MATCH("HOME",'FPL FIX2'!$N$1:$Q$1,0),0),"")&amp;IFERROR(VLOOKUP(LT$2&amp;$B8,'FPL FIX2'!$O$1:$P$400,MATCH("AWAY",'FPL FIX2'!$O$1:$P$1,0),0),"")&amp;IFERROR(VLOOKUP(LT$2&amp;$A8,'FA2'!$A:$D,MATCH("AWAY",'FA2'!$A$1:$D$1,0),0),"")&amp;IFERROR(VLOOKUP(LT$2&amp;$A8,'FA2'!$B:$C,MATCH("HOME",'FA2'!$B$1:$C$1,0),0),"")&amp;IFERROR(VLOOKUP(LT$2&amp;$A8,'EFL2'!$A:$D,MATCH("AWAY",'EFL2'!$A$1:$D$1,0),0),"")&amp;IFERROR(VLOOKUP(LT$2&amp;$A8,'EFL2'!$B:$C,MATCH("HOME",'EFL2'!$B$1:$C$1,0),0),"")&amp;IFERROR(VLOOKUP(LT$2&amp;$A8,'UCL2'!$C:$F,MATCH("AWAY",'UCL2'!$C$1:$F$1,0),0),"")&amp;IFERROR(VLOOKUP(LT$2&amp;$A8,'UCL2'!$D:$E,MATCH("HOME",'UCL2'!$D$1:$E$1,0),0),"")&amp;IFERROR(VLOOKUP(LT$2&amp;$A8,'EU2'!$C:$F,MATCH("AWAY",'EU2'!$C$1:$F$1,0),0),"")&amp;IFERROR(VLOOKUP(LT$2&amp;$A8,'EU2'!$D:$E,MATCH("HOME",'EU2'!$D$1:$E$1,0),0),"")&amp;IFERROR(VLOOKUP(LT$2&amp;$A8,'EUC2'!$C:$F,MATCH("AWAY",'EUC2'!$C$1:$F$1,0),0),"")&amp;IFERROR(VLOOKUP(LT$2&amp;$A8,'EUC2'!$D:$E,MATCH("HOME",'EUC2'!$D$1:$E$1,0),0),"")</f>
        <v/>
      </c>
      <c r="LU8" s="25" t="str">
        <f>IFERROR(VLOOKUP(LU$2&amp;$B8,'FPL FIX2'!$N$1:$Q$400,MATCH("HOME",'FPL FIX2'!$N$1:$Q$1,0),0),"")&amp;IFERROR(VLOOKUP(LU$2&amp;$B8,'FPL FIX2'!$O$1:$P$400,MATCH("AWAY",'FPL FIX2'!$O$1:$P$1,0),0),"")&amp;IFERROR(VLOOKUP(LU$2&amp;$A8,'FA2'!$A:$D,MATCH("AWAY",'FA2'!$A$1:$D$1,0),0),"")&amp;IFERROR(VLOOKUP(LU$2&amp;$A8,'FA2'!$B:$C,MATCH("HOME",'FA2'!$B$1:$C$1,0),0),"")&amp;IFERROR(VLOOKUP(LU$2&amp;$A8,'EFL2'!$A:$D,MATCH("AWAY",'EFL2'!$A$1:$D$1,0),0),"")&amp;IFERROR(VLOOKUP(LU$2&amp;$A8,'EFL2'!$B:$C,MATCH("HOME",'EFL2'!$B$1:$C$1,0),0),"")&amp;IFERROR(VLOOKUP(LU$2&amp;$A8,'UCL2'!$C:$F,MATCH("AWAY",'UCL2'!$C$1:$F$1,0),0),"")&amp;IFERROR(VLOOKUP(LU$2&amp;$A8,'UCL2'!$D:$E,MATCH("HOME",'UCL2'!$D$1:$E$1,0),0),"")&amp;IFERROR(VLOOKUP(LU$2&amp;$A8,'EU2'!$C:$F,MATCH("AWAY",'EU2'!$C$1:$F$1,0),0),"")&amp;IFERROR(VLOOKUP(LU$2&amp;$A8,'EU2'!$D:$E,MATCH("HOME",'EU2'!$D$1:$E$1,0),0),"")&amp;IFERROR(VLOOKUP(LU$2&amp;$A8,'EUC2'!$C:$F,MATCH("AWAY",'EUC2'!$C$1:$F$1,0),0),"")&amp;IFERROR(VLOOKUP(LU$2&amp;$A8,'EUC2'!$D:$E,MATCH("HOME",'EUC2'!$D$1:$E$1,0),0),"")</f>
        <v/>
      </c>
      <c r="LV8" s="25" t="str">
        <f>IFERROR(VLOOKUP(LV$2&amp;$B8,'FPL FIX2'!$N$1:$Q$400,MATCH("HOME",'FPL FIX2'!$N$1:$Q$1,0),0),"")&amp;IFERROR(VLOOKUP(LV$2&amp;$B8,'FPL FIX2'!$O$1:$P$400,MATCH("AWAY",'FPL FIX2'!$O$1:$P$1,0),0),"")&amp;IFERROR(VLOOKUP(LV$2&amp;$A8,'FA2'!$A:$D,MATCH("AWAY",'FA2'!$A$1:$D$1,0),0),"")&amp;IFERROR(VLOOKUP(LV$2&amp;$A8,'FA2'!$B:$C,MATCH("HOME",'FA2'!$B$1:$C$1,0),0),"")&amp;IFERROR(VLOOKUP(LV$2&amp;$A8,'EFL2'!$A:$D,MATCH("AWAY",'EFL2'!$A$1:$D$1,0),0),"")&amp;IFERROR(VLOOKUP(LV$2&amp;$A8,'EFL2'!$B:$C,MATCH("HOME",'EFL2'!$B$1:$C$1,0),0),"")&amp;IFERROR(VLOOKUP(LV$2&amp;$A8,'UCL2'!$C:$F,MATCH("AWAY",'UCL2'!$C$1:$F$1,0),0),"")&amp;IFERROR(VLOOKUP(LV$2&amp;$A8,'UCL2'!$D:$E,MATCH("HOME",'UCL2'!$D$1:$E$1,0),0),"")&amp;IFERROR(VLOOKUP(LV$2&amp;$A8,'EU2'!$C:$F,MATCH("AWAY",'EU2'!$C$1:$F$1,0),0),"")&amp;IFERROR(VLOOKUP(LV$2&amp;$A8,'EU2'!$D:$E,MATCH("HOME",'EU2'!$D$1:$E$1,0),0),"")&amp;IFERROR(VLOOKUP(LV$2&amp;$A8,'EUC2'!$C:$F,MATCH("AWAY",'EUC2'!$C$1:$F$1,0),0),"")&amp;IFERROR(VLOOKUP(LV$2&amp;$A8,'EUC2'!$D:$E,MATCH("HOME",'EUC2'!$D$1:$E$1,0),0),"")</f>
        <v/>
      </c>
      <c r="LW8" s="25" t="str">
        <f>IFERROR(VLOOKUP(LW$2&amp;$B8,'FPL FIX2'!$N$1:$Q$400,MATCH("HOME",'FPL FIX2'!$N$1:$Q$1,0),0),"")&amp;IFERROR(VLOOKUP(LW$2&amp;$B8,'FPL FIX2'!$O$1:$P$400,MATCH("AWAY",'FPL FIX2'!$O$1:$P$1,0),0),"")&amp;IFERROR(VLOOKUP(LW$2&amp;$A8,'FA2'!$A:$D,MATCH("AWAY",'FA2'!$A$1:$D$1,0),0),"")&amp;IFERROR(VLOOKUP(LW$2&amp;$A8,'FA2'!$B:$C,MATCH("HOME",'FA2'!$B$1:$C$1,0),0),"")&amp;IFERROR(VLOOKUP(LW$2&amp;$A8,'EFL2'!$A:$D,MATCH("AWAY",'EFL2'!$A$1:$D$1,0),0),"")&amp;IFERROR(VLOOKUP(LW$2&amp;$A8,'EFL2'!$B:$C,MATCH("HOME",'EFL2'!$B$1:$C$1,0),0),"")&amp;IFERROR(VLOOKUP(LW$2&amp;$A8,'UCL2'!$C:$F,MATCH("AWAY",'UCL2'!$C$1:$F$1,0),0),"")&amp;IFERROR(VLOOKUP(LW$2&amp;$A8,'UCL2'!$D:$E,MATCH("HOME",'UCL2'!$D$1:$E$1,0),0),"")&amp;IFERROR(VLOOKUP(LW$2&amp;$A8,'EU2'!$C:$F,MATCH("AWAY",'EU2'!$C$1:$F$1,0),0),"")&amp;IFERROR(VLOOKUP(LW$2&amp;$A8,'EU2'!$D:$E,MATCH("HOME",'EU2'!$D$1:$E$1,0),0),"")&amp;IFERROR(VLOOKUP(LW$2&amp;$A8,'EUC2'!$C:$F,MATCH("AWAY",'EUC2'!$C$1:$F$1,0),0),"")&amp;IFERROR(VLOOKUP(LW$2&amp;$A8,'EUC2'!$D:$E,MATCH("HOME",'EUC2'!$D$1:$E$1,0),0),"")</f>
        <v/>
      </c>
      <c r="LX8" s="25" t="str">
        <f>IFERROR(VLOOKUP(LX$2&amp;$B8,'FPL FIX2'!$N$1:$Q$400,MATCH("HOME",'FPL FIX2'!$N$1:$Q$1,0),0),"")&amp;IFERROR(VLOOKUP(LX$2&amp;$B8,'FPL FIX2'!$O$1:$P$400,MATCH("AWAY",'FPL FIX2'!$O$1:$P$1,0),0),"")&amp;IFERROR(VLOOKUP(LX$2&amp;$A8,'FA2'!$A:$D,MATCH("AWAY",'FA2'!$A$1:$D$1,0),0),"")&amp;IFERROR(VLOOKUP(LX$2&amp;$A8,'FA2'!$B:$C,MATCH("HOME",'FA2'!$B$1:$C$1,0),0),"")&amp;IFERROR(VLOOKUP(LX$2&amp;$A8,'EFL2'!$A:$D,MATCH("AWAY",'EFL2'!$A$1:$D$1,0),0),"")&amp;IFERROR(VLOOKUP(LX$2&amp;$A8,'EFL2'!$B:$C,MATCH("HOME",'EFL2'!$B$1:$C$1,0),0),"")&amp;IFERROR(VLOOKUP(LX$2&amp;$A8,'UCL2'!$C:$F,MATCH("AWAY",'UCL2'!$C$1:$F$1,0),0),"")&amp;IFERROR(VLOOKUP(LX$2&amp;$A8,'UCL2'!$D:$E,MATCH("HOME",'UCL2'!$D$1:$E$1,0),0),"")&amp;IFERROR(VLOOKUP(LX$2&amp;$A8,'EU2'!$C:$F,MATCH("AWAY",'EU2'!$C$1:$F$1,0),0),"")&amp;IFERROR(VLOOKUP(LX$2&amp;$A8,'EU2'!$D:$E,MATCH("HOME",'EU2'!$D$1:$E$1,0),0),"")&amp;IFERROR(VLOOKUP(LX$2&amp;$A8,'EUC2'!$C:$F,MATCH("AWAY",'EUC2'!$C$1:$F$1,0),0),"")&amp;IFERROR(VLOOKUP(LX$2&amp;$A8,'EUC2'!$D:$E,MATCH("HOME",'EUC2'!$D$1:$E$1,0),0),"")</f>
        <v/>
      </c>
      <c r="LY8" s="25" t="str">
        <f>IFERROR(VLOOKUP(LY$2&amp;$B8,'FPL FIX2'!$N$1:$Q$400,MATCH("HOME",'FPL FIX2'!$N$1:$Q$1,0),0),"")&amp;IFERROR(VLOOKUP(LY$2&amp;$B8,'FPL FIX2'!$O$1:$P$400,MATCH("AWAY",'FPL FIX2'!$O$1:$P$1,0),0),"")&amp;IFERROR(VLOOKUP(LY$2&amp;$A8,'FA2'!$A:$D,MATCH("AWAY",'FA2'!$A$1:$D$1,0),0),"")&amp;IFERROR(VLOOKUP(LY$2&amp;$A8,'FA2'!$B:$C,MATCH("HOME",'FA2'!$B$1:$C$1,0),0),"")&amp;IFERROR(VLOOKUP(LY$2&amp;$A8,'EFL2'!$A:$D,MATCH("AWAY",'EFL2'!$A$1:$D$1,0),0),"")&amp;IFERROR(VLOOKUP(LY$2&amp;$A8,'EFL2'!$B:$C,MATCH("HOME",'EFL2'!$B$1:$C$1,0),0),"")&amp;IFERROR(VLOOKUP(LY$2&amp;$A8,'UCL2'!$C:$F,MATCH("AWAY",'UCL2'!$C$1:$F$1,0),0),"")&amp;IFERROR(VLOOKUP(LY$2&amp;$A8,'UCL2'!$D:$E,MATCH("HOME",'UCL2'!$D$1:$E$1,0),0),"")&amp;IFERROR(VLOOKUP(LY$2&amp;$A8,'EU2'!$C:$F,MATCH("AWAY",'EU2'!$C$1:$F$1,0),0),"")&amp;IFERROR(VLOOKUP(LY$2&amp;$A8,'EU2'!$D:$E,MATCH("HOME",'EU2'!$D$1:$E$1,0),0),"")&amp;IFERROR(VLOOKUP(LY$2&amp;$A8,'EUC2'!$C:$F,MATCH("AWAY",'EUC2'!$C$1:$F$1,0),0),"")&amp;IFERROR(VLOOKUP(LY$2&amp;$A8,'EUC2'!$D:$E,MATCH("HOME",'EUC2'!$D$1:$E$1,0),0),"")</f>
        <v/>
      </c>
      <c r="LZ8" s="25" t="str">
        <f>IFERROR(VLOOKUP(LZ$2&amp;$B8,'FPL FIX2'!$N$1:$Q$400,MATCH("HOME",'FPL FIX2'!$N$1:$Q$1,0),0),"")&amp;IFERROR(VLOOKUP(LZ$2&amp;$B8,'FPL FIX2'!$O$1:$P$400,MATCH("AWAY",'FPL FIX2'!$O$1:$P$1,0),0),"")&amp;IFERROR(VLOOKUP(LZ$2&amp;$A8,'FA2'!$A:$D,MATCH("AWAY",'FA2'!$A$1:$D$1,0),0),"")&amp;IFERROR(VLOOKUP(LZ$2&amp;$A8,'FA2'!$B:$C,MATCH("HOME",'FA2'!$B$1:$C$1,0),0),"")&amp;IFERROR(VLOOKUP(LZ$2&amp;$A8,'EFL2'!$A:$D,MATCH("AWAY",'EFL2'!$A$1:$D$1,0),0),"")&amp;IFERROR(VLOOKUP(LZ$2&amp;$A8,'EFL2'!$B:$C,MATCH("HOME",'EFL2'!$B$1:$C$1,0),0),"")&amp;IFERROR(VLOOKUP(LZ$2&amp;$A8,'UCL2'!$C:$F,MATCH("AWAY",'UCL2'!$C$1:$F$1,0),0),"")&amp;IFERROR(VLOOKUP(LZ$2&amp;$A8,'UCL2'!$D:$E,MATCH("HOME",'UCL2'!$D$1:$E$1,0),0),"")&amp;IFERROR(VLOOKUP(LZ$2&amp;$A8,'EU2'!$C:$F,MATCH("AWAY",'EU2'!$C$1:$F$1,0),0),"")&amp;IFERROR(VLOOKUP(LZ$2&amp;$A8,'EU2'!$D:$E,MATCH("HOME",'EU2'!$D$1:$E$1,0),0),"")&amp;IFERROR(VLOOKUP(LZ$2&amp;$A8,'EUC2'!$C:$F,MATCH("AWAY",'EUC2'!$C$1:$F$1,0),0),"")&amp;IFERROR(VLOOKUP(LZ$2&amp;$A8,'EUC2'!$D:$E,MATCH("HOME",'EUC2'!$D$1:$E$1,0),0),"")</f>
        <v/>
      </c>
      <c r="MA8" s="25" t="str">
        <f>IFERROR(VLOOKUP(MA$2&amp;$B8,'FPL FIX2'!$N$1:$Q$400,MATCH("HOME",'FPL FIX2'!$N$1:$Q$1,0),0),"")&amp;IFERROR(VLOOKUP(MA$2&amp;$B8,'FPL FIX2'!$O$1:$P$400,MATCH("AWAY",'FPL FIX2'!$O$1:$P$1,0),0),"")&amp;IFERROR(VLOOKUP(MA$2&amp;$A8,'FA2'!$A:$D,MATCH("AWAY",'FA2'!$A$1:$D$1,0),0),"")&amp;IFERROR(VLOOKUP(MA$2&amp;$A8,'FA2'!$B:$C,MATCH("HOME",'FA2'!$B$1:$C$1,0),0),"")&amp;IFERROR(VLOOKUP(MA$2&amp;$A8,'EFL2'!$A:$D,MATCH("AWAY",'EFL2'!$A$1:$D$1,0),0),"")&amp;IFERROR(VLOOKUP(MA$2&amp;$A8,'EFL2'!$B:$C,MATCH("HOME",'EFL2'!$B$1:$C$1,0),0),"")&amp;IFERROR(VLOOKUP(MA$2&amp;$A8,'UCL2'!$C:$F,MATCH("AWAY",'UCL2'!$C$1:$F$1,0),0),"")&amp;IFERROR(VLOOKUP(MA$2&amp;$A8,'UCL2'!$D:$E,MATCH("HOME",'UCL2'!$D$1:$E$1,0),0),"")&amp;IFERROR(VLOOKUP(MA$2&amp;$A8,'EU2'!$C:$F,MATCH("AWAY",'EU2'!$C$1:$F$1,0),0),"")&amp;IFERROR(VLOOKUP(MA$2&amp;$A8,'EU2'!$D:$E,MATCH("HOME",'EU2'!$D$1:$E$1,0),0),"")&amp;IFERROR(VLOOKUP(MA$2&amp;$A8,'EUC2'!$C:$F,MATCH("AWAY",'EUC2'!$C$1:$F$1,0),0),"")&amp;IFERROR(VLOOKUP(MA$2&amp;$A8,'EUC2'!$D:$E,MATCH("HOME",'EUC2'!$D$1:$E$1,0),0),"")</f>
        <v/>
      </c>
      <c r="MB8" s="25" t="str">
        <f>IFERROR(VLOOKUP(MB$2&amp;$B8,'FPL FIX2'!$N$1:$Q$400,MATCH("HOME",'FPL FIX2'!$N$1:$Q$1,0),0),"")&amp;IFERROR(VLOOKUP(MB$2&amp;$B8,'FPL FIX2'!$O$1:$P$400,MATCH("AWAY",'FPL FIX2'!$O$1:$P$1,0),0),"")&amp;IFERROR(VLOOKUP(MB$2&amp;$A8,'FA2'!$A:$D,MATCH("AWAY",'FA2'!$A$1:$D$1,0),0),"")&amp;IFERROR(VLOOKUP(MB$2&amp;$A8,'FA2'!$B:$C,MATCH("HOME",'FA2'!$B$1:$C$1,0),0),"")&amp;IFERROR(VLOOKUP(MB$2&amp;$A8,'EFL2'!$A:$D,MATCH("AWAY",'EFL2'!$A$1:$D$1,0),0),"")&amp;IFERROR(VLOOKUP(MB$2&amp;$A8,'EFL2'!$B:$C,MATCH("HOME",'EFL2'!$B$1:$C$1,0),0),"")&amp;IFERROR(VLOOKUP(MB$2&amp;$A8,'UCL2'!$C:$F,MATCH("AWAY",'UCL2'!$C$1:$F$1,0),0),"")&amp;IFERROR(VLOOKUP(MB$2&amp;$A8,'UCL2'!$D:$E,MATCH("HOME",'UCL2'!$D$1:$E$1,0),0),"")&amp;IFERROR(VLOOKUP(MB$2&amp;$A8,'EU2'!$C:$F,MATCH("AWAY",'EU2'!$C$1:$F$1,0),0),"")&amp;IFERROR(VLOOKUP(MB$2&amp;$A8,'EU2'!$D:$E,MATCH("HOME",'EU2'!$D$1:$E$1,0),0),"")&amp;IFERROR(VLOOKUP(MB$2&amp;$A8,'EUC2'!$C:$F,MATCH("AWAY",'EUC2'!$C$1:$F$1,0),0),"")&amp;IFERROR(VLOOKUP(MB$2&amp;$A8,'EUC2'!$D:$E,MATCH("HOME",'EUC2'!$D$1:$E$1,0),0),"")</f>
        <v/>
      </c>
      <c r="MC8" s="25" t="str">
        <f>IFERROR(VLOOKUP(MC$2&amp;$B8,'FPL FIX2'!$N$1:$Q$400,MATCH("HOME",'FPL FIX2'!$N$1:$Q$1,0),0),"")&amp;IFERROR(VLOOKUP(MC$2&amp;$B8,'FPL FIX2'!$O$1:$P$400,MATCH("AWAY",'FPL FIX2'!$O$1:$P$1,0),0),"")&amp;IFERROR(VLOOKUP(MC$2&amp;$A8,'FA2'!$A:$D,MATCH("AWAY",'FA2'!$A$1:$D$1,0),0),"")&amp;IFERROR(VLOOKUP(MC$2&amp;$A8,'FA2'!$B:$C,MATCH("HOME",'FA2'!$B$1:$C$1,0),0),"")&amp;IFERROR(VLOOKUP(MC$2&amp;$A8,'EFL2'!$A:$D,MATCH("AWAY",'EFL2'!$A$1:$D$1,0),0),"")&amp;IFERROR(VLOOKUP(MC$2&amp;$A8,'EFL2'!$B:$C,MATCH("HOME",'EFL2'!$B$1:$C$1,0),0),"")&amp;IFERROR(VLOOKUP(MC$2&amp;$A8,'UCL2'!$C:$F,MATCH("AWAY",'UCL2'!$C$1:$F$1,0),0),"")&amp;IFERROR(VLOOKUP(MC$2&amp;$A8,'UCL2'!$D:$E,MATCH("HOME",'UCL2'!$D$1:$E$1,0),0),"")&amp;IFERROR(VLOOKUP(MC$2&amp;$A8,'EU2'!$C:$F,MATCH("AWAY",'EU2'!$C$1:$F$1,0),0),"")&amp;IFERROR(VLOOKUP(MC$2&amp;$A8,'EU2'!$D:$E,MATCH("HOME",'EU2'!$D$1:$E$1,0),0),"")&amp;IFERROR(VLOOKUP(MC$2&amp;$A8,'EUC2'!$C:$F,MATCH("AWAY",'EUC2'!$C$1:$F$1,0),0),"")&amp;IFERROR(VLOOKUP(MC$2&amp;$A8,'EUC2'!$D:$E,MATCH("HOME",'EUC2'!$D$1:$E$1,0),0),"")</f>
        <v/>
      </c>
      <c r="MD8" s="25" t="str">
        <f>IFERROR(VLOOKUP(MD$2&amp;$B8,'FPL FIX2'!$N$1:$Q$400,MATCH("HOME",'FPL FIX2'!$N$1:$Q$1,0),0),"")&amp;IFERROR(VLOOKUP(MD$2&amp;$B8,'FPL FIX2'!$O$1:$P$400,MATCH("AWAY",'FPL FIX2'!$O$1:$P$1,0),0),"")&amp;IFERROR(VLOOKUP(MD$2&amp;$A8,'FA2'!$A:$D,MATCH("AWAY",'FA2'!$A$1:$D$1,0),0),"")&amp;IFERROR(VLOOKUP(MD$2&amp;$A8,'FA2'!$B:$C,MATCH("HOME",'FA2'!$B$1:$C$1,0),0),"")&amp;IFERROR(VLOOKUP(MD$2&amp;$A8,'EFL2'!$A:$D,MATCH("AWAY",'EFL2'!$A$1:$D$1,0),0),"")&amp;IFERROR(VLOOKUP(MD$2&amp;$A8,'EFL2'!$B:$C,MATCH("HOME",'EFL2'!$B$1:$C$1,0),0),"")&amp;IFERROR(VLOOKUP(MD$2&amp;$A8,'UCL2'!$C:$F,MATCH("AWAY",'UCL2'!$C$1:$F$1,0),0),"")&amp;IFERROR(VLOOKUP(MD$2&amp;$A8,'UCL2'!$D:$E,MATCH("HOME",'UCL2'!$D$1:$E$1,0),0),"")&amp;IFERROR(VLOOKUP(MD$2&amp;$A8,'EU2'!$C:$F,MATCH("AWAY",'EU2'!$C$1:$F$1,0),0),"")&amp;IFERROR(VLOOKUP(MD$2&amp;$A8,'EU2'!$D:$E,MATCH("HOME",'EU2'!$D$1:$E$1,0),0),"")&amp;IFERROR(VLOOKUP(MD$2&amp;$A8,'EUC2'!$C:$F,MATCH("AWAY",'EUC2'!$C$1:$F$1,0),0),"")&amp;IFERROR(VLOOKUP(MD$2&amp;$A8,'EUC2'!$D:$E,MATCH("HOME",'EUC2'!$D$1:$E$1,0),0),"")</f>
        <v/>
      </c>
      <c r="ME8" s="25" t="str">
        <f>IFERROR(VLOOKUP(ME$2&amp;$B8,'FPL FIX2'!$N$1:$Q$400,MATCH("HOME",'FPL FIX2'!$N$1:$Q$1,0),0),"")&amp;IFERROR(VLOOKUP(ME$2&amp;$B8,'FPL FIX2'!$O$1:$P$400,MATCH("AWAY",'FPL FIX2'!$O$1:$P$1,0),0),"")&amp;IFERROR(VLOOKUP(ME$2&amp;$A8,'FA2'!$A:$D,MATCH("AWAY",'FA2'!$A$1:$D$1,0),0),"")&amp;IFERROR(VLOOKUP(ME$2&amp;$A8,'FA2'!$B:$C,MATCH("HOME",'FA2'!$B$1:$C$1,0),0),"")&amp;IFERROR(VLOOKUP(ME$2&amp;$A8,'EFL2'!$A:$D,MATCH("AWAY",'EFL2'!$A$1:$D$1,0),0),"")&amp;IFERROR(VLOOKUP(ME$2&amp;$A8,'EFL2'!$B:$C,MATCH("HOME",'EFL2'!$B$1:$C$1,0),0),"")&amp;IFERROR(VLOOKUP(ME$2&amp;$A8,'UCL2'!$C:$F,MATCH("AWAY",'UCL2'!$C$1:$F$1,0),0),"")&amp;IFERROR(VLOOKUP(ME$2&amp;$A8,'UCL2'!$D:$E,MATCH("HOME",'UCL2'!$D$1:$E$1,0),0),"")&amp;IFERROR(VLOOKUP(ME$2&amp;$A8,'EU2'!$C:$F,MATCH("AWAY",'EU2'!$C$1:$F$1,0),0),"")&amp;IFERROR(VLOOKUP(ME$2&amp;$A8,'EU2'!$D:$E,MATCH("HOME",'EU2'!$D$1:$E$1,0),0),"")&amp;IFERROR(VLOOKUP(ME$2&amp;$A8,'EUC2'!$C:$F,MATCH("AWAY",'EUC2'!$C$1:$F$1,0),0),"")&amp;IFERROR(VLOOKUP(ME$2&amp;$A8,'EUC2'!$D:$E,MATCH("HOME",'EUC2'!$D$1:$E$1,0),0),"")</f>
        <v/>
      </c>
      <c r="MF8" s="25" t="str">
        <f>IFERROR(VLOOKUP(MF$2&amp;$B8,'FPL FIX2'!$N$1:$Q$400,MATCH("HOME",'FPL FIX2'!$N$1:$Q$1,0),0),"")&amp;IFERROR(VLOOKUP(MF$2&amp;$B8,'FPL FIX2'!$O$1:$P$400,MATCH("AWAY",'FPL FIX2'!$O$1:$P$1,0),0),"")&amp;IFERROR(VLOOKUP(MF$2&amp;$A8,'FA2'!$A:$D,MATCH("AWAY",'FA2'!$A$1:$D$1,0),0),"")&amp;IFERROR(VLOOKUP(MF$2&amp;$A8,'FA2'!$B:$C,MATCH("HOME",'FA2'!$B$1:$C$1,0),0),"")&amp;IFERROR(VLOOKUP(MF$2&amp;$A8,'EFL2'!$A:$D,MATCH("AWAY",'EFL2'!$A$1:$D$1,0),0),"")&amp;IFERROR(VLOOKUP(MF$2&amp;$A8,'EFL2'!$B:$C,MATCH("HOME",'EFL2'!$B$1:$C$1,0),0),"")&amp;IFERROR(VLOOKUP(MF$2&amp;$A8,'UCL2'!$C:$F,MATCH("AWAY",'UCL2'!$C$1:$F$1,0),0),"")&amp;IFERROR(VLOOKUP(MF$2&amp;$A8,'UCL2'!$D:$E,MATCH("HOME",'UCL2'!$D$1:$E$1,0),0),"")&amp;IFERROR(VLOOKUP(MF$2&amp;$A8,'EU2'!$C:$F,MATCH("AWAY",'EU2'!$C$1:$F$1,0),0),"")&amp;IFERROR(VLOOKUP(MF$2&amp;$A8,'EU2'!$D:$E,MATCH("HOME",'EU2'!$D$1:$E$1,0),0),"")&amp;IFERROR(VLOOKUP(MF$2&amp;$A8,'EUC2'!$C:$F,MATCH("AWAY",'EUC2'!$C$1:$F$1,0),0),"")&amp;IFERROR(VLOOKUP(MF$2&amp;$A8,'EUC2'!$D:$E,MATCH("HOME",'EUC2'!$D$1:$E$1,0),0),"")</f>
        <v/>
      </c>
      <c r="MG8" s="25" t="str">
        <f>IFERROR(VLOOKUP(MG$2&amp;$B8,'FPL FIX2'!$N$1:$Q$400,MATCH("HOME",'FPL FIX2'!$N$1:$Q$1,0),0),"")&amp;IFERROR(VLOOKUP(MG$2&amp;$B8,'FPL FIX2'!$O$1:$P$400,MATCH("AWAY",'FPL FIX2'!$O$1:$P$1,0),0),"")&amp;IFERROR(VLOOKUP(MG$2&amp;$A8,'FA2'!$A:$D,MATCH("AWAY",'FA2'!$A$1:$D$1,0),0),"")&amp;IFERROR(VLOOKUP(MG$2&amp;$A8,'FA2'!$B:$C,MATCH("HOME",'FA2'!$B$1:$C$1,0),0),"")&amp;IFERROR(VLOOKUP(MG$2&amp;$A8,'EFL2'!$A:$D,MATCH("AWAY",'EFL2'!$A$1:$D$1,0),0),"")&amp;IFERROR(VLOOKUP(MG$2&amp;$A8,'EFL2'!$B:$C,MATCH("HOME",'EFL2'!$B$1:$C$1,0),0),"")&amp;IFERROR(VLOOKUP(MG$2&amp;$A8,'UCL2'!$C:$F,MATCH("AWAY",'UCL2'!$C$1:$F$1,0),0),"")&amp;IFERROR(VLOOKUP(MG$2&amp;$A8,'UCL2'!$D:$E,MATCH("HOME",'UCL2'!$D$1:$E$1,0),0),"")&amp;IFERROR(VLOOKUP(MG$2&amp;$A8,'EU2'!$C:$F,MATCH("AWAY",'EU2'!$C$1:$F$1,0),0),"")&amp;IFERROR(VLOOKUP(MG$2&amp;$A8,'EU2'!$D:$E,MATCH("HOME",'EU2'!$D$1:$E$1,0),0),"")&amp;IFERROR(VLOOKUP(MG$2&amp;$A8,'EUC2'!$C:$F,MATCH("AWAY",'EUC2'!$C$1:$F$1,0),0),"")&amp;IFERROR(VLOOKUP(MG$2&amp;$A8,'EUC2'!$D:$E,MATCH("HOME",'EUC2'!$D$1:$E$1,0),0),"")</f>
        <v/>
      </c>
      <c r="MH8" s="25" t="str">
        <f>IFERROR(VLOOKUP(MH$2&amp;$B8,'FPL FIX2'!$N$1:$Q$400,MATCH("HOME",'FPL FIX2'!$N$1:$Q$1,0),0),"")&amp;IFERROR(VLOOKUP(MH$2&amp;$B8,'FPL FIX2'!$O$1:$P$400,MATCH("AWAY",'FPL FIX2'!$O$1:$P$1,0),0),"")&amp;IFERROR(VLOOKUP(MH$2&amp;$A8,'FA2'!$A:$D,MATCH("AWAY",'FA2'!$A$1:$D$1,0),0),"")&amp;IFERROR(VLOOKUP(MH$2&amp;$A8,'FA2'!$B:$C,MATCH("HOME",'FA2'!$B$1:$C$1,0),0),"")&amp;IFERROR(VLOOKUP(MH$2&amp;$A8,'EFL2'!$A:$D,MATCH("AWAY",'EFL2'!$A$1:$D$1,0),0),"")&amp;IFERROR(VLOOKUP(MH$2&amp;$A8,'EFL2'!$B:$C,MATCH("HOME",'EFL2'!$B$1:$C$1,0),0),"")&amp;IFERROR(VLOOKUP(MH$2&amp;$A8,'UCL2'!$C:$F,MATCH("AWAY",'UCL2'!$C$1:$F$1,0),0),"")&amp;IFERROR(VLOOKUP(MH$2&amp;$A8,'UCL2'!$D:$E,MATCH("HOME",'UCL2'!$D$1:$E$1,0),0),"")&amp;IFERROR(VLOOKUP(MH$2&amp;$A8,'EU2'!$C:$F,MATCH("AWAY",'EU2'!$C$1:$F$1,0),0),"")&amp;IFERROR(VLOOKUP(MH$2&amp;$A8,'EU2'!$D:$E,MATCH("HOME",'EU2'!$D$1:$E$1,0),0),"")&amp;IFERROR(VLOOKUP(MH$2&amp;$A8,'EUC2'!$C:$F,MATCH("AWAY",'EUC2'!$C$1:$F$1,0),0),"")&amp;IFERROR(VLOOKUP(MH$2&amp;$A8,'EUC2'!$D:$E,MATCH("HOME",'EUC2'!$D$1:$E$1,0),0),"")</f>
        <v/>
      </c>
      <c r="MI8" s="25" t="str">
        <f>IFERROR(VLOOKUP(MI$2&amp;$B8,'FPL FIX2'!$N$1:$Q$400,MATCH("HOME",'FPL FIX2'!$N$1:$Q$1,0),0),"")&amp;IFERROR(VLOOKUP(MI$2&amp;$B8,'FPL FIX2'!$O$1:$P$400,MATCH("AWAY",'FPL FIX2'!$O$1:$P$1,0),0),"")&amp;IFERROR(VLOOKUP(MI$2&amp;$A8,'FA2'!$A:$D,MATCH("AWAY",'FA2'!$A$1:$D$1,0),0),"")&amp;IFERROR(VLOOKUP(MI$2&amp;$A8,'FA2'!$B:$C,MATCH("HOME",'FA2'!$B$1:$C$1,0),0),"")&amp;IFERROR(VLOOKUP(MI$2&amp;$A8,'EFL2'!$A:$D,MATCH("AWAY",'EFL2'!$A$1:$D$1,0),0),"")&amp;IFERROR(VLOOKUP(MI$2&amp;$A8,'EFL2'!$B:$C,MATCH("HOME",'EFL2'!$B$1:$C$1,0),0),"")&amp;IFERROR(VLOOKUP(MI$2&amp;$A8,'UCL2'!$C:$F,MATCH("AWAY",'UCL2'!$C$1:$F$1,0),0),"")&amp;IFERROR(VLOOKUP(MI$2&amp;$A8,'UCL2'!$D:$E,MATCH("HOME",'UCL2'!$D$1:$E$1,0),0),"")&amp;IFERROR(VLOOKUP(MI$2&amp;$A8,'EU2'!$C:$F,MATCH("AWAY",'EU2'!$C$1:$F$1,0),0),"")&amp;IFERROR(VLOOKUP(MI$2&amp;$A8,'EU2'!$D:$E,MATCH("HOME",'EU2'!$D$1:$E$1,0),0),"")&amp;IFERROR(VLOOKUP(MI$2&amp;$A8,'EUC2'!$C:$F,MATCH("AWAY",'EUC2'!$C$1:$F$1,0),0),"")&amp;IFERROR(VLOOKUP(MI$2&amp;$A8,'EUC2'!$D:$E,MATCH("HOME",'EUC2'!$D$1:$E$1,0),0),"")</f>
        <v/>
      </c>
      <c r="MJ8" s="25" t="str">
        <f>IFERROR(VLOOKUP(MJ$2&amp;$B8,'FPL FIX2'!$N$1:$Q$400,MATCH("HOME",'FPL FIX2'!$N$1:$Q$1,0),0),"")&amp;IFERROR(VLOOKUP(MJ$2&amp;$B8,'FPL FIX2'!$O$1:$P$400,MATCH("AWAY",'FPL FIX2'!$O$1:$P$1,0),0),"")&amp;IFERROR(VLOOKUP(MJ$2&amp;$A8,'FA2'!$A:$D,MATCH("AWAY",'FA2'!$A$1:$D$1,0),0),"")&amp;IFERROR(VLOOKUP(MJ$2&amp;$A8,'FA2'!$B:$C,MATCH("HOME",'FA2'!$B$1:$C$1,0),0),"")&amp;IFERROR(VLOOKUP(MJ$2&amp;$A8,'EFL2'!$A:$D,MATCH("AWAY",'EFL2'!$A$1:$D$1,0),0),"")&amp;IFERROR(VLOOKUP(MJ$2&amp;$A8,'EFL2'!$B:$C,MATCH("HOME",'EFL2'!$B$1:$C$1,0),0),"")&amp;IFERROR(VLOOKUP(MJ$2&amp;$A8,'UCL2'!$C:$F,MATCH("AWAY",'UCL2'!$C$1:$F$1,0),0),"")&amp;IFERROR(VLOOKUP(MJ$2&amp;$A8,'UCL2'!$D:$E,MATCH("HOME",'UCL2'!$D$1:$E$1,0),0),"")&amp;IFERROR(VLOOKUP(MJ$2&amp;$A8,'EU2'!$C:$F,MATCH("AWAY",'EU2'!$C$1:$F$1,0),0),"")&amp;IFERROR(VLOOKUP(MJ$2&amp;$A8,'EU2'!$D:$E,MATCH("HOME",'EU2'!$D$1:$E$1,0),0),"")&amp;IFERROR(VLOOKUP(MJ$2&amp;$A8,'EUC2'!$C:$F,MATCH("AWAY",'EUC2'!$C$1:$F$1,0),0),"")&amp;IFERROR(VLOOKUP(MJ$2&amp;$A8,'EUC2'!$D:$E,MATCH("HOME",'EUC2'!$D$1:$E$1,0),0),"")</f>
        <v/>
      </c>
      <c r="MK8" s="25" t="str">
        <f>IFERROR(VLOOKUP(MK$2&amp;$B8,'FPL FIX2'!$N$1:$Q$400,MATCH("HOME",'FPL FIX2'!$N$1:$Q$1,0),0),"")&amp;IFERROR(VLOOKUP(MK$2&amp;$B8,'FPL FIX2'!$O$1:$P$400,MATCH("AWAY",'FPL FIX2'!$O$1:$P$1,0),0),"")&amp;IFERROR(VLOOKUP(MK$2&amp;$A8,'FA2'!$A:$D,MATCH("AWAY",'FA2'!$A$1:$D$1,0),0),"")&amp;IFERROR(VLOOKUP(MK$2&amp;$A8,'FA2'!$B:$C,MATCH("HOME",'FA2'!$B$1:$C$1,0),0),"")&amp;IFERROR(VLOOKUP(MK$2&amp;$A8,'EFL2'!$A:$D,MATCH("AWAY",'EFL2'!$A$1:$D$1,0),0),"")&amp;IFERROR(VLOOKUP(MK$2&amp;$A8,'EFL2'!$B:$C,MATCH("HOME",'EFL2'!$B$1:$C$1,0),0),"")&amp;IFERROR(VLOOKUP(MK$2&amp;$A8,'UCL2'!$C:$F,MATCH("AWAY",'UCL2'!$C$1:$F$1,0),0),"")&amp;IFERROR(VLOOKUP(MK$2&amp;$A8,'UCL2'!$D:$E,MATCH("HOME",'UCL2'!$D$1:$E$1,0),0),"")&amp;IFERROR(VLOOKUP(MK$2&amp;$A8,'EU2'!$C:$F,MATCH("AWAY",'EU2'!$C$1:$F$1,0),0),"")&amp;IFERROR(VLOOKUP(MK$2&amp;$A8,'EU2'!$D:$E,MATCH("HOME",'EU2'!$D$1:$E$1,0),0),"")&amp;IFERROR(VLOOKUP(MK$2&amp;$A8,'EUC2'!$C:$F,MATCH("AWAY",'EUC2'!$C$1:$F$1,0),0),"")&amp;IFERROR(VLOOKUP(MK$2&amp;$A8,'EUC2'!$D:$E,MATCH("HOME",'EUC2'!$D$1:$E$1,0),0),"")</f>
        <v/>
      </c>
      <c r="ML8" s="25" t="str">
        <f>IFERROR(VLOOKUP(ML$2&amp;$B8,'FPL FIX2'!$N$1:$Q$400,MATCH("HOME",'FPL FIX2'!$N$1:$Q$1,0),0),"")&amp;IFERROR(VLOOKUP(ML$2&amp;$B8,'FPL FIX2'!$O$1:$P$400,MATCH("AWAY",'FPL FIX2'!$O$1:$P$1,0),0),"")&amp;IFERROR(VLOOKUP(ML$2&amp;$A8,'FA2'!$A:$D,MATCH("AWAY",'FA2'!$A$1:$D$1,0),0),"")&amp;IFERROR(VLOOKUP(ML$2&amp;$A8,'FA2'!$B:$C,MATCH("HOME",'FA2'!$B$1:$C$1,0),0),"")&amp;IFERROR(VLOOKUP(ML$2&amp;$A8,'EFL2'!$A:$D,MATCH("AWAY",'EFL2'!$A$1:$D$1,0),0),"")&amp;IFERROR(VLOOKUP(ML$2&amp;$A8,'EFL2'!$B:$C,MATCH("HOME",'EFL2'!$B$1:$C$1,0),0),"")&amp;IFERROR(VLOOKUP(ML$2&amp;$A8,'UCL2'!$C:$F,MATCH("AWAY",'UCL2'!$C$1:$F$1,0),0),"")&amp;IFERROR(VLOOKUP(ML$2&amp;$A8,'UCL2'!$D:$E,MATCH("HOME",'UCL2'!$D$1:$E$1,0),0),"")&amp;IFERROR(VLOOKUP(ML$2&amp;$A8,'EU2'!$C:$F,MATCH("AWAY",'EU2'!$C$1:$F$1,0),0),"")&amp;IFERROR(VLOOKUP(ML$2&amp;$A8,'EU2'!$D:$E,MATCH("HOME",'EU2'!$D$1:$E$1,0),0),"")&amp;IFERROR(VLOOKUP(ML$2&amp;$A8,'EUC2'!$C:$F,MATCH("AWAY",'EUC2'!$C$1:$F$1,0),0),"")&amp;IFERROR(VLOOKUP(ML$2&amp;$A8,'EUC2'!$D:$E,MATCH("HOME",'EUC2'!$D$1:$E$1,0),0),"")</f>
        <v/>
      </c>
      <c r="MM8" s="25" t="str">
        <f>IFERROR(VLOOKUP(MM$2&amp;$B8,'FPL FIX2'!$N$1:$Q$400,MATCH("HOME",'FPL FIX2'!$N$1:$Q$1,0),0),"")&amp;IFERROR(VLOOKUP(MM$2&amp;$B8,'FPL FIX2'!$O$1:$P$400,MATCH("AWAY",'FPL FIX2'!$O$1:$P$1,0),0),"")&amp;IFERROR(VLOOKUP(MM$2&amp;$A8,'FA2'!$A:$D,MATCH("AWAY",'FA2'!$A$1:$D$1,0),0),"")&amp;IFERROR(VLOOKUP(MM$2&amp;$A8,'FA2'!$B:$C,MATCH("HOME",'FA2'!$B$1:$C$1,0),0),"")&amp;IFERROR(VLOOKUP(MM$2&amp;$A8,'EFL2'!$A:$D,MATCH("AWAY",'EFL2'!$A$1:$D$1,0),0),"")&amp;IFERROR(VLOOKUP(MM$2&amp;$A8,'EFL2'!$B:$C,MATCH("HOME",'EFL2'!$B$1:$C$1,0),0),"")&amp;IFERROR(VLOOKUP(MM$2&amp;$A8,'UCL2'!$C:$F,MATCH("AWAY",'UCL2'!$C$1:$F$1,0),0),"")&amp;IFERROR(VLOOKUP(MM$2&amp;$A8,'UCL2'!$D:$E,MATCH("HOME",'UCL2'!$D$1:$E$1,0),0),"")&amp;IFERROR(VLOOKUP(MM$2&amp;$A8,'EU2'!$C:$F,MATCH("AWAY",'EU2'!$C$1:$F$1,0),0),"")&amp;IFERROR(VLOOKUP(MM$2&amp;$A8,'EU2'!$D:$E,MATCH("HOME",'EU2'!$D$1:$E$1,0),0),"")&amp;IFERROR(VLOOKUP(MM$2&amp;$A8,'EUC2'!$C:$F,MATCH("AWAY",'EUC2'!$C$1:$F$1,0),0),"")&amp;IFERROR(VLOOKUP(MM$2&amp;$A8,'EUC2'!$D:$E,MATCH("HOME",'EUC2'!$D$1:$E$1,0),0),"")</f>
        <v/>
      </c>
      <c r="MN8" s="25" t="str">
        <f>IFERROR(VLOOKUP(MN$2&amp;$B8,'FPL FIX2'!$N$1:$Q$400,MATCH("HOME",'FPL FIX2'!$N$1:$Q$1,0),0),"")&amp;IFERROR(VLOOKUP(MN$2&amp;$B8,'FPL FIX2'!$O$1:$P$400,MATCH("AWAY",'FPL FIX2'!$O$1:$P$1,0),0),"")&amp;IFERROR(VLOOKUP(MN$2&amp;$A8,'FA2'!$A:$D,MATCH("AWAY",'FA2'!$A$1:$D$1,0),0),"")&amp;IFERROR(VLOOKUP(MN$2&amp;$A8,'FA2'!$B:$C,MATCH("HOME",'FA2'!$B$1:$C$1,0),0),"")&amp;IFERROR(VLOOKUP(MN$2&amp;$A8,'EFL2'!$A:$D,MATCH("AWAY",'EFL2'!$A$1:$D$1,0),0),"")&amp;IFERROR(VLOOKUP(MN$2&amp;$A8,'EFL2'!$B:$C,MATCH("HOME",'EFL2'!$B$1:$C$1,0),0),"")&amp;IFERROR(VLOOKUP(MN$2&amp;$A8,'UCL2'!$C:$F,MATCH("AWAY",'UCL2'!$C$1:$F$1,0),0),"")&amp;IFERROR(VLOOKUP(MN$2&amp;$A8,'UCL2'!$D:$E,MATCH("HOME",'UCL2'!$D$1:$E$1,0),0),"")&amp;IFERROR(VLOOKUP(MN$2&amp;$A8,'EU2'!$C:$F,MATCH("AWAY",'EU2'!$C$1:$F$1,0),0),"")&amp;IFERROR(VLOOKUP(MN$2&amp;$A8,'EU2'!$D:$E,MATCH("HOME",'EU2'!$D$1:$E$1,0),0),"")&amp;IFERROR(VLOOKUP(MN$2&amp;$A8,'EUC2'!$C:$F,MATCH("AWAY",'EUC2'!$C$1:$F$1,0),0),"")&amp;IFERROR(VLOOKUP(MN$2&amp;$A8,'EUC2'!$D:$E,MATCH("HOME",'EUC2'!$D$1:$E$1,0),0),"")</f>
        <v/>
      </c>
      <c r="MO8" s="25" t="str">
        <f>IFERROR(VLOOKUP(MO$2&amp;$B8,'FPL FIX2'!$N$1:$Q$400,MATCH("HOME",'FPL FIX2'!$N$1:$Q$1,0),0),"")&amp;IFERROR(VLOOKUP(MO$2&amp;$B8,'FPL FIX2'!$O$1:$P$400,MATCH("AWAY",'FPL FIX2'!$O$1:$P$1,0),0),"")&amp;IFERROR(VLOOKUP(MO$2&amp;$A8,'FA2'!$A:$D,MATCH("AWAY",'FA2'!$A$1:$D$1,0),0),"")&amp;IFERROR(VLOOKUP(MO$2&amp;$A8,'FA2'!$B:$C,MATCH("HOME",'FA2'!$B$1:$C$1,0),0),"")&amp;IFERROR(VLOOKUP(MO$2&amp;$A8,'EFL2'!$A:$D,MATCH("AWAY",'EFL2'!$A$1:$D$1,0),0),"")&amp;IFERROR(VLOOKUP(MO$2&amp;$A8,'EFL2'!$B:$C,MATCH("HOME",'EFL2'!$B$1:$C$1,0),0),"")&amp;IFERROR(VLOOKUP(MO$2&amp;$A8,'UCL2'!$C:$F,MATCH("AWAY",'UCL2'!$C$1:$F$1,0),0),"")&amp;IFERROR(VLOOKUP(MO$2&amp;$A8,'UCL2'!$D:$E,MATCH("HOME",'UCL2'!$D$1:$E$1,0),0),"")&amp;IFERROR(VLOOKUP(MO$2&amp;$A8,'EU2'!$C:$F,MATCH("AWAY",'EU2'!$C$1:$F$1,0),0),"")&amp;IFERROR(VLOOKUP(MO$2&amp;$A8,'EU2'!$D:$E,MATCH("HOME",'EU2'!$D$1:$E$1,0),0),"")&amp;IFERROR(VLOOKUP(MO$2&amp;$A8,'EUC2'!$C:$F,MATCH("AWAY",'EUC2'!$C$1:$F$1,0),0),"")&amp;IFERROR(VLOOKUP(MO$2&amp;$A8,'EUC2'!$D:$E,MATCH("HOME",'EUC2'!$D$1:$E$1,0),0),"")</f>
        <v/>
      </c>
      <c r="MP8" s="25" t="str">
        <f>IFERROR(VLOOKUP(MP$2&amp;$B8,'FPL FIX2'!$N$1:$Q$400,MATCH("HOME",'FPL FIX2'!$N$1:$Q$1,0),0),"")&amp;IFERROR(VLOOKUP(MP$2&amp;$B8,'FPL FIX2'!$O$1:$P$400,MATCH("AWAY",'FPL FIX2'!$O$1:$P$1,0),0),"")&amp;IFERROR(VLOOKUP(MP$2&amp;$A8,'FA2'!$A:$D,MATCH("AWAY",'FA2'!$A$1:$D$1,0),0),"")&amp;IFERROR(VLOOKUP(MP$2&amp;$A8,'FA2'!$B:$C,MATCH("HOME",'FA2'!$B$1:$C$1,0),0),"")&amp;IFERROR(VLOOKUP(MP$2&amp;$A8,'EFL2'!$A:$D,MATCH("AWAY",'EFL2'!$A$1:$D$1,0),0),"")&amp;IFERROR(VLOOKUP(MP$2&amp;$A8,'EFL2'!$B:$C,MATCH("HOME",'EFL2'!$B$1:$C$1,0),0),"")&amp;IFERROR(VLOOKUP(MP$2&amp;$A8,'UCL2'!$C:$F,MATCH("AWAY",'UCL2'!$C$1:$F$1,0),0),"")&amp;IFERROR(VLOOKUP(MP$2&amp;$A8,'UCL2'!$D:$E,MATCH("HOME",'UCL2'!$D$1:$E$1,0),0),"")&amp;IFERROR(VLOOKUP(MP$2&amp;$A8,'EU2'!$C:$F,MATCH("AWAY",'EU2'!$C$1:$F$1,0),0),"")&amp;IFERROR(VLOOKUP(MP$2&amp;$A8,'EU2'!$D:$E,MATCH("HOME",'EU2'!$D$1:$E$1,0),0),"")&amp;IFERROR(VLOOKUP(MP$2&amp;$A8,'EUC2'!$C:$F,MATCH("AWAY",'EUC2'!$C$1:$F$1,0),0),"")&amp;IFERROR(VLOOKUP(MP$2&amp;$A8,'EUC2'!$D:$E,MATCH("HOME",'EUC2'!$D$1:$E$1,0),0),"")</f>
        <v/>
      </c>
      <c r="MQ8" s="25" t="str">
        <f>IFERROR(VLOOKUP(MQ$2&amp;$B8,'FPL FIX2'!$N$1:$Q$400,MATCH("HOME",'FPL FIX2'!$N$1:$Q$1,0),0),"")&amp;IFERROR(VLOOKUP(MQ$2&amp;$B8,'FPL FIX2'!$O$1:$P$400,MATCH("AWAY",'FPL FIX2'!$O$1:$P$1,0),0),"")&amp;IFERROR(VLOOKUP(MQ$2&amp;$A8,'FA2'!$A:$D,MATCH("AWAY",'FA2'!$A$1:$D$1,0),0),"")&amp;IFERROR(VLOOKUP(MQ$2&amp;$A8,'FA2'!$B:$C,MATCH("HOME",'FA2'!$B$1:$C$1,0),0),"")&amp;IFERROR(VLOOKUP(MQ$2&amp;$A8,'EFL2'!$A:$D,MATCH("AWAY",'EFL2'!$A$1:$D$1,0),0),"")&amp;IFERROR(VLOOKUP(MQ$2&amp;$A8,'EFL2'!$B:$C,MATCH("HOME",'EFL2'!$B$1:$C$1,0),0),"")&amp;IFERROR(VLOOKUP(MQ$2&amp;$A8,'UCL2'!$C:$F,MATCH("AWAY",'UCL2'!$C$1:$F$1,0),0),"")&amp;IFERROR(VLOOKUP(MQ$2&amp;$A8,'UCL2'!$D:$E,MATCH("HOME",'UCL2'!$D$1:$E$1,0),0),"")&amp;IFERROR(VLOOKUP(MQ$2&amp;$A8,'EU2'!$C:$F,MATCH("AWAY",'EU2'!$C$1:$F$1,0),0),"")&amp;IFERROR(VLOOKUP(MQ$2&amp;$A8,'EU2'!$D:$E,MATCH("HOME",'EU2'!$D$1:$E$1,0),0),"")&amp;IFERROR(VLOOKUP(MQ$2&amp;$A8,'EUC2'!$C:$F,MATCH("AWAY",'EUC2'!$C$1:$F$1,0),0),"")&amp;IFERROR(VLOOKUP(MQ$2&amp;$A8,'EUC2'!$D:$E,MATCH("HOME",'EUC2'!$D$1:$E$1,0),0),"")</f>
        <v/>
      </c>
      <c r="MR8" s="25" t="str">
        <f>IFERROR(VLOOKUP(MR$2&amp;$B8,'FPL FIX2'!$N$1:$Q$400,MATCH("HOME",'FPL FIX2'!$N$1:$Q$1,0),0),"")&amp;IFERROR(VLOOKUP(MR$2&amp;$B8,'FPL FIX2'!$O$1:$P$400,MATCH("AWAY",'FPL FIX2'!$O$1:$P$1,0),0),"")&amp;IFERROR(VLOOKUP(MR$2&amp;$A8,'FA2'!$A:$D,MATCH("AWAY",'FA2'!$A$1:$D$1,0),0),"")&amp;IFERROR(VLOOKUP(MR$2&amp;$A8,'FA2'!$B:$C,MATCH("HOME",'FA2'!$B$1:$C$1,0),0),"")&amp;IFERROR(VLOOKUP(MR$2&amp;$A8,'EFL2'!$A:$D,MATCH("AWAY",'EFL2'!$A$1:$D$1,0),0),"")&amp;IFERROR(VLOOKUP(MR$2&amp;$A8,'EFL2'!$B:$C,MATCH("HOME",'EFL2'!$B$1:$C$1,0),0),"")&amp;IFERROR(VLOOKUP(MR$2&amp;$A8,'UCL2'!$C:$F,MATCH("AWAY",'UCL2'!$C$1:$F$1,0),0),"")&amp;IFERROR(VLOOKUP(MR$2&amp;$A8,'UCL2'!$D:$E,MATCH("HOME",'UCL2'!$D$1:$E$1,0),0),"")&amp;IFERROR(VLOOKUP(MR$2&amp;$A8,'EU2'!$C:$F,MATCH("AWAY",'EU2'!$C$1:$F$1,0),0),"")&amp;IFERROR(VLOOKUP(MR$2&amp;$A8,'EU2'!$D:$E,MATCH("HOME",'EU2'!$D$1:$E$1,0),0),"")&amp;IFERROR(VLOOKUP(MR$2&amp;$A8,'EUC2'!$C:$F,MATCH("AWAY",'EUC2'!$C$1:$F$1,0),0),"")&amp;IFERROR(VLOOKUP(MR$2&amp;$A8,'EUC2'!$D:$E,MATCH("HOME",'EUC2'!$D$1:$E$1,0),0),"")</f>
        <v/>
      </c>
      <c r="MS8" s="25" t="str">
        <f>IFERROR(VLOOKUP(MS$2&amp;$B8,'FPL FIX2'!$N$1:$Q$400,MATCH("HOME",'FPL FIX2'!$N$1:$Q$1,0),0),"")&amp;IFERROR(VLOOKUP(MS$2&amp;$B8,'FPL FIX2'!$O$1:$P$400,MATCH("AWAY",'FPL FIX2'!$O$1:$P$1,0),0),"")&amp;IFERROR(VLOOKUP(MS$2&amp;$A8,'FA2'!$A:$D,MATCH("AWAY",'FA2'!$A$1:$D$1,0),0),"")&amp;IFERROR(VLOOKUP(MS$2&amp;$A8,'FA2'!$B:$C,MATCH("HOME",'FA2'!$B$1:$C$1,0),0),"")&amp;IFERROR(VLOOKUP(MS$2&amp;$A8,'EFL2'!$A:$D,MATCH("AWAY",'EFL2'!$A$1:$D$1,0),0),"")&amp;IFERROR(VLOOKUP(MS$2&amp;$A8,'EFL2'!$B:$C,MATCH("HOME",'EFL2'!$B$1:$C$1,0),0),"")&amp;IFERROR(VLOOKUP(MS$2&amp;$A8,'UCL2'!$C:$F,MATCH("AWAY",'UCL2'!$C$1:$F$1,0),0),"")&amp;IFERROR(VLOOKUP(MS$2&amp;$A8,'UCL2'!$D:$E,MATCH("HOME",'UCL2'!$D$1:$E$1,0),0),"")&amp;IFERROR(VLOOKUP(MS$2&amp;$A8,'EU2'!$C:$F,MATCH("AWAY",'EU2'!$C$1:$F$1,0),0),"")&amp;IFERROR(VLOOKUP(MS$2&amp;$A8,'EU2'!$D:$E,MATCH("HOME",'EU2'!$D$1:$E$1,0),0),"")&amp;IFERROR(VLOOKUP(MS$2&amp;$A8,'EUC2'!$C:$F,MATCH("AWAY",'EUC2'!$C$1:$F$1,0),0),"")&amp;IFERROR(VLOOKUP(MS$2&amp;$A8,'EUC2'!$D:$E,MATCH("HOME",'EUC2'!$D$1:$E$1,0),0),"")</f>
        <v/>
      </c>
      <c r="MT8" s="25" t="str">
        <f>IFERROR(VLOOKUP(MT$2&amp;$B8,'FPL FIX2'!$N$1:$Q$400,MATCH("HOME",'FPL FIX2'!$N$1:$Q$1,0),0),"")&amp;IFERROR(VLOOKUP(MT$2&amp;$B8,'FPL FIX2'!$O$1:$P$400,MATCH("AWAY",'FPL FIX2'!$O$1:$P$1,0),0),"")&amp;IFERROR(VLOOKUP(MT$2&amp;$A8,'FA2'!$A:$D,MATCH("AWAY",'FA2'!$A$1:$D$1,0),0),"")&amp;IFERROR(VLOOKUP(MT$2&amp;$A8,'FA2'!$B:$C,MATCH("HOME",'FA2'!$B$1:$C$1,0),0),"")&amp;IFERROR(VLOOKUP(MT$2&amp;$A8,'EFL2'!$A:$D,MATCH("AWAY",'EFL2'!$A$1:$D$1,0),0),"")&amp;IFERROR(VLOOKUP(MT$2&amp;$A8,'EFL2'!$B:$C,MATCH("HOME",'EFL2'!$B$1:$C$1,0),0),"")&amp;IFERROR(VLOOKUP(MT$2&amp;$A8,'UCL2'!$C:$F,MATCH("AWAY",'UCL2'!$C$1:$F$1,0),0),"")&amp;IFERROR(VLOOKUP(MT$2&amp;$A8,'UCL2'!$D:$E,MATCH("HOME",'UCL2'!$D$1:$E$1,0),0),"")&amp;IFERROR(VLOOKUP(MT$2&amp;$A8,'EU2'!$C:$F,MATCH("AWAY",'EU2'!$C$1:$F$1,0),0),"")&amp;IFERROR(VLOOKUP(MT$2&amp;$A8,'EU2'!$D:$E,MATCH("HOME",'EU2'!$D$1:$E$1,0),0),"")&amp;IFERROR(VLOOKUP(MT$2&amp;$A8,'EUC2'!$C:$F,MATCH("AWAY",'EUC2'!$C$1:$F$1,0),0),"")&amp;IFERROR(VLOOKUP(MT$2&amp;$A8,'EUC2'!$D:$E,MATCH("HOME",'EUC2'!$D$1:$E$1,0),0),"")</f>
        <v/>
      </c>
      <c r="MU8" s="25" t="str">
        <f>IFERROR(VLOOKUP(MU$2&amp;$B8,'FPL FIX2'!$N$1:$Q$400,MATCH("HOME",'FPL FIX2'!$N$1:$Q$1,0),0),"")&amp;IFERROR(VLOOKUP(MU$2&amp;$B8,'FPL FIX2'!$O$1:$P$400,MATCH("AWAY",'FPL FIX2'!$O$1:$P$1,0),0),"")&amp;IFERROR(VLOOKUP(MU$2&amp;$A8,'FA2'!$A:$D,MATCH("AWAY",'FA2'!$A$1:$D$1,0),0),"")&amp;IFERROR(VLOOKUP(MU$2&amp;$A8,'FA2'!$B:$C,MATCH("HOME",'FA2'!$B$1:$C$1,0),0),"")&amp;IFERROR(VLOOKUP(MU$2&amp;$A8,'EFL2'!$A:$D,MATCH("AWAY",'EFL2'!$A$1:$D$1,0),0),"")&amp;IFERROR(VLOOKUP(MU$2&amp;$A8,'EFL2'!$B:$C,MATCH("HOME",'EFL2'!$B$1:$C$1,0),0),"")&amp;IFERROR(VLOOKUP(MU$2&amp;$A8,'UCL2'!$C:$F,MATCH("AWAY",'UCL2'!$C$1:$F$1,0),0),"")&amp;IFERROR(VLOOKUP(MU$2&amp;$A8,'UCL2'!$D:$E,MATCH("HOME",'UCL2'!$D$1:$E$1,0),0),"")&amp;IFERROR(VLOOKUP(MU$2&amp;$A8,'EU2'!$C:$F,MATCH("AWAY",'EU2'!$C$1:$F$1,0),0),"")&amp;IFERROR(VLOOKUP(MU$2&amp;$A8,'EU2'!$D:$E,MATCH("HOME",'EU2'!$D$1:$E$1,0),0),"")&amp;IFERROR(VLOOKUP(MU$2&amp;$A8,'EUC2'!$C:$F,MATCH("AWAY",'EUC2'!$C$1:$F$1,0),0),"")&amp;IFERROR(VLOOKUP(MU$2&amp;$A8,'EUC2'!$D:$E,MATCH("HOME",'EUC2'!$D$1:$E$1,0),0),"")</f>
        <v/>
      </c>
      <c r="MV8" s="25" t="str">
        <f>IFERROR(VLOOKUP(MV$2&amp;$B8,'FPL FIX2'!$N$1:$Q$400,MATCH("HOME",'FPL FIX2'!$N$1:$Q$1,0),0),"")&amp;IFERROR(VLOOKUP(MV$2&amp;$B8,'FPL FIX2'!$O$1:$P$400,MATCH("AWAY",'FPL FIX2'!$O$1:$P$1,0),0),"")&amp;IFERROR(VLOOKUP(MV$2&amp;$A8,'FA2'!$A:$D,MATCH("AWAY",'FA2'!$A$1:$D$1,0),0),"")&amp;IFERROR(VLOOKUP(MV$2&amp;$A8,'FA2'!$B:$C,MATCH("HOME",'FA2'!$B$1:$C$1,0),0),"")&amp;IFERROR(VLOOKUP(MV$2&amp;$A8,'EFL2'!$A:$D,MATCH("AWAY",'EFL2'!$A$1:$D$1,0),0),"")&amp;IFERROR(VLOOKUP(MV$2&amp;$A8,'EFL2'!$B:$C,MATCH("HOME",'EFL2'!$B$1:$C$1,0),0),"")&amp;IFERROR(VLOOKUP(MV$2&amp;$A8,'UCL2'!$C:$F,MATCH("AWAY",'UCL2'!$C$1:$F$1,0),0),"")&amp;IFERROR(VLOOKUP(MV$2&amp;$A8,'UCL2'!$D:$E,MATCH("HOME",'UCL2'!$D$1:$E$1,0),0),"")&amp;IFERROR(VLOOKUP(MV$2&amp;$A8,'EU2'!$C:$F,MATCH("AWAY",'EU2'!$C$1:$F$1,0),0),"")&amp;IFERROR(VLOOKUP(MV$2&amp;$A8,'EU2'!$D:$E,MATCH("HOME",'EU2'!$D$1:$E$1,0),0),"")&amp;IFERROR(VLOOKUP(MV$2&amp;$A8,'EUC2'!$C:$F,MATCH("AWAY",'EUC2'!$C$1:$F$1,0),0),"")&amp;IFERROR(VLOOKUP(MV$2&amp;$A8,'EUC2'!$D:$E,MATCH("HOME",'EUC2'!$D$1:$E$1,0),0),"")</f>
        <v/>
      </c>
      <c r="MW8" s="25" t="str">
        <f>IFERROR(VLOOKUP(MW$2&amp;$B8,'FPL FIX2'!$N$1:$Q$400,MATCH("HOME",'FPL FIX2'!$N$1:$Q$1,0),0),"")&amp;IFERROR(VLOOKUP(MW$2&amp;$B8,'FPL FIX2'!$O$1:$P$400,MATCH("AWAY",'FPL FIX2'!$O$1:$P$1,0),0),"")&amp;IFERROR(VLOOKUP(MW$2&amp;$A8,'FA2'!$A:$D,MATCH("AWAY",'FA2'!$A$1:$D$1,0),0),"")&amp;IFERROR(VLOOKUP(MW$2&amp;$A8,'FA2'!$B:$C,MATCH("HOME",'FA2'!$B$1:$C$1,0),0),"")&amp;IFERROR(VLOOKUP(MW$2&amp;$A8,'EFL2'!$A:$D,MATCH("AWAY",'EFL2'!$A$1:$D$1,0),0),"")&amp;IFERROR(VLOOKUP(MW$2&amp;$A8,'EFL2'!$B:$C,MATCH("HOME",'EFL2'!$B$1:$C$1,0),0),"")&amp;IFERROR(VLOOKUP(MW$2&amp;$A8,'UCL2'!$C:$F,MATCH("AWAY",'UCL2'!$C$1:$F$1,0),0),"")&amp;IFERROR(VLOOKUP(MW$2&amp;$A8,'UCL2'!$D:$E,MATCH("HOME",'UCL2'!$D$1:$E$1,0),0),"")&amp;IFERROR(VLOOKUP(MW$2&amp;$A8,'EU2'!$C:$F,MATCH("AWAY",'EU2'!$C$1:$F$1,0),0),"")&amp;IFERROR(VLOOKUP(MW$2&amp;$A8,'EU2'!$D:$E,MATCH("HOME",'EU2'!$D$1:$E$1,0),0),"")&amp;IFERROR(VLOOKUP(MW$2&amp;$A8,'EUC2'!$C:$F,MATCH("AWAY",'EUC2'!$C$1:$F$1,0),0),"")&amp;IFERROR(VLOOKUP(MW$2&amp;$A8,'EUC2'!$D:$E,MATCH("HOME",'EUC2'!$D$1:$E$1,0),0),"")</f>
        <v/>
      </c>
      <c r="MX8" s="25" t="str">
        <f>IFERROR(VLOOKUP(MX$2&amp;$B8,'FPL FIX2'!$N$1:$Q$400,MATCH("HOME",'FPL FIX2'!$N$1:$Q$1,0),0),"")&amp;IFERROR(VLOOKUP(MX$2&amp;$B8,'FPL FIX2'!$O$1:$P$400,MATCH("AWAY",'FPL FIX2'!$O$1:$P$1,0),0),"")&amp;IFERROR(VLOOKUP(MX$2&amp;$A8,'FA2'!$A:$D,MATCH("AWAY",'FA2'!$A$1:$D$1,0),0),"")&amp;IFERROR(VLOOKUP(MX$2&amp;$A8,'FA2'!$B:$C,MATCH("HOME",'FA2'!$B$1:$C$1,0),0),"")&amp;IFERROR(VLOOKUP(MX$2&amp;$A8,'EFL2'!$A:$D,MATCH("AWAY",'EFL2'!$A$1:$D$1,0),0),"")&amp;IFERROR(VLOOKUP(MX$2&amp;$A8,'EFL2'!$B:$C,MATCH("HOME",'EFL2'!$B$1:$C$1,0),0),"")&amp;IFERROR(VLOOKUP(MX$2&amp;$A8,'UCL2'!$C:$F,MATCH("AWAY",'UCL2'!$C$1:$F$1,0),0),"")&amp;IFERROR(VLOOKUP(MX$2&amp;$A8,'UCL2'!$D:$E,MATCH("HOME",'UCL2'!$D$1:$E$1,0),0),"")&amp;IFERROR(VLOOKUP(MX$2&amp;$A8,'EU2'!$C:$F,MATCH("AWAY",'EU2'!$C$1:$F$1,0),0),"")&amp;IFERROR(VLOOKUP(MX$2&amp;$A8,'EU2'!$D:$E,MATCH("HOME",'EU2'!$D$1:$E$1,0),0),"")&amp;IFERROR(VLOOKUP(MX$2&amp;$A8,'EUC2'!$C:$F,MATCH("AWAY",'EUC2'!$C$1:$F$1,0),0),"")&amp;IFERROR(VLOOKUP(MX$2&amp;$A8,'EUC2'!$D:$E,MATCH("HOME",'EUC2'!$D$1:$E$1,0),0),"")</f>
        <v/>
      </c>
      <c r="MY8" s="25" t="str">
        <f>IFERROR(VLOOKUP(MY$2&amp;$B8,'FPL FIX2'!$N$1:$Q$400,MATCH("HOME",'FPL FIX2'!$N$1:$Q$1,0),0),"")&amp;IFERROR(VLOOKUP(MY$2&amp;$B8,'FPL FIX2'!$O$1:$P$400,MATCH("AWAY",'FPL FIX2'!$O$1:$P$1,0),0),"")&amp;IFERROR(VLOOKUP(MY$2&amp;$A8,'FA2'!$A:$D,MATCH("AWAY",'FA2'!$A$1:$D$1,0),0),"")&amp;IFERROR(VLOOKUP(MY$2&amp;$A8,'FA2'!$B:$C,MATCH("HOME",'FA2'!$B$1:$C$1,0),0),"")&amp;IFERROR(VLOOKUP(MY$2&amp;$A8,'EFL2'!$A:$D,MATCH("AWAY",'EFL2'!$A$1:$D$1,0),0),"")&amp;IFERROR(VLOOKUP(MY$2&amp;$A8,'EFL2'!$B:$C,MATCH("HOME",'EFL2'!$B$1:$C$1,0),0),"")&amp;IFERROR(VLOOKUP(MY$2&amp;$A8,'UCL2'!$C:$F,MATCH("AWAY",'UCL2'!$C$1:$F$1,0),0),"")&amp;IFERROR(VLOOKUP(MY$2&amp;$A8,'UCL2'!$D:$E,MATCH("HOME",'UCL2'!$D$1:$E$1,0),0),"")&amp;IFERROR(VLOOKUP(MY$2&amp;$A8,'EU2'!$C:$F,MATCH("AWAY",'EU2'!$C$1:$F$1,0),0),"")&amp;IFERROR(VLOOKUP(MY$2&amp;$A8,'EU2'!$D:$E,MATCH("HOME",'EU2'!$D$1:$E$1,0),0),"")&amp;IFERROR(VLOOKUP(MY$2&amp;$A8,'EUC2'!$C:$F,MATCH("AWAY",'EUC2'!$C$1:$F$1,0),0),"")&amp;IFERROR(VLOOKUP(MY$2&amp;$A8,'EUC2'!$D:$E,MATCH("HOME",'EUC2'!$D$1:$E$1,0),0),"")</f>
        <v/>
      </c>
      <c r="MZ8" s="25" t="str">
        <f>IFERROR(VLOOKUP(MZ$2&amp;$B8,'FPL FIX2'!$N$1:$Q$400,MATCH("HOME",'FPL FIX2'!$N$1:$Q$1,0),0),"")&amp;IFERROR(VLOOKUP(MZ$2&amp;$B8,'FPL FIX2'!$O$1:$P$400,MATCH("AWAY",'FPL FIX2'!$O$1:$P$1,0),0),"")&amp;IFERROR(VLOOKUP(MZ$2&amp;$A8,'FA2'!$A:$D,MATCH("AWAY",'FA2'!$A$1:$D$1,0),0),"")&amp;IFERROR(VLOOKUP(MZ$2&amp;$A8,'FA2'!$B:$C,MATCH("HOME",'FA2'!$B$1:$C$1,0),0),"")&amp;IFERROR(VLOOKUP(MZ$2&amp;$A8,'EFL2'!$A:$D,MATCH("AWAY",'EFL2'!$A$1:$D$1,0),0),"")&amp;IFERROR(VLOOKUP(MZ$2&amp;$A8,'EFL2'!$B:$C,MATCH("HOME",'EFL2'!$B$1:$C$1,0),0),"")&amp;IFERROR(VLOOKUP(MZ$2&amp;$A8,'UCL2'!$C:$F,MATCH("AWAY",'UCL2'!$C$1:$F$1,0),0),"")&amp;IFERROR(VLOOKUP(MZ$2&amp;$A8,'UCL2'!$D:$E,MATCH("HOME",'UCL2'!$D$1:$E$1,0),0),"")&amp;IFERROR(VLOOKUP(MZ$2&amp;$A8,'EU2'!$C:$F,MATCH("AWAY",'EU2'!$C$1:$F$1,0),0),"")&amp;IFERROR(VLOOKUP(MZ$2&amp;$A8,'EU2'!$D:$E,MATCH("HOME",'EU2'!$D$1:$E$1,0),0),"")&amp;IFERROR(VLOOKUP(MZ$2&amp;$A8,'EUC2'!$C:$F,MATCH("AWAY",'EUC2'!$C$1:$F$1,0),0),"")&amp;IFERROR(VLOOKUP(MZ$2&amp;$A8,'EUC2'!$D:$E,MATCH("HOME",'EUC2'!$D$1:$E$1,0),0),"")</f>
        <v/>
      </c>
      <c r="NA8" s="25" t="str">
        <f>IFERROR(VLOOKUP(NA$2&amp;$B8,'FPL FIX2'!$N$1:$Q$400,MATCH("HOME",'FPL FIX2'!$N$1:$Q$1,0),0),"")&amp;IFERROR(VLOOKUP(NA$2&amp;$B8,'FPL FIX2'!$O$1:$P$400,MATCH("AWAY",'FPL FIX2'!$O$1:$P$1,0),0),"")&amp;IFERROR(VLOOKUP(NA$2&amp;$A8,'FA2'!$A:$D,MATCH("AWAY",'FA2'!$A$1:$D$1,0),0),"")&amp;IFERROR(VLOOKUP(NA$2&amp;$A8,'FA2'!$B:$C,MATCH("HOME",'FA2'!$B$1:$C$1,0),0),"")&amp;IFERROR(VLOOKUP(NA$2&amp;$A8,'EFL2'!$A:$D,MATCH("AWAY",'EFL2'!$A$1:$D$1,0),0),"")&amp;IFERROR(VLOOKUP(NA$2&amp;$A8,'EFL2'!$B:$C,MATCH("HOME",'EFL2'!$B$1:$C$1,0),0),"")&amp;IFERROR(VLOOKUP(NA$2&amp;$A8,'UCL2'!$C:$F,MATCH("AWAY",'UCL2'!$C$1:$F$1,0),0),"")&amp;IFERROR(VLOOKUP(NA$2&amp;$A8,'UCL2'!$D:$E,MATCH("HOME",'UCL2'!$D$1:$E$1,0),0),"")&amp;IFERROR(VLOOKUP(NA$2&amp;$A8,'EU2'!$C:$F,MATCH("AWAY",'EU2'!$C$1:$F$1,0),0),"")&amp;IFERROR(VLOOKUP(NA$2&amp;$A8,'EU2'!$D:$E,MATCH("HOME",'EU2'!$D$1:$E$1,0),0),"")&amp;IFERROR(VLOOKUP(NA$2&amp;$A8,'EUC2'!$C:$F,MATCH("AWAY",'EUC2'!$C$1:$F$1,0),0),"")&amp;IFERROR(VLOOKUP(NA$2&amp;$A8,'EUC2'!$D:$E,MATCH("HOME",'EUC2'!$D$1:$E$1,0),0),"")</f>
        <v/>
      </c>
      <c r="NB8" s="25" t="str">
        <f>IFERROR(VLOOKUP(NB$2&amp;$B8,'FPL FIX2'!$N$1:$Q$400,MATCH("HOME",'FPL FIX2'!$N$1:$Q$1,0),0),"")&amp;IFERROR(VLOOKUP(NB$2&amp;$B8,'FPL FIX2'!$O$1:$P$400,MATCH("AWAY",'FPL FIX2'!$O$1:$P$1,0),0),"")&amp;IFERROR(VLOOKUP(NB$2&amp;$A8,'FA2'!$A:$D,MATCH("AWAY",'FA2'!$A$1:$D$1,0),0),"")&amp;IFERROR(VLOOKUP(NB$2&amp;$A8,'FA2'!$B:$C,MATCH("HOME",'FA2'!$B$1:$C$1,0),0),"")&amp;IFERROR(VLOOKUP(NB$2&amp;$A8,'EFL2'!$A:$D,MATCH("AWAY",'EFL2'!$A$1:$D$1,0),0),"")&amp;IFERROR(VLOOKUP(NB$2&amp;$A8,'EFL2'!$B:$C,MATCH("HOME",'EFL2'!$B$1:$C$1,0),0),"")&amp;IFERROR(VLOOKUP(NB$2&amp;$A8,'UCL2'!$C:$F,MATCH("AWAY",'UCL2'!$C$1:$F$1,0),0),"")&amp;IFERROR(VLOOKUP(NB$2&amp;$A8,'UCL2'!$D:$E,MATCH("HOME",'UCL2'!$D$1:$E$1,0),0),"")&amp;IFERROR(VLOOKUP(NB$2&amp;$A8,'EU2'!$C:$F,MATCH("AWAY",'EU2'!$C$1:$F$1,0),0),"")&amp;IFERROR(VLOOKUP(NB$2&amp;$A8,'EU2'!$D:$E,MATCH("HOME",'EU2'!$D$1:$E$1,0),0),"")&amp;IFERROR(VLOOKUP(NB$2&amp;$A8,'EUC2'!$C:$F,MATCH("AWAY",'EUC2'!$C$1:$F$1,0),0),"")&amp;IFERROR(VLOOKUP(NB$2&amp;$A8,'EUC2'!$D:$E,MATCH("HOME",'EUC2'!$D$1:$E$1,0),0),"")</f>
        <v/>
      </c>
      <c r="NC8" s="25" t="str">
        <f>IFERROR(VLOOKUP(NC$2&amp;$B8,'FPL FIX2'!$N$1:$Q$400,MATCH("HOME",'FPL FIX2'!$N$1:$Q$1,0),0),"")&amp;IFERROR(VLOOKUP(NC$2&amp;$B8,'FPL FIX2'!$O$1:$P$400,MATCH("AWAY",'FPL FIX2'!$O$1:$P$1,0),0),"")&amp;IFERROR(VLOOKUP(NC$2&amp;$A8,'FA2'!$A:$D,MATCH("AWAY",'FA2'!$A$1:$D$1,0),0),"")&amp;IFERROR(VLOOKUP(NC$2&amp;$A8,'FA2'!$B:$C,MATCH("HOME",'FA2'!$B$1:$C$1,0),0),"")&amp;IFERROR(VLOOKUP(NC$2&amp;$A8,'EFL2'!$A:$D,MATCH("AWAY",'EFL2'!$A$1:$D$1,0),0),"")&amp;IFERROR(VLOOKUP(NC$2&amp;$A8,'EFL2'!$B:$C,MATCH("HOME",'EFL2'!$B$1:$C$1,0),0),"")&amp;IFERROR(VLOOKUP(NC$2&amp;$A8,'UCL2'!$C:$F,MATCH("AWAY",'UCL2'!$C$1:$F$1,0),0),"")&amp;IFERROR(VLOOKUP(NC$2&amp;$A8,'UCL2'!$D:$E,MATCH("HOME",'UCL2'!$D$1:$E$1,0),0),"")&amp;IFERROR(VLOOKUP(NC$2&amp;$A8,'EU2'!$C:$F,MATCH("AWAY",'EU2'!$C$1:$F$1,0),0),"")&amp;IFERROR(VLOOKUP(NC$2&amp;$A8,'EU2'!$D:$E,MATCH("HOME",'EU2'!$D$1:$E$1,0),0),"")&amp;IFERROR(VLOOKUP(NC$2&amp;$A8,'EUC2'!$C:$F,MATCH("AWAY",'EUC2'!$C$1:$F$1,0),0),"")&amp;IFERROR(VLOOKUP(NC$2&amp;$A8,'EUC2'!$D:$E,MATCH("HOME",'EUC2'!$D$1:$E$1,0),0),"")</f>
        <v/>
      </c>
      <c r="NE8" s="24" t="s">
        <v>4</v>
      </c>
      <c r="NF8" s="25" t="str">
        <f>IFERROR(VLOOKUP(NF$2&amp;$B8,'FPL FIX2'!$F$1:$I$50,MATCH("HOME",'FPL FIX2'!$F$1:$I$1,0),0),"")&amp;IFERROR(VLOOKUP(NF$2&amp;$B8,'FPL FIX2'!$G$1:$H$50,MATCH("AWAY",'FPL FIX2'!$G$1:$H$1,0),0),"")</f>
        <v/>
      </c>
      <c r="NG8" s="25"/>
      <c r="NH8" s="25" t="str">
        <f>IFERROR(VLOOKUP(NH$2&amp;$B8,'FPL FIX2'!$F$1:$I$400,MATCH("HOME",'FPL FIX2'!$F$1:$I$1,0),0),"")&amp;IFERROR(VLOOKUP(NH$2&amp;$B8,'FPL FIX2'!$G$1:$H$400,MATCH("AWAY",'FPL FIX2'!$G$1:$H$1,0),0),"")</f>
        <v/>
      </c>
      <c r="NI8" s="25" t="str">
        <f>IFERROR(VLOOKUP(NI$2&amp;$B8,'FPL FIX2'!$F$1:$I$400,MATCH("HOME",'FPL FIX2'!$F$1:$I$1,0),0),"")&amp;IFERROR(VLOOKUP(NI$2&amp;$B8,'FPL FIX2'!$G$1:$H$400,MATCH("AWAY",'FPL FIX2'!$G$1:$H$1,0),0),"")</f>
        <v/>
      </c>
      <c r="NJ8" s="25" t="str">
        <f>IFERROR(VLOOKUP(NJ$2&amp;$B8,'FPL FIX2'!$F$1:$I$400,MATCH("HOME",'FPL FIX2'!$F$1:$I$1,0),0),"")&amp;IFERROR(VLOOKUP(NJ$2&amp;$B8,'FPL FIX2'!$G$1:$H$400,MATCH("AWAY",'FPL FIX2'!$G$1:$H$1,0),0),"")</f>
        <v/>
      </c>
    </row>
    <row r="9" spans="1:415" ht="30" customHeight="1" thickBot="1" x14ac:dyDescent="0.3">
      <c r="A9" s="23" t="s">
        <v>66</v>
      </c>
      <c r="B9" s="24" t="s">
        <v>5</v>
      </c>
      <c r="C9" s="25" t="str">
        <f>IFERROR(VLOOKUP(C$2&amp;$B9,'FPL FIX2'!$N$1:$Q$400,MATCH("HOME",'FPL FIX2'!$N$1:$Q$1,0),0),"")&amp;IFERROR(VLOOKUP(C$2&amp;$B9,'FPL FIX2'!$O$1:$P$400,MATCH("AWAY",'FPL FIX2'!$O$1:$P$1,0),0),"")&amp;IFERROR(VLOOKUP(C$2&amp;$A9,'FA2'!$A:$D,MATCH("AWAY",'FA2'!$A$1:$D$1,0),0),"")&amp;IFERROR(VLOOKUP(C$2&amp;$A9,'FA2'!$B:$C,MATCH("HOME",'FA2'!$B$1:$C$1,0),0),"")&amp;IFERROR(VLOOKUP(C$2&amp;$A9,'EFL2'!$A:$D,MATCH("AWAY",'EFL2'!$A$1:$D$1,0),0),"")&amp;IFERROR(VLOOKUP(C$2&amp;$A9,'EFL2'!$B:$C,MATCH("HOME",'EFL2'!$B$1:$C$1,0),0),"")&amp;IFERROR(VLOOKUP(C$2&amp;$A9,'UCL2'!$C:$F,MATCH("AWAY",'UCL2'!$C$1:$F$1,0),0),"")&amp;IFERROR(VLOOKUP(C$2&amp;$A9,'UCL2'!$D:$E,MATCH("HOME",'UCL2'!$D$1:$E$1,0),0),"")&amp;IFERROR(VLOOKUP(C$2&amp;$A9,'EU2'!$C:$F,MATCH("AWAY",'EU2'!$C$1:$F$1,0),0),"")&amp;IFERROR(VLOOKUP(C$2&amp;$A9,'EU2'!$D:$E,MATCH("HOME",'EU2'!$D$1:$E$1,0),0),"")&amp;IFERROR(VLOOKUP(C$2&amp;$A9,'EUC2'!$C:$F,MATCH("AWAY",'EUC2'!$C$1:$F$1,0),0),"")&amp;IFERROR(VLOOKUP(C$2&amp;$A9,'EUC2'!$D:$E,MATCH("HOME",'EUC2'!$D$1:$E$1,0),0),"")</f>
        <v/>
      </c>
      <c r="D9" s="25" t="str">
        <f>IFERROR(VLOOKUP(D$2&amp;$B9,'FPL FIX2'!$N$1:$Q$400,MATCH("HOME",'FPL FIX2'!$N$1:$Q$1,0),0),"")&amp;IFERROR(VLOOKUP(D$2&amp;$B9,'FPL FIX2'!$O$1:$P$400,MATCH("AWAY",'FPL FIX2'!$O$1:$P$1,0),0),"")&amp;IFERROR(VLOOKUP(D$2&amp;$A9,'FA2'!$A:$D,MATCH("AWAY",'FA2'!$A$1:$D$1,0),0),"")&amp;IFERROR(VLOOKUP(D$2&amp;$A9,'FA2'!$B:$C,MATCH("HOME",'FA2'!$B$1:$C$1,0),0),"")&amp;IFERROR(VLOOKUP(D$2&amp;$A9,'EFL2'!$A:$D,MATCH("AWAY",'EFL2'!$A$1:$D$1,0),0),"")&amp;IFERROR(VLOOKUP(D$2&amp;$A9,'EFL2'!$B:$C,MATCH("HOME",'EFL2'!$B$1:$C$1,0),0),"")&amp;IFERROR(VLOOKUP(D$2&amp;$A9,'UCL2'!$C:$F,MATCH("AWAY",'UCL2'!$C$1:$F$1,0),0),"")&amp;IFERROR(VLOOKUP(D$2&amp;$A9,'UCL2'!$D:$E,MATCH("HOME",'UCL2'!$D$1:$E$1,0),0),"")&amp;IFERROR(VLOOKUP(D$2&amp;$A9,'EU2'!$C:$F,MATCH("AWAY",'EU2'!$C$1:$F$1,0),0),"")&amp;IFERROR(VLOOKUP(D$2&amp;$A9,'EU2'!$D:$E,MATCH("HOME",'EU2'!$D$1:$E$1,0),0),"")&amp;IFERROR(VLOOKUP(D$2&amp;$A9,'EUC2'!$C:$F,MATCH("AWAY",'EUC2'!$C$1:$F$1,0),0),"")&amp;IFERROR(VLOOKUP(D$2&amp;$A9,'EUC2'!$D:$E,MATCH("HOME",'EUC2'!$D$1:$E$1,0),0),"")</f>
        <v/>
      </c>
      <c r="E9" s="25" t="str">
        <f>IFERROR(VLOOKUP(E$2&amp;$B9,'FPL FIX2'!$N$1:$Q$400,MATCH("HOME",'FPL FIX2'!$N$1:$Q$1,0),0),"")&amp;IFERROR(VLOOKUP(E$2&amp;$B9,'FPL FIX2'!$O$1:$P$400,MATCH("AWAY",'FPL FIX2'!$O$1:$P$1,0),0),"")&amp;IFERROR(VLOOKUP(E$2&amp;$A9,'FA2'!$A:$D,MATCH("AWAY",'FA2'!$A$1:$D$1,0),0),"")&amp;IFERROR(VLOOKUP(E$2&amp;$A9,'FA2'!$B:$C,MATCH("HOME",'FA2'!$B$1:$C$1,0),0),"")&amp;IFERROR(VLOOKUP(E$2&amp;$A9,'EFL2'!$A:$D,MATCH("AWAY",'EFL2'!$A$1:$D$1,0),0),"")&amp;IFERROR(VLOOKUP(E$2&amp;$A9,'EFL2'!$B:$C,MATCH("HOME",'EFL2'!$B$1:$C$1,0),0),"")&amp;IFERROR(VLOOKUP(E$2&amp;$A9,'UCL2'!$C:$F,MATCH("AWAY",'UCL2'!$C$1:$F$1,0),0),"")&amp;IFERROR(VLOOKUP(E$2&amp;$A9,'UCL2'!$D:$E,MATCH("HOME",'UCL2'!$D$1:$E$1,0),0),"")&amp;IFERROR(VLOOKUP(E$2&amp;$A9,'EU2'!$C:$F,MATCH("AWAY",'EU2'!$C$1:$F$1,0),0),"")&amp;IFERROR(VLOOKUP(E$2&amp;$A9,'EU2'!$D:$E,MATCH("HOME",'EU2'!$D$1:$E$1,0),0),"")&amp;IFERROR(VLOOKUP(E$2&amp;$A9,'EUC2'!$C:$F,MATCH("AWAY",'EUC2'!$C$1:$F$1,0),0),"")&amp;IFERROR(VLOOKUP(E$2&amp;$A9,'EUC2'!$D:$E,MATCH("HOME",'EUC2'!$D$1:$E$1,0),0),"")</f>
        <v/>
      </c>
      <c r="F9" s="25" t="str">
        <f>IFERROR(VLOOKUP(F$2&amp;$B9,'FPL FIX2'!$N$1:$Q$400,MATCH("HOME",'FPL FIX2'!$N$1:$Q$1,0),0),"")&amp;IFERROR(VLOOKUP(F$2&amp;$B9,'FPL FIX2'!$O$1:$P$400,MATCH("AWAY",'FPL FIX2'!$O$1:$P$1,0),0),"")&amp;IFERROR(VLOOKUP(F$2&amp;$A9,'FA2'!$A:$D,MATCH("AWAY",'FA2'!$A$1:$D$1,0),0),"")&amp;IFERROR(VLOOKUP(F$2&amp;$A9,'FA2'!$B:$C,MATCH("HOME",'FA2'!$B$1:$C$1,0),0),"")&amp;IFERROR(VLOOKUP(F$2&amp;$A9,'EFL2'!$A:$D,MATCH("AWAY",'EFL2'!$A$1:$D$1,0),0),"")&amp;IFERROR(VLOOKUP(F$2&amp;$A9,'EFL2'!$B:$C,MATCH("HOME",'EFL2'!$B$1:$C$1,0),0),"")&amp;IFERROR(VLOOKUP(F$2&amp;$A9,'UCL2'!$C:$F,MATCH("AWAY",'UCL2'!$C$1:$F$1,0),0),"")&amp;IFERROR(VLOOKUP(F$2&amp;$A9,'UCL2'!$D:$E,MATCH("HOME",'UCL2'!$D$1:$E$1,0),0),"")&amp;IFERROR(VLOOKUP(F$2&amp;$A9,'EU2'!$C:$F,MATCH("AWAY",'EU2'!$C$1:$F$1,0),0),"")&amp;IFERROR(VLOOKUP(F$2&amp;$A9,'EU2'!$D:$E,MATCH("HOME",'EU2'!$D$1:$E$1,0),0),"")&amp;IFERROR(VLOOKUP(F$2&amp;$A9,'EUC2'!$C:$F,MATCH("AWAY",'EUC2'!$C$1:$F$1,0),0),"")&amp;IFERROR(VLOOKUP(F$2&amp;$A9,'EUC2'!$D:$E,MATCH("HOME",'EUC2'!$D$1:$E$1,0),0),"")</f>
        <v/>
      </c>
      <c r="G9" s="25" t="str">
        <f>IFERROR(VLOOKUP(G$2&amp;$B9,'FPL FIX2'!$N$1:$Q$400,MATCH("HOME",'FPL FIX2'!$N$1:$Q$1,0),0),"")&amp;IFERROR(VLOOKUP(G$2&amp;$B9,'FPL FIX2'!$O$1:$P$400,MATCH("AWAY",'FPL FIX2'!$O$1:$P$1,0),0),"")&amp;IFERROR(VLOOKUP(G$2&amp;$A9,'FA2'!$A:$D,MATCH("AWAY",'FA2'!$A$1:$D$1,0),0),"")&amp;IFERROR(VLOOKUP(G$2&amp;$A9,'FA2'!$B:$C,MATCH("HOME",'FA2'!$B$1:$C$1,0),0),"")&amp;IFERROR(VLOOKUP(G$2&amp;$A9,'EFL2'!$A:$D,MATCH("AWAY",'EFL2'!$A$1:$D$1,0),0),"")&amp;IFERROR(VLOOKUP(G$2&amp;$A9,'EFL2'!$B:$C,MATCH("HOME",'EFL2'!$B$1:$C$1,0),0),"")&amp;IFERROR(VLOOKUP(G$2&amp;$A9,'UCL2'!$C:$F,MATCH("AWAY",'UCL2'!$C$1:$F$1,0),0),"")&amp;IFERROR(VLOOKUP(G$2&amp;$A9,'UCL2'!$D:$E,MATCH("HOME",'UCL2'!$D$1:$E$1,0),0),"")&amp;IFERROR(VLOOKUP(G$2&amp;$A9,'EU2'!$C:$F,MATCH("AWAY",'EU2'!$C$1:$F$1,0),0),"")&amp;IFERROR(VLOOKUP(G$2&amp;$A9,'EU2'!$D:$E,MATCH("HOME",'EU2'!$D$1:$E$1,0),0),"")&amp;IFERROR(VLOOKUP(G$2&amp;$A9,'EUC2'!$C:$F,MATCH("AWAY",'EUC2'!$C$1:$F$1,0),0),"")&amp;IFERROR(VLOOKUP(G$2&amp;$A9,'EUC2'!$D:$E,MATCH("HOME",'EUC2'!$D$1:$E$1,0),0),"")</f>
        <v/>
      </c>
      <c r="H9" s="25" t="str">
        <f>IFERROR(VLOOKUP(H$2&amp;$B9,'FPL FIX2'!$N$1:$Q$400,MATCH("HOME",'FPL FIX2'!$N$1:$Q$1,0),0),"")&amp;IFERROR(VLOOKUP(H$2&amp;$B9,'FPL FIX2'!$O$1:$P$400,MATCH("AWAY",'FPL FIX2'!$O$1:$P$1,0),0),"")&amp;IFERROR(VLOOKUP(H$2&amp;$A9,'FA2'!$A:$D,MATCH("AWAY",'FA2'!$A$1:$D$1,0),0),"")&amp;IFERROR(VLOOKUP(H$2&amp;$A9,'FA2'!$B:$C,MATCH("HOME",'FA2'!$B$1:$C$1,0),0),"")&amp;IFERROR(VLOOKUP(H$2&amp;$A9,'EFL2'!$A:$D,MATCH("AWAY",'EFL2'!$A$1:$D$1,0),0),"")&amp;IFERROR(VLOOKUP(H$2&amp;$A9,'EFL2'!$B:$C,MATCH("HOME",'EFL2'!$B$1:$C$1,0),0),"")&amp;IFERROR(VLOOKUP(H$2&amp;$A9,'UCL2'!$C:$F,MATCH("AWAY",'UCL2'!$C$1:$F$1,0),0),"")&amp;IFERROR(VLOOKUP(H$2&amp;$A9,'UCL2'!$D:$E,MATCH("HOME",'UCL2'!$D$1:$E$1,0),0),"")&amp;IFERROR(VLOOKUP(H$2&amp;$A9,'EU2'!$C:$F,MATCH("AWAY",'EU2'!$C$1:$F$1,0),0),"")&amp;IFERROR(VLOOKUP(H$2&amp;$A9,'EU2'!$D:$E,MATCH("HOME",'EU2'!$D$1:$E$1,0),0),"")&amp;IFERROR(VLOOKUP(H$2&amp;$A9,'EUC2'!$C:$F,MATCH("AWAY",'EUC2'!$C$1:$F$1,0),0),"")&amp;IFERROR(VLOOKUP(H$2&amp;$A9,'EUC2'!$D:$E,MATCH("HOME",'EUC2'!$D$1:$E$1,0),0),"")</f>
        <v>eve</v>
      </c>
      <c r="I9" s="25" t="str">
        <f>IFERROR(VLOOKUP(I$2&amp;$B9,'FPL FIX2'!$N$1:$Q$400,MATCH("HOME",'FPL FIX2'!$N$1:$Q$1,0),0),"")&amp;IFERROR(VLOOKUP(I$2&amp;$B9,'FPL FIX2'!$O$1:$P$400,MATCH("AWAY",'FPL FIX2'!$O$1:$P$1,0),0),"")&amp;IFERROR(VLOOKUP(I$2&amp;$A9,'FA2'!$A:$D,MATCH("AWAY",'FA2'!$A$1:$D$1,0),0),"")&amp;IFERROR(VLOOKUP(I$2&amp;$A9,'FA2'!$B:$C,MATCH("HOME",'FA2'!$B$1:$C$1,0),0),"")&amp;IFERROR(VLOOKUP(I$2&amp;$A9,'EFL2'!$A:$D,MATCH("AWAY",'EFL2'!$A$1:$D$1,0),0),"")&amp;IFERROR(VLOOKUP(I$2&amp;$A9,'EFL2'!$B:$C,MATCH("HOME",'EFL2'!$B$1:$C$1,0),0),"")&amp;IFERROR(VLOOKUP(I$2&amp;$A9,'UCL2'!$C:$F,MATCH("AWAY",'UCL2'!$C$1:$F$1,0),0),"")&amp;IFERROR(VLOOKUP(I$2&amp;$A9,'UCL2'!$D:$E,MATCH("HOME",'UCL2'!$D$1:$E$1,0),0),"")&amp;IFERROR(VLOOKUP(I$2&amp;$A9,'EU2'!$C:$F,MATCH("AWAY",'EU2'!$C$1:$F$1,0),0),"")&amp;IFERROR(VLOOKUP(I$2&amp;$A9,'EU2'!$D:$E,MATCH("HOME",'EU2'!$D$1:$E$1,0),0),"")&amp;IFERROR(VLOOKUP(I$2&amp;$A9,'EUC2'!$C:$F,MATCH("AWAY",'EUC2'!$C$1:$F$1,0),0),"")&amp;IFERROR(VLOOKUP(I$2&amp;$A9,'EUC2'!$D:$E,MATCH("HOME",'EUC2'!$D$1:$E$1,0),0),"")</f>
        <v/>
      </c>
      <c r="J9" s="25" t="str">
        <f>IFERROR(VLOOKUP(J$2&amp;$B9,'FPL FIX2'!$N$1:$Q$400,MATCH("HOME",'FPL FIX2'!$N$1:$Q$1,0),0),"")&amp;IFERROR(VLOOKUP(J$2&amp;$B9,'FPL FIX2'!$O$1:$P$400,MATCH("AWAY",'FPL FIX2'!$O$1:$P$1,0),0),"")&amp;IFERROR(VLOOKUP(J$2&amp;$A9,'FA2'!$A:$D,MATCH("AWAY",'FA2'!$A$1:$D$1,0),0),"")&amp;IFERROR(VLOOKUP(J$2&amp;$A9,'FA2'!$B:$C,MATCH("HOME",'FA2'!$B$1:$C$1,0),0),"")&amp;IFERROR(VLOOKUP(J$2&amp;$A9,'EFL2'!$A:$D,MATCH("AWAY",'EFL2'!$A$1:$D$1,0),0),"")&amp;IFERROR(VLOOKUP(J$2&amp;$A9,'EFL2'!$B:$C,MATCH("HOME",'EFL2'!$B$1:$C$1,0),0),"")&amp;IFERROR(VLOOKUP(J$2&amp;$A9,'UCL2'!$C:$F,MATCH("AWAY",'UCL2'!$C$1:$F$1,0),0),"")&amp;IFERROR(VLOOKUP(J$2&amp;$A9,'UCL2'!$D:$E,MATCH("HOME",'UCL2'!$D$1:$E$1,0),0),"")&amp;IFERROR(VLOOKUP(J$2&amp;$A9,'EU2'!$C:$F,MATCH("AWAY",'EU2'!$C$1:$F$1,0),0),"")&amp;IFERROR(VLOOKUP(J$2&amp;$A9,'EU2'!$D:$E,MATCH("HOME",'EU2'!$D$1:$E$1,0),0),"")&amp;IFERROR(VLOOKUP(J$2&amp;$A9,'EUC2'!$C:$F,MATCH("AWAY",'EUC2'!$C$1:$F$1,0),0),"")&amp;IFERROR(VLOOKUP(J$2&amp;$A9,'EUC2'!$D:$E,MATCH("HOME",'EUC2'!$D$1:$E$1,0),0),"")</f>
        <v/>
      </c>
      <c r="K9" s="25" t="str">
        <f>IFERROR(VLOOKUP(K$2&amp;$B9,'FPL FIX2'!$N$1:$Q$400,MATCH("HOME",'FPL FIX2'!$N$1:$Q$1,0),0),"")&amp;IFERROR(VLOOKUP(K$2&amp;$B9,'FPL FIX2'!$O$1:$P$400,MATCH("AWAY",'FPL FIX2'!$O$1:$P$1,0),0),"")&amp;IFERROR(VLOOKUP(K$2&amp;$A9,'FA2'!$A:$D,MATCH("AWAY",'FA2'!$A$1:$D$1,0),0),"")&amp;IFERROR(VLOOKUP(K$2&amp;$A9,'FA2'!$B:$C,MATCH("HOME",'FA2'!$B$1:$C$1,0),0),"")&amp;IFERROR(VLOOKUP(K$2&amp;$A9,'EFL2'!$A:$D,MATCH("AWAY",'EFL2'!$A$1:$D$1,0),0),"")&amp;IFERROR(VLOOKUP(K$2&amp;$A9,'EFL2'!$B:$C,MATCH("HOME",'EFL2'!$B$1:$C$1,0),0),"")&amp;IFERROR(VLOOKUP(K$2&amp;$A9,'UCL2'!$C:$F,MATCH("AWAY",'UCL2'!$C$1:$F$1,0),0),"")&amp;IFERROR(VLOOKUP(K$2&amp;$A9,'UCL2'!$D:$E,MATCH("HOME",'UCL2'!$D$1:$E$1,0),0),"")&amp;IFERROR(VLOOKUP(K$2&amp;$A9,'EU2'!$C:$F,MATCH("AWAY",'EU2'!$C$1:$F$1,0),0),"")&amp;IFERROR(VLOOKUP(K$2&amp;$A9,'EU2'!$D:$E,MATCH("HOME",'EU2'!$D$1:$E$1,0),0),"")&amp;IFERROR(VLOOKUP(K$2&amp;$A9,'EUC2'!$C:$F,MATCH("AWAY",'EUC2'!$C$1:$F$1,0),0),"")&amp;IFERROR(VLOOKUP(K$2&amp;$A9,'EUC2'!$D:$E,MATCH("HOME",'EUC2'!$D$1:$E$1,0),0),"")</f>
        <v/>
      </c>
      <c r="L9" s="25" t="str">
        <f>IFERROR(VLOOKUP(L$2&amp;$B9,'FPL FIX2'!$N$1:$Q$400,MATCH("HOME",'FPL FIX2'!$N$1:$Q$1,0),0),"")&amp;IFERROR(VLOOKUP(L$2&amp;$B9,'FPL FIX2'!$O$1:$P$400,MATCH("AWAY",'FPL FIX2'!$O$1:$P$1,0),0),"")&amp;IFERROR(VLOOKUP(L$2&amp;$A9,'FA2'!$A:$D,MATCH("AWAY",'FA2'!$A$1:$D$1,0),0),"")&amp;IFERROR(VLOOKUP(L$2&amp;$A9,'FA2'!$B:$C,MATCH("HOME",'FA2'!$B$1:$C$1,0),0),"")&amp;IFERROR(VLOOKUP(L$2&amp;$A9,'EFL2'!$A:$D,MATCH("AWAY",'EFL2'!$A$1:$D$1,0),0),"")&amp;IFERROR(VLOOKUP(L$2&amp;$A9,'EFL2'!$B:$C,MATCH("HOME",'EFL2'!$B$1:$C$1,0),0),"")&amp;IFERROR(VLOOKUP(L$2&amp;$A9,'UCL2'!$C:$F,MATCH("AWAY",'UCL2'!$C$1:$F$1,0),0),"")&amp;IFERROR(VLOOKUP(L$2&amp;$A9,'UCL2'!$D:$E,MATCH("HOME",'UCL2'!$D$1:$E$1,0),0),"")&amp;IFERROR(VLOOKUP(L$2&amp;$A9,'EU2'!$C:$F,MATCH("AWAY",'EU2'!$C$1:$F$1,0),0),"")&amp;IFERROR(VLOOKUP(L$2&amp;$A9,'EU2'!$D:$E,MATCH("HOME",'EU2'!$D$1:$E$1,0),0),"")&amp;IFERROR(VLOOKUP(L$2&amp;$A9,'EUC2'!$C:$F,MATCH("AWAY",'EUC2'!$C$1:$F$1,0),0),"")&amp;IFERROR(VLOOKUP(L$2&amp;$A9,'EUC2'!$D:$E,MATCH("HOME",'EUC2'!$D$1:$E$1,0),0),"")</f>
        <v/>
      </c>
      <c r="M9" s="25" t="str">
        <f>IFERROR(VLOOKUP(M$2&amp;$B9,'FPL FIX2'!$N$1:$Q$400,MATCH("HOME",'FPL FIX2'!$N$1:$Q$1,0),0),"")&amp;IFERROR(VLOOKUP(M$2&amp;$B9,'FPL FIX2'!$O$1:$P$400,MATCH("AWAY",'FPL FIX2'!$O$1:$P$1,0),0),"")&amp;IFERROR(VLOOKUP(M$2&amp;$A9,'FA2'!$A:$D,MATCH("AWAY",'FA2'!$A$1:$D$1,0),0),"")&amp;IFERROR(VLOOKUP(M$2&amp;$A9,'FA2'!$B:$C,MATCH("HOME",'FA2'!$B$1:$C$1,0),0),"")&amp;IFERROR(VLOOKUP(M$2&amp;$A9,'EFL2'!$A:$D,MATCH("AWAY",'EFL2'!$A$1:$D$1,0),0),"")&amp;IFERROR(VLOOKUP(M$2&amp;$A9,'EFL2'!$B:$C,MATCH("HOME",'EFL2'!$B$1:$C$1,0),0),"")&amp;IFERROR(VLOOKUP(M$2&amp;$A9,'UCL2'!$C:$F,MATCH("AWAY",'UCL2'!$C$1:$F$1,0),0),"")&amp;IFERROR(VLOOKUP(M$2&amp;$A9,'UCL2'!$D:$E,MATCH("HOME",'UCL2'!$D$1:$E$1,0),0),"")&amp;IFERROR(VLOOKUP(M$2&amp;$A9,'EU2'!$C:$F,MATCH("AWAY",'EU2'!$C$1:$F$1,0),0),"")&amp;IFERROR(VLOOKUP(M$2&amp;$A9,'EU2'!$D:$E,MATCH("HOME",'EU2'!$D$1:$E$1,0),0),"")&amp;IFERROR(VLOOKUP(M$2&amp;$A9,'EUC2'!$C:$F,MATCH("AWAY",'EUC2'!$C$1:$F$1,0),0),"")&amp;IFERROR(VLOOKUP(M$2&amp;$A9,'EUC2'!$D:$E,MATCH("HOME",'EUC2'!$D$1:$E$1,0),0),"")</f>
        <v/>
      </c>
      <c r="N9" s="25" t="str">
        <f>IFERROR(VLOOKUP(N$2&amp;$B9,'FPL FIX2'!$N$1:$Q$400,MATCH("HOME",'FPL FIX2'!$N$1:$Q$1,0),0),"")&amp;IFERROR(VLOOKUP(N$2&amp;$B9,'FPL FIX2'!$O$1:$P$400,MATCH("AWAY",'FPL FIX2'!$O$1:$P$1,0),0),"")&amp;IFERROR(VLOOKUP(N$2&amp;$A9,'FA2'!$A:$D,MATCH("AWAY",'FA2'!$A$1:$D$1,0),0),"")&amp;IFERROR(VLOOKUP(N$2&amp;$A9,'FA2'!$B:$C,MATCH("HOME",'FA2'!$B$1:$C$1,0),0),"")&amp;IFERROR(VLOOKUP(N$2&amp;$A9,'EFL2'!$A:$D,MATCH("AWAY",'EFL2'!$A$1:$D$1,0),0),"")&amp;IFERROR(VLOOKUP(N$2&amp;$A9,'EFL2'!$B:$C,MATCH("HOME",'EFL2'!$B$1:$C$1,0),0),"")&amp;IFERROR(VLOOKUP(N$2&amp;$A9,'UCL2'!$C:$F,MATCH("AWAY",'UCL2'!$C$1:$F$1,0),0),"")&amp;IFERROR(VLOOKUP(N$2&amp;$A9,'UCL2'!$D:$E,MATCH("HOME",'UCL2'!$D$1:$E$1,0),0),"")&amp;IFERROR(VLOOKUP(N$2&amp;$A9,'EU2'!$C:$F,MATCH("AWAY",'EU2'!$C$1:$F$1,0),0),"")&amp;IFERROR(VLOOKUP(N$2&amp;$A9,'EU2'!$D:$E,MATCH("HOME",'EU2'!$D$1:$E$1,0),0),"")&amp;IFERROR(VLOOKUP(N$2&amp;$A9,'EUC2'!$C:$F,MATCH("AWAY",'EUC2'!$C$1:$F$1,0),0),"")&amp;IFERROR(VLOOKUP(N$2&amp;$A9,'EUC2'!$D:$E,MATCH("HOME",'EUC2'!$D$1:$E$1,0),0),"")</f>
        <v/>
      </c>
      <c r="O9" s="25" t="str">
        <f>IFERROR(VLOOKUP(O$2&amp;$B9,'FPL FIX2'!$N$1:$Q$400,MATCH("HOME",'FPL FIX2'!$N$1:$Q$1,0),0),"")&amp;IFERROR(VLOOKUP(O$2&amp;$B9,'FPL FIX2'!$O$1:$P$400,MATCH("AWAY",'FPL FIX2'!$O$1:$P$1,0),0),"")&amp;IFERROR(VLOOKUP(O$2&amp;$A9,'FA2'!$A:$D,MATCH("AWAY",'FA2'!$A$1:$D$1,0),0),"")&amp;IFERROR(VLOOKUP(O$2&amp;$A9,'FA2'!$B:$C,MATCH("HOME",'FA2'!$B$1:$C$1,0),0),"")&amp;IFERROR(VLOOKUP(O$2&amp;$A9,'EFL2'!$A:$D,MATCH("AWAY",'EFL2'!$A$1:$D$1,0),0),"")&amp;IFERROR(VLOOKUP(O$2&amp;$A9,'EFL2'!$B:$C,MATCH("HOME",'EFL2'!$B$1:$C$1,0),0),"")&amp;IFERROR(VLOOKUP(O$2&amp;$A9,'UCL2'!$C:$F,MATCH("AWAY",'UCL2'!$C$1:$F$1,0),0),"")&amp;IFERROR(VLOOKUP(O$2&amp;$A9,'UCL2'!$D:$E,MATCH("HOME",'UCL2'!$D$1:$E$1,0),0),"")&amp;IFERROR(VLOOKUP(O$2&amp;$A9,'EU2'!$C:$F,MATCH("AWAY",'EU2'!$C$1:$F$1,0),0),"")&amp;IFERROR(VLOOKUP(O$2&amp;$A9,'EU2'!$D:$E,MATCH("HOME",'EU2'!$D$1:$E$1,0),0),"")&amp;IFERROR(VLOOKUP(O$2&amp;$A9,'EUC2'!$C:$F,MATCH("AWAY",'EUC2'!$C$1:$F$1,0),0),"")&amp;IFERROR(VLOOKUP(O$2&amp;$A9,'EUC2'!$D:$E,MATCH("HOME",'EUC2'!$D$1:$E$1,0),0),"")</f>
        <v/>
      </c>
      <c r="P9" s="25" t="str">
        <f>IFERROR(VLOOKUP(P$2&amp;$B9,'FPL FIX2'!$N$1:$Q$400,MATCH("HOME",'FPL FIX2'!$N$1:$Q$1,0),0),"")&amp;IFERROR(VLOOKUP(P$2&amp;$B9,'FPL FIX2'!$O$1:$P$400,MATCH("AWAY",'FPL FIX2'!$O$1:$P$1,0),0),"")&amp;IFERROR(VLOOKUP(P$2&amp;$A9,'FA2'!$A:$D,MATCH("AWAY",'FA2'!$A$1:$D$1,0),0),"")&amp;IFERROR(VLOOKUP(P$2&amp;$A9,'FA2'!$B:$C,MATCH("HOME",'FA2'!$B$1:$C$1,0),0),"")&amp;IFERROR(VLOOKUP(P$2&amp;$A9,'EFL2'!$A:$D,MATCH("AWAY",'EFL2'!$A$1:$D$1,0),0),"")&amp;IFERROR(VLOOKUP(P$2&amp;$A9,'EFL2'!$B:$C,MATCH("HOME",'EFL2'!$B$1:$C$1,0),0),"")&amp;IFERROR(VLOOKUP(P$2&amp;$A9,'UCL2'!$C:$F,MATCH("AWAY",'UCL2'!$C$1:$F$1,0),0),"")&amp;IFERROR(VLOOKUP(P$2&amp;$A9,'UCL2'!$D:$E,MATCH("HOME",'UCL2'!$D$1:$E$1,0),0),"")&amp;IFERROR(VLOOKUP(P$2&amp;$A9,'EU2'!$C:$F,MATCH("AWAY",'EU2'!$C$1:$F$1,0),0),"")&amp;IFERROR(VLOOKUP(P$2&amp;$A9,'EU2'!$D:$E,MATCH("HOME",'EU2'!$D$1:$E$1,0),0),"")&amp;IFERROR(VLOOKUP(P$2&amp;$A9,'EUC2'!$C:$F,MATCH("AWAY",'EUC2'!$C$1:$F$1,0),0),"")&amp;IFERROR(VLOOKUP(P$2&amp;$A9,'EUC2'!$D:$E,MATCH("HOME",'EUC2'!$D$1:$E$1,0),0),"")</f>
        <v>TOT</v>
      </c>
      <c r="Q9" s="25" t="str">
        <f>IFERROR(VLOOKUP(Q$2&amp;$B9,'FPL FIX2'!$N$1:$Q$400,MATCH("HOME",'FPL FIX2'!$N$1:$Q$1,0),0),"")&amp;IFERROR(VLOOKUP(Q$2&amp;$B9,'FPL FIX2'!$O$1:$P$400,MATCH("AWAY",'FPL FIX2'!$O$1:$P$1,0),0),"")&amp;IFERROR(VLOOKUP(Q$2&amp;$A9,'FA2'!$A:$D,MATCH("AWAY",'FA2'!$A$1:$D$1,0),0),"")&amp;IFERROR(VLOOKUP(Q$2&amp;$A9,'FA2'!$B:$C,MATCH("HOME",'FA2'!$B$1:$C$1,0),0),"")&amp;IFERROR(VLOOKUP(Q$2&amp;$A9,'EFL2'!$A:$D,MATCH("AWAY",'EFL2'!$A$1:$D$1,0),0),"")&amp;IFERROR(VLOOKUP(Q$2&amp;$A9,'EFL2'!$B:$C,MATCH("HOME",'EFL2'!$B$1:$C$1,0),0),"")&amp;IFERROR(VLOOKUP(Q$2&amp;$A9,'UCL2'!$C:$F,MATCH("AWAY",'UCL2'!$C$1:$F$1,0),0),"")&amp;IFERROR(VLOOKUP(Q$2&amp;$A9,'UCL2'!$D:$E,MATCH("HOME",'UCL2'!$D$1:$E$1,0),0),"")&amp;IFERROR(VLOOKUP(Q$2&amp;$A9,'EU2'!$C:$F,MATCH("AWAY",'EU2'!$C$1:$F$1,0),0),"")&amp;IFERROR(VLOOKUP(Q$2&amp;$A9,'EU2'!$D:$E,MATCH("HOME",'EU2'!$D$1:$E$1,0),0),"")&amp;IFERROR(VLOOKUP(Q$2&amp;$A9,'EUC2'!$C:$F,MATCH("AWAY",'EUC2'!$C$1:$F$1,0),0),"")&amp;IFERROR(VLOOKUP(Q$2&amp;$A9,'EUC2'!$D:$E,MATCH("HOME",'EUC2'!$D$1:$E$1,0),0),"")</f>
        <v/>
      </c>
      <c r="R9" s="25" t="str">
        <f>IFERROR(VLOOKUP(R$2&amp;$B9,'FPL FIX2'!$N$1:$Q$400,MATCH("HOME",'FPL FIX2'!$N$1:$Q$1,0),0),"")&amp;IFERROR(VLOOKUP(R$2&amp;$B9,'FPL FIX2'!$O$1:$P$400,MATCH("AWAY",'FPL FIX2'!$O$1:$P$1,0),0),"")&amp;IFERROR(VLOOKUP(R$2&amp;$A9,'FA2'!$A:$D,MATCH("AWAY",'FA2'!$A$1:$D$1,0),0),"")&amp;IFERROR(VLOOKUP(R$2&amp;$A9,'FA2'!$B:$C,MATCH("HOME",'FA2'!$B$1:$C$1,0),0),"")&amp;IFERROR(VLOOKUP(R$2&amp;$A9,'EFL2'!$A:$D,MATCH("AWAY",'EFL2'!$A$1:$D$1,0),0),"")&amp;IFERROR(VLOOKUP(R$2&amp;$A9,'EFL2'!$B:$C,MATCH("HOME",'EFL2'!$B$1:$C$1,0),0),"")&amp;IFERROR(VLOOKUP(R$2&amp;$A9,'UCL2'!$C:$F,MATCH("AWAY",'UCL2'!$C$1:$F$1,0),0),"")&amp;IFERROR(VLOOKUP(R$2&amp;$A9,'UCL2'!$D:$E,MATCH("HOME",'UCL2'!$D$1:$E$1,0),0),"")&amp;IFERROR(VLOOKUP(R$2&amp;$A9,'EU2'!$C:$F,MATCH("AWAY",'EU2'!$C$1:$F$1,0),0),"")&amp;IFERROR(VLOOKUP(R$2&amp;$A9,'EU2'!$D:$E,MATCH("HOME",'EU2'!$D$1:$E$1,0),0),"")&amp;IFERROR(VLOOKUP(R$2&amp;$A9,'EUC2'!$C:$F,MATCH("AWAY",'EUC2'!$C$1:$F$1,0),0),"")&amp;IFERROR(VLOOKUP(R$2&amp;$A9,'EUC2'!$D:$E,MATCH("HOME",'EUC2'!$D$1:$E$1,0),0),"")</f>
        <v/>
      </c>
      <c r="S9" s="25" t="str">
        <f>IFERROR(VLOOKUP(S$2&amp;$B9,'FPL FIX2'!$N$1:$Q$400,MATCH("HOME",'FPL FIX2'!$N$1:$Q$1,0),0),"")&amp;IFERROR(VLOOKUP(S$2&amp;$B9,'FPL FIX2'!$O$1:$P$400,MATCH("AWAY",'FPL FIX2'!$O$1:$P$1,0),0),"")&amp;IFERROR(VLOOKUP(S$2&amp;$A9,'FA2'!$A:$D,MATCH("AWAY",'FA2'!$A$1:$D$1,0),0),"")&amp;IFERROR(VLOOKUP(S$2&amp;$A9,'FA2'!$B:$C,MATCH("HOME",'FA2'!$B$1:$C$1,0),0),"")&amp;IFERROR(VLOOKUP(S$2&amp;$A9,'EFL2'!$A:$D,MATCH("AWAY",'EFL2'!$A$1:$D$1,0),0),"")&amp;IFERROR(VLOOKUP(S$2&amp;$A9,'EFL2'!$B:$C,MATCH("HOME",'EFL2'!$B$1:$C$1,0),0),"")&amp;IFERROR(VLOOKUP(S$2&amp;$A9,'UCL2'!$C:$F,MATCH("AWAY",'UCL2'!$C$1:$F$1,0),0),"")&amp;IFERROR(VLOOKUP(S$2&amp;$A9,'UCL2'!$D:$E,MATCH("HOME",'UCL2'!$D$1:$E$1,0),0),"")&amp;IFERROR(VLOOKUP(S$2&amp;$A9,'EU2'!$C:$F,MATCH("AWAY",'EU2'!$C$1:$F$1,0),0),"")&amp;IFERROR(VLOOKUP(S$2&amp;$A9,'EU2'!$D:$E,MATCH("HOME",'EU2'!$D$1:$E$1,0),0),"")&amp;IFERROR(VLOOKUP(S$2&amp;$A9,'EUC2'!$C:$F,MATCH("AWAY",'EUC2'!$C$1:$F$1,0),0),"")&amp;IFERROR(VLOOKUP(S$2&amp;$A9,'EUC2'!$D:$E,MATCH("HOME",'EUC2'!$D$1:$E$1,0),0),"")</f>
        <v/>
      </c>
      <c r="T9" s="25" t="str">
        <f>IFERROR(VLOOKUP(T$2&amp;$B9,'FPL FIX2'!$N$1:$Q$400,MATCH("HOME",'FPL FIX2'!$N$1:$Q$1,0),0),"")&amp;IFERROR(VLOOKUP(T$2&amp;$B9,'FPL FIX2'!$O$1:$P$400,MATCH("AWAY",'FPL FIX2'!$O$1:$P$1,0),0),"")&amp;IFERROR(VLOOKUP(T$2&amp;$A9,'FA2'!$A:$D,MATCH("AWAY",'FA2'!$A$1:$D$1,0),0),"")&amp;IFERROR(VLOOKUP(T$2&amp;$A9,'FA2'!$B:$C,MATCH("HOME",'FA2'!$B$1:$C$1,0),0),"")&amp;IFERROR(VLOOKUP(T$2&amp;$A9,'EFL2'!$A:$D,MATCH("AWAY",'EFL2'!$A$1:$D$1,0),0),"")&amp;IFERROR(VLOOKUP(T$2&amp;$A9,'EFL2'!$B:$C,MATCH("HOME",'EFL2'!$B$1:$C$1,0),0),"")&amp;IFERROR(VLOOKUP(T$2&amp;$A9,'UCL2'!$C:$F,MATCH("AWAY",'UCL2'!$C$1:$F$1,0),0),"")&amp;IFERROR(VLOOKUP(T$2&amp;$A9,'UCL2'!$D:$E,MATCH("HOME",'UCL2'!$D$1:$E$1,0),0),"")&amp;IFERROR(VLOOKUP(T$2&amp;$A9,'EU2'!$C:$F,MATCH("AWAY",'EU2'!$C$1:$F$1,0),0),"")&amp;IFERROR(VLOOKUP(T$2&amp;$A9,'EU2'!$D:$E,MATCH("HOME",'EU2'!$D$1:$E$1,0),0),"")&amp;IFERROR(VLOOKUP(T$2&amp;$A9,'EUC2'!$C:$F,MATCH("AWAY",'EUC2'!$C$1:$F$1,0),0),"")&amp;IFERROR(VLOOKUP(T$2&amp;$A9,'EUC2'!$D:$E,MATCH("HOME",'EUC2'!$D$1:$E$1,0),0),"")</f>
        <v/>
      </c>
      <c r="U9" s="25" t="str">
        <f>IFERROR(VLOOKUP(U$2&amp;$B9,'FPL FIX2'!$N$1:$Q$400,MATCH("HOME",'FPL FIX2'!$N$1:$Q$1,0),0),"")&amp;IFERROR(VLOOKUP(U$2&amp;$B9,'FPL FIX2'!$O$1:$P$400,MATCH("AWAY",'FPL FIX2'!$O$1:$P$1,0),0),"")&amp;IFERROR(VLOOKUP(U$2&amp;$A9,'FA2'!$A:$D,MATCH("AWAY",'FA2'!$A$1:$D$1,0),0),"")&amp;IFERROR(VLOOKUP(U$2&amp;$A9,'FA2'!$B:$C,MATCH("HOME",'FA2'!$B$1:$C$1,0),0),"")&amp;IFERROR(VLOOKUP(U$2&amp;$A9,'EFL2'!$A:$D,MATCH("AWAY",'EFL2'!$A$1:$D$1,0),0),"")&amp;IFERROR(VLOOKUP(U$2&amp;$A9,'EFL2'!$B:$C,MATCH("HOME",'EFL2'!$B$1:$C$1,0),0),"")&amp;IFERROR(VLOOKUP(U$2&amp;$A9,'UCL2'!$C:$F,MATCH("AWAY",'UCL2'!$C$1:$F$1,0),0),"")&amp;IFERROR(VLOOKUP(U$2&amp;$A9,'UCL2'!$D:$E,MATCH("HOME",'UCL2'!$D$1:$E$1,0),0),"")&amp;IFERROR(VLOOKUP(U$2&amp;$A9,'EU2'!$C:$F,MATCH("AWAY",'EU2'!$C$1:$F$1,0),0),"")&amp;IFERROR(VLOOKUP(U$2&amp;$A9,'EU2'!$D:$E,MATCH("HOME",'EU2'!$D$1:$E$1,0),0),"")&amp;IFERROR(VLOOKUP(U$2&amp;$A9,'EUC2'!$C:$F,MATCH("AWAY",'EUC2'!$C$1:$F$1,0),0),"")&amp;IFERROR(VLOOKUP(U$2&amp;$A9,'EUC2'!$D:$E,MATCH("HOME",'EUC2'!$D$1:$E$1,0),0),"")</f>
        <v/>
      </c>
      <c r="V9" s="25" t="str">
        <f>IFERROR(VLOOKUP(V$2&amp;$B9,'FPL FIX2'!$N$1:$Q$400,MATCH("HOME",'FPL FIX2'!$N$1:$Q$1,0),0),"")&amp;IFERROR(VLOOKUP(V$2&amp;$B9,'FPL FIX2'!$O$1:$P$400,MATCH("AWAY",'FPL FIX2'!$O$1:$P$1,0),0),"")&amp;IFERROR(VLOOKUP(V$2&amp;$A9,'FA2'!$A:$D,MATCH("AWAY",'FA2'!$A$1:$D$1,0),0),"")&amp;IFERROR(VLOOKUP(V$2&amp;$A9,'FA2'!$B:$C,MATCH("HOME",'FA2'!$B$1:$C$1,0),0),"")&amp;IFERROR(VLOOKUP(V$2&amp;$A9,'EFL2'!$A:$D,MATCH("AWAY",'EFL2'!$A$1:$D$1,0),0),"")&amp;IFERROR(VLOOKUP(V$2&amp;$A9,'EFL2'!$B:$C,MATCH("HOME",'EFL2'!$B$1:$C$1,0),0),"")&amp;IFERROR(VLOOKUP(V$2&amp;$A9,'UCL2'!$C:$F,MATCH("AWAY",'UCL2'!$C$1:$F$1,0),0),"")&amp;IFERROR(VLOOKUP(V$2&amp;$A9,'UCL2'!$D:$E,MATCH("HOME",'UCL2'!$D$1:$E$1,0),0),"")&amp;IFERROR(VLOOKUP(V$2&amp;$A9,'EU2'!$C:$F,MATCH("AWAY",'EU2'!$C$1:$F$1,0),0),"")&amp;IFERROR(VLOOKUP(V$2&amp;$A9,'EU2'!$D:$E,MATCH("HOME",'EU2'!$D$1:$E$1,0),0),"")&amp;IFERROR(VLOOKUP(V$2&amp;$A9,'EUC2'!$C:$F,MATCH("AWAY",'EUC2'!$C$1:$F$1,0),0),"")&amp;IFERROR(VLOOKUP(V$2&amp;$A9,'EUC2'!$D:$E,MATCH("HOME",'EUC2'!$D$1:$E$1,0),0),"")</f>
        <v/>
      </c>
      <c r="W9" s="25" t="str">
        <f>IFERROR(VLOOKUP(W$2&amp;$B9,'FPL FIX2'!$N$1:$Q$400,MATCH("HOME",'FPL FIX2'!$N$1:$Q$1,0),0),"")&amp;IFERROR(VLOOKUP(W$2&amp;$B9,'FPL FIX2'!$O$1:$P$400,MATCH("AWAY",'FPL FIX2'!$O$1:$P$1,0),0),"")&amp;IFERROR(VLOOKUP(W$2&amp;$A9,'FA2'!$A:$D,MATCH("AWAY",'FA2'!$A$1:$D$1,0),0),"")&amp;IFERROR(VLOOKUP(W$2&amp;$A9,'FA2'!$B:$C,MATCH("HOME",'FA2'!$B$1:$C$1,0),0),"")&amp;IFERROR(VLOOKUP(W$2&amp;$A9,'EFL2'!$A:$D,MATCH("AWAY",'EFL2'!$A$1:$D$1,0),0),"")&amp;IFERROR(VLOOKUP(W$2&amp;$A9,'EFL2'!$B:$C,MATCH("HOME",'EFL2'!$B$1:$C$1,0),0),"")&amp;IFERROR(VLOOKUP(W$2&amp;$A9,'UCL2'!$C:$F,MATCH("AWAY",'UCL2'!$C$1:$F$1,0),0),"")&amp;IFERROR(VLOOKUP(W$2&amp;$A9,'UCL2'!$D:$E,MATCH("HOME",'UCL2'!$D$1:$E$1,0),0),"")&amp;IFERROR(VLOOKUP(W$2&amp;$A9,'EU2'!$C:$F,MATCH("AWAY",'EU2'!$C$1:$F$1,0),0),"")&amp;IFERROR(VLOOKUP(W$2&amp;$A9,'EU2'!$D:$E,MATCH("HOME",'EU2'!$D$1:$E$1,0),0),"")&amp;IFERROR(VLOOKUP(W$2&amp;$A9,'EUC2'!$C:$F,MATCH("AWAY",'EUC2'!$C$1:$F$1,0),0),"")&amp;IFERROR(VLOOKUP(W$2&amp;$A9,'EUC2'!$D:$E,MATCH("HOME",'EUC2'!$D$1:$E$1,0),0),"")</f>
        <v>lee</v>
      </c>
      <c r="X9" s="25" t="str">
        <f>IFERROR(VLOOKUP(X$2&amp;$B9,'FPL FIX2'!$N$1:$Q$400,MATCH("HOME",'FPL FIX2'!$N$1:$Q$1,0),0),"")&amp;IFERROR(VLOOKUP(X$2&amp;$B9,'FPL FIX2'!$O$1:$P$400,MATCH("AWAY",'FPL FIX2'!$O$1:$P$1,0),0),"")&amp;IFERROR(VLOOKUP(X$2&amp;$A9,'FA2'!$A:$D,MATCH("AWAY",'FA2'!$A$1:$D$1,0),0),"")&amp;IFERROR(VLOOKUP(X$2&amp;$A9,'FA2'!$B:$C,MATCH("HOME",'FA2'!$B$1:$C$1,0),0),"")&amp;IFERROR(VLOOKUP(X$2&amp;$A9,'EFL2'!$A:$D,MATCH("AWAY",'EFL2'!$A$1:$D$1,0),0),"")&amp;IFERROR(VLOOKUP(X$2&amp;$A9,'EFL2'!$B:$C,MATCH("HOME",'EFL2'!$B$1:$C$1,0),0),"")&amp;IFERROR(VLOOKUP(X$2&amp;$A9,'UCL2'!$C:$F,MATCH("AWAY",'UCL2'!$C$1:$F$1,0),0),"")&amp;IFERROR(VLOOKUP(X$2&amp;$A9,'UCL2'!$D:$E,MATCH("HOME",'UCL2'!$D$1:$E$1,0),0),"")&amp;IFERROR(VLOOKUP(X$2&amp;$A9,'EU2'!$C:$F,MATCH("AWAY",'EU2'!$C$1:$F$1,0),0),"")&amp;IFERROR(VLOOKUP(X$2&amp;$A9,'EU2'!$D:$E,MATCH("HOME",'EU2'!$D$1:$E$1,0),0),"")&amp;IFERROR(VLOOKUP(X$2&amp;$A9,'EUC2'!$C:$F,MATCH("AWAY",'EUC2'!$C$1:$F$1,0),0),"")&amp;IFERROR(VLOOKUP(X$2&amp;$A9,'EUC2'!$D:$E,MATCH("HOME",'EUC2'!$D$1:$E$1,0),0),"")</f>
        <v/>
      </c>
      <c r="Y9" s="57" t="str">
        <f>IFERROR(VLOOKUP(Y$2&amp;$B9,'FPL FIX2'!$N$1:$Q$400,MATCH("HOME",'FPL FIX2'!$N$1:$Q$1,0),0),"")&amp;IFERROR(VLOOKUP(Y$2&amp;$B9,'FPL FIX2'!$O$1:$P$400,MATCH("AWAY",'FPL FIX2'!$O$1:$P$1,0),0),"")&amp;IFERROR(VLOOKUP(Y$2&amp;$A9,'FA2'!$A:$D,MATCH("AWAY",'FA2'!$A$1:$D$1,0),0),"")&amp;IFERROR(VLOOKUP(Y$2&amp;$A9,'FA2'!$B:$C,MATCH("HOME",'FA2'!$B$1:$C$1,0),0),"")&amp;IFERROR(VLOOKUP(Y$2&amp;$A9,'EFL2'!$A:$D,MATCH("AWAY",'EFL2'!$A$1:$D$1,0),0),"")&amp;IFERROR(VLOOKUP(Y$2&amp;$A9,'EFL2'!$B:$C,MATCH("HOME",'EFL2'!$B$1:$C$1,0),0),"")&amp;IFERROR(VLOOKUP(Y$2&amp;$A9,'UCL2'!$C:$F,MATCH("AWAY",'UCL2'!$C$1:$F$1,0),0),"")&amp;IFERROR(VLOOKUP(Y$2&amp;$A9,'UCL2'!$D:$E,MATCH("HOME",'UCL2'!$D$1:$E$1,0),0),"")&amp;IFERROR(VLOOKUP(Y$2&amp;$A9,'EU2'!$C:$F,MATCH("AWAY",'EU2'!$C$1:$F$1,0),0),"")&amp;IFERROR(VLOOKUP(Y$2&amp;$A9,'EU2'!$D:$E,MATCH("HOME",'EU2'!$D$1:$E$1,0),0),"")&amp;IFERROR(VLOOKUP(Y$2&amp;$A9,'EUC2'!$C:$F,MATCH("AWAY",'EUC2'!$C$1:$F$1,0),0),"")&amp;IFERROR(VLOOKUP(Y$2&amp;$A9,'EUC2'!$D:$E,MATCH("HOME",'EUC2'!$D$1:$E$1,0),0),"")</f>
        <v/>
      </c>
      <c r="Z9" s="25" t="str">
        <f>IFERROR(VLOOKUP(Z$2&amp;$B9,'FPL FIX2'!$N$1:$Q$400,MATCH("HOME",'FPL FIX2'!$N$1:$Q$1,0),0),"")&amp;IFERROR(VLOOKUP(Z$2&amp;$B9,'FPL FIX2'!$O$1:$P$400,MATCH("AWAY",'FPL FIX2'!$O$1:$P$1,0),0),"")&amp;IFERROR(VLOOKUP(Z$2&amp;$A9,'FA2'!$A:$D,MATCH("AWAY",'FA2'!$A$1:$D$1,0),0),"")&amp;IFERROR(VLOOKUP(Z$2&amp;$A9,'FA2'!$B:$C,MATCH("HOME",'FA2'!$B$1:$C$1,0),0),"")&amp;IFERROR(VLOOKUP(Z$2&amp;$A9,'EFL2'!$A:$D,MATCH("AWAY",'EFL2'!$A$1:$D$1,0),0),"")&amp;IFERROR(VLOOKUP(Z$2&amp;$A9,'EFL2'!$B:$C,MATCH("HOME",'EFL2'!$B$1:$C$1,0),0),"")&amp;IFERROR(VLOOKUP(Z$2&amp;$A9,'UCL2'!$C:$F,MATCH("AWAY",'UCL2'!$C$1:$F$1,0),0),"")&amp;IFERROR(VLOOKUP(Z$2&amp;$A9,'UCL2'!$D:$E,MATCH("HOME",'UCL2'!$D$1:$E$1,0),0),"")&amp;IFERROR(VLOOKUP(Z$2&amp;$A9,'EU2'!$C:$F,MATCH("AWAY",'EU2'!$C$1:$F$1,0),0),"")&amp;IFERROR(VLOOKUP(Z$2&amp;$A9,'EU2'!$D:$E,MATCH("HOME",'EU2'!$D$1:$E$1,0),0),"")&amp;IFERROR(VLOOKUP(Z$2&amp;$A9,'EUC2'!$C:$F,MATCH("AWAY",'EUC2'!$C$1:$F$1,0),0),"")&amp;IFERROR(VLOOKUP(Z$2&amp;$A9,'EUC2'!$D:$E,MATCH("HOME",'EUC2'!$D$1:$E$1,0),0),"")</f>
        <v/>
      </c>
      <c r="AA9" s="25" t="str">
        <f>IFERROR(VLOOKUP(AA$2&amp;$B9,'FPL FIX2'!$N$1:$Q$400,MATCH("HOME",'FPL FIX2'!$N$1:$Q$1,0),0),"")&amp;IFERROR(VLOOKUP(AA$2&amp;$B9,'FPL FIX2'!$O$1:$P$400,MATCH("AWAY",'FPL FIX2'!$O$1:$P$1,0),0),"")&amp;IFERROR(VLOOKUP(AA$2&amp;$A9,'FA2'!$A:$D,MATCH("AWAY",'FA2'!$A$1:$D$1,0),0),"")&amp;IFERROR(VLOOKUP(AA$2&amp;$A9,'FA2'!$B:$C,MATCH("HOME",'FA2'!$B$1:$C$1,0),0),"")&amp;IFERROR(VLOOKUP(AA$2&amp;$A9,'EFL2'!$A:$D,MATCH("AWAY",'EFL2'!$A$1:$D$1,0),0),"")&amp;IFERROR(VLOOKUP(AA$2&amp;$A9,'EFL2'!$B:$C,MATCH("HOME",'EFL2'!$B$1:$C$1,0),0),"")&amp;IFERROR(VLOOKUP(AA$2&amp;$A9,'UCL2'!$C:$F,MATCH("AWAY",'UCL2'!$C$1:$F$1,0),0),"")&amp;IFERROR(VLOOKUP(AA$2&amp;$A9,'UCL2'!$D:$E,MATCH("HOME",'UCL2'!$D$1:$E$1,0),0),"")&amp;IFERROR(VLOOKUP(AA$2&amp;$A9,'EU2'!$C:$F,MATCH("AWAY",'EU2'!$C$1:$F$1,0),0),"")&amp;IFERROR(VLOOKUP(AA$2&amp;$A9,'EU2'!$D:$E,MATCH("HOME",'EU2'!$D$1:$E$1,0),0),"")&amp;IFERROR(VLOOKUP(AA$2&amp;$A9,'EUC2'!$C:$F,MATCH("AWAY",'EUC2'!$C$1:$F$1,0),0),"")&amp;IFERROR(VLOOKUP(AA$2&amp;$A9,'EUC2'!$D:$E,MATCH("HOME",'EUC2'!$D$1:$E$1,0),0),"")</f>
        <v/>
      </c>
      <c r="AB9" s="25" t="str">
        <f>IFERROR(VLOOKUP(AB$2&amp;$B9,'FPL FIX2'!$N$1:$Q$400,MATCH("HOME",'FPL FIX2'!$N$1:$Q$1,0),0),"")&amp;IFERROR(VLOOKUP(AB$2&amp;$B9,'FPL FIX2'!$O$1:$P$400,MATCH("AWAY",'FPL FIX2'!$O$1:$P$1,0),0),"")&amp;IFERROR(VLOOKUP(AB$2&amp;$A9,'FA2'!$A:$D,MATCH("AWAY",'FA2'!$A$1:$D$1,0),0),"")&amp;IFERROR(VLOOKUP(AB$2&amp;$A9,'FA2'!$B:$C,MATCH("HOME",'FA2'!$B$1:$C$1,0),0),"")&amp;IFERROR(VLOOKUP(AB$2&amp;$A9,'EFL2'!$A:$D,MATCH("AWAY",'EFL2'!$A$1:$D$1,0),0),"")&amp;IFERROR(VLOOKUP(AB$2&amp;$A9,'EFL2'!$B:$C,MATCH("HOME",'EFL2'!$B$1:$C$1,0),0),"")&amp;IFERROR(VLOOKUP(AB$2&amp;$A9,'UCL2'!$C:$F,MATCH("AWAY",'UCL2'!$C$1:$F$1,0),0),"")&amp;IFERROR(VLOOKUP(AB$2&amp;$A9,'UCL2'!$D:$E,MATCH("HOME",'UCL2'!$D$1:$E$1,0),0),"")&amp;IFERROR(VLOOKUP(AB$2&amp;$A9,'EU2'!$C:$F,MATCH("AWAY",'EU2'!$C$1:$F$1,0),0),"")&amp;IFERROR(VLOOKUP(AB$2&amp;$A9,'EU2'!$D:$E,MATCH("HOME",'EU2'!$D$1:$E$1,0),0),"")&amp;IFERROR(VLOOKUP(AB$2&amp;$A9,'EUC2'!$C:$F,MATCH("AWAY",'EUC2'!$C$1:$F$1,0),0),"")&amp;IFERROR(VLOOKUP(AB$2&amp;$A9,'EUC2'!$D:$E,MATCH("HOME",'EUC2'!$D$1:$E$1,0),0),"")</f>
        <v/>
      </c>
      <c r="AC9" s="25" t="str">
        <f>IFERROR(VLOOKUP(AC$2&amp;$B9,'FPL FIX2'!$N$1:$Q$400,MATCH("HOME",'FPL FIX2'!$N$1:$Q$1,0),0),"")&amp;IFERROR(VLOOKUP(AC$2&amp;$B9,'FPL FIX2'!$O$1:$P$400,MATCH("AWAY",'FPL FIX2'!$O$1:$P$1,0),0),"")&amp;IFERROR(VLOOKUP(AC$2&amp;$A9,'FA2'!$A:$D,MATCH("AWAY",'FA2'!$A$1:$D$1,0),0),"")&amp;IFERROR(VLOOKUP(AC$2&amp;$A9,'FA2'!$B:$C,MATCH("HOME",'FA2'!$B$1:$C$1,0),0),"")&amp;IFERROR(VLOOKUP(AC$2&amp;$A9,'EFL2'!$A:$D,MATCH("AWAY",'EFL2'!$A$1:$D$1,0),0),"")&amp;IFERROR(VLOOKUP(AC$2&amp;$A9,'EFL2'!$B:$C,MATCH("HOME",'EFL2'!$B$1:$C$1,0),0),"")&amp;IFERROR(VLOOKUP(AC$2&amp;$A9,'UCL2'!$C:$F,MATCH("AWAY",'UCL2'!$C$1:$F$1,0),0),"")&amp;IFERROR(VLOOKUP(AC$2&amp;$A9,'UCL2'!$D:$E,MATCH("HOME",'UCL2'!$D$1:$E$1,0),0),"")&amp;IFERROR(VLOOKUP(AC$2&amp;$A9,'EU2'!$C:$F,MATCH("AWAY",'EU2'!$C$1:$F$1,0),0),"")&amp;IFERROR(VLOOKUP(AC$2&amp;$A9,'EU2'!$D:$E,MATCH("HOME",'EU2'!$D$1:$E$1,0),0),"")&amp;IFERROR(VLOOKUP(AC$2&amp;$A9,'EUC2'!$C:$F,MATCH("AWAY",'EUC2'!$C$1:$F$1,0),0),"")&amp;IFERROR(VLOOKUP(AC$2&amp;$A9,'EUC2'!$D:$E,MATCH("HOME",'EUC2'!$D$1:$E$1,0),0),"")</f>
        <v>LEI</v>
      </c>
      <c r="AD9" s="25" t="str">
        <f>IFERROR(VLOOKUP(AD$2&amp;$B9,'FPL FIX2'!$N$1:$Q$400,MATCH("HOME",'FPL FIX2'!$N$1:$Q$1,0),0),"")&amp;IFERROR(VLOOKUP(AD$2&amp;$B9,'FPL FIX2'!$O$1:$P$400,MATCH("AWAY",'FPL FIX2'!$O$1:$P$1,0),0),"")&amp;IFERROR(VLOOKUP(AD$2&amp;$A9,'FA2'!$A:$D,MATCH("AWAY",'FA2'!$A$1:$D$1,0),0),"")&amp;IFERROR(VLOOKUP(AD$2&amp;$A9,'FA2'!$B:$C,MATCH("HOME",'FA2'!$B$1:$C$1,0),0),"")&amp;IFERROR(VLOOKUP(AD$2&amp;$A9,'EFL2'!$A:$D,MATCH("AWAY",'EFL2'!$A$1:$D$1,0),0),"")&amp;IFERROR(VLOOKUP(AD$2&amp;$A9,'EFL2'!$B:$C,MATCH("HOME",'EFL2'!$B$1:$C$1,0),0),"")&amp;IFERROR(VLOOKUP(AD$2&amp;$A9,'UCL2'!$C:$F,MATCH("AWAY",'UCL2'!$C$1:$F$1,0),0),"")&amp;IFERROR(VLOOKUP(AD$2&amp;$A9,'UCL2'!$D:$E,MATCH("HOME",'UCL2'!$D$1:$E$1,0),0),"")&amp;IFERROR(VLOOKUP(AD$2&amp;$A9,'EU2'!$C:$F,MATCH("AWAY",'EU2'!$C$1:$F$1,0),0),"")&amp;IFERROR(VLOOKUP(AD$2&amp;$A9,'EU2'!$D:$E,MATCH("HOME",'EU2'!$D$1:$E$1,0),0),"")&amp;IFERROR(VLOOKUP(AD$2&amp;$A9,'EUC2'!$C:$F,MATCH("AWAY",'EUC2'!$C$1:$F$1,0),0),"")&amp;IFERROR(VLOOKUP(AD$2&amp;$A9,'EUC2'!$D:$E,MATCH("HOME",'EUC2'!$D$1:$E$1,0),0),"")</f>
        <v/>
      </c>
      <c r="AE9" s="25" t="str">
        <f>IFERROR(VLOOKUP(AE$2&amp;$B9,'FPL FIX2'!$N$1:$Q$400,MATCH("HOME",'FPL FIX2'!$N$1:$Q$1,0),0),"")&amp;IFERROR(VLOOKUP(AE$2&amp;$B9,'FPL FIX2'!$O$1:$P$400,MATCH("AWAY",'FPL FIX2'!$O$1:$P$1,0),0),"")&amp;IFERROR(VLOOKUP(AE$2&amp;$A9,'FA2'!$A:$D,MATCH("AWAY",'FA2'!$A$1:$D$1,0),0),"")&amp;IFERROR(VLOOKUP(AE$2&amp;$A9,'FA2'!$B:$C,MATCH("HOME",'FA2'!$B$1:$C$1,0),0),"")&amp;IFERROR(VLOOKUP(AE$2&amp;$A9,'EFL2'!$A:$D,MATCH("AWAY",'EFL2'!$A$1:$D$1,0),0),"")&amp;IFERROR(VLOOKUP(AE$2&amp;$A9,'EFL2'!$B:$C,MATCH("HOME",'EFL2'!$B$1:$C$1,0),0),"")&amp;IFERROR(VLOOKUP(AE$2&amp;$A9,'UCL2'!$C:$F,MATCH("AWAY",'UCL2'!$C$1:$F$1,0),0),"")&amp;IFERROR(VLOOKUP(AE$2&amp;$A9,'UCL2'!$D:$E,MATCH("HOME",'UCL2'!$D$1:$E$1,0),0),"")&amp;IFERROR(VLOOKUP(AE$2&amp;$A9,'EU2'!$C:$F,MATCH("AWAY",'EU2'!$C$1:$F$1,0),0),"")&amp;IFERROR(VLOOKUP(AE$2&amp;$A9,'EU2'!$D:$E,MATCH("HOME",'EU2'!$D$1:$E$1,0),0),"")&amp;IFERROR(VLOOKUP(AE$2&amp;$A9,'EUC2'!$C:$F,MATCH("AWAY",'EUC2'!$C$1:$F$1,0),0),"")&amp;IFERROR(VLOOKUP(AE$2&amp;$A9,'EUC2'!$D:$E,MATCH("HOME",'EUC2'!$D$1:$E$1,0),0),"")</f>
        <v/>
      </c>
      <c r="AF9" s="25" t="str">
        <f>IFERROR(VLOOKUP(AF$2&amp;$B9,'FPL FIX2'!$N$1:$Q$400,MATCH("HOME",'FPL FIX2'!$N$1:$Q$1,0),0),"")&amp;IFERROR(VLOOKUP(AF$2&amp;$B9,'FPL FIX2'!$O$1:$P$400,MATCH("AWAY",'FPL FIX2'!$O$1:$P$1,0),0),"")&amp;IFERROR(VLOOKUP(AF$2&amp;$A9,'FA2'!$A:$D,MATCH("AWAY",'FA2'!$A$1:$D$1,0),0),"")&amp;IFERROR(VLOOKUP(AF$2&amp;$A9,'FA2'!$B:$C,MATCH("HOME",'FA2'!$B$1:$C$1,0),0),"")&amp;IFERROR(VLOOKUP(AF$2&amp;$A9,'EFL2'!$A:$D,MATCH("AWAY",'EFL2'!$A$1:$D$1,0),0),"")&amp;IFERROR(VLOOKUP(AF$2&amp;$A9,'EFL2'!$B:$C,MATCH("HOME",'EFL2'!$B$1:$C$1,0),0),"")&amp;IFERROR(VLOOKUP(AF$2&amp;$A9,'UCL2'!$C:$F,MATCH("AWAY",'UCL2'!$C$1:$F$1,0),0),"")&amp;IFERROR(VLOOKUP(AF$2&amp;$A9,'UCL2'!$D:$E,MATCH("HOME",'UCL2'!$D$1:$E$1,0),0),"")&amp;IFERROR(VLOOKUP(AF$2&amp;$A9,'EU2'!$C:$F,MATCH("AWAY",'EU2'!$C$1:$F$1,0),0),"")&amp;IFERROR(VLOOKUP(AF$2&amp;$A9,'EU2'!$D:$E,MATCH("HOME",'EU2'!$D$1:$E$1,0),0),"")&amp;IFERROR(VLOOKUP(AF$2&amp;$A9,'EUC2'!$C:$F,MATCH("AWAY",'EUC2'!$C$1:$F$1,0),0),"")&amp;IFERROR(VLOOKUP(AF$2&amp;$A9,'EUC2'!$D:$E,MATCH("HOME",'EUC2'!$D$1:$E$1,0),0),"")</f>
        <v>sou</v>
      </c>
      <c r="AG9" s="25" t="str">
        <f>IFERROR(VLOOKUP(AG$2&amp;$B9,'FPL FIX2'!$N$1:$Q$400,MATCH("HOME",'FPL FIX2'!$N$1:$Q$1,0),0),"")&amp;IFERROR(VLOOKUP(AG$2&amp;$B9,'FPL FIX2'!$O$1:$P$400,MATCH("AWAY",'FPL FIX2'!$O$1:$P$1,0),0),"")&amp;IFERROR(VLOOKUP(AG$2&amp;$A9,'FA2'!$A:$D,MATCH("AWAY",'FA2'!$A$1:$D$1,0),0),"")&amp;IFERROR(VLOOKUP(AG$2&amp;$A9,'FA2'!$B:$C,MATCH("HOME",'FA2'!$B$1:$C$1,0),0),"")&amp;IFERROR(VLOOKUP(AG$2&amp;$A9,'EFL2'!$A:$D,MATCH("AWAY",'EFL2'!$A$1:$D$1,0),0),"")&amp;IFERROR(VLOOKUP(AG$2&amp;$A9,'EFL2'!$B:$C,MATCH("HOME",'EFL2'!$B$1:$C$1,0),0),"")&amp;IFERROR(VLOOKUP(AG$2&amp;$A9,'UCL2'!$C:$F,MATCH("AWAY",'UCL2'!$C$1:$F$1,0),0),"")&amp;IFERROR(VLOOKUP(AG$2&amp;$A9,'UCL2'!$D:$E,MATCH("HOME",'UCL2'!$D$1:$E$1,0),0),"")&amp;IFERROR(VLOOKUP(AG$2&amp;$A9,'EU2'!$C:$F,MATCH("AWAY",'EU2'!$C$1:$F$1,0),0),"")&amp;IFERROR(VLOOKUP(AG$2&amp;$A9,'EU2'!$D:$E,MATCH("HOME",'EU2'!$D$1:$E$1,0),0),"")&amp;IFERROR(VLOOKUP(AG$2&amp;$A9,'EUC2'!$C:$F,MATCH("AWAY",'EUC2'!$C$1:$F$1,0),0),"")&amp;IFERROR(VLOOKUP(AG$2&amp;$A9,'EUC2'!$D:$E,MATCH("HOME",'EUC2'!$D$1:$E$1,0),0),"")</f>
        <v/>
      </c>
      <c r="AH9" s="25" t="str">
        <f>IFERROR(VLOOKUP(AH$2&amp;$B9,'FPL FIX2'!$N$1:$Q$400,MATCH("HOME",'FPL FIX2'!$N$1:$Q$1,0),0),"")&amp;IFERROR(VLOOKUP(AH$2&amp;$B9,'FPL FIX2'!$O$1:$P$400,MATCH("AWAY",'FPL FIX2'!$O$1:$P$1,0),0),"")&amp;IFERROR(VLOOKUP(AH$2&amp;$A9,'FA2'!$A:$D,MATCH("AWAY",'FA2'!$A$1:$D$1,0),0),"")&amp;IFERROR(VLOOKUP(AH$2&amp;$A9,'FA2'!$B:$C,MATCH("HOME",'FA2'!$B$1:$C$1,0),0),"")&amp;IFERROR(VLOOKUP(AH$2&amp;$A9,'EFL2'!$A:$D,MATCH("AWAY",'EFL2'!$A$1:$D$1,0),0),"")&amp;IFERROR(VLOOKUP(AH$2&amp;$A9,'EFL2'!$B:$C,MATCH("HOME",'EFL2'!$B$1:$C$1,0),0),"")&amp;IFERROR(VLOOKUP(AH$2&amp;$A9,'UCL2'!$C:$F,MATCH("AWAY",'UCL2'!$C$1:$F$1,0),0),"")&amp;IFERROR(VLOOKUP(AH$2&amp;$A9,'UCL2'!$D:$E,MATCH("HOME",'UCL2'!$D$1:$E$1,0),0),"")&amp;IFERROR(VLOOKUP(AH$2&amp;$A9,'EU2'!$C:$F,MATCH("AWAY",'EU2'!$C$1:$F$1,0),0),"")&amp;IFERROR(VLOOKUP(AH$2&amp;$A9,'EU2'!$D:$E,MATCH("HOME",'EU2'!$D$1:$E$1,0),0),"")&amp;IFERROR(VLOOKUP(AH$2&amp;$A9,'EUC2'!$C:$F,MATCH("AWAY",'EUC2'!$C$1:$F$1,0),0),"")&amp;IFERROR(VLOOKUP(AH$2&amp;$A9,'EUC2'!$D:$E,MATCH("HOME",'EUC2'!$D$1:$E$1,0),0),"")</f>
        <v/>
      </c>
      <c r="AI9" s="25" t="str">
        <f>IFERROR(VLOOKUP(AI$2&amp;$B9,'FPL FIX2'!$N$1:$Q$400,MATCH("HOME",'FPL FIX2'!$N$1:$Q$1,0),0),"")&amp;IFERROR(VLOOKUP(AI$2&amp;$B9,'FPL FIX2'!$O$1:$P$400,MATCH("AWAY",'FPL FIX2'!$O$1:$P$1,0),0),"")&amp;IFERROR(VLOOKUP(AI$2&amp;$A9,'FA2'!$A:$D,MATCH("AWAY",'FA2'!$A$1:$D$1,0),0),"")&amp;IFERROR(VLOOKUP(AI$2&amp;$A9,'FA2'!$B:$C,MATCH("HOME",'FA2'!$B$1:$C$1,0),0),"")&amp;IFERROR(VLOOKUP(AI$2&amp;$A9,'EFL2'!$A:$D,MATCH("AWAY",'EFL2'!$A$1:$D$1,0),0),"")&amp;IFERROR(VLOOKUP(AI$2&amp;$A9,'EFL2'!$B:$C,MATCH("HOME",'EFL2'!$B$1:$C$1,0),0),"")&amp;IFERROR(VLOOKUP(AI$2&amp;$A9,'UCL2'!$C:$F,MATCH("AWAY",'UCL2'!$C$1:$F$1,0),0),"")&amp;IFERROR(VLOOKUP(AI$2&amp;$A9,'UCL2'!$D:$E,MATCH("HOME",'UCL2'!$D$1:$E$1,0),0),"")&amp;IFERROR(VLOOKUP(AI$2&amp;$A9,'EU2'!$C:$F,MATCH("AWAY",'EU2'!$C$1:$F$1,0),0),"")&amp;IFERROR(VLOOKUP(AI$2&amp;$A9,'EU2'!$D:$E,MATCH("HOME",'EU2'!$D$1:$E$1,0),0),"")&amp;IFERROR(VLOOKUP(AI$2&amp;$A9,'EUC2'!$C:$F,MATCH("AWAY",'EUC2'!$C$1:$F$1,0),0),"")&amp;IFERROR(VLOOKUP(AI$2&amp;$A9,'EUC2'!$D:$E,MATCH("HOME",'EUC2'!$D$1:$E$1,0),0),"")</f>
        <v/>
      </c>
      <c r="AJ9" s="25" t="str">
        <f>IFERROR(VLOOKUP(AJ$2&amp;$B9,'FPL FIX2'!$N$1:$Q$400,MATCH("HOME",'FPL FIX2'!$N$1:$Q$1,0),0),"")&amp;IFERROR(VLOOKUP(AJ$2&amp;$B9,'FPL FIX2'!$O$1:$P$400,MATCH("AWAY",'FPL FIX2'!$O$1:$P$1,0),0),"")&amp;IFERROR(VLOOKUP(AJ$2&amp;$A9,'FA2'!$A:$D,MATCH("AWAY",'FA2'!$A$1:$D$1,0),0),"")&amp;IFERROR(VLOOKUP(AJ$2&amp;$A9,'FA2'!$B:$C,MATCH("HOME",'FA2'!$B$1:$C$1,0),0),"")&amp;IFERROR(VLOOKUP(AJ$2&amp;$A9,'EFL2'!$A:$D,MATCH("AWAY",'EFL2'!$A$1:$D$1,0),0),"")&amp;IFERROR(VLOOKUP(AJ$2&amp;$A9,'EFL2'!$B:$C,MATCH("HOME",'EFL2'!$B$1:$C$1,0),0),"")&amp;IFERROR(VLOOKUP(AJ$2&amp;$A9,'UCL2'!$C:$F,MATCH("AWAY",'UCL2'!$C$1:$F$1,0),0),"")&amp;IFERROR(VLOOKUP(AJ$2&amp;$A9,'UCL2'!$D:$E,MATCH("HOME",'UCL2'!$D$1:$E$1,0),0),"")&amp;IFERROR(VLOOKUP(AJ$2&amp;$A9,'EU2'!$C:$F,MATCH("AWAY",'EU2'!$C$1:$F$1,0),0),"")&amp;IFERROR(VLOOKUP(AJ$2&amp;$A9,'EU2'!$D:$E,MATCH("HOME",'EU2'!$D$1:$E$1,0),0),"")&amp;IFERROR(VLOOKUP(AJ$2&amp;$A9,'EUC2'!$C:$F,MATCH("AWAY",'EUC2'!$C$1:$F$1,0),0),"")&amp;IFERROR(VLOOKUP(AJ$2&amp;$A9,'EUC2'!$D:$E,MATCH("HOME",'EUC2'!$D$1:$E$1,0),0),"")</f>
        <v>WHU</v>
      </c>
      <c r="AK9" s="25" t="str">
        <f>IFERROR(VLOOKUP(AK$2&amp;$B9,'FPL FIX2'!$N$1:$Q$400,MATCH("HOME",'FPL FIX2'!$N$1:$Q$1,0),0),"")&amp;IFERROR(VLOOKUP(AK$2&amp;$B9,'FPL FIX2'!$O$1:$P$400,MATCH("AWAY",'FPL FIX2'!$O$1:$P$1,0),0),"")&amp;IFERROR(VLOOKUP(AK$2&amp;$A9,'FA2'!$A:$D,MATCH("AWAY",'FA2'!$A$1:$D$1,0),0),"")&amp;IFERROR(VLOOKUP(AK$2&amp;$A9,'FA2'!$B:$C,MATCH("HOME",'FA2'!$B$1:$C$1,0),0),"")&amp;IFERROR(VLOOKUP(AK$2&amp;$A9,'EFL2'!$A:$D,MATCH("AWAY",'EFL2'!$A$1:$D$1,0),0),"")&amp;IFERROR(VLOOKUP(AK$2&amp;$A9,'EFL2'!$B:$C,MATCH("HOME",'EFL2'!$B$1:$C$1,0),0),"")&amp;IFERROR(VLOOKUP(AK$2&amp;$A9,'UCL2'!$C:$F,MATCH("AWAY",'UCL2'!$C$1:$F$1,0),0),"")&amp;IFERROR(VLOOKUP(AK$2&amp;$A9,'UCL2'!$D:$E,MATCH("HOME",'UCL2'!$D$1:$E$1,0),0),"")&amp;IFERROR(VLOOKUP(AK$2&amp;$A9,'EU2'!$C:$F,MATCH("AWAY",'EU2'!$C$1:$F$1,0),0),"")&amp;IFERROR(VLOOKUP(AK$2&amp;$A9,'EU2'!$D:$E,MATCH("HOME",'EU2'!$D$1:$E$1,0),0),"")&amp;IFERROR(VLOOKUP(AK$2&amp;$A9,'EUC2'!$C:$F,MATCH("AWAY",'EUC2'!$C$1:$F$1,0),0),"")&amp;IFERROR(VLOOKUP(AK$2&amp;$A9,'EUC2'!$D:$E,MATCH("HOME",'EUC2'!$D$1:$E$1,0),0),"")</f>
        <v/>
      </c>
      <c r="AL9" s="25" t="str">
        <f>IFERROR(VLOOKUP(AL$2&amp;$B9,'FPL FIX2'!$N$1:$Q$400,MATCH("HOME",'FPL FIX2'!$N$1:$Q$1,0),0),"")&amp;IFERROR(VLOOKUP(AL$2&amp;$B9,'FPL FIX2'!$O$1:$P$400,MATCH("AWAY",'FPL FIX2'!$O$1:$P$1,0),0),"")&amp;IFERROR(VLOOKUP(AL$2&amp;$A9,'FA2'!$A:$D,MATCH("AWAY",'FA2'!$A$1:$D$1,0),0),"")&amp;IFERROR(VLOOKUP(AL$2&amp;$A9,'FA2'!$B:$C,MATCH("HOME",'FA2'!$B$1:$C$1,0),0),"")&amp;IFERROR(VLOOKUP(AL$2&amp;$A9,'EFL2'!$A:$D,MATCH("AWAY",'EFL2'!$A$1:$D$1,0),0),"")&amp;IFERROR(VLOOKUP(AL$2&amp;$A9,'EFL2'!$B:$C,MATCH("HOME",'EFL2'!$B$1:$C$1,0),0),"")&amp;IFERROR(VLOOKUP(AL$2&amp;$A9,'UCL2'!$C:$F,MATCH("AWAY",'UCL2'!$C$1:$F$1,0),0),"")&amp;IFERROR(VLOOKUP(AL$2&amp;$A9,'UCL2'!$D:$E,MATCH("HOME",'UCL2'!$D$1:$E$1,0),0),"")&amp;IFERROR(VLOOKUP(AL$2&amp;$A9,'EU2'!$C:$F,MATCH("AWAY",'EU2'!$C$1:$F$1,0),0),"")&amp;IFERROR(VLOOKUP(AL$2&amp;$A9,'EU2'!$D:$E,MATCH("HOME",'EU2'!$D$1:$E$1,0),0),"")&amp;IFERROR(VLOOKUP(AL$2&amp;$A9,'EUC2'!$C:$F,MATCH("AWAY",'EUC2'!$C$1:$F$1,0),0),"")&amp;IFERROR(VLOOKUP(AL$2&amp;$A9,'EUC2'!$D:$E,MATCH("HOME",'EUC2'!$D$1:$E$1,0),0),"")</f>
        <v/>
      </c>
      <c r="AM9" s="25" t="str">
        <f>IFERROR(VLOOKUP(AM$2&amp;$B9,'FPL FIX2'!$N$1:$Q$400,MATCH("HOME",'FPL FIX2'!$N$1:$Q$1,0),0),"")&amp;IFERROR(VLOOKUP(AM$2&amp;$B9,'FPL FIX2'!$O$1:$P$400,MATCH("AWAY",'FPL FIX2'!$O$1:$P$1,0),0),"")&amp;IFERROR(VLOOKUP(AM$2&amp;$A9,'FA2'!$A:$D,MATCH("AWAY",'FA2'!$A$1:$D$1,0),0),"")&amp;IFERROR(VLOOKUP(AM$2&amp;$A9,'FA2'!$B:$C,MATCH("HOME",'FA2'!$B$1:$C$1,0),0),"")&amp;IFERROR(VLOOKUP(AM$2&amp;$A9,'EFL2'!$A:$D,MATCH("AWAY",'EFL2'!$A$1:$D$1,0),0),"")&amp;IFERROR(VLOOKUP(AM$2&amp;$A9,'EFL2'!$B:$C,MATCH("HOME",'EFL2'!$B$1:$C$1,0),0),"")&amp;IFERROR(VLOOKUP(AM$2&amp;$A9,'UCL2'!$C:$F,MATCH("AWAY",'UCL2'!$C$1:$F$1,0),0),"")&amp;IFERROR(VLOOKUP(AM$2&amp;$A9,'UCL2'!$D:$E,MATCH("HOME",'UCL2'!$D$1:$E$1,0),0),"")&amp;IFERROR(VLOOKUP(AM$2&amp;$A9,'EU2'!$C:$F,MATCH("AWAY",'EU2'!$C$1:$F$1,0),0),"")&amp;IFERROR(VLOOKUP(AM$2&amp;$A9,'EU2'!$D:$E,MATCH("HOME",'EU2'!$D$1:$E$1,0),0),"")&amp;IFERROR(VLOOKUP(AM$2&amp;$A9,'EUC2'!$C:$F,MATCH("AWAY",'EUC2'!$C$1:$F$1,0),0),"")&amp;IFERROR(VLOOKUP(AM$2&amp;$A9,'EUC2'!$D:$E,MATCH("HOME",'EUC2'!$D$1:$E$1,0),0),"")</f>
        <v>Dinamo Zagreb</v>
      </c>
      <c r="AN9" s="25" t="str">
        <f>IFERROR(VLOOKUP(AN$2&amp;$B9,'FPL FIX2'!$N$1:$Q$400,MATCH("HOME",'FPL FIX2'!$N$1:$Q$1,0),0),"")&amp;IFERROR(VLOOKUP(AN$2&amp;$B9,'FPL FIX2'!$O$1:$P$400,MATCH("AWAY",'FPL FIX2'!$O$1:$P$1,0),0),"")&amp;IFERROR(VLOOKUP(AN$2&amp;$A9,'FA2'!$A:$D,MATCH("AWAY",'FA2'!$A$1:$D$1,0),0),"")&amp;IFERROR(VLOOKUP(AN$2&amp;$A9,'FA2'!$B:$C,MATCH("HOME",'FA2'!$B$1:$C$1,0),0),"")&amp;IFERROR(VLOOKUP(AN$2&amp;$A9,'EFL2'!$A:$D,MATCH("AWAY",'EFL2'!$A$1:$D$1,0),0),"")&amp;IFERROR(VLOOKUP(AN$2&amp;$A9,'EFL2'!$B:$C,MATCH("HOME",'EFL2'!$B$1:$C$1,0),0),"")&amp;IFERROR(VLOOKUP(AN$2&amp;$A9,'UCL2'!$C:$F,MATCH("AWAY",'UCL2'!$C$1:$F$1,0),0),"")&amp;IFERROR(VLOOKUP(AN$2&amp;$A9,'UCL2'!$D:$E,MATCH("HOME",'UCL2'!$D$1:$E$1,0),0),"")&amp;IFERROR(VLOOKUP(AN$2&amp;$A9,'EU2'!$C:$F,MATCH("AWAY",'EU2'!$C$1:$F$1,0),0),"")&amp;IFERROR(VLOOKUP(AN$2&amp;$A9,'EU2'!$D:$E,MATCH("HOME",'EU2'!$D$1:$E$1,0),0),"")&amp;IFERROR(VLOOKUP(AN$2&amp;$A9,'EUC2'!$C:$F,MATCH("AWAY",'EUC2'!$C$1:$F$1,0),0),"")&amp;IFERROR(VLOOKUP(AN$2&amp;$A9,'EUC2'!$D:$E,MATCH("HOME",'EUC2'!$D$1:$E$1,0),0),"")</f>
        <v/>
      </c>
      <c r="AO9" s="25" t="str">
        <f>IFERROR(VLOOKUP(AO$2&amp;$B9,'FPL FIX2'!$N$1:$Q$400,MATCH("HOME",'FPL FIX2'!$N$1:$Q$1,0),0),"")&amp;IFERROR(VLOOKUP(AO$2&amp;$B9,'FPL FIX2'!$O$1:$P$400,MATCH("AWAY",'FPL FIX2'!$O$1:$P$1,0),0),"")&amp;IFERROR(VLOOKUP(AO$2&amp;$A9,'FA2'!$A:$D,MATCH("AWAY",'FA2'!$A$1:$D$1,0),0),"")&amp;IFERROR(VLOOKUP(AO$2&amp;$A9,'FA2'!$B:$C,MATCH("HOME",'FA2'!$B$1:$C$1,0),0),"")&amp;IFERROR(VLOOKUP(AO$2&amp;$A9,'EFL2'!$A:$D,MATCH("AWAY",'EFL2'!$A$1:$D$1,0),0),"")&amp;IFERROR(VLOOKUP(AO$2&amp;$A9,'EFL2'!$B:$C,MATCH("HOME",'EFL2'!$B$1:$C$1,0),0),"")&amp;IFERROR(VLOOKUP(AO$2&amp;$A9,'UCL2'!$C:$F,MATCH("AWAY",'UCL2'!$C$1:$F$1,0),0),"")&amp;IFERROR(VLOOKUP(AO$2&amp;$A9,'UCL2'!$D:$E,MATCH("HOME",'UCL2'!$D$1:$E$1,0),0),"")&amp;IFERROR(VLOOKUP(AO$2&amp;$A9,'EU2'!$C:$F,MATCH("AWAY",'EU2'!$C$1:$F$1,0),0),"")&amp;IFERROR(VLOOKUP(AO$2&amp;$A9,'EU2'!$D:$E,MATCH("HOME",'EU2'!$D$1:$E$1,0),0),"")&amp;IFERROR(VLOOKUP(AO$2&amp;$A9,'EUC2'!$C:$F,MATCH("AWAY",'EUC2'!$C$1:$F$1,0),0),"")&amp;IFERROR(VLOOKUP(AO$2&amp;$A9,'EUC2'!$D:$E,MATCH("HOME",'EUC2'!$D$1:$E$1,0),0),"")</f>
        <v/>
      </c>
      <c r="AP9" s="25" t="str">
        <f>IFERROR(VLOOKUP(AP$2&amp;$B9,'FPL FIX2'!$N$1:$Q$400,MATCH("HOME",'FPL FIX2'!$N$1:$Q$1,0),0),"")&amp;IFERROR(VLOOKUP(AP$2&amp;$B9,'FPL FIX2'!$O$1:$P$400,MATCH("AWAY",'FPL FIX2'!$O$1:$P$1,0),0),"")&amp;IFERROR(VLOOKUP(AP$2&amp;$A9,'FA2'!$A:$D,MATCH("AWAY",'FA2'!$A$1:$D$1,0),0),"")&amp;IFERROR(VLOOKUP(AP$2&amp;$A9,'FA2'!$B:$C,MATCH("HOME",'FA2'!$B$1:$C$1,0),0),"")&amp;IFERROR(VLOOKUP(AP$2&amp;$A9,'EFL2'!$A:$D,MATCH("AWAY",'EFL2'!$A$1:$D$1,0),0),"")&amp;IFERROR(VLOOKUP(AP$2&amp;$A9,'EFL2'!$B:$C,MATCH("HOME",'EFL2'!$B$1:$C$1,0),0),"")&amp;IFERROR(VLOOKUP(AP$2&amp;$A9,'UCL2'!$C:$F,MATCH("AWAY",'UCL2'!$C$1:$F$1,0),0),"")&amp;IFERROR(VLOOKUP(AP$2&amp;$A9,'UCL2'!$D:$E,MATCH("HOME",'UCL2'!$D$1:$E$1,0),0),"")&amp;IFERROR(VLOOKUP(AP$2&amp;$A9,'EU2'!$C:$F,MATCH("AWAY",'EU2'!$C$1:$F$1,0),0),"")&amp;IFERROR(VLOOKUP(AP$2&amp;$A9,'EU2'!$D:$E,MATCH("HOME",'EU2'!$D$1:$E$1,0),0),"")&amp;IFERROR(VLOOKUP(AP$2&amp;$A9,'EUC2'!$C:$F,MATCH("AWAY",'EUC2'!$C$1:$F$1,0),0),"")&amp;IFERROR(VLOOKUP(AP$2&amp;$A9,'EUC2'!$D:$E,MATCH("HOME",'EUC2'!$D$1:$E$1,0),0),"")</f>
        <v/>
      </c>
      <c r="AQ9" s="25" t="str">
        <f>IFERROR(VLOOKUP(AQ$2&amp;$B9,'FPL FIX2'!$N$1:$Q$400,MATCH("HOME",'FPL FIX2'!$N$1:$Q$1,0),0),"")&amp;IFERROR(VLOOKUP(AQ$2&amp;$B9,'FPL FIX2'!$O$1:$P$400,MATCH("AWAY",'FPL FIX2'!$O$1:$P$1,0),0),"")&amp;IFERROR(VLOOKUP(AQ$2&amp;$A9,'FA2'!$A:$D,MATCH("AWAY",'FA2'!$A$1:$D$1,0),0),"")&amp;IFERROR(VLOOKUP(AQ$2&amp;$A9,'FA2'!$B:$C,MATCH("HOME",'FA2'!$B$1:$C$1,0),0),"")&amp;IFERROR(VLOOKUP(AQ$2&amp;$A9,'EFL2'!$A:$D,MATCH("AWAY",'EFL2'!$A$1:$D$1,0),0),"")&amp;IFERROR(VLOOKUP(AQ$2&amp;$A9,'EFL2'!$B:$C,MATCH("HOME",'EFL2'!$B$1:$C$1,0),0),"")&amp;IFERROR(VLOOKUP(AQ$2&amp;$A9,'UCL2'!$C:$F,MATCH("AWAY",'UCL2'!$C$1:$F$1,0),0),"")&amp;IFERROR(VLOOKUP(AQ$2&amp;$A9,'UCL2'!$D:$E,MATCH("HOME",'UCL2'!$D$1:$E$1,0),0),"")&amp;IFERROR(VLOOKUP(AQ$2&amp;$A9,'EU2'!$C:$F,MATCH("AWAY",'EU2'!$C$1:$F$1,0),0),"")&amp;IFERROR(VLOOKUP(AQ$2&amp;$A9,'EU2'!$D:$E,MATCH("HOME",'EU2'!$D$1:$E$1,0),0),"")&amp;IFERROR(VLOOKUP(AQ$2&amp;$A9,'EUC2'!$C:$F,MATCH("AWAY",'EUC2'!$C$1:$F$1,0),0),"")&amp;IFERROR(VLOOKUP(AQ$2&amp;$A9,'EUC2'!$D:$E,MATCH("HOME",'EUC2'!$D$1:$E$1,0),0),"")</f>
        <v/>
      </c>
      <c r="AR9" s="25" t="str">
        <f>IFERROR(VLOOKUP(AR$2&amp;$B9,'FPL FIX2'!$N$1:$Q$400,MATCH("HOME",'FPL FIX2'!$N$1:$Q$1,0),0),"")&amp;IFERROR(VLOOKUP(AR$2&amp;$B9,'FPL FIX2'!$O$1:$P$400,MATCH("AWAY",'FPL FIX2'!$O$1:$P$1,0),0),"")&amp;IFERROR(VLOOKUP(AR$2&amp;$A9,'FA2'!$A:$D,MATCH("AWAY",'FA2'!$A$1:$D$1,0),0),"")&amp;IFERROR(VLOOKUP(AR$2&amp;$A9,'FA2'!$B:$C,MATCH("HOME",'FA2'!$B$1:$C$1,0),0),"")&amp;IFERROR(VLOOKUP(AR$2&amp;$A9,'EFL2'!$A:$D,MATCH("AWAY",'EFL2'!$A$1:$D$1,0),0),"")&amp;IFERROR(VLOOKUP(AR$2&amp;$A9,'EFL2'!$B:$C,MATCH("HOME",'EFL2'!$B$1:$C$1,0),0),"")&amp;IFERROR(VLOOKUP(AR$2&amp;$A9,'UCL2'!$C:$F,MATCH("AWAY",'UCL2'!$C$1:$F$1,0),0),"")&amp;IFERROR(VLOOKUP(AR$2&amp;$A9,'UCL2'!$D:$E,MATCH("HOME",'UCL2'!$D$1:$E$1,0),0),"")&amp;IFERROR(VLOOKUP(AR$2&amp;$A9,'EU2'!$C:$F,MATCH("AWAY",'EU2'!$C$1:$F$1,0),0),"")&amp;IFERROR(VLOOKUP(AR$2&amp;$A9,'EU2'!$D:$E,MATCH("HOME",'EU2'!$D$1:$E$1,0),0),"")&amp;IFERROR(VLOOKUP(AR$2&amp;$A9,'EUC2'!$C:$F,MATCH("AWAY",'EUC2'!$C$1:$F$1,0),0),"")&amp;IFERROR(VLOOKUP(AR$2&amp;$A9,'EUC2'!$D:$E,MATCH("HOME",'EUC2'!$D$1:$E$1,0),0),"")</f>
        <v/>
      </c>
      <c r="AS9" s="25" t="str">
        <f>IFERROR(VLOOKUP(AS$2&amp;$B9,'FPL FIX2'!$N$1:$Q$400,MATCH("HOME",'FPL FIX2'!$N$1:$Q$1,0),0),"")&amp;IFERROR(VLOOKUP(AS$2&amp;$B9,'FPL FIX2'!$O$1:$P$400,MATCH("AWAY",'FPL FIX2'!$O$1:$P$1,0),0),"")&amp;IFERROR(VLOOKUP(AS$2&amp;$A9,'FA2'!$A:$D,MATCH("AWAY",'FA2'!$A$1:$D$1,0),0),"")&amp;IFERROR(VLOOKUP(AS$2&amp;$A9,'FA2'!$B:$C,MATCH("HOME",'FA2'!$B$1:$C$1,0),0),"")&amp;IFERROR(VLOOKUP(AS$2&amp;$A9,'EFL2'!$A:$D,MATCH("AWAY",'EFL2'!$A$1:$D$1,0),0),"")&amp;IFERROR(VLOOKUP(AS$2&amp;$A9,'EFL2'!$B:$C,MATCH("HOME",'EFL2'!$B$1:$C$1,0),0),"")&amp;IFERROR(VLOOKUP(AS$2&amp;$A9,'UCL2'!$C:$F,MATCH("AWAY",'UCL2'!$C$1:$F$1,0),0),"")&amp;IFERROR(VLOOKUP(AS$2&amp;$A9,'UCL2'!$D:$E,MATCH("HOME",'UCL2'!$D$1:$E$1,0),0),"")&amp;IFERROR(VLOOKUP(AS$2&amp;$A9,'EU2'!$C:$F,MATCH("AWAY",'EU2'!$C$1:$F$1,0),0),"")&amp;IFERROR(VLOOKUP(AS$2&amp;$A9,'EU2'!$D:$E,MATCH("HOME",'EU2'!$D$1:$E$1,0),0),"")&amp;IFERROR(VLOOKUP(AS$2&amp;$A9,'EUC2'!$C:$F,MATCH("AWAY",'EUC2'!$C$1:$F$1,0),0),"")&amp;IFERROR(VLOOKUP(AS$2&amp;$A9,'EUC2'!$D:$E,MATCH("HOME",'EUC2'!$D$1:$E$1,0),0),"")</f>
        <v/>
      </c>
      <c r="AT9" s="25" t="str">
        <f>IFERROR(VLOOKUP(AT$2&amp;$B9,'FPL FIX2'!$N$1:$Q$400,MATCH("HOME",'FPL FIX2'!$N$1:$Q$1,0),0),"")&amp;IFERROR(VLOOKUP(AT$2&amp;$B9,'FPL FIX2'!$O$1:$P$400,MATCH("AWAY",'FPL FIX2'!$O$1:$P$1,0),0),"")&amp;IFERROR(VLOOKUP(AT$2&amp;$A9,'FA2'!$A:$D,MATCH("AWAY",'FA2'!$A$1:$D$1,0),0),"")&amp;IFERROR(VLOOKUP(AT$2&amp;$A9,'FA2'!$B:$C,MATCH("HOME",'FA2'!$B$1:$C$1,0),0),"")&amp;IFERROR(VLOOKUP(AT$2&amp;$A9,'EFL2'!$A:$D,MATCH("AWAY",'EFL2'!$A$1:$D$1,0),0),"")&amp;IFERROR(VLOOKUP(AT$2&amp;$A9,'EFL2'!$B:$C,MATCH("HOME",'EFL2'!$B$1:$C$1,0),0),"")&amp;IFERROR(VLOOKUP(AT$2&amp;$A9,'UCL2'!$C:$F,MATCH("AWAY",'UCL2'!$C$1:$F$1,0),0),"")&amp;IFERROR(VLOOKUP(AT$2&amp;$A9,'UCL2'!$D:$E,MATCH("HOME",'UCL2'!$D$1:$E$1,0),0),"")&amp;IFERROR(VLOOKUP(AT$2&amp;$A9,'EU2'!$C:$F,MATCH("AWAY",'EU2'!$C$1:$F$1,0),0),"")&amp;IFERROR(VLOOKUP(AT$2&amp;$A9,'EU2'!$D:$E,MATCH("HOME",'EU2'!$D$1:$E$1,0),0),"")&amp;IFERROR(VLOOKUP(AT$2&amp;$A9,'EUC2'!$C:$F,MATCH("AWAY",'EUC2'!$C$1:$F$1,0),0),"")&amp;IFERROR(VLOOKUP(AT$2&amp;$A9,'EUC2'!$D:$E,MATCH("HOME",'EUC2'!$D$1:$E$1,0),0),"")</f>
        <v/>
      </c>
      <c r="AU9" s="25" t="str">
        <f>IFERROR(VLOOKUP(AU$2&amp;$B9,'FPL FIX2'!$N$1:$Q$400,MATCH("HOME",'FPL FIX2'!$N$1:$Q$1,0),0),"")&amp;IFERROR(VLOOKUP(AU$2&amp;$B9,'FPL FIX2'!$O$1:$P$400,MATCH("AWAY",'FPL FIX2'!$O$1:$P$1,0),0),"")&amp;IFERROR(VLOOKUP(AU$2&amp;$A9,'FA2'!$A:$D,MATCH("AWAY",'FA2'!$A$1:$D$1,0),0),"")&amp;IFERROR(VLOOKUP(AU$2&amp;$A9,'FA2'!$B:$C,MATCH("HOME",'FA2'!$B$1:$C$1,0),0),"")&amp;IFERROR(VLOOKUP(AU$2&amp;$A9,'EFL2'!$A:$D,MATCH("AWAY",'EFL2'!$A$1:$D$1,0),0),"")&amp;IFERROR(VLOOKUP(AU$2&amp;$A9,'EFL2'!$B:$C,MATCH("HOME",'EFL2'!$B$1:$C$1,0),0),"")&amp;IFERROR(VLOOKUP(AU$2&amp;$A9,'UCL2'!$C:$F,MATCH("AWAY",'UCL2'!$C$1:$F$1,0),0),"")&amp;IFERROR(VLOOKUP(AU$2&amp;$A9,'UCL2'!$D:$E,MATCH("HOME",'UCL2'!$D$1:$E$1,0),0),"")&amp;IFERROR(VLOOKUP(AU$2&amp;$A9,'EU2'!$C:$F,MATCH("AWAY",'EU2'!$C$1:$F$1,0),0),"")&amp;IFERROR(VLOOKUP(AU$2&amp;$A9,'EU2'!$D:$E,MATCH("HOME",'EU2'!$D$1:$E$1,0),0),"")&amp;IFERROR(VLOOKUP(AU$2&amp;$A9,'EUC2'!$C:$F,MATCH("AWAY",'EUC2'!$C$1:$F$1,0),0),"")&amp;IFERROR(VLOOKUP(AU$2&amp;$A9,'EUC2'!$D:$E,MATCH("HOME",'EUC2'!$D$1:$E$1,0),0),"")</f>
        <v>RB Salzburg</v>
      </c>
      <c r="AV9" s="25" t="str">
        <f>IFERROR(VLOOKUP(AV$2&amp;$B9,'FPL FIX2'!$N$1:$Q$400,MATCH("HOME",'FPL FIX2'!$N$1:$Q$1,0),0),"")&amp;IFERROR(VLOOKUP(AV$2&amp;$B9,'FPL FIX2'!$O$1:$P$400,MATCH("AWAY",'FPL FIX2'!$O$1:$P$1,0),0),"")&amp;IFERROR(VLOOKUP(AV$2&amp;$A9,'FA2'!$A:$D,MATCH("AWAY",'FA2'!$A$1:$D$1,0),0),"")&amp;IFERROR(VLOOKUP(AV$2&amp;$A9,'FA2'!$B:$C,MATCH("HOME",'FA2'!$B$1:$C$1,0),0),"")&amp;IFERROR(VLOOKUP(AV$2&amp;$A9,'EFL2'!$A:$D,MATCH("AWAY",'EFL2'!$A$1:$D$1,0),0),"")&amp;IFERROR(VLOOKUP(AV$2&amp;$A9,'EFL2'!$B:$C,MATCH("HOME",'EFL2'!$B$1:$C$1,0),0),"")&amp;IFERROR(VLOOKUP(AV$2&amp;$A9,'UCL2'!$C:$F,MATCH("AWAY",'UCL2'!$C$1:$F$1,0),0),"")&amp;IFERROR(VLOOKUP(AV$2&amp;$A9,'UCL2'!$D:$E,MATCH("HOME",'UCL2'!$D$1:$E$1,0),0),"")&amp;IFERROR(VLOOKUP(AV$2&amp;$A9,'EU2'!$C:$F,MATCH("AWAY",'EU2'!$C$1:$F$1,0),0),"")&amp;IFERROR(VLOOKUP(AV$2&amp;$A9,'EU2'!$D:$E,MATCH("HOME",'EU2'!$D$1:$E$1,0),0),"")&amp;IFERROR(VLOOKUP(AV$2&amp;$A9,'EUC2'!$C:$F,MATCH("AWAY",'EUC2'!$C$1:$F$1,0),0),"")&amp;IFERROR(VLOOKUP(AV$2&amp;$A9,'EUC2'!$D:$E,MATCH("HOME",'EUC2'!$D$1:$E$1,0),0),"")</f>
        <v/>
      </c>
      <c r="AW9" s="25" t="str">
        <f>IFERROR(VLOOKUP(AW$2&amp;$B9,'FPL FIX2'!$N$1:$Q$400,MATCH("HOME",'FPL FIX2'!$N$1:$Q$1,0),0),"")&amp;IFERROR(VLOOKUP(AW$2&amp;$B9,'FPL FIX2'!$O$1:$P$400,MATCH("AWAY",'FPL FIX2'!$O$1:$P$1,0),0),"")&amp;IFERROR(VLOOKUP(AW$2&amp;$A9,'FA2'!$A:$D,MATCH("AWAY",'FA2'!$A$1:$D$1,0),0),"")&amp;IFERROR(VLOOKUP(AW$2&amp;$A9,'FA2'!$B:$C,MATCH("HOME",'FA2'!$B$1:$C$1,0),0),"")&amp;IFERROR(VLOOKUP(AW$2&amp;$A9,'EFL2'!$A:$D,MATCH("AWAY",'EFL2'!$A$1:$D$1,0),0),"")&amp;IFERROR(VLOOKUP(AW$2&amp;$A9,'EFL2'!$B:$C,MATCH("HOME",'EFL2'!$B$1:$C$1,0),0),"")&amp;IFERROR(VLOOKUP(AW$2&amp;$A9,'UCL2'!$C:$F,MATCH("AWAY",'UCL2'!$C$1:$F$1,0),0),"")&amp;IFERROR(VLOOKUP(AW$2&amp;$A9,'UCL2'!$D:$E,MATCH("HOME",'UCL2'!$D$1:$E$1,0),0),"")&amp;IFERROR(VLOOKUP(AW$2&amp;$A9,'EU2'!$C:$F,MATCH("AWAY",'EU2'!$C$1:$F$1,0),0),"")&amp;IFERROR(VLOOKUP(AW$2&amp;$A9,'EU2'!$D:$E,MATCH("HOME",'EU2'!$D$1:$E$1,0),0),"")&amp;IFERROR(VLOOKUP(AW$2&amp;$A9,'EUC2'!$C:$F,MATCH("AWAY",'EUC2'!$C$1:$F$1,0),0),"")&amp;IFERROR(VLOOKUP(AW$2&amp;$A9,'EUC2'!$D:$E,MATCH("HOME",'EUC2'!$D$1:$E$1,0),0),"")</f>
        <v/>
      </c>
      <c r="AX9" s="25" t="str">
        <f>IFERROR(VLOOKUP(AX$2&amp;$B9,'FPL FIX2'!$N$1:$Q$400,MATCH("HOME",'FPL FIX2'!$N$1:$Q$1,0),0),"")&amp;IFERROR(VLOOKUP(AX$2&amp;$B9,'FPL FIX2'!$O$1:$P$400,MATCH("AWAY",'FPL FIX2'!$O$1:$P$1,0),0),"")&amp;IFERROR(VLOOKUP(AX$2&amp;$A9,'FA2'!$A:$D,MATCH("AWAY",'FA2'!$A$1:$D$1,0),0),"")&amp;IFERROR(VLOOKUP(AX$2&amp;$A9,'FA2'!$B:$C,MATCH("HOME",'FA2'!$B$1:$C$1,0),0),"")&amp;IFERROR(VLOOKUP(AX$2&amp;$A9,'EFL2'!$A:$D,MATCH("AWAY",'EFL2'!$A$1:$D$1,0),0),"")&amp;IFERROR(VLOOKUP(AX$2&amp;$A9,'EFL2'!$B:$C,MATCH("HOME",'EFL2'!$B$1:$C$1,0),0),"")&amp;IFERROR(VLOOKUP(AX$2&amp;$A9,'UCL2'!$C:$F,MATCH("AWAY",'UCL2'!$C$1:$F$1,0),0),"")&amp;IFERROR(VLOOKUP(AX$2&amp;$A9,'UCL2'!$D:$E,MATCH("HOME",'UCL2'!$D$1:$E$1,0),0),"")&amp;IFERROR(VLOOKUP(AX$2&amp;$A9,'EU2'!$C:$F,MATCH("AWAY",'EU2'!$C$1:$F$1,0),0),"")&amp;IFERROR(VLOOKUP(AX$2&amp;$A9,'EU2'!$D:$E,MATCH("HOME",'EU2'!$D$1:$E$1,0),0),"")&amp;IFERROR(VLOOKUP(AX$2&amp;$A9,'EUC2'!$C:$F,MATCH("AWAY",'EUC2'!$C$1:$F$1,0),0),"")&amp;IFERROR(VLOOKUP(AX$2&amp;$A9,'EUC2'!$D:$E,MATCH("HOME",'EUC2'!$D$1:$E$1,0),0),"")</f>
        <v/>
      </c>
      <c r="AY9" s="25" t="str">
        <f>IFERROR(VLOOKUP(AY$2&amp;$B9,'FPL FIX2'!$N$1:$Q$400,MATCH("HOME",'FPL FIX2'!$N$1:$Q$1,0),0),"")&amp;IFERROR(VLOOKUP(AY$2&amp;$B9,'FPL FIX2'!$O$1:$P$400,MATCH("AWAY",'FPL FIX2'!$O$1:$P$1,0),0),"")&amp;IFERROR(VLOOKUP(AY$2&amp;$A9,'FA2'!$A:$D,MATCH("AWAY",'FA2'!$A$1:$D$1,0),0),"")&amp;IFERROR(VLOOKUP(AY$2&amp;$A9,'FA2'!$B:$C,MATCH("HOME",'FA2'!$B$1:$C$1,0),0),"")&amp;IFERROR(VLOOKUP(AY$2&amp;$A9,'EFL2'!$A:$D,MATCH("AWAY",'EFL2'!$A$1:$D$1,0),0),"")&amp;IFERROR(VLOOKUP(AY$2&amp;$A9,'EFL2'!$B:$C,MATCH("HOME",'EFL2'!$B$1:$C$1,0),0),"")&amp;IFERROR(VLOOKUP(AY$2&amp;$A9,'UCL2'!$C:$F,MATCH("AWAY",'UCL2'!$C$1:$F$1,0),0),"")&amp;IFERROR(VLOOKUP(AY$2&amp;$A9,'UCL2'!$D:$E,MATCH("HOME",'UCL2'!$D$1:$E$1,0),0),"")&amp;IFERROR(VLOOKUP(AY$2&amp;$A9,'EU2'!$C:$F,MATCH("AWAY",'EU2'!$C$1:$F$1,0),0),"")&amp;IFERROR(VLOOKUP(AY$2&amp;$A9,'EU2'!$D:$E,MATCH("HOME",'EU2'!$D$1:$E$1,0),0),"")&amp;IFERROR(VLOOKUP(AY$2&amp;$A9,'EUC2'!$C:$F,MATCH("AWAY",'EUC2'!$C$1:$F$1,0),0),"")&amp;IFERROR(VLOOKUP(AY$2&amp;$A9,'EUC2'!$D:$E,MATCH("HOME",'EUC2'!$D$1:$E$1,0),0),"")</f>
        <v/>
      </c>
      <c r="AZ9" s="25" t="str">
        <f>IFERROR(VLOOKUP(AZ$2&amp;$B9,'FPL FIX2'!$N$1:$Q$400,MATCH("HOME",'FPL FIX2'!$N$1:$Q$1,0),0),"")&amp;IFERROR(VLOOKUP(AZ$2&amp;$B9,'FPL FIX2'!$O$1:$P$400,MATCH("AWAY",'FPL FIX2'!$O$1:$P$1,0),0),"")&amp;IFERROR(VLOOKUP(AZ$2&amp;$A9,'FA2'!$A:$D,MATCH("AWAY",'FA2'!$A$1:$D$1,0),0),"")&amp;IFERROR(VLOOKUP(AZ$2&amp;$A9,'FA2'!$B:$C,MATCH("HOME",'FA2'!$B$1:$C$1,0),0),"")&amp;IFERROR(VLOOKUP(AZ$2&amp;$A9,'EFL2'!$A:$D,MATCH("AWAY",'EFL2'!$A$1:$D$1,0),0),"")&amp;IFERROR(VLOOKUP(AZ$2&amp;$A9,'EFL2'!$B:$C,MATCH("HOME",'EFL2'!$B$1:$C$1,0),0),"")&amp;IFERROR(VLOOKUP(AZ$2&amp;$A9,'UCL2'!$C:$F,MATCH("AWAY",'UCL2'!$C$1:$F$1,0),0),"")&amp;IFERROR(VLOOKUP(AZ$2&amp;$A9,'UCL2'!$D:$E,MATCH("HOME",'UCL2'!$D$1:$E$1,0),0),"")&amp;IFERROR(VLOOKUP(AZ$2&amp;$A9,'EU2'!$C:$F,MATCH("AWAY",'EU2'!$C$1:$F$1,0),0),"")&amp;IFERROR(VLOOKUP(AZ$2&amp;$A9,'EU2'!$D:$E,MATCH("HOME",'EU2'!$D$1:$E$1,0),0),"")&amp;IFERROR(VLOOKUP(AZ$2&amp;$A9,'EUC2'!$C:$F,MATCH("AWAY",'EUC2'!$C$1:$F$1,0),0),"")&amp;IFERROR(VLOOKUP(AZ$2&amp;$A9,'EUC2'!$D:$E,MATCH("HOME",'EUC2'!$D$1:$E$1,0),0),"")</f>
        <v/>
      </c>
      <c r="BA9" s="25" t="str">
        <f>IFERROR(VLOOKUP(BA$2&amp;$B9,'FPL FIX2'!$N$1:$Q$400,MATCH("HOME",'FPL FIX2'!$N$1:$Q$1,0),0),"")&amp;IFERROR(VLOOKUP(BA$2&amp;$B9,'FPL FIX2'!$O$1:$P$400,MATCH("AWAY",'FPL FIX2'!$O$1:$P$1,0),0),"")&amp;IFERROR(VLOOKUP(BA$2&amp;$A9,'FA2'!$A:$D,MATCH("AWAY",'FA2'!$A$1:$D$1,0),0),"")&amp;IFERROR(VLOOKUP(BA$2&amp;$A9,'FA2'!$B:$C,MATCH("HOME",'FA2'!$B$1:$C$1,0),0),"")&amp;IFERROR(VLOOKUP(BA$2&amp;$A9,'EFL2'!$A:$D,MATCH("AWAY",'EFL2'!$A$1:$D$1,0),0),"")&amp;IFERROR(VLOOKUP(BA$2&amp;$A9,'EFL2'!$B:$C,MATCH("HOME",'EFL2'!$B$1:$C$1,0),0),"")&amp;IFERROR(VLOOKUP(BA$2&amp;$A9,'UCL2'!$C:$F,MATCH("AWAY",'UCL2'!$C$1:$F$1,0),0),"")&amp;IFERROR(VLOOKUP(BA$2&amp;$A9,'UCL2'!$D:$E,MATCH("HOME",'UCL2'!$D$1:$E$1,0),0),"")&amp;IFERROR(VLOOKUP(BA$2&amp;$A9,'EU2'!$C:$F,MATCH("AWAY",'EU2'!$C$1:$F$1,0),0),"")&amp;IFERROR(VLOOKUP(BA$2&amp;$A9,'EU2'!$D:$E,MATCH("HOME",'EU2'!$D$1:$E$1,0),0),"")&amp;IFERROR(VLOOKUP(BA$2&amp;$A9,'EUC2'!$C:$F,MATCH("AWAY",'EUC2'!$C$1:$F$1,0),0),"")&amp;IFERROR(VLOOKUP(BA$2&amp;$A9,'EUC2'!$D:$E,MATCH("HOME",'EUC2'!$D$1:$E$1,0),0),"")</f>
        <v/>
      </c>
      <c r="BB9" s="25" t="str">
        <f>IFERROR(VLOOKUP(BB$2&amp;$B9,'FPL FIX2'!$N$1:$Q$400,MATCH("HOME",'FPL FIX2'!$N$1:$Q$1,0),0),"")&amp;IFERROR(VLOOKUP(BB$2&amp;$B9,'FPL FIX2'!$O$1:$P$400,MATCH("AWAY",'FPL FIX2'!$O$1:$P$1,0),0),"")&amp;IFERROR(VLOOKUP(BB$2&amp;$A9,'FA2'!$A:$D,MATCH("AWAY",'FA2'!$A$1:$D$1,0),0),"")&amp;IFERROR(VLOOKUP(BB$2&amp;$A9,'FA2'!$B:$C,MATCH("HOME",'FA2'!$B$1:$C$1,0),0),"")&amp;IFERROR(VLOOKUP(BB$2&amp;$A9,'EFL2'!$A:$D,MATCH("AWAY",'EFL2'!$A$1:$D$1,0),0),"")&amp;IFERROR(VLOOKUP(BB$2&amp;$A9,'EFL2'!$B:$C,MATCH("HOME",'EFL2'!$B$1:$C$1,0),0),"")&amp;IFERROR(VLOOKUP(BB$2&amp;$A9,'UCL2'!$C:$F,MATCH("AWAY",'UCL2'!$C$1:$F$1,0),0),"")&amp;IFERROR(VLOOKUP(BB$2&amp;$A9,'UCL2'!$D:$E,MATCH("HOME",'UCL2'!$D$1:$E$1,0),0),"")&amp;IFERROR(VLOOKUP(BB$2&amp;$A9,'EU2'!$C:$F,MATCH("AWAY",'EU2'!$C$1:$F$1,0),0),"")&amp;IFERROR(VLOOKUP(BB$2&amp;$A9,'EU2'!$D:$E,MATCH("HOME",'EU2'!$D$1:$E$1,0),0),"")&amp;IFERROR(VLOOKUP(BB$2&amp;$A9,'EUC2'!$C:$F,MATCH("AWAY",'EUC2'!$C$1:$F$1,0),0),"")&amp;IFERROR(VLOOKUP(BB$2&amp;$A9,'EUC2'!$D:$E,MATCH("HOME",'EUC2'!$D$1:$E$1,0),0),"")</f>
        <v/>
      </c>
      <c r="BC9" s="25" t="str">
        <f>IFERROR(VLOOKUP(BC$2&amp;$B9,'FPL FIX2'!$N$1:$Q$400,MATCH("HOME",'FPL FIX2'!$N$1:$Q$1,0),0),"")&amp;IFERROR(VLOOKUP(BC$2&amp;$B9,'FPL FIX2'!$O$1:$P$400,MATCH("AWAY",'FPL FIX2'!$O$1:$P$1,0),0),"")&amp;IFERROR(VLOOKUP(BC$2&amp;$A9,'FA2'!$A:$D,MATCH("AWAY",'FA2'!$A$1:$D$1,0),0),"")&amp;IFERROR(VLOOKUP(BC$2&amp;$A9,'FA2'!$B:$C,MATCH("HOME",'FA2'!$B$1:$C$1,0),0),"")&amp;IFERROR(VLOOKUP(BC$2&amp;$A9,'EFL2'!$A:$D,MATCH("AWAY",'EFL2'!$A$1:$D$1,0),0),"")&amp;IFERROR(VLOOKUP(BC$2&amp;$A9,'EFL2'!$B:$C,MATCH("HOME",'EFL2'!$B$1:$C$1,0),0),"")&amp;IFERROR(VLOOKUP(BC$2&amp;$A9,'UCL2'!$C:$F,MATCH("AWAY",'UCL2'!$C$1:$F$1,0),0),"")&amp;IFERROR(VLOOKUP(BC$2&amp;$A9,'UCL2'!$D:$E,MATCH("HOME",'UCL2'!$D$1:$E$1,0),0),"")&amp;IFERROR(VLOOKUP(BC$2&amp;$A9,'EU2'!$C:$F,MATCH("AWAY",'EU2'!$C$1:$F$1,0),0),"")&amp;IFERROR(VLOOKUP(BC$2&amp;$A9,'EU2'!$D:$E,MATCH("HOME",'EU2'!$D$1:$E$1,0),0),"")&amp;IFERROR(VLOOKUP(BC$2&amp;$A9,'EUC2'!$C:$F,MATCH("AWAY",'EUC2'!$C$1:$F$1,0),0),"")&amp;IFERROR(VLOOKUP(BC$2&amp;$A9,'EUC2'!$D:$E,MATCH("HOME",'EUC2'!$D$1:$E$1,0),0),"")</f>
        <v/>
      </c>
      <c r="BD9" s="25" t="str">
        <f>IFERROR(VLOOKUP(BD$2&amp;$B9,'FPL FIX2'!$N$1:$Q$400,MATCH("HOME",'FPL FIX2'!$N$1:$Q$1,0),0),"")&amp;IFERROR(VLOOKUP(BD$2&amp;$B9,'FPL FIX2'!$O$1:$P$400,MATCH("AWAY",'FPL FIX2'!$O$1:$P$1,0),0),"")&amp;IFERROR(VLOOKUP(BD$2&amp;$A9,'FA2'!$A:$D,MATCH("AWAY",'FA2'!$A$1:$D$1,0),0),"")&amp;IFERROR(VLOOKUP(BD$2&amp;$A9,'FA2'!$B:$C,MATCH("HOME",'FA2'!$B$1:$C$1,0),0),"")&amp;IFERROR(VLOOKUP(BD$2&amp;$A9,'EFL2'!$A:$D,MATCH("AWAY",'EFL2'!$A$1:$D$1,0),0),"")&amp;IFERROR(VLOOKUP(BD$2&amp;$A9,'EFL2'!$B:$C,MATCH("HOME",'EFL2'!$B$1:$C$1,0),0),"")&amp;IFERROR(VLOOKUP(BD$2&amp;$A9,'UCL2'!$C:$F,MATCH("AWAY",'UCL2'!$C$1:$F$1,0),0),"")&amp;IFERROR(VLOOKUP(BD$2&amp;$A9,'UCL2'!$D:$E,MATCH("HOME",'UCL2'!$D$1:$E$1,0),0),"")&amp;IFERROR(VLOOKUP(BD$2&amp;$A9,'EU2'!$C:$F,MATCH("AWAY",'EU2'!$C$1:$F$1,0),0),"")&amp;IFERROR(VLOOKUP(BD$2&amp;$A9,'EU2'!$D:$E,MATCH("HOME",'EU2'!$D$1:$E$1,0),0),"")&amp;IFERROR(VLOOKUP(BD$2&amp;$A9,'EUC2'!$C:$F,MATCH("AWAY",'EUC2'!$C$1:$F$1,0),0),"")&amp;IFERROR(VLOOKUP(BD$2&amp;$A9,'EUC2'!$D:$E,MATCH("HOME",'EUC2'!$D$1:$E$1,0),0),"")</f>
        <v/>
      </c>
      <c r="BE9" s="25" t="str">
        <f>IFERROR(VLOOKUP(BE$2&amp;$B9,'FPL FIX2'!$N$1:$Q$400,MATCH("HOME",'FPL FIX2'!$N$1:$Q$1,0),0),"")&amp;IFERROR(VLOOKUP(BE$2&amp;$B9,'FPL FIX2'!$O$1:$P$400,MATCH("AWAY",'FPL FIX2'!$O$1:$P$1,0),0),"")&amp;IFERROR(VLOOKUP(BE$2&amp;$A9,'FA2'!$A:$D,MATCH("AWAY",'FA2'!$A$1:$D$1,0),0),"")&amp;IFERROR(VLOOKUP(BE$2&amp;$A9,'FA2'!$B:$C,MATCH("HOME",'FA2'!$B$1:$C$1,0),0),"")&amp;IFERROR(VLOOKUP(BE$2&amp;$A9,'EFL2'!$A:$D,MATCH("AWAY",'EFL2'!$A$1:$D$1,0),0),"")&amp;IFERROR(VLOOKUP(BE$2&amp;$A9,'EFL2'!$B:$C,MATCH("HOME",'EFL2'!$B$1:$C$1,0),0),"")&amp;IFERROR(VLOOKUP(BE$2&amp;$A9,'UCL2'!$C:$F,MATCH("AWAY",'UCL2'!$C$1:$F$1,0),0),"")&amp;IFERROR(VLOOKUP(BE$2&amp;$A9,'UCL2'!$D:$E,MATCH("HOME",'UCL2'!$D$1:$E$1,0),0),"")&amp;IFERROR(VLOOKUP(BE$2&amp;$A9,'EU2'!$C:$F,MATCH("AWAY",'EU2'!$C$1:$F$1,0),0),"")&amp;IFERROR(VLOOKUP(BE$2&amp;$A9,'EU2'!$D:$E,MATCH("HOME",'EU2'!$D$1:$E$1,0),0),"")&amp;IFERROR(VLOOKUP(BE$2&amp;$A9,'EUC2'!$C:$F,MATCH("AWAY",'EUC2'!$C$1:$F$1,0),0),"")&amp;IFERROR(VLOOKUP(BE$2&amp;$A9,'EUC2'!$D:$E,MATCH("HOME",'EUC2'!$D$1:$E$1,0),0),"")</f>
        <v/>
      </c>
      <c r="BF9" s="25" t="str">
        <f>IFERROR(VLOOKUP(BF$2&amp;$B9,'FPL FIX2'!$N$1:$Q$400,MATCH("HOME",'FPL FIX2'!$N$1:$Q$1,0),0),"")&amp;IFERROR(VLOOKUP(BF$2&amp;$B9,'FPL FIX2'!$O$1:$P$400,MATCH("AWAY",'FPL FIX2'!$O$1:$P$1,0),0),"")&amp;IFERROR(VLOOKUP(BF$2&amp;$A9,'FA2'!$A:$D,MATCH("AWAY",'FA2'!$A$1:$D$1,0),0),"")&amp;IFERROR(VLOOKUP(BF$2&amp;$A9,'FA2'!$B:$C,MATCH("HOME",'FA2'!$B$1:$C$1,0),0),"")&amp;IFERROR(VLOOKUP(BF$2&amp;$A9,'EFL2'!$A:$D,MATCH("AWAY",'EFL2'!$A$1:$D$1,0),0),"")&amp;IFERROR(VLOOKUP(BF$2&amp;$A9,'EFL2'!$B:$C,MATCH("HOME",'EFL2'!$B$1:$C$1,0),0),"")&amp;IFERROR(VLOOKUP(BF$2&amp;$A9,'UCL2'!$C:$F,MATCH("AWAY",'UCL2'!$C$1:$F$1,0),0),"")&amp;IFERROR(VLOOKUP(BF$2&amp;$A9,'UCL2'!$D:$E,MATCH("HOME",'UCL2'!$D$1:$E$1,0),0),"")&amp;IFERROR(VLOOKUP(BF$2&amp;$A9,'EU2'!$C:$F,MATCH("AWAY",'EU2'!$C$1:$F$1,0),0),"")&amp;IFERROR(VLOOKUP(BF$2&amp;$A9,'EU2'!$D:$E,MATCH("HOME",'EU2'!$D$1:$E$1,0),0),"")&amp;IFERROR(VLOOKUP(BF$2&amp;$A9,'EUC2'!$C:$F,MATCH("AWAY",'EUC2'!$C$1:$F$1,0),0),"")&amp;IFERROR(VLOOKUP(BF$2&amp;$A9,'EUC2'!$D:$E,MATCH("HOME",'EUC2'!$D$1:$E$1,0),0),"")</f>
        <v/>
      </c>
      <c r="BG9" s="25" t="str">
        <f>IFERROR(VLOOKUP(BG$2&amp;$B9,'FPL FIX2'!$N$1:$Q$400,MATCH("HOME",'FPL FIX2'!$N$1:$Q$1,0),0),"")&amp;IFERROR(VLOOKUP(BG$2&amp;$B9,'FPL FIX2'!$O$1:$P$400,MATCH("AWAY",'FPL FIX2'!$O$1:$P$1,0),0),"")&amp;IFERROR(VLOOKUP(BG$2&amp;$A9,'FA2'!$A:$D,MATCH("AWAY",'FA2'!$A$1:$D$1,0),0),"")&amp;IFERROR(VLOOKUP(BG$2&amp;$A9,'FA2'!$B:$C,MATCH("HOME",'FA2'!$B$1:$C$1,0),0),"")&amp;IFERROR(VLOOKUP(BG$2&amp;$A9,'EFL2'!$A:$D,MATCH("AWAY",'EFL2'!$A$1:$D$1,0),0),"")&amp;IFERROR(VLOOKUP(BG$2&amp;$A9,'EFL2'!$B:$C,MATCH("HOME",'EFL2'!$B$1:$C$1,0),0),"")&amp;IFERROR(VLOOKUP(BG$2&amp;$A9,'UCL2'!$C:$F,MATCH("AWAY",'UCL2'!$C$1:$F$1,0),0),"")&amp;IFERROR(VLOOKUP(BG$2&amp;$A9,'UCL2'!$D:$E,MATCH("HOME",'UCL2'!$D$1:$E$1,0),0),"")&amp;IFERROR(VLOOKUP(BG$2&amp;$A9,'EU2'!$C:$F,MATCH("AWAY",'EU2'!$C$1:$F$1,0),0),"")&amp;IFERROR(VLOOKUP(BG$2&amp;$A9,'EU2'!$D:$E,MATCH("HOME",'EU2'!$D$1:$E$1,0),0),"")&amp;IFERROR(VLOOKUP(BG$2&amp;$A9,'EUC2'!$C:$F,MATCH("AWAY",'EUC2'!$C$1:$F$1,0),0),"")&amp;IFERROR(VLOOKUP(BG$2&amp;$A9,'EUC2'!$D:$E,MATCH("HOME",'EUC2'!$D$1:$E$1,0),0),"")</f>
        <v/>
      </c>
      <c r="BH9" s="25" t="str">
        <f>IFERROR(VLOOKUP(BH$2&amp;$B9,'FPL FIX2'!$N$1:$Q$400,MATCH("HOME",'FPL FIX2'!$N$1:$Q$1,0),0),"")&amp;IFERROR(VLOOKUP(BH$2&amp;$B9,'FPL FIX2'!$O$1:$P$400,MATCH("AWAY",'FPL FIX2'!$O$1:$P$1,0),0),"")&amp;IFERROR(VLOOKUP(BH$2&amp;$A9,'FA2'!$A:$D,MATCH("AWAY",'FA2'!$A$1:$D$1,0),0),"")&amp;IFERROR(VLOOKUP(BH$2&amp;$A9,'FA2'!$B:$C,MATCH("HOME",'FA2'!$B$1:$C$1,0),0),"")&amp;IFERROR(VLOOKUP(BH$2&amp;$A9,'EFL2'!$A:$D,MATCH("AWAY",'EFL2'!$A$1:$D$1,0),0),"")&amp;IFERROR(VLOOKUP(BH$2&amp;$A9,'EFL2'!$B:$C,MATCH("HOME",'EFL2'!$B$1:$C$1,0),0),"")&amp;IFERROR(VLOOKUP(BH$2&amp;$A9,'UCL2'!$C:$F,MATCH("AWAY",'UCL2'!$C$1:$F$1,0),0),"")&amp;IFERROR(VLOOKUP(BH$2&amp;$A9,'UCL2'!$D:$E,MATCH("HOME",'UCL2'!$D$1:$E$1,0),0),"")&amp;IFERROR(VLOOKUP(BH$2&amp;$A9,'EU2'!$C:$F,MATCH("AWAY",'EU2'!$C$1:$F$1,0),0),"")&amp;IFERROR(VLOOKUP(BH$2&amp;$A9,'EU2'!$D:$E,MATCH("HOME",'EU2'!$D$1:$E$1,0),0),"")&amp;IFERROR(VLOOKUP(BH$2&amp;$A9,'EUC2'!$C:$F,MATCH("AWAY",'EUC2'!$C$1:$F$1,0),0),"")&amp;IFERROR(VLOOKUP(BH$2&amp;$A9,'EUC2'!$D:$E,MATCH("HOME",'EUC2'!$D$1:$E$1,0),0),"")</f>
        <v/>
      </c>
      <c r="BI9" s="25" t="str">
        <f>IFERROR(VLOOKUP(BI$2&amp;$B9,'FPL FIX2'!$N$1:$Q$400,MATCH("HOME",'FPL FIX2'!$N$1:$Q$1,0),0),"")&amp;IFERROR(VLOOKUP(BI$2&amp;$B9,'FPL FIX2'!$O$1:$P$400,MATCH("AWAY",'FPL FIX2'!$O$1:$P$1,0),0),"")&amp;IFERROR(VLOOKUP(BI$2&amp;$A9,'FA2'!$A:$D,MATCH("AWAY",'FA2'!$A$1:$D$1,0),0),"")&amp;IFERROR(VLOOKUP(BI$2&amp;$A9,'FA2'!$B:$C,MATCH("HOME",'FA2'!$B$1:$C$1,0),0),"")&amp;IFERROR(VLOOKUP(BI$2&amp;$A9,'EFL2'!$A:$D,MATCH("AWAY",'EFL2'!$A$1:$D$1,0),0),"")&amp;IFERROR(VLOOKUP(BI$2&amp;$A9,'EFL2'!$B:$C,MATCH("HOME",'EFL2'!$B$1:$C$1,0),0),"")&amp;IFERROR(VLOOKUP(BI$2&amp;$A9,'UCL2'!$C:$F,MATCH("AWAY",'UCL2'!$C$1:$F$1,0),0),"")&amp;IFERROR(VLOOKUP(BI$2&amp;$A9,'UCL2'!$D:$E,MATCH("HOME",'UCL2'!$D$1:$E$1,0),0),"")&amp;IFERROR(VLOOKUP(BI$2&amp;$A9,'EU2'!$C:$F,MATCH("AWAY",'EU2'!$C$1:$F$1,0),0),"")&amp;IFERROR(VLOOKUP(BI$2&amp;$A9,'EU2'!$D:$E,MATCH("HOME",'EU2'!$D$1:$E$1,0),0),"")&amp;IFERROR(VLOOKUP(BI$2&amp;$A9,'EUC2'!$C:$F,MATCH("AWAY",'EUC2'!$C$1:$F$1,0),0),"")&amp;IFERROR(VLOOKUP(BI$2&amp;$A9,'EUC2'!$D:$E,MATCH("HOME",'EUC2'!$D$1:$E$1,0),0),"")</f>
        <v/>
      </c>
      <c r="BJ9" s="25" t="str">
        <f>IFERROR(VLOOKUP(BJ$2&amp;$B9,'FPL FIX2'!$N$1:$Q$400,MATCH("HOME",'FPL FIX2'!$N$1:$Q$1,0),0),"")&amp;IFERROR(VLOOKUP(BJ$2&amp;$B9,'FPL FIX2'!$O$1:$P$400,MATCH("AWAY",'FPL FIX2'!$O$1:$P$1,0),0),"")&amp;IFERROR(VLOOKUP(BJ$2&amp;$A9,'FA2'!$A:$D,MATCH("AWAY",'FA2'!$A$1:$D$1,0),0),"")&amp;IFERROR(VLOOKUP(BJ$2&amp;$A9,'FA2'!$B:$C,MATCH("HOME",'FA2'!$B$1:$C$1,0),0),"")&amp;IFERROR(VLOOKUP(BJ$2&amp;$A9,'EFL2'!$A:$D,MATCH("AWAY",'EFL2'!$A$1:$D$1,0),0),"")&amp;IFERROR(VLOOKUP(BJ$2&amp;$A9,'EFL2'!$B:$C,MATCH("HOME",'EFL2'!$B$1:$C$1,0),0),"")&amp;IFERROR(VLOOKUP(BJ$2&amp;$A9,'UCL2'!$C:$F,MATCH("AWAY",'UCL2'!$C$1:$F$1,0),0),"")&amp;IFERROR(VLOOKUP(BJ$2&amp;$A9,'UCL2'!$D:$E,MATCH("HOME",'UCL2'!$D$1:$E$1,0),0),"")&amp;IFERROR(VLOOKUP(BJ$2&amp;$A9,'EU2'!$C:$F,MATCH("AWAY",'EU2'!$C$1:$F$1,0),0),"")&amp;IFERROR(VLOOKUP(BJ$2&amp;$A9,'EU2'!$D:$E,MATCH("HOME",'EU2'!$D$1:$E$1,0),0),"")&amp;IFERROR(VLOOKUP(BJ$2&amp;$A9,'EUC2'!$C:$F,MATCH("AWAY",'EUC2'!$C$1:$F$1,0),0),"")&amp;IFERROR(VLOOKUP(BJ$2&amp;$A9,'EUC2'!$D:$E,MATCH("HOME",'EUC2'!$D$1:$E$1,0),0),"")</f>
        <v/>
      </c>
      <c r="BK9" s="25" t="str">
        <f>IFERROR(VLOOKUP(BK$2&amp;$B9,'FPL FIX2'!$N$1:$Q$400,MATCH("HOME",'FPL FIX2'!$N$1:$Q$1,0),0),"")&amp;IFERROR(VLOOKUP(BK$2&amp;$B9,'FPL FIX2'!$O$1:$P$400,MATCH("AWAY",'FPL FIX2'!$O$1:$P$1,0),0),"")&amp;IFERROR(VLOOKUP(BK$2&amp;$A9,'FA2'!$A:$D,MATCH("AWAY",'FA2'!$A$1:$D$1,0),0),"")&amp;IFERROR(VLOOKUP(BK$2&amp;$A9,'FA2'!$B:$C,MATCH("HOME",'FA2'!$B$1:$C$1,0),0),"")&amp;IFERROR(VLOOKUP(BK$2&amp;$A9,'EFL2'!$A:$D,MATCH("AWAY",'EFL2'!$A$1:$D$1,0),0),"")&amp;IFERROR(VLOOKUP(BK$2&amp;$A9,'EFL2'!$B:$C,MATCH("HOME",'EFL2'!$B$1:$C$1,0),0),"")&amp;IFERROR(VLOOKUP(BK$2&amp;$A9,'UCL2'!$C:$F,MATCH("AWAY",'UCL2'!$C$1:$F$1,0),0),"")&amp;IFERROR(VLOOKUP(BK$2&amp;$A9,'UCL2'!$D:$E,MATCH("HOME",'UCL2'!$D$1:$E$1,0),0),"")&amp;IFERROR(VLOOKUP(BK$2&amp;$A9,'EU2'!$C:$F,MATCH("AWAY",'EU2'!$C$1:$F$1,0),0),"")&amp;IFERROR(VLOOKUP(BK$2&amp;$A9,'EU2'!$D:$E,MATCH("HOME",'EU2'!$D$1:$E$1,0),0),"")&amp;IFERROR(VLOOKUP(BK$2&amp;$A9,'EUC2'!$C:$F,MATCH("AWAY",'EUC2'!$C$1:$F$1,0),0),"")&amp;IFERROR(VLOOKUP(BK$2&amp;$A9,'EUC2'!$D:$E,MATCH("HOME",'EUC2'!$D$1:$E$1,0),0),"")</f>
        <v/>
      </c>
      <c r="BL9" s="25" t="str">
        <f>IFERROR(VLOOKUP(BL$2&amp;$B9,'FPL FIX2'!$N$1:$Q$400,MATCH("HOME",'FPL FIX2'!$N$1:$Q$1,0),0),"")&amp;IFERROR(VLOOKUP(BL$2&amp;$B9,'FPL FIX2'!$O$1:$P$400,MATCH("AWAY",'FPL FIX2'!$O$1:$P$1,0),0),"")&amp;IFERROR(VLOOKUP(BL$2&amp;$A9,'FA2'!$A:$D,MATCH("AWAY",'FA2'!$A$1:$D$1,0),0),"")&amp;IFERROR(VLOOKUP(BL$2&amp;$A9,'FA2'!$B:$C,MATCH("HOME",'FA2'!$B$1:$C$1,0),0),"")&amp;IFERROR(VLOOKUP(BL$2&amp;$A9,'EFL2'!$A:$D,MATCH("AWAY",'EFL2'!$A$1:$D$1,0),0),"")&amp;IFERROR(VLOOKUP(BL$2&amp;$A9,'EFL2'!$B:$C,MATCH("HOME",'EFL2'!$B$1:$C$1,0),0),"")&amp;IFERROR(VLOOKUP(BL$2&amp;$A9,'UCL2'!$C:$F,MATCH("AWAY",'UCL2'!$C$1:$F$1,0),0),"")&amp;IFERROR(VLOOKUP(BL$2&amp;$A9,'UCL2'!$D:$E,MATCH("HOME",'UCL2'!$D$1:$E$1,0),0),"")&amp;IFERROR(VLOOKUP(BL$2&amp;$A9,'EU2'!$C:$F,MATCH("AWAY",'EU2'!$C$1:$F$1,0),0),"")&amp;IFERROR(VLOOKUP(BL$2&amp;$A9,'EU2'!$D:$E,MATCH("HOME",'EU2'!$D$1:$E$1,0),0),"")&amp;IFERROR(VLOOKUP(BL$2&amp;$A9,'EUC2'!$C:$F,MATCH("AWAY",'EUC2'!$C$1:$F$1,0),0),"")&amp;IFERROR(VLOOKUP(BL$2&amp;$A9,'EUC2'!$D:$E,MATCH("HOME",'EUC2'!$D$1:$E$1,0),0),"")</f>
        <v>cry</v>
      </c>
      <c r="BM9" s="25" t="str">
        <f>IFERROR(VLOOKUP(BM$2&amp;$B9,'FPL FIX2'!$N$1:$Q$400,MATCH("HOME",'FPL FIX2'!$N$1:$Q$1,0),0),"")&amp;IFERROR(VLOOKUP(BM$2&amp;$B9,'FPL FIX2'!$O$1:$P$400,MATCH("AWAY",'FPL FIX2'!$O$1:$P$1,0),0),"")&amp;IFERROR(VLOOKUP(BM$2&amp;$A9,'FA2'!$A:$D,MATCH("AWAY",'FA2'!$A$1:$D$1,0),0),"")&amp;IFERROR(VLOOKUP(BM$2&amp;$A9,'FA2'!$B:$C,MATCH("HOME",'FA2'!$B$1:$C$1,0),0),"")&amp;IFERROR(VLOOKUP(BM$2&amp;$A9,'EFL2'!$A:$D,MATCH("AWAY",'EFL2'!$A$1:$D$1,0),0),"")&amp;IFERROR(VLOOKUP(BM$2&amp;$A9,'EFL2'!$B:$C,MATCH("HOME",'EFL2'!$B$1:$C$1,0),0),"")&amp;IFERROR(VLOOKUP(BM$2&amp;$A9,'UCL2'!$C:$F,MATCH("AWAY",'UCL2'!$C$1:$F$1,0),0),"")&amp;IFERROR(VLOOKUP(BM$2&amp;$A9,'UCL2'!$D:$E,MATCH("HOME",'UCL2'!$D$1:$E$1,0),0),"")&amp;IFERROR(VLOOKUP(BM$2&amp;$A9,'EU2'!$C:$F,MATCH("AWAY",'EU2'!$C$1:$F$1,0),0),"")&amp;IFERROR(VLOOKUP(BM$2&amp;$A9,'EU2'!$D:$E,MATCH("HOME",'EU2'!$D$1:$E$1,0),0),"")&amp;IFERROR(VLOOKUP(BM$2&amp;$A9,'EUC2'!$C:$F,MATCH("AWAY",'EUC2'!$C$1:$F$1,0),0),"")&amp;IFERROR(VLOOKUP(BM$2&amp;$A9,'EUC2'!$D:$E,MATCH("HOME",'EUC2'!$D$1:$E$1,0),0),"")</f>
        <v/>
      </c>
      <c r="BN9" s="25" t="str">
        <f>IFERROR(VLOOKUP(BN$2&amp;$B9,'FPL FIX2'!$N$1:$Q$400,MATCH("HOME",'FPL FIX2'!$N$1:$Q$1,0),0),"")&amp;IFERROR(VLOOKUP(BN$2&amp;$B9,'FPL FIX2'!$O$1:$P$400,MATCH("AWAY",'FPL FIX2'!$O$1:$P$1,0),0),"")&amp;IFERROR(VLOOKUP(BN$2&amp;$A9,'FA2'!$A:$D,MATCH("AWAY",'FA2'!$A$1:$D$1,0),0),"")&amp;IFERROR(VLOOKUP(BN$2&amp;$A9,'FA2'!$B:$C,MATCH("HOME",'FA2'!$B$1:$C$1,0),0),"")&amp;IFERROR(VLOOKUP(BN$2&amp;$A9,'EFL2'!$A:$D,MATCH("AWAY",'EFL2'!$A$1:$D$1,0),0),"")&amp;IFERROR(VLOOKUP(BN$2&amp;$A9,'EFL2'!$B:$C,MATCH("HOME",'EFL2'!$B$1:$C$1,0),0),"")&amp;IFERROR(VLOOKUP(BN$2&amp;$A9,'UCL2'!$C:$F,MATCH("AWAY",'UCL2'!$C$1:$F$1,0),0),"")&amp;IFERROR(VLOOKUP(BN$2&amp;$A9,'UCL2'!$D:$E,MATCH("HOME",'UCL2'!$D$1:$E$1,0),0),"")&amp;IFERROR(VLOOKUP(BN$2&amp;$A9,'EU2'!$C:$F,MATCH("AWAY",'EU2'!$C$1:$F$1,0),0),"")&amp;IFERROR(VLOOKUP(BN$2&amp;$A9,'EU2'!$D:$E,MATCH("HOME",'EU2'!$D$1:$E$1,0),0),"")&amp;IFERROR(VLOOKUP(BN$2&amp;$A9,'EUC2'!$C:$F,MATCH("AWAY",'EUC2'!$C$1:$F$1,0),0),"")&amp;IFERROR(VLOOKUP(BN$2&amp;$A9,'EUC2'!$D:$E,MATCH("HOME",'EUC2'!$D$1:$E$1,0),0),"")</f>
        <v/>
      </c>
      <c r="BO9" s="25" t="str">
        <f>IFERROR(VLOOKUP(BO$2&amp;$B9,'FPL FIX2'!$N$1:$Q$400,MATCH("HOME",'FPL FIX2'!$N$1:$Q$1,0),0),"")&amp;IFERROR(VLOOKUP(BO$2&amp;$B9,'FPL FIX2'!$O$1:$P$400,MATCH("AWAY",'FPL FIX2'!$O$1:$P$1,0),0),"")&amp;IFERROR(VLOOKUP(BO$2&amp;$A9,'FA2'!$A:$D,MATCH("AWAY",'FA2'!$A$1:$D$1,0),0),"")&amp;IFERROR(VLOOKUP(BO$2&amp;$A9,'FA2'!$B:$C,MATCH("HOME",'FA2'!$B$1:$C$1,0),0),"")&amp;IFERROR(VLOOKUP(BO$2&amp;$A9,'EFL2'!$A:$D,MATCH("AWAY",'EFL2'!$A$1:$D$1,0),0),"")&amp;IFERROR(VLOOKUP(BO$2&amp;$A9,'EFL2'!$B:$C,MATCH("HOME",'EFL2'!$B$1:$C$1,0),0),"")&amp;IFERROR(VLOOKUP(BO$2&amp;$A9,'UCL2'!$C:$F,MATCH("AWAY",'UCL2'!$C$1:$F$1,0),0),"")&amp;IFERROR(VLOOKUP(BO$2&amp;$A9,'UCL2'!$D:$E,MATCH("HOME",'UCL2'!$D$1:$E$1,0),0),"")&amp;IFERROR(VLOOKUP(BO$2&amp;$A9,'EU2'!$C:$F,MATCH("AWAY",'EU2'!$C$1:$F$1,0),0),"")&amp;IFERROR(VLOOKUP(BO$2&amp;$A9,'EU2'!$D:$E,MATCH("HOME",'EU2'!$D$1:$E$1,0),0),"")&amp;IFERROR(VLOOKUP(BO$2&amp;$A9,'EUC2'!$C:$F,MATCH("AWAY",'EUC2'!$C$1:$F$1,0),0),"")&amp;IFERROR(VLOOKUP(BO$2&amp;$A9,'EUC2'!$D:$E,MATCH("HOME",'EUC2'!$D$1:$E$1,0),0),"")</f>
        <v/>
      </c>
      <c r="BP9" s="25" t="str">
        <f>IFERROR(VLOOKUP(BP$2&amp;$B9,'FPL FIX2'!$N$1:$Q$400,MATCH("HOME",'FPL FIX2'!$N$1:$Q$1,0),0),"")&amp;IFERROR(VLOOKUP(BP$2&amp;$B9,'FPL FIX2'!$O$1:$P$400,MATCH("AWAY",'FPL FIX2'!$O$1:$P$1,0),0),"")&amp;IFERROR(VLOOKUP(BP$2&amp;$A9,'FA2'!$A:$D,MATCH("AWAY",'FA2'!$A$1:$D$1,0),0),"")&amp;IFERROR(VLOOKUP(BP$2&amp;$A9,'FA2'!$B:$C,MATCH("HOME",'FA2'!$B$1:$C$1,0),0),"")&amp;IFERROR(VLOOKUP(BP$2&amp;$A9,'EFL2'!$A:$D,MATCH("AWAY",'EFL2'!$A$1:$D$1,0),0),"")&amp;IFERROR(VLOOKUP(BP$2&amp;$A9,'EFL2'!$B:$C,MATCH("HOME",'EFL2'!$B$1:$C$1,0),0),"")&amp;IFERROR(VLOOKUP(BP$2&amp;$A9,'UCL2'!$C:$F,MATCH("AWAY",'UCL2'!$C$1:$F$1,0),0),"")&amp;IFERROR(VLOOKUP(BP$2&amp;$A9,'UCL2'!$D:$E,MATCH("HOME",'UCL2'!$D$1:$E$1,0),0),"")&amp;IFERROR(VLOOKUP(BP$2&amp;$A9,'EU2'!$C:$F,MATCH("AWAY",'EU2'!$C$1:$F$1,0),0),"")&amp;IFERROR(VLOOKUP(BP$2&amp;$A9,'EU2'!$D:$E,MATCH("HOME",'EU2'!$D$1:$E$1,0),0),"")&amp;IFERROR(VLOOKUP(BP$2&amp;$A9,'EUC2'!$C:$F,MATCH("AWAY",'EUC2'!$C$1:$F$1,0),0),"")&amp;IFERROR(VLOOKUP(BP$2&amp;$A9,'EUC2'!$D:$E,MATCH("HOME",'EUC2'!$D$1:$E$1,0),0),"")</f>
        <v>Milan</v>
      </c>
      <c r="BQ9" s="25" t="str">
        <f>IFERROR(VLOOKUP(BQ$2&amp;$B9,'FPL FIX2'!$N$1:$Q$400,MATCH("HOME",'FPL FIX2'!$N$1:$Q$1,0),0),"")&amp;IFERROR(VLOOKUP(BQ$2&amp;$B9,'FPL FIX2'!$O$1:$P$400,MATCH("AWAY",'FPL FIX2'!$O$1:$P$1,0),0),"")&amp;IFERROR(VLOOKUP(BQ$2&amp;$A9,'FA2'!$A:$D,MATCH("AWAY",'FA2'!$A$1:$D$1,0),0),"")&amp;IFERROR(VLOOKUP(BQ$2&amp;$A9,'FA2'!$B:$C,MATCH("HOME",'FA2'!$B$1:$C$1,0),0),"")&amp;IFERROR(VLOOKUP(BQ$2&amp;$A9,'EFL2'!$A:$D,MATCH("AWAY",'EFL2'!$A$1:$D$1,0),0),"")&amp;IFERROR(VLOOKUP(BQ$2&amp;$A9,'EFL2'!$B:$C,MATCH("HOME",'EFL2'!$B$1:$C$1,0),0),"")&amp;IFERROR(VLOOKUP(BQ$2&amp;$A9,'UCL2'!$C:$F,MATCH("AWAY",'UCL2'!$C$1:$F$1,0),0),"")&amp;IFERROR(VLOOKUP(BQ$2&amp;$A9,'UCL2'!$D:$E,MATCH("HOME",'UCL2'!$D$1:$E$1,0),0),"")&amp;IFERROR(VLOOKUP(BQ$2&amp;$A9,'EU2'!$C:$F,MATCH("AWAY",'EU2'!$C$1:$F$1,0),0),"")&amp;IFERROR(VLOOKUP(BQ$2&amp;$A9,'EU2'!$D:$E,MATCH("HOME",'EU2'!$D$1:$E$1,0),0),"")&amp;IFERROR(VLOOKUP(BQ$2&amp;$A9,'EUC2'!$C:$F,MATCH("AWAY",'EUC2'!$C$1:$F$1,0),0),"")&amp;IFERROR(VLOOKUP(BQ$2&amp;$A9,'EUC2'!$D:$E,MATCH("HOME",'EUC2'!$D$1:$E$1,0),0),"")</f>
        <v/>
      </c>
      <c r="BR9" s="25" t="str">
        <f>IFERROR(VLOOKUP(BR$2&amp;$B9,'FPL FIX2'!$N$1:$Q$400,MATCH("HOME",'FPL FIX2'!$N$1:$Q$1,0),0),"")&amp;IFERROR(VLOOKUP(BR$2&amp;$B9,'FPL FIX2'!$O$1:$P$400,MATCH("AWAY",'FPL FIX2'!$O$1:$P$1,0),0),"")&amp;IFERROR(VLOOKUP(BR$2&amp;$A9,'FA2'!$A:$D,MATCH("AWAY",'FA2'!$A$1:$D$1,0),0),"")&amp;IFERROR(VLOOKUP(BR$2&amp;$A9,'FA2'!$B:$C,MATCH("HOME",'FA2'!$B$1:$C$1,0),0),"")&amp;IFERROR(VLOOKUP(BR$2&amp;$A9,'EFL2'!$A:$D,MATCH("AWAY",'EFL2'!$A$1:$D$1,0),0),"")&amp;IFERROR(VLOOKUP(BR$2&amp;$A9,'EFL2'!$B:$C,MATCH("HOME",'EFL2'!$B$1:$C$1,0),0),"")&amp;IFERROR(VLOOKUP(BR$2&amp;$A9,'UCL2'!$C:$F,MATCH("AWAY",'UCL2'!$C$1:$F$1,0),0),"")&amp;IFERROR(VLOOKUP(BR$2&amp;$A9,'UCL2'!$D:$E,MATCH("HOME",'UCL2'!$D$1:$E$1,0),0),"")&amp;IFERROR(VLOOKUP(BR$2&amp;$A9,'EU2'!$C:$F,MATCH("AWAY",'EU2'!$C$1:$F$1,0),0),"")&amp;IFERROR(VLOOKUP(BR$2&amp;$A9,'EU2'!$D:$E,MATCH("HOME",'EU2'!$D$1:$E$1,0),0),"")&amp;IFERROR(VLOOKUP(BR$2&amp;$A9,'EUC2'!$C:$F,MATCH("AWAY",'EUC2'!$C$1:$F$1,0),0),"")&amp;IFERROR(VLOOKUP(BR$2&amp;$A9,'EUC2'!$D:$E,MATCH("HOME",'EUC2'!$D$1:$E$1,0),0),"")</f>
        <v/>
      </c>
      <c r="BS9" s="25" t="str">
        <f>IFERROR(VLOOKUP(BS$2&amp;$B9,'FPL FIX2'!$N$1:$Q$400,MATCH("HOME",'FPL FIX2'!$N$1:$Q$1,0),0),"")&amp;IFERROR(VLOOKUP(BS$2&amp;$B9,'FPL FIX2'!$O$1:$P$400,MATCH("AWAY",'FPL FIX2'!$O$1:$P$1,0),0),"")&amp;IFERROR(VLOOKUP(BS$2&amp;$A9,'FA2'!$A:$D,MATCH("AWAY",'FA2'!$A$1:$D$1,0),0),"")&amp;IFERROR(VLOOKUP(BS$2&amp;$A9,'FA2'!$B:$C,MATCH("HOME",'FA2'!$B$1:$C$1,0),0),"")&amp;IFERROR(VLOOKUP(BS$2&amp;$A9,'EFL2'!$A:$D,MATCH("AWAY",'EFL2'!$A$1:$D$1,0),0),"")&amp;IFERROR(VLOOKUP(BS$2&amp;$A9,'EFL2'!$B:$C,MATCH("HOME",'EFL2'!$B$1:$C$1,0),0),"")&amp;IFERROR(VLOOKUP(BS$2&amp;$A9,'UCL2'!$C:$F,MATCH("AWAY",'UCL2'!$C$1:$F$1,0),0),"")&amp;IFERROR(VLOOKUP(BS$2&amp;$A9,'UCL2'!$D:$E,MATCH("HOME",'UCL2'!$D$1:$E$1,0),0),"")&amp;IFERROR(VLOOKUP(BS$2&amp;$A9,'EU2'!$C:$F,MATCH("AWAY",'EU2'!$C$1:$F$1,0),0),"")&amp;IFERROR(VLOOKUP(BS$2&amp;$A9,'EU2'!$D:$E,MATCH("HOME",'EU2'!$D$1:$E$1,0),0),"")&amp;IFERROR(VLOOKUP(BS$2&amp;$A9,'EUC2'!$C:$F,MATCH("AWAY",'EUC2'!$C$1:$F$1,0),0),"")&amp;IFERROR(VLOOKUP(BS$2&amp;$A9,'EUC2'!$D:$E,MATCH("HOME",'EUC2'!$D$1:$E$1,0),0),"")</f>
        <v>WOL</v>
      </c>
      <c r="BT9" s="25" t="str">
        <f>IFERROR(VLOOKUP(BT$2&amp;$B9,'FPL FIX2'!$N$1:$Q$400,MATCH("HOME",'FPL FIX2'!$N$1:$Q$1,0),0),"")&amp;IFERROR(VLOOKUP(BT$2&amp;$B9,'FPL FIX2'!$O$1:$P$400,MATCH("AWAY",'FPL FIX2'!$O$1:$P$1,0),0),"")&amp;IFERROR(VLOOKUP(BT$2&amp;$A9,'FA2'!$A:$D,MATCH("AWAY",'FA2'!$A$1:$D$1,0),0),"")&amp;IFERROR(VLOOKUP(BT$2&amp;$A9,'FA2'!$B:$C,MATCH("HOME",'FA2'!$B$1:$C$1,0),0),"")&amp;IFERROR(VLOOKUP(BT$2&amp;$A9,'EFL2'!$A:$D,MATCH("AWAY",'EFL2'!$A$1:$D$1,0),0),"")&amp;IFERROR(VLOOKUP(BT$2&amp;$A9,'EFL2'!$B:$C,MATCH("HOME",'EFL2'!$B$1:$C$1,0),0),"")&amp;IFERROR(VLOOKUP(BT$2&amp;$A9,'UCL2'!$C:$F,MATCH("AWAY",'UCL2'!$C$1:$F$1,0),0),"")&amp;IFERROR(VLOOKUP(BT$2&amp;$A9,'UCL2'!$D:$E,MATCH("HOME",'UCL2'!$D$1:$E$1,0),0),"")&amp;IFERROR(VLOOKUP(BT$2&amp;$A9,'EU2'!$C:$F,MATCH("AWAY",'EU2'!$C$1:$F$1,0),0),"")&amp;IFERROR(VLOOKUP(BT$2&amp;$A9,'EU2'!$D:$E,MATCH("HOME",'EU2'!$D$1:$E$1,0),0),"")&amp;IFERROR(VLOOKUP(BT$2&amp;$A9,'EUC2'!$C:$F,MATCH("AWAY",'EUC2'!$C$1:$F$1,0),0),"")&amp;IFERROR(VLOOKUP(BT$2&amp;$A9,'EUC2'!$D:$E,MATCH("HOME",'EUC2'!$D$1:$E$1,0),0),"")</f>
        <v/>
      </c>
      <c r="BU9" s="25" t="str">
        <f>IFERROR(VLOOKUP(BU$2&amp;$B9,'FPL FIX2'!$N$1:$Q$400,MATCH("HOME",'FPL FIX2'!$N$1:$Q$1,0),0),"")&amp;IFERROR(VLOOKUP(BU$2&amp;$B9,'FPL FIX2'!$O$1:$P$400,MATCH("AWAY",'FPL FIX2'!$O$1:$P$1,0),0),"")&amp;IFERROR(VLOOKUP(BU$2&amp;$A9,'FA2'!$A:$D,MATCH("AWAY",'FA2'!$A$1:$D$1,0),0),"")&amp;IFERROR(VLOOKUP(BU$2&amp;$A9,'FA2'!$B:$C,MATCH("HOME",'FA2'!$B$1:$C$1,0),0),"")&amp;IFERROR(VLOOKUP(BU$2&amp;$A9,'EFL2'!$A:$D,MATCH("AWAY",'EFL2'!$A$1:$D$1,0),0),"")&amp;IFERROR(VLOOKUP(BU$2&amp;$A9,'EFL2'!$B:$C,MATCH("HOME",'EFL2'!$B$1:$C$1,0),0),"")&amp;IFERROR(VLOOKUP(BU$2&amp;$A9,'UCL2'!$C:$F,MATCH("AWAY",'UCL2'!$C$1:$F$1,0),0),"")&amp;IFERROR(VLOOKUP(BU$2&amp;$A9,'UCL2'!$D:$E,MATCH("HOME",'UCL2'!$D$1:$E$1,0),0),"")&amp;IFERROR(VLOOKUP(BU$2&amp;$A9,'EU2'!$C:$F,MATCH("AWAY",'EU2'!$C$1:$F$1,0),0),"")&amp;IFERROR(VLOOKUP(BU$2&amp;$A9,'EU2'!$D:$E,MATCH("HOME",'EU2'!$D$1:$E$1,0),0),"")&amp;IFERROR(VLOOKUP(BU$2&amp;$A9,'EUC2'!$C:$F,MATCH("AWAY",'EUC2'!$C$1:$F$1,0),0),"")&amp;IFERROR(VLOOKUP(BU$2&amp;$A9,'EUC2'!$D:$E,MATCH("HOME",'EUC2'!$D$1:$E$1,0),0),"")</f>
        <v/>
      </c>
      <c r="BV9" s="25" t="str">
        <f>IFERROR(VLOOKUP(BV$2&amp;$B9,'FPL FIX2'!$N$1:$Q$400,MATCH("HOME",'FPL FIX2'!$N$1:$Q$1,0),0),"")&amp;IFERROR(VLOOKUP(BV$2&amp;$B9,'FPL FIX2'!$O$1:$P$400,MATCH("AWAY",'FPL FIX2'!$O$1:$P$1,0),0),"")&amp;IFERROR(VLOOKUP(BV$2&amp;$A9,'FA2'!$A:$D,MATCH("AWAY",'FA2'!$A$1:$D$1,0),0),"")&amp;IFERROR(VLOOKUP(BV$2&amp;$A9,'FA2'!$B:$C,MATCH("HOME",'FA2'!$B$1:$C$1,0),0),"")&amp;IFERROR(VLOOKUP(BV$2&amp;$A9,'EFL2'!$A:$D,MATCH("AWAY",'EFL2'!$A$1:$D$1,0),0),"")&amp;IFERROR(VLOOKUP(BV$2&amp;$A9,'EFL2'!$B:$C,MATCH("HOME",'EFL2'!$B$1:$C$1,0),0),"")&amp;IFERROR(VLOOKUP(BV$2&amp;$A9,'UCL2'!$C:$F,MATCH("AWAY",'UCL2'!$C$1:$F$1,0),0),"")&amp;IFERROR(VLOOKUP(BV$2&amp;$A9,'UCL2'!$D:$E,MATCH("HOME",'UCL2'!$D$1:$E$1,0),0),"")&amp;IFERROR(VLOOKUP(BV$2&amp;$A9,'EU2'!$C:$F,MATCH("AWAY",'EU2'!$C$1:$F$1,0),0),"")&amp;IFERROR(VLOOKUP(BV$2&amp;$A9,'EU2'!$D:$E,MATCH("HOME",'EU2'!$D$1:$E$1,0),0),"")&amp;IFERROR(VLOOKUP(BV$2&amp;$A9,'EUC2'!$C:$F,MATCH("AWAY",'EUC2'!$C$1:$F$1,0),0),"")&amp;IFERROR(VLOOKUP(BV$2&amp;$A9,'EUC2'!$D:$E,MATCH("HOME",'EUC2'!$D$1:$E$1,0),0),"")</f>
        <v>Milan</v>
      </c>
      <c r="BW9" s="25" t="str">
        <f>IFERROR(VLOOKUP(BW$2&amp;$B9,'FPL FIX2'!$N$1:$Q$400,MATCH("HOME",'FPL FIX2'!$N$1:$Q$1,0),0),"")&amp;IFERROR(VLOOKUP(BW$2&amp;$B9,'FPL FIX2'!$O$1:$P$400,MATCH("AWAY",'FPL FIX2'!$O$1:$P$1,0),0),"")&amp;IFERROR(VLOOKUP(BW$2&amp;$A9,'FA2'!$A:$D,MATCH("AWAY",'FA2'!$A$1:$D$1,0),0),"")&amp;IFERROR(VLOOKUP(BW$2&amp;$A9,'FA2'!$B:$C,MATCH("HOME",'FA2'!$B$1:$C$1,0),0),"")&amp;IFERROR(VLOOKUP(BW$2&amp;$A9,'EFL2'!$A:$D,MATCH("AWAY",'EFL2'!$A$1:$D$1,0),0),"")&amp;IFERROR(VLOOKUP(BW$2&amp;$A9,'EFL2'!$B:$C,MATCH("HOME",'EFL2'!$B$1:$C$1,0),0),"")&amp;IFERROR(VLOOKUP(BW$2&amp;$A9,'UCL2'!$C:$F,MATCH("AWAY",'UCL2'!$C$1:$F$1,0),0),"")&amp;IFERROR(VLOOKUP(BW$2&amp;$A9,'UCL2'!$D:$E,MATCH("HOME",'UCL2'!$D$1:$E$1,0),0),"")&amp;IFERROR(VLOOKUP(BW$2&amp;$A9,'EU2'!$C:$F,MATCH("AWAY",'EU2'!$C$1:$F$1,0),0),"")&amp;IFERROR(VLOOKUP(BW$2&amp;$A9,'EU2'!$D:$E,MATCH("HOME",'EU2'!$D$1:$E$1,0),0),"")&amp;IFERROR(VLOOKUP(BW$2&amp;$A9,'EUC2'!$C:$F,MATCH("AWAY",'EUC2'!$C$1:$F$1,0),0),"")&amp;IFERROR(VLOOKUP(BW$2&amp;$A9,'EUC2'!$D:$E,MATCH("HOME",'EUC2'!$D$1:$E$1,0),0),"")</f>
        <v/>
      </c>
      <c r="BX9" s="25" t="str">
        <f>IFERROR(VLOOKUP(BX$2&amp;$B9,'FPL FIX2'!$N$1:$Q$400,MATCH("HOME",'FPL FIX2'!$N$1:$Q$1,0),0),"")&amp;IFERROR(VLOOKUP(BX$2&amp;$B9,'FPL FIX2'!$O$1:$P$400,MATCH("AWAY",'FPL FIX2'!$O$1:$P$1,0),0),"")&amp;IFERROR(VLOOKUP(BX$2&amp;$A9,'FA2'!$A:$D,MATCH("AWAY",'FA2'!$A$1:$D$1,0),0),"")&amp;IFERROR(VLOOKUP(BX$2&amp;$A9,'FA2'!$B:$C,MATCH("HOME",'FA2'!$B$1:$C$1,0),0),"")&amp;IFERROR(VLOOKUP(BX$2&amp;$A9,'EFL2'!$A:$D,MATCH("AWAY",'EFL2'!$A$1:$D$1,0),0),"")&amp;IFERROR(VLOOKUP(BX$2&amp;$A9,'EFL2'!$B:$C,MATCH("HOME",'EFL2'!$B$1:$C$1,0),0),"")&amp;IFERROR(VLOOKUP(BX$2&amp;$A9,'UCL2'!$C:$F,MATCH("AWAY",'UCL2'!$C$1:$F$1,0),0),"")&amp;IFERROR(VLOOKUP(BX$2&amp;$A9,'UCL2'!$D:$E,MATCH("HOME",'UCL2'!$D$1:$E$1,0),0),"")&amp;IFERROR(VLOOKUP(BX$2&amp;$A9,'EU2'!$C:$F,MATCH("AWAY",'EU2'!$C$1:$F$1,0),0),"")&amp;IFERROR(VLOOKUP(BX$2&amp;$A9,'EU2'!$D:$E,MATCH("HOME",'EU2'!$D$1:$E$1,0),0),"")&amp;IFERROR(VLOOKUP(BX$2&amp;$A9,'EUC2'!$C:$F,MATCH("AWAY",'EUC2'!$C$1:$F$1,0),0),"")&amp;IFERROR(VLOOKUP(BX$2&amp;$A9,'EUC2'!$D:$E,MATCH("HOME",'EUC2'!$D$1:$E$1,0),0),"")</f>
        <v/>
      </c>
      <c r="BY9" s="25" t="str">
        <f>IFERROR(VLOOKUP(BY$2&amp;$B9,'FPL FIX2'!$N$1:$Q$400,MATCH("HOME",'FPL FIX2'!$N$1:$Q$1,0),0),"")&amp;IFERROR(VLOOKUP(BY$2&amp;$B9,'FPL FIX2'!$O$1:$P$400,MATCH("AWAY",'FPL FIX2'!$O$1:$P$1,0),0),"")&amp;IFERROR(VLOOKUP(BY$2&amp;$A9,'FA2'!$A:$D,MATCH("AWAY",'FA2'!$A$1:$D$1,0),0),"")&amp;IFERROR(VLOOKUP(BY$2&amp;$A9,'FA2'!$B:$C,MATCH("HOME",'FA2'!$B$1:$C$1,0),0),"")&amp;IFERROR(VLOOKUP(BY$2&amp;$A9,'EFL2'!$A:$D,MATCH("AWAY",'EFL2'!$A$1:$D$1,0),0),"")&amp;IFERROR(VLOOKUP(BY$2&amp;$A9,'EFL2'!$B:$C,MATCH("HOME",'EFL2'!$B$1:$C$1,0),0),"")&amp;IFERROR(VLOOKUP(BY$2&amp;$A9,'UCL2'!$C:$F,MATCH("AWAY",'UCL2'!$C$1:$F$1,0),0),"")&amp;IFERROR(VLOOKUP(BY$2&amp;$A9,'UCL2'!$D:$E,MATCH("HOME",'UCL2'!$D$1:$E$1,0),0),"")&amp;IFERROR(VLOOKUP(BY$2&amp;$A9,'EU2'!$C:$F,MATCH("AWAY",'EU2'!$C$1:$F$1,0),0),"")&amp;IFERROR(VLOOKUP(BY$2&amp;$A9,'EU2'!$D:$E,MATCH("HOME",'EU2'!$D$1:$E$1,0),0),"")&amp;IFERROR(VLOOKUP(BY$2&amp;$A9,'EUC2'!$C:$F,MATCH("AWAY",'EUC2'!$C$1:$F$1,0),0),"")&amp;IFERROR(VLOOKUP(BY$2&amp;$A9,'EUC2'!$D:$E,MATCH("HOME",'EUC2'!$D$1:$E$1,0),0),"")</f>
        <v/>
      </c>
      <c r="BZ9" s="25" t="str">
        <f>IFERROR(VLOOKUP(BZ$2&amp;$B9,'FPL FIX2'!$N$1:$Q$400,MATCH("HOME",'FPL FIX2'!$N$1:$Q$1,0),0),"")&amp;IFERROR(VLOOKUP(BZ$2&amp;$B9,'FPL FIX2'!$O$1:$P$400,MATCH("AWAY",'FPL FIX2'!$O$1:$P$1,0),0),"")&amp;IFERROR(VLOOKUP(BZ$2&amp;$A9,'FA2'!$A:$D,MATCH("AWAY",'FA2'!$A$1:$D$1,0),0),"")&amp;IFERROR(VLOOKUP(BZ$2&amp;$A9,'FA2'!$B:$C,MATCH("HOME",'FA2'!$B$1:$C$1,0),0),"")&amp;IFERROR(VLOOKUP(BZ$2&amp;$A9,'EFL2'!$A:$D,MATCH("AWAY",'EFL2'!$A$1:$D$1,0),0),"")&amp;IFERROR(VLOOKUP(BZ$2&amp;$A9,'EFL2'!$B:$C,MATCH("HOME",'EFL2'!$B$1:$C$1,0),0),"")&amp;IFERROR(VLOOKUP(BZ$2&amp;$A9,'UCL2'!$C:$F,MATCH("AWAY",'UCL2'!$C$1:$F$1,0),0),"")&amp;IFERROR(VLOOKUP(BZ$2&amp;$A9,'UCL2'!$D:$E,MATCH("HOME",'UCL2'!$D$1:$E$1,0),0),"")&amp;IFERROR(VLOOKUP(BZ$2&amp;$A9,'EU2'!$C:$F,MATCH("AWAY",'EU2'!$C$1:$F$1,0),0),"")&amp;IFERROR(VLOOKUP(BZ$2&amp;$A9,'EU2'!$D:$E,MATCH("HOME",'EU2'!$D$1:$E$1,0),0),"")&amp;IFERROR(VLOOKUP(BZ$2&amp;$A9,'EUC2'!$C:$F,MATCH("AWAY",'EUC2'!$C$1:$F$1,0),0),"")&amp;IFERROR(VLOOKUP(BZ$2&amp;$A9,'EUC2'!$D:$E,MATCH("HOME",'EUC2'!$D$1:$E$1,0),0),"")</f>
        <v/>
      </c>
      <c r="CA9" s="25" t="str">
        <f>IFERROR(VLOOKUP(CA$2&amp;$B9,'FPL FIX2'!$N$1:$Q$400,MATCH("HOME",'FPL FIX2'!$N$1:$Q$1,0),0),"")&amp;IFERROR(VLOOKUP(CA$2&amp;$B9,'FPL FIX2'!$O$1:$P$400,MATCH("AWAY",'FPL FIX2'!$O$1:$P$1,0),0),"")&amp;IFERROR(VLOOKUP(CA$2&amp;$A9,'FA2'!$A:$D,MATCH("AWAY",'FA2'!$A$1:$D$1,0),0),"")&amp;IFERROR(VLOOKUP(CA$2&amp;$A9,'FA2'!$B:$C,MATCH("HOME",'FA2'!$B$1:$C$1,0),0),"")&amp;IFERROR(VLOOKUP(CA$2&amp;$A9,'EFL2'!$A:$D,MATCH("AWAY",'EFL2'!$A$1:$D$1,0),0),"")&amp;IFERROR(VLOOKUP(CA$2&amp;$A9,'EFL2'!$B:$C,MATCH("HOME",'EFL2'!$B$1:$C$1,0),0),"")&amp;IFERROR(VLOOKUP(CA$2&amp;$A9,'UCL2'!$C:$F,MATCH("AWAY",'UCL2'!$C$1:$F$1,0),0),"")&amp;IFERROR(VLOOKUP(CA$2&amp;$A9,'UCL2'!$D:$E,MATCH("HOME",'UCL2'!$D$1:$E$1,0),0),"")&amp;IFERROR(VLOOKUP(CA$2&amp;$A9,'EU2'!$C:$F,MATCH("AWAY",'EU2'!$C$1:$F$1,0),0),"")&amp;IFERROR(VLOOKUP(CA$2&amp;$A9,'EU2'!$D:$E,MATCH("HOME",'EU2'!$D$1:$E$1,0),0),"")&amp;IFERROR(VLOOKUP(CA$2&amp;$A9,'EUC2'!$C:$F,MATCH("AWAY",'EUC2'!$C$1:$F$1,0),0),"")&amp;IFERROR(VLOOKUP(CA$2&amp;$A9,'EUC2'!$D:$E,MATCH("HOME",'EUC2'!$D$1:$E$1,0),0),"")</f>
        <v>avl</v>
      </c>
      <c r="CB9" s="25" t="str">
        <f>IFERROR(VLOOKUP(CB$2&amp;$B9,'FPL FIX2'!$N$1:$Q$400,MATCH("HOME",'FPL FIX2'!$N$1:$Q$1,0),0),"")&amp;IFERROR(VLOOKUP(CB$2&amp;$B9,'FPL FIX2'!$O$1:$P$400,MATCH("AWAY",'FPL FIX2'!$O$1:$P$1,0),0),"")&amp;IFERROR(VLOOKUP(CB$2&amp;$A9,'FA2'!$A:$D,MATCH("AWAY",'FA2'!$A$1:$D$1,0),0),"")&amp;IFERROR(VLOOKUP(CB$2&amp;$A9,'FA2'!$B:$C,MATCH("HOME",'FA2'!$B$1:$C$1,0),0),"")&amp;IFERROR(VLOOKUP(CB$2&amp;$A9,'EFL2'!$A:$D,MATCH("AWAY",'EFL2'!$A$1:$D$1,0),0),"")&amp;IFERROR(VLOOKUP(CB$2&amp;$A9,'EFL2'!$B:$C,MATCH("HOME",'EFL2'!$B$1:$C$1,0),0),"")&amp;IFERROR(VLOOKUP(CB$2&amp;$A9,'UCL2'!$C:$F,MATCH("AWAY",'UCL2'!$C$1:$F$1,0),0),"")&amp;IFERROR(VLOOKUP(CB$2&amp;$A9,'UCL2'!$D:$E,MATCH("HOME",'UCL2'!$D$1:$E$1,0),0),"")&amp;IFERROR(VLOOKUP(CB$2&amp;$A9,'EU2'!$C:$F,MATCH("AWAY",'EU2'!$C$1:$F$1,0),0),"")&amp;IFERROR(VLOOKUP(CB$2&amp;$A9,'EU2'!$D:$E,MATCH("HOME",'EU2'!$D$1:$E$1,0),0),"")&amp;IFERROR(VLOOKUP(CB$2&amp;$A9,'EUC2'!$C:$F,MATCH("AWAY",'EUC2'!$C$1:$F$1,0),0),"")&amp;IFERROR(VLOOKUP(CB$2&amp;$A9,'EUC2'!$D:$E,MATCH("HOME",'EUC2'!$D$1:$E$1,0),0),"")</f>
        <v/>
      </c>
      <c r="CC9" s="25" t="str">
        <f>IFERROR(VLOOKUP(CC$2&amp;$B9,'FPL FIX2'!$N$1:$Q$400,MATCH("HOME",'FPL FIX2'!$N$1:$Q$1,0),0),"")&amp;IFERROR(VLOOKUP(CC$2&amp;$B9,'FPL FIX2'!$O$1:$P$400,MATCH("AWAY",'FPL FIX2'!$O$1:$P$1,0),0),"")&amp;IFERROR(VLOOKUP(CC$2&amp;$A9,'FA2'!$A:$D,MATCH("AWAY",'FA2'!$A$1:$D$1,0),0),"")&amp;IFERROR(VLOOKUP(CC$2&amp;$A9,'FA2'!$B:$C,MATCH("HOME",'FA2'!$B$1:$C$1,0),0),"")&amp;IFERROR(VLOOKUP(CC$2&amp;$A9,'EFL2'!$A:$D,MATCH("AWAY",'EFL2'!$A$1:$D$1,0),0),"")&amp;IFERROR(VLOOKUP(CC$2&amp;$A9,'EFL2'!$B:$C,MATCH("HOME",'EFL2'!$B$1:$C$1,0),0),"")&amp;IFERROR(VLOOKUP(CC$2&amp;$A9,'UCL2'!$C:$F,MATCH("AWAY",'UCL2'!$C$1:$F$1,0),0),"")&amp;IFERROR(VLOOKUP(CC$2&amp;$A9,'UCL2'!$D:$E,MATCH("HOME",'UCL2'!$D$1:$E$1,0),0),"")&amp;IFERROR(VLOOKUP(CC$2&amp;$A9,'EU2'!$C:$F,MATCH("AWAY",'EU2'!$C$1:$F$1,0),0),"")&amp;IFERROR(VLOOKUP(CC$2&amp;$A9,'EU2'!$D:$E,MATCH("HOME",'EU2'!$D$1:$E$1,0),0),"")&amp;IFERROR(VLOOKUP(CC$2&amp;$A9,'EUC2'!$C:$F,MATCH("AWAY",'EUC2'!$C$1:$F$1,0),0),"")&amp;IFERROR(VLOOKUP(CC$2&amp;$A9,'EUC2'!$D:$E,MATCH("HOME",'EUC2'!$D$1:$E$1,0),0),"")</f>
        <v/>
      </c>
      <c r="CD9" s="25" t="str">
        <f>IFERROR(VLOOKUP(CD$2&amp;$B9,'FPL FIX2'!$N$1:$Q$400,MATCH("HOME",'FPL FIX2'!$N$1:$Q$1,0),0),"")&amp;IFERROR(VLOOKUP(CD$2&amp;$B9,'FPL FIX2'!$O$1:$P$400,MATCH("AWAY",'FPL FIX2'!$O$1:$P$1,0),0),"")&amp;IFERROR(VLOOKUP(CD$2&amp;$A9,'FA2'!$A:$D,MATCH("AWAY",'FA2'!$A$1:$D$1,0),0),"")&amp;IFERROR(VLOOKUP(CD$2&amp;$A9,'FA2'!$B:$C,MATCH("HOME",'FA2'!$B$1:$C$1,0),0),"")&amp;IFERROR(VLOOKUP(CD$2&amp;$A9,'EFL2'!$A:$D,MATCH("AWAY",'EFL2'!$A$1:$D$1,0),0),"")&amp;IFERROR(VLOOKUP(CD$2&amp;$A9,'EFL2'!$B:$C,MATCH("HOME",'EFL2'!$B$1:$C$1,0),0),"")&amp;IFERROR(VLOOKUP(CD$2&amp;$A9,'UCL2'!$C:$F,MATCH("AWAY",'UCL2'!$C$1:$F$1,0),0),"")&amp;IFERROR(VLOOKUP(CD$2&amp;$A9,'UCL2'!$D:$E,MATCH("HOME",'UCL2'!$D$1:$E$1,0),0),"")&amp;IFERROR(VLOOKUP(CD$2&amp;$A9,'EU2'!$C:$F,MATCH("AWAY",'EU2'!$C$1:$F$1,0),0),"")&amp;IFERROR(VLOOKUP(CD$2&amp;$A9,'EU2'!$D:$E,MATCH("HOME",'EU2'!$D$1:$E$1,0),0),"")&amp;IFERROR(VLOOKUP(CD$2&amp;$A9,'EUC2'!$C:$F,MATCH("AWAY",'EUC2'!$C$1:$F$1,0),0),"")&amp;IFERROR(VLOOKUP(CD$2&amp;$A9,'EUC2'!$D:$E,MATCH("HOME",'EUC2'!$D$1:$E$1,0),0),"")</f>
        <v>bre</v>
      </c>
      <c r="CE9" s="25" t="str">
        <f>IFERROR(VLOOKUP(CE$2&amp;$B9,'FPL FIX2'!$N$1:$Q$400,MATCH("HOME",'FPL FIX2'!$N$1:$Q$1,0),0),"")&amp;IFERROR(VLOOKUP(CE$2&amp;$B9,'FPL FIX2'!$O$1:$P$400,MATCH("AWAY",'FPL FIX2'!$O$1:$P$1,0),0),"")&amp;IFERROR(VLOOKUP(CE$2&amp;$A9,'FA2'!$A:$D,MATCH("AWAY",'FA2'!$A$1:$D$1,0),0),"")&amp;IFERROR(VLOOKUP(CE$2&amp;$A9,'FA2'!$B:$C,MATCH("HOME",'FA2'!$B$1:$C$1,0),0),"")&amp;IFERROR(VLOOKUP(CE$2&amp;$A9,'EFL2'!$A:$D,MATCH("AWAY",'EFL2'!$A$1:$D$1,0),0),"")&amp;IFERROR(VLOOKUP(CE$2&amp;$A9,'EFL2'!$B:$C,MATCH("HOME",'EFL2'!$B$1:$C$1,0),0),"")&amp;IFERROR(VLOOKUP(CE$2&amp;$A9,'UCL2'!$C:$F,MATCH("AWAY",'UCL2'!$C$1:$F$1,0),0),"")&amp;IFERROR(VLOOKUP(CE$2&amp;$A9,'UCL2'!$D:$E,MATCH("HOME",'UCL2'!$D$1:$E$1,0),0),"")&amp;IFERROR(VLOOKUP(CE$2&amp;$A9,'EU2'!$C:$F,MATCH("AWAY",'EU2'!$C$1:$F$1,0),0),"")&amp;IFERROR(VLOOKUP(CE$2&amp;$A9,'EU2'!$D:$E,MATCH("HOME",'EU2'!$D$1:$E$1,0),0),"")&amp;IFERROR(VLOOKUP(CE$2&amp;$A9,'EUC2'!$C:$F,MATCH("AWAY",'EUC2'!$C$1:$F$1,0),0),"")&amp;IFERROR(VLOOKUP(CE$2&amp;$A9,'EUC2'!$D:$E,MATCH("HOME",'EUC2'!$D$1:$E$1,0),0),"")</f>
        <v/>
      </c>
      <c r="CF9" s="25" t="str">
        <f>IFERROR(VLOOKUP(CF$2&amp;$B9,'FPL FIX2'!$N$1:$Q$400,MATCH("HOME",'FPL FIX2'!$N$1:$Q$1,0),0),"")&amp;IFERROR(VLOOKUP(CF$2&amp;$B9,'FPL FIX2'!$O$1:$P$400,MATCH("AWAY",'FPL FIX2'!$O$1:$P$1,0),0),"")&amp;IFERROR(VLOOKUP(CF$2&amp;$A9,'FA2'!$A:$D,MATCH("AWAY",'FA2'!$A$1:$D$1,0),0),"")&amp;IFERROR(VLOOKUP(CF$2&amp;$A9,'FA2'!$B:$C,MATCH("HOME",'FA2'!$B$1:$C$1,0),0),"")&amp;IFERROR(VLOOKUP(CF$2&amp;$A9,'EFL2'!$A:$D,MATCH("AWAY",'EFL2'!$A$1:$D$1,0),0),"")&amp;IFERROR(VLOOKUP(CF$2&amp;$A9,'EFL2'!$B:$C,MATCH("HOME",'EFL2'!$B$1:$C$1,0),0),"")&amp;IFERROR(VLOOKUP(CF$2&amp;$A9,'UCL2'!$C:$F,MATCH("AWAY",'UCL2'!$C$1:$F$1,0),0),"")&amp;IFERROR(VLOOKUP(CF$2&amp;$A9,'UCL2'!$D:$E,MATCH("HOME",'UCL2'!$D$1:$E$1,0),0),"")&amp;IFERROR(VLOOKUP(CF$2&amp;$A9,'EU2'!$C:$F,MATCH("AWAY",'EU2'!$C$1:$F$1,0),0),"")&amp;IFERROR(VLOOKUP(CF$2&amp;$A9,'EU2'!$D:$E,MATCH("HOME",'EU2'!$D$1:$E$1,0),0),"")&amp;IFERROR(VLOOKUP(CF$2&amp;$A9,'EUC2'!$C:$F,MATCH("AWAY",'EUC2'!$C$1:$F$1,0),0),"")&amp;IFERROR(VLOOKUP(CF$2&amp;$A9,'EUC2'!$D:$E,MATCH("HOME",'EUC2'!$D$1:$E$1,0),0),"")</f>
        <v/>
      </c>
      <c r="CG9" s="25" t="str">
        <f>IFERROR(VLOOKUP(CG$2&amp;$B9,'FPL FIX2'!$N$1:$Q$400,MATCH("HOME",'FPL FIX2'!$N$1:$Q$1,0),0),"")&amp;IFERROR(VLOOKUP(CG$2&amp;$B9,'FPL FIX2'!$O$1:$P$400,MATCH("AWAY",'FPL FIX2'!$O$1:$P$1,0),0),"")&amp;IFERROR(VLOOKUP(CG$2&amp;$A9,'FA2'!$A:$D,MATCH("AWAY",'FA2'!$A$1:$D$1,0),0),"")&amp;IFERROR(VLOOKUP(CG$2&amp;$A9,'FA2'!$B:$C,MATCH("HOME",'FA2'!$B$1:$C$1,0),0),"")&amp;IFERROR(VLOOKUP(CG$2&amp;$A9,'EFL2'!$A:$D,MATCH("AWAY",'EFL2'!$A$1:$D$1,0),0),"")&amp;IFERROR(VLOOKUP(CG$2&amp;$A9,'EFL2'!$B:$C,MATCH("HOME",'EFL2'!$B$1:$C$1,0),0),"")&amp;IFERROR(VLOOKUP(CG$2&amp;$A9,'UCL2'!$C:$F,MATCH("AWAY",'UCL2'!$C$1:$F$1,0),0),"")&amp;IFERROR(VLOOKUP(CG$2&amp;$A9,'UCL2'!$D:$E,MATCH("HOME",'UCL2'!$D$1:$E$1,0),0),"")&amp;IFERROR(VLOOKUP(CG$2&amp;$A9,'EU2'!$C:$F,MATCH("AWAY",'EU2'!$C$1:$F$1,0),0),"")&amp;IFERROR(VLOOKUP(CG$2&amp;$A9,'EU2'!$D:$E,MATCH("HOME",'EU2'!$D$1:$E$1,0),0),"")&amp;IFERROR(VLOOKUP(CG$2&amp;$A9,'EUC2'!$C:$F,MATCH("AWAY",'EUC2'!$C$1:$F$1,0),0),"")&amp;IFERROR(VLOOKUP(CG$2&amp;$A9,'EUC2'!$D:$E,MATCH("HOME",'EUC2'!$D$1:$E$1,0),0),"")</f>
        <v>MUN</v>
      </c>
      <c r="CH9" s="25" t="str">
        <f>IFERROR(VLOOKUP(CH$2&amp;$B9,'FPL FIX2'!$N$1:$Q$400,MATCH("HOME",'FPL FIX2'!$N$1:$Q$1,0),0),"")&amp;IFERROR(VLOOKUP(CH$2&amp;$B9,'FPL FIX2'!$O$1:$P$400,MATCH("AWAY",'FPL FIX2'!$O$1:$P$1,0),0),"")&amp;IFERROR(VLOOKUP(CH$2&amp;$A9,'FA2'!$A:$D,MATCH("AWAY",'FA2'!$A$1:$D$1,0),0),"")&amp;IFERROR(VLOOKUP(CH$2&amp;$A9,'FA2'!$B:$C,MATCH("HOME",'FA2'!$B$1:$C$1,0),0),"")&amp;IFERROR(VLOOKUP(CH$2&amp;$A9,'EFL2'!$A:$D,MATCH("AWAY",'EFL2'!$A$1:$D$1,0),0),"")&amp;IFERROR(VLOOKUP(CH$2&amp;$A9,'EFL2'!$B:$C,MATCH("HOME",'EFL2'!$B$1:$C$1,0),0),"")&amp;IFERROR(VLOOKUP(CH$2&amp;$A9,'UCL2'!$C:$F,MATCH("AWAY",'UCL2'!$C$1:$F$1,0),0),"")&amp;IFERROR(VLOOKUP(CH$2&amp;$A9,'UCL2'!$D:$E,MATCH("HOME",'UCL2'!$D$1:$E$1,0),0),"")&amp;IFERROR(VLOOKUP(CH$2&amp;$A9,'EU2'!$C:$F,MATCH("AWAY",'EU2'!$C$1:$F$1,0),0),"")&amp;IFERROR(VLOOKUP(CH$2&amp;$A9,'EU2'!$D:$E,MATCH("HOME",'EU2'!$D$1:$E$1,0),0),"")&amp;IFERROR(VLOOKUP(CH$2&amp;$A9,'EUC2'!$C:$F,MATCH("AWAY",'EUC2'!$C$1:$F$1,0),0),"")&amp;IFERROR(VLOOKUP(CH$2&amp;$A9,'EUC2'!$D:$E,MATCH("HOME",'EUC2'!$D$1:$E$1,0),0),"")</f>
        <v/>
      </c>
      <c r="CI9" s="25" t="str">
        <f>IFERROR(VLOOKUP(CI$2&amp;$B9,'FPL FIX2'!$N$1:$Q$400,MATCH("HOME",'FPL FIX2'!$N$1:$Q$1,0),0),"")&amp;IFERROR(VLOOKUP(CI$2&amp;$B9,'FPL FIX2'!$O$1:$P$400,MATCH("AWAY",'FPL FIX2'!$O$1:$P$1,0),0),"")&amp;IFERROR(VLOOKUP(CI$2&amp;$A9,'FA2'!$A:$D,MATCH("AWAY",'FA2'!$A$1:$D$1,0),0),"")&amp;IFERROR(VLOOKUP(CI$2&amp;$A9,'FA2'!$B:$C,MATCH("HOME",'FA2'!$B$1:$C$1,0),0),"")&amp;IFERROR(VLOOKUP(CI$2&amp;$A9,'EFL2'!$A:$D,MATCH("AWAY",'EFL2'!$A$1:$D$1,0),0),"")&amp;IFERROR(VLOOKUP(CI$2&amp;$A9,'EFL2'!$B:$C,MATCH("HOME",'EFL2'!$B$1:$C$1,0),0),"")&amp;IFERROR(VLOOKUP(CI$2&amp;$A9,'UCL2'!$C:$F,MATCH("AWAY",'UCL2'!$C$1:$F$1,0),0),"")&amp;IFERROR(VLOOKUP(CI$2&amp;$A9,'UCL2'!$D:$E,MATCH("HOME",'UCL2'!$D$1:$E$1,0),0),"")&amp;IFERROR(VLOOKUP(CI$2&amp;$A9,'EU2'!$C:$F,MATCH("AWAY",'EU2'!$C$1:$F$1,0),0),"")&amp;IFERROR(VLOOKUP(CI$2&amp;$A9,'EU2'!$D:$E,MATCH("HOME",'EU2'!$D$1:$E$1,0),0),"")&amp;IFERROR(VLOOKUP(CI$2&amp;$A9,'EUC2'!$C:$F,MATCH("AWAY",'EUC2'!$C$1:$F$1,0),0),"")&amp;IFERROR(VLOOKUP(CI$2&amp;$A9,'EUC2'!$D:$E,MATCH("HOME",'EUC2'!$D$1:$E$1,0),0),"")</f>
        <v/>
      </c>
      <c r="CJ9" s="25" t="str">
        <f>IFERROR(VLOOKUP(CJ$2&amp;$B9,'FPL FIX2'!$N$1:$Q$400,MATCH("HOME",'FPL FIX2'!$N$1:$Q$1,0),0),"")&amp;IFERROR(VLOOKUP(CJ$2&amp;$B9,'FPL FIX2'!$O$1:$P$400,MATCH("AWAY",'FPL FIX2'!$O$1:$P$1,0),0),"")&amp;IFERROR(VLOOKUP(CJ$2&amp;$A9,'FA2'!$A:$D,MATCH("AWAY",'FA2'!$A$1:$D$1,0),0),"")&amp;IFERROR(VLOOKUP(CJ$2&amp;$A9,'FA2'!$B:$C,MATCH("HOME",'FA2'!$B$1:$C$1,0),0),"")&amp;IFERROR(VLOOKUP(CJ$2&amp;$A9,'EFL2'!$A:$D,MATCH("AWAY",'EFL2'!$A$1:$D$1,0),0),"")&amp;IFERROR(VLOOKUP(CJ$2&amp;$A9,'EFL2'!$B:$C,MATCH("HOME",'EFL2'!$B$1:$C$1,0),0),"")&amp;IFERROR(VLOOKUP(CJ$2&amp;$A9,'UCL2'!$C:$F,MATCH("AWAY",'UCL2'!$C$1:$F$1,0),0),"")&amp;IFERROR(VLOOKUP(CJ$2&amp;$A9,'UCL2'!$D:$E,MATCH("HOME",'UCL2'!$D$1:$E$1,0),0),"")&amp;IFERROR(VLOOKUP(CJ$2&amp;$A9,'EU2'!$C:$F,MATCH("AWAY",'EU2'!$C$1:$F$1,0),0),"")&amp;IFERROR(VLOOKUP(CJ$2&amp;$A9,'EU2'!$D:$E,MATCH("HOME",'EU2'!$D$1:$E$1,0),0),"")&amp;IFERROR(VLOOKUP(CJ$2&amp;$A9,'EUC2'!$C:$F,MATCH("AWAY",'EUC2'!$C$1:$F$1,0),0),"")&amp;IFERROR(VLOOKUP(CJ$2&amp;$A9,'EUC2'!$D:$E,MATCH("HOME",'EUC2'!$D$1:$E$1,0),0),"")</f>
        <v>RB Salzburg</v>
      </c>
      <c r="CK9" s="25" t="str">
        <f>IFERROR(VLOOKUP(CK$2&amp;$B9,'FPL FIX2'!$N$1:$Q$400,MATCH("HOME",'FPL FIX2'!$N$1:$Q$1,0),0),"")&amp;IFERROR(VLOOKUP(CK$2&amp;$B9,'FPL FIX2'!$O$1:$P$400,MATCH("AWAY",'FPL FIX2'!$O$1:$P$1,0),0),"")&amp;IFERROR(VLOOKUP(CK$2&amp;$A9,'FA2'!$A:$D,MATCH("AWAY",'FA2'!$A$1:$D$1,0),0),"")&amp;IFERROR(VLOOKUP(CK$2&amp;$A9,'FA2'!$B:$C,MATCH("HOME",'FA2'!$B$1:$C$1,0),0),"")&amp;IFERROR(VLOOKUP(CK$2&amp;$A9,'EFL2'!$A:$D,MATCH("AWAY",'EFL2'!$A$1:$D$1,0),0),"")&amp;IFERROR(VLOOKUP(CK$2&amp;$A9,'EFL2'!$B:$C,MATCH("HOME",'EFL2'!$B$1:$C$1,0),0),"")&amp;IFERROR(VLOOKUP(CK$2&amp;$A9,'UCL2'!$C:$F,MATCH("AWAY",'UCL2'!$C$1:$F$1,0),0),"")&amp;IFERROR(VLOOKUP(CK$2&amp;$A9,'UCL2'!$D:$E,MATCH("HOME",'UCL2'!$D$1:$E$1,0),0),"")&amp;IFERROR(VLOOKUP(CK$2&amp;$A9,'EU2'!$C:$F,MATCH("AWAY",'EU2'!$C$1:$F$1,0),0),"")&amp;IFERROR(VLOOKUP(CK$2&amp;$A9,'EU2'!$D:$E,MATCH("HOME",'EU2'!$D$1:$E$1,0),0),"")&amp;IFERROR(VLOOKUP(CK$2&amp;$A9,'EUC2'!$C:$F,MATCH("AWAY",'EUC2'!$C$1:$F$1,0),0),"")&amp;IFERROR(VLOOKUP(CK$2&amp;$A9,'EUC2'!$D:$E,MATCH("HOME",'EUC2'!$D$1:$E$1,0),0),"")</f>
        <v/>
      </c>
      <c r="CL9" s="25" t="str">
        <f>IFERROR(VLOOKUP(CL$2&amp;$B9,'FPL FIX2'!$N$1:$Q$400,MATCH("HOME",'FPL FIX2'!$N$1:$Q$1,0),0),"")&amp;IFERROR(VLOOKUP(CL$2&amp;$B9,'FPL FIX2'!$O$1:$P$400,MATCH("AWAY",'FPL FIX2'!$O$1:$P$1,0),0),"")&amp;IFERROR(VLOOKUP(CL$2&amp;$A9,'FA2'!$A:$D,MATCH("AWAY",'FA2'!$A$1:$D$1,0),0),"")&amp;IFERROR(VLOOKUP(CL$2&amp;$A9,'FA2'!$B:$C,MATCH("HOME",'FA2'!$B$1:$C$1,0),0),"")&amp;IFERROR(VLOOKUP(CL$2&amp;$A9,'EFL2'!$A:$D,MATCH("AWAY",'EFL2'!$A$1:$D$1,0),0),"")&amp;IFERROR(VLOOKUP(CL$2&amp;$A9,'EFL2'!$B:$C,MATCH("HOME",'EFL2'!$B$1:$C$1,0),0),"")&amp;IFERROR(VLOOKUP(CL$2&amp;$A9,'UCL2'!$C:$F,MATCH("AWAY",'UCL2'!$C$1:$F$1,0),0),"")&amp;IFERROR(VLOOKUP(CL$2&amp;$A9,'UCL2'!$D:$E,MATCH("HOME",'UCL2'!$D$1:$E$1,0),0),"")&amp;IFERROR(VLOOKUP(CL$2&amp;$A9,'EU2'!$C:$F,MATCH("AWAY",'EU2'!$C$1:$F$1,0),0),"")&amp;IFERROR(VLOOKUP(CL$2&amp;$A9,'EU2'!$D:$E,MATCH("HOME",'EU2'!$D$1:$E$1,0),0),"")&amp;IFERROR(VLOOKUP(CL$2&amp;$A9,'EUC2'!$C:$F,MATCH("AWAY",'EUC2'!$C$1:$F$1,0),0),"")&amp;IFERROR(VLOOKUP(CL$2&amp;$A9,'EUC2'!$D:$E,MATCH("HOME",'EUC2'!$D$1:$E$1,0),0),"")</f>
        <v/>
      </c>
      <c r="CM9" s="25" t="str">
        <f>IFERROR(VLOOKUP(CM$2&amp;$B9,'FPL FIX2'!$N$1:$Q$400,MATCH("HOME",'FPL FIX2'!$N$1:$Q$1,0),0),"")&amp;IFERROR(VLOOKUP(CM$2&amp;$B9,'FPL FIX2'!$O$1:$P$400,MATCH("AWAY",'FPL FIX2'!$O$1:$P$1,0),0),"")&amp;IFERROR(VLOOKUP(CM$2&amp;$A9,'FA2'!$A:$D,MATCH("AWAY",'FA2'!$A$1:$D$1,0),0),"")&amp;IFERROR(VLOOKUP(CM$2&amp;$A9,'FA2'!$B:$C,MATCH("HOME",'FA2'!$B$1:$C$1,0),0),"")&amp;IFERROR(VLOOKUP(CM$2&amp;$A9,'EFL2'!$A:$D,MATCH("AWAY",'EFL2'!$A$1:$D$1,0),0),"")&amp;IFERROR(VLOOKUP(CM$2&amp;$A9,'EFL2'!$B:$C,MATCH("HOME",'EFL2'!$B$1:$C$1,0),0),"")&amp;IFERROR(VLOOKUP(CM$2&amp;$A9,'UCL2'!$C:$F,MATCH("AWAY",'UCL2'!$C$1:$F$1,0),0),"")&amp;IFERROR(VLOOKUP(CM$2&amp;$A9,'UCL2'!$D:$E,MATCH("HOME",'UCL2'!$D$1:$E$1,0),0),"")&amp;IFERROR(VLOOKUP(CM$2&amp;$A9,'EU2'!$C:$F,MATCH("AWAY",'EU2'!$C$1:$F$1,0),0),"")&amp;IFERROR(VLOOKUP(CM$2&amp;$A9,'EU2'!$D:$E,MATCH("HOME",'EU2'!$D$1:$E$1,0),0),"")&amp;IFERROR(VLOOKUP(CM$2&amp;$A9,'EUC2'!$C:$F,MATCH("AWAY",'EUC2'!$C$1:$F$1,0),0),"")&amp;IFERROR(VLOOKUP(CM$2&amp;$A9,'EUC2'!$D:$E,MATCH("HOME",'EUC2'!$D$1:$E$1,0),0),"")</f>
        <v/>
      </c>
      <c r="CN9" s="25" t="str">
        <f>IFERROR(VLOOKUP(CN$2&amp;$B9,'FPL FIX2'!$N$1:$Q$400,MATCH("HOME",'FPL FIX2'!$N$1:$Q$1,0),0),"")&amp;IFERROR(VLOOKUP(CN$2&amp;$B9,'FPL FIX2'!$O$1:$P$400,MATCH("AWAY",'FPL FIX2'!$O$1:$P$1,0),0),"")&amp;IFERROR(VLOOKUP(CN$2&amp;$A9,'FA2'!$A:$D,MATCH("AWAY",'FA2'!$A$1:$D$1,0),0),"")&amp;IFERROR(VLOOKUP(CN$2&amp;$A9,'FA2'!$B:$C,MATCH("HOME",'FA2'!$B$1:$C$1,0),0),"")&amp;IFERROR(VLOOKUP(CN$2&amp;$A9,'EFL2'!$A:$D,MATCH("AWAY",'EFL2'!$A$1:$D$1,0),0),"")&amp;IFERROR(VLOOKUP(CN$2&amp;$A9,'EFL2'!$B:$C,MATCH("HOME",'EFL2'!$B$1:$C$1,0),0),"")&amp;IFERROR(VLOOKUP(CN$2&amp;$A9,'UCL2'!$C:$F,MATCH("AWAY",'UCL2'!$C$1:$F$1,0),0),"")&amp;IFERROR(VLOOKUP(CN$2&amp;$A9,'UCL2'!$D:$E,MATCH("HOME",'UCL2'!$D$1:$E$1,0),0),"")&amp;IFERROR(VLOOKUP(CN$2&amp;$A9,'EU2'!$C:$F,MATCH("AWAY",'EU2'!$C$1:$F$1,0),0),"")&amp;IFERROR(VLOOKUP(CN$2&amp;$A9,'EU2'!$D:$E,MATCH("HOME",'EU2'!$D$1:$E$1,0),0),"")&amp;IFERROR(VLOOKUP(CN$2&amp;$A9,'EUC2'!$C:$F,MATCH("AWAY",'EUC2'!$C$1:$F$1,0),0),"")&amp;IFERROR(VLOOKUP(CN$2&amp;$A9,'EUC2'!$D:$E,MATCH("HOME",'EUC2'!$D$1:$E$1,0),0),"")</f>
        <v>bha</v>
      </c>
      <c r="CO9" s="25" t="str">
        <f>IFERROR(VLOOKUP(CO$2&amp;$B9,'FPL FIX2'!$N$1:$Q$400,MATCH("HOME",'FPL FIX2'!$N$1:$Q$1,0),0),"")&amp;IFERROR(VLOOKUP(CO$2&amp;$B9,'FPL FIX2'!$O$1:$P$400,MATCH("AWAY",'FPL FIX2'!$O$1:$P$1,0),0),"")&amp;IFERROR(VLOOKUP(CO$2&amp;$A9,'FA2'!$A:$D,MATCH("AWAY",'FA2'!$A$1:$D$1,0),0),"")&amp;IFERROR(VLOOKUP(CO$2&amp;$A9,'FA2'!$B:$C,MATCH("HOME",'FA2'!$B$1:$C$1,0),0),"")&amp;IFERROR(VLOOKUP(CO$2&amp;$A9,'EFL2'!$A:$D,MATCH("AWAY",'EFL2'!$A$1:$D$1,0),0),"")&amp;IFERROR(VLOOKUP(CO$2&amp;$A9,'EFL2'!$B:$C,MATCH("HOME",'EFL2'!$B$1:$C$1,0),0),"")&amp;IFERROR(VLOOKUP(CO$2&amp;$A9,'UCL2'!$C:$F,MATCH("AWAY",'UCL2'!$C$1:$F$1,0),0),"")&amp;IFERROR(VLOOKUP(CO$2&amp;$A9,'UCL2'!$D:$E,MATCH("HOME",'UCL2'!$D$1:$E$1,0),0),"")&amp;IFERROR(VLOOKUP(CO$2&amp;$A9,'EU2'!$C:$F,MATCH("AWAY",'EU2'!$C$1:$F$1,0),0),"")&amp;IFERROR(VLOOKUP(CO$2&amp;$A9,'EU2'!$D:$E,MATCH("HOME",'EU2'!$D$1:$E$1,0),0),"")&amp;IFERROR(VLOOKUP(CO$2&amp;$A9,'EUC2'!$C:$F,MATCH("AWAY",'EUC2'!$C$1:$F$1,0),0),"")&amp;IFERROR(VLOOKUP(CO$2&amp;$A9,'EUC2'!$D:$E,MATCH("HOME",'EUC2'!$D$1:$E$1,0),0),"")</f>
        <v/>
      </c>
      <c r="CP9" s="25" t="str">
        <f>IFERROR(VLOOKUP(CP$2&amp;$B9,'FPL FIX2'!$N$1:$Q$400,MATCH("HOME",'FPL FIX2'!$N$1:$Q$1,0),0),"")&amp;IFERROR(VLOOKUP(CP$2&amp;$B9,'FPL FIX2'!$O$1:$P$400,MATCH("AWAY",'FPL FIX2'!$O$1:$P$1,0),0),"")&amp;IFERROR(VLOOKUP(CP$2&amp;$A9,'FA2'!$A:$D,MATCH("AWAY",'FA2'!$A$1:$D$1,0),0),"")&amp;IFERROR(VLOOKUP(CP$2&amp;$A9,'FA2'!$B:$C,MATCH("HOME",'FA2'!$B$1:$C$1,0),0),"")&amp;IFERROR(VLOOKUP(CP$2&amp;$A9,'EFL2'!$A:$D,MATCH("AWAY",'EFL2'!$A$1:$D$1,0),0),"")&amp;IFERROR(VLOOKUP(CP$2&amp;$A9,'EFL2'!$B:$C,MATCH("HOME",'EFL2'!$B$1:$C$1,0),0),"")&amp;IFERROR(VLOOKUP(CP$2&amp;$A9,'UCL2'!$C:$F,MATCH("AWAY",'UCL2'!$C$1:$F$1,0),0),"")&amp;IFERROR(VLOOKUP(CP$2&amp;$A9,'UCL2'!$D:$E,MATCH("HOME",'UCL2'!$D$1:$E$1,0),0),"")&amp;IFERROR(VLOOKUP(CP$2&amp;$A9,'EU2'!$C:$F,MATCH("AWAY",'EU2'!$C$1:$F$1,0),0),"")&amp;IFERROR(VLOOKUP(CP$2&amp;$A9,'EU2'!$D:$E,MATCH("HOME",'EU2'!$D$1:$E$1,0),0),"")&amp;IFERROR(VLOOKUP(CP$2&amp;$A9,'EUC2'!$C:$F,MATCH("AWAY",'EUC2'!$C$1:$F$1,0),0),"")&amp;IFERROR(VLOOKUP(CP$2&amp;$A9,'EUC2'!$D:$E,MATCH("HOME",'EUC2'!$D$1:$E$1,0),0),"")</f>
        <v/>
      </c>
      <c r="CQ9" s="25" t="str">
        <f>IFERROR(VLOOKUP(CQ$2&amp;$B9,'FPL FIX2'!$N$1:$Q$400,MATCH("HOME",'FPL FIX2'!$N$1:$Q$1,0),0),"")&amp;IFERROR(VLOOKUP(CQ$2&amp;$B9,'FPL FIX2'!$O$1:$P$400,MATCH("AWAY",'FPL FIX2'!$O$1:$P$1,0),0),"")&amp;IFERROR(VLOOKUP(CQ$2&amp;$A9,'FA2'!$A:$D,MATCH("AWAY",'FA2'!$A$1:$D$1,0),0),"")&amp;IFERROR(VLOOKUP(CQ$2&amp;$A9,'FA2'!$B:$C,MATCH("HOME",'FA2'!$B$1:$C$1,0),0),"")&amp;IFERROR(VLOOKUP(CQ$2&amp;$A9,'EFL2'!$A:$D,MATCH("AWAY",'EFL2'!$A$1:$D$1,0),0),"")&amp;IFERROR(VLOOKUP(CQ$2&amp;$A9,'EFL2'!$B:$C,MATCH("HOME",'EFL2'!$B$1:$C$1,0),0),"")&amp;IFERROR(VLOOKUP(CQ$2&amp;$A9,'UCL2'!$C:$F,MATCH("AWAY",'UCL2'!$C$1:$F$1,0),0),"")&amp;IFERROR(VLOOKUP(CQ$2&amp;$A9,'UCL2'!$D:$E,MATCH("HOME",'UCL2'!$D$1:$E$1,0),0),"")&amp;IFERROR(VLOOKUP(CQ$2&amp;$A9,'EU2'!$C:$F,MATCH("AWAY",'EU2'!$C$1:$F$1,0),0),"")&amp;IFERROR(VLOOKUP(CQ$2&amp;$A9,'EU2'!$D:$E,MATCH("HOME",'EU2'!$D$1:$E$1,0),0),"")&amp;IFERROR(VLOOKUP(CQ$2&amp;$A9,'EUC2'!$C:$F,MATCH("AWAY",'EUC2'!$C$1:$F$1,0),0),"")&amp;IFERROR(VLOOKUP(CQ$2&amp;$A9,'EUC2'!$D:$E,MATCH("HOME",'EUC2'!$D$1:$E$1,0),0),"")</f>
        <v/>
      </c>
      <c r="CR9" s="25" t="str">
        <f>IFERROR(VLOOKUP(CR$2&amp;$B9,'FPL FIX2'!$N$1:$Q$400,MATCH("HOME",'FPL FIX2'!$N$1:$Q$1,0),0),"")&amp;IFERROR(VLOOKUP(CR$2&amp;$B9,'FPL FIX2'!$O$1:$P$400,MATCH("AWAY",'FPL FIX2'!$O$1:$P$1,0),0),"")&amp;IFERROR(VLOOKUP(CR$2&amp;$A9,'FA2'!$A:$D,MATCH("AWAY",'FA2'!$A$1:$D$1,0),0),"")&amp;IFERROR(VLOOKUP(CR$2&amp;$A9,'FA2'!$B:$C,MATCH("HOME",'FA2'!$B$1:$C$1,0),0),"")&amp;IFERROR(VLOOKUP(CR$2&amp;$A9,'EFL2'!$A:$D,MATCH("AWAY",'EFL2'!$A$1:$D$1,0),0),"")&amp;IFERROR(VLOOKUP(CR$2&amp;$A9,'EFL2'!$B:$C,MATCH("HOME",'EFL2'!$B$1:$C$1,0),0),"")&amp;IFERROR(VLOOKUP(CR$2&amp;$A9,'UCL2'!$C:$F,MATCH("AWAY",'UCL2'!$C$1:$F$1,0),0),"")&amp;IFERROR(VLOOKUP(CR$2&amp;$A9,'UCL2'!$D:$E,MATCH("HOME",'UCL2'!$D$1:$E$1,0),0),"")&amp;IFERROR(VLOOKUP(CR$2&amp;$A9,'EU2'!$C:$F,MATCH("AWAY",'EU2'!$C$1:$F$1,0),0),"")&amp;IFERROR(VLOOKUP(CR$2&amp;$A9,'EU2'!$D:$E,MATCH("HOME",'EU2'!$D$1:$E$1,0),0),"")&amp;IFERROR(VLOOKUP(CR$2&amp;$A9,'EUC2'!$C:$F,MATCH("AWAY",'EUC2'!$C$1:$F$1,0),0),"")&amp;IFERROR(VLOOKUP(CR$2&amp;$A9,'EUC2'!$D:$E,MATCH("HOME",'EUC2'!$D$1:$E$1,0),0),"")</f>
        <v>Dinamo Zagreb</v>
      </c>
      <c r="CS9" s="25" t="str">
        <f>IFERROR(VLOOKUP(CS$2&amp;$B9,'FPL FIX2'!$N$1:$Q$400,MATCH("HOME",'FPL FIX2'!$N$1:$Q$1,0),0),"")&amp;IFERROR(VLOOKUP(CS$2&amp;$B9,'FPL FIX2'!$O$1:$P$400,MATCH("AWAY",'FPL FIX2'!$O$1:$P$1,0),0),"")&amp;IFERROR(VLOOKUP(CS$2&amp;$A9,'FA2'!$A:$D,MATCH("AWAY",'FA2'!$A$1:$D$1,0),0),"")&amp;IFERROR(VLOOKUP(CS$2&amp;$A9,'FA2'!$B:$C,MATCH("HOME",'FA2'!$B$1:$C$1,0),0),"")&amp;IFERROR(VLOOKUP(CS$2&amp;$A9,'EFL2'!$A:$D,MATCH("AWAY",'EFL2'!$A$1:$D$1,0),0),"")&amp;IFERROR(VLOOKUP(CS$2&amp;$A9,'EFL2'!$B:$C,MATCH("HOME",'EFL2'!$B$1:$C$1,0),0),"")&amp;IFERROR(VLOOKUP(CS$2&amp;$A9,'UCL2'!$C:$F,MATCH("AWAY",'UCL2'!$C$1:$F$1,0),0),"")&amp;IFERROR(VLOOKUP(CS$2&amp;$A9,'UCL2'!$D:$E,MATCH("HOME",'UCL2'!$D$1:$E$1,0),0),"")&amp;IFERROR(VLOOKUP(CS$2&amp;$A9,'EU2'!$C:$F,MATCH("AWAY",'EU2'!$C$1:$F$1,0),0),"")&amp;IFERROR(VLOOKUP(CS$2&amp;$A9,'EU2'!$D:$E,MATCH("HOME",'EU2'!$D$1:$E$1,0),0),"")&amp;IFERROR(VLOOKUP(CS$2&amp;$A9,'EUC2'!$C:$F,MATCH("AWAY",'EUC2'!$C$1:$F$1,0),0),"")&amp;IFERROR(VLOOKUP(CS$2&amp;$A9,'EUC2'!$D:$E,MATCH("HOME",'EUC2'!$D$1:$E$1,0),0),"")</f>
        <v/>
      </c>
      <c r="CT9" s="25" t="str">
        <f>IFERROR(VLOOKUP(CT$2&amp;$B9,'FPL FIX2'!$N$1:$Q$400,MATCH("HOME",'FPL FIX2'!$N$1:$Q$1,0),0),"")&amp;IFERROR(VLOOKUP(CT$2&amp;$B9,'FPL FIX2'!$O$1:$P$400,MATCH("AWAY",'FPL FIX2'!$O$1:$P$1,0),0),"")&amp;IFERROR(VLOOKUP(CT$2&amp;$A9,'FA2'!$A:$D,MATCH("AWAY",'FA2'!$A$1:$D$1,0),0),"")&amp;IFERROR(VLOOKUP(CT$2&amp;$A9,'FA2'!$B:$C,MATCH("HOME",'FA2'!$B$1:$C$1,0),0),"")&amp;IFERROR(VLOOKUP(CT$2&amp;$A9,'EFL2'!$A:$D,MATCH("AWAY",'EFL2'!$A$1:$D$1,0),0),"")&amp;IFERROR(VLOOKUP(CT$2&amp;$A9,'EFL2'!$B:$C,MATCH("HOME",'EFL2'!$B$1:$C$1,0),0),"")&amp;IFERROR(VLOOKUP(CT$2&amp;$A9,'UCL2'!$C:$F,MATCH("AWAY",'UCL2'!$C$1:$F$1,0),0),"")&amp;IFERROR(VLOOKUP(CT$2&amp;$A9,'UCL2'!$D:$E,MATCH("HOME",'UCL2'!$D$1:$E$1,0),0),"")&amp;IFERROR(VLOOKUP(CT$2&amp;$A9,'EU2'!$C:$F,MATCH("AWAY",'EU2'!$C$1:$F$1,0),0),"")&amp;IFERROR(VLOOKUP(CT$2&amp;$A9,'EU2'!$D:$E,MATCH("HOME",'EU2'!$D$1:$E$1,0),0),"")&amp;IFERROR(VLOOKUP(CT$2&amp;$A9,'EUC2'!$C:$F,MATCH("AWAY",'EUC2'!$C$1:$F$1,0),0),"")&amp;IFERROR(VLOOKUP(CT$2&amp;$A9,'EUC2'!$D:$E,MATCH("HOME",'EUC2'!$D$1:$E$1,0),0),"")</f>
        <v/>
      </c>
      <c r="CU9" s="25" t="str">
        <f>IFERROR(VLOOKUP(CU$2&amp;$B9,'FPL FIX2'!$N$1:$Q$400,MATCH("HOME",'FPL FIX2'!$N$1:$Q$1,0),0),"")&amp;IFERROR(VLOOKUP(CU$2&amp;$B9,'FPL FIX2'!$O$1:$P$400,MATCH("AWAY",'FPL FIX2'!$O$1:$P$1,0),0),"")&amp;IFERROR(VLOOKUP(CU$2&amp;$A9,'FA2'!$A:$D,MATCH("AWAY",'FA2'!$A$1:$D$1,0),0),"")&amp;IFERROR(VLOOKUP(CU$2&amp;$A9,'FA2'!$B:$C,MATCH("HOME",'FA2'!$B$1:$C$1,0),0),"")&amp;IFERROR(VLOOKUP(CU$2&amp;$A9,'EFL2'!$A:$D,MATCH("AWAY",'EFL2'!$A$1:$D$1,0),0),"")&amp;IFERROR(VLOOKUP(CU$2&amp;$A9,'EFL2'!$B:$C,MATCH("HOME",'EFL2'!$B$1:$C$1,0),0),"")&amp;IFERROR(VLOOKUP(CU$2&amp;$A9,'UCL2'!$C:$F,MATCH("AWAY",'UCL2'!$C$1:$F$1,0),0),"")&amp;IFERROR(VLOOKUP(CU$2&amp;$A9,'UCL2'!$D:$E,MATCH("HOME",'UCL2'!$D$1:$E$1,0),0),"")&amp;IFERROR(VLOOKUP(CU$2&amp;$A9,'EU2'!$C:$F,MATCH("AWAY",'EU2'!$C$1:$F$1,0),0),"")&amp;IFERROR(VLOOKUP(CU$2&amp;$A9,'EU2'!$D:$E,MATCH("HOME",'EU2'!$D$1:$E$1,0),0),"")&amp;IFERROR(VLOOKUP(CU$2&amp;$A9,'EUC2'!$C:$F,MATCH("AWAY",'EUC2'!$C$1:$F$1,0),0),"")&amp;IFERROR(VLOOKUP(CU$2&amp;$A9,'EUC2'!$D:$E,MATCH("HOME",'EUC2'!$D$1:$E$1,0),0),"")</f>
        <v/>
      </c>
      <c r="CV9" s="25" t="str">
        <f>IFERROR(VLOOKUP(CV$2&amp;$B9,'FPL FIX2'!$N$1:$Q$400,MATCH("HOME",'FPL FIX2'!$N$1:$Q$1,0),0),"")&amp;IFERROR(VLOOKUP(CV$2&amp;$B9,'FPL FIX2'!$O$1:$P$400,MATCH("AWAY",'FPL FIX2'!$O$1:$P$1,0),0),"")&amp;IFERROR(VLOOKUP(CV$2&amp;$A9,'FA2'!$A:$D,MATCH("AWAY",'FA2'!$A$1:$D$1,0),0),"")&amp;IFERROR(VLOOKUP(CV$2&amp;$A9,'FA2'!$B:$C,MATCH("HOME",'FA2'!$B$1:$C$1,0),0),"")&amp;IFERROR(VLOOKUP(CV$2&amp;$A9,'EFL2'!$A:$D,MATCH("AWAY",'EFL2'!$A$1:$D$1,0),0),"")&amp;IFERROR(VLOOKUP(CV$2&amp;$A9,'EFL2'!$B:$C,MATCH("HOME",'EFL2'!$B$1:$C$1,0),0),"")&amp;IFERROR(VLOOKUP(CV$2&amp;$A9,'UCL2'!$C:$F,MATCH("AWAY",'UCL2'!$C$1:$F$1,0),0),"")&amp;IFERROR(VLOOKUP(CV$2&amp;$A9,'UCL2'!$D:$E,MATCH("HOME",'UCL2'!$D$1:$E$1,0),0),"")&amp;IFERROR(VLOOKUP(CV$2&amp;$A9,'EU2'!$C:$F,MATCH("AWAY",'EU2'!$C$1:$F$1,0),0),"")&amp;IFERROR(VLOOKUP(CV$2&amp;$A9,'EU2'!$D:$E,MATCH("HOME",'EU2'!$D$1:$E$1,0),0),"")&amp;IFERROR(VLOOKUP(CV$2&amp;$A9,'EUC2'!$C:$F,MATCH("AWAY",'EUC2'!$C$1:$F$1,0),0),"")&amp;IFERROR(VLOOKUP(CV$2&amp;$A9,'EUC2'!$D:$E,MATCH("HOME",'EUC2'!$D$1:$E$1,0),0),"")</f>
        <v>ARS</v>
      </c>
      <c r="CW9" s="25" t="str">
        <f>IFERROR(VLOOKUP(CW$2&amp;$B9,'FPL FIX2'!$N$1:$Q$400,MATCH("HOME",'FPL FIX2'!$N$1:$Q$1,0),0),"")&amp;IFERROR(VLOOKUP(CW$2&amp;$B9,'FPL FIX2'!$O$1:$P$400,MATCH("AWAY",'FPL FIX2'!$O$1:$P$1,0),0),"")&amp;IFERROR(VLOOKUP(CW$2&amp;$A9,'FA2'!$A:$D,MATCH("AWAY",'FA2'!$A$1:$D$1,0),0),"")&amp;IFERROR(VLOOKUP(CW$2&amp;$A9,'FA2'!$B:$C,MATCH("HOME",'FA2'!$B$1:$C$1,0),0),"")&amp;IFERROR(VLOOKUP(CW$2&amp;$A9,'EFL2'!$A:$D,MATCH("AWAY",'EFL2'!$A$1:$D$1,0),0),"")&amp;IFERROR(VLOOKUP(CW$2&amp;$A9,'EFL2'!$B:$C,MATCH("HOME",'EFL2'!$B$1:$C$1,0),0),"")&amp;IFERROR(VLOOKUP(CW$2&amp;$A9,'UCL2'!$C:$F,MATCH("AWAY",'UCL2'!$C$1:$F$1,0),0),"")&amp;IFERROR(VLOOKUP(CW$2&amp;$A9,'UCL2'!$D:$E,MATCH("HOME",'UCL2'!$D$1:$E$1,0),0),"")&amp;IFERROR(VLOOKUP(CW$2&amp;$A9,'EU2'!$C:$F,MATCH("AWAY",'EU2'!$C$1:$F$1,0),0),"")&amp;IFERROR(VLOOKUP(CW$2&amp;$A9,'EU2'!$D:$E,MATCH("HOME",'EU2'!$D$1:$E$1,0),0),"")&amp;IFERROR(VLOOKUP(CW$2&amp;$A9,'EUC2'!$C:$F,MATCH("AWAY",'EUC2'!$C$1:$F$1,0),0),"")&amp;IFERROR(VLOOKUP(CW$2&amp;$A9,'EUC2'!$D:$E,MATCH("HOME",'EUC2'!$D$1:$E$1,0),0),"")</f>
        <v/>
      </c>
      <c r="CX9" s="25" t="str">
        <f>IFERROR(VLOOKUP(CX$2&amp;$B9,'FPL FIX2'!$N$1:$Q$400,MATCH("HOME",'FPL FIX2'!$N$1:$Q$1,0),0),"")&amp;IFERROR(VLOOKUP(CX$2&amp;$B9,'FPL FIX2'!$O$1:$P$400,MATCH("AWAY",'FPL FIX2'!$O$1:$P$1,0),0),"")&amp;IFERROR(VLOOKUP(CX$2&amp;$A9,'FA2'!$A:$D,MATCH("AWAY",'FA2'!$A$1:$D$1,0),0),"")&amp;IFERROR(VLOOKUP(CX$2&amp;$A9,'FA2'!$B:$C,MATCH("HOME",'FA2'!$B$1:$C$1,0),0),"")&amp;IFERROR(VLOOKUP(CX$2&amp;$A9,'EFL2'!$A:$D,MATCH("AWAY",'EFL2'!$A$1:$D$1,0),0),"")&amp;IFERROR(VLOOKUP(CX$2&amp;$A9,'EFL2'!$B:$C,MATCH("HOME",'EFL2'!$B$1:$C$1,0),0),"")&amp;IFERROR(VLOOKUP(CX$2&amp;$A9,'UCL2'!$C:$F,MATCH("AWAY",'UCL2'!$C$1:$F$1,0),0),"")&amp;IFERROR(VLOOKUP(CX$2&amp;$A9,'UCL2'!$D:$E,MATCH("HOME",'UCL2'!$D$1:$E$1,0),0),"")&amp;IFERROR(VLOOKUP(CX$2&amp;$A9,'EU2'!$C:$F,MATCH("AWAY",'EU2'!$C$1:$F$1,0),0),"")&amp;IFERROR(VLOOKUP(CX$2&amp;$A9,'EU2'!$D:$E,MATCH("HOME",'EU2'!$D$1:$E$1,0),0),"")&amp;IFERROR(VLOOKUP(CX$2&amp;$A9,'EUC2'!$C:$F,MATCH("AWAY",'EUC2'!$C$1:$F$1,0),0),"")&amp;IFERROR(VLOOKUP(CX$2&amp;$A9,'EUC2'!$D:$E,MATCH("HOME",'EUC2'!$D$1:$E$1,0),0),"")</f>
        <v/>
      </c>
      <c r="CY9" s="25" t="str">
        <f>IFERROR(VLOOKUP(CY$2&amp;$B9,'FPL FIX2'!$N$1:$Q$400,MATCH("HOME",'FPL FIX2'!$N$1:$Q$1,0),0),"")&amp;IFERROR(VLOOKUP(CY$2&amp;$B9,'FPL FIX2'!$O$1:$P$400,MATCH("AWAY",'FPL FIX2'!$O$1:$P$1,0),0),"")&amp;IFERROR(VLOOKUP(CY$2&amp;$A9,'FA2'!$A:$D,MATCH("AWAY",'FA2'!$A$1:$D$1,0),0),"")&amp;IFERROR(VLOOKUP(CY$2&amp;$A9,'FA2'!$B:$C,MATCH("HOME",'FA2'!$B$1:$C$1,0),0),"")&amp;IFERROR(VLOOKUP(CY$2&amp;$A9,'EFL2'!$A:$D,MATCH("AWAY",'EFL2'!$A$1:$D$1,0),0),"")&amp;IFERROR(VLOOKUP(CY$2&amp;$A9,'EFL2'!$B:$C,MATCH("HOME",'EFL2'!$B$1:$C$1,0),0),"")&amp;IFERROR(VLOOKUP(CY$2&amp;$A9,'UCL2'!$C:$F,MATCH("AWAY",'UCL2'!$C$1:$F$1,0),0),"")&amp;IFERROR(VLOOKUP(CY$2&amp;$A9,'UCL2'!$D:$E,MATCH("HOME",'UCL2'!$D$1:$E$1,0),0),"")&amp;IFERROR(VLOOKUP(CY$2&amp;$A9,'EU2'!$C:$F,MATCH("AWAY",'EU2'!$C$1:$F$1,0),0),"")&amp;IFERROR(VLOOKUP(CY$2&amp;$A9,'EU2'!$D:$E,MATCH("HOME",'EU2'!$D$1:$E$1,0),0),"")&amp;IFERROR(VLOOKUP(CY$2&amp;$A9,'EUC2'!$C:$F,MATCH("AWAY",'EUC2'!$C$1:$F$1,0),0),"")&amp;IFERROR(VLOOKUP(CY$2&amp;$A9,'EUC2'!$D:$E,MATCH("HOME",'EUC2'!$D$1:$E$1,0),0),"")</f>
        <v>Manchester City</v>
      </c>
      <c r="CZ9" s="25" t="str">
        <f>IFERROR(VLOOKUP(CZ$2&amp;$B9,'FPL FIX2'!$N$1:$Q$400,MATCH("HOME",'FPL FIX2'!$N$1:$Q$1,0),0),"")&amp;IFERROR(VLOOKUP(CZ$2&amp;$B9,'FPL FIX2'!$O$1:$P$400,MATCH("AWAY",'FPL FIX2'!$O$1:$P$1,0),0),"")&amp;IFERROR(VLOOKUP(CZ$2&amp;$A9,'FA2'!$A:$D,MATCH("AWAY",'FA2'!$A$1:$D$1,0),0),"")&amp;IFERROR(VLOOKUP(CZ$2&amp;$A9,'FA2'!$B:$C,MATCH("HOME",'FA2'!$B$1:$C$1,0),0),"")&amp;IFERROR(VLOOKUP(CZ$2&amp;$A9,'EFL2'!$A:$D,MATCH("AWAY",'EFL2'!$A$1:$D$1,0),0),"")&amp;IFERROR(VLOOKUP(CZ$2&amp;$A9,'EFL2'!$B:$C,MATCH("HOME",'EFL2'!$B$1:$C$1,0),0),"")&amp;IFERROR(VLOOKUP(CZ$2&amp;$A9,'UCL2'!$C:$F,MATCH("AWAY",'UCL2'!$C$1:$F$1,0),0),"")&amp;IFERROR(VLOOKUP(CZ$2&amp;$A9,'UCL2'!$D:$E,MATCH("HOME",'UCL2'!$D$1:$E$1,0),0),"")&amp;IFERROR(VLOOKUP(CZ$2&amp;$A9,'EU2'!$C:$F,MATCH("AWAY",'EU2'!$C$1:$F$1,0),0),"")&amp;IFERROR(VLOOKUP(CZ$2&amp;$A9,'EU2'!$D:$E,MATCH("HOME",'EU2'!$D$1:$E$1,0),0),"")&amp;IFERROR(VLOOKUP(CZ$2&amp;$A9,'EUC2'!$C:$F,MATCH("AWAY",'EUC2'!$C$1:$F$1,0),0),"")&amp;IFERROR(VLOOKUP(CZ$2&amp;$A9,'EUC2'!$D:$E,MATCH("HOME",'EUC2'!$D$1:$E$1,0),0),"")</f>
        <v/>
      </c>
      <c r="DA9" s="25" t="str">
        <f>IFERROR(VLOOKUP(DA$2&amp;$B9,'FPL FIX2'!$N$1:$Q$400,MATCH("HOME",'FPL FIX2'!$N$1:$Q$1,0),0),"")&amp;IFERROR(VLOOKUP(DA$2&amp;$B9,'FPL FIX2'!$O$1:$P$400,MATCH("AWAY",'FPL FIX2'!$O$1:$P$1,0),0),"")&amp;IFERROR(VLOOKUP(DA$2&amp;$A9,'FA2'!$A:$D,MATCH("AWAY",'FA2'!$A$1:$D$1,0),0),"")&amp;IFERROR(VLOOKUP(DA$2&amp;$A9,'FA2'!$B:$C,MATCH("HOME",'FA2'!$B$1:$C$1,0),0),"")&amp;IFERROR(VLOOKUP(DA$2&amp;$A9,'EFL2'!$A:$D,MATCH("AWAY",'EFL2'!$A$1:$D$1,0),0),"")&amp;IFERROR(VLOOKUP(DA$2&amp;$A9,'EFL2'!$B:$C,MATCH("HOME",'EFL2'!$B$1:$C$1,0),0),"")&amp;IFERROR(VLOOKUP(DA$2&amp;$A9,'UCL2'!$C:$F,MATCH("AWAY",'UCL2'!$C$1:$F$1,0),0),"")&amp;IFERROR(VLOOKUP(DA$2&amp;$A9,'UCL2'!$D:$E,MATCH("HOME",'UCL2'!$D$1:$E$1,0),0),"")&amp;IFERROR(VLOOKUP(DA$2&amp;$A9,'EU2'!$C:$F,MATCH("AWAY",'EU2'!$C$1:$F$1,0),0),"")&amp;IFERROR(VLOOKUP(DA$2&amp;$A9,'EU2'!$D:$E,MATCH("HOME",'EU2'!$D$1:$E$1,0),0),"")&amp;IFERROR(VLOOKUP(DA$2&amp;$A9,'EUC2'!$C:$F,MATCH("AWAY",'EUC2'!$C$1:$F$1,0),0),"")&amp;IFERROR(VLOOKUP(DA$2&amp;$A9,'EUC2'!$D:$E,MATCH("HOME",'EUC2'!$D$1:$E$1,0),0),"")</f>
        <v/>
      </c>
      <c r="DB9" s="25" t="str">
        <f>IFERROR(VLOOKUP(DB$2&amp;$B9,'FPL FIX2'!$N$1:$Q$400,MATCH("HOME",'FPL FIX2'!$N$1:$Q$1,0),0),"")&amp;IFERROR(VLOOKUP(DB$2&amp;$B9,'FPL FIX2'!$O$1:$P$400,MATCH("AWAY",'FPL FIX2'!$O$1:$P$1,0),0),"")&amp;IFERROR(VLOOKUP(DB$2&amp;$A9,'FA2'!$A:$D,MATCH("AWAY",'FA2'!$A$1:$D$1,0),0),"")&amp;IFERROR(VLOOKUP(DB$2&amp;$A9,'FA2'!$B:$C,MATCH("HOME",'FA2'!$B$1:$C$1,0),0),"")&amp;IFERROR(VLOOKUP(DB$2&amp;$A9,'EFL2'!$A:$D,MATCH("AWAY",'EFL2'!$A$1:$D$1,0),0),"")&amp;IFERROR(VLOOKUP(DB$2&amp;$A9,'EFL2'!$B:$C,MATCH("HOME",'EFL2'!$B$1:$C$1,0),0),"")&amp;IFERROR(VLOOKUP(DB$2&amp;$A9,'UCL2'!$C:$F,MATCH("AWAY",'UCL2'!$C$1:$F$1,0),0),"")&amp;IFERROR(VLOOKUP(DB$2&amp;$A9,'UCL2'!$D:$E,MATCH("HOME",'UCL2'!$D$1:$E$1,0),0),"")&amp;IFERROR(VLOOKUP(DB$2&amp;$A9,'EU2'!$C:$F,MATCH("AWAY",'EU2'!$C$1:$F$1,0),0),"")&amp;IFERROR(VLOOKUP(DB$2&amp;$A9,'EU2'!$D:$E,MATCH("HOME",'EU2'!$D$1:$E$1,0),0),"")&amp;IFERROR(VLOOKUP(DB$2&amp;$A9,'EUC2'!$C:$F,MATCH("AWAY",'EUC2'!$C$1:$F$1,0),0),"")&amp;IFERROR(VLOOKUP(DB$2&amp;$A9,'EUC2'!$D:$E,MATCH("HOME",'EUC2'!$D$1:$E$1,0),0),"")</f>
        <v>new</v>
      </c>
      <c r="DC9" s="25" t="str">
        <f>IFERROR(VLOOKUP(DC$2&amp;$B9,'FPL FIX2'!$N$1:$Q$400,MATCH("HOME",'FPL FIX2'!$N$1:$Q$1,0),0),"")&amp;IFERROR(VLOOKUP(DC$2&amp;$B9,'FPL FIX2'!$O$1:$P$400,MATCH("AWAY",'FPL FIX2'!$O$1:$P$1,0),0),"")&amp;IFERROR(VLOOKUP(DC$2&amp;$A9,'FA2'!$A:$D,MATCH("AWAY",'FA2'!$A$1:$D$1,0),0),"")&amp;IFERROR(VLOOKUP(DC$2&amp;$A9,'FA2'!$B:$C,MATCH("HOME",'FA2'!$B$1:$C$1,0),0),"")&amp;IFERROR(VLOOKUP(DC$2&amp;$A9,'EFL2'!$A:$D,MATCH("AWAY",'EFL2'!$A$1:$D$1,0),0),"")&amp;IFERROR(VLOOKUP(DC$2&amp;$A9,'EFL2'!$B:$C,MATCH("HOME",'EFL2'!$B$1:$C$1,0),0),"")&amp;IFERROR(VLOOKUP(DC$2&amp;$A9,'UCL2'!$C:$F,MATCH("AWAY",'UCL2'!$C$1:$F$1,0),0),"")&amp;IFERROR(VLOOKUP(DC$2&amp;$A9,'UCL2'!$D:$E,MATCH("HOME",'UCL2'!$D$1:$E$1,0),0),"")&amp;IFERROR(VLOOKUP(DC$2&amp;$A9,'EU2'!$C:$F,MATCH("AWAY",'EU2'!$C$1:$F$1,0),0),"")&amp;IFERROR(VLOOKUP(DC$2&amp;$A9,'EU2'!$D:$E,MATCH("HOME",'EU2'!$D$1:$E$1,0),0),"")&amp;IFERROR(VLOOKUP(DC$2&amp;$A9,'EUC2'!$C:$F,MATCH("AWAY",'EUC2'!$C$1:$F$1,0),0),"")&amp;IFERROR(VLOOKUP(DC$2&amp;$A9,'EUC2'!$D:$E,MATCH("HOME",'EUC2'!$D$1:$E$1,0),0),"")</f>
        <v/>
      </c>
      <c r="DD9" s="25" t="str">
        <f>IFERROR(VLOOKUP(DD$2&amp;$B9,'FPL FIX2'!$N$1:$Q$400,MATCH("HOME",'FPL FIX2'!$N$1:$Q$1,0),0),"")&amp;IFERROR(VLOOKUP(DD$2&amp;$B9,'FPL FIX2'!$O$1:$P$400,MATCH("AWAY",'FPL FIX2'!$O$1:$P$1,0),0),"")&amp;IFERROR(VLOOKUP(DD$2&amp;$A9,'FA2'!$A:$D,MATCH("AWAY",'FA2'!$A$1:$D$1,0),0),"")&amp;IFERROR(VLOOKUP(DD$2&amp;$A9,'FA2'!$B:$C,MATCH("HOME",'FA2'!$B$1:$C$1,0),0),"")&amp;IFERROR(VLOOKUP(DD$2&amp;$A9,'EFL2'!$A:$D,MATCH("AWAY",'EFL2'!$A$1:$D$1,0),0),"")&amp;IFERROR(VLOOKUP(DD$2&amp;$A9,'EFL2'!$B:$C,MATCH("HOME",'EFL2'!$B$1:$C$1,0),0),"")&amp;IFERROR(VLOOKUP(DD$2&amp;$A9,'UCL2'!$C:$F,MATCH("AWAY",'UCL2'!$C$1:$F$1,0),0),"")&amp;IFERROR(VLOOKUP(DD$2&amp;$A9,'UCL2'!$D:$E,MATCH("HOME",'UCL2'!$D$1:$E$1,0),0),"")&amp;IFERROR(VLOOKUP(DD$2&amp;$A9,'EU2'!$C:$F,MATCH("AWAY",'EU2'!$C$1:$F$1,0),0),"")&amp;IFERROR(VLOOKUP(DD$2&amp;$A9,'EU2'!$D:$E,MATCH("HOME",'EU2'!$D$1:$E$1,0),0),"")&amp;IFERROR(VLOOKUP(DD$2&amp;$A9,'EUC2'!$C:$F,MATCH("AWAY",'EUC2'!$C$1:$F$1,0),0),"")&amp;IFERROR(VLOOKUP(DD$2&amp;$A9,'EUC2'!$D:$E,MATCH("HOME",'EUC2'!$D$1:$E$1,0),0),"")</f>
        <v/>
      </c>
      <c r="DE9" s="25" t="str">
        <f>IFERROR(VLOOKUP(DE$2&amp;$B9,'FPL FIX2'!$N$1:$Q$400,MATCH("HOME",'FPL FIX2'!$N$1:$Q$1,0),0),"")&amp;IFERROR(VLOOKUP(DE$2&amp;$B9,'FPL FIX2'!$O$1:$P$400,MATCH("AWAY",'FPL FIX2'!$O$1:$P$1,0),0),"")&amp;IFERROR(VLOOKUP(DE$2&amp;$A9,'FA2'!$A:$D,MATCH("AWAY",'FA2'!$A$1:$D$1,0),0),"")&amp;IFERROR(VLOOKUP(DE$2&amp;$A9,'FA2'!$B:$C,MATCH("HOME",'FA2'!$B$1:$C$1,0),0),"")&amp;IFERROR(VLOOKUP(DE$2&amp;$A9,'EFL2'!$A:$D,MATCH("AWAY",'EFL2'!$A$1:$D$1,0),0),"")&amp;IFERROR(VLOOKUP(DE$2&amp;$A9,'EFL2'!$B:$C,MATCH("HOME",'EFL2'!$B$1:$C$1,0),0),"")&amp;IFERROR(VLOOKUP(DE$2&amp;$A9,'UCL2'!$C:$F,MATCH("AWAY",'UCL2'!$C$1:$F$1,0),0),"")&amp;IFERROR(VLOOKUP(DE$2&amp;$A9,'UCL2'!$D:$E,MATCH("HOME",'UCL2'!$D$1:$E$1,0),0),"")&amp;IFERROR(VLOOKUP(DE$2&amp;$A9,'EU2'!$C:$F,MATCH("AWAY",'EU2'!$C$1:$F$1,0),0),"")&amp;IFERROR(VLOOKUP(DE$2&amp;$A9,'EU2'!$D:$E,MATCH("HOME",'EU2'!$D$1:$E$1,0),0),"")&amp;IFERROR(VLOOKUP(DE$2&amp;$A9,'EUC2'!$C:$F,MATCH("AWAY",'EUC2'!$C$1:$F$1,0),0),"")&amp;IFERROR(VLOOKUP(DE$2&amp;$A9,'EUC2'!$D:$E,MATCH("HOME",'EUC2'!$D$1:$E$1,0),0),"")</f>
        <v/>
      </c>
      <c r="DF9" s="25" t="str">
        <f>IFERROR(VLOOKUP(DF$2&amp;$B9,'FPL FIX2'!$N$1:$Q$400,MATCH("HOME",'FPL FIX2'!$N$1:$Q$1,0),0),"")&amp;IFERROR(VLOOKUP(DF$2&amp;$B9,'FPL FIX2'!$O$1:$P$400,MATCH("AWAY",'FPL FIX2'!$O$1:$P$1,0),0),"")&amp;IFERROR(VLOOKUP(DF$2&amp;$A9,'FA2'!$A:$D,MATCH("AWAY",'FA2'!$A$1:$D$1,0),0),"")&amp;IFERROR(VLOOKUP(DF$2&amp;$A9,'FA2'!$B:$C,MATCH("HOME",'FA2'!$B$1:$C$1,0),0),"")&amp;IFERROR(VLOOKUP(DF$2&amp;$A9,'EFL2'!$A:$D,MATCH("AWAY",'EFL2'!$A$1:$D$1,0),0),"")&amp;IFERROR(VLOOKUP(DF$2&amp;$A9,'EFL2'!$B:$C,MATCH("HOME",'EFL2'!$B$1:$C$1,0),0),"")&amp;IFERROR(VLOOKUP(DF$2&amp;$A9,'UCL2'!$C:$F,MATCH("AWAY",'UCL2'!$C$1:$F$1,0),0),"")&amp;IFERROR(VLOOKUP(DF$2&amp;$A9,'UCL2'!$D:$E,MATCH("HOME",'UCL2'!$D$1:$E$1,0),0),"")&amp;IFERROR(VLOOKUP(DF$2&amp;$A9,'EU2'!$C:$F,MATCH("AWAY",'EU2'!$C$1:$F$1,0),0),"")&amp;IFERROR(VLOOKUP(DF$2&amp;$A9,'EU2'!$D:$E,MATCH("HOME",'EU2'!$D$1:$E$1,0),0),"")&amp;IFERROR(VLOOKUP(DF$2&amp;$A9,'EUC2'!$C:$F,MATCH("AWAY",'EUC2'!$C$1:$F$1,0),0),"")&amp;IFERROR(VLOOKUP(DF$2&amp;$A9,'EUC2'!$D:$E,MATCH("HOME",'EUC2'!$D$1:$E$1,0),0),"")</f>
        <v/>
      </c>
      <c r="DG9" s="25" t="str">
        <f>IFERROR(VLOOKUP(DG$2&amp;$B9,'FPL FIX2'!$N$1:$Q$400,MATCH("HOME",'FPL FIX2'!$N$1:$Q$1,0),0),"")&amp;IFERROR(VLOOKUP(DG$2&amp;$B9,'FPL FIX2'!$O$1:$P$400,MATCH("AWAY",'FPL FIX2'!$O$1:$P$1,0),0),"")&amp;IFERROR(VLOOKUP(DG$2&amp;$A9,'FA2'!$A:$D,MATCH("AWAY",'FA2'!$A$1:$D$1,0),0),"")&amp;IFERROR(VLOOKUP(DG$2&amp;$A9,'FA2'!$B:$C,MATCH("HOME",'FA2'!$B$1:$C$1,0),0),"")&amp;IFERROR(VLOOKUP(DG$2&amp;$A9,'EFL2'!$A:$D,MATCH("AWAY",'EFL2'!$A$1:$D$1,0),0),"")&amp;IFERROR(VLOOKUP(DG$2&amp;$A9,'EFL2'!$B:$C,MATCH("HOME",'EFL2'!$B$1:$C$1,0),0),"")&amp;IFERROR(VLOOKUP(DG$2&amp;$A9,'UCL2'!$C:$F,MATCH("AWAY",'UCL2'!$C$1:$F$1,0),0),"")&amp;IFERROR(VLOOKUP(DG$2&amp;$A9,'UCL2'!$D:$E,MATCH("HOME",'UCL2'!$D$1:$E$1,0),0),"")&amp;IFERROR(VLOOKUP(DG$2&amp;$A9,'EU2'!$C:$F,MATCH("AWAY",'EU2'!$C$1:$F$1,0),0),"")&amp;IFERROR(VLOOKUP(DG$2&amp;$A9,'EU2'!$D:$E,MATCH("HOME",'EU2'!$D$1:$E$1,0),0),"")&amp;IFERROR(VLOOKUP(DG$2&amp;$A9,'EUC2'!$C:$F,MATCH("AWAY",'EUC2'!$C$1:$F$1,0),0),"")&amp;IFERROR(VLOOKUP(DG$2&amp;$A9,'EUC2'!$D:$E,MATCH("HOME",'EUC2'!$D$1:$E$1,0),0),"")</f>
        <v/>
      </c>
      <c r="DH9" s="25" t="str">
        <f>IFERROR(VLOOKUP(DH$2&amp;$B9,'FPL FIX2'!$N$1:$Q$400,MATCH("HOME",'FPL FIX2'!$N$1:$Q$1,0),0),"")&amp;IFERROR(VLOOKUP(DH$2&amp;$B9,'FPL FIX2'!$O$1:$P$400,MATCH("AWAY",'FPL FIX2'!$O$1:$P$1,0),0),"")&amp;IFERROR(VLOOKUP(DH$2&amp;$A9,'FA2'!$A:$D,MATCH("AWAY",'FA2'!$A$1:$D$1,0),0),"")&amp;IFERROR(VLOOKUP(DH$2&amp;$A9,'FA2'!$B:$C,MATCH("HOME",'FA2'!$B$1:$C$1,0),0),"")&amp;IFERROR(VLOOKUP(DH$2&amp;$A9,'EFL2'!$A:$D,MATCH("AWAY",'EFL2'!$A$1:$D$1,0),0),"")&amp;IFERROR(VLOOKUP(DH$2&amp;$A9,'EFL2'!$B:$C,MATCH("HOME",'EFL2'!$B$1:$C$1,0),0),"")&amp;IFERROR(VLOOKUP(DH$2&amp;$A9,'UCL2'!$C:$F,MATCH("AWAY",'UCL2'!$C$1:$F$1,0),0),"")&amp;IFERROR(VLOOKUP(DH$2&amp;$A9,'UCL2'!$D:$E,MATCH("HOME",'UCL2'!$D$1:$E$1,0),0),"")&amp;IFERROR(VLOOKUP(DH$2&amp;$A9,'EU2'!$C:$F,MATCH("AWAY",'EU2'!$C$1:$F$1,0),0),"")&amp;IFERROR(VLOOKUP(DH$2&amp;$A9,'EU2'!$D:$E,MATCH("HOME",'EU2'!$D$1:$E$1,0),0),"")&amp;IFERROR(VLOOKUP(DH$2&amp;$A9,'EUC2'!$C:$F,MATCH("AWAY",'EUC2'!$C$1:$F$1,0),0),"")&amp;IFERROR(VLOOKUP(DH$2&amp;$A9,'EUC2'!$D:$E,MATCH("HOME",'EUC2'!$D$1:$E$1,0),0),"")</f>
        <v/>
      </c>
      <c r="DI9" s="25" t="str">
        <f>IFERROR(VLOOKUP(DI$2&amp;$B9,'FPL FIX2'!$N$1:$Q$400,MATCH("HOME",'FPL FIX2'!$N$1:$Q$1,0),0),"")&amp;IFERROR(VLOOKUP(DI$2&amp;$B9,'FPL FIX2'!$O$1:$P$400,MATCH("AWAY",'FPL FIX2'!$O$1:$P$1,0),0),"")&amp;IFERROR(VLOOKUP(DI$2&amp;$A9,'FA2'!$A:$D,MATCH("AWAY",'FA2'!$A$1:$D$1,0),0),"")&amp;IFERROR(VLOOKUP(DI$2&amp;$A9,'FA2'!$B:$C,MATCH("HOME",'FA2'!$B$1:$C$1,0),0),"")&amp;IFERROR(VLOOKUP(DI$2&amp;$A9,'EFL2'!$A:$D,MATCH("AWAY",'EFL2'!$A$1:$D$1,0),0),"")&amp;IFERROR(VLOOKUP(DI$2&amp;$A9,'EFL2'!$B:$C,MATCH("HOME",'EFL2'!$B$1:$C$1,0),0),"")&amp;IFERROR(VLOOKUP(DI$2&amp;$A9,'UCL2'!$C:$F,MATCH("AWAY",'UCL2'!$C$1:$F$1,0),0),"")&amp;IFERROR(VLOOKUP(DI$2&amp;$A9,'UCL2'!$D:$E,MATCH("HOME",'UCL2'!$D$1:$E$1,0),0),"")&amp;IFERROR(VLOOKUP(DI$2&amp;$A9,'EU2'!$C:$F,MATCH("AWAY",'EU2'!$C$1:$F$1,0),0),"")&amp;IFERROR(VLOOKUP(DI$2&amp;$A9,'EU2'!$D:$E,MATCH("HOME",'EU2'!$D$1:$E$1,0),0),"")&amp;IFERROR(VLOOKUP(DI$2&amp;$A9,'EUC2'!$C:$F,MATCH("AWAY",'EUC2'!$C$1:$F$1,0),0),"")&amp;IFERROR(VLOOKUP(DI$2&amp;$A9,'EUC2'!$D:$E,MATCH("HOME",'EUC2'!$D$1:$E$1,0),0),"")</f>
        <v/>
      </c>
      <c r="DJ9" s="25" t="str">
        <f>IFERROR(VLOOKUP(DJ$2&amp;$B9,'FPL FIX2'!$N$1:$Q$400,MATCH("HOME",'FPL FIX2'!$N$1:$Q$1,0),0),"")&amp;IFERROR(VLOOKUP(DJ$2&amp;$B9,'FPL FIX2'!$O$1:$P$400,MATCH("AWAY",'FPL FIX2'!$O$1:$P$1,0),0),"")&amp;IFERROR(VLOOKUP(DJ$2&amp;$A9,'FA2'!$A:$D,MATCH("AWAY",'FA2'!$A$1:$D$1,0),0),"")&amp;IFERROR(VLOOKUP(DJ$2&amp;$A9,'FA2'!$B:$C,MATCH("HOME",'FA2'!$B$1:$C$1,0),0),"")&amp;IFERROR(VLOOKUP(DJ$2&amp;$A9,'EFL2'!$A:$D,MATCH("AWAY",'EFL2'!$A$1:$D$1,0),0),"")&amp;IFERROR(VLOOKUP(DJ$2&amp;$A9,'EFL2'!$B:$C,MATCH("HOME",'EFL2'!$B$1:$C$1,0),0),"")&amp;IFERROR(VLOOKUP(DJ$2&amp;$A9,'UCL2'!$C:$F,MATCH("AWAY",'UCL2'!$C$1:$F$1,0),0),"")&amp;IFERROR(VLOOKUP(DJ$2&amp;$A9,'UCL2'!$D:$E,MATCH("HOME",'UCL2'!$D$1:$E$1,0),0),"")&amp;IFERROR(VLOOKUP(DJ$2&amp;$A9,'EU2'!$C:$F,MATCH("AWAY",'EU2'!$C$1:$F$1,0),0),"")&amp;IFERROR(VLOOKUP(DJ$2&amp;$A9,'EU2'!$D:$E,MATCH("HOME",'EU2'!$D$1:$E$1,0),0),"")&amp;IFERROR(VLOOKUP(DJ$2&amp;$A9,'EUC2'!$C:$F,MATCH("AWAY",'EUC2'!$C$1:$F$1,0),0),"")&amp;IFERROR(VLOOKUP(DJ$2&amp;$A9,'EUC2'!$D:$E,MATCH("HOME",'EUC2'!$D$1:$E$1,0),0),"")</f>
        <v/>
      </c>
      <c r="DK9" s="25" t="str">
        <f>IFERROR(VLOOKUP(DK$2&amp;$B9,'FPL FIX2'!$N$1:$Q$400,MATCH("HOME",'FPL FIX2'!$N$1:$Q$1,0),0),"")&amp;IFERROR(VLOOKUP(DK$2&amp;$B9,'FPL FIX2'!$O$1:$P$400,MATCH("AWAY",'FPL FIX2'!$O$1:$P$1,0),0),"")&amp;IFERROR(VLOOKUP(DK$2&amp;$A9,'FA2'!$A:$D,MATCH("AWAY",'FA2'!$A$1:$D$1,0),0),"")&amp;IFERROR(VLOOKUP(DK$2&amp;$A9,'FA2'!$B:$C,MATCH("HOME",'FA2'!$B$1:$C$1,0),0),"")&amp;IFERROR(VLOOKUP(DK$2&amp;$A9,'EFL2'!$A:$D,MATCH("AWAY",'EFL2'!$A$1:$D$1,0),0),"")&amp;IFERROR(VLOOKUP(DK$2&amp;$A9,'EFL2'!$B:$C,MATCH("HOME",'EFL2'!$B$1:$C$1,0),0),"")&amp;IFERROR(VLOOKUP(DK$2&amp;$A9,'UCL2'!$C:$F,MATCH("AWAY",'UCL2'!$C$1:$F$1,0),0),"")&amp;IFERROR(VLOOKUP(DK$2&amp;$A9,'UCL2'!$D:$E,MATCH("HOME",'UCL2'!$D$1:$E$1,0),0),"")&amp;IFERROR(VLOOKUP(DK$2&amp;$A9,'EU2'!$C:$F,MATCH("AWAY",'EU2'!$C$1:$F$1,0),0),"")&amp;IFERROR(VLOOKUP(DK$2&amp;$A9,'EU2'!$D:$E,MATCH("HOME",'EU2'!$D$1:$E$1,0),0),"")&amp;IFERROR(VLOOKUP(DK$2&amp;$A9,'EUC2'!$C:$F,MATCH("AWAY",'EUC2'!$C$1:$F$1,0),0),"")&amp;IFERROR(VLOOKUP(DK$2&amp;$A9,'EUC2'!$D:$E,MATCH("HOME",'EUC2'!$D$1:$E$1,0),0),"")</f>
        <v/>
      </c>
      <c r="DL9" s="25" t="str">
        <f>IFERROR(VLOOKUP(DL$2&amp;$B9,'FPL FIX2'!$N$1:$Q$400,MATCH("HOME",'FPL FIX2'!$N$1:$Q$1,0),0),"")&amp;IFERROR(VLOOKUP(DL$2&amp;$B9,'FPL FIX2'!$O$1:$P$400,MATCH("AWAY",'FPL FIX2'!$O$1:$P$1,0),0),"")&amp;IFERROR(VLOOKUP(DL$2&amp;$A9,'FA2'!$A:$D,MATCH("AWAY",'FA2'!$A$1:$D$1,0),0),"")&amp;IFERROR(VLOOKUP(DL$2&amp;$A9,'FA2'!$B:$C,MATCH("HOME",'FA2'!$B$1:$C$1,0),0),"")&amp;IFERROR(VLOOKUP(DL$2&amp;$A9,'EFL2'!$A:$D,MATCH("AWAY",'EFL2'!$A$1:$D$1,0),0),"")&amp;IFERROR(VLOOKUP(DL$2&amp;$A9,'EFL2'!$B:$C,MATCH("HOME",'EFL2'!$B$1:$C$1,0),0),"")&amp;IFERROR(VLOOKUP(DL$2&amp;$A9,'UCL2'!$C:$F,MATCH("AWAY",'UCL2'!$C$1:$F$1,0),0),"")&amp;IFERROR(VLOOKUP(DL$2&amp;$A9,'UCL2'!$D:$E,MATCH("HOME",'UCL2'!$D$1:$E$1,0),0),"")&amp;IFERROR(VLOOKUP(DL$2&amp;$A9,'EU2'!$C:$F,MATCH("AWAY",'EU2'!$C$1:$F$1,0),0),"")&amp;IFERROR(VLOOKUP(DL$2&amp;$A9,'EU2'!$D:$E,MATCH("HOME",'EU2'!$D$1:$E$1,0),0),"")&amp;IFERROR(VLOOKUP(DL$2&amp;$A9,'EUC2'!$C:$F,MATCH("AWAY",'EUC2'!$C$1:$F$1,0),0),"")&amp;IFERROR(VLOOKUP(DL$2&amp;$A9,'EUC2'!$D:$E,MATCH("HOME",'EUC2'!$D$1:$E$1,0),0),"")</f>
        <v/>
      </c>
      <c r="DM9" s="25" t="str">
        <f>IFERROR(VLOOKUP(DM$2&amp;$B9,'FPL FIX2'!$N$1:$Q$400,MATCH("HOME",'FPL FIX2'!$N$1:$Q$1,0),0),"")&amp;IFERROR(VLOOKUP(DM$2&amp;$B9,'FPL FIX2'!$O$1:$P$400,MATCH("AWAY",'FPL FIX2'!$O$1:$P$1,0),0),"")&amp;IFERROR(VLOOKUP(DM$2&amp;$A9,'FA2'!$A:$D,MATCH("AWAY",'FA2'!$A$1:$D$1,0),0),"")&amp;IFERROR(VLOOKUP(DM$2&amp;$A9,'FA2'!$B:$C,MATCH("HOME",'FA2'!$B$1:$C$1,0),0),"")&amp;IFERROR(VLOOKUP(DM$2&amp;$A9,'EFL2'!$A:$D,MATCH("AWAY",'EFL2'!$A$1:$D$1,0),0),"")&amp;IFERROR(VLOOKUP(DM$2&amp;$A9,'EFL2'!$B:$C,MATCH("HOME",'EFL2'!$B$1:$C$1,0),0),"")&amp;IFERROR(VLOOKUP(DM$2&amp;$A9,'UCL2'!$C:$F,MATCH("AWAY",'UCL2'!$C$1:$F$1,0),0),"")&amp;IFERROR(VLOOKUP(DM$2&amp;$A9,'UCL2'!$D:$E,MATCH("HOME",'UCL2'!$D$1:$E$1,0),0),"")&amp;IFERROR(VLOOKUP(DM$2&amp;$A9,'EU2'!$C:$F,MATCH("AWAY",'EU2'!$C$1:$F$1,0),0),"")&amp;IFERROR(VLOOKUP(DM$2&amp;$A9,'EU2'!$D:$E,MATCH("HOME",'EU2'!$D$1:$E$1,0),0),"")&amp;IFERROR(VLOOKUP(DM$2&amp;$A9,'EUC2'!$C:$F,MATCH("AWAY",'EUC2'!$C$1:$F$1,0),0),"")&amp;IFERROR(VLOOKUP(DM$2&amp;$A9,'EUC2'!$D:$E,MATCH("HOME",'EUC2'!$D$1:$E$1,0),0),"")</f>
        <v/>
      </c>
      <c r="DN9" s="25" t="str">
        <f>IFERROR(VLOOKUP(DN$2&amp;$B9,'FPL FIX2'!$N$1:$Q$400,MATCH("HOME",'FPL FIX2'!$N$1:$Q$1,0),0),"")&amp;IFERROR(VLOOKUP(DN$2&amp;$B9,'FPL FIX2'!$O$1:$P$400,MATCH("AWAY",'FPL FIX2'!$O$1:$P$1,0),0),"")&amp;IFERROR(VLOOKUP(DN$2&amp;$A9,'FA2'!$A:$D,MATCH("AWAY",'FA2'!$A$1:$D$1,0),0),"")&amp;IFERROR(VLOOKUP(DN$2&amp;$A9,'FA2'!$B:$C,MATCH("HOME",'FA2'!$B$1:$C$1,0),0),"")&amp;IFERROR(VLOOKUP(DN$2&amp;$A9,'EFL2'!$A:$D,MATCH("AWAY",'EFL2'!$A$1:$D$1,0),0),"")&amp;IFERROR(VLOOKUP(DN$2&amp;$A9,'EFL2'!$B:$C,MATCH("HOME",'EFL2'!$B$1:$C$1,0),0),"")&amp;IFERROR(VLOOKUP(DN$2&amp;$A9,'UCL2'!$C:$F,MATCH("AWAY",'UCL2'!$C$1:$F$1,0),0),"")&amp;IFERROR(VLOOKUP(DN$2&amp;$A9,'UCL2'!$D:$E,MATCH("HOME",'UCL2'!$D$1:$E$1,0),0),"")&amp;IFERROR(VLOOKUP(DN$2&amp;$A9,'EU2'!$C:$F,MATCH("AWAY",'EU2'!$C$1:$F$1,0),0),"")&amp;IFERROR(VLOOKUP(DN$2&amp;$A9,'EU2'!$D:$E,MATCH("HOME",'EU2'!$D$1:$E$1,0),0),"")&amp;IFERROR(VLOOKUP(DN$2&amp;$A9,'EUC2'!$C:$F,MATCH("AWAY",'EUC2'!$C$1:$F$1,0),0),"")&amp;IFERROR(VLOOKUP(DN$2&amp;$A9,'EUC2'!$D:$E,MATCH("HOME",'EUC2'!$D$1:$E$1,0),0),"")</f>
        <v/>
      </c>
      <c r="DO9" s="25" t="str">
        <f>IFERROR(VLOOKUP(DO$2&amp;$B9,'FPL FIX2'!$N$1:$Q$400,MATCH("HOME",'FPL FIX2'!$N$1:$Q$1,0),0),"")&amp;IFERROR(VLOOKUP(DO$2&amp;$B9,'FPL FIX2'!$O$1:$P$400,MATCH("AWAY",'FPL FIX2'!$O$1:$P$1,0),0),"")&amp;IFERROR(VLOOKUP(DO$2&amp;$A9,'FA2'!$A:$D,MATCH("AWAY",'FA2'!$A$1:$D$1,0),0),"")&amp;IFERROR(VLOOKUP(DO$2&amp;$A9,'FA2'!$B:$C,MATCH("HOME",'FA2'!$B$1:$C$1,0),0),"")&amp;IFERROR(VLOOKUP(DO$2&amp;$A9,'EFL2'!$A:$D,MATCH("AWAY",'EFL2'!$A$1:$D$1,0),0),"")&amp;IFERROR(VLOOKUP(DO$2&amp;$A9,'EFL2'!$B:$C,MATCH("HOME",'EFL2'!$B$1:$C$1,0),0),"")&amp;IFERROR(VLOOKUP(DO$2&amp;$A9,'UCL2'!$C:$F,MATCH("AWAY",'UCL2'!$C$1:$F$1,0),0),"")&amp;IFERROR(VLOOKUP(DO$2&amp;$A9,'UCL2'!$D:$E,MATCH("HOME",'UCL2'!$D$1:$E$1,0),0),"")&amp;IFERROR(VLOOKUP(DO$2&amp;$A9,'EU2'!$C:$F,MATCH("AWAY",'EU2'!$C$1:$F$1,0),0),"")&amp;IFERROR(VLOOKUP(DO$2&amp;$A9,'EU2'!$D:$E,MATCH("HOME",'EU2'!$D$1:$E$1,0),0),"")&amp;IFERROR(VLOOKUP(DO$2&amp;$A9,'EUC2'!$C:$F,MATCH("AWAY",'EUC2'!$C$1:$F$1,0),0),"")&amp;IFERROR(VLOOKUP(DO$2&amp;$A9,'EUC2'!$D:$E,MATCH("HOME",'EUC2'!$D$1:$E$1,0),0),"")</f>
        <v/>
      </c>
      <c r="DP9" s="25" t="str">
        <f>IFERROR(VLOOKUP(DP$2&amp;$B9,'FPL FIX2'!$N$1:$Q$400,MATCH("HOME",'FPL FIX2'!$N$1:$Q$1,0),0),"")&amp;IFERROR(VLOOKUP(DP$2&amp;$B9,'FPL FIX2'!$O$1:$P$400,MATCH("AWAY",'FPL FIX2'!$O$1:$P$1,0),0),"")&amp;IFERROR(VLOOKUP(DP$2&amp;$A9,'FA2'!$A:$D,MATCH("AWAY",'FA2'!$A$1:$D$1,0),0),"")&amp;IFERROR(VLOOKUP(DP$2&amp;$A9,'FA2'!$B:$C,MATCH("HOME",'FA2'!$B$1:$C$1,0),0),"")&amp;IFERROR(VLOOKUP(DP$2&amp;$A9,'EFL2'!$A:$D,MATCH("AWAY",'EFL2'!$A$1:$D$1,0),0),"")&amp;IFERROR(VLOOKUP(DP$2&amp;$A9,'EFL2'!$B:$C,MATCH("HOME",'EFL2'!$B$1:$C$1,0),0),"")&amp;IFERROR(VLOOKUP(DP$2&amp;$A9,'UCL2'!$C:$F,MATCH("AWAY",'UCL2'!$C$1:$F$1,0),0),"")&amp;IFERROR(VLOOKUP(DP$2&amp;$A9,'UCL2'!$D:$E,MATCH("HOME",'UCL2'!$D$1:$E$1,0),0),"")&amp;IFERROR(VLOOKUP(DP$2&amp;$A9,'EU2'!$C:$F,MATCH("AWAY",'EU2'!$C$1:$F$1,0),0),"")&amp;IFERROR(VLOOKUP(DP$2&amp;$A9,'EU2'!$D:$E,MATCH("HOME",'EU2'!$D$1:$E$1,0),0),"")&amp;IFERROR(VLOOKUP(DP$2&amp;$A9,'EUC2'!$C:$F,MATCH("AWAY",'EUC2'!$C$1:$F$1,0),0),"")&amp;IFERROR(VLOOKUP(DP$2&amp;$A9,'EUC2'!$D:$E,MATCH("HOME",'EUC2'!$D$1:$E$1,0),0),"")</f>
        <v/>
      </c>
      <c r="DQ9" s="25" t="str">
        <f>IFERROR(VLOOKUP(DQ$2&amp;$B9,'FPL FIX2'!$N$1:$Q$400,MATCH("HOME",'FPL FIX2'!$N$1:$Q$1,0),0),"")&amp;IFERROR(VLOOKUP(DQ$2&amp;$B9,'FPL FIX2'!$O$1:$P$400,MATCH("AWAY",'FPL FIX2'!$O$1:$P$1,0),0),"")&amp;IFERROR(VLOOKUP(DQ$2&amp;$A9,'FA2'!$A:$D,MATCH("AWAY",'FA2'!$A$1:$D$1,0),0),"")&amp;IFERROR(VLOOKUP(DQ$2&amp;$A9,'FA2'!$B:$C,MATCH("HOME",'FA2'!$B$1:$C$1,0),0),"")&amp;IFERROR(VLOOKUP(DQ$2&amp;$A9,'EFL2'!$A:$D,MATCH("AWAY",'EFL2'!$A$1:$D$1,0),0),"")&amp;IFERROR(VLOOKUP(DQ$2&amp;$A9,'EFL2'!$B:$C,MATCH("HOME",'EFL2'!$B$1:$C$1,0),0),"")&amp;IFERROR(VLOOKUP(DQ$2&amp;$A9,'UCL2'!$C:$F,MATCH("AWAY",'UCL2'!$C$1:$F$1,0),0),"")&amp;IFERROR(VLOOKUP(DQ$2&amp;$A9,'UCL2'!$D:$E,MATCH("HOME",'UCL2'!$D$1:$E$1,0),0),"")&amp;IFERROR(VLOOKUP(DQ$2&amp;$A9,'EU2'!$C:$F,MATCH("AWAY",'EU2'!$C$1:$F$1,0),0),"")&amp;IFERROR(VLOOKUP(DQ$2&amp;$A9,'EU2'!$D:$E,MATCH("HOME",'EU2'!$D$1:$E$1,0),0),"")&amp;IFERROR(VLOOKUP(DQ$2&amp;$A9,'EUC2'!$C:$F,MATCH("AWAY",'EUC2'!$C$1:$F$1,0),0),"")&amp;IFERROR(VLOOKUP(DQ$2&amp;$A9,'EUC2'!$D:$E,MATCH("HOME",'EUC2'!$D$1:$E$1,0),0),"")</f>
        <v/>
      </c>
      <c r="DR9" s="25" t="str">
        <f>IFERROR(VLOOKUP(DR$2&amp;$B9,'FPL FIX2'!$N$1:$Q$400,MATCH("HOME",'FPL FIX2'!$N$1:$Q$1,0),0),"")&amp;IFERROR(VLOOKUP(DR$2&amp;$B9,'FPL FIX2'!$O$1:$P$400,MATCH("AWAY",'FPL FIX2'!$O$1:$P$1,0),0),"")&amp;IFERROR(VLOOKUP(DR$2&amp;$A9,'FA2'!$A:$D,MATCH("AWAY",'FA2'!$A$1:$D$1,0),0),"")&amp;IFERROR(VLOOKUP(DR$2&amp;$A9,'FA2'!$B:$C,MATCH("HOME",'FA2'!$B$1:$C$1,0),0),"")&amp;IFERROR(VLOOKUP(DR$2&amp;$A9,'EFL2'!$A:$D,MATCH("AWAY",'EFL2'!$A$1:$D$1,0),0),"")&amp;IFERROR(VLOOKUP(DR$2&amp;$A9,'EFL2'!$B:$C,MATCH("HOME",'EFL2'!$B$1:$C$1,0),0),"")&amp;IFERROR(VLOOKUP(DR$2&amp;$A9,'UCL2'!$C:$F,MATCH("AWAY",'UCL2'!$C$1:$F$1,0),0),"")&amp;IFERROR(VLOOKUP(DR$2&amp;$A9,'UCL2'!$D:$E,MATCH("HOME",'UCL2'!$D$1:$E$1,0),0),"")&amp;IFERROR(VLOOKUP(DR$2&amp;$A9,'EU2'!$C:$F,MATCH("AWAY",'EU2'!$C$1:$F$1,0),0),"")&amp;IFERROR(VLOOKUP(DR$2&amp;$A9,'EU2'!$D:$E,MATCH("HOME",'EU2'!$D$1:$E$1,0),0),"")&amp;IFERROR(VLOOKUP(DR$2&amp;$A9,'EUC2'!$C:$F,MATCH("AWAY",'EUC2'!$C$1:$F$1,0),0),"")&amp;IFERROR(VLOOKUP(DR$2&amp;$A9,'EUC2'!$D:$E,MATCH("HOME",'EUC2'!$D$1:$E$1,0),0),"")</f>
        <v/>
      </c>
      <c r="DS9" s="25" t="str">
        <f>IFERROR(VLOOKUP(DS$2&amp;$B9,'FPL FIX2'!$N$1:$Q$400,MATCH("HOME",'FPL FIX2'!$N$1:$Q$1,0),0),"")&amp;IFERROR(VLOOKUP(DS$2&amp;$B9,'FPL FIX2'!$O$1:$P$400,MATCH("AWAY",'FPL FIX2'!$O$1:$P$1,0),0),"")&amp;IFERROR(VLOOKUP(DS$2&amp;$A9,'FA2'!$A:$D,MATCH("AWAY",'FA2'!$A$1:$D$1,0),0),"")&amp;IFERROR(VLOOKUP(DS$2&amp;$A9,'FA2'!$B:$C,MATCH("HOME",'FA2'!$B$1:$C$1,0),0),"")&amp;IFERROR(VLOOKUP(DS$2&amp;$A9,'EFL2'!$A:$D,MATCH("AWAY",'EFL2'!$A$1:$D$1,0),0),"")&amp;IFERROR(VLOOKUP(DS$2&amp;$A9,'EFL2'!$B:$C,MATCH("HOME",'EFL2'!$B$1:$C$1,0),0),"")&amp;IFERROR(VLOOKUP(DS$2&amp;$A9,'UCL2'!$C:$F,MATCH("AWAY",'UCL2'!$C$1:$F$1,0),0),"")&amp;IFERROR(VLOOKUP(DS$2&amp;$A9,'UCL2'!$D:$E,MATCH("HOME",'UCL2'!$D$1:$E$1,0),0),"")&amp;IFERROR(VLOOKUP(DS$2&amp;$A9,'EU2'!$C:$F,MATCH("AWAY",'EU2'!$C$1:$F$1,0),0),"")&amp;IFERROR(VLOOKUP(DS$2&amp;$A9,'EU2'!$D:$E,MATCH("HOME",'EU2'!$D$1:$E$1,0),0),"")&amp;IFERROR(VLOOKUP(DS$2&amp;$A9,'EUC2'!$C:$F,MATCH("AWAY",'EUC2'!$C$1:$F$1,0),0),"")&amp;IFERROR(VLOOKUP(DS$2&amp;$A9,'EUC2'!$D:$E,MATCH("HOME",'EUC2'!$D$1:$E$1,0),0),"")</f>
        <v/>
      </c>
      <c r="DT9" s="25" t="str">
        <f>IFERROR(VLOOKUP(DT$2&amp;$B9,'FPL FIX2'!$N$1:$Q$400,MATCH("HOME",'FPL FIX2'!$N$1:$Q$1,0),0),"")&amp;IFERROR(VLOOKUP(DT$2&amp;$B9,'FPL FIX2'!$O$1:$P$400,MATCH("AWAY",'FPL FIX2'!$O$1:$P$1,0),0),"")&amp;IFERROR(VLOOKUP(DT$2&amp;$A9,'FA2'!$A:$D,MATCH("AWAY",'FA2'!$A$1:$D$1,0),0),"")&amp;IFERROR(VLOOKUP(DT$2&amp;$A9,'FA2'!$B:$C,MATCH("HOME",'FA2'!$B$1:$C$1,0),0),"")&amp;IFERROR(VLOOKUP(DT$2&amp;$A9,'EFL2'!$A:$D,MATCH("AWAY",'EFL2'!$A$1:$D$1,0),0),"")&amp;IFERROR(VLOOKUP(DT$2&amp;$A9,'EFL2'!$B:$C,MATCH("HOME",'EFL2'!$B$1:$C$1,0),0),"")&amp;IFERROR(VLOOKUP(DT$2&amp;$A9,'UCL2'!$C:$F,MATCH("AWAY",'UCL2'!$C$1:$F$1,0),0),"")&amp;IFERROR(VLOOKUP(DT$2&amp;$A9,'UCL2'!$D:$E,MATCH("HOME",'UCL2'!$D$1:$E$1,0),0),"")&amp;IFERROR(VLOOKUP(DT$2&amp;$A9,'EU2'!$C:$F,MATCH("AWAY",'EU2'!$C$1:$F$1,0),0),"")&amp;IFERROR(VLOOKUP(DT$2&amp;$A9,'EU2'!$D:$E,MATCH("HOME",'EU2'!$D$1:$E$1,0),0),"")&amp;IFERROR(VLOOKUP(DT$2&amp;$A9,'EUC2'!$C:$F,MATCH("AWAY",'EUC2'!$C$1:$F$1,0),0),"")&amp;IFERROR(VLOOKUP(DT$2&amp;$A9,'EUC2'!$D:$E,MATCH("HOME",'EUC2'!$D$1:$E$1,0),0),"")</f>
        <v/>
      </c>
      <c r="DU9" s="25" t="str">
        <f>IFERROR(VLOOKUP(DU$2&amp;$B9,'FPL FIX2'!$N$1:$Q$400,MATCH("HOME",'FPL FIX2'!$N$1:$Q$1,0),0),"")&amp;IFERROR(VLOOKUP(DU$2&amp;$B9,'FPL FIX2'!$O$1:$P$400,MATCH("AWAY",'FPL FIX2'!$O$1:$P$1,0),0),"")&amp;IFERROR(VLOOKUP(DU$2&amp;$A9,'FA2'!$A:$D,MATCH("AWAY",'FA2'!$A$1:$D$1,0),0),"")&amp;IFERROR(VLOOKUP(DU$2&amp;$A9,'FA2'!$B:$C,MATCH("HOME",'FA2'!$B$1:$C$1,0),0),"")&amp;IFERROR(VLOOKUP(DU$2&amp;$A9,'EFL2'!$A:$D,MATCH("AWAY",'EFL2'!$A$1:$D$1,0),0),"")&amp;IFERROR(VLOOKUP(DU$2&amp;$A9,'EFL2'!$B:$C,MATCH("HOME",'EFL2'!$B$1:$C$1,0),0),"")&amp;IFERROR(VLOOKUP(DU$2&amp;$A9,'UCL2'!$C:$F,MATCH("AWAY",'UCL2'!$C$1:$F$1,0),0),"")&amp;IFERROR(VLOOKUP(DU$2&amp;$A9,'UCL2'!$D:$E,MATCH("HOME",'UCL2'!$D$1:$E$1,0),0),"")&amp;IFERROR(VLOOKUP(DU$2&amp;$A9,'EU2'!$C:$F,MATCH("AWAY",'EU2'!$C$1:$F$1,0),0),"")&amp;IFERROR(VLOOKUP(DU$2&amp;$A9,'EU2'!$D:$E,MATCH("HOME",'EU2'!$D$1:$E$1,0),0),"")&amp;IFERROR(VLOOKUP(DU$2&amp;$A9,'EUC2'!$C:$F,MATCH("AWAY",'EUC2'!$C$1:$F$1,0),0),"")&amp;IFERROR(VLOOKUP(DU$2&amp;$A9,'EUC2'!$D:$E,MATCH("HOME",'EUC2'!$D$1:$E$1,0),0),"")</f>
        <v/>
      </c>
      <c r="DV9" s="25" t="str">
        <f>IFERROR(VLOOKUP(DV$2&amp;$B9,'FPL FIX2'!$N$1:$Q$400,MATCH("HOME",'FPL FIX2'!$N$1:$Q$1,0),0),"")&amp;IFERROR(VLOOKUP(DV$2&amp;$B9,'FPL FIX2'!$O$1:$P$400,MATCH("AWAY",'FPL FIX2'!$O$1:$P$1,0),0),"")&amp;IFERROR(VLOOKUP(DV$2&amp;$A9,'FA2'!$A:$D,MATCH("AWAY",'FA2'!$A$1:$D$1,0),0),"")&amp;IFERROR(VLOOKUP(DV$2&amp;$A9,'FA2'!$B:$C,MATCH("HOME",'FA2'!$B$1:$C$1,0),0),"")&amp;IFERROR(VLOOKUP(DV$2&amp;$A9,'EFL2'!$A:$D,MATCH("AWAY",'EFL2'!$A$1:$D$1,0),0),"")&amp;IFERROR(VLOOKUP(DV$2&amp;$A9,'EFL2'!$B:$C,MATCH("HOME",'EFL2'!$B$1:$C$1,0),0),"")&amp;IFERROR(VLOOKUP(DV$2&amp;$A9,'UCL2'!$C:$F,MATCH("AWAY",'UCL2'!$C$1:$F$1,0),0),"")&amp;IFERROR(VLOOKUP(DV$2&amp;$A9,'UCL2'!$D:$E,MATCH("HOME",'UCL2'!$D$1:$E$1,0),0),"")&amp;IFERROR(VLOOKUP(DV$2&amp;$A9,'EU2'!$C:$F,MATCH("AWAY",'EU2'!$C$1:$F$1,0),0),"")&amp;IFERROR(VLOOKUP(DV$2&amp;$A9,'EU2'!$D:$E,MATCH("HOME",'EU2'!$D$1:$E$1,0),0),"")&amp;IFERROR(VLOOKUP(DV$2&amp;$A9,'EUC2'!$C:$F,MATCH("AWAY",'EUC2'!$C$1:$F$1,0),0),"")&amp;IFERROR(VLOOKUP(DV$2&amp;$A9,'EUC2'!$D:$E,MATCH("HOME",'EUC2'!$D$1:$E$1,0),0),"")</f>
        <v/>
      </c>
      <c r="DW9" s="25" t="str">
        <f>IFERROR(VLOOKUP(DW$2&amp;$B9,'FPL FIX2'!$N$1:$Q$400,MATCH("HOME",'FPL FIX2'!$N$1:$Q$1,0),0),"")&amp;IFERROR(VLOOKUP(DW$2&amp;$B9,'FPL FIX2'!$O$1:$P$400,MATCH("AWAY",'FPL FIX2'!$O$1:$P$1,0),0),"")&amp;IFERROR(VLOOKUP(DW$2&amp;$A9,'FA2'!$A:$D,MATCH("AWAY",'FA2'!$A$1:$D$1,0),0),"")&amp;IFERROR(VLOOKUP(DW$2&amp;$A9,'FA2'!$B:$C,MATCH("HOME",'FA2'!$B$1:$C$1,0),0),"")&amp;IFERROR(VLOOKUP(DW$2&amp;$A9,'EFL2'!$A:$D,MATCH("AWAY",'EFL2'!$A$1:$D$1,0),0),"")&amp;IFERROR(VLOOKUP(DW$2&amp;$A9,'EFL2'!$B:$C,MATCH("HOME",'EFL2'!$B$1:$C$1,0),0),"")&amp;IFERROR(VLOOKUP(DW$2&amp;$A9,'UCL2'!$C:$F,MATCH("AWAY",'UCL2'!$C$1:$F$1,0),0),"")&amp;IFERROR(VLOOKUP(DW$2&amp;$A9,'UCL2'!$D:$E,MATCH("HOME",'UCL2'!$D$1:$E$1,0),0),"")&amp;IFERROR(VLOOKUP(DW$2&amp;$A9,'EU2'!$C:$F,MATCH("AWAY",'EU2'!$C$1:$F$1,0),0),"")&amp;IFERROR(VLOOKUP(DW$2&amp;$A9,'EU2'!$D:$E,MATCH("HOME",'EU2'!$D$1:$E$1,0),0),"")&amp;IFERROR(VLOOKUP(DW$2&amp;$A9,'EUC2'!$C:$F,MATCH("AWAY",'EUC2'!$C$1:$F$1,0),0),"")&amp;IFERROR(VLOOKUP(DW$2&amp;$A9,'EUC2'!$D:$E,MATCH("HOME",'EUC2'!$D$1:$E$1,0),0),"")</f>
        <v/>
      </c>
      <c r="DX9" s="25" t="str">
        <f>IFERROR(VLOOKUP(DX$2&amp;$B9,'FPL FIX2'!$N$1:$Q$400,MATCH("HOME",'FPL FIX2'!$N$1:$Q$1,0),0),"")&amp;IFERROR(VLOOKUP(DX$2&amp;$B9,'FPL FIX2'!$O$1:$P$400,MATCH("AWAY",'FPL FIX2'!$O$1:$P$1,0),0),"")&amp;IFERROR(VLOOKUP(DX$2&amp;$A9,'FA2'!$A:$D,MATCH("AWAY",'FA2'!$A$1:$D$1,0),0),"")&amp;IFERROR(VLOOKUP(DX$2&amp;$A9,'FA2'!$B:$C,MATCH("HOME",'FA2'!$B$1:$C$1,0),0),"")&amp;IFERROR(VLOOKUP(DX$2&amp;$A9,'EFL2'!$A:$D,MATCH("AWAY",'EFL2'!$A$1:$D$1,0),0),"")&amp;IFERROR(VLOOKUP(DX$2&amp;$A9,'EFL2'!$B:$C,MATCH("HOME",'EFL2'!$B$1:$C$1,0),0),"")&amp;IFERROR(VLOOKUP(DX$2&amp;$A9,'UCL2'!$C:$F,MATCH("AWAY",'UCL2'!$C$1:$F$1,0),0),"")&amp;IFERROR(VLOOKUP(DX$2&amp;$A9,'UCL2'!$D:$E,MATCH("HOME",'UCL2'!$D$1:$E$1,0),0),"")&amp;IFERROR(VLOOKUP(DX$2&amp;$A9,'EU2'!$C:$F,MATCH("AWAY",'EU2'!$C$1:$F$1,0),0),"")&amp;IFERROR(VLOOKUP(DX$2&amp;$A9,'EU2'!$D:$E,MATCH("HOME",'EU2'!$D$1:$E$1,0),0),"")&amp;IFERROR(VLOOKUP(DX$2&amp;$A9,'EUC2'!$C:$F,MATCH("AWAY",'EUC2'!$C$1:$F$1,0),0),"")&amp;IFERROR(VLOOKUP(DX$2&amp;$A9,'EUC2'!$D:$E,MATCH("HOME",'EUC2'!$D$1:$E$1,0),0),"")</f>
        <v/>
      </c>
      <c r="DY9" s="25" t="str">
        <f>IFERROR(VLOOKUP(DY$2&amp;$B9,'FPL FIX2'!$N$1:$Q$400,MATCH("HOME",'FPL FIX2'!$N$1:$Q$1,0),0),"")&amp;IFERROR(VLOOKUP(DY$2&amp;$B9,'FPL FIX2'!$O$1:$P$400,MATCH("AWAY",'FPL FIX2'!$O$1:$P$1,0),0),"")&amp;IFERROR(VLOOKUP(DY$2&amp;$A9,'FA2'!$A:$D,MATCH("AWAY",'FA2'!$A$1:$D$1,0),0),"")&amp;IFERROR(VLOOKUP(DY$2&amp;$A9,'FA2'!$B:$C,MATCH("HOME",'FA2'!$B$1:$C$1,0),0),"")&amp;IFERROR(VLOOKUP(DY$2&amp;$A9,'EFL2'!$A:$D,MATCH("AWAY",'EFL2'!$A$1:$D$1,0),0),"")&amp;IFERROR(VLOOKUP(DY$2&amp;$A9,'EFL2'!$B:$C,MATCH("HOME",'EFL2'!$B$1:$C$1,0),0),"")&amp;IFERROR(VLOOKUP(DY$2&amp;$A9,'UCL2'!$C:$F,MATCH("AWAY",'UCL2'!$C$1:$F$1,0),0),"")&amp;IFERROR(VLOOKUP(DY$2&amp;$A9,'UCL2'!$D:$E,MATCH("HOME",'UCL2'!$D$1:$E$1,0),0),"")&amp;IFERROR(VLOOKUP(DY$2&amp;$A9,'EU2'!$C:$F,MATCH("AWAY",'EU2'!$C$1:$F$1,0),0),"")&amp;IFERROR(VLOOKUP(DY$2&amp;$A9,'EU2'!$D:$E,MATCH("HOME",'EU2'!$D$1:$E$1,0),0),"")&amp;IFERROR(VLOOKUP(DY$2&amp;$A9,'EUC2'!$C:$F,MATCH("AWAY",'EUC2'!$C$1:$F$1,0),0),"")&amp;IFERROR(VLOOKUP(DY$2&amp;$A9,'EUC2'!$D:$E,MATCH("HOME",'EUC2'!$D$1:$E$1,0),0),"")</f>
        <v/>
      </c>
      <c r="DZ9" s="25" t="str">
        <f>IFERROR(VLOOKUP(DZ$2&amp;$B9,'FPL FIX2'!$N$1:$Q$400,MATCH("HOME",'FPL FIX2'!$N$1:$Q$1,0),0),"")&amp;IFERROR(VLOOKUP(DZ$2&amp;$B9,'FPL FIX2'!$O$1:$P$400,MATCH("AWAY",'FPL FIX2'!$O$1:$P$1,0),0),"")&amp;IFERROR(VLOOKUP(DZ$2&amp;$A9,'FA2'!$A:$D,MATCH("AWAY",'FA2'!$A$1:$D$1,0),0),"")&amp;IFERROR(VLOOKUP(DZ$2&amp;$A9,'FA2'!$B:$C,MATCH("HOME",'FA2'!$B$1:$C$1,0),0),"")&amp;IFERROR(VLOOKUP(DZ$2&amp;$A9,'EFL2'!$A:$D,MATCH("AWAY",'EFL2'!$A$1:$D$1,0),0),"")&amp;IFERROR(VLOOKUP(DZ$2&amp;$A9,'EFL2'!$B:$C,MATCH("HOME",'EFL2'!$B$1:$C$1,0),0),"")&amp;IFERROR(VLOOKUP(DZ$2&amp;$A9,'UCL2'!$C:$F,MATCH("AWAY",'UCL2'!$C$1:$F$1,0),0),"")&amp;IFERROR(VLOOKUP(DZ$2&amp;$A9,'UCL2'!$D:$E,MATCH("HOME",'UCL2'!$D$1:$E$1,0),0),"")&amp;IFERROR(VLOOKUP(DZ$2&amp;$A9,'EU2'!$C:$F,MATCH("AWAY",'EU2'!$C$1:$F$1,0),0),"")&amp;IFERROR(VLOOKUP(DZ$2&amp;$A9,'EU2'!$D:$E,MATCH("HOME",'EU2'!$D$1:$E$1,0),0),"")&amp;IFERROR(VLOOKUP(DZ$2&amp;$A9,'EUC2'!$C:$F,MATCH("AWAY",'EUC2'!$C$1:$F$1,0),0),"")&amp;IFERROR(VLOOKUP(DZ$2&amp;$A9,'EUC2'!$D:$E,MATCH("HOME",'EUC2'!$D$1:$E$1,0),0),"")</f>
        <v/>
      </c>
      <c r="EA9" s="25" t="str">
        <f>IFERROR(VLOOKUP(EA$2&amp;$B9,'FPL FIX2'!$N$1:$Q$400,MATCH("HOME",'FPL FIX2'!$N$1:$Q$1,0),0),"")&amp;IFERROR(VLOOKUP(EA$2&amp;$B9,'FPL FIX2'!$O$1:$P$400,MATCH("AWAY",'FPL FIX2'!$O$1:$P$1,0),0),"")&amp;IFERROR(VLOOKUP(EA$2&amp;$A9,'FA2'!$A:$D,MATCH("AWAY",'FA2'!$A$1:$D$1,0),0),"")&amp;IFERROR(VLOOKUP(EA$2&amp;$A9,'FA2'!$B:$C,MATCH("HOME",'FA2'!$B$1:$C$1,0),0),"")&amp;IFERROR(VLOOKUP(EA$2&amp;$A9,'EFL2'!$A:$D,MATCH("AWAY",'EFL2'!$A$1:$D$1,0),0),"")&amp;IFERROR(VLOOKUP(EA$2&amp;$A9,'EFL2'!$B:$C,MATCH("HOME",'EFL2'!$B$1:$C$1,0),0),"")&amp;IFERROR(VLOOKUP(EA$2&amp;$A9,'UCL2'!$C:$F,MATCH("AWAY",'UCL2'!$C$1:$F$1,0),0),"")&amp;IFERROR(VLOOKUP(EA$2&amp;$A9,'UCL2'!$D:$E,MATCH("HOME",'UCL2'!$D$1:$E$1,0),0),"")&amp;IFERROR(VLOOKUP(EA$2&amp;$A9,'EU2'!$C:$F,MATCH("AWAY",'EU2'!$C$1:$F$1,0),0),"")&amp;IFERROR(VLOOKUP(EA$2&amp;$A9,'EU2'!$D:$E,MATCH("HOME",'EU2'!$D$1:$E$1,0),0),"")&amp;IFERROR(VLOOKUP(EA$2&amp;$A9,'EUC2'!$C:$F,MATCH("AWAY",'EUC2'!$C$1:$F$1,0),0),"")&amp;IFERROR(VLOOKUP(EA$2&amp;$A9,'EUC2'!$D:$E,MATCH("HOME",'EUC2'!$D$1:$E$1,0),0),"")</f>
        <v/>
      </c>
      <c r="EB9" s="25" t="str">
        <f>IFERROR(VLOOKUP(EB$2&amp;$B9,'FPL FIX2'!$N$1:$Q$400,MATCH("HOME",'FPL FIX2'!$N$1:$Q$1,0),0),"")&amp;IFERROR(VLOOKUP(EB$2&amp;$B9,'FPL FIX2'!$O$1:$P$400,MATCH("AWAY",'FPL FIX2'!$O$1:$P$1,0),0),"")&amp;IFERROR(VLOOKUP(EB$2&amp;$A9,'FA2'!$A:$D,MATCH("AWAY",'FA2'!$A$1:$D$1,0),0),"")&amp;IFERROR(VLOOKUP(EB$2&amp;$A9,'FA2'!$B:$C,MATCH("HOME",'FA2'!$B$1:$C$1,0),0),"")&amp;IFERROR(VLOOKUP(EB$2&amp;$A9,'EFL2'!$A:$D,MATCH("AWAY",'EFL2'!$A$1:$D$1,0),0),"")&amp;IFERROR(VLOOKUP(EB$2&amp;$A9,'EFL2'!$B:$C,MATCH("HOME",'EFL2'!$B$1:$C$1,0),0),"")&amp;IFERROR(VLOOKUP(EB$2&amp;$A9,'UCL2'!$C:$F,MATCH("AWAY",'UCL2'!$C$1:$F$1,0),0),"")&amp;IFERROR(VLOOKUP(EB$2&amp;$A9,'UCL2'!$D:$E,MATCH("HOME",'UCL2'!$D$1:$E$1,0),0),"")&amp;IFERROR(VLOOKUP(EB$2&amp;$A9,'EU2'!$C:$F,MATCH("AWAY",'EU2'!$C$1:$F$1,0),0),"")&amp;IFERROR(VLOOKUP(EB$2&amp;$A9,'EU2'!$D:$E,MATCH("HOME",'EU2'!$D$1:$E$1,0),0),"")&amp;IFERROR(VLOOKUP(EB$2&amp;$A9,'EUC2'!$C:$F,MATCH("AWAY",'EUC2'!$C$1:$F$1,0),0),"")&amp;IFERROR(VLOOKUP(EB$2&amp;$A9,'EUC2'!$D:$E,MATCH("HOME",'EUC2'!$D$1:$E$1,0),0),"")</f>
        <v/>
      </c>
      <c r="EC9" s="25" t="str">
        <f>IFERROR(VLOOKUP(EC$2&amp;$B9,'FPL FIX2'!$N$1:$Q$400,MATCH("HOME",'FPL FIX2'!$N$1:$Q$1,0),0),"")&amp;IFERROR(VLOOKUP(EC$2&amp;$B9,'FPL FIX2'!$O$1:$P$400,MATCH("AWAY",'FPL FIX2'!$O$1:$P$1,0),0),"")&amp;IFERROR(VLOOKUP(EC$2&amp;$A9,'FA2'!$A:$D,MATCH("AWAY",'FA2'!$A$1:$D$1,0),0),"")&amp;IFERROR(VLOOKUP(EC$2&amp;$A9,'FA2'!$B:$C,MATCH("HOME",'FA2'!$B$1:$C$1,0),0),"")&amp;IFERROR(VLOOKUP(EC$2&amp;$A9,'EFL2'!$A:$D,MATCH("AWAY",'EFL2'!$A$1:$D$1,0),0),"")&amp;IFERROR(VLOOKUP(EC$2&amp;$A9,'EFL2'!$B:$C,MATCH("HOME",'EFL2'!$B$1:$C$1,0),0),"")&amp;IFERROR(VLOOKUP(EC$2&amp;$A9,'UCL2'!$C:$F,MATCH("AWAY",'UCL2'!$C$1:$F$1,0),0),"")&amp;IFERROR(VLOOKUP(EC$2&amp;$A9,'UCL2'!$D:$E,MATCH("HOME",'UCL2'!$D$1:$E$1,0),0),"")&amp;IFERROR(VLOOKUP(EC$2&amp;$A9,'EU2'!$C:$F,MATCH("AWAY",'EU2'!$C$1:$F$1,0),0),"")&amp;IFERROR(VLOOKUP(EC$2&amp;$A9,'EU2'!$D:$E,MATCH("HOME",'EU2'!$D$1:$E$1,0),0),"")&amp;IFERROR(VLOOKUP(EC$2&amp;$A9,'EUC2'!$C:$F,MATCH("AWAY",'EUC2'!$C$1:$F$1,0),0),"")&amp;IFERROR(VLOOKUP(EC$2&amp;$A9,'EUC2'!$D:$E,MATCH("HOME",'EUC2'!$D$1:$E$1,0),0),"")</f>
        <v/>
      </c>
      <c r="ED9" s="25" t="str">
        <f>IFERROR(VLOOKUP(ED$2&amp;$B9,'FPL FIX2'!$N$1:$Q$400,MATCH("HOME",'FPL FIX2'!$N$1:$Q$1,0),0),"")&amp;IFERROR(VLOOKUP(ED$2&amp;$B9,'FPL FIX2'!$O$1:$P$400,MATCH("AWAY",'FPL FIX2'!$O$1:$P$1,0),0),"")&amp;IFERROR(VLOOKUP(ED$2&amp;$A9,'FA2'!$A:$D,MATCH("AWAY",'FA2'!$A$1:$D$1,0),0),"")&amp;IFERROR(VLOOKUP(ED$2&amp;$A9,'FA2'!$B:$C,MATCH("HOME",'FA2'!$B$1:$C$1,0),0),"")&amp;IFERROR(VLOOKUP(ED$2&amp;$A9,'EFL2'!$A:$D,MATCH("AWAY",'EFL2'!$A$1:$D$1,0),0),"")&amp;IFERROR(VLOOKUP(ED$2&amp;$A9,'EFL2'!$B:$C,MATCH("HOME",'EFL2'!$B$1:$C$1,0),0),"")&amp;IFERROR(VLOOKUP(ED$2&amp;$A9,'UCL2'!$C:$F,MATCH("AWAY",'UCL2'!$C$1:$F$1,0),0),"")&amp;IFERROR(VLOOKUP(ED$2&amp;$A9,'UCL2'!$D:$E,MATCH("HOME",'UCL2'!$D$1:$E$1,0),0),"")&amp;IFERROR(VLOOKUP(ED$2&amp;$A9,'EU2'!$C:$F,MATCH("AWAY",'EU2'!$C$1:$F$1,0),0),"")&amp;IFERROR(VLOOKUP(ED$2&amp;$A9,'EU2'!$D:$E,MATCH("HOME",'EU2'!$D$1:$E$1,0),0),"")&amp;IFERROR(VLOOKUP(ED$2&amp;$A9,'EUC2'!$C:$F,MATCH("AWAY",'EUC2'!$C$1:$F$1,0),0),"")&amp;IFERROR(VLOOKUP(ED$2&amp;$A9,'EUC2'!$D:$E,MATCH("HOME",'EUC2'!$D$1:$E$1,0),0),"")</f>
        <v/>
      </c>
      <c r="EE9" s="25" t="str">
        <f>IFERROR(VLOOKUP(EE$2&amp;$B9,'FPL FIX2'!$N$1:$Q$400,MATCH("HOME",'FPL FIX2'!$N$1:$Q$1,0),0),"")&amp;IFERROR(VLOOKUP(EE$2&amp;$B9,'FPL FIX2'!$O$1:$P$400,MATCH("AWAY",'FPL FIX2'!$O$1:$P$1,0),0),"")&amp;IFERROR(VLOOKUP(EE$2&amp;$A9,'FA2'!$A:$D,MATCH("AWAY",'FA2'!$A$1:$D$1,0),0),"")&amp;IFERROR(VLOOKUP(EE$2&amp;$A9,'FA2'!$B:$C,MATCH("HOME",'FA2'!$B$1:$C$1,0),0),"")&amp;IFERROR(VLOOKUP(EE$2&amp;$A9,'EFL2'!$A:$D,MATCH("AWAY",'EFL2'!$A$1:$D$1,0),0),"")&amp;IFERROR(VLOOKUP(EE$2&amp;$A9,'EFL2'!$B:$C,MATCH("HOME",'EFL2'!$B$1:$C$1,0),0),"")&amp;IFERROR(VLOOKUP(EE$2&amp;$A9,'UCL2'!$C:$F,MATCH("AWAY",'UCL2'!$C$1:$F$1,0),0),"")&amp;IFERROR(VLOOKUP(EE$2&amp;$A9,'UCL2'!$D:$E,MATCH("HOME",'UCL2'!$D$1:$E$1,0),0),"")&amp;IFERROR(VLOOKUP(EE$2&amp;$A9,'EU2'!$C:$F,MATCH("AWAY",'EU2'!$C$1:$F$1,0),0),"")&amp;IFERROR(VLOOKUP(EE$2&amp;$A9,'EU2'!$D:$E,MATCH("HOME",'EU2'!$D$1:$E$1,0),0),"")&amp;IFERROR(VLOOKUP(EE$2&amp;$A9,'EUC2'!$C:$F,MATCH("AWAY",'EUC2'!$C$1:$F$1,0),0),"")&amp;IFERROR(VLOOKUP(EE$2&amp;$A9,'EUC2'!$D:$E,MATCH("HOME",'EUC2'!$D$1:$E$1,0),0),"")</f>
        <v/>
      </c>
      <c r="EF9" s="25" t="str">
        <f>IFERROR(VLOOKUP(EF$2&amp;$B9,'FPL FIX2'!$N$1:$Q$400,MATCH("HOME",'FPL FIX2'!$N$1:$Q$1,0),0),"")&amp;IFERROR(VLOOKUP(EF$2&amp;$B9,'FPL FIX2'!$O$1:$P$400,MATCH("AWAY",'FPL FIX2'!$O$1:$P$1,0),0),"")&amp;IFERROR(VLOOKUP(EF$2&amp;$A9,'FA2'!$A:$D,MATCH("AWAY",'FA2'!$A$1:$D$1,0),0),"")&amp;IFERROR(VLOOKUP(EF$2&amp;$A9,'FA2'!$B:$C,MATCH("HOME",'FA2'!$B$1:$C$1,0),0),"")&amp;IFERROR(VLOOKUP(EF$2&amp;$A9,'EFL2'!$A:$D,MATCH("AWAY",'EFL2'!$A$1:$D$1,0),0),"")&amp;IFERROR(VLOOKUP(EF$2&amp;$A9,'EFL2'!$B:$C,MATCH("HOME",'EFL2'!$B$1:$C$1,0),0),"")&amp;IFERROR(VLOOKUP(EF$2&amp;$A9,'UCL2'!$C:$F,MATCH("AWAY",'UCL2'!$C$1:$F$1,0),0),"")&amp;IFERROR(VLOOKUP(EF$2&amp;$A9,'UCL2'!$D:$E,MATCH("HOME",'UCL2'!$D$1:$E$1,0),0),"")&amp;IFERROR(VLOOKUP(EF$2&amp;$A9,'EU2'!$C:$F,MATCH("AWAY",'EU2'!$C$1:$F$1,0),0),"")&amp;IFERROR(VLOOKUP(EF$2&amp;$A9,'EU2'!$D:$E,MATCH("HOME",'EU2'!$D$1:$E$1,0),0),"")&amp;IFERROR(VLOOKUP(EF$2&amp;$A9,'EUC2'!$C:$F,MATCH("AWAY",'EUC2'!$C$1:$F$1,0),0),"")&amp;IFERROR(VLOOKUP(EF$2&amp;$A9,'EUC2'!$D:$E,MATCH("HOME",'EUC2'!$D$1:$E$1,0),0),"")</f>
        <v/>
      </c>
      <c r="EG9" s="25" t="str">
        <f>IFERROR(VLOOKUP(EG$2&amp;$B9,'FPL FIX2'!$N$1:$Q$400,MATCH("HOME",'FPL FIX2'!$N$1:$Q$1,0),0),"")&amp;IFERROR(VLOOKUP(EG$2&amp;$B9,'FPL FIX2'!$O$1:$P$400,MATCH("AWAY",'FPL FIX2'!$O$1:$P$1,0),0),"")&amp;IFERROR(VLOOKUP(EG$2&amp;$A9,'FA2'!$A:$D,MATCH("AWAY",'FA2'!$A$1:$D$1,0),0),"")&amp;IFERROR(VLOOKUP(EG$2&amp;$A9,'FA2'!$B:$C,MATCH("HOME",'FA2'!$B$1:$C$1,0),0),"")&amp;IFERROR(VLOOKUP(EG$2&amp;$A9,'EFL2'!$A:$D,MATCH("AWAY",'EFL2'!$A$1:$D$1,0),0),"")&amp;IFERROR(VLOOKUP(EG$2&amp;$A9,'EFL2'!$B:$C,MATCH("HOME",'EFL2'!$B$1:$C$1,0),0),"")&amp;IFERROR(VLOOKUP(EG$2&amp;$A9,'UCL2'!$C:$F,MATCH("AWAY",'UCL2'!$C$1:$F$1,0),0),"")&amp;IFERROR(VLOOKUP(EG$2&amp;$A9,'UCL2'!$D:$E,MATCH("HOME",'UCL2'!$D$1:$E$1,0),0),"")&amp;IFERROR(VLOOKUP(EG$2&amp;$A9,'EU2'!$C:$F,MATCH("AWAY",'EU2'!$C$1:$F$1,0),0),"")&amp;IFERROR(VLOOKUP(EG$2&amp;$A9,'EU2'!$D:$E,MATCH("HOME",'EU2'!$D$1:$E$1,0),0),"")&amp;IFERROR(VLOOKUP(EG$2&amp;$A9,'EUC2'!$C:$F,MATCH("AWAY",'EUC2'!$C$1:$F$1,0),0),"")&amp;IFERROR(VLOOKUP(EG$2&amp;$A9,'EUC2'!$D:$E,MATCH("HOME",'EUC2'!$D$1:$E$1,0),0),"")</f>
        <v/>
      </c>
      <c r="EH9" s="25" t="str">
        <f>IFERROR(VLOOKUP(EH$2&amp;$B9,'FPL FIX2'!$N$1:$Q$400,MATCH("HOME",'FPL FIX2'!$N$1:$Q$1,0),0),"")&amp;IFERROR(VLOOKUP(EH$2&amp;$B9,'FPL FIX2'!$O$1:$P$400,MATCH("AWAY",'FPL FIX2'!$O$1:$P$1,0),0),"")&amp;IFERROR(VLOOKUP(EH$2&amp;$A9,'FA2'!$A:$D,MATCH("AWAY",'FA2'!$A$1:$D$1,0),0),"")&amp;IFERROR(VLOOKUP(EH$2&amp;$A9,'FA2'!$B:$C,MATCH("HOME",'FA2'!$B$1:$C$1,0),0),"")&amp;IFERROR(VLOOKUP(EH$2&amp;$A9,'EFL2'!$A:$D,MATCH("AWAY",'EFL2'!$A$1:$D$1,0),0),"")&amp;IFERROR(VLOOKUP(EH$2&amp;$A9,'EFL2'!$B:$C,MATCH("HOME",'EFL2'!$B$1:$C$1,0),0),"")&amp;IFERROR(VLOOKUP(EH$2&amp;$A9,'UCL2'!$C:$F,MATCH("AWAY",'UCL2'!$C$1:$F$1,0),0),"")&amp;IFERROR(VLOOKUP(EH$2&amp;$A9,'UCL2'!$D:$E,MATCH("HOME",'UCL2'!$D$1:$E$1,0),0),"")&amp;IFERROR(VLOOKUP(EH$2&amp;$A9,'EU2'!$C:$F,MATCH("AWAY",'EU2'!$C$1:$F$1,0),0),"")&amp;IFERROR(VLOOKUP(EH$2&amp;$A9,'EU2'!$D:$E,MATCH("HOME",'EU2'!$D$1:$E$1,0),0),"")&amp;IFERROR(VLOOKUP(EH$2&amp;$A9,'EUC2'!$C:$F,MATCH("AWAY",'EUC2'!$C$1:$F$1,0),0),"")&amp;IFERROR(VLOOKUP(EH$2&amp;$A9,'EUC2'!$D:$E,MATCH("HOME",'EUC2'!$D$1:$E$1,0),0),"")</f>
        <v/>
      </c>
      <c r="EI9" s="25" t="str">
        <f>IFERROR(VLOOKUP(EI$2&amp;$B9,'FPL FIX2'!$N$1:$Q$400,MATCH("HOME",'FPL FIX2'!$N$1:$Q$1,0),0),"")&amp;IFERROR(VLOOKUP(EI$2&amp;$B9,'FPL FIX2'!$O$1:$P$400,MATCH("AWAY",'FPL FIX2'!$O$1:$P$1,0),0),"")&amp;IFERROR(VLOOKUP(EI$2&amp;$A9,'FA2'!$A:$D,MATCH("AWAY",'FA2'!$A$1:$D$1,0),0),"")&amp;IFERROR(VLOOKUP(EI$2&amp;$A9,'FA2'!$B:$C,MATCH("HOME",'FA2'!$B$1:$C$1,0),0),"")&amp;IFERROR(VLOOKUP(EI$2&amp;$A9,'EFL2'!$A:$D,MATCH("AWAY",'EFL2'!$A$1:$D$1,0),0),"")&amp;IFERROR(VLOOKUP(EI$2&amp;$A9,'EFL2'!$B:$C,MATCH("HOME",'EFL2'!$B$1:$C$1,0),0),"")&amp;IFERROR(VLOOKUP(EI$2&amp;$A9,'UCL2'!$C:$F,MATCH("AWAY",'UCL2'!$C$1:$F$1,0),0),"")&amp;IFERROR(VLOOKUP(EI$2&amp;$A9,'UCL2'!$D:$E,MATCH("HOME",'UCL2'!$D$1:$E$1,0),0),"")&amp;IFERROR(VLOOKUP(EI$2&amp;$A9,'EU2'!$C:$F,MATCH("AWAY",'EU2'!$C$1:$F$1,0),0),"")&amp;IFERROR(VLOOKUP(EI$2&amp;$A9,'EU2'!$D:$E,MATCH("HOME",'EU2'!$D$1:$E$1,0),0),"")&amp;IFERROR(VLOOKUP(EI$2&amp;$A9,'EUC2'!$C:$F,MATCH("AWAY",'EUC2'!$C$1:$F$1,0),0),"")&amp;IFERROR(VLOOKUP(EI$2&amp;$A9,'EUC2'!$D:$E,MATCH("HOME",'EUC2'!$D$1:$E$1,0),0),"")</f>
        <v/>
      </c>
      <c r="EJ9" s="25" t="str">
        <f>IFERROR(VLOOKUP(EJ$2&amp;$B9,'FPL FIX2'!$N$1:$Q$400,MATCH("HOME",'FPL FIX2'!$N$1:$Q$1,0),0),"")&amp;IFERROR(VLOOKUP(EJ$2&amp;$B9,'FPL FIX2'!$O$1:$P$400,MATCH("AWAY",'FPL FIX2'!$O$1:$P$1,0),0),"")&amp;IFERROR(VLOOKUP(EJ$2&amp;$A9,'FA2'!$A:$D,MATCH("AWAY",'FA2'!$A$1:$D$1,0),0),"")&amp;IFERROR(VLOOKUP(EJ$2&amp;$A9,'FA2'!$B:$C,MATCH("HOME",'FA2'!$B$1:$C$1,0),0),"")&amp;IFERROR(VLOOKUP(EJ$2&amp;$A9,'EFL2'!$A:$D,MATCH("AWAY",'EFL2'!$A$1:$D$1,0),0),"")&amp;IFERROR(VLOOKUP(EJ$2&amp;$A9,'EFL2'!$B:$C,MATCH("HOME",'EFL2'!$B$1:$C$1,0),0),"")&amp;IFERROR(VLOOKUP(EJ$2&amp;$A9,'UCL2'!$C:$F,MATCH("AWAY",'UCL2'!$C$1:$F$1,0),0),"")&amp;IFERROR(VLOOKUP(EJ$2&amp;$A9,'UCL2'!$D:$E,MATCH("HOME",'UCL2'!$D$1:$E$1,0),0),"")&amp;IFERROR(VLOOKUP(EJ$2&amp;$A9,'EU2'!$C:$F,MATCH("AWAY",'EU2'!$C$1:$F$1,0),0),"")&amp;IFERROR(VLOOKUP(EJ$2&amp;$A9,'EU2'!$D:$E,MATCH("HOME",'EU2'!$D$1:$E$1,0),0),"")&amp;IFERROR(VLOOKUP(EJ$2&amp;$A9,'EUC2'!$C:$F,MATCH("AWAY",'EUC2'!$C$1:$F$1,0),0),"")&amp;IFERROR(VLOOKUP(EJ$2&amp;$A9,'EUC2'!$D:$E,MATCH("HOME",'EUC2'!$D$1:$E$1,0),0),"")</f>
        <v/>
      </c>
      <c r="EK9" s="25" t="str">
        <f>IFERROR(VLOOKUP(EK$2&amp;$B9,'FPL FIX2'!$N$1:$Q$400,MATCH("HOME",'FPL FIX2'!$N$1:$Q$1,0),0),"")&amp;IFERROR(VLOOKUP(EK$2&amp;$B9,'FPL FIX2'!$O$1:$P$400,MATCH("AWAY",'FPL FIX2'!$O$1:$P$1,0),0),"")&amp;IFERROR(VLOOKUP(EK$2&amp;$A9,'FA2'!$A:$D,MATCH("AWAY",'FA2'!$A$1:$D$1,0),0),"")&amp;IFERROR(VLOOKUP(EK$2&amp;$A9,'FA2'!$B:$C,MATCH("HOME",'FA2'!$B$1:$C$1,0),0),"")&amp;IFERROR(VLOOKUP(EK$2&amp;$A9,'EFL2'!$A:$D,MATCH("AWAY",'EFL2'!$A$1:$D$1,0),0),"")&amp;IFERROR(VLOOKUP(EK$2&amp;$A9,'EFL2'!$B:$C,MATCH("HOME",'EFL2'!$B$1:$C$1,0),0),"")&amp;IFERROR(VLOOKUP(EK$2&amp;$A9,'UCL2'!$C:$F,MATCH("AWAY",'UCL2'!$C$1:$F$1,0),0),"")&amp;IFERROR(VLOOKUP(EK$2&amp;$A9,'UCL2'!$D:$E,MATCH("HOME",'UCL2'!$D$1:$E$1,0),0),"")&amp;IFERROR(VLOOKUP(EK$2&amp;$A9,'EU2'!$C:$F,MATCH("AWAY",'EU2'!$C$1:$F$1,0),0),"")&amp;IFERROR(VLOOKUP(EK$2&amp;$A9,'EU2'!$D:$E,MATCH("HOME",'EU2'!$D$1:$E$1,0),0),"")&amp;IFERROR(VLOOKUP(EK$2&amp;$A9,'EUC2'!$C:$F,MATCH("AWAY",'EUC2'!$C$1:$F$1,0),0),"")&amp;IFERROR(VLOOKUP(EK$2&amp;$A9,'EUC2'!$D:$E,MATCH("HOME",'EUC2'!$D$1:$E$1,0),0),"")</f>
        <v/>
      </c>
      <c r="EL9" s="25" t="str">
        <f>IFERROR(VLOOKUP(EL$2&amp;$B9,'FPL FIX2'!$N$1:$Q$400,MATCH("HOME",'FPL FIX2'!$N$1:$Q$1,0),0),"")&amp;IFERROR(VLOOKUP(EL$2&amp;$B9,'FPL FIX2'!$O$1:$P$400,MATCH("AWAY",'FPL FIX2'!$O$1:$P$1,0),0),"")&amp;IFERROR(VLOOKUP(EL$2&amp;$A9,'FA2'!$A:$D,MATCH("AWAY",'FA2'!$A$1:$D$1,0),0),"")&amp;IFERROR(VLOOKUP(EL$2&amp;$A9,'FA2'!$B:$C,MATCH("HOME",'FA2'!$B$1:$C$1,0),0),"")&amp;IFERROR(VLOOKUP(EL$2&amp;$A9,'EFL2'!$A:$D,MATCH("AWAY",'EFL2'!$A$1:$D$1,0),0),"")&amp;IFERROR(VLOOKUP(EL$2&amp;$A9,'EFL2'!$B:$C,MATCH("HOME",'EFL2'!$B$1:$C$1,0),0),"")&amp;IFERROR(VLOOKUP(EL$2&amp;$A9,'UCL2'!$C:$F,MATCH("AWAY",'UCL2'!$C$1:$F$1,0),0),"")&amp;IFERROR(VLOOKUP(EL$2&amp;$A9,'UCL2'!$D:$E,MATCH("HOME",'UCL2'!$D$1:$E$1,0),0),"")&amp;IFERROR(VLOOKUP(EL$2&amp;$A9,'EU2'!$C:$F,MATCH("AWAY",'EU2'!$C$1:$F$1,0),0),"")&amp;IFERROR(VLOOKUP(EL$2&amp;$A9,'EU2'!$D:$E,MATCH("HOME",'EU2'!$D$1:$E$1,0),0),"")&amp;IFERROR(VLOOKUP(EL$2&amp;$A9,'EUC2'!$C:$F,MATCH("AWAY",'EUC2'!$C$1:$F$1,0),0),"")&amp;IFERROR(VLOOKUP(EL$2&amp;$A9,'EUC2'!$D:$E,MATCH("HOME",'EUC2'!$D$1:$E$1,0),0),"")</f>
        <v/>
      </c>
      <c r="EM9" s="25" t="str">
        <f>IFERROR(VLOOKUP(EM$2&amp;$B9,'FPL FIX2'!$N$1:$Q$400,MATCH("HOME",'FPL FIX2'!$N$1:$Q$1,0),0),"")&amp;IFERROR(VLOOKUP(EM$2&amp;$B9,'FPL FIX2'!$O$1:$P$400,MATCH("AWAY",'FPL FIX2'!$O$1:$P$1,0),0),"")&amp;IFERROR(VLOOKUP(EM$2&amp;$A9,'FA2'!$A:$D,MATCH("AWAY",'FA2'!$A$1:$D$1,0),0),"")&amp;IFERROR(VLOOKUP(EM$2&amp;$A9,'FA2'!$B:$C,MATCH("HOME",'FA2'!$B$1:$C$1,0),0),"")&amp;IFERROR(VLOOKUP(EM$2&amp;$A9,'EFL2'!$A:$D,MATCH("AWAY",'EFL2'!$A$1:$D$1,0),0),"")&amp;IFERROR(VLOOKUP(EM$2&amp;$A9,'EFL2'!$B:$C,MATCH("HOME",'EFL2'!$B$1:$C$1,0),0),"")&amp;IFERROR(VLOOKUP(EM$2&amp;$A9,'UCL2'!$C:$F,MATCH("AWAY",'UCL2'!$C$1:$F$1,0),0),"")&amp;IFERROR(VLOOKUP(EM$2&amp;$A9,'UCL2'!$D:$E,MATCH("HOME",'UCL2'!$D$1:$E$1,0),0),"")&amp;IFERROR(VLOOKUP(EM$2&amp;$A9,'EU2'!$C:$F,MATCH("AWAY",'EU2'!$C$1:$F$1,0),0),"")&amp;IFERROR(VLOOKUP(EM$2&amp;$A9,'EU2'!$D:$E,MATCH("HOME",'EU2'!$D$1:$E$1,0),0),"")&amp;IFERROR(VLOOKUP(EM$2&amp;$A9,'EUC2'!$C:$F,MATCH("AWAY",'EUC2'!$C$1:$F$1,0),0),"")&amp;IFERROR(VLOOKUP(EM$2&amp;$A9,'EUC2'!$D:$E,MATCH("HOME",'EUC2'!$D$1:$E$1,0),0),"")</f>
        <v/>
      </c>
      <c r="EN9" s="25" t="str">
        <f>IFERROR(VLOOKUP(EN$2&amp;$B9,'FPL FIX2'!$N$1:$Q$400,MATCH("HOME",'FPL FIX2'!$N$1:$Q$1,0),0),"")&amp;IFERROR(VLOOKUP(EN$2&amp;$B9,'FPL FIX2'!$O$1:$P$400,MATCH("AWAY",'FPL FIX2'!$O$1:$P$1,0),0),"")&amp;IFERROR(VLOOKUP(EN$2&amp;$A9,'FA2'!$A:$D,MATCH("AWAY",'FA2'!$A$1:$D$1,0),0),"")&amp;IFERROR(VLOOKUP(EN$2&amp;$A9,'FA2'!$B:$C,MATCH("HOME",'FA2'!$B$1:$C$1,0),0),"")&amp;IFERROR(VLOOKUP(EN$2&amp;$A9,'EFL2'!$A:$D,MATCH("AWAY",'EFL2'!$A$1:$D$1,0),0),"")&amp;IFERROR(VLOOKUP(EN$2&amp;$A9,'EFL2'!$B:$C,MATCH("HOME",'EFL2'!$B$1:$C$1,0),0),"")&amp;IFERROR(VLOOKUP(EN$2&amp;$A9,'UCL2'!$C:$F,MATCH("AWAY",'UCL2'!$C$1:$F$1,0),0),"")&amp;IFERROR(VLOOKUP(EN$2&amp;$A9,'UCL2'!$D:$E,MATCH("HOME",'UCL2'!$D$1:$E$1,0),0),"")&amp;IFERROR(VLOOKUP(EN$2&amp;$A9,'EU2'!$C:$F,MATCH("AWAY",'EU2'!$C$1:$F$1,0),0),"")&amp;IFERROR(VLOOKUP(EN$2&amp;$A9,'EU2'!$D:$E,MATCH("HOME",'EU2'!$D$1:$E$1,0),0),"")&amp;IFERROR(VLOOKUP(EN$2&amp;$A9,'EUC2'!$C:$F,MATCH("AWAY",'EUC2'!$C$1:$F$1,0),0),"")&amp;IFERROR(VLOOKUP(EN$2&amp;$A9,'EUC2'!$D:$E,MATCH("HOME",'EUC2'!$D$1:$E$1,0),0),"")</f>
        <v/>
      </c>
      <c r="EO9" s="25" t="str">
        <f>IFERROR(VLOOKUP(EO$2&amp;$B9,'FPL FIX2'!$N$1:$Q$400,MATCH("HOME",'FPL FIX2'!$N$1:$Q$1,0),0),"")&amp;IFERROR(VLOOKUP(EO$2&amp;$B9,'FPL FIX2'!$O$1:$P$400,MATCH("AWAY",'FPL FIX2'!$O$1:$P$1,0),0),"")&amp;IFERROR(VLOOKUP(EO$2&amp;$A9,'FA2'!$A:$D,MATCH("AWAY",'FA2'!$A$1:$D$1,0),0),"")&amp;IFERROR(VLOOKUP(EO$2&amp;$A9,'FA2'!$B:$C,MATCH("HOME",'FA2'!$B$1:$C$1,0),0),"")&amp;IFERROR(VLOOKUP(EO$2&amp;$A9,'EFL2'!$A:$D,MATCH("AWAY",'EFL2'!$A$1:$D$1,0),0),"")&amp;IFERROR(VLOOKUP(EO$2&amp;$A9,'EFL2'!$B:$C,MATCH("HOME",'EFL2'!$B$1:$C$1,0),0),"")&amp;IFERROR(VLOOKUP(EO$2&amp;$A9,'UCL2'!$C:$F,MATCH("AWAY",'UCL2'!$C$1:$F$1,0),0),"")&amp;IFERROR(VLOOKUP(EO$2&amp;$A9,'UCL2'!$D:$E,MATCH("HOME",'UCL2'!$D$1:$E$1,0),0),"")&amp;IFERROR(VLOOKUP(EO$2&amp;$A9,'EU2'!$C:$F,MATCH("AWAY",'EU2'!$C$1:$F$1,0),0),"")&amp;IFERROR(VLOOKUP(EO$2&amp;$A9,'EU2'!$D:$E,MATCH("HOME",'EU2'!$D$1:$E$1,0),0),"")&amp;IFERROR(VLOOKUP(EO$2&amp;$A9,'EUC2'!$C:$F,MATCH("AWAY",'EUC2'!$C$1:$F$1,0),0),"")&amp;IFERROR(VLOOKUP(EO$2&amp;$A9,'EUC2'!$D:$E,MATCH("HOME",'EUC2'!$D$1:$E$1,0),0),"")</f>
        <v/>
      </c>
      <c r="EP9" s="25" t="str">
        <f>IFERROR(VLOOKUP(EP$2&amp;$B9,'FPL FIX2'!$N$1:$Q$400,MATCH("HOME",'FPL FIX2'!$N$1:$Q$1,0),0),"")&amp;IFERROR(VLOOKUP(EP$2&amp;$B9,'FPL FIX2'!$O$1:$P$400,MATCH("AWAY",'FPL FIX2'!$O$1:$P$1,0),0),"")&amp;IFERROR(VLOOKUP(EP$2&amp;$A9,'FA2'!$A:$D,MATCH("AWAY",'FA2'!$A$1:$D$1,0),0),"")&amp;IFERROR(VLOOKUP(EP$2&amp;$A9,'FA2'!$B:$C,MATCH("HOME",'FA2'!$B$1:$C$1,0),0),"")&amp;IFERROR(VLOOKUP(EP$2&amp;$A9,'EFL2'!$A:$D,MATCH("AWAY",'EFL2'!$A$1:$D$1,0),0),"")&amp;IFERROR(VLOOKUP(EP$2&amp;$A9,'EFL2'!$B:$C,MATCH("HOME",'EFL2'!$B$1:$C$1,0),0),"")&amp;IFERROR(VLOOKUP(EP$2&amp;$A9,'UCL2'!$C:$F,MATCH("AWAY",'UCL2'!$C$1:$F$1,0),0),"")&amp;IFERROR(VLOOKUP(EP$2&amp;$A9,'UCL2'!$D:$E,MATCH("HOME",'UCL2'!$D$1:$E$1,0),0),"")&amp;IFERROR(VLOOKUP(EP$2&amp;$A9,'EU2'!$C:$F,MATCH("AWAY",'EU2'!$C$1:$F$1,0),0),"")&amp;IFERROR(VLOOKUP(EP$2&amp;$A9,'EU2'!$D:$E,MATCH("HOME",'EU2'!$D$1:$E$1,0),0),"")&amp;IFERROR(VLOOKUP(EP$2&amp;$A9,'EUC2'!$C:$F,MATCH("AWAY",'EUC2'!$C$1:$F$1,0),0),"")&amp;IFERROR(VLOOKUP(EP$2&amp;$A9,'EUC2'!$D:$E,MATCH("HOME",'EUC2'!$D$1:$E$1,0),0),"")</f>
        <v/>
      </c>
      <c r="EQ9" s="25" t="str">
        <f>IFERROR(VLOOKUP(EQ$2&amp;$B9,'FPL FIX2'!$N$1:$Q$400,MATCH("HOME",'FPL FIX2'!$N$1:$Q$1,0),0),"")&amp;IFERROR(VLOOKUP(EQ$2&amp;$B9,'FPL FIX2'!$O$1:$P$400,MATCH("AWAY",'FPL FIX2'!$O$1:$P$1,0),0),"")&amp;IFERROR(VLOOKUP(EQ$2&amp;$A9,'FA2'!$A:$D,MATCH("AWAY",'FA2'!$A$1:$D$1,0),0),"")&amp;IFERROR(VLOOKUP(EQ$2&amp;$A9,'FA2'!$B:$C,MATCH("HOME",'FA2'!$B$1:$C$1,0),0),"")&amp;IFERROR(VLOOKUP(EQ$2&amp;$A9,'EFL2'!$A:$D,MATCH("AWAY",'EFL2'!$A$1:$D$1,0),0),"")&amp;IFERROR(VLOOKUP(EQ$2&amp;$A9,'EFL2'!$B:$C,MATCH("HOME",'EFL2'!$B$1:$C$1,0),0),"")&amp;IFERROR(VLOOKUP(EQ$2&amp;$A9,'UCL2'!$C:$F,MATCH("AWAY",'UCL2'!$C$1:$F$1,0),0),"")&amp;IFERROR(VLOOKUP(EQ$2&amp;$A9,'UCL2'!$D:$E,MATCH("HOME",'UCL2'!$D$1:$E$1,0),0),"")&amp;IFERROR(VLOOKUP(EQ$2&amp;$A9,'EU2'!$C:$F,MATCH("AWAY",'EU2'!$C$1:$F$1,0),0),"")&amp;IFERROR(VLOOKUP(EQ$2&amp;$A9,'EU2'!$D:$E,MATCH("HOME",'EU2'!$D$1:$E$1,0),0),"")&amp;IFERROR(VLOOKUP(EQ$2&amp;$A9,'EUC2'!$C:$F,MATCH("AWAY",'EUC2'!$C$1:$F$1,0),0),"")&amp;IFERROR(VLOOKUP(EQ$2&amp;$A9,'EUC2'!$D:$E,MATCH("HOME",'EUC2'!$D$1:$E$1,0),0),"")</f>
        <v/>
      </c>
      <c r="ER9" s="25" t="str">
        <f>IFERROR(VLOOKUP(ER$2&amp;$B9,'FPL FIX2'!$N$1:$Q$400,MATCH("HOME",'FPL FIX2'!$N$1:$Q$1,0),0),"")&amp;IFERROR(VLOOKUP(ER$2&amp;$B9,'FPL FIX2'!$O$1:$P$400,MATCH("AWAY",'FPL FIX2'!$O$1:$P$1,0),0),"")&amp;IFERROR(VLOOKUP(ER$2&amp;$A9,'FA2'!$A:$D,MATCH("AWAY",'FA2'!$A$1:$D$1,0),0),"")&amp;IFERROR(VLOOKUP(ER$2&amp;$A9,'FA2'!$B:$C,MATCH("HOME",'FA2'!$B$1:$C$1,0),0),"")&amp;IFERROR(VLOOKUP(ER$2&amp;$A9,'EFL2'!$A:$D,MATCH("AWAY",'EFL2'!$A$1:$D$1,0),0),"")&amp;IFERROR(VLOOKUP(ER$2&amp;$A9,'EFL2'!$B:$C,MATCH("HOME",'EFL2'!$B$1:$C$1,0),0),"")&amp;IFERROR(VLOOKUP(ER$2&amp;$A9,'UCL2'!$C:$F,MATCH("AWAY",'UCL2'!$C$1:$F$1,0),0),"")&amp;IFERROR(VLOOKUP(ER$2&amp;$A9,'UCL2'!$D:$E,MATCH("HOME",'UCL2'!$D$1:$E$1,0),0),"")&amp;IFERROR(VLOOKUP(ER$2&amp;$A9,'EU2'!$C:$F,MATCH("AWAY",'EU2'!$C$1:$F$1,0),0),"")&amp;IFERROR(VLOOKUP(ER$2&amp;$A9,'EU2'!$D:$E,MATCH("HOME",'EU2'!$D$1:$E$1,0),0),"")&amp;IFERROR(VLOOKUP(ER$2&amp;$A9,'EUC2'!$C:$F,MATCH("AWAY",'EUC2'!$C$1:$F$1,0),0),"")&amp;IFERROR(VLOOKUP(ER$2&amp;$A9,'EUC2'!$D:$E,MATCH("HOME",'EUC2'!$D$1:$E$1,0),0),"")</f>
        <v/>
      </c>
      <c r="ES9" s="25" t="str">
        <f>IFERROR(VLOOKUP(ES$2&amp;$B9,'FPL FIX2'!$N$1:$Q$400,MATCH("HOME",'FPL FIX2'!$N$1:$Q$1,0),0),"")&amp;IFERROR(VLOOKUP(ES$2&amp;$B9,'FPL FIX2'!$O$1:$P$400,MATCH("AWAY",'FPL FIX2'!$O$1:$P$1,0),0),"")&amp;IFERROR(VLOOKUP(ES$2&amp;$A9,'FA2'!$A:$D,MATCH("AWAY",'FA2'!$A$1:$D$1,0),0),"")&amp;IFERROR(VLOOKUP(ES$2&amp;$A9,'FA2'!$B:$C,MATCH("HOME",'FA2'!$B$1:$C$1,0),0),"")&amp;IFERROR(VLOOKUP(ES$2&amp;$A9,'EFL2'!$A:$D,MATCH("AWAY",'EFL2'!$A$1:$D$1,0),0),"")&amp;IFERROR(VLOOKUP(ES$2&amp;$A9,'EFL2'!$B:$C,MATCH("HOME",'EFL2'!$B$1:$C$1,0),0),"")&amp;IFERROR(VLOOKUP(ES$2&amp;$A9,'UCL2'!$C:$F,MATCH("AWAY",'UCL2'!$C$1:$F$1,0),0),"")&amp;IFERROR(VLOOKUP(ES$2&amp;$A9,'UCL2'!$D:$E,MATCH("HOME",'UCL2'!$D$1:$E$1,0),0),"")&amp;IFERROR(VLOOKUP(ES$2&amp;$A9,'EU2'!$C:$F,MATCH("AWAY",'EU2'!$C$1:$F$1,0),0),"")&amp;IFERROR(VLOOKUP(ES$2&amp;$A9,'EU2'!$D:$E,MATCH("HOME",'EU2'!$D$1:$E$1,0),0),"")&amp;IFERROR(VLOOKUP(ES$2&amp;$A9,'EUC2'!$C:$F,MATCH("AWAY",'EUC2'!$C$1:$F$1,0),0),"")&amp;IFERROR(VLOOKUP(ES$2&amp;$A9,'EUC2'!$D:$E,MATCH("HOME",'EUC2'!$D$1:$E$1,0),0),"")</f>
        <v/>
      </c>
      <c r="ET9" s="25" t="str">
        <f>IFERROR(VLOOKUP(ET$2&amp;$B9,'FPL FIX2'!$N$1:$Q$400,MATCH("HOME",'FPL FIX2'!$N$1:$Q$1,0),0),"")&amp;IFERROR(VLOOKUP(ET$2&amp;$B9,'FPL FIX2'!$O$1:$P$400,MATCH("AWAY",'FPL FIX2'!$O$1:$P$1,0),0),"")&amp;IFERROR(VLOOKUP(ET$2&amp;$A9,'FA2'!$A:$D,MATCH("AWAY",'FA2'!$A$1:$D$1,0),0),"")&amp;IFERROR(VLOOKUP(ET$2&amp;$A9,'FA2'!$B:$C,MATCH("HOME",'FA2'!$B$1:$C$1,0),0),"")&amp;IFERROR(VLOOKUP(ET$2&amp;$A9,'EFL2'!$A:$D,MATCH("AWAY",'EFL2'!$A$1:$D$1,0),0),"")&amp;IFERROR(VLOOKUP(ET$2&amp;$A9,'EFL2'!$B:$C,MATCH("HOME",'EFL2'!$B$1:$C$1,0),0),"")&amp;IFERROR(VLOOKUP(ET$2&amp;$A9,'UCL2'!$C:$F,MATCH("AWAY",'UCL2'!$C$1:$F$1,0),0),"")&amp;IFERROR(VLOOKUP(ET$2&amp;$A9,'UCL2'!$D:$E,MATCH("HOME",'UCL2'!$D$1:$E$1,0),0),"")&amp;IFERROR(VLOOKUP(ET$2&amp;$A9,'EU2'!$C:$F,MATCH("AWAY",'EU2'!$C$1:$F$1,0),0),"")&amp;IFERROR(VLOOKUP(ET$2&amp;$A9,'EU2'!$D:$E,MATCH("HOME",'EU2'!$D$1:$E$1,0),0),"")&amp;IFERROR(VLOOKUP(ET$2&amp;$A9,'EUC2'!$C:$F,MATCH("AWAY",'EUC2'!$C$1:$F$1,0),0),"")&amp;IFERROR(VLOOKUP(ET$2&amp;$A9,'EUC2'!$D:$E,MATCH("HOME",'EUC2'!$D$1:$E$1,0),0),"")</f>
        <v/>
      </c>
      <c r="EU9" s="25" t="str">
        <f>IFERROR(VLOOKUP(EU$2&amp;$B9,'FPL FIX2'!$N$1:$Q$400,MATCH("HOME",'FPL FIX2'!$N$1:$Q$1,0),0),"")&amp;IFERROR(VLOOKUP(EU$2&amp;$B9,'FPL FIX2'!$O$1:$P$400,MATCH("AWAY",'FPL FIX2'!$O$1:$P$1,0),0),"")&amp;IFERROR(VLOOKUP(EU$2&amp;$A9,'FA2'!$A:$D,MATCH("AWAY",'FA2'!$A$1:$D$1,0),0),"")&amp;IFERROR(VLOOKUP(EU$2&amp;$A9,'FA2'!$B:$C,MATCH("HOME",'FA2'!$B$1:$C$1,0),0),"")&amp;IFERROR(VLOOKUP(EU$2&amp;$A9,'EFL2'!$A:$D,MATCH("AWAY",'EFL2'!$A$1:$D$1,0),0),"")&amp;IFERROR(VLOOKUP(EU$2&amp;$A9,'EFL2'!$B:$C,MATCH("HOME",'EFL2'!$B$1:$C$1,0),0),"")&amp;IFERROR(VLOOKUP(EU$2&amp;$A9,'UCL2'!$C:$F,MATCH("AWAY",'UCL2'!$C$1:$F$1,0),0),"")&amp;IFERROR(VLOOKUP(EU$2&amp;$A9,'UCL2'!$D:$E,MATCH("HOME",'UCL2'!$D$1:$E$1,0),0),"")&amp;IFERROR(VLOOKUP(EU$2&amp;$A9,'EU2'!$C:$F,MATCH("AWAY",'EU2'!$C$1:$F$1,0),0),"")&amp;IFERROR(VLOOKUP(EU$2&amp;$A9,'EU2'!$D:$E,MATCH("HOME",'EU2'!$D$1:$E$1,0),0),"")&amp;IFERROR(VLOOKUP(EU$2&amp;$A9,'EUC2'!$C:$F,MATCH("AWAY",'EUC2'!$C$1:$F$1,0),0),"")&amp;IFERROR(VLOOKUP(EU$2&amp;$A9,'EUC2'!$D:$E,MATCH("HOME",'EUC2'!$D$1:$E$1,0),0),"")</f>
        <v>BOU</v>
      </c>
      <c r="EV9" s="25" t="str">
        <f>IFERROR(VLOOKUP(EV$2&amp;$B9,'FPL FIX2'!$N$1:$Q$400,MATCH("HOME",'FPL FIX2'!$N$1:$Q$1,0),0),"")&amp;IFERROR(VLOOKUP(EV$2&amp;$B9,'FPL FIX2'!$O$1:$P$400,MATCH("AWAY",'FPL FIX2'!$O$1:$P$1,0),0),"")&amp;IFERROR(VLOOKUP(EV$2&amp;$A9,'FA2'!$A:$D,MATCH("AWAY",'FA2'!$A$1:$D$1,0),0),"")&amp;IFERROR(VLOOKUP(EV$2&amp;$A9,'FA2'!$B:$C,MATCH("HOME",'FA2'!$B$1:$C$1,0),0),"")&amp;IFERROR(VLOOKUP(EV$2&amp;$A9,'EFL2'!$A:$D,MATCH("AWAY",'EFL2'!$A$1:$D$1,0),0),"")&amp;IFERROR(VLOOKUP(EV$2&amp;$A9,'EFL2'!$B:$C,MATCH("HOME",'EFL2'!$B$1:$C$1,0),0),"")&amp;IFERROR(VLOOKUP(EV$2&amp;$A9,'UCL2'!$C:$F,MATCH("AWAY",'UCL2'!$C$1:$F$1,0),0),"")&amp;IFERROR(VLOOKUP(EV$2&amp;$A9,'UCL2'!$D:$E,MATCH("HOME",'UCL2'!$D$1:$E$1,0),0),"")&amp;IFERROR(VLOOKUP(EV$2&amp;$A9,'EU2'!$C:$F,MATCH("AWAY",'EU2'!$C$1:$F$1,0),0),"")&amp;IFERROR(VLOOKUP(EV$2&amp;$A9,'EU2'!$D:$E,MATCH("HOME",'EU2'!$D$1:$E$1,0),0),"")&amp;IFERROR(VLOOKUP(EV$2&amp;$A9,'EUC2'!$C:$F,MATCH("AWAY",'EUC2'!$C$1:$F$1,0),0),"")&amp;IFERROR(VLOOKUP(EV$2&amp;$A9,'EUC2'!$D:$E,MATCH("HOME",'EUC2'!$D$1:$E$1,0),0),"")</f>
        <v/>
      </c>
      <c r="EW9" s="25" t="str">
        <f>IFERROR(VLOOKUP(EW$2&amp;$B9,'FPL FIX2'!$N$1:$Q$400,MATCH("HOME",'FPL FIX2'!$N$1:$Q$1,0),0),"")&amp;IFERROR(VLOOKUP(EW$2&amp;$B9,'FPL FIX2'!$O$1:$P$400,MATCH("AWAY",'FPL FIX2'!$O$1:$P$1,0),0),"")&amp;IFERROR(VLOOKUP(EW$2&amp;$A9,'FA2'!$A:$D,MATCH("AWAY",'FA2'!$A$1:$D$1,0),0),"")&amp;IFERROR(VLOOKUP(EW$2&amp;$A9,'FA2'!$B:$C,MATCH("HOME",'FA2'!$B$1:$C$1,0),0),"")&amp;IFERROR(VLOOKUP(EW$2&amp;$A9,'EFL2'!$A:$D,MATCH("AWAY",'EFL2'!$A$1:$D$1,0),0),"")&amp;IFERROR(VLOOKUP(EW$2&amp;$A9,'EFL2'!$B:$C,MATCH("HOME",'EFL2'!$B$1:$C$1,0),0),"")&amp;IFERROR(VLOOKUP(EW$2&amp;$A9,'UCL2'!$C:$F,MATCH("AWAY",'UCL2'!$C$1:$F$1,0),0),"")&amp;IFERROR(VLOOKUP(EW$2&amp;$A9,'UCL2'!$D:$E,MATCH("HOME",'UCL2'!$D$1:$E$1,0),0),"")&amp;IFERROR(VLOOKUP(EW$2&amp;$A9,'EU2'!$C:$F,MATCH("AWAY",'EU2'!$C$1:$F$1,0),0),"")&amp;IFERROR(VLOOKUP(EW$2&amp;$A9,'EU2'!$D:$E,MATCH("HOME",'EU2'!$D$1:$E$1,0),0),"")&amp;IFERROR(VLOOKUP(EW$2&amp;$A9,'EUC2'!$C:$F,MATCH("AWAY",'EUC2'!$C$1:$F$1,0),0),"")&amp;IFERROR(VLOOKUP(EW$2&amp;$A9,'EUC2'!$D:$E,MATCH("HOME",'EUC2'!$D$1:$E$1,0),0),"")</f>
        <v/>
      </c>
      <c r="EX9" s="25" t="str">
        <f>IFERROR(VLOOKUP(EX$2&amp;$B9,'FPL FIX2'!$N$1:$Q$400,MATCH("HOME",'FPL FIX2'!$N$1:$Q$1,0),0),"")&amp;IFERROR(VLOOKUP(EX$2&amp;$B9,'FPL FIX2'!$O$1:$P$400,MATCH("AWAY",'FPL FIX2'!$O$1:$P$1,0),0),"")&amp;IFERROR(VLOOKUP(EX$2&amp;$A9,'FA2'!$A:$D,MATCH("AWAY",'FA2'!$A$1:$D$1,0),0),"")&amp;IFERROR(VLOOKUP(EX$2&amp;$A9,'FA2'!$B:$C,MATCH("HOME",'FA2'!$B$1:$C$1,0),0),"")&amp;IFERROR(VLOOKUP(EX$2&amp;$A9,'EFL2'!$A:$D,MATCH("AWAY",'EFL2'!$A$1:$D$1,0),0),"")&amp;IFERROR(VLOOKUP(EX$2&amp;$A9,'EFL2'!$B:$C,MATCH("HOME",'EFL2'!$B$1:$C$1,0),0),"")&amp;IFERROR(VLOOKUP(EX$2&amp;$A9,'UCL2'!$C:$F,MATCH("AWAY",'UCL2'!$C$1:$F$1,0),0),"")&amp;IFERROR(VLOOKUP(EX$2&amp;$A9,'UCL2'!$D:$E,MATCH("HOME",'UCL2'!$D$1:$E$1,0),0),"")&amp;IFERROR(VLOOKUP(EX$2&amp;$A9,'EU2'!$C:$F,MATCH("AWAY",'EU2'!$C$1:$F$1,0),0),"")&amp;IFERROR(VLOOKUP(EX$2&amp;$A9,'EU2'!$D:$E,MATCH("HOME",'EU2'!$D$1:$E$1,0),0),"")&amp;IFERROR(VLOOKUP(EX$2&amp;$A9,'EUC2'!$C:$F,MATCH("AWAY",'EUC2'!$C$1:$F$1,0),0),"")&amp;IFERROR(VLOOKUP(EX$2&amp;$A9,'EUC2'!$D:$E,MATCH("HOME",'EUC2'!$D$1:$E$1,0),0),"")</f>
        <v/>
      </c>
      <c r="EY9" s="25" t="str">
        <f>IFERROR(VLOOKUP(EY$2&amp;$B9,'FPL FIX2'!$N$1:$Q$400,MATCH("HOME",'FPL FIX2'!$N$1:$Q$1,0),0),"")&amp;IFERROR(VLOOKUP(EY$2&amp;$B9,'FPL FIX2'!$O$1:$P$400,MATCH("AWAY",'FPL FIX2'!$O$1:$P$1,0),0),"")&amp;IFERROR(VLOOKUP(EY$2&amp;$A9,'FA2'!$A:$D,MATCH("AWAY",'FA2'!$A$1:$D$1,0),0),"")&amp;IFERROR(VLOOKUP(EY$2&amp;$A9,'FA2'!$B:$C,MATCH("HOME",'FA2'!$B$1:$C$1,0),0),"")&amp;IFERROR(VLOOKUP(EY$2&amp;$A9,'EFL2'!$A:$D,MATCH("AWAY",'EFL2'!$A$1:$D$1,0),0),"")&amp;IFERROR(VLOOKUP(EY$2&amp;$A9,'EFL2'!$B:$C,MATCH("HOME",'EFL2'!$B$1:$C$1,0),0),"")&amp;IFERROR(VLOOKUP(EY$2&amp;$A9,'UCL2'!$C:$F,MATCH("AWAY",'UCL2'!$C$1:$F$1,0),0),"")&amp;IFERROR(VLOOKUP(EY$2&amp;$A9,'UCL2'!$D:$E,MATCH("HOME",'UCL2'!$D$1:$E$1,0),0),"")&amp;IFERROR(VLOOKUP(EY$2&amp;$A9,'EU2'!$C:$F,MATCH("AWAY",'EU2'!$C$1:$F$1,0),0),"")&amp;IFERROR(VLOOKUP(EY$2&amp;$A9,'EU2'!$D:$E,MATCH("HOME",'EU2'!$D$1:$E$1,0),0),"")&amp;IFERROR(VLOOKUP(EY$2&amp;$A9,'EUC2'!$C:$F,MATCH("AWAY",'EUC2'!$C$1:$F$1,0),0),"")&amp;IFERROR(VLOOKUP(EY$2&amp;$A9,'EUC2'!$D:$E,MATCH("HOME",'EUC2'!$D$1:$E$1,0),0),"")</f>
        <v/>
      </c>
      <c r="EZ9" s="25" t="str">
        <f>IFERROR(VLOOKUP(EZ$2&amp;$B9,'FPL FIX2'!$N$1:$Q$400,MATCH("HOME",'FPL FIX2'!$N$1:$Q$1,0),0),"")&amp;IFERROR(VLOOKUP(EZ$2&amp;$B9,'FPL FIX2'!$O$1:$P$400,MATCH("AWAY",'FPL FIX2'!$O$1:$P$1,0),0),"")&amp;IFERROR(VLOOKUP(EZ$2&amp;$A9,'FA2'!$A:$D,MATCH("AWAY",'FA2'!$A$1:$D$1,0),0),"")&amp;IFERROR(VLOOKUP(EZ$2&amp;$A9,'FA2'!$B:$C,MATCH("HOME",'FA2'!$B$1:$C$1,0),0),"")&amp;IFERROR(VLOOKUP(EZ$2&amp;$A9,'EFL2'!$A:$D,MATCH("AWAY",'EFL2'!$A$1:$D$1,0),0),"")&amp;IFERROR(VLOOKUP(EZ$2&amp;$A9,'EFL2'!$B:$C,MATCH("HOME",'EFL2'!$B$1:$C$1,0),0),"")&amp;IFERROR(VLOOKUP(EZ$2&amp;$A9,'UCL2'!$C:$F,MATCH("AWAY",'UCL2'!$C$1:$F$1,0),0),"")&amp;IFERROR(VLOOKUP(EZ$2&amp;$A9,'UCL2'!$D:$E,MATCH("HOME",'UCL2'!$D$1:$E$1,0),0),"")&amp;IFERROR(VLOOKUP(EZ$2&amp;$A9,'EU2'!$C:$F,MATCH("AWAY",'EU2'!$C$1:$F$1,0),0),"")&amp;IFERROR(VLOOKUP(EZ$2&amp;$A9,'EU2'!$D:$E,MATCH("HOME",'EU2'!$D$1:$E$1,0),0),"")&amp;IFERROR(VLOOKUP(EZ$2&amp;$A9,'EUC2'!$C:$F,MATCH("AWAY",'EUC2'!$C$1:$F$1,0),0),"")&amp;IFERROR(VLOOKUP(EZ$2&amp;$A9,'EUC2'!$D:$E,MATCH("HOME",'EUC2'!$D$1:$E$1,0),0),"")</f>
        <v>nfo</v>
      </c>
      <c r="FA9" s="25" t="str">
        <f>IFERROR(VLOOKUP(FA$2&amp;$B9,'FPL FIX2'!$N$1:$Q$400,MATCH("HOME",'FPL FIX2'!$N$1:$Q$1,0),0),"")&amp;IFERROR(VLOOKUP(FA$2&amp;$B9,'FPL FIX2'!$O$1:$P$400,MATCH("AWAY",'FPL FIX2'!$O$1:$P$1,0),0),"")&amp;IFERROR(VLOOKUP(FA$2&amp;$A9,'FA2'!$A:$D,MATCH("AWAY",'FA2'!$A$1:$D$1,0),0),"")&amp;IFERROR(VLOOKUP(FA$2&amp;$A9,'FA2'!$B:$C,MATCH("HOME",'FA2'!$B$1:$C$1,0),0),"")&amp;IFERROR(VLOOKUP(FA$2&amp;$A9,'EFL2'!$A:$D,MATCH("AWAY",'EFL2'!$A$1:$D$1,0),0),"")&amp;IFERROR(VLOOKUP(FA$2&amp;$A9,'EFL2'!$B:$C,MATCH("HOME",'EFL2'!$B$1:$C$1,0),0),"")&amp;IFERROR(VLOOKUP(FA$2&amp;$A9,'UCL2'!$C:$F,MATCH("AWAY",'UCL2'!$C$1:$F$1,0),0),"")&amp;IFERROR(VLOOKUP(FA$2&amp;$A9,'UCL2'!$D:$E,MATCH("HOME",'UCL2'!$D$1:$E$1,0),0),"")&amp;IFERROR(VLOOKUP(FA$2&amp;$A9,'EU2'!$C:$F,MATCH("AWAY",'EU2'!$C$1:$F$1,0),0),"")&amp;IFERROR(VLOOKUP(FA$2&amp;$A9,'EU2'!$D:$E,MATCH("HOME",'EU2'!$D$1:$E$1,0),0),"")&amp;IFERROR(VLOOKUP(FA$2&amp;$A9,'EUC2'!$C:$F,MATCH("AWAY",'EUC2'!$C$1:$F$1,0),0),"")&amp;IFERROR(VLOOKUP(FA$2&amp;$A9,'EUC2'!$D:$E,MATCH("HOME",'EUC2'!$D$1:$E$1,0),0),"")</f>
        <v/>
      </c>
      <c r="FB9" s="25" t="str">
        <f>IFERROR(VLOOKUP(FB$2&amp;$B9,'FPL FIX2'!$N$1:$Q$400,MATCH("HOME",'FPL FIX2'!$N$1:$Q$1,0),0),"")&amp;IFERROR(VLOOKUP(FB$2&amp;$B9,'FPL FIX2'!$O$1:$P$400,MATCH("AWAY",'FPL FIX2'!$O$1:$P$1,0),0),"")&amp;IFERROR(VLOOKUP(FB$2&amp;$A9,'FA2'!$A:$D,MATCH("AWAY",'FA2'!$A$1:$D$1,0),0),"")&amp;IFERROR(VLOOKUP(FB$2&amp;$A9,'FA2'!$B:$C,MATCH("HOME",'FA2'!$B$1:$C$1,0),0),"")&amp;IFERROR(VLOOKUP(FB$2&amp;$A9,'EFL2'!$A:$D,MATCH("AWAY",'EFL2'!$A$1:$D$1,0),0),"")&amp;IFERROR(VLOOKUP(FB$2&amp;$A9,'EFL2'!$B:$C,MATCH("HOME",'EFL2'!$B$1:$C$1,0),0),"")&amp;IFERROR(VLOOKUP(FB$2&amp;$A9,'UCL2'!$C:$F,MATCH("AWAY",'UCL2'!$C$1:$F$1,0),0),"")&amp;IFERROR(VLOOKUP(FB$2&amp;$A9,'UCL2'!$D:$E,MATCH("HOME",'UCL2'!$D$1:$E$1,0),0),"")&amp;IFERROR(VLOOKUP(FB$2&amp;$A9,'EU2'!$C:$F,MATCH("AWAY",'EU2'!$C$1:$F$1,0),0),"")&amp;IFERROR(VLOOKUP(FB$2&amp;$A9,'EU2'!$D:$E,MATCH("HOME",'EU2'!$D$1:$E$1,0),0),"")&amp;IFERROR(VLOOKUP(FB$2&amp;$A9,'EUC2'!$C:$F,MATCH("AWAY",'EUC2'!$C$1:$F$1,0),0),"")&amp;IFERROR(VLOOKUP(FB$2&amp;$A9,'EUC2'!$D:$E,MATCH("HOME",'EUC2'!$D$1:$E$1,0),0),"")</f>
        <v/>
      </c>
      <c r="FC9" s="25" t="str">
        <f>IFERROR(VLOOKUP(FC$2&amp;$B9,'FPL FIX2'!$N$1:$Q$400,MATCH("HOME",'FPL FIX2'!$N$1:$Q$1,0),0),"")&amp;IFERROR(VLOOKUP(FC$2&amp;$B9,'FPL FIX2'!$O$1:$P$400,MATCH("AWAY",'FPL FIX2'!$O$1:$P$1,0),0),"")&amp;IFERROR(VLOOKUP(FC$2&amp;$A9,'FA2'!$A:$D,MATCH("AWAY",'FA2'!$A$1:$D$1,0),0),"")&amp;IFERROR(VLOOKUP(FC$2&amp;$A9,'FA2'!$B:$C,MATCH("HOME",'FA2'!$B$1:$C$1,0),0),"")&amp;IFERROR(VLOOKUP(FC$2&amp;$A9,'EFL2'!$A:$D,MATCH("AWAY",'EFL2'!$A$1:$D$1,0),0),"")&amp;IFERROR(VLOOKUP(FC$2&amp;$A9,'EFL2'!$B:$C,MATCH("HOME",'EFL2'!$B$1:$C$1,0),0),"")&amp;IFERROR(VLOOKUP(FC$2&amp;$A9,'UCL2'!$C:$F,MATCH("AWAY",'UCL2'!$C$1:$F$1,0),0),"")&amp;IFERROR(VLOOKUP(FC$2&amp;$A9,'UCL2'!$D:$E,MATCH("HOME",'UCL2'!$D$1:$E$1,0),0),"")&amp;IFERROR(VLOOKUP(FC$2&amp;$A9,'EU2'!$C:$F,MATCH("AWAY",'EU2'!$C$1:$F$1,0),0),"")&amp;IFERROR(VLOOKUP(FC$2&amp;$A9,'EU2'!$D:$E,MATCH("HOME",'EU2'!$D$1:$E$1,0),0),"")&amp;IFERROR(VLOOKUP(FC$2&amp;$A9,'EUC2'!$C:$F,MATCH("AWAY",'EUC2'!$C$1:$F$1,0),0),"")&amp;IFERROR(VLOOKUP(FC$2&amp;$A9,'EUC2'!$D:$E,MATCH("HOME",'EUC2'!$D$1:$E$1,0),0),"")</f>
        <v/>
      </c>
      <c r="FD9" s="25" t="str">
        <f>IFERROR(VLOOKUP(FD$2&amp;$B9,'FPL FIX2'!$N$1:$Q$400,MATCH("HOME",'FPL FIX2'!$N$1:$Q$1,0),0),"")&amp;IFERROR(VLOOKUP(FD$2&amp;$B9,'FPL FIX2'!$O$1:$P$400,MATCH("AWAY",'FPL FIX2'!$O$1:$P$1,0),0),"")&amp;IFERROR(VLOOKUP(FD$2&amp;$A9,'FA2'!$A:$D,MATCH("AWAY",'FA2'!$A$1:$D$1,0),0),"")&amp;IFERROR(VLOOKUP(FD$2&amp;$A9,'FA2'!$B:$C,MATCH("HOME",'FA2'!$B$1:$C$1,0),0),"")&amp;IFERROR(VLOOKUP(FD$2&amp;$A9,'EFL2'!$A:$D,MATCH("AWAY",'EFL2'!$A$1:$D$1,0),0),"")&amp;IFERROR(VLOOKUP(FD$2&amp;$A9,'EFL2'!$B:$C,MATCH("HOME",'EFL2'!$B$1:$C$1,0),0),"")&amp;IFERROR(VLOOKUP(FD$2&amp;$A9,'UCL2'!$C:$F,MATCH("AWAY",'UCL2'!$C$1:$F$1,0),0),"")&amp;IFERROR(VLOOKUP(FD$2&amp;$A9,'UCL2'!$D:$E,MATCH("HOME",'UCL2'!$D$1:$E$1,0),0),"")&amp;IFERROR(VLOOKUP(FD$2&amp;$A9,'EU2'!$C:$F,MATCH("AWAY",'EU2'!$C$1:$F$1,0),0),"")&amp;IFERROR(VLOOKUP(FD$2&amp;$A9,'EU2'!$D:$E,MATCH("HOME",'EU2'!$D$1:$E$1,0),0),"")&amp;IFERROR(VLOOKUP(FD$2&amp;$A9,'EUC2'!$C:$F,MATCH("AWAY",'EUC2'!$C$1:$F$1,0),0),"")&amp;IFERROR(VLOOKUP(FD$2&amp;$A9,'EUC2'!$D:$E,MATCH("HOME",'EUC2'!$D$1:$E$1,0),0),"")</f>
        <v>MCI</v>
      </c>
      <c r="FE9" s="25" t="str">
        <f>IFERROR(VLOOKUP(FE$2&amp;$B9,'FPL FIX2'!$N$1:$Q$400,MATCH("HOME",'FPL FIX2'!$N$1:$Q$1,0),0),"")&amp;IFERROR(VLOOKUP(FE$2&amp;$B9,'FPL FIX2'!$O$1:$P$400,MATCH("AWAY",'FPL FIX2'!$O$1:$P$1,0),0),"")&amp;IFERROR(VLOOKUP(FE$2&amp;$A9,'FA2'!$A:$D,MATCH("AWAY",'FA2'!$A$1:$D$1,0),0),"")&amp;IFERROR(VLOOKUP(FE$2&amp;$A9,'FA2'!$B:$C,MATCH("HOME",'FA2'!$B$1:$C$1,0),0),"")&amp;IFERROR(VLOOKUP(FE$2&amp;$A9,'EFL2'!$A:$D,MATCH("AWAY",'EFL2'!$A$1:$D$1,0),0),"")&amp;IFERROR(VLOOKUP(FE$2&amp;$A9,'EFL2'!$B:$C,MATCH("HOME",'EFL2'!$B$1:$C$1,0),0),"")&amp;IFERROR(VLOOKUP(FE$2&amp;$A9,'UCL2'!$C:$F,MATCH("AWAY",'UCL2'!$C$1:$F$1,0),0),"")&amp;IFERROR(VLOOKUP(FE$2&amp;$A9,'UCL2'!$D:$E,MATCH("HOME",'UCL2'!$D$1:$E$1,0),0),"")&amp;IFERROR(VLOOKUP(FE$2&amp;$A9,'EU2'!$C:$F,MATCH("AWAY",'EU2'!$C$1:$F$1,0),0),"")&amp;IFERROR(VLOOKUP(FE$2&amp;$A9,'EU2'!$D:$E,MATCH("HOME",'EU2'!$D$1:$E$1,0),0),"")&amp;IFERROR(VLOOKUP(FE$2&amp;$A9,'EUC2'!$C:$F,MATCH("AWAY",'EUC2'!$C$1:$F$1,0),0),"")&amp;IFERROR(VLOOKUP(FE$2&amp;$A9,'EUC2'!$D:$E,MATCH("HOME",'EUC2'!$D$1:$E$1,0),0),"")</f>
        <v/>
      </c>
      <c r="FF9" s="25" t="str">
        <f>IFERROR(VLOOKUP(FF$2&amp;$B9,'FPL FIX2'!$N$1:$Q$400,MATCH("HOME",'FPL FIX2'!$N$1:$Q$1,0),0),"")&amp;IFERROR(VLOOKUP(FF$2&amp;$B9,'FPL FIX2'!$O$1:$P$400,MATCH("AWAY",'FPL FIX2'!$O$1:$P$1,0),0),"")&amp;IFERROR(VLOOKUP(FF$2&amp;$A9,'FA2'!$A:$D,MATCH("AWAY",'FA2'!$A$1:$D$1,0),0),"")&amp;IFERROR(VLOOKUP(FF$2&amp;$A9,'FA2'!$B:$C,MATCH("HOME",'FA2'!$B$1:$C$1,0),0),"")&amp;IFERROR(VLOOKUP(FF$2&amp;$A9,'EFL2'!$A:$D,MATCH("AWAY",'EFL2'!$A$1:$D$1,0),0),"")&amp;IFERROR(VLOOKUP(FF$2&amp;$A9,'EFL2'!$B:$C,MATCH("HOME",'EFL2'!$B$1:$C$1,0),0),"")&amp;IFERROR(VLOOKUP(FF$2&amp;$A9,'UCL2'!$C:$F,MATCH("AWAY",'UCL2'!$C$1:$F$1,0),0),"")&amp;IFERROR(VLOOKUP(FF$2&amp;$A9,'UCL2'!$D:$E,MATCH("HOME",'UCL2'!$D$1:$E$1,0),0),"")&amp;IFERROR(VLOOKUP(FF$2&amp;$A9,'EU2'!$C:$F,MATCH("AWAY",'EU2'!$C$1:$F$1,0),0),"")&amp;IFERROR(VLOOKUP(FF$2&amp;$A9,'EU2'!$D:$E,MATCH("HOME",'EU2'!$D$1:$E$1,0),0),"")&amp;IFERROR(VLOOKUP(FF$2&amp;$A9,'EUC2'!$C:$F,MATCH("AWAY",'EUC2'!$C$1:$F$1,0),0),"")&amp;IFERROR(VLOOKUP(FF$2&amp;$A9,'EUC2'!$D:$E,MATCH("HOME",'EUC2'!$D$1:$E$1,0),0),"")</f>
        <v/>
      </c>
      <c r="FG9" s="25" t="str">
        <f>IFERROR(VLOOKUP(FG$2&amp;$B9,'FPL FIX2'!$N$1:$Q$400,MATCH("HOME",'FPL FIX2'!$N$1:$Q$1,0),0),"")&amp;IFERROR(VLOOKUP(FG$2&amp;$B9,'FPL FIX2'!$O$1:$P$400,MATCH("AWAY",'FPL FIX2'!$O$1:$P$1,0),0),"")&amp;IFERROR(VLOOKUP(FG$2&amp;$A9,'FA2'!$A:$D,MATCH("AWAY",'FA2'!$A$1:$D$1,0),0),"")&amp;IFERROR(VLOOKUP(FG$2&amp;$A9,'FA2'!$B:$C,MATCH("HOME",'FA2'!$B$1:$C$1,0),0),"")&amp;IFERROR(VLOOKUP(FG$2&amp;$A9,'EFL2'!$A:$D,MATCH("AWAY",'EFL2'!$A$1:$D$1,0),0),"")&amp;IFERROR(VLOOKUP(FG$2&amp;$A9,'EFL2'!$B:$C,MATCH("HOME",'EFL2'!$B$1:$C$1,0),0),"")&amp;IFERROR(VLOOKUP(FG$2&amp;$A9,'UCL2'!$C:$F,MATCH("AWAY",'UCL2'!$C$1:$F$1,0),0),"")&amp;IFERROR(VLOOKUP(FG$2&amp;$A9,'UCL2'!$D:$E,MATCH("HOME",'UCL2'!$D$1:$E$1,0),0),"")&amp;IFERROR(VLOOKUP(FG$2&amp;$A9,'EU2'!$C:$F,MATCH("AWAY",'EU2'!$C$1:$F$1,0),0),"")&amp;IFERROR(VLOOKUP(FG$2&amp;$A9,'EU2'!$D:$E,MATCH("HOME",'EU2'!$D$1:$E$1,0),0),"")&amp;IFERROR(VLOOKUP(FG$2&amp;$A9,'EUC2'!$C:$F,MATCH("AWAY",'EUC2'!$C$1:$F$1,0),0),"")&amp;IFERROR(VLOOKUP(FG$2&amp;$A9,'EUC2'!$D:$E,MATCH("HOME",'EUC2'!$D$1:$E$1,0),0),"")</f>
        <v>Manchester City</v>
      </c>
      <c r="FH9" s="25" t="str">
        <f>IFERROR(VLOOKUP(FH$2&amp;$B9,'FPL FIX2'!$N$1:$Q$400,MATCH("HOME",'FPL FIX2'!$N$1:$Q$1,0),0),"")&amp;IFERROR(VLOOKUP(FH$2&amp;$B9,'FPL FIX2'!$O$1:$P$400,MATCH("AWAY",'FPL FIX2'!$O$1:$P$1,0),0),"")&amp;IFERROR(VLOOKUP(FH$2&amp;$A9,'FA2'!$A:$D,MATCH("AWAY",'FA2'!$A$1:$D$1,0),0),"")&amp;IFERROR(VLOOKUP(FH$2&amp;$A9,'FA2'!$B:$C,MATCH("HOME",'FA2'!$B$1:$C$1,0),0),"")&amp;IFERROR(VLOOKUP(FH$2&amp;$A9,'EFL2'!$A:$D,MATCH("AWAY",'EFL2'!$A$1:$D$1,0),0),"")&amp;IFERROR(VLOOKUP(FH$2&amp;$A9,'EFL2'!$B:$C,MATCH("HOME",'EFL2'!$B$1:$C$1,0),0),"")&amp;IFERROR(VLOOKUP(FH$2&amp;$A9,'UCL2'!$C:$F,MATCH("AWAY",'UCL2'!$C$1:$F$1,0),0),"")&amp;IFERROR(VLOOKUP(FH$2&amp;$A9,'UCL2'!$D:$E,MATCH("HOME",'UCL2'!$D$1:$E$1,0),0),"")&amp;IFERROR(VLOOKUP(FH$2&amp;$A9,'EU2'!$C:$F,MATCH("AWAY",'EU2'!$C$1:$F$1,0),0),"")&amp;IFERROR(VLOOKUP(FH$2&amp;$A9,'EU2'!$D:$E,MATCH("HOME",'EU2'!$D$1:$E$1,0),0),"")&amp;IFERROR(VLOOKUP(FH$2&amp;$A9,'EUC2'!$C:$F,MATCH("AWAY",'EUC2'!$C$1:$F$1,0),0),"")&amp;IFERROR(VLOOKUP(FH$2&amp;$A9,'EUC2'!$D:$E,MATCH("HOME",'EUC2'!$D$1:$E$1,0),0),"")</f>
        <v/>
      </c>
      <c r="FI9" s="25" t="str">
        <f>IFERROR(VLOOKUP(FI$2&amp;$B9,'FPL FIX2'!$N$1:$Q$400,MATCH("HOME",'FPL FIX2'!$N$1:$Q$1,0),0),"")&amp;IFERROR(VLOOKUP(FI$2&amp;$B9,'FPL FIX2'!$O$1:$P$400,MATCH("AWAY",'FPL FIX2'!$O$1:$P$1,0),0),"")&amp;IFERROR(VLOOKUP(FI$2&amp;$A9,'FA2'!$A:$D,MATCH("AWAY",'FA2'!$A$1:$D$1,0),0),"")&amp;IFERROR(VLOOKUP(FI$2&amp;$A9,'FA2'!$B:$C,MATCH("HOME",'FA2'!$B$1:$C$1,0),0),"")&amp;IFERROR(VLOOKUP(FI$2&amp;$A9,'EFL2'!$A:$D,MATCH("AWAY",'EFL2'!$A$1:$D$1,0),0),"")&amp;IFERROR(VLOOKUP(FI$2&amp;$A9,'EFL2'!$B:$C,MATCH("HOME",'EFL2'!$B$1:$C$1,0),0),"")&amp;IFERROR(VLOOKUP(FI$2&amp;$A9,'UCL2'!$C:$F,MATCH("AWAY",'UCL2'!$C$1:$F$1,0),0),"")&amp;IFERROR(VLOOKUP(FI$2&amp;$A9,'UCL2'!$D:$E,MATCH("HOME",'UCL2'!$D$1:$E$1,0),0),"")&amp;IFERROR(VLOOKUP(FI$2&amp;$A9,'EU2'!$C:$F,MATCH("AWAY",'EU2'!$C$1:$F$1,0),0),"")&amp;IFERROR(VLOOKUP(FI$2&amp;$A9,'EU2'!$D:$E,MATCH("HOME",'EU2'!$D$1:$E$1,0),0),"")&amp;IFERROR(VLOOKUP(FI$2&amp;$A9,'EUC2'!$C:$F,MATCH("AWAY",'EUC2'!$C$1:$F$1,0),0),"")&amp;IFERROR(VLOOKUP(FI$2&amp;$A9,'EUC2'!$D:$E,MATCH("HOME",'EUC2'!$D$1:$E$1,0),0),"")</f>
        <v/>
      </c>
      <c r="FJ9" s="25" t="str">
        <f>IFERROR(VLOOKUP(FJ$2&amp;$B9,'FPL FIX2'!$N$1:$Q$400,MATCH("HOME",'FPL FIX2'!$N$1:$Q$1,0),0),"")&amp;IFERROR(VLOOKUP(FJ$2&amp;$B9,'FPL FIX2'!$O$1:$P$400,MATCH("AWAY",'FPL FIX2'!$O$1:$P$1,0),0),"")&amp;IFERROR(VLOOKUP(FJ$2&amp;$A9,'FA2'!$A:$D,MATCH("AWAY",'FA2'!$A$1:$D$1,0),0),"")&amp;IFERROR(VLOOKUP(FJ$2&amp;$A9,'FA2'!$B:$C,MATCH("HOME",'FA2'!$B$1:$C$1,0),0),"")&amp;IFERROR(VLOOKUP(FJ$2&amp;$A9,'EFL2'!$A:$D,MATCH("AWAY",'EFL2'!$A$1:$D$1,0),0),"")&amp;IFERROR(VLOOKUP(FJ$2&amp;$A9,'EFL2'!$B:$C,MATCH("HOME",'EFL2'!$B$1:$C$1,0),0),"")&amp;IFERROR(VLOOKUP(FJ$2&amp;$A9,'UCL2'!$C:$F,MATCH("AWAY",'UCL2'!$C$1:$F$1,0),0),"")&amp;IFERROR(VLOOKUP(FJ$2&amp;$A9,'UCL2'!$D:$E,MATCH("HOME",'UCL2'!$D$1:$E$1,0),0),"")&amp;IFERROR(VLOOKUP(FJ$2&amp;$A9,'EU2'!$C:$F,MATCH("AWAY",'EU2'!$C$1:$F$1,0),0),"")&amp;IFERROR(VLOOKUP(FJ$2&amp;$A9,'EU2'!$D:$E,MATCH("HOME",'EU2'!$D$1:$E$1,0),0),"")&amp;IFERROR(VLOOKUP(FJ$2&amp;$A9,'EUC2'!$C:$F,MATCH("AWAY",'EUC2'!$C$1:$F$1,0),0),"")&amp;IFERROR(VLOOKUP(FJ$2&amp;$A9,'EUC2'!$D:$E,MATCH("HOME",'EUC2'!$D$1:$E$1,0),0),"")</f>
        <v/>
      </c>
      <c r="FK9" s="25" t="str">
        <f>IFERROR(VLOOKUP(FK$2&amp;$B9,'FPL FIX2'!$N$1:$Q$400,MATCH("HOME",'FPL FIX2'!$N$1:$Q$1,0),0),"")&amp;IFERROR(VLOOKUP(FK$2&amp;$B9,'FPL FIX2'!$O$1:$P$400,MATCH("AWAY",'FPL FIX2'!$O$1:$P$1,0),0),"")&amp;IFERROR(VLOOKUP(FK$2&amp;$A9,'FA2'!$A:$D,MATCH("AWAY",'FA2'!$A$1:$D$1,0),0),"")&amp;IFERROR(VLOOKUP(FK$2&amp;$A9,'FA2'!$B:$C,MATCH("HOME",'FA2'!$B$1:$C$1,0),0),"")&amp;IFERROR(VLOOKUP(FK$2&amp;$A9,'EFL2'!$A:$D,MATCH("AWAY",'EFL2'!$A$1:$D$1,0),0),"")&amp;IFERROR(VLOOKUP(FK$2&amp;$A9,'EFL2'!$B:$C,MATCH("HOME",'EFL2'!$B$1:$C$1,0),0),"")&amp;IFERROR(VLOOKUP(FK$2&amp;$A9,'UCL2'!$C:$F,MATCH("AWAY",'UCL2'!$C$1:$F$1,0),0),"")&amp;IFERROR(VLOOKUP(FK$2&amp;$A9,'UCL2'!$D:$E,MATCH("HOME",'UCL2'!$D$1:$E$1,0),0),"")&amp;IFERROR(VLOOKUP(FK$2&amp;$A9,'EU2'!$C:$F,MATCH("AWAY",'EU2'!$C$1:$F$1,0),0),"")&amp;IFERROR(VLOOKUP(FK$2&amp;$A9,'EU2'!$D:$E,MATCH("HOME",'EU2'!$D$1:$E$1,0),0),"")&amp;IFERROR(VLOOKUP(FK$2&amp;$A9,'EUC2'!$C:$F,MATCH("AWAY",'EUC2'!$C$1:$F$1,0),0),"")&amp;IFERROR(VLOOKUP(FK$2&amp;$A9,'EUC2'!$D:$E,MATCH("HOME",'EUC2'!$D$1:$E$1,0),0),"")</f>
        <v>ful</v>
      </c>
      <c r="FL9" s="25" t="str">
        <f>IFERROR(VLOOKUP(FL$2&amp;$B9,'FPL FIX2'!$N$1:$Q$400,MATCH("HOME",'FPL FIX2'!$N$1:$Q$1,0),0),"")&amp;IFERROR(VLOOKUP(FL$2&amp;$B9,'FPL FIX2'!$O$1:$P$400,MATCH("AWAY",'FPL FIX2'!$O$1:$P$1,0),0),"")&amp;IFERROR(VLOOKUP(FL$2&amp;$A9,'FA2'!$A:$D,MATCH("AWAY",'FA2'!$A$1:$D$1,0),0),"")&amp;IFERROR(VLOOKUP(FL$2&amp;$A9,'FA2'!$B:$C,MATCH("HOME",'FA2'!$B$1:$C$1,0),0),"")&amp;IFERROR(VLOOKUP(FL$2&amp;$A9,'EFL2'!$A:$D,MATCH("AWAY",'EFL2'!$A$1:$D$1,0),0),"")&amp;IFERROR(VLOOKUP(FL$2&amp;$A9,'EFL2'!$B:$C,MATCH("HOME",'EFL2'!$B$1:$C$1,0),0),"")&amp;IFERROR(VLOOKUP(FL$2&amp;$A9,'UCL2'!$C:$F,MATCH("AWAY",'UCL2'!$C$1:$F$1,0),0),"")&amp;IFERROR(VLOOKUP(FL$2&amp;$A9,'UCL2'!$D:$E,MATCH("HOME",'UCL2'!$D$1:$E$1,0),0),"")&amp;IFERROR(VLOOKUP(FL$2&amp;$A9,'EU2'!$C:$F,MATCH("AWAY",'EU2'!$C$1:$F$1,0),0),"")&amp;IFERROR(VLOOKUP(FL$2&amp;$A9,'EU2'!$D:$E,MATCH("HOME",'EU2'!$D$1:$E$1,0),0),"")&amp;IFERROR(VLOOKUP(FL$2&amp;$A9,'EUC2'!$C:$F,MATCH("AWAY",'EUC2'!$C$1:$F$1,0),0),"")&amp;IFERROR(VLOOKUP(FL$2&amp;$A9,'EUC2'!$D:$E,MATCH("HOME",'EUC2'!$D$1:$E$1,0),0),"")</f>
        <v/>
      </c>
      <c r="FM9" s="25" t="str">
        <f>IFERROR(VLOOKUP(FM$2&amp;$B9,'FPL FIX2'!$N$1:$Q$400,MATCH("HOME",'FPL FIX2'!$N$1:$Q$1,0),0),"")&amp;IFERROR(VLOOKUP(FM$2&amp;$B9,'FPL FIX2'!$O$1:$P$400,MATCH("AWAY",'FPL FIX2'!$O$1:$P$1,0),0),"")&amp;IFERROR(VLOOKUP(FM$2&amp;$A9,'FA2'!$A:$D,MATCH("AWAY",'FA2'!$A$1:$D$1,0),0),"")&amp;IFERROR(VLOOKUP(FM$2&amp;$A9,'FA2'!$B:$C,MATCH("HOME",'FA2'!$B$1:$C$1,0),0),"")&amp;IFERROR(VLOOKUP(FM$2&amp;$A9,'EFL2'!$A:$D,MATCH("AWAY",'EFL2'!$A$1:$D$1,0),0),"")&amp;IFERROR(VLOOKUP(FM$2&amp;$A9,'EFL2'!$B:$C,MATCH("HOME",'EFL2'!$B$1:$C$1,0),0),"")&amp;IFERROR(VLOOKUP(FM$2&amp;$A9,'UCL2'!$C:$F,MATCH("AWAY",'UCL2'!$C$1:$F$1,0),0),"")&amp;IFERROR(VLOOKUP(FM$2&amp;$A9,'UCL2'!$D:$E,MATCH("HOME",'UCL2'!$D$1:$E$1,0),0),"")&amp;IFERROR(VLOOKUP(FM$2&amp;$A9,'EU2'!$C:$F,MATCH("AWAY",'EU2'!$C$1:$F$1,0),0),"")&amp;IFERROR(VLOOKUP(FM$2&amp;$A9,'EU2'!$D:$E,MATCH("HOME",'EU2'!$D$1:$E$1,0),0),"")&amp;IFERROR(VLOOKUP(FM$2&amp;$A9,'EUC2'!$C:$F,MATCH("AWAY",'EUC2'!$C$1:$F$1,0),0),"")&amp;IFERROR(VLOOKUP(FM$2&amp;$A9,'EUC2'!$D:$E,MATCH("HOME",'EUC2'!$D$1:$E$1,0),0),"")</f>
        <v/>
      </c>
      <c r="FN9" s="25" t="str">
        <f>IFERROR(VLOOKUP(FN$2&amp;$B9,'FPL FIX2'!$N$1:$Q$400,MATCH("HOME",'FPL FIX2'!$N$1:$Q$1,0),0),"")&amp;IFERROR(VLOOKUP(FN$2&amp;$B9,'FPL FIX2'!$O$1:$P$400,MATCH("AWAY",'FPL FIX2'!$O$1:$P$1,0),0),"")&amp;IFERROR(VLOOKUP(FN$2&amp;$A9,'FA2'!$A:$D,MATCH("AWAY",'FA2'!$A$1:$D$1,0),0),"")&amp;IFERROR(VLOOKUP(FN$2&amp;$A9,'FA2'!$B:$C,MATCH("HOME",'FA2'!$B$1:$C$1,0),0),"")&amp;IFERROR(VLOOKUP(FN$2&amp;$A9,'EFL2'!$A:$D,MATCH("AWAY",'EFL2'!$A$1:$D$1,0),0),"")&amp;IFERROR(VLOOKUP(FN$2&amp;$A9,'EFL2'!$B:$C,MATCH("HOME",'EFL2'!$B$1:$C$1,0),0),"")&amp;IFERROR(VLOOKUP(FN$2&amp;$A9,'UCL2'!$C:$F,MATCH("AWAY",'UCL2'!$C$1:$F$1,0),0),"")&amp;IFERROR(VLOOKUP(FN$2&amp;$A9,'UCL2'!$D:$E,MATCH("HOME",'UCL2'!$D$1:$E$1,0),0),"")&amp;IFERROR(VLOOKUP(FN$2&amp;$A9,'EU2'!$C:$F,MATCH("AWAY",'EU2'!$C$1:$F$1,0),0),"")&amp;IFERROR(VLOOKUP(FN$2&amp;$A9,'EU2'!$D:$E,MATCH("HOME",'EU2'!$D$1:$E$1,0),0),"")&amp;IFERROR(VLOOKUP(FN$2&amp;$A9,'EUC2'!$C:$F,MATCH("AWAY",'EUC2'!$C$1:$F$1,0),0),"")&amp;IFERROR(VLOOKUP(FN$2&amp;$A9,'EUC2'!$D:$E,MATCH("HOME",'EUC2'!$D$1:$E$1,0),0),"")</f>
        <v>CRY</v>
      </c>
      <c r="FO9" s="25" t="str">
        <f>IFERROR(VLOOKUP(FO$2&amp;$B9,'FPL FIX2'!$N$1:$Q$400,MATCH("HOME",'FPL FIX2'!$N$1:$Q$1,0),0),"")&amp;IFERROR(VLOOKUP(FO$2&amp;$B9,'FPL FIX2'!$O$1:$P$400,MATCH("AWAY",'FPL FIX2'!$O$1:$P$1,0),0),"")&amp;IFERROR(VLOOKUP(FO$2&amp;$A9,'FA2'!$A:$D,MATCH("AWAY",'FA2'!$A$1:$D$1,0),0),"")&amp;IFERROR(VLOOKUP(FO$2&amp;$A9,'FA2'!$B:$C,MATCH("HOME",'FA2'!$B$1:$C$1,0),0),"")&amp;IFERROR(VLOOKUP(FO$2&amp;$A9,'EFL2'!$A:$D,MATCH("AWAY",'EFL2'!$A$1:$D$1,0),0),"")&amp;IFERROR(VLOOKUP(FO$2&amp;$A9,'EFL2'!$B:$C,MATCH("HOME",'EFL2'!$B$1:$C$1,0),0),"")&amp;IFERROR(VLOOKUP(FO$2&amp;$A9,'UCL2'!$C:$F,MATCH("AWAY",'UCL2'!$C$1:$F$1,0),0),"")&amp;IFERROR(VLOOKUP(FO$2&amp;$A9,'UCL2'!$D:$E,MATCH("HOME",'UCL2'!$D$1:$E$1,0),0),"")&amp;IFERROR(VLOOKUP(FO$2&amp;$A9,'EU2'!$C:$F,MATCH("AWAY",'EU2'!$C$1:$F$1,0),0),"")&amp;IFERROR(VLOOKUP(FO$2&amp;$A9,'EU2'!$D:$E,MATCH("HOME",'EU2'!$D$1:$E$1,0),0),"")&amp;IFERROR(VLOOKUP(FO$2&amp;$A9,'EUC2'!$C:$F,MATCH("AWAY",'EUC2'!$C$1:$F$1,0),0),"")&amp;IFERROR(VLOOKUP(FO$2&amp;$A9,'EUC2'!$D:$E,MATCH("HOME",'EUC2'!$D$1:$E$1,0),0),"")</f>
        <v/>
      </c>
      <c r="FP9" s="25" t="str">
        <f>IFERROR(VLOOKUP(FP$2&amp;$B9,'FPL FIX2'!$N$1:$Q$400,MATCH("HOME",'FPL FIX2'!$N$1:$Q$1,0),0),"")&amp;IFERROR(VLOOKUP(FP$2&amp;$B9,'FPL FIX2'!$O$1:$P$400,MATCH("AWAY",'FPL FIX2'!$O$1:$P$1,0),0),"")&amp;IFERROR(VLOOKUP(FP$2&amp;$A9,'FA2'!$A:$D,MATCH("AWAY",'FA2'!$A$1:$D$1,0),0),"")&amp;IFERROR(VLOOKUP(FP$2&amp;$A9,'FA2'!$B:$C,MATCH("HOME",'FA2'!$B$1:$C$1,0),0),"")&amp;IFERROR(VLOOKUP(FP$2&amp;$A9,'EFL2'!$A:$D,MATCH("AWAY",'EFL2'!$A$1:$D$1,0),0),"")&amp;IFERROR(VLOOKUP(FP$2&amp;$A9,'EFL2'!$B:$C,MATCH("HOME",'EFL2'!$B$1:$C$1,0),0),"")&amp;IFERROR(VLOOKUP(FP$2&amp;$A9,'UCL2'!$C:$F,MATCH("AWAY",'UCL2'!$C$1:$F$1,0),0),"")&amp;IFERROR(VLOOKUP(FP$2&amp;$A9,'UCL2'!$D:$E,MATCH("HOME",'UCL2'!$D$1:$E$1,0),0),"")&amp;IFERROR(VLOOKUP(FP$2&amp;$A9,'EU2'!$C:$F,MATCH("AWAY",'EU2'!$C$1:$F$1,0),0),"")&amp;IFERROR(VLOOKUP(FP$2&amp;$A9,'EU2'!$D:$E,MATCH("HOME",'EU2'!$D$1:$E$1,0),0),"")&amp;IFERROR(VLOOKUP(FP$2&amp;$A9,'EUC2'!$C:$F,MATCH("AWAY",'EUC2'!$C$1:$F$1,0),0),"")&amp;IFERROR(VLOOKUP(FP$2&amp;$A9,'EUC2'!$D:$E,MATCH("HOME",'EUC2'!$D$1:$E$1,0),0),"")</f>
        <v/>
      </c>
      <c r="FQ9" s="25" t="str">
        <f>IFERROR(VLOOKUP(FQ$2&amp;$B9,'FPL FIX2'!$N$1:$Q$400,MATCH("HOME",'FPL FIX2'!$N$1:$Q$1,0),0),"")&amp;IFERROR(VLOOKUP(FQ$2&amp;$B9,'FPL FIX2'!$O$1:$P$400,MATCH("AWAY",'FPL FIX2'!$O$1:$P$1,0),0),"")&amp;IFERROR(VLOOKUP(FQ$2&amp;$A9,'FA2'!$A:$D,MATCH("AWAY",'FA2'!$A$1:$D$1,0),0),"")&amp;IFERROR(VLOOKUP(FQ$2&amp;$A9,'FA2'!$B:$C,MATCH("HOME",'FA2'!$B$1:$C$1,0),0),"")&amp;IFERROR(VLOOKUP(FQ$2&amp;$A9,'EFL2'!$A:$D,MATCH("AWAY",'EFL2'!$A$1:$D$1,0),0),"")&amp;IFERROR(VLOOKUP(FQ$2&amp;$A9,'EFL2'!$B:$C,MATCH("HOME",'EFL2'!$B$1:$C$1,0),0),"")&amp;IFERROR(VLOOKUP(FQ$2&amp;$A9,'UCL2'!$C:$F,MATCH("AWAY",'UCL2'!$C$1:$F$1,0),0),"")&amp;IFERROR(VLOOKUP(FQ$2&amp;$A9,'UCL2'!$D:$E,MATCH("HOME",'UCL2'!$D$1:$E$1,0),0),"")&amp;IFERROR(VLOOKUP(FQ$2&amp;$A9,'EU2'!$C:$F,MATCH("AWAY",'EU2'!$C$1:$F$1,0),0),"")&amp;IFERROR(VLOOKUP(FQ$2&amp;$A9,'EU2'!$D:$E,MATCH("HOME",'EU2'!$D$1:$E$1,0),0),"")&amp;IFERROR(VLOOKUP(FQ$2&amp;$A9,'EUC2'!$C:$F,MATCH("AWAY",'EUC2'!$C$1:$F$1,0),0),"")&amp;IFERROR(VLOOKUP(FQ$2&amp;$A9,'EUC2'!$D:$E,MATCH("HOME",'EUC2'!$D$1:$E$1,0),0),"")</f>
        <v/>
      </c>
      <c r="FR9" s="25" t="str">
        <f>IFERROR(VLOOKUP(FR$2&amp;$B9,'FPL FIX2'!$N$1:$Q$400,MATCH("HOME",'FPL FIX2'!$N$1:$Q$1,0),0),"")&amp;IFERROR(VLOOKUP(FR$2&amp;$B9,'FPL FIX2'!$O$1:$P$400,MATCH("AWAY",'FPL FIX2'!$O$1:$P$1,0),0),"")&amp;IFERROR(VLOOKUP(FR$2&amp;$A9,'FA2'!$A:$D,MATCH("AWAY",'FA2'!$A$1:$D$1,0),0),"")&amp;IFERROR(VLOOKUP(FR$2&amp;$A9,'FA2'!$B:$C,MATCH("HOME",'FA2'!$B$1:$C$1,0),0),"")&amp;IFERROR(VLOOKUP(FR$2&amp;$A9,'EFL2'!$A:$D,MATCH("AWAY",'EFL2'!$A$1:$D$1,0),0),"")&amp;IFERROR(VLOOKUP(FR$2&amp;$A9,'EFL2'!$B:$C,MATCH("HOME",'EFL2'!$B$1:$C$1,0),0),"")&amp;IFERROR(VLOOKUP(FR$2&amp;$A9,'UCL2'!$C:$F,MATCH("AWAY",'UCL2'!$C$1:$F$1,0),0),"")&amp;IFERROR(VLOOKUP(FR$2&amp;$A9,'UCL2'!$D:$E,MATCH("HOME",'UCL2'!$D$1:$E$1,0),0),"")&amp;IFERROR(VLOOKUP(FR$2&amp;$A9,'EU2'!$C:$F,MATCH("AWAY",'EU2'!$C$1:$F$1,0),0),"")&amp;IFERROR(VLOOKUP(FR$2&amp;$A9,'EU2'!$D:$E,MATCH("HOME",'EU2'!$D$1:$E$1,0),0),"")&amp;IFERROR(VLOOKUP(FR$2&amp;$A9,'EUC2'!$C:$F,MATCH("AWAY",'EUC2'!$C$1:$F$1,0),0),"")&amp;IFERROR(VLOOKUP(FR$2&amp;$A9,'EUC2'!$D:$E,MATCH("HOME",'EUC2'!$D$1:$E$1,0),0),"")</f>
        <v/>
      </c>
      <c r="FS9" s="25" t="str">
        <f>IFERROR(VLOOKUP(FS$2&amp;$B9,'FPL FIX2'!$N$1:$Q$400,MATCH("HOME",'FPL FIX2'!$N$1:$Q$1,0),0),"")&amp;IFERROR(VLOOKUP(FS$2&amp;$B9,'FPL FIX2'!$O$1:$P$400,MATCH("AWAY",'FPL FIX2'!$O$1:$P$1,0),0),"")&amp;IFERROR(VLOOKUP(FS$2&amp;$A9,'FA2'!$A:$D,MATCH("AWAY",'FA2'!$A$1:$D$1,0),0),"")&amp;IFERROR(VLOOKUP(FS$2&amp;$A9,'FA2'!$B:$C,MATCH("HOME",'FA2'!$B$1:$C$1,0),0),"")&amp;IFERROR(VLOOKUP(FS$2&amp;$A9,'EFL2'!$A:$D,MATCH("AWAY",'EFL2'!$A$1:$D$1,0),0),"")&amp;IFERROR(VLOOKUP(FS$2&amp;$A9,'EFL2'!$B:$C,MATCH("HOME",'EFL2'!$B$1:$C$1,0),0),"")&amp;IFERROR(VLOOKUP(FS$2&amp;$A9,'UCL2'!$C:$F,MATCH("AWAY",'UCL2'!$C$1:$F$1,0),0),"")&amp;IFERROR(VLOOKUP(FS$2&amp;$A9,'UCL2'!$D:$E,MATCH("HOME",'UCL2'!$D$1:$E$1,0),0),"")&amp;IFERROR(VLOOKUP(FS$2&amp;$A9,'EU2'!$C:$F,MATCH("AWAY",'EU2'!$C$1:$F$1,0),0),"")&amp;IFERROR(VLOOKUP(FS$2&amp;$A9,'EU2'!$D:$E,MATCH("HOME",'EU2'!$D$1:$E$1,0),0),"")&amp;IFERROR(VLOOKUP(FS$2&amp;$A9,'EUC2'!$C:$F,MATCH("AWAY",'EUC2'!$C$1:$F$1,0),0),"")&amp;IFERROR(VLOOKUP(FS$2&amp;$A9,'EUC2'!$D:$E,MATCH("HOME",'EUC2'!$D$1:$E$1,0),0),"")</f>
        <v/>
      </c>
      <c r="FT9" s="25" t="str">
        <f>IFERROR(VLOOKUP(FT$2&amp;$B9,'FPL FIX2'!$N$1:$Q$400,MATCH("HOME",'FPL FIX2'!$N$1:$Q$1,0),0),"")&amp;IFERROR(VLOOKUP(FT$2&amp;$B9,'FPL FIX2'!$O$1:$P$400,MATCH("AWAY",'FPL FIX2'!$O$1:$P$1,0),0),"")&amp;IFERROR(VLOOKUP(FT$2&amp;$A9,'FA2'!$A:$D,MATCH("AWAY",'FA2'!$A$1:$D$1,0),0),"")&amp;IFERROR(VLOOKUP(FT$2&amp;$A9,'FA2'!$B:$C,MATCH("HOME",'FA2'!$B$1:$C$1,0),0),"")&amp;IFERROR(VLOOKUP(FT$2&amp;$A9,'EFL2'!$A:$D,MATCH("AWAY",'EFL2'!$A$1:$D$1,0),0),"")&amp;IFERROR(VLOOKUP(FT$2&amp;$A9,'EFL2'!$B:$C,MATCH("HOME",'EFL2'!$B$1:$C$1,0),0),"")&amp;IFERROR(VLOOKUP(FT$2&amp;$A9,'UCL2'!$C:$F,MATCH("AWAY",'UCL2'!$C$1:$F$1,0),0),"")&amp;IFERROR(VLOOKUP(FT$2&amp;$A9,'UCL2'!$D:$E,MATCH("HOME",'UCL2'!$D$1:$E$1,0),0),"")&amp;IFERROR(VLOOKUP(FT$2&amp;$A9,'EU2'!$C:$F,MATCH("AWAY",'EU2'!$C$1:$F$1,0),0),"")&amp;IFERROR(VLOOKUP(FT$2&amp;$A9,'EU2'!$D:$E,MATCH("HOME",'EU2'!$D$1:$E$1,0),0),"")&amp;IFERROR(VLOOKUP(FT$2&amp;$A9,'EUC2'!$C:$F,MATCH("AWAY",'EUC2'!$C$1:$F$1,0),0),"")&amp;IFERROR(VLOOKUP(FT$2&amp;$A9,'EUC2'!$D:$E,MATCH("HOME",'EUC2'!$D$1:$E$1,0),0),"")</f>
        <v>liv</v>
      </c>
      <c r="FU9" s="25" t="str">
        <f>IFERROR(VLOOKUP(FU$2&amp;$B9,'FPL FIX2'!$N$1:$Q$400,MATCH("HOME",'FPL FIX2'!$N$1:$Q$1,0),0),"")&amp;IFERROR(VLOOKUP(FU$2&amp;$B9,'FPL FIX2'!$O$1:$P$400,MATCH("AWAY",'FPL FIX2'!$O$1:$P$1,0),0),"")&amp;IFERROR(VLOOKUP(FU$2&amp;$A9,'FA2'!$A:$D,MATCH("AWAY",'FA2'!$A$1:$D$1,0),0),"")&amp;IFERROR(VLOOKUP(FU$2&amp;$A9,'FA2'!$B:$C,MATCH("HOME",'FA2'!$B$1:$C$1,0),0),"")&amp;IFERROR(VLOOKUP(FU$2&amp;$A9,'EFL2'!$A:$D,MATCH("AWAY",'EFL2'!$A$1:$D$1,0),0),"")&amp;IFERROR(VLOOKUP(FU$2&amp;$A9,'EFL2'!$B:$C,MATCH("HOME",'EFL2'!$B$1:$C$1,0),0),"")&amp;IFERROR(VLOOKUP(FU$2&amp;$A9,'UCL2'!$C:$F,MATCH("AWAY",'UCL2'!$C$1:$F$1,0),0),"")&amp;IFERROR(VLOOKUP(FU$2&amp;$A9,'UCL2'!$D:$E,MATCH("HOME",'UCL2'!$D$1:$E$1,0),0),"")&amp;IFERROR(VLOOKUP(FU$2&amp;$A9,'EU2'!$C:$F,MATCH("AWAY",'EU2'!$C$1:$F$1,0),0),"")&amp;IFERROR(VLOOKUP(FU$2&amp;$A9,'EU2'!$D:$E,MATCH("HOME",'EU2'!$D$1:$E$1,0),0),"")&amp;IFERROR(VLOOKUP(FU$2&amp;$A9,'EUC2'!$C:$F,MATCH("AWAY",'EUC2'!$C$1:$F$1,0),0),"")&amp;IFERROR(VLOOKUP(FU$2&amp;$A9,'EUC2'!$D:$E,MATCH("HOME",'EUC2'!$D$1:$E$1,0),0),"")</f>
        <v/>
      </c>
      <c r="FV9" s="25" t="str">
        <f>IFERROR(VLOOKUP(FV$2&amp;$B9,'FPL FIX2'!$N$1:$Q$400,MATCH("HOME",'FPL FIX2'!$N$1:$Q$1,0),0),"")&amp;IFERROR(VLOOKUP(FV$2&amp;$B9,'FPL FIX2'!$O$1:$P$400,MATCH("AWAY",'FPL FIX2'!$O$1:$P$1,0),0),"")&amp;IFERROR(VLOOKUP(FV$2&amp;$A9,'FA2'!$A:$D,MATCH("AWAY",'FA2'!$A$1:$D$1,0),0),"")&amp;IFERROR(VLOOKUP(FV$2&amp;$A9,'FA2'!$B:$C,MATCH("HOME",'FA2'!$B$1:$C$1,0),0),"")&amp;IFERROR(VLOOKUP(FV$2&amp;$A9,'EFL2'!$A:$D,MATCH("AWAY",'EFL2'!$A$1:$D$1,0),0),"")&amp;IFERROR(VLOOKUP(FV$2&amp;$A9,'EFL2'!$B:$C,MATCH("HOME",'EFL2'!$B$1:$C$1,0),0),"")&amp;IFERROR(VLOOKUP(FV$2&amp;$A9,'UCL2'!$C:$F,MATCH("AWAY",'UCL2'!$C$1:$F$1,0),0),"")&amp;IFERROR(VLOOKUP(FV$2&amp;$A9,'UCL2'!$D:$E,MATCH("HOME",'UCL2'!$D$1:$E$1,0),0),"")&amp;IFERROR(VLOOKUP(FV$2&amp;$A9,'EU2'!$C:$F,MATCH("AWAY",'EU2'!$C$1:$F$1,0),0),"")&amp;IFERROR(VLOOKUP(FV$2&amp;$A9,'EU2'!$D:$E,MATCH("HOME",'EU2'!$D$1:$E$1,0),0),"")&amp;IFERROR(VLOOKUP(FV$2&amp;$A9,'EUC2'!$C:$F,MATCH("AWAY",'EUC2'!$C$1:$F$1,0),0),"")&amp;IFERROR(VLOOKUP(FV$2&amp;$A9,'EUC2'!$D:$E,MATCH("HOME",'EUC2'!$D$1:$E$1,0),0),"")</f>
        <v/>
      </c>
      <c r="FW9" s="25" t="str">
        <f>IFERROR(VLOOKUP(FW$2&amp;$B9,'FPL FIX2'!$N$1:$Q$400,MATCH("HOME",'FPL FIX2'!$N$1:$Q$1,0),0),"")&amp;IFERROR(VLOOKUP(FW$2&amp;$B9,'FPL FIX2'!$O$1:$P$400,MATCH("AWAY",'FPL FIX2'!$O$1:$P$1,0),0),"")&amp;IFERROR(VLOOKUP(FW$2&amp;$A9,'FA2'!$A:$D,MATCH("AWAY",'FA2'!$A$1:$D$1,0),0),"")&amp;IFERROR(VLOOKUP(FW$2&amp;$A9,'FA2'!$B:$C,MATCH("HOME",'FA2'!$B$1:$C$1,0),0),"")&amp;IFERROR(VLOOKUP(FW$2&amp;$A9,'EFL2'!$A:$D,MATCH("AWAY",'EFL2'!$A$1:$D$1,0),0),"")&amp;IFERROR(VLOOKUP(FW$2&amp;$A9,'EFL2'!$B:$C,MATCH("HOME",'EFL2'!$B$1:$C$1,0),0),"")&amp;IFERROR(VLOOKUP(FW$2&amp;$A9,'UCL2'!$C:$F,MATCH("AWAY",'UCL2'!$C$1:$F$1,0),0),"")&amp;IFERROR(VLOOKUP(FW$2&amp;$A9,'UCL2'!$D:$E,MATCH("HOME",'UCL2'!$D$1:$E$1,0),0),"")&amp;IFERROR(VLOOKUP(FW$2&amp;$A9,'EU2'!$C:$F,MATCH("AWAY",'EU2'!$C$1:$F$1,0),0),"")&amp;IFERROR(VLOOKUP(FW$2&amp;$A9,'EU2'!$D:$E,MATCH("HOME",'EU2'!$D$1:$E$1,0),0),"")&amp;IFERROR(VLOOKUP(FW$2&amp;$A9,'EUC2'!$C:$F,MATCH("AWAY",'EUC2'!$C$1:$F$1,0),0),"")&amp;IFERROR(VLOOKUP(FW$2&amp;$A9,'EUC2'!$D:$E,MATCH("HOME",'EUC2'!$D$1:$E$1,0),0),"")</f>
        <v/>
      </c>
      <c r="FX9" s="25" t="str">
        <f>IFERROR(VLOOKUP(FX$2&amp;$B9,'FPL FIX2'!$N$1:$Q$400,MATCH("HOME",'FPL FIX2'!$N$1:$Q$1,0),0),"")&amp;IFERROR(VLOOKUP(FX$2&amp;$B9,'FPL FIX2'!$O$1:$P$400,MATCH("AWAY",'FPL FIX2'!$O$1:$P$1,0),0),"")&amp;IFERROR(VLOOKUP(FX$2&amp;$A9,'FA2'!$A:$D,MATCH("AWAY",'FA2'!$A$1:$D$1,0),0),"")&amp;IFERROR(VLOOKUP(FX$2&amp;$A9,'FA2'!$B:$C,MATCH("HOME",'FA2'!$B$1:$C$1,0),0),"")&amp;IFERROR(VLOOKUP(FX$2&amp;$A9,'EFL2'!$A:$D,MATCH("AWAY",'EFL2'!$A$1:$D$1,0),0),"")&amp;IFERROR(VLOOKUP(FX$2&amp;$A9,'EFL2'!$B:$C,MATCH("HOME",'EFL2'!$B$1:$C$1,0),0),"")&amp;IFERROR(VLOOKUP(FX$2&amp;$A9,'UCL2'!$C:$F,MATCH("AWAY",'UCL2'!$C$1:$F$1,0),0),"")&amp;IFERROR(VLOOKUP(FX$2&amp;$A9,'UCL2'!$D:$E,MATCH("HOME",'UCL2'!$D$1:$E$1,0),0),"")&amp;IFERROR(VLOOKUP(FX$2&amp;$A9,'EU2'!$C:$F,MATCH("AWAY",'EU2'!$C$1:$F$1,0),0),"")&amp;IFERROR(VLOOKUP(FX$2&amp;$A9,'EU2'!$D:$E,MATCH("HOME",'EU2'!$D$1:$E$1,0),0),"")&amp;IFERROR(VLOOKUP(FX$2&amp;$A9,'EUC2'!$C:$F,MATCH("AWAY",'EUC2'!$C$1:$F$1,0),0),"")&amp;IFERROR(VLOOKUP(FX$2&amp;$A9,'EUC2'!$D:$E,MATCH("HOME",'EUC2'!$D$1:$E$1,0),0),"")</f>
        <v/>
      </c>
      <c r="FY9" s="25" t="str">
        <f>IFERROR(VLOOKUP(FY$2&amp;$B9,'FPL FIX2'!$N$1:$Q$400,MATCH("HOME",'FPL FIX2'!$N$1:$Q$1,0),0),"")&amp;IFERROR(VLOOKUP(FY$2&amp;$B9,'FPL FIX2'!$O$1:$P$400,MATCH("AWAY",'FPL FIX2'!$O$1:$P$1,0),0),"")&amp;IFERROR(VLOOKUP(FY$2&amp;$A9,'FA2'!$A:$D,MATCH("AWAY",'FA2'!$A$1:$D$1,0),0),"")&amp;IFERROR(VLOOKUP(FY$2&amp;$A9,'FA2'!$B:$C,MATCH("HOME",'FA2'!$B$1:$C$1,0),0),"")&amp;IFERROR(VLOOKUP(FY$2&amp;$A9,'EFL2'!$A:$D,MATCH("AWAY",'EFL2'!$A$1:$D$1,0),0),"")&amp;IFERROR(VLOOKUP(FY$2&amp;$A9,'EFL2'!$B:$C,MATCH("HOME",'EFL2'!$B$1:$C$1,0),0),"")&amp;IFERROR(VLOOKUP(FY$2&amp;$A9,'UCL2'!$C:$F,MATCH("AWAY",'UCL2'!$C$1:$F$1,0),0),"")&amp;IFERROR(VLOOKUP(FY$2&amp;$A9,'UCL2'!$D:$E,MATCH("HOME",'UCL2'!$D$1:$E$1,0),0),"")&amp;IFERROR(VLOOKUP(FY$2&amp;$A9,'EU2'!$C:$F,MATCH("AWAY",'EU2'!$C$1:$F$1,0),0),"")&amp;IFERROR(VLOOKUP(FY$2&amp;$A9,'EU2'!$D:$E,MATCH("HOME",'EU2'!$D$1:$E$1,0),0),"")&amp;IFERROR(VLOOKUP(FY$2&amp;$A9,'EUC2'!$C:$F,MATCH("AWAY",'EUC2'!$C$1:$F$1,0),0),"")&amp;IFERROR(VLOOKUP(FY$2&amp;$A9,'EUC2'!$D:$E,MATCH("HOME",'EUC2'!$D$1:$E$1,0),0),"")</f>
        <v/>
      </c>
      <c r="FZ9" s="25" t="str">
        <f>IFERROR(VLOOKUP(FZ$2&amp;$B9,'FPL FIX2'!$N$1:$Q$400,MATCH("HOME",'FPL FIX2'!$N$1:$Q$1,0),0),"")&amp;IFERROR(VLOOKUP(FZ$2&amp;$B9,'FPL FIX2'!$O$1:$P$400,MATCH("AWAY",'FPL FIX2'!$O$1:$P$1,0),0),"")&amp;IFERROR(VLOOKUP(FZ$2&amp;$A9,'FA2'!$A:$D,MATCH("AWAY",'FA2'!$A$1:$D$1,0),0),"")&amp;IFERROR(VLOOKUP(FZ$2&amp;$A9,'FA2'!$B:$C,MATCH("HOME",'FA2'!$B$1:$C$1,0),0),"")&amp;IFERROR(VLOOKUP(FZ$2&amp;$A9,'EFL2'!$A:$D,MATCH("AWAY",'EFL2'!$A$1:$D$1,0),0),"")&amp;IFERROR(VLOOKUP(FZ$2&amp;$A9,'EFL2'!$B:$C,MATCH("HOME",'EFL2'!$B$1:$C$1,0),0),"")&amp;IFERROR(VLOOKUP(FZ$2&amp;$A9,'UCL2'!$C:$F,MATCH("AWAY",'UCL2'!$C$1:$F$1,0),0),"")&amp;IFERROR(VLOOKUP(FZ$2&amp;$A9,'UCL2'!$D:$E,MATCH("HOME",'UCL2'!$D$1:$E$1,0),0),"")&amp;IFERROR(VLOOKUP(FZ$2&amp;$A9,'EU2'!$C:$F,MATCH("AWAY",'EU2'!$C$1:$F$1,0),0),"")&amp;IFERROR(VLOOKUP(FZ$2&amp;$A9,'EU2'!$D:$E,MATCH("HOME",'EU2'!$D$1:$E$1,0),0),"")&amp;IFERROR(VLOOKUP(FZ$2&amp;$A9,'EUC2'!$C:$F,MATCH("AWAY",'EUC2'!$C$1:$F$1,0),0),"")&amp;IFERROR(VLOOKUP(FZ$2&amp;$A9,'EUC2'!$D:$E,MATCH("HOME",'EUC2'!$D$1:$E$1,0),0),"")</f>
        <v/>
      </c>
      <c r="GA9" s="25" t="str">
        <f>IFERROR(VLOOKUP(GA$2&amp;$B9,'FPL FIX2'!$N$1:$Q$400,MATCH("HOME",'FPL FIX2'!$N$1:$Q$1,0),0),"")&amp;IFERROR(VLOOKUP(GA$2&amp;$B9,'FPL FIX2'!$O$1:$P$400,MATCH("AWAY",'FPL FIX2'!$O$1:$P$1,0),0),"")&amp;IFERROR(VLOOKUP(GA$2&amp;$A9,'FA2'!$A:$D,MATCH("AWAY",'FA2'!$A$1:$D$1,0),0),"")&amp;IFERROR(VLOOKUP(GA$2&amp;$A9,'FA2'!$B:$C,MATCH("HOME",'FA2'!$B$1:$C$1,0),0),"")&amp;IFERROR(VLOOKUP(GA$2&amp;$A9,'EFL2'!$A:$D,MATCH("AWAY",'EFL2'!$A$1:$D$1,0),0),"")&amp;IFERROR(VLOOKUP(GA$2&amp;$A9,'EFL2'!$B:$C,MATCH("HOME",'EFL2'!$B$1:$C$1,0),0),"")&amp;IFERROR(VLOOKUP(GA$2&amp;$A9,'UCL2'!$C:$F,MATCH("AWAY",'UCL2'!$C$1:$F$1,0),0),"")&amp;IFERROR(VLOOKUP(GA$2&amp;$A9,'UCL2'!$D:$E,MATCH("HOME",'UCL2'!$D$1:$E$1,0),0),"")&amp;IFERROR(VLOOKUP(GA$2&amp;$A9,'EU2'!$C:$F,MATCH("AWAY",'EU2'!$C$1:$F$1,0),0),"")&amp;IFERROR(VLOOKUP(GA$2&amp;$A9,'EU2'!$D:$E,MATCH("HOME",'EU2'!$D$1:$E$1,0),0),"")&amp;IFERROR(VLOOKUP(GA$2&amp;$A9,'EUC2'!$C:$F,MATCH("AWAY",'EUC2'!$C$1:$F$1,0),0),"")&amp;IFERROR(VLOOKUP(GA$2&amp;$A9,'EUC2'!$D:$E,MATCH("HOME",'EUC2'!$D$1:$E$1,0),0),"")</f>
        <v/>
      </c>
      <c r="GB9" s="25" t="str">
        <f>IFERROR(VLOOKUP(GB$2&amp;$B9,'FPL FIX2'!$N$1:$Q$400,MATCH("HOME",'FPL FIX2'!$N$1:$Q$1,0),0),"")&amp;IFERROR(VLOOKUP(GB$2&amp;$B9,'FPL FIX2'!$O$1:$P$400,MATCH("AWAY",'FPL FIX2'!$O$1:$P$1,0),0),"")&amp;IFERROR(VLOOKUP(GB$2&amp;$A9,'FA2'!$A:$D,MATCH("AWAY",'FA2'!$A$1:$D$1,0),0),"")&amp;IFERROR(VLOOKUP(GB$2&amp;$A9,'FA2'!$B:$C,MATCH("HOME",'FA2'!$B$1:$C$1,0),0),"")&amp;IFERROR(VLOOKUP(GB$2&amp;$A9,'EFL2'!$A:$D,MATCH("AWAY",'EFL2'!$A$1:$D$1,0),0),"")&amp;IFERROR(VLOOKUP(GB$2&amp;$A9,'EFL2'!$B:$C,MATCH("HOME",'EFL2'!$B$1:$C$1,0),0),"")&amp;IFERROR(VLOOKUP(GB$2&amp;$A9,'UCL2'!$C:$F,MATCH("AWAY",'UCL2'!$C$1:$F$1,0),0),"")&amp;IFERROR(VLOOKUP(GB$2&amp;$A9,'UCL2'!$D:$E,MATCH("HOME",'UCL2'!$D$1:$E$1,0),0),"")&amp;IFERROR(VLOOKUP(GB$2&amp;$A9,'EU2'!$C:$F,MATCH("AWAY",'EU2'!$C$1:$F$1,0),0),"")&amp;IFERROR(VLOOKUP(GB$2&amp;$A9,'EU2'!$D:$E,MATCH("HOME",'EU2'!$D$1:$E$1,0),0),"")&amp;IFERROR(VLOOKUP(GB$2&amp;$A9,'EUC2'!$C:$F,MATCH("AWAY",'EUC2'!$C$1:$F$1,0),0),"")&amp;IFERROR(VLOOKUP(GB$2&amp;$A9,'EUC2'!$D:$E,MATCH("HOME",'EUC2'!$D$1:$E$1,0),0),"")</f>
        <v/>
      </c>
      <c r="GC9" s="25" t="str">
        <f>IFERROR(VLOOKUP(GC$2&amp;$B9,'FPL FIX2'!$N$1:$Q$400,MATCH("HOME",'FPL FIX2'!$N$1:$Q$1,0),0),"")&amp;IFERROR(VLOOKUP(GC$2&amp;$B9,'FPL FIX2'!$O$1:$P$400,MATCH("AWAY",'FPL FIX2'!$O$1:$P$1,0),0),"")&amp;IFERROR(VLOOKUP(GC$2&amp;$A9,'FA2'!$A:$D,MATCH("AWAY",'FA2'!$A$1:$D$1,0),0),"")&amp;IFERROR(VLOOKUP(GC$2&amp;$A9,'FA2'!$B:$C,MATCH("HOME",'FA2'!$B$1:$C$1,0),0),"")&amp;IFERROR(VLOOKUP(GC$2&amp;$A9,'EFL2'!$A:$D,MATCH("AWAY",'EFL2'!$A$1:$D$1,0),0),"")&amp;IFERROR(VLOOKUP(GC$2&amp;$A9,'EFL2'!$B:$C,MATCH("HOME",'EFL2'!$B$1:$C$1,0),0),"")&amp;IFERROR(VLOOKUP(GC$2&amp;$A9,'UCL2'!$C:$F,MATCH("AWAY",'UCL2'!$C$1:$F$1,0),0),"")&amp;IFERROR(VLOOKUP(GC$2&amp;$A9,'UCL2'!$D:$E,MATCH("HOME",'UCL2'!$D$1:$E$1,0),0),"")&amp;IFERROR(VLOOKUP(GC$2&amp;$A9,'EU2'!$C:$F,MATCH("AWAY",'EU2'!$C$1:$F$1,0),0),"")&amp;IFERROR(VLOOKUP(GC$2&amp;$A9,'EU2'!$D:$E,MATCH("HOME",'EU2'!$D$1:$E$1,0),0),"")&amp;IFERROR(VLOOKUP(GC$2&amp;$A9,'EUC2'!$C:$F,MATCH("AWAY",'EUC2'!$C$1:$F$1,0),0),"")&amp;IFERROR(VLOOKUP(GC$2&amp;$A9,'EUC2'!$D:$E,MATCH("HOME",'EUC2'!$D$1:$E$1,0),0),"")</f>
        <v/>
      </c>
      <c r="GD9" s="25" t="str">
        <f>IFERROR(VLOOKUP(GD$2&amp;$B9,'FPL FIX2'!$N$1:$Q$400,MATCH("HOME",'FPL FIX2'!$N$1:$Q$1,0),0),"")&amp;IFERROR(VLOOKUP(GD$2&amp;$B9,'FPL FIX2'!$O$1:$P$400,MATCH("AWAY",'FPL FIX2'!$O$1:$P$1,0),0),"")&amp;IFERROR(VLOOKUP(GD$2&amp;$A9,'FA2'!$A:$D,MATCH("AWAY",'FA2'!$A$1:$D$1,0),0),"")&amp;IFERROR(VLOOKUP(GD$2&amp;$A9,'FA2'!$B:$C,MATCH("HOME",'FA2'!$B$1:$C$1,0),0),"")&amp;IFERROR(VLOOKUP(GD$2&amp;$A9,'EFL2'!$A:$D,MATCH("AWAY",'EFL2'!$A$1:$D$1,0),0),"")&amp;IFERROR(VLOOKUP(GD$2&amp;$A9,'EFL2'!$B:$C,MATCH("HOME",'EFL2'!$B$1:$C$1,0),0),"")&amp;IFERROR(VLOOKUP(GD$2&amp;$A9,'UCL2'!$C:$F,MATCH("AWAY",'UCL2'!$C$1:$F$1,0),0),"")&amp;IFERROR(VLOOKUP(GD$2&amp;$A9,'UCL2'!$D:$E,MATCH("HOME",'UCL2'!$D$1:$E$1,0),0),"")&amp;IFERROR(VLOOKUP(GD$2&amp;$A9,'EU2'!$C:$F,MATCH("AWAY",'EU2'!$C$1:$F$1,0),0),"")&amp;IFERROR(VLOOKUP(GD$2&amp;$A9,'EU2'!$D:$E,MATCH("HOME",'EU2'!$D$1:$E$1,0),0),"")&amp;IFERROR(VLOOKUP(GD$2&amp;$A9,'EUC2'!$C:$F,MATCH("AWAY",'EUC2'!$C$1:$F$1,0),0),"")&amp;IFERROR(VLOOKUP(GD$2&amp;$A9,'EUC2'!$D:$E,MATCH("HOME",'EUC2'!$D$1:$E$1,0),0),"")</f>
        <v/>
      </c>
      <c r="GE9" s="25" t="str">
        <f>IFERROR(VLOOKUP(GE$2&amp;$B9,'FPL FIX2'!$N$1:$Q$400,MATCH("HOME",'FPL FIX2'!$N$1:$Q$1,0),0),"")&amp;IFERROR(VLOOKUP(GE$2&amp;$B9,'FPL FIX2'!$O$1:$P$400,MATCH("AWAY",'FPL FIX2'!$O$1:$P$1,0),0),"")&amp;IFERROR(VLOOKUP(GE$2&amp;$A9,'FA2'!$A:$D,MATCH("AWAY",'FA2'!$A$1:$D$1,0),0),"")&amp;IFERROR(VLOOKUP(GE$2&amp;$A9,'FA2'!$B:$C,MATCH("HOME",'FA2'!$B$1:$C$1,0),0),"")&amp;IFERROR(VLOOKUP(GE$2&amp;$A9,'EFL2'!$A:$D,MATCH("AWAY",'EFL2'!$A$1:$D$1,0),0),"")&amp;IFERROR(VLOOKUP(GE$2&amp;$A9,'EFL2'!$B:$C,MATCH("HOME",'EFL2'!$B$1:$C$1,0),0),"")&amp;IFERROR(VLOOKUP(GE$2&amp;$A9,'UCL2'!$C:$F,MATCH("AWAY",'UCL2'!$C$1:$F$1,0),0),"")&amp;IFERROR(VLOOKUP(GE$2&amp;$A9,'UCL2'!$D:$E,MATCH("HOME",'UCL2'!$D$1:$E$1,0),0),"")&amp;IFERROR(VLOOKUP(GE$2&amp;$A9,'EU2'!$C:$F,MATCH("AWAY",'EU2'!$C$1:$F$1,0),0),"")&amp;IFERROR(VLOOKUP(GE$2&amp;$A9,'EU2'!$D:$E,MATCH("HOME",'EU2'!$D$1:$E$1,0),0),"")&amp;IFERROR(VLOOKUP(GE$2&amp;$A9,'EUC2'!$C:$F,MATCH("AWAY",'EUC2'!$C$1:$F$1,0),0),"")&amp;IFERROR(VLOOKUP(GE$2&amp;$A9,'EUC2'!$D:$E,MATCH("HOME",'EUC2'!$D$1:$E$1,0),0),"")</f>
        <v/>
      </c>
      <c r="GF9" s="25" t="str">
        <f>IFERROR(VLOOKUP(GF$2&amp;$B9,'FPL FIX2'!$N$1:$Q$400,MATCH("HOME",'FPL FIX2'!$N$1:$Q$1,0),0),"")&amp;IFERROR(VLOOKUP(GF$2&amp;$B9,'FPL FIX2'!$O$1:$P$400,MATCH("AWAY",'FPL FIX2'!$O$1:$P$1,0),0),"")&amp;IFERROR(VLOOKUP(GF$2&amp;$A9,'FA2'!$A:$D,MATCH("AWAY",'FA2'!$A$1:$D$1,0),0),"")&amp;IFERROR(VLOOKUP(GF$2&amp;$A9,'FA2'!$B:$C,MATCH("HOME",'FA2'!$B$1:$C$1,0),0),"")&amp;IFERROR(VLOOKUP(GF$2&amp;$A9,'EFL2'!$A:$D,MATCH("AWAY",'EFL2'!$A$1:$D$1,0),0),"")&amp;IFERROR(VLOOKUP(GF$2&amp;$A9,'EFL2'!$B:$C,MATCH("HOME",'EFL2'!$B$1:$C$1,0),0),"")&amp;IFERROR(VLOOKUP(GF$2&amp;$A9,'UCL2'!$C:$F,MATCH("AWAY",'UCL2'!$C$1:$F$1,0),0),"")&amp;IFERROR(VLOOKUP(GF$2&amp;$A9,'UCL2'!$D:$E,MATCH("HOME",'UCL2'!$D$1:$E$1,0),0),"")&amp;IFERROR(VLOOKUP(GF$2&amp;$A9,'EU2'!$C:$F,MATCH("AWAY",'EU2'!$C$1:$F$1,0),0),"")&amp;IFERROR(VLOOKUP(GF$2&amp;$A9,'EU2'!$D:$E,MATCH("HOME",'EU2'!$D$1:$E$1,0),0),"")&amp;IFERROR(VLOOKUP(GF$2&amp;$A9,'EUC2'!$C:$F,MATCH("AWAY",'EUC2'!$C$1:$F$1,0),0),"")&amp;IFERROR(VLOOKUP(GF$2&amp;$A9,'EUC2'!$D:$E,MATCH("HOME",'EUC2'!$D$1:$E$1,0),0),"")</f>
        <v/>
      </c>
      <c r="GG9" s="25" t="str">
        <f>IFERROR(VLOOKUP(GG$2&amp;$B9,'FPL FIX2'!$N$1:$Q$400,MATCH("HOME",'FPL FIX2'!$N$1:$Q$1,0),0),"")&amp;IFERROR(VLOOKUP(GG$2&amp;$B9,'FPL FIX2'!$O$1:$P$400,MATCH("AWAY",'FPL FIX2'!$O$1:$P$1,0),0),"")&amp;IFERROR(VLOOKUP(GG$2&amp;$A9,'FA2'!$A:$D,MATCH("AWAY",'FA2'!$A$1:$D$1,0),0),"")&amp;IFERROR(VLOOKUP(GG$2&amp;$A9,'FA2'!$B:$C,MATCH("HOME",'FA2'!$B$1:$C$1,0),0),"")&amp;IFERROR(VLOOKUP(GG$2&amp;$A9,'EFL2'!$A:$D,MATCH("AWAY",'EFL2'!$A$1:$D$1,0),0),"")&amp;IFERROR(VLOOKUP(GG$2&amp;$A9,'EFL2'!$B:$C,MATCH("HOME",'EFL2'!$B$1:$C$1,0),0),"")&amp;IFERROR(VLOOKUP(GG$2&amp;$A9,'UCL2'!$C:$F,MATCH("AWAY",'UCL2'!$C$1:$F$1,0),0),"")&amp;IFERROR(VLOOKUP(GG$2&amp;$A9,'UCL2'!$D:$E,MATCH("HOME",'UCL2'!$D$1:$E$1,0),0),"")&amp;IFERROR(VLOOKUP(GG$2&amp;$A9,'EU2'!$C:$F,MATCH("AWAY",'EU2'!$C$1:$F$1,0),0),"")&amp;IFERROR(VLOOKUP(GG$2&amp;$A9,'EU2'!$D:$E,MATCH("HOME",'EU2'!$D$1:$E$1,0),0),"")&amp;IFERROR(VLOOKUP(GG$2&amp;$A9,'EUC2'!$C:$F,MATCH("AWAY",'EUC2'!$C$1:$F$1,0),0),"")&amp;IFERROR(VLOOKUP(GG$2&amp;$A9,'EUC2'!$D:$E,MATCH("HOME",'EUC2'!$D$1:$E$1,0),0),"")</f>
        <v>FUL</v>
      </c>
      <c r="GH9" s="25" t="str">
        <f>IFERROR(VLOOKUP(GH$2&amp;$B9,'FPL FIX2'!$N$1:$Q$400,MATCH("HOME",'FPL FIX2'!$N$1:$Q$1,0),0),"")&amp;IFERROR(VLOOKUP(GH$2&amp;$B9,'FPL FIX2'!$O$1:$P$400,MATCH("AWAY",'FPL FIX2'!$O$1:$P$1,0),0),"")&amp;IFERROR(VLOOKUP(GH$2&amp;$A9,'FA2'!$A:$D,MATCH("AWAY",'FA2'!$A$1:$D$1,0),0),"")&amp;IFERROR(VLOOKUP(GH$2&amp;$A9,'FA2'!$B:$C,MATCH("HOME",'FA2'!$B$1:$C$1,0),0),"")&amp;IFERROR(VLOOKUP(GH$2&amp;$A9,'EFL2'!$A:$D,MATCH("AWAY",'EFL2'!$A$1:$D$1,0),0),"")&amp;IFERROR(VLOOKUP(GH$2&amp;$A9,'EFL2'!$B:$C,MATCH("HOME",'EFL2'!$B$1:$C$1,0),0),"")&amp;IFERROR(VLOOKUP(GH$2&amp;$A9,'UCL2'!$C:$F,MATCH("AWAY",'UCL2'!$C$1:$F$1,0),0),"")&amp;IFERROR(VLOOKUP(GH$2&amp;$A9,'UCL2'!$D:$E,MATCH("HOME",'UCL2'!$D$1:$E$1,0),0),"")&amp;IFERROR(VLOOKUP(GH$2&amp;$A9,'EU2'!$C:$F,MATCH("AWAY",'EU2'!$C$1:$F$1,0),0),"")&amp;IFERROR(VLOOKUP(GH$2&amp;$A9,'EU2'!$D:$E,MATCH("HOME",'EU2'!$D$1:$E$1,0),0),"")&amp;IFERROR(VLOOKUP(GH$2&amp;$A9,'EUC2'!$C:$F,MATCH("AWAY",'EUC2'!$C$1:$F$1,0),0),"")&amp;IFERROR(VLOOKUP(GH$2&amp;$A9,'EUC2'!$D:$E,MATCH("HOME",'EUC2'!$D$1:$E$1,0),0),"")</f>
        <v/>
      </c>
      <c r="GI9" s="25" t="str">
        <f>IFERROR(VLOOKUP(GI$2&amp;$B9,'FPL FIX2'!$N$1:$Q$400,MATCH("HOME",'FPL FIX2'!$N$1:$Q$1,0),0),"")&amp;IFERROR(VLOOKUP(GI$2&amp;$B9,'FPL FIX2'!$O$1:$P$400,MATCH("AWAY",'FPL FIX2'!$O$1:$P$1,0),0),"")&amp;IFERROR(VLOOKUP(GI$2&amp;$A9,'FA2'!$A:$D,MATCH("AWAY",'FA2'!$A$1:$D$1,0),0),"")&amp;IFERROR(VLOOKUP(GI$2&amp;$A9,'FA2'!$B:$C,MATCH("HOME",'FA2'!$B$1:$C$1,0),0),"")&amp;IFERROR(VLOOKUP(GI$2&amp;$A9,'EFL2'!$A:$D,MATCH("AWAY",'EFL2'!$A$1:$D$1,0),0),"")&amp;IFERROR(VLOOKUP(GI$2&amp;$A9,'EFL2'!$B:$C,MATCH("HOME",'EFL2'!$B$1:$C$1,0),0),"")&amp;IFERROR(VLOOKUP(GI$2&amp;$A9,'UCL2'!$C:$F,MATCH("AWAY",'UCL2'!$C$1:$F$1,0),0),"")&amp;IFERROR(VLOOKUP(GI$2&amp;$A9,'UCL2'!$D:$E,MATCH("HOME",'UCL2'!$D$1:$E$1,0),0),"")&amp;IFERROR(VLOOKUP(GI$2&amp;$A9,'EU2'!$C:$F,MATCH("AWAY",'EU2'!$C$1:$F$1,0),0),"")&amp;IFERROR(VLOOKUP(GI$2&amp;$A9,'EU2'!$D:$E,MATCH("HOME",'EU2'!$D$1:$E$1,0),0),"")&amp;IFERROR(VLOOKUP(GI$2&amp;$A9,'EUC2'!$C:$F,MATCH("AWAY",'EUC2'!$C$1:$F$1,0),0),"")&amp;IFERROR(VLOOKUP(GI$2&amp;$A9,'EUC2'!$D:$E,MATCH("HOME",'EUC2'!$D$1:$E$1,0),0),"")</f>
        <v/>
      </c>
      <c r="GJ9" s="25" t="str">
        <f>IFERROR(VLOOKUP(GJ$2&amp;$B9,'FPL FIX2'!$N$1:$Q$400,MATCH("HOME",'FPL FIX2'!$N$1:$Q$1,0),0),"")&amp;IFERROR(VLOOKUP(GJ$2&amp;$B9,'FPL FIX2'!$O$1:$P$400,MATCH("AWAY",'FPL FIX2'!$O$1:$P$1,0),0),"")&amp;IFERROR(VLOOKUP(GJ$2&amp;$A9,'FA2'!$A:$D,MATCH("AWAY",'FA2'!$A$1:$D$1,0),0),"")&amp;IFERROR(VLOOKUP(GJ$2&amp;$A9,'FA2'!$B:$C,MATCH("HOME",'FA2'!$B$1:$C$1,0),0),"")&amp;IFERROR(VLOOKUP(GJ$2&amp;$A9,'EFL2'!$A:$D,MATCH("AWAY",'EFL2'!$A$1:$D$1,0),0),"")&amp;IFERROR(VLOOKUP(GJ$2&amp;$A9,'EFL2'!$B:$C,MATCH("HOME",'EFL2'!$B$1:$C$1,0),0),"")&amp;IFERROR(VLOOKUP(GJ$2&amp;$A9,'UCL2'!$C:$F,MATCH("AWAY",'UCL2'!$C$1:$F$1,0),0),"")&amp;IFERROR(VLOOKUP(GJ$2&amp;$A9,'UCL2'!$D:$E,MATCH("HOME",'UCL2'!$D$1:$E$1,0),0),"")&amp;IFERROR(VLOOKUP(GJ$2&amp;$A9,'EU2'!$C:$F,MATCH("AWAY",'EU2'!$C$1:$F$1,0),0),"")&amp;IFERROR(VLOOKUP(GJ$2&amp;$A9,'EU2'!$D:$E,MATCH("HOME",'EU2'!$D$1:$E$1,0),0),"")&amp;IFERROR(VLOOKUP(GJ$2&amp;$A9,'EUC2'!$C:$F,MATCH("AWAY",'EUC2'!$C$1:$F$1,0),0),"")&amp;IFERROR(VLOOKUP(GJ$2&amp;$A9,'EUC2'!$D:$E,MATCH("HOME",'EUC2'!$D$1:$E$1,0),0),"")</f>
        <v/>
      </c>
      <c r="GK9" s="25" t="str">
        <f>IFERROR(VLOOKUP(GK$2&amp;$B9,'FPL FIX2'!$N$1:$Q$400,MATCH("HOME",'FPL FIX2'!$N$1:$Q$1,0),0),"")&amp;IFERROR(VLOOKUP(GK$2&amp;$B9,'FPL FIX2'!$O$1:$P$400,MATCH("AWAY",'FPL FIX2'!$O$1:$P$1,0),0),"")&amp;IFERROR(VLOOKUP(GK$2&amp;$A9,'FA2'!$A:$D,MATCH("AWAY",'FA2'!$A$1:$D$1,0),0),"")&amp;IFERROR(VLOOKUP(GK$2&amp;$A9,'FA2'!$B:$C,MATCH("HOME",'FA2'!$B$1:$C$1,0),0),"")&amp;IFERROR(VLOOKUP(GK$2&amp;$A9,'EFL2'!$A:$D,MATCH("AWAY",'EFL2'!$A$1:$D$1,0),0),"")&amp;IFERROR(VLOOKUP(GK$2&amp;$A9,'EFL2'!$B:$C,MATCH("HOME",'EFL2'!$B$1:$C$1,0),0),"")&amp;IFERROR(VLOOKUP(GK$2&amp;$A9,'UCL2'!$C:$F,MATCH("AWAY",'UCL2'!$C$1:$F$1,0),0),"")&amp;IFERROR(VLOOKUP(GK$2&amp;$A9,'UCL2'!$D:$E,MATCH("HOME",'UCL2'!$D$1:$E$1,0),0),"")&amp;IFERROR(VLOOKUP(GK$2&amp;$A9,'EU2'!$C:$F,MATCH("AWAY",'EU2'!$C$1:$F$1,0),0),"")&amp;IFERROR(VLOOKUP(GK$2&amp;$A9,'EU2'!$D:$E,MATCH("HOME",'EU2'!$D$1:$E$1,0),0),"")&amp;IFERROR(VLOOKUP(GK$2&amp;$A9,'EUC2'!$C:$F,MATCH("AWAY",'EUC2'!$C$1:$F$1,0),0),"")&amp;IFERROR(VLOOKUP(GK$2&amp;$A9,'EUC2'!$D:$E,MATCH("HOME",'EUC2'!$D$1:$E$1,0),0),"")</f>
        <v/>
      </c>
      <c r="GL9" s="25" t="str">
        <f>IFERROR(VLOOKUP(GL$2&amp;$B9,'FPL FIX2'!$N$1:$Q$400,MATCH("HOME",'FPL FIX2'!$N$1:$Q$1,0),0),"")&amp;IFERROR(VLOOKUP(GL$2&amp;$B9,'FPL FIX2'!$O$1:$P$400,MATCH("AWAY",'FPL FIX2'!$O$1:$P$1,0),0),"")&amp;IFERROR(VLOOKUP(GL$2&amp;$A9,'FA2'!$A:$D,MATCH("AWAY",'FA2'!$A$1:$D$1,0),0),"")&amp;IFERROR(VLOOKUP(GL$2&amp;$A9,'FA2'!$B:$C,MATCH("HOME",'FA2'!$B$1:$C$1,0),0),"")&amp;IFERROR(VLOOKUP(GL$2&amp;$A9,'EFL2'!$A:$D,MATCH("AWAY",'EFL2'!$A$1:$D$1,0),0),"")&amp;IFERROR(VLOOKUP(GL$2&amp;$A9,'EFL2'!$B:$C,MATCH("HOME",'EFL2'!$B$1:$C$1,0),0),"")&amp;IFERROR(VLOOKUP(GL$2&amp;$A9,'UCL2'!$C:$F,MATCH("AWAY",'UCL2'!$C$1:$F$1,0),0),"")&amp;IFERROR(VLOOKUP(GL$2&amp;$A9,'UCL2'!$D:$E,MATCH("HOME",'UCL2'!$D$1:$E$1,0),0),"")&amp;IFERROR(VLOOKUP(GL$2&amp;$A9,'EU2'!$C:$F,MATCH("AWAY",'EU2'!$C$1:$F$1,0),0),"")&amp;IFERROR(VLOOKUP(GL$2&amp;$A9,'EU2'!$D:$E,MATCH("HOME",'EU2'!$D$1:$E$1,0),0),"")&amp;IFERROR(VLOOKUP(GL$2&amp;$A9,'EUC2'!$C:$F,MATCH("AWAY",'EUC2'!$C$1:$F$1,0),0),"")&amp;IFERROR(VLOOKUP(GL$2&amp;$A9,'EUC2'!$D:$E,MATCH("HOME",'EUC2'!$D$1:$E$1,0),0),"")</f>
        <v/>
      </c>
      <c r="GM9" s="25" t="str">
        <f>IFERROR(VLOOKUP(GM$2&amp;$B9,'FPL FIX2'!$N$1:$Q$400,MATCH("HOME",'FPL FIX2'!$N$1:$Q$1,0),0),"")&amp;IFERROR(VLOOKUP(GM$2&amp;$B9,'FPL FIX2'!$O$1:$P$400,MATCH("AWAY",'FPL FIX2'!$O$1:$P$1,0),0),"")&amp;IFERROR(VLOOKUP(GM$2&amp;$A9,'FA2'!$A:$D,MATCH("AWAY",'FA2'!$A$1:$D$1,0),0),"")&amp;IFERROR(VLOOKUP(GM$2&amp;$A9,'FA2'!$B:$C,MATCH("HOME",'FA2'!$B$1:$C$1,0),0),"")&amp;IFERROR(VLOOKUP(GM$2&amp;$A9,'EFL2'!$A:$D,MATCH("AWAY",'EFL2'!$A$1:$D$1,0),0),"")&amp;IFERROR(VLOOKUP(GM$2&amp;$A9,'EFL2'!$B:$C,MATCH("HOME",'EFL2'!$B$1:$C$1,0),0),"")&amp;IFERROR(VLOOKUP(GM$2&amp;$A9,'UCL2'!$C:$F,MATCH("AWAY",'UCL2'!$C$1:$F$1,0),0),"")&amp;IFERROR(VLOOKUP(GM$2&amp;$A9,'UCL2'!$D:$E,MATCH("HOME",'UCL2'!$D$1:$E$1,0),0),"")&amp;IFERROR(VLOOKUP(GM$2&amp;$A9,'EU2'!$C:$F,MATCH("AWAY",'EU2'!$C$1:$F$1,0),0),"")&amp;IFERROR(VLOOKUP(GM$2&amp;$A9,'EU2'!$D:$E,MATCH("HOME",'EU2'!$D$1:$E$1,0),0),"")&amp;IFERROR(VLOOKUP(GM$2&amp;$A9,'EUC2'!$C:$F,MATCH("AWAY",'EUC2'!$C$1:$F$1,0),0),"")&amp;IFERROR(VLOOKUP(GM$2&amp;$A9,'EUC2'!$D:$E,MATCH("HOME",'EUC2'!$D$1:$E$1,0),0),"")</f>
        <v/>
      </c>
      <c r="GN9" s="25" t="str">
        <f>IFERROR(VLOOKUP(GN$2&amp;$B9,'FPL FIX2'!$N$1:$Q$400,MATCH("HOME",'FPL FIX2'!$N$1:$Q$1,0),0),"")&amp;IFERROR(VLOOKUP(GN$2&amp;$B9,'FPL FIX2'!$O$1:$P$400,MATCH("AWAY",'FPL FIX2'!$O$1:$P$1,0),0),"")&amp;IFERROR(VLOOKUP(GN$2&amp;$A9,'FA2'!$A:$D,MATCH("AWAY",'FA2'!$A$1:$D$1,0),0),"")&amp;IFERROR(VLOOKUP(GN$2&amp;$A9,'FA2'!$B:$C,MATCH("HOME",'FA2'!$B$1:$C$1,0),0),"")&amp;IFERROR(VLOOKUP(GN$2&amp;$A9,'EFL2'!$A:$D,MATCH("AWAY",'EFL2'!$A$1:$D$1,0),0),"")&amp;IFERROR(VLOOKUP(GN$2&amp;$A9,'EFL2'!$B:$C,MATCH("HOME",'EFL2'!$B$1:$C$1,0),0),"")&amp;IFERROR(VLOOKUP(GN$2&amp;$A9,'UCL2'!$C:$F,MATCH("AWAY",'UCL2'!$C$1:$F$1,0),0),"")&amp;IFERROR(VLOOKUP(GN$2&amp;$A9,'UCL2'!$D:$E,MATCH("HOME",'UCL2'!$D$1:$E$1,0),0),"")&amp;IFERROR(VLOOKUP(GN$2&amp;$A9,'EU2'!$C:$F,MATCH("AWAY",'EU2'!$C$1:$F$1,0),0),"")&amp;IFERROR(VLOOKUP(GN$2&amp;$A9,'EU2'!$D:$E,MATCH("HOME",'EU2'!$D$1:$E$1,0),0),"")&amp;IFERROR(VLOOKUP(GN$2&amp;$A9,'EUC2'!$C:$F,MATCH("AWAY",'EUC2'!$C$1:$F$1,0),0),"")&amp;IFERROR(VLOOKUP(GN$2&amp;$A9,'EUC2'!$D:$E,MATCH("HOME",'EUC2'!$D$1:$E$1,0),0),"")</f>
        <v/>
      </c>
      <c r="GO9" s="25" t="str">
        <f>IFERROR(VLOOKUP(GO$2&amp;$B9,'FPL FIX2'!$N$1:$Q$400,MATCH("HOME",'FPL FIX2'!$N$1:$Q$1,0),0),"")&amp;IFERROR(VLOOKUP(GO$2&amp;$B9,'FPL FIX2'!$O$1:$P$400,MATCH("AWAY",'FPL FIX2'!$O$1:$P$1,0),0),"")&amp;IFERROR(VLOOKUP(GO$2&amp;$A9,'FA2'!$A:$D,MATCH("AWAY",'FA2'!$A$1:$D$1,0),0),"")&amp;IFERROR(VLOOKUP(GO$2&amp;$A9,'FA2'!$B:$C,MATCH("HOME",'FA2'!$B$1:$C$1,0),0),"")&amp;IFERROR(VLOOKUP(GO$2&amp;$A9,'EFL2'!$A:$D,MATCH("AWAY",'EFL2'!$A$1:$D$1,0),0),"")&amp;IFERROR(VLOOKUP(GO$2&amp;$A9,'EFL2'!$B:$C,MATCH("HOME",'EFL2'!$B$1:$C$1,0),0),"")&amp;IFERROR(VLOOKUP(GO$2&amp;$A9,'UCL2'!$C:$F,MATCH("AWAY",'UCL2'!$C$1:$F$1,0),0),"")&amp;IFERROR(VLOOKUP(GO$2&amp;$A9,'UCL2'!$D:$E,MATCH("HOME",'UCL2'!$D$1:$E$1,0),0),"")&amp;IFERROR(VLOOKUP(GO$2&amp;$A9,'EU2'!$C:$F,MATCH("AWAY",'EU2'!$C$1:$F$1,0),0),"")&amp;IFERROR(VLOOKUP(GO$2&amp;$A9,'EU2'!$D:$E,MATCH("HOME",'EU2'!$D$1:$E$1,0),0),"")&amp;IFERROR(VLOOKUP(GO$2&amp;$A9,'EUC2'!$C:$F,MATCH("AWAY",'EUC2'!$C$1:$F$1,0),0),"")&amp;IFERROR(VLOOKUP(GO$2&amp;$A9,'EUC2'!$D:$E,MATCH("HOME",'EUC2'!$D$1:$E$1,0),0),"")</f>
        <v>whu</v>
      </c>
      <c r="GP9" s="25" t="str">
        <f>IFERROR(VLOOKUP(GP$2&amp;$B9,'FPL FIX2'!$N$1:$Q$400,MATCH("HOME",'FPL FIX2'!$N$1:$Q$1,0),0),"")&amp;IFERROR(VLOOKUP(GP$2&amp;$B9,'FPL FIX2'!$O$1:$P$400,MATCH("AWAY",'FPL FIX2'!$O$1:$P$1,0),0),"")&amp;IFERROR(VLOOKUP(GP$2&amp;$A9,'FA2'!$A:$D,MATCH("AWAY",'FA2'!$A$1:$D$1,0),0),"")&amp;IFERROR(VLOOKUP(GP$2&amp;$A9,'FA2'!$B:$C,MATCH("HOME",'FA2'!$B$1:$C$1,0),0),"")&amp;IFERROR(VLOOKUP(GP$2&amp;$A9,'EFL2'!$A:$D,MATCH("AWAY",'EFL2'!$A$1:$D$1,0),0),"")&amp;IFERROR(VLOOKUP(GP$2&amp;$A9,'EFL2'!$B:$C,MATCH("HOME",'EFL2'!$B$1:$C$1,0),0),"")&amp;IFERROR(VLOOKUP(GP$2&amp;$A9,'UCL2'!$C:$F,MATCH("AWAY",'UCL2'!$C$1:$F$1,0),0),"")&amp;IFERROR(VLOOKUP(GP$2&amp;$A9,'UCL2'!$D:$E,MATCH("HOME",'UCL2'!$D$1:$E$1,0),0),"")&amp;IFERROR(VLOOKUP(GP$2&amp;$A9,'EU2'!$C:$F,MATCH("AWAY",'EU2'!$C$1:$F$1,0),0),"")&amp;IFERROR(VLOOKUP(GP$2&amp;$A9,'EU2'!$D:$E,MATCH("HOME",'EU2'!$D$1:$E$1,0),0),"")&amp;IFERROR(VLOOKUP(GP$2&amp;$A9,'EUC2'!$C:$F,MATCH("AWAY",'EUC2'!$C$1:$F$1,0),0),"")&amp;IFERROR(VLOOKUP(GP$2&amp;$A9,'EUC2'!$D:$E,MATCH("HOME",'EUC2'!$D$1:$E$1,0),0),"")</f>
        <v/>
      </c>
      <c r="GQ9" s="25" t="str">
        <f>IFERROR(VLOOKUP(GQ$2&amp;$B9,'FPL FIX2'!$N$1:$Q$400,MATCH("HOME",'FPL FIX2'!$N$1:$Q$1,0),0),"")&amp;IFERROR(VLOOKUP(GQ$2&amp;$B9,'FPL FIX2'!$O$1:$P$400,MATCH("AWAY",'FPL FIX2'!$O$1:$P$1,0),0),"")&amp;IFERROR(VLOOKUP(GQ$2&amp;$A9,'FA2'!$A:$D,MATCH("AWAY",'FA2'!$A$1:$D$1,0),0),"")&amp;IFERROR(VLOOKUP(GQ$2&amp;$A9,'FA2'!$B:$C,MATCH("HOME",'FA2'!$B$1:$C$1,0),0),"")&amp;IFERROR(VLOOKUP(GQ$2&amp;$A9,'EFL2'!$A:$D,MATCH("AWAY",'EFL2'!$A$1:$D$1,0),0),"")&amp;IFERROR(VLOOKUP(GQ$2&amp;$A9,'EFL2'!$B:$C,MATCH("HOME",'EFL2'!$B$1:$C$1,0),0),"")&amp;IFERROR(VLOOKUP(GQ$2&amp;$A9,'UCL2'!$C:$F,MATCH("AWAY",'UCL2'!$C$1:$F$1,0),0),"")&amp;IFERROR(VLOOKUP(GQ$2&amp;$A9,'UCL2'!$D:$E,MATCH("HOME",'UCL2'!$D$1:$E$1,0),0),"")&amp;IFERROR(VLOOKUP(GQ$2&amp;$A9,'EU2'!$C:$F,MATCH("AWAY",'EU2'!$C$1:$F$1,0),0),"")&amp;IFERROR(VLOOKUP(GQ$2&amp;$A9,'EU2'!$D:$E,MATCH("HOME",'EU2'!$D$1:$E$1,0),0),"")&amp;IFERROR(VLOOKUP(GQ$2&amp;$A9,'EUC2'!$C:$F,MATCH("AWAY",'EUC2'!$C$1:$F$1,0),0),"")&amp;IFERROR(VLOOKUP(GQ$2&amp;$A9,'EUC2'!$D:$E,MATCH("HOME",'EUC2'!$D$1:$E$1,0),0),"")</f>
        <v/>
      </c>
      <c r="GR9" s="25" t="str">
        <f>IFERROR(VLOOKUP(GR$2&amp;$B9,'FPL FIX2'!$N$1:$Q$400,MATCH("HOME",'FPL FIX2'!$N$1:$Q$1,0),0),"")&amp;IFERROR(VLOOKUP(GR$2&amp;$B9,'FPL FIX2'!$O$1:$P$400,MATCH("AWAY",'FPL FIX2'!$O$1:$P$1,0),0),"")&amp;IFERROR(VLOOKUP(GR$2&amp;$A9,'FA2'!$A:$D,MATCH("AWAY",'FA2'!$A$1:$D$1,0),0),"")&amp;IFERROR(VLOOKUP(GR$2&amp;$A9,'FA2'!$B:$C,MATCH("HOME",'FA2'!$B$1:$C$1,0),0),"")&amp;IFERROR(VLOOKUP(GR$2&amp;$A9,'EFL2'!$A:$D,MATCH("AWAY",'EFL2'!$A$1:$D$1,0),0),"")&amp;IFERROR(VLOOKUP(GR$2&amp;$A9,'EFL2'!$B:$C,MATCH("HOME",'EFL2'!$B$1:$C$1,0),0),"")&amp;IFERROR(VLOOKUP(GR$2&amp;$A9,'UCL2'!$C:$F,MATCH("AWAY",'UCL2'!$C$1:$F$1,0),0),"")&amp;IFERROR(VLOOKUP(GR$2&amp;$A9,'UCL2'!$D:$E,MATCH("HOME",'UCL2'!$D$1:$E$1,0),0),"")&amp;IFERROR(VLOOKUP(GR$2&amp;$A9,'EU2'!$C:$F,MATCH("AWAY",'EU2'!$C$1:$F$1,0),0),"")&amp;IFERROR(VLOOKUP(GR$2&amp;$A9,'EU2'!$D:$E,MATCH("HOME",'EU2'!$D$1:$E$1,0),0),"")&amp;IFERROR(VLOOKUP(GR$2&amp;$A9,'EUC2'!$C:$F,MATCH("AWAY",'EUC2'!$C$1:$F$1,0),0),"")&amp;IFERROR(VLOOKUP(GR$2&amp;$A9,'EUC2'!$D:$E,MATCH("HOME",'EUC2'!$D$1:$E$1,0),0),"")</f>
        <v/>
      </c>
      <c r="GS9" s="25" t="str">
        <f>IFERROR(VLOOKUP(GS$2&amp;$B9,'FPL FIX2'!$N$1:$Q$400,MATCH("HOME",'FPL FIX2'!$N$1:$Q$1,0),0),"")&amp;IFERROR(VLOOKUP(GS$2&amp;$B9,'FPL FIX2'!$O$1:$P$400,MATCH("AWAY",'FPL FIX2'!$O$1:$P$1,0),0),"")&amp;IFERROR(VLOOKUP(GS$2&amp;$A9,'FA2'!$A:$D,MATCH("AWAY",'FA2'!$A$1:$D$1,0),0),"")&amp;IFERROR(VLOOKUP(GS$2&amp;$A9,'FA2'!$B:$C,MATCH("HOME",'FA2'!$B$1:$C$1,0),0),"")&amp;IFERROR(VLOOKUP(GS$2&amp;$A9,'EFL2'!$A:$D,MATCH("AWAY",'EFL2'!$A$1:$D$1,0),0),"")&amp;IFERROR(VLOOKUP(GS$2&amp;$A9,'EFL2'!$B:$C,MATCH("HOME",'EFL2'!$B$1:$C$1,0),0),"")&amp;IFERROR(VLOOKUP(GS$2&amp;$A9,'UCL2'!$C:$F,MATCH("AWAY",'UCL2'!$C$1:$F$1,0),0),"")&amp;IFERROR(VLOOKUP(GS$2&amp;$A9,'UCL2'!$D:$E,MATCH("HOME",'UCL2'!$D$1:$E$1,0),0),"")&amp;IFERROR(VLOOKUP(GS$2&amp;$A9,'EU2'!$C:$F,MATCH("AWAY",'EU2'!$C$1:$F$1,0),0),"")&amp;IFERROR(VLOOKUP(GS$2&amp;$A9,'EU2'!$D:$E,MATCH("HOME",'EU2'!$D$1:$E$1,0),0),"")&amp;IFERROR(VLOOKUP(GS$2&amp;$A9,'EUC2'!$C:$F,MATCH("AWAY",'EUC2'!$C$1:$F$1,0),0),"")&amp;IFERROR(VLOOKUP(GS$2&amp;$A9,'EUC2'!$D:$E,MATCH("HOME",'EUC2'!$D$1:$E$1,0),0),"")</f>
        <v>Dortmund</v>
      </c>
      <c r="GT9" s="25" t="str">
        <f>IFERROR(VLOOKUP(GT$2&amp;$B9,'FPL FIX2'!$N$1:$Q$400,MATCH("HOME",'FPL FIX2'!$N$1:$Q$1,0),0),"")&amp;IFERROR(VLOOKUP(GT$2&amp;$B9,'FPL FIX2'!$O$1:$P$400,MATCH("AWAY",'FPL FIX2'!$O$1:$P$1,0),0),"")&amp;IFERROR(VLOOKUP(GT$2&amp;$A9,'FA2'!$A:$D,MATCH("AWAY",'FA2'!$A$1:$D$1,0),0),"")&amp;IFERROR(VLOOKUP(GT$2&amp;$A9,'FA2'!$B:$C,MATCH("HOME",'FA2'!$B$1:$C$1,0),0),"")&amp;IFERROR(VLOOKUP(GT$2&amp;$A9,'EFL2'!$A:$D,MATCH("AWAY",'EFL2'!$A$1:$D$1,0),0),"")&amp;IFERROR(VLOOKUP(GT$2&amp;$A9,'EFL2'!$B:$C,MATCH("HOME",'EFL2'!$B$1:$C$1,0),0),"")&amp;IFERROR(VLOOKUP(GT$2&amp;$A9,'UCL2'!$C:$F,MATCH("AWAY",'UCL2'!$C$1:$F$1,0),0),"")&amp;IFERROR(VLOOKUP(GT$2&amp;$A9,'UCL2'!$D:$E,MATCH("HOME",'UCL2'!$D$1:$E$1,0),0),"")&amp;IFERROR(VLOOKUP(GT$2&amp;$A9,'EU2'!$C:$F,MATCH("AWAY",'EU2'!$C$1:$F$1,0),0),"")&amp;IFERROR(VLOOKUP(GT$2&amp;$A9,'EU2'!$D:$E,MATCH("HOME",'EU2'!$D$1:$E$1,0),0),"")&amp;IFERROR(VLOOKUP(GT$2&amp;$A9,'EUC2'!$C:$F,MATCH("AWAY",'EUC2'!$C$1:$F$1,0),0),"")&amp;IFERROR(VLOOKUP(GT$2&amp;$A9,'EUC2'!$D:$E,MATCH("HOME",'EUC2'!$D$1:$E$1,0),0),"")</f>
        <v/>
      </c>
      <c r="GU9" s="25" t="str">
        <f>IFERROR(VLOOKUP(GU$2&amp;$B9,'FPL FIX2'!$N$1:$Q$400,MATCH("HOME",'FPL FIX2'!$N$1:$Q$1,0),0),"")&amp;IFERROR(VLOOKUP(GU$2&amp;$B9,'FPL FIX2'!$O$1:$P$400,MATCH("AWAY",'FPL FIX2'!$O$1:$P$1,0),0),"")&amp;IFERROR(VLOOKUP(GU$2&amp;$A9,'FA2'!$A:$D,MATCH("AWAY",'FA2'!$A$1:$D$1,0),0),"")&amp;IFERROR(VLOOKUP(GU$2&amp;$A9,'FA2'!$B:$C,MATCH("HOME",'FA2'!$B$1:$C$1,0),0),"")&amp;IFERROR(VLOOKUP(GU$2&amp;$A9,'EFL2'!$A:$D,MATCH("AWAY",'EFL2'!$A$1:$D$1,0),0),"")&amp;IFERROR(VLOOKUP(GU$2&amp;$A9,'EFL2'!$B:$C,MATCH("HOME",'EFL2'!$B$1:$C$1,0),0),"")&amp;IFERROR(VLOOKUP(GU$2&amp;$A9,'UCL2'!$C:$F,MATCH("AWAY",'UCL2'!$C$1:$F$1,0),0),"")&amp;IFERROR(VLOOKUP(GU$2&amp;$A9,'UCL2'!$D:$E,MATCH("HOME",'UCL2'!$D$1:$E$1,0),0),"")&amp;IFERROR(VLOOKUP(GU$2&amp;$A9,'EU2'!$C:$F,MATCH("AWAY",'EU2'!$C$1:$F$1,0),0),"")&amp;IFERROR(VLOOKUP(GU$2&amp;$A9,'EU2'!$D:$E,MATCH("HOME",'EU2'!$D$1:$E$1,0),0),"")&amp;IFERROR(VLOOKUP(GU$2&amp;$A9,'EUC2'!$C:$F,MATCH("AWAY",'EUC2'!$C$1:$F$1,0),0),"")&amp;IFERROR(VLOOKUP(GU$2&amp;$A9,'EUC2'!$D:$E,MATCH("HOME",'EUC2'!$D$1:$E$1,0),0),"")</f>
        <v/>
      </c>
      <c r="GV9" s="25" t="str">
        <f>IFERROR(VLOOKUP(GV$2&amp;$B9,'FPL FIX2'!$N$1:$Q$400,MATCH("HOME",'FPL FIX2'!$N$1:$Q$1,0),0),"")&amp;IFERROR(VLOOKUP(GV$2&amp;$B9,'FPL FIX2'!$O$1:$P$400,MATCH("AWAY",'FPL FIX2'!$O$1:$P$1,0),0),"")&amp;IFERROR(VLOOKUP(GV$2&amp;$A9,'FA2'!$A:$D,MATCH("AWAY",'FA2'!$A$1:$D$1,0),0),"")&amp;IFERROR(VLOOKUP(GV$2&amp;$A9,'FA2'!$B:$C,MATCH("HOME",'FA2'!$B$1:$C$1,0),0),"")&amp;IFERROR(VLOOKUP(GV$2&amp;$A9,'EFL2'!$A:$D,MATCH("AWAY",'EFL2'!$A$1:$D$1,0),0),"")&amp;IFERROR(VLOOKUP(GV$2&amp;$A9,'EFL2'!$B:$C,MATCH("HOME",'EFL2'!$B$1:$C$1,0),0),"")&amp;IFERROR(VLOOKUP(GV$2&amp;$A9,'UCL2'!$C:$F,MATCH("AWAY",'UCL2'!$C$1:$F$1,0),0),"")&amp;IFERROR(VLOOKUP(GV$2&amp;$A9,'UCL2'!$D:$E,MATCH("HOME",'UCL2'!$D$1:$E$1,0),0),"")&amp;IFERROR(VLOOKUP(GV$2&amp;$A9,'EU2'!$C:$F,MATCH("AWAY",'EU2'!$C$1:$F$1,0),0),"")&amp;IFERROR(VLOOKUP(GV$2&amp;$A9,'EU2'!$D:$E,MATCH("HOME",'EU2'!$D$1:$E$1,0),0),"")&amp;IFERROR(VLOOKUP(GV$2&amp;$A9,'EUC2'!$C:$F,MATCH("AWAY",'EUC2'!$C$1:$F$1,0),0),"")&amp;IFERROR(VLOOKUP(GV$2&amp;$A9,'EUC2'!$D:$E,MATCH("HOME",'EUC2'!$D$1:$E$1,0),0),"")</f>
        <v>SOU</v>
      </c>
      <c r="GW9" s="25" t="str">
        <f>IFERROR(VLOOKUP(GW$2&amp;$B9,'FPL FIX2'!$N$1:$Q$400,MATCH("HOME",'FPL FIX2'!$N$1:$Q$1,0),0),"")&amp;IFERROR(VLOOKUP(GW$2&amp;$B9,'FPL FIX2'!$O$1:$P$400,MATCH("AWAY",'FPL FIX2'!$O$1:$P$1,0),0),"")&amp;IFERROR(VLOOKUP(GW$2&amp;$A9,'FA2'!$A:$D,MATCH("AWAY",'FA2'!$A$1:$D$1,0),0),"")&amp;IFERROR(VLOOKUP(GW$2&amp;$A9,'FA2'!$B:$C,MATCH("HOME",'FA2'!$B$1:$C$1,0),0),"")&amp;IFERROR(VLOOKUP(GW$2&amp;$A9,'EFL2'!$A:$D,MATCH("AWAY",'EFL2'!$A$1:$D$1,0),0),"")&amp;IFERROR(VLOOKUP(GW$2&amp;$A9,'EFL2'!$B:$C,MATCH("HOME",'EFL2'!$B$1:$C$1,0),0),"")&amp;IFERROR(VLOOKUP(GW$2&amp;$A9,'UCL2'!$C:$F,MATCH("AWAY",'UCL2'!$C$1:$F$1,0),0),"")&amp;IFERROR(VLOOKUP(GW$2&amp;$A9,'UCL2'!$D:$E,MATCH("HOME",'UCL2'!$D$1:$E$1,0),0),"")&amp;IFERROR(VLOOKUP(GW$2&amp;$A9,'EU2'!$C:$F,MATCH("AWAY",'EU2'!$C$1:$F$1,0),0),"")&amp;IFERROR(VLOOKUP(GW$2&amp;$A9,'EU2'!$D:$E,MATCH("HOME",'EU2'!$D$1:$E$1,0),0),"")&amp;IFERROR(VLOOKUP(GW$2&amp;$A9,'EUC2'!$C:$F,MATCH("AWAY",'EUC2'!$C$1:$F$1,0),0),"")&amp;IFERROR(VLOOKUP(GW$2&amp;$A9,'EUC2'!$D:$E,MATCH("HOME",'EUC2'!$D$1:$E$1,0),0),"")</f>
        <v/>
      </c>
      <c r="GX9" s="25" t="str">
        <f>IFERROR(VLOOKUP(GX$2&amp;$B9,'FPL FIX2'!$N$1:$Q$400,MATCH("HOME",'FPL FIX2'!$N$1:$Q$1,0),0),"")&amp;IFERROR(VLOOKUP(GX$2&amp;$B9,'FPL FIX2'!$O$1:$P$400,MATCH("AWAY",'FPL FIX2'!$O$1:$P$1,0),0),"")&amp;IFERROR(VLOOKUP(GX$2&amp;$A9,'FA2'!$A:$D,MATCH("AWAY",'FA2'!$A$1:$D$1,0),0),"")&amp;IFERROR(VLOOKUP(GX$2&amp;$A9,'FA2'!$B:$C,MATCH("HOME",'FA2'!$B$1:$C$1,0),0),"")&amp;IFERROR(VLOOKUP(GX$2&amp;$A9,'EFL2'!$A:$D,MATCH("AWAY",'EFL2'!$A$1:$D$1,0),0),"")&amp;IFERROR(VLOOKUP(GX$2&amp;$A9,'EFL2'!$B:$C,MATCH("HOME",'EFL2'!$B$1:$C$1,0),0),"")&amp;IFERROR(VLOOKUP(GX$2&amp;$A9,'UCL2'!$C:$F,MATCH("AWAY",'UCL2'!$C$1:$F$1,0),0),"")&amp;IFERROR(VLOOKUP(GX$2&amp;$A9,'UCL2'!$D:$E,MATCH("HOME",'UCL2'!$D$1:$E$1,0),0),"")&amp;IFERROR(VLOOKUP(GX$2&amp;$A9,'EU2'!$C:$F,MATCH("AWAY",'EU2'!$C$1:$F$1,0),0),"")&amp;IFERROR(VLOOKUP(GX$2&amp;$A9,'EU2'!$D:$E,MATCH("HOME",'EU2'!$D$1:$E$1,0),0),"")&amp;IFERROR(VLOOKUP(GX$2&amp;$A9,'EUC2'!$C:$F,MATCH("AWAY",'EUC2'!$C$1:$F$1,0),0),"")&amp;IFERROR(VLOOKUP(GX$2&amp;$A9,'EUC2'!$D:$E,MATCH("HOME",'EUC2'!$D$1:$E$1,0),0),"")</f>
        <v/>
      </c>
      <c r="GY9" s="25" t="str">
        <f>IFERROR(VLOOKUP(GY$2&amp;$B9,'FPL FIX2'!$N$1:$Q$400,MATCH("HOME",'FPL FIX2'!$N$1:$Q$1,0),0),"")&amp;IFERROR(VLOOKUP(GY$2&amp;$B9,'FPL FIX2'!$O$1:$P$400,MATCH("AWAY",'FPL FIX2'!$O$1:$P$1,0),0),"")&amp;IFERROR(VLOOKUP(GY$2&amp;$A9,'FA2'!$A:$D,MATCH("AWAY",'FA2'!$A$1:$D$1,0),0),"")&amp;IFERROR(VLOOKUP(GY$2&amp;$A9,'FA2'!$B:$C,MATCH("HOME",'FA2'!$B$1:$C$1,0),0),"")&amp;IFERROR(VLOOKUP(GY$2&amp;$A9,'EFL2'!$A:$D,MATCH("AWAY",'EFL2'!$A$1:$D$1,0),0),"")&amp;IFERROR(VLOOKUP(GY$2&amp;$A9,'EFL2'!$B:$C,MATCH("HOME",'EFL2'!$B$1:$C$1,0),0),"")&amp;IFERROR(VLOOKUP(GY$2&amp;$A9,'UCL2'!$C:$F,MATCH("AWAY",'UCL2'!$C$1:$F$1,0),0),"")&amp;IFERROR(VLOOKUP(GY$2&amp;$A9,'UCL2'!$D:$E,MATCH("HOME",'UCL2'!$D$1:$E$1,0),0),"")&amp;IFERROR(VLOOKUP(GY$2&amp;$A9,'EU2'!$C:$F,MATCH("AWAY",'EU2'!$C$1:$F$1,0),0),"")&amp;IFERROR(VLOOKUP(GY$2&amp;$A9,'EU2'!$D:$E,MATCH("HOME",'EU2'!$D$1:$E$1,0),0),"")&amp;IFERROR(VLOOKUP(GY$2&amp;$A9,'EUC2'!$C:$F,MATCH("AWAY",'EUC2'!$C$1:$F$1,0),0),"")&amp;IFERROR(VLOOKUP(GY$2&amp;$A9,'EUC2'!$D:$E,MATCH("HOME",'EUC2'!$D$1:$E$1,0),0),"")</f>
        <v/>
      </c>
      <c r="GZ9" s="25" t="str">
        <f>IFERROR(VLOOKUP(GZ$2&amp;$B9,'FPL FIX2'!$N$1:$Q$400,MATCH("HOME",'FPL FIX2'!$N$1:$Q$1,0),0),"")&amp;IFERROR(VLOOKUP(GZ$2&amp;$B9,'FPL FIX2'!$O$1:$P$400,MATCH("AWAY",'FPL FIX2'!$O$1:$P$1,0),0),"")&amp;IFERROR(VLOOKUP(GZ$2&amp;$A9,'FA2'!$A:$D,MATCH("AWAY",'FA2'!$A$1:$D$1,0),0),"")&amp;IFERROR(VLOOKUP(GZ$2&amp;$A9,'FA2'!$B:$C,MATCH("HOME",'FA2'!$B$1:$C$1,0),0),"")&amp;IFERROR(VLOOKUP(GZ$2&amp;$A9,'EFL2'!$A:$D,MATCH("AWAY",'EFL2'!$A$1:$D$1,0),0),"")&amp;IFERROR(VLOOKUP(GZ$2&amp;$A9,'EFL2'!$B:$C,MATCH("HOME",'EFL2'!$B$1:$C$1,0),0),"")&amp;IFERROR(VLOOKUP(GZ$2&amp;$A9,'UCL2'!$C:$F,MATCH("AWAY",'UCL2'!$C$1:$F$1,0),0),"")&amp;IFERROR(VLOOKUP(GZ$2&amp;$A9,'UCL2'!$D:$E,MATCH("HOME",'UCL2'!$D$1:$E$1,0),0),"")&amp;IFERROR(VLOOKUP(GZ$2&amp;$A9,'EU2'!$C:$F,MATCH("AWAY",'EU2'!$C$1:$F$1,0),0),"")&amp;IFERROR(VLOOKUP(GZ$2&amp;$A9,'EU2'!$D:$E,MATCH("HOME",'EU2'!$D$1:$E$1,0),0),"")&amp;IFERROR(VLOOKUP(GZ$2&amp;$A9,'EUC2'!$C:$F,MATCH("AWAY",'EUC2'!$C$1:$F$1,0),0),"")&amp;IFERROR(VLOOKUP(GZ$2&amp;$A9,'EUC2'!$D:$E,MATCH("HOME",'EUC2'!$D$1:$E$1,0),0),"")</f>
        <v/>
      </c>
      <c r="HA9" s="25" t="str">
        <f>IFERROR(VLOOKUP(HA$2&amp;$B9,'FPL FIX2'!$N$1:$Q$400,MATCH("HOME",'FPL FIX2'!$N$1:$Q$1,0),0),"")&amp;IFERROR(VLOOKUP(HA$2&amp;$B9,'FPL FIX2'!$O$1:$P$400,MATCH("AWAY",'FPL FIX2'!$O$1:$P$1,0),0),"")&amp;IFERROR(VLOOKUP(HA$2&amp;$A9,'FA2'!$A:$D,MATCH("AWAY",'FA2'!$A$1:$D$1,0),0),"")&amp;IFERROR(VLOOKUP(HA$2&amp;$A9,'FA2'!$B:$C,MATCH("HOME",'FA2'!$B$1:$C$1,0),0),"")&amp;IFERROR(VLOOKUP(HA$2&amp;$A9,'EFL2'!$A:$D,MATCH("AWAY",'EFL2'!$A$1:$D$1,0),0),"")&amp;IFERROR(VLOOKUP(HA$2&amp;$A9,'EFL2'!$B:$C,MATCH("HOME",'EFL2'!$B$1:$C$1,0),0),"")&amp;IFERROR(VLOOKUP(HA$2&amp;$A9,'UCL2'!$C:$F,MATCH("AWAY",'UCL2'!$C$1:$F$1,0),0),"")&amp;IFERROR(VLOOKUP(HA$2&amp;$A9,'UCL2'!$D:$E,MATCH("HOME",'UCL2'!$D$1:$E$1,0),0),"")&amp;IFERROR(VLOOKUP(HA$2&amp;$A9,'EU2'!$C:$F,MATCH("AWAY",'EU2'!$C$1:$F$1,0),0),"")&amp;IFERROR(VLOOKUP(HA$2&amp;$A9,'EU2'!$D:$E,MATCH("HOME",'EU2'!$D$1:$E$1,0),0),"")&amp;IFERROR(VLOOKUP(HA$2&amp;$A9,'EUC2'!$C:$F,MATCH("AWAY",'EUC2'!$C$1:$F$1,0),0),"")&amp;IFERROR(VLOOKUP(HA$2&amp;$A9,'EUC2'!$D:$E,MATCH("HOME",'EUC2'!$D$1:$E$1,0),0),"")</f>
        <v/>
      </c>
      <c r="HB9" s="25" t="str">
        <f>IFERROR(VLOOKUP(HB$2&amp;$B9,'FPL FIX2'!$N$1:$Q$400,MATCH("HOME",'FPL FIX2'!$N$1:$Q$1,0),0),"")&amp;IFERROR(VLOOKUP(HB$2&amp;$B9,'FPL FIX2'!$O$1:$P$400,MATCH("AWAY",'FPL FIX2'!$O$1:$P$1,0),0),"")&amp;IFERROR(VLOOKUP(HB$2&amp;$A9,'FA2'!$A:$D,MATCH("AWAY",'FA2'!$A$1:$D$1,0),0),"")&amp;IFERROR(VLOOKUP(HB$2&amp;$A9,'FA2'!$B:$C,MATCH("HOME",'FA2'!$B$1:$C$1,0),0),"")&amp;IFERROR(VLOOKUP(HB$2&amp;$A9,'EFL2'!$A:$D,MATCH("AWAY",'EFL2'!$A$1:$D$1,0),0),"")&amp;IFERROR(VLOOKUP(HB$2&amp;$A9,'EFL2'!$B:$C,MATCH("HOME",'EFL2'!$B$1:$C$1,0),0),"")&amp;IFERROR(VLOOKUP(HB$2&amp;$A9,'UCL2'!$C:$F,MATCH("AWAY",'UCL2'!$C$1:$F$1,0),0),"")&amp;IFERROR(VLOOKUP(HB$2&amp;$A9,'UCL2'!$D:$E,MATCH("HOME",'UCL2'!$D$1:$E$1,0),0),"")&amp;IFERROR(VLOOKUP(HB$2&amp;$A9,'EU2'!$C:$F,MATCH("AWAY",'EU2'!$C$1:$F$1,0),0),"")&amp;IFERROR(VLOOKUP(HB$2&amp;$A9,'EU2'!$D:$E,MATCH("HOME",'EU2'!$D$1:$E$1,0),0),"")&amp;IFERROR(VLOOKUP(HB$2&amp;$A9,'EUC2'!$C:$F,MATCH("AWAY",'EUC2'!$C$1:$F$1,0),0),"")&amp;IFERROR(VLOOKUP(HB$2&amp;$A9,'EUC2'!$D:$E,MATCH("HOME",'EUC2'!$D$1:$E$1,0),0),"")</f>
        <v/>
      </c>
      <c r="HC9" s="25" t="str">
        <f>IFERROR(VLOOKUP(HC$2&amp;$B9,'FPL FIX2'!$N$1:$Q$400,MATCH("HOME",'FPL FIX2'!$N$1:$Q$1,0),0),"")&amp;IFERROR(VLOOKUP(HC$2&amp;$B9,'FPL FIX2'!$O$1:$P$400,MATCH("AWAY",'FPL FIX2'!$O$1:$P$1,0),0),"")&amp;IFERROR(VLOOKUP(HC$2&amp;$A9,'FA2'!$A:$D,MATCH("AWAY",'FA2'!$A$1:$D$1,0),0),"")&amp;IFERROR(VLOOKUP(HC$2&amp;$A9,'FA2'!$B:$C,MATCH("HOME",'FA2'!$B$1:$C$1,0),0),"")&amp;IFERROR(VLOOKUP(HC$2&amp;$A9,'EFL2'!$A:$D,MATCH("AWAY",'EFL2'!$A$1:$D$1,0),0),"")&amp;IFERROR(VLOOKUP(HC$2&amp;$A9,'EFL2'!$B:$C,MATCH("HOME",'EFL2'!$B$1:$C$1,0),0),"")&amp;IFERROR(VLOOKUP(HC$2&amp;$A9,'UCL2'!$C:$F,MATCH("AWAY",'UCL2'!$C$1:$F$1,0),0),"")&amp;IFERROR(VLOOKUP(HC$2&amp;$A9,'UCL2'!$D:$E,MATCH("HOME",'UCL2'!$D$1:$E$1,0),0),"")&amp;IFERROR(VLOOKUP(HC$2&amp;$A9,'EU2'!$C:$F,MATCH("AWAY",'EU2'!$C$1:$F$1,0),0),"")&amp;IFERROR(VLOOKUP(HC$2&amp;$A9,'EU2'!$D:$E,MATCH("HOME",'EU2'!$D$1:$E$1,0),0),"")&amp;IFERROR(VLOOKUP(HC$2&amp;$A9,'EUC2'!$C:$F,MATCH("AWAY",'EUC2'!$C$1:$F$1,0),0),"")&amp;IFERROR(VLOOKUP(HC$2&amp;$A9,'EUC2'!$D:$E,MATCH("HOME",'EUC2'!$D$1:$E$1,0),0),"")</f>
        <v/>
      </c>
      <c r="HD9" s="25" t="str">
        <f>IFERROR(VLOOKUP(HD$2&amp;$B9,'FPL FIX2'!$N$1:$Q$400,MATCH("HOME",'FPL FIX2'!$N$1:$Q$1,0),0),"")&amp;IFERROR(VLOOKUP(HD$2&amp;$B9,'FPL FIX2'!$O$1:$P$400,MATCH("AWAY",'FPL FIX2'!$O$1:$P$1,0),0),"")&amp;IFERROR(VLOOKUP(HD$2&amp;$A9,'FA2'!$A:$D,MATCH("AWAY",'FA2'!$A$1:$D$1,0),0),"")&amp;IFERROR(VLOOKUP(HD$2&amp;$A9,'FA2'!$B:$C,MATCH("HOME",'FA2'!$B$1:$C$1,0),0),"")&amp;IFERROR(VLOOKUP(HD$2&amp;$A9,'EFL2'!$A:$D,MATCH("AWAY",'EFL2'!$A$1:$D$1,0),0),"")&amp;IFERROR(VLOOKUP(HD$2&amp;$A9,'EFL2'!$B:$C,MATCH("HOME",'EFL2'!$B$1:$C$1,0),0),"")&amp;IFERROR(VLOOKUP(HD$2&amp;$A9,'UCL2'!$C:$F,MATCH("AWAY",'UCL2'!$C$1:$F$1,0),0),"")&amp;IFERROR(VLOOKUP(HD$2&amp;$A9,'UCL2'!$D:$E,MATCH("HOME",'UCL2'!$D$1:$E$1,0),0),"")&amp;IFERROR(VLOOKUP(HD$2&amp;$A9,'EU2'!$C:$F,MATCH("AWAY",'EU2'!$C$1:$F$1,0),0),"")&amp;IFERROR(VLOOKUP(HD$2&amp;$A9,'EU2'!$D:$E,MATCH("HOME",'EU2'!$D$1:$E$1,0),0),"")&amp;IFERROR(VLOOKUP(HD$2&amp;$A9,'EUC2'!$C:$F,MATCH("AWAY",'EUC2'!$C$1:$F$1,0),0),"")&amp;IFERROR(VLOOKUP(HD$2&amp;$A9,'EUC2'!$D:$E,MATCH("HOME",'EUC2'!$D$1:$E$1,0),0),"")</f>
        <v>tot</v>
      </c>
      <c r="HE9" s="25" t="str">
        <f>IFERROR(VLOOKUP(HE$2&amp;$B9,'FPL FIX2'!$N$1:$Q$400,MATCH("HOME",'FPL FIX2'!$N$1:$Q$1,0),0),"")&amp;IFERROR(VLOOKUP(HE$2&amp;$B9,'FPL FIX2'!$O$1:$P$400,MATCH("AWAY",'FPL FIX2'!$O$1:$P$1,0),0),"")&amp;IFERROR(VLOOKUP(HE$2&amp;$A9,'FA2'!$A:$D,MATCH("AWAY",'FA2'!$A$1:$D$1,0),0),"")&amp;IFERROR(VLOOKUP(HE$2&amp;$A9,'FA2'!$B:$C,MATCH("HOME",'FA2'!$B$1:$C$1,0),0),"")&amp;IFERROR(VLOOKUP(HE$2&amp;$A9,'EFL2'!$A:$D,MATCH("AWAY",'EFL2'!$A$1:$D$1,0),0),"")&amp;IFERROR(VLOOKUP(HE$2&amp;$A9,'EFL2'!$B:$C,MATCH("HOME",'EFL2'!$B$1:$C$1,0),0),"")&amp;IFERROR(VLOOKUP(HE$2&amp;$A9,'UCL2'!$C:$F,MATCH("AWAY",'UCL2'!$C$1:$F$1,0),0),"")&amp;IFERROR(VLOOKUP(HE$2&amp;$A9,'UCL2'!$D:$E,MATCH("HOME",'UCL2'!$D$1:$E$1,0),0),"")&amp;IFERROR(VLOOKUP(HE$2&amp;$A9,'EU2'!$C:$F,MATCH("AWAY",'EU2'!$C$1:$F$1,0),0),"")&amp;IFERROR(VLOOKUP(HE$2&amp;$A9,'EU2'!$D:$E,MATCH("HOME",'EU2'!$D$1:$E$1,0),0),"")&amp;IFERROR(VLOOKUP(HE$2&amp;$A9,'EUC2'!$C:$F,MATCH("AWAY",'EUC2'!$C$1:$F$1,0),0),"")&amp;IFERROR(VLOOKUP(HE$2&amp;$A9,'EUC2'!$D:$E,MATCH("HOME",'EUC2'!$D$1:$E$1,0),0),"")</f>
        <v/>
      </c>
      <c r="HF9" s="25" t="str">
        <f>IFERROR(VLOOKUP(HF$2&amp;$B9,'FPL FIX2'!$N$1:$Q$400,MATCH("HOME",'FPL FIX2'!$N$1:$Q$1,0),0),"")&amp;IFERROR(VLOOKUP(HF$2&amp;$B9,'FPL FIX2'!$O$1:$P$400,MATCH("AWAY",'FPL FIX2'!$O$1:$P$1,0),0),"")&amp;IFERROR(VLOOKUP(HF$2&amp;$A9,'FA2'!$A:$D,MATCH("AWAY",'FA2'!$A$1:$D$1,0),0),"")&amp;IFERROR(VLOOKUP(HF$2&amp;$A9,'FA2'!$B:$C,MATCH("HOME",'FA2'!$B$1:$C$1,0),0),"")&amp;IFERROR(VLOOKUP(HF$2&amp;$A9,'EFL2'!$A:$D,MATCH("AWAY",'EFL2'!$A$1:$D$1,0),0),"")&amp;IFERROR(VLOOKUP(HF$2&amp;$A9,'EFL2'!$B:$C,MATCH("HOME",'EFL2'!$B$1:$C$1,0),0),"")&amp;IFERROR(VLOOKUP(HF$2&amp;$A9,'UCL2'!$C:$F,MATCH("AWAY",'UCL2'!$C$1:$F$1,0),0),"")&amp;IFERROR(VLOOKUP(HF$2&amp;$A9,'UCL2'!$D:$E,MATCH("HOME",'UCL2'!$D$1:$E$1,0),0),"")&amp;IFERROR(VLOOKUP(HF$2&amp;$A9,'EU2'!$C:$F,MATCH("AWAY",'EU2'!$C$1:$F$1,0),0),"")&amp;IFERROR(VLOOKUP(HF$2&amp;$A9,'EU2'!$D:$E,MATCH("HOME",'EU2'!$D$1:$E$1,0),0),"")&amp;IFERROR(VLOOKUP(HF$2&amp;$A9,'EUC2'!$C:$F,MATCH("AWAY",'EUC2'!$C$1:$F$1,0),0),"")&amp;IFERROR(VLOOKUP(HF$2&amp;$A9,'EUC2'!$D:$E,MATCH("HOME",'EUC2'!$D$1:$E$1,0),0),"")</f>
        <v/>
      </c>
      <c r="HG9" s="25" t="str">
        <f>IFERROR(VLOOKUP(HG$2&amp;$B9,'FPL FIX2'!$N$1:$Q$400,MATCH("HOME",'FPL FIX2'!$N$1:$Q$1,0),0),"")&amp;IFERROR(VLOOKUP(HG$2&amp;$B9,'FPL FIX2'!$O$1:$P$400,MATCH("AWAY",'FPL FIX2'!$O$1:$P$1,0),0),"")&amp;IFERROR(VLOOKUP(HG$2&amp;$A9,'FA2'!$A:$D,MATCH("AWAY",'FA2'!$A$1:$D$1,0),0),"")&amp;IFERROR(VLOOKUP(HG$2&amp;$A9,'FA2'!$B:$C,MATCH("HOME",'FA2'!$B$1:$C$1,0),0),"")&amp;IFERROR(VLOOKUP(HG$2&amp;$A9,'EFL2'!$A:$D,MATCH("AWAY",'EFL2'!$A$1:$D$1,0),0),"")&amp;IFERROR(VLOOKUP(HG$2&amp;$A9,'EFL2'!$B:$C,MATCH("HOME",'EFL2'!$B$1:$C$1,0),0),"")&amp;IFERROR(VLOOKUP(HG$2&amp;$A9,'UCL2'!$C:$F,MATCH("AWAY",'UCL2'!$C$1:$F$1,0),0),"")&amp;IFERROR(VLOOKUP(HG$2&amp;$A9,'UCL2'!$D:$E,MATCH("HOME",'UCL2'!$D$1:$E$1,0),0),"")&amp;IFERROR(VLOOKUP(HG$2&amp;$A9,'EU2'!$C:$F,MATCH("AWAY",'EU2'!$C$1:$F$1,0),0),"")&amp;IFERROR(VLOOKUP(HG$2&amp;$A9,'EU2'!$D:$E,MATCH("HOME",'EU2'!$D$1:$E$1,0),0),"")&amp;IFERROR(VLOOKUP(HG$2&amp;$A9,'EUC2'!$C:$F,MATCH("AWAY",'EUC2'!$C$1:$F$1,0),0),"")&amp;IFERROR(VLOOKUP(HG$2&amp;$A9,'EUC2'!$D:$E,MATCH("HOME",'EUC2'!$D$1:$E$1,0),0),"")</f>
        <v/>
      </c>
      <c r="HH9" s="25" t="str">
        <f>IFERROR(VLOOKUP(HH$2&amp;$B9,'FPL FIX2'!$N$1:$Q$400,MATCH("HOME",'FPL FIX2'!$N$1:$Q$1,0),0),"")&amp;IFERROR(VLOOKUP(HH$2&amp;$B9,'FPL FIX2'!$O$1:$P$400,MATCH("AWAY",'FPL FIX2'!$O$1:$P$1,0),0),"")&amp;IFERROR(VLOOKUP(HH$2&amp;$A9,'FA2'!$A:$D,MATCH("AWAY",'FA2'!$A$1:$D$1,0),0),"")&amp;IFERROR(VLOOKUP(HH$2&amp;$A9,'FA2'!$B:$C,MATCH("HOME",'FA2'!$B$1:$C$1,0),0),"")&amp;IFERROR(VLOOKUP(HH$2&amp;$A9,'EFL2'!$A:$D,MATCH("AWAY",'EFL2'!$A$1:$D$1,0),0),"")&amp;IFERROR(VLOOKUP(HH$2&amp;$A9,'EFL2'!$B:$C,MATCH("HOME",'EFL2'!$B$1:$C$1,0),0),"")&amp;IFERROR(VLOOKUP(HH$2&amp;$A9,'UCL2'!$C:$F,MATCH("AWAY",'UCL2'!$C$1:$F$1,0),0),"")&amp;IFERROR(VLOOKUP(HH$2&amp;$A9,'UCL2'!$D:$E,MATCH("HOME",'UCL2'!$D$1:$E$1,0),0),"")&amp;IFERROR(VLOOKUP(HH$2&amp;$A9,'EU2'!$C:$F,MATCH("AWAY",'EU2'!$C$1:$F$1,0),0),"")&amp;IFERROR(VLOOKUP(HH$2&amp;$A9,'EU2'!$D:$E,MATCH("HOME",'EU2'!$D$1:$E$1,0),0),"")&amp;IFERROR(VLOOKUP(HH$2&amp;$A9,'EUC2'!$C:$F,MATCH("AWAY",'EUC2'!$C$1:$F$1,0),0),"")&amp;IFERROR(VLOOKUP(HH$2&amp;$A9,'EUC2'!$D:$E,MATCH("HOME",'EUC2'!$D$1:$E$1,0),0),"")</f>
        <v/>
      </c>
      <c r="HI9" s="25" t="str">
        <f>IFERROR(VLOOKUP(HI$2&amp;$B9,'FPL FIX2'!$N$1:$Q$400,MATCH("HOME",'FPL FIX2'!$N$1:$Q$1,0),0),"")&amp;IFERROR(VLOOKUP(HI$2&amp;$B9,'FPL FIX2'!$O$1:$P$400,MATCH("AWAY",'FPL FIX2'!$O$1:$P$1,0),0),"")&amp;IFERROR(VLOOKUP(HI$2&amp;$A9,'FA2'!$A:$D,MATCH("AWAY",'FA2'!$A$1:$D$1,0),0),"")&amp;IFERROR(VLOOKUP(HI$2&amp;$A9,'FA2'!$B:$C,MATCH("HOME",'FA2'!$B$1:$C$1,0),0),"")&amp;IFERROR(VLOOKUP(HI$2&amp;$A9,'EFL2'!$A:$D,MATCH("AWAY",'EFL2'!$A$1:$D$1,0),0),"")&amp;IFERROR(VLOOKUP(HI$2&amp;$A9,'EFL2'!$B:$C,MATCH("HOME",'EFL2'!$B$1:$C$1,0),0),"")&amp;IFERROR(VLOOKUP(HI$2&amp;$A9,'UCL2'!$C:$F,MATCH("AWAY",'UCL2'!$C$1:$F$1,0),0),"")&amp;IFERROR(VLOOKUP(HI$2&amp;$A9,'UCL2'!$D:$E,MATCH("HOME",'UCL2'!$D$1:$E$1,0),0),"")&amp;IFERROR(VLOOKUP(HI$2&amp;$A9,'EU2'!$C:$F,MATCH("AWAY",'EU2'!$C$1:$F$1,0),0),"")&amp;IFERROR(VLOOKUP(HI$2&amp;$A9,'EU2'!$D:$E,MATCH("HOME",'EU2'!$D$1:$E$1,0),0),"")&amp;IFERROR(VLOOKUP(HI$2&amp;$A9,'EUC2'!$C:$F,MATCH("AWAY",'EUC2'!$C$1:$F$1,0),0),"")&amp;IFERROR(VLOOKUP(HI$2&amp;$A9,'EUC2'!$D:$E,MATCH("HOME",'EUC2'!$D$1:$E$1,0),0),"")</f>
        <v/>
      </c>
      <c r="HJ9" s="25" t="str">
        <f>IFERROR(VLOOKUP(HJ$2&amp;$B9,'FPL FIX2'!$N$1:$Q$400,MATCH("HOME",'FPL FIX2'!$N$1:$Q$1,0),0),"")&amp;IFERROR(VLOOKUP(HJ$2&amp;$B9,'FPL FIX2'!$O$1:$P$400,MATCH("AWAY",'FPL FIX2'!$O$1:$P$1,0),0),"")&amp;IFERROR(VLOOKUP(HJ$2&amp;$A9,'FA2'!$A:$D,MATCH("AWAY",'FA2'!$A$1:$D$1,0),0),"")&amp;IFERROR(VLOOKUP(HJ$2&amp;$A9,'FA2'!$B:$C,MATCH("HOME",'FA2'!$B$1:$C$1,0),0),"")&amp;IFERROR(VLOOKUP(HJ$2&amp;$A9,'EFL2'!$A:$D,MATCH("AWAY",'EFL2'!$A$1:$D$1,0),0),"")&amp;IFERROR(VLOOKUP(HJ$2&amp;$A9,'EFL2'!$B:$C,MATCH("HOME",'EFL2'!$B$1:$C$1,0),0),"")&amp;IFERROR(VLOOKUP(HJ$2&amp;$A9,'UCL2'!$C:$F,MATCH("AWAY",'UCL2'!$C$1:$F$1,0),0),"")&amp;IFERROR(VLOOKUP(HJ$2&amp;$A9,'UCL2'!$D:$E,MATCH("HOME",'UCL2'!$D$1:$E$1,0),0),"")&amp;IFERROR(VLOOKUP(HJ$2&amp;$A9,'EU2'!$C:$F,MATCH("AWAY",'EU2'!$C$1:$F$1,0),0),"")&amp;IFERROR(VLOOKUP(HJ$2&amp;$A9,'EU2'!$D:$E,MATCH("HOME",'EU2'!$D$1:$E$1,0),0),"")&amp;IFERROR(VLOOKUP(HJ$2&amp;$A9,'EUC2'!$C:$F,MATCH("AWAY",'EUC2'!$C$1:$F$1,0),0),"")&amp;IFERROR(VLOOKUP(HJ$2&amp;$A9,'EUC2'!$D:$E,MATCH("HOME",'EUC2'!$D$1:$E$1,0),0),"")</f>
        <v>LEE</v>
      </c>
      <c r="HK9" s="25" t="str">
        <f>IFERROR(VLOOKUP(HK$2&amp;$B9,'FPL FIX2'!$N$1:$Q$400,MATCH("HOME",'FPL FIX2'!$N$1:$Q$1,0),0),"")&amp;IFERROR(VLOOKUP(HK$2&amp;$B9,'FPL FIX2'!$O$1:$P$400,MATCH("AWAY",'FPL FIX2'!$O$1:$P$1,0),0),"")&amp;IFERROR(VLOOKUP(HK$2&amp;$A9,'FA2'!$A:$D,MATCH("AWAY",'FA2'!$A$1:$D$1,0),0),"")&amp;IFERROR(VLOOKUP(HK$2&amp;$A9,'FA2'!$B:$C,MATCH("HOME",'FA2'!$B$1:$C$1,0),0),"")&amp;IFERROR(VLOOKUP(HK$2&amp;$A9,'EFL2'!$A:$D,MATCH("AWAY",'EFL2'!$A$1:$D$1,0),0),"")&amp;IFERROR(VLOOKUP(HK$2&amp;$A9,'EFL2'!$B:$C,MATCH("HOME",'EFL2'!$B$1:$C$1,0),0),"")&amp;IFERROR(VLOOKUP(HK$2&amp;$A9,'UCL2'!$C:$F,MATCH("AWAY",'UCL2'!$C$1:$F$1,0),0),"")&amp;IFERROR(VLOOKUP(HK$2&amp;$A9,'UCL2'!$D:$E,MATCH("HOME",'UCL2'!$D$1:$E$1,0),0),"")&amp;IFERROR(VLOOKUP(HK$2&amp;$A9,'EU2'!$C:$F,MATCH("AWAY",'EU2'!$C$1:$F$1,0),0),"")&amp;IFERROR(VLOOKUP(HK$2&amp;$A9,'EU2'!$D:$E,MATCH("HOME",'EU2'!$D$1:$E$1,0),0),"")&amp;IFERROR(VLOOKUP(HK$2&amp;$A9,'EUC2'!$C:$F,MATCH("AWAY",'EUC2'!$C$1:$F$1,0),0),"")&amp;IFERROR(VLOOKUP(HK$2&amp;$A9,'EUC2'!$D:$E,MATCH("HOME",'EUC2'!$D$1:$E$1,0),0),"")</f>
        <v/>
      </c>
      <c r="HL9" s="25" t="str">
        <f>IFERROR(VLOOKUP(HL$2&amp;$B9,'FPL FIX2'!$N$1:$Q$400,MATCH("HOME",'FPL FIX2'!$N$1:$Q$1,0),0),"")&amp;IFERROR(VLOOKUP(HL$2&amp;$B9,'FPL FIX2'!$O$1:$P$400,MATCH("AWAY",'FPL FIX2'!$O$1:$P$1,0),0),"")&amp;IFERROR(VLOOKUP(HL$2&amp;$A9,'FA2'!$A:$D,MATCH("AWAY",'FA2'!$A$1:$D$1,0),0),"")&amp;IFERROR(VLOOKUP(HL$2&amp;$A9,'FA2'!$B:$C,MATCH("HOME",'FA2'!$B$1:$C$1,0),0),"")&amp;IFERROR(VLOOKUP(HL$2&amp;$A9,'EFL2'!$A:$D,MATCH("AWAY",'EFL2'!$A$1:$D$1,0),0),"")&amp;IFERROR(VLOOKUP(HL$2&amp;$A9,'EFL2'!$B:$C,MATCH("HOME",'EFL2'!$B$1:$C$1,0),0),"")&amp;IFERROR(VLOOKUP(HL$2&amp;$A9,'UCL2'!$C:$F,MATCH("AWAY",'UCL2'!$C$1:$F$1,0),0),"")&amp;IFERROR(VLOOKUP(HL$2&amp;$A9,'UCL2'!$D:$E,MATCH("HOME",'UCL2'!$D$1:$E$1,0),0),"")&amp;IFERROR(VLOOKUP(HL$2&amp;$A9,'EU2'!$C:$F,MATCH("AWAY",'EU2'!$C$1:$F$1,0),0),"")&amp;IFERROR(VLOOKUP(HL$2&amp;$A9,'EU2'!$D:$E,MATCH("HOME",'EU2'!$D$1:$E$1,0),0),"")&amp;IFERROR(VLOOKUP(HL$2&amp;$A9,'EUC2'!$C:$F,MATCH("AWAY",'EUC2'!$C$1:$F$1,0),0),"")&amp;IFERROR(VLOOKUP(HL$2&amp;$A9,'EUC2'!$D:$E,MATCH("HOME",'EUC2'!$D$1:$E$1,0),0),"")</f>
        <v/>
      </c>
      <c r="HM9" s="25" t="str">
        <f>IFERROR(VLOOKUP(HM$2&amp;$B9,'FPL FIX2'!$N$1:$Q$400,MATCH("HOME",'FPL FIX2'!$N$1:$Q$1,0),0),"")&amp;IFERROR(VLOOKUP(HM$2&amp;$B9,'FPL FIX2'!$O$1:$P$400,MATCH("AWAY",'FPL FIX2'!$O$1:$P$1,0),0),"")&amp;IFERROR(VLOOKUP(HM$2&amp;$A9,'FA2'!$A:$D,MATCH("AWAY",'FA2'!$A$1:$D$1,0),0),"")&amp;IFERROR(VLOOKUP(HM$2&amp;$A9,'FA2'!$B:$C,MATCH("HOME",'FA2'!$B$1:$C$1,0),0),"")&amp;IFERROR(VLOOKUP(HM$2&amp;$A9,'EFL2'!$A:$D,MATCH("AWAY",'EFL2'!$A$1:$D$1,0),0),"")&amp;IFERROR(VLOOKUP(HM$2&amp;$A9,'EFL2'!$B:$C,MATCH("HOME",'EFL2'!$B$1:$C$1,0),0),"")&amp;IFERROR(VLOOKUP(HM$2&amp;$A9,'UCL2'!$C:$F,MATCH("AWAY",'UCL2'!$C$1:$F$1,0),0),"")&amp;IFERROR(VLOOKUP(HM$2&amp;$A9,'UCL2'!$D:$E,MATCH("HOME",'UCL2'!$D$1:$E$1,0),0),"")&amp;IFERROR(VLOOKUP(HM$2&amp;$A9,'EU2'!$C:$F,MATCH("AWAY",'EU2'!$C$1:$F$1,0),0),"")&amp;IFERROR(VLOOKUP(HM$2&amp;$A9,'EU2'!$D:$E,MATCH("HOME",'EU2'!$D$1:$E$1,0),0),"")&amp;IFERROR(VLOOKUP(HM$2&amp;$A9,'EUC2'!$C:$F,MATCH("AWAY",'EUC2'!$C$1:$F$1,0),0),"")&amp;IFERROR(VLOOKUP(HM$2&amp;$A9,'EUC2'!$D:$E,MATCH("HOME",'EUC2'!$D$1:$E$1,0),0),"")</f>
        <v>Dortmund</v>
      </c>
      <c r="HN9" s="25" t="str">
        <f>IFERROR(VLOOKUP(HN$2&amp;$B9,'FPL FIX2'!$N$1:$Q$400,MATCH("HOME",'FPL FIX2'!$N$1:$Q$1,0),0),"")&amp;IFERROR(VLOOKUP(HN$2&amp;$B9,'FPL FIX2'!$O$1:$P$400,MATCH("AWAY",'FPL FIX2'!$O$1:$P$1,0),0),"")&amp;IFERROR(VLOOKUP(HN$2&amp;$A9,'FA2'!$A:$D,MATCH("AWAY",'FA2'!$A$1:$D$1,0),0),"")&amp;IFERROR(VLOOKUP(HN$2&amp;$A9,'FA2'!$B:$C,MATCH("HOME",'FA2'!$B$1:$C$1,0),0),"")&amp;IFERROR(VLOOKUP(HN$2&amp;$A9,'EFL2'!$A:$D,MATCH("AWAY",'EFL2'!$A$1:$D$1,0),0),"")&amp;IFERROR(VLOOKUP(HN$2&amp;$A9,'EFL2'!$B:$C,MATCH("HOME",'EFL2'!$B$1:$C$1,0),0),"")&amp;IFERROR(VLOOKUP(HN$2&amp;$A9,'UCL2'!$C:$F,MATCH("AWAY",'UCL2'!$C$1:$F$1,0),0),"")&amp;IFERROR(VLOOKUP(HN$2&amp;$A9,'UCL2'!$D:$E,MATCH("HOME",'UCL2'!$D$1:$E$1,0),0),"")&amp;IFERROR(VLOOKUP(HN$2&amp;$A9,'EU2'!$C:$F,MATCH("AWAY",'EU2'!$C$1:$F$1,0),0),"")&amp;IFERROR(VLOOKUP(HN$2&amp;$A9,'EU2'!$D:$E,MATCH("HOME",'EU2'!$D$1:$E$1,0),0),"")&amp;IFERROR(VLOOKUP(HN$2&amp;$A9,'EUC2'!$C:$F,MATCH("AWAY",'EUC2'!$C$1:$F$1,0),0),"")&amp;IFERROR(VLOOKUP(HN$2&amp;$A9,'EUC2'!$D:$E,MATCH("HOME",'EUC2'!$D$1:$E$1,0),0),"")</f>
        <v/>
      </c>
      <c r="HO9" s="25" t="str">
        <f>IFERROR(VLOOKUP(HO$2&amp;$B9,'FPL FIX2'!$N$1:$Q$400,MATCH("HOME",'FPL FIX2'!$N$1:$Q$1,0),0),"")&amp;IFERROR(VLOOKUP(HO$2&amp;$B9,'FPL FIX2'!$O$1:$P$400,MATCH("AWAY",'FPL FIX2'!$O$1:$P$1,0),0),"")&amp;IFERROR(VLOOKUP(HO$2&amp;$A9,'FA2'!$A:$D,MATCH("AWAY",'FA2'!$A$1:$D$1,0),0),"")&amp;IFERROR(VLOOKUP(HO$2&amp;$A9,'FA2'!$B:$C,MATCH("HOME",'FA2'!$B$1:$C$1,0),0),"")&amp;IFERROR(VLOOKUP(HO$2&amp;$A9,'EFL2'!$A:$D,MATCH("AWAY",'EFL2'!$A$1:$D$1,0),0),"")&amp;IFERROR(VLOOKUP(HO$2&amp;$A9,'EFL2'!$B:$C,MATCH("HOME",'EFL2'!$B$1:$C$1,0),0),"")&amp;IFERROR(VLOOKUP(HO$2&amp;$A9,'UCL2'!$C:$F,MATCH("AWAY",'UCL2'!$C$1:$F$1,0),0),"")&amp;IFERROR(VLOOKUP(HO$2&amp;$A9,'UCL2'!$D:$E,MATCH("HOME",'UCL2'!$D$1:$E$1,0),0),"")&amp;IFERROR(VLOOKUP(HO$2&amp;$A9,'EU2'!$C:$F,MATCH("AWAY",'EU2'!$C$1:$F$1,0),0),"")&amp;IFERROR(VLOOKUP(HO$2&amp;$A9,'EU2'!$D:$E,MATCH("HOME",'EU2'!$D$1:$E$1,0),0),"")&amp;IFERROR(VLOOKUP(HO$2&amp;$A9,'EUC2'!$C:$F,MATCH("AWAY",'EUC2'!$C$1:$F$1,0),0),"")&amp;IFERROR(VLOOKUP(HO$2&amp;$A9,'EUC2'!$D:$E,MATCH("HOME",'EUC2'!$D$1:$E$1,0),0),"")</f>
        <v/>
      </c>
      <c r="HP9" s="25" t="str">
        <f>IFERROR(VLOOKUP(HP$2&amp;$B9,'FPL FIX2'!$N$1:$Q$400,MATCH("HOME",'FPL FIX2'!$N$1:$Q$1,0),0),"")&amp;IFERROR(VLOOKUP(HP$2&amp;$B9,'FPL FIX2'!$O$1:$P$400,MATCH("AWAY",'FPL FIX2'!$O$1:$P$1,0),0),"")&amp;IFERROR(VLOOKUP(HP$2&amp;$A9,'FA2'!$A:$D,MATCH("AWAY",'FA2'!$A$1:$D$1,0),0),"")&amp;IFERROR(VLOOKUP(HP$2&amp;$A9,'FA2'!$B:$C,MATCH("HOME",'FA2'!$B$1:$C$1,0),0),"")&amp;IFERROR(VLOOKUP(HP$2&amp;$A9,'EFL2'!$A:$D,MATCH("AWAY",'EFL2'!$A$1:$D$1,0),0),"")&amp;IFERROR(VLOOKUP(HP$2&amp;$A9,'EFL2'!$B:$C,MATCH("HOME",'EFL2'!$B$1:$C$1,0),0),"")&amp;IFERROR(VLOOKUP(HP$2&amp;$A9,'UCL2'!$C:$F,MATCH("AWAY",'UCL2'!$C$1:$F$1,0),0),"")&amp;IFERROR(VLOOKUP(HP$2&amp;$A9,'UCL2'!$D:$E,MATCH("HOME",'UCL2'!$D$1:$E$1,0),0),"")&amp;IFERROR(VLOOKUP(HP$2&amp;$A9,'EU2'!$C:$F,MATCH("AWAY",'EU2'!$C$1:$F$1,0),0),"")&amp;IFERROR(VLOOKUP(HP$2&amp;$A9,'EU2'!$D:$E,MATCH("HOME",'EU2'!$D$1:$E$1,0),0),"")&amp;IFERROR(VLOOKUP(HP$2&amp;$A9,'EUC2'!$C:$F,MATCH("AWAY",'EUC2'!$C$1:$F$1,0),0),"")&amp;IFERROR(VLOOKUP(HP$2&amp;$A9,'EUC2'!$D:$E,MATCH("HOME",'EUC2'!$D$1:$E$1,0),0),"")</f>
        <v/>
      </c>
      <c r="HQ9" s="25" t="str">
        <f>IFERROR(VLOOKUP(HQ$2&amp;$B9,'FPL FIX2'!$N$1:$Q$400,MATCH("HOME",'FPL FIX2'!$N$1:$Q$1,0),0),"")&amp;IFERROR(VLOOKUP(HQ$2&amp;$B9,'FPL FIX2'!$O$1:$P$400,MATCH("AWAY",'FPL FIX2'!$O$1:$P$1,0),0),"")&amp;IFERROR(VLOOKUP(HQ$2&amp;$A9,'FA2'!$A:$D,MATCH("AWAY",'FA2'!$A$1:$D$1,0),0),"")&amp;IFERROR(VLOOKUP(HQ$2&amp;$A9,'FA2'!$B:$C,MATCH("HOME",'FA2'!$B$1:$C$1,0),0),"")&amp;IFERROR(VLOOKUP(HQ$2&amp;$A9,'EFL2'!$A:$D,MATCH("AWAY",'EFL2'!$A$1:$D$1,0),0),"")&amp;IFERROR(VLOOKUP(HQ$2&amp;$A9,'EFL2'!$B:$C,MATCH("HOME",'EFL2'!$B$1:$C$1,0),0),"")&amp;IFERROR(VLOOKUP(HQ$2&amp;$A9,'UCL2'!$C:$F,MATCH("AWAY",'UCL2'!$C$1:$F$1,0),0),"")&amp;IFERROR(VLOOKUP(HQ$2&amp;$A9,'UCL2'!$D:$E,MATCH("HOME",'UCL2'!$D$1:$E$1,0),0),"")&amp;IFERROR(VLOOKUP(HQ$2&amp;$A9,'EU2'!$C:$F,MATCH("AWAY",'EU2'!$C$1:$F$1,0),0),"")&amp;IFERROR(VLOOKUP(HQ$2&amp;$A9,'EU2'!$D:$E,MATCH("HOME",'EU2'!$D$1:$E$1,0),0),"")&amp;IFERROR(VLOOKUP(HQ$2&amp;$A9,'EUC2'!$C:$F,MATCH("AWAY",'EUC2'!$C$1:$F$1,0),0),"")&amp;IFERROR(VLOOKUP(HQ$2&amp;$A9,'EUC2'!$D:$E,MATCH("HOME",'EUC2'!$D$1:$E$1,0),0),"")</f>
        <v>lei</v>
      </c>
      <c r="HR9" s="25" t="str">
        <f>IFERROR(VLOOKUP(HR$2&amp;$B9,'FPL FIX2'!$N$1:$Q$400,MATCH("HOME",'FPL FIX2'!$N$1:$Q$1,0),0),"")&amp;IFERROR(VLOOKUP(HR$2&amp;$B9,'FPL FIX2'!$O$1:$P$400,MATCH("AWAY",'FPL FIX2'!$O$1:$P$1,0),0),"")&amp;IFERROR(VLOOKUP(HR$2&amp;$A9,'FA2'!$A:$D,MATCH("AWAY",'FA2'!$A$1:$D$1,0),0),"")&amp;IFERROR(VLOOKUP(HR$2&amp;$A9,'FA2'!$B:$C,MATCH("HOME",'FA2'!$B$1:$C$1,0),0),"")&amp;IFERROR(VLOOKUP(HR$2&amp;$A9,'EFL2'!$A:$D,MATCH("AWAY",'EFL2'!$A$1:$D$1,0),0),"")&amp;IFERROR(VLOOKUP(HR$2&amp;$A9,'EFL2'!$B:$C,MATCH("HOME",'EFL2'!$B$1:$C$1,0),0),"")&amp;IFERROR(VLOOKUP(HR$2&amp;$A9,'UCL2'!$C:$F,MATCH("AWAY",'UCL2'!$C$1:$F$1,0),0),"")&amp;IFERROR(VLOOKUP(HR$2&amp;$A9,'UCL2'!$D:$E,MATCH("HOME",'UCL2'!$D$1:$E$1,0),0),"")&amp;IFERROR(VLOOKUP(HR$2&amp;$A9,'EU2'!$C:$F,MATCH("AWAY",'EU2'!$C$1:$F$1,0),0),"")&amp;IFERROR(VLOOKUP(HR$2&amp;$A9,'EU2'!$D:$E,MATCH("HOME",'EU2'!$D$1:$E$1,0),0),"")&amp;IFERROR(VLOOKUP(HR$2&amp;$A9,'EUC2'!$C:$F,MATCH("AWAY",'EUC2'!$C$1:$F$1,0),0),"")&amp;IFERROR(VLOOKUP(HR$2&amp;$A9,'EUC2'!$D:$E,MATCH("HOME",'EUC2'!$D$1:$E$1,0),0),"")</f>
        <v/>
      </c>
      <c r="HS9" s="25" t="str">
        <f>IFERROR(VLOOKUP(HS$2&amp;$B9,'FPL FIX2'!$N$1:$Q$400,MATCH("HOME",'FPL FIX2'!$N$1:$Q$1,0),0),"")&amp;IFERROR(VLOOKUP(HS$2&amp;$B9,'FPL FIX2'!$O$1:$P$400,MATCH("AWAY",'FPL FIX2'!$O$1:$P$1,0),0),"")&amp;IFERROR(VLOOKUP(HS$2&amp;$A9,'FA2'!$A:$D,MATCH("AWAY",'FA2'!$A$1:$D$1,0),0),"")&amp;IFERROR(VLOOKUP(HS$2&amp;$A9,'FA2'!$B:$C,MATCH("HOME",'FA2'!$B$1:$C$1,0),0),"")&amp;IFERROR(VLOOKUP(HS$2&amp;$A9,'EFL2'!$A:$D,MATCH("AWAY",'EFL2'!$A$1:$D$1,0),0),"")&amp;IFERROR(VLOOKUP(HS$2&amp;$A9,'EFL2'!$B:$C,MATCH("HOME",'EFL2'!$B$1:$C$1,0),0),"")&amp;IFERROR(VLOOKUP(HS$2&amp;$A9,'UCL2'!$C:$F,MATCH("AWAY",'UCL2'!$C$1:$F$1,0),0),"")&amp;IFERROR(VLOOKUP(HS$2&amp;$A9,'UCL2'!$D:$E,MATCH("HOME",'UCL2'!$D$1:$E$1,0),0),"")&amp;IFERROR(VLOOKUP(HS$2&amp;$A9,'EU2'!$C:$F,MATCH("AWAY",'EU2'!$C$1:$F$1,0),0),"")&amp;IFERROR(VLOOKUP(HS$2&amp;$A9,'EU2'!$D:$E,MATCH("HOME",'EU2'!$D$1:$E$1,0),0),"")&amp;IFERROR(VLOOKUP(HS$2&amp;$A9,'EUC2'!$C:$F,MATCH("AWAY",'EUC2'!$C$1:$F$1,0),0),"")&amp;IFERROR(VLOOKUP(HS$2&amp;$A9,'EUC2'!$D:$E,MATCH("HOME",'EUC2'!$D$1:$E$1,0),0),"")</f>
        <v/>
      </c>
      <c r="HT9" s="25" t="str">
        <f>IFERROR(VLOOKUP(HT$2&amp;$B9,'FPL FIX2'!$N$1:$Q$400,MATCH("HOME",'FPL FIX2'!$N$1:$Q$1,0),0),"")&amp;IFERROR(VLOOKUP(HT$2&amp;$B9,'FPL FIX2'!$O$1:$P$400,MATCH("AWAY",'FPL FIX2'!$O$1:$P$1,0),0),"")&amp;IFERROR(VLOOKUP(HT$2&amp;$A9,'FA2'!$A:$D,MATCH("AWAY",'FA2'!$A$1:$D$1,0),0),"")&amp;IFERROR(VLOOKUP(HT$2&amp;$A9,'FA2'!$B:$C,MATCH("HOME",'FA2'!$B$1:$C$1,0),0),"")&amp;IFERROR(VLOOKUP(HT$2&amp;$A9,'EFL2'!$A:$D,MATCH("AWAY",'EFL2'!$A$1:$D$1,0),0),"")&amp;IFERROR(VLOOKUP(HT$2&amp;$A9,'EFL2'!$B:$C,MATCH("HOME",'EFL2'!$B$1:$C$1,0),0),"")&amp;IFERROR(VLOOKUP(HT$2&amp;$A9,'UCL2'!$C:$F,MATCH("AWAY",'UCL2'!$C$1:$F$1,0),0),"")&amp;IFERROR(VLOOKUP(HT$2&amp;$A9,'UCL2'!$D:$E,MATCH("HOME",'UCL2'!$D$1:$E$1,0),0),"")&amp;IFERROR(VLOOKUP(HT$2&amp;$A9,'EU2'!$C:$F,MATCH("AWAY",'EU2'!$C$1:$F$1,0),0),"")&amp;IFERROR(VLOOKUP(HT$2&amp;$A9,'EU2'!$D:$E,MATCH("HOME",'EU2'!$D$1:$E$1,0),0),"")&amp;IFERROR(VLOOKUP(HT$2&amp;$A9,'EUC2'!$C:$F,MATCH("AWAY",'EUC2'!$C$1:$F$1,0),0),"")&amp;IFERROR(VLOOKUP(HT$2&amp;$A9,'EUC2'!$D:$E,MATCH("HOME",'EUC2'!$D$1:$E$1,0),0),"")</f>
        <v/>
      </c>
      <c r="HU9" s="25" t="str">
        <f>IFERROR(VLOOKUP(HU$2&amp;$B9,'FPL FIX2'!$N$1:$Q$400,MATCH("HOME",'FPL FIX2'!$N$1:$Q$1,0),0),"")&amp;IFERROR(VLOOKUP(HU$2&amp;$B9,'FPL FIX2'!$O$1:$P$400,MATCH("AWAY",'FPL FIX2'!$O$1:$P$1,0),0),"")&amp;IFERROR(VLOOKUP(HU$2&amp;$A9,'FA2'!$A:$D,MATCH("AWAY",'FA2'!$A$1:$D$1,0),0),"")&amp;IFERROR(VLOOKUP(HU$2&amp;$A9,'FA2'!$B:$C,MATCH("HOME",'FA2'!$B$1:$C$1,0),0),"")&amp;IFERROR(VLOOKUP(HU$2&amp;$A9,'EFL2'!$A:$D,MATCH("AWAY",'EFL2'!$A$1:$D$1,0),0),"")&amp;IFERROR(VLOOKUP(HU$2&amp;$A9,'EFL2'!$B:$C,MATCH("HOME",'EFL2'!$B$1:$C$1,0),0),"")&amp;IFERROR(VLOOKUP(HU$2&amp;$A9,'UCL2'!$C:$F,MATCH("AWAY",'UCL2'!$C$1:$F$1,0),0),"")&amp;IFERROR(VLOOKUP(HU$2&amp;$A9,'UCL2'!$D:$E,MATCH("HOME",'UCL2'!$D$1:$E$1,0),0),"")&amp;IFERROR(VLOOKUP(HU$2&amp;$A9,'EU2'!$C:$F,MATCH("AWAY",'EU2'!$C$1:$F$1,0),0),"")&amp;IFERROR(VLOOKUP(HU$2&amp;$A9,'EU2'!$D:$E,MATCH("HOME",'EU2'!$D$1:$E$1,0),0),"")&amp;IFERROR(VLOOKUP(HU$2&amp;$A9,'EUC2'!$C:$F,MATCH("AWAY",'EUC2'!$C$1:$F$1,0),0),"")&amp;IFERROR(VLOOKUP(HU$2&amp;$A9,'EUC2'!$D:$E,MATCH("HOME",'EUC2'!$D$1:$E$1,0),0),"")</f>
        <v/>
      </c>
      <c r="HV9" s="25" t="str">
        <f>IFERROR(VLOOKUP(HV$2&amp;$B9,'FPL FIX2'!$N$1:$Q$400,MATCH("HOME",'FPL FIX2'!$N$1:$Q$1,0),0),"")&amp;IFERROR(VLOOKUP(HV$2&amp;$B9,'FPL FIX2'!$O$1:$P$400,MATCH("AWAY",'FPL FIX2'!$O$1:$P$1,0),0),"")&amp;IFERROR(VLOOKUP(HV$2&amp;$A9,'FA2'!$A:$D,MATCH("AWAY",'FA2'!$A$1:$D$1,0),0),"")&amp;IFERROR(VLOOKUP(HV$2&amp;$A9,'FA2'!$B:$C,MATCH("HOME",'FA2'!$B$1:$C$1,0),0),"")&amp;IFERROR(VLOOKUP(HV$2&amp;$A9,'EFL2'!$A:$D,MATCH("AWAY",'EFL2'!$A$1:$D$1,0),0),"")&amp;IFERROR(VLOOKUP(HV$2&amp;$A9,'EFL2'!$B:$C,MATCH("HOME",'EFL2'!$B$1:$C$1,0),0),"")&amp;IFERROR(VLOOKUP(HV$2&amp;$A9,'UCL2'!$C:$F,MATCH("AWAY",'UCL2'!$C$1:$F$1,0),0),"")&amp;IFERROR(VLOOKUP(HV$2&amp;$A9,'UCL2'!$D:$E,MATCH("HOME",'UCL2'!$D$1:$E$1,0),0),"")&amp;IFERROR(VLOOKUP(HV$2&amp;$A9,'EU2'!$C:$F,MATCH("AWAY",'EU2'!$C$1:$F$1,0),0),"")&amp;IFERROR(VLOOKUP(HV$2&amp;$A9,'EU2'!$D:$E,MATCH("HOME",'EU2'!$D$1:$E$1,0),0),"")&amp;IFERROR(VLOOKUP(HV$2&amp;$A9,'EUC2'!$C:$F,MATCH("AWAY",'EUC2'!$C$1:$F$1,0),0),"")&amp;IFERROR(VLOOKUP(HV$2&amp;$A9,'EUC2'!$D:$E,MATCH("HOME",'EUC2'!$D$1:$E$1,0),0),"")</f>
        <v/>
      </c>
      <c r="HW9" s="25" t="str">
        <f>IFERROR(VLOOKUP(HW$2&amp;$B9,'FPL FIX2'!$N$1:$Q$400,MATCH("HOME",'FPL FIX2'!$N$1:$Q$1,0),0),"")&amp;IFERROR(VLOOKUP(HW$2&amp;$B9,'FPL FIX2'!$O$1:$P$400,MATCH("AWAY",'FPL FIX2'!$O$1:$P$1,0),0),"")&amp;IFERROR(VLOOKUP(HW$2&amp;$A9,'FA2'!$A:$D,MATCH("AWAY",'FA2'!$A$1:$D$1,0),0),"")&amp;IFERROR(VLOOKUP(HW$2&amp;$A9,'FA2'!$B:$C,MATCH("HOME",'FA2'!$B$1:$C$1,0),0),"")&amp;IFERROR(VLOOKUP(HW$2&amp;$A9,'EFL2'!$A:$D,MATCH("AWAY",'EFL2'!$A$1:$D$1,0),0),"")&amp;IFERROR(VLOOKUP(HW$2&amp;$A9,'EFL2'!$B:$C,MATCH("HOME",'EFL2'!$B$1:$C$1,0),0),"")&amp;IFERROR(VLOOKUP(HW$2&amp;$A9,'UCL2'!$C:$F,MATCH("AWAY",'UCL2'!$C$1:$F$1,0),0),"")&amp;IFERROR(VLOOKUP(HW$2&amp;$A9,'UCL2'!$D:$E,MATCH("HOME",'UCL2'!$D$1:$E$1,0),0),"")&amp;IFERROR(VLOOKUP(HW$2&amp;$A9,'EU2'!$C:$F,MATCH("AWAY",'EU2'!$C$1:$F$1,0),0),"")&amp;IFERROR(VLOOKUP(HW$2&amp;$A9,'EU2'!$D:$E,MATCH("HOME",'EU2'!$D$1:$E$1,0),0),"")&amp;IFERROR(VLOOKUP(HW$2&amp;$A9,'EUC2'!$C:$F,MATCH("AWAY",'EUC2'!$C$1:$F$1,0),0),"")&amp;IFERROR(VLOOKUP(HW$2&amp;$A9,'EUC2'!$D:$E,MATCH("HOME",'EUC2'!$D$1:$E$1,0),0),"")</f>
        <v/>
      </c>
      <c r="HX9" s="25" t="str">
        <f>IFERROR(VLOOKUP(HX$2&amp;$B9,'FPL FIX2'!$N$1:$Q$400,MATCH("HOME",'FPL FIX2'!$N$1:$Q$1,0),0),"")&amp;IFERROR(VLOOKUP(HX$2&amp;$B9,'FPL FIX2'!$O$1:$P$400,MATCH("AWAY",'FPL FIX2'!$O$1:$P$1,0),0),"")&amp;IFERROR(VLOOKUP(HX$2&amp;$A9,'FA2'!$A:$D,MATCH("AWAY",'FA2'!$A$1:$D$1,0),0),"")&amp;IFERROR(VLOOKUP(HX$2&amp;$A9,'FA2'!$B:$C,MATCH("HOME",'FA2'!$B$1:$C$1,0),0),"")&amp;IFERROR(VLOOKUP(HX$2&amp;$A9,'EFL2'!$A:$D,MATCH("AWAY",'EFL2'!$A$1:$D$1,0),0),"")&amp;IFERROR(VLOOKUP(HX$2&amp;$A9,'EFL2'!$B:$C,MATCH("HOME",'EFL2'!$B$1:$C$1,0),0),"")&amp;IFERROR(VLOOKUP(HX$2&amp;$A9,'UCL2'!$C:$F,MATCH("AWAY",'UCL2'!$C$1:$F$1,0),0),"")&amp;IFERROR(VLOOKUP(HX$2&amp;$A9,'UCL2'!$D:$E,MATCH("HOME",'UCL2'!$D$1:$E$1,0),0),"")&amp;IFERROR(VLOOKUP(HX$2&amp;$A9,'EU2'!$C:$F,MATCH("AWAY",'EU2'!$C$1:$F$1,0),0),"")&amp;IFERROR(VLOOKUP(HX$2&amp;$A9,'EU2'!$D:$E,MATCH("HOME",'EU2'!$D$1:$E$1,0),0),"")&amp;IFERROR(VLOOKUP(HX$2&amp;$A9,'EUC2'!$C:$F,MATCH("AWAY",'EUC2'!$C$1:$F$1,0),0),"")&amp;IFERROR(VLOOKUP(HX$2&amp;$A9,'EUC2'!$D:$E,MATCH("HOME",'EUC2'!$D$1:$E$1,0),0),"")</f>
        <v>EVE</v>
      </c>
      <c r="HY9" s="25" t="str">
        <f>IFERROR(VLOOKUP(HY$2&amp;$B9,'FPL FIX2'!$N$1:$Q$400,MATCH("HOME",'FPL FIX2'!$N$1:$Q$1,0),0),"")&amp;IFERROR(VLOOKUP(HY$2&amp;$B9,'FPL FIX2'!$O$1:$P$400,MATCH("AWAY",'FPL FIX2'!$O$1:$P$1,0),0),"")&amp;IFERROR(VLOOKUP(HY$2&amp;$A9,'FA2'!$A:$D,MATCH("AWAY",'FA2'!$A$1:$D$1,0),0),"")&amp;IFERROR(VLOOKUP(HY$2&amp;$A9,'FA2'!$B:$C,MATCH("HOME",'FA2'!$B$1:$C$1,0),0),"")&amp;IFERROR(VLOOKUP(HY$2&amp;$A9,'EFL2'!$A:$D,MATCH("AWAY",'EFL2'!$A$1:$D$1,0),0),"")&amp;IFERROR(VLOOKUP(HY$2&amp;$A9,'EFL2'!$B:$C,MATCH("HOME",'EFL2'!$B$1:$C$1,0),0),"")&amp;IFERROR(VLOOKUP(HY$2&amp;$A9,'UCL2'!$C:$F,MATCH("AWAY",'UCL2'!$C$1:$F$1,0),0),"")&amp;IFERROR(VLOOKUP(HY$2&amp;$A9,'UCL2'!$D:$E,MATCH("HOME",'UCL2'!$D$1:$E$1,0),0),"")&amp;IFERROR(VLOOKUP(HY$2&amp;$A9,'EU2'!$C:$F,MATCH("AWAY",'EU2'!$C$1:$F$1,0),0),"")&amp;IFERROR(VLOOKUP(HY$2&amp;$A9,'EU2'!$D:$E,MATCH("HOME",'EU2'!$D$1:$E$1,0),0),"")&amp;IFERROR(VLOOKUP(HY$2&amp;$A9,'EUC2'!$C:$F,MATCH("AWAY",'EUC2'!$C$1:$F$1,0),0),"")&amp;IFERROR(VLOOKUP(HY$2&amp;$A9,'EUC2'!$D:$E,MATCH("HOME",'EUC2'!$D$1:$E$1,0),0),"")</f>
        <v/>
      </c>
      <c r="HZ9" s="25" t="str">
        <f>IFERROR(VLOOKUP(HZ$2&amp;$B9,'FPL FIX2'!$N$1:$Q$400,MATCH("HOME",'FPL FIX2'!$N$1:$Q$1,0),0),"")&amp;IFERROR(VLOOKUP(HZ$2&amp;$B9,'FPL FIX2'!$O$1:$P$400,MATCH("AWAY",'FPL FIX2'!$O$1:$P$1,0),0),"")&amp;IFERROR(VLOOKUP(HZ$2&amp;$A9,'FA2'!$A:$D,MATCH("AWAY",'FA2'!$A$1:$D$1,0),0),"")&amp;IFERROR(VLOOKUP(HZ$2&amp;$A9,'FA2'!$B:$C,MATCH("HOME",'FA2'!$B$1:$C$1,0),0),"")&amp;IFERROR(VLOOKUP(HZ$2&amp;$A9,'EFL2'!$A:$D,MATCH("AWAY",'EFL2'!$A$1:$D$1,0),0),"")&amp;IFERROR(VLOOKUP(HZ$2&amp;$A9,'EFL2'!$B:$C,MATCH("HOME",'EFL2'!$B$1:$C$1,0),0),"")&amp;IFERROR(VLOOKUP(HZ$2&amp;$A9,'UCL2'!$C:$F,MATCH("AWAY",'UCL2'!$C$1:$F$1,0),0),"")&amp;IFERROR(VLOOKUP(HZ$2&amp;$A9,'UCL2'!$D:$E,MATCH("HOME",'UCL2'!$D$1:$E$1,0),0),"")&amp;IFERROR(VLOOKUP(HZ$2&amp;$A9,'EU2'!$C:$F,MATCH("AWAY",'EU2'!$C$1:$F$1,0),0),"")&amp;IFERROR(VLOOKUP(HZ$2&amp;$A9,'EU2'!$D:$E,MATCH("HOME",'EU2'!$D$1:$E$1,0),0),"")&amp;IFERROR(VLOOKUP(HZ$2&amp;$A9,'EUC2'!$C:$F,MATCH("AWAY",'EUC2'!$C$1:$F$1,0),0),"")&amp;IFERROR(VLOOKUP(HZ$2&amp;$A9,'EUC2'!$D:$E,MATCH("HOME",'EUC2'!$D$1:$E$1,0),0),"")</f>
        <v/>
      </c>
      <c r="IA9" s="25" t="str">
        <f>IFERROR(VLOOKUP(IA$2&amp;$B9,'FPL FIX2'!$N$1:$Q$400,MATCH("HOME",'FPL FIX2'!$N$1:$Q$1,0),0),"")&amp;IFERROR(VLOOKUP(IA$2&amp;$B9,'FPL FIX2'!$O$1:$P$400,MATCH("AWAY",'FPL FIX2'!$O$1:$P$1,0),0),"")&amp;IFERROR(VLOOKUP(IA$2&amp;$A9,'FA2'!$A:$D,MATCH("AWAY",'FA2'!$A$1:$D$1,0),0),"")&amp;IFERROR(VLOOKUP(IA$2&amp;$A9,'FA2'!$B:$C,MATCH("HOME",'FA2'!$B$1:$C$1,0),0),"")&amp;IFERROR(VLOOKUP(IA$2&amp;$A9,'EFL2'!$A:$D,MATCH("AWAY",'EFL2'!$A$1:$D$1,0),0),"")&amp;IFERROR(VLOOKUP(IA$2&amp;$A9,'EFL2'!$B:$C,MATCH("HOME",'EFL2'!$B$1:$C$1,0),0),"")&amp;IFERROR(VLOOKUP(IA$2&amp;$A9,'UCL2'!$C:$F,MATCH("AWAY",'UCL2'!$C$1:$F$1,0),0),"")&amp;IFERROR(VLOOKUP(IA$2&amp;$A9,'UCL2'!$D:$E,MATCH("HOME",'UCL2'!$D$1:$E$1,0),0),"")&amp;IFERROR(VLOOKUP(IA$2&amp;$A9,'EU2'!$C:$F,MATCH("AWAY",'EU2'!$C$1:$F$1,0),0),"")&amp;IFERROR(VLOOKUP(IA$2&amp;$A9,'EU2'!$D:$E,MATCH("HOME",'EU2'!$D$1:$E$1,0),0),"")&amp;IFERROR(VLOOKUP(IA$2&amp;$A9,'EUC2'!$C:$F,MATCH("AWAY",'EUC2'!$C$1:$F$1,0),0),"")&amp;IFERROR(VLOOKUP(IA$2&amp;$A9,'EUC2'!$D:$E,MATCH("HOME",'EUC2'!$D$1:$E$1,0),0),"")</f>
        <v/>
      </c>
      <c r="IB9" s="25" t="str">
        <f>IFERROR(VLOOKUP(IB$2&amp;$B9,'FPL FIX2'!$N$1:$Q$400,MATCH("HOME",'FPL FIX2'!$N$1:$Q$1,0),0),"")&amp;IFERROR(VLOOKUP(IB$2&amp;$B9,'FPL FIX2'!$O$1:$P$400,MATCH("AWAY",'FPL FIX2'!$O$1:$P$1,0),0),"")&amp;IFERROR(VLOOKUP(IB$2&amp;$A9,'FA2'!$A:$D,MATCH("AWAY",'FA2'!$A$1:$D$1,0),0),"")&amp;IFERROR(VLOOKUP(IB$2&amp;$A9,'FA2'!$B:$C,MATCH("HOME",'FA2'!$B$1:$C$1,0),0),"")&amp;IFERROR(VLOOKUP(IB$2&amp;$A9,'EFL2'!$A:$D,MATCH("AWAY",'EFL2'!$A$1:$D$1,0),0),"")&amp;IFERROR(VLOOKUP(IB$2&amp;$A9,'EFL2'!$B:$C,MATCH("HOME",'EFL2'!$B$1:$C$1,0),0),"")&amp;IFERROR(VLOOKUP(IB$2&amp;$A9,'UCL2'!$C:$F,MATCH("AWAY",'UCL2'!$C$1:$F$1,0),0),"")&amp;IFERROR(VLOOKUP(IB$2&amp;$A9,'UCL2'!$D:$E,MATCH("HOME",'UCL2'!$D$1:$E$1,0),0),"")&amp;IFERROR(VLOOKUP(IB$2&amp;$A9,'EU2'!$C:$F,MATCH("AWAY",'EU2'!$C$1:$F$1,0),0),"")&amp;IFERROR(VLOOKUP(IB$2&amp;$A9,'EU2'!$D:$E,MATCH("HOME",'EU2'!$D$1:$E$1,0),0),"")&amp;IFERROR(VLOOKUP(IB$2&amp;$A9,'EUC2'!$C:$F,MATCH("AWAY",'EUC2'!$C$1:$F$1,0),0),"")&amp;IFERROR(VLOOKUP(IB$2&amp;$A9,'EUC2'!$D:$E,MATCH("HOME",'EUC2'!$D$1:$E$1,0),0),"")</f>
        <v/>
      </c>
      <c r="IC9" s="25" t="str">
        <f>IFERROR(VLOOKUP(IC$2&amp;$B9,'FPL FIX2'!$N$1:$Q$400,MATCH("HOME",'FPL FIX2'!$N$1:$Q$1,0),0),"")&amp;IFERROR(VLOOKUP(IC$2&amp;$B9,'FPL FIX2'!$O$1:$P$400,MATCH("AWAY",'FPL FIX2'!$O$1:$P$1,0),0),"")&amp;IFERROR(VLOOKUP(IC$2&amp;$A9,'FA2'!$A:$D,MATCH("AWAY",'FA2'!$A$1:$D$1,0),0),"")&amp;IFERROR(VLOOKUP(IC$2&amp;$A9,'FA2'!$B:$C,MATCH("HOME",'FA2'!$B$1:$C$1,0),0),"")&amp;IFERROR(VLOOKUP(IC$2&amp;$A9,'EFL2'!$A:$D,MATCH("AWAY",'EFL2'!$A$1:$D$1,0),0),"")&amp;IFERROR(VLOOKUP(IC$2&amp;$A9,'EFL2'!$B:$C,MATCH("HOME",'EFL2'!$B$1:$C$1,0),0),"")&amp;IFERROR(VLOOKUP(IC$2&amp;$A9,'UCL2'!$C:$F,MATCH("AWAY",'UCL2'!$C$1:$F$1,0),0),"")&amp;IFERROR(VLOOKUP(IC$2&amp;$A9,'UCL2'!$D:$E,MATCH("HOME",'UCL2'!$D$1:$E$1,0),0),"")&amp;IFERROR(VLOOKUP(IC$2&amp;$A9,'EU2'!$C:$F,MATCH("AWAY",'EU2'!$C$1:$F$1,0),0),"")&amp;IFERROR(VLOOKUP(IC$2&amp;$A9,'EU2'!$D:$E,MATCH("HOME",'EU2'!$D$1:$E$1,0),0),"")&amp;IFERROR(VLOOKUP(IC$2&amp;$A9,'EUC2'!$C:$F,MATCH("AWAY",'EUC2'!$C$1:$F$1,0),0),"")&amp;IFERROR(VLOOKUP(IC$2&amp;$A9,'EUC2'!$D:$E,MATCH("HOME",'EUC2'!$D$1:$E$1,0),0),"")</f>
        <v/>
      </c>
      <c r="ID9" s="25" t="str">
        <f>IFERROR(VLOOKUP(ID$2&amp;$B9,'FPL FIX2'!$N$1:$Q$400,MATCH("HOME",'FPL FIX2'!$N$1:$Q$1,0),0),"")&amp;IFERROR(VLOOKUP(ID$2&amp;$B9,'FPL FIX2'!$O$1:$P$400,MATCH("AWAY",'FPL FIX2'!$O$1:$P$1,0),0),"")&amp;IFERROR(VLOOKUP(ID$2&amp;$A9,'FA2'!$A:$D,MATCH("AWAY",'FA2'!$A$1:$D$1,0),0),"")&amp;IFERROR(VLOOKUP(ID$2&amp;$A9,'FA2'!$B:$C,MATCH("HOME",'FA2'!$B$1:$C$1,0),0),"")&amp;IFERROR(VLOOKUP(ID$2&amp;$A9,'EFL2'!$A:$D,MATCH("AWAY",'EFL2'!$A$1:$D$1,0),0),"")&amp;IFERROR(VLOOKUP(ID$2&amp;$A9,'EFL2'!$B:$C,MATCH("HOME",'EFL2'!$B$1:$C$1,0),0),"")&amp;IFERROR(VLOOKUP(ID$2&amp;$A9,'UCL2'!$C:$F,MATCH("AWAY",'UCL2'!$C$1:$F$1,0),0),"")&amp;IFERROR(VLOOKUP(ID$2&amp;$A9,'UCL2'!$D:$E,MATCH("HOME",'UCL2'!$D$1:$E$1,0),0),"")&amp;IFERROR(VLOOKUP(ID$2&amp;$A9,'EU2'!$C:$F,MATCH("AWAY",'EU2'!$C$1:$F$1,0),0),"")&amp;IFERROR(VLOOKUP(ID$2&amp;$A9,'EU2'!$D:$E,MATCH("HOME",'EU2'!$D$1:$E$1,0),0),"")&amp;IFERROR(VLOOKUP(ID$2&amp;$A9,'EUC2'!$C:$F,MATCH("AWAY",'EUC2'!$C$1:$F$1,0),0),"")&amp;IFERROR(VLOOKUP(ID$2&amp;$A9,'EUC2'!$D:$E,MATCH("HOME",'EUC2'!$D$1:$E$1,0),0),"")</f>
        <v/>
      </c>
      <c r="IE9" s="25" t="str">
        <f>IFERROR(VLOOKUP(IE$2&amp;$B9,'FPL FIX2'!$N$1:$Q$400,MATCH("HOME",'FPL FIX2'!$N$1:$Q$1,0),0),"")&amp;IFERROR(VLOOKUP(IE$2&amp;$B9,'FPL FIX2'!$O$1:$P$400,MATCH("AWAY",'FPL FIX2'!$O$1:$P$1,0),0),"")&amp;IFERROR(VLOOKUP(IE$2&amp;$A9,'FA2'!$A:$D,MATCH("AWAY",'FA2'!$A$1:$D$1,0),0),"")&amp;IFERROR(VLOOKUP(IE$2&amp;$A9,'FA2'!$B:$C,MATCH("HOME",'FA2'!$B$1:$C$1,0),0),"")&amp;IFERROR(VLOOKUP(IE$2&amp;$A9,'EFL2'!$A:$D,MATCH("AWAY",'EFL2'!$A$1:$D$1,0),0),"")&amp;IFERROR(VLOOKUP(IE$2&amp;$A9,'EFL2'!$B:$C,MATCH("HOME",'EFL2'!$B$1:$C$1,0),0),"")&amp;IFERROR(VLOOKUP(IE$2&amp;$A9,'UCL2'!$C:$F,MATCH("AWAY",'UCL2'!$C$1:$F$1,0),0),"")&amp;IFERROR(VLOOKUP(IE$2&amp;$A9,'UCL2'!$D:$E,MATCH("HOME",'UCL2'!$D$1:$E$1,0),0),"")&amp;IFERROR(VLOOKUP(IE$2&amp;$A9,'EU2'!$C:$F,MATCH("AWAY",'EU2'!$C$1:$F$1,0),0),"")&amp;IFERROR(VLOOKUP(IE$2&amp;$A9,'EU2'!$D:$E,MATCH("HOME",'EU2'!$D$1:$E$1,0),0),"")&amp;IFERROR(VLOOKUP(IE$2&amp;$A9,'EUC2'!$C:$F,MATCH("AWAY",'EUC2'!$C$1:$F$1,0),0),"")&amp;IFERROR(VLOOKUP(IE$2&amp;$A9,'EUC2'!$D:$E,MATCH("HOME",'EUC2'!$D$1:$E$1,0),0),"")</f>
        <v/>
      </c>
      <c r="IF9" s="25" t="str">
        <f>IFERROR(VLOOKUP(IF$2&amp;$B9,'FPL FIX2'!$N$1:$Q$400,MATCH("HOME",'FPL FIX2'!$N$1:$Q$1,0),0),"")&amp;IFERROR(VLOOKUP(IF$2&amp;$B9,'FPL FIX2'!$O$1:$P$400,MATCH("AWAY",'FPL FIX2'!$O$1:$P$1,0),0),"")&amp;IFERROR(VLOOKUP(IF$2&amp;$A9,'FA2'!$A:$D,MATCH("AWAY",'FA2'!$A$1:$D$1,0),0),"")&amp;IFERROR(VLOOKUP(IF$2&amp;$A9,'FA2'!$B:$C,MATCH("HOME",'FA2'!$B$1:$C$1,0),0),"")&amp;IFERROR(VLOOKUP(IF$2&amp;$A9,'EFL2'!$A:$D,MATCH("AWAY",'EFL2'!$A$1:$D$1,0),0),"")&amp;IFERROR(VLOOKUP(IF$2&amp;$A9,'EFL2'!$B:$C,MATCH("HOME",'EFL2'!$B$1:$C$1,0),0),"")&amp;IFERROR(VLOOKUP(IF$2&amp;$A9,'UCL2'!$C:$F,MATCH("AWAY",'UCL2'!$C$1:$F$1,0),0),"")&amp;IFERROR(VLOOKUP(IF$2&amp;$A9,'UCL2'!$D:$E,MATCH("HOME",'UCL2'!$D$1:$E$1,0),0),"")&amp;IFERROR(VLOOKUP(IF$2&amp;$A9,'EU2'!$C:$F,MATCH("AWAY",'EU2'!$C$1:$F$1,0),0),"")&amp;IFERROR(VLOOKUP(IF$2&amp;$A9,'EU2'!$D:$E,MATCH("HOME",'EU2'!$D$1:$E$1,0),0),"")&amp;IFERROR(VLOOKUP(IF$2&amp;$A9,'EUC2'!$C:$F,MATCH("AWAY",'EUC2'!$C$1:$F$1,0),0),"")&amp;IFERROR(VLOOKUP(IF$2&amp;$A9,'EUC2'!$D:$E,MATCH("HOME",'EUC2'!$D$1:$E$1,0),0),"")</f>
        <v/>
      </c>
      <c r="IG9" s="25" t="str">
        <f>IFERROR(VLOOKUP(IG$2&amp;$B9,'FPL FIX2'!$N$1:$Q$400,MATCH("HOME",'FPL FIX2'!$N$1:$Q$1,0),0),"")&amp;IFERROR(VLOOKUP(IG$2&amp;$B9,'FPL FIX2'!$O$1:$P$400,MATCH("AWAY",'FPL FIX2'!$O$1:$P$1,0),0),"")&amp;IFERROR(VLOOKUP(IG$2&amp;$A9,'FA2'!$A:$D,MATCH("AWAY",'FA2'!$A$1:$D$1,0),0),"")&amp;IFERROR(VLOOKUP(IG$2&amp;$A9,'FA2'!$B:$C,MATCH("HOME",'FA2'!$B$1:$C$1,0),0),"")&amp;IFERROR(VLOOKUP(IG$2&amp;$A9,'EFL2'!$A:$D,MATCH("AWAY",'EFL2'!$A$1:$D$1,0),0),"")&amp;IFERROR(VLOOKUP(IG$2&amp;$A9,'EFL2'!$B:$C,MATCH("HOME",'EFL2'!$B$1:$C$1,0),0),"")&amp;IFERROR(VLOOKUP(IG$2&amp;$A9,'UCL2'!$C:$F,MATCH("AWAY",'UCL2'!$C$1:$F$1,0),0),"")&amp;IFERROR(VLOOKUP(IG$2&amp;$A9,'UCL2'!$D:$E,MATCH("HOME",'UCL2'!$D$1:$E$1,0),0),"")&amp;IFERROR(VLOOKUP(IG$2&amp;$A9,'EU2'!$C:$F,MATCH("AWAY",'EU2'!$C$1:$F$1,0),0),"")&amp;IFERROR(VLOOKUP(IG$2&amp;$A9,'EU2'!$D:$E,MATCH("HOME",'EU2'!$D$1:$E$1,0),0),"")&amp;IFERROR(VLOOKUP(IG$2&amp;$A9,'EUC2'!$C:$F,MATCH("AWAY",'EUC2'!$C$1:$F$1,0),0),"")&amp;IFERROR(VLOOKUP(IG$2&amp;$A9,'EUC2'!$D:$E,MATCH("HOME",'EUC2'!$D$1:$E$1,0),0),"")</f>
        <v/>
      </c>
      <c r="IH9" s="25" t="str">
        <f>IFERROR(VLOOKUP(IH$2&amp;$B9,'FPL FIX2'!$N$1:$Q$400,MATCH("HOME",'FPL FIX2'!$N$1:$Q$1,0),0),"")&amp;IFERROR(VLOOKUP(IH$2&amp;$B9,'FPL FIX2'!$O$1:$P$400,MATCH("AWAY",'FPL FIX2'!$O$1:$P$1,0),0),"")&amp;IFERROR(VLOOKUP(IH$2&amp;$A9,'FA2'!$A:$D,MATCH("AWAY",'FA2'!$A$1:$D$1,0),0),"")&amp;IFERROR(VLOOKUP(IH$2&amp;$A9,'FA2'!$B:$C,MATCH("HOME",'FA2'!$B$1:$C$1,0),0),"")&amp;IFERROR(VLOOKUP(IH$2&amp;$A9,'EFL2'!$A:$D,MATCH("AWAY",'EFL2'!$A$1:$D$1,0),0),"")&amp;IFERROR(VLOOKUP(IH$2&amp;$A9,'EFL2'!$B:$C,MATCH("HOME",'EFL2'!$B$1:$C$1,0),0),"")&amp;IFERROR(VLOOKUP(IH$2&amp;$A9,'UCL2'!$C:$F,MATCH("AWAY",'UCL2'!$C$1:$F$1,0),0),"")&amp;IFERROR(VLOOKUP(IH$2&amp;$A9,'UCL2'!$D:$E,MATCH("HOME",'UCL2'!$D$1:$E$1,0),0),"")&amp;IFERROR(VLOOKUP(IH$2&amp;$A9,'EU2'!$C:$F,MATCH("AWAY",'EU2'!$C$1:$F$1,0),0),"")&amp;IFERROR(VLOOKUP(IH$2&amp;$A9,'EU2'!$D:$E,MATCH("HOME",'EU2'!$D$1:$E$1,0),0),"")&amp;IFERROR(VLOOKUP(IH$2&amp;$A9,'EUC2'!$C:$F,MATCH("AWAY",'EUC2'!$C$1:$F$1,0),0),"")&amp;IFERROR(VLOOKUP(IH$2&amp;$A9,'EUC2'!$D:$E,MATCH("HOME",'EUC2'!$D$1:$E$1,0),0),"")</f>
        <v/>
      </c>
      <c r="II9" s="25" t="str">
        <f>IFERROR(VLOOKUP(II$2&amp;$B9,'FPL FIX2'!$N$1:$Q$400,MATCH("HOME",'FPL FIX2'!$N$1:$Q$1,0),0),"")&amp;IFERROR(VLOOKUP(II$2&amp;$B9,'FPL FIX2'!$O$1:$P$400,MATCH("AWAY",'FPL FIX2'!$O$1:$P$1,0),0),"")&amp;IFERROR(VLOOKUP(II$2&amp;$A9,'FA2'!$A:$D,MATCH("AWAY",'FA2'!$A$1:$D$1,0),0),"")&amp;IFERROR(VLOOKUP(II$2&amp;$A9,'FA2'!$B:$C,MATCH("HOME",'FA2'!$B$1:$C$1,0),0),"")&amp;IFERROR(VLOOKUP(II$2&amp;$A9,'EFL2'!$A:$D,MATCH("AWAY",'EFL2'!$A$1:$D$1,0),0),"")&amp;IFERROR(VLOOKUP(II$2&amp;$A9,'EFL2'!$B:$C,MATCH("HOME",'EFL2'!$B$1:$C$1,0),0),"")&amp;IFERROR(VLOOKUP(II$2&amp;$A9,'UCL2'!$C:$F,MATCH("AWAY",'UCL2'!$C$1:$F$1,0),0),"")&amp;IFERROR(VLOOKUP(II$2&amp;$A9,'UCL2'!$D:$E,MATCH("HOME",'UCL2'!$D$1:$E$1,0),0),"")&amp;IFERROR(VLOOKUP(II$2&amp;$A9,'EU2'!$C:$F,MATCH("AWAY",'EU2'!$C$1:$F$1,0),0),"")&amp;IFERROR(VLOOKUP(II$2&amp;$A9,'EU2'!$D:$E,MATCH("HOME",'EU2'!$D$1:$E$1,0),0),"")&amp;IFERROR(VLOOKUP(II$2&amp;$A9,'EUC2'!$C:$F,MATCH("AWAY",'EUC2'!$C$1:$F$1,0),0),"")&amp;IFERROR(VLOOKUP(II$2&amp;$A9,'EUC2'!$D:$E,MATCH("HOME",'EUC2'!$D$1:$E$1,0),0),"")</f>
        <v/>
      </c>
      <c r="IJ9" s="25" t="str">
        <f>IFERROR(VLOOKUP(IJ$2&amp;$B9,'FPL FIX2'!$N$1:$Q$400,MATCH("HOME",'FPL FIX2'!$N$1:$Q$1,0),0),"")&amp;IFERROR(VLOOKUP(IJ$2&amp;$B9,'FPL FIX2'!$O$1:$P$400,MATCH("AWAY",'FPL FIX2'!$O$1:$P$1,0),0),"")&amp;IFERROR(VLOOKUP(IJ$2&amp;$A9,'FA2'!$A:$D,MATCH("AWAY",'FA2'!$A$1:$D$1,0),0),"")&amp;IFERROR(VLOOKUP(IJ$2&amp;$A9,'FA2'!$B:$C,MATCH("HOME",'FA2'!$B$1:$C$1,0),0),"")&amp;IFERROR(VLOOKUP(IJ$2&amp;$A9,'EFL2'!$A:$D,MATCH("AWAY",'EFL2'!$A$1:$D$1,0),0),"")&amp;IFERROR(VLOOKUP(IJ$2&amp;$A9,'EFL2'!$B:$C,MATCH("HOME",'EFL2'!$B$1:$C$1,0),0),"")&amp;IFERROR(VLOOKUP(IJ$2&amp;$A9,'UCL2'!$C:$F,MATCH("AWAY",'UCL2'!$C$1:$F$1,0),0),"")&amp;IFERROR(VLOOKUP(IJ$2&amp;$A9,'UCL2'!$D:$E,MATCH("HOME",'UCL2'!$D$1:$E$1,0),0),"")&amp;IFERROR(VLOOKUP(IJ$2&amp;$A9,'EU2'!$C:$F,MATCH("AWAY",'EU2'!$C$1:$F$1,0),0),"")&amp;IFERROR(VLOOKUP(IJ$2&amp;$A9,'EU2'!$D:$E,MATCH("HOME",'EU2'!$D$1:$E$1,0),0),"")&amp;IFERROR(VLOOKUP(IJ$2&amp;$A9,'EUC2'!$C:$F,MATCH("AWAY",'EUC2'!$C$1:$F$1,0),0),"")&amp;IFERROR(VLOOKUP(IJ$2&amp;$A9,'EUC2'!$D:$E,MATCH("HOME",'EUC2'!$D$1:$E$1,0),0),"")</f>
        <v/>
      </c>
      <c r="IK9" s="25" t="str">
        <f>IFERROR(VLOOKUP(IK$2&amp;$B9,'FPL FIX2'!$N$1:$Q$400,MATCH("HOME",'FPL FIX2'!$N$1:$Q$1,0),0),"")&amp;IFERROR(VLOOKUP(IK$2&amp;$B9,'FPL FIX2'!$O$1:$P$400,MATCH("AWAY",'FPL FIX2'!$O$1:$P$1,0),0),"")&amp;IFERROR(VLOOKUP(IK$2&amp;$A9,'FA2'!$A:$D,MATCH("AWAY",'FA2'!$A$1:$D$1,0),0),"")&amp;IFERROR(VLOOKUP(IK$2&amp;$A9,'FA2'!$B:$C,MATCH("HOME",'FA2'!$B$1:$C$1,0),0),"")&amp;IFERROR(VLOOKUP(IK$2&amp;$A9,'EFL2'!$A:$D,MATCH("AWAY",'EFL2'!$A$1:$D$1,0),0),"")&amp;IFERROR(VLOOKUP(IK$2&amp;$A9,'EFL2'!$B:$C,MATCH("HOME",'EFL2'!$B$1:$C$1,0),0),"")&amp;IFERROR(VLOOKUP(IK$2&amp;$A9,'UCL2'!$C:$F,MATCH("AWAY",'UCL2'!$C$1:$F$1,0),0),"")&amp;IFERROR(VLOOKUP(IK$2&amp;$A9,'UCL2'!$D:$E,MATCH("HOME",'UCL2'!$D$1:$E$1,0),0),"")&amp;IFERROR(VLOOKUP(IK$2&amp;$A9,'EU2'!$C:$F,MATCH("AWAY",'EU2'!$C$1:$F$1,0),0),"")&amp;IFERROR(VLOOKUP(IK$2&amp;$A9,'EU2'!$D:$E,MATCH("HOME",'EU2'!$D$1:$E$1,0),0),"")&amp;IFERROR(VLOOKUP(IK$2&amp;$A9,'EUC2'!$C:$F,MATCH("AWAY",'EUC2'!$C$1:$F$1,0),0),"")&amp;IFERROR(VLOOKUP(IK$2&amp;$A9,'EUC2'!$D:$E,MATCH("HOME",'EUC2'!$D$1:$E$1,0),0),"")</f>
        <v/>
      </c>
      <c r="IL9" s="25" t="str">
        <f>IFERROR(VLOOKUP(IL$2&amp;$B9,'FPL FIX2'!$N$1:$Q$400,MATCH("HOME",'FPL FIX2'!$N$1:$Q$1,0),0),"")&amp;IFERROR(VLOOKUP(IL$2&amp;$B9,'FPL FIX2'!$O$1:$P$400,MATCH("AWAY",'FPL FIX2'!$O$1:$P$1,0),0),"")&amp;IFERROR(VLOOKUP(IL$2&amp;$A9,'FA2'!$A:$D,MATCH("AWAY",'FA2'!$A$1:$D$1,0),0),"")&amp;IFERROR(VLOOKUP(IL$2&amp;$A9,'FA2'!$B:$C,MATCH("HOME",'FA2'!$B$1:$C$1,0),0),"")&amp;IFERROR(VLOOKUP(IL$2&amp;$A9,'EFL2'!$A:$D,MATCH("AWAY",'EFL2'!$A$1:$D$1,0),0),"")&amp;IFERROR(VLOOKUP(IL$2&amp;$A9,'EFL2'!$B:$C,MATCH("HOME",'EFL2'!$B$1:$C$1,0),0),"")&amp;IFERROR(VLOOKUP(IL$2&amp;$A9,'UCL2'!$C:$F,MATCH("AWAY",'UCL2'!$C$1:$F$1,0),0),"")&amp;IFERROR(VLOOKUP(IL$2&amp;$A9,'UCL2'!$D:$E,MATCH("HOME",'UCL2'!$D$1:$E$1,0),0),"")&amp;IFERROR(VLOOKUP(IL$2&amp;$A9,'EU2'!$C:$F,MATCH("AWAY",'EU2'!$C$1:$F$1,0),0),"")&amp;IFERROR(VLOOKUP(IL$2&amp;$A9,'EU2'!$D:$E,MATCH("HOME",'EU2'!$D$1:$E$1,0),0),"")&amp;IFERROR(VLOOKUP(IL$2&amp;$A9,'EUC2'!$C:$F,MATCH("AWAY",'EUC2'!$C$1:$F$1,0),0),"")&amp;IFERROR(VLOOKUP(IL$2&amp;$A9,'EUC2'!$D:$E,MATCH("HOME",'EUC2'!$D$1:$E$1,0),0),"")</f>
        <v>AVL</v>
      </c>
      <c r="IM9" s="25" t="str">
        <f>IFERROR(VLOOKUP(IM$2&amp;$B9,'FPL FIX2'!$N$1:$Q$400,MATCH("HOME",'FPL FIX2'!$N$1:$Q$1,0),0),"")&amp;IFERROR(VLOOKUP(IM$2&amp;$B9,'FPL FIX2'!$O$1:$P$400,MATCH("AWAY",'FPL FIX2'!$O$1:$P$1,0),0),"")&amp;IFERROR(VLOOKUP(IM$2&amp;$A9,'FA2'!$A:$D,MATCH("AWAY",'FA2'!$A$1:$D$1,0),0),"")&amp;IFERROR(VLOOKUP(IM$2&amp;$A9,'FA2'!$B:$C,MATCH("HOME",'FA2'!$B$1:$C$1,0),0),"")&amp;IFERROR(VLOOKUP(IM$2&amp;$A9,'EFL2'!$A:$D,MATCH("AWAY",'EFL2'!$A$1:$D$1,0),0),"")&amp;IFERROR(VLOOKUP(IM$2&amp;$A9,'EFL2'!$B:$C,MATCH("HOME",'EFL2'!$B$1:$C$1,0),0),"")&amp;IFERROR(VLOOKUP(IM$2&amp;$A9,'UCL2'!$C:$F,MATCH("AWAY",'UCL2'!$C$1:$F$1,0),0),"")&amp;IFERROR(VLOOKUP(IM$2&amp;$A9,'UCL2'!$D:$E,MATCH("HOME",'UCL2'!$D$1:$E$1,0),0),"")&amp;IFERROR(VLOOKUP(IM$2&amp;$A9,'EU2'!$C:$F,MATCH("AWAY",'EU2'!$C$1:$F$1,0),0),"")&amp;IFERROR(VLOOKUP(IM$2&amp;$A9,'EU2'!$D:$E,MATCH("HOME",'EU2'!$D$1:$E$1,0),0),"")&amp;IFERROR(VLOOKUP(IM$2&amp;$A9,'EUC2'!$C:$F,MATCH("AWAY",'EUC2'!$C$1:$F$1,0),0),"")&amp;IFERROR(VLOOKUP(IM$2&amp;$A9,'EUC2'!$D:$E,MATCH("HOME",'EUC2'!$D$1:$E$1,0),0),"")</f>
        <v/>
      </c>
      <c r="IN9" s="25" t="str">
        <f>IFERROR(VLOOKUP(IN$2&amp;$B9,'FPL FIX2'!$N$1:$Q$400,MATCH("HOME",'FPL FIX2'!$N$1:$Q$1,0),0),"")&amp;IFERROR(VLOOKUP(IN$2&amp;$B9,'FPL FIX2'!$O$1:$P$400,MATCH("AWAY",'FPL FIX2'!$O$1:$P$1,0),0),"")&amp;IFERROR(VLOOKUP(IN$2&amp;$A9,'FA2'!$A:$D,MATCH("AWAY",'FA2'!$A$1:$D$1,0),0),"")&amp;IFERROR(VLOOKUP(IN$2&amp;$A9,'FA2'!$B:$C,MATCH("HOME",'FA2'!$B$1:$C$1,0),0),"")&amp;IFERROR(VLOOKUP(IN$2&amp;$A9,'EFL2'!$A:$D,MATCH("AWAY",'EFL2'!$A$1:$D$1,0),0),"")&amp;IFERROR(VLOOKUP(IN$2&amp;$A9,'EFL2'!$B:$C,MATCH("HOME",'EFL2'!$B$1:$C$1,0),0),"")&amp;IFERROR(VLOOKUP(IN$2&amp;$A9,'UCL2'!$C:$F,MATCH("AWAY",'UCL2'!$C$1:$F$1,0),0),"")&amp;IFERROR(VLOOKUP(IN$2&amp;$A9,'UCL2'!$D:$E,MATCH("HOME",'UCL2'!$D$1:$E$1,0),0),"")&amp;IFERROR(VLOOKUP(IN$2&amp;$A9,'EU2'!$C:$F,MATCH("AWAY",'EU2'!$C$1:$F$1,0),0),"")&amp;IFERROR(VLOOKUP(IN$2&amp;$A9,'EU2'!$D:$E,MATCH("HOME",'EU2'!$D$1:$E$1,0),0),"")&amp;IFERROR(VLOOKUP(IN$2&amp;$A9,'EUC2'!$C:$F,MATCH("AWAY",'EUC2'!$C$1:$F$1,0),0),"")&amp;IFERROR(VLOOKUP(IN$2&amp;$A9,'EUC2'!$D:$E,MATCH("HOME",'EUC2'!$D$1:$E$1,0),0),"")</f>
        <v/>
      </c>
      <c r="IO9" s="25" t="str">
        <f>IFERROR(VLOOKUP(IO$2&amp;$B9,'FPL FIX2'!$N$1:$Q$400,MATCH("HOME",'FPL FIX2'!$N$1:$Q$1,0),0),"")&amp;IFERROR(VLOOKUP(IO$2&amp;$B9,'FPL FIX2'!$O$1:$P$400,MATCH("AWAY",'FPL FIX2'!$O$1:$P$1,0),0),"")&amp;IFERROR(VLOOKUP(IO$2&amp;$A9,'FA2'!$A:$D,MATCH("AWAY",'FA2'!$A$1:$D$1,0),0),"")&amp;IFERROR(VLOOKUP(IO$2&amp;$A9,'FA2'!$B:$C,MATCH("HOME",'FA2'!$B$1:$C$1,0),0),"")&amp;IFERROR(VLOOKUP(IO$2&amp;$A9,'EFL2'!$A:$D,MATCH("AWAY",'EFL2'!$A$1:$D$1,0),0),"")&amp;IFERROR(VLOOKUP(IO$2&amp;$A9,'EFL2'!$B:$C,MATCH("HOME",'EFL2'!$B$1:$C$1,0),0),"")&amp;IFERROR(VLOOKUP(IO$2&amp;$A9,'UCL2'!$C:$F,MATCH("AWAY",'UCL2'!$C$1:$F$1,0),0),"")&amp;IFERROR(VLOOKUP(IO$2&amp;$A9,'UCL2'!$D:$E,MATCH("HOME",'UCL2'!$D$1:$E$1,0),0),"")&amp;IFERROR(VLOOKUP(IO$2&amp;$A9,'EU2'!$C:$F,MATCH("AWAY",'EU2'!$C$1:$F$1,0),0),"")&amp;IFERROR(VLOOKUP(IO$2&amp;$A9,'EU2'!$D:$E,MATCH("HOME",'EU2'!$D$1:$E$1,0),0),"")&amp;IFERROR(VLOOKUP(IO$2&amp;$A9,'EUC2'!$C:$F,MATCH("AWAY",'EUC2'!$C$1:$F$1,0),0),"")&amp;IFERROR(VLOOKUP(IO$2&amp;$A9,'EUC2'!$D:$E,MATCH("HOME",'EUC2'!$D$1:$E$1,0),0),"")</f>
        <v>LIV</v>
      </c>
      <c r="IP9" s="25" t="str">
        <f>IFERROR(VLOOKUP(IP$2&amp;$B9,'FPL FIX2'!$N$1:$Q$400,MATCH("HOME",'FPL FIX2'!$N$1:$Q$1,0),0),"")&amp;IFERROR(VLOOKUP(IP$2&amp;$B9,'FPL FIX2'!$O$1:$P$400,MATCH("AWAY",'FPL FIX2'!$O$1:$P$1,0),0),"")&amp;IFERROR(VLOOKUP(IP$2&amp;$A9,'FA2'!$A:$D,MATCH("AWAY",'FA2'!$A$1:$D$1,0),0),"")&amp;IFERROR(VLOOKUP(IP$2&amp;$A9,'FA2'!$B:$C,MATCH("HOME",'FA2'!$B$1:$C$1,0),0),"")&amp;IFERROR(VLOOKUP(IP$2&amp;$A9,'EFL2'!$A:$D,MATCH("AWAY",'EFL2'!$A$1:$D$1,0),0),"")&amp;IFERROR(VLOOKUP(IP$2&amp;$A9,'EFL2'!$B:$C,MATCH("HOME",'EFL2'!$B$1:$C$1,0),0),"")&amp;IFERROR(VLOOKUP(IP$2&amp;$A9,'UCL2'!$C:$F,MATCH("AWAY",'UCL2'!$C$1:$F$1,0),0),"")&amp;IFERROR(VLOOKUP(IP$2&amp;$A9,'UCL2'!$D:$E,MATCH("HOME",'UCL2'!$D$1:$E$1,0),0),"")&amp;IFERROR(VLOOKUP(IP$2&amp;$A9,'EU2'!$C:$F,MATCH("AWAY",'EU2'!$C$1:$F$1,0),0),"")&amp;IFERROR(VLOOKUP(IP$2&amp;$A9,'EU2'!$D:$E,MATCH("HOME",'EU2'!$D$1:$E$1,0),0),"")&amp;IFERROR(VLOOKUP(IP$2&amp;$A9,'EUC2'!$C:$F,MATCH("AWAY",'EUC2'!$C$1:$F$1,0),0),"")&amp;IFERROR(VLOOKUP(IP$2&amp;$A9,'EUC2'!$D:$E,MATCH("HOME",'EUC2'!$D$1:$E$1,0),0),"")</f>
        <v/>
      </c>
      <c r="IQ9" s="25" t="str">
        <f>IFERROR(VLOOKUP(IQ$2&amp;$B9,'FPL FIX2'!$N$1:$Q$400,MATCH("HOME",'FPL FIX2'!$N$1:$Q$1,0),0),"")&amp;IFERROR(VLOOKUP(IQ$2&amp;$B9,'FPL FIX2'!$O$1:$P$400,MATCH("AWAY",'FPL FIX2'!$O$1:$P$1,0),0),"")&amp;IFERROR(VLOOKUP(IQ$2&amp;$A9,'FA2'!$A:$D,MATCH("AWAY",'FA2'!$A$1:$D$1,0),0),"")&amp;IFERROR(VLOOKUP(IQ$2&amp;$A9,'FA2'!$B:$C,MATCH("HOME",'FA2'!$B$1:$C$1,0),0),"")&amp;IFERROR(VLOOKUP(IQ$2&amp;$A9,'EFL2'!$A:$D,MATCH("AWAY",'EFL2'!$A$1:$D$1,0),0),"")&amp;IFERROR(VLOOKUP(IQ$2&amp;$A9,'EFL2'!$B:$C,MATCH("HOME",'EFL2'!$B$1:$C$1,0),0),"")&amp;IFERROR(VLOOKUP(IQ$2&amp;$A9,'UCL2'!$C:$F,MATCH("AWAY",'UCL2'!$C$1:$F$1,0),0),"")&amp;IFERROR(VLOOKUP(IQ$2&amp;$A9,'UCL2'!$D:$E,MATCH("HOME",'UCL2'!$D$1:$E$1,0),0),"")&amp;IFERROR(VLOOKUP(IQ$2&amp;$A9,'EU2'!$C:$F,MATCH("AWAY",'EU2'!$C$1:$F$1,0),0),"")&amp;IFERROR(VLOOKUP(IQ$2&amp;$A9,'EU2'!$D:$E,MATCH("HOME",'EU2'!$D$1:$E$1,0),0),"")&amp;IFERROR(VLOOKUP(IQ$2&amp;$A9,'EUC2'!$C:$F,MATCH("AWAY",'EUC2'!$C$1:$F$1,0),0),"")&amp;IFERROR(VLOOKUP(IQ$2&amp;$A9,'EUC2'!$D:$E,MATCH("HOME",'EUC2'!$D$1:$E$1,0),0),"")</f>
        <v/>
      </c>
      <c r="IR9" s="25" t="str">
        <f>IFERROR(VLOOKUP(IR$2&amp;$B9,'FPL FIX2'!$N$1:$Q$400,MATCH("HOME",'FPL FIX2'!$N$1:$Q$1,0),0),"")&amp;IFERROR(VLOOKUP(IR$2&amp;$B9,'FPL FIX2'!$O$1:$P$400,MATCH("AWAY",'FPL FIX2'!$O$1:$P$1,0),0),"")&amp;IFERROR(VLOOKUP(IR$2&amp;$A9,'FA2'!$A:$D,MATCH("AWAY",'FA2'!$A$1:$D$1,0),0),"")&amp;IFERROR(VLOOKUP(IR$2&amp;$A9,'FA2'!$B:$C,MATCH("HOME",'FA2'!$B$1:$C$1,0),0),"")&amp;IFERROR(VLOOKUP(IR$2&amp;$A9,'EFL2'!$A:$D,MATCH("AWAY",'EFL2'!$A$1:$D$1,0),0),"")&amp;IFERROR(VLOOKUP(IR$2&amp;$A9,'EFL2'!$B:$C,MATCH("HOME",'EFL2'!$B$1:$C$1,0),0),"")&amp;IFERROR(VLOOKUP(IR$2&amp;$A9,'UCL2'!$C:$F,MATCH("AWAY",'UCL2'!$C$1:$F$1,0),0),"")&amp;IFERROR(VLOOKUP(IR$2&amp;$A9,'UCL2'!$D:$E,MATCH("HOME",'UCL2'!$D$1:$E$1,0),0),"")&amp;IFERROR(VLOOKUP(IR$2&amp;$A9,'EU2'!$C:$F,MATCH("AWAY",'EU2'!$C$1:$F$1,0),0),"")&amp;IFERROR(VLOOKUP(IR$2&amp;$A9,'EU2'!$D:$E,MATCH("HOME",'EU2'!$D$1:$E$1,0),0),"")&amp;IFERROR(VLOOKUP(IR$2&amp;$A9,'EUC2'!$C:$F,MATCH("AWAY",'EUC2'!$C$1:$F$1,0),0),"")&amp;IFERROR(VLOOKUP(IR$2&amp;$A9,'EUC2'!$D:$E,MATCH("HOME",'EUC2'!$D$1:$E$1,0),0),"")</f>
        <v/>
      </c>
      <c r="IS9" s="25" t="str">
        <f>IFERROR(VLOOKUP(IS$2&amp;$B9,'FPL FIX2'!$N$1:$Q$400,MATCH("HOME",'FPL FIX2'!$N$1:$Q$1,0),0),"")&amp;IFERROR(VLOOKUP(IS$2&amp;$B9,'FPL FIX2'!$O$1:$P$400,MATCH("AWAY",'FPL FIX2'!$O$1:$P$1,0),0),"")&amp;IFERROR(VLOOKUP(IS$2&amp;$A9,'FA2'!$A:$D,MATCH("AWAY",'FA2'!$A$1:$D$1,0),0),"")&amp;IFERROR(VLOOKUP(IS$2&amp;$A9,'FA2'!$B:$C,MATCH("HOME",'FA2'!$B$1:$C$1,0),0),"")&amp;IFERROR(VLOOKUP(IS$2&amp;$A9,'EFL2'!$A:$D,MATCH("AWAY",'EFL2'!$A$1:$D$1,0),0),"")&amp;IFERROR(VLOOKUP(IS$2&amp;$A9,'EFL2'!$B:$C,MATCH("HOME",'EFL2'!$B$1:$C$1,0),0),"")&amp;IFERROR(VLOOKUP(IS$2&amp;$A9,'UCL2'!$C:$F,MATCH("AWAY",'UCL2'!$C$1:$F$1,0),0),"")&amp;IFERROR(VLOOKUP(IS$2&amp;$A9,'UCL2'!$D:$E,MATCH("HOME",'UCL2'!$D$1:$E$1,0),0),"")&amp;IFERROR(VLOOKUP(IS$2&amp;$A9,'EU2'!$C:$F,MATCH("AWAY",'EU2'!$C$1:$F$1,0),0),"")&amp;IFERROR(VLOOKUP(IS$2&amp;$A9,'EU2'!$D:$E,MATCH("HOME",'EU2'!$D$1:$E$1,0),0),"")&amp;IFERROR(VLOOKUP(IS$2&amp;$A9,'EUC2'!$C:$F,MATCH("AWAY",'EUC2'!$C$1:$F$1,0),0),"")&amp;IFERROR(VLOOKUP(IS$2&amp;$A9,'EUC2'!$D:$E,MATCH("HOME",'EUC2'!$D$1:$E$1,0),0),"")</f>
        <v>wol</v>
      </c>
      <c r="IT9" s="25" t="str">
        <f>IFERROR(VLOOKUP(IT$2&amp;$B9,'FPL FIX2'!$N$1:$Q$400,MATCH("HOME",'FPL FIX2'!$N$1:$Q$1,0),0),"")&amp;IFERROR(VLOOKUP(IT$2&amp;$B9,'FPL FIX2'!$O$1:$P$400,MATCH("AWAY",'FPL FIX2'!$O$1:$P$1,0),0),"")&amp;IFERROR(VLOOKUP(IT$2&amp;$A9,'FA2'!$A:$D,MATCH("AWAY",'FA2'!$A$1:$D$1,0),0),"")&amp;IFERROR(VLOOKUP(IT$2&amp;$A9,'FA2'!$B:$C,MATCH("HOME",'FA2'!$B$1:$C$1,0),0),"")&amp;IFERROR(VLOOKUP(IT$2&amp;$A9,'EFL2'!$A:$D,MATCH("AWAY",'EFL2'!$A$1:$D$1,0),0),"")&amp;IFERROR(VLOOKUP(IT$2&amp;$A9,'EFL2'!$B:$C,MATCH("HOME",'EFL2'!$B$1:$C$1,0),0),"")&amp;IFERROR(VLOOKUP(IT$2&amp;$A9,'UCL2'!$C:$F,MATCH("AWAY",'UCL2'!$C$1:$F$1,0),0),"")&amp;IFERROR(VLOOKUP(IT$2&amp;$A9,'UCL2'!$D:$E,MATCH("HOME",'UCL2'!$D$1:$E$1,0),0),"")&amp;IFERROR(VLOOKUP(IT$2&amp;$A9,'EU2'!$C:$F,MATCH("AWAY",'EU2'!$C$1:$F$1,0),0),"")&amp;IFERROR(VLOOKUP(IT$2&amp;$A9,'EU2'!$D:$E,MATCH("HOME",'EU2'!$D$1:$E$1,0),0),"")&amp;IFERROR(VLOOKUP(IT$2&amp;$A9,'EUC2'!$C:$F,MATCH("AWAY",'EUC2'!$C$1:$F$1,0),0),"")&amp;IFERROR(VLOOKUP(IT$2&amp;$A9,'EUC2'!$D:$E,MATCH("HOME",'EUC2'!$D$1:$E$1,0),0),"")</f>
        <v/>
      </c>
      <c r="IU9" s="25" t="str">
        <f>IFERROR(VLOOKUP(IU$2&amp;$B9,'FPL FIX2'!$N$1:$Q$400,MATCH("HOME",'FPL FIX2'!$N$1:$Q$1,0),0),"")&amp;IFERROR(VLOOKUP(IU$2&amp;$B9,'FPL FIX2'!$O$1:$P$400,MATCH("AWAY",'FPL FIX2'!$O$1:$P$1,0),0),"")&amp;IFERROR(VLOOKUP(IU$2&amp;$A9,'FA2'!$A:$D,MATCH("AWAY",'FA2'!$A$1:$D$1,0),0),"")&amp;IFERROR(VLOOKUP(IU$2&amp;$A9,'FA2'!$B:$C,MATCH("HOME",'FA2'!$B$1:$C$1,0),0),"")&amp;IFERROR(VLOOKUP(IU$2&amp;$A9,'EFL2'!$A:$D,MATCH("AWAY",'EFL2'!$A$1:$D$1,0),0),"")&amp;IFERROR(VLOOKUP(IU$2&amp;$A9,'EFL2'!$B:$C,MATCH("HOME",'EFL2'!$B$1:$C$1,0),0),"")&amp;IFERROR(VLOOKUP(IU$2&amp;$A9,'UCL2'!$C:$F,MATCH("AWAY",'UCL2'!$C$1:$F$1,0),0),"")&amp;IFERROR(VLOOKUP(IU$2&amp;$A9,'UCL2'!$D:$E,MATCH("HOME",'UCL2'!$D$1:$E$1,0),0),"")&amp;IFERROR(VLOOKUP(IU$2&amp;$A9,'EU2'!$C:$F,MATCH("AWAY",'EU2'!$C$1:$F$1,0),0),"")&amp;IFERROR(VLOOKUP(IU$2&amp;$A9,'EU2'!$D:$E,MATCH("HOME",'EU2'!$D$1:$E$1,0),0),"")&amp;IFERROR(VLOOKUP(IU$2&amp;$A9,'EUC2'!$C:$F,MATCH("AWAY",'EUC2'!$C$1:$F$1,0),0),"")&amp;IFERROR(VLOOKUP(IU$2&amp;$A9,'EUC2'!$D:$E,MATCH("HOME",'EUC2'!$D$1:$E$1,0),0),"")</f>
        <v/>
      </c>
      <c r="IV9" s="25" t="str">
        <f>IFERROR(VLOOKUP(IV$2&amp;$B9,'FPL FIX2'!$N$1:$Q$400,MATCH("HOME",'FPL FIX2'!$N$1:$Q$1,0),0),"")&amp;IFERROR(VLOOKUP(IV$2&amp;$B9,'FPL FIX2'!$O$1:$P$400,MATCH("AWAY",'FPL FIX2'!$O$1:$P$1,0),0),"")&amp;IFERROR(VLOOKUP(IV$2&amp;$A9,'FA2'!$A:$D,MATCH("AWAY",'FA2'!$A$1:$D$1,0),0),"")&amp;IFERROR(VLOOKUP(IV$2&amp;$A9,'FA2'!$B:$C,MATCH("HOME",'FA2'!$B$1:$C$1,0),0),"")&amp;IFERROR(VLOOKUP(IV$2&amp;$A9,'EFL2'!$A:$D,MATCH("AWAY",'EFL2'!$A$1:$D$1,0),0),"")&amp;IFERROR(VLOOKUP(IV$2&amp;$A9,'EFL2'!$B:$C,MATCH("HOME",'EFL2'!$B$1:$C$1,0),0),"")&amp;IFERROR(VLOOKUP(IV$2&amp;$A9,'UCL2'!$C:$F,MATCH("AWAY",'UCL2'!$C$1:$F$1,0),0),"")&amp;IFERROR(VLOOKUP(IV$2&amp;$A9,'UCL2'!$D:$E,MATCH("HOME",'UCL2'!$D$1:$E$1,0),0),"")&amp;IFERROR(VLOOKUP(IV$2&amp;$A9,'EU2'!$C:$F,MATCH("AWAY",'EU2'!$C$1:$F$1,0),0),"")&amp;IFERROR(VLOOKUP(IV$2&amp;$A9,'EU2'!$D:$E,MATCH("HOME",'EU2'!$D$1:$E$1,0),0),"")&amp;IFERROR(VLOOKUP(IV$2&amp;$A9,'EUC2'!$C:$F,MATCH("AWAY",'EUC2'!$C$1:$F$1,0),0),"")&amp;IFERROR(VLOOKUP(IV$2&amp;$A9,'EUC2'!$D:$E,MATCH("HOME",'EUC2'!$D$1:$E$1,0),0),"")</f>
        <v/>
      </c>
      <c r="IW9" s="25" t="str">
        <f>IFERROR(VLOOKUP(IW$2&amp;$B9,'FPL FIX2'!$N$1:$Q$400,MATCH("HOME",'FPL FIX2'!$N$1:$Q$1,0),0),"")&amp;IFERROR(VLOOKUP(IW$2&amp;$B9,'FPL FIX2'!$O$1:$P$400,MATCH("AWAY",'FPL FIX2'!$O$1:$P$1,0),0),"")&amp;IFERROR(VLOOKUP(IW$2&amp;$A9,'FA2'!$A:$D,MATCH("AWAY",'FA2'!$A$1:$D$1,0),0),"")&amp;IFERROR(VLOOKUP(IW$2&amp;$A9,'FA2'!$B:$C,MATCH("HOME",'FA2'!$B$1:$C$1,0),0),"")&amp;IFERROR(VLOOKUP(IW$2&amp;$A9,'EFL2'!$A:$D,MATCH("AWAY",'EFL2'!$A$1:$D$1,0),0),"")&amp;IFERROR(VLOOKUP(IW$2&amp;$A9,'EFL2'!$B:$C,MATCH("HOME",'EFL2'!$B$1:$C$1,0),0),"")&amp;IFERROR(VLOOKUP(IW$2&amp;$A9,'UCL2'!$C:$F,MATCH("AWAY",'UCL2'!$C$1:$F$1,0),0),"")&amp;IFERROR(VLOOKUP(IW$2&amp;$A9,'UCL2'!$D:$E,MATCH("HOME",'UCL2'!$D$1:$E$1,0),0),"")&amp;IFERROR(VLOOKUP(IW$2&amp;$A9,'EU2'!$C:$F,MATCH("AWAY",'EU2'!$C$1:$F$1,0),0),"")&amp;IFERROR(VLOOKUP(IW$2&amp;$A9,'EU2'!$D:$E,MATCH("HOME",'EU2'!$D$1:$E$1,0),0),"")&amp;IFERROR(VLOOKUP(IW$2&amp;$A9,'EUC2'!$C:$F,MATCH("AWAY",'EUC2'!$C$1:$F$1,0),0),"")&amp;IFERROR(VLOOKUP(IW$2&amp;$A9,'EUC2'!$D:$E,MATCH("HOME",'EUC2'!$D$1:$E$1,0),0),"")</f>
        <v>Real Madrid</v>
      </c>
      <c r="IX9" s="25" t="str">
        <f>IFERROR(VLOOKUP(IX$2&amp;$B9,'FPL FIX2'!$N$1:$Q$400,MATCH("HOME",'FPL FIX2'!$N$1:$Q$1,0),0),"")&amp;IFERROR(VLOOKUP(IX$2&amp;$B9,'FPL FIX2'!$O$1:$P$400,MATCH("AWAY",'FPL FIX2'!$O$1:$P$1,0),0),"")&amp;IFERROR(VLOOKUP(IX$2&amp;$A9,'FA2'!$A:$D,MATCH("AWAY",'FA2'!$A$1:$D$1,0),0),"")&amp;IFERROR(VLOOKUP(IX$2&amp;$A9,'FA2'!$B:$C,MATCH("HOME",'FA2'!$B$1:$C$1,0),0),"")&amp;IFERROR(VLOOKUP(IX$2&amp;$A9,'EFL2'!$A:$D,MATCH("AWAY",'EFL2'!$A$1:$D$1,0),0),"")&amp;IFERROR(VLOOKUP(IX$2&amp;$A9,'EFL2'!$B:$C,MATCH("HOME",'EFL2'!$B$1:$C$1,0),0),"")&amp;IFERROR(VLOOKUP(IX$2&amp;$A9,'UCL2'!$C:$F,MATCH("AWAY",'UCL2'!$C$1:$F$1,0),0),"")&amp;IFERROR(VLOOKUP(IX$2&amp;$A9,'UCL2'!$D:$E,MATCH("HOME",'UCL2'!$D$1:$E$1,0),0),"")&amp;IFERROR(VLOOKUP(IX$2&amp;$A9,'EU2'!$C:$F,MATCH("AWAY",'EU2'!$C$1:$F$1,0),0),"")&amp;IFERROR(VLOOKUP(IX$2&amp;$A9,'EU2'!$D:$E,MATCH("HOME",'EU2'!$D$1:$E$1,0),0),"")&amp;IFERROR(VLOOKUP(IX$2&amp;$A9,'EUC2'!$C:$F,MATCH("AWAY",'EUC2'!$C$1:$F$1,0),0),"")&amp;IFERROR(VLOOKUP(IX$2&amp;$A9,'EUC2'!$D:$E,MATCH("HOME",'EUC2'!$D$1:$E$1,0),0),"")</f>
        <v/>
      </c>
      <c r="IY9" s="25" t="str">
        <f>IFERROR(VLOOKUP(IY$2&amp;$B9,'FPL FIX2'!$N$1:$Q$400,MATCH("HOME",'FPL FIX2'!$N$1:$Q$1,0),0),"")&amp;IFERROR(VLOOKUP(IY$2&amp;$B9,'FPL FIX2'!$O$1:$P$400,MATCH("AWAY",'FPL FIX2'!$O$1:$P$1,0),0),"")&amp;IFERROR(VLOOKUP(IY$2&amp;$A9,'FA2'!$A:$D,MATCH("AWAY",'FA2'!$A$1:$D$1,0),0),"")&amp;IFERROR(VLOOKUP(IY$2&amp;$A9,'FA2'!$B:$C,MATCH("HOME",'FA2'!$B$1:$C$1,0),0),"")&amp;IFERROR(VLOOKUP(IY$2&amp;$A9,'EFL2'!$A:$D,MATCH("AWAY",'EFL2'!$A$1:$D$1,0),0),"")&amp;IFERROR(VLOOKUP(IY$2&amp;$A9,'EFL2'!$B:$C,MATCH("HOME",'EFL2'!$B$1:$C$1,0),0),"")&amp;IFERROR(VLOOKUP(IY$2&amp;$A9,'UCL2'!$C:$F,MATCH("AWAY",'UCL2'!$C$1:$F$1,0),0),"")&amp;IFERROR(VLOOKUP(IY$2&amp;$A9,'UCL2'!$D:$E,MATCH("HOME",'UCL2'!$D$1:$E$1,0),0),"")&amp;IFERROR(VLOOKUP(IY$2&amp;$A9,'EU2'!$C:$F,MATCH("AWAY",'EU2'!$C$1:$F$1,0),0),"")&amp;IFERROR(VLOOKUP(IY$2&amp;$A9,'EU2'!$D:$E,MATCH("HOME",'EU2'!$D$1:$E$1,0),0),"")&amp;IFERROR(VLOOKUP(IY$2&amp;$A9,'EUC2'!$C:$F,MATCH("AWAY",'EUC2'!$C$1:$F$1,0),0),"")&amp;IFERROR(VLOOKUP(IY$2&amp;$A9,'EUC2'!$D:$E,MATCH("HOME",'EUC2'!$D$1:$E$1,0),0),"")</f>
        <v/>
      </c>
      <c r="IZ9" s="25" t="str">
        <f>IFERROR(VLOOKUP(IZ$2&amp;$B9,'FPL FIX2'!$N$1:$Q$400,MATCH("HOME",'FPL FIX2'!$N$1:$Q$1,0),0),"")&amp;IFERROR(VLOOKUP(IZ$2&amp;$B9,'FPL FIX2'!$O$1:$P$400,MATCH("AWAY",'FPL FIX2'!$O$1:$P$1,0),0),"")&amp;IFERROR(VLOOKUP(IZ$2&amp;$A9,'FA2'!$A:$D,MATCH("AWAY",'FA2'!$A$1:$D$1,0),0),"")&amp;IFERROR(VLOOKUP(IZ$2&amp;$A9,'FA2'!$B:$C,MATCH("HOME",'FA2'!$B$1:$C$1,0),0),"")&amp;IFERROR(VLOOKUP(IZ$2&amp;$A9,'EFL2'!$A:$D,MATCH("AWAY",'EFL2'!$A$1:$D$1,0),0),"")&amp;IFERROR(VLOOKUP(IZ$2&amp;$A9,'EFL2'!$B:$C,MATCH("HOME",'EFL2'!$B$1:$C$1,0),0),"")&amp;IFERROR(VLOOKUP(IZ$2&amp;$A9,'UCL2'!$C:$F,MATCH("AWAY",'UCL2'!$C$1:$F$1,0),0),"")&amp;IFERROR(VLOOKUP(IZ$2&amp;$A9,'UCL2'!$D:$E,MATCH("HOME",'UCL2'!$D$1:$E$1,0),0),"")&amp;IFERROR(VLOOKUP(IZ$2&amp;$A9,'EU2'!$C:$F,MATCH("AWAY",'EU2'!$C$1:$F$1,0),0),"")&amp;IFERROR(VLOOKUP(IZ$2&amp;$A9,'EU2'!$D:$E,MATCH("HOME",'EU2'!$D$1:$E$1,0),0),"")&amp;IFERROR(VLOOKUP(IZ$2&amp;$A9,'EUC2'!$C:$F,MATCH("AWAY",'EUC2'!$C$1:$F$1,0),0),"")&amp;IFERROR(VLOOKUP(IZ$2&amp;$A9,'EUC2'!$D:$E,MATCH("HOME",'EUC2'!$D$1:$E$1,0),0),"")</f>
        <v>BHA</v>
      </c>
      <c r="JA9" s="25" t="str">
        <f>IFERROR(VLOOKUP(JA$2&amp;$B9,'FPL FIX2'!$N$1:$Q$400,MATCH("HOME",'FPL FIX2'!$N$1:$Q$1,0),0),"")&amp;IFERROR(VLOOKUP(JA$2&amp;$B9,'FPL FIX2'!$O$1:$P$400,MATCH("AWAY",'FPL FIX2'!$O$1:$P$1,0),0),"")&amp;IFERROR(VLOOKUP(JA$2&amp;$A9,'FA2'!$A:$D,MATCH("AWAY",'FA2'!$A$1:$D$1,0),0),"")&amp;IFERROR(VLOOKUP(JA$2&amp;$A9,'FA2'!$B:$C,MATCH("HOME",'FA2'!$B$1:$C$1,0),0),"")&amp;IFERROR(VLOOKUP(JA$2&amp;$A9,'EFL2'!$A:$D,MATCH("AWAY",'EFL2'!$A$1:$D$1,0),0),"")&amp;IFERROR(VLOOKUP(JA$2&amp;$A9,'EFL2'!$B:$C,MATCH("HOME",'EFL2'!$B$1:$C$1,0),0),"")&amp;IFERROR(VLOOKUP(JA$2&amp;$A9,'UCL2'!$C:$F,MATCH("AWAY",'UCL2'!$C$1:$F$1,0),0),"")&amp;IFERROR(VLOOKUP(JA$2&amp;$A9,'UCL2'!$D:$E,MATCH("HOME",'UCL2'!$D$1:$E$1,0),0),"")&amp;IFERROR(VLOOKUP(JA$2&amp;$A9,'EU2'!$C:$F,MATCH("AWAY",'EU2'!$C$1:$F$1,0),0),"")&amp;IFERROR(VLOOKUP(JA$2&amp;$A9,'EU2'!$D:$E,MATCH("HOME",'EU2'!$D$1:$E$1,0),0),"")&amp;IFERROR(VLOOKUP(JA$2&amp;$A9,'EUC2'!$C:$F,MATCH("AWAY",'EUC2'!$C$1:$F$1,0),0),"")&amp;IFERROR(VLOOKUP(JA$2&amp;$A9,'EUC2'!$D:$E,MATCH("HOME",'EUC2'!$D$1:$E$1,0),0),"")</f>
        <v/>
      </c>
      <c r="JB9" s="25" t="str">
        <f>IFERROR(VLOOKUP(JB$2&amp;$B9,'FPL FIX2'!$N$1:$Q$400,MATCH("HOME",'FPL FIX2'!$N$1:$Q$1,0),0),"")&amp;IFERROR(VLOOKUP(JB$2&amp;$B9,'FPL FIX2'!$O$1:$P$400,MATCH("AWAY",'FPL FIX2'!$O$1:$P$1,0),0),"")&amp;IFERROR(VLOOKUP(JB$2&amp;$A9,'FA2'!$A:$D,MATCH("AWAY",'FA2'!$A$1:$D$1,0),0),"")&amp;IFERROR(VLOOKUP(JB$2&amp;$A9,'FA2'!$B:$C,MATCH("HOME",'FA2'!$B$1:$C$1,0),0),"")&amp;IFERROR(VLOOKUP(JB$2&amp;$A9,'EFL2'!$A:$D,MATCH("AWAY",'EFL2'!$A$1:$D$1,0),0),"")&amp;IFERROR(VLOOKUP(JB$2&amp;$A9,'EFL2'!$B:$C,MATCH("HOME",'EFL2'!$B$1:$C$1,0),0),"")&amp;IFERROR(VLOOKUP(JB$2&amp;$A9,'UCL2'!$C:$F,MATCH("AWAY",'UCL2'!$C$1:$F$1,0),0),"")&amp;IFERROR(VLOOKUP(JB$2&amp;$A9,'UCL2'!$D:$E,MATCH("HOME",'UCL2'!$D$1:$E$1,0),0),"")&amp;IFERROR(VLOOKUP(JB$2&amp;$A9,'EU2'!$C:$F,MATCH("AWAY",'EU2'!$C$1:$F$1,0),0),"")&amp;IFERROR(VLOOKUP(JB$2&amp;$A9,'EU2'!$D:$E,MATCH("HOME",'EU2'!$D$1:$E$1,0),0),"")&amp;IFERROR(VLOOKUP(JB$2&amp;$A9,'EUC2'!$C:$F,MATCH("AWAY",'EUC2'!$C$1:$F$1,0),0),"")&amp;IFERROR(VLOOKUP(JB$2&amp;$A9,'EUC2'!$D:$E,MATCH("HOME",'EUC2'!$D$1:$E$1,0),0),"")</f>
        <v/>
      </c>
      <c r="JC9" s="25" t="str">
        <f>IFERROR(VLOOKUP(JC$2&amp;$B9,'FPL FIX2'!$N$1:$Q$400,MATCH("HOME",'FPL FIX2'!$N$1:$Q$1,0),0),"")&amp;IFERROR(VLOOKUP(JC$2&amp;$B9,'FPL FIX2'!$O$1:$P$400,MATCH("AWAY",'FPL FIX2'!$O$1:$P$1,0),0),"")&amp;IFERROR(VLOOKUP(JC$2&amp;$A9,'FA2'!$A:$D,MATCH("AWAY",'FA2'!$A$1:$D$1,0),0),"")&amp;IFERROR(VLOOKUP(JC$2&amp;$A9,'FA2'!$B:$C,MATCH("HOME",'FA2'!$B$1:$C$1,0),0),"")&amp;IFERROR(VLOOKUP(JC$2&amp;$A9,'EFL2'!$A:$D,MATCH("AWAY",'EFL2'!$A$1:$D$1,0),0),"")&amp;IFERROR(VLOOKUP(JC$2&amp;$A9,'EFL2'!$B:$C,MATCH("HOME",'EFL2'!$B$1:$C$1,0),0),"")&amp;IFERROR(VLOOKUP(JC$2&amp;$A9,'UCL2'!$C:$F,MATCH("AWAY",'UCL2'!$C$1:$F$1,0),0),"")&amp;IFERROR(VLOOKUP(JC$2&amp;$A9,'UCL2'!$D:$E,MATCH("HOME",'UCL2'!$D$1:$E$1,0),0),"")&amp;IFERROR(VLOOKUP(JC$2&amp;$A9,'EU2'!$C:$F,MATCH("AWAY",'EU2'!$C$1:$F$1,0),0),"")&amp;IFERROR(VLOOKUP(JC$2&amp;$A9,'EU2'!$D:$E,MATCH("HOME",'EU2'!$D$1:$E$1,0),0),"")&amp;IFERROR(VLOOKUP(JC$2&amp;$A9,'EUC2'!$C:$F,MATCH("AWAY",'EUC2'!$C$1:$F$1,0),0),"")&amp;IFERROR(VLOOKUP(JC$2&amp;$A9,'EUC2'!$D:$E,MATCH("HOME",'EUC2'!$D$1:$E$1,0),0),"")</f>
        <v>Real Madrid</v>
      </c>
      <c r="JD9" s="25" t="str">
        <f>IFERROR(VLOOKUP(JD$2&amp;$B9,'FPL FIX2'!$N$1:$Q$400,MATCH("HOME",'FPL FIX2'!$N$1:$Q$1,0),0),"")&amp;IFERROR(VLOOKUP(JD$2&amp;$B9,'FPL FIX2'!$O$1:$P$400,MATCH("AWAY",'FPL FIX2'!$O$1:$P$1,0),0),"")&amp;IFERROR(VLOOKUP(JD$2&amp;$A9,'FA2'!$A:$D,MATCH("AWAY",'FA2'!$A$1:$D$1,0),0),"")&amp;IFERROR(VLOOKUP(JD$2&amp;$A9,'FA2'!$B:$C,MATCH("HOME",'FA2'!$B$1:$C$1,0),0),"")&amp;IFERROR(VLOOKUP(JD$2&amp;$A9,'EFL2'!$A:$D,MATCH("AWAY",'EFL2'!$A$1:$D$1,0),0),"")&amp;IFERROR(VLOOKUP(JD$2&amp;$A9,'EFL2'!$B:$C,MATCH("HOME",'EFL2'!$B$1:$C$1,0),0),"")&amp;IFERROR(VLOOKUP(JD$2&amp;$A9,'UCL2'!$C:$F,MATCH("AWAY",'UCL2'!$C$1:$F$1,0),0),"")&amp;IFERROR(VLOOKUP(JD$2&amp;$A9,'UCL2'!$D:$E,MATCH("HOME",'UCL2'!$D$1:$E$1,0),0),"")&amp;IFERROR(VLOOKUP(JD$2&amp;$A9,'EU2'!$C:$F,MATCH("AWAY",'EU2'!$C$1:$F$1,0),0),"")&amp;IFERROR(VLOOKUP(JD$2&amp;$A9,'EU2'!$D:$E,MATCH("HOME",'EU2'!$D$1:$E$1,0),0),"")&amp;IFERROR(VLOOKUP(JD$2&amp;$A9,'EUC2'!$C:$F,MATCH("AWAY",'EUC2'!$C$1:$F$1,0),0),"")&amp;IFERROR(VLOOKUP(JD$2&amp;$A9,'EUC2'!$D:$E,MATCH("HOME",'EUC2'!$D$1:$E$1,0),0),"")</f>
        <v/>
      </c>
      <c r="JE9" s="25" t="str">
        <f>IFERROR(VLOOKUP(JE$2&amp;$B9,'FPL FIX2'!$N$1:$Q$400,MATCH("HOME",'FPL FIX2'!$N$1:$Q$1,0),0),"")&amp;IFERROR(VLOOKUP(JE$2&amp;$B9,'FPL FIX2'!$O$1:$P$400,MATCH("AWAY",'FPL FIX2'!$O$1:$P$1,0),0),"")&amp;IFERROR(VLOOKUP(JE$2&amp;$A9,'FA2'!$A:$D,MATCH("AWAY",'FA2'!$A$1:$D$1,0),0),"")&amp;IFERROR(VLOOKUP(JE$2&amp;$A9,'FA2'!$B:$C,MATCH("HOME",'FA2'!$B$1:$C$1,0),0),"")&amp;IFERROR(VLOOKUP(JE$2&amp;$A9,'EFL2'!$A:$D,MATCH("AWAY",'EFL2'!$A$1:$D$1,0),0),"")&amp;IFERROR(VLOOKUP(JE$2&amp;$A9,'EFL2'!$B:$C,MATCH("HOME",'EFL2'!$B$1:$C$1,0),0),"")&amp;IFERROR(VLOOKUP(JE$2&amp;$A9,'UCL2'!$C:$F,MATCH("AWAY",'UCL2'!$C$1:$F$1,0),0),"")&amp;IFERROR(VLOOKUP(JE$2&amp;$A9,'UCL2'!$D:$E,MATCH("HOME",'UCL2'!$D$1:$E$1,0),0),"")&amp;IFERROR(VLOOKUP(JE$2&amp;$A9,'EU2'!$C:$F,MATCH("AWAY",'EU2'!$C$1:$F$1,0),0),"")&amp;IFERROR(VLOOKUP(JE$2&amp;$A9,'EU2'!$D:$E,MATCH("HOME",'EU2'!$D$1:$E$1,0),0),"")&amp;IFERROR(VLOOKUP(JE$2&amp;$A9,'EUC2'!$C:$F,MATCH("AWAY",'EUC2'!$C$1:$F$1,0),0),"")&amp;IFERROR(VLOOKUP(JE$2&amp;$A9,'EUC2'!$D:$E,MATCH("HOME",'EUC2'!$D$1:$E$1,0),0),"")</f>
        <v/>
      </c>
      <c r="JF9" s="25" t="str">
        <f>IFERROR(VLOOKUP(JF$2&amp;$B9,'FPL FIX2'!$N$1:$Q$400,MATCH("HOME",'FPL FIX2'!$N$1:$Q$1,0),0),"")&amp;IFERROR(VLOOKUP(JF$2&amp;$B9,'FPL FIX2'!$O$1:$P$400,MATCH("AWAY",'FPL FIX2'!$O$1:$P$1,0),0),"")&amp;IFERROR(VLOOKUP(JF$2&amp;$A9,'FA2'!$A:$D,MATCH("AWAY",'FA2'!$A$1:$D$1,0),0),"")&amp;IFERROR(VLOOKUP(JF$2&amp;$A9,'FA2'!$B:$C,MATCH("HOME",'FA2'!$B$1:$C$1,0),0),"")&amp;IFERROR(VLOOKUP(JF$2&amp;$A9,'EFL2'!$A:$D,MATCH("AWAY",'EFL2'!$A$1:$D$1,0),0),"")&amp;IFERROR(VLOOKUP(JF$2&amp;$A9,'EFL2'!$B:$C,MATCH("HOME",'EFL2'!$B$1:$C$1,0),0),"")&amp;IFERROR(VLOOKUP(JF$2&amp;$A9,'UCL2'!$C:$F,MATCH("AWAY",'UCL2'!$C$1:$F$1,0),0),"")&amp;IFERROR(VLOOKUP(JF$2&amp;$A9,'UCL2'!$D:$E,MATCH("HOME",'UCL2'!$D$1:$E$1,0),0),"")&amp;IFERROR(VLOOKUP(JF$2&amp;$A9,'EU2'!$C:$F,MATCH("AWAY",'EU2'!$C$1:$F$1,0),0),"")&amp;IFERROR(VLOOKUP(JF$2&amp;$A9,'EU2'!$D:$E,MATCH("HOME",'EU2'!$D$1:$E$1,0),0),"")&amp;IFERROR(VLOOKUP(JF$2&amp;$A9,'EUC2'!$C:$F,MATCH("AWAY",'EUC2'!$C$1:$F$1,0),0),"")&amp;IFERROR(VLOOKUP(JF$2&amp;$A9,'EUC2'!$D:$E,MATCH("HOME",'EUC2'!$D$1:$E$1,0),0),"")</f>
        <v/>
      </c>
      <c r="JG9" s="25" t="str">
        <f>IFERROR(VLOOKUP(JG$2&amp;$B9,'FPL FIX2'!$N$1:$Q$400,MATCH("HOME",'FPL FIX2'!$N$1:$Q$1,0),0),"")&amp;IFERROR(VLOOKUP(JG$2&amp;$B9,'FPL FIX2'!$O$1:$P$400,MATCH("AWAY",'FPL FIX2'!$O$1:$P$1,0),0),"")&amp;IFERROR(VLOOKUP(JG$2&amp;$A9,'FA2'!$A:$D,MATCH("AWAY",'FA2'!$A$1:$D$1,0),0),"")&amp;IFERROR(VLOOKUP(JG$2&amp;$A9,'FA2'!$B:$C,MATCH("HOME",'FA2'!$B$1:$C$1,0),0),"")&amp;IFERROR(VLOOKUP(JG$2&amp;$A9,'EFL2'!$A:$D,MATCH("AWAY",'EFL2'!$A$1:$D$1,0),0),"")&amp;IFERROR(VLOOKUP(JG$2&amp;$A9,'EFL2'!$B:$C,MATCH("HOME",'EFL2'!$B$1:$C$1,0),0),"")&amp;IFERROR(VLOOKUP(JG$2&amp;$A9,'UCL2'!$C:$F,MATCH("AWAY",'UCL2'!$C$1:$F$1,0),0),"")&amp;IFERROR(VLOOKUP(JG$2&amp;$A9,'UCL2'!$D:$E,MATCH("HOME",'UCL2'!$D$1:$E$1,0),0),"")&amp;IFERROR(VLOOKUP(JG$2&amp;$A9,'EU2'!$C:$F,MATCH("AWAY",'EU2'!$C$1:$F$1,0),0),"")&amp;IFERROR(VLOOKUP(JG$2&amp;$A9,'EU2'!$D:$E,MATCH("HOME",'EU2'!$D$1:$E$1,0),0),"")&amp;IFERROR(VLOOKUP(JG$2&amp;$A9,'EUC2'!$C:$F,MATCH("AWAY",'EUC2'!$C$1:$F$1,0),0),"")&amp;IFERROR(VLOOKUP(JG$2&amp;$A9,'EUC2'!$D:$E,MATCH("HOME",'EUC2'!$D$1:$E$1,0),0),"")</f>
        <v/>
      </c>
      <c r="JH9" s="25" t="str">
        <f>IFERROR(VLOOKUP(JH$2&amp;$B9,'FPL FIX2'!$N$1:$Q$400,MATCH("HOME",'FPL FIX2'!$N$1:$Q$1,0),0),"")&amp;IFERROR(VLOOKUP(JH$2&amp;$B9,'FPL FIX2'!$O$1:$P$400,MATCH("AWAY",'FPL FIX2'!$O$1:$P$1,0),0),"")&amp;IFERROR(VLOOKUP(JH$2&amp;$A9,'FA2'!$A:$D,MATCH("AWAY",'FA2'!$A$1:$D$1,0),0),"")&amp;IFERROR(VLOOKUP(JH$2&amp;$A9,'FA2'!$B:$C,MATCH("HOME",'FA2'!$B$1:$C$1,0),0),"")&amp;IFERROR(VLOOKUP(JH$2&amp;$A9,'EFL2'!$A:$D,MATCH("AWAY",'EFL2'!$A$1:$D$1,0),0),"")&amp;IFERROR(VLOOKUP(JH$2&amp;$A9,'EFL2'!$B:$C,MATCH("HOME",'EFL2'!$B$1:$C$1,0),0),"")&amp;IFERROR(VLOOKUP(JH$2&amp;$A9,'UCL2'!$C:$F,MATCH("AWAY",'UCL2'!$C$1:$F$1,0),0),"")&amp;IFERROR(VLOOKUP(JH$2&amp;$A9,'UCL2'!$D:$E,MATCH("HOME",'UCL2'!$D$1:$E$1,0),0),"")&amp;IFERROR(VLOOKUP(JH$2&amp;$A9,'EU2'!$C:$F,MATCH("AWAY",'EU2'!$C$1:$F$1,0),0),"")&amp;IFERROR(VLOOKUP(JH$2&amp;$A9,'EU2'!$D:$E,MATCH("HOME",'EU2'!$D$1:$E$1,0),0),"")&amp;IFERROR(VLOOKUP(JH$2&amp;$A9,'EUC2'!$C:$F,MATCH("AWAY",'EUC2'!$C$1:$F$1,0),0),"")&amp;IFERROR(VLOOKUP(JH$2&amp;$A9,'EUC2'!$D:$E,MATCH("HOME",'EUC2'!$D$1:$E$1,0),0),"")</f>
        <v/>
      </c>
      <c r="JI9" s="25" t="str">
        <f>IFERROR(VLOOKUP(JI$2&amp;$B9,'FPL FIX2'!$N$1:$Q$400,MATCH("HOME",'FPL FIX2'!$N$1:$Q$1,0),0),"")&amp;IFERROR(VLOOKUP(JI$2&amp;$B9,'FPL FIX2'!$O$1:$P$400,MATCH("AWAY",'FPL FIX2'!$O$1:$P$1,0),0),"")&amp;IFERROR(VLOOKUP(JI$2&amp;$A9,'FA2'!$A:$D,MATCH("AWAY",'FA2'!$A$1:$D$1,0),0),"")&amp;IFERROR(VLOOKUP(JI$2&amp;$A9,'FA2'!$B:$C,MATCH("HOME",'FA2'!$B$1:$C$1,0),0),"")&amp;IFERROR(VLOOKUP(JI$2&amp;$A9,'EFL2'!$A:$D,MATCH("AWAY",'EFL2'!$A$1:$D$1,0),0),"")&amp;IFERROR(VLOOKUP(JI$2&amp;$A9,'EFL2'!$B:$C,MATCH("HOME",'EFL2'!$B$1:$C$1,0),0),"")&amp;IFERROR(VLOOKUP(JI$2&amp;$A9,'UCL2'!$C:$F,MATCH("AWAY",'UCL2'!$C$1:$F$1,0),0),"")&amp;IFERROR(VLOOKUP(JI$2&amp;$A9,'UCL2'!$D:$E,MATCH("HOME",'UCL2'!$D$1:$E$1,0),0),"")&amp;IFERROR(VLOOKUP(JI$2&amp;$A9,'EU2'!$C:$F,MATCH("AWAY",'EU2'!$C$1:$F$1,0),0),"")&amp;IFERROR(VLOOKUP(JI$2&amp;$A9,'EU2'!$D:$E,MATCH("HOME",'EU2'!$D$1:$E$1,0),0),"")&amp;IFERROR(VLOOKUP(JI$2&amp;$A9,'EUC2'!$C:$F,MATCH("AWAY",'EUC2'!$C$1:$F$1,0),0),"")&amp;IFERROR(VLOOKUP(JI$2&amp;$A9,'EUC2'!$D:$E,MATCH("HOME",'EUC2'!$D$1:$E$1,0),0),"")</f>
        <v/>
      </c>
      <c r="JJ9" s="25" t="str">
        <f>IFERROR(VLOOKUP(JJ$2&amp;$B9,'FPL FIX2'!$N$1:$Q$400,MATCH("HOME",'FPL FIX2'!$N$1:$Q$1,0),0),"")&amp;IFERROR(VLOOKUP(JJ$2&amp;$B9,'FPL FIX2'!$O$1:$P$400,MATCH("AWAY",'FPL FIX2'!$O$1:$P$1,0),0),"")&amp;IFERROR(VLOOKUP(JJ$2&amp;$A9,'FA2'!$A:$D,MATCH("AWAY",'FA2'!$A$1:$D$1,0),0),"")&amp;IFERROR(VLOOKUP(JJ$2&amp;$A9,'FA2'!$B:$C,MATCH("HOME",'FA2'!$B$1:$C$1,0),0),"")&amp;IFERROR(VLOOKUP(JJ$2&amp;$A9,'EFL2'!$A:$D,MATCH("AWAY",'EFL2'!$A$1:$D$1,0),0),"")&amp;IFERROR(VLOOKUP(JJ$2&amp;$A9,'EFL2'!$B:$C,MATCH("HOME",'EFL2'!$B$1:$C$1,0),0),"")&amp;IFERROR(VLOOKUP(JJ$2&amp;$A9,'UCL2'!$C:$F,MATCH("AWAY",'UCL2'!$C$1:$F$1,0),0),"")&amp;IFERROR(VLOOKUP(JJ$2&amp;$A9,'UCL2'!$D:$E,MATCH("HOME",'UCL2'!$D$1:$E$1,0),0),"")&amp;IFERROR(VLOOKUP(JJ$2&amp;$A9,'EU2'!$C:$F,MATCH("AWAY",'EU2'!$C$1:$F$1,0),0),"")&amp;IFERROR(VLOOKUP(JJ$2&amp;$A9,'EU2'!$D:$E,MATCH("HOME",'EU2'!$D$1:$E$1,0),0),"")&amp;IFERROR(VLOOKUP(JJ$2&amp;$A9,'EUC2'!$C:$F,MATCH("AWAY",'EUC2'!$C$1:$F$1,0),0),"")&amp;IFERROR(VLOOKUP(JJ$2&amp;$A9,'EUC2'!$D:$E,MATCH("HOME",'EUC2'!$D$1:$E$1,0),0),"")</f>
        <v/>
      </c>
      <c r="JK9" s="25" t="str">
        <f>IFERROR(VLOOKUP(JK$2&amp;$B9,'FPL FIX2'!$N$1:$Q$400,MATCH("HOME",'FPL FIX2'!$N$1:$Q$1,0),0),"")&amp;IFERROR(VLOOKUP(JK$2&amp;$B9,'FPL FIX2'!$O$1:$P$400,MATCH("AWAY",'FPL FIX2'!$O$1:$P$1,0),0),"")&amp;IFERROR(VLOOKUP(JK$2&amp;$A9,'FA2'!$A:$D,MATCH("AWAY",'FA2'!$A$1:$D$1,0),0),"")&amp;IFERROR(VLOOKUP(JK$2&amp;$A9,'FA2'!$B:$C,MATCH("HOME",'FA2'!$B$1:$C$1,0),0),"")&amp;IFERROR(VLOOKUP(JK$2&amp;$A9,'EFL2'!$A:$D,MATCH("AWAY",'EFL2'!$A$1:$D$1,0),0),"")&amp;IFERROR(VLOOKUP(JK$2&amp;$A9,'EFL2'!$B:$C,MATCH("HOME",'EFL2'!$B$1:$C$1,0),0),"")&amp;IFERROR(VLOOKUP(JK$2&amp;$A9,'UCL2'!$C:$F,MATCH("AWAY",'UCL2'!$C$1:$F$1,0),0),"")&amp;IFERROR(VLOOKUP(JK$2&amp;$A9,'UCL2'!$D:$E,MATCH("HOME",'UCL2'!$D$1:$E$1,0),0),"")&amp;IFERROR(VLOOKUP(JK$2&amp;$A9,'EU2'!$C:$F,MATCH("AWAY",'EU2'!$C$1:$F$1,0),0),"")&amp;IFERROR(VLOOKUP(JK$2&amp;$A9,'EU2'!$D:$E,MATCH("HOME",'EU2'!$D$1:$E$1,0),0),"")&amp;IFERROR(VLOOKUP(JK$2&amp;$A9,'EUC2'!$C:$F,MATCH("AWAY",'EUC2'!$C$1:$F$1,0),0),"")&amp;IFERROR(VLOOKUP(JK$2&amp;$A9,'EUC2'!$D:$E,MATCH("HOME",'EUC2'!$D$1:$E$1,0),0),"")</f>
        <v>BRE</v>
      </c>
      <c r="JL9" s="25" t="str">
        <f>IFERROR(VLOOKUP(JL$2&amp;$B9,'FPL FIX2'!$N$1:$Q$400,MATCH("HOME",'FPL FIX2'!$N$1:$Q$1,0),0),"")&amp;IFERROR(VLOOKUP(JL$2&amp;$B9,'FPL FIX2'!$O$1:$P$400,MATCH("AWAY",'FPL FIX2'!$O$1:$P$1,0),0),"")&amp;IFERROR(VLOOKUP(JL$2&amp;$A9,'FA2'!$A:$D,MATCH("AWAY",'FA2'!$A$1:$D$1,0),0),"")&amp;IFERROR(VLOOKUP(JL$2&amp;$A9,'FA2'!$B:$C,MATCH("HOME",'FA2'!$B$1:$C$1,0),0),"")&amp;IFERROR(VLOOKUP(JL$2&amp;$A9,'EFL2'!$A:$D,MATCH("AWAY",'EFL2'!$A$1:$D$1,0),0),"")&amp;IFERROR(VLOOKUP(JL$2&amp;$A9,'EFL2'!$B:$C,MATCH("HOME",'EFL2'!$B$1:$C$1,0),0),"")&amp;IFERROR(VLOOKUP(JL$2&amp;$A9,'UCL2'!$C:$F,MATCH("AWAY",'UCL2'!$C$1:$F$1,0),0),"")&amp;IFERROR(VLOOKUP(JL$2&amp;$A9,'UCL2'!$D:$E,MATCH("HOME",'UCL2'!$D$1:$E$1,0),0),"")&amp;IFERROR(VLOOKUP(JL$2&amp;$A9,'EU2'!$C:$F,MATCH("AWAY",'EU2'!$C$1:$F$1,0),0),"")&amp;IFERROR(VLOOKUP(JL$2&amp;$A9,'EU2'!$D:$E,MATCH("HOME",'EU2'!$D$1:$E$1,0),0),"")&amp;IFERROR(VLOOKUP(JL$2&amp;$A9,'EUC2'!$C:$F,MATCH("AWAY",'EUC2'!$C$1:$F$1,0),0),"")&amp;IFERROR(VLOOKUP(JL$2&amp;$A9,'EUC2'!$D:$E,MATCH("HOME",'EUC2'!$D$1:$E$1,0),0),"")</f>
        <v/>
      </c>
      <c r="JM9" s="25" t="str">
        <f>IFERROR(VLOOKUP(JM$2&amp;$B9,'FPL FIX2'!$N$1:$Q$400,MATCH("HOME",'FPL FIX2'!$N$1:$Q$1,0),0),"")&amp;IFERROR(VLOOKUP(JM$2&amp;$B9,'FPL FIX2'!$O$1:$P$400,MATCH("AWAY",'FPL FIX2'!$O$1:$P$1,0),0),"")&amp;IFERROR(VLOOKUP(JM$2&amp;$A9,'FA2'!$A:$D,MATCH("AWAY",'FA2'!$A$1:$D$1,0),0),"")&amp;IFERROR(VLOOKUP(JM$2&amp;$A9,'FA2'!$B:$C,MATCH("HOME",'FA2'!$B$1:$C$1,0),0),"")&amp;IFERROR(VLOOKUP(JM$2&amp;$A9,'EFL2'!$A:$D,MATCH("AWAY",'EFL2'!$A$1:$D$1,0),0),"")&amp;IFERROR(VLOOKUP(JM$2&amp;$A9,'EFL2'!$B:$C,MATCH("HOME",'EFL2'!$B$1:$C$1,0),0),"")&amp;IFERROR(VLOOKUP(JM$2&amp;$A9,'UCL2'!$C:$F,MATCH("AWAY",'UCL2'!$C$1:$F$1,0),0),"")&amp;IFERROR(VLOOKUP(JM$2&amp;$A9,'UCL2'!$D:$E,MATCH("HOME",'UCL2'!$D$1:$E$1,0),0),"")&amp;IFERROR(VLOOKUP(JM$2&amp;$A9,'EU2'!$C:$F,MATCH("AWAY",'EU2'!$C$1:$F$1,0),0),"")&amp;IFERROR(VLOOKUP(JM$2&amp;$A9,'EU2'!$D:$E,MATCH("HOME",'EU2'!$D$1:$E$1,0),0),"")&amp;IFERROR(VLOOKUP(JM$2&amp;$A9,'EUC2'!$C:$F,MATCH("AWAY",'EUC2'!$C$1:$F$1,0),0),"")&amp;IFERROR(VLOOKUP(JM$2&amp;$A9,'EUC2'!$D:$E,MATCH("HOME",'EUC2'!$D$1:$E$1,0),0),"")</f>
        <v/>
      </c>
      <c r="JN9" s="25" t="str">
        <f>IFERROR(VLOOKUP(JN$2&amp;$B9,'FPL FIX2'!$N$1:$Q$400,MATCH("HOME",'FPL FIX2'!$N$1:$Q$1,0),0),"")&amp;IFERROR(VLOOKUP(JN$2&amp;$B9,'FPL FIX2'!$O$1:$P$400,MATCH("AWAY",'FPL FIX2'!$O$1:$P$1,0),0),"")&amp;IFERROR(VLOOKUP(JN$2&amp;$A9,'FA2'!$A:$D,MATCH("AWAY",'FA2'!$A$1:$D$1,0),0),"")&amp;IFERROR(VLOOKUP(JN$2&amp;$A9,'FA2'!$B:$C,MATCH("HOME",'FA2'!$B$1:$C$1,0),0),"")&amp;IFERROR(VLOOKUP(JN$2&amp;$A9,'EFL2'!$A:$D,MATCH("AWAY",'EFL2'!$A$1:$D$1,0),0),"")&amp;IFERROR(VLOOKUP(JN$2&amp;$A9,'EFL2'!$B:$C,MATCH("HOME",'EFL2'!$B$1:$C$1,0),0),"")&amp;IFERROR(VLOOKUP(JN$2&amp;$A9,'UCL2'!$C:$F,MATCH("AWAY",'UCL2'!$C$1:$F$1,0),0),"")&amp;IFERROR(VLOOKUP(JN$2&amp;$A9,'UCL2'!$D:$E,MATCH("HOME",'UCL2'!$D$1:$E$1,0),0),"")&amp;IFERROR(VLOOKUP(JN$2&amp;$A9,'EU2'!$C:$F,MATCH("AWAY",'EU2'!$C$1:$F$1,0),0),"")&amp;IFERROR(VLOOKUP(JN$2&amp;$A9,'EU2'!$D:$E,MATCH("HOME",'EU2'!$D$1:$E$1,0),0),"")&amp;IFERROR(VLOOKUP(JN$2&amp;$A9,'EUC2'!$C:$F,MATCH("AWAY",'EUC2'!$C$1:$F$1,0),0),"")&amp;IFERROR(VLOOKUP(JN$2&amp;$A9,'EUC2'!$D:$E,MATCH("HOME",'EUC2'!$D$1:$E$1,0),0),"")</f>
        <v/>
      </c>
      <c r="JO9" s="25" t="str">
        <f>IFERROR(VLOOKUP(JO$2&amp;$B9,'FPL FIX2'!$N$1:$Q$400,MATCH("HOME",'FPL FIX2'!$N$1:$Q$1,0),0),"")&amp;IFERROR(VLOOKUP(JO$2&amp;$B9,'FPL FIX2'!$O$1:$P$400,MATCH("AWAY",'FPL FIX2'!$O$1:$P$1,0),0),"")&amp;IFERROR(VLOOKUP(JO$2&amp;$A9,'FA2'!$A:$D,MATCH("AWAY",'FA2'!$A$1:$D$1,0),0),"")&amp;IFERROR(VLOOKUP(JO$2&amp;$A9,'FA2'!$B:$C,MATCH("HOME",'FA2'!$B$1:$C$1,0),0),"")&amp;IFERROR(VLOOKUP(JO$2&amp;$A9,'EFL2'!$A:$D,MATCH("AWAY",'EFL2'!$A$1:$D$1,0),0),"")&amp;IFERROR(VLOOKUP(JO$2&amp;$A9,'EFL2'!$B:$C,MATCH("HOME",'EFL2'!$B$1:$C$1,0),0),"")&amp;IFERROR(VLOOKUP(JO$2&amp;$A9,'UCL2'!$C:$F,MATCH("AWAY",'UCL2'!$C$1:$F$1,0),0),"")&amp;IFERROR(VLOOKUP(JO$2&amp;$A9,'UCL2'!$D:$E,MATCH("HOME",'UCL2'!$D$1:$E$1,0),0),"")&amp;IFERROR(VLOOKUP(JO$2&amp;$A9,'EU2'!$C:$F,MATCH("AWAY",'EU2'!$C$1:$F$1,0),0),"")&amp;IFERROR(VLOOKUP(JO$2&amp;$A9,'EU2'!$D:$E,MATCH("HOME",'EU2'!$D$1:$E$1,0),0),"")&amp;IFERROR(VLOOKUP(JO$2&amp;$A9,'EUC2'!$C:$F,MATCH("AWAY",'EUC2'!$C$1:$F$1,0),0),"")&amp;IFERROR(VLOOKUP(JO$2&amp;$A9,'EUC2'!$D:$E,MATCH("HOME",'EUC2'!$D$1:$E$1,0),0),"")</f>
        <v/>
      </c>
      <c r="JP9" s="25" t="str">
        <f>IFERROR(VLOOKUP(JP$2&amp;$B9,'FPL FIX2'!$N$1:$Q$400,MATCH("HOME",'FPL FIX2'!$N$1:$Q$1,0),0),"")&amp;IFERROR(VLOOKUP(JP$2&amp;$B9,'FPL FIX2'!$O$1:$P$400,MATCH("AWAY",'FPL FIX2'!$O$1:$P$1,0),0),"")&amp;IFERROR(VLOOKUP(JP$2&amp;$A9,'FA2'!$A:$D,MATCH("AWAY",'FA2'!$A$1:$D$1,0),0),"")&amp;IFERROR(VLOOKUP(JP$2&amp;$A9,'FA2'!$B:$C,MATCH("HOME",'FA2'!$B$1:$C$1,0),0),"")&amp;IFERROR(VLOOKUP(JP$2&amp;$A9,'EFL2'!$A:$D,MATCH("AWAY",'EFL2'!$A$1:$D$1,0),0),"")&amp;IFERROR(VLOOKUP(JP$2&amp;$A9,'EFL2'!$B:$C,MATCH("HOME",'EFL2'!$B$1:$C$1,0),0),"")&amp;IFERROR(VLOOKUP(JP$2&amp;$A9,'UCL2'!$C:$F,MATCH("AWAY",'UCL2'!$C$1:$F$1,0),0),"")&amp;IFERROR(VLOOKUP(JP$2&amp;$A9,'UCL2'!$D:$E,MATCH("HOME",'UCL2'!$D$1:$E$1,0),0),"")&amp;IFERROR(VLOOKUP(JP$2&amp;$A9,'EU2'!$C:$F,MATCH("AWAY",'EU2'!$C$1:$F$1,0),0),"")&amp;IFERROR(VLOOKUP(JP$2&amp;$A9,'EU2'!$D:$E,MATCH("HOME",'EU2'!$D$1:$E$1,0),0),"")&amp;IFERROR(VLOOKUP(JP$2&amp;$A9,'EUC2'!$C:$F,MATCH("AWAY",'EUC2'!$C$1:$F$1,0),0),"")&amp;IFERROR(VLOOKUP(JP$2&amp;$A9,'EUC2'!$D:$E,MATCH("HOME",'EUC2'!$D$1:$E$1,0),0),"")</f>
        <v/>
      </c>
      <c r="JQ9" s="25" t="str">
        <f>IFERROR(VLOOKUP(JQ$2&amp;$B9,'FPL FIX2'!$N$1:$Q$400,MATCH("HOME",'FPL FIX2'!$N$1:$Q$1,0),0),"")&amp;IFERROR(VLOOKUP(JQ$2&amp;$B9,'FPL FIX2'!$O$1:$P$400,MATCH("AWAY",'FPL FIX2'!$O$1:$P$1,0),0),"")&amp;IFERROR(VLOOKUP(JQ$2&amp;$A9,'FA2'!$A:$D,MATCH("AWAY",'FA2'!$A$1:$D$1,0),0),"")&amp;IFERROR(VLOOKUP(JQ$2&amp;$A9,'FA2'!$B:$C,MATCH("HOME",'FA2'!$B$1:$C$1,0),0),"")&amp;IFERROR(VLOOKUP(JQ$2&amp;$A9,'EFL2'!$A:$D,MATCH("AWAY",'EFL2'!$A$1:$D$1,0),0),"")&amp;IFERROR(VLOOKUP(JQ$2&amp;$A9,'EFL2'!$B:$C,MATCH("HOME",'EFL2'!$B$1:$C$1,0),0),"")&amp;IFERROR(VLOOKUP(JQ$2&amp;$A9,'UCL2'!$C:$F,MATCH("AWAY",'UCL2'!$C$1:$F$1,0),0),"")&amp;IFERROR(VLOOKUP(JQ$2&amp;$A9,'UCL2'!$D:$E,MATCH("HOME",'UCL2'!$D$1:$E$1,0),0),"")&amp;IFERROR(VLOOKUP(JQ$2&amp;$A9,'EU2'!$C:$F,MATCH("AWAY",'EU2'!$C$1:$F$1,0),0),"")&amp;IFERROR(VLOOKUP(JQ$2&amp;$A9,'EU2'!$D:$E,MATCH("HOME",'EU2'!$D$1:$E$1,0),0),"")&amp;IFERROR(VLOOKUP(JQ$2&amp;$A9,'EUC2'!$C:$F,MATCH("AWAY",'EUC2'!$C$1:$F$1,0),0),"")&amp;IFERROR(VLOOKUP(JQ$2&amp;$A9,'EUC2'!$D:$E,MATCH("HOME",'EUC2'!$D$1:$E$1,0),0),"")</f>
        <v>ars</v>
      </c>
      <c r="JR9" s="25" t="str">
        <f>IFERROR(VLOOKUP(JR$2&amp;$B9,'FPL FIX2'!$N$1:$Q$400,MATCH("HOME",'FPL FIX2'!$N$1:$Q$1,0),0),"")&amp;IFERROR(VLOOKUP(JR$2&amp;$B9,'FPL FIX2'!$O$1:$P$400,MATCH("AWAY",'FPL FIX2'!$O$1:$P$1,0),0),"")&amp;IFERROR(VLOOKUP(JR$2&amp;$A9,'FA2'!$A:$D,MATCH("AWAY",'FA2'!$A$1:$D$1,0),0),"")&amp;IFERROR(VLOOKUP(JR$2&amp;$A9,'FA2'!$B:$C,MATCH("HOME",'FA2'!$B$1:$C$1,0),0),"")&amp;IFERROR(VLOOKUP(JR$2&amp;$A9,'EFL2'!$A:$D,MATCH("AWAY",'EFL2'!$A$1:$D$1,0),0),"")&amp;IFERROR(VLOOKUP(JR$2&amp;$A9,'EFL2'!$B:$C,MATCH("HOME",'EFL2'!$B$1:$C$1,0),0),"")&amp;IFERROR(VLOOKUP(JR$2&amp;$A9,'UCL2'!$C:$F,MATCH("AWAY",'UCL2'!$C$1:$F$1,0),0),"")&amp;IFERROR(VLOOKUP(JR$2&amp;$A9,'UCL2'!$D:$E,MATCH("HOME",'UCL2'!$D$1:$E$1,0),0),"")&amp;IFERROR(VLOOKUP(JR$2&amp;$A9,'EU2'!$C:$F,MATCH("AWAY",'EU2'!$C$1:$F$1,0),0),"")&amp;IFERROR(VLOOKUP(JR$2&amp;$A9,'EU2'!$D:$E,MATCH("HOME",'EU2'!$D$1:$E$1,0),0),"")&amp;IFERROR(VLOOKUP(JR$2&amp;$A9,'EUC2'!$C:$F,MATCH("AWAY",'EUC2'!$C$1:$F$1,0),0),"")&amp;IFERROR(VLOOKUP(JR$2&amp;$A9,'EUC2'!$D:$E,MATCH("HOME",'EUC2'!$D$1:$E$1,0),0),"")</f>
        <v/>
      </c>
      <c r="JS9" s="25" t="str">
        <f>IFERROR(VLOOKUP(JS$2&amp;$B9,'FPL FIX2'!$N$1:$Q$400,MATCH("HOME",'FPL FIX2'!$N$1:$Q$1,0),0),"")&amp;IFERROR(VLOOKUP(JS$2&amp;$B9,'FPL FIX2'!$O$1:$P$400,MATCH("AWAY",'FPL FIX2'!$O$1:$P$1,0),0),"")&amp;IFERROR(VLOOKUP(JS$2&amp;$A9,'FA2'!$A:$D,MATCH("AWAY",'FA2'!$A$1:$D$1,0),0),"")&amp;IFERROR(VLOOKUP(JS$2&amp;$A9,'FA2'!$B:$C,MATCH("HOME",'FA2'!$B$1:$C$1,0),0),"")&amp;IFERROR(VLOOKUP(JS$2&amp;$A9,'EFL2'!$A:$D,MATCH("AWAY",'EFL2'!$A$1:$D$1,0),0),"")&amp;IFERROR(VLOOKUP(JS$2&amp;$A9,'EFL2'!$B:$C,MATCH("HOME",'EFL2'!$B$1:$C$1,0),0),"")&amp;IFERROR(VLOOKUP(JS$2&amp;$A9,'UCL2'!$C:$F,MATCH("AWAY",'UCL2'!$C$1:$F$1,0),0),"")&amp;IFERROR(VLOOKUP(JS$2&amp;$A9,'UCL2'!$D:$E,MATCH("HOME",'UCL2'!$D$1:$E$1,0),0),"")&amp;IFERROR(VLOOKUP(JS$2&amp;$A9,'EU2'!$C:$F,MATCH("AWAY",'EU2'!$C$1:$F$1,0),0),"")&amp;IFERROR(VLOOKUP(JS$2&amp;$A9,'EU2'!$D:$E,MATCH("HOME",'EU2'!$D$1:$E$1,0),0),"")&amp;IFERROR(VLOOKUP(JS$2&amp;$A9,'EUC2'!$C:$F,MATCH("AWAY",'EUC2'!$C$1:$F$1,0),0),"")&amp;IFERROR(VLOOKUP(JS$2&amp;$A9,'EUC2'!$D:$E,MATCH("HOME",'EUC2'!$D$1:$E$1,0),0),"")</f>
        <v/>
      </c>
      <c r="JT9" s="25" t="str">
        <f>IFERROR(VLOOKUP(JT$2&amp;$B9,'FPL FIX2'!$N$1:$Q$400,MATCH("HOME",'FPL FIX2'!$N$1:$Q$1,0),0),"")&amp;IFERROR(VLOOKUP(JT$2&amp;$B9,'FPL FIX2'!$O$1:$P$400,MATCH("AWAY",'FPL FIX2'!$O$1:$P$1,0),0),"")&amp;IFERROR(VLOOKUP(JT$2&amp;$A9,'FA2'!$A:$D,MATCH("AWAY",'FA2'!$A$1:$D$1,0),0),"")&amp;IFERROR(VLOOKUP(JT$2&amp;$A9,'FA2'!$B:$C,MATCH("HOME",'FA2'!$B$1:$C$1,0),0),"")&amp;IFERROR(VLOOKUP(JT$2&amp;$A9,'EFL2'!$A:$D,MATCH("AWAY",'EFL2'!$A$1:$D$1,0),0),"")&amp;IFERROR(VLOOKUP(JT$2&amp;$A9,'EFL2'!$B:$C,MATCH("HOME",'EFL2'!$B$1:$C$1,0),0),"")&amp;IFERROR(VLOOKUP(JT$2&amp;$A9,'UCL2'!$C:$F,MATCH("AWAY",'UCL2'!$C$1:$F$1,0),0),"")&amp;IFERROR(VLOOKUP(JT$2&amp;$A9,'UCL2'!$D:$E,MATCH("HOME",'UCL2'!$D$1:$E$1,0),0),"")&amp;IFERROR(VLOOKUP(JT$2&amp;$A9,'EU2'!$C:$F,MATCH("AWAY",'EU2'!$C$1:$F$1,0),0),"")&amp;IFERROR(VLOOKUP(JT$2&amp;$A9,'EU2'!$D:$E,MATCH("HOME",'EU2'!$D$1:$E$1,0),0),"")&amp;IFERROR(VLOOKUP(JT$2&amp;$A9,'EUC2'!$C:$F,MATCH("AWAY",'EUC2'!$C$1:$F$1,0),0),"")&amp;IFERROR(VLOOKUP(JT$2&amp;$A9,'EUC2'!$D:$E,MATCH("HOME",'EUC2'!$D$1:$E$1,0),0),"")</f>
        <v/>
      </c>
      <c r="JU9" s="25" t="str">
        <f>IFERROR(VLOOKUP(JU$2&amp;$B9,'FPL FIX2'!$N$1:$Q$400,MATCH("HOME",'FPL FIX2'!$N$1:$Q$1,0),0),"")&amp;IFERROR(VLOOKUP(JU$2&amp;$B9,'FPL FIX2'!$O$1:$P$400,MATCH("AWAY",'FPL FIX2'!$O$1:$P$1,0),0),"")&amp;IFERROR(VLOOKUP(JU$2&amp;$A9,'FA2'!$A:$D,MATCH("AWAY",'FA2'!$A$1:$D$1,0),0),"")&amp;IFERROR(VLOOKUP(JU$2&amp;$A9,'FA2'!$B:$C,MATCH("HOME",'FA2'!$B$1:$C$1,0),0),"")&amp;IFERROR(VLOOKUP(JU$2&amp;$A9,'EFL2'!$A:$D,MATCH("AWAY",'EFL2'!$A$1:$D$1,0),0),"")&amp;IFERROR(VLOOKUP(JU$2&amp;$A9,'EFL2'!$B:$C,MATCH("HOME",'EFL2'!$B$1:$C$1,0),0),"")&amp;IFERROR(VLOOKUP(JU$2&amp;$A9,'UCL2'!$C:$F,MATCH("AWAY",'UCL2'!$C$1:$F$1,0),0),"")&amp;IFERROR(VLOOKUP(JU$2&amp;$A9,'UCL2'!$D:$E,MATCH("HOME",'UCL2'!$D$1:$E$1,0),0),"")&amp;IFERROR(VLOOKUP(JU$2&amp;$A9,'EU2'!$C:$F,MATCH("AWAY",'EU2'!$C$1:$F$1,0),0),"")&amp;IFERROR(VLOOKUP(JU$2&amp;$A9,'EU2'!$D:$E,MATCH("HOME",'EU2'!$D$1:$E$1,0),0),"")&amp;IFERROR(VLOOKUP(JU$2&amp;$A9,'EUC2'!$C:$F,MATCH("AWAY",'EUC2'!$C$1:$F$1,0),0),"")&amp;IFERROR(VLOOKUP(JU$2&amp;$A9,'EUC2'!$D:$E,MATCH("HOME",'EUC2'!$D$1:$E$1,0),0),"")</f>
        <v>bou</v>
      </c>
      <c r="JV9" s="25" t="str">
        <f>IFERROR(VLOOKUP(JV$2&amp;$B9,'FPL FIX2'!$N$1:$Q$400,MATCH("HOME",'FPL FIX2'!$N$1:$Q$1,0),0),"")&amp;IFERROR(VLOOKUP(JV$2&amp;$B9,'FPL FIX2'!$O$1:$P$400,MATCH("AWAY",'FPL FIX2'!$O$1:$P$1,0),0),"")&amp;IFERROR(VLOOKUP(JV$2&amp;$A9,'FA2'!$A:$D,MATCH("AWAY",'FA2'!$A$1:$D$1,0),0),"")&amp;IFERROR(VLOOKUP(JV$2&amp;$A9,'FA2'!$B:$C,MATCH("HOME",'FA2'!$B$1:$C$1,0),0),"")&amp;IFERROR(VLOOKUP(JV$2&amp;$A9,'EFL2'!$A:$D,MATCH("AWAY",'EFL2'!$A$1:$D$1,0),0),"")&amp;IFERROR(VLOOKUP(JV$2&amp;$A9,'EFL2'!$B:$C,MATCH("HOME",'EFL2'!$B$1:$C$1,0),0),"")&amp;IFERROR(VLOOKUP(JV$2&amp;$A9,'UCL2'!$C:$F,MATCH("AWAY",'UCL2'!$C$1:$F$1,0),0),"")&amp;IFERROR(VLOOKUP(JV$2&amp;$A9,'UCL2'!$D:$E,MATCH("HOME",'UCL2'!$D$1:$E$1,0),0),"")&amp;IFERROR(VLOOKUP(JV$2&amp;$A9,'EU2'!$C:$F,MATCH("AWAY",'EU2'!$C$1:$F$1,0),0),"")&amp;IFERROR(VLOOKUP(JV$2&amp;$A9,'EU2'!$D:$E,MATCH("HOME",'EU2'!$D$1:$E$1,0),0),"")&amp;IFERROR(VLOOKUP(JV$2&amp;$A9,'EUC2'!$C:$F,MATCH("AWAY",'EUC2'!$C$1:$F$1,0),0),"")&amp;IFERROR(VLOOKUP(JV$2&amp;$A9,'EUC2'!$D:$E,MATCH("HOME",'EUC2'!$D$1:$E$1,0),0),"")</f>
        <v/>
      </c>
      <c r="JW9" s="25" t="str">
        <f>IFERROR(VLOOKUP(JW$2&amp;$B9,'FPL FIX2'!$N$1:$Q$400,MATCH("HOME",'FPL FIX2'!$N$1:$Q$1,0),0),"")&amp;IFERROR(VLOOKUP(JW$2&amp;$B9,'FPL FIX2'!$O$1:$P$400,MATCH("AWAY",'FPL FIX2'!$O$1:$P$1,0),0),"")&amp;IFERROR(VLOOKUP(JW$2&amp;$A9,'FA2'!$A:$D,MATCH("AWAY",'FA2'!$A$1:$D$1,0),0),"")&amp;IFERROR(VLOOKUP(JW$2&amp;$A9,'FA2'!$B:$C,MATCH("HOME",'FA2'!$B$1:$C$1,0),0),"")&amp;IFERROR(VLOOKUP(JW$2&amp;$A9,'EFL2'!$A:$D,MATCH("AWAY",'EFL2'!$A$1:$D$1,0),0),"")&amp;IFERROR(VLOOKUP(JW$2&amp;$A9,'EFL2'!$B:$C,MATCH("HOME",'EFL2'!$B$1:$C$1,0),0),"")&amp;IFERROR(VLOOKUP(JW$2&amp;$A9,'UCL2'!$C:$F,MATCH("AWAY",'UCL2'!$C$1:$F$1,0),0),"")&amp;IFERROR(VLOOKUP(JW$2&amp;$A9,'UCL2'!$D:$E,MATCH("HOME",'UCL2'!$D$1:$E$1,0),0),"")&amp;IFERROR(VLOOKUP(JW$2&amp;$A9,'EU2'!$C:$F,MATCH("AWAY",'EU2'!$C$1:$F$1,0),0),"")&amp;IFERROR(VLOOKUP(JW$2&amp;$A9,'EU2'!$D:$E,MATCH("HOME",'EU2'!$D$1:$E$1,0),0),"")&amp;IFERROR(VLOOKUP(JW$2&amp;$A9,'EUC2'!$C:$F,MATCH("AWAY",'EUC2'!$C$1:$F$1,0),0),"")&amp;IFERROR(VLOOKUP(JW$2&amp;$A9,'EUC2'!$D:$E,MATCH("HOME",'EUC2'!$D$1:$E$1,0),0),"")</f>
        <v/>
      </c>
      <c r="JX9" s="25" t="str">
        <f>IFERROR(VLOOKUP(JX$2&amp;$B9,'FPL FIX2'!$N$1:$Q$400,MATCH("HOME",'FPL FIX2'!$N$1:$Q$1,0),0),"")&amp;IFERROR(VLOOKUP(JX$2&amp;$B9,'FPL FIX2'!$O$1:$P$400,MATCH("AWAY",'FPL FIX2'!$O$1:$P$1,0),0),"")&amp;IFERROR(VLOOKUP(JX$2&amp;$A9,'FA2'!$A:$D,MATCH("AWAY",'FA2'!$A$1:$D$1,0),0),"")&amp;IFERROR(VLOOKUP(JX$2&amp;$A9,'FA2'!$B:$C,MATCH("HOME",'FA2'!$B$1:$C$1,0),0),"")&amp;IFERROR(VLOOKUP(JX$2&amp;$A9,'EFL2'!$A:$D,MATCH("AWAY",'EFL2'!$A$1:$D$1,0),0),"")&amp;IFERROR(VLOOKUP(JX$2&amp;$A9,'EFL2'!$B:$C,MATCH("HOME",'EFL2'!$B$1:$C$1,0),0),"")&amp;IFERROR(VLOOKUP(JX$2&amp;$A9,'UCL2'!$C:$F,MATCH("AWAY",'UCL2'!$C$1:$F$1,0),0),"")&amp;IFERROR(VLOOKUP(JX$2&amp;$A9,'UCL2'!$D:$E,MATCH("HOME",'UCL2'!$D$1:$E$1,0),0),"")&amp;IFERROR(VLOOKUP(JX$2&amp;$A9,'EU2'!$C:$F,MATCH("AWAY",'EU2'!$C$1:$F$1,0),0),"")&amp;IFERROR(VLOOKUP(JX$2&amp;$A9,'EU2'!$D:$E,MATCH("HOME",'EU2'!$D$1:$E$1,0),0),"")&amp;IFERROR(VLOOKUP(JX$2&amp;$A9,'EUC2'!$C:$F,MATCH("AWAY",'EUC2'!$C$1:$F$1,0),0),"")&amp;IFERROR(VLOOKUP(JX$2&amp;$A9,'EUC2'!$D:$E,MATCH("HOME",'EUC2'!$D$1:$E$1,0),0),"")</f>
        <v/>
      </c>
      <c r="JY9" s="25" t="str">
        <f>IFERROR(VLOOKUP(JY$2&amp;$B9,'FPL FIX2'!$N$1:$Q$400,MATCH("HOME",'FPL FIX2'!$N$1:$Q$1,0),0),"")&amp;IFERROR(VLOOKUP(JY$2&amp;$B9,'FPL FIX2'!$O$1:$P$400,MATCH("AWAY",'FPL FIX2'!$O$1:$P$1,0),0),"")&amp;IFERROR(VLOOKUP(JY$2&amp;$A9,'FA2'!$A:$D,MATCH("AWAY",'FA2'!$A$1:$D$1,0),0),"")&amp;IFERROR(VLOOKUP(JY$2&amp;$A9,'FA2'!$B:$C,MATCH("HOME",'FA2'!$B$1:$C$1,0),0),"")&amp;IFERROR(VLOOKUP(JY$2&amp;$A9,'EFL2'!$A:$D,MATCH("AWAY",'EFL2'!$A$1:$D$1,0),0),"")&amp;IFERROR(VLOOKUP(JY$2&amp;$A9,'EFL2'!$B:$C,MATCH("HOME",'EFL2'!$B$1:$C$1,0),0),"")&amp;IFERROR(VLOOKUP(JY$2&amp;$A9,'UCL2'!$C:$F,MATCH("AWAY",'UCL2'!$C$1:$F$1,0),0),"")&amp;IFERROR(VLOOKUP(JY$2&amp;$A9,'UCL2'!$D:$E,MATCH("HOME",'UCL2'!$D$1:$E$1,0),0),"")&amp;IFERROR(VLOOKUP(JY$2&amp;$A9,'EU2'!$C:$F,MATCH("AWAY",'EU2'!$C$1:$F$1,0),0),"")&amp;IFERROR(VLOOKUP(JY$2&amp;$A9,'EU2'!$D:$E,MATCH("HOME",'EU2'!$D$1:$E$1,0),0),"")&amp;IFERROR(VLOOKUP(JY$2&amp;$A9,'EUC2'!$C:$F,MATCH("AWAY",'EUC2'!$C$1:$F$1,0),0),"")&amp;IFERROR(VLOOKUP(JY$2&amp;$A9,'EUC2'!$D:$E,MATCH("HOME",'EUC2'!$D$1:$E$1,0),0),"")</f>
        <v/>
      </c>
      <c r="JZ9" s="25" t="str">
        <f>IFERROR(VLOOKUP(JZ$2&amp;$B9,'FPL FIX2'!$N$1:$Q$400,MATCH("HOME",'FPL FIX2'!$N$1:$Q$1,0),0),"")&amp;IFERROR(VLOOKUP(JZ$2&amp;$B9,'FPL FIX2'!$O$1:$P$400,MATCH("AWAY",'FPL FIX2'!$O$1:$P$1,0),0),"")&amp;IFERROR(VLOOKUP(JZ$2&amp;$A9,'FA2'!$A:$D,MATCH("AWAY",'FA2'!$A$1:$D$1,0),0),"")&amp;IFERROR(VLOOKUP(JZ$2&amp;$A9,'FA2'!$B:$C,MATCH("HOME",'FA2'!$B$1:$C$1,0),0),"")&amp;IFERROR(VLOOKUP(JZ$2&amp;$A9,'EFL2'!$A:$D,MATCH("AWAY",'EFL2'!$A$1:$D$1,0),0),"")&amp;IFERROR(VLOOKUP(JZ$2&amp;$A9,'EFL2'!$B:$C,MATCH("HOME",'EFL2'!$B$1:$C$1,0),0),"")&amp;IFERROR(VLOOKUP(JZ$2&amp;$A9,'UCL2'!$C:$F,MATCH("AWAY",'UCL2'!$C$1:$F$1,0),0),"")&amp;IFERROR(VLOOKUP(JZ$2&amp;$A9,'UCL2'!$D:$E,MATCH("HOME",'UCL2'!$D$1:$E$1,0),0),"")&amp;IFERROR(VLOOKUP(JZ$2&amp;$A9,'EU2'!$C:$F,MATCH("AWAY",'EU2'!$C$1:$F$1,0),0),"")&amp;IFERROR(VLOOKUP(JZ$2&amp;$A9,'EU2'!$D:$E,MATCH("HOME",'EU2'!$D$1:$E$1,0),0),"")&amp;IFERROR(VLOOKUP(JZ$2&amp;$A9,'EUC2'!$C:$F,MATCH("AWAY",'EUC2'!$C$1:$F$1,0),0),"")&amp;IFERROR(VLOOKUP(JZ$2&amp;$A9,'EUC2'!$D:$E,MATCH("HOME",'EUC2'!$D$1:$E$1,0),0),"")</f>
        <v/>
      </c>
      <c r="KA9" s="25" t="str">
        <f>IFERROR(VLOOKUP(KA$2&amp;$B9,'FPL FIX2'!$N$1:$Q$400,MATCH("HOME",'FPL FIX2'!$N$1:$Q$1,0),0),"")&amp;IFERROR(VLOOKUP(KA$2&amp;$B9,'FPL FIX2'!$O$1:$P$400,MATCH("AWAY",'FPL FIX2'!$O$1:$P$1,0),0),"")&amp;IFERROR(VLOOKUP(KA$2&amp;$A9,'FA2'!$A:$D,MATCH("AWAY",'FA2'!$A$1:$D$1,0),0),"")&amp;IFERROR(VLOOKUP(KA$2&amp;$A9,'FA2'!$B:$C,MATCH("HOME",'FA2'!$B$1:$C$1,0),0),"")&amp;IFERROR(VLOOKUP(KA$2&amp;$A9,'EFL2'!$A:$D,MATCH("AWAY",'EFL2'!$A$1:$D$1,0),0),"")&amp;IFERROR(VLOOKUP(KA$2&amp;$A9,'EFL2'!$B:$C,MATCH("HOME",'EFL2'!$B$1:$C$1,0),0),"")&amp;IFERROR(VLOOKUP(KA$2&amp;$A9,'UCL2'!$C:$F,MATCH("AWAY",'UCL2'!$C$1:$F$1,0),0),"")&amp;IFERROR(VLOOKUP(KA$2&amp;$A9,'UCL2'!$D:$E,MATCH("HOME",'UCL2'!$D$1:$E$1,0),0),"")&amp;IFERROR(VLOOKUP(KA$2&amp;$A9,'EU2'!$C:$F,MATCH("AWAY",'EU2'!$C$1:$F$1,0),0),"")&amp;IFERROR(VLOOKUP(KA$2&amp;$A9,'EU2'!$D:$E,MATCH("HOME",'EU2'!$D$1:$E$1,0),0),"")&amp;IFERROR(VLOOKUP(KA$2&amp;$A9,'EUC2'!$C:$F,MATCH("AWAY",'EUC2'!$C$1:$F$1,0),0),"")&amp;IFERROR(VLOOKUP(KA$2&amp;$A9,'EUC2'!$D:$E,MATCH("HOME",'EUC2'!$D$1:$E$1,0),0),"")</f>
        <v/>
      </c>
      <c r="KB9" s="25" t="str">
        <f>IFERROR(VLOOKUP(KB$2&amp;$B9,'FPL FIX2'!$N$1:$Q$400,MATCH("HOME",'FPL FIX2'!$N$1:$Q$1,0),0),"")&amp;IFERROR(VLOOKUP(KB$2&amp;$B9,'FPL FIX2'!$O$1:$P$400,MATCH("AWAY",'FPL FIX2'!$O$1:$P$1,0),0),"")&amp;IFERROR(VLOOKUP(KB$2&amp;$A9,'FA2'!$A:$D,MATCH("AWAY",'FA2'!$A$1:$D$1,0),0),"")&amp;IFERROR(VLOOKUP(KB$2&amp;$A9,'FA2'!$B:$C,MATCH("HOME",'FA2'!$B$1:$C$1,0),0),"")&amp;IFERROR(VLOOKUP(KB$2&amp;$A9,'EFL2'!$A:$D,MATCH("AWAY",'EFL2'!$A$1:$D$1,0),0),"")&amp;IFERROR(VLOOKUP(KB$2&amp;$A9,'EFL2'!$B:$C,MATCH("HOME",'EFL2'!$B$1:$C$1,0),0),"")&amp;IFERROR(VLOOKUP(KB$2&amp;$A9,'UCL2'!$C:$F,MATCH("AWAY",'UCL2'!$C$1:$F$1,0),0),"")&amp;IFERROR(VLOOKUP(KB$2&amp;$A9,'UCL2'!$D:$E,MATCH("HOME",'UCL2'!$D$1:$E$1,0),0),"")&amp;IFERROR(VLOOKUP(KB$2&amp;$A9,'EU2'!$C:$F,MATCH("AWAY",'EU2'!$C$1:$F$1,0),0),"")&amp;IFERROR(VLOOKUP(KB$2&amp;$A9,'EU2'!$D:$E,MATCH("HOME",'EU2'!$D$1:$E$1,0),0),"")&amp;IFERROR(VLOOKUP(KB$2&amp;$A9,'EUC2'!$C:$F,MATCH("AWAY",'EUC2'!$C$1:$F$1,0),0),"")&amp;IFERROR(VLOOKUP(KB$2&amp;$A9,'EUC2'!$D:$E,MATCH("HOME",'EUC2'!$D$1:$E$1,0),0),"")</f>
        <v>NFO</v>
      </c>
      <c r="KC9" s="25" t="str">
        <f>IFERROR(VLOOKUP(KC$2&amp;$B9,'FPL FIX2'!$N$1:$Q$400,MATCH("HOME",'FPL FIX2'!$N$1:$Q$1,0),0),"")&amp;IFERROR(VLOOKUP(KC$2&amp;$B9,'FPL FIX2'!$O$1:$P$400,MATCH("AWAY",'FPL FIX2'!$O$1:$P$1,0),0),"")&amp;IFERROR(VLOOKUP(KC$2&amp;$A9,'FA2'!$A:$D,MATCH("AWAY",'FA2'!$A$1:$D$1,0),0),"")&amp;IFERROR(VLOOKUP(KC$2&amp;$A9,'FA2'!$B:$C,MATCH("HOME",'FA2'!$B$1:$C$1,0),0),"")&amp;IFERROR(VLOOKUP(KC$2&amp;$A9,'EFL2'!$A:$D,MATCH("AWAY",'EFL2'!$A$1:$D$1,0),0),"")&amp;IFERROR(VLOOKUP(KC$2&amp;$A9,'EFL2'!$B:$C,MATCH("HOME",'EFL2'!$B$1:$C$1,0),0),"")&amp;IFERROR(VLOOKUP(KC$2&amp;$A9,'UCL2'!$C:$F,MATCH("AWAY",'UCL2'!$C$1:$F$1,0),0),"")&amp;IFERROR(VLOOKUP(KC$2&amp;$A9,'UCL2'!$D:$E,MATCH("HOME",'UCL2'!$D$1:$E$1,0),0),"")&amp;IFERROR(VLOOKUP(KC$2&amp;$A9,'EU2'!$C:$F,MATCH("AWAY",'EU2'!$C$1:$F$1,0),0),"")&amp;IFERROR(VLOOKUP(KC$2&amp;$A9,'EU2'!$D:$E,MATCH("HOME",'EU2'!$D$1:$E$1,0),0),"")&amp;IFERROR(VLOOKUP(KC$2&amp;$A9,'EUC2'!$C:$F,MATCH("AWAY",'EUC2'!$C$1:$F$1,0),0),"")&amp;IFERROR(VLOOKUP(KC$2&amp;$A9,'EUC2'!$D:$E,MATCH("HOME",'EUC2'!$D$1:$E$1,0),0),"")</f>
        <v/>
      </c>
      <c r="KD9" s="25" t="str">
        <f>IFERROR(VLOOKUP(KD$2&amp;$B9,'FPL FIX2'!$N$1:$Q$400,MATCH("HOME",'FPL FIX2'!$N$1:$Q$1,0),0),"")&amp;IFERROR(VLOOKUP(KD$2&amp;$B9,'FPL FIX2'!$O$1:$P$400,MATCH("AWAY",'FPL FIX2'!$O$1:$P$1,0),0),"")&amp;IFERROR(VLOOKUP(KD$2&amp;$A9,'FA2'!$A:$D,MATCH("AWAY",'FA2'!$A$1:$D$1,0),0),"")&amp;IFERROR(VLOOKUP(KD$2&amp;$A9,'FA2'!$B:$C,MATCH("HOME",'FA2'!$B$1:$C$1,0),0),"")&amp;IFERROR(VLOOKUP(KD$2&amp;$A9,'EFL2'!$A:$D,MATCH("AWAY",'EFL2'!$A$1:$D$1,0),0),"")&amp;IFERROR(VLOOKUP(KD$2&amp;$A9,'EFL2'!$B:$C,MATCH("HOME",'EFL2'!$B$1:$C$1,0),0),"")&amp;IFERROR(VLOOKUP(KD$2&amp;$A9,'UCL2'!$C:$F,MATCH("AWAY",'UCL2'!$C$1:$F$1,0),0),"")&amp;IFERROR(VLOOKUP(KD$2&amp;$A9,'UCL2'!$D:$E,MATCH("HOME",'UCL2'!$D$1:$E$1,0),0),"")&amp;IFERROR(VLOOKUP(KD$2&amp;$A9,'EU2'!$C:$F,MATCH("AWAY",'EU2'!$C$1:$F$1,0),0),"")&amp;IFERROR(VLOOKUP(KD$2&amp;$A9,'EU2'!$D:$E,MATCH("HOME",'EU2'!$D$1:$E$1,0),0),"")&amp;IFERROR(VLOOKUP(KD$2&amp;$A9,'EUC2'!$C:$F,MATCH("AWAY",'EUC2'!$C$1:$F$1,0),0),"")&amp;IFERROR(VLOOKUP(KD$2&amp;$A9,'EUC2'!$D:$E,MATCH("HOME",'EUC2'!$D$1:$E$1,0),0),"")</f>
        <v/>
      </c>
      <c r="KE9" s="25" t="str">
        <f>IFERROR(VLOOKUP(KE$2&amp;$B9,'FPL FIX2'!$N$1:$Q$400,MATCH("HOME",'FPL FIX2'!$N$1:$Q$1,0),0),"")&amp;IFERROR(VLOOKUP(KE$2&amp;$B9,'FPL FIX2'!$O$1:$P$400,MATCH("AWAY",'FPL FIX2'!$O$1:$P$1,0),0),"")&amp;IFERROR(VLOOKUP(KE$2&amp;$A9,'FA2'!$A:$D,MATCH("AWAY",'FA2'!$A$1:$D$1,0),0),"")&amp;IFERROR(VLOOKUP(KE$2&amp;$A9,'FA2'!$B:$C,MATCH("HOME",'FA2'!$B$1:$C$1,0),0),"")&amp;IFERROR(VLOOKUP(KE$2&amp;$A9,'EFL2'!$A:$D,MATCH("AWAY",'EFL2'!$A$1:$D$1,0),0),"")&amp;IFERROR(VLOOKUP(KE$2&amp;$A9,'EFL2'!$B:$C,MATCH("HOME",'EFL2'!$B$1:$C$1,0),0),"")&amp;IFERROR(VLOOKUP(KE$2&amp;$A9,'UCL2'!$C:$F,MATCH("AWAY",'UCL2'!$C$1:$F$1,0),0),"")&amp;IFERROR(VLOOKUP(KE$2&amp;$A9,'UCL2'!$D:$E,MATCH("HOME",'UCL2'!$D$1:$E$1,0),0),"")&amp;IFERROR(VLOOKUP(KE$2&amp;$A9,'EU2'!$C:$F,MATCH("AWAY",'EU2'!$C$1:$F$1,0),0),"")&amp;IFERROR(VLOOKUP(KE$2&amp;$A9,'EU2'!$D:$E,MATCH("HOME",'EU2'!$D$1:$E$1,0),0),"")&amp;IFERROR(VLOOKUP(KE$2&amp;$A9,'EUC2'!$C:$F,MATCH("AWAY",'EUC2'!$C$1:$F$1,0),0),"")&amp;IFERROR(VLOOKUP(KE$2&amp;$A9,'EUC2'!$D:$E,MATCH("HOME",'EUC2'!$D$1:$E$1,0),0),"")</f>
        <v/>
      </c>
      <c r="KF9" s="25" t="str">
        <f>IFERROR(VLOOKUP(KF$2&amp;$B9,'FPL FIX2'!$N$1:$Q$400,MATCH("HOME",'FPL FIX2'!$N$1:$Q$1,0),0),"")&amp;IFERROR(VLOOKUP(KF$2&amp;$B9,'FPL FIX2'!$O$1:$P$400,MATCH("AWAY",'FPL FIX2'!$O$1:$P$1,0),0),"")&amp;IFERROR(VLOOKUP(KF$2&amp;$A9,'FA2'!$A:$D,MATCH("AWAY",'FA2'!$A$1:$D$1,0),0),"")&amp;IFERROR(VLOOKUP(KF$2&amp;$A9,'FA2'!$B:$C,MATCH("HOME",'FA2'!$B$1:$C$1,0),0),"")&amp;IFERROR(VLOOKUP(KF$2&amp;$A9,'EFL2'!$A:$D,MATCH("AWAY",'EFL2'!$A$1:$D$1,0),0),"")&amp;IFERROR(VLOOKUP(KF$2&amp;$A9,'EFL2'!$B:$C,MATCH("HOME",'EFL2'!$B$1:$C$1,0),0),"")&amp;IFERROR(VLOOKUP(KF$2&amp;$A9,'UCL2'!$C:$F,MATCH("AWAY",'UCL2'!$C$1:$F$1,0),0),"")&amp;IFERROR(VLOOKUP(KF$2&amp;$A9,'UCL2'!$D:$E,MATCH("HOME",'UCL2'!$D$1:$E$1,0),0),"")&amp;IFERROR(VLOOKUP(KF$2&amp;$A9,'EU2'!$C:$F,MATCH("AWAY",'EU2'!$C$1:$F$1,0),0),"")&amp;IFERROR(VLOOKUP(KF$2&amp;$A9,'EU2'!$D:$E,MATCH("HOME",'EU2'!$D$1:$E$1,0),0),"")&amp;IFERROR(VLOOKUP(KF$2&amp;$A9,'EUC2'!$C:$F,MATCH("AWAY",'EUC2'!$C$1:$F$1,0),0),"")&amp;IFERROR(VLOOKUP(KF$2&amp;$A9,'EUC2'!$D:$E,MATCH("HOME",'EUC2'!$D$1:$E$1,0),0),"")</f>
        <v/>
      </c>
      <c r="KG9" s="25" t="str">
        <f>IFERROR(VLOOKUP(KG$2&amp;$B9,'FPL FIX2'!$N$1:$Q$400,MATCH("HOME",'FPL FIX2'!$N$1:$Q$1,0),0),"")&amp;IFERROR(VLOOKUP(KG$2&amp;$B9,'FPL FIX2'!$O$1:$P$400,MATCH("AWAY",'FPL FIX2'!$O$1:$P$1,0),0),"")&amp;IFERROR(VLOOKUP(KG$2&amp;$A9,'FA2'!$A:$D,MATCH("AWAY",'FA2'!$A$1:$D$1,0),0),"")&amp;IFERROR(VLOOKUP(KG$2&amp;$A9,'FA2'!$B:$C,MATCH("HOME",'FA2'!$B$1:$C$1,0),0),"")&amp;IFERROR(VLOOKUP(KG$2&amp;$A9,'EFL2'!$A:$D,MATCH("AWAY",'EFL2'!$A$1:$D$1,0),0),"")&amp;IFERROR(VLOOKUP(KG$2&amp;$A9,'EFL2'!$B:$C,MATCH("HOME",'EFL2'!$B$1:$C$1,0),0),"")&amp;IFERROR(VLOOKUP(KG$2&amp;$A9,'UCL2'!$C:$F,MATCH("AWAY",'UCL2'!$C$1:$F$1,0),0),"")&amp;IFERROR(VLOOKUP(KG$2&amp;$A9,'UCL2'!$D:$E,MATCH("HOME",'UCL2'!$D$1:$E$1,0),0),"")&amp;IFERROR(VLOOKUP(KG$2&amp;$A9,'EU2'!$C:$F,MATCH("AWAY",'EU2'!$C$1:$F$1,0),0),"")&amp;IFERROR(VLOOKUP(KG$2&amp;$A9,'EU2'!$D:$E,MATCH("HOME",'EU2'!$D$1:$E$1,0),0),"")&amp;IFERROR(VLOOKUP(KG$2&amp;$A9,'EUC2'!$C:$F,MATCH("AWAY",'EUC2'!$C$1:$F$1,0),0),"")&amp;IFERROR(VLOOKUP(KG$2&amp;$A9,'EUC2'!$D:$E,MATCH("HOME",'EUC2'!$D$1:$E$1,0),0),"")</f>
        <v/>
      </c>
      <c r="KH9" s="25" t="str">
        <f>IFERROR(VLOOKUP(KH$2&amp;$B9,'FPL FIX2'!$N$1:$Q$400,MATCH("HOME",'FPL FIX2'!$N$1:$Q$1,0),0),"")&amp;IFERROR(VLOOKUP(KH$2&amp;$B9,'FPL FIX2'!$O$1:$P$400,MATCH("AWAY",'FPL FIX2'!$O$1:$P$1,0),0),"")&amp;IFERROR(VLOOKUP(KH$2&amp;$A9,'FA2'!$A:$D,MATCH("AWAY",'FA2'!$A$1:$D$1,0),0),"")&amp;IFERROR(VLOOKUP(KH$2&amp;$A9,'FA2'!$B:$C,MATCH("HOME",'FA2'!$B$1:$C$1,0),0),"")&amp;IFERROR(VLOOKUP(KH$2&amp;$A9,'EFL2'!$A:$D,MATCH("AWAY",'EFL2'!$A$1:$D$1,0),0),"")&amp;IFERROR(VLOOKUP(KH$2&amp;$A9,'EFL2'!$B:$C,MATCH("HOME",'EFL2'!$B$1:$C$1,0),0),"")&amp;IFERROR(VLOOKUP(KH$2&amp;$A9,'UCL2'!$C:$F,MATCH("AWAY",'UCL2'!$C$1:$F$1,0),0),"")&amp;IFERROR(VLOOKUP(KH$2&amp;$A9,'UCL2'!$D:$E,MATCH("HOME",'UCL2'!$D$1:$E$1,0),0),"")&amp;IFERROR(VLOOKUP(KH$2&amp;$A9,'EU2'!$C:$F,MATCH("AWAY",'EU2'!$C$1:$F$1,0),0),"")&amp;IFERROR(VLOOKUP(KH$2&amp;$A9,'EU2'!$D:$E,MATCH("HOME",'EU2'!$D$1:$E$1,0),0),"")&amp;IFERROR(VLOOKUP(KH$2&amp;$A9,'EUC2'!$C:$F,MATCH("AWAY",'EUC2'!$C$1:$F$1,0),0),"")&amp;IFERROR(VLOOKUP(KH$2&amp;$A9,'EUC2'!$D:$E,MATCH("HOME",'EUC2'!$D$1:$E$1,0),0),"")</f>
        <v/>
      </c>
      <c r="KI9" s="25" t="str">
        <f>IFERROR(VLOOKUP(KI$2&amp;$B9,'FPL FIX2'!$N$1:$Q$400,MATCH("HOME",'FPL FIX2'!$N$1:$Q$1,0),0),"")&amp;IFERROR(VLOOKUP(KI$2&amp;$B9,'FPL FIX2'!$O$1:$P$400,MATCH("AWAY",'FPL FIX2'!$O$1:$P$1,0),0),"")&amp;IFERROR(VLOOKUP(KI$2&amp;$A9,'FA2'!$A:$D,MATCH("AWAY",'FA2'!$A$1:$D$1,0),0),"")&amp;IFERROR(VLOOKUP(KI$2&amp;$A9,'FA2'!$B:$C,MATCH("HOME",'FA2'!$B$1:$C$1,0),0),"")&amp;IFERROR(VLOOKUP(KI$2&amp;$A9,'EFL2'!$A:$D,MATCH("AWAY",'EFL2'!$A$1:$D$1,0),0),"")&amp;IFERROR(VLOOKUP(KI$2&amp;$A9,'EFL2'!$B:$C,MATCH("HOME",'EFL2'!$B$1:$C$1,0),0),"")&amp;IFERROR(VLOOKUP(KI$2&amp;$A9,'UCL2'!$C:$F,MATCH("AWAY",'UCL2'!$C$1:$F$1,0),0),"")&amp;IFERROR(VLOOKUP(KI$2&amp;$A9,'UCL2'!$D:$E,MATCH("HOME",'UCL2'!$D$1:$E$1,0),0),"")&amp;IFERROR(VLOOKUP(KI$2&amp;$A9,'EU2'!$C:$F,MATCH("AWAY",'EU2'!$C$1:$F$1,0),0),"")&amp;IFERROR(VLOOKUP(KI$2&amp;$A9,'EU2'!$D:$E,MATCH("HOME",'EU2'!$D$1:$E$1,0),0),"")&amp;IFERROR(VLOOKUP(KI$2&amp;$A9,'EUC2'!$C:$F,MATCH("AWAY",'EUC2'!$C$1:$F$1,0),0),"")&amp;IFERROR(VLOOKUP(KI$2&amp;$A9,'EUC2'!$D:$E,MATCH("HOME",'EUC2'!$D$1:$E$1,0),0),"")</f>
        <v/>
      </c>
      <c r="KJ9" s="25" t="str">
        <f>IFERROR(VLOOKUP(KJ$2&amp;$B9,'FPL FIX2'!$N$1:$Q$400,MATCH("HOME",'FPL FIX2'!$N$1:$Q$1,0),0),"")&amp;IFERROR(VLOOKUP(KJ$2&amp;$B9,'FPL FIX2'!$O$1:$P$400,MATCH("AWAY",'FPL FIX2'!$O$1:$P$1,0),0),"")&amp;IFERROR(VLOOKUP(KJ$2&amp;$A9,'FA2'!$A:$D,MATCH("AWAY",'FA2'!$A$1:$D$1,0),0),"")&amp;IFERROR(VLOOKUP(KJ$2&amp;$A9,'FA2'!$B:$C,MATCH("HOME",'FA2'!$B$1:$C$1,0),0),"")&amp;IFERROR(VLOOKUP(KJ$2&amp;$A9,'EFL2'!$A:$D,MATCH("AWAY",'EFL2'!$A$1:$D$1,0),0),"")&amp;IFERROR(VLOOKUP(KJ$2&amp;$A9,'EFL2'!$B:$C,MATCH("HOME",'EFL2'!$B$1:$C$1,0),0),"")&amp;IFERROR(VLOOKUP(KJ$2&amp;$A9,'UCL2'!$C:$F,MATCH("AWAY",'UCL2'!$C$1:$F$1,0),0),"")&amp;IFERROR(VLOOKUP(KJ$2&amp;$A9,'UCL2'!$D:$E,MATCH("HOME",'UCL2'!$D$1:$E$1,0),0),"")&amp;IFERROR(VLOOKUP(KJ$2&amp;$A9,'EU2'!$C:$F,MATCH("AWAY",'EU2'!$C$1:$F$1,0),0),"")&amp;IFERROR(VLOOKUP(KJ$2&amp;$A9,'EU2'!$D:$E,MATCH("HOME",'EU2'!$D$1:$E$1,0),0),"")&amp;IFERROR(VLOOKUP(KJ$2&amp;$A9,'EUC2'!$C:$F,MATCH("AWAY",'EUC2'!$C$1:$F$1,0),0),"")&amp;IFERROR(VLOOKUP(KJ$2&amp;$A9,'EUC2'!$D:$E,MATCH("HOME",'EUC2'!$D$1:$E$1,0),0),"")</f>
        <v>mci</v>
      </c>
      <c r="KK9" s="25" t="str">
        <f>IFERROR(VLOOKUP(KK$2&amp;$B9,'FPL FIX2'!$N$1:$Q$400,MATCH("HOME",'FPL FIX2'!$N$1:$Q$1,0),0),"")&amp;IFERROR(VLOOKUP(KK$2&amp;$B9,'FPL FIX2'!$O$1:$P$400,MATCH("AWAY",'FPL FIX2'!$O$1:$P$1,0),0),"")&amp;IFERROR(VLOOKUP(KK$2&amp;$A9,'FA2'!$A:$D,MATCH("AWAY",'FA2'!$A$1:$D$1,0),0),"")&amp;IFERROR(VLOOKUP(KK$2&amp;$A9,'FA2'!$B:$C,MATCH("HOME",'FA2'!$B$1:$C$1,0),0),"")&amp;IFERROR(VLOOKUP(KK$2&amp;$A9,'EFL2'!$A:$D,MATCH("AWAY",'EFL2'!$A$1:$D$1,0),0),"")&amp;IFERROR(VLOOKUP(KK$2&amp;$A9,'EFL2'!$B:$C,MATCH("HOME",'EFL2'!$B$1:$C$1,0),0),"")&amp;IFERROR(VLOOKUP(KK$2&amp;$A9,'UCL2'!$C:$F,MATCH("AWAY",'UCL2'!$C$1:$F$1,0),0),"")&amp;IFERROR(VLOOKUP(KK$2&amp;$A9,'UCL2'!$D:$E,MATCH("HOME",'UCL2'!$D$1:$E$1,0),0),"")&amp;IFERROR(VLOOKUP(KK$2&amp;$A9,'EU2'!$C:$F,MATCH("AWAY",'EU2'!$C$1:$F$1,0),0),"")&amp;IFERROR(VLOOKUP(KK$2&amp;$A9,'EU2'!$D:$E,MATCH("HOME",'EU2'!$D$1:$E$1,0),0),"")&amp;IFERROR(VLOOKUP(KK$2&amp;$A9,'EUC2'!$C:$F,MATCH("AWAY",'EUC2'!$C$1:$F$1,0),0),"")&amp;IFERROR(VLOOKUP(KK$2&amp;$A9,'EUC2'!$D:$E,MATCH("HOME",'EUC2'!$D$1:$E$1,0),0),"")</f>
        <v/>
      </c>
      <c r="KL9" s="25" t="str">
        <f>IFERROR(VLOOKUP(KL$2&amp;$B9,'FPL FIX2'!$N$1:$Q$400,MATCH("HOME",'FPL FIX2'!$N$1:$Q$1,0),0),"")&amp;IFERROR(VLOOKUP(KL$2&amp;$B9,'FPL FIX2'!$O$1:$P$400,MATCH("AWAY",'FPL FIX2'!$O$1:$P$1,0),0),"")&amp;IFERROR(VLOOKUP(KL$2&amp;$A9,'FA2'!$A:$D,MATCH("AWAY",'FA2'!$A$1:$D$1,0),0),"")&amp;IFERROR(VLOOKUP(KL$2&amp;$A9,'FA2'!$B:$C,MATCH("HOME",'FA2'!$B$1:$C$1,0),0),"")&amp;IFERROR(VLOOKUP(KL$2&amp;$A9,'EFL2'!$A:$D,MATCH("AWAY",'EFL2'!$A$1:$D$1,0),0),"")&amp;IFERROR(VLOOKUP(KL$2&amp;$A9,'EFL2'!$B:$C,MATCH("HOME",'EFL2'!$B$1:$C$1,0),0),"")&amp;IFERROR(VLOOKUP(KL$2&amp;$A9,'UCL2'!$C:$F,MATCH("AWAY",'UCL2'!$C$1:$F$1,0),0),"")&amp;IFERROR(VLOOKUP(KL$2&amp;$A9,'UCL2'!$D:$E,MATCH("HOME",'UCL2'!$D$1:$E$1,0),0),"")&amp;IFERROR(VLOOKUP(KL$2&amp;$A9,'EU2'!$C:$F,MATCH("AWAY",'EU2'!$C$1:$F$1,0),0),"")&amp;IFERROR(VLOOKUP(KL$2&amp;$A9,'EU2'!$D:$E,MATCH("HOME",'EU2'!$D$1:$E$1,0),0),"")&amp;IFERROR(VLOOKUP(KL$2&amp;$A9,'EUC2'!$C:$F,MATCH("AWAY",'EUC2'!$C$1:$F$1,0),0),"")&amp;IFERROR(VLOOKUP(KL$2&amp;$A9,'EUC2'!$D:$E,MATCH("HOME",'EUC2'!$D$1:$E$1,0),0),"")</f>
        <v/>
      </c>
      <c r="KM9" s="25" t="str">
        <f>IFERROR(VLOOKUP(KM$2&amp;$B9,'FPL FIX2'!$N$1:$Q$400,MATCH("HOME",'FPL FIX2'!$N$1:$Q$1,0),0),"")&amp;IFERROR(VLOOKUP(KM$2&amp;$B9,'FPL FIX2'!$O$1:$P$400,MATCH("AWAY",'FPL FIX2'!$O$1:$P$1,0),0),"")&amp;IFERROR(VLOOKUP(KM$2&amp;$A9,'FA2'!$A:$D,MATCH("AWAY",'FA2'!$A$1:$D$1,0),0),"")&amp;IFERROR(VLOOKUP(KM$2&amp;$A9,'FA2'!$B:$C,MATCH("HOME",'FA2'!$B$1:$C$1,0),0),"")&amp;IFERROR(VLOOKUP(KM$2&amp;$A9,'EFL2'!$A:$D,MATCH("AWAY",'EFL2'!$A$1:$D$1,0),0),"")&amp;IFERROR(VLOOKUP(KM$2&amp;$A9,'EFL2'!$B:$C,MATCH("HOME",'EFL2'!$B$1:$C$1,0),0),"")&amp;IFERROR(VLOOKUP(KM$2&amp;$A9,'UCL2'!$C:$F,MATCH("AWAY",'UCL2'!$C$1:$F$1,0),0),"")&amp;IFERROR(VLOOKUP(KM$2&amp;$A9,'UCL2'!$D:$E,MATCH("HOME",'UCL2'!$D$1:$E$1,0),0),"")&amp;IFERROR(VLOOKUP(KM$2&amp;$A9,'EU2'!$C:$F,MATCH("AWAY",'EU2'!$C$1:$F$1,0),0),"")&amp;IFERROR(VLOOKUP(KM$2&amp;$A9,'EU2'!$D:$E,MATCH("HOME",'EU2'!$D$1:$E$1,0),0),"")&amp;IFERROR(VLOOKUP(KM$2&amp;$A9,'EUC2'!$C:$F,MATCH("AWAY",'EUC2'!$C$1:$F$1,0),0),"")&amp;IFERROR(VLOOKUP(KM$2&amp;$A9,'EUC2'!$D:$E,MATCH("HOME",'EUC2'!$D$1:$E$1,0),0),"")</f>
        <v/>
      </c>
      <c r="KN9" s="25" t="str">
        <f>IFERROR(VLOOKUP(KN$2&amp;$B9,'FPL FIX2'!$N$1:$Q$400,MATCH("HOME",'FPL FIX2'!$N$1:$Q$1,0),0),"")&amp;IFERROR(VLOOKUP(KN$2&amp;$B9,'FPL FIX2'!$O$1:$P$400,MATCH("AWAY",'FPL FIX2'!$O$1:$P$1,0),0),"")&amp;IFERROR(VLOOKUP(KN$2&amp;$A9,'FA2'!$A:$D,MATCH("AWAY",'FA2'!$A$1:$D$1,0),0),"")&amp;IFERROR(VLOOKUP(KN$2&amp;$A9,'FA2'!$B:$C,MATCH("HOME",'FA2'!$B$1:$C$1,0),0),"")&amp;IFERROR(VLOOKUP(KN$2&amp;$A9,'EFL2'!$A:$D,MATCH("AWAY",'EFL2'!$A$1:$D$1,0),0),"")&amp;IFERROR(VLOOKUP(KN$2&amp;$A9,'EFL2'!$B:$C,MATCH("HOME",'EFL2'!$B$1:$C$1,0),0),"")&amp;IFERROR(VLOOKUP(KN$2&amp;$A9,'UCL2'!$C:$F,MATCH("AWAY",'UCL2'!$C$1:$F$1,0),0),"")&amp;IFERROR(VLOOKUP(KN$2&amp;$A9,'UCL2'!$D:$E,MATCH("HOME",'UCL2'!$D$1:$E$1,0),0),"")&amp;IFERROR(VLOOKUP(KN$2&amp;$A9,'EU2'!$C:$F,MATCH("AWAY",'EU2'!$C$1:$F$1,0),0),"")&amp;IFERROR(VLOOKUP(KN$2&amp;$A9,'EU2'!$D:$E,MATCH("HOME",'EU2'!$D$1:$E$1,0),0),"")&amp;IFERROR(VLOOKUP(KN$2&amp;$A9,'EUC2'!$C:$F,MATCH("AWAY",'EUC2'!$C$1:$F$1,0),0),"")&amp;IFERROR(VLOOKUP(KN$2&amp;$A9,'EUC2'!$D:$E,MATCH("HOME",'EUC2'!$D$1:$E$1,0),0),"")</f>
        <v>mun</v>
      </c>
      <c r="KO9" s="25" t="str">
        <f>IFERROR(VLOOKUP(KO$2&amp;$B9,'FPL FIX2'!$N$1:$Q$400,MATCH("HOME",'FPL FIX2'!$N$1:$Q$1,0),0),"")&amp;IFERROR(VLOOKUP(KO$2&amp;$B9,'FPL FIX2'!$O$1:$P$400,MATCH("AWAY",'FPL FIX2'!$O$1:$P$1,0),0),"")&amp;IFERROR(VLOOKUP(KO$2&amp;$A9,'FA2'!$A:$D,MATCH("AWAY",'FA2'!$A$1:$D$1,0),0),"")&amp;IFERROR(VLOOKUP(KO$2&amp;$A9,'FA2'!$B:$C,MATCH("HOME",'FA2'!$B$1:$C$1,0),0),"")&amp;IFERROR(VLOOKUP(KO$2&amp;$A9,'EFL2'!$A:$D,MATCH("AWAY",'EFL2'!$A$1:$D$1,0),0),"")&amp;IFERROR(VLOOKUP(KO$2&amp;$A9,'EFL2'!$B:$C,MATCH("HOME",'EFL2'!$B$1:$C$1,0),0),"")&amp;IFERROR(VLOOKUP(KO$2&amp;$A9,'UCL2'!$C:$F,MATCH("AWAY",'UCL2'!$C$1:$F$1,0),0),"")&amp;IFERROR(VLOOKUP(KO$2&amp;$A9,'UCL2'!$D:$E,MATCH("HOME",'UCL2'!$D$1:$E$1,0),0),"")&amp;IFERROR(VLOOKUP(KO$2&amp;$A9,'EU2'!$C:$F,MATCH("AWAY",'EU2'!$C$1:$F$1,0),0),"")&amp;IFERROR(VLOOKUP(KO$2&amp;$A9,'EU2'!$D:$E,MATCH("HOME",'EU2'!$D$1:$E$1,0),0),"")&amp;IFERROR(VLOOKUP(KO$2&amp;$A9,'EUC2'!$C:$F,MATCH("AWAY",'EUC2'!$C$1:$F$1,0),0),"")&amp;IFERROR(VLOOKUP(KO$2&amp;$A9,'EUC2'!$D:$E,MATCH("HOME",'EUC2'!$D$1:$E$1,0),0),"")</f>
        <v/>
      </c>
      <c r="KP9" s="25" t="str">
        <f>IFERROR(VLOOKUP(KP$2&amp;$B9,'FPL FIX2'!$N$1:$Q$400,MATCH("HOME",'FPL FIX2'!$N$1:$Q$1,0),0),"")&amp;IFERROR(VLOOKUP(KP$2&amp;$B9,'FPL FIX2'!$O$1:$P$400,MATCH("AWAY",'FPL FIX2'!$O$1:$P$1,0),0),"")&amp;IFERROR(VLOOKUP(KP$2&amp;$A9,'FA2'!$A:$D,MATCH("AWAY",'FA2'!$A$1:$D$1,0),0),"")&amp;IFERROR(VLOOKUP(KP$2&amp;$A9,'FA2'!$B:$C,MATCH("HOME",'FA2'!$B$1:$C$1,0),0),"")&amp;IFERROR(VLOOKUP(KP$2&amp;$A9,'EFL2'!$A:$D,MATCH("AWAY",'EFL2'!$A$1:$D$1,0),0),"")&amp;IFERROR(VLOOKUP(KP$2&amp;$A9,'EFL2'!$B:$C,MATCH("HOME",'EFL2'!$B$1:$C$1,0),0),"")&amp;IFERROR(VLOOKUP(KP$2&amp;$A9,'UCL2'!$C:$F,MATCH("AWAY",'UCL2'!$C$1:$F$1,0),0),"")&amp;IFERROR(VLOOKUP(KP$2&amp;$A9,'UCL2'!$D:$E,MATCH("HOME",'UCL2'!$D$1:$E$1,0),0),"")&amp;IFERROR(VLOOKUP(KP$2&amp;$A9,'EU2'!$C:$F,MATCH("AWAY",'EU2'!$C$1:$F$1,0),0),"")&amp;IFERROR(VLOOKUP(KP$2&amp;$A9,'EU2'!$D:$E,MATCH("HOME",'EU2'!$D$1:$E$1,0),0),"")&amp;IFERROR(VLOOKUP(KP$2&amp;$A9,'EUC2'!$C:$F,MATCH("AWAY",'EUC2'!$C$1:$F$1,0),0),"")&amp;IFERROR(VLOOKUP(KP$2&amp;$A9,'EUC2'!$D:$E,MATCH("HOME",'EUC2'!$D$1:$E$1,0),0),"")</f>
        <v/>
      </c>
      <c r="KQ9" s="25" t="str">
        <f>IFERROR(VLOOKUP(KQ$2&amp;$B9,'FPL FIX2'!$N$1:$Q$400,MATCH("HOME",'FPL FIX2'!$N$1:$Q$1,0),0),"")&amp;IFERROR(VLOOKUP(KQ$2&amp;$B9,'FPL FIX2'!$O$1:$P$400,MATCH("AWAY",'FPL FIX2'!$O$1:$P$1,0),0),"")&amp;IFERROR(VLOOKUP(KQ$2&amp;$A9,'FA2'!$A:$D,MATCH("AWAY",'FA2'!$A$1:$D$1,0),0),"")&amp;IFERROR(VLOOKUP(KQ$2&amp;$A9,'FA2'!$B:$C,MATCH("HOME",'FA2'!$B$1:$C$1,0),0),"")&amp;IFERROR(VLOOKUP(KQ$2&amp;$A9,'EFL2'!$A:$D,MATCH("AWAY",'EFL2'!$A$1:$D$1,0),0),"")&amp;IFERROR(VLOOKUP(KQ$2&amp;$A9,'EFL2'!$B:$C,MATCH("HOME",'EFL2'!$B$1:$C$1,0),0),"")&amp;IFERROR(VLOOKUP(KQ$2&amp;$A9,'UCL2'!$C:$F,MATCH("AWAY",'UCL2'!$C$1:$F$1,0),0),"")&amp;IFERROR(VLOOKUP(KQ$2&amp;$A9,'UCL2'!$D:$E,MATCH("HOME",'UCL2'!$D$1:$E$1,0),0),"")&amp;IFERROR(VLOOKUP(KQ$2&amp;$A9,'EU2'!$C:$F,MATCH("AWAY",'EU2'!$C$1:$F$1,0),0),"")&amp;IFERROR(VLOOKUP(KQ$2&amp;$A9,'EU2'!$D:$E,MATCH("HOME",'EU2'!$D$1:$E$1,0),0),"")&amp;IFERROR(VLOOKUP(KQ$2&amp;$A9,'EUC2'!$C:$F,MATCH("AWAY",'EUC2'!$C$1:$F$1,0),0),"")&amp;IFERROR(VLOOKUP(KQ$2&amp;$A9,'EUC2'!$D:$E,MATCH("HOME",'EUC2'!$D$1:$E$1,0),0),"")</f>
        <v>NEW</v>
      </c>
      <c r="KR9" s="25" t="str">
        <f>IFERROR(VLOOKUP(KR$2&amp;$B9,'FPL FIX2'!$N$1:$Q$400,MATCH("HOME",'FPL FIX2'!$N$1:$Q$1,0),0),"")&amp;IFERROR(VLOOKUP(KR$2&amp;$B9,'FPL FIX2'!$O$1:$P$400,MATCH("AWAY",'FPL FIX2'!$O$1:$P$1,0),0),"")&amp;IFERROR(VLOOKUP(KR$2&amp;$A9,'FA2'!$A:$D,MATCH("AWAY",'FA2'!$A$1:$D$1,0),0),"")&amp;IFERROR(VLOOKUP(KR$2&amp;$A9,'FA2'!$B:$C,MATCH("HOME",'FA2'!$B$1:$C$1,0),0),"")&amp;IFERROR(VLOOKUP(KR$2&amp;$A9,'EFL2'!$A:$D,MATCH("AWAY",'EFL2'!$A$1:$D$1,0),0),"")&amp;IFERROR(VLOOKUP(KR$2&amp;$A9,'EFL2'!$B:$C,MATCH("HOME",'EFL2'!$B$1:$C$1,0),0),"")&amp;IFERROR(VLOOKUP(KR$2&amp;$A9,'UCL2'!$C:$F,MATCH("AWAY",'UCL2'!$C$1:$F$1,0),0),"")&amp;IFERROR(VLOOKUP(KR$2&amp;$A9,'UCL2'!$D:$E,MATCH("HOME",'UCL2'!$D$1:$E$1,0),0),"")&amp;IFERROR(VLOOKUP(KR$2&amp;$A9,'EU2'!$C:$F,MATCH("AWAY",'EU2'!$C$1:$F$1,0),0),"")&amp;IFERROR(VLOOKUP(KR$2&amp;$A9,'EU2'!$D:$E,MATCH("HOME",'EU2'!$D$1:$E$1,0),0),"")&amp;IFERROR(VLOOKUP(KR$2&amp;$A9,'EUC2'!$C:$F,MATCH("AWAY",'EUC2'!$C$1:$F$1,0),0),"")&amp;IFERROR(VLOOKUP(KR$2&amp;$A9,'EUC2'!$D:$E,MATCH("HOME",'EUC2'!$D$1:$E$1,0),0),"")</f>
        <v/>
      </c>
      <c r="KS9" s="25" t="str">
        <f>IFERROR(VLOOKUP(KS$2&amp;$B9,'FPL FIX2'!$N$1:$Q$400,MATCH("HOME",'FPL FIX2'!$N$1:$Q$1,0),0),"")&amp;IFERROR(VLOOKUP(KS$2&amp;$B9,'FPL FIX2'!$O$1:$P$400,MATCH("AWAY",'FPL FIX2'!$O$1:$P$1,0),0),"")&amp;IFERROR(VLOOKUP(KS$2&amp;$A9,'FA2'!$A:$D,MATCH("AWAY",'FA2'!$A$1:$D$1,0),0),"")&amp;IFERROR(VLOOKUP(KS$2&amp;$A9,'FA2'!$B:$C,MATCH("HOME",'FA2'!$B$1:$C$1,0),0),"")&amp;IFERROR(VLOOKUP(KS$2&amp;$A9,'EFL2'!$A:$D,MATCH("AWAY",'EFL2'!$A$1:$D$1,0),0),"")&amp;IFERROR(VLOOKUP(KS$2&amp;$A9,'EFL2'!$B:$C,MATCH("HOME",'EFL2'!$B$1:$C$1,0),0),"")&amp;IFERROR(VLOOKUP(KS$2&amp;$A9,'UCL2'!$C:$F,MATCH("AWAY",'UCL2'!$C$1:$F$1,0),0),"")&amp;IFERROR(VLOOKUP(KS$2&amp;$A9,'UCL2'!$D:$E,MATCH("HOME",'UCL2'!$D$1:$E$1,0),0),"")&amp;IFERROR(VLOOKUP(KS$2&amp;$A9,'EU2'!$C:$F,MATCH("AWAY",'EU2'!$C$1:$F$1,0),0),"")&amp;IFERROR(VLOOKUP(KS$2&amp;$A9,'EU2'!$D:$E,MATCH("HOME",'EU2'!$D$1:$E$1,0),0),"")&amp;IFERROR(VLOOKUP(KS$2&amp;$A9,'EUC2'!$C:$F,MATCH("AWAY",'EUC2'!$C$1:$F$1,0),0),"")&amp;IFERROR(VLOOKUP(KS$2&amp;$A9,'EUC2'!$D:$E,MATCH("HOME",'EUC2'!$D$1:$E$1,0),0),"")</f>
        <v/>
      </c>
      <c r="KT9" s="25" t="str">
        <f>IFERROR(VLOOKUP(KT$2&amp;$B9,'FPL FIX2'!$N$1:$Q$400,MATCH("HOME",'FPL FIX2'!$N$1:$Q$1,0),0),"")&amp;IFERROR(VLOOKUP(KT$2&amp;$B9,'FPL FIX2'!$O$1:$P$400,MATCH("AWAY",'FPL FIX2'!$O$1:$P$1,0),0),"")&amp;IFERROR(VLOOKUP(KT$2&amp;$A9,'FA2'!$A:$D,MATCH("AWAY",'FA2'!$A$1:$D$1,0),0),"")&amp;IFERROR(VLOOKUP(KT$2&amp;$A9,'FA2'!$B:$C,MATCH("HOME",'FA2'!$B$1:$C$1,0),0),"")&amp;IFERROR(VLOOKUP(KT$2&amp;$A9,'EFL2'!$A:$D,MATCH("AWAY",'EFL2'!$A$1:$D$1,0),0),"")&amp;IFERROR(VLOOKUP(KT$2&amp;$A9,'EFL2'!$B:$C,MATCH("HOME",'EFL2'!$B$1:$C$1,0),0),"")&amp;IFERROR(VLOOKUP(KT$2&amp;$A9,'UCL2'!$C:$F,MATCH("AWAY",'UCL2'!$C$1:$F$1,0),0),"")&amp;IFERROR(VLOOKUP(KT$2&amp;$A9,'UCL2'!$D:$E,MATCH("HOME",'UCL2'!$D$1:$E$1,0),0),"")&amp;IFERROR(VLOOKUP(KT$2&amp;$A9,'EU2'!$C:$F,MATCH("AWAY",'EU2'!$C$1:$F$1,0),0),"")&amp;IFERROR(VLOOKUP(KT$2&amp;$A9,'EU2'!$D:$E,MATCH("HOME",'EU2'!$D$1:$E$1,0),0),"")&amp;IFERROR(VLOOKUP(KT$2&amp;$A9,'EUC2'!$C:$F,MATCH("AWAY",'EUC2'!$C$1:$F$1,0),0),"")&amp;IFERROR(VLOOKUP(KT$2&amp;$A9,'EUC2'!$D:$E,MATCH("HOME",'EUC2'!$D$1:$E$1,0),0),"")</f>
        <v/>
      </c>
      <c r="KU9" s="25" t="str">
        <f>IFERROR(VLOOKUP(KU$2&amp;$B9,'FPL FIX2'!$N$1:$Q$400,MATCH("HOME",'FPL FIX2'!$N$1:$Q$1,0),0),"")&amp;IFERROR(VLOOKUP(KU$2&amp;$B9,'FPL FIX2'!$O$1:$P$400,MATCH("AWAY",'FPL FIX2'!$O$1:$P$1,0),0),"")&amp;IFERROR(VLOOKUP(KU$2&amp;$A9,'FA2'!$A:$D,MATCH("AWAY",'FA2'!$A$1:$D$1,0),0),"")&amp;IFERROR(VLOOKUP(KU$2&amp;$A9,'FA2'!$B:$C,MATCH("HOME",'FA2'!$B$1:$C$1,0),0),"")&amp;IFERROR(VLOOKUP(KU$2&amp;$A9,'EFL2'!$A:$D,MATCH("AWAY",'EFL2'!$A$1:$D$1,0),0),"")&amp;IFERROR(VLOOKUP(KU$2&amp;$A9,'EFL2'!$B:$C,MATCH("HOME",'EFL2'!$B$1:$C$1,0),0),"")&amp;IFERROR(VLOOKUP(KU$2&amp;$A9,'UCL2'!$C:$F,MATCH("AWAY",'UCL2'!$C$1:$F$1,0),0),"")&amp;IFERROR(VLOOKUP(KU$2&amp;$A9,'UCL2'!$D:$E,MATCH("HOME",'UCL2'!$D$1:$E$1,0),0),"")&amp;IFERROR(VLOOKUP(KU$2&amp;$A9,'EU2'!$C:$F,MATCH("AWAY",'EU2'!$C$1:$F$1,0),0),"")&amp;IFERROR(VLOOKUP(KU$2&amp;$A9,'EU2'!$D:$E,MATCH("HOME",'EU2'!$D$1:$E$1,0),0),"")&amp;IFERROR(VLOOKUP(KU$2&amp;$A9,'EUC2'!$C:$F,MATCH("AWAY",'EUC2'!$C$1:$F$1,0),0),"")&amp;IFERROR(VLOOKUP(KU$2&amp;$A9,'EUC2'!$D:$E,MATCH("HOME",'EUC2'!$D$1:$E$1,0),0),"")</f>
        <v/>
      </c>
      <c r="KV9" s="25" t="str">
        <f>IFERROR(VLOOKUP(KV$2&amp;$B9,'FPL FIX2'!$N$1:$Q$400,MATCH("HOME",'FPL FIX2'!$N$1:$Q$1,0),0),"")&amp;IFERROR(VLOOKUP(KV$2&amp;$B9,'FPL FIX2'!$O$1:$P$400,MATCH("AWAY",'FPL FIX2'!$O$1:$P$1,0),0),"")&amp;IFERROR(VLOOKUP(KV$2&amp;$A9,'FA2'!$A:$D,MATCH("AWAY",'FA2'!$A$1:$D$1,0),0),"")&amp;IFERROR(VLOOKUP(KV$2&amp;$A9,'FA2'!$B:$C,MATCH("HOME",'FA2'!$B$1:$C$1,0),0),"")&amp;IFERROR(VLOOKUP(KV$2&amp;$A9,'EFL2'!$A:$D,MATCH("AWAY",'EFL2'!$A$1:$D$1,0),0),"")&amp;IFERROR(VLOOKUP(KV$2&amp;$A9,'EFL2'!$B:$C,MATCH("HOME",'EFL2'!$B$1:$C$1,0),0),"")&amp;IFERROR(VLOOKUP(KV$2&amp;$A9,'UCL2'!$C:$F,MATCH("AWAY",'UCL2'!$C$1:$F$1,0),0),"")&amp;IFERROR(VLOOKUP(KV$2&amp;$A9,'UCL2'!$D:$E,MATCH("HOME",'UCL2'!$D$1:$E$1,0),0),"")&amp;IFERROR(VLOOKUP(KV$2&amp;$A9,'EU2'!$C:$F,MATCH("AWAY",'EU2'!$C$1:$F$1,0),0),"")&amp;IFERROR(VLOOKUP(KV$2&amp;$A9,'EU2'!$D:$E,MATCH("HOME",'EU2'!$D$1:$E$1,0),0),"")&amp;IFERROR(VLOOKUP(KV$2&amp;$A9,'EUC2'!$C:$F,MATCH("AWAY",'EUC2'!$C$1:$F$1,0),0),"")&amp;IFERROR(VLOOKUP(KV$2&amp;$A9,'EUC2'!$D:$E,MATCH("HOME",'EUC2'!$D$1:$E$1,0),0),"")</f>
        <v/>
      </c>
      <c r="KW9" s="25" t="str">
        <f>IFERROR(VLOOKUP(KW$2&amp;$B9,'FPL FIX2'!$N$1:$Q$400,MATCH("HOME",'FPL FIX2'!$N$1:$Q$1,0),0),"")&amp;IFERROR(VLOOKUP(KW$2&amp;$B9,'FPL FIX2'!$O$1:$P$400,MATCH("AWAY",'FPL FIX2'!$O$1:$P$1,0),0),"")&amp;IFERROR(VLOOKUP(KW$2&amp;$A9,'FA2'!$A:$D,MATCH("AWAY",'FA2'!$A$1:$D$1,0),0),"")&amp;IFERROR(VLOOKUP(KW$2&amp;$A9,'FA2'!$B:$C,MATCH("HOME",'FA2'!$B$1:$C$1,0),0),"")&amp;IFERROR(VLOOKUP(KW$2&amp;$A9,'EFL2'!$A:$D,MATCH("AWAY",'EFL2'!$A$1:$D$1,0),0),"")&amp;IFERROR(VLOOKUP(KW$2&amp;$A9,'EFL2'!$B:$C,MATCH("HOME",'EFL2'!$B$1:$C$1,0),0),"")&amp;IFERROR(VLOOKUP(KW$2&amp;$A9,'UCL2'!$C:$F,MATCH("AWAY",'UCL2'!$C$1:$F$1,0),0),"")&amp;IFERROR(VLOOKUP(KW$2&amp;$A9,'UCL2'!$D:$E,MATCH("HOME",'UCL2'!$D$1:$E$1,0),0),"")&amp;IFERROR(VLOOKUP(KW$2&amp;$A9,'EU2'!$C:$F,MATCH("AWAY",'EU2'!$C$1:$F$1,0),0),"")&amp;IFERROR(VLOOKUP(KW$2&amp;$A9,'EU2'!$D:$E,MATCH("HOME",'EU2'!$D$1:$E$1,0),0),"")&amp;IFERROR(VLOOKUP(KW$2&amp;$A9,'EUC2'!$C:$F,MATCH("AWAY",'EUC2'!$C$1:$F$1,0),0),"")&amp;IFERROR(VLOOKUP(KW$2&amp;$A9,'EUC2'!$D:$E,MATCH("HOME",'EUC2'!$D$1:$E$1,0),0),"")</f>
        <v/>
      </c>
      <c r="KX9" s="25" t="str">
        <f>IFERROR(VLOOKUP(KX$2&amp;$B9,'FPL FIX2'!$N$1:$Q$400,MATCH("HOME",'FPL FIX2'!$N$1:$Q$1,0),0),"")&amp;IFERROR(VLOOKUP(KX$2&amp;$B9,'FPL FIX2'!$O$1:$P$400,MATCH("AWAY",'FPL FIX2'!$O$1:$P$1,0),0),"")&amp;IFERROR(VLOOKUP(KX$2&amp;$A9,'FA2'!$A:$D,MATCH("AWAY",'FA2'!$A$1:$D$1,0),0),"")&amp;IFERROR(VLOOKUP(KX$2&amp;$A9,'FA2'!$B:$C,MATCH("HOME",'FA2'!$B$1:$C$1,0),0),"")&amp;IFERROR(VLOOKUP(KX$2&amp;$A9,'EFL2'!$A:$D,MATCH("AWAY",'EFL2'!$A$1:$D$1,0),0),"")&amp;IFERROR(VLOOKUP(KX$2&amp;$A9,'EFL2'!$B:$C,MATCH("HOME",'EFL2'!$B$1:$C$1,0),0),"")&amp;IFERROR(VLOOKUP(KX$2&amp;$A9,'UCL2'!$C:$F,MATCH("AWAY",'UCL2'!$C$1:$F$1,0),0),"")&amp;IFERROR(VLOOKUP(KX$2&amp;$A9,'UCL2'!$D:$E,MATCH("HOME",'UCL2'!$D$1:$E$1,0),0),"")&amp;IFERROR(VLOOKUP(KX$2&amp;$A9,'EU2'!$C:$F,MATCH("AWAY",'EU2'!$C$1:$F$1,0),0),"")&amp;IFERROR(VLOOKUP(KX$2&amp;$A9,'EU2'!$D:$E,MATCH("HOME",'EU2'!$D$1:$E$1,0),0),"")&amp;IFERROR(VLOOKUP(KX$2&amp;$A9,'EUC2'!$C:$F,MATCH("AWAY",'EUC2'!$C$1:$F$1,0),0),"")&amp;IFERROR(VLOOKUP(KX$2&amp;$A9,'EUC2'!$D:$E,MATCH("HOME",'EUC2'!$D$1:$E$1,0),0),"")</f>
        <v/>
      </c>
      <c r="KY9" s="25" t="str">
        <f>IFERROR(VLOOKUP(KY$2&amp;$B9,'FPL FIX2'!$N$1:$Q$400,MATCH("HOME",'FPL FIX2'!$N$1:$Q$1,0),0),"")&amp;IFERROR(VLOOKUP(KY$2&amp;$B9,'FPL FIX2'!$O$1:$P$400,MATCH("AWAY",'FPL FIX2'!$O$1:$P$1,0),0),"")&amp;IFERROR(VLOOKUP(KY$2&amp;$A9,'FA2'!$A:$D,MATCH("AWAY",'FA2'!$A$1:$D$1,0),0),"")&amp;IFERROR(VLOOKUP(KY$2&amp;$A9,'FA2'!$B:$C,MATCH("HOME",'FA2'!$B$1:$C$1,0),0),"")&amp;IFERROR(VLOOKUP(KY$2&amp;$A9,'EFL2'!$A:$D,MATCH("AWAY",'EFL2'!$A$1:$D$1,0),0),"")&amp;IFERROR(VLOOKUP(KY$2&amp;$A9,'EFL2'!$B:$C,MATCH("HOME",'EFL2'!$B$1:$C$1,0),0),"")&amp;IFERROR(VLOOKUP(KY$2&amp;$A9,'UCL2'!$C:$F,MATCH("AWAY",'UCL2'!$C$1:$F$1,0),0),"")&amp;IFERROR(VLOOKUP(KY$2&amp;$A9,'UCL2'!$D:$E,MATCH("HOME",'UCL2'!$D$1:$E$1,0),0),"")&amp;IFERROR(VLOOKUP(KY$2&amp;$A9,'EU2'!$C:$F,MATCH("AWAY",'EU2'!$C$1:$F$1,0),0),"")&amp;IFERROR(VLOOKUP(KY$2&amp;$A9,'EU2'!$D:$E,MATCH("HOME",'EU2'!$D$1:$E$1,0),0),"")&amp;IFERROR(VLOOKUP(KY$2&amp;$A9,'EUC2'!$C:$F,MATCH("AWAY",'EUC2'!$C$1:$F$1,0),0),"")&amp;IFERROR(VLOOKUP(KY$2&amp;$A9,'EUC2'!$D:$E,MATCH("HOME",'EUC2'!$D$1:$E$1,0),0),"")</f>
        <v/>
      </c>
      <c r="KZ9" s="25" t="str">
        <f>IFERROR(VLOOKUP(KZ$2&amp;$B9,'FPL FIX2'!$N$1:$Q$400,MATCH("HOME",'FPL FIX2'!$N$1:$Q$1,0),0),"")&amp;IFERROR(VLOOKUP(KZ$2&amp;$B9,'FPL FIX2'!$O$1:$P$400,MATCH("AWAY",'FPL FIX2'!$O$1:$P$1,0),0),"")&amp;IFERROR(VLOOKUP(KZ$2&amp;$A9,'FA2'!$A:$D,MATCH("AWAY",'FA2'!$A$1:$D$1,0),0),"")&amp;IFERROR(VLOOKUP(KZ$2&amp;$A9,'FA2'!$B:$C,MATCH("HOME",'FA2'!$B$1:$C$1,0),0),"")&amp;IFERROR(VLOOKUP(KZ$2&amp;$A9,'EFL2'!$A:$D,MATCH("AWAY",'EFL2'!$A$1:$D$1,0),0),"")&amp;IFERROR(VLOOKUP(KZ$2&amp;$A9,'EFL2'!$B:$C,MATCH("HOME",'EFL2'!$B$1:$C$1,0),0),"")&amp;IFERROR(VLOOKUP(KZ$2&amp;$A9,'UCL2'!$C:$F,MATCH("AWAY",'UCL2'!$C$1:$F$1,0),0),"")&amp;IFERROR(VLOOKUP(KZ$2&amp;$A9,'UCL2'!$D:$E,MATCH("HOME",'UCL2'!$D$1:$E$1,0),0),"")&amp;IFERROR(VLOOKUP(KZ$2&amp;$A9,'EU2'!$C:$F,MATCH("AWAY",'EU2'!$C$1:$F$1,0),0),"")&amp;IFERROR(VLOOKUP(KZ$2&amp;$A9,'EU2'!$D:$E,MATCH("HOME",'EU2'!$D$1:$E$1,0),0),"")&amp;IFERROR(VLOOKUP(KZ$2&amp;$A9,'EUC2'!$C:$F,MATCH("AWAY",'EUC2'!$C$1:$F$1,0),0),"")&amp;IFERROR(VLOOKUP(KZ$2&amp;$A9,'EUC2'!$D:$E,MATCH("HOME",'EUC2'!$D$1:$E$1,0),0),"")</f>
        <v/>
      </c>
      <c r="LA9" s="25" t="str">
        <f>IFERROR(VLOOKUP(LA$2&amp;$B9,'FPL FIX2'!$N$1:$Q$400,MATCH("HOME",'FPL FIX2'!$N$1:$Q$1,0),0),"")&amp;IFERROR(VLOOKUP(LA$2&amp;$B9,'FPL FIX2'!$O$1:$P$400,MATCH("AWAY",'FPL FIX2'!$O$1:$P$1,0),0),"")&amp;IFERROR(VLOOKUP(LA$2&amp;$A9,'FA2'!$A:$D,MATCH("AWAY",'FA2'!$A$1:$D$1,0),0),"")&amp;IFERROR(VLOOKUP(LA$2&amp;$A9,'FA2'!$B:$C,MATCH("HOME",'FA2'!$B$1:$C$1,0),0),"")&amp;IFERROR(VLOOKUP(LA$2&amp;$A9,'EFL2'!$A:$D,MATCH("AWAY",'EFL2'!$A$1:$D$1,0),0),"")&amp;IFERROR(VLOOKUP(LA$2&amp;$A9,'EFL2'!$B:$C,MATCH("HOME",'EFL2'!$B$1:$C$1,0),0),"")&amp;IFERROR(VLOOKUP(LA$2&amp;$A9,'UCL2'!$C:$F,MATCH("AWAY",'UCL2'!$C$1:$F$1,0),0),"")&amp;IFERROR(VLOOKUP(LA$2&amp;$A9,'UCL2'!$D:$E,MATCH("HOME",'UCL2'!$D$1:$E$1,0),0),"")&amp;IFERROR(VLOOKUP(LA$2&amp;$A9,'EU2'!$C:$F,MATCH("AWAY",'EU2'!$C$1:$F$1,0),0),"")&amp;IFERROR(VLOOKUP(LA$2&amp;$A9,'EU2'!$D:$E,MATCH("HOME",'EU2'!$D$1:$E$1,0),0),"")&amp;IFERROR(VLOOKUP(LA$2&amp;$A9,'EUC2'!$C:$F,MATCH("AWAY",'EUC2'!$C$1:$F$1,0),0),"")&amp;IFERROR(VLOOKUP(LA$2&amp;$A9,'EUC2'!$D:$E,MATCH("HOME",'EUC2'!$D$1:$E$1,0),0),"")</f>
        <v/>
      </c>
      <c r="LB9" s="25" t="str">
        <f>IFERROR(VLOOKUP(LB$2&amp;$B9,'FPL FIX2'!$N$1:$Q$400,MATCH("HOME",'FPL FIX2'!$N$1:$Q$1,0),0),"")&amp;IFERROR(VLOOKUP(LB$2&amp;$B9,'FPL FIX2'!$O$1:$P$400,MATCH("AWAY",'FPL FIX2'!$O$1:$P$1,0),0),"")&amp;IFERROR(VLOOKUP(LB$2&amp;$A9,'FA2'!$A:$D,MATCH("AWAY",'FA2'!$A$1:$D$1,0),0),"")&amp;IFERROR(VLOOKUP(LB$2&amp;$A9,'FA2'!$B:$C,MATCH("HOME",'FA2'!$B$1:$C$1,0),0),"")&amp;IFERROR(VLOOKUP(LB$2&amp;$A9,'EFL2'!$A:$D,MATCH("AWAY",'EFL2'!$A$1:$D$1,0),0),"")&amp;IFERROR(VLOOKUP(LB$2&amp;$A9,'EFL2'!$B:$C,MATCH("HOME",'EFL2'!$B$1:$C$1,0),0),"")&amp;IFERROR(VLOOKUP(LB$2&amp;$A9,'UCL2'!$C:$F,MATCH("AWAY",'UCL2'!$C$1:$F$1,0),0),"")&amp;IFERROR(VLOOKUP(LB$2&amp;$A9,'UCL2'!$D:$E,MATCH("HOME",'UCL2'!$D$1:$E$1,0),0),"")&amp;IFERROR(VLOOKUP(LB$2&amp;$A9,'EU2'!$C:$F,MATCH("AWAY",'EU2'!$C$1:$F$1,0),0),"")&amp;IFERROR(VLOOKUP(LB$2&amp;$A9,'EU2'!$D:$E,MATCH("HOME",'EU2'!$D$1:$E$1,0),0),"")&amp;IFERROR(VLOOKUP(LB$2&amp;$A9,'EUC2'!$C:$F,MATCH("AWAY",'EUC2'!$C$1:$F$1,0),0),"")&amp;IFERROR(VLOOKUP(LB$2&amp;$A9,'EUC2'!$D:$E,MATCH("HOME",'EUC2'!$D$1:$E$1,0),0),"")</f>
        <v/>
      </c>
      <c r="LC9" s="25" t="str">
        <f>IFERROR(VLOOKUP(LC$2&amp;$B9,'FPL FIX2'!$N$1:$Q$400,MATCH("HOME",'FPL FIX2'!$N$1:$Q$1,0),0),"")&amp;IFERROR(VLOOKUP(LC$2&amp;$B9,'FPL FIX2'!$O$1:$P$400,MATCH("AWAY",'FPL FIX2'!$O$1:$P$1,0),0),"")&amp;IFERROR(VLOOKUP(LC$2&amp;$A9,'FA2'!$A:$D,MATCH("AWAY",'FA2'!$A$1:$D$1,0),0),"")&amp;IFERROR(VLOOKUP(LC$2&amp;$A9,'FA2'!$B:$C,MATCH("HOME",'FA2'!$B$1:$C$1,0),0),"")&amp;IFERROR(VLOOKUP(LC$2&amp;$A9,'EFL2'!$A:$D,MATCH("AWAY",'EFL2'!$A$1:$D$1,0),0),"")&amp;IFERROR(VLOOKUP(LC$2&amp;$A9,'EFL2'!$B:$C,MATCH("HOME",'EFL2'!$B$1:$C$1,0),0),"")&amp;IFERROR(VLOOKUP(LC$2&amp;$A9,'UCL2'!$C:$F,MATCH("AWAY",'UCL2'!$C$1:$F$1,0),0),"")&amp;IFERROR(VLOOKUP(LC$2&amp;$A9,'UCL2'!$D:$E,MATCH("HOME",'UCL2'!$D$1:$E$1,0),0),"")&amp;IFERROR(VLOOKUP(LC$2&amp;$A9,'EU2'!$C:$F,MATCH("AWAY",'EU2'!$C$1:$F$1,0),0),"")&amp;IFERROR(VLOOKUP(LC$2&amp;$A9,'EU2'!$D:$E,MATCH("HOME",'EU2'!$D$1:$E$1,0),0),"")&amp;IFERROR(VLOOKUP(LC$2&amp;$A9,'EUC2'!$C:$F,MATCH("AWAY",'EUC2'!$C$1:$F$1,0),0),"")&amp;IFERROR(VLOOKUP(LC$2&amp;$A9,'EUC2'!$D:$E,MATCH("HOME",'EUC2'!$D$1:$E$1,0),0),"")</f>
        <v/>
      </c>
      <c r="LD9" s="25" t="str">
        <f>IFERROR(VLOOKUP(LD$2&amp;$B9,'FPL FIX2'!$N$1:$Q$400,MATCH("HOME",'FPL FIX2'!$N$1:$Q$1,0),0),"")&amp;IFERROR(VLOOKUP(LD$2&amp;$B9,'FPL FIX2'!$O$1:$P$400,MATCH("AWAY",'FPL FIX2'!$O$1:$P$1,0),0),"")&amp;IFERROR(VLOOKUP(LD$2&amp;$A9,'FA2'!$A:$D,MATCH("AWAY",'FA2'!$A$1:$D$1,0),0),"")&amp;IFERROR(VLOOKUP(LD$2&amp;$A9,'FA2'!$B:$C,MATCH("HOME",'FA2'!$B$1:$C$1,0),0),"")&amp;IFERROR(VLOOKUP(LD$2&amp;$A9,'EFL2'!$A:$D,MATCH("AWAY",'EFL2'!$A$1:$D$1,0),0),"")&amp;IFERROR(VLOOKUP(LD$2&amp;$A9,'EFL2'!$B:$C,MATCH("HOME",'EFL2'!$B$1:$C$1,0),0),"")&amp;IFERROR(VLOOKUP(LD$2&amp;$A9,'UCL2'!$C:$F,MATCH("AWAY",'UCL2'!$C$1:$F$1,0),0),"")&amp;IFERROR(VLOOKUP(LD$2&amp;$A9,'UCL2'!$D:$E,MATCH("HOME",'UCL2'!$D$1:$E$1,0),0),"")&amp;IFERROR(VLOOKUP(LD$2&amp;$A9,'EU2'!$C:$F,MATCH("AWAY",'EU2'!$C$1:$F$1,0),0),"")&amp;IFERROR(VLOOKUP(LD$2&amp;$A9,'EU2'!$D:$E,MATCH("HOME",'EU2'!$D$1:$E$1,0),0),"")&amp;IFERROR(VLOOKUP(LD$2&amp;$A9,'EUC2'!$C:$F,MATCH("AWAY",'EUC2'!$C$1:$F$1,0),0),"")&amp;IFERROR(VLOOKUP(LD$2&amp;$A9,'EUC2'!$D:$E,MATCH("HOME",'EUC2'!$D$1:$E$1,0),0),"")</f>
        <v/>
      </c>
      <c r="LE9" s="25" t="str">
        <f>IFERROR(VLOOKUP(LE$2&amp;$B9,'FPL FIX2'!$N$1:$Q$400,MATCH("HOME",'FPL FIX2'!$N$1:$Q$1,0),0),"")&amp;IFERROR(VLOOKUP(LE$2&amp;$B9,'FPL FIX2'!$O$1:$P$400,MATCH("AWAY",'FPL FIX2'!$O$1:$P$1,0),0),"")&amp;IFERROR(VLOOKUP(LE$2&amp;$A9,'FA2'!$A:$D,MATCH("AWAY",'FA2'!$A$1:$D$1,0),0),"")&amp;IFERROR(VLOOKUP(LE$2&amp;$A9,'FA2'!$B:$C,MATCH("HOME",'FA2'!$B$1:$C$1,0),0),"")&amp;IFERROR(VLOOKUP(LE$2&amp;$A9,'EFL2'!$A:$D,MATCH("AWAY",'EFL2'!$A$1:$D$1,0),0),"")&amp;IFERROR(VLOOKUP(LE$2&amp;$A9,'EFL2'!$B:$C,MATCH("HOME",'EFL2'!$B$1:$C$1,0),0),"")&amp;IFERROR(VLOOKUP(LE$2&amp;$A9,'UCL2'!$C:$F,MATCH("AWAY",'UCL2'!$C$1:$F$1,0),0),"")&amp;IFERROR(VLOOKUP(LE$2&amp;$A9,'UCL2'!$D:$E,MATCH("HOME",'UCL2'!$D$1:$E$1,0),0),"")&amp;IFERROR(VLOOKUP(LE$2&amp;$A9,'EU2'!$C:$F,MATCH("AWAY",'EU2'!$C$1:$F$1,0),0),"")&amp;IFERROR(VLOOKUP(LE$2&amp;$A9,'EU2'!$D:$E,MATCH("HOME",'EU2'!$D$1:$E$1,0),0),"")&amp;IFERROR(VLOOKUP(LE$2&amp;$A9,'EUC2'!$C:$F,MATCH("AWAY",'EUC2'!$C$1:$F$1,0),0),"")&amp;IFERROR(VLOOKUP(LE$2&amp;$A9,'EUC2'!$D:$E,MATCH("HOME",'EUC2'!$D$1:$E$1,0),0),"")</f>
        <v/>
      </c>
      <c r="LF9" s="25" t="str">
        <f>IFERROR(VLOOKUP(LF$2&amp;$B9,'FPL FIX2'!$N$1:$Q$400,MATCH("HOME",'FPL FIX2'!$N$1:$Q$1,0),0),"")&amp;IFERROR(VLOOKUP(LF$2&amp;$B9,'FPL FIX2'!$O$1:$P$400,MATCH("AWAY",'FPL FIX2'!$O$1:$P$1,0),0),"")&amp;IFERROR(VLOOKUP(LF$2&amp;$A9,'FA2'!$A:$D,MATCH("AWAY",'FA2'!$A$1:$D$1,0),0),"")&amp;IFERROR(VLOOKUP(LF$2&amp;$A9,'FA2'!$B:$C,MATCH("HOME",'FA2'!$B$1:$C$1,0),0),"")&amp;IFERROR(VLOOKUP(LF$2&amp;$A9,'EFL2'!$A:$D,MATCH("AWAY",'EFL2'!$A$1:$D$1,0),0),"")&amp;IFERROR(VLOOKUP(LF$2&amp;$A9,'EFL2'!$B:$C,MATCH("HOME",'EFL2'!$B$1:$C$1,0),0),"")&amp;IFERROR(VLOOKUP(LF$2&amp;$A9,'UCL2'!$C:$F,MATCH("AWAY",'UCL2'!$C$1:$F$1,0),0),"")&amp;IFERROR(VLOOKUP(LF$2&amp;$A9,'UCL2'!$D:$E,MATCH("HOME",'UCL2'!$D$1:$E$1,0),0),"")&amp;IFERROR(VLOOKUP(LF$2&amp;$A9,'EU2'!$C:$F,MATCH("AWAY",'EU2'!$C$1:$F$1,0),0),"")&amp;IFERROR(VLOOKUP(LF$2&amp;$A9,'EU2'!$D:$E,MATCH("HOME",'EU2'!$D$1:$E$1,0),0),"")&amp;IFERROR(VLOOKUP(LF$2&amp;$A9,'EUC2'!$C:$F,MATCH("AWAY",'EUC2'!$C$1:$F$1,0),0),"")&amp;IFERROR(VLOOKUP(LF$2&amp;$A9,'EUC2'!$D:$E,MATCH("HOME",'EUC2'!$D$1:$E$1,0),0),"")</f>
        <v/>
      </c>
      <c r="LG9" s="25" t="str">
        <f>IFERROR(VLOOKUP(LG$2&amp;$B9,'FPL FIX2'!$N$1:$Q$400,MATCH("HOME",'FPL FIX2'!$N$1:$Q$1,0),0),"")&amp;IFERROR(VLOOKUP(LG$2&amp;$B9,'FPL FIX2'!$O$1:$P$400,MATCH("AWAY",'FPL FIX2'!$O$1:$P$1,0),0),"")&amp;IFERROR(VLOOKUP(LG$2&amp;$A9,'FA2'!$A:$D,MATCH("AWAY",'FA2'!$A$1:$D$1,0),0),"")&amp;IFERROR(VLOOKUP(LG$2&amp;$A9,'FA2'!$B:$C,MATCH("HOME",'FA2'!$B$1:$C$1,0),0),"")&amp;IFERROR(VLOOKUP(LG$2&amp;$A9,'EFL2'!$A:$D,MATCH("AWAY",'EFL2'!$A$1:$D$1,0),0),"")&amp;IFERROR(VLOOKUP(LG$2&amp;$A9,'EFL2'!$B:$C,MATCH("HOME",'EFL2'!$B$1:$C$1,0),0),"")&amp;IFERROR(VLOOKUP(LG$2&amp;$A9,'UCL2'!$C:$F,MATCH("AWAY",'UCL2'!$C$1:$F$1,0),0),"")&amp;IFERROR(VLOOKUP(LG$2&amp;$A9,'UCL2'!$D:$E,MATCH("HOME",'UCL2'!$D$1:$E$1,0),0),"")&amp;IFERROR(VLOOKUP(LG$2&amp;$A9,'EU2'!$C:$F,MATCH("AWAY",'EU2'!$C$1:$F$1,0),0),"")&amp;IFERROR(VLOOKUP(LG$2&amp;$A9,'EU2'!$D:$E,MATCH("HOME",'EU2'!$D$1:$E$1,0),0),"")&amp;IFERROR(VLOOKUP(LG$2&amp;$A9,'EUC2'!$C:$F,MATCH("AWAY",'EUC2'!$C$1:$F$1,0),0),"")&amp;IFERROR(VLOOKUP(LG$2&amp;$A9,'EUC2'!$D:$E,MATCH("HOME",'EUC2'!$D$1:$E$1,0),0),"")</f>
        <v/>
      </c>
      <c r="LH9" s="25" t="str">
        <f>IFERROR(VLOOKUP(LH$2&amp;$B9,'FPL FIX2'!$N$1:$Q$400,MATCH("HOME",'FPL FIX2'!$N$1:$Q$1,0),0),"")&amp;IFERROR(VLOOKUP(LH$2&amp;$B9,'FPL FIX2'!$O$1:$P$400,MATCH("AWAY",'FPL FIX2'!$O$1:$P$1,0),0),"")&amp;IFERROR(VLOOKUP(LH$2&amp;$A9,'FA2'!$A:$D,MATCH("AWAY",'FA2'!$A$1:$D$1,0),0),"")&amp;IFERROR(VLOOKUP(LH$2&amp;$A9,'FA2'!$B:$C,MATCH("HOME",'FA2'!$B$1:$C$1,0),0),"")&amp;IFERROR(VLOOKUP(LH$2&amp;$A9,'EFL2'!$A:$D,MATCH("AWAY",'EFL2'!$A$1:$D$1,0),0),"")&amp;IFERROR(VLOOKUP(LH$2&amp;$A9,'EFL2'!$B:$C,MATCH("HOME",'EFL2'!$B$1:$C$1,0),0),"")&amp;IFERROR(VLOOKUP(LH$2&amp;$A9,'UCL2'!$C:$F,MATCH("AWAY",'UCL2'!$C$1:$F$1,0),0),"")&amp;IFERROR(VLOOKUP(LH$2&amp;$A9,'UCL2'!$D:$E,MATCH("HOME",'UCL2'!$D$1:$E$1,0),0),"")&amp;IFERROR(VLOOKUP(LH$2&amp;$A9,'EU2'!$C:$F,MATCH("AWAY",'EU2'!$C$1:$F$1,0),0),"")&amp;IFERROR(VLOOKUP(LH$2&amp;$A9,'EU2'!$D:$E,MATCH("HOME",'EU2'!$D$1:$E$1,0),0),"")&amp;IFERROR(VLOOKUP(LH$2&amp;$A9,'EUC2'!$C:$F,MATCH("AWAY",'EUC2'!$C$1:$F$1,0),0),"")&amp;IFERROR(VLOOKUP(LH$2&amp;$A9,'EUC2'!$D:$E,MATCH("HOME",'EUC2'!$D$1:$E$1,0),0),"")</f>
        <v/>
      </c>
      <c r="LI9" s="25" t="str">
        <f>IFERROR(VLOOKUP(LI$2&amp;$B9,'FPL FIX2'!$N$1:$Q$400,MATCH("HOME",'FPL FIX2'!$N$1:$Q$1,0),0),"")&amp;IFERROR(VLOOKUP(LI$2&amp;$B9,'FPL FIX2'!$O$1:$P$400,MATCH("AWAY",'FPL FIX2'!$O$1:$P$1,0),0),"")&amp;IFERROR(VLOOKUP(LI$2&amp;$A9,'FA2'!$A:$D,MATCH("AWAY",'FA2'!$A$1:$D$1,0),0),"")&amp;IFERROR(VLOOKUP(LI$2&amp;$A9,'FA2'!$B:$C,MATCH("HOME",'FA2'!$B$1:$C$1,0),0),"")&amp;IFERROR(VLOOKUP(LI$2&amp;$A9,'EFL2'!$A:$D,MATCH("AWAY",'EFL2'!$A$1:$D$1,0),0),"")&amp;IFERROR(VLOOKUP(LI$2&amp;$A9,'EFL2'!$B:$C,MATCH("HOME",'EFL2'!$B$1:$C$1,0),0),"")&amp;IFERROR(VLOOKUP(LI$2&amp;$A9,'UCL2'!$C:$F,MATCH("AWAY",'UCL2'!$C$1:$F$1,0),0),"")&amp;IFERROR(VLOOKUP(LI$2&amp;$A9,'UCL2'!$D:$E,MATCH("HOME",'UCL2'!$D$1:$E$1,0),0),"")&amp;IFERROR(VLOOKUP(LI$2&amp;$A9,'EU2'!$C:$F,MATCH("AWAY",'EU2'!$C$1:$F$1,0),0),"")&amp;IFERROR(VLOOKUP(LI$2&amp;$A9,'EU2'!$D:$E,MATCH("HOME",'EU2'!$D$1:$E$1,0),0),"")&amp;IFERROR(VLOOKUP(LI$2&amp;$A9,'EUC2'!$C:$F,MATCH("AWAY",'EUC2'!$C$1:$F$1,0),0),"")&amp;IFERROR(VLOOKUP(LI$2&amp;$A9,'EUC2'!$D:$E,MATCH("HOME",'EUC2'!$D$1:$E$1,0),0),"")</f>
        <v/>
      </c>
      <c r="LJ9" s="25" t="str">
        <f>IFERROR(VLOOKUP(LJ$2&amp;$B9,'FPL FIX2'!$N$1:$Q$400,MATCH("HOME",'FPL FIX2'!$N$1:$Q$1,0),0),"")&amp;IFERROR(VLOOKUP(LJ$2&amp;$B9,'FPL FIX2'!$O$1:$P$400,MATCH("AWAY",'FPL FIX2'!$O$1:$P$1,0),0),"")&amp;IFERROR(VLOOKUP(LJ$2&amp;$A9,'FA2'!$A:$D,MATCH("AWAY",'FA2'!$A$1:$D$1,0),0),"")&amp;IFERROR(VLOOKUP(LJ$2&amp;$A9,'FA2'!$B:$C,MATCH("HOME",'FA2'!$B$1:$C$1,0),0),"")&amp;IFERROR(VLOOKUP(LJ$2&amp;$A9,'EFL2'!$A:$D,MATCH("AWAY",'EFL2'!$A$1:$D$1,0),0),"")&amp;IFERROR(VLOOKUP(LJ$2&amp;$A9,'EFL2'!$B:$C,MATCH("HOME",'EFL2'!$B$1:$C$1,0),0),"")&amp;IFERROR(VLOOKUP(LJ$2&amp;$A9,'UCL2'!$C:$F,MATCH("AWAY",'UCL2'!$C$1:$F$1,0),0),"")&amp;IFERROR(VLOOKUP(LJ$2&amp;$A9,'UCL2'!$D:$E,MATCH("HOME",'UCL2'!$D$1:$E$1,0),0),"")&amp;IFERROR(VLOOKUP(LJ$2&amp;$A9,'EU2'!$C:$F,MATCH("AWAY",'EU2'!$C$1:$F$1,0),0),"")&amp;IFERROR(VLOOKUP(LJ$2&amp;$A9,'EU2'!$D:$E,MATCH("HOME",'EU2'!$D$1:$E$1,0),0),"")&amp;IFERROR(VLOOKUP(LJ$2&amp;$A9,'EUC2'!$C:$F,MATCH("AWAY",'EUC2'!$C$1:$F$1,0),0),"")&amp;IFERROR(VLOOKUP(LJ$2&amp;$A9,'EUC2'!$D:$E,MATCH("HOME",'EUC2'!$D$1:$E$1,0),0),"")</f>
        <v/>
      </c>
      <c r="LK9" s="25" t="str">
        <f>IFERROR(VLOOKUP(LK$2&amp;$B9,'FPL FIX2'!$N$1:$Q$400,MATCH("HOME",'FPL FIX2'!$N$1:$Q$1,0),0),"")&amp;IFERROR(VLOOKUP(LK$2&amp;$B9,'FPL FIX2'!$O$1:$P$400,MATCH("AWAY",'FPL FIX2'!$O$1:$P$1,0),0),"")&amp;IFERROR(VLOOKUP(LK$2&amp;$A9,'FA2'!$A:$D,MATCH("AWAY",'FA2'!$A$1:$D$1,0),0),"")&amp;IFERROR(VLOOKUP(LK$2&amp;$A9,'FA2'!$B:$C,MATCH("HOME",'FA2'!$B$1:$C$1,0),0),"")&amp;IFERROR(VLOOKUP(LK$2&amp;$A9,'EFL2'!$A:$D,MATCH("AWAY",'EFL2'!$A$1:$D$1,0),0),"")&amp;IFERROR(VLOOKUP(LK$2&amp;$A9,'EFL2'!$B:$C,MATCH("HOME",'EFL2'!$B$1:$C$1,0),0),"")&amp;IFERROR(VLOOKUP(LK$2&amp;$A9,'UCL2'!$C:$F,MATCH("AWAY",'UCL2'!$C$1:$F$1,0),0),"")&amp;IFERROR(VLOOKUP(LK$2&amp;$A9,'UCL2'!$D:$E,MATCH("HOME",'UCL2'!$D$1:$E$1,0),0),"")&amp;IFERROR(VLOOKUP(LK$2&amp;$A9,'EU2'!$C:$F,MATCH("AWAY",'EU2'!$C$1:$F$1,0),0),"")&amp;IFERROR(VLOOKUP(LK$2&amp;$A9,'EU2'!$D:$E,MATCH("HOME",'EU2'!$D$1:$E$1,0),0),"")&amp;IFERROR(VLOOKUP(LK$2&amp;$A9,'EUC2'!$C:$F,MATCH("AWAY",'EUC2'!$C$1:$F$1,0),0),"")&amp;IFERROR(VLOOKUP(LK$2&amp;$A9,'EUC2'!$D:$E,MATCH("HOME",'EUC2'!$D$1:$E$1,0),0),"")</f>
        <v/>
      </c>
      <c r="LL9" s="25" t="str">
        <f>IFERROR(VLOOKUP(LL$2&amp;$B9,'FPL FIX2'!$N$1:$Q$400,MATCH("HOME",'FPL FIX2'!$N$1:$Q$1,0),0),"")&amp;IFERROR(VLOOKUP(LL$2&amp;$B9,'FPL FIX2'!$O$1:$P$400,MATCH("AWAY",'FPL FIX2'!$O$1:$P$1,0),0),"")&amp;IFERROR(VLOOKUP(LL$2&amp;$A9,'FA2'!$A:$D,MATCH("AWAY",'FA2'!$A$1:$D$1,0),0),"")&amp;IFERROR(VLOOKUP(LL$2&amp;$A9,'FA2'!$B:$C,MATCH("HOME",'FA2'!$B$1:$C$1,0),0),"")&amp;IFERROR(VLOOKUP(LL$2&amp;$A9,'EFL2'!$A:$D,MATCH("AWAY",'EFL2'!$A$1:$D$1,0),0),"")&amp;IFERROR(VLOOKUP(LL$2&amp;$A9,'EFL2'!$B:$C,MATCH("HOME",'EFL2'!$B$1:$C$1,0),0),"")&amp;IFERROR(VLOOKUP(LL$2&amp;$A9,'UCL2'!$C:$F,MATCH("AWAY",'UCL2'!$C$1:$F$1,0),0),"")&amp;IFERROR(VLOOKUP(LL$2&amp;$A9,'UCL2'!$D:$E,MATCH("HOME",'UCL2'!$D$1:$E$1,0),0),"")&amp;IFERROR(VLOOKUP(LL$2&amp;$A9,'EU2'!$C:$F,MATCH("AWAY",'EU2'!$C$1:$F$1,0),0),"")&amp;IFERROR(VLOOKUP(LL$2&amp;$A9,'EU2'!$D:$E,MATCH("HOME",'EU2'!$D$1:$E$1,0),0),"")&amp;IFERROR(VLOOKUP(LL$2&amp;$A9,'EUC2'!$C:$F,MATCH("AWAY",'EUC2'!$C$1:$F$1,0),0),"")&amp;IFERROR(VLOOKUP(LL$2&amp;$A9,'EUC2'!$D:$E,MATCH("HOME",'EUC2'!$D$1:$E$1,0),0),"")</f>
        <v/>
      </c>
      <c r="LM9" s="25" t="str">
        <f>IFERROR(VLOOKUP(LM$2&amp;$B9,'FPL FIX2'!$N$1:$Q$400,MATCH("HOME",'FPL FIX2'!$N$1:$Q$1,0),0),"")&amp;IFERROR(VLOOKUP(LM$2&amp;$B9,'FPL FIX2'!$O$1:$P$400,MATCH("AWAY",'FPL FIX2'!$O$1:$P$1,0),0),"")&amp;IFERROR(VLOOKUP(LM$2&amp;$A9,'FA2'!$A:$D,MATCH("AWAY",'FA2'!$A$1:$D$1,0),0),"")&amp;IFERROR(VLOOKUP(LM$2&amp;$A9,'FA2'!$B:$C,MATCH("HOME",'FA2'!$B$1:$C$1,0),0),"")&amp;IFERROR(VLOOKUP(LM$2&amp;$A9,'EFL2'!$A:$D,MATCH("AWAY",'EFL2'!$A$1:$D$1,0),0),"")&amp;IFERROR(VLOOKUP(LM$2&amp;$A9,'EFL2'!$B:$C,MATCH("HOME",'EFL2'!$B$1:$C$1,0),0),"")&amp;IFERROR(VLOOKUP(LM$2&amp;$A9,'UCL2'!$C:$F,MATCH("AWAY",'UCL2'!$C$1:$F$1,0),0),"")&amp;IFERROR(VLOOKUP(LM$2&amp;$A9,'UCL2'!$D:$E,MATCH("HOME",'UCL2'!$D$1:$E$1,0),0),"")&amp;IFERROR(VLOOKUP(LM$2&amp;$A9,'EU2'!$C:$F,MATCH("AWAY",'EU2'!$C$1:$F$1,0),0),"")&amp;IFERROR(VLOOKUP(LM$2&amp;$A9,'EU2'!$D:$E,MATCH("HOME",'EU2'!$D$1:$E$1,0),0),"")&amp;IFERROR(VLOOKUP(LM$2&amp;$A9,'EUC2'!$C:$F,MATCH("AWAY",'EUC2'!$C$1:$F$1,0),0),"")&amp;IFERROR(VLOOKUP(LM$2&amp;$A9,'EUC2'!$D:$E,MATCH("HOME",'EUC2'!$D$1:$E$1,0),0),"")</f>
        <v/>
      </c>
      <c r="LN9" s="25" t="str">
        <f>IFERROR(VLOOKUP(LN$2&amp;$B9,'FPL FIX2'!$N$1:$Q$400,MATCH("HOME",'FPL FIX2'!$N$1:$Q$1,0),0),"")&amp;IFERROR(VLOOKUP(LN$2&amp;$B9,'FPL FIX2'!$O$1:$P$400,MATCH("AWAY",'FPL FIX2'!$O$1:$P$1,0),0),"")&amp;IFERROR(VLOOKUP(LN$2&amp;$A9,'FA2'!$A:$D,MATCH("AWAY",'FA2'!$A$1:$D$1,0),0),"")&amp;IFERROR(VLOOKUP(LN$2&amp;$A9,'FA2'!$B:$C,MATCH("HOME",'FA2'!$B$1:$C$1,0),0),"")&amp;IFERROR(VLOOKUP(LN$2&amp;$A9,'EFL2'!$A:$D,MATCH("AWAY",'EFL2'!$A$1:$D$1,0),0),"")&amp;IFERROR(VLOOKUP(LN$2&amp;$A9,'EFL2'!$B:$C,MATCH("HOME",'EFL2'!$B$1:$C$1,0),0),"")&amp;IFERROR(VLOOKUP(LN$2&amp;$A9,'UCL2'!$C:$F,MATCH("AWAY",'UCL2'!$C$1:$F$1,0),0),"")&amp;IFERROR(VLOOKUP(LN$2&amp;$A9,'UCL2'!$D:$E,MATCH("HOME",'UCL2'!$D$1:$E$1,0),0),"")&amp;IFERROR(VLOOKUP(LN$2&amp;$A9,'EU2'!$C:$F,MATCH("AWAY",'EU2'!$C$1:$F$1,0),0),"")&amp;IFERROR(VLOOKUP(LN$2&amp;$A9,'EU2'!$D:$E,MATCH("HOME",'EU2'!$D$1:$E$1,0),0),"")&amp;IFERROR(VLOOKUP(LN$2&amp;$A9,'EUC2'!$C:$F,MATCH("AWAY",'EUC2'!$C$1:$F$1,0),0),"")&amp;IFERROR(VLOOKUP(LN$2&amp;$A9,'EUC2'!$D:$E,MATCH("HOME",'EUC2'!$D$1:$E$1,0),0),"")</f>
        <v/>
      </c>
      <c r="LO9" s="25" t="str">
        <f>IFERROR(VLOOKUP(LO$2&amp;$B9,'FPL FIX2'!$N$1:$Q$400,MATCH("HOME",'FPL FIX2'!$N$1:$Q$1,0),0),"")&amp;IFERROR(VLOOKUP(LO$2&amp;$B9,'FPL FIX2'!$O$1:$P$400,MATCH("AWAY",'FPL FIX2'!$O$1:$P$1,0),0),"")&amp;IFERROR(VLOOKUP(LO$2&amp;$A9,'FA2'!$A:$D,MATCH("AWAY",'FA2'!$A$1:$D$1,0),0),"")&amp;IFERROR(VLOOKUP(LO$2&amp;$A9,'FA2'!$B:$C,MATCH("HOME",'FA2'!$B$1:$C$1,0),0),"")&amp;IFERROR(VLOOKUP(LO$2&amp;$A9,'EFL2'!$A:$D,MATCH("AWAY",'EFL2'!$A$1:$D$1,0),0),"")&amp;IFERROR(VLOOKUP(LO$2&amp;$A9,'EFL2'!$B:$C,MATCH("HOME",'EFL2'!$B$1:$C$1,0),0),"")&amp;IFERROR(VLOOKUP(LO$2&amp;$A9,'UCL2'!$C:$F,MATCH("AWAY",'UCL2'!$C$1:$F$1,0),0),"")&amp;IFERROR(VLOOKUP(LO$2&amp;$A9,'UCL2'!$D:$E,MATCH("HOME",'UCL2'!$D$1:$E$1,0),0),"")&amp;IFERROR(VLOOKUP(LO$2&amp;$A9,'EU2'!$C:$F,MATCH("AWAY",'EU2'!$C$1:$F$1,0),0),"")&amp;IFERROR(VLOOKUP(LO$2&amp;$A9,'EU2'!$D:$E,MATCH("HOME",'EU2'!$D$1:$E$1,0),0),"")&amp;IFERROR(VLOOKUP(LO$2&amp;$A9,'EUC2'!$C:$F,MATCH("AWAY",'EUC2'!$C$1:$F$1,0),0),"")&amp;IFERROR(VLOOKUP(LO$2&amp;$A9,'EUC2'!$D:$E,MATCH("HOME",'EUC2'!$D$1:$E$1,0),0),"")</f>
        <v/>
      </c>
      <c r="LP9" s="25" t="str">
        <f>IFERROR(VLOOKUP(LP$2&amp;$B9,'FPL FIX2'!$N$1:$Q$400,MATCH("HOME",'FPL FIX2'!$N$1:$Q$1,0),0),"")&amp;IFERROR(VLOOKUP(LP$2&amp;$B9,'FPL FIX2'!$O$1:$P$400,MATCH("AWAY",'FPL FIX2'!$O$1:$P$1,0),0),"")&amp;IFERROR(VLOOKUP(LP$2&amp;$A9,'FA2'!$A:$D,MATCH("AWAY",'FA2'!$A$1:$D$1,0),0),"")&amp;IFERROR(VLOOKUP(LP$2&amp;$A9,'FA2'!$B:$C,MATCH("HOME",'FA2'!$B$1:$C$1,0),0),"")&amp;IFERROR(VLOOKUP(LP$2&amp;$A9,'EFL2'!$A:$D,MATCH("AWAY",'EFL2'!$A$1:$D$1,0),0),"")&amp;IFERROR(VLOOKUP(LP$2&amp;$A9,'EFL2'!$B:$C,MATCH("HOME",'EFL2'!$B$1:$C$1,0),0),"")&amp;IFERROR(VLOOKUP(LP$2&amp;$A9,'UCL2'!$C:$F,MATCH("AWAY",'UCL2'!$C$1:$F$1,0),0),"")&amp;IFERROR(VLOOKUP(LP$2&amp;$A9,'UCL2'!$D:$E,MATCH("HOME",'UCL2'!$D$1:$E$1,0),0),"")&amp;IFERROR(VLOOKUP(LP$2&amp;$A9,'EU2'!$C:$F,MATCH("AWAY",'EU2'!$C$1:$F$1,0),0),"")&amp;IFERROR(VLOOKUP(LP$2&amp;$A9,'EU2'!$D:$E,MATCH("HOME",'EU2'!$D$1:$E$1,0),0),"")&amp;IFERROR(VLOOKUP(LP$2&amp;$A9,'EUC2'!$C:$F,MATCH("AWAY",'EUC2'!$C$1:$F$1,0),0),"")&amp;IFERROR(VLOOKUP(LP$2&amp;$A9,'EUC2'!$D:$E,MATCH("HOME",'EUC2'!$D$1:$E$1,0),0),"")</f>
        <v/>
      </c>
      <c r="LQ9" s="25" t="str">
        <f>IFERROR(VLOOKUP(LQ$2&amp;$B9,'FPL FIX2'!$N$1:$Q$400,MATCH("HOME",'FPL FIX2'!$N$1:$Q$1,0),0),"")&amp;IFERROR(VLOOKUP(LQ$2&amp;$B9,'FPL FIX2'!$O$1:$P$400,MATCH("AWAY",'FPL FIX2'!$O$1:$P$1,0),0),"")&amp;IFERROR(VLOOKUP(LQ$2&amp;$A9,'FA2'!$A:$D,MATCH("AWAY",'FA2'!$A$1:$D$1,0),0),"")&amp;IFERROR(VLOOKUP(LQ$2&amp;$A9,'FA2'!$B:$C,MATCH("HOME",'FA2'!$B$1:$C$1,0),0),"")&amp;IFERROR(VLOOKUP(LQ$2&amp;$A9,'EFL2'!$A:$D,MATCH("AWAY",'EFL2'!$A$1:$D$1,0),0),"")&amp;IFERROR(VLOOKUP(LQ$2&amp;$A9,'EFL2'!$B:$C,MATCH("HOME",'EFL2'!$B$1:$C$1,0),0),"")&amp;IFERROR(VLOOKUP(LQ$2&amp;$A9,'UCL2'!$C:$F,MATCH("AWAY",'UCL2'!$C$1:$F$1,0),0),"")&amp;IFERROR(VLOOKUP(LQ$2&amp;$A9,'UCL2'!$D:$E,MATCH("HOME",'UCL2'!$D$1:$E$1,0),0),"")&amp;IFERROR(VLOOKUP(LQ$2&amp;$A9,'EU2'!$C:$F,MATCH("AWAY",'EU2'!$C$1:$F$1,0),0),"")&amp;IFERROR(VLOOKUP(LQ$2&amp;$A9,'EU2'!$D:$E,MATCH("HOME",'EU2'!$D$1:$E$1,0),0),"")&amp;IFERROR(VLOOKUP(LQ$2&amp;$A9,'EUC2'!$C:$F,MATCH("AWAY",'EUC2'!$C$1:$F$1,0),0),"")&amp;IFERROR(VLOOKUP(LQ$2&amp;$A9,'EUC2'!$D:$E,MATCH("HOME",'EUC2'!$D$1:$E$1,0),0),"")</f>
        <v/>
      </c>
      <c r="LR9" s="25" t="str">
        <f>IFERROR(VLOOKUP(LR$2&amp;$B9,'FPL FIX2'!$N$1:$Q$400,MATCH("HOME",'FPL FIX2'!$N$1:$Q$1,0),0),"")&amp;IFERROR(VLOOKUP(LR$2&amp;$B9,'FPL FIX2'!$O$1:$P$400,MATCH("AWAY",'FPL FIX2'!$O$1:$P$1,0),0),"")&amp;IFERROR(VLOOKUP(LR$2&amp;$A9,'FA2'!$A:$D,MATCH("AWAY",'FA2'!$A$1:$D$1,0),0),"")&amp;IFERROR(VLOOKUP(LR$2&amp;$A9,'FA2'!$B:$C,MATCH("HOME",'FA2'!$B$1:$C$1,0),0),"")&amp;IFERROR(VLOOKUP(LR$2&amp;$A9,'EFL2'!$A:$D,MATCH("AWAY",'EFL2'!$A$1:$D$1,0),0),"")&amp;IFERROR(VLOOKUP(LR$2&amp;$A9,'EFL2'!$B:$C,MATCH("HOME",'EFL2'!$B$1:$C$1,0),0),"")&amp;IFERROR(VLOOKUP(LR$2&amp;$A9,'UCL2'!$C:$F,MATCH("AWAY",'UCL2'!$C$1:$F$1,0),0),"")&amp;IFERROR(VLOOKUP(LR$2&amp;$A9,'UCL2'!$D:$E,MATCH("HOME",'UCL2'!$D$1:$E$1,0),0),"")&amp;IFERROR(VLOOKUP(LR$2&amp;$A9,'EU2'!$C:$F,MATCH("AWAY",'EU2'!$C$1:$F$1,0),0),"")&amp;IFERROR(VLOOKUP(LR$2&amp;$A9,'EU2'!$D:$E,MATCH("HOME",'EU2'!$D$1:$E$1,0),0),"")&amp;IFERROR(VLOOKUP(LR$2&amp;$A9,'EUC2'!$C:$F,MATCH("AWAY",'EUC2'!$C$1:$F$1,0),0),"")&amp;IFERROR(VLOOKUP(LR$2&amp;$A9,'EUC2'!$D:$E,MATCH("HOME",'EUC2'!$D$1:$E$1,0),0),"")</f>
        <v/>
      </c>
      <c r="LS9" s="25" t="str">
        <f>IFERROR(VLOOKUP(LS$2&amp;$B9,'FPL FIX2'!$N$1:$Q$400,MATCH("HOME",'FPL FIX2'!$N$1:$Q$1,0),0),"")&amp;IFERROR(VLOOKUP(LS$2&amp;$B9,'FPL FIX2'!$O$1:$P$400,MATCH("AWAY",'FPL FIX2'!$O$1:$P$1,0),0),"")&amp;IFERROR(VLOOKUP(LS$2&amp;$A9,'FA2'!$A:$D,MATCH("AWAY",'FA2'!$A$1:$D$1,0),0),"")&amp;IFERROR(VLOOKUP(LS$2&amp;$A9,'FA2'!$B:$C,MATCH("HOME",'FA2'!$B$1:$C$1,0),0),"")&amp;IFERROR(VLOOKUP(LS$2&amp;$A9,'EFL2'!$A:$D,MATCH("AWAY",'EFL2'!$A$1:$D$1,0),0),"")&amp;IFERROR(VLOOKUP(LS$2&amp;$A9,'EFL2'!$B:$C,MATCH("HOME",'EFL2'!$B$1:$C$1,0),0),"")&amp;IFERROR(VLOOKUP(LS$2&amp;$A9,'UCL2'!$C:$F,MATCH("AWAY",'UCL2'!$C$1:$F$1,0),0),"")&amp;IFERROR(VLOOKUP(LS$2&amp;$A9,'UCL2'!$D:$E,MATCH("HOME",'UCL2'!$D$1:$E$1,0),0),"")&amp;IFERROR(VLOOKUP(LS$2&amp;$A9,'EU2'!$C:$F,MATCH("AWAY",'EU2'!$C$1:$F$1,0),0),"")&amp;IFERROR(VLOOKUP(LS$2&amp;$A9,'EU2'!$D:$E,MATCH("HOME",'EU2'!$D$1:$E$1,0),0),"")&amp;IFERROR(VLOOKUP(LS$2&amp;$A9,'EUC2'!$C:$F,MATCH("AWAY",'EUC2'!$C$1:$F$1,0),0),"")&amp;IFERROR(VLOOKUP(LS$2&amp;$A9,'EUC2'!$D:$E,MATCH("HOME",'EUC2'!$D$1:$E$1,0),0),"")</f>
        <v/>
      </c>
      <c r="LT9" s="25" t="str">
        <f>IFERROR(VLOOKUP(LT$2&amp;$B9,'FPL FIX2'!$N$1:$Q$400,MATCH("HOME",'FPL FIX2'!$N$1:$Q$1,0),0),"")&amp;IFERROR(VLOOKUP(LT$2&amp;$B9,'FPL FIX2'!$O$1:$P$400,MATCH("AWAY",'FPL FIX2'!$O$1:$P$1,0),0),"")&amp;IFERROR(VLOOKUP(LT$2&amp;$A9,'FA2'!$A:$D,MATCH("AWAY",'FA2'!$A$1:$D$1,0),0),"")&amp;IFERROR(VLOOKUP(LT$2&amp;$A9,'FA2'!$B:$C,MATCH("HOME",'FA2'!$B$1:$C$1,0),0),"")&amp;IFERROR(VLOOKUP(LT$2&amp;$A9,'EFL2'!$A:$D,MATCH("AWAY",'EFL2'!$A$1:$D$1,0),0),"")&amp;IFERROR(VLOOKUP(LT$2&amp;$A9,'EFL2'!$B:$C,MATCH("HOME",'EFL2'!$B$1:$C$1,0),0),"")&amp;IFERROR(VLOOKUP(LT$2&amp;$A9,'UCL2'!$C:$F,MATCH("AWAY",'UCL2'!$C$1:$F$1,0),0),"")&amp;IFERROR(VLOOKUP(LT$2&amp;$A9,'UCL2'!$D:$E,MATCH("HOME",'UCL2'!$D$1:$E$1,0),0),"")&amp;IFERROR(VLOOKUP(LT$2&amp;$A9,'EU2'!$C:$F,MATCH("AWAY",'EU2'!$C$1:$F$1,0),0),"")&amp;IFERROR(VLOOKUP(LT$2&amp;$A9,'EU2'!$D:$E,MATCH("HOME",'EU2'!$D$1:$E$1,0),0),"")&amp;IFERROR(VLOOKUP(LT$2&amp;$A9,'EUC2'!$C:$F,MATCH("AWAY",'EUC2'!$C$1:$F$1,0),0),"")&amp;IFERROR(VLOOKUP(LT$2&amp;$A9,'EUC2'!$D:$E,MATCH("HOME",'EUC2'!$D$1:$E$1,0),0),"")</f>
        <v/>
      </c>
      <c r="LU9" s="25" t="str">
        <f>IFERROR(VLOOKUP(LU$2&amp;$B9,'FPL FIX2'!$N$1:$Q$400,MATCH("HOME",'FPL FIX2'!$N$1:$Q$1,0),0),"")&amp;IFERROR(VLOOKUP(LU$2&amp;$B9,'FPL FIX2'!$O$1:$P$400,MATCH("AWAY",'FPL FIX2'!$O$1:$P$1,0),0),"")&amp;IFERROR(VLOOKUP(LU$2&amp;$A9,'FA2'!$A:$D,MATCH("AWAY",'FA2'!$A$1:$D$1,0),0),"")&amp;IFERROR(VLOOKUP(LU$2&amp;$A9,'FA2'!$B:$C,MATCH("HOME",'FA2'!$B$1:$C$1,0),0),"")&amp;IFERROR(VLOOKUP(LU$2&amp;$A9,'EFL2'!$A:$D,MATCH("AWAY",'EFL2'!$A$1:$D$1,0),0),"")&amp;IFERROR(VLOOKUP(LU$2&amp;$A9,'EFL2'!$B:$C,MATCH("HOME",'EFL2'!$B$1:$C$1,0),0),"")&amp;IFERROR(VLOOKUP(LU$2&amp;$A9,'UCL2'!$C:$F,MATCH("AWAY",'UCL2'!$C$1:$F$1,0),0),"")&amp;IFERROR(VLOOKUP(LU$2&amp;$A9,'UCL2'!$D:$E,MATCH("HOME",'UCL2'!$D$1:$E$1,0),0),"")&amp;IFERROR(VLOOKUP(LU$2&amp;$A9,'EU2'!$C:$F,MATCH("AWAY",'EU2'!$C$1:$F$1,0),0),"")&amp;IFERROR(VLOOKUP(LU$2&amp;$A9,'EU2'!$D:$E,MATCH("HOME",'EU2'!$D$1:$E$1,0),0),"")&amp;IFERROR(VLOOKUP(LU$2&amp;$A9,'EUC2'!$C:$F,MATCH("AWAY",'EUC2'!$C$1:$F$1,0),0),"")&amp;IFERROR(VLOOKUP(LU$2&amp;$A9,'EUC2'!$D:$E,MATCH("HOME",'EUC2'!$D$1:$E$1,0),0),"")</f>
        <v/>
      </c>
      <c r="LV9" s="25" t="str">
        <f>IFERROR(VLOOKUP(LV$2&amp;$B9,'FPL FIX2'!$N$1:$Q$400,MATCH("HOME",'FPL FIX2'!$N$1:$Q$1,0),0),"")&amp;IFERROR(VLOOKUP(LV$2&amp;$B9,'FPL FIX2'!$O$1:$P$400,MATCH("AWAY",'FPL FIX2'!$O$1:$P$1,0),0),"")&amp;IFERROR(VLOOKUP(LV$2&amp;$A9,'FA2'!$A:$D,MATCH("AWAY",'FA2'!$A$1:$D$1,0),0),"")&amp;IFERROR(VLOOKUP(LV$2&amp;$A9,'FA2'!$B:$C,MATCH("HOME",'FA2'!$B$1:$C$1,0),0),"")&amp;IFERROR(VLOOKUP(LV$2&amp;$A9,'EFL2'!$A:$D,MATCH("AWAY",'EFL2'!$A$1:$D$1,0),0),"")&amp;IFERROR(VLOOKUP(LV$2&amp;$A9,'EFL2'!$B:$C,MATCH("HOME",'EFL2'!$B$1:$C$1,0),0),"")&amp;IFERROR(VLOOKUP(LV$2&amp;$A9,'UCL2'!$C:$F,MATCH("AWAY",'UCL2'!$C$1:$F$1,0),0),"")&amp;IFERROR(VLOOKUP(LV$2&amp;$A9,'UCL2'!$D:$E,MATCH("HOME",'UCL2'!$D$1:$E$1,0),0),"")&amp;IFERROR(VLOOKUP(LV$2&amp;$A9,'EU2'!$C:$F,MATCH("AWAY",'EU2'!$C$1:$F$1,0),0),"")&amp;IFERROR(VLOOKUP(LV$2&amp;$A9,'EU2'!$D:$E,MATCH("HOME",'EU2'!$D$1:$E$1,0),0),"")&amp;IFERROR(VLOOKUP(LV$2&amp;$A9,'EUC2'!$C:$F,MATCH("AWAY",'EUC2'!$C$1:$F$1,0),0),"")&amp;IFERROR(VLOOKUP(LV$2&amp;$A9,'EUC2'!$D:$E,MATCH("HOME",'EUC2'!$D$1:$E$1,0),0),"")</f>
        <v/>
      </c>
      <c r="LW9" s="25" t="str">
        <f>IFERROR(VLOOKUP(LW$2&amp;$B9,'FPL FIX2'!$N$1:$Q$400,MATCH("HOME",'FPL FIX2'!$N$1:$Q$1,0),0),"")&amp;IFERROR(VLOOKUP(LW$2&amp;$B9,'FPL FIX2'!$O$1:$P$400,MATCH("AWAY",'FPL FIX2'!$O$1:$P$1,0),0),"")&amp;IFERROR(VLOOKUP(LW$2&amp;$A9,'FA2'!$A:$D,MATCH("AWAY",'FA2'!$A$1:$D$1,0),0),"")&amp;IFERROR(VLOOKUP(LW$2&amp;$A9,'FA2'!$B:$C,MATCH("HOME",'FA2'!$B$1:$C$1,0),0),"")&amp;IFERROR(VLOOKUP(LW$2&amp;$A9,'EFL2'!$A:$D,MATCH("AWAY",'EFL2'!$A$1:$D$1,0),0),"")&amp;IFERROR(VLOOKUP(LW$2&amp;$A9,'EFL2'!$B:$C,MATCH("HOME",'EFL2'!$B$1:$C$1,0),0),"")&amp;IFERROR(VLOOKUP(LW$2&amp;$A9,'UCL2'!$C:$F,MATCH("AWAY",'UCL2'!$C$1:$F$1,0),0),"")&amp;IFERROR(VLOOKUP(LW$2&amp;$A9,'UCL2'!$D:$E,MATCH("HOME",'UCL2'!$D$1:$E$1,0),0),"")&amp;IFERROR(VLOOKUP(LW$2&amp;$A9,'EU2'!$C:$F,MATCH("AWAY",'EU2'!$C$1:$F$1,0),0),"")&amp;IFERROR(VLOOKUP(LW$2&amp;$A9,'EU2'!$D:$E,MATCH("HOME",'EU2'!$D$1:$E$1,0),0),"")&amp;IFERROR(VLOOKUP(LW$2&amp;$A9,'EUC2'!$C:$F,MATCH("AWAY",'EUC2'!$C$1:$F$1,0),0),"")&amp;IFERROR(VLOOKUP(LW$2&amp;$A9,'EUC2'!$D:$E,MATCH("HOME",'EUC2'!$D$1:$E$1,0),0),"")</f>
        <v/>
      </c>
      <c r="LX9" s="25" t="str">
        <f>IFERROR(VLOOKUP(LX$2&amp;$B9,'FPL FIX2'!$N$1:$Q$400,MATCH("HOME",'FPL FIX2'!$N$1:$Q$1,0),0),"")&amp;IFERROR(VLOOKUP(LX$2&amp;$B9,'FPL FIX2'!$O$1:$P$400,MATCH("AWAY",'FPL FIX2'!$O$1:$P$1,0),0),"")&amp;IFERROR(VLOOKUP(LX$2&amp;$A9,'FA2'!$A:$D,MATCH("AWAY",'FA2'!$A$1:$D$1,0),0),"")&amp;IFERROR(VLOOKUP(LX$2&amp;$A9,'FA2'!$B:$C,MATCH("HOME",'FA2'!$B$1:$C$1,0),0),"")&amp;IFERROR(VLOOKUP(LX$2&amp;$A9,'EFL2'!$A:$D,MATCH("AWAY",'EFL2'!$A$1:$D$1,0),0),"")&amp;IFERROR(VLOOKUP(LX$2&amp;$A9,'EFL2'!$B:$C,MATCH("HOME",'EFL2'!$B$1:$C$1,0),0),"")&amp;IFERROR(VLOOKUP(LX$2&amp;$A9,'UCL2'!$C:$F,MATCH("AWAY",'UCL2'!$C$1:$F$1,0),0),"")&amp;IFERROR(VLOOKUP(LX$2&amp;$A9,'UCL2'!$D:$E,MATCH("HOME",'UCL2'!$D$1:$E$1,0),0),"")&amp;IFERROR(VLOOKUP(LX$2&amp;$A9,'EU2'!$C:$F,MATCH("AWAY",'EU2'!$C$1:$F$1,0),0),"")&amp;IFERROR(VLOOKUP(LX$2&amp;$A9,'EU2'!$D:$E,MATCH("HOME",'EU2'!$D$1:$E$1,0),0),"")&amp;IFERROR(VLOOKUP(LX$2&amp;$A9,'EUC2'!$C:$F,MATCH("AWAY",'EUC2'!$C$1:$F$1,0),0),"")&amp;IFERROR(VLOOKUP(LX$2&amp;$A9,'EUC2'!$D:$E,MATCH("HOME",'EUC2'!$D$1:$E$1,0),0),"")</f>
        <v/>
      </c>
      <c r="LY9" s="25" t="str">
        <f>IFERROR(VLOOKUP(LY$2&amp;$B9,'FPL FIX2'!$N$1:$Q$400,MATCH("HOME",'FPL FIX2'!$N$1:$Q$1,0),0),"")&amp;IFERROR(VLOOKUP(LY$2&amp;$B9,'FPL FIX2'!$O$1:$P$400,MATCH("AWAY",'FPL FIX2'!$O$1:$P$1,0),0),"")&amp;IFERROR(VLOOKUP(LY$2&amp;$A9,'FA2'!$A:$D,MATCH("AWAY",'FA2'!$A$1:$D$1,0),0),"")&amp;IFERROR(VLOOKUP(LY$2&amp;$A9,'FA2'!$B:$C,MATCH("HOME",'FA2'!$B$1:$C$1,0),0),"")&amp;IFERROR(VLOOKUP(LY$2&amp;$A9,'EFL2'!$A:$D,MATCH("AWAY",'EFL2'!$A$1:$D$1,0),0),"")&amp;IFERROR(VLOOKUP(LY$2&amp;$A9,'EFL2'!$B:$C,MATCH("HOME",'EFL2'!$B$1:$C$1,0),0),"")&amp;IFERROR(VLOOKUP(LY$2&amp;$A9,'UCL2'!$C:$F,MATCH("AWAY",'UCL2'!$C$1:$F$1,0),0),"")&amp;IFERROR(VLOOKUP(LY$2&amp;$A9,'UCL2'!$D:$E,MATCH("HOME",'UCL2'!$D$1:$E$1,0),0),"")&amp;IFERROR(VLOOKUP(LY$2&amp;$A9,'EU2'!$C:$F,MATCH("AWAY",'EU2'!$C$1:$F$1,0),0),"")&amp;IFERROR(VLOOKUP(LY$2&amp;$A9,'EU2'!$D:$E,MATCH("HOME",'EU2'!$D$1:$E$1,0),0),"")&amp;IFERROR(VLOOKUP(LY$2&amp;$A9,'EUC2'!$C:$F,MATCH("AWAY",'EUC2'!$C$1:$F$1,0),0),"")&amp;IFERROR(VLOOKUP(LY$2&amp;$A9,'EUC2'!$D:$E,MATCH("HOME",'EUC2'!$D$1:$E$1,0),0),"")</f>
        <v/>
      </c>
      <c r="LZ9" s="25" t="str">
        <f>IFERROR(VLOOKUP(LZ$2&amp;$B9,'FPL FIX2'!$N$1:$Q$400,MATCH("HOME",'FPL FIX2'!$N$1:$Q$1,0),0),"")&amp;IFERROR(VLOOKUP(LZ$2&amp;$B9,'FPL FIX2'!$O$1:$P$400,MATCH("AWAY",'FPL FIX2'!$O$1:$P$1,0),0),"")&amp;IFERROR(VLOOKUP(LZ$2&amp;$A9,'FA2'!$A:$D,MATCH("AWAY",'FA2'!$A$1:$D$1,0),0),"")&amp;IFERROR(VLOOKUP(LZ$2&amp;$A9,'FA2'!$B:$C,MATCH("HOME",'FA2'!$B$1:$C$1,0),0),"")&amp;IFERROR(VLOOKUP(LZ$2&amp;$A9,'EFL2'!$A:$D,MATCH("AWAY",'EFL2'!$A$1:$D$1,0),0),"")&amp;IFERROR(VLOOKUP(LZ$2&amp;$A9,'EFL2'!$B:$C,MATCH("HOME",'EFL2'!$B$1:$C$1,0),0),"")&amp;IFERROR(VLOOKUP(LZ$2&amp;$A9,'UCL2'!$C:$F,MATCH("AWAY",'UCL2'!$C$1:$F$1,0),0),"")&amp;IFERROR(VLOOKUP(LZ$2&amp;$A9,'UCL2'!$D:$E,MATCH("HOME",'UCL2'!$D$1:$E$1,0),0),"")&amp;IFERROR(VLOOKUP(LZ$2&amp;$A9,'EU2'!$C:$F,MATCH("AWAY",'EU2'!$C$1:$F$1,0),0),"")&amp;IFERROR(VLOOKUP(LZ$2&amp;$A9,'EU2'!$D:$E,MATCH("HOME",'EU2'!$D$1:$E$1,0),0),"")&amp;IFERROR(VLOOKUP(LZ$2&amp;$A9,'EUC2'!$C:$F,MATCH("AWAY",'EUC2'!$C$1:$F$1,0),0),"")&amp;IFERROR(VLOOKUP(LZ$2&amp;$A9,'EUC2'!$D:$E,MATCH("HOME",'EUC2'!$D$1:$E$1,0),0),"")</f>
        <v/>
      </c>
      <c r="MA9" s="25" t="str">
        <f>IFERROR(VLOOKUP(MA$2&amp;$B9,'FPL FIX2'!$N$1:$Q$400,MATCH("HOME",'FPL FIX2'!$N$1:$Q$1,0),0),"")&amp;IFERROR(VLOOKUP(MA$2&amp;$B9,'FPL FIX2'!$O$1:$P$400,MATCH("AWAY",'FPL FIX2'!$O$1:$P$1,0),0),"")&amp;IFERROR(VLOOKUP(MA$2&amp;$A9,'FA2'!$A:$D,MATCH("AWAY",'FA2'!$A$1:$D$1,0),0),"")&amp;IFERROR(VLOOKUP(MA$2&amp;$A9,'FA2'!$B:$C,MATCH("HOME",'FA2'!$B$1:$C$1,0),0),"")&amp;IFERROR(VLOOKUP(MA$2&amp;$A9,'EFL2'!$A:$D,MATCH("AWAY",'EFL2'!$A$1:$D$1,0),0),"")&amp;IFERROR(VLOOKUP(MA$2&amp;$A9,'EFL2'!$B:$C,MATCH("HOME",'EFL2'!$B$1:$C$1,0),0),"")&amp;IFERROR(VLOOKUP(MA$2&amp;$A9,'UCL2'!$C:$F,MATCH("AWAY",'UCL2'!$C$1:$F$1,0),0),"")&amp;IFERROR(VLOOKUP(MA$2&amp;$A9,'UCL2'!$D:$E,MATCH("HOME",'UCL2'!$D$1:$E$1,0),0),"")&amp;IFERROR(VLOOKUP(MA$2&amp;$A9,'EU2'!$C:$F,MATCH("AWAY",'EU2'!$C$1:$F$1,0),0),"")&amp;IFERROR(VLOOKUP(MA$2&amp;$A9,'EU2'!$D:$E,MATCH("HOME",'EU2'!$D$1:$E$1,0),0),"")&amp;IFERROR(VLOOKUP(MA$2&amp;$A9,'EUC2'!$C:$F,MATCH("AWAY",'EUC2'!$C$1:$F$1,0),0),"")&amp;IFERROR(VLOOKUP(MA$2&amp;$A9,'EUC2'!$D:$E,MATCH("HOME",'EUC2'!$D$1:$E$1,0),0),"")</f>
        <v/>
      </c>
      <c r="MB9" s="25" t="str">
        <f>IFERROR(VLOOKUP(MB$2&amp;$B9,'FPL FIX2'!$N$1:$Q$400,MATCH("HOME",'FPL FIX2'!$N$1:$Q$1,0),0),"")&amp;IFERROR(VLOOKUP(MB$2&amp;$B9,'FPL FIX2'!$O$1:$P$400,MATCH("AWAY",'FPL FIX2'!$O$1:$P$1,0),0),"")&amp;IFERROR(VLOOKUP(MB$2&amp;$A9,'FA2'!$A:$D,MATCH("AWAY",'FA2'!$A$1:$D$1,0),0),"")&amp;IFERROR(VLOOKUP(MB$2&amp;$A9,'FA2'!$B:$C,MATCH("HOME",'FA2'!$B$1:$C$1,0),0),"")&amp;IFERROR(VLOOKUP(MB$2&amp;$A9,'EFL2'!$A:$D,MATCH("AWAY",'EFL2'!$A$1:$D$1,0),0),"")&amp;IFERROR(VLOOKUP(MB$2&amp;$A9,'EFL2'!$B:$C,MATCH("HOME",'EFL2'!$B$1:$C$1,0),0),"")&amp;IFERROR(VLOOKUP(MB$2&amp;$A9,'UCL2'!$C:$F,MATCH("AWAY",'UCL2'!$C$1:$F$1,0),0),"")&amp;IFERROR(VLOOKUP(MB$2&amp;$A9,'UCL2'!$D:$E,MATCH("HOME",'UCL2'!$D$1:$E$1,0),0),"")&amp;IFERROR(VLOOKUP(MB$2&amp;$A9,'EU2'!$C:$F,MATCH("AWAY",'EU2'!$C$1:$F$1,0),0),"")&amp;IFERROR(VLOOKUP(MB$2&amp;$A9,'EU2'!$D:$E,MATCH("HOME",'EU2'!$D$1:$E$1,0),0),"")&amp;IFERROR(VLOOKUP(MB$2&amp;$A9,'EUC2'!$C:$F,MATCH("AWAY",'EUC2'!$C$1:$F$1,0),0),"")&amp;IFERROR(VLOOKUP(MB$2&amp;$A9,'EUC2'!$D:$E,MATCH("HOME",'EUC2'!$D$1:$E$1,0),0),"")</f>
        <v/>
      </c>
      <c r="MC9" s="25" t="str">
        <f>IFERROR(VLOOKUP(MC$2&amp;$B9,'FPL FIX2'!$N$1:$Q$400,MATCH("HOME",'FPL FIX2'!$N$1:$Q$1,0),0),"")&amp;IFERROR(VLOOKUP(MC$2&amp;$B9,'FPL FIX2'!$O$1:$P$400,MATCH("AWAY",'FPL FIX2'!$O$1:$P$1,0),0),"")&amp;IFERROR(VLOOKUP(MC$2&amp;$A9,'FA2'!$A:$D,MATCH("AWAY",'FA2'!$A$1:$D$1,0),0),"")&amp;IFERROR(VLOOKUP(MC$2&amp;$A9,'FA2'!$B:$C,MATCH("HOME",'FA2'!$B$1:$C$1,0),0),"")&amp;IFERROR(VLOOKUP(MC$2&amp;$A9,'EFL2'!$A:$D,MATCH("AWAY",'EFL2'!$A$1:$D$1,0),0),"")&amp;IFERROR(VLOOKUP(MC$2&amp;$A9,'EFL2'!$B:$C,MATCH("HOME",'EFL2'!$B$1:$C$1,0),0),"")&amp;IFERROR(VLOOKUP(MC$2&amp;$A9,'UCL2'!$C:$F,MATCH("AWAY",'UCL2'!$C$1:$F$1,0),0),"")&amp;IFERROR(VLOOKUP(MC$2&amp;$A9,'UCL2'!$D:$E,MATCH("HOME",'UCL2'!$D$1:$E$1,0),0),"")&amp;IFERROR(VLOOKUP(MC$2&amp;$A9,'EU2'!$C:$F,MATCH("AWAY",'EU2'!$C$1:$F$1,0),0),"")&amp;IFERROR(VLOOKUP(MC$2&amp;$A9,'EU2'!$D:$E,MATCH("HOME",'EU2'!$D$1:$E$1,0),0),"")&amp;IFERROR(VLOOKUP(MC$2&amp;$A9,'EUC2'!$C:$F,MATCH("AWAY",'EUC2'!$C$1:$F$1,0),0),"")&amp;IFERROR(VLOOKUP(MC$2&amp;$A9,'EUC2'!$D:$E,MATCH("HOME",'EUC2'!$D$1:$E$1,0),0),"")</f>
        <v/>
      </c>
      <c r="MD9" s="25" t="str">
        <f>IFERROR(VLOOKUP(MD$2&amp;$B9,'FPL FIX2'!$N$1:$Q$400,MATCH("HOME",'FPL FIX2'!$N$1:$Q$1,0),0),"")&amp;IFERROR(VLOOKUP(MD$2&amp;$B9,'FPL FIX2'!$O$1:$P$400,MATCH("AWAY",'FPL FIX2'!$O$1:$P$1,0),0),"")&amp;IFERROR(VLOOKUP(MD$2&amp;$A9,'FA2'!$A:$D,MATCH("AWAY",'FA2'!$A$1:$D$1,0),0),"")&amp;IFERROR(VLOOKUP(MD$2&amp;$A9,'FA2'!$B:$C,MATCH("HOME",'FA2'!$B$1:$C$1,0),0),"")&amp;IFERROR(VLOOKUP(MD$2&amp;$A9,'EFL2'!$A:$D,MATCH("AWAY",'EFL2'!$A$1:$D$1,0),0),"")&amp;IFERROR(VLOOKUP(MD$2&amp;$A9,'EFL2'!$B:$C,MATCH("HOME",'EFL2'!$B$1:$C$1,0),0),"")&amp;IFERROR(VLOOKUP(MD$2&amp;$A9,'UCL2'!$C:$F,MATCH("AWAY",'UCL2'!$C$1:$F$1,0),0),"")&amp;IFERROR(VLOOKUP(MD$2&amp;$A9,'UCL2'!$D:$E,MATCH("HOME",'UCL2'!$D$1:$E$1,0),0),"")&amp;IFERROR(VLOOKUP(MD$2&amp;$A9,'EU2'!$C:$F,MATCH("AWAY",'EU2'!$C$1:$F$1,0),0),"")&amp;IFERROR(VLOOKUP(MD$2&amp;$A9,'EU2'!$D:$E,MATCH("HOME",'EU2'!$D$1:$E$1,0),0),"")&amp;IFERROR(VLOOKUP(MD$2&amp;$A9,'EUC2'!$C:$F,MATCH("AWAY",'EUC2'!$C$1:$F$1,0),0),"")&amp;IFERROR(VLOOKUP(MD$2&amp;$A9,'EUC2'!$D:$E,MATCH("HOME",'EUC2'!$D$1:$E$1,0),0),"")</f>
        <v/>
      </c>
      <c r="ME9" s="25" t="str">
        <f>IFERROR(VLOOKUP(ME$2&amp;$B9,'FPL FIX2'!$N$1:$Q$400,MATCH("HOME",'FPL FIX2'!$N$1:$Q$1,0),0),"")&amp;IFERROR(VLOOKUP(ME$2&amp;$B9,'FPL FIX2'!$O$1:$P$400,MATCH("AWAY",'FPL FIX2'!$O$1:$P$1,0),0),"")&amp;IFERROR(VLOOKUP(ME$2&amp;$A9,'FA2'!$A:$D,MATCH("AWAY",'FA2'!$A$1:$D$1,0),0),"")&amp;IFERROR(VLOOKUP(ME$2&amp;$A9,'FA2'!$B:$C,MATCH("HOME",'FA2'!$B$1:$C$1,0),0),"")&amp;IFERROR(VLOOKUP(ME$2&amp;$A9,'EFL2'!$A:$D,MATCH("AWAY",'EFL2'!$A$1:$D$1,0),0),"")&amp;IFERROR(VLOOKUP(ME$2&amp;$A9,'EFL2'!$B:$C,MATCH("HOME",'EFL2'!$B$1:$C$1,0),0),"")&amp;IFERROR(VLOOKUP(ME$2&amp;$A9,'UCL2'!$C:$F,MATCH("AWAY",'UCL2'!$C$1:$F$1,0),0),"")&amp;IFERROR(VLOOKUP(ME$2&amp;$A9,'UCL2'!$D:$E,MATCH("HOME",'UCL2'!$D$1:$E$1,0),0),"")&amp;IFERROR(VLOOKUP(ME$2&amp;$A9,'EU2'!$C:$F,MATCH("AWAY",'EU2'!$C$1:$F$1,0),0),"")&amp;IFERROR(VLOOKUP(ME$2&amp;$A9,'EU2'!$D:$E,MATCH("HOME",'EU2'!$D$1:$E$1,0),0),"")&amp;IFERROR(VLOOKUP(ME$2&amp;$A9,'EUC2'!$C:$F,MATCH("AWAY",'EUC2'!$C$1:$F$1,0),0),"")&amp;IFERROR(VLOOKUP(ME$2&amp;$A9,'EUC2'!$D:$E,MATCH("HOME",'EUC2'!$D$1:$E$1,0),0),"")</f>
        <v/>
      </c>
      <c r="MF9" s="25" t="str">
        <f>IFERROR(VLOOKUP(MF$2&amp;$B9,'FPL FIX2'!$N$1:$Q$400,MATCH("HOME",'FPL FIX2'!$N$1:$Q$1,0),0),"")&amp;IFERROR(VLOOKUP(MF$2&amp;$B9,'FPL FIX2'!$O$1:$P$400,MATCH("AWAY",'FPL FIX2'!$O$1:$P$1,0),0),"")&amp;IFERROR(VLOOKUP(MF$2&amp;$A9,'FA2'!$A:$D,MATCH("AWAY",'FA2'!$A$1:$D$1,0),0),"")&amp;IFERROR(VLOOKUP(MF$2&amp;$A9,'FA2'!$B:$C,MATCH("HOME",'FA2'!$B$1:$C$1,0),0),"")&amp;IFERROR(VLOOKUP(MF$2&amp;$A9,'EFL2'!$A:$D,MATCH("AWAY",'EFL2'!$A$1:$D$1,0),0),"")&amp;IFERROR(VLOOKUP(MF$2&amp;$A9,'EFL2'!$B:$C,MATCH("HOME",'EFL2'!$B$1:$C$1,0),0),"")&amp;IFERROR(VLOOKUP(MF$2&amp;$A9,'UCL2'!$C:$F,MATCH("AWAY",'UCL2'!$C$1:$F$1,0),0),"")&amp;IFERROR(VLOOKUP(MF$2&amp;$A9,'UCL2'!$D:$E,MATCH("HOME",'UCL2'!$D$1:$E$1,0),0),"")&amp;IFERROR(VLOOKUP(MF$2&amp;$A9,'EU2'!$C:$F,MATCH("AWAY",'EU2'!$C$1:$F$1,0),0),"")&amp;IFERROR(VLOOKUP(MF$2&amp;$A9,'EU2'!$D:$E,MATCH("HOME",'EU2'!$D$1:$E$1,0),0),"")&amp;IFERROR(VLOOKUP(MF$2&amp;$A9,'EUC2'!$C:$F,MATCH("AWAY",'EUC2'!$C$1:$F$1,0),0),"")&amp;IFERROR(VLOOKUP(MF$2&amp;$A9,'EUC2'!$D:$E,MATCH("HOME",'EUC2'!$D$1:$E$1,0),0),"")</f>
        <v/>
      </c>
      <c r="MG9" s="25" t="str">
        <f>IFERROR(VLOOKUP(MG$2&amp;$B9,'FPL FIX2'!$N$1:$Q$400,MATCH("HOME",'FPL FIX2'!$N$1:$Q$1,0),0),"")&amp;IFERROR(VLOOKUP(MG$2&amp;$B9,'FPL FIX2'!$O$1:$P$400,MATCH("AWAY",'FPL FIX2'!$O$1:$P$1,0),0),"")&amp;IFERROR(VLOOKUP(MG$2&amp;$A9,'FA2'!$A:$D,MATCH("AWAY",'FA2'!$A$1:$D$1,0),0),"")&amp;IFERROR(VLOOKUP(MG$2&amp;$A9,'FA2'!$B:$C,MATCH("HOME",'FA2'!$B$1:$C$1,0),0),"")&amp;IFERROR(VLOOKUP(MG$2&amp;$A9,'EFL2'!$A:$D,MATCH("AWAY",'EFL2'!$A$1:$D$1,0),0),"")&amp;IFERROR(VLOOKUP(MG$2&amp;$A9,'EFL2'!$B:$C,MATCH("HOME",'EFL2'!$B$1:$C$1,0),0),"")&amp;IFERROR(VLOOKUP(MG$2&amp;$A9,'UCL2'!$C:$F,MATCH("AWAY",'UCL2'!$C$1:$F$1,0),0),"")&amp;IFERROR(VLOOKUP(MG$2&amp;$A9,'UCL2'!$D:$E,MATCH("HOME",'UCL2'!$D$1:$E$1,0),0),"")&amp;IFERROR(VLOOKUP(MG$2&amp;$A9,'EU2'!$C:$F,MATCH("AWAY",'EU2'!$C$1:$F$1,0),0),"")&amp;IFERROR(VLOOKUP(MG$2&amp;$A9,'EU2'!$D:$E,MATCH("HOME",'EU2'!$D$1:$E$1,0),0),"")&amp;IFERROR(VLOOKUP(MG$2&amp;$A9,'EUC2'!$C:$F,MATCH("AWAY",'EUC2'!$C$1:$F$1,0),0),"")&amp;IFERROR(VLOOKUP(MG$2&amp;$A9,'EUC2'!$D:$E,MATCH("HOME",'EUC2'!$D$1:$E$1,0),0),"")</f>
        <v/>
      </c>
      <c r="MH9" s="25" t="str">
        <f>IFERROR(VLOOKUP(MH$2&amp;$B9,'FPL FIX2'!$N$1:$Q$400,MATCH("HOME",'FPL FIX2'!$N$1:$Q$1,0),0),"")&amp;IFERROR(VLOOKUP(MH$2&amp;$B9,'FPL FIX2'!$O$1:$P$400,MATCH("AWAY",'FPL FIX2'!$O$1:$P$1,0),0),"")&amp;IFERROR(VLOOKUP(MH$2&amp;$A9,'FA2'!$A:$D,MATCH("AWAY",'FA2'!$A$1:$D$1,0),0),"")&amp;IFERROR(VLOOKUP(MH$2&amp;$A9,'FA2'!$B:$C,MATCH("HOME",'FA2'!$B$1:$C$1,0),0),"")&amp;IFERROR(VLOOKUP(MH$2&amp;$A9,'EFL2'!$A:$D,MATCH("AWAY",'EFL2'!$A$1:$D$1,0),0),"")&amp;IFERROR(VLOOKUP(MH$2&amp;$A9,'EFL2'!$B:$C,MATCH("HOME",'EFL2'!$B$1:$C$1,0),0),"")&amp;IFERROR(VLOOKUP(MH$2&amp;$A9,'UCL2'!$C:$F,MATCH("AWAY",'UCL2'!$C$1:$F$1,0),0),"")&amp;IFERROR(VLOOKUP(MH$2&amp;$A9,'UCL2'!$D:$E,MATCH("HOME",'UCL2'!$D$1:$E$1,0),0),"")&amp;IFERROR(VLOOKUP(MH$2&amp;$A9,'EU2'!$C:$F,MATCH("AWAY",'EU2'!$C$1:$F$1,0),0),"")&amp;IFERROR(VLOOKUP(MH$2&amp;$A9,'EU2'!$D:$E,MATCH("HOME",'EU2'!$D$1:$E$1,0),0),"")&amp;IFERROR(VLOOKUP(MH$2&amp;$A9,'EUC2'!$C:$F,MATCH("AWAY",'EUC2'!$C$1:$F$1,0),0),"")&amp;IFERROR(VLOOKUP(MH$2&amp;$A9,'EUC2'!$D:$E,MATCH("HOME",'EUC2'!$D$1:$E$1,0),0),"")</f>
        <v/>
      </c>
      <c r="MI9" s="25" t="str">
        <f>IFERROR(VLOOKUP(MI$2&amp;$B9,'FPL FIX2'!$N$1:$Q$400,MATCH("HOME",'FPL FIX2'!$N$1:$Q$1,0),0),"")&amp;IFERROR(VLOOKUP(MI$2&amp;$B9,'FPL FIX2'!$O$1:$P$400,MATCH("AWAY",'FPL FIX2'!$O$1:$P$1,0),0),"")&amp;IFERROR(VLOOKUP(MI$2&amp;$A9,'FA2'!$A:$D,MATCH("AWAY",'FA2'!$A$1:$D$1,0),0),"")&amp;IFERROR(VLOOKUP(MI$2&amp;$A9,'FA2'!$B:$C,MATCH("HOME",'FA2'!$B$1:$C$1,0),0),"")&amp;IFERROR(VLOOKUP(MI$2&amp;$A9,'EFL2'!$A:$D,MATCH("AWAY",'EFL2'!$A$1:$D$1,0),0),"")&amp;IFERROR(VLOOKUP(MI$2&amp;$A9,'EFL2'!$B:$C,MATCH("HOME",'EFL2'!$B$1:$C$1,0),0),"")&amp;IFERROR(VLOOKUP(MI$2&amp;$A9,'UCL2'!$C:$F,MATCH("AWAY",'UCL2'!$C$1:$F$1,0),0),"")&amp;IFERROR(VLOOKUP(MI$2&amp;$A9,'UCL2'!$D:$E,MATCH("HOME",'UCL2'!$D$1:$E$1,0),0),"")&amp;IFERROR(VLOOKUP(MI$2&amp;$A9,'EU2'!$C:$F,MATCH("AWAY",'EU2'!$C$1:$F$1,0),0),"")&amp;IFERROR(VLOOKUP(MI$2&amp;$A9,'EU2'!$D:$E,MATCH("HOME",'EU2'!$D$1:$E$1,0),0),"")&amp;IFERROR(VLOOKUP(MI$2&amp;$A9,'EUC2'!$C:$F,MATCH("AWAY",'EUC2'!$C$1:$F$1,0),0),"")&amp;IFERROR(VLOOKUP(MI$2&amp;$A9,'EUC2'!$D:$E,MATCH("HOME",'EUC2'!$D$1:$E$1,0),0),"")</f>
        <v/>
      </c>
      <c r="MJ9" s="25" t="str">
        <f>IFERROR(VLOOKUP(MJ$2&amp;$B9,'FPL FIX2'!$N$1:$Q$400,MATCH("HOME",'FPL FIX2'!$N$1:$Q$1,0),0),"")&amp;IFERROR(VLOOKUP(MJ$2&amp;$B9,'FPL FIX2'!$O$1:$P$400,MATCH("AWAY",'FPL FIX2'!$O$1:$P$1,0),0),"")&amp;IFERROR(VLOOKUP(MJ$2&amp;$A9,'FA2'!$A:$D,MATCH("AWAY",'FA2'!$A$1:$D$1,0),0),"")&amp;IFERROR(VLOOKUP(MJ$2&amp;$A9,'FA2'!$B:$C,MATCH("HOME",'FA2'!$B$1:$C$1,0),0),"")&amp;IFERROR(VLOOKUP(MJ$2&amp;$A9,'EFL2'!$A:$D,MATCH("AWAY",'EFL2'!$A$1:$D$1,0),0),"")&amp;IFERROR(VLOOKUP(MJ$2&amp;$A9,'EFL2'!$B:$C,MATCH("HOME",'EFL2'!$B$1:$C$1,0),0),"")&amp;IFERROR(VLOOKUP(MJ$2&amp;$A9,'UCL2'!$C:$F,MATCH("AWAY",'UCL2'!$C$1:$F$1,0),0),"")&amp;IFERROR(VLOOKUP(MJ$2&amp;$A9,'UCL2'!$D:$E,MATCH("HOME",'UCL2'!$D$1:$E$1,0),0),"")&amp;IFERROR(VLOOKUP(MJ$2&amp;$A9,'EU2'!$C:$F,MATCH("AWAY",'EU2'!$C$1:$F$1,0),0),"")&amp;IFERROR(VLOOKUP(MJ$2&amp;$A9,'EU2'!$D:$E,MATCH("HOME",'EU2'!$D$1:$E$1,0),0),"")&amp;IFERROR(VLOOKUP(MJ$2&amp;$A9,'EUC2'!$C:$F,MATCH("AWAY",'EUC2'!$C$1:$F$1,0),0),"")&amp;IFERROR(VLOOKUP(MJ$2&amp;$A9,'EUC2'!$D:$E,MATCH("HOME",'EUC2'!$D$1:$E$1,0),0),"")</f>
        <v/>
      </c>
      <c r="MK9" s="25" t="str">
        <f>IFERROR(VLOOKUP(MK$2&amp;$B9,'FPL FIX2'!$N$1:$Q$400,MATCH("HOME",'FPL FIX2'!$N$1:$Q$1,0),0),"")&amp;IFERROR(VLOOKUP(MK$2&amp;$B9,'FPL FIX2'!$O$1:$P$400,MATCH("AWAY",'FPL FIX2'!$O$1:$P$1,0),0),"")&amp;IFERROR(VLOOKUP(MK$2&amp;$A9,'FA2'!$A:$D,MATCH("AWAY",'FA2'!$A$1:$D$1,0),0),"")&amp;IFERROR(VLOOKUP(MK$2&amp;$A9,'FA2'!$B:$C,MATCH("HOME",'FA2'!$B$1:$C$1,0),0),"")&amp;IFERROR(VLOOKUP(MK$2&amp;$A9,'EFL2'!$A:$D,MATCH("AWAY",'EFL2'!$A$1:$D$1,0),0),"")&amp;IFERROR(VLOOKUP(MK$2&amp;$A9,'EFL2'!$B:$C,MATCH("HOME",'EFL2'!$B$1:$C$1,0),0),"")&amp;IFERROR(VLOOKUP(MK$2&amp;$A9,'UCL2'!$C:$F,MATCH("AWAY",'UCL2'!$C$1:$F$1,0),0),"")&amp;IFERROR(VLOOKUP(MK$2&amp;$A9,'UCL2'!$D:$E,MATCH("HOME",'UCL2'!$D$1:$E$1,0),0),"")&amp;IFERROR(VLOOKUP(MK$2&amp;$A9,'EU2'!$C:$F,MATCH("AWAY",'EU2'!$C$1:$F$1,0),0),"")&amp;IFERROR(VLOOKUP(MK$2&amp;$A9,'EU2'!$D:$E,MATCH("HOME",'EU2'!$D$1:$E$1,0),0),"")&amp;IFERROR(VLOOKUP(MK$2&amp;$A9,'EUC2'!$C:$F,MATCH("AWAY",'EUC2'!$C$1:$F$1,0),0),"")&amp;IFERROR(VLOOKUP(MK$2&amp;$A9,'EUC2'!$D:$E,MATCH("HOME",'EUC2'!$D$1:$E$1,0),0),"")</f>
        <v/>
      </c>
      <c r="ML9" s="25" t="str">
        <f>IFERROR(VLOOKUP(ML$2&amp;$B9,'FPL FIX2'!$N$1:$Q$400,MATCH("HOME",'FPL FIX2'!$N$1:$Q$1,0),0),"")&amp;IFERROR(VLOOKUP(ML$2&amp;$B9,'FPL FIX2'!$O$1:$P$400,MATCH("AWAY",'FPL FIX2'!$O$1:$P$1,0),0),"")&amp;IFERROR(VLOOKUP(ML$2&amp;$A9,'FA2'!$A:$D,MATCH("AWAY",'FA2'!$A$1:$D$1,0),0),"")&amp;IFERROR(VLOOKUP(ML$2&amp;$A9,'FA2'!$B:$C,MATCH("HOME",'FA2'!$B$1:$C$1,0),0),"")&amp;IFERROR(VLOOKUP(ML$2&amp;$A9,'EFL2'!$A:$D,MATCH("AWAY",'EFL2'!$A$1:$D$1,0),0),"")&amp;IFERROR(VLOOKUP(ML$2&amp;$A9,'EFL2'!$B:$C,MATCH("HOME",'EFL2'!$B$1:$C$1,0),0),"")&amp;IFERROR(VLOOKUP(ML$2&amp;$A9,'UCL2'!$C:$F,MATCH("AWAY",'UCL2'!$C$1:$F$1,0),0),"")&amp;IFERROR(VLOOKUP(ML$2&amp;$A9,'UCL2'!$D:$E,MATCH("HOME",'UCL2'!$D$1:$E$1,0),0),"")&amp;IFERROR(VLOOKUP(ML$2&amp;$A9,'EU2'!$C:$F,MATCH("AWAY",'EU2'!$C$1:$F$1,0),0),"")&amp;IFERROR(VLOOKUP(ML$2&amp;$A9,'EU2'!$D:$E,MATCH("HOME",'EU2'!$D$1:$E$1,0),0),"")&amp;IFERROR(VLOOKUP(ML$2&amp;$A9,'EUC2'!$C:$F,MATCH("AWAY",'EUC2'!$C$1:$F$1,0),0),"")&amp;IFERROR(VLOOKUP(ML$2&amp;$A9,'EUC2'!$D:$E,MATCH("HOME",'EUC2'!$D$1:$E$1,0),0),"")</f>
        <v/>
      </c>
      <c r="MM9" s="25" t="str">
        <f>IFERROR(VLOOKUP(MM$2&amp;$B9,'FPL FIX2'!$N$1:$Q$400,MATCH("HOME",'FPL FIX2'!$N$1:$Q$1,0),0),"")&amp;IFERROR(VLOOKUP(MM$2&amp;$B9,'FPL FIX2'!$O$1:$P$400,MATCH("AWAY",'FPL FIX2'!$O$1:$P$1,0),0),"")&amp;IFERROR(VLOOKUP(MM$2&amp;$A9,'FA2'!$A:$D,MATCH("AWAY",'FA2'!$A$1:$D$1,0),0),"")&amp;IFERROR(VLOOKUP(MM$2&amp;$A9,'FA2'!$B:$C,MATCH("HOME",'FA2'!$B$1:$C$1,0),0),"")&amp;IFERROR(VLOOKUP(MM$2&amp;$A9,'EFL2'!$A:$D,MATCH("AWAY",'EFL2'!$A$1:$D$1,0),0),"")&amp;IFERROR(VLOOKUP(MM$2&amp;$A9,'EFL2'!$B:$C,MATCH("HOME",'EFL2'!$B$1:$C$1,0),0),"")&amp;IFERROR(VLOOKUP(MM$2&amp;$A9,'UCL2'!$C:$F,MATCH("AWAY",'UCL2'!$C$1:$F$1,0),0),"")&amp;IFERROR(VLOOKUP(MM$2&amp;$A9,'UCL2'!$D:$E,MATCH("HOME",'UCL2'!$D$1:$E$1,0),0),"")&amp;IFERROR(VLOOKUP(MM$2&amp;$A9,'EU2'!$C:$F,MATCH("AWAY",'EU2'!$C$1:$F$1,0),0),"")&amp;IFERROR(VLOOKUP(MM$2&amp;$A9,'EU2'!$D:$E,MATCH("HOME",'EU2'!$D$1:$E$1,0),0),"")&amp;IFERROR(VLOOKUP(MM$2&amp;$A9,'EUC2'!$C:$F,MATCH("AWAY",'EUC2'!$C$1:$F$1,0),0),"")&amp;IFERROR(VLOOKUP(MM$2&amp;$A9,'EUC2'!$D:$E,MATCH("HOME",'EUC2'!$D$1:$E$1,0),0),"")</f>
        <v/>
      </c>
      <c r="MN9" s="25" t="str">
        <f>IFERROR(VLOOKUP(MN$2&amp;$B9,'FPL FIX2'!$N$1:$Q$400,MATCH("HOME",'FPL FIX2'!$N$1:$Q$1,0),0),"")&amp;IFERROR(VLOOKUP(MN$2&amp;$B9,'FPL FIX2'!$O$1:$P$400,MATCH("AWAY",'FPL FIX2'!$O$1:$P$1,0),0),"")&amp;IFERROR(VLOOKUP(MN$2&amp;$A9,'FA2'!$A:$D,MATCH("AWAY",'FA2'!$A$1:$D$1,0),0),"")&amp;IFERROR(VLOOKUP(MN$2&amp;$A9,'FA2'!$B:$C,MATCH("HOME",'FA2'!$B$1:$C$1,0),0),"")&amp;IFERROR(VLOOKUP(MN$2&amp;$A9,'EFL2'!$A:$D,MATCH("AWAY",'EFL2'!$A$1:$D$1,0),0),"")&amp;IFERROR(VLOOKUP(MN$2&amp;$A9,'EFL2'!$B:$C,MATCH("HOME",'EFL2'!$B$1:$C$1,0),0),"")&amp;IFERROR(VLOOKUP(MN$2&amp;$A9,'UCL2'!$C:$F,MATCH("AWAY",'UCL2'!$C$1:$F$1,0),0),"")&amp;IFERROR(VLOOKUP(MN$2&amp;$A9,'UCL2'!$D:$E,MATCH("HOME",'UCL2'!$D$1:$E$1,0),0),"")&amp;IFERROR(VLOOKUP(MN$2&amp;$A9,'EU2'!$C:$F,MATCH("AWAY",'EU2'!$C$1:$F$1,0),0),"")&amp;IFERROR(VLOOKUP(MN$2&amp;$A9,'EU2'!$D:$E,MATCH("HOME",'EU2'!$D$1:$E$1,0),0),"")&amp;IFERROR(VLOOKUP(MN$2&amp;$A9,'EUC2'!$C:$F,MATCH("AWAY",'EUC2'!$C$1:$F$1,0),0),"")&amp;IFERROR(VLOOKUP(MN$2&amp;$A9,'EUC2'!$D:$E,MATCH("HOME",'EUC2'!$D$1:$E$1,0),0),"")</f>
        <v/>
      </c>
      <c r="MO9" s="25" t="str">
        <f>IFERROR(VLOOKUP(MO$2&amp;$B9,'FPL FIX2'!$N$1:$Q$400,MATCH("HOME",'FPL FIX2'!$N$1:$Q$1,0),0),"")&amp;IFERROR(VLOOKUP(MO$2&amp;$B9,'FPL FIX2'!$O$1:$P$400,MATCH("AWAY",'FPL FIX2'!$O$1:$P$1,0),0),"")&amp;IFERROR(VLOOKUP(MO$2&amp;$A9,'FA2'!$A:$D,MATCH("AWAY",'FA2'!$A$1:$D$1,0),0),"")&amp;IFERROR(VLOOKUP(MO$2&amp;$A9,'FA2'!$B:$C,MATCH("HOME",'FA2'!$B$1:$C$1,0),0),"")&amp;IFERROR(VLOOKUP(MO$2&amp;$A9,'EFL2'!$A:$D,MATCH("AWAY",'EFL2'!$A$1:$D$1,0),0),"")&amp;IFERROR(VLOOKUP(MO$2&amp;$A9,'EFL2'!$B:$C,MATCH("HOME",'EFL2'!$B$1:$C$1,0),0),"")&amp;IFERROR(VLOOKUP(MO$2&amp;$A9,'UCL2'!$C:$F,MATCH("AWAY",'UCL2'!$C$1:$F$1,0),0),"")&amp;IFERROR(VLOOKUP(MO$2&amp;$A9,'UCL2'!$D:$E,MATCH("HOME",'UCL2'!$D$1:$E$1,0),0),"")&amp;IFERROR(VLOOKUP(MO$2&amp;$A9,'EU2'!$C:$F,MATCH("AWAY",'EU2'!$C$1:$F$1,0),0),"")&amp;IFERROR(VLOOKUP(MO$2&amp;$A9,'EU2'!$D:$E,MATCH("HOME",'EU2'!$D$1:$E$1,0),0),"")&amp;IFERROR(VLOOKUP(MO$2&amp;$A9,'EUC2'!$C:$F,MATCH("AWAY",'EUC2'!$C$1:$F$1,0),0),"")&amp;IFERROR(VLOOKUP(MO$2&amp;$A9,'EUC2'!$D:$E,MATCH("HOME",'EUC2'!$D$1:$E$1,0),0),"")</f>
        <v/>
      </c>
      <c r="MP9" s="25" t="str">
        <f>IFERROR(VLOOKUP(MP$2&amp;$B9,'FPL FIX2'!$N$1:$Q$400,MATCH("HOME",'FPL FIX2'!$N$1:$Q$1,0),0),"")&amp;IFERROR(VLOOKUP(MP$2&amp;$B9,'FPL FIX2'!$O$1:$P$400,MATCH("AWAY",'FPL FIX2'!$O$1:$P$1,0),0),"")&amp;IFERROR(VLOOKUP(MP$2&amp;$A9,'FA2'!$A:$D,MATCH("AWAY",'FA2'!$A$1:$D$1,0),0),"")&amp;IFERROR(VLOOKUP(MP$2&amp;$A9,'FA2'!$B:$C,MATCH("HOME",'FA2'!$B$1:$C$1,0),0),"")&amp;IFERROR(VLOOKUP(MP$2&amp;$A9,'EFL2'!$A:$D,MATCH("AWAY",'EFL2'!$A$1:$D$1,0),0),"")&amp;IFERROR(VLOOKUP(MP$2&amp;$A9,'EFL2'!$B:$C,MATCH("HOME",'EFL2'!$B$1:$C$1,0),0),"")&amp;IFERROR(VLOOKUP(MP$2&amp;$A9,'UCL2'!$C:$F,MATCH("AWAY",'UCL2'!$C$1:$F$1,0),0),"")&amp;IFERROR(VLOOKUP(MP$2&amp;$A9,'UCL2'!$D:$E,MATCH("HOME",'UCL2'!$D$1:$E$1,0),0),"")&amp;IFERROR(VLOOKUP(MP$2&amp;$A9,'EU2'!$C:$F,MATCH("AWAY",'EU2'!$C$1:$F$1,0),0),"")&amp;IFERROR(VLOOKUP(MP$2&amp;$A9,'EU2'!$D:$E,MATCH("HOME",'EU2'!$D$1:$E$1,0),0),"")&amp;IFERROR(VLOOKUP(MP$2&amp;$A9,'EUC2'!$C:$F,MATCH("AWAY",'EUC2'!$C$1:$F$1,0),0),"")&amp;IFERROR(VLOOKUP(MP$2&amp;$A9,'EUC2'!$D:$E,MATCH("HOME",'EUC2'!$D$1:$E$1,0),0),"")</f>
        <v/>
      </c>
      <c r="MQ9" s="25" t="str">
        <f>IFERROR(VLOOKUP(MQ$2&amp;$B9,'FPL FIX2'!$N$1:$Q$400,MATCH("HOME",'FPL FIX2'!$N$1:$Q$1,0),0),"")&amp;IFERROR(VLOOKUP(MQ$2&amp;$B9,'FPL FIX2'!$O$1:$P$400,MATCH("AWAY",'FPL FIX2'!$O$1:$P$1,0),0),"")&amp;IFERROR(VLOOKUP(MQ$2&amp;$A9,'FA2'!$A:$D,MATCH("AWAY",'FA2'!$A$1:$D$1,0),0),"")&amp;IFERROR(VLOOKUP(MQ$2&amp;$A9,'FA2'!$B:$C,MATCH("HOME",'FA2'!$B$1:$C$1,0),0),"")&amp;IFERROR(VLOOKUP(MQ$2&amp;$A9,'EFL2'!$A:$D,MATCH("AWAY",'EFL2'!$A$1:$D$1,0),0),"")&amp;IFERROR(VLOOKUP(MQ$2&amp;$A9,'EFL2'!$B:$C,MATCH("HOME",'EFL2'!$B$1:$C$1,0),0),"")&amp;IFERROR(VLOOKUP(MQ$2&amp;$A9,'UCL2'!$C:$F,MATCH("AWAY",'UCL2'!$C$1:$F$1,0),0),"")&amp;IFERROR(VLOOKUP(MQ$2&amp;$A9,'UCL2'!$D:$E,MATCH("HOME",'UCL2'!$D$1:$E$1,0),0),"")&amp;IFERROR(VLOOKUP(MQ$2&amp;$A9,'EU2'!$C:$F,MATCH("AWAY",'EU2'!$C$1:$F$1,0),0),"")&amp;IFERROR(VLOOKUP(MQ$2&amp;$A9,'EU2'!$D:$E,MATCH("HOME",'EU2'!$D$1:$E$1,0),0),"")&amp;IFERROR(VLOOKUP(MQ$2&amp;$A9,'EUC2'!$C:$F,MATCH("AWAY",'EUC2'!$C$1:$F$1,0),0),"")&amp;IFERROR(VLOOKUP(MQ$2&amp;$A9,'EUC2'!$D:$E,MATCH("HOME",'EUC2'!$D$1:$E$1,0),0),"")</f>
        <v/>
      </c>
      <c r="MR9" s="25" t="str">
        <f>IFERROR(VLOOKUP(MR$2&amp;$B9,'FPL FIX2'!$N$1:$Q$400,MATCH("HOME",'FPL FIX2'!$N$1:$Q$1,0),0),"")&amp;IFERROR(VLOOKUP(MR$2&amp;$B9,'FPL FIX2'!$O$1:$P$400,MATCH("AWAY",'FPL FIX2'!$O$1:$P$1,0),0),"")&amp;IFERROR(VLOOKUP(MR$2&amp;$A9,'FA2'!$A:$D,MATCH("AWAY",'FA2'!$A$1:$D$1,0),0),"")&amp;IFERROR(VLOOKUP(MR$2&amp;$A9,'FA2'!$B:$C,MATCH("HOME",'FA2'!$B$1:$C$1,0),0),"")&amp;IFERROR(VLOOKUP(MR$2&amp;$A9,'EFL2'!$A:$D,MATCH("AWAY",'EFL2'!$A$1:$D$1,0),0),"")&amp;IFERROR(VLOOKUP(MR$2&amp;$A9,'EFL2'!$B:$C,MATCH("HOME",'EFL2'!$B$1:$C$1,0),0),"")&amp;IFERROR(VLOOKUP(MR$2&amp;$A9,'UCL2'!$C:$F,MATCH("AWAY",'UCL2'!$C$1:$F$1,0),0),"")&amp;IFERROR(VLOOKUP(MR$2&amp;$A9,'UCL2'!$D:$E,MATCH("HOME",'UCL2'!$D$1:$E$1,0),0),"")&amp;IFERROR(VLOOKUP(MR$2&amp;$A9,'EU2'!$C:$F,MATCH("AWAY",'EU2'!$C$1:$F$1,0),0),"")&amp;IFERROR(VLOOKUP(MR$2&amp;$A9,'EU2'!$D:$E,MATCH("HOME",'EU2'!$D$1:$E$1,0),0),"")&amp;IFERROR(VLOOKUP(MR$2&amp;$A9,'EUC2'!$C:$F,MATCH("AWAY",'EUC2'!$C$1:$F$1,0),0),"")&amp;IFERROR(VLOOKUP(MR$2&amp;$A9,'EUC2'!$D:$E,MATCH("HOME",'EUC2'!$D$1:$E$1,0),0),"")</f>
        <v/>
      </c>
      <c r="MS9" s="25" t="str">
        <f>IFERROR(VLOOKUP(MS$2&amp;$B9,'FPL FIX2'!$N$1:$Q$400,MATCH("HOME",'FPL FIX2'!$N$1:$Q$1,0),0),"")&amp;IFERROR(VLOOKUP(MS$2&amp;$B9,'FPL FIX2'!$O$1:$P$400,MATCH("AWAY",'FPL FIX2'!$O$1:$P$1,0),0),"")&amp;IFERROR(VLOOKUP(MS$2&amp;$A9,'FA2'!$A:$D,MATCH("AWAY",'FA2'!$A$1:$D$1,0),0),"")&amp;IFERROR(VLOOKUP(MS$2&amp;$A9,'FA2'!$B:$C,MATCH("HOME",'FA2'!$B$1:$C$1,0),0),"")&amp;IFERROR(VLOOKUP(MS$2&amp;$A9,'EFL2'!$A:$D,MATCH("AWAY",'EFL2'!$A$1:$D$1,0),0),"")&amp;IFERROR(VLOOKUP(MS$2&amp;$A9,'EFL2'!$B:$C,MATCH("HOME",'EFL2'!$B$1:$C$1,0),0),"")&amp;IFERROR(VLOOKUP(MS$2&amp;$A9,'UCL2'!$C:$F,MATCH("AWAY",'UCL2'!$C$1:$F$1,0),0),"")&amp;IFERROR(VLOOKUP(MS$2&amp;$A9,'UCL2'!$D:$E,MATCH("HOME",'UCL2'!$D$1:$E$1,0),0),"")&amp;IFERROR(VLOOKUP(MS$2&amp;$A9,'EU2'!$C:$F,MATCH("AWAY",'EU2'!$C$1:$F$1,0),0),"")&amp;IFERROR(VLOOKUP(MS$2&amp;$A9,'EU2'!$D:$E,MATCH("HOME",'EU2'!$D$1:$E$1,0),0),"")&amp;IFERROR(VLOOKUP(MS$2&amp;$A9,'EUC2'!$C:$F,MATCH("AWAY",'EUC2'!$C$1:$F$1,0),0),"")&amp;IFERROR(VLOOKUP(MS$2&amp;$A9,'EUC2'!$D:$E,MATCH("HOME",'EUC2'!$D$1:$E$1,0),0),"")</f>
        <v/>
      </c>
      <c r="MT9" s="25" t="str">
        <f>IFERROR(VLOOKUP(MT$2&amp;$B9,'FPL FIX2'!$N$1:$Q$400,MATCH("HOME",'FPL FIX2'!$N$1:$Q$1,0),0),"")&amp;IFERROR(VLOOKUP(MT$2&amp;$B9,'FPL FIX2'!$O$1:$P$400,MATCH("AWAY",'FPL FIX2'!$O$1:$P$1,0),0),"")&amp;IFERROR(VLOOKUP(MT$2&amp;$A9,'FA2'!$A:$D,MATCH("AWAY",'FA2'!$A$1:$D$1,0),0),"")&amp;IFERROR(VLOOKUP(MT$2&amp;$A9,'FA2'!$B:$C,MATCH("HOME",'FA2'!$B$1:$C$1,0),0),"")&amp;IFERROR(VLOOKUP(MT$2&amp;$A9,'EFL2'!$A:$D,MATCH("AWAY",'EFL2'!$A$1:$D$1,0),0),"")&amp;IFERROR(VLOOKUP(MT$2&amp;$A9,'EFL2'!$B:$C,MATCH("HOME",'EFL2'!$B$1:$C$1,0),0),"")&amp;IFERROR(VLOOKUP(MT$2&amp;$A9,'UCL2'!$C:$F,MATCH("AWAY",'UCL2'!$C$1:$F$1,0),0),"")&amp;IFERROR(VLOOKUP(MT$2&amp;$A9,'UCL2'!$D:$E,MATCH("HOME",'UCL2'!$D$1:$E$1,0),0),"")&amp;IFERROR(VLOOKUP(MT$2&amp;$A9,'EU2'!$C:$F,MATCH("AWAY",'EU2'!$C$1:$F$1,0),0),"")&amp;IFERROR(VLOOKUP(MT$2&amp;$A9,'EU2'!$D:$E,MATCH("HOME",'EU2'!$D$1:$E$1,0),0),"")&amp;IFERROR(VLOOKUP(MT$2&amp;$A9,'EUC2'!$C:$F,MATCH("AWAY",'EUC2'!$C$1:$F$1,0),0),"")&amp;IFERROR(VLOOKUP(MT$2&amp;$A9,'EUC2'!$D:$E,MATCH("HOME",'EUC2'!$D$1:$E$1,0),0),"")</f>
        <v/>
      </c>
      <c r="MU9" s="25" t="str">
        <f>IFERROR(VLOOKUP(MU$2&amp;$B9,'FPL FIX2'!$N$1:$Q$400,MATCH("HOME",'FPL FIX2'!$N$1:$Q$1,0),0),"")&amp;IFERROR(VLOOKUP(MU$2&amp;$B9,'FPL FIX2'!$O$1:$P$400,MATCH("AWAY",'FPL FIX2'!$O$1:$P$1,0),0),"")&amp;IFERROR(VLOOKUP(MU$2&amp;$A9,'FA2'!$A:$D,MATCH("AWAY",'FA2'!$A$1:$D$1,0),0),"")&amp;IFERROR(VLOOKUP(MU$2&amp;$A9,'FA2'!$B:$C,MATCH("HOME",'FA2'!$B$1:$C$1,0),0),"")&amp;IFERROR(VLOOKUP(MU$2&amp;$A9,'EFL2'!$A:$D,MATCH("AWAY",'EFL2'!$A$1:$D$1,0),0),"")&amp;IFERROR(VLOOKUP(MU$2&amp;$A9,'EFL2'!$B:$C,MATCH("HOME",'EFL2'!$B$1:$C$1,0),0),"")&amp;IFERROR(VLOOKUP(MU$2&amp;$A9,'UCL2'!$C:$F,MATCH("AWAY",'UCL2'!$C$1:$F$1,0),0),"")&amp;IFERROR(VLOOKUP(MU$2&amp;$A9,'UCL2'!$D:$E,MATCH("HOME",'UCL2'!$D$1:$E$1,0),0),"")&amp;IFERROR(VLOOKUP(MU$2&amp;$A9,'EU2'!$C:$F,MATCH("AWAY",'EU2'!$C$1:$F$1,0),0),"")&amp;IFERROR(VLOOKUP(MU$2&amp;$A9,'EU2'!$D:$E,MATCH("HOME",'EU2'!$D$1:$E$1,0),0),"")&amp;IFERROR(VLOOKUP(MU$2&amp;$A9,'EUC2'!$C:$F,MATCH("AWAY",'EUC2'!$C$1:$F$1,0),0),"")&amp;IFERROR(VLOOKUP(MU$2&amp;$A9,'EUC2'!$D:$E,MATCH("HOME",'EUC2'!$D$1:$E$1,0),0),"")</f>
        <v/>
      </c>
      <c r="MV9" s="25" t="str">
        <f>IFERROR(VLOOKUP(MV$2&amp;$B9,'FPL FIX2'!$N$1:$Q$400,MATCH("HOME",'FPL FIX2'!$N$1:$Q$1,0),0),"")&amp;IFERROR(VLOOKUP(MV$2&amp;$B9,'FPL FIX2'!$O$1:$P$400,MATCH("AWAY",'FPL FIX2'!$O$1:$P$1,0),0),"")&amp;IFERROR(VLOOKUP(MV$2&amp;$A9,'FA2'!$A:$D,MATCH("AWAY",'FA2'!$A$1:$D$1,0),0),"")&amp;IFERROR(VLOOKUP(MV$2&amp;$A9,'FA2'!$B:$C,MATCH("HOME",'FA2'!$B$1:$C$1,0),0),"")&amp;IFERROR(VLOOKUP(MV$2&amp;$A9,'EFL2'!$A:$D,MATCH("AWAY",'EFL2'!$A$1:$D$1,0),0),"")&amp;IFERROR(VLOOKUP(MV$2&amp;$A9,'EFL2'!$B:$C,MATCH("HOME",'EFL2'!$B$1:$C$1,0),0),"")&amp;IFERROR(VLOOKUP(MV$2&amp;$A9,'UCL2'!$C:$F,MATCH("AWAY",'UCL2'!$C$1:$F$1,0),0),"")&amp;IFERROR(VLOOKUP(MV$2&amp;$A9,'UCL2'!$D:$E,MATCH("HOME",'UCL2'!$D$1:$E$1,0),0),"")&amp;IFERROR(VLOOKUP(MV$2&amp;$A9,'EU2'!$C:$F,MATCH("AWAY",'EU2'!$C$1:$F$1,0),0),"")&amp;IFERROR(VLOOKUP(MV$2&amp;$A9,'EU2'!$D:$E,MATCH("HOME",'EU2'!$D$1:$E$1,0),0),"")&amp;IFERROR(VLOOKUP(MV$2&amp;$A9,'EUC2'!$C:$F,MATCH("AWAY",'EUC2'!$C$1:$F$1,0),0),"")&amp;IFERROR(VLOOKUP(MV$2&amp;$A9,'EUC2'!$D:$E,MATCH("HOME",'EUC2'!$D$1:$E$1,0),0),"")</f>
        <v/>
      </c>
      <c r="MW9" s="25" t="str">
        <f>IFERROR(VLOOKUP(MW$2&amp;$B9,'FPL FIX2'!$N$1:$Q$400,MATCH("HOME",'FPL FIX2'!$N$1:$Q$1,0),0),"")&amp;IFERROR(VLOOKUP(MW$2&amp;$B9,'FPL FIX2'!$O$1:$P$400,MATCH("AWAY",'FPL FIX2'!$O$1:$P$1,0),0),"")&amp;IFERROR(VLOOKUP(MW$2&amp;$A9,'FA2'!$A:$D,MATCH("AWAY",'FA2'!$A$1:$D$1,0),0),"")&amp;IFERROR(VLOOKUP(MW$2&amp;$A9,'FA2'!$B:$C,MATCH("HOME",'FA2'!$B$1:$C$1,0),0),"")&amp;IFERROR(VLOOKUP(MW$2&amp;$A9,'EFL2'!$A:$D,MATCH("AWAY",'EFL2'!$A$1:$D$1,0),0),"")&amp;IFERROR(VLOOKUP(MW$2&amp;$A9,'EFL2'!$B:$C,MATCH("HOME",'EFL2'!$B$1:$C$1,0),0),"")&amp;IFERROR(VLOOKUP(MW$2&amp;$A9,'UCL2'!$C:$F,MATCH("AWAY",'UCL2'!$C$1:$F$1,0),0),"")&amp;IFERROR(VLOOKUP(MW$2&amp;$A9,'UCL2'!$D:$E,MATCH("HOME",'UCL2'!$D$1:$E$1,0),0),"")&amp;IFERROR(VLOOKUP(MW$2&amp;$A9,'EU2'!$C:$F,MATCH("AWAY",'EU2'!$C$1:$F$1,0),0),"")&amp;IFERROR(VLOOKUP(MW$2&amp;$A9,'EU2'!$D:$E,MATCH("HOME",'EU2'!$D$1:$E$1,0),0),"")&amp;IFERROR(VLOOKUP(MW$2&amp;$A9,'EUC2'!$C:$F,MATCH("AWAY",'EUC2'!$C$1:$F$1,0),0),"")&amp;IFERROR(VLOOKUP(MW$2&amp;$A9,'EUC2'!$D:$E,MATCH("HOME",'EUC2'!$D$1:$E$1,0),0),"")</f>
        <v/>
      </c>
      <c r="MX9" s="25" t="str">
        <f>IFERROR(VLOOKUP(MX$2&amp;$B9,'FPL FIX2'!$N$1:$Q$400,MATCH("HOME",'FPL FIX2'!$N$1:$Q$1,0),0),"")&amp;IFERROR(VLOOKUP(MX$2&amp;$B9,'FPL FIX2'!$O$1:$P$400,MATCH("AWAY",'FPL FIX2'!$O$1:$P$1,0),0),"")&amp;IFERROR(VLOOKUP(MX$2&amp;$A9,'FA2'!$A:$D,MATCH("AWAY",'FA2'!$A$1:$D$1,0),0),"")&amp;IFERROR(VLOOKUP(MX$2&amp;$A9,'FA2'!$B:$C,MATCH("HOME",'FA2'!$B$1:$C$1,0),0),"")&amp;IFERROR(VLOOKUP(MX$2&amp;$A9,'EFL2'!$A:$D,MATCH("AWAY",'EFL2'!$A$1:$D$1,0),0),"")&amp;IFERROR(VLOOKUP(MX$2&amp;$A9,'EFL2'!$B:$C,MATCH("HOME",'EFL2'!$B$1:$C$1,0),0),"")&amp;IFERROR(VLOOKUP(MX$2&amp;$A9,'UCL2'!$C:$F,MATCH("AWAY",'UCL2'!$C$1:$F$1,0),0),"")&amp;IFERROR(VLOOKUP(MX$2&amp;$A9,'UCL2'!$D:$E,MATCH("HOME",'UCL2'!$D$1:$E$1,0),0),"")&amp;IFERROR(VLOOKUP(MX$2&amp;$A9,'EU2'!$C:$F,MATCH("AWAY",'EU2'!$C$1:$F$1,0),0),"")&amp;IFERROR(VLOOKUP(MX$2&amp;$A9,'EU2'!$D:$E,MATCH("HOME",'EU2'!$D$1:$E$1,0),0),"")&amp;IFERROR(VLOOKUP(MX$2&amp;$A9,'EUC2'!$C:$F,MATCH("AWAY",'EUC2'!$C$1:$F$1,0),0),"")&amp;IFERROR(VLOOKUP(MX$2&amp;$A9,'EUC2'!$D:$E,MATCH("HOME",'EUC2'!$D$1:$E$1,0),0),"")</f>
        <v/>
      </c>
      <c r="MY9" s="25" t="str">
        <f>IFERROR(VLOOKUP(MY$2&amp;$B9,'FPL FIX2'!$N$1:$Q$400,MATCH("HOME",'FPL FIX2'!$N$1:$Q$1,0),0),"")&amp;IFERROR(VLOOKUP(MY$2&amp;$B9,'FPL FIX2'!$O$1:$P$400,MATCH("AWAY",'FPL FIX2'!$O$1:$P$1,0),0),"")&amp;IFERROR(VLOOKUP(MY$2&amp;$A9,'FA2'!$A:$D,MATCH("AWAY",'FA2'!$A$1:$D$1,0),0),"")&amp;IFERROR(VLOOKUP(MY$2&amp;$A9,'FA2'!$B:$C,MATCH("HOME",'FA2'!$B$1:$C$1,0),0),"")&amp;IFERROR(VLOOKUP(MY$2&amp;$A9,'EFL2'!$A:$D,MATCH("AWAY",'EFL2'!$A$1:$D$1,0),0),"")&amp;IFERROR(VLOOKUP(MY$2&amp;$A9,'EFL2'!$B:$C,MATCH("HOME",'EFL2'!$B$1:$C$1,0),0),"")&amp;IFERROR(VLOOKUP(MY$2&amp;$A9,'UCL2'!$C:$F,MATCH("AWAY",'UCL2'!$C$1:$F$1,0),0),"")&amp;IFERROR(VLOOKUP(MY$2&amp;$A9,'UCL2'!$D:$E,MATCH("HOME",'UCL2'!$D$1:$E$1,0),0),"")&amp;IFERROR(VLOOKUP(MY$2&amp;$A9,'EU2'!$C:$F,MATCH("AWAY",'EU2'!$C$1:$F$1,0),0),"")&amp;IFERROR(VLOOKUP(MY$2&amp;$A9,'EU2'!$D:$E,MATCH("HOME",'EU2'!$D$1:$E$1,0),0),"")&amp;IFERROR(VLOOKUP(MY$2&amp;$A9,'EUC2'!$C:$F,MATCH("AWAY",'EUC2'!$C$1:$F$1,0),0),"")&amp;IFERROR(VLOOKUP(MY$2&amp;$A9,'EUC2'!$D:$E,MATCH("HOME",'EUC2'!$D$1:$E$1,0),0),"")</f>
        <v/>
      </c>
      <c r="MZ9" s="25" t="str">
        <f>IFERROR(VLOOKUP(MZ$2&amp;$B9,'FPL FIX2'!$N$1:$Q$400,MATCH("HOME",'FPL FIX2'!$N$1:$Q$1,0),0),"")&amp;IFERROR(VLOOKUP(MZ$2&amp;$B9,'FPL FIX2'!$O$1:$P$400,MATCH("AWAY",'FPL FIX2'!$O$1:$P$1,0),0),"")&amp;IFERROR(VLOOKUP(MZ$2&amp;$A9,'FA2'!$A:$D,MATCH("AWAY",'FA2'!$A$1:$D$1,0),0),"")&amp;IFERROR(VLOOKUP(MZ$2&amp;$A9,'FA2'!$B:$C,MATCH("HOME",'FA2'!$B$1:$C$1,0),0),"")&amp;IFERROR(VLOOKUP(MZ$2&amp;$A9,'EFL2'!$A:$D,MATCH("AWAY",'EFL2'!$A$1:$D$1,0),0),"")&amp;IFERROR(VLOOKUP(MZ$2&amp;$A9,'EFL2'!$B:$C,MATCH("HOME",'EFL2'!$B$1:$C$1,0),0),"")&amp;IFERROR(VLOOKUP(MZ$2&amp;$A9,'UCL2'!$C:$F,MATCH("AWAY",'UCL2'!$C$1:$F$1,0),0),"")&amp;IFERROR(VLOOKUP(MZ$2&amp;$A9,'UCL2'!$D:$E,MATCH("HOME",'UCL2'!$D$1:$E$1,0),0),"")&amp;IFERROR(VLOOKUP(MZ$2&amp;$A9,'EU2'!$C:$F,MATCH("AWAY",'EU2'!$C$1:$F$1,0),0),"")&amp;IFERROR(VLOOKUP(MZ$2&amp;$A9,'EU2'!$D:$E,MATCH("HOME",'EU2'!$D$1:$E$1,0),0),"")&amp;IFERROR(VLOOKUP(MZ$2&amp;$A9,'EUC2'!$C:$F,MATCH("AWAY",'EUC2'!$C$1:$F$1,0),0),"")&amp;IFERROR(VLOOKUP(MZ$2&amp;$A9,'EUC2'!$D:$E,MATCH("HOME",'EUC2'!$D$1:$E$1,0),0),"")</f>
        <v/>
      </c>
      <c r="NA9" s="25" t="str">
        <f>IFERROR(VLOOKUP(NA$2&amp;$B9,'FPL FIX2'!$N$1:$Q$400,MATCH("HOME",'FPL FIX2'!$N$1:$Q$1,0),0),"")&amp;IFERROR(VLOOKUP(NA$2&amp;$B9,'FPL FIX2'!$O$1:$P$400,MATCH("AWAY",'FPL FIX2'!$O$1:$P$1,0),0),"")&amp;IFERROR(VLOOKUP(NA$2&amp;$A9,'FA2'!$A:$D,MATCH("AWAY",'FA2'!$A$1:$D$1,0),0),"")&amp;IFERROR(VLOOKUP(NA$2&amp;$A9,'FA2'!$B:$C,MATCH("HOME",'FA2'!$B$1:$C$1,0),0),"")&amp;IFERROR(VLOOKUP(NA$2&amp;$A9,'EFL2'!$A:$D,MATCH("AWAY",'EFL2'!$A$1:$D$1,0),0),"")&amp;IFERROR(VLOOKUP(NA$2&amp;$A9,'EFL2'!$B:$C,MATCH("HOME",'EFL2'!$B$1:$C$1,0),0),"")&amp;IFERROR(VLOOKUP(NA$2&amp;$A9,'UCL2'!$C:$F,MATCH("AWAY",'UCL2'!$C$1:$F$1,0),0),"")&amp;IFERROR(VLOOKUP(NA$2&amp;$A9,'UCL2'!$D:$E,MATCH("HOME",'UCL2'!$D$1:$E$1,0),0),"")&amp;IFERROR(VLOOKUP(NA$2&amp;$A9,'EU2'!$C:$F,MATCH("AWAY",'EU2'!$C$1:$F$1,0),0),"")&amp;IFERROR(VLOOKUP(NA$2&amp;$A9,'EU2'!$D:$E,MATCH("HOME",'EU2'!$D$1:$E$1,0),0),"")&amp;IFERROR(VLOOKUP(NA$2&amp;$A9,'EUC2'!$C:$F,MATCH("AWAY",'EUC2'!$C$1:$F$1,0),0),"")&amp;IFERROR(VLOOKUP(NA$2&amp;$A9,'EUC2'!$D:$E,MATCH("HOME",'EUC2'!$D$1:$E$1,0),0),"")</f>
        <v/>
      </c>
      <c r="NB9" s="25" t="str">
        <f>IFERROR(VLOOKUP(NB$2&amp;$B9,'FPL FIX2'!$N$1:$Q$400,MATCH("HOME",'FPL FIX2'!$N$1:$Q$1,0),0),"")&amp;IFERROR(VLOOKUP(NB$2&amp;$B9,'FPL FIX2'!$O$1:$P$400,MATCH("AWAY",'FPL FIX2'!$O$1:$P$1,0),0),"")&amp;IFERROR(VLOOKUP(NB$2&amp;$A9,'FA2'!$A:$D,MATCH("AWAY",'FA2'!$A$1:$D$1,0),0),"")&amp;IFERROR(VLOOKUP(NB$2&amp;$A9,'FA2'!$B:$C,MATCH("HOME",'FA2'!$B$1:$C$1,0),0),"")&amp;IFERROR(VLOOKUP(NB$2&amp;$A9,'EFL2'!$A:$D,MATCH("AWAY",'EFL2'!$A$1:$D$1,0),0),"")&amp;IFERROR(VLOOKUP(NB$2&amp;$A9,'EFL2'!$B:$C,MATCH("HOME",'EFL2'!$B$1:$C$1,0),0),"")&amp;IFERROR(VLOOKUP(NB$2&amp;$A9,'UCL2'!$C:$F,MATCH("AWAY",'UCL2'!$C$1:$F$1,0),0),"")&amp;IFERROR(VLOOKUP(NB$2&amp;$A9,'UCL2'!$D:$E,MATCH("HOME",'UCL2'!$D$1:$E$1,0),0),"")&amp;IFERROR(VLOOKUP(NB$2&amp;$A9,'EU2'!$C:$F,MATCH("AWAY",'EU2'!$C$1:$F$1,0),0),"")&amp;IFERROR(VLOOKUP(NB$2&amp;$A9,'EU2'!$D:$E,MATCH("HOME",'EU2'!$D$1:$E$1,0),0),"")&amp;IFERROR(VLOOKUP(NB$2&amp;$A9,'EUC2'!$C:$F,MATCH("AWAY",'EUC2'!$C$1:$F$1,0),0),"")&amp;IFERROR(VLOOKUP(NB$2&amp;$A9,'EUC2'!$D:$E,MATCH("HOME",'EUC2'!$D$1:$E$1,0),0),"")</f>
        <v/>
      </c>
      <c r="NC9" s="25" t="str">
        <f>IFERROR(VLOOKUP(NC$2&amp;$B9,'FPL FIX2'!$N$1:$Q$400,MATCH("HOME",'FPL FIX2'!$N$1:$Q$1,0),0),"")&amp;IFERROR(VLOOKUP(NC$2&amp;$B9,'FPL FIX2'!$O$1:$P$400,MATCH("AWAY",'FPL FIX2'!$O$1:$P$1,0),0),"")&amp;IFERROR(VLOOKUP(NC$2&amp;$A9,'FA2'!$A:$D,MATCH("AWAY",'FA2'!$A$1:$D$1,0),0),"")&amp;IFERROR(VLOOKUP(NC$2&amp;$A9,'FA2'!$B:$C,MATCH("HOME",'FA2'!$B$1:$C$1,0),0),"")&amp;IFERROR(VLOOKUP(NC$2&amp;$A9,'EFL2'!$A:$D,MATCH("AWAY",'EFL2'!$A$1:$D$1,0),0),"")&amp;IFERROR(VLOOKUP(NC$2&amp;$A9,'EFL2'!$B:$C,MATCH("HOME",'EFL2'!$B$1:$C$1,0),0),"")&amp;IFERROR(VLOOKUP(NC$2&amp;$A9,'UCL2'!$C:$F,MATCH("AWAY",'UCL2'!$C$1:$F$1,0),0),"")&amp;IFERROR(VLOOKUP(NC$2&amp;$A9,'UCL2'!$D:$E,MATCH("HOME",'UCL2'!$D$1:$E$1,0),0),"")&amp;IFERROR(VLOOKUP(NC$2&amp;$A9,'EU2'!$C:$F,MATCH("AWAY",'EU2'!$C$1:$F$1,0),0),"")&amp;IFERROR(VLOOKUP(NC$2&amp;$A9,'EU2'!$D:$E,MATCH("HOME",'EU2'!$D$1:$E$1,0),0),"")&amp;IFERROR(VLOOKUP(NC$2&amp;$A9,'EUC2'!$C:$F,MATCH("AWAY",'EUC2'!$C$1:$F$1,0),0),"")&amp;IFERROR(VLOOKUP(NC$2&amp;$A9,'EUC2'!$D:$E,MATCH("HOME",'EUC2'!$D$1:$E$1,0),0),"")</f>
        <v/>
      </c>
      <c r="NE9" s="24" t="s">
        <v>5</v>
      </c>
      <c r="NF9" s="25" t="str">
        <f>IFERROR(VLOOKUP(NF$2&amp;$B9,'FPL FIX2'!$F$1:$I$50,MATCH("HOME",'FPL FIX2'!$F$1:$I$1,0),0),"")&amp;IFERROR(VLOOKUP(NF$2&amp;$B9,'FPL FIX2'!$G$1:$H$50,MATCH("AWAY",'FPL FIX2'!$G$1:$H$1,0),0),"")</f>
        <v/>
      </c>
      <c r="NG9" s="25"/>
      <c r="NH9" s="25" t="str">
        <f>IFERROR(VLOOKUP(NH$2&amp;$B9,'FPL FIX2'!$F$1:$I$400,MATCH("HOME",'FPL FIX2'!$F$1:$I$1,0),0),"")&amp;IFERROR(VLOOKUP(NH$2&amp;$B9,'FPL FIX2'!$G$1:$H$400,MATCH("AWAY",'FPL FIX2'!$G$1:$H$1,0),0),"")</f>
        <v>tot</v>
      </c>
      <c r="NI9" s="25" t="str">
        <f>IFERROR(VLOOKUP(NI$2&amp;$B9,'FPL FIX2'!$F$1:$I$400,MATCH("HOME",'FPL FIX2'!$F$1:$I$1,0),0),"")&amp;IFERROR(VLOOKUP(NI$2&amp;$B9,'FPL FIX2'!$G$1:$H$400,MATCH("AWAY",'FPL FIX2'!$G$1:$H$1,0),0),"")</f>
        <v>EVE</v>
      </c>
      <c r="NJ9" s="25" t="str">
        <f>IFERROR(VLOOKUP(NJ$2&amp;$B9,'FPL FIX2'!$F$1:$I$400,MATCH("HOME",'FPL FIX2'!$F$1:$I$1,0),0),"")&amp;IFERROR(VLOOKUP(NJ$2&amp;$B9,'FPL FIX2'!$G$1:$H$400,MATCH("AWAY",'FPL FIX2'!$G$1:$H$1,0),0),"")</f>
        <v/>
      </c>
    </row>
    <row r="10" spans="1:415" ht="30" customHeight="1" thickBot="1" x14ac:dyDescent="0.3">
      <c r="A10" s="23" t="s">
        <v>34</v>
      </c>
      <c r="B10" s="24" t="s">
        <v>6</v>
      </c>
      <c r="C10" s="25" t="str">
        <f>IFERROR(VLOOKUP(C$2&amp;$B10,'FPL FIX2'!$N$1:$Q$400,MATCH("HOME",'FPL FIX2'!$N$1:$Q$1,0),0),"")&amp;IFERROR(VLOOKUP(C$2&amp;$B10,'FPL FIX2'!$O$1:$P$400,MATCH("AWAY",'FPL FIX2'!$O$1:$P$1,0),0),"")&amp;IFERROR(VLOOKUP(C$2&amp;$A10,'FA2'!$A:$D,MATCH("AWAY",'FA2'!$A$1:$D$1,0),0),"")&amp;IFERROR(VLOOKUP(C$2&amp;$A10,'FA2'!$B:$C,MATCH("HOME",'FA2'!$B$1:$C$1,0),0),"")&amp;IFERROR(VLOOKUP(C$2&amp;$A10,'EFL2'!$A:$D,MATCH("AWAY",'EFL2'!$A$1:$D$1,0),0),"")&amp;IFERROR(VLOOKUP(C$2&amp;$A10,'EFL2'!$B:$C,MATCH("HOME",'EFL2'!$B$1:$C$1,0),0),"")&amp;IFERROR(VLOOKUP(C$2&amp;$A10,'UCL2'!$C:$F,MATCH("AWAY",'UCL2'!$C$1:$F$1,0),0),"")&amp;IFERROR(VLOOKUP(C$2&amp;$A10,'UCL2'!$D:$E,MATCH("HOME",'UCL2'!$D$1:$E$1,0),0),"")&amp;IFERROR(VLOOKUP(C$2&amp;$A10,'EU2'!$C:$F,MATCH("AWAY",'EU2'!$C$1:$F$1,0),0),"")&amp;IFERROR(VLOOKUP(C$2&amp;$A10,'EU2'!$D:$E,MATCH("HOME",'EU2'!$D$1:$E$1,0),0),"")&amp;IFERROR(VLOOKUP(C$2&amp;$A10,'EUC2'!$C:$F,MATCH("AWAY",'EUC2'!$C$1:$F$1,0),0),"")&amp;IFERROR(VLOOKUP(C$2&amp;$A10,'EUC2'!$D:$E,MATCH("HOME",'EUC2'!$D$1:$E$1,0),0),"")</f>
        <v/>
      </c>
      <c r="D10" s="25" t="str">
        <f>IFERROR(VLOOKUP(D$2&amp;$B10,'FPL FIX2'!$N$1:$Q$400,MATCH("HOME",'FPL FIX2'!$N$1:$Q$1,0),0),"")&amp;IFERROR(VLOOKUP(D$2&amp;$B10,'FPL FIX2'!$O$1:$P$400,MATCH("AWAY",'FPL FIX2'!$O$1:$P$1,0),0),"")&amp;IFERROR(VLOOKUP(D$2&amp;$A10,'FA2'!$A:$D,MATCH("AWAY",'FA2'!$A$1:$D$1,0),0),"")&amp;IFERROR(VLOOKUP(D$2&amp;$A10,'FA2'!$B:$C,MATCH("HOME",'FA2'!$B$1:$C$1,0),0),"")&amp;IFERROR(VLOOKUP(D$2&amp;$A10,'EFL2'!$A:$D,MATCH("AWAY",'EFL2'!$A$1:$D$1,0),0),"")&amp;IFERROR(VLOOKUP(D$2&amp;$A10,'EFL2'!$B:$C,MATCH("HOME",'EFL2'!$B$1:$C$1,0),0),"")&amp;IFERROR(VLOOKUP(D$2&amp;$A10,'UCL2'!$C:$F,MATCH("AWAY",'UCL2'!$C$1:$F$1,0),0),"")&amp;IFERROR(VLOOKUP(D$2&amp;$A10,'UCL2'!$D:$E,MATCH("HOME",'UCL2'!$D$1:$E$1,0),0),"")&amp;IFERROR(VLOOKUP(D$2&amp;$A10,'EU2'!$C:$F,MATCH("AWAY",'EU2'!$C$1:$F$1,0),0),"")&amp;IFERROR(VLOOKUP(D$2&amp;$A10,'EU2'!$D:$E,MATCH("HOME",'EU2'!$D$1:$E$1,0),0),"")&amp;IFERROR(VLOOKUP(D$2&amp;$A10,'EUC2'!$C:$F,MATCH("AWAY",'EUC2'!$C$1:$F$1,0),0),"")&amp;IFERROR(VLOOKUP(D$2&amp;$A10,'EUC2'!$D:$E,MATCH("HOME",'EUC2'!$D$1:$E$1,0),0),"")</f>
        <v/>
      </c>
      <c r="E10" s="25" t="str">
        <f>IFERROR(VLOOKUP(E$2&amp;$B10,'FPL FIX2'!$N$1:$Q$400,MATCH("HOME",'FPL FIX2'!$N$1:$Q$1,0),0),"")&amp;IFERROR(VLOOKUP(E$2&amp;$B10,'FPL FIX2'!$O$1:$P$400,MATCH("AWAY",'FPL FIX2'!$O$1:$P$1,0),0),"")&amp;IFERROR(VLOOKUP(E$2&amp;$A10,'FA2'!$A:$D,MATCH("AWAY",'FA2'!$A$1:$D$1,0),0),"")&amp;IFERROR(VLOOKUP(E$2&amp;$A10,'FA2'!$B:$C,MATCH("HOME",'FA2'!$B$1:$C$1,0),0),"")&amp;IFERROR(VLOOKUP(E$2&amp;$A10,'EFL2'!$A:$D,MATCH("AWAY",'EFL2'!$A$1:$D$1,0),0),"")&amp;IFERROR(VLOOKUP(E$2&amp;$A10,'EFL2'!$B:$C,MATCH("HOME",'EFL2'!$B$1:$C$1,0),0),"")&amp;IFERROR(VLOOKUP(E$2&amp;$A10,'UCL2'!$C:$F,MATCH("AWAY",'UCL2'!$C$1:$F$1,0),0),"")&amp;IFERROR(VLOOKUP(E$2&amp;$A10,'UCL2'!$D:$E,MATCH("HOME",'UCL2'!$D$1:$E$1,0),0),"")&amp;IFERROR(VLOOKUP(E$2&amp;$A10,'EU2'!$C:$F,MATCH("AWAY",'EU2'!$C$1:$F$1,0),0),"")&amp;IFERROR(VLOOKUP(E$2&amp;$A10,'EU2'!$D:$E,MATCH("HOME",'EU2'!$D$1:$E$1,0),0),"")&amp;IFERROR(VLOOKUP(E$2&amp;$A10,'EUC2'!$C:$F,MATCH("AWAY",'EUC2'!$C$1:$F$1,0),0),"")&amp;IFERROR(VLOOKUP(E$2&amp;$A10,'EUC2'!$D:$E,MATCH("HOME",'EUC2'!$D$1:$E$1,0),0),"")</f>
        <v/>
      </c>
      <c r="F10" s="25" t="str">
        <f>IFERROR(VLOOKUP(F$2&amp;$B10,'FPL FIX2'!$N$1:$Q$400,MATCH("HOME",'FPL FIX2'!$N$1:$Q$1,0),0),"")&amp;IFERROR(VLOOKUP(F$2&amp;$B10,'FPL FIX2'!$O$1:$P$400,MATCH("AWAY",'FPL FIX2'!$O$1:$P$1,0),0),"")&amp;IFERROR(VLOOKUP(F$2&amp;$A10,'FA2'!$A:$D,MATCH("AWAY",'FA2'!$A$1:$D$1,0),0),"")&amp;IFERROR(VLOOKUP(F$2&amp;$A10,'FA2'!$B:$C,MATCH("HOME",'FA2'!$B$1:$C$1,0),0),"")&amp;IFERROR(VLOOKUP(F$2&amp;$A10,'EFL2'!$A:$D,MATCH("AWAY",'EFL2'!$A$1:$D$1,0),0),"")&amp;IFERROR(VLOOKUP(F$2&amp;$A10,'EFL2'!$B:$C,MATCH("HOME",'EFL2'!$B$1:$C$1,0),0),"")&amp;IFERROR(VLOOKUP(F$2&amp;$A10,'UCL2'!$C:$F,MATCH("AWAY",'UCL2'!$C$1:$F$1,0),0),"")&amp;IFERROR(VLOOKUP(F$2&amp;$A10,'UCL2'!$D:$E,MATCH("HOME",'UCL2'!$D$1:$E$1,0),0),"")&amp;IFERROR(VLOOKUP(F$2&amp;$A10,'EU2'!$C:$F,MATCH("AWAY",'EU2'!$C$1:$F$1,0),0),"")&amp;IFERROR(VLOOKUP(F$2&amp;$A10,'EU2'!$D:$E,MATCH("HOME",'EU2'!$D$1:$E$1,0),0),"")&amp;IFERROR(VLOOKUP(F$2&amp;$A10,'EUC2'!$C:$F,MATCH("AWAY",'EUC2'!$C$1:$F$1,0),0),"")&amp;IFERROR(VLOOKUP(F$2&amp;$A10,'EUC2'!$D:$E,MATCH("HOME",'EUC2'!$D$1:$E$1,0),0),"")</f>
        <v/>
      </c>
      <c r="G10" s="25" t="str">
        <f>IFERROR(VLOOKUP(G$2&amp;$B10,'FPL FIX2'!$N$1:$Q$400,MATCH("HOME",'FPL FIX2'!$N$1:$Q$1,0),0),"")&amp;IFERROR(VLOOKUP(G$2&amp;$B10,'FPL FIX2'!$O$1:$P$400,MATCH("AWAY",'FPL FIX2'!$O$1:$P$1,0),0),"")&amp;IFERROR(VLOOKUP(G$2&amp;$A10,'FA2'!$A:$D,MATCH("AWAY",'FA2'!$A$1:$D$1,0),0),"")&amp;IFERROR(VLOOKUP(G$2&amp;$A10,'FA2'!$B:$C,MATCH("HOME",'FA2'!$B$1:$C$1,0),0),"")&amp;IFERROR(VLOOKUP(G$2&amp;$A10,'EFL2'!$A:$D,MATCH("AWAY",'EFL2'!$A$1:$D$1,0),0),"")&amp;IFERROR(VLOOKUP(G$2&amp;$A10,'EFL2'!$B:$C,MATCH("HOME",'EFL2'!$B$1:$C$1,0),0),"")&amp;IFERROR(VLOOKUP(G$2&amp;$A10,'UCL2'!$C:$F,MATCH("AWAY",'UCL2'!$C$1:$F$1,0),0),"")&amp;IFERROR(VLOOKUP(G$2&amp;$A10,'UCL2'!$D:$E,MATCH("HOME",'UCL2'!$D$1:$E$1,0),0),"")&amp;IFERROR(VLOOKUP(G$2&amp;$A10,'EU2'!$C:$F,MATCH("AWAY",'EU2'!$C$1:$F$1,0),0),"")&amp;IFERROR(VLOOKUP(G$2&amp;$A10,'EU2'!$D:$E,MATCH("HOME",'EU2'!$D$1:$E$1,0),0),"")&amp;IFERROR(VLOOKUP(G$2&amp;$A10,'EUC2'!$C:$F,MATCH("AWAY",'EUC2'!$C$1:$F$1,0),0),"")&amp;IFERROR(VLOOKUP(G$2&amp;$A10,'EUC2'!$D:$E,MATCH("HOME",'EUC2'!$D$1:$E$1,0),0),"")</f>
        <v>ARS</v>
      </c>
      <c r="H10" s="25" t="str">
        <f>IFERROR(VLOOKUP(H$2&amp;$B10,'FPL FIX2'!$N$1:$Q$400,MATCH("HOME",'FPL FIX2'!$N$1:$Q$1,0),0),"")&amp;IFERROR(VLOOKUP(H$2&amp;$B10,'FPL FIX2'!$O$1:$P$400,MATCH("AWAY",'FPL FIX2'!$O$1:$P$1,0),0),"")&amp;IFERROR(VLOOKUP(H$2&amp;$A10,'FA2'!$A:$D,MATCH("AWAY",'FA2'!$A$1:$D$1,0),0),"")&amp;IFERROR(VLOOKUP(H$2&amp;$A10,'FA2'!$B:$C,MATCH("HOME",'FA2'!$B$1:$C$1,0),0),"")&amp;IFERROR(VLOOKUP(H$2&amp;$A10,'EFL2'!$A:$D,MATCH("AWAY",'EFL2'!$A$1:$D$1,0),0),"")&amp;IFERROR(VLOOKUP(H$2&amp;$A10,'EFL2'!$B:$C,MATCH("HOME",'EFL2'!$B$1:$C$1,0),0),"")&amp;IFERROR(VLOOKUP(H$2&amp;$A10,'UCL2'!$C:$F,MATCH("AWAY",'UCL2'!$C$1:$F$1,0),0),"")&amp;IFERROR(VLOOKUP(H$2&amp;$A10,'UCL2'!$D:$E,MATCH("HOME",'UCL2'!$D$1:$E$1,0),0),"")&amp;IFERROR(VLOOKUP(H$2&amp;$A10,'EU2'!$C:$F,MATCH("AWAY",'EU2'!$C$1:$F$1,0),0),"")&amp;IFERROR(VLOOKUP(H$2&amp;$A10,'EU2'!$D:$E,MATCH("HOME",'EU2'!$D$1:$E$1,0),0),"")&amp;IFERROR(VLOOKUP(H$2&amp;$A10,'EUC2'!$C:$F,MATCH("AWAY",'EUC2'!$C$1:$F$1,0),0),"")&amp;IFERROR(VLOOKUP(H$2&amp;$A10,'EUC2'!$D:$E,MATCH("HOME",'EUC2'!$D$1:$E$1,0),0),"")</f>
        <v/>
      </c>
      <c r="I10" s="25" t="str">
        <f>IFERROR(VLOOKUP(I$2&amp;$B10,'FPL FIX2'!$N$1:$Q$400,MATCH("HOME",'FPL FIX2'!$N$1:$Q$1,0),0),"")&amp;IFERROR(VLOOKUP(I$2&amp;$B10,'FPL FIX2'!$O$1:$P$400,MATCH("AWAY",'FPL FIX2'!$O$1:$P$1,0),0),"")&amp;IFERROR(VLOOKUP(I$2&amp;$A10,'FA2'!$A:$D,MATCH("AWAY",'FA2'!$A$1:$D$1,0),0),"")&amp;IFERROR(VLOOKUP(I$2&amp;$A10,'FA2'!$B:$C,MATCH("HOME",'FA2'!$B$1:$C$1,0),0),"")&amp;IFERROR(VLOOKUP(I$2&amp;$A10,'EFL2'!$A:$D,MATCH("AWAY",'EFL2'!$A$1:$D$1,0),0),"")&amp;IFERROR(VLOOKUP(I$2&amp;$A10,'EFL2'!$B:$C,MATCH("HOME",'EFL2'!$B$1:$C$1,0),0),"")&amp;IFERROR(VLOOKUP(I$2&amp;$A10,'UCL2'!$C:$F,MATCH("AWAY",'UCL2'!$C$1:$F$1,0),0),"")&amp;IFERROR(VLOOKUP(I$2&amp;$A10,'UCL2'!$D:$E,MATCH("HOME",'UCL2'!$D$1:$E$1,0),0),"")&amp;IFERROR(VLOOKUP(I$2&amp;$A10,'EU2'!$C:$F,MATCH("AWAY",'EU2'!$C$1:$F$1,0),0),"")&amp;IFERROR(VLOOKUP(I$2&amp;$A10,'EU2'!$D:$E,MATCH("HOME",'EU2'!$D$1:$E$1,0),0),"")&amp;IFERROR(VLOOKUP(I$2&amp;$A10,'EUC2'!$C:$F,MATCH("AWAY",'EUC2'!$C$1:$F$1,0),0),"")&amp;IFERROR(VLOOKUP(I$2&amp;$A10,'EUC2'!$D:$E,MATCH("HOME",'EUC2'!$D$1:$E$1,0),0),"")</f>
        <v/>
      </c>
      <c r="J10" s="25" t="str">
        <f>IFERROR(VLOOKUP(J$2&amp;$B10,'FPL FIX2'!$N$1:$Q$400,MATCH("HOME",'FPL FIX2'!$N$1:$Q$1,0),0),"")&amp;IFERROR(VLOOKUP(J$2&amp;$B10,'FPL FIX2'!$O$1:$P$400,MATCH("AWAY",'FPL FIX2'!$O$1:$P$1,0),0),"")&amp;IFERROR(VLOOKUP(J$2&amp;$A10,'FA2'!$A:$D,MATCH("AWAY",'FA2'!$A$1:$D$1,0),0),"")&amp;IFERROR(VLOOKUP(J$2&amp;$A10,'FA2'!$B:$C,MATCH("HOME",'FA2'!$B$1:$C$1,0),0),"")&amp;IFERROR(VLOOKUP(J$2&amp;$A10,'EFL2'!$A:$D,MATCH("AWAY",'EFL2'!$A$1:$D$1,0),0),"")&amp;IFERROR(VLOOKUP(J$2&amp;$A10,'EFL2'!$B:$C,MATCH("HOME",'EFL2'!$B$1:$C$1,0),0),"")&amp;IFERROR(VLOOKUP(J$2&amp;$A10,'UCL2'!$C:$F,MATCH("AWAY",'UCL2'!$C$1:$F$1,0),0),"")&amp;IFERROR(VLOOKUP(J$2&amp;$A10,'UCL2'!$D:$E,MATCH("HOME",'UCL2'!$D$1:$E$1,0),0),"")&amp;IFERROR(VLOOKUP(J$2&amp;$A10,'EU2'!$C:$F,MATCH("AWAY",'EU2'!$C$1:$F$1,0),0),"")&amp;IFERROR(VLOOKUP(J$2&amp;$A10,'EU2'!$D:$E,MATCH("HOME",'EU2'!$D$1:$E$1,0),0),"")&amp;IFERROR(VLOOKUP(J$2&amp;$A10,'EUC2'!$C:$F,MATCH("AWAY",'EUC2'!$C$1:$F$1,0),0),"")&amp;IFERROR(VLOOKUP(J$2&amp;$A10,'EUC2'!$D:$E,MATCH("HOME",'EUC2'!$D$1:$E$1,0),0),"")</f>
        <v/>
      </c>
      <c r="K10" s="25" t="str">
        <f>IFERROR(VLOOKUP(K$2&amp;$B10,'FPL FIX2'!$N$1:$Q$400,MATCH("HOME",'FPL FIX2'!$N$1:$Q$1,0),0),"")&amp;IFERROR(VLOOKUP(K$2&amp;$B10,'FPL FIX2'!$O$1:$P$400,MATCH("AWAY",'FPL FIX2'!$O$1:$P$1,0),0),"")&amp;IFERROR(VLOOKUP(K$2&amp;$A10,'FA2'!$A:$D,MATCH("AWAY",'FA2'!$A$1:$D$1,0),0),"")&amp;IFERROR(VLOOKUP(K$2&amp;$A10,'FA2'!$B:$C,MATCH("HOME",'FA2'!$B$1:$C$1,0),0),"")&amp;IFERROR(VLOOKUP(K$2&amp;$A10,'EFL2'!$A:$D,MATCH("AWAY",'EFL2'!$A$1:$D$1,0),0),"")&amp;IFERROR(VLOOKUP(K$2&amp;$A10,'EFL2'!$B:$C,MATCH("HOME",'EFL2'!$B$1:$C$1,0),0),"")&amp;IFERROR(VLOOKUP(K$2&amp;$A10,'UCL2'!$C:$F,MATCH("AWAY",'UCL2'!$C$1:$F$1,0),0),"")&amp;IFERROR(VLOOKUP(K$2&amp;$A10,'UCL2'!$D:$E,MATCH("HOME",'UCL2'!$D$1:$E$1,0),0),"")&amp;IFERROR(VLOOKUP(K$2&amp;$A10,'EU2'!$C:$F,MATCH("AWAY",'EU2'!$C$1:$F$1,0),0),"")&amp;IFERROR(VLOOKUP(K$2&amp;$A10,'EU2'!$D:$E,MATCH("HOME",'EU2'!$D$1:$E$1,0),0),"")&amp;IFERROR(VLOOKUP(K$2&amp;$A10,'EUC2'!$C:$F,MATCH("AWAY",'EUC2'!$C$1:$F$1,0),0),"")&amp;IFERROR(VLOOKUP(K$2&amp;$A10,'EUC2'!$D:$E,MATCH("HOME",'EUC2'!$D$1:$E$1,0),0),"")</f>
        <v/>
      </c>
      <c r="L10" s="25" t="str">
        <f>IFERROR(VLOOKUP(L$2&amp;$B10,'FPL FIX2'!$N$1:$Q$400,MATCH("HOME",'FPL FIX2'!$N$1:$Q$1,0),0),"")&amp;IFERROR(VLOOKUP(L$2&amp;$B10,'FPL FIX2'!$O$1:$P$400,MATCH("AWAY",'FPL FIX2'!$O$1:$P$1,0),0),"")&amp;IFERROR(VLOOKUP(L$2&amp;$A10,'FA2'!$A:$D,MATCH("AWAY",'FA2'!$A$1:$D$1,0),0),"")&amp;IFERROR(VLOOKUP(L$2&amp;$A10,'FA2'!$B:$C,MATCH("HOME",'FA2'!$B$1:$C$1,0),0),"")&amp;IFERROR(VLOOKUP(L$2&amp;$A10,'EFL2'!$A:$D,MATCH("AWAY",'EFL2'!$A$1:$D$1,0),0),"")&amp;IFERROR(VLOOKUP(L$2&amp;$A10,'EFL2'!$B:$C,MATCH("HOME",'EFL2'!$B$1:$C$1,0),0),"")&amp;IFERROR(VLOOKUP(L$2&amp;$A10,'UCL2'!$C:$F,MATCH("AWAY",'UCL2'!$C$1:$F$1,0),0),"")&amp;IFERROR(VLOOKUP(L$2&amp;$A10,'UCL2'!$D:$E,MATCH("HOME",'UCL2'!$D$1:$E$1,0),0),"")&amp;IFERROR(VLOOKUP(L$2&amp;$A10,'EU2'!$C:$F,MATCH("AWAY",'EU2'!$C$1:$F$1,0),0),"")&amp;IFERROR(VLOOKUP(L$2&amp;$A10,'EU2'!$D:$E,MATCH("HOME",'EU2'!$D$1:$E$1,0),0),"")&amp;IFERROR(VLOOKUP(L$2&amp;$A10,'EUC2'!$C:$F,MATCH("AWAY",'EUC2'!$C$1:$F$1,0),0),"")&amp;IFERROR(VLOOKUP(L$2&amp;$A10,'EUC2'!$D:$E,MATCH("HOME",'EUC2'!$D$1:$E$1,0),0),"")</f>
        <v/>
      </c>
      <c r="M10" s="25" t="str">
        <f>IFERROR(VLOOKUP(M$2&amp;$B10,'FPL FIX2'!$N$1:$Q$400,MATCH("HOME",'FPL FIX2'!$N$1:$Q$1,0),0),"")&amp;IFERROR(VLOOKUP(M$2&amp;$B10,'FPL FIX2'!$O$1:$P$400,MATCH("AWAY",'FPL FIX2'!$O$1:$P$1,0),0),"")&amp;IFERROR(VLOOKUP(M$2&amp;$A10,'FA2'!$A:$D,MATCH("AWAY",'FA2'!$A$1:$D$1,0),0),"")&amp;IFERROR(VLOOKUP(M$2&amp;$A10,'FA2'!$B:$C,MATCH("HOME",'FA2'!$B$1:$C$1,0),0),"")&amp;IFERROR(VLOOKUP(M$2&amp;$A10,'EFL2'!$A:$D,MATCH("AWAY",'EFL2'!$A$1:$D$1,0),0),"")&amp;IFERROR(VLOOKUP(M$2&amp;$A10,'EFL2'!$B:$C,MATCH("HOME",'EFL2'!$B$1:$C$1,0),0),"")&amp;IFERROR(VLOOKUP(M$2&amp;$A10,'UCL2'!$C:$F,MATCH("AWAY",'UCL2'!$C$1:$F$1,0),0),"")&amp;IFERROR(VLOOKUP(M$2&amp;$A10,'UCL2'!$D:$E,MATCH("HOME",'UCL2'!$D$1:$E$1,0),0),"")&amp;IFERROR(VLOOKUP(M$2&amp;$A10,'EU2'!$C:$F,MATCH("AWAY",'EU2'!$C$1:$F$1,0),0),"")&amp;IFERROR(VLOOKUP(M$2&amp;$A10,'EU2'!$D:$E,MATCH("HOME",'EU2'!$D$1:$E$1,0),0),"")&amp;IFERROR(VLOOKUP(M$2&amp;$A10,'EUC2'!$C:$F,MATCH("AWAY",'EUC2'!$C$1:$F$1,0),0),"")&amp;IFERROR(VLOOKUP(M$2&amp;$A10,'EUC2'!$D:$E,MATCH("HOME",'EUC2'!$D$1:$E$1,0),0),"")</f>
        <v/>
      </c>
      <c r="N10" s="25" t="str">
        <f>IFERROR(VLOOKUP(N$2&amp;$B10,'FPL FIX2'!$N$1:$Q$400,MATCH("HOME",'FPL FIX2'!$N$1:$Q$1,0),0),"")&amp;IFERROR(VLOOKUP(N$2&amp;$B10,'FPL FIX2'!$O$1:$P$400,MATCH("AWAY",'FPL FIX2'!$O$1:$P$1,0),0),"")&amp;IFERROR(VLOOKUP(N$2&amp;$A10,'FA2'!$A:$D,MATCH("AWAY",'FA2'!$A$1:$D$1,0),0),"")&amp;IFERROR(VLOOKUP(N$2&amp;$A10,'FA2'!$B:$C,MATCH("HOME",'FA2'!$B$1:$C$1,0),0),"")&amp;IFERROR(VLOOKUP(N$2&amp;$A10,'EFL2'!$A:$D,MATCH("AWAY",'EFL2'!$A$1:$D$1,0),0),"")&amp;IFERROR(VLOOKUP(N$2&amp;$A10,'EFL2'!$B:$C,MATCH("HOME",'EFL2'!$B$1:$C$1,0),0),"")&amp;IFERROR(VLOOKUP(N$2&amp;$A10,'UCL2'!$C:$F,MATCH("AWAY",'UCL2'!$C$1:$F$1,0),0),"")&amp;IFERROR(VLOOKUP(N$2&amp;$A10,'UCL2'!$D:$E,MATCH("HOME",'UCL2'!$D$1:$E$1,0),0),"")&amp;IFERROR(VLOOKUP(N$2&amp;$A10,'EU2'!$C:$F,MATCH("AWAY",'EU2'!$C$1:$F$1,0),0),"")&amp;IFERROR(VLOOKUP(N$2&amp;$A10,'EU2'!$D:$E,MATCH("HOME",'EU2'!$D$1:$E$1,0),0),"")&amp;IFERROR(VLOOKUP(N$2&amp;$A10,'EUC2'!$C:$F,MATCH("AWAY",'EUC2'!$C$1:$F$1,0),0),"")&amp;IFERROR(VLOOKUP(N$2&amp;$A10,'EUC2'!$D:$E,MATCH("HOME",'EUC2'!$D$1:$E$1,0),0),"")</f>
        <v/>
      </c>
      <c r="O10" s="25" t="str">
        <f>IFERROR(VLOOKUP(O$2&amp;$B10,'FPL FIX2'!$N$1:$Q$400,MATCH("HOME",'FPL FIX2'!$N$1:$Q$1,0),0),"")&amp;IFERROR(VLOOKUP(O$2&amp;$B10,'FPL FIX2'!$O$1:$P$400,MATCH("AWAY",'FPL FIX2'!$O$1:$P$1,0),0),"")&amp;IFERROR(VLOOKUP(O$2&amp;$A10,'FA2'!$A:$D,MATCH("AWAY",'FA2'!$A$1:$D$1,0),0),"")&amp;IFERROR(VLOOKUP(O$2&amp;$A10,'FA2'!$B:$C,MATCH("HOME",'FA2'!$B$1:$C$1,0),0),"")&amp;IFERROR(VLOOKUP(O$2&amp;$A10,'EFL2'!$A:$D,MATCH("AWAY",'EFL2'!$A$1:$D$1,0),0),"")&amp;IFERROR(VLOOKUP(O$2&amp;$A10,'EFL2'!$B:$C,MATCH("HOME",'EFL2'!$B$1:$C$1,0),0),"")&amp;IFERROR(VLOOKUP(O$2&amp;$A10,'UCL2'!$C:$F,MATCH("AWAY",'UCL2'!$C$1:$F$1,0),0),"")&amp;IFERROR(VLOOKUP(O$2&amp;$A10,'UCL2'!$D:$E,MATCH("HOME",'UCL2'!$D$1:$E$1,0),0),"")&amp;IFERROR(VLOOKUP(O$2&amp;$A10,'EU2'!$C:$F,MATCH("AWAY",'EU2'!$C$1:$F$1,0),0),"")&amp;IFERROR(VLOOKUP(O$2&amp;$A10,'EU2'!$D:$E,MATCH("HOME",'EU2'!$D$1:$E$1,0),0),"")&amp;IFERROR(VLOOKUP(O$2&amp;$A10,'EUC2'!$C:$F,MATCH("AWAY",'EUC2'!$C$1:$F$1,0),0),"")&amp;IFERROR(VLOOKUP(O$2&amp;$A10,'EUC2'!$D:$E,MATCH("HOME",'EUC2'!$D$1:$E$1,0),0),"")</f>
        <v/>
      </c>
      <c r="P10" s="25" t="str">
        <f>IFERROR(VLOOKUP(P$2&amp;$B10,'FPL FIX2'!$N$1:$Q$400,MATCH("HOME",'FPL FIX2'!$N$1:$Q$1,0),0),"")&amp;IFERROR(VLOOKUP(P$2&amp;$B10,'FPL FIX2'!$O$1:$P$400,MATCH("AWAY",'FPL FIX2'!$O$1:$P$1,0),0),"")&amp;IFERROR(VLOOKUP(P$2&amp;$A10,'FA2'!$A:$D,MATCH("AWAY",'FA2'!$A$1:$D$1,0),0),"")&amp;IFERROR(VLOOKUP(P$2&amp;$A10,'FA2'!$B:$C,MATCH("HOME",'FA2'!$B$1:$C$1,0),0),"")&amp;IFERROR(VLOOKUP(P$2&amp;$A10,'EFL2'!$A:$D,MATCH("AWAY",'EFL2'!$A$1:$D$1,0),0),"")&amp;IFERROR(VLOOKUP(P$2&amp;$A10,'EFL2'!$B:$C,MATCH("HOME",'EFL2'!$B$1:$C$1,0),0),"")&amp;IFERROR(VLOOKUP(P$2&amp;$A10,'UCL2'!$C:$F,MATCH("AWAY",'UCL2'!$C$1:$F$1,0),0),"")&amp;IFERROR(VLOOKUP(P$2&amp;$A10,'UCL2'!$D:$E,MATCH("HOME",'UCL2'!$D$1:$E$1,0),0),"")&amp;IFERROR(VLOOKUP(P$2&amp;$A10,'EU2'!$C:$F,MATCH("AWAY",'EU2'!$C$1:$F$1,0),0),"")&amp;IFERROR(VLOOKUP(P$2&amp;$A10,'EU2'!$D:$E,MATCH("HOME",'EU2'!$D$1:$E$1,0),0),"")&amp;IFERROR(VLOOKUP(P$2&amp;$A10,'EUC2'!$C:$F,MATCH("AWAY",'EUC2'!$C$1:$F$1,0),0),"")&amp;IFERROR(VLOOKUP(P$2&amp;$A10,'EUC2'!$D:$E,MATCH("HOME",'EUC2'!$D$1:$E$1,0),0),"")</f>
        <v/>
      </c>
      <c r="Q10" s="25" t="str">
        <f>IFERROR(VLOOKUP(Q$2&amp;$B10,'FPL FIX2'!$N$1:$Q$400,MATCH("HOME",'FPL FIX2'!$N$1:$Q$1,0),0),"")&amp;IFERROR(VLOOKUP(Q$2&amp;$B10,'FPL FIX2'!$O$1:$P$400,MATCH("AWAY",'FPL FIX2'!$O$1:$P$1,0),0),"")&amp;IFERROR(VLOOKUP(Q$2&amp;$A10,'FA2'!$A:$D,MATCH("AWAY",'FA2'!$A$1:$D$1,0),0),"")&amp;IFERROR(VLOOKUP(Q$2&amp;$A10,'FA2'!$B:$C,MATCH("HOME",'FA2'!$B$1:$C$1,0),0),"")&amp;IFERROR(VLOOKUP(Q$2&amp;$A10,'EFL2'!$A:$D,MATCH("AWAY",'EFL2'!$A$1:$D$1,0),0),"")&amp;IFERROR(VLOOKUP(Q$2&amp;$A10,'EFL2'!$B:$C,MATCH("HOME",'EFL2'!$B$1:$C$1,0),0),"")&amp;IFERROR(VLOOKUP(Q$2&amp;$A10,'UCL2'!$C:$F,MATCH("AWAY",'UCL2'!$C$1:$F$1,0),0),"")&amp;IFERROR(VLOOKUP(Q$2&amp;$A10,'UCL2'!$D:$E,MATCH("HOME",'UCL2'!$D$1:$E$1,0),0),"")&amp;IFERROR(VLOOKUP(Q$2&amp;$A10,'EU2'!$C:$F,MATCH("AWAY",'EU2'!$C$1:$F$1,0),0),"")&amp;IFERROR(VLOOKUP(Q$2&amp;$A10,'EU2'!$D:$E,MATCH("HOME",'EU2'!$D$1:$E$1,0),0),"")&amp;IFERROR(VLOOKUP(Q$2&amp;$A10,'EUC2'!$C:$F,MATCH("AWAY",'EUC2'!$C$1:$F$1,0),0),"")&amp;IFERROR(VLOOKUP(Q$2&amp;$A10,'EUC2'!$D:$E,MATCH("HOME",'EUC2'!$D$1:$E$1,0),0),"")</f>
        <v>liv</v>
      </c>
      <c r="R10" s="25" t="str">
        <f>IFERROR(VLOOKUP(R$2&amp;$B10,'FPL FIX2'!$N$1:$Q$400,MATCH("HOME",'FPL FIX2'!$N$1:$Q$1,0),0),"")&amp;IFERROR(VLOOKUP(R$2&amp;$B10,'FPL FIX2'!$O$1:$P$400,MATCH("AWAY",'FPL FIX2'!$O$1:$P$1,0),0),"")&amp;IFERROR(VLOOKUP(R$2&amp;$A10,'FA2'!$A:$D,MATCH("AWAY",'FA2'!$A$1:$D$1,0),0),"")&amp;IFERROR(VLOOKUP(R$2&amp;$A10,'FA2'!$B:$C,MATCH("HOME",'FA2'!$B$1:$C$1,0),0),"")&amp;IFERROR(VLOOKUP(R$2&amp;$A10,'EFL2'!$A:$D,MATCH("AWAY",'EFL2'!$A$1:$D$1,0),0),"")&amp;IFERROR(VLOOKUP(R$2&amp;$A10,'EFL2'!$B:$C,MATCH("HOME",'EFL2'!$B$1:$C$1,0),0),"")&amp;IFERROR(VLOOKUP(R$2&amp;$A10,'UCL2'!$C:$F,MATCH("AWAY",'UCL2'!$C$1:$F$1,0),0),"")&amp;IFERROR(VLOOKUP(R$2&amp;$A10,'UCL2'!$D:$E,MATCH("HOME",'UCL2'!$D$1:$E$1,0),0),"")&amp;IFERROR(VLOOKUP(R$2&amp;$A10,'EU2'!$C:$F,MATCH("AWAY",'EU2'!$C$1:$F$1,0),0),"")&amp;IFERROR(VLOOKUP(R$2&amp;$A10,'EU2'!$D:$E,MATCH("HOME",'EU2'!$D$1:$E$1,0),0),"")&amp;IFERROR(VLOOKUP(R$2&amp;$A10,'EUC2'!$C:$F,MATCH("AWAY",'EUC2'!$C$1:$F$1,0),0),"")&amp;IFERROR(VLOOKUP(R$2&amp;$A10,'EUC2'!$D:$E,MATCH("HOME",'EUC2'!$D$1:$E$1,0),0),"")</f>
        <v/>
      </c>
      <c r="S10" s="25" t="str">
        <f>IFERROR(VLOOKUP(S$2&amp;$B10,'FPL FIX2'!$N$1:$Q$400,MATCH("HOME",'FPL FIX2'!$N$1:$Q$1,0),0),"")&amp;IFERROR(VLOOKUP(S$2&amp;$B10,'FPL FIX2'!$O$1:$P$400,MATCH("AWAY",'FPL FIX2'!$O$1:$P$1,0),0),"")&amp;IFERROR(VLOOKUP(S$2&amp;$A10,'FA2'!$A:$D,MATCH("AWAY",'FA2'!$A$1:$D$1,0),0),"")&amp;IFERROR(VLOOKUP(S$2&amp;$A10,'FA2'!$B:$C,MATCH("HOME",'FA2'!$B$1:$C$1,0),0),"")&amp;IFERROR(VLOOKUP(S$2&amp;$A10,'EFL2'!$A:$D,MATCH("AWAY",'EFL2'!$A$1:$D$1,0),0),"")&amp;IFERROR(VLOOKUP(S$2&amp;$A10,'EFL2'!$B:$C,MATCH("HOME",'EFL2'!$B$1:$C$1,0),0),"")&amp;IFERROR(VLOOKUP(S$2&amp;$A10,'UCL2'!$C:$F,MATCH("AWAY",'UCL2'!$C$1:$F$1,0),0),"")&amp;IFERROR(VLOOKUP(S$2&amp;$A10,'UCL2'!$D:$E,MATCH("HOME",'UCL2'!$D$1:$E$1,0),0),"")&amp;IFERROR(VLOOKUP(S$2&amp;$A10,'EU2'!$C:$F,MATCH("AWAY",'EU2'!$C$1:$F$1,0),0),"")&amp;IFERROR(VLOOKUP(S$2&amp;$A10,'EU2'!$D:$E,MATCH("HOME",'EU2'!$D$1:$E$1,0),0),"")&amp;IFERROR(VLOOKUP(S$2&amp;$A10,'EUC2'!$C:$F,MATCH("AWAY",'EUC2'!$C$1:$F$1,0),0),"")&amp;IFERROR(VLOOKUP(S$2&amp;$A10,'EUC2'!$D:$E,MATCH("HOME",'EUC2'!$D$1:$E$1,0),0),"")</f>
        <v/>
      </c>
      <c r="T10" s="25" t="str">
        <f>IFERROR(VLOOKUP(T$2&amp;$B10,'FPL FIX2'!$N$1:$Q$400,MATCH("HOME",'FPL FIX2'!$N$1:$Q$1,0),0),"")&amp;IFERROR(VLOOKUP(T$2&amp;$B10,'FPL FIX2'!$O$1:$P$400,MATCH("AWAY",'FPL FIX2'!$O$1:$P$1,0),0),"")&amp;IFERROR(VLOOKUP(T$2&amp;$A10,'FA2'!$A:$D,MATCH("AWAY",'FA2'!$A$1:$D$1,0),0),"")&amp;IFERROR(VLOOKUP(T$2&amp;$A10,'FA2'!$B:$C,MATCH("HOME",'FA2'!$B$1:$C$1,0),0),"")&amp;IFERROR(VLOOKUP(T$2&amp;$A10,'EFL2'!$A:$D,MATCH("AWAY",'EFL2'!$A$1:$D$1,0),0),"")&amp;IFERROR(VLOOKUP(T$2&amp;$A10,'EFL2'!$B:$C,MATCH("HOME",'EFL2'!$B$1:$C$1,0),0),"")&amp;IFERROR(VLOOKUP(T$2&amp;$A10,'UCL2'!$C:$F,MATCH("AWAY",'UCL2'!$C$1:$F$1,0),0),"")&amp;IFERROR(VLOOKUP(T$2&amp;$A10,'UCL2'!$D:$E,MATCH("HOME",'UCL2'!$D$1:$E$1,0),0),"")&amp;IFERROR(VLOOKUP(T$2&amp;$A10,'EU2'!$C:$F,MATCH("AWAY",'EU2'!$C$1:$F$1,0),0),"")&amp;IFERROR(VLOOKUP(T$2&amp;$A10,'EU2'!$D:$E,MATCH("HOME",'EU2'!$D$1:$E$1,0),0),"")&amp;IFERROR(VLOOKUP(T$2&amp;$A10,'EUC2'!$C:$F,MATCH("AWAY",'EUC2'!$C$1:$F$1,0),0),"")&amp;IFERROR(VLOOKUP(T$2&amp;$A10,'EUC2'!$D:$E,MATCH("HOME",'EUC2'!$D$1:$E$1,0),0),"")</f>
        <v/>
      </c>
      <c r="U10" s="25" t="str">
        <f>IFERROR(VLOOKUP(U$2&amp;$B10,'FPL FIX2'!$N$1:$Q$400,MATCH("HOME",'FPL FIX2'!$N$1:$Q$1,0),0),"")&amp;IFERROR(VLOOKUP(U$2&amp;$B10,'FPL FIX2'!$O$1:$P$400,MATCH("AWAY",'FPL FIX2'!$O$1:$P$1,0),0),"")&amp;IFERROR(VLOOKUP(U$2&amp;$A10,'FA2'!$A:$D,MATCH("AWAY",'FA2'!$A$1:$D$1,0),0),"")&amp;IFERROR(VLOOKUP(U$2&amp;$A10,'FA2'!$B:$C,MATCH("HOME",'FA2'!$B$1:$C$1,0),0),"")&amp;IFERROR(VLOOKUP(U$2&amp;$A10,'EFL2'!$A:$D,MATCH("AWAY",'EFL2'!$A$1:$D$1,0),0),"")&amp;IFERROR(VLOOKUP(U$2&amp;$A10,'EFL2'!$B:$C,MATCH("HOME",'EFL2'!$B$1:$C$1,0),0),"")&amp;IFERROR(VLOOKUP(U$2&amp;$A10,'UCL2'!$C:$F,MATCH("AWAY",'UCL2'!$C$1:$F$1,0),0),"")&amp;IFERROR(VLOOKUP(U$2&amp;$A10,'UCL2'!$D:$E,MATCH("HOME",'UCL2'!$D$1:$E$1,0),0),"")&amp;IFERROR(VLOOKUP(U$2&amp;$A10,'EU2'!$C:$F,MATCH("AWAY",'EU2'!$C$1:$F$1,0),0),"")&amp;IFERROR(VLOOKUP(U$2&amp;$A10,'EU2'!$D:$E,MATCH("HOME",'EU2'!$D$1:$E$1,0),0),"")&amp;IFERROR(VLOOKUP(U$2&amp;$A10,'EUC2'!$C:$F,MATCH("AWAY",'EUC2'!$C$1:$F$1,0),0),"")&amp;IFERROR(VLOOKUP(U$2&amp;$A10,'EUC2'!$D:$E,MATCH("HOME",'EUC2'!$D$1:$E$1,0),0),"")</f>
        <v/>
      </c>
      <c r="V10" s="25" t="str">
        <f>IFERROR(VLOOKUP(V$2&amp;$B10,'FPL FIX2'!$N$1:$Q$400,MATCH("HOME",'FPL FIX2'!$N$1:$Q$1,0),0),"")&amp;IFERROR(VLOOKUP(V$2&amp;$B10,'FPL FIX2'!$O$1:$P$400,MATCH("AWAY",'FPL FIX2'!$O$1:$P$1,0),0),"")&amp;IFERROR(VLOOKUP(V$2&amp;$A10,'FA2'!$A:$D,MATCH("AWAY",'FA2'!$A$1:$D$1,0),0),"")&amp;IFERROR(VLOOKUP(V$2&amp;$A10,'FA2'!$B:$C,MATCH("HOME",'FA2'!$B$1:$C$1,0),0),"")&amp;IFERROR(VLOOKUP(V$2&amp;$A10,'EFL2'!$A:$D,MATCH("AWAY",'EFL2'!$A$1:$D$1,0),0),"")&amp;IFERROR(VLOOKUP(V$2&amp;$A10,'EFL2'!$B:$C,MATCH("HOME",'EFL2'!$B$1:$C$1,0),0),"")&amp;IFERROR(VLOOKUP(V$2&amp;$A10,'UCL2'!$C:$F,MATCH("AWAY",'UCL2'!$C$1:$F$1,0),0),"")&amp;IFERROR(VLOOKUP(V$2&amp;$A10,'UCL2'!$D:$E,MATCH("HOME",'UCL2'!$D$1:$E$1,0),0),"")&amp;IFERROR(VLOOKUP(V$2&amp;$A10,'EU2'!$C:$F,MATCH("AWAY",'EU2'!$C$1:$F$1,0),0),"")&amp;IFERROR(VLOOKUP(V$2&amp;$A10,'EU2'!$D:$E,MATCH("HOME",'EU2'!$D$1:$E$1,0),0),"")&amp;IFERROR(VLOOKUP(V$2&amp;$A10,'EUC2'!$C:$F,MATCH("AWAY",'EUC2'!$C$1:$F$1,0),0),"")&amp;IFERROR(VLOOKUP(V$2&amp;$A10,'EUC2'!$D:$E,MATCH("HOME",'EUC2'!$D$1:$E$1,0),0),"")</f>
        <v>AVL</v>
      </c>
      <c r="W10" s="25" t="str">
        <f>IFERROR(VLOOKUP(W$2&amp;$B10,'FPL FIX2'!$N$1:$Q$400,MATCH("HOME",'FPL FIX2'!$N$1:$Q$1,0),0),"")&amp;IFERROR(VLOOKUP(W$2&amp;$B10,'FPL FIX2'!$O$1:$P$400,MATCH("AWAY",'FPL FIX2'!$O$1:$P$1,0),0),"")&amp;IFERROR(VLOOKUP(W$2&amp;$A10,'FA2'!$A:$D,MATCH("AWAY",'FA2'!$A$1:$D$1,0),0),"")&amp;IFERROR(VLOOKUP(W$2&amp;$A10,'FA2'!$B:$C,MATCH("HOME",'FA2'!$B$1:$C$1,0),0),"")&amp;IFERROR(VLOOKUP(W$2&amp;$A10,'EFL2'!$A:$D,MATCH("AWAY",'EFL2'!$A$1:$D$1,0),0),"")&amp;IFERROR(VLOOKUP(W$2&amp;$A10,'EFL2'!$B:$C,MATCH("HOME",'EFL2'!$B$1:$C$1,0),0),"")&amp;IFERROR(VLOOKUP(W$2&amp;$A10,'UCL2'!$C:$F,MATCH("AWAY",'UCL2'!$C$1:$F$1,0),0),"")&amp;IFERROR(VLOOKUP(W$2&amp;$A10,'UCL2'!$D:$E,MATCH("HOME",'UCL2'!$D$1:$E$1,0),0),"")&amp;IFERROR(VLOOKUP(W$2&amp;$A10,'EU2'!$C:$F,MATCH("AWAY",'EU2'!$C$1:$F$1,0),0),"")&amp;IFERROR(VLOOKUP(W$2&amp;$A10,'EU2'!$D:$E,MATCH("HOME",'EU2'!$D$1:$E$1,0),0),"")&amp;IFERROR(VLOOKUP(W$2&amp;$A10,'EUC2'!$C:$F,MATCH("AWAY",'EUC2'!$C$1:$F$1,0),0),"")&amp;IFERROR(VLOOKUP(W$2&amp;$A10,'EUC2'!$D:$E,MATCH("HOME",'EUC2'!$D$1:$E$1,0),0),"")</f>
        <v/>
      </c>
      <c r="X10" s="25" t="str">
        <f>IFERROR(VLOOKUP(X$2&amp;$B10,'FPL FIX2'!$N$1:$Q$400,MATCH("HOME",'FPL FIX2'!$N$1:$Q$1,0),0),"")&amp;IFERROR(VLOOKUP(X$2&amp;$B10,'FPL FIX2'!$O$1:$P$400,MATCH("AWAY",'FPL FIX2'!$O$1:$P$1,0),0),"")&amp;IFERROR(VLOOKUP(X$2&amp;$A10,'FA2'!$A:$D,MATCH("AWAY",'FA2'!$A$1:$D$1,0),0),"")&amp;IFERROR(VLOOKUP(X$2&amp;$A10,'FA2'!$B:$C,MATCH("HOME",'FA2'!$B$1:$C$1,0),0),"")&amp;IFERROR(VLOOKUP(X$2&amp;$A10,'EFL2'!$A:$D,MATCH("AWAY",'EFL2'!$A$1:$D$1,0),0),"")&amp;IFERROR(VLOOKUP(X$2&amp;$A10,'EFL2'!$B:$C,MATCH("HOME",'EFL2'!$B$1:$C$1,0),0),"")&amp;IFERROR(VLOOKUP(X$2&amp;$A10,'UCL2'!$C:$F,MATCH("AWAY",'UCL2'!$C$1:$F$1,0),0),"")&amp;IFERROR(VLOOKUP(X$2&amp;$A10,'UCL2'!$D:$E,MATCH("HOME",'UCL2'!$D$1:$E$1,0),0),"")&amp;IFERROR(VLOOKUP(X$2&amp;$A10,'EU2'!$C:$F,MATCH("AWAY",'EU2'!$C$1:$F$1,0),0),"")&amp;IFERROR(VLOOKUP(X$2&amp;$A10,'EU2'!$D:$E,MATCH("HOME",'EU2'!$D$1:$E$1,0),0),"")&amp;IFERROR(VLOOKUP(X$2&amp;$A10,'EUC2'!$C:$F,MATCH("AWAY",'EUC2'!$C$1:$F$1,0),0),"")&amp;IFERROR(VLOOKUP(X$2&amp;$A10,'EUC2'!$D:$E,MATCH("HOME",'EUC2'!$D$1:$E$1,0),0),"")</f>
        <v/>
      </c>
      <c r="Y10" s="57" t="str">
        <f>IFERROR(VLOOKUP(Y$2&amp;$B10,'FPL FIX2'!$N$1:$Q$400,MATCH("HOME",'FPL FIX2'!$N$1:$Q$1,0),0),"")&amp;IFERROR(VLOOKUP(Y$2&amp;$B10,'FPL FIX2'!$O$1:$P$400,MATCH("AWAY",'FPL FIX2'!$O$1:$P$1,0),0),"")&amp;IFERROR(VLOOKUP(Y$2&amp;$A10,'FA2'!$A:$D,MATCH("AWAY",'FA2'!$A$1:$D$1,0),0),"")&amp;IFERROR(VLOOKUP(Y$2&amp;$A10,'FA2'!$B:$C,MATCH("HOME",'FA2'!$B$1:$C$1,0),0),"")&amp;IFERROR(VLOOKUP(Y$2&amp;$A10,'EFL2'!$A:$D,MATCH("AWAY",'EFL2'!$A$1:$D$1,0),0),"")&amp;IFERROR(VLOOKUP(Y$2&amp;$A10,'EFL2'!$B:$C,MATCH("HOME",'EFL2'!$B$1:$C$1,0),0),"")&amp;IFERROR(VLOOKUP(Y$2&amp;$A10,'UCL2'!$C:$F,MATCH("AWAY",'UCL2'!$C$1:$F$1,0),0),"")&amp;IFERROR(VLOOKUP(Y$2&amp;$A10,'UCL2'!$D:$E,MATCH("HOME",'UCL2'!$D$1:$E$1,0),0),"")&amp;IFERROR(VLOOKUP(Y$2&amp;$A10,'EU2'!$C:$F,MATCH("AWAY",'EU2'!$C$1:$F$1,0),0),"")&amp;IFERROR(VLOOKUP(Y$2&amp;$A10,'EU2'!$D:$E,MATCH("HOME",'EU2'!$D$1:$E$1,0),0),"")&amp;IFERROR(VLOOKUP(Y$2&amp;$A10,'EUC2'!$C:$F,MATCH("AWAY",'EUC2'!$C$1:$F$1,0),0),"")&amp;IFERROR(VLOOKUP(Y$2&amp;$A10,'EUC2'!$D:$E,MATCH("HOME",'EUC2'!$D$1:$E$1,0),0),"")</f>
        <v>Oxford United</v>
      </c>
      <c r="Z10" s="25" t="str">
        <f>IFERROR(VLOOKUP(Z$2&amp;$B10,'FPL FIX2'!$N$1:$Q$400,MATCH("HOME",'FPL FIX2'!$N$1:$Q$1,0),0),"")&amp;IFERROR(VLOOKUP(Z$2&amp;$B10,'FPL FIX2'!$O$1:$P$400,MATCH("AWAY",'FPL FIX2'!$O$1:$P$1,0),0),"")&amp;IFERROR(VLOOKUP(Z$2&amp;$A10,'FA2'!$A:$D,MATCH("AWAY",'FA2'!$A$1:$D$1,0),0),"")&amp;IFERROR(VLOOKUP(Z$2&amp;$A10,'FA2'!$B:$C,MATCH("HOME",'FA2'!$B$1:$C$1,0),0),"")&amp;IFERROR(VLOOKUP(Z$2&amp;$A10,'EFL2'!$A:$D,MATCH("AWAY",'EFL2'!$A$1:$D$1,0),0),"")&amp;IFERROR(VLOOKUP(Z$2&amp;$A10,'EFL2'!$B:$C,MATCH("HOME",'EFL2'!$B$1:$C$1,0),0),"")&amp;IFERROR(VLOOKUP(Z$2&amp;$A10,'UCL2'!$C:$F,MATCH("AWAY",'UCL2'!$C$1:$F$1,0),0),"")&amp;IFERROR(VLOOKUP(Z$2&amp;$A10,'UCL2'!$D:$E,MATCH("HOME",'UCL2'!$D$1:$E$1,0),0),"")&amp;IFERROR(VLOOKUP(Z$2&amp;$A10,'EU2'!$C:$F,MATCH("AWAY",'EU2'!$C$1:$F$1,0),0),"")&amp;IFERROR(VLOOKUP(Z$2&amp;$A10,'EU2'!$D:$E,MATCH("HOME",'EU2'!$D$1:$E$1,0),0),"")&amp;IFERROR(VLOOKUP(Z$2&amp;$A10,'EUC2'!$C:$F,MATCH("AWAY",'EUC2'!$C$1:$F$1,0),0),"")&amp;IFERROR(VLOOKUP(Z$2&amp;$A10,'EUC2'!$D:$E,MATCH("HOME",'EUC2'!$D$1:$E$1,0),0),"")</f>
        <v/>
      </c>
      <c r="AA10" s="25" t="str">
        <f>IFERROR(VLOOKUP(AA$2&amp;$B10,'FPL FIX2'!$N$1:$Q$400,MATCH("HOME",'FPL FIX2'!$N$1:$Q$1,0),0),"")&amp;IFERROR(VLOOKUP(AA$2&amp;$B10,'FPL FIX2'!$O$1:$P$400,MATCH("AWAY",'FPL FIX2'!$O$1:$P$1,0),0),"")&amp;IFERROR(VLOOKUP(AA$2&amp;$A10,'FA2'!$A:$D,MATCH("AWAY",'FA2'!$A$1:$D$1,0),0),"")&amp;IFERROR(VLOOKUP(AA$2&amp;$A10,'FA2'!$B:$C,MATCH("HOME",'FA2'!$B$1:$C$1,0),0),"")&amp;IFERROR(VLOOKUP(AA$2&amp;$A10,'EFL2'!$A:$D,MATCH("AWAY",'EFL2'!$A$1:$D$1,0),0),"")&amp;IFERROR(VLOOKUP(AA$2&amp;$A10,'EFL2'!$B:$C,MATCH("HOME",'EFL2'!$B$1:$C$1,0),0),"")&amp;IFERROR(VLOOKUP(AA$2&amp;$A10,'UCL2'!$C:$F,MATCH("AWAY",'UCL2'!$C$1:$F$1,0),0),"")&amp;IFERROR(VLOOKUP(AA$2&amp;$A10,'UCL2'!$D:$E,MATCH("HOME",'UCL2'!$D$1:$E$1,0),0),"")&amp;IFERROR(VLOOKUP(AA$2&amp;$A10,'EU2'!$C:$F,MATCH("AWAY",'EU2'!$C$1:$F$1,0),0),"")&amp;IFERROR(VLOOKUP(AA$2&amp;$A10,'EU2'!$D:$E,MATCH("HOME",'EU2'!$D$1:$E$1,0),0),"")&amp;IFERROR(VLOOKUP(AA$2&amp;$A10,'EUC2'!$C:$F,MATCH("AWAY",'EUC2'!$C$1:$F$1,0),0),"")&amp;IFERROR(VLOOKUP(AA$2&amp;$A10,'EUC2'!$D:$E,MATCH("HOME",'EUC2'!$D$1:$E$1,0),0),"")</f>
        <v/>
      </c>
      <c r="AB10" s="25" t="str">
        <f>IFERROR(VLOOKUP(AB$2&amp;$B10,'FPL FIX2'!$N$1:$Q$400,MATCH("HOME",'FPL FIX2'!$N$1:$Q$1,0),0),"")&amp;IFERROR(VLOOKUP(AB$2&amp;$B10,'FPL FIX2'!$O$1:$P$400,MATCH("AWAY",'FPL FIX2'!$O$1:$P$1,0),0),"")&amp;IFERROR(VLOOKUP(AB$2&amp;$A10,'FA2'!$A:$D,MATCH("AWAY",'FA2'!$A$1:$D$1,0),0),"")&amp;IFERROR(VLOOKUP(AB$2&amp;$A10,'FA2'!$B:$C,MATCH("HOME",'FA2'!$B$1:$C$1,0),0),"")&amp;IFERROR(VLOOKUP(AB$2&amp;$A10,'EFL2'!$A:$D,MATCH("AWAY",'EFL2'!$A$1:$D$1,0),0),"")&amp;IFERROR(VLOOKUP(AB$2&amp;$A10,'EFL2'!$B:$C,MATCH("HOME",'EFL2'!$B$1:$C$1,0),0),"")&amp;IFERROR(VLOOKUP(AB$2&amp;$A10,'UCL2'!$C:$F,MATCH("AWAY",'UCL2'!$C$1:$F$1,0),0),"")&amp;IFERROR(VLOOKUP(AB$2&amp;$A10,'UCL2'!$D:$E,MATCH("HOME",'UCL2'!$D$1:$E$1,0),0),"")&amp;IFERROR(VLOOKUP(AB$2&amp;$A10,'EU2'!$C:$F,MATCH("AWAY",'EU2'!$C$1:$F$1,0),0),"")&amp;IFERROR(VLOOKUP(AB$2&amp;$A10,'EU2'!$D:$E,MATCH("HOME",'EU2'!$D$1:$E$1,0),0),"")&amp;IFERROR(VLOOKUP(AB$2&amp;$A10,'EUC2'!$C:$F,MATCH("AWAY",'EUC2'!$C$1:$F$1,0),0),"")&amp;IFERROR(VLOOKUP(AB$2&amp;$A10,'EUC2'!$D:$E,MATCH("HOME",'EUC2'!$D$1:$E$1,0),0),"")</f>
        <v/>
      </c>
      <c r="AC10" s="25" t="str">
        <f>IFERROR(VLOOKUP(AC$2&amp;$B10,'FPL FIX2'!$N$1:$Q$400,MATCH("HOME",'FPL FIX2'!$N$1:$Q$1,0),0),"")&amp;IFERROR(VLOOKUP(AC$2&amp;$B10,'FPL FIX2'!$O$1:$P$400,MATCH("AWAY",'FPL FIX2'!$O$1:$P$1,0),0),"")&amp;IFERROR(VLOOKUP(AC$2&amp;$A10,'FA2'!$A:$D,MATCH("AWAY",'FA2'!$A$1:$D$1,0),0),"")&amp;IFERROR(VLOOKUP(AC$2&amp;$A10,'FA2'!$B:$C,MATCH("HOME",'FA2'!$B$1:$C$1,0),0),"")&amp;IFERROR(VLOOKUP(AC$2&amp;$A10,'EFL2'!$A:$D,MATCH("AWAY",'EFL2'!$A$1:$D$1,0),0),"")&amp;IFERROR(VLOOKUP(AC$2&amp;$A10,'EFL2'!$B:$C,MATCH("HOME",'EFL2'!$B$1:$C$1,0),0),"")&amp;IFERROR(VLOOKUP(AC$2&amp;$A10,'UCL2'!$C:$F,MATCH("AWAY",'UCL2'!$C$1:$F$1,0),0),"")&amp;IFERROR(VLOOKUP(AC$2&amp;$A10,'UCL2'!$D:$E,MATCH("HOME",'UCL2'!$D$1:$E$1,0),0),"")&amp;IFERROR(VLOOKUP(AC$2&amp;$A10,'EU2'!$C:$F,MATCH("AWAY",'EU2'!$C$1:$F$1,0),0),"")&amp;IFERROR(VLOOKUP(AC$2&amp;$A10,'EU2'!$D:$E,MATCH("HOME",'EU2'!$D$1:$E$1,0),0),"")&amp;IFERROR(VLOOKUP(AC$2&amp;$A10,'EUC2'!$C:$F,MATCH("AWAY",'EUC2'!$C$1:$F$1,0),0),"")&amp;IFERROR(VLOOKUP(AC$2&amp;$A10,'EUC2'!$D:$E,MATCH("HOME",'EUC2'!$D$1:$E$1,0),0),"")</f>
        <v>mci</v>
      </c>
      <c r="AD10" s="25" t="str">
        <f>IFERROR(VLOOKUP(AD$2&amp;$B10,'FPL FIX2'!$N$1:$Q$400,MATCH("HOME",'FPL FIX2'!$N$1:$Q$1,0),0),"")&amp;IFERROR(VLOOKUP(AD$2&amp;$B10,'FPL FIX2'!$O$1:$P$400,MATCH("AWAY",'FPL FIX2'!$O$1:$P$1,0),0),"")&amp;IFERROR(VLOOKUP(AD$2&amp;$A10,'FA2'!$A:$D,MATCH("AWAY",'FA2'!$A$1:$D$1,0),0),"")&amp;IFERROR(VLOOKUP(AD$2&amp;$A10,'FA2'!$B:$C,MATCH("HOME",'FA2'!$B$1:$C$1,0),0),"")&amp;IFERROR(VLOOKUP(AD$2&amp;$A10,'EFL2'!$A:$D,MATCH("AWAY",'EFL2'!$A$1:$D$1,0),0),"")&amp;IFERROR(VLOOKUP(AD$2&amp;$A10,'EFL2'!$B:$C,MATCH("HOME",'EFL2'!$B$1:$C$1,0),0),"")&amp;IFERROR(VLOOKUP(AD$2&amp;$A10,'UCL2'!$C:$F,MATCH("AWAY",'UCL2'!$C$1:$F$1,0),0),"")&amp;IFERROR(VLOOKUP(AD$2&amp;$A10,'UCL2'!$D:$E,MATCH("HOME",'UCL2'!$D$1:$E$1,0),0),"")&amp;IFERROR(VLOOKUP(AD$2&amp;$A10,'EU2'!$C:$F,MATCH("AWAY",'EU2'!$C$1:$F$1,0),0),"")&amp;IFERROR(VLOOKUP(AD$2&amp;$A10,'EU2'!$D:$E,MATCH("HOME",'EU2'!$D$1:$E$1,0),0),"")&amp;IFERROR(VLOOKUP(AD$2&amp;$A10,'EUC2'!$C:$F,MATCH("AWAY",'EUC2'!$C$1:$F$1,0),0),"")&amp;IFERROR(VLOOKUP(AD$2&amp;$A10,'EUC2'!$D:$E,MATCH("HOME",'EUC2'!$D$1:$E$1,0),0),"")</f>
        <v/>
      </c>
      <c r="AE10" s="25" t="str">
        <f>IFERROR(VLOOKUP(AE$2&amp;$B10,'FPL FIX2'!$N$1:$Q$400,MATCH("HOME",'FPL FIX2'!$N$1:$Q$1,0),0),"")&amp;IFERROR(VLOOKUP(AE$2&amp;$B10,'FPL FIX2'!$O$1:$P$400,MATCH("AWAY",'FPL FIX2'!$O$1:$P$1,0),0),"")&amp;IFERROR(VLOOKUP(AE$2&amp;$A10,'FA2'!$A:$D,MATCH("AWAY",'FA2'!$A$1:$D$1,0),0),"")&amp;IFERROR(VLOOKUP(AE$2&amp;$A10,'FA2'!$B:$C,MATCH("HOME",'FA2'!$B$1:$C$1,0),0),"")&amp;IFERROR(VLOOKUP(AE$2&amp;$A10,'EFL2'!$A:$D,MATCH("AWAY",'EFL2'!$A$1:$D$1,0),0),"")&amp;IFERROR(VLOOKUP(AE$2&amp;$A10,'EFL2'!$B:$C,MATCH("HOME",'EFL2'!$B$1:$C$1,0),0),"")&amp;IFERROR(VLOOKUP(AE$2&amp;$A10,'UCL2'!$C:$F,MATCH("AWAY",'UCL2'!$C$1:$F$1,0),0),"")&amp;IFERROR(VLOOKUP(AE$2&amp;$A10,'UCL2'!$D:$E,MATCH("HOME",'UCL2'!$D$1:$E$1,0),0),"")&amp;IFERROR(VLOOKUP(AE$2&amp;$A10,'EU2'!$C:$F,MATCH("AWAY",'EU2'!$C$1:$F$1,0),0),"")&amp;IFERROR(VLOOKUP(AE$2&amp;$A10,'EU2'!$D:$E,MATCH("HOME",'EU2'!$D$1:$E$1,0),0),"")&amp;IFERROR(VLOOKUP(AE$2&amp;$A10,'EUC2'!$C:$F,MATCH("AWAY",'EUC2'!$C$1:$F$1,0),0),"")&amp;IFERROR(VLOOKUP(AE$2&amp;$A10,'EUC2'!$D:$E,MATCH("HOME",'EUC2'!$D$1:$E$1,0),0),"")</f>
        <v/>
      </c>
      <c r="AF10" s="25" t="str">
        <f>IFERROR(VLOOKUP(AF$2&amp;$B10,'FPL FIX2'!$N$1:$Q$400,MATCH("HOME",'FPL FIX2'!$N$1:$Q$1,0),0),"")&amp;IFERROR(VLOOKUP(AF$2&amp;$B10,'FPL FIX2'!$O$1:$P$400,MATCH("AWAY",'FPL FIX2'!$O$1:$P$1,0),0),"")&amp;IFERROR(VLOOKUP(AF$2&amp;$A10,'FA2'!$A:$D,MATCH("AWAY",'FA2'!$A$1:$D$1,0),0),"")&amp;IFERROR(VLOOKUP(AF$2&amp;$A10,'FA2'!$B:$C,MATCH("HOME",'FA2'!$B$1:$C$1,0),0),"")&amp;IFERROR(VLOOKUP(AF$2&amp;$A10,'EFL2'!$A:$D,MATCH("AWAY",'EFL2'!$A$1:$D$1,0),0),"")&amp;IFERROR(VLOOKUP(AF$2&amp;$A10,'EFL2'!$B:$C,MATCH("HOME",'EFL2'!$B$1:$C$1,0),0),"")&amp;IFERROR(VLOOKUP(AF$2&amp;$A10,'UCL2'!$C:$F,MATCH("AWAY",'UCL2'!$C$1:$F$1,0),0),"")&amp;IFERROR(VLOOKUP(AF$2&amp;$A10,'UCL2'!$D:$E,MATCH("HOME",'UCL2'!$D$1:$E$1,0),0),"")&amp;IFERROR(VLOOKUP(AF$2&amp;$A10,'EU2'!$C:$F,MATCH("AWAY",'EU2'!$C$1:$F$1,0),0),"")&amp;IFERROR(VLOOKUP(AF$2&amp;$A10,'EU2'!$D:$E,MATCH("HOME",'EU2'!$D$1:$E$1,0),0),"")&amp;IFERROR(VLOOKUP(AF$2&amp;$A10,'EUC2'!$C:$F,MATCH("AWAY",'EUC2'!$C$1:$F$1,0),0),"")&amp;IFERROR(VLOOKUP(AF$2&amp;$A10,'EUC2'!$D:$E,MATCH("HOME",'EUC2'!$D$1:$E$1,0),0),"")</f>
        <v>BRE</v>
      </c>
      <c r="AG10" s="25" t="str">
        <f>IFERROR(VLOOKUP(AG$2&amp;$B10,'FPL FIX2'!$N$1:$Q$400,MATCH("HOME",'FPL FIX2'!$N$1:$Q$1,0),0),"")&amp;IFERROR(VLOOKUP(AG$2&amp;$B10,'FPL FIX2'!$O$1:$P$400,MATCH("AWAY",'FPL FIX2'!$O$1:$P$1,0),0),"")&amp;IFERROR(VLOOKUP(AG$2&amp;$A10,'FA2'!$A:$D,MATCH("AWAY",'FA2'!$A$1:$D$1,0),0),"")&amp;IFERROR(VLOOKUP(AG$2&amp;$A10,'FA2'!$B:$C,MATCH("HOME",'FA2'!$B$1:$C$1,0),0),"")&amp;IFERROR(VLOOKUP(AG$2&amp;$A10,'EFL2'!$A:$D,MATCH("AWAY",'EFL2'!$A$1:$D$1,0),0),"")&amp;IFERROR(VLOOKUP(AG$2&amp;$A10,'EFL2'!$B:$C,MATCH("HOME",'EFL2'!$B$1:$C$1,0),0),"")&amp;IFERROR(VLOOKUP(AG$2&amp;$A10,'UCL2'!$C:$F,MATCH("AWAY",'UCL2'!$C$1:$F$1,0),0),"")&amp;IFERROR(VLOOKUP(AG$2&amp;$A10,'UCL2'!$D:$E,MATCH("HOME",'UCL2'!$D$1:$E$1,0),0),"")&amp;IFERROR(VLOOKUP(AG$2&amp;$A10,'EU2'!$C:$F,MATCH("AWAY",'EU2'!$C$1:$F$1,0),0),"")&amp;IFERROR(VLOOKUP(AG$2&amp;$A10,'EU2'!$D:$E,MATCH("HOME",'EU2'!$D$1:$E$1,0),0),"")&amp;IFERROR(VLOOKUP(AG$2&amp;$A10,'EUC2'!$C:$F,MATCH("AWAY",'EUC2'!$C$1:$F$1,0),0),"")&amp;IFERROR(VLOOKUP(AG$2&amp;$A10,'EUC2'!$D:$E,MATCH("HOME",'EUC2'!$D$1:$E$1,0),0),"")</f>
        <v/>
      </c>
      <c r="AH10" s="25" t="str">
        <f>IFERROR(VLOOKUP(AH$2&amp;$B10,'FPL FIX2'!$N$1:$Q$400,MATCH("HOME",'FPL FIX2'!$N$1:$Q$1,0),0),"")&amp;IFERROR(VLOOKUP(AH$2&amp;$B10,'FPL FIX2'!$O$1:$P$400,MATCH("AWAY",'FPL FIX2'!$O$1:$P$1,0),0),"")&amp;IFERROR(VLOOKUP(AH$2&amp;$A10,'FA2'!$A:$D,MATCH("AWAY",'FA2'!$A$1:$D$1,0),0),"")&amp;IFERROR(VLOOKUP(AH$2&amp;$A10,'FA2'!$B:$C,MATCH("HOME",'FA2'!$B$1:$C$1,0),0),"")&amp;IFERROR(VLOOKUP(AH$2&amp;$A10,'EFL2'!$A:$D,MATCH("AWAY",'EFL2'!$A$1:$D$1,0),0),"")&amp;IFERROR(VLOOKUP(AH$2&amp;$A10,'EFL2'!$B:$C,MATCH("HOME",'EFL2'!$B$1:$C$1,0),0),"")&amp;IFERROR(VLOOKUP(AH$2&amp;$A10,'UCL2'!$C:$F,MATCH("AWAY",'UCL2'!$C$1:$F$1,0),0),"")&amp;IFERROR(VLOOKUP(AH$2&amp;$A10,'UCL2'!$D:$E,MATCH("HOME",'UCL2'!$D$1:$E$1,0),0),"")&amp;IFERROR(VLOOKUP(AH$2&amp;$A10,'EU2'!$C:$F,MATCH("AWAY",'EU2'!$C$1:$F$1,0),0),"")&amp;IFERROR(VLOOKUP(AH$2&amp;$A10,'EU2'!$D:$E,MATCH("HOME",'EU2'!$D$1:$E$1,0),0),"")&amp;IFERROR(VLOOKUP(AH$2&amp;$A10,'EUC2'!$C:$F,MATCH("AWAY",'EUC2'!$C$1:$F$1,0),0),"")&amp;IFERROR(VLOOKUP(AH$2&amp;$A10,'EUC2'!$D:$E,MATCH("HOME",'EUC2'!$D$1:$E$1,0),0),"")</f>
        <v/>
      </c>
      <c r="AI10" s="25" t="str">
        <f>IFERROR(VLOOKUP(AI$2&amp;$B10,'FPL FIX2'!$N$1:$Q$400,MATCH("HOME",'FPL FIX2'!$N$1:$Q$1,0),0),"")&amp;IFERROR(VLOOKUP(AI$2&amp;$B10,'FPL FIX2'!$O$1:$P$400,MATCH("AWAY",'FPL FIX2'!$O$1:$P$1,0),0),"")&amp;IFERROR(VLOOKUP(AI$2&amp;$A10,'FA2'!$A:$D,MATCH("AWAY",'FA2'!$A$1:$D$1,0),0),"")&amp;IFERROR(VLOOKUP(AI$2&amp;$A10,'FA2'!$B:$C,MATCH("HOME",'FA2'!$B$1:$C$1,0),0),"")&amp;IFERROR(VLOOKUP(AI$2&amp;$A10,'EFL2'!$A:$D,MATCH("AWAY",'EFL2'!$A$1:$D$1,0),0),"")&amp;IFERROR(VLOOKUP(AI$2&amp;$A10,'EFL2'!$B:$C,MATCH("HOME",'EFL2'!$B$1:$C$1,0),0),"")&amp;IFERROR(VLOOKUP(AI$2&amp;$A10,'UCL2'!$C:$F,MATCH("AWAY",'UCL2'!$C$1:$F$1,0),0),"")&amp;IFERROR(VLOOKUP(AI$2&amp;$A10,'UCL2'!$D:$E,MATCH("HOME",'UCL2'!$D$1:$E$1,0),0),"")&amp;IFERROR(VLOOKUP(AI$2&amp;$A10,'EU2'!$C:$F,MATCH("AWAY",'EU2'!$C$1:$F$1,0),0),"")&amp;IFERROR(VLOOKUP(AI$2&amp;$A10,'EU2'!$D:$E,MATCH("HOME",'EU2'!$D$1:$E$1,0),0),"")&amp;IFERROR(VLOOKUP(AI$2&amp;$A10,'EUC2'!$C:$F,MATCH("AWAY",'EUC2'!$C$1:$F$1,0),0),"")&amp;IFERROR(VLOOKUP(AI$2&amp;$A10,'EUC2'!$D:$E,MATCH("HOME",'EUC2'!$D$1:$E$1,0),0),"")</f>
        <v/>
      </c>
      <c r="AJ10" s="25" t="str">
        <f>IFERROR(VLOOKUP(AJ$2&amp;$B10,'FPL FIX2'!$N$1:$Q$400,MATCH("HOME",'FPL FIX2'!$N$1:$Q$1,0),0),"")&amp;IFERROR(VLOOKUP(AJ$2&amp;$B10,'FPL FIX2'!$O$1:$P$400,MATCH("AWAY",'FPL FIX2'!$O$1:$P$1,0),0),"")&amp;IFERROR(VLOOKUP(AJ$2&amp;$A10,'FA2'!$A:$D,MATCH("AWAY",'FA2'!$A$1:$D$1,0),0),"")&amp;IFERROR(VLOOKUP(AJ$2&amp;$A10,'FA2'!$B:$C,MATCH("HOME",'FA2'!$B$1:$C$1,0),0),"")&amp;IFERROR(VLOOKUP(AJ$2&amp;$A10,'EFL2'!$A:$D,MATCH("AWAY",'EFL2'!$A$1:$D$1,0),0),"")&amp;IFERROR(VLOOKUP(AJ$2&amp;$A10,'EFL2'!$B:$C,MATCH("HOME",'EFL2'!$B$1:$C$1,0),0),"")&amp;IFERROR(VLOOKUP(AJ$2&amp;$A10,'UCL2'!$C:$F,MATCH("AWAY",'UCL2'!$C$1:$F$1,0),0),"")&amp;IFERROR(VLOOKUP(AJ$2&amp;$A10,'UCL2'!$D:$E,MATCH("HOME",'UCL2'!$D$1:$E$1,0),0),"")&amp;IFERROR(VLOOKUP(AJ$2&amp;$A10,'EU2'!$C:$F,MATCH("AWAY",'EU2'!$C$1:$F$1,0),0),"")&amp;IFERROR(VLOOKUP(AJ$2&amp;$A10,'EU2'!$D:$E,MATCH("HOME",'EU2'!$D$1:$E$1,0),0),"")&amp;IFERROR(VLOOKUP(AJ$2&amp;$A10,'EUC2'!$C:$F,MATCH("AWAY",'EUC2'!$C$1:$F$1,0),0),"")&amp;IFERROR(VLOOKUP(AJ$2&amp;$A10,'EUC2'!$D:$E,MATCH("HOME",'EUC2'!$D$1:$E$1,0),0),"")</f>
        <v>new</v>
      </c>
      <c r="AK10" s="25" t="str">
        <f>IFERROR(VLOOKUP(AK$2&amp;$B10,'FPL FIX2'!$N$1:$Q$400,MATCH("HOME",'FPL FIX2'!$N$1:$Q$1,0),0),"")&amp;IFERROR(VLOOKUP(AK$2&amp;$B10,'FPL FIX2'!$O$1:$P$400,MATCH("AWAY",'FPL FIX2'!$O$1:$P$1,0),0),"")&amp;IFERROR(VLOOKUP(AK$2&amp;$A10,'FA2'!$A:$D,MATCH("AWAY",'FA2'!$A$1:$D$1,0),0),"")&amp;IFERROR(VLOOKUP(AK$2&amp;$A10,'FA2'!$B:$C,MATCH("HOME",'FA2'!$B$1:$C$1,0),0),"")&amp;IFERROR(VLOOKUP(AK$2&amp;$A10,'EFL2'!$A:$D,MATCH("AWAY",'EFL2'!$A$1:$D$1,0),0),"")&amp;IFERROR(VLOOKUP(AK$2&amp;$A10,'EFL2'!$B:$C,MATCH("HOME",'EFL2'!$B$1:$C$1,0),0),"")&amp;IFERROR(VLOOKUP(AK$2&amp;$A10,'UCL2'!$C:$F,MATCH("AWAY",'UCL2'!$C$1:$F$1,0),0),"")&amp;IFERROR(VLOOKUP(AK$2&amp;$A10,'UCL2'!$D:$E,MATCH("HOME",'UCL2'!$D$1:$E$1,0),0),"")&amp;IFERROR(VLOOKUP(AK$2&amp;$A10,'EU2'!$C:$F,MATCH("AWAY",'EU2'!$C$1:$F$1,0),0),"")&amp;IFERROR(VLOOKUP(AK$2&amp;$A10,'EU2'!$D:$E,MATCH("HOME",'EU2'!$D$1:$E$1,0),0),"")&amp;IFERROR(VLOOKUP(AK$2&amp;$A10,'EUC2'!$C:$F,MATCH("AWAY",'EUC2'!$C$1:$F$1,0),0),"")&amp;IFERROR(VLOOKUP(AK$2&amp;$A10,'EUC2'!$D:$E,MATCH("HOME",'EUC2'!$D$1:$E$1,0),0),"")</f>
        <v/>
      </c>
      <c r="AL10" s="25" t="str">
        <f>IFERROR(VLOOKUP(AL$2&amp;$B10,'FPL FIX2'!$N$1:$Q$400,MATCH("HOME",'FPL FIX2'!$N$1:$Q$1,0),0),"")&amp;IFERROR(VLOOKUP(AL$2&amp;$B10,'FPL FIX2'!$O$1:$P$400,MATCH("AWAY",'FPL FIX2'!$O$1:$P$1,0),0),"")&amp;IFERROR(VLOOKUP(AL$2&amp;$A10,'FA2'!$A:$D,MATCH("AWAY",'FA2'!$A$1:$D$1,0),0),"")&amp;IFERROR(VLOOKUP(AL$2&amp;$A10,'FA2'!$B:$C,MATCH("HOME",'FA2'!$B$1:$C$1,0),0),"")&amp;IFERROR(VLOOKUP(AL$2&amp;$A10,'EFL2'!$A:$D,MATCH("AWAY",'EFL2'!$A$1:$D$1,0),0),"")&amp;IFERROR(VLOOKUP(AL$2&amp;$A10,'EFL2'!$B:$C,MATCH("HOME",'EFL2'!$B$1:$C$1,0),0),"")&amp;IFERROR(VLOOKUP(AL$2&amp;$A10,'UCL2'!$C:$F,MATCH("AWAY",'UCL2'!$C$1:$F$1,0),0),"")&amp;IFERROR(VLOOKUP(AL$2&amp;$A10,'UCL2'!$D:$E,MATCH("HOME",'UCL2'!$D$1:$E$1,0),0),"")&amp;IFERROR(VLOOKUP(AL$2&amp;$A10,'EU2'!$C:$F,MATCH("AWAY",'EU2'!$C$1:$F$1,0),0),"")&amp;IFERROR(VLOOKUP(AL$2&amp;$A10,'EU2'!$D:$E,MATCH("HOME",'EU2'!$D$1:$E$1,0),0),"")&amp;IFERROR(VLOOKUP(AL$2&amp;$A10,'EUC2'!$C:$F,MATCH("AWAY",'EUC2'!$C$1:$F$1,0),0),"")&amp;IFERROR(VLOOKUP(AL$2&amp;$A10,'EUC2'!$D:$E,MATCH("HOME",'EUC2'!$D$1:$E$1,0),0),"")</f>
        <v/>
      </c>
      <c r="AM10" s="25" t="str">
        <f>IFERROR(VLOOKUP(AM$2&amp;$B10,'FPL FIX2'!$N$1:$Q$400,MATCH("HOME",'FPL FIX2'!$N$1:$Q$1,0),0),"")&amp;IFERROR(VLOOKUP(AM$2&amp;$B10,'FPL FIX2'!$O$1:$P$400,MATCH("AWAY",'FPL FIX2'!$O$1:$P$1,0),0),"")&amp;IFERROR(VLOOKUP(AM$2&amp;$A10,'FA2'!$A:$D,MATCH("AWAY",'FA2'!$A$1:$D$1,0),0),"")&amp;IFERROR(VLOOKUP(AM$2&amp;$A10,'FA2'!$B:$C,MATCH("HOME",'FA2'!$B$1:$C$1,0),0),"")&amp;IFERROR(VLOOKUP(AM$2&amp;$A10,'EFL2'!$A:$D,MATCH("AWAY",'EFL2'!$A$1:$D$1,0),0),"")&amp;IFERROR(VLOOKUP(AM$2&amp;$A10,'EFL2'!$B:$C,MATCH("HOME",'EFL2'!$B$1:$C$1,0),0),"")&amp;IFERROR(VLOOKUP(AM$2&amp;$A10,'UCL2'!$C:$F,MATCH("AWAY",'UCL2'!$C$1:$F$1,0),0),"")&amp;IFERROR(VLOOKUP(AM$2&amp;$A10,'UCL2'!$D:$E,MATCH("HOME",'UCL2'!$D$1:$E$1,0),0),"")&amp;IFERROR(VLOOKUP(AM$2&amp;$A10,'EU2'!$C:$F,MATCH("AWAY",'EU2'!$C$1:$F$1,0),0),"")&amp;IFERROR(VLOOKUP(AM$2&amp;$A10,'EU2'!$D:$E,MATCH("HOME",'EU2'!$D$1:$E$1,0),0),"")&amp;IFERROR(VLOOKUP(AM$2&amp;$A10,'EUC2'!$C:$F,MATCH("AWAY",'EUC2'!$C$1:$F$1,0),0),"")&amp;IFERROR(VLOOKUP(AM$2&amp;$A10,'EUC2'!$D:$E,MATCH("HOME",'EUC2'!$D$1:$E$1,0),0),"")</f>
        <v/>
      </c>
      <c r="AN10" s="25" t="str">
        <f>IFERROR(VLOOKUP(AN$2&amp;$B10,'FPL FIX2'!$N$1:$Q$400,MATCH("HOME",'FPL FIX2'!$N$1:$Q$1,0),0),"")&amp;IFERROR(VLOOKUP(AN$2&amp;$B10,'FPL FIX2'!$O$1:$P$400,MATCH("AWAY",'FPL FIX2'!$O$1:$P$1,0),0),"")&amp;IFERROR(VLOOKUP(AN$2&amp;$A10,'FA2'!$A:$D,MATCH("AWAY",'FA2'!$A$1:$D$1,0),0),"")&amp;IFERROR(VLOOKUP(AN$2&amp;$A10,'FA2'!$B:$C,MATCH("HOME",'FA2'!$B$1:$C$1,0),0),"")&amp;IFERROR(VLOOKUP(AN$2&amp;$A10,'EFL2'!$A:$D,MATCH("AWAY",'EFL2'!$A$1:$D$1,0),0),"")&amp;IFERROR(VLOOKUP(AN$2&amp;$A10,'EFL2'!$B:$C,MATCH("HOME",'EFL2'!$B$1:$C$1,0),0),"")&amp;IFERROR(VLOOKUP(AN$2&amp;$A10,'UCL2'!$C:$F,MATCH("AWAY",'UCL2'!$C$1:$F$1,0),0),"")&amp;IFERROR(VLOOKUP(AN$2&amp;$A10,'UCL2'!$D:$E,MATCH("HOME",'UCL2'!$D$1:$E$1,0),0),"")&amp;IFERROR(VLOOKUP(AN$2&amp;$A10,'EU2'!$C:$F,MATCH("AWAY",'EU2'!$C$1:$F$1,0),0),"")&amp;IFERROR(VLOOKUP(AN$2&amp;$A10,'EU2'!$D:$E,MATCH("HOME",'EU2'!$D$1:$E$1,0),0),"")&amp;IFERROR(VLOOKUP(AN$2&amp;$A10,'EUC2'!$C:$F,MATCH("AWAY",'EUC2'!$C$1:$F$1,0),0),"")&amp;IFERROR(VLOOKUP(AN$2&amp;$A10,'EUC2'!$D:$E,MATCH("HOME",'EUC2'!$D$1:$E$1,0),0),"")</f>
        <v/>
      </c>
      <c r="AO10" s="25" t="str">
        <f>IFERROR(VLOOKUP(AO$2&amp;$B10,'FPL FIX2'!$N$1:$Q$400,MATCH("HOME",'FPL FIX2'!$N$1:$Q$1,0),0),"")&amp;IFERROR(VLOOKUP(AO$2&amp;$B10,'FPL FIX2'!$O$1:$P$400,MATCH("AWAY",'FPL FIX2'!$O$1:$P$1,0),0),"")&amp;IFERROR(VLOOKUP(AO$2&amp;$A10,'FA2'!$A:$D,MATCH("AWAY",'FA2'!$A$1:$D$1,0),0),"")&amp;IFERROR(VLOOKUP(AO$2&amp;$A10,'FA2'!$B:$C,MATCH("HOME",'FA2'!$B$1:$C$1,0),0),"")&amp;IFERROR(VLOOKUP(AO$2&amp;$A10,'EFL2'!$A:$D,MATCH("AWAY",'EFL2'!$A$1:$D$1,0),0),"")&amp;IFERROR(VLOOKUP(AO$2&amp;$A10,'EFL2'!$B:$C,MATCH("HOME",'EFL2'!$B$1:$C$1,0),0),"")&amp;IFERROR(VLOOKUP(AO$2&amp;$A10,'UCL2'!$C:$F,MATCH("AWAY",'UCL2'!$C$1:$F$1,0),0),"")&amp;IFERROR(VLOOKUP(AO$2&amp;$A10,'UCL2'!$D:$E,MATCH("HOME",'UCL2'!$D$1:$E$1,0),0),"")&amp;IFERROR(VLOOKUP(AO$2&amp;$A10,'EU2'!$C:$F,MATCH("AWAY",'EU2'!$C$1:$F$1,0),0),"")&amp;IFERROR(VLOOKUP(AO$2&amp;$A10,'EU2'!$D:$E,MATCH("HOME",'EU2'!$D$1:$E$1,0),0),"")&amp;IFERROR(VLOOKUP(AO$2&amp;$A10,'EUC2'!$C:$F,MATCH("AWAY",'EUC2'!$C$1:$F$1,0),0),"")&amp;IFERROR(VLOOKUP(AO$2&amp;$A10,'EUC2'!$D:$E,MATCH("HOME",'EUC2'!$D$1:$E$1,0),0),"")</f>
        <v/>
      </c>
      <c r="AP10" s="25" t="str">
        <f>IFERROR(VLOOKUP(AP$2&amp;$B10,'FPL FIX2'!$N$1:$Q$400,MATCH("HOME",'FPL FIX2'!$N$1:$Q$1,0),0),"")&amp;IFERROR(VLOOKUP(AP$2&amp;$B10,'FPL FIX2'!$O$1:$P$400,MATCH("AWAY",'FPL FIX2'!$O$1:$P$1,0),0),"")&amp;IFERROR(VLOOKUP(AP$2&amp;$A10,'FA2'!$A:$D,MATCH("AWAY",'FA2'!$A$1:$D$1,0),0),"")&amp;IFERROR(VLOOKUP(AP$2&amp;$A10,'FA2'!$B:$C,MATCH("HOME",'FA2'!$B$1:$C$1,0),0),"")&amp;IFERROR(VLOOKUP(AP$2&amp;$A10,'EFL2'!$A:$D,MATCH("AWAY",'EFL2'!$A$1:$D$1,0),0),"")&amp;IFERROR(VLOOKUP(AP$2&amp;$A10,'EFL2'!$B:$C,MATCH("HOME",'EFL2'!$B$1:$C$1,0),0),"")&amp;IFERROR(VLOOKUP(AP$2&amp;$A10,'UCL2'!$C:$F,MATCH("AWAY",'UCL2'!$C$1:$F$1,0),0),"")&amp;IFERROR(VLOOKUP(AP$2&amp;$A10,'UCL2'!$D:$E,MATCH("HOME",'UCL2'!$D$1:$E$1,0),0),"")&amp;IFERROR(VLOOKUP(AP$2&amp;$A10,'EU2'!$C:$F,MATCH("AWAY",'EU2'!$C$1:$F$1,0),0),"")&amp;IFERROR(VLOOKUP(AP$2&amp;$A10,'EU2'!$D:$E,MATCH("HOME",'EU2'!$D$1:$E$1,0),0),"")&amp;IFERROR(VLOOKUP(AP$2&amp;$A10,'EUC2'!$C:$F,MATCH("AWAY",'EUC2'!$C$1:$F$1,0),0),"")&amp;IFERROR(VLOOKUP(AP$2&amp;$A10,'EUC2'!$D:$E,MATCH("HOME",'EUC2'!$D$1:$E$1,0),0),"")</f>
        <v/>
      </c>
      <c r="AQ10" s="25" t="str">
        <f>IFERROR(VLOOKUP(AQ$2&amp;$B10,'FPL FIX2'!$N$1:$Q$400,MATCH("HOME",'FPL FIX2'!$N$1:$Q$1,0),0),"")&amp;IFERROR(VLOOKUP(AQ$2&amp;$B10,'FPL FIX2'!$O$1:$P$400,MATCH("AWAY",'FPL FIX2'!$O$1:$P$1,0),0),"")&amp;IFERROR(VLOOKUP(AQ$2&amp;$A10,'FA2'!$A:$D,MATCH("AWAY",'FA2'!$A$1:$D$1,0),0),"")&amp;IFERROR(VLOOKUP(AQ$2&amp;$A10,'FA2'!$B:$C,MATCH("HOME",'FA2'!$B$1:$C$1,0),0),"")&amp;IFERROR(VLOOKUP(AQ$2&amp;$A10,'EFL2'!$A:$D,MATCH("AWAY",'EFL2'!$A$1:$D$1,0),0),"")&amp;IFERROR(VLOOKUP(AQ$2&amp;$A10,'EFL2'!$B:$C,MATCH("HOME",'EFL2'!$B$1:$C$1,0),0),"")&amp;IFERROR(VLOOKUP(AQ$2&amp;$A10,'UCL2'!$C:$F,MATCH("AWAY",'UCL2'!$C$1:$F$1,0),0),"")&amp;IFERROR(VLOOKUP(AQ$2&amp;$A10,'UCL2'!$D:$E,MATCH("HOME",'UCL2'!$D$1:$E$1,0),0),"")&amp;IFERROR(VLOOKUP(AQ$2&amp;$A10,'EU2'!$C:$F,MATCH("AWAY",'EU2'!$C$1:$F$1,0),0),"")&amp;IFERROR(VLOOKUP(AQ$2&amp;$A10,'EU2'!$D:$E,MATCH("HOME",'EU2'!$D$1:$E$1,0),0),"")&amp;IFERROR(VLOOKUP(AQ$2&amp;$A10,'EUC2'!$C:$F,MATCH("AWAY",'EUC2'!$C$1:$F$1,0),0),"")&amp;IFERROR(VLOOKUP(AQ$2&amp;$A10,'EUC2'!$D:$E,MATCH("HOME",'EUC2'!$D$1:$E$1,0),0),"")</f>
        <v/>
      </c>
      <c r="AR10" s="25" t="str">
        <f>IFERROR(VLOOKUP(AR$2&amp;$B10,'FPL FIX2'!$N$1:$Q$400,MATCH("HOME",'FPL FIX2'!$N$1:$Q$1,0),0),"")&amp;IFERROR(VLOOKUP(AR$2&amp;$B10,'FPL FIX2'!$O$1:$P$400,MATCH("AWAY",'FPL FIX2'!$O$1:$P$1,0),0),"")&amp;IFERROR(VLOOKUP(AR$2&amp;$A10,'FA2'!$A:$D,MATCH("AWAY",'FA2'!$A$1:$D$1,0),0),"")&amp;IFERROR(VLOOKUP(AR$2&amp;$A10,'FA2'!$B:$C,MATCH("HOME",'FA2'!$B$1:$C$1,0),0),"")&amp;IFERROR(VLOOKUP(AR$2&amp;$A10,'EFL2'!$A:$D,MATCH("AWAY",'EFL2'!$A$1:$D$1,0),0),"")&amp;IFERROR(VLOOKUP(AR$2&amp;$A10,'EFL2'!$B:$C,MATCH("HOME",'EFL2'!$B$1:$C$1,0),0),"")&amp;IFERROR(VLOOKUP(AR$2&amp;$A10,'UCL2'!$C:$F,MATCH("AWAY",'UCL2'!$C$1:$F$1,0),0),"")&amp;IFERROR(VLOOKUP(AR$2&amp;$A10,'UCL2'!$D:$E,MATCH("HOME",'UCL2'!$D$1:$E$1,0),0),"")&amp;IFERROR(VLOOKUP(AR$2&amp;$A10,'EU2'!$C:$F,MATCH("AWAY",'EU2'!$C$1:$F$1,0),0),"")&amp;IFERROR(VLOOKUP(AR$2&amp;$A10,'EU2'!$D:$E,MATCH("HOME",'EU2'!$D$1:$E$1,0),0),"")&amp;IFERROR(VLOOKUP(AR$2&amp;$A10,'EUC2'!$C:$F,MATCH("AWAY",'EUC2'!$C$1:$F$1,0),0),"")&amp;IFERROR(VLOOKUP(AR$2&amp;$A10,'EUC2'!$D:$E,MATCH("HOME",'EUC2'!$D$1:$E$1,0),0),"")</f>
        <v/>
      </c>
      <c r="AS10" s="25" t="str">
        <f>IFERROR(VLOOKUP(AS$2&amp;$B10,'FPL FIX2'!$N$1:$Q$400,MATCH("HOME",'FPL FIX2'!$N$1:$Q$1,0),0),"")&amp;IFERROR(VLOOKUP(AS$2&amp;$B10,'FPL FIX2'!$O$1:$P$400,MATCH("AWAY",'FPL FIX2'!$O$1:$P$1,0),0),"")&amp;IFERROR(VLOOKUP(AS$2&amp;$A10,'FA2'!$A:$D,MATCH("AWAY",'FA2'!$A$1:$D$1,0),0),"")&amp;IFERROR(VLOOKUP(AS$2&amp;$A10,'FA2'!$B:$C,MATCH("HOME",'FA2'!$B$1:$C$1,0),0),"")&amp;IFERROR(VLOOKUP(AS$2&amp;$A10,'EFL2'!$A:$D,MATCH("AWAY",'EFL2'!$A$1:$D$1,0),0),"")&amp;IFERROR(VLOOKUP(AS$2&amp;$A10,'EFL2'!$B:$C,MATCH("HOME",'EFL2'!$B$1:$C$1,0),0),"")&amp;IFERROR(VLOOKUP(AS$2&amp;$A10,'UCL2'!$C:$F,MATCH("AWAY",'UCL2'!$C$1:$F$1,0),0),"")&amp;IFERROR(VLOOKUP(AS$2&amp;$A10,'UCL2'!$D:$E,MATCH("HOME",'UCL2'!$D$1:$E$1,0),0),"")&amp;IFERROR(VLOOKUP(AS$2&amp;$A10,'EU2'!$C:$F,MATCH("AWAY",'EU2'!$C$1:$F$1,0),0),"")&amp;IFERROR(VLOOKUP(AS$2&amp;$A10,'EU2'!$D:$E,MATCH("HOME",'EU2'!$D$1:$E$1,0),0),"")&amp;IFERROR(VLOOKUP(AS$2&amp;$A10,'EUC2'!$C:$F,MATCH("AWAY",'EUC2'!$C$1:$F$1,0),0),"")&amp;IFERROR(VLOOKUP(AS$2&amp;$A10,'EUC2'!$D:$E,MATCH("HOME",'EUC2'!$D$1:$E$1,0),0),"")</f>
        <v/>
      </c>
      <c r="AT10" s="25" t="str">
        <f>IFERROR(VLOOKUP(AT$2&amp;$B10,'FPL FIX2'!$N$1:$Q$400,MATCH("HOME",'FPL FIX2'!$N$1:$Q$1,0),0),"")&amp;IFERROR(VLOOKUP(AT$2&amp;$B10,'FPL FIX2'!$O$1:$P$400,MATCH("AWAY",'FPL FIX2'!$O$1:$P$1,0),0),"")&amp;IFERROR(VLOOKUP(AT$2&amp;$A10,'FA2'!$A:$D,MATCH("AWAY",'FA2'!$A$1:$D$1,0),0),"")&amp;IFERROR(VLOOKUP(AT$2&amp;$A10,'FA2'!$B:$C,MATCH("HOME",'FA2'!$B$1:$C$1,0),0),"")&amp;IFERROR(VLOOKUP(AT$2&amp;$A10,'EFL2'!$A:$D,MATCH("AWAY",'EFL2'!$A$1:$D$1,0),0),"")&amp;IFERROR(VLOOKUP(AT$2&amp;$A10,'EFL2'!$B:$C,MATCH("HOME",'EFL2'!$B$1:$C$1,0),0),"")&amp;IFERROR(VLOOKUP(AT$2&amp;$A10,'UCL2'!$C:$F,MATCH("AWAY",'UCL2'!$C$1:$F$1,0),0),"")&amp;IFERROR(VLOOKUP(AT$2&amp;$A10,'UCL2'!$D:$E,MATCH("HOME",'UCL2'!$D$1:$E$1,0),0),"")&amp;IFERROR(VLOOKUP(AT$2&amp;$A10,'EU2'!$C:$F,MATCH("AWAY",'EU2'!$C$1:$F$1,0),0),"")&amp;IFERROR(VLOOKUP(AT$2&amp;$A10,'EU2'!$D:$E,MATCH("HOME",'EU2'!$D$1:$E$1,0),0),"")&amp;IFERROR(VLOOKUP(AT$2&amp;$A10,'EUC2'!$C:$F,MATCH("AWAY",'EUC2'!$C$1:$F$1,0),0),"")&amp;IFERROR(VLOOKUP(AT$2&amp;$A10,'EUC2'!$D:$E,MATCH("HOME",'EUC2'!$D$1:$E$1,0),0),"")</f>
        <v/>
      </c>
      <c r="AU10" s="25" t="str">
        <f>IFERROR(VLOOKUP(AU$2&amp;$B10,'FPL FIX2'!$N$1:$Q$400,MATCH("HOME",'FPL FIX2'!$N$1:$Q$1,0),0),"")&amp;IFERROR(VLOOKUP(AU$2&amp;$B10,'FPL FIX2'!$O$1:$P$400,MATCH("AWAY",'FPL FIX2'!$O$1:$P$1,0),0),"")&amp;IFERROR(VLOOKUP(AU$2&amp;$A10,'FA2'!$A:$D,MATCH("AWAY",'FA2'!$A$1:$D$1,0),0),"")&amp;IFERROR(VLOOKUP(AU$2&amp;$A10,'FA2'!$B:$C,MATCH("HOME",'FA2'!$B$1:$C$1,0),0),"")&amp;IFERROR(VLOOKUP(AU$2&amp;$A10,'EFL2'!$A:$D,MATCH("AWAY",'EFL2'!$A$1:$D$1,0),0),"")&amp;IFERROR(VLOOKUP(AU$2&amp;$A10,'EFL2'!$B:$C,MATCH("HOME",'EFL2'!$B$1:$C$1,0),0),"")&amp;IFERROR(VLOOKUP(AU$2&amp;$A10,'UCL2'!$C:$F,MATCH("AWAY",'UCL2'!$C$1:$F$1,0),0),"")&amp;IFERROR(VLOOKUP(AU$2&amp;$A10,'UCL2'!$D:$E,MATCH("HOME",'UCL2'!$D$1:$E$1,0),0),"")&amp;IFERROR(VLOOKUP(AU$2&amp;$A10,'EU2'!$C:$F,MATCH("AWAY",'EU2'!$C$1:$F$1,0),0),"")&amp;IFERROR(VLOOKUP(AU$2&amp;$A10,'EU2'!$D:$E,MATCH("HOME",'EU2'!$D$1:$E$1,0),0),"")&amp;IFERROR(VLOOKUP(AU$2&amp;$A10,'EUC2'!$C:$F,MATCH("AWAY",'EUC2'!$C$1:$F$1,0),0),"")&amp;IFERROR(VLOOKUP(AU$2&amp;$A10,'EUC2'!$D:$E,MATCH("HOME",'EUC2'!$D$1:$E$1,0),0),"")</f>
        <v/>
      </c>
      <c r="AV10" s="25" t="str">
        <f>IFERROR(VLOOKUP(AV$2&amp;$B10,'FPL FIX2'!$N$1:$Q$400,MATCH("HOME",'FPL FIX2'!$N$1:$Q$1,0),0),"")&amp;IFERROR(VLOOKUP(AV$2&amp;$B10,'FPL FIX2'!$O$1:$P$400,MATCH("AWAY",'FPL FIX2'!$O$1:$P$1,0),0),"")&amp;IFERROR(VLOOKUP(AV$2&amp;$A10,'FA2'!$A:$D,MATCH("AWAY",'FA2'!$A$1:$D$1,0),0),"")&amp;IFERROR(VLOOKUP(AV$2&amp;$A10,'FA2'!$B:$C,MATCH("HOME",'FA2'!$B$1:$C$1,0),0),"")&amp;IFERROR(VLOOKUP(AV$2&amp;$A10,'EFL2'!$A:$D,MATCH("AWAY",'EFL2'!$A$1:$D$1,0),0),"")&amp;IFERROR(VLOOKUP(AV$2&amp;$A10,'EFL2'!$B:$C,MATCH("HOME",'EFL2'!$B$1:$C$1,0),0),"")&amp;IFERROR(VLOOKUP(AV$2&amp;$A10,'UCL2'!$C:$F,MATCH("AWAY",'UCL2'!$C$1:$F$1,0),0),"")&amp;IFERROR(VLOOKUP(AV$2&amp;$A10,'UCL2'!$D:$E,MATCH("HOME",'UCL2'!$D$1:$E$1,0),0),"")&amp;IFERROR(VLOOKUP(AV$2&amp;$A10,'EU2'!$C:$F,MATCH("AWAY",'EU2'!$C$1:$F$1,0),0),"")&amp;IFERROR(VLOOKUP(AV$2&amp;$A10,'EU2'!$D:$E,MATCH("HOME",'EU2'!$D$1:$E$1,0),0),"")&amp;IFERROR(VLOOKUP(AV$2&amp;$A10,'EUC2'!$C:$F,MATCH("AWAY",'EUC2'!$C$1:$F$1,0),0),"")&amp;IFERROR(VLOOKUP(AV$2&amp;$A10,'EUC2'!$D:$E,MATCH("HOME",'EUC2'!$D$1:$E$1,0),0),"")</f>
        <v/>
      </c>
      <c r="AW10" s="25" t="str">
        <f>IFERROR(VLOOKUP(AW$2&amp;$B10,'FPL FIX2'!$N$1:$Q$400,MATCH("HOME",'FPL FIX2'!$N$1:$Q$1,0),0),"")&amp;IFERROR(VLOOKUP(AW$2&amp;$B10,'FPL FIX2'!$O$1:$P$400,MATCH("AWAY",'FPL FIX2'!$O$1:$P$1,0),0),"")&amp;IFERROR(VLOOKUP(AW$2&amp;$A10,'FA2'!$A:$D,MATCH("AWAY",'FA2'!$A$1:$D$1,0),0),"")&amp;IFERROR(VLOOKUP(AW$2&amp;$A10,'FA2'!$B:$C,MATCH("HOME",'FA2'!$B$1:$C$1,0),0),"")&amp;IFERROR(VLOOKUP(AW$2&amp;$A10,'EFL2'!$A:$D,MATCH("AWAY",'EFL2'!$A$1:$D$1,0),0),"")&amp;IFERROR(VLOOKUP(AW$2&amp;$A10,'EFL2'!$B:$C,MATCH("HOME",'EFL2'!$B$1:$C$1,0),0),"")&amp;IFERROR(VLOOKUP(AW$2&amp;$A10,'UCL2'!$C:$F,MATCH("AWAY",'UCL2'!$C$1:$F$1,0),0),"")&amp;IFERROR(VLOOKUP(AW$2&amp;$A10,'UCL2'!$D:$E,MATCH("HOME",'UCL2'!$D$1:$E$1,0),0),"")&amp;IFERROR(VLOOKUP(AW$2&amp;$A10,'EU2'!$C:$F,MATCH("AWAY",'EU2'!$C$1:$F$1,0),0),"")&amp;IFERROR(VLOOKUP(AW$2&amp;$A10,'EU2'!$D:$E,MATCH("HOME",'EU2'!$D$1:$E$1,0),0),"")&amp;IFERROR(VLOOKUP(AW$2&amp;$A10,'EUC2'!$C:$F,MATCH("AWAY",'EUC2'!$C$1:$F$1,0),0),"")&amp;IFERROR(VLOOKUP(AW$2&amp;$A10,'EUC2'!$D:$E,MATCH("HOME",'EUC2'!$D$1:$E$1,0),0),"")</f>
        <v/>
      </c>
      <c r="AX10" s="25" t="str">
        <f>IFERROR(VLOOKUP(AX$2&amp;$B10,'FPL FIX2'!$N$1:$Q$400,MATCH("HOME",'FPL FIX2'!$N$1:$Q$1,0),0),"")&amp;IFERROR(VLOOKUP(AX$2&amp;$B10,'FPL FIX2'!$O$1:$P$400,MATCH("AWAY",'FPL FIX2'!$O$1:$P$1,0),0),"")&amp;IFERROR(VLOOKUP(AX$2&amp;$A10,'FA2'!$A:$D,MATCH("AWAY",'FA2'!$A$1:$D$1,0),0),"")&amp;IFERROR(VLOOKUP(AX$2&amp;$A10,'FA2'!$B:$C,MATCH("HOME",'FA2'!$B$1:$C$1,0),0),"")&amp;IFERROR(VLOOKUP(AX$2&amp;$A10,'EFL2'!$A:$D,MATCH("AWAY",'EFL2'!$A$1:$D$1,0),0),"")&amp;IFERROR(VLOOKUP(AX$2&amp;$A10,'EFL2'!$B:$C,MATCH("HOME",'EFL2'!$B$1:$C$1,0),0),"")&amp;IFERROR(VLOOKUP(AX$2&amp;$A10,'UCL2'!$C:$F,MATCH("AWAY",'UCL2'!$C$1:$F$1,0),0),"")&amp;IFERROR(VLOOKUP(AX$2&amp;$A10,'UCL2'!$D:$E,MATCH("HOME",'UCL2'!$D$1:$E$1,0),0),"")&amp;IFERROR(VLOOKUP(AX$2&amp;$A10,'EU2'!$C:$F,MATCH("AWAY",'EU2'!$C$1:$F$1,0),0),"")&amp;IFERROR(VLOOKUP(AX$2&amp;$A10,'EU2'!$D:$E,MATCH("HOME",'EU2'!$D$1:$E$1,0),0),"")&amp;IFERROR(VLOOKUP(AX$2&amp;$A10,'EUC2'!$C:$F,MATCH("AWAY",'EUC2'!$C$1:$F$1,0),0),"")&amp;IFERROR(VLOOKUP(AX$2&amp;$A10,'EUC2'!$D:$E,MATCH("HOME",'EUC2'!$D$1:$E$1,0),0),"")</f>
        <v/>
      </c>
      <c r="AY10" s="25" t="str">
        <f>IFERROR(VLOOKUP(AY$2&amp;$B10,'FPL FIX2'!$N$1:$Q$400,MATCH("HOME",'FPL FIX2'!$N$1:$Q$1,0),0),"")&amp;IFERROR(VLOOKUP(AY$2&amp;$B10,'FPL FIX2'!$O$1:$P$400,MATCH("AWAY",'FPL FIX2'!$O$1:$P$1,0),0),"")&amp;IFERROR(VLOOKUP(AY$2&amp;$A10,'FA2'!$A:$D,MATCH("AWAY",'FA2'!$A$1:$D$1,0),0),"")&amp;IFERROR(VLOOKUP(AY$2&amp;$A10,'FA2'!$B:$C,MATCH("HOME",'FA2'!$B$1:$C$1,0),0),"")&amp;IFERROR(VLOOKUP(AY$2&amp;$A10,'EFL2'!$A:$D,MATCH("AWAY",'EFL2'!$A$1:$D$1,0),0),"")&amp;IFERROR(VLOOKUP(AY$2&amp;$A10,'EFL2'!$B:$C,MATCH("HOME",'EFL2'!$B$1:$C$1,0),0),"")&amp;IFERROR(VLOOKUP(AY$2&amp;$A10,'UCL2'!$C:$F,MATCH("AWAY",'UCL2'!$C$1:$F$1,0),0),"")&amp;IFERROR(VLOOKUP(AY$2&amp;$A10,'UCL2'!$D:$E,MATCH("HOME",'UCL2'!$D$1:$E$1,0),0),"")&amp;IFERROR(VLOOKUP(AY$2&amp;$A10,'EU2'!$C:$F,MATCH("AWAY",'EU2'!$C$1:$F$1,0),0),"")&amp;IFERROR(VLOOKUP(AY$2&amp;$A10,'EU2'!$D:$E,MATCH("HOME",'EU2'!$D$1:$E$1,0),0),"")&amp;IFERROR(VLOOKUP(AY$2&amp;$A10,'EUC2'!$C:$F,MATCH("AWAY",'EUC2'!$C$1:$F$1,0),0),"")&amp;IFERROR(VLOOKUP(AY$2&amp;$A10,'EUC2'!$D:$E,MATCH("HOME",'EUC2'!$D$1:$E$1,0),0),"")</f>
        <v/>
      </c>
      <c r="AZ10" s="25" t="str">
        <f>IFERROR(VLOOKUP(AZ$2&amp;$B10,'FPL FIX2'!$N$1:$Q$400,MATCH("HOME",'FPL FIX2'!$N$1:$Q$1,0),0),"")&amp;IFERROR(VLOOKUP(AZ$2&amp;$B10,'FPL FIX2'!$O$1:$P$400,MATCH("AWAY",'FPL FIX2'!$O$1:$P$1,0),0),"")&amp;IFERROR(VLOOKUP(AZ$2&amp;$A10,'FA2'!$A:$D,MATCH("AWAY",'FA2'!$A$1:$D$1,0),0),"")&amp;IFERROR(VLOOKUP(AZ$2&amp;$A10,'FA2'!$B:$C,MATCH("HOME",'FA2'!$B$1:$C$1,0),0),"")&amp;IFERROR(VLOOKUP(AZ$2&amp;$A10,'EFL2'!$A:$D,MATCH("AWAY",'EFL2'!$A$1:$D$1,0),0),"")&amp;IFERROR(VLOOKUP(AZ$2&amp;$A10,'EFL2'!$B:$C,MATCH("HOME",'EFL2'!$B$1:$C$1,0),0),"")&amp;IFERROR(VLOOKUP(AZ$2&amp;$A10,'UCL2'!$C:$F,MATCH("AWAY",'UCL2'!$C$1:$F$1,0),0),"")&amp;IFERROR(VLOOKUP(AZ$2&amp;$A10,'UCL2'!$D:$E,MATCH("HOME",'UCL2'!$D$1:$E$1,0),0),"")&amp;IFERROR(VLOOKUP(AZ$2&amp;$A10,'EU2'!$C:$F,MATCH("AWAY",'EU2'!$C$1:$F$1,0),0),"")&amp;IFERROR(VLOOKUP(AZ$2&amp;$A10,'EU2'!$D:$E,MATCH("HOME",'EU2'!$D$1:$E$1,0),0),"")&amp;IFERROR(VLOOKUP(AZ$2&amp;$A10,'EUC2'!$C:$F,MATCH("AWAY",'EUC2'!$C$1:$F$1,0),0),"")&amp;IFERROR(VLOOKUP(AZ$2&amp;$A10,'EUC2'!$D:$E,MATCH("HOME",'EUC2'!$D$1:$E$1,0),0),"")</f>
        <v/>
      </c>
      <c r="BA10" s="25" t="str">
        <f>IFERROR(VLOOKUP(BA$2&amp;$B10,'FPL FIX2'!$N$1:$Q$400,MATCH("HOME",'FPL FIX2'!$N$1:$Q$1,0),0),"")&amp;IFERROR(VLOOKUP(BA$2&amp;$B10,'FPL FIX2'!$O$1:$P$400,MATCH("AWAY",'FPL FIX2'!$O$1:$P$1,0),0),"")&amp;IFERROR(VLOOKUP(BA$2&amp;$A10,'FA2'!$A:$D,MATCH("AWAY",'FA2'!$A$1:$D$1,0),0),"")&amp;IFERROR(VLOOKUP(BA$2&amp;$A10,'FA2'!$B:$C,MATCH("HOME",'FA2'!$B$1:$C$1,0),0),"")&amp;IFERROR(VLOOKUP(BA$2&amp;$A10,'EFL2'!$A:$D,MATCH("AWAY",'EFL2'!$A$1:$D$1,0),0),"")&amp;IFERROR(VLOOKUP(BA$2&amp;$A10,'EFL2'!$B:$C,MATCH("HOME",'EFL2'!$B$1:$C$1,0),0),"")&amp;IFERROR(VLOOKUP(BA$2&amp;$A10,'UCL2'!$C:$F,MATCH("AWAY",'UCL2'!$C$1:$F$1,0),0),"")&amp;IFERROR(VLOOKUP(BA$2&amp;$A10,'UCL2'!$D:$E,MATCH("HOME",'UCL2'!$D$1:$E$1,0),0),"")&amp;IFERROR(VLOOKUP(BA$2&amp;$A10,'EU2'!$C:$F,MATCH("AWAY",'EU2'!$C$1:$F$1,0),0),"")&amp;IFERROR(VLOOKUP(BA$2&amp;$A10,'EU2'!$D:$E,MATCH("HOME",'EU2'!$D$1:$E$1,0),0),"")&amp;IFERROR(VLOOKUP(BA$2&amp;$A10,'EUC2'!$C:$F,MATCH("AWAY",'EUC2'!$C$1:$F$1,0),0),"")&amp;IFERROR(VLOOKUP(BA$2&amp;$A10,'EUC2'!$D:$E,MATCH("HOME",'EUC2'!$D$1:$E$1,0),0),"")</f>
        <v/>
      </c>
      <c r="BB10" s="25" t="str">
        <f>IFERROR(VLOOKUP(BB$2&amp;$B10,'FPL FIX2'!$N$1:$Q$400,MATCH("HOME",'FPL FIX2'!$N$1:$Q$1,0),0),"")&amp;IFERROR(VLOOKUP(BB$2&amp;$B10,'FPL FIX2'!$O$1:$P$400,MATCH("AWAY",'FPL FIX2'!$O$1:$P$1,0),0),"")&amp;IFERROR(VLOOKUP(BB$2&amp;$A10,'FA2'!$A:$D,MATCH("AWAY",'FA2'!$A$1:$D$1,0),0),"")&amp;IFERROR(VLOOKUP(BB$2&amp;$A10,'FA2'!$B:$C,MATCH("HOME",'FA2'!$B$1:$C$1,0),0),"")&amp;IFERROR(VLOOKUP(BB$2&amp;$A10,'EFL2'!$A:$D,MATCH("AWAY",'EFL2'!$A$1:$D$1,0),0),"")&amp;IFERROR(VLOOKUP(BB$2&amp;$A10,'EFL2'!$B:$C,MATCH("HOME",'EFL2'!$B$1:$C$1,0),0),"")&amp;IFERROR(VLOOKUP(BB$2&amp;$A10,'UCL2'!$C:$F,MATCH("AWAY",'UCL2'!$C$1:$F$1,0),0),"")&amp;IFERROR(VLOOKUP(BB$2&amp;$A10,'UCL2'!$D:$E,MATCH("HOME",'UCL2'!$D$1:$E$1,0),0),"")&amp;IFERROR(VLOOKUP(BB$2&amp;$A10,'EU2'!$C:$F,MATCH("AWAY",'EU2'!$C$1:$F$1,0),0),"")&amp;IFERROR(VLOOKUP(BB$2&amp;$A10,'EU2'!$D:$E,MATCH("HOME",'EU2'!$D$1:$E$1,0),0),"")&amp;IFERROR(VLOOKUP(BB$2&amp;$A10,'EUC2'!$C:$F,MATCH("AWAY",'EUC2'!$C$1:$F$1,0),0),"")&amp;IFERROR(VLOOKUP(BB$2&amp;$A10,'EUC2'!$D:$E,MATCH("HOME",'EUC2'!$D$1:$E$1,0),0),"")</f>
        <v/>
      </c>
      <c r="BC10" s="25" t="str">
        <f>IFERROR(VLOOKUP(BC$2&amp;$B10,'FPL FIX2'!$N$1:$Q$400,MATCH("HOME",'FPL FIX2'!$N$1:$Q$1,0),0),"")&amp;IFERROR(VLOOKUP(BC$2&amp;$B10,'FPL FIX2'!$O$1:$P$400,MATCH("AWAY",'FPL FIX2'!$O$1:$P$1,0),0),"")&amp;IFERROR(VLOOKUP(BC$2&amp;$A10,'FA2'!$A:$D,MATCH("AWAY",'FA2'!$A$1:$D$1,0),0),"")&amp;IFERROR(VLOOKUP(BC$2&amp;$A10,'FA2'!$B:$C,MATCH("HOME",'FA2'!$B$1:$C$1,0),0),"")&amp;IFERROR(VLOOKUP(BC$2&amp;$A10,'EFL2'!$A:$D,MATCH("AWAY",'EFL2'!$A$1:$D$1,0),0),"")&amp;IFERROR(VLOOKUP(BC$2&amp;$A10,'EFL2'!$B:$C,MATCH("HOME",'EFL2'!$B$1:$C$1,0),0),"")&amp;IFERROR(VLOOKUP(BC$2&amp;$A10,'UCL2'!$C:$F,MATCH("AWAY",'UCL2'!$C$1:$F$1,0),0),"")&amp;IFERROR(VLOOKUP(BC$2&amp;$A10,'UCL2'!$D:$E,MATCH("HOME",'UCL2'!$D$1:$E$1,0),0),"")&amp;IFERROR(VLOOKUP(BC$2&amp;$A10,'EU2'!$C:$F,MATCH("AWAY",'EU2'!$C$1:$F$1,0),0),"")&amp;IFERROR(VLOOKUP(BC$2&amp;$A10,'EU2'!$D:$E,MATCH("HOME",'EU2'!$D$1:$E$1,0),0),"")&amp;IFERROR(VLOOKUP(BC$2&amp;$A10,'EUC2'!$C:$F,MATCH("AWAY",'EUC2'!$C$1:$F$1,0),0),"")&amp;IFERROR(VLOOKUP(BC$2&amp;$A10,'EUC2'!$D:$E,MATCH("HOME",'EUC2'!$D$1:$E$1,0),0),"")</f>
        <v/>
      </c>
      <c r="BD10" s="25" t="str">
        <f>IFERROR(VLOOKUP(BD$2&amp;$B10,'FPL FIX2'!$N$1:$Q$400,MATCH("HOME",'FPL FIX2'!$N$1:$Q$1,0),0),"")&amp;IFERROR(VLOOKUP(BD$2&amp;$B10,'FPL FIX2'!$O$1:$P$400,MATCH("AWAY",'FPL FIX2'!$O$1:$P$1,0),0),"")&amp;IFERROR(VLOOKUP(BD$2&amp;$A10,'FA2'!$A:$D,MATCH("AWAY",'FA2'!$A$1:$D$1,0),0),"")&amp;IFERROR(VLOOKUP(BD$2&amp;$A10,'FA2'!$B:$C,MATCH("HOME",'FA2'!$B$1:$C$1,0),0),"")&amp;IFERROR(VLOOKUP(BD$2&amp;$A10,'EFL2'!$A:$D,MATCH("AWAY",'EFL2'!$A$1:$D$1,0),0),"")&amp;IFERROR(VLOOKUP(BD$2&amp;$A10,'EFL2'!$B:$C,MATCH("HOME",'EFL2'!$B$1:$C$1,0),0),"")&amp;IFERROR(VLOOKUP(BD$2&amp;$A10,'UCL2'!$C:$F,MATCH("AWAY",'UCL2'!$C$1:$F$1,0),0),"")&amp;IFERROR(VLOOKUP(BD$2&amp;$A10,'UCL2'!$D:$E,MATCH("HOME",'UCL2'!$D$1:$E$1,0),0),"")&amp;IFERROR(VLOOKUP(BD$2&amp;$A10,'EU2'!$C:$F,MATCH("AWAY",'EU2'!$C$1:$F$1,0),0),"")&amp;IFERROR(VLOOKUP(BD$2&amp;$A10,'EU2'!$D:$E,MATCH("HOME",'EU2'!$D$1:$E$1,0),0),"")&amp;IFERROR(VLOOKUP(BD$2&amp;$A10,'EUC2'!$C:$F,MATCH("AWAY",'EUC2'!$C$1:$F$1,0),0),"")&amp;IFERROR(VLOOKUP(BD$2&amp;$A10,'EUC2'!$D:$E,MATCH("HOME",'EUC2'!$D$1:$E$1,0),0),"")</f>
        <v/>
      </c>
      <c r="BE10" s="25" t="str">
        <f>IFERROR(VLOOKUP(BE$2&amp;$B10,'FPL FIX2'!$N$1:$Q$400,MATCH("HOME",'FPL FIX2'!$N$1:$Q$1,0),0),"")&amp;IFERROR(VLOOKUP(BE$2&amp;$B10,'FPL FIX2'!$O$1:$P$400,MATCH("AWAY",'FPL FIX2'!$O$1:$P$1,0),0),"")&amp;IFERROR(VLOOKUP(BE$2&amp;$A10,'FA2'!$A:$D,MATCH("AWAY",'FA2'!$A$1:$D$1,0),0),"")&amp;IFERROR(VLOOKUP(BE$2&amp;$A10,'FA2'!$B:$C,MATCH("HOME",'FA2'!$B$1:$C$1,0),0),"")&amp;IFERROR(VLOOKUP(BE$2&amp;$A10,'EFL2'!$A:$D,MATCH("AWAY",'EFL2'!$A$1:$D$1,0),0),"")&amp;IFERROR(VLOOKUP(BE$2&amp;$A10,'EFL2'!$B:$C,MATCH("HOME",'EFL2'!$B$1:$C$1,0),0),"")&amp;IFERROR(VLOOKUP(BE$2&amp;$A10,'UCL2'!$C:$F,MATCH("AWAY",'UCL2'!$C$1:$F$1,0),0),"")&amp;IFERROR(VLOOKUP(BE$2&amp;$A10,'UCL2'!$D:$E,MATCH("HOME",'UCL2'!$D$1:$E$1,0),0),"")&amp;IFERROR(VLOOKUP(BE$2&amp;$A10,'EU2'!$C:$F,MATCH("AWAY",'EU2'!$C$1:$F$1,0),0),"")&amp;IFERROR(VLOOKUP(BE$2&amp;$A10,'EU2'!$D:$E,MATCH("HOME",'EU2'!$D$1:$E$1,0),0),"")&amp;IFERROR(VLOOKUP(BE$2&amp;$A10,'EUC2'!$C:$F,MATCH("AWAY",'EUC2'!$C$1:$F$1,0),0),"")&amp;IFERROR(VLOOKUP(BE$2&amp;$A10,'EUC2'!$D:$E,MATCH("HOME",'EUC2'!$D$1:$E$1,0),0),"")</f>
        <v/>
      </c>
      <c r="BF10" s="25" t="str">
        <f>IFERROR(VLOOKUP(BF$2&amp;$B10,'FPL FIX2'!$N$1:$Q$400,MATCH("HOME",'FPL FIX2'!$N$1:$Q$1,0),0),"")&amp;IFERROR(VLOOKUP(BF$2&amp;$B10,'FPL FIX2'!$O$1:$P$400,MATCH("AWAY",'FPL FIX2'!$O$1:$P$1,0),0),"")&amp;IFERROR(VLOOKUP(BF$2&amp;$A10,'FA2'!$A:$D,MATCH("AWAY",'FA2'!$A$1:$D$1,0),0),"")&amp;IFERROR(VLOOKUP(BF$2&amp;$A10,'FA2'!$B:$C,MATCH("HOME",'FA2'!$B$1:$C$1,0),0),"")&amp;IFERROR(VLOOKUP(BF$2&amp;$A10,'EFL2'!$A:$D,MATCH("AWAY",'EFL2'!$A$1:$D$1,0),0),"")&amp;IFERROR(VLOOKUP(BF$2&amp;$A10,'EFL2'!$B:$C,MATCH("HOME",'EFL2'!$B$1:$C$1,0),0),"")&amp;IFERROR(VLOOKUP(BF$2&amp;$A10,'UCL2'!$C:$F,MATCH("AWAY",'UCL2'!$C$1:$F$1,0),0),"")&amp;IFERROR(VLOOKUP(BF$2&amp;$A10,'UCL2'!$D:$E,MATCH("HOME",'UCL2'!$D$1:$E$1,0),0),"")&amp;IFERROR(VLOOKUP(BF$2&amp;$A10,'EU2'!$C:$F,MATCH("AWAY",'EU2'!$C$1:$F$1,0),0),"")&amp;IFERROR(VLOOKUP(BF$2&amp;$A10,'EU2'!$D:$E,MATCH("HOME",'EU2'!$D$1:$E$1,0),0),"")&amp;IFERROR(VLOOKUP(BF$2&amp;$A10,'EUC2'!$C:$F,MATCH("AWAY",'EUC2'!$C$1:$F$1,0),0),"")&amp;IFERROR(VLOOKUP(BF$2&amp;$A10,'EUC2'!$D:$E,MATCH("HOME",'EUC2'!$D$1:$E$1,0),0),"")</f>
        <v/>
      </c>
      <c r="BG10" s="25" t="str">
        <f>IFERROR(VLOOKUP(BG$2&amp;$B10,'FPL FIX2'!$N$1:$Q$400,MATCH("HOME",'FPL FIX2'!$N$1:$Q$1,0),0),"")&amp;IFERROR(VLOOKUP(BG$2&amp;$B10,'FPL FIX2'!$O$1:$P$400,MATCH("AWAY",'FPL FIX2'!$O$1:$P$1,0),0),"")&amp;IFERROR(VLOOKUP(BG$2&amp;$A10,'FA2'!$A:$D,MATCH("AWAY",'FA2'!$A$1:$D$1,0),0),"")&amp;IFERROR(VLOOKUP(BG$2&amp;$A10,'FA2'!$B:$C,MATCH("HOME",'FA2'!$B$1:$C$1,0),0),"")&amp;IFERROR(VLOOKUP(BG$2&amp;$A10,'EFL2'!$A:$D,MATCH("AWAY",'EFL2'!$A$1:$D$1,0),0),"")&amp;IFERROR(VLOOKUP(BG$2&amp;$A10,'EFL2'!$B:$C,MATCH("HOME",'EFL2'!$B$1:$C$1,0),0),"")&amp;IFERROR(VLOOKUP(BG$2&amp;$A10,'UCL2'!$C:$F,MATCH("AWAY",'UCL2'!$C$1:$F$1,0),0),"")&amp;IFERROR(VLOOKUP(BG$2&amp;$A10,'UCL2'!$D:$E,MATCH("HOME",'UCL2'!$D$1:$E$1,0),0),"")&amp;IFERROR(VLOOKUP(BG$2&amp;$A10,'EU2'!$C:$F,MATCH("AWAY",'EU2'!$C$1:$F$1,0),0),"")&amp;IFERROR(VLOOKUP(BG$2&amp;$A10,'EU2'!$D:$E,MATCH("HOME",'EU2'!$D$1:$E$1,0),0),"")&amp;IFERROR(VLOOKUP(BG$2&amp;$A10,'EUC2'!$C:$F,MATCH("AWAY",'EUC2'!$C$1:$F$1,0),0),"")&amp;IFERROR(VLOOKUP(BG$2&amp;$A10,'EUC2'!$D:$E,MATCH("HOME",'EUC2'!$D$1:$E$1,0),0),"")</f>
        <v/>
      </c>
      <c r="BH10" s="25" t="str">
        <f>IFERROR(VLOOKUP(BH$2&amp;$B10,'FPL FIX2'!$N$1:$Q$400,MATCH("HOME",'FPL FIX2'!$N$1:$Q$1,0),0),"")&amp;IFERROR(VLOOKUP(BH$2&amp;$B10,'FPL FIX2'!$O$1:$P$400,MATCH("AWAY",'FPL FIX2'!$O$1:$P$1,0),0),"")&amp;IFERROR(VLOOKUP(BH$2&amp;$A10,'FA2'!$A:$D,MATCH("AWAY",'FA2'!$A$1:$D$1,0),0),"")&amp;IFERROR(VLOOKUP(BH$2&amp;$A10,'FA2'!$B:$C,MATCH("HOME",'FA2'!$B$1:$C$1,0),0),"")&amp;IFERROR(VLOOKUP(BH$2&amp;$A10,'EFL2'!$A:$D,MATCH("AWAY",'EFL2'!$A$1:$D$1,0),0),"")&amp;IFERROR(VLOOKUP(BH$2&amp;$A10,'EFL2'!$B:$C,MATCH("HOME",'EFL2'!$B$1:$C$1,0),0),"")&amp;IFERROR(VLOOKUP(BH$2&amp;$A10,'UCL2'!$C:$F,MATCH("AWAY",'UCL2'!$C$1:$F$1,0),0),"")&amp;IFERROR(VLOOKUP(BH$2&amp;$A10,'UCL2'!$D:$E,MATCH("HOME",'UCL2'!$D$1:$E$1,0),0),"")&amp;IFERROR(VLOOKUP(BH$2&amp;$A10,'EU2'!$C:$F,MATCH("AWAY",'EU2'!$C$1:$F$1,0),0),"")&amp;IFERROR(VLOOKUP(BH$2&amp;$A10,'EU2'!$D:$E,MATCH("HOME",'EU2'!$D$1:$E$1,0),0),"")&amp;IFERROR(VLOOKUP(BH$2&amp;$A10,'EUC2'!$C:$F,MATCH("AWAY",'EUC2'!$C$1:$F$1,0),0),"")&amp;IFERROR(VLOOKUP(BH$2&amp;$A10,'EUC2'!$D:$E,MATCH("HOME",'EUC2'!$D$1:$E$1,0),0),"")</f>
        <v/>
      </c>
      <c r="BI10" s="25" t="str">
        <f>IFERROR(VLOOKUP(BI$2&amp;$B10,'FPL FIX2'!$N$1:$Q$400,MATCH("HOME",'FPL FIX2'!$N$1:$Q$1,0),0),"")&amp;IFERROR(VLOOKUP(BI$2&amp;$B10,'FPL FIX2'!$O$1:$P$400,MATCH("AWAY",'FPL FIX2'!$O$1:$P$1,0),0),"")&amp;IFERROR(VLOOKUP(BI$2&amp;$A10,'FA2'!$A:$D,MATCH("AWAY",'FA2'!$A$1:$D$1,0),0),"")&amp;IFERROR(VLOOKUP(BI$2&amp;$A10,'FA2'!$B:$C,MATCH("HOME",'FA2'!$B$1:$C$1,0),0),"")&amp;IFERROR(VLOOKUP(BI$2&amp;$A10,'EFL2'!$A:$D,MATCH("AWAY",'EFL2'!$A$1:$D$1,0),0),"")&amp;IFERROR(VLOOKUP(BI$2&amp;$A10,'EFL2'!$B:$C,MATCH("HOME",'EFL2'!$B$1:$C$1,0),0),"")&amp;IFERROR(VLOOKUP(BI$2&amp;$A10,'UCL2'!$C:$F,MATCH("AWAY",'UCL2'!$C$1:$F$1,0),0),"")&amp;IFERROR(VLOOKUP(BI$2&amp;$A10,'UCL2'!$D:$E,MATCH("HOME",'UCL2'!$D$1:$E$1,0),0),"")&amp;IFERROR(VLOOKUP(BI$2&amp;$A10,'EU2'!$C:$F,MATCH("AWAY",'EU2'!$C$1:$F$1,0),0),"")&amp;IFERROR(VLOOKUP(BI$2&amp;$A10,'EU2'!$D:$E,MATCH("HOME",'EU2'!$D$1:$E$1,0),0),"")&amp;IFERROR(VLOOKUP(BI$2&amp;$A10,'EUC2'!$C:$F,MATCH("AWAY",'EUC2'!$C$1:$F$1,0),0),"")&amp;IFERROR(VLOOKUP(BI$2&amp;$A10,'EUC2'!$D:$E,MATCH("HOME",'EUC2'!$D$1:$E$1,0),0),"")</f>
        <v/>
      </c>
      <c r="BJ10" s="25" t="str">
        <f>IFERROR(VLOOKUP(BJ$2&amp;$B10,'FPL FIX2'!$N$1:$Q$400,MATCH("HOME",'FPL FIX2'!$N$1:$Q$1,0),0),"")&amp;IFERROR(VLOOKUP(BJ$2&amp;$B10,'FPL FIX2'!$O$1:$P$400,MATCH("AWAY",'FPL FIX2'!$O$1:$P$1,0),0),"")&amp;IFERROR(VLOOKUP(BJ$2&amp;$A10,'FA2'!$A:$D,MATCH("AWAY",'FA2'!$A$1:$D$1,0),0),"")&amp;IFERROR(VLOOKUP(BJ$2&amp;$A10,'FA2'!$B:$C,MATCH("HOME",'FA2'!$B$1:$C$1,0),0),"")&amp;IFERROR(VLOOKUP(BJ$2&amp;$A10,'EFL2'!$A:$D,MATCH("AWAY",'EFL2'!$A$1:$D$1,0),0),"")&amp;IFERROR(VLOOKUP(BJ$2&amp;$A10,'EFL2'!$B:$C,MATCH("HOME",'EFL2'!$B$1:$C$1,0),0),"")&amp;IFERROR(VLOOKUP(BJ$2&amp;$A10,'UCL2'!$C:$F,MATCH("AWAY",'UCL2'!$C$1:$F$1,0),0),"")&amp;IFERROR(VLOOKUP(BJ$2&amp;$A10,'UCL2'!$D:$E,MATCH("HOME",'UCL2'!$D$1:$E$1,0),0),"")&amp;IFERROR(VLOOKUP(BJ$2&amp;$A10,'EU2'!$C:$F,MATCH("AWAY",'EU2'!$C$1:$F$1,0),0),"")&amp;IFERROR(VLOOKUP(BJ$2&amp;$A10,'EU2'!$D:$E,MATCH("HOME",'EU2'!$D$1:$E$1,0),0),"")&amp;IFERROR(VLOOKUP(BJ$2&amp;$A10,'EUC2'!$C:$F,MATCH("AWAY",'EUC2'!$C$1:$F$1,0),0),"")&amp;IFERROR(VLOOKUP(BJ$2&amp;$A10,'EUC2'!$D:$E,MATCH("HOME",'EUC2'!$D$1:$E$1,0),0),"")</f>
        <v/>
      </c>
      <c r="BK10" s="25" t="str">
        <f>IFERROR(VLOOKUP(BK$2&amp;$B10,'FPL FIX2'!$N$1:$Q$400,MATCH("HOME",'FPL FIX2'!$N$1:$Q$1,0),0),"")&amp;IFERROR(VLOOKUP(BK$2&amp;$B10,'FPL FIX2'!$O$1:$P$400,MATCH("AWAY",'FPL FIX2'!$O$1:$P$1,0),0),"")&amp;IFERROR(VLOOKUP(BK$2&amp;$A10,'FA2'!$A:$D,MATCH("AWAY",'FA2'!$A$1:$D$1,0),0),"")&amp;IFERROR(VLOOKUP(BK$2&amp;$A10,'FA2'!$B:$C,MATCH("HOME",'FA2'!$B$1:$C$1,0),0),"")&amp;IFERROR(VLOOKUP(BK$2&amp;$A10,'EFL2'!$A:$D,MATCH("AWAY",'EFL2'!$A$1:$D$1,0),0),"")&amp;IFERROR(VLOOKUP(BK$2&amp;$A10,'EFL2'!$B:$C,MATCH("HOME",'EFL2'!$B$1:$C$1,0),0),"")&amp;IFERROR(VLOOKUP(BK$2&amp;$A10,'UCL2'!$C:$F,MATCH("AWAY",'UCL2'!$C$1:$F$1,0),0),"")&amp;IFERROR(VLOOKUP(BK$2&amp;$A10,'UCL2'!$D:$E,MATCH("HOME",'UCL2'!$D$1:$E$1,0),0),"")&amp;IFERROR(VLOOKUP(BK$2&amp;$A10,'EU2'!$C:$F,MATCH("AWAY",'EU2'!$C$1:$F$1,0),0),"")&amp;IFERROR(VLOOKUP(BK$2&amp;$A10,'EU2'!$D:$E,MATCH("HOME",'EU2'!$D$1:$E$1,0),0),"")&amp;IFERROR(VLOOKUP(BK$2&amp;$A10,'EUC2'!$C:$F,MATCH("AWAY",'EUC2'!$C$1:$F$1,0),0),"")&amp;IFERROR(VLOOKUP(BK$2&amp;$A10,'EUC2'!$D:$E,MATCH("HOME",'EUC2'!$D$1:$E$1,0),0),"")</f>
        <v/>
      </c>
      <c r="BL10" s="25" t="str">
        <f>IFERROR(VLOOKUP(BL$2&amp;$B10,'FPL FIX2'!$N$1:$Q$400,MATCH("HOME",'FPL FIX2'!$N$1:$Q$1,0),0),"")&amp;IFERROR(VLOOKUP(BL$2&amp;$B10,'FPL FIX2'!$O$1:$P$400,MATCH("AWAY",'FPL FIX2'!$O$1:$P$1,0),0),"")&amp;IFERROR(VLOOKUP(BL$2&amp;$A10,'FA2'!$A:$D,MATCH("AWAY",'FA2'!$A$1:$D$1,0),0),"")&amp;IFERROR(VLOOKUP(BL$2&amp;$A10,'FA2'!$B:$C,MATCH("HOME",'FA2'!$B$1:$C$1,0),0),"")&amp;IFERROR(VLOOKUP(BL$2&amp;$A10,'EFL2'!$A:$D,MATCH("AWAY",'EFL2'!$A$1:$D$1,0),0),"")&amp;IFERROR(VLOOKUP(BL$2&amp;$A10,'EFL2'!$B:$C,MATCH("HOME",'EFL2'!$B$1:$C$1,0),0),"")&amp;IFERROR(VLOOKUP(BL$2&amp;$A10,'UCL2'!$C:$F,MATCH("AWAY",'UCL2'!$C$1:$F$1,0),0),"")&amp;IFERROR(VLOOKUP(BL$2&amp;$A10,'UCL2'!$D:$E,MATCH("HOME",'UCL2'!$D$1:$E$1,0),0),"")&amp;IFERROR(VLOOKUP(BL$2&amp;$A10,'EU2'!$C:$F,MATCH("AWAY",'EU2'!$C$1:$F$1,0),0),"")&amp;IFERROR(VLOOKUP(BL$2&amp;$A10,'EU2'!$D:$E,MATCH("HOME",'EU2'!$D$1:$E$1,0),0),"")&amp;IFERROR(VLOOKUP(BL$2&amp;$A10,'EUC2'!$C:$F,MATCH("AWAY",'EUC2'!$C$1:$F$1,0),0),"")&amp;IFERROR(VLOOKUP(BL$2&amp;$A10,'EUC2'!$D:$E,MATCH("HOME",'EUC2'!$D$1:$E$1,0),0),"")</f>
        <v>CHE</v>
      </c>
      <c r="BM10" s="25" t="str">
        <f>IFERROR(VLOOKUP(BM$2&amp;$B10,'FPL FIX2'!$N$1:$Q$400,MATCH("HOME",'FPL FIX2'!$N$1:$Q$1,0),0),"")&amp;IFERROR(VLOOKUP(BM$2&amp;$B10,'FPL FIX2'!$O$1:$P$400,MATCH("AWAY",'FPL FIX2'!$O$1:$P$1,0),0),"")&amp;IFERROR(VLOOKUP(BM$2&amp;$A10,'FA2'!$A:$D,MATCH("AWAY",'FA2'!$A$1:$D$1,0),0),"")&amp;IFERROR(VLOOKUP(BM$2&amp;$A10,'FA2'!$B:$C,MATCH("HOME",'FA2'!$B$1:$C$1,0),0),"")&amp;IFERROR(VLOOKUP(BM$2&amp;$A10,'EFL2'!$A:$D,MATCH("AWAY",'EFL2'!$A$1:$D$1,0),0),"")&amp;IFERROR(VLOOKUP(BM$2&amp;$A10,'EFL2'!$B:$C,MATCH("HOME",'EFL2'!$B$1:$C$1,0),0),"")&amp;IFERROR(VLOOKUP(BM$2&amp;$A10,'UCL2'!$C:$F,MATCH("AWAY",'UCL2'!$C$1:$F$1,0),0),"")&amp;IFERROR(VLOOKUP(BM$2&amp;$A10,'UCL2'!$D:$E,MATCH("HOME",'UCL2'!$D$1:$E$1,0),0),"")&amp;IFERROR(VLOOKUP(BM$2&amp;$A10,'EU2'!$C:$F,MATCH("AWAY",'EU2'!$C$1:$F$1,0),0),"")&amp;IFERROR(VLOOKUP(BM$2&amp;$A10,'EU2'!$D:$E,MATCH("HOME",'EU2'!$D$1:$E$1,0),0),"")&amp;IFERROR(VLOOKUP(BM$2&amp;$A10,'EUC2'!$C:$F,MATCH("AWAY",'EUC2'!$C$1:$F$1,0),0),"")&amp;IFERROR(VLOOKUP(BM$2&amp;$A10,'EUC2'!$D:$E,MATCH("HOME",'EUC2'!$D$1:$E$1,0),0),"")</f>
        <v/>
      </c>
      <c r="BN10" s="25" t="str">
        <f>IFERROR(VLOOKUP(BN$2&amp;$B10,'FPL FIX2'!$N$1:$Q$400,MATCH("HOME",'FPL FIX2'!$N$1:$Q$1,0),0),"")&amp;IFERROR(VLOOKUP(BN$2&amp;$B10,'FPL FIX2'!$O$1:$P$400,MATCH("AWAY",'FPL FIX2'!$O$1:$P$1,0),0),"")&amp;IFERROR(VLOOKUP(BN$2&amp;$A10,'FA2'!$A:$D,MATCH("AWAY",'FA2'!$A$1:$D$1,0),0),"")&amp;IFERROR(VLOOKUP(BN$2&amp;$A10,'FA2'!$B:$C,MATCH("HOME",'FA2'!$B$1:$C$1,0),0),"")&amp;IFERROR(VLOOKUP(BN$2&amp;$A10,'EFL2'!$A:$D,MATCH("AWAY",'EFL2'!$A$1:$D$1,0),0),"")&amp;IFERROR(VLOOKUP(BN$2&amp;$A10,'EFL2'!$B:$C,MATCH("HOME",'EFL2'!$B$1:$C$1,0),0),"")&amp;IFERROR(VLOOKUP(BN$2&amp;$A10,'UCL2'!$C:$F,MATCH("AWAY",'UCL2'!$C$1:$F$1,0),0),"")&amp;IFERROR(VLOOKUP(BN$2&amp;$A10,'UCL2'!$D:$E,MATCH("HOME",'UCL2'!$D$1:$E$1,0),0),"")&amp;IFERROR(VLOOKUP(BN$2&amp;$A10,'EU2'!$C:$F,MATCH("AWAY",'EU2'!$C$1:$F$1,0),0),"")&amp;IFERROR(VLOOKUP(BN$2&amp;$A10,'EU2'!$D:$E,MATCH("HOME",'EU2'!$D$1:$E$1,0),0),"")&amp;IFERROR(VLOOKUP(BN$2&amp;$A10,'EUC2'!$C:$F,MATCH("AWAY",'EUC2'!$C$1:$F$1,0),0),"")&amp;IFERROR(VLOOKUP(BN$2&amp;$A10,'EUC2'!$D:$E,MATCH("HOME",'EUC2'!$D$1:$E$1,0),0),"")</f>
        <v/>
      </c>
      <c r="BO10" s="25" t="str">
        <f>IFERROR(VLOOKUP(BO$2&amp;$B10,'FPL FIX2'!$N$1:$Q$400,MATCH("HOME",'FPL FIX2'!$N$1:$Q$1,0),0),"")&amp;IFERROR(VLOOKUP(BO$2&amp;$B10,'FPL FIX2'!$O$1:$P$400,MATCH("AWAY",'FPL FIX2'!$O$1:$P$1,0),0),"")&amp;IFERROR(VLOOKUP(BO$2&amp;$A10,'FA2'!$A:$D,MATCH("AWAY",'FA2'!$A$1:$D$1,0),0),"")&amp;IFERROR(VLOOKUP(BO$2&amp;$A10,'FA2'!$B:$C,MATCH("HOME",'FA2'!$B$1:$C$1,0),0),"")&amp;IFERROR(VLOOKUP(BO$2&amp;$A10,'EFL2'!$A:$D,MATCH("AWAY",'EFL2'!$A$1:$D$1,0),0),"")&amp;IFERROR(VLOOKUP(BO$2&amp;$A10,'EFL2'!$B:$C,MATCH("HOME",'EFL2'!$B$1:$C$1,0),0),"")&amp;IFERROR(VLOOKUP(BO$2&amp;$A10,'UCL2'!$C:$F,MATCH("AWAY",'UCL2'!$C$1:$F$1,0),0),"")&amp;IFERROR(VLOOKUP(BO$2&amp;$A10,'UCL2'!$D:$E,MATCH("HOME",'UCL2'!$D$1:$E$1,0),0),"")&amp;IFERROR(VLOOKUP(BO$2&amp;$A10,'EU2'!$C:$F,MATCH("AWAY",'EU2'!$C$1:$F$1,0),0),"")&amp;IFERROR(VLOOKUP(BO$2&amp;$A10,'EU2'!$D:$E,MATCH("HOME",'EU2'!$D$1:$E$1,0),0),"")&amp;IFERROR(VLOOKUP(BO$2&amp;$A10,'EUC2'!$C:$F,MATCH("AWAY",'EUC2'!$C$1:$F$1,0),0),"")&amp;IFERROR(VLOOKUP(BO$2&amp;$A10,'EUC2'!$D:$E,MATCH("HOME",'EUC2'!$D$1:$E$1,0),0),"")</f>
        <v/>
      </c>
      <c r="BP10" s="25" t="str">
        <f>IFERROR(VLOOKUP(BP$2&amp;$B10,'FPL FIX2'!$N$1:$Q$400,MATCH("HOME",'FPL FIX2'!$N$1:$Q$1,0),0),"")&amp;IFERROR(VLOOKUP(BP$2&amp;$B10,'FPL FIX2'!$O$1:$P$400,MATCH("AWAY",'FPL FIX2'!$O$1:$P$1,0),0),"")&amp;IFERROR(VLOOKUP(BP$2&amp;$A10,'FA2'!$A:$D,MATCH("AWAY",'FA2'!$A$1:$D$1,0),0),"")&amp;IFERROR(VLOOKUP(BP$2&amp;$A10,'FA2'!$B:$C,MATCH("HOME",'FA2'!$B$1:$C$1,0),0),"")&amp;IFERROR(VLOOKUP(BP$2&amp;$A10,'EFL2'!$A:$D,MATCH("AWAY",'EFL2'!$A$1:$D$1,0),0),"")&amp;IFERROR(VLOOKUP(BP$2&amp;$A10,'EFL2'!$B:$C,MATCH("HOME",'EFL2'!$B$1:$C$1,0),0),"")&amp;IFERROR(VLOOKUP(BP$2&amp;$A10,'UCL2'!$C:$F,MATCH("AWAY",'UCL2'!$C$1:$F$1,0),0),"")&amp;IFERROR(VLOOKUP(BP$2&amp;$A10,'UCL2'!$D:$E,MATCH("HOME",'UCL2'!$D$1:$E$1,0),0),"")&amp;IFERROR(VLOOKUP(BP$2&amp;$A10,'EU2'!$C:$F,MATCH("AWAY",'EU2'!$C$1:$F$1,0),0),"")&amp;IFERROR(VLOOKUP(BP$2&amp;$A10,'EU2'!$D:$E,MATCH("HOME",'EU2'!$D$1:$E$1,0),0),"")&amp;IFERROR(VLOOKUP(BP$2&amp;$A10,'EUC2'!$C:$F,MATCH("AWAY",'EUC2'!$C$1:$F$1,0),0),"")&amp;IFERROR(VLOOKUP(BP$2&amp;$A10,'EUC2'!$D:$E,MATCH("HOME",'EUC2'!$D$1:$E$1,0),0),"")</f>
        <v/>
      </c>
      <c r="BQ10" s="25" t="str">
        <f>IFERROR(VLOOKUP(BQ$2&amp;$B10,'FPL FIX2'!$N$1:$Q$400,MATCH("HOME",'FPL FIX2'!$N$1:$Q$1,0),0),"")&amp;IFERROR(VLOOKUP(BQ$2&amp;$B10,'FPL FIX2'!$O$1:$P$400,MATCH("AWAY",'FPL FIX2'!$O$1:$P$1,0),0),"")&amp;IFERROR(VLOOKUP(BQ$2&amp;$A10,'FA2'!$A:$D,MATCH("AWAY",'FA2'!$A$1:$D$1,0),0),"")&amp;IFERROR(VLOOKUP(BQ$2&amp;$A10,'FA2'!$B:$C,MATCH("HOME",'FA2'!$B$1:$C$1,0),0),"")&amp;IFERROR(VLOOKUP(BQ$2&amp;$A10,'EFL2'!$A:$D,MATCH("AWAY",'EFL2'!$A$1:$D$1,0),0),"")&amp;IFERROR(VLOOKUP(BQ$2&amp;$A10,'EFL2'!$B:$C,MATCH("HOME",'EFL2'!$B$1:$C$1,0),0),"")&amp;IFERROR(VLOOKUP(BQ$2&amp;$A10,'UCL2'!$C:$F,MATCH("AWAY",'UCL2'!$C$1:$F$1,0),0),"")&amp;IFERROR(VLOOKUP(BQ$2&amp;$A10,'UCL2'!$D:$E,MATCH("HOME",'UCL2'!$D$1:$E$1,0),0),"")&amp;IFERROR(VLOOKUP(BQ$2&amp;$A10,'EU2'!$C:$F,MATCH("AWAY",'EU2'!$C$1:$F$1,0),0),"")&amp;IFERROR(VLOOKUP(BQ$2&amp;$A10,'EU2'!$D:$E,MATCH("HOME",'EU2'!$D$1:$E$1,0),0),"")&amp;IFERROR(VLOOKUP(BQ$2&amp;$A10,'EUC2'!$C:$F,MATCH("AWAY",'EUC2'!$C$1:$F$1,0),0),"")&amp;IFERROR(VLOOKUP(BQ$2&amp;$A10,'EUC2'!$D:$E,MATCH("HOME",'EUC2'!$D$1:$E$1,0),0),"")</f>
        <v/>
      </c>
      <c r="BR10" s="25" t="str">
        <f>IFERROR(VLOOKUP(BR$2&amp;$B10,'FPL FIX2'!$N$1:$Q$400,MATCH("HOME",'FPL FIX2'!$N$1:$Q$1,0),0),"")&amp;IFERROR(VLOOKUP(BR$2&amp;$B10,'FPL FIX2'!$O$1:$P$400,MATCH("AWAY",'FPL FIX2'!$O$1:$P$1,0),0),"")&amp;IFERROR(VLOOKUP(BR$2&amp;$A10,'FA2'!$A:$D,MATCH("AWAY",'FA2'!$A$1:$D$1,0),0),"")&amp;IFERROR(VLOOKUP(BR$2&amp;$A10,'FA2'!$B:$C,MATCH("HOME",'FA2'!$B$1:$C$1,0),0),"")&amp;IFERROR(VLOOKUP(BR$2&amp;$A10,'EFL2'!$A:$D,MATCH("AWAY",'EFL2'!$A$1:$D$1,0),0),"")&amp;IFERROR(VLOOKUP(BR$2&amp;$A10,'EFL2'!$B:$C,MATCH("HOME",'EFL2'!$B$1:$C$1,0),0),"")&amp;IFERROR(VLOOKUP(BR$2&amp;$A10,'UCL2'!$C:$F,MATCH("AWAY",'UCL2'!$C$1:$F$1,0),0),"")&amp;IFERROR(VLOOKUP(BR$2&amp;$A10,'UCL2'!$D:$E,MATCH("HOME",'UCL2'!$D$1:$E$1,0),0),"")&amp;IFERROR(VLOOKUP(BR$2&amp;$A10,'EU2'!$C:$F,MATCH("AWAY",'EU2'!$C$1:$F$1,0),0),"")&amp;IFERROR(VLOOKUP(BR$2&amp;$A10,'EU2'!$D:$E,MATCH("HOME",'EU2'!$D$1:$E$1,0),0),"")&amp;IFERROR(VLOOKUP(BR$2&amp;$A10,'EUC2'!$C:$F,MATCH("AWAY",'EUC2'!$C$1:$F$1,0),0),"")&amp;IFERROR(VLOOKUP(BR$2&amp;$A10,'EUC2'!$D:$E,MATCH("HOME",'EUC2'!$D$1:$E$1,0),0),"")</f>
        <v/>
      </c>
      <c r="BS10" s="25" t="str">
        <f>IFERROR(VLOOKUP(BS$2&amp;$B10,'FPL FIX2'!$N$1:$Q$400,MATCH("HOME",'FPL FIX2'!$N$1:$Q$1,0),0),"")&amp;IFERROR(VLOOKUP(BS$2&amp;$B10,'FPL FIX2'!$O$1:$P$400,MATCH("AWAY",'FPL FIX2'!$O$1:$P$1,0),0),"")&amp;IFERROR(VLOOKUP(BS$2&amp;$A10,'FA2'!$A:$D,MATCH("AWAY",'FA2'!$A$1:$D$1,0),0),"")&amp;IFERROR(VLOOKUP(BS$2&amp;$A10,'FA2'!$B:$C,MATCH("HOME",'FA2'!$B$1:$C$1,0),0),"")&amp;IFERROR(VLOOKUP(BS$2&amp;$A10,'EFL2'!$A:$D,MATCH("AWAY",'EFL2'!$A$1:$D$1,0),0),"")&amp;IFERROR(VLOOKUP(BS$2&amp;$A10,'EFL2'!$B:$C,MATCH("HOME",'EFL2'!$B$1:$C$1,0),0),"")&amp;IFERROR(VLOOKUP(BS$2&amp;$A10,'UCL2'!$C:$F,MATCH("AWAY",'UCL2'!$C$1:$F$1,0),0),"")&amp;IFERROR(VLOOKUP(BS$2&amp;$A10,'UCL2'!$D:$E,MATCH("HOME",'UCL2'!$D$1:$E$1,0),0),"")&amp;IFERROR(VLOOKUP(BS$2&amp;$A10,'EU2'!$C:$F,MATCH("AWAY",'EU2'!$C$1:$F$1,0),0),"")&amp;IFERROR(VLOOKUP(BS$2&amp;$A10,'EU2'!$D:$E,MATCH("HOME",'EU2'!$D$1:$E$1,0),0),"")&amp;IFERROR(VLOOKUP(BS$2&amp;$A10,'EUC2'!$C:$F,MATCH("AWAY",'EUC2'!$C$1:$F$1,0),0),"")&amp;IFERROR(VLOOKUP(BS$2&amp;$A10,'EUC2'!$D:$E,MATCH("HOME",'EUC2'!$D$1:$E$1,0),0),"")</f>
        <v/>
      </c>
      <c r="BT10" s="25" t="str">
        <f>IFERROR(VLOOKUP(BT$2&amp;$B10,'FPL FIX2'!$N$1:$Q$400,MATCH("HOME",'FPL FIX2'!$N$1:$Q$1,0),0),"")&amp;IFERROR(VLOOKUP(BT$2&amp;$B10,'FPL FIX2'!$O$1:$P$400,MATCH("AWAY",'FPL FIX2'!$O$1:$P$1,0),0),"")&amp;IFERROR(VLOOKUP(BT$2&amp;$A10,'FA2'!$A:$D,MATCH("AWAY",'FA2'!$A$1:$D$1,0),0),"")&amp;IFERROR(VLOOKUP(BT$2&amp;$A10,'FA2'!$B:$C,MATCH("HOME",'FA2'!$B$1:$C$1,0),0),"")&amp;IFERROR(VLOOKUP(BT$2&amp;$A10,'EFL2'!$A:$D,MATCH("AWAY",'EFL2'!$A$1:$D$1,0),0),"")&amp;IFERROR(VLOOKUP(BT$2&amp;$A10,'EFL2'!$B:$C,MATCH("HOME",'EFL2'!$B$1:$C$1,0),0),"")&amp;IFERROR(VLOOKUP(BT$2&amp;$A10,'UCL2'!$C:$F,MATCH("AWAY",'UCL2'!$C$1:$F$1,0),0),"")&amp;IFERROR(VLOOKUP(BT$2&amp;$A10,'UCL2'!$D:$E,MATCH("HOME",'UCL2'!$D$1:$E$1,0),0),"")&amp;IFERROR(VLOOKUP(BT$2&amp;$A10,'EU2'!$C:$F,MATCH("AWAY",'EU2'!$C$1:$F$1,0),0),"")&amp;IFERROR(VLOOKUP(BT$2&amp;$A10,'EU2'!$D:$E,MATCH("HOME",'EU2'!$D$1:$E$1,0),0),"")&amp;IFERROR(VLOOKUP(BT$2&amp;$A10,'EUC2'!$C:$F,MATCH("AWAY",'EUC2'!$C$1:$F$1,0),0),"")&amp;IFERROR(VLOOKUP(BT$2&amp;$A10,'EUC2'!$D:$E,MATCH("HOME",'EUC2'!$D$1:$E$1,0),0),"")</f>
        <v>LEE</v>
      </c>
      <c r="BU10" s="25" t="str">
        <f>IFERROR(VLOOKUP(BU$2&amp;$B10,'FPL FIX2'!$N$1:$Q$400,MATCH("HOME",'FPL FIX2'!$N$1:$Q$1,0),0),"")&amp;IFERROR(VLOOKUP(BU$2&amp;$B10,'FPL FIX2'!$O$1:$P$400,MATCH("AWAY",'FPL FIX2'!$O$1:$P$1,0),0),"")&amp;IFERROR(VLOOKUP(BU$2&amp;$A10,'FA2'!$A:$D,MATCH("AWAY",'FA2'!$A$1:$D$1,0),0),"")&amp;IFERROR(VLOOKUP(BU$2&amp;$A10,'FA2'!$B:$C,MATCH("HOME",'FA2'!$B$1:$C$1,0),0),"")&amp;IFERROR(VLOOKUP(BU$2&amp;$A10,'EFL2'!$A:$D,MATCH("AWAY",'EFL2'!$A$1:$D$1,0),0),"")&amp;IFERROR(VLOOKUP(BU$2&amp;$A10,'EFL2'!$B:$C,MATCH("HOME",'EFL2'!$B$1:$C$1,0),0),"")&amp;IFERROR(VLOOKUP(BU$2&amp;$A10,'UCL2'!$C:$F,MATCH("AWAY",'UCL2'!$C$1:$F$1,0),0),"")&amp;IFERROR(VLOOKUP(BU$2&amp;$A10,'UCL2'!$D:$E,MATCH("HOME",'UCL2'!$D$1:$E$1,0),0),"")&amp;IFERROR(VLOOKUP(BU$2&amp;$A10,'EU2'!$C:$F,MATCH("AWAY",'EU2'!$C$1:$F$1,0),0),"")&amp;IFERROR(VLOOKUP(BU$2&amp;$A10,'EU2'!$D:$E,MATCH("HOME",'EU2'!$D$1:$E$1,0),0),"")&amp;IFERROR(VLOOKUP(BU$2&amp;$A10,'EUC2'!$C:$F,MATCH("AWAY",'EUC2'!$C$1:$F$1,0),0),"")&amp;IFERROR(VLOOKUP(BU$2&amp;$A10,'EUC2'!$D:$E,MATCH("HOME",'EUC2'!$D$1:$E$1,0),0),"")</f>
        <v/>
      </c>
      <c r="BV10" s="25" t="str">
        <f>IFERROR(VLOOKUP(BV$2&amp;$B10,'FPL FIX2'!$N$1:$Q$400,MATCH("HOME",'FPL FIX2'!$N$1:$Q$1,0),0),"")&amp;IFERROR(VLOOKUP(BV$2&amp;$B10,'FPL FIX2'!$O$1:$P$400,MATCH("AWAY",'FPL FIX2'!$O$1:$P$1,0),0),"")&amp;IFERROR(VLOOKUP(BV$2&amp;$A10,'FA2'!$A:$D,MATCH("AWAY",'FA2'!$A$1:$D$1,0),0),"")&amp;IFERROR(VLOOKUP(BV$2&amp;$A10,'FA2'!$B:$C,MATCH("HOME",'FA2'!$B$1:$C$1,0),0),"")&amp;IFERROR(VLOOKUP(BV$2&amp;$A10,'EFL2'!$A:$D,MATCH("AWAY",'EFL2'!$A$1:$D$1,0),0),"")&amp;IFERROR(VLOOKUP(BV$2&amp;$A10,'EFL2'!$B:$C,MATCH("HOME",'EFL2'!$B$1:$C$1,0),0),"")&amp;IFERROR(VLOOKUP(BV$2&amp;$A10,'UCL2'!$C:$F,MATCH("AWAY",'UCL2'!$C$1:$F$1,0),0),"")&amp;IFERROR(VLOOKUP(BV$2&amp;$A10,'UCL2'!$D:$E,MATCH("HOME",'UCL2'!$D$1:$E$1,0),0),"")&amp;IFERROR(VLOOKUP(BV$2&amp;$A10,'EU2'!$C:$F,MATCH("AWAY",'EU2'!$C$1:$F$1,0),0),"")&amp;IFERROR(VLOOKUP(BV$2&amp;$A10,'EU2'!$D:$E,MATCH("HOME",'EU2'!$D$1:$E$1,0),0),"")&amp;IFERROR(VLOOKUP(BV$2&amp;$A10,'EUC2'!$C:$F,MATCH("AWAY",'EUC2'!$C$1:$F$1,0),0),"")&amp;IFERROR(VLOOKUP(BV$2&amp;$A10,'EUC2'!$D:$E,MATCH("HOME",'EUC2'!$D$1:$E$1,0),0),"")</f>
        <v/>
      </c>
      <c r="BW10" s="25" t="str">
        <f>IFERROR(VLOOKUP(BW$2&amp;$B10,'FPL FIX2'!$N$1:$Q$400,MATCH("HOME",'FPL FIX2'!$N$1:$Q$1,0),0),"")&amp;IFERROR(VLOOKUP(BW$2&amp;$B10,'FPL FIX2'!$O$1:$P$400,MATCH("AWAY",'FPL FIX2'!$O$1:$P$1,0),0),"")&amp;IFERROR(VLOOKUP(BW$2&amp;$A10,'FA2'!$A:$D,MATCH("AWAY",'FA2'!$A$1:$D$1,0),0),"")&amp;IFERROR(VLOOKUP(BW$2&amp;$A10,'FA2'!$B:$C,MATCH("HOME",'FA2'!$B$1:$C$1,0),0),"")&amp;IFERROR(VLOOKUP(BW$2&amp;$A10,'EFL2'!$A:$D,MATCH("AWAY",'EFL2'!$A$1:$D$1,0),0),"")&amp;IFERROR(VLOOKUP(BW$2&amp;$A10,'EFL2'!$B:$C,MATCH("HOME",'EFL2'!$B$1:$C$1,0),0),"")&amp;IFERROR(VLOOKUP(BW$2&amp;$A10,'UCL2'!$C:$F,MATCH("AWAY",'UCL2'!$C$1:$F$1,0),0),"")&amp;IFERROR(VLOOKUP(BW$2&amp;$A10,'UCL2'!$D:$E,MATCH("HOME",'UCL2'!$D$1:$E$1,0),0),"")&amp;IFERROR(VLOOKUP(BW$2&amp;$A10,'EU2'!$C:$F,MATCH("AWAY",'EU2'!$C$1:$F$1,0),0),"")&amp;IFERROR(VLOOKUP(BW$2&amp;$A10,'EU2'!$D:$E,MATCH("HOME",'EU2'!$D$1:$E$1,0),0),"")&amp;IFERROR(VLOOKUP(BW$2&amp;$A10,'EUC2'!$C:$F,MATCH("AWAY",'EUC2'!$C$1:$F$1,0),0),"")&amp;IFERROR(VLOOKUP(BW$2&amp;$A10,'EUC2'!$D:$E,MATCH("HOME",'EUC2'!$D$1:$E$1,0),0),"")</f>
        <v/>
      </c>
      <c r="BX10" s="25" t="str">
        <f>IFERROR(VLOOKUP(BX$2&amp;$B10,'FPL FIX2'!$N$1:$Q$400,MATCH("HOME",'FPL FIX2'!$N$1:$Q$1,0),0),"")&amp;IFERROR(VLOOKUP(BX$2&amp;$B10,'FPL FIX2'!$O$1:$P$400,MATCH("AWAY",'FPL FIX2'!$O$1:$P$1,0),0),"")&amp;IFERROR(VLOOKUP(BX$2&amp;$A10,'FA2'!$A:$D,MATCH("AWAY",'FA2'!$A$1:$D$1,0),0),"")&amp;IFERROR(VLOOKUP(BX$2&amp;$A10,'FA2'!$B:$C,MATCH("HOME",'FA2'!$B$1:$C$1,0),0),"")&amp;IFERROR(VLOOKUP(BX$2&amp;$A10,'EFL2'!$A:$D,MATCH("AWAY",'EFL2'!$A$1:$D$1,0),0),"")&amp;IFERROR(VLOOKUP(BX$2&amp;$A10,'EFL2'!$B:$C,MATCH("HOME",'EFL2'!$B$1:$C$1,0),0),"")&amp;IFERROR(VLOOKUP(BX$2&amp;$A10,'UCL2'!$C:$F,MATCH("AWAY",'UCL2'!$C$1:$F$1,0),0),"")&amp;IFERROR(VLOOKUP(BX$2&amp;$A10,'UCL2'!$D:$E,MATCH("HOME",'UCL2'!$D$1:$E$1,0),0),"")&amp;IFERROR(VLOOKUP(BX$2&amp;$A10,'EU2'!$C:$F,MATCH("AWAY",'EU2'!$C$1:$F$1,0),0),"")&amp;IFERROR(VLOOKUP(BX$2&amp;$A10,'EU2'!$D:$E,MATCH("HOME",'EU2'!$D$1:$E$1,0),0),"")&amp;IFERROR(VLOOKUP(BX$2&amp;$A10,'EUC2'!$C:$F,MATCH("AWAY",'EUC2'!$C$1:$F$1,0),0),"")&amp;IFERROR(VLOOKUP(BX$2&amp;$A10,'EUC2'!$D:$E,MATCH("HOME",'EUC2'!$D$1:$E$1,0),0),"")</f>
        <v/>
      </c>
      <c r="BY10" s="25" t="str">
        <f>IFERROR(VLOOKUP(BY$2&amp;$B10,'FPL FIX2'!$N$1:$Q$400,MATCH("HOME",'FPL FIX2'!$N$1:$Q$1,0),0),"")&amp;IFERROR(VLOOKUP(BY$2&amp;$B10,'FPL FIX2'!$O$1:$P$400,MATCH("AWAY",'FPL FIX2'!$O$1:$P$1,0),0),"")&amp;IFERROR(VLOOKUP(BY$2&amp;$A10,'FA2'!$A:$D,MATCH("AWAY",'FA2'!$A$1:$D$1,0),0),"")&amp;IFERROR(VLOOKUP(BY$2&amp;$A10,'FA2'!$B:$C,MATCH("HOME",'FA2'!$B$1:$C$1,0),0),"")&amp;IFERROR(VLOOKUP(BY$2&amp;$A10,'EFL2'!$A:$D,MATCH("AWAY",'EFL2'!$A$1:$D$1,0),0),"")&amp;IFERROR(VLOOKUP(BY$2&amp;$A10,'EFL2'!$B:$C,MATCH("HOME",'EFL2'!$B$1:$C$1,0),0),"")&amp;IFERROR(VLOOKUP(BY$2&amp;$A10,'UCL2'!$C:$F,MATCH("AWAY",'UCL2'!$C$1:$F$1,0),0),"")&amp;IFERROR(VLOOKUP(BY$2&amp;$A10,'UCL2'!$D:$E,MATCH("HOME",'UCL2'!$D$1:$E$1,0),0),"")&amp;IFERROR(VLOOKUP(BY$2&amp;$A10,'EU2'!$C:$F,MATCH("AWAY",'EU2'!$C$1:$F$1,0),0),"")&amp;IFERROR(VLOOKUP(BY$2&amp;$A10,'EU2'!$D:$E,MATCH("HOME",'EU2'!$D$1:$E$1,0),0),"")&amp;IFERROR(VLOOKUP(BY$2&amp;$A10,'EUC2'!$C:$F,MATCH("AWAY",'EUC2'!$C$1:$F$1,0),0),"")&amp;IFERROR(VLOOKUP(BY$2&amp;$A10,'EUC2'!$D:$E,MATCH("HOME",'EUC2'!$D$1:$E$1,0),0),"")</f>
        <v/>
      </c>
      <c r="BZ10" s="25" t="str">
        <f>IFERROR(VLOOKUP(BZ$2&amp;$B10,'FPL FIX2'!$N$1:$Q$400,MATCH("HOME",'FPL FIX2'!$N$1:$Q$1,0),0),"")&amp;IFERROR(VLOOKUP(BZ$2&amp;$B10,'FPL FIX2'!$O$1:$P$400,MATCH("AWAY",'FPL FIX2'!$O$1:$P$1,0),0),"")&amp;IFERROR(VLOOKUP(BZ$2&amp;$A10,'FA2'!$A:$D,MATCH("AWAY",'FA2'!$A$1:$D$1,0),0),"")&amp;IFERROR(VLOOKUP(BZ$2&amp;$A10,'FA2'!$B:$C,MATCH("HOME",'FA2'!$B$1:$C$1,0),0),"")&amp;IFERROR(VLOOKUP(BZ$2&amp;$A10,'EFL2'!$A:$D,MATCH("AWAY",'EFL2'!$A$1:$D$1,0),0),"")&amp;IFERROR(VLOOKUP(BZ$2&amp;$A10,'EFL2'!$B:$C,MATCH("HOME",'EFL2'!$B$1:$C$1,0),0),"")&amp;IFERROR(VLOOKUP(BZ$2&amp;$A10,'UCL2'!$C:$F,MATCH("AWAY",'UCL2'!$C$1:$F$1,0),0),"")&amp;IFERROR(VLOOKUP(BZ$2&amp;$A10,'UCL2'!$D:$E,MATCH("HOME",'UCL2'!$D$1:$E$1,0),0),"")&amp;IFERROR(VLOOKUP(BZ$2&amp;$A10,'EU2'!$C:$F,MATCH("AWAY",'EU2'!$C$1:$F$1,0),0),"")&amp;IFERROR(VLOOKUP(BZ$2&amp;$A10,'EU2'!$D:$E,MATCH("HOME",'EU2'!$D$1:$E$1,0),0),"")&amp;IFERROR(VLOOKUP(BZ$2&amp;$A10,'EUC2'!$C:$F,MATCH("AWAY",'EUC2'!$C$1:$F$1,0),0),"")&amp;IFERROR(VLOOKUP(BZ$2&amp;$A10,'EUC2'!$D:$E,MATCH("HOME",'EUC2'!$D$1:$E$1,0),0),"")</f>
        <v>lei</v>
      </c>
      <c r="CA10" s="25" t="str">
        <f>IFERROR(VLOOKUP(CA$2&amp;$B10,'FPL FIX2'!$N$1:$Q$400,MATCH("HOME",'FPL FIX2'!$N$1:$Q$1,0),0),"")&amp;IFERROR(VLOOKUP(CA$2&amp;$B10,'FPL FIX2'!$O$1:$P$400,MATCH("AWAY",'FPL FIX2'!$O$1:$P$1,0),0),"")&amp;IFERROR(VLOOKUP(CA$2&amp;$A10,'FA2'!$A:$D,MATCH("AWAY",'FA2'!$A$1:$D$1,0),0),"")&amp;IFERROR(VLOOKUP(CA$2&amp;$A10,'FA2'!$B:$C,MATCH("HOME",'FA2'!$B$1:$C$1,0),0),"")&amp;IFERROR(VLOOKUP(CA$2&amp;$A10,'EFL2'!$A:$D,MATCH("AWAY",'EFL2'!$A$1:$D$1,0),0),"")&amp;IFERROR(VLOOKUP(CA$2&amp;$A10,'EFL2'!$B:$C,MATCH("HOME",'EFL2'!$B$1:$C$1,0),0),"")&amp;IFERROR(VLOOKUP(CA$2&amp;$A10,'UCL2'!$C:$F,MATCH("AWAY",'UCL2'!$C$1:$F$1,0),0),"")&amp;IFERROR(VLOOKUP(CA$2&amp;$A10,'UCL2'!$D:$E,MATCH("HOME",'UCL2'!$D$1:$E$1,0),0),"")&amp;IFERROR(VLOOKUP(CA$2&amp;$A10,'EU2'!$C:$F,MATCH("AWAY",'EU2'!$C$1:$F$1,0),0),"")&amp;IFERROR(VLOOKUP(CA$2&amp;$A10,'EU2'!$D:$E,MATCH("HOME",'EU2'!$D$1:$E$1,0),0),"")&amp;IFERROR(VLOOKUP(CA$2&amp;$A10,'EUC2'!$C:$F,MATCH("AWAY",'EUC2'!$C$1:$F$1,0),0),"")&amp;IFERROR(VLOOKUP(CA$2&amp;$A10,'EUC2'!$D:$E,MATCH("HOME",'EUC2'!$D$1:$E$1,0),0),"")</f>
        <v/>
      </c>
      <c r="CB10" s="25" t="str">
        <f>IFERROR(VLOOKUP(CB$2&amp;$B10,'FPL FIX2'!$N$1:$Q$400,MATCH("HOME",'FPL FIX2'!$N$1:$Q$1,0),0),"")&amp;IFERROR(VLOOKUP(CB$2&amp;$B10,'FPL FIX2'!$O$1:$P$400,MATCH("AWAY",'FPL FIX2'!$O$1:$P$1,0),0),"")&amp;IFERROR(VLOOKUP(CB$2&amp;$A10,'FA2'!$A:$D,MATCH("AWAY",'FA2'!$A$1:$D$1,0),0),"")&amp;IFERROR(VLOOKUP(CB$2&amp;$A10,'FA2'!$B:$C,MATCH("HOME",'FA2'!$B$1:$C$1,0),0),"")&amp;IFERROR(VLOOKUP(CB$2&amp;$A10,'EFL2'!$A:$D,MATCH("AWAY",'EFL2'!$A$1:$D$1,0),0),"")&amp;IFERROR(VLOOKUP(CB$2&amp;$A10,'EFL2'!$B:$C,MATCH("HOME",'EFL2'!$B$1:$C$1,0),0),"")&amp;IFERROR(VLOOKUP(CB$2&amp;$A10,'UCL2'!$C:$F,MATCH("AWAY",'UCL2'!$C$1:$F$1,0),0),"")&amp;IFERROR(VLOOKUP(CB$2&amp;$A10,'UCL2'!$D:$E,MATCH("HOME",'UCL2'!$D$1:$E$1,0),0),"")&amp;IFERROR(VLOOKUP(CB$2&amp;$A10,'EU2'!$C:$F,MATCH("AWAY",'EU2'!$C$1:$F$1,0),0),"")&amp;IFERROR(VLOOKUP(CB$2&amp;$A10,'EU2'!$D:$E,MATCH("HOME",'EU2'!$D$1:$E$1,0),0),"")&amp;IFERROR(VLOOKUP(CB$2&amp;$A10,'EUC2'!$C:$F,MATCH("AWAY",'EUC2'!$C$1:$F$1,0),0),"")&amp;IFERROR(VLOOKUP(CB$2&amp;$A10,'EUC2'!$D:$E,MATCH("HOME",'EUC2'!$D$1:$E$1,0),0),"")</f>
        <v/>
      </c>
      <c r="CC10" s="25" t="str">
        <f>IFERROR(VLOOKUP(CC$2&amp;$B10,'FPL FIX2'!$N$1:$Q$400,MATCH("HOME",'FPL FIX2'!$N$1:$Q$1,0),0),"")&amp;IFERROR(VLOOKUP(CC$2&amp;$B10,'FPL FIX2'!$O$1:$P$400,MATCH("AWAY",'FPL FIX2'!$O$1:$P$1,0),0),"")&amp;IFERROR(VLOOKUP(CC$2&amp;$A10,'FA2'!$A:$D,MATCH("AWAY",'FA2'!$A$1:$D$1,0),0),"")&amp;IFERROR(VLOOKUP(CC$2&amp;$A10,'FA2'!$B:$C,MATCH("HOME",'FA2'!$B$1:$C$1,0),0),"")&amp;IFERROR(VLOOKUP(CC$2&amp;$A10,'EFL2'!$A:$D,MATCH("AWAY",'EFL2'!$A$1:$D$1,0),0),"")&amp;IFERROR(VLOOKUP(CC$2&amp;$A10,'EFL2'!$B:$C,MATCH("HOME",'EFL2'!$B$1:$C$1,0),0),"")&amp;IFERROR(VLOOKUP(CC$2&amp;$A10,'UCL2'!$C:$F,MATCH("AWAY",'UCL2'!$C$1:$F$1,0),0),"")&amp;IFERROR(VLOOKUP(CC$2&amp;$A10,'UCL2'!$D:$E,MATCH("HOME",'UCL2'!$D$1:$E$1,0),0),"")&amp;IFERROR(VLOOKUP(CC$2&amp;$A10,'EU2'!$C:$F,MATCH("AWAY",'EU2'!$C$1:$F$1,0),0),"")&amp;IFERROR(VLOOKUP(CC$2&amp;$A10,'EU2'!$D:$E,MATCH("HOME",'EU2'!$D$1:$E$1,0),0),"")&amp;IFERROR(VLOOKUP(CC$2&amp;$A10,'EUC2'!$C:$F,MATCH("AWAY",'EUC2'!$C$1:$F$1,0),0),"")&amp;IFERROR(VLOOKUP(CC$2&amp;$A10,'EUC2'!$D:$E,MATCH("HOME",'EUC2'!$D$1:$E$1,0),0),"")</f>
        <v>WOL</v>
      </c>
      <c r="CD10" s="25" t="str">
        <f>IFERROR(VLOOKUP(CD$2&amp;$B10,'FPL FIX2'!$N$1:$Q$400,MATCH("HOME",'FPL FIX2'!$N$1:$Q$1,0),0),"")&amp;IFERROR(VLOOKUP(CD$2&amp;$B10,'FPL FIX2'!$O$1:$P$400,MATCH("AWAY",'FPL FIX2'!$O$1:$P$1,0),0),"")&amp;IFERROR(VLOOKUP(CD$2&amp;$A10,'FA2'!$A:$D,MATCH("AWAY",'FA2'!$A$1:$D$1,0),0),"")&amp;IFERROR(VLOOKUP(CD$2&amp;$A10,'FA2'!$B:$C,MATCH("HOME",'FA2'!$B$1:$C$1,0),0),"")&amp;IFERROR(VLOOKUP(CD$2&amp;$A10,'EFL2'!$A:$D,MATCH("AWAY",'EFL2'!$A$1:$D$1,0),0),"")&amp;IFERROR(VLOOKUP(CD$2&amp;$A10,'EFL2'!$B:$C,MATCH("HOME",'EFL2'!$B$1:$C$1,0),0),"")&amp;IFERROR(VLOOKUP(CD$2&amp;$A10,'UCL2'!$C:$F,MATCH("AWAY",'UCL2'!$C$1:$F$1,0),0),"")&amp;IFERROR(VLOOKUP(CD$2&amp;$A10,'UCL2'!$D:$E,MATCH("HOME",'UCL2'!$D$1:$E$1,0),0),"")&amp;IFERROR(VLOOKUP(CD$2&amp;$A10,'EU2'!$C:$F,MATCH("AWAY",'EU2'!$C$1:$F$1,0),0),"")&amp;IFERROR(VLOOKUP(CD$2&amp;$A10,'EU2'!$D:$E,MATCH("HOME",'EU2'!$D$1:$E$1,0),0),"")&amp;IFERROR(VLOOKUP(CD$2&amp;$A10,'EUC2'!$C:$F,MATCH("AWAY",'EUC2'!$C$1:$F$1,0),0),"")&amp;IFERROR(VLOOKUP(CD$2&amp;$A10,'EUC2'!$D:$E,MATCH("HOME",'EUC2'!$D$1:$E$1,0),0),"")</f>
        <v/>
      </c>
      <c r="CE10" s="25" t="str">
        <f>IFERROR(VLOOKUP(CE$2&amp;$B10,'FPL FIX2'!$N$1:$Q$400,MATCH("HOME",'FPL FIX2'!$N$1:$Q$1,0),0),"")&amp;IFERROR(VLOOKUP(CE$2&amp;$B10,'FPL FIX2'!$O$1:$P$400,MATCH("AWAY",'FPL FIX2'!$O$1:$P$1,0),0),"")&amp;IFERROR(VLOOKUP(CE$2&amp;$A10,'FA2'!$A:$D,MATCH("AWAY",'FA2'!$A$1:$D$1,0),0),"")&amp;IFERROR(VLOOKUP(CE$2&amp;$A10,'FA2'!$B:$C,MATCH("HOME",'FA2'!$B$1:$C$1,0),0),"")&amp;IFERROR(VLOOKUP(CE$2&amp;$A10,'EFL2'!$A:$D,MATCH("AWAY",'EFL2'!$A$1:$D$1,0),0),"")&amp;IFERROR(VLOOKUP(CE$2&amp;$A10,'EFL2'!$B:$C,MATCH("HOME",'EFL2'!$B$1:$C$1,0),0),"")&amp;IFERROR(VLOOKUP(CE$2&amp;$A10,'UCL2'!$C:$F,MATCH("AWAY",'UCL2'!$C$1:$F$1,0),0),"")&amp;IFERROR(VLOOKUP(CE$2&amp;$A10,'UCL2'!$D:$E,MATCH("HOME",'UCL2'!$D$1:$E$1,0),0),"")&amp;IFERROR(VLOOKUP(CE$2&amp;$A10,'EU2'!$C:$F,MATCH("AWAY",'EU2'!$C$1:$F$1,0),0),"")&amp;IFERROR(VLOOKUP(CE$2&amp;$A10,'EU2'!$D:$E,MATCH("HOME",'EU2'!$D$1:$E$1,0),0),"")&amp;IFERROR(VLOOKUP(CE$2&amp;$A10,'EUC2'!$C:$F,MATCH("AWAY",'EUC2'!$C$1:$F$1,0),0),"")&amp;IFERROR(VLOOKUP(CE$2&amp;$A10,'EUC2'!$D:$E,MATCH("HOME",'EUC2'!$D$1:$E$1,0),0),"")</f>
        <v/>
      </c>
      <c r="CF10" s="25" t="str">
        <f>IFERROR(VLOOKUP(CF$2&amp;$B10,'FPL FIX2'!$N$1:$Q$400,MATCH("HOME",'FPL FIX2'!$N$1:$Q$1,0),0),"")&amp;IFERROR(VLOOKUP(CF$2&amp;$B10,'FPL FIX2'!$O$1:$P$400,MATCH("AWAY",'FPL FIX2'!$O$1:$P$1,0),0),"")&amp;IFERROR(VLOOKUP(CF$2&amp;$A10,'FA2'!$A:$D,MATCH("AWAY",'FA2'!$A$1:$D$1,0),0),"")&amp;IFERROR(VLOOKUP(CF$2&amp;$A10,'FA2'!$B:$C,MATCH("HOME",'FA2'!$B$1:$C$1,0),0),"")&amp;IFERROR(VLOOKUP(CF$2&amp;$A10,'EFL2'!$A:$D,MATCH("AWAY",'EFL2'!$A$1:$D$1,0),0),"")&amp;IFERROR(VLOOKUP(CF$2&amp;$A10,'EFL2'!$B:$C,MATCH("HOME",'EFL2'!$B$1:$C$1,0),0),"")&amp;IFERROR(VLOOKUP(CF$2&amp;$A10,'UCL2'!$C:$F,MATCH("AWAY",'UCL2'!$C$1:$F$1,0),0),"")&amp;IFERROR(VLOOKUP(CF$2&amp;$A10,'UCL2'!$D:$E,MATCH("HOME",'UCL2'!$D$1:$E$1,0),0),"")&amp;IFERROR(VLOOKUP(CF$2&amp;$A10,'EU2'!$C:$F,MATCH("AWAY",'EU2'!$C$1:$F$1,0),0),"")&amp;IFERROR(VLOOKUP(CF$2&amp;$A10,'EU2'!$D:$E,MATCH("HOME",'EU2'!$D$1:$E$1,0),0),"")&amp;IFERROR(VLOOKUP(CF$2&amp;$A10,'EUC2'!$C:$F,MATCH("AWAY",'EUC2'!$C$1:$F$1,0),0),"")&amp;IFERROR(VLOOKUP(CF$2&amp;$A10,'EUC2'!$D:$E,MATCH("HOME",'EUC2'!$D$1:$E$1,0),0),"")</f>
        <v/>
      </c>
      <c r="CG10" s="25" t="str">
        <f>IFERROR(VLOOKUP(CG$2&amp;$B10,'FPL FIX2'!$N$1:$Q$400,MATCH("HOME",'FPL FIX2'!$N$1:$Q$1,0),0),"")&amp;IFERROR(VLOOKUP(CG$2&amp;$B10,'FPL FIX2'!$O$1:$P$400,MATCH("AWAY",'FPL FIX2'!$O$1:$P$1,0),0),"")&amp;IFERROR(VLOOKUP(CG$2&amp;$A10,'FA2'!$A:$D,MATCH("AWAY",'FA2'!$A$1:$D$1,0),0),"")&amp;IFERROR(VLOOKUP(CG$2&amp;$A10,'FA2'!$B:$C,MATCH("HOME",'FA2'!$B$1:$C$1,0),0),"")&amp;IFERROR(VLOOKUP(CG$2&amp;$A10,'EFL2'!$A:$D,MATCH("AWAY",'EFL2'!$A$1:$D$1,0),0),"")&amp;IFERROR(VLOOKUP(CG$2&amp;$A10,'EFL2'!$B:$C,MATCH("HOME",'EFL2'!$B$1:$C$1,0),0),"")&amp;IFERROR(VLOOKUP(CG$2&amp;$A10,'UCL2'!$C:$F,MATCH("AWAY",'UCL2'!$C$1:$F$1,0),0),"")&amp;IFERROR(VLOOKUP(CG$2&amp;$A10,'UCL2'!$D:$E,MATCH("HOME",'UCL2'!$D$1:$E$1,0),0),"")&amp;IFERROR(VLOOKUP(CG$2&amp;$A10,'EU2'!$C:$F,MATCH("AWAY",'EU2'!$C$1:$F$1,0),0),"")&amp;IFERROR(VLOOKUP(CG$2&amp;$A10,'EU2'!$D:$E,MATCH("HOME",'EU2'!$D$1:$E$1,0),0),"")&amp;IFERROR(VLOOKUP(CG$2&amp;$A10,'EUC2'!$C:$F,MATCH("AWAY",'EUC2'!$C$1:$F$1,0),0),"")&amp;IFERROR(VLOOKUP(CG$2&amp;$A10,'EUC2'!$D:$E,MATCH("HOME",'EUC2'!$D$1:$E$1,0),0),"")</f>
        <v>eve</v>
      </c>
      <c r="CH10" s="25" t="str">
        <f>IFERROR(VLOOKUP(CH$2&amp;$B10,'FPL FIX2'!$N$1:$Q$400,MATCH("HOME",'FPL FIX2'!$N$1:$Q$1,0),0),"")&amp;IFERROR(VLOOKUP(CH$2&amp;$B10,'FPL FIX2'!$O$1:$P$400,MATCH("AWAY",'FPL FIX2'!$O$1:$P$1,0),0),"")&amp;IFERROR(VLOOKUP(CH$2&amp;$A10,'FA2'!$A:$D,MATCH("AWAY",'FA2'!$A$1:$D$1,0),0),"")&amp;IFERROR(VLOOKUP(CH$2&amp;$A10,'FA2'!$B:$C,MATCH("HOME",'FA2'!$B$1:$C$1,0),0),"")&amp;IFERROR(VLOOKUP(CH$2&amp;$A10,'EFL2'!$A:$D,MATCH("AWAY",'EFL2'!$A$1:$D$1,0),0),"")&amp;IFERROR(VLOOKUP(CH$2&amp;$A10,'EFL2'!$B:$C,MATCH("HOME",'EFL2'!$B$1:$C$1,0),0),"")&amp;IFERROR(VLOOKUP(CH$2&amp;$A10,'UCL2'!$C:$F,MATCH("AWAY",'UCL2'!$C$1:$F$1,0),0),"")&amp;IFERROR(VLOOKUP(CH$2&amp;$A10,'UCL2'!$D:$E,MATCH("HOME",'UCL2'!$D$1:$E$1,0),0),"")&amp;IFERROR(VLOOKUP(CH$2&amp;$A10,'EU2'!$C:$F,MATCH("AWAY",'EU2'!$C$1:$F$1,0),0),"")&amp;IFERROR(VLOOKUP(CH$2&amp;$A10,'EU2'!$D:$E,MATCH("HOME",'EU2'!$D$1:$E$1,0),0),"")&amp;IFERROR(VLOOKUP(CH$2&amp;$A10,'EUC2'!$C:$F,MATCH("AWAY",'EUC2'!$C$1:$F$1,0),0),"")&amp;IFERROR(VLOOKUP(CH$2&amp;$A10,'EUC2'!$D:$E,MATCH("HOME",'EUC2'!$D$1:$E$1,0),0),"")</f>
        <v/>
      </c>
      <c r="CI10" s="25" t="str">
        <f>IFERROR(VLOOKUP(CI$2&amp;$B10,'FPL FIX2'!$N$1:$Q$400,MATCH("HOME",'FPL FIX2'!$N$1:$Q$1,0),0),"")&amp;IFERROR(VLOOKUP(CI$2&amp;$B10,'FPL FIX2'!$O$1:$P$400,MATCH("AWAY",'FPL FIX2'!$O$1:$P$1,0),0),"")&amp;IFERROR(VLOOKUP(CI$2&amp;$A10,'FA2'!$A:$D,MATCH("AWAY",'FA2'!$A$1:$D$1,0),0),"")&amp;IFERROR(VLOOKUP(CI$2&amp;$A10,'FA2'!$B:$C,MATCH("HOME",'FA2'!$B$1:$C$1,0),0),"")&amp;IFERROR(VLOOKUP(CI$2&amp;$A10,'EFL2'!$A:$D,MATCH("AWAY",'EFL2'!$A$1:$D$1,0),0),"")&amp;IFERROR(VLOOKUP(CI$2&amp;$A10,'EFL2'!$B:$C,MATCH("HOME",'EFL2'!$B$1:$C$1,0),0),"")&amp;IFERROR(VLOOKUP(CI$2&amp;$A10,'UCL2'!$C:$F,MATCH("AWAY",'UCL2'!$C$1:$F$1,0),0),"")&amp;IFERROR(VLOOKUP(CI$2&amp;$A10,'UCL2'!$D:$E,MATCH("HOME",'UCL2'!$D$1:$E$1,0),0),"")&amp;IFERROR(VLOOKUP(CI$2&amp;$A10,'EU2'!$C:$F,MATCH("AWAY",'EU2'!$C$1:$F$1,0),0),"")&amp;IFERROR(VLOOKUP(CI$2&amp;$A10,'EU2'!$D:$E,MATCH("HOME",'EU2'!$D$1:$E$1,0),0),"")&amp;IFERROR(VLOOKUP(CI$2&amp;$A10,'EUC2'!$C:$F,MATCH("AWAY",'EUC2'!$C$1:$F$1,0),0),"")&amp;IFERROR(VLOOKUP(CI$2&amp;$A10,'EUC2'!$D:$E,MATCH("HOME",'EUC2'!$D$1:$E$1,0),0),"")</f>
        <v/>
      </c>
      <c r="CJ10" s="25" t="str">
        <f>IFERROR(VLOOKUP(CJ$2&amp;$B10,'FPL FIX2'!$N$1:$Q$400,MATCH("HOME",'FPL FIX2'!$N$1:$Q$1,0),0),"")&amp;IFERROR(VLOOKUP(CJ$2&amp;$B10,'FPL FIX2'!$O$1:$P$400,MATCH("AWAY",'FPL FIX2'!$O$1:$P$1,0),0),"")&amp;IFERROR(VLOOKUP(CJ$2&amp;$A10,'FA2'!$A:$D,MATCH("AWAY",'FA2'!$A$1:$D$1,0),0),"")&amp;IFERROR(VLOOKUP(CJ$2&amp;$A10,'FA2'!$B:$C,MATCH("HOME",'FA2'!$B$1:$C$1,0),0),"")&amp;IFERROR(VLOOKUP(CJ$2&amp;$A10,'EFL2'!$A:$D,MATCH("AWAY",'EFL2'!$A$1:$D$1,0),0),"")&amp;IFERROR(VLOOKUP(CJ$2&amp;$A10,'EFL2'!$B:$C,MATCH("HOME",'EFL2'!$B$1:$C$1,0),0),"")&amp;IFERROR(VLOOKUP(CJ$2&amp;$A10,'UCL2'!$C:$F,MATCH("AWAY",'UCL2'!$C$1:$F$1,0),0),"")&amp;IFERROR(VLOOKUP(CJ$2&amp;$A10,'UCL2'!$D:$E,MATCH("HOME",'UCL2'!$D$1:$E$1,0),0),"")&amp;IFERROR(VLOOKUP(CJ$2&amp;$A10,'EU2'!$C:$F,MATCH("AWAY",'EU2'!$C$1:$F$1,0),0),"")&amp;IFERROR(VLOOKUP(CJ$2&amp;$A10,'EU2'!$D:$E,MATCH("HOME",'EU2'!$D$1:$E$1,0),0),"")&amp;IFERROR(VLOOKUP(CJ$2&amp;$A10,'EUC2'!$C:$F,MATCH("AWAY",'EUC2'!$C$1:$F$1,0),0),"")&amp;IFERROR(VLOOKUP(CJ$2&amp;$A10,'EUC2'!$D:$E,MATCH("HOME",'EUC2'!$D$1:$E$1,0),0),"")</f>
        <v/>
      </c>
      <c r="CK10" s="25" t="str">
        <f>IFERROR(VLOOKUP(CK$2&amp;$B10,'FPL FIX2'!$N$1:$Q$400,MATCH("HOME",'FPL FIX2'!$N$1:$Q$1,0),0),"")&amp;IFERROR(VLOOKUP(CK$2&amp;$B10,'FPL FIX2'!$O$1:$P$400,MATCH("AWAY",'FPL FIX2'!$O$1:$P$1,0),0),"")&amp;IFERROR(VLOOKUP(CK$2&amp;$A10,'FA2'!$A:$D,MATCH("AWAY",'FA2'!$A$1:$D$1,0),0),"")&amp;IFERROR(VLOOKUP(CK$2&amp;$A10,'FA2'!$B:$C,MATCH("HOME",'FA2'!$B$1:$C$1,0),0),"")&amp;IFERROR(VLOOKUP(CK$2&amp;$A10,'EFL2'!$A:$D,MATCH("AWAY",'EFL2'!$A$1:$D$1,0),0),"")&amp;IFERROR(VLOOKUP(CK$2&amp;$A10,'EFL2'!$B:$C,MATCH("HOME",'EFL2'!$B$1:$C$1,0),0),"")&amp;IFERROR(VLOOKUP(CK$2&amp;$A10,'UCL2'!$C:$F,MATCH("AWAY",'UCL2'!$C$1:$F$1,0),0),"")&amp;IFERROR(VLOOKUP(CK$2&amp;$A10,'UCL2'!$D:$E,MATCH("HOME",'UCL2'!$D$1:$E$1,0),0),"")&amp;IFERROR(VLOOKUP(CK$2&amp;$A10,'EU2'!$C:$F,MATCH("AWAY",'EU2'!$C$1:$F$1,0),0),"")&amp;IFERROR(VLOOKUP(CK$2&amp;$A10,'EU2'!$D:$E,MATCH("HOME",'EU2'!$D$1:$E$1,0),0),"")&amp;IFERROR(VLOOKUP(CK$2&amp;$A10,'EUC2'!$C:$F,MATCH("AWAY",'EUC2'!$C$1:$F$1,0),0),"")&amp;IFERROR(VLOOKUP(CK$2&amp;$A10,'EUC2'!$D:$E,MATCH("HOME",'EUC2'!$D$1:$E$1,0),0),"")</f>
        <v/>
      </c>
      <c r="CL10" s="25" t="str">
        <f>IFERROR(VLOOKUP(CL$2&amp;$B10,'FPL FIX2'!$N$1:$Q$400,MATCH("HOME",'FPL FIX2'!$N$1:$Q$1,0),0),"")&amp;IFERROR(VLOOKUP(CL$2&amp;$B10,'FPL FIX2'!$O$1:$P$400,MATCH("AWAY",'FPL FIX2'!$O$1:$P$1,0),0),"")&amp;IFERROR(VLOOKUP(CL$2&amp;$A10,'FA2'!$A:$D,MATCH("AWAY",'FA2'!$A$1:$D$1,0),0),"")&amp;IFERROR(VLOOKUP(CL$2&amp;$A10,'FA2'!$B:$C,MATCH("HOME",'FA2'!$B$1:$C$1,0),0),"")&amp;IFERROR(VLOOKUP(CL$2&amp;$A10,'EFL2'!$A:$D,MATCH("AWAY",'EFL2'!$A$1:$D$1,0),0),"")&amp;IFERROR(VLOOKUP(CL$2&amp;$A10,'EFL2'!$B:$C,MATCH("HOME",'EFL2'!$B$1:$C$1,0),0),"")&amp;IFERROR(VLOOKUP(CL$2&amp;$A10,'UCL2'!$C:$F,MATCH("AWAY",'UCL2'!$C$1:$F$1,0),0),"")&amp;IFERROR(VLOOKUP(CL$2&amp;$A10,'UCL2'!$D:$E,MATCH("HOME",'UCL2'!$D$1:$E$1,0),0),"")&amp;IFERROR(VLOOKUP(CL$2&amp;$A10,'EU2'!$C:$F,MATCH("AWAY",'EU2'!$C$1:$F$1,0),0),"")&amp;IFERROR(VLOOKUP(CL$2&amp;$A10,'EU2'!$D:$E,MATCH("HOME",'EU2'!$D$1:$E$1,0),0),"")&amp;IFERROR(VLOOKUP(CL$2&amp;$A10,'EUC2'!$C:$F,MATCH("AWAY",'EUC2'!$C$1:$F$1,0),0),"")&amp;IFERROR(VLOOKUP(CL$2&amp;$A10,'EUC2'!$D:$E,MATCH("HOME",'EUC2'!$D$1:$E$1,0),0),"")</f>
        <v/>
      </c>
      <c r="CM10" s="25" t="str">
        <f>IFERROR(VLOOKUP(CM$2&amp;$B10,'FPL FIX2'!$N$1:$Q$400,MATCH("HOME",'FPL FIX2'!$N$1:$Q$1,0),0),"")&amp;IFERROR(VLOOKUP(CM$2&amp;$B10,'FPL FIX2'!$O$1:$P$400,MATCH("AWAY",'FPL FIX2'!$O$1:$P$1,0),0),"")&amp;IFERROR(VLOOKUP(CM$2&amp;$A10,'FA2'!$A:$D,MATCH("AWAY",'FA2'!$A$1:$D$1,0),0),"")&amp;IFERROR(VLOOKUP(CM$2&amp;$A10,'FA2'!$B:$C,MATCH("HOME",'FA2'!$B$1:$C$1,0),0),"")&amp;IFERROR(VLOOKUP(CM$2&amp;$A10,'EFL2'!$A:$D,MATCH("AWAY",'EFL2'!$A$1:$D$1,0),0),"")&amp;IFERROR(VLOOKUP(CM$2&amp;$A10,'EFL2'!$B:$C,MATCH("HOME",'EFL2'!$B$1:$C$1,0),0),"")&amp;IFERROR(VLOOKUP(CM$2&amp;$A10,'UCL2'!$C:$F,MATCH("AWAY",'UCL2'!$C$1:$F$1,0),0),"")&amp;IFERROR(VLOOKUP(CM$2&amp;$A10,'UCL2'!$D:$E,MATCH("HOME",'UCL2'!$D$1:$E$1,0),0),"")&amp;IFERROR(VLOOKUP(CM$2&amp;$A10,'EU2'!$C:$F,MATCH("AWAY",'EU2'!$C$1:$F$1,0),0),"")&amp;IFERROR(VLOOKUP(CM$2&amp;$A10,'EU2'!$D:$E,MATCH("HOME",'EU2'!$D$1:$E$1,0),0),"")&amp;IFERROR(VLOOKUP(CM$2&amp;$A10,'EUC2'!$C:$F,MATCH("AWAY",'EUC2'!$C$1:$F$1,0),0),"")&amp;IFERROR(VLOOKUP(CM$2&amp;$A10,'EUC2'!$D:$E,MATCH("HOME",'EUC2'!$D$1:$E$1,0),0),"")</f>
        <v/>
      </c>
      <c r="CN10" s="25" t="str">
        <f>IFERROR(VLOOKUP(CN$2&amp;$B10,'FPL FIX2'!$N$1:$Q$400,MATCH("HOME",'FPL FIX2'!$N$1:$Q$1,0),0),"")&amp;IFERROR(VLOOKUP(CN$2&amp;$B10,'FPL FIX2'!$O$1:$P$400,MATCH("AWAY",'FPL FIX2'!$O$1:$P$1,0),0),"")&amp;IFERROR(VLOOKUP(CN$2&amp;$A10,'FA2'!$A:$D,MATCH("AWAY",'FA2'!$A$1:$D$1,0),0),"")&amp;IFERROR(VLOOKUP(CN$2&amp;$A10,'FA2'!$B:$C,MATCH("HOME",'FA2'!$B$1:$C$1,0),0),"")&amp;IFERROR(VLOOKUP(CN$2&amp;$A10,'EFL2'!$A:$D,MATCH("AWAY",'EFL2'!$A$1:$D$1,0),0),"")&amp;IFERROR(VLOOKUP(CN$2&amp;$A10,'EFL2'!$B:$C,MATCH("HOME",'EFL2'!$B$1:$C$1,0),0),"")&amp;IFERROR(VLOOKUP(CN$2&amp;$A10,'UCL2'!$C:$F,MATCH("AWAY",'UCL2'!$C$1:$F$1,0),0),"")&amp;IFERROR(VLOOKUP(CN$2&amp;$A10,'UCL2'!$D:$E,MATCH("HOME",'UCL2'!$D$1:$E$1,0),0),"")&amp;IFERROR(VLOOKUP(CN$2&amp;$A10,'EU2'!$C:$F,MATCH("AWAY",'EU2'!$C$1:$F$1,0),0),"")&amp;IFERROR(VLOOKUP(CN$2&amp;$A10,'EU2'!$D:$E,MATCH("HOME",'EU2'!$D$1:$E$1,0),0),"")&amp;IFERROR(VLOOKUP(CN$2&amp;$A10,'EUC2'!$C:$F,MATCH("AWAY",'EUC2'!$C$1:$F$1,0),0),"")&amp;IFERROR(VLOOKUP(CN$2&amp;$A10,'EUC2'!$D:$E,MATCH("HOME",'EUC2'!$D$1:$E$1,0),0),"")</f>
        <v>SOU</v>
      </c>
      <c r="CO10" s="25" t="str">
        <f>IFERROR(VLOOKUP(CO$2&amp;$B10,'FPL FIX2'!$N$1:$Q$400,MATCH("HOME",'FPL FIX2'!$N$1:$Q$1,0),0),"")&amp;IFERROR(VLOOKUP(CO$2&amp;$B10,'FPL FIX2'!$O$1:$P$400,MATCH("AWAY",'FPL FIX2'!$O$1:$P$1,0),0),"")&amp;IFERROR(VLOOKUP(CO$2&amp;$A10,'FA2'!$A:$D,MATCH("AWAY",'FA2'!$A$1:$D$1,0),0),"")&amp;IFERROR(VLOOKUP(CO$2&amp;$A10,'FA2'!$B:$C,MATCH("HOME",'FA2'!$B$1:$C$1,0),0),"")&amp;IFERROR(VLOOKUP(CO$2&amp;$A10,'EFL2'!$A:$D,MATCH("AWAY",'EFL2'!$A$1:$D$1,0),0),"")&amp;IFERROR(VLOOKUP(CO$2&amp;$A10,'EFL2'!$B:$C,MATCH("HOME",'EFL2'!$B$1:$C$1,0),0),"")&amp;IFERROR(VLOOKUP(CO$2&amp;$A10,'UCL2'!$C:$F,MATCH("AWAY",'UCL2'!$C$1:$F$1,0),0),"")&amp;IFERROR(VLOOKUP(CO$2&amp;$A10,'UCL2'!$D:$E,MATCH("HOME",'UCL2'!$D$1:$E$1,0),0),"")&amp;IFERROR(VLOOKUP(CO$2&amp;$A10,'EU2'!$C:$F,MATCH("AWAY",'EU2'!$C$1:$F$1,0),0),"")&amp;IFERROR(VLOOKUP(CO$2&amp;$A10,'EU2'!$D:$E,MATCH("HOME",'EU2'!$D$1:$E$1,0),0),"")&amp;IFERROR(VLOOKUP(CO$2&amp;$A10,'EUC2'!$C:$F,MATCH("AWAY",'EUC2'!$C$1:$F$1,0),0),"")&amp;IFERROR(VLOOKUP(CO$2&amp;$A10,'EUC2'!$D:$E,MATCH("HOME",'EUC2'!$D$1:$E$1,0),0),"")</f>
        <v/>
      </c>
      <c r="CP10" s="25" t="str">
        <f>IFERROR(VLOOKUP(CP$2&amp;$B10,'FPL FIX2'!$N$1:$Q$400,MATCH("HOME",'FPL FIX2'!$N$1:$Q$1,0),0),"")&amp;IFERROR(VLOOKUP(CP$2&amp;$B10,'FPL FIX2'!$O$1:$P$400,MATCH("AWAY",'FPL FIX2'!$O$1:$P$1,0),0),"")&amp;IFERROR(VLOOKUP(CP$2&amp;$A10,'FA2'!$A:$D,MATCH("AWAY",'FA2'!$A$1:$D$1,0),0),"")&amp;IFERROR(VLOOKUP(CP$2&amp;$A10,'FA2'!$B:$C,MATCH("HOME",'FA2'!$B$1:$C$1,0),0),"")&amp;IFERROR(VLOOKUP(CP$2&amp;$A10,'EFL2'!$A:$D,MATCH("AWAY",'EFL2'!$A$1:$D$1,0),0),"")&amp;IFERROR(VLOOKUP(CP$2&amp;$A10,'EFL2'!$B:$C,MATCH("HOME",'EFL2'!$B$1:$C$1,0),0),"")&amp;IFERROR(VLOOKUP(CP$2&amp;$A10,'UCL2'!$C:$F,MATCH("AWAY",'UCL2'!$C$1:$F$1,0),0),"")&amp;IFERROR(VLOOKUP(CP$2&amp;$A10,'UCL2'!$D:$E,MATCH("HOME",'UCL2'!$D$1:$E$1,0),0),"")&amp;IFERROR(VLOOKUP(CP$2&amp;$A10,'EU2'!$C:$F,MATCH("AWAY",'EU2'!$C$1:$F$1,0),0),"")&amp;IFERROR(VLOOKUP(CP$2&amp;$A10,'EU2'!$D:$E,MATCH("HOME",'EU2'!$D$1:$E$1,0),0),"")&amp;IFERROR(VLOOKUP(CP$2&amp;$A10,'EUC2'!$C:$F,MATCH("AWAY",'EUC2'!$C$1:$F$1,0),0),"")&amp;IFERROR(VLOOKUP(CP$2&amp;$A10,'EUC2'!$D:$E,MATCH("HOME",'EUC2'!$D$1:$E$1,0),0),"")</f>
        <v/>
      </c>
      <c r="CQ10" s="25" t="str">
        <f>IFERROR(VLOOKUP(CQ$2&amp;$B10,'FPL FIX2'!$N$1:$Q$400,MATCH("HOME",'FPL FIX2'!$N$1:$Q$1,0),0),"")&amp;IFERROR(VLOOKUP(CQ$2&amp;$B10,'FPL FIX2'!$O$1:$P$400,MATCH("AWAY",'FPL FIX2'!$O$1:$P$1,0),0),"")&amp;IFERROR(VLOOKUP(CQ$2&amp;$A10,'FA2'!$A:$D,MATCH("AWAY",'FA2'!$A$1:$D$1,0),0),"")&amp;IFERROR(VLOOKUP(CQ$2&amp;$A10,'FA2'!$B:$C,MATCH("HOME",'FA2'!$B$1:$C$1,0),0),"")&amp;IFERROR(VLOOKUP(CQ$2&amp;$A10,'EFL2'!$A:$D,MATCH("AWAY",'EFL2'!$A$1:$D$1,0),0),"")&amp;IFERROR(VLOOKUP(CQ$2&amp;$A10,'EFL2'!$B:$C,MATCH("HOME",'EFL2'!$B$1:$C$1,0),0),"")&amp;IFERROR(VLOOKUP(CQ$2&amp;$A10,'UCL2'!$C:$F,MATCH("AWAY",'UCL2'!$C$1:$F$1,0),0),"")&amp;IFERROR(VLOOKUP(CQ$2&amp;$A10,'UCL2'!$D:$E,MATCH("HOME",'UCL2'!$D$1:$E$1,0),0),"")&amp;IFERROR(VLOOKUP(CQ$2&amp;$A10,'EU2'!$C:$F,MATCH("AWAY",'EU2'!$C$1:$F$1,0),0),"")&amp;IFERROR(VLOOKUP(CQ$2&amp;$A10,'EU2'!$D:$E,MATCH("HOME",'EU2'!$D$1:$E$1,0),0),"")&amp;IFERROR(VLOOKUP(CQ$2&amp;$A10,'EUC2'!$C:$F,MATCH("AWAY",'EUC2'!$C$1:$F$1,0),0),"")&amp;IFERROR(VLOOKUP(CQ$2&amp;$A10,'EUC2'!$D:$E,MATCH("HOME",'EUC2'!$D$1:$E$1,0),0),"")</f>
        <v/>
      </c>
      <c r="CR10" s="25" t="str">
        <f>IFERROR(VLOOKUP(CR$2&amp;$B10,'FPL FIX2'!$N$1:$Q$400,MATCH("HOME",'FPL FIX2'!$N$1:$Q$1,0),0),"")&amp;IFERROR(VLOOKUP(CR$2&amp;$B10,'FPL FIX2'!$O$1:$P$400,MATCH("AWAY",'FPL FIX2'!$O$1:$P$1,0),0),"")&amp;IFERROR(VLOOKUP(CR$2&amp;$A10,'FA2'!$A:$D,MATCH("AWAY",'FA2'!$A$1:$D$1,0),0),"")&amp;IFERROR(VLOOKUP(CR$2&amp;$A10,'FA2'!$B:$C,MATCH("HOME",'FA2'!$B$1:$C$1,0),0),"")&amp;IFERROR(VLOOKUP(CR$2&amp;$A10,'EFL2'!$A:$D,MATCH("AWAY",'EFL2'!$A$1:$D$1,0),0),"")&amp;IFERROR(VLOOKUP(CR$2&amp;$A10,'EFL2'!$B:$C,MATCH("HOME",'EFL2'!$B$1:$C$1,0),0),"")&amp;IFERROR(VLOOKUP(CR$2&amp;$A10,'UCL2'!$C:$F,MATCH("AWAY",'UCL2'!$C$1:$F$1,0),0),"")&amp;IFERROR(VLOOKUP(CR$2&amp;$A10,'UCL2'!$D:$E,MATCH("HOME",'UCL2'!$D$1:$E$1,0),0),"")&amp;IFERROR(VLOOKUP(CR$2&amp;$A10,'EU2'!$C:$F,MATCH("AWAY",'EU2'!$C$1:$F$1,0),0),"")&amp;IFERROR(VLOOKUP(CR$2&amp;$A10,'EU2'!$D:$E,MATCH("HOME",'EU2'!$D$1:$E$1,0),0),"")&amp;IFERROR(VLOOKUP(CR$2&amp;$A10,'EUC2'!$C:$F,MATCH("AWAY",'EUC2'!$C$1:$F$1,0),0),"")&amp;IFERROR(VLOOKUP(CR$2&amp;$A10,'EUC2'!$D:$E,MATCH("HOME",'EUC2'!$D$1:$E$1,0),0),"")</f>
        <v/>
      </c>
      <c r="CS10" s="25" t="str">
        <f>IFERROR(VLOOKUP(CS$2&amp;$B10,'FPL FIX2'!$N$1:$Q$400,MATCH("HOME",'FPL FIX2'!$N$1:$Q$1,0),0),"")&amp;IFERROR(VLOOKUP(CS$2&amp;$B10,'FPL FIX2'!$O$1:$P$400,MATCH("AWAY",'FPL FIX2'!$O$1:$P$1,0),0),"")&amp;IFERROR(VLOOKUP(CS$2&amp;$A10,'FA2'!$A:$D,MATCH("AWAY",'FA2'!$A$1:$D$1,0),0),"")&amp;IFERROR(VLOOKUP(CS$2&amp;$A10,'FA2'!$B:$C,MATCH("HOME",'FA2'!$B$1:$C$1,0),0),"")&amp;IFERROR(VLOOKUP(CS$2&amp;$A10,'EFL2'!$A:$D,MATCH("AWAY",'EFL2'!$A$1:$D$1,0),0),"")&amp;IFERROR(VLOOKUP(CS$2&amp;$A10,'EFL2'!$B:$C,MATCH("HOME",'EFL2'!$B$1:$C$1,0),0),"")&amp;IFERROR(VLOOKUP(CS$2&amp;$A10,'UCL2'!$C:$F,MATCH("AWAY",'UCL2'!$C$1:$F$1,0),0),"")&amp;IFERROR(VLOOKUP(CS$2&amp;$A10,'UCL2'!$D:$E,MATCH("HOME",'UCL2'!$D$1:$E$1,0),0),"")&amp;IFERROR(VLOOKUP(CS$2&amp;$A10,'EU2'!$C:$F,MATCH("AWAY",'EU2'!$C$1:$F$1,0),0),"")&amp;IFERROR(VLOOKUP(CS$2&amp;$A10,'EU2'!$D:$E,MATCH("HOME",'EU2'!$D$1:$E$1,0),0),"")&amp;IFERROR(VLOOKUP(CS$2&amp;$A10,'EUC2'!$C:$F,MATCH("AWAY",'EUC2'!$C$1:$F$1,0),0),"")&amp;IFERROR(VLOOKUP(CS$2&amp;$A10,'EUC2'!$D:$E,MATCH("HOME",'EUC2'!$D$1:$E$1,0),0),"")</f>
        <v/>
      </c>
      <c r="CT10" s="25" t="str">
        <f>IFERROR(VLOOKUP(CT$2&amp;$B10,'FPL FIX2'!$N$1:$Q$400,MATCH("HOME",'FPL FIX2'!$N$1:$Q$1,0),0),"")&amp;IFERROR(VLOOKUP(CT$2&amp;$B10,'FPL FIX2'!$O$1:$P$400,MATCH("AWAY",'FPL FIX2'!$O$1:$P$1,0),0),"")&amp;IFERROR(VLOOKUP(CT$2&amp;$A10,'FA2'!$A:$D,MATCH("AWAY",'FA2'!$A$1:$D$1,0),0),"")&amp;IFERROR(VLOOKUP(CT$2&amp;$A10,'FA2'!$B:$C,MATCH("HOME",'FA2'!$B$1:$C$1,0),0),"")&amp;IFERROR(VLOOKUP(CT$2&amp;$A10,'EFL2'!$A:$D,MATCH("AWAY",'EFL2'!$A$1:$D$1,0),0),"")&amp;IFERROR(VLOOKUP(CT$2&amp;$A10,'EFL2'!$B:$C,MATCH("HOME",'EFL2'!$B$1:$C$1,0),0),"")&amp;IFERROR(VLOOKUP(CT$2&amp;$A10,'UCL2'!$C:$F,MATCH("AWAY",'UCL2'!$C$1:$F$1,0),0),"")&amp;IFERROR(VLOOKUP(CT$2&amp;$A10,'UCL2'!$D:$E,MATCH("HOME",'UCL2'!$D$1:$E$1,0),0),"")&amp;IFERROR(VLOOKUP(CT$2&amp;$A10,'EU2'!$C:$F,MATCH("AWAY",'EU2'!$C$1:$F$1,0),0),"")&amp;IFERROR(VLOOKUP(CT$2&amp;$A10,'EU2'!$D:$E,MATCH("HOME",'EU2'!$D$1:$E$1,0),0),"")&amp;IFERROR(VLOOKUP(CT$2&amp;$A10,'EUC2'!$C:$F,MATCH("AWAY",'EUC2'!$C$1:$F$1,0),0),"")&amp;IFERROR(VLOOKUP(CT$2&amp;$A10,'EUC2'!$D:$E,MATCH("HOME",'EUC2'!$D$1:$E$1,0),0),"")</f>
        <v/>
      </c>
      <c r="CU10" s="25" t="str">
        <f>IFERROR(VLOOKUP(CU$2&amp;$B10,'FPL FIX2'!$N$1:$Q$400,MATCH("HOME",'FPL FIX2'!$N$1:$Q$1,0),0),"")&amp;IFERROR(VLOOKUP(CU$2&amp;$B10,'FPL FIX2'!$O$1:$P$400,MATCH("AWAY",'FPL FIX2'!$O$1:$P$1,0),0),"")&amp;IFERROR(VLOOKUP(CU$2&amp;$A10,'FA2'!$A:$D,MATCH("AWAY",'FA2'!$A$1:$D$1,0),0),"")&amp;IFERROR(VLOOKUP(CU$2&amp;$A10,'FA2'!$B:$C,MATCH("HOME",'FA2'!$B$1:$C$1,0),0),"")&amp;IFERROR(VLOOKUP(CU$2&amp;$A10,'EFL2'!$A:$D,MATCH("AWAY",'EFL2'!$A$1:$D$1,0),0),"")&amp;IFERROR(VLOOKUP(CU$2&amp;$A10,'EFL2'!$B:$C,MATCH("HOME",'EFL2'!$B$1:$C$1,0),0),"")&amp;IFERROR(VLOOKUP(CU$2&amp;$A10,'UCL2'!$C:$F,MATCH("AWAY",'UCL2'!$C$1:$F$1,0),0),"")&amp;IFERROR(VLOOKUP(CU$2&amp;$A10,'UCL2'!$D:$E,MATCH("HOME",'UCL2'!$D$1:$E$1,0),0),"")&amp;IFERROR(VLOOKUP(CU$2&amp;$A10,'EU2'!$C:$F,MATCH("AWAY",'EU2'!$C$1:$F$1,0),0),"")&amp;IFERROR(VLOOKUP(CU$2&amp;$A10,'EU2'!$D:$E,MATCH("HOME",'EU2'!$D$1:$E$1,0),0),"")&amp;IFERROR(VLOOKUP(CU$2&amp;$A10,'EUC2'!$C:$F,MATCH("AWAY",'EUC2'!$C$1:$F$1,0),0),"")&amp;IFERROR(VLOOKUP(CU$2&amp;$A10,'EUC2'!$D:$E,MATCH("HOME",'EUC2'!$D$1:$E$1,0),0),"")</f>
        <v/>
      </c>
      <c r="CV10" s="25" t="str">
        <f>IFERROR(VLOOKUP(CV$2&amp;$B10,'FPL FIX2'!$N$1:$Q$400,MATCH("HOME",'FPL FIX2'!$N$1:$Q$1,0),0),"")&amp;IFERROR(VLOOKUP(CV$2&amp;$B10,'FPL FIX2'!$O$1:$P$400,MATCH("AWAY",'FPL FIX2'!$O$1:$P$1,0),0),"")&amp;IFERROR(VLOOKUP(CV$2&amp;$A10,'FA2'!$A:$D,MATCH("AWAY",'FA2'!$A$1:$D$1,0),0),"")&amp;IFERROR(VLOOKUP(CV$2&amp;$A10,'FA2'!$B:$C,MATCH("HOME",'FA2'!$B$1:$C$1,0),0),"")&amp;IFERROR(VLOOKUP(CV$2&amp;$A10,'EFL2'!$A:$D,MATCH("AWAY",'EFL2'!$A$1:$D$1,0),0),"")&amp;IFERROR(VLOOKUP(CV$2&amp;$A10,'EFL2'!$B:$C,MATCH("HOME",'EFL2'!$B$1:$C$1,0),0),"")&amp;IFERROR(VLOOKUP(CV$2&amp;$A10,'UCL2'!$C:$F,MATCH("AWAY",'UCL2'!$C$1:$F$1,0),0),"")&amp;IFERROR(VLOOKUP(CV$2&amp;$A10,'UCL2'!$D:$E,MATCH("HOME",'UCL2'!$D$1:$E$1,0),0),"")&amp;IFERROR(VLOOKUP(CV$2&amp;$A10,'EU2'!$C:$F,MATCH("AWAY",'EU2'!$C$1:$F$1,0),0),"")&amp;IFERROR(VLOOKUP(CV$2&amp;$A10,'EU2'!$D:$E,MATCH("HOME",'EU2'!$D$1:$E$1,0),0),"")&amp;IFERROR(VLOOKUP(CV$2&amp;$A10,'EUC2'!$C:$F,MATCH("AWAY",'EUC2'!$C$1:$F$1,0),0),"")&amp;IFERROR(VLOOKUP(CV$2&amp;$A10,'EUC2'!$D:$E,MATCH("HOME",'EUC2'!$D$1:$E$1,0),0),"")</f>
        <v>whu</v>
      </c>
      <c r="CW10" s="25" t="str">
        <f>IFERROR(VLOOKUP(CW$2&amp;$B10,'FPL FIX2'!$N$1:$Q$400,MATCH("HOME",'FPL FIX2'!$N$1:$Q$1,0),0),"")&amp;IFERROR(VLOOKUP(CW$2&amp;$B10,'FPL FIX2'!$O$1:$P$400,MATCH("AWAY",'FPL FIX2'!$O$1:$P$1,0),0),"")&amp;IFERROR(VLOOKUP(CW$2&amp;$A10,'FA2'!$A:$D,MATCH("AWAY",'FA2'!$A$1:$D$1,0),0),"")&amp;IFERROR(VLOOKUP(CW$2&amp;$A10,'FA2'!$B:$C,MATCH("HOME",'FA2'!$B$1:$C$1,0),0),"")&amp;IFERROR(VLOOKUP(CW$2&amp;$A10,'EFL2'!$A:$D,MATCH("AWAY",'EFL2'!$A$1:$D$1,0),0),"")&amp;IFERROR(VLOOKUP(CW$2&amp;$A10,'EFL2'!$B:$C,MATCH("HOME",'EFL2'!$B$1:$C$1,0),0),"")&amp;IFERROR(VLOOKUP(CW$2&amp;$A10,'UCL2'!$C:$F,MATCH("AWAY",'UCL2'!$C$1:$F$1,0),0),"")&amp;IFERROR(VLOOKUP(CW$2&amp;$A10,'UCL2'!$D:$E,MATCH("HOME",'UCL2'!$D$1:$E$1,0),0),"")&amp;IFERROR(VLOOKUP(CW$2&amp;$A10,'EU2'!$C:$F,MATCH("AWAY",'EU2'!$C$1:$F$1,0),0),"")&amp;IFERROR(VLOOKUP(CW$2&amp;$A10,'EU2'!$D:$E,MATCH("HOME",'EU2'!$D$1:$E$1,0),0),"")&amp;IFERROR(VLOOKUP(CW$2&amp;$A10,'EUC2'!$C:$F,MATCH("AWAY",'EUC2'!$C$1:$F$1,0),0),"")&amp;IFERROR(VLOOKUP(CW$2&amp;$A10,'EUC2'!$D:$E,MATCH("HOME",'EUC2'!$D$1:$E$1,0),0),"")</f>
        <v/>
      </c>
      <c r="CX10" s="25" t="str">
        <f>IFERROR(VLOOKUP(CX$2&amp;$B10,'FPL FIX2'!$N$1:$Q$400,MATCH("HOME",'FPL FIX2'!$N$1:$Q$1,0),0),"")&amp;IFERROR(VLOOKUP(CX$2&amp;$B10,'FPL FIX2'!$O$1:$P$400,MATCH("AWAY",'FPL FIX2'!$O$1:$P$1,0),0),"")&amp;IFERROR(VLOOKUP(CX$2&amp;$A10,'FA2'!$A:$D,MATCH("AWAY",'FA2'!$A$1:$D$1,0),0),"")&amp;IFERROR(VLOOKUP(CX$2&amp;$A10,'FA2'!$B:$C,MATCH("HOME",'FA2'!$B$1:$C$1,0),0),"")&amp;IFERROR(VLOOKUP(CX$2&amp;$A10,'EFL2'!$A:$D,MATCH("AWAY",'EFL2'!$A$1:$D$1,0),0),"")&amp;IFERROR(VLOOKUP(CX$2&amp;$A10,'EFL2'!$B:$C,MATCH("HOME",'EFL2'!$B$1:$C$1,0),0),"")&amp;IFERROR(VLOOKUP(CX$2&amp;$A10,'UCL2'!$C:$F,MATCH("AWAY",'UCL2'!$C$1:$F$1,0),0),"")&amp;IFERROR(VLOOKUP(CX$2&amp;$A10,'UCL2'!$D:$E,MATCH("HOME",'UCL2'!$D$1:$E$1,0),0),"")&amp;IFERROR(VLOOKUP(CX$2&amp;$A10,'EU2'!$C:$F,MATCH("AWAY",'EU2'!$C$1:$F$1,0),0),"")&amp;IFERROR(VLOOKUP(CX$2&amp;$A10,'EU2'!$D:$E,MATCH("HOME",'EU2'!$D$1:$E$1,0),0),"")&amp;IFERROR(VLOOKUP(CX$2&amp;$A10,'EUC2'!$C:$F,MATCH("AWAY",'EUC2'!$C$1:$F$1,0),0),"")&amp;IFERROR(VLOOKUP(CX$2&amp;$A10,'EUC2'!$D:$E,MATCH("HOME",'EUC2'!$D$1:$E$1,0),0),"")</f>
        <v/>
      </c>
      <c r="CY10" s="25" t="str">
        <f>IFERROR(VLOOKUP(CY$2&amp;$B10,'FPL FIX2'!$N$1:$Q$400,MATCH("HOME",'FPL FIX2'!$N$1:$Q$1,0),0),"")&amp;IFERROR(VLOOKUP(CY$2&amp;$B10,'FPL FIX2'!$O$1:$P$400,MATCH("AWAY",'FPL FIX2'!$O$1:$P$1,0),0),"")&amp;IFERROR(VLOOKUP(CY$2&amp;$A10,'FA2'!$A:$D,MATCH("AWAY",'FA2'!$A$1:$D$1,0),0),"")&amp;IFERROR(VLOOKUP(CY$2&amp;$A10,'FA2'!$B:$C,MATCH("HOME",'FA2'!$B$1:$C$1,0),0),"")&amp;IFERROR(VLOOKUP(CY$2&amp;$A10,'EFL2'!$A:$D,MATCH("AWAY",'EFL2'!$A$1:$D$1,0),0),"")&amp;IFERROR(VLOOKUP(CY$2&amp;$A10,'EFL2'!$B:$C,MATCH("HOME",'EFL2'!$B$1:$C$1,0),0),"")&amp;IFERROR(VLOOKUP(CY$2&amp;$A10,'UCL2'!$C:$F,MATCH("AWAY",'UCL2'!$C$1:$F$1,0),0),"")&amp;IFERROR(VLOOKUP(CY$2&amp;$A10,'UCL2'!$D:$E,MATCH("HOME",'UCL2'!$D$1:$E$1,0),0),"")&amp;IFERROR(VLOOKUP(CY$2&amp;$A10,'EU2'!$C:$F,MATCH("AWAY",'EU2'!$C$1:$F$1,0),0),"")&amp;IFERROR(VLOOKUP(CY$2&amp;$A10,'EU2'!$D:$E,MATCH("HOME",'EU2'!$D$1:$E$1,0),0),"")&amp;IFERROR(VLOOKUP(CY$2&amp;$A10,'EUC2'!$C:$F,MATCH("AWAY",'EUC2'!$C$1:$F$1,0),0),"")&amp;IFERROR(VLOOKUP(CY$2&amp;$A10,'EUC2'!$D:$E,MATCH("HOME",'EUC2'!$D$1:$E$1,0),0),"")</f>
        <v>Newcastle Utd</v>
      </c>
      <c r="CZ10" s="25" t="str">
        <f>IFERROR(VLOOKUP(CZ$2&amp;$B10,'FPL FIX2'!$N$1:$Q$400,MATCH("HOME",'FPL FIX2'!$N$1:$Q$1,0),0),"")&amp;IFERROR(VLOOKUP(CZ$2&amp;$B10,'FPL FIX2'!$O$1:$P$400,MATCH("AWAY",'FPL FIX2'!$O$1:$P$1,0),0),"")&amp;IFERROR(VLOOKUP(CZ$2&amp;$A10,'FA2'!$A:$D,MATCH("AWAY",'FA2'!$A$1:$D$1,0),0),"")&amp;IFERROR(VLOOKUP(CZ$2&amp;$A10,'FA2'!$B:$C,MATCH("HOME",'FA2'!$B$1:$C$1,0),0),"")&amp;IFERROR(VLOOKUP(CZ$2&amp;$A10,'EFL2'!$A:$D,MATCH("AWAY",'EFL2'!$A$1:$D$1,0),0),"")&amp;IFERROR(VLOOKUP(CZ$2&amp;$A10,'EFL2'!$B:$C,MATCH("HOME",'EFL2'!$B$1:$C$1,0),0),"")&amp;IFERROR(VLOOKUP(CZ$2&amp;$A10,'UCL2'!$C:$F,MATCH("AWAY",'UCL2'!$C$1:$F$1,0),0),"")&amp;IFERROR(VLOOKUP(CZ$2&amp;$A10,'UCL2'!$D:$E,MATCH("HOME",'UCL2'!$D$1:$E$1,0),0),"")&amp;IFERROR(VLOOKUP(CZ$2&amp;$A10,'EU2'!$C:$F,MATCH("AWAY",'EU2'!$C$1:$F$1,0),0),"")&amp;IFERROR(VLOOKUP(CZ$2&amp;$A10,'EU2'!$D:$E,MATCH("HOME",'EU2'!$D$1:$E$1,0),0),"")&amp;IFERROR(VLOOKUP(CZ$2&amp;$A10,'EUC2'!$C:$F,MATCH("AWAY",'EUC2'!$C$1:$F$1,0),0),"")&amp;IFERROR(VLOOKUP(CZ$2&amp;$A10,'EUC2'!$D:$E,MATCH("HOME",'EUC2'!$D$1:$E$1,0),0),"")</f>
        <v/>
      </c>
      <c r="DA10" s="25" t="str">
        <f>IFERROR(VLOOKUP(DA$2&amp;$B10,'FPL FIX2'!$N$1:$Q$400,MATCH("HOME",'FPL FIX2'!$N$1:$Q$1,0),0),"")&amp;IFERROR(VLOOKUP(DA$2&amp;$B10,'FPL FIX2'!$O$1:$P$400,MATCH("AWAY",'FPL FIX2'!$O$1:$P$1,0),0),"")&amp;IFERROR(VLOOKUP(DA$2&amp;$A10,'FA2'!$A:$D,MATCH("AWAY",'FA2'!$A$1:$D$1,0),0),"")&amp;IFERROR(VLOOKUP(DA$2&amp;$A10,'FA2'!$B:$C,MATCH("HOME",'FA2'!$B$1:$C$1,0),0),"")&amp;IFERROR(VLOOKUP(DA$2&amp;$A10,'EFL2'!$A:$D,MATCH("AWAY",'EFL2'!$A$1:$D$1,0),0),"")&amp;IFERROR(VLOOKUP(DA$2&amp;$A10,'EFL2'!$B:$C,MATCH("HOME",'EFL2'!$B$1:$C$1,0),0),"")&amp;IFERROR(VLOOKUP(DA$2&amp;$A10,'UCL2'!$C:$F,MATCH("AWAY",'UCL2'!$C$1:$F$1,0),0),"")&amp;IFERROR(VLOOKUP(DA$2&amp;$A10,'UCL2'!$D:$E,MATCH("HOME",'UCL2'!$D$1:$E$1,0),0),"")&amp;IFERROR(VLOOKUP(DA$2&amp;$A10,'EU2'!$C:$F,MATCH("AWAY",'EU2'!$C$1:$F$1,0),0),"")&amp;IFERROR(VLOOKUP(DA$2&amp;$A10,'EU2'!$D:$E,MATCH("HOME",'EU2'!$D$1:$E$1,0),0),"")&amp;IFERROR(VLOOKUP(DA$2&amp;$A10,'EUC2'!$C:$F,MATCH("AWAY",'EUC2'!$C$1:$F$1,0),0),"")&amp;IFERROR(VLOOKUP(DA$2&amp;$A10,'EUC2'!$D:$E,MATCH("HOME",'EUC2'!$D$1:$E$1,0),0),"")</f>
        <v/>
      </c>
      <c r="DB10" s="25" t="str">
        <f>IFERROR(VLOOKUP(DB$2&amp;$B10,'FPL FIX2'!$N$1:$Q$400,MATCH("HOME",'FPL FIX2'!$N$1:$Q$1,0),0),"")&amp;IFERROR(VLOOKUP(DB$2&amp;$B10,'FPL FIX2'!$O$1:$P$400,MATCH("AWAY",'FPL FIX2'!$O$1:$P$1,0),0),"")&amp;IFERROR(VLOOKUP(DB$2&amp;$A10,'FA2'!$A:$D,MATCH("AWAY",'FA2'!$A$1:$D$1,0),0),"")&amp;IFERROR(VLOOKUP(DB$2&amp;$A10,'FA2'!$B:$C,MATCH("HOME",'FA2'!$B$1:$C$1,0),0),"")&amp;IFERROR(VLOOKUP(DB$2&amp;$A10,'EFL2'!$A:$D,MATCH("AWAY",'EFL2'!$A$1:$D$1,0),0),"")&amp;IFERROR(VLOOKUP(DB$2&amp;$A10,'EFL2'!$B:$C,MATCH("HOME",'EFL2'!$B$1:$C$1,0),0),"")&amp;IFERROR(VLOOKUP(DB$2&amp;$A10,'UCL2'!$C:$F,MATCH("AWAY",'UCL2'!$C$1:$F$1,0),0),"")&amp;IFERROR(VLOOKUP(DB$2&amp;$A10,'UCL2'!$D:$E,MATCH("HOME",'UCL2'!$D$1:$E$1,0),0),"")&amp;IFERROR(VLOOKUP(DB$2&amp;$A10,'EU2'!$C:$F,MATCH("AWAY",'EU2'!$C$1:$F$1,0),0),"")&amp;IFERROR(VLOOKUP(DB$2&amp;$A10,'EU2'!$D:$E,MATCH("HOME",'EU2'!$D$1:$E$1,0),0),"")&amp;IFERROR(VLOOKUP(DB$2&amp;$A10,'EUC2'!$C:$F,MATCH("AWAY",'EUC2'!$C$1:$F$1,0),0),"")&amp;IFERROR(VLOOKUP(DB$2&amp;$A10,'EUC2'!$D:$E,MATCH("HOME",'EUC2'!$D$1:$E$1,0),0),"")</f>
        <v>nfo</v>
      </c>
      <c r="DC10" s="25" t="str">
        <f>IFERROR(VLOOKUP(DC$2&amp;$B10,'FPL FIX2'!$N$1:$Q$400,MATCH("HOME",'FPL FIX2'!$N$1:$Q$1,0),0),"")&amp;IFERROR(VLOOKUP(DC$2&amp;$B10,'FPL FIX2'!$O$1:$P$400,MATCH("AWAY",'FPL FIX2'!$O$1:$P$1,0),0),"")&amp;IFERROR(VLOOKUP(DC$2&amp;$A10,'FA2'!$A:$D,MATCH("AWAY",'FA2'!$A$1:$D$1,0),0),"")&amp;IFERROR(VLOOKUP(DC$2&amp;$A10,'FA2'!$B:$C,MATCH("HOME",'FA2'!$B$1:$C$1,0),0),"")&amp;IFERROR(VLOOKUP(DC$2&amp;$A10,'EFL2'!$A:$D,MATCH("AWAY",'EFL2'!$A$1:$D$1,0),0),"")&amp;IFERROR(VLOOKUP(DC$2&amp;$A10,'EFL2'!$B:$C,MATCH("HOME",'EFL2'!$B$1:$C$1,0),0),"")&amp;IFERROR(VLOOKUP(DC$2&amp;$A10,'UCL2'!$C:$F,MATCH("AWAY",'UCL2'!$C$1:$F$1,0),0),"")&amp;IFERROR(VLOOKUP(DC$2&amp;$A10,'UCL2'!$D:$E,MATCH("HOME",'UCL2'!$D$1:$E$1,0),0),"")&amp;IFERROR(VLOOKUP(DC$2&amp;$A10,'EU2'!$C:$F,MATCH("AWAY",'EU2'!$C$1:$F$1,0),0),"")&amp;IFERROR(VLOOKUP(DC$2&amp;$A10,'EU2'!$D:$E,MATCH("HOME",'EU2'!$D$1:$E$1,0),0),"")&amp;IFERROR(VLOOKUP(DC$2&amp;$A10,'EUC2'!$C:$F,MATCH("AWAY",'EUC2'!$C$1:$F$1,0),0),"")&amp;IFERROR(VLOOKUP(DC$2&amp;$A10,'EUC2'!$D:$E,MATCH("HOME",'EUC2'!$D$1:$E$1,0),0),"")</f>
        <v/>
      </c>
      <c r="DD10" s="25" t="str">
        <f>IFERROR(VLOOKUP(DD$2&amp;$B10,'FPL FIX2'!$N$1:$Q$400,MATCH("HOME",'FPL FIX2'!$N$1:$Q$1,0),0),"")&amp;IFERROR(VLOOKUP(DD$2&amp;$B10,'FPL FIX2'!$O$1:$P$400,MATCH("AWAY",'FPL FIX2'!$O$1:$P$1,0),0),"")&amp;IFERROR(VLOOKUP(DD$2&amp;$A10,'FA2'!$A:$D,MATCH("AWAY",'FA2'!$A$1:$D$1,0),0),"")&amp;IFERROR(VLOOKUP(DD$2&amp;$A10,'FA2'!$B:$C,MATCH("HOME",'FA2'!$B$1:$C$1,0),0),"")&amp;IFERROR(VLOOKUP(DD$2&amp;$A10,'EFL2'!$A:$D,MATCH("AWAY",'EFL2'!$A$1:$D$1,0),0),"")&amp;IFERROR(VLOOKUP(DD$2&amp;$A10,'EFL2'!$B:$C,MATCH("HOME",'EFL2'!$B$1:$C$1,0),0),"")&amp;IFERROR(VLOOKUP(DD$2&amp;$A10,'UCL2'!$C:$F,MATCH("AWAY",'UCL2'!$C$1:$F$1,0),0),"")&amp;IFERROR(VLOOKUP(DD$2&amp;$A10,'UCL2'!$D:$E,MATCH("HOME",'UCL2'!$D$1:$E$1,0),0),"")&amp;IFERROR(VLOOKUP(DD$2&amp;$A10,'EU2'!$C:$F,MATCH("AWAY",'EU2'!$C$1:$F$1,0),0),"")&amp;IFERROR(VLOOKUP(DD$2&amp;$A10,'EU2'!$D:$E,MATCH("HOME",'EU2'!$D$1:$E$1,0),0),"")&amp;IFERROR(VLOOKUP(DD$2&amp;$A10,'EUC2'!$C:$F,MATCH("AWAY",'EUC2'!$C$1:$F$1,0),0),"")&amp;IFERROR(VLOOKUP(DD$2&amp;$A10,'EUC2'!$D:$E,MATCH("HOME",'EUC2'!$D$1:$E$1,0),0),"")</f>
        <v/>
      </c>
      <c r="DE10" s="25" t="str">
        <f>IFERROR(VLOOKUP(DE$2&amp;$B10,'FPL FIX2'!$N$1:$Q$400,MATCH("HOME",'FPL FIX2'!$N$1:$Q$1,0),0),"")&amp;IFERROR(VLOOKUP(DE$2&amp;$B10,'FPL FIX2'!$O$1:$P$400,MATCH("AWAY",'FPL FIX2'!$O$1:$P$1,0),0),"")&amp;IFERROR(VLOOKUP(DE$2&amp;$A10,'FA2'!$A:$D,MATCH("AWAY",'FA2'!$A$1:$D$1,0),0),"")&amp;IFERROR(VLOOKUP(DE$2&amp;$A10,'FA2'!$B:$C,MATCH("HOME",'FA2'!$B$1:$C$1,0),0),"")&amp;IFERROR(VLOOKUP(DE$2&amp;$A10,'EFL2'!$A:$D,MATCH("AWAY",'EFL2'!$A$1:$D$1,0),0),"")&amp;IFERROR(VLOOKUP(DE$2&amp;$A10,'EFL2'!$B:$C,MATCH("HOME",'EFL2'!$B$1:$C$1,0),0),"")&amp;IFERROR(VLOOKUP(DE$2&amp;$A10,'UCL2'!$C:$F,MATCH("AWAY",'UCL2'!$C$1:$F$1,0),0),"")&amp;IFERROR(VLOOKUP(DE$2&amp;$A10,'UCL2'!$D:$E,MATCH("HOME",'UCL2'!$D$1:$E$1,0),0),"")&amp;IFERROR(VLOOKUP(DE$2&amp;$A10,'EU2'!$C:$F,MATCH("AWAY",'EU2'!$C$1:$F$1,0),0),"")&amp;IFERROR(VLOOKUP(DE$2&amp;$A10,'EU2'!$D:$E,MATCH("HOME",'EU2'!$D$1:$E$1,0),0),"")&amp;IFERROR(VLOOKUP(DE$2&amp;$A10,'EUC2'!$C:$F,MATCH("AWAY",'EUC2'!$C$1:$F$1,0),0),"")&amp;IFERROR(VLOOKUP(DE$2&amp;$A10,'EUC2'!$D:$E,MATCH("HOME",'EUC2'!$D$1:$E$1,0),0),"")</f>
        <v/>
      </c>
      <c r="DF10" s="25" t="str">
        <f>IFERROR(VLOOKUP(DF$2&amp;$B10,'FPL FIX2'!$N$1:$Q$400,MATCH("HOME",'FPL FIX2'!$N$1:$Q$1,0),0),"")&amp;IFERROR(VLOOKUP(DF$2&amp;$B10,'FPL FIX2'!$O$1:$P$400,MATCH("AWAY",'FPL FIX2'!$O$1:$P$1,0),0),"")&amp;IFERROR(VLOOKUP(DF$2&amp;$A10,'FA2'!$A:$D,MATCH("AWAY",'FA2'!$A$1:$D$1,0),0),"")&amp;IFERROR(VLOOKUP(DF$2&amp;$A10,'FA2'!$B:$C,MATCH("HOME",'FA2'!$B$1:$C$1,0),0),"")&amp;IFERROR(VLOOKUP(DF$2&amp;$A10,'EFL2'!$A:$D,MATCH("AWAY",'EFL2'!$A$1:$D$1,0),0),"")&amp;IFERROR(VLOOKUP(DF$2&amp;$A10,'EFL2'!$B:$C,MATCH("HOME",'EFL2'!$B$1:$C$1,0),0),"")&amp;IFERROR(VLOOKUP(DF$2&amp;$A10,'UCL2'!$C:$F,MATCH("AWAY",'UCL2'!$C$1:$F$1,0),0),"")&amp;IFERROR(VLOOKUP(DF$2&amp;$A10,'UCL2'!$D:$E,MATCH("HOME",'UCL2'!$D$1:$E$1,0),0),"")&amp;IFERROR(VLOOKUP(DF$2&amp;$A10,'EU2'!$C:$F,MATCH("AWAY",'EU2'!$C$1:$F$1,0),0),"")&amp;IFERROR(VLOOKUP(DF$2&amp;$A10,'EU2'!$D:$E,MATCH("HOME",'EU2'!$D$1:$E$1,0),0),"")&amp;IFERROR(VLOOKUP(DF$2&amp;$A10,'EUC2'!$C:$F,MATCH("AWAY",'EUC2'!$C$1:$F$1,0),0),"")&amp;IFERROR(VLOOKUP(DF$2&amp;$A10,'EUC2'!$D:$E,MATCH("HOME",'EUC2'!$D$1:$E$1,0),0),"")</f>
        <v/>
      </c>
      <c r="DG10" s="25" t="str">
        <f>IFERROR(VLOOKUP(DG$2&amp;$B10,'FPL FIX2'!$N$1:$Q$400,MATCH("HOME",'FPL FIX2'!$N$1:$Q$1,0),0),"")&amp;IFERROR(VLOOKUP(DG$2&amp;$B10,'FPL FIX2'!$O$1:$P$400,MATCH("AWAY",'FPL FIX2'!$O$1:$P$1,0),0),"")&amp;IFERROR(VLOOKUP(DG$2&amp;$A10,'FA2'!$A:$D,MATCH("AWAY",'FA2'!$A$1:$D$1,0),0),"")&amp;IFERROR(VLOOKUP(DG$2&amp;$A10,'FA2'!$B:$C,MATCH("HOME",'FA2'!$B$1:$C$1,0),0),"")&amp;IFERROR(VLOOKUP(DG$2&amp;$A10,'EFL2'!$A:$D,MATCH("AWAY",'EFL2'!$A$1:$D$1,0),0),"")&amp;IFERROR(VLOOKUP(DG$2&amp;$A10,'EFL2'!$B:$C,MATCH("HOME",'EFL2'!$B$1:$C$1,0),0),"")&amp;IFERROR(VLOOKUP(DG$2&amp;$A10,'UCL2'!$C:$F,MATCH("AWAY",'UCL2'!$C$1:$F$1,0),0),"")&amp;IFERROR(VLOOKUP(DG$2&amp;$A10,'UCL2'!$D:$E,MATCH("HOME",'UCL2'!$D$1:$E$1,0),0),"")&amp;IFERROR(VLOOKUP(DG$2&amp;$A10,'EU2'!$C:$F,MATCH("AWAY",'EU2'!$C$1:$F$1,0),0),"")&amp;IFERROR(VLOOKUP(DG$2&amp;$A10,'EU2'!$D:$E,MATCH("HOME",'EU2'!$D$1:$E$1,0),0),"")&amp;IFERROR(VLOOKUP(DG$2&amp;$A10,'EUC2'!$C:$F,MATCH("AWAY",'EUC2'!$C$1:$F$1,0),0),"")&amp;IFERROR(VLOOKUP(DG$2&amp;$A10,'EUC2'!$D:$E,MATCH("HOME",'EUC2'!$D$1:$E$1,0),0),"")</f>
        <v/>
      </c>
      <c r="DH10" s="25" t="str">
        <f>IFERROR(VLOOKUP(DH$2&amp;$B10,'FPL FIX2'!$N$1:$Q$400,MATCH("HOME",'FPL FIX2'!$N$1:$Q$1,0),0),"")&amp;IFERROR(VLOOKUP(DH$2&amp;$B10,'FPL FIX2'!$O$1:$P$400,MATCH("AWAY",'FPL FIX2'!$O$1:$P$1,0),0),"")&amp;IFERROR(VLOOKUP(DH$2&amp;$A10,'FA2'!$A:$D,MATCH("AWAY",'FA2'!$A$1:$D$1,0),0),"")&amp;IFERROR(VLOOKUP(DH$2&amp;$A10,'FA2'!$B:$C,MATCH("HOME",'FA2'!$B$1:$C$1,0),0),"")&amp;IFERROR(VLOOKUP(DH$2&amp;$A10,'EFL2'!$A:$D,MATCH("AWAY",'EFL2'!$A$1:$D$1,0),0),"")&amp;IFERROR(VLOOKUP(DH$2&amp;$A10,'EFL2'!$B:$C,MATCH("HOME",'EFL2'!$B$1:$C$1,0),0),"")&amp;IFERROR(VLOOKUP(DH$2&amp;$A10,'UCL2'!$C:$F,MATCH("AWAY",'UCL2'!$C$1:$F$1,0),0),"")&amp;IFERROR(VLOOKUP(DH$2&amp;$A10,'UCL2'!$D:$E,MATCH("HOME",'UCL2'!$D$1:$E$1,0),0),"")&amp;IFERROR(VLOOKUP(DH$2&amp;$A10,'EU2'!$C:$F,MATCH("AWAY",'EU2'!$C$1:$F$1,0),0),"")&amp;IFERROR(VLOOKUP(DH$2&amp;$A10,'EU2'!$D:$E,MATCH("HOME",'EU2'!$D$1:$E$1,0),0),"")&amp;IFERROR(VLOOKUP(DH$2&amp;$A10,'EUC2'!$C:$F,MATCH("AWAY",'EUC2'!$C$1:$F$1,0),0),"")&amp;IFERROR(VLOOKUP(DH$2&amp;$A10,'EUC2'!$D:$E,MATCH("HOME",'EUC2'!$D$1:$E$1,0),0),"")</f>
        <v/>
      </c>
      <c r="DI10" s="25" t="str">
        <f>IFERROR(VLOOKUP(DI$2&amp;$B10,'FPL FIX2'!$N$1:$Q$400,MATCH("HOME",'FPL FIX2'!$N$1:$Q$1,0),0),"")&amp;IFERROR(VLOOKUP(DI$2&amp;$B10,'FPL FIX2'!$O$1:$P$400,MATCH("AWAY",'FPL FIX2'!$O$1:$P$1,0),0),"")&amp;IFERROR(VLOOKUP(DI$2&amp;$A10,'FA2'!$A:$D,MATCH("AWAY",'FA2'!$A$1:$D$1,0),0),"")&amp;IFERROR(VLOOKUP(DI$2&amp;$A10,'FA2'!$B:$C,MATCH("HOME",'FA2'!$B$1:$C$1,0),0),"")&amp;IFERROR(VLOOKUP(DI$2&amp;$A10,'EFL2'!$A:$D,MATCH("AWAY",'EFL2'!$A$1:$D$1,0),0),"")&amp;IFERROR(VLOOKUP(DI$2&amp;$A10,'EFL2'!$B:$C,MATCH("HOME",'EFL2'!$B$1:$C$1,0),0),"")&amp;IFERROR(VLOOKUP(DI$2&amp;$A10,'UCL2'!$C:$F,MATCH("AWAY",'UCL2'!$C$1:$F$1,0),0),"")&amp;IFERROR(VLOOKUP(DI$2&amp;$A10,'UCL2'!$D:$E,MATCH("HOME",'UCL2'!$D$1:$E$1,0),0),"")&amp;IFERROR(VLOOKUP(DI$2&amp;$A10,'EU2'!$C:$F,MATCH("AWAY",'EU2'!$C$1:$F$1,0),0),"")&amp;IFERROR(VLOOKUP(DI$2&amp;$A10,'EU2'!$D:$E,MATCH("HOME",'EU2'!$D$1:$E$1,0),0),"")&amp;IFERROR(VLOOKUP(DI$2&amp;$A10,'EUC2'!$C:$F,MATCH("AWAY",'EUC2'!$C$1:$F$1,0),0),"")&amp;IFERROR(VLOOKUP(DI$2&amp;$A10,'EUC2'!$D:$E,MATCH("HOME",'EUC2'!$D$1:$E$1,0),0),"")</f>
        <v/>
      </c>
      <c r="DJ10" s="25" t="str">
        <f>IFERROR(VLOOKUP(DJ$2&amp;$B10,'FPL FIX2'!$N$1:$Q$400,MATCH("HOME",'FPL FIX2'!$N$1:$Q$1,0),0),"")&amp;IFERROR(VLOOKUP(DJ$2&amp;$B10,'FPL FIX2'!$O$1:$P$400,MATCH("AWAY",'FPL FIX2'!$O$1:$P$1,0),0),"")&amp;IFERROR(VLOOKUP(DJ$2&amp;$A10,'FA2'!$A:$D,MATCH("AWAY",'FA2'!$A$1:$D$1,0),0),"")&amp;IFERROR(VLOOKUP(DJ$2&amp;$A10,'FA2'!$B:$C,MATCH("HOME",'FA2'!$B$1:$C$1,0),0),"")&amp;IFERROR(VLOOKUP(DJ$2&amp;$A10,'EFL2'!$A:$D,MATCH("AWAY",'EFL2'!$A$1:$D$1,0),0),"")&amp;IFERROR(VLOOKUP(DJ$2&amp;$A10,'EFL2'!$B:$C,MATCH("HOME",'EFL2'!$B$1:$C$1,0),0),"")&amp;IFERROR(VLOOKUP(DJ$2&amp;$A10,'UCL2'!$C:$F,MATCH("AWAY",'UCL2'!$C$1:$F$1,0),0),"")&amp;IFERROR(VLOOKUP(DJ$2&amp;$A10,'UCL2'!$D:$E,MATCH("HOME",'UCL2'!$D$1:$E$1,0),0),"")&amp;IFERROR(VLOOKUP(DJ$2&amp;$A10,'EU2'!$C:$F,MATCH("AWAY",'EU2'!$C$1:$F$1,0),0),"")&amp;IFERROR(VLOOKUP(DJ$2&amp;$A10,'EU2'!$D:$E,MATCH("HOME",'EU2'!$D$1:$E$1,0),0),"")&amp;IFERROR(VLOOKUP(DJ$2&amp;$A10,'EUC2'!$C:$F,MATCH("AWAY",'EUC2'!$C$1:$F$1,0),0),"")&amp;IFERROR(VLOOKUP(DJ$2&amp;$A10,'EUC2'!$D:$E,MATCH("HOME",'EUC2'!$D$1:$E$1,0),0),"")</f>
        <v/>
      </c>
      <c r="DK10" s="25" t="str">
        <f>IFERROR(VLOOKUP(DK$2&amp;$B10,'FPL FIX2'!$N$1:$Q$400,MATCH("HOME",'FPL FIX2'!$N$1:$Q$1,0),0),"")&amp;IFERROR(VLOOKUP(DK$2&amp;$B10,'FPL FIX2'!$O$1:$P$400,MATCH("AWAY",'FPL FIX2'!$O$1:$P$1,0),0),"")&amp;IFERROR(VLOOKUP(DK$2&amp;$A10,'FA2'!$A:$D,MATCH("AWAY",'FA2'!$A$1:$D$1,0),0),"")&amp;IFERROR(VLOOKUP(DK$2&amp;$A10,'FA2'!$B:$C,MATCH("HOME",'FA2'!$B$1:$C$1,0),0),"")&amp;IFERROR(VLOOKUP(DK$2&amp;$A10,'EFL2'!$A:$D,MATCH("AWAY",'EFL2'!$A$1:$D$1,0),0),"")&amp;IFERROR(VLOOKUP(DK$2&amp;$A10,'EFL2'!$B:$C,MATCH("HOME",'EFL2'!$B$1:$C$1,0),0),"")&amp;IFERROR(VLOOKUP(DK$2&amp;$A10,'UCL2'!$C:$F,MATCH("AWAY",'UCL2'!$C$1:$F$1,0),0),"")&amp;IFERROR(VLOOKUP(DK$2&amp;$A10,'UCL2'!$D:$E,MATCH("HOME",'UCL2'!$D$1:$E$1,0),0),"")&amp;IFERROR(VLOOKUP(DK$2&amp;$A10,'EU2'!$C:$F,MATCH("AWAY",'EU2'!$C$1:$F$1,0),0),"")&amp;IFERROR(VLOOKUP(DK$2&amp;$A10,'EU2'!$D:$E,MATCH("HOME",'EU2'!$D$1:$E$1,0),0),"")&amp;IFERROR(VLOOKUP(DK$2&amp;$A10,'EUC2'!$C:$F,MATCH("AWAY",'EUC2'!$C$1:$F$1,0),0),"")&amp;IFERROR(VLOOKUP(DK$2&amp;$A10,'EUC2'!$D:$E,MATCH("HOME",'EUC2'!$D$1:$E$1,0),0),"")</f>
        <v/>
      </c>
      <c r="DL10" s="25" t="str">
        <f>IFERROR(VLOOKUP(DL$2&amp;$B10,'FPL FIX2'!$N$1:$Q$400,MATCH("HOME",'FPL FIX2'!$N$1:$Q$1,0),0),"")&amp;IFERROR(VLOOKUP(DL$2&amp;$B10,'FPL FIX2'!$O$1:$P$400,MATCH("AWAY",'FPL FIX2'!$O$1:$P$1,0),0),"")&amp;IFERROR(VLOOKUP(DL$2&amp;$A10,'FA2'!$A:$D,MATCH("AWAY",'FA2'!$A$1:$D$1,0),0),"")&amp;IFERROR(VLOOKUP(DL$2&amp;$A10,'FA2'!$B:$C,MATCH("HOME",'FA2'!$B$1:$C$1,0),0),"")&amp;IFERROR(VLOOKUP(DL$2&amp;$A10,'EFL2'!$A:$D,MATCH("AWAY",'EFL2'!$A$1:$D$1,0),0),"")&amp;IFERROR(VLOOKUP(DL$2&amp;$A10,'EFL2'!$B:$C,MATCH("HOME",'EFL2'!$B$1:$C$1,0),0),"")&amp;IFERROR(VLOOKUP(DL$2&amp;$A10,'UCL2'!$C:$F,MATCH("AWAY",'UCL2'!$C$1:$F$1,0),0),"")&amp;IFERROR(VLOOKUP(DL$2&amp;$A10,'UCL2'!$D:$E,MATCH("HOME",'UCL2'!$D$1:$E$1,0),0),"")&amp;IFERROR(VLOOKUP(DL$2&amp;$A10,'EU2'!$C:$F,MATCH("AWAY",'EU2'!$C$1:$F$1,0),0),"")&amp;IFERROR(VLOOKUP(DL$2&amp;$A10,'EU2'!$D:$E,MATCH("HOME",'EU2'!$D$1:$E$1,0),0),"")&amp;IFERROR(VLOOKUP(DL$2&amp;$A10,'EUC2'!$C:$F,MATCH("AWAY",'EUC2'!$C$1:$F$1,0),0),"")&amp;IFERROR(VLOOKUP(DL$2&amp;$A10,'EUC2'!$D:$E,MATCH("HOME",'EUC2'!$D$1:$E$1,0),0),"")</f>
        <v/>
      </c>
      <c r="DM10" s="25" t="str">
        <f>IFERROR(VLOOKUP(DM$2&amp;$B10,'FPL FIX2'!$N$1:$Q$400,MATCH("HOME",'FPL FIX2'!$N$1:$Q$1,0),0),"")&amp;IFERROR(VLOOKUP(DM$2&amp;$B10,'FPL FIX2'!$O$1:$P$400,MATCH("AWAY",'FPL FIX2'!$O$1:$P$1,0),0),"")&amp;IFERROR(VLOOKUP(DM$2&amp;$A10,'FA2'!$A:$D,MATCH("AWAY",'FA2'!$A$1:$D$1,0),0),"")&amp;IFERROR(VLOOKUP(DM$2&amp;$A10,'FA2'!$B:$C,MATCH("HOME",'FA2'!$B$1:$C$1,0),0),"")&amp;IFERROR(VLOOKUP(DM$2&amp;$A10,'EFL2'!$A:$D,MATCH("AWAY",'EFL2'!$A$1:$D$1,0),0),"")&amp;IFERROR(VLOOKUP(DM$2&amp;$A10,'EFL2'!$B:$C,MATCH("HOME",'EFL2'!$B$1:$C$1,0),0),"")&amp;IFERROR(VLOOKUP(DM$2&amp;$A10,'UCL2'!$C:$F,MATCH("AWAY",'UCL2'!$C$1:$F$1,0),0),"")&amp;IFERROR(VLOOKUP(DM$2&amp;$A10,'UCL2'!$D:$E,MATCH("HOME",'UCL2'!$D$1:$E$1,0),0),"")&amp;IFERROR(VLOOKUP(DM$2&amp;$A10,'EU2'!$C:$F,MATCH("AWAY",'EU2'!$C$1:$F$1,0),0),"")&amp;IFERROR(VLOOKUP(DM$2&amp;$A10,'EU2'!$D:$E,MATCH("HOME",'EU2'!$D$1:$E$1,0),0),"")&amp;IFERROR(VLOOKUP(DM$2&amp;$A10,'EUC2'!$C:$F,MATCH("AWAY",'EUC2'!$C$1:$F$1,0),0),"")&amp;IFERROR(VLOOKUP(DM$2&amp;$A10,'EUC2'!$D:$E,MATCH("HOME",'EUC2'!$D$1:$E$1,0),0),"")</f>
        <v/>
      </c>
      <c r="DN10" s="25" t="str">
        <f>IFERROR(VLOOKUP(DN$2&amp;$B10,'FPL FIX2'!$N$1:$Q$400,MATCH("HOME",'FPL FIX2'!$N$1:$Q$1,0),0),"")&amp;IFERROR(VLOOKUP(DN$2&amp;$B10,'FPL FIX2'!$O$1:$P$400,MATCH("AWAY",'FPL FIX2'!$O$1:$P$1,0),0),"")&amp;IFERROR(VLOOKUP(DN$2&amp;$A10,'FA2'!$A:$D,MATCH("AWAY",'FA2'!$A$1:$D$1,0),0),"")&amp;IFERROR(VLOOKUP(DN$2&amp;$A10,'FA2'!$B:$C,MATCH("HOME",'FA2'!$B$1:$C$1,0),0),"")&amp;IFERROR(VLOOKUP(DN$2&amp;$A10,'EFL2'!$A:$D,MATCH("AWAY",'EFL2'!$A$1:$D$1,0),0),"")&amp;IFERROR(VLOOKUP(DN$2&amp;$A10,'EFL2'!$B:$C,MATCH("HOME",'EFL2'!$B$1:$C$1,0),0),"")&amp;IFERROR(VLOOKUP(DN$2&amp;$A10,'UCL2'!$C:$F,MATCH("AWAY",'UCL2'!$C$1:$F$1,0),0),"")&amp;IFERROR(VLOOKUP(DN$2&amp;$A10,'UCL2'!$D:$E,MATCH("HOME",'UCL2'!$D$1:$E$1,0),0),"")&amp;IFERROR(VLOOKUP(DN$2&amp;$A10,'EU2'!$C:$F,MATCH("AWAY",'EU2'!$C$1:$F$1,0),0),"")&amp;IFERROR(VLOOKUP(DN$2&amp;$A10,'EU2'!$D:$E,MATCH("HOME",'EU2'!$D$1:$E$1,0),0),"")&amp;IFERROR(VLOOKUP(DN$2&amp;$A10,'EUC2'!$C:$F,MATCH("AWAY",'EUC2'!$C$1:$F$1,0),0),"")&amp;IFERROR(VLOOKUP(DN$2&amp;$A10,'EUC2'!$D:$E,MATCH("HOME",'EUC2'!$D$1:$E$1,0),0),"")</f>
        <v/>
      </c>
      <c r="DO10" s="25" t="str">
        <f>IFERROR(VLOOKUP(DO$2&amp;$B10,'FPL FIX2'!$N$1:$Q$400,MATCH("HOME",'FPL FIX2'!$N$1:$Q$1,0),0),"")&amp;IFERROR(VLOOKUP(DO$2&amp;$B10,'FPL FIX2'!$O$1:$P$400,MATCH("AWAY",'FPL FIX2'!$O$1:$P$1,0),0),"")&amp;IFERROR(VLOOKUP(DO$2&amp;$A10,'FA2'!$A:$D,MATCH("AWAY",'FA2'!$A$1:$D$1,0),0),"")&amp;IFERROR(VLOOKUP(DO$2&amp;$A10,'FA2'!$B:$C,MATCH("HOME",'FA2'!$B$1:$C$1,0),0),"")&amp;IFERROR(VLOOKUP(DO$2&amp;$A10,'EFL2'!$A:$D,MATCH("AWAY",'EFL2'!$A$1:$D$1,0),0),"")&amp;IFERROR(VLOOKUP(DO$2&amp;$A10,'EFL2'!$B:$C,MATCH("HOME",'EFL2'!$B$1:$C$1,0),0),"")&amp;IFERROR(VLOOKUP(DO$2&amp;$A10,'UCL2'!$C:$F,MATCH("AWAY",'UCL2'!$C$1:$F$1,0),0),"")&amp;IFERROR(VLOOKUP(DO$2&amp;$A10,'UCL2'!$D:$E,MATCH("HOME",'UCL2'!$D$1:$E$1,0),0),"")&amp;IFERROR(VLOOKUP(DO$2&amp;$A10,'EU2'!$C:$F,MATCH("AWAY",'EU2'!$C$1:$F$1,0),0),"")&amp;IFERROR(VLOOKUP(DO$2&amp;$A10,'EU2'!$D:$E,MATCH("HOME",'EU2'!$D$1:$E$1,0),0),"")&amp;IFERROR(VLOOKUP(DO$2&amp;$A10,'EUC2'!$C:$F,MATCH("AWAY",'EUC2'!$C$1:$F$1,0),0),"")&amp;IFERROR(VLOOKUP(DO$2&amp;$A10,'EUC2'!$D:$E,MATCH("HOME",'EUC2'!$D$1:$E$1,0),0),"")</f>
        <v/>
      </c>
      <c r="DP10" s="25" t="str">
        <f>IFERROR(VLOOKUP(DP$2&amp;$B10,'FPL FIX2'!$N$1:$Q$400,MATCH("HOME",'FPL FIX2'!$N$1:$Q$1,0),0),"")&amp;IFERROR(VLOOKUP(DP$2&amp;$B10,'FPL FIX2'!$O$1:$P$400,MATCH("AWAY",'FPL FIX2'!$O$1:$P$1,0),0),"")&amp;IFERROR(VLOOKUP(DP$2&amp;$A10,'FA2'!$A:$D,MATCH("AWAY",'FA2'!$A$1:$D$1,0),0),"")&amp;IFERROR(VLOOKUP(DP$2&amp;$A10,'FA2'!$B:$C,MATCH("HOME",'FA2'!$B$1:$C$1,0),0),"")&amp;IFERROR(VLOOKUP(DP$2&amp;$A10,'EFL2'!$A:$D,MATCH("AWAY",'EFL2'!$A$1:$D$1,0),0),"")&amp;IFERROR(VLOOKUP(DP$2&amp;$A10,'EFL2'!$B:$C,MATCH("HOME",'EFL2'!$B$1:$C$1,0),0),"")&amp;IFERROR(VLOOKUP(DP$2&amp;$A10,'UCL2'!$C:$F,MATCH("AWAY",'UCL2'!$C$1:$F$1,0),0),"")&amp;IFERROR(VLOOKUP(DP$2&amp;$A10,'UCL2'!$D:$E,MATCH("HOME",'UCL2'!$D$1:$E$1,0),0),"")&amp;IFERROR(VLOOKUP(DP$2&amp;$A10,'EU2'!$C:$F,MATCH("AWAY",'EU2'!$C$1:$F$1,0),0),"")&amp;IFERROR(VLOOKUP(DP$2&amp;$A10,'EU2'!$D:$E,MATCH("HOME",'EU2'!$D$1:$E$1,0),0),"")&amp;IFERROR(VLOOKUP(DP$2&amp;$A10,'EUC2'!$C:$F,MATCH("AWAY",'EUC2'!$C$1:$F$1,0),0),"")&amp;IFERROR(VLOOKUP(DP$2&amp;$A10,'EUC2'!$D:$E,MATCH("HOME",'EUC2'!$D$1:$E$1,0),0),"")</f>
        <v/>
      </c>
      <c r="DQ10" s="25" t="str">
        <f>IFERROR(VLOOKUP(DQ$2&amp;$B10,'FPL FIX2'!$N$1:$Q$400,MATCH("HOME",'FPL FIX2'!$N$1:$Q$1,0),0),"")&amp;IFERROR(VLOOKUP(DQ$2&amp;$B10,'FPL FIX2'!$O$1:$P$400,MATCH("AWAY",'FPL FIX2'!$O$1:$P$1,0),0),"")&amp;IFERROR(VLOOKUP(DQ$2&amp;$A10,'FA2'!$A:$D,MATCH("AWAY",'FA2'!$A$1:$D$1,0),0),"")&amp;IFERROR(VLOOKUP(DQ$2&amp;$A10,'FA2'!$B:$C,MATCH("HOME",'FA2'!$B$1:$C$1,0),0),"")&amp;IFERROR(VLOOKUP(DQ$2&amp;$A10,'EFL2'!$A:$D,MATCH("AWAY",'EFL2'!$A$1:$D$1,0),0),"")&amp;IFERROR(VLOOKUP(DQ$2&amp;$A10,'EFL2'!$B:$C,MATCH("HOME",'EFL2'!$B$1:$C$1,0),0),"")&amp;IFERROR(VLOOKUP(DQ$2&amp;$A10,'UCL2'!$C:$F,MATCH("AWAY",'UCL2'!$C$1:$F$1,0),0),"")&amp;IFERROR(VLOOKUP(DQ$2&amp;$A10,'UCL2'!$D:$E,MATCH("HOME",'UCL2'!$D$1:$E$1,0),0),"")&amp;IFERROR(VLOOKUP(DQ$2&amp;$A10,'EU2'!$C:$F,MATCH("AWAY",'EU2'!$C$1:$F$1,0),0),"")&amp;IFERROR(VLOOKUP(DQ$2&amp;$A10,'EU2'!$D:$E,MATCH("HOME",'EU2'!$D$1:$E$1,0),0),"")&amp;IFERROR(VLOOKUP(DQ$2&amp;$A10,'EUC2'!$C:$F,MATCH("AWAY",'EUC2'!$C$1:$F$1,0),0),"")&amp;IFERROR(VLOOKUP(DQ$2&amp;$A10,'EUC2'!$D:$E,MATCH("HOME",'EUC2'!$D$1:$E$1,0),0),"")</f>
        <v/>
      </c>
      <c r="DR10" s="25" t="str">
        <f>IFERROR(VLOOKUP(DR$2&amp;$B10,'FPL FIX2'!$N$1:$Q$400,MATCH("HOME",'FPL FIX2'!$N$1:$Q$1,0),0),"")&amp;IFERROR(VLOOKUP(DR$2&amp;$B10,'FPL FIX2'!$O$1:$P$400,MATCH("AWAY",'FPL FIX2'!$O$1:$P$1,0),0),"")&amp;IFERROR(VLOOKUP(DR$2&amp;$A10,'FA2'!$A:$D,MATCH("AWAY",'FA2'!$A$1:$D$1,0),0),"")&amp;IFERROR(VLOOKUP(DR$2&amp;$A10,'FA2'!$B:$C,MATCH("HOME",'FA2'!$B$1:$C$1,0),0),"")&amp;IFERROR(VLOOKUP(DR$2&amp;$A10,'EFL2'!$A:$D,MATCH("AWAY",'EFL2'!$A$1:$D$1,0),0),"")&amp;IFERROR(VLOOKUP(DR$2&amp;$A10,'EFL2'!$B:$C,MATCH("HOME",'EFL2'!$B$1:$C$1,0),0),"")&amp;IFERROR(VLOOKUP(DR$2&amp;$A10,'UCL2'!$C:$F,MATCH("AWAY",'UCL2'!$C$1:$F$1,0),0),"")&amp;IFERROR(VLOOKUP(DR$2&amp;$A10,'UCL2'!$D:$E,MATCH("HOME",'UCL2'!$D$1:$E$1,0),0),"")&amp;IFERROR(VLOOKUP(DR$2&amp;$A10,'EU2'!$C:$F,MATCH("AWAY",'EU2'!$C$1:$F$1,0),0),"")&amp;IFERROR(VLOOKUP(DR$2&amp;$A10,'EU2'!$D:$E,MATCH("HOME",'EU2'!$D$1:$E$1,0),0),"")&amp;IFERROR(VLOOKUP(DR$2&amp;$A10,'EUC2'!$C:$F,MATCH("AWAY",'EUC2'!$C$1:$F$1,0),0),"")&amp;IFERROR(VLOOKUP(DR$2&amp;$A10,'EUC2'!$D:$E,MATCH("HOME",'EUC2'!$D$1:$E$1,0),0),"")</f>
        <v/>
      </c>
      <c r="DS10" s="25" t="str">
        <f>IFERROR(VLOOKUP(DS$2&amp;$B10,'FPL FIX2'!$N$1:$Q$400,MATCH("HOME",'FPL FIX2'!$N$1:$Q$1,0),0),"")&amp;IFERROR(VLOOKUP(DS$2&amp;$B10,'FPL FIX2'!$O$1:$P$400,MATCH("AWAY",'FPL FIX2'!$O$1:$P$1,0),0),"")&amp;IFERROR(VLOOKUP(DS$2&amp;$A10,'FA2'!$A:$D,MATCH("AWAY",'FA2'!$A$1:$D$1,0),0),"")&amp;IFERROR(VLOOKUP(DS$2&amp;$A10,'FA2'!$B:$C,MATCH("HOME",'FA2'!$B$1:$C$1,0),0),"")&amp;IFERROR(VLOOKUP(DS$2&amp;$A10,'EFL2'!$A:$D,MATCH("AWAY",'EFL2'!$A$1:$D$1,0),0),"")&amp;IFERROR(VLOOKUP(DS$2&amp;$A10,'EFL2'!$B:$C,MATCH("HOME",'EFL2'!$B$1:$C$1,0),0),"")&amp;IFERROR(VLOOKUP(DS$2&amp;$A10,'UCL2'!$C:$F,MATCH("AWAY",'UCL2'!$C$1:$F$1,0),0),"")&amp;IFERROR(VLOOKUP(DS$2&amp;$A10,'UCL2'!$D:$E,MATCH("HOME",'UCL2'!$D$1:$E$1,0),0),"")&amp;IFERROR(VLOOKUP(DS$2&amp;$A10,'EU2'!$C:$F,MATCH("AWAY",'EU2'!$C$1:$F$1,0),0),"")&amp;IFERROR(VLOOKUP(DS$2&amp;$A10,'EU2'!$D:$E,MATCH("HOME",'EU2'!$D$1:$E$1,0),0),"")&amp;IFERROR(VLOOKUP(DS$2&amp;$A10,'EUC2'!$C:$F,MATCH("AWAY",'EUC2'!$C$1:$F$1,0),0),"")&amp;IFERROR(VLOOKUP(DS$2&amp;$A10,'EUC2'!$D:$E,MATCH("HOME",'EUC2'!$D$1:$E$1,0),0),"")</f>
        <v/>
      </c>
      <c r="DT10" s="25" t="str">
        <f>IFERROR(VLOOKUP(DT$2&amp;$B10,'FPL FIX2'!$N$1:$Q$400,MATCH("HOME",'FPL FIX2'!$N$1:$Q$1,0),0),"")&amp;IFERROR(VLOOKUP(DT$2&amp;$B10,'FPL FIX2'!$O$1:$P$400,MATCH("AWAY",'FPL FIX2'!$O$1:$P$1,0),0),"")&amp;IFERROR(VLOOKUP(DT$2&amp;$A10,'FA2'!$A:$D,MATCH("AWAY",'FA2'!$A$1:$D$1,0),0),"")&amp;IFERROR(VLOOKUP(DT$2&amp;$A10,'FA2'!$B:$C,MATCH("HOME",'FA2'!$B$1:$C$1,0),0),"")&amp;IFERROR(VLOOKUP(DT$2&amp;$A10,'EFL2'!$A:$D,MATCH("AWAY",'EFL2'!$A$1:$D$1,0),0),"")&amp;IFERROR(VLOOKUP(DT$2&amp;$A10,'EFL2'!$B:$C,MATCH("HOME",'EFL2'!$B$1:$C$1,0),0),"")&amp;IFERROR(VLOOKUP(DT$2&amp;$A10,'UCL2'!$C:$F,MATCH("AWAY",'UCL2'!$C$1:$F$1,0),0),"")&amp;IFERROR(VLOOKUP(DT$2&amp;$A10,'UCL2'!$D:$E,MATCH("HOME",'UCL2'!$D$1:$E$1,0),0),"")&amp;IFERROR(VLOOKUP(DT$2&amp;$A10,'EU2'!$C:$F,MATCH("AWAY",'EU2'!$C$1:$F$1,0),0),"")&amp;IFERROR(VLOOKUP(DT$2&amp;$A10,'EU2'!$D:$E,MATCH("HOME",'EU2'!$D$1:$E$1,0),0),"")&amp;IFERROR(VLOOKUP(DT$2&amp;$A10,'EUC2'!$C:$F,MATCH("AWAY",'EUC2'!$C$1:$F$1,0),0),"")&amp;IFERROR(VLOOKUP(DT$2&amp;$A10,'EUC2'!$D:$E,MATCH("HOME",'EUC2'!$D$1:$E$1,0),0),"")</f>
        <v/>
      </c>
      <c r="DU10" s="25" t="str">
        <f>IFERROR(VLOOKUP(DU$2&amp;$B10,'FPL FIX2'!$N$1:$Q$400,MATCH("HOME",'FPL FIX2'!$N$1:$Q$1,0),0),"")&amp;IFERROR(VLOOKUP(DU$2&amp;$B10,'FPL FIX2'!$O$1:$P$400,MATCH("AWAY",'FPL FIX2'!$O$1:$P$1,0),0),"")&amp;IFERROR(VLOOKUP(DU$2&amp;$A10,'FA2'!$A:$D,MATCH("AWAY",'FA2'!$A$1:$D$1,0),0),"")&amp;IFERROR(VLOOKUP(DU$2&amp;$A10,'FA2'!$B:$C,MATCH("HOME",'FA2'!$B$1:$C$1,0),0),"")&amp;IFERROR(VLOOKUP(DU$2&amp;$A10,'EFL2'!$A:$D,MATCH("AWAY",'EFL2'!$A$1:$D$1,0),0),"")&amp;IFERROR(VLOOKUP(DU$2&amp;$A10,'EFL2'!$B:$C,MATCH("HOME",'EFL2'!$B$1:$C$1,0),0),"")&amp;IFERROR(VLOOKUP(DU$2&amp;$A10,'UCL2'!$C:$F,MATCH("AWAY",'UCL2'!$C$1:$F$1,0),0),"")&amp;IFERROR(VLOOKUP(DU$2&amp;$A10,'UCL2'!$D:$E,MATCH("HOME",'UCL2'!$D$1:$E$1,0),0),"")&amp;IFERROR(VLOOKUP(DU$2&amp;$A10,'EU2'!$C:$F,MATCH("AWAY",'EU2'!$C$1:$F$1,0),0),"")&amp;IFERROR(VLOOKUP(DU$2&amp;$A10,'EU2'!$D:$E,MATCH("HOME",'EU2'!$D$1:$E$1,0),0),"")&amp;IFERROR(VLOOKUP(DU$2&amp;$A10,'EUC2'!$C:$F,MATCH("AWAY",'EUC2'!$C$1:$F$1,0),0),"")&amp;IFERROR(VLOOKUP(DU$2&amp;$A10,'EUC2'!$D:$E,MATCH("HOME",'EUC2'!$D$1:$E$1,0),0),"")</f>
        <v/>
      </c>
      <c r="DV10" s="25" t="str">
        <f>IFERROR(VLOOKUP(DV$2&amp;$B10,'FPL FIX2'!$N$1:$Q$400,MATCH("HOME",'FPL FIX2'!$N$1:$Q$1,0),0),"")&amp;IFERROR(VLOOKUP(DV$2&amp;$B10,'FPL FIX2'!$O$1:$P$400,MATCH("AWAY",'FPL FIX2'!$O$1:$P$1,0),0),"")&amp;IFERROR(VLOOKUP(DV$2&amp;$A10,'FA2'!$A:$D,MATCH("AWAY",'FA2'!$A$1:$D$1,0),0),"")&amp;IFERROR(VLOOKUP(DV$2&amp;$A10,'FA2'!$B:$C,MATCH("HOME",'FA2'!$B$1:$C$1,0),0),"")&amp;IFERROR(VLOOKUP(DV$2&amp;$A10,'EFL2'!$A:$D,MATCH("AWAY",'EFL2'!$A$1:$D$1,0),0),"")&amp;IFERROR(VLOOKUP(DV$2&amp;$A10,'EFL2'!$B:$C,MATCH("HOME",'EFL2'!$B$1:$C$1,0),0),"")&amp;IFERROR(VLOOKUP(DV$2&amp;$A10,'UCL2'!$C:$F,MATCH("AWAY",'UCL2'!$C$1:$F$1,0),0),"")&amp;IFERROR(VLOOKUP(DV$2&amp;$A10,'UCL2'!$D:$E,MATCH("HOME",'UCL2'!$D$1:$E$1,0),0),"")&amp;IFERROR(VLOOKUP(DV$2&amp;$A10,'EU2'!$C:$F,MATCH("AWAY",'EU2'!$C$1:$F$1,0),0),"")&amp;IFERROR(VLOOKUP(DV$2&amp;$A10,'EU2'!$D:$E,MATCH("HOME",'EU2'!$D$1:$E$1,0),0),"")&amp;IFERROR(VLOOKUP(DV$2&amp;$A10,'EUC2'!$C:$F,MATCH("AWAY",'EUC2'!$C$1:$F$1,0),0),"")&amp;IFERROR(VLOOKUP(DV$2&amp;$A10,'EUC2'!$D:$E,MATCH("HOME",'EUC2'!$D$1:$E$1,0),0),"")</f>
        <v/>
      </c>
      <c r="DW10" s="25" t="str">
        <f>IFERROR(VLOOKUP(DW$2&amp;$B10,'FPL FIX2'!$N$1:$Q$400,MATCH("HOME",'FPL FIX2'!$N$1:$Q$1,0),0),"")&amp;IFERROR(VLOOKUP(DW$2&amp;$B10,'FPL FIX2'!$O$1:$P$400,MATCH("AWAY",'FPL FIX2'!$O$1:$P$1,0),0),"")&amp;IFERROR(VLOOKUP(DW$2&amp;$A10,'FA2'!$A:$D,MATCH("AWAY",'FA2'!$A$1:$D$1,0),0),"")&amp;IFERROR(VLOOKUP(DW$2&amp;$A10,'FA2'!$B:$C,MATCH("HOME",'FA2'!$B$1:$C$1,0),0),"")&amp;IFERROR(VLOOKUP(DW$2&amp;$A10,'EFL2'!$A:$D,MATCH("AWAY",'EFL2'!$A$1:$D$1,0),0),"")&amp;IFERROR(VLOOKUP(DW$2&amp;$A10,'EFL2'!$B:$C,MATCH("HOME",'EFL2'!$B$1:$C$1,0),0),"")&amp;IFERROR(VLOOKUP(DW$2&amp;$A10,'UCL2'!$C:$F,MATCH("AWAY",'UCL2'!$C$1:$F$1,0),0),"")&amp;IFERROR(VLOOKUP(DW$2&amp;$A10,'UCL2'!$D:$E,MATCH("HOME",'UCL2'!$D$1:$E$1,0),0),"")&amp;IFERROR(VLOOKUP(DW$2&amp;$A10,'EU2'!$C:$F,MATCH("AWAY",'EU2'!$C$1:$F$1,0),0),"")&amp;IFERROR(VLOOKUP(DW$2&amp;$A10,'EU2'!$D:$E,MATCH("HOME",'EU2'!$D$1:$E$1,0),0),"")&amp;IFERROR(VLOOKUP(DW$2&amp;$A10,'EUC2'!$C:$F,MATCH("AWAY",'EUC2'!$C$1:$F$1,0),0),"")&amp;IFERROR(VLOOKUP(DW$2&amp;$A10,'EUC2'!$D:$E,MATCH("HOME",'EUC2'!$D$1:$E$1,0),0),"")</f>
        <v/>
      </c>
      <c r="DX10" s="25" t="str">
        <f>IFERROR(VLOOKUP(DX$2&amp;$B10,'FPL FIX2'!$N$1:$Q$400,MATCH("HOME",'FPL FIX2'!$N$1:$Q$1,0),0),"")&amp;IFERROR(VLOOKUP(DX$2&amp;$B10,'FPL FIX2'!$O$1:$P$400,MATCH("AWAY",'FPL FIX2'!$O$1:$P$1,0),0),"")&amp;IFERROR(VLOOKUP(DX$2&amp;$A10,'FA2'!$A:$D,MATCH("AWAY",'FA2'!$A$1:$D$1,0),0),"")&amp;IFERROR(VLOOKUP(DX$2&amp;$A10,'FA2'!$B:$C,MATCH("HOME",'FA2'!$B$1:$C$1,0),0),"")&amp;IFERROR(VLOOKUP(DX$2&amp;$A10,'EFL2'!$A:$D,MATCH("AWAY",'EFL2'!$A$1:$D$1,0),0),"")&amp;IFERROR(VLOOKUP(DX$2&amp;$A10,'EFL2'!$B:$C,MATCH("HOME",'EFL2'!$B$1:$C$1,0),0),"")&amp;IFERROR(VLOOKUP(DX$2&amp;$A10,'UCL2'!$C:$F,MATCH("AWAY",'UCL2'!$C$1:$F$1,0),0),"")&amp;IFERROR(VLOOKUP(DX$2&amp;$A10,'UCL2'!$D:$E,MATCH("HOME",'UCL2'!$D$1:$E$1,0),0),"")&amp;IFERROR(VLOOKUP(DX$2&amp;$A10,'EU2'!$C:$F,MATCH("AWAY",'EU2'!$C$1:$F$1,0),0),"")&amp;IFERROR(VLOOKUP(DX$2&amp;$A10,'EU2'!$D:$E,MATCH("HOME",'EU2'!$D$1:$E$1,0),0),"")&amp;IFERROR(VLOOKUP(DX$2&amp;$A10,'EUC2'!$C:$F,MATCH("AWAY",'EUC2'!$C$1:$F$1,0),0),"")&amp;IFERROR(VLOOKUP(DX$2&amp;$A10,'EUC2'!$D:$E,MATCH("HOME",'EUC2'!$D$1:$E$1,0),0),"")</f>
        <v/>
      </c>
      <c r="DY10" s="25" t="str">
        <f>IFERROR(VLOOKUP(DY$2&amp;$B10,'FPL FIX2'!$N$1:$Q$400,MATCH("HOME",'FPL FIX2'!$N$1:$Q$1,0),0),"")&amp;IFERROR(VLOOKUP(DY$2&amp;$B10,'FPL FIX2'!$O$1:$P$400,MATCH("AWAY",'FPL FIX2'!$O$1:$P$1,0),0),"")&amp;IFERROR(VLOOKUP(DY$2&amp;$A10,'FA2'!$A:$D,MATCH("AWAY",'FA2'!$A$1:$D$1,0),0),"")&amp;IFERROR(VLOOKUP(DY$2&amp;$A10,'FA2'!$B:$C,MATCH("HOME",'FA2'!$B$1:$C$1,0),0),"")&amp;IFERROR(VLOOKUP(DY$2&amp;$A10,'EFL2'!$A:$D,MATCH("AWAY",'EFL2'!$A$1:$D$1,0),0),"")&amp;IFERROR(VLOOKUP(DY$2&amp;$A10,'EFL2'!$B:$C,MATCH("HOME",'EFL2'!$B$1:$C$1,0),0),"")&amp;IFERROR(VLOOKUP(DY$2&amp;$A10,'UCL2'!$C:$F,MATCH("AWAY",'UCL2'!$C$1:$F$1,0),0),"")&amp;IFERROR(VLOOKUP(DY$2&amp;$A10,'UCL2'!$D:$E,MATCH("HOME",'UCL2'!$D$1:$E$1,0),0),"")&amp;IFERROR(VLOOKUP(DY$2&amp;$A10,'EU2'!$C:$F,MATCH("AWAY",'EU2'!$C$1:$F$1,0),0),"")&amp;IFERROR(VLOOKUP(DY$2&amp;$A10,'EU2'!$D:$E,MATCH("HOME",'EU2'!$D$1:$E$1,0),0),"")&amp;IFERROR(VLOOKUP(DY$2&amp;$A10,'EUC2'!$C:$F,MATCH("AWAY",'EUC2'!$C$1:$F$1,0),0),"")&amp;IFERROR(VLOOKUP(DY$2&amp;$A10,'EUC2'!$D:$E,MATCH("HOME",'EUC2'!$D$1:$E$1,0),0),"")</f>
        <v/>
      </c>
      <c r="DZ10" s="25" t="str">
        <f>IFERROR(VLOOKUP(DZ$2&amp;$B10,'FPL FIX2'!$N$1:$Q$400,MATCH("HOME",'FPL FIX2'!$N$1:$Q$1,0),0),"")&amp;IFERROR(VLOOKUP(DZ$2&amp;$B10,'FPL FIX2'!$O$1:$P$400,MATCH("AWAY",'FPL FIX2'!$O$1:$P$1,0),0),"")&amp;IFERROR(VLOOKUP(DZ$2&amp;$A10,'FA2'!$A:$D,MATCH("AWAY",'FA2'!$A$1:$D$1,0),0),"")&amp;IFERROR(VLOOKUP(DZ$2&amp;$A10,'FA2'!$B:$C,MATCH("HOME",'FA2'!$B$1:$C$1,0),0),"")&amp;IFERROR(VLOOKUP(DZ$2&amp;$A10,'EFL2'!$A:$D,MATCH("AWAY",'EFL2'!$A$1:$D$1,0),0),"")&amp;IFERROR(VLOOKUP(DZ$2&amp;$A10,'EFL2'!$B:$C,MATCH("HOME",'EFL2'!$B$1:$C$1,0),0),"")&amp;IFERROR(VLOOKUP(DZ$2&amp;$A10,'UCL2'!$C:$F,MATCH("AWAY",'UCL2'!$C$1:$F$1,0),0),"")&amp;IFERROR(VLOOKUP(DZ$2&amp;$A10,'UCL2'!$D:$E,MATCH("HOME",'UCL2'!$D$1:$E$1,0),0),"")&amp;IFERROR(VLOOKUP(DZ$2&amp;$A10,'EU2'!$C:$F,MATCH("AWAY",'EU2'!$C$1:$F$1,0),0),"")&amp;IFERROR(VLOOKUP(DZ$2&amp;$A10,'EU2'!$D:$E,MATCH("HOME",'EU2'!$D$1:$E$1,0),0),"")&amp;IFERROR(VLOOKUP(DZ$2&amp;$A10,'EUC2'!$C:$F,MATCH("AWAY",'EUC2'!$C$1:$F$1,0),0),"")&amp;IFERROR(VLOOKUP(DZ$2&amp;$A10,'EUC2'!$D:$E,MATCH("HOME",'EUC2'!$D$1:$E$1,0),0),"")</f>
        <v/>
      </c>
      <c r="EA10" s="25" t="str">
        <f>IFERROR(VLOOKUP(EA$2&amp;$B10,'FPL FIX2'!$N$1:$Q$400,MATCH("HOME",'FPL FIX2'!$N$1:$Q$1,0),0),"")&amp;IFERROR(VLOOKUP(EA$2&amp;$B10,'FPL FIX2'!$O$1:$P$400,MATCH("AWAY",'FPL FIX2'!$O$1:$P$1,0),0),"")&amp;IFERROR(VLOOKUP(EA$2&amp;$A10,'FA2'!$A:$D,MATCH("AWAY",'FA2'!$A$1:$D$1,0),0),"")&amp;IFERROR(VLOOKUP(EA$2&amp;$A10,'FA2'!$B:$C,MATCH("HOME",'FA2'!$B$1:$C$1,0),0),"")&amp;IFERROR(VLOOKUP(EA$2&amp;$A10,'EFL2'!$A:$D,MATCH("AWAY",'EFL2'!$A$1:$D$1,0),0),"")&amp;IFERROR(VLOOKUP(EA$2&amp;$A10,'EFL2'!$B:$C,MATCH("HOME",'EFL2'!$B$1:$C$1,0),0),"")&amp;IFERROR(VLOOKUP(EA$2&amp;$A10,'UCL2'!$C:$F,MATCH("AWAY",'UCL2'!$C$1:$F$1,0),0),"")&amp;IFERROR(VLOOKUP(EA$2&amp;$A10,'UCL2'!$D:$E,MATCH("HOME",'UCL2'!$D$1:$E$1,0),0),"")&amp;IFERROR(VLOOKUP(EA$2&amp;$A10,'EU2'!$C:$F,MATCH("AWAY",'EU2'!$C$1:$F$1,0),0),"")&amp;IFERROR(VLOOKUP(EA$2&amp;$A10,'EU2'!$D:$E,MATCH("HOME",'EU2'!$D$1:$E$1,0),0),"")&amp;IFERROR(VLOOKUP(EA$2&amp;$A10,'EUC2'!$C:$F,MATCH("AWAY",'EUC2'!$C$1:$F$1,0),0),"")&amp;IFERROR(VLOOKUP(EA$2&amp;$A10,'EUC2'!$D:$E,MATCH("HOME",'EUC2'!$D$1:$E$1,0),0),"")</f>
        <v/>
      </c>
      <c r="EB10" s="25" t="str">
        <f>IFERROR(VLOOKUP(EB$2&amp;$B10,'FPL FIX2'!$N$1:$Q$400,MATCH("HOME",'FPL FIX2'!$N$1:$Q$1,0),0),"")&amp;IFERROR(VLOOKUP(EB$2&amp;$B10,'FPL FIX2'!$O$1:$P$400,MATCH("AWAY",'FPL FIX2'!$O$1:$P$1,0),0),"")&amp;IFERROR(VLOOKUP(EB$2&amp;$A10,'FA2'!$A:$D,MATCH("AWAY",'FA2'!$A$1:$D$1,0),0),"")&amp;IFERROR(VLOOKUP(EB$2&amp;$A10,'FA2'!$B:$C,MATCH("HOME",'FA2'!$B$1:$C$1,0),0),"")&amp;IFERROR(VLOOKUP(EB$2&amp;$A10,'EFL2'!$A:$D,MATCH("AWAY",'EFL2'!$A$1:$D$1,0),0),"")&amp;IFERROR(VLOOKUP(EB$2&amp;$A10,'EFL2'!$B:$C,MATCH("HOME",'EFL2'!$B$1:$C$1,0),0),"")&amp;IFERROR(VLOOKUP(EB$2&amp;$A10,'UCL2'!$C:$F,MATCH("AWAY",'UCL2'!$C$1:$F$1,0),0),"")&amp;IFERROR(VLOOKUP(EB$2&amp;$A10,'UCL2'!$D:$E,MATCH("HOME",'UCL2'!$D$1:$E$1,0),0),"")&amp;IFERROR(VLOOKUP(EB$2&amp;$A10,'EU2'!$C:$F,MATCH("AWAY",'EU2'!$C$1:$F$1,0),0),"")&amp;IFERROR(VLOOKUP(EB$2&amp;$A10,'EU2'!$D:$E,MATCH("HOME",'EU2'!$D$1:$E$1,0),0),"")&amp;IFERROR(VLOOKUP(EB$2&amp;$A10,'EUC2'!$C:$F,MATCH("AWAY",'EUC2'!$C$1:$F$1,0),0),"")&amp;IFERROR(VLOOKUP(EB$2&amp;$A10,'EUC2'!$D:$E,MATCH("HOME",'EUC2'!$D$1:$E$1,0),0),"")</f>
        <v/>
      </c>
      <c r="EC10" s="25" t="str">
        <f>IFERROR(VLOOKUP(EC$2&amp;$B10,'FPL FIX2'!$N$1:$Q$400,MATCH("HOME",'FPL FIX2'!$N$1:$Q$1,0),0),"")&amp;IFERROR(VLOOKUP(EC$2&amp;$B10,'FPL FIX2'!$O$1:$P$400,MATCH("AWAY",'FPL FIX2'!$O$1:$P$1,0),0),"")&amp;IFERROR(VLOOKUP(EC$2&amp;$A10,'FA2'!$A:$D,MATCH("AWAY",'FA2'!$A$1:$D$1,0),0),"")&amp;IFERROR(VLOOKUP(EC$2&amp;$A10,'FA2'!$B:$C,MATCH("HOME",'FA2'!$B$1:$C$1,0),0),"")&amp;IFERROR(VLOOKUP(EC$2&amp;$A10,'EFL2'!$A:$D,MATCH("AWAY",'EFL2'!$A$1:$D$1,0),0),"")&amp;IFERROR(VLOOKUP(EC$2&amp;$A10,'EFL2'!$B:$C,MATCH("HOME",'EFL2'!$B$1:$C$1,0),0),"")&amp;IFERROR(VLOOKUP(EC$2&amp;$A10,'UCL2'!$C:$F,MATCH("AWAY",'UCL2'!$C$1:$F$1,0),0),"")&amp;IFERROR(VLOOKUP(EC$2&amp;$A10,'UCL2'!$D:$E,MATCH("HOME",'UCL2'!$D$1:$E$1,0),0),"")&amp;IFERROR(VLOOKUP(EC$2&amp;$A10,'EU2'!$C:$F,MATCH("AWAY",'EU2'!$C$1:$F$1,0),0),"")&amp;IFERROR(VLOOKUP(EC$2&amp;$A10,'EU2'!$D:$E,MATCH("HOME",'EU2'!$D$1:$E$1,0),0),"")&amp;IFERROR(VLOOKUP(EC$2&amp;$A10,'EUC2'!$C:$F,MATCH("AWAY",'EUC2'!$C$1:$F$1,0),0),"")&amp;IFERROR(VLOOKUP(EC$2&amp;$A10,'EUC2'!$D:$E,MATCH("HOME",'EUC2'!$D$1:$E$1,0),0),"")</f>
        <v/>
      </c>
      <c r="ED10" s="25" t="str">
        <f>IFERROR(VLOOKUP(ED$2&amp;$B10,'FPL FIX2'!$N$1:$Q$400,MATCH("HOME",'FPL FIX2'!$N$1:$Q$1,0),0),"")&amp;IFERROR(VLOOKUP(ED$2&amp;$B10,'FPL FIX2'!$O$1:$P$400,MATCH("AWAY",'FPL FIX2'!$O$1:$P$1,0),0),"")&amp;IFERROR(VLOOKUP(ED$2&amp;$A10,'FA2'!$A:$D,MATCH("AWAY",'FA2'!$A$1:$D$1,0),0),"")&amp;IFERROR(VLOOKUP(ED$2&amp;$A10,'FA2'!$B:$C,MATCH("HOME",'FA2'!$B$1:$C$1,0),0),"")&amp;IFERROR(VLOOKUP(ED$2&amp;$A10,'EFL2'!$A:$D,MATCH("AWAY",'EFL2'!$A$1:$D$1,0),0),"")&amp;IFERROR(VLOOKUP(ED$2&amp;$A10,'EFL2'!$B:$C,MATCH("HOME",'EFL2'!$B$1:$C$1,0),0),"")&amp;IFERROR(VLOOKUP(ED$2&amp;$A10,'UCL2'!$C:$F,MATCH("AWAY",'UCL2'!$C$1:$F$1,0),0),"")&amp;IFERROR(VLOOKUP(ED$2&amp;$A10,'UCL2'!$D:$E,MATCH("HOME",'UCL2'!$D$1:$E$1,0),0),"")&amp;IFERROR(VLOOKUP(ED$2&amp;$A10,'EU2'!$C:$F,MATCH("AWAY",'EU2'!$C$1:$F$1,0),0),"")&amp;IFERROR(VLOOKUP(ED$2&amp;$A10,'EU2'!$D:$E,MATCH("HOME",'EU2'!$D$1:$E$1,0),0),"")&amp;IFERROR(VLOOKUP(ED$2&amp;$A10,'EUC2'!$C:$F,MATCH("AWAY",'EUC2'!$C$1:$F$1,0),0),"")&amp;IFERROR(VLOOKUP(ED$2&amp;$A10,'EUC2'!$D:$E,MATCH("HOME",'EUC2'!$D$1:$E$1,0),0),"")</f>
        <v/>
      </c>
      <c r="EE10" s="25" t="str">
        <f>IFERROR(VLOOKUP(EE$2&amp;$B10,'FPL FIX2'!$N$1:$Q$400,MATCH("HOME",'FPL FIX2'!$N$1:$Q$1,0),0),"")&amp;IFERROR(VLOOKUP(EE$2&amp;$B10,'FPL FIX2'!$O$1:$P$400,MATCH("AWAY",'FPL FIX2'!$O$1:$P$1,0),0),"")&amp;IFERROR(VLOOKUP(EE$2&amp;$A10,'FA2'!$A:$D,MATCH("AWAY",'FA2'!$A$1:$D$1,0),0),"")&amp;IFERROR(VLOOKUP(EE$2&amp;$A10,'FA2'!$B:$C,MATCH("HOME",'FA2'!$B$1:$C$1,0),0),"")&amp;IFERROR(VLOOKUP(EE$2&amp;$A10,'EFL2'!$A:$D,MATCH("AWAY",'EFL2'!$A$1:$D$1,0),0),"")&amp;IFERROR(VLOOKUP(EE$2&amp;$A10,'EFL2'!$B:$C,MATCH("HOME",'EFL2'!$B$1:$C$1,0),0),"")&amp;IFERROR(VLOOKUP(EE$2&amp;$A10,'UCL2'!$C:$F,MATCH("AWAY",'UCL2'!$C$1:$F$1,0),0),"")&amp;IFERROR(VLOOKUP(EE$2&amp;$A10,'UCL2'!$D:$E,MATCH("HOME",'UCL2'!$D$1:$E$1,0),0),"")&amp;IFERROR(VLOOKUP(EE$2&amp;$A10,'EU2'!$C:$F,MATCH("AWAY",'EU2'!$C$1:$F$1,0),0),"")&amp;IFERROR(VLOOKUP(EE$2&amp;$A10,'EU2'!$D:$E,MATCH("HOME",'EU2'!$D$1:$E$1,0),0),"")&amp;IFERROR(VLOOKUP(EE$2&amp;$A10,'EUC2'!$C:$F,MATCH("AWAY",'EUC2'!$C$1:$F$1,0),0),"")&amp;IFERROR(VLOOKUP(EE$2&amp;$A10,'EUC2'!$D:$E,MATCH("HOME",'EUC2'!$D$1:$E$1,0),0),"")</f>
        <v/>
      </c>
      <c r="EF10" s="25" t="str">
        <f>IFERROR(VLOOKUP(EF$2&amp;$B10,'FPL FIX2'!$N$1:$Q$400,MATCH("HOME",'FPL FIX2'!$N$1:$Q$1,0),0),"")&amp;IFERROR(VLOOKUP(EF$2&amp;$B10,'FPL FIX2'!$O$1:$P$400,MATCH("AWAY",'FPL FIX2'!$O$1:$P$1,0),0),"")&amp;IFERROR(VLOOKUP(EF$2&amp;$A10,'FA2'!$A:$D,MATCH("AWAY",'FA2'!$A$1:$D$1,0),0),"")&amp;IFERROR(VLOOKUP(EF$2&amp;$A10,'FA2'!$B:$C,MATCH("HOME",'FA2'!$B$1:$C$1,0),0),"")&amp;IFERROR(VLOOKUP(EF$2&amp;$A10,'EFL2'!$A:$D,MATCH("AWAY",'EFL2'!$A$1:$D$1,0),0),"")&amp;IFERROR(VLOOKUP(EF$2&amp;$A10,'EFL2'!$B:$C,MATCH("HOME",'EFL2'!$B$1:$C$1,0),0),"")&amp;IFERROR(VLOOKUP(EF$2&amp;$A10,'UCL2'!$C:$F,MATCH("AWAY",'UCL2'!$C$1:$F$1,0),0),"")&amp;IFERROR(VLOOKUP(EF$2&amp;$A10,'UCL2'!$D:$E,MATCH("HOME",'UCL2'!$D$1:$E$1,0),0),"")&amp;IFERROR(VLOOKUP(EF$2&amp;$A10,'EU2'!$C:$F,MATCH("AWAY",'EU2'!$C$1:$F$1,0),0),"")&amp;IFERROR(VLOOKUP(EF$2&amp;$A10,'EU2'!$D:$E,MATCH("HOME",'EU2'!$D$1:$E$1,0),0),"")&amp;IFERROR(VLOOKUP(EF$2&amp;$A10,'EUC2'!$C:$F,MATCH("AWAY",'EUC2'!$C$1:$F$1,0),0),"")&amp;IFERROR(VLOOKUP(EF$2&amp;$A10,'EUC2'!$D:$E,MATCH("HOME",'EUC2'!$D$1:$E$1,0),0),"")</f>
        <v/>
      </c>
      <c r="EG10" s="25" t="str">
        <f>IFERROR(VLOOKUP(EG$2&amp;$B10,'FPL FIX2'!$N$1:$Q$400,MATCH("HOME",'FPL FIX2'!$N$1:$Q$1,0),0),"")&amp;IFERROR(VLOOKUP(EG$2&amp;$B10,'FPL FIX2'!$O$1:$P$400,MATCH("AWAY",'FPL FIX2'!$O$1:$P$1,0),0),"")&amp;IFERROR(VLOOKUP(EG$2&amp;$A10,'FA2'!$A:$D,MATCH("AWAY",'FA2'!$A$1:$D$1,0),0),"")&amp;IFERROR(VLOOKUP(EG$2&amp;$A10,'FA2'!$B:$C,MATCH("HOME",'FA2'!$B$1:$C$1,0),0),"")&amp;IFERROR(VLOOKUP(EG$2&amp;$A10,'EFL2'!$A:$D,MATCH("AWAY",'EFL2'!$A$1:$D$1,0),0),"")&amp;IFERROR(VLOOKUP(EG$2&amp;$A10,'EFL2'!$B:$C,MATCH("HOME",'EFL2'!$B$1:$C$1,0),0),"")&amp;IFERROR(VLOOKUP(EG$2&amp;$A10,'UCL2'!$C:$F,MATCH("AWAY",'UCL2'!$C$1:$F$1,0),0),"")&amp;IFERROR(VLOOKUP(EG$2&amp;$A10,'UCL2'!$D:$E,MATCH("HOME",'UCL2'!$D$1:$E$1,0),0),"")&amp;IFERROR(VLOOKUP(EG$2&amp;$A10,'EU2'!$C:$F,MATCH("AWAY",'EU2'!$C$1:$F$1,0),0),"")&amp;IFERROR(VLOOKUP(EG$2&amp;$A10,'EU2'!$D:$E,MATCH("HOME",'EU2'!$D$1:$E$1,0),0),"")&amp;IFERROR(VLOOKUP(EG$2&amp;$A10,'EUC2'!$C:$F,MATCH("AWAY",'EUC2'!$C$1:$F$1,0),0),"")&amp;IFERROR(VLOOKUP(EG$2&amp;$A10,'EUC2'!$D:$E,MATCH("HOME",'EUC2'!$D$1:$E$1,0),0),"")</f>
        <v/>
      </c>
      <c r="EH10" s="25" t="str">
        <f>IFERROR(VLOOKUP(EH$2&amp;$B10,'FPL FIX2'!$N$1:$Q$400,MATCH("HOME",'FPL FIX2'!$N$1:$Q$1,0),0),"")&amp;IFERROR(VLOOKUP(EH$2&amp;$B10,'FPL FIX2'!$O$1:$P$400,MATCH("AWAY",'FPL FIX2'!$O$1:$P$1,0),0),"")&amp;IFERROR(VLOOKUP(EH$2&amp;$A10,'FA2'!$A:$D,MATCH("AWAY",'FA2'!$A$1:$D$1,0),0),"")&amp;IFERROR(VLOOKUP(EH$2&amp;$A10,'FA2'!$B:$C,MATCH("HOME",'FA2'!$B$1:$C$1,0),0),"")&amp;IFERROR(VLOOKUP(EH$2&amp;$A10,'EFL2'!$A:$D,MATCH("AWAY",'EFL2'!$A$1:$D$1,0),0),"")&amp;IFERROR(VLOOKUP(EH$2&amp;$A10,'EFL2'!$B:$C,MATCH("HOME",'EFL2'!$B$1:$C$1,0),0),"")&amp;IFERROR(VLOOKUP(EH$2&amp;$A10,'UCL2'!$C:$F,MATCH("AWAY",'UCL2'!$C$1:$F$1,0),0),"")&amp;IFERROR(VLOOKUP(EH$2&amp;$A10,'UCL2'!$D:$E,MATCH("HOME",'UCL2'!$D$1:$E$1,0),0),"")&amp;IFERROR(VLOOKUP(EH$2&amp;$A10,'EU2'!$C:$F,MATCH("AWAY",'EU2'!$C$1:$F$1,0),0),"")&amp;IFERROR(VLOOKUP(EH$2&amp;$A10,'EU2'!$D:$E,MATCH("HOME",'EU2'!$D$1:$E$1,0),0),"")&amp;IFERROR(VLOOKUP(EH$2&amp;$A10,'EUC2'!$C:$F,MATCH("AWAY",'EUC2'!$C$1:$F$1,0),0),"")&amp;IFERROR(VLOOKUP(EH$2&amp;$A10,'EUC2'!$D:$E,MATCH("HOME",'EUC2'!$D$1:$E$1,0),0),"")</f>
        <v/>
      </c>
      <c r="EI10" s="25" t="str">
        <f>IFERROR(VLOOKUP(EI$2&amp;$B10,'FPL FIX2'!$N$1:$Q$400,MATCH("HOME",'FPL FIX2'!$N$1:$Q$1,0),0),"")&amp;IFERROR(VLOOKUP(EI$2&amp;$B10,'FPL FIX2'!$O$1:$P$400,MATCH("AWAY",'FPL FIX2'!$O$1:$P$1,0),0),"")&amp;IFERROR(VLOOKUP(EI$2&amp;$A10,'FA2'!$A:$D,MATCH("AWAY",'FA2'!$A$1:$D$1,0),0),"")&amp;IFERROR(VLOOKUP(EI$2&amp;$A10,'FA2'!$B:$C,MATCH("HOME",'FA2'!$B$1:$C$1,0),0),"")&amp;IFERROR(VLOOKUP(EI$2&amp;$A10,'EFL2'!$A:$D,MATCH("AWAY",'EFL2'!$A$1:$D$1,0),0),"")&amp;IFERROR(VLOOKUP(EI$2&amp;$A10,'EFL2'!$B:$C,MATCH("HOME",'EFL2'!$B$1:$C$1,0),0),"")&amp;IFERROR(VLOOKUP(EI$2&amp;$A10,'UCL2'!$C:$F,MATCH("AWAY",'UCL2'!$C$1:$F$1,0),0),"")&amp;IFERROR(VLOOKUP(EI$2&amp;$A10,'UCL2'!$D:$E,MATCH("HOME",'UCL2'!$D$1:$E$1,0),0),"")&amp;IFERROR(VLOOKUP(EI$2&amp;$A10,'EU2'!$C:$F,MATCH("AWAY",'EU2'!$C$1:$F$1,0),0),"")&amp;IFERROR(VLOOKUP(EI$2&amp;$A10,'EU2'!$D:$E,MATCH("HOME",'EU2'!$D$1:$E$1,0),0),"")&amp;IFERROR(VLOOKUP(EI$2&amp;$A10,'EUC2'!$C:$F,MATCH("AWAY",'EUC2'!$C$1:$F$1,0),0),"")&amp;IFERROR(VLOOKUP(EI$2&amp;$A10,'EUC2'!$D:$E,MATCH("HOME",'EUC2'!$D$1:$E$1,0),0),"")</f>
        <v/>
      </c>
      <c r="EJ10" s="25" t="str">
        <f>IFERROR(VLOOKUP(EJ$2&amp;$B10,'FPL FIX2'!$N$1:$Q$400,MATCH("HOME",'FPL FIX2'!$N$1:$Q$1,0),0),"")&amp;IFERROR(VLOOKUP(EJ$2&amp;$B10,'FPL FIX2'!$O$1:$P$400,MATCH("AWAY",'FPL FIX2'!$O$1:$P$1,0),0),"")&amp;IFERROR(VLOOKUP(EJ$2&amp;$A10,'FA2'!$A:$D,MATCH("AWAY",'FA2'!$A$1:$D$1,0),0),"")&amp;IFERROR(VLOOKUP(EJ$2&amp;$A10,'FA2'!$B:$C,MATCH("HOME",'FA2'!$B$1:$C$1,0),0),"")&amp;IFERROR(VLOOKUP(EJ$2&amp;$A10,'EFL2'!$A:$D,MATCH("AWAY",'EFL2'!$A$1:$D$1,0),0),"")&amp;IFERROR(VLOOKUP(EJ$2&amp;$A10,'EFL2'!$B:$C,MATCH("HOME",'EFL2'!$B$1:$C$1,0),0),"")&amp;IFERROR(VLOOKUP(EJ$2&amp;$A10,'UCL2'!$C:$F,MATCH("AWAY",'UCL2'!$C$1:$F$1,0),0),"")&amp;IFERROR(VLOOKUP(EJ$2&amp;$A10,'UCL2'!$D:$E,MATCH("HOME",'UCL2'!$D$1:$E$1,0),0),"")&amp;IFERROR(VLOOKUP(EJ$2&amp;$A10,'EU2'!$C:$F,MATCH("AWAY",'EU2'!$C$1:$F$1,0),0),"")&amp;IFERROR(VLOOKUP(EJ$2&amp;$A10,'EU2'!$D:$E,MATCH("HOME",'EU2'!$D$1:$E$1,0),0),"")&amp;IFERROR(VLOOKUP(EJ$2&amp;$A10,'EUC2'!$C:$F,MATCH("AWAY",'EUC2'!$C$1:$F$1,0),0),"")&amp;IFERROR(VLOOKUP(EJ$2&amp;$A10,'EUC2'!$D:$E,MATCH("HOME",'EUC2'!$D$1:$E$1,0),0),"")</f>
        <v/>
      </c>
      <c r="EK10" s="25" t="str">
        <f>IFERROR(VLOOKUP(EK$2&amp;$B10,'FPL FIX2'!$N$1:$Q$400,MATCH("HOME",'FPL FIX2'!$N$1:$Q$1,0),0),"")&amp;IFERROR(VLOOKUP(EK$2&amp;$B10,'FPL FIX2'!$O$1:$P$400,MATCH("AWAY",'FPL FIX2'!$O$1:$P$1,0),0),"")&amp;IFERROR(VLOOKUP(EK$2&amp;$A10,'FA2'!$A:$D,MATCH("AWAY",'FA2'!$A$1:$D$1,0),0),"")&amp;IFERROR(VLOOKUP(EK$2&amp;$A10,'FA2'!$B:$C,MATCH("HOME",'FA2'!$B$1:$C$1,0),0),"")&amp;IFERROR(VLOOKUP(EK$2&amp;$A10,'EFL2'!$A:$D,MATCH("AWAY",'EFL2'!$A$1:$D$1,0),0),"")&amp;IFERROR(VLOOKUP(EK$2&amp;$A10,'EFL2'!$B:$C,MATCH("HOME",'EFL2'!$B$1:$C$1,0),0),"")&amp;IFERROR(VLOOKUP(EK$2&amp;$A10,'UCL2'!$C:$F,MATCH("AWAY",'UCL2'!$C$1:$F$1,0),0),"")&amp;IFERROR(VLOOKUP(EK$2&amp;$A10,'UCL2'!$D:$E,MATCH("HOME",'UCL2'!$D$1:$E$1,0),0),"")&amp;IFERROR(VLOOKUP(EK$2&amp;$A10,'EU2'!$C:$F,MATCH("AWAY",'EU2'!$C$1:$F$1,0),0),"")&amp;IFERROR(VLOOKUP(EK$2&amp;$A10,'EU2'!$D:$E,MATCH("HOME",'EU2'!$D$1:$E$1,0),0),"")&amp;IFERROR(VLOOKUP(EK$2&amp;$A10,'EUC2'!$C:$F,MATCH("AWAY",'EUC2'!$C$1:$F$1,0),0),"")&amp;IFERROR(VLOOKUP(EK$2&amp;$A10,'EUC2'!$D:$E,MATCH("HOME",'EUC2'!$D$1:$E$1,0),0),"")</f>
        <v/>
      </c>
      <c r="EL10" s="25" t="str">
        <f>IFERROR(VLOOKUP(EL$2&amp;$B10,'FPL FIX2'!$N$1:$Q$400,MATCH("HOME",'FPL FIX2'!$N$1:$Q$1,0),0),"")&amp;IFERROR(VLOOKUP(EL$2&amp;$B10,'FPL FIX2'!$O$1:$P$400,MATCH("AWAY",'FPL FIX2'!$O$1:$P$1,0),0),"")&amp;IFERROR(VLOOKUP(EL$2&amp;$A10,'FA2'!$A:$D,MATCH("AWAY",'FA2'!$A$1:$D$1,0),0),"")&amp;IFERROR(VLOOKUP(EL$2&amp;$A10,'FA2'!$B:$C,MATCH("HOME",'FA2'!$B$1:$C$1,0),0),"")&amp;IFERROR(VLOOKUP(EL$2&amp;$A10,'EFL2'!$A:$D,MATCH("AWAY",'EFL2'!$A$1:$D$1,0),0),"")&amp;IFERROR(VLOOKUP(EL$2&amp;$A10,'EFL2'!$B:$C,MATCH("HOME",'EFL2'!$B$1:$C$1,0),0),"")&amp;IFERROR(VLOOKUP(EL$2&amp;$A10,'UCL2'!$C:$F,MATCH("AWAY",'UCL2'!$C$1:$F$1,0),0),"")&amp;IFERROR(VLOOKUP(EL$2&amp;$A10,'UCL2'!$D:$E,MATCH("HOME",'UCL2'!$D$1:$E$1,0),0),"")&amp;IFERROR(VLOOKUP(EL$2&amp;$A10,'EU2'!$C:$F,MATCH("AWAY",'EU2'!$C$1:$F$1,0),0),"")&amp;IFERROR(VLOOKUP(EL$2&amp;$A10,'EU2'!$D:$E,MATCH("HOME",'EU2'!$D$1:$E$1,0),0),"")&amp;IFERROR(VLOOKUP(EL$2&amp;$A10,'EUC2'!$C:$F,MATCH("AWAY",'EUC2'!$C$1:$F$1,0),0),"")&amp;IFERROR(VLOOKUP(EL$2&amp;$A10,'EUC2'!$D:$E,MATCH("HOME",'EUC2'!$D$1:$E$1,0),0),"")</f>
        <v/>
      </c>
      <c r="EM10" s="25" t="str">
        <f>IFERROR(VLOOKUP(EM$2&amp;$B10,'FPL FIX2'!$N$1:$Q$400,MATCH("HOME",'FPL FIX2'!$N$1:$Q$1,0),0),"")&amp;IFERROR(VLOOKUP(EM$2&amp;$B10,'FPL FIX2'!$O$1:$P$400,MATCH("AWAY",'FPL FIX2'!$O$1:$P$1,0),0),"")&amp;IFERROR(VLOOKUP(EM$2&amp;$A10,'FA2'!$A:$D,MATCH("AWAY",'FA2'!$A$1:$D$1,0),0),"")&amp;IFERROR(VLOOKUP(EM$2&amp;$A10,'FA2'!$B:$C,MATCH("HOME",'FA2'!$B$1:$C$1,0),0),"")&amp;IFERROR(VLOOKUP(EM$2&amp;$A10,'EFL2'!$A:$D,MATCH("AWAY",'EFL2'!$A$1:$D$1,0),0),"")&amp;IFERROR(VLOOKUP(EM$2&amp;$A10,'EFL2'!$B:$C,MATCH("HOME",'EFL2'!$B$1:$C$1,0),0),"")&amp;IFERROR(VLOOKUP(EM$2&amp;$A10,'UCL2'!$C:$F,MATCH("AWAY",'UCL2'!$C$1:$F$1,0),0),"")&amp;IFERROR(VLOOKUP(EM$2&amp;$A10,'UCL2'!$D:$E,MATCH("HOME",'UCL2'!$D$1:$E$1,0),0),"")&amp;IFERROR(VLOOKUP(EM$2&amp;$A10,'EU2'!$C:$F,MATCH("AWAY",'EU2'!$C$1:$F$1,0),0),"")&amp;IFERROR(VLOOKUP(EM$2&amp;$A10,'EU2'!$D:$E,MATCH("HOME",'EU2'!$D$1:$E$1,0),0),"")&amp;IFERROR(VLOOKUP(EM$2&amp;$A10,'EUC2'!$C:$F,MATCH("AWAY",'EUC2'!$C$1:$F$1,0),0),"")&amp;IFERROR(VLOOKUP(EM$2&amp;$A10,'EUC2'!$D:$E,MATCH("HOME",'EUC2'!$D$1:$E$1,0),0),"")</f>
        <v/>
      </c>
      <c r="EN10" s="25" t="str">
        <f>IFERROR(VLOOKUP(EN$2&amp;$B10,'FPL FIX2'!$N$1:$Q$400,MATCH("HOME",'FPL FIX2'!$N$1:$Q$1,0),0),"")&amp;IFERROR(VLOOKUP(EN$2&amp;$B10,'FPL FIX2'!$O$1:$P$400,MATCH("AWAY",'FPL FIX2'!$O$1:$P$1,0),0),"")&amp;IFERROR(VLOOKUP(EN$2&amp;$A10,'FA2'!$A:$D,MATCH("AWAY",'FA2'!$A$1:$D$1,0),0),"")&amp;IFERROR(VLOOKUP(EN$2&amp;$A10,'FA2'!$B:$C,MATCH("HOME",'FA2'!$B$1:$C$1,0),0),"")&amp;IFERROR(VLOOKUP(EN$2&amp;$A10,'EFL2'!$A:$D,MATCH("AWAY",'EFL2'!$A$1:$D$1,0),0),"")&amp;IFERROR(VLOOKUP(EN$2&amp;$A10,'EFL2'!$B:$C,MATCH("HOME",'EFL2'!$B$1:$C$1,0),0),"")&amp;IFERROR(VLOOKUP(EN$2&amp;$A10,'UCL2'!$C:$F,MATCH("AWAY",'UCL2'!$C$1:$F$1,0),0),"")&amp;IFERROR(VLOOKUP(EN$2&amp;$A10,'UCL2'!$D:$E,MATCH("HOME",'UCL2'!$D$1:$E$1,0),0),"")&amp;IFERROR(VLOOKUP(EN$2&amp;$A10,'EU2'!$C:$F,MATCH("AWAY",'EU2'!$C$1:$F$1,0),0),"")&amp;IFERROR(VLOOKUP(EN$2&amp;$A10,'EU2'!$D:$E,MATCH("HOME",'EU2'!$D$1:$E$1,0),0),"")&amp;IFERROR(VLOOKUP(EN$2&amp;$A10,'EUC2'!$C:$F,MATCH("AWAY",'EUC2'!$C$1:$F$1,0),0),"")&amp;IFERROR(VLOOKUP(EN$2&amp;$A10,'EUC2'!$D:$E,MATCH("HOME",'EUC2'!$D$1:$E$1,0),0),"")</f>
        <v/>
      </c>
      <c r="EO10" s="25" t="str">
        <f>IFERROR(VLOOKUP(EO$2&amp;$B10,'FPL FIX2'!$N$1:$Q$400,MATCH("HOME",'FPL FIX2'!$N$1:$Q$1,0),0),"")&amp;IFERROR(VLOOKUP(EO$2&amp;$B10,'FPL FIX2'!$O$1:$P$400,MATCH("AWAY",'FPL FIX2'!$O$1:$P$1,0),0),"")&amp;IFERROR(VLOOKUP(EO$2&amp;$A10,'FA2'!$A:$D,MATCH("AWAY",'FA2'!$A$1:$D$1,0),0),"")&amp;IFERROR(VLOOKUP(EO$2&amp;$A10,'FA2'!$B:$C,MATCH("HOME",'FA2'!$B$1:$C$1,0),0),"")&amp;IFERROR(VLOOKUP(EO$2&amp;$A10,'EFL2'!$A:$D,MATCH("AWAY",'EFL2'!$A$1:$D$1,0),0),"")&amp;IFERROR(VLOOKUP(EO$2&amp;$A10,'EFL2'!$B:$C,MATCH("HOME",'EFL2'!$B$1:$C$1,0),0),"")&amp;IFERROR(VLOOKUP(EO$2&amp;$A10,'UCL2'!$C:$F,MATCH("AWAY",'UCL2'!$C$1:$F$1,0),0),"")&amp;IFERROR(VLOOKUP(EO$2&amp;$A10,'UCL2'!$D:$E,MATCH("HOME",'UCL2'!$D$1:$E$1,0),0),"")&amp;IFERROR(VLOOKUP(EO$2&amp;$A10,'EU2'!$C:$F,MATCH("AWAY",'EU2'!$C$1:$F$1,0),0),"")&amp;IFERROR(VLOOKUP(EO$2&amp;$A10,'EU2'!$D:$E,MATCH("HOME",'EU2'!$D$1:$E$1,0),0),"")&amp;IFERROR(VLOOKUP(EO$2&amp;$A10,'EUC2'!$C:$F,MATCH("AWAY",'EUC2'!$C$1:$F$1,0),0),"")&amp;IFERROR(VLOOKUP(EO$2&amp;$A10,'EUC2'!$D:$E,MATCH("HOME",'EUC2'!$D$1:$E$1,0),0),"")</f>
        <v/>
      </c>
      <c r="EP10" s="25" t="str">
        <f>IFERROR(VLOOKUP(EP$2&amp;$B10,'FPL FIX2'!$N$1:$Q$400,MATCH("HOME",'FPL FIX2'!$N$1:$Q$1,0),0),"")&amp;IFERROR(VLOOKUP(EP$2&amp;$B10,'FPL FIX2'!$O$1:$P$400,MATCH("AWAY",'FPL FIX2'!$O$1:$P$1,0),0),"")&amp;IFERROR(VLOOKUP(EP$2&amp;$A10,'FA2'!$A:$D,MATCH("AWAY",'FA2'!$A$1:$D$1,0),0),"")&amp;IFERROR(VLOOKUP(EP$2&amp;$A10,'FA2'!$B:$C,MATCH("HOME",'FA2'!$B$1:$C$1,0),0),"")&amp;IFERROR(VLOOKUP(EP$2&amp;$A10,'EFL2'!$A:$D,MATCH("AWAY",'EFL2'!$A$1:$D$1,0),0),"")&amp;IFERROR(VLOOKUP(EP$2&amp;$A10,'EFL2'!$B:$C,MATCH("HOME",'EFL2'!$B$1:$C$1,0),0),"")&amp;IFERROR(VLOOKUP(EP$2&amp;$A10,'UCL2'!$C:$F,MATCH("AWAY",'UCL2'!$C$1:$F$1,0),0),"")&amp;IFERROR(VLOOKUP(EP$2&amp;$A10,'UCL2'!$D:$E,MATCH("HOME",'UCL2'!$D$1:$E$1,0),0),"")&amp;IFERROR(VLOOKUP(EP$2&amp;$A10,'EU2'!$C:$F,MATCH("AWAY",'EU2'!$C$1:$F$1,0),0),"")&amp;IFERROR(VLOOKUP(EP$2&amp;$A10,'EU2'!$D:$E,MATCH("HOME",'EU2'!$D$1:$E$1,0),0),"")&amp;IFERROR(VLOOKUP(EP$2&amp;$A10,'EUC2'!$C:$F,MATCH("AWAY",'EUC2'!$C$1:$F$1,0),0),"")&amp;IFERROR(VLOOKUP(EP$2&amp;$A10,'EUC2'!$D:$E,MATCH("HOME",'EUC2'!$D$1:$E$1,0),0),"")</f>
        <v/>
      </c>
      <c r="EQ10" s="25" t="str">
        <f>IFERROR(VLOOKUP(EQ$2&amp;$B10,'FPL FIX2'!$N$1:$Q$400,MATCH("HOME",'FPL FIX2'!$N$1:$Q$1,0),0),"")&amp;IFERROR(VLOOKUP(EQ$2&amp;$B10,'FPL FIX2'!$O$1:$P$400,MATCH("AWAY",'FPL FIX2'!$O$1:$P$1,0),0),"")&amp;IFERROR(VLOOKUP(EQ$2&amp;$A10,'FA2'!$A:$D,MATCH("AWAY",'FA2'!$A$1:$D$1,0),0),"")&amp;IFERROR(VLOOKUP(EQ$2&amp;$A10,'FA2'!$B:$C,MATCH("HOME",'FA2'!$B$1:$C$1,0),0),"")&amp;IFERROR(VLOOKUP(EQ$2&amp;$A10,'EFL2'!$A:$D,MATCH("AWAY",'EFL2'!$A$1:$D$1,0),0),"")&amp;IFERROR(VLOOKUP(EQ$2&amp;$A10,'EFL2'!$B:$C,MATCH("HOME",'EFL2'!$B$1:$C$1,0),0),"")&amp;IFERROR(VLOOKUP(EQ$2&amp;$A10,'UCL2'!$C:$F,MATCH("AWAY",'UCL2'!$C$1:$F$1,0),0),"")&amp;IFERROR(VLOOKUP(EQ$2&amp;$A10,'UCL2'!$D:$E,MATCH("HOME",'UCL2'!$D$1:$E$1,0),0),"")&amp;IFERROR(VLOOKUP(EQ$2&amp;$A10,'EU2'!$C:$F,MATCH("AWAY",'EU2'!$C$1:$F$1,0),0),"")&amp;IFERROR(VLOOKUP(EQ$2&amp;$A10,'EU2'!$D:$E,MATCH("HOME",'EU2'!$D$1:$E$1,0),0),"")&amp;IFERROR(VLOOKUP(EQ$2&amp;$A10,'EUC2'!$C:$F,MATCH("AWAY",'EUC2'!$C$1:$F$1,0),0),"")&amp;IFERROR(VLOOKUP(EQ$2&amp;$A10,'EUC2'!$D:$E,MATCH("HOME",'EUC2'!$D$1:$E$1,0),0),"")</f>
        <v/>
      </c>
      <c r="ER10" s="25" t="str">
        <f>IFERROR(VLOOKUP(ER$2&amp;$B10,'FPL FIX2'!$N$1:$Q$400,MATCH("HOME",'FPL FIX2'!$N$1:$Q$1,0),0),"")&amp;IFERROR(VLOOKUP(ER$2&amp;$B10,'FPL FIX2'!$O$1:$P$400,MATCH("AWAY",'FPL FIX2'!$O$1:$P$1,0),0),"")&amp;IFERROR(VLOOKUP(ER$2&amp;$A10,'FA2'!$A:$D,MATCH("AWAY",'FA2'!$A$1:$D$1,0),0),"")&amp;IFERROR(VLOOKUP(ER$2&amp;$A10,'FA2'!$B:$C,MATCH("HOME",'FA2'!$B$1:$C$1,0),0),"")&amp;IFERROR(VLOOKUP(ER$2&amp;$A10,'EFL2'!$A:$D,MATCH("AWAY",'EFL2'!$A$1:$D$1,0),0),"")&amp;IFERROR(VLOOKUP(ER$2&amp;$A10,'EFL2'!$B:$C,MATCH("HOME",'EFL2'!$B$1:$C$1,0),0),"")&amp;IFERROR(VLOOKUP(ER$2&amp;$A10,'UCL2'!$C:$F,MATCH("AWAY",'UCL2'!$C$1:$F$1,0),0),"")&amp;IFERROR(VLOOKUP(ER$2&amp;$A10,'UCL2'!$D:$E,MATCH("HOME",'UCL2'!$D$1:$E$1,0),0),"")&amp;IFERROR(VLOOKUP(ER$2&amp;$A10,'EU2'!$C:$F,MATCH("AWAY",'EU2'!$C$1:$F$1,0),0),"")&amp;IFERROR(VLOOKUP(ER$2&amp;$A10,'EU2'!$D:$E,MATCH("HOME",'EU2'!$D$1:$E$1,0),0),"")&amp;IFERROR(VLOOKUP(ER$2&amp;$A10,'EUC2'!$C:$F,MATCH("AWAY",'EUC2'!$C$1:$F$1,0),0),"")&amp;IFERROR(VLOOKUP(ER$2&amp;$A10,'EUC2'!$D:$E,MATCH("HOME",'EUC2'!$D$1:$E$1,0),0),"")</f>
        <v/>
      </c>
      <c r="ES10" s="25" t="str">
        <f>IFERROR(VLOOKUP(ES$2&amp;$B10,'FPL FIX2'!$N$1:$Q$400,MATCH("HOME",'FPL FIX2'!$N$1:$Q$1,0),0),"")&amp;IFERROR(VLOOKUP(ES$2&amp;$B10,'FPL FIX2'!$O$1:$P$400,MATCH("AWAY",'FPL FIX2'!$O$1:$P$1,0),0),"")&amp;IFERROR(VLOOKUP(ES$2&amp;$A10,'FA2'!$A:$D,MATCH("AWAY",'FA2'!$A$1:$D$1,0),0),"")&amp;IFERROR(VLOOKUP(ES$2&amp;$A10,'FA2'!$B:$C,MATCH("HOME",'FA2'!$B$1:$C$1,0),0),"")&amp;IFERROR(VLOOKUP(ES$2&amp;$A10,'EFL2'!$A:$D,MATCH("AWAY",'EFL2'!$A$1:$D$1,0),0),"")&amp;IFERROR(VLOOKUP(ES$2&amp;$A10,'EFL2'!$B:$C,MATCH("HOME",'EFL2'!$B$1:$C$1,0),0),"")&amp;IFERROR(VLOOKUP(ES$2&amp;$A10,'UCL2'!$C:$F,MATCH("AWAY",'UCL2'!$C$1:$F$1,0),0),"")&amp;IFERROR(VLOOKUP(ES$2&amp;$A10,'UCL2'!$D:$E,MATCH("HOME",'UCL2'!$D$1:$E$1,0),0),"")&amp;IFERROR(VLOOKUP(ES$2&amp;$A10,'EU2'!$C:$F,MATCH("AWAY",'EU2'!$C$1:$F$1,0),0),"")&amp;IFERROR(VLOOKUP(ES$2&amp;$A10,'EU2'!$D:$E,MATCH("HOME",'EU2'!$D$1:$E$1,0),0),"")&amp;IFERROR(VLOOKUP(ES$2&amp;$A10,'EUC2'!$C:$F,MATCH("AWAY",'EUC2'!$C$1:$F$1,0),0),"")&amp;IFERROR(VLOOKUP(ES$2&amp;$A10,'EUC2'!$D:$E,MATCH("HOME",'EUC2'!$D$1:$E$1,0),0),"")</f>
        <v/>
      </c>
      <c r="ET10" s="25" t="str">
        <f>IFERROR(VLOOKUP(ET$2&amp;$B10,'FPL FIX2'!$N$1:$Q$400,MATCH("HOME",'FPL FIX2'!$N$1:$Q$1,0),0),"")&amp;IFERROR(VLOOKUP(ET$2&amp;$B10,'FPL FIX2'!$O$1:$P$400,MATCH("AWAY",'FPL FIX2'!$O$1:$P$1,0),0),"")&amp;IFERROR(VLOOKUP(ET$2&amp;$A10,'FA2'!$A:$D,MATCH("AWAY",'FA2'!$A$1:$D$1,0),0),"")&amp;IFERROR(VLOOKUP(ET$2&amp;$A10,'FA2'!$B:$C,MATCH("HOME",'FA2'!$B$1:$C$1,0),0),"")&amp;IFERROR(VLOOKUP(ET$2&amp;$A10,'EFL2'!$A:$D,MATCH("AWAY",'EFL2'!$A$1:$D$1,0),0),"")&amp;IFERROR(VLOOKUP(ET$2&amp;$A10,'EFL2'!$B:$C,MATCH("HOME",'EFL2'!$B$1:$C$1,0),0),"")&amp;IFERROR(VLOOKUP(ET$2&amp;$A10,'UCL2'!$C:$F,MATCH("AWAY",'UCL2'!$C$1:$F$1,0),0),"")&amp;IFERROR(VLOOKUP(ET$2&amp;$A10,'UCL2'!$D:$E,MATCH("HOME",'UCL2'!$D$1:$E$1,0),0),"")&amp;IFERROR(VLOOKUP(ET$2&amp;$A10,'EU2'!$C:$F,MATCH("AWAY",'EU2'!$C$1:$F$1,0),0),"")&amp;IFERROR(VLOOKUP(ET$2&amp;$A10,'EU2'!$D:$E,MATCH("HOME",'EU2'!$D$1:$E$1,0),0),"")&amp;IFERROR(VLOOKUP(ET$2&amp;$A10,'EUC2'!$C:$F,MATCH("AWAY",'EUC2'!$C$1:$F$1,0),0),"")&amp;IFERROR(VLOOKUP(ET$2&amp;$A10,'EUC2'!$D:$E,MATCH("HOME",'EUC2'!$D$1:$E$1,0),0),"")</f>
        <v>FUL</v>
      </c>
      <c r="EU10" s="25" t="str">
        <f>IFERROR(VLOOKUP(EU$2&amp;$B10,'FPL FIX2'!$N$1:$Q$400,MATCH("HOME",'FPL FIX2'!$N$1:$Q$1,0),0),"")&amp;IFERROR(VLOOKUP(EU$2&amp;$B10,'FPL FIX2'!$O$1:$P$400,MATCH("AWAY",'FPL FIX2'!$O$1:$P$1,0),0),"")&amp;IFERROR(VLOOKUP(EU$2&amp;$A10,'FA2'!$A:$D,MATCH("AWAY",'FA2'!$A$1:$D$1,0),0),"")&amp;IFERROR(VLOOKUP(EU$2&amp;$A10,'FA2'!$B:$C,MATCH("HOME",'FA2'!$B$1:$C$1,0),0),"")&amp;IFERROR(VLOOKUP(EU$2&amp;$A10,'EFL2'!$A:$D,MATCH("AWAY",'EFL2'!$A$1:$D$1,0),0),"")&amp;IFERROR(VLOOKUP(EU$2&amp;$A10,'EFL2'!$B:$C,MATCH("HOME",'EFL2'!$B$1:$C$1,0),0),"")&amp;IFERROR(VLOOKUP(EU$2&amp;$A10,'UCL2'!$C:$F,MATCH("AWAY",'UCL2'!$C$1:$F$1,0),0),"")&amp;IFERROR(VLOOKUP(EU$2&amp;$A10,'UCL2'!$D:$E,MATCH("HOME",'UCL2'!$D$1:$E$1,0),0),"")&amp;IFERROR(VLOOKUP(EU$2&amp;$A10,'EU2'!$C:$F,MATCH("AWAY",'EU2'!$C$1:$F$1,0),0),"")&amp;IFERROR(VLOOKUP(EU$2&amp;$A10,'EU2'!$D:$E,MATCH("HOME",'EU2'!$D$1:$E$1,0),0),"")&amp;IFERROR(VLOOKUP(EU$2&amp;$A10,'EUC2'!$C:$F,MATCH("AWAY",'EUC2'!$C$1:$F$1,0),0),"")&amp;IFERROR(VLOOKUP(EU$2&amp;$A10,'EUC2'!$D:$E,MATCH("HOME",'EUC2'!$D$1:$E$1,0),0),"")</f>
        <v/>
      </c>
      <c r="EV10" s="25" t="str">
        <f>IFERROR(VLOOKUP(EV$2&amp;$B10,'FPL FIX2'!$N$1:$Q$400,MATCH("HOME",'FPL FIX2'!$N$1:$Q$1,0),0),"")&amp;IFERROR(VLOOKUP(EV$2&amp;$B10,'FPL FIX2'!$O$1:$P$400,MATCH("AWAY",'FPL FIX2'!$O$1:$P$1,0),0),"")&amp;IFERROR(VLOOKUP(EV$2&amp;$A10,'FA2'!$A:$D,MATCH("AWAY",'FA2'!$A$1:$D$1,0),0),"")&amp;IFERROR(VLOOKUP(EV$2&amp;$A10,'FA2'!$B:$C,MATCH("HOME",'FA2'!$B$1:$C$1,0),0),"")&amp;IFERROR(VLOOKUP(EV$2&amp;$A10,'EFL2'!$A:$D,MATCH("AWAY",'EFL2'!$A$1:$D$1,0),0),"")&amp;IFERROR(VLOOKUP(EV$2&amp;$A10,'EFL2'!$B:$C,MATCH("HOME",'EFL2'!$B$1:$C$1,0),0),"")&amp;IFERROR(VLOOKUP(EV$2&amp;$A10,'UCL2'!$C:$F,MATCH("AWAY",'UCL2'!$C$1:$F$1,0),0),"")&amp;IFERROR(VLOOKUP(EV$2&amp;$A10,'UCL2'!$D:$E,MATCH("HOME",'UCL2'!$D$1:$E$1,0),0),"")&amp;IFERROR(VLOOKUP(EV$2&amp;$A10,'EU2'!$C:$F,MATCH("AWAY",'EU2'!$C$1:$F$1,0),0),"")&amp;IFERROR(VLOOKUP(EV$2&amp;$A10,'EU2'!$D:$E,MATCH("HOME",'EU2'!$D$1:$E$1,0),0),"")&amp;IFERROR(VLOOKUP(EV$2&amp;$A10,'EUC2'!$C:$F,MATCH("AWAY",'EUC2'!$C$1:$F$1,0),0),"")&amp;IFERROR(VLOOKUP(EV$2&amp;$A10,'EUC2'!$D:$E,MATCH("HOME",'EUC2'!$D$1:$E$1,0),0),"")</f>
        <v/>
      </c>
      <c r="EW10" s="25" t="str">
        <f>IFERROR(VLOOKUP(EW$2&amp;$B10,'FPL FIX2'!$N$1:$Q$400,MATCH("HOME",'FPL FIX2'!$N$1:$Q$1,0),0),"")&amp;IFERROR(VLOOKUP(EW$2&amp;$B10,'FPL FIX2'!$O$1:$P$400,MATCH("AWAY",'FPL FIX2'!$O$1:$P$1,0),0),"")&amp;IFERROR(VLOOKUP(EW$2&amp;$A10,'FA2'!$A:$D,MATCH("AWAY",'FA2'!$A$1:$D$1,0),0),"")&amp;IFERROR(VLOOKUP(EW$2&amp;$A10,'FA2'!$B:$C,MATCH("HOME",'FA2'!$B$1:$C$1,0),0),"")&amp;IFERROR(VLOOKUP(EW$2&amp;$A10,'EFL2'!$A:$D,MATCH("AWAY",'EFL2'!$A$1:$D$1,0),0),"")&amp;IFERROR(VLOOKUP(EW$2&amp;$A10,'EFL2'!$B:$C,MATCH("HOME",'EFL2'!$B$1:$C$1,0),0),"")&amp;IFERROR(VLOOKUP(EW$2&amp;$A10,'UCL2'!$C:$F,MATCH("AWAY",'UCL2'!$C$1:$F$1,0),0),"")&amp;IFERROR(VLOOKUP(EW$2&amp;$A10,'UCL2'!$D:$E,MATCH("HOME",'UCL2'!$D$1:$E$1,0),0),"")&amp;IFERROR(VLOOKUP(EW$2&amp;$A10,'EU2'!$C:$F,MATCH("AWAY",'EU2'!$C$1:$F$1,0),0),"")&amp;IFERROR(VLOOKUP(EW$2&amp;$A10,'EU2'!$D:$E,MATCH("HOME",'EU2'!$D$1:$E$1,0),0),"")&amp;IFERROR(VLOOKUP(EW$2&amp;$A10,'EUC2'!$C:$F,MATCH("AWAY",'EUC2'!$C$1:$F$1,0),0),"")&amp;IFERROR(VLOOKUP(EW$2&amp;$A10,'EUC2'!$D:$E,MATCH("HOME",'EUC2'!$D$1:$E$1,0),0),"")</f>
        <v/>
      </c>
      <c r="EX10" s="25" t="str">
        <f>IFERROR(VLOOKUP(EX$2&amp;$B10,'FPL FIX2'!$N$1:$Q$400,MATCH("HOME",'FPL FIX2'!$N$1:$Q$1,0),0),"")&amp;IFERROR(VLOOKUP(EX$2&amp;$B10,'FPL FIX2'!$O$1:$P$400,MATCH("AWAY",'FPL FIX2'!$O$1:$P$1,0),0),"")&amp;IFERROR(VLOOKUP(EX$2&amp;$A10,'FA2'!$A:$D,MATCH("AWAY",'FA2'!$A$1:$D$1,0),0),"")&amp;IFERROR(VLOOKUP(EX$2&amp;$A10,'FA2'!$B:$C,MATCH("HOME",'FA2'!$B$1:$C$1,0),0),"")&amp;IFERROR(VLOOKUP(EX$2&amp;$A10,'EFL2'!$A:$D,MATCH("AWAY",'EFL2'!$A$1:$D$1,0),0),"")&amp;IFERROR(VLOOKUP(EX$2&amp;$A10,'EFL2'!$B:$C,MATCH("HOME",'EFL2'!$B$1:$C$1,0),0),"")&amp;IFERROR(VLOOKUP(EX$2&amp;$A10,'UCL2'!$C:$F,MATCH("AWAY",'UCL2'!$C$1:$F$1,0),0),"")&amp;IFERROR(VLOOKUP(EX$2&amp;$A10,'UCL2'!$D:$E,MATCH("HOME",'UCL2'!$D$1:$E$1,0),0),"")&amp;IFERROR(VLOOKUP(EX$2&amp;$A10,'EU2'!$C:$F,MATCH("AWAY",'EU2'!$C$1:$F$1,0),0),"")&amp;IFERROR(VLOOKUP(EX$2&amp;$A10,'EU2'!$D:$E,MATCH("HOME",'EU2'!$D$1:$E$1,0),0),"")&amp;IFERROR(VLOOKUP(EX$2&amp;$A10,'EUC2'!$C:$F,MATCH("AWAY",'EUC2'!$C$1:$F$1,0),0),"")&amp;IFERROR(VLOOKUP(EX$2&amp;$A10,'EUC2'!$D:$E,MATCH("HOME",'EUC2'!$D$1:$E$1,0),0),"")</f>
        <v/>
      </c>
      <c r="EY10" s="25" t="str">
        <f>IFERROR(VLOOKUP(EY$2&amp;$B10,'FPL FIX2'!$N$1:$Q$400,MATCH("HOME",'FPL FIX2'!$N$1:$Q$1,0),0),"")&amp;IFERROR(VLOOKUP(EY$2&amp;$B10,'FPL FIX2'!$O$1:$P$400,MATCH("AWAY",'FPL FIX2'!$O$1:$P$1,0),0),"")&amp;IFERROR(VLOOKUP(EY$2&amp;$A10,'FA2'!$A:$D,MATCH("AWAY",'FA2'!$A$1:$D$1,0),0),"")&amp;IFERROR(VLOOKUP(EY$2&amp;$A10,'FA2'!$B:$C,MATCH("HOME",'FA2'!$B$1:$C$1,0),0),"")&amp;IFERROR(VLOOKUP(EY$2&amp;$A10,'EFL2'!$A:$D,MATCH("AWAY",'EFL2'!$A$1:$D$1,0),0),"")&amp;IFERROR(VLOOKUP(EY$2&amp;$A10,'EFL2'!$B:$C,MATCH("HOME",'EFL2'!$B$1:$C$1,0),0),"")&amp;IFERROR(VLOOKUP(EY$2&amp;$A10,'UCL2'!$C:$F,MATCH("AWAY",'UCL2'!$C$1:$F$1,0),0),"")&amp;IFERROR(VLOOKUP(EY$2&amp;$A10,'UCL2'!$D:$E,MATCH("HOME",'UCL2'!$D$1:$E$1,0),0),"")&amp;IFERROR(VLOOKUP(EY$2&amp;$A10,'EU2'!$C:$F,MATCH("AWAY",'EU2'!$C$1:$F$1,0),0),"")&amp;IFERROR(VLOOKUP(EY$2&amp;$A10,'EU2'!$D:$E,MATCH("HOME",'EU2'!$D$1:$E$1,0),0),"")&amp;IFERROR(VLOOKUP(EY$2&amp;$A10,'EUC2'!$C:$F,MATCH("AWAY",'EUC2'!$C$1:$F$1,0),0),"")&amp;IFERROR(VLOOKUP(EY$2&amp;$A10,'EUC2'!$D:$E,MATCH("HOME",'EUC2'!$D$1:$E$1,0),0),"")</f>
        <v>bou</v>
      </c>
      <c r="EZ10" s="25" t="str">
        <f>IFERROR(VLOOKUP(EZ$2&amp;$B10,'FPL FIX2'!$N$1:$Q$400,MATCH("HOME",'FPL FIX2'!$N$1:$Q$1,0),0),"")&amp;IFERROR(VLOOKUP(EZ$2&amp;$B10,'FPL FIX2'!$O$1:$P$400,MATCH("AWAY",'FPL FIX2'!$O$1:$P$1,0),0),"")&amp;IFERROR(VLOOKUP(EZ$2&amp;$A10,'FA2'!$A:$D,MATCH("AWAY",'FA2'!$A$1:$D$1,0),0),"")&amp;IFERROR(VLOOKUP(EZ$2&amp;$A10,'FA2'!$B:$C,MATCH("HOME",'FA2'!$B$1:$C$1,0),0),"")&amp;IFERROR(VLOOKUP(EZ$2&amp;$A10,'EFL2'!$A:$D,MATCH("AWAY",'EFL2'!$A$1:$D$1,0),0),"")&amp;IFERROR(VLOOKUP(EZ$2&amp;$A10,'EFL2'!$B:$C,MATCH("HOME",'EFL2'!$B$1:$C$1,0),0),"")&amp;IFERROR(VLOOKUP(EZ$2&amp;$A10,'UCL2'!$C:$F,MATCH("AWAY",'UCL2'!$C$1:$F$1,0),0),"")&amp;IFERROR(VLOOKUP(EZ$2&amp;$A10,'UCL2'!$D:$E,MATCH("HOME",'UCL2'!$D$1:$E$1,0),0),"")&amp;IFERROR(VLOOKUP(EZ$2&amp;$A10,'EU2'!$C:$F,MATCH("AWAY",'EU2'!$C$1:$F$1,0),0),"")&amp;IFERROR(VLOOKUP(EZ$2&amp;$A10,'EU2'!$D:$E,MATCH("HOME",'EU2'!$D$1:$E$1,0),0),"")&amp;IFERROR(VLOOKUP(EZ$2&amp;$A10,'EUC2'!$C:$F,MATCH("AWAY",'EUC2'!$C$1:$F$1,0),0),"")&amp;IFERROR(VLOOKUP(EZ$2&amp;$A10,'EUC2'!$D:$E,MATCH("HOME",'EUC2'!$D$1:$E$1,0),0),"")</f>
        <v/>
      </c>
      <c r="FA10" s="25" t="str">
        <f>IFERROR(VLOOKUP(FA$2&amp;$B10,'FPL FIX2'!$N$1:$Q$400,MATCH("HOME",'FPL FIX2'!$N$1:$Q$1,0),0),"")&amp;IFERROR(VLOOKUP(FA$2&amp;$B10,'FPL FIX2'!$O$1:$P$400,MATCH("AWAY",'FPL FIX2'!$O$1:$P$1,0),0),"")&amp;IFERROR(VLOOKUP(FA$2&amp;$A10,'FA2'!$A:$D,MATCH("AWAY",'FA2'!$A$1:$D$1,0),0),"")&amp;IFERROR(VLOOKUP(FA$2&amp;$A10,'FA2'!$B:$C,MATCH("HOME",'FA2'!$B$1:$C$1,0),0),"")&amp;IFERROR(VLOOKUP(FA$2&amp;$A10,'EFL2'!$A:$D,MATCH("AWAY",'EFL2'!$A$1:$D$1,0),0),"")&amp;IFERROR(VLOOKUP(FA$2&amp;$A10,'EFL2'!$B:$C,MATCH("HOME",'EFL2'!$B$1:$C$1,0),0),"")&amp;IFERROR(VLOOKUP(FA$2&amp;$A10,'UCL2'!$C:$F,MATCH("AWAY",'UCL2'!$C$1:$F$1,0),0),"")&amp;IFERROR(VLOOKUP(FA$2&amp;$A10,'UCL2'!$D:$E,MATCH("HOME",'UCL2'!$D$1:$E$1,0),0),"")&amp;IFERROR(VLOOKUP(FA$2&amp;$A10,'EU2'!$C:$F,MATCH("AWAY",'EU2'!$C$1:$F$1,0),0),"")&amp;IFERROR(VLOOKUP(FA$2&amp;$A10,'EU2'!$D:$E,MATCH("HOME",'EU2'!$D$1:$E$1,0),0),"")&amp;IFERROR(VLOOKUP(FA$2&amp;$A10,'EUC2'!$C:$F,MATCH("AWAY",'EUC2'!$C$1:$F$1,0),0),"")&amp;IFERROR(VLOOKUP(FA$2&amp;$A10,'EUC2'!$D:$E,MATCH("HOME",'EUC2'!$D$1:$E$1,0),0),"")</f>
        <v/>
      </c>
      <c r="FB10" s="25" t="str">
        <f>IFERROR(VLOOKUP(FB$2&amp;$B10,'FPL FIX2'!$N$1:$Q$400,MATCH("HOME",'FPL FIX2'!$N$1:$Q$1,0),0),"")&amp;IFERROR(VLOOKUP(FB$2&amp;$B10,'FPL FIX2'!$O$1:$P$400,MATCH("AWAY",'FPL FIX2'!$O$1:$P$1,0),0),"")&amp;IFERROR(VLOOKUP(FB$2&amp;$A10,'FA2'!$A:$D,MATCH("AWAY",'FA2'!$A$1:$D$1,0),0),"")&amp;IFERROR(VLOOKUP(FB$2&amp;$A10,'FA2'!$B:$C,MATCH("HOME",'FA2'!$B$1:$C$1,0),0),"")&amp;IFERROR(VLOOKUP(FB$2&amp;$A10,'EFL2'!$A:$D,MATCH("AWAY",'EFL2'!$A$1:$D$1,0),0),"")&amp;IFERROR(VLOOKUP(FB$2&amp;$A10,'EFL2'!$B:$C,MATCH("HOME",'EFL2'!$B$1:$C$1,0),0),"")&amp;IFERROR(VLOOKUP(FB$2&amp;$A10,'UCL2'!$C:$F,MATCH("AWAY",'UCL2'!$C$1:$F$1,0),0),"")&amp;IFERROR(VLOOKUP(FB$2&amp;$A10,'UCL2'!$D:$E,MATCH("HOME",'UCL2'!$D$1:$E$1,0),0),"")&amp;IFERROR(VLOOKUP(FB$2&amp;$A10,'EU2'!$C:$F,MATCH("AWAY",'EU2'!$C$1:$F$1,0),0),"")&amp;IFERROR(VLOOKUP(FB$2&amp;$A10,'EU2'!$D:$E,MATCH("HOME",'EU2'!$D$1:$E$1,0),0),"")&amp;IFERROR(VLOOKUP(FB$2&amp;$A10,'EUC2'!$C:$F,MATCH("AWAY",'EUC2'!$C$1:$F$1,0),0),"")&amp;IFERROR(VLOOKUP(FB$2&amp;$A10,'EUC2'!$D:$E,MATCH("HOME",'EUC2'!$D$1:$E$1,0),0),"")</f>
        <v/>
      </c>
      <c r="FC10" s="25" t="str">
        <f>IFERROR(VLOOKUP(FC$2&amp;$B10,'FPL FIX2'!$N$1:$Q$400,MATCH("HOME",'FPL FIX2'!$N$1:$Q$1,0),0),"")&amp;IFERROR(VLOOKUP(FC$2&amp;$B10,'FPL FIX2'!$O$1:$P$400,MATCH("AWAY",'FPL FIX2'!$O$1:$P$1,0),0),"")&amp;IFERROR(VLOOKUP(FC$2&amp;$A10,'FA2'!$A:$D,MATCH("AWAY",'FA2'!$A$1:$D$1,0),0),"")&amp;IFERROR(VLOOKUP(FC$2&amp;$A10,'FA2'!$B:$C,MATCH("HOME",'FA2'!$B$1:$C$1,0),0),"")&amp;IFERROR(VLOOKUP(FC$2&amp;$A10,'EFL2'!$A:$D,MATCH("AWAY",'EFL2'!$A$1:$D$1,0),0),"")&amp;IFERROR(VLOOKUP(FC$2&amp;$A10,'EFL2'!$B:$C,MATCH("HOME",'EFL2'!$B$1:$C$1,0),0),"")&amp;IFERROR(VLOOKUP(FC$2&amp;$A10,'UCL2'!$C:$F,MATCH("AWAY",'UCL2'!$C$1:$F$1,0),0),"")&amp;IFERROR(VLOOKUP(FC$2&amp;$A10,'UCL2'!$D:$E,MATCH("HOME",'UCL2'!$D$1:$E$1,0),0),"")&amp;IFERROR(VLOOKUP(FC$2&amp;$A10,'EU2'!$C:$F,MATCH("AWAY",'EU2'!$C$1:$F$1,0),0),"")&amp;IFERROR(VLOOKUP(FC$2&amp;$A10,'EU2'!$D:$E,MATCH("HOME",'EU2'!$D$1:$E$1,0),0),"")&amp;IFERROR(VLOOKUP(FC$2&amp;$A10,'EUC2'!$C:$F,MATCH("AWAY",'EUC2'!$C$1:$F$1,0),0),"")&amp;IFERROR(VLOOKUP(FC$2&amp;$A10,'EUC2'!$D:$E,MATCH("HOME",'EUC2'!$D$1:$E$1,0),0),"")</f>
        <v>TOT</v>
      </c>
      <c r="FD10" s="25" t="str">
        <f>IFERROR(VLOOKUP(FD$2&amp;$B10,'FPL FIX2'!$N$1:$Q$400,MATCH("HOME",'FPL FIX2'!$N$1:$Q$1,0),0),"")&amp;IFERROR(VLOOKUP(FD$2&amp;$B10,'FPL FIX2'!$O$1:$P$400,MATCH("AWAY",'FPL FIX2'!$O$1:$P$1,0),0),"")&amp;IFERROR(VLOOKUP(FD$2&amp;$A10,'FA2'!$A:$D,MATCH("AWAY",'FA2'!$A$1:$D$1,0),0),"")&amp;IFERROR(VLOOKUP(FD$2&amp;$A10,'FA2'!$B:$C,MATCH("HOME",'FA2'!$B$1:$C$1,0),0),"")&amp;IFERROR(VLOOKUP(FD$2&amp;$A10,'EFL2'!$A:$D,MATCH("AWAY",'EFL2'!$A$1:$D$1,0),0),"")&amp;IFERROR(VLOOKUP(FD$2&amp;$A10,'EFL2'!$B:$C,MATCH("HOME",'EFL2'!$B$1:$C$1,0),0),"")&amp;IFERROR(VLOOKUP(FD$2&amp;$A10,'UCL2'!$C:$F,MATCH("AWAY",'UCL2'!$C$1:$F$1,0),0),"")&amp;IFERROR(VLOOKUP(FD$2&amp;$A10,'UCL2'!$D:$E,MATCH("HOME",'UCL2'!$D$1:$E$1,0),0),"")&amp;IFERROR(VLOOKUP(FD$2&amp;$A10,'EU2'!$C:$F,MATCH("AWAY",'EU2'!$C$1:$F$1,0),0),"")&amp;IFERROR(VLOOKUP(FD$2&amp;$A10,'EU2'!$D:$E,MATCH("HOME",'EU2'!$D$1:$E$1,0),0),"")&amp;IFERROR(VLOOKUP(FD$2&amp;$A10,'EUC2'!$C:$F,MATCH("AWAY",'EUC2'!$C$1:$F$1,0),0),"")&amp;IFERROR(VLOOKUP(FD$2&amp;$A10,'EUC2'!$D:$E,MATCH("HOME",'EUC2'!$D$1:$E$1,0),0),"")</f>
        <v/>
      </c>
      <c r="FE10" s="25" t="str">
        <f>IFERROR(VLOOKUP(FE$2&amp;$B10,'FPL FIX2'!$N$1:$Q$400,MATCH("HOME",'FPL FIX2'!$N$1:$Q$1,0),0),"")&amp;IFERROR(VLOOKUP(FE$2&amp;$B10,'FPL FIX2'!$O$1:$P$400,MATCH("AWAY",'FPL FIX2'!$O$1:$P$1,0),0),"")&amp;IFERROR(VLOOKUP(FE$2&amp;$A10,'FA2'!$A:$D,MATCH("AWAY",'FA2'!$A$1:$D$1,0),0),"")&amp;IFERROR(VLOOKUP(FE$2&amp;$A10,'FA2'!$B:$C,MATCH("HOME",'FA2'!$B$1:$C$1,0),0),"")&amp;IFERROR(VLOOKUP(FE$2&amp;$A10,'EFL2'!$A:$D,MATCH("AWAY",'EFL2'!$A$1:$D$1,0),0),"")&amp;IFERROR(VLOOKUP(FE$2&amp;$A10,'EFL2'!$B:$C,MATCH("HOME",'EFL2'!$B$1:$C$1,0),0),"")&amp;IFERROR(VLOOKUP(FE$2&amp;$A10,'UCL2'!$C:$F,MATCH("AWAY",'UCL2'!$C$1:$F$1,0),0),"")&amp;IFERROR(VLOOKUP(FE$2&amp;$A10,'UCL2'!$D:$E,MATCH("HOME",'UCL2'!$D$1:$E$1,0),0),"")&amp;IFERROR(VLOOKUP(FE$2&amp;$A10,'EU2'!$C:$F,MATCH("AWAY",'EU2'!$C$1:$F$1,0),0),"")&amp;IFERROR(VLOOKUP(FE$2&amp;$A10,'EU2'!$D:$E,MATCH("HOME",'EU2'!$D$1:$E$1,0),0),"")&amp;IFERROR(VLOOKUP(FE$2&amp;$A10,'EUC2'!$C:$F,MATCH("AWAY",'EUC2'!$C$1:$F$1,0),0),"")&amp;IFERROR(VLOOKUP(FE$2&amp;$A10,'EUC2'!$D:$E,MATCH("HOME",'EUC2'!$D$1:$E$1,0),0),"")</f>
        <v/>
      </c>
      <c r="FF10" s="25" t="str">
        <f>IFERROR(VLOOKUP(FF$2&amp;$B10,'FPL FIX2'!$N$1:$Q$400,MATCH("HOME",'FPL FIX2'!$N$1:$Q$1,0),0),"")&amp;IFERROR(VLOOKUP(FF$2&amp;$B10,'FPL FIX2'!$O$1:$P$400,MATCH("AWAY",'FPL FIX2'!$O$1:$P$1,0),0),"")&amp;IFERROR(VLOOKUP(FF$2&amp;$A10,'FA2'!$A:$D,MATCH("AWAY",'FA2'!$A$1:$D$1,0),0),"")&amp;IFERROR(VLOOKUP(FF$2&amp;$A10,'FA2'!$B:$C,MATCH("HOME",'FA2'!$B$1:$C$1,0),0),"")&amp;IFERROR(VLOOKUP(FF$2&amp;$A10,'EFL2'!$A:$D,MATCH("AWAY",'EFL2'!$A$1:$D$1,0),0),"")&amp;IFERROR(VLOOKUP(FF$2&amp;$A10,'EFL2'!$B:$C,MATCH("HOME",'EFL2'!$B$1:$C$1,0),0),"")&amp;IFERROR(VLOOKUP(FF$2&amp;$A10,'UCL2'!$C:$F,MATCH("AWAY",'UCL2'!$C$1:$F$1,0),0),"")&amp;IFERROR(VLOOKUP(FF$2&amp;$A10,'UCL2'!$D:$E,MATCH("HOME",'UCL2'!$D$1:$E$1,0),0),"")&amp;IFERROR(VLOOKUP(FF$2&amp;$A10,'EU2'!$C:$F,MATCH("AWAY",'EU2'!$C$1:$F$1,0),0),"")&amp;IFERROR(VLOOKUP(FF$2&amp;$A10,'EU2'!$D:$E,MATCH("HOME",'EU2'!$D$1:$E$1,0),0),"")&amp;IFERROR(VLOOKUP(FF$2&amp;$A10,'EUC2'!$C:$F,MATCH("AWAY",'EUC2'!$C$1:$F$1,0),0),"")&amp;IFERROR(VLOOKUP(FF$2&amp;$A10,'EUC2'!$D:$E,MATCH("HOME",'EUC2'!$D$1:$E$1,0),0),"")</f>
        <v>Southampton</v>
      </c>
      <c r="FG10" s="25" t="str">
        <f>IFERROR(VLOOKUP(FG$2&amp;$B10,'FPL FIX2'!$N$1:$Q$400,MATCH("HOME",'FPL FIX2'!$N$1:$Q$1,0),0),"")&amp;IFERROR(VLOOKUP(FG$2&amp;$B10,'FPL FIX2'!$O$1:$P$400,MATCH("AWAY",'FPL FIX2'!$O$1:$P$1,0),0),"")&amp;IFERROR(VLOOKUP(FG$2&amp;$A10,'FA2'!$A:$D,MATCH("AWAY",'FA2'!$A$1:$D$1,0),0),"")&amp;IFERROR(VLOOKUP(FG$2&amp;$A10,'FA2'!$B:$C,MATCH("HOME",'FA2'!$B$1:$C$1,0),0),"")&amp;IFERROR(VLOOKUP(FG$2&amp;$A10,'EFL2'!$A:$D,MATCH("AWAY",'EFL2'!$A$1:$D$1,0),0),"")&amp;IFERROR(VLOOKUP(FG$2&amp;$A10,'EFL2'!$B:$C,MATCH("HOME",'EFL2'!$B$1:$C$1,0),0),"")&amp;IFERROR(VLOOKUP(FG$2&amp;$A10,'UCL2'!$C:$F,MATCH("AWAY",'UCL2'!$C$1:$F$1,0),0),"")&amp;IFERROR(VLOOKUP(FG$2&amp;$A10,'UCL2'!$D:$E,MATCH("HOME",'UCL2'!$D$1:$E$1,0),0),"")&amp;IFERROR(VLOOKUP(FG$2&amp;$A10,'EU2'!$C:$F,MATCH("AWAY",'EU2'!$C$1:$F$1,0),0),"")&amp;IFERROR(VLOOKUP(FG$2&amp;$A10,'EU2'!$D:$E,MATCH("HOME",'EU2'!$D$1:$E$1,0),0),"")&amp;IFERROR(VLOOKUP(FG$2&amp;$A10,'EUC2'!$C:$F,MATCH("AWAY",'EUC2'!$C$1:$F$1,0),0),"")&amp;IFERROR(VLOOKUP(FG$2&amp;$A10,'EUC2'!$D:$E,MATCH("HOME",'EUC2'!$D$1:$E$1,0),0),"")</f>
        <v/>
      </c>
      <c r="FH10" s="25" t="str">
        <f>IFERROR(VLOOKUP(FH$2&amp;$B10,'FPL FIX2'!$N$1:$Q$400,MATCH("HOME",'FPL FIX2'!$N$1:$Q$1,0),0),"")&amp;IFERROR(VLOOKUP(FH$2&amp;$B10,'FPL FIX2'!$O$1:$P$400,MATCH("AWAY",'FPL FIX2'!$O$1:$P$1,0),0),"")&amp;IFERROR(VLOOKUP(FH$2&amp;$A10,'FA2'!$A:$D,MATCH("AWAY",'FA2'!$A$1:$D$1,0),0),"")&amp;IFERROR(VLOOKUP(FH$2&amp;$A10,'FA2'!$B:$C,MATCH("HOME",'FA2'!$B$1:$C$1,0),0),"")&amp;IFERROR(VLOOKUP(FH$2&amp;$A10,'EFL2'!$A:$D,MATCH("AWAY",'EFL2'!$A$1:$D$1,0),0),"")&amp;IFERROR(VLOOKUP(FH$2&amp;$A10,'EFL2'!$B:$C,MATCH("HOME",'EFL2'!$B$1:$C$1,0),0),"")&amp;IFERROR(VLOOKUP(FH$2&amp;$A10,'UCL2'!$C:$F,MATCH("AWAY",'UCL2'!$C$1:$F$1,0),0),"")&amp;IFERROR(VLOOKUP(FH$2&amp;$A10,'UCL2'!$D:$E,MATCH("HOME",'UCL2'!$D$1:$E$1,0),0),"")&amp;IFERROR(VLOOKUP(FH$2&amp;$A10,'EU2'!$C:$F,MATCH("AWAY",'EU2'!$C$1:$F$1,0),0),"")&amp;IFERROR(VLOOKUP(FH$2&amp;$A10,'EU2'!$D:$E,MATCH("HOME",'EU2'!$D$1:$E$1,0),0),"")&amp;IFERROR(VLOOKUP(FH$2&amp;$A10,'EUC2'!$C:$F,MATCH("AWAY",'EUC2'!$C$1:$F$1,0),0),"")&amp;IFERROR(VLOOKUP(FH$2&amp;$A10,'EUC2'!$D:$E,MATCH("HOME",'EUC2'!$D$1:$E$1,0),0),"")</f>
        <v/>
      </c>
      <c r="FI10" s="25" t="str">
        <f>IFERROR(VLOOKUP(FI$2&amp;$B10,'FPL FIX2'!$N$1:$Q$400,MATCH("HOME",'FPL FIX2'!$N$1:$Q$1,0),0),"")&amp;IFERROR(VLOOKUP(FI$2&amp;$B10,'FPL FIX2'!$O$1:$P$400,MATCH("AWAY",'FPL FIX2'!$O$1:$P$1,0),0),"")&amp;IFERROR(VLOOKUP(FI$2&amp;$A10,'FA2'!$A:$D,MATCH("AWAY",'FA2'!$A$1:$D$1,0),0),"")&amp;IFERROR(VLOOKUP(FI$2&amp;$A10,'FA2'!$B:$C,MATCH("HOME",'FA2'!$B$1:$C$1,0),0),"")&amp;IFERROR(VLOOKUP(FI$2&amp;$A10,'EFL2'!$A:$D,MATCH("AWAY",'EFL2'!$A$1:$D$1,0),0),"")&amp;IFERROR(VLOOKUP(FI$2&amp;$A10,'EFL2'!$B:$C,MATCH("HOME",'EFL2'!$B$1:$C$1,0),0),"")&amp;IFERROR(VLOOKUP(FI$2&amp;$A10,'UCL2'!$C:$F,MATCH("AWAY",'UCL2'!$C$1:$F$1,0),0),"")&amp;IFERROR(VLOOKUP(FI$2&amp;$A10,'UCL2'!$D:$E,MATCH("HOME",'UCL2'!$D$1:$E$1,0),0),"")&amp;IFERROR(VLOOKUP(FI$2&amp;$A10,'EU2'!$C:$F,MATCH("AWAY",'EU2'!$C$1:$F$1,0),0),"")&amp;IFERROR(VLOOKUP(FI$2&amp;$A10,'EU2'!$D:$E,MATCH("HOME",'EU2'!$D$1:$E$1,0),0),"")&amp;IFERROR(VLOOKUP(FI$2&amp;$A10,'EUC2'!$C:$F,MATCH("AWAY",'EUC2'!$C$1:$F$1,0),0),"")&amp;IFERROR(VLOOKUP(FI$2&amp;$A10,'EUC2'!$D:$E,MATCH("HOME",'EUC2'!$D$1:$E$1,0),0),"")</f>
        <v/>
      </c>
      <c r="FJ10" s="25" t="str">
        <f>IFERROR(VLOOKUP(FJ$2&amp;$B10,'FPL FIX2'!$N$1:$Q$400,MATCH("HOME",'FPL FIX2'!$N$1:$Q$1,0),0),"")&amp;IFERROR(VLOOKUP(FJ$2&amp;$B10,'FPL FIX2'!$O$1:$P$400,MATCH("AWAY",'FPL FIX2'!$O$1:$P$1,0),0),"")&amp;IFERROR(VLOOKUP(FJ$2&amp;$A10,'FA2'!$A:$D,MATCH("AWAY",'FA2'!$A$1:$D$1,0),0),"")&amp;IFERROR(VLOOKUP(FJ$2&amp;$A10,'FA2'!$B:$C,MATCH("HOME",'FA2'!$B$1:$C$1,0),0),"")&amp;IFERROR(VLOOKUP(FJ$2&amp;$A10,'EFL2'!$A:$D,MATCH("AWAY",'EFL2'!$A$1:$D$1,0),0),"")&amp;IFERROR(VLOOKUP(FJ$2&amp;$A10,'EFL2'!$B:$C,MATCH("HOME",'EFL2'!$B$1:$C$1,0),0),"")&amp;IFERROR(VLOOKUP(FJ$2&amp;$A10,'UCL2'!$C:$F,MATCH("AWAY",'UCL2'!$C$1:$F$1,0),0),"")&amp;IFERROR(VLOOKUP(FJ$2&amp;$A10,'UCL2'!$D:$E,MATCH("HOME",'UCL2'!$D$1:$E$1,0),0),"")&amp;IFERROR(VLOOKUP(FJ$2&amp;$A10,'EU2'!$C:$F,MATCH("AWAY",'EU2'!$C$1:$F$1,0),0),"")&amp;IFERROR(VLOOKUP(FJ$2&amp;$A10,'EU2'!$D:$E,MATCH("HOME",'EU2'!$D$1:$E$1,0),0),"")&amp;IFERROR(VLOOKUP(FJ$2&amp;$A10,'EUC2'!$C:$F,MATCH("AWAY",'EUC2'!$C$1:$F$1,0),0),"")&amp;IFERROR(VLOOKUP(FJ$2&amp;$A10,'EUC2'!$D:$E,MATCH("HOME",'EUC2'!$D$1:$E$1,0),0),"")</f>
        <v/>
      </c>
      <c r="FK10" s="25" t="str">
        <f>IFERROR(VLOOKUP(FK$2&amp;$B10,'FPL FIX2'!$N$1:$Q$400,MATCH("HOME",'FPL FIX2'!$N$1:$Q$1,0),0),"")&amp;IFERROR(VLOOKUP(FK$2&amp;$B10,'FPL FIX2'!$O$1:$P$400,MATCH("AWAY",'FPL FIX2'!$O$1:$P$1,0),0),"")&amp;IFERROR(VLOOKUP(FK$2&amp;$A10,'FA2'!$A:$D,MATCH("AWAY",'FA2'!$A$1:$D$1,0),0),"")&amp;IFERROR(VLOOKUP(FK$2&amp;$A10,'FA2'!$B:$C,MATCH("HOME",'FA2'!$B$1:$C$1,0),0),"")&amp;IFERROR(VLOOKUP(FK$2&amp;$A10,'EFL2'!$A:$D,MATCH("AWAY",'EFL2'!$A$1:$D$1,0),0),"")&amp;IFERROR(VLOOKUP(FK$2&amp;$A10,'EFL2'!$B:$C,MATCH("HOME",'EFL2'!$B$1:$C$1,0),0),"")&amp;IFERROR(VLOOKUP(FK$2&amp;$A10,'UCL2'!$C:$F,MATCH("AWAY",'UCL2'!$C$1:$F$1,0),0),"")&amp;IFERROR(VLOOKUP(FK$2&amp;$A10,'UCL2'!$D:$E,MATCH("HOME",'UCL2'!$D$1:$E$1,0),0),"")&amp;IFERROR(VLOOKUP(FK$2&amp;$A10,'EU2'!$C:$F,MATCH("AWAY",'EU2'!$C$1:$F$1,0),0),"")&amp;IFERROR(VLOOKUP(FK$2&amp;$A10,'EU2'!$D:$E,MATCH("HOME",'EU2'!$D$1:$E$1,0),0),"")&amp;IFERROR(VLOOKUP(FK$2&amp;$A10,'EUC2'!$C:$F,MATCH("AWAY",'EUC2'!$C$1:$F$1,0),0),"")&amp;IFERROR(VLOOKUP(FK$2&amp;$A10,'EUC2'!$D:$E,MATCH("HOME",'EUC2'!$D$1:$E$1,0),0),"")</f>
        <v/>
      </c>
      <c r="FL10" s="25" t="str">
        <f>IFERROR(VLOOKUP(FL$2&amp;$B10,'FPL FIX2'!$N$1:$Q$400,MATCH("HOME",'FPL FIX2'!$N$1:$Q$1,0),0),"")&amp;IFERROR(VLOOKUP(FL$2&amp;$B10,'FPL FIX2'!$O$1:$P$400,MATCH("AWAY",'FPL FIX2'!$O$1:$P$1,0),0),"")&amp;IFERROR(VLOOKUP(FL$2&amp;$A10,'FA2'!$A:$D,MATCH("AWAY",'FA2'!$A$1:$D$1,0),0),"")&amp;IFERROR(VLOOKUP(FL$2&amp;$A10,'FA2'!$B:$C,MATCH("HOME",'FA2'!$B$1:$C$1,0),0),"")&amp;IFERROR(VLOOKUP(FL$2&amp;$A10,'EFL2'!$A:$D,MATCH("AWAY",'EFL2'!$A$1:$D$1,0),0),"")&amp;IFERROR(VLOOKUP(FL$2&amp;$A10,'EFL2'!$B:$C,MATCH("HOME",'EFL2'!$B$1:$C$1,0),0),"")&amp;IFERROR(VLOOKUP(FL$2&amp;$A10,'UCL2'!$C:$F,MATCH("AWAY",'UCL2'!$C$1:$F$1,0),0),"")&amp;IFERROR(VLOOKUP(FL$2&amp;$A10,'UCL2'!$D:$E,MATCH("HOME",'UCL2'!$D$1:$E$1,0),0),"")&amp;IFERROR(VLOOKUP(FL$2&amp;$A10,'EU2'!$C:$F,MATCH("AWAY",'EU2'!$C$1:$F$1,0),0),"")&amp;IFERROR(VLOOKUP(FL$2&amp;$A10,'EU2'!$D:$E,MATCH("HOME",'EU2'!$D$1:$E$1,0),0),"")&amp;IFERROR(VLOOKUP(FL$2&amp;$A10,'EUC2'!$C:$F,MATCH("AWAY",'EUC2'!$C$1:$F$1,0),0),"")&amp;IFERROR(VLOOKUP(FL$2&amp;$A10,'EUC2'!$D:$E,MATCH("HOME",'EUC2'!$D$1:$E$1,0),0),"")</f>
        <v/>
      </c>
      <c r="FM10" s="25" t="str">
        <f>IFERROR(VLOOKUP(FM$2&amp;$B10,'FPL FIX2'!$N$1:$Q$400,MATCH("HOME",'FPL FIX2'!$N$1:$Q$1,0),0),"")&amp;IFERROR(VLOOKUP(FM$2&amp;$B10,'FPL FIX2'!$O$1:$P$400,MATCH("AWAY",'FPL FIX2'!$O$1:$P$1,0),0),"")&amp;IFERROR(VLOOKUP(FM$2&amp;$A10,'FA2'!$A:$D,MATCH("AWAY",'FA2'!$A$1:$D$1,0),0),"")&amp;IFERROR(VLOOKUP(FM$2&amp;$A10,'FA2'!$B:$C,MATCH("HOME",'FA2'!$B$1:$C$1,0),0),"")&amp;IFERROR(VLOOKUP(FM$2&amp;$A10,'EFL2'!$A:$D,MATCH("AWAY",'EFL2'!$A$1:$D$1,0),0),"")&amp;IFERROR(VLOOKUP(FM$2&amp;$A10,'EFL2'!$B:$C,MATCH("HOME",'EFL2'!$B$1:$C$1,0),0),"")&amp;IFERROR(VLOOKUP(FM$2&amp;$A10,'UCL2'!$C:$F,MATCH("AWAY",'UCL2'!$C$1:$F$1,0),0),"")&amp;IFERROR(VLOOKUP(FM$2&amp;$A10,'UCL2'!$D:$E,MATCH("HOME",'UCL2'!$D$1:$E$1,0),0),"")&amp;IFERROR(VLOOKUP(FM$2&amp;$A10,'EU2'!$C:$F,MATCH("AWAY",'EU2'!$C$1:$F$1,0),0),"")&amp;IFERROR(VLOOKUP(FM$2&amp;$A10,'EU2'!$D:$E,MATCH("HOME",'EU2'!$D$1:$E$1,0),0),"")&amp;IFERROR(VLOOKUP(FM$2&amp;$A10,'EUC2'!$C:$F,MATCH("AWAY",'EUC2'!$C$1:$F$1,0),0),"")&amp;IFERROR(VLOOKUP(FM$2&amp;$A10,'EUC2'!$D:$E,MATCH("HOME",'EUC2'!$D$1:$E$1,0),0),"")</f>
        <v/>
      </c>
      <c r="FN10" s="25" t="str">
        <f>IFERROR(VLOOKUP(FN$2&amp;$B10,'FPL FIX2'!$N$1:$Q$400,MATCH("HOME",'FPL FIX2'!$N$1:$Q$1,0),0),"")&amp;IFERROR(VLOOKUP(FN$2&amp;$B10,'FPL FIX2'!$O$1:$P$400,MATCH("AWAY",'FPL FIX2'!$O$1:$P$1,0),0),"")&amp;IFERROR(VLOOKUP(FN$2&amp;$A10,'FA2'!$A:$D,MATCH("AWAY",'FA2'!$A$1:$D$1,0),0),"")&amp;IFERROR(VLOOKUP(FN$2&amp;$A10,'FA2'!$B:$C,MATCH("HOME",'FA2'!$B$1:$C$1,0),0),"")&amp;IFERROR(VLOOKUP(FN$2&amp;$A10,'EFL2'!$A:$D,MATCH("AWAY",'EFL2'!$A$1:$D$1,0),0),"")&amp;IFERROR(VLOOKUP(FN$2&amp;$A10,'EFL2'!$B:$C,MATCH("HOME",'EFL2'!$B$1:$C$1,0),0),"")&amp;IFERROR(VLOOKUP(FN$2&amp;$A10,'UCL2'!$C:$F,MATCH("AWAY",'UCL2'!$C$1:$F$1,0),0),"")&amp;IFERROR(VLOOKUP(FN$2&amp;$A10,'UCL2'!$D:$E,MATCH("HOME",'UCL2'!$D$1:$E$1,0),0),"")&amp;IFERROR(VLOOKUP(FN$2&amp;$A10,'EU2'!$C:$F,MATCH("AWAY",'EU2'!$C$1:$F$1,0),0),"")&amp;IFERROR(VLOOKUP(FN$2&amp;$A10,'EU2'!$D:$E,MATCH("HOME",'EU2'!$D$1:$E$1,0),0),"")&amp;IFERROR(VLOOKUP(FN$2&amp;$A10,'EUC2'!$C:$F,MATCH("AWAY",'EUC2'!$C$1:$F$1,0),0),"")&amp;IFERROR(VLOOKUP(FN$2&amp;$A10,'EUC2'!$D:$E,MATCH("HOME",'EUC2'!$D$1:$E$1,0),0),"")</f>
        <v>che</v>
      </c>
      <c r="FO10" s="25" t="str">
        <f>IFERROR(VLOOKUP(FO$2&amp;$B10,'FPL FIX2'!$N$1:$Q$400,MATCH("HOME",'FPL FIX2'!$N$1:$Q$1,0),0),"")&amp;IFERROR(VLOOKUP(FO$2&amp;$B10,'FPL FIX2'!$O$1:$P$400,MATCH("AWAY",'FPL FIX2'!$O$1:$P$1,0),0),"")&amp;IFERROR(VLOOKUP(FO$2&amp;$A10,'FA2'!$A:$D,MATCH("AWAY",'FA2'!$A$1:$D$1,0),0),"")&amp;IFERROR(VLOOKUP(FO$2&amp;$A10,'FA2'!$B:$C,MATCH("HOME",'FA2'!$B$1:$C$1,0),0),"")&amp;IFERROR(VLOOKUP(FO$2&amp;$A10,'EFL2'!$A:$D,MATCH("AWAY",'EFL2'!$A$1:$D$1,0),0),"")&amp;IFERROR(VLOOKUP(FO$2&amp;$A10,'EFL2'!$B:$C,MATCH("HOME",'EFL2'!$B$1:$C$1,0),0),"")&amp;IFERROR(VLOOKUP(FO$2&amp;$A10,'UCL2'!$C:$F,MATCH("AWAY",'UCL2'!$C$1:$F$1,0),0),"")&amp;IFERROR(VLOOKUP(FO$2&amp;$A10,'UCL2'!$D:$E,MATCH("HOME",'UCL2'!$D$1:$E$1,0),0),"")&amp;IFERROR(VLOOKUP(FO$2&amp;$A10,'EU2'!$C:$F,MATCH("AWAY",'EU2'!$C$1:$F$1,0),0),"")&amp;IFERROR(VLOOKUP(FO$2&amp;$A10,'EU2'!$D:$E,MATCH("HOME",'EU2'!$D$1:$E$1,0),0),"")&amp;IFERROR(VLOOKUP(FO$2&amp;$A10,'EUC2'!$C:$F,MATCH("AWAY",'EUC2'!$C$1:$F$1,0),0),"")&amp;IFERROR(VLOOKUP(FO$2&amp;$A10,'EUC2'!$D:$E,MATCH("HOME",'EUC2'!$D$1:$E$1,0),0),"")</f>
        <v/>
      </c>
      <c r="FP10" s="25" t="str">
        <f>IFERROR(VLOOKUP(FP$2&amp;$B10,'FPL FIX2'!$N$1:$Q$400,MATCH("HOME",'FPL FIX2'!$N$1:$Q$1,0),0),"")&amp;IFERROR(VLOOKUP(FP$2&amp;$B10,'FPL FIX2'!$O$1:$P$400,MATCH("AWAY",'FPL FIX2'!$O$1:$P$1,0),0),"")&amp;IFERROR(VLOOKUP(FP$2&amp;$A10,'FA2'!$A:$D,MATCH("AWAY",'FA2'!$A$1:$D$1,0),0),"")&amp;IFERROR(VLOOKUP(FP$2&amp;$A10,'FA2'!$B:$C,MATCH("HOME",'FA2'!$B$1:$C$1,0),0),"")&amp;IFERROR(VLOOKUP(FP$2&amp;$A10,'EFL2'!$A:$D,MATCH("AWAY",'EFL2'!$A$1:$D$1,0),0),"")&amp;IFERROR(VLOOKUP(FP$2&amp;$A10,'EFL2'!$B:$C,MATCH("HOME",'EFL2'!$B$1:$C$1,0),0),"")&amp;IFERROR(VLOOKUP(FP$2&amp;$A10,'UCL2'!$C:$F,MATCH("AWAY",'UCL2'!$C$1:$F$1,0),0),"")&amp;IFERROR(VLOOKUP(FP$2&amp;$A10,'UCL2'!$D:$E,MATCH("HOME",'UCL2'!$D$1:$E$1,0),0),"")&amp;IFERROR(VLOOKUP(FP$2&amp;$A10,'EU2'!$C:$F,MATCH("AWAY",'EU2'!$C$1:$F$1,0),0),"")&amp;IFERROR(VLOOKUP(FP$2&amp;$A10,'EU2'!$D:$E,MATCH("HOME",'EU2'!$D$1:$E$1,0),0),"")&amp;IFERROR(VLOOKUP(FP$2&amp;$A10,'EUC2'!$C:$F,MATCH("AWAY",'EUC2'!$C$1:$F$1,0),0),"")&amp;IFERROR(VLOOKUP(FP$2&amp;$A10,'EUC2'!$D:$E,MATCH("HOME",'EUC2'!$D$1:$E$1,0),0),"")</f>
        <v/>
      </c>
      <c r="FQ10" s="25" t="str">
        <f>IFERROR(VLOOKUP(FQ$2&amp;$B10,'FPL FIX2'!$N$1:$Q$400,MATCH("HOME",'FPL FIX2'!$N$1:$Q$1,0),0),"")&amp;IFERROR(VLOOKUP(FQ$2&amp;$B10,'FPL FIX2'!$O$1:$P$400,MATCH("AWAY",'FPL FIX2'!$O$1:$P$1,0),0),"")&amp;IFERROR(VLOOKUP(FQ$2&amp;$A10,'FA2'!$A:$D,MATCH("AWAY",'FA2'!$A$1:$D$1,0),0),"")&amp;IFERROR(VLOOKUP(FQ$2&amp;$A10,'FA2'!$B:$C,MATCH("HOME",'FA2'!$B$1:$C$1,0),0),"")&amp;IFERROR(VLOOKUP(FQ$2&amp;$A10,'EFL2'!$A:$D,MATCH("AWAY",'EFL2'!$A$1:$D$1,0),0),"")&amp;IFERROR(VLOOKUP(FQ$2&amp;$A10,'EFL2'!$B:$C,MATCH("HOME",'EFL2'!$B$1:$C$1,0),0),"")&amp;IFERROR(VLOOKUP(FQ$2&amp;$A10,'UCL2'!$C:$F,MATCH("AWAY",'UCL2'!$C$1:$F$1,0),0),"")&amp;IFERROR(VLOOKUP(FQ$2&amp;$A10,'UCL2'!$D:$E,MATCH("HOME",'UCL2'!$D$1:$E$1,0),0),"")&amp;IFERROR(VLOOKUP(FQ$2&amp;$A10,'EU2'!$C:$F,MATCH("AWAY",'EU2'!$C$1:$F$1,0),0),"")&amp;IFERROR(VLOOKUP(FQ$2&amp;$A10,'EU2'!$D:$E,MATCH("HOME",'EU2'!$D$1:$E$1,0),0),"")&amp;IFERROR(VLOOKUP(FQ$2&amp;$A10,'EUC2'!$C:$F,MATCH("AWAY",'EUC2'!$C$1:$F$1,0),0),"")&amp;IFERROR(VLOOKUP(FQ$2&amp;$A10,'EUC2'!$D:$E,MATCH("HOME",'EUC2'!$D$1:$E$1,0),0),"")</f>
        <v>MUN</v>
      </c>
      <c r="FR10" s="25" t="str">
        <f>IFERROR(VLOOKUP(FR$2&amp;$B10,'FPL FIX2'!$N$1:$Q$400,MATCH("HOME",'FPL FIX2'!$N$1:$Q$1,0),0),"")&amp;IFERROR(VLOOKUP(FR$2&amp;$B10,'FPL FIX2'!$O$1:$P$400,MATCH("AWAY",'FPL FIX2'!$O$1:$P$1,0),0),"")&amp;IFERROR(VLOOKUP(FR$2&amp;$A10,'FA2'!$A:$D,MATCH("AWAY",'FA2'!$A$1:$D$1,0),0),"")&amp;IFERROR(VLOOKUP(FR$2&amp;$A10,'FA2'!$B:$C,MATCH("HOME",'FA2'!$B$1:$C$1,0),0),"")&amp;IFERROR(VLOOKUP(FR$2&amp;$A10,'EFL2'!$A:$D,MATCH("AWAY",'EFL2'!$A$1:$D$1,0),0),"")&amp;IFERROR(VLOOKUP(FR$2&amp;$A10,'EFL2'!$B:$C,MATCH("HOME",'EFL2'!$B$1:$C$1,0),0),"")&amp;IFERROR(VLOOKUP(FR$2&amp;$A10,'UCL2'!$C:$F,MATCH("AWAY",'UCL2'!$C$1:$F$1,0),0),"")&amp;IFERROR(VLOOKUP(FR$2&amp;$A10,'UCL2'!$D:$E,MATCH("HOME",'UCL2'!$D$1:$E$1,0),0),"")&amp;IFERROR(VLOOKUP(FR$2&amp;$A10,'EU2'!$C:$F,MATCH("AWAY",'EU2'!$C$1:$F$1,0),0),"")&amp;IFERROR(VLOOKUP(FR$2&amp;$A10,'EU2'!$D:$E,MATCH("HOME",'EU2'!$D$1:$E$1,0),0),"")&amp;IFERROR(VLOOKUP(FR$2&amp;$A10,'EUC2'!$C:$F,MATCH("AWAY",'EUC2'!$C$1:$F$1,0),0),"")&amp;IFERROR(VLOOKUP(FR$2&amp;$A10,'EUC2'!$D:$E,MATCH("HOME",'EUC2'!$D$1:$E$1,0),0),"")</f>
        <v/>
      </c>
      <c r="FS10" s="25" t="str">
        <f>IFERROR(VLOOKUP(FS$2&amp;$B10,'FPL FIX2'!$N$1:$Q$400,MATCH("HOME",'FPL FIX2'!$N$1:$Q$1,0),0),"")&amp;IFERROR(VLOOKUP(FS$2&amp;$B10,'FPL FIX2'!$O$1:$P$400,MATCH("AWAY",'FPL FIX2'!$O$1:$P$1,0),0),"")&amp;IFERROR(VLOOKUP(FS$2&amp;$A10,'FA2'!$A:$D,MATCH("AWAY",'FA2'!$A$1:$D$1,0),0),"")&amp;IFERROR(VLOOKUP(FS$2&amp;$A10,'FA2'!$B:$C,MATCH("HOME",'FA2'!$B$1:$C$1,0),0),"")&amp;IFERROR(VLOOKUP(FS$2&amp;$A10,'EFL2'!$A:$D,MATCH("AWAY",'EFL2'!$A$1:$D$1,0),0),"")&amp;IFERROR(VLOOKUP(FS$2&amp;$A10,'EFL2'!$B:$C,MATCH("HOME",'EFL2'!$B$1:$C$1,0),0),"")&amp;IFERROR(VLOOKUP(FS$2&amp;$A10,'UCL2'!$C:$F,MATCH("AWAY",'UCL2'!$C$1:$F$1,0),0),"")&amp;IFERROR(VLOOKUP(FS$2&amp;$A10,'UCL2'!$D:$E,MATCH("HOME",'UCL2'!$D$1:$E$1,0),0),"")&amp;IFERROR(VLOOKUP(FS$2&amp;$A10,'EU2'!$C:$F,MATCH("AWAY",'EU2'!$C$1:$F$1,0),0),"")&amp;IFERROR(VLOOKUP(FS$2&amp;$A10,'EU2'!$D:$E,MATCH("HOME",'EU2'!$D$1:$E$1,0),0),"")&amp;IFERROR(VLOOKUP(FS$2&amp;$A10,'EUC2'!$C:$F,MATCH("AWAY",'EUC2'!$C$1:$F$1,0),0),"")&amp;IFERROR(VLOOKUP(FS$2&amp;$A10,'EUC2'!$D:$E,MATCH("HOME",'EUC2'!$D$1:$E$1,0),0),"")</f>
        <v/>
      </c>
      <c r="FT10" s="25" t="str">
        <f>IFERROR(VLOOKUP(FT$2&amp;$B10,'FPL FIX2'!$N$1:$Q$400,MATCH("HOME",'FPL FIX2'!$N$1:$Q$1,0),0),"")&amp;IFERROR(VLOOKUP(FT$2&amp;$B10,'FPL FIX2'!$O$1:$P$400,MATCH("AWAY",'FPL FIX2'!$O$1:$P$1,0),0),"")&amp;IFERROR(VLOOKUP(FT$2&amp;$A10,'FA2'!$A:$D,MATCH("AWAY",'FA2'!$A$1:$D$1,0),0),"")&amp;IFERROR(VLOOKUP(FT$2&amp;$A10,'FA2'!$B:$C,MATCH("HOME",'FA2'!$B$1:$C$1,0),0),"")&amp;IFERROR(VLOOKUP(FT$2&amp;$A10,'EFL2'!$A:$D,MATCH("AWAY",'EFL2'!$A$1:$D$1,0),0),"")&amp;IFERROR(VLOOKUP(FT$2&amp;$A10,'EFL2'!$B:$C,MATCH("HOME",'EFL2'!$B$1:$C$1,0),0),"")&amp;IFERROR(VLOOKUP(FT$2&amp;$A10,'UCL2'!$C:$F,MATCH("AWAY",'UCL2'!$C$1:$F$1,0),0),"")&amp;IFERROR(VLOOKUP(FT$2&amp;$A10,'UCL2'!$D:$E,MATCH("HOME",'UCL2'!$D$1:$E$1,0),0),"")&amp;IFERROR(VLOOKUP(FT$2&amp;$A10,'EU2'!$C:$F,MATCH("AWAY",'EU2'!$C$1:$F$1,0),0),"")&amp;IFERROR(VLOOKUP(FT$2&amp;$A10,'EU2'!$D:$E,MATCH("HOME",'EU2'!$D$1:$E$1,0),0),"")&amp;IFERROR(VLOOKUP(FT$2&amp;$A10,'EUC2'!$C:$F,MATCH("AWAY",'EUC2'!$C$1:$F$1,0),0),"")&amp;IFERROR(VLOOKUP(FT$2&amp;$A10,'EUC2'!$D:$E,MATCH("HOME",'EUC2'!$D$1:$E$1,0),0),"")</f>
        <v>NEW</v>
      </c>
      <c r="FU10" s="25" t="str">
        <f>IFERROR(VLOOKUP(FU$2&amp;$B10,'FPL FIX2'!$N$1:$Q$400,MATCH("HOME",'FPL FIX2'!$N$1:$Q$1,0),0),"")&amp;IFERROR(VLOOKUP(FU$2&amp;$B10,'FPL FIX2'!$O$1:$P$400,MATCH("AWAY",'FPL FIX2'!$O$1:$P$1,0),0),"")&amp;IFERROR(VLOOKUP(FU$2&amp;$A10,'FA2'!$A:$D,MATCH("AWAY",'FA2'!$A$1:$D$1,0),0),"")&amp;IFERROR(VLOOKUP(FU$2&amp;$A10,'FA2'!$B:$C,MATCH("HOME",'FA2'!$B$1:$C$1,0),0),"")&amp;IFERROR(VLOOKUP(FU$2&amp;$A10,'EFL2'!$A:$D,MATCH("AWAY",'EFL2'!$A$1:$D$1,0),0),"")&amp;IFERROR(VLOOKUP(FU$2&amp;$A10,'EFL2'!$B:$C,MATCH("HOME",'EFL2'!$B$1:$C$1,0),0),"")&amp;IFERROR(VLOOKUP(FU$2&amp;$A10,'UCL2'!$C:$F,MATCH("AWAY",'UCL2'!$C$1:$F$1,0),0),"")&amp;IFERROR(VLOOKUP(FU$2&amp;$A10,'UCL2'!$D:$E,MATCH("HOME",'UCL2'!$D$1:$E$1,0),0),"")&amp;IFERROR(VLOOKUP(FU$2&amp;$A10,'EU2'!$C:$F,MATCH("AWAY",'EU2'!$C$1:$F$1,0),0),"")&amp;IFERROR(VLOOKUP(FU$2&amp;$A10,'EU2'!$D:$E,MATCH("HOME",'EU2'!$D$1:$E$1,0),0),"")&amp;IFERROR(VLOOKUP(FU$2&amp;$A10,'EUC2'!$C:$F,MATCH("AWAY",'EUC2'!$C$1:$F$1,0),0),"")&amp;IFERROR(VLOOKUP(FU$2&amp;$A10,'EUC2'!$D:$E,MATCH("HOME",'EUC2'!$D$1:$E$1,0),0),"")</f>
        <v/>
      </c>
      <c r="FV10" s="25" t="str">
        <f>IFERROR(VLOOKUP(FV$2&amp;$B10,'FPL FIX2'!$N$1:$Q$400,MATCH("HOME",'FPL FIX2'!$N$1:$Q$1,0),0),"")&amp;IFERROR(VLOOKUP(FV$2&amp;$B10,'FPL FIX2'!$O$1:$P$400,MATCH("AWAY",'FPL FIX2'!$O$1:$P$1,0),0),"")&amp;IFERROR(VLOOKUP(FV$2&amp;$A10,'FA2'!$A:$D,MATCH("AWAY",'FA2'!$A$1:$D$1,0),0),"")&amp;IFERROR(VLOOKUP(FV$2&amp;$A10,'FA2'!$B:$C,MATCH("HOME",'FA2'!$B$1:$C$1,0),0),"")&amp;IFERROR(VLOOKUP(FV$2&amp;$A10,'EFL2'!$A:$D,MATCH("AWAY",'EFL2'!$A$1:$D$1,0),0),"")&amp;IFERROR(VLOOKUP(FV$2&amp;$A10,'EFL2'!$B:$C,MATCH("HOME",'EFL2'!$B$1:$C$1,0),0),"")&amp;IFERROR(VLOOKUP(FV$2&amp;$A10,'UCL2'!$C:$F,MATCH("AWAY",'UCL2'!$C$1:$F$1,0),0),"")&amp;IFERROR(VLOOKUP(FV$2&amp;$A10,'UCL2'!$D:$E,MATCH("HOME",'UCL2'!$D$1:$E$1,0),0),"")&amp;IFERROR(VLOOKUP(FV$2&amp;$A10,'EU2'!$C:$F,MATCH("AWAY",'EU2'!$C$1:$F$1,0),0),"")&amp;IFERROR(VLOOKUP(FV$2&amp;$A10,'EU2'!$D:$E,MATCH("HOME",'EU2'!$D$1:$E$1,0),0),"")&amp;IFERROR(VLOOKUP(FV$2&amp;$A10,'EUC2'!$C:$F,MATCH("AWAY",'EUC2'!$C$1:$F$1,0),0),"")&amp;IFERROR(VLOOKUP(FV$2&amp;$A10,'EUC2'!$D:$E,MATCH("HOME",'EUC2'!$D$1:$E$1,0),0),"")</f>
        <v/>
      </c>
      <c r="FW10" s="25" t="str">
        <f>IFERROR(VLOOKUP(FW$2&amp;$B10,'FPL FIX2'!$N$1:$Q$400,MATCH("HOME",'FPL FIX2'!$N$1:$Q$1,0),0),"")&amp;IFERROR(VLOOKUP(FW$2&amp;$B10,'FPL FIX2'!$O$1:$P$400,MATCH("AWAY",'FPL FIX2'!$O$1:$P$1,0),0),"")&amp;IFERROR(VLOOKUP(FW$2&amp;$A10,'FA2'!$A:$D,MATCH("AWAY",'FA2'!$A$1:$D$1,0),0),"")&amp;IFERROR(VLOOKUP(FW$2&amp;$A10,'FA2'!$B:$C,MATCH("HOME",'FA2'!$B$1:$C$1,0),0),"")&amp;IFERROR(VLOOKUP(FW$2&amp;$A10,'EFL2'!$A:$D,MATCH("AWAY",'EFL2'!$A$1:$D$1,0),0),"")&amp;IFERROR(VLOOKUP(FW$2&amp;$A10,'EFL2'!$B:$C,MATCH("HOME",'EFL2'!$B$1:$C$1,0),0),"")&amp;IFERROR(VLOOKUP(FW$2&amp;$A10,'UCL2'!$C:$F,MATCH("AWAY",'UCL2'!$C$1:$F$1,0),0),"")&amp;IFERROR(VLOOKUP(FW$2&amp;$A10,'UCL2'!$D:$E,MATCH("HOME",'UCL2'!$D$1:$E$1,0),0),"")&amp;IFERROR(VLOOKUP(FW$2&amp;$A10,'EU2'!$C:$F,MATCH("AWAY",'EU2'!$C$1:$F$1,0),0),"")&amp;IFERROR(VLOOKUP(FW$2&amp;$A10,'EU2'!$D:$E,MATCH("HOME",'EU2'!$D$1:$E$1,0),0),"")&amp;IFERROR(VLOOKUP(FW$2&amp;$A10,'EUC2'!$C:$F,MATCH("AWAY",'EUC2'!$C$1:$F$1,0),0),"")&amp;IFERROR(VLOOKUP(FW$2&amp;$A10,'EUC2'!$D:$E,MATCH("HOME",'EUC2'!$D$1:$E$1,0),0),"")</f>
        <v/>
      </c>
      <c r="FX10" s="25" t="str">
        <f>IFERROR(VLOOKUP(FX$2&amp;$B10,'FPL FIX2'!$N$1:$Q$400,MATCH("HOME",'FPL FIX2'!$N$1:$Q$1,0),0),"")&amp;IFERROR(VLOOKUP(FX$2&amp;$B10,'FPL FIX2'!$O$1:$P$400,MATCH("AWAY",'FPL FIX2'!$O$1:$P$1,0),0),"")&amp;IFERROR(VLOOKUP(FX$2&amp;$A10,'FA2'!$A:$D,MATCH("AWAY",'FA2'!$A$1:$D$1,0),0),"")&amp;IFERROR(VLOOKUP(FX$2&amp;$A10,'FA2'!$B:$C,MATCH("HOME",'FA2'!$B$1:$C$1,0),0),"")&amp;IFERROR(VLOOKUP(FX$2&amp;$A10,'EFL2'!$A:$D,MATCH("AWAY",'EFL2'!$A$1:$D$1,0),0),"")&amp;IFERROR(VLOOKUP(FX$2&amp;$A10,'EFL2'!$B:$C,MATCH("HOME",'EFL2'!$B$1:$C$1,0),0),"")&amp;IFERROR(VLOOKUP(FX$2&amp;$A10,'UCL2'!$C:$F,MATCH("AWAY",'UCL2'!$C$1:$F$1,0),0),"")&amp;IFERROR(VLOOKUP(FX$2&amp;$A10,'UCL2'!$D:$E,MATCH("HOME",'UCL2'!$D$1:$E$1,0),0),"")&amp;IFERROR(VLOOKUP(FX$2&amp;$A10,'EU2'!$C:$F,MATCH("AWAY",'EU2'!$C$1:$F$1,0),0),"")&amp;IFERROR(VLOOKUP(FX$2&amp;$A10,'EU2'!$D:$E,MATCH("HOME",'EU2'!$D$1:$E$1,0),0),"")&amp;IFERROR(VLOOKUP(FX$2&amp;$A10,'EUC2'!$C:$F,MATCH("AWAY",'EUC2'!$C$1:$F$1,0),0),"")&amp;IFERROR(VLOOKUP(FX$2&amp;$A10,'EUC2'!$D:$E,MATCH("HOME",'EUC2'!$D$1:$E$1,0),0),"")</f>
        <v/>
      </c>
      <c r="FY10" s="25" t="str">
        <f>IFERROR(VLOOKUP(FY$2&amp;$B10,'FPL FIX2'!$N$1:$Q$400,MATCH("HOME",'FPL FIX2'!$N$1:$Q$1,0),0),"")&amp;IFERROR(VLOOKUP(FY$2&amp;$B10,'FPL FIX2'!$O$1:$P$400,MATCH("AWAY",'FPL FIX2'!$O$1:$P$1,0),0),"")&amp;IFERROR(VLOOKUP(FY$2&amp;$A10,'FA2'!$A:$D,MATCH("AWAY",'FA2'!$A$1:$D$1,0),0),"")&amp;IFERROR(VLOOKUP(FY$2&amp;$A10,'FA2'!$B:$C,MATCH("HOME",'FA2'!$B$1:$C$1,0),0),"")&amp;IFERROR(VLOOKUP(FY$2&amp;$A10,'EFL2'!$A:$D,MATCH("AWAY",'EFL2'!$A$1:$D$1,0),0),"")&amp;IFERROR(VLOOKUP(FY$2&amp;$A10,'EFL2'!$B:$C,MATCH("HOME",'EFL2'!$B$1:$C$1,0),0),"")&amp;IFERROR(VLOOKUP(FY$2&amp;$A10,'UCL2'!$C:$F,MATCH("AWAY",'UCL2'!$C$1:$F$1,0),0),"")&amp;IFERROR(VLOOKUP(FY$2&amp;$A10,'UCL2'!$D:$E,MATCH("HOME",'UCL2'!$D$1:$E$1,0),0),"")&amp;IFERROR(VLOOKUP(FY$2&amp;$A10,'EU2'!$C:$F,MATCH("AWAY",'EU2'!$C$1:$F$1,0),0),"")&amp;IFERROR(VLOOKUP(FY$2&amp;$A10,'EU2'!$D:$E,MATCH("HOME",'EU2'!$D$1:$E$1,0),0),"")&amp;IFERROR(VLOOKUP(FY$2&amp;$A10,'EUC2'!$C:$F,MATCH("AWAY",'EUC2'!$C$1:$F$1,0),0),"")&amp;IFERROR(VLOOKUP(FY$2&amp;$A10,'EUC2'!$D:$E,MATCH("HOME",'EUC2'!$D$1:$E$1,0),0),"")</f>
        <v/>
      </c>
      <c r="FZ10" s="25" t="str">
        <f>IFERROR(VLOOKUP(FZ$2&amp;$B10,'FPL FIX2'!$N$1:$Q$400,MATCH("HOME",'FPL FIX2'!$N$1:$Q$1,0),0),"")&amp;IFERROR(VLOOKUP(FZ$2&amp;$B10,'FPL FIX2'!$O$1:$P$400,MATCH("AWAY",'FPL FIX2'!$O$1:$P$1,0),0),"")&amp;IFERROR(VLOOKUP(FZ$2&amp;$A10,'FA2'!$A:$D,MATCH("AWAY",'FA2'!$A$1:$D$1,0),0),"")&amp;IFERROR(VLOOKUP(FZ$2&amp;$A10,'FA2'!$B:$C,MATCH("HOME",'FA2'!$B$1:$C$1,0),0),"")&amp;IFERROR(VLOOKUP(FZ$2&amp;$A10,'EFL2'!$A:$D,MATCH("AWAY",'EFL2'!$A$1:$D$1,0),0),"")&amp;IFERROR(VLOOKUP(FZ$2&amp;$A10,'EFL2'!$B:$C,MATCH("HOME",'EFL2'!$B$1:$C$1,0),0),"")&amp;IFERROR(VLOOKUP(FZ$2&amp;$A10,'UCL2'!$C:$F,MATCH("AWAY",'UCL2'!$C$1:$F$1,0),0),"")&amp;IFERROR(VLOOKUP(FZ$2&amp;$A10,'UCL2'!$D:$E,MATCH("HOME",'UCL2'!$D$1:$E$1,0),0),"")&amp;IFERROR(VLOOKUP(FZ$2&amp;$A10,'EU2'!$C:$F,MATCH("AWAY",'EU2'!$C$1:$F$1,0),0),"")&amp;IFERROR(VLOOKUP(FZ$2&amp;$A10,'EU2'!$D:$E,MATCH("HOME",'EU2'!$D$1:$E$1,0),0),"")&amp;IFERROR(VLOOKUP(FZ$2&amp;$A10,'EUC2'!$C:$F,MATCH("AWAY",'EUC2'!$C$1:$F$1,0),0),"")&amp;IFERROR(VLOOKUP(FZ$2&amp;$A10,'EUC2'!$D:$E,MATCH("HOME",'EUC2'!$D$1:$E$1,0),0),"")</f>
        <v/>
      </c>
      <c r="GA10" s="25" t="str">
        <f>IFERROR(VLOOKUP(GA$2&amp;$B10,'FPL FIX2'!$N$1:$Q$400,MATCH("HOME",'FPL FIX2'!$N$1:$Q$1,0),0),"")&amp;IFERROR(VLOOKUP(GA$2&amp;$B10,'FPL FIX2'!$O$1:$P$400,MATCH("AWAY",'FPL FIX2'!$O$1:$P$1,0),0),"")&amp;IFERROR(VLOOKUP(GA$2&amp;$A10,'FA2'!$A:$D,MATCH("AWAY",'FA2'!$A$1:$D$1,0),0),"")&amp;IFERROR(VLOOKUP(GA$2&amp;$A10,'FA2'!$B:$C,MATCH("HOME",'FA2'!$B$1:$C$1,0),0),"")&amp;IFERROR(VLOOKUP(GA$2&amp;$A10,'EFL2'!$A:$D,MATCH("AWAY",'EFL2'!$A$1:$D$1,0),0),"")&amp;IFERROR(VLOOKUP(GA$2&amp;$A10,'EFL2'!$B:$C,MATCH("HOME",'EFL2'!$B$1:$C$1,0),0),"")&amp;IFERROR(VLOOKUP(GA$2&amp;$A10,'UCL2'!$C:$F,MATCH("AWAY",'UCL2'!$C$1:$F$1,0),0),"")&amp;IFERROR(VLOOKUP(GA$2&amp;$A10,'UCL2'!$D:$E,MATCH("HOME",'UCL2'!$D$1:$E$1,0),0),"")&amp;IFERROR(VLOOKUP(GA$2&amp;$A10,'EU2'!$C:$F,MATCH("AWAY",'EU2'!$C$1:$F$1,0),0),"")&amp;IFERROR(VLOOKUP(GA$2&amp;$A10,'EU2'!$D:$E,MATCH("HOME",'EU2'!$D$1:$E$1,0),0),"")&amp;IFERROR(VLOOKUP(GA$2&amp;$A10,'EUC2'!$C:$F,MATCH("AWAY",'EUC2'!$C$1:$F$1,0),0),"")&amp;IFERROR(VLOOKUP(GA$2&amp;$A10,'EUC2'!$D:$E,MATCH("HOME",'EUC2'!$D$1:$E$1,0),0),"")</f>
        <v/>
      </c>
      <c r="GB10" s="25" t="str">
        <f>IFERROR(VLOOKUP(GB$2&amp;$B10,'FPL FIX2'!$N$1:$Q$400,MATCH("HOME",'FPL FIX2'!$N$1:$Q$1,0),0),"")&amp;IFERROR(VLOOKUP(GB$2&amp;$B10,'FPL FIX2'!$O$1:$P$400,MATCH("AWAY",'FPL FIX2'!$O$1:$P$1,0),0),"")&amp;IFERROR(VLOOKUP(GB$2&amp;$A10,'FA2'!$A:$D,MATCH("AWAY",'FA2'!$A$1:$D$1,0),0),"")&amp;IFERROR(VLOOKUP(GB$2&amp;$A10,'FA2'!$B:$C,MATCH("HOME",'FA2'!$B$1:$C$1,0),0),"")&amp;IFERROR(VLOOKUP(GB$2&amp;$A10,'EFL2'!$A:$D,MATCH("AWAY",'EFL2'!$A$1:$D$1,0),0),"")&amp;IFERROR(VLOOKUP(GB$2&amp;$A10,'EFL2'!$B:$C,MATCH("HOME",'EFL2'!$B$1:$C$1,0),0),"")&amp;IFERROR(VLOOKUP(GB$2&amp;$A10,'UCL2'!$C:$F,MATCH("AWAY",'UCL2'!$C$1:$F$1,0),0),"")&amp;IFERROR(VLOOKUP(GB$2&amp;$A10,'UCL2'!$D:$E,MATCH("HOME",'UCL2'!$D$1:$E$1,0),0),"")&amp;IFERROR(VLOOKUP(GB$2&amp;$A10,'EU2'!$C:$F,MATCH("AWAY",'EU2'!$C$1:$F$1,0),0),"")&amp;IFERROR(VLOOKUP(GB$2&amp;$A10,'EU2'!$D:$E,MATCH("HOME",'EU2'!$D$1:$E$1,0),0),"")&amp;IFERROR(VLOOKUP(GB$2&amp;$A10,'EUC2'!$C:$F,MATCH("AWAY",'EUC2'!$C$1:$F$1,0),0),"")&amp;IFERROR(VLOOKUP(GB$2&amp;$A10,'EUC2'!$D:$E,MATCH("HOME",'EUC2'!$D$1:$E$1,0),0),"")</f>
        <v/>
      </c>
      <c r="GC10" s="25" t="str">
        <f>IFERROR(VLOOKUP(GC$2&amp;$B10,'FPL FIX2'!$N$1:$Q$400,MATCH("HOME",'FPL FIX2'!$N$1:$Q$1,0),0),"")&amp;IFERROR(VLOOKUP(GC$2&amp;$B10,'FPL FIX2'!$O$1:$P$400,MATCH("AWAY",'FPL FIX2'!$O$1:$P$1,0),0),"")&amp;IFERROR(VLOOKUP(GC$2&amp;$A10,'FA2'!$A:$D,MATCH("AWAY",'FA2'!$A$1:$D$1,0),0),"")&amp;IFERROR(VLOOKUP(GC$2&amp;$A10,'FA2'!$B:$C,MATCH("HOME",'FA2'!$B$1:$C$1,0),0),"")&amp;IFERROR(VLOOKUP(GC$2&amp;$A10,'EFL2'!$A:$D,MATCH("AWAY",'EFL2'!$A$1:$D$1,0),0),"")&amp;IFERROR(VLOOKUP(GC$2&amp;$A10,'EFL2'!$B:$C,MATCH("HOME",'EFL2'!$B$1:$C$1,0),0),"")&amp;IFERROR(VLOOKUP(GC$2&amp;$A10,'UCL2'!$C:$F,MATCH("AWAY",'UCL2'!$C$1:$F$1,0),0),"")&amp;IFERROR(VLOOKUP(GC$2&amp;$A10,'UCL2'!$D:$E,MATCH("HOME",'UCL2'!$D$1:$E$1,0),0),"")&amp;IFERROR(VLOOKUP(GC$2&amp;$A10,'EU2'!$C:$F,MATCH("AWAY",'EU2'!$C$1:$F$1,0),0),"")&amp;IFERROR(VLOOKUP(GC$2&amp;$A10,'EU2'!$D:$E,MATCH("HOME",'EU2'!$D$1:$E$1,0),0),"")&amp;IFERROR(VLOOKUP(GC$2&amp;$A10,'EUC2'!$C:$F,MATCH("AWAY",'EUC2'!$C$1:$F$1,0),0),"")&amp;IFERROR(VLOOKUP(GC$2&amp;$A10,'EUC2'!$D:$E,MATCH("HOME",'EUC2'!$D$1:$E$1,0),0),"")</f>
        <v/>
      </c>
      <c r="GD10" s="25" t="str">
        <f>IFERROR(VLOOKUP(GD$2&amp;$B10,'FPL FIX2'!$N$1:$Q$400,MATCH("HOME",'FPL FIX2'!$N$1:$Q$1,0),0),"")&amp;IFERROR(VLOOKUP(GD$2&amp;$B10,'FPL FIX2'!$O$1:$P$400,MATCH("AWAY",'FPL FIX2'!$O$1:$P$1,0),0),"")&amp;IFERROR(VLOOKUP(GD$2&amp;$A10,'FA2'!$A:$D,MATCH("AWAY",'FA2'!$A$1:$D$1,0),0),"")&amp;IFERROR(VLOOKUP(GD$2&amp;$A10,'FA2'!$B:$C,MATCH("HOME",'FA2'!$B$1:$C$1,0),0),"")&amp;IFERROR(VLOOKUP(GD$2&amp;$A10,'EFL2'!$A:$D,MATCH("AWAY",'EFL2'!$A$1:$D$1,0),0),"")&amp;IFERROR(VLOOKUP(GD$2&amp;$A10,'EFL2'!$B:$C,MATCH("HOME",'EFL2'!$B$1:$C$1,0),0),"")&amp;IFERROR(VLOOKUP(GD$2&amp;$A10,'UCL2'!$C:$F,MATCH("AWAY",'UCL2'!$C$1:$F$1,0),0),"")&amp;IFERROR(VLOOKUP(GD$2&amp;$A10,'UCL2'!$D:$E,MATCH("HOME",'UCL2'!$D$1:$E$1,0),0),"")&amp;IFERROR(VLOOKUP(GD$2&amp;$A10,'EU2'!$C:$F,MATCH("AWAY",'EU2'!$C$1:$F$1,0),0),"")&amp;IFERROR(VLOOKUP(GD$2&amp;$A10,'EU2'!$D:$E,MATCH("HOME",'EU2'!$D$1:$E$1,0),0),"")&amp;IFERROR(VLOOKUP(GD$2&amp;$A10,'EUC2'!$C:$F,MATCH("AWAY",'EUC2'!$C$1:$F$1,0),0),"")&amp;IFERROR(VLOOKUP(GD$2&amp;$A10,'EUC2'!$D:$E,MATCH("HOME",'EUC2'!$D$1:$E$1,0),0),"")</f>
        <v/>
      </c>
      <c r="GE10" s="25" t="str">
        <f>IFERROR(VLOOKUP(GE$2&amp;$B10,'FPL FIX2'!$N$1:$Q$400,MATCH("HOME",'FPL FIX2'!$N$1:$Q$1,0),0),"")&amp;IFERROR(VLOOKUP(GE$2&amp;$B10,'FPL FIX2'!$O$1:$P$400,MATCH("AWAY",'FPL FIX2'!$O$1:$P$1,0),0),"")&amp;IFERROR(VLOOKUP(GE$2&amp;$A10,'FA2'!$A:$D,MATCH("AWAY",'FA2'!$A$1:$D$1,0),0),"")&amp;IFERROR(VLOOKUP(GE$2&amp;$A10,'FA2'!$B:$C,MATCH("HOME",'FA2'!$B$1:$C$1,0),0),"")&amp;IFERROR(VLOOKUP(GE$2&amp;$A10,'EFL2'!$A:$D,MATCH("AWAY",'EFL2'!$A$1:$D$1,0),0),"")&amp;IFERROR(VLOOKUP(GE$2&amp;$A10,'EFL2'!$B:$C,MATCH("HOME",'EFL2'!$B$1:$C$1,0),0),"")&amp;IFERROR(VLOOKUP(GE$2&amp;$A10,'UCL2'!$C:$F,MATCH("AWAY",'UCL2'!$C$1:$F$1,0),0),"")&amp;IFERROR(VLOOKUP(GE$2&amp;$A10,'UCL2'!$D:$E,MATCH("HOME",'UCL2'!$D$1:$E$1,0),0),"")&amp;IFERROR(VLOOKUP(GE$2&amp;$A10,'EU2'!$C:$F,MATCH("AWAY",'EU2'!$C$1:$F$1,0),0),"")&amp;IFERROR(VLOOKUP(GE$2&amp;$A10,'EU2'!$D:$E,MATCH("HOME",'EU2'!$D$1:$E$1,0),0),"")&amp;IFERROR(VLOOKUP(GE$2&amp;$A10,'EUC2'!$C:$F,MATCH("AWAY",'EUC2'!$C$1:$F$1,0),0),"")&amp;IFERROR(VLOOKUP(GE$2&amp;$A10,'EUC2'!$D:$E,MATCH("HOME",'EUC2'!$D$1:$E$1,0),0),"")</f>
        <v/>
      </c>
      <c r="GF10" s="25" t="str">
        <f>IFERROR(VLOOKUP(GF$2&amp;$B10,'FPL FIX2'!$N$1:$Q$400,MATCH("HOME",'FPL FIX2'!$N$1:$Q$1,0),0),"")&amp;IFERROR(VLOOKUP(GF$2&amp;$B10,'FPL FIX2'!$O$1:$P$400,MATCH("AWAY",'FPL FIX2'!$O$1:$P$1,0),0),"")&amp;IFERROR(VLOOKUP(GF$2&amp;$A10,'FA2'!$A:$D,MATCH("AWAY",'FA2'!$A$1:$D$1,0),0),"")&amp;IFERROR(VLOOKUP(GF$2&amp;$A10,'FA2'!$B:$C,MATCH("HOME",'FA2'!$B$1:$C$1,0),0),"")&amp;IFERROR(VLOOKUP(GF$2&amp;$A10,'EFL2'!$A:$D,MATCH("AWAY",'EFL2'!$A$1:$D$1,0),0),"")&amp;IFERROR(VLOOKUP(GF$2&amp;$A10,'EFL2'!$B:$C,MATCH("HOME",'EFL2'!$B$1:$C$1,0),0),"")&amp;IFERROR(VLOOKUP(GF$2&amp;$A10,'UCL2'!$C:$F,MATCH("AWAY",'UCL2'!$C$1:$F$1,0),0),"")&amp;IFERROR(VLOOKUP(GF$2&amp;$A10,'UCL2'!$D:$E,MATCH("HOME",'UCL2'!$D$1:$E$1,0),0),"")&amp;IFERROR(VLOOKUP(GF$2&amp;$A10,'EU2'!$C:$F,MATCH("AWAY",'EU2'!$C$1:$F$1,0),0),"")&amp;IFERROR(VLOOKUP(GF$2&amp;$A10,'EU2'!$D:$E,MATCH("HOME",'EU2'!$D$1:$E$1,0),0),"")&amp;IFERROR(VLOOKUP(GF$2&amp;$A10,'EUC2'!$C:$F,MATCH("AWAY",'EUC2'!$C$1:$F$1,0),0),"")&amp;IFERROR(VLOOKUP(GF$2&amp;$A10,'EUC2'!$D:$E,MATCH("HOME",'EUC2'!$D$1:$E$1,0),0),"")</f>
        <v/>
      </c>
      <c r="GG10" s="25" t="str">
        <f>IFERROR(VLOOKUP(GG$2&amp;$B10,'FPL FIX2'!$N$1:$Q$400,MATCH("HOME",'FPL FIX2'!$N$1:$Q$1,0),0),"")&amp;IFERROR(VLOOKUP(GG$2&amp;$B10,'FPL FIX2'!$O$1:$P$400,MATCH("AWAY",'FPL FIX2'!$O$1:$P$1,0),0),"")&amp;IFERROR(VLOOKUP(GG$2&amp;$A10,'FA2'!$A:$D,MATCH("AWAY",'FA2'!$A$1:$D$1,0),0),"")&amp;IFERROR(VLOOKUP(GG$2&amp;$A10,'FA2'!$B:$C,MATCH("HOME",'FA2'!$B$1:$C$1,0),0),"")&amp;IFERROR(VLOOKUP(GG$2&amp;$A10,'EFL2'!$A:$D,MATCH("AWAY",'EFL2'!$A$1:$D$1,0),0),"")&amp;IFERROR(VLOOKUP(GG$2&amp;$A10,'EFL2'!$B:$C,MATCH("HOME",'EFL2'!$B$1:$C$1,0),0),"")&amp;IFERROR(VLOOKUP(GG$2&amp;$A10,'UCL2'!$C:$F,MATCH("AWAY",'UCL2'!$C$1:$F$1,0),0),"")&amp;IFERROR(VLOOKUP(GG$2&amp;$A10,'UCL2'!$D:$E,MATCH("HOME",'UCL2'!$D$1:$E$1,0),0),"")&amp;IFERROR(VLOOKUP(GG$2&amp;$A10,'EU2'!$C:$F,MATCH("AWAY",'EU2'!$C$1:$F$1,0),0),"")&amp;IFERROR(VLOOKUP(GG$2&amp;$A10,'EU2'!$D:$E,MATCH("HOME",'EU2'!$D$1:$E$1,0),0),"")&amp;IFERROR(VLOOKUP(GG$2&amp;$A10,'EUC2'!$C:$F,MATCH("AWAY",'EUC2'!$C$1:$F$1,0),0),"")&amp;IFERROR(VLOOKUP(GG$2&amp;$A10,'EUC2'!$D:$E,MATCH("HOME",'EUC2'!$D$1:$E$1,0),0),"")</f>
        <v/>
      </c>
      <c r="GH10" s="25" t="str">
        <f>IFERROR(VLOOKUP(GH$2&amp;$B10,'FPL FIX2'!$N$1:$Q$400,MATCH("HOME",'FPL FIX2'!$N$1:$Q$1,0),0),"")&amp;IFERROR(VLOOKUP(GH$2&amp;$B10,'FPL FIX2'!$O$1:$P$400,MATCH("AWAY",'FPL FIX2'!$O$1:$P$1,0),0),"")&amp;IFERROR(VLOOKUP(GH$2&amp;$A10,'FA2'!$A:$D,MATCH("AWAY",'FA2'!$A$1:$D$1,0),0),"")&amp;IFERROR(VLOOKUP(GH$2&amp;$A10,'FA2'!$B:$C,MATCH("HOME",'FA2'!$B$1:$C$1,0),0),"")&amp;IFERROR(VLOOKUP(GH$2&amp;$A10,'EFL2'!$A:$D,MATCH("AWAY",'EFL2'!$A$1:$D$1,0),0),"")&amp;IFERROR(VLOOKUP(GH$2&amp;$A10,'EFL2'!$B:$C,MATCH("HOME",'EFL2'!$B$1:$C$1,0),0),"")&amp;IFERROR(VLOOKUP(GH$2&amp;$A10,'UCL2'!$C:$F,MATCH("AWAY",'UCL2'!$C$1:$F$1,0),0),"")&amp;IFERROR(VLOOKUP(GH$2&amp;$A10,'UCL2'!$D:$E,MATCH("HOME",'UCL2'!$D$1:$E$1,0),0),"")&amp;IFERROR(VLOOKUP(GH$2&amp;$A10,'EU2'!$C:$F,MATCH("AWAY",'EU2'!$C$1:$F$1,0),0),"")&amp;IFERROR(VLOOKUP(GH$2&amp;$A10,'EU2'!$D:$E,MATCH("HOME",'EU2'!$D$1:$E$1,0),0),"")&amp;IFERROR(VLOOKUP(GH$2&amp;$A10,'EUC2'!$C:$F,MATCH("AWAY",'EUC2'!$C$1:$F$1,0),0),"")&amp;IFERROR(VLOOKUP(GH$2&amp;$A10,'EUC2'!$D:$E,MATCH("HOME",'EUC2'!$D$1:$E$1,0),0),"")</f>
        <v>mun</v>
      </c>
      <c r="GI10" s="25" t="str">
        <f>IFERROR(VLOOKUP(GI$2&amp;$B10,'FPL FIX2'!$N$1:$Q$400,MATCH("HOME",'FPL FIX2'!$N$1:$Q$1,0),0),"")&amp;IFERROR(VLOOKUP(GI$2&amp;$B10,'FPL FIX2'!$O$1:$P$400,MATCH("AWAY",'FPL FIX2'!$O$1:$P$1,0),0),"")&amp;IFERROR(VLOOKUP(GI$2&amp;$A10,'FA2'!$A:$D,MATCH("AWAY",'FA2'!$A$1:$D$1,0),0),"")&amp;IFERROR(VLOOKUP(GI$2&amp;$A10,'FA2'!$B:$C,MATCH("HOME",'FA2'!$B$1:$C$1,0),0),"")&amp;IFERROR(VLOOKUP(GI$2&amp;$A10,'EFL2'!$A:$D,MATCH("AWAY",'EFL2'!$A$1:$D$1,0),0),"")&amp;IFERROR(VLOOKUP(GI$2&amp;$A10,'EFL2'!$B:$C,MATCH("HOME",'EFL2'!$B$1:$C$1,0),0),"")&amp;IFERROR(VLOOKUP(GI$2&amp;$A10,'UCL2'!$C:$F,MATCH("AWAY",'UCL2'!$C$1:$F$1,0),0),"")&amp;IFERROR(VLOOKUP(GI$2&amp;$A10,'UCL2'!$D:$E,MATCH("HOME",'UCL2'!$D$1:$E$1,0),0),"")&amp;IFERROR(VLOOKUP(GI$2&amp;$A10,'EU2'!$C:$F,MATCH("AWAY",'EU2'!$C$1:$F$1,0),0),"")&amp;IFERROR(VLOOKUP(GI$2&amp;$A10,'EU2'!$D:$E,MATCH("HOME",'EU2'!$D$1:$E$1,0),0),"")&amp;IFERROR(VLOOKUP(GI$2&amp;$A10,'EUC2'!$C:$F,MATCH("AWAY",'EUC2'!$C$1:$F$1,0),0),"")&amp;IFERROR(VLOOKUP(GI$2&amp;$A10,'EUC2'!$D:$E,MATCH("HOME",'EUC2'!$D$1:$E$1,0),0),"")</f>
        <v/>
      </c>
      <c r="GJ10" s="25" t="str">
        <f>IFERROR(VLOOKUP(GJ$2&amp;$B10,'FPL FIX2'!$N$1:$Q$400,MATCH("HOME",'FPL FIX2'!$N$1:$Q$1,0),0),"")&amp;IFERROR(VLOOKUP(GJ$2&amp;$B10,'FPL FIX2'!$O$1:$P$400,MATCH("AWAY",'FPL FIX2'!$O$1:$P$1,0),0),"")&amp;IFERROR(VLOOKUP(GJ$2&amp;$A10,'FA2'!$A:$D,MATCH("AWAY",'FA2'!$A$1:$D$1,0),0),"")&amp;IFERROR(VLOOKUP(GJ$2&amp;$A10,'FA2'!$B:$C,MATCH("HOME",'FA2'!$B$1:$C$1,0),0),"")&amp;IFERROR(VLOOKUP(GJ$2&amp;$A10,'EFL2'!$A:$D,MATCH("AWAY",'EFL2'!$A$1:$D$1,0),0),"")&amp;IFERROR(VLOOKUP(GJ$2&amp;$A10,'EFL2'!$B:$C,MATCH("HOME",'EFL2'!$B$1:$C$1,0),0),"")&amp;IFERROR(VLOOKUP(GJ$2&amp;$A10,'UCL2'!$C:$F,MATCH("AWAY",'UCL2'!$C$1:$F$1,0),0),"")&amp;IFERROR(VLOOKUP(GJ$2&amp;$A10,'UCL2'!$D:$E,MATCH("HOME",'UCL2'!$D$1:$E$1,0),0),"")&amp;IFERROR(VLOOKUP(GJ$2&amp;$A10,'EU2'!$C:$F,MATCH("AWAY",'EU2'!$C$1:$F$1,0),0),"")&amp;IFERROR(VLOOKUP(GJ$2&amp;$A10,'EU2'!$D:$E,MATCH("HOME",'EU2'!$D$1:$E$1,0),0),"")&amp;IFERROR(VLOOKUP(GJ$2&amp;$A10,'EUC2'!$C:$F,MATCH("AWAY",'EUC2'!$C$1:$F$1,0),0),"")&amp;IFERROR(VLOOKUP(GJ$2&amp;$A10,'EUC2'!$D:$E,MATCH("HOME",'EUC2'!$D$1:$E$1,0),0),"")</f>
        <v/>
      </c>
      <c r="GK10" s="25" t="str">
        <f>IFERROR(VLOOKUP(GK$2&amp;$B10,'FPL FIX2'!$N$1:$Q$400,MATCH("HOME",'FPL FIX2'!$N$1:$Q$1,0),0),"")&amp;IFERROR(VLOOKUP(GK$2&amp;$B10,'FPL FIX2'!$O$1:$P$400,MATCH("AWAY",'FPL FIX2'!$O$1:$P$1,0),0),"")&amp;IFERROR(VLOOKUP(GK$2&amp;$A10,'FA2'!$A:$D,MATCH("AWAY",'FA2'!$A$1:$D$1,0),0),"")&amp;IFERROR(VLOOKUP(GK$2&amp;$A10,'FA2'!$B:$C,MATCH("HOME",'FA2'!$B$1:$C$1,0),0),"")&amp;IFERROR(VLOOKUP(GK$2&amp;$A10,'EFL2'!$A:$D,MATCH("AWAY",'EFL2'!$A$1:$D$1,0),0),"")&amp;IFERROR(VLOOKUP(GK$2&amp;$A10,'EFL2'!$B:$C,MATCH("HOME",'EFL2'!$B$1:$C$1,0),0),"")&amp;IFERROR(VLOOKUP(GK$2&amp;$A10,'UCL2'!$C:$F,MATCH("AWAY",'UCL2'!$C$1:$F$1,0),0),"")&amp;IFERROR(VLOOKUP(GK$2&amp;$A10,'UCL2'!$D:$E,MATCH("HOME",'UCL2'!$D$1:$E$1,0),0),"")&amp;IFERROR(VLOOKUP(GK$2&amp;$A10,'EU2'!$C:$F,MATCH("AWAY",'EU2'!$C$1:$F$1,0),0),"")&amp;IFERROR(VLOOKUP(GK$2&amp;$A10,'EU2'!$D:$E,MATCH("HOME",'EU2'!$D$1:$E$1,0),0),"")&amp;IFERROR(VLOOKUP(GK$2&amp;$A10,'EUC2'!$C:$F,MATCH("AWAY",'EUC2'!$C$1:$F$1,0),0),"")&amp;IFERROR(VLOOKUP(GK$2&amp;$A10,'EUC2'!$D:$E,MATCH("HOME",'EUC2'!$D$1:$E$1,0),0),"")</f>
        <v/>
      </c>
      <c r="GL10" s="25" t="str">
        <f>IFERROR(VLOOKUP(GL$2&amp;$B10,'FPL FIX2'!$N$1:$Q$400,MATCH("HOME",'FPL FIX2'!$N$1:$Q$1,0),0),"")&amp;IFERROR(VLOOKUP(GL$2&amp;$B10,'FPL FIX2'!$O$1:$P$400,MATCH("AWAY",'FPL FIX2'!$O$1:$P$1,0),0),"")&amp;IFERROR(VLOOKUP(GL$2&amp;$A10,'FA2'!$A:$D,MATCH("AWAY",'FA2'!$A$1:$D$1,0),0),"")&amp;IFERROR(VLOOKUP(GL$2&amp;$A10,'FA2'!$B:$C,MATCH("HOME",'FA2'!$B$1:$C$1,0),0),"")&amp;IFERROR(VLOOKUP(GL$2&amp;$A10,'EFL2'!$A:$D,MATCH("AWAY",'EFL2'!$A$1:$D$1,0),0),"")&amp;IFERROR(VLOOKUP(GL$2&amp;$A10,'EFL2'!$B:$C,MATCH("HOME",'EFL2'!$B$1:$C$1,0),0),"")&amp;IFERROR(VLOOKUP(GL$2&amp;$A10,'UCL2'!$C:$F,MATCH("AWAY",'UCL2'!$C$1:$F$1,0),0),"")&amp;IFERROR(VLOOKUP(GL$2&amp;$A10,'UCL2'!$D:$E,MATCH("HOME",'UCL2'!$D$1:$E$1,0),0),"")&amp;IFERROR(VLOOKUP(GL$2&amp;$A10,'EU2'!$C:$F,MATCH("AWAY",'EU2'!$C$1:$F$1,0),0),"")&amp;IFERROR(VLOOKUP(GL$2&amp;$A10,'EU2'!$D:$E,MATCH("HOME",'EU2'!$D$1:$E$1,0),0),"")&amp;IFERROR(VLOOKUP(GL$2&amp;$A10,'EUC2'!$C:$F,MATCH("AWAY",'EUC2'!$C$1:$F$1,0),0),"")&amp;IFERROR(VLOOKUP(GL$2&amp;$A10,'EUC2'!$D:$E,MATCH("HOME",'EUC2'!$D$1:$E$1,0),0),"")</f>
        <v/>
      </c>
      <c r="GM10" s="25" t="str">
        <f>IFERROR(VLOOKUP(GM$2&amp;$B10,'FPL FIX2'!$N$1:$Q$400,MATCH("HOME",'FPL FIX2'!$N$1:$Q$1,0),0),"")&amp;IFERROR(VLOOKUP(GM$2&amp;$B10,'FPL FIX2'!$O$1:$P$400,MATCH("AWAY",'FPL FIX2'!$O$1:$P$1,0),0),"")&amp;IFERROR(VLOOKUP(GM$2&amp;$A10,'FA2'!$A:$D,MATCH("AWAY",'FA2'!$A$1:$D$1,0),0),"")&amp;IFERROR(VLOOKUP(GM$2&amp;$A10,'FA2'!$B:$C,MATCH("HOME",'FA2'!$B$1:$C$1,0),0),"")&amp;IFERROR(VLOOKUP(GM$2&amp;$A10,'EFL2'!$A:$D,MATCH("AWAY",'EFL2'!$A$1:$D$1,0),0),"")&amp;IFERROR(VLOOKUP(GM$2&amp;$A10,'EFL2'!$B:$C,MATCH("HOME",'EFL2'!$B$1:$C$1,0),0),"")&amp;IFERROR(VLOOKUP(GM$2&amp;$A10,'UCL2'!$C:$F,MATCH("AWAY",'UCL2'!$C$1:$F$1,0),0),"")&amp;IFERROR(VLOOKUP(GM$2&amp;$A10,'UCL2'!$D:$E,MATCH("HOME",'UCL2'!$D$1:$E$1,0),0),"")&amp;IFERROR(VLOOKUP(GM$2&amp;$A10,'EU2'!$C:$F,MATCH("AWAY",'EU2'!$C$1:$F$1,0),0),"")&amp;IFERROR(VLOOKUP(GM$2&amp;$A10,'EU2'!$D:$E,MATCH("HOME",'EU2'!$D$1:$E$1,0),0),"")&amp;IFERROR(VLOOKUP(GM$2&amp;$A10,'EUC2'!$C:$F,MATCH("AWAY",'EUC2'!$C$1:$F$1,0),0),"")&amp;IFERROR(VLOOKUP(GM$2&amp;$A10,'EUC2'!$D:$E,MATCH("HOME",'EUC2'!$D$1:$E$1,0),0),"")</f>
        <v/>
      </c>
      <c r="GN10" s="25" t="str">
        <f>IFERROR(VLOOKUP(GN$2&amp;$B10,'FPL FIX2'!$N$1:$Q$400,MATCH("HOME",'FPL FIX2'!$N$1:$Q$1,0),0),"")&amp;IFERROR(VLOOKUP(GN$2&amp;$B10,'FPL FIX2'!$O$1:$P$400,MATCH("AWAY",'FPL FIX2'!$O$1:$P$1,0),0),"")&amp;IFERROR(VLOOKUP(GN$2&amp;$A10,'FA2'!$A:$D,MATCH("AWAY",'FA2'!$A$1:$D$1,0),0),"")&amp;IFERROR(VLOOKUP(GN$2&amp;$A10,'FA2'!$B:$C,MATCH("HOME",'FA2'!$B$1:$C$1,0),0),"")&amp;IFERROR(VLOOKUP(GN$2&amp;$A10,'EFL2'!$A:$D,MATCH("AWAY",'EFL2'!$A$1:$D$1,0),0),"")&amp;IFERROR(VLOOKUP(GN$2&amp;$A10,'EFL2'!$B:$C,MATCH("HOME",'EFL2'!$B$1:$C$1,0),0),"")&amp;IFERROR(VLOOKUP(GN$2&amp;$A10,'UCL2'!$C:$F,MATCH("AWAY",'UCL2'!$C$1:$F$1,0),0),"")&amp;IFERROR(VLOOKUP(GN$2&amp;$A10,'UCL2'!$D:$E,MATCH("HOME",'UCL2'!$D$1:$E$1,0),0),"")&amp;IFERROR(VLOOKUP(GN$2&amp;$A10,'EU2'!$C:$F,MATCH("AWAY",'EU2'!$C$1:$F$1,0),0),"")&amp;IFERROR(VLOOKUP(GN$2&amp;$A10,'EU2'!$D:$E,MATCH("HOME",'EU2'!$D$1:$E$1,0),0),"")&amp;IFERROR(VLOOKUP(GN$2&amp;$A10,'EUC2'!$C:$F,MATCH("AWAY",'EUC2'!$C$1:$F$1,0),0),"")&amp;IFERROR(VLOOKUP(GN$2&amp;$A10,'EUC2'!$D:$E,MATCH("HOME",'EUC2'!$D$1:$E$1,0),0),"")</f>
        <v/>
      </c>
      <c r="GO10" s="25" t="str">
        <f>IFERROR(VLOOKUP(GO$2&amp;$B10,'FPL FIX2'!$N$1:$Q$400,MATCH("HOME",'FPL FIX2'!$N$1:$Q$1,0),0),"")&amp;IFERROR(VLOOKUP(GO$2&amp;$B10,'FPL FIX2'!$O$1:$P$400,MATCH("AWAY",'FPL FIX2'!$O$1:$P$1,0),0),"")&amp;IFERROR(VLOOKUP(GO$2&amp;$A10,'FA2'!$A:$D,MATCH("AWAY",'FA2'!$A$1:$D$1,0),0),"")&amp;IFERROR(VLOOKUP(GO$2&amp;$A10,'FA2'!$B:$C,MATCH("HOME",'FA2'!$B$1:$C$1,0),0),"")&amp;IFERROR(VLOOKUP(GO$2&amp;$A10,'EFL2'!$A:$D,MATCH("AWAY",'EFL2'!$A$1:$D$1,0),0),"")&amp;IFERROR(VLOOKUP(GO$2&amp;$A10,'EFL2'!$B:$C,MATCH("HOME",'EFL2'!$B$1:$C$1,0),0),"")&amp;IFERROR(VLOOKUP(GO$2&amp;$A10,'UCL2'!$C:$F,MATCH("AWAY",'UCL2'!$C$1:$F$1,0),0),"")&amp;IFERROR(VLOOKUP(GO$2&amp;$A10,'UCL2'!$D:$E,MATCH("HOME",'UCL2'!$D$1:$E$1,0),0),"")&amp;IFERROR(VLOOKUP(GO$2&amp;$A10,'EU2'!$C:$F,MATCH("AWAY",'EU2'!$C$1:$F$1,0),0),"")&amp;IFERROR(VLOOKUP(GO$2&amp;$A10,'EU2'!$D:$E,MATCH("HOME",'EU2'!$D$1:$E$1,0),0),"")&amp;IFERROR(VLOOKUP(GO$2&amp;$A10,'EUC2'!$C:$F,MATCH("AWAY",'EUC2'!$C$1:$F$1,0),0),"")&amp;IFERROR(VLOOKUP(GO$2&amp;$A10,'EUC2'!$D:$E,MATCH("HOME",'EUC2'!$D$1:$E$1,0),0),"")</f>
        <v>BHA</v>
      </c>
      <c r="GP10" s="25" t="str">
        <f>IFERROR(VLOOKUP(GP$2&amp;$B10,'FPL FIX2'!$N$1:$Q$400,MATCH("HOME",'FPL FIX2'!$N$1:$Q$1,0),0),"")&amp;IFERROR(VLOOKUP(GP$2&amp;$B10,'FPL FIX2'!$O$1:$P$400,MATCH("AWAY",'FPL FIX2'!$O$1:$P$1,0),0),"")&amp;IFERROR(VLOOKUP(GP$2&amp;$A10,'FA2'!$A:$D,MATCH("AWAY",'FA2'!$A$1:$D$1,0),0),"")&amp;IFERROR(VLOOKUP(GP$2&amp;$A10,'FA2'!$B:$C,MATCH("HOME",'FA2'!$B$1:$C$1,0),0),"")&amp;IFERROR(VLOOKUP(GP$2&amp;$A10,'EFL2'!$A:$D,MATCH("AWAY",'EFL2'!$A$1:$D$1,0),0),"")&amp;IFERROR(VLOOKUP(GP$2&amp;$A10,'EFL2'!$B:$C,MATCH("HOME",'EFL2'!$B$1:$C$1,0),0),"")&amp;IFERROR(VLOOKUP(GP$2&amp;$A10,'UCL2'!$C:$F,MATCH("AWAY",'UCL2'!$C$1:$F$1,0),0),"")&amp;IFERROR(VLOOKUP(GP$2&amp;$A10,'UCL2'!$D:$E,MATCH("HOME",'UCL2'!$D$1:$E$1,0),0),"")&amp;IFERROR(VLOOKUP(GP$2&amp;$A10,'EU2'!$C:$F,MATCH("AWAY",'EU2'!$C$1:$F$1,0),0),"")&amp;IFERROR(VLOOKUP(GP$2&amp;$A10,'EU2'!$D:$E,MATCH("HOME",'EU2'!$D$1:$E$1,0),0),"")&amp;IFERROR(VLOOKUP(GP$2&amp;$A10,'EUC2'!$C:$F,MATCH("AWAY",'EUC2'!$C$1:$F$1,0),0),"")&amp;IFERROR(VLOOKUP(GP$2&amp;$A10,'EUC2'!$D:$E,MATCH("HOME",'EUC2'!$D$1:$E$1,0),0),"")</f>
        <v/>
      </c>
      <c r="GQ10" s="25" t="str">
        <f>IFERROR(VLOOKUP(GQ$2&amp;$B10,'FPL FIX2'!$N$1:$Q$400,MATCH("HOME",'FPL FIX2'!$N$1:$Q$1,0),0),"")&amp;IFERROR(VLOOKUP(GQ$2&amp;$B10,'FPL FIX2'!$O$1:$P$400,MATCH("AWAY",'FPL FIX2'!$O$1:$P$1,0),0),"")&amp;IFERROR(VLOOKUP(GQ$2&amp;$A10,'FA2'!$A:$D,MATCH("AWAY",'FA2'!$A$1:$D$1,0),0),"")&amp;IFERROR(VLOOKUP(GQ$2&amp;$A10,'FA2'!$B:$C,MATCH("HOME",'FA2'!$B$1:$C$1,0),0),"")&amp;IFERROR(VLOOKUP(GQ$2&amp;$A10,'EFL2'!$A:$D,MATCH("AWAY",'EFL2'!$A$1:$D$1,0),0),"")&amp;IFERROR(VLOOKUP(GQ$2&amp;$A10,'EFL2'!$B:$C,MATCH("HOME",'EFL2'!$B$1:$C$1,0),0),"")&amp;IFERROR(VLOOKUP(GQ$2&amp;$A10,'UCL2'!$C:$F,MATCH("AWAY",'UCL2'!$C$1:$F$1,0),0),"")&amp;IFERROR(VLOOKUP(GQ$2&amp;$A10,'UCL2'!$D:$E,MATCH("HOME",'UCL2'!$D$1:$E$1,0),0),"")&amp;IFERROR(VLOOKUP(GQ$2&amp;$A10,'EU2'!$C:$F,MATCH("AWAY",'EU2'!$C$1:$F$1,0),0),"")&amp;IFERROR(VLOOKUP(GQ$2&amp;$A10,'EU2'!$D:$E,MATCH("HOME",'EU2'!$D$1:$E$1,0),0),"")&amp;IFERROR(VLOOKUP(GQ$2&amp;$A10,'EUC2'!$C:$F,MATCH("AWAY",'EUC2'!$C$1:$F$1,0),0),"")&amp;IFERROR(VLOOKUP(GQ$2&amp;$A10,'EUC2'!$D:$E,MATCH("HOME",'EUC2'!$D$1:$E$1,0),0),"")</f>
        <v/>
      </c>
      <c r="GR10" s="25" t="str">
        <f>IFERROR(VLOOKUP(GR$2&amp;$B10,'FPL FIX2'!$N$1:$Q$400,MATCH("HOME",'FPL FIX2'!$N$1:$Q$1,0),0),"")&amp;IFERROR(VLOOKUP(GR$2&amp;$B10,'FPL FIX2'!$O$1:$P$400,MATCH("AWAY",'FPL FIX2'!$O$1:$P$1,0),0),"")&amp;IFERROR(VLOOKUP(GR$2&amp;$A10,'FA2'!$A:$D,MATCH("AWAY",'FA2'!$A$1:$D$1,0),0),"")&amp;IFERROR(VLOOKUP(GR$2&amp;$A10,'FA2'!$B:$C,MATCH("HOME",'FA2'!$B$1:$C$1,0),0),"")&amp;IFERROR(VLOOKUP(GR$2&amp;$A10,'EFL2'!$A:$D,MATCH("AWAY",'EFL2'!$A$1:$D$1,0),0),"")&amp;IFERROR(VLOOKUP(GR$2&amp;$A10,'EFL2'!$B:$C,MATCH("HOME",'EFL2'!$B$1:$C$1,0),0),"")&amp;IFERROR(VLOOKUP(GR$2&amp;$A10,'UCL2'!$C:$F,MATCH("AWAY",'UCL2'!$C$1:$F$1,0),0),"")&amp;IFERROR(VLOOKUP(GR$2&amp;$A10,'UCL2'!$D:$E,MATCH("HOME",'UCL2'!$D$1:$E$1,0),0),"")&amp;IFERROR(VLOOKUP(GR$2&amp;$A10,'EU2'!$C:$F,MATCH("AWAY",'EU2'!$C$1:$F$1,0),0),"")&amp;IFERROR(VLOOKUP(GR$2&amp;$A10,'EU2'!$D:$E,MATCH("HOME",'EU2'!$D$1:$E$1,0),0),"")&amp;IFERROR(VLOOKUP(GR$2&amp;$A10,'EUC2'!$C:$F,MATCH("AWAY",'EUC2'!$C$1:$F$1,0),0),"")&amp;IFERROR(VLOOKUP(GR$2&amp;$A10,'EUC2'!$D:$E,MATCH("HOME",'EUC2'!$D$1:$E$1,0),0),"")</f>
        <v/>
      </c>
      <c r="GS10" s="25" t="str">
        <f>IFERROR(VLOOKUP(GS$2&amp;$B10,'FPL FIX2'!$N$1:$Q$400,MATCH("HOME",'FPL FIX2'!$N$1:$Q$1,0),0),"")&amp;IFERROR(VLOOKUP(GS$2&amp;$B10,'FPL FIX2'!$O$1:$P$400,MATCH("AWAY",'FPL FIX2'!$O$1:$P$1,0),0),"")&amp;IFERROR(VLOOKUP(GS$2&amp;$A10,'FA2'!$A:$D,MATCH("AWAY",'FA2'!$A$1:$D$1,0),0),"")&amp;IFERROR(VLOOKUP(GS$2&amp;$A10,'FA2'!$B:$C,MATCH("HOME",'FA2'!$B$1:$C$1,0),0),"")&amp;IFERROR(VLOOKUP(GS$2&amp;$A10,'EFL2'!$A:$D,MATCH("AWAY",'EFL2'!$A$1:$D$1,0),0),"")&amp;IFERROR(VLOOKUP(GS$2&amp;$A10,'EFL2'!$B:$C,MATCH("HOME",'EFL2'!$B$1:$C$1,0),0),"")&amp;IFERROR(VLOOKUP(GS$2&amp;$A10,'UCL2'!$C:$F,MATCH("AWAY",'UCL2'!$C$1:$F$1,0),0),"")&amp;IFERROR(VLOOKUP(GS$2&amp;$A10,'UCL2'!$D:$E,MATCH("HOME",'UCL2'!$D$1:$E$1,0),0),"")&amp;IFERROR(VLOOKUP(GS$2&amp;$A10,'EU2'!$C:$F,MATCH("AWAY",'EU2'!$C$1:$F$1,0),0),"")&amp;IFERROR(VLOOKUP(GS$2&amp;$A10,'EU2'!$D:$E,MATCH("HOME",'EU2'!$D$1:$E$1,0),0),"")&amp;IFERROR(VLOOKUP(GS$2&amp;$A10,'EUC2'!$C:$F,MATCH("AWAY",'EUC2'!$C$1:$F$1,0),0),"")&amp;IFERROR(VLOOKUP(GS$2&amp;$A10,'EUC2'!$D:$E,MATCH("HOME",'EUC2'!$D$1:$E$1,0),0),"")</f>
        <v/>
      </c>
      <c r="GT10" s="25" t="str">
        <f>IFERROR(VLOOKUP(GT$2&amp;$B10,'FPL FIX2'!$N$1:$Q$400,MATCH("HOME",'FPL FIX2'!$N$1:$Q$1,0),0),"")&amp;IFERROR(VLOOKUP(GT$2&amp;$B10,'FPL FIX2'!$O$1:$P$400,MATCH("AWAY",'FPL FIX2'!$O$1:$P$1,0),0),"")&amp;IFERROR(VLOOKUP(GT$2&amp;$A10,'FA2'!$A:$D,MATCH("AWAY",'FA2'!$A$1:$D$1,0),0),"")&amp;IFERROR(VLOOKUP(GT$2&amp;$A10,'FA2'!$B:$C,MATCH("HOME",'FA2'!$B$1:$C$1,0),0),"")&amp;IFERROR(VLOOKUP(GT$2&amp;$A10,'EFL2'!$A:$D,MATCH("AWAY",'EFL2'!$A$1:$D$1,0),0),"")&amp;IFERROR(VLOOKUP(GT$2&amp;$A10,'EFL2'!$B:$C,MATCH("HOME",'EFL2'!$B$1:$C$1,0),0),"")&amp;IFERROR(VLOOKUP(GT$2&amp;$A10,'UCL2'!$C:$F,MATCH("AWAY",'UCL2'!$C$1:$F$1,0),0),"")&amp;IFERROR(VLOOKUP(GT$2&amp;$A10,'UCL2'!$D:$E,MATCH("HOME",'UCL2'!$D$1:$E$1,0),0),"")&amp;IFERROR(VLOOKUP(GT$2&amp;$A10,'EU2'!$C:$F,MATCH("AWAY",'EU2'!$C$1:$F$1,0),0),"")&amp;IFERROR(VLOOKUP(GT$2&amp;$A10,'EU2'!$D:$E,MATCH("HOME",'EU2'!$D$1:$E$1,0),0),"")&amp;IFERROR(VLOOKUP(GT$2&amp;$A10,'EUC2'!$C:$F,MATCH("AWAY",'EUC2'!$C$1:$F$1,0),0),"")&amp;IFERROR(VLOOKUP(GT$2&amp;$A10,'EUC2'!$D:$E,MATCH("HOME",'EUC2'!$D$1:$E$1,0),0),"")</f>
        <v/>
      </c>
      <c r="GU10" s="25" t="str">
        <f>IFERROR(VLOOKUP(GU$2&amp;$B10,'FPL FIX2'!$N$1:$Q$400,MATCH("HOME",'FPL FIX2'!$N$1:$Q$1,0),0),"")&amp;IFERROR(VLOOKUP(GU$2&amp;$B10,'FPL FIX2'!$O$1:$P$400,MATCH("AWAY",'FPL FIX2'!$O$1:$P$1,0),0),"")&amp;IFERROR(VLOOKUP(GU$2&amp;$A10,'FA2'!$A:$D,MATCH("AWAY",'FA2'!$A$1:$D$1,0),0),"")&amp;IFERROR(VLOOKUP(GU$2&amp;$A10,'FA2'!$B:$C,MATCH("HOME",'FA2'!$B$1:$C$1,0),0),"")&amp;IFERROR(VLOOKUP(GU$2&amp;$A10,'EFL2'!$A:$D,MATCH("AWAY",'EFL2'!$A$1:$D$1,0),0),"")&amp;IFERROR(VLOOKUP(GU$2&amp;$A10,'EFL2'!$B:$C,MATCH("HOME",'EFL2'!$B$1:$C$1,0),0),"")&amp;IFERROR(VLOOKUP(GU$2&amp;$A10,'UCL2'!$C:$F,MATCH("AWAY",'UCL2'!$C$1:$F$1,0),0),"")&amp;IFERROR(VLOOKUP(GU$2&amp;$A10,'UCL2'!$D:$E,MATCH("HOME",'UCL2'!$D$1:$E$1,0),0),"")&amp;IFERROR(VLOOKUP(GU$2&amp;$A10,'EU2'!$C:$F,MATCH("AWAY",'EU2'!$C$1:$F$1,0),0),"")&amp;IFERROR(VLOOKUP(GU$2&amp;$A10,'EU2'!$D:$E,MATCH("HOME",'EU2'!$D$1:$E$1,0),0),"")&amp;IFERROR(VLOOKUP(GU$2&amp;$A10,'EUC2'!$C:$F,MATCH("AWAY",'EUC2'!$C$1:$F$1,0),0),"")&amp;IFERROR(VLOOKUP(GU$2&amp;$A10,'EUC2'!$D:$E,MATCH("HOME",'EUC2'!$D$1:$E$1,0),0),"")</f>
        <v/>
      </c>
      <c r="GV10" s="25" t="str">
        <f>IFERROR(VLOOKUP(GV$2&amp;$B10,'FPL FIX2'!$N$1:$Q$400,MATCH("HOME",'FPL FIX2'!$N$1:$Q$1,0),0),"")&amp;IFERROR(VLOOKUP(GV$2&amp;$B10,'FPL FIX2'!$O$1:$P$400,MATCH("AWAY",'FPL FIX2'!$O$1:$P$1,0),0),"")&amp;IFERROR(VLOOKUP(GV$2&amp;$A10,'FA2'!$A:$D,MATCH("AWAY",'FA2'!$A$1:$D$1,0),0),"")&amp;IFERROR(VLOOKUP(GV$2&amp;$A10,'FA2'!$B:$C,MATCH("HOME",'FA2'!$B$1:$C$1,0),0),"")&amp;IFERROR(VLOOKUP(GV$2&amp;$A10,'EFL2'!$A:$D,MATCH("AWAY",'EFL2'!$A$1:$D$1,0),0),"")&amp;IFERROR(VLOOKUP(GV$2&amp;$A10,'EFL2'!$B:$C,MATCH("HOME",'EFL2'!$B$1:$C$1,0),0),"")&amp;IFERROR(VLOOKUP(GV$2&amp;$A10,'UCL2'!$C:$F,MATCH("AWAY",'UCL2'!$C$1:$F$1,0),0),"")&amp;IFERROR(VLOOKUP(GV$2&amp;$A10,'UCL2'!$D:$E,MATCH("HOME",'UCL2'!$D$1:$E$1,0),0),"")&amp;IFERROR(VLOOKUP(GV$2&amp;$A10,'EU2'!$C:$F,MATCH("AWAY",'EU2'!$C$1:$F$1,0),0),"")&amp;IFERROR(VLOOKUP(GV$2&amp;$A10,'EU2'!$D:$E,MATCH("HOME",'EU2'!$D$1:$E$1,0),0),"")&amp;IFERROR(VLOOKUP(GV$2&amp;$A10,'EUC2'!$C:$F,MATCH("AWAY",'EUC2'!$C$1:$F$1,0),0),"")&amp;IFERROR(VLOOKUP(GV$2&amp;$A10,'EUC2'!$D:$E,MATCH("HOME",'EUC2'!$D$1:$E$1,0),0),"")</f>
        <v>bre</v>
      </c>
      <c r="GW10" s="25" t="str">
        <f>IFERROR(VLOOKUP(GW$2&amp;$B10,'FPL FIX2'!$N$1:$Q$400,MATCH("HOME",'FPL FIX2'!$N$1:$Q$1,0),0),"")&amp;IFERROR(VLOOKUP(GW$2&amp;$B10,'FPL FIX2'!$O$1:$P$400,MATCH("AWAY",'FPL FIX2'!$O$1:$P$1,0),0),"")&amp;IFERROR(VLOOKUP(GW$2&amp;$A10,'FA2'!$A:$D,MATCH("AWAY",'FA2'!$A$1:$D$1,0),0),"")&amp;IFERROR(VLOOKUP(GW$2&amp;$A10,'FA2'!$B:$C,MATCH("HOME",'FA2'!$B$1:$C$1,0),0),"")&amp;IFERROR(VLOOKUP(GW$2&amp;$A10,'EFL2'!$A:$D,MATCH("AWAY",'EFL2'!$A$1:$D$1,0),0),"")&amp;IFERROR(VLOOKUP(GW$2&amp;$A10,'EFL2'!$B:$C,MATCH("HOME",'EFL2'!$B$1:$C$1,0),0),"")&amp;IFERROR(VLOOKUP(GW$2&amp;$A10,'UCL2'!$C:$F,MATCH("AWAY",'UCL2'!$C$1:$F$1,0),0),"")&amp;IFERROR(VLOOKUP(GW$2&amp;$A10,'UCL2'!$D:$E,MATCH("HOME",'UCL2'!$D$1:$E$1,0),0),"")&amp;IFERROR(VLOOKUP(GW$2&amp;$A10,'EU2'!$C:$F,MATCH("AWAY",'EU2'!$C$1:$F$1,0),0),"")&amp;IFERROR(VLOOKUP(GW$2&amp;$A10,'EU2'!$D:$E,MATCH("HOME",'EU2'!$D$1:$E$1,0),0),"")&amp;IFERROR(VLOOKUP(GW$2&amp;$A10,'EUC2'!$C:$F,MATCH("AWAY",'EUC2'!$C$1:$F$1,0),0),"")&amp;IFERROR(VLOOKUP(GW$2&amp;$A10,'EUC2'!$D:$E,MATCH("HOME",'EUC2'!$D$1:$E$1,0),0),"")</f>
        <v/>
      </c>
      <c r="GX10" s="25" t="str">
        <f>IFERROR(VLOOKUP(GX$2&amp;$B10,'FPL FIX2'!$N$1:$Q$400,MATCH("HOME",'FPL FIX2'!$N$1:$Q$1,0),0),"")&amp;IFERROR(VLOOKUP(GX$2&amp;$B10,'FPL FIX2'!$O$1:$P$400,MATCH("AWAY",'FPL FIX2'!$O$1:$P$1,0),0),"")&amp;IFERROR(VLOOKUP(GX$2&amp;$A10,'FA2'!$A:$D,MATCH("AWAY",'FA2'!$A$1:$D$1,0),0),"")&amp;IFERROR(VLOOKUP(GX$2&amp;$A10,'FA2'!$B:$C,MATCH("HOME",'FA2'!$B$1:$C$1,0),0),"")&amp;IFERROR(VLOOKUP(GX$2&amp;$A10,'EFL2'!$A:$D,MATCH("AWAY",'EFL2'!$A$1:$D$1,0),0),"")&amp;IFERROR(VLOOKUP(GX$2&amp;$A10,'EFL2'!$B:$C,MATCH("HOME",'EFL2'!$B$1:$C$1,0),0),"")&amp;IFERROR(VLOOKUP(GX$2&amp;$A10,'UCL2'!$C:$F,MATCH("AWAY",'UCL2'!$C$1:$F$1,0),0),"")&amp;IFERROR(VLOOKUP(GX$2&amp;$A10,'UCL2'!$D:$E,MATCH("HOME",'UCL2'!$D$1:$E$1,0),0),"")&amp;IFERROR(VLOOKUP(GX$2&amp;$A10,'EU2'!$C:$F,MATCH("AWAY",'EU2'!$C$1:$F$1,0),0),"")&amp;IFERROR(VLOOKUP(GX$2&amp;$A10,'EU2'!$D:$E,MATCH("HOME",'EU2'!$D$1:$E$1,0),0),"")&amp;IFERROR(VLOOKUP(GX$2&amp;$A10,'EUC2'!$C:$F,MATCH("AWAY",'EUC2'!$C$1:$F$1,0),0),"")&amp;IFERROR(VLOOKUP(GX$2&amp;$A10,'EUC2'!$D:$E,MATCH("HOME",'EUC2'!$D$1:$E$1,0),0),"")</f>
        <v/>
      </c>
      <c r="GY10" s="25" t="str">
        <f>IFERROR(VLOOKUP(GY$2&amp;$B10,'FPL FIX2'!$N$1:$Q$400,MATCH("HOME",'FPL FIX2'!$N$1:$Q$1,0),0),"")&amp;IFERROR(VLOOKUP(GY$2&amp;$B10,'FPL FIX2'!$O$1:$P$400,MATCH("AWAY",'FPL FIX2'!$O$1:$P$1,0),0),"")&amp;IFERROR(VLOOKUP(GY$2&amp;$A10,'FA2'!$A:$D,MATCH("AWAY",'FA2'!$A$1:$D$1,0),0),"")&amp;IFERROR(VLOOKUP(GY$2&amp;$A10,'FA2'!$B:$C,MATCH("HOME",'FA2'!$B$1:$C$1,0),0),"")&amp;IFERROR(VLOOKUP(GY$2&amp;$A10,'EFL2'!$A:$D,MATCH("AWAY",'EFL2'!$A$1:$D$1,0),0),"")&amp;IFERROR(VLOOKUP(GY$2&amp;$A10,'EFL2'!$B:$C,MATCH("HOME",'EFL2'!$B$1:$C$1,0),0),"")&amp;IFERROR(VLOOKUP(GY$2&amp;$A10,'UCL2'!$C:$F,MATCH("AWAY",'UCL2'!$C$1:$F$1,0),0),"")&amp;IFERROR(VLOOKUP(GY$2&amp;$A10,'UCL2'!$D:$E,MATCH("HOME",'UCL2'!$D$1:$E$1,0),0),"")&amp;IFERROR(VLOOKUP(GY$2&amp;$A10,'EU2'!$C:$F,MATCH("AWAY",'EU2'!$C$1:$F$1,0),0),"")&amp;IFERROR(VLOOKUP(GY$2&amp;$A10,'EU2'!$D:$E,MATCH("HOME",'EU2'!$D$1:$E$1,0),0),"")&amp;IFERROR(VLOOKUP(GY$2&amp;$A10,'EUC2'!$C:$F,MATCH("AWAY",'EUC2'!$C$1:$F$1,0),0),"")&amp;IFERROR(VLOOKUP(GY$2&amp;$A10,'EUC2'!$D:$E,MATCH("HOME",'EUC2'!$D$1:$E$1,0),0),"")</f>
        <v/>
      </c>
      <c r="GZ10" s="25" t="str">
        <f>IFERROR(VLOOKUP(GZ$2&amp;$B10,'FPL FIX2'!$N$1:$Q$400,MATCH("HOME",'FPL FIX2'!$N$1:$Q$1,0),0),"")&amp;IFERROR(VLOOKUP(GZ$2&amp;$B10,'FPL FIX2'!$O$1:$P$400,MATCH("AWAY",'FPL FIX2'!$O$1:$P$1,0),0),"")&amp;IFERROR(VLOOKUP(GZ$2&amp;$A10,'FA2'!$A:$D,MATCH("AWAY",'FA2'!$A$1:$D$1,0),0),"")&amp;IFERROR(VLOOKUP(GZ$2&amp;$A10,'FA2'!$B:$C,MATCH("HOME",'FA2'!$B$1:$C$1,0),0),"")&amp;IFERROR(VLOOKUP(GZ$2&amp;$A10,'EFL2'!$A:$D,MATCH("AWAY",'EFL2'!$A$1:$D$1,0),0),"")&amp;IFERROR(VLOOKUP(GZ$2&amp;$A10,'EFL2'!$B:$C,MATCH("HOME",'EFL2'!$B$1:$C$1,0),0),"")&amp;IFERROR(VLOOKUP(GZ$2&amp;$A10,'UCL2'!$C:$F,MATCH("AWAY",'UCL2'!$C$1:$F$1,0),0),"")&amp;IFERROR(VLOOKUP(GZ$2&amp;$A10,'UCL2'!$D:$E,MATCH("HOME",'UCL2'!$D$1:$E$1,0),0),"")&amp;IFERROR(VLOOKUP(GZ$2&amp;$A10,'EU2'!$C:$F,MATCH("AWAY",'EU2'!$C$1:$F$1,0),0),"")&amp;IFERROR(VLOOKUP(GZ$2&amp;$A10,'EU2'!$D:$E,MATCH("HOME",'EU2'!$D$1:$E$1,0),0),"")&amp;IFERROR(VLOOKUP(GZ$2&amp;$A10,'EUC2'!$C:$F,MATCH("AWAY",'EUC2'!$C$1:$F$1,0),0),"")&amp;IFERROR(VLOOKUP(GZ$2&amp;$A10,'EUC2'!$D:$E,MATCH("HOME",'EUC2'!$D$1:$E$1,0),0),"")</f>
        <v/>
      </c>
      <c r="HA10" s="25" t="str">
        <f>IFERROR(VLOOKUP(HA$2&amp;$B10,'FPL FIX2'!$N$1:$Q$400,MATCH("HOME",'FPL FIX2'!$N$1:$Q$1,0),0),"")&amp;IFERROR(VLOOKUP(HA$2&amp;$B10,'FPL FIX2'!$O$1:$P$400,MATCH("AWAY",'FPL FIX2'!$O$1:$P$1,0),0),"")&amp;IFERROR(VLOOKUP(HA$2&amp;$A10,'FA2'!$A:$D,MATCH("AWAY",'FA2'!$A$1:$D$1,0),0),"")&amp;IFERROR(VLOOKUP(HA$2&amp;$A10,'FA2'!$B:$C,MATCH("HOME",'FA2'!$B$1:$C$1,0),0),"")&amp;IFERROR(VLOOKUP(HA$2&amp;$A10,'EFL2'!$A:$D,MATCH("AWAY",'EFL2'!$A$1:$D$1,0),0),"")&amp;IFERROR(VLOOKUP(HA$2&amp;$A10,'EFL2'!$B:$C,MATCH("HOME",'EFL2'!$B$1:$C$1,0),0),"")&amp;IFERROR(VLOOKUP(HA$2&amp;$A10,'UCL2'!$C:$F,MATCH("AWAY",'UCL2'!$C$1:$F$1,0),0),"")&amp;IFERROR(VLOOKUP(HA$2&amp;$A10,'UCL2'!$D:$E,MATCH("HOME",'UCL2'!$D$1:$E$1,0),0),"")&amp;IFERROR(VLOOKUP(HA$2&amp;$A10,'EU2'!$C:$F,MATCH("AWAY",'EU2'!$C$1:$F$1,0),0),"")&amp;IFERROR(VLOOKUP(HA$2&amp;$A10,'EU2'!$D:$E,MATCH("HOME",'EU2'!$D$1:$E$1,0),0),"")&amp;IFERROR(VLOOKUP(HA$2&amp;$A10,'EUC2'!$C:$F,MATCH("AWAY",'EUC2'!$C$1:$F$1,0),0),"")&amp;IFERROR(VLOOKUP(HA$2&amp;$A10,'EUC2'!$D:$E,MATCH("HOME",'EUC2'!$D$1:$E$1,0),0),"")</f>
        <v/>
      </c>
      <c r="HB10" s="25" t="str">
        <f>IFERROR(VLOOKUP(HB$2&amp;$B10,'FPL FIX2'!$N$1:$Q$400,MATCH("HOME",'FPL FIX2'!$N$1:$Q$1,0),0),"")&amp;IFERROR(VLOOKUP(HB$2&amp;$B10,'FPL FIX2'!$O$1:$P$400,MATCH("AWAY",'FPL FIX2'!$O$1:$P$1,0),0),"")&amp;IFERROR(VLOOKUP(HB$2&amp;$A10,'FA2'!$A:$D,MATCH("AWAY",'FA2'!$A$1:$D$1,0),0),"")&amp;IFERROR(VLOOKUP(HB$2&amp;$A10,'FA2'!$B:$C,MATCH("HOME",'FA2'!$B$1:$C$1,0),0),"")&amp;IFERROR(VLOOKUP(HB$2&amp;$A10,'EFL2'!$A:$D,MATCH("AWAY",'EFL2'!$A$1:$D$1,0),0),"")&amp;IFERROR(VLOOKUP(HB$2&amp;$A10,'EFL2'!$B:$C,MATCH("HOME",'EFL2'!$B$1:$C$1,0),0),"")&amp;IFERROR(VLOOKUP(HB$2&amp;$A10,'UCL2'!$C:$F,MATCH("AWAY",'UCL2'!$C$1:$F$1,0),0),"")&amp;IFERROR(VLOOKUP(HB$2&amp;$A10,'UCL2'!$D:$E,MATCH("HOME",'UCL2'!$D$1:$E$1,0),0),"")&amp;IFERROR(VLOOKUP(HB$2&amp;$A10,'EU2'!$C:$F,MATCH("AWAY",'EU2'!$C$1:$F$1,0),0),"")&amp;IFERROR(VLOOKUP(HB$2&amp;$A10,'EU2'!$D:$E,MATCH("HOME",'EU2'!$D$1:$E$1,0),0),"")&amp;IFERROR(VLOOKUP(HB$2&amp;$A10,'EUC2'!$C:$F,MATCH("AWAY",'EUC2'!$C$1:$F$1,0),0),"")&amp;IFERROR(VLOOKUP(HB$2&amp;$A10,'EUC2'!$D:$E,MATCH("HOME",'EUC2'!$D$1:$E$1,0),0),"")</f>
        <v/>
      </c>
      <c r="HC10" s="25" t="str">
        <f>IFERROR(VLOOKUP(HC$2&amp;$B10,'FPL FIX2'!$N$1:$Q$400,MATCH("HOME",'FPL FIX2'!$N$1:$Q$1,0),0),"")&amp;IFERROR(VLOOKUP(HC$2&amp;$B10,'FPL FIX2'!$O$1:$P$400,MATCH("AWAY",'FPL FIX2'!$O$1:$P$1,0),0),"")&amp;IFERROR(VLOOKUP(HC$2&amp;$A10,'FA2'!$A:$D,MATCH("AWAY",'FA2'!$A$1:$D$1,0),0),"")&amp;IFERROR(VLOOKUP(HC$2&amp;$A10,'FA2'!$B:$C,MATCH("HOME",'FA2'!$B$1:$C$1,0),0),"")&amp;IFERROR(VLOOKUP(HC$2&amp;$A10,'EFL2'!$A:$D,MATCH("AWAY",'EFL2'!$A$1:$D$1,0),0),"")&amp;IFERROR(VLOOKUP(HC$2&amp;$A10,'EFL2'!$B:$C,MATCH("HOME",'EFL2'!$B$1:$C$1,0),0),"")&amp;IFERROR(VLOOKUP(HC$2&amp;$A10,'UCL2'!$C:$F,MATCH("AWAY",'UCL2'!$C$1:$F$1,0),0),"")&amp;IFERROR(VLOOKUP(HC$2&amp;$A10,'UCL2'!$D:$E,MATCH("HOME",'UCL2'!$D$1:$E$1,0),0),"")&amp;IFERROR(VLOOKUP(HC$2&amp;$A10,'EU2'!$C:$F,MATCH("AWAY",'EU2'!$C$1:$F$1,0),0),"")&amp;IFERROR(VLOOKUP(HC$2&amp;$A10,'EU2'!$D:$E,MATCH("HOME",'EU2'!$D$1:$E$1,0),0),"")&amp;IFERROR(VLOOKUP(HC$2&amp;$A10,'EUC2'!$C:$F,MATCH("AWAY",'EUC2'!$C$1:$F$1,0),0),"")&amp;IFERROR(VLOOKUP(HC$2&amp;$A10,'EUC2'!$D:$E,MATCH("HOME",'EUC2'!$D$1:$E$1,0),0),"")</f>
        <v>LIV</v>
      </c>
      <c r="HD10" s="25" t="str">
        <f>IFERROR(VLOOKUP(HD$2&amp;$B10,'FPL FIX2'!$N$1:$Q$400,MATCH("HOME",'FPL FIX2'!$N$1:$Q$1,0),0),"")&amp;IFERROR(VLOOKUP(HD$2&amp;$B10,'FPL FIX2'!$O$1:$P$400,MATCH("AWAY",'FPL FIX2'!$O$1:$P$1,0),0),"")&amp;IFERROR(VLOOKUP(HD$2&amp;$A10,'FA2'!$A:$D,MATCH("AWAY",'FA2'!$A$1:$D$1,0),0),"")&amp;IFERROR(VLOOKUP(HD$2&amp;$A10,'FA2'!$B:$C,MATCH("HOME",'FA2'!$B$1:$C$1,0),0),"")&amp;IFERROR(VLOOKUP(HD$2&amp;$A10,'EFL2'!$A:$D,MATCH("AWAY",'EFL2'!$A$1:$D$1,0),0),"")&amp;IFERROR(VLOOKUP(HD$2&amp;$A10,'EFL2'!$B:$C,MATCH("HOME",'EFL2'!$B$1:$C$1,0),0),"")&amp;IFERROR(VLOOKUP(HD$2&amp;$A10,'UCL2'!$C:$F,MATCH("AWAY",'UCL2'!$C$1:$F$1,0),0),"")&amp;IFERROR(VLOOKUP(HD$2&amp;$A10,'UCL2'!$D:$E,MATCH("HOME",'UCL2'!$D$1:$E$1,0),0),"")&amp;IFERROR(VLOOKUP(HD$2&amp;$A10,'EU2'!$C:$F,MATCH("AWAY",'EU2'!$C$1:$F$1,0),0),"")&amp;IFERROR(VLOOKUP(HD$2&amp;$A10,'EU2'!$D:$E,MATCH("HOME",'EU2'!$D$1:$E$1,0),0),"")&amp;IFERROR(VLOOKUP(HD$2&amp;$A10,'EUC2'!$C:$F,MATCH("AWAY",'EUC2'!$C$1:$F$1,0),0),"")&amp;IFERROR(VLOOKUP(HD$2&amp;$A10,'EUC2'!$D:$E,MATCH("HOME",'EUC2'!$D$1:$E$1,0),0),"")</f>
        <v/>
      </c>
      <c r="HE10" s="25" t="str">
        <f>IFERROR(VLOOKUP(HE$2&amp;$B10,'FPL FIX2'!$N$1:$Q$400,MATCH("HOME",'FPL FIX2'!$N$1:$Q$1,0),0),"")&amp;IFERROR(VLOOKUP(HE$2&amp;$B10,'FPL FIX2'!$O$1:$P$400,MATCH("AWAY",'FPL FIX2'!$O$1:$P$1,0),0),"")&amp;IFERROR(VLOOKUP(HE$2&amp;$A10,'FA2'!$A:$D,MATCH("AWAY",'FA2'!$A$1:$D$1,0),0),"")&amp;IFERROR(VLOOKUP(HE$2&amp;$A10,'FA2'!$B:$C,MATCH("HOME",'FA2'!$B$1:$C$1,0),0),"")&amp;IFERROR(VLOOKUP(HE$2&amp;$A10,'EFL2'!$A:$D,MATCH("AWAY",'EFL2'!$A$1:$D$1,0),0),"")&amp;IFERROR(VLOOKUP(HE$2&amp;$A10,'EFL2'!$B:$C,MATCH("HOME",'EFL2'!$B$1:$C$1,0),0),"")&amp;IFERROR(VLOOKUP(HE$2&amp;$A10,'UCL2'!$C:$F,MATCH("AWAY",'UCL2'!$C$1:$F$1,0),0),"")&amp;IFERROR(VLOOKUP(HE$2&amp;$A10,'UCL2'!$D:$E,MATCH("HOME",'UCL2'!$D$1:$E$1,0),0),"")&amp;IFERROR(VLOOKUP(HE$2&amp;$A10,'EU2'!$C:$F,MATCH("AWAY",'EU2'!$C$1:$F$1,0),0),"")&amp;IFERROR(VLOOKUP(HE$2&amp;$A10,'EU2'!$D:$E,MATCH("HOME",'EU2'!$D$1:$E$1,0),0),"")&amp;IFERROR(VLOOKUP(HE$2&amp;$A10,'EUC2'!$C:$F,MATCH("AWAY",'EUC2'!$C$1:$F$1,0),0),"")&amp;IFERROR(VLOOKUP(HE$2&amp;$A10,'EUC2'!$D:$E,MATCH("HOME",'EUC2'!$D$1:$E$1,0),0),"")</f>
        <v/>
      </c>
      <c r="HF10" s="25" t="str">
        <f>IFERROR(VLOOKUP(HF$2&amp;$B10,'FPL FIX2'!$N$1:$Q$400,MATCH("HOME",'FPL FIX2'!$N$1:$Q$1,0),0),"")&amp;IFERROR(VLOOKUP(HF$2&amp;$B10,'FPL FIX2'!$O$1:$P$400,MATCH("AWAY",'FPL FIX2'!$O$1:$P$1,0),0),"")&amp;IFERROR(VLOOKUP(HF$2&amp;$A10,'FA2'!$A:$D,MATCH("AWAY",'FA2'!$A$1:$D$1,0),0),"")&amp;IFERROR(VLOOKUP(HF$2&amp;$A10,'FA2'!$B:$C,MATCH("HOME",'FA2'!$B$1:$C$1,0),0),"")&amp;IFERROR(VLOOKUP(HF$2&amp;$A10,'EFL2'!$A:$D,MATCH("AWAY",'EFL2'!$A$1:$D$1,0),0),"")&amp;IFERROR(VLOOKUP(HF$2&amp;$A10,'EFL2'!$B:$C,MATCH("HOME",'EFL2'!$B$1:$C$1,0),0),"")&amp;IFERROR(VLOOKUP(HF$2&amp;$A10,'UCL2'!$C:$F,MATCH("AWAY",'UCL2'!$C$1:$F$1,0),0),"")&amp;IFERROR(VLOOKUP(HF$2&amp;$A10,'UCL2'!$D:$E,MATCH("HOME",'UCL2'!$D$1:$E$1,0),0),"")&amp;IFERROR(VLOOKUP(HF$2&amp;$A10,'EU2'!$C:$F,MATCH("AWAY",'EU2'!$C$1:$F$1,0),0),"")&amp;IFERROR(VLOOKUP(HF$2&amp;$A10,'EU2'!$D:$E,MATCH("HOME",'EU2'!$D$1:$E$1,0),0),"")&amp;IFERROR(VLOOKUP(HF$2&amp;$A10,'EUC2'!$C:$F,MATCH("AWAY",'EUC2'!$C$1:$F$1,0),0),"")&amp;IFERROR(VLOOKUP(HF$2&amp;$A10,'EUC2'!$D:$E,MATCH("HOME",'EUC2'!$D$1:$E$1,0),0),"")</f>
        <v/>
      </c>
      <c r="HG10" s="25" t="str">
        <f>IFERROR(VLOOKUP(HG$2&amp;$B10,'FPL FIX2'!$N$1:$Q$400,MATCH("HOME",'FPL FIX2'!$N$1:$Q$1,0),0),"")&amp;IFERROR(VLOOKUP(HG$2&amp;$B10,'FPL FIX2'!$O$1:$P$400,MATCH("AWAY",'FPL FIX2'!$O$1:$P$1,0),0),"")&amp;IFERROR(VLOOKUP(HG$2&amp;$A10,'FA2'!$A:$D,MATCH("AWAY",'FA2'!$A$1:$D$1,0),0),"")&amp;IFERROR(VLOOKUP(HG$2&amp;$A10,'FA2'!$B:$C,MATCH("HOME",'FA2'!$B$1:$C$1,0),0),"")&amp;IFERROR(VLOOKUP(HG$2&amp;$A10,'EFL2'!$A:$D,MATCH("AWAY",'EFL2'!$A$1:$D$1,0),0),"")&amp;IFERROR(VLOOKUP(HG$2&amp;$A10,'EFL2'!$B:$C,MATCH("HOME",'EFL2'!$B$1:$C$1,0),0),"")&amp;IFERROR(VLOOKUP(HG$2&amp;$A10,'UCL2'!$C:$F,MATCH("AWAY",'UCL2'!$C$1:$F$1,0),0),"")&amp;IFERROR(VLOOKUP(HG$2&amp;$A10,'UCL2'!$D:$E,MATCH("HOME",'UCL2'!$D$1:$E$1,0),0),"")&amp;IFERROR(VLOOKUP(HG$2&amp;$A10,'EU2'!$C:$F,MATCH("AWAY",'EU2'!$C$1:$F$1,0),0),"")&amp;IFERROR(VLOOKUP(HG$2&amp;$A10,'EU2'!$D:$E,MATCH("HOME",'EU2'!$D$1:$E$1,0),0),"")&amp;IFERROR(VLOOKUP(HG$2&amp;$A10,'EUC2'!$C:$F,MATCH("AWAY",'EUC2'!$C$1:$F$1,0),0),"")&amp;IFERROR(VLOOKUP(HG$2&amp;$A10,'EUC2'!$D:$E,MATCH("HOME",'EUC2'!$D$1:$E$1,0),0),"")</f>
        <v/>
      </c>
      <c r="HH10" s="25" t="str">
        <f>IFERROR(VLOOKUP(HH$2&amp;$B10,'FPL FIX2'!$N$1:$Q$400,MATCH("HOME",'FPL FIX2'!$N$1:$Q$1,0),0),"")&amp;IFERROR(VLOOKUP(HH$2&amp;$B10,'FPL FIX2'!$O$1:$P$400,MATCH("AWAY",'FPL FIX2'!$O$1:$P$1,0),0),"")&amp;IFERROR(VLOOKUP(HH$2&amp;$A10,'FA2'!$A:$D,MATCH("AWAY",'FA2'!$A$1:$D$1,0),0),"")&amp;IFERROR(VLOOKUP(HH$2&amp;$A10,'FA2'!$B:$C,MATCH("HOME",'FA2'!$B$1:$C$1,0),0),"")&amp;IFERROR(VLOOKUP(HH$2&amp;$A10,'EFL2'!$A:$D,MATCH("AWAY",'EFL2'!$A$1:$D$1,0),0),"")&amp;IFERROR(VLOOKUP(HH$2&amp;$A10,'EFL2'!$B:$C,MATCH("HOME",'EFL2'!$B$1:$C$1,0),0),"")&amp;IFERROR(VLOOKUP(HH$2&amp;$A10,'UCL2'!$C:$F,MATCH("AWAY",'UCL2'!$C$1:$F$1,0),0),"")&amp;IFERROR(VLOOKUP(HH$2&amp;$A10,'UCL2'!$D:$E,MATCH("HOME",'UCL2'!$D$1:$E$1,0),0),"")&amp;IFERROR(VLOOKUP(HH$2&amp;$A10,'EU2'!$C:$F,MATCH("AWAY",'EU2'!$C$1:$F$1,0),0),"")&amp;IFERROR(VLOOKUP(HH$2&amp;$A10,'EU2'!$D:$E,MATCH("HOME",'EU2'!$D$1:$E$1,0),0),"")&amp;IFERROR(VLOOKUP(HH$2&amp;$A10,'EUC2'!$C:$F,MATCH("AWAY",'EUC2'!$C$1:$F$1,0),0),"")&amp;IFERROR(VLOOKUP(HH$2&amp;$A10,'EUC2'!$D:$E,MATCH("HOME",'EUC2'!$D$1:$E$1,0),0),"")</f>
        <v/>
      </c>
      <c r="HI10" s="25" t="str">
        <f>IFERROR(VLOOKUP(HI$2&amp;$B10,'FPL FIX2'!$N$1:$Q$400,MATCH("HOME",'FPL FIX2'!$N$1:$Q$1,0),0),"")&amp;IFERROR(VLOOKUP(HI$2&amp;$B10,'FPL FIX2'!$O$1:$P$400,MATCH("AWAY",'FPL FIX2'!$O$1:$P$1,0),0),"")&amp;IFERROR(VLOOKUP(HI$2&amp;$A10,'FA2'!$A:$D,MATCH("AWAY",'FA2'!$A$1:$D$1,0),0),"")&amp;IFERROR(VLOOKUP(HI$2&amp;$A10,'FA2'!$B:$C,MATCH("HOME",'FA2'!$B$1:$C$1,0),0),"")&amp;IFERROR(VLOOKUP(HI$2&amp;$A10,'EFL2'!$A:$D,MATCH("AWAY",'EFL2'!$A$1:$D$1,0),0),"")&amp;IFERROR(VLOOKUP(HI$2&amp;$A10,'EFL2'!$B:$C,MATCH("HOME",'EFL2'!$B$1:$C$1,0),0),"")&amp;IFERROR(VLOOKUP(HI$2&amp;$A10,'UCL2'!$C:$F,MATCH("AWAY",'UCL2'!$C$1:$F$1,0),0),"")&amp;IFERROR(VLOOKUP(HI$2&amp;$A10,'UCL2'!$D:$E,MATCH("HOME",'UCL2'!$D$1:$E$1,0),0),"")&amp;IFERROR(VLOOKUP(HI$2&amp;$A10,'EU2'!$C:$F,MATCH("AWAY",'EU2'!$C$1:$F$1,0),0),"")&amp;IFERROR(VLOOKUP(HI$2&amp;$A10,'EU2'!$D:$E,MATCH("HOME",'EU2'!$D$1:$E$1,0),0),"")&amp;IFERROR(VLOOKUP(HI$2&amp;$A10,'EUC2'!$C:$F,MATCH("AWAY",'EUC2'!$C$1:$F$1,0),0),"")&amp;IFERROR(VLOOKUP(HI$2&amp;$A10,'EUC2'!$D:$E,MATCH("HOME",'EUC2'!$D$1:$E$1,0),0),"")</f>
        <v/>
      </c>
      <c r="HJ10" s="25" t="str">
        <f>IFERROR(VLOOKUP(HJ$2&amp;$B10,'FPL FIX2'!$N$1:$Q$400,MATCH("HOME",'FPL FIX2'!$N$1:$Q$1,0),0),"")&amp;IFERROR(VLOOKUP(HJ$2&amp;$B10,'FPL FIX2'!$O$1:$P$400,MATCH("AWAY",'FPL FIX2'!$O$1:$P$1,0),0),"")&amp;IFERROR(VLOOKUP(HJ$2&amp;$A10,'FA2'!$A:$D,MATCH("AWAY",'FA2'!$A$1:$D$1,0),0),"")&amp;IFERROR(VLOOKUP(HJ$2&amp;$A10,'FA2'!$B:$C,MATCH("HOME",'FA2'!$B$1:$C$1,0),0),"")&amp;IFERROR(VLOOKUP(HJ$2&amp;$A10,'EFL2'!$A:$D,MATCH("AWAY",'EFL2'!$A$1:$D$1,0),0),"")&amp;IFERROR(VLOOKUP(HJ$2&amp;$A10,'EFL2'!$B:$C,MATCH("HOME",'EFL2'!$B$1:$C$1,0),0),"")&amp;IFERROR(VLOOKUP(HJ$2&amp;$A10,'UCL2'!$C:$F,MATCH("AWAY",'UCL2'!$C$1:$F$1,0),0),"")&amp;IFERROR(VLOOKUP(HJ$2&amp;$A10,'UCL2'!$D:$E,MATCH("HOME",'UCL2'!$D$1:$E$1,0),0),"")&amp;IFERROR(VLOOKUP(HJ$2&amp;$A10,'EU2'!$C:$F,MATCH("AWAY",'EU2'!$C$1:$F$1,0),0),"")&amp;IFERROR(VLOOKUP(HJ$2&amp;$A10,'EU2'!$D:$E,MATCH("HOME",'EU2'!$D$1:$E$1,0),0),"")&amp;IFERROR(VLOOKUP(HJ$2&amp;$A10,'EUC2'!$C:$F,MATCH("AWAY",'EUC2'!$C$1:$F$1,0),0),"")&amp;IFERROR(VLOOKUP(HJ$2&amp;$A10,'EUC2'!$D:$E,MATCH("HOME",'EUC2'!$D$1:$E$1,0),0),"")</f>
        <v>avl</v>
      </c>
      <c r="HK10" s="25" t="str">
        <f>IFERROR(VLOOKUP(HK$2&amp;$B10,'FPL FIX2'!$N$1:$Q$400,MATCH("HOME",'FPL FIX2'!$N$1:$Q$1,0),0),"")&amp;IFERROR(VLOOKUP(HK$2&amp;$B10,'FPL FIX2'!$O$1:$P$400,MATCH("AWAY",'FPL FIX2'!$O$1:$P$1,0),0),"")&amp;IFERROR(VLOOKUP(HK$2&amp;$A10,'FA2'!$A:$D,MATCH("AWAY",'FA2'!$A$1:$D$1,0),0),"")&amp;IFERROR(VLOOKUP(HK$2&amp;$A10,'FA2'!$B:$C,MATCH("HOME",'FA2'!$B$1:$C$1,0),0),"")&amp;IFERROR(VLOOKUP(HK$2&amp;$A10,'EFL2'!$A:$D,MATCH("AWAY",'EFL2'!$A$1:$D$1,0),0),"")&amp;IFERROR(VLOOKUP(HK$2&amp;$A10,'EFL2'!$B:$C,MATCH("HOME",'EFL2'!$B$1:$C$1,0),0),"")&amp;IFERROR(VLOOKUP(HK$2&amp;$A10,'UCL2'!$C:$F,MATCH("AWAY",'UCL2'!$C$1:$F$1,0),0),"")&amp;IFERROR(VLOOKUP(HK$2&amp;$A10,'UCL2'!$D:$E,MATCH("HOME",'UCL2'!$D$1:$E$1,0),0),"")&amp;IFERROR(VLOOKUP(HK$2&amp;$A10,'EU2'!$C:$F,MATCH("AWAY",'EU2'!$C$1:$F$1,0),0),"")&amp;IFERROR(VLOOKUP(HK$2&amp;$A10,'EU2'!$D:$E,MATCH("HOME",'EU2'!$D$1:$E$1,0),0),"")&amp;IFERROR(VLOOKUP(HK$2&amp;$A10,'EUC2'!$C:$F,MATCH("AWAY",'EUC2'!$C$1:$F$1,0),0),"")&amp;IFERROR(VLOOKUP(HK$2&amp;$A10,'EUC2'!$D:$E,MATCH("HOME",'EUC2'!$D$1:$E$1,0),0),"")</f>
        <v/>
      </c>
      <c r="HL10" s="25" t="str">
        <f>IFERROR(VLOOKUP(HL$2&amp;$B10,'FPL FIX2'!$N$1:$Q$400,MATCH("HOME",'FPL FIX2'!$N$1:$Q$1,0),0),"")&amp;IFERROR(VLOOKUP(HL$2&amp;$B10,'FPL FIX2'!$O$1:$P$400,MATCH("AWAY",'FPL FIX2'!$O$1:$P$1,0),0),"")&amp;IFERROR(VLOOKUP(HL$2&amp;$A10,'FA2'!$A:$D,MATCH("AWAY",'FA2'!$A$1:$D$1,0),0),"")&amp;IFERROR(VLOOKUP(HL$2&amp;$A10,'FA2'!$B:$C,MATCH("HOME",'FA2'!$B$1:$C$1,0),0),"")&amp;IFERROR(VLOOKUP(HL$2&amp;$A10,'EFL2'!$A:$D,MATCH("AWAY",'EFL2'!$A$1:$D$1,0),0),"")&amp;IFERROR(VLOOKUP(HL$2&amp;$A10,'EFL2'!$B:$C,MATCH("HOME",'EFL2'!$B$1:$C$1,0),0),"")&amp;IFERROR(VLOOKUP(HL$2&amp;$A10,'UCL2'!$C:$F,MATCH("AWAY",'UCL2'!$C$1:$F$1,0),0),"")&amp;IFERROR(VLOOKUP(HL$2&amp;$A10,'UCL2'!$D:$E,MATCH("HOME",'UCL2'!$D$1:$E$1,0),0),"")&amp;IFERROR(VLOOKUP(HL$2&amp;$A10,'EU2'!$C:$F,MATCH("AWAY",'EU2'!$C$1:$F$1,0),0),"")&amp;IFERROR(VLOOKUP(HL$2&amp;$A10,'EU2'!$D:$E,MATCH("HOME",'EU2'!$D$1:$E$1,0),0),"")&amp;IFERROR(VLOOKUP(HL$2&amp;$A10,'EUC2'!$C:$F,MATCH("AWAY",'EUC2'!$C$1:$F$1,0),0),"")&amp;IFERROR(VLOOKUP(HL$2&amp;$A10,'EUC2'!$D:$E,MATCH("HOME",'EUC2'!$D$1:$E$1,0),0),"")</f>
        <v/>
      </c>
      <c r="HM10" s="25" t="str">
        <f>IFERROR(VLOOKUP(HM$2&amp;$B10,'FPL FIX2'!$N$1:$Q$400,MATCH("HOME",'FPL FIX2'!$N$1:$Q$1,0),0),"")&amp;IFERROR(VLOOKUP(HM$2&amp;$B10,'FPL FIX2'!$O$1:$P$400,MATCH("AWAY",'FPL FIX2'!$O$1:$P$1,0),0),"")&amp;IFERROR(VLOOKUP(HM$2&amp;$A10,'FA2'!$A:$D,MATCH("AWAY",'FA2'!$A$1:$D$1,0),0),"")&amp;IFERROR(VLOOKUP(HM$2&amp;$A10,'FA2'!$B:$C,MATCH("HOME",'FA2'!$B$1:$C$1,0),0),"")&amp;IFERROR(VLOOKUP(HM$2&amp;$A10,'EFL2'!$A:$D,MATCH("AWAY",'EFL2'!$A$1:$D$1,0),0),"")&amp;IFERROR(VLOOKUP(HM$2&amp;$A10,'EFL2'!$B:$C,MATCH("HOME",'EFL2'!$B$1:$C$1,0),0),"")&amp;IFERROR(VLOOKUP(HM$2&amp;$A10,'UCL2'!$C:$F,MATCH("AWAY",'UCL2'!$C$1:$F$1,0),0),"")&amp;IFERROR(VLOOKUP(HM$2&amp;$A10,'UCL2'!$D:$E,MATCH("HOME",'UCL2'!$D$1:$E$1,0),0),"")&amp;IFERROR(VLOOKUP(HM$2&amp;$A10,'EU2'!$C:$F,MATCH("AWAY",'EU2'!$C$1:$F$1,0),0),"")&amp;IFERROR(VLOOKUP(HM$2&amp;$A10,'EU2'!$D:$E,MATCH("HOME",'EU2'!$D$1:$E$1,0),0),"")&amp;IFERROR(VLOOKUP(HM$2&amp;$A10,'EUC2'!$C:$F,MATCH("AWAY",'EUC2'!$C$1:$F$1,0),0),"")&amp;IFERROR(VLOOKUP(HM$2&amp;$A10,'EUC2'!$D:$E,MATCH("HOME",'EUC2'!$D$1:$E$1,0),0),"")</f>
        <v/>
      </c>
      <c r="HN10" s="25" t="str">
        <f>IFERROR(VLOOKUP(HN$2&amp;$B10,'FPL FIX2'!$N$1:$Q$400,MATCH("HOME",'FPL FIX2'!$N$1:$Q$1,0),0),"")&amp;IFERROR(VLOOKUP(HN$2&amp;$B10,'FPL FIX2'!$O$1:$P$400,MATCH("AWAY",'FPL FIX2'!$O$1:$P$1,0),0),"")&amp;IFERROR(VLOOKUP(HN$2&amp;$A10,'FA2'!$A:$D,MATCH("AWAY",'FA2'!$A$1:$D$1,0),0),"")&amp;IFERROR(VLOOKUP(HN$2&amp;$A10,'FA2'!$B:$C,MATCH("HOME",'FA2'!$B$1:$C$1,0),0),"")&amp;IFERROR(VLOOKUP(HN$2&amp;$A10,'EFL2'!$A:$D,MATCH("AWAY",'EFL2'!$A$1:$D$1,0),0),"")&amp;IFERROR(VLOOKUP(HN$2&amp;$A10,'EFL2'!$B:$C,MATCH("HOME",'EFL2'!$B$1:$C$1,0),0),"")&amp;IFERROR(VLOOKUP(HN$2&amp;$A10,'UCL2'!$C:$F,MATCH("AWAY",'UCL2'!$C$1:$F$1,0),0),"")&amp;IFERROR(VLOOKUP(HN$2&amp;$A10,'UCL2'!$D:$E,MATCH("HOME",'UCL2'!$D$1:$E$1,0),0),"")&amp;IFERROR(VLOOKUP(HN$2&amp;$A10,'EU2'!$C:$F,MATCH("AWAY",'EU2'!$C$1:$F$1,0),0),"")&amp;IFERROR(VLOOKUP(HN$2&amp;$A10,'EU2'!$D:$E,MATCH("HOME",'EU2'!$D$1:$E$1,0),0),"")&amp;IFERROR(VLOOKUP(HN$2&amp;$A10,'EUC2'!$C:$F,MATCH("AWAY",'EUC2'!$C$1:$F$1,0),0),"")&amp;IFERROR(VLOOKUP(HN$2&amp;$A10,'EUC2'!$D:$E,MATCH("HOME",'EUC2'!$D$1:$E$1,0),0),"")</f>
        <v/>
      </c>
      <c r="HO10" s="25" t="str">
        <f>IFERROR(VLOOKUP(HO$2&amp;$B10,'FPL FIX2'!$N$1:$Q$400,MATCH("HOME",'FPL FIX2'!$N$1:$Q$1,0),0),"")&amp;IFERROR(VLOOKUP(HO$2&amp;$B10,'FPL FIX2'!$O$1:$P$400,MATCH("AWAY",'FPL FIX2'!$O$1:$P$1,0),0),"")&amp;IFERROR(VLOOKUP(HO$2&amp;$A10,'FA2'!$A:$D,MATCH("AWAY",'FA2'!$A$1:$D$1,0),0),"")&amp;IFERROR(VLOOKUP(HO$2&amp;$A10,'FA2'!$B:$C,MATCH("HOME",'FA2'!$B$1:$C$1,0),0),"")&amp;IFERROR(VLOOKUP(HO$2&amp;$A10,'EFL2'!$A:$D,MATCH("AWAY",'EFL2'!$A$1:$D$1,0),0),"")&amp;IFERROR(VLOOKUP(HO$2&amp;$A10,'EFL2'!$B:$C,MATCH("HOME",'EFL2'!$B$1:$C$1,0),0),"")&amp;IFERROR(VLOOKUP(HO$2&amp;$A10,'UCL2'!$C:$F,MATCH("AWAY",'UCL2'!$C$1:$F$1,0),0),"")&amp;IFERROR(VLOOKUP(HO$2&amp;$A10,'UCL2'!$D:$E,MATCH("HOME",'UCL2'!$D$1:$E$1,0),0),"")&amp;IFERROR(VLOOKUP(HO$2&amp;$A10,'EU2'!$C:$F,MATCH("AWAY",'EU2'!$C$1:$F$1,0),0),"")&amp;IFERROR(VLOOKUP(HO$2&amp;$A10,'EU2'!$D:$E,MATCH("HOME",'EU2'!$D$1:$E$1,0),0),"")&amp;IFERROR(VLOOKUP(HO$2&amp;$A10,'EUC2'!$C:$F,MATCH("AWAY",'EUC2'!$C$1:$F$1,0),0),"")&amp;IFERROR(VLOOKUP(HO$2&amp;$A10,'EUC2'!$D:$E,MATCH("HOME",'EUC2'!$D$1:$E$1,0),0),"")</f>
        <v/>
      </c>
      <c r="HP10" s="25" t="str">
        <f>IFERROR(VLOOKUP(HP$2&amp;$B10,'FPL FIX2'!$N$1:$Q$400,MATCH("HOME",'FPL FIX2'!$N$1:$Q$1,0),0),"")&amp;IFERROR(VLOOKUP(HP$2&amp;$B10,'FPL FIX2'!$O$1:$P$400,MATCH("AWAY",'FPL FIX2'!$O$1:$P$1,0),0),"")&amp;IFERROR(VLOOKUP(HP$2&amp;$A10,'FA2'!$A:$D,MATCH("AWAY",'FA2'!$A$1:$D$1,0),0),"")&amp;IFERROR(VLOOKUP(HP$2&amp;$A10,'FA2'!$B:$C,MATCH("HOME",'FA2'!$B$1:$C$1,0),0),"")&amp;IFERROR(VLOOKUP(HP$2&amp;$A10,'EFL2'!$A:$D,MATCH("AWAY",'EFL2'!$A$1:$D$1,0),0),"")&amp;IFERROR(VLOOKUP(HP$2&amp;$A10,'EFL2'!$B:$C,MATCH("HOME",'EFL2'!$B$1:$C$1,0),0),"")&amp;IFERROR(VLOOKUP(HP$2&amp;$A10,'UCL2'!$C:$F,MATCH("AWAY",'UCL2'!$C$1:$F$1,0),0),"")&amp;IFERROR(VLOOKUP(HP$2&amp;$A10,'UCL2'!$D:$E,MATCH("HOME",'UCL2'!$D$1:$E$1,0),0),"")&amp;IFERROR(VLOOKUP(HP$2&amp;$A10,'EU2'!$C:$F,MATCH("AWAY",'EU2'!$C$1:$F$1,0),0),"")&amp;IFERROR(VLOOKUP(HP$2&amp;$A10,'EU2'!$D:$E,MATCH("HOME",'EU2'!$D$1:$E$1,0),0),"")&amp;IFERROR(VLOOKUP(HP$2&amp;$A10,'EUC2'!$C:$F,MATCH("AWAY",'EUC2'!$C$1:$F$1,0),0),"")&amp;IFERROR(VLOOKUP(HP$2&amp;$A10,'EUC2'!$D:$E,MATCH("HOME",'EUC2'!$D$1:$E$1,0),0),"")</f>
        <v/>
      </c>
      <c r="HQ10" s="25" t="str">
        <f>IFERROR(VLOOKUP(HQ$2&amp;$B10,'FPL FIX2'!$N$1:$Q$400,MATCH("HOME",'FPL FIX2'!$N$1:$Q$1,0),0),"")&amp;IFERROR(VLOOKUP(HQ$2&amp;$B10,'FPL FIX2'!$O$1:$P$400,MATCH("AWAY",'FPL FIX2'!$O$1:$P$1,0),0),"")&amp;IFERROR(VLOOKUP(HQ$2&amp;$A10,'FA2'!$A:$D,MATCH("AWAY",'FA2'!$A$1:$D$1,0),0),"")&amp;IFERROR(VLOOKUP(HQ$2&amp;$A10,'FA2'!$B:$C,MATCH("HOME",'FA2'!$B$1:$C$1,0),0),"")&amp;IFERROR(VLOOKUP(HQ$2&amp;$A10,'EFL2'!$A:$D,MATCH("AWAY",'EFL2'!$A$1:$D$1,0),0),"")&amp;IFERROR(VLOOKUP(HQ$2&amp;$A10,'EFL2'!$B:$C,MATCH("HOME",'EFL2'!$B$1:$C$1,0),0),"")&amp;IFERROR(VLOOKUP(HQ$2&amp;$A10,'UCL2'!$C:$F,MATCH("AWAY",'UCL2'!$C$1:$F$1,0),0),"")&amp;IFERROR(VLOOKUP(HQ$2&amp;$A10,'UCL2'!$D:$E,MATCH("HOME",'UCL2'!$D$1:$E$1,0),0),"")&amp;IFERROR(VLOOKUP(HQ$2&amp;$A10,'EU2'!$C:$F,MATCH("AWAY",'EU2'!$C$1:$F$1,0),0),"")&amp;IFERROR(VLOOKUP(HQ$2&amp;$A10,'EU2'!$D:$E,MATCH("HOME",'EU2'!$D$1:$E$1,0),0),"")&amp;IFERROR(VLOOKUP(HQ$2&amp;$A10,'EUC2'!$C:$F,MATCH("AWAY",'EUC2'!$C$1:$F$1,0),0),"")&amp;IFERROR(VLOOKUP(HQ$2&amp;$A10,'EUC2'!$D:$E,MATCH("HOME",'EUC2'!$D$1:$E$1,0),0),"")</f>
        <v>MCI</v>
      </c>
      <c r="HR10" s="25" t="str">
        <f>IFERROR(VLOOKUP(HR$2&amp;$B10,'FPL FIX2'!$N$1:$Q$400,MATCH("HOME",'FPL FIX2'!$N$1:$Q$1,0),0),"")&amp;IFERROR(VLOOKUP(HR$2&amp;$B10,'FPL FIX2'!$O$1:$P$400,MATCH("AWAY",'FPL FIX2'!$O$1:$P$1,0),0),"")&amp;IFERROR(VLOOKUP(HR$2&amp;$A10,'FA2'!$A:$D,MATCH("AWAY",'FA2'!$A$1:$D$1,0),0),"")&amp;IFERROR(VLOOKUP(HR$2&amp;$A10,'FA2'!$B:$C,MATCH("HOME",'FA2'!$B$1:$C$1,0),0),"")&amp;IFERROR(VLOOKUP(HR$2&amp;$A10,'EFL2'!$A:$D,MATCH("AWAY",'EFL2'!$A$1:$D$1,0),0),"")&amp;IFERROR(VLOOKUP(HR$2&amp;$A10,'EFL2'!$B:$C,MATCH("HOME",'EFL2'!$B$1:$C$1,0),0),"")&amp;IFERROR(VLOOKUP(HR$2&amp;$A10,'UCL2'!$C:$F,MATCH("AWAY",'UCL2'!$C$1:$F$1,0),0),"")&amp;IFERROR(VLOOKUP(HR$2&amp;$A10,'UCL2'!$D:$E,MATCH("HOME",'UCL2'!$D$1:$E$1,0),0),"")&amp;IFERROR(VLOOKUP(HR$2&amp;$A10,'EU2'!$C:$F,MATCH("AWAY",'EU2'!$C$1:$F$1,0),0),"")&amp;IFERROR(VLOOKUP(HR$2&amp;$A10,'EU2'!$D:$E,MATCH("HOME",'EU2'!$D$1:$E$1,0),0),"")&amp;IFERROR(VLOOKUP(HR$2&amp;$A10,'EUC2'!$C:$F,MATCH("AWAY",'EUC2'!$C$1:$F$1,0),0),"")&amp;IFERROR(VLOOKUP(HR$2&amp;$A10,'EUC2'!$D:$E,MATCH("HOME",'EUC2'!$D$1:$E$1,0),0),"")</f>
        <v/>
      </c>
      <c r="HS10" s="25" t="str">
        <f>IFERROR(VLOOKUP(HS$2&amp;$B10,'FPL FIX2'!$N$1:$Q$400,MATCH("HOME",'FPL FIX2'!$N$1:$Q$1,0),0),"")&amp;IFERROR(VLOOKUP(HS$2&amp;$B10,'FPL FIX2'!$O$1:$P$400,MATCH("AWAY",'FPL FIX2'!$O$1:$P$1,0),0),"")&amp;IFERROR(VLOOKUP(HS$2&amp;$A10,'FA2'!$A:$D,MATCH("AWAY",'FA2'!$A$1:$D$1,0),0),"")&amp;IFERROR(VLOOKUP(HS$2&amp;$A10,'FA2'!$B:$C,MATCH("HOME",'FA2'!$B$1:$C$1,0),0),"")&amp;IFERROR(VLOOKUP(HS$2&amp;$A10,'EFL2'!$A:$D,MATCH("AWAY",'EFL2'!$A$1:$D$1,0),0),"")&amp;IFERROR(VLOOKUP(HS$2&amp;$A10,'EFL2'!$B:$C,MATCH("HOME",'EFL2'!$B$1:$C$1,0),0),"")&amp;IFERROR(VLOOKUP(HS$2&amp;$A10,'UCL2'!$C:$F,MATCH("AWAY",'UCL2'!$C$1:$F$1,0),0),"")&amp;IFERROR(VLOOKUP(HS$2&amp;$A10,'UCL2'!$D:$E,MATCH("HOME",'UCL2'!$D$1:$E$1,0),0),"")&amp;IFERROR(VLOOKUP(HS$2&amp;$A10,'EU2'!$C:$F,MATCH("AWAY",'EU2'!$C$1:$F$1,0),0),"")&amp;IFERROR(VLOOKUP(HS$2&amp;$A10,'EU2'!$D:$E,MATCH("HOME",'EU2'!$D$1:$E$1,0),0),"")&amp;IFERROR(VLOOKUP(HS$2&amp;$A10,'EUC2'!$C:$F,MATCH("AWAY",'EUC2'!$C$1:$F$1,0),0),"")&amp;IFERROR(VLOOKUP(HS$2&amp;$A10,'EUC2'!$D:$E,MATCH("HOME",'EUC2'!$D$1:$E$1,0),0),"")</f>
        <v/>
      </c>
      <c r="HT10" s="25" t="str">
        <f>IFERROR(VLOOKUP(HT$2&amp;$B10,'FPL FIX2'!$N$1:$Q$400,MATCH("HOME",'FPL FIX2'!$N$1:$Q$1,0),0),"")&amp;IFERROR(VLOOKUP(HT$2&amp;$B10,'FPL FIX2'!$O$1:$P$400,MATCH("AWAY",'FPL FIX2'!$O$1:$P$1,0),0),"")&amp;IFERROR(VLOOKUP(HT$2&amp;$A10,'FA2'!$A:$D,MATCH("AWAY",'FA2'!$A$1:$D$1,0),0),"")&amp;IFERROR(VLOOKUP(HT$2&amp;$A10,'FA2'!$B:$C,MATCH("HOME",'FA2'!$B$1:$C$1,0),0),"")&amp;IFERROR(VLOOKUP(HT$2&amp;$A10,'EFL2'!$A:$D,MATCH("AWAY",'EFL2'!$A$1:$D$1,0),0),"")&amp;IFERROR(VLOOKUP(HT$2&amp;$A10,'EFL2'!$B:$C,MATCH("HOME",'EFL2'!$B$1:$C$1,0),0),"")&amp;IFERROR(VLOOKUP(HT$2&amp;$A10,'UCL2'!$C:$F,MATCH("AWAY",'UCL2'!$C$1:$F$1,0),0),"")&amp;IFERROR(VLOOKUP(HT$2&amp;$A10,'UCL2'!$D:$E,MATCH("HOME",'UCL2'!$D$1:$E$1,0),0),"")&amp;IFERROR(VLOOKUP(HT$2&amp;$A10,'EU2'!$C:$F,MATCH("AWAY",'EU2'!$C$1:$F$1,0),0),"")&amp;IFERROR(VLOOKUP(HT$2&amp;$A10,'EU2'!$D:$E,MATCH("HOME",'EU2'!$D$1:$E$1,0),0),"")&amp;IFERROR(VLOOKUP(HT$2&amp;$A10,'EUC2'!$C:$F,MATCH("AWAY",'EUC2'!$C$1:$F$1,0),0),"")&amp;IFERROR(VLOOKUP(HT$2&amp;$A10,'EUC2'!$D:$E,MATCH("HOME",'EUC2'!$D$1:$E$1,0),0),"")</f>
        <v/>
      </c>
      <c r="HU10" s="25" t="str">
        <f>IFERROR(VLOOKUP(HU$2&amp;$B10,'FPL FIX2'!$N$1:$Q$400,MATCH("HOME",'FPL FIX2'!$N$1:$Q$1,0),0),"")&amp;IFERROR(VLOOKUP(HU$2&amp;$B10,'FPL FIX2'!$O$1:$P$400,MATCH("AWAY",'FPL FIX2'!$O$1:$P$1,0),0),"")&amp;IFERROR(VLOOKUP(HU$2&amp;$A10,'FA2'!$A:$D,MATCH("AWAY",'FA2'!$A$1:$D$1,0),0),"")&amp;IFERROR(VLOOKUP(HU$2&amp;$A10,'FA2'!$B:$C,MATCH("HOME",'FA2'!$B$1:$C$1,0),0),"")&amp;IFERROR(VLOOKUP(HU$2&amp;$A10,'EFL2'!$A:$D,MATCH("AWAY",'EFL2'!$A$1:$D$1,0),0),"")&amp;IFERROR(VLOOKUP(HU$2&amp;$A10,'EFL2'!$B:$C,MATCH("HOME",'EFL2'!$B$1:$C$1,0),0),"")&amp;IFERROR(VLOOKUP(HU$2&amp;$A10,'UCL2'!$C:$F,MATCH("AWAY",'UCL2'!$C$1:$F$1,0),0),"")&amp;IFERROR(VLOOKUP(HU$2&amp;$A10,'UCL2'!$D:$E,MATCH("HOME",'UCL2'!$D$1:$E$1,0),0),"")&amp;IFERROR(VLOOKUP(HU$2&amp;$A10,'EU2'!$C:$F,MATCH("AWAY",'EU2'!$C$1:$F$1,0),0),"")&amp;IFERROR(VLOOKUP(HU$2&amp;$A10,'EU2'!$D:$E,MATCH("HOME",'EU2'!$D$1:$E$1,0),0),"")&amp;IFERROR(VLOOKUP(HU$2&amp;$A10,'EUC2'!$C:$F,MATCH("AWAY",'EUC2'!$C$1:$F$1,0),0),"")&amp;IFERROR(VLOOKUP(HU$2&amp;$A10,'EUC2'!$D:$E,MATCH("HOME",'EUC2'!$D$1:$E$1,0),0),"")</f>
        <v>bha</v>
      </c>
      <c r="HV10" s="25" t="str">
        <f>IFERROR(VLOOKUP(HV$2&amp;$B10,'FPL FIX2'!$N$1:$Q$400,MATCH("HOME",'FPL FIX2'!$N$1:$Q$1,0),0),"")&amp;IFERROR(VLOOKUP(HV$2&amp;$B10,'FPL FIX2'!$O$1:$P$400,MATCH("AWAY",'FPL FIX2'!$O$1:$P$1,0),0),"")&amp;IFERROR(VLOOKUP(HV$2&amp;$A10,'FA2'!$A:$D,MATCH("AWAY",'FA2'!$A$1:$D$1,0),0),"")&amp;IFERROR(VLOOKUP(HV$2&amp;$A10,'FA2'!$B:$C,MATCH("HOME",'FA2'!$B$1:$C$1,0),0),"")&amp;IFERROR(VLOOKUP(HV$2&amp;$A10,'EFL2'!$A:$D,MATCH("AWAY",'EFL2'!$A$1:$D$1,0),0),"")&amp;IFERROR(VLOOKUP(HV$2&amp;$A10,'EFL2'!$B:$C,MATCH("HOME",'EFL2'!$B$1:$C$1,0),0),"")&amp;IFERROR(VLOOKUP(HV$2&amp;$A10,'UCL2'!$C:$F,MATCH("AWAY",'UCL2'!$C$1:$F$1,0),0),"")&amp;IFERROR(VLOOKUP(HV$2&amp;$A10,'UCL2'!$D:$E,MATCH("HOME",'UCL2'!$D$1:$E$1,0),0),"")&amp;IFERROR(VLOOKUP(HV$2&amp;$A10,'EU2'!$C:$F,MATCH("AWAY",'EU2'!$C$1:$F$1,0),0),"")&amp;IFERROR(VLOOKUP(HV$2&amp;$A10,'EU2'!$D:$E,MATCH("HOME",'EU2'!$D$1:$E$1,0),0),"")&amp;IFERROR(VLOOKUP(HV$2&amp;$A10,'EUC2'!$C:$F,MATCH("AWAY",'EUC2'!$C$1:$F$1,0),0),"")&amp;IFERROR(VLOOKUP(HV$2&amp;$A10,'EUC2'!$D:$E,MATCH("HOME",'EUC2'!$D$1:$E$1,0),0),"")</f>
        <v/>
      </c>
      <c r="HW10" s="25" t="str">
        <f>IFERROR(VLOOKUP(HW$2&amp;$B10,'FPL FIX2'!$N$1:$Q$400,MATCH("HOME",'FPL FIX2'!$N$1:$Q$1,0),0),"")&amp;IFERROR(VLOOKUP(HW$2&amp;$B10,'FPL FIX2'!$O$1:$P$400,MATCH("AWAY",'FPL FIX2'!$O$1:$P$1,0),0),"")&amp;IFERROR(VLOOKUP(HW$2&amp;$A10,'FA2'!$A:$D,MATCH("AWAY",'FA2'!$A$1:$D$1,0),0),"")&amp;IFERROR(VLOOKUP(HW$2&amp;$A10,'FA2'!$B:$C,MATCH("HOME",'FA2'!$B$1:$C$1,0),0),"")&amp;IFERROR(VLOOKUP(HW$2&amp;$A10,'EFL2'!$A:$D,MATCH("AWAY",'EFL2'!$A$1:$D$1,0),0),"")&amp;IFERROR(VLOOKUP(HW$2&amp;$A10,'EFL2'!$B:$C,MATCH("HOME",'EFL2'!$B$1:$C$1,0),0),"")&amp;IFERROR(VLOOKUP(HW$2&amp;$A10,'UCL2'!$C:$F,MATCH("AWAY",'UCL2'!$C$1:$F$1,0),0),"")&amp;IFERROR(VLOOKUP(HW$2&amp;$A10,'UCL2'!$D:$E,MATCH("HOME",'UCL2'!$D$1:$E$1,0),0),"")&amp;IFERROR(VLOOKUP(HW$2&amp;$A10,'EU2'!$C:$F,MATCH("AWAY",'EU2'!$C$1:$F$1,0),0),"")&amp;IFERROR(VLOOKUP(HW$2&amp;$A10,'EU2'!$D:$E,MATCH("HOME",'EU2'!$D$1:$E$1,0),0),"")&amp;IFERROR(VLOOKUP(HW$2&amp;$A10,'EUC2'!$C:$F,MATCH("AWAY",'EUC2'!$C$1:$F$1,0),0),"")&amp;IFERROR(VLOOKUP(HW$2&amp;$A10,'EUC2'!$D:$E,MATCH("HOME",'EUC2'!$D$1:$E$1,0),0),"")</f>
        <v/>
      </c>
      <c r="HX10" s="25" t="str">
        <f>IFERROR(VLOOKUP(HX$2&amp;$B10,'FPL FIX2'!$N$1:$Q$400,MATCH("HOME",'FPL FIX2'!$N$1:$Q$1,0),0),"")&amp;IFERROR(VLOOKUP(HX$2&amp;$B10,'FPL FIX2'!$O$1:$P$400,MATCH("AWAY",'FPL FIX2'!$O$1:$P$1,0),0),"")&amp;IFERROR(VLOOKUP(HX$2&amp;$A10,'FA2'!$A:$D,MATCH("AWAY",'FA2'!$A$1:$D$1,0),0),"")&amp;IFERROR(VLOOKUP(HX$2&amp;$A10,'FA2'!$B:$C,MATCH("HOME",'FA2'!$B$1:$C$1,0),0),"")&amp;IFERROR(VLOOKUP(HX$2&amp;$A10,'EFL2'!$A:$D,MATCH("AWAY",'EFL2'!$A$1:$D$1,0),0),"")&amp;IFERROR(VLOOKUP(HX$2&amp;$A10,'EFL2'!$B:$C,MATCH("HOME",'EFL2'!$B$1:$C$1,0),0),"")&amp;IFERROR(VLOOKUP(HX$2&amp;$A10,'UCL2'!$C:$F,MATCH("AWAY",'UCL2'!$C$1:$F$1,0),0),"")&amp;IFERROR(VLOOKUP(HX$2&amp;$A10,'UCL2'!$D:$E,MATCH("HOME",'UCL2'!$D$1:$E$1,0),0),"")&amp;IFERROR(VLOOKUP(HX$2&amp;$A10,'EU2'!$C:$F,MATCH("AWAY",'EU2'!$C$1:$F$1,0),0),"")&amp;IFERROR(VLOOKUP(HX$2&amp;$A10,'EU2'!$D:$E,MATCH("HOME",'EU2'!$D$1:$E$1,0),0),"")&amp;IFERROR(VLOOKUP(HX$2&amp;$A10,'EUC2'!$C:$F,MATCH("AWAY",'EUC2'!$C$1:$F$1,0),0),"")&amp;IFERROR(VLOOKUP(HX$2&amp;$A10,'EUC2'!$D:$E,MATCH("HOME",'EUC2'!$D$1:$E$1,0),0),"")</f>
        <v/>
      </c>
      <c r="HY10" s="25" t="str">
        <f>IFERROR(VLOOKUP(HY$2&amp;$B10,'FPL FIX2'!$N$1:$Q$400,MATCH("HOME",'FPL FIX2'!$N$1:$Q$1,0),0),"")&amp;IFERROR(VLOOKUP(HY$2&amp;$B10,'FPL FIX2'!$O$1:$P$400,MATCH("AWAY",'FPL FIX2'!$O$1:$P$1,0),0),"")&amp;IFERROR(VLOOKUP(HY$2&amp;$A10,'FA2'!$A:$D,MATCH("AWAY",'FA2'!$A$1:$D$1,0),0),"")&amp;IFERROR(VLOOKUP(HY$2&amp;$A10,'FA2'!$B:$C,MATCH("HOME",'FA2'!$B$1:$C$1,0),0),"")&amp;IFERROR(VLOOKUP(HY$2&amp;$A10,'EFL2'!$A:$D,MATCH("AWAY",'EFL2'!$A$1:$D$1,0),0),"")&amp;IFERROR(VLOOKUP(HY$2&amp;$A10,'EFL2'!$B:$C,MATCH("HOME",'EFL2'!$B$1:$C$1,0),0),"")&amp;IFERROR(VLOOKUP(HY$2&amp;$A10,'UCL2'!$C:$F,MATCH("AWAY",'UCL2'!$C$1:$F$1,0),0),"")&amp;IFERROR(VLOOKUP(HY$2&amp;$A10,'UCL2'!$D:$E,MATCH("HOME",'UCL2'!$D$1:$E$1,0),0),"")&amp;IFERROR(VLOOKUP(HY$2&amp;$A10,'EU2'!$C:$F,MATCH("AWAY",'EU2'!$C$1:$F$1,0),0),"")&amp;IFERROR(VLOOKUP(HY$2&amp;$A10,'EU2'!$D:$E,MATCH("HOME",'EU2'!$D$1:$E$1,0),0),"")&amp;IFERROR(VLOOKUP(HY$2&amp;$A10,'EUC2'!$C:$F,MATCH("AWAY",'EUC2'!$C$1:$F$1,0),0),"")&amp;IFERROR(VLOOKUP(HY$2&amp;$A10,'EUC2'!$D:$E,MATCH("HOME",'EUC2'!$D$1:$E$1,0),0),"")</f>
        <v>ars</v>
      </c>
      <c r="HZ10" s="25" t="str">
        <f>IFERROR(VLOOKUP(HZ$2&amp;$B10,'FPL FIX2'!$N$1:$Q$400,MATCH("HOME",'FPL FIX2'!$N$1:$Q$1,0),0),"")&amp;IFERROR(VLOOKUP(HZ$2&amp;$B10,'FPL FIX2'!$O$1:$P$400,MATCH("AWAY",'FPL FIX2'!$O$1:$P$1,0),0),"")&amp;IFERROR(VLOOKUP(HZ$2&amp;$A10,'FA2'!$A:$D,MATCH("AWAY",'FA2'!$A$1:$D$1,0),0),"")&amp;IFERROR(VLOOKUP(HZ$2&amp;$A10,'FA2'!$B:$C,MATCH("HOME",'FA2'!$B$1:$C$1,0),0),"")&amp;IFERROR(VLOOKUP(HZ$2&amp;$A10,'EFL2'!$A:$D,MATCH("AWAY",'EFL2'!$A$1:$D$1,0),0),"")&amp;IFERROR(VLOOKUP(HZ$2&amp;$A10,'EFL2'!$B:$C,MATCH("HOME",'EFL2'!$B$1:$C$1,0),0),"")&amp;IFERROR(VLOOKUP(HZ$2&amp;$A10,'UCL2'!$C:$F,MATCH("AWAY",'UCL2'!$C$1:$F$1,0),0),"")&amp;IFERROR(VLOOKUP(HZ$2&amp;$A10,'UCL2'!$D:$E,MATCH("HOME",'UCL2'!$D$1:$E$1,0),0),"")&amp;IFERROR(VLOOKUP(HZ$2&amp;$A10,'EU2'!$C:$F,MATCH("AWAY",'EU2'!$C$1:$F$1,0),0),"")&amp;IFERROR(VLOOKUP(HZ$2&amp;$A10,'EU2'!$D:$E,MATCH("HOME",'EU2'!$D$1:$E$1,0),0),"")&amp;IFERROR(VLOOKUP(HZ$2&amp;$A10,'EUC2'!$C:$F,MATCH("AWAY",'EUC2'!$C$1:$F$1,0),0),"")&amp;IFERROR(VLOOKUP(HZ$2&amp;$A10,'EUC2'!$D:$E,MATCH("HOME",'EUC2'!$D$1:$E$1,0),0),"")</f>
        <v/>
      </c>
      <c r="IA10" s="25" t="str">
        <f>IFERROR(VLOOKUP(IA$2&amp;$B10,'FPL FIX2'!$N$1:$Q$400,MATCH("HOME",'FPL FIX2'!$N$1:$Q$1,0),0),"")&amp;IFERROR(VLOOKUP(IA$2&amp;$B10,'FPL FIX2'!$O$1:$P$400,MATCH("AWAY",'FPL FIX2'!$O$1:$P$1,0),0),"")&amp;IFERROR(VLOOKUP(IA$2&amp;$A10,'FA2'!$A:$D,MATCH("AWAY",'FA2'!$A$1:$D$1,0),0),"")&amp;IFERROR(VLOOKUP(IA$2&amp;$A10,'FA2'!$B:$C,MATCH("HOME",'FA2'!$B$1:$C$1,0),0),"")&amp;IFERROR(VLOOKUP(IA$2&amp;$A10,'EFL2'!$A:$D,MATCH("AWAY",'EFL2'!$A$1:$D$1,0),0),"")&amp;IFERROR(VLOOKUP(IA$2&amp;$A10,'EFL2'!$B:$C,MATCH("HOME",'EFL2'!$B$1:$C$1,0),0),"")&amp;IFERROR(VLOOKUP(IA$2&amp;$A10,'UCL2'!$C:$F,MATCH("AWAY",'UCL2'!$C$1:$F$1,0),0),"")&amp;IFERROR(VLOOKUP(IA$2&amp;$A10,'UCL2'!$D:$E,MATCH("HOME",'UCL2'!$D$1:$E$1,0),0),"")&amp;IFERROR(VLOOKUP(IA$2&amp;$A10,'EU2'!$C:$F,MATCH("AWAY",'EU2'!$C$1:$F$1,0),0),"")&amp;IFERROR(VLOOKUP(IA$2&amp;$A10,'EU2'!$D:$E,MATCH("HOME",'EU2'!$D$1:$E$1,0),0),"")&amp;IFERROR(VLOOKUP(IA$2&amp;$A10,'EUC2'!$C:$F,MATCH("AWAY",'EUC2'!$C$1:$F$1,0),0),"")&amp;IFERROR(VLOOKUP(IA$2&amp;$A10,'EUC2'!$D:$E,MATCH("HOME",'EUC2'!$D$1:$E$1,0),0),"")</f>
        <v/>
      </c>
      <c r="IB10" s="25" t="str">
        <f>IFERROR(VLOOKUP(IB$2&amp;$B10,'FPL FIX2'!$N$1:$Q$400,MATCH("HOME",'FPL FIX2'!$N$1:$Q$1,0),0),"")&amp;IFERROR(VLOOKUP(IB$2&amp;$B10,'FPL FIX2'!$O$1:$P$400,MATCH("AWAY",'FPL FIX2'!$O$1:$P$1,0),0),"")&amp;IFERROR(VLOOKUP(IB$2&amp;$A10,'FA2'!$A:$D,MATCH("AWAY",'FA2'!$A$1:$D$1,0),0),"")&amp;IFERROR(VLOOKUP(IB$2&amp;$A10,'FA2'!$B:$C,MATCH("HOME",'FA2'!$B$1:$C$1,0),0),"")&amp;IFERROR(VLOOKUP(IB$2&amp;$A10,'EFL2'!$A:$D,MATCH("AWAY",'EFL2'!$A$1:$D$1,0),0),"")&amp;IFERROR(VLOOKUP(IB$2&amp;$A10,'EFL2'!$B:$C,MATCH("HOME",'EFL2'!$B$1:$C$1,0),0),"")&amp;IFERROR(VLOOKUP(IB$2&amp;$A10,'UCL2'!$C:$F,MATCH("AWAY",'UCL2'!$C$1:$F$1,0),0),"")&amp;IFERROR(VLOOKUP(IB$2&amp;$A10,'UCL2'!$D:$E,MATCH("HOME",'UCL2'!$D$1:$E$1,0),0),"")&amp;IFERROR(VLOOKUP(IB$2&amp;$A10,'EU2'!$C:$F,MATCH("AWAY",'EU2'!$C$1:$F$1,0),0),"")&amp;IFERROR(VLOOKUP(IB$2&amp;$A10,'EU2'!$D:$E,MATCH("HOME",'EU2'!$D$1:$E$1,0),0),"")&amp;IFERROR(VLOOKUP(IB$2&amp;$A10,'EUC2'!$C:$F,MATCH("AWAY",'EUC2'!$C$1:$F$1,0),0),"")&amp;IFERROR(VLOOKUP(IB$2&amp;$A10,'EUC2'!$D:$E,MATCH("HOME",'EUC2'!$D$1:$E$1,0),0),"")</f>
        <v/>
      </c>
      <c r="IC10" s="25" t="str">
        <f>IFERROR(VLOOKUP(IC$2&amp;$B10,'FPL FIX2'!$N$1:$Q$400,MATCH("HOME",'FPL FIX2'!$N$1:$Q$1,0),0),"")&amp;IFERROR(VLOOKUP(IC$2&amp;$B10,'FPL FIX2'!$O$1:$P$400,MATCH("AWAY",'FPL FIX2'!$O$1:$P$1,0),0),"")&amp;IFERROR(VLOOKUP(IC$2&amp;$A10,'FA2'!$A:$D,MATCH("AWAY",'FA2'!$A$1:$D$1,0),0),"")&amp;IFERROR(VLOOKUP(IC$2&amp;$A10,'FA2'!$B:$C,MATCH("HOME",'FA2'!$B$1:$C$1,0),0),"")&amp;IFERROR(VLOOKUP(IC$2&amp;$A10,'EFL2'!$A:$D,MATCH("AWAY",'EFL2'!$A$1:$D$1,0),0),"")&amp;IFERROR(VLOOKUP(IC$2&amp;$A10,'EFL2'!$B:$C,MATCH("HOME",'EFL2'!$B$1:$C$1,0),0),"")&amp;IFERROR(VLOOKUP(IC$2&amp;$A10,'UCL2'!$C:$F,MATCH("AWAY",'UCL2'!$C$1:$F$1,0),0),"")&amp;IFERROR(VLOOKUP(IC$2&amp;$A10,'UCL2'!$D:$E,MATCH("HOME",'UCL2'!$D$1:$E$1,0),0),"")&amp;IFERROR(VLOOKUP(IC$2&amp;$A10,'EU2'!$C:$F,MATCH("AWAY",'EU2'!$C$1:$F$1,0),0),"")&amp;IFERROR(VLOOKUP(IC$2&amp;$A10,'EU2'!$D:$E,MATCH("HOME",'EU2'!$D$1:$E$1,0),0),"")&amp;IFERROR(VLOOKUP(IC$2&amp;$A10,'EUC2'!$C:$F,MATCH("AWAY",'EUC2'!$C$1:$F$1,0),0),"")&amp;IFERROR(VLOOKUP(IC$2&amp;$A10,'EUC2'!$D:$E,MATCH("HOME",'EUC2'!$D$1:$E$1,0),0),"")</f>
        <v/>
      </c>
      <c r="ID10" s="25" t="str">
        <f>IFERROR(VLOOKUP(ID$2&amp;$B10,'FPL FIX2'!$N$1:$Q$400,MATCH("HOME",'FPL FIX2'!$N$1:$Q$1,0),0),"")&amp;IFERROR(VLOOKUP(ID$2&amp;$B10,'FPL FIX2'!$O$1:$P$400,MATCH("AWAY",'FPL FIX2'!$O$1:$P$1,0),0),"")&amp;IFERROR(VLOOKUP(ID$2&amp;$A10,'FA2'!$A:$D,MATCH("AWAY",'FA2'!$A$1:$D$1,0),0),"")&amp;IFERROR(VLOOKUP(ID$2&amp;$A10,'FA2'!$B:$C,MATCH("HOME",'FA2'!$B$1:$C$1,0),0),"")&amp;IFERROR(VLOOKUP(ID$2&amp;$A10,'EFL2'!$A:$D,MATCH("AWAY",'EFL2'!$A$1:$D$1,0),0),"")&amp;IFERROR(VLOOKUP(ID$2&amp;$A10,'EFL2'!$B:$C,MATCH("HOME",'EFL2'!$B$1:$C$1,0),0),"")&amp;IFERROR(VLOOKUP(ID$2&amp;$A10,'UCL2'!$C:$F,MATCH("AWAY",'UCL2'!$C$1:$F$1,0),0),"")&amp;IFERROR(VLOOKUP(ID$2&amp;$A10,'UCL2'!$D:$E,MATCH("HOME",'UCL2'!$D$1:$E$1,0),0),"")&amp;IFERROR(VLOOKUP(ID$2&amp;$A10,'EU2'!$C:$F,MATCH("AWAY",'EU2'!$C$1:$F$1,0),0),"")&amp;IFERROR(VLOOKUP(ID$2&amp;$A10,'EU2'!$D:$E,MATCH("HOME",'EU2'!$D$1:$E$1,0),0),"")&amp;IFERROR(VLOOKUP(ID$2&amp;$A10,'EUC2'!$C:$F,MATCH("AWAY",'EUC2'!$C$1:$F$1,0),0),"")&amp;IFERROR(VLOOKUP(ID$2&amp;$A10,'EUC2'!$D:$E,MATCH("HOME",'EUC2'!$D$1:$E$1,0),0),"")</f>
        <v/>
      </c>
      <c r="IE10" s="25" t="str">
        <f>IFERROR(VLOOKUP(IE$2&amp;$B10,'FPL FIX2'!$N$1:$Q$400,MATCH("HOME",'FPL FIX2'!$N$1:$Q$1,0),0),"")&amp;IFERROR(VLOOKUP(IE$2&amp;$B10,'FPL FIX2'!$O$1:$P$400,MATCH("AWAY",'FPL FIX2'!$O$1:$P$1,0),0),"")&amp;IFERROR(VLOOKUP(IE$2&amp;$A10,'FA2'!$A:$D,MATCH("AWAY",'FA2'!$A$1:$D$1,0),0),"")&amp;IFERROR(VLOOKUP(IE$2&amp;$A10,'FA2'!$B:$C,MATCH("HOME",'FA2'!$B$1:$C$1,0),0),"")&amp;IFERROR(VLOOKUP(IE$2&amp;$A10,'EFL2'!$A:$D,MATCH("AWAY",'EFL2'!$A$1:$D$1,0),0),"")&amp;IFERROR(VLOOKUP(IE$2&amp;$A10,'EFL2'!$B:$C,MATCH("HOME",'EFL2'!$B$1:$C$1,0),0),"")&amp;IFERROR(VLOOKUP(IE$2&amp;$A10,'UCL2'!$C:$F,MATCH("AWAY",'UCL2'!$C$1:$F$1,0),0),"")&amp;IFERROR(VLOOKUP(IE$2&amp;$A10,'UCL2'!$D:$E,MATCH("HOME",'UCL2'!$D$1:$E$1,0),0),"")&amp;IFERROR(VLOOKUP(IE$2&amp;$A10,'EU2'!$C:$F,MATCH("AWAY",'EU2'!$C$1:$F$1,0),0),"")&amp;IFERROR(VLOOKUP(IE$2&amp;$A10,'EU2'!$D:$E,MATCH("HOME",'EU2'!$D$1:$E$1,0),0),"")&amp;IFERROR(VLOOKUP(IE$2&amp;$A10,'EUC2'!$C:$F,MATCH("AWAY",'EUC2'!$C$1:$F$1,0),0),"")&amp;IFERROR(VLOOKUP(IE$2&amp;$A10,'EUC2'!$D:$E,MATCH("HOME",'EUC2'!$D$1:$E$1,0),0),"")</f>
        <v/>
      </c>
      <c r="IF10" s="25" t="str">
        <f>IFERROR(VLOOKUP(IF$2&amp;$B10,'FPL FIX2'!$N$1:$Q$400,MATCH("HOME",'FPL FIX2'!$N$1:$Q$1,0),0),"")&amp;IFERROR(VLOOKUP(IF$2&amp;$B10,'FPL FIX2'!$O$1:$P$400,MATCH("AWAY",'FPL FIX2'!$O$1:$P$1,0),0),"")&amp;IFERROR(VLOOKUP(IF$2&amp;$A10,'FA2'!$A:$D,MATCH("AWAY",'FA2'!$A$1:$D$1,0),0),"")&amp;IFERROR(VLOOKUP(IF$2&amp;$A10,'FA2'!$B:$C,MATCH("HOME",'FA2'!$B$1:$C$1,0),0),"")&amp;IFERROR(VLOOKUP(IF$2&amp;$A10,'EFL2'!$A:$D,MATCH("AWAY",'EFL2'!$A$1:$D$1,0),0),"")&amp;IFERROR(VLOOKUP(IF$2&amp;$A10,'EFL2'!$B:$C,MATCH("HOME",'EFL2'!$B$1:$C$1,0),0),"")&amp;IFERROR(VLOOKUP(IF$2&amp;$A10,'UCL2'!$C:$F,MATCH("AWAY",'UCL2'!$C$1:$F$1,0),0),"")&amp;IFERROR(VLOOKUP(IF$2&amp;$A10,'UCL2'!$D:$E,MATCH("HOME",'UCL2'!$D$1:$E$1,0),0),"")&amp;IFERROR(VLOOKUP(IF$2&amp;$A10,'EU2'!$C:$F,MATCH("AWAY",'EU2'!$C$1:$F$1,0),0),"")&amp;IFERROR(VLOOKUP(IF$2&amp;$A10,'EU2'!$D:$E,MATCH("HOME",'EU2'!$D$1:$E$1,0),0),"")&amp;IFERROR(VLOOKUP(IF$2&amp;$A10,'EUC2'!$C:$F,MATCH("AWAY",'EUC2'!$C$1:$F$1,0),0),"")&amp;IFERROR(VLOOKUP(IF$2&amp;$A10,'EUC2'!$D:$E,MATCH("HOME",'EUC2'!$D$1:$E$1,0),0),"")</f>
        <v/>
      </c>
      <c r="IG10" s="25" t="str">
        <f>IFERROR(VLOOKUP(IG$2&amp;$B10,'FPL FIX2'!$N$1:$Q$400,MATCH("HOME",'FPL FIX2'!$N$1:$Q$1,0),0),"")&amp;IFERROR(VLOOKUP(IG$2&amp;$B10,'FPL FIX2'!$O$1:$P$400,MATCH("AWAY",'FPL FIX2'!$O$1:$P$1,0),0),"")&amp;IFERROR(VLOOKUP(IG$2&amp;$A10,'FA2'!$A:$D,MATCH("AWAY",'FA2'!$A$1:$D$1,0),0),"")&amp;IFERROR(VLOOKUP(IG$2&amp;$A10,'FA2'!$B:$C,MATCH("HOME",'FA2'!$B$1:$C$1,0),0),"")&amp;IFERROR(VLOOKUP(IG$2&amp;$A10,'EFL2'!$A:$D,MATCH("AWAY",'EFL2'!$A$1:$D$1,0),0),"")&amp;IFERROR(VLOOKUP(IG$2&amp;$A10,'EFL2'!$B:$C,MATCH("HOME",'EFL2'!$B$1:$C$1,0),0),"")&amp;IFERROR(VLOOKUP(IG$2&amp;$A10,'UCL2'!$C:$F,MATCH("AWAY",'UCL2'!$C$1:$F$1,0),0),"")&amp;IFERROR(VLOOKUP(IG$2&amp;$A10,'UCL2'!$D:$E,MATCH("HOME",'UCL2'!$D$1:$E$1,0),0),"")&amp;IFERROR(VLOOKUP(IG$2&amp;$A10,'EU2'!$C:$F,MATCH("AWAY",'EU2'!$C$1:$F$1,0),0),"")&amp;IFERROR(VLOOKUP(IG$2&amp;$A10,'EU2'!$D:$E,MATCH("HOME",'EU2'!$D$1:$E$1,0),0),"")&amp;IFERROR(VLOOKUP(IG$2&amp;$A10,'EUC2'!$C:$F,MATCH("AWAY",'EUC2'!$C$1:$F$1,0),0),"")&amp;IFERROR(VLOOKUP(IG$2&amp;$A10,'EUC2'!$D:$E,MATCH("HOME",'EUC2'!$D$1:$E$1,0),0),"")</f>
        <v/>
      </c>
      <c r="IH10" s="25" t="str">
        <f>IFERROR(VLOOKUP(IH$2&amp;$B10,'FPL FIX2'!$N$1:$Q$400,MATCH("HOME",'FPL FIX2'!$N$1:$Q$1,0),0),"")&amp;IFERROR(VLOOKUP(IH$2&amp;$B10,'FPL FIX2'!$O$1:$P$400,MATCH("AWAY",'FPL FIX2'!$O$1:$P$1,0),0),"")&amp;IFERROR(VLOOKUP(IH$2&amp;$A10,'FA2'!$A:$D,MATCH("AWAY",'FA2'!$A$1:$D$1,0),0),"")&amp;IFERROR(VLOOKUP(IH$2&amp;$A10,'FA2'!$B:$C,MATCH("HOME",'FA2'!$B$1:$C$1,0),0),"")&amp;IFERROR(VLOOKUP(IH$2&amp;$A10,'EFL2'!$A:$D,MATCH("AWAY",'EFL2'!$A$1:$D$1,0),0),"")&amp;IFERROR(VLOOKUP(IH$2&amp;$A10,'EFL2'!$B:$C,MATCH("HOME",'EFL2'!$B$1:$C$1,0),0),"")&amp;IFERROR(VLOOKUP(IH$2&amp;$A10,'UCL2'!$C:$F,MATCH("AWAY",'UCL2'!$C$1:$F$1,0),0),"")&amp;IFERROR(VLOOKUP(IH$2&amp;$A10,'UCL2'!$D:$E,MATCH("HOME",'UCL2'!$D$1:$E$1,0),0),"")&amp;IFERROR(VLOOKUP(IH$2&amp;$A10,'EU2'!$C:$F,MATCH("AWAY",'EU2'!$C$1:$F$1,0),0),"")&amp;IFERROR(VLOOKUP(IH$2&amp;$A10,'EU2'!$D:$E,MATCH("HOME",'EU2'!$D$1:$E$1,0),0),"")&amp;IFERROR(VLOOKUP(IH$2&amp;$A10,'EUC2'!$C:$F,MATCH("AWAY",'EUC2'!$C$1:$F$1,0),0),"")&amp;IFERROR(VLOOKUP(IH$2&amp;$A10,'EUC2'!$D:$E,MATCH("HOME",'EUC2'!$D$1:$E$1,0),0),"")</f>
        <v/>
      </c>
      <c r="II10" s="25" t="str">
        <f>IFERROR(VLOOKUP(II$2&amp;$B10,'FPL FIX2'!$N$1:$Q$400,MATCH("HOME",'FPL FIX2'!$N$1:$Q$1,0),0),"")&amp;IFERROR(VLOOKUP(II$2&amp;$B10,'FPL FIX2'!$O$1:$P$400,MATCH("AWAY",'FPL FIX2'!$O$1:$P$1,0),0),"")&amp;IFERROR(VLOOKUP(II$2&amp;$A10,'FA2'!$A:$D,MATCH("AWAY",'FA2'!$A$1:$D$1,0),0),"")&amp;IFERROR(VLOOKUP(II$2&amp;$A10,'FA2'!$B:$C,MATCH("HOME",'FA2'!$B$1:$C$1,0),0),"")&amp;IFERROR(VLOOKUP(II$2&amp;$A10,'EFL2'!$A:$D,MATCH("AWAY",'EFL2'!$A$1:$D$1,0),0),"")&amp;IFERROR(VLOOKUP(II$2&amp;$A10,'EFL2'!$B:$C,MATCH("HOME",'EFL2'!$B$1:$C$1,0),0),"")&amp;IFERROR(VLOOKUP(II$2&amp;$A10,'UCL2'!$C:$F,MATCH("AWAY",'UCL2'!$C$1:$F$1,0),0),"")&amp;IFERROR(VLOOKUP(II$2&amp;$A10,'UCL2'!$D:$E,MATCH("HOME",'UCL2'!$D$1:$E$1,0),0),"")&amp;IFERROR(VLOOKUP(II$2&amp;$A10,'EU2'!$C:$F,MATCH("AWAY",'EU2'!$C$1:$F$1,0),0),"")&amp;IFERROR(VLOOKUP(II$2&amp;$A10,'EU2'!$D:$E,MATCH("HOME",'EU2'!$D$1:$E$1,0),0),"")&amp;IFERROR(VLOOKUP(II$2&amp;$A10,'EUC2'!$C:$F,MATCH("AWAY",'EUC2'!$C$1:$F$1,0),0),"")&amp;IFERROR(VLOOKUP(II$2&amp;$A10,'EUC2'!$D:$E,MATCH("HOME",'EUC2'!$D$1:$E$1,0),0),"")</f>
        <v/>
      </c>
      <c r="IJ10" s="25" t="str">
        <f>IFERROR(VLOOKUP(IJ$2&amp;$B10,'FPL FIX2'!$N$1:$Q$400,MATCH("HOME",'FPL FIX2'!$N$1:$Q$1,0),0),"")&amp;IFERROR(VLOOKUP(IJ$2&amp;$B10,'FPL FIX2'!$O$1:$P$400,MATCH("AWAY",'FPL FIX2'!$O$1:$P$1,0),0),"")&amp;IFERROR(VLOOKUP(IJ$2&amp;$A10,'FA2'!$A:$D,MATCH("AWAY",'FA2'!$A$1:$D$1,0),0),"")&amp;IFERROR(VLOOKUP(IJ$2&amp;$A10,'FA2'!$B:$C,MATCH("HOME",'FA2'!$B$1:$C$1,0),0),"")&amp;IFERROR(VLOOKUP(IJ$2&amp;$A10,'EFL2'!$A:$D,MATCH("AWAY",'EFL2'!$A$1:$D$1,0),0),"")&amp;IFERROR(VLOOKUP(IJ$2&amp;$A10,'EFL2'!$B:$C,MATCH("HOME",'EFL2'!$B$1:$C$1,0),0),"")&amp;IFERROR(VLOOKUP(IJ$2&amp;$A10,'UCL2'!$C:$F,MATCH("AWAY",'UCL2'!$C$1:$F$1,0),0),"")&amp;IFERROR(VLOOKUP(IJ$2&amp;$A10,'UCL2'!$D:$E,MATCH("HOME",'UCL2'!$D$1:$E$1,0),0),"")&amp;IFERROR(VLOOKUP(IJ$2&amp;$A10,'EU2'!$C:$F,MATCH("AWAY",'EU2'!$C$1:$F$1,0),0),"")&amp;IFERROR(VLOOKUP(IJ$2&amp;$A10,'EU2'!$D:$E,MATCH("HOME",'EU2'!$D$1:$E$1,0),0),"")&amp;IFERROR(VLOOKUP(IJ$2&amp;$A10,'EUC2'!$C:$F,MATCH("AWAY",'EUC2'!$C$1:$F$1,0),0),"")&amp;IFERROR(VLOOKUP(IJ$2&amp;$A10,'EUC2'!$D:$E,MATCH("HOME",'EUC2'!$D$1:$E$1,0),0),"")</f>
        <v/>
      </c>
      <c r="IK10" s="25" t="str">
        <f>IFERROR(VLOOKUP(IK$2&amp;$B10,'FPL FIX2'!$N$1:$Q$400,MATCH("HOME",'FPL FIX2'!$N$1:$Q$1,0),0),"")&amp;IFERROR(VLOOKUP(IK$2&amp;$B10,'FPL FIX2'!$O$1:$P$400,MATCH("AWAY",'FPL FIX2'!$O$1:$P$1,0),0),"")&amp;IFERROR(VLOOKUP(IK$2&amp;$A10,'FA2'!$A:$D,MATCH("AWAY",'FA2'!$A$1:$D$1,0),0),"")&amp;IFERROR(VLOOKUP(IK$2&amp;$A10,'FA2'!$B:$C,MATCH("HOME",'FA2'!$B$1:$C$1,0),0),"")&amp;IFERROR(VLOOKUP(IK$2&amp;$A10,'EFL2'!$A:$D,MATCH("AWAY",'EFL2'!$A$1:$D$1,0),0),"")&amp;IFERROR(VLOOKUP(IK$2&amp;$A10,'EFL2'!$B:$C,MATCH("HOME",'EFL2'!$B$1:$C$1,0),0),"")&amp;IFERROR(VLOOKUP(IK$2&amp;$A10,'UCL2'!$C:$F,MATCH("AWAY",'UCL2'!$C$1:$F$1,0),0),"")&amp;IFERROR(VLOOKUP(IK$2&amp;$A10,'UCL2'!$D:$E,MATCH("HOME",'UCL2'!$D$1:$E$1,0),0),"")&amp;IFERROR(VLOOKUP(IK$2&amp;$A10,'EU2'!$C:$F,MATCH("AWAY",'EU2'!$C$1:$F$1,0),0),"")&amp;IFERROR(VLOOKUP(IK$2&amp;$A10,'EU2'!$D:$E,MATCH("HOME",'EU2'!$D$1:$E$1,0),0),"")&amp;IFERROR(VLOOKUP(IK$2&amp;$A10,'EUC2'!$C:$F,MATCH("AWAY",'EUC2'!$C$1:$F$1,0),0),"")&amp;IFERROR(VLOOKUP(IK$2&amp;$A10,'EUC2'!$D:$E,MATCH("HOME",'EUC2'!$D$1:$E$1,0),0),"")</f>
        <v/>
      </c>
      <c r="IL10" s="25" t="str">
        <f>IFERROR(VLOOKUP(IL$2&amp;$B10,'FPL FIX2'!$N$1:$Q$400,MATCH("HOME",'FPL FIX2'!$N$1:$Q$1,0),0),"")&amp;IFERROR(VLOOKUP(IL$2&amp;$B10,'FPL FIX2'!$O$1:$P$400,MATCH("AWAY",'FPL FIX2'!$O$1:$P$1,0),0),"")&amp;IFERROR(VLOOKUP(IL$2&amp;$A10,'FA2'!$A:$D,MATCH("AWAY",'FA2'!$A$1:$D$1,0),0),"")&amp;IFERROR(VLOOKUP(IL$2&amp;$A10,'FA2'!$B:$C,MATCH("HOME",'FA2'!$B$1:$C$1,0),0),"")&amp;IFERROR(VLOOKUP(IL$2&amp;$A10,'EFL2'!$A:$D,MATCH("AWAY",'EFL2'!$A$1:$D$1,0),0),"")&amp;IFERROR(VLOOKUP(IL$2&amp;$A10,'EFL2'!$B:$C,MATCH("HOME",'EFL2'!$B$1:$C$1,0),0),"")&amp;IFERROR(VLOOKUP(IL$2&amp;$A10,'UCL2'!$C:$F,MATCH("AWAY",'UCL2'!$C$1:$F$1,0),0),"")&amp;IFERROR(VLOOKUP(IL$2&amp;$A10,'UCL2'!$D:$E,MATCH("HOME",'UCL2'!$D$1:$E$1,0),0),"")&amp;IFERROR(VLOOKUP(IL$2&amp;$A10,'EU2'!$C:$F,MATCH("AWAY",'EU2'!$C$1:$F$1,0),0),"")&amp;IFERROR(VLOOKUP(IL$2&amp;$A10,'EU2'!$D:$E,MATCH("HOME",'EU2'!$D$1:$E$1,0),0),"")&amp;IFERROR(VLOOKUP(IL$2&amp;$A10,'EUC2'!$C:$F,MATCH("AWAY",'EUC2'!$C$1:$F$1,0),0),"")&amp;IFERROR(VLOOKUP(IL$2&amp;$A10,'EUC2'!$D:$E,MATCH("HOME",'EUC2'!$D$1:$E$1,0),0),"")</f>
        <v>LEI</v>
      </c>
      <c r="IM10" s="25" t="str">
        <f>IFERROR(VLOOKUP(IM$2&amp;$B10,'FPL FIX2'!$N$1:$Q$400,MATCH("HOME",'FPL FIX2'!$N$1:$Q$1,0),0),"")&amp;IFERROR(VLOOKUP(IM$2&amp;$B10,'FPL FIX2'!$O$1:$P$400,MATCH("AWAY",'FPL FIX2'!$O$1:$P$1,0),0),"")&amp;IFERROR(VLOOKUP(IM$2&amp;$A10,'FA2'!$A:$D,MATCH("AWAY",'FA2'!$A$1:$D$1,0),0),"")&amp;IFERROR(VLOOKUP(IM$2&amp;$A10,'FA2'!$B:$C,MATCH("HOME",'FA2'!$B$1:$C$1,0),0),"")&amp;IFERROR(VLOOKUP(IM$2&amp;$A10,'EFL2'!$A:$D,MATCH("AWAY",'EFL2'!$A$1:$D$1,0),0),"")&amp;IFERROR(VLOOKUP(IM$2&amp;$A10,'EFL2'!$B:$C,MATCH("HOME",'EFL2'!$B$1:$C$1,0),0),"")&amp;IFERROR(VLOOKUP(IM$2&amp;$A10,'UCL2'!$C:$F,MATCH("AWAY",'UCL2'!$C$1:$F$1,0),0),"")&amp;IFERROR(VLOOKUP(IM$2&amp;$A10,'UCL2'!$D:$E,MATCH("HOME",'UCL2'!$D$1:$E$1,0),0),"")&amp;IFERROR(VLOOKUP(IM$2&amp;$A10,'EU2'!$C:$F,MATCH("AWAY",'EU2'!$C$1:$F$1,0),0),"")&amp;IFERROR(VLOOKUP(IM$2&amp;$A10,'EU2'!$D:$E,MATCH("HOME",'EU2'!$D$1:$E$1,0),0),"")&amp;IFERROR(VLOOKUP(IM$2&amp;$A10,'EUC2'!$C:$F,MATCH("AWAY",'EUC2'!$C$1:$F$1,0),0),"")&amp;IFERROR(VLOOKUP(IM$2&amp;$A10,'EUC2'!$D:$E,MATCH("HOME",'EUC2'!$D$1:$E$1,0),0),"")</f>
        <v/>
      </c>
      <c r="IN10" s="25" t="str">
        <f>IFERROR(VLOOKUP(IN$2&amp;$B10,'FPL FIX2'!$N$1:$Q$400,MATCH("HOME",'FPL FIX2'!$N$1:$Q$1,0),0),"")&amp;IFERROR(VLOOKUP(IN$2&amp;$B10,'FPL FIX2'!$O$1:$P$400,MATCH("AWAY",'FPL FIX2'!$O$1:$P$1,0),0),"")&amp;IFERROR(VLOOKUP(IN$2&amp;$A10,'FA2'!$A:$D,MATCH("AWAY",'FA2'!$A$1:$D$1,0),0),"")&amp;IFERROR(VLOOKUP(IN$2&amp;$A10,'FA2'!$B:$C,MATCH("HOME",'FA2'!$B$1:$C$1,0),0),"")&amp;IFERROR(VLOOKUP(IN$2&amp;$A10,'EFL2'!$A:$D,MATCH("AWAY",'EFL2'!$A$1:$D$1,0),0),"")&amp;IFERROR(VLOOKUP(IN$2&amp;$A10,'EFL2'!$B:$C,MATCH("HOME",'EFL2'!$B$1:$C$1,0),0),"")&amp;IFERROR(VLOOKUP(IN$2&amp;$A10,'UCL2'!$C:$F,MATCH("AWAY",'UCL2'!$C$1:$F$1,0),0),"")&amp;IFERROR(VLOOKUP(IN$2&amp;$A10,'UCL2'!$D:$E,MATCH("HOME",'UCL2'!$D$1:$E$1,0),0),"")&amp;IFERROR(VLOOKUP(IN$2&amp;$A10,'EU2'!$C:$F,MATCH("AWAY",'EU2'!$C$1:$F$1,0),0),"")&amp;IFERROR(VLOOKUP(IN$2&amp;$A10,'EU2'!$D:$E,MATCH("HOME",'EU2'!$D$1:$E$1,0),0),"")&amp;IFERROR(VLOOKUP(IN$2&amp;$A10,'EUC2'!$C:$F,MATCH("AWAY",'EUC2'!$C$1:$F$1,0),0),"")&amp;IFERROR(VLOOKUP(IN$2&amp;$A10,'EUC2'!$D:$E,MATCH("HOME",'EUC2'!$D$1:$E$1,0),0),"")</f>
        <v/>
      </c>
      <c r="IO10" s="25" t="str">
        <f>IFERROR(VLOOKUP(IO$2&amp;$B10,'FPL FIX2'!$N$1:$Q$400,MATCH("HOME",'FPL FIX2'!$N$1:$Q$1,0),0),"")&amp;IFERROR(VLOOKUP(IO$2&amp;$B10,'FPL FIX2'!$O$1:$P$400,MATCH("AWAY",'FPL FIX2'!$O$1:$P$1,0),0),"")&amp;IFERROR(VLOOKUP(IO$2&amp;$A10,'FA2'!$A:$D,MATCH("AWAY",'FA2'!$A$1:$D$1,0),0),"")&amp;IFERROR(VLOOKUP(IO$2&amp;$A10,'FA2'!$B:$C,MATCH("HOME",'FA2'!$B$1:$C$1,0),0),"")&amp;IFERROR(VLOOKUP(IO$2&amp;$A10,'EFL2'!$A:$D,MATCH("AWAY",'EFL2'!$A$1:$D$1,0),0),"")&amp;IFERROR(VLOOKUP(IO$2&amp;$A10,'EFL2'!$B:$C,MATCH("HOME",'EFL2'!$B$1:$C$1,0),0),"")&amp;IFERROR(VLOOKUP(IO$2&amp;$A10,'UCL2'!$C:$F,MATCH("AWAY",'UCL2'!$C$1:$F$1,0),0),"")&amp;IFERROR(VLOOKUP(IO$2&amp;$A10,'UCL2'!$D:$E,MATCH("HOME",'UCL2'!$D$1:$E$1,0),0),"")&amp;IFERROR(VLOOKUP(IO$2&amp;$A10,'EU2'!$C:$F,MATCH("AWAY",'EU2'!$C$1:$F$1,0),0),"")&amp;IFERROR(VLOOKUP(IO$2&amp;$A10,'EU2'!$D:$E,MATCH("HOME",'EU2'!$D$1:$E$1,0),0),"")&amp;IFERROR(VLOOKUP(IO$2&amp;$A10,'EUC2'!$C:$F,MATCH("AWAY",'EUC2'!$C$1:$F$1,0),0),"")&amp;IFERROR(VLOOKUP(IO$2&amp;$A10,'EUC2'!$D:$E,MATCH("HOME",'EUC2'!$D$1:$E$1,0),0),"")</f>
        <v/>
      </c>
      <c r="IP10" s="25" t="str">
        <f>IFERROR(VLOOKUP(IP$2&amp;$B10,'FPL FIX2'!$N$1:$Q$400,MATCH("HOME",'FPL FIX2'!$N$1:$Q$1,0),0),"")&amp;IFERROR(VLOOKUP(IP$2&amp;$B10,'FPL FIX2'!$O$1:$P$400,MATCH("AWAY",'FPL FIX2'!$O$1:$P$1,0),0),"")&amp;IFERROR(VLOOKUP(IP$2&amp;$A10,'FA2'!$A:$D,MATCH("AWAY",'FA2'!$A$1:$D$1,0),0),"")&amp;IFERROR(VLOOKUP(IP$2&amp;$A10,'FA2'!$B:$C,MATCH("HOME",'FA2'!$B$1:$C$1,0),0),"")&amp;IFERROR(VLOOKUP(IP$2&amp;$A10,'EFL2'!$A:$D,MATCH("AWAY",'EFL2'!$A$1:$D$1,0),0),"")&amp;IFERROR(VLOOKUP(IP$2&amp;$A10,'EFL2'!$B:$C,MATCH("HOME",'EFL2'!$B$1:$C$1,0),0),"")&amp;IFERROR(VLOOKUP(IP$2&amp;$A10,'UCL2'!$C:$F,MATCH("AWAY",'UCL2'!$C$1:$F$1,0),0),"")&amp;IFERROR(VLOOKUP(IP$2&amp;$A10,'UCL2'!$D:$E,MATCH("HOME",'UCL2'!$D$1:$E$1,0),0),"")&amp;IFERROR(VLOOKUP(IP$2&amp;$A10,'EU2'!$C:$F,MATCH("AWAY",'EU2'!$C$1:$F$1,0),0),"")&amp;IFERROR(VLOOKUP(IP$2&amp;$A10,'EU2'!$D:$E,MATCH("HOME",'EU2'!$D$1:$E$1,0),0),"")&amp;IFERROR(VLOOKUP(IP$2&amp;$A10,'EUC2'!$C:$F,MATCH("AWAY",'EUC2'!$C$1:$F$1,0),0),"")&amp;IFERROR(VLOOKUP(IP$2&amp;$A10,'EUC2'!$D:$E,MATCH("HOME",'EUC2'!$D$1:$E$1,0),0),"")</f>
        <v/>
      </c>
      <c r="IQ10" s="25" t="str">
        <f>IFERROR(VLOOKUP(IQ$2&amp;$B10,'FPL FIX2'!$N$1:$Q$400,MATCH("HOME",'FPL FIX2'!$N$1:$Q$1,0),0),"")&amp;IFERROR(VLOOKUP(IQ$2&amp;$B10,'FPL FIX2'!$O$1:$P$400,MATCH("AWAY",'FPL FIX2'!$O$1:$P$1,0),0),"")&amp;IFERROR(VLOOKUP(IQ$2&amp;$A10,'FA2'!$A:$D,MATCH("AWAY",'FA2'!$A$1:$D$1,0),0),"")&amp;IFERROR(VLOOKUP(IQ$2&amp;$A10,'FA2'!$B:$C,MATCH("HOME",'FA2'!$B$1:$C$1,0),0),"")&amp;IFERROR(VLOOKUP(IQ$2&amp;$A10,'EFL2'!$A:$D,MATCH("AWAY",'EFL2'!$A$1:$D$1,0),0),"")&amp;IFERROR(VLOOKUP(IQ$2&amp;$A10,'EFL2'!$B:$C,MATCH("HOME",'EFL2'!$B$1:$C$1,0),0),"")&amp;IFERROR(VLOOKUP(IQ$2&amp;$A10,'UCL2'!$C:$F,MATCH("AWAY",'UCL2'!$C$1:$F$1,0),0),"")&amp;IFERROR(VLOOKUP(IQ$2&amp;$A10,'UCL2'!$D:$E,MATCH("HOME",'UCL2'!$D$1:$E$1,0),0),"")&amp;IFERROR(VLOOKUP(IQ$2&amp;$A10,'EU2'!$C:$F,MATCH("AWAY",'EU2'!$C$1:$F$1,0),0),"")&amp;IFERROR(VLOOKUP(IQ$2&amp;$A10,'EU2'!$D:$E,MATCH("HOME",'EU2'!$D$1:$E$1,0),0),"")&amp;IFERROR(VLOOKUP(IQ$2&amp;$A10,'EUC2'!$C:$F,MATCH("AWAY",'EUC2'!$C$1:$F$1,0),0),"")&amp;IFERROR(VLOOKUP(IQ$2&amp;$A10,'EUC2'!$D:$E,MATCH("HOME",'EUC2'!$D$1:$E$1,0),0),"")</f>
        <v/>
      </c>
      <c r="IR10" s="25" t="str">
        <f>IFERROR(VLOOKUP(IR$2&amp;$B10,'FPL FIX2'!$N$1:$Q$400,MATCH("HOME",'FPL FIX2'!$N$1:$Q$1,0),0),"")&amp;IFERROR(VLOOKUP(IR$2&amp;$B10,'FPL FIX2'!$O$1:$P$400,MATCH("AWAY",'FPL FIX2'!$O$1:$P$1,0),0),"")&amp;IFERROR(VLOOKUP(IR$2&amp;$A10,'FA2'!$A:$D,MATCH("AWAY",'FA2'!$A$1:$D$1,0),0),"")&amp;IFERROR(VLOOKUP(IR$2&amp;$A10,'FA2'!$B:$C,MATCH("HOME",'FA2'!$B$1:$C$1,0),0),"")&amp;IFERROR(VLOOKUP(IR$2&amp;$A10,'EFL2'!$A:$D,MATCH("AWAY",'EFL2'!$A$1:$D$1,0),0),"")&amp;IFERROR(VLOOKUP(IR$2&amp;$A10,'EFL2'!$B:$C,MATCH("HOME",'EFL2'!$B$1:$C$1,0),0),"")&amp;IFERROR(VLOOKUP(IR$2&amp;$A10,'UCL2'!$C:$F,MATCH("AWAY",'UCL2'!$C$1:$F$1,0),0),"")&amp;IFERROR(VLOOKUP(IR$2&amp;$A10,'UCL2'!$D:$E,MATCH("HOME",'UCL2'!$D$1:$E$1,0),0),"")&amp;IFERROR(VLOOKUP(IR$2&amp;$A10,'EU2'!$C:$F,MATCH("AWAY",'EU2'!$C$1:$F$1,0),0),"")&amp;IFERROR(VLOOKUP(IR$2&amp;$A10,'EU2'!$D:$E,MATCH("HOME",'EU2'!$D$1:$E$1,0),0),"")&amp;IFERROR(VLOOKUP(IR$2&amp;$A10,'EUC2'!$C:$F,MATCH("AWAY",'EUC2'!$C$1:$F$1,0),0),"")&amp;IFERROR(VLOOKUP(IR$2&amp;$A10,'EUC2'!$D:$E,MATCH("HOME",'EUC2'!$D$1:$E$1,0),0),"")</f>
        <v/>
      </c>
      <c r="IS10" s="25" t="str">
        <f>IFERROR(VLOOKUP(IS$2&amp;$B10,'FPL FIX2'!$N$1:$Q$400,MATCH("HOME",'FPL FIX2'!$N$1:$Q$1,0),0),"")&amp;IFERROR(VLOOKUP(IS$2&amp;$B10,'FPL FIX2'!$O$1:$P$400,MATCH("AWAY",'FPL FIX2'!$O$1:$P$1,0),0),"")&amp;IFERROR(VLOOKUP(IS$2&amp;$A10,'FA2'!$A:$D,MATCH("AWAY",'FA2'!$A$1:$D$1,0),0),"")&amp;IFERROR(VLOOKUP(IS$2&amp;$A10,'FA2'!$B:$C,MATCH("HOME",'FA2'!$B$1:$C$1,0),0),"")&amp;IFERROR(VLOOKUP(IS$2&amp;$A10,'EFL2'!$A:$D,MATCH("AWAY",'EFL2'!$A$1:$D$1,0),0),"")&amp;IFERROR(VLOOKUP(IS$2&amp;$A10,'EFL2'!$B:$C,MATCH("HOME",'EFL2'!$B$1:$C$1,0),0),"")&amp;IFERROR(VLOOKUP(IS$2&amp;$A10,'UCL2'!$C:$F,MATCH("AWAY",'UCL2'!$C$1:$F$1,0),0),"")&amp;IFERROR(VLOOKUP(IS$2&amp;$A10,'UCL2'!$D:$E,MATCH("HOME",'UCL2'!$D$1:$E$1,0),0),"")&amp;IFERROR(VLOOKUP(IS$2&amp;$A10,'EU2'!$C:$F,MATCH("AWAY",'EU2'!$C$1:$F$1,0),0),"")&amp;IFERROR(VLOOKUP(IS$2&amp;$A10,'EU2'!$D:$E,MATCH("HOME",'EU2'!$D$1:$E$1,0),0),"")&amp;IFERROR(VLOOKUP(IS$2&amp;$A10,'EUC2'!$C:$F,MATCH("AWAY",'EUC2'!$C$1:$F$1,0),0),"")&amp;IFERROR(VLOOKUP(IS$2&amp;$A10,'EUC2'!$D:$E,MATCH("HOME",'EUC2'!$D$1:$E$1,0),0),"")</f>
        <v/>
      </c>
      <c r="IT10" s="25" t="str">
        <f>IFERROR(VLOOKUP(IT$2&amp;$B10,'FPL FIX2'!$N$1:$Q$400,MATCH("HOME",'FPL FIX2'!$N$1:$Q$1,0),0),"")&amp;IFERROR(VLOOKUP(IT$2&amp;$B10,'FPL FIX2'!$O$1:$P$400,MATCH("AWAY",'FPL FIX2'!$O$1:$P$1,0),0),"")&amp;IFERROR(VLOOKUP(IT$2&amp;$A10,'FA2'!$A:$D,MATCH("AWAY",'FA2'!$A$1:$D$1,0),0),"")&amp;IFERROR(VLOOKUP(IT$2&amp;$A10,'FA2'!$B:$C,MATCH("HOME",'FA2'!$B$1:$C$1,0),0),"")&amp;IFERROR(VLOOKUP(IT$2&amp;$A10,'EFL2'!$A:$D,MATCH("AWAY",'EFL2'!$A$1:$D$1,0),0),"")&amp;IFERROR(VLOOKUP(IT$2&amp;$A10,'EFL2'!$B:$C,MATCH("HOME",'EFL2'!$B$1:$C$1,0),0),"")&amp;IFERROR(VLOOKUP(IT$2&amp;$A10,'UCL2'!$C:$F,MATCH("AWAY",'UCL2'!$C$1:$F$1,0),0),"")&amp;IFERROR(VLOOKUP(IT$2&amp;$A10,'UCL2'!$D:$E,MATCH("HOME",'UCL2'!$D$1:$E$1,0),0),"")&amp;IFERROR(VLOOKUP(IT$2&amp;$A10,'EU2'!$C:$F,MATCH("AWAY",'EU2'!$C$1:$F$1,0),0),"")&amp;IFERROR(VLOOKUP(IT$2&amp;$A10,'EU2'!$D:$E,MATCH("HOME",'EU2'!$D$1:$E$1,0),0),"")&amp;IFERROR(VLOOKUP(IT$2&amp;$A10,'EUC2'!$C:$F,MATCH("AWAY",'EUC2'!$C$1:$F$1,0),0),"")&amp;IFERROR(VLOOKUP(IT$2&amp;$A10,'EUC2'!$D:$E,MATCH("HOME",'EUC2'!$D$1:$E$1,0),0),"")</f>
        <v>lee</v>
      </c>
      <c r="IU10" s="25" t="str">
        <f>IFERROR(VLOOKUP(IU$2&amp;$B10,'FPL FIX2'!$N$1:$Q$400,MATCH("HOME",'FPL FIX2'!$N$1:$Q$1,0),0),"")&amp;IFERROR(VLOOKUP(IU$2&amp;$B10,'FPL FIX2'!$O$1:$P$400,MATCH("AWAY",'FPL FIX2'!$O$1:$P$1,0),0),"")&amp;IFERROR(VLOOKUP(IU$2&amp;$A10,'FA2'!$A:$D,MATCH("AWAY",'FA2'!$A$1:$D$1,0),0),"")&amp;IFERROR(VLOOKUP(IU$2&amp;$A10,'FA2'!$B:$C,MATCH("HOME",'FA2'!$B$1:$C$1,0),0),"")&amp;IFERROR(VLOOKUP(IU$2&amp;$A10,'EFL2'!$A:$D,MATCH("AWAY",'EFL2'!$A$1:$D$1,0),0),"")&amp;IFERROR(VLOOKUP(IU$2&amp;$A10,'EFL2'!$B:$C,MATCH("HOME",'EFL2'!$B$1:$C$1,0),0),"")&amp;IFERROR(VLOOKUP(IU$2&amp;$A10,'UCL2'!$C:$F,MATCH("AWAY",'UCL2'!$C$1:$F$1,0),0),"")&amp;IFERROR(VLOOKUP(IU$2&amp;$A10,'UCL2'!$D:$E,MATCH("HOME",'UCL2'!$D$1:$E$1,0),0),"")&amp;IFERROR(VLOOKUP(IU$2&amp;$A10,'EU2'!$C:$F,MATCH("AWAY",'EU2'!$C$1:$F$1,0),0),"")&amp;IFERROR(VLOOKUP(IU$2&amp;$A10,'EU2'!$D:$E,MATCH("HOME",'EU2'!$D$1:$E$1,0),0),"")&amp;IFERROR(VLOOKUP(IU$2&amp;$A10,'EUC2'!$C:$F,MATCH("AWAY",'EUC2'!$C$1:$F$1,0),0),"")&amp;IFERROR(VLOOKUP(IU$2&amp;$A10,'EUC2'!$D:$E,MATCH("HOME",'EUC2'!$D$1:$E$1,0),0),"")</f>
        <v/>
      </c>
      <c r="IV10" s="25" t="str">
        <f>IFERROR(VLOOKUP(IV$2&amp;$B10,'FPL FIX2'!$N$1:$Q$400,MATCH("HOME",'FPL FIX2'!$N$1:$Q$1,0),0),"")&amp;IFERROR(VLOOKUP(IV$2&amp;$B10,'FPL FIX2'!$O$1:$P$400,MATCH("AWAY",'FPL FIX2'!$O$1:$P$1,0),0),"")&amp;IFERROR(VLOOKUP(IV$2&amp;$A10,'FA2'!$A:$D,MATCH("AWAY",'FA2'!$A$1:$D$1,0),0),"")&amp;IFERROR(VLOOKUP(IV$2&amp;$A10,'FA2'!$B:$C,MATCH("HOME",'FA2'!$B$1:$C$1,0),0),"")&amp;IFERROR(VLOOKUP(IV$2&amp;$A10,'EFL2'!$A:$D,MATCH("AWAY",'EFL2'!$A$1:$D$1,0),0),"")&amp;IFERROR(VLOOKUP(IV$2&amp;$A10,'EFL2'!$B:$C,MATCH("HOME",'EFL2'!$B$1:$C$1,0),0),"")&amp;IFERROR(VLOOKUP(IV$2&amp;$A10,'UCL2'!$C:$F,MATCH("AWAY",'UCL2'!$C$1:$F$1,0),0),"")&amp;IFERROR(VLOOKUP(IV$2&amp;$A10,'UCL2'!$D:$E,MATCH("HOME",'UCL2'!$D$1:$E$1,0),0),"")&amp;IFERROR(VLOOKUP(IV$2&amp;$A10,'EU2'!$C:$F,MATCH("AWAY",'EU2'!$C$1:$F$1,0),0),"")&amp;IFERROR(VLOOKUP(IV$2&amp;$A10,'EU2'!$D:$E,MATCH("HOME",'EU2'!$D$1:$E$1,0),0),"")&amp;IFERROR(VLOOKUP(IV$2&amp;$A10,'EUC2'!$C:$F,MATCH("AWAY",'EUC2'!$C$1:$F$1,0),0),"")&amp;IFERROR(VLOOKUP(IV$2&amp;$A10,'EUC2'!$D:$E,MATCH("HOME",'EUC2'!$D$1:$E$1,0),0),"")</f>
        <v/>
      </c>
      <c r="IW10" s="25" t="str">
        <f>IFERROR(VLOOKUP(IW$2&amp;$B10,'FPL FIX2'!$N$1:$Q$400,MATCH("HOME",'FPL FIX2'!$N$1:$Q$1,0),0),"")&amp;IFERROR(VLOOKUP(IW$2&amp;$B10,'FPL FIX2'!$O$1:$P$400,MATCH("AWAY",'FPL FIX2'!$O$1:$P$1,0),0),"")&amp;IFERROR(VLOOKUP(IW$2&amp;$A10,'FA2'!$A:$D,MATCH("AWAY",'FA2'!$A$1:$D$1,0),0),"")&amp;IFERROR(VLOOKUP(IW$2&amp;$A10,'FA2'!$B:$C,MATCH("HOME",'FA2'!$B$1:$C$1,0),0),"")&amp;IFERROR(VLOOKUP(IW$2&amp;$A10,'EFL2'!$A:$D,MATCH("AWAY",'EFL2'!$A$1:$D$1,0),0),"")&amp;IFERROR(VLOOKUP(IW$2&amp;$A10,'EFL2'!$B:$C,MATCH("HOME",'EFL2'!$B$1:$C$1,0),0),"")&amp;IFERROR(VLOOKUP(IW$2&amp;$A10,'UCL2'!$C:$F,MATCH("AWAY",'UCL2'!$C$1:$F$1,0),0),"")&amp;IFERROR(VLOOKUP(IW$2&amp;$A10,'UCL2'!$D:$E,MATCH("HOME",'UCL2'!$D$1:$E$1,0),0),"")&amp;IFERROR(VLOOKUP(IW$2&amp;$A10,'EU2'!$C:$F,MATCH("AWAY",'EU2'!$C$1:$F$1,0),0),"")&amp;IFERROR(VLOOKUP(IW$2&amp;$A10,'EU2'!$D:$E,MATCH("HOME",'EU2'!$D$1:$E$1,0),0),"")&amp;IFERROR(VLOOKUP(IW$2&amp;$A10,'EUC2'!$C:$F,MATCH("AWAY",'EUC2'!$C$1:$F$1,0),0),"")&amp;IFERROR(VLOOKUP(IW$2&amp;$A10,'EUC2'!$D:$E,MATCH("HOME",'EUC2'!$D$1:$E$1,0),0),"")</f>
        <v/>
      </c>
      <c r="IX10" s="25" t="str">
        <f>IFERROR(VLOOKUP(IX$2&amp;$B10,'FPL FIX2'!$N$1:$Q$400,MATCH("HOME",'FPL FIX2'!$N$1:$Q$1,0),0),"")&amp;IFERROR(VLOOKUP(IX$2&amp;$B10,'FPL FIX2'!$O$1:$P$400,MATCH("AWAY",'FPL FIX2'!$O$1:$P$1,0),0),"")&amp;IFERROR(VLOOKUP(IX$2&amp;$A10,'FA2'!$A:$D,MATCH("AWAY",'FA2'!$A$1:$D$1,0),0),"")&amp;IFERROR(VLOOKUP(IX$2&amp;$A10,'FA2'!$B:$C,MATCH("HOME",'FA2'!$B$1:$C$1,0),0),"")&amp;IFERROR(VLOOKUP(IX$2&amp;$A10,'EFL2'!$A:$D,MATCH("AWAY",'EFL2'!$A$1:$D$1,0),0),"")&amp;IFERROR(VLOOKUP(IX$2&amp;$A10,'EFL2'!$B:$C,MATCH("HOME",'EFL2'!$B$1:$C$1,0),0),"")&amp;IFERROR(VLOOKUP(IX$2&amp;$A10,'UCL2'!$C:$F,MATCH("AWAY",'UCL2'!$C$1:$F$1,0),0),"")&amp;IFERROR(VLOOKUP(IX$2&amp;$A10,'UCL2'!$D:$E,MATCH("HOME",'UCL2'!$D$1:$E$1,0),0),"")&amp;IFERROR(VLOOKUP(IX$2&amp;$A10,'EU2'!$C:$F,MATCH("AWAY",'EU2'!$C$1:$F$1,0),0),"")&amp;IFERROR(VLOOKUP(IX$2&amp;$A10,'EU2'!$D:$E,MATCH("HOME",'EU2'!$D$1:$E$1,0),0),"")&amp;IFERROR(VLOOKUP(IX$2&amp;$A10,'EUC2'!$C:$F,MATCH("AWAY",'EUC2'!$C$1:$F$1,0),0),"")&amp;IFERROR(VLOOKUP(IX$2&amp;$A10,'EUC2'!$D:$E,MATCH("HOME",'EUC2'!$D$1:$E$1,0),0),"")</f>
        <v/>
      </c>
      <c r="IY10" s="25" t="str">
        <f>IFERROR(VLOOKUP(IY$2&amp;$B10,'FPL FIX2'!$N$1:$Q$400,MATCH("HOME",'FPL FIX2'!$N$1:$Q$1,0),0),"")&amp;IFERROR(VLOOKUP(IY$2&amp;$B10,'FPL FIX2'!$O$1:$P$400,MATCH("AWAY",'FPL FIX2'!$O$1:$P$1,0),0),"")&amp;IFERROR(VLOOKUP(IY$2&amp;$A10,'FA2'!$A:$D,MATCH("AWAY",'FA2'!$A$1:$D$1,0),0),"")&amp;IFERROR(VLOOKUP(IY$2&amp;$A10,'FA2'!$B:$C,MATCH("HOME",'FA2'!$B$1:$C$1,0),0),"")&amp;IFERROR(VLOOKUP(IY$2&amp;$A10,'EFL2'!$A:$D,MATCH("AWAY",'EFL2'!$A$1:$D$1,0),0),"")&amp;IFERROR(VLOOKUP(IY$2&amp;$A10,'EFL2'!$B:$C,MATCH("HOME",'EFL2'!$B$1:$C$1,0),0),"")&amp;IFERROR(VLOOKUP(IY$2&amp;$A10,'UCL2'!$C:$F,MATCH("AWAY",'UCL2'!$C$1:$F$1,0),0),"")&amp;IFERROR(VLOOKUP(IY$2&amp;$A10,'UCL2'!$D:$E,MATCH("HOME",'UCL2'!$D$1:$E$1,0),0),"")&amp;IFERROR(VLOOKUP(IY$2&amp;$A10,'EU2'!$C:$F,MATCH("AWAY",'EU2'!$C$1:$F$1,0),0),"")&amp;IFERROR(VLOOKUP(IY$2&amp;$A10,'EU2'!$D:$E,MATCH("HOME",'EU2'!$D$1:$E$1,0),0),"")&amp;IFERROR(VLOOKUP(IY$2&amp;$A10,'EUC2'!$C:$F,MATCH("AWAY",'EUC2'!$C$1:$F$1,0),0),"")&amp;IFERROR(VLOOKUP(IY$2&amp;$A10,'EUC2'!$D:$E,MATCH("HOME",'EUC2'!$D$1:$E$1,0),0),"")</f>
        <v/>
      </c>
      <c r="IZ10" s="25" t="str">
        <f>IFERROR(VLOOKUP(IZ$2&amp;$B10,'FPL FIX2'!$N$1:$Q$400,MATCH("HOME",'FPL FIX2'!$N$1:$Q$1,0),0),"")&amp;IFERROR(VLOOKUP(IZ$2&amp;$B10,'FPL FIX2'!$O$1:$P$400,MATCH("AWAY",'FPL FIX2'!$O$1:$P$1,0),0),"")&amp;IFERROR(VLOOKUP(IZ$2&amp;$A10,'FA2'!$A:$D,MATCH("AWAY",'FA2'!$A$1:$D$1,0),0),"")&amp;IFERROR(VLOOKUP(IZ$2&amp;$A10,'FA2'!$B:$C,MATCH("HOME",'FA2'!$B$1:$C$1,0),0),"")&amp;IFERROR(VLOOKUP(IZ$2&amp;$A10,'EFL2'!$A:$D,MATCH("AWAY",'EFL2'!$A$1:$D$1,0),0),"")&amp;IFERROR(VLOOKUP(IZ$2&amp;$A10,'EFL2'!$B:$C,MATCH("HOME",'EFL2'!$B$1:$C$1,0),0),"")&amp;IFERROR(VLOOKUP(IZ$2&amp;$A10,'UCL2'!$C:$F,MATCH("AWAY",'UCL2'!$C$1:$F$1,0),0),"")&amp;IFERROR(VLOOKUP(IZ$2&amp;$A10,'UCL2'!$D:$E,MATCH("HOME",'UCL2'!$D$1:$E$1,0),0),"")&amp;IFERROR(VLOOKUP(IZ$2&amp;$A10,'EU2'!$C:$F,MATCH("AWAY",'EU2'!$C$1:$F$1,0),0),"")&amp;IFERROR(VLOOKUP(IZ$2&amp;$A10,'EU2'!$D:$E,MATCH("HOME",'EU2'!$D$1:$E$1,0),0),"")&amp;IFERROR(VLOOKUP(IZ$2&amp;$A10,'EUC2'!$C:$F,MATCH("AWAY",'EUC2'!$C$1:$F$1,0),0),"")&amp;IFERROR(VLOOKUP(IZ$2&amp;$A10,'EUC2'!$D:$E,MATCH("HOME",'EUC2'!$D$1:$E$1,0),0),"")</f>
        <v>sou</v>
      </c>
      <c r="JA10" s="25" t="str">
        <f>IFERROR(VLOOKUP(JA$2&amp;$B10,'FPL FIX2'!$N$1:$Q$400,MATCH("HOME",'FPL FIX2'!$N$1:$Q$1,0),0),"")&amp;IFERROR(VLOOKUP(JA$2&amp;$B10,'FPL FIX2'!$O$1:$P$400,MATCH("AWAY",'FPL FIX2'!$O$1:$P$1,0),0),"")&amp;IFERROR(VLOOKUP(JA$2&amp;$A10,'FA2'!$A:$D,MATCH("AWAY",'FA2'!$A$1:$D$1,0),0),"")&amp;IFERROR(VLOOKUP(JA$2&amp;$A10,'FA2'!$B:$C,MATCH("HOME",'FA2'!$B$1:$C$1,0),0),"")&amp;IFERROR(VLOOKUP(JA$2&amp;$A10,'EFL2'!$A:$D,MATCH("AWAY",'EFL2'!$A$1:$D$1,0),0),"")&amp;IFERROR(VLOOKUP(JA$2&amp;$A10,'EFL2'!$B:$C,MATCH("HOME",'EFL2'!$B$1:$C$1,0),0),"")&amp;IFERROR(VLOOKUP(JA$2&amp;$A10,'UCL2'!$C:$F,MATCH("AWAY",'UCL2'!$C$1:$F$1,0),0),"")&amp;IFERROR(VLOOKUP(JA$2&amp;$A10,'UCL2'!$D:$E,MATCH("HOME",'UCL2'!$D$1:$E$1,0),0),"")&amp;IFERROR(VLOOKUP(JA$2&amp;$A10,'EU2'!$C:$F,MATCH("AWAY",'EU2'!$C$1:$F$1,0),0),"")&amp;IFERROR(VLOOKUP(JA$2&amp;$A10,'EU2'!$D:$E,MATCH("HOME",'EU2'!$D$1:$E$1,0),0),"")&amp;IFERROR(VLOOKUP(JA$2&amp;$A10,'EUC2'!$C:$F,MATCH("AWAY",'EUC2'!$C$1:$F$1,0),0),"")&amp;IFERROR(VLOOKUP(JA$2&amp;$A10,'EUC2'!$D:$E,MATCH("HOME",'EUC2'!$D$1:$E$1,0),0),"")</f>
        <v/>
      </c>
      <c r="JB10" s="25" t="str">
        <f>IFERROR(VLOOKUP(JB$2&amp;$B10,'FPL FIX2'!$N$1:$Q$400,MATCH("HOME",'FPL FIX2'!$N$1:$Q$1,0),0),"")&amp;IFERROR(VLOOKUP(JB$2&amp;$B10,'FPL FIX2'!$O$1:$P$400,MATCH("AWAY",'FPL FIX2'!$O$1:$P$1,0),0),"")&amp;IFERROR(VLOOKUP(JB$2&amp;$A10,'FA2'!$A:$D,MATCH("AWAY",'FA2'!$A$1:$D$1,0),0),"")&amp;IFERROR(VLOOKUP(JB$2&amp;$A10,'FA2'!$B:$C,MATCH("HOME",'FA2'!$B$1:$C$1,0),0),"")&amp;IFERROR(VLOOKUP(JB$2&amp;$A10,'EFL2'!$A:$D,MATCH("AWAY",'EFL2'!$A$1:$D$1,0),0),"")&amp;IFERROR(VLOOKUP(JB$2&amp;$A10,'EFL2'!$B:$C,MATCH("HOME",'EFL2'!$B$1:$C$1,0),0),"")&amp;IFERROR(VLOOKUP(JB$2&amp;$A10,'UCL2'!$C:$F,MATCH("AWAY",'UCL2'!$C$1:$F$1,0),0),"")&amp;IFERROR(VLOOKUP(JB$2&amp;$A10,'UCL2'!$D:$E,MATCH("HOME",'UCL2'!$D$1:$E$1,0),0),"")&amp;IFERROR(VLOOKUP(JB$2&amp;$A10,'EU2'!$C:$F,MATCH("AWAY",'EU2'!$C$1:$F$1,0),0),"")&amp;IFERROR(VLOOKUP(JB$2&amp;$A10,'EU2'!$D:$E,MATCH("HOME",'EU2'!$D$1:$E$1,0),0),"")&amp;IFERROR(VLOOKUP(JB$2&amp;$A10,'EUC2'!$C:$F,MATCH("AWAY",'EUC2'!$C$1:$F$1,0),0),"")&amp;IFERROR(VLOOKUP(JB$2&amp;$A10,'EUC2'!$D:$E,MATCH("HOME",'EUC2'!$D$1:$E$1,0),0),"")</f>
        <v/>
      </c>
      <c r="JC10" s="25" t="str">
        <f>IFERROR(VLOOKUP(JC$2&amp;$B10,'FPL FIX2'!$N$1:$Q$400,MATCH("HOME",'FPL FIX2'!$N$1:$Q$1,0),0),"")&amp;IFERROR(VLOOKUP(JC$2&amp;$B10,'FPL FIX2'!$O$1:$P$400,MATCH("AWAY",'FPL FIX2'!$O$1:$P$1,0),0),"")&amp;IFERROR(VLOOKUP(JC$2&amp;$A10,'FA2'!$A:$D,MATCH("AWAY",'FA2'!$A$1:$D$1,0),0),"")&amp;IFERROR(VLOOKUP(JC$2&amp;$A10,'FA2'!$B:$C,MATCH("HOME",'FA2'!$B$1:$C$1,0),0),"")&amp;IFERROR(VLOOKUP(JC$2&amp;$A10,'EFL2'!$A:$D,MATCH("AWAY",'EFL2'!$A$1:$D$1,0),0),"")&amp;IFERROR(VLOOKUP(JC$2&amp;$A10,'EFL2'!$B:$C,MATCH("HOME",'EFL2'!$B$1:$C$1,0),0),"")&amp;IFERROR(VLOOKUP(JC$2&amp;$A10,'UCL2'!$C:$F,MATCH("AWAY",'UCL2'!$C$1:$F$1,0),0),"")&amp;IFERROR(VLOOKUP(JC$2&amp;$A10,'UCL2'!$D:$E,MATCH("HOME",'UCL2'!$D$1:$E$1,0),0),"")&amp;IFERROR(VLOOKUP(JC$2&amp;$A10,'EU2'!$C:$F,MATCH("AWAY",'EU2'!$C$1:$F$1,0),0),"")&amp;IFERROR(VLOOKUP(JC$2&amp;$A10,'EU2'!$D:$E,MATCH("HOME",'EU2'!$D$1:$E$1,0),0),"")&amp;IFERROR(VLOOKUP(JC$2&amp;$A10,'EUC2'!$C:$F,MATCH("AWAY",'EUC2'!$C$1:$F$1,0),0),"")&amp;IFERROR(VLOOKUP(JC$2&amp;$A10,'EUC2'!$D:$E,MATCH("HOME",'EUC2'!$D$1:$E$1,0),0),"")</f>
        <v/>
      </c>
      <c r="JD10" s="25" t="str">
        <f>IFERROR(VLOOKUP(JD$2&amp;$B10,'FPL FIX2'!$N$1:$Q$400,MATCH("HOME",'FPL FIX2'!$N$1:$Q$1,0),0),"")&amp;IFERROR(VLOOKUP(JD$2&amp;$B10,'FPL FIX2'!$O$1:$P$400,MATCH("AWAY",'FPL FIX2'!$O$1:$P$1,0),0),"")&amp;IFERROR(VLOOKUP(JD$2&amp;$A10,'FA2'!$A:$D,MATCH("AWAY",'FA2'!$A$1:$D$1,0),0),"")&amp;IFERROR(VLOOKUP(JD$2&amp;$A10,'FA2'!$B:$C,MATCH("HOME",'FA2'!$B$1:$C$1,0),0),"")&amp;IFERROR(VLOOKUP(JD$2&amp;$A10,'EFL2'!$A:$D,MATCH("AWAY",'EFL2'!$A$1:$D$1,0),0),"")&amp;IFERROR(VLOOKUP(JD$2&amp;$A10,'EFL2'!$B:$C,MATCH("HOME",'EFL2'!$B$1:$C$1,0),0),"")&amp;IFERROR(VLOOKUP(JD$2&amp;$A10,'UCL2'!$C:$F,MATCH("AWAY",'UCL2'!$C$1:$F$1,0),0),"")&amp;IFERROR(VLOOKUP(JD$2&amp;$A10,'UCL2'!$D:$E,MATCH("HOME",'UCL2'!$D$1:$E$1,0),0),"")&amp;IFERROR(VLOOKUP(JD$2&amp;$A10,'EU2'!$C:$F,MATCH("AWAY",'EU2'!$C$1:$F$1,0),0),"")&amp;IFERROR(VLOOKUP(JD$2&amp;$A10,'EU2'!$D:$E,MATCH("HOME",'EU2'!$D$1:$E$1,0),0),"")&amp;IFERROR(VLOOKUP(JD$2&amp;$A10,'EUC2'!$C:$F,MATCH("AWAY",'EUC2'!$C$1:$F$1,0),0),"")&amp;IFERROR(VLOOKUP(JD$2&amp;$A10,'EUC2'!$D:$E,MATCH("HOME",'EUC2'!$D$1:$E$1,0),0),"")</f>
        <v/>
      </c>
      <c r="JE10" s="25" t="str">
        <f>IFERROR(VLOOKUP(JE$2&amp;$B10,'FPL FIX2'!$N$1:$Q$400,MATCH("HOME",'FPL FIX2'!$N$1:$Q$1,0),0),"")&amp;IFERROR(VLOOKUP(JE$2&amp;$B10,'FPL FIX2'!$O$1:$P$400,MATCH("AWAY",'FPL FIX2'!$O$1:$P$1,0),0),"")&amp;IFERROR(VLOOKUP(JE$2&amp;$A10,'FA2'!$A:$D,MATCH("AWAY",'FA2'!$A$1:$D$1,0),0),"")&amp;IFERROR(VLOOKUP(JE$2&amp;$A10,'FA2'!$B:$C,MATCH("HOME",'FA2'!$B$1:$C$1,0),0),"")&amp;IFERROR(VLOOKUP(JE$2&amp;$A10,'EFL2'!$A:$D,MATCH("AWAY",'EFL2'!$A$1:$D$1,0),0),"")&amp;IFERROR(VLOOKUP(JE$2&amp;$A10,'EFL2'!$B:$C,MATCH("HOME",'EFL2'!$B$1:$C$1,0),0),"")&amp;IFERROR(VLOOKUP(JE$2&amp;$A10,'UCL2'!$C:$F,MATCH("AWAY",'UCL2'!$C$1:$F$1,0),0),"")&amp;IFERROR(VLOOKUP(JE$2&amp;$A10,'UCL2'!$D:$E,MATCH("HOME",'UCL2'!$D$1:$E$1,0),0),"")&amp;IFERROR(VLOOKUP(JE$2&amp;$A10,'EU2'!$C:$F,MATCH("AWAY",'EU2'!$C$1:$F$1,0),0),"")&amp;IFERROR(VLOOKUP(JE$2&amp;$A10,'EU2'!$D:$E,MATCH("HOME",'EU2'!$D$1:$E$1,0),0),"")&amp;IFERROR(VLOOKUP(JE$2&amp;$A10,'EUC2'!$C:$F,MATCH("AWAY",'EUC2'!$C$1:$F$1,0),0),"")&amp;IFERROR(VLOOKUP(JE$2&amp;$A10,'EUC2'!$D:$E,MATCH("HOME",'EUC2'!$D$1:$E$1,0),0),"")</f>
        <v/>
      </c>
      <c r="JF10" s="25" t="str">
        <f>IFERROR(VLOOKUP(JF$2&amp;$B10,'FPL FIX2'!$N$1:$Q$400,MATCH("HOME",'FPL FIX2'!$N$1:$Q$1,0),0),"")&amp;IFERROR(VLOOKUP(JF$2&amp;$B10,'FPL FIX2'!$O$1:$P$400,MATCH("AWAY",'FPL FIX2'!$O$1:$P$1,0),0),"")&amp;IFERROR(VLOOKUP(JF$2&amp;$A10,'FA2'!$A:$D,MATCH("AWAY",'FA2'!$A$1:$D$1,0),0),"")&amp;IFERROR(VLOOKUP(JF$2&amp;$A10,'FA2'!$B:$C,MATCH("HOME",'FA2'!$B$1:$C$1,0),0),"")&amp;IFERROR(VLOOKUP(JF$2&amp;$A10,'EFL2'!$A:$D,MATCH("AWAY",'EFL2'!$A$1:$D$1,0),0),"")&amp;IFERROR(VLOOKUP(JF$2&amp;$A10,'EFL2'!$B:$C,MATCH("HOME",'EFL2'!$B$1:$C$1,0),0),"")&amp;IFERROR(VLOOKUP(JF$2&amp;$A10,'UCL2'!$C:$F,MATCH("AWAY",'UCL2'!$C$1:$F$1,0),0),"")&amp;IFERROR(VLOOKUP(JF$2&amp;$A10,'UCL2'!$D:$E,MATCH("HOME",'UCL2'!$D$1:$E$1,0),0),"")&amp;IFERROR(VLOOKUP(JF$2&amp;$A10,'EU2'!$C:$F,MATCH("AWAY",'EU2'!$C$1:$F$1,0),0),"")&amp;IFERROR(VLOOKUP(JF$2&amp;$A10,'EU2'!$D:$E,MATCH("HOME",'EU2'!$D$1:$E$1,0),0),"")&amp;IFERROR(VLOOKUP(JF$2&amp;$A10,'EUC2'!$C:$F,MATCH("AWAY",'EUC2'!$C$1:$F$1,0),0),"")&amp;IFERROR(VLOOKUP(JF$2&amp;$A10,'EUC2'!$D:$E,MATCH("HOME",'EUC2'!$D$1:$E$1,0),0),"")</f>
        <v/>
      </c>
      <c r="JG10" s="25" t="str">
        <f>IFERROR(VLOOKUP(JG$2&amp;$B10,'FPL FIX2'!$N$1:$Q$400,MATCH("HOME",'FPL FIX2'!$N$1:$Q$1,0),0),"")&amp;IFERROR(VLOOKUP(JG$2&amp;$B10,'FPL FIX2'!$O$1:$P$400,MATCH("AWAY",'FPL FIX2'!$O$1:$P$1,0),0),"")&amp;IFERROR(VLOOKUP(JG$2&amp;$A10,'FA2'!$A:$D,MATCH("AWAY",'FA2'!$A$1:$D$1,0),0),"")&amp;IFERROR(VLOOKUP(JG$2&amp;$A10,'FA2'!$B:$C,MATCH("HOME",'FA2'!$B$1:$C$1,0),0),"")&amp;IFERROR(VLOOKUP(JG$2&amp;$A10,'EFL2'!$A:$D,MATCH("AWAY",'EFL2'!$A$1:$D$1,0),0),"")&amp;IFERROR(VLOOKUP(JG$2&amp;$A10,'EFL2'!$B:$C,MATCH("HOME",'EFL2'!$B$1:$C$1,0),0),"")&amp;IFERROR(VLOOKUP(JG$2&amp;$A10,'UCL2'!$C:$F,MATCH("AWAY",'UCL2'!$C$1:$F$1,0),0),"")&amp;IFERROR(VLOOKUP(JG$2&amp;$A10,'UCL2'!$D:$E,MATCH("HOME",'UCL2'!$D$1:$E$1,0),0),"")&amp;IFERROR(VLOOKUP(JG$2&amp;$A10,'EU2'!$C:$F,MATCH("AWAY",'EU2'!$C$1:$F$1,0),0),"")&amp;IFERROR(VLOOKUP(JG$2&amp;$A10,'EU2'!$D:$E,MATCH("HOME",'EU2'!$D$1:$E$1,0),0),"")&amp;IFERROR(VLOOKUP(JG$2&amp;$A10,'EUC2'!$C:$F,MATCH("AWAY",'EUC2'!$C$1:$F$1,0),0),"")&amp;IFERROR(VLOOKUP(JG$2&amp;$A10,'EUC2'!$D:$E,MATCH("HOME",'EUC2'!$D$1:$E$1,0),0),"")</f>
        <v>EVE</v>
      </c>
      <c r="JH10" s="25" t="str">
        <f>IFERROR(VLOOKUP(JH$2&amp;$B10,'FPL FIX2'!$N$1:$Q$400,MATCH("HOME",'FPL FIX2'!$N$1:$Q$1,0),0),"")&amp;IFERROR(VLOOKUP(JH$2&amp;$B10,'FPL FIX2'!$O$1:$P$400,MATCH("AWAY",'FPL FIX2'!$O$1:$P$1,0),0),"")&amp;IFERROR(VLOOKUP(JH$2&amp;$A10,'FA2'!$A:$D,MATCH("AWAY",'FA2'!$A$1:$D$1,0),0),"")&amp;IFERROR(VLOOKUP(JH$2&amp;$A10,'FA2'!$B:$C,MATCH("HOME",'FA2'!$B$1:$C$1,0),0),"")&amp;IFERROR(VLOOKUP(JH$2&amp;$A10,'EFL2'!$A:$D,MATCH("AWAY",'EFL2'!$A$1:$D$1,0),0),"")&amp;IFERROR(VLOOKUP(JH$2&amp;$A10,'EFL2'!$B:$C,MATCH("HOME",'EFL2'!$B$1:$C$1,0),0),"")&amp;IFERROR(VLOOKUP(JH$2&amp;$A10,'UCL2'!$C:$F,MATCH("AWAY",'UCL2'!$C$1:$F$1,0),0),"")&amp;IFERROR(VLOOKUP(JH$2&amp;$A10,'UCL2'!$D:$E,MATCH("HOME",'UCL2'!$D$1:$E$1,0),0),"")&amp;IFERROR(VLOOKUP(JH$2&amp;$A10,'EU2'!$C:$F,MATCH("AWAY",'EU2'!$C$1:$F$1,0),0),"")&amp;IFERROR(VLOOKUP(JH$2&amp;$A10,'EU2'!$D:$E,MATCH("HOME",'EU2'!$D$1:$E$1,0),0),"")&amp;IFERROR(VLOOKUP(JH$2&amp;$A10,'EUC2'!$C:$F,MATCH("AWAY",'EUC2'!$C$1:$F$1,0),0),"")&amp;IFERROR(VLOOKUP(JH$2&amp;$A10,'EUC2'!$D:$E,MATCH("HOME",'EUC2'!$D$1:$E$1,0),0),"")</f>
        <v/>
      </c>
      <c r="JI10" s="25" t="str">
        <f>IFERROR(VLOOKUP(JI$2&amp;$B10,'FPL FIX2'!$N$1:$Q$400,MATCH("HOME",'FPL FIX2'!$N$1:$Q$1,0),0),"")&amp;IFERROR(VLOOKUP(JI$2&amp;$B10,'FPL FIX2'!$O$1:$P$400,MATCH("AWAY",'FPL FIX2'!$O$1:$P$1,0),0),"")&amp;IFERROR(VLOOKUP(JI$2&amp;$A10,'FA2'!$A:$D,MATCH("AWAY",'FA2'!$A$1:$D$1,0),0),"")&amp;IFERROR(VLOOKUP(JI$2&amp;$A10,'FA2'!$B:$C,MATCH("HOME",'FA2'!$B$1:$C$1,0),0),"")&amp;IFERROR(VLOOKUP(JI$2&amp;$A10,'EFL2'!$A:$D,MATCH("AWAY",'EFL2'!$A$1:$D$1,0),0),"")&amp;IFERROR(VLOOKUP(JI$2&amp;$A10,'EFL2'!$B:$C,MATCH("HOME",'EFL2'!$B$1:$C$1,0),0),"")&amp;IFERROR(VLOOKUP(JI$2&amp;$A10,'UCL2'!$C:$F,MATCH("AWAY",'UCL2'!$C$1:$F$1,0),0),"")&amp;IFERROR(VLOOKUP(JI$2&amp;$A10,'UCL2'!$D:$E,MATCH("HOME",'UCL2'!$D$1:$E$1,0),0),"")&amp;IFERROR(VLOOKUP(JI$2&amp;$A10,'EU2'!$C:$F,MATCH("AWAY",'EU2'!$C$1:$F$1,0),0),"")&amp;IFERROR(VLOOKUP(JI$2&amp;$A10,'EU2'!$D:$E,MATCH("HOME",'EU2'!$D$1:$E$1,0),0),"")&amp;IFERROR(VLOOKUP(JI$2&amp;$A10,'EUC2'!$C:$F,MATCH("AWAY",'EUC2'!$C$1:$F$1,0),0),"")&amp;IFERROR(VLOOKUP(JI$2&amp;$A10,'EUC2'!$D:$E,MATCH("HOME",'EUC2'!$D$1:$E$1,0),0),"")</f>
        <v/>
      </c>
      <c r="JJ10" s="25" t="str">
        <f>IFERROR(VLOOKUP(JJ$2&amp;$B10,'FPL FIX2'!$N$1:$Q$400,MATCH("HOME",'FPL FIX2'!$N$1:$Q$1,0),0),"")&amp;IFERROR(VLOOKUP(JJ$2&amp;$B10,'FPL FIX2'!$O$1:$P$400,MATCH("AWAY",'FPL FIX2'!$O$1:$P$1,0),0),"")&amp;IFERROR(VLOOKUP(JJ$2&amp;$A10,'FA2'!$A:$D,MATCH("AWAY",'FA2'!$A$1:$D$1,0),0),"")&amp;IFERROR(VLOOKUP(JJ$2&amp;$A10,'FA2'!$B:$C,MATCH("HOME",'FA2'!$B$1:$C$1,0),0),"")&amp;IFERROR(VLOOKUP(JJ$2&amp;$A10,'EFL2'!$A:$D,MATCH("AWAY",'EFL2'!$A$1:$D$1,0),0),"")&amp;IFERROR(VLOOKUP(JJ$2&amp;$A10,'EFL2'!$B:$C,MATCH("HOME",'EFL2'!$B$1:$C$1,0),0),"")&amp;IFERROR(VLOOKUP(JJ$2&amp;$A10,'UCL2'!$C:$F,MATCH("AWAY",'UCL2'!$C$1:$F$1,0),0),"")&amp;IFERROR(VLOOKUP(JJ$2&amp;$A10,'UCL2'!$D:$E,MATCH("HOME",'UCL2'!$D$1:$E$1,0),0),"")&amp;IFERROR(VLOOKUP(JJ$2&amp;$A10,'EU2'!$C:$F,MATCH("AWAY",'EU2'!$C$1:$F$1,0),0),"")&amp;IFERROR(VLOOKUP(JJ$2&amp;$A10,'EU2'!$D:$E,MATCH("HOME",'EU2'!$D$1:$E$1,0),0),"")&amp;IFERROR(VLOOKUP(JJ$2&amp;$A10,'EUC2'!$C:$F,MATCH("AWAY",'EUC2'!$C$1:$F$1,0),0),"")&amp;IFERROR(VLOOKUP(JJ$2&amp;$A10,'EUC2'!$D:$E,MATCH("HOME",'EUC2'!$D$1:$E$1,0),0),"")</f>
        <v>wol</v>
      </c>
      <c r="JK10" s="25" t="str">
        <f>IFERROR(VLOOKUP(JK$2&amp;$B10,'FPL FIX2'!$N$1:$Q$400,MATCH("HOME",'FPL FIX2'!$N$1:$Q$1,0),0),"")&amp;IFERROR(VLOOKUP(JK$2&amp;$B10,'FPL FIX2'!$O$1:$P$400,MATCH("AWAY",'FPL FIX2'!$O$1:$P$1,0),0),"")&amp;IFERROR(VLOOKUP(JK$2&amp;$A10,'FA2'!$A:$D,MATCH("AWAY",'FA2'!$A$1:$D$1,0),0),"")&amp;IFERROR(VLOOKUP(JK$2&amp;$A10,'FA2'!$B:$C,MATCH("HOME",'FA2'!$B$1:$C$1,0),0),"")&amp;IFERROR(VLOOKUP(JK$2&amp;$A10,'EFL2'!$A:$D,MATCH("AWAY",'EFL2'!$A$1:$D$1,0),0),"")&amp;IFERROR(VLOOKUP(JK$2&amp;$A10,'EFL2'!$B:$C,MATCH("HOME",'EFL2'!$B$1:$C$1,0),0),"")&amp;IFERROR(VLOOKUP(JK$2&amp;$A10,'UCL2'!$C:$F,MATCH("AWAY",'UCL2'!$C$1:$F$1,0),0),"")&amp;IFERROR(VLOOKUP(JK$2&amp;$A10,'UCL2'!$D:$E,MATCH("HOME",'UCL2'!$D$1:$E$1,0),0),"")&amp;IFERROR(VLOOKUP(JK$2&amp;$A10,'EU2'!$C:$F,MATCH("AWAY",'EU2'!$C$1:$F$1,0),0),"")&amp;IFERROR(VLOOKUP(JK$2&amp;$A10,'EU2'!$D:$E,MATCH("HOME",'EU2'!$D$1:$E$1,0),0),"")&amp;IFERROR(VLOOKUP(JK$2&amp;$A10,'EUC2'!$C:$F,MATCH("AWAY",'EUC2'!$C$1:$F$1,0),0),"")&amp;IFERROR(VLOOKUP(JK$2&amp;$A10,'EUC2'!$D:$E,MATCH("HOME",'EUC2'!$D$1:$E$1,0),0),"")</f>
        <v/>
      </c>
      <c r="JL10" s="25" t="str">
        <f>IFERROR(VLOOKUP(JL$2&amp;$B10,'FPL FIX2'!$N$1:$Q$400,MATCH("HOME",'FPL FIX2'!$N$1:$Q$1,0),0),"")&amp;IFERROR(VLOOKUP(JL$2&amp;$B10,'FPL FIX2'!$O$1:$P$400,MATCH("AWAY",'FPL FIX2'!$O$1:$P$1,0),0),"")&amp;IFERROR(VLOOKUP(JL$2&amp;$A10,'FA2'!$A:$D,MATCH("AWAY",'FA2'!$A$1:$D$1,0),0),"")&amp;IFERROR(VLOOKUP(JL$2&amp;$A10,'FA2'!$B:$C,MATCH("HOME",'FA2'!$B$1:$C$1,0),0),"")&amp;IFERROR(VLOOKUP(JL$2&amp;$A10,'EFL2'!$A:$D,MATCH("AWAY",'EFL2'!$A$1:$D$1,0),0),"")&amp;IFERROR(VLOOKUP(JL$2&amp;$A10,'EFL2'!$B:$C,MATCH("HOME",'EFL2'!$B$1:$C$1,0),0),"")&amp;IFERROR(VLOOKUP(JL$2&amp;$A10,'UCL2'!$C:$F,MATCH("AWAY",'UCL2'!$C$1:$F$1,0),0),"")&amp;IFERROR(VLOOKUP(JL$2&amp;$A10,'UCL2'!$D:$E,MATCH("HOME",'UCL2'!$D$1:$E$1,0),0),"")&amp;IFERROR(VLOOKUP(JL$2&amp;$A10,'EU2'!$C:$F,MATCH("AWAY",'EU2'!$C$1:$F$1,0),0),"")&amp;IFERROR(VLOOKUP(JL$2&amp;$A10,'EU2'!$D:$E,MATCH("HOME",'EU2'!$D$1:$E$1,0),0),"")&amp;IFERROR(VLOOKUP(JL$2&amp;$A10,'EUC2'!$C:$F,MATCH("AWAY",'EUC2'!$C$1:$F$1,0),0),"")&amp;IFERROR(VLOOKUP(JL$2&amp;$A10,'EUC2'!$D:$E,MATCH("HOME",'EUC2'!$D$1:$E$1,0),0),"")</f>
        <v/>
      </c>
      <c r="JM10" s="25" t="str">
        <f>IFERROR(VLOOKUP(JM$2&amp;$B10,'FPL FIX2'!$N$1:$Q$400,MATCH("HOME",'FPL FIX2'!$N$1:$Q$1,0),0),"")&amp;IFERROR(VLOOKUP(JM$2&amp;$B10,'FPL FIX2'!$O$1:$P$400,MATCH("AWAY",'FPL FIX2'!$O$1:$P$1,0),0),"")&amp;IFERROR(VLOOKUP(JM$2&amp;$A10,'FA2'!$A:$D,MATCH("AWAY",'FA2'!$A$1:$D$1,0),0),"")&amp;IFERROR(VLOOKUP(JM$2&amp;$A10,'FA2'!$B:$C,MATCH("HOME",'FA2'!$B$1:$C$1,0),0),"")&amp;IFERROR(VLOOKUP(JM$2&amp;$A10,'EFL2'!$A:$D,MATCH("AWAY",'EFL2'!$A$1:$D$1,0),0),"")&amp;IFERROR(VLOOKUP(JM$2&amp;$A10,'EFL2'!$B:$C,MATCH("HOME",'EFL2'!$B$1:$C$1,0),0),"")&amp;IFERROR(VLOOKUP(JM$2&amp;$A10,'UCL2'!$C:$F,MATCH("AWAY",'UCL2'!$C$1:$F$1,0),0),"")&amp;IFERROR(VLOOKUP(JM$2&amp;$A10,'UCL2'!$D:$E,MATCH("HOME",'UCL2'!$D$1:$E$1,0),0),"")&amp;IFERROR(VLOOKUP(JM$2&amp;$A10,'EU2'!$C:$F,MATCH("AWAY",'EU2'!$C$1:$F$1,0),0),"")&amp;IFERROR(VLOOKUP(JM$2&amp;$A10,'EU2'!$D:$E,MATCH("HOME",'EU2'!$D$1:$E$1,0),0),"")&amp;IFERROR(VLOOKUP(JM$2&amp;$A10,'EUC2'!$C:$F,MATCH("AWAY",'EUC2'!$C$1:$F$1,0),0),"")&amp;IFERROR(VLOOKUP(JM$2&amp;$A10,'EUC2'!$D:$E,MATCH("HOME",'EUC2'!$D$1:$E$1,0),0),"")</f>
        <v/>
      </c>
      <c r="JN10" s="25" t="str">
        <f>IFERROR(VLOOKUP(JN$2&amp;$B10,'FPL FIX2'!$N$1:$Q$400,MATCH("HOME",'FPL FIX2'!$N$1:$Q$1,0),0),"")&amp;IFERROR(VLOOKUP(JN$2&amp;$B10,'FPL FIX2'!$O$1:$P$400,MATCH("AWAY",'FPL FIX2'!$O$1:$P$1,0),0),"")&amp;IFERROR(VLOOKUP(JN$2&amp;$A10,'FA2'!$A:$D,MATCH("AWAY",'FA2'!$A$1:$D$1,0),0),"")&amp;IFERROR(VLOOKUP(JN$2&amp;$A10,'FA2'!$B:$C,MATCH("HOME",'FA2'!$B$1:$C$1,0),0),"")&amp;IFERROR(VLOOKUP(JN$2&amp;$A10,'EFL2'!$A:$D,MATCH("AWAY",'EFL2'!$A$1:$D$1,0),0),"")&amp;IFERROR(VLOOKUP(JN$2&amp;$A10,'EFL2'!$B:$C,MATCH("HOME",'EFL2'!$B$1:$C$1,0),0),"")&amp;IFERROR(VLOOKUP(JN$2&amp;$A10,'UCL2'!$C:$F,MATCH("AWAY",'UCL2'!$C$1:$F$1,0),0),"")&amp;IFERROR(VLOOKUP(JN$2&amp;$A10,'UCL2'!$D:$E,MATCH("HOME",'UCL2'!$D$1:$E$1,0),0),"")&amp;IFERROR(VLOOKUP(JN$2&amp;$A10,'EU2'!$C:$F,MATCH("AWAY",'EU2'!$C$1:$F$1,0),0),"")&amp;IFERROR(VLOOKUP(JN$2&amp;$A10,'EU2'!$D:$E,MATCH("HOME",'EU2'!$D$1:$E$1,0),0),"")&amp;IFERROR(VLOOKUP(JN$2&amp;$A10,'EUC2'!$C:$F,MATCH("AWAY",'EUC2'!$C$1:$F$1,0),0),"")&amp;IFERROR(VLOOKUP(JN$2&amp;$A10,'EUC2'!$D:$E,MATCH("HOME",'EUC2'!$D$1:$E$1,0),0),"")</f>
        <v>WHU</v>
      </c>
      <c r="JO10" s="25" t="str">
        <f>IFERROR(VLOOKUP(JO$2&amp;$B10,'FPL FIX2'!$N$1:$Q$400,MATCH("HOME",'FPL FIX2'!$N$1:$Q$1,0),0),"")&amp;IFERROR(VLOOKUP(JO$2&amp;$B10,'FPL FIX2'!$O$1:$P$400,MATCH("AWAY",'FPL FIX2'!$O$1:$P$1,0),0),"")&amp;IFERROR(VLOOKUP(JO$2&amp;$A10,'FA2'!$A:$D,MATCH("AWAY",'FA2'!$A$1:$D$1,0),0),"")&amp;IFERROR(VLOOKUP(JO$2&amp;$A10,'FA2'!$B:$C,MATCH("HOME",'FA2'!$B$1:$C$1,0),0),"")&amp;IFERROR(VLOOKUP(JO$2&amp;$A10,'EFL2'!$A:$D,MATCH("AWAY",'EFL2'!$A$1:$D$1,0),0),"")&amp;IFERROR(VLOOKUP(JO$2&amp;$A10,'EFL2'!$B:$C,MATCH("HOME",'EFL2'!$B$1:$C$1,0),0),"")&amp;IFERROR(VLOOKUP(JO$2&amp;$A10,'UCL2'!$C:$F,MATCH("AWAY",'UCL2'!$C$1:$F$1,0),0),"")&amp;IFERROR(VLOOKUP(JO$2&amp;$A10,'UCL2'!$D:$E,MATCH("HOME",'UCL2'!$D$1:$E$1,0),0),"")&amp;IFERROR(VLOOKUP(JO$2&amp;$A10,'EU2'!$C:$F,MATCH("AWAY",'EU2'!$C$1:$F$1,0),0),"")&amp;IFERROR(VLOOKUP(JO$2&amp;$A10,'EU2'!$D:$E,MATCH("HOME",'EU2'!$D$1:$E$1,0),0),"")&amp;IFERROR(VLOOKUP(JO$2&amp;$A10,'EUC2'!$C:$F,MATCH("AWAY",'EUC2'!$C$1:$F$1,0),0),"")&amp;IFERROR(VLOOKUP(JO$2&amp;$A10,'EUC2'!$D:$E,MATCH("HOME",'EUC2'!$D$1:$E$1,0),0),"")</f>
        <v/>
      </c>
      <c r="JP10" s="25" t="str">
        <f>IFERROR(VLOOKUP(JP$2&amp;$B10,'FPL FIX2'!$N$1:$Q$400,MATCH("HOME",'FPL FIX2'!$N$1:$Q$1,0),0),"")&amp;IFERROR(VLOOKUP(JP$2&amp;$B10,'FPL FIX2'!$O$1:$P$400,MATCH("AWAY",'FPL FIX2'!$O$1:$P$1,0),0),"")&amp;IFERROR(VLOOKUP(JP$2&amp;$A10,'FA2'!$A:$D,MATCH("AWAY",'FA2'!$A$1:$D$1,0),0),"")&amp;IFERROR(VLOOKUP(JP$2&amp;$A10,'FA2'!$B:$C,MATCH("HOME",'FA2'!$B$1:$C$1,0),0),"")&amp;IFERROR(VLOOKUP(JP$2&amp;$A10,'EFL2'!$A:$D,MATCH("AWAY",'EFL2'!$A$1:$D$1,0),0),"")&amp;IFERROR(VLOOKUP(JP$2&amp;$A10,'EFL2'!$B:$C,MATCH("HOME",'EFL2'!$B$1:$C$1,0),0),"")&amp;IFERROR(VLOOKUP(JP$2&amp;$A10,'UCL2'!$C:$F,MATCH("AWAY",'UCL2'!$C$1:$F$1,0),0),"")&amp;IFERROR(VLOOKUP(JP$2&amp;$A10,'UCL2'!$D:$E,MATCH("HOME",'UCL2'!$D$1:$E$1,0),0),"")&amp;IFERROR(VLOOKUP(JP$2&amp;$A10,'EU2'!$C:$F,MATCH("AWAY",'EU2'!$C$1:$F$1,0),0),"")&amp;IFERROR(VLOOKUP(JP$2&amp;$A10,'EU2'!$D:$E,MATCH("HOME",'EU2'!$D$1:$E$1,0),0),"")&amp;IFERROR(VLOOKUP(JP$2&amp;$A10,'EUC2'!$C:$F,MATCH("AWAY",'EUC2'!$C$1:$F$1,0),0),"")&amp;IFERROR(VLOOKUP(JP$2&amp;$A10,'EUC2'!$D:$E,MATCH("HOME",'EUC2'!$D$1:$E$1,0),0),"")</f>
        <v/>
      </c>
      <c r="JQ10" s="25" t="str">
        <f>IFERROR(VLOOKUP(JQ$2&amp;$B10,'FPL FIX2'!$N$1:$Q$400,MATCH("HOME",'FPL FIX2'!$N$1:$Q$1,0),0),"")&amp;IFERROR(VLOOKUP(JQ$2&amp;$B10,'FPL FIX2'!$O$1:$P$400,MATCH("AWAY",'FPL FIX2'!$O$1:$P$1,0),0),"")&amp;IFERROR(VLOOKUP(JQ$2&amp;$A10,'FA2'!$A:$D,MATCH("AWAY",'FA2'!$A$1:$D$1,0),0),"")&amp;IFERROR(VLOOKUP(JQ$2&amp;$A10,'FA2'!$B:$C,MATCH("HOME",'FA2'!$B$1:$C$1,0),0),"")&amp;IFERROR(VLOOKUP(JQ$2&amp;$A10,'EFL2'!$A:$D,MATCH("AWAY",'EFL2'!$A$1:$D$1,0),0),"")&amp;IFERROR(VLOOKUP(JQ$2&amp;$A10,'EFL2'!$B:$C,MATCH("HOME",'EFL2'!$B$1:$C$1,0),0),"")&amp;IFERROR(VLOOKUP(JQ$2&amp;$A10,'UCL2'!$C:$F,MATCH("AWAY",'UCL2'!$C$1:$F$1,0),0),"")&amp;IFERROR(VLOOKUP(JQ$2&amp;$A10,'UCL2'!$D:$E,MATCH("HOME",'UCL2'!$D$1:$E$1,0),0),"")&amp;IFERROR(VLOOKUP(JQ$2&amp;$A10,'EU2'!$C:$F,MATCH("AWAY",'EU2'!$C$1:$F$1,0),0),"")&amp;IFERROR(VLOOKUP(JQ$2&amp;$A10,'EU2'!$D:$E,MATCH("HOME",'EU2'!$D$1:$E$1,0),0),"")&amp;IFERROR(VLOOKUP(JQ$2&amp;$A10,'EUC2'!$C:$F,MATCH("AWAY",'EUC2'!$C$1:$F$1,0),0),"")&amp;IFERROR(VLOOKUP(JQ$2&amp;$A10,'EUC2'!$D:$E,MATCH("HOME",'EUC2'!$D$1:$E$1,0),0),"")</f>
        <v/>
      </c>
      <c r="JR10" s="25" t="str">
        <f>IFERROR(VLOOKUP(JR$2&amp;$B10,'FPL FIX2'!$N$1:$Q$400,MATCH("HOME",'FPL FIX2'!$N$1:$Q$1,0),0),"")&amp;IFERROR(VLOOKUP(JR$2&amp;$B10,'FPL FIX2'!$O$1:$P$400,MATCH("AWAY",'FPL FIX2'!$O$1:$P$1,0),0),"")&amp;IFERROR(VLOOKUP(JR$2&amp;$A10,'FA2'!$A:$D,MATCH("AWAY",'FA2'!$A$1:$D$1,0),0),"")&amp;IFERROR(VLOOKUP(JR$2&amp;$A10,'FA2'!$B:$C,MATCH("HOME",'FA2'!$B$1:$C$1,0),0),"")&amp;IFERROR(VLOOKUP(JR$2&amp;$A10,'EFL2'!$A:$D,MATCH("AWAY",'EFL2'!$A$1:$D$1,0),0),"")&amp;IFERROR(VLOOKUP(JR$2&amp;$A10,'EFL2'!$B:$C,MATCH("HOME",'EFL2'!$B$1:$C$1,0),0),"")&amp;IFERROR(VLOOKUP(JR$2&amp;$A10,'UCL2'!$C:$F,MATCH("AWAY",'UCL2'!$C$1:$F$1,0),0),"")&amp;IFERROR(VLOOKUP(JR$2&amp;$A10,'UCL2'!$D:$E,MATCH("HOME",'UCL2'!$D$1:$E$1,0),0),"")&amp;IFERROR(VLOOKUP(JR$2&amp;$A10,'EU2'!$C:$F,MATCH("AWAY",'EU2'!$C$1:$F$1,0),0),"")&amp;IFERROR(VLOOKUP(JR$2&amp;$A10,'EU2'!$D:$E,MATCH("HOME",'EU2'!$D$1:$E$1,0),0),"")&amp;IFERROR(VLOOKUP(JR$2&amp;$A10,'EUC2'!$C:$F,MATCH("AWAY",'EUC2'!$C$1:$F$1,0),0),"")&amp;IFERROR(VLOOKUP(JR$2&amp;$A10,'EUC2'!$D:$E,MATCH("HOME",'EUC2'!$D$1:$E$1,0),0),"")</f>
        <v/>
      </c>
      <c r="JS10" s="25" t="str">
        <f>IFERROR(VLOOKUP(JS$2&amp;$B10,'FPL FIX2'!$N$1:$Q$400,MATCH("HOME",'FPL FIX2'!$N$1:$Q$1,0),0),"")&amp;IFERROR(VLOOKUP(JS$2&amp;$B10,'FPL FIX2'!$O$1:$P$400,MATCH("AWAY",'FPL FIX2'!$O$1:$P$1,0),0),"")&amp;IFERROR(VLOOKUP(JS$2&amp;$A10,'FA2'!$A:$D,MATCH("AWAY",'FA2'!$A$1:$D$1,0),0),"")&amp;IFERROR(VLOOKUP(JS$2&amp;$A10,'FA2'!$B:$C,MATCH("HOME",'FA2'!$B$1:$C$1,0),0),"")&amp;IFERROR(VLOOKUP(JS$2&amp;$A10,'EFL2'!$A:$D,MATCH("AWAY",'EFL2'!$A$1:$D$1,0),0),"")&amp;IFERROR(VLOOKUP(JS$2&amp;$A10,'EFL2'!$B:$C,MATCH("HOME",'EFL2'!$B$1:$C$1,0),0),"")&amp;IFERROR(VLOOKUP(JS$2&amp;$A10,'UCL2'!$C:$F,MATCH("AWAY",'UCL2'!$C$1:$F$1,0),0),"")&amp;IFERROR(VLOOKUP(JS$2&amp;$A10,'UCL2'!$D:$E,MATCH("HOME",'UCL2'!$D$1:$E$1,0),0),"")&amp;IFERROR(VLOOKUP(JS$2&amp;$A10,'EU2'!$C:$F,MATCH("AWAY",'EU2'!$C$1:$F$1,0),0),"")&amp;IFERROR(VLOOKUP(JS$2&amp;$A10,'EU2'!$D:$E,MATCH("HOME",'EU2'!$D$1:$E$1,0),0),"")&amp;IFERROR(VLOOKUP(JS$2&amp;$A10,'EUC2'!$C:$F,MATCH("AWAY",'EUC2'!$C$1:$F$1,0),0),"")&amp;IFERROR(VLOOKUP(JS$2&amp;$A10,'EUC2'!$D:$E,MATCH("HOME",'EUC2'!$D$1:$E$1,0),0),"")</f>
        <v/>
      </c>
      <c r="JT10" s="25" t="str">
        <f>IFERROR(VLOOKUP(JT$2&amp;$B10,'FPL FIX2'!$N$1:$Q$400,MATCH("HOME",'FPL FIX2'!$N$1:$Q$1,0),0),"")&amp;IFERROR(VLOOKUP(JT$2&amp;$B10,'FPL FIX2'!$O$1:$P$400,MATCH("AWAY",'FPL FIX2'!$O$1:$P$1,0),0),"")&amp;IFERROR(VLOOKUP(JT$2&amp;$A10,'FA2'!$A:$D,MATCH("AWAY",'FA2'!$A$1:$D$1,0),0),"")&amp;IFERROR(VLOOKUP(JT$2&amp;$A10,'FA2'!$B:$C,MATCH("HOME",'FA2'!$B$1:$C$1,0),0),"")&amp;IFERROR(VLOOKUP(JT$2&amp;$A10,'EFL2'!$A:$D,MATCH("AWAY",'EFL2'!$A$1:$D$1,0),0),"")&amp;IFERROR(VLOOKUP(JT$2&amp;$A10,'EFL2'!$B:$C,MATCH("HOME",'EFL2'!$B$1:$C$1,0),0),"")&amp;IFERROR(VLOOKUP(JT$2&amp;$A10,'UCL2'!$C:$F,MATCH("AWAY",'UCL2'!$C$1:$F$1,0),0),"")&amp;IFERROR(VLOOKUP(JT$2&amp;$A10,'UCL2'!$D:$E,MATCH("HOME",'UCL2'!$D$1:$E$1,0),0),"")&amp;IFERROR(VLOOKUP(JT$2&amp;$A10,'EU2'!$C:$F,MATCH("AWAY",'EU2'!$C$1:$F$1,0),0),"")&amp;IFERROR(VLOOKUP(JT$2&amp;$A10,'EU2'!$D:$E,MATCH("HOME",'EU2'!$D$1:$E$1,0),0),"")&amp;IFERROR(VLOOKUP(JT$2&amp;$A10,'EUC2'!$C:$F,MATCH("AWAY",'EUC2'!$C$1:$F$1,0),0),"")&amp;IFERROR(VLOOKUP(JT$2&amp;$A10,'EUC2'!$D:$E,MATCH("HOME",'EUC2'!$D$1:$E$1,0),0),"")</f>
        <v/>
      </c>
      <c r="JU10" s="25" t="str">
        <f>IFERROR(VLOOKUP(JU$2&amp;$B10,'FPL FIX2'!$N$1:$Q$400,MATCH("HOME",'FPL FIX2'!$N$1:$Q$1,0),0),"")&amp;IFERROR(VLOOKUP(JU$2&amp;$B10,'FPL FIX2'!$O$1:$P$400,MATCH("AWAY",'FPL FIX2'!$O$1:$P$1,0),0),"")&amp;IFERROR(VLOOKUP(JU$2&amp;$A10,'FA2'!$A:$D,MATCH("AWAY",'FA2'!$A$1:$D$1,0),0),"")&amp;IFERROR(VLOOKUP(JU$2&amp;$A10,'FA2'!$B:$C,MATCH("HOME",'FA2'!$B$1:$C$1,0),0),"")&amp;IFERROR(VLOOKUP(JU$2&amp;$A10,'EFL2'!$A:$D,MATCH("AWAY",'EFL2'!$A$1:$D$1,0),0),"")&amp;IFERROR(VLOOKUP(JU$2&amp;$A10,'EFL2'!$B:$C,MATCH("HOME",'EFL2'!$B$1:$C$1,0),0),"")&amp;IFERROR(VLOOKUP(JU$2&amp;$A10,'UCL2'!$C:$F,MATCH("AWAY",'UCL2'!$C$1:$F$1,0),0),"")&amp;IFERROR(VLOOKUP(JU$2&amp;$A10,'UCL2'!$D:$E,MATCH("HOME",'UCL2'!$D$1:$E$1,0),0),"")&amp;IFERROR(VLOOKUP(JU$2&amp;$A10,'EU2'!$C:$F,MATCH("AWAY",'EU2'!$C$1:$F$1,0),0),"")&amp;IFERROR(VLOOKUP(JU$2&amp;$A10,'EU2'!$D:$E,MATCH("HOME",'EU2'!$D$1:$E$1,0),0),"")&amp;IFERROR(VLOOKUP(JU$2&amp;$A10,'EUC2'!$C:$F,MATCH("AWAY",'EUC2'!$C$1:$F$1,0),0),"")&amp;IFERROR(VLOOKUP(JU$2&amp;$A10,'EUC2'!$D:$E,MATCH("HOME",'EUC2'!$D$1:$E$1,0),0),"")</f>
        <v>tot</v>
      </c>
      <c r="JV10" s="25" t="str">
        <f>IFERROR(VLOOKUP(JV$2&amp;$B10,'FPL FIX2'!$N$1:$Q$400,MATCH("HOME",'FPL FIX2'!$N$1:$Q$1,0),0),"")&amp;IFERROR(VLOOKUP(JV$2&amp;$B10,'FPL FIX2'!$O$1:$P$400,MATCH("AWAY",'FPL FIX2'!$O$1:$P$1,0),0),"")&amp;IFERROR(VLOOKUP(JV$2&amp;$A10,'FA2'!$A:$D,MATCH("AWAY",'FA2'!$A$1:$D$1,0),0),"")&amp;IFERROR(VLOOKUP(JV$2&amp;$A10,'FA2'!$B:$C,MATCH("HOME",'FA2'!$B$1:$C$1,0),0),"")&amp;IFERROR(VLOOKUP(JV$2&amp;$A10,'EFL2'!$A:$D,MATCH("AWAY",'EFL2'!$A$1:$D$1,0),0),"")&amp;IFERROR(VLOOKUP(JV$2&amp;$A10,'EFL2'!$B:$C,MATCH("HOME",'EFL2'!$B$1:$C$1,0),0),"")&amp;IFERROR(VLOOKUP(JV$2&amp;$A10,'UCL2'!$C:$F,MATCH("AWAY",'UCL2'!$C$1:$F$1,0),0),"")&amp;IFERROR(VLOOKUP(JV$2&amp;$A10,'UCL2'!$D:$E,MATCH("HOME",'UCL2'!$D$1:$E$1,0),0),"")&amp;IFERROR(VLOOKUP(JV$2&amp;$A10,'EU2'!$C:$F,MATCH("AWAY",'EU2'!$C$1:$F$1,0),0),"")&amp;IFERROR(VLOOKUP(JV$2&amp;$A10,'EU2'!$D:$E,MATCH("HOME",'EU2'!$D$1:$E$1,0),0),"")&amp;IFERROR(VLOOKUP(JV$2&amp;$A10,'EUC2'!$C:$F,MATCH("AWAY",'EUC2'!$C$1:$F$1,0),0),"")&amp;IFERROR(VLOOKUP(JV$2&amp;$A10,'EUC2'!$D:$E,MATCH("HOME",'EUC2'!$D$1:$E$1,0),0),"")</f>
        <v/>
      </c>
      <c r="JW10" s="25" t="str">
        <f>IFERROR(VLOOKUP(JW$2&amp;$B10,'FPL FIX2'!$N$1:$Q$400,MATCH("HOME",'FPL FIX2'!$N$1:$Q$1,0),0),"")&amp;IFERROR(VLOOKUP(JW$2&amp;$B10,'FPL FIX2'!$O$1:$P$400,MATCH("AWAY",'FPL FIX2'!$O$1:$P$1,0),0),"")&amp;IFERROR(VLOOKUP(JW$2&amp;$A10,'FA2'!$A:$D,MATCH("AWAY",'FA2'!$A$1:$D$1,0),0),"")&amp;IFERROR(VLOOKUP(JW$2&amp;$A10,'FA2'!$B:$C,MATCH("HOME",'FA2'!$B$1:$C$1,0),0),"")&amp;IFERROR(VLOOKUP(JW$2&amp;$A10,'EFL2'!$A:$D,MATCH("AWAY",'EFL2'!$A$1:$D$1,0),0),"")&amp;IFERROR(VLOOKUP(JW$2&amp;$A10,'EFL2'!$B:$C,MATCH("HOME",'EFL2'!$B$1:$C$1,0),0),"")&amp;IFERROR(VLOOKUP(JW$2&amp;$A10,'UCL2'!$C:$F,MATCH("AWAY",'UCL2'!$C$1:$F$1,0),0),"")&amp;IFERROR(VLOOKUP(JW$2&amp;$A10,'UCL2'!$D:$E,MATCH("HOME",'UCL2'!$D$1:$E$1,0),0),"")&amp;IFERROR(VLOOKUP(JW$2&amp;$A10,'EU2'!$C:$F,MATCH("AWAY",'EU2'!$C$1:$F$1,0),0),"")&amp;IFERROR(VLOOKUP(JW$2&amp;$A10,'EU2'!$D:$E,MATCH("HOME",'EU2'!$D$1:$E$1,0),0),"")&amp;IFERROR(VLOOKUP(JW$2&amp;$A10,'EUC2'!$C:$F,MATCH("AWAY",'EUC2'!$C$1:$F$1,0),0),"")&amp;IFERROR(VLOOKUP(JW$2&amp;$A10,'EUC2'!$D:$E,MATCH("HOME",'EUC2'!$D$1:$E$1,0),0),"")</f>
        <v/>
      </c>
      <c r="JX10" s="25" t="str">
        <f>IFERROR(VLOOKUP(JX$2&amp;$B10,'FPL FIX2'!$N$1:$Q$400,MATCH("HOME",'FPL FIX2'!$N$1:$Q$1,0),0),"")&amp;IFERROR(VLOOKUP(JX$2&amp;$B10,'FPL FIX2'!$O$1:$P$400,MATCH("AWAY",'FPL FIX2'!$O$1:$P$1,0),0),"")&amp;IFERROR(VLOOKUP(JX$2&amp;$A10,'FA2'!$A:$D,MATCH("AWAY",'FA2'!$A$1:$D$1,0),0),"")&amp;IFERROR(VLOOKUP(JX$2&amp;$A10,'FA2'!$B:$C,MATCH("HOME",'FA2'!$B$1:$C$1,0),0),"")&amp;IFERROR(VLOOKUP(JX$2&amp;$A10,'EFL2'!$A:$D,MATCH("AWAY",'EFL2'!$A$1:$D$1,0),0),"")&amp;IFERROR(VLOOKUP(JX$2&amp;$A10,'EFL2'!$B:$C,MATCH("HOME",'EFL2'!$B$1:$C$1,0),0),"")&amp;IFERROR(VLOOKUP(JX$2&amp;$A10,'UCL2'!$C:$F,MATCH("AWAY",'UCL2'!$C$1:$F$1,0),0),"")&amp;IFERROR(VLOOKUP(JX$2&amp;$A10,'UCL2'!$D:$E,MATCH("HOME",'UCL2'!$D$1:$E$1,0),0),"")&amp;IFERROR(VLOOKUP(JX$2&amp;$A10,'EU2'!$C:$F,MATCH("AWAY",'EU2'!$C$1:$F$1,0),0),"")&amp;IFERROR(VLOOKUP(JX$2&amp;$A10,'EU2'!$D:$E,MATCH("HOME",'EU2'!$D$1:$E$1,0),0),"")&amp;IFERROR(VLOOKUP(JX$2&amp;$A10,'EUC2'!$C:$F,MATCH("AWAY",'EUC2'!$C$1:$F$1,0),0),"")&amp;IFERROR(VLOOKUP(JX$2&amp;$A10,'EUC2'!$D:$E,MATCH("HOME",'EUC2'!$D$1:$E$1,0),0),"")</f>
        <v/>
      </c>
      <c r="JY10" s="25" t="str">
        <f>IFERROR(VLOOKUP(JY$2&amp;$B10,'FPL FIX2'!$N$1:$Q$400,MATCH("HOME",'FPL FIX2'!$N$1:$Q$1,0),0),"")&amp;IFERROR(VLOOKUP(JY$2&amp;$B10,'FPL FIX2'!$O$1:$P$400,MATCH("AWAY",'FPL FIX2'!$O$1:$P$1,0),0),"")&amp;IFERROR(VLOOKUP(JY$2&amp;$A10,'FA2'!$A:$D,MATCH("AWAY",'FA2'!$A$1:$D$1,0),0),"")&amp;IFERROR(VLOOKUP(JY$2&amp;$A10,'FA2'!$B:$C,MATCH("HOME",'FA2'!$B$1:$C$1,0),0),"")&amp;IFERROR(VLOOKUP(JY$2&amp;$A10,'EFL2'!$A:$D,MATCH("AWAY",'EFL2'!$A$1:$D$1,0),0),"")&amp;IFERROR(VLOOKUP(JY$2&amp;$A10,'EFL2'!$B:$C,MATCH("HOME",'EFL2'!$B$1:$C$1,0),0),"")&amp;IFERROR(VLOOKUP(JY$2&amp;$A10,'UCL2'!$C:$F,MATCH("AWAY",'UCL2'!$C$1:$F$1,0),0),"")&amp;IFERROR(VLOOKUP(JY$2&amp;$A10,'UCL2'!$D:$E,MATCH("HOME",'UCL2'!$D$1:$E$1,0),0),"")&amp;IFERROR(VLOOKUP(JY$2&amp;$A10,'EU2'!$C:$F,MATCH("AWAY",'EU2'!$C$1:$F$1,0),0),"")&amp;IFERROR(VLOOKUP(JY$2&amp;$A10,'EU2'!$D:$E,MATCH("HOME",'EU2'!$D$1:$E$1,0),0),"")&amp;IFERROR(VLOOKUP(JY$2&amp;$A10,'EUC2'!$C:$F,MATCH("AWAY",'EUC2'!$C$1:$F$1,0),0),"")&amp;IFERROR(VLOOKUP(JY$2&amp;$A10,'EUC2'!$D:$E,MATCH("HOME",'EUC2'!$D$1:$E$1,0),0),"")</f>
        <v/>
      </c>
      <c r="JZ10" s="25" t="str">
        <f>IFERROR(VLOOKUP(JZ$2&amp;$B10,'FPL FIX2'!$N$1:$Q$400,MATCH("HOME",'FPL FIX2'!$N$1:$Q$1,0),0),"")&amp;IFERROR(VLOOKUP(JZ$2&amp;$B10,'FPL FIX2'!$O$1:$P$400,MATCH("AWAY",'FPL FIX2'!$O$1:$P$1,0),0),"")&amp;IFERROR(VLOOKUP(JZ$2&amp;$A10,'FA2'!$A:$D,MATCH("AWAY",'FA2'!$A$1:$D$1,0),0),"")&amp;IFERROR(VLOOKUP(JZ$2&amp;$A10,'FA2'!$B:$C,MATCH("HOME",'FA2'!$B$1:$C$1,0),0),"")&amp;IFERROR(VLOOKUP(JZ$2&amp;$A10,'EFL2'!$A:$D,MATCH("AWAY",'EFL2'!$A$1:$D$1,0),0),"")&amp;IFERROR(VLOOKUP(JZ$2&amp;$A10,'EFL2'!$B:$C,MATCH("HOME",'EFL2'!$B$1:$C$1,0),0),"")&amp;IFERROR(VLOOKUP(JZ$2&amp;$A10,'UCL2'!$C:$F,MATCH("AWAY",'UCL2'!$C$1:$F$1,0),0),"")&amp;IFERROR(VLOOKUP(JZ$2&amp;$A10,'UCL2'!$D:$E,MATCH("HOME",'UCL2'!$D$1:$E$1,0),0),"")&amp;IFERROR(VLOOKUP(JZ$2&amp;$A10,'EU2'!$C:$F,MATCH("AWAY",'EU2'!$C$1:$F$1,0),0),"")&amp;IFERROR(VLOOKUP(JZ$2&amp;$A10,'EU2'!$D:$E,MATCH("HOME",'EU2'!$D$1:$E$1,0),0),"")&amp;IFERROR(VLOOKUP(JZ$2&amp;$A10,'EUC2'!$C:$F,MATCH("AWAY",'EUC2'!$C$1:$F$1,0),0),"")&amp;IFERROR(VLOOKUP(JZ$2&amp;$A10,'EUC2'!$D:$E,MATCH("HOME",'EUC2'!$D$1:$E$1,0),0),"")</f>
        <v/>
      </c>
      <c r="KA10" s="25" t="str">
        <f>IFERROR(VLOOKUP(KA$2&amp;$B10,'FPL FIX2'!$N$1:$Q$400,MATCH("HOME",'FPL FIX2'!$N$1:$Q$1,0),0),"")&amp;IFERROR(VLOOKUP(KA$2&amp;$B10,'FPL FIX2'!$O$1:$P$400,MATCH("AWAY",'FPL FIX2'!$O$1:$P$1,0),0),"")&amp;IFERROR(VLOOKUP(KA$2&amp;$A10,'FA2'!$A:$D,MATCH("AWAY",'FA2'!$A$1:$D$1,0),0),"")&amp;IFERROR(VLOOKUP(KA$2&amp;$A10,'FA2'!$B:$C,MATCH("HOME",'FA2'!$B$1:$C$1,0),0),"")&amp;IFERROR(VLOOKUP(KA$2&amp;$A10,'EFL2'!$A:$D,MATCH("AWAY",'EFL2'!$A$1:$D$1,0),0),"")&amp;IFERROR(VLOOKUP(KA$2&amp;$A10,'EFL2'!$B:$C,MATCH("HOME",'EFL2'!$B$1:$C$1,0),0),"")&amp;IFERROR(VLOOKUP(KA$2&amp;$A10,'UCL2'!$C:$F,MATCH("AWAY",'UCL2'!$C$1:$F$1,0),0),"")&amp;IFERROR(VLOOKUP(KA$2&amp;$A10,'UCL2'!$D:$E,MATCH("HOME",'UCL2'!$D$1:$E$1,0),0),"")&amp;IFERROR(VLOOKUP(KA$2&amp;$A10,'EU2'!$C:$F,MATCH("AWAY",'EU2'!$C$1:$F$1,0),0),"")&amp;IFERROR(VLOOKUP(KA$2&amp;$A10,'EU2'!$D:$E,MATCH("HOME",'EU2'!$D$1:$E$1,0),0),"")&amp;IFERROR(VLOOKUP(KA$2&amp;$A10,'EUC2'!$C:$F,MATCH("AWAY",'EUC2'!$C$1:$F$1,0),0),"")&amp;IFERROR(VLOOKUP(KA$2&amp;$A10,'EUC2'!$D:$E,MATCH("HOME",'EUC2'!$D$1:$E$1,0),0),"")</f>
        <v/>
      </c>
      <c r="KB10" s="25" t="str">
        <f>IFERROR(VLOOKUP(KB$2&amp;$B10,'FPL FIX2'!$N$1:$Q$400,MATCH("HOME",'FPL FIX2'!$N$1:$Q$1,0),0),"")&amp;IFERROR(VLOOKUP(KB$2&amp;$B10,'FPL FIX2'!$O$1:$P$400,MATCH("AWAY",'FPL FIX2'!$O$1:$P$1,0),0),"")&amp;IFERROR(VLOOKUP(KB$2&amp;$A10,'FA2'!$A:$D,MATCH("AWAY",'FA2'!$A$1:$D$1,0),0),"")&amp;IFERROR(VLOOKUP(KB$2&amp;$A10,'FA2'!$B:$C,MATCH("HOME",'FA2'!$B$1:$C$1,0),0),"")&amp;IFERROR(VLOOKUP(KB$2&amp;$A10,'EFL2'!$A:$D,MATCH("AWAY",'EFL2'!$A$1:$D$1,0),0),"")&amp;IFERROR(VLOOKUP(KB$2&amp;$A10,'EFL2'!$B:$C,MATCH("HOME",'EFL2'!$B$1:$C$1,0),0),"")&amp;IFERROR(VLOOKUP(KB$2&amp;$A10,'UCL2'!$C:$F,MATCH("AWAY",'UCL2'!$C$1:$F$1,0),0),"")&amp;IFERROR(VLOOKUP(KB$2&amp;$A10,'UCL2'!$D:$E,MATCH("HOME",'UCL2'!$D$1:$E$1,0),0),"")&amp;IFERROR(VLOOKUP(KB$2&amp;$A10,'EU2'!$C:$F,MATCH("AWAY",'EU2'!$C$1:$F$1,0),0),"")&amp;IFERROR(VLOOKUP(KB$2&amp;$A10,'EU2'!$D:$E,MATCH("HOME",'EU2'!$D$1:$E$1,0),0),"")&amp;IFERROR(VLOOKUP(KB$2&amp;$A10,'EUC2'!$C:$F,MATCH("AWAY",'EUC2'!$C$1:$F$1,0),0),"")&amp;IFERROR(VLOOKUP(KB$2&amp;$A10,'EUC2'!$D:$E,MATCH("HOME",'EUC2'!$D$1:$E$1,0),0),"")</f>
        <v>BOU</v>
      </c>
      <c r="KC10" s="25" t="str">
        <f>IFERROR(VLOOKUP(KC$2&amp;$B10,'FPL FIX2'!$N$1:$Q$400,MATCH("HOME",'FPL FIX2'!$N$1:$Q$1,0),0),"")&amp;IFERROR(VLOOKUP(KC$2&amp;$B10,'FPL FIX2'!$O$1:$P$400,MATCH("AWAY",'FPL FIX2'!$O$1:$P$1,0),0),"")&amp;IFERROR(VLOOKUP(KC$2&amp;$A10,'FA2'!$A:$D,MATCH("AWAY",'FA2'!$A$1:$D$1,0),0),"")&amp;IFERROR(VLOOKUP(KC$2&amp;$A10,'FA2'!$B:$C,MATCH("HOME",'FA2'!$B$1:$C$1,0),0),"")&amp;IFERROR(VLOOKUP(KC$2&amp;$A10,'EFL2'!$A:$D,MATCH("AWAY",'EFL2'!$A$1:$D$1,0),0),"")&amp;IFERROR(VLOOKUP(KC$2&amp;$A10,'EFL2'!$B:$C,MATCH("HOME",'EFL2'!$B$1:$C$1,0),0),"")&amp;IFERROR(VLOOKUP(KC$2&amp;$A10,'UCL2'!$C:$F,MATCH("AWAY",'UCL2'!$C$1:$F$1,0),0),"")&amp;IFERROR(VLOOKUP(KC$2&amp;$A10,'UCL2'!$D:$E,MATCH("HOME",'UCL2'!$D$1:$E$1,0),0),"")&amp;IFERROR(VLOOKUP(KC$2&amp;$A10,'EU2'!$C:$F,MATCH("AWAY",'EU2'!$C$1:$F$1,0),0),"")&amp;IFERROR(VLOOKUP(KC$2&amp;$A10,'EU2'!$D:$E,MATCH("HOME",'EU2'!$D$1:$E$1,0),0),"")&amp;IFERROR(VLOOKUP(KC$2&amp;$A10,'EUC2'!$C:$F,MATCH("AWAY",'EUC2'!$C$1:$F$1,0),0),"")&amp;IFERROR(VLOOKUP(KC$2&amp;$A10,'EUC2'!$D:$E,MATCH("HOME",'EUC2'!$D$1:$E$1,0),0),"")</f>
        <v/>
      </c>
      <c r="KD10" s="25" t="str">
        <f>IFERROR(VLOOKUP(KD$2&amp;$B10,'FPL FIX2'!$N$1:$Q$400,MATCH("HOME",'FPL FIX2'!$N$1:$Q$1,0),0),"")&amp;IFERROR(VLOOKUP(KD$2&amp;$B10,'FPL FIX2'!$O$1:$P$400,MATCH("AWAY",'FPL FIX2'!$O$1:$P$1,0),0),"")&amp;IFERROR(VLOOKUP(KD$2&amp;$A10,'FA2'!$A:$D,MATCH("AWAY",'FA2'!$A$1:$D$1,0),0),"")&amp;IFERROR(VLOOKUP(KD$2&amp;$A10,'FA2'!$B:$C,MATCH("HOME",'FA2'!$B$1:$C$1,0),0),"")&amp;IFERROR(VLOOKUP(KD$2&amp;$A10,'EFL2'!$A:$D,MATCH("AWAY",'EFL2'!$A$1:$D$1,0),0),"")&amp;IFERROR(VLOOKUP(KD$2&amp;$A10,'EFL2'!$B:$C,MATCH("HOME",'EFL2'!$B$1:$C$1,0),0),"")&amp;IFERROR(VLOOKUP(KD$2&amp;$A10,'UCL2'!$C:$F,MATCH("AWAY",'UCL2'!$C$1:$F$1,0),0),"")&amp;IFERROR(VLOOKUP(KD$2&amp;$A10,'UCL2'!$D:$E,MATCH("HOME",'UCL2'!$D$1:$E$1,0),0),"")&amp;IFERROR(VLOOKUP(KD$2&amp;$A10,'EU2'!$C:$F,MATCH("AWAY",'EU2'!$C$1:$F$1,0),0),"")&amp;IFERROR(VLOOKUP(KD$2&amp;$A10,'EU2'!$D:$E,MATCH("HOME",'EU2'!$D$1:$E$1,0),0),"")&amp;IFERROR(VLOOKUP(KD$2&amp;$A10,'EUC2'!$C:$F,MATCH("AWAY",'EUC2'!$C$1:$F$1,0),0),"")&amp;IFERROR(VLOOKUP(KD$2&amp;$A10,'EUC2'!$D:$E,MATCH("HOME",'EUC2'!$D$1:$E$1,0),0),"")</f>
        <v/>
      </c>
      <c r="KE10" s="25" t="str">
        <f>IFERROR(VLOOKUP(KE$2&amp;$B10,'FPL FIX2'!$N$1:$Q$400,MATCH("HOME",'FPL FIX2'!$N$1:$Q$1,0),0),"")&amp;IFERROR(VLOOKUP(KE$2&amp;$B10,'FPL FIX2'!$O$1:$P$400,MATCH("AWAY",'FPL FIX2'!$O$1:$P$1,0),0),"")&amp;IFERROR(VLOOKUP(KE$2&amp;$A10,'FA2'!$A:$D,MATCH("AWAY",'FA2'!$A$1:$D$1,0),0),"")&amp;IFERROR(VLOOKUP(KE$2&amp;$A10,'FA2'!$B:$C,MATCH("HOME",'FA2'!$B$1:$C$1,0),0),"")&amp;IFERROR(VLOOKUP(KE$2&amp;$A10,'EFL2'!$A:$D,MATCH("AWAY",'EFL2'!$A$1:$D$1,0),0),"")&amp;IFERROR(VLOOKUP(KE$2&amp;$A10,'EFL2'!$B:$C,MATCH("HOME",'EFL2'!$B$1:$C$1,0),0),"")&amp;IFERROR(VLOOKUP(KE$2&amp;$A10,'UCL2'!$C:$F,MATCH("AWAY",'UCL2'!$C$1:$F$1,0),0),"")&amp;IFERROR(VLOOKUP(KE$2&amp;$A10,'UCL2'!$D:$E,MATCH("HOME",'UCL2'!$D$1:$E$1,0),0),"")&amp;IFERROR(VLOOKUP(KE$2&amp;$A10,'EU2'!$C:$F,MATCH("AWAY",'EU2'!$C$1:$F$1,0),0),"")&amp;IFERROR(VLOOKUP(KE$2&amp;$A10,'EU2'!$D:$E,MATCH("HOME",'EU2'!$D$1:$E$1,0),0),"")&amp;IFERROR(VLOOKUP(KE$2&amp;$A10,'EUC2'!$C:$F,MATCH("AWAY",'EUC2'!$C$1:$F$1,0),0),"")&amp;IFERROR(VLOOKUP(KE$2&amp;$A10,'EUC2'!$D:$E,MATCH("HOME",'EUC2'!$D$1:$E$1,0),0),"")</f>
        <v/>
      </c>
      <c r="KF10" s="25" t="str">
        <f>IFERROR(VLOOKUP(KF$2&amp;$B10,'FPL FIX2'!$N$1:$Q$400,MATCH("HOME",'FPL FIX2'!$N$1:$Q$1,0),0),"")&amp;IFERROR(VLOOKUP(KF$2&amp;$B10,'FPL FIX2'!$O$1:$P$400,MATCH("AWAY",'FPL FIX2'!$O$1:$P$1,0),0),"")&amp;IFERROR(VLOOKUP(KF$2&amp;$A10,'FA2'!$A:$D,MATCH("AWAY",'FA2'!$A$1:$D$1,0),0),"")&amp;IFERROR(VLOOKUP(KF$2&amp;$A10,'FA2'!$B:$C,MATCH("HOME",'FA2'!$B$1:$C$1,0),0),"")&amp;IFERROR(VLOOKUP(KF$2&amp;$A10,'EFL2'!$A:$D,MATCH("AWAY",'EFL2'!$A$1:$D$1,0),0),"")&amp;IFERROR(VLOOKUP(KF$2&amp;$A10,'EFL2'!$B:$C,MATCH("HOME",'EFL2'!$B$1:$C$1,0),0),"")&amp;IFERROR(VLOOKUP(KF$2&amp;$A10,'UCL2'!$C:$F,MATCH("AWAY",'UCL2'!$C$1:$F$1,0),0),"")&amp;IFERROR(VLOOKUP(KF$2&amp;$A10,'UCL2'!$D:$E,MATCH("HOME",'UCL2'!$D$1:$E$1,0),0),"")&amp;IFERROR(VLOOKUP(KF$2&amp;$A10,'EU2'!$C:$F,MATCH("AWAY",'EU2'!$C$1:$F$1,0),0),"")&amp;IFERROR(VLOOKUP(KF$2&amp;$A10,'EU2'!$D:$E,MATCH("HOME",'EU2'!$D$1:$E$1,0),0),"")&amp;IFERROR(VLOOKUP(KF$2&amp;$A10,'EUC2'!$C:$F,MATCH("AWAY",'EUC2'!$C$1:$F$1,0),0),"")&amp;IFERROR(VLOOKUP(KF$2&amp;$A10,'EUC2'!$D:$E,MATCH("HOME",'EUC2'!$D$1:$E$1,0),0),"")</f>
        <v/>
      </c>
      <c r="KG10" s="25" t="str">
        <f>IFERROR(VLOOKUP(KG$2&amp;$B10,'FPL FIX2'!$N$1:$Q$400,MATCH("HOME",'FPL FIX2'!$N$1:$Q$1,0),0),"")&amp;IFERROR(VLOOKUP(KG$2&amp;$B10,'FPL FIX2'!$O$1:$P$400,MATCH("AWAY",'FPL FIX2'!$O$1:$P$1,0),0),"")&amp;IFERROR(VLOOKUP(KG$2&amp;$A10,'FA2'!$A:$D,MATCH("AWAY",'FA2'!$A$1:$D$1,0),0),"")&amp;IFERROR(VLOOKUP(KG$2&amp;$A10,'FA2'!$B:$C,MATCH("HOME",'FA2'!$B$1:$C$1,0),0),"")&amp;IFERROR(VLOOKUP(KG$2&amp;$A10,'EFL2'!$A:$D,MATCH("AWAY",'EFL2'!$A$1:$D$1,0),0),"")&amp;IFERROR(VLOOKUP(KG$2&amp;$A10,'EFL2'!$B:$C,MATCH("HOME",'EFL2'!$B$1:$C$1,0),0),"")&amp;IFERROR(VLOOKUP(KG$2&amp;$A10,'UCL2'!$C:$F,MATCH("AWAY",'UCL2'!$C$1:$F$1,0),0),"")&amp;IFERROR(VLOOKUP(KG$2&amp;$A10,'UCL2'!$D:$E,MATCH("HOME",'UCL2'!$D$1:$E$1,0),0),"")&amp;IFERROR(VLOOKUP(KG$2&amp;$A10,'EU2'!$C:$F,MATCH("AWAY",'EU2'!$C$1:$F$1,0),0),"")&amp;IFERROR(VLOOKUP(KG$2&amp;$A10,'EU2'!$D:$E,MATCH("HOME",'EU2'!$D$1:$E$1,0),0),"")&amp;IFERROR(VLOOKUP(KG$2&amp;$A10,'EUC2'!$C:$F,MATCH("AWAY",'EUC2'!$C$1:$F$1,0),0),"")&amp;IFERROR(VLOOKUP(KG$2&amp;$A10,'EUC2'!$D:$E,MATCH("HOME",'EUC2'!$D$1:$E$1,0),0),"")</f>
        <v/>
      </c>
      <c r="KH10" s="25" t="str">
        <f>IFERROR(VLOOKUP(KH$2&amp;$B10,'FPL FIX2'!$N$1:$Q$400,MATCH("HOME",'FPL FIX2'!$N$1:$Q$1,0),0),"")&amp;IFERROR(VLOOKUP(KH$2&amp;$B10,'FPL FIX2'!$O$1:$P$400,MATCH("AWAY",'FPL FIX2'!$O$1:$P$1,0),0),"")&amp;IFERROR(VLOOKUP(KH$2&amp;$A10,'FA2'!$A:$D,MATCH("AWAY",'FA2'!$A$1:$D$1,0),0),"")&amp;IFERROR(VLOOKUP(KH$2&amp;$A10,'FA2'!$B:$C,MATCH("HOME",'FA2'!$B$1:$C$1,0),0),"")&amp;IFERROR(VLOOKUP(KH$2&amp;$A10,'EFL2'!$A:$D,MATCH("AWAY",'EFL2'!$A$1:$D$1,0),0),"")&amp;IFERROR(VLOOKUP(KH$2&amp;$A10,'EFL2'!$B:$C,MATCH("HOME",'EFL2'!$B$1:$C$1,0),0),"")&amp;IFERROR(VLOOKUP(KH$2&amp;$A10,'UCL2'!$C:$F,MATCH("AWAY",'UCL2'!$C$1:$F$1,0),0),"")&amp;IFERROR(VLOOKUP(KH$2&amp;$A10,'UCL2'!$D:$E,MATCH("HOME",'UCL2'!$D$1:$E$1,0),0),"")&amp;IFERROR(VLOOKUP(KH$2&amp;$A10,'EU2'!$C:$F,MATCH("AWAY",'EU2'!$C$1:$F$1,0),0),"")&amp;IFERROR(VLOOKUP(KH$2&amp;$A10,'EU2'!$D:$E,MATCH("HOME",'EU2'!$D$1:$E$1,0),0),"")&amp;IFERROR(VLOOKUP(KH$2&amp;$A10,'EUC2'!$C:$F,MATCH("AWAY",'EUC2'!$C$1:$F$1,0),0),"")&amp;IFERROR(VLOOKUP(KH$2&amp;$A10,'EUC2'!$D:$E,MATCH("HOME",'EUC2'!$D$1:$E$1,0),0),"")</f>
        <v/>
      </c>
      <c r="KI10" s="25" t="str">
        <f>IFERROR(VLOOKUP(KI$2&amp;$B10,'FPL FIX2'!$N$1:$Q$400,MATCH("HOME",'FPL FIX2'!$N$1:$Q$1,0),0),"")&amp;IFERROR(VLOOKUP(KI$2&amp;$B10,'FPL FIX2'!$O$1:$P$400,MATCH("AWAY",'FPL FIX2'!$O$1:$P$1,0),0),"")&amp;IFERROR(VLOOKUP(KI$2&amp;$A10,'FA2'!$A:$D,MATCH("AWAY",'FA2'!$A$1:$D$1,0),0),"")&amp;IFERROR(VLOOKUP(KI$2&amp;$A10,'FA2'!$B:$C,MATCH("HOME",'FA2'!$B$1:$C$1,0),0),"")&amp;IFERROR(VLOOKUP(KI$2&amp;$A10,'EFL2'!$A:$D,MATCH("AWAY",'EFL2'!$A$1:$D$1,0),0),"")&amp;IFERROR(VLOOKUP(KI$2&amp;$A10,'EFL2'!$B:$C,MATCH("HOME",'EFL2'!$B$1:$C$1,0),0),"")&amp;IFERROR(VLOOKUP(KI$2&amp;$A10,'UCL2'!$C:$F,MATCH("AWAY",'UCL2'!$C$1:$F$1,0),0),"")&amp;IFERROR(VLOOKUP(KI$2&amp;$A10,'UCL2'!$D:$E,MATCH("HOME",'UCL2'!$D$1:$E$1,0),0),"")&amp;IFERROR(VLOOKUP(KI$2&amp;$A10,'EU2'!$C:$F,MATCH("AWAY",'EU2'!$C$1:$F$1,0),0),"")&amp;IFERROR(VLOOKUP(KI$2&amp;$A10,'EU2'!$D:$E,MATCH("HOME",'EU2'!$D$1:$E$1,0),0),"")&amp;IFERROR(VLOOKUP(KI$2&amp;$A10,'EUC2'!$C:$F,MATCH("AWAY",'EUC2'!$C$1:$F$1,0),0),"")&amp;IFERROR(VLOOKUP(KI$2&amp;$A10,'EUC2'!$D:$E,MATCH("HOME",'EUC2'!$D$1:$E$1,0),0),"")</f>
        <v>ful</v>
      </c>
      <c r="KJ10" s="25" t="str">
        <f>IFERROR(VLOOKUP(KJ$2&amp;$B10,'FPL FIX2'!$N$1:$Q$400,MATCH("HOME",'FPL FIX2'!$N$1:$Q$1,0),0),"")&amp;IFERROR(VLOOKUP(KJ$2&amp;$B10,'FPL FIX2'!$O$1:$P$400,MATCH("AWAY",'FPL FIX2'!$O$1:$P$1,0),0),"")&amp;IFERROR(VLOOKUP(KJ$2&amp;$A10,'FA2'!$A:$D,MATCH("AWAY",'FA2'!$A$1:$D$1,0),0),"")&amp;IFERROR(VLOOKUP(KJ$2&amp;$A10,'FA2'!$B:$C,MATCH("HOME",'FA2'!$B$1:$C$1,0),0),"")&amp;IFERROR(VLOOKUP(KJ$2&amp;$A10,'EFL2'!$A:$D,MATCH("AWAY",'EFL2'!$A$1:$D$1,0),0),"")&amp;IFERROR(VLOOKUP(KJ$2&amp;$A10,'EFL2'!$B:$C,MATCH("HOME",'EFL2'!$B$1:$C$1,0),0),"")&amp;IFERROR(VLOOKUP(KJ$2&amp;$A10,'UCL2'!$C:$F,MATCH("AWAY",'UCL2'!$C$1:$F$1,0),0),"")&amp;IFERROR(VLOOKUP(KJ$2&amp;$A10,'UCL2'!$D:$E,MATCH("HOME",'UCL2'!$D$1:$E$1,0),0),"")&amp;IFERROR(VLOOKUP(KJ$2&amp;$A10,'EU2'!$C:$F,MATCH("AWAY",'EU2'!$C$1:$F$1,0),0),"")&amp;IFERROR(VLOOKUP(KJ$2&amp;$A10,'EU2'!$D:$E,MATCH("HOME",'EU2'!$D$1:$E$1,0),0),"")&amp;IFERROR(VLOOKUP(KJ$2&amp;$A10,'EUC2'!$C:$F,MATCH("AWAY",'EUC2'!$C$1:$F$1,0),0),"")&amp;IFERROR(VLOOKUP(KJ$2&amp;$A10,'EUC2'!$D:$E,MATCH("HOME",'EUC2'!$D$1:$E$1,0),0),"")</f>
        <v/>
      </c>
      <c r="KK10" s="25" t="str">
        <f>IFERROR(VLOOKUP(KK$2&amp;$B10,'FPL FIX2'!$N$1:$Q$400,MATCH("HOME",'FPL FIX2'!$N$1:$Q$1,0),0),"")&amp;IFERROR(VLOOKUP(KK$2&amp;$B10,'FPL FIX2'!$O$1:$P$400,MATCH("AWAY",'FPL FIX2'!$O$1:$P$1,0),0),"")&amp;IFERROR(VLOOKUP(KK$2&amp;$A10,'FA2'!$A:$D,MATCH("AWAY",'FA2'!$A$1:$D$1,0),0),"")&amp;IFERROR(VLOOKUP(KK$2&amp;$A10,'FA2'!$B:$C,MATCH("HOME",'FA2'!$B$1:$C$1,0),0),"")&amp;IFERROR(VLOOKUP(KK$2&amp;$A10,'EFL2'!$A:$D,MATCH("AWAY",'EFL2'!$A$1:$D$1,0),0),"")&amp;IFERROR(VLOOKUP(KK$2&amp;$A10,'EFL2'!$B:$C,MATCH("HOME",'EFL2'!$B$1:$C$1,0),0),"")&amp;IFERROR(VLOOKUP(KK$2&amp;$A10,'UCL2'!$C:$F,MATCH("AWAY",'UCL2'!$C$1:$F$1,0),0),"")&amp;IFERROR(VLOOKUP(KK$2&amp;$A10,'UCL2'!$D:$E,MATCH("HOME",'UCL2'!$D$1:$E$1,0),0),"")&amp;IFERROR(VLOOKUP(KK$2&amp;$A10,'EU2'!$C:$F,MATCH("AWAY",'EU2'!$C$1:$F$1,0),0),"")&amp;IFERROR(VLOOKUP(KK$2&amp;$A10,'EU2'!$D:$E,MATCH("HOME",'EU2'!$D$1:$E$1,0),0),"")&amp;IFERROR(VLOOKUP(KK$2&amp;$A10,'EUC2'!$C:$F,MATCH("AWAY",'EUC2'!$C$1:$F$1,0),0),"")&amp;IFERROR(VLOOKUP(KK$2&amp;$A10,'EUC2'!$D:$E,MATCH("HOME",'EUC2'!$D$1:$E$1,0),0),"")</f>
        <v/>
      </c>
      <c r="KL10" s="25" t="str">
        <f>IFERROR(VLOOKUP(KL$2&amp;$B10,'FPL FIX2'!$N$1:$Q$400,MATCH("HOME",'FPL FIX2'!$N$1:$Q$1,0),0),"")&amp;IFERROR(VLOOKUP(KL$2&amp;$B10,'FPL FIX2'!$O$1:$P$400,MATCH("AWAY",'FPL FIX2'!$O$1:$P$1,0),0),"")&amp;IFERROR(VLOOKUP(KL$2&amp;$A10,'FA2'!$A:$D,MATCH("AWAY",'FA2'!$A$1:$D$1,0),0),"")&amp;IFERROR(VLOOKUP(KL$2&amp;$A10,'FA2'!$B:$C,MATCH("HOME",'FA2'!$B$1:$C$1,0),0),"")&amp;IFERROR(VLOOKUP(KL$2&amp;$A10,'EFL2'!$A:$D,MATCH("AWAY",'EFL2'!$A$1:$D$1,0),0),"")&amp;IFERROR(VLOOKUP(KL$2&amp;$A10,'EFL2'!$B:$C,MATCH("HOME",'EFL2'!$B$1:$C$1,0),0),"")&amp;IFERROR(VLOOKUP(KL$2&amp;$A10,'UCL2'!$C:$F,MATCH("AWAY",'UCL2'!$C$1:$F$1,0),0),"")&amp;IFERROR(VLOOKUP(KL$2&amp;$A10,'UCL2'!$D:$E,MATCH("HOME",'UCL2'!$D$1:$E$1,0),0),"")&amp;IFERROR(VLOOKUP(KL$2&amp;$A10,'EU2'!$C:$F,MATCH("AWAY",'EU2'!$C$1:$F$1,0),0),"")&amp;IFERROR(VLOOKUP(KL$2&amp;$A10,'EU2'!$D:$E,MATCH("HOME",'EU2'!$D$1:$E$1,0),0),"")&amp;IFERROR(VLOOKUP(KL$2&amp;$A10,'EUC2'!$C:$F,MATCH("AWAY",'EUC2'!$C$1:$F$1,0),0),"")&amp;IFERROR(VLOOKUP(KL$2&amp;$A10,'EUC2'!$D:$E,MATCH("HOME",'EUC2'!$D$1:$E$1,0),0),"")</f>
        <v/>
      </c>
      <c r="KM10" s="25" t="str">
        <f>IFERROR(VLOOKUP(KM$2&amp;$B10,'FPL FIX2'!$N$1:$Q$400,MATCH("HOME",'FPL FIX2'!$N$1:$Q$1,0),0),"")&amp;IFERROR(VLOOKUP(KM$2&amp;$B10,'FPL FIX2'!$O$1:$P$400,MATCH("AWAY",'FPL FIX2'!$O$1:$P$1,0),0),"")&amp;IFERROR(VLOOKUP(KM$2&amp;$A10,'FA2'!$A:$D,MATCH("AWAY",'FA2'!$A$1:$D$1,0),0),"")&amp;IFERROR(VLOOKUP(KM$2&amp;$A10,'FA2'!$B:$C,MATCH("HOME",'FA2'!$B$1:$C$1,0),0),"")&amp;IFERROR(VLOOKUP(KM$2&amp;$A10,'EFL2'!$A:$D,MATCH("AWAY",'EFL2'!$A$1:$D$1,0),0),"")&amp;IFERROR(VLOOKUP(KM$2&amp;$A10,'EFL2'!$B:$C,MATCH("HOME",'EFL2'!$B$1:$C$1,0),0),"")&amp;IFERROR(VLOOKUP(KM$2&amp;$A10,'UCL2'!$C:$F,MATCH("AWAY",'UCL2'!$C$1:$F$1,0),0),"")&amp;IFERROR(VLOOKUP(KM$2&amp;$A10,'UCL2'!$D:$E,MATCH("HOME",'UCL2'!$D$1:$E$1,0),0),"")&amp;IFERROR(VLOOKUP(KM$2&amp;$A10,'EU2'!$C:$F,MATCH("AWAY",'EU2'!$C$1:$F$1,0),0),"")&amp;IFERROR(VLOOKUP(KM$2&amp;$A10,'EU2'!$D:$E,MATCH("HOME",'EU2'!$D$1:$E$1,0),0),"")&amp;IFERROR(VLOOKUP(KM$2&amp;$A10,'EUC2'!$C:$F,MATCH("AWAY",'EUC2'!$C$1:$F$1,0),0),"")&amp;IFERROR(VLOOKUP(KM$2&amp;$A10,'EUC2'!$D:$E,MATCH("HOME",'EUC2'!$D$1:$E$1,0),0),"")</f>
        <v/>
      </c>
      <c r="KN10" s="25" t="str">
        <f>IFERROR(VLOOKUP(KN$2&amp;$B10,'FPL FIX2'!$N$1:$Q$400,MATCH("HOME",'FPL FIX2'!$N$1:$Q$1,0),0),"")&amp;IFERROR(VLOOKUP(KN$2&amp;$B10,'FPL FIX2'!$O$1:$P$400,MATCH("AWAY",'FPL FIX2'!$O$1:$P$1,0),0),"")&amp;IFERROR(VLOOKUP(KN$2&amp;$A10,'FA2'!$A:$D,MATCH("AWAY",'FA2'!$A$1:$D$1,0),0),"")&amp;IFERROR(VLOOKUP(KN$2&amp;$A10,'FA2'!$B:$C,MATCH("HOME",'FA2'!$B$1:$C$1,0),0),"")&amp;IFERROR(VLOOKUP(KN$2&amp;$A10,'EFL2'!$A:$D,MATCH("AWAY",'EFL2'!$A$1:$D$1,0),0),"")&amp;IFERROR(VLOOKUP(KN$2&amp;$A10,'EFL2'!$B:$C,MATCH("HOME",'EFL2'!$B$1:$C$1,0),0),"")&amp;IFERROR(VLOOKUP(KN$2&amp;$A10,'UCL2'!$C:$F,MATCH("AWAY",'UCL2'!$C$1:$F$1,0),0),"")&amp;IFERROR(VLOOKUP(KN$2&amp;$A10,'UCL2'!$D:$E,MATCH("HOME",'UCL2'!$D$1:$E$1,0),0),"")&amp;IFERROR(VLOOKUP(KN$2&amp;$A10,'EU2'!$C:$F,MATCH("AWAY",'EU2'!$C$1:$F$1,0),0),"")&amp;IFERROR(VLOOKUP(KN$2&amp;$A10,'EU2'!$D:$E,MATCH("HOME",'EU2'!$D$1:$E$1,0),0),"")&amp;IFERROR(VLOOKUP(KN$2&amp;$A10,'EUC2'!$C:$F,MATCH("AWAY",'EUC2'!$C$1:$F$1,0),0),"")&amp;IFERROR(VLOOKUP(KN$2&amp;$A10,'EUC2'!$D:$E,MATCH("HOME",'EUC2'!$D$1:$E$1,0),0),"")</f>
        <v/>
      </c>
      <c r="KO10" s="25" t="str">
        <f>IFERROR(VLOOKUP(KO$2&amp;$B10,'FPL FIX2'!$N$1:$Q$400,MATCH("HOME",'FPL FIX2'!$N$1:$Q$1,0),0),"")&amp;IFERROR(VLOOKUP(KO$2&amp;$B10,'FPL FIX2'!$O$1:$P$400,MATCH("AWAY",'FPL FIX2'!$O$1:$P$1,0),0),"")&amp;IFERROR(VLOOKUP(KO$2&amp;$A10,'FA2'!$A:$D,MATCH("AWAY",'FA2'!$A$1:$D$1,0),0),"")&amp;IFERROR(VLOOKUP(KO$2&amp;$A10,'FA2'!$B:$C,MATCH("HOME",'FA2'!$B$1:$C$1,0),0),"")&amp;IFERROR(VLOOKUP(KO$2&amp;$A10,'EFL2'!$A:$D,MATCH("AWAY",'EFL2'!$A$1:$D$1,0),0),"")&amp;IFERROR(VLOOKUP(KO$2&amp;$A10,'EFL2'!$B:$C,MATCH("HOME",'EFL2'!$B$1:$C$1,0),0),"")&amp;IFERROR(VLOOKUP(KO$2&amp;$A10,'UCL2'!$C:$F,MATCH("AWAY",'UCL2'!$C$1:$F$1,0),0),"")&amp;IFERROR(VLOOKUP(KO$2&amp;$A10,'UCL2'!$D:$E,MATCH("HOME",'UCL2'!$D$1:$E$1,0),0),"")&amp;IFERROR(VLOOKUP(KO$2&amp;$A10,'EU2'!$C:$F,MATCH("AWAY",'EU2'!$C$1:$F$1,0),0),"")&amp;IFERROR(VLOOKUP(KO$2&amp;$A10,'EU2'!$D:$E,MATCH("HOME",'EU2'!$D$1:$E$1,0),0),"")&amp;IFERROR(VLOOKUP(KO$2&amp;$A10,'EUC2'!$C:$F,MATCH("AWAY",'EUC2'!$C$1:$F$1,0),0),"")&amp;IFERROR(VLOOKUP(KO$2&amp;$A10,'EUC2'!$D:$E,MATCH("HOME",'EUC2'!$D$1:$E$1,0),0),"")</f>
        <v/>
      </c>
      <c r="KP10" s="25" t="str">
        <f>IFERROR(VLOOKUP(KP$2&amp;$B10,'FPL FIX2'!$N$1:$Q$400,MATCH("HOME",'FPL FIX2'!$N$1:$Q$1,0),0),"")&amp;IFERROR(VLOOKUP(KP$2&amp;$B10,'FPL FIX2'!$O$1:$P$400,MATCH("AWAY",'FPL FIX2'!$O$1:$P$1,0),0),"")&amp;IFERROR(VLOOKUP(KP$2&amp;$A10,'FA2'!$A:$D,MATCH("AWAY",'FA2'!$A$1:$D$1,0),0),"")&amp;IFERROR(VLOOKUP(KP$2&amp;$A10,'FA2'!$B:$C,MATCH("HOME",'FA2'!$B$1:$C$1,0),0),"")&amp;IFERROR(VLOOKUP(KP$2&amp;$A10,'EFL2'!$A:$D,MATCH("AWAY",'EFL2'!$A$1:$D$1,0),0),"")&amp;IFERROR(VLOOKUP(KP$2&amp;$A10,'EFL2'!$B:$C,MATCH("HOME",'EFL2'!$B$1:$C$1,0),0),"")&amp;IFERROR(VLOOKUP(KP$2&amp;$A10,'UCL2'!$C:$F,MATCH("AWAY",'UCL2'!$C$1:$F$1,0),0),"")&amp;IFERROR(VLOOKUP(KP$2&amp;$A10,'UCL2'!$D:$E,MATCH("HOME",'UCL2'!$D$1:$E$1,0),0),"")&amp;IFERROR(VLOOKUP(KP$2&amp;$A10,'EU2'!$C:$F,MATCH("AWAY",'EU2'!$C$1:$F$1,0),0),"")&amp;IFERROR(VLOOKUP(KP$2&amp;$A10,'EU2'!$D:$E,MATCH("HOME",'EU2'!$D$1:$E$1,0),0),"")&amp;IFERROR(VLOOKUP(KP$2&amp;$A10,'EUC2'!$C:$F,MATCH("AWAY",'EUC2'!$C$1:$F$1,0),0),"")&amp;IFERROR(VLOOKUP(KP$2&amp;$A10,'EUC2'!$D:$E,MATCH("HOME",'EUC2'!$D$1:$E$1,0),0),"")</f>
        <v/>
      </c>
      <c r="KQ10" s="25" t="str">
        <f>IFERROR(VLOOKUP(KQ$2&amp;$B10,'FPL FIX2'!$N$1:$Q$400,MATCH("HOME",'FPL FIX2'!$N$1:$Q$1,0),0),"")&amp;IFERROR(VLOOKUP(KQ$2&amp;$B10,'FPL FIX2'!$O$1:$P$400,MATCH("AWAY",'FPL FIX2'!$O$1:$P$1,0),0),"")&amp;IFERROR(VLOOKUP(KQ$2&amp;$A10,'FA2'!$A:$D,MATCH("AWAY",'FA2'!$A$1:$D$1,0),0),"")&amp;IFERROR(VLOOKUP(KQ$2&amp;$A10,'FA2'!$B:$C,MATCH("HOME",'FA2'!$B$1:$C$1,0),0),"")&amp;IFERROR(VLOOKUP(KQ$2&amp;$A10,'EFL2'!$A:$D,MATCH("AWAY",'EFL2'!$A$1:$D$1,0),0),"")&amp;IFERROR(VLOOKUP(KQ$2&amp;$A10,'EFL2'!$B:$C,MATCH("HOME",'EFL2'!$B$1:$C$1,0),0),"")&amp;IFERROR(VLOOKUP(KQ$2&amp;$A10,'UCL2'!$C:$F,MATCH("AWAY",'UCL2'!$C$1:$F$1,0),0),"")&amp;IFERROR(VLOOKUP(KQ$2&amp;$A10,'UCL2'!$D:$E,MATCH("HOME",'UCL2'!$D$1:$E$1,0),0),"")&amp;IFERROR(VLOOKUP(KQ$2&amp;$A10,'EU2'!$C:$F,MATCH("AWAY",'EU2'!$C$1:$F$1,0),0),"")&amp;IFERROR(VLOOKUP(KQ$2&amp;$A10,'EU2'!$D:$E,MATCH("HOME",'EU2'!$D$1:$E$1,0),0),"")&amp;IFERROR(VLOOKUP(KQ$2&amp;$A10,'EUC2'!$C:$F,MATCH("AWAY",'EUC2'!$C$1:$F$1,0),0),"")&amp;IFERROR(VLOOKUP(KQ$2&amp;$A10,'EUC2'!$D:$E,MATCH("HOME",'EUC2'!$D$1:$E$1,0),0),"")</f>
        <v>NFO</v>
      </c>
      <c r="KR10" s="25" t="str">
        <f>IFERROR(VLOOKUP(KR$2&amp;$B10,'FPL FIX2'!$N$1:$Q$400,MATCH("HOME",'FPL FIX2'!$N$1:$Q$1,0),0),"")&amp;IFERROR(VLOOKUP(KR$2&amp;$B10,'FPL FIX2'!$O$1:$P$400,MATCH("AWAY",'FPL FIX2'!$O$1:$P$1,0),0),"")&amp;IFERROR(VLOOKUP(KR$2&amp;$A10,'FA2'!$A:$D,MATCH("AWAY",'FA2'!$A$1:$D$1,0),0),"")&amp;IFERROR(VLOOKUP(KR$2&amp;$A10,'FA2'!$B:$C,MATCH("HOME",'FA2'!$B$1:$C$1,0),0),"")&amp;IFERROR(VLOOKUP(KR$2&amp;$A10,'EFL2'!$A:$D,MATCH("AWAY",'EFL2'!$A$1:$D$1,0),0),"")&amp;IFERROR(VLOOKUP(KR$2&amp;$A10,'EFL2'!$B:$C,MATCH("HOME",'EFL2'!$B$1:$C$1,0),0),"")&amp;IFERROR(VLOOKUP(KR$2&amp;$A10,'UCL2'!$C:$F,MATCH("AWAY",'UCL2'!$C$1:$F$1,0),0),"")&amp;IFERROR(VLOOKUP(KR$2&amp;$A10,'UCL2'!$D:$E,MATCH("HOME",'UCL2'!$D$1:$E$1,0),0),"")&amp;IFERROR(VLOOKUP(KR$2&amp;$A10,'EU2'!$C:$F,MATCH("AWAY",'EU2'!$C$1:$F$1,0),0),"")&amp;IFERROR(VLOOKUP(KR$2&amp;$A10,'EU2'!$D:$E,MATCH("HOME",'EU2'!$D$1:$E$1,0),0),"")&amp;IFERROR(VLOOKUP(KR$2&amp;$A10,'EUC2'!$C:$F,MATCH("AWAY",'EUC2'!$C$1:$F$1,0),0),"")&amp;IFERROR(VLOOKUP(KR$2&amp;$A10,'EUC2'!$D:$E,MATCH("HOME",'EUC2'!$D$1:$E$1,0),0),"")</f>
        <v/>
      </c>
      <c r="KS10" s="25" t="str">
        <f>IFERROR(VLOOKUP(KS$2&amp;$B10,'FPL FIX2'!$N$1:$Q$400,MATCH("HOME",'FPL FIX2'!$N$1:$Q$1,0),0),"")&amp;IFERROR(VLOOKUP(KS$2&amp;$B10,'FPL FIX2'!$O$1:$P$400,MATCH("AWAY",'FPL FIX2'!$O$1:$P$1,0),0),"")&amp;IFERROR(VLOOKUP(KS$2&amp;$A10,'FA2'!$A:$D,MATCH("AWAY",'FA2'!$A$1:$D$1,0),0),"")&amp;IFERROR(VLOOKUP(KS$2&amp;$A10,'FA2'!$B:$C,MATCH("HOME",'FA2'!$B$1:$C$1,0),0),"")&amp;IFERROR(VLOOKUP(KS$2&amp;$A10,'EFL2'!$A:$D,MATCH("AWAY",'EFL2'!$A$1:$D$1,0),0),"")&amp;IFERROR(VLOOKUP(KS$2&amp;$A10,'EFL2'!$B:$C,MATCH("HOME",'EFL2'!$B$1:$C$1,0),0),"")&amp;IFERROR(VLOOKUP(KS$2&amp;$A10,'UCL2'!$C:$F,MATCH("AWAY",'UCL2'!$C$1:$F$1,0),0),"")&amp;IFERROR(VLOOKUP(KS$2&amp;$A10,'UCL2'!$D:$E,MATCH("HOME",'UCL2'!$D$1:$E$1,0),0),"")&amp;IFERROR(VLOOKUP(KS$2&amp;$A10,'EU2'!$C:$F,MATCH("AWAY",'EU2'!$C$1:$F$1,0),0),"")&amp;IFERROR(VLOOKUP(KS$2&amp;$A10,'EU2'!$D:$E,MATCH("HOME",'EU2'!$D$1:$E$1,0),0),"")&amp;IFERROR(VLOOKUP(KS$2&amp;$A10,'EUC2'!$C:$F,MATCH("AWAY",'EUC2'!$C$1:$F$1,0),0),"")&amp;IFERROR(VLOOKUP(KS$2&amp;$A10,'EUC2'!$D:$E,MATCH("HOME",'EUC2'!$D$1:$E$1,0),0),"")</f>
        <v/>
      </c>
      <c r="KT10" s="25" t="str">
        <f>IFERROR(VLOOKUP(KT$2&amp;$B10,'FPL FIX2'!$N$1:$Q$400,MATCH("HOME",'FPL FIX2'!$N$1:$Q$1,0),0),"")&amp;IFERROR(VLOOKUP(KT$2&amp;$B10,'FPL FIX2'!$O$1:$P$400,MATCH("AWAY",'FPL FIX2'!$O$1:$P$1,0),0),"")&amp;IFERROR(VLOOKUP(KT$2&amp;$A10,'FA2'!$A:$D,MATCH("AWAY",'FA2'!$A$1:$D$1,0),0),"")&amp;IFERROR(VLOOKUP(KT$2&amp;$A10,'FA2'!$B:$C,MATCH("HOME",'FA2'!$B$1:$C$1,0),0),"")&amp;IFERROR(VLOOKUP(KT$2&amp;$A10,'EFL2'!$A:$D,MATCH("AWAY",'EFL2'!$A$1:$D$1,0),0),"")&amp;IFERROR(VLOOKUP(KT$2&amp;$A10,'EFL2'!$B:$C,MATCH("HOME",'EFL2'!$B$1:$C$1,0),0),"")&amp;IFERROR(VLOOKUP(KT$2&amp;$A10,'UCL2'!$C:$F,MATCH("AWAY",'UCL2'!$C$1:$F$1,0),0),"")&amp;IFERROR(VLOOKUP(KT$2&amp;$A10,'UCL2'!$D:$E,MATCH("HOME",'UCL2'!$D$1:$E$1,0),0),"")&amp;IFERROR(VLOOKUP(KT$2&amp;$A10,'EU2'!$C:$F,MATCH("AWAY",'EU2'!$C$1:$F$1,0),0),"")&amp;IFERROR(VLOOKUP(KT$2&amp;$A10,'EU2'!$D:$E,MATCH("HOME",'EU2'!$D$1:$E$1,0),0),"")&amp;IFERROR(VLOOKUP(KT$2&amp;$A10,'EUC2'!$C:$F,MATCH("AWAY",'EUC2'!$C$1:$F$1,0),0),"")&amp;IFERROR(VLOOKUP(KT$2&amp;$A10,'EUC2'!$D:$E,MATCH("HOME",'EUC2'!$D$1:$E$1,0),0),"")</f>
        <v/>
      </c>
      <c r="KU10" s="25" t="str">
        <f>IFERROR(VLOOKUP(KU$2&amp;$B10,'FPL FIX2'!$N$1:$Q$400,MATCH("HOME",'FPL FIX2'!$N$1:$Q$1,0),0),"")&amp;IFERROR(VLOOKUP(KU$2&amp;$B10,'FPL FIX2'!$O$1:$P$400,MATCH("AWAY",'FPL FIX2'!$O$1:$P$1,0),0),"")&amp;IFERROR(VLOOKUP(KU$2&amp;$A10,'FA2'!$A:$D,MATCH("AWAY",'FA2'!$A$1:$D$1,0),0),"")&amp;IFERROR(VLOOKUP(KU$2&amp;$A10,'FA2'!$B:$C,MATCH("HOME",'FA2'!$B$1:$C$1,0),0),"")&amp;IFERROR(VLOOKUP(KU$2&amp;$A10,'EFL2'!$A:$D,MATCH("AWAY",'EFL2'!$A$1:$D$1,0),0),"")&amp;IFERROR(VLOOKUP(KU$2&amp;$A10,'EFL2'!$B:$C,MATCH("HOME",'EFL2'!$B$1:$C$1,0),0),"")&amp;IFERROR(VLOOKUP(KU$2&amp;$A10,'UCL2'!$C:$F,MATCH("AWAY",'UCL2'!$C$1:$F$1,0),0),"")&amp;IFERROR(VLOOKUP(KU$2&amp;$A10,'UCL2'!$D:$E,MATCH("HOME",'UCL2'!$D$1:$E$1,0),0),"")&amp;IFERROR(VLOOKUP(KU$2&amp;$A10,'EU2'!$C:$F,MATCH("AWAY",'EU2'!$C$1:$F$1,0),0),"")&amp;IFERROR(VLOOKUP(KU$2&amp;$A10,'EU2'!$D:$E,MATCH("HOME",'EU2'!$D$1:$E$1,0),0),"")&amp;IFERROR(VLOOKUP(KU$2&amp;$A10,'EUC2'!$C:$F,MATCH("AWAY",'EUC2'!$C$1:$F$1,0),0),"")&amp;IFERROR(VLOOKUP(KU$2&amp;$A10,'EUC2'!$D:$E,MATCH("HOME",'EUC2'!$D$1:$E$1,0),0),"")</f>
        <v/>
      </c>
      <c r="KV10" s="25" t="str">
        <f>IFERROR(VLOOKUP(KV$2&amp;$B10,'FPL FIX2'!$N$1:$Q$400,MATCH("HOME",'FPL FIX2'!$N$1:$Q$1,0),0),"")&amp;IFERROR(VLOOKUP(KV$2&amp;$B10,'FPL FIX2'!$O$1:$P$400,MATCH("AWAY",'FPL FIX2'!$O$1:$P$1,0),0),"")&amp;IFERROR(VLOOKUP(KV$2&amp;$A10,'FA2'!$A:$D,MATCH("AWAY",'FA2'!$A$1:$D$1,0),0),"")&amp;IFERROR(VLOOKUP(KV$2&amp;$A10,'FA2'!$B:$C,MATCH("HOME",'FA2'!$B$1:$C$1,0),0),"")&amp;IFERROR(VLOOKUP(KV$2&amp;$A10,'EFL2'!$A:$D,MATCH("AWAY",'EFL2'!$A$1:$D$1,0),0),"")&amp;IFERROR(VLOOKUP(KV$2&amp;$A10,'EFL2'!$B:$C,MATCH("HOME",'EFL2'!$B$1:$C$1,0),0),"")&amp;IFERROR(VLOOKUP(KV$2&amp;$A10,'UCL2'!$C:$F,MATCH("AWAY",'UCL2'!$C$1:$F$1,0),0),"")&amp;IFERROR(VLOOKUP(KV$2&amp;$A10,'UCL2'!$D:$E,MATCH("HOME",'UCL2'!$D$1:$E$1,0),0),"")&amp;IFERROR(VLOOKUP(KV$2&amp;$A10,'EU2'!$C:$F,MATCH("AWAY",'EU2'!$C$1:$F$1,0),0),"")&amp;IFERROR(VLOOKUP(KV$2&amp;$A10,'EU2'!$D:$E,MATCH("HOME",'EU2'!$D$1:$E$1,0),0),"")&amp;IFERROR(VLOOKUP(KV$2&amp;$A10,'EUC2'!$C:$F,MATCH("AWAY",'EUC2'!$C$1:$F$1,0),0),"")&amp;IFERROR(VLOOKUP(KV$2&amp;$A10,'EUC2'!$D:$E,MATCH("HOME",'EUC2'!$D$1:$E$1,0),0),"")</f>
        <v/>
      </c>
      <c r="KW10" s="25" t="str">
        <f>IFERROR(VLOOKUP(KW$2&amp;$B10,'FPL FIX2'!$N$1:$Q$400,MATCH("HOME",'FPL FIX2'!$N$1:$Q$1,0),0),"")&amp;IFERROR(VLOOKUP(KW$2&amp;$B10,'FPL FIX2'!$O$1:$P$400,MATCH("AWAY",'FPL FIX2'!$O$1:$P$1,0),0),"")&amp;IFERROR(VLOOKUP(KW$2&amp;$A10,'FA2'!$A:$D,MATCH("AWAY",'FA2'!$A$1:$D$1,0),0),"")&amp;IFERROR(VLOOKUP(KW$2&amp;$A10,'FA2'!$B:$C,MATCH("HOME",'FA2'!$B$1:$C$1,0),0),"")&amp;IFERROR(VLOOKUP(KW$2&amp;$A10,'EFL2'!$A:$D,MATCH("AWAY",'EFL2'!$A$1:$D$1,0),0),"")&amp;IFERROR(VLOOKUP(KW$2&amp;$A10,'EFL2'!$B:$C,MATCH("HOME",'EFL2'!$B$1:$C$1,0),0),"")&amp;IFERROR(VLOOKUP(KW$2&amp;$A10,'UCL2'!$C:$F,MATCH("AWAY",'UCL2'!$C$1:$F$1,0),0),"")&amp;IFERROR(VLOOKUP(KW$2&amp;$A10,'UCL2'!$D:$E,MATCH("HOME",'UCL2'!$D$1:$E$1,0),0),"")&amp;IFERROR(VLOOKUP(KW$2&amp;$A10,'EU2'!$C:$F,MATCH("AWAY",'EU2'!$C$1:$F$1,0),0),"")&amp;IFERROR(VLOOKUP(KW$2&amp;$A10,'EU2'!$D:$E,MATCH("HOME",'EU2'!$D$1:$E$1,0),0),"")&amp;IFERROR(VLOOKUP(KW$2&amp;$A10,'EUC2'!$C:$F,MATCH("AWAY",'EUC2'!$C$1:$F$1,0),0),"")&amp;IFERROR(VLOOKUP(KW$2&amp;$A10,'EUC2'!$D:$E,MATCH("HOME",'EUC2'!$D$1:$E$1,0),0),"")</f>
        <v/>
      </c>
      <c r="KX10" s="25" t="str">
        <f>IFERROR(VLOOKUP(KX$2&amp;$B10,'FPL FIX2'!$N$1:$Q$400,MATCH("HOME",'FPL FIX2'!$N$1:$Q$1,0),0),"")&amp;IFERROR(VLOOKUP(KX$2&amp;$B10,'FPL FIX2'!$O$1:$P$400,MATCH("AWAY",'FPL FIX2'!$O$1:$P$1,0),0),"")&amp;IFERROR(VLOOKUP(KX$2&amp;$A10,'FA2'!$A:$D,MATCH("AWAY",'FA2'!$A$1:$D$1,0),0),"")&amp;IFERROR(VLOOKUP(KX$2&amp;$A10,'FA2'!$B:$C,MATCH("HOME",'FA2'!$B$1:$C$1,0),0),"")&amp;IFERROR(VLOOKUP(KX$2&amp;$A10,'EFL2'!$A:$D,MATCH("AWAY",'EFL2'!$A$1:$D$1,0),0),"")&amp;IFERROR(VLOOKUP(KX$2&amp;$A10,'EFL2'!$B:$C,MATCH("HOME",'EFL2'!$B$1:$C$1,0),0),"")&amp;IFERROR(VLOOKUP(KX$2&amp;$A10,'UCL2'!$C:$F,MATCH("AWAY",'UCL2'!$C$1:$F$1,0),0),"")&amp;IFERROR(VLOOKUP(KX$2&amp;$A10,'UCL2'!$D:$E,MATCH("HOME",'UCL2'!$D$1:$E$1,0),0),"")&amp;IFERROR(VLOOKUP(KX$2&amp;$A10,'EU2'!$C:$F,MATCH("AWAY",'EU2'!$C$1:$F$1,0),0),"")&amp;IFERROR(VLOOKUP(KX$2&amp;$A10,'EU2'!$D:$E,MATCH("HOME",'EU2'!$D$1:$E$1,0),0),"")&amp;IFERROR(VLOOKUP(KX$2&amp;$A10,'EUC2'!$C:$F,MATCH("AWAY",'EUC2'!$C$1:$F$1,0),0),"")&amp;IFERROR(VLOOKUP(KX$2&amp;$A10,'EUC2'!$D:$E,MATCH("HOME",'EUC2'!$D$1:$E$1,0),0),"")</f>
        <v/>
      </c>
      <c r="KY10" s="25" t="str">
        <f>IFERROR(VLOOKUP(KY$2&amp;$B10,'FPL FIX2'!$N$1:$Q$400,MATCH("HOME",'FPL FIX2'!$N$1:$Q$1,0),0),"")&amp;IFERROR(VLOOKUP(KY$2&amp;$B10,'FPL FIX2'!$O$1:$P$400,MATCH("AWAY",'FPL FIX2'!$O$1:$P$1,0),0),"")&amp;IFERROR(VLOOKUP(KY$2&amp;$A10,'FA2'!$A:$D,MATCH("AWAY",'FA2'!$A$1:$D$1,0),0),"")&amp;IFERROR(VLOOKUP(KY$2&amp;$A10,'FA2'!$B:$C,MATCH("HOME",'FA2'!$B$1:$C$1,0),0),"")&amp;IFERROR(VLOOKUP(KY$2&amp;$A10,'EFL2'!$A:$D,MATCH("AWAY",'EFL2'!$A$1:$D$1,0),0),"")&amp;IFERROR(VLOOKUP(KY$2&amp;$A10,'EFL2'!$B:$C,MATCH("HOME",'EFL2'!$B$1:$C$1,0),0),"")&amp;IFERROR(VLOOKUP(KY$2&amp;$A10,'UCL2'!$C:$F,MATCH("AWAY",'UCL2'!$C$1:$F$1,0),0),"")&amp;IFERROR(VLOOKUP(KY$2&amp;$A10,'UCL2'!$D:$E,MATCH("HOME",'UCL2'!$D$1:$E$1,0),0),"")&amp;IFERROR(VLOOKUP(KY$2&amp;$A10,'EU2'!$C:$F,MATCH("AWAY",'EU2'!$C$1:$F$1,0),0),"")&amp;IFERROR(VLOOKUP(KY$2&amp;$A10,'EU2'!$D:$E,MATCH("HOME",'EU2'!$D$1:$E$1,0),0),"")&amp;IFERROR(VLOOKUP(KY$2&amp;$A10,'EUC2'!$C:$F,MATCH("AWAY",'EUC2'!$C$1:$F$1,0),0),"")&amp;IFERROR(VLOOKUP(KY$2&amp;$A10,'EUC2'!$D:$E,MATCH("HOME",'EUC2'!$D$1:$E$1,0),0),"")</f>
        <v/>
      </c>
      <c r="KZ10" s="25" t="str">
        <f>IFERROR(VLOOKUP(KZ$2&amp;$B10,'FPL FIX2'!$N$1:$Q$400,MATCH("HOME",'FPL FIX2'!$N$1:$Q$1,0),0),"")&amp;IFERROR(VLOOKUP(KZ$2&amp;$B10,'FPL FIX2'!$O$1:$P$400,MATCH("AWAY",'FPL FIX2'!$O$1:$P$1,0),0),"")&amp;IFERROR(VLOOKUP(KZ$2&amp;$A10,'FA2'!$A:$D,MATCH("AWAY",'FA2'!$A$1:$D$1,0),0),"")&amp;IFERROR(VLOOKUP(KZ$2&amp;$A10,'FA2'!$B:$C,MATCH("HOME",'FA2'!$B$1:$C$1,0),0),"")&amp;IFERROR(VLOOKUP(KZ$2&amp;$A10,'EFL2'!$A:$D,MATCH("AWAY",'EFL2'!$A$1:$D$1,0),0),"")&amp;IFERROR(VLOOKUP(KZ$2&amp;$A10,'EFL2'!$B:$C,MATCH("HOME",'EFL2'!$B$1:$C$1,0),0),"")&amp;IFERROR(VLOOKUP(KZ$2&amp;$A10,'UCL2'!$C:$F,MATCH("AWAY",'UCL2'!$C$1:$F$1,0),0),"")&amp;IFERROR(VLOOKUP(KZ$2&amp;$A10,'UCL2'!$D:$E,MATCH("HOME",'UCL2'!$D$1:$E$1,0),0),"")&amp;IFERROR(VLOOKUP(KZ$2&amp;$A10,'EU2'!$C:$F,MATCH("AWAY",'EU2'!$C$1:$F$1,0),0),"")&amp;IFERROR(VLOOKUP(KZ$2&amp;$A10,'EU2'!$D:$E,MATCH("HOME",'EU2'!$D$1:$E$1,0),0),"")&amp;IFERROR(VLOOKUP(KZ$2&amp;$A10,'EUC2'!$C:$F,MATCH("AWAY",'EUC2'!$C$1:$F$1,0),0),"")&amp;IFERROR(VLOOKUP(KZ$2&amp;$A10,'EUC2'!$D:$E,MATCH("HOME",'EUC2'!$D$1:$E$1,0),0),"")</f>
        <v/>
      </c>
      <c r="LA10" s="25" t="str">
        <f>IFERROR(VLOOKUP(LA$2&amp;$B10,'FPL FIX2'!$N$1:$Q$400,MATCH("HOME",'FPL FIX2'!$N$1:$Q$1,0),0),"")&amp;IFERROR(VLOOKUP(LA$2&amp;$B10,'FPL FIX2'!$O$1:$P$400,MATCH("AWAY",'FPL FIX2'!$O$1:$P$1,0),0),"")&amp;IFERROR(VLOOKUP(LA$2&amp;$A10,'FA2'!$A:$D,MATCH("AWAY",'FA2'!$A$1:$D$1,0),0),"")&amp;IFERROR(VLOOKUP(LA$2&amp;$A10,'FA2'!$B:$C,MATCH("HOME",'FA2'!$B$1:$C$1,0),0),"")&amp;IFERROR(VLOOKUP(LA$2&amp;$A10,'EFL2'!$A:$D,MATCH("AWAY",'EFL2'!$A$1:$D$1,0),0),"")&amp;IFERROR(VLOOKUP(LA$2&amp;$A10,'EFL2'!$B:$C,MATCH("HOME",'EFL2'!$B$1:$C$1,0),0),"")&amp;IFERROR(VLOOKUP(LA$2&amp;$A10,'UCL2'!$C:$F,MATCH("AWAY",'UCL2'!$C$1:$F$1,0),0),"")&amp;IFERROR(VLOOKUP(LA$2&amp;$A10,'UCL2'!$D:$E,MATCH("HOME",'UCL2'!$D$1:$E$1,0),0),"")&amp;IFERROR(VLOOKUP(LA$2&amp;$A10,'EU2'!$C:$F,MATCH("AWAY",'EU2'!$C$1:$F$1,0),0),"")&amp;IFERROR(VLOOKUP(LA$2&amp;$A10,'EU2'!$D:$E,MATCH("HOME",'EU2'!$D$1:$E$1,0),0),"")&amp;IFERROR(VLOOKUP(LA$2&amp;$A10,'EUC2'!$C:$F,MATCH("AWAY",'EUC2'!$C$1:$F$1,0),0),"")&amp;IFERROR(VLOOKUP(LA$2&amp;$A10,'EUC2'!$D:$E,MATCH("HOME",'EUC2'!$D$1:$E$1,0),0),"")</f>
        <v/>
      </c>
      <c r="LB10" s="25" t="str">
        <f>IFERROR(VLOOKUP(LB$2&amp;$B10,'FPL FIX2'!$N$1:$Q$400,MATCH("HOME",'FPL FIX2'!$N$1:$Q$1,0),0),"")&amp;IFERROR(VLOOKUP(LB$2&amp;$B10,'FPL FIX2'!$O$1:$P$400,MATCH("AWAY",'FPL FIX2'!$O$1:$P$1,0),0),"")&amp;IFERROR(VLOOKUP(LB$2&amp;$A10,'FA2'!$A:$D,MATCH("AWAY",'FA2'!$A$1:$D$1,0),0),"")&amp;IFERROR(VLOOKUP(LB$2&amp;$A10,'FA2'!$B:$C,MATCH("HOME",'FA2'!$B$1:$C$1,0),0),"")&amp;IFERROR(VLOOKUP(LB$2&amp;$A10,'EFL2'!$A:$D,MATCH("AWAY",'EFL2'!$A$1:$D$1,0),0),"")&amp;IFERROR(VLOOKUP(LB$2&amp;$A10,'EFL2'!$B:$C,MATCH("HOME",'EFL2'!$B$1:$C$1,0),0),"")&amp;IFERROR(VLOOKUP(LB$2&amp;$A10,'UCL2'!$C:$F,MATCH("AWAY",'UCL2'!$C$1:$F$1,0),0),"")&amp;IFERROR(VLOOKUP(LB$2&amp;$A10,'UCL2'!$D:$E,MATCH("HOME",'UCL2'!$D$1:$E$1,0),0),"")&amp;IFERROR(VLOOKUP(LB$2&amp;$A10,'EU2'!$C:$F,MATCH("AWAY",'EU2'!$C$1:$F$1,0),0),"")&amp;IFERROR(VLOOKUP(LB$2&amp;$A10,'EU2'!$D:$E,MATCH("HOME",'EU2'!$D$1:$E$1,0),0),"")&amp;IFERROR(VLOOKUP(LB$2&amp;$A10,'EUC2'!$C:$F,MATCH("AWAY",'EUC2'!$C$1:$F$1,0),0),"")&amp;IFERROR(VLOOKUP(LB$2&amp;$A10,'EUC2'!$D:$E,MATCH("HOME",'EUC2'!$D$1:$E$1,0),0),"")</f>
        <v/>
      </c>
      <c r="LC10" s="25" t="str">
        <f>IFERROR(VLOOKUP(LC$2&amp;$B10,'FPL FIX2'!$N$1:$Q$400,MATCH("HOME",'FPL FIX2'!$N$1:$Q$1,0),0),"")&amp;IFERROR(VLOOKUP(LC$2&amp;$B10,'FPL FIX2'!$O$1:$P$400,MATCH("AWAY",'FPL FIX2'!$O$1:$P$1,0),0),"")&amp;IFERROR(VLOOKUP(LC$2&amp;$A10,'FA2'!$A:$D,MATCH("AWAY",'FA2'!$A$1:$D$1,0),0),"")&amp;IFERROR(VLOOKUP(LC$2&amp;$A10,'FA2'!$B:$C,MATCH("HOME",'FA2'!$B$1:$C$1,0),0),"")&amp;IFERROR(VLOOKUP(LC$2&amp;$A10,'EFL2'!$A:$D,MATCH("AWAY",'EFL2'!$A$1:$D$1,0),0),"")&amp;IFERROR(VLOOKUP(LC$2&amp;$A10,'EFL2'!$B:$C,MATCH("HOME",'EFL2'!$B$1:$C$1,0),0),"")&amp;IFERROR(VLOOKUP(LC$2&amp;$A10,'UCL2'!$C:$F,MATCH("AWAY",'UCL2'!$C$1:$F$1,0),0),"")&amp;IFERROR(VLOOKUP(LC$2&amp;$A10,'UCL2'!$D:$E,MATCH("HOME",'UCL2'!$D$1:$E$1,0),0),"")&amp;IFERROR(VLOOKUP(LC$2&amp;$A10,'EU2'!$C:$F,MATCH("AWAY",'EU2'!$C$1:$F$1,0),0),"")&amp;IFERROR(VLOOKUP(LC$2&amp;$A10,'EU2'!$D:$E,MATCH("HOME",'EU2'!$D$1:$E$1,0),0),"")&amp;IFERROR(VLOOKUP(LC$2&amp;$A10,'EUC2'!$C:$F,MATCH("AWAY",'EUC2'!$C$1:$F$1,0),0),"")&amp;IFERROR(VLOOKUP(LC$2&amp;$A10,'EUC2'!$D:$E,MATCH("HOME",'EUC2'!$D$1:$E$1,0),0),"")</f>
        <v/>
      </c>
      <c r="LD10" s="25" t="str">
        <f>IFERROR(VLOOKUP(LD$2&amp;$B10,'FPL FIX2'!$N$1:$Q$400,MATCH("HOME",'FPL FIX2'!$N$1:$Q$1,0),0),"")&amp;IFERROR(VLOOKUP(LD$2&amp;$B10,'FPL FIX2'!$O$1:$P$400,MATCH("AWAY",'FPL FIX2'!$O$1:$P$1,0),0),"")&amp;IFERROR(VLOOKUP(LD$2&amp;$A10,'FA2'!$A:$D,MATCH("AWAY",'FA2'!$A$1:$D$1,0),0),"")&amp;IFERROR(VLOOKUP(LD$2&amp;$A10,'FA2'!$B:$C,MATCH("HOME",'FA2'!$B$1:$C$1,0),0),"")&amp;IFERROR(VLOOKUP(LD$2&amp;$A10,'EFL2'!$A:$D,MATCH("AWAY",'EFL2'!$A$1:$D$1,0),0),"")&amp;IFERROR(VLOOKUP(LD$2&amp;$A10,'EFL2'!$B:$C,MATCH("HOME",'EFL2'!$B$1:$C$1,0),0),"")&amp;IFERROR(VLOOKUP(LD$2&amp;$A10,'UCL2'!$C:$F,MATCH("AWAY",'UCL2'!$C$1:$F$1,0),0),"")&amp;IFERROR(VLOOKUP(LD$2&amp;$A10,'UCL2'!$D:$E,MATCH("HOME",'UCL2'!$D$1:$E$1,0),0),"")&amp;IFERROR(VLOOKUP(LD$2&amp;$A10,'EU2'!$C:$F,MATCH("AWAY",'EU2'!$C$1:$F$1,0),0),"")&amp;IFERROR(VLOOKUP(LD$2&amp;$A10,'EU2'!$D:$E,MATCH("HOME",'EU2'!$D$1:$E$1,0),0),"")&amp;IFERROR(VLOOKUP(LD$2&amp;$A10,'EUC2'!$C:$F,MATCH("AWAY",'EUC2'!$C$1:$F$1,0),0),"")&amp;IFERROR(VLOOKUP(LD$2&amp;$A10,'EUC2'!$D:$E,MATCH("HOME",'EUC2'!$D$1:$E$1,0),0),"")</f>
        <v/>
      </c>
      <c r="LE10" s="25" t="str">
        <f>IFERROR(VLOOKUP(LE$2&amp;$B10,'FPL FIX2'!$N$1:$Q$400,MATCH("HOME",'FPL FIX2'!$N$1:$Q$1,0),0),"")&amp;IFERROR(VLOOKUP(LE$2&amp;$B10,'FPL FIX2'!$O$1:$P$400,MATCH("AWAY",'FPL FIX2'!$O$1:$P$1,0),0),"")&amp;IFERROR(VLOOKUP(LE$2&amp;$A10,'FA2'!$A:$D,MATCH("AWAY",'FA2'!$A$1:$D$1,0),0),"")&amp;IFERROR(VLOOKUP(LE$2&amp;$A10,'FA2'!$B:$C,MATCH("HOME",'FA2'!$B$1:$C$1,0),0),"")&amp;IFERROR(VLOOKUP(LE$2&amp;$A10,'EFL2'!$A:$D,MATCH("AWAY",'EFL2'!$A$1:$D$1,0),0),"")&amp;IFERROR(VLOOKUP(LE$2&amp;$A10,'EFL2'!$B:$C,MATCH("HOME",'EFL2'!$B$1:$C$1,0),0),"")&amp;IFERROR(VLOOKUP(LE$2&amp;$A10,'UCL2'!$C:$F,MATCH("AWAY",'UCL2'!$C$1:$F$1,0),0),"")&amp;IFERROR(VLOOKUP(LE$2&amp;$A10,'UCL2'!$D:$E,MATCH("HOME",'UCL2'!$D$1:$E$1,0),0),"")&amp;IFERROR(VLOOKUP(LE$2&amp;$A10,'EU2'!$C:$F,MATCH("AWAY",'EU2'!$C$1:$F$1,0),0),"")&amp;IFERROR(VLOOKUP(LE$2&amp;$A10,'EU2'!$D:$E,MATCH("HOME",'EU2'!$D$1:$E$1,0),0),"")&amp;IFERROR(VLOOKUP(LE$2&amp;$A10,'EUC2'!$C:$F,MATCH("AWAY",'EUC2'!$C$1:$F$1,0),0),"")&amp;IFERROR(VLOOKUP(LE$2&amp;$A10,'EUC2'!$D:$E,MATCH("HOME",'EUC2'!$D$1:$E$1,0),0),"")</f>
        <v/>
      </c>
      <c r="LF10" s="25" t="str">
        <f>IFERROR(VLOOKUP(LF$2&amp;$B10,'FPL FIX2'!$N$1:$Q$400,MATCH("HOME",'FPL FIX2'!$N$1:$Q$1,0),0),"")&amp;IFERROR(VLOOKUP(LF$2&amp;$B10,'FPL FIX2'!$O$1:$P$400,MATCH("AWAY",'FPL FIX2'!$O$1:$P$1,0),0),"")&amp;IFERROR(VLOOKUP(LF$2&amp;$A10,'FA2'!$A:$D,MATCH("AWAY",'FA2'!$A$1:$D$1,0),0),"")&amp;IFERROR(VLOOKUP(LF$2&amp;$A10,'FA2'!$B:$C,MATCH("HOME",'FA2'!$B$1:$C$1,0),0),"")&amp;IFERROR(VLOOKUP(LF$2&amp;$A10,'EFL2'!$A:$D,MATCH("AWAY",'EFL2'!$A$1:$D$1,0),0),"")&amp;IFERROR(VLOOKUP(LF$2&amp;$A10,'EFL2'!$B:$C,MATCH("HOME",'EFL2'!$B$1:$C$1,0),0),"")&amp;IFERROR(VLOOKUP(LF$2&amp;$A10,'UCL2'!$C:$F,MATCH("AWAY",'UCL2'!$C$1:$F$1,0),0),"")&amp;IFERROR(VLOOKUP(LF$2&amp;$A10,'UCL2'!$D:$E,MATCH("HOME",'UCL2'!$D$1:$E$1,0),0),"")&amp;IFERROR(VLOOKUP(LF$2&amp;$A10,'EU2'!$C:$F,MATCH("AWAY",'EU2'!$C$1:$F$1,0),0),"")&amp;IFERROR(VLOOKUP(LF$2&amp;$A10,'EU2'!$D:$E,MATCH("HOME",'EU2'!$D$1:$E$1,0),0),"")&amp;IFERROR(VLOOKUP(LF$2&amp;$A10,'EUC2'!$C:$F,MATCH("AWAY",'EUC2'!$C$1:$F$1,0),0),"")&amp;IFERROR(VLOOKUP(LF$2&amp;$A10,'EUC2'!$D:$E,MATCH("HOME",'EUC2'!$D$1:$E$1,0),0),"")</f>
        <v/>
      </c>
      <c r="LG10" s="25" t="str">
        <f>IFERROR(VLOOKUP(LG$2&amp;$B10,'FPL FIX2'!$N$1:$Q$400,MATCH("HOME",'FPL FIX2'!$N$1:$Q$1,0),0),"")&amp;IFERROR(VLOOKUP(LG$2&amp;$B10,'FPL FIX2'!$O$1:$P$400,MATCH("AWAY",'FPL FIX2'!$O$1:$P$1,0),0),"")&amp;IFERROR(VLOOKUP(LG$2&amp;$A10,'FA2'!$A:$D,MATCH("AWAY",'FA2'!$A$1:$D$1,0),0),"")&amp;IFERROR(VLOOKUP(LG$2&amp;$A10,'FA2'!$B:$C,MATCH("HOME",'FA2'!$B$1:$C$1,0),0),"")&amp;IFERROR(VLOOKUP(LG$2&amp;$A10,'EFL2'!$A:$D,MATCH("AWAY",'EFL2'!$A$1:$D$1,0),0),"")&amp;IFERROR(VLOOKUP(LG$2&amp;$A10,'EFL2'!$B:$C,MATCH("HOME",'EFL2'!$B$1:$C$1,0),0),"")&amp;IFERROR(VLOOKUP(LG$2&amp;$A10,'UCL2'!$C:$F,MATCH("AWAY",'UCL2'!$C$1:$F$1,0),0),"")&amp;IFERROR(VLOOKUP(LG$2&amp;$A10,'UCL2'!$D:$E,MATCH("HOME",'UCL2'!$D$1:$E$1,0),0),"")&amp;IFERROR(VLOOKUP(LG$2&amp;$A10,'EU2'!$C:$F,MATCH("AWAY",'EU2'!$C$1:$F$1,0),0),"")&amp;IFERROR(VLOOKUP(LG$2&amp;$A10,'EU2'!$D:$E,MATCH("HOME",'EU2'!$D$1:$E$1,0),0),"")&amp;IFERROR(VLOOKUP(LG$2&amp;$A10,'EUC2'!$C:$F,MATCH("AWAY",'EUC2'!$C$1:$F$1,0),0),"")&amp;IFERROR(VLOOKUP(LG$2&amp;$A10,'EUC2'!$D:$E,MATCH("HOME",'EUC2'!$D$1:$E$1,0),0),"")</f>
        <v/>
      </c>
      <c r="LH10" s="25" t="str">
        <f>IFERROR(VLOOKUP(LH$2&amp;$B10,'FPL FIX2'!$N$1:$Q$400,MATCH("HOME",'FPL FIX2'!$N$1:$Q$1,0),0),"")&amp;IFERROR(VLOOKUP(LH$2&amp;$B10,'FPL FIX2'!$O$1:$P$400,MATCH("AWAY",'FPL FIX2'!$O$1:$P$1,0),0),"")&amp;IFERROR(VLOOKUP(LH$2&amp;$A10,'FA2'!$A:$D,MATCH("AWAY",'FA2'!$A$1:$D$1,0),0),"")&amp;IFERROR(VLOOKUP(LH$2&amp;$A10,'FA2'!$B:$C,MATCH("HOME",'FA2'!$B$1:$C$1,0),0),"")&amp;IFERROR(VLOOKUP(LH$2&amp;$A10,'EFL2'!$A:$D,MATCH("AWAY",'EFL2'!$A$1:$D$1,0),0),"")&amp;IFERROR(VLOOKUP(LH$2&amp;$A10,'EFL2'!$B:$C,MATCH("HOME",'EFL2'!$B$1:$C$1,0),0),"")&amp;IFERROR(VLOOKUP(LH$2&amp;$A10,'UCL2'!$C:$F,MATCH("AWAY",'UCL2'!$C$1:$F$1,0),0),"")&amp;IFERROR(VLOOKUP(LH$2&amp;$A10,'UCL2'!$D:$E,MATCH("HOME",'UCL2'!$D$1:$E$1,0),0),"")&amp;IFERROR(VLOOKUP(LH$2&amp;$A10,'EU2'!$C:$F,MATCH("AWAY",'EU2'!$C$1:$F$1,0),0),"")&amp;IFERROR(VLOOKUP(LH$2&amp;$A10,'EU2'!$D:$E,MATCH("HOME",'EU2'!$D$1:$E$1,0),0),"")&amp;IFERROR(VLOOKUP(LH$2&amp;$A10,'EUC2'!$C:$F,MATCH("AWAY",'EUC2'!$C$1:$F$1,0),0),"")&amp;IFERROR(VLOOKUP(LH$2&amp;$A10,'EUC2'!$D:$E,MATCH("HOME",'EUC2'!$D$1:$E$1,0),0),"")</f>
        <v/>
      </c>
      <c r="LI10" s="25" t="str">
        <f>IFERROR(VLOOKUP(LI$2&amp;$B10,'FPL FIX2'!$N$1:$Q$400,MATCH("HOME",'FPL FIX2'!$N$1:$Q$1,0),0),"")&amp;IFERROR(VLOOKUP(LI$2&amp;$B10,'FPL FIX2'!$O$1:$P$400,MATCH("AWAY",'FPL FIX2'!$O$1:$P$1,0),0),"")&amp;IFERROR(VLOOKUP(LI$2&amp;$A10,'FA2'!$A:$D,MATCH("AWAY",'FA2'!$A$1:$D$1,0),0),"")&amp;IFERROR(VLOOKUP(LI$2&amp;$A10,'FA2'!$B:$C,MATCH("HOME",'FA2'!$B$1:$C$1,0),0),"")&amp;IFERROR(VLOOKUP(LI$2&amp;$A10,'EFL2'!$A:$D,MATCH("AWAY",'EFL2'!$A$1:$D$1,0),0),"")&amp;IFERROR(VLOOKUP(LI$2&amp;$A10,'EFL2'!$B:$C,MATCH("HOME",'EFL2'!$B$1:$C$1,0),0),"")&amp;IFERROR(VLOOKUP(LI$2&amp;$A10,'UCL2'!$C:$F,MATCH("AWAY",'UCL2'!$C$1:$F$1,0),0),"")&amp;IFERROR(VLOOKUP(LI$2&amp;$A10,'UCL2'!$D:$E,MATCH("HOME",'UCL2'!$D$1:$E$1,0),0),"")&amp;IFERROR(VLOOKUP(LI$2&amp;$A10,'EU2'!$C:$F,MATCH("AWAY",'EU2'!$C$1:$F$1,0),0),"")&amp;IFERROR(VLOOKUP(LI$2&amp;$A10,'EU2'!$D:$E,MATCH("HOME",'EU2'!$D$1:$E$1,0),0),"")&amp;IFERROR(VLOOKUP(LI$2&amp;$A10,'EUC2'!$C:$F,MATCH("AWAY",'EUC2'!$C$1:$F$1,0),0),"")&amp;IFERROR(VLOOKUP(LI$2&amp;$A10,'EUC2'!$D:$E,MATCH("HOME",'EUC2'!$D$1:$E$1,0),0),"")</f>
        <v/>
      </c>
      <c r="LJ10" s="25" t="str">
        <f>IFERROR(VLOOKUP(LJ$2&amp;$B10,'FPL FIX2'!$N$1:$Q$400,MATCH("HOME",'FPL FIX2'!$N$1:$Q$1,0),0),"")&amp;IFERROR(VLOOKUP(LJ$2&amp;$B10,'FPL FIX2'!$O$1:$P$400,MATCH("AWAY",'FPL FIX2'!$O$1:$P$1,0),0),"")&amp;IFERROR(VLOOKUP(LJ$2&amp;$A10,'FA2'!$A:$D,MATCH("AWAY",'FA2'!$A$1:$D$1,0),0),"")&amp;IFERROR(VLOOKUP(LJ$2&amp;$A10,'FA2'!$B:$C,MATCH("HOME",'FA2'!$B$1:$C$1,0),0),"")&amp;IFERROR(VLOOKUP(LJ$2&amp;$A10,'EFL2'!$A:$D,MATCH("AWAY",'EFL2'!$A$1:$D$1,0),0),"")&amp;IFERROR(VLOOKUP(LJ$2&amp;$A10,'EFL2'!$B:$C,MATCH("HOME",'EFL2'!$B$1:$C$1,0),0),"")&amp;IFERROR(VLOOKUP(LJ$2&amp;$A10,'UCL2'!$C:$F,MATCH("AWAY",'UCL2'!$C$1:$F$1,0),0),"")&amp;IFERROR(VLOOKUP(LJ$2&amp;$A10,'UCL2'!$D:$E,MATCH("HOME",'UCL2'!$D$1:$E$1,0),0),"")&amp;IFERROR(VLOOKUP(LJ$2&amp;$A10,'EU2'!$C:$F,MATCH("AWAY",'EU2'!$C$1:$F$1,0),0),"")&amp;IFERROR(VLOOKUP(LJ$2&amp;$A10,'EU2'!$D:$E,MATCH("HOME",'EU2'!$D$1:$E$1,0),0),"")&amp;IFERROR(VLOOKUP(LJ$2&amp;$A10,'EUC2'!$C:$F,MATCH("AWAY",'EUC2'!$C$1:$F$1,0),0),"")&amp;IFERROR(VLOOKUP(LJ$2&amp;$A10,'EUC2'!$D:$E,MATCH("HOME",'EUC2'!$D$1:$E$1,0),0),"")</f>
        <v/>
      </c>
      <c r="LK10" s="25" t="str">
        <f>IFERROR(VLOOKUP(LK$2&amp;$B10,'FPL FIX2'!$N$1:$Q$400,MATCH("HOME",'FPL FIX2'!$N$1:$Q$1,0),0),"")&amp;IFERROR(VLOOKUP(LK$2&amp;$B10,'FPL FIX2'!$O$1:$P$400,MATCH("AWAY",'FPL FIX2'!$O$1:$P$1,0),0),"")&amp;IFERROR(VLOOKUP(LK$2&amp;$A10,'FA2'!$A:$D,MATCH("AWAY",'FA2'!$A$1:$D$1,0),0),"")&amp;IFERROR(VLOOKUP(LK$2&amp;$A10,'FA2'!$B:$C,MATCH("HOME",'FA2'!$B$1:$C$1,0),0),"")&amp;IFERROR(VLOOKUP(LK$2&amp;$A10,'EFL2'!$A:$D,MATCH("AWAY",'EFL2'!$A$1:$D$1,0),0),"")&amp;IFERROR(VLOOKUP(LK$2&amp;$A10,'EFL2'!$B:$C,MATCH("HOME",'EFL2'!$B$1:$C$1,0),0),"")&amp;IFERROR(VLOOKUP(LK$2&amp;$A10,'UCL2'!$C:$F,MATCH("AWAY",'UCL2'!$C$1:$F$1,0),0),"")&amp;IFERROR(VLOOKUP(LK$2&amp;$A10,'UCL2'!$D:$E,MATCH("HOME",'UCL2'!$D$1:$E$1,0),0),"")&amp;IFERROR(VLOOKUP(LK$2&amp;$A10,'EU2'!$C:$F,MATCH("AWAY",'EU2'!$C$1:$F$1,0),0),"")&amp;IFERROR(VLOOKUP(LK$2&amp;$A10,'EU2'!$D:$E,MATCH("HOME",'EU2'!$D$1:$E$1,0),0),"")&amp;IFERROR(VLOOKUP(LK$2&amp;$A10,'EUC2'!$C:$F,MATCH("AWAY",'EUC2'!$C$1:$F$1,0),0),"")&amp;IFERROR(VLOOKUP(LK$2&amp;$A10,'EUC2'!$D:$E,MATCH("HOME",'EUC2'!$D$1:$E$1,0),0),"")</f>
        <v/>
      </c>
      <c r="LL10" s="25" t="str">
        <f>IFERROR(VLOOKUP(LL$2&amp;$B10,'FPL FIX2'!$N$1:$Q$400,MATCH("HOME",'FPL FIX2'!$N$1:$Q$1,0),0),"")&amp;IFERROR(VLOOKUP(LL$2&amp;$B10,'FPL FIX2'!$O$1:$P$400,MATCH("AWAY",'FPL FIX2'!$O$1:$P$1,0),0),"")&amp;IFERROR(VLOOKUP(LL$2&amp;$A10,'FA2'!$A:$D,MATCH("AWAY",'FA2'!$A$1:$D$1,0),0),"")&amp;IFERROR(VLOOKUP(LL$2&amp;$A10,'FA2'!$B:$C,MATCH("HOME",'FA2'!$B$1:$C$1,0),0),"")&amp;IFERROR(VLOOKUP(LL$2&amp;$A10,'EFL2'!$A:$D,MATCH("AWAY",'EFL2'!$A$1:$D$1,0),0),"")&amp;IFERROR(VLOOKUP(LL$2&amp;$A10,'EFL2'!$B:$C,MATCH("HOME",'EFL2'!$B$1:$C$1,0),0),"")&amp;IFERROR(VLOOKUP(LL$2&amp;$A10,'UCL2'!$C:$F,MATCH("AWAY",'UCL2'!$C$1:$F$1,0),0),"")&amp;IFERROR(VLOOKUP(LL$2&amp;$A10,'UCL2'!$D:$E,MATCH("HOME",'UCL2'!$D$1:$E$1,0),0),"")&amp;IFERROR(VLOOKUP(LL$2&amp;$A10,'EU2'!$C:$F,MATCH("AWAY",'EU2'!$C$1:$F$1,0),0),"")&amp;IFERROR(VLOOKUP(LL$2&amp;$A10,'EU2'!$D:$E,MATCH("HOME",'EU2'!$D$1:$E$1,0),0),"")&amp;IFERROR(VLOOKUP(LL$2&amp;$A10,'EUC2'!$C:$F,MATCH("AWAY",'EUC2'!$C$1:$F$1,0),0),"")&amp;IFERROR(VLOOKUP(LL$2&amp;$A10,'EUC2'!$D:$E,MATCH("HOME",'EUC2'!$D$1:$E$1,0),0),"")</f>
        <v/>
      </c>
      <c r="LM10" s="25" t="str">
        <f>IFERROR(VLOOKUP(LM$2&amp;$B10,'FPL FIX2'!$N$1:$Q$400,MATCH("HOME",'FPL FIX2'!$N$1:$Q$1,0),0),"")&amp;IFERROR(VLOOKUP(LM$2&amp;$B10,'FPL FIX2'!$O$1:$P$400,MATCH("AWAY",'FPL FIX2'!$O$1:$P$1,0),0),"")&amp;IFERROR(VLOOKUP(LM$2&amp;$A10,'FA2'!$A:$D,MATCH("AWAY",'FA2'!$A$1:$D$1,0),0),"")&amp;IFERROR(VLOOKUP(LM$2&amp;$A10,'FA2'!$B:$C,MATCH("HOME",'FA2'!$B$1:$C$1,0),0),"")&amp;IFERROR(VLOOKUP(LM$2&amp;$A10,'EFL2'!$A:$D,MATCH("AWAY",'EFL2'!$A$1:$D$1,0),0),"")&amp;IFERROR(VLOOKUP(LM$2&amp;$A10,'EFL2'!$B:$C,MATCH("HOME",'EFL2'!$B$1:$C$1,0),0),"")&amp;IFERROR(VLOOKUP(LM$2&amp;$A10,'UCL2'!$C:$F,MATCH("AWAY",'UCL2'!$C$1:$F$1,0),0),"")&amp;IFERROR(VLOOKUP(LM$2&amp;$A10,'UCL2'!$D:$E,MATCH("HOME",'UCL2'!$D$1:$E$1,0),0),"")&amp;IFERROR(VLOOKUP(LM$2&amp;$A10,'EU2'!$C:$F,MATCH("AWAY",'EU2'!$C$1:$F$1,0),0),"")&amp;IFERROR(VLOOKUP(LM$2&amp;$A10,'EU2'!$D:$E,MATCH("HOME",'EU2'!$D$1:$E$1,0),0),"")&amp;IFERROR(VLOOKUP(LM$2&amp;$A10,'EUC2'!$C:$F,MATCH("AWAY",'EUC2'!$C$1:$F$1,0),0),"")&amp;IFERROR(VLOOKUP(LM$2&amp;$A10,'EUC2'!$D:$E,MATCH("HOME",'EUC2'!$D$1:$E$1,0),0),"")</f>
        <v/>
      </c>
      <c r="LN10" s="25" t="str">
        <f>IFERROR(VLOOKUP(LN$2&amp;$B10,'FPL FIX2'!$N$1:$Q$400,MATCH("HOME",'FPL FIX2'!$N$1:$Q$1,0),0),"")&amp;IFERROR(VLOOKUP(LN$2&amp;$B10,'FPL FIX2'!$O$1:$P$400,MATCH("AWAY",'FPL FIX2'!$O$1:$P$1,0),0),"")&amp;IFERROR(VLOOKUP(LN$2&amp;$A10,'FA2'!$A:$D,MATCH("AWAY",'FA2'!$A$1:$D$1,0),0),"")&amp;IFERROR(VLOOKUP(LN$2&amp;$A10,'FA2'!$B:$C,MATCH("HOME",'FA2'!$B$1:$C$1,0),0),"")&amp;IFERROR(VLOOKUP(LN$2&amp;$A10,'EFL2'!$A:$D,MATCH("AWAY",'EFL2'!$A$1:$D$1,0),0),"")&amp;IFERROR(VLOOKUP(LN$2&amp;$A10,'EFL2'!$B:$C,MATCH("HOME",'EFL2'!$B$1:$C$1,0),0),"")&amp;IFERROR(VLOOKUP(LN$2&amp;$A10,'UCL2'!$C:$F,MATCH("AWAY",'UCL2'!$C$1:$F$1,0),0),"")&amp;IFERROR(VLOOKUP(LN$2&amp;$A10,'UCL2'!$D:$E,MATCH("HOME",'UCL2'!$D$1:$E$1,0),0),"")&amp;IFERROR(VLOOKUP(LN$2&amp;$A10,'EU2'!$C:$F,MATCH("AWAY",'EU2'!$C$1:$F$1,0),0),"")&amp;IFERROR(VLOOKUP(LN$2&amp;$A10,'EU2'!$D:$E,MATCH("HOME",'EU2'!$D$1:$E$1,0),0),"")&amp;IFERROR(VLOOKUP(LN$2&amp;$A10,'EUC2'!$C:$F,MATCH("AWAY",'EUC2'!$C$1:$F$1,0),0),"")&amp;IFERROR(VLOOKUP(LN$2&amp;$A10,'EUC2'!$D:$E,MATCH("HOME",'EUC2'!$D$1:$E$1,0),0),"")</f>
        <v/>
      </c>
      <c r="LO10" s="25" t="str">
        <f>IFERROR(VLOOKUP(LO$2&amp;$B10,'FPL FIX2'!$N$1:$Q$400,MATCH("HOME",'FPL FIX2'!$N$1:$Q$1,0),0),"")&amp;IFERROR(VLOOKUP(LO$2&amp;$B10,'FPL FIX2'!$O$1:$P$400,MATCH("AWAY",'FPL FIX2'!$O$1:$P$1,0),0),"")&amp;IFERROR(VLOOKUP(LO$2&amp;$A10,'FA2'!$A:$D,MATCH("AWAY",'FA2'!$A$1:$D$1,0),0),"")&amp;IFERROR(VLOOKUP(LO$2&amp;$A10,'FA2'!$B:$C,MATCH("HOME",'FA2'!$B$1:$C$1,0),0),"")&amp;IFERROR(VLOOKUP(LO$2&amp;$A10,'EFL2'!$A:$D,MATCH("AWAY",'EFL2'!$A$1:$D$1,0),0),"")&amp;IFERROR(VLOOKUP(LO$2&amp;$A10,'EFL2'!$B:$C,MATCH("HOME",'EFL2'!$B$1:$C$1,0),0),"")&amp;IFERROR(VLOOKUP(LO$2&amp;$A10,'UCL2'!$C:$F,MATCH("AWAY",'UCL2'!$C$1:$F$1,0),0),"")&amp;IFERROR(VLOOKUP(LO$2&amp;$A10,'UCL2'!$D:$E,MATCH("HOME",'UCL2'!$D$1:$E$1,0),0),"")&amp;IFERROR(VLOOKUP(LO$2&amp;$A10,'EU2'!$C:$F,MATCH("AWAY",'EU2'!$C$1:$F$1,0),0),"")&amp;IFERROR(VLOOKUP(LO$2&amp;$A10,'EU2'!$D:$E,MATCH("HOME",'EU2'!$D$1:$E$1,0),0),"")&amp;IFERROR(VLOOKUP(LO$2&amp;$A10,'EUC2'!$C:$F,MATCH("AWAY",'EUC2'!$C$1:$F$1,0),0),"")&amp;IFERROR(VLOOKUP(LO$2&amp;$A10,'EUC2'!$D:$E,MATCH("HOME",'EUC2'!$D$1:$E$1,0),0),"")</f>
        <v/>
      </c>
      <c r="LP10" s="25" t="str">
        <f>IFERROR(VLOOKUP(LP$2&amp;$B10,'FPL FIX2'!$N$1:$Q$400,MATCH("HOME",'FPL FIX2'!$N$1:$Q$1,0),0),"")&amp;IFERROR(VLOOKUP(LP$2&amp;$B10,'FPL FIX2'!$O$1:$P$400,MATCH("AWAY",'FPL FIX2'!$O$1:$P$1,0),0),"")&amp;IFERROR(VLOOKUP(LP$2&amp;$A10,'FA2'!$A:$D,MATCH("AWAY",'FA2'!$A$1:$D$1,0),0),"")&amp;IFERROR(VLOOKUP(LP$2&amp;$A10,'FA2'!$B:$C,MATCH("HOME",'FA2'!$B$1:$C$1,0),0),"")&amp;IFERROR(VLOOKUP(LP$2&amp;$A10,'EFL2'!$A:$D,MATCH("AWAY",'EFL2'!$A$1:$D$1,0),0),"")&amp;IFERROR(VLOOKUP(LP$2&amp;$A10,'EFL2'!$B:$C,MATCH("HOME",'EFL2'!$B$1:$C$1,0),0),"")&amp;IFERROR(VLOOKUP(LP$2&amp;$A10,'UCL2'!$C:$F,MATCH("AWAY",'UCL2'!$C$1:$F$1,0),0),"")&amp;IFERROR(VLOOKUP(LP$2&amp;$A10,'UCL2'!$D:$E,MATCH("HOME",'UCL2'!$D$1:$E$1,0),0),"")&amp;IFERROR(VLOOKUP(LP$2&amp;$A10,'EU2'!$C:$F,MATCH("AWAY",'EU2'!$C$1:$F$1,0),0),"")&amp;IFERROR(VLOOKUP(LP$2&amp;$A10,'EU2'!$D:$E,MATCH("HOME",'EU2'!$D$1:$E$1,0),0),"")&amp;IFERROR(VLOOKUP(LP$2&amp;$A10,'EUC2'!$C:$F,MATCH("AWAY",'EUC2'!$C$1:$F$1,0),0),"")&amp;IFERROR(VLOOKUP(LP$2&amp;$A10,'EUC2'!$D:$E,MATCH("HOME",'EUC2'!$D$1:$E$1,0),0),"")</f>
        <v/>
      </c>
      <c r="LQ10" s="25" t="str">
        <f>IFERROR(VLOOKUP(LQ$2&amp;$B10,'FPL FIX2'!$N$1:$Q$400,MATCH("HOME",'FPL FIX2'!$N$1:$Q$1,0),0),"")&amp;IFERROR(VLOOKUP(LQ$2&amp;$B10,'FPL FIX2'!$O$1:$P$400,MATCH("AWAY",'FPL FIX2'!$O$1:$P$1,0),0),"")&amp;IFERROR(VLOOKUP(LQ$2&amp;$A10,'FA2'!$A:$D,MATCH("AWAY",'FA2'!$A$1:$D$1,0),0),"")&amp;IFERROR(VLOOKUP(LQ$2&amp;$A10,'FA2'!$B:$C,MATCH("HOME",'FA2'!$B$1:$C$1,0),0),"")&amp;IFERROR(VLOOKUP(LQ$2&amp;$A10,'EFL2'!$A:$D,MATCH("AWAY",'EFL2'!$A$1:$D$1,0),0),"")&amp;IFERROR(VLOOKUP(LQ$2&amp;$A10,'EFL2'!$B:$C,MATCH("HOME",'EFL2'!$B$1:$C$1,0),0),"")&amp;IFERROR(VLOOKUP(LQ$2&amp;$A10,'UCL2'!$C:$F,MATCH("AWAY",'UCL2'!$C$1:$F$1,0),0),"")&amp;IFERROR(VLOOKUP(LQ$2&amp;$A10,'UCL2'!$D:$E,MATCH("HOME",'UCL2'!$D$1:$E$1,0),0),"")&amp;IFERROR(VLOOKUP(LQ$2&amp;$A10,'EU2'!$C:$F,MATCH("AWAY",'EU2'!$C$1:$F$1,0),0),"")&amp;IFERROR(VLOOKUP(LQ$2&amp;$A10,'EU2'!$D:$E,MATCH("HOME",'EU2'!$D$1:$E$1,0),0),"")&amp;IFERROR(VLOOKUP(LQ$2&amp;$A10,'EUC2'!$C:$F,MATCH("AWAY",'EUC2'!$C$1:$F$1,0),0),"")&amp;IFERROR(VLOOKUP(LQ$2&amp;$A10,'EUC2'!$D:$E,MATCH("HOME",'EUC2'!$D$1:$E$1,0),0),"")</f>
        <v/>
      </c>
      <c r="LR10" s="25" t="str">
        <f>IFERROR(VLOOKUP(LR$2&amp;$B10,'FPL FIX2'!$N$1:$Q$400,MATCH("HOME",'FPL FIX2'!$N$1:$Q$1,0),0),"")&amp;IFERROR(VLOOKUP(LR$2&amp;$B10,'FPL FIX2'!$O$1:$P$400,MATCH("AWAY",'FPL FIX2'!$O$1:$P$1,0),0),"")&amp;IFERROR(VLOOKUP(LR$2&amp;$A10,'FA2'!$A:$D,MATCH("AWAY",'FA2'!$A$1:$D$1,0),0),"")&amp;IFERROR(VLOOKUP(LR$2&amp;$A10,'FA2'!$B:$C,MATCH("HOME",'FA2'!$B$1:$C$1,0),0),"")&amp;IFERROR(VLOOKUP(LR$2&amp;$A10,'EFL2'!$A:$D,MATCH("AWAY",'EFL2'!$A$1:$D$1,0),0),"")&amp;IFERROR(VLOOKUP(LR$2&amp;$A10,'EFL2'!$B:$C,MATCH("HOME",'EFL2'!$B$1:$C$1,0),0),"")&amp;IFERROR(VLOOKUP(LR$2&amp;$A10,'UCL2'!$C:$F,MATCH("AWAY",'UCL2'!$C$1:$F$1,0),0),"")&amp;IFERROR(VLOOKUP(LR$2&amp;$A10,'UCL2'!$D:$E,MATCH("HOME",'UCL2'!$D$1:$E$1,0),0),"")&amp;IFERROR(VLOOKUP(LR$2&amp;$A10,'EU2'!$C:$F,MATCH("AWAY",'EU2'!$C$1:$F$1,0),0),"")&amp;IFERROR(VLOOKUP(LR$2&amp;$A10,'EU2'!$D:$E,MATCH("HOME",'EU2'!$D$1:$E$1,0),0),"")&amp;IFERROR(VLOOKUP(LR$2&amp;$A10,'EUC2'!$C:$F,MATCH("AWAY",'EUC2'!$C$1:$F$1,0),0),"")&amp;IFERROR(VLOOKUP(LR$2&amp;$A10,'EUC2'!$D:$E,MATCH("HOME",'EUC2'!$D$1:$E$1,0),0),"")</f>
        <v/>
      </c>
      <c r="LS10" s="25" t="str">
        <f>IFERROR(VLOOKUP(LS$2&amp;$B10,'FPL FIX2'!$N$1:$Q$400,MATCH("HOME",'FPL FIX2'!$N$1:$Q$1,0),0),"")&amp;IFERROR(VLOOKUP(LS$2&amp;$B10,'FPL FIX2'!$O$1:$P$400,MATCH("AWAY",'FPL FIX2'!$O$1:$P$1,0),0),"")&amp;IFERROR(VLOOKUP(LS$2&amp;$A10,'FA2'!$A:$D,MATCH("AWAY",'FA2'!$A$1:$D$1,0),0),"")&amp;IFERROR(VLOOKUP(LS$2&amp;$A10,'FA2'!$B:$C,MATCH("HOME",'FA2'!$B$1:$C$1,0),0),"")&amp;IFERROR(VLOOKUP(LS$2&amp;$A10,'EFL2'!$A:$D,MATCH("AWAY",'EFL2'!$A$1:$D$1,0),0),"")&amp;IFERROR(VLOOKUP(LS$2&amp;$A10,'EFL2'!$B:$C,MATCH("HOME",'EFL2'!$B$1:$C$1,0),0),"")&amp;IFERROR(VLOOKUP(LS$2&amp;$A10,'UCL2'!$C:$F,MATCH("AWAY",'UCL2'!$C$1:$F$1,0),0),"")&amp;IFERROR(VLOOKUP(LS$2&amp;$A10,'UCL2'!$D:$E,MATCH("HOME",'UCL2'!$D$1:$E$1,0),0),"")&amp;IFERROR(VLOOKUP(LS$2&amp;$A10,'EU2'!$C:$F,MATCH("AWAY",'EU2'!$C$1:$F$1,0),0),"")&amp;IFERROR(VLOOKUP(LS$2&amp;$A10,'EU2'!$D:$E,MATCH("HOME",'EU2'!$D$1:$E$1,0),0),"")&amp;IFERROR(VLOOKUP(LS$2&amp;$A10,'EUC2'!$C:$F,MATCH("AWAY",'EUC2'!$C$1:$F$1,0),0),"")&amp;IFERROR(VLOOKUP(LS$2&amp;$A10,'EUC2'!$D:$E,MATCH("HOME",'EUC2'!$D$1:$E$1,0),0),"")</f>
        <v/>
      </c>
      <c r="LT10" s="25" t="str">
        <f>IFERROR(VLOOKUP(LT$2&amp;$B10,'FPL FIX2'!$N$1:$Q$400,MATCH("HOME",'FPL FIX2'!$N$1:$Q$1,0),0),"")&amp;IFERROR(VLOOKUP(LT$2&amp;$B10,'FPL FIX2'!$O$1:$P$400,MATCH("AWAY",'FPL FIX2'!$O$1:$P$1,0),0),"")&amp;IFERROR(VLOOKUP(LT$2&amp;$A10,'FA2'!$A:$D,MATCH("AWAY",'FA2'!$A$1:$D$1,0),0),"")&amp;IFERROR(VLOOKUP(LT$2&amp;$A10,'FA2'!$B:$C,MATCH("HOME",'FA2'!$B$1:$C$1,0),0),"")&amp;IFERROR(VLOOKUP(LT$2&amp;$A10,'EFL2'!$A:$D,MATCH("AWAY",'EFL2'!$A$1:$D$1,0),0),"")&amp;IFERROR(VLOOKUP(LT$2&amp;$A10,'EFL2'!$B:$C,MATCH("HOME",'EFL2'!$B$1:$C$1,0),0),"")&amp;IFERROR(VLOOKUP(LT$2&amp;$A10,'UCL2'!$C:$F,MATCH("AWAY",'UCL2'!$C$1:$F$1,0),0),"")&amp;IFERROR(VLOOKUP(LT$2&amp;$A10,'UCL2'!$D:$E,MATCH("HOME",'UCL2'!$D$1:$E$1,0),0),"")&amp;IFERROR(VLOOKUP(LT$2&amp;$A10,'EU2'!$C:$F,MATCH("AWAY",'EU2'!$C$1:$F$1,0),0),"")&amp;IFERROR(VLOOKUP(LT$2&amp;$A10,'EU2'!$D:$E,MATCH("HOME",'EU2'!$D$1:$E$1,0),0),"")&amp;IFERROR(VLOOKUP(LT$2&amp;$A10,'EUC2'!$C:$F,MATCH("AWAY",'EUC2'!$C$1:$F$1,0),0),"")&amp;IFERROR(VLOOKUP(LT$2&amp;$A10,'EUC2'!$D:$E,MATCH("HOME",'EUC2'!$D$1:$E$1,0),0),"")</f>
        <v/>
      </c>
      <c r="LU10" s="25" t="str">
        <f>IFERROR(VLOOKUP(LU$2&amp;$B10,'FPL FIX2'!$N$1:$Q$400,MATCH("HOME",'FPL FIX2'!$N$1:$Q$1,0),0),"")&amp;IFERROR(VLOOKUP(LU$2&amp;$B10,'FPL FIX2'!$O$1:$P$400,MATCH("AWAY",'FPL FIX2'!$O$1:$P$1,0),0),"")&amp;IFERROR(VLOOKUP(LU$2&amp;$A10,'FA2'!$A:$D,MATCH("AWAY",'FA2'!$A$1:$D$1,0),0),"")&amp;IFERROR(VLOOKUP(LU$2&amp;$A10,'FA2'!$B:$C,MATCH("HOME",'FA2'!$B$1:$C$1,0),0),"")&amp;IFERROR(VLOOKUP(LU$2&amp;$A10,'EFL2'!$A:$D,MATCH("AWAY",'EFL2'!$A$1:$D$1,0),0),"")&amp;IFERROR(VLOOKUP(LU$2&amp;$A10,'EFL2'!$B:$C,MATCH("HOME",'EFL2'!$B$1:$C$1,0),0),"")&amp;IFERROR(VLOOKUP(LU$2&amp;$A10,'UCL2'!$C:$F,MATCH("AWAY",'UCL2'!$C$1:$F$1,0),0),"")&amp;IFERROR(VLOOKUP(LU$2&amp;$A10,'UCL2'!$D:$E,MATCH("HOME",'UCL2'!$D$1:$E$1,0),0),"")&amp;IFERROR(VLOOKUP(LU$2&amp;$A10,'EU2'!$C:$F,MATCH("AWAY",'EU2'!$C$1:$F$1,0),0),"")&amp;IFERROR(VLOOKUP(LU$2&amp;$A10,'EU2'!$D:$E,MATCH("HOME",'EU2'!$D$1:$E$1,0),0),"")&amp;IFERROR(VLOOKUP(LU$2&amp;$A10,'EUC2'!$C:$F,MATCH("AWAY",'EUC2'!$C$1:$F$1,0),0),"")&amp;IFERROR(VLOOKUP(LU$2&amp;$A10,'EUC2'!$D:$E,MATCH("HOME",'EUC2'!$D$1:$E$1,0),0),"")</f>
        <v/>
      </c>
      <c r="LV10" s="25" t="str">
        <f>IFERROR(VLOOKUP(LV$2&amp;$B10,'FPL FIX2'!$N$1:$Q$400,MATCH("HOME",'FPL FIX2'!$N$1:$Q$1,0),0),"")&amp;IFERROR(VLOOKUP(LV$2&amp;$B10,'FPL FIX2'!$O$1:$P$400,MATCH("AWAY",'FPL FIX2'!$O$1:$P$1,0),0),"")&amp;IFERROR(VLOOKUP(LV$2&amp;$A10,'FA2'!$A:$D,MATCH("AWAY",'FA2'!$A$1:$D$1,0),0),"")&amp;IFERROR(VLOOKUP(LV$2&amp;$A10,'FA2'!$B:$C,MATCH("HOME",'FA2'!$B$1:$C$1,0),0),"")&amp;IFERROR(VLOOKUP(LV$2&amp;$A10,'EFL2'!$A:$D,MATCH("AWAY",'EFL2'!$A$1:$D$1,0),0),"")&amp;IFERROR(VLOOKUP(LV$2&amp;$A10,'EFL2'!$B:$C,MATCH("HOME",'EFL2'!$B$1:$C$1,0),0),"")&amp;IFERROR(VLOOKUP(LV$2&amp;$A10,'UCL2'!$C:$F,MATCH("AWAY",'UCL2'!$C$1:$F$1,0),0),"")&amp;IFERROR(VLOOKUP(LV$2&amp;$A10,'UCL2'!$D:$E,MATCH("HOME",'UCL2'!$D$1:$E$1,0),0),"")&amp;IFERROR(VLOOKUP(LV$2&amp;$A10,'EU2'!$C:$F,MATCH("AWAY",'EU2'!$C$1:$F$1,0),0),"")&amp;IFERROR(VLOOKUP(LV$2&amp;$A10,'EU2'!$D:$E,MATCH("HOME",'EU2'!$D$1:$E$1,0),0),"")&amp;IFERROR(VLOOKUP(LV$2&amp;$A10,'EUC2'!$C:$F,MATCH("AWAY",'EUC2'!$C$1:$F$1,0),0),"")&amp;IFERROR(VLOOKUP(LV$2&amp;$A10,'EUC2'!$D:$E,MATCH("HOME",'EUC2'!$D$1:$E$1,0),0),"")</f>
        <v/>
      </c>
      <c r="LW10" s="25" t="str">
        <f>IFERROR(VLOOKUP(LW$2&amp;$B10,'FPL FIX2'!$N$1:$Q$400,MATCH("HOME",'FPL FIX2'!$N$1:$Q$1,0),0),"")&amp;IFERROR(VLOOKUP(LW$2&amp;$B10,'FPL FIX2'!$O$1:$P$400,MATCH("AWAY",'FPL FIX2'!$O$1:$P$1,0),0),"")&amp;IFERROR(VLOOKUP(LW$2&amp;$A10,'FA2'!$A:$D,MATCH("AWAY",'FA2'!$A$1:$D$1,0),0),"")&amp;IFERROR(VLOOKUP(LW$2&amp;$A10,'FA2'!$B:$C,MATCH("HOME",'FA2'!$B$1:$C$1,0),0),"")&amp;IFERROR(VLOOKUP(LW$2&amp;$A10,'EFL2'!$A:$D,MATCH("AWAY",'EFL2'!$A$1:$D$1,0),0),"")&amp;IFERROR(VLOOKUP(LW$2&amp;$A10,'EFL2'!$B:$C,MATCH("HOME",'EFL2'!$B$1:$C$1,0),0),"")&amp;IFERROR(VLOOKUP(LW$2&amp;$A10,'UCL2'!$C:$F,MATCH("AWAY",'UCL2'!$C$1:$F$1,0),0),"")&amp;IFERROR(VLOOKUP(LW$2&amp;$A10,'UCL2'!$D:$E,MATCH("HOME",'UCL2'!$D$1:$E$1,0),0),"")&amp;IFERROR(VLOOKUP(LW$2&amp;$A10,'EU2'!$C:$F,MATCH("AWAY",'EU2'!$C$1:$F$1,0),0),"")&amp;IFERROR(VLOOKUP(LW$2&amp;$A10,'EU2'!$D:$E,MATCH("HOME",'EU2'!$D$1:$E$1,0),0),"")&amp;IFERROR(VLOOKUP(LW$2&amp;$A10,'EUC2'!$C:$F,MATCH("AWAY",'EUC2'!$C$1:$F$1,0),0),"")&amp;IFERROR(VLOOKUP(LW$2&amp;$A10,'EUC2'!$D:$E,MATCH("HOME",'EUC2'!$D$1:$E$1,0),0),"")</f>
        <v/>
      </c>
      <c r="LX10" s="25" t="str">
        <f>IFERROR(VLOOKUP(LX$2&amp;$B10,'FPL FIX2'!$N$1:$Q$400,MATCH("HOME",'FPL FIX2'!$N$1:$Q$1,0),0),"")&amp;IFERROR(VLOOKUP(LX$2&amp;$B10,'FPL FIX2'!$O$1:$P$400,MATCH("AWAY",'FPL FIX2'!$O$1:$P$1,0),0),"")&amp;IFERROR(VLOOKUP(LX$2&amp;$A10,'FA2'!$A:$D,MATCH("AWAY",'FA2'!$A$1:$D$1,0),0),"")&amp;IFERROR(VLOOKUP(LX$2&amp;$A10,'FA2'!$B:$C,MATCH("HOME",'FA2'!$B$1:$C$1,0),0),"")&amp;IFERROR(VLOOKUP(LX$2&amp;$A10,'EFL2'!$A:$D,MATCH("AWAY",'EFL2'!$A$1:$D$1,0),0),"")&amp;IFERROR(VLOOKUP(LX$2&amp;$A10,'EFL2'!$B:$C,MATCH("HOME",'EFL2'!$B$1:$C$1,0),0),"")&amp;IFERROR(VLOOKUP(LX$2&amp;$A10,'UCL2'!$C:$F,MATCH("AWAY",'UCL2'!$C$1:$F$1,0),0),"")&amp;IFERROR(VLOOKUP(LX$2&amp;$A10,'UCL2'!$D:$E,MATCH("HOME",'UCL2'!$D$1:$E$1,0),0),"")&amp;IFERROR(VLOOKUP(LX$2&amp;$A10,'EU2'!$C:$F,MATCH("AWAY",'EU2'!$C$1:$F$1,0),0),"")&amp;IFERROR(VLOOKUP(LX$2&amp;$A10,'EU2'!$D:$E,MATCH("HOME",'EU2'!$D$1:$E$1,0),0),"")&amp;IFERROR(VLOOKUP(LX$2&amp;$A10,'EUC2'!$C:$F,MATCH("AWAY",'EUC2'!$C$1:$F$1,0),0),"")&amp;IFERROR(VLOOKUP(LX$2&amp;$A10,'EUC2'!$D:$E,MATCH("HOME",'EUC2'!$D$1:$E$1,0),0),"")</f>
        <v/>
      </c>
      <c r="LY10" s="25" t="str">
        <f>IFERROR(VLOOKUP(LY$2&amp;$B10,'FPL FIX2'!$N$1:$Q$400,MATCH("HOME",'FPL FIX2'!$N$1:$Q$1,0),0),"")&amp;IFERROR(VLOOKUP(LY$2&amp;$B10,'FPL FIX2'!$O$1:$P$400,MATCH("AWAY",'FPL FIX2'!$O$1:$P$1,0),0),"")&amp;IFERROR(VLOOKUP(LY$2&amp;$A10,'FA2'!$A:$D,MATCH("AWAY",'FA2'!$A$1:$D$1,0),0),"")&amp;IFERROR(VLOOKUP(LY$2&amp;$A10,'FA2'!$B:$C,MATCH("HOME",'FA2'!$B$1:$C$1,0),0),"")&amp;IFERROR(VLOOKUP(LY$2&amp;$A10,'EFL2'!$A:$D,MATCH("AWAY",'EFL2'!$A$1:$D$1,0),0),"")&amp;IFERROR(VLOOKUP(LY$2&amp;$A10,'EFL2'!$B:$C,MATCH("HOME",'EFL2'!$B$1:$C$1,0),0),"")&amp;IFERROR(VLOOKUP(LY$2&amp;$A10,'UCL2'!$C:$F,MATCH("AWAY",'UCL2'!$C$1:$F$1,0),0),"")&amp;IFERROR(VLOOKUP(LY$2&amp;$A10,'UCL2'!$D:$E,MATCH("HOME",'UCL2'!$D$1:$E$1,0),0),"")&amp;IFERROR(VLOOKUP(LY$2&amp;$A10,'EU2'!$C:$F,MATCH("AWAY",'EU2'!$C$1:$F$1,0),0),"")&amp;IFERROR(VLOOKUP(LY$2&amp;$A10,'EU2'!$D:$E,MATCH("HOME",'EU2'!$D$1:$E$1,0),0),"")&amp;IFERROR(VLOOKUP(LY$2&amp;$A10,'EUC2'!$C:$F,MATCH("AWAY",'EUC2'!$C$1:$F$1,0),0),"")&amp;IFERROR(VLOOKUP(LY$2&amp;$A10,'EUC2'!$D:$E,MATCH("HOME",'EUC2'!$D$1:$E$1,0),0),"")</f>
        <v/>
      </c>
      <c r="LZ10" s="25" t="str">
        <f>IFERROR(VLOOKUP(LZ$2&amp;$B10,'FPL FIX2'!$N$1:$Q$400,MATCH("HOME",'FPL FIX2'!$N$1:$Q$1,0),0),"")&amp;IFERROR(VLOOKUP(LZ$2&amp;$B10,'FPL FIX2'!$O$1:$P$400,MATCH("AWAY",'FPL FIX2'!$O$1:$P$1,0),0),"")&amp;IFERROR(VLOOKUP(LZ$2&amp;$A10,'FA2'!$A:$D,MATCH("AWAY",'FA2'!$A$1:$D$1,0),0),"")&amp;IFERROR(VLOOKUP(LZ$2&amp;$A10,'FA2'!$B:$C,MATCH("HOME",'FA2'!$B$1:$C$1,0),0),"")&amp;IFERROR(VLOOKUP(LZ$2&amp;$A10,'EFL2'!$A:$D,MATCH("AWAY",'EFL2'!$A$1:$D$1,0),0),"")&amp;IFERROR(VLOOKUP(LZ$2&amp;$A10,'EFL2'!$B:$C,MATCH("HOME",'EFL2'!$B$1:$C$1,0),0),"")&amp;IFERROR(VLOOKUP(LZ$2&amp;$A10,'UCL2'!$C:$F,MATCH("AWAY",'UCL2'!$C$1:$F$1,0),0),"")&amp;IFERROR(VLOOKUP(LZ$2&amp;$A10,'UCL2'!$D:$E,MATCH("HOME",'UCL2'!$D$1:$E$1,0),0),"")&amp;IFERROR(VLOOKUP(LZ$2&amp;$A10,'EU2'!$C:$F,MATCH("AWAY",'EU2'!$C$1:$F$1,0),0),"")&amp;IFERROR(VLOOKUP(LZ$2&amp;$A10,'EU2'!$D:$E,MATCH("HOME",'EU2'!$D$1:$E$1,0),0),"")&amp;IFERROR(VLOOKUP(LZ$2&amp;$A10,'EUC2'!$C:$F,MATCH("AWAY",'EUC2'!$C$1:$F$1,0),0),"")&amp;IFERROR(VLOOKUP(LZ$2&amp;$A10,'EUC2'!$D:$E,MATCH("HOME",'EUC2'!$D$1:$E$1,0),0),"")</f>
        <v/>
      </c>
      <c r="MA10" s="25" t="str">
        <f>IFERROR(VLOOKUP(MA$2&amp;$B10,'FPL FIX2'!$N$1:$Q$400,MATCH("HOME",'FPL FIX2'!$N$1:$Q$1,0),0),"")&amp;IFERROR(VLOOKUP(MA$2&amp;$B10,'FPL FIX2'!$O$1:$P$400,MATCH("AWAY",'FPL FIX2'!$O$1:$P$1,0),0),"")&amp;IFERROR(VLOOKUP(MA$2&amp;$A10,'FA2'!$A:$D,MATCH("AWAY",'FA2'!$A$1:$D$1,0),0),"")&amp;IFERROR(VLOOKUP(MA$2&amp;$A10,'FA2'!$B:$C,MATCH("HOME",'FA2'!$B$1:$C$1,0),0),"")&amp;IFERROR(VLOOKUP(MA$2&amp;$A10,'EFL2'!$A:$D,MATCH("AWAY",'EFL2'!$A$1:$D$1,0),0),"")&amp;IFERROR(VLOOKUP(MA$2&amp;$A10,'EFL2'!$B:$C,MATCH("HOME",'EFL2'!$B$1:$C$1,0),0),"")&amp;IFERROR(VLOOKUP(MA$2&amp;$A10,'UCL2'!$C:$F,MATCH("AWAY",'UCL2'!$C$1:$F$1,0),0),"")&amp;IFERROR(VLOOKUP(MA$2&amp;$A10,'UCL2'!$D:$E,MATCH("HOME",'UCL2'!$D$1:$E$1,0),0),"")&amp;IFERROR(VLOOKUP(MA$2&amp;$A10,'EU2'!$C:$F,MATCH("AWAY",'EU2'!$C$1:$F$1,0),0),"")&amp;IFERROR(VLOOKUP(MA$2&amp;$A10,'EU2'!$D:$E,MATCH("HOME",'EU2'!$D$1:$E$1,0),0),"")&amp;IFERROR(VLOOKUP(MA$2&amp;$A10,'EUC2'!$C:$F,MATCH("AWAY",'EUC2'!$C$1:$F$1,0),0),"")&amp;IFERROR(VLOOKUP(MA$2&amp;$A10,'EUC2'!$D:$E,MATCH("HOME",'EUC2'!$D$1:$E$1,0),0),"")</f>
        <v/>
      </c>
      <c r="MB10" s="25" t="str">
        <f>IFERROR(VLOOKUP(MB$2&amp;$B10,'FPL FIX2'!$N$1:$Q$400,MATCH("HOME",'FPL FIX2'!$N$1:$Q$1,0),0),"")&amp;IFERROR(VLOOKUP(MB$2&amp;$B10,'FPL FIX2'!$O$1:$P$400,MATCH("AWAY",'FPL FIX2'!$O$1:$P$1,0),0),"")&amp;IFERROR(VLOOKUP(MB$2&amp;$A10,'FA2'!$A:$D,MATCH("AWAY",'FA2'!$A$1:$D$1,0),0),"")&amp;IFERROR(VLOOKUP(MB$2&amp;$A10,'FA2'!$B:$C,MATCH("HOME",'FA2'!$B$1:$C$1,0),0),"")&amp;IFERROR(VLOOKUP(MB$2&amp;$A10,'EFL2'!$A:$D,MATCH("AWAY",'EFL2'!$A$1:$D$1,0),0),"")&amp;IFERROR(VLOOKUP(MB$2&amp;$A10,'EFL2'!$B:$C,MATCH("HOME",'EFL2'!$B$1:$C$1,0),0),"")&amp;IFERROR(VLOOKUP(MB$2&amp;$A10,'UCL2'!$C:$F,MATCH("AWAY",'UCL2'!$C$1:$F$1,0),0),"")&amp;IFERROR(VLOOKUP(MB$2&amp;$A10,'UCL2'!$D:$E,MATCH("HOME",'UCL2'!$D$1:$E$1,0),0),"")&amp;IFERROR(VLOOKUP(MB$2&amp;$A10,'EU2'!$C:$F,MATCH("AWAY",'EU2'!$C$1:$F$1,0),0),"")&amp;IFERROR(VLOOKUP(MB$2&amp;$A10,'EU2'!$D:$E,MATCH("HOME",'EU2'!$D$1:$E$1,0),0),"")&amp;IFERROR(VLOOKUP(MB$2&amp;$A10,'EUC2'!$C:$F,MATCH("AWAY",'EUC2'!$C$1:$F$1,0),0),"")&amp;IFERROR(VLOOKUP(MB$2&amp;$A10,'EUC2'!$D:$E,MATCH("HOME",'EUC2'!$D$1:$E$1,0),0),"")</f>
        <v/>
      </c>
      <c r="MC10" s="25" t="str">
        <f>IFERROR(VLOOKUP(MC$2&amp;$B10,'FPL FIX2'!$N$1:$Q$400,MATCH("HOME",'FPL FIX2'!$N$1:$Q$1,0),0),"")&amp;IFERROR(VLOOKUP(MC$2&amp;$B10,'FPL FIX2'!$O$1:$P$400,MATCH("AWAY",'FPL FIX2'!$O$1:$P$1,0),0),"")&amp;IFERROR(VLOOKUP(MC$2&amp;$A10,'FA2'!$A:$D,MATCH("AWAY",'FA2'!$A$1:$D$1,0),0),"")&amp;IFERROR(VLOOKUP(MC$2&amp;$A10,'FA2'!$B:$C,MATCH("HOME",'FA2'!$B$1:$C$1,0),0),"")&amp;IFERROR(VLOOKUP(MC$2&amp;$A10,'EFL2'!$A:$D,MATCH("AWAY",'EFL2'!$A$1:$D$1,0),0),"")&amp;IFERROR(VLOOKUP(MC$2&amp;$A10,'EFL2'!$B:$C,MATCH("HOME",'EFL2'!$B$1:$C$1,0),0),"")&amp;IFERROR(VLOOKUP(MC$2&amp;$A10,'UCL2'!$C:$F,MATCH("AWAY",'UCL2'!$C$1:$F$1,0),0),"")&amp;IFERROR(VLOOKUP(MC$2&amp;$A10,'UCL2'!$D:$E,MATCH("HOME",'UCL2'!$D$1:$E$1,0),0),"")&amp;IFERROR(VLOOKUP(MC$2&amp;$A10,'EU2'!$C:$F,MATCH("AWAY",'EU2'!$C$1:$F$1,0),0),"")&amp;IFERROR(VLOOKUP(MC$2&amp;$A10,'EU2'!$D:$E,MATCH("HOME",'EU2'!$D$1:$E$1,0),0),"")&amp;IFERROR(VLOOKUP(MC$2&amp;$A10,'EUC2'!$C:$F,MATCH("AWAY",'EUC2'!$C$1:$F$1,0),0),"")&amp;IFERROR(VLOOKUP(MC$2&amp;$A10,'EUC2'!$D:$E,MATCH("HOME",'EUC2'!$D$1:$E$1,0),0),"")</f>
        <v/>
      </c>
      <c r="MD10" s="25" t="str">
        <f>IFERROR(VLOOKUP(MD$2&amp;$B10,'FPL FIX2'!$N$1:$Q$400,MATCH("HOME",'FPL FIX2'!$N$1:$Q$1,0),0),"")&amp;IFERROR(VLOOKUP(MD$2&amp;$B10,'FPL FIX2'!$O$1:$P$400,MATCH("AWAY",'FPL FIX2'!$O$1:$P$1,0),0),"")&amp;IFERROR(VLOOKUP(MD$2&amp;$A10,'FA2'!$A:$D,MATCH("AWAY",'FA2'!$A$1:$D$1,0),0),"")&amp;IFERROR(VLOOKUP(MD$2&amp;$A10,'FA2'!$B:$C,MATCH("HOME",'FA2'!$B$1:$C$1,0),0),"")&amp;IFERROR(VLOOKUP(MD$2&amp;$A10,'EFL2'!$A:$D,MATCH("AWAY",'EFL2'!$A$1:$D$1,0),0),"")&amp;IFERROR(VLOOKUP(MD$2&amp;$A10,'EFL2'!$B:$C,MATCH("HOME",'EFL2'!$B$1:$C$1,0),0),"")&amp;IFERROR(VLOOKUP(MD$2&amp;$A10,'UCL2'!$C:$F,MATCH("AWAY",'UCL2'!$C$1:$F$1,0),0),"")&amp;IFERROR(VLOOKUP(MD$2&amp;$A10,'UCL2'!$D:$E,MATCH("HOME",'UCL2'!$D$1:$E$1,0),0),"")&amp;IFERROR(VLOOKUP(MD$2&amp;$A10,'EU2'!$C:$F,MATCH("AWAY",'EU2'!$C$1:$F$1,0),0),"")&amp;IFERROR(VLOOKUP(MD$2&amp;$A10,'EU2'!$D:$E,MATCH("HOME",'EU2'!$D$1:$E$1,0),0),"")&amp;IFERROR(VLOOKUP(MD$2&amp;$A10,'EUC2'!$C:$F,MATCH("AWAY",'EUC2'!$C$1:$F$1,0),0),"")&amp;IFERROR(VLOOKUP(MD$2&amp;$A10,'EUC2'!$D:$E,MATCH("HOME",'EUC2'!$D$1:$E$1,0),0),"")</f>
        <v/>
      </c>
      <c r="ME10" s="25" t="str">
        <f>IFERROR(VLOOKUP(ME$2&amp;$B10,'FPL FIX2'!$N$1:$Q$400,MATCH("HOME",'FPL FIX2'!$N$1:$Q$1,0),0),"")&amp;IFERROR(VLOOKUP(ME$2&amp;$B10,'FPL FIX2'!$O$1:$P$400,MATCH("AWAY",'FPL FIX2'!$O$1:$P$1,0),0),"")&amp;IFERROR(VLOOKUP(ME$2&amp;$A10,'FA2'!$A:$D,MATCH("AWAY",'FA2'!$A$1:$D$1,0),0),"")&amp;IFERROR(VLOOKUP(ME$2&amp;$A10,'FA2'!$B:$C,MATCH("HOME",'FA2'!$B$1:$C$1,0),0),"")&amp;IFERROR(VLOOKUP(ME$2&amp;$A10,'EFL2'!$A:$D,MATCH("AWAY",'EFL2'!$A$1:$D$1,0),0),"")&amp;IFERROR(VLOOKUP(ME$2&amp;$A10,'EFL2'!$B:$C,MATCH("HOME",'EFL2'!$B$1:$C$1,0),0),"")&amp;IFERROR(VLOOKUP(ME$2&amp;$A10,'UCL2'!$C:$F,MATCH("AWAY",'UCL2'!$C$1:$F$1,0),0),"")&amp;IFERROR(VLOOKUP(ME$2&amp;$A10,'UCL2'!$D:$E,MATCH("HOME",'UCL2'!$D$1:$E$1,0),0),"")&amp;IFERROR(VLOOKUP(ME$2&amp;$A10,'EU2'!$C:$F,MATCH("AWAY",'EU2'!$C$1:$F$1,0),0),"")&amp;IFERROR(VLOOKUP(ME$2&amp;$A10,'EU2'!$D:$E,MATCH("HOME",'EU2'!$D$1:$E$1,0),0),"")&amp;IFERROR(VLOOKUP(ME$2&amp;$A10,'EUC2'!$C:$F,MATCH("AWAY",'EUC2'!$C$1:$F$1,0),0),"")&amp;IFERROR(VLOOKUP(ME$2&amp;$A10,'EUC2'!$D:$E,MATCH("HOME",'EUC2'!$D$1:$E$1,0),0),"")</f>
        <v/>
      </c>
      <c r="MF10" s="25" t="str">
        <f>IFERROR(VLOOKUP(MF$2&amp;$B10,'FPL FIX2'!$N$1:$Q$400,MATCH("HOME",'FPL FIX2'!$N$1:$Q$1,0),0),"")&amp;IFERROR(VLOOKUP(MF$2&amp;$B10,'FPL FIX2'!$O$1:$P$400,MATCH("AWAY",'FPL FIX2'!$O$1:$P$1,0),0),"")&amp;IFERROR(VLOOKUP(MF$2&amp;$A10,'FA2'!$A:$D,MATCH("AWAY",'FA2'!$A$1:$D$1,0),0),"")&amp;IFERROR(VLOOKUP(MF$2&amp;$A10,'FA2'!$B:$C,MATCH("HOME",'FA2'!$B$1:$C$1,0),0),"")&amp;IFERROR(VLOOKUP(MF$2&amp;$A10,'EFL2'!$A:$D,MATCH("AWAY",'EFL2'!$A$1:$D$1,0),0),"")&amp;IFERROR(VLOOKUP(MF$2&amp;$A10,'EFL2'!$B:$C,MATCH("HOME",'EFL2'!$B$1:$C$1,0),0),"")&amp;IFERROR(VLOOKUP(MF$2&amp;$A10,'UCL2'!$C:$F,MATCH("AWAY",'UCL2'!$C$1:$F$1,0),0),"")&amp;IFERROR(VLOOKUP(MF$2&amp;$A10,'UCL2'!$D:$E,MATCH("HOME",'UCL2'!$D$1:$E$1,0),0),"")&amp;IFERROR(VLOOKUP(MF$2&amp;$A10,'EU2'!$C:$F,MATCH("AWAY",'EU2'!$C$1:$F$1,0),0),"")&amp;IFERROR(VLOOKUP(MF$2&amp;$A10,'EU2'!$D:$E,MATCH("HOME",'EU2'!$D$1:$E$1,0),0),"")&amp;IFERROR(VLOOKUP(MF$2&amp;$A10,'EUC2'!$C:$F,MATCH("AWAY",'EUC2'!$C$1:$F$1,0),0),"")&amp;IFERROR(VLOOKUP(MF$2&amp;$A10,'EUC2'!$D:$E,MATCH("HOME",'EUC2'!$D$1:$E$1,0),0),"")</f>
        <v/>
      </c>
      <c r="MG10" s="25" t="str">
        <f>IFERROR(VLOOKUP(MG$2&amp;$B10,'FPL FIX2'!$N$1:$Q$400,MATCH("HOME",'FPL FIX2'!$N$1:$Q$1,0),0),"")&amp;IFERROR(VLOOKUP(MG$2&amp;$B10,'FPL FIX2'!$O$1:$P$400,MATCH("AWAY",'FPL FIX2'!$O$1:$P$1,0),0),"")&amp;IFERROR(VLOOKUP(MG$2&amp;$A10,'FA2'!$A:$D,MATCH("AWAY",'FA2'!$A$1:$D$1,0),0),"")&amp;IFERROR(VLOOKUP(MG$2&amp;$A10,'FA2'!$B:$C,MATCH("HOME",'FA2'!$B$1:$C$1,0),0),"")&amp;IFERROR(VLOOKUP(MG$2&amp;$A10,'EFL2'!$A:$D,MATCH("AWAY",'EFL2'!$A$1:$D$1,0),0),"")&amp;IFERROR(VLOOKUP(MG$2&amp;$A10,'EFL2'!$B:$C,MATCH("HOME",'EFL2'!$B$1:$C$1,0),0),"")&amp;IFERROR(VLOOKUP(MG$2&amp;$A10,'UCL2'!$C:$F,MATCH("AWAY",'UCL2'!$C$1:$F$1,0),0),"")&amp;IFERROR(VLOOKUP(MG$2&amp;$A10,'UCL2'!$D:$E,MATCH("HOME",'UCL2'!$D$1:$E$1,0),0),"")&amp;IFERROR(VLOOKUP(MG$2&amp;$A10,'EU2'!$C:$F,MATCH("AWAY",'EU2'!$C$1:$F$1,0),0),"")&amp;IFERROR(VLOOKUP(MG$2&amp;$A10,'EU2'!$D:$E,MATCH("HOME",'EU2'!$D$1:$E$1,0),0),"")&amp;IFERROR(VLOOKUP(MG$2&amp;$A10,'EUC2'!$C:$F,MATCH("AWAY",'EUC2'!$C$1:$F$1,0),0),"")&amp;IFERROR(VLOOKUP(MG$2&amp;$A10,'EUC2'!$D:$E,MATCH("HOME",'EUC2'!$D$1:$E$1,0),0),"")</f>
        <v/>
      </c>
      <c r="MH10" s="25" t="str">
        <f>IFERROR(VLOOKUP(MH$2&amp;$B10,'FPL FIX2'!$N$1:$Q$400,MATCH("HOME",'FPL FIX2'!$N$1:$Q$1,0),0),"")&amp;IFERROR(VLOOKUP(MH$2&amp;$B10,'FPL FIX2'!$O$1:$P$400,MATCH("AWAY",'FPL FIX2'!$O$1:$P$1,0),0),"")&amp;IFERROR(VLOOKUP(MH$2&amp;$A10,'FA2'!$A:$D,MATCH("AWAY",'FA2'!$A$1:$D$1,0),0),"")&amp;IFERROR(VLOOKUP(MH$2&amp;$A10,'FA2'!$B:$C,MATCH("HOME",'FA2'!$B$1:$C$1,0),0),"")&amp;IFERROR(VLOOKUP(MH$2&amp;$A10,'EFL2'!$A:$D,MATCH("AWAY",'EFL2'!$A$1:$D$1,0),0),"")&amp;IFERROR(VLOOKUP(MH$2&amp;$A10,'EFL2'!$B:$C,MATCH("HOME",'EFL2'!$B$1:$C$1,0),0),"")&amp;IFERROR(VLOOKUP(MH$2&amp;$A10,'UCL2'!$C:$F,MATCH("AWAY",'UCL2'!$C$1:$F$1,0),0),"")&amp;IFERROR(VLOOKUP(MH$2&amp;$A10,'UCL2'!$D:$E,MATCH("HOME",'UCL2'!$D$1:$E$1,0),0),"")&amp;IFERROR(VLOOKUP(MH$2&amp;$A10,'EU2'!$C:$F,MATCH("AWAY",'EU2'!$C$1:$F$1,0),0),"")&amp;IFERROR(VLOOKUP(MH$2&amp;$A10,'EU2'!$D:$E,MATCH("HOME",'EU2'!$D$1:$E$1,0),0),"")&amp;IFERROR(VLOOKUP(MH$2&amp;$A10,'EUC2'!$C:$F,MATCH("AWAY",'EUC2'!$C$1:$F$1,0),0),"")&amp;IFERROR(VLOOKUP(MH$2&amp;$A10,'EUC2'!$D:$E,MATCH("HOME",'EUC2'!$D$1:$E$1,0),0),"")</f>
        <v/>
      </c>
      <c r="MI10" s="25" t="str">
        <f>IFERROR(VLOOKUP(MI$2&amp;$B10,'FPL FIX2'!$N$1:$Q$400,MATCH("HOME",'FPL FIX2'!$N$1:$Q$1,0),0),"")&amp;IFERROR(VLOOKUP(MI$2&amp;$B10,'FPL FIX2'!$O$1:$P$400,MATCH("AWAY",'FPL FIX2'!$O$1:$P$1,0),0),"")&amp;IFERROR(VLOOKUP(MI$2&amp;$A10,'FA2'!$A:$D,MATCH("AWAY",'FA2'!$A$1:$D$1,0),0),"")&amp;IFERROR(VLOOKUP(MI$2&amp;$A10,'FA2'!$B:$C,MATCH("HOME",'FA2'!$B$1:$C$1,0),0),"")&amp;IFERROR(VLOOKUP(MI$2&amp;$A10,'EFL2'!$A:$D,MATCH("AWAY",'EFL2'!$A$1:$D$1,0),0),"")&amp;IFERROR(VLOOKUP(MI$2&amp;$A10,'EFL2'!$B:$C,MATCH("HOME",'EFL2'!$B$1:$C$1,0),0),"")&amp;IFERROR(VLOOKUP(MI$2&amp;$A10,'UCL2'!$C:$F,MATCH("AWAY",'UCL2'!$C$1:$F$1,0),0),"")&amp;IFERROR(VLOOKUP(MI$2&amp;$A10,'UCL2'!$D:$E,MATCH("HOME",'UCL2'!$D$1:$E$1,0),0),"")&amp;IFERROR(VLOOKUP(MI$2&amp;$A10,'EU2'!$C:$F,MATCH("AWAY",'EU2'!$C$1:$F$1,0),0),"")&amp;IFERROR(VLOOKUP(MI$2&amp;$A10,'EU2'!$D:$E,MATCH("HOME",'EU2'!$D$1:$E$1,0),0),"")&amp;IFERROR(VLOOKUP(MI$2&amp;$A10,'EUC2'!$C:$F,MATCH("AWAY",'EUC2'!$C$1:$F$1,0),0),"")&amp;IFERROR(VLOOKUP(MI$2&amp;$A10,'EUC2'!$D:$E,MATCH("HOME",'EUC2'!$D$1:$E$1,0),0),"")</f>
        <v/>
      </c>
      <c r="MJ10" s="25" t="str">
        <f>IFERROR(VLOOKUP(MJ$2&amp;$B10,'FPL FIX2'!$N$1:$Q$400,MATCH("HOME",'FPL FIX2'!$N$1:$Q$1,0),0),"")&amp;IFERROR(VLOOKUP(MJ$2&amp;$B10,'FPL FIX2'!$O$1:$P$400,MATCH("AWAY",'FPL FIX2'!$O$1:$P$1,0),0),"")&amp;IFERROR(VLOOKUP(MJ$2&amp;$A10,'FA2'!$A:$D,MATCH("AWAY",'FA2'!$A$1:$D$1,0),0),"")&amp;IFERROR(VLOOKUP(MJ$2&amp;$A10,'FA2'!$B:$C,MATCH("HOME",'FA2'!$B$1:$C$1,0),0),"")&amp;IFERROR(VLOOKUP(MJ$2&amp;$A10,'EFL2'!$A:$D,MATCH("AWAY",'EFL2'!$A$1:$D$1,0),0),"")&amp;IFERROR(VLOOKUP(MJ$2&amp;$A10,'EFL2'!$B:$C,MATCH("HOME",'EFL2'!$B$1:$C$1,0),0),"")&amp;IFERROR(VLOOKUP(MJ$2&amp;$A10,'UCL2'!$C:$F,MATCH("AWAY",'UCL2'!$C$1:$F$1,0),0),"")&amp;IFERROR(VLOOKUP(MJ$2&amp;$A10,'UCL2'!$D:$E,MATCH("HOME",'UCL2'!$D$1:$E$1,0),0),"")&amp;IFERROR(VLOOKUP(MJ$2&amp;$A10,'EU2'!$C:$F,MATCH("AWAY",'EU2'!$C$1:$F$1,0),0),"")&amp;IFERROR(VLOOKUP(MJ$2&amp;$A10,'EU2'!$D:$E,MATCH("HOME",'EU2'!$D$1:$E$1,0),0),"")&amp;IFERROR(VLOOKUP(MJ$2&amp;$A10,'EUC2'!$C:$F,MATCH("AWAY",'EUC2'!$C$1:$F$1,0),0),"")&amp;IFERROR(VLOOKUP(MJ$2&amp;$A10,'EUC2'!$D:$E,MATCH("HOME",'EUC2'!$D$1:$E$1,0),0),"")</f>
        <v/>
      </c>
      <c r="MK10" s="25" t="str">
        <f>IFERROR(VLOOKUP(MK$2&amp;$B10,'FPL FIX2'!$N$1:$Q$400,MATCH("HOME",'FPL FIX2'!$N$1:$Q$1,0),0),"")&amp;IFERROR(VLOOKUP(MK$2&amp;$B10,'FPL FIX2'!$O$1:$P$400,MATCH("AWAY",'FPL FIX2'!$O$1:$P$1,0),0),"")&amp;IFERROR(VLOOKUP(MK$2&amp;$A10,'FA2'!$A:$D,MATCH("AWAY",'FA2'!$A$1:$D$1,0),0),"")&amp;IFERROR(VLOOKUP(MK$2&amp;$A10,'FA2'!$B:$C,MATCH("HOME",'FA2'!$B$1:$C$1,0),0),"")&amp;IFERROR(VLOOKUP(MK$2&amp;$A10,'EFL2'!$A:$D,MATCH("AWAY",'EFL2'!$A$1:$D$1,0),0),"")&amp;IFERROR(VLOOKUP(MK$2&amp;$A10,'EFL2'!$B:$C,MATCH("HOME",'EFL2'!$B$1:$C$1,0),0),"")&amp;IFERROR(VLOOKUP(MK$2&amp;$A10,'UCL2'!$C:$F,MATCH("AWAY",'UCL2'!$C$1:$F$1,0),0),"")&amp;IFERROR(VLOOKUP(MK$2&amp;$A10,'UCL2'!$D:$E,MATCH("HOME",'UCL2'!$D$1:$E$1,0),0),"")&amp;IFERROR(VLOOKUP(MK$2&amp;$A10,'EU2'!$C:$F,MATCH("AWAY",'EU2'!$C$1:$F$1,0),0),"")&amp;IFERROR(VLOOKUP(MK$2&amp;$A10,'EU2'!$D:$E,MATCH("HOME",'EU2'!$D$1:$E$1,0),0),"")&amp;IFERROR(VLOOKUP(MK$2&amp;$A10,'EUC2'!$C:$F,MATCH("AWAY",'EUC2'!$C$1:$F$1,0),0),"")&amp;IFERROR(VLOOKUP(MK$2&amp;$A10,'EUC2'!$D:$E,MATCH("HOME",'EUC2'!$D$1:$E$1,0),0),"")</f>
        <v/>
      </c>
      <c r="ML10" s="25" t="str">
        <f>IFERROR(VLOOKUP(ML$2&amp;$B10,'FPL FIX2'!$N$1:$Q$400,MATCH("HOME",'FPL FIX2'!$N$1:$Q$1,0),0),"")&amp;IFERROR(VLOOKUP(ML$2&amp;$B10,'FPL FIX2'!$O$1:$P$400,MATCH("AWAY",'FPL FIX2'!$O$1:$P$1,0),0),"")&amp;IFERROR(VLOOKUP(ML$2&amp;$A10,'FA2'!$A:$D,MATCH("AWAY",'FA2'!$A$1:$D$1,0),0),"")&amp;IFERROR(VLOOKUP(ML$2&amp;$A10,'FA2'!$B:$C,MATCH("HOME",'FA2'!$B$1:$C$1,0),0),"")&amp;IFERROR(VLOOKUP(ML$2&amp;$A10,'EFL2'!$A:$D,MATCH("AWAY",'EFL2'!$A$1:$D$1,0),0),"")&amp;IFERROR(VLOOKUP(ML$2&amp;$A10,'EFL2'!$B:$C,MATCH("HOME",'EFL2'!$B$1:$C$1,0),0),"")&amp;IFERROR(VLOOKUP(ML$2&amp;$A10,'UCL2'!$C:$F,MATCH("AWAY",'UCL2'!$C$1:$F$1,0),0),"")&amp;IFERROR(VLOOKUP(ML$2&amp;$A10,'UCL2'!$D:$E,MATCH("HOME",'UCL2'!$D$1:$E$1,0),0),"")&amp;IFERROR(VLOOKUP(ML$2&amp;$A10,'EU2'!$C:$F,MATCH("AWAY",'EU2'!$C$1:$F$1,0),0),"")&amp;IFERROR(VLOOKUP(ML$2&amp;$A10,'EU2'!$D:$E,MATCH("HOME",'EU2'!$D$1:$E$1,0),0),"")&amp;IFERROR(VLOOKUP(ML$2&amp;$A10,'EUC2'!$C:$F,MATCH("AWAY",'EUC2'!$C$1:$F$1,0),0),"")&amp;IFERROR(VLOOKUP(ML$2&amp;$A10,'EUC2'!$D:$E,MATCH("HOME",'EUC2'!$D$1:$E$1,0),0),"")</f>
        <v/>
      </c>
      <c r="MM10" s="25" t="str">
        <f>IFERROR(VLOOKUP(MM$2&amp;$B10,'FPL FIX2'!$N$1:$Q$400,MATCH("HOME",'FPL FIX2'!$N$1:$Q$1,0),0),"")&amp;IFERROR(VLOOKUP(MM$2&amp;$B10,'FPL FIX2'!$O$1:$P$400,MATCH("AWAY",'FPL FIX2'!$O$1:$P$1,0),0),"")&amp;IFERROR(VLOOKUP(MM$2&amp;$A10,'FA2'!$A:$D,MATCH("AWAY",'FA2'!$A$1:$D$1,0),0),"")&amp;IFERROR(VLOOKUP(MM$2&amp;$A10,'FA2'!$B:$C,MATCH("HOME",'FA2'!$B$1:$C$1,0),0),"")&amp;IFERROR(VLOOKUP(MM$2&amp;$A10,'EFL2'!$A:$D,MATCH("AWAY",'EFL2'!$A$1:$D$1,0),0),"")&amp;IFERROR(VLOOKUP(MM$2&amp;$A10,'EFL2'!$B:$C,MATCH("HOME",'EFL2'!$B$1:$C$1,0),0),"")&amp;IFERROR(VLOOKUP(MM$2&amp;$A10,'UCL2'!$C:$F,MATCH("AWAY",'UCL2'!$C$1:$F$1,0),0),"")&amp;IFERROR(VLOOKUP(MM$2&amp;$A10,'UCL2'!$D:$E,MATCH("HOME",'UCL2'!$D$1:$E$1,0),0),"")&amp;IFERROR(VLOOKUP(MM$2&amp;$A10,'EU2'!$C:$F,MATCH("AWAY",'EU2'!$C$1:$F$1,0),0),"")&amp;IFERROR(VLOOKUP(MM$2&amp;$A10,'EU2'!$D:$E,MATCH("HOME",'EU2'!$D$1:$E$1,0),0),"")&amp;IFERROR(VLOOKUP(MM$2&amp;$A10,'EUC2'!$C:$F,MATCH("AWAY",'EUC2'!$C$1:$F$1,0),0),"")&amp;IFERROR(VLOOKUP(MM$2&amp;$A10,'EUC2'!$D:$E,MATCH("HOME",'EUC2'!$D$1:$E$1,0),0),"")</f>
        <v/>
      </c>
      <c r="MN10" s="25" t="str">
        <f>IFERROR(VLOOKUP(MN$2&amp;$B10,'FPL FIX2'!$N$1:$Q$400,MATCH("HOME",'FPL FIX2'!$N$1:$Q$1,0),0),"")&amp;IFERROR(VLOOKUP(MN$2&amp;$B10,'FPL FIX2'!$O$1:$P$400,MATCH("AWAY",'FPL FIX2'!$O$1:$P$1,0),0),"")&amp;IFERROR(VLOOKUP(MN$2&amp;$A10,'FA2'!$A:$D,MATCH("AWAY",'FA2'!$A$1:$D$1,0),0),"")&amp;IFERROR(VLOOKUP(MN$2&amp;$A10,'FA2'!$B:$C,MATCH("HOME",'FA2'!$B$1:$C$1,0),0),"")&amp;IFERROR(VLOOKUP(MN$2&amp;$A10,'EFL2'!$A:$D,MATCH("AWAY",'EFL2'!$A$1:$D$1,0),0),"")&amp;IFERROR(VLOOKUP(MN$2&amp;$A10,'EFL2'!$B:$C,MATCH("HOME",'EFL2'!$B$1:$C$1,0),0),"")&amp;IFERROR(VLOOKUP(MN$2&amp;$A10,'UCL2'!$C:$F,MATCH("AWAY",'UCL2'!$C$1:$F$1,0),0),"")&amp;IFERROR(VLOOKUP(MN$2&amp;$A10,'UCL2'!$D:$E,MATCH("HOME",'UCL2'!$D$1:$E$1,0),0),"")&amp;IFERROR(VLOOKUP(MN$2&amp;$A10,'EU2'!$C:$F,MATCH("AWAY",'EU2'!$C$1:$F$1,0),0),"")&amp;IFERROR(VLOOKUP(MN$2&amp;$A10,'EU2'!$D:$E,MATCH("HOME",'EU2'!$D$1:$E$1,0),0),"")&amp;IFERROR(VLOOKUP(MN$2&amp;$A10,'EUC2'!$C:$F,MATCH("AWAY",'EUC2'!$C$1:$F$1,0),0),"")&amp;IFERROR(VLOOKUP(MN$2&amp;$A10,'EUC2'!$D:$E,MATCH("HOME",'EUC2'!$D$1:$E$1,0),0),"")</f>
        <v/>
      </c>
      <c r="MO10" s="25" t="str">
        <f>IFERROR(VLOOKUP(MO$2&amp;$B10,'FPL FIX2'!$N$1:$Q$400,MATCH("HOME",'FPL FIX2'!$N$1:$Q$1,0),0),"")&amp;IFERROR(VLOOKUP(MO$2&amp;$B10,'FPL FIX2'!$O$1:$P$400,MATCH("AWAY",'FPL FIX2'!$O$1:$P$1,0),0),"")&amp;IFERROR(VLOOKUP(MO$2&amp;$A10,'FA2'!$A:$D,MATCH("AWAY",'FA2'!$A$1:$D$1,0),0),"")&amp;IFERROR(VLOOKUP(MO$2&amp;$A10,'FA2'!$B:$C,MATCH("HOME",'FA2'!$B$1:$C$1,0),0),"")&amp;IFERROR(VLOOKUP(MO$2&amp;$A10,'EFL2'!$A:$D,MATCH("AWAY",'EFL2'!$A$1:$D$1,0),0),"")&amp;IFERROR(VLOOKUP(MO$2&amp;$A10,'EFL2'!$B:$C,MATCH("HOME",'EFL2'!$B$1:$C$1,0),0),"")&amp;IFERROR(VLOOKUP(MO$2&amp;$A10,'UCL2'!$C:$F,MATCH("AWAY",'UCL2'!$C$1:$F$1,0),0),"")&amp;IFERROR(VLOOKUP(MO$2&amp;$A10,'UCL2'!$D:$E,MATCH("HOME",'UCL2'!$D$1:$E$1,0),0),"")&amp;IFERROR(VLOOKUP(MO$2&amp;$A10,'EU2'!$C:$F,MATCH("AWAY",'EU2'!$C$1:$F$1,0),0),"")&amp;IFERROR(VLOOKUP(MO$2&amp;$A10,'EU2'!$D:$E,MATCH("HOME",'EU2'!$D$1:$E$1,0),0),"")&amp;IFERROR(VLOOKUP(MO$2&amp;$A10,'EUC2'!$C:$F,MATCH("AWAY",'EUC2'!$C$1:$F$1,0),0),"")&amp;IFERROR(VLOOKUP(MO$2&amp;$A10,'EUC2'!$D:$E,MATCH("HOME",'EUC2'!$D$1:$E$1,0),0),"")</f>
        <v/>
      </c>
      <c r="MP10" s="25" t="str">
        <f>IFERROR(VLOOKUP(MP$2&amp;$B10,'FPL FIX2'!$N$1:$Q$400,MATCH("HOME",'FPL FIX2'!$N$1:$Q$1,0),0),"")&amp;IFERROR(VLOOKUP(MP$2&amp;$B10,'FPL FIX2'!$O$1:$P$400,MATCH("AWAY",'FPL FIX2'!$O$1:$P$1,0),0),"")&amp;IFERROR(VLOOKUP(MP$2&amp;$A10,'FA2'!$A:$D,MATCH("AWAY",'FA2'!$A$1:$D$1,0),0),"")&amp;IFERROR(VLOOKUP(MP$2&amp;$A10,'FA2'!$B:$C,MATCH("HOME",'FA2'!$B$1:$C$1,0),0),"")&amp;IFERROR(VLOOKUP(MP$2&amp;$A10,'EFL2'!$A:$D,MATCH("AWAY",'EFL2'!$A$1:$D$1,0),0),"")&amp;IFERROR(VLOOKUP(MP$2&amp;$A10,'EFL2'!$B:$C,MATCH("HOME",'EFL2'!$B$1:$C$1,0),0),"")&amp;IFERROR(VLOOKUP(MP$2&amp;$A10,'UCL2'!$C:$F,MATCH("AWAY",'UCL2'!$C$1:$F$1,0),0),"")&amp;IFERROR(VLOOKUP(MP$2&amp;$A10,'UCL2'!$D:$E,MATCH("HOME",'UCL2'!$D$1:$E$1,0),0),"")&amp;IFERROR(VLOOKUP(MP$2&amp;$A10,'EU2'!$C:$F,MATCH("AWAY",'EU2'!$C$1:$F$1,0),0),"")&amp;IFERROR(VLOOKUP(MP$2&amp;$A10,'EU2'!$D:$E,MATCH("HOME",'EU2'!$D$1:$E$1,0),0),"")&amp;IFERROR(VLOOKUP(MP$2&amp;$A10,'EUC2'!$C:$F,MATCH("AWAY",'EUC2'!$C$1:$F$1,0),0),"")&amp;IFERROR(VLOOKUP(MP$2&amp;$A10,'EUC2'!$D:$E,MATCH("HOME",'EUC2'!$D$1:$E$1,0),0),"")</f>
        <v/>
      </c>
      <c r="MQ10" s="25" t="str">
        <f>IFERROR(VLOOKUP(MQ$2&amp;$B10,'FPL FIX2'!$N$1:$Q$400,MATCH("HOME",'FPL FIX2'!$N$1:$Q$1,0),0),"")&amp;IFERROR(VLOOKUP(MQ$2&amp;$B10,'FPL FIX2'!$O$1:$P$400,MATCH("AWAY",'FPL FIX2'!$O$1:$P$1,0),0),"")&amp;IFERROR(VLOOKUP(MQ$2&amp;$A10,'FA2'!$A:$D,MATCH("AWAY",'FA2'!$A$1:$D$1,0),0),"")&amp;IFERROR(VLOOKUP(MQ$2&amp;$A10,'FA2'!$B:$C,MATCH("HOME",'FA2'!$B$1:$C$1,0),0),"")&amp;IFERROR(VLOOKUP(MQ$2&amp;$A10,'EFL2'!$A:$D,MATCH("AWAY",'EFL2'!$A$1:$D$1,0),0),"")&amp;IFERROR(VLOOKUP(MQ$2&amp;$A10,'EFL2'!$B:$C,MATCH("HOME",'EFL2'!$B$1:$C$1,0),0),"")&amp;IFERROR(VLOOKUP(MQ$2&amp;$A10,'UCL2'!$C:$F,MATCH("AWAY",'UCL2'!$C$1:$F$1,0),0),"")&amp;IFERROR(VLOOKUP(MQ$2&amp;$A10,'UCL2'!$D:$E,MATCH("HOME",'UCL2'!$D$1:$E$1,0),0),"")&amp;IFERROR(VLOOKUP(MQ$2&amp;$A10,'EU2'!$C:$F,MATCH("AWAY",'EU2'!$C$1:$F$1,0),0),"")&amp;IFERROR(VLOOKUP(MQ$2&amp;$A10,'EU2'!$D:$E,MATCH("HOME",'EU2'!$D$1:$E$1,0),0),"")&amp;IFERROR(VLOOKUP(MQ$2&amp;$A10,'EUC2'!$C:$F,MATCH("AWAY",'EUC2'!$C$1:$F$1,0),0),"")&amp;IFERROR(VLOOKUP(MQ$2&amp;$A10,'EUC2'!$D:$E,MATCH("HOME",'EUC2'!$D$1:$E$1,0),0),"")</f>
        <v/>
      </c>
      <c r="MR10" s="25" t="str">
        <f>IFERROR(VLOOKUP(MR$2&amp;$B10,'FPL FIX2'!$N$1:$Q$400,MATCH("HOME",'FPL FIX2'!$N$1:$Q$1,0),0),"")&amp;IFERROR(VLOOKUP(MR$2&amp;$B10,'FPL FIX2'!$O$1:$P$400,MATCH("AWAY",'FPL FIX2'!$O$1:$P$1,0),0),"")&amp;IFERROR(VLOOKUP(MR$2&amp;$A10,'FA2'!$A:$D,MATCH("AWAY",'FA2'!$A$1:$D$1,0),0),"")&amp;IFERROR(VLOOKUP(MR$2&amp;$A10,'FA2'!$B:$C,MATCH("HOME",'FA2'!$B$1:$C$1,0),0),"")&amp;IFERROR(VLOOKUP(MR$2&amp;$A10,'EFL2'!$A:$D,MATCH("AWAY",'EFL2'!$A$1:$D$1,0),0),"")&amp;IFERROR(VLOOKUP(MR$2&amp;$A10,'EFL2'!$B:$C,MATCH("HOME",'EFL2'!$B$1:$C$1,0),0),"")&amp;IFERROR(VLOOKUP(MR$2&amp;$A10,'UCL2'!$C:$F,MATCH("AWAY",'UCL2'!$C$1:$F$1,0),0),"")&amp;IFERROR(VLOOKUP(MR$2&amp;$A10,'UCL2'!$D:$E,MATCH("HOME",'UCL2'!$D$1:$E$1,0),0),"")&amp;IFERROR(VLOOKUP(MR$2&amp;$A10,'EU2'!$C:$F,MATCH("AWAY",'EU2'!$C$1:$F$1,0),0),"")&amp;IFERROR(VLOOKUP(MR$2&amp;$A10,'EU2'!$D:$E,MATCH("HOME",'EU2'!$D$1:$E$1,0),0),"")&amp;IFERROR(VLOOKUP(MR$2&amp;$A10,'EUC2'!$C:$F,MATCH("AWAY",'EUC2'!$C$1:$F$1,0),0),"")&amp;IFERROR(VLOOKUP(MR$2&amp;$A10,'EUC2'!$D:$E,MATCH("HOME",'EUC2'!$D$1:$E$1,0),0),"")</f>
        <v/>
      </c>
      <c r="MS10" s="25" t="str">
        <f>IFERROR(VLOOKUP(MS$2&amp;$B10,'FPL FIX2'!$N$1:$Q$400,MATCH("HOME",'FPL FIX2'!$N$1:$Q$1,0),0),"")&amp;IFERROR(VLOOKUP(MS$2&amp;$B10,'FPL FIX2'!$O$1:$P$400,MATCH("AWAY",'FPL FIX2'!$O$1:$P$1,0),0),"")&amp;IFERROR(VLOOKUP(MS$2&amp;$A10,'FA2'!$A:$D,MATCH("AWAY",'FA2'!$A$1:$D$1,0),0),"")&amp;IFERROR(VLOOKUP(MS$2&amp;$A10,'FA2'!$B:$C,MATCH("HOME",'FA2'!$B$1:$C$1,0),0),"")&amp;IFERROR(VLOOKUP(MS$2&amp;$A10,'EFL2'!$A:$D,MATCH("AWAY",'EFL2'!$A$1:$D$1,0),0),"")&amp;IFERROR(VLOOKUP(MS$2&amp;$A10,'EFL2'!$B:$C,MATCH("HOME",'EFL2'!$B$1:$C$1,0),0),"")&amp;IFERROR(VLOOKUP(MS$2&amp;$A10,'UCL2'!$C:$F,MATCH("AWAY",'UCL2'!$C$1:$F$1,0),0),"")&amp;IFERROR(VLOOKUP(MS$2&amp;$A10,'UCL2'!$D:$E,MATCH("HOME",'UCL2'!$D$1:$E$1,0),0),"")&amp;IFERROR(VLOOKUP(MS$2&amp;$A10,'EU2'!$C:$F,MATCH("AWAY",'EU2'!$C$1:$F$1,0),0),"")&amp;IFERROR(VLOOKUP(MS$2&amp;$A10,'EU2'!$D:$E,MATCH("HOME",'EU2'!$D$1:$E$1,0),0),"")&amp;IFERROR(VLOOKUP(MS$2&amp;$A10,'EUC2'!$C:$F,MATCH("AWAY",'EUC2'!$C$1:$F$1,0),0),"")&amp;IFERROR(VLOOKUP(MS$2&amp;$A10,'EUC2'!$D:$E,MATCH("HOME",'EUC2'!$D$1:$E$1,0),0),"")</f>
        <v/>
      </c>
      <c r="MT10" s="25" t="str">
        <f>IFERROR(VLOOKUP(MT$2&amp;$B10,'FPL FIX2'!$N$1:$Q$400,MATCH("HOME",'FPL FIX2'!$N$1:$Q$1,0),0),"")&amp;IFERROR(VLOOKUP(MT$2&amp;$B10,'FPL FIX2'!$O$1:$P$400,MATCH("AWAY",'FPL FIX2'!$O$1:$P$1,0),0),"")&amp;IFERROR(VLOOKUP(MT$2&amp;$A10,'FA2'!$A:$D,MATCH("AWAY",'FA2'!$A$1:$D$1,0),0),"")&amp;IFERROR(VLOOKUP(MT$2&amp;$A10,'FA2'!$B:$C,MATCH("HOME",'FA2'!$B$1:$C$1,0),0),"")&amp;IFERROR(VLOOKUP(MT$2&amp;$A10,'EFL2'!$A:$D,MATCH("AWAY",'EFL2'!$A$1:$D$1,0),0),"")&amp;IFERROR(VLOOKUP(MT$2&amp;$A10,'EFL2'!$B:$C,MATCH("HOME",'EFL2'!$B$1:$C$1,0),0),"")&amp;IFERROR(VLOOKUP(MT$2&amp;$A10,'UCL2'!$C:$F,MATCH("AWAY",'UCL2'!$C$1:$F$1,0),0),"")&amp;IFERROR(VLOOKUP(MT$2&amp;$A10,'UCL2'!$D:$E,MATCH("HOME",'UCL2'!$D$1:$E$1,0),0),"")&amp;IFERROR(VLOOKUP(MT$2&amp;$A10,'EU2'!$C:$F,MATCH("AWAY",'EU2'!$C$1:$F$1,0),0),"")&amp;IFERROR(VLOOKUP(MT$2&amp;$A10,'EU2'!$D:$E,MATCH("HOME",'EU2'!$D$1:$E$1,0),0),"")&amp;IFERROR(VLOOKUP(MT$2&amp;$A10,'EUC2'!$C:$F,MATCH("AWAY",'EUC2'!$C$1:$F$1,0),0),"")&amp;IFERROR(VLOOKUP(MT$2&amp;$A10,'EUC2'!$D:$E,MATCH("HOME",'EUC2'!$D$1:$E$1,0),0),"")</f>
        <v/>
      </c>
      <c r="MU10" s="25" t="str">
        <f>IFERROR(VLOOKUP(MU$2&amp;$B10,'FPL FIX2'!$N$1:$Q$400,MATCH("HOME",'FPL FIX2'!$N$1:$Q$1,0),0),"")&amp;IFERROR(VLOOKUP(MU$2&amp;$B10,'FPL FIX2'!$O$1:$P$400,MATCH("AWAY",'FPL FIX2'!$O$1:$P$1,0),0),"")&amp;IFERROR(VLOOKUP(MU$2&amp;$A10,'FA2'!$A:$D,MATCH("AWAY",'FA2'!$A$1:$D$1,0),0),"")&amp;IFERROR(VLOOKUP(MU$2&amp;$A10,'FA2'!$B:$C,MATCH("HOME",'FA2'!$B$1:$C$1,0),0),"")&amp;IFERROR(VLOOKUP(MU$2&amp;$A10,'EFL2'!$A:$D,MATCH("AWAY",'EFL2'!$A$1:$D$1,0),0),"")&amp;IFERROR(VLOOKUP(MU$2&amp;$A10,'EFL2'!$B:$C,MATCH("HOME",'EFL2'!$B$1:$C$1,0),0),"")&amp;IFERROR(VLOOKUP(MU$2&amp;$A10,'UCL2'!$C:$F,MATCH("AWAY",'UCL2'!$C$1:$F$1,0),0),"")&amp;IFERROR(VLOOKUP(MU$2&amp;$A10,'UCL2'!$D:$E,MATCH("HOME",'UCL2'!$D$1:$E$1,0),0),"")&amp;IFERROR(VLOOKUP(MU$2&amp;$A10,'EU2'!$C:$F,MATCH("AWAY",'EU2'!$C$1:$F$1,0),0),"")&amp;IFERROR(VLOOKUP(MU$2&amp;$A10,'EU2'!$D:$E,MATCH("HOME",'EU2'!$D$1:$E$1,0),0),"")&amp;IFERROR(VLOOKUP(MU$2&amp;$A10,'EUC2'!$C:$F,MATCH("AWAY",'EUC2'!$C$1:$F$1,0),0),"")&amp;IFERROR(VLOOKUP(MU$2&amp;$A10,'EUC2'!$D:$E,MATCH("HOME",'EUC2'!$D$1:$E$1,0),0),"")</f>
        <v/>
      </c>
      <c r="MV10" s="25" t="str">
        <f>IFERROR(VLOOKUP(MV$2&amp;$B10,'FPL FIX2'!$N$1:$Q$400,MATCH("HOME",'FPL FIX2'!$N$1:$Q$1,0),0),"")&amp;IFERROR(VLOOKUP(MV$2&amp;$B10,'FPL FIX2'!$O$1:$P$400,MATCH("AWAY",'FPL FIX2'!$O$1:$P$1,0),0),"")&amp;IFERROR(VLOOKUP(MV$2&amp;$A10,'FA2'!$A:$D,MATCH("AWAY",'FA2'!$A$1:$D$1,0),0),"")&amp;IFERROR(VLOOKUP(MV$2&amp;$A10,'FA2'!$B:$C,MATCH("HOME",'FA2'!$B$1:$C$1,0),0),"")&amp;IFERROR(VLOOKUP(MV$2&amp;$A10,'EFL2'!$A:$D,MATCH("AWAY",'EFL2'!$A$1:$D$1,0),0),"")&amp;IFERROR(VLOOKUP(MV$2&amp;$A10,'EFL2'!$B:$C,MATCH("HOME",'EFL2'!$B$1:$C$1,0),0),"")&amp;IFERROR(VLOOKUP(MV$2&amp;$A10,'UCL2'!$C:$F,MATCH("AWAY",'UCL2'!$C$1:$F$1,0),0),"")&amp;IFERROR(VLOOKUP(MV$2&amp;$A10,'UCL2'!$D:$E,MATCH("HOME",'UCL2'!$D$1:$E$1,0),0),"")&amp;IFERROR(VLOOKUP(MV$2&amp;$A10,'EU2'!$C:$F,MATCH("AWAY",'EU2'!$C$1:$F$1,0),0),"")&amp;IFERROR(VLOOKUP(MV$2&amp;$A10,'EU2'!$D:$E,MATCH("HOME",'EU2'!$D$1:$E$1,0),0),"")&amp;IFERROR(VLOOKUP(MV$2&amp;$A10,'EUC2'!$C:$F,MATCH("AWAY",'EUC2'!$C$1:$F$1,0),0),"")&amp;IFERROR(VLOOKUP(MV$2&amp;$A10,'EUC2'!$D:$E,MATCH("HOME",'EUC2'!$D$1:$E$1,0),0),"")</f>
        <v/>
      </c>
      <c r="MW10" s="25" t="str">
        <f>IFERROR(VLOOKUP(MW$2&amp;$B10,'FPL FIX2'!$N$1:$Q$400,MATCH("HOME",'FPL FIX2'!$N$1:$Q$1,0),0),"")&amp;IFERROR(VLOOKUP(MW$2&amp;$B10,'FPL FIX2'!$O$1:$P$400,MATCH("AWAY",'FPL FIX2'!$O$1:$P$1,0),0),"")&amp;IFERROR(VLOOKUP(MW$2&amp;$A10,'FA2'!$A:$D,MATCH("AWAY",'FA2'!$A$1:$D$1,0),0),"")&amp;IFERROR(VLOOKUP(MW$2&amp;$A10,'FA2'!$B:$C,MATCH("HOME",'FA2'!$B$1:$C$1,0),0),"")&amp;IFERROR(VLOOKUP(MW$2&amp;$A10,'EFL2'!$A:$D,MATCH("AWAY",'EFL2'!$A$1:$D$1,0),0),"")&amp;IFERROR(VLOOKUP(MW$2&amp;$A10,'EFL2'!$B:$C,MATCH("HOME",'EFL2'!$B$1:$C$1,0),0),"")&amp;IFERROR(VLOOKUP(MW$2&amp;$A10,'UCL2'!$C:$F,MATCH("AWAY",'UCL2'!$C$1:$F$1,0),0),"")&amp;IFERROR(VLOOKUP(MW$2&amp;$A10,'UCL2'!$D:$E,MATCH("HOME",'UCL2'!$D$1:$E$1,0),0),"")&amp;IFERROR(VLOOKUP(MW$2&amp;$A10,'EU2'!$C:$F,MATCH("AWAY",'EU2'!$C$1:$F$1,0),0),"")&amp;IFERROR(VLOOKUP(MW$2&amp;$A10,'EU2'!$D:$E,MATCH("HOME",'EU2'!$D$1:$E$1,0),0),"")&amp;IFERROR(VLOOKUP(MW$2&amp;$A10,'EUC2'!$C:$F,MATCH("AWAY",'EUC2'!$C$1:$F$1,0),0),"")&amp;IFERROR(VLOOKUP(MW$2&amp;$A10,'EUC2'!$D:$E,MATCH("HOME",'EUC2'!$D$1:$E$1,0),0),"")</f>
        <v/>
      </c>
      <c r="MX10" s="25" t="str">
        <f>IFERROR(VLOOKUP(MX$2&amp;$B10,'FPL FIX2'!$N$1:$Q$400,MATCH("HOME",'FPL FIX2'!$N$1:$Q$1,0),0),"")&amp;IFERROR(VLOOKUP(MX$2&amp;$B10,'FPL FIX2'!$O$1:$P$400,MATCH("AWAY",'FPL FIX2'!$O$1:$P$1,0),0),"")&amp;IFERROR(VLOOKUP(MX$2&amp;$A10,'FA2'!$A:$D,MATCH("AWAY",'FA2'!$A$1:$D$1,0),0),"")&amp;IFERROR(VLOOKUP(MX$2&amp;$A10,'FA2'!$B:$C,MATCH("HOME",'FA2'!$B$1:$C$1,0),0),"")&amp;IFERROR(VLOOKUP(MX$2&amp;$A10,'EFL2'!$A:$D,MATCH("AWAY",'EFL2'!$A$1:$D$1,0),0),"")&amp;IFERROR(VLOOKUP(MX$2&amp;$A10,'EFL2'!$B:$C,MATCH("HOME",'EFL2'!$B$1:$C$1,0),0),"")&amp;IFERROR(VLOOKUP(MX$2&amp;$A10,'UCL2'!$C:$F,MATCH("AWAY",'UCL2'!$C$1:$F$1,0),0),"")&amp;IFERROR(VLOOKUP(MX$2&amp;$A10,'UCL2'!$D:$E,MATCH("HOME",'UCL2'!$D$1:$E$1,0),0),"")&amp;IFERROR(VLOOKUP(MX$2&amp;$A10,'EU2'!$C:$F,MATCH("AWAY",'EU2'!$C$1:$F$1,0),0),"")&amp;IFERROR(VLOOKUP(MX$2&amp;$A10,'EU2'!$D:$E,MATCH("HOME",'EU2'!$D$1:$E$1,0),0),"")&amp;IFERROR(VLOOKUP(MX$2&amp;$A10,'EUC2'!$C:$F,MATCH("AWAY",'EUC2'!$C$1:$F$1,0),0),"")&amp;IFERROR(VLOOKUP(MX$2&amp;$A10,'EUC2'!$D:$E,MATCH("HOME",'EUC2'!$D$1:$E$1,0),0),"")</f>
        <v/>
      </c>
      <c r="MY10" s="25" t="str">
        <f>IFERROR(VLOOKUP(MY$2&amp;$B10,'FPL FIX2'!$N$1:$Q$400,MATCH("HOME",'FPL FIX2'!$N$1:$Q$1,0),0),"")&amp;IFERROR(VLOOKUP(MY$2&amp;$B10,'FPL FIX2'!$O$1:$P$400,MATCH("AWAY",'FPL FIX2'!$O$1:$P$1,0),0),"")&amp;IFERROR(VLOOKUP(MY$2&amp;$A10,'FA2'!$A:$D,MATCH("AWAY",'FA2'!$A$1:$D$1,0),0),"")&amp;IFERROR(VLOOKUP(MY$2&amp;$A10,'FA2'!$B:$C,MATCH("HOME",'FA2'!$B$1:$C$1,0),0),"")&amp;IFERROR(VLOOKUP(MY$2&amp;$A10,'EFL2'!$A:$D,MATCH("AWAY",'EFL2'!$A$1:$D$1,0),0),"")&amp;IFERROR(VLOOKUP(MY$2&amp;$A10,'EFL2'!$B:$C,MATCH("HOME",'EFL2'!$B$1:$C$1,0),0),"")&amp;IFERROR(VLOOKUP(MY$2&amp;$A10,'UCL2'!$C:$F,MATCH("AWAY",'UCL2'!$C$1:$F$1,0),0),"")&amp;IFERROR(VLOOKUP(MY$2&amp;$A10,'UCL2'!$D:$E,MATCH("HOME",'UCL2'!$D$1:$E$1,0),0),"")&amp;IFERROR(VLOOKUP(MY$2&amp;$A10,'EU2'!$C:$F,MATCH("AWAY",'EU2'!$C$1:$F$1,0),0),"")&amp;IFERROR(VLOOKUP(MY$2&amp;$A10,'EU2'!$D:$E,MATCH("HOME",'EU2'!$D$1:$E$1,0),0),"")&amp;IFERROR(VLOOKUP(MY$2&amp;$A10,'EUC2'!$C:$F,MATCH("AWAY",'EUC2'!$C$1:$F$1,0),0),"")&amp;IFERROR(VLOOKUP(MY$2&amp;$A10,'EUC2'!$D:$E,MATCH("HOME",'EUC2'!$D$1:$E$1,0),0),"")</f>
        <v/>
      </c>
      <c r="MZ10" s="25" t="str">
        <f>IFERROR(VLOOKUP(MZ$2&amp;$B10,'FPL FIX2'!$N$1:$Q$400,MATCH("HOME",'FPL FIX2'!$N$1:$Q$1,0),0),"")&amp;IFERROR(VLOOKUP(MZ$2&amp;$B10,'FPL FIX2'!$O$1:$P$400,MATCH("AWAY",'FPL FIX2'!$O$1:$P$1,0),0),"")&amp;IFERROR(VLOOKUP(MZ$2&amp;$A10,'FA2'!$A:$D,MATCH("AWAY",'FA2'!$A$1:$D$1,0),0),"")&amp;IFERROR(VLOOKUP(MZ$2&amp;$A10,'FA2'!$B:$C,MATCH("HOME",'FA2'!$B$1:$C$1,0),0),"")&amp;IFERROR(VLOOKUP(MZ$2&amp;$A10,'EFL2'!$A:$D,MATCH("AWAY",'EFL2'!$A$1:$D$1,0),0),"")&amp;IFERROR(VLOOKUP(MZ$2&amp;$A10,'EFL2'!$B:$C,MATCH("HOME",'EFL2'!$B$1:$C$1,0),0),"")&amp;IFERROR(VLOOKUP(MZ$2&amp;$A10,'UCL2'!$C:$F,MATCH("AWAY",'UCL2'!$C$1:$F$1,0),0),"")&amp;IFERROR(VLOOKUP(MZ$2&amp;$A10,'UCL2'!$D:$E,MATCH("HOME",'UCL2'!$D$1:$E$1,0),0),"")&amp;IFERROR(VLOOKUP(MZ$2&amp;$A10,'EU2'!$C:$F,MATCH("AWAY",'EU2'!$C$1:$F$1,0),0),"")&amp;IFERROR(VLOOKUP(MZ$2&amp;$A10,'EU2'!$D:$E,MATCH("HOME",'EU2'!$D$1:$E$1,0),0),"")&amp;IFERROR(VLOOKUP(MZ$2&amp;$A10,'EUC2'!$C:$F,MATCH("AWAY",'EUC2'!$C$1:$F$1,0),0),"")&amp;IFERROR(VLOOKUP(MZ$2&amp;$A10,'EUC2'!$D:$E,MATCH("HOME",'EUC2'!$D$1:$E$1,0),0),"")</f>
        <v/>
      </c>
      <c r="NA10" s="25" t="str">
        <f>IFERROR(VLOOKUP(NA$2&amp;$B10,'FPL FIX2'!$N$1:$Q$400,MATCH("HOME",'FPL FIX2'!$N$1:$Q$1,0),0),"")&amp;IFERROR(VLOOKUP(NA$2&amp;$B10,'FPL FIX2'!$O$1:$P$400,MATCH("AWAY",'FPL FIX2'!$O$1:$P$1,0),0),"")&amp;IFERROR(VLOOKUP(NA$2&amp;$A10,'FA2'!$A:$D,MATCH("AWAY",'FA2'!$A$1:$D$1,0),0),"")&amp;IFERROR(VLOOKUP(NA$2&amp;$A10,'FA2'!$B:$C,MATCH("HOME",'FA2'!$B$1:$C$1,0),0),"")&amp;IFERROR(VLOOKUP(NA$2&amp;$A10,'EFL2'!$A:$D,MATCH("AWAY",'EFL2'!$A$1:$D$1,0),0),"")&amp;IFERROR(VLOOKUP(NA$2&amp;$A10,'EFL2'!$B:$C,MATCH("HOME",'EFL2'!$B$1:$C$1,0),0),"")&amp;IFERROR(VLOOKUP(NA$2&amp;$A10,'UCL2'!$C:$F,MATCH("AWAY",'UCL2'!$C$1:$F$1,0),0),"")&amp;IFERROR(VLOOKUP(NA$2&amp;$A10,'UCL2'!$D:$E,MATCH("HOME",'UCL2'!$D$1:$E$1,0),0),"")&amp;IFERROR(VLOOKUP(NA$2&amp;$A10,'EU2'!$C:$F,MATCH("AWAY",'EU2'!$C$1:$F$1,0),0),"")&amp;IFERROR(VLOOKUP(NA$2&amp;$A10,'EU2'!$D:$E,MATCH("HOME",'EU2'!$D$1:$E$1,0),0),"")&amp;IFERROR(VLOOKUP(NA$2&amp;$A10,'EUC2'!$C:$F,MATCH("AWAY",'EUC2'!$C$1:$F$1,0),0),"")&amp;IFERROR(VLOOKUP(NA$2&amp;$A10,'EUC2'!$D:$E,MATCH("HOME",'EUC2'!$D$1:$E$1,0),0),"")</f>
        <v/>
      </c>
      <c r="NB10" s="25" t="str">
        <f>IFERROR(VLOOKUP(NB$2&amp;$B10,'FPL FIX2'!$N$1:$Q$400,MATCH("HOME",'FPL FIX2'!$N$1:$Q$1,0),0),"")&amp;IFERROR(VLOOKUP(NB$2&amp;$B10,'FPL FIX2'!$O$1:$P$400,MATCH("AWAY",'FPL FIX2'!$O$1:$P$1,0),0),"")&amp;IFERROR(VLOOKUP(NB$2&amp;$A10,'FA2'!$A:$D,MATCH("AWAY",'FA2'!$A$1:$D$1,0),0),"")&amp;IFERROR(VLOOKUP(NB$2&amp;$A10,'FA2'!$B:$C,MATCH("HOME",'FA2'!$B$1:$C$1,0),0),"")&amp;IFERROR(VLOOKUP(NB$2&amp;$A10,'EFL2'!$A:$D,MATCH("AWAY",'EFL2'!$A$1:$D$1,0),0),"")&amp;IFERROR(VLOOKUP(NB$2&amp;$A10,'EFL2'!$B:$C,MATCH("HOME",'EFL2'!$B$1:$C$1,0),0),"")&amp;IFERROR(VLOOKUP(NB$2&amp;$A10,'UCL2'!$C:$F,MATCH("AWAY",'UCL2'!$C$1:$F$1,0),0),"")&amp;IFERROR(VLOOKUP(NB$2&amp;$A10,'UCL2'!$D:$E,MATCH("HOME",'UCL2'!$D$1:$E$1,0),0),"")&amp;IFERROR(VLOOKUP(NB$2&amp;$A10,'EU2'!$C:$F,MATCH("AWAY",'EU2'!$C$1:$F$1,0),0),"")&amp;IFERROR(VLOOKUP(NB$2&amp;$A10,'EU2'!$D:$E,MATCH("HOME",'EU2'!$D$1:$E$1,0),0),"")&amp;IFERROR(VLOOKUP(NB$2&amp;$A10,'EUC2'!$C:$F,MATCH("AWAY",'EUC2'!$C$1:$F$1,0),0),"")&amp;IFERROR(VLOOKUP(NB$2&amp;$A10,'EUC2'!$D:$E,MATCH("HOME",'EUC2'!$D$1:$E$1,0),0),"")</f>
        <v/>
      </c>
      <c r="NC10" s="25" t="str">
        <f>IFERROR(VLOOKUP(NC$2&amp;$B10,'FPL FIX2'!$N$1:$Q$400,MATCH("HOME",'FPL FIX2'!$N$1:$Q$1,0),0),"")&amp;IFERROR(VLOOKUP(NC$2&amp;$B10,'FPL FIX2'!$O$1:$P$400,MATCH("AWAY",'FPL FIX2'!$O$1:$P$1,0),0),"")&amp;IFERROR(VLOOKUP(NC$2&amp;$A10,'FA2'!$A:$D,MATCH("AWAY",'FA2'!$A$1:$D$1,0),0),"")&amp;IFERROR(VLOOKUP(NC$2&amp;$A10,'FA2'!$B:$C,MATCH("HOME",'FA2'!$B$1:$C$1,0),0),"")&amp;IFERROR(VLOOKUP(NC$2&amp;$A10,'EFL2'!$A:$D,MATCH("AWAY",'EFL2'!$A$1:$D$1,0),0),"")&amp;IFERROR(VLOOKUP(NC$2&amp;$A10,'EFL2'!$B:$C,MATCH("HOME",'EFL2'!$B$1:$C$1,0),0),"")&amp;IFERROR(VLOOKUP(NC$2&amp;$A10,'UCL2'!$C:$F,MATCH("AWAY",'UCL2'!$C$1:$F$1,0),0),"")&amp;IFERROR(VLOOKUP(NC$2&amp;$A10,'UCL2'!$D:$E,MATCH("HOME",'UCL2'!$D$1:$E$1,0),0),"")&amp;IFERROR(VLOOKUP(NC$2&amp;$A10,'EU2'!$C:$F,MATCH("AWAY",'EU2'!$C$1:$F$1,0),0),"")&amp;IFERROR(VLOOKUP(NC$2&amp;$A10,'EU2'!$D:$E,MATCH("HOME",'EU2'!$D$1:$E$1,0),0),"")&amp;IFERROR(VLOOKUP(NC$2&amp;$A10,'EUC2'!$C:$F,MATCH("AWAY",'EUC2'!$C$1:$F$1,0),0),"")&amp;IFERROR(VLOOKUP(NC$2&amp;$A10,'EUC2'!$D:$E,MATCH("HOME",'EUC2'!$D$1:$E$1,0),0),"")</f>
        <v/>
      </c>
      <c r="NE10" s="24" t="s">
        <v>6</v>
      </c>
      <c r="NF10" s="25" t="str">
        <f>IFERROR(VLOOKUP(NF$2&amp;$B10,'FPL FIX2'!$F$1:$I$50,MATCH("HOME",'FPL FIX2'!$F$1:$I$1,0),0),"")&amp;IFERROR(VLOOKUP(NF$2&amp;$B10,'FPL FIX2'!$G$1:$H$50,MATCH("AWAY",'FPL FIX2'!$G$1:$H$1,0),0),"")</f>
        <v>ARS</v>
      </c>
      <c r="NG10" s="25"/>
      <c r="NH10" s="25" t="str">
        <f>IFERROR(VLOOKUP(NH$2&amp;$B10,'FPL FIX2'!$F$1:$I$400,MATCH("HOME",'FPL FIX2'!$F$1:$I$1,0),0),"")&amp;IFERROR(VLOOKUP(NH$2&amp;$B10,'FPL FIX2'!$G$1:$H$400,MATCH("AWAY",'FPL FIX2'!$G$1:$H$1,0),0),"")</f>
        <v>LIV</v>
      </c>
      <c r="NI10" s="25" t="str">
        <f>IFERROR(VLOOKUP(NI$2&amp;$B10,'FPL FIX2'!$F$1:$I$400,MATCH("HOME",'FPL FIX2'!$F$1:$I$1,0),0),"")&amp;IFERROR(VLOOKUP(NI$2&amp;$B10,'FPL FIX2'!$G$1:$H$400,MATCH("AWAY",'FPL FIX2'!$G$1:$H$1,0),0),"")</f>
        <v>ars</v>
      </c>
      <c r="NJ10" s="25" t="str">
        <f>IFERROR(VLOOKUP(NJ$2&amp;$B10,'FPL FIX2'!$F$1:$I$400,MATCH("HOME",'FPL FIX2'!$F$1:$I$1,0),0),"")&amp;IFERROR(VLOOKUP(NJ$2&amp;$B10,'FPL FIX2'!$G$1:$H$400,MATCH("AWAY",'FPL FIX2'!$G$1:$H$1,0),0),"")</f>
        <v>EVE</v>
      </c>
    </row>
    <row r="11" spans="1:415" ht="30" customHeight="1" thickBot="1" x14ac:dyDescent="0.3">
      <c r="A11" s="23" t="s">
        <v>64</v>
      </c>
      <c r="B11" s="24" t="s">
        <v>7</v>
      </c>
      <c r="C11" s="25" t="str">
        <f>IFERROR(VLOOKUP(C$2&amp;$B11,'FPL FIX2'!$N$1:$Q$400,MATCH("HOME",'FPL FIX2'!$N$1:$Q$1,0),0),"")&amp;IFERROR(VLOOKUP(C$2&amp;$B11,'FPL FIX2'!$O$1:$P$400,MATCH("AWAY",'FPL FIX2'!$O$1:$P$1,0),0),"")&amp;IFERROR(VLOOKUP(C$2&amp;$A11,'FA2'!$A:$D,MATCH("AWAY",'FA2'!$A$1:$D$1,0),0),"")&amp;IFERROR(VLOOKUP(C$2&amp;$A11,'FA2'!$B:$C,MATCH("HOME",'FA2'!$B$1:$C$1,0),0),"")&amp;IFERROR(VLOOKUP(C$2&amp;$A11,'EFL2'!$A:$D,MATCH("AWAY",'EFL2'!$A$1:$D$1,0),0),"")&amp;IFERROR(VLOOKUP(C$2&amp;$A11,'EFL2'!$B:$C,MATCH("HOME",'EFL2'!$B$1:$C$1,0),0),"")&amp;IFERROR(VLOOKUP(C$2&amp;$A11,'UCL2'!$C:$F,MATCH("AWAY",'UCL2'!$C$1:$F$1,0),0),"")&amp;IFERROR(VLOOKUP(C$2&amp;$A11,'UCL2'!$D:$E,MATCH("HOME",'UCL2'!$D$1:$E$1,0),0),"")&amp;IFERROR(VLOOKUP(C$2&amp;$A11,'EU2'!$C:$F,MATCH("AWAY",'EU2'!$C$1:$F$1,0),0),"")&amp;IFERROR(VLOOKUP(C$2&amp;$A11,'EU2'!$D:$E,MATCH("HOME",'EU2'!$D$1:$E$1,0),0),"")&amp;IFERROR(VLOOKUP(C$2&amp;$A11,'EUC2'!$C:$F,MATCH("AWAY",'EUC2'!$C$1:$F$1,0),0),"")&amp;IFERROR(VLOOKUP(C$2&amp;$A11,'EUC2'!$D:$E,MATCH("HOME",'EUC2'!$D$1:$E$1,0),0),"")</f>
        <v/>
      </c>
      <c r="D11" s="25" t="str">
        <f>IFERROR(VLOOKUP(D$2&amp;$B11,'FPL FIX2'!$N$1:$Q$400,MATCH("HOME",'FPL FIX2'!$N$1:$Q$1,0),0),"")&amp;IFERROR(VLOOKUP(D$2&amp;$B11,'FPL FIX2'!$O$1:$P$400,MATCH("AWAY",'FPL FIX2'!$O$1:$P$1,0),0),"")&amp;IFERROR(VLOOKUP(D$2&amp;$A11,'FA2'!$A:$D,MATCH("AWAY",'FA2'!$A$1:$D$1,0),0),"")&amp;IFERROR(VLOOKUP(D$2&amp;$A11,'FA2'!$B:$C,MATCH("HOME",'FA2'!$B$1:$C$1,0),0),"")&amp;IFERROR(VLOOKUP(D$2&amp;$A11,'EFL2'!$A:$D,MATCH("AWAY",'EFL2'!$A$1:$D$1,0),0),"")&amp;IFERROR(VLOOKUP(D$2&amp;$A11,'EFL2'!$B:$C,MATCH("HOME",'EFL2'!$B$1:$C$1,0),0),"")&amp;IFERROR(VLOOKUP(D$2&amp;$A11,'UCL2'!$C:$F,MATCH("AWAY",'UCL2'!$C$1:$F$1,0),0),"")&amp;IFERROR(VLOOKUP(D$2&amp;$A11,'UCL2'!$D:$E,MATCH("HOME",'UCL2'!$D$1:$E$1,0),0),"")&amp;IFERROR(VLOOKUP(D$2&amp;$A11,'EU2'!$C:$F,MATCH("AWAY",'EU2'!$C$1:$F$1,0),0),"")&amp;IFERROR(VLOOKUP(D$2&amp;$A11,'EU2'!$D:$E,MATCH("HOME",'EU2'!$D$1:$E$1,0),0),"")&amp;IFERROR(VLOOKUP(D$2&amp;$A11,'EUC2'!$C:$F,MATCH("AWAY",'EUC2'!$C$1:$F$1,0),0),"")&amp;IFERROR(VLOOKUP(D$2&amp;$A11,'EUC2'!$D:$E,MATCH("HOME",'EUC2'!$D$1:$E$1,0),0),"")</f>
        <v/>
      </c>
      <c r="E11" s="25" t="str">
        <f>IFERROR(VLOOKUP(E$2&amp;$B11,'FPL FIX2'!$N$1:$Q$400,MATCH("HOME",'FPL FIX2'!$N$1:$Q$1,0),0),"")&amp;IFERROR(VLOOKUP(E$2&amp;$B11,'FPL FIX2'!$O$1:$P$400,MATCH("AWAY",'FPL FIX2'!$O$1:$P$1,0),0),"")&amp;IFERROR(VLOOKUP(E$2&amp;$A11,'FA2'!$A:$D,MATCH("AWAY",'FA2'!$A$1:$D$1,0),0),"")&amp;IFERROR(VLOOKUP(E$2&amp;$A11,'FA2'!$B:$C,MATCH("HOME",'FA2'!$B$1:$C$1,0),0),"")&amp;IFERROR(VLOOKUP(E$2&amp;$A11,'EFL2'!$A:$D,MATCH("AWAY",'EFL2'!$A$1:$D$1,0),0),"")&amp;IFERROR(VLOOKUP(E$2&amp;$A11,'EFL2'!$B:$C,MATCH("HOME",'EFL2'!$B$1:$C$1,0),0),"")&amp;IFERROR(VLOOKUP(E$2&amp;$A11,'UCL2'!$C:$F,MATCH("AWAY",'UCL2'!$C$1:$F$1,0),0),"")&amp;IFERROR(VLOOKUP(E$2&amp;$A11,'UCL2'!$D:$E,MATCH("HOME",'UCL2'!$D$1:$E$1,0),0),"")&amp;IFERROR(VLOOKUP(E$2&amp;$A11,'EU2'!$C:$F,MATCH("AWAY",'EU2'!$C$1:$F$1,0),0),"")&amp;IFERROR(VLOOKUP(E$2&amp;$A11,'EU2'!$D:$E,MATCH("HOME",'EU2'!$D$1:$E$1,0),0),"")&amp;IFERROR(VLOOKUP(E$2&amp;$A11,'EUC2'!$C:$F,MATCH("AWAY",'EUC2'!$C$1:$F$1,0),0),"")&amp;IFERROR(VLOOKUP(E$2&amp;$A11,'EUC2'!$D:$E,MATCH("HOME",'EUC2'!$D$1:$E$1,0),0),"")</f>
        <v/>
      </c>
      <c r="F11" s="25" t="str">
        <f>IFERROR(VLOOKUP(F$2&amp;$B11,'FPL FIX2'!$N$1:$Q$400,MATCH("HOME",'FPL FIX2'!$N$1:$Q$1,0),0),"")&amp;IFERROR(VLOOKUP(F$2&amp;$B11,'FPL FIX2'!$O$1:$P$400,MATCH("AWAY",'FPL FIX2'!$O$1:$P$1,0),0),"")&amp;IFERROR(VLOOKUP(F$2&amp;$A11,'FA2'!$A:$D,MATCH("AWAY",'FA2'!$A$1:$D$1,0),0),"")&amp;IFERROR(VLOOKUP(F$2&amp;$A11,'FA2'!$B:$C,MATCH("HOME",'FA2'!$B$1:$C$1,0),0),"")&amp;IFERROR(VLOOKUP(F$2&amp;$A11,'EFL2'!$A:$D,MATCH("AWAY",'EFL2'!$A$1:$D$1,0),0),"")&amp;IFERROR(VLOOKUP(F$2&amp;$A11,'EFL2'!$B:$C,MATCH("HOME",'EFL2'!$B$1:$C$1,0),0),"")&amp;IFERROR(VLOOKUP(F$2&amp;$A11,'UCL2'!$C:$F,MATCH("AWAY",'UCL2'!$C$1:$F$1,0),0),"")&amp;IFERROR(VLOOKUP(F$2&amp;$A11,'UCL2'!$D:$E,MATCH("HOME",'UCL2'!$D$1:$E$1,0),0),"")&amp;IFERROR(VLOOKUP(F$2&amp;$A11,'EU2'!$C:$F,MATCH("AWAY",'EU2'!$C$1:$F$1,0),0),"")&amp;IFERROR(VLOOKUP(F$2&amp;$A11,'EU2'!$D:$E,MATCH("HOME",'EU2'!$D$1:$E$1,0),0),"")&amp;IFERROR(VLOOKUP(F$2&amp;$A11,'EUC2'!$C:$F,MATCH("AWAY",'EUC2'!$C$1:$F$1,0),0),"")&amp;IFERROR(VLOOKUP(F$2&amp;$A11,'EUC2'!$D:$E,MATCH("HOME",'EUC2'!$D$1:$E$1,0),0),"")</f>
        <v/>
      </c>
      <c r="G11" s="25" t="str">
        <f>IFERROR(VLOOKUP(G$2&amp;$B11,'FPL FIX2'!$N$1:$Q$400,MATCH("HOME",'FPL FIX2'!$N$1:$Q$1,0),0),"")&amp;IFERROR(VLOOKUP(G$2&amp;$B11,'FPL FIX2'!$O$1:$P$400,MATCH("AWAY",'FPL FIX2'!$O$1:$P$1,0),0),"")&amp;IFERROR(VLOOKUP(G$2&amp;$A11,'FA2'!$A:$D,MATCH("AWAY",'FA2'!$A$1:$D$1,0),0),"")&amp;IFERROR(VLOOKUP(G$2&amp;$A11,'FA2'!$B:$C,MATCH("HOME",'FA2'!$B$1:$C$1,0),0),"")&amp;IFERROR(VLOOKUP(G$2&amp;$A11,'EFL2'!$A:$D,MATCH("AWAY",'EFL2'!$A$1:$D$1,0),0),"")&amp;IFERROR(VLOOKUP(G$2&amp;$A11,'EFL2'!$B:$C,MATCH("HOME",'EFL2'!$B$1:$C$1,0),0),"")&amp;IFERROR(VLOOKUP(G$2&amp;$A11,'UCL2'!$C:$F,MATCH("AWAY",'UCL2'!$C$1:$F$1,0),0),"")&amp;IFERROR(VLOOKUP(G$2&amp;$A11,'UCL2'!$D:$E,MATCH("HOME",'UCL2'!$D$1:$E$1,0),0),"")&amp;IFERROR(VLOOKUP(G$2&amp;$A11,'EU2'!$C:$F,MATCH("AWAY",'EU2'!$C$1:$F$1,0),0),"")&amp;IFERROR(VLOOKUP(G$2&amp;$A11,'EU2'!$D:$E,MATCH("HOME",'EU2'!$D$1:$E$1,0),0),"")&amp;IFERROR(VLOOKUP(G$2&amp;$A11,'EUC2'!$C:$F,MATCH("AWAY",'EUC2'!$C$1:$F$1,0),0),"")&amp;IFERROR(VLOOKUP(G$2&amp;$A11,'EUC2'!$D:$E,MATCH("HOME",'EUC2'!$D$1:$E$1,0),0),"")</f>
        <v/>
      </c>
      <c r="H11" s="25" t="str">
        <f>IFERROR(VLOOKUP(H$2&amp;$B11,'FPL FIX2'!$N$1:$Q$400,MATCH("HOME",'FPL FIX2'!$N$1:$Q$1,0),0),"")&amp;IFERROR(VLOOKUP(H$2&amp;$B11,'FPL FIX2'!$O$1:$P$400,MATCH("AWAY",'FPL FIX2'!$O$1:$P$1,0),0),"")&amp;IFERROR(VLOOKUP(H$2&amp;$A11,'FA2'!$A:$D,MATCH("AWAY",'FA2'!$A$1:$D$1,0),0),"")&amp;IFERROR(VLOOKUP(H$2&amp;$A11,'FA2'!$B:$C,MATCH("HOME",'FA2'!$B$1:$C$1,0),0),"")&amp;IFERROR(VLOOKUP(H$2&amp;$A11,'EFL2'!$A:$D,MATCH("AWAY",'EFL2'!$A$1:$D$1,0),0),"")&amp;IFERROR(VLOOKUP(H$2&amp;$A11,'EFL2'!$B:$C,MATCH("HOME",'EFL2'!$B$1:$C$1,0),0),"")&amp;IFERROR(VLOOKUP(H$2&amp;$A11,'UCL2'!$C:$F,MATCH("AWAY",'UCL2'!$C$1:$F$1,0),0),"")&amp;IFERROR(VLOOKUP(H$2&amp;$A11,'UCL2'!$D:$E,MATCH("HOME",'UCL2'!$D$1:$E$1,0),0),"")&amp;IFERROR(VLOOKUP(H$2&amp;$A11,'EU2'!$C:$F,MATCH("AWAY",'EU2'!$C$1:$F$1,0),0),"")&amp;IFERROR(VLOOKUP(H$2&amp;$A11,'EU2'!$D:$E,MATCH("HOME",'EU2'!$D$1:$E$1,0),0),"")&amp;IFERROR(VLOOKUP(H$2&amp;$A11,'EUC2'!$C:$F,MATCH("AWAY",'EUC2'!$C$1:$F$1,0),0),"")&amp;IFERROR(VLOOKUP(H$2&amp;$A11,'EUC2'!$D:$E,MATCH("HOME",'EUC2'!$D$1:$E$1,0),0),"")</f>
        <v>CHE</v>
      </c>
      <c r="I11" s="25" t="str">
        <f>IFERROR(VLOOKUP(I$2&amp;$B11,'FPL FIX2'!$N$1:$Q$400,MATCH("HOME",'FPL FIX2'!$N$1:$Q$1,0),0),"")&amp;IFERROR(VLOOKUP(I$2&amp;$B11,'FPL FIX2'!$O$1:$P$400,MATCH("AWAY",'FPL FIX2'!$O$1:$P$1,0),0),"")&amp;IFERROR(VLOOKUP(I$2&amp;$A11,'FA2'!$A:$D,MATCH("AWAY",'FA2'!$A$1:$D$1,0),0),"")&amp;IFERROR(VLOOKUP(I$2&amp;$A11,'FA2'!$B:$C,MATCH("HOME",'FA2'!$B$1:$C$1,0),0),"")&amp;IFERROR(VLOOKUP(I$2&amp;$A11,'EFL2'!$A:$D,MATCH("AWAY",'EFL2'!$A$1:$D$1,0),0),"")&amp;IFERROR(VLOOKUP(I$2&amp;$A11,'EFL2'!$B:$C,MATCH("HOME",'EFL2'!$B$1:$C$1,0),0),"")&amp;IFERROR(VLOOKUP(I$2&amp;$A11,'UCL2'!$C:$F,MATCH("AWAY",'UCL2'!$C$1:$F$1,0),0),"")&amp;IFERROR(VLOOKUP(I$2&amp;$A11,'UCL2'!$D:$E,MATCH("HOME",'UCL2'!$D$1:$E$1,0),0),"")&amp;IFERROR(VLOOKUP(I$2&amp;$A11,'EU2'!$C:$F,MATCH("AWAY",'EU2'!$C$1:$F$1,0),0),"")&amp;IFERROR(VLOOKUP(I$2&amp;$A11,'EU2'!$D:$E,MATCH("HOME",'EU2'!$D$1:$E$1,0),0),"")&amp;IFERROR(VLOOKUP(I$2&amp;$A11,'EUC2'!$C:$F,MATCH("AWAY",'EUC2'!$C$1:$F$1,0),0),"")&amp;IFERROR(VLOOKUP(I$2&amp;$A11,'EUC2'!$D:$E,MATCH("HOME",'EUC2'!$D$1:$E$1,0),0),"")</f>
        <v/>
      </c>
      <c r="J11" s="25" t="str">
        <f>IFERROR(VLOOKUP(J$2&amp;$B11,'FPL FIX2'!$N$1:$Q$400,MATCH("HOME",'FPL FIX2'!$N$1:$Q$1,0),0),"")&amp;IFERROR(VLOOKUP(J$2&amp;$B11,'FPL FIX2'!$O$1:$P$400,MATCH("AWAY",'FPL FIX2'!$O$1:$P$1,0),0),"")&amp;IFERROR(VLOOKUP(J$2&amp;$A11,'FA2'!$A:$D,MATCH("AWAY",'FA2'!$A$1:$D$1,0),0),"")&amp;IFERROR(VLOOKUP(J$2&amp;$A11,'FA2'!$B:$C,MATCH("HOME",'FA2'!$B$1:$C$1,0),0),"")&amp;IFERROR(VLOOKUP(J$2&amp;$A11,'EFL2'!$A:$D,MATCH("AWAY",'EFL2'!$A$1:$D$1,0),0),"")&amp;IFERROR(VLOOKUP(J$2&amp;$A11,'EFL2'!$B:$C,MATCH("HOME",'EFL2'!$B$1:$C$1,0),0),"")&amp;IFERROR(VLOOKUP(J$2&amp;$A11,'UCL2'!$C:$F,MATCH("AWAY",'UCL2'!$C$1:$F$1,0),0),"")&amp;IFERROR(VLOOKUP(J$2&amp;$A11,'UCL2'!$D:$E,MATCH("HOME",'UCL2'!$D$1:$E$1,0),0),"")&amp;IFERROR(VLOOKUP(J$2&amp;$A11,'EU2'!$C:$F,MATCH("AWAY",'EU2'!$C$1:$F$1,0),0),"")&amp;IFERROR(VLOOKUP(J$2&amp;$A11,'EU2'!$D:$E,MATCH("HOME",'EU2'!$D$1:$E$1,0),0),"")&amp;IFERROR(VLOOKUP(J$2&amp;$A11,'EUC2'!$C:$F,MATCH("AWAY",'EUC2'!$C$1:$F$1,0),0),"")&amp;IFERROR(VLOOKUP(J$2&amp;$A11,'EUC2'!$D:$E,MATCH("HOME",'EUC2'!$D$1:$E$1,0),0),"")</f>
        <v/>
      </c>
      <c r="K11" s="25" t="str">
        <f>IFERROR(VLOOKUP(K$2&amp;$B11,'FPL FIX2'!$N$1:$Q$400,MATCH("HOME",'FPL FIX2'!$N$1:$Q$1,0),0),"")&amp;IFERROR(VLOOKUP(K$2&amp;$B11,'FPL FIX2'!$O$1:$P$400,MATCH("AWAY",'FPL FIX2'!$O$1:$P$1,0),0),"")&amp;IFERROR(VLOOKUP(K$2&amp;$A11,'FA2'!$A:$D,MATCH("AWAY",'FA2'!$A$1:$D$1,0),0),"")&amp;IFERROR(VLOOKUP(K$2&amp;$A11,'FA2'!$B:$C,MATCH("HOME",'FA2'!$B$1:$C$1,0),0),"")&amp;IFERROR(VLOOKUP(K$2&amp;$A11,'EFL2'!$A:$D,MATCH("AWAY",'EFL2'!$A$1:$D$1,0),0),"")&amp;IFERROR(VLOOKUP(K$2&amp;$A11,'EFL2'!$B:$C,MATCH("HOME",'EFL2'!$B$1:$C$1,0),0),"")&amp;IFERROR(VLOOKUP(K$2&amp;$A11,'UCL2'!$C:$F,MATCH("AWAY",'UCL2'!$C$1:$F$1,0),0),"")&amp;IFERROR(VLOOKUP(K$2&amp;$A11,'UCL2'!$D:$E,MATCH("HOME",'UCL2'!$D$1:$E$1,0),0),"")&amp;IFERROR(VLOOKUP(K$2&amp;$A11,'EU2'!$C:$F,MATCH("AWAY",'EU2'!$C$1:$F$1,0),0),"")&amp;IFERROR(VLOOKUP(K$2&amp;$A11,'EU2'!$D:$E,MATCH("HOME",'EU2'!$D$1:$E$1,0),0),"")&amp;IFERROR(VLOOKUP(K$2&amp;$A11,'EUC2'!$C:$F,MATCH("AWAY",'EUC2'!$C$1:$F$1,0),0),"")&amp;IFERROR(VLOOKUP(K$2&amp;$A11,'EUC2'!$D:$E,MATCH("HOME",'EUC2'!$D$1:$E$1,0),0),"")</f>
        <v/>
      </c>
      <c r="L11" s="25" t="str">
        <f>IFERROR(VLOOKUP(L$2&amp;$B11,'FPL FIX2'!$N$1:$Q$400,MATCH("HOME",'FPL FIX2'!$N$1:$Q$1,0),0),"")&amp;IFERROR(VLOOKUP(L$2&amp;$B11,'FPL FIX2'!$O$1:$P$400,MATCH("AWAY",'FPL FIX2'!$O$1:$P$1,0),0),"")&amp;IFERROR(VLOOKUP(L$2&amp;$A11,'FA2'!$A:$D,MATCH("AWAY",'FA2'!$A$1:$D$1,0),0),"")&amp;IFERROR(VLOOKUP(L$2&amp;$A11,'FA2'!$B:$C,MATCH("HOME",'FA2'!$B$1:$C$1,0),0),"")&amp;IFERROR(VLOOKUP(L$2&amp;$A11,'EFL2'!$A:$D,MATCH("AWAY",'EFL2'!$A$1:$D$1,0),0),"")&amp;IFERROR(VLOOKUP(L$2&amp;$A11,'EFL2'!$B:$C,MATCH("HOME",'EFL2'!$B$1:$C$1,0),0),"")&amp;IFERROR(VLOOKUP(L$2&amp;$A11,'UCL2'!$C:$F,MATCH("AWAY",'UCL2'!$C$1:$F$1,0),0),"")&amp;IFERROR(VLOOKUP(L$2&amp;$A11,'UCL2'!$D:$E,MATCH("HOME",'UCL2'!$D$1:$E$1,0),0),"")&amp;IFERROR(VLOOKUP(L$2&amp;$A11,'EU2'!$C:$F,MATCH("AWAY",'EU2'!$C$1:$F$1,0),0),"")&amp;IFERROR(VLOOKUP(L$2&amp;$A11,'EU2'!$D:$E,MATCH("HOME",'EU2'!$D$1:$E$1,0),0),"")&amp;IFERROR(VLOOKUP(L$2&amp;$A11,'EUC2'!$C:$F,MATCH("AWAY",'EUC2'!$C$1:$F$1,0),0),"")&amp;IFERROR(VLOOKUP(L$2&amp;$A11,'EUC2'!$D:$E,MATCH("HOME",'EUC2'!$D$1:$E$1,0),0),"")</f>
        <v/>
      </c>
      <c r="M11" s="25" t="str">
        <f>IFERROR(VLOOKUP(M$2&amp;$B11,'FPL FIX2'!$N$1:$Q$400,MATCH("HOME",'FPL FIX2'!$N$1:$Q$1,0),0),"")&amp;IFERROR(VLOOKUP(M$2&amp;$B11,'FPL FIX2'!$O$1:$P$400,MATCH("AWAY",'FPL FIX2'!$O$1:$P$1,0),0),"")&amp;IFERROR(VLOOKUP(M$2&amp;$A11,'FA2'!$A:$D,MATCH("AWAY",'FA2'!$A$1:$D$1,0),0),"")&amp;IFERROR(VLOOKUP(M$2&amp;$A11,'FA2'!$B:$C,MATCH("HOME",'FA2'!$B$1:$C$1,0),0),"")&amp;IFERROR(VLOOKUP(M$2&amp;$A11,'EFL2'!$A:$D,MATCH("AWAY",'EFL2'!$A$1:$D$1,0),0),"")&amp;IFERROR(VLOOKUP(M$2&amp;$A11,'EFL2'!$B:$C,MATCH("HOME",'EFL2'!$B$1:$C$1,0),0),"")&amp;IFERROR(VLOOKUP(M$2&amp;$A11,'UCL2'!$C:$F,MATCH("AWAY",'UCL2'!$C$1:$F$1,0),0),"")&amp;IFERROR(VLOOKUP(M$2&amp;$A11,'UCL2'!$D:$E,MATCH("HOME",'UCL2'!$D$1:$E$1,0),0),"")&amp;IFERROR(VLOOKUP(M$2&amp;$A11,'EU2'!$C:$F,MATCH("AWAY",'EU2'!$C$1:$F$1,0),0),"")&amp;IFERROR(VLOOKUP(M$2&amp;$A11,'EU2'!$D:$E,MATCH("HOME",'EU2'!$D$1:$E$1,0),0),"")&amp;IFERROR(VLOOKUP(M$2&amp;$A11,'EUC2'!$C:$F,MATCH("AWAY",'EUC2'!$C$1:$F$1,0),0),"")&amp;IFERROR(VLOOKUP(M$2&amp;$A11,'EUC2'!$D:$E,MATCH("HOME",'EUC2'!$D$1:$E$1,0),0),"")</f>
        <v/>
      </c>
      <c r="N11" s="25" t="str">
        <f>IFERROR(VLOOKUP(N$2&amp;$B11,'FPL FIX2'!$N$1:$Q$400,MATCH("HOME",'FPL FIX2'!$N$1:$Q$1,0),0),"")&amp;IFERROR(VLOOKUP(N$2&amp;$B11,'FPL FIX2'!$O$1:$P$400,MATCH("AWAY",'FPL FIX2'!$O$1:$P$1,0),0),"")&amp;IFERROR(VLOOKUP(N$2&amp;$A11,'FA2'!$A:$D,MATCH("AWAY",'FA2'!$A$1:$D$1,0),0),"")&amp;IFERROR(VLOOKUP(N$2&amp;$A11,'FA2'!$B:$C,MATCH("HOME",'FA2'!$B$1:$C$1,0),0),"")&amp;IFERROR(VLOOKUP(N$2&amp;$A11,'EFL2'!$A:$D,MATCH("AWAY",'EFL2'!$A$1:$D$1,0),0),"")&amp;IFERROR(VLOOKUP(N$2&amp;$A11,'EFL2'!$B:$C,MATCH("HOME",'EFL2'!$B$1:$C$1,0),0),"")&amp;IFERROR(VLOOKUP(N$2&amp;$A11,'UCL2'!$C:$F,MATCH("AWAY",'UCL2'!$C$1:$F$1,0),0),"")&amp;IFERROR(VLOOKUP(N$2&amp;$A11,'UCL2'!$D:$E,MATCH("HOME",'UCL2'!$D$1:$E$1,0),0),"")&amp;IFERROR(VLOOKUP(N$2&amp;$A11,'EU2'!$C:$F,MATCH("AWAY",'EU2'!$C$1:$F$1,0),0),"")&amp;IFERROR(VLOOKUP(N$2&amp;$A11,'EU2'!$D:$E,MATCH("HOME",'EU2'!$D$1:$E$1,0),0),"")&amp;IFERROR(VLOOKUP(N$2&amp;$A11,'EUC2'!$C:$F,MATCH("AWAY",'EUC2'!$C$1:$F$1,0),0),"")&amp;IFERROR(VLOOKUP(N$2&amp;$A11,'EUC2'!$D:$E,MATCH("HOME",'EUC2'!$D$1:$E$1,0),0),"")</f>
        <v/>
      </c>
      <c r="O11" s="25" t="str">
        <f>IFERROR(VLOOKUP(O$2&amp;$B11,'FPL FIX2'!$N$1:$Q$400,MATCH("HOME",'FPL FIX2'!$N$1:$Q$1,0),0),"")&amp;IFERROR(VLOOKUP(O$2&amp;$B11,'FPL FIX2'!$O$1:$P$400,MATCH("AWAY",'FPL FIX2'!$O$1:$P$1,0),0),"")&amp;IFERROR(VLOOKUP(O$2&amp;$A11,'FA2'!$A:$D,MATCH("AWAY",'FA2'!$A$1:$D$1,0),0),"")&amp;IFERROR(VLOOKUP(O$2&amp;$A11,'FA2'!$B:$C,MATCH("HOME",'FA2'!$B$1:$C$1,0),0),"")&amp;IFERROR(VLOOKUP(O$2&amp;$A11,'EFL2'!$A:$D,MATCH("AWAY",'EFL2'!$A$1:$D$1,0),0),"")&amp;IFERROR(VLOOKUP(O$2&amp;$A11,'EFL2'!$B:$C,MATCH("HOME",'EFL2'!$B$1:$C$1,0),0),"")&amp;IFERROR(VLOOKUP(O$2&amp;$A11,'UCL2'!$C:$F,MATCH("AWAY",'UCL2'!$C$1:$F$1,0),0),"")&amp;IFERROR(VLOOKUP(O$2&amp;$A11,'UCL2'!$D:$E,MATCH("HOME",'UCL2'!$D$1:$E$1,0),0),"")&amp;IFERROR(VLOOKUP(O$2&amp;$A11,'EU2'!$C:$F,MATCH("AWAY",'EU2'!$C$1:$F$1,0),0),"")&amp;IFERROR(VLOOKUP(O$2&amp;$A11,'EU2'!$D:$E,MATCH("HOME",'EU2'!$D$1:$E$1,0),0),"")&amp;IFERROR(VLOOKUP(O$2&amp;$A11,'EUC2'!$C:$F,MATCH("AWAY",'EUC2'!$C$1:$F$1,0),0),"")&amp;IFERROR(VLOOKUP(O$2&amp;$A11,'EUC2'!$D:$E,MATCH("HOME",'EUC2'!$D$1:$E$1,0),0),"")</f>
        <v>avl</v>
      </c>
      <c r="P11" s="25" t="str">
        <f>IFERROR(VLOOKUP(P$2&amp;$B11,'FPL FIX2'!$N$1:$Q$400,MATCH("HOME",'FPL FIX2'!$N$1:$Q$1,0),0),"")&amp;IFERROR(VLOOKUP(P$2&amp;$B11,'FPL FIX2'!$O$1:$P$400,MATCH("AWAY",'FPL FIX2'!$O$1:$P$1,0),0),"")&amp;IFERROR(VLOOKUP(P$2&amp;$A11,'FA2'!$A:$D,MATCH("AWAY",'FA2'!$A$1:$D$1,0),0),"")&amp;IFERROR(VLOOKUP(P$2&amp;$A11,'FA2'!$B:$C,MATCH("HOME",'FA2'!$B$1:$C$1,0),0),"")&amp;IFERROR(VLOOKUP(P$2&amp;$A11,'EFL2'!$A:$D,MATCH("AWAY",'EFL2'!$A$1:$D$1,0),0),"")&amp;IFERROR(VLOOKUP(P$2&amp;$A11,'EFL2'!$B:$C,MATCH("HOME",'EFL2'!$B$1:$C$1,0),0),"")&amp;IFERROR(VLOOKUP(P$2&amp;$A11,'UCL2'!$C:$F,MATCH("AWAY",'UCL2'!$C$1:$F$1,0),0),"")&amp;IFERROR(VLOOKUP(P$2&amp;$A11,'UCL2'!$D:$E,MATCH("HOME",'UCL2'!$D$1:$E$1,0),0),"")&amp;IFERROR(VLOOKUP(P$2&amp;$A11,'EU2'!$C:$F,MATCH("AWAY",'EU2'!$C$1:$F$1,0),0),"")&amp;IFERROR(VLOOKUP(P$2&amp;$A11,'EU2'!$D:$E,MATCH("HOME",'EU2'!$D$1:$E$1,0),0),"")&amp;IFERROR(VLOOKUP(P$2&amp;$A11,'EUC2'!$C:$F,MATCH("AWAY",'EUC2'!$C$1:$F$1,0),0),"")&amp;IFERROR(VLOOKUP(P$2&amp;$A11,'EUC2'!$D:$E,MATCH("HOME",'EUC2'!$D$1:$E$1,0),0),"")</f>
        <v/>
      </c>
      <c r="Q11" s="25" t="str">
        <f>IFERROR(VLOOKUP(Q$2&amp;$B11,'FPL FIX2'!$N$1:$Q$400,MATCH("HOME",'FPL FIX2'!$N$1:$Q$1,0),0),"")&amp;IFERROR(VLOOKUP(Q$2&amp;$B11,'FPL FIX2'!$O$1:$P$400,MATCH("AWAY",'FPL FIX2'!$O$1:$P$1,0),0),"")&amp;IFERROR(VLOOKUP(Q$2&amp;$A11,'FA2'!$A:$D,MATCH("AWAY",'FA2'!$A$1:$D$1,0),0),"")&amp;IFERROR(VLOOKUP(Q$2&amp;$A11,'FA2'!$B:$C,MATCH("HOME",'FA2'!$B$1:$C$1,0),0),"")&amp;IFERROR(VLOOKUP(Q$2&amp;$A11,'EFL2'!$A:$D,MATCH("AWAY",'EFL2'!$A$1:$D$1,0),0),"")&amp;IFERROR(VLOOKUP(Q$2&amp;$A11,'EFL2'!$B:$C,MATCH("HOME",'EFL2'!$B$1:$C$1,0),0),"")&amp;IFERROR(VLOOKUP(Q$2&amp;$A11,'UCL2'!$C:$F,MATCH("AWAY",'UCL2'!$C$1:$F$1,0),0),"")&amp;IFERROR(VLOOKUP(Q$2&amp;$A11,'UCL2'!$D:$E,MATCH("HOME",'UCL2'!$D$1:$E$1,0),0),"")&amp;IFERROR(VLOOKUP(Q$2&amp;$A11,'EU2'!$C:$F,MATCH("AWAY",'EU2'!$C$1:$F$1,0),0),"")&amp;IFERROR(VLOOKUP(Q$2&amp;$A11,'EU2'!$D:$E,MATCH("HOME",'EU2'!$D$1:$E$1,0),0),"")&amp;IFERROR(VLOOKUP(Q$2&amp;$A11,'EUC2'!$C:$F,MATCH("AWAY",'EUC2'!$C$1:$F$1,0),0),"")&amp;IFERROR(VLOOKUP(Q$2&amp;$A11,'EUC2'!$D:$E,MATCH("HOME",'EUC2'!$D$1:$E$1,0),0),"")</f>
        <v/>
      </c>
      <c r="R11" s="25" t="str">
        <f>IFERROR(VLOOKUP(R$2&amp;$B11,'FPL FIX2'!$N$1:$Q$400,MATCH("HOME",'FPL FIX2'!$N$1:$Q$1,0),0),"")&amp;IFERROR(VLOOKUP(R$2&amp;$B11,'FPL FIX2'!$O$1:$P$400,MATCH("AWAY",'FPL FIX2'!$O$1:$P$1,0),0),"")&amp;IFERROR(VLOOKUP(R$2&amp;$A11,'FA2'!$A:$D,MATCH("AWAY",'FA2'!$A$1:$D$1,0),0),"")&amp;IFERROR(VLOOKUP(R$2&amp;$A11,'FA2'!$B:$C,MATCH("HOME",'FA2'!$B$1:$C$1,0),0),"")&amp;IFERROR(VLOOKUP(R$2&amp;$A11,'EFL2'!$A:$D,MATCH("AWAY",'EFL2'!$A$1:$D$1,0),0),"")&amp;IFERROR(VLOOKUP(R$2&amp;$A11,'EFL2'!$B:$C,MATCH("HOME",'EFL2'!$B$1:$C$1,0),0),"")&amp;IFERROR(VLOOKUP(R$2&amp;$A11,'UCL2'!$C:$F,MATCH("AWAY",'UCL2'!$C$1:$F$1,0),0),"")&amp;IFERROR(VLOOKUP(R$2&amp;$A11,'UCL2'!$D:$E,MATCH("HOME",'UCL2'!$D$1:$E$1,0),0),"")&amp;IFERROR(VLOOKUP(R$2&amp;$A11,'EU2'!$C:$F,MATCH("AWAY",'EU2'!$C$1:$F$1,0),0),"")&amp;IFERROR(VLOOKUP(R$2&amp;$A11,'EU2'!$D:$E,MATCH("HOME",'EU2'!$D$1:$E$1,0),0),"")&amp;IFERROR(VLOOKUP(R$2&amp;$A11,'EUC2'!$C:$F,MATCH("AWAY",'EUC2'!$C$1:$F$1,0),0),"")&amp;IFERROR(VLOOKUP(R$2&amp;$A11,'EUC2'!$D:$E,MATCH("HOME",'EUC2'!$D$1:$E$1,0),0),"")</f>
        <v/>
      </c>
      <c r="S11" s="25" t="str">
        <f>IFERROR(VLOOKUP(S$2&amp;$B11,'FPL FIX2'!$N$1:$Q$400,MATCH("HOME",'FPL FIX2'!$N$1:$Q$1,0),0),"")&amp;IFERROR(VLOOKUP(S$2&amp;$B11,'FPL FIX2'!$O$1:$P$400,MATCH("AWAY",'FPL FIX2'!$O$1:$P$1,0),0),"")&amp;IFERROR(VLOOKUP(S$2&amp;$A11,'FA2'!$A:$D,MATCH("AWAY",'FA2'!$A$1:$D$1,0),0),"")&amp;IFERROR(VLOOKUP(S$2&amp;$A11,'FA2'!$B:$C,MATCH("HOME",'FA2'!$B$1:$C$1,0),0),"")&amp;IFERROR(VLOOKUP(S$2&amp;$A11,'EFL2'!$A:$D,MATCH("AWAY",'EFL2'!$A$1:$D$1,0),0),"")&amp;IFERROR(VLOOKUP(S$2&amp;$A11,'EFL2'!$B:$C,MATCH("HOME",'EFL2'!$B$1:$C$1,0),0),"")&amp;IFERROR(VLOOKUP(S$2&amp;$A11,'UCL2'!$C:$F,MATCH("AWAY",'UCL2'!$C$1:$F$1,0),0),"")&amp;IFERROR(VLOOKUP(S$2&amp;$A11,'UCL2'!$D:$E,MATCH("HOME",'UCL2'!$D$1:$E$1,0),0),"")&amp;IFERROR(VLOOKUP(S$2&amp;$A11,'EU2'!$C:$F,MATCH("AWAY",'EU2'!$C$1:$F$1,0),0),"")&amp;IFERROR(VLOOKUP(S$2&amp;$A11,'EU2'!$D:$E,MATCH("HOME",'EU2'!$D$1:$E$1,0),0),"")&amp;IFERROR(VLOOKUP(S$2&amp;$A11,'EUC2'!$C:$F,MATCH("AWAY",'EUC2'!$C$1:$F$1,0),0),"")&amp;IFERROR(VLOOKUP(S$2&amp;$A11,'EUC2'!$D:$E,MATCH("HOME",'EUC2'!$D$1:$E$1,0),0),"")</f>
        <v/>
      </c>
      <c r="T11" s="25" t="str">
        <f>IFERROR(VLOOKUP(T$2&amp;$B11,'FPL FIX2'!$N$1:$Q$400,MATCH("HOME",'FPL FIX2'!$N$1:$Q$1,0),0),"")&amp;IFERROR(VLOOKUP(T$2&amp;$B11,'FPL FIX2'!$O$1:$P$400,MATCH("AWAY",'FPL FIX2'!$O$1:$P$1,0),0),"")&amp;IFERROR(VLOOKUP(T$2&amp;$A11,'FA2'!$A:$D,MATCH("AWAY",'FA2'!$A$1:$D$1,0),0),"")&amp;IFERROR(VLOOKUP(T$2&amp;$A11,'FA2'!$B:$C,MATCH("HOME",'FA2'!$B$1:$C$1,0),0),"")&amp;IFERROR(VLOOKUP(T$2&amp;$A11,'EFL2'!$A:$D,MATCH("AWAY",'EFL2'!$A$1:$D$1,0),0),"")&amp;IFERROR(VLOOKUP(T$2&amp;$A11,'EFL2'!$B:$C,MATCH("HOME",'EFL2'!$B$1:$C$1,0),0),"")&amp;IFERROR(VLOOKUP(T$2&amp;$A11,'UCL2'!$C:$F,MATCH("AWAY",'UCL2'!$C$1:$F$1,0),0),"")&amp;IFERROR(VLOOKUP(T$2&amp;$A11,'UCL2'!$D:$E,MATCH("HOME",'UCL2'!$D$1:$E$1,0),0),"")&amp;IFERROR(VLOOKUP(T$2&amp;$A11,'EU2'!$C:$F,MATCH("AWAY",'EU2'!$C$1:$F$1,0),0),"")&amp;IFERROR(VLOOKUP(T$2&amp;$A11,'EU2'!$D:$E,MATCH("HOME",'EU2'!$D$1:$E$1,0),0),"")&amp;IFERROR(VLOOKUP(T$2&amp;$A11,'EUC2'!$C:$F,MATCH("AWAY",'EUC2'!$C$1:$F$1,0),0),"")&amp;IFERROR(VLOOKUP(T$2&amp;$A11,'EUC2'!$D:$E,MATCH("HOME",'EUC2'!$D$1:$E$1,0),0),"")</f>
        <v/>
      </c>
      <c r="U11" s="25" t="str">
        <f>IFERROR(VLOOKUP(U$2&amp;$B11,'FPL FIX2'!$N$1:$Q$400,MATCH("HOME",'FPL FIX2'!$N$1:$Q$1,0),0),"")&amp;IFERROR(VLOOKUP(U$2&amp;$B11,'FPL FIX2'!$O$1:$P$400,MATCH("AWAY",'FPL FIX2'!$O$1:$P$1,0),0),"")&amp;IFERROR(VLOOKUP(U$2&amp;$A11,'FA2'!$A:$D,MATCH("AWAY",'FA2'!$A$1:$D$1,0),0),"")&amp;IFERROR(VLOOKUP(U$2&amp;$A11,'FA2'!$B:$C,MATCH("HOME",'FA2'!$B$1:$C$1,0),0),"")&amp;IFERROR(VLOOKUP(U$2&amp;$A11,'EFL2'!$A:$D,MATCH("AWAY",'EFL2'!$A$1:$D$1,0),0),"")&amp;IFERROR(VLOOKUP(U$2&amp;$A11,'EFL2'!$B:$C,MATCH("HOME",'EFL2'!$B$1:$C$1,0),0),"")&amp;IFERROR(VLOOKUP(U$2&amp;$A11,'UCL2'!$C:$F,MATCH("AWAY",'UCL2'!$C$1:$F$1,0),0),"")&amp;IFERROR(VLOOKUP(U$2&amp;$A11,'UCL2'!$D:$E,MATCH("HOME",'UCL2'!$D$1:$E$1,0),0),"")&amp;IFERROR(VLOOKUP(U$2&amp;$A11,'EU2'!$C:$F,MATCH("AWAY",'EU2'!$C$1:$F$1,0),0),"")&amp;IFERROR(VLOOKUP(U$2&amp;$A11,'EU2'!$D:$E,MATCH("HOME",'EU2'!$D$1:$E$1,0),0),"")&amp;IFERROR(VLOOKUP(U$2&amp;$A11,'EUC2'!$C:$F,MATCH("AWAY",'EUC2'!$C$1:$F$1,0),0),"")&amp;IFERROR(VLOOKUP(U$2&amp;$A11,'EUC2'!$D:$E,MATCH("HOME",'EUC2'!$D$1:$E$1,0),0),"")</f>
        <v/>
      </c>
      <c r="V11" s="25" t="str">
        <f>IFERROR(VLOOKUP(V$2&amp;$B11,'FPL FIX2'!$N$1:$Q$400,MATCH("HOME",'FPL FIX2'!$N$1:$Q$1,0),0),"")&amp;IFERROR(VLOOKUP(V$2&amp;$B11,'FPL FIX2'!$O$1:$P$400,MATCH("AWAY",'FPL FIX2'!$O$1:$P$1,0),0),"")&amp;IFERROR(VLOOKUP(V$2&amp;$A11,'FA2'!$A:$D,MATCH("AWAY",'FA2'!$A$1:$D$1,0),0),"")&amp;IFERROR(VLOOKUP(V$2&amp;$A11,'FA2'!$B:$C,MATCH("HOME",'FA2'!$B$1:$C$1,0),0),"")&amp;IFERROR(VLOOKUP(V$2&amp;$A11,'EFL2'!$A:$D,MATCH("AWAY",'EFL2'!$A$1:$D$1,0),0),"")&amp;IFERROR(VLOOKUP(V$2&amp;$A11,'EFL2'!$B:$C,MATCH("HOME",'EFL2'!$B$1:$C$1,0),0),"")&amp;IFERROR(VLOOKUP(V$2&amp;$A11,'UCL2'!$C:$F,MATCH("AWAY",'UCL2'!$C$1:$F$1,0),0),"")&amp;IFERROR(VLOOKUP(V$2&amp;$A11,'UCL2'!$D:$E,MATCH("HOME",'UCL2'!$D$1:$E$1,0),0),"")&amp;IFERROR(VLOOKUP(V$2&amp;$A11,'EU2'!$C:$F,MATCH("AWAY",'EU2'!$C$1:$F$1,0),0),"")&amp;IFERROR(VLOOKUP(V$2&amp;$A11,'EU2'!$D:$E,MATCH("HOME",'EU2'!$D$1:$E$1,0),0),"")&amp;IFERROR(VLOOKUP(V$2&amp;$A11,'EUC2'!$C:$F,MATCH("AWAY",'EUC2'!$C$1:$F$1,0),0),"")&amp;IFERROR(VLOOKUP(V$2&amp;$A11,'EUC2'!$D:$E,MATCH("HOME",'EUC2'!$D$1:$E$1,0),0),"")</f>
        <v>NFO</v>
      </c>
      <c r="W11" s="25" t="str">
        <f>IFERROR(VLOOKUP(W$2&amp;$B11,'FPL FIX2'!$N$1:$Q$400,MATCH("HOME",'FPL FIX2'!$N$1:$Q$1,0),0),"")&amp;IFERROR(VLOOKUP(W$2&amp;$B11,'FPL FIX2'!$O$1:$P$400,MATCH("AWAY",'FPL FIX2'!$O$1:$P$1,0),0),"")&amp;IFERROR(VLOOKUP(W$2&amp;$A11,'FA2'!$A:$D,MATCH("AWAY",'FA2'!$A$1:$D$1,0),0),"")&amp;IFERROR(VLOOKUP(W$2&amp;$A11,'FA2'!$B:$C,MATCH("HOME",'FA2'!$B$1:$C$1,0),0),"")&amp;IFERROR(VLOOKUP(W$2&amp;$A11,'EFL2'!$A:$D,MATCH("AWAY",'EFL2'!$A$1:$D$1,0),0),"")&amp;IFERROR(VLOOKUP(W$2&amp;$A11,'EFL2'!$B:$C,MATCH("HOME",'EFL2'!$B$1:$C$1,0),0),"")&amp;IFERROR(VLOOKUP(W$2&amp;$A11,'UCL2'!$C:$F,MATCH("AWAY",'UCL2'!$C$1:$F$1,0),0),"")&amp;IFERROR(VLOOKUP(W$2&amp;$A11,'UCL2'!$D:$E,MATCH("HOME",'UCL2'!$D$1:$E$1,0),0),"")&amp;IFERROR(VLOOKUP(W$2&amp;$A11,'EU2'!$C:$F,MATCH("AWAY",'EU2'!$C$1:$F$1,0),0),"")&amp;IFERROR(VLOOKUP(W$2&amp;$A11,'EU2'!$D:$E,MATCH("HOME",'EU2'!$D$1:$E$1,0),0),"")&amp;IFERROR(VLOOKUP(W$2&amp;$A11,'EUC2'!$C:$F,MATCH("AWAY",'EUC2'!$C$1:$F$1,0),0),"")&amp;IFERROR(VLOOKUP(W$2&amp;$A11,'EUC2'!$D:$E,MATCH("HOME",'EUC2'!$D$1:$E$1,0),0),"")</f>
        <v/>
      </c>
      <c r="X11" s="25" t="str">
        <f>IFERROR(VLOOKUP(X$2&amp;$B11,'FPL FIX2'!$N$1:$Q$400,MATCH("HOME",'FPL FIX2'!$N$1:$Q$1,0),0),"")&amp;IFERROR(VLOOKUP(X$2&amp;$B11,'FPL FIX2'!$O$1:$P$400,MATCH("AWAY",'FPL FIX2'!$O$1:$P$1,0),0),"")&amp;IFERROR(VLOOKUP(X$2&amp;$A11,'FA2'!$A:$D,MATCH("AWAY",'FA2'!$A$1:$D$1,0),0),"")&amp;IFERROR(VLOOKUP(X$2&amp;$A11,'FA2'!$B:$C,MATCH("HOME",'FA2'!$B$1:$C$1,0),0),"")&amp;IFERROR(VLOOKUP(X$2&amp;$A11,'EFL2'!$A:$D,MATCH("AWAY",'EFL2'!$A$1:$D$1,0),0),"")&amp;IFERROR(VLOOKUP(X$2&amp;$A11,'EFL2'!$B:$C,MATCH("HOME",'EFL2'!$B$1:$C$1,0),0),"")&amp;IFERROR(VLOOKUP(X$2&amp;$A11,'UCL2'!$C:$F,MATCH("AWAY",'UCL2'!$C$1:$F$1,0),0),"")&amp;IFERROR(VLOOKUP(X$2&amp;$A11,'UCL2'!$D:$E,MATCH("HOME",'UCL2'!$D$1:$E$1,0),0),"")&amp;IFERROR(VLOOKUP(X$2&amp;$A11,'EU2'!$C:$F,MATCH("AWAY",'EU2'!$C$1:$F$1,0),0),"")&amp;IFERROR(VLOOKUP(X$2&amp;$A11,'EU2'!$D:$E,MATCH("HOME",'EU2'!$D$1:$E$1,0),0),"")&amp;IFERROR(VLOOKUP(X$2&amp;$A11,'EUC2'!$C:$F,MATCH("AWAY",'EUC2'!$C$1:$F$1,0),0),"")&amp;IFERROR(VLOOKUP(X$2&amp;$A11,'EUC2'!$D:$E,MATCH("HOME",'EUC2'!$D$1:$E$1,0),0),"")</f>
        <v/>
      </c>
      <c r="Y11" s="57" t="str">
        <f>IFERROR(VLOOKUP(Y$2&amp;$B11,'FPL FIX2'!$N$1:$Q$400,MATCH("HOME",'FPL FIX2'!$N$1:$Q$1,0),0),"")&amp;IFERROR(VLOOKUP(Y$2&amp;$B11,'FPL FIX2'!$O$1:$P$400,MATCH("AWAY",'FPL FIX2'!$O$1:$P$1,0),0),"")&amp;IFERROR(VLOOKUP(Y$2&amp;$A11,'FA2'!$A:$D,MATCH("AWAY",'FA2'!$A$1:$D$1,0),0),"")&amp;IFERROR(VLOOKUP(Y$2&amp;$A11,'FA2'!$B:$C,MATCH("HOME",'FA2'!$B$1:$C$1,0),0),"")&amp;IFERROR(VLOOKUP(Y$2&amp;$A11,'EFL2'!$A:$D,MATCH("AWAY",'EFL2'!$A$1:$D$1,0),0),"")&amp;IFERROR(VLOOKUP(Y$2&amp;$A11,'EFL2'!$B:$C,MATCH("HOME",'EFL2'!$B$1:$C$1,0),0),"")&amp;IFERROR(VLOOKUP(Y$2&amp;$A11,'UCL2'!$C:$F,MATCH("AWAY",'UCL2'!$C$1:$F$1,0),0),"")&amp;IFERROR(VLOOKUP(Y$2&amp;$A11,'UCL2'!$D:$E,MATCH("HOME",'UCL2'!$D$1:$E$1,0),0),"")&amp;IFERROR(VLOOKUP(Y$2&amp;$A11,'EU2'!$C:$F,MATCH("AWAY",'EU2'!$C$1:$F$1,0),0),"")&amp;IFERROR(VLOOKUP(Y$2&amp;$A11,'EU2'!$D:$E,MATCH("HOME",'EU2'!$D$1:$E$1,0),0),"")&amp;IFERROR(VLOOKUP(Y$2&amp;$A11,'EUC2'!$C:$F,MATCH("AWAY",'EUC2'!$C$1:$F$1,0),0),"")&amp;IFERROR(VLOOKUP(Y$2&amp;$A11,'EUC2'!$D:$E,MATCH("HOME",'EUC2'!$D$1:$E$1,0),0),"")</f>
        <v>Fleetwood Town</v>
      </c>
      <c r="Z11" s="25" t="str">
        <f>IFERROR(VLOOKUP(Z$2&amp;$B11,'FPL FIX2'!$N$1:$Q$400,MATCH("HOME",'FPL FIX2'!$N$1:$Q$1,0),0),"")&amp;IFERROR(VLOOKUP(Z$2&amp;$B11,'FPL FIX2'!$O$1:$P$400,MATCH("AWAY",'FPL FIX2'!$O$1:$P$1,0),0),"")&amp;IFERROR(VLOOKUP(Z$2&amp;$A11,'FA2'!$A:$D,MATCH("AWAY",'FA2'!$A$1:$D$1,0),0),"")&amp;IFERROR(VLOOKUP(Z$2&amp;$A11,'FA2'!$B:$C,MATCH("HOME",'FA2'!$B$1:$C$1,0),0),"")&amp;IFERROR(VLOOKUP(Z$2&amp;$A11,'EFL2'!$A:$D,MATCH("AWAY",'EFL2'!$A$1:$D$1,0),0),"")&amp;IFERROR(VLOOKUP(Z$2&amp;$A11,'EFL2'!$B:$C,MATCH("HOME",'EFL2'!$B$1:$C$1,0),0),"")&amp;IFERROR(VLOOKUP(Z$2&amp;$A11,'UCL2'!$C:$F,MATCH("AWAY",'UCL2'!$C$1:$F$1,0),0),"")&amp;IFERROR(VLOOKUP(Z$2&amp;$A11,'UCL2'!$D:$E,MATCH("HOME",'UCL2'!$D$1:$E$1,0),0),"")&amp;IFERROR(VLOOKUP(Z$2&amp;$A11,'EU2'!$C:$F,MATCH("AWAY",'EU2'!$C$1:$F$1,0),0),"")&amp;IFERROR(VLOOKUP(Z$2&amp;$A11,'EU2'!$D:$E,MATCH("HOME",'EU2'!$D$1:$E$1,0),0),"")&amp;IFERROR(VLOOKUP(Z$2&amp;$A11,'EUC2'!$C:$F,MATCH("AWAY",'EUC2'!$C$1:$F$1,0),0),"")&amp;IFERROR(VLOOKUP(Z$2&amp;$A11,'EUC2'!$D:$E,MATCH("HOME",'EUC2'!$D$1:$E$1,0),0),"")</f>
        <v/>
      </c>
      <c r="AA11" s="25" t="str">
        <f>IFERROR(VLOOKUP(AA$2&amp;$B11,'FPL FIX2'!$N$1:$Q$400,MATCH("HOME",'FPL FIX2'!$N$1:$Q$1,0),0),"")&amp;IFERROR(VLOOKUP(AA$2&amp;$B11,'FPL FIX2'!$O$1:$P$400,MATCH("AWAY",'FPL FIX2'!$O$1:$P$1,0),0),"")&amp;IFERROR(VLOOKUP(AA$2&amp;$A11,'FA2'!$A:$D,MATCH("AWAY",'FA2'!$A$1:$D$1,0),0),"")&amp;IFERROR(VLOOKUP(AA$2&amp;$A11,'FA2'!$B:$C,MATCH("HOME",'FA2'!$B$1:$C$1,0),0),"")&amp;IFERROR(VLOOKUP(AA$2&amp;$A11,'EFL2'!$A:$D,MATCH("AWAY",'EFL2'!$A$1:$D$1,0),0),"")&amp;IFERROR(VLOOKUP(AA$2&amp;$A11,'EFL2'!$B:$C,MATCH("HOME",'EFL2'!$B$1:$C$1,0),0),"")&amp;IFERROR(VLOOKUP(AA$2&amp;$A11,'UCL2'!$C:$F,MATCH("AWAY",'UCL2'!$C$1:$F$1,0),0),"")&amp;IFERROR(VLOOKUP(AA$2&amp;$A11,'UCL2'!$D:$E,MATCH("HOME",'UCL2'!$D$1:$E$1,0),0),"")&amp;IFERROR(VLOOKUP(AA$2&amp;$A11,'EU2'!$C:$F,MATCH("AWAY",'EU2'!$C$1:$F$1,0),0),"")&amp;IFERROR(VLOOKUP(AA$2&amp;$A11,'EU2'!$D:$E,MATCH("HOME",'EU2'!$D$1:$E$1,0),0),"")&amp;IFERROR(VLOOKUP(AA$2&amp;$A11,'EUC2'!$C:$F,MATCH("AWAY",'EUC2'!$C$1:$F$1,0),0),"")&amp;IFERROR(VLOOKUP(AA$2&amp;$A11,'EUC2'!$D:$E,MATCH("HOME",'EUC2'!$D$1:$E$1,0),0),"")</f>
        <v/>
      </c>
      <c r="AB11" s="25" t="str">
        <f>IFERROR(VLOOKUP(AB$2&amp;$B11,'FPL FIX2'!$N$1:$Q$400,MATCH("HOME",'FPL FIX2'!$N$1:$Q$1,0),0),"")&amp;IFERROR(VLOOKUP(AB$2&amp;$B11,'FPL FIX2'!$O$1:$P$400,MATCH("AWAY",'FPL FIX2'!$O$1:$P$1,0),0),"")&amp;IFERROR(VLOOKUP(AB$2&amp;$A11,'FA2'!$A:$D,MATCH("AWAY",'FA2'!$A$1:$D$1,0),0),"")&amp;IFERROR(VLOOKUP(AB$2&amp;$A11,'FA2'!$B:$C,MATCH("HOME",'FA2'!$B$1:$C$1,0),0),"")&amp;IFERROR(VLOOKUP(AB$2&amp;$A11,'EFL2'!$A:$D,MATCH("AWAY",'EFL2'!$A$1:$D$1,0),0),"")&amp;IFERROR(VLOOKUP(AB$2&amp;$A11,'EFL2'!$B:$C,MATCH("HOME",'EFL2'!$B$1:$C$1,0),0),"")&amp;IFERROR(VLOOKUP(AB$2&amp;$A11,'UCL2'!$C:$F,MATCH("AWAY",'UCL2'!$C$1:$F$1,0),0),"")&amp;IFERROR(VLOOKUP(AB$2&amp;$A11,'UCL2'!$D:$E,MATCH("HOME",'UCL2'!$D$1:$E$1,0),0),"")&amp;IFERROR(VLOOKUP(AB$2&amp;$A11,'EU2'!$C:$F,MATCH("AWAY",'EU2'!$C$1:$F$1,0),0),"")&amp;IFERROR(VLOOKUP(AB$2&amp;$A11,'EU2'!$D:$E,MATCH("HOME",'EU2'!$D$1:$E$1,0),0),"")&amp;IFERROR(VLOOKUP(AB$2&amp;$A11,'EUC2'!$C:$F,MATCH("AWAY",'EUC2'!$C$1:$F$1,0),0),"")&amp;IFERROR(VLOOKUP(AB$2&amp;$A11,'EUC2'!$D:$E,MATCH("HOME",'EUC2'!$D$1:$E$1,0),0),"")</f>
        <v/>
      </c>
      <c r="AC11" s="25" t="str">
        <f>IFERROR(VLOOKUP(AC$2&amp;$B11,'FPL FIX2'!$N$1:$Q$400,MATCH("HOME",'FPL FIX2'!$N$1:$Q$1,0),0),"")&amp;IFERROR(VLOOKUP(AC$2&amp;$B11,'FPL FIX2'!$O$1:$P$400,MATCH("AWAY",'FPL FIX2'!$O$1:$P$1,0),0),"")&amp;IFERROR(VLOOKUP(AC$2&amp;$A11,'FA2'!$A:$D,MATCH("AWAY",'FA2'!$A$1:$D$1,0),0),"")&amp;IFERROR(VLOOKUP(AC$2&amp;$A11,'FA2'!$B:$C,MATCH("HOME",'FA2'!$B$1:$C$1,0),0),"")&amp;IFERROR(VLOOKUP(AC$2&amp;$A11,'EFL2'!$A:$D,MATCH("AWAY",'EFL2'!$A$1:$D$1,0),0),"")&amp;IFERROR(VLOOKUP(AC$2&amp;$A11,'EFL2'!$B:$C,MATCH("HOME",'EFL2'!$B$1:$C$1,0),0),"")&amp;IFERROR(VLOOKUP(AC$2&amp;$A11,'UCL2'!$C:$F,MATCH("AWAY",'UCL2'!$C$1:$F$1,0),0),"")&amp;IFERROR(VLOOKUP(AC$2&amp;$A11,'UCL2'!$D:$E,MATCH("HOME",'UCL2'!$D$1:$E$1,0),0),"")&amp;IFERROR(VLOOKUP(AC$2&amp;$A11,'EU2'!$C:$F,MATCH("AWAY",'EU2'!$C$1:$F$1,0),0),"")&amp;IFERROR(VLOOKUP(AC$2&amp;$A11,'EU2'!$D:$E,MATCH("HOME",'EU2'!$D$1:$E$1,0),0),"")&amp;IFERROR(VLOOKUP(AC$2&amp;$A11,'EUC2'!$C:$F,MATCH("AWAY",'EUC2'!$C$1:$F$1,0),0),"")&amp;IFERROR(VLOOKUP(AC$2&amp;$A11,'EUC2'!$D:$E,MATCH("HOME",'EUC2'!$D$1:$E$1,0),0),"")</f>
        <v>bre</v>
      </c>
      <c r="AD11" s="25" t="str">
        <f>IFERROR(VLOOKUP(AD$2&amp;$B11,'FPL FIX2'!$N$1:$Q$400,MATCH("HOME",'FPL FIX2'!$N$1:$Q$1,0),0),"")&amp;IFERROR(VLOOKUP(AD$2&amp;$B11,'FPL FIX2'!$O$1:$P$400,MATCH("AWAY",'FPL FIX2'!$O$1:$P$1,0),0),"")&amp;IFERROR(VLOOKUP(AD$2&amp;$A11,'FA2'!$A:$D,MATCH("AWAY",'FA2'!$A$1:$D$1,0),0),"")&amp;IFERROR(VLOOKUP(AD$2&amp;$A11,'FA2'!$B:$C,MATCH("HOME",'FA2'!$B$1:$C$1,0),0),"")&amp;IFERROR(VLOOKUP(AD$2&amp;$A11,'EFL2'!$A:$D,MATCH("AWAY",'EFL2'!$A$1:$D$1,0),0),"")&amp;IFERROR(VLOOKUP(AD$2&amp;$A11,'EFL2'!$B:$C,MATCH("HOME",'EFL2'!$B$1:$C$1,0),0),"")&amp;IFERROR(VLOOKUP(AD$2&amp;$A11,'UCL2'!$C:$F,MATCH("AWAY",'UCL2'!$C$1:$F$1,0),0),"")&amp;IFERROR(VLOOKUP(AD$2&amp;$A11,'UCL2'!$D:$E,MATCH("HOME",'UCL2'!$D$1:$E$1,0),0),"")&amp;IFERROR(VLOOKUP(AD$2&amp;$A11,'EU2'!$C:$F,MATCH("AWAY",'EU2'!$C$1:$F$1,0),0),"")&amp;IFERROR(VLOOKUP(AD$2&amp;$A11,'EU2'!$D:$E,MATCH("HOME",'EU2'!$D$1:$E$1,0),0),"")&amp;IFERROR(VLOOKUP(AD$2&amp;$A11,'EUC2'!$C:$F,MATCH("AWAY",'EUC2'!$C$1:$F$1,0),0),"")&amp;IFERROR(VLOOKUP(AD$2&amp;$A11,'EUC2'!$D:$E,MATCH("HOME",'EUC2'!$D$1:$E$1,0),0),"")</f>
        <v/>
      </c>
      <c r="AE11" s="25" t="str">
        <f>IFERROR(VLOOKUP(AE$2&amp;$B11,'FPL FIX2'!$N$1:$Q$400,MATCH("HOME",'FPL FIX2'!$N$1:$Q$1,0),0),"")&amp;IFERROR(VLOOKUP(AE$2&amp;$B11,'FPL FIX2'!$O$1:$P$400,MATCH("AWAY",'FPL FIX2'!$O$1:$P$1,0),0),"")&amp;IFERROR(VLOOKUP(AE$2&amp;$A11,'FA2'!$A:$D,MATCH("AWAY",'FA2'!$A$1:$D$1,0),0),"")&amp;IFERROR(VLOOKUP(AE$2&amp;$A11,'FA2'!$B:$C,MATCH("HOME",'FA2'!$B$1:$C$1,0),0),"")&amp;IFERROR(VLOOKUP(AE$2&amp;$A11,'EFL2'!$A:$D,MATCH("AWAY",'EFL2'!$A$1:$D$1,0),0),"")&amp;IFERROR(VLOOKUP(AE$2&amp;$A11,'EFL2'!$B:$C,MATCH("HOME",'EFL2'!$B$1:$C$1,0),0),"")&amp;IFERROR(VLOOKUP(AE$2&amp;$A11,'UCL2'!$C:$F,MATCH("AWAY",'UCL2'!$C$1:$F$1,0),0),"")&amp;IFERROR(VLOOKUP(AE$2&amp;$A11,'UCL2'!$D:$E,MATCH("HOME",'UCL2'!$D$1:$E$1,0),0),"")&amp;IFERROR(VLOOKUP(AE$2&amp;$A11,'EU2'!$C:$F,MATCH("AWAY",'EU2'!$C$1:$F$1,0),0),"")&amp;IFERROR(VLOOKUP(AE$2&amp;$A11,'EU2'!$D:$E,MATCH("HOME",'EU2'!$D$1:$E$1,0),0),"")&amp;IFERROR(VLOOKUP(AE$2&amp;$A11,'EUC2'!$C:$F,MATCH("AWAY",'EUC2'!$C$1:$F$1,0),0),"")&amp;IFERROR(VLOOKUP(AE$2&amp;$A11,'EUC2'!$D:$E,MATCH("HOME",'EUC2'!$D$1:$E$1,0),0),"")</f>
        <v/>
      </c>
      <c r="AF11" s="25" t="str">
        <f>IFERROR(VLOOKUP(AF$2&amp;$B11,'FPL FIX2'!$N$1:$Q$400,MATCH("HOME",'FPL FIX2'!$N$1:$Q$1,0),0),"")&amp;IFERROR(VLOOKUP(AF$2&amp;$B11,'FPL FIX2'!$O$1:$P$400,MATCH("AWAY",'FPL FIX2'!$O$1:$P$1,0),0),"")&amp;IFERROR(VLOOKUP(AF$2&amp;$A11,'FA2'!$A:$D,MATCH("AWAY",'FA2'!$A$1:$D$1,0),0),"")&amp;IFERROR(VLOOKUP(AF$2&amp;$A11,'FA2'!$B:$C,MATCH("HOME",'FA2'!$B$1:$C$1,0),0),"")&amp;IFERROR(VLOOKUP(AF$2&amp;$A11,'EFL2'!$A:$D,MATCH("AWAY",'EFL2'!$A$1:$D$1,0),0),"")&amp;IFERROR(VLOOKUP(AF$2&amp;$A11,'EFL2'!$B:$C,MATCH("HOME",'EFL2'!$B$1:$C$1,0),0),"")&amp;IFERROR(VLOOKUP(AF$2&amp;$A11,'UCL2'!$C:$F,MATCH("AWAY",'UCL2'!$C$1:$F$1,0),0),"")&amp;IFERROR(VLOOKUP(AF$2&amp;$A11,'UCL2'!$D:$E,MATCH("HOME",'UCL2'!$D$1:$E$1,0),0),"")&amp;IFERROR(VLOOKUP(AF$2&amp;$A11,'EU2'!$C:$F,MATCH("AWAY",'EU2'!$C$1:$F$1,0),0),"")&amp;IFERROR(VLOOKUP(AF$2&amp;$A11,'EU2'!$D:$E,MATCH("HOME",'EU2'!$D$1:$E$1,0),0),"")&amp;IFERROR(VLOOKUP(AF$2&amp;$A11,'EUC2'!$C:$F,MATCH("AWAY",'EUC2'!$C$1:$F$1,0),0),"")&amp;IFERROR(VLOOKUP(AF$2&amp;$A11,'EUC2'!$D:$E,MATCH("HOME",'EUC2'!$D$1:$E$1,0),0),"")</f>
        <v>lee</v>
      </c>
      <c r="AG11" s="25" t="str">
        <f>IFERROR(VLOOKUP(AG$2&amp;$B11,'FPL FIX2'!$N$1:$Q$400,MATCH("HOME",'FPL FIX2'!$N$1:$Q$1,0),0),"")&amp;IFERROR(VLOOKUP(AG$2&amp;$B11,'FPL FIX2'!$O$1:$P$400,MATCH("AWAY",'FPL FIX2'!$O$1:$P$1,0),0),"")&amp;IFERROR(VLOOKUP(AG$2&amp;$A11,'FA2'!$A:$D,MATCH("AWAY",'FA2'!$A$1:$D$1,0),0),"")&amp;IFERROR(VLOOKUP(AG$2&amp;$A11,'FA2'!$B:$C,MATCH("HOME",'FA2'!$B$1:$C$1,0),0),"")&amp;IFERROR(VLOOKUP(AG$2&amp;$A11,'EFL2'!$A:$D,MATCH("AWAY",'EFL2'!$A$1:$D$1,0),0),"")&amp;IFERROR(VLOOKUP(AG$2&amp;$A11,'EFL2'!$B:$C,MATCH("HOME",'EFL2'!$B$1:$C$1,0),0),"")&amp;IFERROR(VLOOKUP(AG$2&amp;$A11,'UCL2'!$C:$F,MATCH("AWAY",'UCL2'!$C$1:$F$1,0),0),"")&amp;IFERROR(VLOOKUP(AG$2&amp;$A11,'UCL2'!$D:$E,MATCH("HOME",'UCL2'!$D$1:$E$1,0),0),"")&amp;IFERROR(VLOOKUP(AG$2&amp;$A11,'EU2'!$C:$F,MATCH("AWAY",'EU2'!$C$1:$F$1,0),0),"")&amp;IFERROR(VLOOKUP(AG$2&amp;$A11,'EU2'!$D:$E,MATCH("HOME",'EU2'!$D$1:$E$1,0),0),"")&amp;IFERROR(VLOOKUP(AG$2&amp;$A11,'EUC2'!$C:$F,MATCH("AWAY",'EUC2'!$C$1:$F$1,0),0),"")&amp;IFERROR(VLOOKUP(AG$2&amp;$A11,'EUC2'!$D:$E,MATCH("HOME",'EUC2'!$D$1:$E$1,0),0),"")</f>
        <v/>
      </c>
      <c r="AH11" s="25" t="str">
        <f>IFERROR(VLOOKUP(AH$2&amp;$B11,'FPL FIX2'!$N$1:$Q$400,MATCH("HOME",'FPL FIX2'!$N$1:$Q$1,0),0),"")&amp;IFERROR(VLOOKUP(AH$2&amp;$B11,'FPL FIX2'!$O$1:$P$400,MATCH("AWAY",'FPL FIX2'!$O$1:$P$1,0),0),"")&amp;IFERROR(VLOOKUP(AH$2&amp;$A11,'FA2'!$A:$D,MATCH("AWAY",'FA2'!$A$1:$D$1,0),0),"")&amp;IFERROR(VLOOKUP(AH$2&amp;$A11,'FA2'!$B:$C,MATCH("HOME",'FA2'!$B$1:$C$1,0),0),"")&amp;IFERROR(VLOOKUP(AH$2&amp;$A11,'EFL2'!$A:$D,MATCH("AWAY",'EFL2'!$A$1:$D$1,0),0),"")&amp;IFERROR(VLOOKUP(AH$2&amp;$A11,'EFL2'!$B:$C,MATCH("HOME",'EFL2'!$B$1:$C$1,0),0),"")&amp;IFERROR(VLOOKUP(AH$2&amp;$A11,'UCL2'!$C:$F,MATCH("AWAY",'UCL2'!$C$1:$F$1,0),0),"")&amp;IFERROR(VLOOKUP(AH$2&amp;$A11,'UCL2'!$D:$E,MATCH("HOME",'UCL2'!$D$1:$E$1,0),0),"")&amp;IFERROR(VLOOKUP(AH$2&amp;$A11,'EU2'!$C:$F,MATCH("AWAY",'EU2'!$C$1:$F$1,0),0),"")&amp;IFERROR(VLOOKUP(AH$2&amp;$A11,'EU2'!$D:$E,MATCH("HOME",'EU2'!$D$1:$E$1,0),0),"")&amp;IFERROR(VLOOKUP(AH$2&amp;$A11,'EUC2'!$C:$F,MATCH("AWAY",'EUC2'!$C$1:$F$1,0),0),"")&amp;IFERROR(VLOOKUP(AH$2&amp;$A11,'EUC2'!$D:$E,MATCH("HOME",'EUC2'!$D$1:$E$1,0),0),"")</f>
        <v/>
      </c>
      <c r="AI11" s="25" t="str">
        <f>IFERROR(VLOOKUP(AI$2&amp;$B11,'FPL FIX2'!$N$1:$Q$400,MATCH("HOME",'FPL FIX2'!$N$1:$Q$1,0),0),"")&amp;IFERROR(VLOOKUP(AI$2&amp;$B11,'FPL FIX2'!$O$1:$P$400,MATCH("AWAY",'FPL FIX2'!$O$1:$P$1,0),0),"")&amp;IFERROR(VLOOKUP(AI$2&amp;$A11,'FA2'!$A:$D,MATCH("AWAY",'FA2'!$A$1:$D$1,0),0),"")&amp;IFERROR(VLOOKUP(AI$2&amp;$A11,'FA2'!$B:$C,MATCH("HOME",'FA2'!$B$1:$C$1,0),0),"")&amp;IFERROR(VLOOKUP(AI$2&amp;$A11,'EFL2'!$A:$D,MATCH("AWAY",'EFL2'!$A$1:$D$1,0),0),"")&amp;IFERROR(VLOOKUP(AI$2&amp;$A11,'EFL2'!$B:$C,MATCH("HOME",'EFL2'!$B$1:$C$1,0),0),"")&amp;IFERROR(VLOOKUP(AI$2&amp;$A11,'UCL2'!$C:$F,MATCH("AWAY",'UCL2'!$C$1:$F$1,0),0),"")&amp;IFERROR(VLOOKUP(AI$2&amp;$A11,'UCL2'!$D:$E,MATCH("HOME",'UCL2'!$D$1:$E$1,0),0),"")&amp;IFERROR(VLOOKUP(AI$2&amp;$A11,'EU2'!$C:$F,MATCH("AWAY",'EU2'!$C$1:$F$1,0),0),"")&amp;IFERROR(VLOOKUP(AI$2&amp;$A11,'EU2'!$D:$E,MATCH("HOME",'EU2'!$D$1:$E$1,0),0),"")&amp;IFERROR(VLOOKUP(AI$2&amp;$A11,'EUC2'!$C:$F,MATCH("AWAY",'EUC2'!$C$1:$F$1,0),0),"")&amp;IFERROR(VLOOKUP(AI$2&amp;$A11,'EUC2'!$D:$E,MATCH("HOME",'EUC2'!$D$1:$E$1,0),0),"")</f>
        <v/>
      </c>
      <c r="AJ11" s="25" t="str">
        <f>IFERROR(VLOOKUP(AJ$2&amp;$B11,'FPL FIX2'!$N$1:$Q$400,MATCH("HOME",'FPL FIX2'!$N$1:$Q$1,0),0),"")&amp;IFERROR(VLOOKUP(AJ$2&amp;$B11,'FPL FIX2'!$O$1:$P$400,MATCH("AWAY",'FPL FIX2'!$O$1:$P$1,0),0),"")&amp;IFERROR(VLOOKUP(AJ$2&amp;$A11,'FA2'!$A:$D,MATCH("AWAY",'FA2'!$A$1:$D$1,0),0),"")&amp;IFERROR(VLOOKUP(AJ$2&amp;$A11,'FA2'!$B:$C,MATCH("HOME",'FA2'!$B$1:$C$1,0),0),"")&amp;IFERROR(VLOOKUP(AJ$2&amp;$A11,'EFL2'!$A:$D,MATCH("AWAY",'EFL2'!$A$1:$D$1,0),0),"")&amp;IFERROR(VLOOKUP(AJ$2&amp;$A11,'EFL2'!$B:$C,MATCH("HOME",'EFL2'!$B$1:$C$1,0),0),"")&amp;IFERROR(VLOOKUP(AJ$2&amp;$A11,'UCL2'!$C:$F,MATCH("AWAY",'UCL2'!$C$1:$F$1,0),0),"")&amp;IFERROR(VLOOKUP(AJ$2&amp;$A11,'UCL2'!$D:$E,MATCH("HOME",'UCL2'!$D$1:$E$1,0),0),"")&amp;IFERROR(VLOOKUP(AJ$2&amp;$A11,'EU2'!$C:$F,MATCH("AWAY",'EU2'!$C$1:$F$1,0),0),"")&amp;IFERROR(VLOOKUP(AJ$2&amp;$A11,'EU2'!$D:$E,MATCH("HOME",'EU2'!$D$1:$E$1,0),0),"")&amp;IFERROR(VLOOKUP(AJ$2&amp;$A11,'EUC2'!$C:$F,MATCH("AWAY",'EUC2'!$C$1:$F$1,0),0),"")&amp;IFERROR(VLOOKUP(AJ$2&amp;$A11,'EUC2'!$D:$E,MATCH("HOME",'EUC2'!$D$1:$E$1,0),0),"")</f>
        <v>LIV</v>
      </c>
      <c r="AK11" s="25" t="str">
        <f>IFERROR(VLOOKUP(AK$2&amp;$B11,'FPL FIX2'!$N$1:$Q$400,MATCH("HOME",'FPL FIX2'!$N$1:$Q$1,0),0),"")&amp;IFERROR(VLOOKUP(AK$2&amp;$B11,'FPL FIX2'!$O$1:$P$400,MATCH("AWAY",'FPL FIX2'!$O$1:$P$1,0),0),"")&amp;IFERROR(VLOOKUP(AK$2&amp;$A11,'FA2'!$A:$D,MATCH("AWAY",'FA2'!$A$1:$D$1,0),0),"")&amp;IFERROR(VLOOKUP(AK$2&amp;$A11,'FA2'!$B:$C,MATCH("HOME",'FA2'!$B$1:$C$1,0),0),"")&amp;IFERROR(VLOOKUP(AK$2&amp;$A11,'EFL2'!$A:$D,MATCH("AWAY",'EFL2'!$A$1:$D$1,0),0),"")&amp;IFERROR(VLOOKUP(AK$2&amp;$A11,'EFL2'!$B:$C,MATCH("HOME",'EFL2'!$B$1:$C$1,0),0),"")&amp;IFERROR(VLOOKUP(AK$2&amp;$A11,'UCL2'!$C:$F,MATCH("AWAY",'UCL2'!$C$1:$F$1,0),0),"")&amp;IFERROR(VLOOKUP(AK$2&amp;$A11,'UCL2'!$D:$E,MATCH("HOME",'UCL2'!$D$1:$E$1,0),0),"")&amp;IFERROR(VLOOKUP(AK$2&amp;$A11,'EU2'!$C:$F,MATCH("AWAY",'EU2'!$C$1:$F$1,0),0),"")&amp;IFERROR(VLOOKUP(AK$2&amp;$A11,'EU2'!$D:$E,MATCH("HOME",'EU2'!$D$1:$E$1,0),0),"")&amp;IFERROR(VLOOKUP(AK$2&amp;$A11,'EUC2'!$C:$F,MATCH("AWAY",'EUC2'!$C$1:$F$1,0),0),"")&amp;IFERROR(VLOOKUP(AK$2&amp;$A11,'EUC2'!$D:$E,MATCH("HOME",'EUC2'!$D$1:$E$1,0),0),"")</f>
        <v/>
      </c>
      <c r="AL11" s="25" t="str">
        <f>IFERROR(VLOOKUP(AL$2&amp;$B11,'FPL FIX2'!$N$1:$Q$400,MATCH("HOME",'FPL FIX2'!$N$1:$Q$1,0),0),"")&amp;IFERROR(VLOOKUP(AL$2&amp;$B11,'FPL FIX2'!$O$1:$P$400,MATCH("AWAY",'FPL FIX2'!$O$1:$P$1,0),0),"")&amp;IFERROR(VLOOKUP(AL$2&amp;$A11,'FA2'!$A:$D,MATCH("AWAY",'FA2'!$A$1:$D$1,0),0),"")&amp;IFERROR(VLOOKUP(AL$2&amp;$A11,'FA2'!$B:$C,MATCH("HOME",'FA2'!$B$1:$C$1,0),0),"")&amp;IFERROR(VLOOKUP(AL$2&amp;$A11,'EFL2'!$A:$D,MATCH("AWAY",'EFL2'!$A$1:$D$1,0),0),"")&amp;IFERROR(VLOOKUP(AL$2&amp;$A11,'EFL2'!$B:$C,MATCH("HOME",'EFL2'!$B$1:$C$1,0),0),"")&amp;IFERROR(VLOOKUP(AL$2&amp;$A11,'UCL2'!$C:$F,MATCH("AWAY",'UCL2'!$C$1:$F$1,0),0),"")&amp;IFERROR(VLOOKUP(AL$2&amp;$A11,'UCL2'!$D:$E,MATCH("HOME",'UCL2'!$D$1:$E$1,0),0),"")&amp;IFERROR(VLOOKUP(AL$2&amp;$A11,'EU2'!$C:$F,MATCH("AWAY",'EU2'!$C$1:$F$1,0),0),"")&amp;IFERROR(VLOOKUP(AL$2&amp;$A11,'EU2'!$D:$E,MATCH("HOME",'EU2'!$D$1:$E$1,0),0),"")&amp;IFERROR(VLOOKUP(AL$2&amp;$A11,'EUC2'!$C:$F,MATCH("AWAY",'EUC2'!$C$1:$F$1,0),0),"")&amp;IFERROR(VLOOKUP(AL$2&amp;$A11,'EUC2'!$D:$E,MATCH("HOME",'EUC2'!$D$1:$E$1,0),0),"")</f>
        <v/>
      </c>
      <c r="AM11" s="25" t="str">
        <f>IFERROR(VLOOKUP(AM$2&amp;$B11,'FPL FIX2'!$N$1:$Q$400,MATCH("HOME",'FPL FIX2'!$N$1:$Q$1,0),0),"")&amp;IFERROR(VLOOKUP(AM$2&amp;$B11,'FPL FIX2'!$O$1:$P$400,MATCH("AWAY",'FPL FIX2'!$O$1:$P$1,0),0),"")&amp;IFERROR(VLOOKUP(AM$2&amp;$A11,'FA2'!$A:$D,MATCH("AWAY",'FA2'!$A$1:$D$1,0),0),"")&amp;IFERROR(VLOOKUP(AM$2&amp;$A11,'FA2'!$B:$C,MATCH("HOME",'FA2'!$B$1:$C$1,0),0),"")&amp;IFERROR(VLOOKUP(AM$2&amp;$A11,'EFL2'!$A:$D,MATCH("AWAY",'EFL2'!$A$1:$D$1,0),0),"")&amp;IFERROR(VLOOKUP(AM$2&amp;$A11,'EFL2'!$B:$C,MATCH("HOME",'EFL2'!$B$1:$C$1,0),0),"")&amp;IFERROR(VLOOKUP(AM$2&amp;$A11,'UCL2'!$C:$F,MATCH("AWAY",'UCL2'!$C$1:$F$1,0),0),"")&amp;IFERROR(VLOOKUP(AM$2&amp;$A11,'UCL2'!$D:$E,MATCH("HOME",'UCL2'!$D$1:$E$1,0),0),"")&amp;IFERROR(VLOOKUP(AM$2&amp;$A11,'EU2'!$C:$F,MATCH("AWAY",'EU2'!$C$1:$F$1,0),0),"")&amp;IFERROR(VLOOKUP(AM$2&amp;$A11,'EU2'!$D:$E,MATCH("HOME",'EU2'!$D$1:$E$1,0),0),"")&amp;IFERROR(VLOOKUP(AM$2&amp;$A11,'EUC2'!$C:$F,MATCH("AWAY",'EUC2'!$C$1:$F$1,0),0),"")&amp;IFERROR(VLOOKUP(AM$2&amp;$A11,'EUC2'!$D:$E,MATCH("HOME",'EUC2'!$D$1:$E$1,0),0),"")</f>
        <v/>
      </c>
      <c r="AN11" s="25" t="str">
        <f>IFERROR(VLOOKUP(AN$2&amp;$B11,'FPL FIX2'!$N$1:$Q$400,MATCH("HOME",'FPL FIX2'!$N$1:$Q$1,0),0),"")&amp;IFERROR(VLOOKUP(AN$2&amp;$B11,'FPL FIX2'!$O$1:$P$400,MATCH("AWAY",'FPL FIX2'!$O$1:$P$1,0),0),"")&amp;IFERROR(VLOOKUP(AN$2&amp;$A11,'FA2'!$A:$D,MATCH("AWAY",'FA2'!$A$1:$D$1,0),0),"")&amp;IFERROR(VLOOKUP(AN$2&amp;$A11,'FA2'!$B:$C,MATCH("HOME",'FA2'!$B$1:$C$1,0),0),"")&amp;IFERROR(VLOOKUP(AN$2&amp;$A11,'EFL2'!$A:$D,MATCH("AWAY",'EFL2'!$A$1:$D$1,0),0),"")&amp;IFERROR(VLOOKUP(AN$2&amp;$A11,'EFL2'!$B:$C,MATCH("HOME",'EFL2'!$B$1:$C$1,0),0),"")&amp;IFERROR(VLOOKUP(AN$2&amp;$A11,'UCL2'!$C:$F,MATCH("AWAY",'UCL2'!$C$1:$F$1,0),0),"")&amp;IFERROR(VLOOKUP(AN$2&amp;$A11,'UCL2'!$D:$E,MATCH("HOME",'UCL2'!$D$1:$E$1,0),0),"")&amp;IFERROR(VLOOKUP(AN$2&amp;$A11,'EU2'!$C:$F,MATCH("AWAY",'EU2'!$C$1:$F$1,0),0),"")&amp;IFERROR(VLOOKUP(AN$2&amp;$A11,'EU2'!$D:$E,MATCH("HOME",'EU2'!$D$1:$E$1,0),0),"")&amp;IFERROR(VLOOKUP(AN$2&amp;$A11,'EUC2'!$C:$F,MATCH("AWAY",'EUC2'!$C$1:$F$1,0),0),"")&amp;IFERROR(VLOOKUP(AN$2&amp;$A11,'EUC2'!$D:$E,MATCH("HOME",'EUC2'!$D$1:$E$1,0),0),"")</f>
        <v/>
      </c>
      <c r="AO11" s="25" t="str">
        <f>IFERROR(VLOOKUP(AO$2&amp;$B11,'FPL FIX2'!$N$1:$Q$400,MATCH("HOME",'FPL FIX2'!$N$1:$Q$1,0),0),"")&amp;IFERROR(VLOOKUP(AO$2&amp;$B11,'FPL FIX2'!$O$1:$P$400,MATCH("AWAY",'FPL FIX2'!$O$1:$P$1,0),0),"")&amp;IFERROR(VLOOKUP(AO$2&amp;$A11,'FA2'!$A:$D,MATCH("AWAY",'FA2'!$A$1:$D$1,0),0),"")&amp;IFERROR(VLOOKUP(AO$2&amp;$A11,'FA2'!$B:$C,MATCH("HOME",'FA2'!$B$1:$C$1,0),0),"")&amp;IFERROR(VLOOKUP(AO$2&amp;$A11,'EFL2'!$A:$D,MATCH("AWAY",'EFL2'!$A$1:$D$1,0),0),"")&amp;IFERROR(VLOOKUP(AO$2&amp;$A11,'EFL2'!$B:$C,MATCH("HOME",'EFL2'!$B$1:$C$1,0),0),"")&amp;IFERROR(VLOOKUP(AO$2&amp;$A11,'UCL2'!$C:$F,MATCH("AWAY",'UCL2'!$C$1:$F$1,0),0),"")&amp;IFERROR(VLOOKUP(AO$2&amp;$A11,'UCL2'!$D:$E,MATCH("HOME",'UCL2'!$D$1:$E$1,0),0),"")&amp;IFERROR(VLOOKUP(AO$2&amp;$A11,'EU2'!$C:$F,MATCH("AWAY",'EU2'!$C$1:$F$1,0),0),"")&amp;IFERROR(VLOOKUP(AO$2&amp;$A11,'EU2'!$D:$E,MATCH("HOME",'EU2'!$D$1:$E$1,0),0),"")&amp;IFERROR(VLOOKUP(AO$2&amp;$A11,'EUC2'!$C:$F,MATCH("AWAY",'EUC2'!$C$1:$F$1,0),0),"")&amp;IFERROR(VLOOKUP(AO$2&amp;$A11,'EUC2'!$D:$E,MATCH("HOME",'EUC2'!$D$1:$E$1,0),0),"")</f>
        <v/>
      </c>
      <c r="AP11" s="25" t="str">
        <f>IFERROR(VLOOKUP(AP$2&amp;$B11,'FPL FIX2'!$N$1:$Q$400,MATCH("HOME",'FPL FIX2'!$N$1:$Q$1,0),0),"")&amp;IFERROR(VLOOKUP(AP$2&amp;$B11,'FPL FIX2'!$O$1:$P$400,MATCH("AWAY",'FPL FIX2'!$O$1:$P$1,0),0),"")&amp;IFERROR(VLOOKUP(AP$2&amp;$A11,'FA2'!$A:$D,MATCH("AWAY",'FA2'!$A$1:$D$1,0),0),"")&amp;IFERROR(VLOOKUP(AP$2&amp;$A11,'FA2'!$B:$C,MATCH("HOME",'FA2'!$B$1:$C$1,0),0),"")&amp;IFERROR(VLOOKUP(AP$2&amp;$A11,'EFL2'!$A:$D,MATCH("AWAY",'EFL2'!$A$1:$D$1,0),0),"")&amp;IFERROR(VLOOKUP(AP$2&amp;$A11,'EFL2'!$B:$C,MATCH("HOME",'EFL2'!$B$1:$C$1,0),0),"")&amp;IFERROR(VLOOKUP(AP$2&amp;$A11,'UCL2'!$C:$F,MATCH("AWAY",'UCL2'!$C$1:$F$1,0),0),"")&amp;IFERROR(VLOOKUP(AP$2&amp;$A11,'UCL2'!$D:$E,MATCH("HOME",'UCL2'!$D$1:$E$1,0),0),"")&amp;IFERROR(VLOOKUP(AP$2&amp;$A11,'EU2'!$C:$F,MATCH("AWAY",'EU2'!$C$1:$F$1,0),0),"")&amp;IFERROR(VLOOKUP(AP$2&amp;$A11,'EU2'!$D:$E,MATCH("HOME",'EU2'!$D$1:$E$1,0),0),"")&amp;IFERROR(VLOOKUP(AP$2&amp;$A11,'EUC2'!$C:$F,MATCH("AWAY",'EUC2'!$C$1:$F$1,0),0),"")&amp;IFERROR(VLOOKUP(AP$2&amp;$A11,'EUC2'!$D:$E,MATCH("HOME",'EUC2'!$D$1:$E$1,0),0),"")</f>
        <v/>
      </c>
      <c r="AQ11" s="25" t="str">
        <f>IFERROR(VLOOKUP(AQ$2&amp;$B11,'FPL FIX2'!$N$1:$Q$400,MATCH("HOME",'FPL FIX2'!$N$1:$Q$1,0),0),"")&amp;IFERROR(VLOOKUP(AQ$2&amp;$B11,'FPL FIX2'!$O$1:$P$400,MATCH("AWAY",'FPL FIX2'!$O$1:$P$1,0),0),"")&amp;IFERROR(VLOOKUP(AQ$2&amp;$A11,'FA2'!$A:$D,MATCH("AWAY",'FA2'!$A$1:$D$1,0),0),"")&amp;IFERROR(VLOOKUP(AQ$2&amp;$A11,'FA2'!$B:$C,MATCH("HOME",'FA2'!$B$1:$C$1,0),0),"")&amp;IFERROR(VLOOKUP(AQ$2&amp;$A11,'EFL2'!$A:$D,MATCH("AWAY",'EFL2'!$A$1:$D$1,0),0),"")&amp;IFERROR(VLOOKUP(AQ$2&amp;$A11,'EFL2'!$B:$C,MATCH("HOME",'EFL2'!$B$1:$C$1,0),0),"")&amp;IFERROR(VLOOKUP(AQ$2&amp;$A11,'UCL2'!$C:$F,MATCH("AWAY",'UCL2'!$C$1:$F$1,0),0),"")&amp;IFERROR(VLOOKUP(AQ$2&amp;$A11,'UCL2'!$D:$E,MATCH("HOME",'UCL2'!$D$1:$E$1,0),0),"")&amp;IFERROR(VLOOKUP(AQ$2&amp;$A11,'EU2'!$C:$F,MATCH("AWAY",'EU2'!$C$1:$F$1,0),0),"")&amp;IFERROR(VLOOKUP(AQ$2&amp;$A11,'EU2'!$D:$E,MATCH("HOME",'EU2'!$D$1:$E$1,0),0),"")&amp;IFERROR(VLOOKUP(AQ$2&amp;$A11,'EUC2'!$C:$F,MATCH("AWAY",'EUC2'!$C$1:$F$1,0),0),"")&amp;IFERROR(VLOOKUP(AQ$2&amp;$A11,'EUC2'!$D:$E,MATCH("HOME",'EUC2'!$D$1:$E$1,0),0),"")</f>
        <v/>
      </c>
      <c r="AR11" s="25" t="str">
        <f>IFERROR(VLOOKUP(AR$2&amp;$B11,'FPL FIX2'!$N$1:$Q$400,MATCH("HOME",'FPL FIX2'!$N$1:$Q$1,0),0),"")&amp;IFERROR(VLOOKUP(AR$2&amp;$B11,'FPL FIX2'!$O$1:$P$400,MATCH("AWAY",'FPL FIX2'!$O$1:$P$1,0),0),"")&amp;IFERROR(VLOOKUP(AR$2&amp;$A11,'FA2'!$A:$D,MATCH("AWAY",'FA2'!$A$1:$D$1,0),0),"")&amp;IFERROR(VLOOKUP(AR$2&amp;$A11,'FA2'!$B:$C,MATCH("HOME",'FA2'!$B$1:$C$1,0),0),"")&amp;IFERROR(VLOOKUP(AR$2&amp;$A11,'EFL2'!$A:$D,MATCH("AWAY",'EFL2'!$A$1:$D$1,0),0),"")&amp;IFERROR(VLOOKUP(AR$2&amp;$A11,'EFL2'!$B:$C,MATCH("HOME",'EFL2'!$B$1:$C$1,0),0),"")&amp;IFERROR(VLOOKUP(AR$2&amp;$A11,'UCL2'!$C:$F,MATCH("AWAY",'UCL2'!$C$1:$F$1,0),0),"")&amp;IFERROR(VLOOKUP(AR$2&amp;$A11,'UCL2'!$D:$E,MATCH("HOME",'UCL2'!$D$1:$E$1,0),0),"")&amp;IFERROR(VLOOKUP(AR$2&amp;$A11,'EU2'!$C:$F,MATCH("AWAY",'EU2'!$C$1:$F$1,0),0),"")&amp;IFERROR(VLOOKUP(AR$2&amp;$A11,'EU2'!$D:$E,MATCH("HOME",'EU2'!$D$1:$E$1,0),0),"")&amp;IFERROR(VLOOKUP(AR$2&amp;$A11,'EUC2'!$C:$F,MATCH("AWAY",'EUC2'!$C$1:$F$1,0),0),"")&amp;IFERROR(VLOOKUP(AR$2&amp;$A11,'EUC2'!$D:$E,MATCH("HOME",'EUC2'!$D$1:$E$1,0),0),"")</f>
        <v/>
      </c>
      <c r="AS11" s="25" t="str">
        <f>IFERROR(VLOOKUP(AS$2&amp;$B11,'FPL FIX2'!$N$1:$Q$400,MATCH("HOME",'FPL FIX2'!$N$1:$Q$1,0),0),"")&amp;IFERROR(VLOOKUP(AS$2&amp;$B11,'FPL FIX2'!$O$1:$P$400,MATCH("AWAY",'FPL FIX2'!$O$1:$P$1,0),0),"")&amp;IFERROR(VLOOKUP(AS$2&amp;$A11,'FA2'!$A:$D,MATCH("AWAY",'FA2'!$A$1:$D$1,0),0),"")&amp;IFERROR(VLOOKUP(AS$2&amp;$A11,'FA2'!$B:$C,MATCH("HOME",'FA2'!$B$1:$C$1,0),0),"")&amp;IFERROR(VLOOKUP(AS$2&amp;$A11,'EFL2'!$A:$D,MATCH("AWAY",'EFL2'!$A$1:$D$1,0),0),"")&amp;IFERROR(VLOOKUP(AS$2&amp;$A11,'EFL2'!$B:$C,MATCH("HOME",'EFL2'!$B$1:$C$1,0),0),"")&amp;IFERROR(VLOOKUP(AS$2&amp;$A11,'UCL2'!$C:$F,MATCH("AWAY",'UCL2'!$C$1:$F$1,0),0),"")&amp;IFERROR(VLOOKUP(AS$2&amp;$A11,'UCL2'!$D:$E,MATCH("HOME",'UCL2'!$D$1:$E$1,0),0),"")&amp;IFERROR(VLOOKUP(AS$2&amp;$A11,'EU2'!$C:$F,MATCH("AWAY",'EU2'!$C$1:$F$1,0),0),"")&amp;IFERROR(VLOOKUP(AS$2&amp;$A11,'EU2'!$D:$E,MATCH("HOME",'EU2'!$D$1:$E$1,0),0),"")&amp;IFERROR(VLOOKUP(AS$2&amp;$A11,'EUC2'!$C:$F,MATCH("AWAY",'EUC2'!$C$1:$F$1,0),0),"")&amp;IFERROR(VLOOKUP(AS$2&amp;$A11,'EUC2'!$D:$E,MATCH("HOME",'EUC2'!$D$1:$E$1,0),0),"")</f>
        <v/>
      </c>
      <c r="AT11" s="25" t="str">
        <f>IFERROR(VLOOKUP(AT$2&amp;$B11,'FPL FIX2'!$N$1:$Q$400,MATCH("HOME",'FPL FIX2'!$N$1:$Q$1,0),0),"")&amp;IFERROR(VLOOKUP(AT$2&amp;$B11,'FPL FIX2'!$O$1:$P$400,MATCH("AWAY",'FPL FIX2'!$O$1:$P$1,0),0),"")&amp;IFERROR(VLOOKUP(AT$2&amp;$A11,'FA2'!$A:$D,MATCH("AWAY",'FA2'!$A$1:$D$1,0),0),"")&amp;IFERROR(VLOOKUP(AT$2&amp;$A11,'FA2'!$B:$C,MATCH("HOME",'FA2'!$B$1:$C$1,0),0),"")&amp;IFERROR(VLOOKUP(AT$2&amp;$A11,'EFL2'!$A:$D,MATCH("AWAY",'EFL2'!$A$1:$D$1,0),0),"")&amp;IFERROR(VLOOKUP(AT$2&amp;$A11,'EFL2'!$B:$C,MATCH("HOME",'EFL2'!$B$1:$C$1,0),0),"")&amp;IFERROR(VLOOKUP(AT$2&amp;$A11,'UCL2'!$C:$F,MATCH("AWAY",'UCL2'!$C$1:$F$1,0),0),"")&amp;IFERROR(VLOOKUP(AT$2&amp;$A11,'UCL2'!$D:$E,MATCH("HOME",'UCL2'!$D$1:$E$1,0),0),"")&amp;IFERROR(VLOOKUP(AT$2&amp;$A11,'EU2'!$C:$F,MATCH("AWAY",'EU2'!$C$1:$F$1,0),0),"")&amp;IFERROR(VLOOKUP(AT$2&amp;$A11,'EU2'!$D:$E,MATCH("HOME",'EU2'!$D$1:$E$1,0),0),"")&amp;IFERROR(VLOOKUP(AT$2&amp;$A11,'EUC2'!$C:$F,MATCH("AWAY",'EUC2'!$C$1:$F$1,0),0),"")&amp;IFERROR(VLOOKUP(AT$2&amp;$A11,'EUC2'!$D:$E,MATCH("HOME",'EUC2'!$D$1:$E$1,0),0),"")</f>
        <v/>
      </c>
      <c r="AU11" s="25" t="str">
        <f>IFERROR(VLOOKUP(AU$2&amp;$B11,'FPL FIX2'!$N$1:$Q$400,MATCH("HOME",'FPL FIX2'!$N$1:$Q$1,0),0),"")&amp;IFERROR(VLOOKUP(AU$2&amp;$B11,'FPL FIX2'!$O$1:$P$400,MATCH("AWAY",'FPL FIX2'!$O$1:$P$1,0),0),"")&amp;IFERROR(VLOOKUP(AU$2&amp;$A11,'FA2'!$A:$D,MATCH("AWAY",'FA2'!$A$1:$D$1,0),0),"")&amp;IFERROR(VLOOKUP(AU$2&amp;$A11,'FA2'!$B:$C,MATCH("HOME",'FA2'!$B$1:$C$1,0),0),"")&amp;IFERROR(VLOOKUP(AU$2&amp;$A11,'EFL2'!$A:$D,MATCH("AWAY",'EFL2'!$A$1:$D$1,0),0),"")&amp;IFERROR(VLOOKUP(AU$2&amp;$A11,'EFL2'!$B:$C,MATCH("HOME",'EFL2'!$B$1:$C$1,0),0),"")&amp;IFERROR(VLOOKUP(AU$2&amp;$A11,'UCL2'!$C:$F,MATCH("AWAY",'UCL2'!$C$1:$F$1,0),0),"")&amp;IFERROR(VLOOKUP(AU$2&amp;$A11,'UCL2'!$D:$E,MATCH("HOME",'UCL2'!$D$1:$E$1,0),0),"")&amp;IFERROR(VLOOKUP(AU$2&amp;$A11,'EU2'!$C:$F,MATCH("AWAY",'EU2'!$C$1:$F$1,0),0),"")&amp;IFERROR(VLOOKUP(AU$2&amp;$A11,'EU2'!$D:$E,MATCH("HOME",'EU2'!$D$1:$E$1,0),0),"")&amp;IFERROR(VLOOKUP(AU$2&amp;$A11,'EUC2'!$C:$F,MATCH("AWAY",'EUC2'!$C$1:$F$1,0),0),"")&amp;IFERROR(VLOOKUP(AU$2&amp;$A11,'EUC2'!$D:$E,MATCH("HOME",'EUC2'!$D$1:$E$1,0),0),"")</f>
        <v/>
      </c>
      <c r="AV11" s="25" t="str">
        <f>IFERROR(VLOOKUP(AV$2&amp;$B11,'FPL FIX2'!$N$1:$Q$400,MATCH("HOME",'FPL FIX2'!$N$1:$Q$1,0),0),"")&amp;IFERROR(VLOOKUP(AV$2&amp;$B11,'FPL FIX2'!$O$1:$P$400,MATCH("AWAY",'FPL FIX2'!$O$1:$P$1,0),0),"")&amp;IFERROR(VLOOKUP(AV$2&amp;$A11,'FA2'!$A:$D,MATCH("AWAY",'FA2'!$A$1:$D$1,0),0),"")&amp;IFERROR(VLOOKUP(AV$2&amp;$A11,'FA2'!$B:$C,MATCH("HOME",'FA2'!$B$1:$C$1,0),0),"")&amp;IFERROR(VLOOKUP(AV$2&amp;$A11,'EFL2'!$A:$D,MATCH("AWAY",'EFL2'!$A$1:$D$1,0),0),"")&amp;IFERROR(VLOOKUP(AV$2&amp;$A11,'EFL2'!$B:$C,MATCH("HOME",'EFL2'!$B$1:$C$1,0),0),"")&amp;IFERROR(VLOOKUP(AV$2&amp;$A11,'UCL2'!$C:$F,MATCH("AWAY",'UCL2'!$C$1:$F$1,0),0),"")&amp;IFERROR(VLOOKUP(AV$2&amp;$A11,'UCL2'!$D:$E,MATCH("HOME",'UCL2'!$D$1:$E$1,0),0),"")&amp;IFERROR(VLOOKUP(AV$2&amp;$A11,'EU2'!$C:$F,MATCH("AWAY",'EU2'!$C$1:$F$1,0),0),"")&amp;IFERROR(VLOOKUP(AV$2&amp;$A11,'EU2'!$D:$E,MATCH("HOME",'EU2'!$D$1:$E$1,0),0),"")&amp;IFERROR(VLOOKUP(AV$2&amp;$A11,'EUC2'!$C:$F,MATCH("AWAY",'EUC2'!$C$1:$F$1,0),0),"")&amp;IFERROR(VLOOKUP(AV$2&amp;$A11,'EUC2'!$D:$E,MATCH("HOME",'EUC2'!$D$1:$E$1,0),0),"")</f>
        <v/>
      </c>
      <c r="AW11" s="25" t="str">
        <f>IFERROR(VLOOKUP(AW$2&amp;$B11,'FPL FIX2'!$N$1:$Q$400,MATCH("HOME",'FPL FIX2'!$N$1:$Q$1,0),0),"")&amp;IFERROR(VLOOKUP(AW$2&amp;$B11,'FPL FIX2'!$O$1:$P$400,MATCH("AWAY",'FPL FIX2'!$O$1:$P$1,0),0),"")&amp;IFERROR(VLOOKUP(AW$2&amp;$A11,'FA2'!$A:$D,MATCH("AWAY",'FA2'!$A$1:$D$1,0),0),"")&amp;IFERROR(VLOOKUP(AW$2&amp;$A11,'FA2'!$B:$C,MATCH("HOME",'FA2'!$B$1:$C$1,0),0),"")&amp;IFERROR(VLOOKUP(AW$2&amp;$A11,'EFL2'!$A:$D,MATCH("AWAY",'EFL2'!$A$1:$D$1,0),0),"")&amp;IFERROR(VLOOKUP(AW$2&amp;$A11,'EFL2'!$B:$C,MATCH("HOME",'EFL2'!$B$1:$C$1,0),0),"")&amp;IFERROR(VLOOKUP(AW$2&amp;$A11,'UCL2'!$C:$F,MATCH("AWAY",'UCL2'!$C$1:$F$1,0),0),"")&amp;IFERROR(VLOOKUP(AW$2&amp;$A11,'UCL2'!$D:$E,MATCH("HOME",'UCL2'!$D$1:$E$1,0),0),"")&amp;IFERROR(VLOOKUP(AW$2&amp;$A11,'EU2'!$C:$F,MATCH("AWAY",'EU2'!$C$1:$F$1,0),0),"")&amp;IFERROR(VLOOKUP(AW$2&amp;$A11,'EU2'!$D:$E,MATCH("HOME",'EU2'!$D$1:$E$1,0),0),"")&amp;IFERROR(VLOOKUP(AW$2&amp;$A11,'EUC2'!$C:$F,MATCH("AWAY",'EUC2'!$C$1:$F$1,0),0),"")&amp;IFERROR(VLOOKUP(AW$2&amp;$A11,'EUC2'!$D:$E,MATCH("HOME",'EUC2'!$D$1:$E$1,0),0),"")</f>
        <v/>
      </c>
      <c r="AX11" s="25" t="str">
        <f>IFERROR(VLOOKUP(AX$2&amp;$B11,'FPL FIX2'!$N$1:$Q$400,MATCH("HOME",'FPL FIX2'!$N$1:$Q$1,0),0),"")&amp;IFERROR(VLOOKUP(AX$2&amp;$B11,'FPL FIX2'!$O$1:$P$400,MATCH("AWAY",'FPL FIX2'!$O$1:$P$1,0),0),"")&amp;IFERROR(VLOOKUP(AX$2&amp;$A11,'FA2'!$A:$D,MATCH("AWAY",'FA2'!$A$1:$D$1,0),0),"")&amp;IFERROR(VLOOKUP(AX$2&amp;$A11,'FA2'!$B:$C,MATCH("HOME",'FA2'!$B$1:$C$1,0),0),"")&amp;IFERROR(VLOOKUP(AX$2&amp;$A11,'EFL2'!$A:$D,MATCH("AWAY",'EFL2'!$A$1:$D$1,0),0),"")&amp;IFERROR(VLOOKUP(AX$2&amp;$A11,'EFL2'!$B:$C,MATCH("HOME",'EFL2'!$B$1:$C$1,0),0),"")&amp;IFERROR(VLOOKUP(AX$2&amp;$A11,'UCL2'!$C:$F,MATCH("AWAY",'UCL2'!$C$1:$F$1,0),0),"")&amp;IFERROR(VLOOKUP(AX$2&amp;$A11,'UCL2'!$D:$E,MATCH("HOME",'UCL2'!$D$1:$E$1,0),0),"")&amp;IFERROR(VLOOKUP(AX$2&amp;$A11,'EU2'!$C:$F,MATCH("AWAY",'EU2'!$C$1:$F$1,0),0),"")&amp;IFERROR(VLOOKUP(AX$2&amp;$A11,'EU2'!$D:$E,MATCH("HOME",'EU2'!$D$1:$E$1,0),0),"")&amp;IFERROR(VLOOKUP(AX$2&amp;$A11,'EUC2'!$C:$F,MATCH("AWAY",'EUC2'!$C$1:$F$1,0),0),"")&amp;IFERROR(VLOOKUP(AX$2&amp;$A11,'EUC2'!$D:$E,MATCH("HOME",'EUC2'!$D$1:$E$1,0),0),"")</f>
        <v/>
      </c>
      <c r="AY11" s="25" t="str">
        <f>IFERROR(VLOOKUP(AY$2&amp;$B11,'FPL FIX2'!$N$1:$Q$400,MATCH("HOME",'FPL FIX2'!$N$1:$Q$1,0),0),"")&amp;IFERROR(VLOOKUP(AY$2&amp;$B11,'FPL FIX2'!$O$1:$P$400,MATCH("AWAY",'FPL FIX2'!$O$1:$P$1,0),0),"")&amp;IFERROR(VLOOKUP(AY$2&amp;$A11,'FA2'!$A:$D,MATCH("AWAY",'FA2'!$A$1:$D$1,0),0),"")&amp;IFERROR(VLOOKUP(AY$2&amp;$A11,'FA2'!$B:$C,MATCH("HOME",'FA2'!$B$1:$C$1,0),0),"")&amp;IFERROR(VLOOKUP(AY$2&amp;$A11,'EFL2'!$A:$D,MATCH("AWAY",'EFL2'!$A$1:$D$1,0),0),"")&amp;IFERROR(VLOOKUP(AY$2&amp;$A11,'EFL2'!$B:$C,MATCH("HOME",'EFL2'!$B$1:$C$1,0),0),"")&amp;IFERROR(VLOOKUP(AY$2&amp;$A11,'UCL2'!$C:$F,MATCH("AWAY",'UCL2'!$C$1:$F$1,0),0),"")&amp;IFERROR(VLOOKUP(AY$2&amp;$A11,'UCL2'!$D:$E,MATCH("HOME",'UCL2'!$D$1:$E$1,0),0),"")&amp;IFERROR(VLOOKUP(AY$2&amp;$A11,'EU2'!$C:$F,MATCH("AWAY",'EU2'!$C$1:$F$1,0),0),"")&amp;IFERROR(VLOOKUP(AY$2&amp;$A11,'EU2'!$D:$E,MATCH("HOME",'EU2'!$D$1:$E$1,0),0),"")&amp;IFERROR(VLOOKUP(AY$2&amp;$A11,'EUC2'!$C:$F,MATCH("AWAY",'EUC2'!$C$1:$F$1,0),0),"")&amp;IFERROR(VLOOKUP(AY$2&amp;$A11,'EUC2'!$D:$E,MATCH("HOME",'EUC2'!$D$1:$E$1,0),0),"")</f>
        <v>WHU</v>
      </c>
      <c r="AZ11" s="25" t="str">
        <f>IFERROR(VLOOKUP(AZ$2&amp;$B11,'FPL FIX2'!$N$1:$Q$400,MATCH("HOME",'FPL FIX2'!$N$1:$Q$1,0),0),"")&amp;IFERROR(VLOOKUP(AZ$2&amp;$B11,'FPL FIX2'!$O$1:$P$400,MATCH("AWAY",'FPL FIX2'!$O$1:$P$1,0),0),"")&amp;IFERROR(VLOOKUP(AZ$2&amp;$A11,'FA2'!$A:$D,MATCH("AWAY",'FA2'!$A$1:$D$1,0),0),"")&amp;IFERROR(VLOOKUP(AZ$2&amp;$A11,'FA2'!$B:$C,MATCH("HOME",'FA2'!$B$1:$C$1,0),0),"")&amp;IFERROR(VLOOKUP(AZ$2&amp;$A11,'EFL2'!$A:$D,MATCH("AWAY",'EFL2'!$A$1:$D$1,0),0),"")&amp;IFERROR(VLOOKUP(AZ$2&amp;$A11,'EFL2'!$B:$C,MATCH("HOME",'EFL2'!$B$1:$C$1,0),0),"")&amp;IFERROR(VLOOKUP(AZ$2&amp;$A11,'UCL2'!$C:$F,MATCH("AWAY",'UCL2'!$C$1:$F$1,0),0),"")&amp;IFERROR(VLOOKUP(AZ$2&amp;$A11,'UCL2'!$D:$E,MATCH("HOME",'UCL2'!$D$1:$E$1,0),0),"")&amp;IFERROR(VLOOKUP(AZ$2&amp;$A11,'EU2'!$C:$F,MATCH("AWAY",'EU2'!$C$1:$F$1,0),0),"")&amp;IFERROR(VLOOKUP(AZ$2&amp;$A11,'EU2'!$D:$E,MATCH("HOME",'EU2'!$D$1:$E$1,0),0),"")&amp;IFERROR(VLOOKUP(AZ$2&amp;$A11,'EUC2'!$C:$F,MATCH("AWAY",'EUC2'!$C$1:$F$1,0),0),"")&amp;IFERROR(VLOOKUP(AZ$2&amp;$A11,'EUC2'!$D:$E,MATCH("HOME",'EUC2'!$D$1:$E$1,0),0),"")</f>
        <v/>
      </c>
      <c r="BA11" s="25" t="str">
        <f>IFERROR(VLOOKUP(BA$2&amp;$B11,'FPL FIX2'!$N$1:$Q$400,MATCH("HOME",'FPL FIX2'!$N$1:$Q$1,0),0),"")&amp;IFERROR(VLOOKUP(BA$2&amp;$B11,'FPL FIX2'!$O$1:$P$400,MATCH("AWAY",'FPL FIX2'!$O$1:$P$1,0),0),"")&amp;IFERROR(VLOOKUP(BA$2&amp;$A11,'FA2'!$A:$D,MATCH("AWAY",'FA2'!$A$1:$D$1,0),0),"")&amp;IFERROR(VLOOKUP(BA$2&amp;$A11,'FA2'!$B:$C,MATCH("HOME",'FA2'!$B$1:$C$1,0),0),"")&amp;IFERROR(VLOOKUP(BA$2&amp;$A11,'EFL2'!$A:$D,MATCH("AWAY",'EFL2'!$A$1:$D$1,0),0),"")&amp;IFERROR(VLOOKUP(BA$2&amp;$A11,'EFL2'!$B:$C,MATCH("HOME",'EFL2'!$B$1:$C$1,0),0),"")&amp;IFERROR(VLOOKUP(BA$2&amp;$A11,'UCL2'!$C:$F,MATCH("AWAY",'UCL2'!$C$1:$F$1,0),0),"")&amp;IFERROR(VLOOKUP(BA$2&amp;$A11,'UCL2'!$D:$E,MATCH("HOME",'UCL2'!$D$1:$E$1,0),0),"")&amp;IFERROR(VLOOKUP(BA$2&amp;$A11,'EU2'!$C:$F,MATCH("AWAY",'EU2'!$C$1:$F$1,0),0),"")&amp;IFERROR(VLOOKUP(BA$2&amp;$A11,'EU2'!$D:$E,MATCH("HOME",'EU2'!$D$1:$E$1,0),0),"")&amp;IFERROR(VLOOKUP(BA$2&amp;$A11,'EUC2'!$C:$F,MATCH("AWAY",'EUC2'!$C$1:$F$1,0),0),"")&amp;IFERROR(VLOOKUP(BA$2&amp;$A11,'EUC2'!$D:$E,MATCH("HOME",'EUC2'!$D$1:$E$1,0),0),"")</f>
        <v/>
      </c>
      <c r="BB11" s="25" t="str">
        <f>IFERROR(VLOOKUP(BB$2&amp;$B11,'FPL FIX2'!$N$1:$Q$400,MATCH("HOME",'FPL FIX2'!$N$1:$Q$1,0),0),"")&amp;IFERROR(VLOOKUP(BB$2&amp;$B11,'FPL FIX2'!$O$1:$P$400,MATCH("AWAY",'FPL FIX2'!$O$1:$P$1,0),0),"")&amp;IFERROR(VLOOKUP(BB$2&amp;$A11,'FA2'!$A:$D,MATCH("AWAY",'FA2'!$A$1:$D$1,0),0),"")&amp;IFERROR(VLOOKUP(BB$2&amp;$A11,'FA2'!$B:$C,MATCH("HOME",'FA2'!$B$1:$C$1,0),0),"")&amp;IFERROR(VLOOKUP(BB$2&amp;$A11,'EFL2'!$A:$D,MATCH("AWAY",'EFL2'!$A$1:$D$1,0),0),"")&amp;IFERROR(VLOOKUP(BB$2&amp;$A11,'EFL2'!$B:$C,MATCH("HOME",'EFL2'!$B$1:$C$1,0),0),"")&amp;IFERROR(VLOOKUP(BB$2&amp;$A11,'UCL2'!$C:$F,MATCH("AWAY",'UCL2'!$C$1:$F$1,0),0),"")&amp;IFERROR(VLOOKUP(BB$2&amp;$A11,'UCL2'!$D:$E,MATCH("HOME",'UCL2'!$D$1:$E$1,0),0),"")&amp;IFERROR(VLOOKUP(BB$2&amp;$A11,'EU2'!$C:$F,MATCH("AWAY",'EU2'!$C$1:$F$1,0),0),"")&amp;IFERROR(VLOOKUP(BB$2&amp;$A11,'EU2'!$D:$E,MATCH("HOME",'EU2'!$D$1:$E$1,0),0),"")&amp;IFERROR(VLOOKUP(BB$2&amp;$A11,'EUC2'!$C:$F,MATCH("AWAY",'EUC2'!$C$1:$F$1,0),0),"")&amp;IFERROR(VLOOKUP(BB$2&amp;$A11,'EUC2'!$D:$E,MATCH("HOME",'EUC2'!$D$1:$E$1,0),0),"")</f>
        <v/>
      </c>
      <c r="BC11" s="25" t="str">
        <f>IFERROR(VLOOKUP(BC$2&amp;$B11,'FPL FIX2'!$N$1:$Q$400,MATCH("HOME",'FPL FIX2'!$N$1:$Q$1,0),0),"")&amp;IFERROR(VLOOKUP(BC$2&amp;$B11,'FPL FIX2'!$O$1:$P$400,MATCH("AWAY",'FPL FIX2'!$O$1:$P$1,0),0),"")&amp;IFERROR(VLOOKUP(BC$2&amp;$A11,'FA2'!$A:$D,MATCH("AWAY",'FA2'!$A$1:$D$1,0),0),"")&amp;IFERROR(VLOOKUP(BC$2&amp;$A11,'FA2'!$B:$C,MATCH("HOME",'FA2'!$B$1:$C$1,0),0),"")&amp;IFERROR(VLOOKUP(BC$2&amp;$A11,'EFL2'!$A:$D,MATCH("AWAY",'EFL2'!$A$1:$D$1,0),0),"")&amp;IFERROR(VLOOKUP(BC$2&amp;$A11,'EFL2'!$B:$C,MATCH("HOME",'EFL2'!$B$1:$C$1,0),0),"")&amp;IFERROR(VLOOKUP(BC$2&amp;$A11,'UCL2'!$C:$F,MATCH("AWAY",'UCL2'!$C$1:$F$1,0),0),"")&amp;IFERROR(VLOOKUP(BC$2&amp;$A11,'UCL2'!$D:$E,MATCH("HOME",'UCL2'!$D$1:$E$1,0),0),"")&amp;IFERROR(VLOOKUP(BC$2&amp;$A11,'EU2'!$C:$F,MATCH("AWAY",'EU2'!$C$1:$F$1,0),0),"")&amp;IFERROR(VLOOKUP(BC$2&amp;$A11,'EU2'!$D:$E,MATCH("HOME",'EU2'!$D$1:$E$1,0),0),"")&amp;IFERROR(VLOOKUP(BC$2&amp;$A11,'EUC2'!$C:$F,MATCH("AWAY",'EUC2'!$C$1:$F$1,0),0),"")&amp;IFERROR(VLOOKUP(BC$2&amp;$A11,'EUC2'!$D:$E,MATCH("HOME",'EUC2'!$D$1:$E$1,0),0),"")</f>
        <v/>
      </c>
      <c r="BD11" s="25" t="str">
        <f>IFERROR(VLOOKUP(BD$2&amp;$B11,'FPL FIX2'!$N$1:$Q$400,MATCH("HOME",'FPL FIX2'!$N$1:$Q$1,0),0),"")&amp;IFERROR(VLOOKUP(BD$2&amp;$B11,'FPL FIX2'!$O$1:$P$400,MATCH("AWAY",'FPL FIX2'!$O$1:$P$1,0),0),"")&amp;IFERROR(VLOOKUP(BD$2&amp;$A11,'FA2'!$A:$D,MATCH("AWAY",'FA2'!$A$1:$D$1,0),0),"")&amp;IFERROR(VLOOKUP(BD$2&amp;$A11,'FA2'!$B:$C,MATCH("HOME",'FA2'!$B$1:$C$1,0),0),"")&amp;IFERROR(VLOOKUP(BD$2&amp;$A11,'EFL2'!$A:$D,MATCH("AWAY",'EFL2'!$A$1:$D$1,0),0),"")&amp;IFERROR(VLOOKUP(BD$2&amp;$A11,'EFL2'!$B:$C,MATCH("HOME",'EFL2'!$B$1:$C$1,0),0),"")&amp;IFERROR(VLOOKUP(BD$2&amp;$A11,'UCL2'!$C:$F,MATCH("AWAY",'UCL2'!$C$1:$F$1,0),0),"")&amp;IFERROR(VLOOKUP(BD$2&amp;$A11,'UCL2'!$D:$E,MATCH("HOME",'UCL2'!$D$1:$E$1,0),0),"")&amp;IFERROR(VLOOKUP(BD$2&amp;$A11,'EU2'!$C:$F,MATCH("AWAY",'EU2'!$C$1:$F$1,0),0),"")&amp;IFERROR(VLOOKUP(BD$2&amp;$A11,'EU2'!$D:$E,MATCH("HOME",'EU2'!$D$1:$E$1,0),0),"")&amp;IFERROR(VLOOKUP(BD$2&amp;$A11,'EUC2'!$C:$F,MATCH("AWAY",'EUC2'!$C$1:$F$1,0),0),"")&amp;IFERROR(VLOOKUP(BD$2&amp;$A11,'EUC2'!$D:$E,MATCH("HOME",'EUC2'!$D$1:$E$1,0),0),"")</f>
        <v/>
      </c>
      <c r="BE11" s="25" t="str">
        <f>IFERROR(VLOOKUP(BE$2&amp;$B11,'FPL FIX2'!$N$1:$Q$400,MATCH("HOME",'FPL FIX2'!$N$1:$Q$1,0),0),"")&amp;IFERROR(VLOOKUP(BE$2&amp;$B11,'FPL FIX2'!$O$1:$P$400,MATCH("AWAY",'FPL FIX2'!$O$1:$P$1,0),0),"")&amp;IFERROR(VLOOKUP(BE$2&amp;$A11,'FA2'!$A:$D,MATCH("AWAY",'FA2'!$A$1:$D$1,0),0),"")&amp;IFERROR(VLOOKUP(BE$2&amp;$A11,'FA2'!$B:$C,MATCH("HOME",'FA2'!$B$1:$C$1,0),0),"")&amp;IFERROR(VLOOKUP(BE$2&amp;$A11,'EFL2'!$A:$D,MATCH("AWAY",'EFL2'!$A$1:$D$1,0),0),"")&amp;IFERROR(VLOOKUP(BE$2&amp;$A11,'EFL2'!$B:$C,MATCH("HOME",'EFL2'!$B$1:$C$1,0),0),"")&amp;IFERROR(VLOOKUP(BE$2&amp;$A11,'UCL2'!$C:$F,MATCH("AWAY",'UCL2'!$C$1:$F$1,0),0),"")&amp;IFERROR(VLOOKUP(BE$2&amp;$A11,'UCL2'!$D:$E,MATCH("HOME",'UCL2'!$D$1:$E$1,0),0),"")&amp;IFERROR(VLOOKUP(BE$2&amp;$A11,'EU2'!$C:$F,MATCH("AWAY",'EU2'!$C$1:$F$1,0),0),"")&amp;IFERROR(VLOOKUP(BE$2&amp;$A11,'EU2'!$D:$E,MATCH("HOME",'EU2'!$D$1:$E$1,0),0),"")&amp;IFERROR(VLOOKUP(BE$2&amp;$A11,'EUC2'!$C:$F,MATCH("AWAY",'EUC2'!$C$1:$F$1,0),0),"")&amp;IFERROR(VLOOKUP(BE$2&amp;$A11,'EUC2'!$D:$E,MATCH("HOME",'EUC2'!$D$1:$E$1,0),0),"")</f>
        <v/>
      </c>
      <c r="BF11" s="25" t="str">
        <f>IFERROR(VLOOKUP(BF$2&amp;$B11,'FPL FIX2'!$N$1:$Q$400,MATCH("HOME",'FPL FIX2'!$N$1:$Q$1,0),0),"")&amp;IFERROR(VLOOKUP(BF$2&amp;$B11,'FPL FIX2'!$O$1:$P$400,MATCH("AWAY",'FPL FIX2'!$O$1:$P$1,0),0),"")&amp;IFERROR(VLOOKUP(BF$2&amp;$A11,'FA2'!$A:$D,MATCH("AWAY",'FA2'!$A$1:$D$1,0),0),"")&amp;IFERROR(VLOOKUP(BF$2&amp;$A11,'FA2'!$B:$C,MATCH("HOME",'FA2'!$B$1:$C$1,0),0),"")&amp;IFERROR(VLOOKUP(BF$2&amp;$A11,'EFL2'!$A:$D,MATCH("AWAY",'EFL2'!$A$1:$D$1,0),0),"")&amp;IFERROR(VLOOKUP(BF$2&amp;$A11,'EFL2'!$B:$C,MATCH("HOME",'EFL2'!$B$1:$C$1,0),0),"")&amp;IFERROR(VLOOKUP(BF$2&amp;$A11,'UCL2'!$C:$F,MATCH("AWAY",'UCL2'!$C$1:$F$1,0),0),"")&amp;IFERROR(VLOOKUP(BF$2&amp;$A11,'UCL2'!$D:$E,MATCH("HOME",'UCL2'!$D$1:$E$1,0),0),"")&amp;IFERROR(VLOOKUP(BF$2&amp;$A11,'EU2'!$C:$F,MATCH("AWAY",'EU2'!$C$1:$F$1,0),0),"")&amp;IFERROR(VLOOKUP(BF$2&amp;$A11,'EU2'!$D:$E,MATCH("HOME",'EU2'!$D$1:$E$1,0),0),"")&amp;IFERROR(VLOOKUP(BF$2&amp;$A11,'EUC2'!$C:$F,MATCH("AWAY",'EUC2'!$C$1:$F$1,0),0),"")&amp;IFERROR(VLOOKUP(BF$2&amp;$A11,'EUC2'!$D:$E,MATCH("HOME",'EUC2'!$D$1:$E$1,0),0),"")</f>
        <v/>
      </c>
      <c r="BG11" s="25" t="str">
        <f>IFERROR(VLOOKUP(BG$2&amp;$B11,'FPL FIX2'!$N$1:$Q$400,MATCH("HOME",'FPL FIX2'!$N$1:$Q$1,0),0),"")&amp;IFERROR(VLOOKUP(BG$2&amp;$B11,'FPL FIX2'!$O$1:$P$400,MATCH("AWAY",'FPL FIX2'!$O$1:$P$1,0),0),"")&amp;IFERROR(VLOOKUP(BG$2&amp;$A11,'FA2'!$A:$D,MATCH("AWAY",'FA2'!$A$1:$D$1,0),0),"")&amp;IFERROR(VLOOKUP(BG$2&amp;$A11,'FA2'!$B:$C,MATCH("HOME",'FA2'!$B$1:$C$1,0),0),"")&amp;IFERROR(VLOOKUP(BG$2&amp;$A11,'EFL2'!$A:$D,MATCH("AWAY",'EFL2'!$A$1:$D$1,0),0),"")&amp;IFERROR(VLOOKUP(BG$2&amp;$A11,'EFL2'!$B:$C,MATCH("HOME",'EFL2'!$B$1:$C$1,0),0),"")&amp;IFERROR(VLOOKUP(BG$2&amp;$A11,'UCL2'!$C:$F,MATCH("AWAY",'UCL2'!$C$1:$F$1,0),0),"")&amp;IFERROR(VLOOKUP(BG$2&amp;$A11,'UCL2'!$D:$E,MATCH("HOME",'UCL2'!$D$1:$E$1,0),0),"")&amp;IFERROR(VLOOKUP(BG$2&amp;$A11,'EU2'!$C:$F,MATCH("AWAY",'EU2'!$C$1:$F$1,0),0),"")&amp;IFERROR(VLOOKUP(BG$2&amp;$A11,'EU2'!$D:$E,MATCH("HOME",'EU2'!$D$1:$E$1,0),0),"")&amp;IFERROR(VLOOKUP(BG$2&amp;$A11,'EUC2'!$C:$F,MATCH("AWAY",'EUC2'!$C$1:$F$1,0),0),"")&amp;IFERROR(VLOOKUP(BG$2&amp;$A11,'EUC2'!$D:$E,MATCH("HOME",'EUC2'!$D$1:$E$1,0),0),"")</f>
        <v/>
      </c>
      <c r="BH11" s="25" t="str">
        <f>IFERROR(VLOOKUP(BH$2&amp;$B11,'FPL FIX2'!$N$1:$Q$400,MATCH("HOME",'FPL FIX2'!$N$1:$Q$1,0),0),"")&amp;IFERROR(VLOOKUP(BH$2&amp;$B11,'FPL FIX2'!$O$1:$P$400,MATCH("AWAY",'FPL FIX2'!$O$1:$P$1,0),0),"")&amp;IFERROR(VLOOKUP(BH$2&amp;$A11,'FA2'!$A:$D,MATCH("AWAY",'FA2'!$A$1:$D$1,0),0),"")&amp;IFERROR(VLOOKUP(BH$2&amp;$A11,'FA2'!$B:$C,MATCH("HOME",'FA2'!$B$1:$C$1,0),0),"")&amp;IFERROR(VLOOKUP(BH$2&amp;$A11,'EFL2'!$A:$D,MATCH("AWAY",'EFL2'!$A$1:$D$1,0),0),"")&amp;IFERROR(VLOOKUP(BH$2&amp;$A11,'EFL2'!$B:$C,MATCH("HOME",'EFL2'!$B$1:$C$1,0),0),"")&amp;IFERROR(VLOOKUP(BH$2&amp;$A11,'UCL2'!$C:$F,MATCH("AWAY",'UCL2'!$C$1:$F$1,0),0),"")&amp;IFERROR(VLOOKUP(BH$2&amp;$A11,'UCL2'!$D:$E,MATCH("HOME",'UCL2'!$D$1:$E$1,0),0),"")&amp;IFERROR(VLOOKUP(BH$2&amp;$A11,'EU2'!$C:$F,MATCH("AWAY",'EU2'!$C$1:$F$1,0),0),"")&amp;IFERROR(VLOOKUP(BH$2&amp;$A11,'EU2'!$D:$E,MATCH("HOME",'EU2'!$D$1:$E$1,0),0),"")&amp;IFERROR(VLOOKUP(BH$2&amp;$A11,'EUC2'!$C:$F,MATCH("AWAY",'EUC2'!$C$1:$F$1,0),0),"")&amp;IFERROR(VLOOKUP(BH$2&amp;$A11,'EUC2'!$D:$E,MATCH("HOME",'EUC2'!$D$1:$E$1,0),0),"")</f>
        <v/>
      </c>
      <c r="BI11" s="25" t="str">
        <f>IFERROR(VLOOKUP(BI$2&amp;$B11,'FPL FIX2'!$N$1:$Q$400,MATCH("HOME",'FPL FIX2'!$N$1:$Q$1,0),0),"")&amp;IFERROR(VLOOKUP(BI$2&amp;$B11,'FPL FIX2'!$O$1:$P$400,MATCH("AWAY",'FPL FIX2'!$O$1:$P$1,0),0),"")&amp;IFERROR(VLOOKUP(BI$2&amp;$A11,'FA2'!$A:$D,MATCH("AWAY",'FA2'!$A$1:$D$1,0),0),"")&amp;IFERROR(VLOOKUP(BI$2&amp;$A11,'FA2'!$B:$C,MATCH("HOME",'FA2'!$B$1:$C$1,0),0),"")&amp;IFERROR(VLOOKUP(BI$2&amp;$A11,'EFL2'!$A:$D,MATCH("AWAY",'EFL2'!$A$1:$D$1,0),0),"")&amp;IFERROR(VLOOKUP(BI$2&amp;$A11,'EFL2'!$B:$C,MATCH("HOME",'EFL2'!$B$1:$C$1,0),0),"")&amp;IFERROR(VLOOKUP(BI$2&amp;$A11,'UCL2'!$C:$F,MATCH("AWAY",'UCL2'!$C$1:$F$1,0),0),"")&amp;IFERROR(VLOOKUP(BI$2&amp;$A11,'UCL2'!$D:$E,MATCH("HOME",'UCL2'!$D$1:$E$1,0),0),"")&amp;IFERROR(VLOOKUP(BI$2&amp;$A11,'EU2'!$C:$F,MATCH("AWAY",'EU2'!$C$1:$F$1,0),0),"")&amp;IFERROR(VLOOKUP(BI$2&amp;$A11,'EU2'!$D:$E,MATCH("HOME",'EU2'!$D$1:$E$1,0),0),"")&amp;IFERROR(VLOOKUP(BI$2&amp;$A11,'EUC2'!$C:$F,MATCH("AWAY",'EUC2'!$C$1:$F$1,0),0),"")&amp;IFERROR(VLOOKUP(BI$2&amp;$A11,'EUC2'!$D:$E,MATCH("HOME",'EUC2'!$D$1:$E$1,0),0),"")</f>
        <v/>
      </c>
      <c r="BJ11" s="25" t="str">
        <f>IFERROR(VLOOKUP(BJ$2&amp;$B11,'FPL FIX2'!$N$1:$Q$400,MATCH("HOME",'FPL FIX2'!$N$1:$Q$1,0),0),"")&amp;IFERROR(VLOOKUP(BJ$2&amp;$B11,'FPL FIX2'!$O$1:$P$400,MATCH("AWAY",'FPL FIX2'!$O$1:$P$1,0),0),"")&amp;IFERROR(VLOOKUP(BJ$2&amp;$A11,'FA2'!$A:$D,MATCH("AWAY",'FA2'!$A$1:$D$1,0),0),"")&amp;IFERROR(VLOOKUP(BJ$2&amp;$A11,'FA2'!$B:$C,MATCH("HOME",'FA2'!$B$1:$C$1,0),0),"")&amp;IFERROR(VLOOKUP(BJ$2&amp;$A11,'EFL2'!$A:$D,MATCH("AWAY",'EFL2'!$A$1:$D$1,0),0),"")&amp;IFERROR(VLOOKUP(BJ$2&amp;$A11,'EFL2'!$B:$C,MATCH("HOME",'EFL2'!$B$1:$C$1,0),0),"")&amp;IFERROR(VLOOKUP(BJ$2&amp;$A11,'UCL2'!$C:$F,MATCH("AWAY",'UCL2'!$C$1:$F$1,0),0),"")&amp;IFERROR(VLOOKUP(BJ$2&amp;$A11,'UCL2'!$D:$E,MATCH("HOME",'UCL2'!$D$1:$E$1,0),0),"")&amp;IFERROR(VLOOKUP(BJ$2&amp;$A11,'EU2'!$C:$F,MATCH("AWAY",'EU2'!$C$1:$F$1,0),0),"")&amp;IFERROR(VLOOKUP(BJ$2&amp;$A11,'EU2'!$D:$E,MATCH("HOME",'EU2'!$D$1:$E$1,0),0),"")&amp;IFERROR(VLOOKUP(BJ$2&amp;$A11,'EUC2'!$C:$F,MATCH("AWAY",'EUC2'!$C$1:$F$1,0),0),"")&amp;IFERROR(VLOOKUP(BJ$2&amp;$A11,'EUC2'!$D:$E,MATCH("HOME",'EUC2'!$D$1:$E$1,0),0),"")</f>
        <v/>
      </c>
      <c r="BK11" s="25" t="str">
        <f>IFERROR(VLOOKUP(BK$2&amp;$B11,'FPL FIX2'!$N$1:$Q$400,MATCH("HOME",'FPL FIX2'!$N$1:$Q$1,0),0),"")&amp;IFERROR(VLOOKUP(BK$2&amp;$B11,'FPL FIX2'!$O$1:$P$400,MATCH("AWAY",'FPL FIX2'!$O$1:$P$1,0),0),"")&amp;IFERROR(VLOOKUP(BK$2&amp;$A11,'FA2'!$A:$D,MATCH("AWAY",'FA2'!$A$1:$D$1,0),0),"")&amp;IFERROR(VLOOKUP(BK$2&amp;$A11,'FA2'!$B:$C,MATCH("HOME",'FA2'!$B$1:$C$1,0),0),"")&amp;IFERROR(VLOOKUP(BK$2&amp;$A11,'EFL2'!$A:$D,MATCH("AWAY",'EFL2'!$A$1:$D$1,0),0),"")&amp;IFERROR(VLOOKUP(BK$2&amp;$A11,'EFL2'!$B:$C,MATCH("HOME",'EFL2'!$B$1:$C$1,0),0),"")&amp;IFERROR(VLOOKUP(BK$2&amp;$A11,'UCL2'!$C:$F,MATCH("AWAY",'UCL2'!$C$1:$F$1,0),0),"")&amp;IFERROR(VLOOKUP(BK$2&amp;$A11,'UCL2'!$D:$E,MATCH("HOME",'UCL2'!$D$1:$E$1,0),0),"")&amp;IFERROR(VLOOKUP(BK$2&amp;$A11,'EU2'!$C:$F,MATCH("AWAY",'EU2'!$C$1:$F$1,0),0),"")&amp;IFERROR(VLOOKUP(BK$2&amp;$A11,'EU2'!$D:$E,MATCH("HOME",'EU2'!$D$1:$E$1,0),0),"")&amp;IFERROR(VLOOKUP(BK$2&amp;$A11,'EUC2'!$C:$F,MATCH("AWAY",'EUC2'!$C$1:$F$1,0),0),"")&amp;IFERROR(VLOOKUP(BK$2&amp;$A11,'EUC2'!$D:$E,MATCH("HOME",'EUC2'!$D$1:$E$1,0),0),"")</f>
        <v/>
      </c>
      <c r="BL11" s="25" t="str">
        <f>IFERROR(VLOOKUP(BL$2&amp;$B11,'FPL FIX2'!$N$1:$Q$400,MATCH("HOME",'FPL FIX2'!$N$1:$Q$1,0),0),"")&amp;IFERROR(VLOOKUP(BL$2&amp;$B11,'FPL FIX2'!$O$1:$P$400,MATCH("AWAY",'FPL FIX2'!$O$1:$P$1,0),0),"")&amp;IFERROR(VLOOKUP(BL$2&amp;$A11,'FA2'!$A:$D,MATCH("AWAY",'FA2'!$A$1:$D$1,0),0),"")&amp;IFERROR(VLOOKUP(BL$2&amp;$A11,'FA2'!$B:$C,MATCH("HOME",'FA2'!$B$1:$C$1,0),0),"")&amp;IFERROR(VLOOKUP(BL$2&amp;$A11,'EFL2'!$A:$D,MATCH("AWAY",'EFL2'!$A$1:$D$1,0),0),"")&amp;IFERROR(VLOOKUP(BL$2&amp;$A11,'EFL2'!$B:$C,MATCH("HOME",'EFL2'!$B$1:$C$1,0),0),"")&amp;IFERROR(VLOOKUP(BL$2&amp;$A11,'UCL2'!$C:$F,MATCH("AWAY",'UCL2'!$C$1:$F$1,0),0),"")&amp;IFERROR(VLOOKUP(BL$2&amp;$A11,'UCL2'!$D:$E,MATCH("HOME",'UCL2'!$D$1:$E$1,0),0),"")&amp;IFERROR(VLOOKUP(BL$2&amp;$A11,'EU2'!$C:$F,MATCH("AWAY",'EU2'!$C$1:$F$1,0),0),"")&amp;IFERROR(VLOOKUP(BL$2&amp;$A11,'EU2'!$D:$E,MATCH("HOME",'EU2'!$D$1:$E$1,0),0),"")&amp;IFERROR(VLOOKUP(BL$2&amp;$A11,'EUC2'!$C:$F,MATCH("AWAY",'EUC2'!$C$1:$F$1,0),0),"")&amp;IFERROR(VLOOKUP(BL$2&amp;$A11,'EUC2'!$D:$E,MATCH("HOME",'EUC2'!$D$1:$E$1,0),0),"")</f>
        <v>sou</v>
      </c>
      <c r="BM11" s="25" t="str">
        <f>IFERROR(VLOOKUP(BM$2&amp;$B11,'FPL FIX2'!$N$1:$Q$400,MATCH("HOME",'FPL FIX2'!$N$1:$Q$1,0),0),"")&amp;IFERROR(VLOOKUP(BM$2&amp;$B11,'FPL FIX2'!$O$1:$P$400,MATCH("AWAY",'FPL FIX2'!$O$1:$P$1,0),0),"")&amp;IFERROR(VLOOKUP(BM$2&amp;$A11,'FA2'!$A:$D,MATCH("AWAY",'FA2'!$A$1:$D$1,0),0),"")&amp;IFERROR(VLOOKUP(BM$2&amp;$A11,'FA2'!$B:$C,MATCH("HOME",'FA2'!$B$1:$C$1,0),0),"")&amp;IFERROR(VLOOKUP(BM$2&amp;$A11,'EFL2'!$A:$D,MATCH("AWAY",'EFL2'!$A$1:$D$1,0),0),"")&amp;IFERROR(VLOOKUP(BM$2&amp;$A11,'EFL2'!$B:$C,MATCH("HOME",'EFL2'!$B$1:$C$1,0),0),"")&amp;IFERROR(VLOOKUP(BM$2&amp;$A11,'UCL2'!$C:$F,MATCH("AWAY",'UCL2'!$C$1:$F$1,0),0),"")&amp;IFERROR(VLOOKUP(BM$2&amp;$A11,'UCL2'!$D:$E,MATCH("HOME",'UCL2'!$D$1:$E$1,0),0),"")&amp;IFERROR(VLOOKUP(BM$2&amp;$A11,'EU2'!$C:$F,MATCH("AWAY",'EU2'!$C$1:$F$1,0),0),"")&amp;IFERROR(VLOOKUP(BM$2&amp;$A11,'EU2'!$D:$E,MATCH("HOME",'EU2'!$D$1:$E$1,0),0),"")&amp;IFERROR(VLOOKUP(BM$2&amp;$A11,'EUC2'!$C:$F,MATCH("AWAY",'EUC2'!$C$1:$F$1,0),0),"")&amp;IFERROR(VLOOKUP(BM$2&amp;$A11,'EUC2'!$D:$E,MATCH("HOME",'EUC2'!$D$1:$E$1,0),0),"")</f>
        <v/>
      </c>
      <c r="BN11" s="25" t="str">
        <f>IFERROR(VLOOKUP(BN$2&amp;$B11,'FPL FIX2'!$N$1:$Q$400,MATCH("HOME",'FPL FIX2'!$N$1:$Q$1,0),0),"")&amp;IFERROR(VLOOKUP(BN$2&amp;$B11,'FPL FIX2'!$O$1:$P$400,MATCH("AWAY",'FPL FIX2'!$O$1:$P$1,0),0),"")&amp;IFERROR(VLOOKUP(BN$2&amp;$A11,'FA2'!$A:$D,MATCH("AWAY",'FA2'!$A$1:$D$1,0),0),"")&amp;IFERROR(VLOOKUP(BN$2&amp;$A11,'FA2'!$B:$C,MATCH("HOME",'FA2'!$B$1:$C$1,0),0),"")&amp;IFERROR(VLOOKUP(BN$2&amp;$A11,'EFL2'!$A:$D,MATCH("AWAY",'EFL2'!$A$1:$D$1,0),0),"")&amp;IFERROR(VLOOKUP(BN$2&amp;$A11,'EFL2'!$B:$C,MATCH("HOME",'EFL2'!$B$1:$C$1,0),0),"")&amp;IFERROR(VLOOKUP(BN$2&amp;$A11,'UCL2'!$C:$F,MATCH("AWAY",'UCL2'!$C$1:$F$1,0),0),"")&amp;IFERROR(VLOOKUP(BN$2&amp;$A11,'UCL2'!$D:$E,MATCH("HOME",'UCL2'!$D$1:$E$1,0),0),"")&amp;IFERROR(VLOOKUP(BN$2&amp;$A11,'EU2'!$C:$F,MATCH("AWAY",'EU2'!$C$1:$F$1,0),0),"")&amp;IFERROR(VLOOKUP(BN$2&amp;$A11,'EU2'!$D:$E,MATCH("HOME",'EU2'!$D$1:$E$1,0),0),"")&amp;IFERROR(VLOOKUP(BN$2&amp;$A11,'EUC2'!$C:$F,MATCH("AWAY",'EUC2'!$C$1:$F$1,0),0),"")&amp;IFERROR(VLOOKUP(BN$2&amp;$A11,'EUC2'!$D:$E,MATCH("HOME",'EUC2'!$D$1:$E$1,0),0),"")</f>
        <v/>
      </c>
      <c r="BO11" s="25" t="str">
        <f>IFERROR(VLOOKUP(BO$2&amp;$B11,'FPL FIX2'!$N$1:$Q$400,MATCH("HOME",'FPL FIX2'!$N$1:$Q$1,0),0),"")&amp;IFERROR(VLOOKUP(BO$2&amp;$B11,'FPL FIX2'!$O$1:$P$400,MATCH("AWAY",'FPL FIX2'!$O$1:$P$1,0),0),"")&amp;IFERROR(VLOOKUP(BO$2&amp;$A11,'FA2'!$A:$D,MATCH("AWAY",'FA2'!$A$1:$D$1,0),0),"")&amp;IFERROR(VLOOKUP(BO$2&amp;$A11,'FA2'!$B:$C,MATCH("HOME",'FA2'!$B$1:$C$1,0),0),"")&amp;IFERROR(VLOOKUP(BO$2&amp;$A11,'EFL2'!$A:$D,MATCH("AWAY",'EFL2'!$A$1:$D$1,0),0),"")&amp;IFERROR(VLOOKUP(BO$2&amp;$A11,'EFL2'!$B:$C,MATCH("HOME",'EFL2'!$B$1:$C$1,0),0),"")&amp;IFERROR(VLOOKUP(BO$2&amp;$A11,'UCL2'!$C:$F,MATCH("AWAY",'UCL2'!$C$1:$F$1,0),0),"")&amp;IFERROR(VLOOKUP(BO$2&amp;$A11,'UCL2'!$D:$E,MATCH("HOME",'UCL2'!$D$1:$E$1,0),0),"")&amp;IFERROR(VLOOKUP(BO$2&amp;$A11,'EU2'!$C:$F,MATCH("AWAY",'EU2'!$C$1:$F$1,0),0),"")&amp;IFERROR(VLOOKUP(BO$2&amp;$A11,'EU2'!$D:$E,MATCH("HOME",'EU2'!$D$1:$E$1,0),0),"")&amp;IFERROR(VLOOKUP(BO$2&amp;$A11,'EUC2'!$C:$F,MATCH("AWAY",'EUC2'!$C$1:$F$1,0),0),"")&amp;IFERROR(VLOOKUP(BO$2&amp;$A11,'EUC2'!$D:$E,MATCH("HOME",'EUC2'!$D$1:$E$1,0),0),"")</f>
        <v/>
      </c>
      <c r="BP11" s="25" t="str">
        <f>IFERROR(VLOOKUP(BP$2&amp;$B11,'FPL FIX2'!$N$1:$Q$400,MATCH("HOME",'FPL FIX2'!$N$1:$Q$1,0),0),"")&amp;IFERROR(VLOOKUP(BP$2&amp;$B11,'FPL FIX2'!$O$1:$P$400,MATCH("AWAY",'FPL FIX2'!$O$1:$P$1,0),0),"")&amp;IFERROR(VLOOKUP(BP$2&amp;$A11,'FA2'!$A:$D,MATCH("AWAY",'FA2'!$A$1:$D$1,0),0),"")&amp;IFERROR(VLOOKUP(BP$2&amp;$A11,'FA2'!$B:$C,MATCH("HOME",'FA2'!$B$1:$C$1,0),0),"")&amp;IFERROR(VLOOKUP(BP$2&amp;$A11,'EFL2'!$A:$D,MATCH("AWAY",'EFL2'!$A$1:$D$1,0),0),"")&amp;IFERROR(VLOOKUP(BP$2&amp;$A11,'EFL2'!$B:$C,MATCH("HOME",'EFL2'!$B$1:$C$1,0),0),"")&amp;IFERROR(VLOOKUP(BP$2&amp;$A11,'UCL2'!$C:$F,MATCH("AWAY",'UCL2'!$C$1:$F$1,0),0),"")&amp;IFERROR(VLOOKUP(BP$2&amp;$A11,'UCL2'!$D:$E,MATCH("HOME",'UCL2'!$D$1:$E$1,0),0),"")&amp;IFERROR(VLOOKUP(BP$2&amp;$A11,'EU2'!$C:$F,MATCH("AWAY",'EU2'!$C$1:$F$1,0),0),"")&amp;IFERROR(VLOOKUP(BP$2&amp;$A11,'EU2'!$D:$E,MATCH("HOME",'EU2'!$D$1:$E$1,0),0),"")&amp;IFERROR(VLOOKUP(BP$2&amp;$A11,'EUC2'!$C:$F,MATCH("AWAY",'EUC2'!$C$1:$F$1,0),0),"")&amp;IFERROR(VLOOKUP(BP$2&amp;$A11,'EUC2'!$D:$E,MATCH("HOME",'EUC2'!$D$1:$E$1,0),0),"")</f>
        <v/>
      </c>
      <c r="BQ11" s="25" t="str">
        <f>IFERROR(VLOOKUP(BQ$2&amp;$B11,'FPL FIX2'!$N$1:$Q$400,MATCH("HOME",'FPL FIX2'!$N$1:$Q$1,0),0),"")&amp;IFERROR(VLOOKUP(BQ$2&amp;$B11,'FPL FIX2'!$O$1:$P$400,MATCH("AWAY",'FPL FIX2'!$O$1:$P$1,0),0),"")&amp;IFERROR(VLOOKUP(BQ$2&amp;$A11,'FA2'!$A:$D,MATCH("AWAY",'FA2'!$A$1:$D$1,0),0),"")&amp;IFERROR(VLOOKUP(BQ$2&amp;$A11,'FA2'!$B:$C,MATCH("HOME",'FA2'!$B$1:$C$1,0),0),"")&amp;IFERROR(VLOOKUP(BQ$2&amp;$A11,'EFL2'!$A:$D,MATCH("AWAY",'EFL2'!$A$1:$D$1,0),0),"")&amp;IFERROR(VLOOKUP(BQ$2&amp;$A11,'EFL2'!$B:$C,MATCH("HOME",'EFL2'!$B$1:$C$1,0),0),"")&amp;IFERROR(VLOOKUP(BQ$2&amp;$A11,'UCL2'!$C:$F,MATCH("AWAY",'UCL2'!$C$1:$F$1,0),0),"")&amp;IFERROR(VLOOKUP(BQ$2&amp;$A11,'UCL2'!$D:$E,MATCH("HOME",'UCL2'!$D$1:$E$1,0),0),"")&amp;IFERROR(VLOOKUP(BQ$2&amp;$A11,'EU2'!$C:$F,MATCH("AWAY",'EU2'!$C$1:$F$1,0),0),"")&amp;IFERROR(VLOOKUP(BQ$2&amp;$A11,'EU2'!$D:$E,MATCH("HOME",'EU2'!$D$1:$E$1,0),0),"")&amp;IFERROR(VLOOKUP(BQ$2&amp;$A11,'EUC2'!$C:$F,MATCH("AWAY",'EUC2'!$C$1:$F$1,0),0),"")&amp;IFERROR(VLOOKUP(BQ$2&amp;$A11,'EUC2'!$D:$E,MATCH("HOME",'EUC2'!$D$1:$E$1,0),0),"")</f>
        <v/>
      </c>
      <c r="BR11" s="25" t="str">
        <f>IFERROR(VLOOKUP(BR$2&amp;$B11,'FPL FIX2'!$N$1:$Q$400,MATCH("HOME",'FPL FIX2'!$N$1:$Q$1,0),0),"")&amp;IFERROR(VLOOKUP(BR$2&amp;$B11,'FPL FIX2'!$O$1:$P$400,MATCH("AWAY",'FPL FIX2'!$O$1:$P$1,0),0),"")&amp;IFERROR(VLOOKUP(BR$2&amp;$A11,'FA2'!$A:$D,MATCH("AWAY",'FA2'!$A$1:$D$1,0),0),"")&amp;IFERROR(VLOOKUP(BR$2&amp;$A11,'FA2'!$B:$C,MATCH("HOME",'FA2'!$B$1:$C$1,0),0),"")&amp;IFERROR(VLOOKUP(BR$2&amp;$A11,'EFL2'!$A:$D,MATCH("AWAY",'EFL2'!$A$1:$D$1,0),0),"")&amp;IFERROR(VLOOKUP(BR$2&amp;$A11,'EFL2'!$B:$C,MATCH("HOME",'EFL2'!$B$1:$C$1,0),0),"")&amp;IFERROR(VLOOKUP(BR$2&amp;$A11,'UCL2'!$C:$F,MATCH("AWAY",'UCL2'!$C$1:$F$1,0),0),"")&amp;IFERROR(VLOOKUP(BR$2&amp;$A11,'UCL2'!$D:$E,MATCH("HOME",'UCL2'!$D$1:$E$1,0),0),"")&amp;IFERROR(VLOOKUP(BR$2&amp;$A11,'EU2'!$C:$F,MATCH("AWAY",'EU2'!$C$1:$F$1,0),0),"")&amp;IFERROR(VLOOKUP(BR$2&amp;$A11,'EU2'!$D:$E,MATCH("HOME",'EU2'!$D$1:$E$1,0),0),"")&amp;IFERROR(VLOOKUP(BR$2&amp;$A11,'EUC2'!$C:$F,MATCH("AWAY",'EUC2'!$C$1:$F$1,0),0),"")&amp;IFERROR(VLOOKUP(BR$2&amp;$A11,'EUC2'!$D:$E,MATCH("HOME",'EUC2'!$D$1:$E$1,0),0),"")</f>
        <v/>
      </c>
      <c r="BS11" s="25" t="str">
        <f>IFERROR(VLOOKUP(BS$2&amp;$B11,'FPL FIX2'!$N$1:$Q$400,MATCH("HOME",'FPL FIX2'!$N$1:$Q$1,0),0),"")&amp;IFERROR(VLOOKUP(BS$2&amp;$B11,'FPL FIX2'!$O$1:$P$400,MATCH("AWAY",'FPL FIX2'!$O$1:$P$1,0),0),"")&amp;IFERROR(VLOOKUP(BS$2&amp;$A11,'FA2'!$A:$D,MATCH("AWAY",'FA2'!$A$1:$D$1,0),0),"")&amp;IFERROR(VLOOKUP(BS$2&amp;$A11,'FA2'!$B:$C,MATCH("HOME",'FA2'!$B$1:$C$1,0),0),"")&amp;IFERROR(VLOOKUP(BS$2&amp;$A11,'EFL2'!$A:$D,MATCH("AWAY",'EFL2'!$A$1:$D$1,0),0),"")&amp;IFERROR(VLOOKUP(BS$2&amp;$A11,'EFL2'!$B:$C,MATCH("HOME",'EFL2'!$B$1:$C$1,0),0),"")&amp;IFERROR(VLOOKUP(BS$2&amp;$A11,'UCL2'!$C:$F,MATCH("AWAY",'UCL2'!$C$1:$F$1,0),0),"")&amp;IFERROR(VLOOKUP(BS$2&amp;$A11,'UCL2'!$D:$E,MATCH("HOME",'UCL2'!$D$1:$E$1,0),0),"")&amp;IFERROR(VLOOKUP(BS$2&amp;$A11,'EU2'!$C:$F,MATCH("AWAY",'EU2'!$C$1:$F$1,0),0),"")&amp;IFERROR(VLOOKUP(BS$2&amp;$A11,'EU2'!$D:$E,MATCH("HOME",'EU2'!$D$1:$E$1,0),0),"")&amp;IFERROR(VLOOKUP(BS$2&amp;$A11,'EUC2'!$C:$F,MATCH("AWAY",'EUC2'!$C$1:$F$1,0),0),"")&amp;IFERROR(VLOOKUP(BS$2&amp;$A11,'EUC2'!$D:$E,MATCH("HOME",'EUC2'!$D$1:$E$1,0),0),"")</f>
        <v/>
      </c>
      <c r="BT11" s="25" t="str">
        <f>IFERROR(VLOOKUP(BT$2&amp;$B11,'FPL FIX2'!$N$1:$Q$400,MATCH("HOME",'FPL FIX2'!$N$1:$Q$1,0),0),"")&amp;IFERROR(VLOOKUP(BT$2&amp;$B11,'FPL FIX2'!$O$1:$P$400,MATCH("AWAY",'FPL FIX2'!$O$1:$P$1,0),0),"")&amp;IFERROR(VLOOKUP(BT$2&amp;$A11,'FA2'!$A:$D,MATCH("AWAY",'FA2'!$A$1:$D$1,0),0),"")&amp;IFERROR(VLOOKUP(BT$2&amp;$A11,'FA2'!$B:$C,MATCH("HOME",'FA2'!$B$1:$C$1,0),0),"")&amp;IFERROR(VLOOKUP(BT$2&amp;$A11,'EFL2'!$A:$D,MATCH("AWAY",'EFL2'!$A$1:$D$1,0),0),"")&amp;IFERROR(VLOOKUP(BT$2&amp;$A11,'EFL2'!$B:$C,MATCH("HOME",'EFL2'!$B$1:$C$1,0),0),"")&amp;IFERROR(VLOOKUP(BT$2&amp;$A11,'UCL2'!$C:$F,MATCH("AWAY",'UCL2'!$C$1:$F$1,0),0),"")&amp;IFERROR(VLOOKUP(BT$2&amp;$A11,'UCL2'!$D:$E,MATCH("HOME",'UCL2'!$D$1:$E$1,0),0),"")&amp;IFERROR(VLOOKUP(BT$2&amp;$A11,'EU2'!$C:$F,MATCH("AWAY",'EU2'!$C$1:$F$1,0),0),"")&amp;IFERROR(VLOOKUP(BT$2&amp;$A11,'EU2'!$D:$E,MATCH("HOME",'EU2'!$D$1:$E$1,0),0),"")&amp;IFERROR(VLOOKUP(BT$2&amp;$A11,'EUC2'!$C:$F,MATCH("AWAY",'EUC2'!$C$1:$F$1,0),0),"")&amp;IFERROR(VLOOKUP(BT$2&amp;$A11,'EUC2'!$D:$E,MATCH("HOME",'EUC2'!$D$1:$E$1,0),0),"")</f>
        <v>MUN</v>
      </c>
      <c r="BU11" s="25" t="str">
        <f>IFERROR(VLOOKUP(BU$2&amp;$B11,'FPL FIX2'!$N$1:$Q$400,MATCH("HOME",'FPL FIX2'!$N$1:$Q$1,0),0),"")&amp;IFERROR(VLOOKUP(BU$2&amp;$B11,'FPL FIX2'!$O$1:$P$400,MATCH("AWAY",'FPL FIX2'!$O$1:$P$1,0),0),"")&amp;IFERROR(VLOOKUP(BU$2&amp;$A11,'FA2'!$A:$D,MATCH("AWAY",'FA2'!$A$1:$D$1,0),0),"")&amp;IFERROR(VLOOKUP(BU$2&amp;$A11,'FA2'!$B:$C,MATCH("HOME",'FA2'!$B$1:$C$1,0),0),"")&amp;IFERROR(VLOOKUP(BU$2&amp;$A11,'EFL2'!$A:$D,MATCH("AWAY",'EFL2'!$A$1:$D$1,0),0),"")&amp;IFERROR(VLOOKUP(BU$2&amp;$A11,'EFL2'!$B:$C,MATCH("HOME",'EFL2'!$B$1:$C$1,0),0),"")&amp;IFERROR(VLOOKUP(BU$2&amp;$A11,'UCL2'!$C:$F,MATCH("AWAY",'UCL2'!$C$1:$F$1,0),0),"")&amp;IFERROR(VLOOKUP(BU$2&amp;$A11,'UCL2'!$D:$E,MATCH("HOME",'UCL2'!$D$1:$E$1,0),0),"")&amp;IFERROR(VLOOKUP(BU$2&amp;$A11,'EU2'!$C:$F,MATCH("AWAY",'EU2'!$C$1:$F$1,0),0),"")&amp;IFERROR(VLOOKUP(BU$2&amp;$A11,'EU2'!$D:$E,MATCH("HOME",'EU2'!$D$1:$E$1,0),0),"")&amp;IFERROR(VLOOKUP(BU$2&amp;$A11,'EUC2'!$C:$F,MATCH("AWAY",'EUC2'!$C$1:$F$1,0),0),"")&amp;IFERROR(VLOOKUP(BU$2&amp;$A11,'EUC2'!$D:$E,MATCH("HOME",'EUC2'!$D$1:$E$1,0),0),"")</f>
        <v/>
      </c>
      <c r="BV11" s="25" t="str">
        <f>IFERROR(VLOOKUP(BV$2&amp;$B11,'FPL FIX2'!$N$1:$Q$400,MATCH("HOME",'FPL FIX2'!$N$1:$Q$1,0),0),"")&amp;IFERROR(VLOOKUP(BV$2&amp;$B11,'FPL FIX2'!$O$1:$P$400,MATCH("AWAY",'FPL FIX2'!$O$1:$P$1,0),0),"")&amp;IFERROR(VLOOKUP(BV$2&amp;$A11,'FA2'!$A:$D,MATCH("AWAY",'FA2'!$A$1:$D$1,0),0),"")&amp;IFERROR(VLOOKUP(BV$2&amp;$A11,'FA2'!$B:$C,MATCH("HOME",'FA2'!$B$1:$C$1,0),0),"")&amp;IFERROR(VLOOKUP(BV$2&amp;$A11,'EFL2'!$A:$D,MATCH("AWAY",'EFL2'!$A$1:$D$1,0),0),"")&amp;IFERROR(VLOOKUP(BV$2&amp;$A11,'EFL2'!$B:$C,MATCH("HOME",'EFL2'!$B$1:$C$1,0),0),"")&amp;IFERROR(VLOOKUP(BV$2&amp;$A11,'UCL2'!$C:$F,MATCH("AWAY",'UCL2'!$C$1:$F$1,0),0),"")&amp;IFERROR(VLOOKUP(BV$2&amp;$A11,'UCL2'!$D:$E,MATCH("HOME",'UCL2'!$D$1:$E$1,0),0),"")&amp;IFERROR(VLOOKUP(BV$2&amp;$A11,'EU2'!$C:$F,MATCH("AWAY",'EU2'!$C$1:$F$1,0),0),"")&amp;IFERROR(VLOOKUP(BV$2&amp;$A11,'EU2'!$D:$E,MATCH("HOME",'EU2'!$D$1:$E$1,0),0),"")&amp;IFERROR(VLOOKUP(BV$2&amp;$A11,'EUC2'!$C:$F,MATCH("AWAY",'EUC2'!$C$1:$F$1,0),0),"")&amp;IFERROR(VLOOKUP(BV$2&amp;$A11,'EUC2'!$D:$E,MATCH("HOME",'EUC2'!$D$1:$E$1,0),0),"")</f>
        <v/>
      </c>
      <c r="BW11" s="25" t="str">
        <f>IFERROR(VLOOKUP(BW$2&amp;$B11,'FPL FIX2'!$N$1:$Q$400,MATCH("HOME",'FPL FIX2'!$N$1:$Q$1,0),0),"")&amp;IFERROR(VLOOKUP(BW$2&amp;$B11,'FPL FIX2'!$O$1:$P$400,MATCH("AWAY",'FPL FIX2'!$O$1:$P$1,0),0),"")&amp;IFERROR(VLOOKUP(BW$2&amp;$A11,'FA2'!$A:$D,MATCH("AWAY",'FA2'!$A$1:$D$1,0),0),"")&amp;IFERROR(VLOOKUP(BW$2&amp;$A11,'FA2'!$B:$C,MATCH("HOME",'FA2'!$B$1:$C$1,0),0),"")&amp;IFERROR(VLOOKUP(BW$2&amp;$A11,'EFL2'!$A:$D,MATCH("AWAY",'EFL2'!$A$1:$D$1,0),0),"")&amp;IFERROR(VLOOKUP(BW$2&amp;$A11,'EFL2'!$B:$C,MATCH("HOME",'EFL2'!$B$1:$C$1,0),0),"")&amp;IFERROR(VLOOKUP(BW$2&amp;$A11,'UCL2'!$C:$F,MATCH("AWAY",'UCL2'!$C$1:$F$1,0),0),"")&amp;IFERROR(VLOOKUP(BW$2&amp;$A11,'UCL2'!$D:$E,MATCH("HOME",'UCL2'!$D$1:$E$1,0),0),"")&amp;IFERROR(VLOOKUP(BW$2&amp;$A11,'EU2'!$C:$F,MATCH("AWAY",'EU2'!$C$1:$F$1,0),0),"")&amp;IFERROR(VLOOKUP(BW$2&amp;$A11,'EU2'!$D:$E,MATCH("HOME",'EU2'!$D$1:$E$1,0),0),"")&amp;IFERROR(VLOOKUP(BW$2&amp;$A11,'EUC2'!$C:$F,MATCH("AWAY",'EUC2'!$C$1:$F$1,0),0),"")&amp;IFERROR(VLOOKUP(BW$2&amp;$A11,'EUC2'!$D:$E,MATCH("HOME",'EUC2'!$D$1:$E$1,0),0),"")</f>
        <v/>
      </c>
      <c r="BX11" s="25" t="str">
        <f>IFERROR(VLOOKUP(BX$2&amp;$B11,'FPL FIX2'!$N$1:$Q$400,MATCH("HOME",'FPL FIX2'!$N$1:$Q$1,0),0),"")&amp;IFERROR(VLOOKUP(BX$2&amp;$B11,'FPL FIX2'!$O$1:$P$400,MATCH("AWAY",'FPL FIX2'!$O$1:$P$1,0),0),"")&amp;IFERROR(VLOOKUP(BX$2&amp;$A11,'FA2'!$A:$D,MATCH("AWAY",'FA2'!$A$1:$D$1,0),0),"")&amp;IFERROR(VLOOKUP(BX$2&amp;$A11,'FA2'!$B:$C,MATCH("HOME",'FA2'!$B$1:$C$1,0),0),"")&amp;IFERROR(VLOOKUP(BX$2&amp;$A11,'EFL2'!$A:$D,MATCH("AWAY",'EFL2'!$A$1:$D$1,0),0),"")&amp;IFERROR(VLOOKUP(BX$2&amp;$A11,'EFL2'!$B:$C,MATCH("HOME",'EFL2'!$B$1:$C$1,0),0),"")&amp;IFERROR(VLOOKUP(BX$2&amp;$A11,'UCL2'!$C:$F,MATCH("AWAY",'UCL2'!$C$1:$F$1,0),0),"")&amp;IFERROR(VLOOKUP(BX$2&amp;$A11,'UCL2'!$D:$E,MATCH("HOME",'UCL2'!$D$1:$E$1,0),0),"")&amp;IFERROR(VLOOKUP(BX$2&amp;$A11,'EU2'!$C:$F,MATCH("AWAY",'EU2'!$C$1:$F$1,0),0),"")&amp;IFERROR(VLOOKUP(BX$2&amp;$A11,'EU2'!$D:$E,MATCH("HOME",'EU2'!$D$1:$E$1,0),0),"")&amp;IFERROR(VLOOKUP(BX$2&amp;$A11,'EUC2'!$C:$F,MATCH("AWAY",'EUC2'!$C$1:$F$1,0),0),"")&amp;IFERROR(VLOOKUP(BX$2&amp;$A11,'EUC2'!$D:$E,MATCH("HOME",'EUC2'!$D$1:$E$1,0),0),"")</f>
        <v/>
      </c>
      <c r="BY11" s="25" t="str">
        <f>IFERROR(VLOOKUP(BY$2&amp;$B11,'FPL FIX2'!$N$1:$Q$400,MATCH("HOME",'FPL FIX2'!$N$1:$Q$1,0),0),"")&amp;IFERROR(VLOOKUP(BY$2&amp;$B11,'FPL FIX2'!$O$1:$P$400,MATCH("AWAY",'FPL FIX2'!$O$1:$P$1,0),0),"")&amp;IFERROR(VLOOKUP(BY$2&amp;$A11,'FA2'!$A:$D,MATCH("AWAY",'FA2'!$A$1:$D$1,0),0),"")&amp;IFERROR(VLOOKUP(BY$2&amp;$A11,'FA2'!$B:$C,MATCH("HOME",'FA2'!$B$1:$C$1,0),0),"")&amp;IFERROR(VLOOKUP(BY$2&amp;$A11,'EFL2'!$A:$D,MATCH("AWAY",'EFL2'!$A$1:$D$1,0),0),"")&amp;IFERROR(VLOOKUP(BY$2&amp;$A11,'EFL2'!$B:$C,MATCH("HOME",'EFL2'!$B$1:$C$1,0),0),"")&amp;IFERROR(VLOOKUP(BY$2&amp;$A11,'UCL2'!$C:$F,MATCH("AWAY",'UCL2'!$C$1:$F$1,0),0),"")&amp;IFERROR(VLOOKUP(BY$2&amp;$A11,'UCL2'!$D:$E,MATCH("HOME",'UCL2'!$D$1:$E$1,0),0),"")&amp;IFERROR(VLOOKUP(BY$2&amp;$A11,'EU2'!$C:$F,MATCH("AWAY",'EU2'!$C$1:$F$1,0),0),"")&amp;IFERROR(VLOOKUP(BY$2&amp;$A11,'EU2'!$D:$E,MATCH("HOME",'EU2'!$D$1:$E$1,0),0),"")&amp;IFERROR(VLOOKUP(BY$2&amp;$A11,'EUC2'!$C:$F,MATCH("AWAY",'EUC2'!$C$1:$F$1,0),0),"")&amp;IFERROR(VLOOKUP(BY$2&amp;$A11,'EUC2'!$D:$E,MATCH("HOME",'EUC2'!$D$1:$E$1,0),0),"")</f>
        <v/>
      </c>
      <c r="BZ11" s="25" t="str">
        <f>IFERROR(VLOOKUP(BZ$2&amp;$B11,'FPL FIX2'!$N$1:$Q$400,MATCH("HOME",'FPL FIX2'!$N$1:$Q$1,0),0),"")&amp;IFERROR(VLOOKUP(BZ$2&amp;$B11,'FPL FIX2'!$O$1:$P$400,MATCH("AWAY",'FPL FIX2'!$O$1:$P$1,0),0),"")&amp;IFERROR(VLOOKUP(BZ$2&amp;$A11,'FA2'!$A:$D,MATCH("AWAY",'FA2'!$A$1:$D$1,0),0),"")&amp;IFERROR(VLOOKUP(BZ$2&amp;$A11,'FA2'!$B:$C,MATCH("HOME",'FA2'!$B$1:$C$1,0),0),"")&amp;IFERROR(VLOOKUP(BZ$2&amp;$A11,'EFL2'!$A:$D,MATCH("AWAY",'EFL2'!$A$1:$D$1,0),0),"")&amp;IFERROR(VLOOKUP(BZ$2&amp;$A11,'EFL2'!$B:$C,MATCH("HOME",'EFL2'!$B$1:$C$1,0),0),"")&amp;IFERROR(VLOOKUP(BZ$2&amp;$A11,'UCL2'!$C:$F,MATCH("AWAY",'UCL2'!$C$1:$F$1,0),0),"")&amp;IFERROR(VLOOKUP(BZ$2&amp;$A11,'UCL2'!$D:$E,MATCH("HOME",'UCL2'!$D$1:$E$1,0),0),"")&amp;IFERROR(VLOOKUP(BZ$2&amp;$A11,'EU2'!$C:$F,MATCH("AWAY",'EU2'!$C$1:$F$1,0),0),"")&amp;IFERROR(VLOOKUP(BZ$2&amp;$A11,'EU2'!$D:$E,MATCH("HOME",'EU2'!$D$1:$E$1,0),0),"")&amp;IFERROR(VLOOKUP(BZ$2&amp;$A11,'EUC2'!$C:$F,MATCH("AWAY",'EUC2'!$C$1:$F$1,0),0),"")&amp;IFERROR(VLOOKUP(BZ$2&amp;$A11,'EUC2'!$D:$E,MATCH("HOME",'EUC2'!$D$1:$E$1,0),0),"")</f>
        <v>tot</v>
      </c>
      <c r="CA11" s="25" t="str">
        <f>IFERROR(VLOOKUP(CA$2&amp;$B11,'FPL FIX2'!$N$1:$Q$400,MATCH("HOME",'FPL FIX2'!$N$1:$Q$1,0),0),"")&amp;IFERROR(VLOOKUP(CA$2&amp;$B11,'FPL FIX2'!$O$1:$P$400,MATCH("AWAY",'FPL FIX2'!$O$1:$P$1,0),0),"")&amp;IFERROR(VLOOKUP(CA$2&amp;$A11,'FA2'!$A:$D,MATCH("AWAY",'FA2'!$A$1:$D$1,0),0),"")&amp;IFERROR(VLOOKUP(CA$2&amp;$A11,'FA2'!$B:$C,MATCH("HOME",'FA2'!$B$1:$C$1,0),0),"")&amp;IFERROR(VLOOKUP(CA$2&amp;$A11,'EFL2'!$A:$D,MATCH("AWAY",'EFL2'!$A$1:$D$1,0),0),"")&amp;IFERROR(VLOOKUP(CA$2&amp;$A11,'EFL2'!$B:$C,MATCH("HOME",'EFL2'!$B$1:$C$1,0),0),"")&amp;IFERROR(VLOOKUP(CA$2&amp;$A11,'UCL2'!$C:$F,MATCH("AWAY",'UCL2'!$C$1:$F$1,0),0),"")&amp;IFERROR(VLOOKUP(CA$2&amp;$A11,'UCL2'!$D:$E,MATCH("HOME",'UCL2'!$D$1:$E$1,0),0),"")&amp;IFERROR(VLOOKUP(CA$2&amp;$A11,'EU2'!$C:$F,MATCH("AWAY",'EU2'!$C$1:$F$1,0),0),"")&amp;IFERROR(VLOOKUP(CA$2&amp;$A11,'EU2'!$D:$E,MATCH("HOME",'EU2'!$D$1:$E$1,0),0),"")&amp;IFERROR(VLOOKUP(CA$2&amp;$A11,'EUC2'!$C:$F,MATCH("AWAY",'EUC2'!$C$1:$F$1,0),0),"")&amp;IFERROR(VLOOKUP(CA$2&amp;$A11,'EUC2'!$D:$E,MATCH("HOME",'EUC2'!$D$1:$E$1,0),0),"")</f>
        <v/>
      </c>
      <c r="CB11" s="25" t="str">
        <f>IFERROR(VLOOKUP(CB$2&amp;$B11,'FPL FIX2'!$N$1:$Q$400,MATCH("HOME",'FPL FIX2'!$N$1:$Q$1,0),0),"")&amp;IFERROR(VLOOKUP(CB$2&amp;$B11,'FPL FIX2'!$O$1:$P$400,MATCH("AWAY",'FPL FIX2'!$O$1:$P$1,0),0),"")&amp;IFERROR(VLOOKUP(CB$2&amp;$A11,'FA2'!$A:$D,MATCH("AWAY",'FA2'!$A$1:$D$1,0),0),"")&amp;IFERROR(VLOOKUP(CB$2&amp;$A11,'FA2'!$B:$C,MATCH("HOME",'FA2'!$B$1:$C$1,0),0),"")&amp;IFERROR(VLOOKUP(CB$2&amp;$A11,'EFL2'!$A:$D,MATCH("AWAY",'EFL2'!$A$1:$D$1,0),0),"")&amp;IFERROR(VLOOKUP(CB$2&amp;$A11,'EFL2'!$B:$C,MATCH("HOME",'EFL2'!$B$1:$C$1,0),0),"")&amp;IFERROR(VLOOKUP(CB$2&amp;$A11,'UCL2'!$C:$F,MATCH("AWAY",'UCL2'!$C$1:$F$1,0),0),"")&amp;IFERROR(VLOOKUP(CB$2&amp;$A11,'UCL2'!$D:$E,MATCH("HOME",'UCL2'!$D$1:$E$1,0),0),"")&amp;IFERROR(VLOOKUP(CB$2&amp;$A11,'EU2'!$C:$F,MATCH("AWAY",'EU2'!$C$1:$F$1,0),0),"")&amp;IFERROR(VLOOKUP(CB$2&amp;$A11,'EU2'!$D:$E,MATCH("HOME",'EU2'!$D$1:$E$1,0),0),"")&amp;IFERROR(VLOOKUP(CB$2&amp;$A11,'EUC2'!$C:$F,MATCH("AWAY",'EUC2'!$C$1:$F$1,0),0),"")&amp;IFERROR(VLOOKUP(CB$2&amp;$A11,'EUC2'!$D:$E,MATCH("HOME",'EUC2'!$D$1:$E$1,0),0),"")</f>
        <v/>
      </c>
      <c r="CC11" s="25" t="str">
        <f>IFERROR(VLOOKUP(CC$2&amp;$B11,'FPL FIX2'!$N$1:$Q$400,MATCH("HOME",'FPL FIX2'!$N$1:$Q$1,0),0),"")&amp;IFERROR(VLOOKUP(CC$2&amp;$B11,'FPL FIX2'!$O$1:$P$400,MATCH("AWAY",'FPL FIX2'!$O$1:$P$1,0),0),"")&amp;IFERROR(VLOOKUP(CC$2&amp;$A11,'FA2'!$A:$D,MATCH("AWAY",'FA2'!$A$1:$D$1,0),0),"")&amp;IFERROR(VLOOKUP(CC$2&amp;$A11,'FA2'!$B:$C,MATCH("HOME",'FA2'!$B$1:$C$1,0),0),"")&amp;IFERROR(VLOOKUP(CC$2&amp;$A11,'EFL2'!$A:$D,MATCH("AWAY",'EFL2'!$A$1:$D$1,0),0),"")&amp;IFERROR(VLOOKUP(CC$2&amp;$A11,'EFL2'!$B:$C,MATCH("HOME",'EFL2'!$B$1:$C$1,0),0),"")&amp;IFERROR(VLOOKUP(CC$2&amp;$A11,'UCL2'!$C:$F,MATCH("AWAY",'UCL2'!$C$1:$F$1,0),0),"")&amp;IFERROR(VLOOKUP(CC$2&amp;$A11,'UCL2'!$D:$E,MATCH("HOME",'UCL2'!$D$1:$E$1,0),0),"")&amp;IFERROR(VLOOKUP(CC$2&amp;$A11,'EU2'!$C:$F,MATCH("AWAY",'EU2'!$C$1:$F$1,0),0),"")&amp;IFERROR(VLOOKUP(CC$2&amp;$A11,'EU2'!$D:$E,MATCH("HOME",'EU2'!$D$1:$E$1,0),0),"")&amp;IFERROR(VLOOKUP(CC$2&amp;$A11,'EUC2'!$C:$F,MATCH("AWAY",'EUC2'!$C$1:$F$1,0),0),"")&amp;IFERROR(VLOOKUP(CC$2&amp;$A11,'EUC2'!$D:$E,MATCH("HOME",'EUC2'!$D$1:$E$1,0),0),"")</f>
        <v/>
      </c>
      <c r="CD11" s="25" t="str">
        <f>IFERROR(VLOOKUP(CD$2&amp;$B11,'FPL FIX2'!$N$1:$Q$400,MATCH("HOME",'FPL FIX2'!$N$1:$Q$1,0),0),"")&amp;IFERROR(VLOOKUP(CD$2&amp;$B11,'FPL FIX2'!$O$1:$P$400,MATCH("AWAY",'FPL FIX2'!$O$1:$P$1,0),0),"")&amp;IFERROR(VLOOKUP(CD$2&amp;$A11,'FA2'!$A:$D,MATCH("AWAY",'FA2'!$A$1:$D$1,0),0),"")&amp;IFERROR(VLOOKUP(CD$2&amp;$A11,'FA2'!$B:$C,MATCH("HOME",'FA2'!$B$1:$C$1,0),0),"")&amp;IFERROR(VLOOKUP(CD$2&amp;$A11,'EFL2'!$A:$D,MATCH("AWAY",'EFL2'!$A$1:$D$1,0),0),"")&amp;IFERROR(VLOOKUP(CD$2&amp;$A11,'EFL2'!$B:$C,MATCH("HOME",'EFL2'!$B$1:$C$1,0),0),"")&amp;IFERROR(VLOOKUP(CD$2&amp;$A11,'UCL2'!$C:$F,MATCH("AWAY",'UCL2'!$C$1:$F$1,0),0),"")&amp;IFERROR(VLOOKUP(CD$2&amp;$A11,'UCL2'!$D:$E,MATCH("HOME",'UCL2'!$D$1:$E$1,0),0),"")&amp;IFERROR(VLOOKUP(CD$2&amp;$A11,'EU2'!$C:$F,MATCH("AWAY",'EU2'!$C$1:$F$1,0),0),"")&amp;IFERROR(VLOOKUP(CD$2&amp;$A11,'EU2'!$D:$E,MATCH("HOME",'EU2'!$D$1:$E$1,0),0),"")&amp;IFERROR(VLOOKUP(CD$2&amp;$A11,'EUC2'!$C:$F,MATCH("AWAY",'EUC2'!$C$1:$F$1,0),0),"")&amp;IFERROR(VLOOKUP(CD$2&amp;$A11,'EUC2'!$D:$E,MATCH("HOME",'EUC2'!$D$1:$E$1,0),0),"")</f>
        <v>new</v>
      </c>
      <c r="CE11" s="25" t="str">
        <f>IFERROR(VLOOKUP(CE$2&amp;$B11,'FPL FIX2'!$N$1:$Q$400,MATCH("HOME",'FPL FIX2'!$N$1:$Q$1,0),0),"")&amp;IFERROR(VLOOKUP(CE$2&amp;$B11,'FPL FIX2'!$O$1:$P$400,MATCH("AWAY",'FPL FIX2'!$O$1:$P$1,0),0),"")&amp;IFERROR(VLOOKUP(CE$2&amp;$A11,'FA2'!$A:$D,MATCH("AWAY",'FA2'!$A$1:$D$1,0),0),"")&amp;IFERROR(VLOOKUP(CE$2&amp;$A11,'FA2'!$B:$C,MATCH("HOME",'FA2'!$B$1:$C$1,0),0),"")&amp;IFERROR(VLOOKUP(CE$2&amp;$A11,'EFL2'!$A:$D,MATCH("AWAY",'EFL2'!$A$1:$D$1,0),0),"")&amp;IFERROR(VLOOKUP(CE$2&amp;$A11,'EFL2'!$B:$C,MATCH("HOME",'EFL2'!$B$1:$C$1,0),0),"")&amp;IFERROR(VLOOKUP(CE$2&amp;$A11,'UCL2'!$C:$F,MATCH("AWAY",'UCL2'!$C$1:$F$1,0),0),"")&amp;IFERROR(VLOOKUP(CE$2&amp;$A11,'UCL2'!$D:$E,MATCH("HOME",'UCL2'!$D$1:$E$1,0),0),"")&amp;IFERROR(VLOOKUP(CE$2&amp;$A11,'EU2'!$C:$F,MATCH("AWAY",'EU2'!$C$1:$F$1,0),0),"")&amp;IFERROR(VLOOKUP(CE$2&amp;$A11,'EU2'!$D:$E,MATCH("HOME",'EU2'!$D$1:$E$1,0),0),"")&amp;IFERROR(VLOOKUP(CE$2&amp;$A11,'EUC2'!$C:$F,MATCH("AWAY",'EUC2'!$C$1:$F$1,0),0),"")&amp;IFERROR(VLOOKUP(CE$2&amp;$A11,'EUC2'!$D:$E,MATCH("HOME",'EUC2'!$D$1:$E$1,0),0),"")</f>
        <v/>
      </c>
      <c r="CF11" s="25" t="str">
        <f>IFERROR(VLOOKUP(CF$2&amp;$B11,'FPL FIX2'!$N$1:$Q$400,MATCH("HOME",'FPL FIX2'!$N$1:$Q$1,0),0),"")&amp;IFERROR(VLOOKUP(CF$2&amp;$B11,'FPL FIX2'!$O$1:$P$400,MATCH("AWAY",'FPL FIX2'!$O$1:$P$1,0),0),"")&amp;IFERROR(VLOOKUP(CF$2&amp;$A11,'FA2'!$A:$D,MATCH("AWAY",'FA2'!$A$1:$D$1,0),0),"")&amp;IFERROR(VLOOKUP(CF$2&amp;$A11,'FA2'!$B:$C,MATCH("HOME",'FA2'!$B$1:$C$1,0),0),"")&amp;IFERROR(VLOOKUP(CF$2&amp;$A11,'EFL2'!$A:$D,MATCH("AWAY",'EFL2'!$A$1:$D$1,0),0),"")&amp;IFERROR(VLOOKUP(CF$2&amp;$A11,'EFL2'!$B:$C,MATCH("HOME",'EFL2'!$B$1:$C$1,0),0),"")&amp;IFERROR(VLOOKUP(CF$2&amp;$A11,'UCL2'!$C:$F,MATCH("AWAY",'UCL2'!$C$1:$F$1,0),0),"")&amp;IFERROR(VLOOKUP(CF$2&amp;$A11,'UCL2'!$D:$E,MATCH("HOME",'UCL2'!$D$1:$E$1,0),0),"")&amp;IFERROR(VLOOKUP(CF$2&amp;$A11,'EU2'!$C:$F,MATCH("AWAY",'EU2'!$C$1:$F$1,0),0),"")&amp;IFERROR(VLOOKUP(CF$2&amp;$A11,'EU2'!$D:$E,MATCH("HOME",'EU2'!$D$1:$E$1,0),0),"")&amp;IFERROR(VLOOKUP(CF$2&amp;$A11,'EUC2'!$C:$F,MATCH("AWAY",'EUC2'!$C$1:$F$1,0),0),"")&amp;IFERROR(VLOOKUP(CF$2&amp;$A11,'EUC2'!$D:$E,MATCH("HOME",'EUC2'!$D$1:$E$1,0),0),"")</f>
        <v/>
      </c>
      <c r="CG11" s="25" t="str">
        <f>IFERROR(VLOOKUP(CG$2&amp;$B11,'FPL FIX2'!$N$1:$Q$400,MATCH("HOME",'FPL FIX2'!$N$1:$Q$1,0),0),"")&amp;IFERROR(VLOOKUP(CG$2&amp;$B11,'FPL FIX2'!$O$1:$P$400,MATCH("AWAY",'FPL FIX2'!$O$1:$P$1,0),0),"")&amp;IFERROR(VLOOKUP(CG$2&amp;$A11,'FA2'!$A:$D,MATCH("AWAY",'FA2'!$A$1:$D$1,0),0),"")&amp;IFERROR(VLOOKUP(CG$2&amp;$A11,'FA2'!$B:$C,MATCH("HOME",'FA2'!$B$1:$C$1,0),0),"")&amp;IFERROR(VLOOKUP(CG$2&amp;$A11,'EFL2'!$A:$D,MATCH("AWAY",'EFL2'!$A$1:$D$1,0),0),"")&amp;IFERROR(VLOOKUP(CG$2&amp;$A11,'EFL2'!$B:$C,MATCH("HOME",'EFL2'!$B$1:$C$1,0),0),"")&amp;IFERROR(VLOOKUP(CG$2&amp;$A11,'UCL2'!$C:$F,MATCH("AWAY",'UCL2'!$C$1:$F$1,0),0),"")&amp;IFERROR(VLOOKUP(CG$2&amp;$A11,'UCL2'!$D:$E,MATCH("HOME",'UCL2'!$D$1:$E$1,0),0),"")&amp;IFERROR(VLOOKUP(CG$2&amp;$A11,'EU2'!$C:$F,MATCH("AWAY",'EU2'!$C$1:$F$1,0),0),"")&amp;IFERROR(VLOOKUP(CG$2&amp;$A11,'EU2'!$D:$E,MATCH("HOME",'EU2'!$D$1:$E$1,0),0),"")&amp;IFERROR(VLOOKUP(CG$2&amp;$A11,'EUC2'!$C:$F,MATCH("AWAY",'EUC2'!$C$1:$F$1,0),0),"")&amp;IFERROR(VLOOKUP(CG$2&amp;$A11,'EUC2'!$D:$E,MATCH("HOME",'EUC2'!$D$1:$E$1,0),0),"")</f>
        <v>CRY</v>
      </c>
      <c r="CH11" s="25" t="str">
        <f>IFERROR(VLOOKUP(CH$2&amp;$B11,'FPL FIX2'!$N$1:$Q$400,MATCH("HOME",'FPL FIX2'!$N$1:$Q$1,0),0),"")&amp;IFERROR(VLOOKUP(CH$2&amp;$B11,'FPL FIX2'!$O$1:$P$400,MATCH("AWAY",'FPL FIX2'!$O$1:$P$1,0),0),"")&amp;IFERROR(VLOOKUP(CH$2&amp;$A11,'FA2'!$A:$D,MATCH("AWAY",'FA2'!$A$1:$D$1,0),0),"")&amp;IFERROR(VLOOKUP(CH$2&amp;$A11,'FA2'!$B:$C,MATCH("HOME",'FA2'!$B$1:$C$1,0),0),"")&amp;IFERROR(VLOOKUP(CH$2&amp;$A11,'EFL2'!$A:$D,MATCH("AWAY",'EFL2'!$A$1:$D$1,0),0),"")&amp;IFERROR(VLOOKUP(CH$2&amp;$A11,'EFL2'!$B:$C,MATCH("HOME",'EFL2'!$B$1:$C$1,0),0),"")&amp;IFERROR(VLOOKUP(CH$2&amp;$A11,'UCL2'!$C:$F,MATCH("AWAY",'UCL2'!$C$1:$F$1,0),0),"")&amp;IFERROR(VLOOKUP(CH$2&amp;$A11,'UCL2'!$D:$E,MATCH("HOME",'UCL2'!$D$1:$E$1,0),0),"")&amp;IFERROR(VLOOKUP(CH$2&amp;$A11,'EU2'!$C:$F,MATCH("AWAY",'EU2'!$C$1:$F$1,0),0),"")&amp;IFERROR(VLOOKUP(CH$2&amp;$A11,'EU2'!$D:$E,MATCH("HOME",'EU2'!$D$1:$E$1,0),0),"")&amp;IFERROR(VLOOKUP(CH$2&amp;$A11,'EUC2'!$C:$F,MATCH("AWAY",'EUC2'!$C$1:$F$1,0),0),"")&amp;IFERROR(VLOOKUP(CH$2&amp;$A11,'EUC2'!$D:$E,MATCH("HOME",'EUC2'!$D$1:$E$1,0),0),"")</f>
        <v/>
      </c>
      <c r="CI11" s="25" t="str">
        <f>IFERROR(VLOOKUP(CI$2&amp;$B11,'FPL FIX2'!$N$1:$Q$400,MATCH("HOME",'FPL FIX2'!$N$1:$Q$1,0),0),"")&amp;IFERROR(VLOOKUP(CI$2&amp;$B11,'FPL FIX2'!$O$1:$P$400,MATCH("AWAY",'FPL FIX2'!$O$1:$P$1,0),0),"")&amp;IFERROR(VLOOKUP(CI$2&amp;$A11,'FA2'!$A:$D,MATCH("AWAY",'FA2'!$A$1:$D$1,0),0),"")&amp;IFERROR(VLOOKUP(CI$2&amp;$A11,'FA2'!$B:$C,MATCH("HOME",'FA2'!$B$1:$C$1,0),0),"")&amp;IFERROR(VLOOKUP(CI$2&amp;$A11,'EFL2'!$A:$D,MATCH("AWAY",'EFL2'!$A$1:$D$1,0),0),"")&amp;IFERROR(VLOOKUP(CI$2&amp;$A11,'EFL2'!$B:$C,MATCH("HOME",'EFL2'!$B$1:$C$1,0),0),"")&amp;IFERROR(VLOOKUP(CI$2&amp;$A11,'UCL2'!$C:$F,MATCH("AWAY",'UCL2'!$C$1:$F$1,0),0),"")&amp;IFERROR(VLOOKUP(CI$2&amp;$A11,'UCL2'!$D:$E,MATCH("HOME",'UCL2'!$D$1:$E$1,0),0),"")&amp;IFERROR(VLOOKUP(CI$2&amp;$A11,'EU2'!$C:$F,MATCH("AWAY",'EU2'!$C$1:$F$1,0),0),"")&amp;IFERROR(VLOOKUP(CI$2&amp;$A11,'EU2'!$D:$E,MATCH("HOME",'EU2'!$D$1:$E$1,0),0),"")&amp;IFERROR(VLOOKUP(CI$2&amp;$A11,'EUC2'!$C:$F,MATCH("AWAY",'EUC2'!$C$1:$F$1,0),0),"")&amp;IFERROR(VLOOKUP(CI$2&amp;$A11,'EUC2'!$D:$E,MATCH("HOME",'EUC2'!$D$1:$E$1,0),0),"")</f>
        <v/>
      </c>
      <c r="CJ11" s="25" t="str">
        <f>IFERROR(VLOOKUP(CJ$2&amp;$B11,'FPL FIX2'!$N$1:$Q$400,MATCH("HOME",'FPL FIX2'!$N$1:$Q$1,0),0),"")&amp;IFERROR(VLOOKUP(CJ$2&amp;$B11,'FPL FIX2'!$O$1:$P$400,MATCH("AWAY",'FPL FIX2'!$O$1:$P$1,0),0),"")&amp;IFERROR(VLOOKUP(CJ$2&amp;$A11,'FA2'!$A:$D,MATCH("AWAY",'FA2'!$A$1:$D$1,0),0),"")&amp;IFERROR(VLOOKUP(CJ$2&amp;$A11,'FA2'!$B:$C,MATCH("HOME",'FA2'!$B$1:$C$1,0),0),"")&amp;IFERROR(VLOOKUP(CJ$2&amp;$A11,'EFL2'!$A:$D,MATCH("AWAY",'EFL2'!$A$1:$D$1,0),0),"")&amp;IFERROR(VLOOKUP(CJ$2&amp;$A11,'EFL2'!$B:$C,MATCH("HOME",'EFL2'!$B$1:$C$1,0),0),"")&amp;IFERROR(VLOOKUP(CJ$2&amp;$A11,'UCL2'!$C:$F,MATCH("AWAY",'UCL2'!$C$1:$F$1,0),0),"")&amp;IFERROR(VLOOKUP(CJ$2&amp;$A11,'UCL2'!$D:$E,MATCH("HOME",'UCL2'!$D$1:$E$1,0),0),"")&amp;IFERROR(VLOOKUP(CJ$2&amp;$A11,'EU2'!$C:$F,MATCH("AWAY",'EU2'!$C$1:$F$1,0),0),"")&amp;IFERROR(VLOOKUP(CJ$2&amp;$A11,'EU2'!$D:$E,MATCH("HOME",'EU2'!$D$1:$E$1,0),0),"")&amp;IFERROR(VLOOKUP(CJ$2&amp;$A11,'EUC2'!$C:$F,MATCH("AWAY",'EUC2'!$C$1:$F$1,0),0),"")&amp;IFERROR(VLOOKUP(CJ$2&amp;$A11,'EUC2'!$D:$E,MATCH("HOME",'EUC2'!$D$1:$E$1,0),0),"")</f>
        <v/>
      </c>
      <c r="CK11" s="25" t="str">
        <f>IFERROR(VLOOKUP(CK$2&amp;$B11,'FPL FIX2'!$N$1:$Q$400,MATCH("HOME",'FPL FIX2'!$N$1:$Q$1,0),0),"")&amp;IFERROR(VLOOKUP(CK$2&amp;$B11,'FPL FIX2'!$O$1:$P$400,MATCH("AWAY",'FPL FIX2'!$O$1:$P$1,0),0),"")&amp;IFERROR(VLOOKUP(CK$2&amp;$A11,'FA2'!$A:$D,MATCH("AWAY",'FA2'!$A$1:$D$1,0),0),"")&amp;IFERROR(VLOOKUP(CK$2&amp;$A11,'FA2'!$B:$C,MATCH("HOME",'FA2'!$B$1:$C$1,0),0),"")&amp;IFERROR(VLOOKUP(CK$2&amp;$A11,'EFL2'!$A:$D,MATCH("AWAY",'EFL2'!$A$1:$D$1,0),0),"")&amp;IFERROR(VLOOKUP(CK$2&amp;$A11,'EFL2'!$B:$C,MATCH("HOME",'EFL2'!$B$1:$C$1,0),0),"")&amp;IFERROR(VLOOKUP(CK$2&amp;$A11,'UCL2'!$C:$F,MATCH("AWAY",'UCL2'!$C$1:$F$1,0),0),"")&amp;IFERROR(VLOOKUP(CK$2&amp;$A11,'UCL2'!$D:$E,MATCH("HOME",'UCL2'!$D$1:$E$1,0),0),"")&amp;IFERROR(VLOOKUP(CK$2&amp;$A11,'EU2'!$C:$F,MATCH("AWAY",'EU2'!$C$1:$F$1,0),0),"")&amp;IFERROR(VLOOKUP(CK$2&amp;$A11,'EU2'!$D:$E,MATCH("HOME",'EU2'!$D$1:$E$1,0),0),"")&amp;IFERROR(VLOOKUP(CK$2&amp;$A11,'EUC2'!$C:$F,MATCH("AWAY",'EUC2'!$C$1:$F$1,0),0),"")&amp;IFERROR(VLOOKUP(CK$2&amp;$A11,'EUC2'!$D:$E,MATCH("HOME",'EUC2'!$D$1:$E$1,0),0),"")</f>
        <v/>
      </c>
      <c r="CL11" s="25" t="str">
        <f>IFERROR(VLOOKUP(CL$2&amp;$B11,'FPL FIX2'!$N$1:$Q$400,MATCH("HOME",'FPL FIX2'!$N$1:$Q$1,0),0),"")&amp;IFERROR(VLOOKUP(CL$2&amp;$B11,'FPL FIX2'!$O$1:$P$400,MATCH("AWAY",'FPL FIX2'!$O$1:$P$1,0),0),"")&amp;IFERROR(VLOOKUP(CL$2&amp;$A11,'FA2'!$A:$D,MATCH("AWAY",'FA2'!$A$1:$D$1,0),0),"")&amp;IFERROR(VLOOKUP(CL$2&amp;$A11,'FA2'!$B:$C,MATCH("HOME",'FA2'!$B$1:$C$1,0),0),"")&amp;IFERROR(VLOOKUP(CL$2&amp;$A11,'EFL2'!$A:$D,MATCH("AWAY",'EFL2'!$A$1:$D$1,0),0),"")&amp;IFERROR(VLOOKUP(CL$2&amp;$A11,'EFL2'!$B:$C,MATCH("HOME",'EFL2'!$B$1:$C$1,0),0),"")&amp;IFERROR(VLOOKUP(CL$2&amp;$A11,'UCL2'!$C:$F,MATCH("AWAY",'UCL2'!$C$1:$F$1,0),0),"")&amp;IFERROR(VLOOKUP(CL$2&amp;$A11,'UCL2'!$D:$E,MATCH("HOME",'UCL2'!$D$1:$E$1,0),0),"")&amp;IFERROR(VLOOKUP(CL$2&amp;$A11,'EU2'!$C:$F,MATCH("AWAY",'EU2'!$C$1:$F$1,0),0),"")&amp;IFERROR(VLOOKUP(CL$2&amp;$A11,'EU2'!$D:$E,MATCH("HOME",'EU2'!$D$1:$E$1,0),0),"")&amp;IFERROR(VLOOKUP(CL$2&amp;$A11,'EUC2'!$C:$F,MATCH("AWAY",'EUC2'!$C$1:$F$1,0),0),"")&amp;IFERROR(VLOOKUP(CL$2&amp;$A11,'EUC2'!$D:$E,MATCH("HOME",'EUC2'!$D$1:$E$1,0),0),"")</f>
        <v/>
      </c>
      <c r="CM11" s="25" t="str">
        <f>IFERROR(VLOOKUP(CM$2&amp;$B11,'FPL FIX2'!$N$1:$Q$400,MATCH("HOME",'FPL FIX2'!$N$1:$Q$1,0),0),"")&amp;IFERROR(VLOOKUP(CM$2&amp;$B11,'FPL FIX2'!$O$1:$P$400,MATCH("AWAY",'FPL FIX2'!$O$1:$P$1,0),0),"")&amp;IFERROR(VLOOKUP(CM$2&amp;$A11,'FA2'!$A:$D,MATCH("AWAY",'FA2'!$A$1:$D$1,0),0),"")&amp;IFERROR(VLOOKUP(CM$2&amp;$A11,'FA2'!$B:$C,MATCH("HOME",'FA2'!$B$1:$C$1,0),0),"")&amp;IFERROR(VLOOKUP(CM$2&amp;$A11,'EFL2'!$A:$D,MATCH("AWAY",'EFL2'!$A$1:$D$1,0),0),"")&amp;IFERROR(VLOOKUP(CM$2&amp;$A11,'EFL2'!$B:$C,MATCH("HOME",'EFL2'!$B$1:$C$1,0),0),"")&amp;IFERROR(VLOOKUP(CM$2&amp;$A11,'UCL2'!$C:$F,MATCH("AWAY",'UCL2'!$C$1:$F$1,0),0),"")&amp;IFERROR(VLOOKUP(CM$2&amp;$A11,'UCL2'!$D:$E,MATCH("HOME",'UCL2'!$D$1:$E$1,0),0),"")&amp;IFERROR(VLOOKUP(CM$2&amp;$A11,'EU2'!$C:$F,MATCH("AWAY",'EU2'!$C$1:$F$1,0),0),"")&amp;IFERROR(VLOOKUP(CM$2&amp;$A11,'EU2'!$D:$E,MATCH("HOME",'EU2'!$D$1:$E$1,0),0),"")&amp;IFERROR(VLOOKUP(CM$2&amp;$A11,'EUC2'!$C:$F,MATCH("AWAY",'EUC2'!$C$1:$F$1,0),0),"")&amp;IFERROR(VLOOKUP(CM$2&amp;$A11,'EUC2'!$D:$E,MATCH("HOME",'EUC2'!$D$1:$E$1,0),0),"")</f>
        <v/>
      </c>
      <c r="CN11" s="25" t="str">
        <f>IFERROR(VLOOKUP(CN$2&amp;$B11,'FPL FIX2'!$N$1:$Q$400,MATCH("HOME",'FPL FIX2'!$N$1:$Q$1,0),0),"")&amp;IFERROR(VLOOKUP(CN$2&amp;$B11,'FPL FIX2'!$O$1:$P$400,MATCH("AWAY",'FPL FIX2'!$O$1:$P$1,0),0),"")&amp;IFERROR(VLOOKUP(CN$2&amp;$A11,'FA2'!$A:$D,MATCH("AWAY",'FA2'!$A$1:$D$1,0),0),"")&amp;IFERROR(VLOOKUP(CN$2&amp;$A11,'FA2'!$B:$C,MATCH("HOME",'FA2'!$B$1:$C$1,0),0),"")&amp;IFERROR(VLOOKUP(CN$2&amp;$A11,'EFL2'!$A:$D,MATCH("AWAY",'EFL2'!$A$1:$D$1,0),0),"")&amp;IFERROR(VLOOKUP(CN$2&amp;$A11,'EFL2'!$B:$C,MATCH("HOME",'EFL2'!$B$1:$C$1,0),0),"")&amp;IFERROR(VLOOKUP(CN$2&amp;$A11,'UCL2'!$C:$F,MATCH("AWAY",'UCL2'!$C$1:$F$1,0),0),"")&amp;IFERROR(VLOOKUP(CN$2&amp;$A11,'UCL2'!$D:$E,MATCH("HOME",'UCL2'!$D$1:$E$1,0),0),"")&amp;IFERROR(VLOOKUP(CN$2&amp;$A11,'EU2'!$C:$F,MATCH("AWAY",'EU2'!$C$1:$F$1,0),0),"")&amp;IFERROR(VLOOKUP(CN$2&amp;$A11,'EU2'!$D:$E,MATCH("HOME",'EU2'!$D$1:$E$1,0),0),"")&amp;IFERROR(VLOOKUP(CN$2&amp;$A11,'EUC2'!$C:$F,MATCH("AWAY",'EUC2'!$C$1:$F$1,0),0),"")&amp;IFERROR(VLOOKUP(CN$2&amp;$A11,'EUC2'!$D:$E,MATCH("HOME",'EUC2'!$D$1:$E$1,0),0),"")</f>
        <v>ful</v>
      </c>
      <c r="CO11" s="25" t="str">
        <f>IFERROR(VLOOKUP(CO$2&amp;$B11,'FPL FIX2'!$N$1:$Q$400,MATCH("HOME",'FPL FIX2'!$N$1:$Q$1,0),0),"")&amp;IFERROR(VLOOKUP(CO$2&amp;$B11,'FPL FIX2'!$O$1:$P$400,MATCH("AWAY",'FPL FIX2'!$O$1:$P$1,0),0),"")&amp;IFERROR(VLOOKUP(CO$2&amp;$A11,'FA2'!$A:$D,MATCH("AWAY",'FA2'!$A$1:$D$1,0),0),"")&amp;IFERROR(VLOOKUP(CO$2&amp;$A11,'FA2'!$B:$C,MATCH("HOME",'FA2'!$B$1:$C$1,0),0),"")&amp;IFERROR(VLOOKUP(CO$2&amp;$A11,'EFL2'!$A:$D,MATCH("AWAY",'EFL2'!$A$1:$D$1,0),0),"")&amp;IFERROR(VLOOKUP(CO$2&amp;$A11,'EFL2'!$B:$C,MATCH("HOME",'EFL2'!$B$1:$C$1,0),0),"")&amp;IFERROR(VLOOKUP(CO$2&amp;$A11,'UCL2'!$C:$F,MATCH("AWAY",'UCL2'!$C$1:$F$1,0),0),"")&amp;IFERROR(VLOOKUP(CO$2&amp;$A11,'UCL2'!$D:$E,MATCH("HOME",'UCL2'!$D$1:$E$1,0),0),"")&amp;IFERROR(VLOOKUP(CO$2&amp;$A11,'EU2'!$C:$F,MATCH("AWAY",'EU2'!$C$1:$F$1,0),0),"")&amp;IFERROR(VLOOKUP(CO$2&amp;$A11,'EU2'!$D:$E,MATCH("HOME",'EU2'!$D$1:$E$1,0),0),"")&amp;IFERROR(VLOOKUP(CO$2&amp;$A11,'EUC2'!$C:$F,MATCH("AWAY",'EUC2'!$C$1:$F$1,0),0),"")&amp;IFERROR(VLOOKUP(CO$2&amp;$A11,'EUC2'!$D:$E,MATCH("HOME",'EUC2'!$D$1:$E$1,0),0),"")</f>
        <v/>
      </c>
      <c r="CP11" s="25" t="str">
        <f>IFERROR(VLOOKUP(CP$2&amp;$B11,'FPL FIX2'!$N$1:$Q$400,MATCH("HOME",'FPL FIX2'!$N$1:$Q$1,0),0),"")&amp;IFERROR(VLOOKUP(CP$2&amp;$B11,'FPL FIX2'!$O$1:$P$400,MATCH("AWAY",'FPL FIX2'!$O$1:$P$1,0),0),"")&amp;IFERROR(VLOOKUP(CP$2&amp;$A11,'FA2'!$A:$D,MATCH("AWAY",'FA2'!$A$1:$D$1,0),0),"")&amp;IFERROR(VLOOKUP(CP$2&amp;$A11,'FA2'!$B:$C,MATCH("HOME",'FA2'!$B$1:$C$1,0),0),"")&amp;IFERROR(VLOOKUP(CP$2&amp;$A11,'EFL2'!$A:$D,MATCH("AWAY",'EFL2'!$A$1:$D$1,0),0),"")&amp;IFERROR(VLOOKUP(CP$2&amp;$A11,'EFL2'!$B:$C,MATCH("HOME",'EFL2'!$B$1:$C$1,0),0),"")&amp;IFERROR(VLOOKUP(CP$2&amp;$A11,'UCL2'!$C:$F,MATCH("AWAY",'UCL2'!$C$1:$F$1,0),0),"")&amp;IFERROR(VLOOKUP(CP$2&amp;$A11,'UCL2'!$D:$E,MATCH("HOME",'UCL2'!$D$1:$E$1,0),0),"")&amp;IFERROR(VLOOKUP(CP$2&amp;$A11,'EU2'!$C:$F,MATCH("AWAY",'EU2'!$C$1:$F$1,0),0),"")&amp;IFERROR(VLOOKUP(CP$2&amp;$A11,'EU2'!$D:$E,MATCH("HOME",'EU2'!$D$1:$E$1,0),0),"")&amp;IFERROR(VLOOKUP(CP$2&amp;$A11,'EUC2'!$C:$F,MATCH("AWAY",'EUC2'!$C$1:$F$1,0),0),"")&amp;IFERROR(VLOOKUP(CP$2&amp;$A11,'EUC2'!$D:$E,MATCH("HOME",'EUC2'!$D$1:$E$1,0),0),"")</f>
        <v/>
      </c>
      <c r="CQ11" s="25" t="str">
        <f>IFERROR(VLOOKUP(CQ$2&amp;$B11,'FPL FIX2'!$N$1:$Q$400,MATCH("HOME",'FPL FIX2'!$N$1:$Q$1,0),0),"")&amp;IFERROR(VLOOKUP(CQ$2&amp;$B11,'FPL FIX2'!$O$1:$P$400,MATCH("AWAY",'FPL FIX2'!$O$1:$P$1,0),0),"")&amp;IFERROR(VLOOKUP(CQ$2&amp;$A11,'FA2'!$A:$D,MATCH("AWAY",'FA2'!$A$1:$D$1,0),0),"")&amp;IFERROR(VLOOKUP(CQ$2&amp;$A11,'FA2'!$B:$C,MATCH("HOME",'FA2'!$B$1:$C$1,0),0),"")&amp;IFERROR(VLOOKUP(CQ$2&amp;$A11,'EFL2'!$A:$D,MATCH("AWAY",'EFL2'!$A$1:$D$1,0),0),"")&amp;IFERROR(VLOOKUP(CQ$2&amp;$A11,'EFL2'!$B:$C,MATCH("HOME",'EFL2'!$B$1:$C$1,0),0),"")&amp;IFERROR(VLOOKUP(CQ$2&amp;$A11,'UCL2'!$C:$F,MATCH("AWAY",'UCL2'!$C$1:$F$1,0),0),"")&amp;IFERROR(VLOOKUP(CQ$2&amp;$A11,'UCL2'!$D:$E,MATCH("HOME",'UCL2'!$D$1:$E$1,0),0),"")&amp;IFERROR(VLOOKUP(CQ$2&amp;$A11,'EU2'!$C:$F,MATCH("AWAY",'EU2'!$C$1:$F$1,0),0),"")&amp;IFERROR(VLOOKUP(CQ$2&amp;$A11,'EU2'!$D:$E,MATCH("HOME",'EU2'!$D$1:$E$1,0),0),"")&amp;IFERROR(VLOOKUP(CQ$2&amp;$A11,'EUC2'!$C:$F,MATCH("AWAY",'EUC2'!$C$1:$F$1,0),0),"")&amp;IFERROR(VLOOKUP(CQ$2&amp;$A11,'EUC2'!$D:$E,MATCH("HOME",'EUC2'!$D$1:$E$1,0),0),"")</f>
        <v/>
      </c>
      <c r="CR11" s="25" t="str">
        <f>IFERROR(VLOOKUP(CR$2&amp;$B11,'FPL FIX2'!$N$1:$Q$400,MATCH("HOME",'FPL FIX2'!$N$1:$Q$1,0),0),"")&amp;IFERROR(VLOOKUP(CR$2&amp;$B11,'FPL FIX2'!$O$1:$P$400,MATCH("AWAY",'FPL FIX2'!$O$1:$P$1,0),0),"")&amp;IFERROR(VLOOKUP(CR$2&amp;$A11,'FA2'!$A:$D,MATCH("AWAY",'FA2'!$A$1:$D$1,0),0),"")&amp;IFERROR(VLOOKUP(CR$2&amp;$A11,'FA2'!$B:$C,MATCH("HOME",'FA2'!$B$1:$C$1,0),0),"")&amp;IFERROR(VLOOKUP(CR$2&amp;$A11,'EFL2'!$A:$D,MATCH("AWAY",'EFL2'!$A$1:$D$1,0),0),"")&amp;IFERROR(VLOOKUP(CR$2&amp;$A11,'EFL2'!$B:$C,MATCH("HOME",'EFL2'!$B$1:$C$1,0),0),"")&amp;IFERROR(VLOOKUP(CR$2&amp;$A11,'UCL2'!$C:$F,MATCH("AWAY",'UCL2'!$C$1:$F$1,0),0),"")&amp;IFERROR(VLOOKUP(CR$2&amp;$A11,'UCL2'!$D:$E,MATCH("HOME",'UCL2'!$D$1:$E$1,0),0),"")&amp;IFERROR(VLOOKUP(CR$2&amp;$A11,'EU2'!$C:$F,MATCH("AWAY",'EU2'!$C$1:$F$1,0),0),"")&amp;IFERROR(VLOOKUP(CR$2&amp;$A11,'EU2'!$D:$E,MATCH("HOME",'EU2'!$D$1:$E$1,0),0),"")&amp;IFERROR(VLOOKUP(CR$2&amp;$A11,'EUC2'!$C:$F,MATCH("AWAY",'EUC2'!$C$1:$F$1,0),0),"")&amp;IFERROR(VLOOKUP(CR$2&amp;$A11,'EUC2'!$D:$E,MATCH("HOME",'EUC2'!$D$1:$E$1,0),0),"")</f>
        <v/>
      </c>
      <c r="CS11" s="25" t="str">
        <f>IFERROR(VLOOKUP(CS$2&amp;$B11,'FPL FIX2'!$N$1:$Q$400,MATCH("HOME",'FPL FIX2'!$N$1:$Q$1,0),0),"")&amp;IFERROR(VLOOKUP(CS$2&amp;$B11,'FPL FIX2'!$O$1:$P$400,MATCH("AWAY",'FPL FIX2'!$O$1:$P$1,0),0),"")&amp;IFERROR(VLOOKUP(CS$2&amp;$A11,'FA2'!$A:$D,MATCH("AWAY",'FA2'!$A$1:$D$1,0),0),"")&amp;IFERROR(VLOOKUP(CS$2&amp;$A11,'FA2'!$B:$C,MATCH("HOME",'FA2'!$B$1:$C$1,0),0),"")&amp;IFERROR(VLOOKUP(CS$2&amp;$A11,'EFL2'!$A:$D,MATCH("AWAY",'EFL2'!$A$1:$D$1,0),0),"")&amp;IFERROR(VLOOKUP(CS$2&amp;$A11,'EFL2'!$B:$C,MATCH("HOME",'EFL2'!$B$1:$C$1,0),0),"")&amp;IFERROR(VLOOKUP(CS$2&amp;$A11,'UCL2'!$C:$F,MATCH("AWAY",'UCL2'!$C$1:$F$1,0),0),"")&amp;IFERROR(VLOOKUP(CS$2&amp;$A11,'UCL2'!$D:$E,MATCH("HOME",'UCL2'!$D$1:$E$1,0),0),"")&amp;IFERROR(VLOOKUP(CS$2&amp;$A11,'EU2'!$C:$F,MATCH("AWAY",'EU2'!$C$1:$F$1,0),0),"")&amp;IFERROR(VLOOKUP(CS$2&amp;$A11,'EU2'!$D:$E,MATCH("HOME",'EU2'!$D$1:$E$1,0),0),"")&amp;IFERROR(VLOOKUP(CS$2&amp;$A11,'EUC2'!$C:$F,MATCH("AWAY",'EUC2'!$C$1:$F$1,0),0),"")&amp;IFERROR(VLOOKUP(CS$2&amp;$A11,'EUC2'!$D:$E,MATCH("HOME",'EUC2'!$D$1:$E$1,0),0),"")</f>
        <v/>
      </c>
      <c r="CT11" s="25" t="str">
        <f>IFERROR(VLOOKUP(CT$2&amp;$B11,'FPL FIX2'!$N$1:$Q$400,MATCH("HOME",'FPL FIX2'!$N$1:$Q$1,0),0),"")&amp;IFERROR(VLOOKUP(CT$2&amp;$B11,'FPL FIX2'!$O$1:$P$400,MATCH("AWAY",'FPL FIX2'!$O$1:$P$1,0),0),"")&amp;IFERROR(VLOOKUP(CT$2&amp;$A11,'FA2'!$A:$D,MATCH("AWAY",'FA2'!$A$1:$D$1,0),0),"")&amp;IFERROR(VLOOKUP(CT$2&amp;$A11,'FA2'!$B:$C,MATCH("HOME",'FA2'!$B$1:$C$1,0),0),"")&amp;IFERROR(VLOOKUP(CT$2&amp;$A11,'EFL2'!$A:$D,MATCH("AWAY",'EFL2'!$A$1:$D$1,0),0),"")&amp;IFERROR(VLOOKUP(CT$2&amp;$A11,'EFL2'!$B:$C,MATCH("HOME",'EFL2'!$B$1:$C$1,0),0),"")&amp;IFERROR(VLOOKUP(CT$2&amp;$A11,'UCL2'!$C:$F,MATCH("AWAY",'UCL2'!$C$1:$F$1,0),0),"")&amp;IFERROR(VLOOKUP(CT$2&amp;$A11,'UCL2'!$D:$E,MATCH("HOME",'UCL2'!$D$1:$E$1,0),0),"")&amp;IFERROR(VLOOKUP(CT$2&amp;$A11,'EU2'!$C:$F,MATCH("AWAY",'EU2'!$C$1:$F$1,0),0),"")&amp;IFERROR(VLOOKUP(CT$2&amp;$A11,'EU2'!$D:$E,MATCH("HOME",'EU2'!$D$1:$E$1,0),0),"")&amp;IFERROR(VLOOKUP(CT$2&amp;$A11,'EUC2'!$C:$F,MATCH("AWAY",'EUC2'!$C$1:$F$1,0),0),"")&amp;IFERROR(VLOOKUP(CT$2&amp;$A11,'EUC2'!$D:$E,MATCH("HOME",'EUC2'!$D$1:$E$1,0),0),"")</f>
        <v/>
      </c>
      <c r="CU11" s="25" t="str">
        <f>IFERROR(VLOOKUP(CU$2&amp;$B11,'FPL FIX2'!$N$1:$Q$400,MATCH("HOME",'FPL FIX2'!$N$1:$Q$1,0),0),"")&amp;IFERROR(VLOOKUP(CU$2&amp;$B11,'FPL FIX2'!$O$1:$P$400,MATCH("AWAY",'FPL FIX2'!$O$1:$P$1,0),0),"")&amp;IFERROR(VLOOKUP(CU$2&amp;$A11,'FA2'!$A:$D,MATCH("AWAY",'FA2'!$A$1:$D$1,0),0),"")&amp;IFERROR(VLOOKUP(CU$2&amp;$A11,'FA2'!$B:$C,MATCH("HOME",'FA2'!$B$1:$C$1,0),0),"")&amp;IFERROR(VLOOKUP(CU$2&amp;$A11,'EFL2'!$A:$D,MATCH("AWAY",'EFL2'!$A$1:$D$1,0),0),"")&amp;IFERROR(VLOOKUP(CU$2&amp;$A11,'EFL2'!$B:$C,MATCH("HOME",'EFL2'!$B$1:$C$1,0),0),"")&amp;IFERROR(VLOOKUP(CU$2&amp;$A11,'UCL2'!$C:$F,MATCH("AWAY",'UCL2'!$C$1:$F$1,0),0),"")&amp;IFERROR(VLOOKUP(CU$2&amp;$A11,'UCL2'!$D:$E,MATCH("HOME",'UCL2'!$D$1:$E$1,0),0),"")&amp;IFERROR(VLOOKUP(CU$2&amp;$A11,'EU2'!$C:$F,MATCH("AWAY",'EU2'!$C$1:$F$1,0),0),"")&amp;IFERROR(VLOOKUP(CU$2&amp;$A11,'EU2'!$D:$E,MATCH("HOME",'EU2'!$D$1:$E$1,0),0),"")&amp;IFERROR(VLOOKUP(CU$2&amp;$A11,'EUC2'!$C:$F,MATCH("AWAY",'EUC2'!$C$1:$F$1,0),0),"")&amp;IFERROR(VLOOKUP(CU$2&amp;$A11,'EUC2'!$D:$E,MATCH("HOME",'EUC2'!$D$1:$E$1,0),0),"")</f>
        <v>LEI</v>
      </c>
      <c r="CV11" s="25" t="str">
        <f>IFERROR(VLOOKUP(CV$2&amp;$B11,'FPL FIX2'!$N$1:$Q$400,MATCH("HOME",'FPL FIX2'!$N$1:$Q$1,0),0),"")&amp;IFERROR(VLOOKUP(CV$2&amp;$B11,'FPL FIX2'!$O$1:$P$400,MATCH("AWAY",'FPL FIX2'!$O$1:$P$1,0),0),"")&amp;IFERROR(VLOOKUP(CV$2&amp;$A11,'FA2'!$A:$D,MATCH("AWAY",'FA2'!$A$1:$D$1,0),0),"")&amp;IFERROR(VLOOKUP(CV$2&amp;$A11,'FA2'!$B:$C,MATCH("HOME",'FA2'!$B$1:$C$1,0),0),"")&amp;IFERROR(VLOOKUP(CV$2&amp;$A11,'EFL2'!$A:$D,MATCH("AWAY",'EFL2'!$A$1:$D$1,0),0),"")&amp;IFERROR(VLOOKUP(CV$2&amp;$A11,'EFL2'!$B:$C,MATCH("HOME",'EFL2'!$B$1:$C$1,0),0),"")&amp;IFERROR(VLOOKUP(CV$2&amp;$A11,'UCL2'!$C:$F,MATCH("AWAY",'UCL2'!$C$1:$F$1,0),0),"")&amp;IFERROR(VLOOKUP(CV$2&amp;$A11,'UCL2'!$D:$E,MATCH("HOME",'UCL2'!$D$1:$E$1,0),0),"")&amp;IFERROR(VLOOKUP(CV$2&amp;$A11,'EU2'!$C:$F,MATCH("AWAY",'EU2'!$C$1:$F$1,0),0),"")&amp;IFERROR(VLOOKUP(CV$2&amp;$A11,'EU2'!$D:$E,MATCH("HOME",'EU2'!$D$1:$E$1,0),0),"")&amp;IFERROR(VLOOKUP(CV$2&amp;$A11,'EUC2'!$C:$F,MATCH("AWAY",'EUC2'!$C$1:$F$1,0),0),"")&amp;IFERROR(VLOOKUP(CV$2&amp;$A11,'EUC2'!$D:$E,MATCH("HOME",'EUC2'!$D$1:$E$1,0),0),"")</f>
        <v/>
      </c>
      <c r="CW11" s="25" t="str">
        <f>IFERROR(VLOOKUP(CW$2&amp;$B11,'FPL FIX2'!$N$1:$Q$400,MATCH("HOME",'FPL FIX2'!$N$1:$Q$1,0),0),"")&amp;IFERROR(VLOOKUP(CW$2&amp;$B11,'FPL FIX2'!$O$1:$P$400,MATCH("AWAY",'FPL FIX2'!$O$1:$P$1,0),0),"")&amp;IFERROR(VLOOKUP(CW$2&amp;$A11,'FA2'!$A:$D,MATCH("AWAY",'FA2'!$A$1:$D$1,0),0),"")&amp;IFERROR(VLOOKUP(CW$2&amp;$A11,'FA2'!$B:$C,MATCH("HOME",'FA2'!$B$1:$C$1,0),0),"")&amp;IFERROR(VLOOKUP(CW$2&amp;$A11,'EFL2'!$A:$D,MATCH("AWAY",'EFL2'!$A$1:$D$1,0),0),"")&amp;IFERROR(VLOOKUP(CW$2&amp;$A11,'EFL2'!$B:$C,MATCH("HOME",'EFL2'!$B$1:$C$1,0),0),"")&amp;IFERROR(VLOOKUP(CW$2&amp;$A11,'UCL2'!$C:$F,MATCH("AWAY",'UCL2'!$C$1:$F$1,0),0),"")&amp;IFERROR(VLOOKUP(CW$2&amp;$A11,'UCL2'!$D:$E,MATCH("HOME",'UCL2'!$D$1:$E$1,0),0),"")&amp;IFERROR(VLOOKUP(CW$2&amp;$A11,'EU2'!$C:$F,MATCH("AWAY",'EU2'!$C$1:$F$1,0),0),"")&amp;IFERROR(VLOOKUP(CW$2&amp;$A11,'EU2'!$D:$E,MATCH("HOME",'EU2'!$D$1:$E$1,0),0),"")&amp;IFERROR(VLOOKUP(CW$2&amp;$A11,'EUC2'!$C:$F,MATCH("AWAY",'EUC2'!$C$1:$F$1,0),0),"")&amp;IFERROR(VLOOKUP(CW$2&amp;$A11,'EUC2'!$D:$E,MATCH("HOME",'EUC2'!$D$1:$E$1,0),0),"")</f>
        <v/>
      </c>
      <c r="CX11" s="25" t="str">
        <f>IFERROR(VLOOKUP(CX$2&amp;$B11,'FPL FIX2'!$N$1:$Q$400,MATCH("HOME",'FPL FIX2'!$N$1:$Q$1,0),0),"")&amp;IFERROR(VLOOKUP(CX$2&amp;$B11,'FPL FIX2'!$O$1:$P$400,MATCH("AWAY",'FPL FIX2'!$O$1:$P$1,0),0),"")&amp;IFERROR(VLOOKUP(CX$2&amp;$A11,'FA2'!$A:$D,MATCH("AWAY",'FA2'!$A$1:$D$1,0),0),"")&amp;IFERROR(VLOOKUP(CX$2&amp;$A11,'FA2'!$B:$C,MATCH("HOME",'FA2'!$B$1:$C$1,0),0),"")&amp;IFERROR(VLOOKUP(CX$2&amp;$A11,'EFL2'!$A:$D,MATCH("AWAY",'EFL2'!$A$1:$D$1,0),0),"")&amp;IFERROR(VLOOKUP(CX$2&amp;$A11,'EFL2'!$B:$C,MATCH("HOME",'EFL2'!$B$1:$C$1,0),0),"")&amp;IFERROR(VLOOKUP(CX$2&amp;$A11,'UCL2'!$C:$F,MATCH("AWAY",'UCL2'!$C$1:$F$1,0),0),"")&amp;IFERROR(VLOOKUP(CX$2&amp;$A11,'UCL2'!$D:$E,MATCH("HOME",'UCL2'!$D$1:$E$1,0),0),"")&amp;IFERROR(VLOOKUP(CX$2&amp;$A11,'EU2'!$C:$F,MATCH("AWAY",'EU2'!$C$1:$F$1,0),0),"")&amp;IFERROR(VLOOKUP(CX$2&amp;$A11,'EU2'!$D:$E,MATCH("HOME",'EU2'!$D$1:$E$1,0),0),"")&amp;IFERROR(VLOOKUP(CX$2&amp;$A11,'EUC2'!$C:$F,MATCH("AWAY",'EUC2'!$C$1:$F$1,0),0),"")&amp;IFERROR(VLOOKUP(CX$2&amp;$A11,'EUC2'!$D:$E,MATCH("HOME",'EUC2'!$D$1:$E$1,0),0),"")</f>
        <v>Bournemouth</v>
      </c>
      <c r="CY11" s="25" t="str">
        <f>IFERROR(VLOOKUP(CY$2&amp;$B11,'FPL FIX2'!$N$1:$Q$400,MATCH("HOME",'FPL FIX2'!$N$1:$Q$1,0),0),"")&amp;IFERROR(VLOOKUP(CY$2&amp;$B11,'FPL FIX2'!$O$1:$P$400,MATCH("AWAY",'FPL FIX2'!$O$1:$P$1,0),0),"")&amp;IFERROR(VLOOKUP(CY$2&amp;$A11,'FA2'!$A:$D,MATCH("AWAY",'FA2'!$A$1:$D$1,0),0),"")&amp;IFERROR(VLOOKUP(CY$2&amp;$A11,'FA2'!$B:$C,MATCH("HOME",'FA2'!$B$1:$C$1,0),0),"")&amp;IFERROR(VLOOKUP(CY$2&amp;$A11,'EFL2'!$A:$D,MATCH("AWAY",'EFL2'!$A$1:$D$1,0),0),"")&amp;IFERROR(VLOOKUP(CY$2&amp;$A11,'EFL2'!$B:$C,MATCH("HOME",'EFL2'!$B$1:$C$1,0),0),"")&amp;IFERROR(VLOOKUP(CY$2&amp;$A11,'UCL2'!$C:$F,MATCH("AWAY",'UCL2'!$C$1:$F$1,0),0),"")&amp;IFERROR(VLOOKUP(CY$2&amp;$A11,'UCL2'!$D:$E,MATCH("HOME",'UCL2'!$D$1:$E$1,0),0),"")&amp;IFERROR(VLOOKUP(CY$2&amp;$A11,'EU2'!$C:$F,MATCH("AWAY",'EU2'!$C$1:$F$1,0),0),"")&amp;IFERROR(VLOOKUP(CY$2&amp;$A11,'EU2'!$D:$E,MATCH("HOME",'EU2'!$D$1:$E$1,0),0),"")&amp;IFERROR(VLOOKUP(CY$2&amp;$A11,'EUC2'!$C:$F,MATCH("AWAY",'EUC2'!$C$1:$F$1,0),0),"")&amp;IFERROR(VLOOKUP(CY$2&amp;$A11,'EUC2'!$D:$E,MATCH("HOME",'EUC2'!$D$1:$E$1,0),0),"")</f>
        <v/>
      </c>
      <c r="CZ11" s="25" t="str">
        <f>IFERROR(VLOOKUP(CZ$2&amp;$B11,'FPL FIX2'!$N$1:$Q$400,MATCH("HOME",'FPL FIX2'!$N$1:$Q$1,0),0),"")&amp;IFERROR(VLOOKUP(CZ$2&amp;$B11,'FPL FIX2'!$O$1:$P$400,MATCH("AWAY",'FPL FIX2'!$O$1:$P$1,0),0),"")&amp;IFERROR(VLOOKUP(CZ$2&amp;$A11,'FA2'!$A:$D,MATCH("AWAY",'FA2'!$A$1:$D$1,0),0),"")&amp;IFERROR(VLOOKUP(CZ$2&amp;$A11,'FA2'!$B:$C,MATCH("HOME",'FA2'!$B$1:$C$1,0),0),"")&amp;IFERROR(VLOOKUP(CZ$2&amp;$A11,'EFL2'!$A:$D,MATCH("AWAY",'EFL2'!$A$1:$D$1,0),0),"")&amp;IFERROR(VLOOKUP(CZ$2&amp;$A11,'EFL2'!$B:$C,MATCH("HOME",'EFL2'!$B$1:$C$1,0),0),"")&amp;IFERROR(VLOOKUP(CZ$2&amp;$A11,'UCL2'!$C:$F,MATCH("AWAY",'UCL2'!$C$1:$F$1,0),0),"")&amp;IFERROR(VLOOKUP(CZ$2&amp;$A11,'UCL2'!$D:$E,MATCH("HOME",'UCL2'!$D$1:$E$1,0),0),"")&amp;IFERROR(VLOOKUP(CZ$2&amp;$A11,'EU2'!$C:$F,MATCH("AWAY",'EU2'!$C$1:$F$1,0),0),"")&amp;IFERROR(VLOOKUP(CZ$2&amp;$A11,'EU2'!$D:$E,MATCH("HOME",'EU2'!$D$1:$E$1,0),0),"")&amp;IFERROR(VLOOKUP(CZ$2&amp;$A11,'EUC2'!$C:$F,MATCH("AWAY",'EUC2'!$C$1:$F$1,0),0),"")&amp;IFERROR(VLOOKUP(CZ$2&amp;$A11,'EUC2'!$D:$E,MATCH("HOME",'EUC2'!$D$1:$E$1,0),0),"")</f>
        <v/>
      </c>
      <c r="DA11" s="25" t="str">
        <f>IFERROR(VLOOKUP(DA$2&amp;$B11,'FPL FIX2'!$N$1:$Q$400,MATCH("HOME",'FPL FIX2'!$N$1:$Q$1,0),0),"")&amp;IFERROR(VLOOKUP(DA$2&amp;$B11,'FPL FIX2'!$O$1:$P$400,MATCH("AWAY",'FPL FIX2'!$O$1:$P$1,0),0),"")&amp;IFERROR(VLOOKUP(DA$2&amp;$A11,'FA2'!$A:$D,MATCH("AWAY",'FA2'!$A$1:$D$1,0),0),"")&amp;IFERROR(VLOOKUP(DA$2&amp;$A11,'FA2'!$B:$C,MATCH("HOME",'FA2'!$B$1:$C$1,0),0),"")&amp;IFERROR(VLOOKUP(DA$2&amp;$A11,'EFL2'!$A:$D,MATCH("AWAY",'EFL2'!$A$1:$D$1,0),0),"")&amp;IFERROR(VLOOKUP(DA$2&amp;$A11,'EFL2'!$B:$C,MATCH("HOME",'EFL2'!$B$1:$C$1,0),0),"")&amp;IFERROR(VLOOKUP(DA$2&amp;$A11,'UCL2'!$C:$F,MATCH("AWAY",'UCL2'!$C$1:$F$1,0),0),"")&amp;IFERROR(VLOOKUP(DA$2&amp;$A11,'UCL2'!$D:$E,MATCH("HOME",'UCL2'!$D$1:$E$1,0),0),"")&amp;IFERROR(VLOOKUP(DA$2&amp;$A11,'EU2'!$C:$F,MATCH("AWAY",'EU2'!$C$1:$F$1,0),0),"")&amp;IFERROR(VLOOKUP(DA$2&amp;$A11,'EU2'!$D:$E,MATCH("HOME",'EU2'!$D$1:$E$1,0),0),"")&amp;IFERROR(VLOOKUP(DA$2&amp;$A11,'EUC2'!$C:$F,MATCH("AWAY",'EUC2'!$C$1:$F$1,0),0),"")&amp;IFERROR(VLOOKUP(DA$2&amp;$A11,'EUC2'!$D:$E,MATCH("HOME",'EUC2'!$D$1:$E$1,0),0),"")</f>
        <v/>
      </c>
      <c r="DB11" s="25" t="str">
        <f>IFERROR(VLOOKUP(DB$2&amp;$B11,'FPL FIX2'!$N$1:$Q$400,MATCH("HOME",'FPL FIX2'!$N$1:$Q$1,0),0),"")&amp;IFERROR(VLOOKUP(DB$2&amp;$B11,'FPL FIX2'!$O$1:$P$400,MATCH("AWAY",'FPL FIX2'!$O$1:$P$1,0),0),"")&amp;IFERROR(VLOOKUP(DB$2&amp;$A11,'FA2'!$A:$D,MATCH("AWAY",'FA2'!$A$1:$D$1,0),0),"")&amp;IFERROR(VLOOKUP(DB$2&amp;$A11,'FA2'!$B:$C,MATCH("HOME",'FA2'!$B$1:$C$1,0),0),"")&amp;IFERROR(VLOOKUP(DB$2&amp;$A11,'EFL2'!$A:$D,MATCH("AWAY",'EFL2'!$A$1:$D$1,0),0),"")&amp;IFERROR(VLOOKUP(DB$2&amp;$A11,'EFL2'!$B:$C,MATCH("HOME",'EFL2'!$B$1:$C$1,0),0),"")&amp;IFERROR(VLOOKUP(DB$2&amp;$A11,'UCL2'!$C:$F,MATCH("AWAY",'UCL2'!$C$1:$F$1,0),0),"")&amp;IFERROR(VLOOKUP(DB$2&amp;$A11,'UCL2'!$D:$E,MATCH("HOME",'UCL2'!$D$1:$E$1,0),0),"")&amp;IFERROR(VLOOKUP(DB$2&amp;$A11,'EU2'!$C:$F,MATCH("AWAY",'EU2'!$C$1:$F$1,0),0),"")&amp;IFERROR(VLOOKUP(DB$2&amp;$A11,'EU2'!$D:$E,MATCH("HOME",'EU2'!$D$1:$E$1,0),0),"")&amp;IFERROR(VLOOKUP(DB$2&amp;$A11,'EUC2'!$C:$F,MATCH("AWAY",'EUC2'!$C$1:$F$1,0),0),"")&amp;IFERROR(VLOOKUP(DB$2&amp;$A11,'EUC2'!$D:$E,MATCH("HOME",'EUC2'!$D$1:$E$1,0),0),"")</f>
        <v>bou</v>
      </c>
      <c r="DC11" s="25" t="str">
        <f>IFERROR(VLOOKUP(DC$2&amp;$B11,'FPL FIX2'!$N$1:$Q$400,MATCH("HOME",'FPL FIX2'!$N$1:$Q$1,0),0),"")&amp;IFERROR(VLOOKUP(DC$2&amp;$B11,'FPL FIX2'!$O$1:$P$400,MATCH("AWAY",'FPL FIX2'!$O$1:$P$1,0),0),"")&amp;IFERROR(VLOOKUP(DC$2&amp;$A11,'FA2'!$A:$D,MATCH("AWAY",'FA2'!$A$1:$D$1,0),0),"")&amp;IFERROR(VLOOKUP(DC$2&amp;$A11,'FA2'!$B:$C,MATCH("HOME",'FA2'!$B$1:$C$1,0),0),"")&amp;IFERROR(VLOOKUP(DC$2&amp;$A11,'EFL2'!$A:$D,MATCH("AWAY",'EFL2'!$A$1:$D$1,0),0),"")&amp;IFERROR(VLOOKUP(DC$2&amp;$A11,'EFL2'!$B:$C,MATCH("HOME",'EFL2'!$B$1:$C$1,0),0),"")&amp;IFERROR(VLOOKUP(DC$2&amp;$A11,'UCL2'!$C:$F,MATCH("AWAY",'UCL2'!$C$1:$F$1,0),0),"")&amp;IFERROR(VLOOKUP(DC$2&amp;$A11,'UCL2'!$D:$E,MATCH("HOME",'UCL2'!$D$1:$E$1,0),0),"")&amp;IFERROR(VLOOKUP(DC$2&amp;$A11,'EU2'!$C:$F,MATCH("AWAY",'EU2'!$C$1:$F$1,0),0),"")&amp;IFERROR(VLOOKUP(DC$2&amp;$A11,'EU2'!$D:$E,MATCH("HOME",'EU2'!$D$1:$E$1,0),0),"")&amp;IFERROR(VLOOKUP(DC$2&amp;$A11,'EUC2'!$C:$F,MATCH("AWAY",'EUC2'!$C$1:$F$1,0),0),"")&amp;IFERROR(VLOOKUP(DC$2&amp;$A11,'EUC2'!$D:$E,MATCH("HOME",'EUC2'!$D$1:$E$1,0),0),"")</f>
        <v/>
      </c>
      <c r="DD11" s="25" t="str">
        <f>IFERROR(VLOOKUP(DD$2&amp;$B11,'FPL FIX2'!$N$1:$Q$400,MATCH("HOME",'FPL FIX2'!$N$1:$Q$1,0),0),"")&amp;IFERROR(VLOOKUP(DD$2&amp;$B11,'FPL FIX2'!$O$1:$P$400,MATCH("AWAY",'FPL FIX2'!$O$1:$P$1,0),0),"")&amp;IFERROR(VLOOKUP(DD$2&amp;$A11,'FA2'!$A:$D,MATCH("AWAY",'FA2'!$A$1:$D$1,0),0),"")&amp;IFERROR(VLOOKUP(DD$2&amp;$A11,'FA2'!$B:$C,MATCH("HOME",'FA2'!$B$1:$C$1,0),0),"")&amp;IFERROR(VLOOKUP(DD$2&amp;$A11,'EFL2'!$A:$D,MATCH("AWAY",'EFL2'!$A$1:$D$1,0),0),"")&amp;IFERROR(VLOOKUP(DD$2&amp;$A11,'EFL2'!$B:$C,MATCH("HOME",'EFL2'!$B$1:$C$1,0),0),"")&amp;IFERROR(VLOOKUP(DD$2&amp;$A11,'UCL2'!$C:$F,MATCH("AWAY",'UCL2'!$C$1:$F$1,0),0),"")&amp;IFERROR(VLOOKUP(DD$2&amp;$A11,'UCL2'!$D:$E,MATCH("HOME",'UCL2'!$D$1:$E$1,0),0),"")&amp;IFERROR(VLOOKUP(DD$2&amp;$A11,'EU2'!$C:$F,MATCH("AWAY",'EU2'!$C$1:$F$1,0),0),"")&amp;IFERROR(VLOOKUP(DD$2&amp;$A11,'EU2'!$D:$E,MATCH("HOME",'EU2'!$D$1:$E$1,0),0),"")&amp;IFERROR(VLOOKUP(DD$2&amp;$A11,'EUC2'!$C:$F,MATCH("AWAY",'EUC2'!$C$1:$F$1,0),0),"")&amp;IFERROR(VLOOKUP(DD$2&amp;$A11,'EUC2'!$D:$E,MATCH("HOME",'EUC2'!$D$1:$E$1,0),0),"")</f>
        <v/>
      </c>
      <c r="DE11" s="25" t="str">
        <f>IFERROR(VLOOKUP(DE$2&amp;$B11,'FPL FIX2'!$N$1:$Q$400,MATCH("HOME",'FPL FIX2'!$N$1:$Q$1,0),0),"")&amp;IFERROR(VLOOKUP(DE$2&amp;$B11,'FPL FIX2'!$O$1:$P$400,MATCH("AWAY",'FPL FIX2'!$O$1:$P$1,0),0),"")&amp;IFERROR(VLOOKUP(DE$2&amp;$A11,'FA2'!$A:$D,MATCH("AWAY",'FA2'!$A$1:$D$1,0),0),"")&amp;IFERROR(VLOOKUP(DE$2&amp;$A11,'FA2'!$B:$C,MATCH("HOME",'FA2'!$B$1:$C$1,0),0),"")&amp;IFERROR(VLOOKUP(DE$2&amp;$A11,'EFL2'!$A:$D,MATCH("AWAY",'EFL2'!$A$1:$D$1,0),0),"")&amp;IFERROR(VLOOKUP(DE$2&amp;$A11,'EFL2'!$B:$C,MATCH("HOME",'EFL2'!$B$1:$C$1,0),0),"")&amp;IFERROR(VLOOKUP(DE$2&amp;$A11,'UCL2'!$C:$F,MATCH("AWAY",'UCL2'!$C$1:$F$1,0),0),"")&amp;IFERROR(VLOOKUP(DE$2&amp;$A11,'UCL2'!$D:$E,MATCH("HOME",'UCL2'!$D$1:$E$1,0),0),"")&amp;IFERROR(VLOOKUP(DE$2&amp;$A11,'EU2'!$C:$F,MATCH("AWAY",'EU2'!$C$1:$F$1,0),0),"")&amp;IFERROR(VLOOKUP(DE$2&amp;$A11,'EU2'!$D:$E,MATCH("HOME",'EU2'!$D$1:$E$1,0),0),"")&amp;IFERROR(VLOOKUP(DE$2&amp;$A11,'EUC2'!$C:$F,MATCH("AWAY",'EUC2'!$C$1:$F$1,0),0),"")&amp;IFERROR(VLOOKUP(DE$2&amp;$A11,'EUC2'!$D:$E,MATCH("HOME",'EUC2'!$D$1:$E$1,0),0),"")</f>
        <v/>
      </c>
      <c r="DF11" s="25" t="str">
        <f>IFERROR(VLOOKUP(DF$2&amp;$B11,'FPL FIX2'!$N$1:$Q$400,MATCH("HOME",'FPL FIX2'!$N$1:$Q$1,0),0),"")&amp;IFERROR(VLOOKUP(DF$2&amp;$B11,'FPL FIX2'!$O$1:$P$400,MATCH("AWAY",'FPL FIX2'!$O$1:$P$1,0),0),"")&amp;IFERROR(VLOOKUP(DF$2&amp;$A11,'FA2'!$A:$D,MATCH("AWAY",'FA2'!$A$1:$D$1,0),0),"")&amp;IFERROR(VLOOKUP(DF$2&amp;$A11,'FA2'!$B:$C,MATCH("HOME",'FA2'!$B$1:$C$1,0),0),"")&amp;IFERROR(VLOOKUP(DF$2&amp;$A11,'EFL2'!$A:$D,MATCH("AWAY",'EFL2'!$A$1:$D$1,0),0),"")&amp;IFERROR(VLOOKUP(DF$2&amp;$A11,'EFL2'!$B:$C,MATCH("HOME",'EFL2'!$B$1:$C$1,0),0),"")&amp;IFERROR(VLOOKUP(DF$2&amp;$A11,'UCL2'!$C:$F,MATCH("AWAY",'UCL2'!$C$1:$F$1,0),0),"")&amp;IFERROR(VLOOKUP(DF$2&amp;$A11,'UCL2'!$D:$E,MATCH("HOME",'UCL2'!$D$1:$E$1,0),0),"")&amp;IFERROR(VLOOKUP(DF$2&amp;$A11,'EU2'!$C:$F,MATCH("AWAY",'EU2'!$C$1:$F$1,0),0),"")&amp;IFERROR(VLOOKUP(DF$2&amp;$A11,'EU2'!$D:$E,MATCH("HOME",'EU2'!$D$1:$E$1,0),0),"")&amp;IFERROR(VLOOKUP(DF$2&amp;$A11,'EUC2'!$C:$F,MATCH("AWAY",'EUC2'!$C$1:$F$1,0),0),"")&amp;IFERROR(VLOOKUP(DF$2&amp;$A11,'EUC2'!$D:$E,MATCH("HOME",'EUC2'!$D$1:$E$1,0),0),"")</f>
        <v/>
      </c>
      <c r="DG11" s="25" t="str">
        <f>IFERROR(VLOOKUP(DG$2&amp;$B11,'FPL FIX2'!$N$1:$Q$400,MATCH("HOME",'FPL FIX2'!$N$1:$Q$1,0),0),"")&amp;IFERROR(VLOOKUP(DG$2&amp;$B11,'FPL FIX2'!$O$1:$P$400,MATCH("AWAY",'FPL FIX2'!$O$1:$P$1,0),0),"")&amp;IFERROR(VLOOKUP(DG$2&amp;$A11,'FA2'!$A:$D,MATCH("AWAY",'FA2'!$A$1:$D$1,0),0),"")&amp;IFERROR(VLOOKUP(DG$2&amp;$A11,'FA2'!$B:$C,MATCH("HOME",'FA2'!$B$1:$C$1,0),0),"")&amp;IFERROR(VLOOKUP(DG$2&amp;$A11,'EFL2'!$A:$D,MATCH("AWAY",'EFL2'!$A$1:$D$1,0),0),"")&amp;IFERROR(VLOOKUP(DG$2&amp;$A11,'EFL2'!$B:$C,MATCH("HOME",'EFL2'!$B$1:$C$1,0),0),"")&amp;IFERROR(VLOOKUP(DG$2&amp;$A11,'UCL2'!$C:$F,MATCH("AWAY",'UCL2'!$C$1:$F$1,0),0),"")&amp;IFERROR(VLOOKUP(DG$2&amp;$A11,'UCL2'!$D:$E,MATCH("HOME",'UCL2'!$D$1:$E$1,0),0),"")&amp;IFERROR(VLOOKUP(DG$2&amp;$A11,'EU2'!$C:$F,MATCH("AWAY",'EU2'!$C$1:$F$1,0),0),"")&amp;IFERROR(VLOOKUP(DG$2&amp;$A11,'EU2'!$D:$E,MATCH("HOME",'EU2'!$D$1:$E$1,0),0),"")&amp;IFERROR(VLOOKUP(DG$2&amp;$A11,'EUC2'!$C:$F,MATCH("AWAY",'EUC2'!$C$1:$F$1,0),0),"")&amp;IFERROR(VLOOKUP(DG$2&amp;$A11,'EUC2'!$D:$E,MATCH("HOME",'EUC2'!$D$1:$E$1,0),0),"")</f>
        <v/>
      </c>
      <c r="DH11" s="25" t="str">
        <f>IFERROR(VLOOKUP(DH$2&amp;$B11,'FPL FIX2'!$N$1:$Q$400,MATCH("HOME",'FPL FIX2'!$N$1:$Q$1,0),0),"")&amp;IFERROR(VLOOKUP(DH$2&amp;$B11,'FPL FIX2'!$O$1:$P$400,MATCH("AWAY",'FPL FIX2'!$O$1:$P$1,0),0),"")&amp;IFERROR(VLOOKUP(DH$2&amp;$A11,'FA2'!$A:$D,MATCH("AWAY",'FA2'!$A$1:$D$1,0),0),"")&amp;IFERROR(VLOOKUP(DH$2&amp;$A11,'FA2'!$B:$C,MATCH("HOME",'FA2'!$B$1:$C$1,0),0),"")&amp;IFERROR(VLOOKUP(DH$2&amp;$A11,'EFL2'!$A:$D,MATCH("AWAY",'EFL2'!$A$1:$D$1,0),0),"")&amp;IFERROR(VLOOKUP(DH$2&amp;$A11,'EFL2'!$B:$C,MATCH("HOME",'EFL2'!$B$1:$C$1,0),0),"")&amp;IFERROR(VLOOKUP(DH$2&amp;$A11,'UCL2'!$C:$F,MATCH("AWAY",'UCL2'!$C$1:$F$1,0),0),"")&amp;IFERROR(VLOOKUP(DH$2&amp;$A11,'UCL2'!$D:$E,MATCH("HOME",'UCL2'!$D$1:$E$1,0),0),"")&amp;IFERROR(VLOOKUP(DH$2&amp;$A11,'EU2'!$C:$F,MATCH("AWAY",'EU2'!$C$1:$F$1,0),0),"")&amp;IFERROR(VLOOKUP(DH$2&amp;$A11,'EU2'!$D:$E,MATCH("HOME",'EU2'!$D$1:$E$1,0),0),"")&amp;IFERROR(VLOOKUP(DH$2&amp;$A11,'EUC2'!$C:$F,MATCH("AWAY",'EUC2'!$C$1:$F$1,0),0),"")&amp;IFERROR(VLOOKUP(DH$2&amp;$A11,'EUC2'!$D:$E,MATCH("HOME",'EUC2'!$D$1:$E$1,0),0),"")</f>
        <v/>
      </c>
      <c r="DI11" s="25" t="str">
        <f>IFERROR(VLOOKUP(DI$2&amp;$B11,'FPL FIX2'!$N$1:$Q$400,MATCH("HOME",'FPL FIX2'!$N$1:$Q$1,0),0),"")&amp;IFERROR(VLOOKUP(DI$2&amp;$B11,'FPL FIX2'!$O$1:$P$400,MATCH("AWAY",'FPL FIX2'!$O$1:$P$1,0),0),"")&amp;IFERROR(VLOOKUP(DI$2&amp;$A11,'FA2'!$A:$D,MATCH("AWAY",'FA2'!$A$1:$D$1,0),0),"")&amp;IFERROR(VLOOKUP(DI$2&amp;$A11,'FA2'!$B:$C,MATCH("HOME",'FA2'!$B$1:$C$1,0),0),"")&amp;IFERROR(VLOOKUP(DI$2&amp;$A11,'EFL2'!$A:$D,MATCH("AWAY",'EFL2'!$A$1:$D$1,0),0),"")&amp;IFERROR(VLOOKUP(DI$2&amp;$A11,'EFL2'!$B:$C,MATCH("HOME",'EFL2'!$B$1:$C$1,0),0),"")&amp;IFERROR(VLOOKUP(DI$2&amp;$A11,'UCL2'!$C:$F,MATCH("AWAY",'UCL2'!$C$1:$F$1,0),0),"")&amp;IFERROR(VLOOKUP(DI$2&amp;$A11,'UCL2'!$D:$E,MATCH("HOME",'UCL2'!$D$1:$E$1,0),0),"")&amp;IFERROR(VLOOKUP(DI$2&amp;$A11,'EU2'!$C:$F,MATCH("AWAY",'EU2'!$C$1:$F$1,0),0),"")&amp;IFERROR(VLOOKUP(DI$2&amp;$A11,'EU2'!$D:$E,MATCH("HOME",'EU2'!$D$1:$E$1,0),0),"")&amp;IFERROR(VLOOKUP(DI$2&amp;$A11,'EUC2'!$C:$F,MATCH("AWAY",'EUC2'!$C$1:$F$1,0),0),"")&amp;IFERROR(VLOOKUP(DI$2&amp;$A11,'EUC2'!$D:$E,MATCH("HOME",'EUC2'!$D$1:$E$1,0),0),"")</f>
        <v/>
      </c>
      <c r="DJ11" s="25" t="str">
        <f>IFERROR(VLOOKUP(DJ$2&amp;$B11,'FPL FIX2'!$N$1:$Q$400,MATCH("HOME",'FPL FIX2'!$N$1:$Q$1,0),0),"")&amp;IFERROR(VLOOKUP(DJ$2&amp;$B11,'FPL FIX2'!$O$1:$P$400,MATCH("AWAY",'FPL FIX2'!$O$1:$P$1,0),0),"")&amp;IFERROR(VLOOKUP(DJ$2&amp;$A11,'FA2'!$A:$D,MATCH("AWAY",'FA2'!$A$1:$D$1,0),0),"")&amp;IFERROR(VLOOKUP(DJ$2&amp;$A11,'FA2'!$B:$C,MATCH("HOME",'FA2'!$B$1:$C$1,0),0),"")&amp;IFERROR(VLOOKUP(DJ$2&amp;$A11,'EFL2'!$A:$D,MATCH("AWAY",'EFL2'!$A$1:$D$1,0),0),"")&amp;IFERROR(VLOOKUP(DJ$2&amp;$A11,'EFL2'!$B:$C,MATCH("HOME",'EFL2'!$B$1:$C$1,0),0),"")&amp;IFERROR(VLOOKUP(DJ$2&amp;$A11,'UCL2'!$C:$F,MATCH("AWAY",'UCL2'!$C$1:$F$1,0),0),"")&amp;IFERROR(VLOOKUP(DJ$2&amp;$A11,'UCL2'!$D:$E,MATCH("HOME",'UCL2'!$D$1:$E$1,0),0),"")&amp;IFERROR(VLOOKUP(DJ$2&amp;$A11,'EU2'!$C:$F,MATCH("AWAY",'EU2'!$C$1:$F$1,0),0),"")&amp;IFERROR(VLOOKUP(DJ$2&amp;$A11,'EU2'!$D:$E,MATCH("HOME",'EU2'!$D$1:$E$1,0),0),"")&amp;IFERROR(VLOOKUP(DJ$2&amp;$A11,'EUC2'!$C:$F,MATCH("AWAY",'EUC2'!$C$1:$F$1,0),0),"")&amp;IFERROR(VLOOKUP(DJ$2&amp;$A11,'EUC2'!$D:$E,MATCH("HOME",'EUC2'!$D$1:$E$1,0),0),"")</f>
        <v/>
      </c>
      <c r="DK11" s="25" t="str">
        <f>IFERROR(VLOOKUP(DK$2&amp;$B11,'FPL FIX2'!$N$1:$Q$400,MATCH("HOME",'FPL FIX2'!$N$1:$Q$1,0),0),"")&amp;IFERROR(VLOOKUP(DK$2&amp;$B11,'FPL FIX2'!$O$1:$P$400,MATCH("AWAY",'FPL FIX2'!$O$1:$P$1,0),0),"")&amp;IFERROR(VLOOKUP(DK$2&amp;$A11,'FA2'!$A:$D,MATCH("AWAY",'FA2'!$A$1:$D$1,0),0),"")&amp;IFERROR(VLOOKUP(DK$2&amp;$A11,'FA2'!$B:$C,MATCH("HOME",'FA2'!$B$1:$C$1,0),0),"")&amp;IFERROR(VLOOKUP(DK$2&amp;$A11,'EFL2'!$A:$D,MATCH("AWAY",'EFL2'!$A$1:$D$1,0),0),"")&amp;IFERROR(VLOOKUP(DK$2&amp;$A11,'EFL2'!$B:$C,MATCH("HOME",'EFL2'!$B$1:$C$1,0),0),"")&amp;IFERROR(VLOOKUP(DK$2&amp;$A11,'UCL2'!$C:$F,MATCH("AWAY",'UCL2'!$C$1:$F$1,0),0),"")&amp;IFERROR(VLOOKUP(DK$2&amp;$A11,'UCL2'!$D:$E,MATCH("HOME",'UCL2'!$D$1:$E$1,0),0),"")&amp;IFERROR(VLOOKUP(DK$2&amp;$A11,'EU2'!$C:$F,MATCH("AWAY",'EU2'!$C$1:$F$1,0),0),"")&amp;IFERROR(VLOOKUP(DK$2&amp;$A11,'EU2'!$D:$E,MATCH("HOME",'EU2'!$D$1:$E$1,0),0),"")&amp;IFERROR(VLOOKUP(DK$2&amp;$A11,'EUC2'!$C:$F,MATCH("AWAY",'EUC2'!$C$1:$F$1,0),0),"")&amp;IFERROR(VLOOKUP(DK$2&amp;$A11,'EUC2'!$D:$E,MATCH("HOME",'EUC2'!$D$1:$E$1,0),0),"")</f>
        <v/>
      </c>
      <c r="DL11" s="25" t="str">
        <f>IFERROR(VLOOKUP(DL$2&amp;$B11,'FPL FIX2'!$N$1:$Q$400,MATCH("HOME",'FPL FIX2'!$N$1:$Q$1,0),0),"")&amp;IFERROR(VLOOKUP(DL$2&amp;$B11,'FPL FIX2'!$O$1:$P$400,MATCH("AWAY",'FPL FIX2'!$O$1:$P$1,0),0),"")&amp;IFERROR(VLOOKUP(DL$2&amp;$A11,'FA2'!$A:$D,MATCH("AWAY",'FA2'!$A$1:$D$1,0),0),"")&amp;IFERROR(VLOOKUP(DL$2&amp;$A11,'FA2'!$B:$C,MATCH("HOME",'FA2'!$B$1:$C$1,0),0),"")&amp;IFERROR(VLOOKUP(DL$2&amp;$A11,'EFL2'!$A:$D,MATCH("AWAY",'EFL2'!$A$1:$D$1,0),0),"")&amp;IFERROR(VLOOKUP(DL$2&amp;$A11,'EFL2'!$B:$C,MATCH("HOME",'EFL2'!$B$1:$C$1,0),0),"")&amp;IFERROR(VLOOKUP(DL$2&amp;$A11,'UCL2'!$C:$F,MATCH("AWAY",'UCL2'!$C$1:$F$1,0),0),"")&amp;IFERROR(VLOOKUP(DL$2&amp;$A11,'UCL2'!$D:$E,MATCH("HOME",'UCL2'!$D$1:$E$1,0),0),"")&amp;IFERROR(VLOOKUP(DL$2&amp;$A11,'EU2'!$C:$F,MATCH("AWAY",'EU2'!$C$1:$F$1,0),0),"")&amp;IFERROR(VLOOKUP(DL$2&amp;$A11,'EU2'!$D:$E,MATCH("HOME",'EU2'!$D$1:$E$1,0),0),"")&amp;IFERROR(VLOOKUP(DL$2&amp;$A11,'EUC2'!$C:$F,MATCH("AWAY",'EUC2'!$C$1:$F$1,0),0),"")&amp;IFERROR(VLOOKUP(DL$2&amp;$A11,'EUC2'!$D:$E,MATCH("HOME",'EUC2'!$D$1:$E$1,0),0),"")</f>
        <v/>
      </c>
      <c r="DM11" s="25" t="str">
        <f>IFERROR(VLOOKUP(DM$2&amp;$B11,'FPL FIX2'!$N$1:$Q$400,MATCH("HOME",'FPL FIX2'!$N$1:$Q$1,0),0),"")&amp;IFERROR(VLOOKUP(DM$2&amp;$B11,'FPL FIX2'!$O$1:$P$400,MATCH("AWAY",'FPL FIX2'!$O$1:$P$1,0),0),"")&amp;IFERROR(VLOOKUP(DM$2&amp;$A11,'FA2'!$A:$D,MATCH("AWAY",'FA2'!$A$1:$D$1,0),0),"")&amp;IFERROR(VLOOKUP(DM$2&amp;$A11,'FA2'!$B:$C,MATCH("HOME",'FA2'!$B$1:$C$1,0),0),"")&amp;IFERROR(VLOOKUP(DM$2&amp;$A11,'EFL2'!$A:$D,MATCH("AWAY",'EFL2'!$A$1:$D$1,0),0),"")&amp;IFERROR(VLOOKUP(DM$2&amp;$A11,'EFL2'!$B:$C,MATCH("HOME",'EFL2'!$B$1:$C$1,0),0),"")&amp;IFERROR(VLOOKUP(DM$2&amp;$A11,'UCL2'!$C:$F,MATCH("AWAY",'UCL2'!$C$1:$F$1,0),0),"")&amp;IFERROR(VLOOKUP(DM$2&amp;$A11,'UCL2'!$D:$E,MATCH("HOME",'UCL2'!$D$1:$E$1,0),0),"")&amp;IFERROR(VLOOKUP(DM$2&amp;$A11,'EU2'!$C:$F,MATCH("AWAY",'EU2'!$C$1:$F$1,0),0),"")&amp;IFERROR(VLOOKUP(DM$2&amp;$A11,'EU2'!$D:$E,MATCH("HOME",'EU2'!$D$1:$E$1,0),0),"")&amp;IFERROR(VLOOKUP(DM$2&amp;$A11,'EUC2'!$C:$F,MATCH("AWAY",'EUC2'!$C$1:$F$1,0),0),"")&amp;IFERROR(VLOOKUP(DM$2&amp;$A11,'EUC2'!$D:$E,MATCH("HOME",'EUC2'!$D$1:$E$1,0),0),"")</f>
        <v/>
      </c>
      <c r="DN11" s="25" t="str">
        <f>IFERROR(VLOOKUP(DN$2&amp;$B11,'FPL FIX2'!$N$1:$Q$400,MATCH("HOME",'FPL FIX2'!$N$1:$Q$1,0),0),"")&amp;IFERROR(VLOOKUP(DN$2&amp;$B11,'FPL FIX2'!$O$1:$P$400,MATCH("AWAY",'FPL FIX2'!$O$1:$P$1,0),0),"")&amp;IFERROR(VLOOKUP(DN$2&amp;$A11,'FA2'!$A:$D,MATCH("AWAY",'FA2'!$A$1:$D$1,0),0),"")&amp;IFERROR(VLOOKUP(DN$2&amp;$A11,'FA2'!$B:$C,MATCH("HOME",'FA2'!$B$1:$C$1,0),0),"")&amp;IFERROR(VLOOKUP(DN$2&amp;$A11,'EFL2'!$A:$D,MATCH("AWAY",'EFL2'!$A$1:$D$1,0),0),"")&amp;IFERROR(VLOOKUP(DN$2&amp;$A11,'EFL2'!$B:$C,MATCH("HOME",'EFL2'!$B$1:$C$1,0),0),"")&amp;IFERROR(VLOOKUP(DN$2&amp;$A11,'UCL2'!$C:$F,MATCH("AWAY",'UCL2'!$C$1:$F$1,0),0),"")&amp;IFERROR(VLOOKUP(DN$2&amp;$A11,'UCL2'!$D:$E,MATCH("HOME",'UCL2'!$D$1:$E$1,0),0),"")&amp;IFERROR(VLOOKUP(DN$2&amp;$A11,'EU2'!$C:$F,MATCH("AWAY",'EU2'!$C$1:$F$1,0),0),"")&amp;IFERROR(VLOOKUP(DN$2&amp;$A11,'EU2'!$D:$E,MATCH("HOME",'EU2'!$D$1:$E$1,0),0),"")&amp;IFERROR(VLOOKUP(DN$2&amp;$A11,'EUC2'!$C:$F,MATCH("AWAY",'EUC2'!$C$1:$F$1,0),0),"")&amp;IFERROR(VLOOKUP(DN$2&amp;$A11,'EUC2'!$D:$E,MATCH("HOME",'EUC2'!$D$1:$E$1,0),0),"")</f>
        <v/>
      </c>
      <c r="DO11" s="25" t="str">
        <f>IFERROR(VLOOKUP(DO$2&amp;$B11,'FPL FIX2'!$N$1:$Q$400,MATCH("HOME",'FPL FIX2'!$N$1:$Q$1,0),0),"")&amp;IFERROR(VLOOKUP(DO$2&amp;$B11,'FPL FIX2'!$O$1:$P$400,MATCH("AWAY",'FPL FIX2'!$O$1:$P$1,0),0),"")&amp;IFERROR(VLOOKUP(DO$2&amp;$A11,'FA2'!$A:$D,MATCH("AWAY",'FA2'!$A$1:$D$1,0),0),"")&amp;IFERROR(VLOOKUP(DO$2&amp;$A11,'FA2'!$B:$C,MATCH("HOME",'FA2'!$B$1:$C$1,0),0),"")&amp;IFERROR(VLOOKUP(DO$2&amp;$A11,'EFL2'!$A:$D,MATCH("AWAY",'EFL2'!$A$1:$D$1,0),0),"")&amp;IFERROR(VLOOKUP(DO$2&amp;$A11,'EFL2'!$B:$C,MATCH("HOME",'EFL2'!$B$1:$C$1,0),0),"")&amp;IFERROR(VLOOKUP(DO$2&amp;$A11,'UCL2'!$C:$F,MATCH("AWAY",'UCL2'!$C$1:$F$1,0),0),"")&amp;IFERROR(VLOOKUP(DO$2&amp;$A11,'UCL2'!$D:$E,MATCH("HOME",'UCL2'!$D$1:$E$1,0),0),"")&amp;IFERROR(VLOOKUP(DO$2&amp;$A11,'EU2'!$C:$F,MATCH("AWAY",'EU2'!$C$1:$F$1,0),0),"")&amp;IFERROR(VLOOKUP(DO$2&amp;$A11,'EU2'!$D:$E,MATCH("HOME",'EU2'!$D$1:$E$1,0),0),"")&amp;IFERROR(VLOOKUP(DO$2&amp;$A11,'EUC2'!$C:$F,MATCH("AWAY",'EUC2'!$C$1:$F$1,0),0),"")&amp;IFERROR(VLOOKUP(DO$2&amp;$A11,'EUC2'!$D:$E,MATCH("HOME",'EUC2'!$D$1:$E$1,0),0),"")</f>
        <v/>
      </c>
      <c r="DP11" s="25" t="str">
        <f>IFERROR(VLOOKUP(DP$2&amp;$B11,'FPL FIX2'!$N$1:$Q$400,MATCH("HOME",'FPL FIX2'!$N$1:$Q$1,0),0),"")&amp;IFERROR(VLOOKUP(DP$2&amp;$B11,'FPL FIX2'!$O$1:$P$400,MATCH("AWAY",'FPL FIX2'!$O$1:$P$1,0),0),"")&amp;IFERROR(VLOOKUP(DP$2&amp;$A11,'FA2'!$A:$D,MATCH("AWAY",'FA2'!$A$1:$D$1,0),0),"")&amp;IFERROR(VLOOKUP(DP$2&amp;$A11,'FA2'!$B:$C,MATCH("HOME",'FA2'!$B$1:$C$1,0),0),"")&amp;IFERROR(VLOOKUP(DP$2&amp;$A11,'EFL2'!$A:$D,MATCH("AWAY",'EFL2'!$A$1:$D$1,0),0),"")&amp;IFERROR(VLOOKUP(DP$2&amp;$A11,'EFL2'!$B:$C,MATCH("HOME",'EFL2'!$B$1:$C$1,0),0),"")&amp;IFERROR(VLOOKUP(DP$2&amp;$A11,'UCL2'!$C:$F,MATCH("AWAY",'UCL2'!$C$1:$F$1,0),0),"")&amp;IFERROR(VLOOKUP(DP$2&amp;$A11,'UCL2'!$D:$E,MATCH("HOME",'UCL2'!$D$1:$E$1,0),0),"")&amp;IFERROR(VLOOKUP(DP$2&amp;$A11,'EU2'!$C:$F,MATCH("AWAY",'EU2'!$C$1:$F$1,0),0),"")&amp;IFERROR(VLOOKUP(DP$2&amp;$A11,'EU2'!$D:$E,MATCH("HOME",'EU2'!$D$1:$E$1,0),0),"")&amp;IFERROR(VLOOKUP(DP$2&amp;$A11,'EUC2'!$C:$F,MATCH("AWAY",'EUC2'!$C$1:$F$1,0),0),"")&amp;IFERROR(VLOOKUP(DP$2&amp;$A11,'EUC2'!$D:$E,MATCH("HOME",'EUC2'!$D$1:$E$1,0),0),"")</f>
        <v/>
      </c>
      <c r="DQ11" s="25" t="str">
        <f>IFERROR(VLOOKUP(DQ$2&amp;$B11,'FPL FIX2'!$N$1:$Q$400,MATCH("HOME",'FPL FIX2'!$N$1:$Q$1,0),0),"")&amp;IFERROR(VLOOKUP(DQ$2&amp;$B11,'FPL FIX2'!$O$1:$P$400,MATCH("AWAY",'FPL FIX2'!$O$1:$P$1,0),0),"")&amp;IFERROR(VLOOKUP(DQ$2&amp;$A11,'FA2'!$A:$D,MATCH("AWAY",'FA2'!$A$1:$D$1,0),0),"")&amp;IFERROR(VLOOKUP(DQ$2&amp;$A11,'FA2'!$B:$C,MATCH("HOME",'FA2'!$B$1:$C$1,0),0),"")&amp;IFERROR(VLOOKUP(DQ$2&amp;$A11,'EFL2'!$A:$D,MATCH("AWAY",'EFL2'!$A$1:$D$1,0),0),"")&amp;IFERROR(VLOOKUP(DQ$2&amp;$A11,'EFL2'!$B:$C,MATCH("HOME",'EFL2'!$B$1:$C$1,0),0),"")&amp;IFERROR(VLOOKUP(DQ$2&amp;$A11,'UCL2'!$C:$F,MATCH("AWAY",'UCL2'!$C$1:$F$1,0),0),"")&amp;IFERROR(VLOOKUP(DQ$2&amp;$A11,'UCL2'!$D:$E,MATCH("HOME",'UCL2'!$D$1:$E$1,0),0),"")&amp;IFERROR(VLOOKUP(DQ$2&amp;$A11,'EU2'!$C:$F,MATCH("AWAY",'EU2'!$C$1:$F$1,0),0),"")&amp;IFERROR(VLOOKUP(DQ$2&amp;$A11,'EU2'!$D:$E,MATCH("HOME",'EU2'!$D$1:$E$1,0),0),"")&amp;IFERROR(VLOOKUP(DQ$2&amp;$A11,'EUC2'!$C:$F,MATCH("AWAY",'EUC2'!$C$1:$F$1,0),0),"")&amp;IFERROR(VLOOKUP(DQ$2&amp;$A11,'EUC2'!$D:$E,MATCH("HOME",'EUC2'!$D$1:$E$1,0),0),"")</f>
        <v/>
      </c>
      <c r="DR11" s="25" t="str">
        <f>IFERROR(VLOOKUP(DR$2&amp;$B11,'FPL FIX2'!$N$1:$Q$400,MATCH("HOME",'FPL FIX2'!$N$1:$Q$1,0),0),"")&amp;IFERROR(VLOOKUP(DR$2&amp;$B11,'FPL FIX2'!$O$1:$P$400,MATCH("AWAY",'FPL FIX2'!$O$1:$P$1,0),0),"")&amp;IFERROR(VLOOKUP(DR$2&amp;$A11,'FA2'!$A:$D,MATCH("AWAY",'FA2'!$A$1:$D$1,0),0),"")&amp;IFERROR(VLOOKUP(DR$2&amp;$A11,'FA2'!$B:$C,MATCH("HOME",'FA2'!$B$1:$C$1,0),0),"")&amp;IFERROR(VLOOKUP(DR$2&amp;$A11,'EFL2'!$A:$D,MATCH("AWAY",'EFL2'!$A$1:$D$1,0),0),"")&amp;IFERROR(VLOOKUP(DR$2&amp;$A11,'EFL2'!$B:$C,MATCH("HOME",'EFL2'!$B$1:$C$1,0),0),"")&amp;IFERROR(VLOOKUP(DR$2&amp;$A11,'UCL2'!$C:$F,MATCH("AWAY",'UCL2'!$C$1:$F$1,0),0),"")&amp;IFERROR(VLOOKUP(DR$2&amp;$A11,'UCL2'!$D:$E,MATCH("HOME",'UCL2'!$D$1:$E$1,0),0),"")&amp;IFERROR(VLOOKUP(DR$2&amp;$A11,'EU2'!$C:$F,MATCH("AWAY",'EU2'!$C$1:$F$1,0),0),"")&amp;IFERROR(VLOOKUP(DR$2&amp;$A11,'EU2'!$D:$E,MATCH("HOME",'EU2'!$D$1:$E$1,0),0),"")&amp;IFERROR(VLOOKUP(DR$2&amp;$A11,'EUC2'!$C:$F,MATCH("AWAY",'EUC2'!$C$1:$F$1,0),0),"")&amp;IFERROR(VLOOKUP(DR$2&amp;$A11,'EUC2'!$D:$E,MATCH("HOME",'EUC2'!$D$1:$E$1,0),0),"")</f>
        <v/>
      </c>
      <c r="DS11" s="25" t="str">
        <f>IFERROR(VLOOKUP(DS$2&amp;$B11,'FPL FIX2'!$N$1:$Q$400,MATCH("HOME",'FPL FIX2'!$N$1:$Q$1,0),0),"")&amp;IFERROR(VLOOKUP(DS$2&amp;$B11,'FPL FIX2'!$O$1:$P$400,MATCH("AWAY",'FPL FIX2'!$O$1:$P$1,0),0),"")&amp;IFERROR(VLOOKUP(DS$2&amp;$A11,'FA2'!$A:$D,MATCH("AWAY",'FA2'!$A$1:$D$1,0),0),"")&amp;IFERROR(VLOOKUP(DS$2&amp;$A11,'FA2'!$B:$C,MATCH("HOME",'FA2'!$B$1:$C$1,0),0),"")&amp;IFERROR(VLOOKUP(DS$2&amp;$A11,'EFL2'!$A:$D,MATCH("AWAY",'EFL2'!$A$1:$D$1,0),0),"")&amp;IFERROR(VLOOKUP(DS$2&amp;$A11,'EFL2'!$B:$C,MATCH("HOME",'EFL2'!$B$1:$C$1,0),0),"")&amp;IFERROR(VLOOKUP(DS$2&amp;$A11,'UCL2'!$C:$F,MATCH("AWAY",'UCL2'!$C$1:$F$1,0),0),"")&amp;IFERROR(VLOOKUP(DS$2&amp;$A11,'UCL2'!$D:$E,MATCH("HOME",'UCL2'!$D$1:$E$1,0),0),"")&amp;IFERROR(VLOOKUP(DS$2&amp;$A11,'EU2'!$C:$F,MATCH("AWAY",'EU2'!$C$1:$F$1,0),0),"")&amp;IFERROR(VLOOKUP(DS$2&amp;$A11,'EU2'!$D:$E,MATCH("HOME",'EU2'!$D$1:$E$1,0),0),"")&amp;IFERROR(VLOOKUP(DS$2&amp;$A11,'EUC2'!$C:$F,MATCH("AWAY",'EUC2'!$C$1:$F$1,0),0),"")&amp;IFERROR(VLOOKUP(DS$2&amp;$A11,'EUC2'!$D:$E,MATCH("HOME",'EUC2'!$D$1:$E$1,0),0),"")</f>
        <v/>
      </c>
      <c r="DT11" s="25" t="str">
        <f>IFERROR(VLOOKUP(DT$2&amp;$B11,'FPL FIX2'!$N$1:$Q$400,MATCH("HOME",'FPL FIX2'!$N$1:$Q$1,0),0),"")&amp;IFERROR(VLOOKUP(DT$2&amp;$B11,'FPL FIX2'!$O$1:$P$400,MATCH("AWAY",'FPL FIX2'!$O$1:$P$1,0),0),"")&amp;IFERROR(VLOOKUP(DT$2&amp;$A11,'FA2'!$A:$D,MATCH("AWAY",'FA2'!$A$1:$D$1,0),0),"")&amp;IFERROR(VLOOKUP(DT$2&amp;$A11,'FA2'!$B:$C,MATCH("HOME",'FA2'!$B$1:$C$1,0),0),"")&amp;IFERROR(VLOOKUP(DT$2&amp;$A11,'EFL2'!$A:$D,MATCH("AWAY",'EFL2'!$A$1:$D$1,0),0),"")&amp;IFERROR(VLOOKUP(DT$2&amp;$A11,'EFL2'!$B:$C,MATCH("HOME",'EFL2'!$B$1:$C$1,0),0),"")&amp;IFERROR(VLOOKUP(DT$2&amp;$A11,'UCL2'!$C:$F,MATCH("AWAY",'UCL2'!$C$1:$F$1,0),0),"")&amp;IFERROR(VLOOKUP(DT$2&amp;$A11,'UCL2'!$D:$E,MATCH("HOME",'UCL2'!$D$1:$E$1,0),0),"")&amp;IFERROR(VLOOKUP(DT$2&amp;$A11,'EU2'!$C:$F,MATCH("AWAY",'EU2'!$C$1:$F$1,0),0),"")&amp;IFERROR(VLOOKUP(DT$2&amp;$A11,'EU2'!$D:$E,MATCH("HOME",'EU2'!$D$1:$E$1,0),0),"")&amp;IFERROR(VLOOKUP(DT$2&amp;$A11,'EUC2'!$C:$F,MATCH("AWAY",'EUC2'!$C$1:$F$1,0),0),"")&amp;IFERROR(VLOOKUP(DT$2&amp;$A11,'EUC2'!$D:$E,MATCH("HOME",'EUC2'!$D$1:$E$1,0),0),"")</f>
        <v/>
      </c>
      <c r="DU11" s="25" t="str">
        <f>IFERROR(VLOOKUP(DU$2&amp;$B11,'FPL FIX2'!$N$1:$Q$400,MATCH("HOME",'FPL FIX2'!$N$1:$Q$1,0),0),"")&amp;IFERROR(VLOOKUP(DU$2&amp;$B11,'FPL FIX2'!$O$1:$P$400,MATCH("AWAY",'FPL FIX2'!$O$1:$P$1,0),0),"")&amp;IFERROR(VLOOKUP(DU$2&amp;$A11,'FA2'!$A:$D,MATCH("AWAY",'FA2'!$A$1:$D$1,0),0),"")&amp;IFERROR(VLOOKUP(DU$2&amp;$A11,'FA2'!$B:$C,MATCH("HOME",'FA2'!$B$1:$C$1,0),0),"")&amp;IFERROR(VLOOKUP(DU$2&amp;$A11,'EFL2'!$A:$D,MATCH("AWAY",'EFL2'!$A$1:$D$1,0),0),"")&amp;IFERROR(VLOOKUP(DU$2&amp;$A11,'EFL2'!$B:$C,MATCH("HOME",'EFL2'!$B$1:$C$1,0),0),"")&amp;IFERROR(VLOOKUP(DU$2&amp;$A11,'UCL2'!$C:$F,MATCH("AWAY",'UCL2'!$C$1:$F$1,0),0),"")&amp;IFERROR(VLOOKUP(DU$2&amp;$A11,'UCL2'!$D:$E,MATCH("HOME",'UCL2'!$D$1:$E$1,0),0),"")&amp;IFERROR(VLOOKUP(DU$2&amp;$A11,'EU2'!$C:$F,MATCH("AWAY",'EU2'!$C$1:$F$1,0),0),"")&amp;IFERROR(VLOOKUP(DU$2&amp;$A11,'EU2'!$D:$E,MATCH("HOME",'EU2'!$D$1:$E$1,0),0),"")&amp;IFERROR(VLOOKUP(DU$2&amp;$A11,'EUC2'!$C:$F,MATCH("AWAY",'EUC2'!$C$1:$F$1,0),0),"")&amp;IFERROR(VLOOKUP(DU$2&amp;$A11,'EUC2'!$D:$E,MATCH("HOME",'EUC2'!$D$1:$E$1,0),0),"")</f>
        <v/>
      </c>
      <c r="DV11" s="25" t="str">
        <f>IFERROR(VLOOKUP(DV$2&amp;$B11,'FPL FIX2'!$N$1:$Q$400,MATCH("HOME",'FPL FIX2'!$N$1:$Q$1,0),0),"")&amp;IFERROR(VLOOKUP(DV$2&amp;$B11,'FPL FIX2'!$O$1:$P$400,MATCH("AWAY",'FPL FIX2'!$O$1:$P$1,0),0),"")&amp;IFERROR(VLOOKUP(DV$2&amp;$A11,'FA2'!$A:$D,MATCH("AWAY",'FA2'!$A$1:$D$1,0),0),"")&amp;IFERROR(VLOOKUP(DV$2&amp;$A11,'FA2'!$B:$C,MATCH("HOME",'FA2'!$B$1:$C$1,0),0),"")&amp;IFERROR(VLOOKUP(DV$2&amp;$A11,'EFL2'!$A:$D,MATCH("AWAY",'EFL2'!$A$1:$D$1,0),0),"")&amp;IFERROR(VLOOKUP(DV$2&amp;$A11,'EFL2'!$B:$C,MATCH("HOME",'EFL2'!$B$1:$C$1,0),0),"")&amp;IFERROR(VLOOKUP(DV$2&amp;$A11,'UCL2'!$C:$F,MATCH("AWAY",'UCL2'!$C$1:$F$1,0),0),"")&amp;IFERROR(VLOOKUP(DV$2&amp;$A11,'UCL2'!$D:$E,MATCH("HOME",'UCL2'!$D$1:$E$1,0),0),"")&amp;IFERROR(VLOOKUP(DV$2&amp;$A11,'EU2'!$C:$F,MATCH("AWAY",'EU2'!$C$1:$F$1,0),0),"")&amp;IFERROR(VLOOKUP(DV$2&amp;$A11,'EU2'!$D:$E,MATCH("HOME",'EU2'!$D$1:$E$1,0),0),"")&amp;IFERROR(VLOOKUP(DV$2&amp;$A11,'EUC2'!$C:$F,MATCH("AWAY",'EUC2'!$C$1:$F$1,0),0),"")&amp;IFERROR(VLOOKUP(DV$2&amp;$A11,'EUC2'!$D:$E,MATCH("HOME",'EUC2'!$D$1:$E$1,0),0),"")</f>
        <v/>
      </c>
      <c r="DW11" s="25" t="str">
        <f>IFERROR(VLOOKUP(DW$2&amp;$B11,'FPL FIX2'!$N$1:$Q$400,MATCH("HOME",'FPL FIX2'!$N$1:$Q$1,0),0),"")&amp;IFERROR(VLOOKUP(DW$2&amp;$B11,'FPL FIX2'!$O$1:$P$400,MATCH("AWAY",'FPL FIX2'!$O$1:$P$1,0),0),"")&amp;IFERROR(VLOOKUP(DW$2&amp;$A11,'FA2'!$A:$D,MATCH("AWAY",'FA2'!$A$1:$D$1,0),0),"")&amp;IFERROR(VLOOKUP(DW$2&amp;$A11,'FA2'!$B:$C,MATCH("HOME",'FA2'!$B$1:$C$1,0),0),"")&amp;IFERROR(VLOOKUP(DW$2&amp;$A11,'EFL2'!$A:$D,MATCH("AWAY",'EFL2'!$A$1:$D$1,0),0),"")&amp;IFERROR(VLOOKUP(DW$2&amp;$A11,'EFL2'!$B:$C,MATCH("HOME",'EFL2'!$B$1:$C$1,0),0),"")&amp;IFERROR(VLOOKUP(DW$2&amp;$A11,'UCL2'!$C:$F,MATCH("AWAY",'UCL2'!$C$1:$F$1,0),0),"")&amp;IFERROR(VLOOKUP(DW$2&amp;$A11,'UCL2'!$D:$E,MATCH("HOME",'UCL2'!$D$1:$E$1,0),0),"")&amp;IFERROR(VLOOKUP(DW$2&amp;$A11,'EU2'!$C:$F,MATCH("AWAY",'EU2'!$C$1:$F$1,0),0),"")&amp;IFERROR(VLOOKUP(DW$2&amp;$A11,'EU2'!$D:$E,MATCH("HOME",'EU2'!$D$1:$E$1,0),0),"")&amp;IFERROR(VLOOKUP(DW$2&amp;$A11,'EUC2'!$C:$F,MATCH("AWAY",'EUC2'!$C$1:$F$1,0),0),"")&amp;IFERROR(VLOOKUP(DW$2&amp;$A11,'EUC2'!$D:$E,MATCH("HOME",'EUC2'!$D$1:$E$1,0),0),"")</f>
        <v/>
      </c>
      <c r="DX11" s="25" t="str">
        <f>IFERROR(VLOOKUP(DX$2&amp;$B11,'FPL FIX2'!$N$1:$Q$400,MATCH("HOME",'FPL FIX2'!$N$1:$Q$1,0),0),"")&amp;IFERROR(VLOOKUP(DX$2&amp;$B11,'FPL FIX2'!$O$1:$P$400,MATCH("AWAY",'FPL FIX2'!$O$1:$P$1,0),0),"")&amp;IFERROR(VLOOKUP(DX$2&amp;$A11,'FA2'!$A:$D,MATCH("AWAY",'FA2'!$A$1:$D$1,0),0),"")&amp;IFERROR(VLOOKUP(DX$2&amp;$A11,'FA2'!$B:$C,MATCH("HOME",'FA2'!$B$1:$C$1,0),0),"")&amp;IFERROR(VLOOKUP(DX$2&amp;$A11,'EFL2'!$A:$D,MATCH("AWAY",'EFL2'!$A$1:$D$1,0),0),"")&amp;IFERROR(VLOOKUP(DX$2&amp;$A11,'EFL2'!$B:$C,MATCH("HOME",'EFL2'!$B$1:$C$1,0),0),"")&amp;IFERROR(VLOOKUP(DX$2&amp;$A11,'UCL2'!$C:$F,MATCH("AWAY",'UCL2'!$C$1:$F$1,0),0),"")&amp;IFERROR(VLOOKUP(DX$2&amp;$A11,'UCL2'!$D:$E,MATCH("HOME",'UCL2'!$D$1:$E$1,0),0),"")&amp;IFERROR(VLOOKUP(DX$2&amp;$A11,'EU2'!$C:$F,MATCH("AWAY",'EU2'!$C$1:$F$1,0),0),"")&amp;IFERROR(VLOOKUP(DX$2&amp;$A11,'EU2'!$D:$E,MATCH("HOME",'EU2'!$D$1:$E$1,0),0),"")&amp;IFERROR(VLOOKUP(DX$2&amp;$A11,'EUC2'!$C:$F,MATCH("AWAY",'EUC2'!$C$1:$F$1,0),0),"")&amp;IFERROR(VLOOKUP(DX$2&amp;$A11,'EUC2'!$D:$E,MATCH("HOME",'EUC2'!$D$1:$E$1,0),0),"")</f>
        <v/>
      </c>
      <c r="DY11" s="25" t="str">
        <f>IFERROR(VLOOKUP(DY$2&amp;$B11,'FPL FIX2'!$N$1:$Q$400,MATCH("HOME",'FPL FIX2'!$N$1:$Q$1,0),0),"")&amp;IFERROR(VLOOKUP(DY$2&amp;$B11,'FPL FIX2'!$O$1:$P$400,MATCH("AWAY",'FPL FIX2'!$O$1:$P$1,0),0),"")&amp;IFERROR(VLOOKUP(DY$2&amp;$A11,'FA2'!$A:$D,MATCH("AWAY",'FA2'!$A$1:$D$1,0),0),"")&amp;IFERROR(VLOOKUP(DY$2&amp;$A11,'FA2'!$B:$C,MATCH("HOME",'FA2'!$B$1:$C$1,0),0),"")&amp;IFERROR(VLOOKUP(DY$2&amp;$A11,'EFL2'!$A:$D,MATCH("AWAY",'EFL2'!$A$1:$D$1,0),0),"")&amp;IFERROR(VLOOKUP(DY$2&amp;$A11,'EFL2'!$B:$C,MATCH("HOME",'EFL2'!$B$1:$C$1,0),0),"")&amp;IFERROR(VLOOKUP(DY$2&amp;$A11,'UCL2'!$C:$F,MATCH("AWAY",'UCL2'!$C$1:$F$1,0),0),"")&amp;IFERROR(VLOOKUP(DY$2&amp;$A11,'UCL2'!$D:$E,MATCH("HOME",'UCL2'!$D$1:$E$1,0),0),"")&amp;IFERROR(VLOOKUP(DY$2&amp;$A11,'EU2'!$C:$F,MATCH("AWAY",'EU2'!$C$1:$F$1,0),0),"")&amp;IFERROR(VLOOKUP(DY$2&amp;$A11,'EU2'!$D:$E,MATCH("HOME",'EU2'!$D$1:$E$1,0),0),"")&amp;IFERROR(VLOOKUP(DY$2&amp;$A11,'EUC2'!$C:$F,MATCH("AWAY",'EUC2'!$C$1:$F$1,0),0),"")&amp;IFERROR(VLOOKUP(DY$2&amp;$A11,'EUC2'!$D:$E,MATCH("HOME",'EUC2'!$D$1:$E$1,0),0),"")</f>
        <v/>
      </c>
      <c r="DZ11" s="25" t="str">
        <f>IFERROR(VLOOKUP(DZ$2&amp;$B11,'FPL FIX2'!$N$1:$Q$400,MATCH("HOME",'FPL FIX2'!$N$1:$Q$1,0),0),"")&amp;IFERROR(VLOOKUP(DZ$2&amp;$B11,'FPL FIX2'!$O$1:$P$400,MATCH("AWAY",'FPL FIX2'!$O$1:$P$1,0),0),"")&amp;IFERROR(VLOOKUP(DZ$2&amp;$A11,'FA2'!$A:$D,MATCH("AWAY",'FA2'!$A$1:$D$1,0),0),"")&amp;IFERROR(VLOOKUP(DZ$2&amp;$A11,'FA2'!$B:$C,MATCH("HOME",'FA2'!$B$1:$C$1,0),0),"")&amp;IFERROR(VLOOKUP(DZ$2&amp;$A11,'EFL2'!$A:$D,MATCH("AWAY",'EFL2'!$A$1:$D$1,0),0),"")&amp;IFERROR(VLOOKUP(DZ$2&amp;$A11,'EFL2'!$B:$C,MATCH("HOME",'EFL2'!$B$1:$C$1,0),0),"")&amp;IFERROR(VLOOKUP(DZ$2&amp;$A11,'UCL2'!$C:$F,MATCH("AWAY",'UCL2'!$C$1:$F$1,0),0),"")&amp;IFERROR(VLOOKUP(DZ$2&amp;$A11,'UCL2'!$D:$E,MATCH("HOME",'UCL2'!$D$1:$E$1,0),0),"")&amp;IFERROR(VLOOKUP(DZ$2&amp;$A11,'EU2'!$C:$F,MATCH("AWAY",'EU2'!$C$1:$F$1,0),0),"")&amp;IFERROR(VLOOKUP(DZ$2&amp;$A11,'EU2'!$D:$E,MATCH("HOME",'EU2'!$D$1:$E$1,0),0),"")&amp;IFERROR(VLOOKUP(DZ$2&amp;$A11,'EUC2'!$C:$F,MATCH("AWAY",'EUC2'!$C$1:$F$1,0),0),"")&amp;IFERROR(VLOOKUP(DZ$2&amp;$A11,'EUC2'!$D:$E,MATCH("HOME",'EUC2'!$D$1:$E$1,0),0),"")</f>
        <v/>
      </c>
      <c r="EA11" s="25" t="str">
        <f>IFERROR(VLOOKUP(EA$2&amp;$B11,'FPL FIX2'!$N$1:$Q$400,MATCH("HOME",'FPL FIX2'!$N$1:$Q$1,0),0),"")&amp;IFERROR(VLOOKUP(EA$2&amp;$B11,'FPL FIX2'!$O$1:$P$400,MATCH("AWAY",'FPL FIX2'!$O$1:$P$1,0),0),"")&amp;IFERROR(VLOOKUP(EA$2&amp;$A11,'FA2'!$A:$D,MATCH("AWAY",'FA2'!$A$1:$D$1,0),0),"")&amp;IFERROR(VLOOKUP(EA$2&amp;$A11,'FA2'!$B:$C,MATCH("HOME",'FA2'!$B$1:$C$1,0),0),"")&amp;IFERROR(VLOOKUP(EA$2&amp;$A11,'EFL2'!$A:$D,MATCH("AWAY",'EFL2'!$A$1:$D$1,0),0),"")&amp;IFERROR(VLOOKUP(EA$2&amp;$A11,'EFL2'!$B:$C,MATCH("HOME",'EFL2'!$B$1:$C$1,0),0),"")&amp;IFERROR(VLOOKUP(EA$2&amp;$A11,'UCL2'!$C:$F,MATCH("AWAY",'UCL2'!$C$1:$F$1,0),0),"")&amp;IFERROR(VLOOKUP(EA$2&amp;$A11,'UCL2'!$D:$E,MATCH("HOME",'UCL2'!$D$1:$E$1,0),0),"")&amp;IFERROR(VLOOKUP(EA$2&amp;$A11,'EU2'!$C:$F,MATCH("AWAY",'EU2'!$C$1:$F$1,0),0),"")&amp;IFERROR(VLOOKUP(EA$2&amp;$A11,'EU2'!$D:$E,MATCH("HOME",'EU2'!$D$1:$E$1,0),0),"")&amp;IFERROR(VLOOKUP(EA$2&amp;$A11,'EUC2'!$C:$F,MATCH("AWAY",'EUC2'!$C$1:$F$1,0),0),"")&amp;IFERROR(VLOOKUP(EA$2&amp;$A11,'EUC2'!$D:$E,MATCH("HOME",'EUC2'!$D$1:$E$1,0),0),"")</f>
        <v/>
      </c>
      <c r="EB11" s="25" t="str">
        <f>IFERROR(VLOOKUP(EB$2&amp;$B11,'FPL FIX2'!$N$1:$Q$400,MATCH("HOME",'FPL FIX2'!$N$1:$Q$1,0),0),"")&amp;IFERROR(VLOOKUP(EB$2&amp;$B11,'FPL FIX2'!$O$1:$P$400,MATCH("AWAY",'FPL FIX2'!$O$1:$P$1,0),0),"")&amp;IFERROR(VLOOKUP(EB$2&amp;$A11,'FA2'!$A:$D,MATCH("AWAY",'FA2'!$A$1:$D$1,0),0),"")&amp;IFERROR(VLOOKUP(EB$2&amp;$A11,'FA2'!$B:$C,MATCH("HOME",'FA2'!$B$1:$C$1,0),0),"")&amp;IFERROR(VLOOKUP(EB$2&amp;$A11,'EFL2'!$A:$D,MATCH("AWAY",'EFL2'!$A$1:$D$1,0),0),"")&amp;IFERROR(VLOOKUP(EB$2&amp;$A11,'EFL2'!$B:$C,MATCH("HOME",'EFL2'!$B$1:$C$1,0),0),"")&amp;IFERROR(VLOOKUP(EB$2&amp;$A11,'UCL2'!$C:$F,MATCH("AWAY",'UCL2'!$C$1:$F$1,0),0),"")&amp;IFERROR(VLOOKUP(EB$2&amp;$A11,'UCL2'!$D:$E,MATCH("HOME",'UCL2'!$D$1:$E$1,0),0),"")&amp;IFERROR(VLOOKUP(EB$2&amp;$A11,'EU2'!$C:$F,MATCH("AWAY",'EU2'!$C$1:$F$1,0),0),"")&amp;IFERROR(VLOOKUP(EB$2&amp;$A11,'EU2'!$D:$E,MATCH("HOME",'EU2'!$D$1:$E$1,0),0),"")&amp;IFERROR(VLOOKUP(EB$2&amp;$A11,'EUC2'!$C:$F,MATCH("AWAY",'EUC2'!$C$1:$F$1,0),0),"")&amp;IFERROR(VLOOKUP(EB$2&amp;$A11,'EUC2'!$D:$E,MATCH("HOME",'EUC2'!$D$1:$E$1,0),0),"")</f>
        <v/>
      </c>
      <c r="EC11" s="25" t="str">
        <f>IFERROR(VLOOKUP(EC$2&amp;$B11,'FPL FIX2'!$N$1:$Q$400,MATCH("HOME",'FPL FIX2'!$N$1:$Q$1,0),0),"")&amp;IFERROR(VLOOKUP(EC$2&amp;$B11,'FPL FIX2'!$O$1:$P$400,MATCH("AWAY",'FPL FIX2'!$O$1:$P$1,0),0),"")&amp;IFERROR(VLOOKUP(EC$2&amp;$A11,'FA2'!$A:$D,MATCH("AWAY",'FA2'!$A$1:$D$1,0),0),"")&amp;IFERROR(VLOOKUP(EC$2&amp;$A11,'FA2'!$B:$C,MATCH("HOME",'FA2'!$B$1:$C$1,0),0),"")&amp;IFERROR(VLOOKUP(EC$2&amp;$A11,'EFL2'!$A:$D,MATCH("AWAY",'EFL2'!$A$1:$D$1,0),0),"")&amp;IFERROR(VLOOKUP(EC$2&amp;$A11,'EFL2'!$B:$C,MATCH("HOME",'EFL2'!$B$1:$C$1,0),0),"")&amp;IFERROR(VLOOKUP(EC$2&amp;$A11,'UCL2'!$C:$F,MATCH("AWAY",'UCL2'!$C$1:$F$1,0),0),"")&amp;IFERROR(VLOOKUP(EC$2&amp;$A11,'UCL2'!$D:$E,MATCH("HOME",'UCL2'!$D$1:$E$1,0),0),"")&amp;IFERROR(VLOOKUP(EC$2&amp;$A11,'EU2'!$C:$F,MATCH("AWAY",'EU2'!$C$1:$F$1,0),0),"")&amp;IFERROR(VLOOKUP(EC$2&amp;$A11,'EU2'!$D:$E,MATCH("HOME",'EU2'!$D$1:$E$1,0),0),"")&amp;IFERROR(VLOOKUP(EC$2&amp;$A11,'EUC2'!$C:$F,MATCH("AWAY",'EUC2'!$C$1:$F$1,0),0),"")&amp;IFERROR(VLOOKUP(EC$2&amp;$A11,'EUC2'!$D:$E,MATCH("HOME",'EUC2'!$D$1:$E$1,0),0),"")</f>
        <v/>
      </c>
      <c r="ED11" s="25" t="str">
        <f>IFERROR(VLOOKUP(ED$2&amp;$B11,'FPL FIX2'!$N$1:$Q$400,MATCH("HOME",'FPL FIX2'!$N$1:$Q$1,0),0),"")&amp;IFERROR(VLOOKUP(ED$2&amp;$B11,'FPL FIX2'!$O$1:$P$400,MATCH("AWAY",'FPL FIX2'!$O$1:$P$1,0),0),"")&amp;IFERROR(VLOOKUP(ED$2&amp;$A11,'FA2'!$A:$D,MATCH("AWAY",'FA2'!$A$1:$D$1,0),0),"")&amp;IFERROR(VLOOKUP(ED$2&amp;$A11,'FA2'!$B:$C,MATCH("HOME",'FA2'!$B$1:$C$1,0),0),"")&amp;IFERROR(VLOOKUP(ED$2&amp;$A11,'EFL2'!$A:$D,MATCH("AWAY",'EFL2'!$A$1:$D$1,0),0),"")&amp;IFERROR(VLOOKUP(ED$2&amp;$A11,'EFL2'!$B:$C,MATCH("HOME",'EFL2'!$B$1:$C$1,0),0),"")&amp;IFERROR(VLOOKUP(ED$2&amp;$A11,'UCL2'!$C:$F,MATCH("AWAY",'UCL2'!$C$1:$F$1,0),0),"")&amp;IFERROR(VLOOKUP(ED$2&amp;$A11,'UCL2'!$D:$E,MATCH("HOME",'UCL2'!$D$1:$E$1,0),0),"")&amp;IFERROR(VLOOKUP(ED$2&amp;$A11,'EU2'!$C:$F,MATCH("AWAY",'EU2'!$C$1:$F$1,0),0),"")&amp;IFERROR(VLOOKUP(ED$2&amp;$A11,'EU2'!$D:$E,MATCH("HOME",'EU2'!$D$1:$E$1,0),0),"")&amp;IFERROR(VLOOKUP(ED$2&amp;$A11,'EUC2'!$C:$F,MATCH("AWAY",'EUC2'!$C$1:$F$1,0),0),"")&amp;IFERROR(VLOOKUP(ED$2&amp;$A11,'EUC2'!$D:$E,MATCH("HOME",'EUC2'!$D$1:$E$1,0),0),"")</f>
        <v/>
      </c>
      <c r="EE11" s="25" t="str">
        <f>IFERROR(VLOOKUP(EE$2&amp;$B11,'FPL FIX2'!$N$1:$Q$400,MATCH("HOME",'FPL FIX2'!$N$1:$Q$1,0),0),"")&amp;IFERROR(VLOOKUP(EE$2&amp;$B11,'FPL FIX2'!$O$1:$P$400,MATCH("AWAY",'FPL FIX2'!$O$1:$P$1,0),0),"")&amp;IFERROR(VLOOKUP(EE$2&amp;$A11,'FA2'!$A:$D,MATCH("AWAY",'FA2'!$A$1:$D$1,0),0),"")&amp;IFERROR(VLOOKUP(EE$2&amp;$A11,'FA2'!$B:$C,MATCH("HOME",'FA2'!$B$1:$C$1,0),0),"")&amp;IFERROR(VLOOKUP(EE$2&amp;$A11,'EFL2'!$A:$D,MATCH("AWAY",'EFL2'!$A$1:$D$1,0),0),"")&amp;IFERROR(VLOOKUP(EE$2&amp;$A11,'EFL2'!$B:$C,MATCH("HOME",'EFL2'!$B$1:$C$1,0),0),"")&amp;IFERROR(VLOOKUP(EE$2&amp;$A11,'UCL2'!$C:$F,MATCH("AWAY",'UCL2'!$C$1:$F$1,0),0),"")&amp;IFERROR(VLOOKUP(EE$2&amp;$A11,'UCL2'!$D:$E,MATCH("HOME",'UCL2'!$D$1:$E$1,0),0),"")&amp;IFERROR(VLOOKUP(EE$2&amp;$A11,'EU2'!$C:$F,MATCH("AWAY",'EU2'!$C$1:$F$1,0),0),"")&amp;IFERROR(VLOOKUP(EE$2&amp;$A11,'EU2'!$D:$E,MATCH("HOME",'EU2'!$D$1:$E$1,0),0),"")&amp;IFERROR(VLOOKUP(EE$2&amp;$A11,'EUC2'!$C:$F,MATCH("AWAY",'EUC2'!$C$1:$F$1,0),0),"")&amp;IFERROR(VLOOKUP(EE$2&amp;$A11,'EUC2'!$D:$E,MATCH("HOME",'EUC2'!$D$1:$E$1,0),0),"")</f>
        <v/>
      </c>
      <c r="EF11" s="25" t="str">
        <f>IFERROR(VLOOKUP(EF$2&amp;$B11,'FPL FIX2'!$N$1:$Q$400,MATCH("HOME",'FPL FIX2'!$N$1:$Q$1,0),0),"")&amp;IFERROR(VLOOKUP(EF$2&amp;$B11,'FPL FIX2'!$O$1:$P$400,MATCH("AWAY",'FPL FIX2'!$O$1:$P$1,0),0),"")&amp;IFERROR(VLOOKUP(EF$2&amp;$A11,'FA2'!$A:$D,MATCH("AWAY",'FA2'!$A$1:$D$1,0),0),"")&amp;IFERROR(VLOOKUP(EF$2&amp;$A11,'FA2'!$B:$C,MATCH("HOME",'FA2'!$B$1:$C$1,0),0),"")&amp;IFERROR(VLOOKUP(EF$2&amp;$A11,'EFL2'!$A:$D,MATCH("AWAY",'EFL2'!$A$1:$D$1,0),0),"")&amp;IFERROR(VLOOKUP(EF$2&amp;$A11,'EFL2'!$B:$C,MATCH("HOME",'EFL2'!$B$1:$C$1,0),0),"")&amp;IFERROR(VLOOKUP(EF$2&amp;$A11,'UCL2'!$C:$F,MATCH("AWAY",'UCL2'!$C$1:$F$1,0),0),"")&amp;IFERROR(VLOOKUP(EF$2&amp;$A11,'UCL2'!$D:$E,MATCH("HOME",'UCL2'!$D$1:$E$1,0),0),"")&amp;IFERROR(VLOOKUP(EF$2&amp;$A11,'EU2'!$C:$F,MATCH("AWAY",'EU2'!$C$1:$F$1,0),0),"")&amp;IFERROR(VLOOKUP(EF$2&amp;$A11,'EU2'!$D:$E,MATCH("HOME",'EU2'!$D$1:$E$1,0),0),"")&amp;IFERROR(VLOOKUP(EF$2&amp;$A11,'EUC2'!$C:$F,MATCH("AWAY",'EUC2'!$C$1:$F$1,0),0),"")&amp;IFERROR(VLOOKUP(EF$2&amp;$A11,'EUC2'!$D:$E,MATCH("HOME",'EUC2'!$D$1:$E$1,0),0),"")</f>
        <v/>
      </c>
      <c r="EG11" s="25" t="str">
        <f>IFERROR(VLOOKUP(EG$2&amp;$B11,'FPL FIX2'!$N$1:$Q$400,MATCH("HOME",'FPL FIX2'!$N$1:$Q$1,0),0),"")&amp;IFERROR(VLOOKUP(EG$2&amp;$B11,'FPL FIX2'!$O$1:$P$400,MATCH("AWAY",'FPL FIX2'!$O$1:$P$1,0),0),"")&amp;IFERROR(VLOOKUP(EG$2&amp;$A11,'FA2'!$A:$D,MATCH("AWAY",'FA2'!$A$1:$D$1,0),0),"")&amp;IFERROR(VLOOKUP(EG$2&amp;$A11,'FA2'!$B:$C,MATCH("HOME",'FA2'!$B$1:$C$1,0),0),"")&amp;IFERROR(VLOOKUP(EG$2&amp;$A11,'EFL2'!$A:$D,MATCH("AWAY",'EFL2'!$A$1:$D$1,0),0),"")&amp;IFERROR(VLOOKUP(EG$2&amp;$A11,'EFL2'!$B:$C,MATCH("HOME",'EFL2'!$B$1:$C$1,0),0),"")&amp;IFERROR(VLOOKUP(EG$2&amp;$A11,'UCL2'!$C:$F,MATCH("AWAY",'UCL2'!$C$1:$F$1,0),0),"")&amp;IFERROR(VLOOKUP(EG$2&amp;$A11,'UCL2'!$D:$E,MATCH("HOME",'UCL2'!$D$1:$E$1,0),0),"")&amp;IFERROR(VLOOKUP(EG$2&amp;$A11,'EU2'!$C:$F,MATCH("AWAY",'EU2'!$C$1:$F$1,0),0),"")&amp;IFERROR(VLOOKUP(EG$2&amp;$A11,'EU2'!$D:$E,MATCH("HOME",'EU2'!$D$1:$E$1,0),0),"")&amp;IFERROR(VLOOKUP(EG$2&amp;$A11,'EUC2'!$C:$F,MATCH("AWAY",'EUC2'!$C$1:$F$1,0),0),"")&amp;IFERROR(VLOOKUP(EG$2&amp;$A11,'EUC2'!$D:$E,MATCH("HOME",'EUC2'!$D$1:$E$1,0),0),"")</f>
        <v/>
      </c>
      <c r="EH11" s="25" t="str">
        <f>IFERROR(VLOOKUP(EH$2&amp;$B11,'FPL FIX2'!$N$1:$Q$400,MATCH("HOME",'FPL FIX2'!$N$1:$Q$1,0),0),"")&amp;IFERROR(VLOOKUP(EH$2&amp;$B11,'FPL FIX2'!$O$1:$P$400,MATCH("AWAY",'FPL FIX2'!$O$1:$P$1,0),0),"")&amp;IFERROR(VLOOKUP(EH$2&amp;$A11,'FA2'!$A:$D,MATCH("AWAY",'FA2'!$A$1:$D$1,0),0),"")&amp;IFERROR(VLOOKUP(EH$2&amp;$A11,'FA2'!$B:$C,MATCH("HOME",'FA2'!$B$1:$C$1,0),0),"")&amp;IFERROR(VLOOKUP(EH$2&amp;$A11,'EFL2'!$A:$D,MATCH("AWAY",'EFL2'!$A$1:$D$1,0),0),"")&amp;IFERROR(VLOOKUP(EH$2&amp;$A11,'EFL2'!$B:$C,MATCH("HOME",'EFL2'!$B$1:$C$1,0),0),"")&amp;IFERROR(VLOOKUP(EH$2&amp;$A11,'UCL2'!$C:$F,MATCH("AWAY",'UCL2'!$C$1:$F$1,0),0),"")&amp;IFERROR(VLOOKUP(EH$2&amp;$A11,'UCL2'!$D:$E,MATCH("HOME",'UCL2'!$D$1:$E$1,0),0),"")&amp;IFERROR(VLOOKUP(EH$2&amp;$A11,'EU2'!$C:$F,MATCH("AWAY",'EU2'!$C$1:$F$1,0),0),"")&amp;IFERROR(VLOOKUP(EH$2&amp;$A11,'EU2'!$D:$E,MATCH("HOME",'EU2'!$D$1:$E$1,0),0),"")&amp;IFERROR(VLOOKUP(EH$2&amp;$A11,'EUC2'!$C:$F,MATCH("AWAY",'EUC2'!$C$1:$F$1,0),0),"")&amp;IFERROR(VLOOKUP(EH$2&amp;$A11,'EUC2'!$D:$E,MATCH("HOME",'EUC2'!$D$1:$E$1,0),0),"")</f>
        <v/>
      </c>
      <c r="EI11" s="25" t="str">
        <f>IFERROR(VLOOKUP(EI$2&amp;$B11,'FPL FIX2'!$N$1:$Q$400,MATCH("HOME",'FPL FIX2'!$N$1:$Q$1,0),0),"")&amp;IFERROR(VLOOKUP(EI$2&amp;$B11,'FPL FIX2'!$O$1:$P$400,MATCH("AWAY",'FPL FIX2'!$O$1:$P$1,0),0),"")&amp;IFERROR(VLOOKUP(EI$2&amp;$A11,'FA2'!$A:$D,MATCH("AWAY",'FA2'!$A$1:$D$1,0),0),"")&amp;IFERROR(VLOOKUP(EI$2&amp;$A11,'FA2'!$B:$C,MATCH("HOME",'FA2'!$B$1:$C$1,0),0),"")&amp;IFERROR(VLOOKUP(EI$2&amp;$A11,'EFL2'!$A:$D,MATCH("AWAY",'EFL2'!$A$1:$D$1,0),0),"")&amp;IFERROR(VLOOKUP(EI$2&amp;$A11,'EFL2'!$B:$C,MATCH("HOME",'EFL2'!$B$1:$C$1,0),0),"")&amp;IFERROR(VLOOKUP(EI$2&amp;$A11,'UCL2'!$C:$F,MATCH("AWAY",'UCL2'!$C$1:$F$1,0),0),"")&amp;IFERROR(VLOOKUP(EI$2&amp;$A11,'UCL2'!$D:$E,MATCH("HOME",'UCL2'!$D$1:$E$1,0),0),"")&amp;IFERROR(VLOOKUP(EI$2&amp;$A11,'EU2'!$C:$F,MATCH("AWAY",'EU2'!$C$1:$F$1,0),0),"")&amp;IFERROR(VLOOKUP(EI$2&amp;$A11,'EU2'!$D:$E,MATCH("HOME",'EU2'!$D$1:$E$1,0),0),"")&amp;IFERROR(VLOOKUP(EI$2&amp;$A11,'EUC2'!$C:$F,MATCH("AWAY",'EUC2'!$C$1:$F$1,0),0),"")&amp;IFERROR(VLOOKUP(EI$2&amp;$A11,'EUC2'!$D:$E,MATCH("HOME",'EUC2'!$D$1:$E$1,0),0),"")</f>
        <v/>
      </c>
      <c r="EJ11" s="25" t="str">
        <f>IFERROR(VLOOKUP(EJ$2&amp;$B11,'FPL FIX2'!$N$1:$Q$400,MATCH("HOME",'FPL FIX2'!$N$1:$Q$1,0),0),"")&amp;IFERROR(VLOOKUP(EJ$2&amp;$B11,'FPL FIX2'!$O$1:$P$400,MATCH("AWAY",'FPL FIX2'!$O$1:$P$1,0),0),"")&amp;IFERROR(VLOOKUP(EJ$2&amp;$A11,'FA2'!$A:$D,MATCH("AWAY",'FA2'!$A$1:$D$1,0),0),"")&amp;IFERROR(VLOOKUP(EJ$2&amp;$A11,'FA2'!$B:$C,MATCH("HOME",'FA2'!$B$1:$C$1,0),0),"")&amp;IFERROR(VLOOKUP(EJ$2&amp;$A11,'EFL2'!$A:$D,MATCH("AWAY",'EFL2'!$A$1:$D$1,0),0),"")&amp;IFERROR(VLOOKUP(EJ$2&amp;$A11,'EFL2'!$B:$C,MATCH("HOME",'EFL2'!$B$1:$C$1,0),0),"")&amp;IFERROR(VLOOKUP(EJ$2&amp;$A11,'UCL2'!$C:$F,MATCH("AWAY",'UCL2'!$C$1:$F$1,0),0),"")&amp;IFERROR(VLOOKUP(EJ$2&amp;$A11,'UCL2'!$D:$E,MATCH("HOME",'UCL2'!$D$1:$E$1,0),0),"")&amp;IFERROR(VLOOKUP(EJ$2&amp;$A11,'EU2'!$C:$F,MATCH("AWAY",'EU2'!$C$1:$F$1,0),0),"")&amp;IFERROR(VLOOKUP(EJ$2&amp;$A11,'EU2'!$D:$E,MATCH("HOME",'EU2'!$D$1:$E$1,0),0),"")&amp;IFERROR(VLOOKUP(EJ$2&amp;$A11,'EUC2'!$C:$F,MATCH("AWAY",'EUC2'!$C$1:$F$1,0),0),"")&amp;IFERROR(VLOOKUP(EJ$2&amp;$A11,'EUC2'!$D:$E,MATCH("HOME",'EUC2'!$D$1:$E$1,0),0),"")</f>
        <v/>
      </c>
      <c r="EK11" s="25" t="str">
        <f>IFERROR(VLOOKUP(EK$2&amp;$B11,'FPL FIX2'!$N$1:$Q$400,MATCH("HOME",'FPL FIX2'!$N$1:$Q$1,0),0),"")&amp;IFERROR(VLOOKUP(EK$2&amp;$B11,'FPL FIX2'!$O$1:$P$400,MATCH("AWAY",'FPL FIX2'!$O$1:$P$1,0),0),"")&amp;IFERROR(VLOOKUP(EK$2&amp;$A11,'FA2'!$A:$D,MATCH("AWAY",'FA2'!$A$1:$D$1,0),0),"")&amp;IFERROR(VLOOKUP(EK$2&amp;$A11,'FA2'!$B:$C,MATCH("HOME",'FA2'!$B$1:$C$1,0),0),"")&amp;IFERROR(VLOOKUP(EK$2&amp;$A11,'EFL2'!$A:$D,MATCH("AWAY",'EFL2'!$A$1:$D$1,0),0),"")&amp;IFERROR(VLOOKUP(EK$2&amp;$A11,'EFL2'!$B:$C,MATCH("HOME",'EFL2'!$B$1:$C$1,0),0),"")&amp;IFERROR(VLOOKUP(EK$2&amp;$A11,'UCL2'!$C:$F,MATCH("AWAY",'UCL2'!$C$1:$F$1,0),0),"")&amp;IFERROR(VLOOKUP(EK$2&amp;$A11,'UCL2'!$D:$E,MATCH("HOME",'UCL2'!$D$1:$E$1,0),0),"")&amp;IFERROR(VLOOKUP(EK$2&amp;$A11,'EU2'!$C:$F,MATCH("AWAY",'EU2'!$C$1:$F$1,0),0),"")&amp;IFERROR(VLOOKUP(EK$2&amp;$A11,'EU2'!$D:$E,MATCH("HOME",'EU2'!$D$1:$E$1,0),0),"")&amp;IFERROR(VLOOKUP(EK$2&amp;$A11,'EUC2'!$C:$F,MATCH("AWAY",'EUC2'!$C$1:$F$1,0),0),"")&amp;IFERROR(VLOOKUP(EK$2&amp;$A11,'EUC2'!$D:$E,MATCH("HOME",'EUC2'!$D$1:$E$1,0),0),"")</f>
        <v/>
      </c>
      <c r="EL11" s="25" t="str">
        <f>IFERROR(VLOOKUP(EL$2&amp;$B11,'FPL FIX2'!$N$1:$Q$400,MATCH("HOME",'FPL FIX2'!$N$1:$Q$1,0),0),"")&amp;IFERROR(VLOOKUP(EL$2&amp;$B11,'FPL FIX2'!$O$1:$P$400,MATCH("AWAY",'FPL FIX2'!$O$1:$P$1,0),0),"")&amp;IFERROR(VLOOKUP(EL$2&amp;$A11,'FA2'!$A:$D,MATCH("AWAY",'FA2'!$A$1:$D$1,0),0),"")&amp;IFERROR(VLOOKUP(EL$2&amp;$A11,'FA2'!$B:$C,MATCH("HOME",'FA2'!$B$1:$C$1,0),0),"")&amp;IFERROR(VLOOKUP(EL$2&amp;$A11,'EFL2'!$A:$D,MATCH("AWAY",'EFL2'!$A$1:$D$1,0),0),"")&amp;IFERROR(VLOOKUP(EL$2&amp;$A11,'EFL2'!$B:$C,MATCH("HOME",'EFL2'!$B$1:$C$1,0),0),"")&amp;IFERROR(VLOOKUP(EL$2&amp;$A11,'UCL2'!$C:$F,MATCH("AWAY",'UCL2'!$C$1:$F$1,0),0),"")&amp;IFERROR(VLOOKUP(EL$2&amp;$A11,'UCL2'!$D:$E,MATCH("HOME",'UCL2'!$D$1:$E$1,0),0),"")&amp;IFERROR(VLOOKUP(EL$2&amp;$A11,'EU2'!$C:$F,MATCH("AWAY",'EU2'!$C$1:$F$1,0),0),"")&amp;IFERROR(VLOOKUP(EL$2&amp;$A11,'EU2'!$D:$E,MATCH("HOME",'EU2'!$D$1:$E$1,0),0),"")&amp;IFERROR(VLOOKUP(EL$2&amp;$A11,'EUC2'!$C:$F,MATCH("AWAY",'EUC2'!$C$1:$F$1,0),0),"")&amp;IFERROR(VLOOKUP(EL$2&amp;$A11,'EUC2'!$D:$E,MATCH("HOME",'EUC2'!$D$1:$E$1,0),0),"")</f>
        <v/>
      </c>
      <c r="EM11" s="25" t="str">
        <f>IFERROR(VLOOKUP(EM$2&amp;$B11,'FPL FIX2'!$N$1:$Q$400,MATCH("HOME",'FPL FIX2'!$N$1:$Q$1,0),0),"")&amp;IFERROR(VLOOKUP(EM$2&amp;$B11,'FPL FIX2'!$O$1:$P$400,MATCH("AWAY",'FPL FIX2'!$O$1:$P$1,0),0),"")&amp;IFERROR(VLOOKUP(EM$2&amp;$A11,'FA2'!$A:$D,MATCH("AWAY",'FA2'!$A$1:$D$1,0),0),"")&amp;IFERROR(VLOOKUP(EM$2&amp;$A11,'FA2'!$B:$C,MATCH("HOME",'FA2'!$B$1:$C$1,0),0),"")&amp;IFERROR(VLOOKUP(EM$2&amp;$A11,'EFL2'!$A:$D,MATCH("AWAY",'EFL2'!$A$1:$D$1,0),0),"")&amp;IFERROR(VLOOKUP(EM$2&amp;$A11,'EFL2'!$B:$C,MATCH("HOME",'EFL2'!$B$1:$C$1,0),0),"")&amp;IFERROR(VLOOKUP(EM$2&amp;$A11,'UCL2'!$C:$F,MATCH("AWAY",'UCL2'!$C$1:$F$1,0),0),"")&amp;IFERROR(VLOOKUP(EM$2&amp;$A11,'UCL2'!$D:$E,MATCH("HOME",'UCL2'!$D$1:$E$1,0),0),"")&amp;IFERROR(VLOOKUP(EM$2&amp;$A11,'EU2'!$C:$F,MATCH("AWAY",'EU2'!$C$1:$F$1,0),0),"")&amp;IFERROR(VLOOKUP(EM$2&amp;$A11,'EU2'!$D:$E,MATCH("HOME",'EU2'!$D$1:$E$1,0),0),"")&amp;IFERROR(VLOOKUP(EM$2&amp;$A11,'EUC2'!$C:$F,MATCH("AWAY",'EUC2'!$C$1:$F$1,0),0),"")&amp;IFERROR(VLOOKUP(EM$2&amp;$A11,'EUC2'!$D:$E,MATCH("HOME",'EUC2'!$D$1:$E$1,0),0),"")</f>
        <v/>
      </c>
      <c r="EN11" s="25" t="str">
        <f>IFERROR(VLOOKUP(EN$2&amp;$B11,'FPL FIX2'!$N$1:$Q$400,MATCH("HOME",'FPL FIX2'!$N$1:$Q$1,0),0),"")&amp;IFERROR(VLOOKUP(EN$2&amp;$B11,'FPL FIX2'!$O$1:$P$400,MATCH("AWAY",'FPL FIX2'!$O$1:$P$1,0),0),"")&amp;IFERROR(VLOOKUP(EN$2&amp;$A11,'FA2'!$A:$D,MATCH("AWAY",'FA2'!$A$1:$D$1,0),0),"")&amp;IFERROR(VLOOKUP(EN$2&amp;$A11,'FA2'!$B:$C,MATCH("HOME",'FA2'!$B$1:$C$1,0),0),"")&amp;IFERROR(VLOOKUP(EN$2&amp;$A11,'EFL2'!$A:$D,MATCH("AWAY",'EFL2'!$A$1:$D$1,0),0),"")&amp;IFERROR(VLOOKUP(EN$2&amp;$A11,'EFL2'!$B:$C,MATCH("HOME",'EFL2'!$B$1:$C$1,0),0),"")&amp;IFERROR(VLOOKUP(EN$2&amp;$A11,'UCL2'!$C:$F,MATCH("AWAY",'UCL2'!$C$1:$F$1,0),0),"")&amp;IFERROR(VLOOKUP(EN$2&amp;$A11,'UCL2'!$D:$E,MATCH("HOME",'UCL2'!$D$1:$E$1,0),0),"")&amp;IFERROR(VLOOKUP(EN$2&amp;$A11,'EU2'!$C:$F,MATCH("AWAY",'EU2'!$C$1:$F$1,0),0),"")&amp;IFERROR(VLOOKUP(EN$2&amp;$A11,'EU2'!$D:$E,MATCH("HOME",'EU2'!$D$1:$E$1,0),0),"")&amp;IFERROR(VLOOKUP(EN$2&amp;$A11,'EUC2'!$C:$F,MATCH("AWAY",'EUC2'!$C$1:$F$1,0),0),"")&amp;IFERROR(VLOOKUP(EN$2&amp;$A11,'EUC2'!$D:$E,MATCH("HOME",'EUC2'!$D$1:$E$1,0),0),"")</f>
        <v/>
      </c>
      <c r="EO11" s="25" t="str">
        <f>IFERROR(VLOOKUP(EO$2&amp;$B11,'FPL FIX2'!$N$1:$Q$400,MATCH("HOME",'FPL FIX2'!$N$1:$Q$1,0),0),"")&amp;IFERROR(VLOOKUP(EO$2&amp;$B11,'FPL FIX2'!$O$1:$P$400,MATCH("AWAY",'FPL FIX2'!$O$1:$P$1,0),0),"")&amp;IFERROR(VLOOKUP(EO$2&amp;$A11,'FA2'!$A:$D,MATCH("AWAY",'FA2'!$A$1:$D$1,0),0),"")&amp;IFERROR(VLOOKUP(EO$2&amp;$A11,'FA2'!$B:$C,MATCH("HOME",'FA2'!$B$1:$C$1,0),0),"")&amp;IFERROR(VLOOKUP(EO$2&amp;$A11,'EFL2'!$A:$D,MATCH("AWAY",'EFL2'!$A$1:$D$1,0),0),"")&amp;IFERROR(VLOOKUP(EO$2&amp;$A11,'EFL2'!$B:$C,MATCH("HOME",'EFL2'!$B$1:$C$1,0),0),"")&amp;IFERROR(VLOOKUP(EO$2&amp;$A11,'UCL2'!$C:$F,MATCH("AWAY",'UCL2'!$C$1:$F$1,0),0),"")&amp;IFERROR(VLOOKUP(EO$2&amp;$A11,'UCL2'!$D:$E,MATCH("HOME",'UCL2'!$D$1:$E$1,0),0),"")&amp;IFERROR(VLOOKUP(EO$2&amp;$A11,'EU2'!$C:$F,MATCH("AWAY",'EU2'!$C$1:$F$1,0),0),"")&amp;IFERROR(VLOOKUP(EO$2&amp;$A11,'EU2'!$D:$E,MATCH("HOME",'EU2'!$D$1:$E$1,0),0),"")&amp;IFERROR(VLOOKUP(EO$2&amp;$A11,'EUC2'!$C:$F,MATCH("AWAY",'EUC2'!$C$1:$F$1,0),0),"")&amp;IFERROR(VLOOKUP(EO$2&amp;$A11,'EUC2'!$D:$E,MATCH("HOME",'EUC2'!$D$1:$E$1,0),0),"")</f>
        <v/>
      </c>
      <c r="EP11" s="25" t="str">
        <f>IFERROR(VLOOKUP(EP$2&amp;$B11,'FPL FIX2'!$N$1:$Q$400,MATCH("HOME",'FPL FIX2'!$N$1:$Q$1,0),0),"")&amp;IFERROR(VLOOKUP(EP$2&amp;$B11,'FPL FIX2'!$O$1:$P$400,MATCH("AWAY",'FPL FIX2'!$O$1:$P$1,0),0),"")&amp;IFERROR(VLOOKUP(EP$2&amp;$A11,'FA2'!$A:$D,MATCH("AWAY",'FA2'!$A$1:$D$1,0),0),"")&amp;IFERROR(VLOOKUP(EP$2&amp;$A11,'FA2'!$B:$C,MATCH("HOME",'FA2'!$B$1:$C$1,0),0),"")&amp;IFERROR(VLOOKUP(EP$2&amp;$A11,'EFL2'!$A:$D,MATCH("AWAY",'EFL2'!$A$1:$D$1,0),0),"")&amp;IFERROR(VLOOKUP(EP$2&amp;$A11,'EFL2'!$B:$C,MATCH("HOME",'EFL2'!$B$1:$C$1,0),0),"")&amp;IFERROR(VLOOKUP(EP$2&amp;$A11,'UCL2'!$C:$F,MATCH("AWAY",'UCL2'!$C$1:$F$1,0),0),"")&amp;IFERROR(VLOOKUP(EP$2&amp;$A11,'UCL2'!$D:$E,MATCH("HOME",'UCL2'!$D$1:$E$1,0),0),"")&amp;IFERROR(VLOOKUP(EP$2&amp;$A11,'EU2'!$C:$F,MATCH("AWAY",'EU2'!$C$1:$F$1,0),0),"")&amp;IFERROR(VLOOKUP(EP$2&amp;$A11,'EU2'!$D:$E,MATCH("HOME",'EU2'!$D$1:$E$1,0),0),"")&amp;IFERROR(VLOOKUP(EP$2&amp;$A11,'EUC2'!$C:$F,MATCH("AWAY",'EUC2'!$C$1:$F$1,0),0),"")&amp;IFERROR(VLOOKUP(EP$2&amp;$A11,'EUC2'!$D:$E,MATCH("HOME",'EUC2'!$D$1:$E$1,0),0),"")</f>
        <v/>
      </c>
      <c r="EQ11" s="25" t="str">
        <f>IFERROR(VLOOKUP(EQ$2&amp;$B11,'FPL FIX2'!$N$1:$Q$400,MATCH("HOME",'FPL FIX2'!$N$1:$Q$1,0),0),"")&amp;IFERROR(VLOOKUP(EQ$2&amp;$B11,'FPL FIX2'!$O$1:$P$400,MATCH("AWAY",'FPL FIX2'!$O$1:$P$1,0),0),"")&amp;IFERROR(VLOOKUP(EQ$2&amp;$A11,'FA2'!$A:$D,MATCH("AWAY",'FA2'!$A$1:$D$1,0),0),"")&amp;IFERROR(VLOOKUP(EQ$2&amp;$A11,'FA2'!$B:$C,MATCH("HOME",'FA2'!$B$1:$C$1,0),0),"")&amp;IFERROR(VLOOKUP(EQ$2&amp;$A11,'EFL2'!$A:$D,MATCH("AWAY",'EFL2'!$A$1:$D$1,0),0),"")&amp;IFERROR(VLOOKUP(EQ$2&amp;$A11,'EFL2'!$B:$C,MATCH("HOME",'EFL2'!$B$1:$C$1,0),0),"")&amp;IFERROR(VLOOKUP(EQ$2&amp;$A11,'UCL2'!$C:$F,MATCH("AWAY",'UCL2'!$C$1:$F$1,0),0),"")&amp;IFERROR(VLOOKUP(EQ$2&amp;$A11,'UCL2'!$D:$E,MATCH("HOME",'UCL2'!$D$1:$E$1,0),0),"")&amp;IFERROR(VLOOKUP(EQ$2&amp;$A11,'EU2'!$C:$F,MATCH("AWAY",'EU2'!$C$1:$F$1,0),0),"")&amp;IFERROR(VLOOKUP(EQ$2&amp;$A11,'EU2'!$D:$E,MATCH("HOME",'EU2'!$D$1:$E$1,0),0),"")&amp;IFERROR(VLOOKUP(EQ$2&amp;$A11,'EUC2'!$C:$F,MATCH("AWAY",'EUC2'!$C$1:$F$1,0),0),"")&amp;IFERROR(VLOOKUP(EQ$2&amp;$A11,'EUC2'!$D:$E,MATCH("HOME",'EUC2'!$D$1:$E$1,0),0),"")</f>
        <v/>
      </c>
      <c r="ER11" s="25" t="str">
        <f>IFERROR(VLOOKUP(ER$2&amp;$B11,'FPL FIX2'!$N$1:$Q$400,MATCH("HOME",'FPL FIX2'!$N$1:$Q$1,0),0),"")&amp;IFERROR(VLOOKUP(ER$2&amp;$B11,'FPL FIX2'!$O$1:$P$400,MATCH("AWAY",'FPL FIX2'!$O$1:$P$1,0),0),"")&amp;IFERROR(VLOOKUP(ER$2&amp;$A11,'FA2'!$A:$D,MATCH("AWAY",'FA2'!$A$1:$D$1,0),0),"")&amp;IFERROR(VLOOKUP(ER$2&amp;$A11,'FA2'!$B:$C,MATCH("HOME",'FA2'!$B$1:$C$1,0),0),"")&amp;IFERROR(VLOOKUP(ER$2&amp;$A11,'EFL2'!$A:$D,MATCH("AWAY",'EFL2'!$A$1:$D$1,0),0),"")&amp;IFERROR(VLOOKUP(ER$2&amp;$A11,'EFL2'!$B:$C,MATCH("HOME",'EFL2'!$B$1:$C$1,0),0),"")&amp;IFERROR(VLOOKUP(ER$2&amp;$A11,'UCL2'!$C:$F,MATCH("AWAY",'UCL2'!$C$1:$F$1,0),0),"")&amp;IFERROR(VLOOKUP(ER$2&amp;$A11,'UCL2'!$D:$E,MATCH("HOME",'UCL2'!$D$1:$E$1,0),0),"")&amp;IFERROR(VLOOKUP(ER$2&amp;$A11,'EU2'!$C:$F,MATCH("AWAY",'EU2'!$C$1:$F$1,0),0),"")&amp;IFERROR(VLOOKUP(ER$2&amp;$A11,'EU2'!$D:$E,MATCH("HOME",'EU2'!$D$1:$E$1,0),0),"")&amp;IFERROR(VLOOKUP(ER$2&amp;$A11,'EUC2'!$C:$F,MATCH("AWAY",'EUC2'!$C$1:$F$1,0),0),"")&amp;IFERROR(VLOOKUP(ER$2&amp;$A11,'EUC2'!$D:$E,MATCH("HOME",'EUC2'!$D$1:$E$1,0),0),"")</f>
        <v/>
      </c>
      <c r="ES11" s="25" t="str">
        <f>IFERROR(VLOOKUP(ES$2&amp;$B11,'FPL FIX2'!$N$1:$Q$400,MATCH("HOME",'FPL FIX2'!$N$1:$Q$1,0),0),"")&amp;IFERROR(VLOOKUP(ES$2&amp;$B11,'FPL FIX2'!$O$1:$P$400,MATCH("AWAY",'FPL FIX2'!$O$1:$P$1,0),0),"")&amp;IFERROR(VLOOKUP(ES$2&amp;$A11,'FA2'!$A:$D,MATCH("AWAY",'FA2'!$A$1:$D$1,0),0),"")&amp;IFERROR(VLOOKUP(ES$2&amp;$A11,'FA2'!$B:$C,MATCH("HOME",'FA2'!$B$1:$C$1,0),0),"")&amp;IFERROR(VLOOKUP(ES$2&amp;$A11,'EFL2'!$A:$D,MATCH("AWAY",'EFL2'!$A$1:$D$1,0),0),"")&amp;IFERROR(VLOOKUP(ES$2&amp;$A11,'EFL2'!$B:$C,MATCH("HOME",'EFL2'!$B$1:$C$1,0),0),"")&amp;IFERROR(VLOOKUP(ES$2&amp;$A11,'UCL2'!$C:$F,MATCH("AWAY",'UCL2'!$C$1:$F$1,0),0),"")&amp;IFERROR(VLOOKUP(ES$2&amp;$A11,'UCL2'!$D:$E,MATCH("HOME",'UCL2'!$D$1:$E$1,0),0),"")&amp;IFERROR(VLOOKUP(ES$2&amp;$A11,'EU2'!$C:$F,MATCH("AWAY",'EU2'!$C$1:$F$1,0),0),"")&amp;IFERROR(VLOOKUP(ES$2&amp;$A11,'EU2'!$D:$E,MATCH("HOME",'EU2'!$D$1:$E$1,0),0),"")&amp;IFERROR(VLOOKUP(ES$2&amp;$A11,'EUC2'!$C:$F,MATCH("AWAY",'EUC2'!$C$1:$F$1,0),0),"")&amp;IFERROR(VLOOKUP(ES$2&amp;$A11,'EUC2'!$D:$E,MATCH("HOME",'EUC2'!$D$1:$E$1,0),0),"")</f>
        <v/>
      </c>
      <c r="ET11" s="25" t="str">
        <f>IFERROR(VLOOKUP(ET$2&amp;$B11,'FPL FIX2'!$N$1:$Q$400,MATCH("HOME",'FPL FIX2'!$N$1:$Q$1,0),0),"")&amp;IFERROR(VLOOKUP(ET$2&amp;$B11,'FPL FIX2'!$O$1:$P$400,MATCH("AWAY",'FPL FIX2'!$O$1:$P$1,0),0),"")&amp;IFERROR(VLOOKUP(ET$2&amp;$A11,'FA2'!$A:$D,MATCH("AWAY",'FA2'!$A$1:$D$1,0),0),"")&amp;IFERROR(VLOOKUP(ET$2&amp;$A11,'FA2'!$B:$C,MATCH("HOME",'FA2'!$B$1:$C$1,0),0),"")&amp;IFERROR(VLOOKUP(ET$2&amp;$A11,'EFL2'!$A:$D,MATCH("AWAY",'EFL2'!$A$1:$D$1,0),0),"")&amp;IFERROR(VLOOKUP(ET$2&amp;$A11,'EFL2'!$B:$C,MATCH("HOME",'EFL2'!$B$1:$C$1,0),0),"")&amp;IFERROR(VLOOKUP(ET$2&amp;$A11,'UCL2'!$C:$F,MATCH("AWAY",'UCL2'!$C$1:$F$1,0),0),"")&amp;IFERROR(VLOOKUP(ET$2&amp;$A11,'UCL2'!$D:$E,MATCH("HOME",'UCL2'!$D$1:$E$1,0),0),"")&amp;IFERROR(VLOOKUP(ET$2&amp;$A11,'EU2'!$C:$F,MATCH("AWAY",'EU2'!$C$1:$F$1,0),0),"")&amp;IFERROR(VLOOKUP(ET$2&amp;$A11,'EU2'!$D:$E,MATCH("HOME",'EU2'!$D$1:$E$1,0),0),"")&amp;IFERROR(VLOOKUP(ET$2&amp;$A11,'EUC2'!$C:$F,MATCH("AWAY",'EUC2'!$C$1:$F$1,0),0),"")&amp;IFERROR(VLOOKUP(ET$2&amp;$A11,'EUC2'!$D:$E,MATCH("HOME",'EUC2'!$D$1:$E$1,0),0),"")</f>
        <v>WOL</v>
      </c>
      <c r="EU11" s="25" t="str">
        <f>IFERROR(VLOOKUP(EU$2&amp;$B11,'FPL FIX2'!$N$1:$Q$400,MATCH("HOME",'FPL FIX2'!$N$1:$Q$1,0),0),"")&amp;IFERROR(VLOOKUP(EU$2&amp;$B11,'FPL FIX2'!$O$1:$P$400,MATCH("AWAY",'FPL FIX2'!$O$1:$P$1,0),0),"")&amp;IFERROR(VLOOKUP(EU$2&amp;$A11,'FA2'!$A:$D,MATCH("AWAY",'FA2'!$A$1:$D$1,0),0),"")&amp;IFERROR(VLOOKUP(EU$2&amp;$A11,'FA2'!$B:$C,MATCH("HOME",'FA2'!$B$1:$C$1,0),0),"")&amp;IFERROR(VLOOKUP(EU$2&amp;$A11,'EFL2'!$A:$D,MATCH("AWAY",'EFL2'!$A$1:$D$1,0),0),"")&amp;IFERROR(VLOOKUP(EU$2&amp;$A11,'EFL2'!$B:$C,MATCH("HOME",'EFL2'!$B$1:$C$1,0),0),"")&amp;IFERROR(VLOOKUP(EU$2&amp;$A11,'UCL2'!$C:$F,MATCH("AWAY",'UCL2'!$C$1:$F$1,0),0),"")&amp;IFERROR(VLOOKUP(EU$2&amp;$A11,'UCL2'!$D:$E,MATCH("HOME",'UCL2'!$D$1:$E$1,0),0),"")&amp;IFERROR(VLOOKUP(EU$2&amp;$A11,'EU2'!$C:$F,MATCH("AWAY",'EU2'!$C$1:$F$1,0),0),"")&amp;IFERROR(VLOOKUP(EU$2&amp;$A11,'EU2'!$D:$E,MATCH("HOME",'EU2'!$D$1:$E$1,0),0),"")&amp;IFERROR(VLOOKUP(EU$2&amp;$A11,'EUC2'!$C:$F,MATCH("AWAY",'EUC2'!$C$1:$F$1,0),0),"")&amp;IFERROR(VLOOKUP(EU$2&amp;$A11,'EUC2'!$D:$E,MATCH("HOME",'EUC2'!$D$1:$E$1,0),0),"")</f>
        <v/>
      </c>
      <c r="EV11" s="25" t="str">
        <f>IFERROR(VLOOKUP(EV$2&amp;$B11,'FPL FIX2'!$N$1:$Q$400,MATCH("HOME",'FPL FIX2'!$N$1:$Q$1,0),0),"")&amp;IFERROR(VLOOKUP(EV$2&amp;$B11,'FPL FIX2'!$O$1:$P$400,MATCH("AWAY",'FPL FIX2'!$O$1:$P$1,0),0),"")&amp;IFERROR(VLOOKUP(EV$2&amp;$A11,'FA2'!$A:$D,MATCH("AWAY",'FA2'!$A$1:$D$1,0),0),"")&amp;IFERROR(VLOOKUP(EV$2&amp;$A11,'FA2'!$B:$C,MATCH("HOME",'FA2'!$B$1:$C$1,0),0),"")&amp;IFERROR(VLOOKUP(EV$2&amp;$A11,'EFL2'!$A:$D,MATCH("AWAY",'EFL2'!$A$1:$D$1,0),0),"")&amp;IFERROR(VLOOKUP(EV$2&amp;$A11,'EFL2'!$B:$C,MATCH("HOME",'EFL2'!$B$1:$C$1,0),0),"")&amp;IFERROR(VLOOKUP(EV$2&amp;$A11,'UCL2'!$C:$F,MATCH("AWAY",'UCL2'!$C$1:$F$1,0),0),"")&amp;IFERROR(VLOOKUP(EV$2&amp;$A11,'UCL2'!$D:$E,MATCH("HOME",'UCL2'!$D$1:$E$1,0),0),"")&amp;IFERROR(VLOOKUP(EV$2&amp;$A11,'EU2'!$C:$F,MATCH("AWAY",'EU2'!$C$1:$F$1,0),0),"")&amp;IFERROR(VLOOKUP(EV$2&amp;$A11,'EU2'!$D:$E,MATCH("HOME",'EU2'!$D$1:$E$1,0),0),"")&amp;IFERROR(VLOOKUP(EV$2&amp;$A11,'EUC2'!$C:$F,MATCH("AWAY",'EUC2'!$C$1:$F$1,0),0),"")&amp;IFERROR(VLOOKUP(EV$2&amp;$A11,'EUC2'!$D:$E,MATCH("HOME",'EUC2'!$D$1:$E$1,0),0),"")</f>
        <v/>
      </c>
      <c r="EW11" s="25" t="str">
        <f>IFERROR(VLOOKUP(EW$2&amp;$B11,'FPL FIX2'!$N$1:$Q$400,MATCH("HOME",'FPL FIX2'!$N$1:$Q$1,0),0),"")&amp;IFERROR(VLOOKUP(EW$2&amp;$B11,'FPL FIX2'!$O$1:$P$400,MATCH("AWAY",'FPL FIX2'!$O$1:$P$1,0),0),"")&amp;IFERROR(VLOOKUP(EW$2&amp;$A11,'FA2'!$A:$D,MATCH("AWAY",'FA2'!$A$1:$D$1,0),0),"")&amp;IFERROR(VLOOKUP(EW$2&amp;$A11,'FA2'!$B:$C,MATCH("HOME",'FA2'!$B$1:$C$1,0),0),"")&amp;IFERROR(VLOOKUP(EW$2&amp;$A11,'EFL2'!$A:$D,MATCH("AWAY",'EFL2'!$A$1:$D$1,0),0),"")&amp;IFERROR(VLOOKUP(EW$2&amp;$A11,'EFL2'!$B:$C,MATCH("HOME",'EFL2'!$B$1:$C$1,0),0),"")&amp;IFERROR(VLOOKUP(EW$2&amp;$A11,'UCL2'!$C:$F,MATCH("AWAY",'UCL2'!$C$1:$F$1,0),0),"")&amp;IFERROR(VLOOKUP(EW$2&amp;$A11,'UCL2'!$D:$E,MATCH("HOME",'UCL2'!$D$1:$E$1,0),0),"")&amp;IFERROR(VLOOKUP(EW$2&amp;$A11,'EU2'!$C:$F,MATCH("AWAY",'EU2'!$C$1:$F$1,0),0),"")&amp;IFERROR(VLOOKUP(EW$2&amp;$A11,'EU2'!$D:$E,MATCH("HOME",'EU2'!$D$1:$E$1,0),0),"")&amp;IFERROR(VLOOKUP(EW$2&amp;$A11,'EUC2'!$C:$F,MATCH("AWAY",'EUC2'!$C$1:$F$1,0),0),"")&amp;IFERROR(VLOOKUP(EW$2&amp;$A11,'EUC2'!$D:$E,MATCH("HOME",'EUC2'!$D$1:$E$1,0),0),"")</f>
        <v/>
      </c>
      <c r="EX11" s="25" t="str">
        <f>IFERROR(VLOOKUP(EX$2&amp;$B11,'FPL FIX2'!$N$1:$Q$400,MATCH("HOME",'FPL FIX2'!$N$1:$Q$1,0),0),"")&amp;IFERROR(VLOOKUP(EX$2&amp;$B11,'FPL FIX2'!$O$1:$P$400,MATCH("AWAY",'FPL FIX2'!$O$1:$P$1,0),0),"")&amp;IFERROR(VLOOKUP(EX$2&amp;$A11,'FA2'!$A:$D,MATCH("AWAY",'FA2'!$A$1:$D$1,0),0),"")&amp;IFERROR(VLOOKUP(EX$2&amp;$A11,'FA2'!$B:$C,MATCH("HOME",'FA2'!$B$1:$C$1,0),0),"")&amp;IFERROR(VLOOKUP(EX$2&amp;$A11,'EFL2'!$A:$D,MATCH("AWAY",'EFL2'!$A$1:$D$1,0),0),"")&amp;IFERROR(VLOOKUP(EX$2&amp;$A11,'EFL2'!$B:$C,MATCH("HOME",'EFL2'!$B$1:$C$1,0),0),"")&amp;IFERROR(VLOOKUP(EX$2&amp;$A11,'UCL2'!$C:$F,MATCH("AWAY",'UCL2'!$C$1:$F$1,0),0),"")&amp;IFERROR(VLOOKUP(EX$2&amp;$A11,'UCL2'!$D:$E,MATCH("HOME",'UCL2'!$D$1:$E$1,0),0),"")&amp;IFERROR(VLOOKUP(EX$2&amp;$A11,'EU2'!$C:$F,MATCH("AWAY",'EU2'!$C$1:$F$1,0),0),"")&amp;IFERROR(VLOOKUP(EX$2&amp;$A11,'EU2'!$D:$E,MATCH("HOME",'EU2'!$D$1:$E$1,0),0),"")&amp;IFERROR(VLOOKUP(EX$2&amp;$A11,'EUC2'!$C:$F,MATCH("AWAY",'EUC2'!$C$1:$F$1,0),0),"")&amp;IFERROR(VLOOKUP(EX$2&amp;$A11,'EUC2'!$D:$E,MATCH("HOME",'EUC2'!$D$1:$E$1,0),0),"")</f>
        <v/>
      </c>
      <c r="EY11" s="25" t="str">
        <f>IFERROR(VLOOKUP(EY$2&amp;$B11,'FPL FIX2'!$N$1:$Q$400,MATCH("HOME",'FPL FIX2'!$N$1:$Q$1,0),0),"")&amp;IFERROR(VLOOKUP(EY$2&amp;$B11,'FPL FIX2'!$O$1:$P$400,MATCH("AWAY",'FPL FIX2'!$O$1:$P$1,0),0),"")&amp;IFERROR(VLOOKUP(EY$2&amp;$A11,'FA2'!$A:$D,MATCH("AWAY",'FA2'!$A$1:$D$1,0),0),"")&amp;IFERROR(VLOOKUP(EY$2&amp;$A11,'FA2'!$B:$C,MATCH("HOME",'FA2'!$B$1:$C$1,0),0),"")&amp;IFERROR(VLOOKUP(EY$2&amp;$A11,'EFL2'!$A:$D,MATCH("AWAY",'EFL2'!$A$1:$D$1,0),0),"")&amp;IFERROR(VLOOKUP(EY$2&amp;$A11,'EFL2'!$B:$C,MATCH("HOME",'EFL2'!$B$1:$C$1,0),0),"")&amp;IFERROR(VLOOKUP(EY$2&amp;$A11,'UCL2'!$C:$F,MATCH("AWAY",'UCL2'!$C$1:$F$1,0),0),"")&amp;IFERROR(VLOOKUP(EY$2&amp;$A11,'UCL2'!$D:$E,MATCH("HOME",'UCL2'!$D$1:$E$1,0),0),"")&amp;IFERROR(VLOOKUP(EY$2&amp;$A11,'EU2'!$C:$F,MATCH("AWAY",'EU2'!$C$1:$F$1,0),0),"")&amp;IFERROR(VLOOKUP(EY$2&amp;$A11,'EU2'!$D:$E,MATCH("HOME",'EU2'!$D$1:$E$1,0),0),"")&amp;IFERROR(VLOOKUP(EY$2&amp;$A11,'EUC2'!$C:$F,MATCH("AWAY",'EUC2'!$C$1:$F$1,0),0),"")&amp;IFERROR(VLOOKUP(EY$2&amp;$A11,'EUC2'!$D:$E,MATCH("HOME",'EUC2'!$D$1:$E$1,0),0),"")</f>
        <v>mci</v>
      </c>
      <c r="EZ11" s="25" t="str">
        <f>IFERROR(VLOOKUP(EZ$2&amp;$B11,'FPL FIX2'!$N$1:$Q$400,MATCH("HOME",'FPL FIX2'!$N$1:$Q$1,0),0),"")&amp;IFERROR(VLOOKUP(EZ$2&amp;$B11,'FPL FIX2'!$O$1:$P$400,MATCH("AWAY",'FPL FIX2'!$O$1:$P$1,0),0),"")&amp;IFERROR(VLOOKUP(EZ$2&amp;$A11,'FA2'!$A:$D,MATCH("AWAY",'FA2'!$A$1:$D$1,0),0),"")&amp;IFERROR(VLOOKUP(EZ$2&amp;$A11,'FA2'!$B:$C,MATCH("HOME",'FA2'!$B$1:$C$1,0),0),"")&amp;IFERROR(VLOOKUP(EZ$2&amp;$A11,'EFL2'!$A:$D,MATCH("AWAY",'EFL2'!$A$1:$D$1,0),0),"")&amp;IFERROR(VLOOKUP(EZ$2&amp;$A11,'EFL2'!$B:$C,MATCH("HOME",'EFL2'!$B$1:$C$1,0),0),"")&amp;IFERROR(VLOOKUP(EZ$2&amp;$A11,'UCL2'!$C:$F,MATCH("AWAY",'UCL2'!$C$1:$F$1,0),0),"")&amp;IFERROR(VLOOKUP(EZ$2&amp;$A11,'UCL2'!$D:$E,MATCH("HOME",'UCL2'!$D$1:$E$1,0),0),"")&amp;IFERROR(VLOOKUP(EZ$2&amp;$A11,'EU2'!$C:$F,MATCH("AWAY",'EU2'!$C$1:$F$1,0),0),"")&amp;IFERROR(VLOOKUP(EZ$2&amp;$A11,'EU2'!$D:$E,MATCH("HOME",'EU2'!$D$1:$E$1,0),0),"")&amp;IFERROR(VLOOKUP(EZ$2&amp;$A11,'EUC2'!$C:$F,MATCH("AWAY",'EUC2'!$C$1:$F$1,0),0),"")&amp;IFERROR(VLOOKUP(EZ$2&amp;$A11,'EUC2'!$D:$E,MATCH("HOME",'EUC2'!$D$1:$E$1,0),0),"")</f>
        <v/>
      </c>
      <c r="FA11" s="25" t="str">
        <f>IFERROR(VLOOKUP(FA$2&amp;$B11,'FPL FIX2'!$N$1:$Q$400,MATCH("HOME",'FPL FIX2'!$N$1:$Q$1,0),0),"")&amp;IFERROR(VLOOKUP(FA$2&amp;$B11,'FPL FIX2'!$O$1:$P$400,MATCH("AWAY",'FPL FIX2'!$O$1:$P$1,0),0),"")&amp;IFERROR(VLOOKUP(FA$2&amp;$A11,'FA2'!$A:$D,MATCH("AWAY",'FA2'!$A$1:$D$1,0),0),"")&amp;IFERROR(VLOOKUP(FA$2&amp;$A11,'FA2'!$B:$C,MATCH("HOME",'FA2'!$B$1:$C$1,0),0),"")&amp;IFERROR(VLOOKUP(FA$2&amp;$A11,'EFL2'!$A:$D,MATCH("AWAY",'EFL2'!$A$1:$D$1,0),0),"")&amp;IFERROR(VLOOKUP(FA$2&amp;$A11,'EFL2'!$B:$C,MATCH("HOME",'EFL2'!$B$1:$C$1,0),0),"")&amp;IFERROR(VLOOKUP(FA$2&amp;$A11,'UCL2'!$C:$F,MATCH("AWAY",'UCL2'!$C$1:$F$1,0),0),"")&amp;IFERROR(VLOOKUP(FA$2&amp;$A11,'UCL2'!$D:$E,MATCH("HOME",'UCL2'!$D$1:$E$1,0),0),"")&amp;IFERROR(VLOOKUP(FA$2&amp;$A11,'EU2'!$C:$F,MATCH("AWAY",'EU2'!$C$1:$F$1,0),0),"")&amp;IFERROR(VLOOKUP(FA$2&amp;$A11,'EU2'!$D:$E,MATCH("HOME",'EU2'!$D$1:$E$1,0),0),"")&amp;IFERROR(VLOOKUP(FA$2&amp;$A11,'EUC2'!$C:$F,MATCH("AWAY",'EUC2'!$C$1:$F$1,0),0),"")&amp;IFERROR(VLOOKUP(FA$2&amp;$A11,'EUC2'!$D:$E,MATCH("HOME",'EUC2'!$D$1:$E$1,0),0),"")</f>
        <v/>
      </c>
      <c r="FB11" s="25" t="str">
        <f>IFERROR(VLOOKUP(FB$2&amp;$B11,'FPL FIX2'!$N$1:$Q$400,MATCH("HOME",'FPL FIX2'!$N$1:$Q$1,0),0),"")&amp;IFERROR(VLOOKUP(FB$2&amp;$B11,'FPL FIX2'!$O$1:$P$400,MATCH("AWAY",'FPL FIX2'!$O$1:$P$1,0),0),"")&amp;IFERROR(VLOOKUP(FB$2&amp;$A11,'FA2'!$A:$D,MATCH("AWAY",'FA2'!$A$1:$D$1,0),0),"")&amp;IFERROR(VLOOKUP(FB$2&amp;$A11,'FA2'!$B:$C,MATCH("HOME",'FA2'!$B$1:$C$1,0),0),"")&amp;IFERROR(VLOOKUP(FB$2&amp;$A11,'EFL2'!$A:$D,MATCH("AWAY",'EFL2'!$A$1:$D$1,0),0),"")&amp;IFERROR(VLOOKUP(FB$2&amp;$A11,'EFL2'!$B:$C,MATCH("HOME",'EFL2'!$B$1:$C$1,0),0),"")&amp;IFERROR(VLOOKUP(FB$2&amp;$A11,'UCL2'!$C:$F,MATCH("AWAY",'UCL2'!$C$1:$F$1,0),0),"")&amp;IFERROR(VLOOKUP(FB$2&amp;$A11,'UCL2'!$D:$E,MATCH("HOME",'UCL2'!$D$1:$E$1,0),0),"")&amp;IFERROR(VLOOKUP(FB$2&amp;$A11,'EU2'!$C:$F,MATCH("AWAY",'EU2'!$C$1:$F$1,0),0),"")&amp;IFERROR(VLOOKUP(FB$2&amp;$A11,'EU2'!$D:$E,MATCH("HOME",'EU2'!$D$1:$E$1,0),0),"")&amp;IFERROR(VLOOKUP(FB$2&amp;$A11,'EUC2'!$C:$F,MATCH("AWAY",'EUC2'!$C$1:$F$1,0),0),"")&amp;IFERROR(VLOOKUP(FB$2&amp;$A11,'EUC2'!$D:$E,MATCH("HOME",'EUC2'!$D$1:$E$1,0),0),"")</f>
        <v>BHA</v>
      </c>
      <c r="FC11" s="25" t="str">
        <f>IFERROR(VLOOKUP(FC$2&amp;$B11,'FPL FIX2'!$N$1:$Q$400,MATCH("HOME",'FPL FIX2'!$N$1:$Q$1,0),0),"")&amp;IFERROR(VLOOKUP(FC$2&amp;$B11,'FPL FIX2'!$O$1:$P$400,MATCH("AWAY",'FPL FIX2'!$O$1:$P$1,0),0),"")&amp;IFERROR(VLOOKUP(FC$2&amp;$A11,'FA2'!$A:$D,MATCH("AWAY",'FA2'!$A$1:$D$1,0),0),"")&amp;IFERROR(VLOOKUP(FC$2&amp;$A11,'FA2'!$B:$C,MATCH("HOME",'FA2'!$B$1:$C$1,0),0),"")&amp;IFERROR(VLOOKUP(FC$2&amp;$A11,'EFL2'!$A:$D,MATCH("AWAY",'EFL2'!$A$1:$D$1,0),0),"")&amp;IFERROR(VLOOKUP(FC$2&amp;$A11,'EFL2'!$B:$C,MATCH("HOME",'EFL2'!$B$1:$C$1,0),0),"")&amp;IFERROR(VLOOKUP(FC$2&amp;$A11,'UCL2'!$C:$F,MATCH("AWAY",'UCL2'!$C$1:$F$1,0),0),"")&amp;IFERROR(VLOOKUP(FC$2&amp;$A11,'UCL2'!$D:$E,MATCH("HOME",'UCL2'!$D$1:$E$1,0),0),"")&amp;IFERROR(VLOOKUP(FC$2&amp;$A11,'EU2'!$C:$F,MATCH("AWAY",'EU2'!$C$1:$F$1,0),0),"")&amp;IFERROR(VLOOKUP(FC$2&amp;$A11,'EU2'!$D:$E,MATCH("HOME",'EU2'!$D$1:$E$1,0),0),"")&amp;IFERROR(VLOOKUP(FC$2&amp;$A11,'EUC2'!$C:$F,MATCH("AWAY",'EUC2'!$C$1:$F$1,0),0),"")&amp;IFERROR(VLOOKUP(FC$2&amp;$A11,'EUC2'!$D:$E,MATCH("HOME",'EUC2'!$D$1:$E$1,0),0),"")</f>
        <v/>
      </c>
      <c r="FD11" s="25" t="str">
        <f>IFERROR(VLOOKUP(FD$2&amp;$B11,'FPL FIX2'!$N$1:$Q$400,MATCH("HOME",'FPL FIX2'!$N$1:$Q$1,0),0),"")&amp;IFERROR(VLOOKUP(FD$2&amp;$B11,'FPL FIX2'!$O$1:$P$400,MATCH("AWAY",'FPL FIX2'!$O$1:$P$1,0),0),"")&amp;IFERROR(VLOOKUP(FD$2&amp;$A11,'FA2'!$A:$D,MATCH("AWAY",'FA2'!$A$1:$D$1,0),0),"")&amp;IFERROR(VLOOKUP(FD$2&amp;$A11,'FA2'!$B:$C,MATCH("HOME",'FA2'!$B$1:$C$1,0),0),"")&amp;IFERROR(VLOOKUP(FD$2&amp;$A11,'EFL2'!$A:$D,MATCH("AWAY",'EFL2'!$A$1:$D$1,0),0),"")&amp;IFERROR(VLOOKUP(FD$2&amp;$A11,'EFL2'!$B:$C,MATCH("HOME",'EFL2'!$B$1:$C$1,0),0),"")&amp;IFERROR(VLOOKUP(FD$2&amp;$A11,'UCL2'!$C:$F,MATCH("AWAY",'UCL2'!$C$1:$F$1,0),0),"")&amp;IFERROR(VLOOKUP(FD$2&amp;$A11,'UCL2'!$D:$E,MATCH("HOME",'UCL2'!$D$1:$E$1,0),0),"")&amp;IFERROR(VLOOKUP(FD$2&amp;$A11,'EU2'!$C:$F,MATCH("AWAY",'EU2'!$C$1:$F$1,0),0),"")&amp;IFERROR(VLOOKUP(FD$2&amp;$A11,'EU2'!$D:$E,MATCH("HOME",'EU2'!$D$1:$E$1,0),0),"")&amp;IFERROR(VLOOKUP(FD$2&amp;$A11,'EUC2'!$C:$F,MATCH("AWAY",'EUC2'!$C$1:$F$1,0),0),"")&amp;IFERROR(VLOOKUP(FD$2&amp;$A11,'EUC2'!$D:$E,MATCH("HOME",'EUC2'!$D$1:$E$1,0),0),"")</f>
        <v/>
      </c>
      <c r="FE11" s="25" t="str">
        <f>IFERROR(VLOOKUP(FE$2&amp;$B11,'FPL FIX2'!$N$1:$Q$400,MATCH("HOME",'FPL FIX2'!$N$1:$Q$1,0),0),"")&amp;IFERROR(VLOOKUP(FE$2&amp;$B11,'FPL FIX2'!$O$1:$P$400,MATCH("AWAY",'FPL FIX2'!$O$1:$P$1,0),0),"")&amp;IFERROR(VLOOKUP(FE$2&amp;$A11,'FA2'!$A:$D,MATCH("AWAY",'FA2'!$A$1:$D$1,0),0),"")&amp;IFERROR(VLOOKUP(FE$2&amp;$A11,'FA2'!$B:$C,MATCH("HOME",'FA2'!$B$1:$C$1,0),0),"")&amp;IFERROR(VLOOKUP(FE$2&amp;$A11,'EFL2'!$A:$D,MATCH("AWAY",'EFL2'!$A$1:$D$1,0),0),"")&amp;IFERROR(VLOOKUP(FE$2&amp;$A11,'EFL2'!$B:$C,MATCH("HOME",'EFL2'!$B$1:$C$1,0),0),"")&amp;IFERROR(VLOOKUP(FE$2&amp;$A11,'UCL2'!$C:$F,MATCH("AWAY",'UCL2'!$C$1:$F$1,0),0),"")&amp;IFERROR(VLOOKUP(FE$2&amp;$A11,'UCL2'!$D:$E,MATCH("HOME",'UCL2'!$D$1:$E$1,0),0),"")&amp;IFERROR(VLOOKUP(FE$2&amp;$A11,'EU2'!$C:$F,MATCH("AWAY",'EU2'!$C$1:$F$1,0),0),"")&amp;IFERROR(VLOOKUP(FE$2&amp;$A11,'EU2'!$D:$E,MATCH("HOME",'EU2'!$D$1:$E$1,0),0),"")&amp;IFERROR(VLOOKUP(FE$2&amp;$A11,'EUC2'!$C:$F,MATCH("AWAY",'EUC2'!$C$1:$F$1,0),0),"")&amp;IFERROR(VLOOKUP(FE$2&amp;$A11,'EUC2'!$D:$E,MATCH("HOME",'EUC2'!$D$1:$E$1,0),0),"")</f>
        <v>Manchester Utd</v>
      </c>
      <c r="FF11" s="25" t="str">
        <f>IFERROR(VLOOKUP(FF$2&amp;$B11,'FPL FIX2'!$N$1:$Q$400,MATCH("HOME",'FPL FIX2'!$N$1:$Q$1,0),0),"")&amp;IFERROR(VLOOKUP(FF$2&amp;$B11,'FPL FIX2'!$O$1:$P$400,MATCH("AWAY",'FPL FIX2'!$O$1:$P$1,0),0),"")&amp;IFERROR(VLOOKUP(FF$2&amp;$A11,'FA2'!$A:$D,MATCH("AWAY",'FA2'!$A$1:$D$1,0),0),"")&amp;IFERROR(VLOOKUP(FF$2&amp;$A11,'FA2'!$B:$C,MATCH("HOME",'FA2'!$B$1:$C$1,0),0),"")&amp;IFERROR(VLOOKUP(FF$2&amp;$A11,'EFL2'!$A:$D,MATCH("AWAY",'EFL2'!$A$1:$D$1,0),0),"")&amp;IFERROR(VLOOKUP(FF$2&amp;$A11,'EFL2'!$B:$C,MATCH("HOME",'EFL2'!$B$1:$C$1,0),0),"")&amp;IFERROR(VLOOKUP(FF$2&amp;$A11,'UCL2'!$C:$F,MATCH("AWAY",'UCL2'!$C$1:$F$1,0),0),"")&amp;IFERROR(VLOOKUP(FF$2&amp;$A11,'UCL2'!$D:$E,MATCH("HOME",'UCL2'!$D$1:$E$1,0),0),"")&amp;IFERROR(VLOOKUP(FF$2&amp;$A11,'EU2'!$C:$F,MATCH("AWAY",'EU2'!$C$1:$F$1,0),0),"")&amp;IFERROR(VLOOKUP(FF$2&amp;$A11,'EU2'!$D:$E,MATCH("HOME",'EU2'!$D$1:$E$1,0),0),"")&amp;IFERROR(VLOOKUP(FF$2&amp;$A11,'EUC2'!$C:$F,MATCH("AWAY",'EUC2'!$C$1:$F$1,0),0),"")&amp;IFERROR(VLOOKUP(FF$2&amp;$A11,'EUC2'!$D:$E,MATCH("HOME",'EUC2'!$D$1:$E$1,0),0),"")</f>
        <v/>
      </c>
      <c r="FG11" s="25" t="str">
        <f>IFERROR(VLOOKUP(FG$2&amp;$B11,'FPL FIX2'!$N$1:$Q$400,MATCH("HOME",'FPL FIX2'!$N$1:$Q$1,0),0),"")&amp;IFERROR(VLOOKUP(FG$2&amp;$B11,'FPL FIX2'!$O$1:$P$400,MATCH("AWAY",'FPL FIX2'!$O$1:$P$1,0),0),"")&amp;IFERROR(VLOOKUP(FG$2&amp;$A11,'FA2'!$A:$D,MATCH("AWAY",'FA2'!$A$1:$D$1,0),0),"")&amp;IFERROR(VLOOKUP(FG$2&amp;$A11,'FA2'!$B:$C,MATCH("HOME",'FA2'!$B$1:$C$1,0),0),"")&amp;IFERROR(VLOOKUP(FG$2&amp;$A11,'EFL2'!$A:$D,MATCH("AWAY",'EFL2'!$A$1:$D$1,0),0),"")&amp;IFERROR(VLOOKUP(FG$2&amp;$A11,'EFL2'!$B:$C,MATCH("HOME",'EFL2'!$B$1:$C$1,0),0),"")&amp;IFERROR(VLOOKUP(FG$2&amp;$A11,'UCL2'!$C:$F,MATCH("AWAY",'UCL2'!$C$1:$F$1,0),0),"")&amp;IFERROR(VLOOKUP(FG$2&amp;$A11,'UCL2'!$D:$E,MATCH("HOME",'UCL2'!$D$1:$E$1,0),0),"")&amp;IFERROR(VLOOKUP(FG$2&amp;$A11,'EU2'!$C:$F,MATCH("AWAY",'EU2'!$C$1:$F$1,0),0),"")&amp;IFERROR(VLOOKUP(FG$2&amp;$A11,'EU2'!$D:$E,MATCH("HOME",'EU2'!$D$1:$E$1,0),0),"")&amp;IFERROR(VLOOKUP(FG$2&amp;$A11,'EUC2'!$C:$F,MATCH("AWAY",'EUC2'!$C$1:$F$1,0),0),"")&amp;IFERROR(VLOOKUP(FG$2&amp;$A11,'EUC2'!$D:$E,MATCH("HOME",'EUC2'!$D$1:$E$1,0),0),"")</f>
        <v/>
      </c>
      <c r="FH11" s="25" t="str">
        <f>IFERROR(VLOOKUP(FH$2&amp;$B11,'FPL FIX2'!$N$1:$Q$400,MATCH("HOME",'FPL FIX2'!$N$1:$Q$1,0),0),"")&amp;IFERROR(VLOOKUP(FH$2&amp;$B11,'FPL FIX2'!$O$1:$P$400,MATCH("AWAY",'FPL FIX2'!$O$1:$P$1,0),0),"")&amp;IFERROR(VLOOKUP(FH$2&amp;$A11,'FA2'!$A:$D,MATCH("AWAY",'FA2'!$A$1:$D$1,0),0),"")&amp;IFERROR(VLOOKUP(FH$2&amp;$A11,'FA2'!$B:$C,MATCH("HOME",'FA2'!$B$1:$C$1,0),0),"")&amp;IFERROR(VLOOKUP(FH$2&amp;$A11,'EFL2'!$A:$D,MATCH("AWAY",'EFL2'!$A$1:$D$1,0),0),"")&amp;IFERROR(VLOOKUP(FH$2&amp;$A11,'EFL2'!$B:$C,MATCH("HOME",'EFL2'!$B$1:$C$1,0),0),"")&amp;IFERROR(VLOOKUP(FH$2&amp;$A11,'UCL2'!$C:$F,MATCH("AWAY",'UCL2'!$C$1:$F$1,0),0),"")&amp;IFERROR(VLOOKUP(FH$2&amp;$A11,'UCL2'!$D:$E,MATCH("HOME",'UCL2'!$D$1:$E$1,0),0),"")&amp;IFERROR(VLOOKUP(FH$2&amp;$A11,'EU2'!$C:$F,MATCH("AWAY",'EU2'!$C$1:$F$1,0),0),"")&amp;IFERROR(VLOOKUP(FH$2&amp;$A11,'EU2'!$D:$E,MATCH("HOME",'EU2'!$D$1:$E$1,0),0),"")&amp;IFERROR(VLOOKUP(FH$2&amp;$A11,'EUC2'!$C:$F,MATCH("AWAY",'EUC2'!$C$1:$F$1,0),0),"")&amp;IFERROR(VLOOKUP(FH$2&amp;$A11,'EUC2'!$D:$E,MATCH("HOME",'EUC2'!$D$1:$E$1,0),0),"")</f>
        <v/>
      </c>
      <c r="FI11" s="25" t="str">
        <f>IFERROR(VLOOKUP(FI$2&amp;$B11,'FPL FIX2'!$N$1:$Q$400,MATCH("HOME",'FPL FIX2'!$N$1:$Q$1,0),0),"")&amp;IFERROR(VLOOKUP(FI$2&amp;$B11,'FPL FIX2'!$O$1:$P$400,MATCH("AWAY",'FPL FIX2'!$O$1:$P$1,0),0),"")&amp;IFERROR(VLOOKUP(FI$2&amp;$A11,'FA2'!$A:$D,MATCH("AWAY",'FA2'!$A$1:$D$1,0),0),"")&amp;IFERROR(VLOOKUP(FI$2&amp;$A11,'FA2'!$B:$C,MATCH("HOME",'FA2'!$B$1:$C$1,0),0),"")&amp;IFERROR(VLOOKUP(FI$2&amp;$A11,'EFL2'!$A:$D,MATCH("AWAY",'EFL2'!$A$1:$D$1,0),0),"")&amp;IFERROR(VLOOKUP(FI$2&amp;$A11,'EFL2'!$B:$C,MATCH("HOME",'EFL2'!$B$1:$C$1,0),0),"")&amp;IFERROR(VLOOKUP(FI$2&amp;$A11,'UCL2'!$C:$F,MATCH("AWAY",'UCL2'!$C$1:$F$1,0),0),"")&amp;IFERROR(VLOOKUP(FI$2&amp;$A11,'UCL2'!$D:$E,MATCH("HOME",'UCL2'!$D$1:$E$1,0),0),"")&amp;IFERROR(VLOOKUP(FI$2&amp;$A11,'EU2'!$C:$F,MATCH("AWAY",'EU2'!$C$1:$F$1,0),0),"")&amp;IFERROR(VLOOKUP(FI$2&amp;$A11,'EU2'!$D:$E,MATCH("HOME",'EU2'!$D$1:$E$1,0),0),"")&amp;IFERROR(VLOOKUP(FI$2&amp;$A11,'EUC2'!$C:$F,MATCH("AWAY",'EUC2'!$C$1:$F$1,0),0),"")&amp;IFERROR(VLOOKUP(FI$2&amp;$A11,'EUC2'!$D:$E,MATCH("HOME",'EUC2'!$D$1:$E$1,0),0),"")</f>
        <v/>
      </c>
      <c r="FJ11" s="25" t="str">
        <f>IFERROR(VLOOKUP(FJ$2&amp;$B11,'FPL FIX2'!$N$1:$Q$400,MATCH("HOME",'FPL FIX2'!$N$1:$Q$1,0),0),"")&amp;IFERROR(VLOOKUP(FJ$2&amp;$B11,'FPL FIX2'!$O$1:$P$400,MATCH("AWAY",'FPL FIX2'!$O$1:$P$1,0),0),"")&amp;IFERROR(VLOOKUP(FJ$2&amp;$A11,'FA2'!$A:$D,MATCH("AWAY",'FA2'!$A$1:$D$1,0),0),"")&amp;IFERROR(VLOOKUP(FJ$2&amp;$A11,'FA2'!$B:$C,MATCH("HOME",'FA2'!$B$1:$C$1,0),0),"")&amp;IFERROR(VLOOKUP(FJ$2&amp;$A11,'EFL2'!$A:$D,MATCH("AWAY",'EFL2'!$A$1:$D$1,0),0),"")&amp;IFERROR(VLOOKUP(FJ$2&amp;$A11,'EFL2'!$B:$C,MATCH("HOME",'EFL2'!$B$1:$C$1,0),0),"")&amp;IFERROR(VLOOKUP(FJ$2&amp;$A11,'UCL2'!$C:$F,MATCH("AWAY",'UCL2'!$C$1:$F$1,0),0),"")&amp;IFERROR(VLOOKUP(FJ$2&amp;$A11,'UCL2'!$D:$E,MATCH("HOME",'UCL2'!$D$1:$E$1,0),0),"")&amp;IFERROR(VLOOKUP(FJ$2&amp;$A11,'EU2'!$C:$F,MATCH("AWAY",'EU2'!$C$1:$F$1,0),0),"")&amp;IFERROR(VLOOKUP(FJ$2&amp;$A11,'EU2'!$D:$E,MATCH("HOME",'EU2'!$D$1:$E$1,0),0),"")&amp;IFERROR(VLOOKUP(FJ$2&amp;$A11,'EUC2'!$C:$F,MATCH("AWAY",'EUC2'!$C$1:$F$1,0),0),"")&amp;IFERROR(VLOOKUP(FJ$2&amp;$A11,'EUC2'!$D:$E,MATCH("HOME",'EUC2'!$D$1:$E$1,0),0),"")</f>
        <v/>
      </c>
      <c r="FK11" s="25" t="str">
        <f>IFERROR(VLOOKUP(FK$2&amp;$B11,'FPL FIX2'!$N$1:$Q$400,MATCH("HOME",'FPL FIX2'!$N$1:$Q$1,0),0),"")&amp;IFERROR(VLOOKUP(FK$2&amp;$B11,'FPL FIX2'!$O$1:$P$400,MATCH("AWAY",'FPL FIX2'!$O$1:$P$1,0),0),"")&amp;IFERROR(VLOOKUP(FK$2&amp;$A11,'FA2'!$A:$D,MATCH("AWAY",'FA2'!$A$1:$D$1,0),0),"")&amp;IFERROR(VLOOKUP(FK$2&amp;$A11,'FA2'!$B:$C,MATCH("HOME",'FA2'!$B$1:$C$1,0),0),"")&amp;IFERROR(VLOOKUP(FK$2&amp;$A11,'EFL2'!$A:$D,MATCH("AWAY",'EFL2'!$A$1:$D$1,0),0),"")&amp;IFERROR(VLOOKUP(FK$2&amp;$A11,'EFL2'!$B:$C,MATCH("HOME",'EFL2'!$B$1:$C$1,0),0),"")&amp;IFERROR(VLOOKUP(FK$2&amp;$A11,'UCL2'!$C:$F,MATCH("AWAY",'UCL2'!$C$1:$F$1,0),0),"")&amp;IFERROR(VLOOKUP(FK$2&amp;$A11,'UCL2'!$D:$E,MATCH("HOME",'UCL2'!$D$1:$E$1,0),0),"")&amp;IFERROR(VLOOKUP(FK$2&amp;$A11,'EU2'!$C:$F,MATCH("AWAY",'EU2'!$C$1:$F$1,0),0),"")&amp;IFERROR(VLOOKUP(FK$2&amp;$A11,'EU2'!$D:$E,MATCH("HOME",'EU2'!$D$1:$E$1,0),0),"")&amp;IFERROR(VLOOKUP(FK$2&amp;$A11,'EUC2'!$C:$F,MATCH("AWAY",'EUC2'!$C$1:$F$1,0),0),"")&amp;IFERROR(VLOOKUP(FK$2&amp;$A11,'EUC2'!$D:$E,MATCH("HOME",'EUC2'!$D$1:$E$1,0),0),"")</f>
        <v/>
      </c>
      <c r="FL11" s="25" t="str">
        <f>IFERROR(VLOOKUP(FL$2&amp;$B11,'FPL FIX2'!$N$1:$Q$400,MATCH("HOME",'FPL FIX2'!$N$1:$Q$1,0),0),"")&amp;IFERROR(VLOOKUP(FL$2&amp;$B11,'FPL FIX2'!$O$1:$P$400,MATCH("AWAY",'FPL FIX2'!$O$1:$P$1,0),0),"")&amp;IFERROR(VLOOKUP(FL$2&amp;$A11,'FA2'!$A:$D,MATCH("AWAY",'FA2'!$A$1:$D$1,0),0),"")&amp;IFERROR(VLOOKUP(FL$2&amp;$A11,'FA2'!$B:$C,MATCH("HOME",'FA2'!$B$1:$C$1,0),0),"")&amp;IFERROR(VLOOKUP(FL$2&amp;$A11,'EFL2'!$A:$D,MATCH("AWAY",'EFL2'!$A$1:$D$1,0),0),"")&amp;IFERROR(VLOOKUP(FL$2&amp;$A11,'EFL2'!$B:$C,MATCH("HOME",'EFL2'!$B$1:$C$1,0),0),"")&amp;IFERROR(VLOOKUP(FL$2&amp;$A11,'UCL2'!$C:$F,MATCH("AWAY",'UCL2'!$C$1:$F$1,0),0),"")&amp;IFERROR(VLOOKUP(FL$2&amp;$A11,'UCL2'!$D:$E,MATCH("HOME",'UCL2'!$D$1:$E$1,0),0),"")&amp;IFERROR(VLOOKUP(FL$2&amp;$A11,'EU2'!$C:$F,MATCH("AWAY",'EU2'!$C$1:$F$1,0),0),"")&amp;IFERROR(VLOOKUP(FL$2&amp;$A11,'EU2'!$D:$E,MATCH("HOME",'EU2'!$D$1:$E$1,0),0),"")&amp;IFERROR(VLOOKUP(FL$2&amp;$A11,'EUC2'!$C:$F,MATCH("AWAY",'EUC2'!$C$1:$F$1,0),0),"")&amp;IFERROR(VLOOKUP(FL$2&amp;$A11,'EUC2'!$D:$E,MATCH("HOME",'EUC2'!$D$1:$E$1,0),0),"")</f>
        <v/>
      </c>
      <c r="FM11" s="25" t="str">
        <f>IFERROR(VLOOKUP(FM$2&amp;$B11,'FPL FIX2'!$N$1:$Q$400,MATCH("HOME",'FPL FIX2'!$N$1:$Q$1,0),0),"")&amp;IFERROR(VLOOKUP(FM$2&amp;$B11,'FPL FIX2'!$O$1:$P$400,MATCH("AWAY",'FPL FIX2'!$O$1:$P$1,0),0),"")&amp;IFERROR(VLOOKUP(FM$2&amp;$A11,'FA2'!$A:$D,MATCH("AWAY",'FA2'!$A$1:$D$1,0),0),"")&amp;IFERROR(VLOOKUP(FM$2&amp;$A11,'FA2'!$B:$C,MATCH("HOME",'FA2'!$B$1:$C$1,0),0),"")&amp;IFERROR(VLOOKUP(FM$2&amp;$A11,'EFL2'!$A:$D,MATCH("AWAY",'EFL2'!$A$1:$D$1,0),0),"")&amp;IFERROR(VLOOKUP(FM$2&amp;$A11,'EFL2'!$B:$C,MATCH("HOME",'EFL2'!$B$1:$C$1,0),0),"")&amp;IFERROR(VLOOKUP(FM$2&amp;$A11,'UCL2'!$C:$F,MATCH("AWAY",'UCL2'!$C$1:$F$1,0),0),"")&amp;IFERROR(VLOOKUP(FM$2&amp;$A11,'UCL2'!$D:$E,MATCH("HOME",'UCL2'!$D$1:$E$1,0),0),"")&amp;IFERROR(VLOOKUP(FM$2&amp;$A11,'EU2'!$C:$F,MATCH("AWAY",'EU2'!$C$1:$F$1,0),0),"")&amp;IFERROR(VLOOKUP(FM$2&amp;$A11,'EU2'!$D:$E,MATCH("HOME",'EU2'!$D$1:$E$1,0),0),"")&amp;IFERROR(VLOOKUP(FM$2&amp;$A11,'EUC2'!$C:$F,MATCH("AWAY",'EUC2'!$C$1:$F$1,0),0),"")&amp;IFERROR(VLOOKUP(FM$2&amp;$A11,'EUC2'!$D:$E,MATCH("HOME",'EUC2'!$D$1:$E$1,0),0),"")</f>
        <v>SOU</v>
      </c>
      <c r="FN11" s="25" t="str">
        <f>IFERROR(VLOOKUP(FN$2&amp;$B11,'FPL FIX2'!$N$1:$Q$400,MATCH("HOME",'FPL FIX2'!$N$1:$Q$1,0),0),"")&amp;IFERROR(VLOOKUP(FN$2&amp;$B11,'FPL FIX2'!$O$1:$P$400,MATCH("AWAY",'FPL FIX2'!$O$1:$P$1,0),0),"")&amp;IFERROR(VLOOKUP(FN$2&amp;$A11,'FA2'!$A:$D,MATCH("AWAY",'FA2'!$A$1:$D$1,0),0),"")&amp;IFERROR(VLOOKUP(FN$2&amp;$A11,'FA2'!$B:$C,MATCH("HOME",'FA2'!$B$1:$C$1,0),0),"")&amp;IFERROR(VLOOKUP(FN$2&amp;$A11,'EFL2'!$A:$D,MATCH("AWAY",'EFL2'!$A$1:$D$1,0),0),"")&amp;IFERROR(VLOOKUP(FN$2&amp;$A11,'EFL2'!$B:$C,MATCH("HOME",'EFL2'!$B$1:$C$1,0),0),"")&amp;IFERROR(VLOOKUP(FN$2&amp;$A11,'UCL2'!$C:$F,MATCH("AWAY",'UCL2'!$C$1:$F$1,0),0),"")&amp;IFERROR(VLOOKUP(FN$2&amp;$A11,'UCL2'!$D:$E,MATCH("HOME",'UCL2'!$D$1:$E$1,0),0),"")&amp;IFERROR(VLOOKUP(FN$2&amp;$A11,'EU2'!$C:$F,MATCH("AWAY",'EU2'!$C$1:$F$1,0),0),"")&amp;IFERROR(VLOOKUP(FN$2&amp;$A11,'EU2'!$D:$E,MATCH("HOME",'EU2'!$D$1:$E$1,0),0),"")&amp;IFERROR(VLOOKUP(FN$2&amp;$A11,'EUC2'!$C:$F,MATCH("AWAY",'EUC2'!$C$1:$F$1,0),0),"")&amp;IFERROR(VLOOKUP(FN$2&amp;$A11,'EUC2'!$D:$E,MATCH("HOME",'EUC2'!$D$1:$E$1,0),0),"")</f>
        <v/>
      </c>
      <c r="FO11" s="25" t="str">
        <f>IFERROR(VLOOKUP(FO$2&amp;$B11,'FPL FIX2'!$N$1:$Q$400,MATCH("HOME",'FPL FIX2'!$N$1:$Q$1,0),0),"")&amp;IFERROR(VLOOKUP(FO$2&amp;$B11,'FPL FIX2'!$O$1:$P$400,MATCH("AWAY",'FPL FIX2'!$O$1:$P$1,0),0),"")&amp;IFERROR(VLOOKUP(FO$2&amp;$A11,'FA2'!$A:$D,MATCH("AWAY",'FA2'!$A$1:$D$1,0),0),"")&amp;IFERROR(VLOOKUP(FO$2&amp;$A11,'FA2'!$B:$C,MATCH("HOME",'FA2'!$B$1:$C$1,0),0),"")&amp;IFERROR(VLOOKUP(FO$2&amp;$A11,'EFL2'!$A:$D,MATCH("AWAY",'EFL2'!$A$1:$D$1,0),0),"")&amp;IFERROR(VLOOKUP(FO$2&amp;$A11,'EFL2'!$B:$C,MATCH("HOME",'EFL2'!$B$1:$C$1,0),0),"")&amp;IFERROR(VLOOKUP(FO$2&amp;$A11,'UCL2'!$C:$F,MATCH("AWAY",'UCL2'!$C$1:$F$1,0),0),"")&amp;IFERROR(VLOOKUP(FO$2&amp;$A11,'UCL2'!$D:$E,MATCH("HOME",'UCL2'!$D$1:$E$1,0),0),"")&amp;IFERROR(VLOOKUP(FO$2&amp;$A11,'EU2'!$C:$F,MATCH("AWAY",'EU2'!$C$1:$F$1,0),0),"")&amp;IFERROR(VLOOKUP(FO$2&amp;$A11,'EU2'!$D:$E,MATCH("HOME",'EU2'!$D$1:$E$1,0),0),"")&amp;IFERROR(VLOOKUP(FO$2&amp;$A11,'EUC2'!$C:$F,MATCH("AWAY",'EUC2'!$C$1:$F$1,0),0),"")&amp;IFERROR(VLOOKUP(FO$2&amp;$A11,'EUC2'!$D:$E,MATCH("HOME",'EUC2'!$D$1:$E$1,0),0),"")</f>
        <v/>
      </c>
      <c r="FP11" s="25" t="str">
        <f>IFERROR(VLOOKUP(FP$2&amp;$B11,'FPL FIX2'!$N$1:$Q$400,MATCH("HOME",'FPL FIX2'!$N$1:$Q$1,0),0),"")&amp;IFERROR(VLOOKUP(FP$2&amp;$B11,'FPL FIX2'!$O$1:$P$400,MATCH("AWAY",'FPL FIX2'!$O$1:$P$1,0),0),"")&amp;IFERROR(VLOOKUP(FP$2&amp;$A11,'FA2'!$A:$D,MATCH("AWAY",'FA2'!$A$1:$D$1,0),0),"")&amp;IFERROR(VLOOKUP(FP$2&amp;$A11,'FA2'!$B:$C,MATCH("HOME",'FA2'!$B$1:$C$1,0),0),"")&amp;IFERROR(VLOOKUP(FP$2&amp;$A11,'EFL2'!$A:$D,MATCH("AWAY",'EFL2'!$A$1:$D$1,0),0),"")&amp;IFERROR(VLOOKUP(FP$2&amp;$A11,'EFL2'!$B:$C,MATCH("HOME",'EFL2'!$B$1:$C$1,0),0),"")&amp;IFERROR(VLOOKUP(FP$2&amp;$A11,'UCL2'!$C:$F,MATCH("AWAY",'UCL2'!$C$1:$F$1,0),0),"")&amp;IFERROR(VLOOKUP(FP$2&amp;$A11,'UCL2'!$D:$E,MATCH("HOME",'UCL2'!$D$1:$E$1,0),0),"")&amp;IFERROR(VLOOKUP(FP$2&amp;$A11,'EU2'!$C:$F,MATCH("AWAY",'EU2'!$C$1:$F$1,0),0),"")&amp;IFERROR(VLOOKUP(FP$2&amp;$A11,'EU2'!$D:$E,MATCH("HOME",'EU2'!$D$1:$E$1,0),0),"")&amp;IFERROR(VLOOKUP(FP$2&amp;$A11,'EUC2'!$C:$F,MATCH("AWAY",'EUC2'!$C$1:$F$1,0),0),"")&amp;IFERROR(VLOOKUP(FP$2&amp;$A11,'EUC2'!$D:$E,MATCH("HOME",'EUC2'!$D$1:$E$1,0),0),"")</f>
        <v/>
      </c>
      <c r="FQ11" s="25" t="str">
        <f>IFERROR(VLOOKUP(FQ$2&amp;$B11,'FPL FIX2'!$N$1:$Q$400,MATCH("HOME",'FPL FIX2'!$N$1:$Q$1,0),0),"")&amp;IFERROR(VLOOKUP(FQ$2&amp;$B11,'FPL FIX2'!$O$1:$P$400,MATCH("AWAY",'FPL FIX2'!$O$1:$P$1,0),0),"")&amp;IFERROR(VLOOKUP(FQ$2&amp;$A11,'FA2'!$A:$D,MATCH("AWAY",'FA2'!$A$1:$D$1,0),0),"")&amp;IFERROR(VLOOKUP(FQ$2&amp;$A11,'FA2'!$B:$C,MATCH("HOME",'FA2'!$B$1:$C$1,0),0),"")&amp;IFERROR(VLOOKUP(FQ$2&amp;$A11,'EFL2'!$A:$D,MATCH("AWAY",'EFL2'!$A$1:$D$1,0),0),"")&amp;IFERROR(VLOOKUP(FQ$2&amp;$A11,'EFL2'!$B:$C,MATCH("HOME",'EFL2'!$B$1:$C$1,0),0),"")&amp;IFERROR(VLOOKUP(FQ$2&amp;$A11,'UCL2'!$C:$F,MATCH("AWAY",'UCL2'!$C$1:$F$1,0),0),"")&amp;IFERROR(VLOOKUP(FQ$2&amp;$A11,'UCL2'!$D:$E,MATCH("HOME",'UCL2'!$D$1:$E$1,0),0),"")&amp;IFERROR(VLOOKUP(FQ$2&amp;$A11,'EU2'!$C:$F,MATCH("AWAY",'EU2'!$C$1:$F$1,0),0),"")&amp;IFERROR(VLOOKUP(FQ$2&amp;$A11,'EU2'!$D:$E,MATCH("HOME",'EU2'!$D$1:$E$1,0),0),"")&amp;IFERROR(VLOOKUP(FQ$2&amp;$A11,'EUC2'!$C:$F,MATCH("AWAY",'EUC2'!$C$1:$F$1,0),0),"")&amp;IFERROR(VLOOKUP(FQ$2&amp;$A11,'EUC2'!$D:$E,MATCH("HOME",'EUC2'!$D$1:$E$1,0),0),"")</f>
        <v/>
      </c>
      <c r="FR11" s="25" t="str">
        <f>IFERROR(VLOOKUP(FR$2&amp;$B11,'FPL FIX2'!$N$1:$Q$400,MATCH("HOME",'FPL FIX2'!$N$1:$Q$1,0),0),"")&amp;IFERROR(VLOOKUP(FR$2&amp;$B11,'FPL FIX2'!$O$1:$P$400,MATCH("AWAY",'FPL FIX2'!$O$1:$P$1,0),0),"")&amp;IFERROR(VLOOKUP(FR$2&amp;$A11,'FA2'!$A:$D,MATCH("AWAY",'FA2'!$A$1:$D$1,0),0),"")&amp;IFERROR(VLOOKUP(FR$2&amp;$A11,'FA2'!$B:$C,MATCH("HOME",'FA2'!$B$1:$C$1,0),0),"")&amp;IFERROR(VLOOKUP(FR$2&amp;$A11,'EFL2'!$A:$D,MATCH("AWAY",'EFL2'!$A$1:$D$1,0),0),"")&amp;IFERROR(VLOOKUP(FR$2&amp;$A11,'EFL2'!$B:$C,MATCH("HOME",'EFL2'!$B$1:$C$1,0),0),"")&amp;IFERROR(VLOOKUP(FR$2&amp;$A11,'UCL2'!$C:$F,MATCH("AWAY",'UCL2'!$C$1:$F$1,0),0),"")&amp;IFERROR(VLOOKUP(FR$2&amp;$A11,'UCL2'!$D:$E,MATCH("HOME",'UCL2'!$D$1:$E$1,0),0),"")&amp;IFERROR(VLOOKUP(FR$2&amp;$A11,'EU2'!$C:$F,MATCH("AWAY",'EU2'!$C$1:$F$1,0),0),"")&amp;IFERROR(VLOOKUP(FR$2&amp;$A11,'EU2'!$D:$E,MATCH("HOME",'EU2'!$D$1:$E$1,0),0),"")&amp;IFERROR(VLOOKUP(FR$2&amp;$A11,'EUC2'!$C:$F,MATCH("AWAY",'EUC2'!$C$1:$F$1,0),0),"")&amp;IFERROR(VLOOKUP(FR$2&amp;$A11,'EUC2'!$D:$E,MATCH("HOME",'EUC2'!$D$1:$E$1,0),0),"")</f>
        <v/>
      </c>
      <c r="FS11" s="25" t="str">
        <f>IFERROR(VLOOKUP(FS$2&amp;$B11,'FPL FIX2'!$N$1:$Q$400,MATCH("HOME",'FPL FIX2'!$N$1:$Q$1,0),0),"")&amp;IFERROR(VLOOKUP(FS$2&amp;$B11,'FPL FIX2'!$O$1:$P$400,MATCH("AWAY",'FPL FIX2'!$O$1:$P$1,0),0),"")&amp;IFERROR(VLOOKUP(FS$2&amp;$A11,'FA2'!$A:$D,MATCH("AWAY",'FA2'!$A$1:$D$1,0),0),"")&amp;IFERROR(VLOOKUP(FS$2&amp;$A11,'FA2'!$B:$C,MATCH("HOME",'FA2'!$B$1:$C$1,0),0),"")&amp;IFERROR(VLOOKUP(FS$2&amp;$A11,'EFL2'!$A:$D,MATCH("AWAY",'EFL2'!$A$1:$D$1,0),0),"")&amp;IFERROR(VLOOKUP(FS$2&amp;$A11,'EFL2'!$B:$C,MATCH("HOME",'EFL2'!$B$1:$C$1,0),0),"")&amp;IFERROR(VLOOKUP(FS$2&amp;$A11,'UCL2'!$C:$F,MATCH("AWAY",'UCL2'!$C$1:$F$1,0),0),"")&amp;IFERROR(VLOOKUP(FS$2&amp;$A11,'UCL2'!$D:$E,MATCH("HOME",'UCL2'!$D$1:$E$1,0),0),"")&amp;IFERROR(VLOOKUP(FS$2&amp;$A11,'EU2'!$C:$F,MATCH("AWAY",'EU2'!$C$1:$F$1,0),0),"")&amp;IFERROR(VLOOKUP(FS$2&amp;$A11,'EU2'!$D:$E,MATCH("HOME",'EU2'!$D$1:$E$1,0),0),"")&amp;IFERROR(VLOOKUP(FS$2&amp;$A11,'EUC2'!$C:$F,MATCH("AWAY",'EUC2'!$C$1:$F$1,0),0),"")&amp;IFERROR(VLOOKUP(FS$2&amp;$A11,'EUC2'!$D:$E,MATCH("HOME",'EUC2'!$D$1:$E$1,0),0),"")</f>
        <v/>
      </c>
      <c r="FT11" s="25" t="str">
        <f>IFERROR(VLOOKUP(FT$2&amp;$B11,'FPL FIX2'!$N$1:$Q$400,MATCH("HOME",'FPL FIX2'!$N$1:$Q$1,0),0),"")&amp;IFERROR(VLOOKUP(FT$2&amp;$B11,'FPL FIX2'!$O$1:$P$400,MATCH("AWAY",'FPL FIX2'!$O$1:$P$1,0),0),"")&amp;IFERROR(VLOOKUP(FT$2&amp;$A11,'FA2'!$A:$D,MATCH("AWAY",'FA2'!$A$1:$D$1,0),0),"")&amp;IFERROR(VLOOKUP(FT$2&amp;$A11,'FA2'!$B:$C,MATCH("HOME",'FA2'!$B$1:$C$1,0),0),"")&amp;IFERROR(VLOOKUP(FT$2&amp;$A11,'EFL2'!$A:$D,MATCH("AWAY",'EFL2'!$A$1:$D$1,0),0),"")&amp;IFERROR(VLOOKUP(FT$2&amp;$A11,'EFL2'!$B:$C,MATCH("HOME",'EFL2'!$B$1:$C$1,0),0),"")&amp;IFERROR(VLOOKUP(FT$2&amp;$A11,'UCL2'!$C:$F,MATCH("AWAY",'UCL2'!$C$1:$F$1,0),0),"")&amp;IFERROR(VLOOKUP(FT$2&amp;$A11,'UCL2'!$D:$E,MATCH("HOME",'UCL2'!$D$1:$E$1,0),0),"")&amp;IFERROR(VLOOKUP(FT$2&amp;$A11,'EU2'!$C:$F,MATCH("AWAY",'EU2'!$C$1:$F$1,0),0),"")&amp;IFERROR(VLOOKUP(FT$2&amp;$A11,'EU2'!$D:$E,MATCH("HOME",'EU2'!$D$1:$E$1,0),0),"")&amp;IFERROR(VLOOKUP(FT$2&amp;$A11,'EUC2'!$C:$F,MATCH("AWAY",'EUC2'!$C$1:$F$1,0),0),"")&amp;IFERROR(VLOOKUP(FT$2&amp;$A11,'EUC2'!$D:$E,MATCH("HOME",'EUC2'!$D$1:$E$1,0),0),"")</f>
        <v>whu</v>
      </c>
      <c r="FU11" s="25" t="str">
        <f>IFERROR(VLOOKUP(FU$2&amp;$B11,'FPL FIX2'!$N$1:$Q$400,MATCH("HOME",'FPL FIX2'!$N$1:$Q$1,0),0),"")&amp;IFERROR(VLOOKUP(FU$2&amp;$B11,'FPL FIX2'!$O$1:$P$400,MATCH("AWAY",'FPL FIX2'!$O$1:$P$1,0),0),"")&amp;IFERROR(VLOOKUP(FU$2&amp;$A11,'FA2'!$A:$D,MATCH("AWAY",'FA2'!$A$1:$D$1,0),0),"")&amp;IFERROR(VLOOKUP(FU$2&amp;$A11,'FA2'!$B:$C,MATCH("HOME",'FA2'!$B$1:$C$1,0),0),"")&amp;IFERROR(VLOOKUP(FU$2&amp;$A11,'EFL2'!$A:$D,MATCH("AWAY",'EFL2'!$A$1:$D$1,0),0),"")&amp;IFERROR(VLOOKUP(FU$2&amp;$A11,'EFL2'!$B:$C,MATCH("HOME",'EFL2'!$B$1:$C$1,0),0),"")&amp;IFERROR(VLOOKUP(FU$2&amp;$A11,'UCL2'!$C:$F,MATCH("AWAY",'UCL2'!$C$1:$F$1,0),0),"")&amp;IFERROR(VLOOKUP(FU$2&amp;$A11,'UCL2'!$D:$E,MATCH("HOME",'UCL2'!$D$1:$E$1,0),0),"")&amp;IFERROR(VLOOKUP(FU$2&amp;$A11,'EU2'!$C:$F,MATCH("AWAY",'EU2'!$C$1:$F$1,0),0),"")&amp;IFERROR(VLOOKUP(FU$2&amp;$A11,'EU2'!$D:$E,MATCH("HOME",'EU2'!$D$1:$E$1,0),0),"")&amp;IFERROR(VLOOKUP(FU$2&amp;$A11,'EUC2'!$C:$F,MATCH("AWAY",'EUC2'!$C$1:$F$1,0),0),"")&amp;IFERROR(VLOOKUP(FU$2&amp;$A11,'EUC2'!$D:$E,MATCH("HOME",'EUC2'!$D$1:$E$1,0),0),"")</f>
        <v/>
      </c>
      <c r="FV11" s="25" t="str">
        <f>IFERROR(VLOOKUP(FV$2&amp;$B11,'FPL FIX2'!$N$1:$Q$400,MATCH("HOME",'FPL FIX2'!$N$1:$Q$1,0),0),"")&amp;IFERROR(VLOOKUP(FV$2&amp;$B11,'FPL FIX2'!$O$1:$P$400,MATCH("AWAY",'FPL FIX2'!$O$1:$P$1,0),0),"")&amp;IFERROR(VLOOKUP(FV$2&amp;$A11,'FA2'!$A:$D,MATCH("AWAY",'FA2'!$A$1:$D$1,0),0),"")&amp;IFERROR(VLOOKUP(FV$2&amp;$A11,'FA2'!$B:$C,MATCH("HOME",'FA2'!$B$1:$C$1,0),0),"")&amp;IFERROR(VLOOKUP(FV$2&amp;$A11,'EFL2'!$A:$D,MATCH("AWAY",'EFL2'!$A$1:$D$1,0),0),"")&amp;IFERROR(VLOOKUP(FV$2&amp;$A11,'EFL2'!$B:$C,MATCH("HOME",'EFL2'!$B$1:$C$1,0),0),"")&amp;IFERROR(VLOOKUP(FV$2&amp;$A11,'UCL2'!$C:$F,MATCH("AWAY",'UCL2'!$C$1:$F$1,0),0),"")&amp;IFERROR(VLOOKUP(FV$2&amp;$A11,'UCL2'!$D:$E,MATCH("HOME",'UCL2'!$D$1:$E$1,0),0),"")&amp;IFERROR(VLOOKUP(FV$2&amp;$A11,'EU2'!$C:$F,MATCH("AWAY",'EU2'!$C$1:$F$1,0),0),"")&amp;IFERROR(VLOOKUP(FV$2&amp;$A11,'EU2'!$D:$E,MATCH("HOME",'EU2'!$D$1:$E$1,0),0),"")&amp;IFERROR(VLOOKUP(FV$2&amp;$A11,'EUC2'!$C:$F,MATCH("AWAY",'EUC2'!$C$1:$F$1,0),0),"")&amp;IFERROR(VLOOKUP(FV$2&amp;$A11,'EUC2'!$D:$E,MATCH("HOME",'EUC2'!$D$1:$E$1,0),0),"")</f>
        <v/>
      </c>
      <c r="FW11" s="25" t="str">
        <f>IFERROR(VLOOKUP(FW$2&amp;$B11,'FPL FIX2'!$N$1:$Q$400,MATCH("HOME",'FPL FIX2'!$N$1:$Q$1,0),0),"")&amp;IFERROR(VLOOKUP(FW$2&amp;$B11,'FPL FIX2'!$O$1:$P$400,MATCH("AWAY",'FPL FIX2'!$O$1:$P$1,0),0),"")&amp;IFERROR(VLOOKUP(FW$2&amp;$A11,'FA2'!$A:$D,MATCH("AWAY",'FA2'!$A$1:$D$1,0),0),"")&amp;IFERROR(VLOOKUP(FW$2&amp;$A11,'FA2'!$B:$C,MATCH("HOME",'FA2'!$B$1:$C$1,0),0),"")&amp;IFERROR(VLOOKUP(FW$2&amp;$A11,'EFL2'!$A:$D,MATCH("AWAY",'EFL2'!$A$1:$D$1,0),0),"")&amp;IFERROR(VLOOKUP(FW$2&amp;$A11,'EFL2'!$B:$C,MATCH("HOME",'EFL2'!$B$1:$C$1,0),0),"")&amp;IFERROR(VLOOKUP(FW$2&amp;$A11,'UCL2'!$C:$F,MATCH("AWAY",'UCL2'!$C$1:$F$1,0),0),"")&amp;IFERROR(VLOOKUP(FW$2&amp;$A11,'UCL2'!$D:$E,MATCH("HOME",'UCL2'!$D$1:$E$1,0),0),"")&amp;IFERROR(VLOOKUP(FW$2&amp;$A11,'EU2'!$C:$F,MATCH("AWAY",'EU2'!$C$1:$F$1,0),0),"")&amp;IFERROR(VLOOKUP(FW$2&amp;$A11,'EU2'!$D:$E,MATCH("HOME",'EU2'!$D$1:$E$1,0),0),"")&amp;IFERROR(VLOOKUP(FW$2&amp;$A11,'EUC2'!$C:$F,MATCH("AWAY",'EUC2'!$C$1:$F$1,0),0),"")&amp;IFERROR(VLOOKUP(FW$2&amp;$A11,'EUC2'!$D:$E,MATCH("HOME",'EUC2'!$D$1:$E$1,0),0),"")</f>
        <v/>
      </c>
      <c r="FX11" s="25" t="str">
        <f>IFERROR(VLOOKUP(FX$2&amp;$B11,'FPL FIX2'!$N$1:$Q$400,MATCH("HOME",'FPL FIX2'!$N$1:$Q$1,0),0),"")&amp;IFERROR(VLOOKUP(FX$2&amp;$B11,'FPL FIX2'!$O$1:$P$400,MATCH("AWAY",'FPL FIX2'!$O$1:$P$1,0),0),"")&amp;IFERROR(VLOOKUP(FX$2&amp;$A11,'FA2'!$A:$D,MATCH("AWAY",'FA2'!$A$1:$D$1,0),0),"")&amp;IFERROR(VLOOKUP(FX$2&amp;$A11,'FA2'!$B:$C,MATCH("HOME",'FA2'!$B$1:$C$1,0),0),"")&amp;IFERROR(VLOOKUP(FX$2&amp;$A11,'EFL2'!$A:$D,MATCH("AWAY",'EFL2'!$A$1:$D$1,0),0),"")&amp;IFERROR(VLOOKUP(FX$2&amp;$A11,'EFL2'!$B:$C,MATCH("HOME",'EFL2'!$B$1:$C$1,0),0),"")&amp;IFERROR(VLOOKUP(FX$2&amp;$A11,'UCL2'!$C:$F,MATCH("AWAY",'UCL2'!$C$1:$F$1,0),0),"")&amp;IFERROR(VLOOKUP(FX$2&amp;$A11,'UCL2'!$D:$E,MATCH("HOME",'UCL2'!$D$1:$E$1,0),0),"")&amp;IFERROR(VLOOKUP(FX$2&amp;$A11,'EU2'!$C:$F,MATCH("AWAY",'EU2'!$C$1:$F$1,0),0),"")&amp;IFERROR(VLOOKUP(FX$2&amp;$A11,'EU2'!$D:$E,MATCH("HOME",'EU2'!$D$1:$E$1,0),0),"")&amp;IFERROR(VLOOKUP(FX$2&amp;$A11,'EUC2'!$C:$F,MATCH("AWAY",'EUC2'!$C$1:$F$1,0),0),"")&amp;IFERROR(VLOOKUP(FX$2&amp;$A11,'EUC2'!$D:$E,MATCH("HOME",'EUC2'!$D$1:$E$1,0),0),"")</f>
        <v/>
      </c>
      <c r="FY11" s="25" t="str">
        <f>IFERROR(VLOOKUP(FY$2&amp;$B11,'FPL FIX2'!$N$1:$Q$400,MATCH("HOME",'FPL FIX2'!$N$1:$Q$1,0),0),"")&amp;IFERROR(VLOOKUP(FY$2&amp;$B11,'FPL FIX2'!$O$1:$P$400,MATCH("AWAY",'FPL FIX2'!$O$1:$P$1,0),0),"")&amp;IFERROR(VLOOKUP(FY$2&amp;$A11,'FA2'!$A:$D,MATCH("AWAY",'FA2'!$A$1:$D$1,0),0),"")&amp;IFERROR(VLOOKUP(FY$2&amp;$A11,'FA2'!$B:$C,MATCH("HOME",'FA2'!$B$1:$C$1,0),0),"")&amp;IFERROR(VLOOKUP(FY$2&amp;$A11,'EFL2'!$A:$D,MATCH("AWAY",'EFL2'!$A$1:$D$1,0),0),"")&amp;IFERROR(VLOOKUP(FY$2&amp;$A11,'EFL2'!$B:$C,MATCH("HOME",'EFL2'!$B$1:$C$1,0),0),"")&amp;IFERROR(VLOOKUP(FY$2&amp;$A11,'UCL2'!$C:$F,MATCH("AWAY",'UCL2'!$C$1:$F$1,0),0),"")&amp;IFERROR(VLOOKUP(FY$2&amp;$A11,'UCL2'!$D:$E,MATCH("HOME",'UCL2'!$D$1:$E$1,0),0),"")&amp;IFERROR(VLOOKUP(FY$2&amp;$A11,'EU2'!$C:$F,MATCH("AWAY",'EU2'!$C$1:$F$1,0),0),"")&amp;IFERROR(VLOOKUP(FY$2&amp;$A11,'EU2'!$D:$E,MATCH("HOME",'EU2'!$D$1:$E$1,0),0),"")&amp;IFERROR(VLOOKUP(FY$2&amp;$A11,'EUC2'!$C:$F,MATCH("AWAY",'EUC2'!$C$1:$F$1,0),0),"")&amp;IFERROR(VLOOKUP(FY$2&amp;$A11,'EUC2'!$D:$E,MATCH("HOME",'EUC2'!$D$1:$E$1,0),0),"")</f>
        <v/>
      </c>
      <c r="FZ11" s="25" t="str">
        <f>IFERROR(VLOOKUP(FZ$2&amp;$B11,'FPL FIX2'!$N$1:$Q$400,MATCH("HOME",'FPL FIX2'!$N$1:$Q$1,0),0),"")&amp;IFERROR(VLOOKUP(FZ$2&amp;$B11,'FPL FIX2'!$O$1:$P$400,MATCH("AWAY",'FPL FIX2'!$O$1:$P$1,0),0),"")&amp;IFERROR(VLOOKUP(FZ$2&amp;$A11,'FA2'!$A:$D,MATCH("AWAY",'FA2'!$A$1:$D$1,0),0),"")&amp;IFERROR(VLOOKUP(FZ$2&amp;$A11,'FA2'!$B:$C,MATCH("HOME",'FA2'!$B$1:$C$1,0),0),"")&amp;IFERROR(VLOOKUP(FZ$2&amp;$A11,'EFL2'!$A:$D,MATCH("AWAY",'EFL2'!$A$1:$D$1,0),0),"")&amp;IFERROR(VLOOKUP(FZ$2&amp;$A11,'EFL2'!$B:$C,MATCH("HOME",'EFL2'!$B$1:$C$1,0),0),"")&amp;IFERROR(VLOOKUP(FZ$2&amp;$A11,'UCL2'!$C:$F,MATCH("AWAY",'UCL2'!$C$1:$F$1,0),0),"")&amp;IFERROR(VLOOKUP(FZ$2&amp;$A11,'UCL2'!$D:$E,MATCH("HOME",'UCL2'!$D$1:$E$1,0),0),"")&amp;IFERROR(VLOOKUP(FZ$2&amp;$A11,'EU2'!$C:$F,MATCH("AWAY",'EU2'!$C$1:$F$1,0),0),"")&amp;IFERROR(VLOOKUP(FZ$2&amp;$A11,'EU2'!$D:$E,MATCH("HOME",'EU2'!$D$1:$E$1,0),0),"")&amp;IFERROR(VLOOKUP(FZ$2&amp;$A11,'EUC2'!$C:$F,MATCH("AWAY",'EUC2'!$C$1:$F$1,0),0),"")&amp;IFERROR(VLOOKUP(FZ$2&amp;$A11,'EUC2'!$D:$E,MATCH("HOME",'EUC2'!$D$1:$E$1,0),0),"")</f>
        <v/>
      </c>
      <c r="GA11" s="25" t="str">
        <f>IFERROR(VLOOKUP(GA$2&amp;$B11,'FPL FIX2'!$N$1:$Q$400,MATCH("HOME",'FPL FIX2'!$N$1:$Q$1,0),0),"")&amp;IFERROR(VLOOKUP(GA$2&amp;$B11,'FPL FIX2'!$O$1:$P$400,MATCH("AWAY",'FPL FIX2'!$O$1:$P$1,0),0),"")&amp;IFERROR(VLOOKUP(GA$2&amp;$A11,'FA2'!$A:$D,MATCH("AWAY",'FA2'!$A$1:$D$1,0),0),"")&amp;IFERROR(VLOOKUP(GA$2&amp;$A11,'FA2'!$B:$C,MATCH("HOME",'FA2'!$B$1:$C$1,0),0),"")&amp;IFERROR(VLOOKUP(GA$2&amp;$A11,'EFL2'!$A:$D,MATCH("AWAY",'EFL2'!$A$1:$D$1,0),0),"")&amp;IFERROR(VLOOKUP(GA$2&amp;$A11,'EFL2'!$B:$C,MATCH("HOME",'EFL2'!$B$1:$C$1,0),0),"")&amp;IFERROR(VLOOKUP(GA$2&amp;$A11,'UCL2'!$C:$F,MATCH("AWAY",'UCL2'!$C$1:$F$1,0),0),"")&amp;IFERROR(VLOOKUP(GA$2&amp;$A11,'UCL2'!$D:$E,MATCH("HOME",'UCL2'!$D$1:$E$1,0),0),"")&amp;IFERROR(VLOOKUP(GA$2&amp;$A11,'EU2'!$C:$F,MATCH("AWAY",'EU2'!$C$1:$F$1,0),0),"")&amp;IFERROR(VLOOKUP(GA$2&amp;$A11,'EU2'!$D:$E,MATCH("HOME",'EU2'!$D$1:$E$1,0),0),"")&amp;IFERROR(VLOOKUP(GA$2&amp;$A11,'EUC2'!$C:$F,MATCH("AWAY",'EUC2'!$C$1:$F$1,0),0),"")&amp;IFERROR(VLOOKUP(GA$2&amp;$A11,'EUC2'!$D:$E,MATCH("HOME",'EUC2'!$D$1:$E$1,0),0),"")</f>
        <v/>
      </c>
      <c r="GB11" s="25" t="str">
        <f>IFERROR(VLOOKUP(GB$2&amp;$B11,'FPL FIX2'!$N$1:$Q$400,MATCH("HOME",'FPL FIX2'!$N$1:$Q$1,0),0),"")&amp;IFERROR(VLOOKUP(GB$2&amp;$B11,'FPL FIX2'!$O$1:$P$400,MATCH("AWAY",'FPL FIX2'!$O$1:$P$1,0),0),"")&amp;IFERROR(VLOOKUP(GB$2&amp;$A11,'FA2'!$A:$D,MATCH("AWAY",'FA2'!$A$1:$D$1,0),0),"")&amp;IFERROR(VLOOKUP(GB$2&amp;$A11,'FA2'!$B:$C,MATCH("HOME",'FA2'!$B$1:$C$1,0),0),"")&amp;IFERROR(VLOOKUP(GB$2&amp;$A11,'EFL2'!$A:$D,MATCH("AWAY",'EFL2'!$A$1:$D$1,0),0),"")&amp;IFERROR(VLOOKUP(GB$2&amp;$A11,'EFL2'!$B:$C,MATCH("HOME",'EFL2'!$B$1:$C$1,0),0),"")&amp;IFERROR(VLOOKUP(GB$2&amp;$A11,'UCL2'!$C:$F,MATCH("AWAY",'UCL2'!$C$1:$F$1,0),0),"")&amp;IFERROR(VLOOKUP(GB$2&amp;$A11,'UCL2'!$D:$E,MATCH("HOME",'UCL2'!$D$1:$E$1,0),0),"")&amp;IFERROR(VLOOKUP(GB$2&amp;$A11,'EU2'!$C:$F,MATCH("AWAY",'EU2'!$C$1:$F$1,0),0),"")&amp;IFERROR(VLOOKUP(GB$2&amp;$A11,'EU2'!$D:$E,MATCH("HOME",'EU2'!$D$1:$E$1,0),0),"")&amp;IFERROR(VLOOKUP(GB$2&amp;$A11,'EUC2'!$C:$F,MATCH("AWAY",'EUC2'!$C$1:$F$1,0),0),"")&amp;IFERROR(VLOOKUP(GB$2&amp;$A11,'EUC2'!$D:$E,MATCH("HOME",'EUC2'!$D$1:$E$1,0),0),"")</f>
        <v/>
      </c>
      <c r="GC11" s="25" t="str">
        <f>IFERROR(VLOOKUP(GC$2&amp;$B11,'FPL FIX2'!$N$1:$Q$400,MATCH("HOME",'FPL FIX2'!$N$1:$Q$1,0),0),"")&amp;IFERROR(VLOOKUP(GC$2&amp;$B11,'FPL FIX2'!$O$1:$P$400,MATCH("AWAY",'FPL FIX2'!$O$1:$P$1,0),0),"")&amp;IFERROR(VLOOKUP(GC$2&amp;$A11,'FA2'!$A:$D,MATCH("AWAY",'FA2'!$A$1:$D$1,0),0),"")&amp;IFERROR(VLOOKUP(GC$2&amp;$A11,'FA2'!$B:$C,MATCH("HOME",'FA2'!$B$1:$C$1,0),0),"")&amp;IFERROR(VLOOKUP(GC$2&amp;$A11,'EFL2'!$A:$D,MATCH("AWAY",'EFL2'!$A$1:$D$1,0),0),"")&amp;IFERROR(VLOOKUP(GC$2&amp;$A11,'EFL2'!$B:$C,MATCH("HOME",'EFL2'!$B$1:$C$1,0),0),"")&amp;IFERROR(VLOOKUP(GC$2&amp;$A11,'UCL2'!$C:$F,MATCH("AWAY",'UCL2'!$C$1:$F$1,0),0),"")&amp;IFERROR(VLOOKUP(GC$2&amp;$A11,'UCL2'!$D:$E,MATCH("HOME",'UCL2'!$D$1:$E$1,0),0),"")&amp;IFERROR(VLOOKUP(GC$2&amp;$A11,'EU2'!$C:$F,MATCH("AWAY",'EU2'!$C$1:$F$1,0),0),"")&amp;IFERROR(VLOOKUP(GC$2&amp;$A11,'EU2'!$D:$E,MATCH("HOME",'EU2'!$D$1:$E$1,0),0),"")&amp;IFERROR(VLOOKUP(GC$2&amp;$A11,'EUC2'!$C:$F,MATCH("AWAY",'EUC2'!$C$1:$F$1,0),0),"")&amp;IFERROR(VLOOKUP(GC$2&amp;$A11,'EUC2'!$D:$E,MATCH("HOME",'EUC2'!$D$1:$E$1,0),0),"")</f>
        <v/>
      </c>
      <c r="GD11" s="25" t="str">
        <f>IFERROR(VLOOKUP(GD$2&amp;$B11,'FPL FIX2'!$N$1:$Q$400,MATCH("HOME",'FPL FIX2'!$N$1:$Q$1,0),0),"")&amp;IFERROR(VLOOKUP(GD$2&amp;$B11,'FPL FIX2'!$O$1:$P$400,MATCH("AWAY",'FPL FIX2'!$O$1:$P$1,0),0),"")&amp;IFERROR(VLOOKUP(GD$2&amp;$A11,'FA2'!$A:$D,MATCH("AWAY",'FA2'!$A$1:$D$1,0),0),"")&amp;IFERROR(VLOOKUP(GD$2&amp;$A11,'FA2'!$B:$C,MATCH("HOME",'FA2'!$B$1:$C$1,0),0),"")&amp;IFERROR(VLOOKUP(GD$2&amp;$A11,'EFL2'!$A:$D,MATCH("AWAY",'EFL2'!$A$1:$D$1,0),0),"")&amp;IFERROR(VLOOKUP(GD$2&amp;$A11,'EFL2'!$B:$C,MATCH("HOME",'EFL2'!$B$1:$C$1,0),0),"")&amp;IFERROR(VLOOKUP(GD$2&amp;$A11,'UCL2'!$C:$F,MATCH("AWAY",'UCL2'!$C$1:$F$1,0),0),"")&amp;IFERROR(VLOOKUP(GD$2&amp;$A11,'UCL2'!$D:$E,MATCH("HOME",'UCL2'!$D$1:$E$1,0),0),"")&amp;IFERROR(VLOOKUP(GD$2&amp;$A11,'EU2'!$C:$F,MATCH("AWAY",'EU2'!$C$1:$F$1,0),0),"")&amp;IFERROR(VLOOKUP(GD$2&amp;$A11,'EU2'!$D:$E,MATCH("HOME",'EU2'!$D$1:$E$1,0),0),"")&amp;IFERROR(VLOOKUP(GD$2&amp;$A11,'EUC2'!$C:$F,MATCH("AWAY",'EUC2'!$C$1:$F$1,0),0),"")&amp;IFERROR(VLOOKUP(GD$2&amp;$A11,'EUC2'!$D:$E,MATCH("HOME",'EUC2'!$D$1:$E$1,0),0),"")</f>
        <v/>
      </c>
      <c r="GE11" s="25" t="str">
        <f>IFERROR(VLOOKUP(GE$2&amp;$B11,'FPL FIX2'!$N$1:$Q$400,MATCH("HOME",'FPL FIX2'!$N$1:$Q$1,0),0),"")&amp;IFERROR(VLOOKUP(GE$2&amp;$B11,'FPL FIX2'!$O$1:$P$400,MATCH("AWAY",'FPL FIX2'!$O$1:$P$1,0),0),"")&amp;IFERROR(VLOOKUP(GE$2&amp;$A11,'FA2'!$A:$D,MATCH("AWAY",'FA2'!$A$1:$D$1,0),0),"")&amp;IFERROR(VLOOKUP(GE$2&amp;$A11,'FA2'!$B:$C,MATCH("HOME",'FA2'!$B$1:$C$1,0),0),"")&amp;IFERROR(VLOOKUP(GE$2&amp;$A11,'EFL2'!$A:$D,MATCH("AWAY",'EFL2'!$A$1:$D$1,0),0),"")&amp;IFERROR(VLOOKUP(GE$2&amp;$A11,'EFL2'!$B:$C,MATCH("HOME",'EFL2'!$B$1:$C$1,0),0),"")&amp;IFERROR(VLOOKUP(GE$2&amp;$A11,'UCL2'!$C:$F,MATCH("AWAY",'UCL2'!$C$1:$F$1,0),0),"")&amp;IFERROR(VLOOKUP(GE$2&amp;$A11,'UCL2'!$D:$E,MATCH("HOME",'UCL2'!$D$1:$E$1,0),0),"")&amp;IFERROR(VLOOKUP(GE$2&amp;$A11,'EU2'!$C:$F,MATCH("AWAY",'EU2'!$C$1:$F$1,0),0),"")&amp;IFERROR(VLOOKUP(GE$2&amp;$A11,'EU2'!$D:$E,MATCH("HOME",'EU2'!$D$1:$E$1,0),0),"")&amp;IFERROR(VLOOKUP(GE$2&amp;$A11,'EUC2'!$C:$F,MATCH("AWAY",'EUC2'!$C$1:$F$1,0),0),"")&amp;IFERROR(VLOOKUP(GE$2&amp;$A11,'EUC2'!$D:$E,MATCH("HOME",'EUC2'!$D$1:$E$1,0),0),"")</f>
        <v/>
      </c>
      <c r="GF11" s="25" t="str">
        <f>IFERROR(VLOOKUP(GF$2&amp;$B11,'FPL FIX2'!$N$1:$Q$400,MATCH("HOME",'FPL FIX2'!$N$1:$Q$1,0),0),"")&amp;IFERROR(VLOOKUP(GF$2&amp;$B11,'FPL FIX2'!$O$1:$P$400,MATCH("AWAY",'FPL FIX2'!$O$1:$P$1,0),0),"")&amp;IFERROR(VLOOKUP(GF$2&amp;$A11,'FA2'!$A:$D,MATCH("AWAY",'FA2'!$A$1:$D$1,0),0),"")&amp;IFERROR(VLOOKUP(GF$2&amp;$A11,'FA2'!$B:$C,MATCH("HOME",'FA2'!$B$1:$C$1,0),0),"")&amp;IFERROR(VLOOKUP(GF$2&amp;$A11,'EFL2'!$A:$D,MATCH("AWAY",'EFL2'!$A$1:$D$1,0),0),"")&amp;IFERROR(VLOOKUP(GF$2&amp;$A11,'EFL2'!$B:$C,MATCH("HOME",'EFL2'!$B$1:$C$1,0),0),"")&amp;IFERROR(VLOOKUP(GF$2&amp;$A11,'UCL2'!$C:$F,MATCH("AWAY",'UCL2'!$C$1:$F$1,0),0),"")&amp;IFERROR(VLOOKUP(GF$2&amp;$A11,'UCL2'!$D:$E,MATCH("HOME",'UCL2'!$D$1:$E$1,0),0),"")&amp;IFERROR(VLOOKUP(GF$2&amp;$A11,'EU2'!$C:$F,MATCH("AWAY",'EU2'!$C$1:$F$1,0),0),"")&amp;IFERROR(VLOOKUP(GF$2&amp;$A11,'EU2'!$D:$E,MATCH("HOME",'EU2'!$D$1:$E$1,0),0),"")&amp;IFERROR(VLOOKUP(GF$2&amp;$A11,'EUC2'!$C:$F,MATCH("AWAY",'EUC2'!$C$1:$F$1,0),0),"")&amp;IFERROR(VLOOKUP(GF$2&amp;$A11,'EUC2'!$D:$E,MATCH("HOME",'EUC2'!$D$1:$E$1,0),0),"")</f>
        <v/>
      </c>
      <c r="GG11" s="25" t="str">
        <f>IFERROR(VLOOKUP(GG$2&amp;$B11,'FPL FIX2'!$N$1:$Q$400,MATCH("HOME",'FPL FIX2'!$N$1:$Q$1,0),0),"")&amp;IFERROR(VLOOKUP(GG$2&amp;$B11,'FPL FIX2'!$O$1:$P$400,MATCH("AWAY",'FPL FIX2'!$O$1:$P$1,0),0),"")&amp;IFERROR(VLOOKUP(GG$2&amp;$A11,'FA2'!$A:$D,MATCH("AWAY",'FA2'!$A$1:$D$1,0),0),"")&amp;IFERROR(VLOOKUP(GG$2&amp;$A11,'FA2'!$B:$C,MATCH("HOME",'FA2'!$B$1:$C$1,0),0),"")&amp;IFERROR(VLOOKUP(GG$2&amp;$A11,'EFL2'!$A:$D,MATCH("AWAY",'EFL2'!$A$1:$D$1,0),0),"")&amp;IFERROR(VLOOKUP(GG$2&amp;$A11,'EFL2'!$B:$C,MATCH("HOME",'EFL2'!$B$1:$C$1,0),0),"")&amp;IFERROR(VLOOKUP(GG$2&amp;$A11,'UCL2'!$C:$F,MATCH("AWAY",'UCL2'!$C$1:$F$1,0),0),"")&amp;IFERROR(VLOOKUP(GG$2&amp;$A11,'UCL2'!$D:$E,MATCH("HOME",'UCL2'!$D$1:$E$1,0),0),"")&amp;IFERROR(VLOOKUP(GG$2&amp;$A11,'EU2'!$C:$F,MATCH("AWAY",'EU2'!$C$1:$F$1,0),0),"")&amp;IFERROR(VLOOKUP(GG$2&amp;$A11,'EU2'!$D:$E,MATCH("HOME",'EU2'!$D$1:$E$1,0),0),"")&amp;IFERROR(VLOOKUP(GG$2&amp;$A11,'EUC2'!$C:$F,MATCH("AWAY",'EUC2'!$C$1:$F$1,0),0),"")&amp;IFERROR(VLOOKUP(GG$2&amp;$A11,'EUC2'!$D:$E,MATCH("HOME",'EUC2'!$D$1:$E$1,0),0),"")</f>
        <v/>
      </c>
      <c r="GH11" s="25" t="str">
        <f>IFERROR(VLOOKUP(GH$2&amp;$B11,'FPL FIX2'!$N$1:$Q$400,MATCH("HOME",'FPL FIX2'!$N$1:$Q$1,0),0),"")&amp;IFERROR(VLOOKUP(GH$2&amp;$B11,'FPL FIX2'!$O$1:$P$400,MATCH("AWAY",'FPL FIX2'!$O$1:$P$1,0),0),"")&amp;IFERROR(VLOOKUP(GH$2&amp;$A11,'FA2'!$A:$D,MATCH("AWAY",'FA2'!$A$1:$D$1,0),0),"")&amp;IFERROR(VLOOKUP(GH$2&amp;$A11,'FA2'!$B:$C,MATCH("HOME",'FA2'!$B$1:$C$1,0),0),"")&amp;IFERROR(VLOOKUP(GH$2&amp;$A11,'EFL2'!$A:$D,MATCH("AWAY",'EFL2'!$A$1:$D$1,0),0),"")&amp;IFERROR(VLOOKUP(GH$2&amp;$A11,'EFL2'!$B:$C,MATCH("HOME",'EFL2'!$B$1:$C$1,0),0),"")&amp;IFERROR(VLOOKUP(GH$2&amp;$A11,'UCL2'!$C:$F,MATCH("AWAY",'UCL2'!$C$1:$F$1,0),0),"")&amp;IFERROR(VLOOKUP(GH$2&amp;$A11,'UCL2'!$D:$E,MATCH("HOME",'UCL2'!$D$1:$E$1,0),0),"")&amp;IFERROR(VLOOKUP(GH$2&amp;$A11,'EU2'!$C:$F,MATCH("AWAY",'EU2'!$C$1:$F$1,0),0),"")&amp;IFERROR(VLOOKUP(GH$2&amp;$A11,'EU2'!$D:$E,MATCH("HOME",'EU2'!$D$1:$E$1,0),0),"")&amp;IFERROR(VLOOKUP(GH$2&amp;$A11,'EUC2'!$C:$F,MATCH("AWAY",'EUC2'!$C$1:$F$1,0),0),"")&amp;IFERROR(VLOOKUP(GH$2&amp;$A11,'EUC2'!$D:$E,MATCH("HOME",'EUC2'!$D$1:$E$1,0),0),"")</f>
        <v>ARS</v>
      </c>
      <c r="GI11" s="25" t="str">
        <f>IFERROR(VLOOKUP(GI$2&amp;$B11,'FPL FIX2'!$N$1:$Q$400,MATCH("HOME",'FPL FIX2'!$N$1:$Q$1,0),0),"")&amp;IFERROR(VLOOKUP(GI$2&amp;$B11,'FPL FIX2'!$O$1:$P$400,MATCH("AWAY",'FPL FIX2'!$O$1:$P$1,0),0),"")&amp;IFERROR(VLOOKUP(GI$2&amp;$A11,'FA2'!$A:$D,MATCH("AWAY",'FA2'!$A$1:$D$1,0),0),"")&amp;IFERROR(VLOOKUP(GI$2&amp;$A11,'FA2'!$B:$C,MATCH("HOME",'FA2'!$B$1:$C$1,0),0),"")&amp;IFERROR(VLOOKUP(GI$2&amp;$A11,'EFL2'!$A:$D,MATCH("AWAY",'EFL2'!$A$1:$D$1,0),0),"")&amp;IFERROR(VLOOKUP(GI$2&amp;$A11,'EFL2'!$B:$C,MATCH("HOME",'EFL2'!$B$1:$C$1,0),0),"")&amp;IFERROR(VLOOKUP(GI$2&amp;$A11,'UCL2'!$C:$F,MATCH("AWAY",'UCL2'!$C$1:$F$1,0),0),"")&amp;IFERROR(VLOOKUP(GI$2&amp;$A11,'UCL2'!$D:$E,MATCH("HOME",'UCL2'!$D$1:$E$1,0),0),"")&amp;IFERROR(VLOOKUP(GI$2&amp;$A11,'EU2'!$C:$F,MATCH("AWAY",'EU2'!$C$1:$F$1,0),0),"")&amp;IFERROR(VLOOKUP(GI$2&amp;$A11,'EU2'!$D:$E,MATCH("HOME",'EU2'!$D$1:$E$1,0),0),"")&amp;IFERROR(VLOOKUP(GI$2&amp;$A11,'EUC2'!$C:$F,MATCH("AWAY",'EUC2'!$C$1:$F$1,0),0),"")&amp;IFERROR(VLOOKUP(GI$2&amp;$A11,'EUC2'!$D:$E,MATCH("HOME",'EUC2'!$D$1:$E$1,0),0),"")</f>
        <v/>
      </c>
      <c r="GJ11" s="25" t="str">
        <f>IFERROR(VLOOKUP(GJ$2&amp;$B11,'FPL FIX2'!$N$1:$Q$400,MATCH("HOME",'FPL FIX2'!$N$1:$Q$1,0),0),"")&amp;IFERROR(VLOOKUP(GJ$2&amp;$B11,'FPL FIX2'!$O$1:$P$400,MATCH("AWAY",'FPL FIX2'!$O$1:$P$1,0),0),"")&amp;IFERROR(VLOOKUP(GJ$2&amp;$A11,'FA2'!$A:$D,MATCH("AWAY",'FA2'!$A$1:$D$1,0),0),"")&amp;IFERROR(VLOOKUP(GJ$2&amp;$A11,'FA2'!$B:$C,MATCH("HOME",'FA2'!$B$1:$C$1,0),0),"")&amp;IFERROR(VLOOKUP(GJ$2&amp;$A11,'EFL2'!$A:$D,MATCH("AWAY",'EFL2'!$A$1:$D$1,0),0),"")&amp;IFERROR(VLOOKUP(GJ$2&amp;$A11,'EFL2'!$B:$C,MATCH("HOME",'EFL2'!$B$1:$C$1,0),0),"")&amp;IFERROR(VLOOKUP(GJ$2&amp;$A11,'UCL2'!$C:$F,MATCH("AWAY",'UCL2'!$C$1:$F$1,0),0),"")&amp;IFERROR(VLOOKUP(GJ$2&amp;$A11,'UCL2'!$D:$E,MATCH("HOME",'UCL2'!$D$1:$E$1,0),0),"")&amp;IFERROR(VLOOKUP(GJ$2&amp;$A11,'EU2'!$C:$F,MATCH("AWAY",'EU2'!$C$1:$F$1,0),0),"")&amp;IFERROR(VLOOKUP(GJ$2&amp;$A11,'EU2'!$D:$E,MATCH("HOME",'EU2'!$D$1:$E$1,0),0),"")&amp;IFERROR(VLOOKUP(GJ$2&amp;$A11,'EUC2'!$C:$F,MATCH("AWAY",'EUC2'!$C$1:$F$1,0),0),"")&amp;IFERROR(VLOOKUP(GJ$2&amp;$A11,'EUC2'!$D:$E,MATCH("HOME",'EUC2'!$D$1:$E$1,0),0),"")</f>
        <v/>
      </c>
      <c r="GK11" s="25" t="str">
        <f>IFERROR(VLOOKUP(GK$2&amp;$B11,'FPL FIX2'!$N$1:$Q$400,MATCH("HOME",'FPL FIX2'!$N$1:$Q$1,0),0),"")&amp;IFERROR(VLOOKUP(GK$2&amp;$B11,'FPL FIX2'!$O$1:$P$400,MATCH("AWAY",'FPL FIX2'!$O$1:$P$1,0),0),"")&amp;IFERROR(VLOOKUP(GK$2&amp;$A11,'FA2'!$A:$D,MATCH("AWAY",'FA2'!$A$1:$D$1,0),0),"")&amp;IFERROR(VLOOKUP(GK$2&amp;$A11,'FA2'!$B:$C,MATCH("HOME",'FA2'!$B$1:$C$1,0),0),"")&amp;IFERROR(VLOOKUP(GK$2&amp;$A11,'EFL2'!$A:$D,MATCH("AWAY",'EFL2'!$A$1:$D$1,0),0),"")&amp;IFERROR(VLOOKUP(GK$2&amp;$A11,'EFL2'!$B:$C,MATCH("HOME",'EFL2'!$B$1:$C$1,0),0),"")&amp;IFERROR(VLOOKUP(GK$2&amp;$A11,'UCL2'!$C:$F,MATCH("AWAY",'UCL2'!$C$1:$F$1,0),0),"")&amp;IFERROR(VLOOKUP(GK$2&amp;$A11,'UCL2'!$D:$E,MATCH("HOME",'UCL2'!$D$1:$E$1,0),0),"")&amp;IFERROR(VLOOKUP(GK$2&amp;$A11,'EU2'!$C:$F,MATCH("AWAY",'EU2'!$C$1:$F$1,0),0),"")&amp;IFERROR(VLOOKUP(GK$2&amp;$A11,'EU2'!$D:$E,MATCH("HOME",'EU2'!$D$1:$E$1,0),0),"")&amp;IFERROR(VLOOKUP(GK$2&amp;$A11,'EUC2'!$C:$F,MATCH("AWAY",'EUC2'!$C$1:$F$1,0),0),"")&amp;IFERROR(VLOOKUP(GK$2&amp;$A11,'EUC2'!$D:$E,MATCH("HOME",'EUC2'!$D$1:$E$1,0),0),"")</f>
        <v/>
      </c>
      <c r="GL11" s="25" t="str">
        <f>IFERROR(VLOOKUP(GL$2&amp;$B11,'FPL FIX2'!$N$1:$Q$400,MATCH("HOME",'FPL FIX2'!$N$1:$Q$1,0),0),"")&amp;IFERROR(VLOOKUP(GL$2&amp;$B11,'FPL FIX2'!$O$1:$P$400,MATCH("AWAY",'FPL FIX2'!$O$1:$P$1,0),0),"")&amp;IFERROR(VLOOKUP(GL$2&amp;$A11,'FA2'!$A:$D,MATCH("AWAY",'FA2'!$A$1:$D$1,0),0),"")&amp;IFERROR(VLOOKUP(GL$2&amp;$A11,'FA2'!$B:$C,MATCH("HOME",'FA2'!$B$1:$C$1,0),0),"")&amp;IFERROR(VLOOKUP(GL$2&amp;$A11,'EFL2'!$A:$D,MATCH("AWAY",'EFL2'!$A$1:$D$1,0),0),"")&amp;IFERROR(VLOOKUP(GL$2&amp;$A11,'EFL2'!$B:$C,MATCH("HOME",'EFL2'!$B$1:$C$1,0),0),"")&amp;IFERROR(VLOOKUP(GL$2&amp;$A11,'UCL2'!$C:$F,MATCH("AWAY",'UCL2'!$C$1:$F$1,0),0),"")&amp;IFERROR(VLOOKUP(GL$2&amp;$A11,'UCL2'!$D:$E,MATCH("HOME",'UCL2'!$D$1:$E$1,0),0),"")&amp;IFERROR(VLOOKUP(GL$2&amp;$A11,'EU2'!$C:$F,MATCH("AWAY",'EU2'!$C$1:$F$1,0),0),"")&amp;IFERROR(VLOOKUP(GL$2&amp;$A11,'EU2'!$D:$E,MATCH("HOME",'EU2'!$D$1:$E$1,0),0),"")&amp;IFERROR(VLOOKUP(GL$2&amp;$A11,'EUC2'!$C:$F,MATCH("AWAY",'EUC2'!$C$1:$F$1,0),0),"")&amp;IFERROR(VLOOKUP(GL$2&amp;$A11,'EUC2'!$D:$E,MATCH("HOME",'EUC2'!$D$1:$E$1,0),0),"")</f>
        <v/>
      </c>
      <c r="GM11" s="25" t="str">
        <f>IFERROR(VLOOKUP(GM$2&amp;$B11,'FPL FIX2'!$N$1:$Q$400,MATCH("HOME",'FPL FIX2'!$N$1:$Q$1,0),0),"")&amp;IFERROR(VLOOKUP(GM$2&amp;$B11,'FPL FIX2'!$O$1:$P$400,MATCH("AWAY",'FPL FIX2'!$O$1:$P$1,0),0),"")&amp;IFERROR(VLOOKUP(GM$2&amp;$A11,'FA2'!$A:$D,MATCH("AWAY",'FA2'!$A$1:$D$1,0),0),"")&amp;IFERROR(VLOOKUP(GM$2&amp;$A11,'FA2'!$B:$C,MATCH("HOME",'FA2'!$B$1:$C$1,0),0),"")&amp;IFERROR(VLOOKUP(GM$2&amp;$A11,'EFL2'!$A:$D,MATCH("AWAY",'EFL2'!$A$1:$D$1,0),0),"")&amp;IFERROR(VLOOKUP(GM$2&amp;$A11,'EFL2'!$B:$C,MATCH("HOME",'EFL2'!$B$1:$C$1,0),0),"")&amp;IFERROR(VLOOKUP(GM$2&amp;$A11,'UCL2'!$C:$F,MATCH("AWAY",'UCL2'!$C$1:$F$1,0),0),"")&amp;IFERROR(VLOOKUP(GM$2&amp;$A11,'UCL2'!$D:$E,MATCH("HOME",'UCL2'!$D$1:$E$1,0),0),"")&amp;IFERROR(VLOOKUP(GM$2&amp;$A11,'EU2'!$C:$F,MATCH("AWAY",'EU2'!$C$1:$F$1,0),0),"")&amp;IFERROR(VLOOKUP(GM$2&amp;$A11,'EU2'!$D:$E,MATCH("HOME",'EU2'!$D$1:$E$1,0),0),"")&amp;IFERROR(VLOOKUP(GM$2&amp;$A11,'EUC2'!$C:$F,MATCH("AWAY",'EUC2'!$C$1:$F$1,0),0),"")&amp;IFERROR(VLOOKUP(GM$2&amp;$A11,'EUC2'!$D:$E,MATCH("HOME",'EUC2'!$D$1:$E$1,0),0),"")</f>
        <v/>
      </c>
      <c r="GN11" s="25" t="str">
        <f>IFERROR(VLOOKUP(GN$2&amp;$B11,'FPL FIX2'!$N$1:$Q$400,MATCH("HOME",'FPL FIX2'!$N$1:$Q$1,0),0),"")&amp;IFERROR(VLOOKUP(GN$2&amp;$B11,'FPL FIX2'!$O$1:$P$400,MATCH("AWAY",'FPL FIX2'!$O$1:$P$1,0),0),"")&amp;IFERROR(VLOOKUP(GN$2&amp;$A11,'FA2'!$A:$D,MATCH("AWAY",'FA2'!$A$1:$D$1,0),0),"")&amp;IFERROR(VLOOKUP(GN$2&amp;$A11,'FA2'!$B:$C,MATCH("HOME",'FA2'!$B$1:$C$1,0),0),"")&amp;IFERROR(VLOOKUP(GN$2&amp;$A11,'EFL2'!$A:$D,MATCH("AWAY",'EFL2'!$A$1:$D$1,0),0),"")&amp;IFERROR(VLOOKUP(GN$2&amp;$A11,'EFL2'!$B:$C,MATCH("HOME",'EFL2'!$B$1:$C$1,0),0),"")&amp;IFERROR(VLOOKUP(GN$2&amp;$A11,'UCL2'!$C:$F,MATCH("AWAY",'UCL2'!$C$1:$F$1,0),0),"")&amp;IFERROR(VLOOKUP(GN$2&amp;$A11,'UCL2'!$D:$E,MATCH("HOME",'UCL2'!$D$1:$E$1,0),0),"")&amp;IFERROR(VLOOKUP(GN$2&amp;$A11,'EU2'!$C:$F,MATCH("AWAY",'EU2'!$C$1:$F$1,0),0),"")&amp;IFERROR(VLOOKUP(GN$2&amp;$A11,'EU2'!$D:$E,MATCH("HOME",'EU2'!$D$1:$E$1,0),0),"")&amp;IFERROR(VLOOKUP(GN$2&amp;$A11,'EUC2'!$C:$F,MATCH("AWAY",'EUC2'!$C$1:$F$1,0),0),"")&amp;IFERROR(VLOOKUP(GN$2&amp;$A11,'EUC2'!$D:$E,MATCH("HOME",'EUC2'!$D$1:$E$1,0),0),"")</f>
        <v/>
      </c>
      <c r="GO11" s="25" t="str">
        <f>IFERROR(VLOOKUP(GO$2&amp;$B11,'FPL FIX2'!$N$1:$Q$400,MATCH("HOME",'FPL FIX2'!$N$1:$Q$1,0),0),"")&amp;IFERROR(VLOOKUP(GO$2&amp;$B11,'FPL FIX2'!$O$1:$P$400,MATCH("AWAY",'FPL FIX2'!$O$1:$P$1,0),0),"")&amp;IFERROR(VLOOKUP(GO$2&amp;$A11,'FA2'!$A:$D,MATCH("AWAY",'FA2'!$A$1:$D$1,0),0),"")&amp;IFERROR(VLOOKUP(GO$2&amp;$A11,'FA2'!$B:$C,MATCH("HOME",'FA2'!$B$1:$C$1,0),0),"")&amp;IFERROR(VLOOKUP(GO$2&amp;$A11,'EFL2'!$A:$D,MATCH("AWAY",'EFL2'!$A$1:$D$1,0),0),"")&amp;IFERROR(VLOOKUP(GO$2&amp;$A11,'EFL2'!$B:$C,MATCH("HOME",'EFL2'!$B$1:$C$1,0),0),"")&amp;IFERROR(VLOOKUP(GO$2&amp;$A11,'UCL2'!$C:$F,MATCH("AWAY",'UCL2'!$C$1:$F$1,0),0),"")&amp;IFERROR(VLOOKUP(GO$2&amp;$A11,'UCL2'!$D:$E,MATCH("HOME",'UCL2'!$D$1:$E$1,0),0),"")&amp;IFERROR(VLOOKUP(GO$2&amp;$A11,'EU2'!$C:$F,MATCH("AWAY",'EU2'!$C$1:$F$1,0),0),"")&amp;IFERROR(VLOOKUP(GO$2&amp;$A11,'EU2'!$D:$E,MATCH("HOME",'EU2'!$D$1:$E$1,0),0),"")&amp;IFERROR(VLOOKUP(GO$2&amp;$A11,'EUC2'!$C:$F,MATCH("AWAY",'EUC2'!$C$1:$F$1,0),0),"")&amp;IFERROR(VLOOKUP(GO$2&amp;$A11,'EUC2'!$D:$E,MATCH("HOME",'EUC2'!$D$1:$E$1,0),0),"")</f>
        <v/>
      </c>
      <c r="GP11" s="25" t="str">
        <f>IFERROR(VLOOKUP(GP$2&amp;$B11,'FPL FIX2'!$N$1:$Q$400,MATCH("HOME",'FPL FIX2'!$N$1:$Q$1,0),0),"")&amp;IFERROR(VLOOKUP(GP$2&amp;$B11,'FPL FIX2'!$O$1:$P$400,MATCH("AWAY",'FPL FIX2'!$O$1:$P$1,0),0),"")&amp;IFERROR(VLOOKUP(GP$2&amp;$A11,'FA2'!$A:$D,MATCH("AWAY",'FA2'!$A$1:$D$1,0),0),"")&amp;IFERROR(VLOOKUP(GP$2&amp;$A11,'FA2'!$B:$C,MATCH("HOME",'FA2'!$B$1:$C$1,0),0),"")&amp;IFERROR(VLOOKUP(GP$2&amp;$A11,'EFL2'!$A:$D,MATCH("AWAY",'EFL2'!$A$1:$D$1,0),0),"")&amp;IFERROR(VLOOKUP(GP$2&amp;$A11,'EFL2'!$B:$C,MATCH("HOME",'EFL2'!$B$1:$C$1,0),0),"")&amp;IFERROR(VLOOKUP(GP$2&amp;$A11,'UCL2'!$C:$F,MATCH("AWAY",'UCL2'!$C$1:$F$1,0),0),"")&amp;IFERROR(VLOOKUP(GP$2&amp;$A11,'UCL2'!$D:$E,MATCH("HOME",'UCL2'!$D$1:$E$1,0),0),"")&amp;IFERROR(VLOOKUP(GP$2&amp;$A11,'EU2'!$C:$F,MATCH("AWAY",'EU2'!$C$1:$F$1,0),0),"")&amp;IFERROR(VLOOKUP(GP$2&amp;$A11,'EU2'!$D:$E,MATCH("HOME",'EU2'!$D$1:$E$1,0),0),"")&amp;IFERROR(VLOOKUP(GP$2&amp;$A11,'EUC2'!$C:$F,MATCH("AWAY",'EUC2'!$C$1:$F$1,0),0),"")&amp;IFERROR(VLOOKUP(GP$2&amp;$A11,'EUC2'!$D:$E,MATCH("HOME",'EUC2'!$D$1:$E$1,0),0),"")</f>
        <v/>
      </c>
      <c r="GQ11" s="25" t="str">
        <f>IFERROR(VLOOKUP(GQ$2&amp;$B11,'FPL FIX2'!$N$1:$Q$400,MATCH("HOME",'FPL FIX2'!$N$1:$Q$1,0),0),"")&amp;IFERROR(VLOOKUP(GQ$2&amp;$B11,'FPL FIX2'!$O$1:$P$400,MATCH("AWAY",'FPL FIX2'!$O$1:$P$1,0),0),"")&amp;IFERROR(VLOOKUP(GQ$2&amp;$A11,'FA2'!$A:$D,MATCH("AWAY",'FA2'!$A$1:$D$1,0),0),"")&amp;IFERROR(VLOOKUP(GQ$2&amp;$A11,'FA2'!$B:$C,MATCH("HOME",'FA2'!$B$1:$C$1,0),0),"")&amp;IFERROR(VLOOKUP(GQ$2&amp;$A11,'EFL2'!$A:$D,MATCH("AWAY",'EFL2'!$A$1:$D$1,0),0),"")&amp;IFERROR(VLOOKUP(GQ$2&amp;$A11,'EFL2'!$B:$C,MATCH("HOME",'EFL2'!$B$1:$C$1,0),0),"")&amp;IFERROR(VLOOKUP(GQ$2&amp;$A11,'UCL2'!$C:$F,MATCH("AWAY",'UCL2'!$C$1:$F$1,0),0),"")&amp;IFERROR(VLOOKUP(GQ$2&amp;$A11,'UCL2'!$D:$E,MATCH("HOME",'UCL2'!$D$1:$E$1,0),0),"")&amp;IFERROR(VLOOKUP(GQ$2&amp;$A11,'EU2'!$C:$F,MATCH("AWAY",'EU2'!$C$1:$F$1,0),0),"")&amp;IFERROR(VLOOKUP(GQ$2&amp;$A11,'EU2'!$D:$E,MATCH("HOME",'EU2'!$D$1:$E$1,0),0),"")&amp;IFERROR(VLOOKUP(GQ$2&amp;$A11,'EUC2'!$C:$F,MATCH("AWAY",'EUC2'!$C$1:$F$1,0),0),"")&amp;IFERROR(VLOOKUP(GQ$2&amp;$A11,'EUC2'!$D:$E,MATCH("HOME",'EUC2'!$D$1:$E$1,0),0),"")</f>
        <v>liv</v>
      </c>
      <c r="GR11" s="25" t="str">
        <f>IFERROR(VLOOKUP(GR$2&amp;$B11,'FPL FIX2'!$N$1:$Q$400,MATCH("HOME",'FPL FIX2'!$N$1:$Q$1,0),0),"")&amp;IFERROR(VLOOKUP(GR$2&amp;$B11,'FPL FIX2'!$O$1:$P$400,MATCH("AWAY",'FPL FIX2'!$O$1:$P$1,0),0),"")&amp;IFERROR(VLOOKUP(GR$2&amp;$A11,'FA2'!$A:$D,MATCH("AWAY",'FA2'!$A$1:$D$1,0),0),"")&amp;IFERROR(VLOOKUP(GR$2&amp;$A11,'FA2'!$B:$C,MATCH("HOME",'FA2'!$B$1:$C$1,0),0),"")&amp;IFERROR(VLOOKUP(GR$2&amp;$A11,'EFL2'!$A:$D,MATCH("AWAY",'EFL2'!$A$1:$D$1,0),0),"")&amp;IFERROR(VLOOKUP(GR$2&amp;$A11,'EFL2'!$B:$C,MATCH("HOME",'EFL2'!$B$1:$C$1,0),0),"")&amp;IFERROR(VLOOKUP(GR$2&amp;$A11,'UCL2'!$C:$F,MATCH("AWAY",'UCL2'!$C$1:$F$1,0),0),"")&amp;IFERROR(VLOOKUP(GR$2&amp;$A11,'UCL2'!$D:$E,MATCH("HOME",'UCL2'!$D$1:$E$1,0),0),"")&amp;IFERROR(VLOOKUP(GR$2&amp;$A11,'EU2'!$C:$F,MATCH("AWAY",'EU2'!$C$1:$F$1,0),0),"")&amp;IFERROR(VLOOKUP(GR$2&amp;$A11,'EU2'!$D:$E,MATCH("HOME",'EU2'!$D$1:$E$1,0),0),"")&amp;IFERROR(VLOOKUP(GR$2&amp;$A11,'EUC2'!$C:$F,MATCH("AWAY",'EUC2'!$C$1:$F$1,0),0),"")&amp;IFERROR(VLOOKUP(GR$2&amp;$A11,'EUC2'!$D:$E,MATCH("HOME",'EUC2'!$D$1:$E$1,0),0),"")</f>
        <v/>
      </c>
      <c r="GS11" s="25" t="str">
        <f>IFERROR(VLOOKUP(GS$2&amp;$B11,'FPL FIX2'!$N$1:$Q$400,MATCH("HOME",'FPL FIX2'!$N$1:$Q$1,0),0),"")&amp;IFERROR(VLOOKUP(GS$2&amp;$B11,'FPL FIX2'!$O$1:$P$400,MATCH("AWAY",'FPL FIX2'!$O$1:$P$1,0),0),"")&amp;IFERROR(VLOOKUP(GS$2&amp;$A11,'FA2'!$A:$D,MATCH("AWAY",'FA2'!$A$1:$D$1,0),0),"")&amp;IFERROR(VLOOKUP(GS$2&amp;$A11,'FA2'!$B:$C,MATCH("HOME",'FA2'!$B$1:$C$1,0),0),"")&amp;IFERROR(VLOOKUP(GS$2&amp;$A11,'EFL2'!$A:$D,MATCH("AWAY",'EFL2'!$A$1:$D$1,0),0),"")&amp;IFERROR(VLOOKUP(GS$2&amp;$A11,'EFL2'!$B:$C,MATCH("HOME",'EFL2'!$B$1:$C$1,0),0),"")&amp;IFERROR(VLOOKUP(GS$2&amp;$A11,'UCL2'!$C:$F,MATCH("AWAY",'UCL2'!$C$1:$F$1,0),0),"")&amp;IFERROR(VLOOKUP(GS$2&amp;$A11,'UCL2'!$D:$E,MATCH("HOME",'UCL2'!$D$1:$E$1,0),0),"")&amp;IFERROR(VLOOKUP(GS$2&amp;$A11,'EU2'!$C:$F,MATCH("AWAY",'EU2'!$C$1:$F$1,0),0),"")&amp;IFERROR(VLOOKUP(GS$2&amp;$A11,'EU2'!$D:$E,MATCH("HOME",'EU2'!$D$1:$E$1,0),0),"")&amp;IFERROR(VLOOKUP(GS$2&amp;$A11,'EUC2'!$C:$F,MATCH("AWAY",'EUC2'!$C$1:$F$1,0),0),"")&amp;IFERROR(VLOOKUP(GS$2&amp;$A11,'EUC2'!$D:$E,MATCH("HOME",'EUC2'!$D$1:$E$1,0),0),"")</f>
        <v/>
      </c>
      <c r="GT11" s="25" t="str">
        <f>IFERROR(VLOOKUP(GT$2&amp;$B11,'FPL FIX2'!$N$1:$Q$400,MATCH("HOME",'FPL FIX2'!$N$1:$Q$1,0),0),"")&amp;IFERROR(VLOOKUP(GT$2&amp;$B11,'FPL FIX2'!$O$1:$P$400,MATCH("AWAY",'FPL FIX2'!$O$1:$P$1,0),0),"")&amp;IFERROR(VLOOKUP(GT$2&amp;$A11,'FA2'!$A:$D,MATCH("AWAY",'FA2'!$A$1:$D$1,0),0),"")&amp;IFERROR(VLOOKUP(GT$2&amp;$A11,'FA2'!$B:$C,MATCH("HOME",'FA2'!$B$1:$C$1,0),0),"")&amp;IFERROR(VLOOKUP(GT$2&amp;$A11,'EFL2'!$A:$D,MATCH("AWAY",'EFL2'!$A$1:$D$1,0),0),"")&amp;IFERROR(VLOOKUP(GT$2&amp;$A11,'EFL2'!$B:$C,MATCH("HOME",'EFL2'!$B$1:$C$1,0),0),"")&amp;IFERROR(VLOOKUP(GT$2&amp;$A11,'UCL2'!$C:$F,MATCH("AWAY",'UCL2'!$C$1:$F$1,0),0),"")&amp;IFERROR(VLOOKUP(GT$2&amp;$A11,'UCL2'!$D:$E,MATCH("HOME",'UCL2'!$D$1:$E$1,0),0),"")&amp;IFERROR(VLOOKUP(GT$2&amp;$A11,'EU2'!$C:$F,MATCH("AWAY",'EU2'!$C$1:$F$1,0),0),"")&amp;IFERROR(VLOOKUP(GT$2&amp;$A11,'EU2'!$D:$E,MATCH("HOME",'EU2'!$D$1:$E$1,0),0),"")&amp;IFERROR(VLOOKUP(GT$2&amp;$A11,'EUC2'!$C:$F,MATCH("AWAY",'EUC2'!$C$1:$F$1,0),0),"")&amp;IFERROR(VLOOKUP(GT$2&amp;$A11,'EUC2'!$D:$E,MATCH("HOME",'EUC2'!$D$1:$E$1,0),0),"")</f>
        <v/>
      </c>
      <c r="GU11" s="25" t="str">
        <f>IFERROR(VLOOKUP(GU$2&amp;$B11,'FPL FIX2'!$N$1:$Q$400,MATCH("HOME",'FPL FIX2'!$N$1:$Q$1,0),0),"")&amp;IFERROR(VLOOKUP(GU$2&amp;$B11,'FPL FIX2'!$O$1:$P$400,MATCH("AWAY",'FPL FIX2'!$O$1:$P$1,0),0),"")&amp;IFERROR(VLOOKUP(GU$2&amp;$A11,'FA2'!$A:$D,MATCH("AWAY",'FA2'!$A$1:$D$1,0),0),"")&amp;IFERROR(VLOOKUP(GU$2&amp;$A11,'FA2'!$B:$C,MATCH("HOME",'FA2'!$B$1:$C$1,0),0),"")&amp;IFERROR(VLOOKUP(GU$2&amp;$A11,'EFL2'!$A:$D,MATCH("AWAY",'EFL2'!$A$1:$D$1,0),0),"")&amp;IFERROR(VLOOKUP(GU$2&amp;$A11,'EFL2'!$B:$C,MATCH("HOME",'EFL2'!$B$1:$C$1,0),0),"")&amp;IFERROR(VLOOKUP(GU$2&amp;$A11,'UCL2'!$C:$F,MATCH("AWAY",'UCL2'!$C$1:$F$1,0),0),"")&amp;IFERROR(VLOOKUP(GU$2&amp;$A11,'UCL2'!$D:$E,MATCH("HOME",'UCL2'!$D$1:$E$1,0),0),"")&amp;IFERROR(VLOOKUP(GU$2&amp;$A11,'EU2'!$C:$F,MATCH("AWAY",'EU2'!$C$1:$F$1,0),0),"")&amp;IFERROR(VLOOKUP(GU$2&amp;$A11,'EU2'!$D:$E,MATCH("HOME",'EU2'!$D$1:$E$1,0),0),"")&amp;IFERROR(VLOOKUP(GU$2&amp;$A11,'EUC2'!$C:$F,MATCH("AWAY",'EUC2'!$C$1:$F$1,0),0),"")&amp;IFERROR(VLOOKUP(GU$2&amp;$A11,'EUC2'!$D:$E,MATCH("HOME",'EUC2'!$D$1:$E$1,0),0),"")</f>
        <v/>
      </c>
      <c r="GV11" s="25" t="str">
        <f>IFERROR(VLOOKUP(GV$2&amp;$B11,'FPL FIX2'!$N$1:$Q$400,MATCH("HOME",'FPL FIX2'!$N$1:$Q$1,0),0),"")&amp;IFERROR(VLOOKUP(GV$2&amp;$B11,'FPL FIX2'!$O$1:$P$400,MATCH("AWAY",'FPL FIX2'!$O$1:$P$1,0),0),"")&amp;IFERROR(VLOOKUP(GV$2&amp;$A11,'FA2'!$A:$D,MATCH("AWAY",'FA2'!$A$1:$D$1,0),0),"")&amp;IFERROR(VLOOKUP(GV$2&amp;$A11,'FA2'!$B:$C,MATCH("HOME",'FA2'!$B$1:$C$1,0),0),"")&amp;IFERROR(VLOOKUP(GV$2&amp;$A11,'EFL2'!$A:$D,MATCH("AWAY",'EFL2'!$A$1:$D$1,0),0),"")&amp;IFERROR(VLOOKUP(GV$2&amp;$A11,'EFL2'!$B:$C,MATCH("HOME",'EFL2'!$B$1:$C$1,0),0),"")&amp;IFERROR(VLOOKUP(GV$2&amp;$A11,'UCL2'!$C:$F,MATCH("AWAY",'UCL2'!$C$1:$F$1,0),0),"")&amp;IFERROR(VLOOKUP(GV$2&amp;$A11,'UCL2'!$D:$E,MATCH("HOME",'UCL2'!$D$1:$E$1,0),0),"")&amp;IFERROR(VLOOKUP(GV$2&amp;$A11,'EU2'!$C:$F,MATCH("AWAY",'EU2'!$C$1:$F$1,0),0),"")&amp;IFERROR(VLOOKUP(GV$2&amp;$A11,'EU2'!$D:$E,MATCH("HOME",'EU2'!$D$1:$E$1,0),0),"")&amp;IFERROR(VLOOKUP(GV$2&amp;$A11,'EUC2'!$C:$F,MATCH("AWAY",'EUC2'!$C$1:$F$1,0),0),"")&amp;IFERROR(VLOOKUP(GV$2&amp;$A11,'EUC2'!$D:$E,MATCH("HOME",'EUC2'!$D$1:$E$1,0),0),"")</f>
        <v>LEE</v>
      </c>
      <c r="GW11" s="25" t="str">
        <f>IFERROR(VLOOKUP(GW$2&amp;$B11,'FPL FIX2'!$N$1:$Q$400,MATCH("HOME",'FPL FIX2'!$N$1:$Q$1,0),0),"")&amp;IFERROR(VLOOKUP(GW$2&amp;$B11,'FPL FIX2'!$O$1:$P$400,MATCH("AWAY",'FPL FIX2'!$O$1:$P$1,0),0),"")&amp;IFERROR(VLOOKUP(GW$2&amp;$A11,'FA2'!$A:$D,MATCH("AWAY",'FA2'!$A$1:$D$1,0),0),"")&amp;IFERROR(VLOOKUP(GW$2&amp;$A11,'FA2'!$B:$C,MATCH("HOME",'FA2'!$B$1:$C$1,0),0),"")&amp;IFERROR(VLOOKUP(GW$2&amp;$A11,'EFL2'!$A:$D,MATCH("AWAY",'EFL2'!$A$1:$D$1,0),0),"")&amp;IFERROR(VLOOKUP(GW$2&amp;$A11,'EFL2'!$B:$C,MATCH("HOME",'EFL2'!$B$1:$C$1,0),0),"")&amp;IFERROR(VLOOKUP(GW$2&amp;$A11,'UCL2'!$C:$F,MATCH("AWAY",'UCL2'!$C$1:$F$1,0),0),"")&amp;IFERROR(VLOOKUP(GW$2&amp;$A11,'UCL2'!$D:$E,MATCH("HOME",'UCL2'!$D$1:$E$1,0),0),"")&amp;IFERROR(VLOOKUP(GW$2&amp;$A11,'EU2'!$C:$F,MATCH("AWAY",'EU2'!$C$1:$F$1,0),0),"")&amp;IFERROR(VLOOKUP(GW$2&amp;$A11,'EU2'!$D:$E,MATCH("HOME",'EU2'!$D$1:$E$1,0),0),"")&amp;IFERROR(VLOOKUP(GW$2&amp;$A11,'EUC2'!$C:$F,MATCH("AWAY",'EUC2'!$C$1:$F$1,0),0),"")&amp;IFERROR(VLOOKUP(GW$2&amp;$A11,'EUC2'!$D:$E,MATCH("HOME",'EUC2'!$D$1:$E$1,0),0),"")</f>
        <v/>
      </c>
      <c r="GX11" s="25" t="str">
        <f>IFERROR(VLOOKUP(GX$2&amp;$B11,'FPL FIX2'!$N$1:$Q$400,MATCH("HOME",'FPL FIX2'!$N$1:$Q$1,0),0),"")&amp;IFERROR(VLOOKUP(GX$2&amp;$B11,'FPL FIX2'!$O$1:$P$400,MATCH("AWAY",'FPL FIX2'!$O$1:$P$1,0),0),"")&amp;IFERROR(VLOOKUP(GX$2&amp;$A11,'FA2'!$A:$D,MATCH("AWAY",'FA2'!$A$1:$D$1,0),0),"")&amp;IFERROR(VLOOKUP(GX$2&amp;$A11,'FA2'!$B:$C,MATCH("HOME",'FA2'!$B$1:$C$1,0),0),"")&amp;IFERROR(VLOOKUP(GX$2&amp;$A11,'EFL2'!$A:$D,MATCH("AWAY",'EFL2'!$A$1:$D$1,0),0),"")&amp;IFERROR(VLOOKUP(GX$2&amp;$A11,'EFL2'!$B:$C,MATCH("HOME",'EFL2'!$B$1:$C$1,0),0),"")&amp;IFERROR(VLOOKUP(GX$2&amp;$A11,'UCL2'!$C:$F,MATCH("AWAY",'UCL2'!$C$1:$F$1,0),0),"")&amp;IFERROR(VLOOKUP(GX$2&amp;$A11,'UCL2'!$D:$E,MATCH("HOME",'UCL2'!$D$1:$E$1,0),0),"")&amp;IFERROR(VLOOKUP(GX$2&amp;$A11,'EU2'!$C:$F,MATCH("AWAY",'EU2'!$C$1:$F$1,0),0),"")&amp;IFERROR(VLOOKUP(GX$2&amp;$A11,'EU2'!$D:$E,MATCH("HOME",'EU2'!$D$1:$E$1,0),0),"")&amp;IFERROR(VLOOKUP(GX$2&amp;$A11,'EUC2'!$C:$F,MATCH("AWAY",'EUC2'!$C$1:$F$1,0),0),"")&amp;IFERROR(VLOOKUP(GX$2&amp;$A11,'EUC2'!$D:$E,MATCH("HOME",'EUC2'!$D$1:$E$1,0),0),"")</f>
        <v/>
      </c>
      <c r="GY11" s="25" t="str">
        <f>IFERROR(VLOOKUP(GY$2&amp;$B11,'FPL FIX2'!$N$1:$Q$400,MATCH("HOME",'FPL FIX2'!$N$1:$Q$1,0),0),"")&amp;IFERROR(VLOOKUP(GY$2&amp;$B11,'FPL FIX2'!$O$1:$P$400,MATCH("AWAY",'FPL FIX2'!$O$1:$P$1,0),0),"")&amp;IFERROR(VLOOKUP(GY$2&amp;$A11,'FA2'!$A:$D,MATCH("AWAY",'FA2'!$A$1:$D$1,0),0),"")&amp;IFERROR(VLOOKUP(GY$2&amp;$A11,'FA2'!$B:$C,MATCH("HOME",'FA2'!$B$1:$C$1,0),0),"")&amp;IFERROR(VLOOKUP(GY$2&amp;$A11,'EFL2'!$A:$D,MATCH("AWAY",'EFL2'!$A$1:$D$1,0),0),"")&amp;IFERROR(VLOOKUP(GY$2&amp;$A11,'EFL2'!$B:$C,MATCH("HOME",'EFL2'!$B$1:$C$1,0),0),"")&amp;IFERROR(VLOOKUP(GY$2&amp;$A11,'UCL2'!$C:$F,MATCH("AWAY",'UCL2'!$C$1:$F$1,0),0),"")&amp;IFERROR(VLOOKUP(GY$2&amp;$A11,'UCL2'!$D:$E,MATCH("HOME",'UCL2'!$D$1:$E$1,0),0),"")&amp;IFERROR(VLOOKUP(GY$2&amp;$A11,'EU2'!$C:$F,MATCH("AWAY",'EU2'!$C$1:$F$1,0),0),"")&amp;IFERROR(VLOOKUP(GY$2&amp;$A11,'EU2'!$D:$E,MATCH("HOME",'EU2'!$D$1:$E$1,0),0),"")&amp;IFERROR(VLOOKUP(GY$2&amp;$A11,'EUC2'!$C:$F,MATCH("AWAY",'EUC2'!$C$1:$F$1,0),0),"")&amp;IFERROR(VLOOKUP(GY$2&amp;$A11,'EUC2'!$D:$E,MATCH("HOME",'EUC2'!$D$1:$E$1,0),0),"")</f>
        <v/>
      </c>
      <c r="GZ11" s="25" t="str">
        <f>IFERROR(VLOOKUP(GZ$2&amp;$B11,'FPL FIX2'!$N$1:$Q$400,MATCH("HOME",'FPL FIX2'!$N$1:$Q$1,0),0),"")&amp;IFERROR(VLOOKUP(GZ$2&amp;$B11,'FPL FIX2'!$O$1:$P$400,MATCH("AWAY",'FPL FIX2'!$O$1:$P$1,0),0),"")&amp;IFERROR(VLOOKUP(GZ$2&amp;$A11,'FA2'!$A:$D,MATCH("AWAY",'FA2'!$A$1:$D$1,0),0),"")&amp;IFERROR(VLOOKUP(GZ$2&amp;$A11,'FA2'!$B:$C,MATCH("HOME",'FA2'!$B$1:$C$1,0),0),"")&amp;IFERROR(VLOOKUP(GZ$2&amp;$A11,'EFL2'!$A:$D,MATCH("AWAY",'EFL2'!$A$1:$D$1,0),0),"")&amp;IFERROR(VLOOKUP(GZ$2&amp;$A11,'EFL2'!$B:$C,MATCH("HOME",'EFL2'!$B$1:$C$1,0),0),"")&amp;IFERROR(VLOOKUP(GZ$2&amp;$A11,'UCL2'!$C:$F,MATCH("AWAY",'UCL2'!$C$1:$F$1,0),0),"")&amp;IFERROR(VLOOKUP(GZ$2&amp;$A11,'UCL2'!$D:$E,MATCH("HOME",'UCL2'!$D$1:$E$1,0),0),"")&amp;IFERROR(VLOOKUP(GZ$2&amp;$A11,'EU2'!$C:$F,MATCH("AWAY",'EU2'!$C$1:$F$1,0),0),"")&amp;IFERROR(VLOOKUP(GZ$2&amp;$A11,'EU2'!$D:$E,MATCH("HOME",'EU2'!$D$1:$E$1,0),0),"")&amp;IFERROR(VLOOKUP(GZ$2&amp;$A11,'EUC2'!$C:$F,MATCH("AWAY",'EUC2'!$C$1:$F$1,0),0),"")&amp;IFERROR(VLOOKUP(GZ$2&amp;$A11,'EUC2'!$D:$E,MATCH("HOME",'EUC2'!$D$1:$E$1,0),0),"")</f>
        <v/>
      </c>
      <c r="HA11" s="25" t="str">
        <f>IFERROR(VLOOKUP(HA$2&amp;$B11,'FPL FIX2'!$N$1:$Q$400,MATCH("HOME",'FPL FIX2'!$N$1:$Q$1,0),0),"")&amp;IFERROR(VLOOKUP(HA$2&amp;$B11,'FPL FIX2'!$O$1:$P$400,MATCH("AWAY",'FPL FIX2'!$O$1:$P$1,0),0),"")&amp;IFERROR(VLOOKUP(HA$2&amp;$A11,'FA2'!$A:$D,MATCH("AWAY",'FA2'!$A$1:$D$1,0),0),"")&amp;IFERROR(VLOOKUP(HA$2&amp;$A11,'FA2'!$B:$C,MATCH("HOME",'FA2'!$B$1:$C$1,0),0),"")&amp;IFERROR(VLOOKUP(HA$2&amp;$A11,'EFL2'!$A:$D,MATCH("AWAY",'EFL2'!$A$1:$D$1,0),0),"")&amp;IFERROR(VLOOKUP(HA$2&amp;$A11,'EFL2'!$B:$C,MATCH("HOME",'EFL2'!$B$1:$C$1,0),0),"")&amp;IFERROR(VLOOKUP(HA$2&amp;$A11,'UCL2'!$C:$F,MATCH("AWAY",'UCL2'!$C$1:$F$1,0),0),"")&amp;IFERROR(VLOOKUP(HA$2&amp;$A11,'UCL2'!$D:$E,MATCH("HOME",'UCL2'!$D$1:$E$1,0),0),"")&amp;IFERROR(VLOOKUP(HA$2&amp;$A11,'EU2'!$C:$F,MATCH("AWAY",'EU2'!$C$1:$F$1,0),0),"")&amp;IFERROR(VLOOKUP(HA$2&amp;$A11,'EU2'!$D:$E,MATCH("HOME",'EU2'!$D$1:$E$1,0),0),"")&amp;IFERROR(VLOOKUP(HA$2&amp;$A11,'EUC2'!$C:$F,MATCH("AWAY",'EUC2'!$C$1:$F$1,0),0),"")&amp;IFERROR(VLOOKUP(HA$2&amp;$A11,'EUC2'!$D:$E,MATCH("HOME",'EUC2'!$D$1:$E$1,0),0),"")</f>
        <v/>
      </c>
      <c r="HB11" s="25" t="str">
        <f>IFERROR(VLOOKUP(HB$2&amp;$B11,'FPL FIX2'!$N$1:$Q$400,MATCH("HOME",'FPL FIX2'!$N$1:$Q$1,0),0),"")&amp;IFERROR(VLOOKUP(HB$2&amp;$B11,'FPL FIX2'!$O$1:$P$400,MATCH("AWAY",'FPL FIX2'!$O$1:$P$1,0),0),"")&amp;IFERROR(VLOOKUP(HB$2&amp;$A11,'FA2'!$A:$D,MATCH("AWAY",'FA2'!$A$1:$D$1,0),0),"")&amp;IFERROR(VLOOKUP(HB$2&amp;$A11,'FA2'!$B:$C,MATCH("HOME",'FA2'!$B$1:$C$1,0),0),"")&amp;IFERROR(VLOOKUP(HB$2&amp;$A11,'EFL2'!$A:$D,MATCH("AWAY",'EFL2'!$A$1:$D$1,0),0),"")&amp;IFERROR(VLOOKUP(HB$2&amp;$A11,'EFL2'!$B:$C,MATCH("HOME",'EFL2'!$B$1:$C$1,0),0),"")&amp;IFERROR(VLOOKUP(HB$2&amp;$A11,'UCL2'!$C:$F,MATCH("AWAY",'UCL2'!$C$1:$F$1,0),0),"")&amp;IFERROR(VLOOKUP(HB$2&amp;$A11,'UCL2'!$D:$E,MATCH("HOME",'UCL2'!$D$1:$E$1,0),0),"")&amp;IFERROR(VLOOKUP(HB$2&amp;$A11,'EU2'!$C:$F,MATCH("AWAY",'EU2'!$C$1:$F$1,0),0),"")&amp;IFERROR(VLOOKUP(HB$2&amp;$A11,'EU2'!$D:$E,MATCH("HOME",'EU2'!$D$1:$E$1,0),0),"")&amp;IFERROR(VLOOKUP(HB$2&amp;$A11,'EUC2'!$C:$F,MATCH("AWAY",'EUC2'!$C$1:$F$1,0),0),"")&amp;IFERROR(VLOOKUP(HB$2&amp;$A11,'EUC2'!$D:$E,MATCH("HOME",'EUC2'!$D$1:$E$1,0),0),"")</f>
        <v/>
      </c>
      <c r="HC11" s="25" t="str">
        <f>IFERROR(VLOOKUP(HC$2&amp;$B11,'FPL FIX2'!$N$1:$Q$400,MATCH("HOME",'FPL FIX2'!$N$1:$Q$1,0),0),"")&amp;IFERROR(VLOOKUP(HC$2&amp;$B11,'FPL FIX2'!$O$1:$P$400,MATCH("AWAY",'FPL FIX2'!$O$1:$P$1,0),0),"")&amp;IFERROR(VLOOKUP(HC$2&amp;$A11,'FA2'!$A:$D,MATCH("AWAY",'FA2'!$A$1:$D$1,0),0),"")&amp;IFERROR(VLOOKUP(HC$2&amp;$A11,'FA2'!$B:$C,MATCH("HOME",'FA2'!$B$1:$C$1,0),0),"")&amp;IFERROR(VLOOKUP(HC$2&amp;$A11,'EFL2'!$A:$D,MATCH("AWAY",'EFL2'!$A$1:$D$1,0),0),"")&amp;IFERROR(VLOOKUP(HC$2&amp;$A11,'EFL2'!$B:$C,MATCH("HOME",'EFL2'!$B$1:$C$1,0),0),"")&amp;IFERROR(VLOOKUP(HC$2&amp;$A11,'UCL2'!$C:$F,MATCH("AWAY",'UCL2'!$C$1:$F$1,0),0),"")&amp;IFERROR(VLOOKUP(HC$2&amp;$A11,'UCL2'!$D:$E,MATCH("HOME",'UCL2'!$D$1:$E$1,0),0),"")&amp;IFERROR(VLOOKUP(HC$2&amp;$A11,'EU2'!$C:$F,MATCH("AWAY",'EU2'!$C$1:$F$1,0),0),"")&amp;IFERROR(VLOOKUP(HC$2&amp;$A11,'EU2'!$D:$E,MATCH("HOME",'EU2'!$D$1:$E$1,0),0),"")&amp;IFERROR(VLOOKUP(HC$2&amp;$A11,'EUC2'!$C:$F,MATCH("AWAY",'EUC2'!$C$1:$F$1,0),0),"")&amp;IFERROR(VLOOKUP(HC$2&amp;$A11,'EUC2'!$D:$E,MATCH("HOME",'EUC2'!$D$1:$E$1,0),0),"")</f>
        <v>AVL</v>
      </c>
      <c r="HD11" s="25" t="str">
        <f>IFERROR(VLOOKUP(HD$2&amp;$B11,'FPL FIX2'!$N$1:$Q$400,MATCH("HOME",'FPL FIX2'!$N$1:$Q$1,0),0),"")&amp;IFERROR(VLOOKUP(HD$2&amp;$B11,'FPL FIX2'!$O$1:$P$400,MATCH("AWAY",'FPL FIX2'!$O$1:$P$1,0),0),"")&amp;IFERROR(VLOOKUP(HD$2&amp;$A11,'FA2'!$A:$D,MATCH("AWAY",'FA2'!$A$1:$D$1,0),0),"")&amp;IFERROR(VLOOKUP(HD$2&amp;$A11,'FA2'!$B:$C,MATCH("HOME",'FA2'!$B$1:$C$1,0),0),"")&amp;IFERROR(VLOOKUP(HD$2&amp;$A11,'EFL2'!$A:$D,MATCH("AWAY",'EFL2'!$A$1:$D$1,0),0),"")&amp;IFERROR(VLOOKUP(HD$2&amp;$A11,'EFL2'!$B:$C,MATCH("HOME",'EFL2'!$B$1:$C$1,0),0),"")&amp;IFERROR(VLOOKUP(HD$2&amp;$A11,'UCL2'!$C:$F,MATCH("AWAY",'UCL2'!$C$1:$F$1,0),0),"")&amp;IFERROR(VLOOKUP(HD$2&amp;$A11,'UCL2'!$D:$E,MATCH("HOME",'UCL2'!$D$1:$E$1,0),0),"")&amp;IFERROR(VLOOKUP(HD$2&amp;$A11,'EU2'!$C:$F,MATCH("AWAY",'EU2'!$C$1:$F$1,0),0),"")&amp;IFERROR(VLOOKUP(HD$2&amp;$A11,'EU2'!$D:$E,MATCH("HOME",'EU2'!$D$1:$E$1,0),0),"")&amp;IFERROR(VLOOKUP(HD$2&amp;$A11,'EUC2'!$C:$F,MATCH("AWAY",'EUC2'!$C$1:$F$1,0),0),"")&amp;IFERROR(VLOOKUP(HD$2&amp;$A11,'EUC2'!$D:$E,MATCH("HOME",'EUC2'!$D$1:$E$1,0),0),"")</f>
        <v/>
      </c>
      <c r="HE11" s="25" t="str">
        <f>IFERROR(VLOOKUP(HE$2&amp;$B11,'FPL FIX2'!$N$1:$Q$400,MATCH("HOME",'FPL FIX2'!$N$1:$Q$1,0),0),"")&amp;IFERROR(VLOOKUP(HE$2&amp;$B11,'FPL FIX2'!$O$1:$P$400,MATCH("AWAY",'FPL FIX2'!$O$1:$P$1,0),0),"")&amp;IFERROR(VLOOKUP(HE$2&amp;$A11,'FA2'!$A:$D,MATCH("AWAY",'FA2'!$A$1:$D$1,0),0),"")&amp;IFERROR(VLOOKUP(HE$2&amp;$A11,'FA2'!$B:$C,MATCH("HOME",'FA2'!$B$1:$C$1,0),0),"")&amp;IFERROR(VLOOKUP(HE$2&amp;$A11,'EFL2'!$A:$D,MATCH("AWAY",'EFL2'!$A$1:$D$1,0),0),"")&amp;IFERROR(VLOOKUP(HE$2&amp;$A11,'EFL2'!$B:$C,MATCH("HOME",'EFL2'!$B$1:$C$1,0),0),"")&amp;IFERROR(VLOOKUP(HE$2&amp;$A11,'UCL2'!$C:$F,MATCH("AWAY",'UCL2'!$C$1:$F$1,0),0),"")&amp;IFERROR(VLOOKUP(HE$2&amp;$A11,'UCL2'!$D:$E,MATCH("HOME",'UCL2'!$D$1:$E$1,0),0),"")&amp;IFERROR(VLOOKUP(HE$2&amp;$A11,'EU2'!$C:$F,MATCH("AWAY",'EU2'!$C$1:$F$1,0),0),"")&amp;IFERROR(VLOOKUP(HE$2&amp;$A11,'EU2'!$D:$E,MATCH("HOME",'EU2'!$D$1:$E$1,0),0),"")&amp;IFERROR(VLOOKUP(HE$2&amp;$A11,'EUC2'!$C:$F,MATCH("AWAY",'EUC2'!$C$1:$F$1,0),0),"")&amp;IFERROR(VLOOKUP(HE$2&amp;$A11,'EUC2'!$D:$E,MATCH("HOME",'EUC2'!$D$1:$E$1,0),0),"")</f>
        <v/>
      </c>
      <c r="HF11" s="25" t="str">
        <f>IFERROR(VLOOKUP(HF$2&amp;$B11,'FPL FIX2'!$N$1:$Q$400,MATCH("HOME",'FPL FIX2'!$N$1:$Q$1,0),0),"")&amp;IFERROR(VLOOKUP(HF$2&amp;$B11,'FPL FIX2'!$O$1:$P$400,MATCH("AWAY",'FPL FIX2'!$O$1:$P$1,0),0),"")&amp;IFERROR(VLOOKUP(HF$2&amp;$A11,'FA2'!$A:$D,MATCH("AWAY",'FA2'!$A$1:$D$1,0),0),"")&amp;IFERROR(VLOOKUP(HF$2&amp;$A11,'FA2'!$B:$C,MATCH("HOME",'FA2'!$B$1:$C$1,0),0),"")&amp;IFERROR(VLOOKUP(HF$2&amp;$A11,'EFL2'!$A:$D,MATCH("AWAY",'EFL2'!$A$1:$D$1,0),0),"")&amp;IFERROR(VLOOKUP(HF$2&amp;$A11,'EFL2'!$B:$C,MATCH("HOME",'EFL2'!$B$1:$C$1,0),0),"")&amp;IFERROR(VLOOKUP(HF$2&amp;$A11,'UCL2'!$C:$F,MATCH("AWAY",'UCL2'!$C$1:$F$1,0),0),"")&amp;IFERROR(VLOOKUP(HF$2&amp;$A11,'UCL2'!$D:$E,MATCH("HOME",'UCL2'!$D$1:$E$1,0),0),"")&amp;IFERROR(VLOOKUP(HF$2&amp;$A11,'EU2'!$C:$F,MATCH("AWAY",'EU2'!$C$1:$F$1,0),0),"")&amp;IFERROR(VLOOKUP(HF$2&amp;$A11,'EU2'!$D:$E,MATCH("HOME",'EU2'!$D$1:$E$1,0),0),"")&amp;IFERROR(VLOOKUP(HF$2&amp;$A11,'EUC2'!$C:$F,MATCH("AWAY",'EUC2'!$C$1:$F$1,0),0),"")&amp;IFERROR(VLOOKUP(HF$2&amp;$A11,'EUC2'!$D:$E,MATCH("HOME",'EUC2'!$D$1:$E$1,0),0),"")</f>
        <v/>
      </c>
      <c r="HG11" s="25" t="str">
        <f>IFERROR(VLOOKUP(HG$2&amp;$B11,'FPL FIX2'!$N$1:$Q$400,MATCH("HOME",'FPL FIX2'!$N$1:$Q$1,0),0),"")&amp;IFERROR(VLOOKUP(HG$2&amp;$B11,'FPL FIX2'!$O$1:$P$400,MATCH("AWAY",'FPL FIX2'!$O$1:$P$1,0),0),"")&amp;IFERROR(VLOOKUP(HG$2&amp;$A11,'FA2'!$A:$D,MATCH("AWAY",'FA2'!$A$1:$D$1,0),0),"")&amp;IFERROR(VLOOKUP(HG$2&amp;$A11,'FA2'!$B:$C,MATCH("HOME",'FA2'!$B$1:$C$1,0),0),"")&amp;IFERROR(VLOOKUP(HG$2&amp;$A11,'EFL2'!$A:$D,MATCH("AWAY",'EFL2'!$A$1:$D$1,0),0),"")&amp;IFERROR(VLOOKUP(HG$2&amp;$A11,'EFL2'!$B:$C,MATCH("HOME",'EFL2'!$B$1:$C$1,0),0),"")&amp;IFERROR(VLOOKUP(HG$2&amp;$A11,'UCL2'!$C:$F,MATCH("AWAY",'UCL2'!$C$1:$F$1,0),0),"")&amp;IFERROR(VLOOKUP(HG$2&amp;$A11,'UCL2'!$D:$E,MATCH("HOME",'UCL2'!$D$1:$E$1,0),0),"")&amp;IFERROR(VLOOKUP(HG$2&amp;$A11,'EU2'!$C:$F,MATCH("AWAY",'EU2'!$C$1:$F$1,0),0),"")&amp;IFERROR(VLOOKUP(HG$2&amp;$A11,'EU2'!$D:$E,MATCH("HOME",'EU2'!$D$1:$E$1,0),0),"")&amp;IFERROR(VLOOKUP(HG$2&amp;$A11,'EUC2'!$C:$F,MATCH("AWAY",'EUC2'!$C$1:$F$1,0),0),"")&amp;IFERROR(VLOOKUP(HG$2&amp;$A11,'EUC2'!$D:$E,MATCH("HOME",'EUC2'!$D$1:$E$1,0),0),"")</f>
        <v>ars</v>
      </c>
      <c r="HH11" s="25" t="str">
        <f>IFERROR(VLOOKUP(HH$2&amp;$B11,'FPL FIX2'!$N$1:$Q$400,MATCH("HOME",'FPL FIX2'!$N$1:$Q$1,0),0),"")&amp;IFERROR(VLOOKUP(HH$2&amp;$B11,'FPL FIX2'!$O$1:$P$400,MATCH("AWAY",'FPL FIX2'!$O$1:$P$1,0),0),"")&amp;IFERROR(VLOOKUP(HH$2&amp;$A11,'FA2'!$A:$D,MATCH("AWAY",'FA2'!$A$1:$D$1,0),0),"")&amp;IFERROR(VLOOKUP(HH$2&amp;$A11,'FA2'!$B:$C,MATCH("HOME",'FA2'!$B$1:$C$1,0),0),"")&amp;IFERROR(VLOOKUP(HH$2&amp;$A11,'EFL2'!$A:$D,MATCH("AWAY",'EFL2'!$A$1:$D$1,0),0),"")&amp;IFERROR(VLOOKUP(HH$2&amp;$A11,'EFL2'!$B:$C,MATCH("HOME",'EFL2'!$B$1:$C$1,0),0),"")&amp;IFERROR(VLOOKUP(HH$2&amp;$A11,'UCL2'!$C:$F,MATCH("AWAY",'UCL2'!$C$1:$F$1,0),0),"")&amp;IFERROR(VLOOKUP(HH$2&amp;$A11,'UCL2'!$D:$E,MATCH("HOME",'UCL2'!$D$1:$E$1,0),0),"")&amp;IFERROR(VLOOKUP(HH$2&amp;$A11,'EU2'!$C:$F,MATCH("AWAY",'EU2'!$C$1:$F$1,0),0),"")&amp;IFERROR(VLOOKUP(HH$2&amp;$A11,'EU2'!$D:$E,MATCH("HOME",'EU2'!$D$1:$E$1,0),0),"")&amp;IFERROR(VLOOKUP(HH$2&amp;$A11,'EUC2'!$C:$F,MATCH("AWAY",'EUC2'!$C$1:$F$1,0),0),"")&amp;IFERROR(VLOOKUP(HH$2&amp;$A11,'EUC2'!$D:$E,MATCH("HOME",'EUC2'!$D$1:$E$1,0),0),"")</f>
        <v/>
      </c>
      <c r="HI11" s="25" t="str">
        <f>IFERROR(VLOOKUP(HI$2&amp;$B11,'FPL FIX2'!$N$1:$Q$400,MATCH("HOME",'FPL FIX2'!$N$1:$Q$1,0),0),"")&amp;IFERROR(VLOOKUP(HI$2&amp;$B11,'FPL FIX2'!$O$1:$P$400,MATCH("AWAY",'FPL FIX2'!$O$1:$P$1,0),0),"")&amp;IFERROR(VLOOKUP(HI$2&amp;$A11,'FA2'!$A:$D,MATCH("AWAY",'FA2'!$A$1:$D$1,0),0),"")&amp;IFERROR(VLOOKUP(HI$2&amp;$A11,'FA2'!$B:$C,MATCH("HOME",'FA2'!$B$1:$C$1,0),0),"")&amp;IFERROR(VLOOKUP(HI$2&amp;$A11,'EFL2'!$A:$D,MATCH("AWAY",'EFL2'!$A$1:$D$1,0),0),"")&amp;IFERROR(VLOOKUP(HI$2&amp;$A11,'EFL2'!$B:$C,MATCH("HOME",'EFL2'!$B$1:$C$1,0),0),"")&amp;IFERROR(VLOOKUP(HI$2&amp;$A11,'UCL2'!$C:$F,MATCH("AWAY",'UCL2'!$C$1:$F$1,0),0),"")&amp;IFERROR(VLOOKUP(HI$2&amp;$A11,'UCL2'!$D:$E,MATCH("HOME",'UCL2'!$D$1:$E$1,0),0),"")&amp;IFERROR(VLOOKUP(HI$2&amp;$A11,'EU2'!$C:$F,MATCH("AWAY",'EU2'!$C$1:$F$1,0),0),"")&amp;IFERROR(VLOOKUP(HI$2&amp;$A11,'EU2'!$D:$E,MATCH("HOME",'EU2'!$D$1:$E$1,0),0),"")&amp;IFERROR(VLOOKUP(HI$2&amp;$A11,'EUC2'!$C:$F,MATCH("AWAY",'EUC2'!$C$1:$F$1,0),0),"")&amp;IFERROR(VLOOKUP(HI$2&amp;$A11,'EUC2'!$D:$E,MATCH("HOME",'EUC2'!$D$1:$E$1,0),0),"")</f>
        <v/>
      </c>
      <c r="HJ11" s="25" t="str">
        <f>IFERROR(VLOOKUP(HJ$2&amp;$B11,'FPL FIX2'!$N$1:$Q$400,MATCH("HOME",'FPL FIX2'!$N$1:$Q$1,0),0),"")&amp;IFERROR(VLOOKUP(HJ$2&amp;$B11,'FPL FIX2'!$O$1:$P$400,MATCH("AWAY",'FPL FIX2'!$O$1:$P$1,0),0),"")&amp;IFERROR(VLOOKUP(HJ$2&amp;$A11,'FA2'!$A:$D,MATCH("AWAY",'FA2'!$A$1:$D$1,0),0),"")&amp;IFERROR(VLOOKUP(HJ$2&amp;$A11,'FA2'!$B:$C,MATCH("HOME",'FA2'!$B$1:$C$1,0),0),"")&amp;IFERROR(VLOOKUP(HJ$2&amp;$A11,'EFL2'!$A:$D,MATCH("AWAY",'EFL2'!$A$1:$D$1,0),0),"")&amp;IFERROR(VLOOKUP(HJ$2&amp;$A11,'EFL2'!$B:$C,MATCH("HOME",'EFL2'!$B$1:$C$1,0),0),"")&amp;IFERROR(VLOOKUP(HJ$2&amp;$A11,'UCL2'!$C:$F,MATCH("AWAY",'UCL2'!$C$1:$F$1,0),0),"")&amp;IFERROR(VLOOKUP(HJ$2&amp;$A11,'UCL2'!$D:$E,MATCH("HOME",'UCL2'!$D$1:$E$1,0),0),"")&amp;IFERROR(VLOOKUP(HJ$2&amp;$A11,'EU2'!$C:$F,MATCH("AWAY",'EU2'!$C$1:$F$1,0),0),"")&amp;IFERROR(VLOOKUP(HJ$2&amp;$A11,'EU2'!$D:$E,MATCH("HOME",'EU2'!$D$1:$E$1,0),0),"")&amp;IFERROR(VLOOKUP(HJ$2&amp;$A11,'EUC2'!$C:$F,MATCH("AWAY",'EUC2'!$C$1:$F$1,0),0),"")&amp;IFERROR(VLOOKUP(HJ$2&amp;$A11,'EUC2'!$D:$E,MATCH("HOME",'EUC2'!$D$1:$E$1,0),0),"")</f>
        <v/>
      </c>
      <c r="HK11" s="25" t="str">
        <f>IFERROR(VLOOKUP(HK$2&amp;$B11,'FPL FIX2'!$N$1:$Q$400,MATCH("HOME",'FPL FIX2'!$N$1:$Q$1,0),0),"")&amp;IFERROR(VLOOKUP(HK$2&amp;$B11,'FPL FIX2'!$O$1:$P$400,MATCH("AWAY",'FPL FIX2'!$O$1:$P$1,0),0),"")&amp;IFERROR(VLOOKUP(HK$2&amp;$A11,'FA2'!$A:$D,MATCH("AWAY",'FA2'!$A$1:$D$1,0),0),"")&amp;IFERROR(VLOOKUP(HK$2&amp;$A11,'FA2'!$B:$C,MATCH("HOME",'FA2'!$B$1:$C$1,0),0),"")&amp;IFERROR(VLOOKUP(HK$2&amp;$A11,'EFL2'!$A:$D,MATCH("AWAY",'EFL2'!$A$1:$D$1,0),0),"")&amp;IFERROR(VLOOKUP(HK$2&amp;$A11,'EFL2'!$B:$C,MATCH("HOME",'EFL2'!$B$1:$C$1,0),0),"")&amp;IFERROR(VLOOKUP(HK$2&amp;$A11,'UCL2'!$C:$F,MATCH("AWAY",'UCL2'!$C$1:$F$1,0),0),"")&amp;IFERROR(VLOOKUP(HK$2&amp;$A11,'UCL2'!$D:$E,MATCH("HOME",'UCL2'!$D$1:$E$1,0),0),"")&amp;IFERROR(VLOOKUP(HK$2&amp;$A11,'EU2'!$C:$F,MATCH("AWAY",'EU2'!$C$1:$F$1,0),0),"")&amp;IFERROR(VLOOKUP(HK$2&amp;$A11,'EU2'!$D:$E,MATCH("HOME",'EU2'!$D$1:$E$1,0),0),"")&amp;IFERROR(VLOOKUP(HK$2&amp;$A11,'EUC2'!$C:$F,MATCH("AWAY",'EUC2'!$C$1:$F$1,0),0),"")&amp;IFERROR(VLOOKUP(HK$2&amp;$A11,'EUC2'!$D:$E,MATCH("HOME",'EUC2'!$D$1:$E$1,0),0),"")</f>
        <v>nfo</v>
      </c>
      <c r="HL11" s="25" t="str">
        <f>IFERROR(VLOOKUP(HL$2&amp;$B11,'FPL FIX2'!$N$1:$Q$400,MATCH("HOME",'FPL FIX2'!$N$1:$Q$1,0),0),"")&amp;IFERROR(VLOOKUP(HL$2&amp;$B11,'FPL FIX2'!$O$1:$P$400,MATCH("AWAY",'FPL FIX2'!$O$1:$P$1,0),0),"")&amp;IFERROR(VLOOKUP(HL$2&amp;$A11,'FA2'!$A:$D,MATCH("AWAY",'FA2'!$A$1:$D$1,0),0),"")&amp;IFERROR(VLOOKUP(HL$2&amp;$A11,'FA2'!$B:$C,MATCH("HOME",'FA2'!$B$1:$C$1,0),0),"")&amp;IFERROR(VLOOKUP(HL$2&amp;$A11,'EFL2'!$A:$D,MATCH("AWAY",'EFL2'!$A$1:$D$1,0),0),"")&amp;IFERROR(VLOOKUP(HL$2&amp;$A11,'EFL2'!$B:$C,MATCH("HOME",'EFL2'!$B$1:$C$1,0),0),"")&amp;IFERROR(VLOOKUP(HL$2&amp;$A11,'UCL2'!$C:$F,MATCH("AWAY",'UCL2'!$C$1:$F$1,0),0),"")&amp;IFERROR(VLOOKUP(HL$2&amp;$A11,'UCL2'!$D:$E,MATCH("HOME",'UCL2'!$D$1:$E$1,0),0),"")&amp;IFERROR(VLOOKUP(HL$2&amp;$A11,'EU2'!$C:$F,MATCH("AWAY",'EU2'!$C$1:$F$1,0),0),"")&amp;IFERROR(VLOOKUP(HL$2&amp;$A11,'EU2'!$D:$E,MATCH("HOME",'EU2'!$D$1:$E$1,0),0),"")&amp;IFERROR(VLOOKUP(HL$2&amp;$A11,'EUC2'!$C:$F,MATCH("AWAY",'EUC2'!$C$1:$F$1,0),0),"")&amp;IFERROR(VLOOKUP(HL$2&amp;$A11,'EUC2'!$D:$E,MATCH("HOME",'EUC2'!$D$1:$E$1,0),0),"")</f>
        <v/>
      </c>
      <c r="HM11" s="25" t="str">
        <f>IFERROR(VLOOKUP(HM$2&amp;$B11,'FPL FIX2'!$N$1:$Q$400,MATCH("HOME",'FPL FIX2'!$N$1:$Q$1,0),0),"")&amp;IFERROR(VLOOKUP(HM$2&amp;$B11,'FPL FIX2'!$O$1:$P$400,MATCH("AWAY",'FPL FIX2'!$O$1:$P$1,0),0),"")&amp;IFERROR(VLOOKUP(HM$2&amp;$A11,'FA2'!$A:$D,MATCH("AWAY",'FA2'!$A$1:$D$1,0),0),"")&amp;IFERROR(VLOOKUP(HM$2&amp;$A11,'FA2'!$B:$C,MATCH("HOME",'FA2'!$B$1:$C$1,0),0),"")&amp;IFERROR(VLOOKUP(HM$2&amp;$A11,'EFL2'!$A:$D,MATCH("AWAY",'EFL2'!$A$1:$D$1,0),0),"")&amp;IFERROR(VLOOKUP(HM$2&amp;$A11,'EFL2'!$B:$C,MATCH("HOME",'EFL2'!$B$1:$C$1,0),0),"")&amp;IFERROR(VLOOKUP(HM$2&amp;$A11,'UCL2'!$C:$F,MATCH("AWAY",'UCL2'!$C$1:$F$1,0),0),"")&amp;IFERROR(VLOOKUP(HM$2&amp;$A11,'UCL2'!$D:$E,MATCH("HOME",'UCL2'!$D$1:$E$1,0),0),"")&amp;IFERROR(VLOOKUP(HM$2&amp;$A11,'EU2'!$C:$F,MATCH("AWAY",'EU2'!$C$1:$F$1,0),0),"")&amp;IFERROR(VLOOKUP(HM$2&amp;$A11,'EU2'!$D:$E,MATCH("HOME",'EU2'!$D$1:$E$1,0),0),"")&amp;IFERROR(VLOOKUP(HM$2&amp;$A11,'EUC2'!$C:$F,MATCH("AWAY",'EUC2'!$C$1:$F$1,0),0),"")&amp;IFERROR(VLOOKUP(HM$2&amp;$A11,'EUC2'!$D:$E,MATCH("HOME",'EUC2'!$D$1:$E$1,0),0),"")</f>
        <v/>
      </c>
      <c r="HN11" s="25" t="str">
        <f>IFERROR(VLOOKUP(HN$2&amp;$B11,'FPL FIX2'!$N$1:$Q$400,MATCH("HOME",'FPL FIX2'!$N$1:$Q$1,0),0),"")&amp;IFERROR(VLOOKUP(HN$2&amp;$B11,'FPL FIX2'!$O$1:$P$400,MATCH("AWAY",'FPL FIX2'!$O$1:$P$1,0),0),"")&amp;IFERROR(VLOOKUP(HN$2&amp;$A11,'FA2'!$A:$D,MATCH("AWAY",'FA2'!$A$1:$D$1,0),0),"")&amp;IFERROR(VLOOKUP(HN$2&amp;$A11,'FA2'!$B:$C,MATCH("HOME",'FA2'!$B$1:$C$1,0),0),"")&amp;IFERROR(VLOOKUP(HN$2&amp;$A11,'EFL2'!$A:$D,MATCH("AWAY",'EFL2'!$A$1:$D$1,0),0),"")&amp;IFERROR(VLOOKUP(HN$2&amp;$A11,'EFL2'!$B:$C,MATCH("HOME",'EFL2'!$B$1:$C$1,0),0),"")&amp;IFERROR(VLOOKUP(HN$2&amp;$A11,'UCL2'!$C:$F,MATCH("AWAY",'UCL2'!$C$1:$F$1,0),0),"")&amp;IFERROR(VLOOKUP(HN$2&amp;$A11,'UCL2'!$D:$E,MATCH("HOME",'UCL2'!$D$1:$E$1,0),0),"")&amp;IFERROR(VLOOKUP(HN$2&amp;$A11,'EU2'!$C:$F,MATCH("AWAY",'EU2'!$C$1:$F$1,0),0),"")&amp;IFERROR(VLOOKUP(HN$2&amp;$A11,'EU2'!$D:$E,MATCH("HOME",'EU2'!$D$1:$E$1,0),0),"")&amp;IFERROR(VLOOKUP(HN$2&amp;$A11,'EUC2'!$C:$F,MATCH("AWAY",'EUC2'!$C$1:$F$1,0),0),"")&amp;IFERROR(VLOOKUP(HN$2&amp;$A11,'EUC2'!$D:$E,MATCH("HOME",'EUC2'!$D$1:$E$1,0),0),"")</f>
        <v/>
      </c>
      <c r="HO11" s="25" t="str">
        <f>IFERROR(VLOOKUP(HO$2&amp;$B11,'FPL FIX2'!$N$1:$Q$400,MATCH("HOME",'FPL FIX2'!$N$1:$Q$1,0),0),"")&amp;IFERROR(VLOOKUP(HO$2&amp;$B11,'FPL FIX2'!$O$1:$P$400,MATCH("AWAY",'FPL FIX2'!$O$1:$P$1,0),0),"")&amp;IFERROR(VLOOKUP(HO$2&amp;$A11,'FA2'!$A:$D,MATCH("AWAY",'FA2'!$A$1:$D$1,0),0),"")&amp;IFERROR(VLOOKUP(HO$2&amp;$A11,'FA2'!$B:$C,MATCH("HOME",'FA2'!$B$1:$C$1,0),0),"")&amp;IFERROR(VLOOKUP(HO$2&amp;$A11,'EFL2'!$A:$D,MATCH("AWAY",'EFL2'!$A$1:$D$1,0),0),"")&amp;IFERROR(VLOOKUP(HO$2&amp;$A11,'EFL2'!$B:$C,MATCH("HOME",'EFL2'!$B$1:$C$1,0),0),"")&amp;IFERROR(VLOOKUP(HO$2&amp;$A11,'UCL2'!$C:$F,MATCH("AWAY",'UCL2'!$C$1:$F$1,0),0),"")&amp;IFERROR(VLOOKUP(HO$2&amp;$A11,'UCL2'!$D:$E,MATCH("HOME",'UCL2'!$D$1:$E$1,0),0),"")&amp;IFERROR(VLOOKUP(HO$2&amp;$A11,'EU2'!$C:$F,MATCH("AWAY",'EU2'!$C$1:$F$1,0),0),"")&amp;IFERROR(VLOOKUP(HO$2&amp;$A11,'EU2'!$D:$E,MATCH("HOME",'EU2'!$D$1:$E$1,0),0),"")&amp;IFERROR(VLOOKUP(HO$2&amp;$A11,'EUC2'!$C:$F,MATCH("AWAY",'EUC2'!$C$1:$F$1,0),0),"")&amp;IFERROR(VLOOKUP(HO$2&amp;$A11,'EUC2'!$D:$E,MATCH("HOME",'EUC2'!$D$1:$E$1,0),0),"")</f>
        <v/>
      </c>
      <c r="HP11" s="25" t="str">
        <f>IFERROR(VLOOKUP(HP$2&amp;$B11,'FPL FIX2'!$N$1:$Q$400,MATCH("HOME",'FPL FIX2'!$N$1:$Q$1,0),0),"")&amp;IFERROR(VLOOKUP(HP$2&amp;$B11,'FPL FIX2'!$O$1:$P$400,MATCH("AWAY",'FPL FIX2'!$O$1:$P$1,0),0),"")&amp;IFERROR(VLOOKUP(HP$2&amp;$A11,'FA2'!$A:$D,MATCH("AWAY",'FA2'!$A$1:$D$1,0),0),"")&amp;IFERROR(VLOOKUP(HP$2&amp;$A11,'FA2'!$B:$C,MATCH("HOME",'FA2'!$B$1:$C$1,0),0),"")&amp;IFERROR(VLOOKUP(HP$2&amp;$A11,'EFL2'!$A:$D,MATCH("AWAY",'EFL2'!$A$1:$D$1,0),0),"")&amp;IFERROR(VLOOKUP(HP$2&amp;$A11,'EFL2'!$B:$C,MATCH("HOME",'EFL2'!$B$1:$C$1,0),0),"")&amp;IFERROR(VLOOKUP(HP$2&amp;$A11,'UCL2'!$C:$F,MATCH("AWAY",'UCL2'!$C$1:$F$1,0),0),"")&amp;IFERROR(VLOOKUP(HP$2&amp;$A11,'UCL2'!$D:$E,MATCH("HOME",'UCL2'!$D$1:$E$1,0),0),"")&amp;IFERROR(VLOOKUP(HP$2&amp;$A11,'EU2'!$C:$F,MATCH("AWAY",'EU2'!$C$1:$F$1,0),0),"")&amp;IFERROR(VLOOKUP(HP$2&amp;$A11,'EU2'!$D:$E,MATCH("HOME",'EU2'!$D$1:$E$1,0),0),"")&amp;IFERROR(VLOOKUP(HP$2&amp;$A11,'EUC2'!$C:$F,MATCH("AWAY",'EUC2'!$C$1:$F$1,0),0),"")&amp;IFERROR(VLOOKUP(HP$2&amp;$A11,'EUC2'!$D:$E,MATCH("HOME",'EUC2'!$D$1:$E$1,0),0),"")</f>
        <v/>
      </c>
      <c r="HQ11" s="25" t="str">
        <f>IFERROR(VLOOKUP(HQ$2&amp;$B11,'FPL FIX2'!$N$1:$Q$400,MATCH("HOME",'FPL FIX2'!$N$1:$Q$1,0),0),"")&amp;IFERROR(VLOOKUP(HQ$2&amp;$B11,'FPL FIX2'!$O$1:$P$400,MATCH("AWAY",'FPL FIX2'!$O$1:$P$1,0),0),"")&amp;IFERROR(VLOOKUP(HQ$2&amp;$A11,'FA2'!$A:$D,MATCH("AWAY",'FA2'!$A$1:$D$1,0),0),"")&amp;IFERROR(VLOOKUP(HQ$2&amp;$A11,'FA2'!$B:$C,MATCH("HOME",'FA2'!$B$1:$C$1,0),0),"")&amp;IFERROR(VLOOKUP(HQ$2&amp;$A11,'EFL2'!$A:$D,MATCH("AWAY",'EFL2'!$A$1:$D$1,0),0),"")&amp;IFERROR(VLOOKUP(HQ$2&amp;$A11,'EFL2'!$B:$C,MATCH("HOME",'EFL2'!$B$1:$C$1,0),0),"")&amp;IFERROR(VLOOKUP(HQ$2&amp;$A11,'UCL2'!$C:$F,MATCH("AWAY",'UCL2'!$C$1:$F$1,0),0),"")&amp;IFERROR(VLOOKUP(HQ$2&amp;$A11,'UCL2'!$D:$E,MATCH("HOME",'UCL2'!$D$1:$E$1,0),0),"")&amp;IFERROR(VLOOKUP(HQ$2&amp;$A11,'EU2'!$C:$F,MATCH("AWAY",'EU2'!$C$1:$F$1,0),0),"")&amp;IFERROR(VLOOKUP(HQ$2&amp;$A11,'EU2'!$D:$E,MATCH("HOME",'EU2'!$D$1:$E$1,0),0),"")&amp;IFERROR(VLOOKUP(HQ$2&amp;$A11,'EUC2'!$C:$F,MATCH("AWAY",'EUC2'!$C$1:$F$1,0),0),"")&amp;IFERROR(VLOOKUP(HQ$2&amp;$A11,'EUC2'!$D:$E,MATCH("HOME",'EUC2'!$D$1:$E$1,0),0),"")</f>
        <v>BRE</v>
      </c>
      <c r="HR11" s="25" t="str">
        <f>IFERROR(VLOOKUP(HR$2&amp;$B11,'FPL FIX2'!$N$1:$Q$400,MATCH("HOME",'FPL FIX2'!$N$1:$Q$1,0),0),"")&amp;IFERROR(VLOOKUP(HR$2&amp;$B11,'FPL FIX2'!$O$1:$P$400,MATCH("AWAY",'FPL FIX2'!$O$1:$P$1,0),0),"")&amp;IFERROR(VLOOKUP(HR$2&amp;$A11,'FA2'!$A:$D,MATCH("AWAY",'FA2'!$A$1:$D$1,0),0),"")&amp;IFERROR(VLOOKUP(HR$2&amp;$A11,'FA2'!$B:$C,MATCH("HOME",'FA2'!$B$1:$C$1,0),0),"")&amp;IFERROR(VLOOKUP(HR$2&amp;$A11,'EFL2'!$A:$D,MATCH("AWAY",'EFL2'!$A$1:$D$1,0),0),"")&amp;IFERROR(VLOOKUP(HR$2&amp;$A11,'EFL2'!$B:$C,MATCH("HOME",'EFL2'!$B$1:$C$1,0),0),"")&amp;IFERROR(VLOOKUP(HR$2&amp;$A11,'UCL2'!$C:$F,MATCH("AWAY",'UCL2'!$C$1:$F$1,0),0),"")&amp;IFERROR(VLOOKUP(HR$2&amp;$A11,'UCL2'!$D:$E,MATCH("HOME",'UCL2'!$D$1:$E$1,0),0),"")&amp;IFERROR(VLOOKUP(HR$2&amp;$A11,'EU2'!$C:$F,MATCH("AWAY",'EU2'!$C$1:$F$1,0),0),"")&amp;IFERROR(VLOOKUP(HR$2&amp;$A11,'EU2'!$D:$E,MATCH("HOME",'EU2'!$D$1:$E$1,0),0),"")&amp;IFERROR(VLOOKUP(HR$2&amp;$A11,'EUC2'!$C:$F,MATCH("AWAY",'EUC2'!$C$1:$F$1,0),0),"")&amp;IFERROR(VLOOKUP(HR$2&amp;$A11,'EUC2'!$D:$E,MATCH("HOME",'EUC2'!$D$1:$E$1,0),0),"")</f>
        <v/>
      </c>
      <c r="HS11" s="25" t="str">
        <f>IFERROR(VLOOKUP(HS$2&amp;$B11,'FPL FIX2'!$N$1:$Q$400,MATCH("HOME",'FPL FIX2'!$N$1:$Q$1,0),0),"")&amp;IFERROR(VLOOKUP(HS$2&amp;$B11,'FPL FIX2'!$O$1:$P$400,MATCH("AWAY",'FPL FIX2'!$O$1:$P$1,0),0),"")&amp;IFERROR(VLOOKUP(HS$2&amp;$A11,'FA2'!$A:$D,MATCH("AWAY",'FA2'!$A$1:$D$1,0),0),"")&amp;IFERROR(VLOOKUP(HS$2&amp;$A11,'FA2'!$B:$C,MATCH("HOME",'FA2'!$B$1:$C$1,0),0),"")&amp;IFERROR(VLOOKUP(HS$2&amp;$A11,'EFL2'!$A:$D,MATCH("AWAY",'EFL2'!$A$1:$D$1,0),0),"")&amp;IFERROR(VLOOKUP(HS$2&amp;$A11,'EFL2'!$B:$C,MATCH("HOME",'EFL2'!$B$1:$C$1,0),0),"")&amp;IFERROR(VLOOKUP(HS$2&amp;$A11,'UCL2'!$C:$F,MATCH("AWAY",'UCL2'!$C$1:$F$1,0),0),"")&amp;IFERROR(VLOOKUP(HS$2&amp;$A11,'UCL2'!$D:$E,MATCH("HOME",'UCL2'!$D$1:$E$1,0),0),"")&amp;IFERROR(VLOOKUP(HS$2&amp;$A11,'EU2'!$C:$F,MATCH("AWAY",'EU2'!$C$1:$F$1,0),0),"")&amp;IFERROR(VLOOKUP(HS$2&amp;$A11,'EU2'!$D:$E,MATCH("HOME",'EU2'!$D$1:$E$1,0),0),"")&amp;IFERROR(VLOOKUP(HS$2&amp;$A11,'EUC2'!$C:$F,MATCH("AWAY",'EUC2'!$C$1:$F$1,0),0),"")&amp;IFERROR(VLOOKUP(HS$2&amp;$A11,'EUC2'!$D:$E,MATCH("HOME",'EUC2'!$D$1:$E$1,0),0),"")</f>
        <v/>
      </c>
      <c r="HT11" s="25" t="str">
        <f>IFERROR(VLOOKUP(HT$2&amp;$B11,'FPL FIX2'!$N$1:$Q$400,MATCH("HOME",'FPL FIX2'!$N$1:$Q$1,0),0),"")&amp;IFERROR(VLOOKUP(HT$2&amp;$B11,'FPL FIX2'!$O$1:$P$400,MATCH("AWAY",'FPL FIX2'!$O$1:$P$1,0),0),"")&amp;IFERROR(VLOOKUP(HT$2&amp;$A11,'FA2'!$A:$D,MATCH("AWAY",'FA2'!$A$1:$D$1,0),0),"")&amp;IFERROR(VLOOKUP(HT$2&amp;$A11,'FA2'!$B:$C,MATCH("HOME",'FA2'!$B$1:$C$1,0),0),"")&amp;IFERROR(VLOOKUP(HT$2&amp;$A11,'EFL2'!$A:$D,MATCH("AWAY",'EFL2'!$A$1:$D$1,0),0),"")&amp;IFERROR(VLOOKUP(HT$2&amp;$A11,'EFL2'!$B:$C,MATCH("HOME",'EFL2'!$B$1:$C$1,0),0),"")&amp;IFERROR(VLOOKUP(HT$2&amp;$A11,'UCL2'!$C:$F,MATCH("AWAY",'UCL2'!$C$1:$F$1,0),0),"")&amp;IFERROR(VLOOKUP(HT$2&amp;$A11,'UCL2'!$D:$E,MATCH("HOME",'UCL2'!$D$1:$E$1,0),0),"")&amp;IFERROR(VLOOKUP(HT$2&amp;$A11,'EU2'!$C:$F,MATCH("AWAY",'EU2'!$C$1:$F$1,0),0),"")&amp;IFERROR(VLOOKUP(HT$2&amp;$A11,'EU2'!$D:$E,MATCH("HOME",'EU2'!$D$1:$E$1,0),0),"")&amp;IFERROR(VLOOKUP(HT$2&amp;$A11,'EUC2'!$C:$F,MATCH("AWAY",'EUC2'!$C$1:$F$1,0),0),"")&amp;IFERROR(VLOOKUP(HT$2&amp;$A11,'EUC2'!$D:$E,MATCH("HOME",'EUC2'!$D$1:$E$1,0),0),"")</f>
        <v/>
      </c>
      <c r="HU11" s="25" t="str">
        <f>IFERROR(VLOOKUP(HU$2&amp;$B11,'FPL FIX2'!$N$1:$Q$400,MATCH("HOME",'FPL FIX2'!$N$1:$Q$1,0),0),"")&amp;IFERROR(VLOOKUP(HU$2&amp;$B11,'FPL FIX2'!$O$1:$P$400,MATCH("AWAY",'FPL FIX2'!$O$1:$P$1,0),0),"")&amp;IFERROR(VLOOKUP(HU$2&amp;$A11,'FA2'!$A:$D,MATCH("AWAY",'FA2'!$A$1:$D$1,0),0),"")&amp;IFERROR(VLOOKUP(HU$2&amp;$A11,'FA2'!$B:$C,MATCH("HOME",'FA2'!$B$1:$C$1,0),0),"")&amp;IFERROR(VLOOKUP(HU$2&amp;$A11,'EFL2'!$A:$D,MATCH("AWAY",'EFL2'!$A$1:$D$1,0),0),"")&amp;IFERROR(VLOOKUP(HU$2&amp;$A11,'EFL2'!$B:$C,MATCH("HOME",'EFL2'!$B$1:$C$1,0),0),"")&amp;IFERROR(VLOOKUP(HU$2&amp;$A11,'UCL2'!$C:$F,MATCH("AWAY",'UCL2'!$C$1:$F$1,0),0),"")&amp;IFERROR(VLOOKUP(HU$2&amp;$A11,'UCL2'!$D:$E,MATCH("HOME",'UCL2'!$D$1:$E$1,0),0),"")&amp;IFERROR(VLOOKUP(HU$2&amp;$A11,'EU2'!$C:$F,MATCH("AWAY",'EU2'!$C$1:$F$1,0),0),"")&amp;IFERROR(VLOOKUP(HU$2&amp;$A11,'EU2'!$D:$E,MATCH("HOME",'EU2'!$D$1:$E$1,0),0),"")&amp;IFERROR(VLOOKUP(HU$2&amp;$A11,'EUC2'!$C:$F,MATCH("AWAY",'EUC2'!$C$1:$F$1,0),0),"")&amp;IFERROR(VLOOKUP(HU$2&amp;$A11,'EUC2'!$D:$E,MATCH("HOME",'EUC2'!$D$1:$E$1,0),0),"")</f>
        <v/>
      </c>
      <c r="HV11" s="25" t="str">
        <f>IFERROR(VLOOKUP(HV$2&amp;$B11,'FPL FIX2'!$N$1:$Q$400,MATCH("HOME",'FPL FIX2'!$N$1:$Q$1,0),0),"")&amp;IFERROR(VLOOKUP(HV$2&amp;$B11,'FPL FIX2'!$O$1:$P$400,MATCH("AWAY",'FPL FIX2'!$O$1:$P$1,0),0),"")&amp;IFERROR(VLOOKUP(HV$2&amp;$A11,'FA2'!$A:$D,MATCH("AWAY",'FA2'!$A$1:$D$1,0),0),"")&amp;IFERROR(VLOOKUP(HV$2&amp;$A11,'FA2'!$B:$C,MATCH("HOME",'FA2'!$B$1:$C$1,0),0),"")&amp;IFERROR(VLOOKUP(HV$2&amp;$A11,'EFL2'!$A:$D,MATCH("AWAY",'EFL2'!$A$1:$D$1,0),0),"")&amp;IFERROR(VLOOKUP(HV$2&amp;$A11,'EFL2'!$B:$C,MATCH("HOME",'EFL2'!$B$1:$C$1,0),0),"")&amp;IFERROR(VLOOKUP(HV$2&amp;$A11,'UCL2'!$C:$F,MATCH("AWAY",'UCL2'!$C$1:$F$1,0),0),"")&amp;IFERROR(VLOOKUP(HV$2&amp;$A11,'UCL2'!$D:$E,MATCH("HOME",'UCL2'!$D$1:$E$1,0),0),"")&amp;IFERROR(VLOOKUP(HV$2&amp;$A11,'EU2'!$C:$F,MATCH("AWAY",'EU2'!$C$1:$F$1,0),0),"")&amp;IFERROR(VLOOKUP(HV$2&amp;$A11,'EU2'!$D:$E,MATCH("HOME",'EU2'!$D$1:$E$1,0),0),"")&amp;IFERROR(VLOOKUP(HV$2&amp;$A11,'EUC2'!$C:$F,MATCH("AWAY",'EUC2'!$C$1:$F$1,0),0),"")&amp;IFERROR(VLOOKUP(HV$2&amp;$A11,'EUC2'!$D:$E,MATCH("HOME",'EUC2'!$D$1:$E$1,0),0),"")</f>
        <v/>
      </c>
      <c r="HW11" s="25" t="str">
        <f>IFERROR(VLOOKUP(HW$2&amp;$B11,'FPL FIX2'!$N$1:$Q$400,MATCH("HOME",'FPL FIX2'!$N$1:$Q$1,0),0),"")&amp;IFERROR(VLOOKUP(HW$2&amp;$B11,'FPL FIX2'!$O$1:$P$400,MATCH("AWAY",'FPL FIX2'!$O$1:$P$1,0),0),"")&amp;IFERROR(VLOOKUP(HW$2&amp;$A11,'FA2'!$A:$D,MATCH("AWAY",'FA2'!$A$1:$D$1,0),0),"")&amp;IFERROR(VLOOKUP(HW$2&amp;$A11,'FA2'!$B:$C,MATCH("HOME",'FA2'!$B$1:$C$1,0),0),"")&amp;IFERROR(VLOOKUP(HW$2&amp;$A11,'EFL2'!$A:$D,MATCH("AWAY",'EFL2'!$A$1:$D$1,0),0),"")&amp;IFERROR(VLOOKUP(HW$2&amp;$A11,'EFL2'!$B:$C,MATCH("HOME",'EFL2'!$B$1:$C$1,0),0),"")&amp;IFERROR(VLOOKUP(HW$2&amp;$A11,'UCL2'!$C:$F,MATCH("AWAY",'UCL2'!$C$1:$F$1,0),0),"")&amp;IFERROR(VLOOKUP(HW$2&amp;$A11,'UCL2'!$D:$E,MATCH("HOME",'UCL2'!$D$1:$E$1,0),0),"")&amp;IFERROR(VLOOKUP(HW$2&amp;$A11,'EU2'!$C:$F,MATCH("AWAY",'EU2'!$C$1:$F$1,0),0),"")&amp;IFERROR(VLOOKUP(HW$2&amp;$A11,'EU2'!$D:$E,MATCH("HOME",'EU2'!$D$1:$E$1,0),0),"")&amp;IFERROR(VLOOKUP(HW$2&amp;$A11,'EUC2'!$C:$F,MATCH("AWAY",'EUC2'!$C$1:$F$1,0),0),"")&amp;IFERROR(VLOOKUP(HW$2&amp;$A11,'EUC2'!$D:$E,MATCH("HOME",'EUC2'!$D$1:$E$1,0),0),"")</f>
        <v/>
      </c>
      <c r="HX11" s="25" t="str">
        <f>IFERROR(VLOOKUP(HX$2&amp;$B11,'FPL FIX2'!$N$1:$Q$400,MATCH("HOME",'FPL FIX2'!$N$1:$Q$1,0),0),"")&amp;IFERROR(VLOOKUP(HX$2&amp;$B11,'FPL FIX2'!$O$1:$P$400,MATCH("AWAY",'FPL FIX2'!$O$1:$P$1,0),0),"")&amp;IFERROR(VLOOKUP(HX$2&amp;$A11,'FA2'!$A:$D,MATCH("AWAY",'FA2'!$A$1:$D$1,0),0),"")&amp;IFERROR(VLOOKUP(HX$2&amp;$A11,'FA2'!$B:$C,MATCH("HOME",'FA2'!$B$1:$C$1,0),0),"")&amp;IFERROR(VLOOKUP(HX$2&amp;$A11,'EFL2'!$A:$D,MATCH("AWAY",'EFL2'!$A$1:$D$1,0),0),"")&amp;IFERROR(VLOOKUP(HX$2&amp;$A11,'EFL2'!$B:$C,MATCH("HOME",'EFL2'!$B$1:$C$1,0),0),"")&amp;IFERROR(VLOOKUP(HX$2&amp;$A11,'UCL2'!$C:$F,MATCH("AWAY",'UCL2'!$C$1:$F$1,0),0),"")&amp;IFERROR(VLOOKUP(HX$2&amp;$A11,'UCL2'!$D:$E,MATCH("HOME",'UCL2'!$D$1:$E$1,0),0),"")&amp;IFERROR(VLOOKUP(HX$2&amp;$A11,'EU2'!$C:$F,MATCH("AWAY",'EU2'!$C$1:$F$1,0),0),"")&amp;IFERROR(VLOOKUP(HX$2&amp;$A11,'EU2'!$D:$E,MATCH("HOME",'EU2'!$D$1:$E$1,0),0),"")&amp;IFERROR(VLOOKUP(HX$2&amp;$A11,'EUC2'!$C:$F,MATCH("AWAY",'EUC2'!$C$1:$F$1,0),0),"")&amp;IFERROR(VLOOKUP(HX$2&amp;$A11,'EUC2'!$D:$E,MATCH("HOME",'EUC2'!$D$1:$E$1,0),0),"")</f>
        <v>che</v>
      </c>
      <c r="HY11" s="25" t="str">
        <f>IFERROR(VLOOKUP(HY$2&amp;$B11,'FPL FIX2'!$N$1:$Q$400,MATCH("HOME",'FPL FIX2'!$N$1:$Q$1,0),0),"")&amp;IFERROR(VLOOKUP(HY$2&amp;$B11,'FPL FIX2'!$O$1:$P$400,MATCH("AWAY",'FPL FIX2'!$O$1:$P$1,0),0),"")&amp;IFERROR(VLOOKUP(HY$2&amp;$A11,'FA2'!$A:$D,MATCH("AWAY",'FA2'!$A$1:$D$1,0),0),"")&amp;IFERROR(VLOOKUP(HY$2&amp;$A11,'FA2'!$B:$C,MATCH("HOME",'FA2'!$B$1:$C$1,0),0),"")&amp;IFERROR(VLOOKUP(HY$2&amp;$A11,'EFL2'!$A:$D,MATCH("AWAY",'EFL2'!$A$1:$D$1,0),0),"")&amp;IFERROR(VLOOKUP(HY$2&amp;$A11,'EFL2'!$B:$C,MATCH("HOME",'EFL2'!$B$1:$C$1,0),0),"")&amp;IFERROR(VLOOKUP(HY$2&amp;$A11,'UCL2'!$C:$F,MATCH("AWAY",'UCL2'!$C$1:$F$1,0),0),"")&amp;IFERROR(VLOOKUP(HY$2&amp;$A11,'UCL2'!$D:$E,MATCH("HOME",'UCL2'!$D$1:$E$1,0),0),"")&amp;IFERROR(VLOOKUP(HY$2&amp;$A11,'EU2'!$C:$F,MATCH("AWAY",'EU2'!$C$1:$F$1,0),0),"")&amp;IFERROR(VLOOKUP(HY$2&amp;$A11,'EU2'!$D:$E,MATCH("HOME",'EU2'!$D$1:$E$1,0),0),"")&amp;IFERROR(VLOOKUP(HY$2&amp;$A11,'EUC2'!$C:$F,MATCH("AWAY",'EUC2'!$C$1:$F$1,0),0),"")&amp;IFERROR(VLOOKUP(HY$2&amp;$A11,'EUC2'!$D:$E,MATCH("HOME",'EUC2'!$D$1:$E$1,0),0),"")</f>
        <v/>
      </c>
      <c r="HZ11" s="25" t="str">
        <f>IFERROR(VLOOKUP(HZ$2&amp;$B11,'FPL FIX2'!$N$1:$Q$400,MATCH("HOME",'FPL FIX2'!$N$1:$Q$1,0),0),"")&amp;IFERROR(VLOOKUP(HZ$2&amp;$B11,'FPL FIX2'!$O$1:$P$400,MATCH("AWAY",'FPL FIX2'!$O$1:$P$1,0),0),"")&amp;IFERROR(VLOOKUP(HZ$2&amp;$A11,'FA2'!$A:$D,MATCH("AWAY",'FA2'!$A$1:$D$1,0),0),"")&amp;IFERROR(VLOOKUP(HZ$2&amp;$A11,'FA2'!$B:$C,MATCH("HOME",'FA2'!$B$1:$C$1,0),0),"")&amp;IFERROR(VLOOKUP(HZ$2&amp;$A11,'EFL2'!$A:$D,MATCH("AWAY",'EFL2'!$A$1:$D$1,0),0),"")&amp;IFERROR(VLOOKUP(HZ$2&amp;$A11,'EFL2'!$B:$C,MATCH("HOME",'EFL2'!$B$1:$C$1,0),0),"")&amp;IFERROR(VLOOKUP(HZ$2&amp;$A11,'UCL2'!$C:$F,MATCH("AWAY",'UCL2'!$C$1:$F$1,0),0),"")&amp;IFERROR(VLOOKUP(HZ$2&amp;$A11,'UCL2'!$D:$E,MATCH("HOME",'UCL2'!$D$1:$E$1,0),0),"")&amp;IFERROR(VLOOKUP(HZ$2&amp;$A11,'EU2'!$C:$F,MATCH("AWAY",'EU2'!$C$1:$F$1,0),0),"")&amp;IFERROR(VLOOKUP(HZ$2&amp;$A11,'EU2'!$D:$E,MATCH("HOME",'EU2'!$D$1:$E$1,0),0),"")&amp;IFERROR(VLOOKUP(HZ$2&amp;$A11,'EUC2'!$C:$F,MATCH("AWAY",'EUC2'!$C$1:$F$1,0),0),"")&amp;IFERROR(VLOOKUP(HZ$2&amp;$A11,'EUC2'!$D:$E,MATCH("HOME",'EUC2'!$D$1:$E$1,0),0),"")</f>
        <v/>
      </c>
      <c r="IA11" s="25" t="str">
        <f>IFERROR(VLOOKUP(IA$2&amp;$B11,'FPL FIX2'!$N$1:$Q$400,MATCH("HOME",'FPL FIX2'!$N$1:$Q$1,0),0),"")&amp;IFERROR(VLOOKUP(IA$2&amp;$B11,'FPL FIX2'!$O$1:$P$400,MATCH("AWAY",'FPL FIX2'!$O$1:$P$1,0),0),"")&amp;IFERROR(VLOOKUP(IA$2&amp;$A11,'FA2'!$A:$D,MATCH("AWAY",'FA2'!$A$1:$D$1,0),0),"")&amp;IFERROR(VLOOKUP(IA$2&amp;$A11,'FA2'!$B:$C,MATCH("HOME",'FA2'!$B$1:$C$1,0),0),"")&amp;IFERROR(VLOOKUP(IA$2&amp;$A11,'EFL2'!$A:$D,MATCH("AWAY",'EFL2'!$A$1:$D$1,0),0),"")&amp;IFERROR(VLOOKUP(IA$2&amp;$A11,'EFL2'!$B:$C,MATCH("HOME",'EFL2'!$B$1:$C$1,0),0),"")&amp;IFERROR(VLOOKUP(IA$2&amp;$A11,'UCL2'!$C:$F,MATCH("AWAY",'UCL2'!$C$1:$F$1,0),0),"")&amp;IFERROR(VLOOKUP(IA$2&amp;$A11,'UCL2'!$D:$E,MATCH("HOME",'UCL2'!$D$1:$E$1,0),0),"")&amp;IFERROR(VLOOKUP(IA$2&amp;$A11,'EU2'!$C:$F,MATCH("AWAY",'EU2'!$C$1:$F$1,0),0),"")&amp;IFERROR(VLOOKUP(IA$2&amp;$A11,'EU2'!$D:$E,MATCH("HOME",'EU2'!$D$1:$E$1,0),0),"")&amp;IFERROR(VLOOKUP(IA$2&amp;$A11,'EUC2'!$C:$F,MATCH("AWAY",'EUC2'!$C$1:$F$1,0),0),"")&amp;IFERROR(VLOOKUP(IA$2&amp;$A11,'EUC2'!$D:$E,MATCH("HOME",'EUC2'!$D$1:$E$1,0),0),"")</f>
        <v/>
      </c>
      <c r="IB11" s="25" t="str">
        <f>IFERROR(VLOOKUP(IB$2&amp;$B11,'FPL FIX2'!$N$1:$Q$400,MATCH("HOME",'FPL FIX2'!$N$1:$Q$1,0),0),"")&amp;IFERROR(VLOOKUP(IB$2&amp;$B11,'FPL FIX2'!$O$1:$P$400,MATCH("AWAY",'FPL FIX2'!$O$1:$P$1,0),0),"")&amp;IFERROR(VLOOKUP(IB$2&amp;$A11,'FA2'!$A:$D,MATCH("AWAY",'FA2'!$A$1:$D$1,0),0),"")&amp;IFERROR(VLOOKUP(IB$2&amp;$A11,'FA2'!$B:$C,MATCH("HOME",'FA2'!$B$1:$C$1,0),0),"")&amp;IFERROR(VLOOKUP(IB$2&amp;$A11,'EFL2'!$A:$D,MATCH("AWAY",'EFL2'!$A$1:$D$1,0),0),"")&amp;IFERROR(VLOOKUP(IB$2&amp;$A11,'EFL2'!$B:$C,MATCH("HOME",'EFL2'!$B$1:$C$1,0),0),"")&amp;IFERROR(VLOOKUP(IB$2&amp;$A11,'UCL2'!$C:$F,MATCH("AWAY",'UCL2'!$C$1:$F$1,0),0),"")&amp;IFERROR(VLOOKUP(IB$2&amp;$A11,'UCL2'!$D:$E,MATCH("HOME",'UCL2'!$D$1:$E$1,0),0),"")&amp;IFERROR(VLOOKUP(IB$2&amp;$A11,'EU2'!$C:$F,MATCH("AWAY",'EU2'!$C$1:$F$1,0),0),"")&amp;IFERROR(VLOOKUP(IB$2&amp;$A11,'EU2'!$D:$E,MATCH("HOME",'EU2'!$D$1:$E$1,0),0),"")&amp;IFERROR(VLOOKUP(IB$2&amp;$A11,'EUC2'!$C:$F,MATCH("AWAY",'EUC2'!$C$1:$F$1,0),0),"")&amp;IFERROR(VLOOKUP(IB$2&amp;$A11,'EUC2'!$D:$E,MATCH("HOME",'EUC2'!$D$1:$E$1,0),0),"")</f>
        <v/>
      </c>
      <c r="IC11" s="25" t="str">
        <f>IFERROR(VLOOKUP(IC$2&amp;$B11,'FPL FIX2'!$N$1:$Q$400,MATCH("HOME",'FPL FIX2'!$N$1:$Q$1,0),0),"")&amp;IFERROR(VLOOKUP(IC$2&amp;$B11,'FPL FIX2'!$O$1:$P$400,MATCH("AWAY",'FPL FIX2'!$O$1:$P$1,0),0),"")&amp;IFERROR(VLOOKUP(IC$2&amp;$A11,'FA2'!$A:$D,MATCH("AWAY",'FA2'!$A$1:$D$1,0),0),"")&amp;IFERROR(VLOOKUP(IC$2&amp;$A11,'FA2'!$B:$C,MATCH("HOME",'FA2'!$B$1:$C$1,0),0),"")&amp;IFERROR(VLOOKUP(IC$2&amp;$A11,'EFL2'!$A:$D,MATCH("AWAY",'EFL2'!$A$1:$D$1,0),0),"")&amp;IFERROR(VLOOKUP(IC$2&amp;$A11,'EFL2'!$B:$C,MATCH("HOME",'EFL2'!$B$1:$C$1,0),0),"")&amp;IFERROR(VLOOKUP(IC$2&amp;$A11,'UCL2'!$C:$F,MATCH("AWAY",'UCL2'!$C$1:$F$1,0),0),"")&amp;IFERROR(VLOOKUP(IC$2&amp;$A11,'UCL2'!$D:$E,MATCH("HOME",'UCL2'!$D$1:$E$1,0),0),"")&amp;IFERROR(VLOOKUP(IC$2&amp;$A11,'EU2'!$C:$F,MATCH("AWAY",'EU2'!$C$1:$F$1,0),0),"")&amp;IFERROR(VLOOKUP(IC$2&amp;$A11,'EU2'!$D:$E,MATCH("HOME",'EU2'!$D$1:$E$1,0),0),"")&amp;IFERROR(VLOOKUP(IC$2&amp;$A11,'EUC2'!$C:$F,MATCH("AWAY",'EUC2'!$C$1:$F$1,0),0),"")&amp;IFERROR(VLOOKUP(IC$2&amp;$A11,'EUC2'!$D:$E,MATCH("HOME",'EUC2'!$D$1:$E$1,0),0),"")</f>
        <v/>
      </c>
      <c r="ID11" s="25" t="str">
        <f>IFERROR(VLOOKUP(ID$2&amp;$B11,'FPL FIX2'!$N$1:$Q$400,MATCH("HOME",'FPL FIX2'!$N$1:$Q$1,0),0),"")&amp;IFERROR(VLOOKUP(ID$2&amp;$B11,'FPL FIX2'!$O$1:$P$400,MATCH("AWAY",'FPL FIX2'!$O$1:$P$1,0),0),"")&amp;IFERROR(VLOOKUP(ID$2&amp;$A11,'FA2'!$A:$D,MATCH("AWAY",'FA2'!$A$1:$D$1,0),0),"")&amp;IFERROR(VLOOKUP(ID$2&amp;$A11,'FA2'!$B:$C,MATCH("HOME",'FA2'!$B$1:$C$1,0),0),"")&amp;IFERROR(VLOOKUP(ID$2&amp;$A11,'EFL2'!$A:$D,MATCH("AWAY",'EFL2'!$A$1:$D$1,0),0),"")&amp;IFERROR(VLOOKUP(ID$2&amp;$A11,'EFL2'!$B:$C,MATCH("HOME",'EFL2'!$B$1:$C$1,0),0),"")&amp;IFERROR(VLOOKUP(ID$2&amp;$A11,'UCL2'!$C:$F,MATCH("AWAY",'UCL2'!$C$1:$F$1,0),0),"")&amp;IFERROR(VLOOKUP(ID$2&amp;$A11,'UCL2'!$D:$E,MATCH("HOME",'UCL2'!$D$1:$E$1,0),0),"")&amp;IFERROR(VLOOKUP(ID$2&amp;$A11,'EU2'!$C:$F,MATCH("AWAY",'EU2'!$C$1:$F$1,0),0),"")&amp;IFERROR(VLOOKUP(ID$2&amp;$A11,'EU2'!$D:$E,MATCH("HOME",'EU2'!$D$1:$E$1,0),0),"")&amp;IFERROR(VLOOKUP(ID$2&amp;$A11,'EUC2'!$C:$F,MATCH("AWAY",'EUC2'!$C$1:$F$1,0),0),"")&amp;IFERROR(VLOOKUP(ID$2&amp;$A11,'EUC2'!$D:$E,MATCH("HOME",'EUC2'!$D$1:$E$1,0),0),"")</f>
        <v/>
      </c>
      <c r="IE11" s="25" t="str">
        <f>IFERROR(VLOOKUP(IE$2&amp;$B11,'FPL FIX2'!$N$1:$Q$400,MATCH("HOME",'FPL FIX2'!$N$1:$Q$1,0),0),"")&amp;IFERROR(VLOOKUP(IE$2&amp;$B11,'FPL FIX2'!$O$1:$P$400,MATCH("AWAY",'FPL FIX2'!$O$1:$P$1,0),0),"")&amp;IFERROR(VLOOKUP(IE$2&amp;$A11,'FA2'!$A:$D,MATCH("AWAY",'FA2'!$A$1:$D$1,0),0),"")&amp;IFERROR(VLOOKUP(IE$2&amp;$A11,'FA2'!$B:$C,MATCH("HOME",'FA2'!$B$1:$C$1,0),0),"")&amp;IFERROR(VLOOKUP(IE$2&amp;$A11,'EFL2'!$A:$D,MATCH("AWAY",'EFL2'!$A$1:$D$1,0),0),"")&amp;IFERROR(VLOOKUP(IE$2&amp;$A11,'EFL2'!$B:$C,MATCH("HOME",'EFL2'!$B$1:$C$1,0),0),"")&amp;IFERROR(VLOOKUP(IE$2&amp;$A11,'UCL2'!$C:$F,MATCH("AWAY",'UCL2'!$C$1:$F$1,0),0),"")&amp;IFERROR(VLOOKUP(IE$2&amp;$A11,'UCL2'!$D:$E,MATCH("HOME",'UCL2'!$D$1:$E$1,0),0),"")&amp;IFERROR(VLOOKUP(IE$2&amp;$A11,'EU2'!$C:$F,MATCH("AWAY",'EU2'!$C$1:$F$1,0),0),"")&amp;IFERROR(VLOOKUP(IE$2&amp;$A11,'EU2'!$D:$E,MATCH("HOME",'EU2'!$D$1:$E$1,0),0),"")&amp;IFERROR(VLOOKUP(IE$2&amp;$A11,'EUC2'!$C:$F,MATCH("AWAY",'EUC2'!$C$1:$F$1,0),0),"")&amp;IFERROR(VLOOKUP(IE$2&amp;$A11,'EUC2'!$D:$E,MATCH("HOME",'EUC2'!$D$1:$E$1,0),0),"")</f>
        <v/>
      </c>
      <c r="IF11" s="25" t="str">
        <f>IFERROR(VLOOKUP(IF$2&amp;$B11,'FPL FIX2'!$N$1:$Q$400,MATCH("HOME",'FPL FIX2'!$N$1:$Q$1,0),0),"")&amp;IFERROR(VLOOKUP(IF$2&amp;$B11,'FPL FIX2'!$O$1:$P$400,MATCH("AWAY",'FPL FIX2'!$O$1:$P$1,0),0),"")&amp;IFERROR(VLOOKUP(IF$2&amp;$A11,'FA2'!$A:$D,MATCH("AWAY",'FA2'!$A$1:$D$1,0),0),"")&amp;IFERROR(VLOOKUP(IF$2&amp;$A11,'FA2'!$B:$C,MATCH("HOME",'FA2'!$B$1:$C$1,0),0),"")&amp;IFERROR(VLOOKUP(IF$2&amp;$A11,'EFL2'!$A:$D,MATCH("AWAY",'EFL2'!$A$1:$D$1,0),0),"")&amp;IFERROR(VLOOKUP(IF$2&amp;$A11,'EFL2'!$B:$C,MATCH("HOME",'EFL2'!$B$1:$C$1,0),0),"")&amp;IFERROR(VLOOKUP(IF$2&amp;$A11,'UCL2'!$C:$F,MATCH("AWAY",'UCL2'!$C$1:$F$1,0),0),"")&amp;IFERROR(VLOOKUP(IF$2&amp;$A11,'UCL2'!$D:$E,MATCH("HOME",'UCL2'!$D$1:$E$1,0),0),"")&amp;IFERROR(VLOOKUP(IF$2&amp;$A11,'EU2'!$C:$F,MATCH("AWAY",'EU2'!$C$1:$F$1,0),0),"")&amp;IFERROR(VLOOKUP(IF$2&amp;$A11,'EU2'!$D:$E,MATCH("HOME",'EU2'!$D$1:$E$1,0),0),"")&amp;IFERROR(VLOOKUP(IF$2&amp;$A11,'EUC2'!$C:$F,MATCH("AWAY",'EUC2'!$C$1:$F$1,0),0),"")&amp;IFERROR(VLOOKUP(IF$2&amp;$A11,'EUC2'!$D:$E,MATCH("HOME",'EUC2'!$D$1:$E$1,0),0),"")</f>
        <v/>
      </c>
      <c r="IG11" s="25" t="str">
        <f>IFERROR(VLOOKUP(IG$2&amp;$B11,'FPL FIX2'!$N$1:$Q$400,MATCH("HOME",'FPL FIX2'!$N$1:$Q$1,0),0),"")&amp;IFERROR(VLOOKUP(IG$2&amp;$B11,'FPL FIX2'!$O$1:$P$400,MATCH("AWAY",'FPL FIX2'!$O$1:$P$1,0),0),"")&amp;IFERROR(VLOOKUP(IG$2&amp;$A11,'FA2'!$A:$D,MATCH("AWAY",'FA2'!$A$1:$D$1,0),0),"")&amp;IFERROR(VLOOKUP(IG$2&amp;$A11,'FA2'!$B:$C,MATCH("HOME",'FA2'!$B$1:$C$1,0),0),"")&amp;IFERROR(VLOOKUP(IG$2&amp;$A11,'EFL2'!$A:$D,MATCH("AWAY",'EFL2'!$A$1:$D$1,0),0),"")&amp;IFERROR(VLOOKUP(IG$2&amp;$A11,'EFL2'!$B:$C,MATCH("HOME",'EFL2'!$B$1:$C$1,0),0),"")&amp;IFERROR(VLOOKUP(IG$2&amp;$A11,'UCL2'!$C:$F,MATCH("AWAY",'UCL2'!$C$1:$F$1,0),0),"")&amp;IFERROR(VLOOKUP(IG$2&amp;$A11,'UCL2'!$D:$E,MATCH("HOME",'UCL2'!$D$1:$E$1,0),0),"")&amp;IFERROR(VLOOKUP(IG$2&amp;$A11,'EU2'!$C:$F,MATCH("AWAY",'EU2'!$C$1:$F$1,0),0),"")&amp;IFERROR(VLOOKUP(IG$2&amp;$A11,'EU2'!$D:$E,MATCH("HOME",'EU2'!$D$1:$E$1,0),0),"")&amp;IFERROR(VLOOKUP(IG$2&amp;$A11,'EUC2'!$C:$F,MATCH("AWAY",'EUC2'!$C$1:$F$1,0),0),"")&amp;IFERROR(VLOOKUP(IG$2&amp;$A11,'EUC2'!$D:$E,MATCH("HOME",'EUC2'!$D$1:$E$1,0),0),"")</f>
        <v/>
      </c>
      <c r="IH11" s="25" t="str">
        <f>IFERROR(VLOOKUP(IH$2&amp;$B11,'FPL FIX2'!$N$1:$Q$400,MATCH("HOME",'FPL FIX2'!$N$1:$Q$1,0),0),"")&amp;IFERROR(VLOOKUP(IH$2&amp;$B11,'FPL FIX2'!$O$1:$P$400,MATCH("AWAY",'FPL FIX2'!$O$1:$P$1,0),0),"")&amp;IFERROR(VLOOKUP(IH$2&amp;$A11,'FA2'!$A:$D,MATCH("AWAY",'FA2'!$A$1:$D$1,0),0),"")&amp;IFERROR(VLOOKUP(IH$2&amp;$A11,'FA2'!$B:$C,MATCH("HOME",'FA2'!$B$1:$C$1,0),0),"")&amp;IFERROR(VLOOKUP(IH$2&amp;$A11,'EFL2'!$A:$D,MATCH("AWAY",'EFL2'!$A$1:$D$1,0),0),"")&amp;IFERROR(VLOOKUP(IH$2&amp;$A11,'EFL2'!$B:$C,MATCH("HOME",'EFL2'!$B$1:$C$1,0),0),"")&amp;IFERROR(VLOOKUP(IH$2&amp;$A11,'UCL2'!$C:$F,MATCH("AWAY",'UCL2'!$C$1:$F$1,0),0),"")&amp;IFERROR(VLOOKUP(IH$2&amp;$A11,'UCL2'!$D:$E,MATCH("HOME",'UCL2'!$D$1:$E$1,0),0),"")&amp;IFERROR(VLOOKUP(IH$2&amp;$A11,'EU2'!$C:$F,MATCH("AWAY",'EU2'!$C$1:$F$1,0),0),"")&amp;IFERROR(VLOOKUP(IH$2&amp;$A11,'EU2'!$D:$E,MATCH("HOME",'EU2'!$D$1:$E$1,0),0),"")&amp;IFERROR(VLOOKUP(IH$2&amp;$A11,'EUC2'!$C:$F,MATCH("AWAY",'EUC2'!$C$1:$F$1,0),0),"")&amp;IFERROR(VLOOKUP(IH$2&amp;$A11,'EUC2'!$D:$E,MATCH("HOME",'EUC2'!$D$1:$E$1,0),0),"")</f>
        <v/>
      </c>
      <c r="II11" s="25" t="str">
        <f>IFERROR(VLOOKUP(II$2&amp;$B11,'FPL FIX2'!$N$1:$Q$400,MATCH("HOME",'FPL FIX2'!$N$1:$Q$1,0),0),"")&amp;IFERROR(VLOOKUP(II$2&amp;$B11,'FPL FIX2'!$O$1:$P$400,MATCH("AWAY",'FPL FIX2'!$O$1:$P$1,0),0),"")&amp;IFERROR(VLOOKUP(II$2&amp;$A11,'FA2'!$A:$D,MATCH("AWAY",'FA2'!$A$1:$D$1,0),0),"")&amp;IFERROR(VLOOKUP(II$2&amp;$A11,'FA2'!$B:$C,MATCH("HOME",'FA2'!$B$1:$C$1,0),0),"")&amp;IFERROR(VLOOKUP(II$2&amp;$A11,'EFL2'!$A:$D,MATCH("AWAY",'EFL2'!$A$1:$D$1,0),0),"")&amp;IFERROR(VLOOKUP(II$2&amp;$A11,'EFL2'!$B:$C,MATCH("HOME",'EFL2'!$B$1:$C$1,0),0),"")&amp;IFERROR(VLOOKUP(II$2&amp;$A11,'UCL2'!$C:$F,MATCH("AWAY",'UCL2'!$C$1:$F$1,0),0),"")&amp;IFERROR(VLOOKUP(II$2&amp;$A11,'UCL2'!$D:$E,MATCH("HOME",'UCL2'!$D$1:$E$1,0),0),"")&amp;IFERROR(VLOOKUP(II$2&amp;$A11,'EU2'!$C:$F,MATCH("AWAY",'EU2'!$C$1:$F$1,0),0),"")&amp;IFERROR(VLOOKUP(II$2&amp;$A11,'EU2'!$D:$E,MATCH("HOME",'EU2'!$D$1:$E$1,0),0),"")&amp;IFERROR(VLOOKUP(II$2&amp;$A11,'EUC2'!$C:$F,MATCH("AWAY",'EUC2'!$C$1:$F$1,0),0),"")&amp;IFERROR(VLOOKUP(II$2&amp;$A11,'EUC2'!$D:$E,MATCH("HOME",'EUC2'!$D$1:$E$1,0),0),"")</f>
        <v/>
      </c>
      <c r="IJ11" s="25" t="str">
        <f>IFERROR(VLOOKUP(IJ$2&amp;$B11,'FPL FIX2'!$N$1:$Q$400,MATCH("HOME",'FPL FIX2'!$N$1:$Q$1,0),0),"")&amp;IFERROR(VLOOKUP(IJ$2&amp;$B11,'FPL FIX2'!$O$1:$P$400,MATCH("AWAY",'FPL FIX2'!$O$1:$P$1,0),0),"")&amp;IFERROR(VLOOKUP(IJ$2&amp;$A11,'FA2'!$A:$D,MATCH("AWAY",'FA2'!$A$1:$D$1,0),0),"")&amp;IFERROR(VLOOKUP(IJ$2&amp;$A11,'FA2'!$B:$C,MATCH("HOME",'FA2'!$B$1:$C$1,0),0),"")&amp;IFERROR(VLOOKUP(IJ$2&amp;$A11,'EFL2'!$A:$D,MATCH("AWAY",'EFL2'!$A$1:$D$1,0),0),"")&amp;IFERROR(VLOOKUP(IJ$2&amp;$A11,'EFL2'!$B:$C,MATCH("HOME",'EFL2'!$B$1:$C$1,0),0),"")&amp;IFERROR(VLOOKUP(IJ$2&amp;$A11,'UCL2'!$C:$F,MATCH("AWAY",'UCL2'!$C$1:$F$1,0),0),"")&amp;IFERROR(VLOOKUP(IJ$2&amp;$A11,'UCL2'!$D:$E,MATCH("HOME",'UCL2'!$D$1:$E$1,0),0),"")&amp;IFERROR(VLOOKUP(IJ$2&amp;$A11,'EU2'!$C:$F,MATCH("AWAY",'EU2'!$C$1:$F$1,0),0),"")&amp;IFERROR(VLOOKUP(IJ$2&amp;$A11,'EU2'!$D:$E,MATCH("HOME",'EU2'!$D$1:$E$1,0),0),"")&amp;IFERROR(VLOOKUP(IJ$2&amp;$A11,'EUC2'!$C:$F,MATCH("AWAY",'EUC2'!$C$1:$F$1,0),0),"")&amp;IFERROR(VLOOKUP(IJ$2&amp;$A11,'EUC2'!$D:$E,MATCH("HOME",'EUC2'!$D$1:$E$1,0),0),"")</f>
        <v/>
      </c>
      <c r="IK11" s="25" t="str">
        <f>IFERROR(VLOOKUP(IK$2&amp;$B11,'FPL FIX2'!$N$1:$Q$400,MATCH("HOME",'FPL FIX2'!$N$1:$Q$1,0),0),"")&amp;IFERROR(VLOOKUP(IK$2&amp;$B11,'FPL FIX2'!$O$1:$P$400,MATCH("AWAY",'FPL FIX2'!$O$1:$P$1,0),0),"")&amp;IFERROR(VLOOKUP(IK$2&amp;$A11,'FA2'!$A:$D,MATCH("AWAY",'FA2'!$A$1:$D$1,0),0),"")&amp;IFERROR(VLOOKUP(IK$2&amp;$A11,'FA2'!$B:$C,MATCH("HOME",'FA2'!$B$1:$C$1,0),0),"")&amp;IFERROR(VLOOKUP(IK$2&amp;$A11,'EFL2'!$A:$D,MATCH("AWAY",'EFL2'!$A$1:$D$1,0),0),"")&amp;IFERROR(VLOOKUP(IK$2&amp;$A11,'EFL2'!$B:$C,MATCH("HOME",'EFL2'!$B$1:$C$1,0),0),"")&amp;IFERROR(VLOOKUP(IK$2&amp;$A11,'UCL2'!$C:$F,MATCH("AWAY",'UCL2'!$C$1:$F$1,0),0),"")&amp;IFERROR(VLOOKUP(IK$2&amp;$A11,'UCL2'!$D:$E,MATCH("HOME",'UCL2'!$D$1:$E$1,0),0),"")&amp;IFERROR(VLOOKUP(IK$2&amp;$A11,'EU2'!$C:$F,MATCH("AWAY",'EU2'!$C$1:$F$1,0),0),"")&amp;IFERROR(VLOOKUP(IK$2&amp;$A11,'EU2'!$D:$E,MATCH("HOME",'EU2'!$D$1:$E$1,0),0),"")&amp;IFERROR(VLOOKUP(IK$2&amp;$A11,'EUC2'!$C:$F,MATCH("AWAY",'EUC2'!$C$1:$F$1,0),0),"")&amp;IFERROR(VLOOKUP(IK$2&amp;$A11,'EUC2'!$D:$E,MATCH("HOME",'EUC2'!$D$1:$E$1,0),0),"")</f>
        <v/>
      </c>
      <c r="IL11" s="25" t="str">
        <f>IFERROR(VLOOKUP(IL$2&amp;$B11,'FPL FIX2'!$N$1:$Q$400,MATCH("HOME",'FPL FIX2'!$N$1:$Q$1,0),0),"")&amp;IFERROR(VLOOKUP(IL$2&amp;$B11,'FPL FIX2'!$O$1:$P$400,MATCH("AWAY",'FPL FIX2'!$O$1:$P$1,0),0),"")&amp;IFERROR(VLOOKUP(IL$2&amp;$A11,'FA2'!$A:$D,MATCH("AWAY",'FA2'!$A$1:$D$1,0),0),"")&amp;IFERROR(VLOOKUP(IL$2&amp;$A11,'FA2'!$B:$C,MATCH("HOME",'FA2'!$B$1:$C$1,0),0),"")&amp;IFERROR(VLOOKUP(IL$2&amp;$A11,'EFL2'!$A:$D,MATCH("AWAY",'EFL2'!$A$1:$D$1,0),0),"")&amp;IFERROR(VLOOKUP(IL$2&amp;$A11,'EFL2'!$B:$C,MATCH("HOME",'EFL2'!$B$1:$C$1,0),0),"")&amp;IFERROR(VLOOKUP(IL$2&amp;$A11,'UCL2'!$C:$F,MATCH("AWAY",'UCL2'!$C$1:$F$1,0),0),"")&amp;IFERROR(VLOOKUP(IL$2&amp;$A11,'UCL2'!$D:$E,MATCH("HOME",'UCL2'!$D$1:$E$1,0),0),"")&amp;IFERROR(VLOOKUP(IL$2&amp;$A11,'EU2'!$C:$F,MATCH("AWAY",'EU2'!$C$1:$F$1,0),0),"")&amp;IFERROR(VLOOKUP(IL$2&amp;$A11,'EU2'!$D:$E,MATCH("HOME",'EU2'!$D$1:$E$1,0),0),"")&amp;IFERROR(VLOOKUP(IL$2&amp;$A11,'EUC2'!$C:$F,MATCH("AWAY",'EUC2'!$C$1:$F$1,0),0),"")&amp;IFERROR(VLOOKUP(IL$2&amp;$A11,'EUC2'!$D:$E,MATCH("HOME",'EUC2'!$D$1:$E$1,0),0),"")</f>
        <v/>
      </c>
      <c r="IM11" s="25" t="str">
        <f>IFERROR(VLOOKUP(IM$2&amp;$B11,'FPL FIX2'!$N$1:$Q$400,MATCH("HOME",'FPL FIX2'!$N$1:$Q$1,0),0),"")&amp;IFERROR(VLOOKUP(IM$2&amp;$B11,'FPL FIX2'!$O$1:$P$400,MATCH("AWAY",'FPL FIX2'!$O$1:$P$1,0),0),"")&amp;IFERROR(VLOOKUP(IM$2&amp;$A11,'FA2'!$A:$D,MATCH("AWAY",'FA2'!$A$1:$D$1,0),0),"")&amp;IFERROR(VLOOKUP(IM$2&amp;$A11,'FA2'!$B:$C,MATCH("HOME",'FA2'!$B$1:$C$1,0),0),"")&amp;IFERROR(VLOOKUP(IM$2&amp;$A11,'EFL2'!$A:$D,MATCH("AWAY",'EFL2'!$A$1:$D$1,0),0),"")&amp;IFERROR(VLOOKUP(IM$2&amp;$A11,'EFL2'!$B:$C,MATCH("HOME",'EFL2'!$B$1:$C$1,0),0),"")&amp;IFERROR(VLOOKUP(IM$2&amp;$A11,'UCL2'!$C:$F,MATCH("AWAY",'UCL2'!$C$1:$F$1,0),0),"")&amp;IFERROR(VLOOKUP(IM$2&amp;$A11,'UCL2'!$D:$E,MATCH("HOME",'UCL2'!$D$1:$E$1,0),0),"")&amp;IFERROR(VLOOKUP(IM$2&amp;$A11,'EU2'!$C:$F,MATCH("AWAY",'EU2'!$C$1:$F$1,0),0),"")&amp;IFERROR(VLOOKUP(IM$2&amp;$A11,'EU2'!$D:$E,MATCH("HOME",'EU2'!$D$1:$E$1,0),0),"")&amp;IFERROR(VLOOKUP(IM$2&amp;$A11,'EUC2'!$C:$F,MATCH("AWAY",'EUC2'!$C$1:$F$1,0),0),"")&amp;IFERROR(VLOOKUP(IM$2&amp;$A11,'EUC2'!$D:$E,MATCH("HOME",'EUC2'!$D$1:$E$1,0),0),"")</f>
        <v/>
      </c>
      <c r="IN11" s="25" t="str">
        <f>IFERROR(VLOOKUP(IN$2&amp;$B11,'FPL FIX2'!$N$1:$Q$400,MATCH("HOME",'FPL FIX2'!$N$1:$Q$1,0),0),"")&amp;IFERROR(VLOOKUP(IN$2&amp;$B11,'FPL FIX2'!$O$1:$P$400,MATCH("AWAY",'FPL FIX2'!$O$1:$P$1,0),0),"")&amp;IFERROR(VLOOKUP(IN$2&amp;$A11,'FA2'!$A:$D,MATCH("AWAY",'FA2'!$A$1:$D$1,0),0),"")&amp;IFERROR(VLOOKUP(IN$2&amp;$A11,'FA2'!$B:$C,MATCH("HOME",'FA2'!$B$1:$C$1,0),0),"")&amp;IFERROR(VLOOKUP(IN$2&amp;$A11,'EFL2'!$A:$D,MATCH("AWAY",'EFL2'!$A$1:$D$1,0),0),"")&amp;IFERROR(VLOOKUP(IN$2&amp;$A11,'EFL2'!$B:$C,MATCH("HOME",'EFL2'!$B$1:$C$1,0),0),"")&amp;IFERROR(VLOOKUP(IN$2&amp;$A11,'UCL2'!$C:$F,MATCH("AWAY",'UCL2'!$C$1:$F$1,0),0),"")&amp;IFERROR(VLOOKUP(IN$2&amp;$A11,'UCL2'!$D:$E,MATCH("HOME",'UCL2'!$D$1:$E$1,0),0),"")&amp;IFERROR(VLOOKUP(IN$2&amp;$A11,'EU2'!$C:$F,MATCH("AWAY",'EU2'!$C$1:$F$1,0),0),"")&amp;IFERROR(VLOOKUP(IN$2&amp;$A11,'EU2'!$D:$E,MATCH("HOME",'EU2'!$D$1:$E$1,0),0),"")&amp;IFERROR(VLOOKUP(IN$2&amp;$A11,'EUC2'!$C:$F,MATCH("AWAY",'EUC2'!$C$1:$F$1,0),0),"")&amp;IFERROR(VLOOKUP(IN$2&amp;$A11,'EUC2'!$D:$E,MATCH("HOME",'EUC2'!$D$1:$E$1,0),0),"")</f>
        <v>TOT</v>
      </c>
      <c r="IO11" s="25" t="str">
        <f>IFERROR(VLOOKUP(IO$2&amp;$B11,'FPL FIX2'!$N$1:$Q$400,MATCH("HOME",'FPL FIX2'!$N$1:$Q$1,0),0),"")&amp;IFERROR(VLOOKUP(IO$2&amp;$B11,'FPL FIX2'!$O$1:$P$400,MATCH("AWAY",'FPL FIX2'!$O$1:$P$1,0),0),"")&amp;IFERROR(VLOOKUP(IO$2&amp;$A11,'FA2'!$A:$D,MATCH("AWAY",'FA2'!$A$1:$D$1,0),0),"")&amp;IFERROR(VLOOKUP(IO$2&amp;$A11,'FA2'!$B:$C,MATCH("HOME",'FA2'!$B$1:$C$1,0),0),"")&amp;IFERROR(VLOOKUP(IO$2&amp;$A11,'EFL2'!$A:$D,MATCH("AWAY",'EFL2'!$A$1:$D$1,0),0),"")&amp;IFERROR(VLOOKUP(IO$2&amp;$A11,'EFL2'!$B:$C,MATCH("HOME",'EFL2'!$B$1:$C$1,0),0),"")&amp;IFERROR(VLOOKUP(IO$2&amp;$A11,'UCL2'!$C:$F,MATCH("AWAY",'UCL2'!$C$1:$F$1,0),0),"")&amp;IFERROR(VLOOKUP(IO$2&amp;$A11,'UCL2'!$D:$E,MATCH("HOME",'UCL2'!$D$1:$E$1,0),0),"")&amp;IFERROR(VLOOKUP(IO$2&amp;$A11,'EU2'!$C:$F,MATCH("AWAY",'EU2'!$C$1:$F$1,0),0),"")&amp;IFERROR(VLOOKUP(IO$2&amp;$A11,'EU2'!$D:$E,MATCH("HOME",'EU2'!$D$1:$E$1,0),0),"")&amp;IFERROR(VLOOKUP(IO$2&amp;$A11,'EUC2'!$C:$F,MATCH("AWAY",'EUC2'!$C$1:$F$1,0),0),"")&amp;IFERROR(VLOOKUP(IO$2&amp;$A11,'EUC2'!$D:$E,MATCH("HOME",'EUC2'!$D$1:$E$1,0),0),"")</f>
        <v/>
      </c>
      <c r="IP11" s="25" t="str">
        <f>IFERROR(VLOOKUP(IP$2&amp;$B11,'FPL FIX2'!$N$1:$Q$400,MATCH("HOME",'FPL FIX2'!$N$1:$Q$1,0),0),"")&amp;IFERROR(VLOOKUP(IP$2&amp;$B11,'FPL FIX2'!$O$1:$P$400,MATCH("AWAY",'FPL FIX2'!$O$1:$P$1,0),0),"")&amp;IFERROR(VLOOKUP(IP$2&amp;$A11,'FA2'!$A:$D,MATCH("AWAY",'FA2'!$A$1:$D$1,0),0),"")&amp;IFERROR(VLOOKUP(IP$2&amp;$A11,'FA2'!$B:$C,MATCH("HOME",'FA2'!$B$1:$C$1,0),0),"")&amp;IFERROR(VLOOKUP(IP$2&amp;$A11,'EFL2'!$A:$D,MATCH("AWAY",'EFL2'!$A$1:$D$1,0),0),"")&amp;IFERROR(VLOOKUP(IP$2&amp;$A11,'EFL2'!$B:$C,MATCH("HOME",'EFL2'!$B$1:$C$1,0),0),"")&amp;IFERROR(VLOOKUP(IP$2&amp;$A11,'UCL2'!$C:$F,MATCH("AWAY",'UCL2'!$C$1:$F$1,0),0),"")&amp;IFERROR(VLOOKUP(IP$2&amp;$A11,'UCL2'!$D:$E,MATCH("HOME",'UCL2'!$D$1:$E$1,0),0),"")&amp;IFERROR(VLOOKUP(IP$2&amp;$A11,'EU2'!$C:$F,MATCH("AWAY",'EU2'!$C$1:$F$1,0),0),"")&amp;IFERROR(VLOOKUP(IP$2&amp;$A11,'EU2'!$D:$E,MATCH("HOME",'EU2'!$D$1:$E$1,0),0),"")&amp;IFERROR(VLOOKUP(IP$2&amp;$A11,'EUC2'!$C:$F,MATCH("AWAY",'EUC2'!$C$1:$F$1,0),0),"")&amp;IFERROR(VLOOKUP(IP$2&amp;$A11,'EUC2'!$D:$E,MATCH("HOME",'EUC2'!$D$1:$E$1,0),0),"")</f>
        <v/>
      </c>
      <c r="IQ11" s="25" t="str">
        <f>IFERROR(VLOOKUP(IQ$2&amp;$B11,'FPL FIX2'!$N$1:$Q$400,MATCH("HOME",'FPL FIX2'!$N$1:$Q$1,0),0),"")&amp;IFERROR(VLOOKUP(IQ$2&amp;$B11,'FPL FIX2'!$O$1:$P$400,MATCH("AWAY",'FPL FIX2'!$O$1:$P$1,0),0),"")&amp;IFERROR(VLOOKUP(IQ$2&amp;$A11,'FA2'!$A:$D,MATCH("AWAY",'FA2'!$A$1:$D$1,0),0),"")&amp;IFERROR(VLOOKUP(IQ$2&amp;$A11,'FA2'!$B:$C,MATCH("HOME",'FA2'!$B$1:$C$1,0),0),"")&amp;IFERROR(VLOOKUP(IQ$2&amp;$A11,'EFL2'!$A:$D,MATCH("AWAY",'EFL2'!$A$1:$D$1,0),0),"")&amp;IFERROR(VLOOKUP(IQ$2&amp;$A11,'EFL2'!$B:$C,MATCH("HOME",'EFL2'!$B$1:$C$1,0),0),"")&amp;IFERROR(VLOOKUP(IQ$2&amp;$A11,'UCL2'!$C:$F,MATCH("AWAY",'UCL2'!$C$1:$F$1,0),0),"")&amp;IFERROR(VLOOKUP(IQ$2&amp;$A11,'UCL2'!$D:$E,MATCH("HOME",'UCL2'!$D$1:$E$1,0),0),"")&amp;IFERROR(VLOOKUP(IQ$2&amp;$A11,'EU2'!$C:$F,MATCH("AWAY",'EU2'!$C$1:$F$1,0),0),"")&amp;IFERROR(VLOOKUP(IQ$2&amp;$A11,'EU2'!$D:$E,MATCH("HOME",'EU2'!$D$1:$E$1,0),0),"")&amp;IFERROR(VLOOKUP(IQ$2&amp;$A11,'EUC2'!$C:$F,MATCH("AWAY",'EUC2'!$C$1:$F$1,0),0),"")&amp;IFERROR(VLOOKUP(IQ$2&amp;$A11,'EUC2'!$D:$E,MATCH("HOME",'EUC2'!$D$1:$E$1,0),0),"")</f>
        <v/>
      </c>
      <c r="IR11" s="25" t="str">
        <f>IFERROR(VLOOKUP(IR$2&amp;$B11,'FPL FIX2'!$N$1:$Q$400,MATCH("HOME",'FPL FIX2'!$N$1:$Q$1,0),0),"")&amp;IFERROR(VLOOKUP(IR$2&amp;$B11,'FPL FIX2'!$O$1:$P$400,MATCH("AWAY",'FPL FIX2'!$O$1:$P$1,0),0),"")&amp;IFERROR(VLOOKUP(IR$2&amp;$A11,'FA2'!$A:$D,MATCH("AWAY",'FA2'!$A$1:$D$1,0),0),"")&amp;IFERROR(VLOOKUP(IR$2&amp;$A11,'FA2'!$B:$C,MATCH("HOME",'FA2'!$B$1:$C$1,0),0),"")&amp;IFERROR(VLOOKUP(IR$2&amp;$A11,'EFL2'!$A:$D,MATCH("AWAY",'EFL2'!$A$1:$D$1,0),0),"")&amp;IFERROR(VLOOKUP(IR$2&amp;$A11,'EFL2'!$B:$C,MATCH("HOME",'EFL2'!$B$1:$C$1,0),0),"")&amp;IFERROR(VLOOKUP(IR$2&amp;$A11,'UCL2'!$C:$F,MATCH("AWAY",'UCL2'!$C$1:$F$1,0),0),"")&amp;IFERROR(VLOOKUP(IR$2&amp;$A11,'UCL2'!$D:$E,MATCH("HOME",'UCL2'!$D$1:$E$1,0),0),"")&amp;IFERROR(VLOOKUP(IR$2&amp;$A11,'EU2'!$C:$F,MATCH("AWAY",'EU2'!$C$1:$F$1,0),0),"")&amp;IFERROR(VLOOKUP(IR$2&amp;$A11,'EU2'!$D:$E,MATCH("HOME",'EU2'!$D$1:$E$1,0),0),"")&amp;IFERROR(VLOOKUP(IR$2&amp;$A11,'EUC2'!$C:$F,MATCH("AWAY",'EUC2'!$C$1:$F$1,0),0),"")&amp;IFERROR(VLOOKUP(IR$2&amp;$A11,'EUC2'!$D:$E,MATCH("HOME",'EUC2'!$D$1:$E$1,0),0),"")</f>
        <v/>
      </c>
      <c r="IS11" s="25" t="str">
        <f>IFERROR(VLOOKUP(IS$2&amp;$B11,'FPL FIX2'!$N$1:$Q$400,MATCH("HOME",'FPL FIX2'!$N$1:$Q$1,0),0),"")&amp;IFERROR(VLOOKUP(IS$2&amp;$B11,'FPL FIX2'!$O$1:$P$400,MATCH("AWAY",'FPL FIX2'!$O$1:$P$1,0),0),"")&amp;IFERROR(VLOOKUP(IS$2&amp;$A11,'FA2'!$A:$D,MATCH("AWAY",'FA2'!$A$1:$D$1,0),0),"")&amp;IFERROR(VLOOKUP(IS$2&amp;$A11,'FA2'!$B:$C,MATCH("HOME",'FA2'!$B$1:$C$1,0),0),"")&amp;IFERROR(VLOOKUP(IS$2&amp;$A11,'EFL2'!$A:$D,MATCH("AWAY",'EFL2'!$A$1:$D$1,0),0),"")&amp;IFERROR(VLOOKUP(IS$2&amp;$A11,'EFL2'!$B:$C,MATCH("HOME",'EFL2'!$B$1:$C$1,0),0),"")&amp;IFERROR(VLOOKUP(IS$2&amp;$A11,'UCL2'!$C:$F,MATCH("AWAY",'UCL2'!$C$1:$F$1,0),0),"")&amp;IFERROR(VLOOKUP(IS$2&amp;$A11,'UCL2'!$D:$E,MATCH("HOME",'UCL2'!$D$1:$E$1,0),0),"")&amp;IFERROR(VLOOKUP(IS$2&amp;$A11,'EU2'!$C:$F,MATCH("AWAY",'EU2'!$C$1:$F$1,0),0),"")&amp;IFERROR(VLOOKUP(IS$2&amp;$A11,'EU2'!$D:$E,MATCH("HOME",'EU2'!$D$1:$E$1,0),0),"")&amp;IFERROR(VLOOKUP(IS$2&amp;$A11,'EUC2'!$C:$F,MATCH("AWAY",'EUC2'!$C$1:$F$1,0),0),"")&amp;IFERROR(VLOOKUP(IS$2&amp;$A11,'EUC2'!$D:$E,MATCH("HOME",'EUC2'!$D$1:$E$1,0),0),"")</f>
        <v>mun</v>
      </c>
      <c r="IT11" s="25" t="str">
        <f>IFERROR(VLOOKUP(IT$2&amp;$B11,'FPL FIX2'!$N$1:$Q$400,MATCH("HOME",'FPL FIX2'!$N$1:$Q$1,0),0),"")&amp;IFERROR(VLOOKUP(IT$2&amp;$B11,'FPL FIX2'!$O$1:$P$400,MATCH("AWAY",'FPL FIX2'!$O$1:$P$1,0),0),"")&amp;IFERROR(VLOOKUP(IT$2&amp;$A11,'FA2'!$A:$D,MATCH("AWAY",'FA2'!$A$1:$D$1,0),0),"")&amp;IFERROR(VLOOKUP(IT$2&amp;$A11,'FA2'!$B:$C,MATCH("HOME",'FA2'!$B$1:$C$1,0),0),"")&amp;IFERROR(VLOOKUP(IT$2&amp;$A11,'EFL2'!$A:$D,MATCH("AWAY",'EFL2'!$A$1:$D$1,0),0),"")&amp;IFERROR(VLOOKUP(IT$2&amp;$A11,'EFL2'!$B:$C,MATCH("HOME",'EFL2'!$B$1:$C$1,0),0),"")&amp;IFERROR(VLOOKUP(IT$2&amp;$A11,'UCL2'!$C:$F,MATCH("AWAY",'UCL2'!$C$1:$F$1,0),0),"")&amp;IFERROR(VLOOKUP(IT$2&amp;$A11,'UCL2'!$D:$E,MATCH("HOME",'UCL2'!$D$1:$E$1,0),0),"")&amp;IFERROR(VLOOKUP(IT$2&amp;$A11,'EU2'!$C:$F,MATCH("AWAY",'EU2'!$C$1:$F$1,0),0),"")&amp;IFERROR(VLOOKUP(IT$2&amp;$A11,'EU2'!$D:$E,MATCH("HOME",'EU2'!$D$1:$E$1,0),0),"")&amp;IFERROR(VLOOKUP(IT$2&amp;$A11,'EUC2'!$C:$F,MATCH("AWAY",'EUC2'!$C$1:$F$1,0),0),"")&amp;IFERROR(VLOOKUP(IT$2&amp;$A11,'EUC2'!$D:$E,MATCH("HOME",'EUC2'!$D$1:$E$1,0),0),"")</f>
        <v/>
      </c>
      <c r="IU11" s="25" t="str">
        <f>IFERROR(VLOOKUP(IU$2&amp;$B11,'FPL FIX2'!$N$1:$Q$400,MATCH("HOME",'FPL FIX2'!$N$1:$Q$1,0),0),"")&amp;IFERROR(VLOOKUP(IU$2&amp;$B11,'FPL FIX2'!$O$1:$P$400,MATCH("AWAY",'FPL FIX2'!$O$1:$P$1,0),0),"")&amp;IFERROR(VLOOKUP(IU$2&amp;$A11,'FA2'!$A:$D,MATCH("AWAY",'FA2'!$A$1:$D$1,0),0),"")&amp;IFERROR(VLOOKUP(IU$2&amp;$A11,'FA2'!$B:$C,MATCH("HOME",'FA2'!$B$1:$C$1,0),0),"")&amp;IFERROR(VLOOKUP(IU$2&amp;$A11,'EFL2'!$A:$D,MATCH("AWAY",'EFL2'!$A$1:$D$1,0),0),"")&amp;IFERROR(VLOOKUP(IU$2&amp;$A11,'EFL2'!$B:$C,MATCH("HOME",'EFL2'!$B$1:$C$1,0),0),"")&amp;IFERROR(VLOOKUP(IU$2&amp;$A11,'UCL2'!$C:$F,MATCH("AWAY",'UCL2'!$C$1:$F$1,0),0),"")&amp;IFERROR(VLOOKUP(IU$2&amp;$A11,'UCL2'!$D:$E,MATCH("HOME",'UCL2'!$D$1:$E$1,0),0),"")&amp;IFERROR(VLOOKUP(IU$2&amp;$A11,'EU2'!$C:$F,MATCH("AWAY",'EU2'!$C$1:$F$1,0),0),"")&amp;IFERROR(VLOOKUP(IU$2&amp;$A11,'EU2'!$D:$E,MATCH("HOME",'EU2'!$D$1:$E$1,0),0),"")&amp;IFERROR(VLOOKUP(IU$2&amp;$A11,'EUC2'!$C:$F,MATCH("AWAY",'EUC2'!$C$1:$F$1,0),0),"")&amp;IFERROR(VLOOKUP(IU$2&amp;$A11,'EUC2'!$D:$E,MATCH("HOME",'EUC2'!$D$1:$E$1,0),0),"")</f>
        <v/>
      </c>
      <c r="IV11" s="25" t="str">
        <f>IFERROR(VLOOKUP(IV$2&amp;$B11,'FPL FIX2'!$N$1:$Q$400,MATCH("HOME",'FPL FIX2'!$N$1:$Q$1,0),0),"")&amp;IFERROR(VLOOKUP(IV$2&amp;$B11,'FPL FIX2'!$O$1:$P$400,MATCH("AWAY",'FPL FIX2'!$O$1:$P$1,0),0),"")&amp;IFERROR(VLOOKUP(IV$2&amp;$A11,'FA2'!$A:$D,MATCH("AWAY",'FA2'!$A$1:$D$1,0),0),"")&amp;IFERROR(VLOOKUP(IV$2&amp;$A11,'FA2'!$B:$C,MATCH("HOME",'FA2'!$B$1:$C$1,0),0),"")&amp;IFERROR(VLOOKUP(IV$2&amp;$A11,'EFL2'!$A:$D,MATCH("AWAY",'EFL2'!$A$1:$D$1,0),0),"")&amp;IFERROR(VLOOKUP(IV$2&amp;$A11,'EFL2'!$B:$C,MATCH("HOME",'EFL2'!$B$1:$C$1,0),0),"")&amp;IFERROR(VLOOKUP(IV$2&amp;$A11,'UCL2'!$C:$F,MATCH("AWAY",'UCL2'!$C$1:$F$1,0),0),"")&amp;IFERROR(VLOOKUP(IV$2&amp;$A11,'UCL2'!$D:$E,MATCH("HOME",'UCL2'!$D$1:$E$1,0),0),"")&amp;IFERROR(VLOOKUP(IV$2&amp;$A11,'EU2'!$C:$F,MATCH("AWAY",'EU2'!$C$1:$F$1,0),0),"")&amp;IFERROR(VLOOKUP(IV$2&amp;$A11,'EU2'!$D:$E,MATCH("HOME",'EU2'!$D$1:$E$1,0),0),"")&amp;IFERROR(VLOOKUP(IV$2&amp;$A11,'EUC2'!$C:$F,MATCH("AWAY",'EUC2'!$C$1:$F$1,0),0),"")&amp;IFERROR(VLOOKUP(IV$2&amp;$A11,'EUC2'!$D:$E,MATCH("HOME",'EUC2'!$D$1:$E$1,0),0),"")</f>
        <v/>
      </c>
      <c r="IW11" s="25" t="str">
        <f>IFERROR(VLOOKUP(IW$2&amp;$B11,'FPL FIX2'!$N$1:$Q$400,MATCH("HOME",'FPL FIX2'!$N$1:$Q$1,0),0),"")&amp;IFERROR(VLOOKUP(IW$2&amp;$B11,'FPL FIX2'!$O$1:$P$400,MATCH("AWAY",'FPL FIX2'!$O$1:$P$1,0),0),"")&amp;IFERROR(VLOOKUP(IW$2&amp;$A11,'FA2'!$A:$D,MATCH("AWAY",'FA2'!$A$1:$D$1,0),0),"")&amp;IFERROR(VLOOKUP(IW$2&amp;$A11,'FA2'!$B:$C,MATCH("HOME",'FA2'!$B$1:$C$1,0),0),"")&amp;IFERROR(VLOOKUP(IW$2&amp;$A11,'EFL2'!$A:$D,MATCH("AWAY",'EFL2'!$A$1:$D$1,0),0),"")&amp;IFERROR(VLOOKUP(IW$2&amp;$A11,'EFL2'!$B:$C,MATCH("HOME",'EFL2'!$B$1:$C$1,0),0),"")&amp;IFERROR(VLOOKUP(IW$2&amp;$A11,'UCL2'!$C:$F,MATCH("AWAY",'UCL2'!$C$1:$F$1,0),0),"")&amp;IFERROR(VLOOKUP(IW$2&amp;$A11,'UCL2'!$D:$E,MATCH("HOME",'UCL2'!$D$1:$E$1,0),0),"")&amp;IFERROR(VLOOKUP(IW$2&amp;$A11,'EU2'!$C:$F,MATCH("AWAY",'EU2'!$C$1:$F$1,0),0),"")&amp;IFERROR(VLOOKUP(IW$2&amp;$A11,'EU2'!$D:$E,MATCH("HOME",'EU2'!$D$1:$E$1,0),0),"")&amp;IFERROR(VLOOKUP(IW$2&amp;$A11,'EUC2'!$C:$F,MATCH("AWAY",'EUC2'!$C$1:$F$1,0),0),"")&amp;IFERROR(VLOOKUP(IW$2&amp;$A11,'EUC2'!$D:$E,MATCH("HOME",'EUC2'!$D$1:$E$1,0),0),"")</f>
        <v/>
      </c>
      <c r="IX11" s="25" t="str">
        <f>IFERROR(VLOOKUP(IX$2&amp;$B11,'FPL FIX2'!$N$1:$Q$400,MATCH("HOME",'FPL FIX2'!$N$1:$Q$1,0),0),"")&amp;IFERROR(VLOOKUP(IX$2&amp;$B11,'FPL FIX2'!$O$1:$P$400,MATCH("AWAY",'FPL FIX2'!$O$1:$P$1,0),0),"")&amp;IFERROR(VLOOKUP(IX$2&amp;$A11,'FA2'!$A:$D,MATCH("AWAY",'FA2'!$A$1:$D$1,0),0),"")&amp;IFERROR(VLOOKUP(IX$2&amp;$A11,'FA2'!$B:$C,MATCH("HOME",'FA2'!$B$1:$C$1,0),0),"")&amp;IFERROR(VLOOKUP(IX$2&amp;$A11,'EFL2'!$A:$D,MATCH("AWAY",'EFL2'!$A$1:$D$1,0),0),"")&amp;IFERROR(VLOOKUP(IX$2&amp;$A11,'EFL2'!$B:$C,MATCH("HOME",'EFL2'!$B$1:$C$1,0),0),"")&amp;IFERROR(VLOOKUP(IX$2&amp;$A11,'UCL2'!$C:$F,MATCH("AWAY",'UCL2'!$C$1:$F$1,0),0),"")&amp;IFERROR(VLOOKUP(IX$2&amp;$A11,'UCL2'!$D:$E,MATCH("HOME",'UCL2'!$D$1:$E$1,0),0),"")&amp;IFERROR(VLOOKUP(IX$2&amp;$A11,'EU2'!$C:$F,MATCH("AWAY",'EU2'!$C$1:$F$1,0),0),"")&amp;IFERROR(VLOOKUP(IX$2&amp;$A11,'EU2'!$D:$E,MATCH("HOME",'EU2'!$D$1:$E$1,0),0),"")&amp;IFERROR(VLOOKUP(IX$2&amp;$A11,'EUC2'!$C:$F,MATCH("AWAY",'EUC2'!$C$1:$F$1,0),0),"")&amp;IFERROR(VLOOKUP(IX$2&amp;$A11,'EUC2'!$D:$E,MATCH("HOME",'EUC2'!$D$1:$E$1,0),0),"")</f>
        <v/>
      </c>
      <c r="IY11" s="25" t="str">
        <f>IFERROR(VLOOKUP(IY$2&amp;$B11,'FPL FIX2'!$N$1:$Q$400,MATCH("HOME",'FPL FIX2'!$N$1:$Q$1,0),0),"")&amp;IFERROR(VLOOKUP(IY$2&amp;$B11,'FPL FIX2'!$O$1:$P$400,MATCH("AWAY",'FPL FIX2'!$O$1:$P$1,0),0),"")&amp;IFERROR(VLOOKUP(IY$2&amp;$A11,'FA2'!$A:$D,MATCH("AWAY",'FA2'!$A$1:$D$1,0),0),"")&amp;IFERROR(VLOOKUP(IY$2&amp;$A11,'FA2'!$B:$C,MATCH("HOME",'FA2'!$B$1:$C$1,0),0),"")&amp;IFERROR(VLOOKUP(IY$2&amp;$A11,'EFL2'!$A:$D,MATCH("AWAY",'EFL2'!$A$1:$D$1,0),0),"")&amp;IFERROR(VLOOKUP(IY$2&amp;$A11,'EFL2'!$B:$C,MATCH("HOME",'EFL2'!$B$1:$C$1,0),0),"")&amp;IFERROR(VLOOKUP(IY$2&amp;$A11,'UCL2'!$C:$F,MATCH("AWAY",'UCL2'!$C$1:$F$1,0),0),"")&amp;IFERROR(VLOOKUP(IY$2&amp;$A11,'UCL2'!$D:$E,MATCH("HOME",'UCL2'!$D$1:$E$1,0),0),"")&amp;IFERROR(VLOOKUP(IY$2&amp;$A11,'EU2'!$C:$F,MATCH("AWAY",'EU2'!$C$1:$F$1,0),0),"")&amp;IFERROR(VLOOKUP(IY$2&amp;$A11,'EU2'!$D:$E,MATCH("HOME",'EU2'!$D$1:$E$1,0),0),"")&amp;IFERROR(VLOOKUP(IY$2&amp;$A11,'EUC2'!$C:$F,MATCH("AWAY",'EUC2'!$C$1:$F$1,0),0),"")&amp;IFERROR(VLOOKUP(IY$2&amp;$A11,'EUC2'!$D:$E,MATCH("HOME",'EUC2'!$D$1:$E$1,0),0),"")</f>
        <v/>
      </c>
      <c r="IZ11" s="25" t="str">
        <f>IFERROR(VLOOKUP(IZ$2&amp;$B11,'FPL FIX2'!$N$1:$Q$400,MATCH("HOME",'FPL FIX2'!$N$1:$Q$1,0),0),"")&amp;IFERROR(VLOOKUP(IZ$2&amp;$B11,'FPL FIX2'!$O$1:$P$400,MATCH("AWAY",'FPL FIX2'!$O$1:$P$1,0),0),"")&amp;IFERROR(VLOOKUP(IZ$2&amp;$A11,'FA2'!$A:$D,MATCH("AWAY",'FA2'!$A$1:$D$1,0),0),"")&amp;IFERROR(VLOOKUP(IZ$2&amp;$A11,'FA2'!$B:$C,MATCH("HOME",'FA2'!$B$1:$C$1,0),0),"")&amp;IFERROR(VLOOKUP(IZ$2&amp;$A11,'EFL2'!$A:$D,MATCH("AWAY",'EFL2'!$A$1:$D$1,0),0),"")&amp;IFERROR(VLOOKUP(IZ$2&amp;$A11,'EFL2'!$B:$C,MATCH("HOME",'EFL2'!$B$1:$C$1,0),0),"")&amp;IFERROR(VLOOKUP(IZ$2&amp;$A11,'UCL2'!$C:$F,MATCH("AWAY",'UCL2'!$C$1:$F$1,0),0),"")&amp;IFERROR(VLOOKUP(IZ$2&amp;$A11,'UCL2'!$D:$E,MATCH("HOME",'UCL2'!$D$1:$E$1,0),0),"")&amp;IFERROR(VLOOKUP(IZ$2&amp;$A11,'EU2'!$C:$F,MATCH("AWAY",'EU2'!$C$1:$F$1,0),0),"")&amp;IFERROR(VLOOKUP(IZ$2&amp;$A11,'EU2'!$D:$E,MATCH("HOME",'EU2'!$D$1:$E$1,0),0),"")&amp;IFERROR(VLOOKUP(IZ$2&amp;$A11,'EUC2'!$C:$F,MATCH("AWAY",'EUC2'!$C$1:$F$1,0),0),"")&amp;IFERROR(VLOOKUP(IZ$2&amp;$A11,'EUC2'!$D:$E,MATCH("HOME",'EUC2'!$D$1:$E$1,0),0),"")</f>
        <v>FUL</v>
      </c>
      <c r="JA11" s="25" t="str">
        <f>IFERROR(VLOOKUP(JA$2&amp;$B11,'FPL FIX2'!$N$1:$Q$400,MATCH("HOME",'FPL FIX2'!$N$1:$Q$1,0),0),"")&amp;IFERROR(VLOOKUP(JA$2&amp;$B11,'FPL FIX2'!$O$1:$P$400,MATCH("AWAY",'FPL FIX2'!$O$1:$P$1,0),0),"")&amp;IFERROR(VLOOKUP(JA$2&amp;$A11,'FA2'!$A:$D,MATCH("AWAY",'FA2'!$A$1:$D$1,0),0),"")&amp;IFERROR(VLOOKUP(JA$2&amp;$A11,'FA2'!$B:$C,MATCH("HOME",'FA2'!$B$1:$C$1,0),0),"")&amp;IFERROR(VLOOKUP(JA$2&amp;$A11,'EFL2'!$A:$D,MATCH("AWAY",'EFL2'!$A$1:$D$1,0),0),"")&amp;IFERROR(VLOOKUP(JA$2&amp;$A11,'EFL2'!$B:$C,MATCH("HOME",'EFL2'!$B$1:$C$1,0),0),"")&amp;IFERROR(VLOOKUP(JA$2&amp;$A11,'UCL2'!$C:$F,MATCH("AWAY",'UCL2'!$C$1:$F$1,0),0),"")&amp;IFERROR(VLOOKUP(JA$2&amp;$A11,'UCL2'!$D:$E,MATCH("HOME",'UCL2'!$D$1:$E$1,0),0),"")&amp;IFERROR(VLOOKUP(JA$2&amp;$A11,'EU2'!$C:$F,MATCH("AWAY",'EU2'!$C$1:$F$1,0),0),"")&amp;IFERROR(VLOOKUP(JA$2&amp;$A11,'EU2'!$D:$E,MATCH("HOME",'EU2'!$D$1:$E$1,0),0),"")&amp;IFERROR(VLOOKUP(JA$2&amp;$A11,'EUC2'!$C:$F,MATCH("AWAY",'EUC2'!$C$1:$F$1,0),0),"")&amp;IFERROR(VLOOKUP(JA$2&amp;$A11,'EUC2'!$D:$E,MATCH("HOME",'EUC2'!$D$1:$E$1,0),0),"")</f>
        <v/>
      </c>
      <c r="JB11" s="25" t="str">
        <f>IFERROR(VLOOKUP(JB$2&amp;$B11,'FPL FIX2'!$N$1:$Q$400,MATCH("HOME",'FPL FIX2'!$N$1:$Q$1,0),0),"")&amp;IFERROR(VLOOKUP(JB$2&amp;$B11,'FPL FIX2'!$O$1:$P$400,MATCH("AWAY",'FPL FIX2'!$O$1:$P$1,0),0),"")&amp;IFERROR(VLOOKUP(JB$2&amp;$A11,'FA2'!$A:$D,MATCH("AWAY",'FA2'!$A$1:$D$1,0),0),"")&amp;IFERROR(VLOOKUP(JB$2&amp;$A11,'FA2'!$B:$C,MATCH("HOME",'FA2'!$B$1:$C$1,0),0),"")&amp;IFERROR(VLOOKUP(JB$2&amp;$A11,'EFL2'!$A:$D,MATCH("AWAY",'EFL2'!$A$1:$D$1,0),0),"")&amp;IFERROR(VLOOKUP(JB$2&amp;$A11,'EFL2'!$B:$C,MATCH("HOME",'EFL2'!$B$1:$C$1,0),0),"")&amp;IFERROR(VLOOKUP(JB$2&amp;$A11,'UCL2'!$C:$F,MATCH("AWAY",'UCL2'!$C$1:$F$1,0),0),"")&amp;IFERROR(VLOOKUP(JB$2&amp;$A11,'UCL2'!$D:$E,MATCH("HOME",'UCL2'!$D$1:$E$1,0),0),"")&amp;IFERROR(VLOOKUP(JB$2&amp;$A11,'EU2'!$C:$F,MATCH("AWAY",'EU2'!$C$1:$F$1,0),0),"")&amp;IFERROR(VLOOKUP(JB$2&amp;$A11,'EU2'!$D:$E,MATCH("HOME",'EU2'!$D$1:$E$1,0),0),"")&amp;IFERROR(VLOOKUP(JB$2&amp;$A11,'EUC2'!$C:$F,MATCH("AWAY",'EUC2'!$C$1:$F$1,0),0),"")&amp;IFERROR(VLOOKUP(JB$2&amp;$A11,'EUC2'!$D:$E,MATCH("HOME",'EUC2'!$D$1:$E$1,0),0),"")</f>
        <v/>
      </c>
      <c r="JC11" s="25" t="str">
        <f>IFERROR(VLOOKUP(JC$2&amp;$B11,'FPL FIX2'!$N$1:$Q$400,MATCH("HOME",'FPL FIX2'!$N$1:$Q$1,0),0),"")&amp;IFERROR(VLOOKUP(JC$2&amp;$B11,'FPL FIX2'!$O$1:$P$400,MATCH("AWAY",'FPL FIX2'!$O$1:$P$1,0),0),"")&amp;IFERROR(VLOOKUP(JC$2&amp;$A11,'FA2'!$A:$D,MATCH("AWAY",'FA2'!$A$1:$D$1,0),0),"")&amp;IFERROR(VLOOKUP(JC$2&amp;$A11,'FA2'!$B:$C,MATCH("HOME",'FA2'!$B$1:$C$1,0),0),"")&amp;IFERROR(VLOOKUP(JC$2&amp;$A11,'EFL2'!$A:$D,MATCH("AWAY",'EFL2'!$A$1:$D$1,0),0),"")&amp;IFERROR(VLOOKUP(JC$2&amp;$A11,'EFL2'!$B:$C,MATCH("HOME",'EFL2'!$B$1:$C$1,0),0),"")&amp;IFERROR(VLOOKUP(JC$2&amp;$A11,'UCL2'!$C:$F,MATCH("AWAY",'UCL2'!$C$1:$F$1,0),0),"")&amp;IFERROR(VLOOKUP(JC$2&amp;$A11,'UCL2'!$D:$E,MATCH("HOME",'UCL2'!$D$1:$E$1,0),0),"")&amp;IFERROR(VLOOKUP(JC$2&amp;$A11,'EU2'!$C:$F,MATCH("AWAY",'EU2'!$C$1:$F$1,0),0),"")&amp;IFERROR(VLOOKUP(JC$2&amp;$A11,'EU2'!$D:$E,MATCH("HOME",'EU2'!$D$1:$E$1,0),0),"")&amp;IFERROR(VLOOKUP(JC$2&amp;$A11,'EUC2'!$C:$F,MATCH("AWAY",'EUC2'!$C$1:$F$1,0),0),"")&amp;IFERROR(VLOOKUP(JC$2&amp;$A11,'EUC2'!$D:$E,MATCH("HOME",'EUC2'!$D$1:$E$1,0),0),"")</f>
        <v/>
      </c>
      <c r="JD11" s="25" t="str">
        <f>IFERROR(VLOOKUP(JD$2&amp;$B11,'FPL FIX2'!$N$1:$Q$400,MATCH("HOME",'FPL FIX2'!$N$1:$Q$1,0),0),"")&amp;IFERROR(VLOOKUP(JD$2&amp;$B11,'FPL FIX2'!$O$1:$P$400,MATCH("AWAY",'FPL FIX2'!$O$1:$P$1,0),0),"")&amp;IFERROR(VLOOKUP(JD$2&amp;$A11,'FA2'!$A:$D,MATCH("AWAY",'FA2'!$A$1:$D$1,0),0),"")&amp;IFERROR(VLOOKUP(JD$2&amp;$A11,'FA2'!$B:$C,MATCH("HOME",'FA2'!$B$1:$C$1,0),0),"")&amp;IFERROR(VLOOKUP(JD$2&amp;$A11,'EFL2'!$A:$D,MATCH("AWAY",'EFL2'!$A$1:$D$1,0),0),"")&amp;IFERROR(VLOOKUP(JD$2&amp;$A11,'EFL2'!$B:$C,MATCH("HOME",'EFL2'!$B$1:$C$1,0),0),"")&amp;IFERROR(VLOOKUP(JD$2&amp;$A11,'UCL2'!$C:$F,MATCH("AWAY",'UCL2'!$C$1:$F$1,0),0),"")&amp;IFERROR(VLOOKUP(JD$2&amp;$A11,'UCL2'!$D:$E,MATCH("HOME",'UCL2'!$D$1:$E$1,0),0),"")&amp;IFERROR(VLOOKUP(JD$2&amp;$A11,'EU2'!$C:$F,MATCH("AWAY",'EU2'!$C$1:$F$1,0),0),"")&amp;IFERROR(VLOOKUP(JD$2&amp;$A11,'EU2'!$D:$E,MATCH("HOME",'EU2'!$D$1:$E$1,0),0),"")&amp;IFERROR(VLOOKUP(JD$2&amp;$A11,'EUC2'!$C:$F,MATCH("AWAY",'EUC2'!$C$1:$F$1,0),0),"")&amp;IFERROR(VLOOKUP(JD$2&amp;$A11,'EUC2'!$D:$E,MATCH("HOME",'EUC2'!$D$1:$E$1,0),0),"")</f>
        <v/>
      </c>
      <c r="JE11" s="25" t="str">
        <f>IFERROR(VLOOKUP(JE$2&amp;$B11,'FPL FIX2'!$N$1:$Q$400,MATCH("HOME",'FPL FIX2'!$N$1:$Q$1,0),0),"")&amp;IFERROR(VLOOKUP(JE$2&amp;$B11,'FPL FIX2'!$O$1:$P$400,MATCH("AWAY",'FPL FIX2'!$O$1:$P$1,0),0),"")&amp;IFERROR(VLOOKUP(JE$2&amp;$A11,'FA2'!$A:$D,MATCH("AWAY",'FA2'!$A$1:$D$1,0),0),"")&amp;IFERROR(VLOOKUP(JE$2&amp;$A11,'FA2'!$B:$C,MATCH("HOME",'FA2'!$B$1:$C$1,0),0),"")&amp;IFERROR(VLOOKUP(JE$2&amp;$A11,'EFL2'!$A:$D,MATCH("AWAY",'EFL2'!$A$1:$D$1,0),0),"")&amp;IFERROR(VLOOKUP(JE$2&amp;$A11,'EFL2'!$B:$C,MATCH("HOME",'EFL2'!$B$1:$C$1,0),0),"")&amp;IFERROR(VLOOKUP(JE$2&amp;$A11,'UCL2'!$C:$F,MATCH("AWAY",'UCL2'!$C$1:$F$1,0),0),"")&amp;IFERROR(VLOOKUP(JE$2&amp;$A11,'UCL2'!$D:$E,MATCH("HOME",'UCL2'!$D$1:$E$1,0),0),"")&amp;IFERROR(VLOOKUP(JE$2&amp;$A11,'EU2'!$C:$F,MATCH("AWAY",'EU2'!$C$1:$F$1,0),0),"")&amp;IFERROR(VLOOKUP(JE$2&amp;$A11,'EU2'!$D:$E,MATCH("HOME",'EU2'!$D$1:$E$1,0),0),"")&amp;IFERROR(VLOOKUP(JE$2&amp;$A11,'EUC2'!$C:$F,MATCH("AWAY",'EUC2'!$C$1:$F$1,0),0),"")&amp;IFERROR(VLOOKUP(JE$2&amp;$A11,'EUC2'!$D:$E,MATCH("HOME",'EUC2'!$D$1:$E$1,0),0),"")</f>
        <v/>
      </c>
      <c r="JF11" s="25" t="str">
        <f>IFERROR(VLOOKUP(JF$2&amp;$B11,'FPL FIX2'!$N$1:$Q$400,MATCH("HOME",'FPL FIX2'!$N$1:$Q$1,0),0),"")&amp;IFERROR(VLOOKUP(JF$2&amp;$B11,'FPL FIX2'!$O$1:$P$400,MATCH("AWAY",'FPL FIX2'!$O$1:$P$1,0),0),"")&amp;IFERROR(VLOOKUP(JF$2&amp;$A11,'FA2'!$A:$D,MATCH("AWAY",'FA2'!$A$1:$D$1,0),0),"")&amp;IFERROR(VLOOKUP(JF$2&amp;$A11,'FA2'!$B:$C,MATCH("HOME",'FA2'!$B$1:$C$1,0),0),"")&amp;IFERROR(VLOOKUP(JF$2&amp;$A11,'EFL2'!$A:$D,MATCH("AWAY",'EFL2'!$A$1:$D$1,0),0),"")&amp;IFERROR(VLOOKUP(JF$2&amp;$A11,'EFL2'!$B:$C,MATCH("HOME",'EFL2'!$B$1:$C$1,0),0),"")&amp;IFERROR(VLOOKUP(JF$2&amp;$A11,'UCL2'!$C:$F,MATCH("AWAY",'UCL2'!$C$1:$F$1,0),0),"")&amp;IFERROR(VLOOKUP(JF$2&amp;$A11,'UCL2'!$D:$E,MATCH("HOME",'UCL2'!$D$1:$E$1,0),0),"")&amp;IFERROR(VLOOKUP(JF$2&amp;$A11,'EU2'!$C:$F,MATCH("AWAY",'EU2'!$C$1:$F$1,0),0),"")&amp;IFERROR(VLOOKUP(JF$2&amp;$A11,'EU2'!$D:$E,MATCH("HOME",'EU2'!$D$1:$E$1,0),0),"")&amp;IFERROR(VLOOKUP(JF$2&amp;$A11,'EUC2'!$C:$F,MATCH("AWAY",'EUC2'!$C$1:$F$1,0),0),"")&amp;IFERROR(VLOOKUP(JF$2&amp;$A11,'EUC2'!$D:$E,MATCH("HOME",'EUC2'!$D$1:$E$1,0),0),"")</f>
        <v/>
      </c>
      <c r="JG11" s="25" t="str">
        <f>IFERROR(VLOOKUP(JG$2&amp;$B11,'FPL FIX2'!$N$1:$Q$400,MATCH("HOME",'FPL FIX2'!$N$1:$Q$1,0),0),"")&amp;IFERROR(VLOOKUP(JG$2&amp;$B11,'FPL FIX2'!$O$1:$P$400,MATCH("AWAY",'FPL FIX2'!$O$1:$P$1,0),0),"")&amp;IFERROR(VLOOKUP(JG$2&amp;$A11,'FA2'!$A:$D,MATCH("AWAY",'FA2'!$A$1:$D$1,0),0),"")&amp;IFERROR(VLOOKUP(JG$2&amp;$A11,'FA2'!$B:$C,MATCH("HOME",'FA2'!$B$1:$C$1,0),0),"")&amp;IFERROR(VLOOKUP(JG$2&amp;$A11,'EFL2'!$A:$D,MATCH("AWAY",'EFL2'!$A$1:$D$1,0),0),"")&amp;IFERROR(VLOOKUP(JG$2&amp;$A11,'EFL2'!$B:$C,MATCH("HOME",'EFL2'!$B$1:$C$1,0),0),"")&amp;IFERROR(VLOOKUP(JG$2&amp;$A11,'UCL2'!$C:$F,MATCH("AWAY",'UCL2'!$C$1:$F$1,0),0),"")&amp;IFERROR(VLOOKUP(JG$2&amp;$A11,'UCL2'!$D:$E,MATCH("HOME",'UCL2'!$D$1:$E$1,0),0),"")&amp;IFERROR(VLOOKUP(JG$2&amp;$A11,'EU2'!$C:$F,MATCH("AWAY",'EU2'!$C$1:$F$1,0),0),"")&amp;IFERROR(VLOOKUP(JG$2&amp;$A11,'EU2'!$D:$E,MATCH("HOME",'EU2'!$D$1:$E$1,0),0),"")&amp;IFERROR(VLOOKUP(JG$2&amp;$A11,'EUC2'!$C:$F,MATCH("AWAY",'EUC2'!$C$1:$F$1,0),0),"")&amp;IFERROR(VLOOKUP(JG$2&amp;$A11,'EUC2'!$D:$E,MATCH("HOME",'EUC2'!$D$1:$E$1,0),0),"")</f>
        <v>cry</v>
      </c>
      <c r="JH11" s="25" t="str">
        <f>IFERROR(VLOOKUP(JH$2&amp;$B11,'FPL FIX2'!$N$1:$Q$400,MATCH("HOME",'FPL FIX2'!$N$1:$Q$1,0),0),"")&amp;IFERROR(VLOOKUP(JH$2&amp;$B11,'FPL FIX2'!$O$1:$P$400,MATCH("AWAY",'FPL FIX2'!$O$1:$P$1,0),0),"")&amp;IFERROR(VLOOKUP(JH$2&amp;$A11,'FA2'!$A:$D,MATCH("AWAY",'FA2'!$A$1:$D$1,0),0),"")&amp;IFERROR(VLOOKUP(JH$2&amp;$A11,'FA2'!$B:$C,MATCH("HOME",'FA2'!$B$1:$C$1,0),0),"")&amp;IFERROR(VLOOKUP(JH$2&amp;$A11,'EFL2'!$A:$D,MATCH("AWAY",'EFL2'!$A$1:$D$1,0),0),"")&amp;IFERROR(VLOOKUP(JH$2&amp;$A11,'EFL2'!$B:$C,MATCH("HOME",'EFL2'!$B$1:$C$1,0),0),"")&amp;IFERROR(VLOOKUP(JH$2&amp;$A11,'UCL2'!$C:$F,MATCH("AWAY",'UCL2'!$C$1:$F$1,0),0),"")&amp;IFERROR(VLOOKUP(JH$2&amp;$A11,'UCL2'!$D:$E,MATCH("HOME",'UCL2'!$D$1:$E$1,0),0),"")&amp;IFERROR(VLOOKUP(JH$2&amp;$A11,'EU2'!$C:$F,MATCH("AWAY",'EU2'!$C$1:$F$1,0),0),"")&amp;IFERROR(VLOOKUP(JH$2&amp;$A11,'EU2'!$D:$E,MATCH("HOME",'EU2'!$D$1:$E$1,0),0),"")&amp;IFERROR(VLOOKUP(JH$2&amp;$A11,'EUC2'!$C:$F,MATCH("AWAY",'EUC2'!$C$1:$F$1,0),0),"")&amp;IFERROR(VLOOKUP(JH$2&amp;$A11,'EUC2'!$D:$E,MATCH("HOME",'EUC2'!$D$1:$E$1,0),0),"")</f>
        <v/>
      </c>
      <c r="JI11" s="25" t="str">
        <f>IFERROR(VLOOKUP(JI$2&amp;$B11,'FPL FIX2'!$N$1:$Q$400,MATCH("HOME",'FPL FIX2'!$N$1:$Q$1,0),0),"")&amp;IFERROR(VLOOKUP(JI$2&amp;$B11,'FPL FIX2'!$O$1:$P$400,MATCH("AWAY",'FPL FIX2'!$O$1:$P$1,0),0),"")&amp;IFERROR(VLOOKUP(JI$2&amp;$A11,'FA2'!$A:$D,MATCH("AWAY",'FA2'!$A$1:$D$1,0),0),"")&amp;IFERROR(VLOOKUP(JI$2&amp;$A11,'FA2'!$B:$C,MATCH("HOME",'FA2'!$B$1:$C$1,0),0),"")&amp;IFERROR(VLOOKUP(JI$2&amp;$A11,'EFL2'!$A:$D,MATCH("AWAY",'EFL2'!$A$1:$D$1,0),0),"")&amp;IFERROR(VLOOKUP(JI$2&amp;$A11,'EFL2'!$B:$C,MATCH("HOME",'EFL2'!$B$1:$C$1,0),0),"")&amp;IFERROR(VLOOKUP(JI$2&amp;$A11,'UCL2'!$C:$F,MATCH("AWAY",'UCL2'!$C$1:$F$1,0),0),"")&amp;IFERROR(VLOOKUP(JI$2&amp;$A11,'UCL2'!$D:$E,MATCH("HOME",'UCL2'!$D$1:$E$1,0),0),"")&amp;IFERROR(VLOOKUP(JI$2&amp;$A11,'EU2'!$C:$F,MATCH("AWAY",'EU2'!$C$1:$F$1,0),0),"")&amp;IFERROR(VLOOKUP(JI$2&amp;$A11,'EU2'!$D:$E,MATCH("HOME",'EU2'!$D$1:$E$1,0),0),"")&amp;IFERROR(VLOOKUP(JI$2&amp;$A11,'EUC2'!$C:$F,MATCH("AWAY",'EUC2'!$C$1:$F$1,0),0),"")&amp;IFERROR(VLOOKUP(JI$2&amp;$A11,'EUC2'!$D:$E,MATCH("HOME",'EUC2'!$D$1:$E$1,0),0),"")</f>
        <v/>
      </c>
      <c r="JJ11" s="25" t="str">
        <f>IFERROR(VLOOKUP(JJ$2&amp;$B11,'FPL FIX2'!$N$1:$Q$400,MATCH("HOME",'FPL FIX2'!$N$1:$Q$1,0),0),"")&amp;IFERROR(VLOOKUP(JJ$2&amp;$B11,'FPL FIX2'!$O$1:$P$400,MATCH("AWAY",'FPL FIX2'!$O$1:$P$1,0),0),"")&amp;IFERROR(VLOOKUP(JJ$2&amp;$A11,'FA2'!$A:$D,MATCH("AWAY",'FA2'!$A$1:$D$1,0),0),"")&amp;IFERROR(VLOOKUP(JJ$2&amp;$A11,'FA2'!$B:$C,MATCH("HOME",'FA2'!$B$1:$C$1,0),0),"")&amp;IFERROR(VLOOKUP(JJ$2&amp;$A11,'EFL2'!$A:$D,MATCH("AWAY",'EFL2'!$A$1:$D$1,0),0),"")&amp;IFERROR(VLOOKUP(JJ$2&amp;$A11,'EFL2'!$B:$C,MATCH("HOME",'EFL2'!$B$1:$C$1,0),0),"")&amp;IFERROR(VLOOKUP(JJ$2&amp;$A11,'UCL2'!$C:$F,MATCH("AWAY",'UCL2'!$C$1:$F$1,0),0),"")&amp;IFERROR(VLOOKUP(JJ$2&amp;$A11,'UCL2'!$D:$E,MATCH("HOME",'UCL2'!$D$1:$E$1,0),0),"")&amp;IFERROR(VLOOKUP(JJ$2&amp;$A11,'EU2'!$C:$F,MATCH("AWAY",'EU2'!$C$1:$F$1,0),0),"")&amp;IFERROR(VLOOKUP(JJ$2&amp;$A11,'EU2'!$D:$E,MATCH("HOME",'EU2'!$D$1:$E$1,0),0),"")&amp;IFERROR(VLOOKUP(JJ$2&amp;$A11,'EUC2'!$C:$F,MATCH("AWAY",'EUC2'!$C$1:$F$1,0),0),"")&amp;IFERROR(VLOOKUP(JJ$2&amp;$A11,'EUC2'!$D:$E,MATCH("HOME",'EUC2'!$D$1:$E$1,0),0),"")</f>
        <v/>
      </c>
      <c r="JK11" s="25" t="str">
        <f>IFERROR(VLOOKUP(JK$2&amp;$B11,'FPL FIX2'!$N$1:$Q$400,MATCH("HOME",'FPL FIX2'!$N$1:$Q$1,0),0),"")&amp;IFERROR(VLOOKUP(JK$2&amp;$B11,'FPL FIX2'!$O$1:$P$400,MATCH("AWAY",'FPL FIX2'!$O$1:$P$1,0),0),"")&amp;IFERROR(VLOOKUP(JK$2&amp;$A11,'FA2'!$A:$D,MATCH("AWAY",'FA2'!$A$1:$D$1,0),0),"")&amp;IFERROR(VLOOKUP(JK$2&amp;$A11,'FA2'!$B:$C,MATCH("HOME",'FA2'!$B$1:$C$1,0),0),"")&amp;IFERROR(VLOOKUP(JK$2&amp;$A11,'EFL2'!$A:$D,MATCH("AWAY",'EFL2'!$A$1:$D$1,0),0),"")&amp;IFERROR(VLOOKUP(JK$2&amp;$A11,'EFL2'!$B:$C,MATCH("HOME",'EFL2'!$B$1:$C$1,0),0),"")&amp;IFERROR(VLOOKUP(JK$2&amp;$A11,'UCL2'!$C:$F,MATCH("AWAY",'UCL2'!$C$1:$F$1,0),0),"")&amp;IFERROR(VLOOKUP(JK$2&amp;$A11,'UCL2'!$D:$E,MATCH("HOME",'UCL2'!$D$1:$E$1,0),0),"")&amp;IFERROR(VLOOKUP(JK$2&amp;$A11,'EU2'!$C:$F,MATCH("AWAY",'EU2'!$C$1:$F$1,0),0),"")&amp;IFERROR(VLOOKUP(JK$2&amp;$A11,'EU2'!$D:$E,MATCH("HOME",'EU2'!$D$1:$E$1,0),0),"")&amp;IFERROR(VLOOKUP(JK$2&amp;$A11,'EUC2'!$C:$F,MATCH("AWAY",'EUC2'!$C$1:$F$1,0),0),"")&amp;IFERROR(VLOOKUP(JK$2&amp;$A11,'EUC2'!$D:$E,MATCH("HOME",'EUC2'!$D$1:$E$1,0),0),"")</f>
        <v/>
      </c>
      <c r="JL11" s="25" t="str">
        <f>IFERROR(VLOOKUP(JL$2&amp;$B11,'FPL FIX2'!$N$1:$Q$400,MATCH("HOME",'FPL FIX2'!$N$1:$Q$1,0),0),"")&amp;IFERROR(VLOOKUP(JL$2&amp;$B11,'FPL FIX2'!$O$1:$P$400,MATCH("AWAY",'FPL FIX2'!$O$1:$P$1,0),0),"")&amp;IFERROR(VLOOKUP(JL$2&amp;$A11,'FA2'!$A:$D,MATCH("AWAY",'FA2'!$A$1:$D$1,0),0),"")&amp;IFERROR(VLOOKUP(JL$2&amp;$A11,'FA2'!$B:$C,MATCH("HOME",'FA2'!$B$1:$C$1,0),0),"")&amp;IFERROR(VLOOKUP(JL$2&amp;$A11,'EFL2'!$A:$D,MATCH("AWAY",'EFL2'!$A$1:$D$1,0),0),"")&amp;IFERROR(VLOOKUP(JL$2&amp;$A11,'EFL2'!$B:$C,MATCH("HOME",'EFL2'!$B$1:$C$1,0),0),"")&amp;IFERROR(VLOOKUP(JL$2&amp;$A11,'UCL2'!$C:$F,MATCH("AWAY",'UCL2'!$C$1:$F$1,0),0),"")&amp;IFERROR(VLOOKUP(JL$2&amp;$A11,'UCL2'!$D:$E,MATCH("HOME",'UCL2'!$D$1:$E$1,0),0),"")&amp;IFERROR(VLOOKUP(JL$2&amp;$A11,'EU2'!$C:$F,MATCH("AWAY",'EU2'!$C$1:$F$1,0),0),"")&amp;IFERROR(VLOOKUP(JL$2&amp;$A11,'EU2'!$D:$E,MATCH("HOME",'EU2'!$D$1:$E$1,0),0),"")&amp;IFERROR(VLOOKUP(JL$2&amp;$A11,'EUC2'!$C:$F,MATCH("AWAY",'EUC2'!$C$1:$F$1,0),0),"")&amp;IFERROR(VLOOKUP(JL$2&amp;$A11,'EUC2'!$D:$E,MATCH("HOME",'EUC2'!$D$1:$E$1,0),0),"")</f>
        <v>NEW</v>
      </c>
      <c r="JM11" s="25" t="str">
        <f>IFERROR(VLOOKUP(JM$2&amp;$B11,'FPL FIX2'!$N$1:$Q$400,MATCH("HOME",'FPL FIX2'!$N$1:$Q$1,0),0),"")&amp;IFERROR(VLOOKUP(JM$2&amp;$B11,'FPL FIX2'!$O$1:$P$400,MATCH("AWAY",'FPL FIX2'!$O$1:$P$1,0),0),"")&amp;IFERROR(VLOOKUP(JM$2&amp;$A11,'FA2'!$A:$D,MATCH("AWAY",'FA2'!$A$1:$D$1,0),0),"")&amp;IFERROR(VLOOKUP(JM$2&amp;$A11,'FA2'!$B:$C,MATCH("HOME",'FA2'!$B$1:$C$1,0),0),"")&amp;IFERROR(VLOOKUP(JM$2&amp;$A11,'EFL2'!$A:$D,MATCH("AWAY",'EFL2'!$A$1:$D$1,0),0),"")&amp;IFERROR(VLOOKUP(JM$2&amp;$A11,'EFL2'!$B:$C,MATCH("HOME",'EFL2'!$B$1:$C$1,0),0),"")&amp;IFERROR(VLOOKUP(JM$2&amp;$A11,'UCL2'!$C:$F,MATCH("AWAY",'UCL2'!$C$1:$F$1,0),0),"")&amp;IFERROR(VLOOKUP(JM$2&amp;$A11,'UCL2'!$D:$E,MATCH("HOME",'UCL2'!$D$1:$E$1,0),0),"")&amp;IFERROR(VLOOKUP(JM$2&amp;$A11,'EU2'!$C:$F,MATCH("AWAY",'EU2'!$C$1:$F$1,0),0),"")&amp;IFERROR(VLOOKUP(JM$2&amp;$A11,'EU2'!$D:$E,MATCH("HOME",'EU2'!$D$1:$E$1,0),0),"")&amp;IFERROR(VLOOKUP(JM$2&amp;$A11,'EUC2'!$C:$F,MATCH("AWAY",'EUC2'!$C$1:$F$1,0),0),"")&amp;IFERROR(VLOOKUP(JM$2&amp;$A11,'EUC2'!$D:$E,MATCH("HOME",'EUC2'!$D$1:$E$1,0),0),"")</f>
        <v/>
      </c>
      <c r="JN11" s="25" t="str">
        <f>IFERROR(VLOOKUP(JN$2&amp;$B11,'FPL FIX2'!$N$1:$Q$400,MATCH("HOME",'FPL FIX2'!$N$1:$Q$1,0),0),"")&amp;IFERROR(VLOOKUP(JN$2&amp;$B11,'FPL FIX2'!$O$1:$P$400,MATCH("AWAY",'FPL FIX2'!$O$1:$P$1,0),0),"")&amp;IFERROR(VLOOKUP(JN$2&amp;$A11,'FA2'!$A:$D,MATCH("AWAY",'FA2'!$A$1:$D$1,0),0),"")&amp;IFERROR(VLOOKUP(JN$2&amp;$A11,'FA2'!$B:$C,MATCH("HOME",'FA2'!$B$1:$C$1,0),0),"")&amp;IFERROR(VLOOKUP(JN$2&amp;$A11,'EFL2'!$A:$D,MATCH("AWAY",'EFL2'!$A$1:$D$1,0),0),"")&amp;IFERROR(VLOOKUP(JN$2&amp;$A11,'EFL2'!$B:$C,MATCH("HOME",'EFL2'!$B$1:$C$1,0),0),"")&amp;IFERROR(VLOOKUP(JN$2&amp;$A11,'UCL2'!$C:$F,MATCH("AWAY",'UCL2'!$C$1:$F$1,0),0),"")&amp;IFERROR(VLOOKUP(JN$2&amp;$A11,'UCL2'!$D:$E,MATCH("HOME",'UCL2'!$D$1:$E$1,0),0),"")&amp;IFERROR(VLOOKUP(JN$2&amp;$A11,'EU2'!$C:$F,MATCH("AWAY",'EU2'!$C$1:$F$1,0),0),"")&amp;IFERROR(VLOOKUP(JN$2&amp;$A11,'EU2'!$D:$E,MATCH("HOME",'EU2'!$D$1:$E$1,0),0),"")&amp;IFERROR(VLOOKUP(JN$2&amp;$A11,'EUC2'!$C:$F,MATCH("AWAY",'EUC2'!$C$1:$F$1,0),0),"")&amp;IFERROR(VLOOKUP(JN$2&amp;$A11,'EUC2'!$D:$E,MATCH("HOME",'EUC2'!$D$1:$E$1,0),0),"")</f>
        <v/>
      </c>
      <c r="JO11" s="25" t="str">
        <f>IFERROR(VLOOKUP(JO$2&amp;$B11,'FPL FIX2'!$N$1:$Q$400,MATCH("HOME",'FPL FIX2'!$N$1:$Q$1,0),0),"")&amp;IFERROR(VLOOKUP(JO$2&amp;$B11,'FPL FIX2'!$O$1:$P$400,MATCH("AWAY",'FPL FIX2'!$O$1:$P$1,0),0),"")&amp;IFERROR(VLOOKUP(JO$2&amp;$A11,'FA2'!$A:$D,MATCH("AWAY",'FA2'!$A$1:$D$1,0),0),"")&amp;IFERROR(VLOOKUP(JO$2&amp;$A11,'FA2'!$B:$C,MATCH("HOME",'FA2'!$B$1:$C$1,0),0),"")&amp;IFERROR(VLOOKUP(JO$2&amp;$A11,'EFL2'!$A:$D,MATCH("AWAY",'EFL2'!$A$1:$D$1,0),0),"")&amp;IFERROR(VLOOKUP(JO$2&amp;$A11,'EFL2'!$B:$C,MATCH("HOME",'EFL2'!$B$1:$C$1,0),0),"")&amp;IFERROR(VLOOKUP(JO$2&amp;$A11,'UCL2'!$C:$F,MATCH("AWAY",'UCL2'!$C$1:$F$1,0),0),"")&amp;IFERROR(VLOOKUP(JO$2&amp;$A11,'UCL2'!$D:$E,MATCH("HOME",'UCL2'!$D$1:$E$1,0),0),"")&amp;IFERROR(VLOOKUP(JO$2&amp;$A11,'EU2'!$C:$F,MATCH("AWAY",'EU2'!$C$1:$F$1,0),0),"")&amp;IFERROR(VLOOKUP(JO$2&amp;$A11,'EU2'!$D:$E,MATCH("HOME",'EU2'!$D$1:$E$1,0),0),"")&amp;IFERROR(VLOOKUP(JO$2&amp;$A11,'EUC2'!$C:$F,MATCH("AWAY",'EUC2'!$C$1:$F$1,0),0),"")&amp;IFERROR(VLOOKUP(JO$2&amp;$A11,'EUC2'!$D:$E,MATCH("HOME",'EUC2'!$D$1:$E$1,0),0),"")</f>
        <v/>
      </c>
      <c r="JP11" s="25" t="str">
        <f>IFERROR(VLOOKUP(JP$2&amp;$B11,'FPL FIX2'!$N$1:$Q$400,MATCH("HOME",'FPL FIX2'!$N$1:$Q$1,0),0),"")&amp;IFERROR(VLOOKUP(JP$2&amp;$B11,'FPL FIX2'!$O$1:$P$400,MATCH("AWAY",'FPL FIX2'!$O$1:$P$1,0),0),"")&amp;IFERROR(VLOOKUP(JP$2&amp;$A11,'FA2'!$A:$D,MATCH("AWAY",'FA2'!$A$1:$D$1,0),0),"")&amp;IFERROR(VLOOKUP(JP$2&amp;$A11,'FA2'!$B:$C,MATCH("HOME",'FA2'!$B$1:$C$1,0),0),"")&amp;IFERROR(VLOOKUP(JP$2&amp;$A11,'EFL2'!$A:$D,MATCH("AWAY",'EFL2'!$A$1:$D$1,0),0),"")&amp;IFERROR(VLOOKUP(JP$2&amp;$A11,'EFL2'!$B:$C,MATCH("HOME",'EFL2'!$B$1:$C$1,0),0),"")&amp;IFERROR(VLOOKUP(JP$2&amp;$A11,'UCL2'!$C:$F,MATCH("AWAY",'UCL2'!$C$1:$F$1,0),0),"")&amp;IFERROR(VLOOKUP(JP$2&amp;$A11,'UCL2'!$D:$E,MATCH("HOME",'UCL2'!$D$1:$E$1,0),0),"")&amp;IFERROR(VLOOKUP(JP$2&amp;$A11,'EU2'!$C:$F,MATCH("AWAY",'EU2'!$C$1:$F$1,0),0),"")&amp;IFERROR(VLOOKUP(JP$2&amp;$A11,'EU2'!$D:$E,MATCH("HOME",'EU2'!$D$1:$E$1,0),0),"")&amp;IFERROR(VLOOKUP(JP$2&amp;$A11,'EUC2'!$C:$F,MATCH("AWAY",'EUC2'!$C$1:$F$1,0),0),"")&amp;IFERROR(VLOOKUP(JP$2&amp;$A11,'EUC2'!$D:$E,MATCH("HOME",'EUC2'!$D$1:$E$1,0),0),"")</f>
        <v>lei</v>
      </c>
      <c r="JQ11" s="25" t="str">
        <f>IFERROR(VLOOKUP(JQ$2&amp;$B11,'FPL FIX2'!$N$1:$Q$400,MATCH("HOME",'FPL FIX2'!$N$1:$Q$1,0),0),"")&amp;IFERROR(VLOOKUP(JQ$2&amp;$B11,'FPL FIX2'!$O$1:$P$400,MATCH("AWAY",'FPL FIX2'!$O$1:$P$1,0),0),"")&amp;IFERROR(VLOOKUP(JQ$2&amp;$A11,'FA2'!$A:$D,MATCH("AWAY",'FA2'!$A$1:$D$1,0),0),"")&amp;IFERROR(VLOOKUP(JQ$2&amp;$A11,'FA2'!$B:$C,MATCH("HOME",'FA2'!$B$1:$C$1,0),0),"")&amp;IFERROR(VLOOKUP(JQ$2&amp;$A11,'EFL2'!$A:$D,MATCH("AWAY",'EFL2'!$A$1:$D$1,0),0),"")&amp;IFERROR(VLOOKUP(JQ$2&amp;$A11,'EFL2'!$B:$C,MATCH("HOME",'EFL2'!$B$1:$C$1,0),0),"")&amp;IFERROR(VLOOKUP(JQ$2&amp;$A11,'UCL2'!$C:$F,MATCH("AWAY",'UCL2'!$C$1:$F$1,0),0),"")&amp;IFERROR(VLOOKUP(JQ$2&amp;$A11,'UCL2'!$D:$E,MATCH("HOME",'UCL2'!$D$1:$E$1,0),0),"")&amp;IFERROR(VLOOKUP(JQ$2&amp;$A11,'EU2'!$C:$F,MATCH("AWAY",'EU2'!$C$1:$F$1,0),0),"")&amp;IFERROR(VLOOKUP(JQ$2&amp;$A11,'EU2'!$D:$E,MATCH("HOME",'EU2'!$D$1:$E$1,0),0),"")&amp;IFERROR(VLOOKUP(JQ$2&amp;$A11,'EUC2'!$C:$F,MATCH("AWAY",'EUC2'!$C$1:$F$1,0),0),"")&amp;IFERROR(VLOOKUP(JQ$2&amp;$A11,'EUC2'!$D:$E,MATCH("HOME",'EUC2'!$D$1:$E$1,0),0),"")</f>
        <v/>
      </c>
      <c r="JR11" s="25" t="str">
        <f>IFERROR(VLOOKUP(JR$2&amp;$B11,'FPL FIX2'!$N$1:$Q$400,MATCH("HOME",'FPL FIX2'!$N$1:$Q$1,0),0),"")&amp;IFERROR(VLOOKUP(JR$2&amp;$B11,'FPL FIX2'!$O$1:$P$400,MATCH("AWAY",'FPL FIX2'!$O$1:$P$1,0),0),"")&amp;IFERROR(VLOOKUP(JR$2&amp;$A11,'FA2'!$A:$D,MATCH("AWAY",'FA2'!$A$1:$D$1,0),0),"")&amp;IFERROR(VLOOKUP(JR$2&amp;$A11,'FA2'!$B:$C,MATCH("HOME",'FA2'!$B$1:$C$1,0),0),"")&amp;IFERROR(VLOOKUP(JR$2&amp;$A11,'EFL2'!$A:$D,MATCH("AWAY",'EFL2'!$A$1:$D$1,0),0),"")&amp;IFERROR(VLOOKUP(JR$2&amp;$A11,'EFL2'!$B:$C,MATCH("HOME",'EFL2'!$B$1:$C$1,0),0),"")&amp;IFERROR(VLOOKUP(JR$2&amp;$A11,'UCL2'!$C:$F,MATCH("AWAY",'UCL2'!$C$1:$F$1,0),0),"")&amp;IFERROR(VLOOKUP(JR$2&amp;$A11,'UCL2'!$D:$E,MATCH("HOME",'UCL2'!$D$1:$E$1,0),0),"")&amp;IFERROR(VLOOKUP(JR$2&amp;$A11,'EU2'!$C:$F,MATCH("AWAY",'EU2'!$C$1:$F$1,0),0),"")&amp;IFERROR(VLOOKUP(JR$2&amp;$A11,'EU2'!$D:$E,MATCH("HOME",'EU2'!$D$1:$E$1,0),0),"")&amp;IFERROR(VLOOKUP(JR$2&amp;$A11,'EUC2'!$C:$F,MATCH("AWAY",'EUC2'!$C$1:$F$1,0),0),"")&amp;IFERROR(VLOOKUP(JR$2&amp;$A11,'EUC2'!$D:$E,MATCH("HOME",'EUC2'!$D$1:$E$1,0),0),"")</f>
        <v/>
      </c>
      <c r="JS11" s="25" t="str">
        <f>IFERROR(VLOOKUP(JS$2&amp;$B11,'FPL FIX2'!$N$1:$Q$400,MATCH("HOME",'FPL FIX2'!$N$1:$Q$1,0),0),"")&amp;IFERROR(VLOOKUP(JS$2&amp;$B11,'FPL FIX2'!$O$1:$P$400,MATCH("AWAY",'FPL FIX2'!$O$1:$P$1,0),0),"")&amp;IFERROR(VLOOKUP(JS$2&amp;$A11,'FA2'!$A:$D,MATCH("AWAY",'FA2'!$A$1:$D$1,0),0),"")&amp;IFERROR(VLOOKUP(JS$2&amp;$A11,'FA2'!$B:$C,MATCH("HOME",'FA2'!$B$1:$C$1,0),0),"")&amp;IFERROR(VLOOKUP(JS$2&amp;$A11,'EFL2'!$A:$D,MATCH("AWAY",'EFL2'!$A$1:$D$1,0),0),"")&amp;IFERROR(VLOOKUP(JS$2&amp;$A11,'EFL2'!$B:$C,MATCH("HOME",'EFL2'!$B$1:$C$1,0),0),"")&amp;IFERROR(VLOOKUP(JS$2&amp;$A11,'UCL2'!$C:$F,MATCH("AWAY",'UCL2'!$C$1:$F$1,0),0),"")&amp;IFERROR(VLOOKUP(JS$2&amp;$A11,'UCL2'!$D:$E,MATCH("HOME",'UCL2'!$D$1:$E$1,0),0),"")&amp;IFERROR(VLOOKUP(JS$2&amp;$A11,'EU2'!$C:$F,MATCH("AWAY",'EU2'!$C$1:$F$1,0),0),"")&amp;IFERROR(VLOOKUP(JS$2&amp;$A11,'EU2'!$D:$E,MATCH("HOME",'EU2'!$D$1:$E$1,0),0),"")&amp;IFERROR(VLOOKUP(JS$2&amp;$A11,'EUC2'!$C:$F,MATCH("AWAY",'EUC2'!$C$1:$F$1,0),0),"")&amp;IFERROR(VLOOKUP(JS$2&amp;$A11,'EUC2'!$D:$E,MATCH("HOME",'EUC2'!$D$1:$E$1,0),0),"")</f>
        <v/>
      </c>
      <c r="JT11" s="25" t="str">
        <f>IFERROR(VLOOKUP(JT$2&amp;$B11,'FPL FIX2'!$N$1:$Q$400,MATCH("HOME",'FPL FIX2'!$N$1:$Q$1,0),0),"")&amp;IFERROR(VLOOKUP(JT$2&amp;$B11,'FPL FIX2'!$O$1:$P$400,MATCH("AWAY",'FPL FIX2'!$O$1:$P$1,0),0),"")&amp;IFERROR(VLOOKUP(JT$2&amp;$A11,'FA2'!$A:$D,MATCH("AWAY",'FA2'!$A$1:$D$1,0),0),"")&amp;IFERROR(VLOOKUP(JT$2&amp;$A11,'FA2'!$B:$C,MATCH("HOME",'FA2'!$B$1:$C$1,0),0),"")&amp;IFERROR(VLOOKUP(JT$2&amp;$A11,'EFL2'!$A:$D,MATCH("AWAY",'EFL2'!$A$1:$D$1,0),0),"")&amp;IFERROR(VLOOKUP(JT$2&amp;$A11,'EFL2'!$B:$C,MATCH("HOME",'EFL2'!$B$1:$C$1,0),0),"")&amp;IFERROR(VLOOKUP(JT$2&amp;$A11,'UCL2'!$C:$F,MATCH("AWAY",'UCL2'!$C$1:$F$1,0),0),"")&amp;IFERROR(VLOOKUP(JT$2&amp;$A11,'UCL2'!$D:$E,MATCH("HOME",'UCL2'!$D$1:$E$1,0),0),"")&amp;IFERROR(VLOOKUP(JT$2&amp;$A11,'EU2'!$C:$F,MATCH("AWAY",'EU2'!$C$1:$F$1,0),0),"")&amp;IFERROR(VLOOKUP(JT$2&amp;$A11,'EU2'!$D:$E,MATCH("HOME",'EU2'!$D$1:$E$1,0),0),"")&amp;IFERROR(VLOOKUP(JT$2&amp;$A11,'EUC2'!$C:$F,MATCH("AWAY",'EUC2'!$C$1:$F$1,0),0),"")&amp;IFERROR(VLOOKUP(JT$2&amp;$A11,'EUC2'!$D:$E,MATCH("HOME",'EUC2'!$D$1:$E$1,0),0),"")</f>
        <v/>
      </c>
      <c r="JU11" s="25" t="str">
        <f>IFERROR(VLOOKUP(JU$2&amp;$B11,'FPL FIX2'!$N$1:$Q$400,MATCH("HOME",'FPL FIX2'!$N$1:$Q$1,0),0),"")&amp;IFERROR(VLOOKUP(JU$2&amp;$B11,'FPL FIX2'!$O$1:$P$400,MATCH("AWAY",'FPL FIX2'!$O$1:$P$1,0),0),"")&amp;IFERROR(VLOOKUP(JU$2&amp;$A11,'FA2'!$A:$D,MATCH("AWAY",'FA2'!$A$1:$D$1,0),0),"")&amp;IFERROR(VLOOKUP(JU$2&amp;$A11,'FA2'!$B:$C,MATCH("HOME",'FA2'!$B$1:$C$1,0),0),"")&amp;IFERROR(VLOOKUP(JU$2&amp;$A11,'EFL2'!$A:$D,MATCH("AWAY",'EFL2'!$A$1:$D$1,0),0),"")&amp;IFERROR(VLOOKUP(JU$2&amp;$A11,'EFL2'!$B:$C,MATCH("HOME",'EFL2'!$B$1:$C$1,0),0),"")&amp;IFERROR(VLOOKUP(JU$2&amp;$A11,'UCL2'!$C:$F,MATCH("AWAY",'UCL2'!$C$1:$F$1,0),0),"")&amp;IFERROR(VLOOKUP(JU$2&amp;$A11,'UCL2'!$D:$E,MATCH("HOME",'UCL2'!$D$1:$E$1,0),0),"")&amp;IFERROR(VLOOKUP(JU$2&amp;$A11,'EU2'!$C:$F,MATCH("AWAY",'EU2'!$C$1:$F$1,0),0),"")&amp;IFERROR(VLOOKUP(JU$2&amp;$A11,'EU2'!$D:$E,MATCH("HOME",'EU2'!$D$1:$E$1,0),0),"")&amp;IFERROR(VLOOKUP(JU$2&amp;$A11,'EUC2'!$C:$F,MATCH("AWAY",'EUC2'!$C$1:$F$1,0),0),"")&amp;IFERROR(VLOOKUP(JU$2&amp;$A11,'EUC2'!$D:$E,MATCH("HOME",'EUC2'!$D$1:$E$1,0),0),"")</f>
        <v/>
      </c>
      <c r="JV11" s="25" t="str">
        <f>IFERROR(VLOOKUP(JV$2&amp;$B11,'FPL FIX2'!$N$1:$Q$400,MATCH("HOME",'FPL FIX2'!$N$1:$Q$1,0),0),"")&amp;IFERROR(VLOOKUP(JV$2&amp;$B11,'FPL FIX2'!$O$1:$P$400,MATCH("AWAY",'FPL FIX2'!$O$1:$P$1,0),0),"")&amp;IFERROR(VLOOKUP(JV$2&amp;$A11,'FA2'!$A:$D,MATCH("AWAY",'FA2'!$A$1:$D$1,0),0),"")&amp;IFERROR(VLOOKUP(JV$2&amp;$A11,'FA2'!$B:$C,MATCH("HOME",'FA2'!$B$1:$C$1,0),0),"")&amp;IFERROR(VLOOKUP(JV$2&amp;$A11,'EFL2'!$A:$D,MATCH("AWAY",'EFL2'!$A$1:$D$1,0),0),"")&amp;IFERROR(VLOOKUP(JV$2&amp;$A11,'EFL2'!$B:$C,MATCH("HOME",'EFL2'!$B$1:$C$1,0),0),"")&amp;IFERROR(VLOOKUP(JV$2&amp;$A11,'UCL2'!$C:$F,MATCH("AWAY",'UCL2'!$C$1:$F$1,0),0),"")&amp;IFERROR(VLOOKUP(JV$2&amp;$A11,'UCL2'!$D:$E,MATCH("HOME",'UCL2'!$D$1:$E$1,0),0),"")&amp;IFERROR(VLOOKUP(JV$2&amp;$A11,'EU2'!$C:$F,MATCH("AWAY",'EU2'!$C$1:$F$1,0),0),"")&amp;IFERROR(VLOOKUP(JV$2&amp;$A11,'EU2'!$D:$E,MATCH("HOME",'EU2'!$D$1:$E$1,0),0),"")&amp;IFERROR(VLOOKUP(JV$2&amp;$A11,'EUC2'!$C:$F,MATCH("AWAY",'EUC2'!$C$1:$F$1,0),0),"")&amp;IFERROR(VLOOKUP(JV$2&amp;$A11,'EUC2'!$D:$E,MATCH("HOME",'EUC2'!$D$1:$E$1,0),0),"")</f>
        <v/>
      </c>
      <c r="JW11" s="25" t="str">
        <f>IFERROR(VLOOKUP(JW$2&amp;$B11,'FPL FIX2'!$N$1:$Q$400,MATCH("HOME",'FPL FIX2'!$N$1:$Q$1,0),0),"")&amp;IFERROR(VLOOKUP(JW$2&amp;$B11,'FPL FIX2'!$O$1:$P$400,MATCH("AWAY",'FPL FIX2'!$O$1:$P$1,0),0),"")&amp;IFERROR(VLOOKUP(JW$2&amp;$A11,'FA2'!$A:$D,MATCH("AWAY",'FA2'!$A$1:$D$1,0),0),"")&amp;IFERROR(VLOOKUP(JW$2&amp;$A11,'FA2'!$B:$C,MATCH("HOME",'FA2'!$B$1:$C$1,0),0),"")&amp;IFERROR(VLOOKUP(JW$2&amp;$A11,'EFL2'!$A:$D,MATCH("AWAY",'EFL2'!$A$1:$D$1,0),0),"")&amp;IFERROR(VLOOKUP(JW$2&amp;$A11,'EFL2'!$B:$C,MATCH("HOME",'EFL2'!$B$1:$C$1,0),0),"")&amp;IFERROR(VLOOKUP(JW$2&amp;$A11,'UCL2'!$C:$F,MATCH("AWAY",'UCL2'!$C$1:$F$1,0),0),"")&amp;IFERROR(VLOOKUP(JW$2&amp;$A11,'UCL2'!$D:$E,MATCH("HOME",'UCL2'!$D$1:$E$1,0),0),"")&amp;IFERROR(VLOOKUP(JW$2&amp;$A11,'EU2'!$C:$F,MATCH("AWAY",'EU2'!$C$1:$F$1,0),0),"")&amp;IFERROR(VLOOKUP(JW$2&amp;$A11,'EU2'!$D:$E,MATCH("HOME",'EU2'!$D$1:$E$1,0),0),"")&amp;IFERROR(VLOOKUP(JW$2&amp;$A11,'EUC2'!$C:$F,MATCH("AWAY",'EUC2'!$C$1:$F$1,0),0),"")&amp;IFERROR(VLOOKUP(JW$2&amp;$A11,'EUC2'!$D:$E,MATCH("HOME",'EUC2'!$D$1:$E$1,0),0),"")</f>
        <v>bha</v>
      </c>
      <c r="JX11" s="25" t="str">
        <f>IFERROR(VLOOKUP(JX$2&amp;$B11,'FPL FIX2'!$N$1:$Q$400,MATCH("HOME",'FPL FIX2'!$N$1:$Q$1,0),0),"")&amp;IFERROR(VLOOKUP(JX$2&amp;$B11,'FPL FIX2'!$O$1:$P$400,MATCH("AWAY",'FPL FIX2'!$O$1:$P$1,0),0),"")&amp;IFERROR(VLOOKUP(JX$2&amp;$A11,'FA2'!$A:$D,MATCH("AWAY",'FA2'!$A$1:$D$1,0),0),"")&amp;IFERROR(VLOOKUP(JX$2&amp;$A11,'FA2'!$B:$C,MATCH("HOME",'FA2'!$B$1:$C$1,0),0),"")&amp;IFERROR(VLOOKUP(JX$2&amp;$A11,'EFL2'!$A:$D,MATCH("AWAY",'EFL2'!$A$1:$D$1,0),0),"")&amp;IFERROR(VLOOKUP(JX$2&amp;$A11,'EFL2'!$B:$C,MATCH("HOME",'EFL2'!$B$1:$C$1,0),0),"")&amp;IFERROR(VLOOKUP(JX$2&amp;$A11,'UCL2'!$C:$F,MATCH("AWAY",'UCL2'!$C$1:$F$1,0),0),"")&amp;IFERROR(VLOOKUP(JX$2&amp;$A11,'UCL2'!$D:$E,MATCH("HOME",'UCL2'!$D$1:$E$1,0),0),"")&amp;IFERROR(VLOOKUP(JX$2&amp;$A11,'EU2'!$C:$F,MATCH("AWAY",'EU2'!$C$1:$F$1,0),0),"")&amp;IFERROR(VLOOKUP(JX$2&amp;$A11,'EU2'!$D:$E,MATCH("HOME",'EU2'!$D$1:$E$1,0),0),"")&amp;IFERROR(VLOOKUP(JX$2&amp;$A11,'EUC2'!$C:$F,MATCH("AWAY",'EUC2'!$C$1:$F$1,0),0),"")&amp;IFERROR(VLOOKUP(JX$2&amp;$A11,'EUC2'!$D:$E,MATCH("HOME",'EUC2'!$D$1:$E$1,0),0),"")</f>
        <v/>
      </c>
      <c r="JY11" s="25" t="str">
        <f>IFERROR(VLOOKUP(JY$2&amp;$B11,'FPL FIX2'!$N$1:$Q$400,MATCH("HOME",'FPL FIX2'!$N$1:$Q$1,0),0),"")&amp;IFERROR(VLOOKUP(JY$2&amp;$B11,'FPL FIX2'!$O$1:$P$400,MATCH("AWAY",'FPL FIX2'!$O$1:$P$1,0),0),"")&amp;IFERROR(VLOOKUP(JY$2&amp;$A11,'FA2'!$A:$D,MATCH("AWAY",'FA2'!$A$1:$D$1,0),0),"")&amp;IFERROR(VLOOKUP(JY$2&amp;$A11,'FA2'!$B:$C,MATCH("HOME",'FA2'!$B$1:$C$1,0),0),"")&amp;IFERROR(VLOOKUP(JY$2&amp;$A11,'EFL2'!$A:$D,MATCH("AWAY",'EFL2'!$A$1:$D$1,0),0),"")&amp;IFERROR(VLOOKUP(JY$2&amp;$A11,'EFL2'!$B:$C,MATCH("HOME",'EFL2'!$B$1:$C$1,0),0),"")&amp;IFERROR(VLOOKUP(JY$2&amp;$A11,'UCL2'!$C:$F,MATCH("AWAY",'UCL2'!$C$1:$F$1,0),0),"")&amp;IFERROR(VLOOKUP(JY$2&amp;$A11,'UCL2'!$D:$E,MATCH("HOME",'UCL2'!$D$1:$E$1,0),0),"")&amp;IFERROR(VLOOKUP(JY$2&amp;$A11,'EU2'!$C:$F,MATCH("AWAY",'EU2'!$C$1:$F$1,0),0),"")&amp;IFERROR(VLOOKUP(JY$2&amp;$A11,'EU2'!$D:$E,MATCH("HOME",'EU2'!$D$1:$E$1,0),0),"")&amp;IFERROR(VLOOKUP(JY$2&amp;$A11,'EUC2'!$C:$F,MATCH("AWAY",'EUC2'!$C$1:$F$1,0),0),"")&amp;IFERROR(VLOOKUP(JY$2&amp;$A11,'EUC2'!$D:$E,MATCH("HOME",'EUC2'!$D$1:$E$1,0),0),"")</f>
        <v/>
      </c>
      <c r="JZ11" s="25" t="str">
        <f>IFERROR(VLOOKUP(JZ$2&amp;$B11,'FPL FIX2'!$N$1:$Q$400,MATCH("HOME",'FPL FIX2'!$N$1:$Q$1,0),0),"")&amp;IFERROR(VLOOKUP(JZ$2&amp;$B11,'FPL FIX2'!$O$1:$P$400,MATCH("AWAY",'FPL FIX2'!$O$1:$P$1,0),0),"")&amp;IFERROR(VLOOKUP(JZ$2&amp;$A11,'FA2'!$A:$D,MATCH("AWAY",'FA2'!$A$1:$D$1,0),0),"")&amp;IFERROR(VLOOKUP(JZ$2&amp;$A11,'FA2'!$B:$C,MATCH("HOME",'FA2'!$B$1:$C$1,0),0),"")&amp;IFERROR(VLOOKUP(JZ$2&amp;$A11,'EFL2'!$A:$D,MATCH("AWAY",'EFL2'!$A$1:$D$1,0),0),"")&amp;IFERROR(VLOOKUP(JZ$2&amp;$A11,'EFL2'!$B:$C,MATCH("HOME",'EFL2'!$B$1:$C$1,0),0),"")&amp;IFERROR(VLOOKUP(JZ$2&amp;$A11,'UCL2'!$C:$F,MATCH("AWAY",'UCL2'!$C$1:$F$1,0),0),"")&amp;IFERROR(VLOOKUP(JZ$2&amp;$A11,'UCL2'!$D:$E,MATCH("HOME",'UCL2'!$D$1:$E$1,0),0),"")&amp;IFERROR(VLOOKUP(JZ$2&amp;$A11,'EU2'!$C:$F,MATCH("AWAY",'EU2'!$C$1:$F$1,0),0),"")&amp;IFERROR(VLOOKUP(JZ$2&amp;$A11,'EU2'!$D:$E,MATCH("HOME",'EU2'!$D$1:$E$1,0),0),"")&amp;IFERROR(VLOOKUP(JZ$2&amp;$A11,'EUC2'!$C:$F,MATCH("AWAY",'EUC2'!$C$1:$F$1,0),0),"")&amp;IFERROR(VLOOKUP(JZ$2&amp;$A11,'EUC2'!$D:$E,MATCH("HOME",'EUC2'!$D$1:$E$1,0),0),"")</f>
        <v/>
      </c>
      <c r="KA11" s="25" t="str">
        <f>IFERROR(VLOOKUP(KA$2&amp;$B11,'FPL FIX2'!$N$1:$Q$400,MATCH("HOME",'FPL FIX2'!$N$1:$Q$1,0),0),"")&amp;IFERROR(VLOOKUP(KA$2&amp;$B11,'FPL FIX2'!$O$1:$P$400,MATCH("AWAY",'FPL FIX2'!$O$1:$P$1,0),0),"")&amp;IFERROR(VLOOKUP(KA$2&amp;$A11,'FA2'!$A:$D,MATCH("AWAY",'FA2'!$A$1:$D$1,0),0),"")&amp;IFERROR(VLOOKUP(KA$2&amp;$A11,'FA2'!$B:$C,MATCH("HOME",'FA2'!$B$1:$C$1,0),0),"")&amp;IFERROR(VLOOKUP(KA$2&amp;$A11,'EFL2'!$A:$D,MATCH("AWAY",'EFL2'!$A$1:$D$1,0),0),"")&amp;IFERROR(VLOOKUP(KA$2&amp;$A11,'EFL2'!$B:$C,MATCH("HOME",'EFL2'!$B$1:$C$1,0),0),"")&amp;IFERROR(VLOOKUP(KA$2&amp;$A11,'UCL2'!$C:$F,MATCH("AWAY",'UCL2'!$C$1:$F$1,0),0),"")&amp;IFERROR(VLOOKUP(KA$2&amp;$A11,'UCL2'!$D:$E,MATCH("HOME",'UCL2'!$D$1:$E$1,0),0),"")&amp;IFERROR(VLOOKUP(KA$2&amp;$A11,'EU2'!$C:$F,MATCH("AWAY",'EU2'!$C$1:$F$1,0),0),"")&amp;IFERROR(VLOOKUP(KA$2&amp;$A11,'EU2'!$D:$E,MATCH("HOME",'EU2'!$D$1:$E$1,0),0),"")&amp;IFERROR(VLOOKUP(KA$2&amp;$A11,'EUC2'!$C:$F,MATCH("AWAY",'EUC2'!$C$1:$F$1,0),0),"")&amp;IFERROR(VLOOKUP(KA$2&amp;$A11,'EUC2'!$D:$E,MATCH("HOME",'EUC2'!$D$1:$E$1,0),0),"")</f>
        <v/>
      </c>
      <c r="KB11" s="25" t="str">
        <f>IFERROR(VLOOKUP(KB$2&amp;$B11,'FPL FIX2'!$N$1:$Q$400,MATCH("HOME",'FPL FIX2'!$N$1:$Q$1,0),0),"")&amp;IFERROR(VLOOKUP(KB$2&amp;$B11,'FPL FIX2'!$O$1:$P$400,MATCH("AWAY",'FPL FIX2'!$O$1:$P$1,0),0),"")&amp;IFERROR(VLOOKUP(KB$2&amp;$A11,'FA2'!$A:$D,MATCH("AWAY",'FA2'!$A$1:$D$1,0),0),"")&amp;IFERROR(VLOOKUP(KB$2&amp;$A11,'FA2'!$B:$C,MATCH("HOME",'FA2'!$B$1:$C$1,0),0),"")&amp;IFERROR(VLOOKUP(KB$2&amp;$A11,'EFL2'!$A:$D,MATCH("AWAY",'EFL2'!$A$1:$D$1,0),0),"")&amp;IFERROR(VLOOKUP(KB$2&amp;$A11,'EFL2'!$B:$C,MATCH("HOME",'EFL2'!$B$1:$C$1,0),0),"")&amp;IFERROR(VLOOKUP(KB$2&amp;$A11,'UCL2'!$C:$F,MATCH("AWAY",'UCL2'!$C$1:$F$1,0),0),"")&amp;IFERROR(VLOOKUP(KB$2&amp;$A11,'UCL2'!$D:$E,MATCH("HOME",'UCL2'!$D$1:$E$1,0),0),"")&amp;IFERROR(VLOOKUP(KB$2&amp;$A11,'EU2'!$C:$F,MATCH("AWAY",'EU2'!$C$1:$F$1,0),0),"")&amp;IFERROR(VLOOKUP(KB$2&amp;$A11,'EU2'!$D:$E,MATCH("HOME",'EU2'!$D$1:$E$1,0),0),"")&amp;IFERROR(VLOOKUP(KB$2&amp;$A11,'EUC2'!$C:$F,MATCH("AWAY",'EUC2'!$C$1:$F$1,0),0),"")&amp;IFERROR(VLOOKUP(KB$2&amp;$A11,'EUC2'!$D:$E,MATCH("HOME",'EUC2'!$D$1:$E$1,0),0),"")</f>
        <v/>
      </c>
      <c r="KC11" s="25" t="str">
        <f>IFERROR(VLOOKUP(KC$2&amp;$B11,'FPL FIX2'!$N$1:$Q$400,MATCH("HOME",'FPL FIX2'!$N$1:$Q$1,0),0),"")&amp;IFERROR(VLOOKUP(KC$2&amp;$B11,'FPL FIX2'!$O$1:$P$400,MATCH("AWAY",'FPL FIX2'!$O$1:$P$1,0),0),"")&amp;IFERROR(VLOOKUP(KC$2&amp;$A11,'FA2'!$A:$D,MATCH("AWAY",'FA2'!$A$1:$D$1,0),0),"")&amp;IFERROR(VLOOKUP(KC$2&amp;$A11,'FA2'!$B:$C,MATCH("HOME",'FA2'!$B$1:$C$1,0),0),"")&amp;IFERROR(VLOOKUP(KC$2&amp;$A11,'EFL2'!$A:$D,MATCH("AWAY",'EFL2'!$A$1:$D$1,0),0),"")&amp;IFERROR(VLOOKUP(KC$2&amp;$A11,'EFL2'!$B:$C,MATCH("HOME",'EFL2'!$B$1:$C$1,0),0),"")&amp;IFERROR(VLOOKUP(KC$2&amp;$A11,'UCL2'!$C:$F,MATCH("AWAY",'UCL2'!$C$1:$F$1,0),0),"")&amp;IFERROR(VLOOKUP(KC$2&amp;$A11,'UCL2'!$D:$E,MATCH("HOME",'UCL2'!$D$1:$E$1,0),0),"")&amp;IFERROR(VLOOKUP(KC$2&amp;$A11,'EU2'!$C:$F,MATCH("AWAY",'EU2'!$C$1:$F$1,0),0),"")&amp;IFERROR(VLOOKUP(KC$2&amp;$A11,'EU2'!$D:$E,MATCH("HOME",'EU2'!$D$1:$E$1,0),0),"")&amp;IFERROR(VLOOKUP(KC$2&amp;$A11,'EUC2'!$C:$F,MATCH("AWAY",'EUC2'!$C$1:$F$1,0),0),"")&amp;IFERROR(VLOOKUP(KC$2&amp;$A11,'EUC2'!$D:$E,MATCH("HOME",'EUC2'!$D$1:$E$1,0),0),"")</f>
        <v>MCI</v>
      </c>
      <c r="KD11" s="25" t="str">
        <f>IFERROR(VLOOKUP(KD$2&amp;$B11,'FPL FIX2'!$N$1:$Q$400,MATCH("HOME",'FPL FIX2'!$N$1:$Q$1,0),0),"")&amp;IFERROR(VLOOKUP(KD$2&amp;$B11,'FPL FIX2'!$O$1:$P$400,MATCH("AWAY",'FPL FIX2'!$O$1:$P$1,0),0),"")&amp;IFERROR(VLOOKUP(KD$2&amp;$A11,'FA2'!$A:$D,MATCH("AWAY",'FA2'!$A$1:$D$1,0),0),"")&amp;IFERROR(VLOOKUP(KD$2&amp;$A11,'FA2'!$B:$C,MATCH("HOME",'FA2'!$B$1:$C$1,0),0),"")&amp;IFERROR(VLOOKUP(KD$2&amp;$A11,'EFL2'!$A:$D,MATCH("AWAY",'EFL2'!$A$1:$D$1,0),0),"")&amp;IFERROR(VLOOKUP(KD$2&amp;$A11,'EFL2'!$B:$C,MATCH("HOME",'EFL2'!$B$1:$C$1,0),0),"")&amp;IFERROR(VLOOKUP(KD$2&amp;$A11,'UCL2'!$C:$F,MATCH("AWAY",'UCL2'!$C$1:$F$1,0),0),"")&amp;IFERROR(VLOOKUP(KD$2&amp;$A11,'UCL2'!$D:$E,MATCH("HOME",'UCL2'!$D$1:$E$1,0),0),"")&amp;IFERROR(VLOOKUP(KD$2&amp;$A11,'EU2'!$C:$F,MATCH("AWAY",'EU2'!$C$1:$F$1,0),0),"")&amp;IFERROR(VLOOKUP(KD$2&amp;$A11,'EU2'!$D:$E,MATCH("HOME",'EU2'!$D$1:$E$1,0),0),"")&amp;IFERROR(VLOOKUP(KD$2&amp;$A11,'EUC2'!$C:$F,MATCH("AWAY",'EUC2'!$C$1:$F$1,0),0),"")&amp;IFERROR(VLOOKUP(KD$2&amp;$A11,'EUC2'!$D:$E,MATCH("HOME",'EUC2'!$D$1:$E$1,0),0),"")</f>
        <v/>
      </c>
      <c r="KE11" s="25" t="str">
        <f>IFERROR(VLOOKUP(KE$2&amp;$B11,'FPL FIX2'!$N$1:$Q$400,MATCH("HOME",'FPL FIX2'!$N$1:$Q$1,0),0),"")&amp;IFERROR(VLOOKUP(KE$2&amp;$B11,'FPL FIX2'!$O$1:$P$400,MATCH("AWAY",'FPL FIX2'!$O$1:$P$1,0),0),"")&amp;IFERROR(VLOOKUP(KE$2&amp;$A11,'FA2'!$A:$D,MATCH("AWAY",'FA2'!$A$1:$D$1,0),0),"")&amp;IFERROR(VLOOKUP(KE$2&amp;$A11,'FA2'!$B:$C,MATCH("HOME",'FA2'!$B$1:$C$1,0),0),"")&amp;IFERROR(VLOOKUP(KE$2&amp;$A11,'EFL2'!$A:$D,MATCH("AWAY",'EFL2'!$A$1:$D$1,0),0),"")&amp;IFERROR(VLOOKUP(KE$2&amp;$A11,'EFL2'!$B:$C,MATCH("HOME",'EFL2'!$B$1:$C$1,0),0),"")&amp;IFERROR(VLOOKUP(KE$2&amp;$A11,'UCL2'!$C:$F,MATCH("AWAY",'UCL2'!$C$1:$F$1,0),0),"")&amp;IFERROR(VLOOKUP(KE$2&amp;$A11,'UCL2'!$D:$E,MATCH("HOME",'UCL2'!$D$1:$E$1,0),0),"")&amp;IFERROR(VLOOKUP(KE$2&amp;$A11,'EU2'!$C:$F,MATCH("AWAY",'EU2'!$C$1:$F$1,0),0),"")&amp;IFERROR(VLOOKUP(KE$2&amp;$A11,'EU2'!$D:$E,MATCH("HOME",'EU2'!$D$1:$E$1,0),0),"")&amp;IFERROR(VLOOKUP(KE$2&amp;$A11,'EUC2'!$C:$F,MATCH("AWAY",'EUC2'!$C$1:$F$1,0),0),"")&amp;IFERROR(VLOOKUP(KE$2&amp;$A11,'EUC2'!$D:$E,MATCH("HOME",'EUC2'!$D$1:$E$1,0),0),"")</f>
        <v/>
      </c>
      <c r="KF11" s="25" t="str">
        <f>IFERROR(VLOOKUP(KF$2&amp;$B11,'FPL FIX2'!$N$1:$Q$400,MATCH("HOME",'FPL FIX2'!$N$1:$Q$1,0),0),"")&amp;IFERROR(VLOOKUP(KF$2&amp;$B11,'FPL FIX2'!$O$1:$P$400,MATCH("AWAY",'FPL FIX2'!$O$1:$P$1,0),0),"")&amp;IFERROR(VLOOKUP(KF$2&amp;$A11,'FA2'!$A:$D,MATCH("AWAY",'FA2'!$A$1:$D$1,0),0),"")&amp;IFERROR(VLOOKUP(KF$2&amp;$A11,'FA2'!$B:$C,MATCH("HOME",'FA2'!$B$1:$C$1,0),0),"")&amp;IFERROR(VLOOKUP(KF$2&amp;$A11,'EFL2'!$A:$D,MATCH("AWAY",'EFL2'!$A$1:$D$1,0),0),"")&amp;IFERROR(VLOOKUP(KF$2&amp;$A11,'EFL2'!$B:$C,MATCH("HOME",'EFL2'!$B$1:$C$1,0),0),"")&amp;IFERROR(VLOOKUP(KF$2&amp;$A11,'UCL2'!$C:$F,MATCH("AWAY",'UCL2'!$C$1:$F$1,0),0),"")&amp;IFERROR(VLOOKUP(KF$2&amp;$A11,'UCL2'!$D:$E,MATCH("HOME",'UCL2'!$D$1:$E$1,0),0),"")&amp;IFERROR(VLOOKUP(KF$2&amp;$A11,'EU2'!$C:$F,MATCH("AWAY",'EU2'!$C$1:$F$1,0),0),"")&amp;IFERROR(VLOOKUP(KF$2&amp;$A11,'EU2'!$D:$E,MATCH("HOME",'EU2'!$D$1:$E$1,0),0),"")&amp;IFERROR(VLOOKUP(KF$2&amp;$A11,'EUC2'!$C:$F,MATCH("AWAY",'EUC2'!$C$1:$F$1,0),0),"")&amp;IFERROR(VLOOKUP(KF$2&amp;$A11,'EUC2'!$D:$E,MATCH("HOME",'EUC2'!$D$1:$E$1,0),0),"")</f>
        <v/>
      </c>
      <c r="KG11" s="25" t="str">
        <f>IFERROR(VLOOKUP(KG$2&amp;$B11,'FPL FIX2'!$N$1:$Q$400,MATCH("HOME",'FPL FIX2'!$N$1:$Q$1,0),0),"")&amp;IFERROR(VLOOKUP(KG$2&amp;$B11,'FPL FIX2'!$O$1:$P$400,MATCH("AWAY",'FPL FIX2'!$O$1:$P$1,0),0),"")&amp;IFERROR(VLOOKUP(KG$2&amp;$A11,'FA2'!$A:$D,MATCH("AWAY",'FA2'!$A$1:$D$1,0),0),"")&amp;IFERROR(VLOOKUP(KG$2&amp;$A11,'FA2'!$B:$C,MATCH("HOME",'FA2'!$B$1:$C$1,0),0),"")&amp;IFERROR(VLOOKUP(KG$2&amp;$A11,'EFL2'!$A:$D,MATCH("AWAY",'EFL2'!$A$1:$D$1,0),0),"")&amp;IFERROR(VLOOKUP(KG$2&amp;$A11,'EFL2'!$B:$C,MATCH("HOME",'EFL2'!$B$1:$C$1,0),0),"")&amp;IFERROR(VLOOKUP(KG$2&amp;$A11,'UCL2'!$C:$F,MATCH("AWAY",'UCL2'!$C$1:$F$1,0),0),"")&amp;IFERROR(VLOOKUP(KG$2&amp;$A11,'UCL2'!$D:$E,MATCH("HOME",'UCL2'!$D$1:$E$1,0),0),"")&amp;IFERROR(VLOOKUP(KG$2&amp;$A11,'EU2'!$C:$F,MATCH("AWAY",'EU2'!$C$1:$F$1,0),0),"")&amp;IFERROR(VLOOKUP(KG$2&amp;$A11,'EU2'!$D:$E,MATCH("HOME",'EU2'!$D$1:$E$1,0),0),"")&amp;IFERROR(VLOOKUP(KG$2&amp;$A11,'EUC2'!$C:$F,MATCH("AWAY",'EUC2'!$C$1:$F$1,0),0),"")&amp;IFERROR(VLOOKUP(KG$2&amp;$A11,'EUC2'!$D:$E,MATCH("HOME",'EUC2'!$D$1:$E$1,0),0),"")</f>
        <v/>
      </c>
      <c r="KH11" s="25" t="str">
        <f>IFERROR(VLOOKUP(KH$2&amp;$B11,'FPL FIX2'!$N$1:$Q$400,MATCH("HOME",'FPL FIX2'!$N$1:$Q$1,0),0),"")&amp;IFERROR(VLOOKUP(KH$2&amp;$B11,'FPL FIX2'!$O$1:$P$400,MATCH("AWAY",'FPL FIX2'!$O$1:$P$1,0),0),"")&amp;IFERROR(VLOOKUP(KH$2&amp;$A11,'FA2'!$A:$D,MATCH("AWAY",'FA2'!$A$1:$D$1,0),0),"")&amp;IFERROR(VLOOKUP(KH$2&amp;$A11,'FA2'!$B:$C,MATCH("HOME",'FA2'!$B$1:$C$1,0),0),"")&amp;IFERROR(VLOOKUP(KH$2&amp;$A11,'EFL2'!$A:$D,MATCH("AWAY",'EFL2'!$A$1:$D$1,0),0),"")&amp;IFERROR(VLOOKUP(KH$2&amp;$A11,'EFL2'!$B:$C,MATCH("HOME",'EFL2'!$B$1:$C$1,0),0),"")&amp;IFERROR(VLOOKUP(KH$2&amp;$A11,'UCL2'!$C:$F,MATCH("AWAY",'UCL2'!$C$1:$F$1,0),0),"")&amp;IFERROR(VLOOKUP(KH$2&amp;$A11,'UCL2'!$D:$E,MATCH("HOME",'UCL2'!$D$1:$E$1,0),0),"")&amp;IFERROR(VLOOKUP(KH$2&amp;$A11,'EU2'!$C:$F,MATCH("AWAY",'EU2'!$C$1:$F$1,0),0),"")&amp;IFERROR(VLOOKUP(KH$2&amp;$A11,'EU2'!$D:$E,MATCH("HOME",'EU2'!$D$1:$E$1,0),0),"")&amp;IFERROR(VLOOKUP(KH$2&amp;$A11,'EUC2'!$C:$F,MATCH("AWAY",'EUC2'!$C$1:$F$1,0),0),"")&amp;IFERROR(VLOOKUP(KH$2&amp;$A11,'EUC2'!$D:$E,MATCH("HOME",'EUC2'!$D$1:$E$1,0),0),"")</f>
        <v/>
      </c>
      <c r="KI11" s="25" t="str">
        <f>IFERROR(VLOOKUP(KI$2&amp;$B11,'FPL FIX2'!$N$1:$Q$400,MATCH("HOME",'FPL FIX2'!$N$1:$Q$1,0),0),"")&amp;IFERROR(VLOOKUP(KI$2&amp;$B11,'FPL FIX2'!$O$1:$P$400,MATCH("AWAY",'FPL FIX2'!$O$1:$P$1,0),0),"")&amp;IFERROR(VLOOKUP(KI$2&amp;$A11,'FA2'!$A:$D,MATCH("AWAY",'FA2'!$A$1:$D$1,0),0),"")&amp;IFERROR(VLOOKUP(KI$2&amp;$A11,'FA2'!$B:$C,MATCH("HOME",'FA2'!$B$1:$C$1,0),0),"")&amp;IFERROR(VLOOKUP(KI$2&amp;$A11,'EFL2'!$A:$D,MATCH("AWAY",'EFL2'!$A$1:$D$1,0),0),"")&amp;IFERROR(VLOOKUP(KI$2&amp;$A11,'EFL2'!$B:$C,MATCH("HOME",'EFL2'!$B$1:$C$1,0),0),"")&amp;IFERROR(VLOOKUP(KI$2&amp;$A11,'UCL2'!$C:$F,MATCH("AWAY",'UCL2'!$C$1:$F$1,0),0),"")&amp;IFERROR(VLOOKUP(KI$2&amp;$A11,'UCL2'!$D:$E,MATCH("HOME",'UCL2'!$D$1:$E$1,0),0),"")&amp;IFERROR(VLOOKUP(KI$2&amp;$A11,'EU2'!$C:$F,MATCH("AWAY",'EU2'!$C$1:$F$1,0),0),"")&amp;IFERROR(VLOOKUP(KI$2&amp;$A11,'EU2'!$D:$E,MATCH("HOME",'EU2'!$D$1:$E$1,0),0),"")&amp;IFERROR(VLOOKUP(KI$2&amp;$A11,'EUC2'!$C:$F,MATCH("AWAY",'EUC2'!$C$1:$F$1,0),0),"")&amp;IFERROR(VLOOKUP(KI$2&amp;$A11,'EUC2'!$D:$E,MATCH("HOME",'EUC2'!$D$1:$E$1,0),0),"")</f>
        <v>wol</v>
      </c>
      <c r="KJ11" s="25" t="str">
        <f>IFERROR(VLOOKUP(KJ$2&amp;$B11,'FPL FIX2'!$N$1:$Q$400,MATCH("HOME",'FPL FIX2'!$N$1:$Q$1,0),0),"")&amp;IFERROR(VLOOKUP(KJ$2&amp;$B11,'FPL FIX2'!$O$1:$P$400,MATCH("AWAY",'FPL FIX2'!$O$1:$P$1,0),0),"")&amp;IFERROR(VLOOKUP(KJ$2&amp;$A11,'FA2'!$A:$D,MATCH("AWAY",'FA2'!$A$1:$D$1,0),0),"")&amp;IFERROR(VLOOKUP(KJ$2&amp;$A11,'FA2'!$B:$C,MATCH("HOME",'FA2'!$B$1:$C$1,0),0),"")&amp;IFERROR(VLOOKUP(KJ$2&amp;$A11,'EFL2'!$A:$D,MATCH("AWAY",'EFL2'!$A$1:$D$1,0),0),"")&amp;IFERROR(VLOOKUP(KJ$2&amp;$A11,'EFL2'!$B:$C,MATCH("HOME",'EFL2'!$B$1:$C$1,0),0),"")&amp;IFERROR(VLOOKUP(KJ$2&amp;$A11,'UCL2'!$C:$F,MATCH("AWAY",'UCL2'!$C$1:$F$1,0),0),"")&amp;IFERROR(VLOOKUP(KJ$2&amp;$A11,'UCL2'!$D:$E,MATCH("HOME",'UCL2'!$D$1:$E$1,0),0),"")&amp;IFERROR(VLOOKUP(KJ$2&amp;$A11,'EU2'!$C:$F,MATCH("AWAY",'EU2'!$C$1:$F$1,0),0),"")&amp;IFERROR(VLOOKUP(KJ$2&amp;$A11,'EU2'!$D:$E,MATCH("HOME",'EU2'!$D$1:$E$1,0),0),"")&amp;IFERROR(VLOOKUP(KJ$2&amp;$A11,'EUC2'!$C:$F,MATCH("AWAY",'EUC2'!$C$1:$F$1,0),0),"")&amp;IFERROR(VLOOKUP(KJ$2&amp;$A11,'EUC2'!$D:$E,MATCH("HOME",'EUC2'!$D$1:$E$1,0),0),"")</f>
        <v/>
      </c>
      <c r="KK11" s="25" t="str">
        <f>IFERROR(VLOOKUP(KK$2&amp;$B11,'FPL FIX2'!$N$1:$Q$400,MATCH("HOME",'FPL FIX2'!$N$1:$Q$1,0),0),"")&amp;IFERROR(VLOOKUP(KK$2&amp;$B11,'FPL FIX2'!$O$1:$P$400,MATCH("AWAY",'FPL FIX2'!$O$1:$P$1,0),0),"")&amp;IFERROR(VLOOKUP(KK$2&amp;$A11,'FA2'!$A:$D,MATCH("AWAY",'FA2'!$A$1:$D$1,0),0),"")&amp;IFERROR(VLOOKUP(KK$2&amp;$A11,'FA2'!$B:$C,MATCH("HOME",'FA2'!$B$1:$C$1,0),0),"")&amp;IFERROR(VLOOKUP(KK$2&amp;$A11,'EFL2'!$A:$D,MATCH("AWAY",'EFL2'!$A$1:$D$1,0),0),"")&amp;IFERROR(VLOOKUP(KK$2&amp;$A11,'EFL2'!$B:$C,MATCH("HOME",'EFL2'!$B$1:$C$1,0),0),"")&amp;IFERROR(VLOOKUP(KK$2&amp;$A11,'UCL2'!$C:$F,MATCH("AWAY",'UCL2'!$C$1:$F$1,0),0),"")&amp;IFERROR(VLOOKUP(KK$2&amp;$A11,'UCL2'!$D:$E,MATCH("HOME",'UCL2'!$D$1:$E$1,0),0),"")&amp;IFERROR(VLOOKUP(KK$2&amp;$A11,'EU2'!$C:$F,MATCH("AWAY",'EU2'!$C$1:$F$1,0),0),"")&amp;IFERROR(VLOOKUP(KK$2&amp;$A11,'EU2'!$D:$E,MATCH("HOME",'EU2'!$D$1:$E$1,0),0),"")&amp;IFERROR(VLOOKUP(KK$2&amp;$A11,'EUC2'!$C:$F,MATCH("AWAY",'EUC2'!$C$1:$F$1,0),0),"")&amp;IFERROR(VLOOKUP(KK$2&amp;$A11,'EUC2'!$D:$E,MATCH("HOME",'EUC2'!$D$1:$E$1,0),0),"")</f>
        <v/>
      </c>
      <c r="KL11" s="25" t="str">
        <f>IFERROR(VLOOKUP(KL$2&amp;$B11,'FPL FIX2'!$N$1:$Q$400,MATCH("HOME",'FPL FIX2'!$N$1:$Q$1,0),0),"")&amp;IFERROR(VLOOKUP(KL$2&amp;$B11,'FPL FIX2'!$O$1:$P$400,MATCH("AWAY",'FPL FIX2'!$O$1:$P$1,0),0),"")&amp;IFERROR(VLOOKUP(KL$2&amp;$A11,'FA2'!$A:$D,MATCH("AWAY",'FA2'!$A$1:$D$1,0),0),"")&amp;IFERROR(VLOOKUP(KL$2&amp;$A11,'FA2'!$B:$C,MATCH("HOME",'FA2'!$B$1:$C$1,0),0),"")&amp;IFERROR(VLOOKUP(KL$2&amp;$A11,'EFL2'!$A:$D,MATCH("AWAY",'EFL2'!$A$1:$D$1,0),0),"")&amp;IFERROR(VLOOKUP(KL$2&amp;$A11,'EFL2'!$B:$C,MATCH("HOME",'EFL2'!$B$1:$C$1,0),0),"")&amp;IFERROR(VLOOKUP(KL$2&amp;$A11,'UCL2'!$C:$F,MATCH("AWAY",'UCL2'!$C$1:$F$1,0),0),"")&amp;IFERROR(VLOOKUP(KL$2&amp;$A11,'UCL2'!$D:$E,MATCH("HOME",'UCL2'!$D$1:$E$1,0),0),"")&amp;IFERROR(VLOOKUP(KL$2&amp;$A11,'EU2'!$C:$F,MATCH("AWAY",'EU2'!$C$1:$F$1,0),0),"")&amp;IFERROR(VLOOKUP(KL$2&amp;$A11,'EU2'!$D:$E,MATCH("HOME",'EU2'!$D$1:$E$1,0),0),"")&amp;IFERROR(VLOOKUP(KL$2&amp;$A11,'EUC2'!$C:$F,MATCH("AWAY",'EUC2'!$C$1:$F$1,0),0),"")&amp;IFERROR(VLOOKUP(KL$2&amp;$A11,'EUC2'!$D:$E,MATCH("HOME",'EUC2'!$D$1:$E$1,0),0),"")</f>
        <v/>
      </c>
      <c r="KM11" s="25" t="str">
        <f>IFERROR(VLOOKUP(KM$2&amp;$B11,'FPL FIX2'!$N$1:$Q$400,MATCH("HOME",'FPL FIX2'!$N$1:$Q$1,0),0),"")&amp;IFERROR(VLOOKUP(KM$2&amp;$B11,'FPL FIX2'!$O$1:$P$400,MATCH("AWAY",'FPL FIX2'!$O$1:$P$1,0),0),"")&amp;IFERROR(VLOOKUP(KM$2&amp;$A11,'FA2'!$A:$D,MATCH("AWAY",'FA2'!$A$1:$D$1,0),0),"")&amp;IFERROR(VLOOKUP(KM$2&amp;$A11,'FA2'!$B:$C,MATCH("HOME",'FA2'!$B$1:$C$1,0),0),"")&amp;IFERROR(VLOOKUP(KM$2&amp;$A11,'EFL2'!$A:$D,MATCH("AWAY",'EFL2'!$A$1:$D$1,0),0),"")&amp;IFERROR(VLOOKUP(KM$2&amp;$A11,'EFL2'!$B:$C,MATCH("HOME",'EFL2'!$B$1:$C$1,0),0),"")&amp;IFERROR(VLOOKUP(KM$2&amp;$A11,'UCL2'!$C:$F,MATCH("AWAY",'UCL2'!$C$1:$F$1,0),0),"")&amp;IFERROR(VLOOKUP(KM$2&amp;$A11,'UCL2'!$D:$E,MATCH("HOME",'UCL2'!$D$1:$E$1,0),0),"")&amp;IFERROR(VLOOKUP(KM$2&amp;$A11,'EU2'!$C:$F,MATCH("AWAY",'EU2'!$C$1:$F$1,0),0),"")&amp;IFERROR(VLOOKUP(KM$2&amp;$A11,'EU2'!$D:$E,MATCH("HOME",'EU2'!$D$1:$E$1,0),0),"")&amp;IFERROR(VLOOKUP(KM$2&amp;$A11,'EUC2'!$C:$F,MATCH("AWAY",'EUC2'!$C$1:$F$1,0),0),"")&amp;IFERROR(VLOOKUP(KM$2&amp;$A11,'EUC2'!$D:$E,MATCH("HOME",'EUC2'!$D$1:$E$1,0),0),"")</f>
        <v/>
      </c>
      <c r="KN11" s="25" t="str">
        <f>IFERROR(VLOOKUP(KN$2&amp;$B11,'FPL FIX2'!$N$1:$Q$400,MATCH("HOME",'FPL FIX2'!$N$1:$Q$1,0),0),"")&amp;IFERROR(VLOOKUP(KN$2&amp;$B11,'FPL FIX2'!$O$1:$P$400,MATCH("AWAY",'FPL FIX2'!$O$1:$P$1,0),0),"")&amp;IFERROR(VLOOKUP(KN$2&amp;$A11,'FA2'!$A:$D,MATCH("AWAY",'FA2'!$A$1:$D$1,0),0),"")&amp;IFERROR(VLOOKUP(KN$2&amp;$A11,'FA2'!$B:$C,MATCH("HOME",'FA2'!$B$1:$C$1,0),0),"")&amp;IFERROR(VLOOKUP(KN$2&amp;$A11,'EFL2'!$A:$D,MATCH("AWAY",'EFL2'!$A$1:$D$1,0),0),"")&amp;IFERROR(VLOOKUP(KN$2&amp;$A11,'EFL2'!$B:$C,MATCH("HOME",'EFL2'!$B$1:$C$1,0),0),"")&amp;IFERROR(VLOOKUP(KN$2&amp;$A11,'UCL2'!$C:$F,MATCH("AWAY",'UCL2'!$C$1:$F$1,0),0),"")&amp;IFERROR(VLOOKUP(KN$2&amp;$A11,'UCL2'!$D:$E,MATCH("HOME",'UCL2'!$D$1:$E$1,0),0),"")&amp;IFERROR(VLOOKUP(KN$2&amp;$A11,'EU2'!$C:$F,MATCH("AWAY",'EU2'!$C$1:$F$1,0),0),"")&amp;IFERROR(VLOOKUP(KN$2&amp;$A11,'EU2'!$D:$E,MATCH("HOME",'EU2'!$D$1:$E$1,0),0),"")&amp;IFERROR(VLOOKUP(KN$2&amp;$A11,'EUC2'!$C:$F,MATCH("AWAY",'EUC2'!$C$1:$F$1,0),0),"")&amp;IFERROR(VLOOKUP(KN$2&amp;$A11,'EUC2'!$D:$E,MATCH("HOME",'EUC2'!$D$1:$E$1,0),0),"")</f>
        <v/>
      </c>
      <c r="KO11" s="25" t="str">
        <f>IFERROR(VLOOKUP(KO$2&amp;$B11,'FPL FIX2'!$N$1:$Q$400,MATCH("HOME",'FPL FIX2'!$N$1:$Q$1,0),0),"")&amp;IFERROR(VLOOKUP(KO$2&amp;$B11,'FPL FIX2'!$O$1:$P$400,MATCH("AWAY",'FPL FIX2'!$O$1:$P$1,0),0),"")&amp;IFERROR(VLOOKUP(KO$2&amp;$A11,'FA2'!$A:$D,MATCH("AWAY",'FA2'!$A$1:$D$1,0),0),"")&amp;IFERROR(VLOOKUP(KO$2&amp;$A11,'FA2'!$B:$C,MATCH("HOME",'FA2'!$B$1:$C$1,0),0),"")&amp;IFERROR(VLOOKUP(KO$2&amp;$A11,'EFL2'!$A:$D,MATCH("AWAY",'EFL2'!$A$1:$D$1,0),0),"")&amp;IFERROR(VLOOKUP(KO$2&amp;$A11,'EFL2'!$B:$C,MATCH("HOME",'EFL2'!$B$1:$C$1,0),0),"")&amp;IFERROR(VLOOKUP(KO$2&amp;$A11,'UCL2'!$C:$F,MATCH("AWAY",'UCL2'!$C$1:$F$1,0),0),"")&amp;IFERROR(VLOOKUP(KO$2&amp;$A11,'UCL2'!$D:$E,MATCH("HOME",'UCL2'!$D$1:$E$1,0),0),"")&amp;IFERROR(VLOOKUP(KO$2&amp;$A11,'EU2'!$C:$F,MATCH("AWAY",'EU2'!$C$1:$F$1,0),0),"")&amp;IFERROR(VLOOKUP(KO$2&amp;$A11,'EU2'!$D:$E,MATCH("HOME",'EU2'!$D$1:$E$1,0),0),"")&amp;IFERROR(VLOOKUP(KO$2&amp;$A11,'EUC2'!$C:$F,MATCH("AWAY",'EUC2'!$C$1:$F$1,0),0),"")&amp;IFERROR(VLOOKUP(KO$2&amp;$A11,'EUC2'!$D:$E,MATCH("HOME",'EUC2'!$D$1:$E$1,0),0),"")</f>
        <v/>
      </c>
      <c r="KP11" s="25" t="str">
        <f>IFERROR(VLOOKUP(KP$2&amp;$B11,'FPL FIX2'!$N$1:$Q$400,MATCH("HOME",'FPL FIX2'!$N$1:$Q$1,0),0),"")&amp;IFERROR(VLOOKUP(KP$2&amp;$B11,'FPL FIX2'!$O$1:$P$400,MATCH("AWAY",'FPL FIX2'!$O$1:$P$1,0),0),"")&amp;IFERROR(VLOOKUP(KP$2&amp;$A11,'FA2'!$A:$D,MATCH("AWAY",'FA2'!$A$1:$D$1,0),0),"")&amp;IFERROR(VLOOKUP(KP$2&amp;$A11,'FA2'!$B:$C,MATCH("HOME",'FA2'!$B$1:$C$1,0),0),"")&amp;IFERROR(VLOOKUP(KP$2&amp;$A11,'EFL2'!$A:$D,MATCH("AWAY",'EFL2'!$A$1:$D$1,0),0),"")&amp;IFERROR(VLOOKUP(KP$2&amp;$A11,'EFL2'!$B:$C,MATCH("HOME",'EFL2'!$B$1:$C$1,0),0),"")&amp;IFERROR(VLOOKUP(KP$2&amp;$A11,'UCL2'!$C:$F,MATCH("AWAY",'UCL2'!$C$1:$F$1,0),0),"")&amp;IFERROR(VLOOKUP(KP$2&amp;$A11,'UCL2'!$D:$E,MATCH("HOME",'UCL2'!$D$1:$E$1,0),0),"")&amp;IFERROR(VLOOKUP(KP$2&amp;$A11,'EU2'!$C:$F,MATCH("AWAY",'EU2'!$C$1:$F$1,0),0),"")&amp;IFERROR(VLOOKUP(KP$2&amp;$A11,'EU2'!$D:$E,MATCH("HOME",'EU2'!$D$1:$E$1,0),0),"")&amp;IFERROR(VLOOKUP(KP$2&amp;$A11,'EUC2'!$C:$F,MATCH("AWAY",'EUC2'!$C$1:$F$1,0),0),"")&amp;IFERROR(VLOOKUP(KP$2&amp;$A11,'EUC2'!$D:$E,MATCH("HOME",'EUC2'!$D$1:$E$1,0),0),"")</f>
        <v/>
      </c>
      <c r="KQ11" s="25" t="str">
        <f>IFERROR(VLOOKUP(KQ$2&amp;$B11,'FPL FIX2'!$N$1:$Q$400,MATCH("HOME",'FPL FIX2'!$N$1:$Q$1,0),0),"")&amp;IFERROR(VLOOKUP(KQ$2&amp;$B11,'FPL FIX2'!$O$1:$P$400,MATCH("AWAY",'FPL FIX2'!$O$1:$P$1,0),0),"")&amp;IFERROR(VLOOKUP(KQ$2&amp;$A11,'FA2'!$A:$D,MATCH("AWAY",'FA2'!$A$1:$D$1,0),0),"")&amp;IFERROR(VLOOKUP(KQ$2&amp;$A11,'FA2'!$B:$C,MATCH("HOME",'FA2'!$B$1:$C$1,0),0),"")&amp;IFERROR(VLOOKUP(KQ$2&amp;$A11,'EFL2'!$A:$D,MATCH("AWAY",'EFL2'!$A$1:$D$1,0),0),"")&amp;IFERROR(VLOOKUP(KQ$2&amp;$A11,'EFL2'!$B:$C,MATCH("HOME",'EFL2'!$B$1:$C$1,0),0),"")&amp;IFERROR(VLOOKUP(KQ$2&amp;$A11,'UCL2'!$C:$F,MATCH("AWAY",'UCL2'!$C$1:$F$1,0),0),"")&amp;IFERROR(VLOOKUP(KQ$2&amp;$A11,'UCL2'!$D:$E,MATCH("HOME",'UCL2'!$D$1:$E$1,0),0),"")&amp;IFERROR(VLOOKUP(KQ$2&amp;$A11,'EU2'!$C:$F,MATCH("AWAY",'EU2'!$C$1:$F$1,0),0),"")&amp;IFERROR(VLOOKUP(KQ$2&amp;$A11,'EU2'!$D:$E,MATCH("HOME",'EU2'!$D$1:$E$1,0),0),"")&amp;IFERROR(VLOOKUP(KQ$2&amp;$A11,'EUC2'!$C:$F,MATCH("AWAY",'EUC2'!$C$1:$F$1,0),0),"")&amp;IFERROR(VLOOKUP(KQ$2&amp;$A11,'EUC2'!$D:$E,MATCH("HOME",'EUC2'!$D$1:$E$1,0),0),"")</f>
        <v>BOU</v>
      </c>
      <c r="KR11" s="25" t="str">
        <f>IFERROR(VLOOKUP(KR$2&amp;$B11,'FPL FIX2'!$N$1:$Q$400,MATCH("HOME",'FPL FIX2'!$N$1:$Q$1,0),0),"")&amp;IFERROR(VLOOKUP(KR$2&amp;$B11,'FPL FIX2'!$O$1:$P$400,MATCH("AWAY",'FPL FIX2'!$O$1:$P$1,0),0),"")&amp;IFERROR(VLOOKUP(KR$2&amp;$A11,'FA2'!$A:$D,MATCH("AWAY",'FA2'!$A$1:$D$1,0),0),"")&amp;IFERROR(VLOOKUP(KR$2&amp;$A11,'FA2'!$B:$C,MATCH("HOME",'FA2'!$B$1:$C$1,0),0),"")&amp;IFERROR(VLOOKUP(KR$2&amp;$A11,'EFL2'!$A:$D,MATCH("AWAY",'EFL2'!$A$1:$D$1,0),0),"")&amp;IFERROR(VLOOKUP(KR$2&amp;$A11,'EFL2'!$B:$C,MATCH("HOME",'EFL2'!$B$1:$C$1,0),0),"")&amp;IFERROR(VLOOKUP(KR$2&amp;$A11,'UCL2'!$C:$F,MATCH("AWAY",'UCL2'!$C$1:$F$1,0),0),"")&amp;IFERROR(VLOOKUP(KR$2&amp;$A11,'UCL2'!$D:$E,MATCH("HOME",'UCL2'!$D$1:$E$1,0),0),"")&amp;IFERROR(VLOOKUP(KR$2&amp;$A11,'EU2'!$C:$F,MATCH("AWAY",'EU2'!$C$1:$F$1,0),0),"")&amp;IFERROR(VLOOKUP(KR$2&amp;$A11,'EU2'!$D:$E,MATCH("HOME",'EU2'!$D$1:$E$1,0),0),"")&amp;IFERROR(VLOOKUP(KR$2&amp;$A11,'EUC2'!$C:$F,MATCH("AWAY",'EUC2'!$C$1:$F$1,0),0),"")&amp;IFERROR(VLOOKUP(KR$2&amp;$A11,'EUC2'!$D:$E,MATCH("HOME",'EUC2'!$D$1:$E$1,0),0),"")</f>
        <v/>
      </c>
      <c r="KS11" s="25" t="str">
        <f>IFERROR(VLOOKUP(KS$2&amp;$B11,'FPL FIX2'!$N$1:$Q$400,MATCH("HOME",'FPL FIX2'!$N$1:$Q$1,0),0),"")&amp;IFERROR(VLOOKUP(KS$2&amp;$B11,'FPL FIX2'!$O$1:$P$400,MATCH("AWAY",'FPL FIX2'!$O$1:$P$1,0),0),"")&amp;IFERROR(VLOOKUP(KS$2&amp;$A11,'FA2'!$A:$D,MATCH("AWAY",'FA2'!$A$1:$D$1,0),0),"")&amp;IFERROR(VLOOKUP(KS$2&amp;$A11,'FA2'!$B:$C,MATCH("HOME",'FA2'!$B$1:$C$1,0),0),"")&amp;IFERROR(VLOOKUP(KS$2&amp;$A11,'EFL2'!$A:$D,MATCH("AWAY",'EFL2'!$A$1:$D$1,0),0),"")&amp;IFERROR(VLOOKUP(KS$2&amp;$A11,'EFL2'!$B:$C,MATCH("HOME",'EFL2'!$B$1:$C$1,0),0),"")&amp;IFERROR(VLOOKUP(KS$2&amp;$A11,'UCL2'!$C:$F,MATCH("AWAY",'UCL2'!$C$1:$F$1,0),0),"")&amp;IFERROR(VLOOKUP(KS$2&amp;$A11,'UCL2'!$D:$E,MATCH("HOME",'UCL2'!$D$1:$E$1,0),0),"")&amp;IFERROR(VLOOKUP(KS$2&amp;$A11,'EU2'!$C:$F,MATCH("AWAY",'EU2'!$C$1:$F$1,0),0),"")&amp;IFERROR(VLOOKUP(KS$2&amp;$A11,'EU2'!$D:$E,MATCH("HOME",'EU2'!$D$1:$E$1,0),0),"")&amp;IFERROR(VLOOKUP(KS$2&amp;$A11,'EUC2'!$C:$F,MATCH("AWAY",'EUC2'!$C$1:$F$1,0),0),"")&amp;IFERROR(VLOOKUP(KS$2&amp;$A11,'EUC2'!$D:$E,MATCH("HOME",'EUC2'!$D$1:$E$1,0),0),"")</f>
        <v/>
      </c>
      <c r="KT11" s="25" t="str">
        <f>IFERROR(VLOOKUP(KT$2&amp;$B11,'FPL FIX2'!$N$1:$Q$400,MATCH("HOME",'FPL FIX2'!$N$1:$Q$1,0),0),"")&amp;IFERROR(VLOOKUP(KT$2&amp;$B11,'FPL FIX2'!$O$1:$P$400,MATCH("AWAY",'FPL FIX2'!$O$1:$P$1,0),0),"")&amp;IFERROR(VLOOKUP(KT$2&amp;$A11,'FA2'!$A:$D,MATCH("AWAY",'FA2'!$A$1:$D$1,0),0),"")&amp;IFERROR(VLOOKUP(KT$2&amp;$A11,'FA2'!$B:$C,MATCH("HOME",'FA2'!$B$1:$C$1,0),0),"")&amp;IFERROR(VLOOKUP(KT$2&amp;$A11,'EFL2'!$A:$D,MATCH("AWAY",'EFL2'!$A$1:$D$1,0),0),"")&amp;IFERROR(VLOOKUP(KT$2&amp;$A11,'EFL2'!$B:$C,MATCH("HOME",'EFL2'!$B$1:$C$1,0),0),"")&amp;IFERROR(VLOOKUP(KT$2&amp;$A11,'UCL2'!$C:$F,MATCH("AWAY",'UCL2'!$C$1:$F$1,0),0),"")&amp;IFERROR(VLOOKUP(KT$2&amp;$A11,'UCL2'!$D:$E,MATCH("HOME",'UCL2'!$D$1:$E$1,0),0),"")&amp;IFERROR(VLOOKUP(KT$2&amp;$A11,'EU2'!$C:$F,MATCH("AWAY",'EU2'!$C$1:$F$1,0),0),"")&amp;IFERROR(VLOOKUP(KT$2&amp;$A11,'EU2'!$D:$E,MATCH("HOME",'EU2'!$D$1:$E$1,0),0),"")&amp;IFERROR(VLOOKUP(KT$2&amp;$A11,'EUC2'!$C:$F,MATCH("AWAY",'EUC2'!$C$1:$F$1,0),0),"")&amp;IFERROR(VLOOKUP(KT$2&amp;$A11,'EUC2'!$D:$E,MATCH("HOME",'EUC2'!$D$1:$E$1,0),0),"")</f>
        <v/>
      </c>
      <c r="KU11" s="25" t="str">
        <f>IFERROR(VLOOKUP(KU$2&amp;$B11,'FPL FIX2'!$N$1:$Q$400,MATCH("HOME",'FPL FIX2'!$N$1:$Q$1,0),0),"")&amp;IFERROR(VLOOKUP(KU$2&amp;$B11,'FPL FIX2'!$O$1:$P$400,MATCH("AWAY",'FPL FIX2'!$O$1:$P$1,0),0),"")&amp;IFERROR(VLOOKUP(KU$2&amp;$A11,'FA2'!$A:$D,MATCH("AWAY",'FA2'!$A$1:$D$1,0),0),"")&amp;IFERROR(VLOOKUP(KU$2&amp;$A11,'FA2'!$B:$C,MATCH("HOME",'FA2'!$B$1:$C$1,0),0),"")&amp;IFERROR(VLOOKUP(KU$2&amp;$A11,'EFL2'!$A:$D,MATCH("AWAY",'EFL2'!$A$1:$D$1,0),0),"")&amp;IFERROR(VLOOKUP(KU$2&amp;$A11,'EFL2'!$B:$C,MATCH("HOME",'EFL2'!$B$1:$C$1,0),0),"")&amp;IFERROR(VLOOKUP(KU$2&amp;$A11,'UCL2'!$C:$F,MATCH("AWAY",'UCL2'!$C$1:$F$1,0),0),"")&amp;IFERROR(VLOOKUP(KU$2&amp;$A11,'UCL2'!$D:$E,MATCH("HOME",'UCL2'!$D$1:$E$1,0),0),"")&amp;IFERROR(VLOOKUP(KU$2&amp;$A11,'EU2'!$C:$F,MATCH("AWAY",'EU2'!$C$1:$F$1,0),0),"")&amp;IFERROR(VLOOKUP(KU$2&amp;$A11,'EU2'!$D:$E,MATCH("HOME",'EU2'!$D$1:$E$1,0),0),"")&amp;IFERROR(VLOOKUP(KU$2&amp;$A11,'EUC2'!$C:$F,MATCH("AWAY",'EUC2'!$C$1:$F$1,0),0),"")&amp;IFERROR(VLOOKUP(KU$2&amp;$A11,'EUC2'!$D:$E,MATCH("HOME",'EUC2'!$D$1:$E$1,0),0),"")</f>
        <v/>
      </c>
      <c r="KV11" s="25" t="str">
        <f>IFERROR(VLOOKUP(KV$2&amp;$B11,'FPL FIX2'!$N$1:$Q$400,MATCH("HOME",'FPL FIX2'!$N$1:$Q$1,0),0),"")&amp;IFERROR(VLOOKUP(KV$2&amp;$B11,'FPL FIX2'!$O$1:$P$400,MATCH("AWAY",'FPL FIX2'!$O$1:$P$1,0),0),"")&amp;IFERROR(VLOOKUP(KV$2&amp;$A11,'FA2'!$A:$D,MATCH("AWAY",'FA2'!$A$1:$D$1,0),0),"")&amp;IFERROR(VLOOKUP(KV$2&amp;$A11,'FA2'!$B:$C,MATCH("HOME",'FA2'!$B$1:$C$1,0),0),"")&amp;IFERROR(VLOOKUP(KV$2&amp;$A11,'EFL2'!$A:$D,MATCH("AWAY",'EFL2'!$A$1:$D$1,0),0),"")&amp;IFERROR(VLOOKUP(KV$2&amp;$A11,'EFL2'!$B:$C,MATCH("HOME",'EFL2'!$B$1:$C$1,0),0),"")&amp;IFERROR(VLOOKUP(KV$2&amp;$A11,'UCL2'!$C:$F,MATCH("AWAY",'UCL2'!$C$1:$F$1,0),0),"")&amp;IFERROR(VLOOKUP(KV$2&amp;$A11,'UCL2'!$D:$E,MATCH("HOME",'UCL2'!$D$1:$E$1,0),0),"")&amp;IFERROR(VLOOKUP(KV$2&amp;$A11,'EU2'!$C:$F,MATCH("AWAY",'EU2'!$C$1:$F$1,0),0),"")&amp;IFERROR(VLOOKUP(KV$2&amp;$A11,'EU2'!$D:$E,MATCH("HOME",'EU2'!$D$1:$E$1,0),0),"")&amp;IFERROR(VLOOKUP(KV$2&amp;$A11,'EUC2'!$C:$F,MATCH("AWAY",'EUC2'!$C$1:$F$1,0),0),"")&amp;IFERROR(VLOOKUP(KV$2&amp;$A11,'EUC2'!$D:$E,MATCH("HOME",'EUC2'!$D$1:$E$1,0),0),"")</f>
        <v/>
      </c>
      <c r="KW11" s="25" t="str">
        <f>IFERROR(VLOOKUP(KW$2&amp;$B11,'FPL FIX2'!$N$1:$Q$400,MATCH("HOME",'FPL FIX2'!$N$1:$Q$1,0),0),"")&amp;IFERROR(VLOOKUP(KW$2&amp;$B11,'FPL FIX2'!$O$1:$P$400,MATCH("AWAY",'FPL FIX2'!$O$1:$P$1,0),0),"")&amp;IFERROR(VLOOKUP(KW$2&amp;$A11,'FA2'!$A:$D,MATCH("AWAY",'FA2'!$A$1:$D$1,0),0),"")&amp;IFERROR(VLOOKUP(KW$2&amp;$A11,'FA2'!$B:$C,MATCH("HOME",'FA2'!$B$1:$C$1,0),0),"")&amp;IFERROR(VLOOKUP(KW$2&amp;$A11,'EFL2'!$A:$D,MATCH("AWAY",'EFL2'!$A$1:$D$1,0),0),"")&amp;IFERROR(VLOOKUP(KW$2&amp;$A11,'EFL2'!$B:$C,MATCH("HOME",'EFL2'!$B$1:$C$1,0),0),"")&amp;IFERROR(VLOOKUP(KW$2&amp;$A11,'UCL2'!$C:$F,MATCH("AWAY",'UCL2'!$C$1:$F$1,0),0),"")&amp;IFERROR(VLOOKUP(KW$2&amp;$A11,'UCL2'!$D:$E,MATCH("HOME",'UCL2'!$D$1:$E$1,0),0),"")&amp;IFERROR(VLOOKUP(KW$2&amp;$A11,'EU2'!$C:$F,MATCH("AWAY",'EU2'!$C$1:$F$1,0),0),"")&amp;IFERROR(VLOOKUP(KW$2&amp;$A11,'EU2'!$D:$E,MATCH("HOME",'EU2'!$D$1:$E$1,0),0),"")&amp;IFERROR(VLOOKUP(KW$2&amp;$A11,'EUC2'!$C:$F,MATCH("AWAY",'EUC2'!$C$1:$F$1,0),0),"")&amp;IFERROR(VLOOKUP(KW$2&amp;$A11,'EUC2'!$D:$E,MATCH("HOME",'EUC2'!$D$1:$E$1,0),0),"")</f>
        <v/>
      </c>
      <c r="KX11" s="25" t="str">
        <f>IFERROR(VLOOKUP(KX$2&amp;$B11,'FPL FIX2'!$N$1:$Q$400,MATCH("HOME",'FPL FIX2'!$N$1:$Q$1,0),0),"")&amp;IFERROR(VLOOKUP(KX$2&amp;$B11,'FPL FIX2'!$O$1:$P$400,MATCH("AWAY",'FPL FIX2'!$O$1:$P$1,0),0),"")&amp;IFERROR(VLOOKUP(KX$2&amp;$A11,'FA2'!$A:$D,MATCH("AWAY",'FA2'!$A$1:$D$1,0),0),"")&amp;IFERROR(VLOOKUP(KX$2&amp;$A11,'FA2'!$B:$C,MATCH("HOME",'FA2'!$B$1:$C$1,0),0),"")&amp;IFERROR(VLOOKUP(KX$2&amp;$A11,'EFL2'!$A:$D,MATCH("AWAY",'EFL2'!$A$1:$D$1,0),0),"")&amp;IFERROR(VLOOKUP(KX$2&amp;$A11,'EFL2'!$B:$C,MATCH("HOME",'EFL2'!$B$1:$C$1,0),0),"")&amp;IFERROR(VLOOKUP(KX$2&amp;$A11,'UCL2'!$C:$F,MATCH("AWAY",'UCL2'!$C$1:$F$1,0),0),"")&amp;IFERROR(VLOOKUP(KX$2&amp;$A11,'UCL2'!$D:$E,MATCH("HOME",'UCL2'!$D$1:$E$1,0),0),"")&amp;IFERROR(VLOOKUP(KX$2&amp;$A11,'EU2'!$C:$F,MATCH("AWAY",'EU2'!$C$1:$F$1,0),0),"")&amp;IFERROR(VLOOKUP(KX$2&amp;$A11,'EU2'!$D:$E,MATCH("HOME",'EU2'!$D$1:$E$1,0),0),"")&amp;IFERROR(VLOOKUP(KX$2&amp;$A11,'EUC2'!$C:$F,MATCH("AWAY",'EUC2'!$C$1:$F$1,0),0),"")&amp;IFERROR(VLOOKUP(KX$2&amp;$A11,'EUC2'!$D:$E,MATCH("HOME",'EUC2'!$D$1:$E$1,0),0),"")</f>
        <v/>
      </c>
      <c r="KY11" s="25" t="str">
        <f>IFERROR(VLOOKUP(KY$2&amp;$B11,'FPL FIX2'!$N$1:$Q$400,MATCH("HOME",'FPL FIX2'!$N$1:$Q$1,0),0),"")&amp;IFERROR(VLOOKUP(KY$2&amp;$B11,'FPL FIX2'!$O$1:$P$400,MATCH("AWAY",'FPL FIX2'!$O$1:$P$1,0),0),"")&amp;IFERROR(VLOOKUP(KY$2&amp;$A11,'FA2'!$A:$D,MATCH("AWAY",'FA2'!$A$1:$D$1,0),0),"")&amp;IFERROR(VLOOKUP(KY$2&amp;$A11,'FA2'!$B:$C,MATCH("HOME",'FA2'!$B$1:$C$1,0),0),"")&amp;IFERROR(VLOOKUP(KY$2&amp;$A11,'EFL2'!$A:$D,MATCH("AWAY",'EFL2'!$A$1:$D$1,0),0),"")&amp;IFERROR(VLOOKUP(KY$2&amp;$A11,'EFL2'!$B:$C,MATCH("HOME",'EFL2'!$B$1:$C$1,0),0),"")&amp;IFERROR(VLOOKUP(KY$2&amp;$A11,'UCL2'!$C:$F,MATCH("AWAY",'UCL2'!$C$1:$F$1,0),0),"")&amp;IFERROR(VLOOKUP(KY$2&amp;$A11,'UCL2'!$D:$E,MATCH("HOME",'UCL2'!$D$1:$E$1,0),0),"")&amp;IFERROR(VLOOKUP(KY$2&amp;$A11,'EU2'!$C:$F,MATCH("AWAY",'EU2'!$C$1:$F$1,0),0),"")&amp;IFERROR(VLOOKUP(KY$2&amp;$A11,'EU2'!$D:$E,MATCH("HOME",'EU2'!$D$1:$E$1,0),0),"")&amp;IFERROR(VLOOKUP(KY$2&amp;$A11,'EUC2'!$C:$F,MATCH("AWAY",'EUC2'!$C$1:$F$1,0),0),"")&amp;IFERROR(VLOOKUP(KY$2&amp;$A11,'EUC2'!$D:$E,MATCH("HOME",'EUC2'!$D$1:$E$1,0),0),"")</f>
        <v/>
      </c>
      <c r="KZ11" s="25" t="str">
        <f>IFERROR(VLOOKUP(KZ$2&amp;$B11,'FPL FIX2'!$N$1:$Q$400,MATCH("HOME",'FPL FIX2'!$N$1:$Q$1,0),0),"")&amp;IFERROR(VLOOKUP(KZ$2&amp;$B11,'FPL FIX2'!$O$1:$P$400,MATCH("AWAY",'FPL FIX2'!$O$1:$P$1,0),0),"")&amp;IFERROR(VLOOKUP(KZ$2&amp;$A11,'FA2'!$A:$D,MATCH("AWAY",'FA2'!$A$1:$D$1,0),0),"")&amp;IFERROR(VLOOKUP(KZ$2&amp;$A11,'FA2'!$B:$C,MATCH("HOME",'FA2'!$B$1:$C$1,0),0),"")&amp;IFERROR(VLOOKUP(KZ$2&amp;$A11,'EFL2'!$A:$D,MATCH("AWAY",'EFL2'!$A$1:$D$1,0),0),"")&amp;IFERROR(VLOOKUP(KZ$2&amp;$A11,'EFL2'!$B:$C,MATCH("HOME",'EFL2'!$B$1:$C$1,0),0),"")&amp;IFERROR(VLOOKUP(KZ$2&amp;$A11,'UCL2'!$C:$F,MATCH("AWAY",'UCL2'!$C$1:$F$1,0),0),"")&amp;IFERROR(VLOOKUP(KZ$2&amp;$A11,'UCL2'!$D:$E,MATCH("HOME",'UCL2'!$D$1:$E$1,0),0),"")&amp;IFERROR(VLOOKUP(KZ$2&amp;$A11,'EU2'!$C:$F,MATCH("AWAY",'EU2'!$C$1:$F$1,0),0),"")&amp;IFERROR(VLOOKUP(KZ$2&amp;$A11,'EU2'!$D:$E,MATCH("HOME",'EU2'!$D$1:$E$1,0),0),"")&amp;IFERROR(VLOOKUP(KZ$2&amp;$A11,'EUC2'!$C:$F,MATCH("AWAY",'EUC2'!$C$1:$F$1,0),0),"")&amp;IFERROR(VLOOKUP(KZ$2&amp;$A11,'EUC2'!$D:$E,MATCH("HOME",'EUC2'!$D$1:$E$1,0),0),"")</f>
        <v/>
      </c>
      <c r="LA11" s="25" t="str">
        <f>IFERROR(VLOOKUP(LA$2&amp;$B11,'FPL FIX2'!$N$1:$Q$400,MATCH("HOME",'FPL FIX2'!$N$1:$Q$1,0),0),"")&amp;IFERROR(VLOOKUP(LA$2&amp;$B11,'FPL FIX2'!$O$1:$P$400,MATCH("AWAY",'FPL FIX2'!$O$1:$P$1,0),0),"")&amp;IFERROR(VLOOKUP(LA$2&amp;$A11,'FA2'!$A:$D,MATCH("AWAY",'FA2'!$A$1:$D$1,0),0),"")&amp;IFERROR(VLOOKUP(LA$2&amp;$A11,'FA2'!$B:$C,MATCH("HOME",'FA2'!$B$1:$C$1,0),0),"")&amp;IFERROR(VLOOKUP(LA$2&amp;$A11,'EFL2'!$A:$D,MATCH("AWAY",'EFL2'!$A$1:$D$1,0),0),"")&amp;IFERROR(VLOOKUP(LA$2&amp;$A11,'EFL2'!$B:$C,MATCH("HOME",'EFL2'!$B$1:$C$1,0),0),"")&amp;IFERROR(VLOOKUP(LA$2&amp;$A11,'UCL2'!$C:$F,MATCH("AWAY",'UCL2'!$C$1:$F$1,0),0),"")&amp;IFERROR(VLOOKUP(LA$2&amp;$A11,'UCL2'!$D:$E,MATCH("HOME",'UCL2'!$D$1:$E$1,0),0),"")&amp;IFERROR(VLOOKUP(LA$2&amp;$A11,'EU2'!$C:$F,MATCH("AWAY",'EU2'!$C$1:$F$1,0),0),"")&amp;IFERROR(VLOOKUP(LA$2&amp;$A11,'EU2'!$D:$E,MATCH("HOME",'EU2'!$D$1:$E$1,0),0),"")&amp;IFERROR(VLOOKUP(LA$2&amp;$A11,'EUC2'!$C:$F,MATCH("AWAY",'EUC2'!$C$1:$F$1,0),0),"")&amp;IFERROR(VLOOKUP(LA$2&amp;$A11,'EUC2'!$D:$E,MATCH("HOME",'EUC2'!$D$1:$E$1,0),0),"")</f>
        <v/>
      </c>
      <c r="LB11" s="25" t="str">
        <f>IFERROR(VLOOKUP(LB$2&amp;$B11,'FPL FIX2'!$N$1:$Q$400,MATCH("HOME",'FPL FIX2'!$N$1:$Q$1,0),0),"")&amp;IFERROR(VLOOKUP(LB$2&amp;$B11,'FPL FIX2'!$O$1:$P$400,MATCH("AWAY",'FPL FIX2'!$O$1:$P$1,0),0),"")&amp;IFERROR(VLOOKUP(LB$2&amp;$A11,'FA2'!$A:$D,MATCH("AWAY",'FA2'!$A$1:$D$1,0),0),"")&amp;IFERROR(VLOOKUP(LB$2&amp;$A11,'FA2'!$B:$C,MATCH("HOME",'FA2'!$B$1:$C$1,0),0),"")&amp;IFERROR(VLOOKUP(LB$2&amp;$A11,'EFL2'!$A:$D,MATCH("AWAY",'EFL2'!$A$1:$D$1,0),0),"")&amp;IFERROR(VLOOKUP(LB$2&amp;$A11,'EFL2'!$B:$C,MATCH("HOME",'EFL2'!$B$1:$C$1,0),0),"")&amp;IFERROR(VLOOKUP(LB$2&amp;$A11,'UCL2'!$C:$F,MATCH("AWAY",'UCL2'!$C$1:$F$1,0),0),"")&amp;IFERROR(VLOOKUP(LB$2&amp;$A11,'UCL2'!$D:$E,MATCH("HOME",'UCL2'!$D$1:$E$1,0),0),"")&amp;IFERROR(VLOOKUP(LB$2&amp;$A11,'EU2'!$C:$F,MATCH("AWAY",'EU2'!$C$1:$F$1,0),0),"")&amp;IFERROR(VLOOKUP(LB$2&amp;$A11,'EU2'!$D:$E,MATCH("HOME",'EU2'!$D$1:$E$1,0),0),"")&amp;IFERROR(VLOOKUP(LB$2&amp;$A11,'EUC2'!$C:$F,MATCH("AWAY",'EUC2'!$C$1:$F$1,0),0),"")&amp;IFERROR(VLOOKUP(LB$2&amp;$A11,'EUC2'!$D:$E,MATCH("HOME",'EUC2'!$D$1:$E$1,0),0),"")</f>
        <v/>
      </c>
      <c r="LC11" s="25" t="str">
        <f>IFERROR(VLOOKUP(LC$2&amp;$B11,'FPL FIX2'!$N$1:$Q$400,MATCH("HOME",'FPL FIX2'!$N$1:$Q$1,0),0),"")&amp;IFERROR(VLOOKUP(LC$2&amp;$B11,'FPL FIX2'!$O$1:$P$400,MATCH("AWAY",'FPL FIX2'!$O$1:$P$1,0),0),"")&amp;IFERROR(VLOOKUP(LC$2&amp;$A11,'FA2'!$A:$D,MATCH("AWAY",'FA2'!$A$1:$D$1,0),0),"")&amp;IFERROR(VLOOKUP(LC$2&amp;$A11,'FA2'!$B:$C,MATCH("HOME",'FA2'!$B$1:$C$1,0),0),"")&amp;IFERROR(VLOOKUP(LC$2&amp;$A11,'EFL2'!$A:$D,MATCH("AWAY",'EFL2'!$A$1:$D$1,0),0),"")&amp;IFERROR(VLOOKUP(LC$2&amp;$A11,'EFL2'!$B:$C,MATCH("HOME",'EFL2'!$B$1:$C$1,0),0),"")&amp;IFERROR(VLOOKUP(LC$2&amp;$A11,'UCL2'!$C:$F,MATCH("AWAY",'UCL2'!$C$1:$F$1,0),0),"")&amp;IFERROR(VLOOKUP(LC$2&amp;$A11,'UCL2'!$D:$E,MATCH("HOME",'UCL2'!$D$1:$E$1,0),0),"")&amp;IFERROR(VLOOKUP(LC$2&amp;$A11,'EU2'!$C:$F,MATCH("AWAY",'EU2'!$C$1:$F$1,0),0),"")&amp;IFERROR(VLOOKUP(LC$2&amp;$A11,'EU2'!$D:$E,MATCH("HOME",'EU2'!$D$1:$E$1,0),0),"")&amp;IFERROR(VLOOKUP(LC$2&amp;$A11,'EUC2'!$C:$F,MATCH("AWAY",'EUC2'!$C$1:$F$1,0),0),"")&amp;IFERROR(VLOOKUP(LC$2&amp;$A11,'EUC2'!$D:$E,MATCH("HOME",'EUC2'!$D$1:$E$1,0),0),"")</f>
        <v/>
      </c>
      <c r="LD11" s="25" t="str">
        <f>IFERROR(VLOOKUP(LD$2&amp;$B11,'FPL FIX2'!$N$1:$Q$400,MATCH("HOME",'FPL FIX2'!$N$1:$Q$1,0),0),"")&amp;IFERROR(VLOOKUP(LD$2&amp;$B11,'FPL FIX2'!$O$1:$P$400,MATCH("AWAY",'FPL FIX2'!$O$1:$P$1,0),0),"")&amp;IFERROR(VLOOKUP(LD$2&amp;$A11,'FA2'!$A:$D,MATCH("AWAY",'FA2'!$A$1:$D$1,0),0),"")&amp;IFERROR(VLOOKUP(LD$2&amp;$A11,'FA2'!$B:$C,MATCH("HOME",'FA2'!$B$1:$C$1,0),0),"")&amp;IFERROR(VLOOKUP(LD$2&amp;$A11,'EFL2'!$A:$D,MATCH("AWAY",'EFL2'!$A$1:$D$1,0),0),"")&amp;IFERROR(VLOOKUP(LD$2&amp;$A11,'EFL2'!$B:$C,MATCH("HOME",'EFL2'!$B$1:$C$1,0),0),"")&amp;IFERROR(VLOOKUP(LD$2&amp;$A11,'UCL2'!$C:$F,MATCH("AWAY",'UCL2'!$C$1:$F$1,0),0),"")&amp;IFERROR(VLOOKUP(LD$2&amp;$A11,'UCL2'!$D:$E,MATCH("HOME",'UCL2'!$D$1:$E$1,0),0),"")&amp;IFERROR(VLOOKUP(LD$2&amp;$A11,'EU2'!$C:$F,MATCH("AWAY",'EU2'!$C$1:$F$1,0),0),"")&amp;IFERROR(VLOOKUP(LD$2&amp;$A11,'EU2'!$D:$E,MATCH("HOME",'EU2'!$D$1:$E$1,0),0),"")&amp;IFERROR(VLOOKUP(LD$2&amp;$A11,'EUC2'!$C:$F,MATCH("AWAY",'EUC2'!$C$1:$F$1,0),0),"")&amp;IFERROR(VLOOKUP(LD$2&amp;$A11,'EUC2'!$D:$E,MATCH("HOME",'EUC2'!$D$1:$E$1,0),0),"")</f>
        <v/>
      </c>
      <c r="LE11" s="25" t="str">
        <f>IFERROR(VLOOKUP(LE$2&amp;$B11,'FPL FIX2'!$N$1:$Q$400,MATCH("HOME",'FPL FIX2'!$N$1:$Q$1,0),0),"")&amp;IFERROR(VLOOKUP(LE$2&amp;$B11,'FPL FIX2'!$O$1:$P$400,MATCH("AWAY",'FPL FIX2'!$O$1:$P$1,0),0),"")&amp;IFERROR(VLOOKUP(LE$2&amp;$A11,'FA2'!$A:$D,MATCH("AWAY",'FA2'!$A$1:$D$1,0),0),"")&amp;IFERROR(VLOOKUP(LE$2&amp;$A11,'FA2'!$B:$C,MATCH("HOME",'FA2'!$B$1:$C$1,0),0),"")&amp;IFERROR(VLOOKUP(LE$2&amp;$A11,'EFL2'!$A:$D,MATCH("AWAY",'EFL2'!$A$1:$D$1,0),0),"")&amp;IFERROR(VLOOKUP(LE$2&amp;$A11,'EFL2'!$B:$C,MATCH("HOME",'EFL2'!$B$1:$C$1,0),0),"")&amp;IFERROR(VLOOKUP(LE$2&amp;$A11,'UCL2'!$C:$F,MATCH("AWAY",'UCL2'!$C$1:$F$1,0),0),"")&amp;IFERROR(VLOOKUP(LE$2&amp;$A11,'UCL2'!$D:$E,MATCH("HOME",'UCL2'!$D$1:$E$1,0),0),"")&amp;IFERROR(VLOOKUP(LE$2&amp;$A11,'EU2'!$C:$F,MATCH("AWAY",'EU2'!$C$1:$F$1,0),0),"")&amp;IFERROR(VLOOKUP(LE$2&amp;$A11,'EU2'!$D:$E,MATCH("HOME",'EU2'!$D$1:$E$1,0),0),"")&amp;IFERROR(VLOOKUP(LE$2&amp;$A11,'EUC2'!$C:$F,MATCH("AWAY",'EUC2'!$C$1:$F$1,0),0),"")&amp;IFERROR(VLOOKUP(LE$2&amp;$A11,'EUC2'!$D:$E,MATCH("HOME",'EUC2'!$D$1:$E$1,0),0),"")</f>
        <v/>
      </c>
      <c r="LF11" s="25" t="str">
        <f>IFERROR(VLOOKUP(LF$2&amp;$B11,'FPL FIX2'!$N$1:$Q$400,MATCH("HOME",'FPL FIX2'!$N$1:$Q$1,0),0),"")&amp;IFERROR(VLOOKUP(LF$2&amp;$B11,'FPL FIX2'!$O$1:$P$400,MATCH("AWAY",'FPL FIX2'!$O$1:$P$1,0),0),"")&amp;IFERROR(VLOOKUP(LF$2&amp;$A11,'FA2'!$A:$D,MATCH("AWAY",'FA2'!$A$1:$D$1,0),0),"")&amp;IFERROR(VLOOKUP(LF$2&amp;$A11,'FA2'!$B:$C,MATCH("HOME",'FA2'!$B$1:$C$1,0),0),"")&amp;IFERROR(VLOOKUP(LF$2&amp;$A11,'EFL2'!$A:$D,MATCH("AWAY",'EFL2'!$A$1:$D$1,0),0),"")&amp;IFERROR(VLOOKUP(LF$2&amp;$A11,'EFL2'!$B:$C,MATCH("HOME",'EFL2'!$B$1:$C$1,0),0),"")&amp;IFERROR(VLOOKUP(LF$2&amp;$A11,'UCL2'!$C:$F,MATCH("AWAY",'UCL2'!$C$1:$F$1,0),0),"")&amp;IFERROR(VLOOKUP(LF$2&amp;$A11,'UCL2'!$D:$E,MATCH("HOME",'UCL2'!$D$1:$E$1,0),0),"")&amp;IFERROR(VLOOKUP(LF$2&amp;$A11,'EU2'!$C:$F,MATCH("AWAY",'EU2'!$C$1:$F$1,0),0),"")&amp;IFERROR(VLOOKUP(LF$2&amp;$A11,'EU2'!$D:$E,MATCH("HOME",'EU2'!$D$1:$E$1,0),0),"")&amp;IFERROR(VLOOKUP(LF$2&amp;$A11,'EUC2'!$C:$F,MATCH("AWAY",'EUC2'!$C$1:$F$1,0),0),"")&amp;IFERROR(VLOOKUP(LF$2&amp;$A11,'EUC2'!$D:$E,MATCH("HOME",'EUC2'!$D$1:$E$1,0),0),"")</f>
        <v/>
      </c>
      <c r="LG11" s="25" t="str">
        <f>IFERROR(VLOOKUP(LG$2&amp;$B11,'FPL FIX2'!$N$1:$Q$400,MATCH("HOME",'FPL FIX2'!$N$1:$Q$1,0),0),"")&amp;IFERROR(VLOOKUP(LG$2&amp;$B11,'FPL FIX2'!$O$1:$P$400,MATCH("AWAY",'FPL FIX2'!$O$1:$P$1,0),0),"")&amp;IFERROR(VLOOKUP(LG$2&amp;$A11,'FA2'!$A:$D,MATCH("AWAY",'FA2'!$A$1:$D$1,0),0),"")&amp;IFERROR(VLOOKUP(LG$2&amp;$A11,'FA2'!$B:$C,MATCH("HOME",'FA2'!$B$1:$C$1,0),0),"")&amp;IFERROR(VLOOKUP(LG$2&amp;$A11,'EFL2'!$A:$D,MATCH("AWAY",'EFL2'!$A$1:$D$1,0),0),"")&amp;IFERROR(VLOOKUP(LG$2&amp;$A11,'EFL2'!$B:$C,MATCH("HOME",'EFL2'!$B$1:$C$1,0),0),"")&amp;IFERROR(VLOOKUP(LG$2&amp;$A11,'UCL2'!$C:$F,MATCH("AWAY",'UCL2'!$C$1:$F$1,0),0),"")&amp;IFERROR(VLOOKUP(LG$2&amp;$A11,'UCL2'!$D:$E,MATCH("HOME",'UCL2'!$D$1:$E$1,0),0),"")&amp;IFERROR(VLOOKUP(LG$2&amp;$A11,'EU2'!$C:$F,MATCH("AWAY",'EU2'!$C$1:$F$1,0),0),"")&amp;IFERROR(VLOOKUP(LG$2&amp;$A11,'EU2'!$D:$E,MATCH("HOME",'EU2'!$D$1:$E$1,0),0),"")&amp;IFERROR(VLOOKUP(LG$2&amp;$A11,'EUC2'!$C:$F,MATCH("AWAY",'EUC2'!$C$1:$F$1,0),0),"")&amp;IFERROR(VLOOKUP(LG$2&amp;$A11,'EUC2'!$D:$E,MATCH("HOME",'EUC2'!$D$1:$E$1,0),0),"")</f>
        <v/>
      </c>
      <c r="LH11" s="25" t="str">
        <f>IFERROR(VLOOKUP(LH$2&amp;$B11,'FPL FIX2'!$N$1:$Q$400,MATCH("HOME",'FPL FIX2'!$N$1:$Q$1,0),0),"")&amp;IFERROR(VLOOKUP(LH$2&amp;$B11,'FPL FIX2'!$O$1:$P$400,MATCH("AWAY",'FPL FIX2'!$O$1:$P$1,0),0),"")&amp;IFERROR(VLOOKUP(LH$2&amp;$A11,'FA2'!$A:$D,MATCH("AWAY",'FA2'!$A$1:$D$1,0),0),"")&amp;IFERROR(VLOOKUP(LH$2&amp;$A11,'FA2'!$B:$C,MATCH("HOME",'FA2'!$B$1:$C$1,0),0),"")&amp;IFERROR(VLOOKUP(LH$2&amp;$A11,'EFL2'!$A:$D,MATCH("AWAY",'EFL2'!$A$1:$D$1,0),0),"")&amp;IFERROR(VLOOKUP(LH$2&amp;$A11,'EFL2'!$B:$C,MATCH("HOME",'EFL2'!$B$1:$C$1,0),0),"")&amp;IFERROR(VLOOKUP(LH$2&amp;$A11,'UCL2'!$C:$F,MATCH("AWAY",'UCL2'!$C$1:$F$1,0),0),"")&amp;IFERROR(VLOOKUP(LH$2&amp;$A11,'UCL2'!$D:$E,MATCH("HOME",'UCL2'!$D$1:$E$1,0),0),"")&amp;IFERROR(VLOOKUP(LH$2&amp;$A11,'EU2'!$C:$F,MATCH("AWAY",'EU2'!$C$1:$F$1,0),0),"")&amp;IFERROR(VLOOKUP(LH$2&amp;$A11,'EU2'!$D:$E,MATCH("HOME",'EU2'!$D$1:$E$1,0),0),"")&amp;IFERROR(VLOOKUP(LH$2&amp;$A11,'EUC2'!$C:$F,MATCH("AWAY",'EUC2'!$C$1:$F$1,0),0),"")&amp;IFERROR(VLOOKUP(LH$2&amp;$A11,'EUC2'!$D:$E,MATCH("HOME",'EUC2'!$D$1:$E$1,0),0),"")</f>
        <v/>
      </c>
      <c r="LI11" s="25" t="str">
        <f>IFERROR(VLOOKUP(LI$2&amp;$B11,'FPL FIX2'!$N$1:$Q$400,MATCH("HOME",'FPL FIX2'!$N$1:$Q$1,0),0),"")&amp;IFERROR(VLOOKUP(LI$2&amp;$B11,'FPL FIX2'!$O$1:$P$400,MATCH("AWAY",'FPL FIX2'!$O$1:$P$1,0),0),"")&amp;IFERROR(VLOOKUP(LI$2&amp;$A11,'FA2'!$A:$D,MATCH("AWAY",'FA2'!$A$1:$D$1,0),0),"")&amp;IFERROR(VLOOKUP(LI$2&amp;$A11,'FA2'!$B:$C,MATCH("HOME",'FA2'!$B$1:$C$1,0),0),"")&amp;IFERROR(VLOOKUP(LI$2&amp;$A11,'EFL2'!$A:$D,MATCH("AWAY",'EFL2'!$A$1:$D$1,0),0),"")&amp;IFERROR(VLOOKUP(LI$2&amp;$A11,'EFL2'!$B:$C,MATCH("HOME",'EFL2'!$B$1:$C$1,0),0),"")&amp;IFERROR(VLOOKUP(LI$2&amp;$A11,'UCL2'!$C:$F,MATCH("AWAY",'UCL2'!$C$1:$F$1,0),0),"")&amp;IFERROR(VLOOKUP(LI$2&amp;$A11,'UCL2'!$D:$E,MATCH("HOME",'UCL2'!$D$1:$E$1,0),0),"")&amp;IFERROR(VLOOKUP(LI$2&amp;$A11,'EU2'!$C:$F,MATCH("AWAY",'EU2'!$C$1:$F$1,0),0),"")&amp;IFERROR(VLOOKUP(LI$2&amp;$A11,'EU2'!$D:$E,MATCH("HOME",'EU2'!$D$1:$E$1,0),0),"")&amp;IFERROR(VLOOKUP(LI$2&amp;$A11,'EUC2'!$C:$F,MATCH("AWAY",'EUC2'!$C$1:$F$1,0),0),"")&amp;IFERROR(VLOOKUP(LI$2&amp;$A11,'EUC2'!$D:$E,MATCH("HOME",'EUC2'!$D$1:$E$1,0),0),"")</f>
        <v/>
      </c>
      <c r="LJ11" s="25" t="str">
        <f>IFERROR(VLOOKUP(LJ$2&amp;$B11,'FPL FIX2'!$N$1:$Q$400,MATCH("HOME",'FPL FIX2'!$N$1:$Q$1,0),0),"")&amp;IFERROR(VLOOKUP(LJ$2&amp;$B11,'FPL FIX2'!$O$1:$P$400,MATCH("AWAY",'FPL FIX2'!$O$1:$P$1,0),0),"")&amp;IFERROR(VLOOKUP(LJ$2&amp;$A11,'FA2'!$A:$D,MATCH("AWAY",'FA2'!$A$1:$D$1,0),0),"")&amp;IFERROR(VLOOKUP(LJ$2&amp;$A11,'FA2'!$B:$C,MATCH("HOME",'FA2'!$B$1:$C$1,0),0),"")&amp;IFERROR(VLOOKUP(LJ$2&amp;$A11,'EFL2'!$A:$D,MATCH("AWAY",'EFL2'!$A$1:$D$1,0),0),"")&amp;IFERROR(VLOOKUP(LJ$2&amp;$A11,'EFL2'!$B:$C,MATCH("HOME",'EFL2'!$B$1:$C$1,0),0),"")&amp;IFERROR(VLOOKUP(LJ$2&amp;$A11,'UCL2'!$C:$F,MATCH("AWAY",'UCL2'!$C$1:$F$1,0),0),"")&amp;IFERROR(VLOOKUP(LJ$2&amp;$A11,'UCL2'!$D:$E,MATCH("HOME",'UCL2'!$D$1:$E$1,0),0),"")&amp;IFERROR(VLOOKUP(LJ$2&amp;$A11,'EU2'!$C:$F,MATCH("AWAY",'EU2'!$C$1:$F$1,0),0),"")&amp;IFERROR(VLOOKUP(LJ$2&amp;$A11,'EU2'!$D:$E,MATCH("HOME",'EU2'!$D$1:$E$1,0),0),"")&amp;IFERROR(VLOOKUP(LJ$2&amp;$A11,'EUC2'!$C:$F,MATCH("AWAY",'EUC2'!$C$1:$F$1,0),0),"")&amp;IFERROR(VLOOKUP(LJ$2&amp;$A11,'EUC2'!$D:$E,MATCH("HOME",'EUC2'!$D$1:$E$1,0),0),"")</f>
        <v/>
      </c>
      <c r="LK11" s="25" t="str">
        <f>IFERROR(VLOOKUP(LK$2&amp;$B11,'FPL FIX2'!$N$1:$Q$400,MATCH("HOME",'FPL FIX2'!$N$1:$Q$1,0),0),"")&amp;IFERROR(VLOOKUP(LK$2&amp;$B11,'FPL FIX2'!$O$1:$P$400,MATCH("AWAY",'FPL FIX2'!$O$1:$P$1,0),0),"")&amp;IFERROR(VLOOKUP(LK$2&amp;$A11,'FA2'!$A:$D,MATCH("AWAY",'FA2'!$A$1:$D$1,0),0),"")&amp;IFERROR(VLOOKUP(LK$2&amp;$A11,'FA2'!$B:$C,MATCH("HOME",'FA2'!$B$1:$C$1,0),0),"")&amp;IFERROR(VLOOKUP(LK$2&amp;$A11,'EFL2'!$A:$D,MATCH("AWAY",'EFL2'!$A$1:$D$1,0),0),"")&amp;IFERROR(VLOOKUP(LK$2&amp;$A11,'EFL2'!$B:$C,MATCH("HOME",'EFL2'!$B$1:$C$1,0),0),"")&amp;IFERROR(VLOOKUP(LK$2&amp;$A11,'UCL2'!$C:$F,MATCH("AWAY",'UCL2'!$C$1:$F$1,0),0),"")&amp;IFERROR(VLOOKUP(LK$2&amp;$A11,'UCL2'!$D:$E,MATCH("HOME",'UCL2'!$D$1:$E$1,0),0),"")&amp;IFERROR(VLOOKUP(LK$2&amp;$A11,'EU2'!$C:$F,MATCH("AWAY",'EU2'!$C$1:$F$1,0),0),"")&amp;IFERROR(VLOOKUP(LK$2&amp;$A11,'EU2'!$D:$E,MATCH("HOME",'EU2'!$D$1:$E$1,0),0),"")&amp;IFERROR(VLOOKUP(LK$2&amp;$A11,'EUC2'!$C:$F,MATCH("AWAY",'EUC2'!$C$1:$F$1,0),0),"")&amp;IFERROR(VLOOKUP(LK$2&amp;$A11,'EUC2'!$D:$E,MATCH("HOME",'EUC2'!$D$1:$E$1,0),0),"")</f>
        <v/>
      </c>
      <c r="LL11" s="25" t="str">
        <f>IFERROR(VLOOKUP(LL$2&amp;$B11,'FPL FIX2'!$N$1:$Q$400,MATCH("HOME",'FPL FIX2'!$N$1:$Q$1,0),0),"")&amp;IFERROR(VLOOKUP(LL$2&amp;$B11,'FPL FIX2'!$O$1:$P$400,MATCH("AWAY",'FPL FIX2'!$O$1:$P$1,0),0),"")&amp;IFERROR(VLOOKUP(LL$2&amp;$A11,'FA2'!$A:$D,MATCH("AWAY",'FA2'!$A$1:$D$1,0),0),"")&amp;IFERROR(VLOOKUP(LL$2&amp;$A11,'FA2'!$B:$C,MATCH("HOME",'FA2'!$B$1:$C$1,0),0),"")&amp;IFERROR(VLOOKUP(LL$2&amp;$A11,'EFL2'!$A:$D,MATCH("AWAY",'EFL2'!$A$1:$D$1,0),0),"")&amp;IFERROR(VLOOKUP(LL$2&amp;$A11,'EFL2'!$B:$C,MATCH("HOME",'EFL2'!$B$1:$C$1,0),0),"")&amp;IFERROR(VLOOKUP(LL$2&amp;$A11,'UCL2'!$C:$F,MATCH("AWAY",'UCL2'!$C$1:$F$1,0),0),"")&amp;IFERROR(VLOOKUP(LL$2&amp;$A11,'UCL2'!$D:$E,MATCH("HOME",'UCL2'!$D$1:$E$1,0),0),"")&amp;IFERROR(VLOOKUP(LL$2&amp;$A11,'EU2'!$C:$F,MATCH("AWAY",'EU2'!$C$1:$F$1,0),0),"")&amp;IFERROR(VLOOKUP(LL$2&amp;$A11,'EU2'!$D:$E,MATCH("HOME",'EU2'!$D$1:$E$1,0),0),"")&amp;IFERROR(VLOOKUP(LL$2&amp;$A11,'EUC2'!$C:$F,MATCH("AWAY",'EUC2'!$C$1:$F$1,0),0),"")&amp;IFERROR(VLOOKUP(LL$2&amp;$A11,'EUC2'!$D:$E,MATCH("HOME",'EUC2'!$D$1:$E$1,0),0),"")</f>
        <v/>
      </c>
      <c r="LM11" s="25" t="str">
        <f>IFERROR(VLOOKUP(LM$2&amp;$B11,'FPL FIX2'!$N$1:$Q$400,MATCH("HOME",'FPL FIX2'!$N$1:$Q$1,0),0),"")&amp;IFERROR(VLOOKUP(LM$2&amp;$B11,'FPL FIX2'!$O$1:$P$400,MATCH("AWAY",'FPL FIX2'!$O$1:$P$1,0),0),"")&amp;IFERROR(VLOOKUP(LM$2&amp;$A11,'FA2'!$A:$D,MATCH("AWAY",'FA2'!$A$1:$D$1,0),0),"")&amp;IFERROR(VLOOKUP(LM$2&amp;$A11,'FA2'!$B:$C,MATCH("HOME",'FA2'!$B$1:$C$1,0),0),"")&amp;IFERROR(VLOOKUP(LM$2&amp;$A11,'EFL2'!$A:$D,MATCH("AWAY",'EFL2'!$A$1:$D$1,0),0),"")&amp;IFERROR(VLOOKUP(LM$2&amp;$A11,'EFL2'!$B:$C,MATCH("HOME",'EFL2'!$B$1:$C$1,0),0),"")&amp;IFERROR(VLOOKUP(LM$2&amp;$A11,'UCL2'!$C:$F,MATCH("AWAY",'UCL2'!$C$1:$F$1,0),0),"")&amp;IFERROR(VLOOKUP(LM$2&amp;$A11,'UCL2'!$D:$E,MATCH("HOME",'UCL2'!$D$1:$E$1,0),0),"")&amp;IFERROR(VLOOKUP(LM$2&amp;$A11,'EU2'!$C:$F,MATCH("AWAY",'EU2'!$C$1:$F$1,0),0),"")&amp;IFERROR(VLOOKUP(LM$2&amp;$A11,'EU2'!$D:$E,MATCH("HOME",'EU2'!$D$1:$E$1,0),0),"")&amp;IFERROR(VLOOKUP(LM$2&amp;$A11,'EUC2'!$C:$F,MATCH("AWAY",'EUC2'!$C$1:$F$1,0),0),"")&amp;IFERROR(VLOOKUP(LM$2&amp;$A11,'EUC2'!$D:$E,MATCH("HOME",'EUC2'!$D$1:$E$1,0),0),"")</f>
        <v/>
      </c>
      <c r="LN11" s="25" t="str">
        <f>IFERROR(VLOOKUP(LN$2&amp;$B11,'FPL FIX2'!$N$1:$Q$400,MATCH("HOME",'FPL FIX2'!$N$1:$Q$1,0),0),"")&amp;IFERROR(VLOOKUP(LN$2&amp;$B11,'FPL FIX2'!$O$1:$P$400,MATCH("AWAY",'FPL FIX2'!$O$1:$P$1,0),0),"")&amp;IFERROR(VLOOKUP(LN$2&amp;$A11,'FA2'!$A:$D,MATCH("AWAY",'FA2'!$A$1:$D$1,0),0),"")&amp;IFERROR(VLOOKUP(LN$2&amp;$A11,'FA2'!$B:$C,MATCH("HOME",'FA2'!$B$1:$C$1,0),0),"")&amp;IFERROR(VLOOKUP(LN$2&amp;$A11,'EFL2'!$A:$D,MATCH("AWAY",'EFL2'!$A$1:$D$1,0),0),"")&amp;IFERROR(VLOOKUP(LN$2&amp;$A11,'EFL2'!$B:$C,MATCH("HOME",'EFL2'!$B$1:$C$1,0),0),"")&amp;IFERROR(VLOOKUP(LN$2&amp;$A11,'UCL2'!$C:$F,MATCH("AWAY",'UCL2'!$C$1:$F$1,0),0),"")&amp;IFERROR(VLOOKUP(LN$2&amp;$A11,'UCL2'!$D:$E,MATCH("HOME",'UCL2'!$D$1:$E$1,0),0),"")&amp;IFERROR(VLOOKUP(LN$2&amp;$A11,'EU2'!$C:$F,MATCH("AWAY",'EU2'!$C$1:$F$1,0),0),"")&amp;IFERROR(VLOOKUP(LN$2&amp;$A11,'EU2'!$D:$E,MATCH("HOME",'EU2'!$D$1:$E$1,0),0),"")&amp;IFERROR(VLOOKUP(LN$2&amp;$A11,'EUC2'!$C:$F,MATCH("AWAY",'EUC2'!$C$1:$F$1,0),0),"")&amp;IFERROR(VLOOKUP(LN$2&amp;$A11,'EUC2'!$D:$E,MATCH("HOME",'EUC2'!$D$1:$E$1,0),0),"")</f>
        <v/>
      </c>
      <c r="LO11" s="25" t="str">
        <f>IFERROR(VLOOKUP(LO$2&amp;$B11,'FPL FIX2'!$N$1:$Q$400,MATCH("HOME",'FPL FIX2'!$N$1:$Q$1,0),0),"")&amp;IFERROR(VLOOKUP(LO$2&amp;$B11,'FPL FIX2'!$O$1:$P$400,MATCH("AWAY",'FPL FIX2'!$O$1:$P$1,0),0),"")&amp;IFERROR(VLOOKUP(LO$2&amp;$A11,'FA2'!$A:$D,MATCH("AWAY",'FA2'!$A$1:$D$1,0),0),"")&amp;IFERROR(VLOOKUP(LO$2&amp;$A11,'FA2'!$B:$C,MATCH("HOME",'FA2'!$B$1:$C$1,0),0),"")&amp;IFERROR(VLOOKUP(LO$2&amp;$A11,'EFL2'!$A:$D,MATCH("AWAY",'EFL2'!$A$1:$D$1,0),0),"")&amp;IFERROR(VLOOKUP(LO$2&amp;$A11,'EFL2'!$B:$C,MATCH("HOME",'EFL2'!$B$1:$C$1,0),0),"")&amp;IFERROR(VLOOKUP(LO$2&amp;$A11,'UCL2'!$C:$F,MATCH("AWAY",'UCL2'!$C$1:$F$1,0),0),"")&amp;IFERROR(VLOOKUP(LO$2&amp;$A11,'UCL2'!$D:$E,MATCH("HOME",'UCL2'!$D$1:$E$1,0),0),"")&amp;IFERROR(VLOOKUP(LO$2&amp;$A11,'EU2'!$C:$F,MATCH("AWAY",'EU2'!$C$1:$F$1,0),0),"")&amp;IFERROR(VLOOKUP(LO$2&amp;$A11,'EU2'!$D:$E,MATCH("HOME",'EU2'!$D$1:$E$1,0),0),"")&amp;IFERROR(VLOOKUP(LO$2&amp;$A11,'EUC2'!$C:$F,MATCH("AWAY",'EUC2'!$C$1:$F$1,0),0),"")&amp;IFERROR(VLOOKUP(LO$2&amp;$A11,'EUC2'!$D:$E,MATCH("HOME",'EUC2'!$D$1:$E$1,0),0),"")</f>
        <v/>
      </c>
      <c r="LP11" s="25" t="str">
        <f>IFERROR(VLOOKUP(LP$2&amp;$B11,'FPL FIX2'!$N$1:$Q$400,MATCH("HOME",'FPL FIX2'!$N$1:$Q$1,0),0),"")&amp;IFERROR(VLOOKUP(LP$2&amp;$B11,'FPL FIX2'!$O$1:$P$400,MATCH("AWAY",'FPL FIX2'!$O$1:$P$1,0),0),"")&amp;IFERROR(VLOOKUP(LP$2&amp;$A11,'FA2'!$A:$D,MATCH("AWAY",'FA2'!$A$1:$D$1,0),0),"")&amp;IFERROR(VLOOKUP(LP$2&amp;$A11,'FA2'!$B:$C,MATCH("HOME",'FA2'!$B$1:$C$1,0),0),"")&amp;IFERROR(VLOOKUP(LP$2&amp;$A11,'EFL2'!$A:$D,MATCH("AWAY",'EFL2'!$A$1:$D$1,0),0),"")&amp;IFERROR(VLOOKUP(LP$2&amp;$A11,'EFL2'!$B:$C,MATCH("HOME",'EFL2'!$B$1:$C$1,0),0),"")&amp;IFERROR(VLOOKUP(LP$2&amp;$A11,'UCL2'!$C:$F,MATCH("AWAY",'UCL2'!$C$1:$F$1,0),0),"")&amp;IFERROR(VLOOKUP(LP$2&amp;$A11,'UCL2'!$D:$E,MATCH("HOME",'UCL2'!$D$1:$E$1,0),0),"")&amp;IFERROR(VLOOKUP(LP$2&amp;$A11,'EU2'!$C:$F,MATCH("AWAY",'EU2'!$C$1:$F$1,0),0),"")&amp;IFERROR(VLOOKUP(LP$2&amp;$A11,'EU2'!$D:$E,MATCH("HOME",'EU2'!$D$1:$E$1,0),0),"")&amp;IFERROR(VLOOKUP(LP$2&amp;$A11,'EUC2'!$C:$F,MATCH("AWAY",'EUC2'!$C$1:$F$1,0),0),"")&amp;IFERROR(VLOOKUP(LP$2&amp;$A11,'EUC2'!$D:$E,MATCH("HOME",'EUC2'!$D$1:$E$1,0),0),"")</f>
        <v/>
      </c>
      <c r="LQ11" s="25" t="str">
        <f>IFERROR(VLOOKUP(LQ$2&amp;$B11,'FPL FIX2'!$N$1:$Q$400,MATCH("HOME",'FPL FIX2'!$N$1:$Q$1,0),0),"")&amp;IFERROR(VLOOKUP(LQ$2&amp;$B11,'FPL FIX2'!$O$1:$P$400,MATCH("AWAY",'FPL FIX2'!$O$1:$P$1,0),0),"")&amp;IFERROR(VLOOKUP(LQ$2&amp;$A11,'FA2'!$A:$D,MATCH("AWAY",'FA2'!$A$1:$D$1,0),0),"")&amp;IFERROR(VLOOKUP(LQ$2&amp;$A11,'FA2'!$B:$C,MATCH("HOME",'FA2'!$B$1:$C$1,0),0),"")&amp;IFERROR(VLOOKUP(LQ$2&amp;$A11,'EFL2'!$A:$D,MATCH("AWAY",'EFL2'!$A$1:$D$1,0),0),"")&amp;IFERROR(VLOOKUP(LQ$2&amp;$A11,'EFL2'!$B:$C,MATCH("HOME",'EFL2'!$B$1:$C$1,0),0),"")&amp;IFERROR(VLOOKUP(LQ$2&amp;$A11,'UCL2'!$C:$F,MATCH("AWAY",'UCL2'!$C$1:$F$1,0),0),"")&amp;IFERROR(VLOOKUP(LQ$2&amp;$A11,'UCL2'!$D:$E,MATCH("HOME",'UCL2'!$D$1:$E$1,0),0),"")&amp;IFERROR(VLOOKUP(LQ$2&amp;$A11,'EU2'!$C:$F,MATCH("AWAY",'EU2'!$C$1:$F$1,0),0),"")&amp;IFERROR(VLOOKUP(LQ$2&amp;$A11,'EU2'!$D:$E,MATCH("HOME",'EU2'!$D$1:$E$1,0),0),"")&amp;IFERROR(VLOOKUP(LQ$2&amp;$A11,'EUC2'!$C:$F,MATCH("AWAY",'EUC2'!$C$1:$F$1,0),0),"")&amp;IFERROR(VLOOKUP(LQ$2&amp;$A11,'EUC2'!$D:$E,MATCH("HOME",'EUC2'!$D$1:$E$1,0),0),"")</f>
        <v/>
      </c>
      <c r="LR11" s="25" t="str">
        <f>IFERROR(VLOOKUP(LR$2&amp;$B11,'FPL FIX2'!$N$1:$Q$400,MATCH("HOME",'FPL FIX2'!$N$1:$Q$1,0),0),"")&amp;IFERROR(VLOOKUP(LR$2&amp;$B11,'FPL FIX2'!$O$1:$P$400,MATCH("AWAY",'FPL FIX2'!$O$1:$P$1,0),0),"")&amp;IFERROR(VLOOKUP(LR$2&amp;$A11,'FA2'!$A:$D,MATCH("AWAY",'FA2'!$A$1:$D$1,0),0),"")&amp;IFERROR(VLOOKUP(LR$2&amp;$A11,'FA2'!$B:$C,MATCH("HOME",'FA2'!$B$1:$C$1,0),0),"")&amp;IFERROR(VLOOKUP(LR$2&amp;$A11,'EFL2'!$A:$D,MATCH("AWAY",'EFL2'!$A$1:$D$1,0),0),"")&amp;IFERROR(VLOOKUP(LR$2&amp;$A11,'EFL2'!$B:$C,MATCH("HOME",'EFL2'!$B$1:$C$1,0),0),"")&amp;IFERROR(VLOOKUP(LR$2&amp;$A11,'UCL2'!$C:$F,MATCH("AWAY",'UCL2'!$C$1:$F$1,0),0),"")&amp;IFERROR(VLOOKUP(LR$2&amp;$A11,'UCL2'!$D:$E,MATCH("HOME",'UCL2'!$D$1:$E$1,0),0),"")&amp;IFERROR(VLOOKUP(LR$2&amp;$A11,'EU2'!$C:$F,MATCH("AWAY",'EU2'!$C$1:$F$1,0),0),"")&amp;IFERROR(VLOOKUP(LR$2&amp;$A11,'EU2'!$D:$E,MATCH("HOME",'EU2'!$D$1:$E$1,0),0),"")&amp;IFERROR(VLOOKUP(LR$2&amp;$A11,'EUC2'!$C:$F,MATCH("AWAY",'EUC2'!$C$1:$F$1,0),0),"")&amp;IFERROR(VLOOKUP(LR$2&amp;$A11,'EUC2'!$D:$E,MATCH("HOME",'EUC2'!$D$1:$E$1,0),0),"")</f>
        <v/>
      </c>
      <c r="LS11" s="25" t="str">
        <f>IFERROR(VLOOKUP(LS$2&amp;$B11,'FPL FIX2'!$N$1:$Q$400,MATCH("HOME",'FPL FIX2'!$N$1:$Q$1,0),0),"")&amp;IFERROR(VLOOKUP(LS$2&amp;$B11,'FPL FIX2'!$O$1:$P$400,MATCH("AWAY",'FPL FIX2'!$O$1:$P$1,0),0),"")&amp;IFERROR(VLOOKUP(LS$2&amp;$A11,'FA2'!$A:$D,MATCH("AWAY",'FA2'!$A$1:$D$1,0),0),"")&amp;IFERROR(VLOOKUP(LS$2&amp;$A11,'FA2'!$B:$C,MATCH("HOME",'FA2'!$B$1:$C$1,0),0),"")&amp;IFERROR(VLOOKUP(LS$2&amp;$A11,'EFL2'!$A:$D,MATCH("AWAY",'EFL2'!$A$1:$D$1,0),0),"")&amp;IFERROR(VLOOKUP(LS$2&amp;$A11,'EFL2'!$B:$C,MATCH("HOME",'EFL2'!$B$1:$C$1,0),0),"")&amp;IFERROR(VLOOKUP(LS$2&amp;$A11,'UCL2'!$C:$F,MATCH("AWAY",'UCL2'!$C$1:$F$1,0),0),"")&amp;IFERROR(VLOOKUP(LS$2&amp;$A11,'UCL2'!$D:$E,MATCH("HOME",'UCL2'!$D$1:$E$1,0),0),"")&amp;IFERROR(VLOOKUP(LS$2&amp;$A11,'EU2'!$C:$F,MATCH("AWAY",'EU2'!$C$1:$F$1,0),0),"")&amp;IFERROR(VLOOKUP(LS$2&amp;$A11,'EU2'!$D:$E,MATCH("HOME",'EU2'!$D$1:$E$1,0),0),"")&amp;IFERROR(VLOOKUP(LS$2&amp;$A11,'EUC2'!$C:$F,MATCH("AWAY",'EUC2'!$C$1:$F$1,0),0),"")&amp;IFERROR(VLOOKUP(LS$2&amp;$A11,'EUC2'!$D:$E,MATCH("HOME",'EUC2'!$D$1:$E$1,0),0),"")</f>
        <v/>
      </c>
      <c r="LT11" s="25" t="str">
        <f>IFERROR(VLOOKUP(LT$2&amp;$B11,'FPL FIX2'!$N$1:$Q$400,MATCH("HOME",'FPL FIX2'!$N$1:$Q$1,0),0),"")&amp;IFERROR(VLOOKUP(LT$2&amp;$B11,'FPL FIX2'!$O$1:$P$400,MATCH("AWAY",'FPL FIX2'!$O$1:$P$1,0),0),"")&amp;IFERROR(VLOOKUP(LT$2&amp;$A11,'FA2'!$A:$D,MATCH("AWAY",'FA2'!$A$1:$D$1,0),0),"")&amp;IFERROR(VLOOKUP(LT$2&amp;$A11,'FA2'!$B:$C,MATCH("HOME",'FA2'!$B$1:$C$1,0),0),"")&amp;IFERROR(VLOOKUP(LT$2&amp;$A11,'EFL2'!$A:$D,MATCH("AWAY",'EFL2'!$A$1:$D$1,0),0),"")&amp;IFERROR(VLOOKUP(LT$2&amp;$A11,'EFL2'!$B:$C,MATCH("HOME",'EFL2'!$B$1:$C$1,0),0),"")&amp;IFERROR(VLOOKUP(LT$2&amp;$A11,'UCL2'!$C:$F,MATCH("AWAY",'UCL2'!$C$1:$F$1,0),0),"")&amp;IFERROR(VLOOKUP(LT$2&amp;$A11,'UCL2'!$D:$E,MATCH("HOME",'UCL2'!$D$1:$E$1,0),0),"")&amp;IFERROR(VLOOKUP(LT$2&amp;$A11,'EU2'!$C:$F,MATCH("AWAY",'EU2'!$C$1:$F$1,0),0),"")&amp;IFERROR(VLOOKUP(LT$2&amp;$A11,'EU2'!$D:$E,MATCH("HOME",'EU2'!$D$1:$E$1,0),0),"")&amp;IFERROR(VLOOKUP(LT$2&amp;$A11,'EUC2'!$C:$F,MATCH("AWAY",'EUC2'!$C$1:$F$1,0),0),"")&amp;IFERROR(VLOOKUP(LT$2&amp;$A11,'EUC2'!$D:$E,MATCH("HOME",'EUC2'!$D$1:$E$1,0),0),"")</f>
        <v/>
      </c>
      <c r="LU11" s="25" t="str">
        <f>IFERROR(VLOOKUP(LU$2&amp;$B11,'FPL FIX2'!$N$1:$Q$400,MATCH("HOME",'FPL FIX2'!$N$1:$Q$1,0),0),"")&amp;IFERROR(VLOOKUP(LU$2&amp;$B11,'FPL FIX2'!$O$1:$P$400,MATCH("AWAY",'FPL FIX2'!$O$1:$P$1,0),0),"")&amp;IFERROR(VLOOKUP(LU$2&amp;$A11,'FA2'!$A:$D,MATCH("AWAY",'FA2'!$A$1:$D$1,0),0),"")&amp;IFERROR(VLOOKUP(LU$2&amp;$A11,'FA2'!$B:$C,MATCH("HOME",'FA2'!$B$1:$C$1,0),0),"")&amp;IFERROR(VLOOKUP(LU$2&amp;$A11,'EFL2'!$A:$D,MATCH("AWAY",'EFL2'!$A$1:$D$1,0),0),"")&amp;IFERROR(VLOOKUP(LU$2&amp;$A11,'EFL2'!$B:$C,MATCH("HOME",'EFL2'!$B$1:$C$1,0),0),"")&amp;IFERROR(VLOOKUP(LU$2&amp;$A11,'UCL2'!$C:$F,MATCH("AWAY",'UCL2'!$C$1:$F$1,0),0),"")&amp;IFERROR(VLOOKUP(LU$2&amp;$A11,'UCL2'!$D:$E,MATCH("HOME",'UCL2'!$D$1:$E$1,0),0),"")&amp;IFERROR(VLOOKUP(LU$2&amp;$A11,'EU2'!$C:$F,MATCH("AWAY",'EU2'!$C$1:$F$1,0),0),"")&amp;IFERROR(VLOOKUP(LU$2&amp;$A11,'EU2'!$D:$E,MATCH("HOME",'EU2'!$D$1:$E$1,0),0),"")&amp;IFERROR(VLOOKUP(LU$2&amp;$A11,'EUC2'!$C:$F,MATCH("AWAY",'EUC2'!$C$1:$F$1,0),0),"")&amp;IFERROR(VLOOKUP(LU$2&amp;$A11,'EUC2'!$D:$E,MATCH("HOME",'EUC2'!$D$1:$E$1,0),0),"")</f>
        <v/>
      </c>
      <c r="LV11" s="25" t="str">
        <f>IFERROR(VLOOKUP(LV$2&amp;$B11,'FPL FIX2'!$N$1:$Q$400,MATCH("HOME",'FPL FIX2'!$N$1:$Q$1,0),0),"")&amp;IFERROR(VLOOKUP(LV$2&amp;$B11,'FPL FIX2'!$O$1:$P$400,MATCH("AWAY",'FPL FIX2'!$O$1:$P$1,0),0),"")&amp;IFERROR(VLOOKUP(LV$2&amp;$A11,'FA2'!$A:$D,MATCH("AWAY",'FA2'!$A$1:$D$1,0),0),"")&amp;IFERROR(VLOOKUP(LV$2&amp;$A11,'FA2'!$B:$C,MATCH("HOME",'FA2'!$B$1:$C$1,0),0),"")&amp;IFERROR(VLOOKUP(LV$2&amp;$A11,'EFL2'!$A:$D,MATCH("AWAY",'EFL2'!$A$1:$D$1,0),0),"")&amp;IFERROR(VLOOKUP(LV$2&amp;$A11,'EFL2'!$B:$C,MATCH("HOME",'EFL2'!$B$1:$C$1,0),0),"")&amp;IFERROR(VLOOKUP(LV$2&amp;$A11,'UCL2'!$C:$F,MATCH("AWAY",'UCL2'!$C$1:$F$1,0),0),"")&amp;IFERROR(VLOOKUP(LV$2&amp;$A11,'UCL2'!$D:$E,MATCH("HOME",'UCL2'!$D$1:$E$1,0),0),"")&amp;IFERROR(VLOOKUP(LV$2&amp;$A11,'EU2'!$C:$F,MATCH("AWAY",'EU2'!$C$1:$F$1,0),0),"")&amp;IFERROR(VLOOKUP(LV$2&amp;$A11,'EU2'!$D:$E,MATCH("HOME",'EU2'!$D$1:$E$1,0),0),"")&amp;IFERROR(VLOOKUP(LV$2&amp;$A11,'EUC2'!$C:$F,MATCH("AWAY",'EUC2'!$C$1:$F$1,0),0),"")&amp;IFERROR(VLOOKUP(LV$2&amp;$A11,'EUC2'!$D:$E,MATCH("HOME",'EUC2'!$D$1:$E$1,0),0),"")</f>
        <v/>
      </c>
      <c r="LW11" s="25" t="str">
        <f>IFERROR(VLOOKUP(LW$2&amp;$B11,'FPL FIX2'!$N$1:$Q$400,MATCH("HOME",'FPL FIX2'!$N$1:$Q$1,0),0),"")&amp;IFERROR(VLOOKUP(LW$2&amp;$B11,'FPL FIX2'!$O$1:$P$400,MATCH("AWAY",'FPL FIX2'!$O$1:$P$1,0),0),"")&amp;IFERROR(VLOOKUP(LW$2&amp;$A11,'FA2'!$A:$D,MATCH("AWAY",'FA2'!$A$1:$D$1,0),0),"")&amp;IFERROR(VLOOKUP(LW$2&amp;$A11,'FA2'!$B:$C,MATCH("HOME",'FA2'!$B$1:$C$1,0),0),"")&amp;IFERROR(VLOOKUP(LW$2&amp;$A11,'EFL2'!$A:$D,MATCH("AWAY",'EFL2'!$A$1:$D$1,0),0),"")&amp;IFERROR(VLOOKUP(LW$2&amp;$A11,'EFL2'!$B:$C,MATCH("HOME",'EFL2'!$B$1:$C$1,0),0),"")&amp;IFERROR(VLOOKUP(LW$2&amp;$A11,'UCL2'!$C:$F,MATCH("AWAY",'UCL2'!$C$1:$F$1,0),0),"")&amp;IFERROR(VLOOKUP(LW$2&amp;$A11,'UCL2'!$D:$E,MATCH("HOME",'UCL2'!$D$1:$E$1,0),0),"")&amp;IFERROR(VLOOKUP(LW$2&amp;$A11,'EU2'!$C:$F,MATCH("AWAY",'EU2'!$C$1:$F$1,0),0),"")&amp;IFERROR(VLOOKUP(LW$2&amp;$A11,'EU2'!$D:$E,MATCH("HOME",'EU2'!$D$1:$E$1,0),0),"")&amp;IFERROR(VLOOKUP(LW$2&amp;$A11,'EUC2'!$C:$F,MATCH("AWAY",'EUC2'!$C$1:$F$1,0),0),"")&amp;IFERROR(VLOOKUP(LW$2&amp;$A11,'EUC2'!$D:$E,MATCH("HOME",'EUC2'!$D$1:$E$1,0),0),"")</f>
        <v/>
      </c>
      <c r="LX11" s="25" t="str">
        <f>IFERROR(VLOOKUP(LX$2&amp;$B11,'FPL FIX2'!$N$1:$Q$400,MATCH("HOME",'FPL FIX2'!$N$1:$Q$1,0),0),"")&amp;IFERROR(VLOOKUP(LX$2&amp;$B11,'FPL FIX2'!$O$1:$P$400,MATCH("AWAY",'FPL FIX2'!$O$1:$P$1,0),0),"")&amp;IFERROR(VLOOKUP(LX$2&amp;$A11,'FA2'!$A:$D,MATCH("AWAY",'FA2'!$A$1:$D$1,0),0),"")&amp;IFERROR(VLOOKUP(LX$2&amp;$A11,'FA2'!$B:$C,MATCH("HOME",'FA2'!$B$1:$C$1,0),0),"")&amp;IFERROR(VLOOKUP(LX$2&amp;$A11,'EFL2'!$A:$D,MATCH("AWAY",'EFL2'!$A$1:$D$1,0),0),"")&amp;IFERROR(VLOOKUP(LX$2&amp;$A11,'EFL2'!$B:$C,MATCH("HOME",'EFL2'!$B$1:$C$1,0),0),"")&amp;IFERROR(VLOOKUP(LX$2&amp;$A11,'UCL2'!$C:$F,MATCH("AWAY",'UCL2'!$C$1:$F$1,0),0),"")&amp;IFERROR(VLOOKUP(LX$2&amp;$A11,'UCL2'!$D:$E,MATCH("HOME",'UCL2'!$D$1:$E$1,0),0),"")&amp;IFERROR(VLOOKUP(LX$2&amp;$A11,'EU2'!$C:$F,MATCH("AWAY",'EU2'!$C$1:$F$1,0),0),"")&amp;IFERROR(VLOOKUP(LX$2&amp;$A11,'EU2'!$D:$E,MATCH("HOME",'EU2'!$D$1:$E$1,0),0),"")&amp;IFERROR(VLOOKUP(LX$2&amp;$A11,'EUC2'!$C:$F,MATCH("AWAY",'EUC2'!$C$1:$F$1,0),0),"")&amp;IFERROR(VLOOKUP(LX$2&amp;$A11,'EUC2'!$D:$E,MATCH("HOME",'EUC2'!$D$1:$E$1,0),0),"")</f>
        <v/>
      </c>
      <c r="LY11" s="25" t="str">
        <f>IFERROR(VLOOKUP(LY$2&amp;$B11,'FPL FIX2'!$N$1:$Q$400,MATCH("HOME",'FPL FIX2'!$N$1:$Q$1,0),0),"")&amp;IFERROR(VLOOKUP(LY$2&amp;$B11,'FPL FIX2'!$O$1:$P$400,MATCH("AWAY",'FPL FIX2'!$O$1:$P$1,0),0),"")&amp;IFERROR(VLOOKUP(LY$2&amp;$A11,'FA2'!$A:$D,MATCH("AWAY",'FA2'!$A$1:$D$1,0),0),"")&amp;IFERROR(VLOOKUP(LY$2&amp;$A11,'FA2'!$B:$C,MATCH("HOME",'FA2'!$B$1:$C$1,0),0),"")&amp;IFERROR(VLOOKUP(LY$2&amp;$A11,'EFL2'!$A:$D,MATCH("AWAY",'EFL2'!$A$1:$D$1,0),0),"")&amp;IFERROR(VLOOKUP(LY$2&amp;$A11,'EFL2'!$B:$C,MATCH("HOME",'EFL2'!$B$1:$C$1,0),0),"")&amp;IFERROR(VLOOKUP(LY$2&amp;$A11,'UCL2'!$C:$F,MATCH("AWAY",'UCL2'!$C$1:$F$1,0),0),"")&amp;IFERROR(VLOOKUP(LY$2&amp;$A11,'UCL2'!$D:$E,MATCH("HOME",'UCL2'!$D$1:$E$1,0),0),"")&amp;IFERROR(VLOOKUP(LY$2&amp;$A11,'EU2'!$C:$F,MATCH("AWAY",'EU2'!$C$1:$F$1,0),0),"")&amp;IFERROR(VLOOKUP(LY$2&amp;$A11,'EU2'!$D:$E,MATCH("HOME",'EU2'!$D$1:$E$1,0),0),"")&amp;IFERROR(VLOOKUP(LY$2&amp;$A11,'EUC2'!$C:$F,MATCH("AWAY",'EUC2'!$C$1:$F$1,0),0),"")&amp;IFERROR(VLOOKUP(LY$2&amp;$A11,'EUC2'!$D:$E,MATCH("HOME",'EUC2'!$D$1:$E$1,0),0),"")</f>
        <v/>
      </c>
      <c r="LZ11" s="25" t="str">
        <f>IFERROR(VLOOKUP(LZ$2&amp;$B11,'FPL FIX2'!$N$1:$Q$400,MATCH("HOME",'FPL FIX2'!$N$1:$Q$1,0),0),"")&amp;IFERROR(VLOOKUP(LZ$2&amp;$B11,'FPL FIX2'!$O$1:$P$400,MATCH("AWAY",'FPL FIX2'!$O$1:$P$1,0),0),"")&amp;IFERROR(VLOOKUP(LZ$2&amp;$A11,'FA2'!$A:$D,MATCH("AWAY",'FA2'!$A$1:$D$1,0),0),"")&amp;IFERROR(VLOOKUP(LZ$2&amp;$A11,'FA2'!$B:$C,MATCH("HOME",'FA2'!$B$1:$C$1,0),0),"")&amp;IFERROR(VLOOKUP(LZ$2&amp;$A11,'EFL2'!$A:$D,MATCH("AWAY",'EFL2'!$A$1:$D$1,0),0),"")&amp;IFERROR(VLOOKUP(LZ$2&amp;$A11,'EFL2'!$B:$C,MATCH("HOME",'EFL2'!$B$1:$C$1,0),0),"")&amp;IFERROR(VLOOKUP(LZ$2&amp;$A11,'UCL2'!$C:$F,MATCH("AWAY",'UCL2'!$C$1:$F$1,0),0),"")&amp;IFERROR(VLOOKUP(LZ$2&amp;$A11,'UCL2'!$D:$E,MATCH("HOME",'UCL2'!$D$1:$E$1,0),0),"")&amp;IFERROR(VLOOKUP(LZ$2&amp;$A11,'EU2'!$C:$F,MATCH("AWAY",'EU2'!$C$1:$F$1,0),0),"")&amp;IFERROR(VLOOKUP(LZ$2&amp;$A11,'EU2'!$D:$E,MATCH("HOME",'EU2'!$D$1:$E$1,0),0),"")&amp;IFERROR(VLOOKUP(LZ$2&amp;$A11,'EUC2'!$C:$F,MATCH("AWAY",'EUC2'!$C$1:$F$1,0),0),"")&amp;IFERROR(VLOOKUP(LZ$2&amp;$A11,'EUC2'!$D:$E,MATCH("HOME",'EUC2'!$D$1:$E$1,0),0),"")</f>
        <v/>
      </c>
      <c r="MA11" s="25" t="str">
        <f>IFERROR(VLOOKUP(MA$2&amp;$B11,'FPL FIX2'!$N$1:$Q$400,MATCH("HOME",'FPL FIX2'!$N$1:$Q$1,0),0),"")&amp;IFERROR(VLOOKUP(MA$2&amp;$B11,'FPL FIX2'!$O$1:$P$400,MATCH("AWAY",'FPL FIX2'!$O$1:$P$1,0),0),"")&amp;IFERROR(VLOOKUP(MA$2&amp;$A11,'FA2'!$A:$D,MATCH("AWAY",'FA2'!$A$1:$D$1,0),0),"")&amp;IFERROR(VLOOKUP(MA$2&amp;$A11,'FA2'!$B:$C,MATCH("HOME",'FA2'!$B$1:$C$1,0),0),"")&amp;IFERROR(VLOOKUP(MA$2&amp;$A11,'EFL2'!$A:$D,MATCH("AWAY",'EFL2'!$A$1:$D$1,0),0),"")&amp;IFERROR(VLOOKUP(MA$2&amp;$A11,'EFL2'!$B:$C,MATCH("HOME",'EFL2'!$B$1:$C$1,0),0),"")&amp;IFERROR(VLOOKUP(MA$2&amp;$A11,'UCL2'!$C:$F,MATCH("AWAY",'UCL2'!$C$1:$F$1,0),0),"")&amp;IFERROR(VLOOKUP(MA$2&amp;$A11,'UCL2'!$D:$E,MATCH("HOME",'UCL2'!$D$1:$E$1,0),0),"")&amp;IFERROR(VLOOKUP(MA$2&amp;$A11,'EU2'!$C:$F,MATCH("AWAY",'EU2'!$C$1:$F$1,0),0),"")&amp;IFERROR(VLOOKUP(MA$2&amp;$A11,'EU2'!$D:$E,MATCH("HOME",'EU2'!$D$1:$E$1,0),0),"")&amp;IFERROR(VLOOKUP(MA$2&amp;$A11,'EUC2'!$C:$F,MATCH("AWAY",'EUC2'!$C$1:$F$1,0),0),"")&amp;IFERROR(VLOOKUP(MA$2&amp;$A11,'EUC2'!$D:$E,MATCH("HOME",'EUC2'!$D$1:$E$1,0),0),"")</f>
        <v/>
      </c>
      <c r="MB11" s="25" t="str">
        <f>IFERROR(VLOOKUP(MB$2&amp;$B11,'FPL FIX2'!$N$1:$Q$400,MATCH("HOME",'FPL FIX2'!$N$1:$Q$1,0),0),"")&amp;IFERROR(VLOOKUP(MB$2&amp;$B11,'FPL FIX2'!$O$1:$P$400,MATCH("AWAY",'FPL FIX2'!$O$1:$P$1,0),0),"")&amp;IFERROR(VLOOKUP(MB$2&amp;$A11,'FA2'!$A:$D,MATCH("AWAY",'FA2'!$A$1:$D$1,0),0),"")&amp;IFERROR(VLOOKUP(MB$2&amp;$A11,'FA2'!$B:$C,MATCH("HOME",'FA2'!$B$1:$C$1,0),0),"")&amp;IFERROR(VLOOKUP(MB$2&amp;$A11,'EFL2'!$A:$D,MATCH("AWAY",'EFL2'!$A$1:$D$1,0),0),"")&amp;IFERROR(VLOOKUP(MB$2&amp;$A11,'EFL2'!$B:$C,MATCH("HOME",'EFL2'!$B$1:$C$1,0),0),"")&amp;IFERROR(VLOOKUP(MB$2&amp;$A11,'UCL2'!$C:$F,MATCH("AWAY",'UCL2'!$C$1:$F$1,0),0),"")&amp;IFERROR(VLOOKUP(MB$2&amp;$A11,'UCL2'!$D:$E,MATCH("HOME",'UCL2'!$D$1:$E$1,0),0),"")&amp;IFERROR(VLOOKUP(MB$2&amp;$A11,'EU2'!$C:$F,MATCH("AWAY",'EU2'!$C$1:$F$1,0),0),"")&amp;IFERROR(VLOOKUP(MB$2&amp;$A11,'EU2'!$D:$E,MATCH("HOME",'EU2'!$D$1:$E$1,0),0),"")&amp;IFERROR(VLOOKUP(MB$2&amp;$A11,'EUC2'!$C:$F,MATCH("AWAY",'EUC2'!$C$1:$F$1,0),0),"")&amp;IFERROR(VLOOKUP(MB$2&amp;$A11,'EUC2'!$D:$E,MATCH("HOME",'EUC2'!$D$1:$E$1,0),0),"")</f>
        <v/>
      </c>
      <c r="MC11" s="25" t="str">
        <f>IFERROR(VLOOKUP(MC$2&amp;$B11,'FPL FIX2'!$N$1:$Q$400,MATCH("HOME",'FPL FIX2'!$N$1:$Q$1,0),0),"")&amp;IFERROR(VLOOKUP(MC$2&amp;$B11,'FPL FIX2'!$O$1:$P$400,MATCH("AWAY",'FPL FIX2'!$O$1:$P$1,0),0),"")&amp;IFERROR(VLOOKUP(MC$2&amp;$A11,'FA2'!$A:$D,MATCH("AWAY",'FA2'!$A$1:$D$1,0),0),"")&amp;IFERROR(VLOOKUP(MC$2&amp;$A11,'FA2'!$B:$C,MATCH("HOME",'FA2'!$B$1:$C$1,0),0),"")&amp;IFERROR(VLOOKUP(MC$2&amp;$A11,'EFL2'!$A:$D,MATCH("AWAY",'EFL2'!$A$1:$D$1,0),0),"")&amp;IFERROR(VLOOKUP(MC$2&amp;$A11,'EFL2'!$B:$C,MATCH("HOME",'EFL2'!$B$1:$C$1,0),0),"")&amp;IFERROR(VLOOKUP(MC$2&amp;$A11,'UCL2'!$C:$F,MATCH("AWAY",'UCL2'!$C$1:$F$1,0),0),"")&amp;IFERROR(VLOOKUP(MC$2&amp;$A11,'UCL2'!$D:$E,MATCH("HOME",'UCL2'!$D$1:$E$1,0),0),"")&amp;IFERROR(VLOOKUP(MC$2&amp;$A11,'EU2'!$C:$F,MATCH("AWAY",'EU2'!$C$1:$F$1,0),0),"")&amp;IFERROR(VLOOKUP(MC$2&amp;$A11,'EU2'!$D:$E,MATCH("HOME",'EU2'!$D$1:$E$1,0),0),"")&amp;IFERROR(VLOOKUP(MC$2&amp;$A11,'EUC2'!$C:$F,MATCH("AWAY",'EUC2'!$C$1:$F$1,0),0),"")&amp;IFERROR(VLOOKUP(MC$2&amp;$A11,'EUC2'!$D:$E,MATCH("HOME",'EUC2'!$D$1:$E$1,0),0),"")</f>
        <v/>
      </c>
      <c r="MD11" s="25" t="str">
        <f>IFERROR(VLOOKUP(MD$2&amp;$B11,'FPL FIX2'!$N$1:$Q$400,MATCH("HOME",'FPL FIX2'!$N$1:$Q$1,0),0),"")&amp;IFERROR(VLOOKUP(MD$2&amp;$B11,'FPL FIX2'!$O$1:$P$400,MATCH("AWAY",'FPL FIX2'!$O$1:$P$1,0),0),"")&amp;IFERROR(VLOOKUP(MD$2&amp;$A11,'FA2'!$A:$D,MATCH("AWAY",'FA2'!$A$1:$D$1,0),0),"")&amp;IFERROR(VLOOKUP(MD$2&amp;$A11,'FA2'!$B:$C,MATCH("HOME",'FA2'!$B$1:$C$1,0),0),"")&amp;IFERROR(VLOOKUP(MD$2&amp;$A11,'EFL2'!$A:$D,MATCH("AWAY",'EFL2'!$A$1:$D$1,0),0),"")&amp;IFERROR(VLOOKUP(MD$2&amp;$A11,'EFL2'!$B:$C,MATCH("HOME",'EFL2'!$B$1:$C$1,0),0),"")&amp;IFERROR(VLOOKUP(MD$2&amp;$A11,'UCL2'!$C:$F,MATCH("AWAY",'UCL2'!$C$1:$F$1,0),0),"")&amp;IFERROR(VLOOKUP(MD$2&amp;$A11,'UCL2'!$D:$E,MATCH("HOME",'UCL2'!$D$1:$E$1,0),0),"")&amp;IFERROR(VLOOKUP(MD$2&amp;$A11,'EU2'!$C:$F,MATCH("AWAY",'EU2'!$C$1:$F$1,0),0),"")&amp;IFERROR(VLOOKUP(MD$2&amp;$A11,'EU2'!$D:$E,MATCH("HOME",'EU2'!$D$1:$E$1,0),0),"")&amp;IFERROR(VLOOKUP(MD$2&amp;$A11,'EUC2'!$C:$F,MATCH("AWAY",'EUC2'!$C$1:$F$1,0),0),"")&amp;IFERROR(VLOOKUP(MD$2&amp;$A11,'EUC2'!$D:$E,MATCH("HOME",'EUC2'!$D$1:$E$1,0),0),"")</f>
        <v/>
      </c>
      <c r="ME11" s="25" t="str">
        <f>IFERROR(VLOOKUP(ME$2&amp;$B11,'FPL FIX2'!$N$1:$Q$400,MATCH("HOME",'FPL FIX2'!$N$1:$Q$1,0),0),"")&amp;IFERROR(VLOOKUP(ME$2&amp;$B11,'FPL FIX2'!$O$1:$P$400,MATCH("AWAY",'FPL FIX2'!$O$1:$P$1,0),0),"")&amp;IFERROR(VLOOKUP(ME$2&amp;$A11,'FA2'!$A:$D,MATCH("AWAY",'FA2'!$A$1:$D$1,0),0),"")&amp;IFERROR(VLOOKUP(ME$2&amp;$A11,'FA2'!$B:$C,MATCH("HOME",'FA2'!$B$1:$C$1,0),0),"")&amp;IFERROR(VLOOKUP(ME$2&amp;$A11,'EFL2'!$A:$D,MATCH("AWAY",'EFL2'!$A$1:$D$1,0),0),"")&amp;IFERROR(VLOOKUP(ME$2&amp;$A11,'EFL2'!$B:$C,MATCH("HOME",'EFL2'!$B$1:$C$1,0),0),"")&amp;IFERROR(VLOOKUP(ME$2&amp;$A11,'UCL2'!$C:$F,MATCH("AWAY",'UCL2'!$C$1:$F$1,0),0),"")&amp;IFERROR(VLOOKUP(ME$2&amp;$A11,'UCL2'!$D:$E,MATCH("HOME",'UCL2'!$D$1:$E$1,0),0),"")&amp;IFERROR(VLOOKUP(ME$2&amp;$A11,'EU2'!$C:$F,MATCH("AWAY",'EU2'!$C$1:$F$1,0),0),"")&amp;IFERROR(VLOOKUP(ME$2&amp;$A11,'EU2'!$D:$E,MATCH("HOME",'EU2'!$D$1:$E$1,0),0),"")&amp;IFERROR(VLOOKUP(ME$2&amp;$A11,'EUC2'!$C:$F,MATCH("AWAY",'EUC2'!$C$1:$F$1,0),0),"")&amp;IFERROR(VLOOKUP(ME$2&amp;$A11,'EUC2'!$D:$E,MATCH("HOME",'EUC2'!$D$1:$E$1,0),0),"")</f>
        <v/>
      </c>
      <c r="MF11" s="25" t="str">
        <f>IFERROR(VLOOKUP(MF$2&amp;$B11,'FPL FIX2'!$N$1:$Q$400,MATCH("HOME",'FPL FIX2'!$N$1:$Q$1,0),0),"")&amp;IFERROR(VLOOKUP(MF$2&amp;$B11,'FPL FIX2'!$O$1:$P$400,MATCH("AWAY",'FPL FIX2'!$O$1:$P$1,0),0),"")&amp;IFERROR(VLOOKUP(MF$2&amp;$A11,'FA2'!$A:$D,MATCH("AWAY",'FA2'!$A$1:$D$1,0),0),"")&amp;IFERROR(VLOOKUP(MF$2&amp;$A11,'FA2'!$B:$C,MATCH("HOME",'FA2'!$B$1:$C$1,0),0),"")&amp;IFERROR(VLOOKUP(MF$2&amp;$A11,'EFL2'!$A:$D,MATCH("AWAY",'EFL2'!$A$1:$D$1,0),0),"")&amp;IFERROR(VLOOKUP(MF$2&amp;$A11,'EFL2'!$B:$C,MATCH("HOME",'EFL2'!$B$1:$C$1,0),0),"")&amp;IFERROR(VLOOKUP(MF$2&amp;$A11,'UCL2'!$C:$F,MATCH("AWAY",'UCL2'!$C$1:$F$1,0),0),"")&amp;IFERROR(VLOOKUP(MF$2&amp;$A11,'UCL2'!$D:$E,MATCH("HOME",'UCL2'!$D$1:$E$1,0),0),"")&amp;IFERROR(VLOOKUP(MF$2&amp;$A11,'EU2'!$C:$F,MATCH("AWAY",'EU2'!$C$1:$F$1,0),0),"")&amp;IFERROR(VLOOKUP(MF$2&amp;$A11,'EU2'!$D:$E,MATCH("HOME",'EU2'!$D$1:$E$1,0),0),"")&amp;IFERROR(VLOOKUP(MF$2&amp;$A11,'EUC2'!$C:$F,MATCH("AWAY",'EUC2'!$C$1:$F$1,0),0),"")&amp;IFERROR(VLOOKUP(MF$2&amp;$A11,'EUC2'!$D:$E,MATCH("HOME",'EUC2'!$D$1:$E$1,0),0),"")</f>
        <v/>
      </c>
      <c r="MG11" s="25" t="str">
        <f>IFERROR(VLOOKUP(MG$2&amp;$B11,'FPL FIX2'!$N$1:$Q$400,MATCH("HOME",'FPL FIX2'!$N$1:$Q$1,0),0),"")&amp;IFERROR(VLOOKUP(MG$2&amp;$B11,'FPL FIX2'!$O$1:$P$400,MATCH("AWAY",'FPL FIX2'!$O$1:$P$1,0),0),"")&amp;IFERROR(VLOOKUP(MG$2&amp;$A11,'FA2'!$A:$D,MATCH("AWAY",'FA2'!$A$1:$D$1,0),0),"")&amp;IFERROR(VLOOKUP(MG$2&amp;$A11,'FA2'!$B:$C,MATCH("HOME",'FA2'!$B$1:$C$1,0),0),"")&amp;IFERROR(VLOOKUP(MG$2&amp;$A11,'EFL2'!$A:$D,MATCH("AWAY",'EFL2'!$A$1:$D$1,0),0),"")&amp;IFERROR(VLOOKUP(MG$2&amp;$A11,'EFL2'!$B:$C,MATCH("HOME",'EFL2'!$B$1:$C$1,0),0),"")&amp;IFERROR(VLOOKUP(MG$2&amp;$A11,'UCL2'!$C:$F,MATCH("AWAY",'UCL2'!$C$1:$F$1,0),0),"")&amp;IFERROR(VLOOKUP(MG$2&amp;$A11,'UCL2'!$D:$E,MATCH("HOME",'UCL2'!$D$1:$E$1,0),0),"")&amp;IFERROR(VLOOKUP(MG$2&amp;$A11,'EU2'!$C:$F,MATCH("AWAY",'EU2'!$C$1:$F$1,0),0),"")&amp;IFERROR(VLOOKUP(MG$2&amp;$A11,'EU2'!$D:$E,MATCH("HOME",'EU2'!$D$1:$E$1,0),0),"")&amp;IFERROR(VLOOKUP(MG$2&amp;$A11,'EUC2'!$C:$F,MATCH("AWAY",'EUC2'!$C$1:$F$1,0),0),"")&amp;IFERROR(VLOOKUP(MG$2&amp;$A11,'EUC2'!$D:$E,MATCH("HOME",'EUC2'!$D$1:$E$1,0),0),"")</f>
        <v/>
      </c>
      <c r="MH11" s="25" t="str">
        <f>IFERROR(VLOOKUP(MH$2&amp;$B11,'FPL FIX2'!$N$1:$Q$400,MATCH("HOME",'FPL FIX2'!$N$1:$Q$1,0),0),"")&amp;IFERROR(VLOOKUP(MH$2&amp;$B11,'FPL FIX2'!$O$1:$P$400,MATCH("AWAY",'FPL FIX2'!$O$1:$P$1,0),0),"")&amp;IFERROR(VLOOKUP(MH$2&amp;$A11,'FA2'!$A:$D,MATCH("AWAY",'FA2'!$A$1:$D$1,0),0),"")&amp;IFERROR(VLOOKUP(MH$2&amp;$A11,'FA2'!$B:$C,MATCH("HOME",'FA2'!$B$1:$C$1,0),0),"")&amp;IFERROR(VLOOKUP(MH$2&amp;$A11,'EFL2'!$A:$D,MATCH("AWAY",'EFL2'!$A$1:$D$1,0),0),"")&amp;IFERROR(VLOOKUP(MH$2&amp;$A11,'EFL2'!$B:$C,MATCH("HOME",'EFL2'!$B$1:$C$1,0),0),"")&amp;IFERROR(VLOOKUP(MH$2&amp;$A11,'UCL2'!$C:$F,MATCH("AWAY",'UCL2'!$C$1:$F$1,0),0),"")&amp;IFERROR(VLOOKUP(MH$2&amp;$A11,'UCL2'!$D:$E,MATCH("HOME",'UCL2'!$D$1:$E$1,0),0),"")&amp;IFERROR(VLOOKUP(MH$2&amp;$A11,'EU2'!$C:$F,MATCH("AWAY",'EU2'!$C$1:$F$1,0),0),"")&amp;IFERROR(VLOOKUP(MH$2&amp;$A11,'EU2'!$D:$E,MATCH("HOME",'EU2'!$D$1:$E$1,0),0),"")&amp;IFERROR(VLOOKUP(MH$2&amp;$A11,'EUC2'!$C:$F,MATCH("AWAY",'EUC2'!$C$1:$F$1,0),0),"")&amp;IFERROR(VLOOKUP(MH$2&amp;$A11,'EUC2'!$D:$E,MATCH("HOME",'EUC2'!$D$1:$E$1,0),0),"")</f>
        <v/>
      </c>
      <c r="MI11" s="25" t="str">
        <f>IFERROR(VLOOKUP(MI$2&amp;$B11,'FPL FIX2'!$N$1:$Q$400,MATCH("HOME",'FPL FIX2'!$N$1:$Q$1,0),0),"")&amp;IFERROR(VLOOKUP(MI$2&amp;$B11,'FPL FIX2'!$O$1:$P$400,MATCH("AWAY",'FPL FIX2'!$O$1:$P$1,0),0),"")&amp;IFERROR(VLOOKUP(MI$2&amp;$A11,'FA2'!$A:$D,MATCH("AWAY",'FA2'!$A$1:$D$1,0),0),"")&amp;IFERROR(VLOOKUP(MI$2&amp;$A11,'FA2'!$B:$C,MATCH("HOME",'FA2'!$B$1:$C$1,0),0),"")&amp;IFERROR(VLOOKUP(MI$2&amp;$A11,'EFL2'!$A:$D,MATCH("AWAY",'EFL2'!$A$1:$D$1,0),0),"")&amp;IFERROR(VLOOKUP(MI$2&amp;$A11,'EFL2'!$B:$C,MATCH("HOME",'EFL2'!$B$1:$C$1,0),0),"")&amp;IFERROR(VLOOKUP(MI$2&amp;$A11,'UCL2'!$C:$F,MATCH("AWAY",'UCL2'!$C$1:$F$1,0),0),"")&amp;IFERROR(VLOOKUP(MI$2&amp;$A11,'UCL2'!$D:$E,MATCH("HOME",'UCL2'!$D$1:$E$1,0),0),"")&amp;IFERROR(VLOOKUP(MI$2&amp;$A11,'EU2'!$C:$F,MATCH("AWAY",'EU2'!$C$1:$F$1,0),0),"")&amp;IFERROR(VLOOKUP(MI$2&amp;$A11,'EU2'!$D:$E,MATCH("HOME",'EU2'!$D$1:$E$1,0),0),"")&amp;IFERROR(VLOOKUP(MI$2&amp;$A11,'EUC2'!$C:$F,MATCH("AWAY",'EUC2'!$C$1:$F$1,0),0),"")&amp;IFERROR(VLOOKUP(MI$2&amp;$A11,'EUC2'!$D:$E,MATCH("HOME",'EUC2'!$D$1:$E$1,0),0),"")</f>
        <v/>
      </c>
      <c r="MJ11" s="25" t="str">
        <f>IFERROR(VLOOKUP(MJ$2&amp;$B11,'FPL FIX2'!$N$1:$Q$400,MATCH("HOME",'FPL FIX2'!$N$1:$Q$1,0),0),"")&amp;IFERROR(VLOOKUP(MJ$2&amp;$B11,'FPL FIX2'!$O$1:$P$400,MATCH("AWAY",'FPL FIX2'!$O$1:$P$1,0),0),"")&amp;IFERROR(VLOOKUP(MJ$2&amp;$A11,'FA2'!$A:$D,MATCH("AWAY",'FA2'!$A$1:$D$1,0),0),"")&amp;IFERROR(VLOOKUP(MJ$2&amp;$A11,'FA2'!$B:$C,MATCH("HOME",'FA2'!$B$1:$C$1,0),0),"")&amp;IFERROR(VLOOKUP(MJ$2&amp;$A11,'EFL2'!$A:$D,MATCH("AWAY",'EFL2'!$A$1:$D$1,0),0),"")&amp;IFERROR(VLOOKUP(MJ$2&amp;$A11,'EFL2'!$B:$C,MATCH("HOME",'EFL2'!$B$1:$C$1,0),0),"")&amp;IFERROR(VLOOKUP(MJ$2&amp;$A11,'UCL2'!$C:$F,MATCH("AWAY",'UCL2'!$C$1:$F$1,0),0),"")&amp;IFERROR(VLOOKUP(MJ$2&amp;$A11,'UCL2'!$D:$E,MATCH("HOME",'UCL2'!$D$1:$E$1,0),0),"")&amp;IFERROR(VLOOKUP(MJ$2&amp;$A11,'EU2'!$C:$F,MATCH("AWAY",'EU2'!$C$1:$F$1,0),0),"")&amp;IFERROR(VLOOKUP(MJ$2&amp;$A11,'EU2'!$D:$E,MATCH("HOME",'EU2'!$D$1:$E$1,0),0),"")&amp;IFERROR(VLOOKUP(MJ$2&amp;$A11,'EUC2'!$C:$F,MATCH("AWAY",'EUC2'!$C$1:$F$1,0),0),"")&amp;IFERROR(VLOOKUP(MJ$2&amp;$A11,'EUC2'!$D:$E,MATCH("HOME",'EUC2'!$D$1:$E$1,0),0),"")</f>
        <v/>
      </c>
      <c r="MK11" s="25" t="str">
        <f>IFERROR(VLOOKUP(MK$2&amp;$B11,'FPL FIX2'!$N$1:$Q$400,MATCH("HOME",'FPL FIX2'!$N$1:$Q$1,0),0),"")&amp;IFERROR(VLOOKUP(MK$2&amp;$B11,'FPL FIX2'!$O$1:$P$400,MATCH("AWAY",'FPL FIX2'!$O$1:$P$1,0),0),"")&amp;IFERROR(VLOOKUP(MK$2&amp;$A11,'FA2'!$A:$D,MATCH("AWAY",'FA2'!$A$1:$D$1,0),0),"")&amp;IFERROR(VLOOKUP(MK$2&amp;$A11,'FA2'!$B:$C,MATCH("HOME",'FA2'!$B$1:$C$1,0),0),"")&amp;IFERROR(VLOOKUP(MK$2&amp;$A11,'EFL2'!$A:$D,MATCH("AWAY",'EFL2'!$A$1:$D$1,0),0),"")&amp;IFERROR(VLOOKUP(MK$2&amp;$A11,'EFL2'!$B:$C,MATCH("HOME",'EFL2'!$B$1:$C$1,0),0),"")&amp;IFERROR(VLOOKUP(MK$2&amp;$A11,'UCL2'!$C:$F,MATCH("AWAY",'UCL2'!$C$1:$F$1,0),0),"")&amp;IFERROR(VLOOKUP(MK$2&amp;$A11,'UCL2'!$D:$E,MATCH("HOME",'UCL2'!$D$1:$E$1,0),0),"")&amp;IFERROR(VLOOKUP(MK$2&amp;$A11,'EU2'!$C:$F,MATCH("AWAY",'EU2'!$C$1:$F$1,0),0),"")&amp;IFERROR(VLOOKUP(MK$2&amp;$A11,'EU2'!$D:$E,MATCH("HOME",'EU2'!$D$1:$E$1,0),0),"")&amp;IFERROR(VLOOKUP(MK$2&amp;$A11,'EUC2'!$C:$F,MATCH("AWAY",'EUC2'!$C$1:$F$1,0),0),"")&amp;IFERROR(VLOOKUP(MK$2&amp;$A11,'EUC2'!$D:$E,MATCH("HOME",'EUC2'!$D$1:$E$1,0),0),"")</f>
        <v/>
      </c>
      <c r="ML11" s="25" t="str">
        <f>IFERROR(VLOOKUP(ML$2&amp;$B11,'FPL FIX2'!$N$1:$Q$400,MATCH("HOME",'FPL FIX2'!$N$1:$Q$1,0),0),"")&amp;IFERROR(VLOOKUP(ML$2&amp;$B11,'FPL FIX2'!$O$1:$P$400,MATCH("AWAY",'FPL FIX2'!$O$1:$P$1,0),0),"")&amp;IFERROR(VLOOKUP(ML$2&amp;$A11,'FA2'!$A:$D,MATCH("AWAY",'FA2'!$A$1:$D$1,0),0),"")&amp;IFERROR(VLOOKUP(ML$2&amp;$A11,'FA2'!$B:$C,MATCH("HOME",'FA2'!$B$1:$C$1,0),0),"")&amp;IFERROR(VLOOKUP(ML$2&amp;$A11,'EFL2'!$A:$D,MATCH("AWAY",'EFL2'!$A$1:$D$1,0),0),"")&amp;IFERROR(VLOOKUP(ML$2&amp;$A11,'EFL2'!$B:$C,MATCH("HOME",'EFL2'!$B$1:$C$1,0),0),"")&amp;IFERROR(VLOOKUP(ML$2&amp;$A11,'UCL2'!$C:$F,MATCH("AWAY",'UCL2'!$C$1:$F$1,0),0),"")&amp;IFERROR(VLOOKUP(ML$2&amp;$A11,'UCL2'!$D:$E,MATCH("HOME",'UCL2'!$D$1:$E$1,0),0),"")&amp;IFERROR(VLOOKUP(ML$2&amp;$A11,'EU2'!$C:$F,MATCH("AWAY",'EU2'!$C$1:$F$1,0),0),"")&amp;IFERROR(VLOOKUP(ML$2&amp;$A11,'EU2'!$D:$E,MATCH("HOME",'EU2'!$D$1:$E$1,0),0),"")&amp;IFERROR(VLOOKUP(ML$2&amp;$A11,'EUC2'!$C:$F,MATCH("AWAY",'EUC2'!$C$1:$F$1,0),0),"")&amp;IFERROR(VLOOKUP(ML$2&amp;$A11,'EUC2'!$D:$E,MATCH("HOME",'EUC2'!$D$1:$E$1,0),0),"")</f>
        <v/>
      </c>
      <c r="MM11" s="25" t="str">
        <f>IFERROR(VLOOKUP(MM$2&amp;$B11,'FPL FIX2'!$N$1:$Q$400,MATCH("HOME",'FPL FIX2'!$N$1:$Q$1,0),0),"")&amp;IFERROR(VLOOKUP(MM$2&amp;$B11,'FPL FIX2'!$O$1:$P$400,MATCH("AWAY",'FPL FIX2'!$O$1:$P$1,0),0),"")&amp;IFERROR(VLOOKUP(MM$2&amp;$A11,'FA2'!$A:$D,MATCH("AWAY",'FA2'!$A$1:$D$1,0),0),"")&amp;IFERROR(VLOOKUP(MM$2&amp;$A11,'FA2'!$B:$C,MATCH("HOME",'FA2'!$B$1:$C$1,0),0),"")&amp;IFERROR(VLOOKUP(MM$2&amp;$A11,'EFL2'!$A:$D,MATCH("AWAY",'EFL2'!$A$1:$D$1,0),0),"")&amp;IFERROR(VLOOKUP(MM$2&amp;$A11,'EFL2'!$B:$C,MATCH("HOME",'EFL2'!$B$1:$C$1,0),0),"")&amp;IFERROR(VLOOKUP(MM$2&amp;$A11,'UCL2'!$C:$F,MATCH("AWAY",'UCL2'!$C$1:$F$1,0),0),"")&amp;IFERROR(VLOOKUP(MM$2&amp;$A11,'UCL2'!$D:$E,MATCH("HOME",'UCL2'!$D$1:$E$1,0),0),"")&amp;IFERROR(VLOOKUP(MM$2&amp;$A11,'EU2'!$C:$F,MATCH("AWAY",'EU2'!$C$1:$F$1,0),0),"")&amp;IFERROR(VLOOKUP(MM$2&amp;$A11,'EU2'!$D:$E,MATCH("HOME",'EU2'!$D$1:$E$1,0),0),"")&amp;IFERROR(VLOOKUP(MM$2&amp;$A11,'EUC2'!$C:$F,MATCH("AWAY",'EUC2'!$C$1:$F$1,0),0),"")&amp;IFERROR(VLOOKUP(MM$2&amp;$A11,'EUC2'!$D:$E,MATCH("HOME",'EUC2'!$D$1:$E$1,0),0),"")</f>
        <v/>
      </c>
      <c r="MN11" s="25" t="str">
        <f>IFERROR(VLOOKUP(MN$2&amp;$B11,'FPL FIX2'!$N$1:$Q$400,MATCH("HOME",'FPL FIX2'!$N$1:$Q$1,0),0),"")&amp;IFERROR(VLOOKUP(MN$2&amp;$B11,'FPL FIX2'!$O$1:$P$400,MATCH("AWAY",'FPL FIX2'!$O$1:$P$1,0),0),"")&amp;IFERROR(VLOOKUP(MN$2&amp;$A11,'FA2'!$A:$D,MATCH("AWAY",'FA2'!$A$1:$D$1,0),0),"")&amp;IFERROR(VLOOKUP(MN$2&amp;$A11,'FA2'!$B:$C,MATCH("HOME",'FA2'!$B$1:$C$1,0),0),"")&amp;IFERROR(VLOOKUP(MN$2&amp;$A11,'EFL2'!$A:$D,MATCH("AWAY",'EFL2'!$A$1:$D$1,0),0),"")&amp;IFERROR(VLOOKUP(MN$2&amp;$A11,'EFL2'!$B:$C,MATCH("HOME",'EFL2'!$B$1:$C$1,0),0),"")&amp;IFERROR(VLOOKUP(MN$2&amp;$A11,'UCL2'!$C:$F,MATCH("AWAY",'UCL2'!$C$1:$F$1,0),0),"")&amp;IFERROR(VLOOKUP(MN$2&amp;$A11,'UCL2'!$D:$E,MATCH("HOME",'UCL2'!$D$1:$E$1,0),0),"")&amp;IFERROR(VLOOKUP(MN$2&amp;$A11,'EU2'!$C:$F,MATCH("AWAY",'EU2'!$C$1:$F$1,0),0),"")&amp;IFERROR(VLOOKUP(MN$2&amp;$A11,'EU2'!$D:$E,MATCH("HOME",'EU2'!$D$1:$E$1,0),0),"")&amp;IFERROR(VLOOKUP(MN$2&amp;$A11,'EUC2'!$C:$F,MATCH("AWAY",'EUC2'!$C$1:$F$1,0),0),"")&amp;IFERROR(VLOOKUP(MN$2&amp;$A11,'EUC2'!$D:$E,MATCH("HOME",'EUC2'!$D$1:$E$1,0),0),"")</f>
        <v/>
      </c>
      <c r="MO11" s="25" t="str">
        <f>IFERROR(VLOOKUP(MO$2&amp;$B11,'FPL FIX2'!$N$1:$Q$400,MATCH("HOME",'FPL FIX2'!$N$1:$Q$1,0),0),"")&amp;IFERROR(VLOOKUP(MO$2&amp;$B11,'FPL FIX2'!$O$1:$P$400,MATCH("AWAY",'FPL FIX2'!$O$1:$P$1,0),0),"")&amp;IFERROR(VLOOKUP(MO$2&amp;$A11,'FA2'!$A:$D,MATCH("AWAY",'FA2'!$A$1:$D$1,0),0),"")&amp;IFERROR(VLOOKUP(MO$2&amp;$A11,'FA2'!$B:$C,MATCH("HOME",'FA2'!$B$1:$C$1,0),0),"")&amp;IFERROR(VLOOKUP(MO$2&amp;$A11,'EFL2'!$A:$D,MATCH("AWAY",'EFL2'!$A$1:$D$1,0),0),"")&amp;IFERROR(VLOOKUP(MO$2&amp;$A11,'EFL2'!$B:$C,MATCH("HOME",'EFL2'!$B$1:$C$1,0),0),"")&amp;IFERROR(VLOOKUP(MO$2&amp;$A11,'UCL2'!$C:$F,MATCH("AWAY",'UCL2'!$C$1:$F$1,0),0),"")&amp;IFERROR(VLOOKUP(MO$2&amp;$A11,'UCL2'!$D:$E,MATCH("HOME",'UCL2'!$D$1:$E$1,0),0),"")&amp;IFERROR(VLOOKUP(MO$2&amp;$A11,'EU2'!$C:$F,MATCH("AWAY",'EU2'!$C$1:$F$1,0),0),"")&amp;IFERROR(VLOOKUP(MO$2&amp;$A11,'EU2'!$D:$E,MATCH("HOME",'EU2'!$D$1:$E$1,0),0),"")&amp;IFERROR(VLOOKUP(MO$2&amp;$A11,'EUC2'!$C:$F,MATCH("AWAY",'EUC2'!$C$1:$F$1,0),0),"")&amp;IFERROR(VLOOKUP(MO$2&amp;$A11,'EUC2'!$D:$E,MATCH("HOME",'EUC2'!$D$1:$E$1,0),0),"")</f>
        <v/>
      </c>
      <c r="MP11" s="25" t="str">
        <f>IFERROR(VLOOKUP(MP$2&amp;$B11,'FPL FIX2'!$N$1:$Q$400,MATCH("HOME",'FPL FIX2'!$N$1:$Q$1,0),0),"")&amp;IFERROR(VLOOKUP(MP$2&amp;$B11,'FPL FIX2'!$O$1:$P$400,MATCH("AWAY",'FPL FIX2'!$O$1:$P$1,0),0),"")&amp;IFERROR(VLOOKUP(MP$2&amp;$A11,'FA2'!$A:$D,MATCH("AWAY",'FA2'!$A$1:$D$1,0),0),"")&amp;IFERROR(VLOOKUP(MP$2&amp;$A11,'FA2'!$B:$C,MATCH("HOME",'FA2'!$B$1:$C$1,0),0),"")&amp;IFERROR(VLOOKUP(MP$2&amp;$A11,'EFL2'!$A:$D,MATCH("AWAY",'EFL2'!$A$1:$D$1,0),0),"")&amp;IFERROR(VLOOKUP(MP$2&amp;$A11,'EFL2'!$B:$C,MATCH("HOME",'EFL2'!$B$1:$C$1,0),0),"")&amp;IFERROR(VLOOKUP(MP$2&amp;$A11,'UCL2'!$C:$F,MATCH("AWAY",'UCL2'!$C$1:$F$1,0),0),"")&amp;IFERROR(VLOOKUP(MP$2&amp;$A11,'UCL2'!$D:$E,MATCH("HOME",'UCL2'!$D$1:$E$1,0),0),"")&amp;IFERROR(VLOOKUP(MP$2&amp;$A11,'EU2'!$C:$F,MATCH("AWAY",'EU2'!$C$1:$F$1,0),0),"")&amp;IFERROR(VLOOKUP(MP$2&amp;$A11,'EU2'!$D:$E,MATCH("HOME",'EU2'!$D$1:$E$1,0),0),"")&amp;IFERROR(VLOOKUP(MP$2&amp;$A11,'EUC2'!$C:$F,MATCH("AWAY",'EUC2'!$C$1:$F$1,0),0),"")&amp;IFERROR(VLOOKUP(MP$2&amp;$A11,'EUC2'!$D:$E,MATCH("HOME",'EUC2'!$D$1:$E$1,0),0),"")</f>
        <v/>
      </c>
      <c r="MQ11" s="25" t="str">
        <f>IFERROR(VLOOKUP(MQ$2&amp;$B11,'FPL FIX2'!$N$1:$Q$400,MATCH("HOME",'FPL FIX2'!$N$1:$Q$1,0),0),"")&amp;IFERROR(VLOOKUP(MQ$2&amp;$B11,'FPL FIX2'!$O$1:$P$400,MATCH("AWAY",'FPL FIX2'!$O$1:$P$1,0),0),"")&amp;IFERROR(VLOOKUP(MQ$2&amp;$A11,'FA2'!$A:$D,MATCH("AWAY",'FA2'!$A$1:$D$1,0),0),"")&amp;IFERROR(VLOOKUP(MQ$2&amp;$A11,'FA2'!$B:$C,MATCH("HOME",'FA2'!$B$1:$C$1,0),0),"")&amp;IFERROR(VLOOKUP(MQ$2&amp;$A11,'EFL2'!$A:$D,MATCH("AWAY",'EFL2'!$A$1:$D$1,0),0),"")&amp;IFERROR(VLOOKUP(MQ$2&amp;$A11,'EFL2'!$B:$C,MATCH("HOME",'EFL2'!$B$1:$C$1,0),0),"")&amp;IFERROR(VLOOKUP(MQ$2&amp;$A11,'UCL2'!$C:$F,MATCH("AWAY",'UCL2'!$C$1:$F$1,0),0),"")&amp;IFERROR(VLOOKUP(MQ$2&amp;$A11,'UCL2'!$D:$E,MATCH("HOME",'UCL2'!$D$1:$E$1,0),0),"")&amp;IFERROR(VLOOKUP(MQ$2&amp;$A11,'EU2'!$C:$F,MATCH("AWAY",'EU2'!$C$1:$F$1,0),0),"")&amp;IFERROR(VLOOKUP(MQ$2&amp;$A11,'EU2'!$D:$E,MATCH("HOME",'EU2'!$D$1:$E$1,0),0),"")&amp;IFERROR(VLOOKUP(MQ$2&amp;$A11,'EUC2'!$C:$F,MATCH("AWAY",'EUC2'!$C$1:$F$1,0),0),"")&amp;IFERROR(VLOOKUP(MQ$2&amp;$A11,'EUC2'!$D:$E,MATCH("HOME",'EUC2'!$D$1:$E$1,0),0),"")</f>
        <v/>
      </c>
      <c r="MR11" s="25" t="str">
        <f>IFERROR(VLOOKUP(MR$2&amp;$B11,'FPL FIX2'!$N$1:$Q$400,MATCH("HOME",'FPL FIX2'!$N$1:$Q$1,0),0),"")&amp;IFERROR(VLOOKUP(MR$2&amp;$B11,'FPL FIX2'!$O$1:$P$400,MATCH("AWAY",'FPL FIX2'!$O$1:$P$1,0),0),"")&amp;IFERROR(VLOOKUP(MR$2&amp;$A11,'FA2'!$A:$D,MATCH("AWAY",'FA2'!$A$1:$D$1,0),0),"")&amp;IFERROR(VLOOKUP(MR$2&amp;$A11,'FA2'!$B:$C,MATCH("HOME",'FA2'!$B$1:$C$1,0),0),"")&amp;IFERROR(VLOOKUP(MR$2&amp;$A11,'EFL2'!$A:$D,MATCH("AWAY",'EFL2'!$A$1:$D$1,0),0),"")&amp;IFERROR(VLOOKUP(MR$2&amp;$A11,'EFL2'!$B:$C,MATCH("HOME",'EFL2'!$B$1:$C$1,0),0),"")&amp;IFERROR(VLOOKUP(MR$2&amp;$A11,'UCL2'!$C:$F,MATCH("AWAY",'UCL2'!$C$1:$F$1,0),0),"")&amp;IFERROR(VLOOKUP(MR$2&amp;$A11,'UCL2'!$D:$E,MATCH("HOME",'UCL2'!$D$1:$E$1,0),0),"")&amp;IFERROR(VLOOKUP(MR$2&amp;$A11,'EU2'!$C:$F,MATCH("AWAY",'EU2'!$C$1:$F$1,0),0),"")&amp;IFERROR(VLOOKUP(MR$2&amp;$A11,'EU2'!$D:$E,MATCH("HOME",'EU2'!$D$1:$E$1,0),0),"")&amp;IFERROR(VLOOKUP(MR$2&amp;$A11,'EUC2'!$C:$F,MATCH("AWAY",'EUC2'!$C$1:$F$1,0),0),"")&amp;IFERROR(VLOOKUP(MR$2&amp;$A11,'EUC2'!$D:$E,MATCH("HOME",'EUC2'!$D$1:$E$1,0),0),"")</f>
        <v/>
      </c>
      <c r="MS11" s="25" t="str">
        <f>IFERROR(VLOOKUP(MS$2&amp;$B11,'FPL FIX2'!$N$1:$Q$400,MATCH("HOME",'FPL FIX2'!$N$1:$Q$1,0),0),"")&amp;IFERROR(VLOOKUP(MS$2&amp;$B11,'FPL FIX2'!$O$1:$P$400,MATCH("AWAY",'FPL FIX2'!$O$1:$P$1,0),0),"")&amp;IFERROR(VLOOKUP(MS$2&amp;$A11,'FA2'!$A:$D,MATCH("AWAY",'FA2'!$A$1:$D$1,0),0),"")&amp;IFERROR(VLOOKUP(MS$2&amp;$A11,'FA2'!$B:$C,MATCH("HOME",'FA2'!$B$1:$C$1,0),0),"")&amp;IFERROR(VLOOKUP(MS$2&amp;$A11,'EFL2'!$A:$D,MATCH("AWAY",'EFL2'!$A$1:$D$1,0),0),"")&amp;IFERROR(VLOOKUP(MS$2&amp;$A11,'EFL2'!$B:$C,MATCH("HOME",'EFL2'!$B$1:$C$1,0),0),"")&amp;IFERROR(VLOOKUP(MS$2&amp;$A11,'UCL2'!$C:$F,MATCH("AWAY",'UCL2'!$C$1:$F$1,0),0),"")&amp;IFERROR(VLOOKUP(MS$2&amp;$A11,'UCL2'!$D:$E,MATCH("HOME",'UCL2'!$D$1:$E$1,0),0),"")&amp;IFERROR(VLOOKUP(MS$2&amp;$A11,'EU2'!$C:$F,MATCH("AWAY",'EU2'!$C$1:$F$1,0),0),"")&amp;IFERROR(VLOOKUP(MS$2&amp;$A11,'EU2'!$D:$E,MATCH("HOME",'EU2'!$D$1:$E$1,0),0),"")&amp;IFERROR(VLOOKUP(MS$2&amp;$A11,'EUC2'!$C:$F,MATCH("AWAY",'EUC2'!$C$1:$F$1,0),0),"")&amp;IFERROR(VLOOKUP(MS$2&amp;$A11,'EUC2'!$D:$E,MATCH("HOME",'EUC2'!$D$1:$E$1,0),0),"")</f>
        <v/>
      </c>
      <c r="MT11" s="25" t="str">
        <f>IFERROR(VLOOKUP(MT$2&amp;$B11,'FPL FIX2'!$N$1:$Q$400,MATCH("HOME",'FPL FIX2'!$N$1:$Q$1,0),0),"")&amp;IFERROR(VLOOKUP(MT$2&amp;$B11,'FPL FIX2'!$O$1:$P$400,MATCH("AWAY",'FPL FIX2'!$O$1:$P$1,0),0),"")&amp;IFERROR(VLOOKUP(MT$2&amp;$A11,'FA2'!$A:$D,MATCH("AWAY",'FA2'!$A$1:$D$1,0),0),"")&amp;IFERROR(VLOOKUP(MT$2&amp;$A11,'FA2'!$B:$C,MATCH("HOME",'FA2'!$B$1:$C$1,0),0),"")&amp;IFERROR(VLOOKUP(MT$2&amp;$A11,'EFL2'!$A:$D,MATCH("AWAY",'EFL2'!$A$1:$D$1,0),0),"")&amp;IFERROR(VLOOKUP(MT$2&amp;$A11,'EFL2'!$B:$C,MATCH("HOME",'EFL2'!$B$1:$C$1,0),0),"")&amp;IFERROR(VLOOKUP(MT$2&amp;$A11,'UCL2'!$C:$F,MATCH("AWAY",'UCL2'!$C$1:$F$1,0),0),"")&amp;IFERROR(VLOOKUP(MT$2&amp;$A11,'UCL2'!$D:$E,MATCH("HOME",'UCL2'!$D$1:$E$1,0),0),"")&amp;IFERROR(VLOOKUP(MT$2&amp;$A11,'EU2'!$C:$F,MATCH("AWAY",'EU2'!$C$1:$F$1,0),0),"")&amp;IFERROR(VLOOKUP(MT$2&amp;$A11,'EU2'!$D:$E,MATCH("HOME",'EU2'!$D$1:$E$1,0),0),"")&amp;IFERROR(VLOOKUP(MT$2&amp;$A11,'EUC2'!$C:$F,MATCH("AWAY",'EUC2'!$C$1:$F$1,0),0),"")&amp;IFERROR(VLOOKUP(MT$2&amp;$A11,'EUC2'!$D:$E,MATCH("HOME",'EUC2'!$D$1:$E$1,0),0),"")</f>
        <v/>
      </c>
      <c r="MU11" s="25" t="str">
        <f>IFERROR(VLOOKUP(MU$2&amp;$B11,'FPL FIX2'!$N$1:$Q$400,MATCH("HOME",'FPL FIX2'!$N$1:$Q$1,0),0),"")&amp;IFERROR(VLOOKUP(MU$2&amp;$B11,'FPL FIX2'!$O$1:$P$400,MATCH("AWAY",'FPL FIX2'!$O$1:$P$1,0),0),"")&amp;IFERROR(VLOOKUP(MU$2&amp;$A11,'FA2'!$A:$D,MATCH("AWAY",'FA2'!$A$1:$D$1,0),0),"")&amp;IFERROR(VLOOKUP(MU$2&amp;$A11,'FA2'!$B:$C,MATCH("HOME",'FA2'!$B$1:$C$1,0),0),"")&amp;IFERROR(VLOOKUP(MU$2&amp;$A11,'EFL2'!$A:$D,MATCH("AWAY",'EFL2'!$A$1:$D$1,0),0),"")&amp;IFERROR(VLOOKUP(MU$2&amp;$A11,'EFL2'!$B:$C,MATCH("HOME",'EFL2'!$B$1:$C$1,0),0),"")&amp;IFERROR(VLOOKUP(MU$2&amp;$A11,'UCL2'!$C:$F,MATCH("AWAY",'UCL2'!$C$1:$F$1,0),0),"")&amp;IFERROR(VLOOKUP(MU$2&amp;$A11,'UCL2'!$D:$E,MATCH("HOME",'UCL2'!$D$1:$E$1,0),0),"")&amp;IFERROR(VLOOKUP(MU$2&amp;$A11,'EU2'!$C:$F,MATCH("AWAY",'EU2'!$C$1:$F$1,0),0),"")&amp;IFERROR(VLOOKUP(MU$2&amp;$A11,'EU2'!$D:$E,MATCH("HOME",'EU2'!$D$1:$E$1,0),0),"")&amp;IFERROR(VLOOKUP(MU$2&amp;$A11,'EUC2'!$C:$F,MATCH("AWAY",'EUC2'!$C$1:$F$1,0),0),"")&amp;IFERROR(VLOOKUP(MU$2&amp;$A11,'EUC2'!$D:$E,MATCH("HOME",'EUC2'!$D$1:$E$1,0),0),"")</f>
        <v/>
      </c>
      <c r="MV11" s="25" t="str">
        <f>IFERROR(VLOOKUP(MV$2&amp;$B11,'FPL FIX2'!$N$1:$Q$400,MATCH("HOME",'FPL FIX2'!$N$1:$Q$1,0),0),"")&amp;IFERROR(VLOOKUP(MV$2&amp;$B11,'FPL FIX2'!$O$1:$P$400,MATCH("AWAY",'FPL FIX2'!$O$1:$P$1,0),0),"")&amp;IFERROR(VLOOKUP(MV$2&amp;$A11,'FA2'!$A:$D,MATCH("AWAY",'FA2'!$A$1:$D$1,0),0),"")&amp;IFERROR(VLOOKUP(MV$2&amp;$A11,'FA2'!$B:$C,MATCH("HOME",'FA2'!$B$1:$C$1,0),0),"")&amp;IFERROR(VLOOKUP(MV$2&amp;$A11,'EFL2'!$A:$D,MATCH("AWAY",'EFL2'!$A$1:$D$1,0),0),"")&amp;IFERROR(VLOOKUP(MV$2&amp;$A11,'EFL2'!$B:$C,MATCH("HOME",'EFL2'!$B$1:$C$1,0),0),"")&amp;IFERROR(VLOOKUP(MV$2&amp;$A11,'UCL2'!$C:$F,MATCH("AWAY",'UCL2'!$C$1:$F$1,0),0),"")&amp;IFERROR(VLOOKUP(MV$2&amp;$A11,'UCL2'!$D:$E,MATCH("HOME",'UCL2'!$D$1:$E$1,0),0),"")&amp;IFERROR(VLOOKUP(MV$2&amp;$A11,'EU2'!$C:$F,MATCH("AWAY",'EU2'!$C$1:$F$1,0),0),"")&amp;IFERROR(VLOOKUP(MV$2&amp;$A11,'EU2'!$D:$E,MATCH("HOME",'EU2'!$D$1:$E$1,0),0),"")&amp;IFERROR(VLOOKUP(MV$2&amp;$A11,'EUC2'!$C:$F,MATCH("AWAY",'EUC2'!$C$1:$F$1,0),0),"")&amp;IFERROR(VLOOKUP(MV$2&amp;$A11,'EUC2'!$D:$E,MATCH("HOME",'EUC2'!$D$1:$E$1,0),0),"")</f>
        <v/>
      </c>
      <c r="MW11" s="25" t="str">
        <f>IFERROR(VLOOKUP(MW$2&amp;$B11,'FPL FIX2'!$N$1:$Q$400,MATCH("HOME",'FPL FIX2'!$N$1:$Q$1,0),0),"")&amp;IFERROR(VLOOKUP(MW$2&amp;$B11,'FPL FIX2'!$O$1:$P$400,MATCH("AWAY",'FPL FIX2'!$O$1:$P$1,0),0),"")&amp;IFERROR(VLOOKUP(MW$2&amp;$A11,'FA2'!$A:$D,MATCH("AWAY",'FA2'!$A$1:$D$1,0),0),"")&amp;IFERROR(VLOOKUP(MW$2&amp;$A11,'FA2'!$B:$C,MATCH("HOME",'FA2'!$B$1:$C$1,0),0),"")&amp;IFERROR(VLOOKUP(MW$2&amp;$A11,'EFL2'!$A:$D,MATCH("AWAY",'EFL2'!$A$1:$D$1,0),0),"")&amp;IFERROR(VLOOKUP(MW$2&amp;$A11,'EFL2'!$B:$C,MATCH("HOME",'EFL2'!$B$1:$C$1,0),0),"")&amp;IFERROR(VLOOKUP(MW$2&amp;$A11,'UCL2'!$C:$F,MATCH("AWAY",'UCL2'!$C$1:$F$1,0),0),"")&amp;IFERROR(VLOOKUP(MW$2&amp;$A11,'UCL2'!$D:$E,MATCH("HOME",'UCL2'!$D$1:$E$1,0),0),"")&amp;IFERROR(VLOOKUP(MW$2&amp;$A11,'EU2'!$C:$F,MATCH("AWAY",'EU2'!$C$1:$F$1,0),0),"")&amp;IFERROR(VLOOKUP(MW$2&amp;$A11,'EU2'!$D:$E,MATCH("HOME",'EU2'!$D$1:$E$1,0),0),"")&amp;IFERROR(VLOOKUP(MW$2&amp;$A11,'EUC2'!$C:$F,MATCH("AWAY",'EUC2'!$C$1:$F$1,0),0),"")&amp;IFERROR(VLOOKUP(MW$2&amp;$A11,'EUC2'!$D:$E,MATCH("HOME",'EUC2'!$D$1:$E$1,0),0),"")</f>
        <v/>
      </c>
      <c r="MX11" s="25" t="str">
        <f>IFERROR(VLOOKUP(MX$2&amp;$B11,'FPL FIX2'!$N$1:$Q$400,MATCH("HOME",'FPL FIX2'!$N$1:$Q$1,0),0),"")&amp;IFERROR(VLOOKUP(MX$2&amp;$B11,'FPL FIX2'!$O$1:$P$400,MATCH("AWAY",'FPL FIX2'!$O$1:$P$1,0),0),"")&amp;IFERROR(VLOOKUP(MX$2&amp;$A11,'FA2'!$A:$D,MATCH("AWAY",'FA2'!$A$1:$D$1,0),0),"")&amp;IFERROR(VLOOKUP(MX$2&amp;$A11,'FA2'!$B:$C,MATCH("HOME",'FA2'!$B$1:$C$1,0),0),"")&amp;IFERROR(VLOOKUP(MX$2&amp;$A11,'EFL2'!$A:$D,MATCH("AWAY",'EFL2'!$A$1:$D$1,0),0),"")&amp;IFERROR(VLOOKUP(MX$2&amp;$A11,'EFL2'!$B:$C,MATCH("HOME",'EFL2'!$B$1:$C$1,0),0),"")&amp;IFERROR(VLOOKUP(MX$2&amp;$A11,'UCL2'!$C:$F,MATCH("AWAY",'UCL2'!$C$1:$F$1,0),0),"")&amp;IFERROR(VLOOKUP(MX$2&amp;$A11,'UCL2'!$D:$E,MATCH("HOME",'UCL2'!$D$1:$E$1,0),0),"")&amp;IFERROR(VLOOKUP(MX$2&amp;$A11,'EU2'!$C:$F,MATCH("AWAY",'EU2'!$C$1:$F$1,0),0),"")&amp;IFERROR(VLOOKUP(MX$2&amp;$A11,'EU2'!$D:$E,MATCH("HOME",'EU2'!$D$1:$E$1,0),0),"")&amp;IFERROR(VLOOKUP(MX$2&amp;$A11,'EUC2'!$C:$F,MATCH("AWAY",'EUC2'!$C$1:$F$1,0),0),"")&amp;IFERROR(VLOOKUP(MX$2&amp;$A11,'EUC2'!$D:$E,MATCH("HOME",'EUC2'!$D$1:$E$1,0),0),"")</f>
        <v/>
      </c>
      <c r="MY11" s="25" t="str">
        <f>IFERROR(VLOOKUP(MY$2&amp;$B11,'FPL FIX2'!$N$1:$Q$400,MATCH("HOME",'FPL FIX2'!$N$1:$Q$1,0),0),"")&amp;IFERROR(VLOOKUP(MY$2&amp;$B11,'FPL FIX2'!$O$1:$P$400,MATCH("AWAY",'FPL FIX2'!$O$1:$P$1,0),0),"")&amp;IFERROR(VLOOKUP(MY$2&amp;$A11,'FA2'!$A:$D,MATCH("AWAY",'FA2'!$A$1:$D$1,0),0),"")&amp;IFERROR(VLOOKUP(MY$2&amp;$A11,'FA2'!$B:$C,MATCH("HOME",'FA2'!$B$1:$C$1,0),0),"")&amp;IFERROR(VLOOKUP(MY$2&amp;$A11,'EFL2'!$A:$D,MATCH("AWAY",'EFL2'!$A$1:$D$1,0),0),"")&amp;IFERROR(VLOOKUP(MY$2&amp;$A11,'EFL2'!$B:$C,MATCH("HOME",'EFL2'!$B$1:$C$1,0),0),"")&amp;IFERROR(VLOOKUP(MY$2&amp;$A11,'UCL2'!$C:$F,MATCH("AWAY",'UCL2'!$C$1:$F$1,0),0),"")&amp;IFERROR(VLOOKUP(MY$2&amp;$A11,'UCL2'!$D:$E,MATCH("HOME",'UCL2'!$D$1:$E$1,0),0),"")&amp;IFERROR(VLOOKUP(MY$2&amp;$A11,'EU2'!$C:$F,MATCH("AWAY",'EU2'!$C$1:$F$1,0),0),"")&amp;IFERROR(VLOOKUP(MY$2&amp;$A11,'EU2'!$D:$E,MATCH("HOME",'EU2'!$D$1:$E$1,0),0),"")&amp;IFERROR(VLOOKUP(MY$2&amp;$A11,'EUC2'!$C:$F,MATCH("AWAY",'EUC2'!$C$1:$F$1,0),0),"")&amp;IFERROR(VLOOKUP(MY$2&amp;$A11,'EUC2'!$D:$E,MATCH("HOME",'EUC2'!$D$1:$E$1,0),0),"")</f>
        <v/>
      </c>
      <c r="MZ11" s="25" t="str">
        <f>IFERROR(VLOOKUP(MZ$2&amp;$B11,'FPL FIX2'!$N$1:$Q$400,MATCH("HOME",'FPL FIX2'!$N$1:$Q$1,0),0),"")&amp;IFERROR(VLOOKUP(MZ$2&amp;$B11,'FPL FIX2'!$O$1:$P$400,MATCH("AWAY",'FPL FIX2'!$O$1:$P$1,0),0),"")&amp;IFERROR(VLOOKUP(MZ$2&amp;$A11,'FA2'!$A:$D,MATCH("AWAY",'FA2'!$A$1:$D$1,0),0),"")&amp;IFERROR(VLOOKUP(MZ$2&amp;$A11,'FA2'!$B:$C,MATCH("HOME",'FA2'!$B$1:$C$1,0),0),"")&amp;IFERROR(VLOOKUP(MZ$2&amp;$A11,'EFL2'!$A:$D,MATCH("AWAY",'EFL2'!$A$1:$D$1,0),0),"")&amp;IFERROR(VLOOKUP(MZ$2&amp;$A11,'EFL2'!$B:$C,MATCH("HOME",'EFL2'!$B$1:$C$1,0),0),"")&amp;IFERROR(VLOOKUP(MZ$2&amp;$A11,'UCL2'!$C:$F,MATCH("AWAY",'UCL2'!$C$1:$F$1,0),0),"")&amp;IFERROR(VLOOKUP(MZ$2&amp;$A11,'UCL2'!$D:$E,MATCH("HOME",'UCL2'!$D$1:$E$1,0),0),"")&amp;IFERROR(VLOOKUP(MZ$2&amp;$A11,'EU2'!$C:$F,MATCH("AWAY",'EU2'!$C$1:$F$1,0),0),"")&amp;IFERROR(VLOOKUP(MZ$2&amp;$A11,'EU2'!$D:$E,MATCH("HOME",'EU2'!$D$1:$E$1,0),0),"")&amp;IFERROR(VLOOKUP(MZ$2&amp;$A11,'EUC2'!$C:$F,MATCH("AWAY",'EUC2'!$C$1:$F$1,0),0),"")&amp;IFERROR(VLOOKUP(MZ$2&amp;$A11,'EUC2'!$D:$E,MATCH("HOME",'EUC2'!$D$1:$E$1,0),0),"")</f>
        <v/>
      </c>
      <c r="NA11" s="25" t="str">
        <f>IFERROR(VLOOKUP(NA$2&amp;$B11,'FPL FIX2'!$N$1:$Q$400,MATCH("HOME",'FPL FIX2'!$N$1:$Q$1,0),0),"")&amp;IFERROR(VLOOKUP(NA$2&amp;$B11,'FPL FIX2'!$O$1:$P$400,MATCH("AWAY",'FPL FIX2'!$O$1:$P$1,0),0),"")&amp;IFERROR(VLOOKUP(NA$2&amp;$A11,'FA2'!$A:$D,MATCH("AWAY",'FA2'!$A$1:$D$1,0),0),"")&amp;IFERROR(VLOOKUP(NA$2&amp;$A11,'FA2'!$B:$C,MATCH("HOME",'FA2'!$B$1:$C$1,0),0),"")&amp;IFERROR(VLOOKUP(NA$2&amp;$A11,'EFL2'!$A:$D,MATCH("AWAY",'EFL2'!$A$1:$D$1,0),0),"")&amp;IFERROR(VLOOKUP(NA$2&amp;$A11,'EFL2'!$B:$C,MATCH("HOME",'EFL2'!$B$1:$C$1,0),0),"")&amp;IFERROR(VLOOKUP(NA$2&amp;$A11,'UCL2'!$C:$F,MATCH("AWAY",'UCL2'!$C$1:$F$1,0),0),"")&amp;IFERROR(VLOOKUP(NA$2&amp;$A11,'UCL2'!$D:$E,MATCH("HOME",'UCL2'!$D$1:$E$1,0),0),"")&amp;IFERROR(VLOOKUP(NA$2&amp;$A11,'EU2'!$C:$F,MATCH("AWAY",'EU2'!$C$1:$F$1,0),0),"")&amp;IFERROR(VLOOKUP(NA$2&amp;$A11,'EU2'!$D:$E,MATCH("HOME",'EU2'!$D$1:$E$1,0),0),"")&amp;IFERROR(VLOOKUP(NA$2&amp;$A11,'EUC2'!$C:$F,MATCH("AWAY",'EUC2'!$C$1:$F$1,0),0),"")&amp;IFERROR(VLOOKUP(NA$2&amp;$A11,'EUC2'!$D:$E,MATCH("HOME",'EUC2'!$D$1:$E$1,0),0),"")</f>
        <v/>
      </c>
      <c r="NB11" s="25" t="str">
        <f>IFERROR(VLOOKUP(NB$2&amp;$B11,'FPL FIX2'!$N$1:$Q$400,MATCH("HOME",'FPL FIX2'!$N$1:$Q$1,0),0),"")&amp;IFERROR(VLOOKUP(NB$2&amp;$B11,'FPL FIX2'!$O$1:$P$400,MATCH("AWAY",'FPL FIX2'!$O$1:$P$1,0),0),"")&amp;IFERROR(VLOOKUP(NB$2&amp;$A11,'FA2'!$A:$D,MATCH("AWAY",'FA2'!$A$1:$D$1,0),0),"")&amp;IFERROR(VLOOKUP(NB$2&amp;$A11,'FA2'!$B:$C,MATCH("HOME",'FA2'!$B$1:$C$1,0),0),"")&amp;IFERROR(VLOOKUP(NB$2&amp;$A11,'EFL2'!$A:$D,MATCH("AWAY",'EFL2'!$A$1:$D$1,0),0),"")&amp;IFERROR(VLOOKUP(NB$2&amp;$A11,'EFL2'!$B:$C,MATCH("HOME",'EFL2'!$B$1:$C$1,0),0),"")&amp;IFERROR(VLOOKUP(NB$2&amp;$A11,'UCL2'!$C:$F,MATCH("AWAY",'UCL2'!$C$1:$F$1,0),0),"")&amp;IFERROR(VLOOKUP(NB$2&amp;$A11,'UCL2'!$D:$E,MATCH("HOME",'UCL2'!$D$1:$E$1,0),0),"")&amp;IFERROR(VLOOKUP(NB$2&amp;$A11,'EU2'!$C:$F,MATCH("AWAY",'EU2'!$C$1:$F$1,0),0),"")&amp;IFERROR(VLOOKUP(NB$2&amp;$A11,'EU2'!$D:$E,MATCH("HOME",'EU2'!$D$1:$E$1,0),0),"")&amp;IFERROR(VLOOKUP(NB$2&amp;$A11,'EUC2'!$C:$F,MATCH("AWAY",'EUC2'!$C$1:$F$1,0),0),"")&amp;IFERROR(VLOOKUP(NB$2&amp;$A11,'EUC2'!$D:$E,MATCH("HOME",'EUC2'!$D$1:$E$1,0),0),"")</f>
        <v/>
      </c>
      <c r="NC11" s="25" t="str">
        <f>IFERROR(VLOOKUP(NC$2&amp;$B11,'FPL FIX2'!$N$1:$Q$400,MATCH("HOME",'FPL FIX2'!$N$1:$Q$1,0),0),"")&amp;IFERROR(VLOOKUP(NC$2&amp;$B11,'FPL FIX2'!$O$1:$P$400,MATCH("AWAY",'FPL FIX2'!$O$1:$P$1,0),0),"")&amp;IFERROR(VLOOKUP(NC$2&amp;$A11,'FA2'!$A:$D,MATCH("AWAY",'FA2'!$A$1:$D$1,0),0),"")&amp;IFERROR(VLOOKUP(NC$2&amp;$A11,'FA2'!$B:$C,MATCH("HOME",'FA2'!$B$1:$C$1,0),0),"")&amp;IFERROR(VLOOKUP(NC$2&amp;$A11,'EFL2'!$A:$D,MATCH("AWAY",'EFL2'!$A$1:$D$1,0),0),"")&amp;IFERROR(VLOOKUP(NC$2&amp;$A11,'EFL2'!$B:$C,MATCH("HOME",'EFL2'!$B$1:$C$1,0),0),"")&amp;IFERROR(VLOOKUP(NC$2&amp;$A11,'UCL2'!$C:$F,MATCH("AWAY",'UCL2'!$C$1:$F$1,0),0),"")&amp;IFERROR(VLOOKUP(NC$2&amp;$A11,'UCL2'!$D:$E,MATCH("HOME",'UCL2'!$D$1:$E$1,0),0),"")&amp;IFERROR(VLOOKUP(NC$2&amp;$A11,'EU2'!$C:$F,MATCH("AWAY",'EU2'!$C$1:$F$1,0),0),"")&amp;IFERROR(VLOOKUP(NC$2&amp;$A11,'EU2'!$D:$E,MATCH("HOME",'EU2'!$D$1:$E$1,0),0),"")&amp;IFERROR(VLOOKUP(NC$2&amp;$A11,'EUC2'!$C:$F,MATCH("AWAY",'EUC2'!$C$1:$F$1,0),0),"")&amp;IFERROR(VLOOKUP(NC$2&amp;$A11,'EUC2'!$D:$E,MATCH("HOME",'EUC2'!$D$1:$E$1,0),0),"")</f>
        <v/>
      </c>
      <c r="NE11" s="24" t="s">
        <v>7</v>
      </c>
      <c r="NF11" s="25" t="str">
        <f>IFERROR(VLOOKUP(NF$2&amp;$B11,'FPL FIX2'!$F$1:$I$50,MATCH("HOME",'FPL FIX2'!$F$1:$I$1,0),0),"")&amp;IFERROR(VLOOKUP(NF$2&amp;$B11,'FPL FIX2'!$G$1:$H$50,MATCH("AWAY",'FPL FIX2'!$G$1:$H$1,0),0),"")</f>
        <v/>
      </c>
      <c r="NG11" s="25"/>
      <c r="NH11" s="25" t="str">
        <f>IFERROR(VLOOKUP(NH$2&amp;$B11,'FPL FIX2'!$F$1:$I$400,MATCH("HOME",'FPL FIX2'!$F$1:$I$1,0),0),"")&amp;IFERROR(VLOOKUP(NH$2&amp;$B11,'FPL FIX2'!$G$1:$H$400,MATCH("AWAY",'FPL FIX2'!$G$1:$H$1,0),0),"")</f>
        <v>arsAVL</v>
      </c>
      <c r="NI11" s="25" t="str">
        <f>IFERROR(VLOOKUP(NI$2&amp;$B11,'FPL FIX2'!$F$1:$I$400,MATCH("HOME",'FPL FIX2'!$F$1:$I$1,0),0),"")&amp;IFERROR(VLOOKUP(NI$2&amp;$B11,'FPL FIX2'!$G$1:$H$400,MATCH("AWAY",'FPL FIX2'!$G$1:$H$1,0),0),"")</f>
        <v>che</v>
      </c>
      <c r="NJ11" s="25" t="str">
        <f>IFERROR(VLOOKUP(NJ$2&amp;$B11,'FPL FIX2'!$F$1:$I$400,MATCH("HOME",'FPL FIX2'!$F$1:$I$1,0),0),"")&amp;IFERROR(VLOOKUP(NJ$2&amp;$B11,'FPL FIX2'!$G$1:$H$400,MATCH("AWAY",'FPL FIX2'!$G$1:$H$1,0),0),"")</f>
        <v>cry</v>
      </c>
    </row>
    <row r="12" spans="1:415" ht="30" customHeight="1" thickBot="1" x14ac:dyDescent="0.3">
      <c r="A12" s="23" t="s">
        <v>40</v>
      </c>
      <c r="B12" s="24" t="s">
        <v>8</v>
      </c>
      <c r="C12" s="25" t="str">
        <f>IFERROR(VLOOKUP(C$2&amp;$B12,'FPL FIX2'!$N$1:$Q$400,MATCH("HOME",'FPL FIX2'!$N$1:$Q$1,0),0),"")&amp;IFERROR(VLOOKUP(C$2&amp;$B12,'FPL FIX2'!$O$1:$P$400,MATCH("AWAY",'FPL FIX2'!$O$1:$P$1,0),0),"")&amp;IFERROR(VLOOKUP(C$2&amp;$A12,'FA2'!$A:$D,MATCH("AWAY",'FA2'!$A$1:$D$1,0),0),"")&amp;IFERROR(VLOOKUP(C$2&amp;$A12,'FA2'!$B:$C,MATCH("HOME",'FA2'!$B$1:$C$1,0),0),"")&amp;IFERROR(VLOOKUP(C$2&amp;$A12,'EFL2'!$A:$D,MATCH("AWAY",'EFL2'!$A$1:$D$1,0),0),"")&amp;IFERROR(VLOOKUP(C$2&amp;$A12,'EFL2'!$B:$C,MATCH("HOME",'EFL2'!$B$1:$C$1,0),0),"")&amp;IFERROR(VLOOKUP(C$2&amp;$A12,'UCL2'!$C:$F,MATCH("AWAY",'UCL2'!$C$1:$F$1,0),0),"")&amp;IFERROR(VLOOKUP(C$2&amp;$A12,'UCL2'!$D:$E,MATCH("HOME",'UCL2'!$D$1:$E$1,0),0),"")&amp;IFERROR(VLOOKUP(C$2&amp;$A12,'EU2'!$C:$F,MATCH("AWAY",'EU2'!$C$1:$F$1,0),0),"")&amp;IFERROR(VLOOKUP(C$2&amp;$A12,'EU2'!$D:$E,MATCH("HOME",'EU2'!$D$1:$E$1,0),0),"")&amp;IFERROR(VLOOKUP(C$2&amp;$A12,'EUC2'!$C:$F,MATCH("AWAY",'EUC2'!$C$1:$F$1,0),0),"")&amp;IFERROR(VLOOKUP(C$2&amp;$A12,'EUC2'!$D:$E,MATCH("HOME",'EUC2'!$D$1:$E$1,0),0),"")</f>
        <v/>
      </c>
      <c r="D12" s="25" t="str">
        <f>IFERROR(VLOOKUP(D$2&amp;$B12,'FPL FIX2'!$N$1:$Q$400,MATCH("HOME",'FPL FIX2'!$N$1:$Q$1,0),0),"")&amp;IFERROR(VLOOKUP(D$2&amp;$B12,'FPL FIX2'!$O$1:$P$400,MATCH("AWAY",'FPL FIX2'!$O$1:$P$1,0),0),"")&amp;IFERROR(VLOOKUP(D$2&amp;$A12,'FA2'!$A:$D,MATCH("AWAY",'FA2'!$A$1:$D$1,0),0),"")&amp;IFERROR(VLOOKUP(D$2&amp;$A12,'FA2'!$B:$C,MATCH("HOME",'FA2'!$B$1:$C$1,0),0),"")&amp;IFERROR(VLOOKUP(D$2&amp;$A12,'EFL2'!$A:$D,MATCH("AWAY",'EFL2'!$A$1:$D$1,0),0),"")&amp;IFERROR(VLOOKUP(D$2&amp;$A12,'EFL2'!$B:$C,MATCH("HOME",'EFL2'!$B$1:$C$1,0),0),"")&amp;IFERROR(VLOOKUP(D$2&amp;$A12,'UCL2'!$C:$F,MATCH("AWAY",'UCL2'!$C$1:$F$1,0),0),"")&amp;IFERROR(VLOOKUP(D$2&amp;$A12,'UCL2'!$D:$E,MATCH("HOME",'UCL2'!$D$1:$E$1,0),0),"")&amp;IFERROR(VLOOKUP(D$2&amp;$A12,'EU2'!$C:$F,MATCH("AWAY",'EU2'!$C$1:$F$1,0),0),"")&amp;IFERROR(VLOOKUP(D$2&amp;$A12,'EU2'!$D:$E,MATCH("HOME",'EU2'!$D$1:$E$1,0),0),"")&amp;IFERROR(VLOOKUP(D$2&amp;$A12,'EUC2'!$C:$F,MATCH("AWAY",'EUC2'!$C$1:$F$1,0),0),"")&amp;IFERROR(VLOOKUP(D$2&amp;$A12,'EUC2'!$D:$E,MATCH("HOME",'EUC2'!$D$1:$E$1,0),0),"")</f>
        <v/>
      </c>
      <c r="E12" s="25" t="str">
        <f>IFERROR(VLOOKUP(E$2&amp;$B12,'FPL FIX2'!$N$1:$Q$400,MATCH("HOME",'FPL FIX2'!$N$1:$Q$1,0),0),"")&amp;IFERROR(VLOOKUP(E$2&amp;$B12,'FPL FIX2'!$O$1:$P$400,MATCH("AWAY",'FPL FIX2'!$O$1:$P$1,0),0),"")&amp;IFERROR(VLOOKUP(E$2&amp;$A12,'FA2'!$A:$D,MATCH("AWAY",'FA2'!$A$1:$D$1,0),0),"")&amp;IFERROR(VLOOKUP(E$2&amp;$A12,'FA2'!$B:$C,MATCH("HOME",'FA2'!$B$1:$C$1,0),0),"")&amp;IFERROR(VLOOKUP(E$2&amp;$A12,'EFL2'!$A:$D,MATCH("AWAY",'EFL2'!$A$1:$D$1,0),0),"")&amp;IFERROR(VLOOKUP(E$2&amp;$A12,'EFL2'!$B:$C,MATCH("HOME",'EFL2'!$B$1:$C$1,0),0),"")&amp;IFERROR(VLOOKUP(E$2&amp;$A12,'UCL2'!$C:$F,MATCH("AWAY",'UCL2'!$C$1:$F$1,0),0),"")&amp;IFERROR(VLOOKUP(E$2&amp;$A12,'UCL2'!$D:$E,MATCH("HOME",'UCL2'!$D$1:$E$1,0),0),"")&amp;IFERROR(VLOOKUP(E$2&amp;$A12,'EU2'!$C:$F,MATCH("AWAY",'EU2'!$C$1:$F$1,0),0),"")&amp;IFERROR(VLOOKUP(E$2&amp;$A12,'EU2'!$D:$E,MATCH("HOME",'EU2'!$D$1:$E$1,0),0),"")&amp;IFERROR(VLOOKUP(E$2&amp;$A12,'EUC2'!$C:$F,MATCH("AWAY",'EUC2'!$C$1:$F$1,0),0),"")&amp;IFERROR(VLOOKUP(E$2&amp;$A12,'EUC2'!$D:$E,MATCH("HOME",'EUC2'!$D$1:$E$1,0),0),"")</f>
        <v/>
      </c>
      <c r="F12" s="25" t="str">
        <f>IFERROR(VLOOKUP(F$2&amp;$B12,'FPL FIX2'!$N$1:$Q$400,MATCH("HOME",'FPL FIX2'!$N$1:$Q$1,0),0),"")&amp;IFERROR(VLOOKUP(F$2&amp;$B12,'FPL FIX2'!$O$1:$P$400,MATCH("AWAY",'FPL FIX2'!$O$1:$P$1,0),0),"")&amp;IFERROR(VLOOKUP(F$2&amp;$A12,'FA2'!$A:$D,MATCH("AWAY",'FA2'!$A$1:$D$1,0),0),"")&amp;IFERROR(VLOOKUP(F$2&amp;$A12,'FA2'!$B:$C,MATCH("HOME",'FA2'!$B$1:$C$1,0),0),"")&amp;IFERROR(VLOOKUP(F$2&amp;$A12,'EFL2'!$A:$D,MATCH("AWAY",'EFL2'!$A$1:$D$1,0),0),"")&amp;IFERROR(VLOOKUP(F$2&amp;$A12,'EFL2'!$B:$C,MATCH("HOME",'EFL2'!$B$1:$C$1,0),0),"")&amp;IFERROR(VLOOKUP(F$2&amp;$A12,'UCL2'!$C:$F,MATCH("AWAY",'UCL2'!$C$1:$F$1,0),0),"")&amp;IFERROR(VLOOKUP(F$2&amp;$A12,'UCL2'!$D:$E,MATCH("HOME",'UCL2'!$D$1:$E$1,0),0),"")&amp;IFERROR(VLOOKUP(F$2&amp;$A12,'EU2'!$C:$F,MATCH("AWAY",'EU2'!$C$1:$F$1,0),0),"")&amp;IFERROR(VLOOKUP(F$2&amp;$A12,'EU2'!$D:$E,MATCH("HOME",'EU2'!$D$1:$E$1,0),0),"")&amp;IFERROR(VLOOKUP(F$2&amp;$A12,'EUC2'!$C:$F,MATCH("AWAY",'EUC2'!$C$1:$F$1,0),0),"")&amp;IFERROR(VLOOKUP(F$2&amp;$A12,'EUC2'!$D:$E,MATCH("HOME",'EUC2'!$D$1:$E$1,0),0),"")</f>
        <v/>
      </c>
      <c r="G12" s="25" t="str">
        <f>IFERROR(VLOOKUP(G$2&amp;$B12,'FPL FIX2'!$N$1:$Q$400,MATCH("HOME",'FPL FIX2'!$N$1:$Q$1,0),0),"")&amp;IFERROR(VLOOKUP(G$2&amp;$B12,'FPL FIX2'!$O$1:$P$400,MATCH("AWAY",'FPL FIX2'!$O$1:$P$1,0),0),"")&amp;IFERROR(VLOOKUP(G$2&amp;$A12,'FA2'!$A:$D,MATCH("AWAY",'FA2'!$A$1:$D$1,0),0),"")&amp;IFERROR(VLOOKUP(G$2&amp;$A12,'FA2'!$B:$C,MATCH("HOME",'FA2'!$B$1:$C$1,0),0),"")&amp;IFERROR(VLOOKUP(G$2&amp;$A12,'EFL2'!$A:$D,MATCH("AWAY",'EFL2'!$A$1:$D$1,0),0),"")&amp;IFERROR(VLOOKUP(G$2&amp;$A12,'EFL2'!$B:$C,MATCH("HOME",'EFL2'!$B$1:$C$1,0),0),"")&amp;IFERROR(VLOOKUP(G$2&amp;$A12,'UCL2'!$C:$F,MATCH("AWAY",'UCL2'!$C$1:$F$1,0),0),"")&amp;IFERROR(VLOOKUP(G$2&amp;$A12,'UCL2'!$D:$E,MATCH("HOME",'UCL2'!$D$1:$E$1,0),0),"")&amp;IFERROR(VLOOKUP(G$2&amp;$A12,'EU2'!$C:$F,MATCH("AWAY",'EU2'!$C$1:$F$1,0),0),"")&amp;IFERROR(VLOOKUP(G$2&amp;$A12,'EU2'!$D:$E,MATCH("HOME",'EU2'!$D$1:$E$1,0),0),"")&amp;IFERROR(VLOOKUP(G$2&amp;$A12,'EUC2'!$C:$F,MATCH("AWAY",'EUC2'!$C$1:$F$1,0),0),"")&amp;IFERROR(VLOOKUP(G$2&amp;$A12,'EUC2'!$D:$E,MATCH("HOME",'EUC2'!$D$1:$E$1,0),0),"")</f>
        <v/>
      </c>
      <c r="H12" s="25" t="str">
        <f>IFERROR(VLOOKUP(H$2&amp;$B12,'FPL FIX2'!$N$1:$Q$400,MATCH("HOME",'FPL FIX2'!$N$1:$Q$1,0),0),"")&amp;IFERROR(VLOOKUP(H$2&amp;$B12,'FPL FIX2'!$O$1:$P$400,MATCH("AWAY",'FPL FIX2'!$O$1:$P$1,0),0),"")&amp;IFERROR(VLOOKUP(H$2&amp;$A12,'FA2'!$A:$D,MATCH("AWAY",'FA2'!$A$1:$D$1,0),0),"")&amp;IFERROR(VLOOKUP(H$2&amp;$A12,'FA2'!$B:$C,MATCH("HOME",'FA2'!$B$1:$C$1,0),0),"")&amp;IFERROR(VLOOKUP(H$2&amp;$A12,'EFL2'!$A:$D,MATCH("AWAY",'EFL2'!$A$1:$D$1,0),0),"")&amp;IFERROR(VLOOKUP(H$2&amp;$A12,'EFL2'!$B:$C,MATCH("HOME",'EFL2'!$B$1:$C$1,0),0),"")&amp;IFERROR(VLOOKUP(H$2&amp;$A12,'UCL2'!$C:$F,MATCH("AWAY",'UCL2'!$C$1:$F$1,0),0),"")&amp;IFERROR(VLOOKUP(H$2&amp;$A12,'UCL2'!$D:$E,MATCH("HOME",'UCL2'!$D$1:$E$1,0),0),"")&amp;IFERROR(VLOOKUP(H$2&amp;$A12,'EU2'!$C:$F,MATCH("AWAY",'EU2'!$C$1:$F$1,0),0),"")&amp;IFERROR(VLOOKUP(H$2&amp;$A12,'EU2'!$D:$E,MATCH("HOME",'EU2'!$D$1:$E$1,0),0),"")&amp;IFERROR(VLOOKUP(H$2&amp;$A12,'EUC2'!$C:$F,MATCH("AWAY",'EUC2'!$C$1:$F$1,0),0),"")&amp;IFERROR(VLOOKUP(H$2&amp;$A12,'EUC2'!$D:$E,MATCH("HOME",'EUC2'!$D$1:$E$1,0),0),"")</f>
        <v>LIV</v>
      </c>
      <c r="I12" s="25" t="str">
        <f>IFERROR(VLOOKUP(I$2&amp;$B12,'FPL FIX2'!$N$1:$Q$400,MATCH("HOME",'FPL FIX2'!$N$1:$Q$1,0),0),"")&amp;IFERROR(VLOOKUP(I$2&amp;$B12,'FPL FIX2'!$O$1:$P$400,MATCH("AWAY",'FPL FIX2'!$O$1:$P$1,0),0),"")&amp;IFERROR(VLOOKUP(I$2&amp;$A12,'FA2'!$A:$D,MATCH("AWAY",'FA2'!$A$1:$D$1,0),0),"")&amp;IFERROR(VLOOKUP(I$2&amp;$A12,'FA2'!$B:$C,MATCH("HOME",'FA2'!$B$1:$C$1,0),0),"")&amp;IFERROR(VLOOKUP(I$2&amp;$A12,'EFL2'!$A:$D,MATCH("AWAY",'EFL2'!$A$1:$D$1,0),0),"")&amp;IFERROR(VLOOKUP(I$2&amp;$A12,'EFL2'!$B:$C,MATCH("HOME",'EFL2'!$B$1:$C$1,0),0),"")&amp;IFERROR(VLOOKUP(I$2&amp;$A12,'UCL2'!$C:$F,MATCH("AWAY",'UCL2'!$C$1:$F$1,0),0),"")&amp;IFERROR(VLOOKUP(I$2&amp;$A12,'UCL2'!$D:$E,MATCH("HOME",'UCL2'!$D$1:$E$1,0),0),"")&amp;IFERROR(VLOOKUP(I$2&amp;$A12,'EU2'!$C:$F,MATCH("AWAY",'EU2'!$C$1:$F$1,0),0),"")&amp;IFERROR(VLOOKUP(I$2&amp;$A12,'EU2'!$D:$E,MATCH("HOME",'EU2'!$D$1:$E$1,0),0),"")&amp;IFERROR(VLOOKUP(I$2&amp;$A12,'EUC2'!$C:$F,MATCH("AWAY",'EUC2'!$C$1:$F$1,0),0),"")&amp;IFERROR(VLOOKUP(I$2&amp;$A12,'EUC2'!$D:$E,MATCH("HOME",'EUC2'!$D$1:$E$1,0),0),"")</f>
        <v/>
      </c>
      <c r="J12" s="25" t="str">
        <f>IFERROR(VLOOKUP(J$2&amp;$B12,'FPL FIX2'!$N$1:$Q$400,MATCH("HOME",'FPL FIX2'!$N$1:$Q$1,0),0),"")&amp;IFERROR(VLOOKUP(J$2&amp;$B12,'FPL FIX2'!$O$1:$P$400,MATCH("AWAY",'FPL FIX2'!$O$1:$P$1,0),0),"")&amp;IFERROR(VLOOKUP(J$2&amp;$A12,'FA2'!$A:$D,MATCH("AWAY",'FA2'!$A$1:$D$1,0),0),"")&amp;IFERROR(VLOOKUP(J$2&amp;$A12,'FA2'!$B:$C,MATCH("HOME",'FA2'!$B$1:$C$1,0),0),"")&amp;IFERROR(VLOOKUP(J$2&amp;$A12,'EFL2'!$A:$D,MATCH("AWAY",'EFL2'!$A$1:$D$1,0),0),"")&amp;IFERROR(VLOOKUP(J$2&amp;$A12,'EFL2'!$B:$C,MATCH("HOME",'EFL2'!$B$1:$C$1,0),0),"")&amp;IFERROR(VLOOKUP(J$2&amp;$A12,'UCL2'!$C:$F,MATCH("AWAY",'UCL2'!$C$1:$F$1,0),0),"")&amp;IFERROR(VLOOKUP(J$2&amp;$A12,'UCL2'!$D:$E,MATCH("HOME",'UCL2'!$D$1:$E$1,0),0),"")&amp;IFERROR(VLOOKUP(J$2&amp;$A12,'EU2'!$C:$F,MATCH("AWAY",'EU2'!$C$1:$F$1,0),0),"")&amp;IFERROR(VLOOKUP(J$2&amp;$A12,'EU2'!$D:$E,MATCH("HOME",'EU2'!$D$1:$E$1,0),0),"")&amp;IFERROR(VLOOKUP(J$2&amp;$A12,'EUC2'!$C:$F,MATCH("AWAY",'EUC2'!$C$1:$F$1,0),0),"")&amp;IFERROR(VLOOKUP(J$2&amp;$A12,'EUC2'!$D:$E,MATCH("HOME",'EUC2'!$D$1:$E$1,0),0),"")</f>
        <v/>
      </c>
      <c r="K12" s="25" t="str">
        <f>IFERROR(VLOOKUP(K$2&amp;$B12,'FPL FIX2'!$N$1:$Q$400,MATCH("HOME",'FPL FIX2'!$N$1:$Q$1,0),0),"")&amp;IFERROR(VLOOKUP(K$2&amp;$B12,'FPL FIX2'!$O$1:$P$400,MATCH("AWAY",'FPL FIX2'!$O$1:$P$1,0),0),"")&amp;IFERROR(VLOOKUP(K$2&amp;$A12,'FA2'!$A:$D,MATCH("AWAY",'FA2'!$A$1:$D$1,0),0),"")&amp;IFERROR(VLOOKUP(K$2&amp;$A12,'FA2'!$B:$C,MATCH("HOME",'FA2'!$B$1:$C$1,0),0),"")&amp;IFERROR(VLOOKUP(K$2&amp;$A12,'EFL2'!$A:$D,MATCH("AWAY",'EFL2'!$A$1:$D$1,0),0),"")&amp;IFERROR(VLOOKUP(K$2&amp;$A12,'EFL2'!$B:$C,MATCH("HOME",'EFL2'!$B$1:$C$1,0),0),"")&amp;IFERROR(VLOOKUP(K$2&amp;$A12,'UCL2'!$C:$F,MATCH("AWAY",'UCL2'!$C$1:$F$1,0),0),"")&amp;IFERROR(VLOOKUP(K$2&amp;$A12,'UCL2'!$D:$E,MATCH("HOME",'UCL2'!$D$1:$E$1,0),0),"")&amp;IFERROR(VLOOKUP(K$2&amp;$A12,'EU2'!$C:$F,MATCH("AWAY",'EU2'!$C$1:$F$1,0),0),"")&amp;IFERROR(VLOOKUP(K$2&amp;$A12,'EU2'!$D:$E,MATCH("HOME",'EU2'!$D$1:$E$1,0),0),"")&amp;IFERROR(VLOOKUP(K$2&amp;$A12,'EUC2'!$C:$F,MATCH("AWAY",'EUC2'!$C$1:$F$1,0),0),"")&amp;IFERROR(VLOOKUP(K$2&amp;$A12,'EUC2'!$D:$E,MATCH("HOME",'EUC2'!$D$1:$E$1,0),0),"")</f>
        <v/>
      </c>
      <c r="L12" s="25" t="str">
        <f>IFERROR(VLOOKUP(L$2&amp;$B12,'FPL FIX2'!$N$1:$Q$400,MATCH("HOME",'FPL FIX2'!$N$1:$Q$1,0),0),"")&amp;IFERROR(VLOOKUP(L$2&amp;$B12,'FPL FIX2'!$O$1:$P$400,MATCH("AWAY",'FPL FIX2'!$O$1:$P$1,0),0),"")&amp;IFERROR(VLOOKUP(L$2&amp;$A12,'FA2'!$A:$D,MATCH("AWAY",'FA2'!$A$1:$D$1,0),0),"")&amp;IFERROR(VLOOKUP(L$2&amp;$A12,'FA2'!$B:$C,MATCH("HOME",'FA2'!$B$1:$C$1,0),0),"")&amp;IFERROR(VLOOKUP(L$2&amp;$A12,'EFL2'!$A:$D,MATCH("AWAY",'EFL2'!$A$1:$D$1,0),0),"")&amp;IFERROR(VLOOKUP(L$2&amp;$A12,'EFL2'!$B:$C,MATCH("HOME",'EFL2'!$B$1:$C$1,0),0),"")&amp;IFERROR(VLOOKUP(L$2&amp;$A12,'UCL2'!$C:$F,MATCH("AWAY",'UCL2'!$C$1:$F$1,0),0),"")&amp;IFERROR(VLOOKUP(L$2&amp;$A12,'UCL2'!$D:$E,MATCH("HOME",'UCL2'!$D$1:$E$1,0),0),"")&amp;IFERROR(VLOOKUP(L$2&amp;$A12,'EU2'!$C:$F,MATCH("AWAY",'EU2'!$C$1:$F$1,0),0),"")&amp;IFERROR(VLOOKUP(L$2&amp;$A12,'EU2'!$D:$E,MATCH("HOME",'EU2'!$D$1:$E$1,0),0),"")&amp;IFERROR(VLOOKUP(L$2&amp;$A12,'EUC2'!$C:$F,MATCH("AWAY",'EUC2'!$C$1:$F$1,0),0),"")&amp;IFERROR(VLOOKUP(L$2&amp;$A12,'EUC2'!$D:$E,MATCH("HOME",'EUC2'!$D$1:$E$1,0),0),"")</f>
        <v/>
      </c>
      <c r="M12" s="25" t="str">
        <f>IFERROR(VLOOKUP(M$2&amp;$B12,'FPL FIX2'!$N$1:$Q$400,MATCH("HOME",'FPL FIX2'!$N$1:$Q$1,0),0),"")&amp;IFERROR(VLOOKUP(M$2&amp;$B12,'FPL FIX2'!$O$1:$P$400,MATCH("AWAY",'FPL FIX2'!$O$1:$P$1,0),0),"")&amp;IFERROR(VLOOKUP(M$2&amp;$A12,'FA2'!$A:$D,MATCH("AWAY",'FA2'!$A$1:$D$1,0),0),"")&amp;IFERROR(VLOOKUP(M$2&amp;$A12,'FA2'!$B:$C,MATCH("HOME",'FA2'!$B$1:$C$1,0),0),"")&amp;IFERROR(VLOOKUP(M$2&amp;$A12,'EFL2'!$A:$D,MATCH("AWAY",'EFL2'!$A$1:$D$1,0),0),"")&amp;IFERROR(VLOOKUP(M$2&amp;$A12,'EFL2'!$B:$C,MATCH("HOME",'EFL2'!$B$1:$C$1,0),0),"")&amp;IFERROR(VLOOKUP(M$2&amp;$A12,'UCL2'!$C:$F,MATCH("AWAY",'UCL2'!$C$1:$F$1,0),0),"")&amp;IFERROR(VLOOKUP(M$2&amp;$A12,'UCL2'!$D:$E,MATCH("HOME",'UCL2'!$D$1:$E$1,0),0),"")&amp;IFERROR(VLOOKUP(M$2&amp;$A12,'EU2'!$C:$F,MATCH("AWAY",'EU2'!$C$1:$F$1,0),0),"")&amp;IFERROR(VLOOKUP(M$2&amp;$A12,'EU2'!$D:$E,MATCH("HOME",'EU2'!$D$1:$E$1,0),0),"")&amp;IFERROR(VLOOKUP(M$2&amp;$A12,'EUC2'!$C:$F,MATCH("AWAY",'EUC2'!$C$1:$F$1,0),0),"")&amp;IFERROR(VLOOKUP(M$2&amp;$A12,'EUC2'!$D:$E,MATCH("HOME",'EUC2'!$D$1:$E$1,0),0),"")</f>
        <v/>
      </c>
      <c r="N12" s="25" t="str">
        <f>IFERROR(VLOOKUP(N$2&amp;$B12,'FPL FIX2'!$N$1:$Q$400,MATCH("HOME",'FPL FIX2'!$N$1:$Q$1,0),0),"")&amp;IFERROR(VLOOKUP(N$2&amp;$B12,'FPL FIX2'!$O$1:$P$400,MATCH("AWAY",'FPL FIX2'!$O$1:$P$1,0),0),"")&amp;IFERROR(VLOOKUP(N$2&amp;$A12,'FA2'!$A:$D,MATCH("AWAY",'FA2'!$A$1:$D$1,0),0),"")&amp;IFERROR(VLOOKUP(N$2&amp;$A12,'FA2'!$B:$C,MATCH("HOME",'FA2'!$B$1:$C$1,0),0),"")&amp;IFERROR(VLOOKUP(N$2&amp;$A12,'EFL2'!$A:$D,MATCH("AWAY",'EFL2'!$A$1:$D$1,0),0),"")&amp;IFERROR(VLOOKUP(N$2&amp;$A12,'EFL2'!$B:$C,MATCH("HOME",'EFL2'!$B$1:$C$1,0),0),"")&amp;IFERROR(VLOOKUP(N$2&amp;$A12,'UCL2'!$C:$F,MATCH("AWAY",'UCL2'!$C$1:$F$1,0),0),"")&amp;IFERROR(VLOOKUP(N$2&amp;$A12,'UCL2'!$D:$E,MATCH("HOME",'UCL2'!$D$1:$E$1,0),0),"")&amp;IFERROR(VLOOKUP(N$2&amp;$A12,'EU2'!$C:$F,MATCH("AWAY",'EU2'!$C$1:$F$1,0),0),"")&amp;IFERROR(VLOOKUP(N$2&amp;$A12,'EU2'!$D:$E,MATCH("HOME",'EU2'!$D$1:$E$1,0),0),"")&amp;IFERROR(VLOOKUP(N$2&amp;$A12,'EUC2'!$C:$F,MATCH("AWAY",'EUC2'!$C$1:$F$1,0),0),"")&amp;IFERROR(VLOOKUP(N$2&amp;$A12,'EUC2'!$D:$E,MATCH("HOME",'EUC2'!$D$1:$E$1,0),0),"")</f>
        <v/>
      </c>
      <c r="O12" s="25" t="str">
        <f>IFERROR(VLOOKUP(O$2&amp;$B12,'FPL FIX2'!$N$1:$Q$400,MATCH("HOME",'FPL FIX2'!$N$1:$Q$1,0),0),"")&amp;IFERROR(VLOOKUP(O$2&amp;$B12,'FPL FIX2'!$O$1:$P$400,MATCH("AWAY",'FPL FIX2'!$O$1:$P$1,0),0),"")&amp;IFERROR(VLOOKUP(O$2&amp;$A12,'FA2'!$A:$D,MATCH("AWAY",'FA2'!$A$1:$D$1,0),0),"")&amp;IFERROR(VLOOKUP(O$2&amp;$A12,'FA2'!$B:$C,MATCH("HOME",'FA2'!$B$1:$C$1,0),0),"")&amp;IFERROR(VLOOKUP(O$2&amp;$A12,'EFL2'!$A:$D,MATCH("AWAY",'EFL2'!$A$1:$D$1,0),0),"")&amp;IFERROR(VLOOKUP(O$2&amp;$A12,'EFL2'!$B:$C,MATCH("HOME",'EFL2'!$B$1:$C$1,0),0),"")&amp;IFERROR(VLOOKUP(O$2&amp;$A12,'UCL2'!$C:$F,MATCH("AWAY",'UCL2'!$C$1:$F$1,0),0),"")&amp;IFERROR(VLOOKUP(O$2&amp;$A12,'UCL2'!$D:$E,MATCH("HOME",'UCL2'!$D$1:$E$1,0),0),"")&amp;IFERROR(VLOOKUP(O$2&amp;$A12,'EU2'!$C:$F,MATCH("AWAY",'EU2'!$C$1:$F$1,0),0),"")&amp;IFERROR(VLOOKUP(O$2&amp;$A12,'EU2'!$D:$E,MATCH("HOME",'EU2'!$D$1:$E$1,0),0),"")&amp;IFERROR(VLOOKUP(O$2&amp;$A12,'EUC2'!$C:$F,MATCH("AWAY",'EUC2'!$C$1:$F$1,0),0),"")&amp;IFERROR(VLOOKUP(O$2&amp;$A12,'EUC2'!$D:$E,MATCH("HOME",'EUC2'!$D$1:$E$1,0),0),"")</f>
        <v>wol</v>
      </c>
      <c r="P12" s="25" t="str">
        <f>IFERROR(VLOOKUP(P$2&amp;$B12,'FPL FIX2'!$N$1:$Q$400,MATCH("HOME",'FPL FIX2'!$N$1:$Q$1,0),0),"")&amp;IFERROR(VLOOKUP(P$2&amp;$B12,'FPL FIX2'!$O$1:$P$400,MATCH("AWAY",'FPL FIX2'!$O$1:$P$1,0),0),"")&amp;IFERROR(VLOOKUP(P$2&amp;$A12,'FA2'!$A:$D,MATCH("AWAY",'FA2'!$A$1:$D$1,0),0),"")&amp;IFERROR(VLOOKUP(P$2&amp;$A12,'FA2'!$B:$C,MATCH("HOME",'FA2'!$B$1:$C$1,0),0),"")&amp;IFERROR(VLOOKUP(P$2&amp;$A12,'EFL2'!$A:$D,MATCH("AWAY",'EFL2'!$A$1:$D$1,0),0),"")&amp;IFERROR(VLOOKUP(P$2&amp;$A12,'EFL2'!$B:$C,MATCH("HOME",'EFL2'!$B$1:$C$1,0),0),"")&amp;IFERROR(VLOOKUP(P$2&amp;$A12,'UCL2'!$C:$F,MATCH("AWAY",'UCL2'!$C$1:$F$1,0),0),"")&amp;IFERROR(VLOOKUP(P$2&amp;$A12,'UCL2'!$D:$E,MATCH("HOME",'UCL2'!$D$1:$E$1,0),0),"")&amp;IFERROR(VLOOKUP(P$2&amp;$A12,'EU2'!$C:$F,MATCH("AWAY",'EU2'!$C$1:$F$1,0),0),"")&amp;IFERROR(VLOOKUP(P$2&amp;$A12,'EU2'!$D:$E,MATCH("HOME",'EU2'!$D$1:$E$1,0),0),"")&amp;IFERROR(VLOOKUP(P$2&amp;$A12,'EUC2'!$C:$F,MATCH("AWAY",'EUC2'!$C$1:$F$1,0),0),"")&amp;IFERROR(VLOOKUP(P$2&amp;$A12,'EUC2'!$D:$E,MATCH("HOME",'EUC2'!$D$1:$E$1,0),0),"")</f>
        <v/>
      </c>
      <c r="Q12" s="25" t="str">
        <f>IFERROR(VLOOKUP(Q$2&amp;$B12,'FPL FIX2'!$N$1:$Q$400,MATCH("HOME",'FPL FIX2'!$N$1:$Q$1,0),0),"")&amp;IFERROR(VLOOKUP(Q$2&amp;$B12,'FPL FIX2'!$O$1:$P$400,MATCH("AWAY",'FPL FIX2'!$O$1:$P$1,0),0),"")&amp;IFERROR(VLOOKUP(Q$2&amp;$A12,'FA2'!$A:$D,MATCH("AWAY",'FA2'!$A$1:$D$1,0),0),"")&amp;IFERROR(VLOOKUP(Q$2&amp;$A12,'FA2'!$B:$C,MATCH("HOME",'FA2'!$B$1:$C$1,0),0),"")&amp;IFERROR(VLOOKUP(Q$2&amp;$A12,'EFL2'!$A:$D,MATCH("AWAY",'EFL2'!$A$1:$D$1,0),0),"")&amp;IFERROR(VLOOKUP(Q$2&amp;$A12,'EFL2'!$B:$C,MATCH("HOME",'EFL2'!$B$1:$C$1,0),0),"")&amp;IFERROR(VLOOKUP(Q$2&amp;$A12,'UCL2'!$C:$F,MATCH("AWAY",'UCL2'!$C$1:$F$1,0),0),"")&amp;IFERROR(VLOOKUP(Q$2&amp;$A12,'UCL2'!$D:$E,MATCH("HOME",'UCL2'!$D$1:$E$1,0),0),"")&amp;IFERROR(VLOOKUP(Q$2&amp;$A12,'EU2'!$C:$F,MATCH("AWAY",'EU2'!$C$1:$F$1,0),0),"")&amp;IFERROR(VLOOKUP(Q$2&amp;$A12,'EU2'!$D:$E,MATCH("HOME",'EU2'!$D$1:$E$1,0),0),"")&amp;IFERROR(VLOOKUP(Q$2&amp;$A12,'EUC2'!$C:$F,MATCH("AWAY",'EUC2'!$C$1:$F$1,0),0),"")&amp;IFERROR(VLOOKUP(Q$2&amp;$A12,'EUC2'!$D:$E,MATCH("HOME",'EUC2'!$D$1:$E$1,0),0),"")</f>
        <v/>
      </c>
      <c r="R12" s="25" t="str">
        <f>IFERROR(VLOOKUP(R$2&amp;$B12,'FPL FIX2'!$N$1:$Q$400,MATCH("HOME",'FPL FIX2'!$N$1:$Q$1,0),0),"")&amp;IFERROR(VLOOKUP(R$2&amp;$B12,'FPL FIX2'!$O$1:$P$400,MATCH("AWAY",'FPL FIX2'!$O$1:$P$1,0),0),"")&amp;IFERROR(VLOOKUP(R$2&amp;$A12,'FA2'!$A:$D,MATCH("AWAY",'FA2'!$A$1:$D$1,0),0),"")&amp;IFERROR(VLOOKUP(R$2&amp;$A12,'FA2'!$B:$C,MATCH("HOME",'FA2'!$B$1:$C$1,0),0),"")&amp;IFERROR(VLOOKUP(R$2&amp;$A12,'EFL2'!$A:$D,MATCH("AWAY",'EFL2'!$A$1:$D$1,0),0),"")&amp;IFERROR(VLOOKUP(R$2&amp;$A12,'EFL2'!$B:$C,MATCH("HOME",'EFL2'!$B$1:$C$1,0),0),"")&amp;IFERROR(VLOOKUP(R$2&amp;$A12,'UCL2'!$C:$F,MATCH("AWAY",'UCL2'!$C$1:$F$1,0),0),"")&amp;IFERROR(VLOOKUP(R$2&amp;$A12,'UCL2'!$D:$E,MATCH("HOME",'UCL2'!$D$1:$E$1,0),0),"")&amp;IFERROR(VLOOKUP(R$2&amp;$A12,'EU2'!$C:$F,MATCH("AWAY",'EU2'!$C$1:$F$1,0),0),"")&amp;IFERROR(VLOOKUP(R$2&amp;$A12,'EU2'!$D:$E,MATCH("HOME",'EU2'!$D$1:$E$1,0),0),"")&amp;IFERROR(VLOOKUP(R$2&amp;$A12,'EUC2'!$C:$F,MATCH("AWAY",'EUC2'!$C$1:$F$1,0),0),"")&amp;IFERROR(VLOOKUP(R$2&amp;$A12,'EUC2'!$D:$E,MATCH("HOME",'EUC2'!$D$1:$E$1,0),0),"")</f>
        <v/>
      </c>
      <c r="S12" s="25" t="str">
        <f>IFERROR(VLOOKUP(S$2&amp;$B12,'FPL FIX2'!$N$1:$Q$400,MATCH("HOME",'FPL FIX2'!$N$1:$Q$1,0),0),"")&amp;IFERROR(VLOOKUP(S$2&amp;$B12,'FPL FIX2'!$O$1:$P$400,MATCH("AWAY",'FPL FIX2'!$O$1:$P$1,0),0),"")&amp;IFERROR(VLOOKUP(S$2&amp;$A12,'FA2'!$A:$D,MATCH("AWAY",'FA2'!$A$1:$D$1,0),0),"")&amp;IFERROR(VLOOKUP(S$2&amp;$A12,'FA2'!$B:$C,MATCH("HOME",'FA2'!$B$1:$C$1,0),0),"")&amp;IFERROR(VLOOKUP(S$2&amp;$A12,'EFL2'!$A:$D,MATCH("AWAY",'EFL2'!$A$1:$D$1,0),0),"")&amp;IFERROR(VLOOKUP(S$2&amp;$A12,'EFL2'!$B:$C,MATCH("HOME",'EFL2'!$B$1:$C$1,0),0),"")&amp;IFERROR(VLOOKUP(S$2&amp;$A12,'UCL2'!$C:$F,MATCH("AWAY",'UCL2'!$C$1:$F$1,0),0),"")&amp;IFERROR(VLOOKUP(S$2&amp;$A12,'UCL2'!$D:$E,MATCH("HOME",'UCL2'!$D$1:$E$1,0),0),"")&amp;IFERROR(VLOOKUP(S$2&amp;$A12,'EU2'!$C:$F,MATCH("AWAY",'EU2'!$C$1:$F$1,0),0),"")&amp;IFERROR(VLOOKUP(S$2&amp;$A12,'EU2'!$D:$E,MATCH("HOME",'EU2'!$D$1:$E$1,0),0),"")&amp;IFERROR(VLOOKUP(S$2&amp;$A12,'EUC2'!$C:$F,MATCH("AWAY",'EUC2'!$C$1:$F$1,0),0),"")&amp;IFERROR(VLOOKUP(S$2&amp;$A12,'EUC2'!$D:$E,MATCH("HOME",'EUC2'!$D$1:$E$1,0),0),"")</f>
        <v/>
      </c>
      <c r="T12" s="25" t="str">
        <f>IFERROR(VLOOKUP(T$2&amp;$B12,'FPL FIX2'!$N$1:$Q$400,MATCH("HOME",'FPL FIX2'!$N$1:$Q$1,0),0),"")&amp;IFERROR(VLOOKUP(T$2&amp;$B12,'FPL FIX2'!$O$1:$P$400,MATCH("AWAY",'FPL FIX2'!$O$1:$P$1,0),0),"")&amp;IFERROR(VLOOKUP(T$2&amp;$A12,'FA2'!$A:$D,MATCH("AWAY",'FA2'!$A$1:$D$1,0),0),"")&amp;IFERROR(VLOOKUP(T$2&amp;$A12,'FA2'!$B:$C,MATCH("HOME",'FA2'!$B$1:$C$1,0),0),"")&amp;IFERROR(VLOOKUP(T$2&amp;$A12,'EFL2'!$A:$D,MATCH("AWAY",'EFL2'!$A$1:$D$1,0),0),"")&amp;IFERROR(VLOOKUP(T$2&amp;$A12,'EFL2'!$B:$C,MATCH("HOME",'EFL2'!$B$1:$C$1,0),0),"")&amp;IFERROR(VLOOKUP(T$2&amp;$A12,'UCL2'!$C:$F,MATCH("AWAY",'UCL2'!$C$1:$F$1,0),0),"")&amp;IFERROR(VLOOKUP(T$2&amp;$A12,'UCL2'!$D:$E,MATCH("HOME",'UCL2'!$D$1:$E$1,0),0),"")&amp;IFERROR(VLOOKUP(T$2&amp;$A12,'EU2'!$C:$F,MATCH("AWAY",'EU2'!$C$1:$F$1,0),0),"")&amp;IFERROR(VLOOKUP(T$2&amp;$A12,'EU2'!$D:$E,MATCH("HOME",'EU2'!$D$1:$E$1,0),0),"")&amp;IFERROR(VLOOKUP(T$2&amp;$A12,'EUC2'!$C:$F,MATCH("AWAY",'EUC2'!$C$1:$F$1,0),0),"")&amp;IFERROR(VLOOKUP(T$2&amp;$A12,'EUC2'!$D:$E,MATCH("HOME",'EUC2'!$D$1:$E$1,0),0),"")</f>
        <v/>
      </c>
      <c r="U12" s="25" t="str">
        <f>IFERROR(VLOOKUP(U$2&amp;$B12,'FPL FIX2'!$N$1:$Q$400,MATCH("HOME",'FPL FIX2'!$N$1:$Q$1,0),0),"")&amp;IFERROR(VLOOKUP(U$2&amp;$B12,'FPL FIX2'!$O$1:$P$400,MATCH("AWAY",'FPL FIX2'!$O$1:$P$1,0),0),"")&amp;IFERROR(VLOOKUP(U$2&amp;$A12,'FA2'!$A:$D,MATCH("AWAY",'FA2'!$A$1:$D$1,0),0),"")&amp;IFERROR(VLOOKUP(U$2&amp;$A12,'FA2'!$B:$C,MATCH("HOME",'FA2'!$B$1:$C$1,0),0),"")&amp;IFERROR(VLOOKUP(U$2&amp;$A12,'EFL2'!$A:$D,MATCH("AWAY",'EFL2'!$A$1:$D$1,0),0),"")&amp;IFERROR(VLOOKUP(U$2&amp;$A12,'EFL2'!$B:$C,MATCH("HOME",'EFL2'!$B$1:$C$1,0),0),"")&amp;IFERROR(VLOOKUP(U$2&amp;$A12,'UCL2'!$C:$F,MATCH("AWAY",'UCL2'!$C$1:$F$1,0),0),"")&amp;IFERROR(VLOOKUP(U$2&amp;$A12,'UCL2'!$D:$E,MATCH("HOME",'UCL2'!$D$1:$E$1,0),0),"")&amp;IFERROR(VLOOKUP(U$2&amp;$A12,'EU2'!$C:$F,MATCH("AWAY",'EU2'!$C$1:$F$1,0),0),"")&amp;IFERROR(VLOOKUP(U$2&amp;$A12,'EU2'!$D:$E,MATCH("HOME",'EU2'!$D$1:$E$1,0),0),"")&amp;IFERROR(VLOOKUP(U$2&amp;$A12,'EUC2'!$C:$F,MATCH("AWAY",'EUC2'!$C$1:$F$1,0),0),"")&amp;IFERROR(VLOOKUP(U$2&amp;$A12,'EUC2'!$D:$E,MATCH("HOME",'EUC2'!$D$1:$E$1,0),0),"")</f>
        <v/>
      </c>
      <c r="V12" s="25" t="str">
        <f>IFERROR(VLOOKUP(V$2&amp;$B12,'FPL FIX2'!$N$1:$Q$400,MATCH("HOME",'FPL FIX2'!$N$1:$Q$1,0),0),"")&amp;IFERROR(VLOOKUP(V$2&amp;$B12,'FPL FIX2'!$O$1:$P$400,MATCH("AWAY",'FPL FIX2'!$O$1:$P$1,0),0),"")&amp;IFERROR(VLOOKUP(V$2&amp;$A12,'FA2'!$A:$D,MATCH("AWAY",'FA2'!$A$1:$D$1,0),0),"")&amp;IFERROR(VLOOKUP(V$2&amp;$A12,'FA2'!$B:$C,MATCH("HOME",'FA2'!$B$1:$C$1,0),0),"")&amp;IFERROR(VLOOKUP(V$2&amp;$A12,'EFL2'!$A:$D,MATCH("AWAY",'EFL2'!$A$1:$D$1,0),0),"")&amp;IFERROR(VLOOKUP(V$2&amp;$A12,'EFL2'!$B:$C,MATCH("HOME",'EFL2'!$B$1:$C$1,0),0),"")&amp;IFERROR(VLOOKUP(V$2&amp;$A12,'UCL2'!$C:$F,MATCH("AWAY",'UCL2'!$C$1:$F$1,0),0),"")&amp;IFERROR(VLOOKUP(V$2&amp;$A12,'UCL2'!$D:$E,MATCH("HOME",'UCL2'!$D$1:$E$1,0),0),"")&amp;IFERROR(VLOOKUP(V$2&amp;$A12,'EU2'!$C:$F,MATCH("AWAY",'EU2'!$C$1:$F$1,0),0),"")&amp;IFERROR(VLOOKUP(V$2&amp;$A12,'EU2'!$D:$E,MATCH("HOME",'EU2'!$D$1:$E$1,0),0),"")&amp;IFERROR(VLOOKUP(V$2&amp;$A12,'EUC2'!$C:$F,MATCH("AWAY",'EUC2'!$C$1:$F$1,0),0),"")&amp;IFERROR(VLOOKUP(V$2&amp;$A12,'EUC2'!$D:$E,MATCH("HOME",'EUC2'!$D$1:$E$1,0),0),"")</f>
        <v>BRE</v>
      </c>
      <c r="W12" s="25" t="str">
        <f>IFERROR(VLOOKUP(W$2&amp;$B12,'FPL FIX2'!$N$1:$Q$400,MATCH("HOME",'FPL FIX2'!$N$1:$Q$1,0),0),"")&amp;IFERROR(VLOOKUP(W$2&amp;$B12,'FPL FIX2'!$O$1:$P$400,MATCH("AWAY",'FPL FIX2'!$O$1:$P$1,0),0),"")&amp;IFERROR(VLOOKUP(W$2&amp;$A12,'FA2'!$A:$D,MATCH("AWAY",'FA2'!$A$1:$D$1,0),0),"")&amp;IFERROR(VLOOKUP(W$2&amp;$A12,'FA2'!$B:$C,MATCH("HOME",'FA2'!$B$1:$C$1,0),0),"")&amp;IFERROR(VLOOKUP(W$2&amp;$A12,'EFL2'!$A:$D,MATCH("AWAY",'EFL2'!$A$1:$D$1,0),0),"")&amp;IFERROR(VLOOKUP(W$2&amp;$A12,'EFL2'!$B:$C,MATCH("HOME",'EFL2'!$B$1:$C$1,0),0),"")&amp;IFERROR(VLOOKUP(W$2&amp;$A12,'UCL2'!$C:$F,MATCH("AWAY",'UCL2'!$C$1:$F$1,0),0),"")&amp;IFERROR(VLOOKUP(W$2&amp;$A12,'UCL2'!$D:$E,MATCH("HOME",'UCL2'!$D$1:$E$1,0),0),"")&amp;IFERROR(VLOOKUP(W$2&amp;$A12,'EU2'!$C:$F,MATCH("AWAY",'EU2'!$C$1:$F$1,0),0),"")&amp;IFERROR(VLOOKUP(W$2&amp;$A12,'EU2'!$D:$E,MATCH("HOME",'EU2'!$D$1:$E$1,0),0),"")&amp;IFERROR(VLOOKUP(W$2&amp;$A12,'EUC2'!$C:$F,MATCH("AWAY",'EUC2'!$C$1:$F$1,0),0),"")&amp;IFERROR(VLOOKUP(W$2&amp;$A12,'EUC2'!$D:$E,MATCH("HOME",'EUC2'!$D$1:$E$1,0),0),"")</f>
        <v/>
      </c>
      <c r="X12" s="25" t="str">
        <f>IFERROR(VLOOKUP(X$2&amp;$B12,'FPL FIX2'!$N$1:$Q$400,MATCH("HOME",'FPL FIX2'!$N$1:$Q$1,0),0),"")&amp;IFERROR(VLOOKUP(X$2&amp;$B12,'FPL FIX2'!$O$1:$P$400,MATCH("AWAY",'FPL FIX2'!$O$1:$P$1,0),0),"")&amp;IFERROR(VLOOKUP(X$2&amp;$A12,'FA2'!$A:$D,MATCH("AWAY",'FA2'!$A$1:$D$1,0),0),"")&amp;IFERROR(VLOOKUP(X$2&amp;$A12,'FA2'!$B:$C,MATCH("HOME",'FA2'!$B$1:$C$1,0),0),"")&amp;IFERROR(VLOOKUP(X$2&amp;$A12,'EFL2'!$A:$D,MATCH("AWAY",'EFL2'!$A$1:$D$1,0),0),"")&amp;IFERROR(VLOOKUP(X$2&amp;$A12,'EFL2'!$B:$C,MATCH("HOME",'EFL2'!$B$1:$C$1,0),0),"")&amp;IFERROR(VLOOKUP(X$2&amp;$A12,'UCL2'!$C:$F,MATCH("AWAY",'UCL2'!$C$1:$F$1,0),0),"")&amp;IFERROR(VLOOKUP(X$2&amp;$A12,'UCL2'!$D:$E,MATCH("HOME",'UCL2'!$D$1:$E$1,0),0),"")&amp;IFERROR(VLOOKUP(X$2&amp;$A12,'EU2'!$C:$F,MATCH("AWAY",'EU2'!$C$1:$F$1,0),0),"")&amp;IFERROR(VLOOKUP(X$2&amp;$A12,'EU2'!$D:$E,MATCH("HOME",'EU2'!$D$1:$E$1,0),0),"")&amp;IFERROR(VLOOKUP(X$2&amp;$A12,'EUC2'!$C:$F,MATCH("AWAY",'EUC2'!$C$1:$F$1,0),0),"")&amp;IFERROR(VLOOKUP(X$2&amp;$A12,'EUC2'!$D:$E,MATCH("HOME",'EUC2'!$D$1:$E$1,0),0),"")</f>
        <v/>
      </c>
      <c r="Y12" s="57" t="str">
        <f>IFERROR(VLOOKUP(Y$2&amp;$B12,'FPL FIX2'!$N$1:$Q$400,MATCH("HOME",'FPL FIX2'!$N$1:$Q$1,0),0),"")&amp;IFERROR(VLOOKUP(Y$2&amp;$B12,'FPL FIX2'!$O$1:$P$400,MATCH("AWAY",'FPL FIX2'!$O$1:$P$1,0),0),"")&amp;IFERROR(VLOOKUP(Y$2&amp;$A12,'FA2'!$A:$D,MATCH("AWAY",'FA2'!$A$1:$D$1,0),0),"")&amp;IFERROR(VLOOKUP(Y$2&amp;$A12,'FA2'!$B:$C,MATCH("HOME",'FA2'!$B$1:$C$1,0),0),"")&amp;IFERROR(VLOOKUP(Y$2&amp;$A12,'EFL2'!$A:$D,MATCH("AWAY",'EFL2'!$A$1:$D$1,0),0),"")&amp;IFERROR(VLOOKUP(Y$2&amp;$A12,'EFL2'!$B:$C,MATCH("HOME",'EFL2'!$B$1:$C$1,0),0),"")&amp;IFERROR(VLOOKUP(Y$2&amp;$A12,'UCL2'!$C:$F,MATCH("AWAY",'UCL2'!$C$1:$F$1,0),0),"")&amp;IFERROR(VLOOKUP(Y$2&amp;$A12,'UCL2'!$D:$E,MATCH("HOME",'UCL2'!$D$1:$E$1,0),0),"")&amp;IFERROR(VLOOKUP(Y$2&amp;$A12,'EU2'!$C:$F,MATCH("AWAY",'EU2'!$C$1:$F$1,0),0),"")&amp;IFERROR(VLOOKUP(Y$2&amp;$A12,'EU2'!$D:$E,MATCH("HOME",'EU2'!$D$1:$E$1,0),0),"")&amp;IFERROR(VLOOKUP(Y$2&amp;$A12,'EUC2'!$C:$F,MATCH("AWAY",'EUC2'!$C$1:$F$1,0),0),"")&amp;IFERROR(VLOOKUP(Y$2&amp;$A12,'EUC2'!$D:$E,MATCH("HOME",'EUC2'!$D$1:$E$1,0),0),"")</f>
        <v>Crawley Town</v>
      </c>
      <c r="Z12" s="25" t="str">
        <f>IFERROR(VLOOKUP(Z$2&amp;$B12,'FPL FIX2'!$N$1:$Q$400,MATCH("HOME",'FPL FIX2'!$N$1:$Q$1,0),0),"")&amp;IFERROR(VLOOKUP(Z$2&amp;$B12,'FPL FIX2'!$O$1:$P$400,MATCH("AWAY",'FPL FIX2'!$O$1:$P$1,0),0),"")&amp;IFERROR(VLOOKUP(Z$2&amp;$A12,'FA2'!$A:$D,MATCH("AWAY",'FA2'!$A$1:$D$1,0),0),"")&amp;IFERROR(VLOOKUP(Z$2&amp;$A12,'FA2'!$B:$C,MATCH("HOME",'FA2'!$B$1:$C$1,0),0),"")&amp;IFERROR(VLOOKUP(Z$2&amp;$A12,'EFL2'!$A:$D,MATCH("AWAY",'EFL2'!$A$1:$D$1,0),0),"")&amp;IFERROR(VLOOKUP(Z$2&amp;$A12,'EFL2'!$B:$C,MATCH("HOME",'EFL2'!$B$1:$C$1,0),0),"")&amp;IFERROR(VLOOKUP(Z$2&amp;$A12,'UCL2'!$C:$F,MATCH("AWAY",'UCL2'!$C$1:$F$1,0),0),"")&amp;IFERROR(VLOOKUP(Z$2&amp;$A12,'UCL2'!$D:$E,MATCH("HOME",'UCL2'!$D$1:$E$1,0),0),"")&amp;IFERROR(VLOOKUP(Z$2&amp;$A12,'EU2'!$C:$F,MATCH("AWAY",'EU2'!$C$1:$F$1,0),0),"")&amp;IFERROR(VLOOKUP(Z$2&amp;$A12,'EU2'!$D:$E,MATCH("HOME",'EU2'!$D$1:$E$1,0),0),"")&amp;IFERROR(VLOOKUP(Z$2&amp;$A12,'EUC2'!$C:$F,MATCH("AWAY",'EUC2'!$C$1:$F$1,0),0),"")&amp;IFERROR(VLOOKUP(Z$2&amp;$A12,'EUC2'!$D:$E,MATCH("HOME",'EUC2'!$D$1:$E$1,0),0),"")</f>
        <v/>
      </c>
      <c r="AA12" s="25" t="str">
        <f>IFERROR(VLOOKUP(AA$2&amp;$B12,'FPL FIX2'!$N$1:$Q$400,MATCH("HOME",'FPL FIX2'!$N$1:$Q$1,0),0),"")&amp;IFERROR(VLOOKUP(AA$2&amp;$B12,'FPL FIX2'!$O$1:$P$400,MATCH("AWAY",'FPL FIX2'!$O$1:$P$1,0),0),"")&amp;IFERROR(VLOOKUP(AA$2&amp;$A12,'FA2'!$A:$D,MATCH("AWAY",'FA2'!$A$1:$D$1,0),0),"")&amp;IFERROR(VLOOKUP(AA$2&amp;$A12,'FA2'!$B:$C,MATCH("HOME",'FA2'!$B$1:$C$1,0),0),"")&amp;IFERROR(VLOOKUP(AA$2&amp;$A12,'EFL2'!$A:$D,MATCH("AWAY",'EFL2'!$A$1:$D$1,0),0),"")&amp;IFERROR(VLOOKUP(AA$2&amp;$A12,'EFL2'!$B:$C,MATCH("HOME",'EFL2'!$B$1:$C$1,0),0),"")&amp;IFERROR(VLOOKUP(AA$2&amp;$A12,'UCL2'!$C:$F,MATCH("AWAY",'UCL2'!$C$1:$F$1,0),0),"")&amp;IFERROR(VLOOKUP(AA$2&amp;$A12,'UCL2'!$D:$E,MATCH("HOME",'UCL2'!$D$1:$E$1,0),0),"")&amp;IFERROR(VLOOKUP(AA$2&amp;$A12,'EU2'!$C:$F,MATCH("AWAY",'EU2'!$C$1:$F$1,0),0),"")&amp;IFERROR(VLOOKUP(AA$2&amp;$A12,'EU2'!$D:$E,MATCH("HOME",'EU2'!$D$1:$E$1,0),0),"")&amp;IFERROR(VLOOKUP(AA$2&amp;$A12,'EUC2'!$C:$F,MATCH("AWAY",'EUC2'!$C$1:$F$1,0),0),"")&amp;IFERROR(VLOOKUP(AA$2&amp;$A12,'EUC2'!$D:$E,MATCH("HOME",'EUC2'!$D$1:$E$1,0),0),"")</f>
        <v/>
      </c>
      <c r="AB12" s="25" t="str">
        <f>IFERROR(VLOOKUP(AB$2&amp;$B12,'FPL FIX2'!$N$1:$Q$400,MATCH("HOME",'FPL FIX2'!$N$1:$Q$1,0),0),"")&amp;IFERROR(VLOOKUP(AB$2&amp;$B12,'FPL FIX2'!$O$1:$P$400,MATCH("AWAY",'FPL FIX2'!$O$1:$P$1,0),0),"")&amp;IFERROR(VLOOKUP(AB$2&amp;$A12,'FA2'!$A:$D,MATCH("AWAY",'FA2'!$A$1:$D$1,0),0),"")&amp;IFERROR(VLOOKUP(AB$2&amp;$A12,'FA2'!$B:$C,MATCH("HOME",'FA2'!$B$1:$C$1,0),0),"")&amp;IFERROR(VLOOKUP(AB$2&amp;$A12,'EFL2'!$A:$D,MATCH("AWAY",'EFL2'!$A$1:$D$1,0),0),"")&amp;IFERROR(VLOOKUP(AB$2&amp;$A12,'EFL2'!$B:$C,MATCH("HOME",'EFL2'!$B$1:$C$1,0),0),"")&amp;IFERROR(VLOOKUP(AB$2&amp;$A12,'UCL2'!$C:$F,MATCH("AWAY",'UCL2'!$C$1:$F$1,0),0),"")&amp;IFERROR(VLOOKUP(AB$2&amp;$A12,'UCL2'!$D:$E,MATCH("HOME",'UCL2'!$D$1:$E$1,0),0),"")&amp;IFERROR(VLOOKUP(AB$2&amp;$A12,'EU2'!$C:$F,MATCH("AWAY",'EU2'!$C$1:$F$1,0),0),"")&amp;IFERROR(VLOOKUP(AB$2&amp;$A12,'EU2'!$D:$E,MATCH("HOME",'EU2'!$D$1:$E$1,0),0),"")&amp;IFERROR(VLOOKUP(AB$2&amp;$A12,'EUC2'!$C:$F,MATCH("AWAY",'EUC2'!$C$1:$F$1,0),0),"")&amp;IFERROR(VLOOKUP(AB$2&amp;$A12,'EUC2'!$D:$E,MATCH("HOME",'EUC2'!$D$1:$E$1,0),0),"")</f>
        <v/>
      </c>
      <c r="AC12" s="25" t="str">
        <f>IFERROR(VLOOKUP(AC$2&amp;$B12,'FPL FIX2'!$N$1:$Q$400,MATCH("HOME",'FPL FIX2'!$N$1:$Q$1,0),0),"")&amp;IFERROR(VLOOKUP(AC$2&amp;$B12,'FPL FIX2'!$O$1:$P$400,MATCH("AWAY",'FPL FIX2'!$O$1:$P$1,0),0),"")&amp;IFERROR(VLOOKUP(AC$2&amp;$A12,'FA2'!$A:$D,MATCH("AWAY",'FA2'!$A$1:$D$1,0),0),"")&amp;IFERROR(VLOOKUP(AC$2&amp;$A12,'FA2'!$B:$C,MATCH("HOME",'FA2'!$B$1:$C$1,0),0),"")&amp;IFERROR(VLOOKUP(AC$2&amp;$A12,'EFL2'!$A:$D,MATCH("AWAY",'EFL2'!$A$1:$D$1,0),0),"")&amp;IFERROR(VLOOKUP(AC$2&amp;$A12,'EFL2'!$B:$C,MATCH("HOME",'EFL2'!$B$1:$C$1,0),0),"")&amp;IFERROR(VLOOKUP(AC$2&amp;$A12,'UCL2'!$C:$F,MATCH("AWAY",'UCL2'!$C$1:$F$1,0),0),"")&amp;IFERROR(VLOOKUP(AC$2&amp;$A12,'UCL2'!$D:$E,MATCH("HOME",'UCL2'!$D$1:$E$1,0),0),"")&amp;IFERROR(VLOOKUP(AC$2&amp;$A12,'EU2'!$C:$F,MATCH("AWAY",'EU2'!$C$1:$F$1,0),0),"")&amp;IFERROR(VLOOKUP(AC$2&amp;$A12,'EU2'!$D:$E,MATCH("HOME",'EU2'!$D$1:$E$1,0),0),"")&amp;IFERROR(VLOOKUP(AC$2&amp;$A12,'EUC2'!$C:$F,MATCH("AWAY",'EUC2'!$C$1:$F$1,0),0),"")&amp;IFERROR(VLOOKUP(AC$2&amp;$A12,'EUC2'!$D:$E,MATCH("HOME",'EUC2'!$D$1:$E$1,0),0),"")</f>
        <v>ars</v>
      </c>
      <c r="AD12" s="25" t="str">
        <f>IFERROR(VLOOKUP(AD$2&amp;$B12,'FPL FIX2'!$N$1:$Q$400,MATCH("HOME",'FPL FIX2'!$N$1:$Q$1,0),0),"")&amp;IFERROR(VLOOKUP(AD$2&amp;$B12,'FPL FIX2'!$O$1:$P$400,MATCH("AWAY",'FPL FIX2'!$O$1:$P$1,0),0),"")&amp;IFERROR(VLOOKUP(AD$2&amp;$A12,'FA2'!$A:$D,MATCH("AWAY",'FA2'!$A$1:$D$1,0),0),"")&amp;IFERROR(VLOOKUP(AD$2&amp;$A12,'FA2'!$B:$C,MATCH("HOME",'FA2'!$B$1:$C$1,0),0),"")&amp;IFERROR(VLOOKUP(AD$2&amp;$A12,'EFL2'!$A:$D,MATCH("AWAY",'EFL2'!$A$1:$D$1,0),0),"")&amp;IFERROR(VLOOKUP(AD$2&amp;$A12,'EFL2'!$B:$C,MATCH("HOME",'EFL2'!$B$1:$C$1,0),0),"")&amp;IFERROR(VLOOKUP(AD$2&amp;$A12,'UCL2'!$C:$F,MATCH("AWAY",'UCL2'!$C$1:$F$1,0),0),"")&amp;IFERROR(VLOOKUP(AD$2&amp;$A12,'UCL2'!$D:$E,MATCH("HOME",'UCL2'!$D$1:$E$1,0),0),"")&amp;IFERROR(VLOOKUP(AD$2&amp;$A12,'EU2'!$C:$F,MATCH("AWAY",'EU2'!$C$1:$F$1,0),0),"")&amp;IFERROR(VLOOKUP(AD$2&amp;$A12,'EU2'!$D:$E,MATCH("HOME",'EU2'!$D$1:$E$1,0),0),"")&amp;IFERROR(VLOOKUP(AD$2&amp;$A12,'EUC2'!$C:$F,MATCH("AWAY",'EUC2'!$C$1:$F$1,0),0),"")&amp;IFERROR(VLOOKUP(AD$2&amp;$A12,'EUC2'!$D:$E,MATCH("HOME",'EUC2'!$D$1:$E$1,0),0),"")</f>
        <v/>
      </c>
      <c r="AE12" s="25" t="str">
        <f>IFERROR(VLOOKUP(AE$2&amp;$B12,'FPL FIX2'!$N$1:$Q$400,MATCH("HOME",'FPL FIX2'!$N$1:$Q$1,0),0),"")&amp;IFERROR(VLOOKUP(AE$2&amp;$B12,'FPL FIX2'!$O$1:$P$400,MATCH("AWAY",'FPL FIX2'!$O$1:$P$1,0),0),"")&amp;IFERROR(VLOOKUP(AE$2&amp;$A12,'FA2'!$A:$D,MATCH("AWAY",'FA2'!$A$1:$D$1,0),0),"")&amp;IFERROR(VLOOKUP(AE$2&amp;$A12,'FA2'!$B:$C,MATCH("HOME",'FA2'!$B$1:$C$1,0),0),"")&amp;IFERROR(VLOOKUP(AE$2&amp;$A12,'EFL2'!$A:$D,MATCH("AWAY",'EFL2'!$A$1:$D$1,0),0),"")&amp;IFERROR(VLOOKUP(AE$2&amp;$A12,'EFL2'!$B:$C,MATCH("HOME",'EFL2'!$B$1:$C$1,0),0),"")&amp;IFERROR(VLOOKUP(AE$2&amp;$A12,'UCL2'!$C:$F,MATCH("AWAY",'UCL2'!$C$1:$F$1,0),0),"")&amp;IFERROR(VLOOKUP(AE$2&amp;$A12,'UCL2'!$D:$E,MATCH("HOME",'UCL2'!$D$1:$E$1,0),0),"")&amp;IFERROR(VLOOKUP(AE$2&amp;$A12,'EU2'!$C:$F,MATCH("AWAY",'EU2'!$C$1:$F$1,0),0),"")&amp;IFERROR(VLOOKUP(AE$2&amp;$A12,'EU2'!$D:$E,MATCH("HOME",'EU2'!$D$1:$E$1,0),0),"")&amp;IFERROR(VLOOKUP(AE$2&amp;$A12,'EUC2'!$C:$F,MATCH("AWAY",'EUC2'!$C$1:$F$1,0),0),"")&amp;IFERROR(VLOOKUP(AE$2&amp;$A12,'EUC2'!$D:$E,MATCH("HOME",'EUC2'!$D$1:$E$1,0),0),"")</f>
        <v/>
      </c>
      <c r="AF12" s="25" t="str">
        <f>IFERROR(VLOOKUP(AF$2&amp;$B12,'FPL FIX2'!$N$1:$Q$400,MATCH("HOME",'FPL FIX2'!$N$1:$Q$1,0),0),"")&amp;IFERROR(VLOOKUP(AF$2&amp;$B12,'FPL FIX2'!$O$1:$P$400,MATCH("AWAY",'FPL FIX2'!$O$1:$P$1,0),0),"")&amp;IFERROR(VLOOKUP(AF$2&amp;$A12,'FA2'!$A:$D,MATCH("AWAY",'FA2'!$A$1:$D$1,0),0),"")&amp;IFERROR(VLOOKUP(AF$2&amp;$A12,'FA2'!$B:$C,MATCH("HOME",'FA2'!$B$1:$C$1,0),0),"")&amp;IFERROR(VLOOKUP(AF$2&amp;$A12,'EFL2'!$A:$D,MATCH("AWAY",'EFL2'!$A$1:$D$1,0),0),"")&amp;IFERROR(VLOOKUP(AF$2&amp;$A12,'EFL2'!$B:$C,MATCH("HOME",'EFL2'!$B$1:$C$1,0),0),"")&amp;IFERROR(VLOOKUP(AF$2&amp;$A12,'UCL2'!$C:$F,MATCH("AWAY",'UCL2'!$C$1:$F$1,0),0),"")&amp;IFERROR(VLOOKUP(AF$2&amp;$A12,'UCL2'!$D:$E,MATCH("HOME",'UCL2'!$D$1:$E$1,0),0),"")&amp;IFERROR(VLOOKUP(AF$2&amp;$A12,'EU2'!$C:$F,MATCH("AWAY",'EU2'!$C$1:$F$1,0),0),"")&amp;IFERROR(VLOOKUP(AF$2&amp;$A12,'EU2'!$D:$E,MATCH("HOME",'EU2'!$D$1:$E$1,0),0),"")&amp;IFERROR(VLOOKUP(AF$2&amp;$A12,'EUC2'!$C:$F,MATCH("AWAY",'EUC2'!$C$1:$F$1,0),0),"")&amp;IFERROR(VLOOKUP(AF$2&amp;$A12,'EUC2'!$D:$E,MATCH("HOME",'EUC2'!$D$1:$E$1,0),0),"")</f>
        <v>BHA</v>
      </c>
      <c r="AG12" s="25" t="str">
        <f>IFERROR(VLOOKUP(AG$2&amp;$B12,'FPL FIX2'!$N$1:$Q$400,MATCH("HOME",'FPL FIX2'!$N$1:$Q$1,0),0),"")&amp;IFERROR(VLOOKUP(AG$2&amp;$B12,'FPL FIX2'!$O$1:$P$400,MATCH("AWAY",'FPL FIX2'!$O$1:$P$1,0),0),"")&amp;IFERROR(VLOOKUP(AG$2&amp;$A12,'FA2'!$A:$D,MATCH("AWAY",'FA2'!$A$1:$D$1,0),0),"")&amp;IFERROR(VLOOKUP(AG$2&amp;$A12,'FA2'!$B:$C,MATCH("HOME",'FA2'!$B$1:$C$1,0),0),"")&amp;IFERROR(VLOOKUP(AG$2&amp;$A12,'EFL2'!$A:$D,MATCH("AWAY",'EFL2'!$A$1:$D$1,0),0),"")&amp;IFERROR(VLOOKUP(AG$2&amp;$A12,'EFL2'!$B:$C,MATCH("HOME",'EFL2'!$B$1:$C$1,0),0),"")&amp;IFERROR(VLOOKUP(AG$2&amp;$A12,'UCL2'!$C:$F,MATCH("AWAY",'UCL2'!$C$1:$F$1,0),0),"")&amp;IFERROR(VLOOKUP(AG$2&amp;$A12,'UCL2'!$D:$E,MATCH("HOME",'UCL2'!$D$1:$E$1,0),0),"")&amp;IFERROR(VLOOKUP(AG$2&amp;$A12,'EU2'!$C:$F,MATCH("AWAY",'EU2'!$C$1:$F$1,0),0),"")&amp;IFERROR(VLOOKUP(AG$2&amp;$A12,'EU2'!$D:$E,MATCH("HOME",'EU2'!$D$1:$E$1,0),0),"")&amp;IFERROR(VLOOKUP(AG$2&amp;$A12,'EUC2'!$C:$F,MATCH("AWAY",'EUC2'!$C$1:$F$1,0),0),"")&amp;IFERROR(VLOOKUP(AG$2&amp;$A12,'EUC2'!$D:$E,MATCH("HOME",'EUC2'!$D$1:$E$1,0),0),"")</f>
        <v/>
      </c>
      <c r="AH12" s="25" t="str">
        <f>IFERROR(VLOOKUP(AH$2&amp;$B12,'FPL FIX2'!$N$1:$Q$400,MATCH("HOME",'FPL FIX2'!$N$1:$Q$1,0),0),"")&amp;IFERROR(VLOOKUP(AH$2&amp;$B12,'FPL FIX2'!$O$1:$P$400,MATCH("AWAY",'FPL FIX2'!$O$1:$P$1,0),0),"")&amp;IFERROR(VLOOKUP(AH$2&amp;$A12,'FA2'!$A:$D,MATCH("AWAY",'FA2'!$A$1:$D$1,0),0),"")&amp;IFERROR(VLOOKUP(AH$2&amp;$A12,'FA2'!$B:$C,MATCH("HOME",'FA2'!$B$1:$C$1,0),0),"")&amp;IFERROR(VLOOKUP(AH$2&amp;$A12,'EFL2'!$A:$D,MATCH("AWAY",'EFL2'!$A$1:$D$1,0),0),"")&amp;IFERROR(VLOOKUP(AH$2&amp;$A12,'EFL2'!$B:$C,MATCH("HOME",'EFL2'!$B$1:$C$1,0),0),"")&amp;IFERROR(VLOOKUP(AH$2&amp;$A12,'UCL2'!$C:$F,MATCH("AWAY",'UCL2'!$C$1:$F$1,0),0),"")&amp;IFERROR(VLOOKUP(AH$2&amp;$A12,'UCL2'!$D:$E,MATCH("HOME",'UCL2'!$D$1:$E$1,0),0),"")&amp;IFERROR(VLOOKUP(AH$2&amp;$A12,'EU2'!$C:$F,MATCH("AWAY",'EU2'!$C$1:$F$1,0),0),"")&amp;IFERROR(VLOOKUP(AH$2&amp;$A12,'EU2'!$D:$E,MATCH("HOME",'EU2'!$D$1:$E$1,0),0),"")&amp;IFERROR(VLOOKUP(AH$2&amp;$A12,'EUC2'!$C:$F,MATCH("AWAY",'EUC2'!$C$1:$F$1,0),0),"")&amp;IFERROR(VLOOKUP(AH$2&amp;$A12,'EUC2'!$D:$E,MATCH("HOME",'EUC2'!$D$1:$E$1,0),0),"")</f>
        <v/>
      </c>
      <c r="AI12" s="25" t="str">
        <f>IFERROR(VLOOKUP(AI$2&amp;$B12,'FPL FIX2'!$N$1:$Q$400,MATCH("HOME",'FPL FIX2'!$N$1:$Q$1,0),0),"")&amp;IFERROR(VLOOKUP(AI$2&amp;$B12,'FPL FIX2'!$O$1:$P$400,MATCH("AWAY",'FPL FIX2'!$O$1:$P$1,0),0),"")&amp;IFERROR(VLOOKUP(AI$2&amp;$A12,'FA2'!$A:$D,MATCH("AWAY",'FA2'!$A$1:$D$1,0),0),"")&amp;IFERROR(VLOOKUP(AI$2&amp;$A12,'FA2'!$B:$C,MATCH("HOME",'FA2'!$B$1:$C$1,0),0),"")&amp;IFERROR(VLOOKUP(AI$2&amp;$A12,'EFL2'!$A:$D,MATCH("AWAY",'EFL2'!$A$1:$D$1,0),0),"")&amp;IFERROR(VLOOKUP(AI$2&amp;$A12,'EFL2'!$B:$C,MATCH("HOME",'EFL2'!$B$1:$C$1,0),0),"")&amp;IFERROR(VLOOKUP(AI$2&amp;$A12,'UCL2'!$C:$F,MATCH("AWAY",'UCL2'!$C$1:$F$1,0),0),"")&amp;IFERROR(VLOOKUP(AI$2&amp;$A12,'UCL2'!$D:$E,MATCH("HOME",'UCL2'!$D$1:$E$1,0),0),"")&amp;IFERROR(VLOOKUP(AI$2&amp;$A12,'EU2'!$C:$F,MATCH("AWAY",'EU2'!$C$1:$F$1,0),0),"")&amp;IFERROR(VLOOKUP(AI$2&amp;$A12,'EU2'!$D:$E,MATCH("HOME",'EU2'!$D$1:$E$1,0),0),"")&amp;IFERROR(VLOOKUP(AI$2&amp;$A12,'EUC2'!$C:$F,MATCH("AWAY",'EUC2'!$C$1:$F$1,0),0),"")&amp;IFERROR(VLOOKUP(AI$2&amp;$A12,'EUC2'!$D:$E,MATCH("HOME",'EUC2'!$D$1:$E$1,0),0),"")</f>
        <v/>
      </c>
      <c r="AJ12" s="25" t="str">
        <f>IFERROR(VLOOKUP(AJ$2&amp;$B12,'FPL FIX2'!$N$1:$Q$400,MATCH("HOME",'FPL FIX2'!$N$1:$Q$1,0),0),"")&amp;IFERROR(VLOOKUP(AJ$2&amp;$B12,'FPL FIX2'!$O$1:$P$400,MATCH("AWAY",'FPL FIX2'!$O$1:$P$1,0),0),"")&amp;IFERROR(VLOOKUP(AJ$2&amp;$A12,'FA2'!$A:$D,MATCH("AWAY",'FA2'!$A$1:$D$1,0),0),"")&amp;IFERROR(VLOOKUP(AJ$2&amp;$A12,'FA2'!$B:$C,MATCH("HOME",'FA2'!$B$1:$C$1,0),0),"")&amp;IFERROR(VLOOKUP(AJ$2&amp;$A12,'EFL2'!$A:$D,MATCH("AWAY",'EFL2'!$A$1:$D$1,0),0),"")&amp;IFERROR(VLOOKUP(AJ$2&amp;$A12,'EFL2'!$B:$C,MATCH("HOME",'EFL2'!$B$1:$C$1,0),0),"")&amp;IFERROR(VLOOKUP(AJ$2&amp;$A12,'UCL2'!$C:$F,MATCH("AWAY",'UCL2'!$C$1:$F$1,0),0),"")&amp;IFERROR(VLOOKUP(AJ$2&amp;$A12,'UCL2'!$D:$E,MATCH("HOME",'UCL2'!$D$1:$E$1,0),0),"")&amp;IFERROR(VLOOKUP(AJ$2&amp;$A12,'EU2'!$C:$F,MATCH("AWAY",'EU2'!$C$1:$F$1,0),0),"")&amp;IFERROR(VLOOKUP(AJ$2&amp;$A12,'EU2'!$D:$E,MATCH("HOME",'EU2'!$D$1:$E$1,0),0),"")&amp;IFERROR(VLOOKUP(AJ$2&amp;$A12,'EUC2'!$C:$F,MATCH("AWAY",'EUC2'!$C$1:$F$1,0),0),"")&amp;IFERROR(VLOOKUP(AJ$2&amp;$A12,'EUC2'!$D:$E,MATCH("HOME",'EUC2'!$D$1:$E$1,0),0),"")</f>
        <v>tot</v>
      </c>
      <c r="AK12" s="25" t="str">
        <f>IFERROR(VLOOKUP(AK$2&amp;$B12,'FPL FIX2'!$N$1:$Q$400,MATCH("HOME",'FPL FIX2'!$N$1:$Q$1,0),0),"")&amp;IFERROR(VLOOKUP(AK$2&amp;$B12,'FPL FIX2'!$O$1:$P$400,MATCH("AWAY",'FPL FIX2'!$O$1:$P$1,0),0),"")&amp;IFERROR(VLOOKUP(AK$2&amp;$A12,'FA2'!$A:$D,MATCH("AWAY",'FA2'!$A$1:$D$1,0),0),"")&amp;IFERROR(VLOOKUP(AK$2&amp;$A12,'FA2'!$B:$C,MATCH("HOME",'FA2'!$B$1:$C$1,0),0),"")&amp;IFERROR(VLOOKUP(AK$2&amp;$A12,'EFL2'!$A:$D,MATCH("AWAY",'EFL2'!$A$1:$D$1,0),0),"")&amp;IFERROR(VLOOKUP(AK$2&amp;$A12,'EFL2'!$B:$C,MATCH("HOME",'EFL2'!$B$1:$C$1,0),0),"")&amp;IFERROR(VLOOKUP(AK$2&amp;$A12,'UCL2'!$C:$F,MATCH("AWAY",'UCL2'!$C$1:$F$1,0),0),"")&amp;IFERROR(VLOOKUP(AK$2&amp;$A12,'UCL2'!$D:$E,MATCH("HOME",'UCL2'!$D$1:$E$1,0),0),"")&amp;IFERROR(VLOOKUP(AK$2&amp;$A12,'EU2'!$C:$F,MATCH("AWAY",'EU2'!$C$1:$F$1,0),0),"")&amp;IFERROR(VLOOKUP(AK$2&amp;$A12,'EU2'!$D:$E,MATCH("HOME",'EU2'!$D$1:$E$1,0),0),"")&amp;IFERROR(VLOOKUP(AK$2&amp;$A12,'EUC2'!$C:$F,MATCH("AWAY",'EUC2'!$C$1:$F$1,0),0),"")&amp;IFERROR(VLOOKUP(AK$2&amp;$A12,'EUC2'!$D:$E,MATCH("HOME",'EUC2'!$D$1:$E$1,0),0),"")</f>
        <v/>
      </c>
      <c r="AL12" s="25" t="str">
        <f>IFERROR(VLOOKUP(AL$2&amp;$B12,'FPL FIX2'!$N$1:$Q$400,MATCH("HOME",'FPL FIX2'!$N$1:$Q$1,0),0),"")&amp;IFERROR(VLOOKUP(AL$2&amp;$B12,'FPL FIX2'!$O$1:$P$400,MATCH("AWAY",'FPL FIX2'!$O$1:$P$1,0),0),"")&amp;IFERROR(VLOOKUP(AL$2&amp;$A12,'FA2'!$A:$D,MATCH("AWAY",'FA2'!$A$1:$D$1,0),0),"")&amp;IFERROR(VLOOKUP(AL$2&amp;$A12,'FA2'!$B:$C,MATCH("HOME",'FA2'!$B$1:$C$1,0),0),"")&amp;IFERROR(VLOOKUP(AL$2&amp;$A12,'EFL2'!$A:$D,MATCH("AWAY",'EFL2'!$A$1:$D$1,0),0),"")&amp;IFERROR(VLOOKUP(AL$2&amp;$A12,'EFL2'!$B:$C,MATCH("HOME",'EFL2'!$B$1:$C$1,0),0),"")&amp;IFERROR(VLOOKUP(AL$2&amp;$A12,'UCL2'!$C:$F,MATCH("AWAY",'UCL2'!$C$1:$F$1,0),0),"")&amp;IFERROR(VLOOKUP(AL$2&amp;$A12,'UCL2'!$D:$E,MATCH("HOME",'UCL2'!$D$1:$E$1,0),0),"")&amp;IFERROR(VLOOKUP(AL$2&amp;$A12,'EU2'!$C:$F,MATCH("AWAY",'EU2'!$C$1:$F$1,0),0),"")&amp;IFERROR(VLOOKUP(AL$2&amp;$A12,'EU2'!$D:$E,MATCH("HOME",'EU2'!$D$1:$E$1,0),0),"")&amp;IFERROR(VLOOKUP(AL$2&amp;$A12,'EUC2'!$C:$F,MATCH("AWAY",'EUC2'!$C$1:$F$1,0),0),"")&amp;IFERROR(VLOOKUP(AL$2&amp;$A12,'EUC2'!$D:$E,MATCH("HOME",'EUC2'!$D$1:$E$1,0),0),"")</f>
        <v/>
      </c>
      <c r="AM12" s="25" t="str">
        <f>IFERROR(VLOOKUP(AM$2&amp;$B12,'FPL FIX2'!$N$1:$Q$400,MATCH("HOME",'FPL FIX2'!$N$1:$Q$1,0),0),"")&amp;IFERROR(VLOOKUP(AM$2&amp;$B12,'FPL FIX2'!$O$1:$P$400,MATCH("AWAY",'FPL FIX2'!$O$1:$P$1,0),0),"")&amp;IFERROR(VLOOKUP(AM$2&amp;$A12,'FA2'!$A:$D,MATCH("AWAY",'FA2'!$A$1:$D$1,0),0),"")&amp;IFERROR(VLOOKUP(AM$2&amp;$A12,'FA2'!$B:$C,MATCH("HOME",'FA2'!$B$1:$C$1,0),0),"")&amp;IFERROR(VLOOKUP(AM$2&amp;$A12,'EFL2'!$A:$D,MATCH("AWAY",'EFL2'!$A$1:$D$1,0),0),"")&amp;IFERROR(VLOOKUP(AM$2&amp;$A12,'EFL2'!$B:$C,MATCH("HOME",'EFL2'!$B$1:$C$1,0),0),"")&amp;IFERROR(VLOOKUP(AM$2&amp;$A12,'UCL2'!$C:$F,MATCH("AWAY",'UCL2'!$C$1:$F$1,0),0),"")&amp;IFERROR(VLOOKUP(AM$2&amp;$A12,'UCL2'!$D:$E,MATCH("HOME",'UCL2'!$D$1:$E$1,0),0),"")&amp;IFERROR(VLOOKUP(AM$2&amp;$A12,'EU2'!$C:$F,MATCH("AWAY",'EU2'!$C$1:$F$1,0),0),"")&amp;IFERROR(VLOOKUP(AM$2&amp;$A12,'EU2'!$D:$E,MATCH("HOME",'EU2'!$D$1:$E$1,0),0),"")&amp;IFERROR(VLOOKUP(AM$2&amp;$A12,'EUC2'!$C:$F,MATCH("AWAY",'EUC2'!$C$1:$F$1,0),0),"")&amp;IFERROR(VLOOKUP(AM$2&amp;$A12,'EUC2'!$D:$E,MATCH("HOME",'EUC2'!$D$1:$E$1,0),0),"")</f>
        <v/>
      </c>
      <c r="AN12" s="25" t="str">
        <f>IFERROR(VLOOKUP(AN$2&amp;$B12,'FPL FIX2'!$N$1:$Q$400,MATCH("HOME",'FPL FIX2'!$N$1:$Q$1,0),0),"")&amp;IFERROR(VLOOKUP(AN$2&amp;$B12,'FPL FIX2'!$O$1:$P$400,MATCH("AWAY",'FPL FIX2'!$O$1:$P$1,0),0),"")&amp;IFERROR(VLOOKUP(AN$2&amp;$A12,'FA2'!$A:$D,MATCH("AWAY",'FA2'!$A$1:$D$1,0),0),"")&amp;IFERROR(VLOOKUP(AN$2&amp;$A12,'FA2'!$B:$C,MATCH("HOME",'FA2'!$B$1:$C$1,0),0),"")&amp;IFERROR(VLOOKUP(AN$2&amp;$A12,'EFL2'!$A:$D,MATCH("AWAY",'EFL2'!$A$1:$D$1,0),0),"")&amp;IFERROR(VLOOKUP(AN$2&amp;$A12,'EFL2'!$B:$C,MATCH("HOME",'EFL2'!$B$1:$C$1,0),0),"")&amp;IFERROR(VLOOKUP(AN$2&amp;$A12,'UCL2'!$C:$F,MATCH("AWAY",'UCL2'!$C$1:$F$1,0),0),"")&amp;IFERROR(VLOOKUP(AN$2&amp;$A12,'UCL2'!$D:$E,MATCH("HOME",'UCL2'!$D$1:$E$1,0),0),"")&amp;IFERROR(VLOOKUP(AN$2&amp;$A12,'EU2'!$C:$F,MATCH("AWAY",'EU2'!$C$1:$F$1,0),0),"")&amp;IFERROR(VLOOKUP(AN$2&amp;$A12,'EU2'!$D:$E,MATCH("HOME",'EU2'!$D$1:$E$1,0),0),"")&amp;IFERROR(VLOOKUP(AN$2&amp;$A12,'EUC2'!$C:$F,MATCH("AWAY",'EUC2'!$C$1:$F$1,0),0),"")&amp;IFERROR(VLOOKUP(AN$2&amp;$A12,'EUC2'!$D:$E,MATCH("HOME",'EUC2'!$D$1:$E$1,0),0),"")</f>
        <v/>
      </c>
      <c r="AO12" s="25" t="str">
        <f>IFERROR(VLOOKUP(AO$2&amp;$B12,'FPL FIX2'!$N$1:$Q$400,MATCH("HOME",'FPL FIX2'!$N$1:$Q$1,0),0),"")&amp;IFERROR(VLOOKUP(AO$2&amp;$B12,'FPL FIX2'!$O$1:$P$400,MATCH("AWAY",'FPL FIX2'!$O$1:$P$1,0),0),"")&amp;IFERROR(VLOOKUP(AO$2&amp;$A12,'FA2'!$A:$D,MATCH("AWAY",'FA2'!$A$1:$D$1,0),0),"")&amp;IFERROR(VLOOKUP(AO$2&amp;$A12,'FA2'!$B:$C,MATCH("HOME",'FA2'!$B$1:$C$1,0),0),"")&amp;IFERROR(VLOOKUP(AO$2&amp;$A12,'EFL2'!$A:$D,MATCH("AWAY",'EFL2'!$A$1:$D$1,0),0),"")&amp;IFERROR(VLOOKUP(AO$2&amp;$A12,'EFL2'!$B:$C,MATCH("HOME",'EFL2'!$B$1:$C$1,0),0),"")&amp;IFERROR(VLOOKUP(AO$2&amp;$A12,'UCL2'!$C:$F,MATCH("AWAY",'UCL2'!$C$1:$F$1,0),0),"")&amp;IFERROR(VLOOKUP(AO$2&amp;$A12,'UCL2'!$D:$E,MATCH("HOME",'UCL2'!$D$1:$E$1,0),0),"")&amp;IFERROR(VLOOKUP(AO$2&amp;$A12,'EU2'!$C:$F,MATCH("AWAY",'EU2'!$C$1:$F$1,0),0),"")&amp;IFERROR(VLOOKUP(AO$2&amp;$A12,'EU2'!$D:$E,MATCH("HOME",'EU2'!$D$1:$E$1,0),0),"")&amp;IFERROR(VLOOKUP(AO$2&amp;$A12,'EUC2'!$C:$F,MATCH("AWAY",'EUC2'!$C$1:$F$1,0),0),"")&amp;IFERROR(VLOOKUP(AO$2&amp;$A12,'EUC2'!$D:$E,MATCH("HOME",'EUC2'!$D$1:$E$1,0),0),"")</f>
        <v/>
      </c>
      <c r="AP12" s="25" t="str">
        <f>IFERROR(VLOOKUP(AP$2&amp;$B12,'FPL FIX2'!$N$1:$Q$400,MATCH("HOME",'FPL FIX2'!$N$1:$Q$1,0),0),"")&amp;IFERROR(VLOOKUP(AP$2&amp;$B12,'FPL FIX2'!$O$1:$P$400,MATCH("AWAY",'FPL FIX2'!$O$1:$P$1,0),0),"")&amp;IFERROR(VLOOKUP(AP$2&amp;$A12,'FA2'!$A:$D,MATCH("AWAY",'FA2'!$A$1:$D$1,0),0),"")&amp;IFERROR(VLOOKUP(AP$2&amp;$A12,'FA2'!$B:$C,MATCH("HOME",'FA2'!$B$1:$C$1,0),0),"")&amp;IFERROR(VLOOKUP(AP$2&amp;$A12,'EFL2'!$A:$D,MATCH("AWAY",'EFL2'!$A$1:$D$1,0),0),"")&amp;IFERROR(VLOOKUP(AP$2&amp;$A12,'EFL2'!$B:$C,MATCH("HOME",'EFL2'!$B$1:$C$1,0),0),"")&amp;IFERROR(VLOOKUP(AP$2&amp;$A12,'UCL2'!$C:$F,MATCH("AWAY",'UCL2'!$C$1:$F$1,0),0),"")&amp;IFERROR(VLOOKUP(AP$2&amp;$A12,'UCL2'!$D:$E,MATCH("HOME",'UCL2'!$D$1:$E$1,0),0),"")&amp;IFERROR(VLOOKUP(AP$2&amp;$A12,'EU2'!$C:$F,MATCH("AWAY",'EU2'!$C$1:$F$1,0),0),"")&amp;IFERROR(VLOOKUP(AP$2&amp;$A12,'EU2'!$D:$E,MATCH("HOME",'EU2'!$D$1:$E$1,0),0),"")&amp;IFERROR(VLOOKUP(AP$2&amp;$A12,'EUC2'!$C:$F,MATCH("AWAY",'EUC2'!$C$1:$F$1,0),0),"")&amp;IFERROR(VLOOKUP(AP$2&amp;$A12,'EUC2'!$D:$E,MATCH("HOME",'EUC2'!$D$1:$E$1,0),0),"")</f>
        <v/>
      </c>
      <c r="AQ12" s="25" t="str">
        <f>IFERROR(VLOOKUP(AQ$2&amp;$B12,'FPL FIX2'!$N$1:$Q$400,MATCH("HOME",'FPL FIX2'!$N$1:$Q$1,0),0),"")&amp;IFERROR(VLOOKUP(AQ$2&amp;$B12,'FPL FIX2'!$O$1:$P$400,MATCH("AWAY",'FPL FIX2'!$O$1:$P$1,0),0),"")&amp;IFERROR(VLOOKUP(AQ$2&amp;$A12,'FA2'!$A:$D,MATCH("AWAY",'FA2'!$A$1:$D$1,0),0),"")&amp;IFERROR(VLOOKUP(AQ$2&amp;$A12,'FA2'!$B:$C,MATCH("HOME",'FA2'!$B$1:$C$1,0),0),"")&amp;IFERROR(VLOOKUP(AQ$2&amp;$A12,'EFL2'!$A:$D,MATCH("AWAY",'EFL2'!$A$1:$D$1,0),0),"")&amp;IFERROR(VLOOKUP(AQ$2&amp;$A12,'EFL2'!$B:$C,MATCH("HOME",'EFL2'!$B$1:$C$1,0),0),"")&amp;IFERROR(VLOOKUP(AQ$2&amp;$A12,'UCL2'!$C:$F,MATCH("AWAY",'UCL2'!$C$1:$F$1,0),0),"")&amp;IFERROR(VLOOKUP(AQ$2&amp;$A12,'UCL2'!$D:$E,MATCH("HOME",'UCL2'!$D$1:$E$1,0),0),"")&amp;IFERROR(VLOOKUP(AQ$2&amp;$A12,'EU2'!$C:$F,MATCH("AWAY",'EU2'!$C$1:$F$1,0),0),"")&amp;IFERROR(VLOOKUP(AQ$2&amp;$A12,'EU2'!$D:$E,MATCH("HOME",'EU2'!$D$1:$E$1,0),0),"")&amp;IFERROR(VLOOKUP(AQ$2&amp;$A12,'EUC2'!$C:$F,MATCH("AWAY",'EUC2'!$C$1:$F$1,0),0),"")&amp;IFERROR(VLOOKUP(AQ$2&amp;$A12,'EUC2'!$D:$E,MATCH("HOME",'EUC2'!$D$1:$E$1,0),0),"")</f>
        <v/>
      </c>
      <c r="AR12" s="25" t="str">
        <f>IFERROR(VLOOKUP(AR$2&amp;$B12,'FPL FIX2'!$N$1:$Q$400,MATCH("HOME",'FPL FIX2'!$N$1:$Q$1,0),0),"")&amp;IFERROR(VLOOKUP(AR$2&amp;$B12,'FPL FIX2'!$O$1:$P$400,MATCH("AWAY",'FPL FIX2'!$O$1:$P$1,0),0),"")&amp;IFERROR(VLOOKUP(AR$2&amp;$A12,'FA2'!$A:$D,MATCH("AWAY",'FA2'!$A$1:$D$1,0),0),"")&amp;IFERROR(VLOOKUP(AR$2&amp;$A12,'FA2'!$B:$C,MATCH("HOME",'FA2'!$B$1:$C$1,0),0),"")&amp;IFERROR(VLOOKUP(AR$2&amp;$A12,'EFL2'!$A:$D,MATCH("AWAY",'EFL2'!$A$1:$D$1,0),0),"")&amp;IFERROR(VLOOKUP(AR$2&amp;$A12,'EFL2'!$B:$C,MATCH("HOME",'EFL2'!$B$1:$C$1,0),0),"")&amp;IFERROR(VLOOKUP(AR$2&amp;$A12,'UCL2'!$C:$F,MATCH("AWAY",'UCL2'!$C$1:$F$1,0),0),"")&amp;IFERROR(VLOOKUP(AR$2&amp;$A12,'UCL2'!$D:$E,MATCH("HOME",'UCL2'!$D$1:$E$1,0),0),"")&amp;IFERROR(VLOOKUP(AR$2&amp;$A12,'EU2'!$C:$F,MATCH("AWAY",'EU2'!$C$1:$F$1,0),0),"")&amp;IFERROR(VLOOKUP(AR$2&amp;$A12,'EU2'!$D:$E,MATCH("HOME",'EU2'!$D$1:$E$1,0),0),"")&amp;IFERROR(VLOOKUP(AR$2&amp;$A12,'EUC2'!$C:$F,MATCH("AWAY",'EUC2'!$C$1:$F$1,0),0),"")&amp;IFERROR(VLOOKUP(AR$2&amp;$A12,'EUC2'!$D:$E,MATCH("HOME",'EUC2'!$D$1:$E$1,0),0),"")</f>
        <v/>
      </c>
      <c r="AS12" s="25" t="str">
        <f>IFERROR(VLOOKUP(AS$2&amp;$B12,'FPL FIX2'!$N$1:$Q$400,MATCH("HOME",'FPL FIX2'!$N$1:$Q$1,0),0),"")&amp;IFERROR(VLOOKUP(AS$2&amp;$B12,'FPL FIX2'!$O$1:$P$400,MATCH("AWAY",'FPL FIX2'!$O$1:$P$1,0),0),"")&amp;IFERROR(VLOOKUP(AS$2&amp;$A12,'FA2'!$A:$D,MATCH("AWAY",'FA2'!$A$1:$D$1,0),0),"")&amp;IFERROR(VLOOKUP(AS$2&amp;$A12,'FA2'!$B:$C,MATCH("HOME",'FA2'!$B$1:$C$1,0),0),"")&amp;IFERROR(VLOOKUP(AS$2&amp;$A12,'EFL2'!$A:$D,MATCH("AWAY",'EFL2'!$A$1:$D$1,0),0),"")&amp;IFERROR(VLOOKUP(AS$2&amp;$A12,'EFL2'!$B:$C,MATCH("HOME",'EFL2'!$B$1:$C$1,0),0),"")&amp;IFERROR(VLOOKUP(AS$2&amp;$A12,'UCL2'!$C:$F,MATCH("AWAY",'UCL2'!$C$1:$F$1,0),0),"")&amp;IFERROR(VLOOKUP(AS$2&amp;$A12,'UCL2'!$D:$E,MATCH("HOME",'UCL2'!$D$1:$E$1,0),0),"")&amp;IFERROR(VLOOKUP(AS$2&amp;$A12,'EU2'!$C:$F,MATCH("AWAY",'EU2'!$C$1:$F$1,0),0),"")&amp;IFERROR(VLOOKUP(AS$2&amp;$A12,'EU2'!$D:$E,MATCH("HOME",'EU2'!$D$1:$E$1,0),0),"")&amp;IFERROR(VLOOKUP(AS$2&amp;$A12,'EUC2'!$C:$F,MATCH("AWAY",'EUC2'!$C$1:$F$1,0),0),"")&amp;IFERROR(VLOOKUP(AS$2&amp;$A12,'EUC2'!$D:$E,MATCH("HOME",'EUC2'!$D$1:$E$1,0),0),"")</f>
        <v/>
      </c>
      <c r="AT12" s="25" t="str">
        <f>IFERROR(VLOOKUP(AT$2&amp;$B12,'FPL FIX2'!$N$1:$Q$400,MATCH("HOME",'FPL FIX2'!$N$1:$Q$1,0),0),"")&amp;IFERROR(VLOOKUP(AT$2&amp;$B12,'FPL FIX2'!$O$1:$P$400,MATCH("AWAY",'FPL FIX2'!$O$1:$P$1,0),0),"")&amp;IFERROR(VLOOKUP(AT$2&amp;$A12,'FA2'!$A:$D,MATCH("AWAY",'FA2'!$A$1:$D$1,0),0),"")&amp;IFERROR(VLOOKUP(AT$2&amp;$A12,'FA2'!$B:$C,MATCH("HOME",'FA2'!$B$1:$C$1,0),0),"")&amp;IFERROR(VLOOKUP(AT$2&amp;$A12,'EFL2'!$A:$D,MATCH("AWAY",'EFL2'!$A$1:$D$1,0),0),"")&amp;IFERROR(VLOOKUP(AT$2&amp;$A12,'EFL2'!$B:$C,MATCH("HOME",'EFL2'!$B$1:$C$1,0),0),"")&amp;IFERROR(VLOOKUP(AT$2&amp;$A12,'UCL2'!$C:$F,MATCH("AWAY",'UCL2'!$C$1:$F$1,0),0),"")&amp;IFERROR(VLOOKUP(AT$2&amp;$A12,'UCL2'!$D:$E,MATCH("HOME",'UCL2'!$D$1:$E$1,0),0),"")&amp;IFERROR(VLOOKUP(AT$2&amp;$A12,'EU2'!$C:$F,MATCH("AWAY",'EU2'!$C$1:$F$1,0),0),"")&amp;IFERROR(VLOOKUP(AT$2&amp;$A12,'EU2'!$D:$E,MATCH("HOME",'EU2'!$D$1:$E$1,0),0),"")&amp;IFERROR(VLOOKUP(AT$2&amp;$A12,'EUC2'!$C:$F,MATCH("AWAY",'EUC2'!$C$1:$F$1,0),0),"")&amp;IFERROR(VLOOKUP(AT$2&amp;$A12,'EUC2'!$D:$E,MATCH("HOME",'EUC2'!$D$1:$E$1,0),0),"")</f>
        <v/>
      </c>
      <c r="AU12" s="25" t="str">
        <f>IFERROR(VLOOKUP(AU$2&amp;$B12,'FPL FIX2'!$N$1:$Q$400,MATCH("HOME",'FPL FIX2'!$N$1:$Q$1,0),0),"")&amp;IFERROR(VLOOKUP(AU$2&amp;$B12,'FPL FIX2'!$O$1:$P$400,MATCH("AWAY",'FPL FIX2'!$O$1:$P$1,0),0),"")&amp;IFERROR(VLOOKUP(AU$2&amp;$A12,'FA2'!$A:$D,MATCH("AWAY",'FA2'!$A$1:$D$1,0),0),"")&amp;IFERROR(VLOOKUP(AU$2&amp;$A12,'FA2'!$B:$C,MATCH("HOME",'FA2'!$B$1:$C$1,0),0),"")&amp;IFERROR(VLOOKUP(AU$2&amp;$A12,'EFL2'!$A:$D,MATCH("AWAY",'EFL2'!$A$1:$D$1,0),0),"")&amp;IFERROR(VLOOKUP(AU$2&amp;$A12,'EFL2'!$B:$C,MATCH("HOME",'EFL2'!$B$1:$C$1,0),0),"")&amp;IFERROR(VLOOKUP(AU$2&amp;$A12,'UCL2'!$C:$F,MATCH("AWAY",'UCL2'!$C$1:$F$1,0),0),"")&amp;IFERROR(VLOOKUP(AU$2&amp;$A12,'UCL2'!$D:$E,MATCH("HOME",'UCL2'!$D$1:$E$1,0),0),"")&amp;IFERROR(VLOOKUP(AU$2&amp;$A12,'EU2'!$C:$F,MATCH("AWAY",'EU2'!$C$1:$F$1,0),0),"")&amp;IFERROR(VLOOKUP(AU$2&amp;$A12,'EU2'!$D:$E,MATCH("HOME",'EU2'!$D$1:$E$1,0),0),"")&amp;IFERROR(VLOOKUP(AU$2&amp;$A12,'EUC2'!$C:$F,MATCH("AWAY",'EUC2'!$C$1:$F$1,0),0),"")&amp;IFERROR(VLOOKUP(AU$2&amp;$A12,'EUC2'!$D:$E,MATCH("HOME",'EUC2'!$D$1:$E$1,0),0),"")</f>
        <v/>
      </c>
      <c r="AV12" s="25" t="str">
        <f>IFERROR(VLOOKUP(AV$2&amp;$B12,'FPL FIX2'!$N$1:$Q$400,MATCH("HOME",'FPL FIX2'!$N$1:$Q$1,0),0),"")&amp;IFERROR(VLOOKUP(AV$2&amp;$B12,'FPL FIX2'!$O$1:$P$400,MATCH("AWAY",'FPL FIX2'!$O$1:$P$1,0),0),"")&amp;IFERROR(VLOOKUP(AV$2&amp;$A12,'FA2'!$A:$D,MATCH("AWAY",'FA2'!$A$1:$D$1,0),0),"")&amp;IFERROR(VLOOKUP(AV$2&amp;$A12,'FA2'!$B:$C,MATCH("HOME",'FA2'!$B$1:$C$1,0),0),"")&amp;IFERROR(VLOOKUP(AV$2&amp;$A12,'EFL2'!$A:$D,MATCH("AWAY",'EFL2'!$A$1:$D$1,0),0),"")&amp;IFERROR(VLOOKUP(AV$2&amp;$A12,'EFL2'!$B:$C,MATCH("HOME",'EFL2'!$B$1:$C$1,0),0),"")&amp;IFERROR(VLOOKUP(AV$2&amp;$A12,'UCL2'!$C:$F,MATCH("AWAY",'UCL2'!$C$1:$F$1,0),0),"")&amp;IFERROR(VLOOKUP(AV$2&amp;$A12,'UCL2'!$D:$E,MATCH("HOME",'UCL2'!$D$1:$E$1,0),0),"")&amp;IFERROR(VLOOKUP(AV$2&amp;$A12,'EU2'!$C:$F,MATCH("AWAY",'EU2'!$C$1:$F$1,0),0),"")&amp;IFERROR(VLOOKUP(AV$2&amp;$A12,'EU2'!$D:$E,MATCH("HOME",'EU2'!$D$1:$E$1,0),0),"")&amp;IFERROR(VLOOKUP(AV$2&amp;$A12,'EUC2'!$C:$F,MATCH("AWAY",'EUC2'!$C$1:$F$1,0),0),"")&amp;IFERROR(VLOOKUP(AV$2&amp;$A12,'EUC2'!$D:$E,MATCH("HOME",'EUC2'!$D$1:$E$1,0),0),"")</f>
        <v/>
      </c>
      <c r="AW12" s="25" t="str">
        <f>IFERROR(VLOOKUP(AW$2&amp;$B12,'FPL FIX2'!$N$1:$Q$400,MATCH("HOME",'FPL FIX2'!$N$1:$Q$1,0),0),"")&amp;IFERROR(VLOOKUP(AW$2&amp;$B12,'FPL FIX2'!$O$1:$P$400,MATCH("AWAY",'FPL FIX2'!$O$1:$P$1,0),0),"")&amp;IFERROR(VLOOKUP(AW$2&amp;$A12,'FA2'!$A:$D,MATCH("AWAY",'FA2'!$A$1:$D$1,0),0),"")&amp;IFERROR(VLOOKUP(AW$2&amp;$A12,'FA2'!$B:$C,MATCH("HOME",'FA2'!$B$1:$C$1,0),0),"")&amp;IFERROR(VLOOKUP(AW$2&amp;$A12,'EFL2'!$A:$D,MATCH("AWAY",'EFL2'!$A$1:$D$1,0),0),"")&amp;IFERROR(VLOOKUP(AW$2&amp;$A12,'EFL2'!$B:$C,MATCH("HOME",'EFL2'!$B$1:$C$1,0),0),"")&amp;IFERROR(VLOOKUP(AW$2&amp;$A12,'UCL2'!$C:$F,MATCH("AWAY",'UCL2'!$C$1:$F$1,0),0),"")&amp;IFERROR(VLOOKUP(AW$2&amp;$A12,'UCL2'!$D:$E,MATCH("HOME",'UCL2'!$D$1:$E$1,0),0),"")&amp;IFERROR(VLOOKUP(AW$2&amp;$A12,'EU2'!$C:$F,MATCH("AWAY",'EU2'!$C$1:$F$1,0),0),"")&amp;IFERROR(VLOOKUP(AW$2&amp;$A12,'EU2'!$D:$E,MATCH("HOME",'EU2'!$D$1:$E$1,0),0),"")&amp;IFERROR(VLOOKUP(AW$2&amp;$A12,'EUC2'!$C:$F,MATCH("AWAY",'EUC2'!$C$1:$F$1,0),0),"")&amp;IFERROR(VLOOKUP(AW$2&amp;$A12,'EUC2'!$D:$E,MATCH("HOME",'EUC2'!$D$1:$E$1,0),0),"")</f>
        <v>nfo</v>
      </c>
      <c r="AX12" s="25" t="str">
        <f>IFERROR(VLOOKUP(AX$2&amp;$B12,'FPL FIX2'!$N$1:$Q$400,MATCH("HOME",'FPL FIX2'!$N$1:$Q$1,0),0),"")&amp;IFERROR(VLOOKUP(AX$2&amp;$B12,'FPL FIX2'!$O$1:$P$400,MATCH("AWAY",'FPL FIX2'!$O$1:$P$1,0),0),"")&amp;IFERROR(VLOOKUP(AX$2&amp;$A12,'FA2'!$A:$D,MATCH("AWAY",'FA2'!$A$1:$D$1,0),0),"")&amp;IFERROR(VLOOKUP(AX$2&amp;$A12,'FA2'!$B:$C,MATCH("HOME",'FA2'!$B$1:$C$1,0),0),"")&amp;IFERROR(VLOOKUP(AX$2&amp;$A12,'EFL2'!$A:$D,MATCH("AWAY",'EFL2'!$A$1:$D$1,0),0),"")&amp;IFERROR(VLOOKUP(AX$2&amp;$A12,'EFL2'!$B:$C,MATCH("HOME",'EFL2'!$B$1:$C$1,0),0),"")&amp;IFERROR(VLOOKUP(AX$2&amp;$A12,'UCL2'!$C:$F,MATCH("AWAY",'UCL2'!$C$1:$F$1,0),0),"")&amp;IFERROR(VLOOKUP(AX$2&amp;$A12,'UCL2'!$D:$E,MATCH("HOME",'UCL2'!$D$1:$E$1,0),0),"")&amp;IFERROR(VLOOKUP(AX$2&amp;$A12,'EU2'!$C:$F,MATCH("AWAY",'EU2'!$C$1:$F$1,0),0),"")&amp;IFERROR(VLOOKUP(AX$2&amp;$A12,'EU2'!$D:$E,MATCH("HOME",'EU2'!$D$1:$E$1,0),0),"")&amp;IFERROR(VLOOKUP(AX$2&amp;$A12,'EUC2'!$C:$F,MATCH("AWAY",'EUC2'!$C$1:$F$1,0),0),"")&amp;IFERROR(VLOOKUP(AX$2&amp;$A12,'EUC2'!$D:$E,MATCH("HOME",'EUC2'!$D$1:$E$1,0),0),"")</f>
        <v/>
      </c>
      <c r="AY12" s="25" t="str">
        <f>IFERROR(VLOOKUP(AY$2&amp;$B12,'FPL FIX2'!$N$1:$Q$400,MATCH("HOME",'FPL FIX2'!$N$1:$Q$1,0),0),"")&amp;IFERROR(VLOOKUP(AY$2&amp;$B12,'FPL FIX2'!$O$1:$P$400,MATCH("AWAY",'FPL FIX2'!$O$1:$P$1,0),0),"")&amp;IFERROR(VLOOKUP(AY$2&amp;$A12,'FA2'!$A:$D,MATCH("AWAY",'FA2'!$A$1:$D$1,0),0),"")&amp;IFERROR(VLOOKUP(AY$2&amp;$A12,'FA2'!$B:$C,MATCH("HOME",'FA2'!$B$1:$C$1,0),0),"")&amp;IFERROR(VLOOKUP(AY$2&amp;$A12,'EFL2'!$A:$D,MATCH("AWAY",'EFL2'!$A$1:$D$1,0),0),"")&amp;IFERROR(VLOOKUP(AY$2&amp;$A12,'EFL2'!$B:$C,MATCH("HOME",'EFL2'!$B$1:$C$1,0),0),"")&amp;IFERROR(VLOOKUP(AY$2&amp;$A12,'UCL2'!$C:$F,MATCH("AWAY",'UCL2'!$C$1:$F$1,0),0),"")&amp;IFERROR(VLOOKUP(AY$2&amp;$A12,'UCL2'!$D:$E,MATCH("HOME",'UCL2'!$D$1:$E$1,0),0),"")&amp;IFERROR(VLOOKUP(AY$2&amp;$A12,'EU2'!$C:$F,MATCH("AWAY",'EU2'!$C$1:$F$1,0),0),"")&amp;IFERROR(VLOOKUP(AY$2&amp;$A12,'EU2'!$D:$E,MATCH("HOME",'EU2'!$D$1:$E$1,0),0),"")&amp;IFERROR(VLOOKUP(AY$2&amp;$A12,'EUC2'!$C:$F,MATCH("AWAY",'EUC2'!$C$1:$F$1,0),0),"")&amp;IFERROR(VLOOKUP(AY$2&amp;$A12,'EUC2'!$D:$E,MATCH("HOME",'EUC2'!$D$1:$E$1,0),0),"")</f>
        <v/>
      </c>
      <c r="AZ12" s="25" t="str">
        <f>IFERROR(VLOOKUP(AZ$2&amp;$B12,'FPL FIX2'!$N$1:$Q$400,MATCH("HOME",'FPL FIX2'!$N$1:$Q$1,0),0),"")&amp;IFERROR(VLOOKUP(AZ$2&amp;$B12,'FPL FIX2'!$O$1:$P$400,MATCH("AWAY",'FPL FIX2'!$O$1:$P$1,0),0),"")&amp;IFERROR(VLOOKUP(AZ$2&amp;$A12,'FA2'!$A:$D,MATCH("AWAY",'FA2'!$A$1:$D$1,0),0),"")&amp;IFERROR(VLOOKUP(AZ$2&amp;$A12,'FA2'!$B:$C,MATCH("HOME",'FA2'!$B$1:$C$1,0),0),"")&amp;IFERROR(VLOOKUP(AZ$2&amp;$A12,'EFL2'!$A:$D,MATCH("AWAY",'EFL2'!$A$1:$D$1,0),0),"")&amp;IFERROR(VLOOKUP(AZ$2&amp;$A12,'EFL2'!$B:$C,MATCH("HOME",'EFL2'!$B$1:$C$1,0),0),"")&amp;IFERROR(VLOOKUP(AZ$2&amp;$A12,'UCL2'!$C:$F,MATCH("AWAY",'UCL2'!$C$1:$F$1,0),0),"")&amp;IFERROR(VLOOKUP(AZ$2&amp;$A12,'UCL2'!$D:$E,MATCH("HOME",'UCL2'!$D$1:$E$1,0),0),"")&amp;IFERROR(VLOOKUP(AZ$2&amp;$A12,'EU2'!$C:$F,MATCH("AWAY",'EU2'!$C$1:$F$1,0),0),"")&amp;IFERROR(VLOOKUP(AZ$2&amp;$A12,'EU2'!$D:$E,MATCH("HOME",'EU2'!$D$1:$E$1,0),0),"")&amp;IFERROR(VLOOKUP(AZ$2&amp;$A12,'EUC2'!$C:$F,MATCH("AWAY",'EUC2'!$C$1:$F$1,0),0),"")&amp;IFERROR(VLOOKUP(AZ$2&amp;$A12,'EUC2'!$D:$E,MATCH("HOME",'EUC2'!$D$1:$E$1,0),0),"")</f>
        <v/>
      </c>
      <c r="BA12" s="25" t="str">
        <f>IFERROR(VLOOKUP(BA$2&amp;$B12,'FPL FIX2'!$N$1:$Q$400,MATCH("HOME",'FPL FIX2'!$N$1:$Q$1,0),0),"")&amp;IFERROR(VLOOKUP(BA$2&amp;$B12,'FPL FIX2'!$O$1:$P$400,MATCH("AWAY",'FPL FIX2'!$O$1:$P$1,0),0),"")&amp;IFERROR(VLOOKUP(BA$2&amp;$A12,'FA2'!$A:$D,MATCH("AWAY",'FA2'!$A$1:$D$1,0),0),"")&amp;IFERROR(VLOOKUP(BA$2&amp;$A12,'FA2'!$B:$C,MATCH("HOME",'FA2'!$B$1:$C$1,0),0),"")&amp;IFERROR(VLOOKUP(BA$2&amp;$A12,'EFL2'!$A:$D,MATCH("AWAY",'EFL2'!$A$1:$D$1,0),0),"")&amp;IFERROR(VLOOKUP(BA$2&amp;$A12,'EFL2'!$B:$C,MATCH("HOME",'EFL2'!$B$1:$C$1,0),0),"")&amp;IFERROR(VLOOKUP(BA$2&amp;$A12,'UCL2'!$C:$F,MATCH("AWAY",'UCL2'!$C$1:$F$1,0),0),"")&amp;IFERROR(VLOOKUP(BA$2&amp;$A12,'UCL2'!$D:$E,MATCH("HOME",'UCL2'!$D$1:$E$1,0),0),"")&amp;IFERROR(VLOOKUP(BA$2&amp;$A12,'EU2'!$C:$F,MATCH("AWAY",'EU2'!$C$1:$F$1,0),0),"")&amp;IFERROR(VLOOKUP(BA$2&amp;$A12,'EU2'!$D:$E,MATCH("HOME",'EU2'!$D$1:$E$1,0),0),"")&amp;IFERROR(VLOOKUP(BA$2&amp;$A12,'EUC2'!$C:$F,MATCH("AWAY",'EUC2'!$C$1:$F$1,0),0),"")&amp;IFERROR(VLOOKUP(BA$2&amp;$A12,'EUC2'!$D:$E,MATCH("HOME",'EUC2'!$D$1:$E$1,0),0),"")</f>
        <v/>
      </c>
      <c r="BB12" s="25" t="str">
        <f>IFERROR(VLOOKUP(BB$2&amp;$B12,'FPL FIX2'!$N$1:$Q$400,MATCH("HOME",'FPL FIX2'!$N$1:$Q$1,0),0),"")&amp;IFERROR(VLOOKUP(BB$2&amp;$B12,'FPL FIX2'!$O$1:$P$400,MATCH("AWAY",'FPL FIX2'!$O$1:$P$1,0),0),"")&amp;IFERROR(VLOOKUP(BB$2&amp;$A12,'FA2'!$A:$D,MATCH("AWAY",'FA2'!$A$1:$D$1,0),0),"")&amp;IFERROR(VLOOKUP(BB$2&amp;$A12,'FA2'!$B:$C,MATCH("HOME",'FA2'!$B$1:$C$1,0),0),"")&amp;IFERROR(VLOOKUP(BB$2&amp;$A12,'EFL2'!$A:$D,MATCH("AWAY",'EFL2'!$A$1:$D$1,0),0),"")&amp;IFERROR(VLOOKUP(BB$2&amp;$A12,'EFL2'!$B:$C,MATCH("HOME",'EFL2'!$B$1:$C$1,0),0),"")&amp;IFERROR(VLOOKUP(BB$2&amp;$A12,'UCL2'!$C:$F,MATCH("AWAY",'UCL2'!$C$1:$F$1,0),0),"")&amp;IFERROR(VLOOKUP(BB$2&amp;$A12,'UCL2'!$D:$E,MATCH("HOME",'UCL2'!$D$1:$E$1,0),0),"")&amp;IFERROR(VLOOKUP(BB$2&amp;$A12,'EU2'!$C:$F,MATCH("AWAY",'EU2'!$C$1:$F$1,0),0),"")&amp;IFERROR(VLOOKUP(BB$2&amp;$A12,'EU2'!$D:$E,MATCH("HOME",'EU2'!$D$1:$E$1,0),0),"")&amp;IFERROR(VLOOKUP(BB$2&amp;$A12,'EUC2'!$C:$F,MATCH("AWAY",'EUC2'!$C$1:$F$1,0),0),"")&amp;IFERROR(VLOOKUP(BB$2&amp;$A12,'EUC2'!$D:$E,MATCH("HOME",'EUC2'!$D$1:$E$1,0),0),"")</f>
        <v/>
      </c>
      <c r="BC12" s="25" t="str">
        <f>IFERROR(VLOOKUP(BC$2&amp;$B12,'FPL FIX2'!$N$1:$Q$400,MATCH("HOME",'FPL FIX2'!$N$1:$Q$1,0),0),"")&amp;IFERROR(VLOOKUP(BC$2&amp;$B12,'FPL FIX2'!$O$1:$P$400,MATCH("AWAY",'FPL FIX2'!$O$1:$P$1,0),0),"")&amp;IFERROR(VLOOKUP(BC$2&amp;$A12,'FA2'!$A:$D,MATCH("AWAY",'FA2'!$A$1:$D$1,0),0),"")&amp;IFERROR(VLOOKUP(BC$2&amp;$A12,'FA2'!$B:$C,MATCH("HOME",'FA2'!$B$1:$C$1,0),0),"")&amp;IFERROR(VLOOKUP(BC$2&amp;$A12,'EFL2'!$A:$D,MATCH("AWAY",'EFL2'!$A$1:$D$1,0),0),"")&amp;IFERROR(VLOOKUP(BC$2&amp;$A12,'EFL2'!$B:$C,MATCH("HOME",'EFL2'!$B$1:$C$1,0),0),"")&amp;IFERROR(VLOOKUP(BC$2&amp;$A12,'UCL2'!$C:$F,MATCH("AWAY",'UCL2'!$C$1:$F$1,0),0),"")&amp;IFERROR(VLOOKUP(BC$2&amp;$A12,'UCL2'!$D:$E,MATCH("HOME",'UCL2'!$D$1:$E$1,0),0),"")&amp;IFERROR(VLOOKUP(BC$2&amp;$A12,'EU2'!$C:$F,MATCH("AWAY",'EU2'!$C$1:$F$1,0),0),"")&amp;IFERROR(VLOOKUP(BC$2&amp;$A12,'EU2'!$D:$E,MATCH("HOME",'EU2'!$D$1:$E$1,0),0),"")&amp;IFERROR(VLOOKUP(BC$2&amp;$A12,'EUC2'!$C:$F,MATCH("AWAY",'EUC2'!$C$1:$F$1,0),0),"")&amp;IFERROR(VLOOKUP(BC$2&amp;$A12,'EUC2'!$D:$E,MATCH("HOME",'EUC2'!$D$1:$E$1,0),0),"")</f>
        <v/>
      </c>
      <c r="BD12" s="25" t="str">
        <f>IFERROR(VLOOKUP(BD$2&amp;$B12,'FPL FIX2'!$N$1:$Q$400,MATCH("HOME",'FPL FIX2'!$N$1:$Q$1,0),0),"")&amp;IFERROR(VLOOKUP(BD$2&amp;$B12,'FPL FIX2'!$O$1:$P$400,MATCH("AWAY",'FPL FIX2'!$O$1:$P$1,0),0),"")&amp;IFERROR(VLOOKUP(BD$2&amp;$A12,'FA2'!$A:$D,MATCH("AWAY",'FA2'!$A$1:$D$1,0),0),"")&amp;IFERROR(VLOOKUP(BD$2&amp;$A12,'FA2'!$B:$C,MATCH("HOME",'FA2'!$B$1:$C$1,0),0),"")&amp;IFERROR(VLOOKUP(BD$2&amp;$A12,'EFL2'!$A:$D,MATCH("AWAY",'EFL2'!$A$1:$D$1,0),0),"")&amp;IFERROR(VLOOKUP(BD$2&amp;$A12,'EFL2'!$B:$C,MATCH("HOME",'EFL2'!$B$1:$C$1,0),0),"")&amp;IFERROR(VLOOKUP(BD$2&amp;$A12,'UCL2'!$C:$F,MATCH("AWAY",'UCL2'!$C$1:$F$1,0),0),"")&amp;IFERROR(VLOOKUP(BD$2&amp;$A12,'UCL2'!$D:$E,MATCH("HOME",'UCL2'!$D$1:$E$1,0),0),"")&amp;IFERROR(VLOOKUP(BD$2&amp;$A12,'EU2'!$C:$F,MATCH("AWAY",'EU2'!$C$1:$F$1,0),0),"")&amp;IFERROR(VLOOKUP(BD$2&amp;$A12,'EU2'!$D:$E,MATCH("HOME",'EU2'!$D$1:$E$1,0),0),"")&amp;IFERROR(VLOOKUP(BD$2&amp;$A12,'EUC2'!$C:$F,MATCH("AWAY",'EUC2'!$C$1:$F$1,0),0),"")&amp;IFERROR(VLOOKUP(BD$2&amp;$A12,'EUC2'!$D:$E,MATCH("HOME",'EUC2'!$D$1:$E$1,0),0),"")</f>
        <v/>
      </c>
      <c r="BE12" s="25" t="str">
        <f>IFERROR(VLOOKUP(BE$2&amp;$B12,'FPL FIX2'!$N$1:$Q$400,MATCH("HOME",'FPL FIX2'!$N$1:$Q$1,0),0),"")&amp;IFERROR(VLOOKUP(BE$2&amp;$B12,'FPL FIX2'!$O$1:$P$400,MATCH("AWAY",'FPL FIX2'!$O$1:$P$1,0),0),"")&amp;IFERROR(VLOOKUP(BE$2&amp;$A12,'FA2'!$A:$D,MATCH("AWAY",'FA2'!$A$1:$D$1,0),0),"")&amp;IFERROR(VLOOKUP(BE$2&amp;$A12,'FA2'!$B:$C,MATCH("HOME",'FA2'!$B$1:$C$1,0),0),"")&amp;IFERROR(VLOOKUP(BE$2&amp;$A12,'EFL2'!$A:$D,MATCH("AWAY",'EFL2'!$A$1:$D$1,0),0),"")&amp;IFERROR(VLOOKUP(BE$2&amp;$A12,'EFL2'!$B:$C,MATCH("HOME",'EFL2'!$B$1:$C$1,0),0),"")&amp;IFERROR(VLOOKUP(BE$2&amp;$A12,'UCL2'!$C:$F,MATCH("AWAY",'UCL2'!$C$1:$F$1,0),0),"")&amp;IFERROR(VLOOKUP(BE$2&amp;$A12,'UCL2'!$D:$E,MATCH("HOME",'UCL2'!$D$1:$E$1,0),0),"")&amp;IFERROR(VLOOKUP(BE$2&amp;$A12,'EU2'!$C:$F,MATCH("AWAY",'EU2'!$C$1:$F$1,0),0),"")&amp;IFERROR(VLOOKUP(BE$2&amp;$A12,'EU2'!$D:$E,MATCH("HOME",'EU2'!$D$1:$E$1,0),0),"")&amp;IFERROR(VLOOKUP(BE$2&amp;$A12,'EUC2'!$C:$F,MATCH("AWAY",'EUC2'!$C$1:$F$1,0),0),"")&amp;IFERROR(VLOOKUP(BE$2&amp;$A12,'EUC2'!$D:$E,MATCH("HOME",'EUC2'!$D$1:$E$1,0),0),"")</f>
        <v/>
      </c>
      <c r="BF12" s="25" t="str">
        <f>IFERROR(VLOOKUP(BF$2&amp;$B12,'FPL FIX2'!$N$1:$Q$400,MATCH("HOME",'FPL FIX2'!$N$1:$Q$1,0),0),"")&amp;IFERROR(VLOOKUP(BF$2&amp;$B12,'FPL FIX2'!$O$1:$P$400,MATCH("AWAY",'FPL FIX2'!$O$1:$P$1,0),0),"")&amp;IFERROR(VLOOKUP(BF$2&amp;$A12,'FA2'!$A:$D,MATCH("AWAY",'FA2'!$A$1:$D$1,0),0),"")&amp;IFERROR(VLOOKUP(BF$2&amp;$A12,'FA2'!$B:$C,MATCH("HOME",'FA2'!$B$1:$C$1,0),0),"")&amp;IFERROR(VLOOKUP(BF$2&amp;$A12,'EFL2'!$A:$D,MATCH("AWAY",'EFL2'!$A$1:$D$1,0),0),"")&amp;IFERROR(VLOOKUP(BF$2&amp;$A12,'EFL2'!$B:$C,MATCH("HOME",'EFL2'!$B$1:$C$1,0),0),"")&amp;IFERROR(VLOOKUP(BF$2&amp;$A12,'UCL2'!$C:$F,MATCH("AWAY",'UCL2'!$C$1:$F$1,0),0),"")&amp;IFERROR(VLOOKUP(BF$2&amp;$A12,'UCL2'!$D:$E,MATCH("HOME",'UCL2'!$D$1:$E$1,0),0),"")&amp;IFERROR(VLOOKUP(BF$2&amp;$A12,'EU2'!$C:$F,MATCH("AWAY",'EU2'!$C$1:$F$1,0),0),"")&amp;IFERROR(VLOOKUP(BF$2&amp;$A12,'EU2'!$D:$E,MATCH("HOME",'EU2'!$D$1:$E$1,0),0),"")&amp;IFERROR(VLOOKUP(BF$2&amp;$A12,'EUC2'!$C:$F,MATCH("AWAY",'EUC2'!$C$1:$F$1,0),0),"")&amp;IFERROR(VLOOKUP(BF$2&amp;$A12,'EUC2'!$D:$E,MATCH("HOME",'EUC2'!$D$1:$E$1,0),0),"")</f>
        <v/>
      </c>
      <c r="BG12" s="25" t="str">
        <f>IFERROR(VLOOKUP(BG$2&amp;$B12,'FPL FIX2'!$N$1:$Q$400,MATCH("HOME",'FPL FIX2'!$N$1:$Q$1,0),0),"")&amp;IFERROR(VLOOKUP(BG$2&amp;$B12,'FPL FIX2'!$O$1:$P$400,MATCH("AWAY",'FPL FIX2'!$O$1:$P$1,0),0),"")&amp;IFERROR(VLOOKUP(BG$2&amp;$A12,'FA2'!$A:$D,MATCH("AWAY",'FA2'!$A$1:$D$1,0),0),"")&amp;IFERROR(VLOOKUP(BG$2&amp;$A12,'FA2'!$B:$C,MATCH("HOME",'FA2'!$B$1:$C$1,0),0),"")&amp;IFERROR(VLOOKUP(BG$2&amp;$A12,'EFL2'!$A:$D,MATCH("AWAY",'EFL2'!$A$1:$D$1,0),0),"")&amp;IFERROR(VLOOKUP(BG$2&amp;$A12,'EFL2'!$B:$C,MATCH("HOME",'EFL2'!$B$1:$C$1,0),0),"")&amp;IFERROR(VLOOKUP(BG$2&amp;$A12,'UCL2'!$C:$F,MATCH("AWAY",'UCL2'!$C$1:$F$1,0),0),"")&amp;IFERROR(VLOOKUP(BG$2&amp;$A12,'UCL2'!$D:$E,MATCH("HOME",'UCL2'!$D$1:$E$1,0),0),"")&amp;IFERROR(VLOOKUP(BG$2&amp;$A12,'EU2'!$C:$F,MATCH("AWAY",'EU2'!$C$1:$F$1,0),0),"")&amp;IFERROR(VLOOKUP(BG$2&amp;$A12,'EU2'!$D:$E,MATCH("HOME",'EU2'!$D$1:$E$1,0),0),"")&amp;IFERROR(VLOOKUP(BG$2&amp;$A12,'EUC2'!$C:$F,MATCH("AWAY",'EUC2'!$C$1:$F$1,0),0),"")&amp;IFERROR(VLOOKUP(BG$2&amp;$A12,'EUC2'!$D:$E,MATCH("HOME",'EUC2'!$D$1:$E$1,0),0),"")</f>
        <v/>
      </c>
      <c r="BH12" s="25" t="str">
        <f>IFERROR(VLOOKUP(BH$2&amp;$B12,'FPL FIX2'!$N$1:$Q$400,MATCH("HOME",'FPL FIX2'!$N$1:$Q$1,0),0),"")&amp;IFERROR(VLOOKUP(BH$2&amp;$B12,'FPL FIX2'!$O$1:$P$400,MATCH("AWAY",'FPL FIX2'!$O$1:$P$1,0),0),"")&amp;IFERROR(VLOOKUP(BH$2&amp;$A12,'FA2'!$A:$D,MATCH("AWAY",'FA2'!$A$1:$D$1,0),0),"")&amp;IFERROR(VLOOKUP(BH$2&amp;$A12,'FA2'!$B:$C,MATCH("HOME",'FA2'!$B$1:$C$1,0),0),"")&amp;IFERROR(VLOOKUP(BH$2&amp;$A12,'EFL2'!$A:$D,MATCH("AWAY",'EFL2'!$A$1:$D$1,0),0),"")&amp;IFERROR(VLOOKUP(BH$2&amp;$A12,'EFL2'!$B:$C,MATCH("HOME",'EFL2'!$B$1:$C$1,0),0),"")&amp;IFERROR(VLOOKUP(BH$2&amp;$A12,'UCL2'!$C:$F,MATCH("AWAY",'UCL2'!$C$1:$F$1,0),0),"")&amp;IFERROR(VLOOKUP(BH$2&amp;$A12,'UCL2'!$D:$E,MATCH("HOME",'UCL2'!$D$1:$E$1,0),0),"")&amp;IFERROR(VLOOKUP(BH$2&amp;$A12,'EU2'!$C:$F,MATCH("AWAY",'EU2'!$C$1:$F$1,0),0),"")&amp;IFERROR(VLOOKUP(BH$2&amp;$A12,'EU2'!$D:$E,MATCH("HOME",'EU2'!$D$1:$E$1,0),0),"")&amp;IFERROR(VLOOKUP(BH$2&amp;$A12,'EUC2'!$C:$F,MATCH("AWAY",'EUC2'!$C$1:$F$1,0),0),"")&amp;IFERROR(VLOOKUP(BH$2&amp;$A12,'EUC2'!$D:$E,MATCH("HOME",'EUC2'!$D$1:$E$1,0),0),"")</f>
        <v/>
      </c>
      <c r="BI12" s="25" t="str">
        <f>IFERROR(VLOOKUP(BI$2&amp;$B12,'FPL FIX2'!$N$1:$Q$400,MATCH("HOME",'FPL FIX2'!$N$1:$Q$1,0),0),"")&amp;IFERROR(VLOOKUP(BI$2&amp;$B12,'FPL FIX2'!$O$1:$P$400,MATCH("AWAY",'FPL FIX2'!$O$1:$P$1,0),0),"")&amp;IFERROR(VLOOKUP(BI$2&amp;$A12,'FA2'!$A:$D,MATCH("AWAY",'FA2'!$A$1:$D$1,0),0),"")&amp;IFERROR(VLOOKUP(BI$2&amp;$A12,'FA2'!$B:$C,MATCH("HOME",'FA2'!$B$1:$C$1,0),0),"")&amp;IFERROR(VLOOKUP(BI$2&amp;$A12,'EFL2'!$A:$D,MATCH("AWAY",'EFL2'!$A$1:$D$1,0),0),"")&amp;IFERROR(VLOOKUP(BI$2&amp;$A12,'EFL2'!$B:$C,MATCH("HOME",'EFL2'!$B$1:$C$1,0),0),"")&amp;IFERROR(VLOOKUP(BI$2&amp;$A12,'UCL2'!$C:$F,MATCH("AWAY",'UCL2'!$C$1:$F$1,0),0),"")&amp;IFERROR(VLOOKUP(BI$2&amp;$A12,'UCL2'!$D:$E,MATCH("HOME",'UCL2'!$D$1:$E$1,0),0),"")&amp;IFERROR(VLOOKUP(BI$2&amp;$A12,'EU2'!$C:$F,MATCH("AWAY",'EU2'!$C$1:$F$1,0),0),"")&amp;IFERROR(VLOOKUP(BI$2&amp;$A12,'EU2'!$D:$E,MATCH("HOME",'EU2'!$D$1:$E$1,0),0),"")&amp;IFERROR(VLOOKUP(BI$2&amp;$A12,'EUC2'!$C:$F,MATCH("AWAY",'EUC2'!$C$1:$F$1,0),0),"")&amp;IFERROR(VLOOKUP(BI$2&amp;$A12,'EUC2'!$D:$E,MATCH("HOME",'EUC2'!$D$1:$E$1,0),0),"")</f>
        <v/>
      </c>
      <c r="BJ12" s="25" t="str">
        <f>IFERROR(VLOOKUP(BJ$2&amp;$B12,'FPL FIX2'!$N$1:$Q$400,MATCH("HOME",'FPL FIX2'!$N$1:$Q$1,0),0),"")&amp;IFERROR(VLOOKUP(BJ$2&amp;$B12,'FPL FIX2'!$O$1:$P$400,MATCH("AWAY",'FPL FIX2'!$O$1:$P$1,0),0),"")&amp;IFERROR(VLOOKUP(BJ$2&amp;$A12,'FA2'!$A:$D,MATCH("AWAY",'FA2'!$A$1:$D$1,0),0),"")&amp;IFERROR(VLOOKUP(BJ$2&amp;$A12,'FA2'!$B:$C,MATCH("HOME",'FA2'!$B$1:$C$1,0),0),"")&amp;IFERROR(VLOOKUP(BJ$2&amp;$A12,'EFL2'!$A:$D,MATCH("AWAY",'EFL2'!$A$1:$D$1,0),0),"")&amp;IFERROR(VLOOKUP(BJ$2&amp;$A12,'EFL2'!$B:$C,MATCH("HOME",'EFL2'!$B$1:$C$1,0),0),"")&amp;IFERROR(VLOOKUP(BJ$2&amp;$A12,'UCL2'!$C:$F,MATCH("AWAY",'UCL2'!$C$1:$F$1,0),0),"")&amp;IFERROR(VLOOKUP(BJ$2&amp;$A12,'UCL2'!$D:$E,MATCH("HOME",'UCL2'!$D$1:$E$1,0),0),"")&amp;IFERROR(VLOOKUP(BJ$2&amp;$A12,'EU2'!$C:$F,MATCH("AWAY",'EU2'!$C$1:$F$1,0),0),"")&amp;IFERROR(VLOOKUP(BJ$2&amp;$A12,'EU2'!$D:$E,MATCH("HOME",'EU2'!$D$1:$E$1,0),0),"")&amp;IFERROR(VLOOKUP(BJ$2&amp;$A12,'EUC2'!$C:$F,MATCH("AWAY",'EUC2'!$C$1:$F$1,0),0),"")&amp;IFERROR(VLOOKUP(BJ$2&amp;$A12,'EUC2'!$D:$E,MATCH("HOME",'EUC2'!$D$1:$E$1,0),0),"")</f>
        <v/>
      </c>
      <c r="BK12" s="25" t="str">
        <f>IFERROR(VLOOKUP(BK$2&amp;$B12,'FPL FIX2'!$N$1:$Q$400,MATCH("HOME",'FPL FIX2'!$N$1:$Q$1,0),0),"")&amp;IFERROR(VLOOKUP(BK$2&amp;$B12,'FPL FIX2'!$O$1:$P$400,MATCH("AWAY",'FPL FIX2'!$O$1:$P$1,0),0),"")&amp;IFERROR(VLOOKUP(BK$2&amp;$A12,'FA2'!$A:$D,MATCH("AWAY",'FA2'!$A$1:$D$1,0),0),"")&amp;IFERROR(VLOOKUP(BK$2&amp;$A12,'FA2'!$B:$C,MATCH("HOME",'FA2'!$B$1:$C$1,0),0),"")&amp;IFERROR(VLOOKUP(BK$2&amp;$A12,'EFL2'!$A:$D,MATCH("AWAY",'EFL2'!$A$1:$D$1,0),0),"")&amp;IFERROR(VLOOKUP(BK$2&amp;$A12,'EFL2'!$B:$C,MATCH("HOME",'EFL2'!$B$1:$C$1,0),0),"")&amp;IFERROR(VLOOKUP(BK$2&amp;$A12,'UCL2'!$C:$F,MATCH("AWAY",'UCL2'!$C$1:$F$1,0),0),"")&amp;IFERROR(VLOOKUP(BK$2&amp;$A12,'UCL2'!$D:$E,MATCH("HOME",'UCL2'!$D$1:$E$1,0),0),"")&amp;IFERROR(VLOOKUP(BK$2&amp;$A12,'EU2'!$C:$F,MATCH("AWAY",'EU2'!$C$1:$F$1,0),0),"")&amp;IFERROR(VLOOKUP(BK$2&amp;$A12,'EU2'!$D:$E,MATCH("HOME",'EU2'!$D$1:$E$1,0),0),"")&amp;IFERROR(VLOOKUP(BK$2&amp;$A12,'EUC2'!$C:$F,MATCH("AWAY",'EUC2'!$C$1:$F$1,0),0),"")&amp;IFERROR(VLOOKUP(BK$2&amp;$A12,'EUC2'!$D:$E,MATCH("HOME",'EUC2'!$D$1:$E$1,0),0),"")</f>
        <v/>
      </c>
      <c r="BL12" s="25" t="str">
        <f>IFERROR(VLOOKUP(BL$2&amp;$B12,'FPL FIX2'!$N$1:$Q$400,MATCH("HOME",'FPL FIX2'!$N$1:$Q$1,0),0),"")&amp;IFERROR(VLOOKUP(BL$2&amp;$B12,'FPL FIX2'!$O$1:$P$400,MATCH("AWAY",'FPL FIX2'!$O$1:$P$1,0),0),"")&amp;IFERROR(VLOOKUP(BL$2&amp;$A12,'FA2'!$A:$D,MATCH("AWAY",'FA2'!$A$1:$D$1,0),0),"")&amp;IFERROR(VLOOKUP(BL$2&amp;$A12,'FA2'!$B:$C,MATCH("HOME",'FA2'!$B$1:$C$1,0),0),"")&amp;IFERROR(VLOOKUP(BL$2&amp;$A12,'EFL2'!$A:$D,MATCH("AWAY",'EFL2'!$A$1:$D$1,0),0),"")&amp;IFERROR(VLOOKUP(BL$2&amp;$A12,'EFL2'!$B:$C,MATCH("HOME",'EFL2'!$B$1:$C$1,0),0),"")&amp;IFERROR(VLOOKUP(BL$2&amp;$A12,'UCL2'!$C:$F,MATCH("AWAY",'UCL2'!$C$1:$F$1,0),0),"")&amp;IFERROR(VLOOKUP(BL$2&amp;$A12,'UCL2'!$D:$E,MATCH("HOME",'UCL2'!$D$1:$E$1,0),0),"")&amp;IFERROR(VLOOKUP(BL$2&amp;$A12,'EU2'!$C:$F,MATCH("AWAY",'EU2'!$C$1:$F$1,0),0),"")&amp;IFERROR(VLOOKUP(BL$2&amp;$A12,'EU2'!$D:$E,MATCH("HOME",'EU2'!$D$1:$E$1,0),0),"")&amp;IFERROR(VLOOKUP(BL$2&amp;$A12,'EUC2'!$C:$F,MATCH("AWAY",'EUC2'!$C$1:$F$1,0),0),"")&amp;IFERROR(VLOOKUP(BL$2&amp;$A12,'EUC2'!$D:$E,MATCH("HOME",'EUC2'!$D$1:$E$1,0),0),"")</f>
        <v>NEW</v>
      </c>
      <c r="BM12" s="25" t="str">
        <f>IFERROR(VLOOKUP(BM$2&amp;$B12,'FPL FIX2'!$N$1:$Q$400,MATCH("HOME",'FPL FIX2'!$N$1:$Q$1,0),0),"")&amp;IFERROR(VLOOKUP(BM$2&amp;$B12,'FPL FIX2'!$O$1:$P$400,MATCH("AWAY",'FPL FIX2'!$O$1:$P$1,0),0),"")&amp;IFERROR(VLOOKUP(BM$2&amp;$A12,'FA2'!$A:$D,MATCH("AWAY",'FA2'!$A$1:$D$1,0),0),"")&amp;IFERROR(VLOOKUP(BM$2&amp;$A12,'FA2'!$B:$C,MATCH("HOME",'FA2'!$B$1:$C$1,0),0),"")&amp;IFERROR(VLOOKUP(BM$2&amp;$A12,'EFL2'!$A:$D,MATCH("AWAY",'EFL2'!$A$1:$D$1,0),0),"")&amp;IFERROR(VLOOKUP(BM$2&amp;$A12,'EFL2'!$B:$C,MATCH("HOME",'EFL2'!$B$1:$C$1,0),0),"")&amp;IFERROR(VLOOKUP(BM$2&amp;$A12,'UCL2'!$C:$F,MATCH("AWAY",'UCL2'!$C$1:$F$1,0),0),"")&amp;IFERROR(VLOOKUP(BM$2&amp;$A12,'UCL2'!$D:$E,MATCH("HOME",'UCL2'!$D$1:$E$1,0),0),"")&amp;IFERROR(VLOOKUP(BM$2&amp;$A12,'EU2'!$C:$F,MATCH("AWAY",'EU2'!$C$1:$F$1,0),0),"")&amp;IFERROR(VLOOKUP(BM$2&amp;$A12,'EU2'!$D:$E,MATCH("HOME",'EU2'!$D$1:$E$1,0),0),"")&amp;IFERROR(VLOOKUP(BM$2&amp;$A12,'EUC2'!$C:$F,MATCH("AWAY",'EUC2'!$C$1:$F$1,0),0),"")&amp;IFERROR(VLOOKUP(BM$2&amp;$A12,'EUC2'!$D:$E,MATCH("HOME",'EUC2'!$D$1:$E$1,0),0),"")</f>
        <v/>
      </c>
      <c r="BN12" s="25" t="str">
        <f>IFERROR(VLOOKUP(BN$2&amp;$B12,'FPL FIX2'!$N$1:$Q$400,MATCH("HOME",'FPL FIX2'!$N$1:$Q$1,0),0),"")&amp;IFERROR(VLOOKUP(BN$2&amp;$B12,'FPL FIX2'!$O$1:$P$400,MATCH("AWAY",'FPL FIX2'!$O$1:$P$1,0),0),"")&amp;IFERROR(VLOOKUP(BN$2&amp;$A12,'FA2'!$A:$D,MATCH("AWAY",'FA2'!$A$1:$D$1,0),0),"")&amp;IFERROR(VLOOKUP(BN$2&amp;$A12,'FA2'!$B:$C,MATCH("HOME",'FA2'!$B$1:$C$1,0),0),"")&amp;IFERROR(VLOOKUP(BN$2&amp;$A12,'EFL2'!$A:$D,MATCH("AWAY",'EFL2'!$A$1:$D$1,0),0),"")&amp;IFERROR(VLOOKUP(BN$2&amp;$A12,'EFL2'!$B:$C,MATCH("HOME",'EFL2'!$B$1:$C$1,0),0),"")&amp;IFERROR(VLOOKUP(BN$2&amp;$A12,'UCL2'!$C:$F,MATCH("AWAY",'UCL2'!$C$1:$F$1,0),0),"")&amp;IFERROR(VLOOKUP(BN$2&amp;$A12,'UCL2'!$D:$E,MATCH("HOME",'UCL2'!$D$1:$E$1,0),0),"")&amp;IFERROR(VLOOKUP(BN$2&amp;$A12,'EU2'!$C:$F,MATCH("AWAY",'EU2'!$C$1:$F$1,0),0),"")&amp;IFERROR(VLOOKUP(BN$2&amp;$A12,'EU2'!$D:$E,MATCH("HOME",'EU2'!$D$1:$E$1,0),0),"")&amp;IFERROR(VLOOKUP(BN$2&amp;$A12,'EUC2'!$C:$F,MATCH("AWAY",'EUC2'!$C$1:$F$1,0),0),"")&amp;IFERROR(VLOOKUP(BN$2&amp;$A12,'EUC2'!$D:$E,MATCH("HOME",'EUC2'!$D$1:$E$1,0),0),"")</f>
        <v/>
      </c>
      <c r="BO12" s="25" t="str">
        <f>IFERROR(VLOOKUP(BO$2&amp;$B12,'FPL FIX2'!$N$1:$Q$400,MATCH("HOME",'FPL FIX2'!$N$1:$Q$1,0),0),"")&amp;IFERROR(VLOOKUP(BO$2&amp;$B12,'FPL FIX2'!$O$1:$P$400,MATCH("AWAY",'FPL FIX2'!$O$1:$P$1,0),0),"")&amp;IFERROR(VLOOKUP(BO$2&amp;$A12,'FA2'!$A:$D,MATCH("AWAY",'FA2'!$A$1:$D$1,0),0),"")&amp;IFERROR(VLOOKUP(BO$2&amp;$A12,'FA2'!$B:$C,MATCH("HOME",'FA2'!$B$1:$C$1,0),0),"")&amp;IFERROR(VLOOKUP(BO$2&amp;$A12,'EFL2'!$A:$D,MATCH("AWAY",'EFL2'!$A$1:$D$1,0),0),"")&amp;IFERROR(VLOOKUP(BO$2&amp;$A12,'EFL2'!$B:$C,MATCH("HOME",'EFL2'!$B$1:$C$1,0),0),"")&amp;IFERROR(VLOOKUP(BO$2&amp;$A12,'UCL2'!$C:$F,MATCH("AWAY",'UCL2'!$C$1:$F$1,0),0),"")&amp;IFERROR(VLOOKUP(BO$2&amp;$A12,'UCL2'!$D:$E,MATCH("HOME",'UCL2'!$D$1:$E$1,0),0),"")&amp;IFERROR(VLOOKUP(BO$2&amp;$A12,'EU2'!$C:$F,MATCH("AWAY",'EU2'!$C$1:$F$1,0),0),"")&amp;IFERROR(VLOOKUP(BO$2&amp;$A12,'EU2'!$D:$E,MATCH("HOME",'EU2'!$D$1:$E$1,0),0),"")&amp;IFERROR(VLOOKUP(BO$2&amp;$A12,'EUC2'!$C:$F,MATCH("AWAY",'EUC2'!$C$1:$F$1,0),0),"")&amp;IFERROR(VLOOKUP(BO$2&amp;$A12,'EUC2'!$D:$E,MATCH("HOME",'EUC2'!$D$1:$E$1,0),0),"")</f>
        <v/>
      </c>
      <c r="BP12" s="25" t="str">
        <f>IFERROR(VLOOKUP(BP$2&amp;$B12,'FPL FIX2'!$N$1:$Q$400,MATCH("HOME",'FPL FIX2'!$N$1:$Q$1,0),0),"")&amp;IFERROR(VLOOKUP(BP$2&amp;$B12,'FPL FIX2'!$O$1:$P$400,MATCH("AWAY",'FPL FIX2'!$O$1:$P$1,0),0),"")&amp;IFERROR(VLOOKUP(BP$2&amp;$A12,'FA2'!$A:$D,MATCH("AWAY",'FA2'!$A$1:$D$1,0),0),"")&amp;IFERROR(VLOOKUP(BP$2&amp;$A12,'FA2'!$B:$C,MATCH("HOME",'FA2'!$B$1:$C$1,0),0),"")&amp;IFERROR(VLOOKUP(BP$2&amp;$A12,'EFL2'!$A:$D,MATCH("AWAY",'EFL2'!$A$1:$D$1,0),0),"")&amp;IFERROR(VLOOKUP(BP$2&amp;$A12,'EFL2'!$B:$C,MATCH("HOME",'EFL2'!$B$1:$C$1,0),0),"")&amp;IFERROR(VLOOKUP(BP$2&amp;$A12,'UCL2'!$C:$F,MATCH("AWAY",'UCL2'!$C$1:$F$1,0),0),"")&amp;IFERROR(VLOOKUP(BP$2&amp;$A12,'UCL2'!$D:$E,MATCH("HOME",'UCL2'!$D$1:$E$1,0),0),"")&amp;IFERROR(VLOOKUP(BP$2&amp;$A12,'EU2'!$C:$F,MATCH("AWAY",'EU2'!$C$1:$F$1,0),0),"")&amp;IFERROR(VLOOKUP(BP$2&amp;$A12,'EU2'!$D:$E,MATCH("HOME",'EU2'!$D$1:$E$1,0),0),"")&amp;IFERROR(VLOOKUP(BP$2&amp;$A12,'EUC2'!$C:$F,MATCH("AWAY",'EUC2'!$C$1:$F$1,0),0),"")&amp;IFERROR(VLOOKUP(BP$2&amp;$A12,'EUC2'!$D:$E,MATCH("HOME",'EUC2'!$D$1:$E$1,0),0),"")</f>
        <v/>
      </c>
      <c r="BQ12" s="25" t="str">
        <f>IFERROR(VLOOKUP(BQ$2&amp;$B12,'FPL FIX2'!$N$1:$Q$400,MATCH("HOME",'FPL FIX2'!$N$1:$Q$1,0),0),"")&amp;IFERROR(VLOOKUP(BQ$2&amp;$B12,'FPL FIX2'!$O$1:$P$400,MATCH("AWAY",'FPL FIX2'!$O$1:$P$1,0),0),"")&amp;IFERROR(VLOOKUP(BQ$2&amp;$A12,'FA2'!$A:$D,MATCH("AWAY",'FA2'!$A$1:$D$1,0),0),"")&amp;IFERROR(VLOOKUP(BQ$2&amp;$A12,'FA2'!$B:$C,MATCH("HOME",'FA2'!$B$1:$C$1,0),0),"")&amp;IFERROR(VLOOKUP(BQ$2&amp;$A12,'EFL2'!$A:$D,MATCH("AWAY",'EFL2'!$A$1:$D$1,0),0),"")&amp;IFERROR(VLOOKUP(BQ$2&amp;$A12,'EFL2'!$B:$C,MATCH("HOME",'EFL2'!$B$1:$C$1,0),0),"")&amp;IFERROR(VLOOKUP(BQ$2&amp;$A12,'UCL2'!$C:$F,MATCH("AWAY",'UCL2'!$C$1:$F$1,0),0),"")&amp;IFERROR(VLOOKUP(BQ$2&amp;$A12,'UCL2'!$D:$E,MATCH("HOME",'UCL2'!$D$1:$E$1,0),0),"")&amp;IFERROR(VLOOKUP(BQ$2&amp;$A12,'EU2'!$C:$F,MATCH("AWAY",'EU2'!$C$1:$F$1,0),0),"")&amp;IFERROR(VLOOKUP(BQ$2&amp;$A12,'EU2'!$D:$E,MATCH("HOME",'EU2'!$D$1:$E$1,0),0),"")&amp;IFERROR(VLOOKUP(BQ$2&amp;$A12,'EUC2'!$C:$F,MATCH("AWAY",'EUC2'!$C$1:$F$1,0),0),"")&amp;IFERROR(VLOOKUP(BQ$2&amp;$A12,'EUC2'!$D:$E,MATCH("HOME",'EUC2'!$D$1:$E$1,0),0),"")</f>
        <v/>
      </c>
      <c r="BR12" s="25" t="str">
        <f>IFERROR(VLOOKUP(BR$2&amp;$B12,'FPL FIX2'!$N$1:$Q$400,MATCH("HOME",'FPL FIX2'!$N$1:$Q$1,0),0),"")&amp;IFERROR(VLOOKUP(BR$2&amp;$B12,'FPL FIX2'!$O$1:$P$400,MATCH("AWAY",'FPL FIX2'!$O$1:$P$1,0),0),"")&amp;IFERROR(VLOOKUP(BR$2&amp;$A12,'FA2'!$A:$D,MATCH("AWAY",'FA2'!$A$1:$D$1,0),0),"")&amp;IFERROR(VLOOKUP(BR$2&amp;$A12,'FA2'!$B:$C,MATCH("HOME",'FA2'!$B$1:$C$1,0),0),"")&amp;IFERROR(VLOOKUP(BR$2&amp;$A12,'EFL2'!$A:$D,MATCH("AWAY",'EFL2'!$A$1:$D$1,0),0),"")&amp;IFERROR(VLOOKUP(BR$2&amp;$A12,'EFL2'!$B:$C,MATCH("HOME",'EFL2'!$B$1:$C$1,0),0),"")&amp;IFERROR(VLOOKUP(BR$2&amp;$A12,'UCL2'!$C:$F,MATCH("AWAY",'UCL2'!$C$1:$F$1,0),0),"")&amp;IFERROR(VLOOKUP(BR$2&amp;$A12,'UCL2'!$D:$E,MATCH("HOME",'UCL2'!$D$1:$E$1,0),0),"")&amp;IFERROR(VLOOKUP(BR$2&amp;$A12,'EU2'!$C:$F,MATCH("AWAY",'EU2'!$C$1:$F$1,0),0),"")&amp;IFERROR(VLOOKUP(BR$2&amp;$A12,'EU2'!$D:$E,MATCH("HOME",'EU2'!$D$1:$E$1,0),0),"")&amp;IFERROR(VLOOKUP(BR$2&amp;$A12,'EUC2'!$C:$F,MATCH("AWAY",'EUC2'!$C$1:$F$1,0),0),"")&amp;IFERROR(VLOOKUP(BR$2&amp;$A12,'EUC2'!$D:$E,MATCH("HOME",'EUC2'!$D$1:$E$1,0),0),"")</f>
        <v/>
      </c>
      <c r="BS12" s="25" t="str">
        <f>IFERROR(VLOOKUP(BS$2&amp;$B12,'FPL FIX2'!$N$1:$Q$400,MATCH("HOME",'FPL FIX2'!$N$1:$Q$1,0),0),"")&amp;IFERROR(VLOOKUP(BS$2&amp;$B12,'FPL FIX2'!$O$1:$P$400,MATCH("AWAY",'FPL FIX2'!$O$1:$P$1,0),0),"")&amp;IFERROR(VLOOKUP(BS$2&amp;$A12,'FA2'!$A:$D,MATCH("AWAY",'FA2'!$A$1:$D$1,0),0),"")&amp;IFERROR(VLOOKUP(BS$2&amp;$A12,'FA2'!$B:$C,MATCH("HOME",'FA2'!$B$1:$C$1,0),0),"")&amp;IFERROR(VLOOKUP(BS$2&amp;$A12,'EFL2'!$A:$D,MATCH("AWAY",'EFL2'!$A$1:$D$1,0),0),"")&amp;IFERROR(VLOOKUP(BS$2&amp;$A12,'EFL2'!$B:$C,MATCH("HOME",'EFL2'!$B$1:$C$1,0),0),"")&amp;IFERROR(VLOOKUP(BS$2&amp;$A12,'UCL2'!$C:$F,MATCH("AWAY",'UCL2'!$C$1:$F$1,0),0),"")&amp;IFERROR(VLOOKUP(BS$2&amp;$A12,'UCL2'!$D:$E,MATCH("HOME",'UCL2'!$D$1:$E$1,0),0),"")&amp;IFERROR(VLOOKUP(BS$2&amp;$A12,'EU2'!$C:$F,MATCH("AWAY",'EU2'!$C$1:$F$1,0),0),"")&amp;IFERROR(VLOOKUP(BS$2&amp;$A12,'EU2'!$D:$E,MATCH("HOME",'EU2'!$D$1:$E$1,0),0),"")&amp;IFERROR(VLOOKUP(BS$2&amp;$A12,'EUC2'!$C:$F,MATCH("AWAY",'EUC2'!$C$1:$F$1,0),0),"")&amp;IFERROR(VLOOKUP(BS$2&amp;$A12,'EUC2'!$D:$E,MATCH("HOME",'EUC2'!$D$1:$E$1,0),0),"")</f>
        <v/>
      </c>
      <c r="BT12" s="25" t="str">
        <f>IFERROR(VLOOKUP(BT$2&amp;$B12,'FPL FIX2'!$N$1:$Q$400,MATCH("HOME",'FPL FIX2'!$N$1:$Q$1,0),0),"")&amp;IFERROR(VLOOKUP(BT$2&amp;$B12,'FPL FIX2'!$O$1:$P$400,MATCH("AWAY",'FPL FIX2'!$O$1:$P$1,0),0),"")&amp;IFERROR(VLOOKUP(BT$2&amp;$A12,'FA2'!$A:$D,MATCH("AWAY",'FA2'!$A$1:$D$1,0),0),"")&amp;IFERROR(VLOOKUP(BT$2&amp;$A12,'FA2'!$B:$C,MATCH("HOME",'FA2'!$B$1:$C$1,0),0),"")&amp;IFERROR(VLOOKUP(BT$2&amp;$A12,'EFL2'!$A:$D,MATCH("AWAY",'EFL2'!$A$1:$D$1,0),0),"")&amp;IFERROR(VLOOKUP(BT$2&amp;$A12,'EFL2'!$B:$C,MATCH("HOME",'EFL2'!$B$1:$C$1,0),0),"")&amp;IFERROR(VLOOKUP(BT$2&amp;$A12,'UCL2'!$C:$F,MATCH("AWAY",'UCL2'!$C$1:$F$1,0),0),"")&amp;IFERROR(VLOOKUP(BT$2&amp;$A12,'UCL2'!$D:$E,MATCH("HOME",'UCL2'!$D$1:$E$1,0),0),"")&amp;IFERROR(VLOOKUP(BT$2&amp;$A12,'EU2'!$C:$F,MATCH("AWAY",'EU2'!$C$1:$F$1,0),0),"")&amp;IFERROR(VLOOKUP(BT$2&amp;$A12,'EU2'!$D:$E,MATCH("HOME",'EU2'!$D$1:$E$1,0),0),"")&amp;IFERROR(VLOOKUP(BT$2&amp;$A12,'EUC2'!$C:$F,MATCH("AWAY",'EUC2'!$C$1:$F$1,0),0),"")&amp;IFERROR(VLOOKUP(BT$2&amp;$A12,'EUC2'!$D:$E,MATCH("HOME",'EUC2'!$D$1:$E$1,0),0),"")</f>
        <v>whu</v>
      </c>
      <c r="BU12" s="25" t="str">
        <f>IFERROR(VLOOKUP(BU$2&amp;$B12,'FPL FIX2'!$N$1:$Q$400,MATCH("HOME",'FPL FIX2'!$N$1:$Q$1,0),0),"")&amp;IFERROR(VLOOKUP(BU$2&amp;$B12,'FPL FIX2'!$O$1:$P$400,MATCH("AWAY",'FPL FIX2'!$O$1:$P$1,0),0),"")&amp;IFERROR(VLOOKUP(BU$2&amp;$A12,'FA2'!$A:$D,MATCH("AWAY",'FA2'!$A$1:$D$1,0),0),"")&amp;IFERROR(VLOOKUP(BU$2&amp;$A12,'FA2'!$B:$C,MATCH("HOME",'FA2'!$B$1:$C$1,0),0),"")&amp;IFERROR(VLOOKUP(BU$2&amp;$A12,'EFL2'!$A:$D,MATCH("AWAY",'EFL2'!$A$1:$D$1,0),0),"")&amp;IFERROR(VLOOKUP(BU$2&amp;$A12,'EFL2'!$B:$C,MATCH("HOME",'EFL2'!$B$1:$C$1,0),0),"")&amp;IFERROR(VLOOKUP(BU$2&amp;$A12,'UCL2'!$C:$F,MATCH("AWAY",'UCL2'!$C$1:$F$1,0),0),"")&amp;IFERROR(VLOOKUP(BU$2&amp;$A12,'UCL2'!$D:$E,MATCH("HOME",'UCL2'!$D$1:$E$1,0),0),"")&amp;IFERROR(VLOOKUP(BU$2&amp;$A12,'EU2'!$C:$F,MATCH("AWAY",'EU2'!$C$1:$F$1,0),0),"")&amp;IFERROR(VLOOKUP(BU$2&amp;$A12,'EU2'!$D:$E,MATCH("HOME",'EU2'!$D$1:$E$1,0),0),"")&amp;IFERROR(VLOOKUP(BU$2&amp;$A12,'EUC2'!$C:$F,MATCH("AWAY",'EUC2'!$C$1:$F$1,0),0),"")&amp;IFERROR(VLOOKUP(BU$2&amp;$A12,'EUC2'!$D:$E,MATCH("HOME",'EUC2'!$D$1:$E$1,0),0),"")</f>
        <v/>
      </c>
      <c r="BV12" s="25" t="str">
        <f>IFERROR(VLOOKUP(BV$2&amp;$B12,'FPL FIX2'!$N$1:$Q$400,MATCH("HOME",'FPL FIX2'!$N$1:$Q$1,0),0),"")&amp;IFERROR(VLOOKUP(BV$2&amp;$B12,'FPL FIX2'!$O$1:$P$400,MATCH("AWAY",'FPL FIX2'!$O$1:$P$1,0),0),"")&amp;IFERROR(VLOOKUP(BV$2&amp;$A12,'FA2'!$A:$D,MATCH("AWAY",'FA2'!$A$1:$D$1,0),0),"")&amp;IFERROR(VLOOKUP(BV$2&amp;$A12,'FA2'!$B:$C,MATCH("HOME",'FA2'!$B$1:$C$1,0),0),"")&amp;IFERROR(VLOOKUP(BV$2&amp;$A12,'EFL2'!$A:$D,MATCH("AWAY",'EFL2'!$A$1:$D$1,0),0),"")&amp;IFERROR(VLOOKUP(BV$2&amp;$A12,'EFL2'!$B:$C,MATCH("HOME",'EFL2'!$B$1:$C$1,0),0),"")&amp;IFERROR(VLOOKUP(BV$2&amp;$A12,'UCL2'!$C:$F,MATCH("AWAY",'UCL2'!$C$1:$F$1,0),0),"")&amp;IFERROR(VLOOKUP(BV$2&amp;$A12,'UCL2'!$D:$E,MATCH("HOME",'UCL2'!$D$1:$E$1,0),0),"")&amp;IFERROR(VLOOKUP(BV$2&amp;$A12,'EU2'!$C:$F,MATCH("AWAY",'EU2'!$C$1:$F$1,0),0),"")&amp;IFERROR(VLOOKUP(BV$2&amp;$A12,'EU2'!$D:$E,MATCH("HOME",'EU2'!$D$1:$E$1,0),0),"")&amp;IFERROR(VLOOKUP(BV$2&amp;$A12,'EUC2'!$C:$F,MATCH("AWAY",'EUC2'!$C$1:$F$1,0),0),"")&amp;IFERROR(VLOOKUP(BV$2&amp;$A12,'EUC2'!$D:$E,MATCH("HOME",'EUC2'!$D$1:$E$1,0),0),"")</f>
        <v/>
      </c>
      <c r="BW12" s="25" t="str">
        <f>IFERROR(VLOOKUP(BW$2&amp;$B12,'FPL FIX2'!$N$1:$Q$400,MATCH("HOME",'FPL FIX2'!$N$1:$Q$1,0),0),"")&amp;IFERROR(VLOOKUP(BW$2&amp;$B12,'FPL FIX2'!$O$1:$P$400,MATCH("AWAY",'FPL FIX2'!$O$1:$P$1,0),0),"")&amp;IFERROR(VLOOKUP(BW$2&amp;$A12,'FA2'!$A:$D,MATCH("AWAY",'FA2'!$A$1:$D$1,0),0),"")&amp;IFERROR(VLOOKUP(BW$2&amp;$A12,'FA2'!$B:$C,MATCH("HOME",'FA2'!$B$1:$C$1,0),0),"")&amp;IFERROR(VLOOKUP(BW$2&amp;$A12,'EFL2'!$A:$D,MATCH("AWAY",'EFL2'!$A$1:$D$1,0),0),"")&amp;IFERROR(VLOOKUP(BW$2&amp;$A12,'EFL2'!$B:$C,MATCH("HOME",'EFL2'!$B$1:$C$1,0),0),"")&amp;IFERROR(VLOOKUP(BW$2&amp;$A12,'UCL2'!$C:$F,MATCH("AWAY",'UCL2'!$C$1:$F$1,0),0),"")&amp;IFERROR(VLOOKUP(BW$2&amp;$A12,'UCL2'!$D:$E,MATCH("HOME",'UCL2'!$D$1:$E$1,0),0),"")&amp;IFERROR(VLOOKUP(BW$2&amp;$A12,'EU2'!$C:$F,MATCH("AWAY",'EU2'!$C$1:$F$1,0),0),"")&amp;IFERROR(VLOOKUP(BW$2&amp;$A12,'EU2'!$D:$E,MATCH("HOME",'EU2'!$D$1:$E$1,0),0),"")&amp;IFERROR(VLOOKUP(BW$2&amp;$A12,'EUC2'!$C:$F,MATCH("AWAY",'EUC2'!$C$1:$F$1,0),0),"")&amp;IFERROR(VLOOKUP(BW$2&amp;$A12,'EUC2'!$D:$E,MATCH("HOME",'EUC2'!$D$1:$E$1,0),0),"")</f>
        <v/>
      </c>
      <c r="BX12" s="25" t="str">
        <f>IFERROR(VLOOKUP(BX$2&amp;$B12,'FPL FIX2'!$N$1:$Q$400,MATCH("HOME",'FPL FIX2'!$N$1:$Q$1,0),0),"")&amp;IFERROR(VLOOKUP(BX$2&amp;$B12,'FPL FIX2'!$O$1:$P$400,MATCH("AWAY",'FPL FIX2'!$O$1:$P$1,0),0),"")&amp;IFERROR(VLOOKUP(BX$2&amp;$A12,'FA2'!$A:$D,MATCH("AWAY",'FA2'!$A$1:$D$1,0),0),"")&amp;IFERROR(VLOOKUP(BX$2&amp;$A12,'FA2'!$B:$C,MATCH("HOME",'FA2'!$B$1:$C$1,0),0),"")&amp;IFERROR(VLOOKUP(BX$2&amp;$A12,'EFL2'!$A:$D,MATCH("AWAY",'EFL2'!$A$1:$D$1,0),0),"")&amp;IFERROR(VLOOKUP(BX$2&amp;$A12,'EFL2'!$B:$C,MATCH("HOME",'EFL2'!$B$1:$C$1,0),0),"")&amp;IFERROR(VLOOKUP(BX$2&amp;$A12,'UCL2'!$C:$F,MATCH("AWAY",'UCL2'!$C$1:$F$1,0),0),"")&amp;IFERROR(VLOOKUP(BX$2&amp;$A12,'UCL2'!$D:$E,MATCH("HOME",'UCL2'!$D$1:$E$1,0),0),"")&amp;IFERROR(VLOOKUP(BX$2&amp;$A12,'EU2'!$C:$F,MATCH("AWAY",'EU2'!$C$1:$F$1,0),0),"")&amp;IFERROR(VLOOKUP(BX$2&amp;$A12,'EU2'!$D:$E,MATCH("HOME",'EU2'!$D$1:$E$1,0),0),"")&amp;IFERROR(VLOOKUP(BX$2&amp;$A12,'EUC2'!$C:$F,MATCH("AWAY",'EUC2'!$C$1:$F$1,0),0),"")&amp;IFERROR(VLOOKUP(BX$2&amp;$A12,'EUC2'!$D:$E,MATCH("HOME",'EUC2'!$D$1:$E$1,0),0),"")</f>
        <v/>
      </c>
      <c r="BY12" s="25" t="str">
        <f>IFERROR(VLOOKUP(BY$2&amp;$B12,'FPL FIX2'!$N$1:$Q$400,MATCH("HOME",'FPL FIX2'!$N$1:$Q$1,0),0),"")&amp;IFERROR(VLOOKUP(BY$2&amp;$B12,'FPL FIX2'!$O$1:$P$400,MATCH("AWAY",'FPL FIX2'!$O$1:$P$1,0),0),"")&amp;IFERROR(VLOOKUP(BY$2&amp;$A12,'FA2'!$A:$D,MATCH("AWAY",'FA2'!$A$1:$D$1,0),0),"")&amp;IFERROR(VLOOKUP(BY$2&amp;$A12,'FA2'!$B:$C,MATCH("HOME",'FA2'!$B$1:$C$1,0),0),"")&amp;IFERROR(VLOOKUP(BY$2&amp;$A12,'EFL2'!$A:$D,MATCH("AWAY",'EFL2'!$A$1:$D$1,0),0),"")&amp;IFERROR(VLOOKUP(BY$2&amp;$A12,'EFL2'!$B:$C,MATCH("HOME",'EFL2'!$B$1:$C$1,0),0),"")&amp;IFERROR(VLOOKUP(BY$2&amp;$A12,'UCL2'!$C:$F,MATCH("AWAY",'UCL2'!$C$1:$F$1,0),0),"")&amp;IFERROR(VLOOKUP(BY$2&amp;$A12,'UCL2'!$D:$E,MATCH("HOME",'UCL2'!$D$1:$E$1,0),0),"")&amp;IFERROR(VLOOKUP(BY$2&amp;$A12,'EU2'!$C:$F,MATCH("AWAY",'EU2'!$C$1:$F$1,0),0),"")&amp;IFERROR(VLOOKUP(BY$2&amp;$A12,'EU2'!$D:$E,MATCH("HOME",'EU2'!$D$1:$E$1,0),0),"")&amp;IFERROR(VLOOKUP(BY$2&amp;$A12,'EUC2'!$C:$F,MATCH("AWAY",'EUC2'!$C$1:$F$1,0),0),"")&amp;IFERROR(VLOOKUP(BY$2&amp;$A12,'EUC2'!$D:$E,MATCH("HOME",'EUC2'!$D$1:$E$1,0),0),"")</f>
        <v/>
      </c>
      <c r="BZ12" s="25" t="str">
        <f>IFERROR(VLOOKUP(BZ$2&amp;$B12,'FPL FIX2'!$N$1:$Q$400,MATCH("HOME",'FPL FIX2'!$N$1:$Q$1,0),0),"")&amp;IFERROR(VLOOKUP(BZ$2&amp;$B12,'FPL FIX2'!$O$1:$P$400,MATCH("AWAY",'FPL FIX2'!$O$1:$P$1,0),0),"")&amp;IFERROR(VLOOKUP(BZ$2&amp;$A12,'FA2'!$A:$D,MATCH("AWAY",'FA2'!$A$1:$D$1,0),0),"")&amp;IFERROR(VLOOKUP(BZ$2&amp;$A12,'FA2'!$B:$C,MATCH("HOME",'FA2'!$B$1:$C$1,0),0),"")&amp;IFERROR(VLOOKUP(BZ$2&amp;$A12,'EFL2'!$A:$D,MATCH("AWAY",'EFL2'!$A$1:$D$1,0),0),"")&amp;IFERROR(VLOOKUP(BZ$2&amp;$A12,'EFL2'!$B:$C,MATCH("HOME",'EFL2'!$B$1:$C$1,0),0),"")&amp;IFERROR(VLOOKUP(BZ$2&amp;$A12,'UCL2'!$C:$F,MATCH("AWAY",'UCL2'!$C$1:$F$1,0),0),"")&amp;IFERROR(VLOOKUP(BZ$2&amp;$A12,'UCL2'!$D:$E,MATCH("HOME",'UCL2'!$D$1:$E$1,0),0),"")&amp;IFERROR(VLOOKUP(BZ$2&amp;$A12,'EU2'!$C:$F,MATCH("AWAY",'EU2'!$C$1:$F$1,0),0),"")&amp;IFERROR(VLOOKUP(BZ$2&amp;$A12,'EU2'!$D:$E,MATCH("HOME",'EU2'!$D$1:$E$1,0),0),"")&amp;IFERROR(VLOOKUP(BZ$2&amp;$A12,'EUC2'!$C:$F,MATCH("AWAY",'EUC2'!$C$1:$F$1,0),0),"")&amp;IFERROR(VLOOKUP(BZ$2&amp;$A12,'EUC2'!$D:$E,MATCH("HOME",'EUC2'!$D$1:$E$1,0),0),"")</f>
        <v>BOU</v>
      </c>
      <c r="CA12" s="25" t="str">
        <f>IFERROR(VLOOKUP(CA$2&amp;$B12,'FPL FIX2'!$N$1:$Q$400,MATCH("HOME",'FPL FIX2'!$N$1:$Q$1,0),0),"")&amp;IFERROR(VLOOKUP(CA$2&amp;$B12,'FPL FIX2'!$O$1:$P$400,MATCH("AWAY",'FPL FIX2'!$O$1:$P$1,0),0),"")&amp;IFERROR(VLOOKUP(CA$2&amp;$A12,'FA2'!$A:$D,MATCH("AWAY",'FA2'!$A$1:$D$1,0),0),"")&amp;IFERROR(VLOOKUP(CA$2&amp;$A12,'FA2'!$B:$C,MATCH("HOME",'FA2'!$B$1:$C$1,0),0),"")&amp;IFERROR(VLOOKUP(CA$2&amp;$A12,'EFL2'!$A:$D,MATCH("AWAY",'EFL2'!$A$1:$D$1,0),0),"")&amp;IFERROR(VLOOKUP(CA$2&amp;$A12,'EFL2'!$B:$C,MATCH("HOME",'EFL2'!$B$1:$C$1,0),0),"")&amp;IFERROR(VLOOKUP(CA$2&amp;$A12,'UCL2'!$C:$F,MATCH("AWAY",'UCL2'!$C$1:$F$1,0),0),"")&amp;IFERROR(VLOOKUP(CA$2&amp;$A12,'UCL2'!$D:$E,MATCH("HOME",'UCL2'!$D$1:$E$1,0),0),"")&amp;IFERROR(VLOOKUP(CA$2&amp;$A12,'EU2'!$C:$F,MATCH("AWAY",'EU2'!$C$1:$F$1,0),0),"")&amp;IFERROR(VLOOKUP(CA$2&amp;$A12,'EU2'!$D:$E,MATCH("HOME",'EU2'!$D$1:$E$1,0),0),"")&amp;IFERROR(VLOOKUP(CA$2&amp;$A12,'EUC2'!$C:$F,MATCH("AWAY",'EUC2'!$C$1:$F$1,0),0),"")&amp;IFERROR(VLOOKUP(CA$2&amp;$A12,'EUC2'!$D:$E,MATCH("HOME",'EUC2'!$D$1:$E$1,0),0),"")</f>
        <v/>
      </c>
      <c r="CB12" s="25" t="str">
        <f>IFERROR(VLOOKUP(CB$2&amp;$B12,'FPL FIX2'!$N$1:$Q$400,MATCH("HOME",'FPL FIX2'!$N$1:$Q$1,0),0),"")&amp;IFERROR(VLOOKUP(CB$2&amp;$B12,'FPL FIX2'!$O$1:$P$400,MATCH("AWAY",'FPL FIX2'!$O$1:$P$1,0),0),"")&amp;IFERROR(VLOOKUP(CB$2&amp;$A12,'FA2'!$A:$D,MATCH("AWAY",'FA2'!$A$1:$D$1,0),0),"")&amp;IFERROR(VLOOKUP(CB$2&amp;$A12,'FA2'!$B:$C,MATCH("HOME",'FA2'!$B$1:$C$1,0),0),"")&amp;IFERROR(VLOOKUP(CB$2&amp;$A12,'EFL2'!$A:$D,MATCH("AWAY",'EFL2'!$A$1:$D$1,0),0),"")&amp;IFERROR(VLOOKUP(CB$2&amp;$A12,'EFL2'!$B:$C,MATCH("HOME",'EFL2'!$B$1:$C$1,0),0),"")&amp;IFERROR(VLOOKUP(CB$2&amp;$A12,'UCL2'!$C:$F,MATCH("AWAY",'UCL2'!$C$1:$F$1,0),0),"")&amp;IFERROR(VLOOKUP(CB$2&amp;$A12,'UCL2'!$D:$E,MATCH("HOME",'UCL2'!$D$1:$E$1,0),0),"")&amp;IFERROR(VLOOKUP(CB$2&amp;$A12,'EU2'!$C:$F,MATCH("AWAY",'EU2'!$C$1:$F$1,0),0),"")&amp;IFERROR(VLOOKUP(CB$2&amp;$A12,'EU2'!$D:$E,MATCH("HOME",'EU2'!$D$1:$E$1,0),0),"")&amp;IFERROR(VLOOKUP(CB$2&amp;$A12,'EUC2'!$C:$F,MATCH("AWAY",'EUC2'!$C$1:$F$1,0),0),"")&amp;IFERROR(VLOOKUP(CB$2&amp;$A12,'EUC2'!$D:$E,MATCH("HOME",'EUC2'!$D$1:$E$1,0),0),"")</f>
        <v/>
      </c>
      <c r="CC12" s="25" t="str">
        <f>IFERROR(VLOOKUP(CC$2&amp;$B12,'FPL FIX2'!$N$1:$Q$400,MATCH("HOME",'FPL FIX2'!$N$1:$Q$1,0),0),"")&amp;IFERROR(VLOOKUP(CC$2&amp;$B12,'FPL FIX2'!$O$1:$P$400,MATCH("AWAY",'FPL FIX2'!$O$1:$P$1,0),0),"")&amp;IFERROR(VLOOKUP(CC$2&amp;$A12,'FA2'!$A:$D,MATCH("AWAY",'FA2'!$A$1:$D$1,0),0),"")&amp;IFERROR(VLOOKUP(CC$2&amp;$A12,'FA2'!$B:$C,MATCH("HOME",'FA2'!$B$1:$C$1,0),0),"")&amp;IFERROR(VLOOKUP(CC$2&amp;$A12,'EFL2'!$A:$D,MATCH("AWAY",'EFL2'!$A$1:$D$1,0),0),"")&amp;IFERROR(VLOOKUP(CC$2&amp;$A12,'EFL2'!$B:$C,MATCH("HOME",'EFL2'!$B$1:$C$1,0),0),"")&amp;IFERROR(VLOOKUP(CC$2&amp;$A12,'UCL2'!$C:$F,MATCH("AWAY",'UCL2'!$C$1:$F$1,0),0),"")&amp;IFERROR(VLOOKUP(CC$2&amp;$A12,'UCL2'!$D:$E,MATCH("HOME",'UCL2'!$D$1:$E$1,0),0),"")&amp;IFERROR(VLOOKUP(CC$2&amp;$A12,'EU2'!$C:$F,MATCH("AWAY",'EU2'!$C$1:$F$1,0),0),"")&amp;IFERROR(VLOOKUP(CC$2&amp;$A12,'EU2'!$D:$E,MATCH("HOME",'EU2'!$D$1:$E$1,0),0),"")&amp;IFERROR(VLOOKUP(CC$2&amp;$A12,'EUC2'!$C:$F,MATCH("AWAY",'EUC2'!$C$1:$F$1,0),0),"")&amp;IFERROR(VLOOKUP(CC$2&amp;$A12,'EUC2'!$D:$E,MATCH("HOME",'EUC2'!$D$1:$E$1,0),0),"")</f>
        <v/>
      </c>
      <c r="CD12" s="25" t="str">
        <f>IFERROR(VLOOKUP(CD$2&amp;$B12,'FPL FIX2'!$N$1:$Q$400,MATCH("HOME",'FPL FIX2'!$N$1:$Q$1,0),0),"")&amp;IFERROR(VLOOKUP(CD$2&amp;$B12,'FPL FIX2'!$O$1:$P$400,MATCH("AWAY",'FPL FIX2'!$O$1:$P$1,0),0),"")&amp;IFERROR(VLOOKUP(CD$2&amp;$A12,'FA2'!$A:$D,MATCH("AWAY",'FA2'!$A$1:$D$1,0),0),"")&amp;IFERROR(VLOOKUP(CD$2&amp;$A12,'FA2'!$B:$C,MATCH("HOME",'FA2'!$B$1:$C$1,0),0),"")&amp;IFERROR(VLOOKUP(CD$2&amp;$A12,'EFL2'!$A:$D,MATCH("AWAY",'EFL2'!$A$1:$D$1,0),0),"")&amp;IFERROR(VLOOKUP(CD$2&amp;$A12,'EFL2'!$B:$C,MATCH("HOME",'EFL2'!$B$1:$C$1,0),0),"")&amp;IFERROR(VLOOKUP(CD$2&amp;$A12,'UCL2'!$C:$F,MATCH("AWAY",'UCL2'!$C$1:$F$1,0),0),"")&amp;IFERROR(VLOOKUP(CD$2&amp;$A12,'UCL2'!$D:$E,MATCH("HOME",'UCL2'!$D$1:$E$1,0),0),"")&amp;IFERROR(VLOOKUP(CD$2&amp;$A12,'EU2'!$C:$F,MATCH("AWAY",'EU2'!$C$1:$F$1,0),0),"")&amp;IFERROR(VLOOKUP(CD$2&amp;$A12,'EU2'!$D:$E,MATCH("HOME",'EU2'!$D$1:$E$1,0),0),"")&amp;IFERROR(VLOOKUP(CD$2&amp;$A12,'EUC2'!$C:$F,MATCH("AWAY",'EUC2'!$C$1:$F$1,0),0),"")&amp;IFERROR(VLOOKUP(CD$2&amp;$A12,'EUC2'!$D:$E,MATCH("HOME",'EUC2'!$D$1:$E$1,0),0),"")</f>
        <v/>
      </c>
      <c r="CE12" s="25" t="str">
        <f>IFERROR(VLOOKUP(CE$2&amp;$B12,'FPL FIX2'!$N$1:$Q$400,MATCH("HOME",'FPL FIX2'!$N$1:$Q$1,0),0),"")&amp;IFERROR(VLOOKUP(CE$2&amp;$B12,'FPL FIX2'!$O$1:$P$400,MATCH("AWAY",'FPL FIX2'!$O$1:$P$1,0),0),"")&amp;IFERROR(VLOOKUP(CE$2&amp;$A12,'FA2'!$A:$D,MATCH("AWAY",'FA2'!$A$1:$D$1,0),0),"")&amp;IFERROR(VLOOKUP(CE$2&amp;$A12,'FA2'!$B:$C,MATCH("HOME",'FA2'!$B$1:$C$1,0),0),"")&amp;IFERROR(VLOOKUP(CE$2&amp;$A12,'EFL2'!$A:$D,MATCH("AWAY",'EFL2'!$A$1:$D$1,0),0),"")&amp;IFERROR(VLOOKUP(CE$2&amp;$A12,'EFL2'!$B:$C,MATCH("HOME",'EFL2'!$B$1:$C$1,0),0),"")&amp;IFERROR(VLOOKUP(CE$2&amp;$A12,'UCL2'!$C:$F,MATCH("AWAY",'UCL2'!$C$1:$F$1,0),0),"")&amp;IFERROR(VLOOKUP(CE$2&amp;$A12,'UCL2'!$D:$E,MATCH("HOME",'UCL2'!$D$1:$E$1,0),0),"")&amp;IFERROR(VLOOKUP(CE$2&amp;$A12,'EU2'!$C:$F,MATCH("AWAY",'EU2'!$C$1:$F$1,0),0),"")&amp;IFERROR(VLOOKUP(CE$2&amp;$A12,'EU2'!$D:$E,MATCH("HOME",'EU2'!$D$1:$E$1,0),0),"")&amp;IFERROR(VLOOKUP(CE$2&amp;$A12,'EUC2'!$C:$F,MATCH("AWAY",'EUC2'!$C$1:$F$1,0),0),"")&amp;IFERROR(VLOOKUP(CE$2&amp;$A12,'EUC2'!$D:$E,MATCH("HOME",'EUC2'!$D$1:$E$1,0),0),"")</f>
        <v>AVL</v>
      </c>
      <c r="CF12" s="25" t="str">
        <f>IFERROR(VLOOKUP(CF$2&amp;$B12,'FPL FIX2'!$N$1:$Q$400,MATCH("HOME",'FPL FIX2'!$N$1:$Q$1,0),0),"")&amp;IFERROR(VLOOKUP(CF$2&amp;$B12,'FPL FIX2'!$O$1:$P$400,MATCH("AWAY",'FPL FIX2'!$O$1:$P$1,0),0),"")&amp;IFERROR(VLOOKUP(CF$2&amp;$A12,'FA2'!$A:$D,MATCH("AWAY",'FA2'!$A$1:$D$1,0),0),"")&amp;IFERROR(VLOOKUP(CF$2&amp;$A12,'FA2'!$B:$C,MATCH("HOME",'FA2'!$B$1:$C$1,0),0),"")&amp;IFERROR(VLOOKUP(CF$2&amp;$A12,'EFL2'!$A:$D,MATCH("AWAY",'EFL2'!$A$1:$D$1,0),0),"")&amp;IFERROR(VLOOKUP(CF$2&amp;$A12,'EFL2'!$B:$C,MATCH("HOME",'EFL2'!$B$1:$C$1,0),0),"")&amp;IFERROR(VLOOKUP(CF$2&amp;$A12,'UCL2'!$C:$F,MATCH("AWAY",'UCL2'!$C$1:$F$1,0),0),"")&amp;IFERROR(VLOOKUP(CF$2&amp;$A12,'UCL2'!$D:$E,MATCH("HOME",'UCL2'!$D$1:$E$1,0),0),"")&amp;IFERROR(VLOOKUP(CF$2&amp;$A12,'EU2'!$C:$F,MATCH("AWAY",'EU2'!$C$1:$F$1,0),0),"")&amp;IFERROR(VLOOKUP(CF$2&amp;$A12,'EU2'!$D:$E,MATCH("HOME",'EU2'!$D$1:$E$1,0),0),"")&amp;IFERROR(VLOOKUP(CF$2&amp;$A12,'EUC2'!$C:$F,MATCH("AWAY",'EUC2'!$C$1:$F$1,0),0),"")&amp;IFERROR(VLOOKUP(CF$2&amp;$A12,'EUC2'!$D:$E,MATCH("HOME",'EUC2'!$D$1:$E$1,0),0),"")</f>
        <v/>
      </c>
      <c r="CG12" s="25" t="str">
        <f>IFERROR(VLOOKUP(CG$2&amp;$B12,'FPL FIX2'!$N$1:$Q$400,MATCH("HOME",'FPL FIX2'!$N$1:$Q$1,0),0),"")&amp;IFERROR(VLOOKUP(CG$2&amp;$B12,'FPL FIX2'!$O$1:$P$400,MATCH("AWAY",'FPL FIX2'!$O$1:$P$1,0),0),"")&amp;IFERROR(VLOOKUP(CG$2&amp;$A12,'FA2'!$A:$D,MATCH("AWAY",'FA2'!$A$1:$D$1,0),0),"")&amp;IFERROR(VLOOKUP(CG$2&amp;$A12,'FA2'!$B:$C,MATCH("HOME",'FA2'!$B$1:$C$1,0),0),"")&amp;IFERROR(VLOOKUP(CG$2&amp;$A12,'EFL2'!$A:$D,MATCH("AWAY",'EFL2'!$A$1:$D$1,0),0),"")&amp;IFERROR(VLOOKUP(CG$2&amp;$A12,'EFL2'!$B:$C,MATCH("HOME",'EFL2'!$B$1:$C$1,0),0),"")&amp;IFERROR(VLOOKUP(CG$2&amp;$A12,'UCL2'!$C:$F,MATCH("AWAY",'UCL2'!$C$1:$F$1,0),0),"")&amp;IFERROR(VLOOKUP(CG$2&amp;$A12,'UCL2'!$D:$E,MATCH("HOME",'UCL2'!$D$1:$E$1,0),0),"")&amp;IFERROR(VLOOKUP(CG$2&amp;$A12,'EU2'!$C:$F,MATCH("AWAY",'EU2'!$C$1:$F$1,0),0),"")&amp;IFERROR(VLOOKUP(CG$2&amp;$A12,'EU2'!$D:$E,MATCH("HOME",'EU2'!$D$1:$E$1,0),0),"")&amp;IFERROR(VLOOKUP(CG$2&amp;$A12,'EUC2'!$C:$F,MATCH("AWAY",'EUC2'!$C$1:$F$1,0),0),"")&amp;IFERROR(VLOOKUP(CG$2&amp;$A12,'EUC2'!$D:$E,MATCH("HOME",'EUC2'!$D$1:$E$1,0),0),"")</f>
        <v/>
      </c>
      <c r="CH12" s="25" t="str">
        <f>IFERROR(VLOOKUP(CH$2&amp;$B12,'FPL FIX2'!$N$1:$Q$400,MATCH("HOME",'FPL FIX2'!$N$1:$Q$1,0),0),"")&amp;IFERROR(VLOOKUP(CH$2&amp;$B12,'FPL FIX2'!$O$1:$P$400,MATCH("AWAY",'FPL FIX2'!$O$1:$P$1,0),0),"")&amp;IFERROR(VLOOKUP(CH$2&amp;$A12,'FA2'!$A:$D,MATCH("AWAY",'FA2'!$A$1:$D$1,0),0),"")&amp;IFERROR(VLOOKUP(CH$2&amp;$A12,'FA2'!$B:$C,MATCH("HOME",'FA2'!$B$1:$C$1,0),0),"")&amp;IFERROR(VLOOKUP(CH$2&amp;$A12,'EFL2'!$A:$D,MATCH("AWAY",'EFL2'!$A$1:$D$1,0),0),"")&amp;IFERROR(VLOOKUP(CH$2&amp;$A12,'EFL2'!$B:$C,MATCH("HOME",'EFL2'!$B$1:$C$1,0),0),"")&amp;IFERROR(VLOOKUP(CH$2&amp;$A12,'UCL2'!$C:$F,MATCH("AWAY",'UCL2'!$C$1:$F$1,0),0),"")&amp;IFERROR(VLOOKUP(CH$2&amp;$A12,'UCL2'!$D:$E,MATCH("HOME",'UCL2'!$D$1:$E$1,0),0),"")&amp;IFERROR(VLOOKUP(CH$2&amp;$A12,'EU2'!$C:$F,MATCH("AWAY",'EU2'!$C$1:$F$1,0),0),"")&amp;IFERROR(VLOOKUP(CH$2&amp;$A12,'EU2'!$D:$E,MATCH("HOME",'EU2'!$D$1:$E$1,0),0),"")&amp;IFERROR(VLOOKUP(CH$2&amp;$A12,'EUC2'!$C:$F,MATCH("AWAY",'EUC2'!$C$1:$F$1,0),0),"")&amp;IFERROR(VLOOKUP(CH$2&amp;$A12,'EUC2'!$D:$E,MATCH("HOME",'EUC2'!$D$1:$E$1,0),0),"")</f>
        <v>lee</v>
      </c>
      <c r="CI12" s="25" t="str">
        <f>IFERROR(VLOOKUP(CI$2&amp;$B12,'FPL FIX2'!$N$1:$Q$400,MATCH("HOME",'FPL FIX2'!$N$1:$Q$1,0),0),"")&amp;IFERROR(VLOOKUP(CI$2&amp;$B12,'FPL FIX2'!$O$1:$P$400,MATCH("AWAY",'FPL FIX2'!$O$1:$P$1,0),0),"")&amp;IFERROR(VLOOKUP(CI$2&amp;$A12,'FA2'!$A:$D,MATCH("AWAY",'FA2'!$A$1:$D$1,0),0),"")&amp;IFERROR(VLOOKUP(CI$2&amp;$A12,'FA2'!$B:$C,MATCH("HOME",'FA2'!$B$1:$C$1,0),0),"")&amp;IFERROR(VLOOKUP(CI$2&amp;$A12,'EFL2'!$A:$D,MATCH("AWAY",'EFL2'!$A$1:$D$1,0),0),"")&amp;IFERROR(VLOOKUP(CI$2&amp;$A12,'EFL2'!$B:$C,MATCH("HOME",'EFL2'!$B$1:$C$1,0),0),"")&amp;IFERROR(VLOOKUP(CI$2&amp;$A12,'UCL2'!$C:$F,MATCH("AWAY",'UCL2'!$C$1:$F$1,0),0),"")&amp;IFERROR(VLOOKUP(CI$2&amp;$A12,'UCL2'!$D:$E,MATCH("HOME",'UCL2'!$D$1:$E$1,0),0),"")&amp;IFERROR(VLOOKUP(CI$2&amp;$A12,'EU2'!$C:$F,MATCH("AWAY",'EU2'!$C$1:$F$1,0),0),"")&amp;IFERROR(VLOOKUP(CI$2&amp;$A12,'EU2'!$D:$E,MATCH("HOME",'EU2'!$D$1:$E$1,0),0),"")&amp;IFERROR(VLOOKUP(CI$2&amp;$A12,'EUC2'!$C:$F,MATCH("AWAY",'EUC2'!$C$1:$F$1,0),0),"")&amp;IFERROR(VLOOKUP(CI$2&amp;$A12,'EUC2'!$D:$E,MATCH("HOME",'EUC2'!$D$1:$E$1,0),0),"")</f>
        <v/>
      </c>
      <c r="CJ12" s="25" t="str">
        <f>IFERROR(VLOOKUP(CJ$2&amp;$B12,'FPL FIX2'!$N$1:$Q$400,MATCH("HOME",'FPL FIX2'!$N$1:$Q$1,0),0),"")&amp;IFERROR(VLOOKUP(CJ$2&amp;$B12,'FPL FIX2'!$O$1:$P$400,MATCH("AWAY",'FPL FIX2'!$O$1:$P$1,0),0),"")&amp;IFERROR(VLOOKUP(CJ$2&amp;$A12,'FA2'!$A:$D,MATCH("AWAY",'FA2'!$A$1:$D$1,0),0),"")&amp;IFERROR(VLOOKUP(CJ$2&amp;$A12,'FA2'!$B:$C,MATCH("HOME",'FA2'!$B$1:$C$1,0),0),"")&amp;IFERROR(VLOOKUP(CJ$2&amp;$A12,'EFL2'!$A:$D,MATCH("AWAY",'EFL2'!$A$1:$D$1,0),0),"")&amp;IFERROR(VLOOKUP(CJ$2&amp;$A12,'EFL2'!$B:$C,MATCH("HOME",'EFL2'!$B$1:$C$1,0),0),"")&amp;IFERROR(VLOOKUP(CJ$2&amp;$A12,'UCL2'!$C:$F,MATCH("AWAY",'UCL2'!$C$1:$F$1,0),0),"")&amp;IFERROR(VLOOKUP(CJ$2&amp;$A12,'UCL2'!$D:$E,MATCH("HOME",'UCL2'!$D$1:$E$1,0),0),"")&amp;IFERROR(VLOOKUP(CJ$2&amp;$A12,'EU2'!$C:$F,MATCH("AWAY",'EU2'!$C$1:$F$1,0),0),"")&amp;IFERROR(VLOOKUP(CJ$2&amp;$A12,'EU2'!$D:$E,MATCH("HOME",'EU2'!$D$1:$E$1,0),0),"")&amp;IFERROR(VLOOKUP(CJ$2&amp;$A12,'EUC2'!$C:$F,MATCH("AWAY",'EUC2'!$C$1:$F$1,0),0),"")&amp;IFERROR(VLOOKUP(CJ$2&amp;$A12,'EUC2'!$D:$E,MATCH("HOME",'EUC2'!$D$1:$E$1,0),0),"")</f>
        <v/>
      </c>
      <c r="CK12" s="25" t="str">
        <f>IFERROR(VLOOKUP(CK$2&amp;$B12,'FPL FIX2'!$N$1:$Q$400,MATCH("HOME",'FPL FIX2'!$N$1:$Q$1,0),0),"")&amp;IFERROR(VLOOKUP(CK$2&amp;$B12,'FPL FIX2'!$O$1:$P$400,MATCH("AWAY",'FPL FIX2'!$O$1:$P$1,0),0),"")&amp;IFERROR(VLOOKUP(CK$2&amp;$A12,'FA2'!$A:$D,MATCH("AWAY",'FA2'!$A$1:$D$1,0),0),"")&amp;IFERROR(VLOOKUP(CK$2&amp;$A12,'FA2'!$B:$C,MATCH("HOME",'FA2'!$B$1:$C$1,0),0),"")&amp;IFERROR(VLOOKUP(CK$2&amp;$A12,'EFL2'!$A:$D,MATCH("AWAY",'EFL2'!$A$1:$D$1,0),0),"")&amp;IFERROR(VLOOKUP(CK$2&amp;$A12,'EFL2'!$B:$C,MATCH("HOME",'EFL2'!$B$1:$C$1,0),0),"")&amp;IFERROR(VLOOKUP(CK$2&amp;$A12,'UCL2'!$C:$F,MATCH("AWAY",'UCL2'!$C$1:$F$1,0),0),"")&amp;IFERROR(VLOOKUP(CK$2&amp;$A12,'UCL2'!$D:$E,MATCH("HOME",'UCL2'!$D$1:$E$1,0),0),"")&amp;IFERROR(VLOOKUP(CK$2&amp;$A12,'EU2'!$C:$F,MATCH("AWAY",'EU2'!$C$1:$F$1,0),0),"")&amp;IFERROR(VLOOKUP(CK$2&amp;$A12,'EU2'!$D:$E,MATCH("HOME",'EU2'!$D$1:$E$1,0),0),"")&amp;IFERROR(VLOOKUP(CK$2&amp;$A12,'EUC2'!$C:$F,MATCH("AWAY",'EUC2'!$C$1:$F$1,0),0),"")&amp;IFERROR(VLOOKUP(CK$2&amp;$A12,'EUC2'!$D:$E,MATCH("HOME",'EUC2'!$D$1:$E$1,0),0),"")</f>
        <v/>
      </c>
      <c r="CL12" s="25" t="str">
        <f>IFERROR(VLOOKUP(CL$2&amp;$B12,'FPL FIX2'!$N$1:$Q$400,MATCH("HOME",'FPL FIX2'!$N$1:$Q$1,0),0),"")&amp;IFERROR(VLOOKUP(CL$2&amp;$B12,'FPL FIX2'!$O$1:$P$400,MATCH("AWAY",'FPL FIX2'!$O$1:$P$1,0),0),"")&amp;IFERROR(VLOOKUP(CL$2&amp;$A12,'FA2'!$A:$D,MATCH("AWAY",'FA2'!$A$1:$D$1,0),0),"")&amp;IFERROR(VLOOKUP(CL$2&amp;$A12,'FA2'!$B:$C,MATCH("HOME",'FA2'!$B$1:$C$1,0),0),"")&amp;IFERROR(VLOOKUP(CL$2&amp;$A12,'EFL2'!$A:$D,MATCH("AWAY",'EFL2'!$A$1:$D$1,0),0),"")&amp;IFERROR(VLOOKUP(CL$2&amp;$A12,'EFL2'!$B:$C,MATCH("HOME",'EFL2'!$B$1:$C$1,0),0),"")&amp;IFERROR(VLOOKUP(CL$2&amp;$A12,'UCL2'!$C:$F,MATCH("AWAY",'UCL2'!$C$1:$F$1,0),0),"")&amp;IFERROR(VLOOKUP(CL$2&amp;$A12,'UCL2'!$D:$E,MATCH("HOME",'UCL2'!$D$1:$E$1,0),0),"")&amp;IFERROR(VLOOKUP(CL$2&amp;$A12,'EU2'!$C:$F,MATCH("AWAY",'EU2'!$C$1:$F$1,0),0),"")&amp;IFERROR(VLOOKUP(CL$2&amp;$A12,'EU2'!$D:$E,MATCH("HOME",'EU2'!$D$1:$E$1,0),0),"")&amp;IFERROR(VLOOKUP(CL$2&amp;$A12,'EUC2'!$C:$F,MATCH("AWAY",'EUC2'!$C$1:$F$1,0),0),"")&amp;IFERROR(VLOOKUP(CL$2&amp;$A12,'EUC2'!$D:$E,MATCH("HOME",'EUC2'!$D$1:$E$1,0),0),"")</f>
        <v/>
      </c>
      <c r="CM12" s="25" t="str">
        <f>IFERROR(VLOOKUP(CM$2&amp;$B12,'FPL FIX2'!$N$1:$Q$400,MATCH("HOME",'FPL FIX2'!$N$1:$Q$1,0),0),"")&amp;IFERROR(VLOOKUP(CM$2&amp;$B12,'FPL FIX2'!$O$1:$P$400,MATCH("AWAY",'FPL FIX2'!$O$1:$P$1,0),0),"")&amp;IFERROR(VLOOKUP(CM$2&amp;$A12,'FA2'!$A:$D,MATCH("AWAY",'FA2'!$A$1:$D$1,0),0),"")&amp;IFERROR(VLOOKUP(CM$2&amp;$A12,'FA2'!$B:$C,MATCH("HOME",'FA2'!$B$1:$C$1,0),0),"")&amp;IFERROR(VLOOKUP(CM$2&amp;$A12,'EFL2'!$A:$D,MATCH("AWAY",'EFL2'!$A$1:$D$1,0),0),"")&amp;IFERROR(VLOOKUP(CM$2&amp;$A12,'EFL2'!$B:$C,MATCH("HOME",'EFL2'!$B$1:$C$1,0),0),"")&amp;IFERROR(VLOOKUP(CM$2&amp;$A12,'UCL2'!$C:$F,MATCH("AWAY",'UCL2'!$C$1:$F$1,0),0),"")&amp;IFERROR(VLOOKUP(CM$2&amp;$A12,'UCL2'!$D:$E,MATCH("HOME",'UCL2'!$D$1:$E$1,0),0),"")&amp;IFERROR(VLOOKUP(CM$2&amp;$A12,'EU2'!$C:$F,MATCH("AWAY",'EU2'!$C$1:$F$1,0),0),"")&amp;IFERROR(VLOOKUP(CM$2&amp;$A12,'EU2'!$D:$E,MATCH("HOME",'EU2'!$D$1:$E$1,0),0),"")&amp;IFERROR(VLOOKUP(CM$2&amp;$A12,'EUC2'!$C:$F,MATCH("AWAY",'EUC2'!$C$1:$F$1,0),0),"")&amp;IFERROR(VLOOKUP(CM$2&amp;$A12,'EUC2'!$D:$E,MATCH("HOME",'EUC2'!$D$1:$E$1,0),0),"")</f>
        <v/>
      </c>
      <c r="CN12" s="25" t="str">
        <f>IFERROR(VLOOKUP(CN$2&amp;$B12,'FPL FIX2'!$N$1:$Q$400,MATCH("HOME",'FPL FIX2'!$N$1:$Q$1,0),0),"")&amp;IFERROR(VLOOKUP(CN$2&amp;$B12,'FPL FIX2'!$O$1:$P$400,MATCH("AWAY",'FPL FIX2'!$O$1:$P$1,0),0),"")&amp;IFERROR(VLOOKUP(CN$2&amp;$A12,'FA2'!$A:$D,MATCH("AWAY",'FA2'!$A$1:$D$1,0),0),"")&amp;IFERROR(VLOOKUP(CN$2&amp;$A12,'FA2'!$B:$C,MATCH("HOME",'FA2'!$B$1:$C$1,0),0),"")&amp;IFERROR(VLOOKUP(CN$2&amp;$A12,'EFL2'!$A:$D,MATCH("AWAY",'EFL2'!$A$1:$D$1,0),0),"")&amp;IFERROR(VLOOKUP(CN$2&amp;$A12,'EFL2'!$B:$C,MATCH("HOME",'EFL2'!$B$1:$C$1,0),0),"")&amp;IFERROR(VLOOKUP(CN$2&amp;$A12,'UCL2'!$C:$F,MATCH("AWAY",'UCL2'!$C$1:$F$1,0),0),"")&amp;IFERROR(VLOOKUP(CN$2&amp;$A12,'UCL2'!$D:$E,MATCH("HOME",'UCL2'!$D$1:$E$1,0),0),"")&amp;IFERROR(VLOOKUP(CN$2&amp;$A12,'EU2'!$C:$F,MATCH("AWAY",'EU2'!$C$1:$F$1,0),0),"")&amp;IFERROR(VLOOKUP(CN$2&amp;$A12,'EU2'!$D:$E,MATCH("HOME",'EU2'!$D$1:$E$1,0),0),"")&amp;IFERROR(VLOOKUP(CN$2&amp;$A12,'EUC2'!$C:$F,MATCH("AWAY",'EUC2'!$C$1:$F$1,0),0),"")&amp;IFERROR(VLOOKUP(CN$2&amp;$A12,'EUC2'!$D:$E,MATCH("HOME",'EUC2'!$D$1:$E$1,0),0),"")</f>
        <v>EVE</v>
      </c>
      <c r="CO12" s="25" t="str">
        <f>IFERROR(VLOOKUP(CO$2&amp;$B12,'FPL FIX2'!$N$1:$Q$400,MATCH("HOME",'FPL FIX2'!$N$1:$Q$1,0),0),"")&amp;IFERROR(VLOOKUP(CO$2&amp;$B12,'FPL FIX2'!$O$1:$P$400,MATCH("AWAY",'FPL FIX2'!$O$1:$P$1,0),0),"")&amp;IFERROR(VLOOKUP(CO$2&amp;$A12,'FA2'!$A:$D,MATCH("AWAY",'FA2'!$A$1:$D$1,0),0),"")&amp;IFERROR(VLOOKUP(CO$2&amp;$A12,'FA2'!$B:$C,MATCH("HOME",'FA2'!$B$1:$C$1,0),0),"")&amp;IFERROR(VLOOKUP(CO$2&amp;$A12,'EFL2'!$A:$D,MATCH("AWAY",'EFL2'!$A$1:$D$1,0),0),"")&amp;IFERROR(VLOOKUP(CO$2&amp;$A12,'EFL2'!$B:$C,MATCH("HOME",'EFL2'!$B$1:$C$1,0),0),"")&amp;IFERROR(VLOOKUP(CO$2&amp;$A12,'UCL2'!$C:$F,MATCH("AWAY",'UCL2'!$C$1:$F$1,0),0),"")&amp;IFERROR(VLOOKUP(CO$2&amp;$A12,'UCL2'!$D:$E,MATCH("HOME",'UCL2'!$D$1:$E$1,0),0),"")&amp;IFERROR(VLOOKUP(CO$2&amp;$A12,'EU2'!$C:$F,MATCH("AWAY",'EU2'!$C$1:$F$1,0),0),"")&amp;IFERROR(VLOOKUP(CO$2&amp;$A12,'EU2'!$D:$E,MATCH("HOME",'EU2'!$D$1:$E$1,0),0),"")&amp;IFERROR(VLOOKUP(CO$2&amp;$A12,'EUC2'!$C:$F,MATCH("AWAY",'EUC2'!$C$1:$F$1,0),0),"")&amp;IFERROR(VLOOKUP(CO$2&amp;$A12,'EUC2'!$D:$E,MATCH("HOME",'EUC2'!$D$1:$E$1,0),0),"")</f>
        <v/>
      </c>
      <c r="CP12" s="25" t="str">
        <f>IFERROR(VLOOKUP(CP$2&amp;$B12,'FPL FIX2'!$N$1:$Q$400,MATCH("HOME",'FPL FIX2'!$N$1:$Q$1,0),0),"")&amp;IFERROR(VLOOKUP(CP$2&amp;$B12,'FPL FIX2'!$O$1:$P$400,MATCH("AWAY",'FPL FIX2'!$O$1:$P$1,0),0),"")&amp;IFERROR(VLOOKUP(CP$2&amp;$A12,'FA2'!$A:$D,MATCH("AWAY",'FA2'!$A$1:$D$1,0),0),"")&amp;IFERROR(VLOOKUP(CP$2&amp;$A12,'FA2'!$B:$C,MATCH("HOME",'FA2'!$B$1:$C$1,0),0),"")&amp;IFERROR(VLOOKUP(CP$2&amp;$A12,'EFL2'!$A:$D,MATCH("AWAY",'EFL2'!$A$1:$D$1,0),0),"")&amp;IFERROR(VLOOKUP(CP$2&amp;$A12,'EFL2'!$B:$C,MATCH("HOME",'EFL2'!$B$1:$C$1,0),0),"")&amp;IFERROR(VLOOKUP(CP$2&amp;$A12,'UCL2'!$C:$F,MATCH("AWAY",'UCL2'!$C$1:$F$1,0),0),"")&amp;IFERROR(VLOOKUP(CP$2&amp;$A12,'UCL2'!$D:$E,MATCH("HOME",'UCL2'!$D$1:$E$1,0),0),"")&amp;IFERROR(VLOOKUP(CP$2&amp;$A12,'EU2'!$C:$F,MATCH("AWAY",'EU2'!$C$1:$F$1,0),0),"")&amp;IFERROR(VLOOKUP(CP$2&amp;$A12,'EU2'!$D:$E,MATCH("HOME",'EU2'!$D$1:$E$1,0),0),"")&amp;IFERROR(VLOOKUP(CP$2&amp;$A12,'EUC2'!$C:$F,MATCH("AWAY",'EUC2'!$C$1:$F$1,0),0),"")&amp;IFERROR(VLOOKUP(CP$2&amp;$A12,'EUC2'!$D:$E,MATCH("HOME",'EUC2'!$D$1:$E$1,0),0),"")</f>
        <v/>
      </c>
      <c r="CQ12" s="25" t="str">
        <f>IFERROR(VLOOKUP(CQ$2&amp;$B12,'FPL FIX2'!$N$1:$Q$400,MATCH("HOME",'FPL FIX2'!$N$1:$Q$1,0),0),"")&amp;IFERROR(VLOOKUP(CQ$2&amp;$B12,'FPL FIX2'!$O$1:$P$400,MATCH("AWAY",'FPL FIX2'!$O$1:$P$1,0),0),"")&amp;IFERROR(VLOOKUP(CQ$2&amp;$A12,'FA2'!$A:$D,MATCH("AWAY",'FA2'!$A$1:$D$1,0),0),"")&amp;IFERROR(VLOOKUP(CQ$2&amp;$A12,'FA2'!$B:$C,MATCH("HOME",'FA2'!$B$1:$C$1,0),0),"")&amp;IFERROR(VLOOKUP(CQ$2&amp;$A12,'EFL2'!$A:$D,MATCH("AWAY",'EFL2'!$A$1:$D$1,0),0),"")&amp;IFERROR(VLOOKUP(CQ$2&amp;$A12,'EFL2'!$B:$C,MATCH("HOME",'EFL2'!$B$1:$C$1,0),0),"")&amp;IFERROR(VLOOKUP(CQ$2&amp;$A12,'UCL2'!$C:$F,MATCH("AWAY",'UCL2'!$C$1:$F$1,0),0),"")&amp;IFERROR(VLOOKUP(CQ$2&amp;$A12,'UCL2'!$D:$E,MATCH("HOME",'UCL2'!$D$1:$E$1,0),0),"")&amp;IFERROR(VLOOKUP(CQ$2&amp;$A12,'EU2'!$C:$F,MATCH("AWAY",'EU2'!$C$1:$F$1,0),0),"")&amp;IFERROR(VLOOKUP(CQ$2&amp;$A12,'EU2'!$D:$E,MATCH("HOME",'EU2'!$D$1:$E$1,0),0),"")&amp;IFERROR(VLOOKUP(CQ$2&amp;$A12,'EUC2'!$C:$F,MATCH("AWAY",'EUC2'!$C$1:$F$1,0),0),"")&amp;IFERROR(VLOOKUP(CQ$2&amp;$A12,'EUC2'!$D:$E,MATCH("HOME",'EUC2'!$D$1:$E$1,0),0),"")</f>
        <v/>
      </c>
      <c r="CR12" s="25" t="str">
        <f>IFERROR(VLOOKUP(CR$2&amp;$B12,'FPL FIX2'!$N$1:$Q$400,MATCH("HOME",'FPL FIX2'!$N$1:$Q$1,0),0),"")&amp;IFERROR(VLOOKUP(CR$2&amp;$B12,'FPL FIX2'!$O$1:$P$400,MATCH("AWAY",'FPL FIX2'!$O$1:$P$1,0),0),"")&amp;IFERROR(VLOOKUP(CR$2&amp;$A12,'FA2'!$A:$D,MATCH("AWAY",'FA2'!$A$1:$D$1,0),0),"")&amp;IFERROR(VLOOKUP(CR$2&amp;$A12,'FA2'!$B:$C,MATCH("HOME",'FA2'!$B$1:$C$1,0),0),"")&amp;IFERROR(VLOOKUP(CR$2&amp;$A12,'EFL2'!$A:$D,MATCH("AWAY",'EFL2'!$A$1:$D$1,0),0),"")&amp;IFERROR(VLOOKUP(CR$2&amp;$A12,'EFL2'!$B:$C,MATCH("HOME",'EFL2'!$B$1:$C$1,0),0),"")&amp;IFERROR(VLOOKUP(CR$2&amp;$A12,'UCL2'!$C:$F,MATCH("AWAY",'UCL2'!$C$1:$F$1,0),0),"")&amp;IFERROR(VLOOKUP(CR$2&amp;$A12,'UCL2'!$D:$E,MATCH("HOME",'UCL2'!$D$1:$E$1,0),0),"")&amp;IFERROR(VLOOKUP(CR$2&amp;$A12,'EU2'!$C:$F,MATCH("AWAY",'EU2'!$C$1:$F$1,0),0),"")&amp;IFERROR(VLOOKUP(CR$2&amp;$A12,'EU2'!$D:$E,MATCH("HOME",'EU2'!$D$1:$E$1,0),0),"")&amp;IFERROR(VLOOKUP(CR$2&amp;$A12,'EUC2'!$C:$F,MATCH("AWAY",'EUC2'!$C$1:$F$1,0),0),"")&amp;IFERROR(VLOOKUP(CR$2&amp;$A12,'EUC2'!$D:$E,MATCH("HOME",'EUC2'!$D$1:$E$1,0),0),"")</f>
        <v/>
      </c>
      <c r="CS12" s="25" t="str">
        <f>IFERROR(VLOOKUP(CS$2&amp;$B12,'FPL FIX2'!$N$1:$Q$400,MATCH("HOME",'FPL FIX2'!$N$1:$Q$1,0),0),"")&amp;IFERROR(VLOOKUP(CS$2&amp;$B12,'FPL FIX2'!$O$1:$P$400,MATCH("AWAY",'FPL FIX2'!$O$1:$P$1,0),0),"")&amp;IFERROR(VLOOKUP(CS$2&amp;$A12,'FA2'!$A:$D,MATCH("AWAY",'FA2'!$A$1:$D$1,0),0),"")&amp;IFERROR(VLOOKUP(CS$2&amp;$A12,'FA2'!$B:$C,MATCH("HOME",'FA2'!$B$1:$C$1,0),0),"")&amp;IFERROR(VLOOKUP(CS$2&amp;$A12,'EFL2'!$A:$D,MATCH("AWAY",'EFL2'!$A$1:$D$1,0),0),"")&amp;IFERROR(VLOOKUP(CS$2&amp;$A12,'EFL2'!$B:$C,MATCH("HOME",'EFL2'!$B$1:$C$1,0),0),"")&amp;IFERROR(VLOOKUP(CS$2&amp;$A12,'UCL2'!$C:$F,MATCH("AWAY",'UCL2'!$C$1:$F$1,0),0),"")&amp;IFERROR(VLOOKUP(CS$2&amp;$A12,'UCL2'!$D:$E,MATCH("HOME",'UCL2'!$D$1:$E$1,0),0),"")&amp;IFERROR(VLOOKUP(CS$2&amp;$A12,'EU2'!$C:$F,MATCH("AWAY",'EU2'!$C$1:$F$1,0),0),"")&amp;IFERROR(VLOOKUP(CS$2&amp;$A12,'EU2'!$D:$E,MATCH("HOME",'EU2'!$D$1:$E$1,0),0),"")&amp;IFERROR(VLOOKUP(CS$2&amp;$A12,'EUC2'!$C:$F,MATCH("AWAY",'EUC2'!$C$1:$F$1,0),0),"")&amp;IFERROR(VLOOKUP(CS$2&amp;$A12,'EUC2'!$D:$E,MATCH("HOME",'EUC2'!$D$1:$E$1,0),0),"")</f>
        <v/>
      </c>
      <c r="CT12" s="25" t="str">
        <f>IFERROR(VLOOKUP(CT$2&amp;$B12,'FPL FIX2'!$N$1:$Q$400,MATCH("HOME",'FPL FIX2'!$N$1:$Q$1,0),0),"")&amp;IFERROR(VLOOKUP(CT$2&amp;$B12,'FPL FIX2'!$O$1:$P$400,MATCH("AWAY",'FPL FIX2'!$O$1:$P$1,0),0),"")&amp;IFERROR(VLOOKUP(CT$2&amp;$A12,'FA2'!$A:$D,MATCH("AWAY",'FA2'!$A$1:$D$1,0),0),"")&amp;IFERROR(VLOOKUP(CT$2&amp;$A12,'FA2'!$B:$C,MATCH("HOME",'FA2'!$B$1:$C$1,0),0),"")&amp;IFERROR(VLOOKUP(CT$2&amp;$A12,'EFL2'!$A:$D,MATCH("AWAY",'EFL2'!$A$1:$D$1,0),0),"")&amp;IFERROR(VLOOKUP(CT$2&amp;$A12,'EFL2'!$B:$C,MATCH("HOME",'EFL2'!$B$1:$C$1,0),0),"")&amp;IFERROR(VLOOKUP(CT$2&amp;$A12,'UCL2'!$C:$F,MATCH("AWAY",'UCL2'!$C$1:$F$1,0),0),"")&amp;IFERROR(VLOOKUP(CT$2&amp;$A12,'UCL2'!$D:$E,MATCH("HOME",'UCL2'!$D$1:$E$1,0),0),"")&amp;IFERROR(VLOOKUP(CT$2&amp;$A12,'EU2'!$C:$F,MATCH("AWAY",'EU2'!$C$1:$F$1,0),0),"")&amp;IFERROR(VLOOKUP(CT$2&amp;$A12,'EU2'!$D:$E,MATCH("HOME",'EU2'!$D$1:$E$1,0),0),"")&amp;IFERROR(VLOOKUP(CT$2&amp;$A12,'EUC2'!$C:$F,MATCH("AWAY",'EUC2'!$C$1:$F$1,0),0),"")&amp;IFERROR(VLOOKUP(CT$2&amp;$A12,'EUC2'!$D:$E,MATCH("HOME",'EUC2'!$D$1:$E$1,0),0),"")</f>
        <v/>
      </c>
      <c r="CU12" s="25" t="str">
        <f>IFERROR(VLOOKUP(CU$2&amp;$B12,'FPL FIX2'!$N$1:$Q$400,MATCH("HOME",'FPL FIX2'!$N$1:$Q$1,0),0),"")&amp;IFERROR(VLOOKUP(CU$2&amp;$B12,'FPL FIX2'!$O$1:$P$400,MATCH("AWAY",'FPL FIX2'!$O$1:$P$1,0),0),"")&amp;IFERROR(VLOOKUP(CU$2&amp;$A12,'FA2'!$A:$D,MATCH("AWAY",'FA2'!$A$1:$D$1,0),0),"")&amp;IFERROR(VLOOKUP(CU$2&amp;$A12,'FA2'!$B:$C,MATCH("HOME",'FA2'!$B$1:$C$1,0),0),"")&amp;IFERROR(VLOOKUP(CU$2&amp;$A12,'EFL2'!$A:$D,MATCH("AWAY",'EFL2'!$A$1:$D$1,0),0),"")&amp;IFERROR(VLOOKUP(CU$2&amp;$A12,'EFL2'!$B:$C,MATCH("HOME",'EFL2'!$B$1:$C$1,0),0),"")&amp;IFERROR(VLOOKUP(CU$2&amp;$A12,'UCL2'!$C:$F,MATCH("AWAY",'UCL2'!$C$1:$F$1,0),0),"")&amp;IFERROR(VLOOKUP(CU$2&amp;$A12,'UCL2'!$D:$E,MATCH("HOME",'UCL2'!$D$1:$E$1,0),0),"")&amp;IFERROR(VLOOKUP(CU$2&amp;$A12,'EU2'!$C:$F,MATCH("AWAY",'EU2'!$C$1:$F$1,0),0),"")&amp;IFERROR(VLOOKUP(CU$2&amp;$A12,'EU2'!$D:$E,MATCH("HOME",'EU2'!$D$1:$E$1,0),0),"")&amp;IFERROR(VLOOKUP(CU$2&amp;$A12,'EUC2'!$C:$F,MATCH("AWAY",'EUC2'!$C$1:$F$1,0),0),"")&amp;IFERROR(VLOOKUP(CU$2&amp;$A12,'EUC2'!$D:$E,MATCH("HOME",'EUC2'!$D$1:$E$1,0),0),"")</f>
        <v>mci</v>
      </c>
      <c r="CV12" s="25" t="str">
        <f>IFERROR(VLOOKUP(CV$2&amp;$B12,'FPL FIX2'!$N$1:$Q$400,MATCH("HOME",'FPL FIX2'!$N$1:$Q$1,0),0),"")&amp;IFERROR(VLOOKUP(CV$2&amp;$B12,'FPL FIX2'!$O$1:$P$400,MATCH("AWAY",'FPL FIX2'!$O$1:$P$1,0),0),"")&amp;IFERROR(VLOOKUP(CV$2&amp;$A12,'FA2'!$A:$D,MATCH("AWAY",'FA2'!$A$1:$D$1,0),0),"")&amp;IFERROR(VLOOKUP(CV$2&amp;$A12,'FA2'!$B:$C,MATCH("HOME",'FA2'!$B$1:$C$1,0),0),"")&amp;IFERROR(VLOOKUP(CV$2&amp;$A12,'EFL2'!$A:$D,MATCH("AWAY",'EFL2'!$A$1:$D$1,0),0),"")&amp;IFERROR(VLOOKUP(CV$2&amp;$A12,'EFL2'!$B:$C,MATCH("HOME",'EFL2'!$B$1:$C$1,0),0),"")&amp;IFERROR(VLOOKUP(CV$2&amp;$A12,'UCL2'!$C:$F,MATCH("AWAY",'UCL2'!$C$1:$F$1,0),0),"")&amp;IFERROR(VLOOKUP(CV$2&amp;$A12,'UCL2'!$D:$E,MATCH("HOME",'UCL2'!$D$1:$E$1,0),0),"")&amp;IFERROR(VLOOKUP(CV$2&amp;$A12,'EU2'!$C:$F,MATCH("AWAY",'EU2'!$C$1:$F$1,0),0),"")&amp;IFERROR(VLOOKUP(CV$2&amp;$A12,'EU2'!$D:$E,MATCH("HOME",'EU2'!$D$1:$E$1,0),0),"")&amp;IFERROR(VLOOKUP(CV$2&amp;$A12,'EUC2'!$C:$F,MATCH("AWAY",'EUC2'!$C$1:$F$1,0),0),"")&amp;IFERROR(VLOOKUP(CV$2&amp;$A12,'EUC2'!$D:$E,MATCH("HOME",'EUC2'!$D$1:$E$1,0),0),"")</f>
        <v/>
      </c>
      <c r="CW12" s="25" t="str">
        <f>IFERROR(VLOOKUP(CW$2&amp;$B12,'FPL FIX2'!$N$1:$Q$400,MATCH("HOME",'FPL FIX2'!$N$1:$Q$1,0),0),"")&amp;IFERROR(VLOOKUP(CW$2&amp;$B12,'FPL FIX2'!$O$1:$P$400,MATCH("AWAY",'FPL FIX2'!$O$1:$P$1,0),0),"")&amp;IFERROR(VLOOKUP(CW$2&amp;$A12,'FA2'!$A:$D,MATCH("AWAY",'FA2'!$A$1:$D$1,0),0),"")&amp;IFERROR(VLOOKUP(CW$2&amp;$A12,'FA2'!$B:$C,MATCH("HOME",'FA2'!$B$1:$C$1,0),0),"")&amp;IFERROR(VLOOKUP(CW$2&amp;$A12,'EFL2'!$A:$D,MATCH("AWAY",'EFL2'!$A$1:$D$1,0),0),"")&amp;IFERROR(VLOOKUP(CW$2&amp;$A12,'EFL2'!$B:$C,MATCH("HOME",'EFL2'!$B$1:$C$1,0),0),"")&amp;IFERROR(VLOOKUP(CW$2&amp;$A12,'UCL2'!$C:$F,MATCH("AWAY",'UCL2'!$C$1:$F$1,0),0),"")&amp;IFERROR(VLOOKUP(CW$2&amp;$A12,'UCL2'!$D:$E,MATCH("HOME",'UCL2'!$D$1:$E$1,0),0),"")&amp;IFERROR(VLOOKUP(CW$2&amp;$A12,'EU2'!$C:$F,MATCH("AWAY",'EU2'!$C$1:$F$1,0),0),"")&amp;IFERROR(VLOOKUP(CW$2&amp;$A12,'EU2'!$D:$E,MATCH("HOME",'EU2'!$D$1:$E$1,0),0),"")&amp;IFERROR(VLOOKUP(CW$2&amp;$A12,'EUC2'!$C:$F,MATCH("AWAY",'EUC2'!$C$1:$F$1,0),0),"")&amp;IFERROR(VLOOKUP(CW$2&amp;$A12,'EUC2'!$D:$E,MATCH("HOME",'EUC2'!$D$1:$E$1,0),0),"")</f>
        <v/>
      </c>
      <c r="CX12" s="25" t="str">
        <f>IFERROR(VLOOKUP(CX$2&amp;$B12,'FPL FIX2'!$N$1:$Q$400,MATCH("HOME",'FPL FIX2'!$N$1:$Q$1,0),0),"")&amp;IFERROR(VLOOKUP(CX$2&amp;$B12,'FPL FIX2'!$O$1:$P$400,MATCH("AWAY",'FPL FIX2'!$O$1:$P$1,0),0),"")&amp;IFERROR(VLOOKUP(CX$2&amp;$A12,'FA2'!$A:$D,MATCH("AWAY",'FA2'!$A$1:$D$1,0),0),"")&amp;IFERROR(VLOOKUP(CX$2&amp;$A12,'FA2'!$B:$C,MATCH("HOME",'FA2'!$B$1:$C$1,0),0),"")&amp;IFERROR(VLOOKUP(CX$2&amp;$A12,'EFL2'!$A:$D,MATCH("AWAY",'EFL2'!$A$1:$D$1,0),0),"")&amp;IFERROR(VLOOKUP(CX$2&amp;$A12,'EFL2'!$B:$C,MATCH("HOME",'EFL2'!$B$1:$C$1,0),0),"")&amp;IFERROR(VLOOKUP(CX$2&amp;$A12,'UCL2'!$C:$F,MATCH("AWAY",'UCL2'!$C$1:$F$1,0),0),"")&amp;IFERROR(VLOOKUP(CX$2&amp;$A12,'UCL2'!$D:$E,MATCH("HOME",'UCL2'!$D$1:$E$1,0),0),"")&amp;IFERROR(VLOOKUP(CX$2&amp;$A12,'EU2'!$C:$F,MATCH("AWAY",'EU2'!$C$1:$F$1,0),0),"")&amp;IFERROR(VLOOKUP(CX$2&amp;$A12,'EU2'!$D:$E,MATCH("HOME",'EU2'!$D$1:$E$1,0),0),"")&amp;IFERROR(VLOOKUP(CX$2&amp;$A12,'EUC2'!$C:$F,MATCH("AWAY",'EUC2'!$C$1:$F$1,0),0),"")&amp;IFERROR(VLOOKUP(CX$2&amp;$A12,'EUC2'!$D:$E,MATCH("HOME",'EUC2'!$D$1:$E$1,0),0),"")</f>
        <v/>
      </c>
      <c r="CY12" s="25" t="str">
        <f>IFERROR(VLOOKUP(CY$2&amp;$B12,'FPL FIX2'!$N$1:$Q$400,MATCH("HOME",'FPL FIX2'!$N$1:$Q$1,0),0),"")&amp;IFERROR(VLOOKUP(CY$2&amp;$B12,'FPL FIX2'!$O$1:$P$400,MATCH("AWAY",'FPL FIX2'!$O$1:$P$1,0),0),"")&amp;IFERROR(VLOOKUP(CY$2&amp;$A12,'FA2'!$A:$D,MATCH("AWAY",'FA2'!$A$1:$D$1,0),0),"")&amp;IFERROR(VLOOKUP(CY$2&amp;$A12,'FA2'!$B:$C,MATCH("HOME",'FA2'!$B$1:$C$1,0),0),"")&amp;IFERROR(VLOOKUP(CY$2&amp;$A12,'EFL2'!$A:$D,MATCH("AWAY",'EFL2'!$A$1:$D$1,0),0),"")&amp;IFERROR(VLOOKUP(CY$2&amp;$A12,'EFL2'!$B:$C,MATCH("HOME",'EFL2'!$B$1:$C$1,0),0),"")&amp;IFERROR(VLOOKUP(CY$2&amp;$A12,'UCL2'!$C:$F,MATCH("AWAY",'UCL2'!$C$1:$F$1,0),0),"")&amp;IFERROR(VLOOKUP(CY$2&amp;$A12,'UCL2'!$D:$E,MATCH("HOME",'UCL2'!$D$1:$E$1,0),0),"")&amp;IFERROR(VLOOKUP(CY$2&amp;$A12,'EU2'!$C:$F,MATCH("AWAY",'EU2'!$C$1:$F$1,0),0),"")&amp;IFERROR(VLOOKUP(CY$2&amp;$A12,'EU2'!$D:$E,MATCH("HOME",'EU2'!$D$1:$E$1,0),0),"")&amp;IFERROR(VLOOKUP(CY$2&amp;$A12,'EUC2'!$C:$F,MATCH("AWAY",'EUC2'!$C$1:$F$1,0),0),"")&amp;IFERROR(VLOOKUP(CY$2&amp;$A12,'EUC2'!$D:$E,MATCH("HOME",'EUC2'!$D$1:$E$1,0),0),"")</f>
        <v/>
      </c>
      <c r="CZ12" s="25" t="str">
        <f>IFERROR(VLOOKUP(CZ$2&amp;$B12,'FPL FIX2'!$N$1:$Q$400,MATCH("HOME",'FPL FIX2'!$N$1:$Q$1,0),0),"")&amp;IFERROR(VLOOKUP(CZ$2&amp;$B12,'FPL FIX2'!$O$1:$P$400,MATCH("AWAY",'FPL FIX2'!$O$1:$P$1,0),0),"")&amp;IFERROR(VLOOKUP(CZ$2&amp;$A12,'FA2'!$A:$D,MATCH("AWAY",'FA2'!$A$1:$D$1,0),0),"")&amp;IFERROR(VLOOKUP(CZ$2&amp;$A12,'FA2'!$B:$C,MATCH("HOME",'FA2'!$B$1:$C$1,0),0),"")&amp;IFERROR(VLOOKUP(CZ$2&amp;$A12,'EFL2'!$A:$D,MATCH("AWAY",'EFL2'!$A$1:$D$1,0),0),"")&amp;IFERROR(VLOOKUP(CZ$2&amp;$A12,'EFL2'!$B:$C,MATCH("HOME",'EFL2'!$B$1:$C$1,0),0),"")&amp;IFERROR(VLOOKUP(CZ$2&amp;$A12,'UCL2'!$C:$F,MATCH("AWAY",'UCL2'!$C$1:$F$1,0),0),"")&amp;IFERROR(VLOOKUP(CZ$2&amp;$A12,'UCL2'!$D:$E,MATCH("HOME",'UCL2'!$D$1:$E$1,0),0),"")&amp;IFERROR(VLOOKUP(CZ$2&amp;$A12,'EU2'!$C:$F,MATCH("AWAY",'EU2'!$C$1:$F$1,0),0),"")&amp;IFERROR(VLOOKUP(CZ$2&amp;$A12,'EU2'!$D:$E,MATCH("HOME",'EU2'!$D$1:$E$1,0),0),"")&amp;IFERROR(VLOOKUP(CZ$2&amp;$A12,'EUC2'!$C:$F,MATCH("AWAY",'EUC2'!$C$1:$F$1,0),0),"")&amp;IFERROR(VLOOKUP(CZ$2&amp;$A12,'EUC2'!$D:$E,MATCH("HOME",'EUC2'!$D$1:$E$1,0),0),"")</f>
        <v/>
      </c>
      <c r="DA12" s="25" t="str">
        <f>IFERROR(VLOOKUP(DA$2&amp;$B12,'FPL FIX2'!$N$1:$Q$400,MATCH("HOME",'FPL FIX2'!$N$1:$Q$1,0),0),"")&amp;IFERROR(VLOOKUP(DA$2&amp;$B12,'FPL FIX2'!$O$1:$P$400,MATCH("AWAY",'FPL FIX2'!$O$1:$P$1,0),0),"")&amp;IFERROR(VLOOKUP(DA$2&amp;$A12,'FA2'!$A:$D,MATCH("AWAY",'FA2'!$A$1:$D$1,0),0),"")&amp;IFERROR(VLOOKUP(DA$2&amp;$A12,'FA2'!$B:$C,MATCH("HOME",'FA2'!$B$1:$C$1,0),0),"")&amp;IFERROR(VLOOKUP(DA$2&amp;$A12,'EFL2'!$A:$D,MATCH("AWAY",'EFL2'!$A$1:$D$1,0),0),"")&amp;IFERROR(VLOOKUP(DA$2&amp;$A12,'EFL2'!$B:$C,MATCH("HOME",'EFL2'!$B$1:$C$1,0),0),"")&amp;IFERROR(VLOOKUP(DA$2&amp;$A12,'UCL2'!$C:$F,MATCH("AWAY",'UCL2'!$C$1:$F$1,0),0),"")&amp;IFERROR(VLOOKUP(DA$2&amp;$A12,'UCL2'!$D:$E,MATCH("HOME",'UCL2'!$D$1:$E$1,0),0),"")&amp;IFERROR(VLOOKUP(DA$2&amp;$A12,'EU2'!$C:$F,MATCH("AWAY",'EU2'!$C$1:$F$1,0),0),"")&amp;IFERROR(VLOOKUP(DA$2&amp;$A12,'EU2'!$D:$E,MATCH("HOME",'EU2'!$D$1:$E$1,0),0),"")&amp;IFERROR(VLOOKUP(DA$2&amp;$A12,'EUC2'!$C:$F,MATCH("AWAY",'EUC2'!$C$1:$F$1,0),0),"")&amp;IFERROR(VLOOKUP(DA$2&amp;$A12,'EUC2'!$D:$E,MATCH("HOME",'EUC2'!$D$1:$E$1,0),0),"")</f>
        <v/>
      </c>
      <c r="DB12" s="25" t="str">
        <f>IFERROR(VLOOKUP(DB$2&amp;$B12,'FPL FIX2'!$N$1:$Q$400,MATCH("HOME",'FPL FIX2'!$N$1:$Q$1,0),0),"")&amp;IFERROR(VLOOKUP(DB$2&amp;$B12,'FPL FIX2'!$O$1:$P$400,MATCH("AWAY",'FPL FIX2'!$O$1:$P$1,0),0),"")&amp;IFERROR(VLOOKUP(DB$2&amp;$A12,'FA2'!$A:$D,MATCH("AWAY",'FA2'!$A$1:$D$1,0),0),"")&amp;IFERROR(VLOOKUP(DB$2&amp;$A12,'FA2'!$B:$C,MATCH("HOME",'FA2'!$B$1:$C$1,0),0),"")&amp;IFERROR(VLOOKUP(DB$2&amp;$A12,'EFL2'!$A:$D,MATCH("AWAY",'EFL2'!$A$1:$D$1,0),0),"")&amp;IFERROR(VLOOKUP(DB$2&amp;$A12,'EFL2'!$B:$C,MATCH("HOME",'EFL2'!$B$1:$C$1,0),0),"")&amp;IFERROR(VLOOKUP(DB$2&amp;$A12,'UCL2'!$C:$F,MATCH("AWAY",'UCL2'!$C$1:$F$1,0),0),"")&amp;IFERROR(VLOOKUP(DB$2&amp;$A12,'UCL2'!$D:$E,MATCH("HOME",'UCL2'!$D$1:$E$1,0),0),"")&amp;IFERROR(VLOOKUP(DB$2&amp;$A12,'EU2'!$C:$F,MATCH("AWAY",'EU2'!$C$1:$F$1,0),0),"")&amp;IFERROR(VLOOKUP(DB$2&amp;$A12,'EU2'!$D:$E,MATCH("HOME",'EU2'!$D$1:$E$1,0),0),"")&amp;IFERROR(VLOOKUP(DB$2&amp;$A12,'EUC2'!$C:$F,MATCH("AWAY",'EUC2'!$C$1:$F$1,0),0),"")&amp;IFERROR(VLOOKUP(DB$2&amp;$A12,'EUC2'!$D:$E,MATCH("HOME",'EUC2'!$D$1:$E$1,0),0),"")</f>
        <v/>
      </c>
      <c r="DC12" s="25" t="str">
        <f>IFERROR(VLOOKUP(DC$2&amp;$B12,'FPL FIX2'!$N$1:$Q$400,MATCH("HOME",'FPL FIX2'!$N$1:$Q$1,0),0),"")&amp;IFERROR(VLOOKUP(DC$2&amp;$B12,'FPL FIX2'!$O$1:$P$400,MATCH("AWAY",'FPL FIX2'!$O$1:$P$1,0),0),"")&amp;IFERROR(VLOOKUP(DC$2&amp;$A12,'FA2'!$A:$D,MATCH("AWAY",'FA2'!$A$1:$D$1,0),0),"")&amp;IFERROR(VLOOKUP(DC$2&amp;$A12,'FA2'!$B:$C,MATCH("HOME",'FA2'!$B$1:$C$1,0),0),"")&amp;IFERROR(VLOOKUP(DC$2&amp;$A12,'EFL2'!$A:$D,MATCH("AWAY",'EFL2'!$A$1:$D$1,0),0),"")&amp;IFERROR(VLOOKUP(DC$2&amp;$A12,'EFL2'!$B:$C,MATCH("HOME",'EFL2'!$B$1:$C$1,0),0),"")&amp;IFERROR(VLOOKUP(DC$2&amp;$A12,'UCL2'!$C:$F,MATCH("AWAY",'UCL2'!$C$1:$F$1,0),0),"")&amp;IFERROR(VLOOKUP(DC$2&amp;$A12,'UCL2'!$D:$E,MATCH("HOME",'UCL2'!$D$1:$E$1,0),0),"")&amp;IFERROR(VLOOKUP(DC$2&amp;$A12,'EU2'!$C:$F,MATCH("AWAY",'EU2'!$C$1:$F$1,0),0),"")&amp;IFERROR(VLOOKUP(DC$2&amp;$A12,'EU2'!$D:$E,MATCH("HOME",'EU2'!$D$1:$E$1,0),0),"")&amp;IFERROR(VLOOKUP(DC$2&amp;$A12,'EUC2'!$C:$F,MATCH("AWAY",'EUC2'!$C$1:$F$1,0),0),"")&amp;IFERROR(VLOOKUP(DC$2&amp;$A12,'EUC2'!$D:$E,MATCH("HOME",'EUC2'!$D$1:$E$1,0),0),"")</f>
        <v>MUN</v>
      </c>
      <c r="DD12" s="25" t="str">
        <f>IFERROR(VLOOKUP(DD$2&amp;$B12,'FPL FIX2'!$N$1:$Q$400,MATCH("HOME",'FPL FIX2'!$N$1:$Q$1,0),0),"")&amp;IFERROR(VLOOKUP(DD$2&amp;$B12,'FPL FIX2'!$O$1:$P$400,MATCH("AWAY",'FPL FIX2'!$O$1:$P$1,0),0),"")&amp;IFERROR(VLOOKUP(DD$2&amp;$A12,'FA2'!$A:$D,MATCH("AWAY",'FA2'!$A$1:$D$1,0),0),"")&amp;IFERROR(VLOOKUP(DD$2&amp;$A12,'FA2'!$B:$C,MATCH("HOME",'FA2'!$B$1:$C$1,0),0),"")&amp;IFERROR(VLOOKUP(DD$2&amp;$A12,'EFL2'!$A:$D,MATCH("AWAY",'EFL2'!$A$1:$D$1,0),0),"")&amp;IFERROR(VLOOKUP(DD$2&amp;$A12,'EFL2'!$B:$C,MATCH("HOME",'EFL2'!$B$1:$C$1,0),0),"")&amp;IFERROR(VLOOKUP(DD$2&amp;$A12,'UCL2'!$C:$F,MATCH("AWAY",'UCL2'!$C$1:$F$1,0),0),"")&amp;IFERROR(VLOOKUP(DD$2&amp;$A12,'UCL2'!$D:$E,MATCH("HOME",'UCL2'!$D$1:$E$1,0),0),"")&amp;IFERROR(VLOOKUP(DD$2&amp;$A12,'EU2'!$C:$F,MATCH("AWAY",'EU2'!$C$1:$F$1,0),0),"")&amp;IFERROR(VLOOKUP(DD$2&amp;$A12,'EU2'!$D:$E,MATCH("HOME",'EU2'!$D$1:$E$1,0),0),"")&amp;IFERROR(VLOOKUP(DD$2&amp;$A12,'EUC2'!$C:$F,MATCH("AWAY",'EUC2'!$C$1:$F$1,0),0),"")&amp;IFERROR(VLOOKUP(DD$2&amp;$A12,'EUC2'!$D:$E,MATCH("HOME",'EUC2'!$D$1:$E$1,0),0),"")</f>
        <v/>
      </c>
      <c r="DE12" s="25" t="str">
        <f>IFERROR(VLOOKUP(DE$2&amp;$B12,'FPL FIX2'!$N$1:$Q$400,MATCH("HOME",'FPL FIX2'!$N$1:$Q$1,0),0),"")&amp;IFERROR(VLOOKUP(DE$2&amp;$B12,'FPL FIX2'!$O$1:$P$400,MATCH("AWAY",'FPL FIX2'!$O$1:$P$1,0),0),"")&amp;IFERROR(VLOOKUP(DE$2&amp;$A12,'FA2'!$A:$D,MATCH("AWAY",'FA2'!$A$1:$D$1,0),0),"")&amp;IFERROR(VLOOKUP(DE$2&amp;$A12,'FA2'!$B:$C,MATCH("HOME",'FA2'!$B$1:$C$1,0),0),"")&amp;IFERROR(VLOOKUP(DE$2&amp;$A12,'EFL2'!$A:$D,MATCH("AWAY",'EFL2'!$A$1:$D$1,0),0),"")&amp;IFERROR(VLOOKUP(DE$2&amp;$A12,'EFL2'!$B:$C,MATCH("HOME",'EFL2'!$B$1:$C$1,0),0),"")&amp;IFERROR(VLOOKUP(DE$2&amp;$A12,'UCL2'!$C:$F,MATCH("AWAY",'UCL2'!$C$1:$F$1,0),0),"")&amp;IFERROR(VLOOKUP(DE$2&amp;$A12,'UCL2'!$D:$E,MATCH("HOME",'UCL2'!$D$1:$E$1,0),0),"")&amp;IFERROR(VLOOKUP(DE$2&amp;$A12,'EU2'!$C:$F,MATCH("AWAY",'EU2'!$C$1:$F$1,0),0),"")&amp;IFERROR(VLOOKUP(DE$2&amp;$A12,'EU2'!$D:$E,MATCH("HOME",'EU2'!$D$1:$E$1,0),0),"")&amp;IFERROR(VLOOKUP(DE$2&amp;$A12,'EUC2'!$C:$F,MATCH("AWAY",'EUC2'!$C$1:$F$1,0),0),"")&amp;IFERROR(VLOOKUP(DE$2&amp;$A12,'EUC2'!$D:$E,MATCH("HOME",'EUC2'!$D$1:$E$1,0),0),"")</f>
        <v/>
      </c>
      <c r="DF12" s="25" t="str">
        <f>IFERROR(VLOOKUP(DF$2&amp;$B12,'FPL FIX2'!$N$1:$Q$400,MATCH("HOME",'FPL FIX2'!$N$1:$Q$1,0),0),"")&amp;IFERROR(VLOOKUP(DF$2&amp;$B12,'FPL FIX2'!$O$1:$P$400,MATCH("AWAY",'FPL FIX2'!$O$1:$P$1,0),0),"")&amp;IFERROR(VLOOKUP(DF$2&amp;$A12,'FA2'!$A:$D,MATCH("AWAY",'FA2'!$A$1:$D$1,0),0),"")&amp;IFERROR(VLOOKUP(DF$2&amp;$A12,'FA2'!$B:$C,MATCH("HOME",'FA2'!$B$1:$C$1,0),0),"")&amp;IFERROR(VLOOKUP(DF$2&amp;$A12,'EFL2'!$A:$D,MATCH("AWAY",'EFL2'!$A$1:$D$1,0),0),"")&amp;IFERROR(VLOOKUP(DF$2&amp;$A12,'EFL2'!$B:$C,MATCH("HOME",'EFL2'!$B$1:$C$1,0),0),"")&amp;IFERROR(VLOOKUP(DF$2&amp;$A12,'UCL2'!$C:$F,MATCH("AWAY",'UCL2'!$C$1:$F$1,0),0),"")&amp;IFERROR(VLOOKUP(DF$2&amp;$A12,'UCL2'!$D:$E,MATCH("HOME",'UCL2'!$D$1:$E$1,0),0),"")&amp;IFERROR(VLOOKUP(DF$2&amp;$A12,'EU2'!$C:$F,MATCH("AWAY",'EU2'!$C$1:$F$1,0),0),"")&amp;IFERROR(VLOOKUP(DF$2&amp;$A12,'EU2'!$D:$E,MATCH("HOME",'EU2'!$D$1:$E$1,0),0),"")&amp;IFERROR(VLOOKUP(DF$2&amp;$A12,'EUC2'!$C:$F,MATCH("AWAY",'EUC2'!$C$1:$F$1,0),0),"")&amp;IFERROR(VLOOKUP(DF$2&amp;$A12,'EUC2'!$D:$E,MATCH("HOME",'EUC2'!$D$1:$E$1,0),0),"")</f>
        <v/>
      </c>
      <c r="DG12" s="25" t="str">
        <f>IFERROR(VLOOKUP(DG$2&amp;$B12,'FPL FIX2'!$N$1:$Q$400,MATCH("HOME",'FPL FIX2'!$N$1:$Q$1,0),0),"")&amp;IFERROR(VLOOKUP(DG$2&amp;$B12,'FPL FIX2'!$O$1:$P$400,MATCH("AWAY",'FPL FIX2'!$O$1:$P$1,0),0),"")&amp;IFERROR(VLOOKUP(DG$2&amp;$A12,'FA2'!$A:$D,MATCH("AWAY",'FA2'!$A$1:$D$1,0),0),"")&amp;IFERROR(VLOOKUP(DG$2&amp;$A12,'FA2'!$B:$C,MATCH("HOME",'FA2'!$B$1:$C$1,0),0),"")&amp;IFERROR(VLOOKUP(DG$2&amp;$A12,'EFL2'!$A:$D,MATCH("AWAY",'EFL2'!$A$1:$D$1,0),0),"")&amp;IFERROR(VLOOKUP(DG$2&amp;$A12,'EFL2'!$B:$C,MATCH("HOME",'EFL2'!$B$1:$C$1,0),0),"")&amp;IFERROR(VLOOKUP(DG$2&amp;$A12,'UCL2'!$C:$F,MATCH("AWAY",'UCL2'!$C$1:$F$1,0),0),"")&amp;IFERROR(VLOOKUP(DG$2&amp;$A12,'UCL2'!$D:$E,MATCH("HOME",'UCL2'!$D$1:$E$1,0),0),"")&amp;IFERROR(VLOOKUP(DG$2&amp;$A12,'EU2'!$C:$F,MATCH("AWAY",'EU2'!$C$1:$F$1,0),0),"")&amp;IFERROR(VLOOKUP(DG$2&amp;$A12,'EU2'!$D:$E,MATCH("HOME",'EU2'!$D$1:$E$1,0),0),"")&amp;IFERROR(VLOOKUP(DG$2&amp;$A12,'EUC2'!$C:$F,MATCH("AWAY",'EUC2'!$C$1:$F$1,0),0),"")&amp;IFERROR(VLOOKUP(DG$2&amp;$A12,'EUC2'!$D:$E,MATCH("HOME",'EUC2'!$D$1:$E$1,0),0),"")</f>
        <v/>
      </c>
      <c r="DH12" s="25" t="str">
        <f>IFERROR(VLOOKUP(DH$2&amp;$B12,'FPL FIX2'!$N$1:$Q$400,MATCH("HOME",'FPL FIX2'!$N$1:$Q$1,0),0),"")&amp;IFERROR(VLOOKUP(DH$2&amp;$B12,'FPL FIX2'!$O$1:$P$400,MATCH("AWAY",'FPL FIX2'!$O$1:$P$1,0),0),"")&amp;IFERROR(VLOOKUP(DH$2&amp;$A12,'FA2'!$A:$D,MATCH("AWAY",'FA2'!$A$1:$D$1,0),0),"")&amp;IFERROR(VLOOKUP(DH$2&amp;$A12,'FA2'!$B:$C,MATCH("HOME",'FA2'!$B$1:$C$1,0),0),"")&amp;IFERROR(VLOOKUP(DH$2&amp;$A12,'EFL2'!$A:$D,MATCH("AWAY",'EFL2'!$A$1:$D$1,0),0),"")&amp;IFERROR(VLOOKUP(DH$2&amp;$A12,'EFL2'!$B:$C,MATCH("HOME",'EFL2'!$B$1:$C$1,0),0),"")&amp;IFERROR(VLOOKUP(DH$2&amp;$A12,'UCL2'!$C:$F,MATCH("AWAY",'UCL2'!$C$1:$F$1,0),0),"")&amp;IFERROR(VLOOKUP(DH$2&amp;$A12,'UCL2'!$D:$E,MATCH("HOME",'UCL2'!$D$1:$E$1,0),0),"")&amp;IFERROR(VLOOKUP(DH$2&amp;$A12,'EU2'!$C:$F,MATCH("AWAY",'EU2'!$C$1:$F$1,0),0),"")&amp;IFERROR(VLOOKUP(DH$2&amp;$A12,'EU2'!$D:$E,MATCH("HOME",'EU2'!$D$1:$E$1,0),0),"")&amp;IFERROR(VLOOKUP(DH$2&amp;$A12,'EUC2'!$C:$F,MATCH("AWAY",'EUC2'!$C$1:$F$1,0),0),"")&amp;IFERROR(VLOOKUP(DH$2&amp;$A12,'EUC2'!$D:$E,MATCH("HOME",'EUC2'!$D$1:$E$1,0),0),"")</f>
        <v/>
      </c>
      <c r="DI12" s="25" t="str">
        <f>IFERROR(VLOOKUP(DI$2&amp;$B12,'FPL FIX2'!$N$1:$Q$400,MATCH("HOME",'FPL FIX2'!$N$1:$Q$1,0),0),"")&amp;IFERROR(VLOOKUP(DI$2&amp;$B12,'FPL FIX2'!$O$1:$P$400,MATCH("AWAY",'FPL FIX2'!$O$1:$P$1,0),0),"")&amp;IFERROR(VLOOKUP(DI$2&amp;$A12,'FA2'!$A:$D,MATCH("AWAY",'FA2'!$A$1:$D$1,0),0),"")&amp;IFERROR(VLOOKUP(DI$2&amp;$A12,'FA2'!$B:$C,MATCH("HOME",'FA2'!$B$1:$C$1,0),0),"")&amp;IFERROR(VLOOKUP(DI$2&amp;$A12,'EFL2'!$A:$D,MATCH("AWAY",'EFL2'!$A$1:$D$1,0),0),"")&amp;IFERROR(VLOOKUP(DI$2&amp;$A12,'EFL2'!$B:$C,MATCH("HOME",'EFL2'!$B$1:$C$1,0),0),"")&amp;IFERROR(VLOOKUP(DI$2&amp;$A12,'UCL2'!$C:$F,MATCH("AWAY",'UCL2'!$C$1:$F$1,0),0),"")&amp;IFERROR(VLOOKUP(DI$2&amp;$A12,'UCL2'!$D:$E,MATCH("HOME",'UCL2'!$D$1:$E$1,0),0),"")&amp;IFERROR(VLOOKUP(DI$2&amp;$A12,'EU2'!$C:$F,MATCH("AWAY",'EU2'!$C$1:$F$1,0),0),"")&amp;IFERROR(VLOOKUP(DI$2&amp;$A12,'EU2'!$D:$E,MATCH("HOME",'EU2'!$D$1:$E$1,0),0),"")&amp;IFERROR(VLOOKUP(DI$2&amp;$A12,'EUC2'!$C:$F,MATCH("AWAY",'EUC2'!$C$1:$F$1,0),0),"")&amp;IFERROR(VLOOKUP(DI$2&amp;$A12,'EUC2'!$D:$E,MATCH("HOME",'EUC2'!$D$1:$E$1,0),0),"")</f>
        <v/>
      </c>
      <c r="DJ12" s="25" t="str">
        <f>IFERROR(VLOOKUP(DJ$2&amp;$B12,'FPL FIX2'!$N$1:$Q$400,MATCH("HOME",'FPL FIX2'!$N$1:$Q$1,0),0),"")&amp;IFERROR(VLOOKUP(DJ$2&amp;$B12,'FPL FIX2'!$O$1:$P$400,MATCH("AWAY",'FPL FIX2'!$O$1:$P$1,0),0),"")&amp;IFERROR(VLOOKUP(DJ$2&amp;$A12,'FA2'!$A:$D,MATCH("AWAY",'FA2'!$A$1:$D$1,0),0),"")&amp;IFERROR(VLOOKUP(DJ$2&amp;$A12,'FA2'!$B:$C,MATCH("HOME",'FA2'!$B$1:$C$1,0),0),"")&amp;IFERROR(VLOOKUP(DJ$2&amp;$A12,'EFL2'!$A:$D,MATCH("AWAY",'EFL2'!$A$1:$D$1,0),0),"")&amp;IFERROR(VLOOKUP(DJ$2&amp;$A12,'EFL2'!$B:$C,MATCH("HOME",'EFL2'!$B$1:$C$1,0),0),"")&amp;IFERROR(VLOOKUP(DJ$2&amp;$A12,'UCL2'!$C:$F,MATCH("AWAY",'UCL2'!$C$1:$F$1,0),0),"")&amp;IFERROR(VLOOKUP(DJ$2&amp;$A12,'UCL2'!$D:$E,MATCH("HOME",'UCL2'!$D$1:$E$1,0),0),"")&amp;IFERROR(VLOOKUP(DJ$2&amp;$A12,'EU2'!$C:$F,MATCH("AWAY",'EU2'!$C$1:$F$1,0),0),"")&amp;IFERROR(VLOOKUP(DJ$2&amp;$A12,'EU2'!$D:$E,MATCH("HOME",'EU2'!$D$1:$E$1,0),0),"")&amp;IFERROR(VLOOKUP(DJ$2&amp;$A12,'EUC2'!$C:$F,MATCH("AWAY",'EUC2'!$C$1:$F$1,0),0),"")&amp;IFERROR(VLOOKUP(DJ$2&amp;$A12,'EUC2'!$D:$E,MATCH("HOME",'EUC2'!$D$1:$E$1,0),0),"")</f>
        <v/>
      </c>
      <c r="DK12" s="25" t="str">
        <f>IFERROR(VLOOKUP(DK$2&amp;$B12,'FPL FIX2'!$N$1:$Q$400,MATCH("HOME",'FPL FIX2'!$N$1:$Q$1,0),0),"")&amp;IFERROR(VLOOKUP(DK$2&amp;$B12,'FPL FIX2'!$O$1:$P$400,MATCH("AWAY",'FPL FIX2'!$O$1:$P$1,0),0),"")&amp;IFERROR(VLOOKUP(DK$2&amp;$A12,'FA2'!$A:$D,MATCH("AWAY",'FA2'!$A$1:$D$1,0),0),"")&amp;IFERROR(VLOOKUP(DK$2&amp;$A12,'FA2'!$B:$C,MATCH("HOME",'FA2'!$B$1:$C$1,0),0),"")&amp;IFERROR(VLOOKUP(DK$2&amp;$A12,'EFL2'!$A:$D,MATCH("AWAY",'EFL2'!$A$1:$D$1,0),0),"")&amp;IFERROR(VLOOKUP(DK$2&amp;$A12,'EFL2'!$B:$C,MATCH("HOME",'EFL2'!$B$1:$C$1,0),0),"")&amp;IFERROR(VLOOKUP(DK$2&amp;$A12,'UCL2'!$C:$F,MATCH("AWAY",'UCL2'!$C$1:$F$1,0),0),"")&amp;IFERROR(VLOOKUP(DK$2&amp;$A12,'UCL2'!$D:$E,MATCH("HOME",'UCL2'!$D$1:$E$1,0),0),"")&amp;IFERROR(VLOOKUP(DK$2&amp;$A12,'EU2'!$C:$F,MATCH("AWAY",'EU2'!$C$1:$F$1,0),0),"")&amp;IFERROR(VLOOKUP(DK$2&amp;$A12,'EU2'!$D:$E,MATCH("HOME",'EU2'!$D$1:$E$1,0),0),"")&amp;IFERROR(VLOOKUP(DK$2&amp;$A12,'EUC2'!$C:$F,MATCH("AWAY",'EUC2'!$C$1:$F$1,0),0),"")&amp;IFERROR(VLOOKUP(DK$2&amp;$A12,'EUC2'!$D:$E,MATCH("HOME",'EUC2'!$D$1:$E$1,0),0),"")</f>
        <v/>
      </c>
      <c r="DL12" s="25" t="str">
        <f>IFERROR(VLOOKUP(DL$2&amp;$B12,'FPL FIX2'!$N$1:$Q$400,MATCH("HOME",'FPL FIX2'!$N$1:$Q$1,0),0),"")&amp;IFERROR(VLOOKUP(DL$2&amp;$B12,'FPL FIX2'!$O$1:$P$400,MATCH("AWAY",'FPL FIX2'!$O$1:$P$1,0),0),"")&amp;IFERROR(VLOOKUP(DL$2&amp;$A12,'FA2'!$A:$D,MATCH("AWAY",'FA2'!$A$1:$D$1,0),0),"")&amp;IFERROR(VLOOKUP(DL$2&amp;$A12,'FA2'!$B:$C,MATCH("HOME",'FA2'!$B$1:$C$1,0),0),"")&amp;IFERROR(VLOOKUP(DL$2&amp;$A12,'EFL2'!$A:$D,MATCH("AWAY",'EFL2'!$A$1:$D$1,0),0),"")&amp;IFERROR(VLOOKUP(DL$2&amp;$A12,'EFL2'!$B:$C,MATCH("HOME",'EFL2'!$B$1:$C$1,0),0),"")&amp;IFERROR(VLOOKUP(DL$2&amp;$A12,'UCL2'!$C:$F,MATCH("AWAY",'UCL2'!$C$1:$F$1,0),0),"")&amp;IFERROR(VLOOKUP(DL$2&amp;$A12,'UCL2'!$D:$E,MATCH("HOME",'UCL2'!$D$1:$E$1,0),0),"")&amp;IFERROR(VLOOKUP(DL$2&amp;$A12,'EU2'!$C:$F,MATCH("AWAY",'EU2'!$C$1:$F$1,0),0),"")&amp;IFERROR(VLOOKUP(DL$2&amp;$A12,'EU2'!$D:$E,MATCH("HOME",'EU2'!$D$1:$E$1,0),0),"")&amp;IFERROR(VLOOKUP(DL$2&amp;$A12,'EUC2'!$C:$F,MATCH("AWAY",'EUC2'!$C$1:$F$1,0),0),"")&amp;IFERROR(VLOOKUP(DL$2&amp;$A12,'EUC2'!$D:$E,MATCH("HOME",'EUC2'!$D$1:$E$1,0),0),"")</f>
        <v/>
      </c>
      <c r="DM12" s="25" t="str">
        <f>IFERROR(VLOOKUP(DM$2&amp;$B12,'FPL FIX2'!$N$1:$Q$400,MATCH("HOME",'FPL FIX2'!$N$1:$Q$1,0),0),"")&amp;IFERROR(VLOOKUP(DM$2&amp;$B12,'FPL FIX2'!$O$1:$P$400,MATCH("AWAY",'FPL FIX2'!$O$1:$P$1,0),0),"")&amp;IFERROR(VLOOKUP(DM$2&amp;$A12,'FA2'!$A:$D,MATCH("AWAY",'FA2'!$A$1:$D$1,0),0),"")&amp;IFERROR(VLOOKUP(DM$2&amp;$A12,'FA2'!$B:$C,MATCH("HOME",'FA2'!$B$1:$C$1,0),0),"")&amp;IFERROR(VLOOKUP(DM$2&amp;$A12,'EFL2'!$A:$D,MATCH("AWAY",'EFL2'!$A$1:$D$1,0),0),"")&amp;IFERROR(VLOOKUP(DM$2&amp;$A12,'EFL2'!$B:$C,MATCH("HOME",'EFL2'!$B$1:$C$1,0),0),"")&amp;IFERROR(VLOOKUP(DM$2&amp;$A12,'UCL2'!$C:$F,MATCH("AWAY",'UCL2'!$C$1:$F$1,0),0),"")&amp;IFERROR(VLOOKUP(DM$2&amp;$A12,'UCL2'!$D:$E,MATCH("HOME",'UCL2'!$D$1:$E$1,0),0),"")&amp;IFERROR(VLOOKUP(DM$2&amp;$A12,'EU2'!$C:$F,MATCH("AWAY",'EU2'!$C$1:$F$1,0),0),"")&amp;IFERROR(VLOOKUP(DM$2&amp;$A12,'EU2'!$D:$E,MATCH("HOME",'EU2'!$D$1:$E$1,0),0),"")&amp;IFERROR(VLOOKUP(DM$2&amp;$A12,'EUC2'!$C:$F,MATCH("AWAY",'EUC2'!$C$1:$F$1,0),0),"")&amp;IFERROR(VLOOKUP(DM$2&amp;$A12,'EUC2'!$D:$E,MATCH("HOME",'EUC2'!$D$1:$E$1,0),0),"")</f>
        <v/>
      </c>
      <c r="DN12" s="25" t="str">
        <f>IFERROR(VLOOKUP(DN$2&amp;$B12,'FPL FIX2'!$N$1:$Q$400,MATCH("HOME",'FPL FIX2'!$N$1:$Q$1,0),0),"")&amp;IFERROR(VLOOKUP(DN$2&amp;$B12,'FPL FIX2'!$O$1:$P$400,MATCH("AWAY",'FPL FIX2'!$O$1:$P$1,0),0),"")&amp;IFERROR(VLOOKUP(DN$2&amp;$A12,'FA2'!$A:$D,MATCH("AWAY",'FA2'!$A$1:$D$1,0),0),"")&amp;IFERROR(VLOOKUP(DN$2&amp;$A12,'FA2'!$B:$C,MATCH("HOME",'FA2'!$B$1:$C$1,0),0),"")&amp;IFERROR(VLOOKUP(DN$2&amp;$A12,'EFL2'!$A:$D,MATCH("AWAY",'EFL2'!$A$1:$D$1,0),0),"")&amp;IFERROR(VLOOKUP(DN$2&amp;$A12,'EFL2'!$B:$C,MATCH("HOME",'EFL2'!$B$1:$C$1,0),0),"")&amp;IFERROR(VLOOKUP(DN$2&amp;$A12,'UCL2'!$C:$F,MATCH("AWAY",'UCL2'!$C$1:$F$1,0),0),"")&amp;IFERROR(VLOOKUP(DN$2&amp;$A12,'UCL2'!$D:$E,MATCH("HOME",'UCL2'!$D$1:$E$1,0),0),"")&amp;IFERROR(VLOOKUP(DN$2&amp;$A12,'EU2'!$C:$F,MATCH("AWAY",'EU2'!$C$1:$F$1,0),0),"")&amp;IFERROR(VLOOKUP(DN$2&amp;$A12,'EU2'!$D:$E,MATCH("HOME",'EU2'!$D$1:$E$1,0),0),"")&amp;IFERROR(VLOOKUP(DN$2&amp;$A12,'EUC2'!$C:$F,MATCH("AWAY",'EUC2'!$C$1:$F$1,0),0),"")&amp;IFERROR(VLOOKUP(DN$2&amp;$A12,'EUC2'!$D:$E,MATCH("HOME",'EUC2'!$D$1:$E$1,0),0),"")</f>
        <v/>
      </c>
      <c r="DO12" s="25" t="str">
        <f>IFERROR(VLOOKUP(DO$2&amp;$B12,'FPL FIX2'!$N$1:$Q$400,MATCH("HOME",'FPL FIX2'!$N$1:$Q$1,0),0),"")&amp;IFERROR(VLOOKUP(DO$2&amp;$B12,'FPL FIX2'!$O$1:$P$400,MATCH("AWAY",'FPL FIX2'!$O$1:$P$1,0),0),"")&amp;IFERROR(VLOOKUP(DO$2&amp;$A12,'FA2'!$A:$D,MATCH("AWAY",'FA2'!$A$1:$D$1,0),0),"")&amp;IFERROR(VLOOKUP(DO$2&amp;$A12,'FA2'!$B:$C,MATCH("HOME",'FA2'!$B$1:$C$1,0),0),"")&amp;IFERROR(VLOOKUP(DO$2&amp;$A12,'EFL2'!$A:$D,MATCH("AWAY",'EFL2'!$A$1:$D$1,0),0),"")&amp;IFERROR(VLOOKUP(DO$2&amp;$A12,'EFL2'!$B:$C,MATCH("HOME",'EFL2'!$B$1:$C$1,0),0),"")&amp;IFERROR(VLOOKUP(DO$2&amp;$A12,'UCL2'!$C:$F,MATCH("AWAY",'UCL2'!$C$1:$F$1,0),0),"")&amp;IFERROR(VLOOKUP(DO$2&amp;$A12,'UCL2'!$D:$E,MATCH("HOME",'UCL2'!$D$1:$E$1,0),0),"")&amp;IFERROR(VLOOKUP(DO$2&amp;$A12,'EU2'!$C:$F,MATCH("AWAY",'EU2'!$C$1:$F$1,0),0),"")&amp;IFERROR(VLOOKUP(DO$2&amp;$A12,'EU2'!$D:$E,MATCH("HOME",'EU2'!$D$1:$E$1,0),0),"")&amp;IFERROR(VLOOKUP(DO$2&amp;$A12,'EUC2'!$C:$F,MATCH("AWAY",'EUC2'!$C$1:$F$1,0),0),"")&amp;IFERROR(VLOOKUP(DO$2&amp;$A12,'EUC2'!$D:$E,MATCH("HOME",'EUC2'!$D$1:$E$1,0),0),"")</f>
        <v/>
      </c>
      <c r="DP12" s="25" t="str">
        <f>IFERROR(VLOOKUP(DP$2&amp;$B12,'FPL FIX2'!$N$1:$Q$400,MATCH("HOME",'FPL FIX2'!$N$1:$Q$1,0),0),"")&amp;IFERROR(VLOOKUP(DP$2&amp;$B12,'FPL FIX2'!$O$1:$P$400,MATCH("AWAY",'FPL FIX2'!$O$1:$P$1,0),0),"")&amp;IFERROR(VLOOKUP(DP$2&amp;$A12,'FA2'!$A:$D,MATCH("AWAY",'FA2'!$A$1:$D$1,0),0),"")&amp;IFERROR(VLOOKUP(DP$2&amp;$A12,'FA2'!$B:$C,MATCH("HOME",'FA2'!$B$1:$C$1,0),0),"")&amp;IFERROR(VLOOKUP(DP$2&amp;$A12,'EFL2'!$A:$D,MATCH("AWAY",'EFL2'!$A$1:$D$1,0),0),"")&amp;IFERROR(VLOOKUP(DP$2&amp;$A12,'EFL2'!$B:$C,MATCH("HOME",'EFL2'!$B$1:$C$1,0),0),"")&amp;IFERROR(VLOOKUP(DP$2&amp;$A12,'UCL2'!$C:$F,MATCH("AWAY",'UCL2'!$C$1:$F$1,0),0),"")&amp;IFERROR(VLOOKUP(DP$2&amp;$A12,'UCL2'!$D:$E,MATCH("HOME",'UCL2'!$D$1:$E$1,0),0),"")&amp;IFERROR(VLOOKUP(DP$2&amp;$A12,'EU2'!$C:$F,MATCH("AWAY",'EU2'!$C$1:$F$1,0),0),"")&amp;IFERROR(VLOOKUP(DP$2&amp;$A12,'EU2'!$D:$E,MATCH("HOME",'EU2'!$D$1:$E$1,0),0),"")&amp;IFERROR(VLOOKUP(DP$2&amp;$A12,'EUC2'!$C:$F,MATCH("AWAY",'EUC2'!$C$1:$F$1,0),0),"")&amp;IFERROR(VLOOKUP(DP$2&amp;$A12,'EUC2'!$D:$E,MATCH("HOME",'EUC2'!$D$1:$E$1,0),0),"")</f>
        <v/>
      </c>
      <c r="DQ12" s="25" t="str">
        <f>IFERROR(VLOOKUP(DQ$2&amp;$B12,'FPL FIX2'!$N$1:$Q$400,MATCH("HOME",'FPL FIX2'!$N$1:$Q$1,0),0),"")&amp;IFERROR(VLOOKUP(DQ$2&amp;$B12,'FPL FIX2'!$O$1:$P$400,MATCH("AWAY",'FPL FIX2'!$O$1:$P$1,0),0),"")&amp;IFERROR(VLOOKUP(DQ$2&amp;$A12,'FA2'!$A:$D,MATCH("AWAY",'FA2'!$A$1:$D$1,0),0),"")&amp;IFERROR(VLOOKUP(DQ$2&amp;$A12,'FA2'!$B:$C,MATCH("HOME",'FA2'!$B$1:$C$1,0),0),"")&amp;IFERROR(VLOOKUP(DQ$2&amp;$A12,'EFL2'!$A:$D,MATCH("AWAY",'EFL2'!$A$1:$D$1,0),0),"")&amp;IFERROR(VLOOKUP(DQ$2&amp;$A12,'EFL2'!$B:$C,MATCH("HOME",'EFL2'!$B$1:$C$1,0),0),"")&amp;IFERROR(VLOOKUP(DQ$2&amp;$A12,'UCL2'!$C:$F,MATCH("AWAY",'UCL2'!$C$1:$F$1,0),0),"")&amp;IFERROR(VLOOKUP(DQ$2&amp;$A12,'UCL2'!$D:$E,MATCH("HOME",'UCL2'!$D$1:$E$1,0),0),"")&amp;IFERROR(VLOOKUP(DQ$2&amp;$A12,'EU2'!$C:$F,MATCH("AWAY",'EU2'!$C$1:$F$1,0),0),"")&amp;IFERROR(VLOOKUP(DQ$2&amp;$A12,'EU2'!$D:$E,MATCH("HOME",'EU2'!$D$1:$E$1,0),0),"")&amp;IFERROR(VLOOKUP(DQ$2&amp;$A12,'EUC2'!$C:$F,MATCH("AWAY",'EUC2'!$C$1:$F$1,0),0),"")&amp;IFERROR(VLOOKUP(DQ$2&amp;$A12,'EUC2'!$D:$E,MATCH("HOME",'EUC2'!$D$1:$E$1,0),0),"")</f>
        <v/>
      </c>
      <c r="DR12" s="25" t="str">
        <f>IFERROR(VLOOKUP(DR$2&amp;$B12,'FPL FIX2'!$N$1:$Q$400,MATCH("HOME",'FPL FIX2'!$N$1:$Q$1,0),0),"")&amp;IFERROR(VLOOKUP(DR$2&amp;$B12,'FPL FIX2'!$O$1:$P$400,MATCH("AWAY",'FPL FIX2'!$O$1:$P$1,0),0),"")&amp;IFERROR(VLOOKUP(DR$2&amp;$A12,'FA2'!$A:$D,MATCH("AWAY",'FA2'!$A$1:$D$1,0),0),"")&amp;IFERROR(VLOOKUP(DR$2&amp;$A12,'FA2'!$B:$C,MATCH("HOME",'FA2'!$B$1:$C$1,0),0),"")&amp;IFERROR(VLOOKUP(DR$2&amp;$A12,'EFL2'!$A:$D,MATCH("AWAY",'EFL2'!$A$1:$D$1,0),0),"")&amp;IFERROR(VLOOKUP(DR$2&amp;$A12,'EFL2'!$B:$C,MATCH("HOME",'EFL2'!$B$1:$C$1,0),0),"")&amp;IFERROR(VLOOKUP(DR$2&amp;$A12,'UCL2'!$C:$F,MATCH("AWAY",'UCL2'!$C$1:$F$1,0),0),"")&amp;IFERROR(VLOOKUP(DR$2&amp;$A12,'UCL2'!$D:$E,MATCH("HOME",'UCL2'!$D$1:$E$1,0),0),"")&amp;IFERROR(VLOOKUP(DR$2&amp;$A12,'EU2'!$C:$F,MATCH("AWAY",'EU2'!$C$1:$F$1,0),0),"")&amp;IFERROR(VLOOKUP(DR$2&amp;$A12,'EU2'!$D:$E,MATCH("HOME",'EU2'!$D$1:$E$1,0),0),"")&amp;IFERROR(VLOOKUP(DR$2&amp;$A12,'EUC2'!$C:$F,MATCH("AWAY",'EUC2'!$C$1:$F$1,0),0),"")&amp;IFERROR(VLOOKUP(DR$2&amp;$A12,'EUC2'!$D:$E,MATCH("HOME",'EUC2'!$D$1:$E$1,0),0),"")</f>
        <v/>
      </c>
      <c r="DS12" s="25" t="str">
        <f>IFERROR(VLOOKUP(DS$2&amp;$B12,'FPL FIX2'!$N$1:$Q$400,MATCH("HOME",'FPL FIX2'!$N$1:$Q$1,0),0),"")&amp;IFERROR(VLOOKUP(DS$2&amp;$B12,'FPL FIX2'!$O$1:$P$400,MATCH("AWAY",'FPL FIX2'!$O$1:$P$1,0),0),"")&amp;IFERROR(VLOOKUP(DS$2&amp;$A12,'FA2'!$A:$D,MATCH("AWAY",'FA2'!$A$1:$D$1,0),0),"")&amp;IFERROR(VLOOKUP(DS$2&amp;$A12,'FA2'!$B:$C,MATCH("HOME",'FA2'!$B$1:$C$1,0),0),"")&amp;IFERROR(VLOOKUP(DS$2&amp;$A12,'EFL2'!$A:$D,MATCH("AWAY",'EFL2'!$A$1:$D$1,0),0),"")&amp;IFERROR(VLOOKUP(DS$2&amp;$A12,'EFL2'!$B:$C,MATCH("HOME",'EFL2'!$B$1:$C$1,0),0),"")&amp;IFERROR(VLOOKUP(DS$2&amp;$A12,'UCL2'!$C:$F,MATCH("AWAY",'UCL2'!$C$1:$F$1,0),0),"")&amp;IFERROR(VLOOKUP(DS$2&amp;$A12,'UCL2'!$D:$E,MATCH("HOME",'UCL2'!$D$1:$E$1,0),0),"")&amp;IFERROR(VLOOKUP(DS$2&amp;$A12,'EU2'!$C:$F,MATCH("AWAY",'EU2'!$C$1:$F$1,0),0),"")&amp;IFERROR(VLOOKUP(DS$2&amp;$A12,'EU2'!$D:$E,MATCH("HOME",'EU2'!$D$1:$E$1,0),0),"")&amp;IFERROR(VLOOKUP(DS$2&amp;$A12,'EUC2'!$C:$F,MATCH("AWAY",'EUC2'!$C$1:$F$1,0),0),"")&amp;IFERROR(VLOOKUP(DS$2&amp;$A12,'EUC2'!$D:$E,MATCH("HOME",'EUC2'!$D$1:$E$1,0),0),"")</f>
        <v/>
      </c>
      <c r="DT12" s="25" t="str">
        <f>IFERROR(VLOOKUP(DT$2&amp;$B12,'FPL FIX2'!$N$1:$Q$400,MATCH("HOME",'FPL FIX2'!$N$1:$Q$1,0),0),"")&amp;IFERROR(VLOOKUP(DT$2&amp;$B12,'FPL FIX2'!$O$1:$P$400,MATCH("AWAY",'FPL FIX2'!$O$1:$P$1,0),0),"")&amp;IFERROR(VLOOKUP(DT$2&amp;$A12,'FA2'!$A:$D,MATCH("AWAY",'FA2'!$A$1:$D$1,0),0),"")&amp;IFERROR(VLOOKUP(DT$2&amp;$A12,'FA2'!$B:$C,MATCH("HOME",'FA2'!$B$1:$C$1,0),0),"")&amp;IFERROR(VLOOKUP(DT$2&amp;$A12,'EFL2'!$A:$D,MATCH("AWAY",'EFL2'!$A$1:$D$1,0),0),"")&amp;IFERROR(VLOOKUP(DT$2&amp;$A12,'EFL2'!$B:$C,MATCH("HOME",'EFL2'!$B$1:$C$1,0),0),"")&amp;IFERROR(VLOOKUP(DT$2&amp;$A12,'UCL2'!$C:$F,MATCH("AWAY",'UCL2'!$C$1:$F$1,0),0),"")&amp;IFERROR(VLOOKUP(DT$2&amp;$A12,'UCL2'!$D:$E,MATCH("HOME",'UCL2'!$D$1:$E$1,0),0),"")&amp;IFERROR(VLOOKUP(DT$2&amp;$A12,'EU2'!$C:$F,MATCH("AWAY",'EU2'!$C$1:$F$1,0),0),"")&amp;IFERROR(VLOOKUP(DT$2&amp;$A12,'EU2'!$D:$E,MATCH("HOME",'EU2'!$D$1:$E$1,0),0),"")&amp;IFERROR(VLOOKUP(DT$2&amp;$A12,'EUC2'!$C:$F,MATCH("AWAY",'EUC2'!$C$1:$F$1,0),0),"")&amp;IFERROR(VLOOKUP(DT$2&amp;$A12,'EUC2'!$D:$E,MATCH("HOME",'EUC2'!$D$1:$E$1,0),0),"")</f>
        <v/>
      </c>
      <c r="DU12" s="25" t="str">
        <f>IFERROR(VLOOKUP(DU$2&amp;$B12,'FPL FIX2'!$N$1:$Q$400,MATCH("HOME",'FPL FIX2'!$N$1:$Q$1,0),0),"")&amp;IFERROR(VLOOKUP(DU$2&amp;$B12,'FPL FIX2'!$O$1:$P$400,MATCH("AWAY",'FPL FIX2'!$O$1:$P$1,0),0),"")&amp;IFERROR(VLOOKUP(DU$2&amp;$A12,'FA2'!$A:$D,MATCH("AWAY",'FA2'!$A$1:$D$1,0),0),"")&amp;IFERROR(VLOOKUP(DU$2&amp;$A12,'FA2'!$B:$C,MATCH("HOME",'FA2'!$B$1:$C$1,0),0),"")&amp;IFERROR(VLOOKUP(DU$2&amp;$A12,'EFL2'!$A:$D,MATCH("AWAY",'EFL2'!$A$1:$D$1,0),0),"")&amp;IFERROR(VLOOKUP(DU$2&amp;$A12,'EFL2'!$B:$C,MATCH("HOME",'EFL2'!$B$1:$C$1,0),0),"")&amp;IFERROR(VLOOKUP(DU$2&amp;$A12,'UCL2'!$C:$F,MATCH("AWAY",'UCL2'!$C$1:$F$1,0),0),"")&amp;IFERROR(VLOOKUP(DU$2&amp;$A12,'UCL2'!$D:$E,MATCH("HOME",'UCL2'!$D$1:$E$1,0),0),"")&amp;IFERROR(VLOOKUP(DU$2&amp;$A12,'EU2'!$C:$F,MATCH("AWAY",'EU2'!$C$1:$F$1,0),0),"")&amp;IFERROR(VLOOKUP(DU$2&amp;$A12,'EU2'!$D:$E,MATCH("HOME",'EU2'!$D$1:$E$1,0),0),"")&amp;IFERROR(VLOOKUP(DU$2&amp;$A12,'EUC2'!$C:$F,MATCH("AWAY",'EUC2'!$C$1:$F$1,0),0),"")&amp;IFERROR(VLOOKUP(DU$2&amp;$A12,'EUC2'!$D:$E,MATCH("HOME",'EUC2'!$D$1:$E$1,0),0),"")</f>
        <v/>
      </c>
      <c r="DV12" s="25" t="str">
        <f>IFERROR(VLOOKUP(DV$2&amp;$B12,'FPL FIX2'!$N$1:$Q$400,MATCH("HOME",'FPL FIX2'!$N$1:$Q$1,0),0),"")&amp;IFERROR(VLOOKUP(DV$2&amp;$B12,'FPL FIX2'!$O$1:$P$400,MATCH("AWAY",'FPL FIX2'!$O$1:$P$1,0),0),"")&amp;IFERROR(VLOOKUP(DV$2&amp;$A12,'FA2'!$A:$D,MATCH("AWAY",'FA2'!$A$1:$D$1,0),0),"")&amp;IFERROR(VLOOKUP(DV$2&amp;$A12,'FA2'!$B:$C,MATCH("HOME",'FA2'!$B$1:$C$1,0),0),"")&amp;IFERROR(VLOOKUP(DV$2&amp;$A12,'EFL2'!$A:$D,MATCH("AWAY",'EFL2'!$A$1:$D$1,0),0),"")&amp;IFERROR(VLOOKUP(DV$2&amp;$A12,'EFL2'!$B:$C,MATCH("HOME",'EFL2'!$B$1:$C$1,0),0),"")&amp;IFERROR(VLOOKUP(DV$2&amp;$A12,'UCL2'!$C:$F,MATCH("AWAY",'UCL2'!$C$1:$F$1,0),0),"")&amp;IFERROR(VLOOKUP(DV$2&amp;$A12,'UCL2'!$D:$E,MATCH("HOME",'UCL2'!$D$1:$E$1,0),0),"")&amp;IFERROR(VLOOKUP(DV$2&amp;$A12,'EU2'!$C:$F,MATCH("AWAY",'EU2'!$C$1:$F$1,0),0),"")&amp;IFERROR(VLOOKUP(DV$2&amp;$A12,'EU2'!$D:$E,MATCH("HOME",'EU2'!$D$1:$E$1,0),0),"")&amp;IFERROR(VLOOKUP(DV$2&amp;$A12,'EUC2'!$C:$F,MATCH("AWAY",'EUC2'!$C$1:$F$1,0),0),"")&amp;IFERROR(VLOOKUP(DV$2&amp;$A12,'EUC2'!$D:$E,MATCH("HOME",'EUC2'!$D$1:$E$1,0),0),"")</f>
        <v/>
      </c>
      <c r="DW12" s="25" t="str">
        <f>IFERROR(VLOOKUP(DW$2&amp;$B12,'FPL FIX2'!$N$1:$Q$400,MATCH("HOME",'FPL FIX2'!$N$1:$Q$1,0),0),"")&amp;IFERROR(VLOOKUP(DW$2&amp;$B12,'FPL FIX2'!$O$1:$P$400,MATCH("AWAY",'FPL FIX2'!$O$1:$P$1,0),0),"")&amp;IFERROR(VLOOKUP(DW$2&amp;$A12,'FA2'!$A:$D,MATCH("AWAY",'FA2'!$A$1:$D$1,0),0),"")&amp;IFERROR(VLOOKUP(DW$2&amp;$A12,'FA2'!$B:$C,MATCH("HOME",'FA2'!$B$1:$C$1,0),0),"")&amp;IFERROR(VLOOKUP(DW$2&amp;$A12,'EFL2'!$A:$D,MATCH("AWAY",'EFL2'!$A$1:$D$1,0),0),"")&amp;IFERROR(VLOOKUP(DW$2&amp;$A12,'EFL2'!$B:$C,MATCH("HOME",'EFL2'!$B$1:$C$1,0),0),"")&amp;IFERROR(VLOOKUP(DW$2&amp;$A12,'UCL2'!$C:$F,MATCH("AWAY",'UCL2'!$C$1:$F$1,0),0),"")&amp;IFERROR(VLOOKUP(DW$2&amp;$A12,'UCL2'!$D:$E,MATCH("HOME",'UCL2'!$D$1:$E$1,0),0),"")&amp;IFERROR(VLOOKUP(DW$2&amp;$A12,'EU2'!$C:$F,MATCH("AWAY",'EU2'!$C$1:$F$1,0),0),"")&amp;IFERROR(VLOOKUP(DW$2&amp;$A12,'EU2'!$D:$E,MATCH("HOME",'EU2'!$D$1:$E$1,0),0),"")&amp;IFERROR(VLOOKUP(DW$2&amp;$A12,'EUC2'!$C:$F,MATCH("AWAY",'EUC2'!$C$1:$F$1,0),0),"")&amp;IFERROR(VLOOKUP(DW$2&amp;$A12,'EUC2'!$D:$E,MATCH("HOME",'EUC2'!$D$1:$E$1,0),0),"")</f>
        <v/>
      </c>
      <c r="DX12" s="25" t="str">
        <f>IFERROR(VLOOKUP(DX$2&amp;$B12,'FPL FIX2'!$N$1:$Q$400,MATCH("HOME",'FPL FIX2'!$N$1:$Q$1,0),0),"")&amp;IFERROR(VLOOKUP(DX$2&amp;$B12,'FPL FIX2'!$O$1:$P$400,MATCH("AWAY",'FPL FIX2'!$O$1:$P$1,0),0),"")&amp;IFERROR(VLOOKUP(DX$2&amp;$A12,'FA2'!$A:$D,MATCH("AWAY",'FA2'!$A$1:$D$1,0),0),"")&amp;IFERROR(VLOOKUP(DX$2&amp;$A12,'FA2'!$B:$C,MATCH("HOME",'FA2'!$B$1:$C$1,0),0),"")&amp;IFERROR(VLOOKUP(DX$2&amp;$A12,'EFL2'!$A:$D,MATCH("AWAY",'EFL2'!$A$1:$D$1,0),0),"")&amp;IFERROR(VLOOKUP(DX$2&amp;$A12,'EFL2'!$B:$C,MATCH("HOME",'EFL2'!$B$1:$C$1,0),0),"")&amp;IFERROR(VLOOKUP(DX$2&amp;$A12,'UCL2'!$C:$F,MATCH("AWAY",'UCL2'!$C$1:$F$1,0),0),"")&amp;IFERROR(VLOOKUP(DX$2&amp;$A12,'UCL2'!$D:$E,MATCH("HOME",'UCL2'!$D$1:$E$1,0),0),"")&amp;IFERROR(VLOOKUP(DX$2&amp;$A12,'EU2'!$C:$F,MATCH("AWAY",'EU2'!$C$1:$F$1,0),0),"")&amp;IFERROR(VLOOKUP(DX$2&amp;$A12,'EU2'!$D:$E,MATCH("HOME",'EU2'!$D$1:$E$1,0),0),"")&amp;IFERROR(VLOOKUP(DX$2&amp;$A12,'EUC2'!$C:$F,MATCH("AWAY",'EUC2'!$C$1:$F$1,0),0),"")&amp;IFERROR(VLOOKUP(DX$2&amp;$A12,'EUC2'!$D:$E,MATCH("HOME",'EUC2'!$D$1:$E$1,0),0),"")</f>
        <v/>
      </c>
      <c r="DY12" s="25" t="str">
        <f>IFERROR(VLOOKUP(DY$2&amp;$B12,'FPL FIX2'!$N$1:$Q$400,MATCH("HOME",'FPL FIX2'!$N$1:$Q$1,0),0),"")&amp;IFERROR(VLOOKUP(DY$2&amp;$B12,'FPL FIX2'!$O$1:$P$400,MATCH("AWAY",'FPL FIX2'!$O$1:$P$1,0),0),"")&amp;IFERROR(VLOOKUP(DY$2&amp;$A12,'FA2'!$A:$D,MATCH("AWAY",'FA2'!$A$1:$D$1,0),0),"")&amp;IFERROR(VLOOKUP(DY$2&amp;$A12,'FA2'!$B:$C,MATCH("HOME",'FA2'!$B$1:$C$1,0),0),"")&amp;IFERROR(VLOOKUP(DY$2&amp;$A12,'EFL2'!$A:$D,MATCH("AWAY",'EFL2'!$A$1:$D$1,0),0),"")&amp;IFERROR(VLOOKUP(DY$2&amp;$A12,'EFL2'!$B:$C,MATCH("HOME",'EFL2'!$B$1:$C$1,0),0),"")&amp;IFERROR(VLOOKUP(DY$2&amp;$A12,'UCL2'!$C:$F,MATCH("AWAY",'UCL2'!$C$1:$F$1,0),0),"")&amp;IFERROR(VLOOKUP(DY$2&amp;$A12,'UCL2'!$D:$E,MATCH("HOME",'UCL2'!$D$1:$E$1,0),0),"")&amp;IFERROR(VLOOKUP(DY$2&amp;$A12,'EU2'!$C:$F,MATCH("AWAY",'EU2'!$C$1:$F$1,0),0),"")&amp;IFERROR(VLOOKUP(DY$2&amp;$A12,'EU2'!$D:$E,MATCH("HOME",'EU2'!$D$1:$E$1,0),0),"")&amp;IFERROR(VLOOKUP(DY$2&amp;$A12,'EUC2'!$C:$F,MATCH("AWAY",'EUC2'!$C$1:$F$1,0),0),"")&amp;IFERROR(VLOOKUP(DY$2&amp;$A12,'EUC2'!$D:$E,MATCH("HOME",'EUC2'!$D$1:$E$1,0),0),"")</f>
        <v/>
      </c>
      <c r="DZ12" s="25" t="str">
        <f>IFERROR(VLOOKUP(DZ$2&amp;$B12,'FPL FIX2'!$N$1:$Q$400,MATCH("HOME",'FPL FIX2'!$N$1:$Q$1,0),0),"")&amp;IFERROR(VLOOKUP(DZ$2&amp;$B12,'FPL FIX2'!$O$1:$P$400,MATCH("AWAY",'FPL FIX2'!$O$1:$P$1,0),0),"")&amp;IFERROR(VLOOKUP(DZ$2&amp;$A12,'FA2'!$A:$D,MATCH("AWAY",'FA2'!$A$1:$D$1,0),0),"")&amp;IFERROR(VLOOKUP(DZ$2&amp;$A12,'FA2'!$B:$C,MATCH("HOME",'FA2'!$B$1:$C$1,0),0),"")&amp;IFERROR(VLOOKUP(DZ$2&amp;$A12,'EFL2'!$A:$D,MATCH("AWAY",'EFL2'!$A$1:$D$1,0),0),"")&amp;IFERROR(VLOOKUP(DZ$2&amp;$A12,'EFL2'!$B:$C,MATCH("HOME",'EFL2'!$B$1:$C$1,0),0),"")&amp;IFERROR(VLOOKUP(DZ$2&amp;$A12,'UCL2'!$C:$F,MATCH("AWAY",'UCL2'!$C$1:$F$1,0),0),"")&amp;IFERROR(VLOOKUP(DZ$2&amp;$A12,'UCL2'!$D:$E,MATCH("HOME",'UCL2'!$D$1:$E$1,0),0),"")&amp;IFERROR(VLOOKUP(DZ$2&amp;$A12,'EU2'!$C:$F,MATCH("AWAY",'EU2'!$C$1:$F$1,0),0),"")&amp;IFERROR(VLOOKUP(DZ$2&amp;$A12,'EU2'!$D:$E,MATCH("HOME",'EU2'!$D$1:$E$1,0),0),"")&amp;IFERROR(VLOOKUP(DZ$2&amp;$A12,'EUC2'!$C:$F,MATCH("AWAY",'EUC2'!$C$1:$F$1,0),0),"")&amp;IFERROR(VLOOKUP(DZ$2&amp;$A12,'EUC2'!$D:$E,MATCH("HOME",'EUC2'!$D$1:$E$1,0),0),"")</f>
        <v/>
      </c>
      <c r="EA12" s="25" t="str">
        <f>IFERROR(VLOOKUP(EA$2&amp;$B12,'FPL FIX2'!$N$1:$Q$400,MATCH("HOME",'FPL FIX2'!$N$1:$Q$1,0),0),"")&amp;IFERROR(VLOOKUP(EA$2&amp;$B12,'FPL FIX2'!$O$1:$P$400,MATCH("AWAY",'FPL FIX2'!$O$1:$P$1,0),0),"")&amp;IFERROR(VLOOKUP(EA$2&amp;$A12,'FA2'!$A:$D,MATCH("AWAY",'FA2'!$A$1:$D$1,0),0),"")&amp;IFERROR(VLOOKUP(EA$2&amp;$A12,'FA2'!$B:$C,MATCH("HOME",'FA2'!$B$1:$C$1,0),0),"")&amp;IFERROR(VLOOKUP(EA$2&amp;$A12,'EFL2'!$A:$D,MATCH("AWAY",'EFL2'!$A$1:$D$1,0),0),"")&amp;IFERROR(VLOOKUP(EA$2&amp;$A12,'EFL2'!$B:$C,MATCH("HOME",'EFL2'!$B$1:$C$1,0),0),"")&amp;IFERROR(VLOOKUP(EA$2&amp;$A12,'UCL2'!$C:$F,MATCH("AWAY",'UCL2'!$C$1:$F$1,0),0),"")&amp;IFERROR(VLOOKUP(EA$2&amp;$A12,'UCL2'!$D:$E,MATCH("HOME",'UCL2'!$D$1:$E$1,0),0),"")&amp;IFERROR(VLOOKUP(EA$2&amp;$A12,'EU2'!$C:$F,MATCH("AWAY",'EU2'!$C$1:$F$1,0),0),"")&amp;IFERROR(VLOOKUP(EA$2&amp;$A12,'EU2'!$D:$E,MATCH("HOME",'EU2'!$D$1:$E$1,0),0),"")&amp;IFERROR(VLOOKUP(EA$2&amp;$A12,'EUC2'!$C:$F,MATCH("AWAY",'EUC2'!$C$1:$F$1,0),0),"")&amp;IFERROR(VLOOKUP(EA$2&amp;$A12,'EUC2'!$D:$E,MATCH("HOME",'EUC2'!$D$1:$E$1,0),0),"")</f>
        <v/>
      </c>
      <c r="EB12" s="25" t="str">
        <f>IFERROR(VLOOKUP(EB$2&amp;$B12,'FPL FIX2'!$N$1:$Q$400,MATCH("HOME",'FPL FIX2'!$N$1:$Q$1,0),0),"")&amp;IFERROR(VLOOKUP(EB$2&amp;$B12,'FPL FIX2'!$O$1:$P$400,MATCH("AWAY",'FPL FIX2'!$O$1:$P$1,0),0),"")&amp;IFERROR(VLOOKUP(EB$2&amp;$A12,'FA2'!$A:$D,MATCH("AWAY",'FA2'!$A$1:$D$1,0),0),"")&amp;IFERROR(VLOOKUP(EB$2&amp;$A12,'FA2'!$B:$C,MATCH("HOME",'FA2'!$B$1:$C$1,0),0),"")&amp;IFERROR(VLOOKUP(EB$2&amp;$A12,'EFL2'!$A:$D,MATCH("AWAY",'EFL2'!$A$1:$D$1,0),0),"")&amp;IFERROR(VLOOKUP(EB$2&amp;$A12,'EFL2'!$B:$C,MATCH("HOME",'EFL2'!$B$1:$C$1,0),0),"")&amp;IFERROR(VLOOKUP(EB$2&amp;$A12,'UCL2'!$C:$F,MATCH("AWAY",'UCL2'!$C$1:$F$1,0),0),"")&amp;IFERROR(VLOOKUP(EB$2&amp;$A12,'UCL2'!$D:$E,MATCH("HOME",'UCL2'!$D$1:$E$1,0),0),"")&amp;IFERROR(VLOOKUP(EB$2&amp;$A12,'EU2'!$C:$F,MATCH("AWAY",'EU2'!$C$1:$F$1,0),0),"")&amp;IFERROR(VLOOKUP(EB$2&amp;$A12,'EU2'!$D:$E,MATCH("HOME",'EU2'!$D$1:$E$1,0),0),"")&amp;IFERROR(VLOOKUP(EB$2&amp;$A12,'EUC2'!$C:$F,MATCH("AWAY",'EUC2'!$C$1:$F$1,0),0),"")&amp;IFERROR(VLOOKUP(EB$2&amp;$A12,'EUC2'!$D:$E,MATCH("HOME",'EUC2'!$D$1:$E$1,0),0),"")</f>
        <v/>
      </c>
      <c r="EC12" s="25" t="str">
        <f>IFERROR(VLOOKUP(EC$2&amp;$B12,'FPL FIX2'!$N$1:$Q$400,MATCH("HOME",'FPL FIX2'!$N$1:$Q$1,0),0),"")&amp;IFERROR(VLOOKUP(EC$2&amp;$B12,'FPL FIX2'!$O$1:$P$400,MATCH("AWAY",'FPL FIX2'!$O$1:$P$1,0),0),"")&amp;IFERROR(VLOOKUP(EC$2&amp;$A12,'FA2'!$A:$D,MATCH("AWAY",'FA2'!$A$1:$D$1,0),0),"")&amp;IFERROR(VLOOKUP(EC$2&amp;$A12,'FA2'!$B:$C,MATCH("HOME",'FA2'!$B$1:$C$1,0),0),"")&amp;IFERROR(VLOOKUP(EC$2&amp;$A12,'EFL2'!$A:$D,MATCH("AWAY",'EFL2'!$A$1:$D$1,0),0),"")&amp;IFERROR(VLOOKUP(EC$2&amp;$A12,'EFL2'!$B:$C,MATCH("HOME",'EFL2'!$B$1:$C$1,0),0),"")&amp;IFERROR(VLOOKUP(EC$2&amp;$A12,'UCL2'!$C:$F,MATCH("AWAY",'UCL2'!$C$1:$F$1,0),0),"")&amp;IFERROR(VLOOKUP(EC$2&amp;$A12,'UCL2'!$D:$E,MATCH("HOME",'UCL2'!$D$1:$E$1,0),0),"")&amp;IFERROR(VLOOKUP(EC$2&amp;$A12,'EU2'!$C:$F,MATCH("AWAY",'EU2'!$C$1:$F$1,0),0),"")&amp;IFERROR(VLOOKUP(EC$2&amp;$A12,'EU2'!$D:$E,MATCH("HOME",'EU2'!$D$1:$E$1,0),0),"")&amp;IFERROR(VLOOKUP(EC$2&amp;$A12,'EUC2'!$C:$F,MATCH("AWAY",'EUC2'!$C$1:$F$1,0),0),"")&amp;IFERROR(VLOOKUP(EC$2&amp;$A12,'EUC2'!$D:$E,MATCH("HOME",'EUC2'!$D$1:$E$1,0),0),"")</f>
        <v/>
      </c>
      <c r="ED12" s="25" t="str">
        <f>IFERROR(VLOOKUP(ED$2&amp;$B12,'FPL FIX2'!$N$1:$Q$400,MATCH("HOME",'FPL FIX2'!$N$1:$Q$1,0),0),"")&amp;IFERROR(VLOOKUP(ED$2&amp;$B12,'FPL FIX2'!$O$1:$P$400,MATCH("AWAY",'FPL FIX2'!$O$1:$P$1,0),0),"")&amp;IFERROR(VLOOKUP(ED$2&amp;$A12,'FA2'!$A:$D,MATCH("AWAY",'FA2'!$A$1:$D$1,0),0),"")&amp;IFERROR(VLOOKUP(ED$2&amp;$A12,'FA2'!$B:$C,MATCH("HOME",'FA2'!$B$1:$C$1,0),0),"")&amp;IFERROR(VLOOKUP(ED$2&amp;$A12,'EFL2'!$A:$D,MATCH("AWAY",'EFL2'!$A$1:$D$1,0),0),"")&amp;IFERROR(VLOOKUP(ED$2&amp;$A12,'EFL2'!$B:$C,MATCH("HOME",'EFL2'!$B$1:$C$1,0),0),"")&amp;IFERROR(VLOOKUP(ED$2&amp;$A12,'UCL2'!$C:$F,MATCH("AWAY",'UCL2'!$C$1:$F$1,0),0),"")&amp;IFERROR(VLOOKUP(ED$2&amp;$A12,'UCL2'!$D:$E,MATCH("HOME",'UCL2'!$D$1:$E$1,0),0),"")&amp;IFERROR(VLOOKUP(ED$2&amp;$A12,'EU2'!$C:$F,MATCH("AWAY",'EU2'!$C$1:$F$1,0),0),"")&amp;IFERROR(VLOOKUP(ED$2&amp;$A12,'EU2'!$D:$E,MATCH("HOME",'EU2'!$D$1:$E$1,0),0),"")&amp;IFERROR(VLOOKUP(ED$2&amp;$A12,'EUC2'!$C:$F,MATCH("AWAY",'EUC2'!$C$1:$F$1,0),0),"")&amp;IFERROR(VLOOKUP(ED$2&amp;$A12,'EUC2'!$D:$E,MATCH("HOME",'EUC2'!$D$1:$E$1,0),0),"")</f>
        <v/>
      </c>
      <c r="EE12" s="25" t="str">
        <f>IFERROR(VLOOKUP(EE$2&amp;$B12,'FPL FIX2'!$N$1:$Q$400,MATCH("HOME",'FPL FIX2'!$N$1:$Q$1,0),0),"")&amp;IFERROR(VLOOKUP(EE$2&amp;$B12,'FPL FIX2'!$O$1:$P$400,MATCH("AWAY",'FPL FIX2'!$O$1:$P$1,0),0),"")&amp;IFERROR(VLOOKUP(EE$2&amp;$A12,'FA2'!$A:$D,MATCH("AWAY",'FA2'!$A$1:$D$1,0),0),"")&amp;IFERROR(VLOOKUP(EE$2&amp;$A12,'FA2'!$B:$C,MATCH("HOME",'FA2'!$B$1:$C$1,0),0),"")&amp;IFERROR(VLOOKUP(EE$2&amp;$A12,'EFL2'!$A:$D,MATCH("AWAY",'EFL2'!$A$1:$D$1,0),0),"")&amp;IFERROR(VLOOKUP(EE$2&amp;$A12,'EFL2'!$B:$C,MATCH("HOME",'EFL2'!$B$1:$C$1,0),0),"")&amp;IFERROR(VLOOKUP(EE$2&amp;$A12,'UCL2'!$C:$F,MATCH("AWAY",'UCL2'!$C$1:$F$1,0),0),"")&amp;IFERROR(VLOOKUP(EE$2&amp;$A12,'UCL2'!$D:$E,MATCH("HOME",'UCL2'!$D$1:$E$1,0),0),"")&amp;IFERROR(VLOOKUP(EE$2&amp;$A12,'EU2'!$C:$F,MATCH("AWAY",'EU2'!$C$1:$F$1,0),0),"")&amp;IFERROR(VLOOKUP(EE$2&amp;$A12,'EU2'!$D:$E,MATCH("HOME",'EU2'!$D$1:$E$1,0),0),"")&amp;IFERROR(VLOOKUP(EE$2&amp;$A12,'EUC2'!$C:$F,MATCH("AWAY",'EUC2'!$C$1:$F$1,0),0),"")&amp;IFERROR(VLOOKUP(EE$2&amp;$A12,'EUC2'!$D:$E,MATCH("HOME",'EUC2'!$D$1:$E$1,0),0),"")</f>
        <v/>
      </c>
      <c r="EF12" s="25" t="str">
        <f>IFERROR(VLOOKUP(EF$2&amp;$B12,'FPL FIX2'!$N$1:$Q$400,MATCH("HOME",'FPL FIX2'!$N$1:$Q$1,0),0),"")&amp;IFERROR(VLOOKUP(EF$2&amp;$B12,'FPL FIX2'!$O$1:$P$400,MATCH("AWAY",'FPL FIX2'!$O$1:$P$1,0),0),"")&amp;IFERROR(VLOOKUP(EF$2&amp;$A12,'FA2'!$A:$D,MATCH("AWAY",'FA2'!$A$1:$D$1,0),0),"")&amp;IFERROR(VLOOKUP(EF$2&amp;$A12,'FA2'!$B:$C,MATCH("HOME",'FA2'!$B$1:$C$1,0),0),"")&amp;IFERROR(VLOOKUP(EF$2&amp;$A12,'EFL2'!$A:$D,MATCH("AWAY",'EFL2'!$A$1:$D$1,0),0),"")&amp;IFERROR(VLOOKUP(EF$2&amp;$A12,'EFL2'!$B:$C,MATCH("HOME",'EFL2'!$B$1:$C$1,0),0),"")&amp;IFERROR(VLOOKUP(EF$2&amp;$A12,'UCL2'!$C:$F,MATCH("AWAY",'UCL2'!$C$1:$F$1,0),0),"")&amp;IFERROR(VLOOKUP(EF$2&amp;$A12,'UCL2'!$D:$E,MATCH("HOME",'UCL2'!$D$1:$E$1,0),0),"")&amp;IFERROR(VLOOKUP(EF$2&amp;$A12,'EU2'!$C:$F,MATCH("AWAY",'EU2'!$C$1:$F$1,0),0),"")&amp;IFERROR(VLOOKUP(EF$2&amp;$A12,'EU2'!$D:$E,MATCH("HOME",'EU2'!$D$1:$E$1,0),0),"")&amp;IFERROR(VLOOKUP(EF$2&amp;$A12,'EUC2'!$C:$F,MATCH("AWAY",'EUC2'!$C$1:$F$1,0),0),"")&amp;IFERROR(VLOOKUP(EF$2&amp;$A12,'EUC2'!$D:$E,MATCH("HOME",'EUC2'!$D$1:$E$1,0),0),"")</f>
        <v/>
      </c>
      <c r="EG12" s="25" t="str">
        <f>IFERROR(VLOOKUP(EG$2&amp;$B12,'FPL FIX2'!$N$1:$Q$400,MATCH("HOME",'FPL FIX2'!$N$1:$Q$1,0),0),"")&amp;IFERROR(VLOOKUP(EG$2&amp;$B12,'FPL FIX2'!$O$1:$P$400,MATCH("AWAY",'FPL FIX2'!$O$1:$P$1,0),0),"")&amp;IFERROR(VLOOKUP(EG$2&amp;$A12,'FA2'!$A:$D,MATCH("AWAY",'FA2'!$A$1:$D$1,0),0),"")&amp;IFERROR(VLOOKUP(EG$2&amp;$A12,'FA2'!$B:$C,MATCH("HOME",'FA2'!$B$1:$C$1,0),0),"")&amp;IFERROR(VLOOKUP(EG$2&amp;$A12,'EFL2'!$A:$D,MATCH("AWAY",'EFL2'!$A$1:$D$1,0),0),"")&amp;IFERROR(VLOOKUP(EG$2&amp;$A12,'EFL2'!$B:$C,MATCH("HOME",'EFL2'!$B$1:$C$1,0),0),"")&amp;IFERROR(VLOOKUP(EG$2&amp;$A12,'UCL2'!$C:$F,MATCH("AWAY",'UCL2'!$C$1:$F$1,0),0),"")&amp;IFERROR(VLOOKUP(EG$2&amp;$A12,'UCL2'!$D:$E,MATCH("HOME",'UCL2'!$D$1:$E$1,0),0),"")&amp;IFERROR(VLOOKUP(EG$2&amp;$A12,'EU2'!$C:$F,MATCH("AWAY",'EU2'!$C$1:$F$1,0),0),"")&amp;IFERROR(VLOOKUP(EG$2&amp;$A12,'EU2'!$D:$E,MATCH("HOME",'EU2'!$D$1:$E$1,0),0),"")&amp;IFERROR(VLOOKUP(EG$2&amp;$A12,'EUC2'!$C:$F,MATCH("AWAY",'EUC2'!$C$1:$F$1,0),0),"")&amp;IFERROR(VLOOKUP(EG$2&amp;$A12,'EUC2'!$D:$E,MATCH("HOME",'EUC2'!$D$1:$E$1,0),0),"")</f>
        <v/>
      </c>
      <c r="EH12" s="25" t="str">
        <f>IFERROR(VLOOKUP(EH$2&amp;$B12,'FPL FIX2'!$N$1:$Q$400,MATCH("HOME",'FPL FIX2'!$N$1:$Q$1,0),0),"")&amp;IFERROR(VLOOKUP(EH$2&amp;$B12,'FPL FIX2'!$O$1:$P$400,MATCH("AWAY",'FPL FIX2'!$O$1:$P$1,0),0),"")&amp;IFERROR(VLOOKUP(EH$2&amp;$A12,'FA2'!$A:$D,MATCH("AWAY",'FA2'!$A$1:$D$1,0),0),"")&amp;IFERROR(VLOOKUP(EH$2&amp;$A12,'FA2'!$B:$C,MATCH("HOME",'FA2'!$B$1:$C$1,0),0),"")&amp;IFERROR(VLOOKUP(EH$2&amp;$A12,'EFL2'!$A:$D,MATCH("AWAY",'EFL2'!$A$1:$D$1,0),0),"")&amp;IFERROR(VLOOKUP(EH$2&amp;$A12,'EFL2'!$B:$C,MATCH("HOME",'EFL2'!$B$1:$C$1,0),0),"")&amp;IFERROR(VLOOKUP(EH$2&amp;$A12,'UCL2'!$C:$F,MATCH("AWAY",'UCL2'!$C$1:$F$1,0),0),"")&amp;IFERROR(VLOOKUP(EH$2&amp;$A12,'UCL2'!$D:$E,MATCH("HOME",'UCL2'!$D$1:$E$1,0),0),"")&amp;IFERROR(VLOOKUP(EH$2&amp;$A12,'EU2'!$C:$F,MATCH("AWAY",'EU2'!$C$1:$F$1,0),0),"")&amp;IFERROR(VLOOKUP(EH$2&amp;$A12,'EU2'!$D:$E,MATCH("HOME",'EU2'!$D$1:$E$1,0),0),"")&amp;IFERROR(VLOOKUP(EH$2&amp;$A12,'EUC2'!$C:$F,MATCH("AWAY",'EUC2'!$C$1:$F$1,0),0),"")&amp;IFERROR(VLOOKUP(EH$2&amp;$A12,'EUC2'!$D:$E,MATCH("HOME",'EUC2'!$D$1:$E$1,0),0),"")</f>
        <v/>
      </c>
      <c r="EI12" s="25" t="str">
        <f>IFERROR(VLOOKUP(EI$2&amp;$B12,'FPL FIX2'!$N$1:$Q$400,MATCH("HOME",'FPL FIX2'!$N$1:$Q$1,0),0),"")&amp;IFERROR(VLOOKUP(EI$2&amp;$B12,'FPL FIX2'!$O$1:$P$400,MATCH("AWAY",'FPL FIX2'!$O$1:$P$1,0),0),"")&amp;IFERROR(VLOOKUP(EI$2&amp;$A12,'FA2'!$A:$D,MATCH("AWAY",'FA2'!$A$1:$D$1,0),0),"")&amp;IFERROR(VLOOKUP(EI$2&amp;$A12,'FA2'!$B:$C,MATCH("HOME",'FA2'!$B$1:$C$1,0),0),"")&amp;IFERROR(VLOOKUP(EI$2&amp;$A12,'EFL2'!$A:$D,MATCH("AWAY",'EFL2'!$A$1:$D$1,0),0),"")&amp;IFERROR(VLOOKUP(EI$2&amp;$A12,'EFL2'!$B:$C,MATCH("HOME",'EFL2'!$B$1:$C$1,0),0),"")&amp;IFERROR(VLOOKUP(EI$2&amp;$A12,'UCL2'!$C:$F,MATCH("AWAY",'UCL2'!$C$1:$F$1,0),0),"")&amp;IFERROR(VLOOKUP(EI$2&amp;$A12,'UCL2'!$D:$E,MATCH("HOME",'UCL2'!$D$1:$E$1,0),0),"")&amp;IFERROR(VLOOKUP(EI$2&amp;$A12,'EU2'!$C:$F,MATCH("AWAY",'EU2'!$C$1:$F$1,0),0),"")&amp;IFERROR(VLOOKUP(EI$2&amp;$A12,'EU2'!$D:$E,MATCH("HOME",'EU2'!$D$1:$E$1,0),0),"")&amp;IFERROR(VLOOKUP(EI$2&amp;$A12,'EUC2'!$C:$F,MATCH("AWAY",'EUC2'!$C$1:$F$1,0),0),"")&amp;IFERROR(VLOOKUP(EI$2&amp;$A12,'EUC2'!$D:$E,MATCH("HOME",'EUC2'!$D$1:$E$1,0),0),"")</f>
        <v/>
      </c>
      <c r="EJ12" s="25" t="str">
        <f>IFERROR(VLOOKUP(EJ$2&amp;$B12,'FPL FIX2'!$N$1:$Q$400,MATCH("HOME",'FPL FIX2'!$N$1:$Q$1,0),0),"")&amp;IFERROR(VLOOKUP(EJ$2&amp;$B12,'FPL FIX2'!$O$1:$P$400,MATCH("AWAY",'FPL FIX2'!$O$1:$P$1,0),0),"")&amp;IFERROR(VLOOKUP(EJ$2&amp;$A12,'FA2'!$A:$D,MATCH("AWAY",'FA2'!$A$1:$D$1,0),0),"")&amp;IFERROR(VLOOKUP(EJ$2&amp;$A12,'FA2'!$B:$C,MATCH("HOME",'FA2'!$B$1:$C$1,0),0),"")&amp;IFERROR(VLOOKUP(EJ$2&amp;$A12,'EFL2'!$A:$D,MATCH("AWAY",'EFL2'!$A$1:$D$1,0),0),"")&amp;IFERROR(VLOOKUP(EJ$2&amp;$A12,'EFL2'!$B:$C,MATCH("HOME",'EFL2'!$B$1:$C$1,0),0),"")&amp;IFERROR(VLOOKUP(EJ$2&amp;$A12,'UCL2'!$C:$F,MATCH("AWAY",'UCL2'!$C$1:$F$1,0),0),"")&amp;IFERROR(VLOOKUP(EJ$2&amp;$A12,'UCL2'!$D:$E,MATCH("HOME",'UCL2'!$D$1:$E$1,0),0),"")&amp;IFERROR(VLOOKUP(EJ$2&amp;$A12,'EU2'!$C:$F,MATCH("AWAY",'EU2'!$C$1:$F$1,0),0),"")&amp;IFERROR(VLOOKUP(EJ$2&amp;$A12,'EU2'!$D:$E,MATCH("HOME",'EU2'!$D$1:$E$1,0),0),"")&amp;IFERROR(VLOOKUP(EJ$2&amp;$A12,'EUC2'!$C:$F,MATCH("AWAY",'EUC2'!$C$1:$F$1,0),0),"")&amp;IFERROR(VLOOKUP(EJ$2&amp;$A12,'EUC2'!$D:$E,MATCH("HOME",'EUC2'!$D$1:$E$1,0),0),"")</f>
        <v/>
      </c>
      <c r="EK12" s="25" t="str">
        <f>IFERROR(VLOOKUP(EK$2&amp;$B12,'FPL FIX2'!$N$1:$Q$400,MATCH("HOME",'FPL FIX2'!$N$1:$Q$1,0),0),"")&amp;IFERROR(VLOOKUP(EK$2&amp;$B12,'FPL FIX2'!$O$1:$P$400,MATCH("AWAY",'FPL FIX2'!$O$1:$P$1,0),0),"")&amp;IFERROR(VLOOKUP(EK$2&amp;$A12,'FA2'!$A:$D,MATCH("AWAY",'FA2'!$A$1:$D$1,0),0),"")&amp;IFERROR(VLOOKUP(EK$2&amp;$A12,'FA2'!$B:$C,MATCH("HOME",'FA2'!$B$1:$C$1,0),0),"")&amp;IFERROR(VLOOKUP(EK$2&amp;$A12,'EFL2'!$A:$D,MATCH("AWAY",'EFL2'!$A$1:$D$1,0),0),"")&amp;IFERROR(VLOOKUP(EK$2&amp;$A12,'EFL2'!$B:$C,MATCH("HOME",'EFL2'!$B$1:$C$1,0),0),"")&amp;IFERROR(VLOOKUP(EK$2&amp;$A12,'UCL2'!$C:$F,MATCH("AWAY",'UCL2'!$C$1:$F$1,0),0),"")&amp;IFERROR(VLOOKUP(EK$2&amp;$A12,'UCL2'!$D:$E,MATCH("HOME",'UCL2'!$D$1:$E$1,0),0),"")&amp;IFERROR(VLOOKUP(EK$2&amp;$A12,'EU2'!$C:$F,MATCH("AWAY",'EU2'!$C$1:$F$1,0),0),"")&amp;IFERROR(VLOOKUP(EK$2&amp;$A12,'EU2'!$D:$E,MATCH("HOME",'EU2'!$D$1:$E$1,0),0),"")&amp;IFERROR(VLOOKUP(EK$2&amp;$A12,'EUC2'!$C:$F,MATCH("AWAY",'EUC2'!$C$1:$F$1,0),0),"")&amp;IFERROR(VLOOKUP(EK$2&amp;$A12,'EUC2'!$D:$E,MATCH("HOME",'EUC2'!$D$1:$E$1,0),0),"")</f>
        <v/>
      </c>
      <c r="EL12" s="25" t="str">
        <f>IFERROR(VLOOKUP(EL$2&amp;$B12,'FPL FIX2'!$N$1:$Q$400,MATCH("HOME",'FPL FIX2'!$N$1:$Q$1,0),0),"")&amp;IFERROR(VLOOKUP(EL$2&amp;$B12,'FPL FIX2'!$O$1:$P$400,MATCH("AWAY",'FPL FIX2'!$O$1:$P$1,0),0),"")&amp;IFERROR(VLOOKUP(EL$2&amp;$A12,'FA2'!$A:$D,MATCH("AWAY",'FA2'!$A$1:$D$1,0),0),"")&amp;IFERROR(VLOOKUP(EL$2&amp;$A12,'FA2'!$B:$C,MATCH("HOME",'FA2'!$B$1:$C$1,0),0),"")&amp;IFERROR(VLOOKUP(EL$2&amp;$A12,'EFL2'!$A:$D,MATCH("AWAY",'EFL2'!$A$1:$D$1,0),0),"")&amp;IFERROR(VLOOKUP(EL$2&amp;$A12,'EFL2'!$B:$C,MATCH("HOME",'EFL2'!$B$1:$C$1,0),0),"")&amp;IFERROR(VLOOKUP(EL$2&amp;$A12,'UCL2'!$C:$F,MATCH("AWAY",'UCL2'!$C$1:$F$1,0),0),"")&amp;IFERROR(VLOOKUP(EL$2&amp;$A12,'UCL2'!$D:$E,MATCH("HOME",'UCL2'!$D$1:$E$1,0),0),"")&amp;IFERROR(VLOOKUP(EL$2&amp;$A12,'EU2'!$C:$F,MATCH("AWAY",'EU2'!$C$1:$F$1,0),0),"")&amp;IFERROR(VLOOKUP(EL$2&amp;$A12,'EU2'!$D:$E,MATCH("HOME",'EU2'!$D$1:$E$1,0),0),"")&amp;IFERROR(VLOOKUP(EL$2&amp;$A12,'EUC2'!$C:$F,MATCH("AWAY",'EUC2'!$C$1:$F$1,0),0),"")&amp;IFERROR(VLOOKUP(EL$2&amp;$A12,'EUC2'!$D:$E,MATCH("HOME",'EUC2'!$D$1:$E$1,0),0),"")</f>
        <v/>
      </c>
      <c r="EM12" s="25" t="str">
        <f>IFERROR(VLOOKUP(EM$2&amp;$B12,'FPL FIX2'!$N$1:$Q$400,MATCH("HOME",'FPL FIX2'!$N$1:$Q$1,0),0),"")&amp;IFERROR(VLOOKUP(EM$2&amp;$B12,'FPL FIX2'!$O$1:$P$400,MATCH("AWAY",'FPL FIX2'!$O$1:$P$1,0),0),"")&amp;IFERROR(VLOOKUP(EM$2&amp;$A12,'FA2'!$A:$D,MATCH("AWAY",'FA2'!$A$1:$D$1,0),0),"")&amp;IFERROR(VLOOKUP(EM$2&amp;$A12,'FA2'!$B:$C,MATCH("HOME",'FA2'!$B$1:$C$1,0),0),"")&amp;IFERROR(VLOOKUP(EM$2&amp;$A12,'EFL2'!$A:$D,MATCH("AWAY",'EFL2'!$A$1:$D$1,0),0),"")&amp;IFERROR(VLOOKUP(EM$2&amp;$A12,'EFL2'!$B:$C,MATCH("HOME",'EFL2'!$B$1:$C$1,0),0),"")&amp;IFERROR(VLOOKUP(EM$2&amp;$A12,'UCL2'!$C:$F,MATCH("AWAY",'UCL2'!$C$1:$F$1,0),0),"")&amp;IFERROR(VLOOKUP(EM$2&amp;$A12,'UCL2'!$D:$E,MATCH("HOME",'UCL2'!$D$1:$E$1,0),0),"")&amp;IFERROR(VLOOKUP(EM$2&amp;$A12,'EU2'!$C:$F,MATCH("AWAY",'EU2'!$C$1:$F$1,0),0),"")&amp;IFERROR(VLOOKUP(EM$2&amp;$A12,'EU2'!$D:$E,MATCH("HOME",'EU2'!$D$1:$E$1,0),0),"")&amp;IFERROR(VLOOKUP(EM$2&amp;$A12,'EUC2'!$C:$F,MATCH("AWAY",'EUC2'!$C$1:$F$1,0),0),"")&amp;IFERROR(VLOOKUP(EM$2&amp;$A12,'EUC2'!$D:$E,MATCH("HOME",'EUC2'!$D$1:$E$1,0),0),"")</f>
        <v/>
      </c>
      <c r="EN12" s="25" t="str">
        <f>IFERROR(VLOOKUP(EN$2&amp;$B12,'FPL FIX2'!$N$1:$Q$400,MATCH("HOME",'FPL FIX2'!$N$1:$Q$1,0),0),"")&amp;IFERROR(VLOOKUP(EN$2&amp;$B12,'FPL FIX2'!$O$1:$P$400,MATCH("AWAY",'FPL FIX2'!$O$1:$P$1,0),0),"")&amp;IFERROR(VLOOKUP(EN$2&amp;$A12,'FA2'!$A:$D,MATCH("AWAY",'FA2'!$A$1:$D$1,0),0),"")&amp;IFERROR(VLOOKUP(EN$2&amp;$A12,'FA2'!$B:$C,MATCH("HOME",'FA2'!$B$1:$C$1,0),0),"")&amp;IFERROR(VLOOKUP(EN$2&amp;$A12,'EFL2'!$A:$D,MATCH("AWAY",'EFL2'!$A$1:$D$1,0),0),"")&amp;IFERROR(VLOOKUP(EN$2&amp;$A12,'EFL2'!$B:$C,MATCH("HOME",'EFL2'!$B$1:$C$1,0),0),"")&amp;IFERROR(VLOOKUP(EN$2&amp;$A12,'UCL2'!$C:$F,MATCH("AWAY",'UCL2'!$C$1:$F$1,0),0),"")&amp;IFERROR(VLOOKUP(EN$2&amp;$A12,'UCL2'!$D:$E,MATCH("HOME",'UCL2'!$D$1:$E$1,0),0),"")&amp;IFERROR(VLOOKUP(EN$2&amp;$A12,'EU2'!$C:$F,MATCH("AWAY",'EU2'!$C$1:$F$1,0),0),"")&amp;IFERROR(VLOOKUP(EN$2&amp;$A12,'EU2'!$D:$E,MATCH("HOME",'EU2'!$D$1:$E$1,0),0),"")&amp;IFERROR(VLOOKUP(EN$2&amp;$A12,'EUC2'!$C:$F,MATCH("AWAY",'EUC2'!$C$1:$F$1,0),0),"")&amp;IFERROR(VLOOKUP(EN$2&amp;$A12,'EUC2'!$D:$E,MATCH("HOME",'EUC2'!$D$1:$E$1,0),0),"")</f>
        <v/>
      </c>
      <c r="EO12" s="25" t="str">
        <f>IFERROR(VLOOKUP(EO$2&amp;$B12,'FPL FIX2'!$N$1:$Q$400,MATCH("HOME",'FPL FIX2'!$N$1:$Q$1,0),0),"")&amp;IFERROR(VLOOKUP(EO$2&amp;$B12,'FPL FIX2'!$O$1:$P$400,MATCH("AWAY",'FPL FIX2'!$O$1:$P$1,0),0),"")&amp;IFERROR(VLOOKUP(EO$2&amp;$A12,'FA2'!$A:$D,MATCH("AWAY",'FA2'!$A$1:$D$1,0),0),"")&amp;IFERROR(VLOOKUP(EO$2&amp;$A12,'FA2'!$B:$C,MATCH("HOME",'FA2'!$B$1:$C$1,0),0),"")&amp;IFERROR(VLOOKUP(EO$2&amp;$A12,'EFL2'!$A:$D,MATCH("AWAY",'EFL2'!$A$1:$D$1,0),0),"")&amp;IFERROR(VLOOKUP(EO$2&amp;$A12,'EFL2'!$B:$C,MATCH("HOME",'EFL2'!$B$1:$C$1,0),0),"")&amp;IFERROR(VLOOKUP(EO$2&amp;$A12,'UCL2'!$C:$F,MATCH("AWAY",'UCL2'!$C$1:$F$1,0),0),"")&amp;IFERROR(VLOOKUP(EO$2&amp;$A12,'UCL2'!$D:$E,MATCH("HOME",'UCL2'!$D$1:$E$1,0),0),"")&amp;IFERROR(VLOOKUP(EO$2&amp;$A12,'EU2'!$C:$F,MATCH("AWAY",'EU2'!$C$1:$F$1,0),0),"")&amp;IFERROR(VLOOKUP(EO$2&amp;$A12,'EU2'!$D:$E,MATCH("HOME",'EU2'!$D$1:$E$1,0),0),"")&amp;IFERROR(VLOOKUP(EO$2&amp;$A12,'EUC2'!$C:$F,MATCH("AWAY",'EUC2'!$C$1:$F$1,0),0),"")&amp;IFERROR(VLOOKUP(EO$2&amp;$A12,'EUC2'!$D:$E,MATCH("HOME",'EUC2'!$D$1:$E$1,0),0),"")</f>
        <v/>
      </c>
      <c r="EP12" s="25" t="str">
        <f>IFERROR(VLOOKUP(EP$2&amp;$B12,'FPL FIX2'!$N$1:$Q$400,MATCH("HOME",'FPL FIX2'!$N$1:$Q$1,0),0),"")&amp;IFERROR(VLOOKUP(EP$2&amp;$B12,'FPL FIX2'!$O$1:$P$400,MATCH("AWAY",'FPL FIX2'!$O$1:$P$1,0),0),"")&amp;IFERROR(VLOOKUP(EP$2&amp;$A12,'FA2'!$A:$D,MATCH("AWAY",'FA2'!$A$1:$D$1,0),0),"")&amp;IFERROR(VLOOKUP(EP$2&amp;$A12,'FA2'!$B:$C,MATCH("HOME",'FA2'!$B$1:$C$1,0),0),"")&amp;IFERROR(VLOOKUP(EP$2&amp;$A12,'EFL2'!$A:$D,MATCH("AWAY",'EFL2'!$A$1:$D$1,0),0),"")&amp;IFERROR(VLOOKUP(EP$2&amp;$A12,'EFL2'!$B:$C,MATCH("HOME",'EFL2'!$B$1:$C$1,0),0),"")&amp;IFERROR(VLOOKUP(EP$2&amp;$A12,'UCL2'!$C:$F,MATCH("AWAY",'UCL2'!$C$1:$F$1,0),0),"")&amp;IFERROR(VLOOKUP(EP$2&amp;$A12,'UCL2'!$D:$E,MATCH("HOME",'UCL2'!$D$1:$E$1,0),0),"")&amp;IFERROR(VLOOKUP(EP$2&amp;$A12,'EU2'!$C:$F,MATCH("AWAY",'EU2'!$C$1:$F$1,0),0),"")&amp;IFERROR(VLOOKUP(EP$2&amp;$A12,'EU2'!$D:$E,MATCH("HOME",'EU2'!$D$1:$E$1,0),0),"")&amp;IFERROR(VLOOKUP(EP$2&amp;$A12,'EUC2'!$C:$F,MATCH("AWAY",'EUC2'!$C$1:$F$1,0),0),"")&amp;IFERROR(VLOOKUP(EP$2&amp;$A12,'EUC2'!$D:$E,MATCH("HOME",'EUC2'!$D$1:$E$1,0),0),"")</f>
        <v/>
      </c>
      <c r="EQ12" s="25" t="str">
        <f>IFERROR(VLOOKUP(EQ$2&amp;$B12,'FPL FIX2'!$N$1:$Q$400,MATCH("HOME",'FPL FIX2'!$N$1:$Q$1,0),0),"")&amp;IFERROR(VLOOKUP(EQ$2&amp;$B12,'FPL FIX2'!$O$1:$P$400,MATCH("AWAY",'FPL FIX2'!$O$1:$P$1,0),0),"")&amp;IFERROR(VLOOKUP(EQ$2&amp;$A12,'FA2'!$A:$D,MATCH("AWAY",'FA2'!$A$1:$D$1,0),0),"")&amp;IFERROR(VLOOKUP(EQ$2&amp;$A12,'FA2'!$B:$C,MATCH("HOME",'FA2'!$B$1:$C$1,0),0),"")&amp;IFERROR(VLOOKUP(EQ$2&amp;$A12,'EFL2'!$A:$D,MATCH("AWAY",'EFL2'!$A$1:$D$1,0),0),"")&amp;IFERROR(VLOOKUP(EQ$2&amp;$A12,'EFL2'!$B:$C,MATCH("HOME",'EFL2'!$B$1:$C$1,0),0),"")&amp;IFERROR(VLOOKUP(EQ$2&amp;$A12,'UCL2'!$C:$F,MATCH("AWAY",'UCL2'!$C$1:$F$1,0),0),"")&amp;IFERROR(VLOOKUP(EQ$2&amp;$A12,'UCL2'!$D:$E,MATCH("HOME",'UCL2'!$D$1:$E$1,0),0),"")&amp;IFERROR(VLOOKUP(EQ$2&amp;$A12,'EU2'!$C:$F,MATCH("AWAY",'EU2'!$C$1:$F$1,0),0),"")&amp;IFERROR(VLOOKUP(EQ$2&amp;$A12,'EU2'!$D:$E,MATCH("HOME",'EU2'!$D$1:$E$1,0),0),"")&amp;IFERROR(VLOOKUP(EQ$2&amp;$A12,'EUC2'!$C:$F,MATCH("AWAY",'EUC2'!$C$1:$F$1,0),0),"")&amp;IFERROR(VLOOKUP(EQ$2&amp;$A12,'EUC2'!$D:$E,MATCH("HOME",'EUC2'!$D$1:$E$1,0),0),"")</f>
        <v/>
      </c>
      <c r="ER12" s="25" t="str">
        <f>IFERROR(VLOOKUP(ER$2&amp;$B12,'FPL FIX2'!$N$1:$Q$400,MATCH("HOME",'FPL FIX2'!$N$1:$Q$1,0),0),"")&amp;IFERROR(VLOOKUP(ER$2&amp;$B12,'FPL FIX2'!$O$1:$P$400,MATCH("AWAY",'FPL FIX2'!$O$1:$P$1,0),0),"")&amp;IFERROR(VLOOKUP(ER$2&amp;$A12,'FA2'!$A:$D,MATCH("AWAY",'FA2'!$A$1:$D$1,0),0),"")&amp;IFERROR(VLOOKUP(ER$2&amp;$A12,'FA2'!$B:$C,MATCH("HOME",'FA2'!$B$1:$C$1,0),0),"")&amp;IFERROR(VLOOKUP(ER$2&amp;$A12,'EFL2'!$A:$D,MATCH("AWAY",'EFL2'!$A$1:$D$1,0),0),"")&amp;IFERROR(VLOOKUP(ER$2&amp;$A12,'EFL2'!$B:$C,MATCH("HOME",'EFL2'!$B$1:$C$1,0),0),"")&amp;IFERROR(VLOOKUP(ER$2&amp;$A12,'UCL2'!$C:$F,MATCH("AWAY",'UCL2'!$C$1:$F$1,0),0),"")&amp;IFERROR(VLOOKUP(ER$2&amp;$A12,'UCL2'!$D:$E,MATCH("HOME",'UCL2'!$D$1:$E$1,0),0),"")&amp;IFERROR(VLOOKUP(ER$2&amp;$A12,'EU2'!$C:$F,MATCH("AWAY",'EU2'!$C$1:$F$1,0),0),"")&amp;IFERROR(VLOOKUP(ER$2&amp;$A12,'EU2'!$D:$E,MATCH("HOME",'EU2'!$D$1:$E$1,0),0),"")&amp;IFERROR(VLOOKUP(ER$2&amp;$A12,'EUC2'!$C:$F,MATCH("AWAY",'EUC2'!$C$1:$F$1,0),0),"")&amp;IFERROR(VLOOKUP(ER$2&amp;$A12,'EUC2'!$D:$E,MATCH("HOME",'EUC2'!$D$1:$E$1,0),0),"")</f>
        <v/>
      </c>
      <c r="ES12" s="25" t="str">
        <f>IFERROR(VLOOKUP(ES$2&amp;$B12,'FPL FIX2'!$N$1:$Q$400,MATCH("HOME",'FPL FIX2'!$N$1:$Q$1,0),0),"")&amp;IFERROR(VLOOKUP(ES$2&amp;$B12,'FPL FIX2'!$O$1:$P$400,MATCH("AWAY",'FPL FIX2'!$O$1:$P$1,0),0),"")&amp;IFERROR(VLOOKUP(ES$2&amp;$A12,'FA2'!$A:$D,MATCH("AWAY",'FA2'!$A$1:$D$1,0),0),"")&amp;IFERROR(VLOOKUP(ES$2&amp;$A12,'FA2'!$B:$C,MATCH("HOME",'FA2'!$B$1:$C$1,0),0),"")&amp;IFERROR(VLOOKUP(ES$2&amp;$A12,'EFL2'!$A:$D,MATCH("AWAY",'EFL2'!$A$1:$D$1,0),0),"")&amp;IFERROR(VLOOKUP(ES$2&amp;$A12,'EFL2'!$B:$C,MATCH("HOME",'EFL2'!$B$1:$C$1,0),0),"")&amp;IFERROR(VLOOKUP(ES$2&amp;$A12,'UCL2'!$C:$F,MATCH("AWAY",'UCL2'!$C$1:$F$1,0),0),"")&amp;IFERROR(VLOOKUP(ES$2&amp;$A12,'UCL2'!$D:$E,MATCH("HOME",'UCL2'!$D$1:$E$1,0),0),"")&amp;IFERROR(VLOOKUP(ES$2&amp;$A12,'EU2'!$C:$F,MATCH("AWAY",'EU2'!$C$1:$F$1,0),0),"")&amp;IFERROR(VLOOKUP(ES$2&amp;$A12,'EU2'!$D:$E,MATCH("HOME",'EU2'!$D$1:$E$1,0),0),"")&amp;IFERROR(VLOOKUP(ES$2&amp;$A12,'EUC2'!$C:$F,MATCH("AWAY",'EUC2'!$C$1:$F$1,0),0),"")&amp;IFERROR(VLOOKUP(ES$2&amp;$A12,'EUC2'!$D:$E,MATCH("HOME",'EUC2'!$D$1:$E$1,0),0),"")</f>
        <v/>
      </c>
      <c r="ET12" s="25" t="str">
        <f>IFERROR(VLOOKUP(ET$2&amp;$B12,'FPL FIX2'!$N$1:$Q$400,MATCH("HOME",'FPL FIX2'!$N$1:$Q$1,0),0),"")&amp;IFERROR(VLOOKUP(ET$2&amp;$B12,'FPL FIX2'!$O$1:$P$400,MATCH("AWAY",'FPL FIX2'!$O$1:$P$1,0),0),"")&amp;IFERROR(VLOOKUP(ET$2&amp;$A12,'FA2'!$A:$D,MATCH("AWAY",'FA2'!$A$1:$D$1,0),0),"")&amp;IFERROR(VLOOKUP(ET$2&amp;$A12,'FA2'!$B:$C,MATCH("HOME",'FA2'!$B$1:$C$1,0),0),"")&amp;IFERROR(VLOOKUP(ET$2&amp;$A12,'EFL2'!$A:$D,MATCH("AWAY",'EFL2'!$A$1:$D$1,0),0),"")&amp;IFERROR(VLOOKUP(ET$2&amp;$A12,'EFL2'!$B:$C,MATCH("HOME",'EFL2'!$B$1:$C$1,0),0),"")&amp;IFERROR(VLOOKUP(ET$2&amp;$A12,'UCL2'!$C:$F,MATCH("AWAY",'UCL2'!$C$1:$F$1,0),0),"")&amp;IFERROR(VLOOKUP(ET$2&amp;$A12,'UCL2'!$D:$E,MATCH("HOME",'UCL2'!$D$1:$E$1,0),0),"")&amp;IFERROR(VLOOKUP(ET$2&amp;$A12,'EU2'!$C:$F,MATCH("AWAY",'EU2'!$C$1:$F$1,0),0),"")&amp;IFERROR(VLOOKUP(ET$2&amp;$A12,'EU2'!$D:$E,MATCH("HOME",'EU2'!$D$1:$E$1,0),0),"")&amp;IFERROR(VLOOKUP(ET$2&amp;$A12,'EUC2'!$C:$F,MATCH("AWAY",'EUC2'!$C$1:$F$1,0),0),"")&amp;IFERROR(VLOOKUP(ET$2&amp;$A12,'EUC2'!$D:$E,MATCH("HOME",'EUC2'!$D$1:$E$1,0),0),"")</f>
        <v>cry</v>
      </c>
      <c r="EU12" s="25" t="str">
        <f>IFERROR(VLOOKUP(EU$2&amp;$B12,'FPL FIX2'!$N$1:$Q$400,MATCH("HOME",'FPL FIX2'!$N$1:$Q$1,0),0),"")&amp;IFERROR(VLOOKUP(EU$2&amp;$B12,'FPL FIX2'!$O$1:$P$400,MATCH("AWAY",'FPL FIX2'!$O$1:$P$1,0),0),"")&amp;IFERROR(VLOOKUP(EU$2&amp;$A12,'FA2'!$A:$D,MATCH("AWAY",'FA2'!$A$1:$D$1,0),0),"")&amp;IFERROR(VLOOKUP(EU$2&amp;$A12,'FA2'!$B:$C,MATCH("HOME",'FA2'!$B$1:$C$1,0),0),"")&amp;IFERROR(VLOOKUP(EU$2&amp;$A12,'EFL2'!$A:$D,MATCH("AWAY",'EFL2'!$A$1:$D$1,0),0),"")&amp;IFERROR(VLOOKUP(EU$2&amp;$A12,'EFL2'!$B:$C,MATCH("HOME",'EFL2'!$B$1:$C$1,0),0),"")&amp;IFERROR(VLOOKUP(EU$2&amp;$A12,'UCL2'!$C:$F,MATCH("AWAY",'UCL2'!$C$1:$F$1,0),0),"")&amp;IFERROR(VLOOKUP(EU$2&amp;$A12,'UCL2'!$D:$E,MATCH("HOME",'UCL2'!$D$1:$E$1,0),0),"")&amp;IFERROR(VLOOKUP(EU$2&amp;$A12,'EU2'!$C:$F,MATCH("AWAY",'EU2'!$C$1:$F$1,0),0),"")&amp;IFERROR(VLOOKUP(EU$2&amp;$A12,'EU2'!$D:$E,MATCH("HOME",'EU2'!$D$1:$E$1,0),0),"")&amp;IFERROR(VLOOKUP(EU$2&amp;$A12,'EUC2'!$C:$F,MATCH("AWAY",'EUC2'!$C$1:$F$1,0),0),"")&amp;IFERROR(VLOOKUP(EU$2&amp;$A12,'EUC2'!$D:$E,MATCH("HOME",'EUC2'!$D$1:$E$1,0),0),"")</f>
        <v/>
      </c>
      <c r="EV12" s="25" t="str">
        <f>IFERROR(VLOOKUP(EV$2&amp;$B12,'FPL FIX2'!$N$1:$Q$400,MATCH("HOME",'FPL FIX2'!$N$1:$Q$1,0),0),"")&amp;IFERROR(VLOOKUP(EV$2&amp;$B12,'FPL FIX2'!$O$1:$P$400,MATCH("AWAY",'FPL FIX2'!$O$1:$P$1,0),0),"")&amp;IFERROR(VLOOKUP(EV$2&amp;$A12,'FA2'!$A:$D,MATCH("AWAY",'FA2'!$A$1:$D$1,0),0),"")&amp;IFERROR(VLOOKUP(EV$2&amp;$A12,'FA2'!$B:$C,MATCH("HOME",'FA2'!$B$1:$C$1,0),0),"")&amp;IFERROR(VLOOKUP(EV$2&amp;$A12,'EFL2'!$A:$D,MATCH("AWAY",'EFL2'!$A$1:$D$1,0),0),"")&amp;IFERROR(VLOOKUP(EV$2&amp;$A12,'EFL2'!$B:$C,MATCH("HOME",'EFL2'!$B$1:$C$1,0),0),"")&amp;IFERROR(VLOOKUP(EV$2&amp;$A12,'UCL2'!$C:$F,MATCH("AWAY",'UCL2'!$C$1:$F$1,0),0),"")&amp;IFERROR(VLOOKUP(EV$2&amp;$A12,'UCL2'!$D:$E,MATCH("HOME",'UCL2'!$D$1:$E$1,0),0),"")&amp;IFERROR(VLOOKUP(EV$2&amp;$A12,'EU2'!$C:$F,MATCH("AWAY",'EU2'!$C$1:$F$1,0),0),"")&amp;IFERROR(VLOOKUP(EV$2&amp;$A12,'EU2'!$D:$E,MATCH("HOME",'EU2'!$D$1:$E$1,0),0),"")&amp;IFERROR(VLOOKUP(EV$2&amp;$A12,'EUC2'!$C:$F,MATCH("AWAY",'EUC2'!$C$1:$F$1,0),0),"")&amp;IFERROR(VLOOKUP(EV$2&amp;$A12,'EUC2'!$D:$E,MATCH("HOME",'EUC2'!$D$1:$E$1,0),0),"")</f>
        <v/>
      </c>
      <c r="EW12" s="25" t="str">
        <f>IFERROR(VLOOKUP(EW$2&amp;$B12,'FPL FIX2'!$N$1:$Q$400,MATCH("HOME",'FPL FIX2'!$N$1:$Q$1,0),0),"")&amp;IFERROR(VLOOKUP(EW$2&amp;$B12,'FPL FIX2'!$O$1:$P$400,MATCH("AWAY",'FPL FIX2'!$O$1:$P$1,0),0),"")&amp;IFERROR(VLOOKUP(EW$2&amp;$A12,'FA2'!$A:$D,MATCH("AWAY",'FA2'!$A$1:$D$1,0),0),"")&amp;IFERROR(VLOOKUP(EW$2&amp;$A12,'FA2'!$B:$C,MATCH("HOME",'FA2'!$B$1:$C$1,0),0),"")&amp;IFERROR(VLOOKUP(EW$2&amp;$A12,'EFL2'!$A:$D,MATCH("AWAY",'EFL2'!$A$1:$D$1,0),0),"")&amp;IFERROR(VLOOKUP(EW$2&amp;$A12,'EFL2'!$B:$C,MATCH("HOME",'EFL2'!$B$1:$C$1,0),0),"")&amp;IFERROR(VLOOKUP(EW$2&amp;$A12,'UCL2'!$C:$F,MATCH("AWAY",'UCL2'!$C$1:$F$1,0),0),"")&amp;IFERROR(VLOOKUP(EW$2&amp;$A12,'UCL2'!$D:$E,MATCH("HOME",'UCL2'!$D$1:$E$1,0),0),"")&amp;IFERROR(VLOOKUP(EW$2&amp;$A12,'EU2'!$C:$F,MATCH("AWAY",'EU2'!$C$1:$F$1,0),0),"")&amp;IFERROR(VLOOKUP(EW$2&amp;$A12,'EU2'!$D:$E,MATCH("HOME",'EU2'!$D$1:$E$1,0),0),"")&amp;IFERROR(VLOOKUP(EW$2&amp;$A12,'EUC2'!$C:$F,MATCH("AWAY",'EUC2'!$C$1:$F$1,0),0),"")&amp;IFERROR(VLOOKUP(EW$2&amp;$A12,'EUC2'!$D:$E,MATCH("HOME",'EUC2'!$D$1:$E$1,0),0),"")</f>
        <v/>
      </c>
      <c r="EX12" s="25" t="str">
        <f>IFERROR(VLOOKUP(EX$2&amp;$B12,'FPL FIX2'!$N$1:$Q$400,MATCH("HOME",'FPL FIX2'!$N$1:$Q$1,0),0),"")&amp;IFERROR(VLOOKUP(EX$2&amp;$B12,'FPL FIX2'!$O$1:$P$400,MATCH("AWAY",'FPL FIX2'!$O$1:$P$1,0),0),"")&amp;IFERROR(VLOOKUP(EX$2&amp;$A12,'FA2'!$A:$D,MATCH("AWAY",'FA2'!$A$1:$D$1,0),0),"")&amp;IFERROR(VLOOKUP(EX$2&amp;$A12,'FA2'!$B:$C,MATCH("HOME",'FA2'!$B$1:$C$1,0),0),"")&amp;IFERROR(VLOOKUP(EX$2&amp;$A12,'EFL2'!$A:$D,MATCH("AWAY",'EFL2'!$A$1:$D$1,0),0),"")&amp;IFERROR(VLOOKUP(EX$2&amp;$A12,'EFL2'!$B:$C,MATCH("HOME",'EFL2'!$B$1:$C$1,0),0),"")&amp;IFERROR(VLOOKUP(EX$2&amp;$A12,'UCL2'!$C:$F,MATCH("AWAY",'UCL2'!$C$1:$F$1,0),0),"")&amp;IFERROR(VLOOKUP(EX$2&amp;$A12,'UCL2'!$D:$E,MATCH("HOME",'UCL2'!$D$1:$E$1,0),0),"")&amp;IFERROR(VLOOKUP(EX$2&amp;$A12,'EU2'!$C:$F,MATCH("AWAY",'EU2'!$C$1:$F$1,0),0),"")&amp;IFERROR(VLOOKUP(EX$2&amp;$A12,'EU2'!$D:$E,MATCH("HOME",'EU2'!$D$1:$E$1,0),0),"")&amp;IFERROR(VLOOKUP(EX$2&amp;$A12,'EUC2'!$C:$F,MATCH("AWAY",'EUC2'!$C$1:$F$1,0),0),"")&amp;IFERROR(VLOOKUP(EX$2&amp;$A12,'EUC2'!$D:$E,MATCH("HOME",'EUC2'!$D$1:$E$1,0),0),"")</f>
        <v/>
      </c>
      <c r="EY12" s="25" t="str">
        <f>IFERROR(VLOOKUP(EY$2&amp;$B12,'FPL FIX2'!$N$1:$Q$400,MATCH("HOME",'FPL FIX2'!$N$1:$Q$1,0),0),"")&amp;IFERROR(VLOOKUP(EY$2&amp;$B12,'FPL FIX2'!$O$1:$P$400,MATCH("AWAY",'FPL FIX2'!$O$1:$P$1,0),0),"")&amp;IFERROR(VLOOKUP(EY$2&amp;$A12,'FA2'!$A:$D,MATCH("AWAY",'FA2'!$A$1:$D$1,0),0),"")&amp;IFERROR(VLOOKUP(EY$2&amp;$A12,'FA2'!$B:$C,MATCH("HOME",'FA2'!$B$1:$C$1,0),0),"")&amp;IFERROR(VLOOKUP(EY$2&amp;$A12,'EFL2'!$A:$D,MATCH("AWAY",'EFL2'!$A$1:$D$1,0),0),"")&amp;IFERROR(VLOOKUP(EY$2&amp;$A12,'EFL2'!$B:$C,MATCH("HOME",'EFL2'!$B$1:$C$1,0),0),"")&amp;IFERROR(VLOOKUP(EY$2&amp;$A12,'UCL2'!$C:$F,MATCH("AWAY",'UCL2'!$C$1:$F$1,0),0),"")&amp;IFERROR(VLOOKUP(EY$2&amp;$A12,'UCL2'!$D:$E,MATCH("HOME",'UCL2'!$D$1:$E$1,0),0),"")&amp;IFERROR(VLOOKUP(EY$2&amp;$A12,'EU2'!$C:$F,MATCH("AWAY",'EU2'!$C$1:$F$1,0),0),"")&amp;IFERROR(VLOOKUP(EY$2&amp;$A12,'EU2'!$D:$E,MATCH("HOME",'EU2'!$D$1:$E$1,0),0),"")&amp;IFERROR(VLOOKUP(EY$2&amp;$A12,'EUC2'!$C:$F,MATCH("AWAY",'EUC2'!$C$1:$F$1,0),0),"")&amp;IFERROR(VLOOKUP(EY$2&amp;$A12,'EUC2'!$D:$E,MATCH("HOME",'EUC2'!$D$1:$E$1,0),0),"")</f>
        <v>SOU</v>
      </c>
      <c r="EZ12" s="25" t="str">
        <f>IFERROR(VLOOKUP(EZ$2&amp;$B12,'FPL FIX2'!$N$1:$Q$400,MATCH("HOME",'FPL FIX2'!$N$1:$Q$1,0),0),"")&amp;IFERROR(VLOOKUP(EZ$2&amp;$B12,'FPL FIX2'!$O$1:$P$400,MATCH("AWAY",'FPL FIX2'!$O$1:$P$1,0),0),"")&amp;IFERROR(VLOOKUP(EZ$2&amp;$A12,'FA2'!$A:$D,MATCH("AWAY",'FA2'!$A$1:$D$1,0),0),"")&amp;IFERROR(VLOOKUP(EZ$2&amp;$A12,'FA2'!$B:$C,MATCH("HOME",'FA2'!$B$1:$C$1,0),0),"")&amp;IFERROR(VLOOKUP(EZ$2&amp;$A12,'EFL2'!$A:$D,MATCH("AWAY",'EFL2'!$A$1:$D$1,0),0),"")&amp;IFERROR(VLOOKUP(EZ$2&amp;$A12,'EFL2'!$B:$C,MATCH("HOME",'EFL2'!$B$1:$C$1,0),0),"")&amp;IFERROR(VLOOKUP(EZ$2&amp;$A12,'UCL2'!$C:$F,MATCH("AWAY",'UCL2'!$C$1:$F$1,0),0),"")&amp;IFERROR(VLOOKUP(EZ$2&amp;$A12,'UCL2'!$D:$E,MATCH("HOME",'UCL2'!$D$1:$E$1,0),0),"")&amp;IFERROR(VLOOKUP(EZ$2&amp;$A12,'EU2'!$C:$F,MATCH("AWAY",'EU2'!$C$1:$F$1,0),0),"")&amp;IFERROR(VLOOKUP(EZ$2&amp;$A12,'EU2'!$D:$E,MATCH("HOME",'EU2'!$D$1:$E$1,0),0),"")&amp;IFERROR(VLOOKUP(EZ$2&amp;$A12,'EUC2'!$C:$F,MATCH("AWAY",'EUC2'!$C$1:$F$1,0),0),"")&amp;IFERROR(VLOOKUP(EZ$2&amp;$A12,'EUC2'!$D:$E,MATCH("HOME",'EUC2'!$D$1:$E$1,0),0),"")</f>
        <v/>
      </c>
      <c r="FA12" s="25" t="str">
        <f>IFERROR(VLOOKUP(FA$2&amp;$B12,'FPL FIX2'!$N$1:$Q$400,MATCH("HOME",'FPL FIX2'!$N$1:$Q$1,0),0),"")&amp;IFERROR(VLOOKUP(FA$2&amp;$B12,'FPL FIX2'!$O$1:$P$400,MATCH("AWAY",'FPL FIX2'!$O$1:$P$1,0),0),"")&amp;IFERROR(VLOOKUP(FA$2&amp;$A12,'FA2'!$A:$D,MATCH("AWAY",'FA2'!$A$1:$D$1,0),0),"")&amp;IFERROR(VLOOKUP(FA$2&amp;$A12,'FA2'!$B:$C,MATCH("HOME",'FA2'!$B$1:$C$1,0),0),"")&amp;IFERROR(VLOOKUP(FA$2&amp;$A12,'EFL2'!$A:$D,MATCH("AWAY",'EFL2'!$A$1:$D$1,0),0),"")&amp;IFERROR(VLOOKUP(FA$2&amp;$A12,'EFL2'!$B:$C,MATCH("HOME",'EFL2'!$B$1:$C$1,0),0),"")&amp;IFERROR(VLOOKUP(FA$2&amp;$A12,'UCL2'!$C:$F,MATCH("AWAY",'UCL2'!$C$1:$F$1,0),0),"")&amp;IFERROR(VLOOKUP(FA$2&amp;$A12,'UCL2'!$D:$E,MATCH("HOME",'UCL2'!$D$1:$E$1,0),0),"")&amp;IFERROR(VLOOKUP(FA$2&amp;$A12,'EU2'!$C:$F,MATCH("AWAY",'EU2'!$C$1:$F$1,0),0),"")&amp;IFERROR(VLOOKUP(FA$2&amp;$A12,'EU2'!$D:$E,MATCH("HOME",'EU2'!$D$1:$E$1,0),0),"")&amp;IFERROR(VLOOKUP(FA$2&amp;$A12,'EUC2'!$C:$F,MATCH("AWAY",'EUC2'!$C$1:$F$1,0),0),"")&amp;IFERROR(VLOOKUP(FA$2&amp;$A12,'EUC2'!$D:$E,MATCH("HOME",'EUC2'!$D$1:$E$1,0),0),"")</f>
        <v/>
      </c>
      <c r="FB12" s="25" t="str">
        <f>IFERROR(VLOOKUP(FB$2&amp;$B12,'FPL FIX2'!$N$1:$Q$400,MATCH("HOME",'FPL FIX2'!$N$1:$Q$1,0),0),"")&amp;IFERROR(VLOOKUP(FB$2&amp;$B12,'FPL FIX2'!$O$1:$P$400,MATCH("AWAY",'FPL FIX2'!$O$1:$P$1,0),0),"")&amp;IFERROR(VLOOKUP(FB$2&amp;$A12,'FA2'!$A:$D,MATCH("AWAY",'FA2'!$A$1:$D$1,0),0),"")&amp;IFERROR(VLOOKUP(FB$2&amp;$A12,'FA2'!$B:$C,MATCH("HOME",'FA2'!$B$1:$C$1,0),0),"")&amp;IFERROR(VLOOKUP(FB$2&amp;$A12,'EFL2'!$A:$D,MATCH("AWAY",'EFL2'!$A$1:$D$1,0),0),"")&amp;IFERROR(VLOOKUP(FB$2&amp;$A12,'EFL2'!$B:$C,MATCH("HOME",'EFL2'!$B$1:$C$1,0),0),"")&amp;IFERROR(VLOOKUP(FB$2&amp;$A12,'UCL2'!$C:$F,MATCH("AWAY",'UCL2'!$C$1:$F$1,0),0),"")&amp;IFERROR(VLOOKUP(FB$2&amp;$A12,'UCL2'!$D:$E,MATCH("HOME",'UCL2'!$D$1:$E$1,0),0),"")&amp;IFERROR(VLOOKUP(FB$2&amp;$A12,'EU2'!$C:$F,MATCH("AWAY",'EU2'!$C$1:$F$1,0),0),"")&amp;IFERROR(VLOOKUP(FB$2&amp;$A12,'EU2'!$D:$E,MATCH("HOME",'EU2'!$D$1:$E$1,0),0),"")&amp;IFERROR(VLOOKUP(FB$2&amp;$A12,'EUC2'!$C:$F,MATCH("AWAY",'EUC2'!$C$1:$F$1,0),0),"")&amp;IFERROR(VLOOKUP(FB$2&amp;$A12,'EUC2'!$D:$E,MATCH("HOME",'EUC2'!$D$1:$E$1,0),0),"")</f>
        <v>lei</v>
      </c>
      <c r="FC12" s="25" t="str">
        <f>IFERROR(VLOOKUP(FC$2&amp;$B12,'FPL FIX2'!$N$1:$Q$400,MATCH("HOME",'FPL FIX2'!$N$1:$Q$1,0),0),"")&amp;IFERROR(VLOOKUP(FC$2&amp;$B12,'FPL FIX2'!$O$1:$P$400,MATCH("AWAY",'FPL FIX2'!$O$1:$P$1,0),0),"")&amp;IFERROR(VLOOKUP(FC$2&amp;$A12,'FA2'!$A:$D,MATCH("AWAY",'FA2'!$A$1:$D$1,0),0),"")&amp;IFERROR(VLOOKUP(FC$2&amp;$A12,'FA2'!$B:$C,MATCH("HOME",'FA2'!$B$1:$C$1,0),0),"")&amp;IFERROR(VLOOKUP(FC$2&amp;$A12,'EFL2'!$A:$D,MATCH("AWAY",'EFL2'!$A$1:$D$1,0),0),"")&amp;IFERROR(VLOOKUP(FC$2&amp;$A12,'EFL2'!$B:$C,MATCH("HOME",'EFL2'!$B$1:$C$1,0),0),"")&amp;IFERROR(VLOOKUP(FC$2&amp;$A12,'UCL2'!$C:$F,MATCH("AWAY",'UCL2'!$C$1:$F$1,0),0),"")&amp;IFERROR(VLOOKUP(FC$2&amp;$A12,'UCL2'!$D:$E,MATCH("HOME",'UCL2'!$D$1:$E$1,0),0),"")&amp;IFERROR(VLOOKUP(FC$2&amp;$A12,'EU2'!$C:$F,MATCH("AWAY",'EU2'!$C$1:$F$1,0),0),"")&amp;IFERROR(VLOOKUP(FC$2&amp;$A12,'EU2'!$D:$E,MATCH("HOME",'EU2'!$D$1:$E$1,0),0),"")&amp;IFERROR(VLOOKUP(FC$2&amp;$A12,'EUC2'!$C:$F,MATCH("AWAY",'EUC2'!$C$1:$F$1,0),0),"")&amp;IFERROR(VLOOKUP(FC$2&amp;$A12,'EUC2'!$D:$E,MATCH("HOME",'EUC2'!$D$1:$E$1,0),0),"")</f>
        <v/>
      </c>
      <c r="FD12" s="25" t="str">
        <f>IFERROR(VLOOKUP(FD$2&amp;$B12,'FPL FIX2'!$N$1:$Q$400,MATCH("HOME",'FPL FIX2'!$N$1:$Q$1,0),0),"")&amp;IFERROR(VLOOKUP(FD$2&amp;$B12,'FPL FIX2'!$O$1:$P$400,MATCH("AWAY",'FPL FIX2'!$O$1:$P$1,0),0),"")&amp;IFERROR(VLOOKUP(FD$2&amp;$A12,'FA2'!$A:$D,MATCH("AWAY",'FA2'!$A$1:$D$1,0),0),"")&amp;IFERROR(VLOOKUP(FD$2&amp;$A12,'FA2'!$B:$C,MATCH("HOME",'FA2'!$B$1:$C$1,0),0),"")&amp;IFERROR(VLOOKUP(FD$2&amp;$A12,'EFL2'!$A:$D,MATCH("AWAY",'EFL2'!$A$1:$D$1,0),0),"")&amp;IFERROR(VLOOKUP(FD$2&amp;$A12,'EFL2'!$B:$C,MATCH("HOME",'EFL2'!$B$1:$C$1,0),0),"")&amp;IFERROR(VLOOKUP(FD$2&amp;$A12,'UCL2'!$C:$F,MATCH("AWAY",'UCL2'!$C$1:$F$1,0),0),"")&amp;IFERROR(VLOOKUP(FD$2&amp;$A12,'UCL2'!$D:$E,MATCH("HOME",'UCL2'!$D$1:$E$1,0),0),"")&amp;IFERROR(VLOOKUP(FD$2&amp;$A12,'EU2'!$C:$F,MATCH("AWAY",'EU2'!$C$1:$F$1,0),0),"")&amp;IFERROR(VLOOKUP(FD$2&amp;$A12,'EU2'!$D:$E,MATCH("HOME",'EU2'!$D$1:$E$1,0),0),"")&amp;IFERROR(VLOOKUP(FD$2&amp;$A12,'EUC2'!$C:$F,MATCH("AWAY",'EUC2'!$C$1:$F$1,0),0),"")&amp;IFERROR(VLOOKUP(FD$2&amp;$A12,'EUC2'!$D:$E,MATCH("HOME",'EUC2'!$D$1:$E$1,0),0),"")</f>
        <v/>
      </c>
      <c r="FE12" s="25" t="str">
        <f>IFERROR(VLOOKUP(FE$2&amp;$B12,'FPL FIX2'!$N$1:$Q$400,MATCH("HOME",'FPL FIX2'!$N$1:$Q$1,0),0),"")&amp;IFERROR(VLOOKUP(FE$2&amp;$B12,'FPL FIX2'!$O$1:$P$400,MATCH("AWAY",'FPL FIX2'!$O$1:$P$1,0),0),"")&amp;IFERROR(VLOOKUP(FE$2&amp;$A12,'FA2'!$A:$D,MATCH("AWAY",'FA2'!$A$1:$D$1,0),0),"")&amp;IFERROR(VLOOKUP(FE$2&amp;$A12,'FA2'!$B:$C,MATCH("HOME",'FA2'!$B$1:$C$1,0),0),"")&amp;IFERROR(VLOOKUP(FE$2&amp;$A12,'EFL2'!$A:$D,MATCH("AWAY",'EFL2'!$A$1:$D$1,0),0),"")&amp;IFERROR(VLOOKUP(FE$2&amp;$A12,'EFL2'!$B:$C,MATCH("HOME",'EFL2'!$B$1:$C$1,0),0),"")&amp;IFERROR(VLOOKUP(FE$2&amp;$A12,'UCL2'!$C:$F,MATCH("AWAY",'UCL2'!$C$1:$F$1,0),0),"")&amp;IFERROR(VLOOKUP(FE$2&amp;$A12,'UCL2'!$D:$E,MATCH("HOME",'UCL2'!$D$1:$E$1,0),0),"")&amp;IFERROR(VLOOKUP(FE$2&amp;$A12,'EU2'!$C:$F,MATCH("AWAY",'EU2'!$C$1:$F$1,0),0),"")&amp;IFERROR(VLOOKUP(FE$2&amp;$A12,'EU2'!$D:$E,MATCH("HOME",'EU2'!$D$1:$E$1,0),0),"")&amp;IFERROR(VLOOKUP(FE$2&amp;$A12,'EUC2'!$C:$F,MATCH("AWAY",'EUC2'!$C$1:$F$1,0),0),"")&amp;IFERROR(VLOOKUP(FE$2&amp;$A12,'EUC2'!$D:$E,MATCH("HOME",'EUC2'!$D$1:$E$1,0),0),"")</f>
        <v/>
      </c>
      <c r="FF12" s="25" t="str">
        <f>IFERROR(VLOOKUP(FF$2&amp;$B12,'FPL FIX2'!$N$1:$Q$400,MATCH("HOME",'FPL FIX2'!$N$1:$Q$1,0),0),"")&amp;IFERROR(VLOOKUP(FF$2&amp;$B12,'FPL FIX2'!$O$1:$P$400,MATCH("AWAY",'FPL FIX2'!$O$1:$P$1,0),0),"")&amp;IFERROR(VLOOKUP(FF$2&amp;$A12,'FA2'!$A:$D,MATCH("AWAY",'FA2'!$A$1:$D$1,0),0),"")&amp;IFERROR(VLOOKUP(FF$2&amp;$A12,'FA2'!$B:$C,MATCH("HOME",'FA2'!$B$1:$C$1,0),0),"")&amp;IFERROR(VLOOKUP(FF$2&amp;$A12,'EFL2'!$A:$D,MATCH("AWAY",'EFL2'!$A$1:$D$1,0),0),"")&amp;IFERROR(VLOOKUP(FF$2&amp;$A12,'EFL2'!$B:$C,MATCH("HOME",'EFL2'!$B$1:$C$1,0),0),"")&amp;IFERROR(VLOOKUP(FF$2&amp;$A12,'UCL2'!$C:$F,MATCH("AWAY",'UCL2'!$C$1:$F$1,0),0),"")&amp;IFERROR(VLOOKUP(FF$2&amp;$A12,'UCL2'!$D:$E,MATCH("HOME",'UCL2'!$D$1:$E$1,0),0),"")&amp;IFERROR(VLOOKUP(FF$2&amp;$A12,'EU2'!$C:$F,MATCH("AWAY",'EU2'!$C$1:$F$1,0),0),"")&amp;IFERROR(VLOOKUP(FF$2&amp;$A12,'EU2'!$D:$E,MATCH("HOME",'EU2'!$D$1:$E$1,0),0),"")&amp;IFERROR(VLOOKUP(FF$2&amp;$A12,'EUC2'!$C:$F,MATCH("AWAY",'EUC2'!$C$1:$F$1,0),0),"")&amp;IFERROR(VLOOKUP(FF$2&amp;$A12,'EUC2'!$D:$E,MATCH("HOME",'EUC2'!$D$1:$E$1,0),0),"")</f>
        <v>Hull City</v>
      </c>
      <c r="FG12" s="25" t="str">
        <f>IFERROR(VLOOKUP(FG$2&amp;$B12,'FPL FIX2'!$N$1:$Q$400,MATCH("HOME",'FPL FIX2'!$N$1:$Q$1,0),0),"")&amp;IFERROR(VLOOKUP(FG$2&amp;$B12,'FPL FIX2'!$O$1:$P$400,MATCH("AWAY",'FPL FIX2'!$O$1:$P$1,0),0),"")&amp;IFERROR(VLOOKUP(FG$2&amp;$A12,'FA2'!$A:$D,MATCH("AWAY",'FA2'!$A$1:$D$1,0),0),"")&amp;IFERROR(VLOOKUP(FG$2&amp;$A12,'FA2'!$B:$C,MATCH("HOME",'FA2'!$B$1:$C$1,0),0),"")&amp;IFERROR(VLOOKUP(FG$2&amp;$A12,'EFL2'!$A:$D,MATCH("AWAY",'EFL2'!$A$1:$D$1,0),0),"")&amp;IFERROR(VLOOKUP(FG$2&amp;$A12,'EFL2'!$B:$C,MATCH("HOME",'EFL2'!$B$1:$C$1,0),0),"")&amp;IFERROR(VLOOKUP(FG$2&amp;$A12,'UCL2'!$C:$F,MATCH("AWAY",'UCL2'!$C$1:$F$1,0),0),"")&amp;IFERROR(VLOOKUP(FG$2&amp;$A12,'UCL2'!$D:$E,MATCH("HOME",'UCL2'!$D$1:$E$1,0),0),"")&amp;IFERROR(VLOOKUP(FG$2&amp;$A12,'EU2'!$C:$F,MATCH("AWAY",'EU2'!$C$1:$F$1,0),0),"")&amp;IFERROR(VLOOKUP(FG$2&amp;$A12,'EU2'!$D:$E,MATCH("HOME",'EU2'!$D$1:$E$1,0),0),"")&amp;IFERROR(VLOOKUP(FG$2&amp;$A12,'EUC2'!$C:$F,MATCH("AWAY",'EUC2'!$C$1:$F$1,0),0),"")&amp;IFERROR(VLOOKUP(FG$2&amp;$A12,'EUC2'!$D:$E,MATCH("HOME",'EUC2'!$D$1:$E$1,0),0),"")</f>
        <v/>
      </c>
      <c r="FH12" s="25" t="str">
        <f>IFERROR(VLOOKUP(FH$2&amp;$B12,'FPL FIX2'!$N$1:$Q$400,MATCH("HOME",'FPL FIX2'!$N$1:$Q$1,0),0),"")&amp;IFERROR(VLOOKUP(FH$2&amp;$B12,'FPL FIX2'!$O$1:$P$400,MATCH("AWAY",'FPL FIX2'!$O$1:$P$1,0),0),"")&amp;IFERROR(VLOOKUP(FH$2&amp;$A12,'FA2'!$A:$D,MATCH("AWAY",'FA2'!$A$1:$D$1,0),0),"")&amp;IFERROR(VLOOKUP(FH$2&amp;$A12,'FA2'!$B:$C,MATCH("HOME",'FA2'!$B$1:$C$1,0),0),"")&amp;IFERROR(VLOOKUP(FH$2&amp;$A12,'EFL2'!$A:$D,MATCH("AWAY",'EFL2'!$A$1:$D$1,0),0),"")&amp;IFERROR(VLOOKUP(FH$2&amp;$A12,'EFL2'!$B:$C,MATCH("HOME",'EFL2'!$B$1:$C$1,0),0),"")&amp;IFERROR(VLOOKUP(FH$2&amp;$A12,'UCL2'!$C:$F,MATCH("AWAY",'UCL2'!$C$1:$F$1,0),0),"")&amp;IFERROR(VLOOKUP(FH$2&amp;$A12,'UCL2'!$D:$E,MATCH("HOME",'UCL2'!$D$1:$E$1,0),0),"")&amp;IFERROR(VLOOKUP(FH$2&amp;$A12,'EU2'!$C:$F,MATCH("AWAY",'EU2'!$C$1:$F$1,0),0),"")&amp;IFERROR(VLOOKUP(FH$2&amp;$A12,'EU2'!$D:$E,MATCH("HOME",'EU2'!$D$1:$E$1,0),0),"")&amp;IFERROR(VLOOKUP(FH$2&amp;$A12,'EUC2'!$C:$F,MATCH("AWAY",'EUC2'!$C$1:$F$1,0),0),"")&amp;IFERROR(VLOOKUP(FH$2&amp;$A12,'EUC2'!$D:$E,MATCH("HOME",'EUC2'!$D$1:$E$1,0),0),"")</f>
        <v/>
      </c>
      <c r="FI12" s="25" t="str">
        <f>IFERROR(VLOOKUP(FI$2&amp;$B12,'FPL FIX2'!$N$1:$Q$400,MATCH("HOME",'FPL FIX2'!$N$1:$Q$1,0),0),"")&amp;IFERROR(VLOOKUP(FI$2&amp;$B12,'FPL FIX2'!$O$1:$P$400,MATCH("AWAY",'FPL FIX2'!$O$1:$P$1,0),0),"")&amp;IFERROR(VLOOKUP(FI$2&amp;$A12,'FA2'!$A:$D,MATCH("AWAY",'FA2'!$A$1:$D$1,0),0),"")&amp;IFERROR(VLOOKUP(FI$2&amp;$A12,'FA2'!$B:$C,MATCH("HOME",'FA2'!$B$1:$C$1,0),0),"")&amp;IFERROR(VLOOKUP(FI$2&amp;$A12,'EFL2'!$A:$D,MATCH("AWAY",'EFL2'!$A$1:$D$1,0),0),"")&amp;IFERROR(VLOOKUP(FI$2&amp;$A12,'EFL2'!$B:$C,MATCH("HOME",'EFL2'!$B$1:$C$1,0),0),"")&amp;IFERROR(VLOOKUP(FI$2&amp;$A12,'UCL2'!$C:$F,MATCH("AWAY",'UCL2'!$C$1:$F$1,0),0),"")&amp;IFERROR(VLOOKUP(FI$2&amp;$A12,'UCL2'!$D:$E,MATCH("HOME",'UCL2'!$D$1:$E$1,0),0),"")&amp;IFERROR(VLOOKUP(FI$2&amp;$A12,'EU2'!$C:$F,MATCH("AWAY",'EU2'!$C$1:$F$1,0),0),"")&amp;IFERROR(VLOOKUP(FI$2&amp;$A12,'EU2'!$D:$E,MATCH("HOME",'EU2'!$D$1:$E$1,0),0),"")&amp;IFERROR(VLOOKUP(FI$2&amp;$A12,'EUC2'!$C:$F,MATCH("AWAY",'EUC2'!$C$1:$F$1,0),0),"")&amp;IFERROR(VLOOKUP(FI$2&amp;$A12,'EUC2'!$D:$E,MATCH("HOME",'EUC2'!$D$1:$E$1,0),0),"")</f>
        <v/>
      </c>
      <c r="FJ12" s="25" t="str">
        <f>IFERROR(VLOOKUP(FJ$2&amp;$B12,'FPL FIX2'!$N$1:$Q$400,MATCH("HOME",'FPL FIX2'!$N$1:$Q$1,0),0),"")&amp;IFERROR(VLOOKUP(FJ$2&amp;$B12,'FPL FIX2'!$O$1:$P$400,MATCH("AWAY",'FPL FIX2'!$O$1:$P$1,0),0),"")&amp;IFERROR(VLOOKUP(FJ$2&amp;$A12,'FA2'!$A:$D,MATCH("AWAY",'FA2'!$A$1:$D$1,0),0),"")&amp;IFERROR(VLOOKUP(FJ$2&amp;$A12,'FA2'!$B:$C,MATCH("HOME",'FA2'!$B$1:$C$1,0),0),"")&amp;IFERROR(VLOOKUP(FJ$2&amp;$A12,'EFL2'!$A:$D,MATCH("AWAY",'EFL2'!$A$1:$D$1,0),0),"")&amp;IFERROR(VLOOKUP(FJ$2&amp;$A12,'EFL2'!$B:$C,MATCH("HOME",'EFL2'!$B$1:$C$1,0),0),"")&amp;IFERROR(VLOOKUP(FJ$2&amp;$A12,'UCL2'!$C:$F,MATCH("AWAY",'UCL2'!$C$1:$F$1,0),0),"")&amp;IFERROR(VLOOKUP(FJ$2&amp;$A12,'UCL2'!$D:$E,MATCH("HOME",'UCL2'!$D$1:$E$1,0),0),"")&amp;IFERROR(VLOOKUP(FJ$2&amp;$A12,'EU2'!$C:$F,MATCH("AWAY",'EU2'!$C$1:$F$1,0),0),"")&amp;IFERROR(VLOOKUP(FJ$2&amp;$A12,'EU2'!$D:$E,MATCH("HOME",'EU2'!$D$1:$E$1,0),0),"")&amp;IFERROR(VLOOKUP(FJ$2&amp;$A12,'EUC2'!$C:$F,MATCH("AWAY",'EUC2'!$C$1:$F$1,0),0),"")&amp;IFERROR(VLOOKUP(FJ$2&amp;$A12,'EUC2'!$D:$E,MATCH("HOME",'EUC2'!$D$1:$E$1,0),0),"")</f>
        <v/>
      </c>
      <c r="FK12" s="25" t="str">
        <f>IFERROR(VLOOKUP(FK$2&amp;$B12,'FPL FIX2'!$N$1:$Q$400,MATCH("HOME",'FPL FIX2'!$N$1:$Q$1,0),0),"")&amp;IFERROR(VLOOKUP(FK$2&amp;$B12,'FPL FIX2'!$O$1:$P$400,MATCH("AWAY",'FPL FIX2'!$O$1:$P$1,0),0),"")&amp;IFERROR(VLOOKUP(FK$2&amp;$A12,'FA2'!$A:$D,MATCH("AWAY",'FA2'!$A$1:$D$1,0),0),"")&amp;IFERROR(VLOOKUP(FK$2&amp;$A12,'FA2'!$B:$C,MATCH("HOME",'FA2'!$B$1:$C$1,0),0),"")&amp;IFERROR(VLOOKUP(FK$2&amp;$A12,'EFL2'!$A:$D,MATCH("AWAY",'EFL2'!$A$1:$D$1,0),0),"")&amp;IFERROR(VLOOKUP(FK$2&amp;$A12,'EFL2'!$B:$C,MATCH("HOME",'EFL2'!$B$1:$C$1,0),0),"")&amp;IFERROR(VLOOKUP(FK$2&amp;$A12,'UCL2'!$C:$F,MATCH("AWAY",'UCL2'!$C$1:$F$1,0),0),"")&amp;IFERROR(VLOOKUP(FK$2&amp;$A12,'UCL2'!$D:$E,MATCH("HOME",'UCL2'!$D$1:$E$1,0),0),"")&amp;IFERROR(VLOOKUP(FK$2&amp;$A12,'EU2'!$C:$F,MATCH("AWAY",'EU2'!$C$1:$F$1,0),0),"")&amp;IFERROR(VLOOKUP(FK$2&amp;$A12,'EU2'!$D:$E,MATCH("HOME",'EU2'!$D$1:$E$1,0),0),"")&amp;IFERROR(VLOOKUP(FK$2&amp;$A12,'EUC2'!$C:$F,MATCH("AWAY",'EUC2'!$C$1:$F$1,0),0),"")&amp;IFERROR(VLOOKUP(FK$2&amp;$A12,'EUC2'!$D:$E,MATCH("HOME",'EUC2'!$D$1:$E$1,0),0),"")</f>
        <v>CHE</v>
      </c>
      <c r="FL12" s="25" t="str">
        <f>IFERROR(VLOOKUP(FL$2&amp;$B12,'FPL FIX2'!$N$1:$Q$400,MATCH("HOME",'FPL FIX2'!$N$1:$Q$1,0),0),"")&amp;IFERROR(VLOOKUP(FL$2&amp;$B12,'FPL FIX2'!$O$1:$P$400,MATCH("AWAY",'FPL FIX2'!$O$1:$P$1,0),0),"")&amp;IFERROR(VLOOKUP(FL$2&amp;$A12,'FA2'!$A:$D,MATCH("AWAY",'FA2'!$A$1:$D$1,0),0),"")&amp;IFERROR(VLOOKUP(FL$2&amp;$A12,'FA2'!$B:$C,MATCH("HOME",'FA2'!$B$1:$C$1,0),0),"")&amp;IFERROR(VLOOKUP(FL$2&amp;$A12,'EFL2'!$A:$D,MATCH("AWAY",'EFL2'!$A$1:$D$1,0),0),"")&amp;IFERROR(VLOOKUP(FL$2&amp;$A12,'EFL2'!$B:$C,MATCH("HOME",'EFL2'!$B$1:$C$1,0),0),"")&amp;IFERROR(VLOOKUP(FL$2&amp;$A12,'UCL2'!$C:$F,MATCH("AWAY",'UCL2'!$C$1:$F$1,0),0),"")&amp;IFERROR(VLOOKUP(FL$2&amp;$A12,'UCL2'!$D:$E,MATCH("HOME",'UCL2'!$D$1:$E$1,0),0),"")&amp;IFERROR(VLOOKUP(FL$2&amp;$A12,'EU2'!$C:$F,MATCH("AWAY",'EU2'!$C$1:$F$1,0),0),"")&amp;IFERROR(VLOOKUP(FL$2&amp;$A12,'EU2'!$D:$E,MATCH("HOME",'EU2'!$D$1:$E$1,0),0),"")&amp;IFERROR(VLOOKUP(FL$2&amp;$A12,'EUC2'!$C:$F,MATCH("AWAY",'EUC2'!$C$1:$F$1,0),0),"")&amp;IFERROR(VLOOKUP(FL$2&amp;$A12,'EUC2'!$D:$E,MATCH("HOME",'EUC2'!$D$1:$E$1,0),0),"")</f>
        <v/>
      </c>
      <c r="FM12" s="25" t="str">
        <f>IFERROR(VLOOKUP(FM$2&amp;$B12,'FPL FIX2'!$N$1:$Q$400,MATCH("HOME",'FPL FIX2'!$N$1:$Q$1,0),0),"")&amp;IFERROR(VLOOKUP(FM$2&amp;$B12,'FPL FIX2'!$O$1:$P$400,MATCH("AWAY",'FPL FIX2'!$O$1:$P$1,0),0),"")&amp;IFERROR(VLOOKUP(FM$2&amp;$A12,'FA2'!$A:$D,MATCH("AWAY",'FA2'!$A$1:$D$1,0),0),"")&amp;IFERROR(VLOOKUP(FM$2&amp;$A12,'FA2'!$B:$C,MATCH("HOME",'FA2'!$B$1:$C$1,0),0),"")&amp;IFERROR(VLOOKUP(FM$2&amp;$A12,'EFL2'!$A:$D,MATCH("AWAY",'EFL2'!$A$1:$D$1,0),0),"")&amp;IFERROR(VLOOKUP(FM$2&amp;$A12,'EFL2'!$B:$C,MATCH("HOME",'EFL2'!$B$1:$C$1,0),0),"")&amp;IFERROR(VLOOKUP(FM$2&amp;$A12,'UCL2'!$C:$F,MATCH("AWAY",'UCL2'!$C$1:$F$1,0),0),"")&amp;IFERROR(VLOOKUP(FM$2&amp;$A12,'UCL2'!$D:$E,MATCH("HOME",'UCL2'!$D$1:$E$1,0),0),"")&amp;IFERROR(VLOOKUP(FM$2&amp;$A12,'EU2'!$C:$F,MATCH("AWAY",'EU2'!$C$1:$F$1,0),0),"")&amp;IFERROR(VLOOKUP(FM$2&amp;$A12,'EU2'!$D:$E,MATCH("HOME",'EU2'!$D$1:$E$1,0),0),"")&amp;IFERROR(VLOOKUP(FM$2&amp;$A12,'EUC2'!$C:$F,MATCH("AWAY",'EUC2'!$C$1:$F$1,0),0),"")&amp;IFERROR(VLOOKUP(FM$2&amp;$A12,'EUC2'!$D:$E,MATCH("HOME",'EUC2'!$D$1:$E$1,0),0),"")</f>
        <v/>
      </c>
      <c r="FN12" s="25" t="str">
        <f>IFERROR(VLOOKUP(FN$2&amp;$B12,'FPL FIX2'!$N$1:$Q$400,MATCH("HOME",'FPL FIX2'!$N$1:$Q$1,0),0),"")&amp;IFERROR(VLOOKUP(FN$2&amp;$B12,'FPL FIX2'!$O$1:$P$400,MATCH("AWAY",'FPL FIX2'!$O$1:$P$1,0),0),"")&amp;IFERROR(VLOOKUP(FN$2&amp;$A12,'FA2'!$A:$D,MATCH("AWAY",'FA2'!$A$1:$D$1,0),0),"")&amp;IFERROR(VLOOKUP(FN$2&amp;$A12,'FA2'!$B:$C,MATCH("HOME",'FA2'!$B$1:$C$1,0),0),"")&amp;IFERROR(VLOOKUP(FN$2&amp;$A12,'EFL2'!$A:$D,MATCH("AWAY",'EFL2'!$A$1:$D$1,0),0),"")&amp;IFERROR(VLOOKUP(FN$2&amp;$A12,'EFL2'!$B:$C,MATCH("HOME",'EFL2'!$B$1:$C$1,0),0),"")&amp;IFERROR(VLOOKUP(FN$2&amp;$A12,'UCL2'!$C:$F,MATCH("AWAY",'UCL2'!$C$1:$F$1,0),0),"")&amp;IFERROR(VLOOKUP(FN$2&amp;$A12,'UCL2'!$D:$E,MATCH("HOME",'UCL2'!$D$1:$E$1,0),0),"")&amp;IFERROR(VLOOKUP(FN$2&amp;$A12,'EU2'!$C:$F,MATCH("AWAY",'EU2'!$C$1:$F$1,0),0),"")&amp;IFERROR(VLOOKUP(FN$2&amp;$A12,'EU2'!$D:$E,MATCH("HOME",'EU2'!$D$1:$E$1,0),0),"")&amp;IFERROR(VLOOKUP(FN$2&amp;$A12,'EUC2'!$C:$F,MATCH("AWAY",'EUC2'!$C$1:$F$1,0),0),"")&amp;IFERROR(VLOOKUP(FN$2&amp;$A12,'EUC2'!$D:$E,MATCH("HOME",'EUC2'!$D$1:$E$1,0),0),"")</f>
        <v>new</v>
      </c>
      <c r="FO12" s="25" t="str">
        <f>IFERROR(VLOOKUP(FO$2&amp;$B12,'FPL FIX2'!$N$1:$Q$400,MATCH("HOME",'FPL FIX2'!$N$1:$Q$1,0),0),"")&amp;IFERROR(VLOOKUP(FO$2&amp;$B12,'FPL FIX2'!$O$1:$P$400,MATCH("AWAY",'FPL FIX2'!$O$1:$P$1,0),0),"")&amp;IFERROR(VLOOKUP(FO$2&amp;$A12,'FA2'!$A:$D,MATCH("AWAY",'FA2'!$A$1:$D$1,0),0),"")&amp;IFERROR(VLOOKUP(FO$2&amp;$A12,'FA2'!$B:$C,MATCH("HOME",'FA2'!$B$1:$C$1,0),0),"")&amp;IFERROR(VLOOKUP(FO$2&amp;$A12,'EFL2'!$A:$D,MATCH("AWAY",'EFL2'!$A$1:$D$1,0),0),"")&amp;IFERROR(VLOOKUP(FO$2&amp;$A12,'EFL2'!$B:$C,MATCH("HOME",'EFL2'!$B$1:$C$1,0),0),"")&amp;IFERROR(VLOOKUP(FO$2&amp;$A12,'UCL2'!$C:$F,MATCH("AWAY",'UCL2'!$C$1:$F$1,0),0),"")&amp;IFERROR(VLOOKUP(FO$2&amp;$A12,'UCL2'!$D:$E,MATCH("HOME",'UCL2'!$D$1:$E$1,0),0),"")&amp;IFERROR(VLOOKUP(FO$2&amp;$A12,'EU2'!$C:$F,MATCH("AWAY",'EU2'!$C$1:$F$1,0),0),"")&amp;IFERROR(VLOOKUP(FO$2&amp;$A12,'EU2'!$D:$E,MATCH("HOME",'EU2'!$D$1:$E$1,0),0),"")&amp;IFERROR(VLOOKUP(FO$2&amp;$A12,'EUC2'!$C:$F,MATCH("AWAY",'EUC2'!$C$1:$F$1,0),0),"")&amp;IFERROR(VLOOKUP(FO$2&amp;$A12,'EUC2'!$D:$E,MATCH("HOME",'EUC2'!$D$1:$E$1,0),0),"")</f>
        <v/>
      </c>
      <c r="FP12" s="25" t="str">
        <f>IFERROR(VLOOKUP(FP$2&amp;$B12,'FPL FIX2'!$N$1:$Q$400,MATCH("HOME",'FPL FIX2'!$N$1:$Q$1,0),0),"")&amp;IFERROR(VLOOKUP(FP$2&amp;$B12,'FPL FIX2'!$O$1:$P$400,MATCH("AWAY",'FPL FIX2'!$O$1:$P$1,0),0),"")&amp;IFERROR(VLOOKUP(FP$2&amp;$A12,'FA2'!$A:$D,MATCH("AWAY",'FA2'!$A$1:$D$1,0),0),"")&amp;IFERROR(VLOOKUP(FP$2&amp;$A12,'FA2'!$B:$C,MATCH("HOME",'FA2'!$B$1:$C$1,0),0),"")&amp;IFERROR(VLOOKUP(FP$2&amp;$A12,'EFL2'!$A:$D,MATCH("AWAY",'EFL2'!$A$1:$D$1,0),0),"")&amp;IFERROR(VLOOKUP(FP$2&amp;$A12,'EFL2'!$B:$C,MATCH("HOME",'EFL2'!$B$1:$C$1,0),0),"")&amp;IFERROR(VLOOKUP(FP$2&amp;$A12,'UCL2'!$C:$F,MATCH("AWAY",'UCL2'!$C$1:$F$1,0),0),"")&amp;IFERROR(VLOOKUP(FP$2&amp;$A12,'UCL2'!$D:$E,MATCH("HOME",'UCL2'!$D$1:$E$1,0),0),"")&amp;IFERROR(VLOOKUP(FP$2&amp;$A12,'EU2'!$C:$F,MATCH("AWAY",'EU2'!$C$1:$F$1,0),0),"")&amp;IFERROR(VLOOKUP(FP$2&amp;$A12,'EU2'!$D:$E,MATCH("HOME",'EU2'!$D$1:$E$1,0),0),"")&amp;IFERROR(VLOOKUP(FP$2&amp;$A12,'EUC2'!$C:$F,MATCH("AWAY",'EUC2'!$C$1:$F$1,0),0),"")&amp;IFERROR(VLOOKUP(FP$2&amp;$A12,'EUC2'!$D:$E,MATCH("HOME",'EUC2'!$D$1:$E$1,0),0),"")</f>
        <v/>
      </c>
      <c r="FQ12" s="25" t="str">
        <f>IFERROR(VLOOKUP(FQ$2&amp;$B12,'FPL FIX2'!$N$1:$Q$400,MATCH("HOME",'FPL FIX2'!$N$1:$Q$1,0),0),"")&amp;IFERROR(VLOOKUP(FQ$2&amp;$B12,'FPL FIX2'!$O$1:$P$400,MATCH("AWAY",'FPL FIX2'!$O$1:$P$1,0),0),"")&amp;IFERROR(VLOOKUP(FQ$2&amp;$A12,'FA2'!$A:$D,MATCH("AWAY",'FA2'!$A$1:$D$1,0),0),"")&amp;IFERROR(VLOOKUP(FQ$2&amp;$A12,'FA2'!$B:$C,MATCH("HOME",'FA2'!$B$1:$C$1,0),0),"")&amp;IFERROR(VLOOKUP(FQ$2&amp;$A12,'EFL2'!$A:$D,MATCH("AWAY",'EFL2'!$A$1:$D$1,0),0),"")&amp;IFERROR(VLOOKUP(FQ$2&amp;$A12,'EFL2'!$B:$C,MATCH("HOME",'EFL2'!$B$1:$C$1,0),0),"")&amp;IFERROR(VLOOKUP(FQ$2&amp;$A12,'UCL2'!$C:$F,MATCH("AWAY",'UCL2'!$C$1:$F$1,0),0),"")&amp;IFERROR(VLOOKUP(FQ$2&amp;$A12,'UCL2'!$D:$E,MATCH("HOME",'UCL2'!$D$1:$E$1,0),0),"")&amp;IFERROR(VLOOKUP(FQ$2&amp;$A12,'EU2'!$C:$F,MATCH("AWAY",'EU2'!$C$1:$F$1,0),0),"")&amp;IFERROR(VLOOKUP(FQ$2&amp;$A12,'EU2'!$D:$E,MATCH("HOME",'EU2'!$D$1:$E$1,0),0),"")&amp;IFERROR(VLOOKUP(FQ$2&amp;$A12,'EUC2'!$C:$F,MATCH("AWAY",'EUC2'!$C$1:$F$1,0),0),"")&amp;IFERROR(VLOOKUP(FQ$2&amp;$A12,'EUC2'!$D:$E,MATCH("HOME",'EUC2'!$D$1:$E$1,0),0),"")</f>
        <v/>
      </c>
      <c r="FR12" s="25" t="str">
        <f>IFERROR(VLOOKUP(FR$2&amp;$B12,'FPL FIX2'!$N$1:$Q$400,MATCH("HOME",'FPL FIX2'!$N$1:$Q$1,0),0),"")&amp;IFERROR(VLOOKUP(FR$2&amp;$B12,'FPL FIX2'!$O$1:$P$400,MATCH("AWAY",'FPL FIX2'!$O$1:$P$1,0),0),"")&amp;IFERROR(VLOOKUP(FR$2&amp;$A12,'FA2'!$A:$D,MATCH("AWAY",'FA2'!$A$1:$D$1,0),0),"")&amp;IFERROR(VLOOKUP(FR$2&amp;$A12,'FA2'!$B:$C,MATCH("HOME",'FA2'!$B$1:$C$1,0),0),"")&amp;IFERROR(VLOOKUP(FR$2&amp;$A12,'EFL2'!$A:$D,MATCH("AWAY",'EFL2'!$A$1:$D$1,0),0),"")&amp;IFERROR(VLOOKUP(FR$2&amp;$A12,'EFL2'!$B:$C,MATCH("HOME",'EFL2'!$B$1:$C$1,0),0),"")&amp;IFERROR(VLOOKUP(FR$2&amp;$A12,'UCL2'!$C:$F,MATCH("AWAY",'UCL2'!$C$1:$F$1,0),0),"")&amp;IFERROR(VLOOKUP(FR$2&amp;$A12,'UCL2'!$D:$E,MATCH("HOME",'UCL2'!$D$1:$E$1,0),0),"")&amp;IFERROR(VLOOKUP(FR$2&amp;$A12,'EU2'!$C:$F,MATCH("AWAY",'EU2'!$C$1:$F$1,0),0),"")&amp;IFERROR(VLOOKUP(FR$2&amp;$A12,'EU2'!$D:$E,MATCH("HOME",'EU2'!$D$1:$E$1,0),0),"")&amp;IFERROR(VLOOKUP(FR$2&amp;$A12,'EUC2'!$C:$F,MATCH("AWAY",'EUC2'!$C$1:$F$1,0),0),"")&amp;IFERROR(VLOOKUP(FR$2&amp;$A12,'EUC2'!$D:$E,MATCH("HOME",'EUC2'!$D$1:$E$1,0),0),"")</f>
        <v/>
      </c>
      <c r="FS12" s="25" t="str">
        <f>IFERROR(VLOOKUP(FS$2&amp;$B12,'FPL FIX2'!$N$1:$Q$400,MATCH("HOME",'FPL FIX2'!$N$1:$Q$1,0),0),"")&amp;IFERROR(VLOOKUP(FS$2&amp;$B12,'FPL FIX2'!$O$1:$P$400,MATCH("AWAY",'FPL FIX2'!$O$1:$P$1,0),0),"")&amp;IFERROR(VLOOKUP(FS$2&amp;$A12,'FA2'!$A:$D,MATCH("AWAY",'FA2'!$A$1:$D$1,0),0),"")&amp;IFERROR(VLOOKUP(FS$2&amp;$A12,'FA2'!$B:$C,MATCH("HOME",'FA2'!$B$1:$C$1,0),0),"")&amp;IFERROR(VLOOKUP(FS$2&amp;$A12,'EFL2'!$A:$D,MATCH("AWAY",'EFL2'!$A$1:$D$1,0),0),"")&amp;IFERROR(VLOOKUP(FS$2&amp;$A12,'EFL2'!$B:$C,MATCH("HOME",'EFL2'!$B$1:$C$1,0),0),"")&amp;IFERROR(VLOOKUP(FS$2&amp;$A12,'UCL2'!$C:$F,MATCH("AWAY",'UCL2'!$C$1:$F$1,0),0),"")&amp;IFERROR(VLOOKUP(FS$2&amp;$A12,'UCL2'!$D:$E,MATCH("HOME",'UCL2'!$D$1:$E$1,0),0),"")&amp;IFERROR(VLOOKUP(FS$2&amp;$A12,'EU2'!$C:$F,MATCH("AWAY",'EU2'!$C$1:$F$1,0),0),"")&amp;IFERROR(VLOOKUP(FS$2&amp;$A12,'EU2'!$D:$E,MATCH("HOME",'EU2'!$D$1:$E$1,0),0),"")&amp;IFERROR(VLOOKUP(FS$2&amp;$A12,'EUC2'!$C:$F,MATCH("AWAY",'EUC2'!$C$1:$F$1,0),0),"")&amp;IFERROR(VLOOKUP(FS$2&amp;$A12,'EUC2'!$D:$E,MATCH("HOME",'EUC2'!$D$1:$E$1,0),0),"")</f>
        <v/>
      </c>
      <c r="FT12" s="25" t="str">
        <f>IFERROR(VLOOKUP(FT$2&amp;$B12,'FPL FIX2'!$N$1:$Q$400,MATCH("HOME",'FPL FIX2'!$N$1:$Q$1,0),0),"")&amp;IFERROR(VLOOKUP(FT$2&amp;$B12,'FPL FIX2'!$O$1:$P$400,MATCH("AWAY",'FPL FIX2'!$O$1:$P$1,0),0),"")&amp;IFERROR(VLOOKUP(FT$2&amp;$A12,'FA2'!$A:$D,MATCH("AWAY",'FA2'!$A$1:$D$1,0),0),"")&amp;IFERROR(VLOOKUP(FT$2&amp;$A12,'FA2'!$B:$C,MATCH("HOME",'FA2'!$B$1:$C$1,0),0),"")&amp;IFERROR(VLOOKUP(FT$2&amp;$A12,'EFL2'!$A:$D,MATCH("AWAY",'EFL2'!$A$1:$D$1,0),0),"")&amp;IFERROR(VLOOKUP(FT$2&amp;$A12,'EFL2'!$B:$C,MATCH("HOME",'EFL2'!$B$1:$C$1,0),0),"")&amp;IFERROR(VLOOKUP(FT$2&amp;$A12,'UCL2'!$C:$F,MATCH("AWAY",'UCL2'!$C$1:$F$1,0),0),"")&amp;IFERROR(VLOOKUP(FT$2&amp;$A12,'UCL2'!$D:$E,MATCH("HOME",'UCL2'!$D$1:$E$1,0),0),"")&amp;IFERROR(VLOOKUP(FT$2&amp;$A12,'EU2'!$C:$F,MATCH("AWAY",'EU2'!$C$1:$F$1,0),0),"")&amp;IFERROR(VLOOKUP(FT$2&amp;$A12,'EU2'!$D:$E,MATCH("HOME",'EU2'!$D$1:$E$1,0),0),"")&amp;IFERROR(VLOOKUP(FT$2&amp;$A12,'EUC2'!$C:$F,MATCH("AWAY",'EUC2'!$C$1:$F$1,0),0),"")&amp;IFERROR(VLOOKUP(FT$2&amp;$A12,'EUC2'!$D:$E,MATCH("HOME",'EUC2'!$D$1:$E$1,0),0),"")</f>
        <v/>
      </c>
      <c r="FU12" s="25" t="str">
        <f>IFERROR(VLOOKUP(FU$2&amp;$B12,'FPL FIX2'!$N$1:$Q$400,MATCH("HOME",'FPL FIX2'!$N$1:$Q$1,0),0),"")&amp;IFERROR(VLOOKUP(FU$2&amp;$B12,'FPL FIX2'!$O$1:$P$400,MATCH("AWAY",'FPL FIX2'!$O$1:$P$1,0),0),"")&amp;IFERROR(VLOOKUP(FU$2&amp;$A12,'FA2'!$A:$D,MATCH("AWAY",'FA2'!$A$1:$D$1,0),0),"")&amp;IFERROR(VLOOKUP(FU$2&amp;$A12,'FA2'!$B:$C,MATCH("HOME",'FA2'!$B$1:$C$1,0),0),"")&amp;IFERROR(VLOOKUP(FU$2&amp;$A12,'EFL2'!$A:$D,MATCH("AWAY",'EFL2'!$A$1:$D$1,0),0),"")&amp;IFERROR(VLOOKUP(FU$2&amp;$A12,'EFL2'!$B:$C,MATCH("HOME",'EFL2'!$B$1:$C$1,0),0),"")&amp;IFERROR(VLOOKUP(FU$2&amp;$A12,'UCL2'!$C:$F,MATCH("AWAY",'UCL2'!$C$1:$F$1,0),0),"")&amp;IFERROR(VLOOKUP(FU$2&amp;$A12,'UCL2'!$D:$E,MATCH("HOME",'UCL2'!$D$1:$E$1,0),0),"")&amp;IFERROR(VLOOKUP(FU$2&amp;$A12,'EU2'!$C:$F,MATCH("AWAY",'EU2'!$C$1:$F$1,0),0),"")&amp;IFERROR(VLOOKUP(FU$2&amp;$A12,'EU2'!$D:$E,MATCH("HOME",'EU2'!$D$1:$E$1,0),0),"")&amp;IFERROR(VLOOKUP(FU$2&amp;$A12,'EUC2'!$C:$F,MATCH("AWAY",'EUC2'!$C$1:$F$1,0),0),"")&amp;IFERROR(VLOOKUP(FU$2&amp;$A12,'EUC2'!$D:$E,MATCH("HOME",'EUC2'!$D$1:$E$1,0),0),"")</f>
        <v/>
      </c>
      <c r="FV12" s="25" t="str">
        <f>IFERROR(VLOOKUP(FV$2&amp;$B12,'FPL FIX2'!$N$1:$Q$400,MATCH("HOME",'FPL FIX2'!$N$1:$Q$1,0),0),"")&amp;IFERROR(VLOOKUP(FV$2&amp;$B12,'FPL FIX2'!$O$1:$P$400,MATCH("AWAY",'FPL FIX2'!$O$1:$P$1,0),0),"")&amp;IFERROR(VLOOKUP(FV$2&amp;$A12,'FA2'!$A:$D,MATCH("AWAY",'FA2'!$A$1:$D$1,0),0),"")&amp;IFERROR(VLOOKUP(FV$2&amp;$A12,'FA2'!$B:$C,MATCH("HOME",'FA2'!$B$1:$C$1,0),0),"")&amp;IFERROR(VLOOKUP(FV$2&amp;$A12,'EFL2'!$A:$D,MATCH("AWAY",'EFL2'!$A$1:$D$1,0),0),"")&amp;IFERROR(VLOOKUP(FV$2&amp;$A12,'EFL2'!$B:$C,MATCH("HOME",'EFL2'!$B$1:$C$1,0),0),"")&amp;IFERROR(VLOOKUP(FV$2&amp;$A12,'UCL2'!$C:$F,MATCH("AWAY",'UCL2'!$C$1:$F$1,0),0),"")&amp;IFERROR(VLOOKUP(FV$2&amp;$A12,'UCL2'!$D:$E,MATCH("HOME",'UCL2'!$D$1:$E$1,0),0),"")&amp;IFERROR(VLOOKUP(FV$2&amp;$A12,'EU2'!$C:$F,MATCH("AWAY",'EU2'!$C$1:$F$1,0),0),"")&amp;IFERROR(VLOOKUP(FV$2&amp;$A12,'EU2'!$D:$E,MATCH("HOME",'EU2'!$D$1:$E$1,0),0),"")&amp;IFERROR(VLOOKUP(FV$2&amp;$A12,'EUC2'!$C:$F,MATCH("AWAY",'EUC2'!$C$1:$F$1,0),0),"")&amp;IFERROR(VLOOKUP(FV$2&amp;$A12,'EUC2'!$D:$E,MATCH("HOME",'EUC2'!$D$1:$E$1,0),0),"")</f>
        <v>TOT</v>
      </c>
      <c r="FW12" s="25" t="str">
        <f>IFERROR(VLOOKUP(FW$2&amp;$B12,'FPL FIX2'!$N$1:$Q$400,MATCH("HOME",'FPL FIX2'!$N$1:$Q$1,0),0),"")&amp;IFERROR(VLOOKUP(FW$2&amp;$B12,'FPL FIX2'!$O$1:$P$400,MATCH("AWAY",'FPL FIX2'!$O$1:$P$1,0),0),"")&amp;IFERROR(VLOOKUP(FW$2&amp;$A12,'FA2'!$A:$D,MATCH("AWAY",'FA2'!$A$1:$D$1,0),0),"")&amp;IFERROR(VLOOKUP(FW$2&amp;$A12,'FA2'!$B:$C,MATCH("HOME",'FA2'!$B$1:$C$1,0),0),"")&amp;IFERROR(VLOOKUP(FW$2&amp;$A12,'EFL2'!$A:$D,MATCH("AWAY",'EFL2'!$A$1:$D$1,0),0),"")&amp;IFERROR(VLOOKUP(FW$2&amp;$A12,'EFL2'!$B:$C,MATCH("HOME",'EFL2'!$B$1:$C$1,0),0),"")&amp;IFERROR(VLOOKUP(FW$2&amp;$A12,'UCL2'!$C:$F,MATCH("AWAY",'UCL2'!$C$1:$F$1,0),0),"")&amp;IFERROR(VLOOKUP(FW$2&amp;$A12,'UCL2'!$D:$E,MATCH("HOME",'UCL2'!$D$1:$E$1,0),0),"")&amp;IFERROR(VLOOKUP(FW$2&amp;$A12,'EU2'!$C:$F,MATCH("AWAY",'EU2'!$C$1:$F$1,0),0),"")&amp;IFERROR(VLOOKUP(FW$2&amp;$A12,'EU2'!$D:$E,MATCH("HOME",'EU2'!$D$1:$E$1,0),0),"")&amp;IFERROR(VLOOKUP(FW$2&amp;$A12,'EUC2'!$C:$F,MATCH("AWAY",'EUC2'!$C$1:$F$1,0),0),"")&amp;IFERROR(VLOOKUP(FW$2&amp;$A12,'EUC2'!$D:$E,MATCH("HOME",'EUC2'!$D$1:$E$1,0),0),"")</f>
        <v/>
      </c>
      <c r="FX12" s="25" t="str">
        <f>IFERROR(VLOOKUP(FX$2&amp;$B12,'FPL FIX2'!$N$1:$Q$400,MATCH("HOME",'FPL FIX2'!$N$1:$Q$1,0),0),"")&amp;IFERROR(VLOOKUP(FX$2&amp;$B12,'FPL FIX2'!$O$1:$P$400,MATCH("AWAY",'FPL FIX2'!$O$1:$P$1,0),0),"")&amp;IFERROR(VLOOKUP(FX$2&amp;$A12,'FA2'!$A:$D,MATCH("AWAY",'FA2'!$A$1:$D$1,0),0),"")&amp;IFERROR(VLOOKUP(FX$2&amp;$A12,'FA2'!$B:$C,MATCH("HOME",'FA2'!$B$1:$C$1,0),0),"")&amp;IFERROR(VLOOKUP(FX$2&amp;$A12,'EFL2'!$A:$D,MATCH("AWAY",'EFL2'!$A$1:$D$1,0),0),"")&amp;IFERROR(VLOOKUP(FX$2&amp;$A12,'EFL2'!$B:$C,MATCH("HOME",'EFL2'!$B$1:$C$1,0),0),"")&amp;IFERROR(VLOOKUP(FX$2&amp;$A12,'UCL2'!$C:$F,MATCH("AWAY",'UCL2'!$C$1:$F$1,0),0),"")&amp;IFERROR(VLOOKUP(FX$2&amp;$A12,'UCL2'!$D:$E,MATCH("HOME",'UCL2'!$D$1:$E$1,0),0),"")&amp;IFERROR(VLOOKUP(FX$2&amp;$A12,'EU2'!$C:$F,MATCH("AWAY",'EU2'!$C$1:$F$1,0),0),"")&amp;IFERROR(VLOOKUP(FX$2&amp;$A12,'EU2'!$D:$E,MATCH("HOME",'EU2'!$D$1:$E$1,0),0),"")&amp;IFERROR(VLOOKUP(FX$2&amp;$A12,'EUC2'!$C:$F,MATCH("AWAY",'EUC2'!$C$1:$F$1,0),0),"")&amp;IFERROR(VLOOKUP(FX$2&amp;$A12,'EUC2'!$D:$E,MATCH("HOME",'EUC2'!$D$1:$E$1,0),0),"")</f>
        <v/>
      </c>
      <c r="FY12" s="25" t="str">
        <f>IFERROR(VLOOKUP(FY$2&amp;$B12,'FPL FIX2'!$N$1:$Q$400,MATCH("HOME",'FPL FIX2'!$N$1:$Q$1,0),0),"")&amp;IFERROR(VLOOKUP(FY$2&amp;$B12,'FPL FIX2'!$O$1:$P$400,MATCH("AWAY",'FPL FIX2'!$O$1:$P$1,0),0),"")&amp;IFERROR(VLOOKUP(FY$2&amp;$A12,'FA2'!$A:$D,MATCH("AWAY",'FA2'!$A$1:$D$1,0),0),"")&amp;IFERROR(VLOOKUP(FY$2&amp;$A12,'FA2'!$B:$C,MATCH("HOME",'FA2'!$B$1:$C$1,0),0),"")&amp;IFERROR(VLOOKUP(FY$2&amp;$A12,'EFL2'!$A:$D,MATCH("AWAY",'EFL2'!$A$1:$D$1,0),0),"")&amp;IFERROR(VLOOKUP(FY$2&amp;$A12,'EFL2'!$B:$C,MATCH("HOME",'EFL2'!$B$1:$C$1,0),0),"")&amp;IFERROR(VLOOKUP(FY$2&amp;$A12,'UCL2'!$C:$F,MATCH("AWAY",'UCL2'!$C$1:$F$1,0),0),"")&amp;IFERROR(VLOOKUP(FY$2&amp;$A12,'UCL2'!$D:$E,MATCH("HOME",'UCL2'!$D$1:$E$1,0),0),"")&amp;IFERROR(VLOOKUP(FY$2&amp;$A12,'EU2'!$C:$F,MATCH("AWAY",'EU2'!$C$1:$F$1,0),0),"")&amp;IFERROR(VLOOKUP(FY$2&amp;$A12,'EU2'!$D:$E,MATCH("HOME",'EU2'!$D$1:$E$1,0),0),"")&amp;IFERROR(VLOOKUP(FY$2&amp;$A12,'EUC2'!$C:$F,MATCH("AWAY",'EUC2'!$C$1:$F$1,0),0),"")&amp;IFERROR(VLOOKUP(FY$2&amp;$A12,'EUC2'!$D:$E,MATCH("HOME",'EUC2'!$D$1:$E$1,0),0),"")</f>
        <v/>
      </c>
      <c r="FZ12" s="25" t="str">
        <f>IFERROR(VLOOKUP(FZ$2&amp;$B12,'FPL FIX2'!$N$1:$Q$400,MATCH("HOME",'FPL FIX2'!$N$1:$Q$1,0),0),"")&amp;IFERROR(VLOOKUP(FZ$2&amp;$B12,'FPL FIX2'!$O$1:$P$400,MATCH("AWAY",'FPL FIX2'!$O$1:$P$1,0),0),"")&amp;IFERROR(VLOOKUP(FZ$2&amp;$A12,'FA2'!$A:$D,MATCH("AWAY",'FA2'!$A$1:$D$1,0),0),"")&amp;IFERROR(VLOOKUP(FZ$2&amp;$A12,'FA2'!$B:$C,MATCH("HOME",'FA2'!$B$1:$C$1,0),0),"")&amp;IFERROR(VLOOKUP(FZ$2&amp;$A12,'EFL2'!$A:$D,MATCH("AWAY",'EFL2'!$A$1:$D$1,0),0),"")&amp;IFERROR(VLOOKUP(FZ$2&amp;$A12,'EFL2'!$B:$C,MATCH("HOME",'EFL2'!$B$1:$C$1,0),0),"")&amp;IFERROR(VLOOKUP(FZ$2&amp;$A12,'UCL2'!$C:$F,MATCH("AWAY",'UCL2'!$C$1:$F$1,0),0),"")&amp;IFERROR(VLOOKUP(FZ$2&amp;$A12,'UCL2'!$D:$E,MATCH("HOME",'UCL2'!$D$1:$E$1,0),0),"")&amp;IFERROR(VLOOKUP(FZ$2&amp;$A12,'EU2'!$C:$F,MATCH("AWAY",'EU2'!$C$1:$F$1,0),0),"")&amp;IFERROR(VLOOKUP(FZ$2&amp;$A12,'EU2'!$D:$E,MATCH("HOME",'EU2'!$D$1:$E$1,0),0),"")&amp;IFERROR(VLOOKUP(FZ$2&amp;$A12,'EUC2'!$C:$F,MATCH("AWAY",'EUC2'!$C$1:$F$1,0),0),"")&amp;IFERROR(VLOOKUP(FZ$2&amp;$A12,'EUC2'!$D:$E,MATCH("HOME",'EUC2'!$D$1:$E$1,0),0),"")</f>
        <v/>
      </c>
      <c r="GA12" s="25" t="str">
        <f>IFERROR(VLOOKUP(GA$2&amp;$B12,'FPL FIX2'!$N$1:$Q$400,MATCH("HOME",'FPL FIX2'!$N$1:$Q$1,0),0),"")&amp;IFERROR(VLOOKUP(GA$2&amp;$B12,'FPL FIX2'!$O$1:$P$400,MATCH("AWAY",'FPL FIX2'!$O$1:$P$1,0),0),"")&amp;IFERROR(VLOOKUP(GA$2&amp;$A12,'FA2'!$A:$D,MATCH("AWAY",'FA2'!$A$1:$D$1,0),0),"")&amp;IFERROR(VLOOKUP(GA$2&amp;$A12,'FA2'!$B:$C,MATCH("HOME",'FA2'!$B$1:$C$1,0),0),"")&amp;IFERROR(VLOOKUP(GA$2&amp;$A12,'EFL2'!$A:$D,MATCH("AWAY",'EFL2'!$A$1:$D$1,0),0),"")&amp;IFERROR(VLOOKUP(GA$2&amp;$A12,'EFL2'!$B:$C,MATCH("HOME",'EFL2'!$B$1:$C$1,0),0),"")&amp;IFERROR(VLOOKUP(GA$2&amp;$A12,'UCL2'!$C:$F,MATCH("AWAY",'UCL2'!$C$1:$F$1,0),0),"")&amp;IFERROR(VLOOKUP(GA$2&amp;$A12,'UCL2'!$D:$E,MATCH("HOME",'UCL2'!$D$1:$E$1,0),0),"")&amp;IFERROR(VLOOKUP(GA$2&amp;$A12,'EU2'!$C:$F,MATCH("AWAY",'EU2'!$C$1:$F$1,0),0),"")&amp;IFERROR(VLOOKUP(GA$2&amp;$A12,'EU2'!$D:$E,MATCH("HOME",'EU2'!$D$1:$E$1,0),0),"")&amp;IFERROR(VLOOKUP(GA$2&amp;$A12,'EUC2'!$C:$F,MATCH("AWAY",'EUC2'!$C$1:$F$1,0),0),"")&amp;IFERROR(VLOOKUP(GA$2&amp;$A12,'EUC2'!$D:$E,MATCH("HOME",'EUC2'!$D$1:$E$1,0),0),"")</f>
        <v>Sunderland</v>
      </c>
      <c r="GB12" s="25" t="str">
        <f>IFERROR(VLOOKUP(GB$2&amp;$B12,'FPL FIX2'!$N$1:$Q$400,MATCH("HOME",'FPL FIX2'!$N$1:$Q$1,0),0),"")&amp;IFERROR(VLOOKUP(GB$2&amp;$B12,'FPL FIX2'!$O$1:$P$400,MATCH("AWAY",'FPL FIX2'!$O$1:$P$1,0),0),"")&amp;IFERROR(VLOOKUP(GB$2&amp;$A12,'FA2'!$A:$D,MATCH("AWAY",'FA2'!$A$1:$D$1,0),0),"")&amp;IFERROR(VLOOKUP(GB$2&amp;$A12,'FA2'!$B:$C,MATCH("HOME",'FA2'!$B$1:$C$1,0),0),"")&amp;IFERROR(VLOOKUP(GB$2&amp;$A12,'EFL2'!$A:$D,MATCH("AWAY",'EFL2'!$A$1:$D$1,0),0),"")&amp;IFERROR(VLOOKUP(GB$2&amp;$A12,'EFL2'!$B:$C,MATCH("HOME",'EFL2'!$B$1:$C$1,0),0),"")&amp;IFERROR(VLOOKUP(GB$2&amp;$A12,'UCL2'!$C:$F,MATCH("AWAY",'UCL2'!$C$1:$F$1,0),0),"")&amp;IFERROR(VLOOKUP(GB$2&amp;$A12,'UCL2'!$D:$E,MATCH("HOME",'UCL2'!$D$1:$E$1,0),0),"")&amp;IFERROR(VLOOKUP(GB$2&amp;$A12,'EU2'!$C:$F,MATCH("AWAY",'EU2'!$C$1:$F$1,0),0),"")&amp;IFERROR(VLOOKUP(GB$2&amp;$A12,'EU2'!$D:$E,MATCH("HOME",'EU2'!$D$1:$E$1,0),0),"")&amp;IFERROR(VLOOKUP(GB$2&amp;$A12,'EUC2'!$C:$F,MATCH("AWAY",'EUC2'!$C$1:$F$1,0),0),"")&amp;IFERROR(VLOOKUP(GB$2&amp;$A12,'EUC2'!$D:$E,MATCH("HOME",'EUC2'!$D$1:$E$1,0),0),"")</f>
        <v/>
      </c>
      <c r="GC12" s="25" t="str">
        <f>IFERROR(VLOOKUP(GC$2&amp;$B12,'FPL FIX2'!$N$1:$Q$400,MATCH("HOME",'FPL FIX2'!$N$1:$Q$1,0),0),"")&amp;IFERROR(VLOOKUP(GC$2&amp;$B12,'FPL FIX2'!$O$1:$P$400,MATCH("AWAY",'FPL FIX2'!$O$1:$P$1,0),0),"")&amp;IFERROR(VLOOKUP(GC$2&amp;$A12,'FA2'!$A:$D,MATCH("AWAY",'FA2'!$A$1:$D$1,0),0),"")&amp;IFERROR(VLOOKUP(GC$2&amp;$A12,'FA2'!$B:$C,MATCH("HOME",'FA2'!$B$1:$C$1,0),0),"")&amp;IFERROR(VLOOKUP(GC$2&amp;$A12,'EFL2'!$A:$D,MATCH("AWAY",'EFL2'!$A$1:$D$1,0),0),"")&amp;IFERROR(VLOOKUP(GC$2&amp;$A12,'EFL2'!$B:$C,MATCH("HOME",'EFL2'!$B$1:$C$1,0),0),"")&amp;IFERROR(VLOOKUP(GC$2&amp;$A12,'UCL2'!$C:$F,MATCH("AWAY",'UCL2'!$C$1:$F$1,0),0),"")&amp;IFERROR(VLOOKUP(GC$2&amp;$A12,'UCL2'!$D:$E,MATCH("HOME",'UCL2'!$D$1:$E$1,0),0),"")&amp;IFERROR(VLOOKUP(GC$2&amp;$A12,'EU2'!$C:$F,MATCH("AWAY",'EU2'!$C$1:$F$1,0),0),"")&amp;IFERROR(VLOOKUP(GC$2&amp;$A12,'EU2'!$D:$E,MATCH("HOME",'EU2'!$D$1:$E$1,0),0),"")&amp;IFERROR(VLOOKUP(GC$2&amp;$A12,'EUC2'!$C:$F,MATCH("AWAY",'EUC2'!$C$1:$F$1,0),0),"")&amp;IFERROR(VLOOKUP(GC$2&amp;$A12,'EUC2'!$D:$E,MATCH("HOME",'EUC2'!$D$1:$E$1,0),0),"")</f>
        <v/>
      </c>
      <c r="GD12" s="25" t="str">
        <f>IFERROR(VLOOKUP(GD$2&amp;$B12,'FPL FIX2'!$N$1:$Q$400,MATCH("HOME",'FPL FIX2'!$N$1:$Q$1,0),0),"")&amp;IFERROR(VLOOKUP(GD$2&amp;$B12,'FPL FIX2'!$O$1:$P$400,MATCH("AWAY",'FPL FIX2'!$O$1:$P$1,0),0),"")&amp;IFERROR(VLOOKUP(GD$2&amp;$A12,'FA2'!$A:$D,MATCH("AWAY",'FA2'!$A$1:$D$1,0),0),"")&amp;IFERROR(VLOOKUP(GD$2&amp;$A12,'FA2'!$B:$C,MATCH("HOME",'FA2'!$B$1:$C$1,0),0),"")&amp;IFERROR(VLOOKUP(GD$2&amp;$A12,'EFL2'!$A:$D,MATCH("AWAY",'EFL2'!$A$1:$D$1,0),0),"")&amp;IFERROR(VLOOKUP(GD$2&amp;$A12,'EFL2'!$B:$C,MATCH("HOME",'EFL2'!$B$1:$C$1,0),0),"")&amp;IFERROR(VLOOKUP(GD$2&amp;$A12,'UCL2'!$C:$F,MATCH("AWAY",'UCL2'!$C$1:$F$1,0),0),"")&amp;IFERROR(VLOOKUP(GD$2&amp;$A12,'UCL2'!$D:$E,MATCH("HOME",'UCL2'!$D$1:$E$1,0),0),"")&amp;IFERROR(VLOOKUP(GD$2&amp;$A12,'EU2'!$C:$F,MATCH("AWAY",'EU2'!$C$1:$F$1,0),0),"")&amp;IFERROR(VLOOKUP(GD$2&amp;$A12,'EU2'!$D:$E,MATCH("HOME",'EU2'!$D$1:$E$1,0),0),"")&amp;IFERROR(VLOOKUP(GD$2&amp;$A12,'EUC2'!$C:$F,MATCH("AWAY",'EUC2'!$C$1:$F$1,0),0),"")&amp;IFERROR(VLOOKUP(GD$2&amp;$A12,'EUC2'!$D:$E,MATCH("HOME",'EUC2'!$D$1:$E$1,0),0),"")</f>
        <v/>
      </c>
      <c r="GE12" s="25" t="str">
        <f>IFERROR(VLOOKUP(GE$2&amp;$B12,'FPL FIX2'!$N$1:$Q$400,MATCH("HOME",'FPL FIX2'!$N$1:$Q$1,0),0),"")&amp;IFERROR(VLOOKUP(GE$2&amp;$B12,'FPL FIX2'!$O$1:$P$400,MATCH("AWAY",'FPL FIX2'!$O$1:$P$1,0),0),"")&amp;IFERROR(VLOOKUP(GE$2&amp;$A12,'FA2'!$A:$D,MATCH("AWAY",'FA2'!$A$1:$D$1,0),0),"")&amp;IFERROR(VLOOKUP(GE$2&amp;$A12,'FA2'!$B:$C,MATCH("HOME",'FA2'!$B$1:$C$1,0),0),"")&amp;IFERROR(VLOOKUP(GE$2&amp;$A12,'EFL2'!$A:$D,MATCH("AWAY",'EFL2'!$A$1:$D$1,0),0),"")&amp;IFERROR(VLOOKUP(GE$2&amp;$A12,'EFL2'!$B:$C,MATCH("HOME",'EFL2'!$B$1:$C$1,0),0),"")&amp;IFERROR(VLOOKUP(GE$2&amp;$A12,'UCL2'!$C:$F,MATCH("AWAY",'UCL2'!$C$1:$F$1,0),0),"")&amp;IFERROR(VLOOKUP(GE$2&amp;$A12,'UCL2'!$D:$E,MATCH("HOME",'UCL2'!$D$1:$E$1,0),0),"")&amp;IFERROR(VLOOKUP(GE$2&amp;$A12,'EU2'!$C:$F,MATCH("AWAY",'EU2'!$C$1:$F$1,0),0),"")&amp;IFERROR(VLOOKUP(GE$2&amp;$A12,'EU2'!$D:$E,MATCH("HOME",'EU2'!$D$1:$E$1,0),0),"")&amp;IFERROR(VLOOKUP(GE$2&amp;$A12,'EUC2'!$C:$F,MATCH("AWAY",'EUC2'!$C$1:$F$1,0),0),"")&amp;IFERROR(VLOOKUP(GE$2&amp;$A12,'EUC2'!$D:$E,MATCH("HOME",'EUC2'!$D$1:$E$1,0),0),"")</f>
        <v/>
      </c>
      <c r="GF12" s="25" t="str">
        <f>IFERROR(VLOOKUP(GF$2&amp;$B12,'FPL FIX2'!$N$1:$Q$400,MATCH("HOME",'FPL FIX2'!$N$1:$Q$1,0),0),"")&amp;IFERROR(VLOOKUP(GF$2&amp;$B12,'FPL FIX2'!$O$1:$P$400,MATCH("AWAY",'FPL FIX2'!$O$1:$P$1,0),0),"")&amp;IFERROR(VLOOKUP(GF$2&amp;$A12,'FA2'!$A:$D,MATCH("AWAY",'FA2'!$A$1:$D$1,0),0),"")&amp;IFERROR(VLOOKUP(GF$2&amp;$A12,'FA2'!$B:$C,MATCH("HOME",'FA2'!$B$1:$C$1,0),0),"")&amp;IFERROR(VLOOKUP(GF$2&amp;$A12,'EFL2'!$A:$D,MATCH("AWAY",'EFL2'!$A$1:$D$1,0),0),"")&amp;IFERROR(VLOOKUP(GF$2&amp;$A12,'EFL2'!$B:$C,MATCH("HOME",'EFL2'!$B$1:$C$1,0),0),"")&amp;IFERROR(VLOOKUP(GF$2&amp;$A12,'UCL2'!$C:$F,MATCH("AWAY",'UCL2'!$C$1:$F$1,0),0),"")&amp;IFERROR(VLOOKUP(GF$2&amp;$A12,'UCL2'!$D:$E,MATCH("HOME",'UCL2'!$D$1:$E$1,0),0),"")&amp;IFERROR(VLOOKUP(GF$2&amp;$A12,'EU2'!$C:$F,MATCH("AWAY",'EU2'!$C$1:$F$1,0),0),"")&amp;IFERROR(VLOOKUP(GF$2&amp;$A12,'EU2'!$D:$E,MATCH("HOME",'EU2'!$D$1:$E$1,0),0),"")&amp;IFERROR(VLOOKUP(GF$2&amp;$A12,'EUC2'!$C:$F,MATCH("AWAY",'EUC2'!$C$1:$F$1,0),0),"")&amp;IFERROR(VLOOKUP(GF$2&amp;$A12,'EUC2'!$D:$E,MATCH("HOME",'EUC2'!$D$1:$E$1,0),0),"")</f>
        <v/>
      </c>
      <c r="GG12" s="25" t="str">
        <f>IFERROR(VLOOKUP(GG$2&amp;$B12,'FPL FIX2'!$N$1:$Q$400,MATCH("HOME",'FPL FIX2'!$N$1:$Q$1,0),0),"")&amp;IFERROR(VLOOKUP(GG$2&amp;$B12,'FPL FIX2'!$O$1:$P$400,MATCH("AWAY",'FPL FIX2'!$O$1:$P$1,0),0),"")&amp;IFERROR(VLOOKUP(GG$2&amp;$A12,'FA2'!$A:$D,MATCH("AWAY",'FA2'!$A$1:$D$1,0),0),"")&amp;IFERROR(VLOOKUP(GG$2&amp;$A12,'FA2'!$B:$C,MATCH("HOME",'FA2'!$B$1:$C$1,0),0),"")&amp;IFERROR(VLOOKUP(GG$2&amp;$A12,'EFL2'!$A:$D,MATCH("AWAY",'EFL2'!$A$1:$D$1,0),0),"")&amp;IFERROR(VLOOKUP(GG$2&amp;$A12,'EFL2'!$B:$C,MATCH("HOME",'EFL2'!$B$1:$C$1,0),0),"")&amp;IFERROR(VLOOKUP(GG$2&amp;$A12,'UCL2'!$C:$F,MATCH("AWAY",'UCL2'!$C$1:$F$1,0),0),"")&amp;IFERROR(VLOOKUP(GG$2&amp;$A12,'UCL2'!$D:$E,MATCH("HOME",'UCL2'!$D$1:$E$1,0),0),"")&amp;IFERROR(VLOOKUP(GG$2&amp;$A12,'EU2'!$C:$F,MATCH("AWAY",'EU2'!$C$1:$F$1,0),0),"")&amp;IFERROR(VLOOKUP(GG$2&amp;$A12,'EU2'!$D:$E,MATCH("HOME",'EU2'!$D$1:$E$1,0),0),"")&amp;IFERROR(VLOOKUP(GG$2&amp;$A12,'EUC2'!$C:$F,MATCH("AWAY",'EUC2'!$C$1:$F$1,0),0),"")&amp;IFERROR(VLOOKUP(GG$2&amp;$A12,'EUC2'!$D:$E,MATCH("HOME",'EUC2'!$D$1:$E$1,0),0),"")</f>
        <v>che</v>
      </c>
      <c r="GH12" s="25" t="str">
        <f>IFERROR(VLOOKUP(GH$2&amp;$B12,'FPL FIX2'!$N$1:$Q$400,MATCH("HOME",'FPL FIX2'!$N$1:$Q$1,0),0),"")&amp;IFERROR(VLOOKUP(GH$2&amp;$B12,'FPL FIX2'!$O$1:$P$400,MATCH("AWAY",'FPL FIX2'!$O$1:$P$1,0),0),"")&amp;IFERROR(VLOOKUP(GH$2&amp;$A12,'FA2'!$A:$D,MATCH("AWAY",'FA2'!$A$1:$D$1,0),0),"")&amp;IFERROR(VLOOKUP(GH$2&amp;$A12,'FA2'!$B:$C,MATCH("HOME",'FA2'!$B$1:$C$1,0),0),"")&amp;IFERROR(VLOOKUP(GH$2&amp;$A12,'EFL2'!$A:$D,MATCH("AWAY",'EFL2'!$A$1:$D$1,0),0),"")&amp;IFERROR(VLOOKUP(GH$2&amp;$A12,'EFL2'!$B:$C,MATCH("HOME",'EFL2'!$B$1:$C$1,0),0),"")&amp;IFERROR(VLOOKUP(GH$2&amp;$A12,'UCL2'!$C:$F,MATCH("AWAY",'UCL2'!$C$1:$F$1,0),0),"")&amp;IFERROR(VLOOKUP(GH$2&amp;$A12,'UCL2'!$D:$E,MATCH("HOME",'UCL2'!$D$1:$E$1,0),0),"")&amp;IFERROR(VLOOKUP(GH$2&amp;$A12,'EU2'!$C:$F,MATCH("AWAY",'EU2'!$C$1:$F$1,0),0),"")&amp;IFERROR(VLOOKUP(GH$2&amp;$A12,'EU2'!$D:$E,MATCH("HOME",'EU2'!$D$1:$E$1,0),0),"")&amp;IFERROR(VLOOKUP(GH$2&amp;$A12,'EUC2'!$C:$F,MATCH("AWAY",'EUC2'!$C$1:$F$1,0),0),"")&amp;IFERROR(VLOOKUP(GH$2&amp;$A12,'EUC2'!$D:$E,MATCH("HOME",'EUC2'!$D$1:$E$1,0),0),"")</f>
        <v/>
      </c>
      <c r="GI12" s="25" t="str">
        <f>IFERROR(VLOOKUP(GI$2&amp;$B12,'FPL FIX2'!$N$1:$Q$400,MATCH("HOME",'FPL FIX2'!$N$1:$Q$1,0),0),"")&amp;IFERROR(VLOOKUP(GI$2&amp;$B12,'FPL FIX2'!$O$1:$P$400,MATCH("AWAY",'FPL FIX2'!$O$1:$P$1,0),0),"")&amp;IFERROR(VLOOKUP(GI$2&amp;$A12,'FA2'!$A:$D,MATCH("AWAY",'FA2'!$A$1:$D$1,0),0),"")&amp;IFERROR(VLOOKUP(GI$2&amp;$A12,'FA2'!$B:$C,MATCH("HOME",'FA2'!$B$1:$C$1,0),0),"")&amp;IFERROR(VLOOKUP(GI$2&amp;$A12,'EFL2'!$A:$D,MATCH("AWAY",'EFL2'!$A$1:$D$1,0),0),"")&amp;IFERROR(VLOOKUP(GI$2&amp;$A12,'EFL2'!$B:$C,MATCH("HOME",'EFL2'!$B$1:$C$1,0),0),"")&amp;IFERROR(VLOOKUP(GI$2&amp;$A12,'UCL2'!$C:$F,MATCH("AWAY",'UCL2'!$C$1:$F$1,0),0),"")&amp;IFERROR(VLOOKUP(GI$2&amp;$A12,'UCL2'!$D:$E,MATCH("HOME",'UCL2'!$D$1:$E$1,0),0),"")&amp;IFERROR(VLOOKUP(GI$2&amp;$A12,'EU2'!$C:$F,MATCH("AWAY",'EU2'!$C$1:$F$1,0),0),"")&amp;IFERROR(VLOOKUP(GI$2&amp;$A12,'EU2'!$D:$E,MATCH("HOME",'EU2'!$D$1:$E$1,0),0),"")&amp;IFERROR(VLOOKUP(GI$2&amp;$A12,'EUC2'!$C:$F,MATCH("AWAY",'EUC2'!$C$1:$F$1,0),0),"")&amp;IFERROR(VLOOKUP(GI$2&amp;$A12,'EUC2'!$D:$E,MATCH("HOME",'EUC2'!$D$1:$E$1,0),0),"")</f>
        <v/>
      </c>
      <c r="GJ12" s="25" t="str">
        <f>IFERROR(VLOOKUP(GJ$2&amp;$B12,'FPL FIX2'!$N$1:$Q$400,MATCH("HOME",'FPL FIX2'!$N$1:$Q$1,0),0),"")&amp;IFERROR(VLOOKUP(GJ$2&amp;$B12,'FPL FIX2'!$O$1:$P$400,MATCH("AWAY",'FPL FIX2'!$O$1:$P$1,0),0),"")&amp;IFERROR(VLOOKUP(GJ$2&amp;$A12,'FA2'!$A:$D,MATCH("AWAY",'FA2'!$A$1:$D$1,0),0),"")&amp;IFERROR(VLOOKUP(GJ$2&amp;$A12,'FA2'!$B:$C,MATCH("HOME",'FA2'!$B$1:$C$1,0),0),"")&amp;IFERROR(VLOOKUP(GJ$2&amp;$A12,'EFL2'!$A:$D,MATCH("AWAY",'EFL2'!$A$1:$D$1,0),0),"")&amp;IFERROR(VLOOKUP(GJ$2&amp;$A12,'EFL2'!$B:$C,MATCH("HOME",'EFL2'!$B$1:$C$1,0),0),"")&amp;IFERROR(VLOOKUP(GJ$2&amp;$A12,'UCL2'!$C:$F,MATCH("AWAY",'UCL2'!$C$1:$F$1,0),0),"")&amp;IFERROR(VLOOKUP(GJ$2&amp;$A12,'UCL2'!$D:$E,MATCH("HOME",'UCL2'!$D$1:$E$1,0),0),"")&amp;IFERROR(VLOOKUP(GJ$2&amp;$A12,'EU2'!$C:$F,MATCH("AWAY",'EU2'!$C$1:$F$1,0),0),"")&amp;IFERROR(VLOOKUP(GJ$2&amp;$A12,'EU2'!$D:$E,MATCH("HOME",'EU2'!$D$1:$E$1,0),0),"")&amp;IFERROR(VLOOKUP(GJ$2&amp;$A12,'EUC2'!$C:$F,MATCH("AWAY",'EUC2'!$C$1:$F$1,0),0),"")&amp;IFERROR(VLOOKUP(GJ$2&amp;$A12,'EUC2'!$D:$E,MATCH("HOME",'EUC2'!$D$1:$E$1,0),0),"")</f>
        <v/>
      </c>
      <c r="GK12" s="25" t="str">
        <f>IFERROR(VLOOKUP(GK$2&amp;$B12,'FPL FIX2'!$N$1:$Q$400,MATCH("HOME",'FPL FIX2'!$N$1:$Q$1,0),0),"")&amp;IFERROR(VLOOKUP(GK$2&amp;$B12,'FPL FIX2'!$O$1:$P$400,MATCH("AWAY",'FPL FIX2'!$O$1:$P$1,0),0),"")&amp;IFERROR(VLOOKUP(GK$2&amp;$A12,'FA2'!$A:$D,MATCH("AWAY",'FA2'!$A$1:$D$1,0),0),"")&amp;IFERROR(VLOOKUP(GK$2&amp;$A12,'FA2'!$B:$C,MATCH("HOME",'FA2'!$B$1:$C$1,0),0),"")&amp;IFERROR(VLOOKUP(GK$2&amp;$A12,'EFL2'!$A:$D,MATCH("AWAY",'EFL2'!$A$1:$D$1,0),0),"")&amp;IFERROR(VLOOKUP(GK$2&amp;$A12,'EFL2'!$B:$C,MATCH("HOME",'EFL2'!$B$1:$C$1,0),0),"")&amp;IFERROR(VLOOKUP(GK$2&amp;$A12,'UCL2'!$C:$F,MATCH("AWAY",'UCL2'!$C$1:$F$1,0),0),"")&amp;IFERROR(VLOOKUP(GK$2&amp;$A12,'UCL2'!$D:$E,MATCH("HOME",'UCL2'!$D$1:$E$1,0),0),"")&amp;IFERROR(VLOOKUP(GK$2&amp;$A12,'EU2'!$C:$F,MATCH("AWAY",'EU2'!$C$1:$F$1,0),0),"")&amp;IFERROR(VLOOKUP(GK$2&amp;$A12,'EU2'!$D:$E,MATCH("HOME",'EU2'!$D$1:$E$1,0),0),"")&amp;IFERROR(VLOOKUP(GK$2&amp;$A12,'EUC2'!$C:$F,MATCH("AWAY",'EUC2'!$C$1:$F$1,0),0),"")&amp;IFERROR(VLOOKUP(GK$2&amp;$A12,'EUC2'!$D:$E,MATCH("HOME",'EUC2'!$D$1:$E$1,0),0),"")</f>
        <v/>
      </c>
      <c r="GL12" s="25" t="str">
        <f>IFERROR(VLOOKUP(GL$2&amp;$B12,'FPL FIX2'!$N$1:$Q$400,MATCH("HOME",'FPL FIX2'!$N$1:$Q$1,0),0),"")&amp;IFERROR(VLOOKUP(GL$2&amp;$B12,'FPL FIX2'!$O$1:$P$400,MATCH("AWAY",'FPL FIX2'!$O$1:$P$1,0),0),"")&amp;IFERROR(VLOOKUP(GL$2&amp;$A12,'FA2'!$A:$D,MATCH("AWAY",'FA2'!$A$1:$D$1,0),0),"")&amp;IFERROR(VLOOKUP(GL$2&amp;$A12,'FA2'!$B:$C,MATCH("HOME",'FA2'!$B$1:$C$1,0),0),"")&amp;IFERROR(VLOOKUP(GL$2&amp;$A12,'EFL2'!$A:$D,MATCH("AWAY",'EFL2'!$A$1:$D$1,0),0),"")&amp;IFERROR(VLOOKUP(GL$2&amp;$A12,'EFL2'!$B:$C,MATCH("HOME",'EFL2'!$B$1:$C$1,0),0),"")&amp;IFERROR(VLOOKUP(GL$2&amp;$A12,'UCL2'!$C:$F,MATCH("AWAY",'UCL2'!$C$1:$F$1,0),0),"")&amp;IFERROR(VLOOKUP(GL$2&amp;$A12,'UCL2'!$D:$E,MATCH("HOME",'UCL2'!$D$1:$E$1,0),0),"")&amp;IFERROR(VLOOKUP(GL$2&amp;$A12,'EU2'!$C:$F,MATCH("AWAY",'EU2'!$C$1:$F$1,0),0),"")&amp;IFERROR(VLOOKUP(GL$2&amp;$A12,'EU2'!$D:$E,MATCH("HOME",'EU2'!$D$1:$E$1,0),0),"")&amp;IFERROR(VLOOKUP(GL$2&amp;$A12,'EUC2'!$C:$F,MATCH("AWAY",'EUC2'!$C$1:$F$1,0),0),"")&amp;IFERROR(VLOOKUP(GL$2&amp;$A12,'EUC2'!$D:$E,MATCH("HOME",'EUC2'!$D$1:$E$1,0),0),"")</f>
        <v>Sunderland</v>
      </c>
      <c r="GM12" s="25" t="str">
        <f>IFERROR(VLOOKUP(GM$2&amp;$B12,'FPL FIX2'!$N$1:$Q$400,MATCH("HOME",'FPL FIX2'!$N$1:$Q$1,0),0),"")&amp;IFERROR(VLOOKUP(GM$2&amp;$B12,'FPL FIX2'!$O$1:$P$400,MATCH("AWAY",'FPL FIX2'!$O$1:$P$1,0),0),"")&amp;IFERROR(VLOOKUP(GM$2&amp;$A12,'FA2'!$A:$D,MATCH("AWAY",'FA2'!$A$1:$D$1,0),0),"")&amp;IFERROR(VLOOKUP(GM$2&amp;$A12,'FA2'!$B:$C,MATCH("HOME",'FA2'!$B$1:$C$1,0),0),"")&amp;IFERROR(VLOOKUP(GM$2&amp;$A12,'EFL2'!$A:$D,MATCH("AWAY",'EFL2'!$A$1:$D$1,0),0),"")&amp;IFERROR(VLOOKUP(GM$2&amp;$A12,'EFL2'!$B:$C,MATCH("HOME",'EFL2'!$B$1:$C$1,0),0),"")&amp;IFERROR(VLOOKUP(GM$2&amp;$A12,'UCL2'!$C:$F,MATCH("AWAY",'UCL2'!$C$1:$F$1,0),0),"")&amp;IFERROR(VLOOKUP(GM$2&amp;$A12,'UCL2'!$D:$E,MATCH("HOME",'UCL2'!$D$1:$E$1,0),0),"")&amp;IFERROR(VLOOKUP(GM$2&amp;$A12,'EU2'!$C:$F,MATCH("AWAY",'EU2'!$C$1:$F$1,0),0),"")&amp;IFERROR(VLOOKUP(GM$2&amp;$A12,'EU2'!$D:$E,MATCH("HOME",'EU2'!$D$1:$E$1,0),0),"")&amp;IFERROR(VLOOKUP(GM$2&amp;$A12,'EUC2'!$C:$F,MATCH("AWAY",'EUC2'!$C$1:$F$1,0),0),"")&amp;IFERROR(VLOOKUP(GM$2&amp;$A12,'EUC2'!$D:$E,MATCH("HOME",'EUC2'!$D$1:$E$1,0),0),"")</f>
        <v/>
      </c>
      <c r="GN12" s="25" t="str">
        <f>IFERROR(VLOOKUP(GN$2&amp;$B12,'FPL FIX2'!$N$1:$Q$400,MATCH("HOME",'FPL FIX2'!$N$1:$Q$1,0),0),"")&amp;IFERROR(VLOOKUP(GN$2&amp;$B12,'FPL FIX2'!$O$1:$P$400,MATCH("AWAY",'FPL FIX2'!$O$1:$P$1,0),0),"")&amp;IFERROR(VLOOKUP(GN$2&amp;$A12,'FA2'!$A:$D,MATCH("AWAY",'FA2'!$A$1:$D$1,0),0),"")&amp;IFERROR(VLOOKUP(GN$2&amp;$A12,'FA2'!$B:$C,MATCH("HOME",'FA2'!$B$1:$C$1,0),0),"")&amp;IFERROR(VLOOKUP(GN$2&amp;$A12,'EFL2'!$A:$D,MATCH("AWAY",'EFL2'!$A$1:$D$1,0),0),"")&amp;IFERROR(VLOOKUP(GN$2&amp;$A12,'EFL2'!$B:$C,MATCH("HOME",'EFL2'!$B$1:$C$1,0),0),"")&amp;IFERROR(VLOOKUP(GN$2&amp;$A12,'UCL2'!$C:$F,MATCH("AWAY",'UCL2'!$C$1:$F$1,0),0),"")&amp;IFERROR(VLOOKUP(GN$2&amp;$A12,'UCL2'!$D:$E,MATCH("HOME",'UCL2'!$D$1:$E$1,0),0),"")&amp;IFERROR(VLOOKUP(GN$2&amp;$A12,'EU2'!$C:$F,MATCH("AWAY",'EU2'!$C$1:$F$1,0),0),"")&amp;IFERROR(VLOOKUP(GN$2&amp;$A12,'EU2'!$D:$E,MATCH("HOME",'EU2'!$D$1:$E$1,0),0),"")&amp;IFERROR(VLOOKUP(GN$2&amp;$A12,'EUC2'!$C:$F,MATCH("AWAY",'EUC2'!$C$1:$F$1,0),0),"")&amp;IFERROR(VLOOKUP(GN$2&amp;$A12,'EUC2'!$D:$E,MATCH("HOME",'EUC2'!$D$1:$E$1,0),0),"")</f>
        <v/>
      </c>
      <c r="GO12" s="25" t="str">
        <f>IFERROR(VLOOKUP(GO$2&amp;$B12,'FPL FIX2'!$N$1:$Q$400,MATCH("HOME",'FPL FIX2'!$N$1:$Q$1,0),0),"")&amp;IFERROR(VLOOKUP(GO$2&amp;$B12,'FPL FIX2'!$O$1:$P$400,MATCH("AWAY",'FPL FIX2'!$O$1:$P$1,0),0),"")&amp;IFERROR(VLOOKUP(GO$2&amp;$A12,'FA2'!$A:$D,MATCH("AWAY",'FA2'!$A$1:$D$1,0),0),"")&amp;IFERROR(VLOOKUP(GO$2&amp;$A12,'FA2'!$B:$C,MATCH("HOME",'FA2'!$B$1:$C$1,0),0),"")&amp;IFERROR(VLOOKUP(GO$2&amp;$A12,'EFL2'!$A:$D,MATCH("AWAY",'EFL2'!$A$1:$D$1,0),0),"")&amp;IFERROR(VLOOKUP(GO$2&amp;$A12,'EFL2'!$B:$C,MATCH("HOME",'EFL2'!$B$1:$C$1,0),0),"")&amp;IFERROR(VLOOKUP(GO$2&amp;$A12,'UCL2'!$C:$F,MATCH("AWAY",'UCL2'!$C$1:$F$1,0),0),"")&amp;IFERROR(VLOOKUP(GO$2&amp;$A12,'UCL2'!$D:$E,MATCH("HOME",'UCL2'!$D$1:$E$1,0),0),"")&amp;IFERROR(VLOOKUP(GO$2&amp;$A12,'EU2'!$C:$F,MATCH("AWAY",'EU2'!$C$1:$F$1,0),0),"")&amp;IFERROR(VLOOKUP(GO$2&amp;$A12,'EU2'!$D:$E,MATCH("HOME",'EU2'!$D$1:$E$1,0),0),"")&amp;IFERROR(VLOOKUP(GO$2&amp;$A12,'EUC2'!$C:$F,MATCH("AWAY",'EUC2'!$C$1:$F$1,0),0),"")&amp;IFERROR(VLOOKUP(GO$2&amp;$A12,'EUC2'!$D:$E,MATCH("HOME",'EUC2'!$D$1:$E$1,0),0),"")</f>
        <v>NFO</v>
      </c>
      <c r="GP12" s="25" t="str">
        <f>IFERROR(VLOOKUP(GP$2&amp;$B12,'FPL FIX2'!$N$1:$Q$400,MATCH("HOME",'FPL FIX2'!$N$1:$Q$1,0),0),"")&amp;IFERROR(VLOOKUP(GP$2&amp;$B12,'FPL FIX2'!$O$1:$P$400,MATCH("AWAY",'FPL FIX2'!$O$1:$P$1,0),0),"")&amp;IFERROR(VLOOKUP(GP$2&amp;$A12,'FA2'!$A:$D,MATCH("AWAY",'FA2'!$A$1:$D$1,0),0),"")&amp;IFERROR(VLOOKUP(GP$2&amp;$A12,'FA2'!$B:$C,MATCH("HOME",'FA2'!$B$1:$C$1,0),0),"")&amp;IFERROR(VLOOKUP(GP$2&amp;$A12,'EFL2'!$A:$D,MATCH("AWAY",'EFL2'!$A$1:$D$1,0),0),"")&amp;IFERROR(VLOOKUP(GP$2&amp;$A12,'EFL2'!$B:$C,MATCH("HOME",'EFL2'!$B$1:$C$1,0),0),"")&amp;IFERROR(VLOOKUP(GP$2&amp;$A12,'UCL2'!$C:$F,MATCH("AWAY",'UCL2'!$C$1:$F$1,0),0),"")&amp;IFERROR(VLOOKUP(GP$2&amp;$A12,'UCL2'!$D:$E,MATCH("HOME",'UCL2'!$D$1:$E$1,0),0),"")&amp;IFERROR(VLOOKUP(GP$2&amp;$A12,'EU2'!$C:$F,MATCH("AWAY",'EU2'!$C$1:$F$1,0),0),"")&amp;IFERROR(VLOOKUP(GP$2&amp;$A12,'EU2'!$D:$E,MATCH("HOME",'EU2'!$D$1:$E$1,0),0),"")&amp;IFERROR(VLOOKUP(GP$2&amp;$A12,'EUC2'!$C:$F,MATCH("AWAY",'EUC2'!$C$1:$F$1,0),0),"")&amp;IFERROR(VLOOKUP(GP$2&amp;$A12,'EUC2'!$D:$E,MATCH("HOME",'EUC2'!$D$1:$E$1,0),0),"")</f>
        <v/>
      </c>
      <c r="GQ12" s="25" t="str">
        <f>IFERROR(VLOOKUP(GQ$2&amp;$B12,'FPL FIX2'!$N$1:$Q$400,MATCH("HOME",'FPL FIX2'!$N$1:$Q$1,0),0),"")&amp;IFERROR(VLOOKUP(GQ$2&amp;$B12,'FPL FIX2'!$O$1:$P$400,MATCH("AWAY",'FPL FIX2'!$O$1:$P$1,0),0),"")&amp;IFERROR(VLOOKUP(GQ$2&amp;$A12,'FA2'!$A:$D,MATCH("AWAY",'FA2'!$A$1:$D$1,0),0),"")&amp;IFERROR(VLOOKUP(GQ$2&amp;$A12,'FA2'!$B:$C,MATCH("HOME",'FA2'!$B$1:$C$1,0),0),"")&amp;IFERROR(VLOOKUP(GQ$2&amp;$A12,'EFL2'!$A:$D,MATCH("AWAY",'EFL2'!$A$1:$D$1,0),0),"")&amp;IFERROR(VLOOKUP(GQ$2&amp;$A12,'EFL2'!$B:$C,MATCH("HOME",'EFL2'!$B$1:$C$1,0),0),"")&amp;IFERROR(VLOOKUP(GQ$2&amp;$A12,'UCL2'!$C:$F,MATCH("AWAY",'UCL2'!$C$1:$F$1,0),0),"")&amp;IFERROR(VLOOKUP(GQ$2&amp;$A12,'UCL2'!$D:$E,MATCH("HOME",'UCL2'!$D$1:$E$1,0),0),"")&amp;IFERROR(VLOOKUP(GQ$2&amp;$A12,'EU2'!$C:$F,MATCH("AWAY",'EU2'!$C$1:$F$1,0),0),"")&amp;IFERROR(VLOOKUP(GQ$2&amp;$A12,'EU2'!$D:$E,MATCH("HOME",'EU2'!$D$1:$E$1,0),0),"")&amp;IFERROR(VLOOKUP(GQ$2&amp;$A12,'EUC2'!$C:$F,MATCH("AWAY",'EUC2'!$C$1:$F$1,0),0),"")&amp;IFERROR(VLOOKUP(GQ$2&amp;$A12,'EUC2'!$D:$E,MATCH("HOME",'EUC2'!$D$1:$E$1,0),0),"")</f>
        <v/>
      </c>
      <c r="GR12" s="25" t="str">
        <f>IFERROR(VLOOKUP(GR$2&amp;$B12,'FPL FIX2'!$N$1:$Q$400,MATCH("HOME",'FPL FIX2'!$N$1:$Q$1,0),0),"")&amp;IFERROR(VLOOKUP(GR$2&amp;$B12,'FPL FIX2'!$O$1:$P$400,MATCH("AWAY",'FPL FIX2'!$O$1:$P$1,0),0),"")&amp;IFERROR(VLOOKUP(GR$2&amp;$A12,'FA2'!$A:$D,MATCH("AWAY",'FA2'!$A$1:$D$1,0),0),"")&amp;IFERROR(VLOOKUP(GR$2&amp;$A12,'FA2'!$B:$C,MATCH("HOME",'FA2'!$B$1:$C$1,0),0),"")&amp;IFERROR(VLOOKUP(GR$2&amp;$A12,'EFL2'!$A:$D,MATCH("AWAY",'EFL2'!$A$1:$D$1,0),0),"")&amp;IFERROR(VLOOKUP(GR$2&amp;$A12,'EFL2'!$B:$C,MATCH("HOME",'EFL2'!$B$1:$C$1,0),0),"")&amp;IFERROR(VLOOKUP(GR$2&amp;$A12,'UCL2'!$C:$F,MATCH("AWAY",'UCL2'!$C$1:$F$1,0),0),"")&amp;IFERROR(VLOOKUP(GR$2&amp;$A12,'UCL2'!$D:$E,MATCH("HOME",'UCL2'!$D$1:$E$1,0),0),"")&amp;IFERROR(VLOOKUP(GR$2&amp;$A12,'EU2'!$C:$F,MATCH("AWAY",'EU2'!$C$1:$F$1,0),0),"")&amp;IFERROR(VLOOKUP(GR$2&amp;$A12,'EU2'!$D:$E,MATCH("HOME",'EU2'!$D$1:$E$1,0),0),"")&amp;IFERROR(VLOOKUP(GR$2&amp;$A12,'EUC2'!$C:$F,MATCH("AWAY",'EUC2'!$C$1:$F$1,0),0),"")&amp;IFERROR(VLOOKUP(GR$2&amp;$A12,'EUC2'!$D:$E,MATCH("HOME",'EUC2'!$D$1:$E$1,0),0),"")</f>
        <v/>
      </c>
      <c r="GS12" s="25" t="str">
        <f>IFERROR(VLOOKUP(GS$2&amp;$B12,'FPL FIX2'!$N$1:$Q$400,MATCH("HOME",'FPL FIX2'!$N$1:$Q$1,0),0),"")&amp;IFERROR(VLOOKUP(GS$2&amp;$B12,'FPL FIX2'!$O$1:$P$400,MATCH("AWAY",'FPL FIX2'!$O$1:$P$1,0),0),"")&amp;IFERROR(VLOOKUP(GS$2&amp;$A12,'FA2'!$A:$D,MATCH("AWAY",'FA2'!$A$1:$D$1,0),0),"")&amp;IFERROR(VLOOKUP(GS$2&amp;$A12,'FA2'!$B:$C,MATCH("HOME",'FA2'!$B$1:$C$1,0),0),"")&amp;IFERROR(VLOOKUP(GS$2&amp;$A12,'EFL2'!$A:$D,MATCH("AWAY",'EFL2'!$A$1:$D$1,0),0),"")&amp;IFERROR(VLOOKUP(GS$2&amp;$A12,'EFL2'!$B:$C,MATCH("HOME",'EFL2'!$B$1:$C$1,0),0),"")&amp;IFERROR(VLOOKUP(GS$2&amp;$A12,'UCL2'!$C:$F,MATCH("AWAY",'UCL2'!$C$1:$F$1,0),0),"")&amp;IFERROR(VLOOKUP(GS$2&amp;$A12,'UCL2'!$D:$E,MATCH("HOME",'UCL2'!$D$1:$E$1,0),0),"")&amp;IFERROR(VLOOKUP(GS$2&amp;$A12,'EU2'!$C:$F,MATCH("AWAY",'EU2'!$C$1:$F$1,0),0),"")&amp;IFERROR(VLOOKUP(GS$2&amp;$A12,'EU2'!$D:$E,MATCH("HOME",'EU2'!$D$1:$E$1,0),0),"")&amp;IFERROR(VLOOKUP(GS$2&amp;$A12,'EUC2'!$C:$F,MATCH("AWAY",'EUC2'!$C$1:$F$1,0),0),"")&amp;IFERROR(VLOOKUP(GS$2&amp;$A12,'EUC2'!$D:$E,MATCH("HOME",'EUC2'!$D$1:$E$1,0),0),"")</f>
        <v/>
      </c>
      <c r="GT12" s="25" t="str">
        <f>IFERROR(VLOOKUP(GT$2&amp;$B12,'FPL FIX2'!$N$1:$Q$400,MATCH("HOME",'FPL FIX2'!$N$1:$Q$1,0),0),"")&amp;IFERROR(VLOOKUP(GT$2&amp;$B12,'FPL FIX2'!$O$1:$P$400,MATCH("AWAY",'FPL FIX2'!$O$1:$P$1,0),0),"")&amp;IFERROR(VLOOKUP(GT$2&amp;$A12,'FA2'!$A:$D,MATCH("AWAY",'FA2'!$A$1:$D$1,0),0),"")&amp;IFERROR(VLOOKUP(GT$2&amp;$A12,'FA2'!$B:$C,MATCH("HOME",'FA2'!$B$1:$C$1,0),0),"")&amp;IFERROR(VLOOKUP(GT$2&amp;$A12,'EFL2'!$A:$D,MATCH("AWAY",'EFL2'!$A$1:$D$1,0),0),"")&amp;IFERROR(VLOOKUP(GT$2&amp;$A12,'EFL2'!$B:$C,MATCH("HOME",'EFL2'!$B$1:$C$1,0),0),"")&amp;IFERROR(VLOOKUP(GT$2&amp;$A12,'UCL2'!$C:$F,MATCH("AWAY",'UCL2'!$C$1:$F$1,0),0),"")&amp;IFERROR(VLOOKUP(GT$2&amp;$A12,'UCL2'!$D:$E,MATCH("HOME",'UCL2'!$D$1:$E$1,0),0),"")&amp;IFERROR(VLOOKUP(GT$2&amp;$A12,'EU2'!$C:$F,MATCH("AWAY",'EU2'!$C$1:$F$1,0),0),"")&amp;IFERROR(VLOOKUP(GT$2&amp;$A12,'EU2'!$D:$E,MATCH("HOME",'EU2'!$D$1:$E$1,0),0),"")&amp;IFERROR(VLOOKUP(GT$2&amp;$A12,'EUC2'!$C:$F,MATCH("AWAY",'EUC2'!$C$1:$F$1,0),0),"")&amp;IFERROR(VLOOKUP(GT$2&amp;$A12,'EUC2'!$D:$E,MATCH("HOME",'EUC2'!$D$1:$E$1,0),0),"")</f>
        <v/>
      </c>
      <c r="GU12" s="25" t="str">
        <f>IFERROR(VLOOKUP(GU$2&amp;$B12,'FPL FIX2'!$N$1:$Q$400,MATCH("HOME",'FPL FIX2'!$N$1:$Q$1,0),0),"")&amp;IFERROR(VLOOKUP(GU$2&amp;$B12,'FPL FIX2'!$O$1:$P$400,MATCH("AWAY",'FPL FIX2'!$O$1:$P$1,0),0),"")&amp;IFERROR(VLOOKUP(GU$2&amp;$A12,'FA2'!$A:$D,MATCH("AWAY",'FA2'!$A$1:$D$1,0),0),"")&amp;IFERROR(VLOOKUP(GU$2&amp;$A12,'FA2'!$B:$C,MATCH("HOME",'FA2'!$B$1:$C$1,0),0),"")&amp;IFERROR(VLOOKUP(GU$2&amp;$A12,'EFL2'!$A:$D,MATCH("AWAY",'EFL2'!$A$1:$D$1,0),0),"")&amp;IFERROR(VLOOKUP(GU$2&amp;$A12,'EFL2'!$B:$C,MATCH("HOME",'EFL2'!$B$1:$C$1,0),0),"")&amp;IFERROR(VLOOKUP(GU$2&amp;$A12,'UCL2'!$C:$F,MATCH("AWAY",'UCL2'!$C$1:$F$1,0),0),"")&amp;IFERROR(VLOOKUP(GU$2&amp;$A12,'UCL2'!$D:$E,MATCH("HOME",'UCL2'!$D$1:$E$1,0),0),"")&amp;IFERROR(VLOOKUP(GU$2&amp;$A12,'EU2'!$C:$F,MATCH("AWAY",'EU2'!$C$1:$F$1,0),0),"")&amp;IFERROR(VLOOKUP(GU$2&amp;$A12,'EU2'!$D:$E,MATCH("HOME",'EU2'!$D$1:$E$1,0),0),"")&amp;IFERROR(VLOOKUP(GU$2&amp;$A12,'EUC2'!$C:$F,MATCH("AWAY",'EUC2'!$C$1:$F$1,0),0),"")&amp;IFERROR(VLOOKUP(GU$2&amp;$A12,'EUC2'!$D:$E,MATCH("HOME",'EUC2'!$D$1:$E$1,0),0),"")</f>
        <v/>
      </c>
      <c r="GV12" s="25" t="str">
        <f>IFERROR(VLOOKUP(GV$2&amp;$B12,'FPL FIX2'!$N$1:$Q$400,MATCH("HOME",'FPL FIX2'!$N$1:$Q$1,0),0),"")&amp;IFERROR(VLOOKUP(GV$2&amp;$B12,'FPL FIX2'!$O$1:$P$400,MATCH("AWAY",'FPL FIX2'!$O$1:$P$1,0),0),"")&amp;IFERROR(VLOOKUP(GV$2&amp;$A12,'FA2'!$A:$D,MATCH("AWAY",'FA2'!$A$1:$D$1,0),0),"")&amp;IFERROR(VLOOKUP(GV$2&amp;$A12,'FA2'!$B:$C,MATCH("HOME",'FA2'!$B$1:$C$1,0),0),"")&amp;IFERROR(VLOOKUP(GV$2&amp;$A12,'EFL2'!$A:$D,MATCH("AWAY",'EFL2'!$A$1:$D$1,0),0),"")&amp;IFERROR(VLOOKUP(GV$2&amp;$A12,'EFL2'!$B:$C,MATCH("HOME",'EFL2'!$B$1:$C$1,0),0),"")&amp;IFERROR(VLOOKUP(GV$2&amp;$A12,'UCL2'!$C:$F,MATCH("AWAY",'UCL2'!$C$1:$F$1,0),0),"")&amp;IFERROR(VLOOKUP(GV$2&amp;$A12,'UCL2'!$D:$E,MATCH("HOME",'UCL2'!$D$1:$E$1,0),0),"")&amp;IFERROR(VLOOKUP(GV$2&amp;$A12,'EU2'!$C:$F,MATCH("AWAY",'EU2'!$C$1:$F$1,0),0),"")&amp;IFERROR(VLOOKUP(GV$2&amp;$A12,'EU2'!$D:$E,MATCH("HOME",'EU2'!$D$1:$E$1,0),0),"")&amp;IFERROR(VLOOKUP(GV$2&amp;$A12,'EUC2'!$C:$F,MATCH("AWAY",'EUC2'!$C$1:$F$1,0),0),"")&amp;IFERROR(VLOOKUP(GV$2&amp;$A12,'EUC2'!$D:$E,MATCH("HOME",'EUC2'!$D$1:$E$1,0),0),"")</f>
        <v>bha</v>
      </c>
      <c r="GW12" s="25" t="str">
        <f>IFERROR(VLOOKUP(GW$2&amp;$B12,'FPL FIX2'!$N$1:$Q$400,MATCH("HOME",'FPL FIX2'!$N$1:$Q$1,0),0),"")&amp;IFERROR(VLOOKUP(GW$2&amp;$B12,'FPL FIX2'!$O$1:$P$400,MATCH("AWAY",'FPL FIX2'!$O$1:$P$1,0),0),"")&amp;IFERROR(VLOOKUP(GW$2&amp;$A12,'FA2'!$A:$D,MATCH("AWAY",'FA2'!$A$1:$D$1,0),0),"")&amp;IFERROR(VLOOKUP(GW$2&amp;$A12,'FA2'!$B:$C,MATCH("HOME",'FA2'!$B$1:$C$1,0),0),"")&amp;IFERROR(VLOOKUP(GW$2&amp;$A12,'EFL2'!$A:$D,MATCH("AWAY",'EFL2'!$A$1:$D$1,0),0),"")&amp;IFERROR(VLOOKUP(GW$2&amp;$A12,'EFL2'!$B:$C,MATCH("HOME",'EFL2'!$B$1:$C$1,0),0),"")&amp;IFERROR(VLOOKUP(GW$2&amp;$A12,'UCL2'!$C:$F,MATCH("AWAY",'UCL2'!$C$1:$F$1,0),0),"")&amp;IFERROR(VLOOKUP(GW$2&amp;$A12,'UCL2'!$D:$E,MATCH("HOME",'UCL2'!$D$1:$E$1,0),0),"")&amp;IFERROR(VLOOKUP(GW$2&amp;$A12,'EU2'!$C:$F,MATCH("AWAY",'EU2'!$C$1:$F$1,0),0),"")&amp;IFERROR(VLOOKUP(GW$2&amp;$A12,'EU2'!$D:$E,MATCH("HOME",'EU2'!$D$1:$E$1,0),0),"")&amp;IFERROR(VLOOKUP(GW$2&amp;$A12,'EUC2'!$C:$F,MATCH("AWAY",'EUC2'!$C$1:$F$1,0),0),"")&amp;IFERROR(VLOOKUP(GW$2&amp;$A12,'EUC2'!$D:$E,MATCH("HOME",'EUC2'!$D$1:$E$1,0),0),"")</f>
        <v/>
      </c>
      <c r="GX12" s="25" t="str">
        <f>IFERROR(VLOOKUP(GX$2&amp;$B12,'FPL FIX2'!$N$1:$Q$400,MATCH("HOME",'FPL FIX2'!$N$1:$Q$1,0),0),"")&amp;IFERROR(VLOOKUP(GX$2&amp;$B12,'FPL FIX2'!$O$1:$P$400,MATCH("AWAY",'FPL FIX2'!$O$1:$P$1,0),0),"")&amp;IFERROR(VLOOKUP(GX$2&amp;$A12,'FA2'!$A:$D,MATCH("AWAY",'FA2'!$A$1:$D$1,0),0),"")&amp;IFERROR(VLOOKUP(GX$2&amp;$A12,'FA2'!$B:$C,MATCH("HOME",'FA2'!$B$1:$C$1,0),0),"")&amp;IFERROR(VLOOKUP(GX$2&amp;$A12,'EFL2'!$A:$D,MATCH("AWAY",'EFL2'!$A$1:$D$1,0),0),"")&amp;IFERROR(VLOOKUP(GX$2&amp;$A12,'EFL2'!$B:$C,MATCH("HOME",'EFL2'!$B$1:$C$1,0),0),"")&amp;IFERROR(VLOOKUP(GX$2&amp;$A12,'UCL2'!$C:$F,MATCH("AWAY",'UCL2'!$C$1:$F$1,0),0),"")&amp;IFERROR(VLOOKUP(GX$2&amp;$A12,'UCL2'!$D:$E,MATCH("HOME",'UCL2'!$D$1:$E$1,0),0),"")&amp;IFERROR(VLOOKUP(GX$2&amp;$A12,'EU2'!$C:$F,MATCH("AWAY",'EU2'!$C$1:$F$1,0),0),"")&amp;IFERROR(VLOOKUP(GX$2&amp;$A12,'EU2'!$D:$E,MATCH("HOME",'EU2'!$D$1:$E$1,0),0),"")&amp;IFERROR(VLOOKUP(GX$2&amp;$A12,'EUC2'!$C:$F,MATCH("AWAY",'EUC2'!$C$1:$F$1,0),0),"")&amp;IFERROR(VLOOKUP(GX$2&amp;$A12,'EUC2'!$D:$E,MATCH("HOME",'EUC2'!$D$1:$E$1,0),0),"")</f>
        <v/>
      </c>
      <c r="GY12" s="25" t="str">
        <f>IFERROR(VLOOKUP(GY$2&amp;$B12,'FPL FIX2'!$N$1:$Q$400,MATCH("HOME",'FPL FIX2'!$N$1:$Q$1,0),0),"")&amp;IFERROR(VLOOKUP(GY$2&amp;$B12,'FPL FIX2'!$O$1:$P$400,MATCH("AWAY",'FPL FIX2'!$O$1:$P$1,0),0),"")&amp;IFERROR(VLOOKUP(GY$2&amp;$A12,'FA2'!$A:$D,MATCH("AWAY",'FA2'!$A$1:$D$1,0),0),"")&amp;IFERROR(VLOOKUP(GY$2&amp;$A12,'FA2'!$B:$C,MATCH("HOME",'FA2'!$B$1:$C$1,0),0),"")&amp;IFERROR(VLOOKUP(GY$2&amp;$A12,'EFL2'!$A:$D,MATCH("AWAY",'EFL2'!$A$1:$D$1,0),0),"")&amp;IFERROR(VLOOKUP(GY$2&amp;$A12,'EFL2'!$B:$C,MATCH("HOME",'EFL2'!$B$1:$C$1,0),0),"")&amp;IFERROR(VLOOKUP(GY$2&amp;$A12,'UCL2'!$C:$F,MATCH("AWAY",'UCL2'!$C$1:$F$1,0),0),"")&amp;IFERROR(VLOOKUP(GY$2&amp;$A12,'UCL2'!$D:$E,MATCH("HOME",'UCL2'!$D$1:$E$1,0),0),"")&amp;IFERROR(VLOOKUP(GY$2&amp;$A12,'EU2'!$C:$F,MATCH("AWAY",'EU2'!$C$1:$F$1,0),0),"")&amp;IFERROR(VLOOKUP(GY$2&amp;$A12,'EU2'!$D:$E,MATCH("HOME",'EU2'!$D$1:$E$1,0),0),"")&amp;IFERROR(VLOOKUP(GY$2&amp;$A12,'EUC2'!$C:$F,MATCH("AWAY",'EUC2'!$C$1:$F$1,0),0),"")&amp;IFERROR(VLOOKUP(GY$2&amp;$A12,'EUC2'!$D:$E,MATCH("HOME",'EUC2'!$D$1:$E$1,0),0),"")</f>
        <v/>
      </c>
      <c r="GZ12" s="25" t="str">
        <f>IFERROR(VLOOKUP(GZ$2&amp;$B12,'FPL FIX2'!$N$1:$Q$400,MATCH("HOME",'FPL FIX2'!$N$1:$Q$1,0),0),"")&amp;IFERROR(VLOOKUP(GZ$2&amp;$B12,'FPL FIX2'!$O$1:$P$400,MATCH("AWAY",'FPL FIX2'!$O$1:$P$1,0),0),"")&amp;IFERROR(VLOOKUP(GZ$2&amp;$A12,'FA2'!$A:$D,MATCH("AWAY",'FA2'!$A$1:$D$1,0),0),"")&amp;IFERROR(VLOOKUP(GZ$2&amp;$A12,'FA2'!$B:$C,MATCH("HOME",'FA2'!$B$1:$C$1,0),0),"")&amp;IFERROR(VLOOKUP(GZ$2&amp;$A12,'EFL2'!$A:$D,MATCH("AWAY",'EFL2'!$A$1:$D$1,0),0),"")&amp;IFERROR(VLOOKUP(GZ$2&amp;$A12,'EFL2'!$B:$C,MATCH("HOME",'EFL2'!$B$1:$C$1,0),0),"")&amp;IFERROR(VLOOKUP(GZ$2&amp;$A12,'UCL2'!$C:$F,MATCH("AWAY",'UCL2'!$C$1:$F$1,0),0),"")&amp;IFERROR(VLOOKUP(GZ$2&amp;$A12,'UCL2'!$D:$E,MATCH("HOME",'UCL2'!$D$1:$E$1,0),0),"")&amp;IFERROR(VLOOKUP(GZ$2&amp;$A12,'EU2'!$C:$F,MATCH("AWAY",'EU2'!$C$1:$F$1,0),0),"")&amp;IFERROR(VLOOKUP(GZ$2&amp;$A12,'EU2'!$D:$E,MATCH("HOME",'EU2'!$D$1:$E$1,0),0),"")&amp;IFERROR(VLOOKUP(GZ$2&amp;$A12,'EUC2'!$C:$F,MATCH("AWAY",'EUC2'!$C$1:$F$1,0),0),"")&amp;IFERROR(VLOOKUP(GZ$2&amp;$A12,'EUC2'!$D:$E,MATCH("HOME",'EUC2'!$D$1:$E$1,0),0),"")</f>
        <v/>
      </c>
      <c r="HA12" s="25" t="str">
        <f>IFERROR(VLOOKUP(HA$2&amp;$B12,'FPL FIX2'!$N$1:$Q$400,MATCH("HOME",'FPL FIX2'!$N$1:$Q$1,0),0),"")&amp;IFERROR(VLOOKUP(HA$2&amp;$B12,'FPL FIX2'!$O$1:$P$400,MATCH("AWAY",'FPL FIX2'!$O$1:$P$1,0),0),"")&amp;IFERROR(VLOOKUP(HA$2&amp;$A12,'FA2'!$A:$D,MATCH("AWAY",'FA2'!$A$1:$D$1,0),0),"")&amp;IFERROR(VLOOKUP(HA$2&amp;$A12,'FA2'!$B:$C,MATCH("HOME",'FA2'!$B$1:$C$1,0),0),"")&amp;IFERROR(VLOOKUP(HA$2&amp;$A12,'EFL2'!$A:$D,MATCH("AWAY",'EFL2'!$A$1:$D$1,0),0),"")&amp;IFERROR(VLOOKUP(HA$2&amp;$A12,'EFL2'!$B:$C,MATCH("HOME",'EFL2'!$B$1:$C$1,0),0),"")&amp;IFERROR(VLOOKUP(HA$2&amp;$A12,'UCL2'!$C:$F,MATCH("AWAY",'UCL2'!$C$1:$F$1,0),0),"")&amp;IFERROR(VLOOKUP(HA$2&amp;$A12,'UCL2'!$D:$E,MATCH("HOME",'UCL2'!$D$1:$E$1,0),0),"")&amp;IFERROR(VLOOKUP(HA$2&amp;$A12,'EU2'!$C:$F,MATCH("AWAY",'EU2'!$C$1:$F$1,0),0),"")&amp;IFERROR(VLOOKUP(HA$2&amp;$A12,'EU2'!$D:$E,MATCH("HOME",'EU2'!$D$1:$E$1,0),0),"")&amp;IFERROR(VLOOKUP(HA$2&amp;$A12,'EUC2'!$C:$F,MATCH("AWAY",'EUC2'!$C$1:$F$1,0),0),"")&amp;IFERROR(VLOOKUP(HA$2&amp;$A12,'EUC2'!$D:$E,MATCH("HOME",'EUC2'!$D$1:$E$1,0),0),"")</f>
        <v/>
      </c>
      <c r="HB12" s="25" t="str">
        <f>IFERROR(VLOOKUP(HB$2&amp;$B12,'FPL FIX2'!$N$1:$Q$400,MATCH("HOME",'FPL FIX2'!$N$1:$Q$1,0),0),"")&amp;IFERROR(VLOOKUP(HB$2&amp;$B12,'FPL FIX2'!$O$1:$P$400,MATCH("AWAY",'FPL FIX2'!$O$1:$P$1,0),0),"")&amp;IFERROR(VLOOKUP(HB$2&amp;$A12,'FA2'!$A:$D,MATCH("AWAY",'FA2'!$A$1:$D$1,0),0),"")&amp;IFERROR(VLOOKUP(HB$2&amp;$A12,'FA2'!$B:$C,MATCH("HOME",'FA2'!$B$1:$C$1,0),0),"")&amp;IFERROR(VLOOKUP(HB$2&amp;$A12,'EFL2'!$A:$D,MATCH("AWAY",'EFL2'!$A$1:$D$1,0),0),"")&amp;IFERROR(VLOOKUP(HB$2&amp;$A12,'EFL2'!$B:$C,MATCH("HOME",'EFL2'!$B$1:$C$1,0),0),"")&amp;IFERROR(VLOOKUP(HB$2&amp;$A12,'UCL2'!$C:$F,MATCH("AWAY",'UCL2'!$C$1:$F$1,0),0),"")&amp;IFERROR(VLOOKUP(HB$2&amp;$A12,'UCL2'!$D:$E,MATCH("HOME",'UCL2'!$D$1:$E$1,0),0),"")&amp;IFERROR(VLOOKUP(HB$2&amp;$A12,'EU2'!$C:$F,MATCH("AWAY",'EU2'!$C$1:$F$1,0),0),"")&amp;IFERROR(VLOOKUP(HB$2&amp;$A12,'EU2'!$D:$E,MATCH("HOME",'EU2'!$D$1:$E$1,0),0),"")&amp;IFERROR(VLOOKUP(HB$2&amp;$A12,'EUC2'!$C:$F,MATCH("AWAY",'EUC2'!$C$1:$F$1,0),0),"")&amp;IFERROR(VLOOKUP(HB$2&amp;$A12,'EUC2'!$D:$E,MATCH("HOME",'EUC2'!$D$1:$E$1,0),0),"")</f>
        <v>WOL</v>
      </c>
      <c r="HC12" s="25" t="str">
        <f>IFERROR(VLOOKUP(HC$2&amp;$B12,'FPL FIX2'!$N$1:$Q$400,MATCH("HOME",'FPL FIX2'!$N$1:$Q$1,0),0),"")&amp;IFERROR(VLOOKUP(HC$2&amp;$B12,'FPL FIX2'!$O$1:$P$400,MATCH("AWAY",'FPL FIX2'!$O$1:$P$1,0),0),"")&amp;IFERROR(VLOOKUP(HC$2&amp;$A12,'FA2'!$A:$D,MATCH("AWAY",'FA2'!$A$1:$D$1,0),0),"")&amp;IFERROR(VLOOKUP(HC$2&amp;$A12,'FA2'!$B:$C,MATCH("HOME",'FA2'!$B$1:$C$1,0),0),"")&amp;IFERROR(VLOOKUP(HC$2&amp;$A12,'EFL2'!$A:$D,MATCH("AWAY",'EFL2'!$A$1:$D$1,0),0),"")&amp;IFERROR(VLOOKUP(HC$2&amp;$A12,'EFL2'!$B:$C,MATCH("HOME",'EFL2'!$B$1:$C$1,0),0),"")&amp;IFERROR(VLOOKUP(HC$2&amp;$A12,'UCL2'!$C:$F,MATCH("AWAY",'UCL2'!$C$1:$F$1,0),0),"")&amp;IFERROR(VLOOKUP(HC$2&amp;$A12,'UCL2'!$D:$E,MATCH("HOME",'UCL2'!$D$1:$E$1,0),0),"")&amp;IFERROR(VLOOKUP(HC$2&amp;$A12,'EU2'!$C:$F,MATCH("AWAY",'EU2'!$C$1:$F$1,0),0),"")&amp;IFERROR(VLOOKUP(HC$2&amp;$A12,'EU2'!$D:$E,MATCH("HOME",'EU2'!$D$1:$E$1,0),0),"")&amp;IFERROR(VLOOKUP(HC$2&amp;$A12,'EUC2'!$C:$F,MATCH("AWAY",'EUC2'!$C$1:$F$1,0),0),"")&amp;IFERROR(VLOOKUP(HC$2&amp;$A12,'EUC2'!$D:$E,MATCH("HOME",'EUC2'!$D$1:$E$1,0),0),"")</f>
        <v/>
      </c>
      <c r="HD12" s="25" t="str">
        <f>IFERROR(VLOOKUP(HD$2&amp;$B12,'FPL FIX2'!$N$1:$Q$400,MATCH("HOME",'FPL FIX2'!$N$1:$Q$1,0),0),"")&amp;IFERROR(VLOOKUP(HD$2&amp;$B12,'FPL FIX2'!$O$1:$P$400,MATCH("AWAY",'FPL FIX2'!$O$1:$P$1,0),0),"")&amp;IFERROR(VLOOKUP(HD$2&amp;$A12,'FA2'!$A:$D,MATCH("AWAY",'FA2'!$A$1:$D$1,0),0),"")&amp;IFERROR(VLOOKUP(HD$2&amp;$A12,'FA2'!$B:$C,MATCH("HOME",'FA2'!$B$1:$C$1,0),0),"")&amp;IFERROR(VLOOKUP(HD$2&amp;$A12,'EFL2'!$A:$D,MATCH("AWAY",'EFL2'!$A$1:$D$1,0),0),"")&amp;IFERROR(VLOOKUP(HD$2&amp;$A12,'EFL2'!$B:$C,MATCH("HOME",'EFL2'!$B$1:$C$1,0),0),"")&amp;IFERROR(VLOOKUP(HD$2&amp;$A12,'UCL2'!$C:$F,MATCH("AWAY",'UCL2'!$C$1:$F$1,0),0),"")&amp;IFERROR(VLOOKUP(HD$2&amp;$A12,'UCL2'!$D:$E,MATCH("HOME",'UCL2'!$D$1:$E$1,0),0),"")&amp;IFERROR(VLOOKUP(HD$2&amp;$A12,'EU2'!$C:$F,MATCH("AWAY",'EU2'!$C$1:$F$1,0),0),"")&amp;IFERROR(VLOOKUP(HD$2&amp;$A12,'EU2'!$D:$E,MATCH("HOME",'EU2'!$D$1:$E$1,0),0),"")&amp;IFERROR(VLOOKUP(HD$2&amp;$A12,'EUC2'!$C:$F,MATCH("AWAY",'EUC2'!$C$1:$F$1,0),0),"")&amp;IFERROR(VLOOKUP(HD$2&amp;$A12,'EUC2'!$D:$E,MATCH("HOME",'EUC2'!$D$1:$E$1,0),0),"")</f>
        <v/>
      </c>
      <c r="HE12" s="25" t="str">
        <f>IFERROR(VLOOKUP(HE$2&amp;$B12,'FPL FIX2'!$N$1:$Q$400,MATCH("HOME",'FPL FIX2'!$N$1:$Q$1,0),0),"")&amp;IFERROR(VLOOKUP(HE$2&amp;$B12,'FPL FIX2'!$O$1:$P$400,MATCH("AWAY",'FPL FIX2'!$O$1:$P$1,0),0),"")&amp;IFERROR(VLOOKUP(HE$2&amp;$A12,'FA2'!$A:$D,MATCH("AWAY",'FA2'!$A$1:$D$1,0),0),"")&amp;IFERROR(VLOOKUP(HE$2&amp;$A12,'FA2'!$B:$C,MATCH("HOME",'FA2'!$B$1:$C$1,0),0),"")&amp;IFERROR(VLOOKUP(HE$2&amp;$A12,'EFL2'!$A:$D,MATCH("AWAY",'EFL2'!$A$1:$D$1,0),0),"")&amp;IFERROR(VLOOKUP(HE$2&amp;$A12,'EFL2'!$B:$C,MATCH("HOME",'EFL2'!$B$1:$C$1,0),0),"")&amp;IFERROR(VLOOKUP(HE$2&amp;$A12,'UCL2'!$C:$F,MATCH("AWAY",'UCL2'!$C$1:$F$1,0),0),"")&amp;IFERROR(VLOOKUP(HE$2&amp;$A12,'UCL2'!$D:$E,MATCH("HOME",'UCL2'!$D$1:$E$1,0),0),"")&amp;IFERROR(VLOOKUP(HE$2&amp;$A12,'EU2'!$C:$F,MATCH("AWAY",'EU2'!$C$1:$F$1,0),0),"")&amp;IFERROR(VLOOKUP(HE$2&amp;$A12,'EU2'!$D:$E,MATCH("HOME",'EU2'!$D$1:$E$1,0),0),"")&amp;IFERROR(VLOOKUP(HE$2&amp;$A12,'EUC2'!$C:$F,MATCH("AWAY",'EUC2'!$C$1:$F$1,0),0),"")&amp;IFERROR(VLOOKUP(HE$2&amp;$A12,'EUC2'!$D:$E,MATCH("HOME",'EUC2'!$D$1:$E$1,0),0),"")</f>
        <v/>
      </c>
      <c r="HF12" s="25" t="str">
        <f>IFERROR(VLOOKUP(HF$2&amp;$B12,'FPL FIX2'!$N$1:$Q$400,MATCH("HOME",'FPL FIX2'!$N$1:$Q$1,0),0),"")&amp;IFERROR(VLOOKUP(HF$2&amp;$B12,'FPL FIX2'!$O$1:$P$400,MATCH("AWAY",'FPL FIX2'!$O$1:$P$1,0),0),"")&amp;IFERROR(VLOOKUP(HF$2&amp;$A12,'FA2'!$A:$D,MATCH("AWAY",'FA2'!$A$1:$D$1,0),0),"")&amp;IFERROR(VLOOKUP(HF$2&amp;$A12,'FA2'!$B:$C,MATCH("HOME",'FA2'!$B$1:$C$1,0),0),"")&amp;IFERROR(VLOOKUP(HF$2&amp;$A12,'EFL2'!$A:$D,MATCH("AWAY",'EFL2'!$A$1:$D$1,0),0),"")&amp;IFERROR(VLOOKUP(HF$2&amp;$A12,'EFL2'!$B:$C,MATCH("HOME",'EFL2'!$B$1:$C$1,0),0),"")&amp;IFERROR(VLOOKUP(HF$2&amp;$A12,'UCL2'!$C:$F,MATCH("AWAY",'UCL2'!$C$1:$F$1,0),0),"")&amp;IFERROR(VLOOKUP(HF$2&amp;$A12,'UCL2'!$D:$E,MATCH("HOME",'UCL2'!$D$1:$E$1,0),0),"")&amp;IFERROR(VLOOKUP(HF$2&amp;$A12,'EU2'!$C:$F,MATCH("AWAY",'EU2'!$C$1:$F$1,0),0),"")&amp;IFERROR(VLOOKUP(HF$2&amp;$A12,'EU2'!$D:$E,MATCH("HOME",'EU2'!$D$1:$E$1,0),0),"")&amp;IFERROR(VLOOKUP(HF$2&amp;$A12,'EUC2'!$C:$F,MATCH("AWAY",'EUC2'!$C$1:$F$1,0),0),"")&amp;IFERROR(VLOOKUP(HF$2&amp;$A12,'EUC2'!$D:$E,MATCH("HOME",'EUC2'!$D$1:$E$1,0),0),"")</f>
        <v>Leeds United</v>
      </c>
      <c r="HG12" s="25" t="str">
        <f>IFERROR(VLOOKUP(HG$2&amp;$B12,'FPL FIX2'!$N$1:$Q$400,MATCH("HOME",'FPL FIX2'!$N$1:$Q$1,0),0),"")&amp;IFERROR(VLOOKUP(HG$2&amp;$B12,'FPL FIX2'!$O$1:$P$400,MATCH("AWAY",'FPL FIX2'!$O$1:$P$1,0),0),"")&amp;IFERROR(VLOOKUP(HG$2&amp;$A12,'FA2'!$A:$D,MATCH("AWAY",'FA2'!$A$1:$D$1,0),0),"")&amp;IFERROR(VLOOKUP(HG$2&amp;$A12,'FA2'!$B:$C,MATCH("HOME",'FA2'!$B$1:$C$1,0),0),"")&amp;IFERROR(VLOOKUP(HG$2&amp;$A12,'EFL2'!$A:$D,MATCH("AWAY",'EFL2'!$A$1:$D$1,0),0),"")&amp;IFERROR(VLOOKUP(HG$2&amp;$A12,'EFL2'!$B:$C,MATCH("HOME",'EFL2'!$B$1:$C$1,0),0),"")&amp;IFERROR(VLOOKUP(HG$2&amp;$A12,'UCL2'!$C:$F,MATCH("AWAY",'UCL2'!$C$1:$F$1,0),0),"")&amp;IFERROR(VLOOKUP(HG$2&amp;$A12,'UCL2'!$D:$E,MATCH("HOME",'UCL2'!$D$1:$E$1,0),0),"")&amp;IFERROR(VLOOKUP(HG$2&amp;$A12,'EU2'!$C:$F,MATCH("AWAY",'EU2'!$C$1:$F$1,0),0),"")&amp;IFERROR(VLOOKUP(HG$2&amp;$A12,'EU2'!$D:$E,MATCH("HOME",'EU2'!$D$1:$E$1,0),0),"")&amp;IFERROR(VLOOKUP(HG$2&amp;$A12,'EUC2'!$C:$F,MATCH("AWAY",'EUC2'!$C$1:$F$1,0),0),"")&amp;IFERROR(VLOOKUP(HG$2&amp;$A12,'EUC2'!$D:$E,MATCH("HOME",'EUC2'!$D$1:$E$1,0),0),"")</f>
        <v/>
      </c>
      <c r="HH12" s="25" t="str">
        <f>IFERROR(VLOOKUP(HH$2&amp;$B12,'FPL FIX2'!$N$1:$Q$400,MATCH("HOME",'FPL FIX2'!$N$1:$Q$1,0),0),"")&amp;IFERROR(VLOOKUP(HH$2&amp;$B12,'FPL FIX2'!$O$1:$P$400,MATCH("AWAY",'FPL FIX2'!$O$1:$P$1,0),0),"")&amp;IFERROR(VLOOKUP(HH$2&amp;$A12,'FA2'!$A:$D,MATCH("AWAY",'FA2'!$A$1:$D$1,0),0),"")&amp;IFERROR(VLOOKUP(HH$2&amp;$A12,'FA2'!$B:$C,MATCH("HOME",'FA2'!$B$1:$C$1,0),0),"")&amp;IFERROR(VLOOKUP(HH$2&amp;$A12,'EFL2'!$A:$D,MATCH("AWAY",'EFL2'!$A$1:$D$1,0),0),"")&amp;IFERROR(VLOOKUP(HH$2&amp;$A12,'EFL2'!$B:$C,MATCH("HOME",'EFL2'!$B$1:$C$1,0),0),"")&amp;IFERROR(VLOOKUP(HH$2&amp;$A12,'UCL2'!$C:$F,MATCH("AWAY",'UCL2'!$C$1:$F$1,0),0),"")&amp;IFERROR(VLOOKUP(HH$2&amp;$A12,'UCL2'!$D:$E,MATCH("HOME",'UCL2'!$D$1:$E$1,0),0),"")&amp;IFERROR(VLOOKUP(HH$2&amp;$A12,'EU2'!$C:$F,MATCH("AWAY",'EU2'!$C$1:$F$1,0),0),"")&amp;IFERROR(VLOOKUP(HH$2&amp;$A12,'EU2'!$D:$E,MATCH("HOME",'EU2'!$D$1:$E$1,0),0),"")&amp;IFERROR(VLOOKUP(HH$2&amp;$A12,'EUC2'!$C:$F,MATCH("AWAY",'EUC2'!$C$1:$F$1,0),0),"")&amp;IFERROR(VLOOKUP(HH$2&amp;$A12,'EUC2'!$D:$E,MATCH("HOME",'EUC2'!$D$1:$E$1,0),0),"")</f>
        <v/>
      </c>
      <c r="HI12" s="25" t="str">
        <f>IFERROR(VLOOKUP(HI$2&amp;$B12,'FPL FIX2'!$N$1:$Q$400,MATCH("HOME",'FPL FIX2'!$N$1:$Q$1,0),0),"")&amp;IFERROR(VLOOKUP(HI$2&amp;$B12,'FPL FIX2'!$O$1:$P$400,MATCH("AWAY",'FPL FIX2'!$O$1:$P$1,0),0),"")&amp;IFERROR(VLOOKUP(HI$2&amp;$A12,'FA2'!$A:$D,MATCH("AWAY",'FA2'!$A$1:$D$1,0),0),"")&amp;IFERROR(VLOOKUP(HI$2&amp;$A12,'FA2'!$B:$C,MATCH("HOME",'FA2'!$B$1:$C$1,0),0),"")&amp;IFERROR(VLOOKUP(HI$2&amp;$A12,'EFL2'!$A:$D,MATCH("AWAY",'EFL2'!$A$1:$D$1,0),0),"")&amp;IFERROR(VLOOKUP(HI$2&amp;$A12,'EFL2'!$B:$C,MATCH("HOME",'EFL2'!$B$1:$C$1,0),0),"")&amp;IFERROR(VLOOKUP(HI$2&amp;$A12,'UCL2'!$C:$F,MATCH("AWAY",'UCL2'!$C$1:$F$1,0),0),"")&amp;IFERROR(VLOOKUP(HI$2&amp;$A12,'UCL2'!$D:$E,MATCH("HOME",'UCL2'!$D$1:$E$1,0),0),"")&amp;IFERROR(VLOOKUP(HI$2&amp;$A12,'EU2'!$C:$F,MATCH("AWAY",'EU2'!$C$1:$F$1,0),0),"")&amp;IFERROR(VLOOKUP(HI$2&amp;$A12,'EU2'!$D:$E,MATCH("HOME",'EU2'!$D$1:$E$1,0),0),"")&amp;IFERROR(VLOOKUP(HI$2&amp;$A12,'EUC2'!$C:$F,MATCH("AWAY",'EUC2'!$C$1:$F$1,0),0),"")&amp;IFERROR(VLOOKUP(HI$2&amp;$A12,'EUC2'!$D:$E,MATCH("HOME",'EUC2'!$D$1:$E$1,0),0),"")</f>
        <v/>
      </c>
      <c r="HJ12" s="25" t="str">
        <f>IFERROR(VLOOKUP(HJ$2&amp;$B12,'FPL FIX2'!$N$1:$Q$400,MATCH("HOME",'FPL FIX2'!$N$1:$Q$1,0),0),"")&amp;IFERROR(VLOOKUP(HJ$2&amp;$B12,'FPL FIX2'!$O$1:$P$400,MATCH("AWAY",'FPL FIX2'!$O$1:$P$1,0),0),"")&amp;IFERROR(VLOOKUP(HJ$2&amp;$A12,'FA2'!$A:$D,MATCH("AWAY",'FA2'!$A$1:$D$1,0),0),"")&amp;IFERROR(VLOOKUP(HJ$2&amp;$A12,'FA2'!$B:$C,MATCH("HOME",'FA2'!$B$1:$C$1,0),0),"")&amp;IFERROR(VLOOKUP(HJ$2&amp;$A12,'EFL2'!$A:$D,MATCH("AWAY",'EFL2'!$A$1:$D$1,0),0),"")&amp;IFERROR(VLOOKUP(HJ$2&amp;$A12,'EFL2'!$B:$C,MATCH("HOME",'EFL2'!$B$1:$C$1,0),0),"")&amp;IFERROR(VLOOKUP(HJ$2&amp;$A12,'UCL2'!$C:$F,MATCH("AWAY",'UCL2'!$C$1:$F$1,0),0),"")&amp;IFERROR(VLOOKUP(HJ$2&amp;$A12,'UCL2'!$D:$E,MATCH("HOME",'UCL2'!$D$1:$E$1,0),0),"")&amp;IFERROR(VLOOKUP(HJ$2&amp;$A12,'EU2'!$C:$F,MATCH("AWAY",'EU2'!$C$1:$F$1,0),0),"")&amp;IFERROR(VLOOKUP(HJ$2&amp;$A12,'EU2'!$D:$E,MATCH("HOME",'EU2'!$D$1:$E$1,0),0),"")&amp;IFERROR(VLOOKUP(HJ$2&amp;$A12,'EUC2'!$C:$F,MATCH("AWAY",'EUC2'!$C$1:$F$1,0),0),"")&amp;IFERROR(VLOOKUP(HJ$2&amp;$A12,'EUC2'!$D:$E,MATCH("HOME",'EUC2'!$D$1:$E$1,0),0),"")</f>
        <v/>
      </c>
      <c r="HK12" s="25" t="str">
        <f>IFERROR(VLOOKUP(HK$2&amp;$B12,'FPL FIX2'!$N$1:$Q$400,MATCH("HOME",'FPL FIX2'!$N$1:$Q$1,0),0),"")&amp;IFERROR(VLOOKUP(HK$2&amp;$B12,'FPL FIX2'!$O$1:$P$400,MATCH("AWAY",'FPL FIX2'!$O$1:$P$1,0),0),"")&amp;IFERROR(VLOOKUP(HK$2&amp;$A12,'FA2'!$A:$D,MATCH("AWAY",'FA2'!$A$1:$D$1,0),0),"")&amp;IFERROR(VLOOKUP(HK$2&amp;$A12,'FA2'!$B:$C,MATCH("HOME",'FA2'!$B$1:$C$1,0),0),"")&amp;IFERROR(VLOOKUP(HK$2&amp;$A12,'EFL2'!$A:$D,MATCH("AWAY",'EFL2'!$A$1:$D$1,0),0),"")&amp;IFERROR(VLOOKUP(HK$2&amp;$A12,'EFL2'!$B:$C,MATCH("HOME",'EFL2'!$B$1:$C$1,0),0),"")&amp;IFERROR(VLOOKUP(HK$2&amp;$A12,'UCL2'!$C:$F,MATCH("AWAY",'UCL2'!$C$1:$F$1,0),0),"")&amp;IFERROR(VLOOKUP(HK$2&amp;$A12,'UCL2'!$D:$E,MATCH("HOME",'UCL2'!$D$1:$E$1,0),0),"")&amp;IFERROR(VLOOKUP(HK$2&amp;$A12,'EU2'!$C:$F,MATCH("AWAY",'EU2'!$C$1:$F$1,0),0),"")&amp;IFERROR(VLOOKUP(HK$2&amp;$A12,'EU2'!$D:$E,MATCH("HOME",'EU2'!$D$1:$E$1,0),0),"")&amp;IFERROR(VLOOKUP(HK$2&amp;$A12,'EUC2'!$C:$F,MATCH("AWAY",'EUC2'!$C$1:$F$1,0),0),"")&amp;IFERROR(VLOOKUP(HK$2&amp;$A12,'EUC2'!$D:$E,MATCH("HOME",'EUC2'!$D$1:$E$1,0),0),"")</f>
        <v/>
      </c>
      <c r="HL12" s="25" t="str">
        <f>IFERROR(VLOOKUP(HL$2&amp;$B12,'FPL FIX2'!$N$1:$Q$400,MATCH("HOME",'FPL FIX2'!$N$1:$Q$1,0),0),"")&amp;IFERROR(VLOOKUP(HL$2&amp;$B12,'FPL FIX2'!$O$1:$P$400,MATCH("AWAY",'FPL FIX2'!$O$1:$P$1,0),0),"")&amp;IFERROR(VLOOKUP(HL$2&amp;$A12,'FA2'!$A:$D,MATCH("AWAY",'FA2'!$A$1:$D$1,0),0),"")&amp;IFERROR(VLOOKUP(HL$2&amp;$A12,'FA2'!$B:$C,MATCH("HOME",'FA2'!$B$1:$C$1,0),0),"")&amp;IFERROR(VLOOKUP(HL$2&amp;$A12,'EFL2'!$A:$D,MATCH("AWAY",'EFL2'!$A$1:$D$1,0),0),"")&amp;IFERROR(VLOOKUP(HL$2&amp;$A12,'EFL2'!$B:$C,MATCH("HOME",'EFL2'!$B$1:$C$1,0),0),"")&amp;IFERROR(VLOOKUP(HL$2&amp;$A12,'UCL2'!$C:$F,MATCH("AWAY",'UCL2'!$C$1:$F$1,0),0),"")&amp;IFERROR(VLOOKUP(HL$2&amp;$A12,'UCL2'!$D:$E,MATCH("HOME",'UCL2'!$D$1:$E$1,0),0),"")&amp;IFERROR(VLOOKUP(HL$2&amp;$A12,'EU2'!$C:$F,MATCH("AWAY",'EU2'!$C$1:$F$1,0),0),"")&amp;IFERROR(VLOOKUP(HL$2&amp;$A12,'EU2'!$D:$E,MATCH("HOME",'EU2'!$D$1:$E$1,0),0),"")&amp;IFERROR(VLOOKUP(HL$2&amp;$A12,'EUC2'!$C:$F,MATCH("AWAY",'EUC2'!$C$1:$F$1,0),0),"")&amp;IFERROR(VLOOKUP(HL$2&amp;$A12,'EUC2'!$D:$E,MATCH("HOME",'EUC2'!$D$1:$E$1,0),0),"")</f>
        <v>bre</v>
      </c>
      <c r="HM12" s="25" t="str">
        <f>IFERROR(VLOOKUP(HM$2&amp;$B12,'FPL FIX2'!$N$1:$Q$400,MATCH("HOME",'FPL FIX2'!$N$1:$Q$1,0),0),"")&amp;IFERROR(VLOOKUP(HM$2&amp;$B12,'FPL FIX2'!$O$1:$P$400,MATCH("AWAY",'FPL FIX2'!$O$1:$P$1,0),0),"")&amp;IFERROR(VLOOKUP(HM$2&amp;$A12,'FA2'!$A:$D,MATCH("AWAY",'FA2'!$A$1:$D$1,0),0),"")&amp;IFERROR(VLOOKUP(HM$2&amp;$A12,'FA2'!$B:$C,MATCH("HOME",'FA2'!$B$1:$C$1,0),0),"")&amp;IFERROR(VLOOKUP(HM$2&amp;$A12,'EFL2'!$A:$D,MATCH("AWAY",'EFL2'!$A$1:$D$1,0),0),"")&amp;IFERROR(VLOOKUP(HM$2&amp;$A12,'EFL2'!$B:$C,MATCH("HOME",'EFL2'!$B$1:$C$1,0),0),"")&amp;IFERROR(VLOOKUP(HM$2&amp;$A12,'UCL2'!$C:$F,MATCH("AWAY",'UCL2'!$C$1:$F$1,0),0),"")&amp;IFERROR(VLOOKUP(HM$2&amp;$A12,'UCL2'!$D:$E,MATCH("HOME",'UCL2'!$D$1:$E$1,0),0),"")&amp;IFERROR(VLOOKUP(HM$2&amp;$A12,'EU2'!$C:$F,MATCH("AWAY",'EU2'!$C$1:$F$1,0),0),"")&amp;IFERROR(VLOOKUP(HM$2&amp;$A12,'EU2'!$D:$E,MATCH("HOME",'EU2'!$D$1:$E$1,0),0),"")&amp;IFERROR(VLOOKUP(HM$2&amp;$A12,'EUC2'!$C:$F,MATCH("AWAY",'EUC2'!$C$1:$F$1,0),0),"")&amp;IFERROR(VLOOKUP(HM$2&amp;$A12,'EUC2'!$D:$E,MATCH("HOME",'EUC2'!$D$1:$E$1,0),0),"")</f>
        <v/>
      </c>
      <c r="HN12" s="25" t="str">
        <f>IFERROR(VLOOKUP(HN$2&amp;$B12,'FPL FIX2'!$N$1:$Q$400,MATCH("HOME",'FPL FIX2'!$N$1:$Q$1,0),0),"")&amp;IFERROR(VLOOKUP(HN$2&amp;$B12,'FPL FIX2'!$O$1:$P$400,MATCH("AWAY",'FPL FIX2'!$O$1:$P$1,0),0),"")&amp;IFERROR(VLOOKUP(HN$2&amp;$A12,'FA2'!$A:$D,MATCH("AWAY",'FA2'!$A$1:$D$1,0),0),"")&amp;IFERROR(VLOOKUP(HN$2&amp;$A12,'FA2'!$B:$C,MATCH("HOME",'FA2'!$B$1:$C$1,0),0),"")&amp;IFERROR(VLOOKUP(HN$2&amp;$A12,'EFL2'!$A:$D,MATCH("AWAY",'EFL2'!$A$1:$D$1,0),0),"")&amp;IFERROR(VLOOKUP(HN$2&amp;$A12,'EFL2'!$B:$C,MATCH("HOME",'EFL2'!$B$1:$C$1,0),0),"")&amp;IFERROR(VLOOKUP(HN$2&amp;$A12,'UCL2'!$C:$F,MATCH("AWAY",'UCL2'!$C$1:$F$1,0),0),"")&amp;IFERROR(VLOOKUP(HN$2&amp;$A12,'UCL2'!$D:$E,MATCH("HOME",'UCL2'!$D$1:$E$1,0),0),"")&amp;IFERROR(VLOOKUP(HN$2&amp;$A12,'EU2'!$C:$F,MATCH("AWAY",'EU2'!$C$1:$F$1,0),0),"")&amp;IFERROR(VLOOKUP(HN$2&amp;$A12,'EU2'!$D:$E,MATCH("HOME",'EU2'!$D$1:$E$1,0),0),"")&amp;IFERROR(VLOOKUP(HN$2&amp;$A12,'EUC2'!$C:$F,MATCH("AWAY",'EUC2'!$C$1:$F$1,0),0),"")&amp;IFERROR(VLOOKUP(HN$2&amp;$A12,'EUC2'!$D:$E,MATCH("HOME",'EUC2'!$D$1:$E$1,0),0),"")</f>
        <v/>
      </c>
      <c r="HO12" s="25" t="str">
        <f>IFERROR(VLOOKUP(HO$2&amp;$B12,'FPL FIX2'!$N$1:$Q$400,MATCH("HOME",'FPL FIX2'!$N$1:$Q$1,0),0),"")&amp;IFERROR(VLOOKUP(HO$2&amp;$B12,'FPL FIX2'!$O$1:$P$400,MATCH("AWAY",'FPL FIX2'!$O$1:$P$1,0),0),"")&amp;IFERROR(VLOOKUP(HO$2&amp;$A12,'FA2'!$A:$D,MATCH("AWAY",'FA2'!$A$1:$D$1,0),0),"")&amp;IFERROR(VLOOKUP(HO$2&amp;$A12,'FA2'!$B:$C,MATCH("HOME",'FA2'!$B$1:$C$1,0),0),"")&amp;IFERROR(VLOOKUP(HO$2&amp;$A12,'EFL2'!$A:$D,MATCH("AWAY",'EFL2'!$A$1:$D$1,0),0),"")&amp;IFERROR(VLOOKUP(HO$2&amp;$A12,'EFL2'!$B:$C,MATCH("HOME",'EFL2'!$B$1:$C$1,0),0),"")&amp;IFERROR(VLOOKUP(HO$2&amp;$A12,'UCL2'!$C:$F,MATCH("AWAY",'UCL2'!$C$1:$F$1,0),0),"")&amp;IFERROR(VLOOKUP(HO$2&amp;$A12,'UCL2'!$D:$E,MATCH("HOME",'UCL2'!$D$1:$E$1,0),0),"")&amp;IFERROR(VLOOKUP(HO$2&amp;$A12,'EU2'!$C:$F,MATCH("AWAY",'EU2'!$C$1:$F$1,0),0),"")&amp;IFERROR(VLOOKUP(HO$2&amp;$A12,'EU2'!$D:$E,MATCH("HOME",'EU2'!$D$1:$E$1,0),0),"")&amp;IFERROR(VLOOKUP(HO$2&amp;$A12,'EUC2'!$C:$F,MATCH("AWAY",'EUC2'!$C$1:$F$1,0),0),"")&amp;IFERROR(VLOOKUP(HO$2&amp;$A12,'EUC2'!$D:$E,MATCH("HOME",'EUC2'!$D$1:$E$1,0),0),"")</f>
        <v/>
      </c>
      <c r="HP12" s="25" t="str">
        <f>IFERROR(VLOOKUP(HP$2&amp;$B12,'FPL FIX2'!$N$1:$Q$400,MATCH("HOME",'FPL FIX2'!$N$1:$Q$1,0),0),"")&amp;IFERROR(VLOOKUP(HP$2&amp;$B12,'FPL FIX2'!$O$1:$P$400,MATCH("AWAY",'FPL FIX2'!$O$1:$P$1,0),0),"")&amp;IFERROR(VLOOKUP(HP$2&amp;$A12,'FA2'!$A:$D,MATCH("AWAY",'FA2'!$A$1:$D$1,0),0),"")&amp;IFERROR(VLOOKUP(HP$2&amp;$A12,'FA2'!$B:$C,MATCH("HOME",'FA2'!$B$1:$C$1,0),0),"")&amp;IFERROR(VLOOKUP(HP$2&amp;$A12,'EFL2'!$A:$D,MATCH("AWAY",'EFL2'!$A$1:$D$1,0),0),"")&amp;IFERROR(VLOOKUP(HP$2&amp;$A12,'EFL2'!$B:$C,MATCH("HOME",'EFL2'!$B$1:$C$1,0),0),"")&amp;IFERROR(VLOOKUP(HP$2&amp;$A12,'UCL2'!$C:$F,MATCH("AWAY",'UCL2'!$C$1:$F$1,0),0),"")&amp;IFERROR(VLOOKUP(HP$2&amp;$A12,'UCL2'!$D:$E,MATCH("HOME",'UCL2'!$D$1:$E$1,0),0),"")&amp;IFERROR(VLOOKUP(HP$2&amp;$A12,'EU2'!$C:$F,MATCH("AWAY",'EU2'!$C$1:$F$1,0),0),"")&amp;IFERROR(VLOOKUP(HP$2&amp;$A12,'EU2'!$D:$E,MATCH("HOME",'EU2'!$D$1:$E$1,0),0),"")&amp;IFERROR(VLOOKUP(HP$2&amp;$A12,'EUC2'!$C:$F,MATCH("AWAY",'EUC2'!$C$1:$F$1,0),0),"")&amp;IFERROR(VLOOKUP(HP$2&amp;$A12,'EUC2'!$D:$E,MATCH("HOME",'EUC2'!$D$1:$E$1,0),0),"")</f>
        <v/>
      </c>
      <c r="HQ12" s="25" t="str">
        <f>IFERROR(VLOOKUP(HQ$2&amp;$B12,'FPL FIX2'!$N$1:$Q$400,MATCH("HOME",'FPL FIX2'!$N$1:$Q$1,0),0),"")&amp;IFERROR(VLOOKUP(HQ$2&amp;$B12,'FPL FIX2'!$O$1:$P$400,MATCH("AWAY",'FPL FIX2'!$O$1:$P$1,0),0),"")&amp;IFERROR(VLOOKUP(HQ$2&amp;$A12,'FA2'!$A:$D,MATCH("AWAY",'FA2'!$A$1:$D$1,0),0),"")&amp;IFERROR(VLOOKUP(HQ$2&amp;$A12,'FA2'!$B:$C,MATCH("HOME",'FA2'!$B$1:$C$1,0),0),"")&amp;IFERROR(VLOOKUP(HQ$2&amp;$A12,'EFL2'!$A:$D,MATCH("AWAY",'EFL2'!$A$1:$D$1,0),0),"")&amp;IFERROR(VLOOKUP(HQ$2&amp;$A12,'EFL2'!$B:$C,MATCH("HOME",'EFL2'!$B$1:$C$1,0),0),"")&amp;IFERROR(VLOOKUP(HQ$2&amp;$A12,'UCL2'!$C:$F,MATCH("AWAY",'UCL2'!$C$1:$F$1,0),0),"")&amp;IFERROR(VLOOKUP(HQ$2&amp;$A12,'UCL2'!$D:$E,MATCH("HOME",'UCL2'!$D$1:$E$1,0),0),"")&amp;IFERROR(VLOOKUP(HQ$2&amp;$A12,'EU2'!$C:$F,MATCH("AWAY",'EU2'!$C$1:$F$1,0),0),"")&amp;IFERROR(VLOOKUP(HQ$2&amp;$A12,'EU2'!$D:$E,MATCH("HOME",'EU2'!$D$1:$E$1,0),0),"")&amp;IFERROR(VLOOKUP(HQ$2&amp;$A12,'EUC2'!$C:$F,MATCH("AWAY",'EUC2'!$C$1:$F$1,0),0),"")&amp;IFERROR(VLOOKUP(HQ$2&amp;$A12,'EUC2'!$D:$E,MATCH("HOME",'EUC2'!$D$1:$E$1,0),0),"")</f>
        <v/>
      </c>
      <c r="HR12" s="25" t="str">
        <f>IFERROR(VLOOKUP(HR$2&amp;$B12,'FPL FIX2'!$N$1:$Q$400,MATCH("HOME",'FPL FIX2'!$N$1:$Q$1,0),0),"")&amp;IFERROR(VLOOKUP(HR$2&amp;$B12,'FPL FIX2'!$O$1:$P$400,MATCH("AWAY",'FPL FIX2'!$O$1:$P$1,0),0),"")&amp;IFERROR(VLOOKUP(HR$2&amp;$A12,'FA2'!$A:$D,MATCH("AWAY",'FA2'!$A$1:$D$1,0),0),"")&amp;IFERROR(VLOOKUP(HR$2&amp;$A12,'FA2'!$B:$C,MATCH("HOME",'FA2'!$B$1:$C$1,0),0),"")&amp;IFERROR(VLOOKUP(HR$2&amp;$A12,'EFL2'!$A:$D,MATCH("AWAY",'EFL2'!$A$1:$D$1,0),0),"")&amp;IFERROR(VLOOKUP(HR$2&amp;$A12,'EFL2'!$B:$C,MATCH("HOME",'EFL2'!$B$1:$C$1,0),0),"")&amp;IFERROR(VLOOKUP(HR$2&amp;$A12,'UCL2'!$C:$F,MATCH("AWAY",'UCL2'!$C$1:$F$1,0),0),"")&amp;IFERROR(VLOOKUP(HR$2&amp;$A12,'UCL2'!$D:$E,MATCH("HOME",'UCL2'!$D$1:$E$1,0),0),"")&amp;IFERROR(VLOOKUP(HR$2&amp;$A12,'EU2'!$C:$F,MATCH("AWAY",'EU2'!$C$1:$F$1,0),0),"")&amp;IFERROR(VLOOKUP(HR$2&amp;$A12,'EU2'!$D:$E,MATCH("HOME",'EU2'!$D$1:$E$1,0),0),"")&amp;IFERROR(VLOOKUP(HR$2&amp;$A12,'EUC2'!$C:$F,MATCH("AWAY",'EUC2'!$C$1:$F$1,0),0),"")&amp;IFERROR(VLOOKUP(HR$2&amp;$A12,'EUC2'!$D:$E,MATCH("HOME",'EUC2'!$D$1:$E$1,0),0),"")</f>
        <v>ARS</v>
      </c>
      <c r="HS12" s="25" t="str">
        <f>IFERROR(VLOOKUP(HS$2&amp;$B12,'FPL FIX2'!$N$1:$Q$400,MATCH("HOME",'FPL FIX2'!$N$1:$Q$1,0),0),"")&amp;IFERROR(VLOOKUP(HS$2&amp;$B12,'FPL FIX2'!$O$1:$P$400,MATCH("AWAY",'FPL FIX2'!$O$1:$P$1,0),0),"")&amp;IFERROR(VLOOKUP(HS$2&amp;$A12,'FA2'!$A:$D,MATCH("AWAY",'FA2'!$A$1:$D$1,0),0),"")&amp;IFERROR(VLOOKUP(HS$2&amp;$A12,'FA2'!$B:$C,MATCH("HOME",'FA2'!$B$1:$C$1,0),0),"")&amp;IFERROR(VLOOKUP(HS$2&amp;$A12,'EFL2'!$A:$D,MATCH("AWAY",'EFL2'!$A$1:$D$1,0),0),"")&amp;IFERROR(VLOOKUP(HS$2&amp;$A12,'EFL2'!$B:$C,MATCH("HOME",'EFL2'!$B$1:$C$1,0),0),"")&amp;IFERROR(VLOOKUP(HS$2&amp;$A12,'UCL2'!$C:$F,MATCH("AWAY",'UCL2'!$C$1:$F$1,0),0),"")&amp;IFERROR(VLOOKUP(HS$2&amp;$A12,'UCL2'!$D:$E,MATCH("HOME",'UCL2'!$D$1:$E$1,0),0),"")&amp;IFERROR(VLOOKUP(HS$2&amp;$A12,'EU2'!$C:$F,MATCH("AWAY",'EU2'!$C$1:$F$1,0),0),"")&amp;IFERROR(VLOOKUP(HS$2&amp;$A12,'EU2'!$D:$E,MATCH("HOME",'EU2'!$D$1:$E$1,0),0),"")&amp;IFERROR(VLOOKUP(HS$2&amp;$A12,'EUC2'!$C:$F,MATCH("AWAY",'EUC2'!$C$1:$F$1,0),0),"")&amp;IFERROR(VLOOKUP(HS$2&amp;$A12,'EUC2'!$D:$E,MATCH("HOME",'EUC2'!$D$1:$E$1,0),0),"")</f>
        <v/>
      </c>
      <c r="HT12" s="25" t="str">
        <f>IFERROR(VLOOKUP(HT$2&amp;$B12,'FPL FIX2'!$N$1:$Q$400,MATCH("HOME",'FPL FIX2'!$N$1:$Q$1,0),0),"")&amp;IFERROR(VLOOKUP(HT$2&amp;$B12,'FPL FIX2'!$O$1:$P$400,MATCH("AWAY",'FPL FIX2'!$O$1:$P$1,0),0),"")&amp;IFERROR(VLOOKUP(HT$2&amp;$A12,'FA2'!$A:$D,MATCH("AWAY",'FA2'!$A$1:$D$1,0),0),"")&amp;IFERROR(VLOOKUP(HT$2&amp;$A12,'FA2'!$B:$C,MATCH("HOME",'FA2'!$B$1:$C$1,0),0),"")&amp;IFERROR(VLOOKUP(HT$2&amp;$A12,'EFL2'!$A:$D,MATCH("AWAY",'EFL2'!$A$1:$D$1,0),0),"")&amp;IFERROR(VLOOKUP(HT$2&amp;$A12,'EFL2'!$B:$C,MATCH("HOME",'EFL2'!$B$1:$C$1,0),0),"")&amp;IFERROR(VLOOKUP(HT$2&amp;$A12,'UCL2'!$C:$F,MATCH("AWAY",'UCL2'!$C$1:$F$1,0),0),"")&amp;IFERROR(VLOOKUP(HT$2&amp;$A12,'UCL2'!$D:$E,MATCH("HOME",'UCL2'!$D$1:$E$1,0),0),"")&amp;IFERROR(VLOOKUP(HT$2&amp;$A12,'EU2'!$C:$F,MATCH("AWAY",'EU2'!$C$1:$F$1,0),0),"")&amp;IFERROR(VLOOKUP(HT$2&amp;$A12,'EU2'!$D:$E,MATCH("HOME",'EU2'!$D$1:$E$1,0),0),"")&amp;IFERROR(VLOOKUP(HT$2&amp;$A12,'EUC2'!$C:$F,MATCH("AWAY",'EUC2'!$C$1:$F$1,0),0),"")&amp;IFERROR(VLOOKUP(HT$2&amp;$A12,'EUC2'!$D:$E,MATCH("HOME",'EUC2'!$D$1:$E$1,0),0),"")</f>
        <v/>
      </c>
      <c r="HU12" s="25" t="str">
        <f>IFERROR(VLOOKUP(HU$2&amp;$B12,'FPL FIX2'!$N$1:$Q$400,MATCH("HOME",'FPL FIX2'!$N$1:$Q$1,0),0),"")&amp;IFERROR(VLOOKUP(HU$2&amp;$B12,'FPL FIX2'!$O$1:$P$400,MATCH("AWAY",'FPL FIX2'!$O$1:$P$1,0),0),"")&amp;IFERROR(VLOOKUP(HU$2&amp;$A12,'FA2'!$A:$D,MATCH("AWAY",'FA2'!$A$1:$D$1,0),0),"")&amp;IFERROR(VLOOKUP(HU$2&amp;$A12,'FA2'!$B:$C,MATCH("HOME",'FA2'!$B$1:$C$1,0),0),"")&amp;IFERROR(VLOOKUP(HU$2&amp;$A12,'EFL2'!$A:$D,MATCH("AWAY",'EFL2'!$A$1:$D$1,0),0),"")&amp;IFERROR(VLOOKUP(HU$2&amp;$A12,'EFL2'!$B:$C,MATCH("HOME",'EFL2'!$B$1:$C$1,0),0),"")&amp;IFERROR(VLOOKUP(HU$2&amp;$A12,'UCL2'!$C:$F,MATCH("AWAY",'UCL2'!$C$1:$F$1,0),0),"")&amp;IFERROR(VLOOKUP(HU$2&amp;$A12,'UCL2'!$D:$E,MATCH("HOME",'UCL2'!$D$1:$E$1,0),0),"")&amp;IFERROR(VLOOKUP(HU$2&amp;$A12,'EU2'!$C:$F,MATCH("AWAY",'EU2'!$C$1:$F$1,0),0),"")&amp;IFERROR(VLOOKUP(HU$2&amp;$A12,'EU2'!$D:$E,MATCH("HOME",'EU2'!$D$1:$E$1,0),0),"")&amp;IFERROR(VLOOKUP(HU$2&amp;$A12,'EUC2'!$C:$F,MATCH("AWAY",'EUC2'!$C$1:$F$1,0),0),"")&amp;IFERROR(VLOOKUP(HU$2&amp;$A12,'EUC2'!$D:$E,MATCH("HOME",'EUC2'!$D$1:$E$1,0),0),"")</f>
        <v/>
      </c>
      <c r="HV12" s="25" t="str">
        <f>IFERROR(VLOOKUP(HV$2&amp;$B12,'FPL FIX2'!$N$1:$Q$400,MATCH("HOME",'FPL FIX2'!$N$1:$Q$1,0),0),"")&amp;IFERROR(VLOOKUP(HV$2&amp;$B12,'FPL FIX2'!$O$1:$P$400,MATCH("AWAY",'FPL FIX2'!$O$1:$P$1,0),0),"")&amp;IFERROR(VLOOKUP(HV$2&amp;$A12,'FA2'!$A:$D,MATCH("AWAY",'FA2'!$A$1:$D$1,0),0),"")&amp;IFERROR(VLOOKUP(HV$2&amp;$A12,'FA2'!$B:$C,MATCH("HOME",'FA2'!$B$1:$C$1,0),0),"")&amp;IFERROR(VLOOKUP(HV$2&amp;$A12,'EFL2'!$A:$D,MATCH("AWAY",'EFL2'!$A$1:$D$1,0),0),"")&amp;IFERROR(VLOOKUP(HV$2&amp;$A12,'EFL2'!$B:$C,MATCH("HOME",'EFL2'!$B$1:$C$1,0),0),"")&amp;IFERROR(VLOOKUP(HV$2&amp;$A12,'UCL2'!$C:$F,MATCH("AWAY",'UCL2'!$C$1:$F$1,0),0),"")&amp;IFERROR(VLOOKUP(HV$2&amp;$A12,'UCL2'!$D:$E,MATCH("HOME",'UCL2'!$D$1:$E$1,0),0),"")&amp;IFERROR(VLOOKUP(HV$2&amp;$A12,'EU2'!$C:$F,MATCH("AWAY",'EU2'!$C$1:$F$1,0),0),"")&amp;IFERROR(VLOOKUP(HV$2&amp;$A12,'EU2'!$D:$E,MATCH("HOME",'EU2'!$D$1:$E$1,0),0),"")&amp;IFERROR(VLOOKUP(HV$2&amp;$A12,'EUC2'!$C:$F,MATCH("AWAY",'EUC2'!$C$1:$F$1,0),0),"")&amp;IFERROR(VLOOKUP(HV$2&amp;$A12,'EUC2'!$D:$E,MATCH("HOME",'EUC2'!$D$1:$E$1,0),0),"")</f>
        <v/>
      </c>
      <c r="HW12" s="25" t="str">
        <f>IFERROR(VLOOKUP(HW$2&amp;$B12,'FPL FIX2'!$N$1:$Q$400,MATCH("HOME",'FPL FIX2'!$N$1:$Q$1,0),0),"")&amp;IFERROR(VLOOKUP(HW$2&amp;$B12,'FPL FIX2'!$O$1:$P$400,MATCH("AWAY",'FPL FIX2'!$O$1:$P$1,0),0),"")&amp;IFERROR(VLOOKUP(HW$2&amp;$A12,'FA2'!$A:$D,MATCH("AWAY",'FA2'!$A$1:$D$1,0),0),"")&amp;IFERROR(VLOOKUP(HW$2&amp;$A12,'FA2'!$B:$C,MATCH("HOME",'FA2'!$B$1:$C$1,0),0),"")&amp;IFERROR(VLOOKUP(HW$2&amp;$A12,'EFL2'!$A:$D,MATCH("AWAY",'EFL2'!$A$1:$D$1,0),0),"")&amp;IFERROR(VLOOKUP(HW$2&amp;$A12,'EFL2'!$B:$C,MATCH("HOME",'EFL2'!$B$1:$C$1,0),0),"")&amp;IFERROR(VLOOKUP(HW$2&amp;$A12,'UCL2'!$C:$F,MATCH("AWAY",'UCL2'!$C$1:$F$1,0),0),"")&amp;IFERROR(VLOOKUP(HW$2&amp;$A12,'UCL2'!$D:$E,MATCH("HOME",'UCL2'!$D$1:$E$1,0),0),"")&amp;IFERROR(VLOOKUP(HW$2&amp;$A12,'EU2'!$C:$F,MATCH("AWAY",'EU2'!$C$1:$F$1,0),0),"")&amp;IFERROR(VLOOKUP(HW$2&amp;$A12,'EU2'!$D:$E,MATCH("HOME",'EU2'!$D$1:$E$1,0),0),"")&amp;IFERROR(VLOOKUP(HW$2&amp;$A12,'EUC2'!$C:$F,MATCH("AWAY",'EUC2'!$C$1:$F$1,0),0),"")&amp;IFERROR(VLOOKUP(HW$2&amp;$A12,'EUC2'!$D:$E,MATCH("HOME",'EUC2'!$D$1:$E$1,0),0),"")</f>
        <v/>
      </c>
      <c r="HX12" s="25" t="str">
        <f>IFERROR(VLOOKUP(HX$2&amp;$B12,'FPL FIX2'!$N$1:$Q$400,MATCH("HOME",'FPL FIX2'!$N$1:$Q$1,0),0),"")&amp;IFERROR(VLOOKUP(HX$2&amp;$B12,'FPL FIX2'!$O$1:$P$400,MATCH("AWAY",'FPL FIX2'!$O$1:$P$1,0),0),"")&amp;IFERROR(VLOOKUP(HX$2&amp;$A12,'FA2'!$A:$D,MATCH("AWAY",'FA2'!$A$1:$D$1,0),0),"")&amp;IFERROR(VLOOKUP(HX$2&amp;$A12,'FA2'!$B:$C,MATCH("HOME",'FA2'!$B$1:$C$1,0),0),"")&amp;IFERROR(VLOOKUP(HX$2&amp;$A12,'EFL2'!$A:$D,MATCH("AWAY",'EFL2'!$A$1:$D$1,0),0),"")&amp;IFERROR(VLOOKUP(HX$2&amp;$A12,'EFL2'!$B:$C,MATCH("HOME",'EFL2'!$B$1:$C$1,0),0),"")&amp;IFERROR(VLOOKUP(HX$2&amp;$A12,'UCL2'!$C:$F,MATCH("AWAY",'UCL2'!$C$1:$F$1,0),0),"")&amp;IFERROR(VLOOKUP(HX$2&amp;$A12,'UCL2'!$D:$E,MATCH("HOME",'UCL2'!$D$1:$E$1,0),0),"")&amp;IFERROR(VLOOKUP(HX$2&amp;$A12,'EU2'!$C:$F,MATCH("AWAY",'EU2'!$C$1:$F$1,0),0),"")&amp;IFERROR(VLOOKUP(HX$2&amp;$A12,'EU2'!$D:$E,MATCH("HOME",'EU2'!$D$1:$E$1,0),0),"")&amp;IFERROR(VLOOKUP(HX$2&amp;$A12,'EUC2'!$C:$F,MATCH("AWAY",'EUC2'!$C$1:$F$1,0),0),"")&amp;IFERROR(VLOOKUP(HX$2&amp;$A12,'EUC2'!$D:$E,MATCH("HOME",'EUC2'!$D$1:$E$1,0),0),"")</f>
        <v/>
      </c>
      <c r="HY12" s="57" t="str">
        <f>IFERROR(VLOOKUP(HY$2&amp;$B12,'FPL FIX2'!$N$1:$Q$400,MATCH("HOME",'FPL FIX2'!$N$1:$Q$1,0),0),"")&amp;IFERROR(VLOOKUP(HY$2&amp;$B12,'FPL FIX2'!$O$1:$P$400,MATCH("AWAY",'FPL FIX2'!$O$1:$P$1,0),0),"")&amp;IFERROR(VLOOKUP(HY$2&amp;$A12,'FA2'!$A:$D,MATCH("AWAY",'FA2'!$A$1:$D$1,0),0),"")&amp;IFERROR(VLOOKUP(HY$2&amp;$A12,'FA2'!$B:$C,MATCH("HOME",'FA2'!$B$1:$C$1,0),0),"")&amp;IFERROR(VLOOKUP(HY$2&amp;$A12,'EFL2'!$A:$D,MATCH("AWAY",'EFL2'!$A$1:$D$1,0),0),"")&amp;IFERROR(VLOOKUP(HY$2&amp;$A12,'EFL2'!$B:$C,MATCH("HOME",'EFL2'!$B$1:$C$1,0),0),"")&amp;IFERROR(VLOOKUP(HY$2&amp;$A12,'UCL2'!$C:$F,MATCH("AWAY",'UCL2'!$C$1:$F$1,0),0),"")&amp;IFERROR(VLOOKUP(HY$2&amp;$A12,'UCL2'!$D:$E,MATCH("HOME",'UCL2'!$D$1:$E$1,0),0),"")&amp;IFERROR(VLOOKUP(HY$2&amp;$A12,'EU2'!$C:$F,MATCH("AWAY",'EU2'!$C$1:$F$1,0),0),"")&amp;IFERROR(VLOOKUP(HY$2&amp;$A12,'EU2'!$D:$E,MATCH("HOME",'EU2'!$D$1:$E$1,0),0),"")&amp;IFERROR(VLOOKUP(HY$2&amp;$A12,'EUC2'!$C:$F,MATCH("AWAY",'EUC2'!$C$1:$F$1,0),0),"")&amp;IFERROR(VLOOKUP(HY$2&amp;$A12,'EUC2'!$D:$E,MATCH("HOME",'EUC2'!$D$1:$E$1,0),0),"")</f>
        <v>Manchester Utd</v>
      </c>
      <c r="HZ12" s="25" t="str">
        <f>IFERROR(VLOOKUP(HZ$2&amp;$B12,'FPL FIX2'!$N$1:$Q$400,MATCH("HOME",'FPL FIX2'!$N$1:$Q$1,0),0),"")&amp;IFERROR(VLOOKUP(HZ$2&amp;$B12,'FPL FIX2'!$O$1:$P$400,MATCH("AWAY",'FPL FIX2'!$O$1:$P$1,0),0),"")&amp;IFERROR(VLOOKUP(HZ$2&amp;$A12,'FA2'!$A:$D,MATCH("AWAY",'FA2'!$A$1:$D$1,0),0),"")&amp;IFERROR(VLOOKUP(HZ$2&amp;$A12,'FA2'!$B:$C,MATCH("HOME",'FA2'!$B$1:$C$1,0),0),"")&amp;IFERROR(VLOOKUP(HZ$2&amp;$A12,'EFL2'!$A:$D,MATCH("AWAY",'EFL2'!$A$1:$D$1,0),0),"")&amp;IFERROR(VLOOKUP(HZ$2&amp;$A12,'EFL2'!$B:$C,MATCH("HOME",'EFL2'!$B$1:$C$1,0),0),"")&amp;IFERROR(VLOOKUP(HZ$2&amp;$A12,'UCL2'!$C:$F,MATCH("AWAY",'UCL2'!$C$1:$F$1,0),0),"")&amp;IFERROR(VLOOKUP(HZ$2&amp;$A12,'UCL2'!$D:$E,MATCH("HOME",'UCL2'!$D$1:$E$1,0),0),"")&amp;IFERROR(VLOOKUP(HZ$2&amp;$A12,'EU2'!$C:$F,MATCH("AWAY",'EU2'!$C$1:$F$1,0),0),"")&amp;IFERROR(VLOOKUP(HZ$2&amp;$A12,'EU2'!$D:$E,MATCH("HOME",'EU2'!$D$1:$E$1,0),0),"")&amp;IFERROR(VLOOKUP(HZ$2&amp;$A12,'EUC2'!$C:$F,MATCH("AWAY",'EUC2'!$C$1:$F$1,0),0),"")&amp;IFERROR(VLOOKUP(HZ$2&amp;$A12,'EUC2'!$D:$E,MATCH("HOME",'EUC2'!$D$1:$E$1,0),0),"")</f>
        <v/>
      </c>
      <c r="IA12" s="25" t="str">
        <f>IFERROR(VLOOKUP(IA$2&amp;$B12,'FPL FIX2'!$N$1:$Q$400,MATCH("HOME",'FPL FIX2'!$N$1:$Q$1,0),0),"")&amp;IFERROR(VLOOKUP(IA$2&amp;$B12,'FPL FIX2'!$O$1:$P$400,MATCH("AWAY",'FPL FIX2'!$O$1:$P$1,0),0),"")&amp;IFERROR(VLOOKUP(IA$2&amp;$A12,'FA2'!$A:$D,MATCH("AWAY",'FA2'!$A$1:$D$1,0),0),"")&amp;IFERROR(VLOOKUP(IA$2&amp;$A12,'FA2'!$B:$C,MATCH("HOME",'FA2'!$B$1:$C$1,0),0),"")&amp;IFERROR(VLOOKUP(IA$2&amp;$A12,'EFL2'!$A:$D,MATCH("AWAY",'EFL2'!$A$1:$D$1,0),0),"")&amp;IFERROR(VLOOKUP(IA$2&amp;$A12,'EFL2'!$B:$C,MATCH("HOME",'EFL2'!$B$1:$C$1,0),0),"")&amp;IFERROR(VLOOKUP(IA$2&amp;$A12,'UCL2'!$C:$F,MATCH("AWAY",'UCL2'!$C$1:$F$1,0),0),"")&amp;IFERROR(VLOOKUP(IA$2&amp;$A12,'UCL2'!$D:$E,MATCH("HOME",'UCL2'!$D$1:$E$1,0),0),"")&amp;IFERROR(VLOOKUP(IA$2&amp;$A12,'EU2'!$C:$F,MATCH("AWAY",'EU2'!$C$1:$F$1,0),0),"")&amp;IFERROR(VLOOKUP(IA$2&amp;$A12,'EU2'!$D:$E,MATCH("HOME",'EU2'!$D$1:$E$1,0),0),"")&amp;IFERROR(VLOOKUP(IA$2&amp;$A12,'EUC2'!$C:$F,MATCH("AWAY",'EUC2'!$C$1:$F$1,0),0),"")&amp;IFERROR(VLOOKUP(IA$2&amp;$A12,'EUC2'!$D:$E,MATCH("HOME",'EUC2'!$D$1:$E$1,0),0),"")</f>
        <v/>
      </c>
      <c r="IB12" s="25" t="str">
        <f>IFERROR(VLOOKUP(IB$2&amp;$B12,'FPL FIX2'!$N$1:$Q$400,MATCH("HOME",'FPL FIX2'!$N$1:$Q$1,0),0),"")&amp;IFERROR(VLOOKUP(IB$2&amp;$B12,'FPL FIX2'!$O$1:$P$400,MATCH("AWAY",'FPL FIX2'!$O$1:$P$1,0),0),"")&amp;IFERROR(VLOOKUP(IB$2&amp;$A12,'FA2'!$A:$D,MATCH("AWAY",'FA2'!$A$1:$D$1,0),0),"")&amp;IFERROR(VLOOKUP(IB$2&amp;$A12,'FA2'!$B:$C,MATCH("HOME",'FA2'!$B$1:$C$1,0),0),"")&amp;IFERROR(VLOOKUP(IB$2&amp;$A12,'EFL2'!$A:$D,MATCH("AWAY",'EFL2'!$A$1:$D$1,0),0),"")&amp;IFERROR(VLOOKUP(IB$2&amp;$A12,'EFL2'!$B:$C,MATCH("HOME",'EFL2'!$B$1:$C$1,0),0),"")&amp;IFERROR(VLOOKUP(IB$2&amp;$A12,'UCL2'!$C:$F,MATCH("AWAY",'UCL2'!$C$1:$F$1,0),0),"")&amp;IFERROR(VLOOKUP(IB$2&amp;$A12,'UCL2'!$D:$E,MATCH("HOME",'UCL2'!$D$1:$E$1,0),0),"")&amp;IFERROR(VLOOKUP(IB$2&amp;$A12,'EU2'!$C:$F,MATCH("AWAY",'EU2'!$C$1:$F$1,0),0),"")&amp;IFERROR(VLOOKUP(IB$2&amp;$A12,'EU2'!$D:$E,MATCH("HOME",'EU2'!$D$1:$E$1,0),0),"")&amp;IFERROR(VLOOKUP(IB$2&amp;$A12,'EUC2'!$C:$F,MATCH("AWAY",'EUC2'!$C$1:$F$1,0),0),"")&amp;IFERROR(VLOOKUP(IB$2&amp;$A12,'EUC2'!$D:$E,MATCH("HOME",'EUC2'!$D$1:$E$1,0),0),"")</f>
        <v/>
      </c>
      <c r="IC12" s="25" t="str">
        <f>IFERROR(VLOOKUP(IC$2&amp;$B12,'FPL FIX2'!$N$1:$Q$400,MATCH("HOME",'FPL FIX2'!$N$1:$Q$1,0),0),"")&amp;IFERROR(VLOOKUP(IC$2&amp;$B12,'FPL FIX2'!$O$1:$P$400,MATCH("AWAY",'FPL FIX2'!$O$1:$P$1,0),0),"")&amp;IFERROR(VLOOKUP(IC$2&amp;$A12,'FA2'!$A:$D,MATCH("AWAY",'FA2'!$A$1:$D$1,0),0),"")&amp;IFERROR(VLOOKUP(IC$2&amp;$A12,'FA2'!$B:$C,MATCH("HOME",'FA2'!$B$1:$C$1,0),0),"")&amp;IFERROR(VLOOKUP(IC$2&amp;$A12,'EFL2'!$A:$D,MATCH("AWAY",'EFL2'!$A$1:$D$1,0),0),"")&amp;IFERROR(VLOOKUP(IC$2&amp;$A12,'EFL2'!$B:$C,MATCH("HOME",'EFL2'!$B$1:$C$1,0),0),"")&amp;IFERROR(VLOOKUP(IC$2&amp;$A12,'UCL2'!$C:$F,MATCH("AWAY",'UCL2'!$C$1:$F$1,0),0),"")&amp;IFERROR(VLOOKUP(IC$2&amp;$A12,'UCL2'!$D:$E,MATCH("HOME",'UCL2'!$D$1:$E$1,0),0),"")&amp;IFERROR(VLOOKUP(IC$2&amp;$A12,'EU2'!$C:$F,MATCH("AWAY",'EU2'!$C$1:$F$1,0),0),"")&amp;IFERROR(VLOOKUP(IC$2&amp;$A12,'EU2'!$D:$E,MATCH("HOME",'EU2'!$D$1:$E$1,0),0),"")&amp;IFERROR(VLOOKUP(IC$2&amp;$A12,'EUC2'!$C:$F,MATCH("AWAY",'EUC2'!$C$1:$F$1,0),0),"")&amp;IFERROR(VLOOKUP(IC$2&amp;$A12,'EUC2'!$D:$E,MATCH("HOME",'EUC2'!$D$1:$E$1,0),0),"")</f>
        <v/>
      </c>
      <c r="ID12" s="25" t="str">
        <f>IFERROR(VLOOKUP(ID$2&amp;$B12,'FPL FIX2'!$N$1:$Q$400,MATCH("HOME",'FPL FIX2'!$N$1:$Q$1,0),0),"")&amp;IFERROR(VLOOKUP(ID$2&amp;$B12,'FPL FIX2'!$O$1:$P$400,MATCH("AWAY",'FPL FIX2'!$O$1:$P$1,0),0),"")&amp;IFERROR(VLOOKUP(ID$2&amp;$A12,'FA2'!$A:$D,MATCH("AWAY",'FA2'!$A$1:$D$1,0),0),"")&amp;IFERROR(VLOOKUP(ID$2&amp;$A12,'FA2'!$B:$C,MATCH("HOME",'FA2'!$B$1:$C$1,0),0),"")&amp;IFERROR(VLOOKUP(ID$2&amp;$A12,'EFL2'!$A:$D,MATCH("AWAY",'EFL2'!$A$1:$D$1,0),0),"")&amp;IFERROR(VLOOKUP(ID$2&amp;$A12,'EFL2'!$B:$C,MATCH("HOME",'EFL2'!$B$1:$C$1,0),0),"")&amp;IFERROR(VLOOKUP(ID$2&amp;$A12,'UCL2'!$C:$F,MATCH("AWAY",'UCL2'!$C$1:$F$1,0),0),"")&amp;IFERROR(VLOOKUP(ID$2&amp;$A12,'UCL2'!$D:$E,MATCH("HOME",'UCL2'!$D$1:$E$1,0),0),"")&amp;IFERROR(VLOOKUP(ID$2&amp;$A12,'EU2'!$C:$F,MATCH("AWAY",'EU2'!$C$1:$F$1,0),0),"")&amp;IFERROR(VLOOKUP(ID$2&amp;$A12,'EU2'!$D:$E,MATCH("HOME",'EU2'!$D$1:$E$1,0),0),"")&amp;IFERROR(VLOOKUP(ID$2&amp;$A12,'EUC2'!$C:$F,MATCH("AWAY",'EUC2'!$C$1:$F$1,0),0),"")&amp;IFERROR(VLOOKUP(ID$2&amp;$A12,'EUC2'!$D:$E,MATCH("HOME",'EUC2'!$D$1:$E$1,0),0),"")</f>
        <v/>
      </c>
      <c r="IE12" s="25" t="str">
        <f>IFERROR(VLOOKUP(IE$2&amp;$B12,'FPL FIX2'!$N$1:$Q$400,MATCH("HOME",'FPL FIX2'!$N$1:$Q$1,0),0),"")&amp;IFERROR(VLOOKUP(IE$2&amp;$B12,'FPL FIX2'!$O$1:$P$400,MATCH("AWAY",'FPL FIX2'!$O$1:$P$1,0),0),"")&amp;IFERROR(VLOOKUP(IE$2&amp;$A12,'FA2'!$A:$D,MATCH("AWAY",'FA2'!$A$1:$D$1,0),0),"")&amp;IFERROR(VLOOKUP(IE$2&amp;$A12,'FA2'!$B:$C,MATCH("HOME",'FA2'!$B$1:$C$1,0),0),"")&amp;IFERROR(VLOOKUP(IE$2&amp;$A12,'EFL2'!$A:$D,MATCH("AWAY",'EFL2'!$A$1:$D$1,0),0),"")&amp;IFERROR(VLOOKUP(IE$2&amp;$A12,'EFL2'!$B:$C,MATCH("HOME",'EFL2'!$B$1:$C$1,0),0),"")&amp;IFERROR(VLOOKUP(IE$2&amp;$A12,'UCL2'!$C:$F,MATCH("AWAY",'UCL2'!$C$1:$F$1,0),0),"")&amp;IFERROR(VLOOKUP(IE$2&amp;$A12,'UCL2'!$D:$E,MATCH("HOME",'UCL2'!$D$1:$E$1,0),0),"")&amp;IFERROR(VLOOKUP(IE$2&amp;$A12,'EU2'!$C:$F,MATCH("AWAY",'EU2'!$C$1:$F$1,0),0),"")&amp;IFERROR(VLOOKUP(IE$2&amp;$A12,'EU2'!$D:$E,MATCH("HOME",'EU2'!$D$1:$E$1,0),0),"")&amp;IFERROR(VLOOKUP(IE$2&amp;$A12,'EUC2'!$C:$F,MATCH("AWAY",'EUC2'!$C$1:$F$1,0),0),"")&amp;IFERROR(VLOOKUP(IE$2&amp;$A12,'EUC2'!$D:$E,MATCH("HOME",'EUC2'!$D$1:$E$1,0),0),"")</f>
        <v/>
      </c>
      <c r="IF12" s="25" t="str">
        <f>IFERROR(VLOOKUP(IF$2&amp;$B12,'FPL FIX2'!$N$1:$Q$400,MATCH("HOME",'FPL FIX2'!$N$1:$Q$1,0),0),"")&amp;IFERROR(VLOOKUP(IF$2&amp;$B12,'FPL FIX2'!$O$1:$P$400,MATCH("AWAY",'FPL FIX2'!$O$1:$P$1,0),0),"")&amp;IFERROR(VLOOKUP(IF$2&amp;$A12,'FA2'!$A:$D,MATCH("AWAY",'FA2'!$A$1:$D$1,0),0),"")&amp;IFERROR(VLOOKUP(IF$2&amp;$A12,'FA2'!$B:$C,MATCH("HOME",'FA2'!$B$1:$C$1,0),0),"")&amp;IFERROR(VLOOKUP(IF$2&amp;$A12,'EFL2'!$A:$D,MATCH("AWAY",'EFL2'!$A$1:$D$1,0),0),"")&amp;IFERROR(VLOOKUP(IF$2&amp;$A12,'EFL2'!$B:$C,MATCH("HOME",'EFL2'!$B$1:$C$1,0),0),"")&amp;IFERROR(VLOOKUP(IF$2&amp;$A12,'UCL2'!$C:$F,MATCH("AWAY",'UCL2'!$C$1:$F$1,0),0),"")&amp;IFERROR(VLOOKUP(IF$2&amp;$A12,'UCL2'!$D:$E,MATCH("HOME",'UCL2'!$D$1:$E$1,0),0),"")&amp;IFERROR(VLOOKUP(IF$2&amp;$A12,'EU2'!$C:$F,MATCH("AWAY",'EU2'!$C$1:$F$1,0),0),"")&amp;IFERROR(VLOOKUP(IF$2&amp;$A12,'EU2'!$D:$E,MATCH("HOME",'EU2'!$D$1:$E$1,0),0),"")&amp;IFERROR(VLOOKUP(IF$2&amp;$A12,'EUC2'!$C:$F,MATCH("AWAY",'EUC2'!$C$1:$F$1,0),0),"")&amp;IFERROR(VLOOKUP(IF$2&amp;$A12,'EUC2'!$D:$E,MATCH("HOME",'EUC2'!$D$1:$E$1,0),0),"")</f>
        <v/>
      </c>
      <c r="IG12" s="25" t="str">
        <f>IFERROR(VLOOKUP(IG$2&amp;$B12,'FPL FIX2'!$N$1:$Q$400,MATCH("HOME",'FPL FIX2'!$N$1:$Q$1,0),0),"")&amp;IFERROR(VLOOKUP(IG$2&amp;$B12,'FPL FIX2'!$O$1:$P$400,MATCH("AWAY",'FPL FIX2'!$O$1:$P$1,0),0),"")&amp;IFERROR(VLOOKUP(IG$2&amp;$A12,'FA2'!$A:$D,MATCH("AWAY",'FA2'!$A$1:$D$1,0),0),"")&amp;IFERROR(VLOOKUP(IG$2&amp;$A12,'FA2'!$B:$C,MATCH("HOME",'FA2'!$B$1:$C$1,0),0),"")&amp;IFERROR(VLOOKUP(IG$2&amp;$A12,'EFL2'!$A:$D,MATCH("AWAY",'EFL2'!$A$1:$D$1,0),0),"")&amp;IFERROR(VLOOKUP(IG$2&amp;$A12,'EFL2'!$B:$C,MATCH("HOME",'EFL2'!$B$1:$C$1,0),0),"")&amp;IFERROR(VLOOKUP(IG$2&amp;$A12,'UCL2'!$C:$F,MATCH("AWAY",'UCL2'!$C$1:$F$1,0),0),"")&amp;IFERROR(VLOOKUP(IG$2&amp;$A12,'UCL2'!$D:$E,MATCH("HOME",'UCL2'!$D$1:$E$1,0),0),"")&amp;IFERROR(VLOOKUP(IG$2&amp;$A12,'EU2'!$C:$F,MATCH("AWAY",'EU2'!$C$1:$F$1,0),0),"")&amp;IFERROR(VLOOKUP(IG$2&amp;$A12,'EU2'!$D:$E,MATCH("HOME",'EU2'!$D$1:$E$1,0),0),"")&amp;IFERROR(VLOOKUP(IG$2&amp;$A12,'EUC2'!$C:$F,MATCH("AWAY",'EUC2'!$C$1:$F$1,0),0),"")&amp;IFERROR(VLOOKUP(IG$2&amp;$A12,'EUC2'!$D:$E,MATCH("HOME",'EUC2'!$D$1:$E$1,0),0),"")</f>
        <v/>
      </c>
      <c r="IH12" s="25" t="str">
        <f>IFERROR(VLOOKUP(IH$2&amp;$B12,'FPL FIX2'!$N$1:$Q$400,MATCH("HOME",'FPL FIX2'!$N$1:$Q$1,0),0),"")&amp;IFERROR(VLOOKUP(IH$2&amp;$B12,'FPL FIX2'!$O$1:$P$400,MATCH("AWAY",'FPL FIX2'!$O$1:$P$1,0),0),"")&amp;IFERROR(VLOOKUP(IH$2&amp;$A12,'FA2'!$A:$D,MATCH("AWAY",'FA2'!$A$1:$D$1,0),0),"")&amp;IFERROR(VLOOKUP(IH$2&amp;$A12,'FA2'!$B:$C,MATCH("HOME",'FA2'!$B$1:$C$1,0),0),"")&amp;IFERROR(VLOOKUP(IH$2&amp;$A12,'EFL2'!$A:$D,MATCH("AWAY",'EFL2'!$A$1:$D$1,0),0),"")&amp;IFERROR(VLOOKUP(IH$2&amp;$A12,'EFL2'!$B:$C,MATCH("HOME",'EFL2'!$B$1:$C$1,0),0),"")&amp;IFERROR(VLOOKUP(IH$2&amp;$A12,'UCL2'!$C:$F,MATCH("AWAY",'UCL2'!$C$1:$F$1,0),0),"")&amp;IFERROR(VLOOKUP(IH$2&amp;$A12,'UCL2'!$D:$E,MATCH("HOME",'UCL2'!$D$1:$E$1,0),0),"")&amp;IFERROR(VLOOKUP(IH$2&amp;$A12,'EU2'!$C:$F,MATCH("AWAY",'EU2'!$C$1:$F$1,0),0),"")&amp;IFERROR(VLOOKUP(IH$2&amp;$A12,'EU2'!$D:$E,MATCH("HOME",'EU2'!$D$1:$E$1,0),0),"")&amp;IFERROR(VLOOKUP(IH$2&amp;$A12,'EUC2'!$C:$F,MATCH("AWAY",'EUC2'!$C$1:$F$1,0),0),"")&amp;IFERROR(VLOOKUP(IH$2&amp;$A12,'EUC2'!$D:$E,MATCH("HOME",'EUC2'!$D$1:$E$1,0),0),"")</f>
        <v/>
      </c>
      <c r="II12" s="25" t="str">
        <f>IFERROR(VLOOKUP(II$2&amp;$B12,'FPL FIX2'!$N$1:$Q$400,MATCH("HOME",'FPL FIX2'!$N$1:$Q$1,0),0),"")&amp;IFERROR(VLOOKUP(II$2&amp;$B12,'FPL FIX2'!$O$1:$P$400,MATCH("AWAY",'FPL FIX2'!$O$1:$P$1,0),0),"")&amp;IFERROR(VLOOKUP(II$2&amp;$A12,'FA2'!$A:$D,MATCH("AWAY",'FA2'!$A$1:$D$1,0),0),"")&amp;IFERROR(VLOOKUP(II$2&amp;$A12,'FA2'!$B:$C,MATCH("HOME",'FA2'!$B$1:$C$1,0),0),"")&amp;IFERROR(VLOOKUP(II$2&amp;$A12,'EFL2'!$A:$D,MATCH("AWAY",'EFL2'!$A$1:$D$1,0),0),"")&amp;IFERROR(VLOOKUP(II$2&amp;$A12,'EFL2'!$B:$C,MATCH("HOME",'EFL2'!$B$1:$C$1,0),0),"")&amp;IFERROR(VLOOKUP(II$2&amp;$A12,'UCL2'!$C:$F,MATCH("AWAY",'UCL2'!$C$1:$F$1,0),0),"")&amp;IFERROR(VLOOKUP(II$2&amp;$A12,'UCL2'!$D:$E,MATCH("HOME",'UCL2'!$D$1:$E$1,0),0),"")&amp;IFERROR(VLOOKUP(II$2&amp;$A12,'EU2'!$C:$F,MATCH("AWAY",'EU2'!$C$1:$F$1,0),0),"")&amp;IFERROR(VLOOKUP(II$2&amp;$A12,'EU2'!$D:$E,MATCH("HOME",'EU2'!$D$1:$E$1,0),0),"")&amp;IFERROR(VLOOKUP(II$2&amp;$A12,'EUC2'!$C:$F,MATCH("AWAY",'EUC2'!$C$1:$F$1,0),0),"")&amp;IFERROR(VLOOKUP(II$2&amp;$A12,'EUC2'!$D:$E,MATCH("HOME",'EUC2'!$D$1:$E$1,0),0),"")</f>
        <v/>
      </c>
      <c r="IJ12" s="25" t="str">
        <f>IFERROR(VLOOKUP(IJ$2&amp;$B12,'FPL FIX2'!$N$1:$Q$400,MATCH("HOME",'FPL FIX2'!$N$1:$Q$1,0),0),"")&amp;IFERROR(VLOOKUP(IJ$2&amp;$B12,'FPL FIX2'!$O$1:$P$400,MATCH("AWAY",'FPL FIX2'!$O$1:$P$1,0),0),"")&amp;IFERROR(VLOOKUP(IJ$2&amp;$A12,'FA2'!$A:$D,MATCH("AWAY",'FA2'!$A$1:$D$1,0),0),"")&amp;IFERROR(VLOOKUP(IJ$2&amp;$A12,'FA2'!$B:$C,MATCH("HOME",'FA2'!$B$1:$C$1,0),0),"")&amp;IFERROR(VLOOKUP(IJ$2&amp;$A12,'EFL2'!$A:$D,MATCH("AWAY",'EFL2'!$A$1:$D$1,0),0),"")&amp;IFERROR(VLOOKUP(IJ$2&amp;$A12,'EFL2'!$B:$C,MATCH("HOME",'EFL2'!$B$1:$C$1,0),0),"")&amp;IFERROR(VLOOKUP(IJ$2&amp;$A12,'UCL2'!$C:$F,MATCH("AWAY",'UCL2'!$C$1:$F$1,0),0),"")&amp;IFERROR(VLOOKUP(IJ$2&amp;$A12,'UCL2'!$D:$E,MATCH("HOME",'UCL2'!$D$1:$E$1,0),0),"")&amp;IFERROR(VLOOKUP(IJ$2&amp;$A12,'EU2'!$C:$F,MATCH("AWAY",'EU2'!$C$1:$F$1,0),0),"")&amp;IFERROR(VLOOKUP(IJ$2&amp;$A12,'EU2'!$D:$E,MATCH("HOME",'EU2'!$D$1:$E$1,0),0),"")&amp;IFERROR(VLOOKUP(IJ$2&amp;$A12,'EUC2'!$C:$F,MATCH("AWAY",'EUC2'!$C$1:$F$1,0),0),"")&amp;IFERROR(VLOOKUP(IJ$2&amp;$A12,'EUC2'!$D:$E,MATCH("HOME",'EUC2'!$D$1:$E$1,0),0),"")</f>
        <v/>
      </c>
      <c r="IK12" s="25" t="str">
        <f>IFERROR(VLOOKUP(IK$2&amp;$B12,'FPL FIX2'!$N$1:$Q$400,MATCH("HOME",'FPL FIX2'!$N$1:$Q$1,0),0),"")&amp;IFERROR(VLOOKUP(IK$2&amp;$B12,'FPL FIX2'!$O$1:$P$400,MATCH("AWAY",'FPL FIX2'!$O$1:$P$1,0),0),"")&amp;IFERROR(VLOOKUP(IK$2&amp;$A12,'FA2'!$A:$D,MATCH("AWAY",'FA2'!$A$1:$D$1,0),0),"")&amp;IFERROR(VLOOKUP(IK$2&amp;$A12,'FA2'!$B:$C,MATCH("HOME",'FA2'!$B$1:$C$1,0),0),"")&amp;IFERROR(VLOOKUP(IK$2&amp;$A12,'EFL2'!$A:$D,MATCH("AWAY",'EFL2'!$A$1:$D$1,0),0),"")&amp;IFERROR(VLOOKUP(IK$2&amp;$A12,'EFL2'!$B:$C,MATCH("HOME",'EFL2'!$B$1:$C$1,0),0),"")&amp;IFERROR(VLOOKUP(IK$2&amp;$A12,'UCL2'!$C:$F,MATCH("AWAY",'UCL2'!$C$1:$F$1,0),0),"")&amp;IFERROR(VLOOKUP(IK$2&amp;$A12,'UCL2'!$D:$E,MATCH("HOME",'UCL2'!$D$1:$E$1,0),0),"")&amp;IFERROR(VLOOKUP(IK$2&amp;$A12,'EU2'!$C:$F,MATCH("AWAY",'EU2'!$C$1:$F$1,0),0),"")&amp;IFERROR(VLOOKUP(IK$2&amp;$A12,'EU2'!$D:$E,MATCH("HOME",'EU2'!$D$1:$E$1,0),0),"")&amp;IFERROR(VLOOKUP(IK$2&amp;$A12,'EUC2'!$C:$F,MATCH("AWAY",'EUC2'!$C$1:$F$1,0),0),"")&amp;IFERROR(VLOOKUP(IK$2&amp;$A12,'EUC2'!$D:$E,MATCH("HOME",'EUC2'!$D$1:$E$1,0),0),"")</f>
        <v/>
      </c>
      <c r="IL12" s="25" t="str">
        <f>IFERROR(VLOOKUP(IL$2&amp;$B12,'FPL FIX2'!$N$1:$Q$400,MATCH("HOME",'FPL FIX2'!$N$1:$Q$1,0),0),"")&amp;IFERROR(VLOOKUP(IL$2&amp;$B12,'FPL FIX2'!$O$1:$P$400,MATCH("AWAY",'FPL FIX2'!$O$1:$P$1,0),0),"")&amp;IFERROR(VLOOKUP(IL$2&amp;$A12,'FA2'!$A:$D,MATCH("AWAY",'FA2'!$A$1:$D$1,0),0),"")&amp;IFERROR(VLOOKUP(IL$2&amp;$A12,'FA2'!$B:$C,MATCH("HOME",'FA2'!$B$1:$C$1,0),0),"")&amp;IFERROR(VLOOKUP(IL$2&amp;$A12,'EFL2'!$A:$D,MATCH("AWAY",'EFL2'!$A$1:$D$1,0),0),"")&amp;IFERROR(VLOOKUP(IL$2&amp;$A12,'EFL2'!$B:$C,MATCH("HOME",'EFL2'!$B$1:$C$1,0),0),"")&amp;IFERROR(VLOOKUP(IL$2&amp;$A12,'UCL2'!$C:$F,MATCH("AWAY",'UCL2'!$C$1:$F$1,0),0),"")&amp;IFERROR(VLOOKUP(IL$2&amp;$A12,'UCL2'!$D:$E,MATCH("HOME",'UCL2'!$D$1:$E$1,0),0),"")&amp;IFERROR(VLOOKUP(IL$2&amp;$A12,'EU2'!$C:$F,MATCH("AWAY",'EU2'!$C$1:$F$1,0),0),"")&amp;IFERROR(VLOOKUP(IL$2&amp;$A12,'EU2'!$D:$E,MATCH("HOME",'EU2'!$D$1:$E$1,0),0),"")&amp;IFERROR(VLOOKUP(IL$2&amp;$A12,'EUC2'!$C:$F,MATCH("AWAY",'EUC2'!$C$1:$F$1,0),0),"")&amp;IFERROR(VLOOKUP(IL$2&amp;$A12,'EUC2'!$D:$E,MATCH("HOME",'EUC2'!$D$1:$E$1,0),0),"")</f>
        <v>bou</v>
      </c>
      <c r="IM12" s="25" t="str">
        <f>IFERROR(VLOOKUP(IM$2&amp;$B12,'FPL FIX2'!$N$1:$Q$400,MATCH("HOME",'FPL FIX2'!$N$1:$Q$1,0),0),"")&amp;IFERROR(VLOOKUP(IM$2&amp;$B12,'FPL FIX2'!$O$1:$P$400,MATCH("AWAY",'FPL FIX2'!$O$1:$P$1,0),0),"")&amp;IFERROR(VLOOKUP(IM$2&amp;$A12,'FA2'!$A:$D,MATCH("AWAY",'FA2'!$A$1:$D$1,0),0),"")&amp;IFERROR(VLOOKUP(IM$2&amp;$A12,'FA2'!$B:$C,MATCH("HOME",'FA2'!$B$1:$C$1,0),0),"")&amp;IFERROR(VLOOKUP(IM$2&amp;$A12,'EFL2'!$A:$D,MATCH("AWAY",'EFL2'!$A$1:$D$1,0),0),"")&amp;IFERROR(VLOOKUP(IM$2&amp;$A12,'EFL2'!$B:$C,MATCH("HOME",'EFL2'!$B$1:$C$1,0),0),"")&amp;IFERROR(VLOOKUP(IM$2&amp;$A12,'UCL2'!$C:$F,MATCH("AWAY",'UCL2'!$C$1:$F$1,0),0),"")&amp;IFERROR(VLOOKUP(IM$2&amp;$A12,'UCL2'!$D:$E,MATCH("HOME",'UCL2'!$D$1:$E$1,0),0),"")&amp;IFERROR(VLOOKUP(IM$2&amp;$A12,'EU2'!$C:$F,MATCH("AWAY",'EU2'!$C$1:$F$1,0),0),"")&amp;IFERROR(VLOOKUP(IM$2&amp;$A12,'EU2'!$D:$E,MATCH("HOME",'EU2'!$D$1:$E$1,0),0),"")&amp;IFERROR(VLOOKUP(IM$2&amp;$A12,'EUC2'!$C:$F,MATCH("AWAY",'EUC2'!$C$1:$F$1,0),0),"")&amp;IFERROR(VLOOKUP(IM$2&amp;$A12,'EUC2'!$D:$E,MATCH("HOME",'EUC2'!$D$1:$E$1,0),0),"")</f>
        <v/>
      </c>
      <c r="IN12" s="25" t="str">
        <f>IFERROR(VLOOKUP(IN$2&amp;$B12,'FPL FIX2'!$N$1:$Q$400,MATCH("HOME",'FPL FIX2'!$N$1:$Q$1,0),0),"")&amp;IFERROR(VLOOKUP(IN$2&amp;$B12,'FPL FIX2'!$O$1:$P$400,MATCH("AWAY",'FPL FIX2'!$O$1:$P$1,0),0),"")&amp;IFERROR(VLOOKUP(IN$2&amp;$A12,'FA2'!$A:$D,MATCH("AWAY",'FA2'!$A$1:$D$1,0),0),"")&amp;IFERROR(VLOOKUP(IN$2&amp;$A12,'FA2'!$B:$C,MATCH("HOME",'FA2'!$B$1:$C$1,0),0),"")&amp;IFERROR(VLOOKUP(IN$2&amp;$A12,'EFL2'!$A:$D,MATCH("AWAY",'EFL2'!$A$1:$D$1,0),0),"")&amp;IFERROR(VLOOKUP(IN$2&amp;$A12,'EFL2'!$B:$C,MATCH("HOME",'EFL2'!$B$1:$C$1,0),0),"")&amp;IFERROR(VLOOKUP(IN$2&amp;$A12,'UCL2'!$C:$F,MATCH("AWAY",'UCL2'!$C$1:$F$1,0),0),"")&amp;IFERROR(VLOOKUP(IN$2&amp;$A12,'UCL2'!$D:$E,MATCH("HOME",'UCL2'!$D$1:$E$1,0),0),"")&amp;IFERROR(VLOOKUP(IN$2&amp;$A12,'EU2'!$C:$F,MATCH("AWAY",'EU2'!$C$1:$F$1,0),0),"")&amp;IFERROR(VLOOKUP(IN$2&amp;$A12,'EU2'!$D:$E,MATCH("HOME",'EU2'!$D$1:$E$1,0),0),"")&amp;IFERROR(VLOOKUP(IN$2&amp;$A12,'EUC2'!$C:$F,MATCH("AWAY",'EUC2'!$C$1:$F$1,0),0),"")&amp;IFERROR(VLOOKUP(IN$2&amp;$A12,'EUC2'!$D:$E,MATCH("HOME",'EUC2'!$D$1:$E$1,0),0),"")</f>
        <v/>
      </c>
      <c r="IO12" s="25" t="str">
        <f>IFERROR(VLOOKUP(IO$2&amp;$B12,'FPL FIX2'!$N$1:$Q$400,MATCH("HOME",'FPL FIX2'!$N$1:$Q$1,0),0),"")&amp;IFERROR(VLOOKUP(IO$2&amp;$B12,'FPL FIX2'!$O$1:$P$400,MATCH("AWAY",'FPL FIX2'!$O$1:$P$1,0),0),"")&amp;IFERROR(VLOOKUP(IO$2&amp;$A12,'FA2'!$A:$D,MATCH("AWAY",'FA2'!$A$1:$D$1,0),0),"")&amp;IFERROR(VLOOKUP(IO$2&amp;$A12,'FA2'!$B:$C,MATCH("HOME",'FA2'!$B$1:$C$1,0),0),"")&amp;IFERROR(VLOOKUP(IO$2&amp;$A12,'EFL2'!$A:$D,MATCH("AWAY",'EFL2'!$A$1:$D$1,0),0),"")&amp;IFERROR(VLOOKUP(IO$2&amp;$A12,'EFL2'!$B:$C,MATCH("HOME",'EFL2'!$B$1:$C$1,0),0),"")&amp;IFERROR(VLOOKUP(IO$2&amp;$A12,'UCL2'!$C:$F,MATCH("AWAY",'UCL2'!$C$1:$F$1,0),0),"")&amp;IFERROR(VLOOKUP(IO$2&amp;$A12,'UCL2'!$D:$E,MATCH("HOME",'UCL2'!$D$1:$E$1,0),0),"")&amp;IFERROR(VLOOKUP(IO$2&amp;$A12,'EU2'!$C:$F,MATCH("AWAY",'EU2'!$C$1:$F$1,0),0),"")&amp;IFERROR(VLOOKUP(IO$2&amp;$A12,'EU2'!$D:$E,MATCH("HOME",'EU2'!$D$1:$E$1,0),0),"")&amp;IFERROR(VLOOKUP(IO$2&amp;$A12,'EUC2'!$C:$F,MATCH("AWAY",'EUC2'!$C$1:$F$1,0),0),"")&amp;IFERROR(VLOOKUP(IO$2&amp;$A12,'EUC2'!$D:$E,MATCH("HOME",'EUC2'!$D$1:$E$1,0),0),"")</f>
        <v/>
      </c>
      <c r="IP12" s="25" t="str">
        <f>IFERROR(VLOOKUP(IP$2&amp;$B12,'FPL FIX2'!$N$1:$Q$400,MATCH("HOME",'FPL FIX2'!$N$1:$Q$1,0),0),"")&amp;IFERROR(VLOOKUP(IP$2&amp;$B12,'FPL FIX2'!$O$1:$P$400,MATCH("AWAY",'FPL FIX2'!$O$1:$P$1,0),0),"")&amp;IFERROR(VLOOKUP(IP$2&amp;$A12,'FA2'!$A:$D,MATCH("AWAY",'FA2'!$A$1:$D$1,0),0),"")&amp;IFERROR(VLOOKUP(IP$2&amp;$A12,'FA2'!$B:$C,MATCH("HOME",'FA2'!$B$1:$C$1,0),0),"")&amp;IFERROR(VLOOKUP(IP$2&amp;$A12,'EFL2'!$A:$D,MATCH("AWAY",'EFL2'!$A$1:$D$1,0),0),"")&amp;IFERROR(VLOOKUP(IP$2&amp;$A12,'EFL2'!$B:$C,MATCH("HOME",'EFL2'!$B$1:$C$1,0),0),"")&amp;IFERROR(VLOOKUP(IP$2&amp;$A12,'UCL2'!$C:$F,MATCH("AWAY",'UCL2'!$C$1:$F$1,0),0),"")&amp;IFERROR(VLOOKUP(IP$2&amp;$A12,'UCL2'!$D:$E,MATCH("HOME",'UCL2'!$D$1:$E$1,0),0),"")&amp;IFERROR(VLOOKUP(IP$2&amp;$A12,'EU2'!$C:$F,MATCH("AWAY",'EU2'!$C$1:$F$1,0),0),"")&amp;IFERROR(VLOOKUP(IP$2&amp;$A12,'EU2'!$D:$E,MATCH("HOME",'EU2'!$D$1:$E$1,0),0),"")&amp;IFERROR(VLOOKUP(IP$2&amp;$A12,'EUC2'!$C:$F,MATCH("AWAY",'EUC2'!$C$1:$F$1,0),0),"")&amp;IFERROR(VLOOKUP(IP$2&amp;$A12,'EUC2'!$D:$E,MATCH("HOME",'EUC2'!$D$1:$E$1,0),0),"")</f>
        <v/>
      </c>
      <c r="IQ12" s="25" t="str">
        <f>IFERROR(VLOOKUP(IQ$2&amp;$B12,'FPL FIX2'!$N$1:$Q$400,MATCH("HOME",'FPL FIX2'!$N$1:$Q$1,0),0),"")&amp;IFERROR(VLOOKUP(IQ$2&amp;$B12,'FPL FIX2'!$O$1:$P$400,MATCH("AWAY",'FPL FIX2'!$O$1:$P$1,0),0),"")&amp;IFERROR(VLOOKUP(IQ$2&amp;$A12,'FA2'!$A:$D,MATCH("AWAY",'FA2'!$A$1:$D$1,0),0),"")&amp;IFERROR(VLOOKUP(IQ$2&amp;$A12,'FA2'!$B:$C,MATCH("HOME",'FA2'!$B$1:$C$1,0),0),"")&amp;IFERROR(VLOOKUP(IQ$2&amp;$A12,'EFL2'!$A:$D,MATCH("AWAY",'EFL2'!$A$1:$D$1,0),0),"")&amp;IFERROR(VLOOKUP(IQ$2&amp;$A12,'EFL2'!$B:$C,MATCH("HOME",'EFL2'!$B$1:$C$1,0),0),"")&amp;IFERROR(VLOOKUP(IQ$2&amp;$A12,'UCL2'!$C:$F,MATCH("AWAY",'UCL2'!$C$1:$F$1,0),0),"")&amp;IFERROR(VLOOKUP(IQ$2&amp;$A12,'UCL2'!$D:$E,MATCH("HOME",'UCL2'!$D$1:$E$1,0),0),"")&amp;IFERROR(VLOOKUP(IQ$2&amp;$A12,'EU2'!$C:$F,MATCH("AWAY",'EU2'!$C$1:$F$1,0),0),"")&amp;IFERROR(VLOOKUP(IQ$2&amp;$A12,'EU2'!$D:$E,MATCH("HOME",'EU2'!$D$1:$E$1,0),0),"")&amp;IFERROR(VLOOKUP(IQ$2&amp;$A12,'EUC2'!$C:$F,MATCH("AWAY",'EUC2'!$C$1:$F$1,0),0),"")&amp;IFERROR(VLOOKUP(IQ$2&amp;$A12,'EUC2'!$D:$E,MATCH("HOME",'EUC2'!$D$1:$E$1,0),0),"")</f>
        <v/>
      </c>
      <c r="IR12" s="25" t="str">
        <f>IFERROR(VLOOKUP(IR$2&amp;$B12,'FPL FIX2'!$N$1:$Q$400,MATCH("HOME",'FPL FIX2'!$N$1:$Q$1,0),0),"")&amp;IFERROR(VLOOKUP(IR$2&amp;$B12,'FPL FIX2'!$O$1:$P$400,MATCH("AWAY",'FPL FIX2'!$O$1:$P$1,0),0),"")&amp;IFERROR(VLOOKUP(IR$2&amp;$A12,'FA2'!$A:$D,MATCH("AWAY",'FA2'!$A$1:$D$1,0),0),"")&amp;IFERROR(VLOOKUP(IR$2&amp;$A12,'FA2'!$B:$C,MATCH("HOME",'FA2'!$B$1:$C$1,0),0),"")&amp;IFERROR(VLOOKUP(IR$2&amp;$A12,'EFL2'!$A:$D,MATCH("AWAY",'EFL2'!$A$1:$D$1,0),0),"")&amp;IFERROR(VLOOKUP(IR$2&amp;$A12,'EFL2'!$B:$C,MATCH("HOME",'EFL2'!$B$1:$C$1,0),0),"")&amp;IFERROR(VLOOKUP(IR$2&amp;$A12,'UCL2'!$C:$F,MATCH("AWAY",'UCL2'!$C$1:$F$1,0),0),"")&amp;IFERROR(VLOOKUP(IR$2&amp;$A12,'UCL2'!$D:$E,MATCH("HOME",'UCL2'!$D$1:$E$1,0),0),"")&amp;IFERROR(VLOOKUP(IR$2&amp;$A12,'EU2'!$C:$F,MATCH("AWAY",'EU2'!$C$1:$F$1,0),0),"")&amp;IFERROR(VLOOKUP(IR$2&amp;$A12,'EU2'!$D:$E,MATCH("HOME",'EU2'!$D$1:$E$1,0),0),"")&amp;IFERROR(VLOOKUP(IR$2&amp;$A12,'EUC2'!$C:$F,MATCH("AWAY",'EUC2'!$C$1:$F$1,0),0),"")&amp;IFERROR(VLOOKUP(IR$2&amp;$A12,'EUC2'!$D:$E,MATCH("HOME",'EUC2'!$D$1:$E$1,0),0),"")</f>
        <v/>
      </c>
      <c r="IS12" s="25" t="str">
        <f>IFERROR(VLOOKUP(IS$2&amp;$B12,'FPL FIX2'!$N$1:$Q$400,MATCH("HOME",'FPL FIX2'!$N$1:$Q$1,0),0),"")&amp;IFERROR(VLOOKUP(IS$2&amp;$B12,'FPL FIX2'!$O$1:$P$400,MATCH("AWAY",'FPL FIX2'!$O$1:$P$1,0),0),"")&amp;IFERROR(VLOOKUP(IS$2&amp;$A12,'FA2'!$A:$D,MATCH("AWAY",'FA2'!$A$1:$D$1,0),0),"")&amp;IFERROR(VLOOKUP(IS$2&amp;$A12,'FA2'!$B:$C,MATCH("HOME",'FA2'!$B$1:$C$1,0),0),"")&amp;IFERROR(VLOOKUP(IS$2&amp;$A12,'EFL2'!$A:$D,MATCH("AWAY",'EFL2'!$A$1:$D$1,0),0),"")&amp;IFERROR(VLOOKUP(IS$2&amp;$A12,'EFL2'!$B:$C,MATCH("HOME",'EFL2'!$B$1:$C$1,0),0),"")&amp;IFERROR(VLOOKUP(IS$2&amp;$A12,'UCL2'!$C:$F,MATCH("AWAY",'UCL2'!$C$1:$F$1,0),0),"")&amp;IFERROR(VLOOKUP(IS$2&amp;$A12,'UCL2'!$D:$E,MATCH("HOME",'UCL2'!$D$1:$E$1,0),0),"")&amp;IFERROR(VLOOKUP(IS$2&amp;$A12,'EU2'!$C:$F,MATCH("AWAY",'EU2'!$C$1:$F$1,0),0),"")&amp;IFERROR(VLOOKUP(IS$2&amp;$A12,'EU2'!$D:$E,MATCH("HOME",'EU2'!$D$1:$E$1,0),0),"")&amp;IFERROR(VLOOKUP(IS$2&amp;$A12,'EUC2'!$C:$F,MATCH("AWAY",'EUC2'!$C$1:$F$1,0),0),"")&amp;IFERROR(VLOOKUP(IS$2&amp;$A12,'EUC2'!$D:$E,MATCH("HOME",'EUC2'!$D$1:$E$1,0),0),"")</f>
        <v>WHU</v>
      </c>
      <c r="IT12" s="25" t="str">
        <f>IFERROR(VLOOKUP(IT$2&amp;$B12,'FPL FIX2'!$N$1:$Q$400,MATCH("HOME",'FPL FIX2'!$N$1:$Q$1,0),0),"")&amp;IFERROR(VLOOKUP(IT$2&amp;$B12,'FPL FIX2'!$O$1:$P$400,MATCH("AWAY",'FPL FIX2'!$O$1:$P$1,0),0),"")&amp;IFERROR(VLOOKUP(IT$2&amp;$A12,'FA2'!$A:$D,MATCH("AWAY",'FA2'!$A$1:$D$1,0),0),"")&amp;IFERROR(VLOOKUP(IT$2&amp;$A12,'FA2'!$B:$C,MATCH("HOME",'FA2'!$B$1:$C$1,0),0),"")&amp;IFERROR(VLOOKUP(IT$2&amp;$A12,'EFL2'!$A:$D,MATCH("AWAY",'EFL2'!$A$1:$D$1,0),0),"")&amp;IFERROR(VLOOKUP(IT$2&amp;$A12,'EFL2'!$B:$C,MATCH("HOME",'EFL2'!$B$1:$C$1,0),0),"")&amp;IFERROR(VLOOKUP(IT$2&amp;$A12,'UCL2'!$C:$F,MATCH("AWAY",'UCL2'!$C$1:$F$1,0),0),"")&amp;IFERROR(VLOOKUP(IT$2&amp;$A12,'UCL2'!$D:$E,MATCH("HOME",'UCL2'!$D$1:$E$1,0),0),"")&amp;IFERROR(VLOOKUP(IT$2&amp;$A12,'EU2'!$C:$F,MATCH("AWAY",'EU2'!$C$1:$F$1,0),0),"")&amp;IFERROR(VLOOKUP(IT$2&amp;$A12,'EU2'!$D:$E,MATCH("HOME",'EU2'!$D$1:$E$1,0),0),"")&amp;IFERROR(VLOOKUP(IT$2&amp;$A12,'EUC2'!$C:$F,MATCH("AWAY",'EUC2'!$C$1:$F$1,0),0),"")&amp;IFERROR(VLOOKUP(IT$2&amp;$A12,'EUC2'!$D:$E,MATCH("HOME",'EUC2'!$D$1:$E$1,0),0),"")</f>
        <v/>
      </c>
      <c r="IU12" s="25" t="str">
        <f>IFERROR(VLOOKUP(IU$2&amp;$B12,'FPL FIX2'!$N$1:$Q$400,MATCH("HOME",'FPL FIX2'!$N$1:$Q$1,0),0),"")&amp;IFERROR(VLOOKUP(IU$2&amp;$B12,'FPL FIX2'!$O$1:$P$400,MATCH("AWAY",'FPL FIX2'!$O$1:$P$1,0),0),"")&amp;IFERROR(VLOOKUP(IU$2&amp;$A12,'FA2'!$A:$D,MATCH("AWAY",'FA2'!$A$1:$D$1,0),0),"")&amp;IFERROR(VLOOKUP(IU$2&amp;$A12,'FA2'!$B:$C,MATCH("HOME",'FA2'!$B$1:$C$1,0),0),"")&amp;IFERROR(VLOOKUP(IU$2&amp;$A12,'EFL2'!$A:$D,MATCH("AWAY",'EFL2'!$A$1:$D$1,0),0),"")&amp;IFERROR(VLOOKUP(IU$2&amp;$A12,'EFL2'!$B:$C,MATCH("HOME",'EFL2'!$B$1:$C$1,0),0),"")&amp;IFERROR(VLOOKUP(IU$2&amp;$A12,'UCL2'!$C:$F,MATCH("AWAY",'UCL2'!$C$1:$F$1,0),0),"")&amp;IFERROR(VLOOKUP(IU$2&amp;$A12,'UCL2'!$D:$E,MATCH("HOME",'UCL2'!$D$1:$E$1,0),0),"")&amp;IFERROR(VLOOKUP(IU$2&amp;$A12,'EU2'!$C:$F,MATCH("AWAY",'EU2'!$C$1:$F$1,0),0),"")&amp;IFERROR(VLOOKUP(IU$2&amp;$A12,'EU2'!$D:$E,MATCH("HOME",'EU2'!$D$1:$E$1,0),0),"")&amp;IFERROR(VLOOKUP(IU$2&amp;$A12,'EUC2'!$C:$F,MATCH("AWAY",'EUC2'!$C$1:$F$1,0),0),"")&amp;IFERROR(VLOOKUP(IU$2&amp;$A12,'EUC2'!$D:$E,MATCH("HOME",'EUC2'!$D$1:$E$1,0),0),"")</f>
        <v/>
      </c>
      <c r="IV12" s="25" t="str">
        <f>IFERROR(VLOOKUP(IV$2&amp;$B12,'FPL FIX2'!$N$1:$Q$400,MATCH("HOME",'FPL FIX2'!$N$1:$Q$1,0),0),"")&amp;IFERROR(VLOOKUP(IV$2&amp;$B12,'FPL FIX2'!$O$1:$P$400,MATCH("AWAY",'FPL FIX2'!$O$1:$P$1,0),0),"")&amp;IFERROR(VLOOKUP(IV$2&amp;$A12,'FA2'!$A:$D,MATCH("AWAY",'FA2'!$A$1:$D$1,0),0),"")&amp;IFERROR(VLOOKUP(IV$2&amp;$A12,'FA2'!$B:$C,MATCH("HOME",'FA2'!$B$1:$C$1,0),0),"")&amp;IFERROR(VLOOKUP(IV$2&amp;$A12,'EFL2'!$A:$D,MATCH("AWAY",'EFL2'!$A$1:$D$1,0),0),"")&amp;IFERROR(VLOOKUP(IV$2&amp;$A12,'EFL2'!$B:$C,MATCH("HOME",'EFL2'!$B$1:$C$1,0),0),"")&amp;IFERROR(VLOOKUP(IV$2&amp;$A12,'UCL2'!$C:$F,MATCH("AWAY",'UCL2'!$C$1:$F$1,0),0),"")&amp;IFERROR(VLOOKUP(IV$2&amp;$A12,'UCL2'!$D:$E,MATCH("HOME",'UCL2'!$D$1:$E$1,0),0),"")&amp;IFERROR(VLOOKUP(IV$2&amp;$A12,'EU2'!$C:$F,MATCH("AWAY",'EU2'!$C$1:$F$1,0),0),"")&amp;IFERROR(VLOOKUP(IV$2&amp;$A12,'EU2'!$D:$E,MATCH("HOME",'EU2'!$D$1:$E$1,0),0),"")&amp;IFERROR(VLOOKUP(IV$2&amp;$A12,'EUC2'!$C:$F,MATCH("AWAY",'EUC2'!$C$1:$F$1,0),0),"")&amp;IFERROR(VLOOKUP(IV$2&amp;$A12,'EUC2'!$D:$E,MATCH("HOME",'EUC2'!$D$1:$E$1,0),0),"")</f>
        <v/>
      </c>
      <c r="IW12" s="25" t="str">
        <f>IFERROR(VLOOKUP(IW$2&amp;$B12,'FPL FIX2'!$N$1:$Q$400,MATCH("HOME",'FPL FIX2'!$N$1:$Q$1,0),0),"")&amp;IFERROR(VLOOKUP(IW$2&amp;$B12,'FPL FIX2'!$O$1:$P$400,MATCH("AWAY",'FPL FIX2'!$O$1:$P$1,0),0),"")&amp;IFERROR(VLOOKUP(IW$2&amp;$A12,'FA2'!$A:$D,MATCH("AWAY",'FA2'!$A$1:$D$1,0),0),"")&amp;IFERROR(VLOOKUP(IW$2&amp;$A12,'FA2'!$B:$C,MATCH("HOME",'FA2'!$B$1:$C$1,0),0),"")&amp;IFERROR(VLOOKUP(IW$2&amp;$A12,'EFL2'!$A:$D,MATCH("AWAY",'EFL2'!$A$1:$D$1,0),0),"")&amp;IFERROR(VLOOKUP(IW$2&amp;$A12,'EFL2'!$B:$C,MATCH("HOME",'EFL2'!$B$1:$C$1,0),0),"")&amp;IFERROR(VLOOKUP(IW$2&amp;$A12,'UCL2'!$C:$F,MATCH("AWAY",'UCL2'!$C$1:$F$1,0),0),"")&amp;IFERROR(VLOOKUP(IW$2&amp;$A12,'UCL2'!$D:$E,MATCH("HOME",'UCL2'!$D$1:$E$1,0),0),"")&amp;IFERROR(VLOOKUP(IW$2&amp;$A12,'EU2'!$C:$F,MATCH("AWAY",'EU2'!$C$1:$F$1,0),0),"")&amp;IFERROR(VLOOKUP(IW$2&amp;$A12,'EU2'!$D:$E,MATCH("HOME",'EU2'!$D$1:$E$1,0),0),"")&amp;IFERROR(VLOOKUP(IW$2&amp;$A12,'EUC2'!$C:$F,MATCH("AWAY",'EUC2'!$C$1:$F$1,0),0),"")&amp;IFERROR(VLOOKUP(IW$2&amp;$A12,'EUC2'!$D:$E,MATCH("HOME",'EUC2'!$D$1:$E$1,0),0),"")</f>
        <v/>
      </c>
      <c r="IX12" s="25" t="str">
        <f>IFERROR(VLOOKUP(IX$2&amp;$B12,'FPL FIX2'!$N$1:$Q$400,MATCH("HOME",'FPL FIX2'!$N$1:$Q$1,0),0),"")&amp;IFERROR(VLOOKUP(IX$2&amp;$B12,'FPL FIX2'!$O$1:$P$400,MATCH("AWAY",'FPL FIX2'!$O$1:$P$1,0),0),"")&amp;IFERROR(VLOOKUP(IX$2&amp;$A12,'FA2'!$A:$D,MATCH("AWAY",'FA2'!$A$1:$D$1,0),0),"")&amp;IFERROR(VLOOKUP(IX$2&amp;$A12,'FA2'!$B:$C,MATCH("HOME",'FA2'!$B$1:$C$1,0),0),"")&amp;IFERROR(VLOOKUP(IX$2&amp;$A12,'EFL2'!$A:$D,MATCH("AWAY",'EFL2'!$A$1:$D$1,0),0),"")&amp;IFERROR(VLOOKUP(IX$2&amp;$A12,'EFL2'!$B:$C,MATCH("HOME",'EFL2'!$B$1:$C$1,0),0),"")&amp;IFERROR(VLOOKUP(IX$2&amp;$A12,'UCL2'!$C:$F,MATCH("AWAY",'UCL2'!$C$1:$F$1,0),0),"")&amp;IFERROR(VLOOKUP(IX$2&amp;$A12,'UCL2'!$D:$E,MATCH("HOME",'UCL2'!$D$1:$E$1,0),0),"")&amp;IFERROR(VLOOKUP(IX$2&amp;$A12,'EU2'!$C:$F,MATCH("AWAY",'EU2'!$C$1:$F$1,0),0),"")&amp;IFERROR(VLOOKUP(IX$2&amp;$A12,'EU2'!$D:$E,MATCH("HOME",'EU2'!$D$1:$E$1,0),0),"")&amp;IFERROR(VLOOKUP(IX$2&amp;$A12,'EUC2'!$C:$F,MATCH("AWAY",'EUC2'!$C$1:$F$1,0),0),"")&amp;IFERROR(VLOOKUP(IX$2&amp;$A12,'EUC2'!$D:$E,MATCH("HOME",'EUC2'!$D$1:$E$1,0),0),"")</f>
        <v/>
      </c>
      <c r="IY12" s="25" t="str">
        <f>IFERROR(VLOOKUP(IY$2&amp;$B12,'FPL FIX2'!$N$1:$Q$400,MATCH("HOME",'FPL FIX2'!$N$1:$Q$1,0),0),"")&amp;IFERROR(VLOOKUP(IY$2&amp;$B12,'FPL FIX2'!$O$1:$P$400,MATCH("AWAY",'FPL FIX2'!$O$1:$P$1,0),0),"")&amp;IFERROR(VLOOKUP(IY$2&amp;$A12,'FA2'!$A:$D,MATCH("AWAY",'FA2'!$A$1:$D$1,0),0),"")&amp;IFERROR(VLOOKUP(IY$2&amp;$A12,'FA2'!$B:$C,MATCH("HOME",'FA2'!$B$1:$C$1,0),0),"")&amp;IFERROR(VLOOKUP(IY$2&amp;$A12,'EFL2'!$A:$D,MATCH("AWAY",'EFL2'!$A$1:$D$1,0),0),"")&amp;IFERROR(VLOOKUP(IY$2&amp;$A12,'EFL2'!$B:$C,MATCH("HOME",'EFL2'!$B$1:$C$1,0),0),"")&amp;IFERROR(VLOOKUP(IY$2&amp;$A12,'UCL2'!$C:$F,MATCH("AWAY",'UCL2'!$C$1:$F$1,0),0),"")&amp;IFERROR(VLOOKUP(IY$2&amp;$A12,'UCL2'!$D:$E,MATCH("HOME",'UCL2'!$D$1:$E$1,0),0),"")&amp;IFERROR(VLOOKUP(IY$2&amp;$A12,'EU2'!$C:$F,MATCH("AWAY",'EU2'!$C$1:$F$1,0),0),"")&amp;IFERROR(VLOOKUP(IY$2&amp;$A12,'EU2'!$D:$E,MATCH("HOME",'EU2'!$D$1:$E$1,0),0),"")&amp;IFERROR(VLOOKUP(IY$2&amp;$A12,'EUC2'!$C:$F,MATCH("AWAY",'EUC2'!$C$1:$F$1,0),0),"")&amp;IFERROR(VLOOKUP(IY$2&amp;$A12,'EUC2'!$D:$E,MATCH("HOME",'EUC2'!$D$1:$E$1,0),0),"")</f>
        <v/>
      </c>
      <c r="IZ12" s="25" t="str">
        <f>IFERROR(VLOOKUP(IZ$2&amp;$B12,'FPL FIX2'!$N$1:$Q$400,MATCH("HOME",'FPL FIX2'!$N$1:$Q$1,0),0),"")&amp;IFERROR(VLOOKUP(IZ$2&amp;$B12,'FPL FIX2'!$O$1:$P$400,MATCH("AWAY",'FPL FIX2'!$O$1:$P$1,0),0),"")&amp;IFERROR(VLOOKUP(IZ$2&amp;$A12,'FA2'!$A:$D,MATCH("AWAY",'FA2'!$A$1:$D$1,0),0),"")&amp;IFERROR(VLOOKUP(IZ$2&amp;$A12,'FA2'!$B:$C,MATCH("HOME",'FA2'!$B$1:$C$1,0),0),"")&amp;IFERROR(VLOOKUP(IZ$2&amp;$A12,'EFL2'!$A:$D,MATCH("AWAY",'EFL2'!$A$1:$D$1,0),0),"")&amp;IFERROR(VLOOKUP(IZ$2&amp;$A12,'EFL2'!$B:$C,MATCH("HOME",'EFL2'!$B$1:$C$1,0),0),"")&amp;IFERROR(VLOOKUP(IZ$2&amp;$A12,'UCL2'!$C:$F,MATCH("AWAY",'UCL2'!$C$1:$F$1,0),0),"")&amp;IFERROR(VLOOKUP(IZ$2&amp;$A12,'UCL2'!$D:$E,MATCH("HOME",'UCL2'!$D$1:$E$1,0),0),"")&amp;IFERROR(VLOOKUP(IZ$2&amp;$A12,'EU2'!$C:$F,MATCH("AWAY",'EU2'!$C$1:$F$1,0),0),"")&amp;IFERROR(VLOOKUP(IZ$2&amp;$A12,'EU2'!$D:$E,MATCH("HOME",'EU2'!$D$1:$E$1,0),0),"")&amp;IFERROR(VLOOKUP(IZ$2&amp;$A12,'EUC2'!$C:$F,MATCH("AWAY",'EUC2'!$C$1:$F$1,0),0),"")&amp;IFERROR(VLOOKUP(IZ$2&amp;$A12,'EUC2'!$D:$E,MATCH("HOME",'EUC2'!$D$1:$E$1,0),0),"")</f>
        <v>eve</v>
      </c>
      <c r="JA12" s="25" t="str">
        <f>IFERROR(VLOOKUP(JA$2&amp;$B12,'FPL FIX2'!$N$1:$Q$400,MATCH("HOME",'FPL FIX2'!$N$1:$Q$1,0),0),"")&amp;IFERROR(VLOOKUP(JA$2&amp;$B12,'FPL FIX2'!$O$1:$P$400,MATCH("AWAY",'FPL FIX2'!$O$1:$P$1,0),0),"")&amp;IFERROR(VLOOKUP(JA$2&amp;$A12,'FA2'!$A:$D,MATCH("AWAY",'FA2'!$A$1:$D$1,0),0),"")&amp;IFERROR(VLOOKUP(JA$2&amp;$A12,'FA2'!$B:$C,MATCH("HOME",'FA2'!$B$1:$C$1,0),0),"")&amp;IFERROR(VLOOKUP(JA$2&amp;$A12,'EFL2'!$A:$D,MATCH("AWAY",'EFL2'!$A$1:$D$1,0),0),"")&amp;IFERROR(VLOOKUP(JA$2&amp;$A12,'EFL2'!$B:$C,MATCH("HOME",'EFL2'!$B$1:$C$1,0),0),"")&amp;IFERROR(VLOOKUP(JA$2&amp;$A12,'UCL2'!$C:$F,MATCH("AWAY",'UCL2'!$C$1:$F$1,0),0),"")&amp;IFERROR(VLOOKUP(JA$2&amp;$A12,'UCL2'!$D:$E,MATCH("HOME",'UCL2'!$D$1:$E$1,0),0),"")&amp;IFERROR(VLOOKUP(JA$2&amp;$A12,'EU2'!$C:$F,MATCH("AWAY",'EU2'!$C$1:$F$1,0),0),"")&amp;IFERROR(VLOOKUP(JA$2&amp;$A12,'EU2'!$D:$E,MATCH("HOME",'EU2'!$D$1:$E$1,0),0),"")&amp;IFERROR(VLOOKUP(JA$2&amp;$A12,'EUC2'!$C:$F,MATCH("AWAY",'EUC2'!$C$1:$F$1,0),0),"")&amp;IFERROR(VLOOKUP(JA$2&amp;$A12,'EUC2'!$D:$E,MATCH("HOME",'EUC2'!$D$1:$E$1,0),0),"")</f>
        <v/>
      </c>
      <c r="JB12" s="25" t="str">
        <f>IFERROR(VLOOKUP(JB$2&amp;$B12,'FPL FIX2'!$N$1:$Q$400,MATCH("HOME",'FPL FIX2'!$N$1:$Q$1,0),0),"")&amp;IFERROR(VLOOKUP(JB$2&amp;$B12,'FPL FIX2'!$O$1:$P$400,MATCH("AWAY",'FPL FIX2'!$O$1:$P$1,0),0),"")&amp;IFERROR(VLOOKUP(JB$2&amp;$A12,'FA2'!$A:$D,MATCH("AWAY",'FA2'!$A$1:$D$1,0),0),"")&amp;IFERROR(VLOOKUP(JB$2&amp;$A12,'FA2'!$B:$C,MATCH("HOME",'FA2'!$B$1:$C$1,0),0),"")&amp;IFERROR(VLOOKUP(JB$2&amp;$A12,'EFL2'!$A:$D,MATCH("AWAY",'EFL2'!$A$1:$D$1,0),0),"")&amp;IFERROR(VLOOKUP(JB$2&amp;$A12,'EFL2'!$B:$C,MATCH("HOME",'EFL2'!$B$1:$C$1,0),0),"")&amp;IFERROR(VLOOKUP(JB$2&amp;$A12,'UCL2'!$C:$F,MATCH("AWAY",'UCL2'!$C$1:$F$1,0),0),"")&amp;IFERROR(VLOOKUP(JB$2&amp;$A12,'UCL2'!$D:$E,MATCH("HOME",'UCL2'!$D$1:$E$1,0),0),"")&amp;IFERROR(VLOOKUP(JB$2&amp;$A12,'EU2'!$C:$F,MATCH("AWAY",'EU2'!$C$1:$F$1,0),0),"")&amp;IFERROR(VLOOKUP(JB$2&amp;$A12,'EU2'!$D:$E,MATCH("HOME",'EU2'!$D$1:$E$1,0),0),"")&amp;IFERROR(VLOOKUP(JB$2&amp;$A12,'EUC2'!$C:$F,MATCH("AWAY",'EUC2'!$C$1:$F$1,0),0),"")&amp;IFERROR(VLOOKUP(JB$2&amp;$A12,'EUC2'!$D:$E,MATCH("HOME",'EUC2'!$D$1:$E$1,0),0),"")</f>
        <v/>
      </c>
      <c r="JC12" s="25" t="str">
        <f>IFERROR(VLOOKUP(JC$2&amp;$B12,'FPL FIX2'!$N$1:$Q$400,MATCH("HOME",'FPL FIX2'!$N$1:$Q$1,0),0),"")&amp;IFERROR(VLOOKUP(JC$2&amp;$B12,'FPL FIX2'!$O$1:$P$400,MATCH("AWAY",'FPL FIX2'!$O$1:$P$1,0),0),"")&amp;IFERROR(VLOOKUP(JC$2&amp;$A12,'FA2'!$A:$D,MATCH("AWAY",'FA2'!$A$1:$D$1,0),0),"")&amp;IFERROR(VLOOKUP(JC$2&amp;$A12,'FA2'!$B:$C,MATCH("HOME",'FA2'!$B$1:$C$1,0),0),"")&amp;IFERROR(VLOOKUP(JC$2&amp;$A12,'EFL2'!$A:$D,MATCH("AWAY",'EFL2'!$A$1:$D$1,0),0),"")&amp;IFERROR(VLOOKUP(JC$2&amp;$A12,'EFL2'!$B:$C,MATCH("HOME",'EFL2'!$B$1:$C$1,0),0),"")&amp;IFERROR(VLOOKUP(JC$2&amp;$A12,'UCL2'!$C:$F,MATCH("AWAY",'UCL2'!$C$1:$F$1,0),0),"")&amp;IFERROR(VLOOKUP(JC$2&amp;$A12,'UCL2'!$D:$E,MATCH("HOME",'UCL2'!$D$1:$E$1,0),0),"")&amp;IFERROR(VLOOKUP(JC$2&amp;$A12,'EU2'!$C:$F,MATCH("AWAY",'EU2'!$C$1:$F$1,0),0),"")&amp;IFERROR(VLOOKUP(JC$2&amp;$A12,'EU2'!$D:$E,MATCH("HOME",'EU2'!$D$1:$E$1,0),0),"")&amp;IFERROR(VLOOKUP(JC$2&amp;$A12,'EUC2'!$C:$F,MATCH("AWAY",'EUC2'!$C$1:$F$1,0),0),"")&amp;IFERROR(VLOOKUP(JC$2&amp;$A12,'EUC2'!$D:$E,MATCH("HOME",'EUC2'!$D$1:$E$1,0),0),"")</f>
        <v/>
      </c>
      <c r="JD12" s="25" t="str">
        <f>IFERROR(VLOOKUP(JD$2&amp;$B12,'FPL FIX2'!$N$1:$Q$400,MATCH("HOME",'FPL FIX2'!$N$1:$Q$1,0),0),"")&amp;IFERROR(VLOOKUP(JD$2&amp;$B12,'FPL FIX2'!$O$1:$P$400,MATCH("AWAY",'FPL FIX2'!$O$1:$P$1,0),0),"")&amp;IFERROR(VLOOKUP(JD$2&amp;$A12,'FA2'!$A:$D,MATCH("AWAY",'FA2'!$A$1:$D$1,0),0),"")&amp;IFERROR(VLOOKUP(JD$2&amp;$A12,'FA2'!$B:$C,MATCH("HOME",'FA2'!$B$1:$C$1,0),0),"")&amp;IFERROR(VLOOKUP(JD$2&amp;$A12,'EFL2'!$A:$D,MATCH("AWAY",'EFL2'!$A$1:$D$1,0),0),"")&amp;IFERROR(VLOOKUP(JD$2&amp;$A12,'EFL2'!$B:$C,MATCH("HOME",'EFL2'!$B$1:$C$1,0),0),"")&amp;IFERROR(VLOOKUP(JD$2&amp;$A12,'UCL2'!$C:$F,MATCH("AWAY",'UCL2'!$C$1:$F$1,0),0),"")&amp;IFERROR(VLOOKUP(JD$2&amp;$A12,'UCL2'!$D:$E,MATCH("HOME",'UCL2'!$D$1:$E$1,0),0),"")&amp;IFERROR(VLOOKUP(JD$2&amp;$A12,'EU2'!$C:$F,MATCH("AWAY",'EU2'!$C$1:$F$1,0),0),"")&amp;IFERROR(VLOOKUP(JD$2&amp;$A12,'EU2'!$D:$E,MATCH("HOME",'EU2'!$D$1:$E$1,0),0),"")&amp;IFERROR(VLOOKUP(JD$2&amp;$A12,'EUC2'!$C:$F,MATCH("AWAY",'EUC2'!$C$1:$F$1,0),0),"")&amp;IFERROR(VLOOKUP(JD$2&amp;$A12,'EUC2'!$D:$E,MATCH("HOME",'EUC2'!$D$1:$E$1,0),0),"")</f>
        <v/>
      </c>
      <c r="JE12" s="25" t="str">
        <f>IFERROR(VLOOKUP(JE$2&amp;$B12,'FPL FIX2'!$N$1:$Q$400,MATCH("HOME",'FPL FIX2'!$N$1:$Q$1,0),0),"")&amp;IFERROR(VLOOKUP(JE$2&amp;$B12,'FPL FIX2'!$O$1:$P$400,MATCH("AWAY",'FPL FIX2'!$O$1:$P$1,0),0),"")&amp;IFERROR(VLOOKUP(JE$2&amp;$A12,'FA2'!$A:$D,MATCH("AWAY",'FA2'!$A$1:$D$1,0),0),"")&amp;IFERROR(VLOOKUP(JE$2&amp;$A12,'FA2'!$B:$C,MATCH("HOME",'FA2'!$B$1:$C$1,0),0),"")&amp;IFERROR(VLOOKUP(JE$2&amp;$A12,'EFL2'!$A:$D,MATCH("AWAY",'EFL2'!$A$1:$D$1,0),0),"")&amp;IFERROR(VLOOKUP(JE$2&amp;$A12,'EFL2'!$B:$C,MATCH("HOME",'EFL2'!$B$1:$C$1,0),0),"")&amp;IFERROR(VLOOKUP(JE$2&amp;$A12,'UCL2'!$C:$F,MATCH("AWAY",'UCL2'!$C$1:$F$1,0),0),"")&amp;IFERROR(VLOOKUP(JE$2&amp;$A12,'UCL2'!$D:$E,MATCH("HOME",'UCL2'!$D$1:$E$1,0),0),"")&amp;IFERROR(VLOOKUP(JE$2&amp;$A12,'EU2'!$C:$F,MATCH("AWAY",'EU2'!$C$1:$F$1,0),0),"")&amp;IFERROR(VLOOKUP(JE$2&amp;$A12,'EU2'!$D:$E,MATCH("HOME",'EU2'!$D$1:$E$1,0),0),"")&amp;IFERROR(VLOOKUP(JE$2&amp;$A12,'EUC2'!$C:$F,MATCH("AWAY",'EUC2'!$C$1:$F$1,0),0),"")&amp;IFERROR(VLOOKUP(JE$2&amp;$A12,'EUC2'!$D:$E,MATCH("HOME",'EUC2'!$D$1:$E$1,0),0),"")</f>
        <v/>
      </c>
      <c r="JF12" s="25" t="str">
        <f>IFERROR(VLOOKUP(JF$2&amp;$B12,'FPL FIX2'!$N$1:$Q$400,MATCH("HOME",'FPL FIX2'!$N$1:$Q$1,0),0),"")&amp;IFERROR(VLOOKUP(JF$2&amp;$B12,'FPL FIX2'!$O$1:$P$400,MATCH("AWAY",'FPL FIX2'!$O$1:$P$1,0),0),"")&amp;IFERROR(VLOOKUP(JF$2&amp;$A12,'FA2'!$A:$D,MATCH("AWAY",'FA2'!$A$1:$D$1,0),0),"")&amp;IFERROR(VLOOKUP(JF$2&amp;$A12,'FA2'!$B:$C,MATCH("HOME",'FA2'!$B$1:$C$1,0),0),"")&amp;IFERROR(VLOOKUP(JF$2&amp;$A12,'EFL2'!$A:$D,MATCH("AWAY",'EFL2'!$A$1:$D$1,0),0),"")&amp;IFERROR(VLOOKUP(JF$2&amp;$A12,'EFL2'!$B:$C,MATCH("HOME",'EFL2'!$B$1:$C$1,0),0),"")&amp;IFERROR(VLOOKUP(JF$2&amp;$A12,'UCL2'!$C:$F,MATCH("AWAY",'UCL2'!$C$1:$F$1,0),0),"")&amp;IFERROR(VLOOKUP(JF$2&amp;$A12,'UCL2'!$D:$E,MATCH("HOME",'UCL2'!$D$1:$E$1,0),0),"")&amp;IFERROR(VLOOKUP(JF$2&amp;$A12,'EU2'!$C:$F,MATCH("AWAY",'EU2'!$C$1:$F$1,0),0),"")&amp;IFERROR(VLOOKUP(JF$2&amp;$A12,'EU2'!$D:$E,MATCH("HOME",'EU2'!$D$1:$E$1,0),0),"")&amp;IFERROR(VLOOKUP(JF$2&amp;$A12,'EUC2'!$C:$F,MATCH("AWAY",'EUC2'!$C$1:$F$1,0),0),"")&amp;IFERROR(VLOOKUP(JF$2&amp;$A12,'EUC2'!$D:$E,MATCH("HOME",'EUC2'!$D$1:$E$1,0),0),"")</f>
        <v/>
      </c>
      <c r="JG12" s="25" t="str">
        <f>IFERROR(VLOOKUP(JG$2&amp;$B12,'FPL FIX2'!$N$1:$Q$400,MATCH("HOME",'FPL FIX2'!$N$1:$Q$1,0),0),"")&amp;IFERROR(VLOOKUP(JG$2&amp;$B12,'FPL FIX2'!$O$1:$P$400,MATCH("AWAY",'FPL FIX2'!$O$1:$P$1,0),0),"")&amp;IFERROR(VLOOKUP(JG$2&amp;$A12,'FA2'!$A:$D,MATCH("AWAY",'FA2'!$A$1:$D$1,0),0),"")&amp;IFERROR(VLOOKUP(JG$2&amp;$A12,'FA2'!$B:$C,MATCH("HOME",'FA2'!$B$1:$C$1,0),0),"")&amp;IFERROR(VLOOKUP(JG$2&amp;$A12,'EFL2'!$A:$D,MATCH("AWAY",'EFL2'!$A$1:$D$1,0),0),"")&amp;IFERROR(VLOOKUP(JG$2&amp;$A12,'EFL2'!$B:$C,MATCH("HOME",'EFL2'!$B$1:$C$1,0),0),"")&amp;IFERROR(VLOOKUP(JG$2&amp;$A12,'UCL2'!$C:$F,MATCH("AWAY",'UCL2'!$C$1:$F$1,0),0),"")&amp;IFERROR(VLOOKUP(JG$2&amp;$A12,'UCL2'!$D:$E,MATCH("HOME",'UCL2'!$D$1:$E$1,0),0),"")&amp;IFERROR(VLOOKUP(JG$2&amp;$A12,'EU2'!$C:$F,MATCH("AWAY",'EU2'!$C$1:$F$1,0),0),"")&amp;IFERROR(VLOOKUP(JG$2&amp;$A12,'EU2'!$D:$E,MATCH("HOME",'EU2'!$D$1:$E$1,0),0),"")&amp;IFERROR(VLOOKUP(JG$2&amp;$A12,'EUC2'!$C:$F,MATCH("AWAY",'EUC2'!$C$1:$F$1,0),0),"")&amp;IFERROR(VLOOKUP(JG$2&amp;$A12,'EUC2'!$D:$E,MATCH("HOME",'EUC2'!$D$1:$E$1,0),0),"")</f>
        <v>LEE</v>
      </c>
      <c r="JH12" s="25" t="str">
        <f>IFERROR(VLOOKUP(JH$2&amp;$B12,'FPL FIX2'!$N$1:$Q$400,MATCH("HOME",'FPL FIX2'!$N$1:$Q$1,0),0),"")&amp;IFERROR(VLOOKUP(JH$2&amp;$B12,'FPL FIX2'!$O$1:$P$400,MATCH("AWAY",'FPL FIX2'!$O$1:$P$1,0),0),"")&amp;IFERROR(VLOOKUP(JH$2&amp;$A12,'FA2'!$A:$D,MATCH("AWAY",'FA2'!$A$1:$D$1,0),0),"")&amp;IFERROR(VLOOKUP(JH$2&amp;$A12,'FA2'!$B:$C,MATCH("HOME",'FA2'!$B$1:$C$1,0),0),"")&amp;IFERROR(VLOOKUP(JH$2&amp;$A12,'EFL2'!$A:$D,MATCH("AWAY",'EFL2'!$A$1:$D$1,0),0),"")&amp;IFERROR(VLOOKUP(JH$2&amp;$A12,'EFL2'!$B:$C,MATCH("HOME",'EFL2'!$B$1:$C$1,0),0),"")&amp;IFERROR(VLOOKUP(JH$2&amp;$A12,'UCL2'!$C:$F,MATCH("AWAY",'UCL2'!$C$1:$F$1,0),0),"")&amp;IFERROR(VLOOKUP(JH$2&amp;$A12,'UCL2'!$D:$E,MATCH("HOME",'UCL2'!$D$1:$E$1,0),0),"")&amp;IFERROR(VLOOKUP(JH$2&amp;$A12,'EU2'!$C:$F,MATCH("AWAY",'EU2'!$C$1:$F$1,0),0),"")&amp;IFERROR(VLOOKUP(JH$2&amp;$A12,'EU2'!$D:$E,MATCH("HOME",'EU2'!$D$1:$E$1,0),0),"")&amp;IFERROR(VLOOKUP(JH$2&amp;$A12,'EUC2'!$C:$F,MATCH("AWAY",'EUC2'!$C$1:$F$1,0),0),"")&amp;IFERROR(VLOOKUP(JH$2&amp;$A12,'EUC2'!$D:$E,MATCH("HOME",'EUC2'!$D$1:$E$1,0),0),"")</f>
        <v/>
      </c>
      <c r="JI12" s="25" t="str">
        <f>IFERROR(VLOOKUP(JI$2&amp;$B12,'FPL FIX2'!$N$1:$Q$400,MATCH("HOME",'FPL FIX2'!$N$1:$Q$1,0),0),"")&amp;IFERROR(VLOOKUP(JI$2&amp;$B12,'FPL FIX2'!$O$1:$P$400,MATCH("AWAY",'FPL FIX2'!$O$1:$P$1,0),0),"")&amp;IFERROR(VLOOKUP(JI$2&amp;$A12,'FA2'!$A:$D,MATCH("AWAY",'FA2'!$A$1:$D$1,0),0),"")&amp;IFERROR(VLOOKUP(JI$2&amp;$A12,'FA2'!$B:$C,MATCH("HOME",'FA2'!$B$1:$C$1,0),0),"")&amp;IFERROR(VLOOKUP(JI$2&amp;$A12,'EFL2'!$A:$D,MATCH("AWAY",'EFL2'!$A$1:$D$1,0),0),"")&amp;IFERROR(VLOOKUP(JI$2&amp;$A12,'EFL2'!$B:$C,MATCH("HOME",'EFL2'!$B$1:$C$1,0),0),"")&amp;IFERROR(VLOOKUP(JI$2&amp;$A12,'UCL2'!$C:$F,MATCH("AWAY",'UCL2'!$C$1:$F$1,0),0),"")&amp;IFERROR(VLOOKUP(JI$2&amp;$A12,'UCL2'!$D:$E,MATCH("HOME",'UCL2'!$D$1:$E$1,0),0),"")&amp;IFERROR(VLOOKUP(JI$2&amp;$A12,'EU2'!$C:$F,MATCH("AWAY",'EU2'!$C$1:$F$1,0),0),"")&amp;IFERROR(VLOOKUP(JI$2&amp;$A12,'EU2'!$D:$E,MATCH("HOME",'EU2'!$D$1:$E$1,0),0),"")&amp;IFERROR(VLOOKUP(JI$2&amp;$A12,'EUC2'!$C:$F,MATCH("AWAY",'EUC2'!$C$1:$F$1,0),0),"")&amp;IFERROR(VLOOKUP(JI$2&amp;$A12,'EUC2'!$D:$E,MATCH("HOME",'EUC2'!$D$1:$E$1,0),0),"")</f>
        <v/>
      </c>
      <c r="JJ12" s="25" t="str">
        <f>IFERROR(VLOOKUP(JJ$2&amp;$B12,'FPL FIX2'!$N$1:$Q$400,MATCH("HOME",'FPL FIX2'!$N$1:$Q$1,0),0),"")&amp;IFERROR(VLOOKUP(JJ$2&amp;$B12,'FPL FIX2'!$O$1:$P$400,MATCH("AWAY",'FPL FIX2'!$O$1:$P$1,0),0),"")&amp;IFERROR(VLOOKUP(JJ$2&amp;$A12,'FA2'!$A:$D,MATCH("AWAY",'FA2'!$A$1:$D$1,0),0),"")&amp;IFERROR(VLOOKUP(JJ$2&amp;$A12,'FA2'!$B:$C,MATCH("HOME",'FA2'!$B$1:$C$1,0),0),"")&amp;IFERROR(VLOOKUP(JJ$2&amp;$A12,'EFL2'!$A:$D,MATCH("AWAY",'EFL2'!$A$1:$D$1,0),0),"")&amp;IFERROR(VLOOKUP(JJ$2&amp;$A12,'EFL2'!$B:$C,MATCH("HOME",'EFL2'!$B$1:$C$1,0),0),"")&amp;IFERROR(VLOOKUP(JJ$2&amp;$A12,'UCL2'!$C:$F,MATCH("AWAY",'UCL2'!$C$1:$F$1,0),0),"")&amp;IFERROR(VLOOKUP(JJ$2&amp;$A12,'UCL2'!$D:$E,MATCH("HOME",'UCL2'!$D$1:$E$1,0),0),"")&amp;IFERROR(VLOOKUP(JJ$2&amp;$A12,'EU2'!$C:$F,MATCH("AWAY",'EU2'!$C$1:$F$1,0),0),"")&amp;IFERROR(VLOOKUP(JJ$2&amp;$A12,'EU2'!$D:$E,MATCH("HOME",'EU2'!$D$1:$E$1,0),0),"")&amp;IFERROR(VLOOKUP(JJ$2&amp;$A12,'EUC2'!$C:$F,MATCH("AWAY",'EUC2'!$C$1:$F$1,0),0),"")&amp;IFERROR(VLOOKUP(JJ$2&amp;$A12,'EUC2'!$D:$E,MATCH("HOME",'EUC2'!$D$1:$E$1,0),0),"")</f>
        <v>avl</v>
      </c>
      <c r="JK12" s="25" t="str">
        <f>IFERROR(VLOOKUP(JK$2&amp;$B12,'FPL FIX2'!$N$1:$Q$400,MATCH("HOME",'FPL FIX2'!$N$1:$Q$1,0),0),"")&amp;IFERROR(VLOOKUP(JK$2&amp;$B12,'FPL FIX2'!$O$1:$P$400,MATCH("AWAY",'FPL FIX2'!$O$1:$P$1,0),0),"")&amp;IFERROR(VLOOKUP(JK$2&amp;$A12,'FA2'!$A:$D,MATCH("AWAY",'FA2'!$A$1:$D$1,0),0),"")&amp;IFERROR(VLOOKUP(JK$2&amp;$A12,'FA2'!$B:$C,MATCH("HOME",'FA2'!$B$1:$C$1,0),0),"")&amp;IFERROR(VLOOKUP(JK$2&amp;$A12,'EFL2'!$A:$D,MATCH("AWAY",'EFL2'!$A$1:$D$1,0),0),"")&amp;IFERROR(VLOOKUP(JK$2&amp;$A12,'EFL2'!$B:$C,MATCH("HOME",'EFL2'!$B$1:$C$1,0),0),"")&amp;IFERROR(VLOOKUP(JK$2&amp;$A12,'UCL2'!$C:$F,MATCH("AWAY",'UCL2'!$C$1:$F$1,0),0),"")&amp;IFERROR(VLOOKUP(JK$2&amp;$A12,'UCL2'!$D:$E,MATCH("HOME",'UCL2'!$D$1:$E$1,0),0),"")&amp;IFERROR(VLOOKUP(JK$2&amp;$A12,'EU2'!$C:$F,MATCH("AWAY",'EU2'!$C$1:$F$1,0),0),"")&amp;IFERROR(VLOOKUP(JK$2&amp;$A12,'EU2'!$D:$E,MATCH("HOME",'EU2'!$D$1:$E$1,0),0),"")&amp;IFERROR(VLOOKUP(JK$2&amp;$A12,'EUC2'!$C:$F,MATCH("AWAY",'EUC2'!$C$1:$F$1,0),0),"")&amp;IFERROR(VLOOKUP(JK$2&amp;$A12,'EUC2'!$D:$E,MATCH("HOME",'EUC2'!$D$1:$E$1,0),0),"")</f>
        <v/>
      </c>
      <c r="JL12" s="25" t="str">
        <f>IFERROR(VLOOKUP(JL$2&amp;$B12,'FPL FIX2'!$N$1:$Q$400,MATCH("HOME",'FPL FIX2'!$N$1:$Q$1,0),0),"")&amp;IFERROR(VLOOKUP(JL$2&amp;$B12,'FPL FIX2'!$O$1:$P$400,MATCH("AWAY",'FPL FIX2'!$O$1:$P$1,0),0),"")&amp;IFERROR(VLOOKUP(JL$2&amp;$A12,'FA2'!$A:$D,MATCH("AWAY",'FA2'!$A$1:$D$1,0),0),"")&amp;IFERROR(VLOOKUP(JL$2&amp;$A12,'FA2'!$B:$C,MATCH("HOME",'FA2'!$B$1:$C$1,0),0),"")&amp;IFERROR(VLOOKUP(JL$2&amp;$A12,'EFL2'!$A:$D,MATCH("AWAY",'EFL2'!$A$1:$D$1,0),0),"")&amp;IFERROR(VLOOKUP(JL$2&amp;$A12,'EFL2'!$B:$C,MATCH("HOME",'EFL2'!$B$1:$C$1,0),0),"")&amp;IFERROR(VLOOKUP(JL$2&amp;$A12,'UCL2'!$C:$F,MATCH("AWAY",'UCL2'!$C$1:$F$1,0),0),"")&amp;IFERROR(VLOOKUP(JL$2&amp;$A12,'UCL2'!$D:$E,MATCH("HOME",'UCL2'!$D$1:$E$1,0),0),"")&amp;IFERROR(VLOOKUP(JL$2&amp;$A12,'EU2'!$C:$F,MATCH("AWAY",'EU2'!$C$1:$F$1,0),0),"")&amp;IFERROR(VLOOKUP(JL$2&amp;$A12,'EU2'!$D:$E,MATCH("HOME",'EU2'!$D$1:$E$1,0),0),"")&amp;IFERROR(VLOOKUP(JL$2&amp;$A12,'EUC2'!$C:$F,MATCH("AWAY",'EUC2'!$C$1:$F$1,0),0),"")&amp;IFERROR(VLOOKUP(JL$2&amp;$A12,'EUC2'!$D:$E,MATCH("HOME",'EUC2'!$D$1:$E$1,0),0),"")</f>
        <v/>
      </c>
      <c r="JM12" s="25" t="str">
        <f>IFERROR(VLOOKUP(JM$2&amp;$B12,'FPL FIX2'!$N$1:$Q$400,MATCH("HOME",'FPL FIX2'!$N$1:$Q$1,0),0),"")&amp;IFERROR(VLOOKUP(JM$2&amp;$B12,'FPL FIX2'!$O$1:$P$400,MATCH("AWAY",'FPL FIX2'!$O$1:$P$1,0),0),"")&amp;IFERROR(VLOOKUP(JM$2&amp;$A12,'FA2'!$A:$D,MATCH("AWAY",'FA2'!$A$1:$D$1,0),0),"")&amp;IFERROR(VLOOKUP(JM$2&amp;$A12,'FA2'!$B:$C,MATCH("HOME",'FA2'!$B$1:$C$1,0),0),"")&amp;IFERROR(VLOOKUP(JM$2&amp;$A12,'EFL2'!$A:$D,MATCH("AWAY",'EFL2'!$A$1:$D$1,0),0),"")&amp;IFERROR(VLOOKUP(JM$2&amp;$A12,'EFL2'!$B:$C,MATCH("HOME",'EFL2'!$B$1:$C$1,0),0),"")&amp;IFERROR(VLOOKUP(JM$2&amp;$A12,'UCL2'!$C:$F,MATCH("AWAY",'UCL2'!$C$1:$F$1,0),0),"")&amp;IFERROR(VLOOKUP(JM$2&amp;$A12,'UCL2'!$D:$E,MATCH("HOME",'UCL2'!$D$1:$E$1,0),0),"")&amp;IFERROR(VLOOKUP(JM$2&amp;$A12,'EU2'!$C:$F,MATCH("AWAY",'EU2'!$C$1:$F$1,0),0),"")&amp;IFERROR(VLOOKUP(JM$2&amp;$A12,'EU2'!$D:$E,MATCH("HOME",'EU2'!$D$1:$E$1,0),0),"")&amp;IFERROR(VLOOKUP(JM$2&amp;$A12,'EUC2'!$C:$F,MATCH("AWAY",'EUC2'!$C$1:$F$1,0),0),"")&amp;IFERROR(VLOOKUP(JM$2&amp;$A12,'EUC2'!$D:$E,MATCH("HOME",'EUC2'!$D$1:$E$1,0),0),"")</f>
        <v/>
      </c>
      <c r="JN12" s="25" t="str">
        <f>IFERROR(VLOOKUP(JN$2&amp;$B12,'FPL FIX2'!$N$1:$Q$400,MATCH("HOME",'FPL FIX2'!$N$1:$Q$1,0),0),"")&amp;IFERROR(VLOOKUP(JN$2&amp;$B12,'FPL FIX2'!$O$1:$P$400,MATCH("AWAY",'FPL FIX2'!$O$1:$P$1,0),0),"")&amp;IFERROR(VLOOKUP(JN$2&amp;$A12,'FA2'!$A:$D,MATCH("AWAY",'FA2'!$A$1:$D$1,0),0),"")&amp;IFERROR(VLOOKUP(JN$2&amp;$A12,'FA2'!$B:$C,MATCH("HOME",'FA2'!$B$1:$C$1,0),0),"")&amp;IFERROR(VLOOKUP(JN$2&amp;$A12,'EFL2'!$A:$D,MATCH("AWAY",'EFL2'!$A$1:$D$1,0),0),"")&amp;IFERROR(VLOOKUP(JN$2&amp;$A12,'EFL2'!$B:$C,MATCH("HOME",'EFL2'!$B$1:$C$1,0),0),"")&amp;IFERROR(VLOOKUP(JN$2&amp;$A12,'UCL2'!$C:$F,MATCH("AWAY",'UCL2'!$C$1:$F$1,0),0),"")&amp;IFERROR(VLOOKUP(JN$2&amp;$A12,'UCL2'!$D:$E,MATCH("HOME",'UCL2'!$D$1:$E$1,0),0),"")&amp;IFERROR(VLOOKUP(JN$2&amp;$A12,'EU2'!$C:$F,MATCH("AWAY",'EU2'!$C$1:$F$1,0),0),"")&amp;IFERROR(VLOOKUP(JN$2&amp;$A12,'EU2'!$D:$E,MATCH("HOME",'EU2'!$D$1:$E$1,0),0),"")&amp;IFERROR(VLOOKUP(JN$2&amp;$A12,'EUC2'!$C:$F,MATCH("AWAY",'EUC2'!$C$1:$F$1,0),0),"")&amp;IFERROR(VLOOKUP(JN$2&amp;$A12,'EUC2'!$D:$E,MATCH("HOME",'EUC2'!$D$1:$E$1,0),0),"")</f>
        <v/>
      </c>
      <c r="JO12" s="25" t="str">
        <f>IFERROR(VLOOKUP(JO$2&amp;$B12,'FPL FIX2'!$N$1:$Q$400,MATCH("HOME",'FPL FIX2'!$N$1:$Q$1,0),0),"")&amp;IFERROR(VLOOKUP(JO$2&amp;$B12,'FPL FIX2'!$O$1:$P$400,MATCH("AWAY",'FPL FIX2'!$O$1:$P$1,0),0),"")&amp;IFERROR(VLOOKUP(JO$2&amp;$A12,'FA2'!$A:$D,MATCH("AWAY",'FA2'!$A$1:$D$1,0),0),"")&amp;IFERROR(VLOOKUP(JO$2&amp;$A12,'FA2'!$B:$C,MATCH("HOME",'FA2'!$B$1:$C$1,0),0),"")&amp;IFERROR(VLOOKUP(JO$2&amp;$A12,'EFL2'!$A:$D,MATCH("AWAY",'EFL2'!$A$1:$D$1,0),0),"")&amp;IFERROR(VLOOKUP(JO$2&amp;$A12,'EFL2'!$B:$C,MATCH("HOME",'EFL2'!$B$1:$C$1,0),0),"")&amp;IFERROR(VLOOKUP(JO$2&amp;$A12,'UCL2'!$C:$F,MATCH("AWAY",'UCL2'!$C$1:$F$1,0),0),"")&amp;IFERROR(VLOOKUP(JO$2&amp;$A12,'UCL2'!$D:$E,MATCH("HOME",'UCL2'!$D$1:$E$1,0),0),"")&amp;IFERROR(VLOOKUP(JO$2&amp;$A12,'EU2'!$C:$F,MATCH("AWAY",'EU2'!$C$1:$F$1,0),0),"")&amp;IFERROR(VLOOKUP(JO$2&amp;$A12,'EU2'!$D:$E,MATCH("HOME",'EU2'!$D$1:$E$1,0),0),"")&amp;IFERROR(VLOOKUP(JO$2&amp;$A12,'EUC2'!$C:$F,MATCH("AWAY",'EUC2'!$C$1:$F$1,0),0),"")&amp;IFERROR(VLOOKUP(JO$2&amp;$A12,'EUC2'!$D:$E,MATCH("HOME",'EUC2'!$D$1:$E$1,0),0),"")</f>
        <v>MCI</v>
      </c>
      <c r="JP12" s="25" t="str">
        <f>IFERROR(VLOOKUP(JP$2&amp;$B12,'FPL FIX2'!$N$1:$Q$400,MATCH("HOME",'FPL FIX2'!$N$1:$Q$1,0),0),"")&amp;IFERROR(VLOOKUP(JP$2&amp;$B12,'FPL FIX2'!$O$1:$P$400,MATCH("AWAY",'FPL FIX2'!$O$1:$P$1,0),0),"")&amp;IFERROR(VLOOKUP(JP$2&amp;$A12,'FA2'!$A:$D,MATCH("AWAY",'FA2'!$A$1:$D$1,0),0),"")&amp;IFERROR(VLOOKUP(JP$2&amp;$A12,'FA2'!$B:$C,MATCH("HOME",'FA2'!$B$1:$C$1,0),0),"")&amp;IFERROR(VLOOKUP(JP$2&amp;$A12,'EFL2'!$A:$D,MATCH("AWAY",'EFL2'!$A$1:$D$1,0),0),"")&amp;IFERROR(VLOOKUP(JP$2&amp;$A12,'EFL2'!$B:$C,MATCH("HOME",'EFL2'!$B$1:$C$1,0),0),"")&amp;IFERROR(VLOOKUP(JP$2&amp;$A12,'UCL2'!$C:$F,MATCH("AWAY",'UCL2'!$C$1:$F$1,0),0),"")&amp;IFERROR(VLOOKUP(JP$2&amp;$A12,'UCL2'!$D:$E,MATCH("HOME",'UCL2'!$D$1:$E$1,0),0),"")&amp;IFERROR(VLOOKUP(JP$2&amp;$A12,'EU2'!$C:$F,MATCH("AWAY",'EU2'!$C$1:$F$1,0),0),"")&amp;IFERROR(VLOOKUP(JP$2&amp;$A12,'EU2'!$D:$E,MATCH("HOME",'EU2'!$D$1:$E$1,0),0),"")&amp;IFERROR(VLOOKUP(JP$2&amp;$A12,'EUC2'!$C:$F,MATCH("AWAY",'EUC2'!$C$1:$F$1,0),0),"")&amp;IFERROR(VLOOKUP(JP$2&amp;$A12,'EUC2'!$D:$E,MATCH("HOME",'EUC2'!$D$1:$E$1,0),0),"")</f>
        <v/>
      </c>
      <c r="JQ12" s="25" t="str">
        <f>IFERROR(VLOOKUP(JQ$2&amp;$B12,'FPL FIX2'!$N$1:$Q$400,MATCH("HOME",'FPL FIX2'!$N$1:$Q$1,0),0),"")&amp;IFERROR(VLOOKUP(JQ$2&amp;$B12,'FPL FIX2'!$O$1:$P$400,MATCH("AWAY",'FPL FIX2'!$O$1:$P$1,0),0),"")&amp;IFERROR(VLOOKUP(JQ$2&amp;$A12,'FA2'!$A:$D,MATCH("AWAY",'FA2'!$A$1:$D$1,0),0),"")&amp;IFERROR(VLOOKUP(JQ$2&amp;$A12,'FA2'!$B:$C,MATCH("HOME",'FA2'!$B$1:$C$1,0),0),"")&amp;IFERROR(VLOOKUP(JQ$2&amp;$A12,'EFL2'!$A:$D,MATCH("AWAY",'EFL2'!$A$1:$D$1,0),0),"")&amp;IFERROR(VLOOKUP(JQ$2&amp;$A12,'EFL2'!$B:$C,MATCH("HOME",'EFL2'!$B$1:$C$1,0),0),"")&amp;IFERROR(VLOOKUP(JQ$2&amp;$A12,'UCL2'!$C:$F,MATCH("AWAY",'UCL2'!$C$1:$F$1,0),0),"")&amp;IFERROR(VLOOKUP(JQ$2&amp;$A12,'UCL2'!$D:$E,MATCH("HOME",'UCL2'!$D$1:$E$1,0),0),"")&amp;IFERROR(VLOOKUP(JQ$2&amp;$A12,'EU2'!$C:$F,MATCH("AWAY",'EU2'!$C$1:$F$1,0),0),"")&amp;IFERROR(VLOOKUP(JQ$2&amp;$A12,'EU2'!$D:$E,MATCH("HOME",'EU2'!$D$1:$E$1,0),0),"")&amp;IFERROR(VLOOKUP(JQ$2&amp;$A12,'EUC2'!$C:$F,MATCH("AWAY",'EUC2'!$C$1:$F$1,0),0),"")&amp;IFERROR(VLOOKUP(JQ$2&amp;$A12,'EUC2'!$D:$E,MATCH("HOME",'EUC2'!$D$1:$E$1,0),0),"")</f>
        <v/>
      </c>
      <c r="JR12" s="25" t="str">
        <f>IFERROR(VLOOKUP(JR$2&amp;$B12,'FPL FIX2'!$N$1:$Q$400,MATCH("HOME",'FPL FIX2'!$N$1:$Q$1,0),0),"")&amp;IFERROR(VLOOKUP(JR$2&amp;$B12,'FPL FIX2'!$O$1:$P$400,MATCH("AWAY",'FPL FIX2'!$O$1:$P$1,0),0),"")&amp;IFERROR(VLOOKUP(JR$2&amp;$A12,'FA2'!$A:$D,MATCH("AWAY",'FA2'!$A$1:$D$1,0),0),"")&amp;IFERROR(VLOOKUP(JR$2&amp;$A12,'FA2'!$B:$C,MATCH("HOME",'FA2'!$B$1:$C$1,0),0),"")&amp;IFERROR(VLOOKUP(JR$2&amp;$A12,'EFL2'!$A:$D,MATCH("AWAY",'EFL2'!$A$1:$D$1,0),0),"")&amp;IFERROR(VLOOKUP(JR$2&amp;$A12,'EFL2'!$B:$C,MATCH("HOME",'EFL2'!$B$1:$C$1,0),0),"")&amp;IFERROR(VLOOKUP(JR$2&amp;$A12,'UCL2'!$C:$F,MATCH("AWAY",'UCL2'!$C$1:$F$1,0),0),"")&amp;IFERROR(VLOOKUP(JR$2&amp;$A12,'UCL2'!$D:$E,MATCH("HOME",'UCL2'!$D$1:$E$1,0),0),"")&amp;IFERROR(VLOOKUP(JR$2&amp;$A12,'EU2'!$C:$F,MATCH("AWAY",'EU2'!$C$1:$F$1,0),0),"")&amp;IFERROR(VLOOKUP(JR$2&amp;$A12,'EU2'!$D:$E,MATCH("HOME",'EU2'!$D$1:$E$1,0),0),"")&amp;IFERROR(VLOOKUP(JR$2&amp;$A12,'EUC2'!$C:$F,MATCH("AWAY",'EUC2'!$C$1:$F$1,0),0),"")&amp;IFERROR(VLOOKUP(JR$2&amp;$A12,'EUC2'!$D:$E,MATCH("HOME",'EUC2'!$D$1:$E$1,0),0),"")</f>
        <v>liv</v>
      </c>
      <c r="JS12" s="25" t="str">
        <f>IFERROR(VLOOKUP(JS$2&amp;$B12,'FPL FIX2'!$N$1:$Q$400,MATCH("HOME",'FPL FIX2'!$N$1:$Q$1,0),0),"")&amp;IFERROR(VLOOKUP(JS$2&amp;$B12,'FPL FIX2'!$O$1:$P$400,MATCH("AWAY",'FPL FIX2'!$O$1:$P$1,0),0),"")&amp;IFERROR(VLOOKUP(JS$2&amp;$A12,'FA2'!$A:$D,MATCH("AWAY",'FA2'!$A$1:$D$1,0),0),"")&amp;IFERROR(VLOOKUP(JS$2&amp;$A12,'FA2'!$B:$C,MATCH("HOME",'FA2'!$B$1:$C$1,0),0),"")&amp;IFERROR(VLOOKUP(JS$2&amp;$A12,'EFL2'!$A:$D,MATCH("AWAY",'EFL2'!$A$1:$D$1,0),0),"")&amp;IFERROR(VLOOKUP(JS$2&amp;$A12,'EFL2'!$B:$C,MATCH("HOME",'EFL2'!$B$1:$C$1,0),0),"")&amp;IFERROR(VLOOKUP(JS$2&amp;$A12,'UCL2'!$C:$F,MATCH("AWAY",'UCL2'!$C$1:$F$1,0),0),"")&amp;IFERROR(VLOOKUP(JS$2&amp;$A12,'UCL2'!$D:$E,MATCH("HOME",'UCL2'!$D$1:$E$1,0),0),"")&amp;IFERROR(VLOOKUP(JS$2&amp;$A12,'EU2'!$C:$F,MATCH("AWAY",'EU2'!$C$1:$F$1,0),0),"")&amp;IFERROR(VLOOKUP(JS$2&amp;$A12,'EU2'!$D:$E,MATCH("HOME",'EU2'!$D$1:$E$1,0),0),"")&amp;IFERROR(VLOOKUP(JS$2&amp;$A12,'EUC2'!$C:$F,MATCH("AWAY",'EUC2'!$C$1:$F$1,0),0),"")&amp;IFERROR(VLOOKUP(JS$2&amp;$A12,'EUC2'!$D:$E,MATCH("HOME",'EUC2'!$D$1:$E$1,0),0),"")</f>
        <v/>
      </c>
      <c r="JT12" s="25" t="str">
        <f>IFERROR(VLOOKUP(JT$2&amp;$B12,'FPL FIX2'!$N$1:$Q$400,MATCH("HOME",'FPL FIX2'!$N$1:$Q$1,0),0),"")&amp;IFERROR(VLOOKUP(JT$2&amp;$B12,'FPL FIX2'!$O$1:$P$400,MATCH("AWAY",'FPL FIX2'!$O$1:$P$1,0),0),"")&amp;IFERROR(VLOOKUP(JT$2&amp;$A12,'FA2'!$A:$D,MATCH("AWAY",'FA2'!$A$1:$D$1,0),0),"")&amp;IFERROR(VLOOKUP(JT$2&amp;$A12,'FA2'!$B:$C,MATCH("HOME",'FA2'!$B$1:$C$1,0),0),"")&amp;IFERROR(VLOOKUP(JT$2&amp;$A12,'EFL2'!$A:$D,MATCH("AWAY",'EFL2'!$A$1:$D$1,0),0),"")&amp;IFERROR(VLOOKUP(JT$2&amp;$A12,'EFL2'!$B:$C,MATCH("HOME",'EFL2'!$B$1:$C$1,0),0),"")&amp;IFERROR(VLOOKUP(JT$2&amp;$A12,'UCL2'!$C:$F,MATCH("AWAY",'UCL2'!$C$1:$F$1,0),0),"")&amp;IFERROR(VLOOKUP(JT$2&amp;$A12,'UCL2'!$D:$E,MATCH("HOME",'UCL2'!$D$1:$E$1,0),0),"")&amp;IFERROR(VLOOKUP(JT$2&amp;$A12,'EU2'!$C:$F,MATCH("AWAY",'EU2'!$C$1:$F$1,0),0),"")&amp;IFERROR(VLOOKUP(JT$2&amp;$A12,'EU2'!$D:$E,MATCH("HOME",'EU2'!$D$1:$E$1,0),0),"")&amp;IFERROR(VLOOKUP(JT$2&amp;$A12,'EUC2'!$C:$F,MATCH("AWAY",'EUC2'!$C$1:$F$1,0),0),"")&amp;IFERROR(VLOOKUP(JT$2&amp;$A12,'EUC2'!$D:$E,MATCH("HOME",'EUC2'!$D$1:$E$1,0),0),"")</f>
        <v/>
      </c>
      <c r="JU12" s="25" t="str">
        <f>IFERROR(VLOOKUP(JU$2&amp;$B12,'FPL FIX2'!$N$1:$Q$400,MATCH("HOME",'FPL FIX2'!$N$1:$Q$1,0),0),"")&amp;IFERROR(VLOOKUP(JU$2&amp;$B12,'FPL FIX2'!$O$1:$P$400,MATCH("AWAY",'FPL FIX2'!$O$1:$P$1,0),0),"")&amp;IFERROR(VLOOKUP(JU$2&amp;$A12,'FA2'!$A:$D,MATCH("AWAY",'FA2'!$A$1:$D$1,0),0),"")&amp;IFERROR(VLOOKUP(JU$2&amp;$A12,'FA2'!$B:$C,MATCH("HOME",'FA2'!$B$1:$C$1,0),0),"")&amp;IFERROR(VLOOKUP(JU$2&amp;$A12,'EFL2'!$A:$D,MATCH("AWAY",'EFL2'!$A$1:$D$1,0),0),"")&amp;IFERROR(VLOOKUP(JU$2&amp;$A12,'EFL2'!$B:$C,MATCH("HOME",'EFL2'!$B$1:$C$1,0),0),"")&amp;IFERROR(VLOOKUP(JU$2&amp;$A12,'UCL2'!$C:$F,MATCH("AWAY",'UCL2'!$C$1:$F$1,0),0),"")&amp;IFERROR(VLOOKUP(JU$2&amp;$A12,'UCL2'!$D:$E,MATCH("HOME",'UCL2'!$D$1:$E$1,0),0),"")&amp;IFERROR(VLOOKUP(JU$2&amp;$A12,'EU2'!$C:$F,MATCH("AWAY",'EU2'!$C$1:$F$1,0),0),"")&amp;IFERROR(VLOOKUP(JU$2&amp;$A12,'EU2'!$D:$E,MATCH("HOME",'EU2'!$D$1:$E$1,0),0),"")&amp;IFERROR(VLOOKUP(JU$2&amp;$A12,'EUC2'!$C:$F,MATCH("AWAY",'EUC2'!$C$1:$F$1,0),0),"")&amp;IFERROR(VLOOKUP(JU$2&amp;$A12,'EUC2'!$D:$E,MATCH("HOME",'EUC2'!$D$1:$E$1,0),0),"")</f>
        <v/>
      </c>
      <c r="JV12" s="25" t="str">
        <f>IFERROR(VLOOKUP(JV$2&amp;$B12,'FPL FIX2'!$N$1:$Q$400,MATCH("HOME",'FPL FIX2'!$N$1:$Q$1,0),0),"")&amp;IFERROR(VLOOKUP(JV$2&amp;$B12,'FPL FIX2'!$O$1:$P$400,MATCH("AWAY",'FPL FIX2'!$O$1:$P$1,0),0),"")&amp;IFERROR(VLOOKUP(JV$2&amp;$A12,'FA2'!$A:$D,MATCH("AWAY",'FA2'!$A$1:$D$1,0),0),"")&amp;IFERROR(VLOOKUP(JV$2&amp;$A12,'FA2'!$B:$C,MATCH("HOME",'FA2'!$B$1:$C$1,0),0),"")&amp;IFERROR(VLOOKUP(JV$2&amp;$A12,'EFL2'!$A:$D,MATCH("AWAY",'EFL2'!$A$1:$D$1,0),0),"")&amp;IFERROR(VLOOKUP(JV$2&amp;$A12,'EFL2'!$B:$C,MATCH("HOME",'EFL2'!$B$1:$C$1,0),0),"")&amp;IFERROR(VLOOKUP(JV$2&amp;$A12,'UCL2'!$C:$F,MATCH("AWAY",'UCL2'!$C$1:$F$1,0),0),"")&amp;IFERROR(VLOOKUP(JV$2&amp;$A12,'UCL2'!$D:$E,MATCH("HOME",'UCL2'!$D$1:$E$1,0),0),"")&amp;IFERROR(VLOOKUP(JV$2&amp;$A12,'EU2'!$C:$F,MATCH("AWAY",'EU2'!$C$1:$F$1,0),0),"")&amp;IFERROR(VLOOKUP(JV$2&amp;$A12,'EU2'!$D:$E,MATCH("HOME",'EU2'!$D$1:$E$1,0),0),"")&amp;IFERROR(VLOOKUP(JV$2&amp;$A12,'EUC2'!$C:$F,MATCH("AWAY",'EUC2'!$C$1:$F$1,0),0),"")&amp;IFERROR(VLOOKUP(JV$2&amp;$A12,'EUC2'!$D:$E,MATCH("HOME",'EUC2'!$D$1:$E$1,0),0),"")</f>
        <v/>
      </c>
      <c r="JW12" s="25" t="str">
        <f>IFERROR(VLOOKUP(JW$2&amp;$B12,'FPL FIX2'!$N$1:$Q$400,MATCH("HOME",'FPL FIX2'!$N$1:$Q$1,0),0),"")&amp;IFERROR(VLOOKUP(JW$2&amp;$B12,'FPL FIX2'!$O$1:$P$400,MATCH("AWAY",'FPL FIX2'!$O$1:$P$1,0),0),"")&amp;IFERROR(VLOOKUP(JW$2&amp;$A12,'FA2'!$A:$D,MATCH("AWAY",'FA2'!$A$1:$D$1,0),0),"")&amp;IFERROR(VLOOKUP(JW$2&amp;$A12,'FA2'!$B:$C,MATCH("HOME",'FA2'!$B$1:$C$1,0),0),"")&amp;IFERROR(VLOOKUP(JW$2&amp;$A12,'EFL2'!$A:$D,MATCH("AWAY",'EFL2'!$A$1:$D$1,0),0),"")&amp;IFERROR(VLOOKUP(JW$2&amp;$A12,'EFL2'!$B:$C,MATCH("HOME",'EFL2'!$B$1:$C$1,0),0),"")&amp;IFERROR(VLOOKUP(JW$2&amp;$A12,'UCL2'!$C:$F,MATCH("AWAY",'UCL2'!$C$1:$F$1,0),0),"")&amp;IFERROR(VLOOKUP(JW$2&amp;$A12,'UCL2'!$D:$E,MATCH("HOME",'UCL2'!$D$1:$E$1,0),0),"")&amp;IFERROR(VLOOKUP(JW$2&amp;$A12,'EU2'!$C:$F,MATCH("AWAY",'EU2'!$C$1:$F$1,0),0),"")&amp;IFERROR(VLOOKUP(JW$2&amp;$A12,'EU2'!$D:$E,MATCH("HOME",'EU2'!$D$1:$E$1,0),0),"")&amp;IFERROR(VLOOKUP(JW$2&amp;$A12,'EUC2'!$C:$F,MATCH("AWAY",'EUC2'!$C$1:$F$1,0),0),"")&amp;IFERROR(VLOOKUP(JW$2&amp;$A12,'EUC2'!$D:$E,MATCH("HOME",'EUC2'!$D$1:$E$1,0),0),"")</f>
        <v>LEI</v>
      </c>
      <c r="JX12" s="25" t="str">
        <f>IFERROR(VLOOKUP(JX$2&amp;$B12,'FPL FIX2'!$N$1:$Q$400,MATCH("HOME",'FPL FIX2'!$N$1:$Q$1,0),0),"")&amp;IFERROR(VLOOKUP(JX$2&amp;$B12,'FPL FIX2'!$O$1:$P$400,MATCH("AWAY",'FPL FIX2'!$O$1:$P$1,0),0),"")&amp;IFERROR(VLOOKUP(JX$2&amp;$A12,'FA2'!$A:$D,MATCH("AWAY",'FA2'!$A$1:$D$1,0),0),"")&amp;IFERROR(VLOOKUP(JX$2&amp;$A12,'FA2'!$B:$C,MATCH("HOME",'FA2'!$B$1:$C$1,0),0),"")&amp;IFERROR(VLOOKUP(JX$2&amp;$A12,'EFL2'!$A:$D,MATCH("AWAY",'EFL2'!$A$1:$D$1,0),0),"")&amp;IFERROR(VLOOKUP(JX$2&amp;$A12,'EFL2'!$B:$C,MATCH("HOME",'EFL2'!$B$1:$C$1,0),0),"")&amp;IFERROR(VLOOKUP(JX$2&amp;$A12,'UCL2'!$C:$F,MATCH("AWAY",'UCL2'!$C$1:$F$1,0),0),"")&amp;IFERROR(VLOOKUP(JX$2&amp;$A12,'UCL2'!$D:$E,MATCH("HOME",'UCL2'!$D$1:$E$1,0),0),"")&amp;IFERROR(VLOOKUP(JX$2&amp;$A12,'EU2'!$C:$F,MATCH("AWAY",'EU2'!$C$1:$F$1,0),0),"")&amp;IFERROR(VLOOKUP(JX$2&amp;$A12,'EU2'!$D:$E,MATCH("HOME",'EU2'!$D$1:$E$1,0),0),"")&amp;IFERROR(VLOOKUP(JX$2&amp;$A12,'EUC2'!$C:$F,MATCH("AWAY",'EUC2'!$C$1:$F$1,0),0),"")&amp;IFERROR(VLOOKUP(JX$2&amp;$A12,'EUC2'!$D:$E,MATCH("HOME",'EUC2'!$D$1:$E$1,0),0),"")</f>
        <v/>
      </c>
      <c r="JY12" s="25" t="str">
        <f>IFERROR(VLOOKUP(JY$2&amp;$B12,'FPL FIX2'!$N$1:$Q$400,MATCH("HOME",'FPL FIX2'!$N$1:$Q$1,0),0),"")&amp;IFERROR(VLOOKUP(JY$2&amp;$B12,'FPL FIX2'!$O$1:$P$400,MATCH("AWAY",'FPL FIX2'!$O$1:$P$1,0),0),"")&amp;IFERROR(VLOOKUP(JY$2&amp;$A12,'FA2'!$A:$D,MATCH("AWAY",'FA2'!$A$1:$D$1,0),0),"")&amp;IFERROR(VLOOKUP(JY$2&amp;$A12,'FA2'!$B:$C,MATCH("HOME",'FA2'!$B$1:$C$1,0),0),"")&amp;IFERROR(VLOOKUP(JY$2&amp;$A12,'EFL2'!$A:$D,MATCH("AWAY",'EFL2'!$A$1:$D$1,0),0),"")&amp;IFERROR(VLOOKUP(JY$2&amp;$A12,'EFL2'!$B:$C,MATCH("HOME",'EFL2'!$B$1:$C$1,0),0),"")&amp;IFERROR(VLOOKUP(JY$2&amp;$A12,'UCL2'!$C:$F,MATCH("AWAY",'UCL2'!$C$1:$F$1,0),0),"")&amp;IFERROR(VLOOKUP(JY$2&amp;$A12,'UCL2'!$D:$E,MATCH("HOME",'UCL2'!$D$1:$E$1,0),0),"")&amp;IFERROR(VLOOKUP(JY$2&amp;$A12,'EU2'!$C:$F,MATCH("AWAY",'EU2'!$C$1:$F$1,0),0),"")&amp;IFERROR(VLOOKUP(JY$2&amp;$A12,'EU2'!$D:$E,MATCH("HOME",'EU2'!$D$1:$E$1,0),0),"")&amp;IFERROR(VLOOKUP(JY$2&amp;$A12,'EUC2'!$C:$F,MATCH("AWAY",'EUC2'!$C$1:$F$1,0),0),"")&amp;IFERROR(VLOOKUP(JY$2&amp;$A12,'EUC2'!$D:$E,MATCH("HOME",'EUC2'!$D$1:$E$1,0),0),"")</f>
        <v/>
      </c>
      <c r="JZ12" s="25" t="str">
        <f>IFERROR(VLOOKUP(JZ$2&amp;$B12,'FPL FIX2'!$N$1:$Q$400,MATCH("HOME",'FPL FIX2'!$N$1:$Q$1,0),0),"")&amp;IFERROR(VLOOKUP(JZ$2&amp;$B12,'FPL FIX2'!$O$1:$P$400,MATCH("AWAY",'FPL FIX2'!$O$1:$P$1,0),0),"")&amp;IFERROR(VLOOKUP(JZ$2&amp;$A12,'FA2'!$A:$D,MATCH("AWAY",'FA2'!$A$1:$D$1,0),0),"")&amp;IFERROR(VLOOKUP(JZ$2&amp;$A12,'FA2'!$B:$C,MATCH("HOME",'FA2'!$B$1:$C$1,0),0),"")&amp;IFERROR(VLOOKUP(JZ$2&amp;$A12,'EFL2'!$A:$D,MATCH("AWAY",'EFL2'!$A$1:$D$1,0),0),"")&amp;IFERROR(VLOOKUP(JZ$2&amp;$A12,'EFL2'!$B:$C,MATCH("HOME",'EFL2'!$B$1:$C$1,0),0),"")&amp;IFERROR(VLOOKUP(JZ$2&amp;$A12,'UCL2'!$C:$F,MATCH("AWAY",'UCL2'!$C$1:$F$1,0),0),"")&amp;IFERROR(VLOOKUP(JZ$2&amp;$A12,'UCL2'!$D:$E,MATCH("HOME",'UCL2'!$D$1:$E$1,0),0),"")&amp;IFERROR(VLOOKUP(JZ$2&amp;$A12,'EU2'!$C:$F,MATCH("AWAY",'EU2'!$C$1:$F$1,0),0),"")&amp;IFERROR(VLOOKUP(JZ$2&amp;$A12,'EU2'!$D:$E,MATCH("HOME",'EU2'!$D$1:$E$1,0),0),"")&amp;IFERROR(VLOOKUP(JZ$2&amp;$A12,'EUC2'!$C:$F,MATCH("AWAY",'EUC2'!$C$1:$F$1,0),0),"")&amp;IFERROR(VLOOKUP(JZ$2&amp;$A12,'EUC2'!$D:$E,MATCH("HOME",'EUC2'!$D$1:$E$1,0),0),"")</f>
        <v/>
      </c>
      <c r="KA12" s="25" t="str">
        <f>IFERROR(VLOOKUP(KA$2&amp;$B12,'FPL FIX2'!$N$1:$Q$400,MATCH("HOME",'FPL FIX2'!$N$1:$Q$1,0),0),"")&amp;IFERROR(VLOOKUP(KA$2&amp;$B12,'FPL FIX2'!$O$1:$P$400,MATCH("AWAY",'FPL FIX2'!$O$1:$P$1,0),0),"")&amp;IFERROR(VLOOKUP(KA$2&amp;$A12,'FA2'!$A:$D,MATCH("AWAY",'FA2'!$A$1:$D$1,0),0),"")&amp;IFERROR(VLOOKUP(KA$2&amp;$A12,'FA2'!$B:$C,MATCH("HOME",'FA2'!$B$1:$C$1,0),0),"")&amp;IFERROR(VLOOKUP(KA$2&amp;$A12,'EFL2'!$A:$D,MATCH("AWAY",'EFL2'!$A$1:$D$1,0),0),"")&amp;IFERROR(VLOOKUP(KA$2&amp;$A12,'EFL2'!$B:$C,MATCH("HOME",'EFL2'!$B$1:$C$1,0),0),"")&amp;IFERROR(VLOOKUP(KA$2&amp;$A12,'UCL2'!$C:$F,MATCH("AWAY",'UCL2'!$C$1:$F$1,0),0),"")&amp;IFERROR(VLOOKUP(KA$2&amp;$A12,'UCL2'!$D:$E,MATCH("HOME",'UCL2'!$D$1:$E$1,0),0),"")&amp;IFERROR(VLOOKUP(KA$2&amp;$A12,'EU2'!$C:$F,MATCH("AWAY",'EU2'!$C$1:$F$1,0),0),"")&amp;IFERROR(VLOOKUP(KA$2&amp;$A12,'EU2'!$D:$E,MATCH("HOME",'EU2'!$D$1:$E$1,0),0),"")&amp;IFERROR(VLOOKUP(KA$2&amp;$A12,'EUC2'!$C:$F,MATCH("AWAY",'EUC2'!$C$1:$F$1,0),0),"")&amp;IFERROR(VLOOKUP(KA$2&amp;$A12,'EUC2'!$D:$E,MATCH("HOME",'EUC2'!$D$1:$E$1,0),0),"")</f>
        <v/>
      </c>
      <c r="KB12" s="25" t="str">
        <f>IFERROR(VLOOKUP(KB$2&amp;$B12,'FPL FIX2'!$N$1:$Q$400,MATCH("HOME",'FPL FIX2'!$N$1:$Q$1,0),0),"")&amp;IFERROR(VLOOKUP(KB$2&amp;$B12,'FPL FIX2'!$O$1:$P$400,MATCH("AWAY",'FPL FIX2'!$O$1:$P$1,0),0),"")&amp;IFERROR(VLOOKUP(KB$2&amp;$A12,'FA2'!$A:$D,MATCH("AWAY",'FA2'!$A$1:$D$1,0),0),"")&amp;IFERROR(VLOOKUP(KB$2&amp;$A12,'FA2'!$B:$C,MATCH("HOME",'FA2'!$B$1:$C$1,0),0),"")&amp;IFERROR(VLOOKUP(KB$2&amp;$A12,'EFL2'!$A:$D,MATCH("AWAY",'EFL2'!$A$1:$D$1,0),0),"")&amp;IFERROR(VLOOKUP(KB$2&amp;$A12,'EFL2'!$B:$C,MATCH("HOME",'EFL2'!$B$1:$C$1,0),0),"")&amp;IFERROR(VLOOKUP(KB$2&amp;$A12,'UCL2'!$C:$F,MATCH("AWAY",'UCL2'!$C$1:$F$1,0),0),"")&amp;IFERROR(VLOOKUP(KB$2&amp;$A12,'UCL2'!$D:$E,MATCH("HOME",'UCL2'!$D$1:$E$1,0),0),"")&amp;IFERROR(VLOOKUP(KB$2&amp;$A12,'EU2'!$C:$F,MATCH("AWAY",'EU2'!$C$1:$F$1,0),0),"")&amp;IFERROR(VLOOKUP(KB$2&amp;$A12,'EU2'!$D:$E,MATCH("HOME",'EU2'!$D$1:$E$1,0),0),"")&amp;IFERROR(VLOOKUP(KB$2&amp;$A12,'EUC2'!$C:$F,MATCH("AWAY",'EUC2'!$C$1:$F$1,0),0),"")&amp;IFERROR(VLOOKUP(KB$2&amp;$A12,'EUC2'!$D:$E,MATCH("HOME",'EUC2'!$D$1:$E$1,0),0),"")</f>
        <v>sou</v>
      </c>
      <c r="KC12" s="25" t="str">
        <f>IFERROR(VLOOKUP(KC$2&amp;$B12,'FPL FIX2'!$N$1:$Q$400,MATCH("HOME",'FPL FIX2'!$N$1:$Q$1,0),0),"")&amp;IFERROR(VLOOKUP(KC$2&amp;$B12,'FPL FIX2'!$O$1:$P$400,MATCH("AWAY",'FPL FIX2'!$O$1:$P$1,0),0),"")&amp;IFERROR(VLOOKUP(KC$2&amp;$A12,'FA2'!$A:$D,MATCH("AWAY",'FA2'!$A$1:$D$1,0),0),"")&amp;IFERROR(VLOOKUP(KC$2&amp;$A12,'FA2'!$B:$C,MATCH("HOME",'FA2'!$B$1:$C$1,0),0),"")&amp;IFERROR(VLOOKUP(KC$2&amp;$A12,'EFL2'!$A:$D,MATCH("AWAY",'EFL2'!$A$1:$D$1,0),0),"")&amp;IFERROR(VLOOKUP(KC$2&amp;$A12,'EFL2'!$B:$C,MATCH("HOME",'EFL2'!$B$1:$C$1,0),0),"")&amp;IFERROR(VLOOKUP(KC$2&amp;$A12,'UCL2'!$C:$F,MATCH("AWAY",'UCL2'!$C$1:$F$1,0),0),"")&amp;IFERROR(VLOOKUP(KC$2&amp;$A12,'UCL2'!$D:$E,MATCH("HOME",'UCL2'!$D$1:$E$1,0),0),"")&amp;IFERROR(VLOOKUP(KC$2&amp;$A12,'EU2'!$C:$F,MATCH("AWAY",'EU2'!$C$1:$F$1,0),0),"")&amp;IFERROR(VLOOKUP(KC$2&amp;$A12,'EU2'!$D:$E,MATCH("HOME",'EU2'!$D$1:$E$1,0),0),"")&amp;IFERROR(VLOOKUP(KC$2&amp;$A12,'EUC2'!$C:$F,MATCH("AWAY",'EUC2'!$C$1:$F$1,0),0),"")&amp;IFERROR(VLOOKUP(KC$2&amp;$A12,'EUC2'!$D:$E,MATCH("HOME",'EUC2'!$D$1:$E$1,0),0),"")</f>
        <v/>
      </c>
      <c r="KD12" s="25" t="str">
        <f>IFERROR(VLOOKUP(KD$2&amp;$B12,'FPL FIX2'!$N$1:$Q$400,MATCH("HOME",'FPL FIX2'!$N$1:$Q$1,0),0),"")&amp;IFERROR(VLOOKUP(KD$2&amp;$B12,'FPL FIX2'!$O$1:$P$400,MATCH("AWAY",'FPL FIX2'!$O$1:$P$1,0),0),"")&amp;IFERROR(VLOOKUP(KD$2&amp;$A12,'FA2'!$A:$D,MATCH("AWAY",'FA2'!$A$1:$D$1,0),0),"")&amp;IFERROR(VLOOKUP(KD$2&amp;$A12,'FA2'!$B:$C,MATCH("HOME",'FA2'!$B$1:$C$1,0),0),"")&amp;IFERROR(VLOOKUP(KD$2&amp;$A12,'EFL2'!$A:$D,MATCH("AWAY",'EFL2'!$A$1:$D$1,0),0),"")&amp;IFERROR(VLOOKUP(KD$2&amp;$A12,'EFL2'!$B:$C,MATCH("HOME",'EFL2'!$B$1:$C$1,0),0),"")&amp;IFERROR(VLOOKUP(KD$2&amp;$A12,'UCL2'!$C:$F,MATCH("AWAY",'UCL2'!$C$1:$F$1,0),0),"")&amp;IFERROR(VLOOKUP(KD$2&amp;$A12,'UCL2'!$D:$E,MATCH("HOME",'UCL2'!$D$1:$E$1,0),0),"")&amp;IFERROR(VLOOKUP(KD$2&amp;$A12,'EU2'!$C:$F,MATCH("AWAY",'EU2'!$C$1:$F$1,0),0),"")&amp;IFERROR(VLOOKUP(KD$2&amp;$A12,'EU2'!$D:$E,MATCH("HOME",'EU2'!$D$1:$E$1,0),0),"")&amp;IFERROR(VLOOKUP(KD$2&amp;$A12,'EUC2'!$C:$F,MATCH("AWAY",'EUC2'!$C$1:$F$1,0),0),"")&amp;IFERROR(VLOOKUP(KD$2&amp;$A12,'EUC2'!$D:$E,MATCH("HOME",'EUC2'!$D$1:$E$1,0),0),"")</f>
        <v/>
      </c>
      <c r="KE12" s="25" t="str">
        <f>IFERROR(VLOOKUP(KE$2&amp;$B12,'FPL FIX2'!$N$1:$Q$400,MATCH("HOME",'FPL FIX2'!$N$1:$Q$1,0),0),"")&amp;IFERROR(VLOOKUP(KE$2&amp;$B12,'FPL FIX2'!$O$1:$P$400,MATCH("AWAY",'FPL FIX2'!$O$1:$P$1,0),0),"")&amp;IFERROR(VLOOKUP(KE$2&amp;$A12,'FA2'!$A:$D,MATCH("AWAY",'FA2'!$A$1:$D$1,0),0),"")&amp;IFERROR(VLOOKUP(KE$2&amp;$A12,'FA2'!$B:$C,MATCH("HOME",'FA2'!$B$1:$C$1,0),0),"")&amp;IFERROR(VLOOKUP(KE$2&amp;$A12,'EFL2'!$A:$D,MATCH("AWAY",'EFL2'!$A$1:$D$1,0),0),"")&amp;IFERROR(VLOOKUP(KE$2&amp;$A12,'EFL2'!$B:$C,MATCH("HOME",'EFL2'!$B$1:$C$1,0),0),"")&amp;IFERROR(VLOOKUP(KE$2&amp;$A12,'UCL2'!$C:$F,MATCH("AWAY",'UCL2'!$C$1:$F$1,0),0),"")&amp;IFERROR(VLOOKUP(KE$2&amp;$A12,'UCL2'!$D:$E,MATCH("HOME",'UCL2'!$D$1:$E$1,0),0),"")&amp;IFERROR(VLOOKUP(KE$2&amp;$A12,'EU2'!$C:$F,MATCH("AWAY",'EU2'!$C$1:$F$1,0),0),"")&amp;IFERROR(VLOOKUP(KE$2&amp;$A12,'EU2'!$D:$E,MATCH("HOME",'EU2'!$D$1:$E$1,0),0),"")&amp;IFERROR(VLOOKUP(KE$2&amp;$A12,'EUC2'!$C:$F,MATCH("AWAY",'EUC2'!$C$1:$F$1,0),0),"")&amp;IFERROR(VLOOKUP(KE$2&amp;$A12,'EUC2'!$D:$E,MATCH("HOME",'EUC2'!$D$1:$E$1,0),0),"")</f>
        <v/>
      </c>
      <c r="KF12" s="25" t="str">
        <f>IFERROR(VLOOKUP(KF$2&amp;$B12,'FPL FIX2'!$N$1:$Q$400,MATCH("HOME",'FPL FIX2'!$N$1:$Q$1,0),0),"")&amp;IFERROR(VLOOKUP(KF$2&amp;$B12,'FPL FIX2'!$O$1:$P$400,MATCH("AWAY",'FPL FIX2'!$O$1:$P$1,0),0),"")&amp;IFERROR(VLOOKUP(KF$2&amp;$A12,'FA2'!$A:$D,MATCH("AWAY",'FA2'!$A$1:$D$1,0),0),"")&amp;IFERROR(VLOOKUP(KF$2&amp;$A12,'FA2'!$B:$C,MATCH("HOME",'FA2'!$B$1:$C$1,0),0),"")&amp;IFERROR(VLOOKUP(KF$2&amp;$A12,'EFL2'!$A:$D,MATCH("AWAY",'EFL2'!$A$1:$D$1,0),0),"")&amp;IFERROR(VLOOKUP(KF$2&amp;$A12,'EFL2'!$B:$C,MATCH("HOME",'EFL2'!$B$1:$C$1,0),0),"")&amp;IFERROR(VLOOKUP(KF$2&amp;$A12,'UCL2'!$C:$F,MATCH("AWAY",'UCL2'!$C$1:$F$1,0),0),"")&amp;IFERROR(VLOOKUP(KF$2&amp;$A12,'UCL2'!$D:$E,MATCH("HOME",'UCL2'!$D$1:$E$1,0),0),"")&amp;IFERROR(VLOOKUP(KF$2&amp;$A12,'EU2'!$C:$F,MATCH("AWAY",'EU2'!$C$1:$F$1,0),0),"")&amp;IFERROR(VLOOKUP(KF$2&amp;$A12,'EU2'!$D:$E,MATCH("HOME",'EU2'!$D$1:$E$1,0),0),"")&amp;IFERROR(VLOOKUP(KF$2&amp;$A12,'EUC2'!$C:$F,MATCH("AWAY",'EUC2'!$C$1:$F$1,0),0),"")&amp;IFERROR(VLOOKUP(KF$2&amp;$A12,'EUC2'!$D:$E,MATCH("HOME",'EUC2'!$D$1:$E$1,0),0),"")</f>
        <v/>
      </c>
      <c r="KG12" s="25" t="str">
        <f>IFERROR(VLOOKUP(KG$2&amp;$B12,'FPL FIX2'!$N$1:$Q$400,MATCH("HOME",'FPL FIX2'!$N$1:$Q$1,0),0),"")&amp;IFERROR(VLOOKUP(KG$2&amp;$B12,'FPL FIX2'!$O$1:$P$400,MATCH("AWAY",'FPL FIX2'!$O$1:$P$1,0),0),"")&amp;IFERROR(VLOOKUP(KG$2&amp;$A12,'FA2'!$A:$D,MATCH("AWAY",'FA2'!$A$1:$D$1,0),0),"")&amp;IFERROR(VLOOKUP(KG$2&amp;$A12,'FA2'!$B:$C,MATCH("HOME",'FA2'!$B$1:$C$1,0),0),"")&amp;IFERROR(VLOOKUP(KG$2&amp;$A12,'EFL2'!$A:$D,MATCH("AWAY",'EFL2'!$A$1:$D$1,0),0),"")&amp;IFERROR(VLOOKUP(KG$2&amp;$A12,'EFL2'!$B:$C,MATCH("HOME",'EFL2'!$B$1:$C$1,0),0),"")&amp;IFERROR(VLOOKUP(KG$2&amp;$A12,'UCL2'!$C:$F,MATCH("AWAY",'UCL2'!$C$1:$F$1,0),0),"")&amp;IFERROR(VLOOKUP(KG$2&amp;$A12,'UCL2'!$D:$E,MATCH("HOME",'UCL2'!$D$1:$E$1,0),0),"")&amp;IFERROR(VLOOKUP(KG$2&amp;$A12,'EU2'!$C:$F,MATCH("AWAY",'EU2'!$C$1:$F$1,0),0),"")&amp;IFERROR(VLOOKUP(KG$2&amp;$A12,'EU2'!$D:$E,MATCH("HOME",'EU2'!$D$1:$E$1,0),0),"")&amp;IFERROR(VLOOKUP(KG$2&amp;$A12,'EUC2'!$C:$F,MATCH("AWAY",'EUC2'!$C$1:$F$1,0),0),"")&amp;IFERROR(VLOOKUP(KG$2&amp;$A12,'EUC2'!$D:$E,MATCH("HOME",'EUC2'!$D$1:$E$1,0),0),"")</f>
        <v/>
      </c>
      <c r="KH12" s="25" t="str">
        <f>IFERROR(VLOOKUP(KH$2&amp;$B12,'FPL FIX2'!$N$1:$Q$400,MATCH("HOME",'FPL FIX2'!$N$1:$Q$1,0),0),"")&amp;IFERROR(VLOOKUP(KH$2&amp;$B12,'FPL FIX2'!$O$1:$P$400,MATCH("AWAY",'FPL FIX2'!$O$1:$P$1,0),0),"")&amp;IFERROR(VLOOKUP(KH$2&amp;$A12,'FA2'!$A:$D,MATCH("AWAY",'FA2'!$A$1:$D$1,0),0),"")&amp;IFERROR(VLOOKUP(KH$2&amp;$A12,'FA2'!$B:$C,MATCH("HOME",'FA2'!$B$1:$C$1,0),0),"")&amp;IFERROR(VLOOKUP(KH$2&amp;$A12,'EFL2'!$A:$D,MATCH("AWAY",'EFL2'!$A$1:$D$1,0),0),"")&amp;IFERROR(VLOOKUP(KH$2&amp;$A12,'EFL2'!$B:$C,MATCH("HOME",'EFL2'!$B$1:$C$1,0),0),"")&amp;IFERROR(VLOOKUP(KH$2&amp;$A12,'UCL2'!$C:$F,MATCH("AWAY",'UCL2'!$C$1:$F$1,0),0),"")&amp;IFERROR(VLOOKUP(KH$2&amp;$A12,'UCL2'!$D:$E,MATCH("HOME",'UCL2'!$D$1:$E$1,0),0),"")&amp;IFERROR(VLOOKUP(KH$2&amp;$A12,'EU2'!$C:$F,MATCH("AWAY",'EU2'!$C$1:$F$1,0),0),"")&amp;IFERROR(VLOOKUP(KH$2&amp;$A12,'EU2'!$D:$E,MATCH("HOME",'EU2'!$D$1:$E$1,0),0),"")&amp;IFERROR(VLOOKUP(KH$2&amp;$A12,'EUC2'!$C:$F,MATCH("AWAY",'EUC2'!$C$1:$F$1,0),0),"")&amp;IFERROR(VLOOKUP(KH$2&amp;$A12,'EUC2'!$D:$E,MATCH("HOME",'EUC2'!$D$1:$E$1,0),0),"")</f>
        <v/>
      </c>
      <c r="KI12" s="25" t="str">
        <f>IFERROR(VLOOKUP(KI$2&amp;$B12,'FPL FIX2'!$N$1:$Q$400,MATCH("HOME",'FPL FIX2'!$N$1:$Q$1,0),0),"")&amp;IFERROR(VLOOKUP(KI$2&amp;$B12,'FPL FIX2'!$O$1:$P$400,MATCH("AWAY",'FPL FIX2'!$O$1:$P$1,0),0),"")&amp;IFERROR(VLOOKUP(KI$2&amp;$A12,'FA2'!$A:$D,MATCH("AWAY",'FA2'!$A$1:$D$1,0),0),"")&amp;IFERROR(VLOOKUP(KI$2&amp;$A12,'FA2'!$B:$C,MATCH("HOME",'FA2'!$B$1:$C$1,0),0),"")&amp;IFERROR(VLOOKUP(KI$2&amp;$A12,'EFL2'!$A:$D,MATCH("AWAY",'EFL2'!$A$1:$D$1,0),0),"")&amp;IFERROR(VLOOKUP(KI$2&amp;$A12,'EFL2'!$B:$C,MATCH("HOME",'EFL2'!$B$1:$C$1,0),0),"")&amp;IFERROR(VLOOKUP(KI$2&amp;$A12,'UCL2'!$C:$F,MATCH("AWAY",'UCL2'!$C$1:$F$1,0),0),"")&amp;IFERROR(VLOOKUP(KI$2&amp;$A12,'UCL2'!$D:$E,MATCH("HOME",'UCL2'!$D$1:$E$1,0),0),"")&amp;IFERROR(VLOOKUP(KI$2&amp;$A12,'EU2'!$C:$F,MATCH("AWAY",'EU2'!$C$1:$F$1,0),0),"")&amp;IFERROR(VLOOKUP(KI$2&amp;$A12,'EU2'!$D:$E,MATCH("HOME",'EU2'!$D$1:$E$1,0),0),"")&amp;IFERROR(VLOOKUP(KI$2&amp;$A12,'EUC2'!$C:$F,MATCH("AWAY",'EUC2'!$C$1:$F$1,0),0),"")&amp;IFERROR(VLOOKUP(KI$2&amp;$A12,'EUC2'!$D:$E,MATCH("HOME",'EUC2'!$D$1:$E$1,0),0),"")</f>
        <v>CRY</v>
      </c>
      <c r="KJ12" s="25" t="str">
        <f>IFERROR(VLOOKUP(KJ$2&amp;$B12,'FPL FIX2'!$N$1:$Q$400,MATCH("HOME",'FPL FIX2'!$N$1:$Q$1,0),0),"")&amp;IFERROR(VLOOKUP(KJ$2&amp;$B12,'FPL FIX2'!$O$1:$P$400,MATCH("AWAY",'FPL FIX2'!$O$1:$P$1,0),0),"")&amp;IFERROR(VLOOKUP(KJ$2&amp;$A12,'FA2'!$A:$D,MATCH("AWAY",'FA2'!$A$1:$D$1,0),0),"")&amp;IFERROR(VLOOKUP(KJ$2&amp;$A12,'FA2'!$B:$C,MATCH("HOME",'FA2'!$B$1:$C$1,0),0),"")&amp;IFERROR(VLOOKUP(KJ$2&amp;$A12,'EFL2'!$A:$D,MATCH("AWAY",'EFL2'!$A$1:$D$1,0),0),"")&amp;IFERROR(VLOOKUP(KJ$2&amp;$A12,'EFL2'!$B:$C,MATCH("HOME",'EFL2'!$B$1:$C$1,0),0),"")&amp;IFERROR(VLOOKUP(KJ$2&amp;$A12,'UCL2'!$C:$F,MATCH("AWAY",'UCL2'!$C$1:$F$1,0),0),"")&amp;IFERROR(VLOOKUP(KJ$2&amp;$A12,'UCL2'!$D:$E,MATCH("HOME",'UCL2'!$D$1:$E$1,0),0),"")&amp;IFERROR(VLOOKUP(KJ$2&amp;$A12,'EU2'!$C:$F,MATCH("AWAY",'EU2'!$C$1:$F$1,0),0),"")&amp;IFERROR(VLOOKUP(KJ$2&amp;$A12,'EU2'!$D:$E,MATCH("HOME",'EU2'!$D$1:$E$1,0),0),"")&amp;IFERROR(VLOOKUP(KJ$2&amp;$A12,'EUC2'!$C:$F,MATCH("AWAY",'EUC2'!$C$1:$F$1,0),0),"")&amp;IFERROR(VLOOKUP(KJ$2&amp;$A12,'EUC2'!$D:$E,MATCH("HOME",'EUC2'!$D$1:$E$1,0),0),"")</f>
        <v/>
      </c>
      <c r="KK12" s="25" t="str">
        <f>IFERROR(VLOOKUP(KK$2&amp;$B12,'FPL FIX2'!$N$1:$Q$400,MATCH("HOME",'FPL FIX2'!$N$1:$Q$1,0),0),"")&amp;IFERROR(VLOOKUP(KK$2&amp;$B12,'FPL FIX2'!$O$1:$P$400,MATCH("AWAY",'FPL FIX2'!$O$1:$P$1,0),0),"")&amp;IFERROR(VLOOKUP(KK$2&amp;$A12,'FA2'!$A:$D,MATCH("AWAY",'FA2'!$A$1:$D$1,0),0),"")&amp;IFERROR(VLOOKUP(KK$2&amp;$A12,'FA2'!$B:$C,MATCH("HOME",'FA2'!$B$1:$C$1,0),0),"")&amp;IFERROR(VLOOKUP(KK$2&amp;$A12,'EFL2'!$A:$D,MATCH("AWAY",'EFL2'!$A$1:$D$1,0),0),"")&amp;IFERROR(VLOOKUP(KK$2&amp;$A12,'EFL2'!$B:$C,MATCH("HOME",'EFL2'!$B$1:$C$1,0),0),"")&amp;IFERROR(VLOOKUP(KK$2&amp;$A12,'UCL2'!$C:$F,MATCH("AWAY",'UCL2'!$C$1:$F$1,0),0),"")&amp;IFERROR(VLOOKUP(KK$2&amp;$A12,'UCL2'!$D:$E,MATCH("HOME",'UCL2'!$D$1:$E$1,0),0),"")&amp;IFERROR(VLOOKUP(KK$2&amp;$A12,'EU2'!$C:$F,MATCH("AWAY",'EU2'!$C$1:$F$1,0),0),"")&amp;IFERROR(VLOOKUP(KK$2&amp;$A12,'EU2'!$D:$E,MATCH("HOME",'EU2'!$D$1:$E$1,0),0),"")&amp;IFERROR(VLOOKUP(KK$2&amp;$A12,'EUC2'!$C:$F,MATCH("AWAY",'EUC2'!$C$1:$F$1,0),0),"")&amp;IFERROR(VLOOKUP(KK$2&amp;$A12,'EUC2'!$D:$E,MATCH("HOME",'EUC2'!$D$1:$E$1,0),0),"")</f>
        <v/>
      </c>
      <c r="KL12" s="25" t="str">
        <f>IFERROR(VLOOKUP(KL$2&amp;$B12,'FPL FIX2'!$N$1:$Q$400,MATCH("HOME",'FPL FIX2'!$N$1:$Q$1,0),0),"")&amp;IFERROR(VLOOKUP(KL$2&amp;$B12,'FPL FIX2'!$O$1:$P$400,MATCH("AWAY",'FPL FIX2'!$O$1:$P$1,0),0),"")&amp;IFERROR(VLOOKUP(KL$2&amp;$A12,'FA2'!$A:$D,MATCH("AWAY",'FA2'!$A$1:$D$1,0),0),"")&amp;IFERROR(VLOOKUP(KL$2&amp;$A12,'FA2'!$B:$C,MATCH("HOME",'FA2'!$B$1:$C$1,0),0),"")&amp;IFERROR(VLOOKUP(KL$2&amp;$A12,'EFL2'!$A:$D,MATCH("AWAY",'EFL2'!$A$1:$D$1,0),0),"")&amp;IFERROR(VLOOKUP(KL$2&amp;$A12,'EFL2'!$B:$C,MATCH("HOME",'EFL2'!$B$1:$C$1,0),0),"")&amp;IFERROR(VLOOKUP(KL$2&amp;$A12,'UCL2'!$C:$F,MATCH("AWAY",'UCL2'!$C$1:$F$1,0),0),"")&amp;IFERROR(VLOOKUP(KL$2&amp;$A12,'UCL2'!$D:$E,MATCH("HOME",'UCL2'!$D$1:$E$1,0),0),"")&amp;IFERROR(VLOOKUP(KL$2&amp;$A12,'EU2'!$C:$F,MATCH("AWAY",'EU2'!$C$1:$F$1,0),0),"")&amp;IFERROR(VLOOKUP(KL$2&amp;$A12,'EU2'!$D:$E,MATCH("HOME",'EU2'!$D$1:$E$1,0),0),"")&amp;IFERROR(VLOOKUP(KL$2&amp;$A12,'EUC2'!$C:$F,MATCH("AWAY",'EUC2'!$C$1:$F$1,0),0),"")&amp;IFERROR(VLOOKUP(KL$2&amp;$A12,'EUC2'!$D:$E,MATCH("HOME",'EUC2'!$D$1:$E$1,0),0),"")</f>
        <v/>
      </c>
      <c r="KM12" s="25" t="str">
        <f>IFERROR(VLOOKUP(KM$2&amp;$B12,'FPL FIX2'!$N$1:$Q$400,MATCH("HOME",'FPL FIX2'!$N$1:$Q$1,0),0),"")&amp;IFERROR(VLOOKUP(KM$2&amp;$B12,'FPL FIX2'!$O$1:$P$400,MATCH("AWAY",'FPL FIX2'!$O$1:$P$1,0),0),"")&amp;IFERROR(VLOOKUP(KM$2&amp;$A12,'FA2'!$A:$D,MATCH("AWAY",'FA2'!$A$1:$D$1,0),0),"")&amp;IFERROR(VLOOKUP(KM$2&amp;$A12,'FA2'!$B:$C,MATCH("HOME",'FA2'!$B$1:$C$1,0),0),"")&amp;IFERROR(VLOOKUP(KM$2&amp;$A12,'EFL2'!$A:$D,MATCH("AWAY",'EFL2'!$A$1:$D$1,0),0),"")&amp;IFERROR(VLOOKUP(KM$2&amp;$A12,'EFL2'!$B:$C,MATCH("HOME",'EFL2'!$B$1:$C$1,0),0),"")&amp;IFERROR(VLOOKUP(KM$2&amp;$A12,'UCL2'!$C:$F,MATCH("AWAY",'UCL2'!$C$1:$F$1,0),0),"")&amp;IFERROR(VLOOKUP(KM$2&amp;$A12,'UCL2'!$D:$E,MATCH("HOME",'UCL2'!$D$1:$E$1,0),0),"")&amp;IFERROR(VLOOKUP(KM$2&amp;$A12,'EU2'!$C:$F,MATCH("AWAY",'EU2'!$C$1:$F$1,0),0),"")&amp;IFERROR(VLOOKUP(KM$2&amp;$A12,'EU2'!$D:$E,MATCH("HOME",'EU2'!$D$1:$E$1,0),0),"")&amp;IFERROR(VLOOKUP(KM$2&amp;$A12,'EUC2'!$C:$F,MATCH("AWAY",'EUC2'!$C$1:$F$1,0),0),"")&amp;IFERROR(VLOOKUP(KM$2&amp;$A12,'EUC2'!$D:$E,MATCH("HOME",'EUC2'!$D$1:$E$1,0),0),"")</f>
        <v/>
      </c>
      <c r="KN12" s="25" t="str">
        <f>IFERROR(VLOOKUP(KN$2&amp;$B12,'FPL FIX2'!$N$1:$Q$400,MATCH("HOME",'FPL FIX2'!$N$1:$Q$1,0),0),"")&amp;IFERROR(VLOOKUP(KN$2&amp;$B12,'FPL FIX2'!$O$1:$P$400,MATCH("AWAY",'FPL FIX2'!$O$1:$P$1,0),0),"")&amp;IFERROR(VLOOKUP(KN$2&amp;$A12,'FA2'!$A:$D,MATCH("AWAY",'FA2'!$A$1:$D$1,0),0),"")&amp;IFERROR(VLOOKUP(KN$2&amp;$A12,'FA2'!$B:$C,MATCH("HOME",'FA2'!$B$1:$C$1,0),0),"")&amp;IFERROR(VLOOKUP(KN$2&amp;$A12,'EFL2'!$A:$D,MATCH("AWAY",'EFL2'!$A$1:$D$1,0),0),"")&amp;IFERROR(VLOOKUP(KN$2&amp;$A12,'EFL2'!$B:$C,MATCH("HOME",'EFL2'!$B$1:$C$1,0),0),"")&amp;IFERROR(VLOOKUP(KN$2&amp;$A12,'UCL2'!$C:$F,MATCH("AWAY",'UCL2'!$C$1:$F$1,0),0),"")&amp;IFERROR(VLOOKUP(KN$2&amp;$A12,'UCL2'!$D:$E,MATCH("HOME",'UCL2'!$D$1:$E$1,0),0),"")&amp;IFERROR(VLOOKUP(KN$2&amp;$A12,'EU2'!$C:$F,MATCH("AWAY",'EU2'!$C$1:$F$1,0),0),"")&amp;IFERROR(VLOOKUP(KN$2&amp;$A12,'EU2'!$D:$E,MATCH("HOME",'EU2'!$D$1:$E$1,0),0),"")&amp;IFERROR(VLOOKUP(KN$2&amp;$A12,'EUC2'!$C:$F,MATCH("AWAY",'EUC2'!$C$1:$F$1,0),0),"")&amp;IFERROR(VLOOKUP(KN$2&amp;$A12,'EUC2'!$D:$E,MATCH("HOME",'EUC2'!$D$1:$E$1,0),0),"")</f>
        <v/>
      </c>
      <c r="KO12" s="25" t="str">
        <f>IFERROR(VLOOKUP(KO$2&amp;$B12,'FPL FIX2'!$N$1:$Q$400,MATCH("HOME",'FPL FIX2'!$N$1:$Q$1,0),0),"")&amp;IFERROR(VLOOKUP(KO$2&amp;$B12,'FPL FIX2'!$O$1:$P$400,MATCH("AWAY",'FPL FIX2'!$O$1:$P$1,0),0),"")&amp;IFERROR(VLOOKUP(KO$2&amp;$A12,'FA2'!$A:$D,MATCH("AWAY",'FA2'!$A$1:$D$1,0),0),"")&amp;IFERROR(VLOOKUP(KO$2&amp;$A12,'FA2'!$B:$C,MATCH("HOME",'FA2'!$B$1:$C$1,0),0),"")&amp;IFERROR(VLOOKUP(KO$2&amp;$A12,'EFL2'!$A:$D,MATCH("AWAY",'EFL2'!$A$1:$D$1,0),0),"")&amp;IFERROR(VLOOKUP(KO$2&amp;$A12,'EFL2'!$B:$C,MATCH("HOME",'EFL2'!$B$1:$C$1,0),0),"")&amp;IFERROR(VLOOKUP(KO$2&amp;$A12,'UCL2'!$C:$F,MATCH("AWAY",'UCL2'!$C$1:$F$1,0),0),"")&amp;IFERROR(VLOOKUP(KO$2&amp;$A12,'UCL2'!$D:$E,MATCH("HOME",'UCL2'!$D$1:$E$1,0),0),"")&amp;IFERROR(VLOOKUP(KO$2&amp;$A12,'EU2'!$C:$F,MATCH("AWAY",'EU2'!$C$1:$F$1,0),0),"")&amp;IFERROR(VLOOKUP(KO$2&amp;$A12,'EU2'!$D:$E,MATCH("HOME",'EU2'!$D$1:$E$1,0),0),"")&amp;IFERROR(VLOOKUP(KO$2&amp;$A12,'EUC2'!$C:$F,MATCH("AWAY",'EUC2'!$C$1:$F$1,0),0),"")&amp;IFERROR(VLOOKUP(KO$2&amp;$A12,'EUC2'!$D:$E,MATCH("HOME",'EUC2'!$D$1:$E$1,0),0),"")</f>
        <v/>
      </c>
      <c r="KP12" s="25" t="str">
        <f>IFERROR(VLOOKUP(KP$2&amp;$B12,'FPL FIX2'!$N$1:$Q$400,MATCH("HOME",'FPL FIX2'!$N$1:$Q$1,0),0),"")&amp;IFERROR(VLOOKUP(KP$2&amp;$B12,'FPL FIX2'!$O$1:$P$400,MATCH("AWAY",'FPL FIX2'!$O$1:$P$1,0),0),"")&amp;IFERROR(VLOOKUP(KP$2&amp;$A12,'FA2'!$A:$D,MATCH("AWAY",'FA2'!$A$1:$D$1,0),0),"")&amp;IFERROR(VLOOKUP(KP$2&amp;$A12,'FA2'!$B:$C,MATCH("HOME",'FA2'!$B$1:$C$1,0),0),"")&amp;IFERROR(VLOOKUP(KP$2&amp;$A12,'EFL2'!$A:$D,MATCH("AWAY",'EFL2'!$A$1:$D$1,0),0),"")&amp;IFERROR(VLOOKUP(KP$2&amp;$A12,'EFL2'!$B:$C,MATCH("HOME",'EFL2'!$B$1:$C$1,0),0),"")&amp;IFERROR(VLOOKUP(KP$2&amp;$A12,'UCL2'!$C:$F,MATCH("AWAY",'UCL2'!$C$1:$F$1,0),0),"")&amp;IFERROR(VLOOKUP(KP$2&amp;$A12,'UCL2'!$D:$E,MATCH("HOME",'UCL2'!$D$1:$E$1,0),0),"")&amp;IFERROR(VLOOKUP(KP$2&amp;$A12,'EU2'!$C:$F,MATCH("AWAY",'EU2'!$C$1:$F$1,0),0),"")&amp;IFERROR(VLOOKUP(KP$2&amp;$A12,'EU2'!$D:$E,MATCH("HOME",'EU2'!$D$1:$E$1,0),0),"")&amp;IFERROR(VLOOKUP(KP$2&amp;$A12,'EUC2'!$C:$F,MATCH("AWAY",'EUC2'!$C$1:$F$1,0),0),"")&amp;IFERROR(VLOOKUP(KP$2&amp;$A12,'EUC2'!$D:$E,MATCH("HOME",'EUC2'!$D$1:$E$1,0),0),"")</f>
        <v/>
      </c>
      <c r="KQ12" s="25" t="str">
        <f>IFERROR(VLOOKUP(KQ$2&amp;$B12,'FPL FIX2'!$N$1:$Q$400,MATCH("HOME",'FPL FIX2'!$N$1:$Q$1,0),0),"")&amp;IFERROR(VLOOKUP(KQ$2&amp;$B12,'FPL FIX2'!$O$1:$P$400,MATCH("AWAY",'FPL FIX2'!$O$1:$P$1,0),0),"")&amp;IFERROR(VLOOKUP(KQ$2&amp;$A12,'FA2'!$A:$D,MATCH("AWAY",'FA2'!$A$1:$D$1,0),0),"")&amp;IFERROR(VLOOKUP(KQ$2&amp;$A12,'FA2'!$B:$C,MATCH("HOME",'FA2'!$B$1:$C$1,0),0),"")&amp;IFERROR(VLOOKUP(KQ$2&amp;$A12,'EFL2'!$A:$D,MATCH("AWAY",'EFL2'!$A$1:$D$1,0),0),"")&amp;IFERROR(VLOOKUP(KQ$2&amp;$A12,'EFL2'!$B:$C,MATCH("HOME",'EFL2'!$B$1:$C$1,0),0),"")&amp;IFERROR(VLOOKUP(KQ$2&amp;$A12,'UCL2'!$C:$F,MATCH("AWAY",'UCL2'!$C$1:$F$1,0),0),"")&amp;IFERROR(VLOOKUP(KQ$2&amp;$A12,'UCL2'!$D:$E,MATCH("HOME",'UCL2'!$D$1:$E$1,0),0),"")&amp;IFERROR(VLOOKUP(KQ$2&amp;$A12,'EU2'!$C:$F,MATCH("AWAY",'EU2'!$C$1:$F$1,0),0),"")&amp;IFERROR(VLOOKUP(KQ$2&amp;$A12,'EU2'!$D:$E,MATCH("HOME",'EU2'!$D$1:$E$1,0),0),"")&amp;IFERROR(VLOOKUP(KQ$2&amp;$A12,'EUC2'!$C:$F,MATCH("AWAY",'EUC2'!$C$1:$F$1,0),0),"")&amp;IFERROR(VLOOKUP(KQ$2&amp;$A12,'EUC2'!$D:$E,MATCH("HOME",'EUC2'!$D$1:$E$1,0),0),"")</f>
        <v>mun</v>
      </c>
      <c r="KR12" s="25" t="str">
        <f>IFERROR(VLOOKUP(KR$2&amp;$B12,'FPL FIX2'!$N$1:$Q$400,MATCH("HOME",'FPL FIX2'!$N$1:$Q$1,0),0),"")&amp;IFERROR(VLOOKUP(KR$2&amp;$B12,'FPL FIX2'!$O$1:$P$400,MATCH("AWAY",'FPL FIX2'!$O$1:$P$1,0),0),"")&amp;IFERROR(VLOOKUP(KR$2&amp;$A12,'FA2'!$A:$D,MATCH("AWAY",'FA2'!$A$1:$D$1,0),0),"")&amp;IFERROR(VLOOKUP(KR$2&amp;$A12,'FA2'!$B:$C,MATCH("HOME",'FA2'!$B$1:$C$1,0),0),"")&amp;IFERROR(VLOOKUP(KR$2&amp;$A12,'EFL2'!$A:$D,MATCH("AWAY",'EFL2'!$A$1:$D$1,0),0),"")&amp;IFERROR(VLOOKUP(KR$2&amp;$A12,'EFL2'!$B:$C,MATCH("HOME",'EFL2'!$B$1:$C$1,0),0),"")&amp;IFERROR(VLOOKUP(KR$2&amp;$A12,'UCL2'!$C:$F,MATCH("AWAY",'UCL2'!$C$1:$F$1,0),0),"")&amp;IFERROR(VLOOKUP(KR$2&amp;$A12,'UCL2'!$D:$E,MATCH("HOME",'UCL2'!$D$1:$E$1,0),0),"")&amp;IFERROR(VLOOKUP(KR$2&amp;$A12,'EU2'!$C:$F,MATCH("AWAY",'EU2'!$C$1:$F$1,0),0),"")&amp;IFERROR(VLOOKUP(KR$2&amp;$A12,'EU2'!$D:$E,MATCH("HOME",'EU2'!$D$1:$E$1,0),0),"")&amp;IFERROR(VLOOKUP(KR$2&amp;$A12,'EUC2'!$C:$F,MATCH("AWAY",'EUC2'!$C$1:$F$1,0),0),"")&amp;IFERROR(VLOOKUP(KR$2&amp;$A12,'EUC2'!$D:$E,MATCH("HOME",'EUC2'!$D$1:$E$1,0),0),"")</f>
        <v/>
      </c>
      <c r="KS12" s="25" t="str">
        <f>IFERROR(VLOOKUP(KS$2&amp;$B12,'FPL FIX2'!$N$1:$Q$400,MATCH("HOME",'FPL FIX2'!$N$1:$Q$1,0),0),"")&amp;IFERROR(VLOOKUP(KS$2&amp;$B12,'FPL FIX2'!$O$1:$P$400,MATCH("AWAY",'FPL FIX2'!$O$1:$P$1,0),0),"")&amp;IFERROR(VLOOKUP(KS$2&amp;$A12,'FA2'!$A:$D,MATCH("AWAY",'FA2'!$A$1:$D$1,0),0),"")&amp;IFERROR(VLOOKUP(KS$2&amp;$A12,'FA2'!$B:$C,MATCH("HOME",'FA2'!$B$1:$C$1,0),0),"")&amp;IFERROR(VLOOKUP(KS$2&amp;$A12,'EFL2'!$A:$D,MATCH("AWAY",'EFL2'!$A$1:$D$1,0),0),"")&amp;IFERROR(VLOOKUP(KS$2&amp;$A12,'EFL2'!$B:$C,MATCH("HOME",'EFL2'!$B$1:$C$1,0),0),"")&amp;IFERROR(VLOOKUP(KS$2&amp;$A12,'UCL2'!$C:$F,MATCH("AWAY",'UCL2'!$C$1:$F$1,0),0),"")&amp;IFERROR(VLOOKUP(KS$2&amp;$A12,'UCL2'!$D:$E,MATCH("HOME",'UCL2'!$D$1:$E$1,0),0),"")&amp;IFERROR(VLOOKUP(KS$2&amp;$A12,'EU2'!$C:$F,MATCH("AWAY",'EU2'!$C$1:$F$1,0),0),"")&amp;IFERROR(VLOOKUP(KS$2&amp;$A12,'EU2'!$D:$E,MATCH("HOME",'EU2'!$D$1:$E$1,0),0),"")&amp;IFERROR(VLOOKUP(KS$2&amp;$A12,'EUC2'!$C:$F,MATCH("AWAY",'EUC2'!$C$1:$F$1,0),0),"")&amp;IFERROR(VLOOKUP(KS$2&amp;$A12,'EUC2'!$D:$E,MATCH("HOME",'EUC2'!$D$1:$E$1,0),0),"")</f>
        <v/>
      </c>
      <c r="KT12" s="25" t="str">
        <f>IFERROR(VLOOKUP(KT$2&amp;$B12,'FPL FIX2'!$N$1:$Q$400,MATCH("HOME",'FPL FIX2'!$N$1:$Q$1,0),0),"")&amp;IFERROR(VLOOKUP(KT$2&amp;$B12,'FPL FIX2'!$O$1:$P$400,MATCH("AWAY",'FPL FIX2'!$O$1:$P$1,0),0),"")&amp;IFERROR(VLOOKUP(KT$2&amp;$A12,'FA2'!$A:$D,MATCH("AWAY",'FA2'!$A$1:$D$1,0),0),"")&amp;IFERROR(VLOOKUP(KT$2&amp;$A12,'FA2'!$B:$C,MATCH("HOME",'FA2'!$B$1:$C$1,0),0),"")&amp;IFERROR(VLOOKUP(KT$2&amp;$A12,'EFL2'!$A:$D,MATCH("AWAY",'EFL2'!$A$1:$D$1,0),0),"")&amp;IFERROR(VLOOKUP(KT$2&amp;$A12,'EFL2'!$B:$C,MATCH("HOME",'EFL2'!$B$1:$C$1,0),0),"")&amp;IFERROR(VLOOKUP(KT$2&amp;$A12,'UCL2'!$C:$F,MATCH("AWAY",'UCL2'!$C$1:$F$1,0),0),"")&amp;IFERROR(VLOOKUP(KT$2&amp;$A12,'UCL2'!$D:$E,MATCH("HOME",'UCL2'!$D$1:$E$1,0),0),"")&amp;IFERROR(VLOOKUP(KT$2&amp;$A12,'EU2'!$C:$F,MATCH("AWAY",'EU2'!$C$1:$F$1,0),0),"")&amp;IFERROR(VLOOKUP(KT$2&amp;$A12,'EU2'!$D:$E,MATCH("HOME",'EU2'!$D$1:$E$1,0),0),"")&amp;IFERROR(VLOOKUP(KT$2&amp;$A12,'EUC2'!$C:$F,MATCH("AWAY",'EUC2'!$C$1:$F$1,0),0),"")&amp;IFERROR(VLOOKUP(KT$2&amp;$A12,'EUC2'!$D:$E,MATCH("HOME",'EUC2'!$D$1:$E$1,0),0),"")</f>
        <v/>
      </c>
      <c r="KU12" s="25" t="str">
        <f>IFERROR(VLOOKUP(KU$2&amp;$B12,'FPL FIX2'!$N$1:$Q$400,MATCH("HOME",'FPL FIX2'!$N$1:$Q$1,0),0),"")&amp;IFERROR(VLOOKUP(KU$2&amp;$B12,'FPL FIX2'!$O$1:$P$400,MATCH("AWAY",'FPL FIX2'!$O$1:$P$1,0),0),"")&amp;IFERROR(VLOOKUP(KU$2&amp;$A12,'FA2'!$A:$D,MATCH("AWAY",'FA2'!$A$1:$D$1,0),0),"")&amp;IFERROR(VLOOKUP(KU$2&amp;$A12,'FA2'!$B:$C,MATCH("HOME",'FA2'!$B$1:$C$1,0),0),"")&amp;IFERROR(VLOOKUP(KU$2&amp;$A12,'EFL2'!$A:$D,MATCH("AWAY",'EFL2'!$A$1:$D$1,0),0),"")&amp;IFERROR(VLOOKUP(KU$2&amp;$A12,'EFL2'!$B:$C,MATCH("HOME",'EFL2'!$B$1:$C$1,0),0),"")&amp;IFERROR(VLOOKUP(KU$2&amp;$A12,'UCL2'!$C:$F,MATCH("AWAY",'UCL2'!$C$1:$F$1,0),0),"")&amp;IFERROR(VLOOKUP(KU$2&amp;$A12,'UCL2'!$D:$E,MATCH("HOME",'UCL2'!$D$1:$E$1,0),0),"")&amp;IFERROR(VLOOKUP(KU$2&amp;$A12,'EU2'!$C:$F,MATCH("AWAY",'EU2'!$C$1:$F$1,0),0),"")&amp;IFERROR(VLOOKUP(KU$2&amp;$A12,'EU2'!$D:$E,MATCH("HOME",'EU2'!$D$1:$E$1,0),0),"")&amp;IFERROR(VLOOKUP(KU$2&amp;$A12,'EUC2'!$C:$F,MATCH("AWAY",'EUC2'!$C$1:$F$1,0),0),"")&amp;IFERROR(VLOOKUP(KU$2&amp;$A12,'EUC2'!$D:$E,MATCH("HOME",'EUC2'!$D$1:$E$1,0),0),"")</f>
        <v/>
      </c>
      <c r="KV12" s="25" t="str">
        <f>IFERROR(VLOOKUP(KV$2&amp;$B12,'FPL FIX2'!$N$1:$Q$400,MATCH("HOME",'FPL FIX2'!$N$1:$Q$1,0),0),"")&amp;IFERROR(VLOOKUP(KV$2&amp;$B12,'FPL FIX2'!$O$1:$P$400,MATCH("AWAY",'FPL FIX2'!$O$1:$P$1,0),0),"")&amp;IFERROR(VLOOKUP(KV$2&amp;$A12,'FA2'!$A:$D,MATCH("AWAY",'FA2'!$A$1:$D$1,0),0),"")&amp;IFERROR(VLOOKUP(KV$2&amp;$A12,'FA2'!$B:$C,MATCH("HOME",'FA2'!$B$1:$C$1,0),0),"")&amp;IFERROR(VLOOKUP(KV$2&amp;$A12,'EFL2'!$A:$D,MATCH("AWAY",'EFL2'!$A$1:$D$1,0),0),"")&amp;IFERROR(VLOOKUP(KV$2&amp;$A12,'EFL2'!$B:$C,MATCH("HOME",'EFL2'!$B$1:$C$1,0),0),"")&amp;IFERROR(VLOOKUP(KV$2&amp;$A12,'UCL2'!$C:$F,MATCH("AWAY",'UCL2'!$C$1:$F$1,0),0),"")&amp;IFERROR(VLOOKUP(KV$2&amp;$A12,'UCL2'!$D:$E,MATCH("HOME",'UCL2'!$D$1:$E$1,0),0),"")&amp;IFERROR(VLOOKUP(KV$2&amp;$A12,'EU2'!$C:$F,MATCH("AWAY",'EU2'!$C$1:$F$1,0),0),"")&amp;IFERROR(VLOOKUP(KV$2&amp;$A12,'EU2'!$D:$E,MATCH("HOME",'EU2'!$D$1:$E$1,0),0),"")&amp;IFERROR(VLOOKUP(KV$2&amp;$A12,'EUC2'!$C:$F,MATCH("AWAY",'EUC2'!$C$1:$F$1,0),0),"")&amp;IFERROR(VLOOKUP(KV$2&amp;$A12,'EUC2'!$D:$E,MATCH("HOME",'EUC2'!$D$1:$E$1,0),0),"")</f>
        <v/>
      </c>
      <c r="KW12" s="25" t="str">
        <f>IFERROR(VLOOKUP(KW$2&amp;$B12,'FPL FIX2'!$N$1:$Q$400,MATCH("HOME",'FPL FIX2'!$N$1:$Q$1,0),0),"")&amp;IFERROR(VLOOKUP(KW$2&amp;$B12,'FPL FIX2'!$O$1:$P$400,MATCH("AWAY",'FPL FIX2'!$O$1:$P$1,0),0),"")&amp;IFERROR(VLOOKUP(KW$2&amp;$A12,'FA2'!$A:$D,MATCH("AWAY",'FA2'!$A$1:$D$1,0),0),"")&amp;IFERROR(VLOOKUP(KW$2&amp;$A12,'FA2'!$B:$C,MATCH("HOME",'FA2'!$B$1:$C$1,0),0),"")&amp;IFERROR(VLOOKUP(KW$2&amp;$A12,'EFL2'!$A:$D,MATCH("AWAY",'EFL2'!$A$1:$D$1,0),0),"")&amp;IFERROR(VLOOKUP(KW$2&amp;$A12,'EFL2'!$B:$C,MATCH("HOME",'EFL2'!$B$1:$C$1,0),0),"")&amp;IFERROR(VLOOKUP(KW$2&amp;$A12,'UCL2'!$C:$F,MATCH("AWAY",'UCL2'!$C$1:$F$1,0),0),"")&amp;IFERROR(VLOOKUP(KW$2&amp;$A12,'UCL2'!$D:$E,MATCH("HOME",'UCL2'!$D$1:$E$1,0),0),"")&amp;IFERROR(VLOOKUP(KW$2&amp;$A12,'EU2'!$C:$F,MATCH("AWAY",'EU2'!$C$1:$F$1,0),0),"")&amp;IFERROR(VLOOKUP(KW$2&amp;$A12,'EU2'!$D:$E,MATCH("HOME",'EU2'!$D$1:$E$1,0),0),"")&amp;IFERROR(VLOOKUP(KW$2&amp;$A12,'EUC2'!$C:$F,MATCH("AWAY",'EUC2'!$C$1:$F$1,0),0),"")&amp;IFERROR(VLOOKUP(KW$2&amp;$A12,'EUC2'!$D:$E,MATCH("HOME",'EUC2'!$D$1:$E$1,0),0),"")</f>
        <v/>
      </c>
      <c r="KX12" s="25" t="str">
        <f>IFERROR(VLOOKUP(KX$2&amp;$B12,'FPL FIX2'!$N$1:$Q$400,MATCH("HOME",'FPL FIX2'!$N$1:$Q$1,0),0),"")&amp;IFERROR(VLOOKUP(KX$2&amp;$B12,'FPL FIX2'!$O$1:$P$400,MATCH("AWAY",'FPL FIX2'!$O$1:$P$1,0),0),"")&amp;IFERROR(VLOOKUP(KX$2&amp;$A12,'FA2'!$A:$D,MATCH("AWAY",'FA2'!$A$1:$D$1,0),0),"")&amp;IFERROR(VLOOKUP(KX$2&amp;$A12,'FA2'!$B:$C,MATCH("HOME",'FA2'!$B$1:$C$1,0),0),"")&amp;IFERROR(VLOOKUP(KX$2&amp;$A12,'EFL2'!$A:$D,MATCH("AWAY",'EFL2'!$A$1:$D$1,0),0),"")&amp;IFERROR(VLOOKUP(KX$2&amp;$A12,'EFL2'!$B:$C,MATCH("HOME",'EFL2'!$B$1:$C$1,0),0),"")&amp;IFERROR(VLOOKUP(KX$2&amp;$A12,'UCL2'!$C:$F,MATCH("AWAY",'UCL2'!$C$1:$F$1,0),0),"")&amp;IFERROR(VLOOKUP(KX$2&amp;$A12,'UCL2'!$D:$E,MATCH("HOME",'UCL2'!$D$1:$E$1,0),0),"")&amp;IFERROR(VLOOKUP(KX$2&amp;$A12,'EU2'!$C:$F,MATCH("AWAY",'EU2'!$C$1:$F$1,0),0),"")&amp;IFERROR(VLOOKUP(KX$2&amp;$A12,'EU2'!$D:$E,MATCH("HOME",'EU2'!$D$1:$E$1,0),0),"")&amp;IFERROR(VLOOKUP(KX$2&amp;$A12,'EUC2'!$C:$F,MATCH("AWAY",'EUC2'!$C$1:$F$1,0),0),"")&amp;IFERROR(VLOOKUP(KX$2&amp;$A12,'EUC2'!$D:$E,MATCH("HOME",'EUC2'!$D$1:$E$1,0),0),"")</f>
        <v/>
      </c>
      <c r="KY12" s="25" t="str">
        <f>IFERROR(VLOOKUP(KY$2&amp;$B12,'FPL FIX2'!$N$1:$Q$400,MATCH("HOME",'FPL FIX2'!$N$1:$Q$1,0),0),"")&amp;IFERROR(VLOOKUP(KY$2&amp;$B12,'FPL FIX2'!$O$1:$P$400,MATCH("AWAY",'FPL FIX2'!$O$1:$P$1,0),0),"")&amp;IFERROR(VLOOKUP(KY$2&amp;$A12,'FA2'!$A:$D,MATCH("AWAY",'FA2'!$A$1:$D$1,0),0),"")&amp;IFERROR(VLOOKUP(KY$2&amp;$A12,'FA2'!$B:$C,MATCH("HOME",'FA2'!$B$1:$C$1,0),0),"")&amp;IFERROR(VLOOKUP(KY$2&amp;$A12,'EFL2'!$A:$D,MATCH("AWAY",'EFL2'!$A$1:$D$1,0),0),"")&amp;IFERROR(VLOOKUP(KY$2&amp;$A12,'EFL2'!$B:$C,MATCH("HOME",'EFL2'!$B$1:$C$1,0),0),"")&amp;IFERROR(VLOOKUP(KY$2&amp;$A12,'UCL2'!$C:$F,MATCH("AWAY",'UCL2'!$C$1:$F$1,0),0),"")&amp;IFERROR(VLOOKUP(KY$2&amp;$A12,'UCL2'!$D:$E,MATCH("HOME",'UCL2'!$D$1:$E$1,0),0),"")&amp;IFERROR(VLOOKUP(KY$2&amp;$A12,'EU2'!$C:$F,MATCH("AWAY",'EU2'!$C$1:$F$1,0),0),"")&amp;IFERROR(VLOOKUP(KY$2&amp;$A12,'EU2'!$D:$E,MATCH("HOME",'EU2'!$D$1:$E$1,0),0),"")&amp;IFERROR(VLOOKUP(KY$2&amp;$A12,'EUC2'!$C:$F,MATCH("AWAY",'EUC2'!$C$1:$F$1,0),0),"")&amp;IFERROR(VLOOKUP(KY$2&amp;$A12,'EUC2'!$D:$E,MATCH("HOME",'EUC2'!$D$1:$E$1,0),0),"")</f>
        <v/>
      </c>
      <c r="KZ12" s="25" t="str">
        <f>IFERROR(VLOOKUP(KZ$2&amp;$B12,'FPL FIX2'!$N$1:$Q$400,MATCH("HOME",'FPL FIX2'!$N$1:$Q$1,0),0),"")&amp;IFERROR(VLOOKUP(KZ$2&amp;$B12,'FPL FIX2'!$O$1:$P$400,MATCH("AWAY",'FPL FIX2'!$O$1:$P$1,0),0),"")&amp;IFERROR(VLOOKUP(KZ$2&amp;$A12,'FA2'!$A:$D,MATCH("AWAY",'FA2'!$A$1:$D$1,0),0),"")&amp;IFERROR(VLOOKUP(KZ$2&amp;$A12,'FA2'!$B:$C,MATCH("HOME",'FA2'!$B$1:$C$1,0),0),"")&amp;IFERROR(VLOOKUP(KZ$2&amp;$A12,'EFL2'!$A:$D,MATCH("AWAY",'EFL2'!$A$1:$D$1,0),0),"")&amp;IFERROR(VLOOKUP(KZ$2&amp;$A12,'EFL2'!$B:$C,MATCH("HOME",'EFL2'!$B$1:$C$1,0),0),"")&amp;IFERROR(VLOOKUP(KZ$2&amp;$A12,'UCL2'!$C:$F,MATCH("AWAY",'UCL2'!$C$1:$F$1,0),0),"")&amp;IFERROR(VLOOKUP(KZ$2&amp;$A12,'UCL2'!$D:$E,MATCH("HOME",'UCL2'!$D$1:$E$1,0),0),"")&amp;IFERROR(VLOOKUP(KZ$2&amp;$A12,'EU2'!$C:$F,MATCH("AWAY",'EU2'!$C$1:$F$1,0),0),"")&amp;IFERROR(VLOOKUP(KZ$2&amp;$A12,'EU2'!$D:$E,MATCH("HOME",'EU2'!$D$1:$E$1,0),0),"")&amp;IFERROR(VLOOKUP(KZ$2&amp;$A12,'EUC2'!$C:$F,MATCH("AWAY",'EUC2'!$C$1:$F$1,0),0),"")&amp;IFERROR(VLOOKUP(KZ$2&amp;$A12,'EUC2'!$D:$E,MATCH("HOME",'EUC2'!$D$1:$E$1,0),0),"")</f>
        <v/>
      </c>
      <c r="LA12" s="25" t="str">
        <f>IFERROR(VLOOKUP(LA$2&amp;$B12,'FPL FIX2'!$N$1:$Q$400,MATCH("HOME",'FPL FIX2'!$N$1:$Q$1,0),0),"")&amp;IFERROR(VLOOKUP(LA$2&amp;$B12,'FPL FIX2'!$O$1:$P$400,MATCH("AWAY",'FPL FIX2'!$O$1:$P$1,0),0),"")&amp;IFERROR(VLOOKUP(LA$2&amp;$A12,'FA2'!$A:$D,MATCH("AWAY",'FA2'!$A$1:$D$1,0),0),"")&amp;IFERROR(VLOOKUP(LA$2&amp;$A12,'FA2'!$B:$C,MATCH("HOME",'FA2'!$B$1:$C$1,0),0),"")&amp;IFERROR(VLOOKUP(LA$2&amp;$A12,'EFL2'!$A:$D,MATCH("AWAY",'EFL2'!$A$1:$D$1,0),0),"")&amp;IFERROR(VLOOKUP(LA$2&amp;$A12,'EFL2'!$B:$C,MATCH("HOME",'EFL2'!$B$1:$C$1,0),0),"")&amp;IFERROR(VLOOKUP(LA$2&amp;$A12,'UCL2'!$C:$F,MATCH("AWAY",'UCL2'!$C$1:$F$1,0),0),"")&amp;IFERROR(VLOOKUP(LA$2&amp;$A12,'UCL2'!$D:$E,MATCH("HOME",'UCL2'!$D$1:$E$1,0),0),"")&amp;IFERROR(VLOOKUP(LA$2&amp;$A12,'EU2'!$C:$F,MATCH("AWAY",'EU2'!$C$1:$F$1,0),0),"")&amp;IFERROR(VLOOKUP(LA$2&amp;$A12,'EU2'!$D:$E,MATCH("HOME",'EU2'!$D$1:$E$1,0),0),"")&amp;IFERROR(VLOOKUP(LA$2&amp;$A12,'EUC2'!$C:$F,MATCH("AWAY",'EUC2'!$C$1:$F$1,0),0),"")&amp;IFERROR(VLOOKUP(LA$2&amp;$A12,'EUC2'!$D:$E,MATCH("HOME",'EUC2'!$D$1:$E$1,0),0),"")</f>
        <v/>
      </c>
      <c r="LB12" s="25" t="str">
        <f>IFERROR(VLOOKUP(LB$2&amp;$B12,'FPL FIX2'!$N$1:$Q$400,MATCH("HOME",'FPL FIX2'!$N$1:$Q$1,0),0),"")&amp;IFERROR(VLOOKUP(LB$2&amp;$B12,'FPL FIX2'!$O$1:$P$400,MATCH("AWAY",'FPL FIX2'!$O$1:$P$1,0),0),"")&amp;IFERROR(VLOOKUP(LB$2&amp;$A12,'FA2'!$A:$D,MATCH("AWAY",'FA2'!$A$1:$D$1,0),0),"")&amp;IFERROR(VLOOKUP(LB$2&amp;$A12,'FA2'!$B:$C,MATCH("HOME",'FA2'!$B$1:$C$1,0),0),"")&amp;IFERROR(VLOOKUP(LB$2&amp;$A12,'EFL2'!$A:$D,MATCH("AWAY",'EFL2'!$A$1:$D$1,0),0),"")&amp;IFERROR(VLOOKUP(LB$2&amp;$A12,'EFL2'!$B:$C,MATCH("HOME",'EFL2'!$B$1:$C$1,0),0),"")&amp;IFERROR(VLOOKUP(LB$2&amp;$A12,'UCL2'!$C:$F,MATCH("AWAY",'UCL2'!$C$1:$F$1,0),0),"")&amp;IFERROR(VLOOKUP(LB$2&amp;$A12,'UCL2'!$D:$E,MATCH("HOME",'UCL2'!$D$1:$E$1,0),0),"")&amp;IFERROR(VLOOKUP(LB$2&amp;$A12,'EU2'!$C:$F,MATCH("AWAY",'EU2'!$C$1:$F$1,0),0),"")&amp;IFERROR(VLOOKUP(LB$2&amp;$A12,'EU2'!$D:$E,MATCH("HOME",'EU2'!$D$1:$E$1,0),0),"")&amp;IFERROR(VLOOKUP(LB$2&amp;$A12,'EUC2'!$C:$F,MATCH("AWAY",'EUC2'!$C$1:$F$1,0),0),"")&amp;IFERROR(VLOOKUP(LB$2&amp;$A12,'EUC2'!$D:$E,MATCH("HOME",'EUC2'!$D$1:$E$1,0),0),"")</f>
        <v/>
      </c>
      <c r="LC12" s="25" t="str">
        <f>IFERROR(VLOOKUP(LC$2&amp;$B12,'FPL FIX2'!$N$1:$Q$400,MATCH("HOME",'FPL FIX2'!$N$1:$Q$1,0),0),"")&amp;IFERROR(VLOOKUP(LC$2&amp;$B12,'FPL FIX2'!$O$1:$P$400,MATCH("AWAY",'FPL FIX2'!$O$1:$P$1,0),0),"")&amp;IFERROR(VLOOKUP(LC$2&amp;$A12,'FA2'!$A:$D,MATCH("AWAY",'FA2'!$A$1:$D$1,0),0),"")&amp;IFERROR(VLOOKUP(LC$2&amp;$A12,'FA2'!$B:$C,MATCH("HOME",'FA2'!$B$1:$C$1,0),0),"")&amp;IFERROR(VLOOKUP(LC$2&amp;$A12,'EFL2'!$A:$D,MATCH("AWAY",'EFL2'!$A$1:$D$1,0),0),"")&amp;IFERROR(VLOOKUP(LC$2&amp;$A12,'EFL2'!$B:$C,MATCH("HOME",'EFL2'!$B$1:$C$1,0),0),"")&amp;IFERROR(VLOOKUP(LC$2&amp;$A12,'UCL2'!$C:$F,MATCH("AWAY",'UCL2'!$C$1:$F$1,0),0),"")&amp;IFERROR(VLOOKUP(LC$2&amp;$A12,'UCL2'!$D:$E,MATCH("HOME",'UCL2'!$D$1:$E$1,0),0),"")&amp;IFERROR(VLOOKUP(LC$2&amp;$A12,'EU2'!$C:$F,MATCH("AWAY",'EU2'!$C$1:$F$1,0),0),"")&amp;IFERROR(VLOOKUP(LC$2&amp;$A12,'EU2'!$D:$E,MATCH("HOME",'EU2'!$D$1:$E$1,0),0),"")&amp;IFERROR(VLOOKUP(LC$2&amp;$A12,'EUC2'!$C:$F,MATCH("AWAY",'EUC2'!$C$1:$F$1,0),0),"")&amp;IFERROR(VLOOKUP(LC$2&amp;$A12,'EUC2'!$D:$E,MATCH("HOME",'EUC2'!$D$1:$E$1,0),0),"")</f>
        <v/>
      </c>
      <c r="LD12" s="25" t="str">
        <f>IFERROR(VLOOKUP(LD$2&amp;$B12,'FPL FIX2'!$N$1:$Q$400,MATCH("HOME",'FPL FIX2'!$N$1:$Q$1,0),0),"")&amp;IFERROR(VLOOKUP(LD$2&amp;$B12,'FPL FIX2'!$O$1:$P$400,MATCH("AWAY",'FPL FIX2'!$O$1:$P$1,0),0),"")&amp;IFERROR(VLOOKUP(LD$2&amp;$A12,'FA2'!$A:$D,MATCH("AWAY",'FA2'!$A$1:$D$1,0),0),"")&amp;IFERROR(VLOOKUP(LD$2&amp;$A12,'FA2'!$B:$C,MATCH("HOME",'FA2'!$B$1:$C$1,0),0),"")&amp;IFERROR(VLOOKUP(LD$2&amp;$A12,'EFL2'!$A:$D,MATCH("AWAY",'EFL2'!$A$1:$D$1,0),0),"")&amp;IFERROR(VLOOKUP(LD$2&amp;$A12,'EFL2'!$B:$C,MATCH("HOME",'EFL2'!$B$1:$C$1,0),0),"")&amp;IFERROR(VLOOKUP(LD$2&amp;$A12,'UCL2'!$C:$F,MATCH("AWAY",'UCL2'!$C$1:$F$1,0),0),"")&amp;IFERROR(VLOOKUP(LD$2&amp;$A12,'UCL2'!$D:$E,MATCH("HOME",'UCL2'!$D$1:$E$1,0),0),"")&amp;IFERROR(VLOOKUP(LD$2&amp;$A12,'EU2'!$C:$F,MATCH("AWAY",'EU2'!$C$1:$F$1,0),0),"")&amp;IFERROR(VLOOKUP(LD$2&amp;$A12,'EU2'!$D:$E,MATCH("HOME",'EU2'!$D$1:$E$1,0),0),"")&amp;IFERROR(VLOOKUP(LD$2&amp;$A12,'EUC2'!$C:$F,MATCH("AWAY",'EUC2'!$C$1:$F$1,0),0),"")&amp;IFERROR(VLOOKUP(LD$2&amp;$A12,'EUC2'!$D:$E,MATCH("HOME",'EUC2'!$D$1:$E$1,0),0),"")</f>
        <v/>
      </c>
      <c r="LE12" s="25" t="str">
        <f>IFERROR(VLOOKUP(LE$2&amp;$B12,'FPL FIX2'!$N$1:$Q$400,MATCH("HOME",'FPL FIX2'!$N$1:$Q$1,0),0),"")&amp;IFERROR(VLOOKUP(LE$2&amp;$B12,'FPL FIX2'!$O$1:$P$400,MATCH("AWAY",'FPL FIX2'!$O$1:$P$1,0),0),"")&amp;IFERROR(VLOOKUP(LE$2&amp;$A12,'FA2'!$A:$D,MATCH("AWAY",'FA2'!$A$1:$D$1,0),0),"")&amp;IFERROR(VLOOKUP(LE$2&amp;$A12,'FA2'!$B:$C,MATCH("HOME",'FA2'!$B$1:$C$1,0),0),"")&amp;IFERROR(VLOOKUP(LE$2&amp;$A12,'EFL2'!$A:$D,MATCH("AWAY",'EFL2'!$A$1:$D$1,0),0),"")&amp;IFERROR(VLOOKUP(LE$2&amp;$A12,'EFL2'!$B:$C,MATCH("HOME",'EFL2'!$B$1:$C$1,0),0),"")&amp;IFERROR(VLOOKUP(LE$2&amp;$A12,'UCL2'!$C:$F,MATCH("AWAY",'UCL2'!$C$1:$F$1,0),0),"")&amp;IFERROR(VLOOKUP(LE$2&amp;$A12,'UCL2'!$D:$E,MATCH("HOME",'UCL2'!$D$1:$E$1,0),0),"")&amp;IFERROR(VLOOKUP(LE$2&amp;$A12,'EU2'!$C:$F,MATCH("AWAY",'EU2'!$C$1:$F$1,0),0),"")&amp;IFERROR(VLOOKUP(LE$2&amp;$A12,'EU2'!$D:$E,MATCH("HOME",'EU2'!$D$1:$E$1,0),0),"")&amp;IFERROR(VLOOKUP(LE$2&amp;$A12,'EUC2'!$C:$F,MATCH("AWAY",'EUC2'!$C$1:$F$1,0),0),"")&amp;IFERROR(VLOOKUP(LE$2&amp;$A12,'EUC2'!$D:$E,MATCH("HOME",'EUC2'!$D$1:$E$1,0),0),"")</f>
        <v/>
      </c>
      <c r="LF12" s="25" t="str">
        <f>IFERROR(VLOOKUP(LF$2&amp;$B12,'FPL FIX2'!$N$1:$Q$400,MATCH("HOME",'FPL FIX2'!$N$1:$Q$1,0),0),"")&amp;IFERROR(VLOOKUP(LF$2&amp;$B12,'FPL FIX2'!$O$1:$P$400,MATCH("AWAY",'FPL FIX2'!$O$1:$P$1,0),0),"")&amp;IFERROR(VLOOKUP(LF$2&amp;$A12,'FA2'!$A:$D,MATCH("AWAY",'FA2'!$A$1:$D$1,0),0),"")&amp;IFERROR(VLOOKUP(LF$2&amp;$A12,'FA2'!$B:$C,MATCH("HOME",'FA2'!$B$1:$C$1,0),0),"")&amp;IFERROR(VLOOKUP(LF$2&amp;$A12,'EFL2'!$A:$D,MATCH("AWAY",'EFL2'!$A$1:$D$1,0),0),"")&amp;IFERROR(VLOOKUP(LF$2&amp;$A12,'EFL2'!$B:$C,MATCH("HOME",'EFL2'!$B$1:$C$1,0),0),"")&amp;IFERROR(VLOOKUP(LF$2&amp;$A12,'UCL2'!$C:$F,MATCH("AWAY",'UCL2'!$C$1:$F$1,0),0),"")&amp;IFERROR(VLOOKUP(LF$2&amp;$A12,'UCL2'!$D:$E,MATCH("HOME",'UCL2'!$D$1:$E$1,0),0),"")&amp;IFERROR(VLOOKUP(LF$2&amp;$A12,'EU2'!$C:$F,MATCH("AWAY",'EU2'!$C$1:$F$1,0),0),"")&amp;IFERROR(VLOOKUP(LF$2&amp;$A12,'EU2'!$D:$E,MATCH("HOME",'EU2'!$D$1:$E$1,0),0),"")&amp;IFERROR(VLOOKUP(LF$2&amp;$A12,'EUC2'!$C:$F,MATCH("AWAY",'EUC2'!$C$1:$F$1,0),0),"")&amp;IFERROR(VLOOKUP(LF$2&amp;$A12,'EUC2'!$D:$E,MATCH("HOME",'EUC2'!$D$1:$E$1,0),0),"")</f>
        <v/>
      </c>
      <c r="LG12" s="25" t="str">
        <f>IFERROR(VLOOKUP(LG$2&amp;$B12,'FPL FIX2'!$N$1:$Q$400,MATCH("HOME",'FPL FIX2'!$N$1:$Q$1,0),0),"")&amp;IFERROR(VLOOKUP(LG$2&amp;$B12,'FPL FIX2'!$O$1:$P$400,MATCH("AWAY",'FPL FIX2'!$O$1:$P$1,0),0),"")&amp;IFERROR(VLOOKUP(LG$2&amp;$A12,'FA2'!$A:$D,MATCH("AWAY",'FA2'!$A$1:$D$1,0),0),"")&amp;IFERROR(VLOOKUP(LG$2&amp;$A12,'FA2'!$B:$C,MATCH("HOME",'FA2'!$B$1:$C$1,0),0),"")&amp;IFERROR(VLOOKUP(LG$2&amp;$A12,'EFL2'!$A:$D,MATCH("AWAY",'EFL2'!$A$1:$D$1,0),0),"")&amp;IFERROR(VLOOKUP(LG$2&amp;$A12,'EFL2'!$B:$C,MATCH("HOME",'EFL2'!$B$1:$C$1,0),0),"")&amp;IFERROR(VLOOKUP(LG$2&amp;$A12,'UCL2'!$C:$F,MATCH("AWAY",'UCL2'!$C$1:$F$1,0),0),"")&amp;IFERROR(VLOOKUP(LG$2&amp;$A12,'UCL2'!$D:$E,MATCH("HOME",'UCL2'!$D$1:$E$1,0),0),"")&amp;IFERROR(VLOOKUP(LG$2&amp;$A12,'EU2'!$C:$F,MATCH("AWAY",'EU2'!$C$1:$F$1,0),0),"")&amp;IFERROR(VLOOKUP(LG$2&amp;$A12,'EU2'!$D:$E,MATCH("HOME",'EU2'!$D$1:$E$1,0),0),"")&amp;IFERROR(VLOOKUP(LG$2&amp;$A12,'EUC2'!$C:$F,MATCH("AWAY",'EUC2'!$C$1:$F$1,0),0),"")&amp;IFERROR(VLOOKUP(LG$2&amp;$A12,'EUC2'!$D:$E,MATCH("HOME",'EUC2'!$D$1:$E$1,0),0),"")</f>
        <v/>
      </c>
      <c r="LH12" s="25" t="str">
        <f>IFERROR(VLOOKUP(LH$2&amp;$B12,'FPL FIX2'!$N$1:$Q$400,MATCH("HOME",'FPL FIX2'!$N$1:$Q$1,0),0),"")&amp;IFERROR(VLOOKUP(LH$2&amp;$B12,'FPL FIX2'!$O$1:$P$400,MATCH("AWAY",'FPL FIX2'!$O$1:$P$1,0),0),"")&amp;IFERROR(VLOOKUP(LH$2&amp;$A12,'FA2'!$A:$D,MATCH("AWAY",'FA2'!$A$1:$D$1,0),0),"")&amp;IFERROR(VLOOKUP(LH$2&amp;$A12,'FA2'!$B:$C,MATCH("HOME",'FA2'!$B$1:$C$1,0),0),"")&amp;IFERROR(VLOOKUP(LH$2&amp;$A12,'EFL2'!$A:$D,MATCH("AWAY",'EFL2'!$A$1:$D$1,0),0),"")&amp;IFERROR(VLOOKUP(LH$2&amp;$A12,'EFL2'!$B:$C,MATCH("HOME",'EFL2'!$B$1:$C$1,0),0),"")&amp;IFERROR(VLOOKUP(LH$2&amp;$A12,'UCL2'!$C:$F,MATCH("AWAY",'UCL2'!$C$1:$F$1,0),0),"")&amp;IFERROR(VLOOKUP(LH$2&amp;$A12,'UCL2'!$D:$E,MATCH("HOME",'UCL2'!$D$1:$E$1,0),0),"")&amp;IFERROR(VLOOKUP(LH$2&amp;$A12,'EU2'!$C:$F,MATCH("AWAY",'EU2'!$C$1:$F$1,0),0),"")&amp;IFERROR(VLOOKUP(LH$2&amp;$A12,'EU2'!$D:$E,MATCH("HOME",'EU2'!$D$1:$E$1,0),0),"")&amp;IFERROR(VLOOKUP(LH$2&amp;$A12,'EUC2'!$C:$F,MATCH("AWAY",'EUC2'!$C$1:$F$1,0),0),"")&amp;IFERROR(VLOOKUP(LH$2&amp;$A12,'EUC2'!$D:$E,MATCH("HOME",'EUC2'!$D$1:$E$1,0),0),"")</f>
        <v/>
      </c>
      <c r="LI12" s="25" t="str">
        <f>IFERROR(VLOOKUP(LI$2&amp;$B12,'FPL FIX2'!$N$1:$Q$400,MATCH("HOME",'FPL FIX2'!$N$1:$Q$1,0),0),"")&amp;IFERROR(VLOOKUP(LI$2&amp;$B12,'FPL FIX2'!$O$1:$P$400,MATCH("AWAY",'FPL FIX2'!$O$1:$P$1,0),0),"")&amp;IFERROR(VLOOKUP(LI$2&amp;$A12,'FA2'!$A:$D,MATCH("AWAY",'FA2'!$A$1:$D$1,0),0),"")&amp;IFERROR(VLOOKUP(LI$2&amp;$A12,'FA2'!$B:$C,MATCH("HOME",'FA2'!$B$1:$C$1,0),0),"")&amp;IFERROR(VLOOKUP(LI$2&amp;$A12,'EFL2'!$A:$D,MATCH("AWAY",'EFL2'!$A$1:$D$1,0),0),"")&amp;IFERROR(VLOOKUP(LI$2&amp;$A12,'EFL2'!$B:$C,MATCH("HOME",'EFL2'!$B$1:$C$1,0),0),"")&amp;IFERROR(VLOOKUP(LI$2&amp;$A12,'UCL2'!$C:$F,MATCH("AWAY",'UCL2'!$C$1:$F$1,0),0),"")&amp;IFERROR(VLOOKUP(LI$2&amp;$A12,'UCL2'!$D:$E,MATCH("HOME",'UCL2'!$D$1:$E$1,0),0),"")&amp;IFERROR(VLOOKUP(LI$2&amp;$A12,'EU2'!$C:$F,MATCH("AWAY",'EU2'!$C$1:$F$1,0),0),"")&amp;IFERROR(VLOOKUP(LI$2&amp;$A12,'EU2'!$D:$E,MATCH("HOME",'EU2'!$D$1:$E$1,0),0),"")&amp;IFERROR(VLOOKUP(LI$2&amp;$A12,'EUC2'!$C:$F,MATCH("AWAY",'EUC2'!$C$1:$F$1,0),0),"")&amp;IFERROR(VLOOKUP(LI$2&amp;$A12,'EUC2'!$D:$E,MATCH("HOME",'EUC2'!$D$1:$E$1,0),0),"")</f>
        <v/>
      </c>
      <c r="LJ12" s="25" t="str">
        <f>IFERROR(VLOOKUP(LJ$2&amp;$B12,'FPL FIX2'!$N$1:$Q$400,MATCH("HOME",'FPL FIX2'!$N$1:$Q$1,0),0),"")&amp;IFERROR(VLOOKUP(LJ$2&amp;$B12,'FPL FIX2'!$O$1:$P$400,MATCH("AWAY",'FPL FIX2'!$O$1:$P$1,0),0),"")&amp;IFERROR(VLOOKUP(LJ$2&amp;$A12,'FA2'!$A:$D,MATCH("AWAY",'FA2'!$A$1:$D$1,0),0),"")&amp;IFERROR(VLOOKUP(LJ$2&amp;$A12,'FA2'!$B:$C,MATCH("HOME",'FA2'!$B$1:$C$1,0),0),"")&amp;IFERROR(VLOOKUP(LJ$2&amp;$A12,'EFL2'!$A:$D,MATCH("AWAY",'EFL2'!$A$1:$D$1,0),0),"")&amp;IFERROR(VLOOKUP(LJ$2&amp;$A12,'EFL2'!$B:$C,MATCH("HOME",'EFL2'!$B$1:$C$1,0),0),"")&amp;IFERROR(VLOOKUP(LJ$2&amp;$A12,'UCL2'!$C:$F,MATCH("AWAY",'UCL2'!$C$1:$F$1,0),0),"")&amp;IFERROR(VLOOKUP(LJ$2&amp;$A12,'UCL2'!$D:$E,MATCH("HOME",'UCL2'!$D$1:$E$1,0),0),"")&amp;IFERROR(VLOOKUP(LJ$2&amp;$A12,'EU2'!$C:$F,MATCH("AWAY",'EU2'!$C$1:$F$1,0),0),"")&amp;IFERROR(VLOOKUP(LJ$2&amp;$A12,'EU2'!$D:$E,MATCH("HOME",'EU2'!$D$1:$E$1,0),0),"")&amp;IFERROR(VLOOKUP(LJ$2&amp;$A12,'EUC2'!$C:$F,MATCH("AWAY",'EUC2'!$C$1:$F$1,0),0),"")&amp;IFERROR(VLOOKUP(LJ$2&amp;$A12,'EUC2'!$D:$E,MATCH("HOME",'EUC2'!$D$1:$E$1,0),0),"")</f>
        <v/>
      </c>
      <c r="LK12" s="25" t="str">
        <f>IFERROR(VLOOKUP(LK$2&amp;$B12,'FPL FIX2'!$N$1:$Q$400,MATCH("HOME",'FPL FIX2'!$N$1:$Q$1,0),0),"")&amp;IFERROR(VLOOKUP(LK$2&amp;$B12,'FPL FIX2'!$O$1:$P$400,MATCH("AWAY",'FPL FIX2'!$O$1:$P$1,0),0),"")&amp;IFERROR(VLOOKUP(LK$2&amp;$A12,'FA2'!$A:$D,MATCH("AWAY",'FA2'!$A$1:$D$1,0),0),"")&amp;IFERROR(VLOOKUP(LK$2&amp;$A12,'FA2'!$B:$C,MATCH("HOME",'FA2'!$B$1:$C$1,0),0),"")&amp;IFERROR(VLOOKUP(LK$2&amp;$A12,'EFL2'!$A:$D,MATCH("AWAY",'EFL2'!$A$1:$D$1,0),0),"")&amp;IFERROR(VLOOKUP(LK$2&amp;$A12,'EFL2'!$B:$C,MATCH("HOME",'EFL2'!$B$1:$C$1,0),0),"")&amp;IFERROR(VLOOKUP(LK$2&amp;$A12,'UCL2'!$C:$F,MATCH("AWAY",'UCL2'!$C$1:$F$1,0),0),"")&amp;IFERROR(VLOOKUP(LK$2&amp;$A12,'UCL2'!$D:$E,MATCH("HOME",'UCL2'!$D$1:$E$1,0),0),"")&amp;IFERROR(VLOOKUP(LK$2&amp;$A12,'EU2'!$C:$F,MATCH("AWAY",'EU2'!$C$1:$F$1,0),0),"")&amp;IFERROR(VLOOKUP(LK$2&amp;$A12,'EU2'!$D:$E,MATCH("HOME",'EU2'!$D$1:$E$1,0),0),"")&amp;IFERROR(VLOOKUP(LK$2&amp;$A12,'EUC2'!$C:$F,MATCH("AWAY",'EUC2'!$C$1:$F$1,0),0),"")&amp;IFERROR(VLOOKUP(LK$2&amp;$A12,'EUC2'!$D:$E,MATCH("HOME",'EUC2'!$D$1:$E$1,0),0),"")</f>
        <v/>
      </c>
      <c r="LL12" s="25" t="str">
        <f>IFERROR(VLOOKUP(LL$2&amp;$B12,'FPL FIX2'!$N$1:$Q$400,MATCH("HOME",'FPL FIX2'!$N$1:$Q$1,0),0),"")&amp;IFERROR(VLOOKUP(LL$2&amp;$B12,'FPL FIX2'!$O$1:$P$400,MATCH("AWAY",'FPL FIX2'!$O$1:$P$1,0),0),"")&amp;IFERROR(VLOOKUP(LL$2&amp;$A12,'FA2'!$A:$D,MATCH("AWAY",'FA2'!$A$1:$D$1,0),0),"")&amp;IFERROR(VLOOKUP(LL$2&amp;$A12,'FA2'!$B:$C,MATCH("HOME",'FA2'!$B$1:$C$1,0),0),"")&amp;IFERROR(VLOOKUP(LL$2&amp;$A12,'EFL2'!$A:$D,MATCH("AWAY",'EFL2'!$A$1:$D$1,0),0),"")&amp;IFERROR(VLOOKUP(LL$2&amp;$A12,'EFL2'!$B:$C,MATCH("HOME",'EFL2'!$B$1:$C$1,0),0),"")&amp;IFERROR(VLOOKUP(LL$2&amp;$A12,'UCL2'!$C:$F,MATCH("AWAY",'UCL2'!$C$1:$F$1,0),0),"")&amp;IFERROR(VLOOKUP(LL$2&amp;$A12,'UCL2'!$D:$E,MATCH("HOME",'UCL2'!$D$1:$E$1,0),0),"")&amp;IFERROR(VLOOKUP(LL$2&amp;$A12,'EU2'!$C:$F,MATCH("AWAY",'EU2'!$C$1:$F$1,0),0),"")&amp;IFERROR(VLOOKUP(LL$2&amp;$A12,'EU2'!$D:$E,MATCH("HOME",'EU2'!$D$1:$E$1,0),0),"")&amp;IFERROR(VLOOKUP(LL$2&amp;$A12,'EUC2'!$C:$F,MATCH("AWAY",'EUC2'!$C$1:$F$1,0),0),"")&amp;IFERROR(VLOOKUP(LL$2&amp;$A12,'EUC2'!$D:$E,MATCH("HOME",'EUC2'!$D$1:$E$1,0),0),"")</f>
        <v/>
      </c>
      <c r="LM12" s="25" t="str">
        <f>IFERROR(VLOOKUP(LM$2&amp;$B12,'FPL FIX2'!$N$1:$Q$400,MATCH("HOME",'FPL FIX2'!$N$1:$Q$1,0),0),"")&amp;IFERROR(VLOOKUP(LM$2&amp;$B12,'FPL FIX2'!$O$1:$P$400,MATCH("AWAY",'FPL FIX2'!$O$1:$P$1,0),0),"")&amp;IFERROR(VLOOKUP(LM$2&amp;$A12,'FA2'!$A:$D,MATCH("AWAY",'FA2'!$A$1:$D$1,0),0),"")&amp;IFERROR(VLOOKUP(LM$2&amp;$A12,'FA2'!$B:$C,MATCH("HOME",'FA2'!$B$1:$C$1,0),0),"")&amp;IFERROR(VLOOKUP(LM$2&amp;$A12,'EFL2'!$A:$D,MATCH("AWAY",'EFL2'!$A$1:$D$1,0),0),"")&amp;IFERROR(VLOOKUP(LM$2&amp;$A12,'EFL2'!$B:$C,MATCH("HOME",'EFL2'!$B$1:$C$1,0),0),"")&amp;IFERROR(VLOOKUP(LM$2&amp;$A12,'UCL2'!$C:$F,MATCH("AWAY",'UCL2'!$C$1:$F$1,0),0),"")&amp;IFERROR(VLOOKUP(LM$2&amp;$A12,'UCL2'!$D:$E,MATCH("HOME",'UCL2'!$D$1:$E$1,0),0),"")&amp;IFERROR(VLOOKUP(LM$2&amp;$A12,'EU2'!$C:$F,MATCH("AWAY",'EU2'!$C$1:$F$1,0),0),"")&amp;IFERROR(VLOOKUP(LM$2&amp;$A12,'EU2'!$D:$E,MATCH("HOME",'EU2'!$D$1:$E$1,0),0),"")&amp;IFERROR(VLOOKUP(LM$2&amp;$A12,'EUC2'!$C:$F,MATCH("AWAY",'EUC2'!$C$1:$F$1,0),0),"")&amp;IFERROR(VLOOKUP(LM$2&amp;$A12,'EUC2'!$D:$E,MATCH("HOME",'EUC2'!$D$1:$E$1,0),0),"")</f>
        <v/>
      </c>
      <c r="LN12" s="25" t="str">
        <f>IFERROR(VLOOKUP(LN$2&amp;$B12,'FPL FIX2'!$N$1:$Q$400,MATCH("HOME",'FPL FIX2'!$N$1:$Q$1,0),0),"")&amp;IFERROR(VLOOKUP(LN$2&amp;$B12,'FPL FIX2'!$O$1:$P$400,MATCH("AWAY",'FPL FIX2'!$O$1:$P$1,0),0),"")&amp;IFERROR(VLOOKUP(LN$2&amp;$A12,'FA2'!$A:$D,MATCH("AWAY",'FA2'!$A$1:$D$1,0),0),"")&amp;IFERROR(VLOOKUP(LN$2&amp;$A12,'FA2'!$B:$C,MATCH("HOME",'FA2'!$B$1:$C$1,0),0),"")&amp;IFERROR(VLOOKUP(LN$2&amp;$A12,'EFL2'!$A:$D,MATCH("AWAY",'EFL2'!$A$1:$D$1,0),0),"")&amp;IFERROR(VLOOKUP(LN$2&amp;$A12,'EFL2'!$B:$C,MATCH("HOME",'EFL2'!$B$1:$C$1,0),0),"")&amp;IFERROR(VLOOKUP(LN$2&amp;$A12,'UCL2'!$C:$F,MATCH("AWAY",'UCL2'!$C$1:$F$1,0),0),"")&amp;IFERROR(VLOOKUP(LN$2&amp;$A12,'UCL2'!$D:$E,MATCH("HOME",'UCL2'!$D$1:$E$1,0),0),"")&amp;IFERROR(VLOOKUP(LN$2&amp;$A12,'EU2'!$C:$F,MATCH("AWAY",'EU2'!$C$1:$F$1,0),0),"")&amp;IFERROR(VLOOKUP(LN$2&amp;$A12,'EU2'!$D:$E,MATCH("HOME",'EU2'!$D$1:$E$1,0),0),"")&amp;IFERROR(VLOOKUP(LN$2&amp;$A12,'EUC2'!$C:$F,MATCH("AWAY",'EUC2'!$C$1:$F$1,0),0),"")&amp;IFERROR(VLOOKUP(LN$2&amp;$A12,'EUC2'!$D:$E,MATCH("HOME",'EUC2'!$D$1:$E$1,0),0),"")</f>
        <v/>
      </c>
      <c r="LO12" s="25" t="str">
        <f>IFERROR(VLOOKUP(LO$2&amp;$B12,'FPL FIX2'!$N$1:$Q$400,MATCH("HOME",'FPL FIX2'!$N$1:$Q$1,0),0),"")&amp;IFERROR(VLOOKUP(LO$2&amp;$B12,'FPL FIX2'!$O$1:$P$400,MATCH("AWAY",'FPL FIX2'!$O$1:$P$1,0),0),"")&amp;IFERROR(VLOOKUP(LO$2&amp;$A12,'FA2'!$A:$D,MATCH("AWAY",'FA2'!$A$1:$D$1,0),0),"")&amp;IFERROR(VLOOKUP(LO$2&amp;$A12,'FA2'!$B:$C,MATCH("HOME",'FA2'!$B$1:$C$1,0),0),"")&amp;IFERROR(VLOOKUP(LO$2&amp;$A12,'EFL2'!$A:$D,MATCH("AWAY",'EFL2'!$A$1:$D$1,0),0),"")&amp;IFERROR(VLOOKUP(LO$2&amp;$A12,'EFL2'!$B:$C,MATCH("HOME",'EFL2'!$B$1:$C$1,0),0),"")&amp;IFERROR(VLOOKUP(LO$2&amp;$A12,'UCL2'!$C:$F,MATCH("AWAY",'UCL2'!$C$1:$F$1,0),0),"")&amp;IFERROR(VLOOKUP(LO$2&amp;$A12,'UCL2'!$D:$E,MATCH("HOME",'UCL2'!$D$1:$E$1,0),0),"")&amp;IFERROR(VLOOKUP(LO$2&amp;$A12,'EU2'!$C:$F,MATCH("AWAY",'EU2'!$C$1:$F$1,0),0),"")&amp;IFERROR(VLOOKUP(LO$2&amp;$A12,'EU2'!$D:$E,MATCH("HOME",'EU2'!$D$1:$E$1,0),0),"")&amp;IFERROR(VLOOKUP(LO$2&amp;$A12,'EUC2'!$C:$F,MATCH("AWAY",'EUC2'!$C$1:$F$1,0),0),"")&amp;IFERROR(VLOOKUP(LO$2&amp;$A12,'EUC2'!$D:$E,MATCH("HOME",'EUC2'!$D$1:$E$1,0),0),"")</f>
        <v/>
      </c>
      <c r="LP12" s="25" t="str">
        <f>IFERROR(VLOOKUP(LP$2&amp;$B12,'FPL FIX2'!$N$1:$Q$400,MATCH("HOME",'FPL FIX2'!$N$1:$Q$1,0),0),"")&amp;IFERROR(VLOOKUP(LP$2&amp;$B12,'FPL FIX2'!$O$1:$P$400,MATCH("AWAY",'FPL FIX2'!$O$1:$P$1,0),0),"")&amp;IFERROR(VLOOKUP(LP$2&amp;$A12,'FA2'!$A:$D,MATCH("AWAY",'FA2'!$A$1:$D$1,0),0),"")&amp;IFERROR(VLOOKUP(LP$2&amp;$A12,'FA2'!$B:$C,MATCH("HOME",'FA2'!$B$1:$C$1,0),0),"")&amp;IFERROR(VLOOKUP(LP$2&amp;$A12,'EFL2'!$A:$D,MATCH("AWAY",'EFL2'!$A$1:$D$1,0),0),"")&amp;IFERROR(VLOOKUP(LP$2&amp;$A12,'EFL2'!$B:$C,MATCH("HOME",'EFL2'!$B$1:$C$1,0),0),"")&amp;IFERROR(VLOOKUP(LP$2&amp;$A12,'UCL2'!$C:$F,MATCH("AWAY",'UCL2'!$C$1:$F$1,0),0),"")&amp;IFERROR(VLOOKUP(LP$2&amp;$A12,'UCL2'!$D:$E,MATCH("HOME",'UCL2'!$D$1:$E$1,0),0),"")&amp;IFERROR(VLOOKUP(LP$2&amp;$A12,'EU2'!$C:$F,MATCH("AWAY",'EU2'!$C$1:$F$1,0),0),"")&amp;IFERROR(VLOOKUP(LP$2&amp;$A12,'EU2'!$D:$E,MATCH("HOME",'EU2'!$D$1:$E$1,0),0),"")&amp;IFERROR(VLOOKUP(LP$2&amp;$A12,'EUC2'!$C:$F,MATCH("AWAY",'EUC2'!$C$1:$F$1,0),0),"")&amp;IFERROR(VLOOKUP(LP$2&amp;$A12,'EUC2'!$D:$E,MATCH("HOME",'EUC2'!$D$1:$E$1,0),0),"")</f>
        <v/>
      </c>
      <c r="LQ12" s="25" t="str">
        <f>IFERROR(VLOOKUP(LQ$2&amp;$B12,'FPL FIX2'!$N$1:$Q$400,MATCH("HOME",'FPL FIX2'!$N$1:$Q$1,0),0),"")&amp;IFERROR(VLOOKUP(LQ$2&amp;$B12,'FPL FIX2'!$O$1:$P$400,MATCH("AWAY",'FPL FIX2'!$O$1:$P$1,0),0),"")&amp;IFERROR(VLOOKUP(LQ$2&amp;$A12,'FA2'!$A:$D,MATCH("AWAY",'FA2'!$A$1:$D$1,0),0),"")&amp;IFERROR(VLOOKUP(LQ$2&amp;$A12,'FA2'!$B:$C,MATCH("HOME",'FA2'!$B$1:$C$1,0),0),"")&amp;IFERROR(VLOOKUP(LQ$2&amp;$A12,'EFL2'!$A:$D,MATCH("AWAY",'EFL2'!$A$1:$D$1,0),0),"")&amp;IFERROR(VLOOKUP(LQ$2&amp;$A12,'EFL2'!$B:$C,MATCH("HOME",'EFL2'!$B$1:$C$1,0),0),"")&amp;IFERROR(VLOOKUP(LQ$2&amp;$A12,'UCL2'!$C:$F,MATCH("AWAY",'UCL2'!$C$1:$F$1,0),0),"")&amp;IFERROR(VLOOKUP(LQ$2&amp;$A12,'UCL2'!$D:$E,MATCH("HOME",'UCL2'!$D$1:$E$1,0),0),"")&amp;IFERROR(VLOOKUP(LQ$2&amp;$A12,'EU2'!$C:$F,MATCH("AWAY",'EU2'!$C$1:$F$1,0),0),"")&amp;IFERROR(VLOOKUP(LQ$2&amp;$A12,'EU2'!$D:$E,MATCH("HOME",'EU2'!$D$1:$E$1,0),0),"")&amp;IFERROR(VLOOKUP(LQ$2&amp;$A12,'EUC2'!$C:$F,MATCH("AWAY",'EUC2'!$C$1:$F$1,0),0),"")&amp;IFERROR(VLOOKUP(LQ$2&amp;$A12,'EUC2'!$D:$E,MATCH("HOME",'EUC2'!$D$1:$E$1,0),0),"")</f>
        <v/>
      </c>
      <c r="LR12" s="25" t="str">
        <f>IFERROR(VLOOKUP(LR$2&amp;$B12,'FPL FIX2'!$N$1:$Q$400,MATCH("HOME",'FPL FIX2'!$N$1:$Q$1,0),0),"")&amp;IFERROR(VLOOKUP(LR$2&amp;$B12,'FPL FIX2'!$O$1:$P$400,MATCH("AWAY",'FPL FIX2'!$O$1:$P$1,0),0),"")&amp;IFERROR(VLOOKUP(LR$2&amp;$A12,'FA2'!$A:$D,MATCH("AWAY",'FA2'!$A$1:$D$1,0),0),"")&amp;IFERROR(VLOOKUP(LR$2&amp;$A12,'FA2'!$B:$C,MATCH("HOME",'FA2'!$B$1:$C$1,0),0),"")&amp;IFERROR(VLOOKUP(LR$2&amp;$A12,'EFL2'!$A:$D,MATCH("AWAY",'EFL2'!$A$1:$D$1,0),0),"")&amp;IFERROR(VLOOKUP(LR$2&amp;$A12,'EFL2'!$B:$C,MATCH("HOME",'EFL2'!$B$1:$C$1,0),0),"")&amp;IFERROR(VLOOKUP(LR$2&amp;$A12,'UCL2'!$C:$F,MATCH("AWAY",'UCL2'!$C$1:$F$1,0),0),"")&amp;IFERROR(VLOOKUP(LR$2&amp;$A12,'UCL2'!$D:$E,MATCH("HOME",'UCL2'!$D$1:$E$1,0),0),"")&amp;IFERROR(VLOOKUP(LR$2&amp;$A12,'EU2'!$C:$F,MATCH("AWAY",'EU2'!$C$1:$F$1,0),0),"")&amp;IFERROR(VLOOKUP(LR$2&amp;$A12,'EU2'!$D:$E,MATCH("HOME",'EU2'!$D$1:$E$1,0),0),"")&amp;IFERROR(VLOOKUP(LR$2&amp;$A12,'EUC2'!$C:$F,MATCH("AWAY",'EUC2'!$C$1:$F$1,0),0),"")&amp;IFERROR(VLOOKUP(LR$2&amp;$A12,'EUC2'!$D:$E,MATCH("HOME",'EUC2'!$D$1:$E$1,0),0),"")</f>
        <v/>
      </c>
      <c r="LS12" s="25" t="str">
        <f>IFERROR(VLOOKUP(LS$2&amp;$B12,'FPL FIX2'!$N$1:$Q$400,MATCH("HOME",'FPL FIX2'!$N$1:$Q$1,0),0),"")&amp;IFERROR(VLOOKUP(LS$2&amp;$B12,'FPL FIX2'!$O$1:$P$400,MATCH("AWAY",'FPL FIX2'!$O$1:$P$1,0),0),"")&amp;IFERROR(VLOOKUP(LS$2&amp;$A12,'FA2'!$A:$D,MATCH("AWAY",'FA2'!$A$1:$D$1,0),0),"")&amp;IFERROR(VLOOKUP(LS$2&amp;$A12,'FA2'!$B:$C,MATCH("HOME",'FA2'!$B$1:$C$1,0),0),"")&amp;IFERROR(VLOOKUP(LS$2&amp;$A12,'EFL2'!$A:$D,MATCH("AWAY",'EFL2'!$A$1:$D$1,0),0),"")&amp;IFERROR(VLOOKUP(LS$2&amp;$A12,'EFL2'!$B:$C,MATCH("HOME",'EFL2'!$B$1:$C$1,0),0),"")&amp;IFERROR(VLOOKUP(LS$2&amp;$A12,'UCL2'!$C:$F,MATCH("AWAY",'UCL2'!$C$1:$F$1,0),0),"")&amp;IFERROR(VLOOKUP(LS$2&amp;$A12,'UCL2'!$D:$E,MATCH("HOME",'UCL2'!$D$1:$E$1,0),0),"")&amp;IFERROR(VLOOKUP(LS$2&amp;$A12,'EU2'!$C:$F,MATCH("AWAY",'EU2'!$C$1:$F$1,0),0),"")&amp;IFERROR(VLOOKUP(LS$2&amp;$A12,'EU2'!$D:$E,MATCH("HOME",'EU2'!$D$1:$E$1,0),0),"")&amp;IFERROR(VLOOKUP(LS$2&amp;$A12,'EUC2'!$C:$F,MATCH("AWAY",'EUC2'!$C$1:$F$1,0),0),"")&amp;IFERROR(VLOOKUP(LS$2&amp;$A12,'EUC2'!$D:$E,MATCH("HOME",'EUC2'!$D$1:$E$1,0),0),"")</f>
        <v/>
      </c>
      <c r="LT12" s="25" t="str">
        <f>IFERROR(VLOOKUP(LT$2&amp;$B12,'FPL FIX2'!$N$1:$Q$400,MATCH("HOME",'FPL FIX2'!$N$1:$Q$1,0),0),"")&amp;IFERROR(VLOOKUP(LT$2&amp;$B12,'FPL FIX2'!$O$1:$P$400,MATCH("AWAY",'FPL FIX2'!$O$1:$P$1,0),0),"")&amp;IFERROR(VLOOKUP(LT$2&amp;$A12,'FA2'!$A:$D,MATCH("AWAY",'FA2'!$A$1:$D$1,0),0),"")&amp;IFERROR(VLOOKUP(LT$2&amp;$A12,'FA2'!$B:$C,MATCH("HOME",'FA2'!$B$1:$C$1,0),0),"")&amp;IFERROR(VLOOKUP(LT$2&amp;$A12,'EFL2'!$A:$D,MATCH("AWAY",'EFL2'!$A$1:$D$1,0),0),"")&amp;IFERROR(VLOOKUP(LT$2&amp;$A12,'EFL2'!$B:$C,MATCH("HOME",'EFL2'!$B$1:$C$1,0),0),"")&amp;IFERROR(VLOOKUP(LT$2&amp;$A12,'UCL2'!$C:$F,MATCH("AWAY",'UCL2'!$C$1:$F$1,0),0),"")&amp;IFERROR(VLOOKUP(LT$2&amp;$A12,'UCL2'!$D:$E,MATCH("HOME",'UCL2'!$D$1:$E$1,0),0),"")&amp;IFERROR(VLOOKUP(LT$2&amp;$A12,'EU2'!$C:$F,MATCH("AWAY",'EU2'!$C$1:$F$1,0),0),"")&amp;IFERROR(VLOOKUP(LT$2&amp;$A12,'EU2'!$D:$E,MATCH("HOME",'EU2'!$D$1:$E$1,0),0),"")&amp;IFERROR(VLOOKUP(LT$2&amp;$A12,'EUC2'!$C:$F,MATCH("AWAY",'EUC2'!$C$1:$F$1,0),0),"")&amp;IFERROR(VLOOKUP(LT$2&amp;$A12,'EUC2'!$D:$E,MATCH("HOME",'EUC2'!$D$1:$E$1,0),0),"")</f>
        <v/>
      </c>
      <c r="LU12" s="25" t="str">
        <f>IFERROR(VLOOKUP(LU$2&amp;$B12,'FPL FIX2'!$N$1:$Q$400,MATCH("HOME",'FPL FIX2'!$N$1:$Q$1,0),0),"")&amp;IFERROR(VLOOKUP(LU$2&amp;$B12,'FPL FIX2'!$O$1:$P$400,MATCH("AWAY",'FPL FIX2'!$O$1:$P$1,0),0),"")&amp;IFERROR(VLOOKUP(LU$2&amp;$A12,'FA2'!$A:$D,MATCH("AWAY",'FA2'!$A$1:$D$1,0),0),"")&amp;IFERROR(VLOOKUP(LU$2&amp;$A12,'FA2'!$B:$C,MATCH("HOME",'FA2'!$B$1:$C$1,0),0),"")&amp;IFERROR(VLOOKUP(LU$2&amp;$A12,'EFL2'!$A:$D,MATCH("AWAY",'EFL2'!$A$1:$D$1,0),0),"")&amp;IFERROR(VLOOKUP(LU$2&amp;$A12,'EFL2'!$B:$C,MATCH("HOME",'EFL2'!$B$1:$C$1,0),0),"")&amp;IFERROR(VLOOKUP(LU$2&amp;$A12,'UCL2'!$C:$F,MATCH("AWAY",'UCL2'!$C$1:$F$1,0),0),"")&amp;IFERROR(VLOOKUP(LU$2&amp;$A12,'UCL2'!$D:$E,MATCH("HOME",'UCL2'!$D$1:$E$1,0),0),"")&amp;IFERROR(VLOOKUP(LU$2&amp;$A12,'EU2'!$C:$F,MATCH("AWAY",'EU2'!$C$1:$F$1,0),0),"")&amp;IFERROR(VLOOKUP(LU$2&amp;$A12,'EU2'!$D:$E,MATCH("HOME",'EU2'!$D$1:$E$1,0),0),"")&amp;IFERROR(VLOOKUP(LU$2&amp;$A12,'EUC2'!$C:$F,MATCH("AWAY",'EUC2'!$C$1:$F$1,0),0),"")&amp;IFERROR(VLOOKUP(LU$2&amp;$A12,'EUC2'!$D:$E,MATCH("HOME",'EUC2'!$D$1:$E$1,0),0),"")</f>
        <v/>
      </c>
      <c r="LV12" s="25" t="str">
        <f>IFERROR(VLOOKUP(LV$2&amp;$B12,'FPL FIX2'!$N$1:$Q$400,MATCH("HOME",'FPL FIX2'!$N$1:$Q$1,0),0),"")&amp;IFERROR(VLOOKUP(LV$2&amp;$B12,'FPL FIX2'!$O$1:$P$400,MATCH("AWAY",'FPL FIX2'!$O$1:$P$1,0),0),"")&amp;IFERROR(VLOOKUP(LV$2&amp;$A12,'FA2'!$A:$D,MATCH("AWAY",'FA2'!$A$1:$D$1,0),0),"")&amp;IFERROR(VLOOKUP(LV$2&amp;$A12,'FA2'!$B:$C,MATCH("HOME",'FA2'!$B$1:$C$1,0),0),"")&amp;IFERROR(VLOOKUP(LV$2&amp;$A12,'EFL2'!$A:$D,MATCH("AWAY",'EFL2'!$A$1:$D$1,0),0),"")&amp;IFERROR(VLOOKUP(LV$2&amp;$A12,'EFL2'!$B:$C,MATCH("HOME",'EFL2'!$B$1:$C$1,0),0),"")&amp;IFERROR(VLOOKUP(LV$2&amp;$A12,'UCL2'!$C:$F,MATCH("AWAY",'UCL2'!$C$1:$F$1,0),0),"")&amp;IFERROR(VLOOKUP(LV$2&amp;$A12,'UCL2'!$D:$E,MATCH("HOME",'UCL2'!$D$1:$E$1,0),0),"")&amp;IFERROR(VLOOKUP(LV$2&amp;$A12,'EU2'!$C:$F,MATCH("AWAY",'EU2'!$C$1:$F$1,0),0),"")&amp;IFERROR(VLOOKUP(LV$2&amp;$A12,'EU2'!$D:$E,MATCH("HOME",'EU2'!$D$1:$E$1,0),0),"")&amp;IFERROR(VLOOKUP(LV$2&amp;$A12,'EUC2'!$C:$F,MATCH("AWAY",'EUC2'!$C$1:$F$1,0),0),"")&amp;IFERROR(VLOOKUP(LV$2&amp;$A12,'EUC2'!$D:$E,MATCH("HOME",'EUC2'!$D$1:$E$1,0),0),"")</f>
        <v/>
      </c>
      <c r="LW12" s="25" t="str">
        <f>IFERROR(VLOOKUP(LW$2&amp;$B12,'FPL FIX2'!$N$1:$Q$400,MATCH("HOME",'FPL FIX2'!$N$1:$Q$1,0),0),"")&amp;IFERROR(VLOOKUP(LW$2&amp;$B12,'FPL FIX2'!$O$1:$P$400,MATCH("AWAY",'FPL FIX2'!$O$1:$P$1,0),0),"")&amp;IFERROR(VLOOKUP(LW$2&amp;$A12,'FA2'!$A:$D,MATCH("AWAY",'FA2'!$A$1:$D$1,0),0),"")&amp;IFERROR(VLOOKUP(LW$2&amp;$A12,'FA2'!$B:$C,MATCH("HOME",'FA2'!$B$1:$C$1,0),0),"")&amp;IFERROR(VLOOKUP(LW$2&amp;$A12,'EFL2'!$A:$D,MATCH("AWAY",'EFL2'!$A$1:$D$1,0),0),"")&amp;IFERROR(VLOOKUP(LW$2&amp;$A12,'EFL2'!$B:$C,MATCH("HOME",'EFL2'!$B$1:$C$1,0),0),"")&amp;IFERROR(VLOOKUP(LW$2&amp;$A12,'UCL2'!$C:$F,MATCH("AWAY",'UCL2'!$C$1:$F$1,0),0),"")&amp;IFERROR(VLOOKUP(LW$2&amp;$A12,'UCL2'!$D:$E,MATCH("HOME",'UCL2'!$D$1:$E$1,0),0),"")&amp;IFERROR(VLOOKUP(LW$2&amp;$A12,'EU2'!$C:$F,MATCH("AWAY",'EU2'!$C$1:$F$1,0),0),"")&amp;IFERROR(VLOOKUP(LW$2&amp;$A12,'EU2'!$D:$E,MATCH("HOME",'EU2'!$D$1:$E$1,0),0),"")&amp;IFERROR(VLOOKUP(LW$2&amp;$A12,'EUC2'!$C:$F,MATCH("AWAY",'EUC2'!$C$1:$F$1,0),0),"")&amp;IFERROR(VLOOKUP(LW$2&amp;$A12,'EUC2'!$D:$E,MATCH("HOME",'EUC2'!$D$1:$E$1,0),0),"")</f>
        <v/>
      </c>
      <c r="LX12" s="25" t="str">
        <f>IFERROR(VLOOKUP(LX$2&amp;$B12,'FPL FIX2'!$N$1:$Q$400,MATCH("HOME",'FPL FIX2'!$N$1:$Q$1,0),0),"")&amp;IFERROR(VLOOKUP(LX$2&amp;$B12,'FPL FIX2'!$O$1:$P$400,MATCH("AWAY",'FPL FIX2'!$O$1:$P$1,0),0),"")&amp;IFERROR(VLOOKUP(LX$2&amp;$A12,'FA2'!$A:$D,MATCH("AWAY",'FA2'!$A$1:$D$1,0),0),"")&amp;IFERROR(VLOOKUP(LX$2&amp;$A12,'FA2'!$B:$C,MATCH("HOME",'FA2'!$B$1:$C$1,0),0),"")&amp;IFERROR(VLOOKUP(LX$2&amp;$A12,'EFL2'!$A:$D,MATCH("AWAY",'EFL2'!$A$1:$D$1,0),0),"")&amp;IFERROR(VLOOKUP(LX$2&amp;$A12,'EFL2'!$B:$C,MATCH("HOME",'EFL2'!$B$1:$C$1,0),0),"")&amp;IFERROR(VLOOKUP(LX$2&amp;$A12,'UCL2'!$C:$F,MATCH("AWAY",'UCL2'!$C$1:$F$1,0),0),"")&amp;IFERROR(VLOOKUP(LX$2&amp;$A12,'UCL2'!$D:$E,MATCH("HOME",'UCL2'!$D$1:$E$1,0),0),"")&amp;IFERROR(VLOOKUP(LX$2&amp;$A12,'EU2'!$C:$F,MATCH("AWAY",'EU2'!$C$1:$F$1,0),0),"")&amp;IFERROR(VLOOKUP(LX$2&amp;$A12,'EU2'!$D:$E,MATCH("HOME",'EU2'!$D$1:$E$1,0),0),"")&amp;IFERROR(VLOOKUP(LX$2&amp;$A12,'EUC2'!$C:$F,MATCH("AWAY",'EUC2'!$C$1:$F$1,0),0),"")&amp;IFERROR(VLOOKUP(LX$2&amp;$A12,'EUC2'!$D:$E,MATCH("HOME",'EUC2'!$D$1:$E$1,0),0),"")</f>
        <v/>
      </c>
      <c r="LY12" s="25" t="str">
        <f>IFERROR(VLOOKUP(LY$2&amp;$B12,'FPL FIX2'!$N$1:$Q$400,MATCH("HOME",'FPL FIX2'!$N$1:$Q$1,0),0),"")&amp;IFERROR(VLOOKUP(LY$2&amp;$B12,'FPL FIX2'!$O$1:$P$400,MATCH("AWAY",'FPL FIX2'!$O$1:$P$1,0),0),"")&amp;IFERROR(VLOOKUP(LY$2&amp;$A12,'FA2'!$A:$D,MATCH("AWAY",'FA2'!$A$1:$D$1,0),0),"")&amp;IFERROR(VLOOKUP(LY$2&amp;$A12,'FA2'!$B:$C,MATCH("HOME",'FA2'!$B$1:$C$1,0),0),"")&amp;IFERROR(VLOOKUP(LY$2&amp;$A12,'EFL2'!$A:$D,MATCH("AWAY",'EFL2'!$A$1:$D$1,0),0),"")&amp;IFERROR(VLOOKUP(LY$2&amp;$A12,'EFL2'!$B:$C,MATCH("HOME",'EFL2'!$B$1:$C$1,0),0),"")&amp;IFERROR(VLOOKUP(LY$2&amp;$A12,'UCL2'!$C:$F,MATCH("AWAY",'UCL2'!$C$1:$F$1,0),0),"")&amp;IFERROR(VLOOKUP(LY$2&amp;$A12,'UCL2'!$D:$E,MATCH("HOME",'UCL2'!$D$1:$E$1,0),0),"")&amp;IFERROR(VLOOKUP(LY$2&amp;$A12,'EU2'!$C:$F,MATCH("AWAY",'EU2'!$C$1:$F$1,0),0),"")&amp;IFERROR(VLOOKUP(LY$2&amp;$A12,'EU2'!$D:$E,MATCH("HOME",'EU2'!$D$1:$E$1,0),0),"")&amp;IFERROR(VLOOKUP(LY$2&amp;$A12,'EUC2'!$C:$F,MATCH("AWAY",'EUC2'!$C$1:$F$1,0),0),"")&amp;IFERROR(VLOOKUP(LY$2&amp;$A12,'EUC2'!$D:$E,MATCH("HOME",'EUC2'!$D$1:$E$1,0),0),"")</f>
        <v/>
      </c>
      <c r="LZ12" s="25" t="str">
        <f>IFERROR(VLOOKUP(LZ$2&amp;$B12,'FPL FIX2'!$N$1:$Q$400,MATCH("HOME",'FPL FIX2'!$N$1:$Q$1,0),0),"")&amp;IFERROR(VLOOKUP(LZ$2&amp;$B12,'FPL FIX2'!$O$1:$P$400,MATCH("AWAY",'FPL FIX2'!$O$1:$P$1,0),0),"")&amp;IFERROR(VLOOKUP(LZ$2&amp;$A12,'FA2'!$A:$D,MATCH("AWAY",'FA2'!$A$1:$D$1,0),0),"")&amp;IFERROR(VLOOKUP(LZ$2&amp;$A12,'FA2'!$B:$C,MATCH("HOME",'FA2'!$B$1:$C$1,0),0),"")&amp;IFERROR(VLOOKUP(LZ$2&amp;$A12,'EFL2'!$A:$D,MATCH("AWAY",'EFL2'!$A$1:$D$1,0),0),"")&amp;IFERROR(VLOOKUP(LZ$2&amp;$A12,'EFL2'!$B:$C,MATCH("HOME",'EFL2'!$B$1:$C$1,0),0),"")&amp;IFERROR(VLOOKUP(LZ$2&amp;$A12,'UCL2'!$C:$F,MATCH("AWAY",'UCL2'!$C$1:$F$1,0),0),"")&amp;IFERROR(VLOOKUP(LZ$2&amp;$A12,'UCL2'!$D:$E,MATCH("HOME",'UCL2'!$D$1:$E$1,0),0),"")&amp;IFERROR(VLOOKUP(LZ$2&amp;$A12,'EU2'!$C:$F,MATCH("AWAY",'EU2'!$C$1:$F$1,0),0),"")&amp;IFERROR(VLOOKUP(LZ$2&amp;$A12,'EU2'!$D:$E,MATCH("HOME",'EU2'!$D$1:$E$1,0),0),"")&amp;IFERROR(VLOOKUP(LZ$2&amp;$A12,'EUC2'!$C:$F,MATCH("AWAY",'EUC2'!$C$1:$F$1,0),0),"")&amp;IFERROR(VLOOKUP(LZ$2&amp;$A12,'EUC2'!$D:$E,MATCH("HOME",'EUC2'!$D$1:$E$1,0),0),"")</f>
        <v/>
      </c>
      <c r="MA12" s="25" t="str">
        <f>IFERROR(VLOOKUP(MA$2&amp;$B12,'FPL FIX2'!$N$1:$Q$400,MATCH("HOME",'FPL FIX2'!$N$1:$Q$1,0),0),"")&amp;IFERROR(VLOOKUP(MA$2&amp;$B12,'FPL FIX2'!$O$1:$P$400,MATCH("AWAY",'FPL FIX2'!$O$1:$P$1,0),0),"")&amp;IFERROR(VLOOKUP(MA$2&amp;$A12,'FA2'!$A:$D,MATCH("AWAY",'FA2'!$A$1:$D$1,0),0),"")&amp;IFERROR(VLOOKUP(MA$2&amp;$A12,'FA2'!$B:$C,MATCH("HOME",'FA2'!$B$1:$C$1,0),0),"")&amp;IFERROR(VLOOKUP(MA$2&amp;$A12,'EFL2'!$A:$D,MATCH("AWAY",'EFL2'!$A$1:$D$1,0),0),"")&amp;IFERROR(VLOOKUP(MA$2&amp;$A12,'EFL2'!$B:$C,MATCH("HOME",'EFL2'!$B$1:$C$1,0),0),"")&amp;IFERROR(VLOOKUP(MA$2&amp;$A12,'UCL2'!$C:$F,MATCH("AWAY",'UCL2'!$C$1:$F$1,0),0),"")&amp;IFERROR(VLOOKUP(MA$2&amp;$A12,'UCL2'!$D:$E,MATCH("HOME",'UCL2'!$D$1:$E$1,0),0),"")&amp;IFERROR(VLOOKUP(MA$2&amp;$A12,'EU2'!$C:$F,MATCH("AWAY",'EU2'!$C$1:$F$1,0),0),"")&amp;IFERROR(VLOOKUP(MA$2&amp;$A12,'EU2'!$D:$E,MATCH("HOME",'EU2'!$D$1:$E$1,0),0),"")&amp;IFERROR(VLOOKUP(MA$2&amp;$A12,'EUC2'!$C:$F,MATCH("AWAY",'EUC2'!$C$1:$F$1,0),0),"")&amp;IFERROR(VLOOKUP(MA$2&amp;$A12,'EUC2'!$D:$E,MATCH("HOME",'EUC2'!$D$1:$E$1,0),0),"")</f>
        <v/>
      </c>
      <c r="MB12" s="25" t="str">
        <f>IFERROR(VLOOKUP(MB$2&amp;$B12,'FPL FIX2'!$N$1:$Q$400,MATCH("HOME",'FPL FIX2'!$N$1:$Q$1,0),0),"")&amp;IFERROR(VLOOKUP(MB$2&amp;$B12,'FPL FIX2'!$O$1:$P$400,MATCH("AWAY",'FPL FIX2'!$O$1:$P$1,0),0),"")&amp;IFERROR(VLOOKUP(MB$2&amp;$A12,'FA2'!$A:$D,MATCH("AWAY",'FA2'!$A$1:$D$1,0),0),"")&amp;IFERROR(VLOOKUP(MB$2&amp;$A12,'FA2'!$B:$C,MATCH("HOME",'FA2'!$B$1:$C$1,0),0),"")&amp;IFERROR(VLOOKUP(MB$2&amp;$A12,'EFL2'!$A:$D,MATCH("AWAY",'EFL2'!$A$1:$D$1,0),0),"")&amp;IFERROR(VLOOKUP(MB$2&amp;$A12,'EFL2'!$B:$C,MATCH("HOME",'EFL2'!$B$1:$C$1,0),0),"")&amp;IFERROR(VLOOKUP(MB$2&amp;$A12,'UCL2'!$C:$F,MATCH("AWAY",'UCL2'!$C$1:$F$1,0),0),"")&amp;IFERROR(VLOOKUP(MB$2&amp;$A12,'UCL2'!$D:$E,MATCH("HOME",'UCL2'!$D$1:$E$1,0),0),"")&amp;IFERROR(VLOOKUP(MB$2&amp;$A12,'EU2'!$C:$F,MATCH("AWAY",'EU2'!$C$1:$F$1,0),0),"")&amp;IFERROR(VLOOKUP(MB$2&amp;$A12,'EU2'!$D:$E,MATCH("HOME",'EU2'!$D$1:$E$1,0),0),"")&amp;IFERROR(VLOOKUP(MB$2&amp;$A12,'EUC2'!$C:$F,MATCH("AWAY",'EUC2'!$C$1:$F$1,0),0),"")&amp;IFERROR(VLOOKUP(MB$2&amp;$A12,'EUC2'!$D:$E,MATCH("HOME",'EUC2'!$D$1:$E$1,0),0),"")</f>
        <v/>
      </c>
      <c r="MC12" s="25" t="str">
        <f>IFERROR(VLOOKUP(MC$2&amp;$B12,'FPL FIX2'!$N$1:$Q$400,MATCH("HOME",'FPL FIX2'!$N$1:$Q$1,0),0),"")&amp;IFERROR(VLOOKUP(MC$2&amp;$B12,'FPL FIX2'!$O$1:$P$400,MATCH("AWAY",'FPL FIX2'!$O$1:$P$1,0),0),"")&amp;IFERROR(VLOOKUP(MC$2&amp;$A12,'FA2'!$A:$D,MATCH("AWAY",'FA2'!$A$1:$D$1,0),0),"")&amp;IFERROR(VLOOKUP(MC$2&amp;$A12,'FA2'!$B:$C,MATCH("HOME",'FA2'!$B$1:$C$1,0),0),"")&amp;IFERROR(VLOOKUP(MC$2&amp;$A12,'EFL2'!$A:$D,MATCH("AWAY",'EFL2'!$A$1:$D$1,0),0),"")&amp;IFERROR(VLOOKUP(MC$2&amp;$A12,'EFL2'!$B:$C,MATCH("HOME",'EFL2'!$B$1:$C$1,0),0),"")&amp;IFERROR(VLOOKUP(MC$2&amp;$A12,'UCL2'!$C:$F,MATCH("AWAY",'UCL2'!$C$1:$F$1,0),0),"")&amp;IFERROR(VLOOKUP(MC$2&amp;$A12,'UCL2'!$D:$E,MATCH("HOME",'UCL2'!$D$1:$E$1,0),0),"")&amp;IFERROR(VLOOKUP(MC$2&amp;$A12,'EU2'!$C:$F,MATCH("AWAY",'EU2'!$C$1:$F$1,0),0),"")&amp;IFERROR(VLOOKUP(MC$2&amp;$A12,'EU2'!$D:$E,MATCH("HOME",'EU2'!$D$1:$E$1,0),0),"")&amp;IFERROR(VLOOKUP(MC$2&amp;$A12,'EUC2'!$C:$F,MATCH("AWAY",'EUC2'!$C$1:$F$1,0),0),"")&amp;IFERROR(VLOOKUP(MC$2&amp;$A12,'EUC2'!$D:$E,MATCH("HOME",'EUC2'!$D$1:$E$1,0),0),"")</f>
        <v/>
      </c>
      <c r="MD12" s="25" t="str">
        <f>IFERROR(VLOOKUP(MD$2&amp;$B12,'FPL FIX2'!$N$1:$Q$400,MATCH("HOME",'FPL FIX2'!$N$1:$Q$1,0),0),"")&amp;IFERROR(VLOOKUP(MD$2&amp;$B12,'FPL FIX2'!$O$1:$P$400,MATCH("AWAY",'FPL FIX2'!$O$1:$P$1,0),0),"")&amp;IFERROR(VLOOKUP(MD$2&amp;$A12,'FA2'!$A:$D,MATCH("AWAY",'FA2'!$A$1:$D$1,0),0),"")&amp;IFERROR(VLOOKUP(MD$2&amp;$A12,'FA2'!$B:$C,MATCH("HOME",'FA2'!$B$1:$C$1,0),0),"")&amp;IFERROR(VLOOKUP(MD$2&amp;$A12,'EFL2'!$A:$D,MATCH("AWAY",'EFL2'!$A$1:$D$1,0),0),"")&amp;IFERROR(VLOOKUP(MD$2&amp;$A12,'EFL2'!$B:$C,MATCH("HOME",'EFL2'!$B$1:$C$1,0),0),"")&amp;IFERROR(VLOOKUP(MD$2&amp;$A12,'UCL2'!$C:$F,MATCH("AWAY",'UCL2'!$C$1:$F$1,0),0),"")&amp;IFERROR(VLOOKUP(MD$2&amp;$A12,'UCL2'!$D:$E,MATCH("HOME",'UCL2'!$D$1:$E$1,0),0),"")&amp;IFERROR(VLOOKUP(MD$2&amp;$A12,'EU2'!$C:$F,MATCH("AWAY",'EU2'!$C$1:$F$1,0),0),"")&amp;IFERROR(VLOOKUP(MD$2&amp;$A12,'EU2'!$D:$E,MATCH("HOME",'EU2'!$D$1:$E$1,0),0),"")&amp;IFERROR(VLOOKUP(MD$2&amp;$A12,'EUC2'!$C:$F,MATCH("AWAY",'EUC2'!$C$1:$F$1,0),0),"")&amp;IFERROR(VLOOKUP(MD$2&amp;$A12,'EUC2'!$D:$E,MATCH("HOME",'EUC2'!$D$1:$E$1,0),0),"")</f>
        <v/>
      </c>
      <c r="ME12" s="25" t="str">
        <f>IFERROR(VLOOKUP(ME$2&amp;$B12,'FPL FIX2'!$N$1:$Q$400,MATCH("HOME",'FPL FIX2'!$N$1:$Q$1,0),0),"")&amp;IFERROR(VLOOKUP(ME$2&amp;$B12,'FPL FIX2'!$O$1:$P$400,MATCH("AWAY",'FPL FIX2'!$O$1:$P$1,0),0),"")&amp;IFERROR(VLOOKUP(ME$2&amp;$A12,'FA2'!$A:$D,MATCH("AWAY",'FA2'!$A$1:$D$1,0),0),"")&amp;IFERROR(VLOOKUP(ME$2&amp;$A12,'FA2'!$B:$C,MATCH("HOME",'FA2'!$B$1:$C$1,0),0),"")&amp;IFERROR(VLOOKUP(ME$2&amp;$A12,'EFL2'!$A:$D,MATCH("AWAY",'EFL2'!$A$1:$D$1,0),0),"")&amp;IFERROR(VLOOKUP(ME$2&amp;$A12,'EFL2'!$B:$C,MATCH("HOME",'EFL2'!$B$1:$C$1,0),0),"")&amp;IFERROR(VLOOKUP(ME$2&amp;$A12,'UCL2'!$C:$F,MATCH("AWAY",'UCL2'!$C$1:$F$1,0),0),"")&amp;IFERROR(VLOOKUP(ME$2&amp;$A12,'UCL2'!$D:$E,MATCH("HOME",'UCL2'!$D$1:$E$1,0),0),"")&amp;IFERROR(VLOOKUP(ME$2&amp;$A12,'EU2'!$C:$F,MATCH("AWAY",'EU2'!$C$1:$F$1,0),0),"")&amp;IFERROR(VLOOKUP(ME$2&amp;$A12,'EU2'!$D:$E,MATCH("HOME",'EU2'!$D$1:$E$1,0),0),"")&amp;IFERROR(VLOOKUP(ME$2&amp;$A12,'EUC2'!$C:$F,MATCH("AWAY",'EUC2'!$C$1:$F$1,0),0),"")&amp;IFERROR(VLOOKUP(ME$2&amp;$A12,'EUC2'!$D:$E,MATCH("HOME",'EUC2'!$D$1:$E$1,0),0),"")</f>
        <v/>
      </c>
      <c r="MF12" s="25" t="str">
        <f>IFERROR(VLOOKUP(MF$2&amp;$B12,'FPL FIX2'!$N$1:$Q$400,MATCH("HOME",'FPL FIX2'!$N$1:$Q$1,0),0),"")&amp;IFERROR(VLOOKUP(MF$2&amp;$B12,'FPL FIX2'!$O$1:$P$400,MATCH("AWAY",'FPL FIX2'!$O$1:$P$1,0),0),"")&amp;IFERROR(VLOOKUP(MF$2&amp;$A12,'FA2'!$A:$D,MATCH("AWAY",'FA2'!$A$1:$D$1,0),0),"")&amp;IFERROR(VLOOKUP(MF$2&amp;$A12,'FA2'!$B:$C,MATCH("HOME",'FA2'!$B$1:$C$1,0),0),"")&amp;IFERROR(VLOOKUP(MF$2&amp;$A12,'EFL2'!$A:$D,MATCH("AWAY",'EFL2'!$A$1:$D$1,0),0),"")&amp;IFERROR(VLOOKUP(MF$2&amp;$A12,'EFL2'!$B:$C,MATCH("HOME",'EFL2'!$B$1:$C$1,0),0),"")&amp;IFERROR(VLOOKUP(MF$2&amp;$A12,'UCL2'!$C:$F,MATCH("AWAY",'UCL2'!$C$1:$F$1,0),0),"")&amp;IFERROR(VLOOKUP(MF$2&amp;$A12,'UCL2'!$D:$E,MATCH("HOME",'UCL2'!$D$1:$E$1,0),0),"")&amp;IFERROR(VLOOKUP(MF$2&amp;$A12,'EU2'!$C:$F,MATCH("AWAY",'EU2'!$C$1:$F$1,0),0),"")&amp;IFERROR(VLOOKUP(MF$2&amp;$A12,'EU2'!$D:$E,MATCH("HOME",'EU2'!$D$1:$E$1,0),0),"")&amp;IFERROR(VLOOKUP(MF$2&amp;$A12,'EUC2'!$C:$F,MATCH("AWAY",'EUC2'!$C$1:$F$1,0),0),"")&amp;IFERROR(VLOOKUP(MF$2&amp;$A12,'EUC2'!$D:$E,MATCH("HOME",'EUC2'!$D$1:$E$1,0),0),"")</f>
        <v/>
      </c>
      <c r="MG12" s="25" t="str">
        <f>IFERROR(VLOOKUP(MG$2&amp;$B12,'FPL FIX2'!$N$1:$Q$400,MATCH("HOME",'FPL FIX2'!$N$1:$Q$1,0),0),"")&amp;IFERROR(VLOOKUP(MG$2&amp;$B12,'FPL FIX2'!$O$1:$P$400,MATCH("AWAY",'FPL FIX2'!$O$1:$P$1,0),0),"")&amp;IFERROR(VLOOKUP(MG$2&amp;$A12,'FA2'!$A:$D,MATCH("AWAY",'FA2'!$A$1:$D$1,0),0),"")&amp;IFERROR(VLOOKUP(MG$2&amp;$A12,'FA2'!$B:$C,MATCH("HOME",'FA2'!$B$1:$C$1,0),0),"")&amp;IFERROR(VLOOKUP(MG$2&amp;$A12,'EFL2'!$A:$D,MATCH("AWAY",'EFL2'!$A$1:$D$1,0),0),"")&amp;IFERROR(VLOOKUP(MG$2&amp;$A12,'EFL2'!$B:$C,MATCH("HOME",'EFL2'!$B$1:$C$1,0),0),"")&amp;IFERROR(VLOOKUP(MG$2&amp;$A12,'UCL2'!$C:$F,MATCH("AWAY",'UCL2'!$C$1:$F$1,0),0),"")&amp;IFERROR(VLOOKUP(MG$2&amp;$A12,'UCL2'!$D:$E,MATCH("HOME",'UCL2'!$D$1:$E$1,0),0),"")&amp;IFERROR(VLOOKUP(MG$2&amp;$A12,'EU2'!$C:$F,MATCH("AWAY",'EU2'!$C$1:$F$1,0),0),"")&amp;IFERROR(VLOOKUP(MG$2&amp;$A12,'EU2'!$D:$E,MATCH("HOME",'EU2'!$D$1:$E$1,0),0),"")&amp;IFERROR(VLOOKUP(MG$2&amp;$A12,'EUC2'!$C:$F,MATCH("AWAY",'EUC2'!$C$1:$F$1,0),0),"")&amp;IFERROR(VLOOKUP(MG$2&amp;$A12,'EUC2'!$D:$E,MATCH("HOME",'EUC2'!$D$1:$E$1,0),0),"")</f>
        <v/>
      </c>
      <c r="MH12" s="25" t="str">
        <f>IFERROR(VLOOKUP(MH$2&amp;$B12,'FPL FIX2'!$N$1:$Q$400,MATCH("HOME",'FPL FIX2'!$N$1:$Q$1,0),0),"")&amp;IFERROR(VLOOKUP(MH$2&amp;$B12,'FPL FIX2'!$O$1:$P$400,MATCH("AWAY",'FPL FIX2'!$O$1:$P$1,0),0),"")&amp;IFERROR(VLOOKUP(MH$2&amp;$A12,'FA2'!$A:$D,MATCH("AWAY",'FA2'!$A$1:$D$1,0),0),"")&amp;IFERROR(VLOOKUP(MH$2&amp;$A12,'FA2'!$B:$C,MATCH("HOME",'FA2'!$B$1:$C$1,0),0),"")&amp;IFERROR(VLOOKUP(MH$2&amp;$A12,'EFL2'!$A:$D,MATCH("AWAY",'EFL2'!$A$1:$D$1,0),0),"")&amp;IFERROR(VLOOKUP(MH$2&amp;$A12,'EFL2'!$B:$C,MATCH("HOME",'EFL2'!$B$1:$C$1,0),0),"")&amp;IFERROR(VLOOKUP(MH$2&amp;$A12,'UCL2'!$C:$F,MATCH("AWAY",'UCL2'!$C$1:$F$1,0),0),"")&amp;IFERROR(VLOOKUP(MH$2&amp;$A12,'UCL2'!$D:$E,MATCH("HOME",'UCL2'!$D$1:$E$1,0),0),"")&amp;IFERROR(VLOOKUP(MH$2&amp;$A12,'EU2'!$C:$F,MATCH("AWAY",'EU2'!$C$1:$F$1,0),0),"")&amp;IFERROR(VLOOKUP(MH$2&amp;$A12,'EU2'!$D:$E,MATCH("HOME",'EU2'!$D$1:$E$1,0),0),"")&amp;IFERROR(VLOOKUP(MH$2&amp;$A12,'EUC2'!$C:$F,MATCH("AWAY",'EUC2'!$C$1:$F$1,0),0),"")&amp;IFERROR(VLOOKUP(MH$2&amp;$A12,'EUC2'!$D:$E,MATCH("HOME",'EUC2'!$D$1:$E$1,0),0),"")</f>
        <v/>
      </c>
      <c r="MI12" s="25" t="str">
        <f>IFERROR(VLOOKUP(MI$2&amp;$B12,'FPL FIX2'!$N$1:$Q$400,MATCH("HOME",'FPL FIX2'!$N$1:$Q$1,0),0),"")&amp;IFERROR(VLOOKUP(MI$2&amp;$B12,'FPL FIX2'!$O$1:$P$400,MATCH("AWAY",'FPL FIX2'!$O$1:$P$1,0),0),"")&amp;IFERROR(VLOOKUP(MI$2&amp;$A12,'FA2'!$A:$D,MATCH("AWAY",'FA2'!$A$1:$D$1,0),0),"")&amp;IFERROR(VLOOKUP(MI$2&amp;$A12,'FA2'!$B:$C,MATCH("HOME",'FA2'!$B$1:$C$1,0),0),"")&amp;IFERROR(VLOOKUP(MI$2&amp;$A12,'EFL2'!$A:$D,MATCH("AWAY",'EFL2'!$A$1:$D$1,0),0),"")&amp;IFERROR(VLOOKUP(MI$2&amp;$A12,'EFL2'!$B:$C,MATCH("HOME",'EFL2'!$B$1:$C$1,0),0),"")&amp;IFERROR(VLOOKUP(MI$2&amp;$A12,'UCL2'!$C:$F,MATCH("AWAY",'UCL2'!$C$1:$F$1,0),0),"")&amp;IFERROR(VLOOKUP(MI$2&amp;$A12,'UCL2'!$D:$E,MATCH("HOME",'UCL2'!$D$1:$E$1,0),0),"")&amp;IFERROR(VLOOKUP(MI$2&amp;$A12,'EU2'!$C:$F,MATCH("AWAY",'EU2'!$C$1:$F$1,0),0),"")&amp;IFERROR(VLOOKUP(MI$2&amp;$A12,'EU2'!$D:$E,MATCH("HOME",'EU2'!$D$1:$E$1,0),0),"")&amp;IFERROR(VLOOKUP(MI$2&amp;$A12,'EUC2'!$C:$F,MATCH("AWAY",'EUC2'!$C$1:$F$1,0),0),"")&amp;IFERROR(VLOOKUP(MI$2&amp;$A12,'EUC2'!$D:$E,MATCH("HOME",'EUC2'!$D$1:$E$1,0),0),"")</f>
        <v/>
      </c>
      <c r="MJ12" s="25" t="str">
        <f>IFERROR(VLOOKUP(MJ$2&amp;$B12,'FPL FIX2'!$N$1:$Q$400,MATCH("HOME",'FPL FIX2'!$N$1:$Q$1,0),0),"")&amp;IFERROR(VLOOKUP(MJ$2&amp;$B12,'FPL FIX2'!$O$1:$P$400,MATCH("AWAY",'FPL FIX2'!$O$1:$P$1,0),0),"")&amp;IFERROR(VLOOKUP(MJ$2&amp;$A12,'FA2'!$A:$D,MATCH("AWAY",'FA2'!$A$1:$D$1,0),0),"")&amp;IFERROR(VLOOKUP(MJ$2&amp;$A12,'FA2'!$B:$C,MATCH("HOME",'FA2'!$B$1:$C$1,0),0),"")&amp;IFERROR(VLOOKUP(MJ$2&amp;$A12,'EFL2'!$A:$D,MATCH("AWAY",'EFL2'!$A$1:$D$1,0),0),"")&amp;IFERROR(VLOOKUP(MJ$2&amp;$A12,'EFL2'!$B:$C,MATCH("HOME",'EFL2'!$B$1:$C$1,0),0),"")&amp;IFERROR(VLOOKUP(MJ$2&amp;$A12,'UCL2'!$C:$F,MATCH("AWAY",'UCL2'!$C$1:$F$1,0),0),"")&amp;IFERROR(VLOOKUP(MJ$2&amp;$A12,'UCL2'!$D:$E,MATCH("HOME",'UCL2'!$D$1:$E$1,0),0),"")&amp;IFERROR(VLOOKUP(MJ$2&amp;$A12,'EU2'!$C:$F,MATCH("AWAY",'EU2'!$C$1:$F$1,0),0),"")&amp;IFERROR(VLOOKUP(MJ$2&amp;$A12,'EU2'!$D:$E,MATCH("HOME",'EU2'!$D$1:$E$1,0),0),"")&amp;IFERROR(VLOOKUP(MJ$2&amp;$A12,'EUC2'!$C:$F,MATCH("AWAY",'EUC2'!$C$1:$F$1,0),0),"")&amp;IFERROR(VLOOKUP(MJ$2&amp;$A12,'EUC2'!$D:$E,MATCH("HOME",'EUC2'!$D$1:$E$1,0),0),"")</f>
        <v/>
      </c>
      <c r="MK12" s="25" t="str">
        <f>IFERROR(VLOOKUP(MK$2&amp;$B12,'FPL FIX2'!$N$1:$Q$400,MATCH("HOME",'FPL FIX2'!$N$1:$Q$1,0),0),"")&amp;IFERROR(VLOOKUP(MK$2&amp;$B12,'FPL FIX2'!$O$1:$P$400,MATCH("AWAY",'FPL FIX2'!$O$1:$P$1,0),0),"")&amp;IFERROR(VLOOKUP(MK$2&amp;$A12,'FA2'!$A:$D,MATCH("AWAY",'FA2'!$A$1:$D$1,0),0),"")&amp;IFERROR(VLOOKUP(MK$2&amp;$A12,'FA2'!$B:$C,MATCH("HOME",'FA2'!$B$1:$C$1,0),0),"")&amp;IFERROR(VLOOKUP(MK$2&amp;$A12,'EFL2'!$A:$D,MATCH("AWAY",'EFL2'!$A$1:$D$1,0),0),"")&amp;IFERROR(VLOOKUP(MK$2&amp;$A12,'EFL2'!$B:$C,MATCH("HOME",'EFL2'!$B$1:$C$1,0),0),"")&amp;IFERROR(VLOOKUP(MK$2&amp;$A12,'UCL2'!$C:$F,MATCH("AWAY",'UCL2'!$C$1:$F$1,0),0),"")&amp;IFERROR(VLOOKUP(MK$2&amp;$A12,'UCL2'!$D:$E,MATCH("HOME",'UCL2'!$D$1:$E$1,0),0),"")&amp;IFERROR(VLOOKUP(MK$2&amp;$A12,'EU2'!$C:$F,MATCH("AWAY",'EU2'!$C$1:$F$1,0),0),"")&amp;IFERROR(VLOOKUP(MK$2&amp;$A12,'EU2'!$D:$E,MATCH("HOME",'EU2'!$D$1:$E$1,0),0),"")&amp;IFERROR(VLOOKUP(MK$2&amp;$A12,'EUC2'!$C:$F,MATCH("AWAY",'EUC2'!$C$1:$F$1,0),0),"")&amp;IFERROR(VLOOKUP(MK$2&amp;$A12,'EUC2'!$D:$E,MATCH("HOME",'EUC2'!$D$1:$E$1,0),0),"")</f>
        <v/>
      </c>
      <c r="ML12" s="25" t="str">
        <f>IFERROR(VLOOKUP(ML$2&amp;$B12,'FPL FIX2'!$N$1:$Q$400,MATCH("HOME",'FPL FIX2'!$N$1:$Q$1,0),0),"")&amp;IFERROR(VLOOKUP(ML$2&amp;$B12,'FPL FIX2'!$O$1:$P$400,MATCH("AWAY",'FPL FIX2'!$O$1:$P$1,0),0),"")&amp;IFERROR(VLOOKUP(ML$2&amp;$A12,'FA2'!$A:$D,MATCH("AWAY",'FA2'!$A$1:$D$1,0),0),"")&amp;IFERROR(VLOOKUP(ML$2&amp;$A12,'FA2'!$B:$C,MATCH("HOME",'FA2'!$B$1:$C$1,0),0),"")&amp;IFERROR(VLOOKUP(ML$2&amp;$A12,'EFL2'!$A:$D,MATCH("AWAY",'EFL2'!$A$1:$D$1,0),0),"")&amp;IFERROR(VLOOKUP(ML$2&amp;$A12,'EFL2'!$B:$C,MATCH("HOME",'EFL2'!$B$1:$C$1,0),0),"")&amp;IFERROR(VLOOKUP(ML$2&amp;$A12,'UCL2'!$C:$F,MATCH("AWAY",'UCL2'!$C$1:$F$1,0),0),"")&amp;IFERROR(VLOOKUP(ML$2&amp;$A12,'UCL2'!$D:$E,MATCH("HOME",'UCL2'!$D$1:$E$1,0),0),"")&amp;IFERROR(VLOOKUP(ML$2&amp;$A12,'EU2'!$C:$F,MATCH("AWAY",'EU2'!$C$1:$F$1,0),0),"")&amp;IFERROR(VLOOKUP(ML$2&amp;$A12,'EU2'!$D:$E,MATCH("HOME",'EU2'!$D$1:$E$1,0),0),"")&amp;IFERROR(VLOOKUP(ML$2&amp;$A12,'EUC2'!$C:$F,MATCH("AWAY",'EUC2'!$C$1:$F$1,0),0),"")&amp;IFERROR(VLOOKUP(ML$2&amp;$A12,'EUC2'!$D:$E,MATCH("HOME",'EUC2'!$D$1:$E$1,0),0),"")</f>
        <v/>
      </c>
      <c r="MM12" s="25" t="str">
        <f>IFERROR(VLOOKUP(MM$2&amp;$B12,'FPL FIX2'!$N$1:$Q$400,MATCH("HOME",'FPL FIX2'!$N$1:$Q$1,0),0),"")&amp;IFERROR(VLOOKUP(MM$2&amp;$B12,'FPL FIX2'!$O$1:$P$400,MATCH("AWAY",'FPL FIX2'!$O$1:$P$1,0),0),"")&amp;IFERROR(VLOOKUP(MM$2&amp;$A12,'FA2'!$A:$D,MATCH("AWAY",'FA2'!$A$1:$D$1,0),0),"")&amp;IFERROR(VLOOKUP(MM$2&amp;$A12,'FA2'!$B:$C,MATCH("HOME",'FA2'!$B$1:$C$1,0),0),"")&amp;IFERROR(VLOOKUP(MM$2&amp;$A12,'EFL2'!$A:$D,MATCH("AWAY",'EFL2'!$A$1:$D$1,0),0),"")&amp;IFERROR(VLOOKUP(MM$2&amp;$A12,'EFL2'!$B:$C,MATCH("HOME",'EFL2'!$B$1:$C$1,0),0),"")&amp;IFERROR(VLOOKUP(MM$2&amp;$A12,'UCL2'!$C:$F,MATCH("AWAY",'UCL2'!$C$1:$F$1,0),0),"")&amp;IFERROR(VLOOKUP(MM$2&amp;$A12,'UCL2'!$D:$E,MATCH("HOME",'UCL2'!$D$1:$E$1,0),0),"")&amp;IFERROR(VLOOKUP(MM$2&amp;$A12,'EU2'!$C:$F,MATCH("AWAY",'EU2'!$C$1:$F$1,0),0),"")&amp;IFERROR(VLOOKUP(MM$2&amp;$A12,'EU2'!$D:$E,MATCH("HOME",'EU2'!$D$1:$E$1,0),0),"")&amp;IFERROR(VLOOKUP(MM$2&amp;$A12,'EUC2'!$C:$F,MATCH("AWAY",'EUC2'!$C$1:$F$1,0),0),"")&amp;IFERROR(VLOOKUP(MM$2&amp;$A12,'EUC2'!$D:$E,MATCH("HOME",'EUC2'!$D$1:$E$1,0),0),"")</f>
        <v/>
      </c>
      <c r="MN12" s="25" t="str">
        <f>IFERROR(VLOOKUP(MN$2&amp;$B12,'FPL FIX2'!$N$1:$Q$400,MATCH("HOME",'FPL FIX2'!$N$1:$Q$1,0),0),"")&amp;IFERROR(VLOOKUP(MN$2&amp;$B12,'FPL FIX2'!$O$1:$P$400,MATCH("AWAY",'FPL FIX2'!$O$1:$P$1,0),0),"")&amp;IFERROR(VLOOKUP(MN$2&amp;$A12,'FA2'!$A:$D,MATCH("AWAY",'FA2'!$A$1:$D$1,0),0),"")&amp;IFERROR(VLOOKUP(MN$2&amp;$A12,'FA2'!$B:$C,MATCH("HOME",'FA2'!$B$1:$C$1,0),0),"")&amp;IFERROR(VLOOKUP(MN$2&amp;$A12,'EFL2'!$A:$D,MATCH("AWAY",'EFL2'!$A$1:$D$1,0),0),"")&amp;IFERROR(VLOOKUP(MN$2&amp;$A12,'EFL2'!$B:$C,MATCH("HOME",'EFL2'!$B$1:$C$1,0),0),"")&amp;IFERROR(VLOOKUP(MN$2&amp;$A12,'UCL2'!$C:$F,MATCH("AWAY",'UCL2'!$C$1:$F$1,0),0),"")&amp;IFERROR(VLOOKUP(MN$2&amp;$A12,'UCL2'!$D:$E,MATCH("HOME",'UCL2'!$D$1:$E$1,0),0),"")&amp;IFERROR(VLOOKUP(MN$2&amp;$A12,'EU2'!$C:$F,MATCH("AWAY",'EU2'!$C$1:$F$1,0),0),"")&amp;IFERROR(VLOOKUP(MN$2&amp;$A12,'EU2'!$D:$E,MATCH("HOME",'EU2'!$D$1:$E$1,0),0),"")&amp;IFERROR(VLOOKUP(MN$2&amp;$A12,'EUC2'!$C:$F,MATCH("AWAY",'EUC2'!$C$1:$F$1,0),0),"")&amp;IFERROR(VLOOKUP(MN$2&amp;$A12,'EUC2'!$D:$E,MATCH("HOME",'EUC2'!$D$1:$E$1,0),0),"")</f>
        <v/>
      </c>
      <c r="MO12" s="25" t="str">
        <f>IFERROR(VLOOKUP(MO$2&amp;$B12,'FPL FIX2'!$N$1:$Q$400,MATCH("HOME",'FPL FIX2'!$N$1:$Q$1,0),0),"")&amp;IFERROR(VLOOKUP(MO$2&amp;$B12,'FPL FIX2'!$O$1:$P$400,MATCH("AWAY",'FPL FIX2'!$O$1:$P$1,0),0),"")&amp;IFERROR(VLOOKUP(MO$2&amp;$A12,'FA2'!$A:$D,MATCH("AWAY",'FA2'!$A$1:$D$1,0),0),"")&amp;IFERROR(VLOOKUP(MO$2&amp;$A12,'FA2'!$B:$C,MATCH("HOME",'FA2'!$B$1:$C$1,0),0),"")&amp;IFERROR(VLOOKUP(MO$2&amp;$A12,'EFL2'!$A:$D,MATCH("AWAY",'EFL2'!$A$1:$D$1,0),0),"")&amp;IFERROR(VLOOKUP(MO$2&amp;$A12,'EFL2'!$B:$C,MATCH("HOME",'EFL2'!$B$1:$C$1,0),0),"")&amp;IFERROR(VLOOKUP(MO$2&amp;$A12,'UCL2'!$C:$F,MATCH("AWAY",'UCL2'!$C$1:$F$1,0),0),"")&amp;IFERROR(VLOOKUP(MO$2&amp;$A12,'UCL2'!$D:$E,MATCH("HOME",'UCL2'!$D$1:$E$1,0),0),"")&amp;IFERROR(VLOOKUP(MO$2&amp;$A12,'EU2'!$C:$F,MATCH("AWAY",'EU2'!$C$1:$F$1,0),0),"")&amp;IFERROR(VLOOKUP(MO$2&amp;$A12,'EU2'!$D:$E,MATCH("HOME",'EU2'!$D$1:$E$1,0),0),"")&amp;IFERROR(VLOOKUP(MO$2&amp;$A12,'EUC2'!$C:$F,MATCH("AWAY",'EUC2'!$C$1:$F$1,0),0),"")&amp;IFERROR(VLOOKUP(MO$2&amp;$A12,'EUC2'!$D:$E,MATCH("HOME",'EUC2'!$D$1:$E$1,0),0),"")</f>
        <v/>
      </c>
      <c r="MP12" s="25" t="str">
        <f>IFERROR(VLOOKUP(MP$2&amp;$B12,'FPL FIX2'!$N$1:$Q$400,MATCH("HOME",'FPL FIX2'!$N$1:$Q$1,0),0),"")&amp;IFERROR(VLOOKUP(MP$2&amp;$B12,'FPL FIX2'!$O$1:$P$400,MATCH("AWAY",'FPL FIX2'!$O$1:$P$1,0),0),"")&amp;IFERROR(VLOOKUP(MP$2&amp;$A12,'FA2'!$A:$D,MATCH("AWAY",'FA2'!$A$1:$D$1,0),0),"")&amp;IFERROR(VLOOKUP(MP$2&amp;$A12,'FA2'!$B:$C,MATCH("HOME",'FA2'!$B$1:$C$1,0),0),"")&amp;IFERROR(VLOOKUP(MP$2&amp;$A12,'EFL2'!$A:$D,MATCH("AWAY",'EFL2'!$A$1:$D$1,0),0),"")&amp;IFERROR(VLOOKUP(MP$2&amp;$A12,'EFL2'!$B:$C,MATCH("HOME",'EFL2'!$B$1:$C$1,0),0),"")&amp;IFERROR(VLOOKUP(MP$2&amp;$A12,'UCL2'!$C:$F,MATCH("AWAY",'UCL2'!$C$1:$F$1,0),0),"")&amp;IFERROR(VLOOKUP(MP$2&amp;$A12,'UCL2'!$D:$E,MATCH("HOME",'UCL2'!$D$1:$E$1,0),0),"")&amp;IFERROR(VLOOKUP(MP$2&amp;$A12,'EU2'!$C:$F,MATCH("AWAY",'EU2'!$C$1:$F$1,0),0),"")&amp;IFERROR(VLOOKUP(MP$2&amp;$A12,'EU2'!$D:$E,MATCH("HOME",'EU2'!$D$1:$E$1,0),0),"")&amp;IFERROR(VLOOKUP(MP$2&amp;$A12,'EUC2'!$C:$F,MATCH("AWAY",'EUC2'!$C$1:$F$1,0),0),"")&amp;IFERROR(VLOOKUP(MP$2&amp;$A12,'EUC2'!$D:$E,MATCH("HOME",'EUC2'!$D$1:$E$1,0),0),"")</f>
        <v/>
      </c>
      <c r="MQ12" s="25" t="str">
        <f>IFERROR(VLOOKUP(MQ$2&amp;$B12,'FPL FIX2'!$N$1:$Q$400,MATCH("HOME",'FPL FIX2'!$N$1:$Q$1,0),0),"")&amp;IFERROR(VLOOKUP(MQ$2&amp;$B12,'FPL FIX2'!$O$1:$P$400,MATCH("AWAY",'FPL FIX2'!$O$1:$P$1,0),0),"")&amp;IFERROR(VLOOKUP(MQ$2&amp;$A12,'FA2'!$A:$D,MATCH("AWAY",'FA2'!$A$1:$D$1,0),0),"")&amp;IFERROR(VLOOKUP(MQ$2&amp;$A12,'FA2'!$B:$C,MATCH("HOME",'FA2'!$B$1:$C$1,0),0),"")&amp;IFERROR(VLOOKUP(MQ$2&amp;$A12,'EFL2'!$A:$D,MATCH("AWAY",'EFL2'!$A$1:$D$1,0),0),"")&amp;IFERROR(VLOOKUP(MQ$2&amp;$A12,'EFL2'!$B:$C,MATCH("HOME",'EFL2'!$B$1:$C$1,0),0),"")&amp;IFERROR(VLOOKUP(MQ$2&amp;$A12,'UCL2'!$C:$F,MATCH("AWAY",'UCL2'!$C$1:$F$1,0),0),"")&amp;IFERROR(VLOOKUP(MQ$2&amp;$A12,'UCL2'!$D:$E,MATCH("HOME",'UCL2'!$D$1:$E$1,0),0),"")&amp;IFERROR(VLOOKUP(MQ$2&amp;$A12,'EU2'!$C:$F,MATCH("AWAY",'EU2'!$C$1:$F$1,0),0),"")&amp;IFERROR(VLOOKUP(MQ$2&amp;$A12,'EU2'!$D:$E,MATCH("HOME",'EU2'!$D$1:$E$1,0),0),"")&amp;IFERROR(VLOOKUP(MQ$2&amp;$A12,'EUC2'!$C:$F,MATCH("AWAY",'EUC2'!$C$1:$F$1,0),0),"")&amp;IFERROR(VLOOKUP(MQ$2&amp;$A12,'EUC2'!$D:$E,MATCH("HOME",'EUC2'!$D$1:$E$1,0),0),"")</f>
        <v/>
      </c>
      <c r="MR12" s="25" t="str">
        <f>IFERROR(VLOOKUP(MR$2&amp;$B12,'FPL FIX2'!$N$1:$Q$400,MATCH("HOME",'FPL FIX2'!$N$1:$Q$1,0),0),"")&amp;IFERROR(VLOOKUP(MR$2&amp;$B12,'FPL FIX2'!$O$1:$P$400,MATCH("AWAY",'FPL FIX2'!$O$1:$P$1,0),0),"")&amp;IFERROR(VLOOKUP(MR$2&amp;$A12,'FA2'!$A:$D,MATCH("AWAY",'FA2'!$A$1:$D$1,0),0),"")&amp;IFERROR(VLOOKUP(MR$2&amp;$A12,'FA2'!$B:$C,MATCH("HOME",'FA2'!$B$1:$C$1,0),0),"")&amp;IFERROR(VLOOKUP(MR$2&amp;$A12,'EFL2'!$A:$D,MATCH("AWAY",'EFL2'!$A$1:$D$1,0),0),"")&amp;IFERROR(VLOOKUP(MR$2&amp;$A12,'EFL2'!$B:$C,MATCH("HOME",'EFL2'!$B$1:$C$1,0),0),"")&amp;IFERROR(VLOOKUP(MR$2&amp;$A12,'UCL2'!$C:$F,MATCH("AWAY",'UCL2'!$C$1:$F$1,0),0),"")&amp;IFERROR(VLOOKUP(MR$2&amp;$A12,'UCL2'!$D:$E,MATCH("HOME",'UCL2'!$D$1:$E$1,0),0),"")&amp;IFERROR(VLOOKUP(MR$2&amp;$A12,'EU2'!$C:$F,MATCH("AWAY",'EU2'!$C$1:$F$1,0),0),"")&amp;IFERROR(VLOOKUP(MR$2&amp;$A12,'EU2'!$D:$E,MATCH("HOME",'EU2'!$D$1:$E$1,0),0),"")&amp;IFERROR(VLOOKUP(MR$2&amp;$A12,'EUC2'!$C:$F,MATCH("AWAY",'EUC2'!$C$1:$F$1,0),0),"")&amp;IFERROR(VLOOKUP(MR$2&amp;$A12,'EUC2'!$D:$E,MATCH("HOME",'EUC2'!$D$1:$E$1,0),0),"")</f>
        <v/>
      </c>
      <c r="MS12" s="25" t="str">
        <f>IFERROR(VLOOKUP(MS$2&amp;$B12,'FPL FIX2'!$N$1:$Q$400,MATCH("HOME",'FPL FIX2'!$N$1:$Q$1,0),0),"")&amp;IFERROR(VLOOKUP(MS$2&amp;$B12,'FPL FIX2'!$O$1:$P$400,MATCH("AWAY",'FPL FIX2'!$O$1:$P$1,0),0),"")&amp;IFERROR(VLOOKUP(MS$2&amp;$A12,'FA2'!$A:$D,MATCH("AWAY",'FA2'!$A$1:$D$1,0),0),"")&amp;IFERROR(VLOOKUP(MS$2&amp;$A12,'FA2'!$B:$C,MATCH("HOME",'FA2'!$B$1:$C$1,0),0),"")&amp;IFERROR(VLOOKUP(MS$2&amp;$A12,'EFL2'!$A:$D,MATCH("AWAY",'EFL2'!$A$1:$D$1,0),0),"")&amp;IFERROR(VLOOKUP(MS$2&amp;$A12,'EFL2'!$B:$C,MATCH("HOME",'EFL2'!$B$1:$C$1,0),0),"")&amp;IFERROR(VLOOKUP(MS$2&amp;$A12,'UCL2'!$C:$F,MATCH("AWAY",'UCL2'!$C$1:$F$1,0),0),"")&amp;IFERROR(VLOOKUP(MS$2&amp;$A12,'UCL2'!$D:$E,MATCH("HOME",'UCL2'!$D$1:$E$1,0),0),"")&amp;IFERROR(VLOOKUP(MS$2&amp;$A12,'EU2'!$C:$F,MATCH("AWAY",'EU2'!$C$1:$F$1,0),0),"")&amp;IFERROR(VLOOKUP(MS$2&amp;$A12,'EU2'!$D:$E,MATCH("HOME",'EU2'!$D$1:$E$1,0),0),"")&amp;IFERROR(VLOOKUP(MS$2&amp;$A12,'EUC2'!$C:$F,MATCH("AWAY",'EUC2'!$C$1:$F$1,0),0),"")&amp;IFERROR(VLOOKUP(MS$2&amp;$A12,'EUC2'!$D:$E,MATCH("HOME",'EUC2'!$D$1:$E$1,0),0),"")</f>
        <v/>
      </c>
      <c r="MT12" s="25" t="str">
        <f>IFERROR(VLOOKUP(MT$2&amp;$B12,'FPL FIX2'!$N$1:$Q$400,MATCH("HOME",'FPL FIX2'!$N$1:$Q$1,0),0),"")&amp;IFERROR(VLOOKUP(MT$2&amp;$B12,'FPL FIX2'!$O$1:$P$400,MATCH("AWAY",'FPL FIX2'!$O$1:$P$1,0),0),"")&amp;IFERROR(VLOOKUP(MT$2&amp;$A12,'FA2'!$A:$D,MATCH("AWAY",'FA2'!$A$1:$D$1,0),0),"")&amp;IFERROR(VLOOKUP(MT$2&amp;$A12,'FA2'!$B:$C,MATCH("HOME",'FA2'!$B$1:$C$1,0),0),"")&amp;IFERROR(VLOOKUP(MT$2&amp;$A12,'EFL2'!$A:$D,MATCH("AWAY",'EFL2'!$A$1:$D$1,0),0),"")&amp;IFERROR(VLOOKUP(MT$2&amp;$A12,'EFL2'!$B:$C,MATCH("HOME",'EFL2'!$B$1:$C$1,0),0),"")&amp;IFERROR(VLOOKUP(MT$2&amp;$A12,'UCL2'!$C:$F,MATCH("AWAY",'UCL2'!$C$1:$F$1,0),0),"")&amp;IFERROR(VLOOKUP(MT$2&amp;$A12,'UCL2'!$D:$E,MATCH("HOME",'UCL2'!$D$1:$E$1,0),0),"")&amp;IFERROR(VLOOKUP(MT$2&amp;$A12,'EU2'!$C:$F,MATCH("AWAY",'EU2'!$C$1:$F$1,0),0),"")&amp;IFERROR(VLOOKUP(MT$2&amp;$A12,'EU2'!$D:$E,MATCH("HOME",'EU2'!$D$1:$E$1,0),0),"")&amp;IFERROR(VLOOKUP(MT$2&amp;$A12,'EUC2'!$C:$F,MATCH("AWAY",'EUC2'!$C$1:$F$1,0),0),"")&amp;IFERROR(VLOOKUP(MT$2&amp;$A12,'EUC2'!$D:$E,MATCH("HOME",'EUC2'!$D$1:$E$1,0),0),"")</f>
        <v/>
      </c>
      <c r="MU12" s="25" t="str">
        <f>IFERROR(VLOOKUP(MU$2&amp;$B12,'FPL FIX2'!$N$1:$Q$400,MATCH("HOME",'FPL FIX2'!$N$1:$Q$1,0),0),"")&amp;IFERROR(VLOOKUP(MU$2&amp;$B12,'FPL FIX2'!$O$1:$P$400,MATCH("AWAY",'FPL FIX2'!$O$1:$P$1,0),0),"")&amp;IFERROR(VLOOKUP(MU$2&amp;$A12,'FA2'!$A:$D,MATCH("AWAY",'FA2'!$A$1:$D$1,0),0),"")&amp;IFERROR(VLOOKUP(MU$2&amp;$A12,'FA2'!$B:$C,MATCH("HOME",'FA2'!$B$1:$C$1,0),0),"")&amp;IFERROR(VLOOKUP(MU$2&amp;$A12,'EFL2'!$A:$D,MATCH("AWAY",'EFL2'!$A$1:$D$1,0),0),"")&amp;IFERROR(VLOOKUP(MU$2&amp;$A12,'EFL2'!$B:$C,MATCH("HOME",'EFL2'!$B$1:$C$1,0),0),"")&amp;IFERROR(VLOOKUP(MU$2&amp;$A12,'UCL2'!$C:$F,MATCH("AWAY",'UCL2'!$C$1:$F$1,0),0),"")&amp;IFERROR(VLOOKUP(MU$2&amp;$A12,'UCL2'!$D:$E,MATCH("HOME",'UCL2'!$D$1:$E$1,0),0),"")&amp;IFERROR(VLOOKUP(MU$2&amp;$A12,'EU2'!$C:$F,MATCH("AWAY",'EU2'!$C$1:$F$1,0),0),"")&amp;IFERROR(VLOOKUP(MU$2&amp;$A12,'EU2'!$D:$E,MATCH("HOME",'EU2'!$D$1:$E$1,0),0),"")&amp;IFERROR(VLOOKUP(MU$2&amp;$A12,'EUC2'!$C:$F,MATCH("AWAY",'EUC2'!$C$1:$F$1,0),0),"")&amp;IFERROR(VLOOKUP(MU$2&amp;$A12,'EUC2'!$D:$E,MATCH("HOME",'EUC2'!$D$1:$E$1,0),0),"")</f>
        <v/>
      </c>
      <c r="MV12" s="25" t="str">
        <f>IFERROR(VLOOKUP(MV$2&amp;$B12,'FPL FIX2'!$N$1:$Q$400,MATCH("HOME",'FPL FIX2'!$N$1:$Q$1,0),0),"")&amp;IFERROR(VLOOKUP(MV$2&amp;$B12,'FPL FIX2'!$O$1:$P$400,MATCH("AWAY",'FPL FIX2'!$O$1:$P$1,0),0),"")&amp;IFERROR(VLOOKUP(MV$2&amp;$A12,'FA2'!$A:$D,MATCH("AWAY",'FA2'!$A$1:$D$1,0),0),"")&amp;IFERROR(VLOOKUP(MV$2&amp;$A12,'FA2'!$B:$C,MATCH("HOME",'FA2'!$B$1:$C$1,0),0),"")&amp;IFERROR(VLOOKUP(MV$2&amp;$A12,'EFL2'!$A:$D,MATCH("AWAY",'EFL2'!$A$1:$D$1,0),0),"")&amp;IFERROR(VLOOKUP(MV$2&amp;$A12,'EFL2'!$B:$C,MATCH("HOME",'EFL2'!$B$1:$C$1,0),0),"")&amp;IFERROR(VLOOKUP(MV$2&amp;$A12,'UCL2'!$C:$F,MATCH("AWAY",'UCL2'!$C$1:$F$1,0),0),"")&amp;IFERROR(VLOOKUP(MV$2&amp;$A12,'UCL2'!$D:$E,MATCH("HOME",'UCL2'!$D$1:$E$1,0),0),"")&amp;IFERROR(VLOOKUP(MV$2&amp;$A12,'EU2'!$C:$F,MATCH("AWAY",'EU2'!$C$1:$F$1,0),0),"")&amp;IFERROR(VLOOKUP(MV$2&amp;$A12,'EU2'!$D:$E,MATCH("HOME",'EU2'!$D$1:$E$1,0),0),"")&amp;IFERROR(VLOOKUP(MV$2&amp;$A12,'EUC2'!$C:$F,MATCH("AWAY",'EUC2'!$C$1:$F$1,0),0),"")&amp;IFERROR(VLOOKUP(MV$2&amp;$A12,'EUC2'!$D:$E,MATCH("HOME",'EUC2'!$D$1:$E$1,0),0),"")</f>
        <v/>
      </c>
      <c r="MW12" s="25" t="str">
        <f>IFERROR(VLOOKUP(MW$2&amp;$B12,'FPL FIX2'!$N$1:$Q$400,MATCH("HOME",'FPL FIX2'!$N$1:$Q$1,0),0),"")&amp;IFERROR(VLOOKUP(MW$2&amp;$B12,'FPL FIX2'!$O$1:$P$400,MATCH("AWAY",'FPL FIX2'!$O$1:$P$1,0),0),"")&amp;IFERROR(VLOOKUP(MW$2&amp;$A12,'FA2'!$A:$D,MATCH("AWAY",'FA2'!$A$1:$D$1,0),0),"")&amp;IFERROR(VLOOKUP(MW$2&amp;$A12,'FA2'!$B:$C,MATCH("HOME",'FA2'!$B$1:$C$1,0),0),"")&amp;IFERROR(VLOOKUP(MW$2&amp;$A12,'EFL2'!$A:$D,MATCH("AWAY",'EFL2'!$A$1:$D$1,0),0),"")&amp;IFERROR(VLOOKUP(MW$2&amp;$A12,'EFL2'!$B:$C,MATCH("HOME",'EFL2'!$B$1:$C$1,0),0),"")&amp;IFERROR(VLOOKUP(MW$2&amp;$A12,'UCL2'!$C:$F,MATCH("AWAY",'UCL2'!$C$1:$F$1,0),0),"")&amp;IFERROR(VLOOKUP(MW$2&amp;$A12,'UCL2'!$D:$E,MATCH("HOME",'UCL2'!$D$1:$E$1,0),0),"")&amp;IFERROR(VLOOKUP(MW$2&amp;$A12,'EU2'!$C:$F,MATCH("AWAY",'EU2'!$C$1:$F$1,0),0),"")&amp;IFERROR(VLOOKUP(MW$2&amp;$A12,'EU2'!$D:$E,MATCH("HOME",'EU2'!$D$1:$E$1,0),0),"")&amp;IFERROR(VLOOKUP(MW$2&amp;$A12,'EUC2'!$C:$F,MATCH("AWAY",'EUC2'!$C$1:$F$1,0),0),"")&amp;IFERROR(VLOOKUP(MW$2&amp;$A12,'EUC2'!$D:$E,MATCH("HOME",'EUC2'!$D$1:$E$1,0),0),"")</f>
        <v/>
      </c>
      <c r="MX12" s="25" t="str">
        <f>IFERROR(VLOOKUP(MX$2&amp;$B12,'FPL FIX2'!$N$1:$Q$400,MATCH("HOME",'FPL FIX2'!$N$1:$Q$1,0),0),"")&amp;IFERROR(VLOOKUP(MX$2&amp;$B12,'FPL FIX2'!$O$1:$P$400,MATCH("AWAY",'FPL FIX2'!$O$1:$P$1,0),0),"")&amp;IFERROR(VLOOKUP(MX$2&amp;$A12,'FA2'!$A:$D,MATCH("AWAY",'FA2'!$A$1:$D$1,0),0),"")&amp;IFERROR(VLOOKUP(MX$2&amp;$A12,'FA2'!$B:$C,MATCH("HOME",'FA2'!$B$1:$C$1,0),0),"")&amp;IFERROR(VLOOKUP(MX$2&amp;$A12,'EFL2'!$A:$D,MATCH("AWAY",'EFL2'!$A$1:$D$1,0),0),"")&amp;IFERROR(VLOOKUP(MX$2&amp;$A12,'EFL2'!$B:$C,MATCH("HOME",'EFL2'!$B$1:$C$1,0),0),"")&amp;IFERROR(VLOOKUP(MX$2&amp;$A12,'UCL2'!$C:$F,MATCH("AWAY",'UCL2'!$C$1:$F$1,0),0),"")&amp;IFERROR(VLOOKUP(MX$2&amp;$A12,'UCL2'!$D:$E,MATCH("HOME",'UCL2'!$D$1:$E$1,0),0),"")&amp;IFERROR(VLOOKUP(MX$2&amp;$A12,'EU2'!$C:$F,MATCH("AWAY",'EU2'!$C$1:$F$1,0),0),"")&amp;IFERROR(VLOOKUP(MX$2&amp;$A12,'EU2'!$D:$E,MATCH("HOME",'EU2'!$D$1:$E$1,0),0),"")&amp;IFERROR(VLOOKUP(MX$2&amp;$A12,'EUC2'!$C:$F,MATCH("AWAY",'EUC2'!$C$1:$F$1,0),0),"")&amp;IFERROR(VLOOKUP(MX$2&amp;$A12,'EUC2'!$D:$E,MATCH("HOME",'EUC2'!$D$1:$E$1,0),0),"")</f>
        <v/>
      </c>
      <c r="MY12" s="25" t="str">
        <f>IFERROR(VLOOKUP(MY$2&amp;$B12,'FPL FIX2'!$N$1:$Q$400,MATCH("HOME",'FPL FIX2'!$N$1:$Q$1,0),0),"")&amp;IFERROR(VLOOKUP(MY$2&amp;$B12,'FPL FIX2'!$O$1:$P$400,MATCH("AWAY",'FPL FIX2'!$O$1:$P$1,0),0),"")&amp;IFERROR(VLOOKUP(MY$2&amp;$A12,'FA2'!$A:$D,MATCH("AWAY",'FA2'!$A$1:$D$1,0),0),"")&amp;IFERROR(VLOOKUP(MY$2&amp;$A12,'FA2'!$B:$C,MATCH("HOME",'FA2'!$B$1:$C$1,0),0),"")&amp;IFERROR(VLOOKUP(MY$2&amp;$A12,'EFL2'!$A:$D,MATCH("AWAY",'EFL2'!$A$1:$D$1,0),0),"")&amp;IFERROR(VLOOKUP(MY$2&amp;$A12,'EFL2'!$B:$C,MATCH("HOME",'EFL2'!$B$1:$C$1,0),0),"")&amp;IFERROR(VLOOKUP(MY$2&amp;$A12,'UCL2'!$C:$F,MATCH("AWAY",'UCL2'!$C$1:$F$1,0),0),"")&amp;IFERROR(VLOOKUP(MY$2&amp;$A12,'UCL2'!$D:$E,MATCH("HOME",'UCL2'!$D$1:$E$1,0),0),"")&amp;IFERROR(VLOOKUP(MY$2&amp;$A12,'EU2'!$C:$F,MATCH("AWAY",'EU2'!$C$1:$F$1,0),0),"")&amp;IFERROR(VLOOKUP(MY$2&amp;$A12,'EU2'!$D:$E,MATCH("HOME",'EU2'!$D$1:$E$1,0),0),"")&amp;IFERROR(VLOOKUP(MY$2&amp;$A12,'EUC2'!$C:$F,MATCH("AWAY",'EUC2'!$C$1:$F$1,0),0),"")&amp;IFERROR(VLOOKUP(MY$2&amp;$A12,'EUC2'!$D:$E,MATCH("HOME",'EUC2'!$D$1:$E$1,0),0),"")</f>
        <v/>
      </c>
      <c r="MZ12" s="25" t="str">
        <f>IFERROR(VLOOKUP(MZ$2&amp;$B12,'FPL FIX2'!$N$1:$Q$400,MATCH("HOME",'FPL FIX2'!$N$1:$Q$1,0),0),"")&amp;IFERROR(VLOOKUP(MZ$2&amp;$B12,'FPL FIX2'!$O$1:$P$400,MATCH("AWAY",'FPL FIX2'!$O$1:$P$1,0),0),"")&amp;IFERROR(VLOOKUP(MZ$2&amp;$A12,'FA2'!$A:$D,MATCH("AWAY",'FA2'!$A$1:$D$1,0),0),"")&amp;IFERROR(VLOOKUP(MZ$2&amp;$A12,'FA2'!$B:$C,MATCH("HOME",'FA2'!$B$1:$C$1,0),0),"")&amp;IFERROR(VLOOKUP(MZ$2&amp;$A12,'EFL2'!$A:$D,MATCH("AWAY",'EFL2'!$A$1:$D$1,0),0),"")&amp;IFERROR(VLOOKUP(MZ$2&amp;$A12,'EFL2'!$B:$C,MATCH("HOME",'EFL2'!$B$1:$C$1,0),0),"")&amp;IFERROR(VLOOKUP(MZ$2&amp;$A12,'UCL2'!$C:$F,MATCH("AWAY",'UCL2'!$C$1:$F$1,0),0),"")&amp;IFERROR(VLOOKUP(MZ$2&amp;$A12,'UCL2'!$D:$E,MATCH("HOME",'UCL2'!$D$1:$E$1,0),0),"")&amp;IFERROR(VLOOKUP(MZ$2&amp;$A12,'EU2'!$C:$F,MATCH("AWAY",'EU2'!$C$1:$F$1,0),0),"")&amp;IFERROR(VLOOKUP(MZ$2&amp;$A12,'EU2'!$D:$E,MATCH("HOME",'EU2'!$D$1:$E$1,0),0),"")&amp;IFERROR(VLOOKUP(MZ$2&amp;$A12,'EUC2'!$C:$F,MATCH("AWAY",'EUC2'!$C$1:$F$1,0),0),"")&amp;IFERROR(VLOOKUP(MZ$2&amp;$A12,'EUC2'!$D:$E,MATCH("HOME",'EUC2'!$D$1:$E$1,0),0),"")</f>
        <v/>
      </c>
      <c r="NA12" s="25" t="str">
        <f>IFERROR(VLOOKUP(NA$2&amp;$B12,'FPL FIX2'!$N$1:$Q$400,MATCH("HOME",'FPL FIX2'!$N$1:$Q$1,0),0),"")&amp;IFERROR(VLOOKUP(NA$2&amp;$B12,'FPL FIX2'!$O$1:$P$400,MATCH("AWAY",'FPL FIX2'!$O$1:$P$1,0),0),"")&amp;IFERROR(VLOOKUP(NA$2&amp;$A12,'FA2'!$A:$D,MATCH("AWAY",'FA2'!$A$1:$D$1,0),0),"")&amp;IFERROR(VLOOKUP(NA$2&amp;$A12,'FA2'!$B:$C,MATCH("HOME",'FA2'!$B$1:$C$1,0),0),"")&amp;IFERROR(VLOOKUP(NA$2&amp;$A12,'EFL2'!$A:$D,MATCH("AWAY",'EFL2'!$A$1:$D$1,0),0),"")&amp;IFERROR(VLOOKUP(NA$2&amp;$A12,'EFL2'!$B:$C,MATCH("HOME",'EFL2'!$B$1:$C$1,0),0),"")&amp;IFERROR(VLOOKUP(NA$2&amp;$A12,'UCL2'!$C:$F,MATCH("AWAY",'UCL2'!$C$1:$F$1,0),0),"")&amp;IFERROR(VLOOKUP(NA$2&amp;$A12,'UCL2'!$D:$E,MATCH("HOME",'UCL2'!$D$1:$E$1,0),0),"")&amp;IFERROR(VLOOKUP(NA$2&amp;$A12,'EU2'!$C:$F,MATCH("AWAY",'EU2'!$C$1:$F$1,0),0),"")&amp;IFERROR(VLOOKUP(NA$2&amp;$A12,'EU2'!$D:$E,MATCH("HOME",'EU2'!$D$1:$E$1,0),0),"")&amp;IFERROR(VLOOKUP(NA$2&amp;$A12,'EUC2'!$C:$F,MATCH("AWAY",'EUC2'!$C$1:$F$1,0),0),"")&amp;IFERROR(VLOOKUP(NA$2&amp;$A12,'EUC2'!$D:$E,MATCH("HOME",'EUC2'!$D$1:$E$1,0),0),"")</f>
        <v/>
      </c>
      <c r="NB12" s="25" t="str">
        <f>IFERROR(VLOOKUP(NB$2&amp;$B12,'FPL FIX2'!$N$1:$Q$400,MATCH("HOME",'FPL FIX2'!$N$1:$Q$1,0),0),"")&amp;IFERROR(VLOOKUP(NB$2&amp;$B12,'FPL FIX2'!$O$1:$P$400,MATCH("AWAY",'FPL FIX2'!$O$1:$P$1,0),0),"")&amp;IFERROR(VLOOKUP(NB$2&amp;$A12,'FA2'!$A:$D,MATCH("AWAY",'FA2'!$A$1:$D$1,0),0),"")&amp;IFERROR(VLOOKUP(NB$2&amp;$A12,'FA2'!$B:$C,MATCH("HOME",'FA2'!$B$1:$C$1,0),0),"")&amp;IFERROR(VLOOKUP(NB$2&amp;$A12,'EFL2'!$A:$D,MATCH("AWAY",'EFL2'!$A$1:$D$1,0),0),"")&amp;IFERROR(VLOOKUP(NB$2&amp;$A12,'EFL2'!$B:$C,MATCH("HOME",'EFL2'!$B$1:$C$1,0),0),"")&amp;IFERROR(VLOOKUP(NB$2&amp;$A12,'UCL2'!$C:$F,MATCH("AWAY",'UCL2'!$C$1:$F$1,0),0),"")&amp;IFERROR(VLOOKUP(NB$2&amp;$A12,'UCL2'!$D:$E,MATCH("HOME",'UCL2'!$D$1:$E$1,0),0),"")&amp;IFERROR(VLOOKUP(NB$2&amp;$A12,'EU2'!$C:$F,MATCH("AWAY",'EU2'!$C$1:$F$1,0),0),"")&amp;IFERROR(VLOOKUP(NB$2&amp;$A12,'EU2'!$D:$E,MATCH("HOME",'EU2'!$D$1:$E$1,0),0),"")&amp;IFERROR(VLOOKUP(NB$2&amp;$A12,'EUC2'!$C:$F,MATCH("AWAY",'EUC2'!$C$1:$F$1,0),0),"")&amp;IFERROR(VLOOKUP(NB$2&amp;$A12,'EUC2'!$D:$E,MATCH("HOME",'EUC2'!$D$1:$E$1,0),0),"")</f>
        <v/>
      </c>
      <c r="NC12" s="25" t="str">
        <f>IFERROR(VLOOKUP(NC$2&amp;$B12,'FPL FIX2'!$N$1:$Q$400,MATCH("HOME",'FPL FIX2'!$N$1:$Q$1,0),0),"")&amp;IFERROR(VLOOKUP(NC$2&amp;$B12,'FPL FIX2'!$O$1:$P$400,MATCH("AWAY",'FPL FIX2'!$O$1:$P$1,0),0),"")&amp;IFERROR(VLOOKUP(NC$2&amp;$A12,'FA2'!$A:$D,MATCH("AWAY",'FA2'!$A$1:$D$1,0),0),"")&amp;IFERROR(VLOOKUP(NC$2&amp;$A12,'FA2'!$B:$C,MATCH("HOME",'FA2'!$B$1:$C$1,0),0),"")&amp;IFERROR(VLOOKUP(NC$2&amp;$A12,'EFL2'!$A:$D,MATCH("AWAY",'EFL2'!$A$1:$D$1,0),0),"")&amp;IFERROR(VLOOKUP(NC$2&amp;$A12,'EFL2'!$B:$C,MATCH("HOME",'EFL2'!$B$1:$C$1,0),0),"")&amp;IFERROR(VLOOKUP(NC$2&amp;$A12,'UCL2'!$C:$F,MATCH("AWAY",'UCL2'!$C$1:$F$1,0),0),"")&amp;IFERROR(VLOOKUP(NC$2&amp;$A12,'UCL2'!$D:$E,MATCH("HOME",'UCL2'!$D$1:$E$1,0),0),"")&amp;IFERROR(VLOOKUP(NC$2&amp;$A12,'EU2'!$C:$F,MATCH("AWAY",'EU2'!$C$1:$F$1,0),0),"")&amp;IFERROR(VLOOKUP(NC$2&amp;$A12,'EU2'!$D:$E,MATCH("HOME",'EU2'!$D$1:$E$1,0),0),"")&amp;IFERROR(VLOOKUP(NC$2&amp;$A12,'EUC2'!$C:$F,MATCH("AWAY",'EUC2'!$C$1:$F$1,0),0),"")&amp;IFERROR(VLOOKUP(NC$2&amp;$A12,'EUC2'!$D:$E,MATCH("HOME",'EUC2'!$D$1:$E$1,0),0),"")</f>
        <v/>
      </c>
      <c r="NE12" s="24" t="s">
        <v>8</v>
      </c>
      <c r="NF12" s="25" t="str">
        <f>IFERROR(VLOOKUP(NF$2&amp;$B12,'FPL FIX2'!$F$1:$I$50,MATCH("HOME",'FPL FIX2'!$F$1:$I$1,0),0),"")&amp;IFERROR(VLOOKUP(NF$2&amp;$B12,'FPL FIX2'!$G$1:$H$50,MATCH("AWAY",'FPL FIX2'!$G$1:$H$1,0),0),"")</f>
        <v/>
      </c>
      <c r="NG12" s="25"/>
      <c r="NH12" s="25" t="str">
        <f>IFERROR(VLOOKUP(NH$2&amp;$B12,'FPL FIX2'!$F$1:$I$400,MATCH("HOME",'FPL FIX2'!$F$1:$I$1,0),0),"")&amp;IFERROR(VLOOKUP(NH$2&amp;$B12,'FPL FIX2'!$G$1:$H$400,MATCH("AWAY",'FPL FIX2'!$G$1:$H$1,0),0),"")</f>
        <v>WOL</v>
      </c>
      <c r="NI12" s="25" t="str">
        <f>IFERROR(VLOOKUP(NI$2&amp;$B12,'FPL FIX2'!$F$1:$I$400,MATCH("HOME",'FPL FIX2'!$F$1:$I$1,0),0),"")&amp;IFERROR(VLOOKUP(NI$2&amp;$B12,'FPL FIX2'!$G$1:$H$400,MATCH("AWAY",'FPL FIX2'!$G$1:$H$1,0),0),"")</f>
        <v/>
      </c>
      <c r="NJ12" s="25" t="str">
        <f>IFERROR(VLOOKUP(NJ$2&amp;$B12,'FPL FIX2'!$F$1:$I$400,MATCH("HOME",'FPL FIX2'!$F$1:$I$1,0),0),"")&amp;IFERROR(VLOOKUP(NJ$2&amp;$B12,'FPL FIX2'!$G$1:$H$400,MATCH("AWAY",'FPL FIX2'!$G$1:$H$1,0),0),"")</f>
        <v>LEE</v>
      </c>
    </row>
    <row r="13" spans="1:415" ht="30" customHeight="1" thickBot="1" x14ac:dyDescent="0.3">
      <c r="A13" s="23" t="s">
        <v>55</v>
      </c>
      <c r="B13" s="24" t="s">
        <v>9</v>
      </c>
      <c r="C13" s="25" t="str">
        <f>IFERROR(VLOOKUP(C$2&amp;$B13,'FPL FIX2'!$N$1:$Q$400,MATCH("HOME",'FPL FIX2'!$N$1:$Q$1,0),0),"")&amp;IFERROR(VLOOKUP(C$2&amp;$B13,'FPL FIX2'!$O$1:$P$400,MATCH("AWAY",'FPL FIX2'!$O$1:$P$1,0),0),"")&amp;IFERROR(VLOOKUP(C$2&amp;$A13,'FA2'!$A:$D,MATCH("AWAY",'FA2'!$A$1:$D$1,0),0),"")&amp;IFERROR(VLOOKUP(C$2&amp;$A13,'FA2'!$B:$C,MATCH("HOME",'FA2'!$B$1:$C$1,0),0),"")&amp;IFERROR(VLOOKUP(C$2&amp;$A13,'EFL2'!$A:$D,MATCH("AWAY",'EFL2'!$A$1:$D$1,0),0),"")&amp;IFERROR(VLOOKUP(C$2&amp;$A13,'EFL2'!$B:$C,MATCH("HOME",'EFL2'!$B$1:$C$1,0),0),"")&amp;IFERROR(VLOOKUP(C$2&amp;$A13,'UCL2'!$C:$F,MATCH("AWAY",'UCL2'!$C$1:$F$1,0),0),"")&amp;IFERROR(VLOOKUP(C$2&amp;$A13,'UCL2'!$D:$E,MATCH("HOME",'UCL2'!$D$1:$E$1,0),0),"")&amp;IFERROR(VLOOKUP(C$2&amp;$A13,'EU2'!$C:$F,MATCH("AWAY",'EU2'!$C$1:$F$1,0),0),"")&amp;IFERROR(VLOOKUP(C$2&amp;$A13,'EU2'!$D:$E,MATCH("HOME",'EU2'!$D$1:$E$1,0),0),"")&amp;IFERROR(VLOOKUP(C$2&amp;$A13,'EUC2'!$C:$F,MATCH("AWAY",'EUC2'!$C$1:$F$1,0),0),"")&amp;IFERROR(VLOOKUP(C$2&amp;$A13,'EUC2'!$D:$E,MATCH("HOME",'EUC2'!$D$1:$E$1,0),0),"")</f>
        <v/>
      </c>
      <c r="D13" s="25" t="str">
        <f>IFERROR(VLOOKUP(D$2&amp;$B13,'FPL FIX2'!$N$1:$Q$400,MATCH("HOME",'FPL FIX2'!$N$1:$Q$1,0),0),"")&amp;IFERROR(VLOOKUP(D$2&amp;$B13,'FPL FIX2'!$O$1:$P$400,MATCH("AWAY",'FPL FIX2'!$O$1:$P$1,0),0),"")&amp;IFERROR(VLOOKUP(D$2&amp;$A13,'FA2'!$A:$D,MATCH("AWAY",'FA2'!$A$1:$D$1,0),0),"")&amp;IFERROR(VLOOKUP(D$2&amp;$A13,'FA2'!$B:$C,MATCH("HOME",'FA2'!$B$1:$C$1,0),0),"")&amp;IFERROR(VLOOKUP(D$2&amp;$A13,'EFL2'!$A:$D,MATCH("AWAY",'EFL2'!$A$1:$D$1,0),0),"")&amp;IFERROR(VLOOKUP(D$2&amp;$A13,'EFL2'!$B:$C,MATCH("HOME",'EFL2'!$B$1:$C$1,0),0),"")&amp;IFERROR(VLOOKUP(D$2&amp;$A13,'UCL2'!$C:$F,MATCH("AWAY",'UCL2'!$C$1:$F$1,0),0),"")&amp;IFERROR(VLOOKUP(D$2&amp;$A13,'UCL2'!$D:$E,MATCH("HOME",'UCL2'!$D$1:$E$1,0),0),"")&amp;IFERROR(VLOOKUP(D$2&amp;$A13,'EU2'!$C:$F,MATCH("AWAY",'EU2'!$C$1:$F$1,0),0),"")&amp;IFERROR(VLOOKUP(D$2&amp;$A13,'EU2'!$D:$E,MATCH("HOME",'EU2'!$D$1:$E$1,0),0),"")&amp;IFERROR(VLOOKUP(D$2&amp;$A13,'EUC2'!$C:$F,MATCH("AWAY",'EUC2'!$C$1:$F$1,0),0),"")&amp;IFERROR(VLOOKUP(D$2&amp;$A13,'EUC2'!$D:$E,MATCH("HOME",'EUC2'!$D$1:$E$1,0),0),"")</f>
        <v/>
      </c>
      <c r="E13" s="25" t="str">
        <f>IFERROR(VLOOKUP(E$2&amp;$B13,'FPL FIX2'!$N$1:$Q$400,MATCH("HOME",'FPL FIX2'!$N$1:$Q$1,0),0),"")&amp;IFERROR(VLOOKUP(E$2&amp;$B13,'FPL FIX2'!$O$1:$P$400,MATCH("AWAY",'FPL FIX2'!$O$1:$P$1,0),0),"")&amp;IFERROR(VLOOKUP(E$2&amp;$A13,'FA2'!$A:$D,MATCH("AWAY",'FA2'!$A$1:$D$1,0),0),"")&amp;IFERROR(VLOOKUP(E$2&amp;$A13,'FA2'!$B:$C,MATCH("HOME",'FA2'!$B$1:$C$1,0),0),"")&amp;IFERROR(VLOOKUP(E$2&amp;$A13,'EFL2'!$A:$D,MATCH("AWAY",'EFL2'!$A$1:$D$1,0),0),"")&amp;IFERROR(VLOOKUP(E$2&amp;$A13,'EFL2'!$B:$C,MATCH("HOME",'EFL2'!$B$1:$C$1,0),0),"")&amp;IFERROR(VLOOKUP(E$2&amp;$A13,'UCL2'!$C:$F,MATCH("AWAY",'UCL2'!$C$1:$F$1,0),0),"")&amp;IFERROR(VLOOKUP(E$2&amp;$A13,'UCL2'!$D:$E,MATCH("HOME",'UCL2'!$D$1:$E$1,0),0),"")&amp;IFERROR(VLOOKUP(E$2&amp;$A13,'EU2'!$C:$F,MATCH("AWAY",'EU2'!$C$1:$F$1,0),0),"")&amp;IFERROR(VLOOKUP(E$2&amp;$A13,'EU2'!$D:$E,MATCH("HOME",'EU2'!$D$1:$E$1,0),0),"")&amp;IFERROR(VLOOKUP(E$2&amp;$A13,'EUC2'!$C:$F,MATCH("AWAY",'EUC2'!$C$1:$F$1,0),0),"")&amp;IFERROR(VLOOKUP(E$2&amp;$A13,'EUC2'!$D:$E,MATCH("HOME",'EUC2'!$D$1:$E$1,0),0),"")</f>
        <v/>
      </c>
      <c r="F13" s="25" t="str">
        <f>IFERROR(VLOOKUP(F$2&amp;$B13,'FPL FIX2'!$N$1:$Q$400,MATCH("HOME",'FPL FIX2'!$N$1:$Q$1,0),0),"")&amp;IFERROR(VLOOKUP(F$2&amp;$B13,'FPL FIX2'!$O$1:$P$400,MATCH("AWAY",'FPL FIX2'!$O$1:$P$1,0),0),"")&amp;IFERROR(VLOOKUP(F$2&amp;$A13,'FA2'!$A:$D,MATCH("AWAY",'FA2'!$A$1:$D$1,0),0),"")&amp;IFERROR(VLOOKUP(F$2&amp;$A13,'FA2'!$B:$C,MATCH("HOME",'FA2'!$B$1:$C$1,0),0),"")&amp;IFERROR(VLOOKUP(F$2&amp;$A13,'EFL2'!$A:$D,MATCH("AWAY",'EFL2'!$A$1:$D$1,0),0),"")&amp;IFERROR(VLOOKUP(F$2&amp;$A13,'EFL2'!$B:$C,MATCH("HOME",'EFL2'!$B$1:$C$1,0),0),"")&amp;IFERROR(VLOOKUP(F$2&amp;$A13,'UCL2'!$C:$F,MATCH("AWAY",'UCL2'!$C$1:$F$1,0),0),"")&amp;IFERROR(VLOOKUP(F$2&amp;$A13,'UCL2'!$D:$E,MATCH("HOME",'UCL2'!$D$1:$E$1,0),0),"")&amp;IFERROR(VLOOKUP(F$2&amp;$A13,'EU2'!$C:$F,MATCH("AWAY",'EU2'!$C$1:$F$1,0),0),"")&amp;IFERROR(VLOOKUP(F$2&amp;$A13,'EU2'!$D:$E,MATCH("HOME",'EU2'!$D$1:$E$1,0),0),"")&amp;IFERROR(VLOOKUP(F$2&amp;$A13,'EUC2'!$C:$F,MATCH("AWAY",'EUC2'!$C$1:$F$1,0),0),"")&amp;IFERROR(VLOOKUP(F$2&amp;$A13,'EUC2'!$D:$E,MATCH("HOME",'EUC2'!$D$1:$E$1,0),0),"")</f>
        <v/>
      </c>
      <c r="G13" s="25" t="str">
        <f>IFERROR(VLOOKUP(G$2&amp;$B13,'FPL FIX2'!$N$1:$Q$400,MATCH("HOME",'FPL FIX2'!$N$1:$Q$1,0),0),"")&amp;IFERROR(VLOOKUP(G$2&amp;$B13,'FPL FIX2'!$O$1:$P$400,MATCH("AWAY",'FPL FIX2'!$O$1:$P$1,0),0),"")&amp;IFERROR(VLOOKUP(G$2&amp;$A13,'FA2'!$A:$D,MATCH("AWAY",'FA2'!$A$1:$D$1,0),0),"")&amp;IFERROR(VLOOKUP(G$2&amp;$A13,'FA2'!$B:$C,MATCH("HOME",'FA2'!$B$1:$C$1,0),0),"")&amp;IFERROR(VLOOKUP(G$2&amp;$A13,'EFL2'!$A:$D,MATCH("AWAY",'EFL2'!$A$1:$D$1,0),0),"")&amp;IFERROR(VLOOKUP(G$2&amp;$A13,'EFL2'!$B:$C,MATCH("HOME",'EFL2'!$B$1:$C$1,0),0),"")&amp;IFERROR(VLOOKUP(G$2&amp;$A13,'UCL2'!$C:$F,MATCH("AWAY",'UCL2'!$C$1:$F$1,0),0),"")&amp;IFERROR(VLOOKUP(G$2&amp;$A13,'UCL2'!$D:$E,MATCH("HOME",'UCL2'!$D$1:$E$1,0),0),"")&amp;IFERROR(VLOOKUP(G$2&amp;$A13,'EU2'!$C:$F,MATCH("AWAY",'EU2'!$C$1:$F$1,0),0),"")&amp;IFERROR(VLOOKUP(G$2&amp;$A13,'EU2'!$D:$E,MATCH("HOME",'EU2'!$D$1:$E$1,0),0),"")&amp;IFERROR(VLOOKUP(G$2&amp;$A13,'EUC2'!$C:$F,MATCH("AWAY",'EUC2'!$C$1:$F$1,0),0),"")&amp;IFERROR(VLOOKUP(G$2&amp;$A13,'EUC2'!$D:$E,MATCH("HOME",'EUC2'!$D$1:$E$1,0),0),"")</f>
        <v/>
      </c>
      <c r="H13" s="25" t="str">
        <f>IFERROR(VLOOKUP(H$2&amp;$B13,'FPL FIX2'!$N$1:$Q$400,MATCH("HOME",'FPL FIX2'!$N$1:$Q$1,0),0),"")&amp;IFERROR(VLOOKUP(H$2&amp;$B13,'FPL FIX2'!$O$1:$P$400,MATCH("AWAY",'FPL FIX2'!$O$1:$P$1,0),0),"")&amp;IFERROR(VLOOKUP(H$2&amp;$A13,'FA2'!$A:$D,MATCH("AWAY",'FA2'!$A$1:$D$1,0),0),"")&amp;IFERROR(VLOOKUP(H$2&amp;$A13,'FA2'!$B:$C,MATCH("HOME",'FA2'!$B$1:$C$1,0),0),"")&amp;IFERROR(VLOOKUP(H$2&amp;$A13,'EFL2'!$A:$D,MATCH("AWAY",'EFL2'!$A$1:$D$1,0),0),"")&amp;IFERROR(VLOOKUP(H$2&amp;$A13,'EFL2'!$B:$C,MATCH("HOME",'EFL2'!$B$1:$C$1,0),0),"")&amp;IFERROR(VLOOKUP(H$2&amp;$A13,'UCL2'!$C:$F,MATCH("AWAY",'UCL2'!$C$1:$F$1,0),0),"")&amp;IFERROR(VLOOKUP(H$2&amp;$A13,'UCL2'!$D:$E,MATCH("HOME",'UCL2'!$D$1:$E$1,0),0),"")&amp;IFERROR(VLOOKUP(H$2&amp;$A13,'EU2'!$C:$F,MATCH("AWAY",'EU2'!$C$1:$F$1,0),0),"")&amp;IFERROR(VLOOKUP(H$2&amp;$A13,'EU2'!$D:$E,MATCH("HOME",'EU2'!$D$1:$E$1,0),0),"")&amp;IFERROR(VLOOKUP(H$2&amp;$A13,'EUC2'!$C:$F,MATCH("AWAY",'EUC2'!$C$1:$F$1,0),0),"")&amp;IFERROR(VLOOKUP(H$2&amp;$A13,'EUC2'!$D:$E,MATCH("HOME",'EUC2'!$D$1:$E$1,0),0),"")</f>
        <v>WOL</v>
      </c>
      <c r="I13" s="25" t="str">
        <f>IFERROR(VLOOKUP(I$2&amp;$B13,'FPL FIX2'!$N$1:$Q$400,MATCH("HOME",'FPL FIX2'!$N$1:$Q$1,0),0),"")&amp;IFERROR(VLOOKUP(I$2&amp;$B13,'FPL FIX2'!$O$1:$P$400,MATCH("AWAY",'FPL FIX2'!$O$1:$P$1,0),0),"")&amp;IFERROR(VLOOKUP(I$2&amp;$A13,'FA2'!$A:$D,MATCH("AWAY",'FA2'!$A$1:$D$1,0),0),"")&amp;IFERROR(VLOOKUP(I$2&amp;$A13,'FA2'!$B:$C,MATCH("HOME",'FA2'!$B$1:$C$1,0),0),"")&amp;IFERROR(VLOOKUP(I$2&amp;$A13,'EFL2'!$A:$D,MATCH("AWAY",'EFL2'!$A$1:$D$1,0),0),"")&amp;IFERROR(VLOOKUP(I$2&amp;$A13,'EFL2'!$B:$C,MATCH("HOME",'EFL2'!$B$1:$C$1,0),0),"")&amp;IFERROR(VLOOKUP(I$2&amp;$A13,'UCL2'!$C:$F,MATCH("AWAY",'UCL2'!$C$1:$F$1,0),0),"")&amp;IFERROR(VLOOKUP(I$2&amp;$A13,'UCL2'!$D:$E,MATCH("HOME",'UCL2'!$D$1:$E$1,0),0),"")&amp;IFERROR(VLOOKUP(I$2&amp;$A13,'EU2'!$C:$F,MATCH("AWAY",'EU2'!$C$1:$F$1,0),0),"")&amp;IFERROR(VLOOKUP(I$2&amp;$A13,'EU2'!$D:$E,MATCH("HOME",'EU2'!$D$1:$E$1,0),0),"")&amp;IFERROR(VLOOKUP(I$2&amp;$A13,'EUC2'!$C:$F,MATCH("AWAY",'EUC2'!$C$1:$F$1,0),0),"")&amp;IFERROR(VLOOKUP(I$2&amp;$A13,'EUC2'!$D:$E,MATCH("HOME",'EUC2'!$D$1:$E$1,0),0),"")</f>
        <v/>
      </c>
      <c r="J13" s="25" t="str">
        <f>IFERROR(VLOOKUP(J$2&amp;$B13,'FPL FIX2'!$N$1:$Q$400,MATCH("HOME",'FPL FIX2'!$N$1:$Q$1,0),0),"")&amp;IFERROR(VLOOKUP(J$2&amp;$B13,'FPL FIX2'!$O$1:$P$400,MATCH("AWAY",'FPL FIX2'!$O$1:$P$1,0),0),"")&amp;IFERROR(VLOOKUP(J$2&amp;$A13,'FA2'!$A:$D,MATCH("AWAY",'FA2'!$A$1:$D$1,0),0),"")&amp;IFERROR(VLOOKUP(J$2&amp;$A13,'FA2'!$B:$C,MATCH("HOME",'FA2'!$B$1:$C$1,0),0),"")&amp;IFERROR(VLOOKUP(J$2&amp;$A13,'EFL2'!$A:$D,MATCH("AWAY",'EFL2'!$A$1:$D$1,0),0),"")&amp;IFERROR(VLOOKUP(J$2&amp;$A13,'EFL2'!$B:$C,MATCH("HOME",'EFL2'!$B$1:$C$1,0),0),"")&amp;IFERROR(VLOOKUP(J$2&amp;$A13,'UCL2'!$C:$F,MATCH("AWAY",'UCL2'!$C$1:$F$1,0),0),"")&amp;IFERROR(VLOOKUP(J$2&amp;$A13,'UCL2'!$D:$E,MATCH("HOME",'UCL2'!$D$1:$E$1,0),0),"")&amp;IFERROR(VLOOKUP(J$2&amp;$A13,'EU2'!$C:$F,MATCH("AWAY",'EU2'!$C$1:$F$1,0),0),"")&amp;IFERROR(VLOOKUP(J$2&amp;$A13,'EU2'!$D:$E,MATCH("HOME",'EU2'!$D$1:$E$1,0),0),"")&amp;IFERROR(VLOOKUP(J$2&amp;$A13,'EUC2'!$C:$F,MATCH("AWAY",'EUC2'!$C$1:$F$1,0),0),"")&amp;IFERROR(VLOOKUP(J$2&amp;$A13,'EUC2'!$D:$E,MATCH("HOME",'EUC2'!$D$1:$E$1,0),0),"")</f>
        <v/>
      </c>
      <c r="K13" s="25" t="str">
        <f>IFERROR(VLOOKUP(K$2&amp;$B13,'FPL FIX2'!$N$1:$Q$400,MATCH("HOME",'FPL FIX2'!$N$1:$Q$1,0),0),"")&amp;IFERROR(VLOOKUP(K$2&amp;$B13,'FPL FIX2'!$O$1:$P$400,MATCH("AWAY",'FPL FIX2'!$O$1:$P$1,0),0),"")&amp;IFERROR(VLOOKUP(K$2&amp;$A13,'FA2'!$A:$D,MATCH("AWAY",'FA2'!$A$1:$D$1,0),0),"")&amp;IFERROR(VLOOKUP(K$2&amp;$A13,'FA2'!$B:$C,MATCH("HOME",'FA2'!$B$1:$C$1,0),0),"")&amp;IFERROR(VLOOKUP(K$2&amp;$A13,'EFL2'!$A:$D,MATCH("AWAY",'EFL2'!$A$1:$D$1,0),0),"")&amp;IFERROR(VLOOKUP(K$2&amp;$A13,'EFL2'!$B:$C,MATCH("HOME",'EFL2'!$B$1:$C$1,0),0),"")&amp;IFERROR(VLOOKUP(K$2&amp;$A13,'UCL2'!$C:$F,MATCH("AWAY",'UCL2'!$C$1:$F$1,0),0),"")&amp;IFERROR(VLOOKUP(K$2&amp;$A13,'UCL2'!$D:$E,MATCH("HOME",'UCL2'!$D$1:$E$1,0),0),"")&amp;IFERROR(VLOOKUP(K$2&amp;$A13,'EU2'!$C:$F,MATCH("AWAY",'EU2'!$C$1:$F$1,0),0),"")&amp;IFERROR(VLOOKUP(K$2&amp;$A13,'EU2'!$D:$E,MATCH("HOME",'EU2'!$D$1:$E$1,0),0),"")&amp;IFERROR(VLOOKUP(K$2&amp;$A13,'EUC2'!$C:$F,MATCH("AWAY",'EUC2'!$C$1:$F$1,0),0),"")&amp;IFERROR(VLOOKUP(K$2&amp;$A13,'EUC2'!$D:$E,MATCH("HOME",'EUC2'!$D$1:$E$1,0),0),"")</f>
        <v/>
      </c>
      <c r="L13" s="25" t="str">
        <f>IFERROR(VLOOKUP(L$2&amp;$B13,'FPL FIX2'!$N$1:$Q$400,MATCH("HOME",'FPL FIX2'!$N$1:$Q$1,0),0),"")&amp;IFERROR(VLOOKUP(L$2&amp;$B13,'FPL FIX2'!$O$1:$P$400,MATCH("AWAY",'FPL FIX2'!$O$1:$P$1,0),0),"")&amp;IFERROR(VLOOKUP(L$2&amp;$A13,'FA2'!$A:$D,MATCH("AWAY",'FA2'!$A$1:$D$1,0),0),"")&amp;IFERROR(VLOOKUP(L$2&amp;$A13,'FA2'!$B:$C,MATCH("HOME",'FA2'!$B$1:$C$1,0),0),"")&amp;IFERROR(VLOOKUP(L$2&amp;$A13,'EFL2'!$A:$D,MATCH("AWAY",'EFL2'!$A$1:$D$1,0),0),"")&amp;IFERROR(VLOOKUP(L$2&amp;$A13,'EFL2'!$B:$C,MATCH("HOME",'EFL2'!$B$1:$C$1,0),0),"")&amp;IFERROR(VLOOKUP(L$2&amp;$A13,'UCL2'!$C:$F,MATCH("AWAY",'UCL2'!$C$1:$F$1,0),0),"")&amp;IFERROR(VLOOKUP(L$2&amp;$A13,'UCL2'!$D:$E,MATCH("HOME",'UCL2'!$D$1:$E$1,0),0),"")&amp;IFERROR(VLOOKUP(L$2&amp;$A13,'EU2'!$C:$F,MATCH("AWAY",'EU2'!$C$1:$F$1,0),0),"")&amp;IFERROR(VLOOKUP(L$2&amp;$A13,'EU2'!$D:$E,MATCH("HOME",'EU2'!$D$1:$E$1,0),0),"")&amp;IFERROR(VLOOKUP(L$2&amp;$A13,'EUC2'!$C:$F,MATCH("AWAY",'EUC2'!$C$1:$F$1,0),0),"")&amp;IFERROR(VLOOKUP(L$2&amp;$A13,'EUC2'!$D:$E,MATCH("HOME",'EUC2'!$D$1:$E$1,0),0),"")</f>
        <v/>
      </c>
      <c r="M13" s="25" t="str">
        <f>IFERROR(VLOOKUP(M$2&amp;$B13,'FPL FIX2'!$N$1:$Q$400,MATCH("HOME",'FPL FIX2'!$N$1:$Q$1,0),0),"")&amp;IFERROR(VLOOKUP(M$2&amp;$B13,'FPL FIX2'!$O$1:$P$400,MATCH("AWAY",'FPL FIX2'!$O$1:$P$1,0),0),"")&amp;IFERROR(VLOOKUP(M$2&amp;$A13,'FA2'!$A:$D,MATCH("AWAY",'FA2'!$A$1:$D$1,0),0),"")&amp;IFERROR(VLOOKUP(M$2&amp;$A13,'FA2'!$B:$C,MATCH("HOME",'FA2'!$B$1:$C$1,0),0),"")&amp;IFERROR(VLOOKUP(M$2&amp;$A13,'EFL2'!$A:$D,MATCH("AWAY",'EFL2'!$A$1:$D$1,0),0),"")&amp;IFERROR(VLOOKUP(M$2&amp;$A13,'EFL2'!$B:$C,MATCH("HOME",'EFL2'!$B$1:$C$1,0),0),"")&amp;IFERROR(VLOOKUP(M$2&amp;$A13,'UCL2'!$C:$F,MATCH("AWAY",'UCL2'!$C$1:$F$1,0),0),"")&amp;IFERROR(VLOOKUP(M$2&amp;$A13,'UCL2'!$D:$E,MATCH("HOME",'UCL2'!$D$1:$E$1,0),0),"")&amp;IFERROR(VLOOKUP(M$2&amp;$A13,'EU2'!$C:$F,MATCH("AWAY",'EU2'!$C$1:$F$1,0),0),"")&amp;IFERROR(VLOOKUP(M$2&amp;$A13,'EU2'!$D:$E,MATCH("HOME",'EU2'!$D$1:$E$1,0),0),"")&amp;IFERROR(VLOOKUP(M$2&amp;$A13,'EUC2'!$C:$F,MATCH("AWAY",'EUC2'!$C$1:$F$1,0),0),"")&amp;IFERROR(VLOOKUP(M$2&amp;$A13,'EUC2'!$D:$E,MATCH("HOME",'EUC2'!$D$1:$E$1,0),0),"")</f>
        <v/>
      </c>
      <c r="N13" s="25" t="str">
        <f>IFERROR(VLOOKUP(N$2&amp;$B13,'FPL FIX2'!$N$1:$Q$400,MATCH("HOME",'FPL FIX2'!$N$1:$Q$1,0),0),"")&amp;IFERROR(VLOOKUP(N$2&amp;$B13,'FPL FIX2'!$O$1:$P$400,MATCH("AWAY",'FPL FIX2'!$O$1:$P$1,0),0),"")&amp;IFERROR(VLOOKUP(N$2&amp;$A13,'FA2'!$A:$D,MATCH("AWAY",'FA2'!$A$1:$D$1,0),0),"")&amp;IFERROR(VLOOKUP(N$2&amp;$A13,'FA2'!$B:$C,MATCH("HOME",'FA2'!$B$1:$C$1,0),0),"")&amp;IFERROR(VLOOKUP(N$2&amp;$A13,'EFL2'!$A:$D,MATCH("AWAY",'EFL2'!$A$1:$D$1,0),0),"")&amp;IFERROR(VLOOKUP(N$2&amp;$A13,'EFL2'!$B:$C,MATCH("HOME",'EFL2'!$B$1:$C$1,0),0),"")&amp;IFERROR(VLOOKUP(N$2&amp;$A13,'UCL2'!$C:$F,MATCH("AWAY",'UCL2'!$C$1:$F$1,0),0),"")&amp;IFERROR(VLOOKUP(N$2&amp;$A13,'UCL2'!$D:$E,MATCH("HOME",'UCL2'!$D$1:$E$1,0),0),"")&amp;IFERROR(VLOOKUP(N$2&amp;$A13,'EU2'!$C:$F,MATCH("AWAY",'EU2'!$C$1:$F$1,0),0),"")&amp;IFERROR(VLOOKUP(N$2&amp;$A13,'EU2'!$D:$E,MATCH("HOME",'EU2'!$D$1:$E$1,0),0),"")&amp;IFERROR(VLOOKUP(N$2&amp;$A13,'EUC2'!$C:$F,MATCH("AWAY",'EUC2'!$C$1:$F$1,0),0),"")&amp;IFERROR(VLOOKUP(N$2&amp;$A13,'EUC2'!$D:$E,MATCH("HOME",'EUC2'!$D$1:$E$1,0),0),"")</f>
        <v/>
      </c>
      <c r="O13" s="25" t="str">
        <f>IFERROR(VLOOKUP(O$2&amp;$B13,'FPL FIX2'!$N$1:$Q$400,MATCH("HOME",'FPL FIX2'!$N$1:$Q$1,0),0),"")&amp;IFERROR(VLOOKUP(O$2&amp;$B13,'FPL FIX2'!$O$1:$P$400,MATCH("AWAY",'FPL FIX2'!$O$1:$P$1,0),0),"")&amp;IFERROR(VLOOKUP(O$2&amp;$A13,'FA2'!$A:$D,MATCH("AWAY",'FA2'!$A$1:$D$1,0),0),"")&amp;IFERROR(VLOOKUP(O$2&amp;$A13,'FA2'!$B:$C,MATCH("HOME",'FA2'!$B$1:$C$1,0),0),"")&amp;IFERROR(VLOOKUP(O$2&amp;$A13,'EFL2'!$A:$D,MATCH("AWAY",'EFL2'!$A$1:$D$1,0),0),"")&amp;IFERROR(VLOOKUP(O$2&amp;$A13,'EFL2'!$B:$C,MATCH("HOME",'EFL2'!$B$1:$C$1,0),0),"")&amp;IFERROR(VLOOKUP(O$2&amp;$A13,'UCL2'!$C:$F,MATCH("AWAY",'UCL2'!$C$1:$F$1,0),0),"")&amp;IFERROR(VLOOKUP(O$2&amp;$A13,'UCL2'!$D:$E,MATCH("HOME",'UCL2'!$D$1:$E$1,0),0),"")&amp;IFERROR(VLOOKUP(O$2&amp;$A13,'EU2'!$C:$F,MATCH("AWAY",'EU2'!$C$1:$F$1,0),0),"")&amp;IFERROR(VLOOKUP(O$2&amp;$A13,'EU2'!$D:$E,MATCH("HOME",'EU2'!$D$1:$E$1,0),0),"")&amp;IFERROR(VLOOKUP(O$2&amp;$A13,'EUC2'!$C:$F,MATCH("AWAY",'EUC2'!$C$1:$F$1,0),0),"")&amp;IFERROR(VLOOKUP(O$2&amp;$A13,'EUC2'!$D:$E,MATCH("HOME",'EUC2'!$D$1:$E$1,0),0),"")</f>
        <v>sou</v>
      </c>
      <c r="P13" s="25" t="str">
        <f>IFERROR(VLOOKUP(P$2&amp;$B13,'FPL FIX2'!$N$1:$Q$400,MATCH("HOME",'FPL FIX2'!$N$1:$Q$1,0),0),"")&amp;IFERROR(VLOOKUP(P$2&amp;$B13,'FPL FIX2'!$O$1:$P$400,MATCH("AWAY",'FPL FIX2'!$O$1:$P$1,0),0),"")&amp;IFERROR(VLOOKUP(P$2&amp;$A13,'FA2'!$A:$D,MATCH("AWAY",'FA2'!$A$1:$D$1,0),0),"")&amp;IFERROR(VLOOKUP(P$2&amp;$A13,'FA2'!$B:$C,MATCH("HOME",'FA2'!$B$1:$C$1,0),0),"")&amp;IFERROR(VLOOKUP(P$2&amp;$A13,'EFL2'!$A:$D,MATCH("AWAY",'EFL2'!$A$1:$D$1,0),0),"")&amp;IFERROR(VLOOKUP(P$2&amp;$A13,'EFL2'!$B:$C,MATCH("HOME",'EFL2'!$B$1:$C$1,0),0),"")&amp;IFERROR(VLOOKUP(P$2&amp;$A13,'UCL2'!$C:$F,MATCH("AWAY",'UCL2'!$C$1:$F$1,0),0),"")&amp;IFERROR(VLOOKUP(P$2&amp;$A13,'UCL2'!$D:$E,MATCH("HOME",'UCL2'!$D$1:$E$1,0),0),"")&amp;IFERROR(VLOOKUP(P$2&amp;$A13,'EU2'!$C:$F,MATCH("AWAY",'EU2'!$C$1:$F$1,0),0),"")&amp;IFERROR(VLOOKUP(P$2&amp;$A13,'EU2'!$D:$E,MATCH("HOME",'EU2'!$D$1:$E$1,0),0),"")&amp;IFERROR(VLOOKUP(P$2&amp;$A13,'EUC2'!$C:$F,MATCH("AWAY",'EUC2'!$C$1:$F$1,0),0),"")&amp;IFERROR(VLOOKUP(P$2&amp;$A13,'EUC2'!$D:$E,MATCH("HOME",'EUC2'!$D$1:$E$1,0),0),"")</f>
        <v/>
      </c>
      <c r="Q13" s="25" t="str">
        <f>IFERROR(VLOOKUP(Q$2&amp;$B13,'FPL FIX2'!$N$1:$Q$400,MATCH("HOME",'FPL FIX2'!$N$1:$Q$1,0),0),"")&amp;IFERROR(VLOOKUP(Q$2&amp;$B13,'FPL FIX2'!$O$1:$P$400,MATCH("AWAY",'FPL FIX2'!$O$1:$P$1,0),0),"")&amp;IFERROR(VLOOKUP(Q$2&amp;$A13,'FA2'!$A:$D,MATCH("AWAY",'FA2'!$A$1:$D$1,0),0),"")&amp;IFERROR(VLOOKUP(Q$2&amp;$A13,'FA2'!$B:$C,MATCH("HOME",'FA2'!$B$1:$C$1,0),0),"")&amp;IFERROR(VLOOKUP(Q$2&amp;$A13,'EFL2'!$A:$D,MATCH("AWAY",'EFL2'!$A$1:$D$1,0),0),"")&amp;IFERROR(VLOOKUP(Q$2&amp;$A13,'EFL2'!$B:$C,MATCH("HOME",'EFL2'!$B$1:$C$1,0),0),"")&amp;IFERROR(VLOOKUP(Q$2&amp;$A13,'UCL2'!$C:$F,MATCH("AWAY",'UCL2'!$C$1:$F$1,0),0),"")&amp;IFERROR(VLOOKUP(Q$2&amp;$A13,'UCL2'!$D:$E,MATCH("HOME",'UCL2'!$D$1:$E$1,0),0),"")&amp;IFERROR(VLOOKUP(Q$2&amp;$A13,'EU2'!$C:$F,MATCH("AWAY",'EU2'!$C$1:$F$1,0),0),"")&amp;IFERROR(VLOOKUP(Q$2&amp;$A13,'EU2'!$D:$E,MATCH("HOME",'EU2'!$D$1:$E$1,0),0),"")&amp;IFERROR(VLOOKUP(Q$2&amp;$A13,'EUC2'!$C:$F,MATCH("AWAY",'EUC2'!$C$1:$F$1,0),0),"")&amp;IFERROR(VLOOKUP(Q$2&amp;$A13,'EUC2'!$D:$E,MATCH("HOME",'EUC2'!$D$1:$E$1,0),0),"")</f>
        <v/>
      </c>
      <c r="R13" s="25" t="str">
        <f>IFERROR(VLOOKUP(R$2&amp;$B13,'FPL FIX2'!$N$1:$Q$400,MATCH("HOME",'FPL FIX2'!$N$1:$Q$1,0),0),"")&amp;IFERROR(VLOOKUP(R$2&amp;$B13,'FPL FIX2'!$O$1:$P$400,MATCH("AWAY",'FPL FIX2'!$O$1:$P$1,0),0),"")&amp;IFERROR(VLOOKUP(R$2&amp;$A13,'FA2'!$A:$D,MATCH("AWAY",'FA2'!$A$1:$D$1,0),0),"")&amp;IFERROR(VLOOKUP(R$2&amp;$A13,'FA2'!$B:$C,MATCH("HOME",'FA2'!$B$1:$C$1,0),0),"")&amp;IFERROR(VLOOKUP(R$2&amp;$A13,'EFL2'!$A:$D,MATCH("AWAY",'EFL2'!$A$1:$D$1,0),0),"")&amp;IFERROR(VLOOKUP(R$2&amp;$A13,'EFL2'!$B:$C,MATCH("HOME",'EFL2'!$B$1:$C$1,0),0),"")&amp;IFERROR(VLOOKUP(R$2&amp;$A13,'UCL2'!$C:$F,MATCH("AWAY",'UCL2'!$C$1:$F$1,0),0),"")&amp;IFERROR(VLOOKUP(R$2&amp;$A13,'UCL2'!$D:$E,MATCH("HOME",'UCL2'!$D$1:$E$1,0),0),"")&amp;IFERROR(VLOOKUP(R$2&amp;$A13,'EU2'!$C:$F,MATCH("AWAY",'EU2'!$C$1:$F$1,0),0),"")&amp;IFERROR(VLOOKUP(R$2&amp;$A13,'EU2'!$D:$E,MATCH("HOME",'EU2'!$D$1:$E$1,0),0),"")&amp;IFERROR(VLOOKUP(R$2&amp;$A13,'EUC2'!$C:$F,MATCH("AWAY",'EUC2'!$C$1:$F$1,0),0),"")&amp;IFERROR(VLOOKUP(R$2&amp;$A13,'EUC2'!$D:$E,MATCH("HOME",'EUC2'!$D$1:$E$1,0),0),"")</f>
        <v/>
      </c>
      <c r="S13" s="25" t="str">
        <f>IFERROR(VLOOKUP(S$2&amp;$B13,'FPL FIX2'!$N$1:$Q$400,MATCH("HOME",'FPL FIX2'!$N$1:$Q$1,0),0),"")&amp;IFERROR(VLOOKUP(S$2&amp;$B13,'FPL FIX2'!$O$1:$P$400,MATCH("AWAY",'FPL FIX2'!$O$1:$P$1,0),0),"")&amp;IFERROR(VLOOKUP(S$2&amp;$A13,'FA2'!$A:$D,MATCH("AWAY",'FA2'!$A$1:$D$1,0),0),"")&amp;IFERROR(VLOOKUP(S$2&amp;$A13,'FA2'!$B:$C,MATCH("HOME",'FA2'!$B$1:$C$1,0),0),"")&amp;IFERROR(VLOOKUP(S$2&amp;$A13,'EFL2'!$A:$D,MATCH("AWAY",'EFL2'!$A$1:$D$1,0),0),"")&amp;IFERROR(VLOOKUP(S$2&amp;$A13,'EFL2'!$B:$C,MATCH("HOME",'EFL2'!$B$1:$C$1,0),0),"")&amp;IFERROR(VLOOKUP(S$2&amp;$A13,'UCL2'!$C:$F,MATCH("AWAY",'UCL2'!$C$1:$F$1,0),0),"")&amp;IFERROR(VLOOKUP(S$2&amp;$A13,'UCL2'!$D:$E,MATCH("HOME",'UCL2'!$D$1:$E$1,0),0),"")&amp;IFERROR(VLOOKUP(S$2&amp;$A13,'EU2'!$C:$F,MATCH("AWAY",'EU2'!$C$1:$F$1,0),0),"")&amp;IFERROR(VLOOKUP(S$2&amp;$A13,'EU2'!$D:$E,MATCH("HOME",'EU2'!$D$1:$E$1,0),0),"")&amp;IFERROR(VLOOKUP(S$2&amp;$A13,'EUC2'!$C:$F,MATCH("AWAY",'EUC2'!$C$1:$F$1,0),0),"")&amp;IFERROR(VLOOKUP(S$2&amp;$A13,'EUC2'!$D:$E,MATCH("HOME",'EUC2'!$D$1:$E$1,0),0),"")</f>
        <v/>
      </c>
      <c r="T13" s="25" t="str">
        <f>IFERROR(VLOOKUP(T$2&amp;$B13,'FPL FIX2'!$N$1:$Q$400,MATCH("HOME",'FPL FIX2'!$N$1:$Q$1,0),0),"")&amp;IFERROR(VLOOKUP(T$2&amp;$B13,'FPL FIX2'!$O$1:$P$400,MATCH("AWAY",'FPL FIX2'!$O$1:$P$1,0),0),"")&amp;IFERROR(VLOOKUP(T$2&amp;$A13,'FA2'!$A:$D,MATCH("AWAY",'FA2'!$A$1:$D$1,0),0),"")&amp;IFERROR(VLOOKUP(T$2&amp;$A13,'FA2'!$B:$C,MATCH("HOME",'FA2'!$B$1:$C$1,0),0),"")&amp;IFERROR(VLOOKUP(T$2&amp;$A13,'EFL2'!$A:$D,MATCH("AWAY",'EFL2'!$A$1:$D$1,0),0),"")&amp;IFERROR(VLOOKUP(T$2&amp;$A13,'EFL2'!$B:$C,MATCH("HOME",'EFL2'!$B$1:$C$1,0),0),"")&amp;IFERROR(VLOOKUP(T$2&amp;$A13,'UCL2'!$C:$F,MATCH("AWAY",'UCL2'!$C$1:$F$1,0),0),"")&amp;IFERROR(VLOOKUP(T$2&amp;$A13,'UCL2'!$D:$E,MATCH("HOME",'UCL2'!$D$1:$E$1,0),0),"")&amp;IFERROR(VLOOKUP(T$2&amp;$A13,'EU2'!$C:$F,MATCH("AWAY",'EU2'!$C$1:$F$1,0),0),"")&amp;IFERROR(VLOOKUP(T$2&amp;$A13,'EU2'!$D:$E,MATCH("HOME",'EU2'!$D$1:$E$1,0),0),"")&amp;IFERROR(VLOOKUP(T$2&amp;$A13,'EUC2'!$C:$F,MATCH("AWAY",'EUC2'!$C$1:$F$1,0),0),"")&amp;IFERROR(VLOOKUP(T$2&amp;$A13,'EUC2'!$D:$E,MATCH("HOME",'EUC2'!$D$1:$E$1,0),0),"")</f>
        <v/>
      </c>
      <c r="U13" s="25" t="str">
        <f>IFERROR(VLOOKUP(U$2&amp;$B13,'FPL FIX2'!$N$1:$Q$400,MATCH("HOME",'FPL FIX2'!$N$1:$Q$1,0),0),"")&amp;IFERROR(VLOOKUP(U$2&amp;$B13,'FPL FIX2'!$O$1:$P$400,MATCH("AWAY",'FPL FIX2'!$O$1:$P$1,0),0),"")&amp;IFERROR(VLOOKUP(U$2&amp;$A13,'FA2'!$A:$D,MATCH("AWAY",'FA2'!$A$1:$D$1,0),0),"")&amp;IFERROR(VLOOKUP(U$2&amp;$A13,'FA2'!$B:$C,MATCH("HOME",'FA2'!$B$1:$C$1,0),0),"")&amp;IFERROR(VLOOKUP(U$2&amp;$A13,'EFL2'!$A:$D,MATCH("AWAY",'EFL2'!$A$1:$D$1,0),0),"")&amp;IFERROR(VLOOKUP(U$2&amp;$A13,'EFL2'!$B:$C,MATCH("HOME",'EFL2'!$B$1:$C$1,0),0),"")&amp;IFERROR(VLOOKUP(U$2&amp;$A13,'UCL2'!$C:$F,MATCH("AWAY",'UCL2'!$C$1:$F$1,0),0),"")&amp;IFERROR(VLOOKUP(U$2&amp;$A13,'UCL2'!$D:$E,MATCH("HOME",'UCL2'!$D$1:$E$1,0),0),"")&amp;IFERROR(VLOOKUP(U$2&amp;$A13,'EU2'!$C:$F,MATCH("AWAY",'EU2'!$C$1:$F$1,0),0),"")&amp;IFERROR(VLOOKUP(U$2&amp;$A13,'EU2'!$D:$E,MATCH("HOME",'EU2'!$D$1:$E$1,0),0),"")&amp;IFERROR(VLOOKUP(U$2&amp;$A13,'EUC2'!$C:$F,MATCH("AWAY",'EUC2'!$C$1:$F$1,0),0),"")&amp;IFERROR(VLOOKUP(U$2&amp;$A13,'EUC2'!$D:$E,MATCH("HOME",'EUC2'!$D$1:$E$1,0),0),"")</f>
        <v/>
      </c>
      <c r="V13" s="25" t="str">
        <f>IFERROR(VLOOKUP(V$2&amp;$B13,'FPL FIX2'!$N$1:$Q$400,MATCH("HOME",'FPL FIX2'!$N$1:$Q$1,0),0),"")&amp;IFERROR(VLOOKUP(V$2&amp;$B13,'FPL FIX2'!$O$1:$P$400,MATCH("AWAY",'FPL FIX2'!$O$1:$P$1,0),0),"")&amp;IFERROR(VLOOKUP(V$2&amp;$A13,'FA2'!$A:$D,MATCH("AWAY",'FA2'!$A$1:$D$1,0),0),"")&amp;IFERROR(VLOOKUP(V$2&amp;$A13,'FA2'!$B:$C,MATCH("HOME",'FA2'!$B$1:$C$1,0),0),"")&amp;IFERROR(VLOOKUP(V$2&amp;$A13,'EFL2'!$A:$D,MATCH("AWAY",'EFL2'!$A$1:$D$1,0),0),"")&amp;IFERROR(VLOOKUP(V$2&amp;$A13,'EFL2'!$B:$C,MATCH("HOME",'EFL2'!$B$1:$C$1,0),0),"")&amp;IFERROR(VLOOKUP(V$2&amp;$A13,'UCL2'!$C:$F,MATCH("AWAY",'UCL2'!$C$1:$F$1,0),0),"")&amp;IFERROR(VLOOKUP(V$2&amp;$A13,'UCL2'!$D:$E,MATCH("HOME",'UCL2'!$D$1:$E$1,0),0),"")&amp;IFERROR(VLOOKUP(V$2&amp;$A13,'EU2'!$C:$F,MATCH("AWAY",'EU2'!$C$1:$F$1,0),0),"")&amp;IFERROR(VLOOKUP(V$2&amp;$A13,'EU2'!$D:$E,MATCH("HOME",'EU2'!$D$1:$E$1,0),0),"")&amp;IFERROR(VLOOKUP(V$2&amp;$A13,'EUC2'!$C:$F,MATCH("AWAY",'EUC2'!$C$1:$F$1,0),0),"")&amp;IFERROR(VLOOKUP(V$2&amp;$A13,'EUC2'!$D:$E,MATCH("HOME",'EUC2'!$D$1:$E$1,0),0),"")</f>
        <v/>
      </c>
      <c r="W13" s="25" t="str">
        <f>IFERROR(VLOOKUP(W$2&amp;$B13,'FPL FIX2'!$N$1:$Q$400,MATCH("HOME",'FPL FIX2'!$N$1:$Q$1,0),0),"")&amp;IFERROR(VLOOKUP(W$2&amp;$B13,'FPL FIX2'!$O$1:$P$400,MATCH("AWAY",'FPL FIX2'!$O$1:$P$1,0),0),"")&amp;IFERROR(VLOOKUP(W$2&amp;$A13,'FA2'!$A:$D,MATCH("AWAY",'FA2'!$A$1:$D$1,0),0),"")&amp;IFERROR(VLOOKUP(W$2&amp;$A13,'FA2'!$B:$C,MATCH("HOME",'FA2'!$B$1:$C$1,0),0),"")&amp;IFERROR(VLOOKUP(W$2&amp;$A13,'EFL2'!$A:$D,MATCH("AWAY",'EFL2'!$A$1:$D$1,0),0),"")&amp;IFERROR(VLOOKUP(W$2&amp;$A13,'EFL2'!$B:$C,MATCH("HOME",'EFL2'!$B$1:$C$1,0),0),"")&amp;IFERROR(VLOOKUP(W$2&amp;$A13,'UCL2'!$C:$F,MATCH("AWAY",'UCL2'!$C$1:$F$1,0),0),"")&amp;IFERROR(VLOOKUP(W$2&amp;$A13,'UCL2'!$D:$E,MATCH("HOME",'UCL2'!$D$1:$E$1,0),0),"")&amp;IFERROR(VLOOKUP(W$2&amp;$A13,'EU2'!$C:$F,MATCH("AWAY",'EU2'!$C$1:$F$1,0),0),"")&amp;IFERROR(VLOOKUP(W$2&amp;$A13,'EU2'!$D:$E,MATCH("HOME",'EU2'!$D$1:$E$1,0),0),"")&amp;IFERROR(VLOOKUP(W$2&amp;$A13,'EUC2'!$C:$F,MATCH("AWAY",'EUC2'!$C$1:$F$1,0),0),"")&amp;IFERROR(VLOOKUP(W$2&amp;$A13,'EUC2'!$D:$E,MATCH("HOME",'EUC2'!$D$1:$E$1,0),0),"")</f>
        <v>CHE</v>
      </c>
      <c r="X13" s="25" t="str">
        <f>IFERROR(VLOOKUP(X$2&amp;$B13,'FPL FIX2'!$N$1:$Q$400,MATCH("HOME",'FPL FIX2'!$N$1:$Q$1,0),0),"")&amp;IFERROR(VLOOKUP(X$2&amp;$B13,'FPL FIX2'!$O$1:$P$400,MATCH("AWAY",'FPL FIX2'!$O$1:$P$1,0),0),"")&amp;IFERROR(VLOOKUP(X$2&amp;$A13,'FA2'!$A:$D,MATCH("AWAY",'FA2'!$A$1:$D$1,0),0),"")&amp;IFERROR(VLOOKUP(X$2&amp;$A13,'FA2'!$B:$C,MATCH("HOME",'FA2'!$B$1:$C$1,0),0),"")&amp;IFERROR(VLOOKUP(X$2&amp;$A13,'EFL2'!$A:$D,MATCH("AWAY",'EFL2'!$A$1:$D$1,0),0),"")&amp;IFERROR(VLOOKUP(X$2&amp;$A13,'EFL2'!$B:$C,MATCH("HOME",'EFL2'!$B$1:$C$1,0),0),"")&amp;IFERROR(VLOOKUP(X$2&amp;$A13,'UCL2'!$C:$F,MATCH("AWAY",'UCL2'!$C$1:$F$1,0),0),"")&amp;IFERROR(VLOOKUP(X$2&amp;$A13,'UCL2'!$D:$E,MATCH("HOME",'UCL2'!$D$1:$E$1,0),0),"")&amp;IFERROR(VLOOKUP(X$2&amp;$A13,'EU2'!$C:$F,MATCH("AWAY",'EU2'!$C$1:$F$1,0),0),"")&amp;IFERROR(VLOOKUP(X$2&amp;$A13,'EU2'!$D:$E,MATCH("HOME",'EU2'!$D$1:$E$1,0),0),"")&amp;IFERROR(VLOOKUP(X$2&amp;$A13,'EUC2'!$C:$F,MATCH("AWAY",'EUC2'!$C$1:$F$1,0),0),"")&amp;IFERROR(VLOOKUP(X$2&amp;$A13,'EUC2'!$D:$E,MATCH("HOME",'EUC2'!$D$1:$E$1,0),0),"")</f>
        <v/>
      </c>
      <c r="Y13" s="57" t="str">
        <f>IFERROR(VLOOKUP(Y$2&amp;$B13,'FPL FIX2'!$N$1:$Q$400,MATCH("HOME",'FPL FIX2'!$N$1:$Q$1,0),0),"")&amp;IFERROR(VLOOKUP(Y$2&amp;$B13,'FPL FIX2'!$O$1:$P$400,MATCH("AWAY",'FPL FIX2'!$O$1:$P$1,0),0),"")&amp;IFERROR(VLOOKUP(Y$2&amp;$A13,'FA2'!$A:$D,MATCH("AWAY",'FA2'!$A$1:$D$1,0),0),"")&amp;IFERROR(VLOOKUP(Y$2&amp;$A13,'FA2'!$B:$C,MATCH("HOME",'FA2'!$B$1:$C$1,0),0),"")&amp;IFERROR(VLOOKUP(Y$2&amp;$A13,'EFL2'!$A:$D,MATCH("AWAY",'EFL2'!$A$1:$D$1,0),0),"")&amp;IFERROR(VLOOKUP(Y$2&amp;$A13,'EFL2'!$B:$C,MATCH("HOME",'EFL2'!$B$1:$C$1,0),0),"")&amp;IFERROR(VLOOKUP(Y$2&amp;$A13,'UCL2'!$C:$F,MATCH("AWAY",'UCL2'!$C$1:$F$1,0),0),"")&amp;IFERROR(VLOOKUP(Y$2&amp;$A13,'UCL2'!$D:$E,MATCH("HOME",'UCL2'!$D$1:$E$1,0),0),"")&amp;IFERROR(VLOOKUP(Y$2&amp;$A13,'EU2'!$C:$F,MATCH("AWAY",'EU2'!$C$1:$F$1,0),0),"")&amp;IFERROR(VLOOKUP(Y$2&amp;$A13,'EU2'!$D:$E,MATCH("HOME",'EU2'!$D$1:$E$1,0),0),"")&amp;IFERROR(VLOOKUP(Y$2&amp;$A13,'EUC2'!$C:$F,MATCH("AWAY",'EUC2'!$C$1:$F$1,0),0),"")&amp;IFERROR(VLOOKUP(Y$2&amp;$A13,'EUC2'!$D:$E,MATCH("HOME",'EUC2'!$D$1:$E$1,0),0),"")</f>
        <v/>
      </c>
      <c r="Z13" s="25" t="str">
        <f>IFERROR(VLOOKUP(Z$2&amp;$B13,'FPL FIX2'!$N$1:$Q$400,MATCH("HOME",'FPL FIX2'!$N$1:$Q$1,0),0),"")&amp;IFERROR(VLOOKUP(Z$2&amp;$B13,'FPL FIX2'!$O$1:$P$400,MATCH("AWAY",'FPL FIX2'!$O$1:$P$1,0),0),"")&amp;IFERROR(VLOOKUP(Z$2&amp;$A13,'FA2'!$A:$D,MATCH("AWAY",'FA2'!$A$1:$D$1,0),0),"")&amp;IFERROR(VLOOKUP(Z$2&amp;$A13,'FA2'!$B:$C,MATCH("HOME",'FA2'!$B$1:$C$1,0),0),"")&amp;IFERROR(VLOOKUP(Z$2&amp;$A13,'EFL2'!$A:$D,MATCH("AWAY",'EFL2'!$A$1:$D$1,0),0),"")&amp;IFERROR(VLOOKUP(Z$2&amp;$A13,'EFL2'!$B:$C,MATCH("HOME",'EFL2'!$B$1:$C$1,0),0),"")&amp;IFERROR(VLOOKUP(Z$2&amp;$A13,'UCL2'!$C:$F,MATCH("AWAY",'UCL2'!$C$1:$F$1,0),0),"")&amp;IFERROR(VLOOKUP(Z$2&amp;$A13,'UCL2'!$D:$E,MATCH("HOME",'UCL2'!$D$1:$E$1,0),0),"")&amp;IFERROR(VLOOKUP(Z$2&amp;$A13,'EU2'!$C:$F,MATCH("AWAY",'EU2'!$C$1:$F$1,0),0),"")&amp;IFERROR(VLOOKUP(Z$2&amp;$A13,'EU2'!$D:$E,MATCH("HOME",'EU2'!$D$1:$E$1,0),0),"")&amp;IFERROR(VLOOKUP(Z$2&amp;$A13,'EUC2'!$C:$F,MATCH("AWAY",'EUC2'!$C$1:$F$1,0),0),"")&amp;IFERROR(VLOOKUP(Z$2&amp;$A13,'EUC2'!$D:$E,MATCH("HOME",'EUC2'!$D$1:$E$1,0),0),"")</f>
        <v>Barnsley</v>
      </c>
      <c r="AA13" s="25" t="str">
        <f>IFERROR(VLOOKUP(AA$2&amp;$B13,'FPL FIX2'!$N$1:$Q$400,MATCH("HOME",'FPL FIX2'!$N$1:$Q$1,0),0),"")&amp;IFERROR(VLOOKUP(AA$2&amp;$B13,'FPL FIX2'!$O$1:$P$400,MATCH("AWAY",'FPL FIX2'!$O$1:$P$1,0),0),"")&amp;IFERROR(VLOOKUP(AA$2&amp;$A13,'FA2'!$A:$D,MATCH("AWAY",'FA2'!$A$1:$D$1,0),0),"")&amp;IFERROR(VLOOKUP(AA$2&amp;$A13,'FA2'!$B:$C,MATCH("HOME",'FA2'!$B$1:$C$1,0),0),"")&amp;IFERROR(VLOOKUP(AA$2&amp;$A13,'EFL2'!$A:$D,MATCH("AWAY",'EFL2'!$A$1:$D$1,0),0),"")&amp;IFERROR(VLOOKUP(AA$2&amp;$A13,'EFL2'!$B:$C,MATCH("HOME",'EFL2'!$B$1:$C$1,0),0),"")&amp;IFERROR(VLOOKUP(AA$2&amp;$A13,'UCL2'!$C:$F,MATCH("AWAY",'UCL2'!$C$1:$F$1,0),0),"")&amp;IFERROR(VLOOKUP(AA$2&amp;$A13,'UCL2'!$D:$E,MATCH("HOME",'UCL2'!$D$1:$E$1,0),0),"")&amp;IFERROR(VLOOKUP(AA$2&amp;$A13,'EU2'!$C:$F,MATCH("AWAY",'EU2'!$C$1:$F$1,0),0),"")&amp;IFERROR(VLOOKUP(AA$2&amp;$A13,'EU2'!$D:$E,MATCH("HOME",'EU2'!$D$1:$E$1,0),0),"")&amp;IFERROR(VLOOKUP(AA$2&amp;$A13,'EUC2'!$C:$F,MATCH("AWAY",'EUC2'!$C$1:$F$1,0),0),"")&amp;IFERROR(VLOOKUP(AA$2&amp;$A13,'EUC2'!$D:$E,MATCH("HOME",'EUC2'!$D$1:$E$1,0),0),"")</f>
        <v/>
      </c>
      <c r="AB13" s="25" t="str">
        <f>IFERROR(VLOOKUP(AB$2&amp;$B13,'FPL FIX2'!$N$1:$Q$400,MATCH("HOME",'FPL FIX2'!$N$1:$Q$1,0),0),"")&amp;IFERROR(VLOOKUP(AB$2&amp;$B13,'FPL FIX2'!$O$1:$P$400,MATCH("AWAY",'FPL FIX2'!$O$1:$P$1,0),0),"")&amp;IFERROR(VLOOKUP(AB$2&amp;$A13,'FA2'!$A:$D,MATCH("AWAY",'FA2'!$A$1:$D$1,0),0),"")&amp;IFERROR(VLOOKUP(AB$2&amp;$A13,'FA2'!$B:$C,MATCH("HOME",'FA2'!$B$1:$C$1,0),0),"")&amp;IFERROR(VLOOKUP(AB$2&amp;$A13,'EFL2'!$A:$D,MATCH("AWAY",'EFL2'!$A$1:$D$1,0),0),"")&amp;IFERROR(VLOOKUP(AB$2&amp;$A13,'EFL2'!$B:$C,MATCH("HOME",'EFL2'!$B$1:$C$1,0),0),"")&amp;IFERROR(VLOOKUP(AB$2&amp;$A13,'UCL2'!$C:$F,MATCH("AWAY",'UCL2'!$C$1:$F$1,0),0),"")&amp;IFERROR(VLOOKUP(AB$2&amp;$A13,'UCL2'!$D:$E,MATCH("HOME",'UCL2'!$D$1:$E$1,0),0),"")&amp;IFERROR(VLOOKUP(AB$2&amp;$A13,'EU2'!$C:$F,MATCH("AWAY",'EU2'!$C$1:$F$1,0),0),"")&amp;IFERROR(VLOOKUP(AB$2&amp;$A13,'EU2'!$D:$E,MATCH("HOME",'EU2'!$D$1:$E$1,0),0),"")&amp;IFERROR(VLOOKUP(AB$2&amp;$A13,'EUC2'!$C:$F,MATCH("AWAY",'EUC2'!$C$1:$F$1,0),0),"")&amp;IFERROR(VLOOKUP(AB$2&amp;$A13,'EUC2'!$D:$E,MATCH("HOME",'EUC2'!$D$1:$E$1,0),0),"")</f>
        <v/>
      </c>
      <c r="AC13" s="25" t="str">
        <f>IFERROR(VLOOKUP(AC$2&amp;$B13,'FPL FIX2'!$N$1:$Q$400,MATCH("HOME",'FPL FIX2'!$N$1:$Q$1,0),0),"")&amp;IFERROR(VLOOKUP(AC$2&amp;$B13,'FPL FIX2'!$O$1:$P$400,MATCH("AWAY",'FPL FIX2'!$O$1:$P$1,0),0),"")&amp;IFERROR(VLOOKUP(AC$2&amp;$A13,'FA2'!$A:$D,MATCH("AWAY",'FA2'!$A$1:$D$1,0),0),"")&amp;IFERROR(VLOOKUP(AC$2&amp;$A13,'FA2'!$B:$C,MATCH("HOME",'FA2'!$B$1:$C$1,0),0),"")&amp;IFERROR(VLOOKUP(AC$2&amp;$A13,'EFL2'!$A:$D,MATCH("AWAY",'EFL2'!$A$1:$D$1,0),0),"")&amp;IFERROR(VLOOKUP(AC$2&amp;$A13,'EFL2'!$B:$C,MATCH("HOME",'EFL2'!$B$1:$C$1,0),0),"")&amp;IFERROR(VLOOKUP(AC$2&amp;$A13,'UCL2'!$C:$F,MATCH("AWAY",'UCL2'!$C$1:$F$1,0),0),"")&amp;IFERROR(VLOOKUP(AC$2&amp;$A13,'UCL2'!$D:$E,MATCH("HOME",'UCL2'!$D$1:$E$1,0),0),"")&amp;IFERROR(VLOOKUP(AC$2&amp;$A13,'EU2'!$C:$F,MATCH("AWAY",'EU2'!$C$1:$F$1,0),0),"")&amp;IFERROR(VLOOKUP(AC$2&amp;$A13,'EU2'!$D:$E,MATCH("HOME",'EU2'!$D$1:$E$1,0),0),"")&amp;IFERROR(VLOOKUP(AC$2&amp;$A13,'EUC2'!$C:$F,MATCH("AWAY",'EUC2'!$C$1:$F$1,0),0),"")&amp;IFERROR(VLOOKUP(AC$2&amp;$A13,'EUC2'!$D:$E,MATCH("HOME",'EUC2'!$D$1:$E$1,0),0),"")</f>
        <v>bha</v>
      </c>
      <c r="AD13" s="25" t="str">
        <f>IFERROR(VLOOKUP(AD$2&amp;$B13,'FPL FIX2'!$N$1:$Q$400,MATCH("HOME",'FPL FIX2'!$N$1:$Q$1,0),0),"")&amp;IFERROR(VLOOKUP(AD$2&amp;$B13,'FPL FIX2'!$O$1:$P$400,MATCH("AWAY",'FPL FIX2'!$O$1:$P$1,0),0),"")&amp;IFERROR(VLOOKUP(AD$2&amp;$A13,'FA2'!$A:$D,MATCH("AWAY",'FA2'!$A$1:$D$1,0),0),"")&amp;IFERROR(VLOOKUP(AD$2&amp;$A13,'FA2'!$B:$C,MATCH("HOME",'FA2'!$B$1:$C$1,0),0),"")&amp;IFERROR(VLOOKUP(AD$2&amp;$A13,'EFL2'!$A:$D,MATCH("AWAY",'EFL2'!$A$1:$D$1,0),0),"")&amp;IFERROR(VLOOKUP(AD$2&amp;$A13,'EFL2'!$B:$C,MATCH("HOME",'EFL2'!$B$1:$C$1,0),0),"")&amp;IFERROR(VLOOKUP(AD$2&amp;$A13,'UCL2'!$C:$F,MATCH("AWAY",'UCL2'!$C$1:$F$1,0),0),"")&amp;IFERROR(VLOOKUP(AD$2&amp;$A13,'UCL2'!$D:$E,MATCH("HOME",'UCL2'!$D$1:$E$1,0),0),"")&amp;IFERROR(VLOOKUP(AD$2&amp;$A13,'EU2'!$C:$F,MATCH("AWAY",'EU2'!$C$1:$F$1,0),0),"")&amp;IFERROR(VLOOKUP(AD$2&amp;$A13,'EU2'!$D:$E,MATCH("HOME",'EU2'!$D$1:$E$1,0),0),"")&amp;IFERROR(VLOOKUP(AD$2&amp;$A13,'EUC2'!$C:$F,MATCH("AWAY",'EUC2'!$C$1:$F$1,0),0),"")&amp;IFERROR(VLOOKUP(AD$2&amp;$A13,'EUC2'!$D:$E,MATCH("HOME",'EUC2'!$D$1:$E$1,0),0),"")</f>
        <v/>
      </c>
      <c r="AE13" s="25" t="str">
        <f>IFERROR(VLOOKUP(AE$2&amp;$B13,'FPL FIX2'!$N$1:$Q$400,MATCH("HOME",'FPL FIX2'!$N$1:$Q$1,0),0),"")&amp;IFERROR(VLOOKUP(AE$2&amp;$B13,'FPL FIX2'!$O$1:$P$400,MATCH("AWAY",'FPL FIX2'!$O$1:$P$1,0),0),"")&amp;IFERROR(VLOOKUP(AE$2&amp;$A13,'FA2'!$A:$D,MATCH("AWAY",'FA2'!$A$1:$D$1,0),0),"")&amp;IFERROR(VLOOKUP(AE$2&amp;$A13,'FA2'!$B:$C,MATCH("HOME",'FA2'!$B$1:$C$1,0),0),"")&amp;IFERROR(VLOOKUP(AE$2&amp;$A13,'EFL2'!$A:$D,MATCH("AWAY",'EFL2'!$A$1:$D$1,0),0),"")&amp;IFERROR(VLOOKUP(AE$2&amp;$A13,'EFL2'!$B:$C,MATCH("HOME",'EFL2'!$B$1:$C$1,0),0),"")&amp;IFERROR(VLOOKUP(AE$2&amp;$A13,'UCL2'!$C:$F,MATCH("AWAY",'UCL2'!$C$1:$F$1,0),0),"")&amp;IFERROR(VLOOKUP(AE$2&amp;$A13,'UCL2'!$D:$E,MATCH("HOME",'UCL2'!$D$1:$E$1,0),0),"")&amp;IFERROR(VLOOKUP(AE$2&amp;$A13,'EU2'!$C:$F,MATCH("AWAY",'EU2'!$C$1:$F$1,0),0),"")&amp;IFERROR(VLOOKUP(AE$2&amp;$A13,'EU2'!$D:$E,MATCH("HOME",'EU2'!$D$1:$E$1,0),0),"")&amp;IFERROR(VLOOKUP(AE$2&amp;$A13,'EUC2'!$C:$F,MATCH("AWAY",'EUC2'!$C$1:$F$1,0),0),"")&amp;IFERROR(VLOOKUP(AE$2&amp;$A13,'EUC2'!$D:$E,MATCH("HOME",'EUC2'!$D$1:$E$1,0),0),"")</f>
        <v/>
      </c>
      <c r="AF13" s="25" t="str">
        <f>IFERROR(VLOOKUP(AF$2&amp;$B13,'FPL FIX2'!$N$1:$Q$400,MATCH("HOME",'FPL FIX2'!$N$1:$Q$1,0),0),"")&amp;IFERROR(VLOOKUP(AF$2&amp;$B13,'FPL FIX2'!$O$1:$P$400,MATCH("AWAY",'FPL FIX2'!$O$1:$P$1,0),0),"")&amp;IFERROR(VLOOKUP(AF$2&amp;$A13,'FA2'!$A:$D,MATCH("AWAY",'FA2'!$A$1:$D$1,0),0),"")&amp;IFERROR(VLOOKUP(AF$2&amp;$A13,'FA2'!$B:$C,MATCH("HOME",'FA2'!$B$1:$C$1,0),0),"")&amp;IFERROR(VLOOKUP(AF$2&amp;$A13,'EFL2'!$A:$D,MATCH("AWAY",'EFL2'!$A$1:$D$1,0),0),"")&amp;IFERROR(VLOOKUP(AF$2&amp;$A13,'EFL2'!$B:$C,MATCH("HOME",'EFL2'!$B$1:$C$1,0),0),"")&amp;IFERROR(VLOOKUP(AF$2&amp;$A13,'UCL2'!$C:$F,MATCH("AWAY",'UCL2'!$C$1:$F$1,0),0),"")&amp;IFERROR(VLOOKUP(AF$2&amp;$A13,'UCL2'!$D:$E,MATCH("HOME",'UCL2'!$D$1:$E$1,0),0),"")&amp;IFERROR(VLOOKUP(AF$2&amp;$A13,'EU2'!$C:$F,MATCH("AWAY",'EU2'!$C$1:$F$1,0),0),"")&amp;IFERROR(VLOOKUP(AF$2&amp;$A13,'EU2'!$D:$E,MATCH("HOME",'EU2'!$D$1:$E$1,0),0),"")&amp;IFERROR(VLOOKUP(AF$2&amp;$A13,'EUC2'!$C:$F,MATCH("AWAY",'EUC2'!$C$1:$F$1,0),0),"")&amp;IFERROR(VLOOKUP(AF$2&amp;$A13,'EUC2'!$D:$E,MATCH("HOME",'EUC2'!$D$1:$E$1,0),0),"")</f>
        <v>EVE</v>
      </c>
      <c r="AG13" s="25" t="str">
        <f>IFERROR(VLOOKUP(AG$2&amp;$B13,'FPL FIX2'!$N$1:$Q$400,MATCH("HOME",'FPL FIX2'!$N$1:$Q$1,0),0),"")&amp;IFERROR(VLOOKUP(AG$2&amp;$B13,'FPL FIX2'!$O$1:$P$400,MATCH("AWAY",'FPL FIX2'!$O$1:$P$1,0),0),"")&amp;IFERROR(VLOOKUP(AG$2&amp;$A13,'FA2'!$A:$D,MATCH("AWAY",'FA2'!$A$1:$D$1,0),0),"")&amp;IFERROR(VLOOKUP(AG$2&amp;$A13,'FA2'!$B:$C,MATCH("HOME",'FA2'!$B$1:$C$1,0),0),"")&amp;IFERROR(VLOOKUP(AG$2&amp;$A13,'EFL2'!$A:$D,MATCH("AWAY",'EFL2'!$A$1:$D$1,0),0),"")&amp;IFERROR(VLOOKUP(AG$2&amp;$A13,'EFL2'!$B:$C,MATCH("HOME",'EFL2'!$B$1:$C$1,0),0),"")&amp;IFERROR(VLOOKUP(AG$2&amp;$A13,'UCL2'!$C:$F,MATCH("AWAY",'UCL2'!$C$1:$F$1,0),0),"")&amp;IFERROR(VLOOKUP(AG$2&amp;$A13,'UCL2'!$D:$E,MATCH("HOME",'UCL2'!$D$1:$E$1,0),0),"")&amp;IFERROR(VLOOKUP(AG$2&amp;$A13,'EU2'!$C:$F,MATCH("AWAY",'EU2'!$C$1:$F$1,0),0),"")&amp;IFERROR(VLOOKUP(AG$2&amp;$A13,'EU2'!$D:$E,MATCH("HOME",'EU2'!$D$1:$E$1,0),0),"")&amp;IFERROR(VLOOKUP(AG$2&amp;$A13,'EUC2'!$C:$F,MATCH("AWAY",'EUC2'!$C$1:$F$1,0),0),"")&amp;IFERROR(VLOOKUP(AG$2&amp;$A13,'EUC2'!$D:$E,MATCH("HOME",'EUC2'!$D$1:$E$1,0),0),"")</f>
        <v/>
      </c>
      <c r="AH13" s="25" t="str">
        <f>IFERROR(VLOOKUP(AH$2&amp;$B13,'FPL FIX2'!$N$1:$Q$400,MATCH("HOME",'FPL FIX2'!$N$1:$Q$1,0),0),"")&amp;IFERROR(VLOOKUP(AH$2&amp;$B13,'FPL FIX2'!$O$1:$P$400,MATCH("AWAY",'FPL FIX2'!$O$1:$P$1,0),0),"")&amp;IFERROR(VLOOKUP(AH$2&amp;$A13,'FA2'!$A:$D,MATCH("AWAY",'FA2'!$A$1:$D$1,0),0),"")&amp;IFERROR(VLOOKUP(AH$2&amp;$A13,'FA2'!$B:$C,MATCH("HOME",'FA2'!$B$1:$C$1,0),0),"")&amp;IFERROR(VLOOKUP(AH$2&amp;$A13,'EFL2'!$A:$D,MATCH("AWAY",'EFL2'!$A$1:$D$1,0),0),"")&amp;IFERROR(VLOOKUP(AH$2&amp;$A13,'EFL2'!$B:$C,MATCH("HOME",'EFL2'!$B$1:$C$1,0),0),"")&amp;IFERROR(VLOOKUP(AH$2&amp;$A13,'UCL2'!$C:$F,MATCH("AWAY",'UCL2'!$C$1:$F$1,0),0),"")&amp;IFERROR(VLOOKUP(AH$2&amp;$A13,'UCL2'!$D:$E,MATCH("HOME",'UCL2'!$D$1:$E$1,0),0),"")&amp;IFERROR(VLOOKUP(AH$2&amp;$A13,'EU2'!$C:$F,MATCH("AWAY",'EU2'!$C$1:$F$1,0),0),"")&amp;IFERROR(VLOOKUP(AH$2&amp;$A13,'EU2'!$D:$E,MATCH("HOME",'EU2'!$D$1:$E$1,0),0),"")&amp;IFERROR(VLOOKUP(AH$2&amp;$A13,'EUC2'!$C:$F,MATCH("AWAY",'EUC2'!$C$1:$F$1,0),0),"")&amp;IFERROR(VLOOKUP(AH$2&amp;$A13,'EUC2'!$D:$E,MATCH("HOME",'EUC2'!$D$1:$E$1,0),0),"")</f>
        <v/>
      </c>
      <c r="AI13" s="25" t="str">
        <f>IFERROR(VLOOKUP(AI$2&amp;$B13,'FPL FIX2'!$N$1:$Q$400,MATCH("HOME",'FPL FIX2'!$N$1:$Q$1,0),0),"")&amp;IFERROR(VLOOKUP(AI$2&amp;$B13,'FPL FIX2'!$O$1:$P$400,MATCH("AWAY",'FPL FIX2'!$O$1:$P$1,0),0),"")&amp;IFERROR(VLOOKUP(AI$2&amp;$A13,'FA2'!$A:$D,MATCH("AWAY",'FA2'!$A$1:$D$1,0),0),"")&amp;IFERROR(VLOOKUP(AI$2&amp;$A13,'FA2'!$B:$C,MATCH("HOME",'FA2'!$B$1:$C$1,0),0),"")&amp;IFERROR(VLOOKUP(AI$2&amp;$A13,'EFL2'!$A:$D,MATCH("AWAY",'EFL2'!$A$1:$D$1,0),0),"")&amp;IFERROR(VLOOKUP(AI$2&amp;$A13,'EFL2'!$B:$C,MATCH("HOME",'EFL2'!$B$1:$C$1,0),0),"")&amp;IFERROR(VLOOKUP(AI$2&amp;$A13,'UCL2'!$C:$F,MATCH("AWAY",'UCL2'!$C$1:$F$1,0),0),"")&amp;IFERROR(VLOOKUP(AI$2&amp;$A13,'UCL2'!$D:$E,MATCH("HOME",'UCL2'!$D$1:$E$1,0),0),"")&amp;IFERROR(VLOOKUP(AI$2&amp;$A13,'EU2'!$C:$F,MATCH("AWAY",'EU2'!$C$1:$F$1,0),0),"")&amp;IFERROR(VLOOKUP(AI$2&amp;$A13,'EU2'!$D:$E,MATCH("HOME",'EU2'!$D$1:$E$1,0),0),"")&amp;IFERROR(VLOOKUP(AI$2&amp;$A13,'EUC2'!$C:$F,MATCH("AWAY",'EUC2'!$C$1:$F$1,0),0),"")&amp;IFERROR(VLOOKUP(AI$2&amp;$A13,'EUC2'!$D:$E,MATCH("HOME",'EUC2'!$D$1:$E$1,0),0),"")</f>
        <v/>
      </c>
      <c r="AJ13" s="25" t="str">
        <f>IFERROR(VLOOKUP(AJ$2&amp;$B13,'FPL FIX2'!$N$1:$Q$400,MATCH("HOME",'FPL FIX2'!$N$1:$Q$1,0),0),"")&amp;IFERROR(VLOOKUP(AJ$2&amp;$B13,'FPL FIX2'!$O$1:$P$400,MATCH("AWAY",'FPL FIX2'!$O$1:$P$1,0),0),"")&amp;IFERROR(VLOOKUP(AJ$2&amp;$A13,'FA2'!$A:$D,MATCH("AWAY",'FA2'!$A$1:$D$1,0),0),"")&amp;IFERROR(VLOOKUP(AJ$2&amp;$A13,'FA2'!$B:$C,MATCH("HOME",'FA2'!$B$1:$C$1,0),0),"")&amp;IFERROR(VLOOKUP(AJ$2&amp;$A13,'EFL2'!$A:$D,MATCH("AWAY",'EFL2'!$A$1:$D$1,0),0),"")&amp;IFERROR(VLOOKUP(AJ$2&amp;$A13,'EFL2'!$B:$C,MATCH("HOME",'EFL2'!$B$1:$C$1,0),0),"")&amp;IFERROR(VLOOKUP(AJ$2&amp;$A13,'UCL2'!$C:$F,MATCH("AWAY",'UCL2'!$C$1:$F$1,0),0),"")&amp;IFERROR(VLOOKUP(AJ$2&amp;$A13,'UCL2'!$D:$E,MATCH("HOME",'UCL2'!$D$1:$E$1,0),0),"")&amp;IFERROR(VLOOKUP(AJ$2&amp;$A13,'EU2'!$C:$F,MATCH("AWAY",'EU2'!$C$1:$F$1,0),0),"")&amp;IFERROR(VLOOKUP(AJ$2&amp;$A13,'EU2'!$D:$E,MATCH("HOME",'EU2'!$D$1:$E$1,0),0),"")&amp;IFERROR(VLOOKUP(AJ$2&amp;$A13,'EUC2'!$C:$F,MATCH("AWAY",'EUC2'!$C$1:$F$1,0),0),"")&amp;IFERROR(VLOOKUP(AJ$2&amp;$A13,'EUC2'!$D:$E,MATCH("HOME",'EUC2'!$D$1:$E$1,0),0),"")</f>
        <v>bre</v>
      </c>
      <c r="AK13" s="25" t="str">
        <f>IFERROR(VLOOKUP(AK$2&amp;$B13,'FPL FIX2'!$N$1:$Q$400,MATCH("HOME",'FPL FIX2'!$N$1:$Q$1,0),0),"")&amp;IFERROR(VLOOKUP(AK$2&amp;$B13,'FPL FIX2'!$O$1:$P$400,MATCH("AWAY",'FPL FIX2'!$O$1:$P$1,0),0),"")&amp;IFERROR(VLOOKUP(AK$2&amp;$A13,'FA2'!$A:$D,MATCH("AWAY",'FA2'!$A$1:$D$1,0),0),"")&amp;IFERROR(VLOOKUP(AK$2&amp;$A13,'FA2'!$B:$C,MATCH("HOME",'FA2'!$B$1:$C$1,0),0),"")&amp;IFERROR(VLOOKUP(AK$2&amp;$A13,'EFL2'!$A:$D,MATCH("AWAY",'EFL2'!$A$1:$D$1,0),0),"")&amp;IFERROR(VLOOKUP(AK$2&amp;$A13,'EFL2'!$B:$C,MATCH("HOME",'EFL2'!$B$1:$C$1,0),0),"")&amp;IFERROR(VLOOKUP(AK$2&amp;$A13,'UCL2'!$C:$F,MATCH("AWAY",'UCL2'!$C$1:$F$1,0),0),"")&amp;IFERROR(VLOOKUP(AK$2&amp;$A13,'UCL2'!$D:$E,MATCH("HOME",'UCL2'!$D$1:$E$1,0),0),"")&amp;IFERROR(VLOOKUP(AK$2&amp;$A13,'EU2'!$C:$F,MATCH("AWAY",'EU2'!$C$1:$F$1,0),0),"")&amp;IFERROR(VLOOKUP(AK$2&amp;$A13,'EU2'!$D:$E,MATCH("HOME",'EU2'!$D$1:$E$1,0),0),"")&amp;IFERROR(VLOOKUP(AK$2&amp;$A13,'EUC2'!$C:$F,MATCH("AWAY",'EUC2'!$C$1:$F$1,0),0),"")&amp;IFERROR(VLOOKUP(AK$2&amp;$A13,'EUC2'!$D:$E,MATCH("HOME",'EUC2'!$D$1:$E$1,0),0),"")</f>
        <v/>
      </c>
      <c r="AL13" s="25" t="str">
        <f>IFERROR(VLOOKUP(AL$2&amp;$B13,'FPL FIX2'!$N$1:$Q$400,MATCH("HOME",'FPL FIX2'!$N$1:$Q$1,0),0),"")&amp;IFERROR(VLOOKUP(AL$2&amp;$B13,'FPL FIX2'!$O$1:$P$400,MATCH("AWAY",'FPL FIX2'!$O$1:$P$1,0),0),"")&amp;IFERROR(VLOOKUP(AL$2&amp;$A13,'FA2'!$A:$D,MATCH("AWAY",'FA2'!$A$1:$D$1,0),0),"")&amp;IFERROR(VLOOKUP(AL$2&amp;$A13,'FA2'!$B:$C,MATCH("HOME",'FA2'!$B$1:$C$1,0),0),"")&amp;IFERROR(VLOOKUP(AL$2&amp;$A13,'EFL2'!$A:$D,MATCH("AWAY",'EFL2'!$A$1:$D$1,0),0),"")&amp;IFERROR(VLOOKUP(AL$2&amp;$A13,'EFL2'!$B:$C,MATCH("HOME",'EFL2'!$B$1:$C$1,0),0),"")&amp;IFERROR(VLOOKUP(AL$2&amp;$A13,'UCL2'!$C:$F,MATCH("AWAY",'UCL2'!$C$1:$F$1,0),0),"")&amp;IFERROR(VLOOKUP(AL$2&amp;$A13,'UCL2'!$D:$E,MATCH("HOME",'UCL2'!$D$1:$E$1,0),0),"")&amp;IFERROR(VLOOKUP(AL$2&amp;$A13,'EU2'!$C:$F,MATCH("AWAY",'EU2'!$C$1:$F$1,0),0),"")&amp;IFERROR(VLOOKUP(AL$2&amp;$A13,'EU2'!$D:$E,MATCH("HOME",'EU2'!$D$1:$E$1,0),0),"")&amp;IFERROR(VLOOKUP(AL$2&amp;$A13,'EUC2'!$C:$F,MATCH("AWAY",'EUC2'!$C$1:$F$1,0),0),"")&amp;IFERROR(VLOOKUP(AL$2&amp;$A13,'EUC2'!$D:$E,MATCH("HOME",'EUC2'!$D$1:$E$1,0),0),"")</f>
        <v/>
      </c>
      <c r="AM13" s="25" t="str">
        <f>IFERROR(VLOOKUP(AM$2&amp;$B13,'FPL FIX2'!$N$1:$Q$400,MATCH("HOME",'FPL FIX2'!$N$1:$Q$1,0),0),"")&amp;IFERROR(VLOOKUP(AM$2&amp;$B13,'FPL FIX2'!$O$1:$P$400,MATCH("AWAY",'FPL FIX2'!$O$1:$P$1,0),0),"")&amp;IFERROR(VLOOKUP(AM$2&amp;$A13,'FA2'!$A:$D,MATCH("AWAY",'FA2'!$A$1:$D$1,0),0),"")&amp;IFERROR(VLOOKUP(AM$2&amp;$A13,'FA2'!$B:$C,MATCH("HOME",'FA2'!$B$1:$C$1,0),0),"")&amp;IFERROR(VLOOKUP(AM$2&amp;$A13,'EFL2'!$A:$D,MATCH("AWAY",'EFL2'!$A$1:$D$1,0),0),"")&amp;IFERROR(VLOOKUP(AM$2&amp;$A13,'EFL2'!$B:$C,MATCH("HOME",'EFL2'!$B$1:$C$1,0),0),"")&amp;IFERROR(VLOOKUP(AM$2&amp;$A13,'UCL2'!$C:$F,MATCH("AWAY",'UCL2'!$C$1:$F$1,0),0),"")&amp;IFERROR(VLOOKUP(AM$2&amp;$A13,'UCL2'!$D:$E,MATCH("HOME",'UCL2'!$D$1:$E$1,0),0),"")&amp;IFERROR(VLOOKUP(AM$2&amp;$A13,'EU2'!$C:$F,MATCH("AWAY",'EU2'!$C$1:$F$1,0),0),"")&amp;IFERROR(VLOOKUP(AM$2&amp;$A13,'EU2'!$D:$E,MATCH("HOME",'EU2'!$D$1:$E$1,0),0),"")&amp;IFERROR(VLOOKUP(AM$2&amp;$A13,'EUC2'!$C:$F,MATCH("AWAY",'EUC2'!$C$1:$F$1,0),0),"")&amp;IFERROR(VLOOKUP(AM$2&amp;$A13,'EUC2'!$D:$E,MATCH("HOME",'EUC2'!$D$1:$E$1,0),0),"")</f>
        <v/>
      </c>
      <c r="AN13" s="25" t="str">
        <f>IFERROR(VLOOKUP(AN$2&amp;$B13,'FPL FIX2'!$N$1:$Q$400,MATCH("HOME",'FPL FIX2'!$N$1:$Q$1,0),0),"")&amp;IFERROR(VLOOKUP(AN$2&amp;$B13,'FPL FIX2'!$O$1:$P$400,MATCH("AWAY",'FPL FIX2'!$O$1:$P$1,0),0),"")&amp;IFERROR(VLOOKUP(AN$2&amp;$A13,'FA2'!$A:$D,MATCH("AWAY",'FA2'!$A$1:$D$1,0),0),"")&amp;IFERROR(VLOOKUP(AN$2&amp;$A13,'FA2'!$B:$C,MATCH("HOME",'FA2'!$B$1:$C$1,0),0),"")&amp;IFERROR(VLOOKUP(AN$2&amp;$A13,'EFL2'!$A:$D,MATCH("AWAY",'EFL2'!$A$1:$D$1,0),0),"")&amp;IFERROR(VLOOKUP(AN$2&amp;$A13,'EFL2'!$B:$C,MATCH("HOME",'EFL2'!$B$1:$C$1,0),0),"")&amp;IFERROR(VLOOKUP(AN$2&amp;$A13,'UCL2'!$C:$F,MATCH("AWAY",'UCL2'!$C$1:$F$1,0),0),"")&amp;IFERROR(VLOOKUP(AN$2&amp;$A13,'UCL2'!$D:$E,MATCH("HOME",'UCL2'!$D$1:$E$1,0),0),"")&amp;IFERROR(VLOOKUP(AN$2&amp;$A13,'EU2'!$C:$F,MATCH("AWAY",'EU2'!$C$1:$F$1,0),0),"")&amp;IFERROR(VLOOKUP(AN$2&amp;$A13,'EU2'!$D:$E,MATCH("HOME",'EU2'!$D$1:$E$1,0),0),"")&amp;IFERROR(VLOOKUP(AN$2&amp;$A13,'EUC2'!$C:$F,MATCH("AWAY",'EUC2'!$C$1:$F$1,0),0),"")&amp;IFERROR(VLOOKUP(AN$2&amp;$A13,'EUC2'!$D:$E,MATCH("HOME",'EUC2'!$D$1:$E$1,0),0),"")</f>
        <v/>
      </c>
      <c r="AO13" s="25" t="str">
        <f>IFERROR(VLOOKUP(AO$2&amp;$B13,'FPL FIX2'!$N$1:$Q$400,MATCH("HOME",'FPL FIX2'!$N$1:$Q$1,0),0),"")&amp;IFERROR(VLOOKUP(AO$2&amp;$B13,'FPL FIX2'!$O$1:$P$400,MATCH("AWAY",'FPL FIX2'!$O$1:$P$1,0),0),"")&amp;IFERROR(VLOOKUP(AO$2&amp;$A13,'FA2'!$A:$D,MATCH("AWAY",'FA2'!$A$1:$D$1,0),0),"")&amp;IFERROR(VLOOKUP(AO$2&amp;$A13,'FA2'!$B:$C,MATCH("HOME",'FA2'!$B$1:$C$1,0),0),"")&amp;IFERROR(VLOOKUP(AO$2&amp;$A13,'EFL2'!$A:$D,MATCH("AWAY",'EFL2'!$A$1:$D$1,0),0),"")&amp;IFERROR(VLOOKUP(AO$2&amp;$A13,'EFL2'!$B:$C,MATCH("HOME",'EFL2'!$B$1:$C$1,0),0),"")&amp;IFERROR(VLOOKUP(AO$2&amp;$A13,'UCL2'!$C:$F,MATCH("AWAY",'UCL2'!$C$1:$F$1,0),0),"")&amp;IFERROR(VLOOKUP(AO$2&amp;$A13,'UCL2'!$D:$E,MATCH("HOME",'UCL2'!$D$1:$E$1,0),0),"")&amp;IFERROR(VLOOKUP(AO$2&amp;$A13,'EU2'!$C:$F,MATCH("AWAY",'EU2'!$C$1:$F$1,0),0),"")&amp;IFERROR(VLOOKUP(AO$2&amp;$A13,'EU2'!$D:$E,MATCH("HOME",'EU2'!$D$1:$E$1,0),0),"")&amp;IFERROR(VLOOKUP(AO$2&amp;$A13,'EUC2'!$C:$F,MATCH("AWAY",'EUC2'!$C$1:$F$1,0),0),"")&amp;IFERROR(VLOOKUP(AO$2&amp;$A13,'EUC2'!$D:$E,MATCH("HOME",'EUC2'!$D$1:$E$1,0),0),"")</f>
        <v/>
      </c>
      <c r="AP13" s="25" t="str">
        <f>IFERROR(VLOOKUP(AP$2&amp;$B13,'FPL FIX2'!$N$1:$Q$400,MATCH("HOME",'FPL FIX2'!$N$1:$Q$1,0),0),"")&amp;IFERROR(VLOOKUP(AP$2&amp;$B13,'FPL FIX2'!$O$1:$P$400,MATCH("AWAY",'FPL FIX2'!$O$1:$P$1,0),0),"")&amp;IFERROR(VLOOKUP(AP$2&amp;$A13,'FA2'!$A:$D,MATCH("AWAY",'FA2'!$A$1:$D$1,0),0),"")&amp;IFERROR(VLOOKUP(AP$2&amp;$A13,'FA2'!$B:$C,MATCH("HOME",'FA2'!$B$1:$C$1,0),0),"")&amp;IFERROR(VLOOKUP(AP$2&amp;$A13,'EFL2'!$A:$D,MATCH("AWAY",'EFL2'!$A$1:$D$1,0),0),"")&amp;IFERROR(VLOOKUP(AP$2&amp;$A13,'EFL2'!$B:$C,MATCH("HOME",'EFL2'!$B$1:$C$1,0),0),"")&amp;IFERROR(VLOOKUP(AP$2&amp;$A13,'UCL2'!$C:$F,MATCH("AWAY",'UCL2'!$C$1:$F$1,0),0),"")&amp;IFERROR(VLOOKUP(AP$2&amp;$A13,'UCL2'!$D:$E,MATCH("HOME",'UCL2'!$D$1:$E$1,0),0),"")&amp;IFERROR(VLOOKUP(AP$2&amp;$A13,'EU2'!$C:$F,MATCH("AWAY",'EU2'!$C$1:$F$1,0),0),"")&amp;IFERROR(VLOOKUP(AP$2&amp;$A13,'EU2'!$D:$E,MATCH("HOME",'EU2'!$D$1:$E$1,0),0),"")&amp;IFERROR(VLOOKUP(AP$2&amp;$A13,'EUC2'!$C:$F,MATCH("AWAY",'EUC2'!$C$1:$F$1,0),0),"")&amp;IFERROR(VLOOKUP(AP$2&amp;$A13,'EUC2'!$D:$E,MATCH("HOME",'EUC2'!$D$1:$E$1,0),0),"")</f>
        <v/>
      </c>
      <c r="AQ13" s="25" t="str">
        <f>IFERROR(VLOOKUP(AQ$2&amp;$B13,'FPL FIX2'!$N$1:$Q$400,MATCH("HOME",'FPL FIX2'!$N$1:$Q$1,0),0),"")&amp;IFERROR(VLOOKUP(AQ$2&amp;$B13,'FPL FIX2'!$O$1:$P$400,MATCH("AWAY",'FPL FIX2'!$O$1:$P$1,0),0),"")&amp;IFERROR(VLOOKUP(AQ$2&amp;$A13,'FA2'!$A:$D,MATCH("AWAY",'FA2'!$A$1:$D$1,0),0),"")&amp;IFERROR(VLOOKUP(AQ$2&amp;$A13,'FA2'!$B:$C,MATCH("HOME",'FA2'!$B$1:$C$1,0),0),"")&amp;IFERROR(VLOOKUP(AQ$2&amp;$A13,'EFL2'!$A:$D,MATCH("AWAY",'EFL2'!$A$1:$D$1,0),0),"")&amp;IFERROR(VLOOKUP(AQ$2&amp;$A13,'EFL2'!$B:$C,MATCH("HOME",'EFL2'!$B$1:$C$1,0),0),"")&amp;IFERROR(VLOOKUP(AQ$2&amp;$A13,'UCL2'!$C:$F,MATCH("AWAY",'UCL2'!$C$1:$F$1,0),0),"")&amp;IFERROR(VLOOKUP(AQ$2&amp;$A13,'UCL2'!$D:$E,MATCH("HOME",'UCL2'!$D$1:$E$1,0),0),"")&amp;IFERROR(VLOOKUP(AQ$2&amp;$A13,'EU2'!$C:$F,MATCH("AWAY",'EU2'!$C$1:$F$1,0),0),"")&amp;IFERROR(VLOOKUP(AQ$2&amp;$A13,'EU2'!$D:$E,MATCH("HOME",'EU2'!$D$1:$E$1,0),0),"")&amp;IFERROR(VLOOKUP(AQ$2&amp;$A13,'EUC2'!$C:$F,MATCH("AWAY",'EUC2'!$C$1:$F$1,0),0),"")&amp;IFERROR(VLOOKUP(AQ$2&amp;$A13,'EUC2'!$D:$E,MATCH("HOME",'EUC2'!$D$1:$E$1,0),0),"")</f>
        <v/>
      </c>
      <c r="AR13" s="25" t="str">
        <f>IFERROR(VLOOKUP(AR$2&amp;$B13,'FPL FIX2'!$N$1:$Q$400,MATCH("HOME",'FPL FIX2'!$N$1:$Q$1,0),0),"")&amp;IFERROR(VLOOKUP(AR$2&amp;$B13,'FPL FIX2'!$O$1:$P$400,MATCH("AWAY",'FPL FIX2'!$O$1:$P$1,0),0),"")&amp;IFERROR(VLOOKUP(AR$2&amp;$A13,'FA2'!$A:$D,MATCH("AWAY",'FA2'!$A$1:$D$1,0),0),"")&amp;IFERROR(VLOOKUP(AR$2&amp;$A13,'FA2'!$B:$C,MATCH("HOME",'FA2'!$B$1:$C$1,0),0),"")&amp;IFERROR(VLOOKUP(AR$2&amp;$A13,'EFL2'!$A:$D,MATCH("AWAY",'EFL2'!$A$1:$D$1,0),0),"")&amp;IFERROR(VLOOKUP(AR$2&amp;$A13,'EFL2'!$B:$C,MATCH("HOME",'EFL2'!$B$1:$C$1,0),0),"")&amp;IFERROR(VLOOKUP(AR$2&amp;$A13,'UCL2'!$C:$F,MATCH("AWAY",'UCL2'!$C$1:$F$1,0),0),"")&amp;IFERROR(VLOOKUP(AR$2&amp;$A13,'UCL2'!$D:$E,MATCH("HOME",'UCL2'!$D$1:$E$1,0),0),"")&amp;IFERROR(VLOOKUP(AR$2&amp;$A13,'EU2'!$C:$F,MATCH("AWAY",'EU2'!$C$1:$F$1,0),0),"")&amp;IFERROR(VLOOKUP(AR$2&amp;$A13,'EU2'!$D:$E,MATCH("HOME",'EU2'!$D$1:$E$1,0),0),"")&amp;IFERROR(VLOOKUP(AR$2&amp;$A13,'EUC2'!$C:$F,MATCH("AWAY",'EUC2'!$C$1:$F$1,0),0),"")&amp;IFERROR(VLOOKUP(AR$2&amp;$A13,'EUC2'!$D:$E,MATCH("HOME",'EUC2'!$D$1:$E$1,0),0),"")</f>
        <v/>
      </c>
      <c r="AS13" s="25" t="str">
        <f>IFERROR(VLOOKUP(AS$2&amp;$B13,'FPL FIX2'!$N$1:$Q$400,MATCH("HOME",'FPL FIX2'!$N$1:$Q$1,0),0),"")&amp;IFERROR(VLOOKUP(AS$2&amp;$B13,'FPL FIX2'!$O$1:$P$400,MATCH("AWAY",'FPL FIX2'!$O$1:$P$1,0),0),"")&amp;IFERROR(VLOOKUP(AS$2&amp;$A13,'FA2'!$A:$D,MATCH("AWAY",'FA2'!$A$1:$D$1,0),0),"")&amp;IFERROR(VLOOKUP(AS$2&amp;$A13,'FA2'!$B:$C,MATCH("HOME",'FA2'!$B$1:$C$1,0),0),"")&amp;IFERROR(VLOOKUP(AS$2&amp;$A13,'EFL2'!$A:$D,MATCH("AWAY",'EFL2'!$A$1:$D$1,0),0),"")&amp;IFERROR(VLOOKUP(AS$2&amp;$A13,'EFL2'!$B:$C,MATCH("HOME",'EFL2'!$B$1:$C$1,0),0),"")&amp;IFERROR(VLOOKUP(AS$2&amp;$A13,'UCL2'!$C:$F,MATCH("AWAY",'UCL2'!$C$1:$F$1,0),0),"")&amp;IFERROR(VLOOKUP(AS$2&amp;$A13,'UCL2'!$D:$E,MATCH("HOME",'UCL2'!$D$1:$E$1,0),0),"")&amp;IFERROR(VLOOKUP(AS$2&amp;$A13,'EU2'!$C:$F,MATCH("AWAY",'EU2'!$C$1:$F$1,0),0),"")&amp;IFERROR(VLOOKUP(AS$2&amp;$A13,'EU2'!$D:$E,MATCH("HOME",'EU2'!$D$1:$E$1,0),0),"")&amp;IFERROR(VLOOKUP(AS$2&amp;$A13,'EUC2'!$C:$F,MATCH("AWAY",'EUC2'!$C$1:$F$1,0),0),"")&amp;IFERROR(VLOOKUP(AS$2&amp;$A13,'EUC2'!$D:$E,MATCH("HOME",'EUC2'!$D$1:$E$1,0),0),"")</f>
        <v/>
      </c>
      <c r="AT13" s="25" t="str">
        <f>IFERROR(VLOOKUP(AT$2&amp;$B13,'FPL FIX2'!$N$1:$Q$400,MATCH("HOME",'FPL FIX2'!$N$1:$Q$1,0),0),"")&amp;IFERROR(VLOOKUP(AT$2&amp;$B13,'FPL FIX2'!$O$1:$P$400,MATCH("AWAY",'FPL FIX2'!$O$1:$P$1,0),0),"")&amp;IFERROR(VLOOKUP(AT$2&amp;$A13,'FA2'!$A:$D,MATCH("AWAY",'FA2'!$A$1:$D$1,0),0),"")&amp;IFERROR(VLOOKUP(AT$2&amp;$A13,'FA2'!$B:$C,MATCH("HOME",'FA2'!$B$1:$C$1,0),0),"")&amp;IFERROR(VLOOKUP(AT$2&amp;$A13,'EFL2'!$A:$D,MATCH("AWAY",'EFL2'!$A$1:$D$1,0),0),"")&amp;IFERROR(VLOOKUP(AT$2&amp;$A13,'EFL2'!$B:$C,MATCH("HOME",'EFL2'!$B$1:$C$1,0),0),"")&amp;IFERROR(VLOOKUP(AT$2&amp;$A13,'UCL2'!$C:$F,MATCH("AWAY",'UCL2'!$C$1:$F$1,0),0),"")&amp;IFERROR(VLOOKUP(AT$2&amp;$A13,'UCL2'!$D:$E,MATCH("HOME",'UCL2'!$D$1:$E$1,0),0),"")&amp;IFERROR(VLOOKUP(AT$2&amp;$A13,'EU2'!$C:$F,MATCH("AWAY",'EU2'!$C$1:$F$1,0),0),"")&amp;IFERROR(VLOOKUP(AT$2&amp;$A13,'EU2'!$D:$E,MATCH("HOME",'EU2'!$D$1:$E$1,0),0),"")&amp;IFERROR(VLOOKUP(AT$2&amp;$A13,'EUC2'!$C:$F,MATCH("AWAY",'EUC2'!$C$1:$F$1,0),0),"")&amp;IFERROR(VLOOKUP(AT$2&amp;$A13,'EUC2'!$D:$E,MATCH("HOME",'EUC2'!$D$1:$E$1,0),0),"")</f>
        <v/>
      </c>
      <c r="AU13" s="25" t="str">
        <f>IFERROR(VLOOKUP(AU$2&amp;$B13,'FPL FIX2'!$N$1:$Q$400,MATCH("HOME",'FPL FIX2'!$N$1:$Q$1,0),0),"")&amp;IFERROR(VLOOKUP(AU$2&amp;$B13,'FPL FIX2'!$O$1:$P$400,MATCH("AWAY",'FPL FIX2'!$O$1:$P$1,0),0),"")&amp;IFERROR(VLOOKUP(AU$2&amp;$A13,'FA2'!$A:$D,MATCH("AWAY",'FA2'!$A$1:$D$1,0),0),"")&amp;IFERROR(VLOOKUP(AU$2&amp;$A13,'FA2'!$B:$C,MATCH("HOME",'FA2'!$B$1:$C$1,0),0),"")&amp;IFERROR(VLOOKUP(AU$2&amp;$A13,'EFL2'!$A:$D,MATCH("AWAY",'EFL2'!$A$1:$D$1,0),0),"")&amp;IFERROR(VLOOKUP(AU$2&amp;$A13,'EFL2'!$B:$C,MATCH("HOME",'EFL2'!$B$1:$C$1,0),0),"")&amp;IFERROR(VLOOKUP(AU$2&amp;$A13,'UCL2'!$C:$F,MATCH("AWAY",'UCL2'!$C$1:$F$1,0),0),"")&amp;IFERROR(VLOOKUP(AU$2&amp;$A13,'UCL2'!$D:$E,MATCH("HOME",'UCL2'!$D$1:$E$1,0),0),"")&amp;IFERROR(VLOOKUP(AU$2&amp;$A13,'EU2'!$C:$F,MATCH("AWAY",'EU2'!$C$1:$F$1,0),0),"")&amp;IFERROR(VLOOKUP(AU$2&amp;$A13,'EU2'!$D:$E,MATCH("HOME",'EU2'!$D$1:$E$1,0),0),"")&amp;IFERROR(VLOOKUP(AU$2&amp;$A13,'EUC2'!$C:$F,MATCH("AWAY",'EUC2'!$C$1:$F$1,0),0),"")&amp;IFERROR(VLOOKUP(AU$2&amp;$A13,'EUC2'!$D:$E,MATCH("HOME",'EUC2'!$D$1:$E$1,0),0),"")</f>
        <v/>
      </c>
      <c r="AV13" s="25" t="str">
        <f>IFERROR(VLOOKUP(AV$2&amp;$B13,'FPL FIX2'!$N$1:$Q$400,MATCH("HOME",'FPL FIX2'!$N$1:$Q$1,0),0),"")&amp;IFERROR(VLOOKUP(AV$2&amp;$B13,'FPL FIX2'!$O$1:$P$400,MATCH("AWAY",'FPL FIX2'!$O$1:$P$1,0),0),"")&amp;IFERROR(VLOOKUP(AV$2&amp;$A13,'FA2'!$A:$D,MATCH("AWAY",'FA2'!$A$1:$D$1,0),0),"")&amp;IFERROR(VLOOKUP(AV$2&amp;$A13,'FA2'!$B:$C,MATCH("HOME",'FA2'!$B$1:$C$1,0),0),"")&amp;IFERROR(VLOOKUP(AV$2&amp;$A13,'EFL2'!$A:$D,MATCH("AWAY",'EFL2'!$A$1:$D$1,0),0),"")&amp;IFERROR(VLOOKUP(AV$2&amp;$A13,'EFL2'!$B:$C,MATCH("HOME",'EFL2'!$B$1:$C$1,0),0),"")&amp;IFERROR(VLOOKUP(AV$2&amp;$A13,'UCL2'!$C:$F,MATCH("AWAY",'UCL2'!$C$1:$F$1,0),0),"")&amp;IFERROR(VLOOKUP(AV$2&amp;$A13,'UCL2'!$D:$E,MATCH("HOME",'UCL2'!$D$1:$E$1,0),0),"")&amp;IFERROR(VLOOKUP(AV$2&amp;$A13,'EU2'!$C:$F,MATCH("AWAY",'EU2'!$C$1:$F$1,0),0),"")&amp;IFERROR(VLOOKUP(AV$2&amp;$A13,'EU2'!$D:$E,MATCH("HOME",'EU2'!$D$1:$E$1,0),0),"")&amp;IFERROR(VLOOKUP(AV$2&amp;$A13,'EUC2'!$C:$F,MATCH("AWAY",'EUC2'!$C$1:$F$1,0),0),"")&amp;IFERROR(VLOOKUP(AV$2&amp;$A13,'EUC2'!$D:$E,MATCH("HOME",'EUC2'!$D$1:$E$1,0),0),"")</f>
        <v/>
      </c>
      <c r="AW13" s="25" t="str">
        <f>IFERROR(VLOOKUP(AW$2&amp;$B13,'FPL FIX2'!$N$1:$Q$400,MATCH("HOME",'FPL FIX2'!$N$1:$Q$1,0),0),"")&amp;IFERROR(VLOOKUP(AW$2&amp;$B13,'FPL FIX2'!$O$1:$P$400,MATCH("AWAY",'FPL FIX2'!$O$1:$P$1,0),0),"")&amp;IFERROR(VLOOKUP(AW$2&amp;$A13,'FA2'!$A:$D,MATCH("AWAY",'FA2'!$A$1:$D$1,0),0),"")&amp;IFERROR(VLOOKUP(AW$2&amp;$A13,'FA2'!$B:$C,MATCH("HOME",'FA2'!$B$1:$C$1,0),0),"")&amp;IFERROR(VLOOKUP(AW$2&amp;$A13,'EFL2'!$A:$D,MATCH("AWAY",'EFL2'!$A$1:$D$1,0),0),"")&amp;IFERROR(VLOOKUP(AW$2&amp;$A13,'EFL2'!$B:$C,MATCH("HOME",'EFL2'!$B$1:$C$1,0),0),"")&amp;IFERROR(VLOOKUP(AW$2&amp;$A13,'UCL2'!$C:$F,MATCH("AWAY",'UCL2'!$C$1:$F$1,0),0),"")&amp;IFERROR(VLOOKUP(AW$2&amp;$A13,'UCL2'!$D:$E,MATCH("HOME",'UCL2'!$D$1:$E$1,0),0),"")&amp;IFERROR(VLOOKUP(AW$2&amp;$A13,'EU2'!$C:$F,MATCH("AWAY",'EU2'!$C$1:$F$1,0),0),"")&amp;IFERROR(VLOOKUP(AW$2&amp;$A13,'EU2'!$D:$E,MATCH("HOME",'EU2'!$D$1:$E$1,0),0),"")&amp;IFERROR(VLOOKUP(AW$2&amp;$A13,'EUC2'!$C:$F,MATCH("AWAY",'EUC2'!$C$1:$F$1,0),0),"")&amp;IFERROR(VLOOKUP(AW$2&amp;$A13,'EUC2'!$D:$E,MATCH("HOME",'EUC2'!$D$1:$E$1,0),0),"")</f>
        <v/>
      </c>
      <c r="AX13" s="25" t="str">
        <f>IFERROR(VLOOKUP(AX$2&amp;$B13,'FPL FIX2'!$N$1:$Q$400,MATCH("HOME",'FPL FIX2'!$N$1:$Q$1,0),0),"")&amp;IFERROR(VLOOKUP(AX$2&amp;$B13,'FPL FIX2'!$O$1:$P$400,MATCH("AWAY",'FPL FIX2'!$O$1:$P$1,0),0),"")&amp;IFERROR(VLOOKUP(AX$2&amp;$A13,'FA2'!$A:$D,MATCH("AWAY",'FA2'!$A$1:$D$1,0),0),"")&amp;IFERROR(VLOOKUP(AX$2&amp;$A13,'FA2'!$B:$C,MATCH("HOME",'FA2'!$B$1:$C$1,0),0),"")&amp;IFERROR(VLOOKUP(AX$2&amp;$A13,'EFL2'!$A:$D,MATCH("AWAY",'EFL2'!$A$1:$D$1,0),0),"")&amp;IFERROR(VLOOKUP(AX$2&amp;$A13,'EFL2'!$B:$C,MATCH("HOME",'EFL2'!$B$1:$C$1,0),0),"")&amp;IFERROR(VLOOKUP(AX$2&amp;$A13,'UCL2'!$C:$F,MATCH("AWAY",'UCL2'!$C$1:$F$1,0),0),"")&amp;IFERROR(VLOOKUP(AX$2&amp;$A13,'UCL2'!$D:$E,MATCH("HOME",'UCL2'!$D$1:$E$1,0),0),"")&amp;IFERROR(VLOOKUP(AX$2&amp;$A13,'EU2'!$C:$F,MATCH("AWAY",'EU2'!$C$1:$F$1,0),0),"")&amp;IFERROR(VLOOKUP(AX$2&amp;$A13,'EU2'!$D:$E,MATCH("HOME",'EU2'!$D$1:$E$1,0),0),"")&amp;IFERROR(VLOOKUP(AX$2&amp;$A13,'EUC2'!$C:$F,MATCH("AWAY",'EUC2'!$C$1:$F$1,0),0),"")&amp;IFERROR(VLOOKUP(AX$2&amp;$A13,'EUC2'!$D:$E,MATCH("HOME",'EUC2'!$D$1:$E$1,0),0),"")</f>
        <v/>
      </c>
      <c r="AY13" s="25" t="str">
        <f>IFERROR(VLOOKUP(AY$2&amp;$B13,'FPL FIX2'!$N$1:$Q$400,MATCH("HOME",'FPL FIX2'!$N$1:$Q$1,0),0),"")&amp;IFERROR(VLOOKUP(AY$2&amp;$B13,'FPL FIX2'!$O$1:$P$400,MATCH("AWAY",'FPL FIX2'!$O$1:$P$1,0),0),"")&amp;IFERROR(VLOOKUP(AY$2&amp;$A13,'FA2'!$A:$D,MATCH("AWAY",'FA2'!$A$1:$D$1,0),0),"")&amp;IFERROR(VLOOKUP(AY$2&amp;$A13,'FA2'!$B:$C,MATCH("HOME",'FA2'!$B$1:$C$1,0),0),"")&amp;IFERROR(VLOOKUP(AY$2&amp;$A13,'EFL2'!$A:$D,MATCH("AWAY",'EFL2'!$A$1:$D$1,0),0),"")&amp;IFERROR(VLOOKUP(AY$2&amp;$A13,'EFL2'!$B:$C,MATCH("HOME",'EFL2'!$B$1:$C$1,0),0),"")&amp;IFERROR(VLOOKUP(AY$2&amp;$A13,'UCL2'!$C:$F,MATCH("AWAY",'UCL2'!$C$1:$F$1,0),0),"")&amp;IFERROR(VLOOKUP(AY$2&amp;$A13,'UCL2'!$D:$E,MATCH("HOME",'UCL2'!$D$1:$E$1,0),0),"")&amp;IFERROR(VLOOKUP(AY$2&amp;$A13,'EU2'!$C:$F,MATCH("AWAY",'EU2'!$C$1:$F$1,0),0),"")&amp;IFERROR(VLOOKUP(AY$2&amp;$A13,'EU2'!$D:$E,MATCH("HOME",'EU2'!$D$1:$E$1,0),0),"")&amp;IFERROR(VLOOKUP(AY$2&amp;$A13,'EUC2'!$C:$F,MATCH("AWAY",'EUC2'!$C$1:$F$1,0),0),"")&amp;IFERROR(VLOOKUP(AY$2&amp;$A13,'EUC2'!$D:$E,MATCH("HOME",'EUC2'!$D$1:$E$1,0),0),"")</f>
        <v/>
      </c>
      <c r="AZ13" s="25" t="str">
        <f>IFERROR(VLOOKUP(AZ$2&amp;$B13,'FPL FIX2'!$N$1:$Q$400,MATCH("HOME",'FPL FIX2'!$N$1:$Q$1,0),0),"")&amp;IFERROR(VLOOKUP(AZ$2&amp;$B13,'FPL FIX2'!$O$1:$P$400,MATCH("AWAY",'FPL FIX2'!$O$1:$P$1,0),0),"")&amp;IFERROR(VLOOKUP(AZ$2&amp;$A13,'FA2'!$A:$D,MATCH("AWAY",'FA2'!$A$1:$D$1,0),0),"")&amp;IFERROR(VLOOKUP(AZ$2&amp;$A13,'FA2'!$B:$C,MATCH("HOME",'FA2'!$B$1:$C$1,0),0),"")&amp;IFERROR(VLOOKUP(AZ$2&amp;$A13,'EFL2'!$A:$D,MATCH("AWAY",'EFL2'!$A$1:$D$1,0),0),"")&amp;IFERROR(VLOOKUP(AZ$2&amp;$A13,'EFL2'!$B:$C,MATCH("HOME",'EFL2'!$B$1:$C$1,0),0),"")&amp;IFERROR(VLOOKUP(AZ$2&amp;$A13,'UCL2'!$C:$F,MATCH("AWAY",'UCL2'!$C$1:$F$1,0),0),"")&amp;IFERROR(VLOOKUP(AZ$2&amp;$A13,'UCL2'!$D:$E,MATCH("HOME",'UCL2'!$D$1:$E$1,0),0),"")&amp;IFERROR(VLOOKUP(AZ$2&amp;$A13,'EU2'!$C:$F,MATCH("AWAY",'EU2'!$C$1:$F$1,0),0),"")&amp;IFERROR(VLOOKUP(AZ$2&amp;$A13,'EU2'!$D:$E,MATCH("HOME",'EU2'!$D$1:$E$1,0),0),"")&amp;IFERROR(VLOOKUP(AZ$2&amp;$A13,'EUC2'!$C:$F,MATCH("AWAY",'EUC2'!$C$1:$F$1,0),0),"")&amp;IFERROR(VLOOKUP(AZ$2&amp;$A13,'EUC2'!$D:$E,MATCH("HOME",'EUC2'!$D$1:$E$1,0),0),"")</f>
        <v/>
      </c>
      <c r="BA13" s="25" t="str">
        <f>IFERROR(VLOOKUP(BA$2&amp;$B13,'FPL FIX2'!$N$1:$Q$400,MATCH("HOME",'FPL FIX2'!$N$1:$Q$1,0),0),"")&amp;IFERROR(VLOOKUP(BA$2&amp;$B13,'FPL FIX2'!$O$1:$P$400,MATCH("AWAY",'FPL FIX2'!$O$1:$P$1,0),0),"")&amp;IFERROR(VLOOKUP(BA$2&amp;$A13,'FA2'!$A:$D,MATCH("AWAY",'FA2'!$A$1:$D$1,0),0),"")&amp;IFERROR(VLOOKUP(BA$2&amp;$A13,'FA2'!$B:$C,MATCH("HOME",'FA2'!$B$1:$C$1,0),0),"")&amp;IFERROR(VLOOKUP(BA$2&amp;$A13,'EFL2'!$A:$D,MATCH("AWAY",'EFL2'!$A$1:$D$1,0),0),"")&amp;IFERROR(VLOOKUP(BA$2&amp;$A13,'EFL2'!$B:$C,MATCH("HOME",'EFL2'!$B$1:$C$1,0),0),"")&amp;IFERROR(VLOOKUP(BA$2&amp;$A13,'UCL2'!$C:$F,MATCH("AWAY",'UCL2'!$C$1:$F$1,0),0),"")&amp;IFERROR(VLOOKUP(BA$2&amp;$A13,'UCL2'!$D:$E,MATCH("HOME",'UCL2'!$D$1:$E$1,0),0),"")&amp;IFERROR(VLOOKUP(BA$2&amp;$A13,'EU2'!$C:$F,MATCH("AWAY",'EU2'!$C$1:$F$1,0),0),"")&amp;IFERROR(VLOOKUP(BA$2&amp;$A13,'EU2'!$D:$E,MATCH("HOME",'EU2'!$D$1:$E$1,0),0),"")&amp;IFERROR(VLOOKUP(BA$2&amp;$A13,'EUC2'!$C:$F,MATCH("AWAY",'EUC2'!$C$1:$F$1,0),0),"")&amp;IFERROR(VLOOKUP(BA$2&amp;$A13,'EUC2'!$D:$E,MATCH("HOME",'EUC2'!$D$1:$E$1,0),0),"")</f>
        <v/>
      </c>
      <c r="BB13" s="25" t="str">
        <f>IFERROR(VLOOKUP(BB$2&amp;$B13,'FPL FIX2'!$N$1:$Q$400,MATCH("HOME",'FPL FIX2'!$N$1:$Q$1,0),0),"")&amp;IFERROR(VLOOKUP(BB$2&amp;$B13,'FPL FIX2'!$O$1:$P$400,MATCH("AWAY",'FPL FIX2'!$O$1:$P$1,0),0),"")&amp;IFERROR(VLOOKUP(BB$2&amp;$A13,'FA2'!$A:$D,MATCH("AWAY",'FA2'!$A$1:$D$1,0),0),"")&amp;IFERROR(VLOOKUP(BB$2&amp;$A13,'FA2'!$B:$C,MATCH("HOME",'FA2'!$B$1:$C$1,0),0),"")&amp;IFERROR(VLOOKUP(BB$2&amp;$A13,'EFL2'!$A:$D,MATCH("AWAY",'EFL2'!$A$1:$D$1,0),0),"")&amp;IFERROR(VLOOKUP(BB$2&amp;$A13,'EFL2'!$B:$C,MATCH("HOME",'EFL2'!$B$1:$C$1,0),0),"")&amp;IFERROR(VLOOKUP(BB$2&amp;$A13,'UCL2'!$C:$F,MATCH("AWAY",'UCL2'!$C$1:$F$1,0),0),"")&amp;IFERROR(VLOOKUP(BB$2&amp;$A13,'UCL2'!$D:$E,MATCH("HOME",'UCL2'!$D$1:$E$1,0),0),"")&amp;IFERROR(VLOOKUP(BB$2&amp;$A13,'EU2'!$C:$F,MATCH("AWAY",'EU2'!$C$1:$F$1,0),0),"")&amp;IFERROR(VLOOKUP(BB$2&amp;$A13,'EU2'!$D:$E,MATCH("HOME",'EU2'!$D$1:$E$1,0),0),"")&amp;IFERROR(VLOOKUP(BB$2&amp;$A13,'EUC2'!$C:$F,MATCH("AWAY",'EUC2'!$C$1:$F$1,0),0),"")&amp;IFERROR(VLOOKUP(BB$2&amp;$A13,'EUC2'!$D:$E,MATCH("HOME",'EUC2'!$D$1:$E$1,0),0),"")</f>
        <v/>
      </c>
      <c r="BC13" s="25" t="str">
        <f>IFERROR(VLOOKUP(BC$2&amp;$B13,'FPL FIX2'!$N$1:$Q$400,MATCH("HOME",'FPL FIX2'!$N$1:$Q$1,0),0),"")&amp;IFERROR(VLOOKUP(BC$2&amp;$B13,'FPL FIX2'!$O$1:$P$400,MATCH("AWAY",'FPL FIX2'!$O$1:$P$1,0),0),"")&amp;IFERROR(VLOOKUP(BC$2&amp;$A13,'FA2'!$A:$D,MATCH("AWAY",'FA2'!$A$1:$D$1,0),0),"")&amp;IFERROR(VLOOKUP(BC$2&amp;$A13,'FA2'!$B:$C,MATCH("HOME",'FA2'!$B$1:$C$1,0),0),"")&amp;IFERROR(VLOOKUP(BC$2&amp;$A13,'EFL2'!$A:$D,MATCH("AWAY",'EFL2'!$A$1:$D$1,0),0),"")&amp;IFERROR(VLOOKUP(BC$2&amp;$A13,'EFL2'!$B:$C,MATCH("HOME",'EFL2'!$B$1:$C$1,0),0),"")&amp;IFERROR(VLOOKUP(BC$2&amp;$A13,'UCL2'!$C:$F,MATCH("AWAY",'UCL2'!$C$1:$F$1,0),0),"")&amp;IFERROR(VLOOKUP(BC$2&amp;$A13,'UCL2'!$D:$E,MATCH("HOME",'UCL2'!$D$1:$E$1,0),0),"")&amp;IFERROR(VLOOKUP(BC$2&amp;$A13,'EU2'!$C:$F,MATCH("AWAY",'EU2'!$C$1:$F$1,0),0),"")&amp;IFERROR(VLOOKUP(BC$2&amp;$A13,'EU2'!$D:$E,MATCH("HOME",'EU2'!$D$1:$E$1,0),0),"")&amp;IFERROR(VLOOKUP(BC$2&amp;$A13,'EUC2'!$C:$F,MATCH("AWAY",'EUC2'!$C$1:$F$1,0),0),"")&amp;IFERROR(VLOOKUP(BC$2&amp;$A13,'EUC2'!$D:$E,MATCH("HOME",'EUC2'!$D$1:$E$1,0),0),"")</f>
        <v/>
      </c>
      <c r="BD13" s="25" t="str">
        <f>IFERROR(VLOOKUP(BD$2&amp;$B13,'FPL FIX2'!$N$1:$Q$400,MATCH("HOME",'FPL FIX2'!$N$1:$Q$1,0),0),"")&amp;IFERROR(VLOOKUP(BD$2&amp;$B13,'FPL FIX2'!$O$1:$P$400,MATCH("AWAY",'FPL FIX2'!$O$1:$P$1,0),0),"")&amp;IFERROR(VLOOKUP(BD$2&amp;$A13,'FA2'!$A:$D,MATCH("AWAY",'FA2'!$A$1:$D$1,0),0),"")&amp;IFERROR(VLOOKUP(BD$2&amp;$A13,'FA2'!$B:$C,MATCH("HOME",'FA2'!$B$1:$C$1,0),0),"")&amp;IFERROR(VLOOKUP(BD$2&amp;$A13,'EFL2'!$A:$D,MATCH("AWAY",'EFL2'!$A$1:$D$1,0),0),"")&amp;IFERROR(VLOOKUP(BD$2&amp;$A13,'EFL2'!$B:$C,MATCH("HOME",'EFL2'!$B$1:$C$1,0),0),"")&amp;IFERROR(VLOOKUP(BD$2&amp;$A13,'UCL2'!$C:$F,MATCH("AWAY",'UCL2'!$C$1:$F$1,0),0),"")&amp;IFERROR(VLOOKUP(BD$2&amp;$A13,'UCL2'!$D:$E,MATCH("HOME",'UCL2'!$D$1:$E$1,0),0),"")&amp;IFERROR(VLOOKUP(BD$2&amp;$A13,'EU2'!$C:$F,MATCH("AWAY",'EU2'!$C$1:$F$1,0),0),"")&amp;IFERROR(VLOOKUP(BD$2&amp;$A13,'EU2'!$D:$E,MATCH("HOME",'EU2'!$D$1:$E$1,0),0),"")&amp;IFERROR(VLOOKUP(BD$2&amp;$A13,'EUC2'!$C:$F,MATCH("AWAY",'EUC2'!$C$1:$F$1,0),0),"")&amp;IFERROR(VLOOKUP(BD$2&amp;$A13,'EUC2'!$D:$E,MATCH("HOME",'EUC2'!$D$1:$E$1,0),0),"")</f>
        <v/>
      </c>
      <c r="BE13" s="25" t="str">
        <f>IFERROR(VLOOKUP(BE$2&amp;$B13,'FPL FIX2'!$N$1:$Q$400,MATCH("HOME",'FPL FIX2'!$N$1:$Q$1,0),0),"")&amp;IFERROR(VLOOKUP(BE$2&amp;$B13,'FPL FIX2'!$O$1:$P$400,MATCH("AWAY",'FPL FIX2'!$O$1:$P$1,0),0),"")&amp;IFERROR(VLOOKUP(BE$2&amp;$A13,'FA2'!$A:$D,MATCH("AWAY",'FA2'!$A$1:$D$1,0),0),"")&amp;IFERROR(VLOOKUP(BE$2&amp;$A13,'FA2'!$B:$C,MATCH("HOME",'FA2'!$B$1:$C$1,0),0),"")&amp;IFERROR(VLOOKUP(BE$2&amp;$A13,'EFL2'!$A:$D,MATCH("AWAY",'EFL2'!$A$1:$D$1,0),0),"")&amp;IFERROR(VLOOKUP(BE$2&amp;$A13,'EFL2'!$B:$C,MATCH("HOME",'EFL2'!$B$1:$C$1,0),0),"")&amp;IFERROR(VLOOKUP(BE$2&amp;$A13,'UCL2'!$C:$F,MATCH("AWAY",'UCL2'!$C$1:$F$1,0),0),"")&amp;IFERROR(VLOOKUP(BE$2&amp;$A13,'UCL2'!$D:$E,MATCH("HOME",'UCL2'!$D$1:$E$1,0),0),"")&amp;IFERROR(VLOOKUP(BE$2&amp;$A13,'EU2'!$C:$F,MATCH("AWAY",'EU2'!$C$1:$F$1,0),0),"")&amp;IFERROR(VLOOKUP(BE$2&amp;$A13,'EU2'!$D:$E,MATCH("HOME",'EU2'!$D$1:$E$1,0),0),"")&amp;IFERROR(VLOOKUP(BE$2&amp;$A13,'EUC2'!$C:$F,MATCH("AWAY",'EUC2'!$C$1:$F$1,0),0),"")&amp;IFERROR(VLOOKUP(BE$2&amp;$A13,'EUC2'!$D:$E,MATCH("HOME",'EUC2'!$D$1:$E$1,0),0),"")</f>
        <v/>
      </c>
      <c r="BF13" s="25" t="str">
        <f>IFERROR(VLOOKUP(BF$2&amp;$B13,'FPL FIX2'!$N$1:$Q$400,MATCH("HOME",'FPL FIX2'!$N$1:$Q$1,0),0),"")&amp;IFERROR(VLOOKUP(BF$2&amp;$B13,'FPL FIX2'!$O$1:$P$400,MATCH("AWAY",'FPL FIX2'!$O$1:$P$1,0),0),"")&amp;IFERROR(VLOOKUP(BF$2&amp;$A13,'FA2'!$A:$D,MATCH("AWAY",'FA2'!$A$1:$D$1,0),0),"")&amp;IFERROR(VLOOKUP(BF$2&amp;$A13,'FA2'!$B:$C,MATCH("HOME",'FA2'!$B$1:$C$1,0),0),"")&amp;IFERROR(VLOOKUP(BF$2&amp;$A13,'EFL2'!$A:$D,MATCH("AWAY",'EFL2'!$A$1:$D$1,0),0),"")&amp;IFERROR(VLOOKUP(BF$2&amp;$A13,'EFL2'!$B:$C,MATCH("HOME",'EFL2'!$B$1:$C$1,0),0),"")&amp;IFERROR(VLOOKUP(BF$2&amp;$A13,'UCL2'!$C:$F,MATCH("AWAY",'UCL2'!$C$1:$F$1,0),0),"")&amp;IFERROR(VLOOKUP(BF$2&amp;$A13,'UCL2'!$D:$E,MATCH("HOME",'UCL2'!$D$1:$E$1,0),0),"")&amp;IFERROR(VLOOKUP(BF$2&amp;$A13,'EU2'!$C:$F,MATCH("AWAY",'EU2'!$C$1:$F$1,0),0),"")&amp;IFERROR(VLOOKUP(BF$2&amp;$A13,'EU2'!$D:$E,MATCH("HOME",'EU2'!$D$1:$E$1,0),0),"")&amp;IFERROR(VLOOKUP(BF$2&amp;$A13,'EUC2'!$C:$F,MATCH("AWAY",'EUC2'!$C$1:$F$1,0),0),"")&amp;IFERROR(VLOOKUP(BF$2&amp;$A13,'EUC2'!$D:$E,MATCH("HOME",'EUC2'!$D$1:$E$1,0),0),"")</f>
        <v/>
      </c>
      <c r="BG13" s="25" t="str">
        <f>IFERROR(VLOOKUP(BG$2&amp;$B13,'FPL FIX2'!$N$1:$Q$400,MATCH("HOME",'FPL FIX2'!$N$1:$Q$1,0),0),"")&amp;IFERROR(VLOOKUP(BG$2&amp;$B13,'FPL FIX2'!$O$1:$P$400,MATCH("AWAY",'FPL FIX2'!$O$1:$P$1,0),0),"")&amp;IFERROR(VLOOKUP(BG$2&amp;$A13,'FA2'!$A:$D,MATCH("AWAY",'FA2'!$A$1:$D$1,0),0),"")&amp;IFERROR(VLOOKUP(BG$2&amp;$A13,'FA2'!$B:$C,MATCH("HOME",'FA2'!$B$1:$C$1,0),0),"")&amp;IFERROR(VLOOKUP(BG$2&amp;$A13,'EFL2'!$A:$D,MATCH("AWAY",'EFL2'!$A$1:$D$1,0),0),"")&amp;IFERROR(VLOOKUP(BG$2&amp;$A13,'EFL2'!$B:$C,MATCH("HOME",'EFL2'!$B$1:$C$1,0),0),"")&amp;IFERROR(VLOOKUP(BG$2&amp;$A13,'UCL2'!$C:$F,MATCH("AWAY",'UCL2'!$C$1:$F$1,0),0),"")&amp;IFERROR(VLOOKUP(BG$2&amp;$A13,'UCL2'!$D:$E,MATCH("HOME",'UCL2'!$D$1:$E$1,0),0),"")&amp;IFERROR(VLOOKUP(BG$2&amp;$A13,'EU2'!$C:$F,MATCH("AWAY",'EU2'!$C$1:$F$1,0),0),"")&amp;IFERROR(VLOOKUP(BG$2&amp;$A13,'EU2'!$D:$E,MATCH("HOME",'EU2'!$D$1:$E$1,0),0),"")&amp;IFERROR(VLOOKUP(BG$2&amp;$A13,'EUC2'!$C:$F,MATCH("AWAY",'EUC2'!$C$1:$F$1,0),0),"")&amp;IFERROR(VLOOKUP(BG$2&amp;$A13,'EUC2'!$D:$E,MATCH("HOME",'EUC2'!$D$1:$E$1,0),0),"")</f>
        <v/>
      </c>
      <c r="BH13" s="25" t="str">
        <f>IFERROR(VLOOKUP(BH$2&amp;$B13,'FPL FIX2'!$N$1:$Q$400,MATCH("HOME",'FPL FIX2'!$N$1:$Q$1,0),0),"")&amp;IFERROR(VLOOKUP(BH$2&amp;$B13,'FPL FIX2'!$O$1:$P$400,MATCH("AWAY",'FPL FIX2'!$O$1:$P$1,0),0),"")&amp;IFERROR(VLOOKUP(BH$2&amp;$A13,'FA2'!$A:$D,MATCH("AWAY",'FA2'!$A$1:$D$1,0),0),"")&amp;IFERROR(VLOOKUP(BH$2&amp;$A13,'FA2'!$B:$C,MATCH("HOME",'FA2'!$B$1:$C$1,0),0),"")&amp;IFERROR(VLOOKUP(BH$2&amp;$A13,'EFL2'!$A:$D,MATCH("AWAY",'EFL2'!$A$1:$D$1,0),0),"")&amp;IFERROR(VLOOKUP(BH$2&amp;$A13,'EFL2'!$B:$C,MATCH("HOME",'EFL2'!$B$1:$C$1,0),0),"")&amp;IFERROR(VLOOKUP(BH$2&amp;$A13,'UCL2'!$C:$F,MATCH("AWAY",'UCL2'!$C$1:$F$1,0),0),"")&amp;IFERROR(VLOOKUP(BH$2&amp;$A13,'UCL2'!$D:$E,MATCH("HOME",'UCL2'!$D$1:$E$1,0),0),"")&amp;IFERROR(VLOOKUP(BH$2&amp;$A13,'EU2'!$C:$F,MATCH("AWAY",'EU2'!$C$1:$F$1,0),0),"")&amp;IFERROR(VLOOKUP(BH$2&amp;$A13,'EU2'!$D:$E,MATCH("HOME",'EU2'!$D$1:$E$1,0),0),"")&amp;IFERROR(VLOOKUP(BH$2&amp;$A13,'EUC2'!$C:$F,MATCH("AWAY",'EUC2'!$C$1:$F$1,0),0),"")&amp;IFERROR(VLOOKUP(BH$2&amp;$A13,'EUC2'!$D:$E,MATCH("HOME",'EUC2'!$D$1:$E$1,0),0),"")</f>
        <v/>
      </c>
      <c r="BI13" s="25" t="str">
        <f>IFERROR(VLOOKUP(BI$2&amp;$B13,'FPL FIX2'!$N$1:$Q$400,MATCH("HOME",'FPL FIX2'!$N$1:$Q$1,0),0),"")&amp;IFERROR(VLOOKUP(BI$2&amp;$B13,'FPL FIX2'!$O$1:$P$400,MATCH("AWAY",'FPL FIX2'!$O$1:$P$1,0),0),"")&amp;IFERROR(VLOOKUP(BI$2&amp;$A13,'FA2'!$A:$D,MATCH("AWAY",'FA2'!$A$1:$D$1,0),0),"")&amp;IFERROR(VLOOKUP(BI$2&amp;$A13,'FA2'!$B:$C,MATCH("HOME",'FA2'!$B$1:$C$1,0),0),"")&amp;IFERROR(VLOOKUP(BI$2&amp;$A13,'EFL2'!$A:$D,MATCH("AWAY",'EFL2'!$A$1:$D$1,0),0),"")&amp;IFERROR(VLOOKUP(BI$2&amp;$A13,'EFL2'!$B:$C,MATCH("HOME",'EFL2'!$B$1:$C$1,0),0),"")&amp;IFERROR(VLOOKUP(BI$2&amp;$A13,'UCL2'!$C:$F,MATCH("AWAY",'UCL2'!$C$1:$F$1,0),0),"")&amp;IFERROR(VLOOKUP(BI$2&amp;$A13,'UCL2'!$D:$E,MATCH("HOME",'UCL2'!$D$1:$E$1,0),0),"")&amp;IFERROR(VLOOKUP(BI$2&amp;$A13,'EU2'!$C:$F,MATCH("AWAY",'EU2'!$C$1:$F$1,0),0),"")&amp;IFERROR(VLOOKUP(BI$2&amp;$A13,'EU2'!$D:$E,MATCH("HOME",'EU2'!$D$1:$E$1,0),0),"")&amp;IFERROR(VLOOKUP(BI$2&amp;$A13,'EUC2'!$C:$F,MATCH("AWAY",'EUC2'!$C$1:$F$1,0),0),"")&amp;IFERROR(VLOOKUP(BI$2&amp;$A13,'EUC2'!$D:$E,MATCH("HOME",'EUC2'!$D$1:$E$1,0),0),"")</f>
        <v/>
      </c>
      <c r="BJ13" s="25" t="str">
        <f>IFERROR(VLOOKUP(BJ$2&amp;$B13,'FPL FIX2'!$N$1:$Q$400,MATCH("HOME",'FPL FIX2'!$N$1:$Q$1,0),0),"")&amp;IFERROR(VLOOKUP(BJ$2&amp;$B13,'FPL FIX2'!$O$1:$P$400,MATCH("AWAY",'FPL FIX2'!$O$1:$P$1,0),0),"")&amp;IFERROR(VLOOKUP(BJ$2&amp;$A13,'FA2'!$A:$D,MATCH("AWAY",'FA2'!$A$1:$D$1,0),0),"")&amp;IFERROR(VLOOKUP(BJ$2&amp;$A13,'FA2'!$B:$C,MATCH("HOME",'FA2'!$B$1:$C$1,0),0),"")&amp;IFERROR(VLOOKUP(BJ$2&amp;$A13,'EFL2'!$A:$D,MATCH("AWAY",'EFL2'!$A$1:$D$1,0),0),"")&amp;IFERROR(VLOOKUP(BJ$2&amp;$A13,'EFL2'!$B:$C,MATCH("HOME",'EFL2'!$B$1:$C$1,0),0),"")&amp;IFERROR(VLOOKUP(BJ$2&amp;$A13,'UCL2'!$C:$F,MATCH("AWAY",'UCL2'!$C$1:$F$1,0),0),"")&amp;IFERROR(VLOOKUP(BJ$2&amp;$A13,'UCL2'!$D:$E,MATCH("HOME",'UCL2'!$D$1:$E$1,0),0),"")&amp;IFERROR(VLOOKUP(BJ$2&amp;$A13,'EU2'!$C:$F,MATCH("AWAY",'EU2'!$C$1:$F$1,0),0),"")&amp;IFERROR(VLOOKUP(BJ$2&amp;$A13,'EU2'!$D:$E,MATCH("HOME",'EU2'!$D$1:$E$1,0),0),"")&amp;IFERROR(VLOOKUP(BJ$2&amp;$A13,'EUC2'!$C:$F,MATCH("AWAY",'EUC2'!$C$1:$F$1,0),0),"")&amp;IFERROR(VLOOKUP(BJ$2&amp;$A13,'EUC2'!$D:$E,MATCH("HOME",'EUC2'!$D$1:$E$1,0),0),"")</f>
        <v/>
      </c>
      <c r="BK13" s="25" t="str">
        <f>IFERROR(VLOOKUP(BK$2&amp;$B13,'FPL FIX2'!$N$1:$Q$400,MATCH("HOME",'FPL FIX2'!$N$1:$Q$1,0),0),"")&amp;IFERROR(VLOOKUP(BK$2&amp;$B13,'FPL FIX2'!$O$1:$P$400,MATCH("AWAY",'FPL FIX2'!$O$1:$P$1,0),0),"")&amp;IFERROR(VLOOKUP(BK$2&amp;$A13,'FA2'!$A:$D,MATCH("AWAY",'FA2'!$A$1:$D$1,0),0),"")&amp;IFERROR(VLOOKUP(BK$2&amp;$A13,'FA2'!$B:$C,MATCH("HOME",'FA2'!$B$1:$C$1,0),0),"")&amp;IFERROR(VLOOKUP(BK$2&amp;$A13,'EFL2'!$A:$D,MATCH("AWAY",'EFL2'!$A$1:$D$1,0),0),"")&amp;IFERROR(VLOOKUP(BK$2&amp;$A13,'EFL2'!$B:$C,MATCH("HOME",'EFL2'!$B$1:$C$1,0),0),"")&amp;IFERROR(VLOOKUP(BK$2&amp;$A13,'UCL2'!$C:$F,MATCH("AWAY",'UCL2'!$C$1:$F$1,0),0),"")&amp;IFERROR(VLOOKUP(BK$2&amp;$A13,'UCL2'!$D:$E,MATCH("HOME",'UCL2'!$D$1:$E$1,0),0),"")&amp;IFERROR(VLOOKUP(BK$2&amp;$A13,'EU2'!$C:$F,MATCH("AWAY",'EU2'!$C$1:$F$1,0),0),"")&amp;IFERROR(VLOOKUP(BK$2&amp;$A13,'EU2'!$D:$E,MATCH("HOME",'EU2'!$D$1:$E$1,0),0),"")&amp;IFERROR(VLOOKUP(BK$2&amp;$A13,'EUC2'!$C:$F,MATCH("AWAY",'EUC2'!$C$1:$F$1,0),0),"")&amp;IFERROR(VLOOKUP(BK$2&amp;$A13,'EUC2'!$D:$E,MATCH("HOME",'EUC2'!$D$1:$E$1,0),0),"")</f>
        <v/>
      </c>
      <c r="BL13" s="25" t="str">
        <f>IFERROR(VLOOKUP(BL$2&amp;$B13,'FPL FIX2'!$N$1:$Q$400,MATCH("HOME",'FPL FIX2'!$N$1:$Q$1,0),0),"")&amp;IFERROR(VLOOKUP(BL$2&amp;$B13,'FPL FIX2'!$O$1:$P$400,MATCH("AWAY",'FPL FIX2'!$O$1:$P$1,0),0),"")&amp;IFERROR(VLOOKUP(BL$2&amp;$A13,'FA2'!$A:$D,MATCH("AWAY",'FA2'!$A$1:$D$1,0),0),"")&amp;IFERROR(VLOOKUP(BL$2&amp;$A13,'FA2'!$B:$C,MATCH("HOME",'FA2'!$B$1:$C$1,0),0),"")&amp;IFERROR(VLOOKUP(BL$2&amp;$A13,'EFL2'!$A:$D,MATCH("AWAY",'EFL2'!$A$1:$D$1,0),0),"")&amp;IFERROR(VLOOKUP(BL$2&amp;$A13,'EFL2'!$B:$C,MATCH("HOME",'EFL2'!$B$1:$C$1,0),0),"")&amp;IFERROR(VLOOKUP(BL$2&amp;$A13,'UCL2'!$C:$F,MATCH("AWAY",'UCL2'!$C$1:$F$1,0),0),"")&amp;IFERROR(VLOOKUP(BL$2&amp;$A13,'UCL2'!$D:$E,MATCH("HOME",'UCL2'!$D$1:$E$1,0),0),"")&amp;IFERROR(VLOOKUP(BL$2&amp;$A13,'EU2'!$C:$F,MATCH("AWAY",'EU2'!$C$1:$F$1,0),0),"")&amp;IFERROR(VLOOKUP(BL$2&amp;$A13,'EU2'!$D:$E,MATCH("HOME",'EU2'!$D$1:$E$1,0),0),"")&amp;IFERROR(VLOOKUP(BL$2&amp;$A13,'EUC2'!$C:$F,MATCH("AWAY",'EUC2'!$C$1:$F$1,0),0),"")&amp;IFERROR(VLOOKUP(BL$2&amp;$A13,'EUC2'!$D:$E,MATCH("HOME",'EUC2'!$D$1:$E$1,0),0),"")</f>
        <v/>
      </c>
      <c r="BM13" s="25" t="str">
        <f>IFERROR(VLOOKUP(BM$2&amp;$B13,'FPL FIX2'!$N$1:$Q$400,MATCH("HOME",'FPL FIX2'!$N$1:$Q$1,0),0),"")&amp;IFERROR(VLOOKUP(BM$2&amp;$B13,'FPL FIX2'!$O$1:$P$400,MATCH("AWAY",'FPL FIX2'!$O$1:$P$1,0),0),"")&amp;IFERROR(VLOOKUP(BM$2&amp;$A13,'FA2'!$A:$D,MATCH("AWAY",'FA2'!$A$1:$D$1,0),0),"")&amp;IFERROR(VLOOKUP(BM$2&amp;$A13,'FA2'!$B:$C,MATCH("HOME",'FA2'!$B$1:$C$1,0),0),"")&amp;IFERROR(VLOOKUP(BM$2&amp;$A13,'EFL2'!$A:$D,MATCH("AWAY",'EFL2'!$A$1:$D$1,0),0),"")&amp;IFERROR(VLOOKUP(BM$2&amp;$A13,'EFL2'!$B:$C,MATCH("HOME",'EFL2'!$B$1:$C$1,0),0),"")&amp;IFERROR(VLOOKUP(BM$2&amp;$A13,'UCL2'!$C:$F,MATCH("AWAY",'UCL2'!$C$1:$F$1,0),0),"")&amp;IFERROR(VLOOKUP(BM$2&amp;$A13,'UCL2'!$D:$E,MATCH("HOME",'UCL2'!$D$1:$E$1,0),0),"")&amp;IFERROR(VLOOKUP(BM$2&amp;$A13,'EU2'!$C:$F,MATCH("AWAY",'EU2'!$C$1:$F$1,0),0),"")&amp;IFERROR(VLOOKUP(BM$2&amp;$A13,'EU2'!$D:$E,MATCH("HOME",'EU2'!$D$1:$E$1,0),0),"")&amp;IFERROR(VLOOKUP(BM$2&amp;$A13,'EUC2'!$C:$F,MATCH("AWAY",'EUC2'!$C$1:$F$1,0),0),"")&amp;IFERROR(VLOOKUP(BM$2&amp;$A13,'EUC2'!$D:$E,MATCH("HOME",'EUC2'!$D$1:$E$1,0),0),"")</f>
        <v>AVL</v>
      </c>
      <c r="BN13" s="25" t="str">
        <f>IFERROR(VLOOKUP(BN$2&amp;$B13,'FPL FIX2'!$N$1:$Q$400,MATCH("HOME",'FPL FIX2'!$N$1:$Q$1,0),0),"")&amp;IFERROR(VLOOKUP(BN$2&amp;$B13,'FPL FIX2'!$O$1:$P$400,MATCH("AWAY",'FPL FIX2'!$O$1:$P$1,0),0),"")&amp;IFERROR(VLOOKUP(BN$2&amp;$A13,'FA2'!$A:$D,MATCH("AWAY",'FA2'!$A$1:$D$1,0),0),"")&amp;IFERROR(VLOOKUP(BN$2&amp;$A13,'FA2'!$B:$C,MATCH("HOME",'FA2'!$B$1:$C$1,0),0),"")&amp;IFERROR(VLOOKUP(BN$2&amp;$A13,'EFL2'!$A:$D,MATCH("AWAY",'EFL2'!$A$1:$D$1,0),0),"")&amp;IFERROR(VLOOKUP(BN$2&amp;$A13,'EFL2'!$B:$C,MATCH("HOME",'EFL2'!$B$1:$C$1,0),0),"")&amp;IFERROR(VLOOKUP(BN$2&amp;$A13,'UCL2'!$C:$F,MATCH("AWAY",'UCL2'!$C$1:$F$1,0),0),"")&amp;IFERROR(VLOOKUP(BN$2&amp;$A13,'UCL2'!$D:$E,MATCH("HOME",'UCL2'!$D$1:$E$1,0),0),"")&amp;IFERROR(VLOOKUP(BN$2&amp;$A13,'EU2'!$C:$F,MATCH("AWAY",'EU2'!$C$1:$F$1,0),0),"")&amp;IFERROR(VLOOKUP(BN$2&amp;$A13,'EU2'!$D:$E,MATCH("HOME",'EU2'!$D$1:$E$1,0),0),"")&amp;IFERROR(VLOOKUP(BN$2&amp;$A13,'EUC2'!$C:$F,MATCH("AWAY",'EUC2'!$C$1:$F$1,0),0),"")&amp;IFERROR(VLOOKUP(BN$2&amp;$A13,'EUC2'!$D:$E,MATCH("HOME",'EUC2'!$D$1:$E$1,0),0),"")</f>
        <v/>
      </c>
      <c r="BO13" s="25" t="str">
        <f>IFERROR(VLOOKUP(BO$2&amp;$B13,'FPL FIX2'!$N$1:$Q$400,MATCH("HOME",'FPL FIX2'!$N$1:$Q$1,0),0),"")&amp;IFERROR(VLOOKUP(BO$2&amp;$B13,'FPL FIX2'!$O$1:$P$400,MATCH("AWAY",'FPL FIX2'!$O$1:$P$1,0),0),"")&amp;IFERROR(VLOOKUP(BO$2&amp;$A13,'FA2'!$A:$D,MATCH("AWAY",'FA2'!$A$1:$D$1,0),0),"")&amp;IFERROR(VLOOKUP(BO$2&amp;$A13,'FA2'!$B:$C,MATCH("HOME",'FA2'!$B$1:$C$1,0),0),"")&amp;IFERROR(VLOOKUP(BO$2&amp;$A13,'EFL2'!$A:$D,MATCH("AWAY",'EFL2'!$A$1:$D$1,0),0),"")&amp;IFERROR(VLOOKUP(BO$2&amp;$A13,'EFL2'!$B:$C,MATCH("HOME",'EFL2'!$B$1:$C$1,0),0),"")&amp;IFERROR(VLOOKUP(BO$2&amp;$A13,'UCL2'!$C:$F,MATCH("AWAY",'UCL2'!$C$1:$F$1,0),0),"")&amp;IFERROR(VLOOKUP(BO$2&amp;$A13,'UCL2'!$D:$E,MATCH("HOME",'UCL2'!$D$1:$E$1,0),0),"")&amp;IFERROR(VLOOKUP(BO$2&amp;$A13,'EU2'!$C:$F,MATCH("AWAY",'EU2'!$C$1:$F$1,0),0),"")&amp;IFERROR(VLOOKUP(BO$2&amp;$A13,'EU2'!$D:$E,MATCH("HOME",'EU2'!$D$1:$E$1,0),0),"")&amp;IFERROR(VLOOKUP(BO$2&amp;$A13,'EUC2'!$C:$F,MATCH("AWAY",'EUC2'!$C$1:$F$1,0),0),"")&amp;IFERROR(VLOOKUP(BO$2&amp;$A13,'EUC2'!$D:$E,MATCH("HOME",'EUC2'!$D$1:$E$1,0),0),"")</f>
        <v/>
      </c>
      <c r="BP13" s="25" t="str">
        <f>IFERROR(VLOOKUP(BP$2&amp;$B13,'FPL FIX2'!$N$1:$Q$400,MATCH("HOME",'FPL FIX2'!$N$1:$Q$1,0),0),"")&amp;IFERROR(VLOOKUP(BP$2&amp;$B13,'FPL FIX2'!$O$1:$P$400,MATCH("AWAY",'FPL FIX2'!$O$1:$P$1,0),0),"")&amp;IFERROR(VLOOKUP(BP$2&amp;$A13,'FA2'!$A:$D,MATCH("AWAY",'FA2'!$A$1:$D$1,0),0),"")&amp;IFERROR(VLOOKUP(BP$2&amp;$A13,'FA2'!$B:$C,MATCH("HOME",'FA2'!$B$1:$C$1,0),0),"")&amp;IFERROR(VLOOKUP(BP$2&amp;$A13,'EFL2'!$A:$D,MATCH("AWAY",'EFL2'!$A$1:$D$1,0),0),"")&amp;IFERROR(VLOOKUP(BP$2&amp;$A13,'EFL2'!$B:$C,MATCH("HOME",'EFL2'!$B$1:$C$1,0),0),"")&amp;IFERROR(VLOOKUP(BP$2&amp;$A13,'UCL2'!$C:$F,MATCH("AWAY",'UCL2'!$C$1:$F$1,0),0),"")&amp;IFERROR(VLOOKUP(BP$2&amp;$A13,'UCL2'!$D:$E,MATCH("HOME",'UCL2'!$D$1:$E$1,0),0),"")&amp;IFERROR(VLOOKUP(BP$2&amp;$A13,'EU2'!$C:$F,MATCH("AWAY",'EU2'!$C$1:$F$1,0),0),"")&amp;IFERROR(VLOOKUP(BP$2&amp;$A13,'EU2'!$D:$E,MATCH("HOME",'EU2'!$D$1:$E$1,0),0),"")&amp;IFERROR(VLOOKUP(BP$2&amp;$A13,'EUC2'!$C:$F,MATCH("AWAY",'EUC2'!$C$1:$F$1,0),0),"")&amp;IFERROR(VLOOKUP(BP$2&amp;$A13,'EUC2'!$D:$E,MATCH("HOME",'EUC2'!$D$1:$E$1,0),0),"")</f>
        <v/>
      </c>
      <c r="BQ13" s="25" t="str">
        <f>IFERROR(VLOOKUP(BQ$2&amp;$B13,'FPL FIX2'!$N$1:$Q$400,MATCH("HOME",'FPL FIX2'!$N$1:$Q$1,0),0),"")&amp;IFERROR(VLOOKUP(BQ$2&amp;$B13,'FPL FIX2'!$O$1:$P$400,MATCH("AWAY",'FPL FIX2'!$O$1:$P$1,0),0),"")&amp;IFERROR(VLOOKUP(BQ$2&amp;$A13,'FA2'!$A:$D,MATCH("AWAY",'FA2'!$A$1:$D$1,0),0),"")&amp;IFERROR(VLOOKUP(BQ$2&amp;$A13,'FA2'!$B:$C,MATCH("HOME",'FA2'!$B$1:$C$1,0),0),"")&amp;IFERROR(VLOOKUP(BQ$2&amp;$A13,'EFL2'!$A:$D,MATCH("AWAY",'EFL2'!$A$1:$D$1,0),0),"")&amp;IFERROR(VLOOKUP(BQ$2&amp;$A13,'EFL2'!$B:$C,MATCH("HOME",'EFL2'!$B$1:$C$1,0),0),"")&amp;IFERROR(VLOOKUP(BQ$2&amp;$A13,'UCL2'!$C:$F,MATCH("AWAY",'UCL2'!$C$1:$F$1,0),0),"")&amp;IFERROR(VLOOKUP(BQ$2&amp;$A13,'UCL2'!$D:$E,MATCH("HOME",'UCL2'!$D$1:$E$1,0),0),"")&amp;IFERROR(VLOOKUP(BQ$2&amp;$A13,'EU2'!$C:$F,MATCH("AWAY",'EU2'!$C$1:$F$1,0),0),"")&amp;IFERROR(VLOOKUP(BQ$2&amp;$A13,'EU2'!$D:$E,MATCH("HOME",'EU2'!$D$1:$E$1,0),0),"")&amp;IFERROR(VLOOKUP(BQ$2&amp;$A13,'EUC2'!$C:$F,MATCH("AWAY",'EUC2'!$C$1:$F$1,0),0),"")&amp;IFERROR(VLOOKUP(BQ$2&amp;$A13,'EUC2'!$D:$E,MATCH("HOME",'EUC2'!$D$1:$E$1,0),0),"")</f>
        <v/>
      </c>
      <c r="BR13" s="25" t="str">
        <f>IFERROR(VLOOKUP(BR$2&amp;$B13,'FPL FIX2'!$N$1:$Q$400,MATCH("HOME",'FPL FIX2'!$N$1:$Q$1,0),0),"")&amp;IFERROR(VLOOKUP(BR$2&amp;$B13,'FPL FIX2'!$O$1:$P$400,MATCH("AWAY",'FPL FIX2'!$O$1:$P$1,0),0),"")&amp;IFERROR(VLOOKUP(BR$2&amp;$A13,'FA2'!$A:$D,MATCH("AWAY",'FA2'!$A$1:$D$1,0),0),"")&amp;IFERROR(VLOOKUP(BR$2&amp;$A13,'FA2'!$B:$C,MATCH("HOME",'FA2'!$B$1:$C$1,0),0),"")&amp;IFERROR(VLOOKUP(BR$2&amp;$A13,'EFL2'!$A:$D,MATCH("AWAY",'EFL2'!$A$1:$D$1,0),0),"")&amp;IFERROR(VLOOKUP(BR$2&amp;$A13,'EFL2'!$B:$C,MATCH("HOME",'EFL2'!$B$1:$C$1,0),0),"")&amp;IFERROR(VLOOKUP(BR$2&amp;$A13,'UCL2'!$C:$F,MATCH("AWAY",'UCL2'!$C$1:$F$1,0),0),"")&amp;IFERROR(VLOOKUP(BR$2&amp;$A13,'UCL2'!$D:$E,MATCH("HOME",'UCL2'!$D$1:$E$1,0),0),"")&amp;IFERROR(VLOOKUP(BR$2&amp;$A13,'EU2'!$C:$F,MATCH("AWAY",'EU2'!$C$1:$F$1,0),0),"")&amp;IFERROR(VLOOKUP(BR$2&amp;$A13,'EU2'!$D:$E,MATCH("HOME",'EU2'!$D$1:$E$1,0),0),"")&amp;IFERROR(VLOOKUP(BR$2&amp;$A13,'EUC2'!$C:$F,MATCH("AWAY",'EUC2'!$C$1:$F$1,0),0),"")&amp;IFERROR(VLOOKUP(BR$2&amp;$A13,'EUC2'!$D:$E,MATCH("HOME",'EUC2'!$D$1:$E$1,0),0),"")</f>
        <v/>
      </c>
      <c r="BS13" s="25" t="str">
        <f>IFERROR(VLOOKUP(BS$2&amp;$B13,'FPL FIX2'!$N$1:$Q$400,MATCH("HOME",'FPL FIX2'!$N$1:$Q$1,0),0),"")&amp;IFERROR(VLOOKUP(BS$2&amp;$B13,'FPL FIX2'!$O$1:$P$400,MATCH("AWAY",'FPL FIX2'!$O$1:$P$1,0),0),"")&amp;IFERROR(VLOOKUP(BS$2&amp;$A13,'FA2'!$A:$D,MATCH("AWAY",'FA2'!$A$1:$D$1,0),0),"")&amp;IFERROR(VLOOKUP(BS$2&amp;$A13,'FA2'!$B:$C,MATCH("HOME",'FA2'!$B$1:$C$1,0),0),"")&amp;IFERROR(VLOOKUP(BS$2&amp;$A13,'EFL2'!$A:$D,MATCH("AWAY",'EFL2'!$A$1:$D$1,0),0),"")&amp;IFERROR(VLOOKUP(BS$2&amp;$A13,'EFL2'!$B:$C,MATCH("HOME",'EFL2'!$B$1:$C$1,0),0),"")&amp;IFERROR(VLOOKUP(BS$2&amp;$A13,'UCL2'!$C:$F,MATCH("AWAY",'UCL2'!$C$1:$F$1,0),0),"")&amp;IFERROR(VLOOKUP(BS$2&amp;$A13,'UCL2'!$D:$E,MATCH("HOME",'UCL2'!$D$1:$E$1,0),0),"")&amp;IFERROR(VLOOKUP(BS$2&amp;$A13,'EU2'!$C:$F,MATCH("AWAY",'EU2'!$C$1:$F$1,0),0),"")&amp;IFERROR(VLOOKUP(BS$2&amp;$A13,'EU2'!$D:$E,MATCH("HOME",'EU2'!$D$1:$E$1,0),0),"")&amp;IFERROR(VLOOKUP(BS$2&amp;$A13,'EUC2'!$C:$F,MATCH("AWAY",'EUC2'!$C$1:$F$1,0),0),"")&amp;IFERROR(VLOOKUP(BS$2&amp;$A13,'EUC2'!$D:$E,MATCH("HOME",'EUC2'!$D$1:$E$1,0),0),"")</f>
        <v/>
      </c>
      <c r="BT13" s="25" t="str">
        <f>IFERROR(VLOOKUP(BT$2&amp;$B13,'FPL FIX2'!$N$1:$Q$400,MATCH("HOME",'FPL FIX2'!$N$1:$Q$1,0),0),"")&amp;IFERROR(VLOOKUP(BT$2&amp;$B13,'FPL FIX2'!$O$1:$P$400,MATCH("AWAY",'FPL FIX2'!$O$1:$P$1,0),0),"")&amp;IFERROR(VLOOKUP(BT$2&amp;$A13,'FA2'!$A:$D,MATCH("AWAY",'FA2'!$A$1:$D$1,0),0),"")&amp;IFERROR(VLOOKUP(BT$2&amp;$A13,'FA2'!$B:$C,MATCH("HOME",'FA2'!$B$1:$C$1,0),0),"")&amp;IFERROR(VLOOKUP(BT$2&amp;$A13,'EFL2'!$A:$D,MATCH("AWAY",'EFL2'!$A$1:$D$1,0),0),"")&amp;IFERROR(VLOOKUP(BT$2&amp;$A13,'EFL2'!$B:$C,MATCH("HOME",'EFL2'!$B$1:$C$1,0),0),"")&amp;IFERROR(VLOOKUP(BT$2&amp;$A13,'UCL2'!$C:$F,MATCH("AWAY",'UCL2'!$C$1:$F$1,0),0),"")&amp;IFERROR(VLOOKUP(BT$2&amp;$A13,'UCL2'!$D:$E,MATCH("HOME",'UCL2'!$D$1:$E$1,0),0),"")&amp;IFERROR(VLOOKUP(BT$2&amp;$A13,'EU2'!$C:$F,MATCH("AWAY",'EU2'!$C$1:$F$1,0),0),"")&amp;IFERROR(VLOOKUP(BT$2&amp;$A13,'EU2'!$D:$E,MATCH("HOME",'EU2'!$D$1:$E$1,0),0),"")&amp;IFERROR(VLOOKUP(BT$2&amp;$A13,'EUC2'!$C:$F,MATCH("AWAY",'EUC2'!$C$1:$F$1,0),0),"")&amp;IFERROR(VLOOKUP(BT$2&amp;$A13,'EUC2'!$D:$E,MATCH("HOME",'EUC2'!$D$1:$E$1,0),0),"")</f>
        <v>cry</v>
      </c>
      <c r="BU13" s="25" t="str">
        <f>IFERROR(VLOOKUP(BU$2&amp;$B13,'FPL FIX2'!$N$1:$Q$400,MATCH("HOME",'FPL FIX2'!$N$1:$Q$1,0),0),"")&amp;IFERROR(VLOOKUP(BU$2&amp;$B13,'FPL FIX2'!$O$1:$P$400,MATCH("AWAY",'FPL FIX2'!$O$1:$P$1,0),0),"")&amp;IFERROR(VLOOKUP(BU$2&amp;$A13,'FA2'!$A:$D,MATCH("AWAY",'FA2'!$A$1:$D$1,0),0),"")&amp;IFERROR(VLOOKUP(BU$2&amp;$A13,'FA2'!$B:$C,MATCH("HOME",'FA2'!$B$1:$C$1,0),0),"")&amp;IFERROR(VLOOKUP(BU$2&amp;$A13,'EFL2'!$A:$D,MATCH("AWAY",'EFL2'!$A$1:$D$1,0),0),"")&amp;IFERROR(VLOOKUP(BU$2&amp;$A13,'EFL2'!$B:$C,MATCH("HOME",'EFL2'!$B$1:$C$1,0),0),"")&amp;IFERROR(VLOOKUP(BU$2&amp;$A13,'UCL2'!$C:$F,MATCH("AWAY",'UCL2'!$C$1:$F$1,0),0),"")&amp;IFERROR(VLOOKUP(BU$2&amp;$A13,'UCL2'!$D:$E,MATCH("HOME",'UCL2'!$D$1:$E$1,0),0),"")&amp;IFERROR(VLOOKUP(BU$2&amp;$A13,'EU2'!$C:$F,MATCH("AWAY",'EU2'!$C$1:$F$1,0),0),"")&amp;IFERROR(VLOOKUP(BU$2&amp;$A13,'EU2'!$D:$E,MATCH("HOME",'EU2'!$D$1:$E$1,0),0),"")&amp;IFERROR(VLOOKUP(BU$2&amp;$A13,'EUC2'!$C:$F,MATCH("AWAY",'EUC2'!$C$1:$F$1,0),0),"")&amp;IFERROR(VLOOKUP(BU$2&amp;$A13,'EUC2'!$D:$E,MATCH("HOME",'EUC2'!$D$1:$E$1,0),0),"")</f>
        <v/>
      </c>
      <c r="BV13" s="25" t="str">
        <f>IFERROR(VLOOKUP(BV$2&amp;$B13,'FPL FIX2'!$N$1:$Q$400,MATCH("HOME",'FPL FIX2'!$N$1:$Q$1,0),0),"")&amp;IFERROR(VLOOKUP(BV$2&amp;$B13,'FPL FIX2'!$O$1:$P$400,MATCH("AWAY",'FPL FIX2'!$O$1:$P$1,0),0),"")&amp;IFERROR(VLOOKUP(BV$2&amp;$A13,'FA2'!$A:$D,MATCH("AWAY",'FA2'!$A$1:$D$1,0),0),"")&amp;IFERROR(VLOOKUP(BV$2&amp;$A13,'FA2'!$B:$C,MATCH("HOME",'FA2'!$B$1:$C$1,0),0),"")&amp;IFERROR(VLOOKUP(BV$2&amp;$A13,'EFL2'!$A:$D,MATCH("AWAY",'EFL2'!$A$1:$D$1,0),0),"")&amp;IFERROR(VLOOKUP(BV$2&amp;$A13,'EFL2'!$B:$C,MATCH("HOME",'EFL2'!$B$1:$C$1,0),0),"")&amp;IFERROR(VLOOKUP(BV$2&amp;$A13,'UCL2'!$C:$F,MATCH("AWAY",'UCL2'!$C$1:$F$1,0),0),"")&amp;IFERROR(VLOOKUP(BV$2&amp;$A13,'UCL2'!$D:$E,MATCH("HOME",'UCL2'!$D$1:$E$1,0),0),"")&amp;IFERROR(VLOOKUP(BV$2&amp;$A13,'EU2'!$C:$F,MATCH("AWAY",'EU2'!$C$1:$F$1,0),0),"")&amp;IFERROR(VLOOKUP(BV$2&amp;$A13,'EU2'!$D:$E,MATCH("HOME",'EU2'!$D$1:$E$1,0),0),"")&amp;IFERROR(VLOOKUP(BV$2&amp;$A13,'EUC2'!$C:$F,MATCH("AWAY",'EUC2'!$C$1:$F$1,0),0),"")&amp;IFERROR(VLOOKUP(BV$2&amp;$A13,'EUC2'!$D:$E,MATCH("HOME",'EUC2'!$D$1:$E$1,0),0),"")</f>
        <v/>
      </c>
      <c r="BW13" s="25" t="str">
        <f>IFERROR(VLOOKUP(BW$2&amp;$B13,'FPL FIX2'!$N$1:$Q$400,MATCH("HOME",'FPL FIX2'!$N$1:$Q$1,0),0),"")&amp;IFERROR(VLOOKUP(BW$2&amp;$B13,'FPL FIX2'!$O$1:$P$400,MATCH("AWAY",'FPL FIX2'!$O$1:$P$1,0),0),"")&amp;IFERROR(VLOOKUP(BW$2&amp;$A13,'FA2'!$A:$D,MATCH("AWAY",'FA2'!$A$1:$D$1,0),0),"")&amp;IFERROR(VLOOKUP(BW$2&amp;$A13,'FA2'!$B:$C,MATCH("HOME",'FA2'!$B$1:$C$1,0),0),"")&amp;IFERROR(VLOOKUP(BW$2&amp;$A13,'EFL2'!$A:$D,MATCH("AWAY",'EFL2'!$A$1:$D$1,0),0),"")&amp;IFERROR(VLOOKUP(BW$2&amp;$A13,'EFL2'!$B:$C,MATCH("HOME",'EFL2'!$B$1:$C$1,0),0),"")&amp;IFERROR(VLOOKUP(BW$2&amp;$A13,'UCL2'!$C:$F,MATCH("AWAY",'UCL2'!$C$1:$F$1,0),0),"")&amp;IFERROR(VLOOKUP(BW$2&amp;$A13,'UCL2'!$D:$E,MATCH("HOME",'UCL2'!$D$1:$E$1,0),0),"")&amp;IFERROR(VLOOKUP(BW$2&amp;$A13,'EU2'!$C:$F,MATCH("AWAY",'EU2'!$C$1:$F$1,0),0),"")&amp;IFERROR(VLOOKUP(BW$2&amp;$A13,'EU2'!$D:$E,MATCH("HOME",'EU2'!$D$1:$E$1,0),0),"")&amp;IFERROR(VLOOKUP(BW$2&amp;$A13,'EUC2'!$C:$F,MATCH("AWAY",'EUC2'!$C$1:$F$1,0),0),"")&amp;IFERROR(VLOOKUP(BW$2&amp;$A13,'EUC2'!$D:$E,MATCH("HOME",'EUC2'!$D$1:$E$1,0),0),"")</f>
        <v/>
      </c>
      <c r="BX13" s="25" t="str">
        <f>IFERROR(VLOOKUP(BX$2&amp;$B13,'FPL FIX2'!$N$1:$Q$400,MATCH("HOME",'FPL FIX2'!$N$1:$Q$1,0),0),"")&amp;IFERROR(VLOOKUP(BX$2&amp;$B13,'FPL FIX2'!$O$1:$P$400,MATCH("AWAY",'FPL FIX2'!$O$1:$P$1,0),0),"")&amp;IFERROR(VLOOKUP(BX$2&amp;$A13,'FA2'!$A:$D,MATCH("AWAY",'FA2'!$A$1:$D$1,0),0),"")&amp;IFERROR(VLOOKUP(BX$2&amp;$A13,'FA2'!$B:$C,MATCH("HOME",'FA2'!$B$1:$C$1,0),0),"")&amp;IFERROR(VLOOKUP(BX$2&amp;$A13,'EFL2'!$A:$D,MATCH("AWAY",'EFL2'!$A$1:$D$1,0),0),"")&amp;IFERROR(VLOOKUP(BX$2&amp;$A13,'EFL2'!$B:$C,MATCH("HOME",'EFL2'!$B$1:$C$1,0),0),"")&amp;IFERROR(VLOOKUP(BX$2&amp;$A13,'UCL2'!$C:$F,MATCH("AWAY",'UCL2'!$C$1:$F$1,0),0),"")&amp;IFERROR(VLOOKUP(BX$2&amp;$A13,'UCL2'!$D:$E,MATCH("HOME",'UCL2'!$D$1:$E$1,0),0),"")&amp;IFERROR(VLOOKUP(BX$2&amp;$A13,'EU2'!$C:$F,MATCH("AWAY",'EU2'!$C$1:$F$1,0),0),"")&amp;IFERROR(VLOOKUP(BX$2&amp;$A13,'EU2'!$D:$E,MATCH("HOME",'EU2'!$D$1:$E$1,0),0),"")&amp;IFERROR(VLOOKUP(BX$2&amp;$A13,'EUC2'!$C:$F,MATCH("AWAY",'EUC2'!$C$1:$F$1,0),0),"")&amp;IFERROR(VLOOKUP(BX$2&amp;$A13,'EUC2'!$D:$E,MATCH("HOME",'EUC2'!$D$1:$E$1,0),0),"")</f>
        <v/>
      </c>
      <c r="BY13" s="25" t="str">
        <f>IFERROR(VLOOKUP(BY$2&amp;$B13,'FPL FIX2'!$N$1:$Q$400,MATCH("HOME",'FPL FIX2'!$N$1:$Q$1,0),0),"")&amp;IFERROR(VLOOKUP(BY$2&amp;$B13,'FPL FIX2'!$O$1:$P$400,MATCH("AWAY",'FPL FIX2'!$O$1:$P$1,0),0),"")&amp;IFERROR(VLOOKUP(BY$2&amp;$A13,'FA2'!$A:$D,MATCH("AWAY",'FA2'!$A$1:$D$1,0),0),"")&amp;IFERROR(VLOOKUP(BY$2&amp;$A13,'FA2'!$B:$C,MATCH("HOME",'FA2'!$B$1:$C$1,0),0),"")&amp;IFERROR(VLOOKUP(BY$2&amp;$A13,'EFL2'!$A:$D,MATCH("AWAY",'EFL2'!$A$1:$D$1,0),0),"")&amp;IFERROR(VLOOKUP(BY$2&amp;$A13,'EFL2'!$B:$C,MATCH("HOME",'EFL2'!$B$1:$C$1,0),0),"")&amp;IFERROR(VLOOKUP(BY$2&amp;$A13,'UCL2'!$C:$F,MATCH("AWAY",'UCL2'!$C$1:$F$1,0),0),"")&amp;IFERROR(VLOOKUP(BY$2&amp;$A13,'UCL2'!$D:$E,MATCH("HOME",'UCL2'!$D$1:$E$1,0),0),"")&amp;IFERROR(VLOOKUP(BY$2&amp;$A13,'EU2'!$C:$F,MATCH("AWAY",'EU2'!$C$1:$F$1,0),0),"")&amp;IFERROR(VLOOKUP(BY$2&amp;$A13,'EU2'!$D:$E,MATCH("HOME",'EU2'!$D$1:$E$1,0),0),"")&amp;IFERROR(VLOOKUP(BY$2&amp;$A13,'EUC2'!$C:$F,MATCH("AWAY",'EUC2'!$C$1:$F$1,0),0),"")&amp;IFERROR(VLOOKUP(BY$2&amp;$A13,'EUC2'!$D:$E,MATCH("HOME",'EUC2'!$D$1:$E$1,0),0),"")</f>
        <v/>
      </c>
      <c r="BZ13" s="25" t="str">
        <f>IFERROR(VLOOKUP(BZ$2&amp;$B13,'FPL FIX2'!$N$1:$Q$400,MATCH("HOME",'FPL FIX2'!$N$1:$Q$1,0),0),"")&amp;IFERROR(VLOOKUP(BZ$2&amp;$B13,'FPL FIX2'!$O$1:$P$400,MATCH("AWAY",'FPL FIX2'!$O$1:$P$1,0),0),"")&amp;IFERROR(VLOOKUP(BZ$2&amp;$A13,'FA2'!$A:$D,MATCH("AWAY",'FA2'!$A$1:$D$1,0),0),"")&amp;IFERROR(VLOOKUP(BZ$2&amp;$A13,'FA2'!$B:$C,MATCH("HOME",'FA2'!$B$1:$C$1,0),0),"")&amp;IFERROR(VLOOKUP(BZ$2&amp;$A13,'EFL2'!$A:$D,MATCH("AWAY",'EFL2'!$A$1:$D$1,0),0),"")&amp;IFERROR(VLOOKUP(BZ$2&amp;$A13,'EFL2'!$B:$C,MATCH("HOME",'EFL2'!$B$1:$C$1,0),0),"")&amp;IFERROR(VLOOKUP(BZ$2&amp;$A13,'UCL2'!$C:$F,MATCH("AWAY",'UCL2'!$C$1:$F$1,0),0),"")&amp;IFERROR(VLOOKUP(BZ$2&amp;$A13,'UCL2'!$D:$E,MATCH("HOME",'UCL2'!$D$1:$E$1,0),0),"")&amp;IFERROR(VLOOKUP(BZ$2&amp;$A13,'EU2'!$C:$F,MATCH("AWAY",'EU2'!$C$1:$F$1,0),0),"")&amp;IFERROR(VLOOKUP(BZ$2&amp;$A13,'EU2'!$D:$E,MATCH("HOME",'EU2'!$D$1:$E$1,0),0),"")&amp;IFERROR(VLOOKUP(BZ$2&amp;$A13,'EUC2'!$C:$F,MATCH("AWAY",'EUC2'!$C$1:$F$1,0),0),"")&amp;IFERROR(VLOOKUP(BZ$2&amp;$A13,'EUC2'!$D:$E,MATCH("HOME",'EUC2'!$D$1:$E$1,0),0),"")</f>
        <v/>
      </c>
      <c r="CA13" s="25" t="str">
        <f>IFERROR(VLOOKUP(CA$2&amp;$B13,'FPL FIX2'!$N$1:$Q$400,MATCH("HOME",'FPL FIX2'!$N$1:$Q$1,0),0),"")&amp;IFERROR(VLOOKUP(CA$2&amp;$B13,'FPL FIX2'!$O$1:$P$400,MATCH("AWAY",'FPL FIX2'!$O$1:$P$1,0),0),"")&amp;IFERROR(VLOOKUP(CA$2&amp;$A13,'FA2'!$A:$D,MATCH("AWAY",'FA2'!$A$1:$D$1,0),0),"")&amp;IFERROR(VLOOKUP(CA$2&amp;$A13,'FA2'!$B:$C,MATCH("HOME",'FA2'!$B$1:$C$1,0),0),"")&amp;IFERROR(VLOOKUP(CA$2&amp;$A13,'EFL2'!$A:$D,MATCH("AWAY",'EFL2'!$A$1:$D$1,0),0),"")&amp;IFERROR(VLOOKUP(CA$2&amp;$A13,'EFL2'!$B:$C,MATCH("HOME",'EFL2'!$B$1:$C$1,0),0),"")&amp;IFERROR(VLOOKUP(CA$2&amp;$A13,'UCL2'!$C:$F,MATCH("AWAY",'UCL2'!$C$1:$F$1,0),0),"")&amp;IFERROR(VLOOKUP(CA$2&amp;$A13,'UCL2'!$D:$E,MATCH("HOME",'UCL2'!$D$1:$E$1,0),0),"")&amp;IFERROR(VLOOKUP(CA$2&amp;$A13,'EU2'!$C:$F,MATCH("AWAY",'EU2'!$C$1:$F$1,0),0),"")&amp;IFERROR(VLOOKUP(CA$2&amp;$A13,'EU2'!$D:$E,MATCH("HOME",'EU2'!$D$1:$E$1,0),0),"")&amp;IFERROR(VLOOKUP(CA$2&amp;$A13,'EUC2'!$C:$F,MATCH("AWAY",'EUC2'!$C$1:$F$1,0),0),"")&amp;IFERROR(VLOOKUP(CA$2&amp;$A13,'EUC2'!$D:$E,MATCH("HOME",'EUC2'!$D$1:$E$1,0),0),"")</f>
        <v>ARS</v>
      </c>
      <c r="CB13" s="25" t="str">
        <f>IFERROR(VLOOKUP(CB$2&amp;$B13,'FPL FIX2'!$N$1:$Q$400,MATCH("HOME",'FPL FIX2'!$N$1:$Q$1,0),0),"")&amp;IFERROR(VLOOKUP(CB$2&amp;$B13,'FPL FIX2'!$O$1:$P$400,MATCH("AWAY",'FPL FIX2'!$O$1:$P$1,0),0),"")&amp;IFERROR(VLOOKUP(CB$2&amp;$A13,'FA2'!$A:$D,MATCH("AWAY",'FA2'!$A$1:$D$1,0),0),"")&amp;IFERROR(VLOOKUP(CB$2&amp;$A13,'FA2'!$B:$C,MATCH("HOME",'FA2'!$B$1:$C$1,0),0),"")&amp;IFERROR(VLOOKUP(CB$2&amp;$A13,'EFL2'!$A:$D,MATCH("AWAY",'EFL2'!$A$1:$D$1,0),0),"")&amp;IFERROR(VLOOKUP(CB$2&amp;$A13,'EFL2'!$B:$C,MATCH("HOME",'EFL2'!$B$1:$C$1,0),0),"")&amp;IFERROR(VLOOKUP(CB$2&amp;$A13,'UCL2'!$C:$F,MATCH("AWAY",'UCL2'!$C$1:$F$1,0),0),"")&amp;IFERROR(VLOOKUP(CB$2&amp;$A13,'UCL2'!$D:$E,MATCH("HOME",'UCL2'!$D$1:$E$1,0),0),"")&amp;IFERROR(VLOOKUP(CB$2&amp;$A13,'EU2'!$C:$F,MATCH("AWAY",'EU2'!$C$1:$F$1,0),0),"")&amp;IFERROR(VLOOKUP(CB$2&amp;$A13,'EU2'!$D:$E,MATCH("HOME",'EU2'!$D$1:$E$1,0),0),"")&amp;IFERROR(VLOOKUP(CB$2&amp;$A13,'EUC2'!$C:$F,MATCH("AWAY",'EUC2'!$C$1:$F$1,0),0),"")&amp;IFERROR(VLOOKUP(CB$2&amp;$A13,'EUC2'!$D:$E,MATCH("HOME",'EUC2'!$D$1:$E$1,0),0),"")</f>
        <v/>
      </c>
      <c r="CC13" s="25" t="str">
        <f>IFERROR(VLOOKUP(CC$2&amp;$B13,'FPL FIX2'!$N$1:$Q$400,MATCH("HOME",'FPL FIX2'!$N$1:$Q$1,0),0),"")&amp;IFERROR(VLOOKUP(CC$2&amp;$B13,'FPL FIX2'!$O$1:$P$400,MATCH("AWAY",'FPL FIX2'!$O$1:$P$1,0),0),"")&amp;IFERROR(VLOOKUP(CC$2&amp;$A13,'FA2'!$A:$D,MATCH("AWAY",'FA2'!$A$1:$D$1,0),0),"")&amp;IFERROR(VLOOKUP(CC$2&amp;$A13,'FA2'!$B:$C,MATCH("HOME",'FA2'!$B$1:$C$1,0),0),"")&amp;IFERROR(VLOOKUP(CC$2&amp;$A13,'EFL2'!$A:$D,MATCH("AWAY",'EFL2'!$A$1:$D$1,0),0),"")&amp;IFERROR(VLOOKUP(CC$2&amp;$A13,'EFL2'!$B:$C,MATCH("HOME",'EFL2'!$B$1:$C$1,0),0),"")&amp;IFERROR(VLOOKUP(CC$2&amp;$A13,'UCL2'!$C:$F,MATCH("AWAY",'UCL2'!$C$1:$F$1,0),0),"")&amp;IFERROR(VLOOKUP(CC$2&amp;$A13,'UCL2'!$D:$E,MATCH("HOME",'UCL2'!$D$1:$E$1,0),0),"")&amp;IFERROR(VLOOKUP(CC$2&amp;$A13,'EU2'!$C:$F,MATCH("AWAY",'EU2'!$C$1:$F$1,0),0),"")&amp;IFERROR(VLOOKUP(CC$2&amp;$A13,'EU2'!$D:$E,MATCH("HOME",'EU2'!$D$1:$E$1,0),0),"")&amp;IFERROR(VLOOKUP(CC$2&amp;$A13,'EUC2'!$C:$F,MATCH("AWAY",'EUC2'!$C$1:$F$1,0),0),"")&amp;IFERROR(VLOOKUP(CC$2&amp;$A13,'EUC2'!$D:$E,MATCH("HOME",'EUC2'!$D$1:$E$1,0),0),"")</f>
        <v/>
      </c>
      <c r="CD13" s="25" t="str">
        <f>IFERROR(VLOOKUP(CD$2&amp;$B13,'FPL FIX2'!$N$1:$Q$400,MATCH("HOME",'FPL FIX2'!$N$1:$Q$1,0),0),"")&amp;IFERROR(VLOOKUP(CD$2&amp;$B13,'FPL FIX2'!$O$1:$P$400,MATCH("AWAY",'FPL FIX2'!$O$1:$P$1,0),0),"")&amp;IFERROR(VLOOKUP(CD$2&amp;$A13,'FA2'!$A:$D,MATCH("AWAY",'FA2'!$A$1:$D$1,0),0),"")&amp;IFERROR(VLOOKUP(CD$2&amp;$A13,'FA2'!$B:$C,MATCH("HOME",'FA2'!$B$1:$C$1,0),0),"")&amp;IFERROR(VLOOKUP(CD$2&amp;$A13,'EFL2'!$A:$D,MATCH("AWAY",'EFL2'!$A$1:$D$1,0),0),"")&amp;IFERROR(VLOOKUP(CD$2&amp;$A13,'EFL2'!$B:$C,MATCH("HOME",'EFL2'!$B$1:$C$1,0),0),"")&amp;IFERROR(VLOOKUP(CD$2&amp;$A13,'UCL2'!$C:$F,MATCH("AWAY",'UCL2'!$C$1:$F$1,0),0),"")&amp;IFERROR(VLOOKUP(CD$2&amp;$A13,'UCL2'!$D:$E,MATCH("HOME",'UCL2'!$D$1:$E$1,0),0),"")&amp;IFERROR(VLOOKUP(CD$2&amp;$A13,'EU2'!$C:$F,MATCH("AWAY",'EU2'!$C$1:$F$1,0),0),"")&amp;IFERROR(VLOOKUP(CD$2&amp;$A13,'EU2'!$D:$E,MATCH("HOME",'EU2'!$D$1:$E$1,0),0),"")&amp;IFERROR(VLOOKUP(CD$2&amp;$A13,'EUC2'!$C:$F,MATCH("AWAY",'EUC2'!$C$1:$F$1,0),0),"")&amp;IFERROR(VLOOKUP(CD$2&amp;$A13,'EUC2'!$D:$E,MATCH("HOME",'EUC2'!$D$1:$E$1,0),0),"")</f>
        <v/>
      </c>
      <c r="CE13" s="25" t="str">
        <f>IFERROR(VLOOKUP(CE$2&amp;$B13,'FPL FIX2'!$N$1:$Q$400,MATCH("HOME",'FPL FIX2'!$N$1:$Q$1,0),0),"")&amp;IFERROR(VLOOKUP(CE$2&amp;$B13,'FPL FIX2'!$O$1:$P$400,MATCH("AWAY",'FPL FIX2'!$O$1:$P$1,0),0),"")&amp;IFERROR(VLOOKUP(CE$2&amp;$A13,'FA2'!$A:$D,MATCH("AWAY",'FA2'!$A$1:$D$1,0),0),"")&amp;IFERROR(VLOOKUP(CE$2&amp;$A13,'FA2'!$B:$C,MATCH("HOME",'FA2'!$B$1:$C$1,0),0),"")&amp;IFERROR(VLOOKUP(CE$2&amp;$A13,'EFL2'!$A:$D,MATCH("AWAY",'EFL2'!$A$1:$D$1,0),0),"")&amp;IFERROR(VLOOKUP(CE$2&amp;$A13,'EFL2'!$B:$C,MATCH("HOME",'EFL2'!$B$1:$C$1,0),0),"")&amp;IFERROR(VLOOKUP(CE$2&amp;$A13,'UCL2'!$C:$F,MATCH("AWAY",'UCL2'!$C$1:$F$1,0),0),"")&amp;IFERROR(VLOOKUP(CE$2&amp;$A13,'UCL2'!$D:$E,MATCH("HOME",'UCL2'!$D$1:$E$1,0),0),"")&amp;IFERROR(VLOOKUP(CE$2&amp;$A13,'EU2'!$C:$F,MATCH("AWAY",'EU2'!$C$1:$F$1,0),0),"")&amp;IFERROR(VLOOKUP(CE$2&amp;$A13,'EU2'!$D:$E,MATCH("HOME",'EU2'!$D$1:$E$1,0),0),"")&amp;IFERROR(VLOOKUP(CE$2&amp;$A13,'EUC2'!$C:$F,MATCH("AWAY",'EUC2'!$C$1:$F$1,0),0),"")&amp;IFERROR(VLOOKUP(CE$2&amp;$A13,'EUC2'!$D:$E,MATCH("HOME",'EUC2'!$D$1:$E$1,0),0),"")</f>
        <v>lei</v>
      </c>
      <c r="CF13" s="25" t="str">
        <f>IFERROR(VLOOKUP(CF$2&amp;$B13,'FPL FIX2'!$N$1:$Q$400,MATCH("HOME",'FPL FIX2'!$N$1:$Q$1,0),0),"")&amp;IFERROR(VLOOKUP(CF$2&amp;$B13,'FPL FIX2'!$O$1:$P$400,MATCH("AWAY",'FPL FIX2'!$O$1:$P$1,0),0),"")&amp;IFERROR(VLOOKUP(CF$2&amp;$A13,'FA2'!$A:$D,MATCH("AWAY",'FA2'!$A$1:$D$1,0),0),"")&amp;IFERROR(VLOOKUP(CF$2&amp;$A13,'FA2'!$B:$C,MATCH("HOME",'FA2'!$B$1:$C$1,0),0),"")&amp;IFERROR(VLOOKUP(CF$2&amp;$A13,'EFL2'!$A:$D,MATCH("AWAY",'EFL2'!$A$1:$D$1,0),0),"")&amp;IFERROR(VLOOKUP(CF$2&amp;$A13,'EFL2'!$B:$C,MATCH("HOME",'EFL2'!$B$1:$C$1,0),0),"")&amp;IFERROR(VLOOKUP(CF$2&amp;$A13,'UCL2'!$C:$F,MATCH("AWAY",'UCL2'!$C$1:$F$1,0),0),"")&amp;IFERROR(VLOOKUP(CF$2&amp;$A13,'UCL2'!$D:$E,MATCH("HOME",'UCL2'!$D$1:$E$1,0),0),"")&amp;IFERROR(VLOOKUP(CF$2&amp;$A13,'EU2'!$C:$F,MATCH("AWAY",'EU2'!$C$1:$F$1,0),0),"")&amp;IFERROR(VLOOKUP(CF$2&amp;$A13,'EU2'!$D:$E,MATCH("HOME",'EU2'!$D$1:$E$1,0),0),"")&amp;IFERROR(VLOOKUP(CF$2&amp;$A13,'EUC2'!$C:$F,MATCH("AWAY",'EUC2'!$C$1:$F$1,0),0),"")&amp;IFERROR(VLOOKUP(CF$2&amp;$A13,'EUC2'!$D:$E,MATCH("HOME",'EUC2'!$D$1:$E$1,0),0),"")</f>
        <v/>
      </c>
      <c r="CG13" s="25" t="str">
        <f>IFERROR(VLOOKUP(CG$2&amp;$B13,'FPL FIX2'!$N$1:$Q$400,MATCH("HOME",'FPL FIX2'!$N$1:$Q$1,0),0),"")&amp;IFERROR(VLOOKUP(CG$2&amp;$B13,'FPL FIX2'!$O$1:$P$400,MATCH("AWAY",'FPL FIX2'!$O$1:$P$1,0),0),"")&amp;IFERROR(VLOOKUP(CG$2&amp;$A13,'FA2'!$A:$D,MATCH("AWAY",'FA2'!$A$1:$D$1,0),0),"")&amp;IFERROR(VLOOKUP(CG$2&amp;$A13,'FA2'!$B:$C,MATCH("HOME",'FA2'!$B$1:$C$1,0),0),"")&amp;IFERROR(VLOOKUP(CG$2&amp;$A13,'EFL2'!$A:$D,MATCH("AWAY",'EFL2'!$A$1:$D$1,0),0),"")&amp;IFERROR(VLOOKUP(CG$2&amp;$A13,'EFL2'!$B:$C,MATCH("HOME",'EFL2'!$B$1:$C$1,0),0),"")&amp;IFERROR(VLOOKUP(CG$2&amp;$A13,'UCL2'!$C:$F,MATCH("AWAY",'UCL2'!$C$1:$F$1,0),0),"")&amp;IFERROR(VLOOKUP(CG$2&amp;$A13,'UCL2'!$D:$E,MATCH("HOME",'UCL2'!$D$1:$E$1,0),0),"")&amp;IFERROR(VLOOKUP(CG$2&amp;$A13,'EU2'!$C:$F,MATCH("AWAY",'EU2'!$C$1:$F$1,0),0),"")&amp;IFERROR(VLOOKUP(CG$2&amp;$A13,'EU2'!$D:$E,MATCH("HOME",'EU2'!$D$1:$E$1,0),0),"")&amp;IFERROR(VLOOKUP(CG$2&amp;$A13,'EUC2'!$C:$F,MATCH("AWAY",'EUC2'!$C$1:$F$1,0),0),"")&amp;IFERROR(VLOOKUP(CG$2&amp;$A13,'EUC2'!$D:$E,MATCH("HOME",'EUC2'!$D$1:$E$1,0),0),"")</f>
        <v/>
      </c>
      <c r="CH13" s="25" t="str">
        <f>IFERROR(VLOOKUP(CH$2&amp;$B13,'FPL FIX2'!$N$1:$Q$400,MATCH("HOME",'FPL FIX2'!$N$1:$Q$1,0),0),"")&amp;IFERROR(VLOOKUP(CH$2&amp;$B13,'FPL FIX2'!$O$1:$P$400,MATCH("AWAY",'FPL FIX2'!$O$1:$P$1,0),0),"")&amp;IFERROR(VLOOKUP(CH$2&amp;$A13,'FA2'!$A:$D,MATCH("AWAY",'FA2'!$A$1:$D$1,0),0),"")&amp;IFERROR(VLOOKUP(CH$2&amp;$A13,'FA2'!$B:$C,MATCH("HOME",'FA2'!$B$1:$C$1,0),0),"")&amp;IFERROR(VLOOKUP(CH$2&amp;$A13,'EFL2'!$A:$D,MATCH("AWAY",'EFL2'!$A$1:$D$1,0),0),"")&amp;IFERROR(VLOOKUP(CH$2&amp;$A13,'EFL2'!$B:$C,MATCH("HOME",'EFL2'!$B$1:$C$1,0),0),"")&amp;IFERROR(VLOOKUP(CH$2&amp;$A13,'UCL2'!$C:$F,MATCH("AWAY",'UCL2'!$C$1:$F$1,0),0),"")&amp;IFERROR(VLOOKUP(CH$2&amp;$A13,'UCL2'!$D:$E,MATCH("HOME",'UCL2'!$D$1:$E$1,0),0),"")&amp;IFERROR(VLOOKUP(CH$2&amp;$A13,'EU2'!$C:$F,MATCH("AWAY",'EU2'!$C$1:$F$1,0),0),"")&amp;IFERROR(VLOOKUP(CH$2&amp;$A13,'EU2'!$D:$E,MATCH("HOME",'EU2'!$D$1:$E$1,0),0),"")&amp;IFERROR(VLOOKUP(CH$2&amp;$A13,'EUC2'!$C:$F,MATCH("AWAY",'EUC2'!$C$1:$F$1,0),0),"")&amp;IFERROR(VLOOKUP(CH$2&amp;$A13,'EUC2'!$D:$E,MATCH("HOME",'EUC2'!$D$1:$E$1,0),0),"")</f>
        <v>FUL</v>
      </c>
      <c r="CI13" s="25" t="str">
        <f>IFERROR(VLOOKUP(CI$2&amp;$B13,'FPL FIX2'!$N$1:$Q$400,MATCH("HOME",'FPL FIX2'!$N$1:$Q$1,0),0),"")&amp;IFERROR(VLOOKUP(CI$2&amp;$B13,'FPL FIX2'!$O$1:$P$400,MATCH("AWAY",'FPL FIX2'!$O$1:$P$1,0),0),"")&amp;IFERROR(VLOOKUP(CI$2&amp;$A13,'FA2'!$A:$D,MATCH("AWAY",'FA2'!$A$1:$D$1,0),0),"")&amp;IFERROR(VLOOKUP(CI$2&amp;$A13,'FA2'!$B:$C,MATCH("HOME",'FA2'!$B$1:$C$1,0),0),"")&amp;IFERROR(VLOOKUP(CI$2&amp;$A13,'EFL2'!$A:$D,MATCH("AWAY",'EFL2'!$A$1:$D$1,0),0),"")&amp;IFERROR(VLOOKUP(CI$2&amp;$A13,'EFL2'!$B:$C,MATCH("HOME",'EFL2'!$B$1:$C$1,0),0),"")&amp;IFERROR(VLOOKUP(CI$2&amp;$A13,'UCL2'!$C:$F,MATCH("AWAY",'UCL2'!$C$1:$F$1,0),0),"")&amp;IFERROR(VLOOKUP(CI$2&amp;$A13,'UCL2'!$D:$E,MATCH("HOME",'UCL2'!$D$1:$E$1,0),0),"")&amp;IFERROR(VLOOKUP(CI$2&amp;$A13,'EU2'!$C:$F,MATCH("AWAY",'EU2'!$C$1:$F$1,0),0),"")&amp;IFERROR(VLOOKUP(CI$2&amp;$A13,'EU2'!$D:$E,MATCH("HOME",'EU2'!$D$1:$E$1,0),0),"")&amp;IFERROR(VLOOKUP(CI$2&amp;$A13,'EUC2'!$C:$F,MATCH("AWAY",'EUC2'!$C$1:$F$1,0),0),"")&amp;IFERROR(VLOOKUP(CI$2&amp;$A13,'EUC2'!$D:$E,MATCH("HOME",'EUC2'!$D$1:$E$1,0),0),"")</f>
        <v/>
      </c>
      <c r="CJ13" s="25" t="str">
        <f>IFERROR(VLOOKUP(CJ$2&amp;$B13,'FPL FIX2'!$N$1:$Q$400,MATCH("HOME",'FPL FIX2'!$N$1:$Q$1,0),0),"")&amp;IFERROR(VLOOKUP(CJ$2&amp;$B13,'FPL FIX2'!$O$1:$P$400,MATCH("AWAY",'FPL FIX2'!$O$1:$P$1,0),0),"")&amp;IFERROR(VLOOKUP(CJ$2&amp;$A13,'FA2'!$A:$D,MATCH("AWAY",'FA2'!$A$1:$D$1,0),0),"")&amp;IFERROR(VLOOKUP(CJ$2&amp;$A13,'FA2'!$B:$C,MATCH("HOME",'FA2'!$B$1:$C$1,0),0),"")&amp;IFERROR(VLOOKUP(CJ$2&amp;$A13,'EFL2'!$A:$D,MATCH("AWAY",'EFL2'!$A$1:$D$1,0),0),"")&amp;IFERROR(VLOOKUP(CJ$2&amp;$A13,'EFL2'!$B:$C,MATCH("HOME",'EFL2'!$B$1:$C$1,0),0),"")&amp;IFERROR(VLOOKUP(CJ$2&amp;$A13,'UCL2'!$C:$F,MATCH("AWAY",'UCL2'!$C$1:$F$1,0),0),"")&amp;IFERROR(VLOOKUP(CJ$2&amp;$A13,'UCL2'!$D:$E,MATCH("HOME",'UCL2'!$D$1:$E$1,0),0),"")&amp;IFERROR(VLOOKUP(CJ$2&amp;$A13,'EU2'!$C:$F,MATCH("AWAY",'EU2'!$C$1:$F$1,0),0),"")&amp;IFERROR(VLOOKUP(CJ$2&amp;$A13,'EU2'!$D:$E,MATCH("HOME",'EU2'!$D$1:$E$1,0),0),"")&amp;IFERROR(VLOOKUP(CJ$2&amp;$A13,'EUC2'!$C:$F,MATCH("AWAY",'EUC2'!$C$1:$F$1,0),0),"")&amp;IFERROR(VLOOKUP(CJ$2&amp;$A13,'EUC2'!$D:$E,MATCH("HOME",'EUC2'!$D$1:$E$1,0),0),"")</f>
        <v/>
      </c>
      <c r="CK13" s="25" t="str">
        <f>IFERROR(VLOOKUP(CK$2&amp;$B13,'FPL FIX2'!$N$1:$Q$400,MATCH("HOME",'FPL FIX2'!$N$1:$Q$1,0),0),"")&amp;IFERROR(VLOOKUP(CK$2&amp;$B13,'FPL FIX2'!$O$1:$P$400,MATCH("AWAY",'FPL FIX2'!$O$1:$P$1,0),0),"")&amp;IFERROR(VLOOKUP(CK$2&amp;$A13,'FA2'!$A:$D,MATCH("AWAY",'FA2'!$A$1:$D$1,0),0),"")&amp;IFERROR(VLOOKUP(CK$2&amp;$A13,'FA2'!$B:$C,MATCH("HOME",'FA2'!$B$1:$C$1,0),0),"")&amp;IFERROR(VLOOKUP(CK$2&amp;$A13,'EFL2'!$A:$D,MATCH("AWAY",'EFL2'!$A$1:$D$1,0),0),"")&amp;IFERROR(VLOOKUP(CK$2&amp;$A13,'EFL2'!$B:$C,MATCH("HOME",'EFL2'!$B$1:$C$1,0),0),"")&amp;IFERROR(VLOOKUP(CK$2&amp;$A13,'UCL2'!$C:$F,MATCH("AWAY",'UCL2'!$C$1:$F$1,0),0),"")&amp;IFERROR(VLOOKUP(CK$2&amp;$A13,'UCL2'!$D:$E,MATCH("HOME",'UCL2'!$D$1:$E$1,0),0),"")&amp;IFERROR(VLOOKUP(CK$2&amp;$A13,'EU2'!$C:$F,MATCH("AWAY",'EU2'!$C$1:$F$1,0),0),"")&amp;IFERROR(VLOOKUP(CK$2&amp;$A13,'EU2'!$D:$E,MATCH("HOME",'EU2'!$D$1:$E$1,0),0),"")&amp;IFERROR(VLOOKUP(CK$2&amp;$A13,'EUC2'!$C:$F,MATCH("AWAY",'EUC2'!$C$1:$F$1,0),0),"")&amp;IFERROR(VLOOKUP(CK$2&amp;$A13,'EUC2'!$D:$E,MATCH("HOME",'EUC2'!$D$1:$E$1,0),0),"")</f>
        <v/>
      </c>
      <c r="CL13" s="25" t="str">
        <f>IFERROR(VLOOKUP(CL$2&amp;$B13,'FPL FIX2'!$N$1:$Q$400,MATCH("HOME",'FPL FIX2'!$N$1:$Q$1,0),0),"")&amp;IFERROR(VLOOKUP(CL$2&amp;$B13,'FPL FIX2'!$O$1:$P$400,MATCH("AWAY",'FPL FIX2'!$O$1:$P$1,0),0),"")&amp;IFERROR(VLOOKUP(CL$2&amp;$A13,'FA2'!$A:$D,MATCH("AWAY",'FA2'!$A$1:$D$1,0),0),"")&amp;IFERROR(VLOOKUP(CL$2&amp;$A13,'FA2'!$B:$C,MATCH("HOME",'FA2'!$B$1:$C$1,0),0),"")&amp;IFERROR(VLOOKUP(CL$2&amp;$A13,'EFL2'!$A:$D,MATCH("AWAY",'EFL2'!$A$1:$D$1,0),0),"")&amp;IFERROR(VLOOKUP(CL$2&amp;$A13,'EFL2'!$B:$C,MATCH("HOME",'EFL2'!$B$1:$C$1,0),0),"")&amp;IFERROR(VLOOKUP(CL$2&amp;$A13,'UCL2'!$C:$F,MATCH("AWAY",'UCL2'!$C$1:$F$1,0),0),"")&amp;IFERROR(VLOOKUP(CL$2&amp;$A13,'UCL2'!$D:$E,MATCH("HOME",'UCL2'!$D$1:$E$1,0),0),"")&amp;IFERROR(VLOOKUP(CL$2&amp;$A13,'EU2'!$C:$F,MATCH("AWAY",'EU2'!$C$1:$F$1,0),0),"")&amp;IFERROR(VLOOKUP(CL$2&amp;$A13,'EU2'!$D:$E,MATCH("HOME",'EU2'!$D$1:$E$1,0),0),"")&amp;IFERROR(VLOOKUP(CL$2&amp;$A13,'EUC2'!$C:$F,MATCH("AWAY",'EUC2'!$C$1:$F$1,0),0),"")&amp;IFERROR(VLOOKUP(CL$2&amp;$A13,'EUC2'!$D:$E,MATCH("HOME",'EUC2'!$D$1:$E$1,0),0),"")</f>
        <v/>
      </c>
      <c r="CM13" s="25" t="str">
        <f>IFERROR(VLOOKUP(CM$2&amp;$B13,'FPL FIX2'!$N$1:$Q$400,MATCH("HOME",'FPL FIX2'!$N$1:$Q$1,0),0),"")&amp;IFERROR(VLOOKUP(CM$2&amp;$B13,'FPL FIX2'!$O$1:$P$400,MATCH("AWAY",'FPL FIX2'!$O$1:$P$1,0),0),"")&amp;IFERROR(VLOOKUP(CM$2&amp;$A13,'FA2'!$A:$D,MATCH("AWAY",'FA2'!$A$1:$D$1,0),0),"")&amp;IFERROR(VLOOKUP(CM$2&amp;$A13,'FA2'!$B:$C,MATCH("HOME",'FA2'!$B$1:$C$1,0),0),"")&amp;IFERROR(VLOOKUP(CM$2&amp;$A13,'EFL2'!$A:$D,MATCH("AWAY",'EFL2'!$A$1:$D$1,0),0),"")&amp;IFERROR(VLOOKUP(CM$2&amp;$A13,'EFL2'!$B:$C,MATCH("HOME",'EFL2'!$B$1:$C$1,0),0),"")&amp;IFERROR(VLOOKUP(CM$2&amp;$A13,'UCL2'!$C:$F,MATCH("AWAY",'UCL2'!$C$1:$F$1,0),0),"")&amp;IFERROR(VLOOKUP(CM$2&amp;$A13,'UCL2'!$D:$E,MATCH("HOME",'UCL2'!$D$1:$E$1,0),0),"")&amp;IFERROR(VLOOKUP(CM$2&amp;$A13,'EU2'!$C:$F,MATCH("AWAY",'EU2'!$C$1:$F$1,0),0),"")&amp;IFERROR(VLOOKUP(CM$2&amp;$A13,'EU2'!$D:$E,MATCH("HOME",'EU2'!$D$1:$E$1,0),0),"")&amp;IFERROR(VLOOKUP(CM$2&amp;$A13,'EUC2'!$C:$F,MATCH("AWAY",'EUC2'!$C$1:$F$1,0),0),"")&amp;IFERROR(VLOOKUP(CM$2&amp;$A13,'EUC2'!$D:$E,MATCH("HOME",'EUC2'!$D$1:$E$1,0),0),"")</f>
        <v/>
      </c>
      <c r="CN13" s="25" t="str">
        <f>IFERROR(VLOOKUP(CN$2&amp;$B13,'FPL FIX2'!$N$1:$Q$400,MATCH("HOME",'FPL FIX2'!$N$1:$Q$1,0),0),"")&amp;IFERROR(VLOOKUP(CN$2&amp;$B13,'FPL FIX2'!$O$1:$P$400,MATCH("AWAY",'FPL FIX2'!$O$1:$P$1,0),0),"")&amp;IFERROR(VLOOKUP(CN$2&amp;$A13,'FA2'!$A:$D,MATCH("AWAY",'FA2'!$A$1:$D$1,0),0),"")&amp;IFERROR(VLOOKUP(CN$2&amp;$A13,'FA2'!$B:$C,MATCH("HOME",'FA2'!$B$1:$C$1,0),0),"")&amp;IFERROR(VLOOKUP(CN$2&amp;$A13,'EFL2'!$A:$D,MATCH("AWAY",'EFL2'!$A$1:$D$1,0),0),"")&amp;IFERROR(VLOOKUP(CN$2&amp;$A13,'EFL2'!$B:$C,MATCH("HOME",'EFL2'!$B$1:$C$1,0),0),"")&amp;IFERROR(VLOOKUP(CN$2&amp;$A13,'UCL2'!$C:$F,MATCH("AWAY",'UCL2'!$C$1:$F$1,0),0),"")&amp;IFERROR(VLOOKUP(CN$2&amp;$A13,'UCL2'!$D:$E,MATCH("HOME",'UCL2'!$D$1:$E$1,0),0),"")&amp;IFERROR(VLOOKUP(CN$2&amp;$A13,'EU2'!$C:$F,MATCH("AWAY",'EU2'!$C$1:$F$1,0),0),"")&amp;IFERROR(VLOOKUP(CN$2&amp;$A13,'EU2'!$D:$E,MATCH("HOME",'EU2'!$D$1:$E$1,0),0),"")&amp;IFERROR(VLOOKUP(CN$2&amp;$A13,'EUC2'!$C:$F,MATCH("AWAY",'EUC2'!$C$1:$F$1,0),0),"")&amp;IFERROR(VLOOKUP(CN$2&amp;$A13,'EUC2'!$D:$E,MATCH("HOME",'EUC2'!$D$1:$E$1,0),0),"")</f>
        <v>liv</v>
      </c>
      <c r="CO13" s="25" t="str">
        <f>IFERROR(VLOOKUP(CO$2&amp;$B13,'FPL FIX2'!$N$1:$Q$400,MATCH("HOME",'FPL FIX2'!$N$1:$Q$1,0),0),"")&amp;IFERROR(VLOOKUP(CO$2&amp;$B13,'FPL FIX2'!$O$1:$P$400,MATCH("AWAY",'FPL FIX2'!$O$1:$P$1,0),0),"")&amp;IFERROR(VLOOKUP(CO$2&amp;$A13,'FA2'!$A:$D,MATCH("AWAY",'FA2'!$A$1:$D$1,0),0),"")&amp;IFERROR(VLOOKUP(CO$2&amp;$A13,'FA2'!$B:$C,MATCH("HOME",'FA2'!$B$1:$C$1,0),0),"")&amp;IFERROR(VLOOKUP(CO$2&amp;$A13,'EFL2'!$A:$D,MATCH("AWAY",'EFL2'!$A$1:$D$1,0),0),"")&amp;IFERROR(VLOOKUP(CO$2&amp;$A13,'EFL2'!$B:$C,MATCH("HOME",'EFL2'!$B$1:$C$1,0),0),"")&amp;IFERROR(VLOOKUP(CO$2&amp;$A13,'UCL2'!$C:$F,MATCH("AWAY",'UCL2'!$C$1:$F$1,0),0),"")&amp;IFERROR(VLOOKUP(CO$2&amp;$A13,'UCL2'!$D:$E,MATCH("HOME",'UCL2'!$D$1:$E$1,0),0),"")&amp;IFERROR(VLOOKUP(CO$2&amp;$A13,'EU2'!$C:$F,MATCH("AWAY",'EU2'!$C$1:$F$1,0),0),"")&amp;IFERROR(VLOOKUP(CO$2&amp;$A13,'EU2'!$D:$E,MATCH("HOME",'EU2'!$D$1:$E$1,0),0),"")&amp;IFERROR(VLOOKUP(CO$2&amp;$A13,'EUC2'!$C:$F,MATCH("AWAY",'EUC2'!$C$1:$F$1,0),0),"")&amp;IFERROR(VLOOKUP(CO$2&amp;$A13,'EUC2'!$D:$E,MATCH("HOME",'EUC2'!$D$1:$E$1,0),0),"")</f>
        <v/>
      </c>
      <c r="CP13" s="25" t="str">
        <f>IFERROR(VLOOKUP(CP$2&amp;$B13,'FPL FIX2'!$N$1:$Q$400,MATCH("HOME",'FPL FIX2'!$N$1:$Q$1,0),0),"")&amp;IFERROR(VLOOKUP(CP$2&amp;$B13,'FPL FIX2'!$O$1:$P$400,MATCH("AWAY",'FPL FIX2'!$O$1:$P$1,0),0),"")&amp;IFERROR(VLOOKUP(CP$2&amp;$A13,'FA2'!$A:$D,MATCH("AWAY",'FA2'!$A$1:$D$1,0),0),"")&amp;IFERROR(VLOOKUP(CP$2&amp;$A13,'FA2'!$B:$C,MATCH("HOME",'FA2'!$B$1:$C$1,0),0),"")&amp;IFERROR(VLOOKUP(CP$2&amp;$A13,'EFL2'!$A:$D,MATCH("AWAY",'EFL2'!$A$1:$D$1,0),0),"")&amp;IFERROR(VLOOKUP(CP$2&amp;$A13,'EFL2'!$B:$C,MATCH("HOME",'EFL2'!$B$1:$C$1,0),0),"")&amp;IFERROR(VLOOKUP(CP$2&amp;$A13,'UCL2'!$C:$F,MATCH("AWAY",'UCL2'!$C$1:$F$1,0),0),"")&amp;IFERROR(VLOOKUP(CP$2&amp;$A13,'UCL2'!$D:$E,MATCH("HOME",'UCL2'!$D$1:$E$1,0),0),"")&amp;IFERROR(VLOOKUP(CP$2&amp;$A13,'EU2'!$C:$F,MATCH("AWAY",'EU2'!$C$1:$F$1,0),0),"")&amp;IFERROR(VLOOKUP(CP$2&amp;$A13,'EU2'!$D:$E,MATCH("HOME",'EU2'!$D$1:$E$1,0),0),"")&amp;IFERROR(VLOOKUP(CP$2&amp;$A13,'EUC2'!$C:$F,MATCH("AWAY",'EUC2'!$C$1:$F$1,0),0),"")&amp;IFERROR(VLOOKUP(CP$2&amp;$A13,'EUC2'!$D:$E,MATCH("HOME",'EUC2'!$D$1:$E$1,0),0),"")</f>
        <v/>
      </c>
      <c r="CQ13" s="25" t="str">
        <f>IFERROR(VLOOKUP(CQ$2&amp;$B13,'FPL FIX2'!$N$1:$Q$400,MATCH("HOME",'FPL FIX2'!$N$1:$Q$1,0),0),"")&amp;IFERROR(VLOOKUP(CQ$2&amp;$B13,'FPL FIX2'!$O$1:$P$400,MATCH("AWAY",'FPL FIX2'!$O$1:$P$1,0),0),"")&amp;IFERROR(VLOOKUP(CQ$2&amp;$A13,'FA2'!$A:$D,MATCH("AWAY",'FA2'!$A$1:$D$1,0),0),"")&amp;IFERROR(VLOOKUP(CQ$2&amp;$A13,'FA2'!$B:$C,MATCH("HOME",'FA2'!$B$1:$C$1,0),0),"")&amp;IFERROR(VLOOKUP(CQ$2&amp;$A13,'EFL2'!$A:$D,MATCH("AWAY",'EFL2'!$A$1:$D$1,0),0),"")&amp;IFERROR(VLOOKUP(CQ$2&amp;$A13,'EFL2'!$B:$C,MATCH("HOME",'EFL2'!$B$1:$C$1,0),0),"")&amp;IFERROR(VLOOKUP(CQ$2&amp;$A13,'UCL2'!$C:$F,MATCH("AWAY",'UCL2'!$C$1:$F$1,0),0),"")&amp;IFERROR(VLOOKUP(CQ$2&amp;$A13,'UCL2'!$D:$E,MATCH("HOME",'UCL2'!$D$1:$E$1,0),0),"")&amp;IFERROR(VLOOKUP(CQ$2&amp;$A13,'EU2'!$C:$F,MATCH("AWAY",'EU2'!$C$1:$F$1,0),0),"")&amp;IFERROR(VLOOKUP(CQ$2&amp;$A13,'EU2'!$D:$E,MATCH("HOME",'EU2'!$D$1:$E$1,0),0),"")&amp;IFERROR(VLOOKUP(CQ$2&amp;$A13,'EUC2'!$C:$F,MATCH("AWAY",'EUC2'!$C$1:$F$1,0),0),"")&amp;IFERROR(VLOOKUP(CQ$2&amp;$A13,'EUC2'!$D:$E,MATCH("HOME",'EUC2'!$D$1:$E$1,0),0),"")</f>
        <v/>
      </c>
      <c r="CR13" s="25" t="str">
        <f>IFERROR(VLOOKUP(CR$2&amp;$B13,'FPL FIX2'!$N$1:$Q$400,MATCH("HOME",'FPL FIX2'!$N$1:$Q$1,0),0),"")&amp;IFERROR(VLOOKUP(CR$2&amp;$B13,'FPL FIX2'!$O$1:$P$400,MATCH("AWAY",'FPL FIX2'!$O$1:$P$1,0),0),"")&amp;IFERROR(VLOOKUP(CR$2&amp;$A13,'FA2'!$A:$D,MATCH("AWAY",'FA2'!$A$1:$D$1,0),0),"")&amp;IFERROR(VLOOKUP(CR$2&amp;$A13,'FA2'!$B:$C,MATCH("HOME",'FA2'!$B$1:$C$1,0),0),"")&amp;IFERROR(VLOOKUP(CR$2&amp;$A13,'EFL2'!$A:$D,MATCH("AWAY",'EFL2'!$A$1:$D$1,0),0),"")&amp;IFERROR(VLOOKUP(CR$2&amp;$A13,'EFL2'!$B:$C,MATCH("HOME",'EFL2'!$B$1:$C$1,0),0),"")&amp;IFERROR(VLOOKUP(CR$2&amp;$A13,'UCL2'!$C:$F,MATCH("AWAY",'UCL2'!$C$1:$F$1,0),0),"")&amp;IFERROR(VLOOKUP(CR$2&amp;$A13,'UCL2'!$D:$E,MATCH("HOME",'UCL2'!$D$1:$E$1,0),0),"")&amp;IFERROR(VLOOKUP(CR$2&amp;$A13,'EU2'!$C:$F,MATCH("AWAY",'EU2'!$C$1:$F$1,0),0),"")&amp;IFERROR(VLOOKUP(CR$2&amp;$A13,'EU2'!$D:$E,MATCH("HOME",'EU2'!$D$1:$E$1,0),0),"")&amp;IFERROR(VLOOKUP(CR$2&amp;$A13,'EUC2'!$C:$F,MATCH("AWAY",'EUC2'!$C$1:$F$1,0),0),"")&amp;IFERROR(VLOOKUP(CR$2&amp;$A13,'EUC2'!$D:$E,MATCH("HOME",'EUC2'!$D$1:$E$1,0),0),"")</f>
        <v/>
      </c>
      <c r="CS13" s="25" t="str">
        <f>IFERROR(VLOOKUP(CS$2&amp;$B13,'FPL FIX2'!$N$1:$Q$400,MATCH("HOME",'FPL FIX2'!$N$1:$Q$1,0),0),"")&amp;IFERROR(VLOOKUP(CS$2&amp;$B13,'FPL FIX2'!$O$1:$P$400,MATCH("AWAY",'FPL FIX2'!$O$1:$P$1,0),0),"")&amp;IFERROR(VLOOKUP(CS$2&amp;$A13,'FA2'!$A:$D,MATCH("AWAY",'FA2'!$A$1:$D$1,0),0),"")&amp;IFERROR(VLOOKUP(CS$2&amp;$A13,'FA2'!$B:$C,MATCH("HOME",'FA2'!$B$1:$C$1,0),0),"")&amp;IFERROR(VLOOKUP(CS$2&amp;$A13,'EFL2'!$A:$D,MATCH("AWAY",'EFL2'!$A$1:$D$1,0),0),"")&amp;IFERROR(VLOOKUP(CS$2&amp;$A13,'EFL2'!$B:$C,MATCH("HOME",'EFL2'!$B$1:$C$1,0),0),"")&amp;IFERROR(VLOOKUP(CS$2&amp;$A13,'UCL2'!$C:$F,MATCH("AWAY",'UCL2'!$C$1:$F$1,0),0),"")&amp;IFERROR(VLOOKUP(CS$2&amp;$A13,'UCL2'!$D:$E,MATCH("HOME",'UCL2'!$D$1:$E$1,0),0),"")&amp;IFERROR(VLOOKUP(CS$2&amp;$A13,'EU2'!$C:$F,MATCH("AWAY",'EU2'!$C$1:$F$1,0),0),"")&amp;IFERROR(VLOOKUP(CS$2&amp;$A13,'EU2'!$D:$E,MATCH("HOME",'EU2'!$D$1:$E$1,0),0),"")&amp;IFERROR(VLOOKUP(CS$2&amp;$A13,'EUC2'!$C:$F,MATCH("AWAY",'EUC2'!$C$1:$F$1,0),0),"")&amp;IFERROR(VLOOKUP(CS$2&amp;$A13,'EUC2'!$D:$E,MATCH("HOME",'EUC2'!$D$1:$E$1,0),0),"")</f>
        <v/>
      </c>
      <c r="CT13" s="25" t="str">
        <f>IFERROR(VLOOKUP(CT$2&amp;$B13,'FPL FIX2'!$N$1:$Q$400,MATCH("HOME",'FPL FIX2'!$N$1:$Q$1,0),0),"")&amp;IFERROR(VLOOKUP(CT$2&amp;$B13,'FPL FIX2'!$O$1:$P$400,MATCH("AWAY",'FPL FIX2'!$O$1:$P$1,0),0),"")&amp;IFERROR(VLOOKUP(CT$2&amp;$A13,'FA2'!$A:$D,MATCH("AWAY",'FA2'!$A$1:$D$1,0),0),"")&amp;IFERROR(VLOOKUP(CT$2&amp;$A13,'FA2'!$B:$C,MATCH("HOME",'FA2'!$B$1:$C$1,0),0),"")&amp;IFERROR(VLOOKUP(CT$2&amp;$A13,'EFL2'!$A:$D,MATCH("AWAY",'EFL2'!$A$1:$D$1,0),0),"")&amp;IFERROR(VLOOKUP(CT$2&amp;$A13,'EFL2'!$B:$C,MATCH("HOME",'EFL2'!$B$1:$C$1,0),0),"")&amp;IFERROR(VLOOKUP(CT$2&amp;$A13,'UCL2'!$C:$F,MATCH("AWAY",'UCL2'!$C$1:$F$1,0),0),"")&amp;IFERROR(VLOOKUP(CT$2&amp;$A13,'UCL2'!$D:$E,MATCH("HOME",'UCL2'!$D$1:$E$1,0),0),"")&amp;IFERROR(VLOOKUP(CT$2&amp;$A13,'EU2'!$C:$F,MATCH("AWAY",'EU2'!$C$1:$F$1,0),0),"")&amp;IFERROR(VLOOKUP(CT$2&amp;$A13,'EU2'!$D:$E,MATCH("HOME",'EU2'!$D$1:$E$1,0),0),"")&amp;IFERROR(VLOOKUP(CT$2&amp;$A13,'EUC2'!$C:$F,MATCH("AWAY",'EUC2'!$C$1:$F$1,0),0),"")&amp;IFERROR(VLOOKUP(CT$2&amp;$A13,'EUC2'!$D:$E,MATCH("HOME",'EUC2'!$D$1:$E$1,0),0),"")</f>
        <v/>
      </c>
      <c r="CU13" s="25" t="str">
        <f>IFERROR(VLOOKUP(CU$2&amp;$B13,'FPL FIX2'!$N$1:$Q$400,MATCH("HOME",'FPL FIX2'!$N$1:$Q$1,0),0),"")&amp;IFERROR(VLOOKUP(CU$2&amp;$B13,'FPL FIX2'!$O$1:$P$400,MATCH("AWAY",'FPL FIX2'!$O$1:$P$1,0),0),"")&amp;IFERROR(VLOOKUP(CU$2&amp;$A13,'FA2'!$A:$D,MATCH("AWAY",'FA2'!$A$1:$D$1,0),0),"")&amp;IFERROR(VLOOKUP(CU$2&amp;$A13,'FA2'!$B:$C,MATCH("HOME",'FA2'!$B$1:$C$1,0),0),"")&amp;IFERROR(VLOOKUP(CU$2&amp;$A13,'EFL2'!$A:$D,MATCH("AWAY",'EFL2'!$A$1:$D$1,0),0),"")&amp;IFERROR(VLOOKUP(CU$2&amp;$A13,'EFL2'!$B:$C,MATCH("HOME",'EFL2'!$B$1:$C$1,0),0),"")&amp;IFERROR(VLOOKUP(CU$2&amp;$A13,'UCL2'!$C:$F,MATCH("AWAY",'UCL2'!$C$1:$F$1,0),0),"")&amp;IFERROR(VLOOKUP(CU$2&amp;$A13,'UCL2'!$D:$E,MATCH("HOME",'UCL2'!$D$1:$E$1,0),0),"")&amp;IFERROR(VLOOKUP(CU$2&amp;$A13,'EU2'!$C:$F,MATCH("AWAY",'EU2'!$C$1:$F$1,0),0),"")&amp;IFERROR(VLOOKUP(CU$2&amp;$A13,'EU2'!$D:$E,MATCH("HOME",'EU2'!$D$1:$E$1,0),0),"")&amp;IFERROR(VLOOKUP(CU$2&amp;$A13,'EUC2'!$C:$F,MATCH("AWAY",'EUC2'!$C$1:$F$1,0),0),"")&amp;IFERROR(VLOOKUP(CU$2&amp;$A13,'EUC2'!$D:$E,MATCH("HOME",'EUC2'!$D$1:$E$1,0),0),"")</f>
        <v>BOU</v>
      </c>
      <c r="CV13" s="25" t="str">
        <f>IFERROR(VLOOKUP(CV$2&amp;$B13,'FPL FIX2'!$N$1:$Q$400,MATCH("HOME",'FPL FIX2'!$N$1:$Q$1,0),0),"")&amp;IFERROR(VLOOKUP(CV$2&amp;$B13,'FPL FIX2'!$O$1:$P$400,MATCH("AWAY",'FPL FIX2'!$O$1:$P$1,0),0),"")&amp;IFERROR(VLOOKUP(CV$2&amp;$A13,'FA2'!$A:$D,MATCH("AWAY",'FA2'!$A$1:$D$1,0),0),"")&amp;IFERROR(VLOOKUP(CV$2&amp;$A13,'FA2'!$B:$C,MATCH("HOME",'FA2'!$B$1:$C$1,0),0),"")&amp;IFERROR(VLOOKUP(CV$2&amp;$A13,'EFL2'!$A:$D,MATCH("AWAY",'EFL2'!$A$1:$D$1,0),0),"")&amp;IFERROR(VLOOKUP(CV$2&amp;$A13,'EFL2'!$B:$C,MATCH("HOME",'EFL2'!$B$1:$C$1,0),0),"")&amp;IFERROR(VLOOKUP(CV$2&amp;$A13,'UCL2'!$C:$F,MATCH("AWAY",'UCL2'!$C$1:$F$1,0),0),"")&amp;IFERROR(VLOOKUP(CV$2&amp;$A13,'UCL2'!$D:$E,MATCH("HOME",'UCL2'!$D$1:$E$1,0),0),"")&amp;IFERROR(VLOOKUP(CV$2&amp;$A13,'EU2'!$C:$F,MATCH("AWAY",'EU2'!$C$1:$F$1,0),0),"")&amp;IFERROR(VLOOKUP(CV$2&amp;$A13,'EU2'!$D:$E,MATCH("HOME",'EU2'!$D$1:$E$1,0),0),"")&amp;IFERROR(VLOOKUP(CV$2&amp;$A13,'EUC2'!$C:$F,MATCH("AWAY",'EUC2'!$C$1:$F$1,0),0),"")&amp;IFERROR(VLOOKUP(CV$2&amp;$A13,'EUC2'!$D:$E,MATCH("HOME",'EUC2'!$D$1:$E$1,0),0),"")</f>
        <v/>
      </c>
      <c r="CW13" s="25" t="str">
        <f>IFERROR(VLOOKUP(CW$2&amp;$B13,'FPL FIX2'!$N$1:$Q$400,MATCH("HOME",'FPL FIX2'!$N$1:$Q$1,0),0),"")&amp;IFERROR(VLOOKUP(CW$2&amp;$B13,'FPL FIX2'!$O$1:$P$400,MATCH("AWAY",'FPL FIX2'!$O$1:$P$1,0),0),"")&amp;IFERROR(VLOOKUP(CW$2&amp;$A13,'FA2'!$A:$D,MATCH("AWAY",'FA2'!$A$1:$D$1,0),0),"")&amp;IFERROR(VLOOKUP(CW$2&amp;$A13,'FA2'!$B:$C,MATCH("HOME",'FA2'!$B$1:$C$1,0),0),"")&amp;IFERROR(VLOOKUP(CW$2&amp;$A13,'EFL2'!$A:$D,MATCH("AWAY",'EFL2'!$A$1:$D$1,0),0),"")&amp;IFERROR(VLOOKUP(CW$2&amp;$A13,'EFL2'!$B:$C,MATCH("HOME",'EFL2'!$B$1:$C$1,0),0),"")&amp;IFERROR(VLOOKUP(CW$2&amp;$A13,'UCL2'!$C:$F,MATCH("AWAY",'UCL2'!$C$1:$F$1,0),0),"")&amp;IFERROR(VLOOKUP(CW$2&amp;$A13,'UCL2'!$D:$E,MATCH("HOME",'UCL2'!$D$1:$E$1,0),0),"")&amp;IFERROR(VLOOKUP(CW$2&amp;$A13,'EU2'!$C:$F,MATCH("AWAY",'EU2'!$C$1:$F$1,0),0),"")&amp;IFERROR(VLOOKUP(CW$2&amp;$A13,'EU2'!$D:$E,MATCH("HOME",'EU2'!$D$1:$E$1,0),0),"")&amp;IFERROR(VLOOKUP(CW$2&amp;$A13,'EUC2'!$C:$F,MATCH("AWAY",'EUC2'!$C$1:$F$1,0),0),"")&amp;IFERROR(VLOOKUP(CW$2&amp;$A13,'EUC2'!$D:$E,MATCH("HOME",'EUC2'!$D$1:$E$1,0),0),"")</f>
        <v/>
      </c>
      <c r="CX13" s="25" t="str">
        <f>IFERROR(VLOOKUP(CX$2&amp;$B13,'FPL FIX2'!$N$1:$Q$400,MATCH("HOME",'FPL FIX2'!$N$1:$Q$1,0),0),"")&amp;IFERROR(VLOOKUP(CX$2&amp;$B13,'FPL FIX2'!$O$1:$P$400,MATCH("AWAY",'FPL FIX2'!$O$1:$P$1,0),0),"")&amp;IFERROR(VLOOKUP(CX$2&amp;$A13,'FA2'!$A:$D,MATCH("AWAY",'FA2'!$A$1:$D$1,0),0),"")&amp;IFERROR(VLOOKUP(CX$2&amp;$A13,'FA2'!$B:$C,MATCH("HOME",'FA2'!$B$1:$C$1,0),0),"")&amp;IFERROR(VLOOKUP(CX$2&amp;$A13,'EFL2'!$A:$D,MATCH("AWAY",'EFL2'!$A$1:$D$1,0),0),"")&amp;IFERROR(VLOOKUP(CX$2&amp;$A13,'EFL2'!$B:$C,MATCH("HOME",'EFL2'!$B$1:$C$1,0),0),"")&amp;IFERROR(VLOOKUP(CX$2&amp;$A13,'UCL2'!$C:$F,MATCH("AWAY",'UCL2'!$C$1:$F$1,0),0),"")&amp;IFERROR(VLOOKUP(CX$2&amp;$A13,'UCL2'!$D:$E,MATCH("HOME",'UCL2'!$D$1:$E$1,0),0),"")&amp;IFERROR(VLOOKUP(CX$2&amp;$A13,'EU2'!$C:$F,MATCH("AWAY",'EU2'!$C$1:$F$1,0),0),"")&amp;IFERROR(VLOOKUP(CX$2&amp;$A13,'EU2'!$D:$E,MATCH("HOME",'EU2'!$D$1:$E$1,0),0),"")&amp;IFERROR(VLOOKUP(CX$2&amp;$A13,'EUC2'!$C:$F,MATCH("AWAY",'EUC2'!$C$1:$F$1,0),0),"")&amp;IFERROR(VLOOKUP(CX$2&amp;$A13,'EUC2'!$D:$E,MATCH("HOME",'EUC2'!$D$1:$E$1,0),0),"")</f>
        <v/>
      </c>
      <c r="CY13" s="25" t="str">
        <f>IFERROR(VLOOKUP(CY$2&amp;$B13,'FPL FIX2'!$N$1:$Q$400,MATCH("HOME",'FPL FIX2'!$N$1:$Q$1,0),0),"")&amp;IFERROR(VLOOKUP(CY$2&amp;$B13,'FPL FIX2'!$O$1:$P$400,MATCH("AWAY",'FPL FIX2'!$O$1:$P$1,0),0),"")&amp;IFERROR(VLOOKUP(CY$2&amp;$A13,'FA2'!$A:$D,MATCH("AWAY",'FA2'!$A$1:$D$1,0),0),"")&amp;IFERROR(VLOOKUP(CY$2&amp;$A13,'FA2'!$B:$C,MATCH("HOME",'FA2'!$B$1:$C$1,0),0),"")&amp;IFERROR(VLOOKUP(CY$2&amp;$A13,'EFL2'!$A:$D,MATCH("AWAY",'EFL2'!$A$1:$D$1,0),0),"")&amp;IFERROR(VLOOKUP(CY$2&amp;$A13,'EFL2'!$B:$C,MATCH("HOME",'EFL2'!$B$1:$C$1,0),0),"")&amp;IFERROR(VLOOKUP(CY$2&amp;$A13,'UCL2'!$C:$F,MATCH("AWAY",'UCL2'!$C$1:$F$1,0),0),"")&amp;IFERROR(VLOOKUP(CY$2&amp;$A13,'UCL2'!$D:$E,MATCH("HOME",'UCL2'!$D$1:$E$1,0),0),"")&amp;IFERROR(VLOOKUP(CY$2&amp;$A13,'EU2'!$C:$F,MATCH("AWAY",'EU2'!$C$1:$F$1,0),0),"")&amp;IFERROR(VLOOKUP(CY$2&amp;$A13,'EU2'!$D:$E,MATCH("HOME",'EU2'!$D$1:$E$1,0),0),"")&amp;IFERROR(VLOOKUP(CY$2&amp;$A13,'EUC2'!$C:$F,MATCH("AWAY",'EUC2'!$C$1:$F$1,0),0),"")&amp;IFERROR(VLOOKUP(CY$2&amp;$A13,'EUC2'!$D:$E,MATCH("HOME",'EUC2'!$D$1:$E$1,0),0),"")</f>
        <v>Wolves</v>
      </c>
      <c r="CZ13" s="25" t="str">
        <f>IFERROR(VLOOKUP(CZ$2&amp;$B13,'FPL FIX2'!$N$1:$Q$400,MATCH("HOME",'FPL FIX2'!$N$1:$Q$1,0),0),"")&amp;IFERROR(VLOOKUP(CZ$2&amp;$B13,'FPL FIX2'!$O$1:$P$400,MATCH("AWAY",'FPL FIX2'!$O$1:$P$1,0),0),"")&amp;IFERROR(VLOOKUP(CZ$2&amp;$A13,'FA2'!$A:$D,MATCH("AWAY",'FA2'!$A$1:$D$1,0),0),"")&amp;IFERROR(VLOOKUP(CZ$2&amp;$A13,'FA2'!$B:$C,MATCH("HOME",'FA2'!$B$1:$C$1,0),0),"")&amp;IFERROR(VLOOKUP(CZ$2&amp;$A13,'EFL2'!$A:$D,MATCH("AWAY",'EFL2'!$A$1:$D$1,0),0),"")&amp;IFERROR(VLOOKUP(CZ$2&amp;$A13,'EFL2'!$B:$C,MATCH("HOME",'EFL2'!$B$1:$C$1,0),0),"")&amp;IFERROR(VLOOKUP(CZ$2&amp;$A13,'UCL2'!$C:$F,MATCH("AWAY",'UCL2'!$C$1:$F$1,0),0),"")&amp;IFERROR(VLOOKUP(CZ$2&amp;$A13,'UCL2'!$D:$E,MATCH("HOME",'UCL2'!$D$1:$E$1,0),0),"")&amp;IFERROR(VLOOKUP(CZ$2&amp;$A13,'EU2'!$C:$F,MATCH("AWAY",'EU2'!$C$1:$F$1,0),0),"")&amp;IFERROR(VLOOKUP(CZ$2&amp;$A13,'EU2'!$D:$E,MATCH("HOME",'EU2'!$D$1:$E$1,0),0),"")&amp;IFERROR(VLOOKUP(CZ$2&amp;$A13,'EUC2'!$C:$F,MATCH("AWAY",'EUC2'!$C$1:$F$1,0),0),"")&amp;IFERROR(VLOOKUP(CZ$2&amp;$A13,'EUC2'!$D:$E,MATCH("HOME",'EUC2'!$D$1:$E$1,0),0),"")</f>
        <v/>
      </c>
      <c r="DA13" s="25" t="str">
        <f>IFERROR(VLOOKUP(DA$2&amp;$B13,'FPL FIX2'!$N$1:$Q$400,MATCH("HOME",'FPL FIX2'!$N$1:$Q$1,0),0),"")&amp;IFERROR(VLOOKUP(DA$2&amp;$B13,'FPL FIX2'!$O$1:$P$400,MATCH("AWAY",'FPL FIX2'!$O$1:$P$1,0),0),"")&amp;IFERROR(VLOOKUP(DA$2&amp;$A13,'FA2'!$A:$D,MATCH("AWAY",'FA2'!$A$1:$D$1,0),0),"")&amp;IFERROR(VLOOKUP(DA$2&amp;$A13,'FA2'!$B:$C,MATCH("HOME",'FA2'!$B$1:$C$1,0),0),"")&amp;IFERROR(VLOOKUP(DA$2&amp;$A13,'EFL2'!$A:$D,MATCH("AWAY",'EFL2'!$A$1:$D$1,0),0),"")&amp;IFERROR(VLOOKUP(DA$2&amp;$A13,'EFL2'!$B:$C,MATCH("HOME",'EFL2'!$B$1:$C$1,0),0),"")&amp;IFERROR(VLOOKUP(DA$2&amp;$A13,'UCL2'!$C:$F,MATCH("AWAY",'UCL2'!$C$1:$F$1,0),0),"")&amp;IFERROR(VLOOKUP(DA$2&amp;$A13,'UCL2'!$D:$E,MATCH("HOME",'UCL2'!$D$1:$E$1,0),0),"")&amp;IFERROR(VLOOKUP(DA$2&amp;$A13,'EU2'!$C:$F,MATCH("AWAY",'EU2'!$C$1:$F$1,0),0),"")&amp;IFERROR(VLOOKUP(DA$2&amp;$A13,'EU2'!$D:$E,MATCH("HOME",'EU2'!$D$1:$E$1,0),0),"")&amp;IFERROR(VLOOKUP(DA$2&amp;$A13,'EUC2'!$C:$F,MATCH("AWAY",'EUC2'!$C$1:$F$1,0),0),"")&amp;IFERROR(VLOOKUP(DA$2&amp;$A13,'EUC2'!$D:$E,MATCH("HOME",'EUC2'!$D$1:$E$1,0),0),"")</f>
        <v/>
      </c>
      <c r="DB13" s="25" t="str">
        <f>IFERROR(VLOOKUP(DB$2&amp;$B13,'FPL FIX2'!$N$1:$Q$400,MATCH("HOME",'FPL FIX2'!$N$1:$Q$1,0),0),"")&amp;IFERROR(VLOOKUP(DB$2&amp;$B13,'FPL FIX2'!$O$1:$P$400,MATCH("AWAY",'FPL FIX2'!$O$1:$P$1,0),0),"")&amp;IFERROR(VLOOKUP(DB$2&amp;$A13,'FA2'!$A:$D,MATCH("AWAY",'FA2'!$A$1:$D$1,0),0),"")&amp;IFERROR(VLOOKUP(DB$2&amp;$A13,'FA2'!$B:$C,MATCH("HOME",'FA2'!$B$1:$C$1,0),0),"")&amp;IFERROR(VLOOKUP(DB$2&amp;$A13,'EFL2'!$A:$D,MATCH("AWAY",'EFL2'!$A$1:$D$1,0),0),"")&amp;IFERROR(VLOOKUP(DB$2&amp;$A13,'EFL2'!$B:$C,MATCH("HOME",'EFL2'!$B$1:$C$1,0),0),"")&amp;IFERROR(VLOOKUP(DB$2&amp;$A13,'UCL2'!$C:$F,MATCH("AWAY",'UCL2'!$C$1:$F$1,0),0),"")&amp;IFERROR(VLOOKUP(DB$2&amp;$A13,'UCL2'!$D:$E,MATCH("HOME",'UCL2'!$D$1:$E$1,0),0),"")&amp;IFERROR(VLOOKUP(DB$2&amp;$A13,'EU2'!$C:$F,MATCH("AWAY",'EU2'!$C$1:$F$1,0),0),"")&amp;IFERROR(VLOOKUP(DB$2&amp;$A13,'EU2'!$D:$E,MATCH("HOME",'EU2'!$D$1:$E$1,0),0),"")&amp;IFERROR(VLOOKUP(DB$2&amp;$A13,'EUC2'!$C:$F,MATCH("AWAY",'EUC2'!$C$1:$F$1,0),0),"")&amp;IFERROR(VLOOKUP(DB$2&amp;$A13,'EUC2'!$D:$E,MATCH("HOME",'EUC2'!$D$1:$E$1,0),0),"")</f>
        <v>tot</v>
      </c>
      <c r="DC13" s="25" t="str">
        <f>IFERROR(VLOOKUP(DC$2&amp;$B13,'FPL FIX2'!$N$1:$Q$400,MATCH("HOME",'FPL FIX2'!$N$1:$Q$1,0),0),"")&amp;IFERROR(VLOOKUP(DC$2&amp;$B13,'FPL FIX2'!$O$1:$P$400,MATCH("AWAY",'FPL FIX2'!$O$1:$P$1,0),0),"")&amp;IFERROR(VLOOKUP(DC$2&amp;$A13,'FA2'!$A:$D,MATCH("AWAY",'FA2'!$A$1:$D$1,0),0),"")&amp;IFERROR(VLOOKUP(DC$2&amp;$A13,'FA2'!$B:$C,MATCH("HOME",'FA2'!$B$1:$C$1,0),0),"")&amp;IFERROR(VLOOKUP(DC$2&amp;$A13,'EFL2'!$A:$D,MATCH("AWAY",'EFL2'!$A$1:$D$1,0),0),"")&amp;IFERROR(VLOOKUP(DC$2&amp;$A13,'EFL2'!$B:$C,MATCH("HOME",'EFL2'!$B$1:$C$1,0),0),"")&amp;IFERROR(VLOOKUP(DC$2&amp;$A13,'UCL2'!$C:$F,MATCH("AWAY",'UCL2'!$C$1:$F$1,0),0),"")&amp;IFERROR(VLOOKUP(DC$2&amp;$A13,'UCL2'!$D:$E,MATCH("HOME",'UCL2'!$D$1:$E$1,0),0),"")&amp;IFERROR(VLOOKUP(DC$2&amp;$A13,'EU2'!$C:$F,MATCH("AWAY",'EU2'!$C$1:$F$1,0),0),"")&amp;IFERROR(VLOOKUP(DC$2&amp;$A13,'EU2'!$D:$E,MATCH("HOME",'EU2'!$D$1:$E$1,0),0),"")&amp;IFERROR(VLOOKUP(DC$2&amp;$A13,'EUC2'!$C:$F,MATCH("AWAY",'EUC2'!$C$1:$F$1,0),0),"")&amp;IFERROR(VLOOKUP(DC$2&amp;$A13,'EUC2'!$D:$E,MATCH("HOME",'EUC2'!$D$1:$E$1,0),0),"")</f>
        <v/>
      </c>
      <c r="DD13" s="25" t="str">
        <f>IFERROR(VLOOKUP(DD$2&amp;$B13,'FPL FIX2'!$N$1:$Q$400,MATCH("HOME",'FPL FIX2'!$N$1:$Q$1,0),0),"")&amp;IFERROR(VLOOKUP(DD$2&amp;$B13,'FPL FIX2'!$O$1:$P$400,MATCH("AWAY",'FPL FIX2'!$O$1:$P$1,0),0),"")&amp;IFERROR(VLOOKUP(DD$2&amp;$A13,'FA2'!$A:$D,MATCH("AWAY",'FA2'!$A$1:$D$1,0),0),"")&amp;IFERROR(VLOOKUP(DD$2&amp;$A13,'FA2'!$B:$C,MATCH("HOME",'FA2'!$B$1:$C$1,0),0),"")&amp;IFERROR(VLOOKUP(DD$2&amp;$A13,'EFL2'!$A:$D,MATCH("AWAY",'EFL2'!$A$1:$D$1,0),0),"")&amp;IFERROR(VLOOKUP(DD$2&amp;$A13,'EFL2'!$B:$C,MATCH("HOME",'EFL2'!$B$1:$C$1,0),0),"")&amp;IFERROR(VLOOKUP(DD$2&amp;$A13,'UCL2'!$C:$F,MATCH("AWAY",'UCL2'!$C$1:$F$1,0),0),"")&amp;IFERROR(VLOOKUP(DD$2&amp;$A13,'UCL2'!$D:$E,MATCH("HOME",'UCL2'!$D$1:$E$1,0),0),"")&amp;IFERROR(VLOOKUP(DD$2&amp;$A13,'EU2'!$C:$F,MATCH("AWAY",'EU2'!$C$1:$F$1,0),0),"")&amp;IFERROR(VLOOKUP(DD$2&amp;$A13,'EU2'!$D:$E,MATCH("HOME",'EU2'!$D$1:$E$1,0),0),"")&amp;IFERROR(VLOOKUP(DD$2&amp;$A13,'EUC2'!$C:$F,MATCH("AWAY",'EUC2'!$C$1:$F$1,0),0),"")&amp;IFERROR(VLOOKUP(DD$2&amp;$A13,'EUC2'!$D:$E,MATCH("HOME",'EUC2'!$D$1:$E$1,0),0),"")</f>
        <v/>
      </c>
      <c r="DE13" s="25" t="str">
        <f>IFERROR(VLOOKUP(DE$2&amp;$B13,'FPL FIX2'!$N$1:$Q$400,MATCH("HOME",'FPL FIX2'!$N$1:$Q$1,0),0),"")&amp;IFERROR(VLOOKUP(DE$2&amp;$B13,'FPL FIX2'!$O$1:$P$400,MATCH("AWAY",'FPL FIX2'!$O$1:$P$1,0),0),"")&amp;IFERROR(VLOOKUP(DE$2&amp;$A13,'FA2'!$A:$D,MATCH("AWAY",'FA2'!$A$1:$D$1,0),0),"")&amp;IFERROR(VLOOKUP(DE$2&amp;$A13,'FA2'!$B:$C,MATCH("HOME",'FA2'!$B$1:$C$1,0),0),"")&amp;IFERROR(VLOOKUP(DE$2&amp;$A13,'EFL2'!$A:$D,MATCH("AWAY",'EFL2'!$A$1:$D$1,0),0),"")&amp;IFERROR(VLOOKUP(DE$2&amp;$A13,'EFL2'!$B:$C,MATCH("HOME",'EFL2'!$B$1:$C$1,0),0),"")&amp;IFERROR(VLOOKUP(DE$2&amp;$A13,'UCL2'!$C:$F,MATCH("AWAY",'UCL2'!$C$1:$F$1,0),0),"")&amp;IFERROR(VLOOKUP(DE$2&amp;$A13,'UCL2'!$D:$E,MATCH("HOME",'UCL2'!$D$1:$E$1,0),0),"")&amp;IFERROR(VLOOKUP(DE$2&amp;$A13,'EU2'!$C:$F,MATCH("AWAY",'EU2'!$C$1:$F$1,0),0),"")&amp;IFERROR(VLOOKUP(DE$2&amp;$A13,'EU2'!$D:$E,MATCH("HOME",'EU2'!$D$1:$E$1,0),0),"")&amp;IFERROR(VLOOKUP(DE$2&amp;$A13,'EUC2'!$C:$F,MATCH("AWAY",'EUC2'!$C$1:$F$1,0),0),"")&amp;IFERROR(VLOOKUP(DE$2&amp;$A13,'EUC2'!$D:$E,MATCH("HOME",'EUC2'!$D$1:$E$1,0),0),"")</f>
        <v/>
      </c>
      <c r="DF13" s="25" t="str">
        <f>IFERROR(VLOOKUP(DF$2&amp;$B13,'FPL FIX2'!$N$1:$Q$400,MATCH("HOME",'FPL FIX2'!$N$1:$Q$1,0),0),"")&amp;IFERROR(VLOOKUP(DF$2&amp;$B13,'FPL FIX2'!$O$1:$P$400,MATCH("AWAY",'FPL FIX2'!$O$1:$P$1,0),0),"")&amp;IFERROR(VLOOKUP(DF$2&amp;$A13,'FA2'!$A:$D,MATCH("AWAY",'FA2'!$A$1:$D$1,0),0),"")&amp;IFERROR(VLOOKUP(DF$2&amp;$A13,'FA2'!$B:$C,MATCH("HOME",'FA2'!$B$1:$C$1,0),0),"")&amp;IFERROR(VLOOKUP(DF$2&amp;$A13,'EFL2'!$A:$D,MATCH("AWAY",'EFL2'!$A$1:$D$1,0),0),"")&amp;IFERROR(VLOOKUP(DF$2&amp;$A13,'EFL2'!$B:$C,MATCH("HOME",'EFL2'!$B$1:$C$1,0),0),"")&amp;IFERROR(VLOOKUP(DF$2&amp;$A13,'UCL2'!$C:$F,MATCH("AWAY",'UCL2'!$C$1:$F$1,0),0),"")&amp;IFERROR(VLOOKUP(DF$2&amp;$A13,'UCL2'!$D:$E,MATCH("HOME",'UCL2'!$D$1:$E$1,0),0),"")&amp;IFERROR(VLOOKUP(DF$2&amp;$A13,'EU2'!$C:$F,MATCH("AWAY",'EU2'!$C$1:$F$1,0),0),"")&amp;IFERROR(VLOOKUP(DF$2&amp;$A13,'EU2'!$D:$E,MATCH("HOME",'EU2'!$D$1:$E$1,0),0),"")&amp;IFERROR(VLOOKUP(DF$2&amp;$A13,'EUC2'!$C:$F,MATCH("AWAY",'EUC2'!$C$1:$F$1,0),0),"")&amp;IFERROR(VLOOKUP(DF$2&amp;$A13,'EUC2'!$D:$E,MATCH("HOME",'EUC2'!$D$1:$E$1,0),0),"")</f>
        <v/>
      </c>
      <c r="DG13" s="25" t="str">
        <f>IFERROR(VLOOKUP(DG$2&amp;$B13,'FPL FIX2'!$N$1:$Q$400,MATCH("HOME",'FPL FIX2'!$N$1:$Q$1,0),0),"")&amp;IFERROR(VLOOKUP(DG$2&amp;$B13,'FPL FIX2'!$O$1:$P$400,MATCH("AWAY",'FPL FIX2'!$O$1:$P$1,0),0),"")&amp;IFERROR(VLOOKUP(DG$2&amp;$A13,'FA2'!$A:$D,MATCH("AWAY",'FA2'!$A$1:$D$1,0),0),"")&amp;IFERROR(VLOOKUP(DG$2&amp;$A13,'FA2'!$B:$C,MATCH("HOME",'FA2'!$B$1:$C$1,0),0),"")&amp;IFERROR(VLOOKUP(DG$2&amp;$A13,'EFL2'!$A:$D,MATCH("AWAY",'EFL2'!$A$1:$D$1,0),0),"")&amp;IFERROR(VLOOKUP(DG$2&amp;$A13,'EFL2'!$B:$C,MATCH("HOME",'EFL2'!$B$1:$C$1,0),0),"")&amp;IFERROR(VLOOKUP(DG$2&amp;$A13,'UCL2'!$C:$F,MATCH("AWAY",'UCL2'!$C$1:$F$1,0),0),"")&amp;IFERROR(VLOOKUP(DG$2&amp;$A13,'UCL2'!$D:$E,MATCH("HOME",'UCL2'!$D$1:$E$1,0),0),"")&amp;IFERROR(VLOOKUP(DG$2&amp;$A13,'EU2'!$C:$F,MATCH("AWAY",'EU2'!$C$1:$F$1,0),0),"")&amp;IFERROR(VLOOKUP(DG$2&amp;$A13,'EU2'!$D:$E,MATCH("HOME",'EU2'!$D$1:$E$1,0),0),"")&amp;IFERROR(VLOOKUP(DG$2&amp;$A13,'EUC2'!$C:$F,MATCH("AWAY",'EUC2'!$C$1:$F$1,0),0),"")&amp;IFERROR(VLOOKUP(DG$2&amp;$A13,'EUC2'!$D:$E,MATCH("HOME",'EUC2'!$D$1:$E$1,0),0),"")</f>
        <v/>
      </c>
      <c r="DH13" s="25" t="str">
        <f>IFERROR(VLOOKUP(DH$2&amp;$B13,'FPL FIX2'!$N$1:$Q$400,MATCH("HOME",'FPL FIX2'!$N$1:$Q$1,0),0),"")&amp;IFERROR(VLOOKUP(DH$2&amp;$B13,'FPL FIX2'!$O$1:$P$400,MATCH("AWAY",'FPL FIX2'!$O$1:$P$1,0),0),"")&amp;IFERROR(VLOOKUP(DH$2&amp;$A13,'FA2'!$A:$D,MATCH("AWAY",'FA2'!$A$1:$D$1,0),0),"")&amp;IFERROR(VLOOKUP(DH$2&amp;$A13,'FA2'!$B:$C,MATCH("HOME",'FA2'!$B$1:$C$1,0),0),"")&amp;IFERROR(VLOOKUP(DH$2&amp;$A13,'EFL2'!$A:$D,MATCH("AWAY",'EFL2'!$A$1:$D$1,0),0),"")&amp;IFERROR(VLOOKUP(DH$2&amp;$A13,'EFL2'!$B:$C,MATCH("HOME",'EFL2'!$B$1:$C$1,0),0),"")&amp;IFERROR(VLOOKUP(DH$2&amp;$A13,'UCL2'!$C:$F,MATCH("AWAY",'UCL2'!$C$1:$F$1,0),0),"")&amp;IFERROR(VLOOKUP(DH$2&amp;$A13,'UCL2'!$D:$E,MATCH("HOME",'UCL2'!$D$1:$E$1,0),0),"")&amp;IFERROR(VLOOKUP(DH$2&amp;$A13,'EU2'!$C:$F,MATCH("AWAY",'EU2'!$C$1:$F$1,0),0),"")&amp;IFERROR(VLOOKUP(DH$2&amp;$A13,'EU2'!$D:$E,MATCH("HOME",'EU2'!$D$1:$E$1,0),0),"")&amp;IFERROR(VLOOKUP(DH$2&amp;$A13,'EUC2'!$C:$F,MATCH("AWAY",'EUC2'!$C$1:$F$1,0),0),"")&amp;IFERROR(VLOOKUP(DH$2&amp;$A13,'EUC2'!$D:$E,MATCH("HOME",'EUC2'!$D$1:$E$1,0),0),"")</f>
        <v/>
      </c>
      <c r="DI13" s="25" t="str">
        <f>IFERROR(VLOOKUP(DI$2&amp;$B13,'FPL FIX2'!$N$1:$Q$400,MATCH("HOME",'FPL FIX2'!$N$1:$Q$1,0),0),"")&amp;IFERROR(VLOOKUP(DI$2&amp;$B13,'FPL FIX2'!$O$1:$P$400,MATCH("AWAY",'FPL FIX2'!$O$1:$P$1,0),0),"")&amp;IFERROR(VLOOKUP(DI$2&amp;$A13,'FA2'!$A:$D,MATCH("AWAY",'FA2'!$A$1:$D$1,0),0),"")&amp;IFERROR(VLOOKUP(DI$2&amp;$A13,'FA2'!$B:$C,MATCH("HOME",'FA2'!$B$1:$C$1,0),0),"")&amp;IFERROR(VLOOKUP(DI$2&amp;$A13,'EFL2'!$A:$D,MATCH("AWAY",'EFL2'!$A$1:$D$1,0),0),"")&amp;IFERROR(VLOOKUP(DI$2&amp;$A13,'EFL2'!$B:$C,MATCH("HOME",'EFL2'!$B$1:$C$1,0),0),"")&amp;IFERROR(VLOOKUP(DI$2&amp;$A13,'UCL2'!$C:$F,MATCH("AWAY",'UCL2'!$C$1:$F$1,0),0),"")&amp;IFERROR(VLOOKUP(DI$2&amp;$A13,'UCL2'!$D:$E,MATCH("HOME",'UCL2'!$D$1:$E$1,0),0),"")&amp;IFERROR(VLOOKUP(DI$2&amp;$A13,'EU2'!$C:$F,MATCH("AWAY",'EU2'!$C$1:$F$1,0),0),"")&amp;IFERROR(VLOOKUP(DI$2&amp;$A13,'EU2'!$D:$E,MATCH("HOME",'EU2'!$D$1:$E$1,0),0),"")&amp;IFERROR(VLOOKUP(DI$2&amp;$A13,'EUC2'!$C:$F,MATCH("AWAY",'EUC2'!$C$1:$F$1,0),0),"")&amp;IFERROR(VLOOKUP(DI$2&amp;$A13,'EUC2'!$D:$E,MATCH("HOME",'EUC2'!$D$1:$E$1,0),0),"")</f>
        <v/>
      </c>
      <c r="DJ13" s="25" t="str">
        <f>IFERROR(VLOOKUP(DJ$2&amp;$B13,'FPL FIX2'!$N$1:$Q$400,MATCH("HOME",'FPL FIX2'!$N$1:$Q$1,0),0),"")&amp;IFERROR(VLOOKUP(DJ$2&amp;$B13,'FPL FIX2'!$O$1:$P$400,MATCH("AWAY",'FPL FIX2'!$O$1:$P$1,0),0),"")&amp;IFERROR(VLOOKUP(DJ$2&amp;$A13,'FA2'!$A:$D,MATCH("AWAY",'FA2'!$A$1:$D$1,0),0),"")&amp;IFERROR(VLOOKUP(DJ$2&amp;$A13,'FA2'!$B:$C,MATCH("HOME",'FA2'!$B$1:$C$1,0),0),"")&amp;IFERROR(VLOOKUP(DJ$2&amp;$A13,'EFL2'!$A:$D,MATCH("AWAY",'EFL2'!$A$1:$D$1,0),0),"")&amp;IFERROR(VLOOKUP(DJ$2&amp;$A13,'EFL2'!$B:$C,MATCH("HOME",'EFL2'!$B$1:$C$1,0),0),"")&amp;IFERROR(VLOOKUP(DJ$2&amp;$A13,'UCL2'!$C:$F,MATCH("AWAY",'UCL2'!$C$1:$F$1,0),0),"")&amp;IFERROR(VLOOKUP(DJ$2&amp;$A13,'UCL2'!$D:$E,MATCH("HOME",'UCL2'!$D$1:$E$1,0),0),"")&amp;IFERROR(VLOOKUP(DJ$2&amp;$A13,'EU2'!$C:$F,MATCH("AWAY",'EU2'!$C$1:$F$1,0),0),"")&amp;IFERROR(VLOOKUP(DJ$2&amp;$A13,'EU2'!$D:$E,MATCH("HOME",'EU2'!$D$1:$E$1,0),0),"")&amp;IFERROR(VLOOKUP(DJ$2&amp;$A13,'EUC2'!$C:$F,MATCH("AWAY",'EUC2'!$C$1:$F$1,0),0),"")&amp;IFERROR(VLOOKUP(DJ$2&amp;$A13,'EUC2'!$D:$E,MATCH("HOME",'EUC2'!$D$1:$E$1,0),0),"")</f>
        <v/>
      </c>
      <c r="DK13" s="25" t="str">
        <f>IFERROR(VLOOKUP(DK$2&amp;$B13,'FPL FIX2'!$N$1:$Q$400,MATCH("HOME",'FPL FIX2'!$N$1:$Q$1,0),0),"")&amp;IFERROR(VLOOKUP(DK$2&amp;$B13,'FPL FIX2'!$O$1:$P$400,MATCH("AWAY",'FPL FIX2'!$O$1:$P$1,0),0),"")&amp;IFERROR(VLOOKUP(DK$2&amp;$A13,'FA2'!$A:$D,MATCH("AWAY",'FA2'!$A$1:$D$1,0),0),"")&amp;IFERROR(VLOOKUP(DK$2&amp;$A13,'FA2'!$B:$C,MATCH("HOME",'FA2'!$B$1:$C$1,0),0),"")&amp;IFERROR(VLOOKUP(DK$2&amp;$A13,'EFL2'!$A:$D,MATCH("AWAY",'EFL2'!$A$1:$D$1,0),0),"")&amp;IFERROR(VLOOKUP(DK$2&amp;$A13,'EFL2'!$B:$C,MATCH("HOME",'EFL2'!$B$1:$C$1,0),0),"")&amp;IFERROR(VLOOKUP(DK$2&amp;$A13,'UCL2'!$C:$F,MATCH("AWAY",'UCL2'!$C$1:$F$1,0),0),"")&amp;IFERROR(VLOOKUP(DK$2&amp;$A13,'UCL2'!$D:$E,MATCH("HOME",'UCL2'!$D$1:$E$1,0),0),"")&amp;IFERROR(VLOOKUP(DK$2&amp;$A13,'EU2'!$C:$F,MATCH("AWAY",'EU2'!$C$1:$F$1,0),0),"")&amp;IFERROR(VLOOKUP(DK$2&amp;$A13,'EU2'!$D:$E,MATCH("HOME",'EU2'!$D$1:$E$1,0),0),"")&amp;IFERROR(VLOOKUP(DK$2&amp;$A13,'EUC2'!$C:$F,MATCH("AWAY",'EUC2'!$C$1:$F$1,0),0),"")&amp;IFERROR(VLOOKUP(DK$2&amp;$A13,'EUC2'!$D:$E,MATCH("HOME",'EUC2'!$D$1:$E$1,0),0),"")</f>
        <v/>
      </c>
      <c r="DL13" s="25" t="str">
        <f>IFERROR(VLOOKUP(DL$2&amp;$B13,'FPL FIX2'!$N$1:$Q$400,MATCH("HOME",'FPL FIX2'!$N$1:$Q$1,0),0),"")&amp;IFERROR(VLOOKUP(DL$2&amp;$B13,'FPL FIX2'!$O$1:$P$400,MATCH("AWAY",'FPL FIX2'!$O$1:$P$1,0),0),"")&amp;IFERROR(VLOOKUP(DL$2&amp;$A13,'FA2'!$A:$D,MATCH("AWAY",'FA2'!$A$1:$D$1,0),0),"")&amp;IFERROR(VLOOKUP(DL$2&amp;$A13,'FA2'!$B:$C,MATCH("HOME",'FA2'!$B$1:$C$1,0),0),"")&amp;IFERROR(VLOOKUP(DL$2&amp;$A13,'EFL2'!$A:$D,MATCH("AWAY",'EFL2'!$A$1:$D$1,0),0),"")&amp;IFERROR(VLOOKUP(DL$2&amp;$A13,'EFL2'!$B:$C,MATCH("HOME",'EFL2'!$B$1:$C$1,0),0),"")&amp;IFERROR(VLOOKUP(DL$2&amp;$A13,'UCL2'!$C:$F,MATCH("AWAY",'UCL2'!$C$1:$F$1,0),0),"")&amp;IFERROR(VLOOKUP(DL$2&amp;$A13,'UCL2'!$D:$E,MATCH("HOME",'UCL2'!$D$1:$E$1,0),0),"")&amp;IFERROR(VLOOKUP(DL$2&amp;$A13,'EU2'!$C:$F,MATCH("AWAY",'EU2'!$C$1:$F$1,0),0),"")&amp;IFERROR(VLOOKUP(DL$2&amp;$A13,'EU2'!$D:$E,MATCH("HOME",'EU2'!$D$1:$E$1,0),0),"")&amp;IFERROR(VLOOKUP(DL$2&amp;$A13,'EUC2'!$C:$F,MATCH("AWAY",'EUC2'!$C$1:$F$1,0),0),"")&amp;IFERROR(VLOOKUP(DL$2&amp;$A13,'EUC2'!$D:$E,MATCH("HOME",'EUC2'!$D$1:$E$1,0),0),"")</f>
        <v/>
      </c>
      <c r="DM13" s="25" t="str">
        <f>IFERROR(VLOOKUP(DM$2&amp;$B13,'FPL FIX2'!$N$1:$Q$400,MATCH("HOME",'FPL FIX2'!$N$1:$Q$1,0),0),"")&amp;IFERROR(VLOOKUP(DM$2&amp;$B13,'FPL FIX2'!$O$1:$P$400,MATCH("AWAY",'FPL FIX2'!$O$1:$P$1,0),0),"")&amp;IFERROR(VLOOKUP(DM$2&amp;$A13,'FA2'!$A:$D,MATCH("AWAY",'FA2'!$A$1:$D$1,0),0),"")&amp;IFERROR(VLOOKUP(DM$2&amp;$A13,'FA2'!$B:$C,MATCH("HOME",'FA2'!$B$1:$C$1,0),0),"")&amp;IFERROR(VLOOKUP(DM$2&amp;$A13,'EFL2'!$A:$D,MATCH("AWAY",'EFL2'!$A$1:$D$1,0),0),"")&amp;IFERROR(VLOOKUP(DM$2&amp;$A13,'EFL2'!$B:$C,MATCH("HOME",'EFL2'!$B$1:$C$1,0),0),"")&amp;IFERROR(VLOOKUP(DM$2&amp;$A13,'UCL2'!$C:$F,MATCH("AWAY",'UCL2'!$C$1:$F$1,0),0),"")&amp;IFERROR(VLOOKUP(DM$2&amp;$A13,'UCL2'!$D:$E,MATCH("HOME",'UCL2'!$D$1:$E$1,0),0),"")&amp;IFERROR(VLOOKUP(DM$2&amp;$A13,'EU2'!$C:$F,MATCH("AWAY",'EU2'!$C$1:$F$1,0),0),"")&amp;IFERROR(VLOOKUP(DM$2&amp;$A13,'EU2'!$D:$E,MATCH("HOME",'EU2'!$D$1:$E$1,0),0),"")&amp;IFERROR(VLOOKUP(DM$2&amp;$A13,'EUC2'!$C:$F,MATCH("AWAY",'EUC2'!$C$1:$F$1,0),0),"")&amp;IFERROR(VLOOKUP(DM$2&amp;$A13,'EUC2'!$D:$E,MATCH("HOME",'EUC2'!$D$1:$E$1,0),0),"")</f>
        <v/>
      </c>
      <c r="DN13" s="25" t="str">
        <f>IFERROR(VLOOKUP(DN$2&amp;$B13,'FPL FIX2'!$N$1:$Q$400,MATCH("HOME",'FPL FIX2'!$N$1:$Q$1,0),0),"")&amp;IFERROR(VLOOKUP(DN$2&amp;$B13,'FPL FIX2'!$O$1:$P$400,MATCH("AWAY",'FPL FIX2'!$O$1:$P$1,0),0),"")&amp;IFERROR(VLOOKUP(DN$2&amp;$A13,'FA2'!$A:$D,MATCH("AWAY",'FA2'!$A$1:$D$1,0),0),"")&amp;IFERROR(VLOOKUP(DN$2&amp;$A13,'FA2'!$B:$C,MATCH("HOME",'FA2'!$B$1:$C$1,0),0),"")&amp;IFERROR(VLOOKUP(DN$2&amp;$A13,'EFL2'!$A:$D,MATCH("AWAY",'EFL2'!$A$1:$D$1,0),0),"")&amp;IFERROR(VLOOKUP(DN$2&amp;$A13,'EFL2'!$B:$C,MATCH("HOME",'EFL2'!$B$1:$C$1,0),0),"")&amp;IFERROR(VLOOKUP(DN$2&amp;$A13,'UCL2'!$C:$F,MATCH("AWAY",'UCL2'!$C$1:$F$1,0),0),"")&amp;IFERROR(VLOOKUP(DN$2&amp;$A13,'UCL2'!$D:$E,MATCH("HOME",'UCL2'!$D$1:$E$1,0),0),"")&amp;IFERROR(VLOOKUP(DN$2&amp;$A13,'EU2'!$C:$F,MATCH("AWAY",'EU2'!$C$1:$F$1,0),0),"")&amp;IFERROR(VLOOKUP(DN$2&amp;$A13,'EU2'!$D:$E,MATCH("HOME",'EU2'!$D$1:$E$1,0),0),"")&amp;IFERROR(VLOOKUP(DN$2&amp;$A13,'EUC2'!$C:$F,MATCH("AWAY",'EUC2'!$C$1:$F$1,0),0),"")&amp;IFERROR(VLOOKUP(DN$2&amp;$A13,'EUC2'!$D:$E,MATCH("HOME",'EUC2'!$D$1:$E$1,0),0),"")</f>
        <v/>
      </c>
      <c r="DO13" s="25" t="str">
        <f>IFERROR(VLOOKUP(DO$2&amp;$B13,'FPL FIX2'!$N$1:$Q$400,MATCH("HOME",'FPL FIX2'!$N$1:$Q$1,0),0),"")&amp;IFERROR(VLOOKUP(DO$2&amp;$B13,'FPL FIX2'!$O$1:$P$400,MATCH("AWAY",'FPL FIX2'!$O$1:$P$1,0),0),"")&amp;IFERROR(VLOOKUP(DO$2&amp;$A13,'FA2'!$A:$D,MATCH("AWAY",'FA2'!$A$1:$D$1,0),0),"")&amp;IFERROR(VLOOKUP(DO$2&amp;$A13,'FA2'!$B:$C,MATCH("HOME",'FA2'!$B$1:$C$1,0),0),"")&amp;IFERROR(VLOOKUP(DO$2&amp;$A13,'EFL2'!$A:$D,MATCH("AWAY",'EFL2'!$A$1:$D$1,0),0),"")&amp;IFERROR(VLOOKUP(DO$2&amp;$A13,'EFL2'!$B:$C,MATCH("HOME",'EFL2'!$B$1:$C$1,0),0),"")&amp;IFERROR(VLOOKUP(DO$2&amp;$A13,'UCL2'!$C:$F,MATCH("AWAY",'UCL2'!$C$1:$F$1,0),0),"")&amp;IFERROR(VLOOKUP(DO$2&amp;$A13,'UCL2'!$D:$E,MATCH("HOME",'UCL2'!$D$1:$E$1,0),0),"")&amp;IFERROR(VLOOKUP(DO$2&amp;$A13,'EU2'!$C:$F,MATCH("AWAY",'EU2'!$C$1:$F$1,0),0),"")&amp;IFERROR(VLOOKUP(DO$2&amp;$A13,'EU2'!$D:$E,MATCH("HOME",'EU2'!$D$1:$E$1,0),0),"")&amp;IFERROR(VLOOKUP(DO$2&amp;$A13,'EUC2'!$C:$F,MATCH("AWAY",'EUC2'!$C$1:$F$1,0),0),"")&amp;IFERROR(VLOOKUP(DO$2&amp;$A13,'EUC2'!$D:$E,MATCH("HOME",'EUC2'!$D$1:$E$1,0),0),"")</f>
        <v/>
      </c>
      <c r="DP13" s="25" t="str">
        <f>IFERROR(VLOOKUP(DP$2&amp;$B13,'FPL FIX2'!$N$1:$Q$400,MATCH("HOME",'FPL FIX2'!$N$1:$Q$1,0),0),"")&amp;IFERROR(VLOOKUP(DP$2&amp;$B13,'FPL FIX2'!$O$1:$P$400,MATCH("AWAY",'FPL FIX2'!$O$1:$P$1,0),0),"")&amp;IFERROR(VLOOKUP(DP$2&amp;$A13,'FA2'!$A:$D,MATCH("AWAY",'FA2'!$A$1:$D$1,0),0),"")&amp;IFERROR(VLOOKUP(DP$2&amp;$A13,'FA2'!$B:$C,MATCH("HOME",'FA2'!$B$1:$C$1,0),0),"")&amp;IFERROR(VLOOKUP(DP$2&amp;$A13,'EFL2'!$A:$D,MATCH("AWAY",'EFL2'!$A$1:$D$1,0),0),"")&amp;IFERROR(VLOOKUP(DP$2&amp;$A13,'EFL2'!$B:$C,MATCH("HOME",'EFL2'!$B$1:$C$1,0),0),"")&amp;IFERROR(VLOOKUP(DP$2&amp;$A13,'UCL2'!$C:$F,MATCH("AWAY",'UCL2'!$C$1:$F$1,0),0),"")&amp;IFERROR(VLOOKUP(DP$2&amp;$A13,'UCL2'!$D:$E,MATCH("HOME",'UCL2'!$D$1:$E$1,0),0),"")&amp;IFERROR(VLOOKUP(DP$2&amp;$A13,'EU2'!$C:$F,MATCH("AWAY",'EU2'!$C$1:$F$1,0),0),"")&amp;IFERROR(VLOOKUP(DP$2&amp;$A13,'EU2'!$D:$E,MATCH("HOME",'EU2'!$D$1:$E$1,0),0),"")&amp;IFERROR(VLOOKUP(DP$2&amp;$A13,'EUC2'!$C:$F,MATCH("AWAY",'EUC2'!$C$1:$F$1,0),0),"")&amp;IFERROR(VLOOKUP(DP$2&amp;$A13,'EUC2'!$D:$E,MATCH("HOME",'EUC2'!$D$1:$E$1,0),0),"")</f>
        <v/>
      </c>
      <c r="DQ13" s="25" t="str">
        <f>IFERROR(VLOOKUP(DQ$2&amp;$B13,'FPL FIX2'!$N$1:$Q$400,MATCH("HOME",'FPL FIX2'!$N$1:$Q$1,0),0),"")&amp;IFERROR(VLOOKUP(DQ$2&amp;$B13,'FPL FIX2'!$O$1:$P$400,MATCH("AWAY",'FPL FIX2'!$O$1:$P$1,0),0),"")&amp;IFERROR(VLOOKUP(DQ$2&amp;$A13,'FA2'!$A:$D,MATCH("AWAY",'FA2'!$A$1:$D$1,0),0),"")&amp;IFERROR(VLOOKUP(DQ$2&amp;$A13,'FA2'!$B:$C,MATCH("HOME",'FA2'!$B$1:$C$1,0),0),"")&amp;IFERROR(VLOOKUP(DQ$2&amp;$A13,'EFL2'!$A:$D,MATCH("AWAY",'EFL2'!$A$1:$D$1,0),0),"")&amp;IFERROR(VLOOKUP(DQ$2&amp;$A13,'EFL2'!$B:$C,MATCH("HOME",'EFL2'!$B$1:$C$1,0),0),"")&amp;IFERROR(VLOOKUP(DQ$2&amp;$A13,'UCL2'!$C:$F,MATCH("AWAY",'UCL2'!$C$1:$F$1,0),0),"")&amp;IFERROR(VLOOKUP(DQ$2&amp;$A13,'UCL2'!$D:$E,MATCH("HOME",'UCL2'!$D$1:$E$1,0),0),"")&amp;IFERROR(VLOOKUP(DQ$2&amp;$A13,'EU2'!$C:$F,MATCH("AWAY",'EU2'!$C$1:$F$1,0),0),"")&amp;IFERROR(VLOOKUP(DQ$2&amp;$A13,'EU2'!$D:$E,MATCH("HOME",'EU2'!$D$1:$E$1,0),0),"")&amp;IFERROR(VLOOKUP(DQ$2&amp;$A13,'EUC2'!$C:$F,MATCH("AWAY",'EUC2'!$C$1:$F$1,0),0),"")&amp;IFERROR(VLOOKUP(DQ$2&amp;$A13,'EUC2'!$D:$E,MATCH("HOME",'EUC2'!$D$1:$E$1,0),0),"")</f>
        <v/>
      </c>
      <c r="DR13" s="25" t="str">
        <f>IFERROR(VLOOKUP(DR$2&amp;$B13,'FPL FIX2'!$N$1:$Q$400,MATCH("HOME",'FPL FIX2'!$N$1:$Q$1,0),0),"")&amp;IFERROR(VLOOKUP(DR$2&amp;$B13,'FPL FIX2'!$O$1:$P$400,MATCH("AWAY",'FPL FIX2'!$O$1:$P$1,0),0),"")&amp;IFERROR(VLOOKUP(DR$2&amp;$A13,'FA2'!$A:$D,MATCH("AWAY",'FA2'!$A$1:$D$1,0),0),"")&amp;IFERROR(VLOOKUP(DR$2&amp;$A13,'FA2'!$B:$C,MATCH("HOME",'FA2'!$B$1:$C$1,0),0),"")&amp;IFERROR(VLOOKUP(DR$2&amp;$A13,'EFL2'!$A:$D,MATCH("AWAY",'EFL2'!$A$1:$D$1,0),0),"")&amp;IFERROR(VLOOKUP(DR$2&amp;$A13,'EFL2'!$B:$C,MATCH("HOME",'EFL2'!$B$1:$C$1,0),0),"")&amp;IFERROR(VLOOKUP(DR$2&amp;$A13,'UCL2'!$C:$F,MATCH("AWAY",'UCL2'!$C$1:$F$1,0),0),"")&amp;IFERROR(VLOOKUP(DR$2&amp;$A13,'UCL2'!$D:$E,MATCH("HOME",'UCL2'!$D$1:$E$1,0),0),"")&amp;IFERROR(VLOOKUP(DR$2&amp;$A13,'EU2'!$C:$F,MATCH("AWAY",'EU2'!$C$1:$F$1,0),0),"")&amp;IFERROR(VLOOKUP(DR$2&amp;$A13,'EU2'!$D:$E,MATCH("HOME",'EU2'!$D$1:$E$1,0),0),"")&amp;IFERROR(VLOOKUP(DR$2&amp;$A13,'EUC2'!$C:$F,MATCH("AWAY",'EUC2'!$C$1:$F$1,0),0),"")&amp;IFERROR(VLOOKUP(DR$2&amp;$A13,'EUC2'!$D:$E,MATCH("HOME",'EUC2'!$D$1:$E$1,0),0),"")</f>
        <v/>
      </c>
      <c r="DS13" s="25" t="str">
        <f>IFERROR(VLOOKUP(DS$2&amp;$B13,'FPL FIX2'!$N$1:$Q$400,MATCH("HOME",'FPL FIX2'!$N$1:$Q$1,0),0),"")&amp;IFERROR(VLOOKUP(DS$2&amp;$B13,'FPL FIX2'!$O$1:$P$400,MATCH("AWAY",'FPL FIX2'!$O$1:$P$1,0),0),"")&amp;IFERROR(VLOOKUP(DS$2&amp;$A13,'FA2'!$A:$D,MATCH("AWAY",'FA2'!$A$1:$D$1,0),0),"")&amp;IFERROR(VLOOKUP(DS$2&amp;$A13,'FA2'!$B:$C,MATCH("HOME",'FA2'!$B$1:$C$1,0),0),"")&amp;IFERROR(VLOOKUP(DS$2&amp;$A13,'EFL2'!$A:$D,MATCH("AWAY",'EFL2'!$A$1:$D$1,0),0),"")&amp;IFERROR(VLOOKUP(DS$2&amp;$A13,'EFL2'!$B:$C,MATCH("HOME",'EFL2'!$B$1:$C$1,0),0),"")&amp;IFERROR(VLOOKUP(DS$2&amp;$A13,'UCL2'!$C:$F,MATCH("AWAY",'UCL2'!$C$1:$F$1,0),0),"")&amp;IFERROR(VLOOKUP(DS$2&amp;$A13,'UCL2'!$D:$E,MATCH("HOME",'UCL2'!$D$1:$E$1,0),0),"")&amp;IFERROR(VLOOKUP(DS$2&amp;$A13,'EU2'!$C:$F,MATCH("AWAY",'EU2'!$C$1:$F$1,0),0),"")&amp;IFERROR(VLOOKUP(DS$2&amp;$A13,'EU2'!$D:$E,MATCH("HOME",'EU2'!$D$1:$E$1,0),0),"")&amp;IFERROR(VLOOKUP(DS$2&amp;$A13,'EUC2'!$C:$F,MATCH("AWAY",'EUC2'!$C$1:$F$1,0),0),"")&amp;IFERROR(VLOOKUP(DS$2&amp;$A13,'EUC2'!$D:$E,MATCH("HOME",'EUC2'!$D$1:$E$1,0),0),"")</f>
        <v/>
      </c>
      <c r="DT13" s="25" t="str">
        <f>IFERROR(VLOOKUP(DT$2&amp;$B13,'FPL FIX2'!$N$1:$Q$400,MATCH("HOME",'FPL FIX2'!$N$1:$Q$1,0),0),"")&amp;IFERROR(VLOOKUP(DT$2&amp;$B13,'FPL FIX2'!$O$1:$P$400,MATCH("AWAY",'FPL FIX2'!$O$1:$P$1,0),0),"")&amp;IFERROR(VLOOKUP(DT$2&amp;$A13,'FA2'!$A:$D,MATCH("AWAY",'FA2'!$A$1:$D$1,0),0),"")&amp;IFERROR(VLOOKUP(DT$2&amp;$A13,'FA2'!$B:$C,MATCH("HOME",'FA2'!$B$1:$C$1,0),0),"")&amp;IFERROR(VLOOKUP(DT$2&amp;$A13,'EFL2'!$A:$D,MATCH("AWAY",'EFL2'!$A$1:$D$1,0),0),"")&amp;IFERROR(VLOOKUP(DT$2&amp;$A13,'EFL2'!$B:$C,MATCH("HOME",'EFL2'!$B$1:$C$1,0),0),"")&amp;IFERROR(VLOOKUP(DT$2&amp;$A13,'UCL2'!$C:$F,MATCH("AWAY",'UCL2'!$C$1:$F$1,0),0),"")&amp;IFERROR(VLOOKUP(DT$2&amp;$A13,'UCL2'!$D:$E,MATCH("HOME",'UCL2'!$D$1:$E$1,0),0),"")&amp;IFERROR(VLOOKUP(DT$2&amp;$A13,'EU2'!$C:$F,MATCH("AWAY",'EU2'!$C$1:$F$1,0),0),"")&amp;IFERROR(VLOOKUP(DT$2&amp;$A13,'EU2'!$D:$E,MATCH("HOME",'EU2'!$D$1:$E$1,0),0),"")&amp;IFERROR(VLOOKUP(DT$2&amp;$A13,'EUC2'!$C:$F,MATCH("AWAY",'EUC2'!$C$1:$F$1,0),0),"")&amp;IFERROR(VLOOKUP(DT$2&amp;$A13,'EUC2'!$D:$E,MATCH("HOME",'EUC2'!$D$1:$E$1,0),0),"")</f>
        <v/>
      </c>
      <c r="DU13" s="25" t="str">
        <f>IFERROR(VLOOKUP(DU$2&amp;$B13,'FPL FIX2'!$N$1:$Q$400,MATCH("HOME",'FPL FIX2'!$N$1:$Q$1,0),0),"")&amp;IFERROR(VLOOKUP(DU$2&amp;$B13,'FPL FIX2'!$O$1:$P$400,MATCH("AWAY",'FPL FIX2'!$O$1:$P$1,0),0),"")&amp;IFERROR(VLOOKUP(DU$2&amp;$A13,'FA2'!$A:$D,MATCH("AWAY",'FA2'!$A$1:$D$1,0),0),"")&amp;IFERROR(VLOOKUP(DU$2&amp;$A13,'FA2'!$B:$C,MATCH("HOME",'FA2'!$B$1:$C$1,0),0),"")&amp;IFERROR(VLOOKUP(DU$2&amp;$A13,'EFL2'!$A:$D,MATCH("AWAY",'EFL2'!$A$1:$D$1,0),0),"")&amp;IFERROR(VLOOKUP(DU$2&amp;$A13,'EFL2'!$B:$C,MATCH("HOME",'EFL2'!$B$1:$C$1,0),0),"")&amp;IFERROR(VLOOKUP(DU$2&amp;$A13,'UCL2'!$C:$F,MATCH("AWAY",'UCL2'!$C$1:$F$1,0),0),"")&amp;IFERROR(VLOOKUP(DU$2&amp;$A13,'UCL2'!$D:$E,MATCH("HOME",'UCL2'!$D$1:$E$1,0),0),"")&amp;IFERROR(VLOOKUP(DU$2&amp;$A13,'EU2'!$C:$F,MATCH("AWAY",'EU2'!$C$1:$F$1,0),0),"")&amp;IFERROR(VLOOKUP(DU$2&amp;$A13,'EU2'!$D:$E,MATCH("HOME",'EU2'!$D$1:$E$1,0),0),"")&amp;IFERROR(VLOOKUP(DU$2&amp;$A13,'EUC2'!$C:$F,MATCH("AWAY",'EUC2'!$C$1:$F$1,0),0),"")&amp;IFERROR(VLOOKUP(DU$2&amp;$A13,'EUC2'!$D:$E,MATCH("HOME",'EUC2'!$D$1:$E$1,0),0),"")</f>
        <v/>
      </c>
      <c r="DV13" s="25" t="str">
        <f>IFERROR(VLOOKUP(DV$2&amp;$B13,'FPL FIX2'!$N$1:$Q$400,MATCH("HOME",'FPL FIX2'!$N$1:$Q$1,0),0),"")&amp;IFERROR(VLOOKUP(DV$2&amp;$B13,'FPL FIX2'!$O$1:$P$400,MATCH("AWAY",'FPL FIX2'!$O$1:$P$1,0),0),"")&amp;IFERROR(VLOOKUP(DV$2&amp;$A13,'FA2'!$A:$D,MATCH("AWAY",'FA2'!$A$1:$D$1,0),0),"")&amp;IFERROR(VLOOKUP(DV$2&amp;$A13,'FA2'!$B:$C,MATCH("HOME",'FA2'!$B$1:$C$1,0),0),"")&amp;IFERROR(VLOOKUP(DV$2&amp;$A13,'EFL2'!$A:$D,MATCH("AWAY",'EFL2'!$A$1:$D$1,0),0),"")&amp;IFERROR(VLOOKUP(DV$2&amp;$A13,'EFL2'!$B:$C,MATCH("HOME",'EFL2'!$B$1:$C$1,0),0),"")&amp;IFERROR(VLOOKUP(DV$2&amp;$A13,'UCL2'!$C:$F,MATCH("AWAY",'UCL2'!$C$1:$F$1,0),0),"")&amp;IFERROR(VLOOKUP(DV$2&amp;$A13,'UCL2'!$D:$E,MATCH("HOME",'UCL2'!$D$1:$E$1,0),0),"")&amp;IFERROR(VLOOKUP(DV$2&amp;$A13,'EU2'!$C:$F,MATCH("AWAY",'EU2'!$C$1:$F$1,0),0),"")&amp;IFERROR(VLOOKUP(DV$2&amp;$A13,'EU2'!$D:$E,MATCH("HOME",'EU2'!$D$1:$E$1,0),0),"")&amp;IFERROR(VLOOKUP(DV$2&amp;$A13,'EUC2'!$C:$F,MATCH("AWAY",'EUC2'!$C$1:$F$1,0),0),"")&amp;IFERROR(VLOOKUP(DV$2&amp;$A13,'EUC2'!$D:$E,MATCH("HOME",'EUC2'!$D$1:$E$1,0),0),"")</f>
        <v/>
      </c>
      <c r="DW13" s="25" t="str">
        <f>IFERROR(VLOOKUP(DW$2&amp;$B13,'FPL FIX2'!$N$1:$Q$400,MATCH("HOME",'FPL FIX2'!$N$1:$Q$1,0),0),"")&amp;IFERROR(VLOOKUP(DW$2&amp;$B13,'FPL FIX2'!$O$1:$P$400,MATCH("AWAY",'FPL FIX2'!$O$1:$P$1,0),0),"")&amp;IFERROR(VLOOKUP(DW$2&amp;$A13,'FA2'!$A:$D,MATCH("AWAY",'FA2'!$A$1:$D$1,0),0),"")&amp;IFERROR(VLOOKUP(DW$2&amp;$A13,'FA2'!$B:$C,MATCH("HOME",'FA2'!$B$1:$C$1,0),0),"")&amp;IFERROR(VLOOKUP(DW$2&amp;$A13,'EFL2'!$A:$D,MATCH("AWAY",'EFL2'!$A$1:$D$1,0),0),"")&amp;IFERROR(VLOOKUP(DW$2&amp;$A13,'EFL2'!$B:$C,MATCH("HOME",'EFL2'!$B$1:$C$1,0),0),"")&amp;IFERROR(VLOOKUP(DW$2&amp;$A13,'UCL2'!$C:$F,MATCH("AWAY",'UCL2'!$C$1:$F$1,0),0),"")&amp;IFERROR(VLOOKUP(DW$2&amp;$A13,'UCL2'!$D:$E,MATCH("HOME",'UCL2'!$D$1:$E$1,0),0),"")&amp;IFERROR(VLOOKUP(DW$2&amp;$A13,'EU2'!$C:$F,MATCH("AWAY",'EU2'!$C$1:$F$1,0),0),"")&amp;IFERROR(VLOOKUP(DW$2&amp;$A13,'EU2'!$D:$E,MATCH("HOME",'EU2'!$D$1:$E$1,0),0),"")&amp;IFERROR(VLOOKUP(DW$2&amp;$A13,'EUC2'!$C:$F,MATCH("AWAY",'EUC2'!$C$1:$F$1,0),0),"")&amp;IFERROR(VLOOKUP(DW$2&amp;$A13,'EUC2'!$D:$E,MATCH("HOME",'EUC2'!$D$1:$E$1,0),0),"")</f>
        <v/>
      </c>
      <c r="DX13" s="25" t="str">
        <f>IFERROR(VLOOKUP(DX$2&amp;$B13,'FPL FIX2'!$N$1:$Q$400,MATCH("HOME",'FPL FIX2'!$N$1:$Q$1,0),0),"")&amp;IFERROR(VLOOKUP(DX$2&amp;$B13,'FPL FIX2'!$O$1:$P$400,MATCH("AWAY",'FPL FIX2'!$O$1:$P$1,0),0),"")&amp;IFERROR(VLOOKUP(DX$2&amp;$A13,'FA2'!$A:$D,MATCH("AWAY",'FA2'!$A$1:$D$1,0),0),"")&amp;IFERROR(VLOOKUP(DX$2&amp;$A13,'FA2'!$B:$C,MATCH("HOME",'FA2'!$B$1:$C$1,0),0),"")&amp;IFERROR(VLOOKUP(DX$2&amp;$A13,'EFL2'!$A:$D,MATCH("AWAY",'EFL2'!$A$1:$D$1,0),0),"")&amp;IFERROR(VLOOKUP(DX$2&amp;$A13,'EFL2'!$B:$C,MATCH("HOME",'EFL2'!$B$1:$C$1,0),0),"")&amp;IFERROR(VLOOKUP(DX$2&amp;$A13,'UCL2'!$C:$F,MATCH("AWAY",'UCL2'!$C$1:$F$1,0),0),"")&amp;IFERROR(VLOOKUP(DX$2&amp;$A13,'UCL2'!$D:$E,MATCH("HOME",'UCL2'!$D$1:$E$1,0),0),"")&amp;IFERROR(VLOOKUP(DX$2&amp;$A13,'EU2'!$C:$F,MATCH("AWAY",'EU2'!$C$1:$F$1,0),0),"")&amp;IFERROR(VLOOKUP(DX$2&amp;$A13,'EU2'!$D:$E,MATCH("HOME",'EU2'!$D$1:$E$1,0),0),"")&amp;IFERROR(VLOOKUP(DX$2&amp;$A13,'EUC2'!$C:$F,MATCH("AWAY",'EUC2'!$C$1:$F$1,0),0),"")&amp;IFERROR(VLOOKUP(DX$2&amp;$A13,'EUC2'!$D:$E,MATCH("HOME",'EUC2'!$D$1:$E$1,0),0),"")</f>
        <v/>
      </c>
      <c r="DY13" s="25" t="str">
        <f>IFERROR(VLOOKUP(DY$2&amp;$B13,'FPL FIX2'!$N$1:$Q$400,MATCH("HOME",'FPL FIX2'!$N$1:$Q$1,0),0),"")&amp;IFERROR(VLOOKUP(DY$2&amp;$B13,'FPL FIX2'!$O$1:$P$400,MATCH("AWAY",'FPL FIX2'!$O$1:$P$1,0),0),"")&amp;IFERROR(VLOOKUP(DY$2&amp;$A13,'FA2'!$A:$D,MATCH("AWAY",'FA2'!$A$1:$D$1,0),0),"")&amp;IFERROR(VLOOKUP(DY$2&amp;$A13,'FA2'!$B:$C,MATCH("HOME",'FA2'!$B$1:$C$1,0),0),"")&amp;IFERROR(VLOOKUP(DY$2&amp;$A13,'EFL2'!$A:$D,MATCH("AWAY",'EFL2'!$A$1:$D$1,0),0),"")&amp;IFERROR(VLOOKUP(DY$2&amp;$A13,'EFL2'!$B:$C,MATCH("HOME",'EFL2'!$B$1:$C$1,0),0),"")&amp;IFERROR(VLOOKUP(DY$2&amp;$A13,'UCL2'!$C:$F,MATCH("AWAY",'UCL2'!$C$1:$F$1,0),0),"")&amp;IFERROR(VLOOKUP(DY$2&amp;$A13,'UCL2'!$D:$E,MATCH("HOME",'UCL2'!$D$1:$E$1,0),0),"")&amp;IFERROR(VLOOKUP(DY$2&amp;$A13,'EU2'!$C:$F,MATCH("AWAY",'EU2'!$C$1:$F$1,0),0),"")&amp;IFERROR(VLOOKUP(DY$2&amp;$A13,'EU2'!$D:$E,MATCH("HOME",'EU2'!$D$1:$E$1,0),0),"")&amp;IFERROR(VLOOKUP(DY$2&amp;$A13,'EUC2'!$C:$F,MATCH("AWAY",'EUC2'!$C$1:$F$1,0),0),"")&amp;IFERROR(VLOOKUP(DY$2&amp;$A13,'EUC2'!$D:$E,MATCH("HOME",'EUC2'!$D$1:$E$1,0),0),"")</f>
        <v/>
      </c>
      <c r="DZ13" s="25" t="str">
        <f>IFERROR(VLOOKUP(DZ$2&amp;$B13,'FPL FIX2'!$N$1:$Q$400,MATCH("HOME",'FPL FIX2'!$N$1:$Q$1,0),0),"")&amp;IFERROR(VLOOKUP(DZ$2&amp;$B13,'FPL FIX2'!$O$1:$P$400,MATCH("AWAY",'FPL FIX2'!$O$1:$P$1,0),0),"")&amp;IFERROR(VLOOKUP(DZ$2&amp;$A13,'FA2'!$A:$D,MATCH("AWAY",'FA2'!$A$1:$D$1,0),0),"")&amp;IFERROR(VLOOKUP(DZ$2&amp;$A13,'FA2'!$B:$C,MATCH("HOME",'FA2'!$B$1:$C$1,0),0),"")&amp;IFERROR(VLOOKUP(DZ$2&amp;$A13,'EFL2'!$A:$D,MATCH("AWAY",'EFL2'!$A$1:$D$1,0),0),"")&amp;IFERROR(VLOOKUP(DZ$2&amp;$A13,'EFL2'!$B:$C,MATCH("HOME",'EFL2'!$B$1:$C$1,0),0),"")&amp;IFERROR(VLOOKUP(DZ$2&amp;$A13,'UCL2'!$C:$F,MATCH("AWAY",'UCL2'!$C$1:$F$1,0),0),"")&amp;IFERROR(VLOOKUP(DZ$2&amp;$A13,'UCL2'!$D:$E,MATCH("HOME",'UCL2'!$D$1:$E$1,0),0),"")&amp;IFERROR(VLOOKUP(DZ$2&amp;$A13,'EU2'!$C:$F,MATCH("AWAY",'EU2'!$C$1:$F$1,0),0),"")&amp;IFERROR(VLOOKUP(DZ$2&amp;$A13,'EU2'!$D:$E,MATCH("HOME",'EU2'!$D$1:$E$1,0),0),"")&amp;IFERROR(VLOOKUP(DZ$2&amp;$A13,'EUC2'!$C:$F,MATCH("AWAY",'EUC2'!$C$1:$F$1,0),0),"")&amp;IFERROR(VLOOKUP(DZ$2&amp;$A13,'EUC2'!$D:$E,MATCH("HOME",'EUC2'!$D$1:$E$1,0),0),"")</f>
        <v/>
      </c>
      <c r="EA13" s="25" t="str">
        <f>IFERROR(VLOOKUP(EA$2&amp;$B13,'FPL FIX2'!$N$1:$Q$400,MATCH("HOME",'FPL FIX2'!$N$1:$Q$1,0),0),"")&amp;IFERROR(VLOOKUP(EA$2&amp;$B13,'FPL FIX2'!$O$1:$P$400,MATCH("AWAY",'FPL FIX2'!$O$1:$P$1,0),0),"")&amp;IFERROR(VLOOKUP(EA$2&amp;$A13,'FA2'!$A:$D,MATCH("AWAY",'FA2'!$A$1:$D$1,0),0),"")&amp;IFERROR(VLOOKUP(EA$2&amp;$A13,'FA2'!$B:$C,MATCH("HOME",'FA2'!$B$1:$C$1,0),0),"")&amp;IFERROR(VLOOKUP(EA$2&amp;$A13,'EFL2'!$A:$D,MATCH("AWAY",'EFL2'!$A$1:$D$1,0),0),"")&amp;IFERROR(VLOOKUP(EA$2&amp;$A13,'EFL2'!$B:$C,MATCH("HOME",'EFL2'!$B$1:$C$1,0),0),"")&amp;IFERROR(VLOOKUP(EA$2&amp;$A13,'UCL2'!$C:$F,MATCH("AWAY",'UCL2'!$C$1:$F$1,0),0),"")&amp;IFERROR(VLOOKUP(EA$2&amp;$A13,'UCL2'!$D:$E,MATCH("HOME",'UCL2'!$D$1:$E$1,0),0),"")&amp;IFERROR(VLOOKUP(EA$2&amp;$A13,'EU2'!$C:$F,MATCH("AWAY",'EU2'!$C$1:$F$1,0),0),"")&amp;IFERROR(VLOOKUP(EA$2&amp;$A13,'EU2'!$D:$E,MATCH("HOME",'EU2'!$D$1:$E$1,0),0),"")&amp;IFERROR(VLOOKUP(EA$2&amp;$A13,'EUC2'!$C:$F,MATCH("AWAY",'EUC2'!$C$1:$F$1,0),0),"")&amp;IFERROR(VLOOKUP(EA$2&amp;$A13,'EUC2'!$D:$E,MATCH("HOME",'EUC2'!$D$1:$E$1,0),0),"")</f>
        <v/>
      </c>
      <c r="EB13" s="25" t="str">
        <f>IFERROR(VLOOKUP(EB$2&amp;$B13,'FPL FIX2'!$N$1:$Q$400,MATCH("HOME",'FPL FIX2'!$N$1:$Q$1,0),0),"")&amp;IFERROR(VLOOKUP(EB$2&amp;$B13,'FPL FIX2'!$O$1:$P$400,MATCH("AWAY",'FPL FIX2'!$O$1:$P$1,0),0),"")&amp;IFERROR(VLOOKUP(EB$2&amp;$A13,'FA2'!$A:$D,MATCH("AWAY",'FA2'!$A$1:$D$1,0),0),"")&amp;IFERROR(VLOOKUP(EB$2&amp;$A13,'FA2'!$B:$C,MATCH("HOME",'FA2'!$B$1:$C$1,0),0),"")&amp;IFERROR(VLOOKUP(EB$2&amp;$A13,'EFL2'!$A:$D,MATCH("AWAY",'EFL2'!$A$1:$D$1,0),0),"")&amp;IFERROR(VLOOKUP(EB$2&amp;$A13,'EFL2'!$B:$C,MATCH("HOME",'EFL2'!$B$1:$C$1,0),0),"")&amp;IFERROR(VLOOKUP(EB$2&amp;$A13,'UCL2'!$C:$F,MATCH("AWAY",'UCL2'!$C$1:$F$1,0),0),"")&amp;IFERROR(VLOOKUP(EB$2&amp;$A13,'UCL2'!$D:$E,MATCH("HOME",'UCL2'!$D$1:$E$1,0),0),"")&amp;IFERROR(VLOOKUP(EB$2&amp;$A13,'EU2'!$C:$F,MATCH("AWAY",'EU2'!$C$1:$F$1,0),0),"")&amp;IFERROR(VLOOKUP(EB$2&amp;$A13,'EU2'!$D:$E,MATCH("HOME",'EU2'!$D$1:$E$1,0),0),"")&amp;IFERROR(VLOOKUP(EB$2&amp;$A13,'EUC2'!$C:$F,MATCH("AWAY",'EUC2'!$C$1:$F$1,0),0),"")&amp;IFERROR(VLOOKUP(EB$2&amp;$A13,'EUC2'!$D:$E,MATCH("HOME",'EUC2'!$D$1:$E$1,0),0),"")</f>
        <v/>
      </c>
      <c r="EC13" s="25" t="str">
        <f>IFERROR(VLOOKUP(EC$2&amp;$B13,'FPL FIX2'!$N$1:$Q$400,MATCH("HOME",'FPL FIX2'!$N$1:$Q$1,0),0),"")&amp;IFERROR(VLOOKUP(EC$2&amp;$B13,'FPL FIX2'!$O$1:$P$400,MATCH("AWAY",'FPL FIX2'!$O$1:$P$1,0),0),"")&amp;IFERROR(VLOOKUP(EC$2&amp;$A13,'FA2'!$A:$D,MATCH("AWAY",'FA2'!$A$1:$D$1,0),0),"")&amp;IFERROR(VLOOKUP(EC$2&amp;$A13,'FA2'!$B:$C,MATCH("HOME",'FA2'!$B$1:$C$1,0),0),"")&amp;IFERROR(VLOOKUP(EC$2&amp;$A13,'EFL2'!$A:$D,MATCH("AWAY",'EFL2'!$A$1:$D$1,0),0),"")&amp;IFERROR(VLOOKUP(EC$2&amp;$A13,'EFL2'!$B:$C,MATCH("HOME",'EFL2'!$B$1:$C$1,0),0),"")&amp;IFERROR(VLOOKUP(EC$2&amp;$A13,'UCL2'!$C:$F,MATCH("AWAY",'UCL2'!$C$1:$F$1,0),0),"")&amp;IFERROR(VLOOKUP(EC$2&amp;$A13,'UCL2'!$D:$E,MATCH("HOME",'UCL2'!$D$1:$E$1,0),0),"")&amp;IFERROR(VLOOKUP(EC$2&amp;$A13,'EU2'!$C:$F,MATCH("AWAY",'EU2'!$C$1:$F$1,0),0),"")&amp;IFERROR(VLOOKUP(EC$2&amp;$A13,'EU2'!$D:$E,MATCH("HOME",'EU2'!$D$1:$E$1,0),0),"")&amp;IFERROR(VLOOKUP(EC$2&amp;$A13,'EUC2'!$C:$F,MATCH("AWAY",'EUC2'!$C$1:$F$1,0),0),"")&amp;IFERROR(VLOOKUP(EC$2&amp;$A13,'EUC2'!$D:$E,MATCH("HOME",'EUC2'!$D$1:$E$1,0),0),"")</f>
        <v/>
      </c>
      <c r="ED13" s="25" t="str">
        <f>IFERROR(VLOOKUP(ED$2&amp;$B13,'FPL FIX2'!$N$1:$Q$400,MATCH("HOME",'FPL FIX2'!$N$1:$Q$1,0),0),"")&amp;IFERROR(VLOOKUP(ED$2&amp;$B13,'FPL FIX2'!$O$1:$P$400,MATCH("AWAY",'FPL FIX2'!$O$1:$P$1,0),0),"")&amp;IFERROR(VLOOKUP(ED$2&amp;$A13,'FA2'!$A:$D,MATCH("AWAY",'FA2'!$A$1:$D$1,0),0),"")&amp;IFERROR(VLOOKUP(ED$2&amp;$A13,'FA2'!$B:$C,MATCH("HOME",'FA2'!$B$1:$C$1,0),0),"")&amp;IFERROR(VLOOKUP(ED$2&amp;$A13,'EFL2'!$A:$D,MATCH("AWAY",'EFL2'!$A$1:$D$1,0),0),"")&amp;IFERROR(VLOOKUP(ED$2&amp;$A13,'EFL2'!$B:$C,MATCH("HOME",'EFL2'!$B$1:$C$1,0),0),"")&amp;IFERROR(VLOOKUP(ED$2&amp;$A13,'UCL2'!$C:$F,MATCH("AWAY",'UCL2'!$C$1:$F$1,0),0),"")&amp;IFERROR(VLOOKUP(ED$2&amp;$A13,'UCL2'!$D:$E,MATCH("HOME",'UCL2'!$D$1:$E$1,0),0),"")&amp;IFERROR(VLOOKUP(ED$2&amp;$A13,'EU2'!$C:$F,MATCH("AWAY",'EU2'!$C$1:$F$1,0),0),"")&amp;IFERROR(VLOOKUP(ED$2&amp;$A13,'EU2'!$D:$E,MATCH("HOME",'EU2'!$D$1:$E$1,0),0),"")&amp;IFERROR(VLOOKUP(ED$2&amp;$A13,'EUC2'!$C:$F,MATCH("AWAY",'EUC2'!$C$1:$F$1,0),0),"")&amp;IFERROR(VLOOKUP(ED$2&amp;$A13,'EUC2'!$D:$E,MATCH("HOME",'EUC2'!$D$1:$E$1,0),0),"")</f>
        <v/>
      </c>
      <c r="EE13" s="25" t="str">
        <f>IFERROR(VLOOKUP(EE$2&amp;$B13,'FPL FIX2'!$N$1:$Q$400,MATCH("HOME",'FPL FIX2'!$N$1:$Q$1,0),0),"")&amp;IFERROR(VLOOKUP(EE$2&amp;$B13,'FPL FIX2'!$O$1:$P$400,MATCH("AWAY",'FPL FIX2'!$O$1:$P$1,0),0),"")&amp;IFERROR(VLOOKUP(EE$2&amp;$A13,'FA2'!$A:$D,MATCH("AWAY",'FA2'!$A$1:$D$1,0),0),"")&amp;IFERROR(VLOOKUP(EE$2&amp;$A13,'FA2'!$B:$C,MATCH("HOME",'FA2'!$B$1:$C$1,0),0),"")&amp;IFERROR(VLOOKUP(EE$2&amp;$A13,'EFL2'!$A:$D,MATCH("AWAY",'EFL2'!$A$1:$D$1,0),0),"")&amp;IFERROR(VLOOKUP(EE$2&amp;$A13,'EFL2'!$B:$C,MATCH("HOME",'EFL2'!$B$1:$C$1,0),0),"")&amp;IFERROR(VLOOKUP(EE$2&amp;$A13,'UCL2'!$C:$F,MATCH("AWAY",'UCL2'!$C$1:$F$1,0),0),"")&amp;IFERROR(VLOOKUP(EE$2&amp;$A13,'UCL2'!$D:$E,MATCH("HOME",'UCL2'!$D$1:$E$1,0),0),"")&amp;IFERROR(VLOOKUP(EE$2&amp;$A13,'EU2'!$C:$F,MATCH("AWAY",'EU2'!$C$1:$F$1,0),0),"")&amp;IFERROR(VLOOKUP(EE$2&amp;$A13,'EU2'!$D:$E,MATCH("HOME",'EU2'!$D$1:$E$1,0),0),"")&amp;IFERROR(VLOOKUP(EE$2&amp;$A13,'EUC2'!$C:$F,MATCH("AWAY",'EUC2'!$C$1:$F$1,0),0),"")&amp;IFERROR(VLOOKUP(EE$2&amp;$A13,'EUC2'!$D:$E,MATCH("HOME",'EUC2'!$D$1:$E$1,0),0),"")</f>
        <v/>
      </c>
      <c r="EF13" s="25" t="str">
        <f>IFERROR(VLOOKUP(EF$2&amp;$B13,'FPL FIX2'!$N$1:$Q$400,MATCH("HOME",'FPL FIX2'!$N$1:$Q$1,0),0),"")&amp;IFERROR(VLOOKUP(EF$2&amp;$B13,'FPL FIX2'!$O$1:$P$400,MATCH("AWAY",'FPL FIX2'!$O$1:$P$1,0),0),"")&amp;IFERROR(VLOOKUP(EF$2&amp;$A13,'FA2'!$A:$D,MATCH("AWAY",'FA2'!$A$1:$D$1,0),0),"")&amp;IFERROR(VLOOKUP(EF$2&amp;$A13,'FA2'!$B:$C,MATCH("HOME",'FA2'!$B$1:$C$1,0),0),"")&amp;IFERROR(VLOOKUP(EF$2&amp;$A13,'EFL2'!$A:$D,MATCH("AWAY",'EFL2'!$A$1:$D$1,0),0),"")&amp;IFERROR(VLOOKUP(EF$2&amp;$A13,'EFL2'!$B:$C,MATCH("HOME",'EFL2'!$B$1:$C$1,0),0),"")&amp;IFERROR(VLOOKUP(EF$2&amp;$A13,'UCL2'!$C:$F,MATCH("AWAY",'UCL2'!$C$1:$F$1,0),0),"")&amp;IFERROR(VLOOKUP(EF$2&amp;$A13,'UCL2'!$D:$E,MATCH("HOME",'UCL2'!$D$1:$E$1,0),0),"")&amp;IFERROR(VLOOKUP(EF$2&amp;$A13,'EU2'!$C:$F,MATCH("AWAY",'EU2'!$C$1:$F$1,0),0),"")&amp;IFERROR(VLOOKUP(EF$2&amp;$A13,'EU2'!$D:$E,MATCH("HOME",'EU2'!$D$1:$E$1,0),0),"")&amp;IFERROR(VLOOKUP(EF$2&amp;$A13,'EUC2'!$C:$F,MATCH("AWAY",'EUC2'!$C$1:$F$1,0),0),"")&amp;IFERROR(VLOOKUP(EF$2&amp;$A13,'EUC2'!$D:$E,MATCH("HOME",'EUC2'!$D$1:$E$1,0),0),"")</f>
        <v/>
      </c>
      <c r="EG13" s="25" t="str">
        <f>IFERROR(VLOOKUP(EG$2&amp;$B13,'FPL FIX2'!$N$1:$Q$400,MATCH("HOME",'FPL FIX2'!$N$1:$Q$1,0),0),"")&amp;IFERROR(VLOOKUP(EG$2&amp;$B13,'FPL FIX2'!$O$1:$P$400,MATCH("AWAY",'FPL FIX2'!$O$1:$P$1,0),0),"")&amp;IFERROR(VLOOKUP(EG$2&amp;$A13,'FA2'!$A:$D,MATCH("AWAY",'FA2'!$A$1:$D$1,0),0),"")&amp;IFERROR(VLOOKUP(EG$2&amp;$A13,'FA2'!$B:$C,MATCH("HOME",'FA2'!$B$1:$C$1,0),0),"")&amp;IFERROR(VLOOKUP(EG$2&amp;$A13,'EFL2'!$A:$D,MATCH("AWAY",'EFL2'!$A$1:$D$1,0),0),"")&amp;IFERROR(VLOOKUP(EG$2&amp;$A13,'EFL2'!$B:$C,MATCH("HOME",'EFL2'!$B$1:$C$1,0),0),"")&amp;IFERROR(VLOOKUP(EG$2&amp;$A13,'UCL2'!$C:$F,MATCH("AWAY",'UCL2'!$C$1:$F$1,0),0),"")&amp;IFERROR(VLOOKUP(EG$2&amp;$A13,'UCL2'!$D:$E,MATCH("HOME",'UCL2'!$D$1:$E$1,0),0),"")&amp;IFERROR(VLOOKUP(EG$2&amp;$A13,'EU2'!$C:$F,MATCH("AWAY",'EU2'!$C$1:$F$1,0),0),"")&amp;IFERROR(VLOOKUP(EG$2&amp;$A13,'EU2'!$D:$E,MATCH("HOME",'EU2'!$D$1:$E$1,0),0),"")&amp;IFERROR(VLOOKUP(EG$2&amp;$A13,'EUC2'!$C:$F,MATCH("AWAY",'EUC2'!$C$1:$F$1,0),0),"")&amp;IFERROR(VLOOKUP(EG$2&amp;$A13,'EUC2'!$D:$E,MATCH("HOME",'EUC2'!$D$1:$E$1,0),0),"")</f>
        <v/>
      </c>
      <c r="EH13" s="25" t="str">
        <f>IFERROR(VLOOKUP(EH$2&amp;$B13,'FPL FIX2'!$N$1:$Q$400,MATCH("HOME",'FPL FIX2'!$N$1:$Q$1,0),0),"")&amp;IFERROR(VLOOKUP(EH$2&amp;$B13,'FPL FIX2'!$O$1:$P$400,MATCH("AWAY",'FPL FIX2'!$O$1:$P$1,0),0),"")&amp;IFERROR(VLOOKUP(EH$2&amp;$A13,'FA2'!$A:$D,MATCH("AWAY",'FA2'!$A$1:$D$1,0),0),"")&amp;IFERROR(VLOOKUP(EH$2&amp;$A13,'FA2'!$B:$C,MATCH("HOME",'FA2'!$B$1:$C$1,0),0),"")&amp;IFERROR(VLOOKUP(EH$2&amp;$A13,'EFL2'!$A:$D,MATCH("AWAY",'EFL2'!$A$1:$D$1,0),0),"")&amp;IFERROR(VLOOKUP(EH$2&amp;$A13,'EFL2'!$B:$C,MATCH("HOME",'EFL2'!$B$1:$C$1,0),0),"")&amp;IFERROR(VLOOKUP(EH$2&amp;$A13,'UCL2'!$C:$F,MATCH("AWAY",'UCL2'!$C$1:$F$1,0),0),"")&amp;IFERROR(VLOOKUP(EH$2&amp;$A13,'UCL2'!$D:$E,MATCH("HOME",'UCL2'!$D$1:$E$1,0),0),"")&amp;IFERROR(VLOOKUP(EH$2&amp;$A13,'EU2'!$C:$F,MATCH("AWAY",'EU2'!$C$1:$F$1,0),0),"")&amp;IFERROR(VLOOKUP(EH$2&amp;$A13,'EU2'!$D:$E,MATCH("HOME",'EU2'!$D$1:$E$1,0),0),"")&amp;IFERROR(VLOOKUP(EH$2&amp;$A13,'EUC2'!$C:$F,MATCH("AWAY",'EUC2'!$C$1:$F$1,0),0),"")&amp;IFERROR(VLOOKUP(EH$2&amp;$A13,'EUC2'!$D:$E,MATCH("HOME",'EUC2'!$D$1:$E$1,0),0),"")</f>
        <v/>
      </c>
      <c r="EI13" s="25" t="str">
        <f>IFERROR(VLOOKUP(EI$2&amp;$B13,'FPL FIX2'!$N$1:$Q$400,MATCH("HOME",'FPL FIX2'!$N$1:$Q$1,0),0),"")&amp;IFERROR(VLOOKUP(EI$2&amp;$B13,'FPL FIX2'!$O$1:$P$400,MATCH("AWAY",'FPL FIX2'!$O$1:$P$1,0),0),"")&amp;IFERROR(VLOOKUP(EI$2&amp;$A13,'FA2'!$A:$D,MATCH("AWAY",'FA2'!$A$1:$D$1,0),0),"")&amp;IFERROR(VLOOKUP(EI$2&amp;$A13,'FA2'!$B:$C,MATCH("HOME",'FA2'!$B$1:$C$1,0),0),"")&amp;IFERROR(VLOOKUP(EI$2&amp;$A13,'EFL2'!$A:$D,MATCH("AWAY",'EFL2'!$A$1:$D$1,0),0),"")&amp;IFERROR(VLOOKUP(EI$2&amp;$A13,'EFL2'!$B:$C,MATCH("HOME",'EFL2'!$B$1:$C$1,0),0),"")&amp;IFERROR(VLOOKUP(EI$2&amp;$A13,'UCL2'!$C:$F,MATCH("AWAY",'UCL2'!$C$1:$F$1,0),0),"")&amp;IFERROR(VLOOKUP(EI$2&amp;$A13,'UCL2'!$D:$E,MATCH("HOME",'UCL2'!$D$1:$E$1,0),0),"")&amp;IFERROR(VLOOKUP(EI$2&amp;$A13,'EU2'!$C:$F,MATCH("AWAY",'EU2'!$C$1:$F$1,0),0),"")&amp;IFERROR(VLOOKUP(EI$2&amp;$A13,'EU2'!$D:$E,MATCH("HOME",'EU2'!$D$1:$E$1,0),0),"")&amp;IFERROR(VLOOKUP(EI$2&amp;$A13,'EUC2'!$C:$F,MATCH("AWAY",'EUC2'!$C$1:$F$1,0),0),"")&amp;IFERROR(VLOOKUP(EI$2&amp;$A13,'EUC2'!$D:$E,MATCH("HOME",'EUC2'!$D$1:$E$1,0),0),"")</f>
        <v/>
      </c>
      <c r="EJ13" s="25" t="str">
        <f>IFERROR(VLOOKUP(EJ$2&amp;$B13,'FPL FIX2'!$N$1:$Q$400,MATCH("HOME",'FPL FIX2'!$N$1:$Q$1,0),0),"")&amp;IFERROR(VLOOKUP(EJ$2&amp;$B13,'FPL FIX2'!$O$1:$P$400,MATCH("AWAY",'FPL FIX2'!$O$1:$P$1,0),0),"")&amp;IFERROR(VLOOKUP(EJ$2&amp;$A13,'FA2'!$A:$D,MATCH("AWAY",'FA2'!$A$1:$D$1,0),0),"")&amp;IFERROR(VLOOKUP(EJ$2&amp;$A13,'FA2'!$B:$C,MATCH("HOME",'FA2'!$B$1:$C$1,0),0),"")&amp;IFERROR(VLOOKUP(EJ$2&amp;$A13,'EFL2'!$A:$D,MATCH("AWAY",'EFL2'!$A$1:$D$1,0),0),"")&amp;IFERROR(VLOOKUP(EJ$2&amp;$A13,'EFL2'!$B:$C,MATCH("HOME",'EFL2'!$B$1:$C$1,0),0),"")&amp;IFERROR(VLOOKUP(EJ$2&amp;$A13,'UCL2'!$C:$F,MATCH("AWAY",'UCL2'!$C$1:$F$1,0),0),"")&amp;IFERROR(VLOOKUP(EJ$2&amp;$A13,'UCL2'!$D:$E,MATCH("HOME",'UCL2'!$D$1:$E$1,0),0),"")&amp;IFERROR(VLOOKUP(EJ$2&amp;$A13,'EU2'!$C:$F,MATCH("AWAY",'EU2'!$C$1:$F$1,0),0),"")&amp;IFERROR(VLOOKUP(EJ$2&amp;$A13,'EU2'!$D:$E,MATCH("HOME",'EU2'!$D$1:$E$1,0),0),"")&amp;IFERROR(VLOOKUP(EJ$2&amp;$A13,'EUC2'!$C:$F,MATCH("AWAY",'EUC2'!$C$1:$F$1,0),0),"")&amp;IFERROR(VLOOKUP(EJ$2&amp;$A13,'EUC2'!$D:$E,MATCH("HOME",'EUC2'!$D$1:$E$1,0),0),"")</f>
        <v/>
      </c>
      <c r="EK13" s="25" t="str">
        <f>IFERROR(VLOOKUP(EK$2&amp;$B13,'FPL FIX2'!$N$1:$Q$400,MATCH("HOME",'FPL FIX2'!$N$1:$Q$1,0),0),"")&amp;IFERROR(VLOOKUP(EK$2&amp;$B13,'FPL FIX2'!$O$1:$P$400,MATCH("AWAY",'FPL FIX2'!$O$1:$P$1,0),0),"")&amp;IFERROR(VLOOKUP(EK$2&amp;$A13,'FA2'!$A:$D,MATCH("AWAY",'FA2'!$A$1:$D$1,0),0),"")&amp;IFERROR(VLOOKUP(EK$2&amp;$A13,'FA2'!$B:$C,MATCH("HOME",'FA2'!$B$1:$C$1,0),0),"")&amp;IFERROR(VLOOKUP(EK$2&amp;$A13,'EFL2'!$A:$D,MATCH("AWAY",'EFL2'!$A$1:$D$1,0),0),"")&amp;IFERROR(VLOOKUP(EK$2&amp;$A13,'EFL2'!$B:$C,MATCH("HOME",'EFL2'!$B$1:$C$1,0),0),"")&amp;IFERROR(VLOOKUP(EK$2&amp;$A13,'UCL2'!$C:$F,MATCH("AWAY",'UCL2'!$C$1:$F$1,0),0),"")&amp;IFERROR(VLOOKUP(EK$2&amp;$A13,'UCL2'!$D:$E,MATCH("HOME",'UCL2'!$D$1:$E$1,0),0),"")&amp;IFERROR(VLOOKUP(EK$2&amp;$A13,'EU2'!$C:$F,MATCH("AWAY",'EU2'!$C$1:$F$1,0),0),"")&amp;IFERROR(VLOOKUP(EK$2&amp;$A13,'EU2'!$D:$E,MATCH("HOME",'EU2'!$D$1:$E$1,0),0),"")&amp;IFERROR(VLOOKUP(EK$2&amp;$A13,'EUC2'!$C:$F,MATCH("AWAY",'EUC2'!$C$1:$F$1,0),0),"")&amp;IFERROR(VLOOKUP(EK$2&amp;$A13,'EUC2'!$D:$E,MATCH("HOME",'EUC2'!$D$1:$E$1,0),0),"")</f>
        <v/>
      </c>
      <c r="EL13" s="25" t="str">
        <f>IFERROR(VLOOKUP(EL$2&amp;$B13,'FPL FIX2'!$N$1:$Q$400,MATCH("HOME",'FPL FIX2'!$N$1:$Q$1,0),0),"")&amp;IFERROR(VLOOKUP(EL$2&amp;$B13,'FPL FIX2'!$O$1:$P$400,MATCH("AWAY",'FPL FIX2'!$O$1:$P$1,0),0),"")&amp;IFERROR(VLOOKUP(EL$2&amp;$A13,'FA2'!$A:$D,MATCH("AWAY",'FA2'!$A$1:$D$1,0),0),"")&amp;IFERROR(VLOOKUP(EL$2&amp;$A13,'FA2'!$B:$C,MATCH("HOME",'FA2'!$B$1:$C$1,0),0),"")&amp;IFERROR(VLOOKUP(EL$2&amp;$A13,'EFL2'!$A:$D,MATCH("AWAY",'EFL2'!$A$1:$D$1,0),0),"")&amp;IFERROR(VLOOKUP(EL$2&amp;$A13,'EFL2'!$B:$C,MATCH("HOME",'EFL2'!$B$1:$C$1,0),0),"")&amp;IFERROR(VLOOKUP(EL$2&amp;$A13,'UCL2'!$C:$F,MATCH("AWAY",'UCL2'!$C$1:$F$1,0),0),"")&amp;IFERROR(VLOOKUP(EL$2&amp;$A13,'UCL2'!$D:$E,MATCH("HOME",'UCL2'!$D$1:$E$1,0),0),"")&amp;IFERROR(VLOOKUP(EL$2&amp;$A13,'EU2'!$C:$F,MATCH("AWAY",'EU2'!$C$1:$F$1,0),0),"")&amp;IFERROR(VLOOKUP(EL$2&amp;$A13,'EU2'!$D:$E,MATCH("HOME",'EU2'!$D$1:$E$1,0),0),"")&amp;IFERROR(VLOOKUP(EL$2&amp;$A13,'EUC2'!$C:$F,MATCH("AWAY",'EUC2'!$C$1:$F$1,0),0),"")&amp;IFERROR(VLOOKUP(EL$2&amp;$A13,'EUC2'!$D:$E,MATCH("HOME",'EUC2'!$D$1:$E$1,0),0),"")</f>
        <v/>
      </c>
      <c r="EM13" s="25" t="str">
        <f>IFERROR(VLOOKUP(EM$2&amp;$B13,'FPL FIX2'!$N$1:$Q$400,MATCH("HOME",'FPL FIX2'!$N$1:$Q$1,0),0),"")&amp;IFERROR(VLOOKUP(EM$2&amp;$B13,'FPL FIX2'!$O$1:$P$400,MATCH("AWAY",'FPL FIX2'!$O$1:$P$1,0),0),"")&amp;IFERROR(VLOOKUP(EM$2&amp;$A13,'FA2'!$A:$D,MATCH("AWAY",'FA2'!$A$1:$D$1,0),0),"")&amp;IFERROR(VLOOKUP(EM$2&amp;$A13,'FA2'!$B:$C,MATCH("HOME",'FA2'!$B$1:$C$1,0),0),"")&amp;IFERROR(VLOOKUP(EM$2&amp;$A13,'EFL2'!$A:$D,MATCH("AWAY",'EFL2'!$A$1:$D$1,0),0),"")&amp;IFERROR(VLOOKUP(EM$2&amp;$A13,'EFL2'!$B:$C,MATCH("HOME",'EFL2'!$B$1:$C$1,0),0),"")&amp;IFERROR(VLOOKUP(EM$2&amp;$A13,'UCL2'!$C:$F,MATCH("AWAY",'UCL2'!$C$1:$F$1,0),0),"")&amp;IFERROR(VLOOKUP(EM$2&amp;$A13,'UCL2'!$D:$E,MATCH("HOME",'UCL2'!$D$1:$E$1,0),0),"")&amp;IFERROR(VLOOKUP(EM$2&amp;$A13,'EU2'!$C:$F,MATCH("AWAY",'EU2'!$C$1:$F$1,0),0),"")&amp;IFERROR(VLOOKUP(EM$2&amp;$A13,'EU2'!$D:$E,MATCH("HOME",'EU2'!$D$1:$E$1,0),0),"")&amp;IFERROR(VLOOKUP(EM$2&amp;$A13,'EUC2'!$C:$F,MATCH("AWAY",'EUC2'!$C$1:$F$1,0),0),"")&amp;IFERROR(VLOOKUP(EM$2&amp;$A13,'EUC2'!$D:$E,MATCH("HOME",'EUC2'!$D$1:$E$1,0),0),"")</f>
        <v/>
      </c>
      <c r="EN13" s="25" t="str">
        <f>IFERROR(VLOOKUP(EN$2&amp;$B13,'FPL FIX2'!$N$1:$Q$400,MATCH("HOME",'FPL FIX2'!$N$1:$Q$1,0),0),"")&amp;IFERROR(VLOOKUP(EN$2&amp;$B13,'FPL FIX2'!$O$1:$P$400,MATCH("AWAY",'FPL FIX2'!$O$1:$P$1,0),0),"")&amp;IFERROR(VLOOKUP(EN$2&amp;$A13,'FA2'!$A:$D,MATCH("AWAY",'FA2'!$A$1:$D$1,0),0),"")&amp;IFERROR(VLOOKUP(EN$2&amp;$A13,'FA2'!$B:$C,MATCH("HOME",'FA2'!$B$1:$C$1,0),0),"")&amp;IFERROR(VLOOKUP(EN$2&amp;$A13,'EFL2'!$A:$D,MATCH("AWAY",'EFL2'!$A$1:$D$1,0),0),"")&amp;IFERROR(VLOOKUP(EN$2&amp;$A13,'EFL2'!$B:$C,MATCH("HOME",'EFL2'!$B$1:$C$1,0),0),"")&amp;IFERROR(VLOOKUP(EN$2&amp;$A13,'UCL2'!$C:$F,MATCH("AWAY",'UCL2'!$C$1:$F$1,0),0),"")&amp;IFERROR(VLOOKUP(EN$2&amp;$A13,'UCL2'!$D:$E,MATCH("HOME",'UCL2'!$D$1:$E$1,0),0),"")&amp;IFERROR(VLOOKUP(EN$2&amp;$A13,'EU2'!$C:$F,MATCH("AWAY",'EU2'!$C$1:$F$1,0),0),"")&amp;IFERROR(VLOOKUP(EN$2&amp;$A13,'EU2'!$D:$E,MATCH("HOME",'EU2'!$D$1:$E$1,0),0),"")&amp;IFERROR(VLOOKUP(EN$2&amp;$A13,'EUC2'!$C:$F,MATCH("AWAY",'EUC2'!$C$1:$F$1,0),0),"")&amp;IFERROR(VLOOKUP(EN$2&amp;$A13,'EUC2'!$D:$E,MATCH("HOME",'EUC2'!$D$1:$E$1,0),0),"")</f>
        <v/>
      </c>
      <c r="EO13" s="25" t="str">
        <f>IFERROR(VLOOKUP(EO$2&amp;$B13,'FPL FIX2'!$N$1:$Q$400,MATCH("HOME",'FPL FIX2'!$N$1:$Q$1,0),0),"")&amp;IFERROR(VLOOKUP(EO$2&amp;$B13,'FPL FIX2'!$O$1:$P$400,MATCH("AWAY",'FPL FIX2'!$O$1:$P$1,0),0),"")&amp;IFERROR(VLOOKUP(EO$2&amp;$A13,'FA2'!$A:$D,MATCH("AWAY",'FA2'!$A$1:$D$1,0),0),"")&amp;IFERROR(VLOOKUP(EO$2&amp;$A13,'FA2'!$B:$C,MATCH("HOME",'FA2'!$B$1:$C$1,0),0),"")&amp;IFERROR(VLOOKUP(EO$2&amp;$A13,'EFL2'!$A:$D,MATCH("AWAY",'EFL2'!$A$1:$D$1,0),0),"")&amp;IFERROR(VLOOKUP(EO$2&amp;$A13,'EFL2'!$B:$C,MATCH("HOME",'EFL2'!$B$1:$C$1,0),0),"")&amp;IFERROR(VLOOKUP(EO$2&amp;$A13,'UCL2'!$C:$F,MATCH("AWAY",'UCL2'!$C$1:$F$1,0),0),"")&amp;IFERROR(VLOOKUP(EO$2&amp;$A13,'UCL2'!$D:$E,MATCH("HOME",'UCL2'!$D$1:$E$1,0),0),"")&amp;IFERROR(VLOOKUP(EO$2&amp;$A13,'EU2'!$C:$F,MATCH("AWAY",'EU2'!$C$1:$F$1,0),0),"")&amp;IFERROR(VLOOKUP(EO$2&amp;$A13,'EU2'!$D:$E,MATCH("HOME",'EU2'!$D$1:$E$1,0),0),"")&amp;IFERROR(VLOOKUP(EO$2&amp;$A13,'EUC2'!$C:$F,MATCH("AWAY",'EUC2'!$C$1:$F$1,0),0),"")&amp;IFERROR(VLOOKUP(EO$2&amp;$A13,'EUC2'!$D:$E,MATCH("HOME",'EUC2'!$D$1:$E$1,0),0),"")</f>
        <v/>
      </c>
      <c r="EP13" s="25" t="str">
        <f>IFERROR(VLOOKUP(EP$2&amp;$B13,'FPL FIX2'!$N$1:$Q$400,MATCH("HOME",'FPL FIX2'!$N$1:$Q$1,0),0),"")&amp;IFERROR(VLOOKUP(EP$2&amp;$B13,'FPL FIX2'!$O$1:$P$400,MATCH("AWAY",'FPL FIX2'!$O$1:$P$1,0),0),"")&amp;IFERROR(VLOOKUP(EP$2&amp;$A13,'FA2'!$A:$D,MATCH("AWAY",'FA2'!$A$1:$D$1,0),0),"")&amp;IFERROR(VLOOKUP(EP$2&amp;$A13,'FA2'!$B:$C,MATCH("HOME",'FA2'!$B$1:$C$1,0),0),"")&amp;IFERROR(VLOOKUP(EP$2&amp;$A13,'EFL2'!$A:$D,MATCH("AWAY",'EFL2'!$A$1:$D$1,0),0),"")&amp;IFERROR(VLOOKUP(EP$2&amp;$A13,'EFL2'!$B:$C,MATCH("HOME",'EFL2'!$B$1:$C$1,0),0),"")&amp;IFERROR(VLOOKUP(EP$2&amp;$A13,'UCL2'!$C:$F,MATCH("AWAY",'UCL2'!$C$1:$F$1,0),0),"")&amp;IFERROR(VLOOKUP(EP$2&amp;$A13,'UCL2'!$D:$E,MATCH("HOME",'UCL2'!$D$1:$E$1,0),0),"")&amp;IFERROR(VLOOKUP(EP$2&amp;$A13,'EU2'!$C:$F,MATCH("AWAY",'EU2'!$C$1:$F$1,0),0),"")&amp;IFERROR(VLOOKUP(EP$2&amp;$A13,'EU2'!$D:$E,MATCH("HOME",'EU2'!$D$1:$E$1,0),0),"")&amp;IFERROR(VLOOKUP(EP$2&amp;$A13,'EUC2'!$C:$F,MATCH("AWAY",'EUC2'!$C$1:$F$1,0),0),"")&amp;IFERROR(VLOOKUP(EP$2&amp;$A13,'EUC2'!$D:$E,MATCH("HOME",'EUC2'!$D$1:$E$1,0),0),"")</f>
        <v/>
      </c>
      <c r="EQ13" s="25" t="str">
        <f>IFERROR(VLOOKUP(EQ$2&amp;$B13,'FPL FIX2'!$N$1:$Q$400,MATCH("HOME",'FPL FIX2'!$N$1:$Q$1,0),0),"")&amp;IFERROR(VLOOKUP(EQ$2&amp;$B13,'FPL FIX2'!$O$1:$P$400,MATCH("AWAY",'FPL FIX2'!$O$1:$P$1,0),0),"")&amp;IFERROR(VLOOKUP(EQ$2&amp;$A13,'FA2'!$A:$D,MATCH("AWAY",'FA2'!$A$1:$D$1,0),0),"")&amp;IFERROR(VLOOKUP(EQ$2&amp;$A13,'FA2'!$B:$C,MATCH("HOME",'FA2'!$B$1:$C$1,0),0),"")&amp;IFERROR(VLOOKUP(EQ$2&amp;$A13,'EFL2'!$A:$D,MATCH("AWAY",'EFL2'!$A$1:$D$1,0),0),"")&amp;IFERROR(VLOOKUP(EQ$2&amp;$A13,'EFL2'!$B:$C,MATCH("HOME",'EFL2'!$B$1:$C$1,0),0),"")&amp;IFERROR(VLOOKUP(EQ$2&amp;$A13,'UCL2'!$C:$F,MATCH("AWAY",'UCL2'!$C$1:$F$1,0),0),"")&amp;IFERROR(VLOOKUP(EQ$2&amp;$A13,'UCL2'!$D:$E,MATCH("HOME",'UCL2'!$D$1:$E$1,0),0),"")&amp;IFERROR(VLOOKUP(EQ$2&amp;$A13,'EU2'!$C:$F,MATCH("AWAY",'EU2'!$C$1:$F$1,0),0),"")&amp;IFERROR(VLOOKUP(EQ$2&amp;$A13,'EU2'!$D:$E,MATCH("HOME",'EU2'!$D$1:$E$1,0),0),"")&amp;IFERROR(VLOOKUP(EQ$2&amp;$A13,'EUC2'!$C:$F,MATCH("AWAY",'EUC2'!$C$1:$F$1,0),0),"")&amp;IFERROR(VLOOKUP(EQ$2&amp;$A13,'EUC2'!$D:$E,MATCH("HOME",'EUC2'!$D$1:$E$1,0),0),"")</f>
        <v/>
      </c>
      <c r="ER13" s="25" t="str">
        <f>IFERROR(VLOOKUP(ER$2&amp;$B13,'FPL FIX2'!$N$1:$Q$400,MATCH("HOME",'FPL FIX2'!$N$1:$Q$1,0),0),"")&amp;IFERROR(VLOOKUP(ER$2&amp;$B13,'FPL FIX2'!$O$1:$P$400,MATCH("AWAY",'FPL FIX2'!$O$1:$P$1,0),0),"")&amp;IFERROR(VLOOKUP(ER$2&amp;$A13,'FA2'!$A:$D,MATCH("AWAY",'FA2'!$A$1:$D$1,0),0),"")&amp;IFERROR(VLOOKUP(ER$2&amp;$A13,'FA2'!$B:$C,MATCH("HOME",'FA2'!$B$1:$C$1,0),0),"")&amp;IFERROR(VLOOKUP(ER$2&amp;$A13,'EFL2'!$A:$D,MATCH("AWAY",'EFL2'!$A$1:$D$1,0),0),"")&amp;IFERROR(VLOOKUP(ER$2&amp;$A13,'EFL2'!$B:$C,MATCH("HOME",'EFL2'!$B$1:$C$1,0),0),"")&amp;IFERROR(VLOOKUP(ER$2&amp;$A13,'UCL2'!$C:$F,MATCH("AWAY",'UCL2'!$C$1:$F$1,0),0),"")&amp;IFERROR(VLOOKUP(ER$2&amp;$A13,'UCL2'!$D:$E,MATCH("HOME",'UCL2'!$D$1:$E$1,0),0),"")&amp;IFERROR(VLOOKUP(ER$2&amp;$A13,'EU2'!$C:$F,MATCH("AWAY",'EU2'!$C$1:$F$1,0),0),"")&amp;IFERROR(VLOOKUP(ER$2&amp;$A13,'EU2'!$D:$E,MATCH("HOME",'EU2'!$D$1:$E$1,0),0),"")&amp;IFERROR(VLOOKUP(ER$2&amp;$A13,'EUC2'!$C:$F,MATCH("AWAY",'EUC2'!$C$1:$F$1,0),0),"")&amp;IFERROR(VLOOKUP(ER$2&amp;$A13,'EUC2'!$D:$E,MATCH("HOME",'EUC2'!$D$1:$E$1,0),0),"")</f>
        <v/>
      </c>
      <c r="ES13" s="25" t="str">
        <f>IFERROR(VLOOKUP(ES$2&amp;$B13,'FPL FIX2'!$N$1:$Q$400,MATCH("HOME",'FPL FIX2'!$N$1:$Q$1,0),0),"")&amp;IFERROR(VLOOKUP(ES$2&amp;$B13,'FPL FIX2'!$O$1:$P$400,MATCH("AWAY",'FPL FIX2'!$O$1:$P$1,0),0),"")&amp;IFERROR(VLOOKUP(ES$2&amp;$A13,'FA2'!$A:$D,MATCH("AWAY",'FA2'!$A$1:$D$1,0),0),"")&amp;IFERROR(VLOOKUP(ES$2&amp;$A13,'FA2'!$B:$C,MATCH("HOME",'FA2'!$B$1:$C$1,0),0),"")&amp;IFERROR(VLOOKUP(ES$2&amp;$A13,'EFL2'!$A:$D,MATCH("AWAY",'EFL2'!$A$1:$D$1,0),0),"")&amp;IFERROR(VLOOKUP(ES$2&amp;$A13,'EFL2'!$B:$C,MATCH("HOME",'EFL2'!$B$1:$C$1,0),0),"")&amp;IFERROR(VLOOKUP(ES$2&amp;$A13,'UCL2'!$C:$F,MATCH("AWAY",'UCL2'!$C$1:$F$1,0),0),"")&amp;IFERROR(VLOOKUP(ES$2&amp;$A13,'UCL2'!$D:$E,MATCH("HOME",'UCL2'!$D$1:$E$1,0),0),"")&amp;IFERROR(VLOOKUP(ES$2&amp;$A13,'EU2'!$C:$F,MATCH("AWAY",'EU2'!$C$1:$F$1,0),0),"")&amp;IFERROR(VLOOKUP(ES$2&amp;$A13,'EU2'!$D:$E,MATCH("HOME",'EU2'!$D$1:$E$1,0),0),"")&amp;IFERROR(VLOOKUP(ES$2&amp;$A13,'EUC2'!$C:$F,MATCH("AWAY",'EUC2'!$C$1:$F$1,0),0),"")&amp;IFERROR(VLOOKUP(ES$2&amp;$A13,'EUC2'!$D:$E,MATCH("HOME",'EUC2'!$D$1:$E$1,0),0),"")</f>
        <v/>
      </c>
      <c r="ET13" s="25" t="str">
        <f>IFERROR(VLOOKUP(ET$2&amp;$B13,'FPL FIX2'!$N$1:$Q$400,MATCH("HOME",'FPL FIX2'!$N$1:$Q$1,0),0),"")&amp;IFERROR(VLOOKUP(ET$2&amp;$B13,'FPL FIX2'!$O$1:$P$400,MATCH("AWAY",'FPL FIX2'!$O$1:$P$1,0),0),"")&amp;IFERROR(VLOOKUP(ET$2&amp;$A13,'FA2'!$A:$D,MATCH("AWAY",'FA2'!$A$1:$D$1,0),0),"")&amp;IFERROR(VLOOKUP(ET$2&amp;$A13,'FA2'!$B:$C,MATCH("HOME",'FA2'!$B$1:$C$1,0),0),"")&amp;IFERROR(VLOOKUP(ET$2&amp;$A13,'EFL2'!$A:$D,MATCH("AWAY",'EFL2'!$A$1:$D$1,0),0),"")&amp;IFERROR(VLOOKUP(ET$2&amp;$A13,'EFL2'!$B:$C,MATCH("HOME",'EFL2'!$B$1:$C$1,0),0),"")&amp;IFERROR(VLOOKUP(ET$2&amp;$A13,'UCL2'!$C:$F,MATCH("AWAY",'UCL2'!$C$1:$F$1,0),0),"")&amp;IFERROR(VLOOKUP(ET$2&amp;$A13,'UCL2'!$D:$E,MATCH("HOME",'UCL2'!$D$1:$E$1,0),0),"")&amp;IFERROR(VLOOKUP(ET$2&amp;$A13,'EU2'!$C:$F,MATCH("AWAY",'EU2'!$C$1:$F$1,0),0),"")&amp;IFERROR(VLOOKUP(ET$2&amp;$A13,'EU2'!$D:$E,MATCH("HOME",'EU2'!$D$1:$E$1,0),0),"")&amp;IFERROR(VLOOKUP(ET$2&amp;$A13,'EUC2'!$C:$F,MATCH("AWAY",'EUC2'!$C$1:$F$1,0),0),"")&amp;IFERROR(VLOOKUP(ET$2&amp;$A13,'EUC2'!$D:$E,MATCH("HOME",'EUC2'!$D$1:$E$1,0),0),"")</f>
        <v/>
      </c>
      <c r="EU13" s="25" t="str">
        <f>IFERROR(VLOOKUP(EU$2&amp;$B13,'FPL FIX2'!$N$1:$Q$400,MATCH("HOME",'FPL FIX2'!$N$1:$Q$1,0),0),"")&amp;IFERROR(VLOOKUP(EU$2&amp;$B13,'FPL FIX2'!$O$1:$P$400,MATCH("AWAY",'FPL FIX2'!$O$1:$P$1,0),0),"")&amp;IFERROR(VLOOKUP(EU$2&amp;$A13,'FA2'!$A:$D,MATCH("AWAY",'FA2'!$A$1:$D$1,0),0),"")&amp;IFERROR(VLOOKUP(EU$2&amp;$A13,'FA2'!$B:$C,MATCH("HOME",'FA2'!$B$1:$C$1,0),0),"")&amp;IFERROR(VLOOKUP(EU$2&amp;$A13,'EFL2'!$A:$D,MATCH("AWAY",'EFL2'!$A$1:$D$1,0),0),"")&amp;IFERROR(VLOOKUP(EU$2&amp;$A13,'EFL2'!$B:$C,MATCH("HOME",'EFL2'!$B$1:$C$1,0),0),"")&amp;IFERROR(VLOOKUP(EU$2&amp;$A13,'UCL2'!$C:$F,MATCH("AWAY",'UCL2'!$C$1:$F$1,0),0),"")&amp;IFERROR(VLOOKUP(EU$2&amp;$A13,'UCL2'!$D:$E,MATCH("HOME",'UCL2'!$D$1:$E$1,0),0),"")&amp;IFERROR(VLOOKUP(EU$2&amp;$A13,'EU2'!$C:$F,MATCH("AWAY",'EU2'!$C$1:$F$1,0),0),"")&amp;IFERROR(VLOOKUP(EU$2&amp;$A13,'EU2'!$D:$E,MATCH("HOME",'EU2'!$D$1:$E$1,0),0),"")&amp;IFERROR(VLOOKUP(EU$2&amp;$A13,'EUC2'!$C:$F,MATCH("AWAY",'EUC2'!$C$1:$F$1,0),0),"")&amp;IFERROR(VLOOKUP(EU$2&amp;$A13,'EUC2'!$D:$E,MATCH("HOME",'EUC2'!$D$1:$E$1,0),0),"")</f>
        <v/>
      </c>
      <c r="EV13" s="25" t="str">
        <f>IFERROR(VLOOKUP(EV$2&amp;$B13,'FPL FIX2'!$N$1:$Q$400,MATCH("HOME",'FPL FIX2'!$N$1:$Q$1,0),0),"")&amp;IFERROR(VLOOKUP(EV$2&amp;$B13,'FPL FIX2'!$O$1:$P$400,MATCH("AWAY",'FPL FIX2'!$O$1:$P$1,0),0),"")&amp;IFERROR(VLOOKUP(EV$2&amp;$A13,'FA2'!$A:$D,MATCH("AWAY",'FA2'!$A$1:$D$1,0),0),"")&amp;IFERROR(VLOOKUP(EV$2&amp;$A13,'FA2'!$B:$C,MATCH("HOME",'FA2'!$B$1:$C$1,0),0),"")&amp;IFERROR(VLOOKUP(EV$2&amp;$A13,'EFL2'!$A:$D,MATCH("AWAY",'EFL2'!$A$1:$D$1,0),0),"")&amp;IFERROR(VLOOKUP(EV$2&amp;$A13,'EFL2'!$B:$C,MATCH("HOME",'EFL2'!$B$1:$C$1,0),0),"")&amp;IFERROR(VLOOKUP(EV$2&amp;$A13,'UCL2'!$C:$F,MATCH("AWAY",'UCL2'!$C$1:$F$1,0),0),"")&amp;IFERROR(VLOOKUP(EV$2&amp;$A13,'UCL2'!$D:$E,MATCH("HOME",'UCL2'!$D$1:$E$1,0),0),"")&amp;IFERROR(VLOOKUP(EV$2&amp;$A13,'EU2'!$C:$F,MATCH("AWAY",'EU2'!$C$1:$F$1,0),0),"")&amp;IFERROR(VLOOKUP(EV$2&amp;$A13,'EU2'!$D:$E,MATCH("HOME",'EU2'!$D$1:$E$1,0),0),"")&amp;IFERROR(VLOOKUP(EV$2&amp;$A13,'EUC2'!$C:$F,MATCH("AWAY",'EUC2'!$C$1:$F$1,0),0),"")&amp;IFERROR(VLOOKUP(EV$2&amp;$A13,'EUC2'!$D:$E,MATCH("HOME",'EUC2'!$D$1:$E$1,0),0),"")</f>
        <v>MCI</v>
      </c>
      <c r="EW13" s="25" t="str">
        <f>IFERROR(VLOOKUP(EW$2&amp;$B13,'FPL FIX2'!$N$1:$Q$400,MATCH("HOME",'FPL FIX2'!$N$1:$Q$1,0),0),"")&amp;IFERROR(VLOOKUP(EW$2&amp;$B13,'FPL FIX2'!$O$1:$P$400,MATCH("AWAY",'FPL FIX2'!$O$1:$P$1,0),0),"")&amp;IFERROR(VLOOKUP(EW$2&amp;$A13,'FA2'!$A:$D,MATCH("AWAY",'FA2'!$A$1:$D$1,0),0),"")&amp;IFERROR(VLOOKUP(EW$2&amp;$A13,'FA2'!$B:$C,MATCH("HOME",'FA2'!$B$1:$C$1,0),0),"")&amp;IFERROR(VLOOKUP(EW$2&amp;$A13,'EFL2'!$A:$D,MATCH("AWAY",'EFL2'!$A$1:$D$1,0),0),"")&amp;IFERROR(VLOOKUP(EW$2&amp;$A13,'EFL2'!$B:$C,MATCH("HOME",'EFL2'!$B$1:$C$1,0),0),"")&amp;IFERROR(VLOOKUP(EW$2&amp;$A13,'UCL2'!$C:$F,MATCH("AWAY",'UCL2'!$C$1:$F$1,0),0),"")&amp;IFERROR(VLOOKUP(EW$2&amp;$A13,'UCL2'!$D:$E,MATCH("HOME",'UCL2'!$D$1:$E$1,0),0),"")&amp;IFERROR(VLOOKUP(EW$2&amp;$A13,'EU2'!$C:$F,MATCH("AWAY",'EU2'!$C$1:$F$1,0),0),"")&amp;IFERROR(VLOOKUP(EW$2&amp;$A13,'EU2'!$D:$E,MATCH("HOME",'EU2'!$D$1:$E$1,0),0),"")&amp;IFERROR(VLOOKUP(EW$2&amp;$A13,'EUC2'!$C:$F,MATCH("AWAY",'EUC2'!$C$1:$F$1,0),0),"")&amp;IFERROR(VLOOKUP(EW$2&amp;$A13,'EUC2'!$D:$E,MATCH("HOME",'EUC2'!$D$1:$E$1,0),0),"")</f>
        <v/>
      </c>
      <c r="EX13" s="25" t="str">
        <f>IFERROR(VLOOKUP(EX$2&amp;$B13,'FPL FIX2'!$N$1:$Q$400,MATCH("HOME",'FPL FIX2'!$N$1:$Q$1,0),0),"")&amp;IFERROR(VLOOKUP(EX$2&amp;$B13,'FPL FIX2'!$O$1:$P$400,MATCH("AWAY",'FPL FIX2'!$O$1:$P$1,0),0),"")&amp;IFERROR(VLOOKUP(EX$2&amp;$A13,'FA2'!$A:$D,MATCH("AWAY",'FA2'!$A$1:$D$1,0),0),"")&amp;IFERROR(VLOOKUP(EX$2&amp;$A13,'FA2'!$B:$C,MATCH("HOME",'FA2'!$B$1:$C$1,0),0),"")&amp;IFERROR(VLOOKUP(EX$2&amp;$A13,'EFL2'!$A:$D,MATCH("AWAY",'EFL2'!$A$1:$D$1,0),0),"")&amp;IFERROR(VLOOKUP(EX$2&amp;$A13,'EFL2'!$B:$C,MATCH("HOME",'EFL2'!$B$1:$C$1,0),0),"")&amp;IFERROR(VLOOKUP(EX$2&amp;$A13,'UCL2'!$C:$F,MATCH("AWAY",'UCL2'!$C$1:$F$1,0),0),"")&amp;IFERROR(VLOOKUP(EX$2&amp;$A13,'UCL2'!$D:$E,MATCH("HOME",'UCL2'!$D$1:$E$1,0),0),"")&amp;IFERROR(VLOOKUP(EX$2&amp;$A13,'EU2'!$C:$F,MATCH("AWAY",'EU2'!$C$1:$F$1,0),0),"")&amp;IFERROR(VLOOKUP(EX$2&amp;$A13,'EU2'!$D:$E,MATCH("HOME",'EU2'!$D$1:$E$1,0),0),"")&amp;IFERROR(VLOOKUP(EX$2&amp;$A13,'EUC2'!$C:$F,MATCH("AWAY",'EUC2'!$C$1:$F$1,0),0),"")&amp;IFERROR(VLOOKUP(EX$2&amp;$A13,'EUC2'!$D:$E,MATCH("HOME",'EUC2'!$D$1:$E$1,0),0),"")</f>
        <v/>
      </c>
      <c r="EY13" s="25" t="str">
        <f>IFERROR(VLOOKUP(EY$2&amp;$B13,'FPL FIX2'!$N$1:$Q$400,MATCH("HOME",'FPL FIX2'!$N$1:$Q$1,0),0),"")&amp;IFERROR(VLOOKUP(EY$2&amp;$B13,'FPL FIX2'!$O$1:$P$400,MATCH("AWAY",'FPL FIX2'!$O$1:$P$1,0),0),"")&amp;IFERROR(VLOOKUP(EY$2&amp;$A13,'FA2'!$A:$D,MATCH("AWAY",'FA2'!$A$1:$D$1,0),0),"")&amp;IFERROR(VLOOKUP(EY$2&amp;$A13,'FA2'!$B:$C,MATCH("HOME",'FA2'!$B$1:$C$1,0),0),"")&amp;IFERROR(VLOOKUP(EY$2&amp;$A13,'EFL2'!$A:$D,MATCH("AWAY",'EFL2'!$A$1:$D$1,0),0),"")&amp;IFERROR(VLOOKUP(EY$2&amp;$A13,'EFL2'!$B:$C,MATCH("HOME",'EFL2'!$B$1:$C$1,0),0),"")&amp;IFERROR(VLOOKUP(EY$2&amp;$A13,'UCL2'!$C:$F,MATCH("AWAY",'UCL2'!$C$1:$F$1,0),0),"")&amp;IFERROR(VLOOKUP(EY$2&amp;$A13,'UCL2'!$D:$E,MATCH("HOME",'UCL2'!$D$1:$E$1,0),0),"")&amp;IFERROR(VLOOKUP(EY$2&amp;$A13,'EU2'!$C:$F,MATCH("AWAY",'EU2'!$C$1:$F$1,0),0),"")&amp;IFERROR(VLOOKUP(EY$2&amp;$A13,'EU2'!$D:$E,MATCH("HOME",'EU2'!$D$1:$E$1,0),0),"")&amp;IFERROR(VLOOKUP(EY$2&amp;$A13,'EUC2'!$C:$F,MATCH("AWAY",'EUC2'!$C$1:$F$1,0),0),"")&amp;IFERROR(VLOOKUP(EY$2&amp;$A13,'EUC2'!$D:$E,MATCH("HOME",'EUC2'!$D$1:$E$1,0),0),"")</f>
        <v>new</v>
      </c>
      <c r="EZ13" s="25" t="str">
        <f>IFERROR(VLOOKUP(EZ$2&amp;$B13,'FPL FIX2'!$N$1:$Q$400,MATCH("HOME",'FPL FIX2'!$N$1:$Q$1,0),0),"")&amp;IFERROR(VLOOKUP(EZ$2&amp;$B13,'FPL FIX2'!$O$1:$P$400,MATCH("AWAY",'FPL FIX2'!$O$1:$P$1,0),0),"")&amp;IFERROR(VLOOKUP(EZ$2&amp;$A13,'FA2'!$A:$D,MATCH("AWAY",'FA2'!$A$1:$D$1,0),0),"")&amp;IFERROR(VLOOKUP(EZ$2&amp;$A13,'FA2'!$B:$C,MATCH("HOME",'FA2'!$B$1:$C$1,0),0),"")&amp;IFERROR(VLOOKUP(EZ$2&amp;$A13,'EFL2'!$A:$D,MATCH("AWAY",'EFL2'!$A$1:$D$1,0),0),"")&amp;IFERROR(VLOOKUP(EZ$2&amp;$A13,'EFL2'!$B:$C,MATCH("HOME",'EFL2'!$B$1:$C$1,0),0),"")&amp;IFERROR(VLOOKUP(EZ$2&amp;$A13,'UCL2'!$C:$F,MATCH("AWAY",'UCL2'!$C$1:$F$1,0),0),"")&amp;IFERROR(VLOOKUP(EZ$2&amp;$A13,'UCL2'!$D:$E,MATCH("HOME",'UCL2'!$D$1:$E$1,0),0),"")&amp;IFERROR(VLOOKUP(EZ$2&amp;$A13,'EU2'!$C:$F,MATCH("AWAY",'EU2'!$C$1:$F$1,0),0),"")&amp;IFERROR(VLOOKUP(EZ$2&amp;$A13,'EU2'!$D:$E,MATCH("HOME",'EU2'!$D$1:$E$1,0),0),"")&amp;IFERROR(VLOOKUP(EZ$2&amp;$A13,'EUC2'!$C:$F,MATCH("AWAY",'EUC2'!$C$1:$F$1,0),0),"")&amp;IFERROR(VLOOKUP(EZ$2&amp;$A13,'EUC2'!$D:$E,MATCH("HOME",'EUC2'!$D$1:$E$1,0),0),"")</f>
        <v/>
      </c>
      <c r="FA13" s="25" t="str">
        <f>IFERROR(VLOOKUP(FA$2&amp;$B13,'FPL FIX2'!$N$1:$Q$400,MATCH("HOME",'FPL FIX2'!$N$1:$Q$1,0),0),"")&amp;IFERROR(VLOOKUP(FA$2&amp;$B13,'FPL FIX2'!$O$1:$P$400,MATCH("AWAY",'FPL FIX2'!$O$1:$P$1,0),0),"")&amp;IFERROR(VLOOKUP(FA$2&amp;$A13,'FA2'!$A:$D,MATCH("AWAY",'FA2'!$A$1:$D$1,0),0),"")&amp;IFERROR(VLOOKUP(FA$2&amp;$A13,'FA2'!$B:$C,MATCH("HOME",'FA2'!$B$1:$C$1,0),0),"")&amp;IFERROR(VLOOKUP(FA$2&amp;$A13,'EFL2'!$A:$D,MATCH("AWAY",'EFL2'!$A$1:$D$1,0),0),"")&amp;IFERROR(VLOOKUP(FA$2&amp;$A13,'EFL2'!$B:$C,MATCH("HOME",'EFL2'!$B$1:$C$1,0),0),"")&amp;IFERROR(VLOOKUP(FA$2&amp;$A13,'UCL2'!$C:$F,MATCH("AWAY",'UCL2'!$C$1:$F$1,0),0),"")&amp;IFERROR(VLOOKUP(FA$2&amp;$A13,'UCL2'!$D:$E,MATCH("HOME",'UCL2'!$D$1:$E$1,0),0),"")&amp;IFERROR(VLOOKUP(FA$2&amp;$A13,'EU2'!$C:$F,MATCH("AWAY",'EU2'!$C$1:$F$1,0),0),"")&amp;IFERROR(VLOOKUP(FA$2&amp;$A13,'EU2'!$D:$E,MATCH("HOME",'EU2'!$D$1:$E$1,0),0),"")&amp;IFERROR(VLOOKUP(FA$2&amp;$A13,'EUC2'!$C:$F,MATCH("AWAY",'EUC2'!$C$1:$F$1,0),0),"")&amp;IFERROR(VLOOKUP(FA$2&amp;$A13,'EUC2'!$D:$E,MATCH("HOME",'EUC2'!$D$1:$E$1,0),0),"")</f>
        <v/>
      </c>
      <c r="FB13" s="25" t="str">
        <f>IFERROR(VLOOKUP(FB$2&amp;$B13,'FPL FIX2'!$N$1:$Q$400,MATCH("HOME",'FPL FIX2'!$N$1:$Q$1,0),0),"")&amp;IFERROR(VLOOKUP(FB$2&amp;$B13,'FPL FIX2'!$O$1:$P$400,MATCH("AWAY",'FPL FIX2'!$O$1:$P$1,0),0),"")&amp;IFERROR(VLOOKUP(FB$2&amp;$A13,'FA2'!$A:$D,MATCH("AWAY",'FA2'!$A$1:$D$1,0),0),"")&amp;IFERROR(VLOOKUP(FB$2&amp;$A13,'FA2'!$B:$C,MATCH("HOME",'FA2'!$B$1:$C$1,0),0),"")&amp;IFERROR(VLOOKUP(FB$2&amp;$A13,'EFL2'!$A:$D,MATCH("AWAY",'EFL2'!$A$1:$D$1,0),0),"")&amp;IFERROR(VLOOKUP(FB$2&amp;$A13,'EFL2'!$B:$C,MATCH("HOME",'EFL2'!$B$1:$C$1,0),0),"")&amp;IFERROR(VLOOKUP(FB$2&amp;$A13,'UCL2'!$C:$F,MATCH("AWAY",'UCL2'!$C$1:$F$1,0),0),"")&amp;IFERROR(VLOOKUP(FB$2&amp;$A13,'UCL2'!$D:$E,MATCH("HOME",'UCL2'!$D$1:$E$1,0),0),"")&amp;IFERROR(VLOOKUP(FB$2&amp;$A13,'EU2'!$C:$F,MATCH("AWAY",'EU2'!$C$1:$F$1,0),0),"")&amp;IFERROR(VLOOKUP(FB$2&amp;$A13,'EU2'!$D:$E,MATCH("HOME",'EU2'!$D$1:$E$1,0),0),"")&amp;IFERROR(VLOOKUP(FB$2&amp;$A13,'EUC2'!$C:$F,MATCH("AWAY",'EUC2'!$C$1:$F$1,0),0),"")&amp;IFERROR(VLOOKUP(FB$2&amp;$A13,'EUC2'!$D:$E,MATCH("HOME",'EUC2'!$D$1:$E$1,0),0),"")</f>
        <v/>
      </c>
      <c r="FC13" s="25" t="str">
        <f>IFERROR(VLOOKUP(FC$2&amp;$B13,'FPL FIX2'!$N$1:$Q$400,MATCH("HOME",'FPL FIX2'!$N$1:$Q$1,0),0),"")&amp;IFERROR(VLOOKUP(FC$2&amp;$B13,'FPL FIX2'!$O$1:$P$400,MATCH("AWAY",'FPL FIX2'!$O$1:$P$1,0),0),"")&amp;IFERROR(VLOOKUP(FC$2&amp;$A13,'FA2'!$A:$D,MATCH("AWAY",'FA2'!$A$1:$D$1,0),0),"")&amp;IFERROR(VLOOKUP(FC$2&amp;$A13,'FA2'!$B:$C,MATCH("HOME",'FA2'!$B$1:$C$1,0),0),"")&amp;IFERROR(VLOOKUP(FC$2&amp;$A13,'EFL2'!$A:$D,MATCH("AWAY",'EFL2'!$A$1:$D$1,0),0),"")&amp;IFERROR(VLOOKUP(FC$2&amp;$A13,'EFL2'!$B:$C,MATCH("HOME",'EFL2'!$B$1:$C$1,0),0),"")&amp;IFERROR(VLOOKUP(FC$2&amp;$A13,'UCL2'!$C:$F,MATCH("AWAY",'UCL2'!$C$1:$F$1,0),0),"")&amp;IFERROR(VLOOKUP(FC$2&amp;$A13,'UCL2'!$D:$E,MATCH("HOME",'UCL2'!$D$1:$E$1,0),0),"")&amp;IFERROR(VLOOKUP(FC$2&amp;$A13,'EU2'!$C:$F,MATCH("AWAY",'EU2'!$C$1:$F$1,0),0),"")&amp;IFERROR(VLOOKUP(FC$2&amp;$A13,'EU2'!$D:$E,MATCH("HOME",'EU2'!$D$1:$E$1,0),0),"")&amp;IFERROR(VLOOKUP(FC$2&amp;$A13,'EUC2'!$C:$F,MATCH("AWAY",'EUC2'!$C$1:$F$1,0),0),"")&amp;IFERROR(VLOOKUP(FC$2&amp;$A13,'EUC2'!$D:$E,MATCH("HOME",'EUC2'!$D$1:$E$1,0),0),"")</f>
        <v>WHU</v>
      </c>
      <c r="FD13" s="25" t="str">
        <f>IFERROR(VLOOKUP(FD$2&amp;$B13,'FPL FIX2'!$N$1:$Q$400,MATCH("HOME",'FPL FIX2'!$N$1:$Q$1,0),0),"")&amp;IFERROR(VLOOKUP(FD$2&amp;$B13,'FPL FIX2'!$O$1:$P$400,MATCH("AWAY",'FPL FIX2'!$O$1:$P$1,0),0),"")&amp;IFERROR(VLOOKUP(FD$2&amp;$A13,'FA2'!$A:$D,MATCH("AWAY",'FA2'!$A$1:$D$1,0),0),"")&amp;IFERROR(VLOOKUP(FD$2&amp;$A13,'FA2'!$B:$C,MATCH("HOME",'FA2'!$B$1:$C$1,0),0),"")&amp;IFERROR(VLOOKUP(FD$2&amp;$A13,'EFL2'!$A:$D,MATCH("AWAY",'EFL2'!$A$1:$D$1,0),0),"")&amp;IFERROR(VLOOKUP(FD$2&amp;$A13,'EFL2'!$B:$C,MATCH("HOME",'EFL2'!$B$1:$C$1,0),0),"")&amp;IFERROR(VLOOKUP(FD$2&amp;$A13,'UCL2'!$C:$F,MATCH("AWAY",'UCL2'!$C$1:$F$1,0),0),"")&amp;IFERROR(VLOOKUP(FD$2&amp;$A13,'UCL2'!$D:$E,MATCH("HOME",'UCL2'!$D$1:$E$1,0),0),"")&amp;IFERROR(VLOOKUP(FD$2&amp;$A13,'EU2'!$C:$F,MATCH("AWAY",'EU2'!$C$1:$F$1,0),0),"")&amp;IFERROR(VLOOKUP(FD$2&amp;$A13,'EU2'!$D:$E,MATCH("HOME",'EU2'!$D$1:$E$1,0),0),"")&amp;IFERROR(VLOOKUP(FD$2&amp;$A13,'EUC2'!$C:$F,MATCH("AWAY",'EUC2'!$C$1:$F$1,0),0),"")&amp;IFERROR(VLOOKUP(FD$2&amp;$A13,'EUC2'!$D:$E,MATCH("HOME",'EUC2'!$D$1:$E$1,0),0),"")</f>
        <v/>
      </c>
      <c r="FE13" s="25" t="str">
        <f>IFERROR(VLOOKUP(FE$2&amp;$B13,'FPL FIX2'!$N$1:$Q$400,MATCH("HOME",'FPL FIX2'!$N$1:$Q$1,0),0),"")&amp;IFERROR(VLOOKUP(FE$2&amp;$B13,'FPL FIX2'!$O$1:$P$400,MATCH("AWAY",'FPL FIX2'!$O$1:$P$1,0),0),"")&amp;IFERROR(VLOOKUP(FE$2&amp;$A13,'FA2'!$A:$D,MATCH("AWAY",'FA2'!$A$1:$D$1,0),0),"")&amp;IFERROR(VLOOKUP(FE$2&amp;$A13,'FA2'!$B:$C,MATCH("HOME",'FA2'!$B$1:$C$1,0),0),"")&amp;IFERROR(VLOOKUP(FE$2&amp;$A13,'EFL2'!$A:$D,MATCH("AWAY",'EFL2'!$A$1:$D$1,0),0),"")&amp;IFERROR(VLOOKUP(FE$2&amp;$A13,'EFL2'!$B:$C,MATCH("HOME",'EFL2'!$B$1:$C$1,0),0),"")&amp;IFERROR(VLOOKUP(FE$2&amp;$A13,'UCL2'!$C:$F,MATCH("AWAY",'UCL2'!$C$1:$F$1,0),0),"")&amp;IFERROR(VLOOKUP(FE$2&amp;$A13,'UCL2'!$D:$E,MATCH("HOME",'UCL2'!$D$1:$E$1,0),0),"")&amp;IFERROR(VLOOKUP(FE$2&amp;$A13,'EU2'!$C:$F,MATCH("AWAY",'EU2'!$C$1:$F$1,0),0),"")&amp;IFERROR(VLOOKUP(FE$2&amp;$A13,'EU2'!$D:$E,MATCH("HOME",'EU2'!$D$1:$E$1,0),0),"")&amp;IFERROR(VLOOKUP(FE$2&amp;$A13,'EUC2'!$C:$F,MATCH("AWAY",'EUC2'!$C$1:$F$1,0),0),"")&amp;IFERROR(VLOOKUP(FE$2&amp;$A13,'EUC2'!$D:$E,MATCH("HOME",'EUC2'!$D$1:$E$1,0),0),"")</f>
        <v/>
      </c>
      <c r="FF13" s="25" t="str">
        <f>IFERROR(VLOOKUP(FF$2&amp;$B13,'FPL FIX2'!$N$1:$Q$400,MATCH("HOME",'FPL FIX2'!$N$1:$Q$1,0),0),"")&amp;IFERROR(VLOOKUP(FF$2&amp;$B13,'FPL FIX2'!$O$1:$P$400,MATCH("AWAY",'FPL FIX2'!$O$1:$P$1,0),0),"")&amp;IFERROR(VLOOKUP(FF$2&amp;$A13,'FA2'!$A:$D,MATCH("AWAY",'FA2'!$A$1:$D$1,0),0),"")&amp;IFERROR(VLOOKUP(FF$2&amp;$A13,'FA2'!$B:$C,MATCH("HOME",'FA2'!$B$1:$C$1,0),0),"")&amp;IFERROR(VLOOKUP(FF$2&amp;$A13,'EFL2'!$A:$D,MATCH("AWAY",'EFL2'!$A$1:$D$1,0),0),"")&amp;IFERROR(VLOOKUP(FF$2&amp;$A13,'EFL2'!$B:$C,MATCH("HOME",'EFL2'!$B$1:$C$1,0),0),"")&amp;IFERROR(VLOOKUP(FF$2&amp;$A13,'UCL2'!$C:$F,MATCH("AWAY",'UCL2'!$C$1:$F$1,0),0),"")&amp;IFERROR(VLOOKUP(FF$2&amp;$A13,'UCL2'!$D:$E,MATCH("HOME",'UCL2'!$D$1:$E$1,0),0),"")&amp;IFERROR(VLOOKUP(FF$2&amp;$A13,'EU2'!$C:$F,MATCH("AWAY",'EU2'!$C$1:$F$1,0),0),"")&amp;IFERROR(VLOOKUP(FF$2&amp;$A13,'EU2'!$D:$E,MATCH("HOME",'EU2'!$D$1:$E$1,0),0),"")&amp;IFERROR(VLOOKUP(FF$2&amp;$A13,'EUC2'!$C:$F,MATCH("AWAY",'EUC2'!$C$1:$F$1,0),0),"")&amp;IFERROR(VLOOKUP(FF$2&amp;$A13,'EUC2'!$D:$E,MATCH("HOME",'EUC2'!$D$1:$E$1,0),0),"")</f>
        <v/>
      </c>
      <c r="FG13" s="25" t="str">
        <f>IFERROR(VLOOKUP(FG$2&amp;$B13,'FPL FIX2'!$N$1:$Q$400,MATCH("HOME",'FPL FIX2'!$N$1:$Q$1,0),0),"")&amp;IFERROR(VLOOKUP(FG$2&amp;$B13,'FPL FIX2'!$O$1:$P$400,MATCH("AWAY",'FPL FIX2'!$O$1:$P$1,0),0),"")&amp;IFERROR(VLOOKUP(FG$2&amp;$A13,'FA2'!$A:$D,MATCH("AWAY",'FA2'!$A$1:$D$1,0),0),"")&amp;IFERROR(VLOOKUP(FG$2&amp;$A13,'FA2'!$B:$C,MATCH("HOME",'FA2'!$B$1:$C$1,0),0),"")&amp;IFERROR(VLOOKUP(FG$2&amp;$A13,'EFL2'!$A:$D,MATCH("AWAY",'EFL2'!$A$1:$D$1,0),0),"")&amp;IFERROR(VLOOKUP(FG$2&amp;$A13,'EFL2'!$B:$C,MATCH("HOME",'EFL2'!$B$1:$C$1,0),0),"")&amp;IFERROR(VLOOKUP(FG$2&amp;$A13,'UCL2'!$C:$F,MATCH("AWAY",'UCL2'!$C$1:$F$1,0),0),"")&amp;IFERROR(VLOOKUP(FG$2&amp;$A13,'UCL2'!$D:$E,MATCH("HOME",'UCL2'!$D$1:$E$1,0),0),"")&amp;IFERROR(VLOOKUP(FG$2&amp;$A13,'EU2'!$C:$F,MATCH("AWAY",'EU2'!$C$1:$F$1,0),0),"")&amp;IFERROR(VLOOKUP(FG$2&amp;$A13,'EU2'!$D:$E,MATCH("HOME",'EU2'!$D$1:$E$1,0),0),"")&amp;IFERROR(VLOOKUP(FG$2&amp;$A13,'EUC2'!$C:$F,MATCH("AWAY",'EUC2'!$C$1:$F$1,0),0),"")&amp;IFERROR(VLOOKUP(FG$2&amp;$A13,'EUC2'!$D:$E,MATCH("HOME",'EUC2'!$D$1:$E$1,0),0),"")</f>
        <v>Cardiff City</v>
      </c>
      <c r="FH13" s="25" t="str">
        <f>IFERROR(VLOOKUP(FH$2&amp;$B13,'FPL FIX2'!$N$1:$Q$400,MATCH("HOME",'FPL FIX2'!$N$1:$Q$1,0),0),"")&amp;IFERROR(VLOOKUP(FH$2&amp;$B13,'FPL FIX2'!$O$1:$P$400,MATCH("AWAY",'FPL FIX2'!$O$1:$P$1,0),0),"")&amp;IFERROR(VLOOKUP(FH$2&amp;$A13,'FA2'!$A:$D,MATCH("AWAY",'FA2'!$A$1:$D$1,0),0),"")&amp;IFERROR(VLOOKUP(FH$2&amp;$A13,'FA2'!$B:$C,MATCH("HOME",'FA2'!$B$1:$C$1,0),0),"")&amp;IFERROR(VLOOKUP(FH$2&amp;$A13,'EFL2'!$A:$D,MATCH("AWAY",'EFL2'!$A$1:$D$1,0),0),"")&amp;IFERROR(VLOOKUP(FH$2&amp;$A13,'EFL2'!$B:$C,MATCH("HOME",'EFL2'!$B$1:$C$1,0),0),"")&amp;IFERROR(VLOOKUP(FH$2&amp;$A13,'UCL2'!$C:$F,MATCH("AWAY",'UCL2'!$C$1:$F$1,0),0),"")&amp;IFERROR(VLOOKUP(FH$2&amp;$A13,'UCL2'!$D:$E,MATCH("HOME",'UCL2'!$D$1:$E$1,0),0),"")&amp;IFERROR(VLOOKUP(FH$2&amp;$A13,'EU2'!$C:$F,MATCH("AWAY",'EU2'!$C$1:$F$1,0),0),"")&amp;IFERROR(VLOOKUP(FH$2&amp;$A13,'EU2'!$D:$E,MATCH("HOME",'EU2'!$D$1:$E$1,0),0),"")&amp;IFERROR(VLOOKUP(FH$2&amp;$A13,'EUC2'!$C:$F,MATCH("AWAY",'EUC2'!$C$1:$F$1,0),0),"")&amp;IFERROR(VLOOKUP(FH$2&amp;$A13,'EUC2'!$D:$E,MATCH("HOME",'EUC2'!$D$1:$E$1,0),0),"")</f>
        <v/>
      </c>
      <c r="FI13" s="25" t="str">
        <f>IFERROR(VLOOKUP(FI$2&amp;$B13,'FPL FIX2'!$N$1:$Q$400,MATCH("HOME",'FPL FIX2'!$N$1:$Q$1,0),0),"")&amp;IFERROR(VLOOKUP(FI$2&amp;$B13,'FPL FIX2'!$O$1:$P$400,MATCH("AWAY",'FPL FIX2'!$O$1:$P$1,0),0),"")&amp;IFERROR(VLOOKUP(FI$2&amp;$A13,'FA2'!$A:$D,MATCH("AWAY",'FA2'!$A$1:$D$1,0),0),"")&amp;IFERROR(VLOOKUP(FI$2&amp;$A13,'FA2'!$B:$C,MATCH("HOME",'FA2'!$B$1:$C$1,0),0),"")&amp;IFERROR(VLOOKUP(FI$2&amp;$A13,'EFL2'!$A:$D,MATCH("AWAY",'EFL2'!$A$1:$D$1,0),0),"")&amp;IFERROR(VLOOKUP(FI$2&amp;$A13,'EFL2'!$B:$C,MATCH("HOME",'EFL2'!$B$1:$C$1,0),0),"")&amp;IFERROR(VLOOKUP(FI$2&amp;$A13,'UCL2'!$C:$F,MATCH("AWAY",'UCL2'!$C$1:$F$1,0),0),"")&amp;IFERROR(VLOOKUP(FI$2&amp;$A13,'UCL2'!$D:$E,MATCH("HOME",'UCL2'!$D$1:$E$1,0),0),"")&amp;IFERROR(VLOOKUP(FI$2&amp;$A13,'EU2'!$C:$F,MATCH("AWAY",'EU2'!$C$1:$F$1,0),0),"")&amp;IFERROR(VLOOKUP(FI$2&amp;$A13,'EU2'!$D:$E,MATCH("HOME",'EU2'!$D$1:$E$1,0),0),"")&amp;IFERROR(VLOOKUP(FI$2&amp;$A13,'EUC2'!$C:$F,MATCH("AWAY",'EUC2'!$C$1:$F$1,0),0),"")&amp;IFERROR(VLOOKUP(FI$2&amp;$A13,'EUC2'!$D:$E,MATCH("HOME",'EUC2'!$D$1:$E$1,0),0),"")</f>
        <v/>
      </c>
      <c r="FJ13" s="25" t="str">
        <f>IFERROR(VLOOKUP(FJ$2&amp;$B13,'FPL FIX2'!$N$1:$Q$400,MATCH("HOME",'FPL FIX2'!$N$1:$Q$1,0),0),"")&amp;IFERROR(VLOOKUP(FJ$2&amp;$B13,'FPL FIX2'!$O$1:$P$400,MATCH("AWAY",'FPL FIX2'!$O$1:$P$1,0),0),"")&amp;IFERROR(VLOOKUP(FJ$2&amp;$A13,'FA2'!$A:$D,MATCH("AWAY",'FA2'!$A$1:$D$1,0),0),"")&amp;IFERROR(VLOOKUP(FJ$2&amp;$A13,'FA2'!$B:$C,MATCH("HOME",'FA2'!$B$1:$C$1,0),0),"")&amp;IFERROR(VLOOKUP(FJ$2&amp;$A13,'EFL2'!$A:$D,MATCH("AWAY",'EFL2'!$A$1:$D$1,0),0),"")&amp;IFERROR(VLOOKUP(FJ$2&amp;$A13,'EFL2'!$B:$C,MATCH("HOME",'EFL2'!$B$1:$C$1,0),0),"")&amp;IFERROR(VLOOKUP(FJ$2&amp;$A13,'UCL2'!$C:$F,MATCH("AWAY",'UCL2'!$C$1:$F$1,0),0),"")&amp;IFERROR(VLOOKUP(FJ$2&amp;$A13,'UCL2'!$D:$E,MATCH("HOME",'UCL2'!$D$1:$E$1,0),0),"")&amp;IFERROR(VLOOKUP(FJ$2&amp;$A13,'EU2'!$C:$F,MATCH("AWAY",'EU2'!$C$1:$F$1,0),0),"")&amp;IFERROR(VLOOKUP(FJ$2&amp;$A13,'EU2'!$D:$E,MATCH("HOME",'EU2'!$D$1:$E$1,0),0),"")&amp;IFERROR(VLOOKUP(FJ$2&amp;$A13,'EUC2'!$C:$F,MATCH("AWAY",'EUC2'!$C$1:$F$1,0),0),"")&amp;IFERROR(VLOOKUP(FJ$2&amp;$A13,'EUC2'!$D:$E,MATCH("HOME",'EUC2'!$D$1:$E$1,0),0),"")</f>
        <v/>
      </c>
      <c r="FK13" s="25" t="str">
        <f>IFERROR(VLOOKUP(FK$2&amp;$B13,'FPL FIX2'!$N$1:$Q$400,MATCH("HOME",'FPL FIX2'!$N$1:$Q$1,0),0),"")&amp;IFERROR(VLOOKUP(FK$2&amp;$B13,'FPL FIX2'!$O$1:$P$400,MATCH("AWAY",'FPL FIX2'!$O$1:$P$1,0),0),"")&amp;IFERROR(VLOOKUP(FK$2&amp;$A13,'FA2'!$A:$D,MATCH("AWAY",'FA2'!$A$1:$D$1,0),0),"")&amp;IFERROR(VLOOKUP(FK$2&amp;$A13,'FA2'!$B:$C,MATCH("HOME",'FA2'!$B$1:$C$1,0),0),"")&amp;IFERROR(VLOOKUP(FK$2&amp;$A13,'EFL2'!$A:$D,MATCH("AWAY",'EFL2'!$A$1:$D$1,0),0),"")&amp;IFERROR(VLOOKUP(FK$2&amp;$A13,'EFL2'!$B:$C,MATCH("HOME",'EFL2'!$B$1:$C$1,0),0),"")&amp;IFERROR(VLOOKUP(FK$2&amp;$A13,'UCL2'!$C:$F,MATCH("AWAY",'UCL2'!$C$1:$F$1,0),0),"")&amp;IFERROR(VLOOKUP(FK$2&amp;$A13,'UCL2'!$D:$E,MATCH("HOME",'UCL2'!$D$1:$E$1,0),0),"")&amp;IFERROR(VLOOKUP(FK$2&amp;$A13,'EU2'!$C:$F,MATCH("AWAY",'EU2'!$C$1:$F$1,0),0),"")&amp;IFERROR(VLOOKUP(FK$2&amp;$A13,'EU2'!$D:$E,MATCH("HOME",'EU2'!$D$1:$E$1,0),0),"")&amp;IFERROR(VLOOKUP(FK$2&amp;$A13,'EUC2'!$C:$F,MATCH("AWAY",'EUC2'!$C$1:$F$1,0),0),"")&amp;IFERROR(VLOOKUP(FK$2&amp;$A13,'EUC2'!$D:$E,MATCH("HOME",'EUC2'!$D$1:$E$1,0),0),"")</f>
        <v/>
      </c>
      <c r="FL13" s="25" t="str">
        <f>IFERROR(VLOOKUP(FL$2&amp;$B13,'FPL FIX2'!$N$1:$Q$400,MATCH("HOME",'FPL FIX2'!$N$1:$Q$1,0),0),"")&amp;IFERROR(VLOOKUP(FL$2&amp;$B13,'FPL FIX2'!$O$1:$P$400,MATCH("AWAY",'FPL FIX2'!$O$1:$P$1,0),0),"")&amp;IFERROR(VLOOKUP(FL$2&amp;$A13,'FA2'!$A:$D,MATCH("AWAY",'FA2'!$A$1:$D$1,0),0),"")&amp;IFERROR(VLOOKUP(FL$2&amp;$A13,'FA2'!$B:$C,MATCH("HOME",'FA2'!$B$1:$C$1,0),0),"")&amp;IFERROR(VLOOKUP(FL$2&amp;$A13,'EFL2'!$A:$D,MATCH("AWAY",'EFL2'!$A$1:$D$1,0),0),"")&amp;IFERROR(VLOOKUP(FL$2&amp;$A13,'EFL2'!$B:$C,MATCH("HOME",'EFL2'!$B$1:$C$1,0),0),"")&amp;IFERROR(VLOOKUP(FL$2&amp;$A13,'UCL2'!$C:$F,MATCH("AWAY",'UCL2'!$C$1:$F$1,0),0),"")&amp;IFERROR(VLOOKUP(FL$2&amp;$A13,'UCL2'!$D:$E,MATCH("HOME",'UCL2'!$D$1:$E$1,0),0),"")&amp;IFERROR(VLOOKUP(FL$2&amp;$A13,'EU2'!$C:$F,MATCH("AWAY",'EU2'!$C$1:$F$1,0),0),"")&amp;IFERROR(VLOOKUP(FL$2&amp;$A13,'EU2'!$D:$E,MATCH("HOME",'EU2'!$D$1:$E$1,0),0),"")&amp;IFERROR(VLOOKUP(FL$2&amp;$A13,'EUC2'!$C:$F,MATCH("AWAY",'EUC2'!$C$1:$F$1,0),0),"")&amp;IFERROR(VLOOKUP(FL$2&amp;$A13,'EUC2'!$D:$E,MATCH("HOME",'EUC2'!$D$1:$E$1,0),0),"")</f>
        <v>avl</v>
      </c>
      <c r="FM13" s="25" t="str">
        <f>IFERROR(VLOOKUP(FM$2&amp;$B13,'FPL FIX2'!$N$1:$Q$400,MATCH("HOME",'FPL FIX2'!$N$1:$Q$1,0),0),"")&amp;IFERROR(VLOOKUP(FM$2&amp;$B13,'FPL FIX2'!$O$1:$P$400,MATCH("AWAY",'FPL FIX2'!$O$1:$P$1,0),0),"")&amp;IFERROR(VLOOKUP(FM$2&amp;$A13,'FA2'!$A:$D,MATCH("AWAY",'FA2'!$A$1:$D$1,0),0),"")&amp;IFERROR(VLOOKUP(FM$2&amp;$A13,'FA2'!$B:$C,MATCH("HOME",'FA2'!$B$1:$C$1,0),0),"")&amp;IFERROR(VLOOKUP(FM$2&amp;$A13,'EFL2'!$A:$D,MATCH("AWAY",'EFL2'!$A$1:$D$1,0),0),"")&amp;IFERROR(VLOOKUP(FM$2&amp;$A13,'EFL2'!$B:$C,MATCH("HOME",'EFL2'!$B$1:$C$1,0),0),"")&amp;IFERROR(VLOOKUP(FM$2&amp;$A13,'UCL2'!$C:$F,MATCH("AWAY",'UCL2'!$C$1:$F$1,0),0),"")&amp;IFERROR(VLOOKUP(FM$2&amp;$A13,'UCL2'!$D:$E,MATCH("HOME",'UCL2'!$D$1:$E$1,0),0),"")&amp;IFERROR(VLOOKUP(FM$2&amp;$A13,'EU2'!$C:$F,MATCH("AWAY",'EU2'!$C$1:$F$1,0),0),"")&amp;IFERROR(VLOOKUP(FM$2&amp;$A13,'EU2'!$D:$E,MATCH("HOME",'EU2'!$D$1:$E$1,0),0),"")&amp;IFERROR(VLOOKUP(FM$2&amp;$A13,'EUC2'!$C:$F,MATCH("AWAY",'EUC2'!$C$1:$F$1,0),0),"")&amp;IFERROR(VLOOKUP(FM$2&amp;$A13,'EUC2'!$D:$E,MATCH("HOME",'EUC2'!$D$1:$E$1,0),0),"")</f>
        <v/>
      </c>
      <c r="FN13" s="25" t="str">
        <f>IFERROR(VLOOKUP(FN$2&amp;$B13,'FPL FIX2'!$N$1:$Q$400,MATCH("HOME",'FPL FIX2'!$N$1:$Q$1,0),0),"")&amp;IFERROR(VLOOKUP(FN$2&amp;$B13,'FPL FIX2'!$O$1:$P$400,MATCH("AWAY",'FPL FIX2'!$O$1:$P$1,0),0),"")&amp;IFERROR(VLOOKUP(FN$2&amp;$A13,'FA2'!$A:$D,MATCH("AWAY",'FA2'!$A$1:$D$1,0),0),"")&amp;IFERROR(VLOOKUP(FN$2&amp;$A13,'FA2'!$B:$C,MATCH("HOME",'FA2'!$B$1:$C$1,0),0),"")&amp;IFERROR(VLOOKUP(FN$2&amp;$A13,'EFL2'!$A:$D,MATCH("AWAY",'EFL2'!$A$1:$D$1,0),0),"")&amp;IFERROR(VLOOKUP(FN$2&amp;$A13,'EFL2'!$B:$C,MATCH("HOME",'EFL2'!$B$1:$C$1,0),0),"")&amp;IFERROR(VLOOKUP(FN$2&amp;$A13,'UCL2'!$C:$F,MATCH("AWAY",'UCL2'!$C$1:$F$1,0),0),"")&amp;IFERROR(VLOOKUP(FN$2&amp;$A13,'UCL2'!$D:$E,MATCH("HOME",'UCL2'!$D$1:$E$1,0),0),"")&amp;IFERROR(VLOOKUP(FN$2&amp;$A13,'EU2'!$C:$F,MATCH("AWAY",'EU2'!$C$1:$F$1,0),0),"")&amp;IFERROR(VLOOKUP(FN$2&amp;$A13,'EU2'!$D:$E,MATCH("HOME",'EU2'!$D$1:$E$1,0),0),"")&amp;IFERROR(VLOOKUP(FN$2&amp;$A13,'EUC2'!$C:$F,MATCH("AWAY",'EUC2'!$C$1:$F$1,0),0),"")&amp;IFERROR(VLOOKUP(FN$2&amp;$A13,'EUC2'!$D:$E,MATCH("HOME",'EUC2'!$D$1:$E$1,0),0),"")</f>
        <v/>
      </c>
      <c r="FO13" s="25" t="str">
        <f>IFERROR(VLOOKUP(FO$2&amp;$B13,'FPL FIX2'!$N$1:$Q$400,MATCH("HOME",'FPL FIX2'!$N$1:$Q$1,0),0),"")&amp;IFERROR(VLOOKUP(FO$2&amp;$B13,'FPL FIX2'!$O$1:$P$400,MATCH("AWAY",'FPL FIX2'!$O$1:$P$1,0),0),"")&amp;IFERROR(VLOOKUP(FO$2&amp;$A13,'FA2'!$A:$D,MATCH("AWAY",'FA2'!$A$1:$D$1,0),0),"")&amp;IFERROR(VLOOKUP(FO$2&amp;$A13,'FA2'!$B:$C,MATCH("HOME",'FA2'!$B$1:$C$1,0),0),"")&amp;IFERROR(VLOOKUP(FO$2&amp;$A13,'EFL2'!$A:$D,MATCH("AWAY",'EFL2'!$A$1:$D$1,0),0),"")&amp;IFERROR(VLOOKUP(FO$2&amp;$A13,'EFL2'!$B:$C,MATCH("HOME",'EFL2'!$B$1:$C$1,0),0),"")&amp;IFERROR(VLOOKUP(FO$2&amp;$A13,'UCL2'!$C:$F,MATCH("AWAY",'UCL2'!$C$1:$F$1,0),0),"")&amp;IFERROR(VLOOKUP(FO$2&amp;$A13,'UCL2'!$D:$E,MATCH("HOME",'UCL2'!$D$1:$E$1,0),0),"")&amp;IFERROR(VLOOKUP(FO$2&amp;$A13,'EU2'!$C:$F,MATCH("AWAY",'EU2'!$C$1:$F$1,0),0),"")&amp;IFERROR(VLOOKUP(FO$2&amp;$A13,'EU2'!$D:$E,MATCH("HOME",'EU2'!$D$1:$E$1,0),0),"")&amp;IFERROR(VLOOKUP(FO$2&amp;$A13,'EUC2'!$C:$F,MATCH("AWAY",'EUC2'!$C$1:$F$1,0),0),"")&amp;IFERROR(VLOOKUP(FO$2&amp;$A13,'EUC2'!$D:$E,MATCH("HOME",'EUC2'!$D$1:$E$1,0),0),"")</f>
        <v/>
      </c>
      <c r="FP13" s="25" t="str">
        <f>IFERROR(VLOOKUP(FP$2&amp;$B13,'FPL FIX2'!$N$1:$Q$400,MATCH("HOME",'FPL FIX2'!$N$1:$Q$1,0),0),"")&amp;IFERROR(VLOOKUP(FP$2&amp;$B13,'FPL FIX2'!$O$1:$P$400,MATCH("AWAY",'FPL FIX2'!$O$1:$P$1,0),0),"")&amp;IFERROR(VLOOKUP(FP$2&amp;$A13,'FA2'!$A:$D,MATCH("AWAY",'FA2'!$A$1:$D$1,0),0),"")&amp;IFERROR(VLOOKUP(FP$2&amp;$A13,'FA2'!$B:$C,MATCH("HOME",'FA2'!$B$1:$C$1,0),0),"")&amp;IFERROR(VLOOKUP(FP$2&amp;$A13,'EFL2'!$A:$D,MATCH("AWAY",'EFL2'!$A$1:$D$1,0),0),"")&amp;IFERROR(VLOOKUP(FP$2&amp;$A13,'EFL2'!$B:$C,MATCH("HOME",'EFL2'!$B$1:$C$1,0),0),"")&amp;IFERROR(VLOOKUP(FP$2&amp;$A13,'UCL2'!$C:$F,MATCH("AWAY",'UCL2'!$C$1:$F$1,0),0),"")&amp;IFERROR(VLOOKUP(FP$2&amp;$A13,'UCL2'!$D:$E,MATCH("HOME",'UCL2'!$D$1:$E$1,0),0),"")&amp;IFERROR(VLOOKUP(FP$2&amp;$A13,'EU2'!$C:$F,MATCH("AWAY",'EU2'!$C$1:$F$1,0),0),"")&amp;IFERROR(VLOOKUP(FP$2&amp;$A13,'EU2'!$D:$E,MATCH("HOME",'EU2'!$D$1:$E$1,0),0),"")&amp;IFERROR(VLOOKUP(FP$2&amp;$A13,'EUC2'!$C:$F,MATCH("AWAY",'EUC2'!$C$1:$F$1,0),0),"")&amp;IFERROR(VLOOKUP(FP$2&amp;$A13,'EUC2'!$D:$E,MATCH("HOME",'EUC2'!$D$1:$E$1,0),0),"")</f>
        <v/>
      </c>
      <c r="FQ13" s="25" t="str">
        <f>IFERROR(VLOOKUP(FQ$2&amp;$B13,'FPL FIX2'!$N$1:$Q$400,MATCH("HOME",'FPL FIX2'!$N$1:$Q$1,0),0),"")&amp;IFERROR(VLOOKUP(FQ$2&amp;$B13,'FPL FIX2'!$O$1:$P$400,MATCH("AWAY",'FPL FIX2'!$O$1:$P$1,0),0),"")&amp;IFERROR(VLOOKUP(FQ$2&amp;$A13,'FA2'!$A:$D,MATCH("AWAY",'FA2'!$A$1:$D$1,0),0),"")&amp;IFERROR(VLOOKUP(FQ$2&amp;$A13,'FA2'!$B:$C,MATCH("HOME",'FA2'!$B$1:$C$1,0),0),"")&amp;IFERROR(VLOOKUP(FQ$2&amp;$A13,'EFL2'!$A:$D,MATCH("AWAY",'EFL2'!$A$1:$D$1,0),0),"")&amp;IFERROR(VLOOKUP(FQ$2&amp;$A13,'EFL2'!$B:$C,MATCH("HOME",'EFL2'!$B$1:$C$1,0),0),"")&amp;IFERROR(VLOOKUP(FQ$2&amp;$A13,'UCL2'!$C:$F,MATCH("AWAY",'UCL2'!$C$1:$F$1,0),0),"")&amp;IFERROR(VLOOKUP(FQ$2&amp;$A13,'UCL2'!$D:$E,MATCH("HOME",'UCL2'!$D$1:$E$1,0),0),"")&amp;IFERROR(VLOOKUP(FQ$2&amp;$A13,'EU2'!$C:$F,MATCH("AWAY",'EU2'!$C$1:$F$1,0),0),"")&amp;IFERROR(VLOOKUP(FQ$2&amp;$A13,'EU2'!$D:$E,MATCH("HOME",'EU2'!$D$1:$E$1,0),0),"")&amp;IFERROR(VLOOKUP(FQ$2&amp;$A13,'EUC2'!$C:$F,MATCH("AWAY",'EUC2'!$C$1:$F$1,0),0),"")&amp;IFERROR(VLOOKUP(FQ$2&amp;$A13,'EUC2'!$D:$E,MATCH("HOME",'EUC2'!$D$1:$E$1,0),0),"")</f>
        <v>Cardiff City</v>
      </c>
      <c r="FR13" s="25" t="str">
        <f>IFERROR(VLOOKUP(FR$2&amp;$B13,'FPL FIX2'!$N$1:$Q$400,MATCH("HOME",'FPL FIX2'!$N$1:$Q$1,0),0),"")&amp;IFERROR(VLOOKUP(FR$2&amp;$B13,'FPL FIX2'!$O$1:$P$400,MATCH("AWAY",'FPL FIX2'!$O$1:$P$1,0),0),"")&amp;IFERROR(VLOOKUP(FR$2&amp;$A13,'FA2'!$A:$D,MATCH("AWAY",'FA2'!$A$1:$D$1,0),0),"")&amp;IFERROR(VLOOKUP(FR$2&amp;$A13,'FA2'!$B:$C,MATCH("HOME",'FA2'!$B$1:$C$1,0),0),"")&amp;IFERROR(VLOOKUP(FR$2&amp;$A13,'EFL2'!$A:$D,MATCH("AWAY",'EFL2'!$A$1:$D$1,0),0),"")&amp;IFERROR(VLOOKUP(FR$2&amp;$A13,'EFL2'!$B:$C,MATCH("HOME",'EFL2'!$B$1:$C$1,0),0),"")&amp;IFERROR(VLOOKUP(FR$2&amp;$A13,'UCL2'!$C:$F,MATCH("AWAY",'UCL2'!$C$1:$F$1,0),0),"")&amp;IFERROR(VLOOKUP(FR$2&amp;$A13,'UCL2'!$D:$E,MATCH("HOME",'UCL2'!$D$1:$E$1,0),0),"")&amp;IFERROR(VLOOKUP(FR$2&amp;$A13,'EU2'!$C:$F,MATCH("AWAY",'EU2'!$C$1:$F$1,0),0),"")&amp;IFERROR(VLOOKUP(FR$2&amp;$A13,'EU2'!$D:$E,MATCH("HOME",'EU2'!$D$1:$E$1,0),0),"")&amp;IFERROR(VLOOKUP(FR$2&amp;$A13,'EUC2'!$C:$F,MATCH("AWAY",'EUC2'!$C$1:$F$1,0),0),"")&amp;IFERROR(VLOOKUP(FR$2&amp;$A13,'EUC2'!$D:$E,MATCH("HOME",'EUC2'!$D$1:$E$1,0),0),"")</f>
        <v/>
      </c>
      <c r="FS13" s="25" t="str">
        <f>IFERROR(VLOOKUP(FS$2&amp;$B13,'FPL FIX2'!$N$1:$Q$400,MATCH("HOME",'FPL FIX2'!$N$1:$Q$1,0),0),"")&amp;IFERROR(VLOOKUP(FS$2&amp;$B13,'FPL FIX2'!$O$1:$P$400,MATCH("AWAY",'FPL FIX2'!$O$1:$P$1,0),0),"")&amp;IFERROR(VLOOKUP(FS$2&amp;$A13,'FA2'!$A:$D,MATCH("AWAY",'FA2'!$A$1:$D$1,0),0),"")&amp;IFERROR(VLOOKUP(FS$2&amp;$A13,'FA2'!$B:$C,MATCH("HOME",'FA2'!$B$1:$C$1,0),0),"")&amp;IFERROR(VLOOKUP(FS$2&amp;$A13,'EFL2'!$A:$D,MATCH("AWAY",'EFL2'!$A$1:$D$1,0),0),"")&amp;IFERROR(VLOOKUP(FS$2&amp;$A13,'EFL2'!$B:$C,MATCH("HOME",'EFL2'!$B$1:$C$1,0),0),"")&amp;IFERROR(VLOOKUP(FS$2&amp;$A13,'UCL2'!$C:$F,MATCH("AWAY",'UCL2'!$C$1:$F$1,0),0),"")&amp;IFERROR(VLOOKUP(FS$2&amp;$A13,'UCL2'!$D:$E,MATCH("HOME",'UCL2'!$D$1:$E$1,0),0),"")&amp;IFERROR(VLOOKUP(FS$2&amp;$A13,'EU2'!$C:$F,MATCH("AWAY",'EU2'!$C$1:$F$1,0),0),"")&amp;IFERROR(VLOOKUP(FS$2&amp;$A13,'EU2'!$D:$E,MATCH("HOME",'EU2'!$D$1:$E$1,0),0),"")&amp;IFERROR(VLOOKUP(FS$2&amp;$A13,'EUC2'!$C:$F,MATCH("AWAY",'EUC2'!$C$1:$F$1,0),0),"")&amp;IFERROR(VLOOKUP(FS$2&amp;$A13,'EUC2'!$D:$E,MATCH("HOME",'EUC2'!$D$1:$E$1,0),0),"")</f>
        <v/>
      </c>
      <c r="FT13" s="25" t="str">
        <f>IFERROR(VLOOKUP(FT$2&amp;$B13,'FPL FIX2'!$N$1:$Q$400,MATCH("HOME",'FPL FIX2'!$N$1:$Q$1,0),0),"")&amp;IFERROR(VLOOKUP(FT$2&amp;$B13,'FPL FIX2'!$O$1:$P$400,MATCH("AWAY",'FPL FIX2'!$O$1:$P$1,0),0),"")&amp;IFERROR(VLOOKUP(FT$2&amp;$A13,'FA2'!$A:$D,MATCH("AWAY",'FA2'!$A$1:$D$1,0),0),"")&amp;IFERROR(VLOOKUP(FT$2&amp;$A13,'FA2'!$B:$C,MATCH("HOME",'FA2'!$B$1:$C$1,0),0),"")&amp;IFERROR(VLOOKUP(FT$2&amp;$A13,'EFL2'!$A:$D,MATCH("AWAY",'EFL2'!$A$1:$D$1,0),0),"")&amp;IFERROR(VLOOKUP(FT$2&amp;$A13,'EFL2'!$B:$C,MATCH("HOME",'EFL2'!$B$1:$C$1,0),0),"")&amp;IFERROR(VLOOKUP(FT$2&amp;$A13,'UCL2'!$C:$F,MATCH("AWAY",'UCL2'!$C$1:$F$1,0),0),"")&amp;IFERROR(VLOOKUP(FT$2&amp;$A13,'UCL2'!$D:$E,MATCH("HOME",'UCL2'!$D$1:$E$1,0),0),"")&amp;IFERROR(VLOOKUP(FT$2&amp;$A13,'EU2'!$C:$F,MATCH("AWAY",'EU2'!$C$1:$F$1,0),0),"")&amp;IFERROR(VLOOKUP(FT$2&amp;$A13,'EU2'!$D:$E,MATCH("HOME",'EU2'!$D$1:$E$1,0),0),"")&amp;IFERROR(VLOOKUP(FT$2&amp;$A13,'EUC2'!$C:$F,MATCH("AWAY",'EUC2'!$C$1:$F$1,0),0),"")&amp;IFERROR(VLOOKUP(FT$2&amp;$A13,'EUC2'!$D:$E,MATCH("HOME",'EUC2'!$D$1:$E$1,0),0),"")</f>
        <v/>
      </c>
      <c r="FU13" s="25" t="str">
        <f>IFERROR(VLOOKUP(FU$2&amp;$B13,'FPL FIX2'!$N$1:$Q$400,MATCH("HOME",'FPL FIX2'!$N$1:$Q$1,0),0),"")&amp;IFERROR(VLOOKUP(FU$2&amp;$B13,'FPL FIX2'!$O$1:$P$400,MATCH("AWAY",'FPL FIX2'!$O$1:$P$1,0),0),"")&amp;IFERROR(VLOOKUP(FU$2&amp;$A13,'FA2'!$A:$D,MATCH("AWAY",'FA2'!$A$1:$D$1,0),0),"")&amp;IFERROR(VLOOKUP(FU$2&amp;$A13,'FA2'!$B:$C,MATCH("HOME",'FA2'!$B$1:$C$1,0),0),"")&amp;IFERROR(VLOOKUP(FU$2&amp;$A13,'EFL2'!$A:$D,MATCH("AWAY",'EFL2'!$A$1:$D$1,0),0),"")&amp;IFERROR(VLOOKUP(FU$2&amp;$A13,'EFL2'!$B:$C,MATCH("HOME",'EFL2'!$B$1:$C$1,0),0),"")&amp;IFERROR(VLOOKUP(FU$2&amp;$A13,'UCL2'!$C:$F,MATCH("AWAY",'UCL2'!$C$1:$F$1,0),0),"")&amp;IFERROR(VLOOKUP(FU$2&amp;$A13,'UCL2'!$D:$E,MATCH("HOME",'UCL2'!$D$1:$E$1,0),0),"")&amp;IFERROR(VLOOKUP(FU$2&amp;$A13,'EU2'!$C:$F,MATCH("AWAY",'EU2'!$C$1:$F$1,0),0),"")&amp;IFERROR(VLOOKUP(FU$2&amp;$A13,'EU2'!$D:$E,MATCH("HOME",'EU2'!$D$1:$E$1,0),0),"")&amp;IFERROR(VLOOKUP(FU$2&amp;$A13,'EUC2'!$C:$F,MATCH("AWAY",'EUC2'!$C$1:$F$1,0),0),"")&amp;IFERROR(VLOOKUP(FU$2&amp;$A13,'EUC2'!$D:$E,MATCH("HOME",'EUC2'!$D$1:$E$1,0),0),"")</f>
        <v>BRE</v>
      </c>
      <c r="FV13" s="25" t="str">
        <f>IFERROR(VLOOKUP(FV$2&amp;$B13,'FPL FIX2'!$N$1:$Q$400,MATCH("HOME",'FPL FIX2'!$N$1:$Q$1,0),0),"")&amp;IFERROR(VLOOKUP(FV$2&amp;$B13,'FPL FIX2'!$O$1:$P$400,MATCH("AWAY",'FPL FIX2'!$O$1:$P$1,0),0),"")&amp;IFERROR(VLOOKUP(FV$2&amp;$A13,'FA2'!$A:$D,MATCH("AWAY",'FA2'!$A$1:$D$1,0),0),"")&amp;IFERROR(VLOOKUP(FV$2&amp;$A13,'FA2'!$B:$C,MATCH("HOME",'FA2'!$B$1:$C$1,0),0),"")&amp;IFERROR(VLOOKUP(FV$2&amp;$A13,'EFL2'!$A:$D,MATCH("AWAY",'EFL2'!$A$1:$D$1,0),0),"")&amp;IFERROR(VLOOKUP(FV$2&amp;$A13,'EFL2'!$B:$C,MATCH("HOME",'EFL2'!$B$1:$C$1,0),0),"")&amp;IFERROR(VLOOKUP(FV$2&amp;$A13,'UCL2'!$C:$F,MATCH("AWAY",'UCL2'!$C$1:$F$1,0),0),"")&amp;IFERROR(VLOOKUP(FV$2&amp;$A13,'UCL2'!$D:$E,MATCH("HOME",'UCL2'!$D$1:$E$1,0),0),"")&amp;IFERROR(VLOOKUP(FV$2&amp;$A13,'EU2'!$C:$F,MATCH("AWAY",'EU2'!$C$1:$F$1,0),0),"")&amp;IFERROR(VLOOKUP(FV$2&amp;$A13,'EU2'!$D:$E,MATCH("HOME",'EU2'!$D$1:$E$1,0),0),"")&amp;IFERROR(VLOOKUP(FV$2&amp;$A13,'EUC2'!$C:$F,MATCH("AWAY",'EUC2'!$C$1:$F$1,0),0),"")&amp;IFERROR(VLOOKUP(FV$2&amp;$A13,'EUC2'!$D:$E,MATCH("HOME",'EUC2'!$D$1:$E$1,0),0),"")</f>
        <v/>
      </c>
      <c r="FW13" s="25" t="str">
        <f>IFERROR(VLOOKUP(FW$2&amp;$B13,'FPL FIX2'!$N$1:$Q$400,MATCH("HOME",'FPL FIX2'!$N$1:$Q$1,0),0),"")&amp;IFERROR(VLOOKUP(FW$2&amp;$B13,'FPL FIX2'!$O$1:$P$400,MATCH("AWAY",'FPL FIX2'!$O$1:$P$1,0),0),"")&amp;IFERROR(VLOOKUP(FW$2&amp;$A13,'FA2'!$A:$D,MATCH("AWAY",'FA2'!$A$1:$D$1,0),0),"")&amp;IFERROR(VLOOKUP(FW$2&amp;$A13,'FA2'!$B:$C,MATCH("HOME",'FA2'!$B$1:$C$1,0),0),"")&amp;IFERROR(VLOOKUP(FW$2&amp;$A13,'EFL2'!$A:$D,MATCH("AWAY",'EFL2'!$A$1:$D$1,0),0),"")&amp;IFERROR(VLOOKUP(FW$2&amp;$A13,'EFL2'!$B:$C,MATCH("HOME",'EFL2'!$B$1:$C$1,0),0),"")&amp;IFERROR(VLOOKUP(FW$2&amp;$A13,'UCL2'!$C:$F,MATCH("AWAY",'UCL2'!$C$1:$F$1,0),0),"")&amp;IFERROR(VLOOKUP(FW$2&amp;$A13,'UCL2'!$D:$E,MATCH("HOME",'UCL2'!$D$1:$E$1,0),0),"")&amp;IFERROR(VLOOKUP(FW$2&amp;$A13,'EU2'!$C:$F,MATCH("AWAY",'EU2'!$C$1:$F$1,0),0),"")&amp;IFERROR(VLOOKUP(FW$2&amp;$A13,'EU2'!$D:$E,MATCH("HOME",'EU2'!$D$1:$E$1,0),0),"")&amp;IFERROR(VLOOKUP(FW$2&amp;$A13,'EUC2'!$C:$F,MATCH("AWAY",'EUC2'!$C$1:$F$1,0),0),"")&amp;IFERROR(VLOOKUP(FW$2&amp;$A13,'EUC2'!$D:$E,MATCH("HOME",'EUC2'!$D$1:$E$1,0),0),"")</f>
        <v/>
      </c>
      <c r="FX13" s="25" t="str">
        <f>IFERROR(VLOOKUP(FX$2&amp;$B13,'FPL FIX2'!$N$1:$Q$400,MATCH("HOME",'FPL FIX2'!$N$1:$Q$1,0),0),"")&amp;IFERROR(VLOOKUP(FX$2&amp;$B13,'FPL FIX2'!$O$1:$P$400,MATCH("AWAY",'FPL FIX2'!$O$1:$P$1,0),0),"")&amp;IFERROR(VLOOKUP(FX$2&amp;$A13,'FA2'!$A:$D,MATCH("AWAY",'FA2'!$A$1:$D$1,0),0),"")&amp;IFERROR(VLOOKUP(FX$2&amp;$A13,'FA2'!$B:$C,MATCH("HOME",'FA2'!$B$1:$C$1,0),0),"")&amp;IFERROR(VLOOKUP(FX$2&amp;$A13,'EFL2'!$A:$D,MATCH("AWAY",'EFL2'!$A$1:$D$1,0),0),"")&amp;IFERROR(VLOOKUP(FX$2&amp;$A13,'EFL2'!$B:$C,MATCH("HOME",'EFL2'!$B$1:$C$1,0),0),"")&amp;IFERROR(VLOOKUP(FX$2&amp;$A13,'UCL2'!$C:$F,MATCH("AWAY",'UCL2'!$C$1:$F$1,0),0),"")&amp;IFERROR(VLOOKUP(FX$2&amp;$A13,'UCL2'!$D:$E,MATCH("HOME",'UCL2'!$D$1:$E$1,0),0),"")&amp;IFERROR(VLOOKUP(FX$2&amp;$A13,'EU2'!$C:$F,MATCH("AWAY",'EU2'!$C$1:$F$1,0),0),"")&amp;IFERROR(VLOOKUP(FX$2&amp;$A13,'EU2'!$D:$E,MATCH("HOME",'EU2'!$D$1:$E$1,0),0),"")&amp;IFERROR(VLOOKUP(FX$2&amp;$A13,'EUC2'!$C:$F,MATCH("AWAY",'EUC2'!$C$1:$F$1,0),0),"")&amp;IFERROR(VLOOKUP(FX$2&amp;$A13,'EUC2'!$D:$E,MATCH("HOME",'EUC2'!$D$1:$E$1,0),0),"")</f>
        <v/>
      </c>
      <c r="FY13" s="25" t="str">
        <f>IFERROR(VLOOKUP(FY$2&amp;$B13,'FPL FIX2'!$N$1:$Q$400,MATCH("HOME",'FPL FIX2'!$N$1:$Q$1,0),0),"")&amp;IFERROR(VLOOKUP(FY$2&amp;$B13,'FPL FIX2'!$O$1:$P$400,MATCH("AWAY",'FPL FIX2'!$O$1:$P$1,0),0),"")&amp;IFERROR(VLOOKUP(FY$2&amp;$A13,'FA2'!$A:$D,MATCH("AWAY",'FA2'!$A$1:$D$1,0),0),"")&amp;IFERROR(VLOOKUP(FY$2&amp;$A13,'FA2'!$B:$C,MATCH("HOME",'FA2'!$B$1:$C$1,0),0),"")&amp;IFERROR(VLOOKUP(FY$2&amp;$A13,'EFL2'!$A:$D,MATCH("AWAY",'EFL2'!$A$1:$D$1,0),0),"")&amp;IFERROR(VLOOKUP(FY$2&amp;$A13,'EFL2'!$B:$C,MATCH("HOME",'EFL2'!$B$1:$C$1,0),0),"")&amp;IFERROR(VLOOKUP(FY$2&amp;$A13,'UCL2'!$C:$F,MATCH("AWAY",'UCL2'!$C$1:$F$1,0),0),"")&amp;IFERROR(VLOOKUP(FY$2&amp;$A13,'UCL2'!$D:$E,MATCH("HOME",'UCL2'!$D$1:$E$1,0),0),"")&amp;IFERROR(VLOOKUP(FY$2&amp;$A13,'EU2'!$C:$F,MATCH("AWAY",'EU2'!$C$1:$F$1,0),0),"")&amp;IFERROR(VLOOKUP(FY$2&amp;$A13,'EU2'!$D:$E,MATCH("HOME",'EU2'!$D$1:$E$1,0),0),"")&amp;IFERROR(VLOOKUP(FY$2&amp;$A13,'EUC2'!$C:$F,MATCH("AWAY",'EUC2'!$C$1:$F$1,0),0),"")&amp;IFERROR(VLOOKUP(FY$2&amp;$A13,'EUC2'!$D:$E,MATCH("HOME",'EUC2'!$D$1:$E$1,0),0),"")</f>
        <v/>
      </c>
      <c r="FZ13" s="25" t="str">
        <f>IFERROR(VLOOKUP(FZ$2&amp;$B13,'FPL FIX2'!$N$1:$Q$400,MATCH("HOME",'FPL FIX2'!$N$1:$Q$1,0),0),"")&amp;IFERROR(VLOOKUP(FZ$2&amp;$B13,'FPL FIX2'!$O$1:$P$400,MATCH("AWAY",'FPL FIX2'!$O$1:$P$1,0),0),"")&amp;IFERROR(VLOOKUP(FZ$2&amp;$A13,'FA2'!$A:$D,MATCH("AWAY",'FA2'!$A$1:$D$1,0),0),"")&amp;IFERROR(VLOOKUP(FZ$2&amp;$A13,'FA2'!$B:$C,MATCH("HOME",'FA2'!$B$1:$C$1,0),0),"")&amp;IFERROR(VLOOKUP(FZ$2&amp;$A13,'EFL2'!$A:$D,MATCH("AWAY",'EFL2'!$A$1:$D$1,0),0),"")&amp;IFERROR(VLOOKUP(FZ$2&amp;$A13,'EFL2'!$B:$C,MATCH("HOME",'EFL2'!$B$1:$C$1,0),0),"")&amp;IFERROR(VLOOKUP(FZ$2&amp;$A13,'UCL2'!$C:$F,MATCH("AWAY",'UCL2'!$C$1:$F$1,0),0),"")&amp;IFERROR(VLOOKUP(FZ$2&amp;$A13,'UCL2'!$D:$E,MATCH("HOME",'UCL2'!$D$1:$E$1,0),0),"")&amp;IFERROR(VLOOKUP(FZ$2&amp;$A13,'EU2'!$C:$F,MATCH("AWAY",'EU2'!$C$1:$F$1,0),0),"")&amp;IFERROR(VLOOKUP(FZ$2&amp;$A13,'EU2'!$D:$E,MATCH("HOME",'EU2'!$D$1:$E$1,0),0),"")&amp;IFERROR(VLOOKUP(FZ$2&amp;$A13,'EUC2'!$C:$F,MATCH("AWAY",'EUC2'!$C$1:$F$1,0),0),"")&amp;IFERROR(VLOOKUP(FZ$2&amp;$A13,'EUC2'!$D:$E,MATCH("HOME",'EUC2'!$D$1:$E$1,0),0),"")</f>
        <v/>
      </c>
      <c r="GA13" s="25" t="str">
        <f>IFERROR(VLOOKUP(GA$2&amp;$B13,'FPL FIX2'!$N$1:$Q$400,MATCH("HOME",'FPL FIX2'!$N$1:$Q$1,0),0),"")&amp;IFERROR(VLOOKUP(GA$2&amp;$B13,'FPL FIX2'!$O$1:$P$400,MATCH("AWAY",'FPL FIX2'!$O$1:$P$1,0),0),"")&amp;IFERROR(VLOOKUP(GA$2&amp;$A13,'FA2'!$A:$D,MATCH("AWAY",'FA2'!$A$1:$D$1,0),0),"")&amp;IFERROR(VLOOKUP(GA$2&amp;$A13,'FA2'!$B:$C,MATCH("HOME",'FA2'!$B$1:$C$1,0),0),"")&amp;IFERROR(VLOOKUP(GA$2&amp;$A13,'EFL2'!$A:$D,MATCH("AWAY",'EFL2'!$A$1:$D$1,0),0),"")&amp;IFERROR(VLOOKUP(GA$2&amp;$A13,'EFL2'!$B:$C,MATCH("HOME",'EFL2'!$B$1:$C$1,0),0),"")&amp;IFERROR(VLOOKUP(GA$2&amp;$A13,'UCL2'!$C:$F,MATCH("AWAY",'UCL2'!$C$1:$F$1,0),0),"")&amp;IFERROR(VLOOKUP(GA$2&amp;$A13,'UCL2'!$D:$E,MATCH("HOME",'UCL2'!$D$1:$E$1,0),0),"")&amp;IFERROR(VLOOKUP(GA$2&amp;$A13,'EU2'!$C:$F,MATCH("AWAY",'EU2'!$C$1:$F$1,0),0),"")&amp;IFERROR(VLOOKUP(GA$2&amp;$A13,'EU2'!$D:$E,MATCH("HOME",'EU2'!$D$1:$E$1,0),0),"")&amp;IFERROR(VLOOKUP(GA$2&amp;$A13,'EUC2'!$C:$F,MATCH("AWAY",'EUC2'!$C$1:$F$1,0),0),"")&amp;IFERROR(VLOOKUP(GA$2&amp;$A13,'EUC2'!$D:$E,MATCH("HOME",'EUC2'!$D$1:$E$1,0),0),"")</f>
        <v>Acc'ton Stanley</v>
      </c>
      <c r="GB13" s="25" t="str">
        <f>IFERROR(VLOOKUP(GB$2&amp;$B13,'FPL FIX2'!$N$1:$Q$400,MATCH("HOME",'FPL FIX2'!$N$1:$Q$1,0),0),"")&amp;IFERROR(VLOOKUP(GB$2&amp;$B13,'FPL FIX2'!$O$1:$P$400,MATCH("AWAY",'FPL FIX2'!$O$1:$P$1,0),0),"")&amp;IFERROR(VLOOKUP(GB$2&amp;$A13,'FA2'!$A:$D,MATCH("AWAY",'FA2'!$A$1:$D$1,0),0),"")&amp;IFERROR(VLOOKUP(GB$2&amp;$A13,'FA2'!$B:$C,MATCH("HOME",'FA2'!$B$1:$C$1,0),0),"")&amp;IFERROR(VLOOKUP(GB$2&amp;$A13,'EFL2'!$A:$D,MATCH("AWAY",'EFL2'!$A$1:$D$1,0),0),"")&amp;IFERROR(VLOOKUP(GB$2&amp;$A13,'EFL2'!$B:$C,MATCH("HOME",'EFL2'!$B$1:$C$1,0),0),"")&amp;IFERROR(VLOOKUP(GB$2&amp;$A13,'UCL2'!$C:$F,MATCH("AWAY",'UCL2'!$C$1:$F$1,0),0),"")&amp;IFERROR(VLOOKUP(GB$2&amp;$A13,'UCL2'!$D:$E,MATCH("HOME",'UCL2'!$D$1:$E$1,0),0),"")&amp;IFERROR(VLOOKUP(GB$2&amp;$A13,'EU2'!$C:$F,MATCH("AWAY",'EU2'!$C$1:$F$1,0),0),"")&amp;IFERROR(VLOOKUP(GB$2&amp;$A13,'EU2'!$D:$E,MATCH("HOME",'EU2'!$D$1:$E$1,0),0),"")&amp;IFERROR(VLOOKUP(GB$2&amp;$A13,'EUC2'!$C:$F,MATCH("AWAY",'EUC2'!$C$1:$F$1,0),0),"")&amp;IFERROR(VLOOKUP(GB$2&amp;$A13,'EUC2'!$D:$E,MATCH("HOME",'EUC2'!$D$1:$E$1,0),0),"")</f>
        <v/>
      </c>
      <c r="GC13" s="25" t="str">
        <f>IFERROR(VLOOKUP(GC$2&amp;$B13,'FPL FIX2'!$N$1:$Q$400,MATCH("HOME",'FPL FIX2'!$N$1:$Q$1,0),0),"")&amp;IFERROR(VLOOKUP(GC$2&amp;$B13,'FPL FIX2'!$O$1:$P$400,MATCH("AWAY",'FPL FIX2'!$O$1:$P$1,0),0),"")&amp;IFERROR(VLOOKUP(GC$2&amp;$A13,'FA2'!$A:$D,MATCH("AWAY",'FA2'!$A$1:$D$1,0),0),"")&amp;IFERROR(VLOOKUP(GC$2&amp;$A13,'FA2'!$B:$C,MATCH("HOME",'FA2'!$B$1:$C$1,0),0),"")&amp;IFERROR(VLOOKUP(GC$2&amp;$A13,'EFL2'!$A:$D,MATCH("AWAY",'EFL2'!$A$1:$D$1,0),0),"")&amp;IFERROR(VLOOKUP(GC$2&amp;$A13,'EFL2'!$B:$C,MATCH("HOME",'EFL2'!$B$1:$C$1,0),0),"")&amp;IFERROR(VLOOKUP(GC$2&amp;$A13,'UCL2'!$C:$F,MATCH("AWAY",'UCL2'!$C$1:$F$1,0),0),"")&amp;IFERROR(VLOOKUP(GC$2&amp;$A13,'UCL2'!$D:$E,MATCH("HOME",'UCL2'!$D$1:$E$1,0),0),"")&amp;IFERROR(VLOOKUP(GC$2&amp;$A13,'EU2'!$C:$F,MATCH("AWAY",'EU2'!$C$1:$F$1,0),0),"")&amp;IFERROR(VLOOKUP(GC$2&amp;$A13,'EU2'!$D:$E,MATCH("HOME",'EU2'!$D$1:$E$1,0),0),"")&amp;IFERROR(VLOOKUP(GC$2&amp;$A13,'EUC2'!$C:$F,MATCH("AWAY",'EUC2'!$C$1:$F$1,0),0),"")&amp;IFERROR(VLOOKUP(GC$2&amp;$A13,'EUC2'!$D:$E,MATCH("HOME",'EUC2'!$D$1:$E$1,0),0),"")</f>
        <v/>
      </c>
      <c r="GD13" s="25" t="str">
        <f>IFERROR(VLOOKUP(GD$2&amp;$B13,'FPL FIX2'!$N$1:$Q$400,MATCH("HOME",'FPL FIX2'!$N$1:$Q$1,0),0),"")&amp;IFERROR(VLOOKUP(GD$2&amp;$B13,'FPL FIX2'!$O$1:$P$400,MATCH("AWAY",'FPL FIX2'!$O$1:$P$1,0),0),"")&amp;IFERROR(VLOOKUP(GD$2&amp;$A13,'FA2'!$A:$D,MATCH("AWAY",'FA2'!$A$1:$D$1,0),0),"")&amp;IFERROR(VLOOKUP(GD$2&amp;$A13,'FA2'!$B:$C,MATCH("HOME",'FA2'!$B$1:$C$1,0),0),"")&amp;IFERROR(VLOOKUP(GD$2&amp;$A13,'EFL2'!$A:$D,MATCH("AWAY",'EFL2'!$A$1:$D$1,0),0),"")&amp;IFERROR(VLOOKUP(GD$2&amp;$A13,'EFL2'!$B:$C,MATCH("HOME",'EFL2'!$B$1:$C$1,0),0),"")&amp;IFERROR(VLOOKUP(GD$2&amp;$A13,'UCL2'!$C:$F,MATCH("AWAY",'UCL2'!$C$1:$F$1,0),0),"")&amp;IFERROR(VLOOKUP(GD$2&amp;$A13,'UCL2'!$D:$E,MATCH("HOME",'UCL2'!$D$1:$E$1,0),0),"")&amp;IFERROR(VLOOKUP(GD$2&amp;$A13,'EU2'!$C:$F,MATCH("AWAY",'EU2'!$C$1:$F$1,0),0),"")&amp;IFERROR(VLOOKUP(GD$2&amp;$A13,'EU2'!$D:$E,MATCH("HOME",'EU2'!$D$1:$E$1,0),0),"")&amp;IFERROR(VLOOKUP(GD$2&amp;$A13,'EUC2'!$C:$F,MATCH("AWAY",'EUC2'!$C$1:$F$1,0),0),"")&amp;IFERROR(VLOOKUP(GD$2&amp;$A13,'EUC2'!$D:$E,MATCH("HOME",'EUC2'!$D$1:$E$1,0),0),"")</f>
        <v/>
      </c>
      <c r="GE13" s="25" t="str">
        <f>IFERROR(VLOOKUP(GE$2&amp;$B13,'FPL FIX2'!$N$1:$Q$400,MATCH("HOME",'FPL FIX2'!$N$1:$Q$1,0),0),"")&amp;IFERROR(VLOOKUP(GE$2&amp;$B13,'FPL FIX2'!$O$1:$P$400,MATCH("AWAY",'FPL FIX2'!$O$1:$P$1,0),0),"")&amp;IFERROR(VLOOKUP(GE$2&amp;$A13,'FA2'!$A:$D,MATCH("AWAY",'FA2'!$A$1:$D$1,0),0),"")&amp;IFERROR(VLOOKUP(GE$2&amp;$A13,'FA2'!$B:$C,MATCH("HOME",'FA2'!$B$1:$C$1,0),0),"")&amp;IFERROR(VLOOKUP(GE$2&amp;$A13,'EFL2'!$A:$D,MATCH("AWAY",'EFL2'!$A$1:$D$1,0),0),"")&amp;IFERROR(VLOOKUP(GE$2&amp;$A13,'EFL2'!$B:$C,MATCH("HOME",'EFL2'!$B$1:$C$1,0),0),"")&amp;IFERROR(VLOOKUP(GE$2&amp;$A13,'UCL2'!$C:$F,MATCH("AWAY",'UCL2'!$C$1:$F$1,0),0),"")&amp;IFERROR(VLOOKUP(GE$2&amp;$A13,'UCL2'!$D:$E,MATCH("HOME",'UCL2'!$D$1:$E$1,0),0),"")&amp;IFERROR(VLOOKUP(GE$2&amp;$A13,'EU2'!$C:$F,MATCH("AWAY",'EU2'!$C$1:$F$1,0),0),"")&amp;IFERROR(VLOOKUP(GE$2&amp;$A13,'EU2'!$D:$E,MATCH("HOME",'EU2'!$D$1:$E$1,0),0),"")&amp;IFERROR(VLOOKUP(GE$2&amp;$A13,'EUC2'!$C:$F,MATCH("AWAY",'EUC2'!$C$1:$F$1,0),0),"")&amp;IFERROR(VLOOKUP(GE$2&amp;$A13,'EUC2'!$D:$E,MATCH("HOME",'EUC2'!$D$1:$E$1,0),0),"")</f>
        <v/>
      </c>
      <c r="GF13" s="25" t="str">
        <f>IFERROR(VLOOKUP(GF$2&amp;$B13,'FPL FIX2'!$N$1:$Q$400,MATCH("HOME",'FPL FIX2'!$N$1:$Q$1,0),0),"")&amp;IFERROR(VLOOKUP(GF$2&amp;$B13,'FPL FIX2'!$O$1:$P$400,MATCH("AWAY",'FPL FIX2'!$O$1:$P$1,0),0),"")&amp;IFERROR(VLOOKUP(GF$2&amp;$A13,'FA2'!$A:$D,MATCH("AWAY",'FA2'!$A$1:$D$1,0),0),"")&amp;IFERROR(VLOOKUP(GF$2&amp;$A13,'FA2'!$B:$C,MATCH("HOME",'FA2'!$B$1:$C$1,0),0),"")&amp;IFERROR(VLOOKUP(GF$2&amp;$A13,'EFL2'!$A:$D,MATCH("AWAY",'EFL2'!$A$1:$D$1,0),0),"")&amp;IFERROR(VLOOKUP(GF$2&amp;$A13,'EFL2'!$B:$C,MATCH("HOME",'EFL2'!$B$1:$C$1,0),0),"")&amp;IFERROR(VLOOKUP(GF$2&amp;$A13,'UCL2'!$C:$F,MATCH("AWAY",'UCL2'!$C$1:$F$1,0),0),"")&amp;IFERROR(VLOOKUP(GF$2&amp;$A13,'UCL2'!$D:$E,MATCH("HOME",'UCL2'!$D$1:$E$1,0),0),"")&amp;IFERROR(VLOOKUP(GF$2&amp;$A13,'EU2'!$C:$F,MATCH("AWAY",'EU2'!$C$1:$F$1,0),0),"")&amp;IFERROR(VLOOKUP(GF$2&amp;$A13,'EU2'!$D:$E,MATCH("HOME",'EU2'!$D$1:$E$1,0),0),"")&amp;IFERROR(VLOOKUP(GF$2&amp;$A13,'EUC2'!$C:$F,MATCH("AWAY",'EUC2'!$C$1:$F$1,0),0),"")&amp;IFERROR(VLOOKUP(GF$2&amp;$A13,'EUC2'!$D:$E,MATCH("HOME",'EUC2'!$D$1:$E$1,0),0),"")</f>
        <v/>
      </c>
      <c r="GG13" s="25" t="str">
        <f>IFERROR(VLOOKUP(GG$2&amp;$B13,'FPL FIX2'!$N$1:$Q$400,MATCH("HOME",'FPL FIX2'!$N$1:$Q$1,0),0),"")&amp;IFERROR(VLOOKUP(GG$2&amp;$B13,'FPL FIX2'!$O$1:$P$400,MATCH("AWAY",'FPL FIX2'!$O$1:$P$1,0),0),"")&amp;IFERROR(VLOOKUP(GG$2&amp;$A13,'FA2'!$A:$D,MATCH("AWAY",'FA2'!$A$1:$D$1,0),0),"")&amp;IFERROR(VLOOKUP(GG$2&amp;$A13,'FA2'!$B:$C,MATCH("HOME",'FA2'!$B$1:$C$1,0),0),"")&amp;IFERROR(VLOOKUP(GG$2&amp;$A13,'EFL2'!$A:$D,MATCH("AWAY",'EFL2'!$A$1:$D$1,0),0),"")&amp;IFERROR(VLOOKUP(GG$2&amp;$A13,'EFL2'!$B:$C,MATCH("HOME",'EFL2'!$B$1:$C$1,0),0),"")&amp;IFERROR(VLOOKUP(GG$2&amp;$A13,'UCL2'!$C:$F,MATCH("AWAY",'UCL2'!$C$1:$F$1,0),0),"")&amp;IFERROR(VLOOKUP(GG$2&amp;$A13,'UCL2'!$D:$E,MATCH("HOME",'UCL2'!$D$1:$E$1,0),0),"")&amp;IFERROR(VLOOKUP(GG$2&amp;$A13,'EU2'!$C:$F,MATCH("AWAY",'EU2'!$C$1:$F$1,0),0),"")&amp;IFERROR(VLOOKUP(GG$2&amp;$A13,'EU2'!$D:$E,MATCH("HOME",'EU2'!$D$1:$E$1,0),0),"")&amp;IFERROR(VLOOKUP(GG$2&amp;$A13,'EUC2'!$C:$F,MATCH("AWAY",'EUC2'!$C$1:$F$1,0),0),"")&amp;IFERROR(VLOOKUP(GG$2&amp;$A13,'EUC2'!$D:$E,MATCH("HOME",'EUC2'!$D$1:$E$1,0),0),"")</f>
        <v/>
      </c>
      <c r="GH13" s="25" t="str">
        <f>IFERROR(VLOOKUP(GH$2&amp;$B13,'FPL FIX2'!$N$1:$Q$400,MATCH("HOME",'FPL FIX2'!$N$1:$Q$1,0),0),"")&amp;IFERROR(VLOOKUP(GH$2&amp;$B13,'FPL FIX2'!$O$1:$P$400,MATCH("AWAY",'FPL FIX2'!$O$1:$P$1,0),0),"")&amp;IFERROR(VLOOKUP(GH$2&amp;$A13,'FA2'!$A:$D,MATCH("AWAY",'FA2'!$A$1:$D$1,0),0),"")&amp;IFERROR(VLOOKUP(GH$2&amp;$A13,'FA2'!$B:$C,MATCH("HOME",'FA2'!$B$1:$C$1,0),0),"")&amp;IFERROR(VLOOKUP(GH$2&amp;$A13,'EFL2'!$A:$D,MATCH("AWAY",'EFL2'!$A$1:$D$1,0),0),"")&amp;IFERROR(VLOOKUP(GH$2&amp;$A13,'EFL2'!$B:$C,MATCH("HOME",'EFL2'!$B$1:$C$1,0),0),"")&amp;IFERROR(VLOOKUP(GH$2&amp;$A13,'UCL2'!$C:$F,MATCH("AWAY",'UCL2'!$C$1:$F$1,0),0),"")&amp;IFERROR(VLOOKUP(GH$2&amp;$A13,'UCL2'!$D:$E,MATCH("HOME",'UCL2'!$D$1:$E$1,0),0),"")&amp;IFERROR(VLOOKUP(GH$2&amp;$A13,'EU2'!$C:$F,MATCH("AWAY",'EU2'!$C$1:$F$1,0),0),"")&amp;IFERROR(VLOOKUP(GH$2&amp;$A13,'EU2'!$D:$E,MATCH("HOME",'EU2'!$D$1:$E$1,0),0),"")&amp;IFERROR(VLOOKUP(GH$2&amp;$A13,'EUC2'!$C:$F,MATCH("AWAY",'EUC2'!$C$1:$F$1,0),0),"")&amp;IFERROR(VLOOKUP(GH$2&amp;$A13,'EUC2'!$D:$E,MATCH("HOME",'EUC2'!$D$1:$E$1,0),0),"")</f>
        <v/>
      </c>
      <c r="GI13" s="25" t="str">
        <f>IFERROR(VLOOKUP(GI$2&amp;$B13,'FPL FIX2'!$N$1:$Q$400,MATCH("HOME",'FPL FIX2'!$N$1:$Q$1,0),0),"")&amp;IFERROR(VLOOKUP(GI$2&amp;$B13,'FPL FIX2'!$O$1:$P$400,MATCH("AWAY",'FPL FIX2'!$O$1:$P$1,0),0),"")&amp;IFERROR(VLOOKUP(GI$2&amp;$A13,'FA2'!$A:$D,MATCH("AWAY",'FA2'!$A$1:$D$1,0),0),"")&amp;IFERROR(VLOOKUP(GI$2&amp;$A13,'FA2'!$B:$C,MATCH("HOME",'FA2'!$B$1:$C$1,0),0),"")&amp;IFERROR(VLOOKUP(GI$2&amp;$A13,'EFL2'!$A:$D,MATCH("AWAY",'EFL2'!$A$1:$D$1,0),0),"")&amp;IFERROR(VLOOKUP(GI$2&amp;$A13,'EFL2'!$B:$C,MATCH("HOME",'EFL2'!$B$1:$C$1,0),0),"")&amp;IFERROR(VLOOKUP(GI$2&amp;$A13,'UCL2'!$C:$F,MATCH("AWAY",'UCL2'!$C$1:$F$1,0),0),"")&amp;IFERROR(VLOOKUP(GI$2&amp;$A13,'UCL2'!$D:$E,MATCH("HOME",'UCL2'!$D$1:$E$1,0),0),"")&amp;IFERROR(VLOOKUP(GI$2&amp;$A13,'EU2'!$C:$F,MATCH("AWAY",'EU2'!$C$1:$F$1,0),0),"")&amp;IFERROR(VLOOKUP(GI$2&amp;$A13,'EU2'!$D:$E,MATCH("HOME",'EU2'!$D$1:$E$1,0),0),"")&amp;IFERROR(VLOOKUP(GI$2&amp;$A13,'EUC2'!$C:$F,MATCH("AWAY",'EUC2'!$C$1:$F$1,0),0),"")&amp;IFERROR(VLOOKUP(GI$2&amp;$A13,'EUC2'!$D:$E,MATCH("HOME",'EUC2'!$D$1:$E$1,0),0),"")</f>
        <v>nfo</v>
      </c>
      <c r="GJ13" s="25" t="str">
        <f>IFERROR(VLOOKUP(GJ$2&amp;$B13,'FPL FIX2'!$N$1:$Q$400,MATCH("HOME",'FPL FIX2'!$N$1:$Q$1,0),0),"")&amp;IFERROR(VLOOKUP(GJ$2&amp;$B13,'FPL FIX2'!$O$1:$P$400,MATCH("AWAY",'FPL FIX2'!$O$1:$P$1,0),0),"")&amp;IFERROR(VLOOKUP(GJ$2&amp;$A13,'FA2'!$A:$D,MATCH("AWAY",'FA2'!$A$1:$D$1,0),0),"")&amp;IFERROR(VLOOKUP(GJ$2&amp;$A13,'FA2'!$B:$C,MATCH("HOME",'FA2'!$B$1:$C$1,0),0),"")&amp;IFERROR(VLOOKUP(GJ$2&amp;$A13,'EFL2'!$A:$D,MATCH("AWAY",'EFL2'!$A$1:$D$1,0),0),"")&amp;IFERROR(VLOOKUP(GJ$2&amp;$A13,'EFL2'!$B:$C,MATCH("HOME",'EFL2'!$B$1:$C$1,0),0),"")&amp;IFERROR(VLOOKUP(GJ$2&amp;$A13,'UCL2'!$C:$F,MATCH("AWAY",'UCL2'!$C$1:$F$1,0),0),"")&amp;IFERROR(VLOOKUP(GJ$2&amp;$A13,'UCL2'!$D:$E,MATCH("HOME",'UCL2'!$D$1:$E$1,0),0),"")&amp;IFERROR(VLOOKUP(GJ$2&amp;$A13,'EU2'!$C:$F,MATCH("AWAY",'EU2'!$C$1:$F$1,0),0),"")&amp;IFERROR(VLOOKUP(GJ$2&amp;$A13,'EU2'!$D:$E,MATCH("HOME",'EU2'!$D$1:$E$1,0),0),"")&amp;IFERROR(VLOOKUP(GJ$2&amp;$A13,'EUC2'!$C:$F,MATCH("AWAY",'EUC2'!$C$1:$F$1,0),0),"")&amp;IFERROR(VLOOKUP(GJ$2&amp;$A13,'EUC2'!$D:$E,MATCH("HOME",'EUC2'!$D$1:$E$1,0),0),"")</f>
        <v/>
      </c>
      <c r="GK13" s="25" t="str">
        <f>IFERROR(VLOOKUP(GK$2&amp;$B13,'FPL FIX2'!$N$1:$Q$400,MATCH("HOME",'FPL FIX2'!$N$1:$Q$1,0),0),"")&amp;IFERROR(VLOOKUP(GK$2&amp;$B13,'FPL FIX2'!$O$1:$P$400,MATCH("AWAY",'FPL FIX2'!$O$1:$P$1,0),0),"")&amp;IFERROR(VLOOKUP(GK$2&amp;$A13,'FA2'!$A:$D,MATCH("AWAY",'FA2'!$A$1:$D$1,0),0),"")&amp;IFERROR(VLOOKUP(GK$2&amp;$A13,'FA2'!$B:$C,MATCH("HOME",'FA2'!$B$1:$C$1,0),0),"")&amp;IFERROR(VLOOKUP(GK$2&amp;$A13,'EFL2'!$A:$D,MATCH("AWAY",'EFL2'!$A$1:$D$1,0),0),"")&amp;IFERROR(VLOOKUP(GK$2&amp;$A13,'EFL2'!$B:$C,MATCH("HOME",'EFL2'!$B$1:$C$1,0),0),"")&amp;IFERROR(VLOOKUP(GK$2&amp;$A13,'UCL2'!$C:$F,MATCH("AWAY",'UCL2'!$C$1:$F$1,0),0),"")&amp;IFERROR(VLOOKUP(GK$2&amp;$A13,'UCL2'!$D:$E,MATCH("HOME",'UCL2'!$D$1:$E$1,0),0),"")&amp;IFERROR(VLOOKUP(GK$2&amp;$A13,'EU2'!$C:$F,MATCH("AWAY",'EU2'!$C$1:$F$1,0),0),"")&amp;IFERROR(VLOOKUP(GK$2&amp;$A13,'EU2'!$D:$E,MATCH("HOME",'EU2'!$D$1:$E$1,0),0),"")&amp;IFERROR(VLOOKUP(GK$2&amp;$A13,'EUC2'!$C:$F,MATCH("AWAY",'EUC2'!$C$1:$F$1,0),0),"")&amp;IFERROR(VLOOKUP(GK$2&amp;$A13,'EUC2'!$D:$E,MATCH("HOME",'EUC2'!$D$1:$E$1,0),0),"")</f>
        <v/>
      </c>
      <c r="GL13" s="25" t="str">
        <f>IFERROR(VLOOKUP(GL$2&amp;$B13,'FPL FIX2'!$N$1:$Q$400,MATCH("HOME",'FPL FIX2'!$N$1:$Q$1,0),0),"")&amp;IFERROR(VLOOKUP(GL$2&amp;$B13,'FPL FIX2'!$O$1:$P$400,MATCH("AWAY",'FPL FIX2'!$O$1:$P$1,0),0),"")&amp;IFERROR(VLOOKUP(GL$2&amp;$A13,'FA2'!$A:$D,MATCH("AWAY",'FA2'!$A$1:$D$1,0),0),"")&amp;IFERROR(VLOOKUP(GL$2&amp;$A13,'FA2'!$B:$C,MATCH("HOME",'FA2'!$B$1:$C$1,0),0),"")&amp;IFERROR(VLOOKUP(GL$2&amp;$A13,'EFL2'!$A:$D,MATCH("AWAY",'EFL2'!$A$1:$D$1,0),0),"")&amp;IFERROR(VLOOKUP(GL$2&amp;$A13,'EFL2'!$B:$C,MATCH("HOME",'EFL2'!$B$1:$C$1,0),0),"")&amp;IFERROR(VLOOKUP(GL$2&amp;$A13,'UCL2'!$C:$F,MATCH("AWAY",'UCL2'!$C$1:$F$1,0),0),"")&amp;IFERROR(VLOOKUP(GL$2&amp;$A13,'UCL2'!$D:$E,MATCH("HOME",'UCL2'!$D$1:$E$1,0),0),"")&amp;IFERROR(VLOOKUP(GL$2&amp;$A13,'EU2'!$C:$F,MATCH("AWAY",'EU2'!$C$1:$F$1,0),0),"")&amp;IFERROR(VLOOKUP(GL$2&amp;$A13,'EU2'!$D:$E,MATCH("HOME",'EU2'!$D$1:$E$1,0),0),"")&amp;IFERROR(VLOOKUP(GL$2&amp;$A13,'EUC2'!$C:$F,MATCH("AWAY",'EUC2'!$C$1:$F$1,0),0),"")&amp;IFERROR(VLOOKUP(GL$2&amp;$A13,'EUC2'!$D:$E,MATCH("HOME",'EUC2'!$D$1:$E$1,0),0),"")</f>
        <v>mun</v>
      </c>
      <c r="GM13" s="25" t="str">
        <f>IFERROR(VLOOKUP(GM$2&amp;$B13,'FPL FIX2'!$N$1:$Q$400,MATCH("HOME",'FPL FIX2'!$N$1:$Q$1,0),0),"")&amp;IFERROR(VLOOKUP(GM$2&amp;$B13,'FPL FIX2'!$O$1:$P$400,MATCH("AWAY",'FPL FIX2'!$O$1:$P$1,0),0),"")&amp;IFERROR(VLOOKUP(GM$2&amp;$A13,'FA2'!$A:$D,MATCH("AWAY",'FA2'!$A$1:$D$1,0),0),"")&amp;IFERROR(VLOOKUP(GM$2&amp;$A13,'FA2'!$B:$C,MATCH("HOME",'FA2'!$B$1:$C$1,0),0),"")&amp;IFERROR(VLOOKUP(GM$2&amp;$A13,'EFL2'!$A:$D,MATCH("AWAY",'EFL2'!$A$1:$D$1,0),0),"")&amp;IFERROR(VLOOKUP(GM$2&amp;$A13,'EFL2'!$B:$C,MATCH("HOME",'EFL2'!$B$1:$C$1,0),0),"")&amp;IFERROR(VLOOKUP(GM$2&amp;$A13,'UCL2'!$C:$F,MATCH("AWAY",'UCL2'!$C$1:$F$1,0),0),"")&amp;IFERROR(VLOOKUP(GM$2&amp;$A13,'UCL2'!$D:$E,MATCH("HOME",'UCL2'!$D$1:$E$1,0),0),"")&amp;IFERROR(VLOOKUP(GM$2&amp;$A13,'EU2'!$C:$F,MATCH("AWAY",'EU2'!$C$1:$F$1,0),0),"")&amp;IFERROR(VLOOKUP(GM$2&amp;$A13,'EU2'!$D:$E,MATCH("HOME",'EU2'!$D$1:$E$1,0),0),"")&amp;IFERROR(VLOOKUP(GM$2&amp;$A13,'EUC2'!$C:$F,MATCH("AWAY",'EUC2'!$C$1:$F$1,0),0),"")&amp;IFERROR(VLOOKUP(GM$2&amp;$A13,'EUC2'!$D:$E,MATCH("HOME",'EUC2'!$D$1:$E$1,0),0),"")</f>
        <v/>
      </c>
      <c r="GN13" s="25" t="str">
        <f>IFERROR(VLOOKUP(GN$2&amp;$B13,'FPL FIX2'!$N$1:$Q$400,MATCH("HOME",'FPL FIX2'!$N$1:$Q$1,0),0),"")&amp;IFERROR(VLOOKUP(GN$2&amp;$B13,'FPL FIX2'!$O$1:$P$400,MATCH("AWAY",'FPL FIX2'!$O$1:$P$1,0),0),"")&amp;IFERROR(VLOOKUP(GN$2&amp;$A13,'FA2'!$A:$D,MATCH("AWAY",'FA2'!$A$1:$D$1,0),0),"")&amp;IFERROR(VLOOKUP(GN$2&amp;$A13,'FA2'!$B:$C,MATCH("HOME",'FA2'!$B$1:$C$1,0),0),"")&amp;IFERROR(VLOOKUP(GN$2&amp;$A13,'EFL2'!$A:$D,MATCH("AWAY",'EFL2'!$A$1:$D$1,0),0),"")&amp;IFERROR(VLOOKUP(GN$2&amp;$A13,'EFL2'!$B:$C,MATCH("HOME",'EFL2'!$B$1:$C$1,0),0),"")&amp;IFERROR(VLOOKUP(GN$2&amp;$A13,'UCL2'!$C:$F,MATCH("AWAY",'UCL2'!$C$1:$F$1,0),0),"")&amp;IFERROR(VLOOKUP(GN$2&amp;$A13,'UCL2'!$D:$E,MATCH("HOME",'UCL2'!$D$1:$E$1,0),0),"")&amp;IFERROR(VLOOKUP(GN$2&amp;$A13,'EU2'!$C:$F,MATCH("AWAY",'EU2'!$C$1:$F$1,0),0),"")&amp;IFERROR(VLOOKUP(GN$2&amp;$A13,'EU2'!$D:$E,MATCH("HOME",'EU2'!$D$1:$E$1,0),0),"")&amp;IFERROR(VLOOKUP(GN$2&amp;$A13,'EUC2'!$C:$F,MATCH("AWAY",'EUC2'!$C$1:$F$1,0),0),"")&amp;IFERROR(VLOOKUP(GN$2&amp;$A13,'EUC2'!$D:$E,MATCH("HOME",'EUC2'!$D$1:$E$1,0),0),"")</f>
        <v/>
      </c>
      <c r="GO13" s="25" t="str">
        <f>IFERROR(VLOOKUP(GO$2&amp;$B13,'FPL FIX2'!$N$1:$Q$400,MATCH("HOME",'FPL FIX2'!$N$1:$Q$1,0),0),"")&amp;IFERROR(VLOOKUP(GO$2&amp;$B13,'FPL FIX2'!$O$1:$P$400,MATCH("AWAY",'FPL FIX2'!$O$1:$P$1,0),0),"")&amp;IFERROR(VLOOKUP(GO$2&amp;$A13,'FA2'!$A:$D,MATCH("AWAY",'FA2'!$A$1:$D$1,0),0),"")&amp;IFERROR(VLOOKUP(GO$2&amp;$A13,'FA2'!$B:$C,MATCH("HOME",'FA2'!$B$1:$C$1,0),0),"")&amp;IFERROR(VLOOKUP(GO$2&amp;$A13,'EFL2'!$A:$D,MATCH("AWAY",'EFL2'!$A$1:$D$1,0),0),"")&amp;IFERROR(VLOOKUP(GO$2&amp;$A13,'EFL2'!$B:$C,MATCH("HOME",'EFL2'!$B$1:$C$1,0),0),"")&amp;IFERROR(VLOOKUP(GO$2&amp;$A13,'UCL2'!$C:$F,MATCH("AWAY",'UCL2'!$C$1:$F$1,0),0),"")&amp;IFERROR(VLOOKUP(GO$2&amp;$A13,'UCL2'!$D:$E,MATCH("HOME",'UCL2'!$D$1:$E$1,0),0),"")&amp;IFERROR(VLOOKUP(GO$2&amp;$A13,'EU2'!$C:$F,MATCH("AWAY",'EU2'!$C$1:$F$1,0),0),"")&amp;IFERROR(VLOOKUP(GO$2&amp;$A13,'EU2'!$D:$E,MATCH("HOME",'EU2'!$D$1:$E$1,0),0),"")&amp;IFERROR(VLOOKUP(GO$2&amp;$A13,'EUC2'!$C:$F,MATCH("AWAY",'EUC2'!$C$1:$F$1,0),0),"")&amp;IFERROR(VLOOKUP(GO$2&amp;$A13,'EUC2'!$D:$E,MATCH("HOME",'EUC2'!$D$1:$E$1,0),0),"")</f>
        <v/>
      </c>
      <c r="GP13" s="25" t="str">
        <f>IFERROR(VLOOKUP(GP$2&amp;$B13,'FPL FIX2'!$N$1:$Q$400,MATCH("HOME",'FPL FIX2'!$N$1:$Q$1,0),0),"")&amp;IFERROR(VLOOKUP(GP$2&amp;$B13,'FPL FIX2'!$O$1:$P$400,MATCH("AWAY",'FPL FIX2'!$O$1:$P$1,0),0),"")&amp;IFERROR(VLOOKUP(GP$2&amp;$A13,'FA2'!$A:$D,MATCH("AWAY",'FA2'!$A$1:$D$1,0),0),"")&amp;IFERROR(VLOOKUP(GP$2&amp;$A13,'FA2'!$B:$C,MATCH("HOME",'FA2'!$B$1:$C$1,0),0),"")&amp;IFERROR(VLOOKUP(GP$2&amp;$A13,'EFL2'!$A:$D,MATCH("AWAY",'EFL2'!$A$1:$D$1,0),0),"")&amp;IFERROR(VLOOKUP(GP$2&amp;$A13,'EFL2'!$B:$C,MATCH("HOME",'EFL2'!$B$1:$C$1,0),0),"")&amp;IFERROR(VLOOKUP(GP$2&amp;$A13,'UCL2'!$C:$F,MATCH("AWAY",'UCL2'!$C$1:$F$1,0),0),"")&amp;IFERROR(VLOOKUP(GP$2&amp;$A13,'UCL2'!$D:$E,MATCH("HOME",'UCL2'!$D$1:$E$1,0),0),"")&amp;IFERROR(VLOOKUP(GP$2&amp;$A13,'EU2'!$C:$F,MATCH("AWAY",'EU2'!$C$1:$F$1,0),0),"")&amp;IFERROR(VLOOKUP(GP$2&amp;$A13,'EU2'!$D:$E,MATCH("HOME",'EU2'!$D$1:$E$1,0),0),"")&amp;IFERROR(VLOOKUP(GP$2&amp;$A13,'EUC2'!$C:$F,MATCH("AWAY",'EUC2'!$C$1:$F$1,0),0),"")&amp;IFERROR(VLOOKUP(GP$2&amp;$A13,'EUC2'!$D:$E,MATCH("HOME",'EUC2'!$D$1:$E$1,0),0),"")</f>
        <v>MUN</v>
      </c>
      <c r="GQ13" s="25" t="str">
        <f>IFERROR(VLOOKUP(GQ$2&amp;$B13,'FPL FIX2'!$N$1:$Q$400,MATCH("HOME",'FPL FIX2'!$N$1:$Q$1,0),0),"")&amp;IFERROR(VLOOKUP(GQ$2&amp;$B13,'FPL FIX2'!$O$1:$P$400,MATCH("AWAY",'FPL FIX2'!$O$1:$P$1,0),0),"")&amp;IFERROR(VLOOKUP(GQ$2&amp;$A13,'FA2'!$A:$D,MATCH("AWAY",'FA2'!$A$1:$D$1,0),0),"")&amp;IFERROR(VLOOKUP(GQ$2&amp;$A13,'FA2'!$B:$C,MATCH("HOME",'FA2'!$B$1:$C$1,0),0),"")&amp;IFERROR(VLOOKUP(GQ$2&amp;$A13,'EFL2'!$A:$D,MATCH("AWAY",'EFL2'!$A$1:$D$1,0),0),"")&amp;IFERROR(VLOOKUP(GQ$2&amp;$A13,'EFL2'!$B:$C,MATCH("HOME",'EFL2'!$B$1:$C$1,0),0),"")&amp;IFERROR(VLOOKUP(GQ$2&amp;$A13,'UCL2'!$C:$F,MATCH("AWAY",'UCL2'!$C$1:$F$1,0),0),"")&amp;IFERROR(VLOOKUP(GQ$2&amp;$A13,'UCL2'!$D:$E,MATCH("HOME",'UCL2'!$D$1:$E$1,0),0),"")&amp;IFERROR(VLOOKUP(GQ$2&amp;$A13,'EU2'!$C:$F,MATCH("AWAY",'EU2'!$C$1:$F$1,0),0),"")&amp;IFERROR(VLOOKUP(GQ$2&amp;$A13,'EU2'!$D:$E,MATCH("HOME",'EU2'!$D$1:$E$1,0),0),"")&amp;IFERROR(VLOOKUP(GQ$2&amp;$A13,'EUC2'!$C:$F,MATCH("AWAY",'EUC2'!$C$1:$F$1,0),0),"")&amp;IFERROR(VLOOKUP(GQ$2&amp;$A13,'EUC2'!$D:$E,MATCH("HOME",'EUC2'!$D$1:$E$1,0),0),"")</f>
        <v/>
      </c>
      <c r="GR13" s="25" t="str">
        <f>IFERROR(VLOOKUP(GR$2&amp;$B13,'FPL FIX2'!$N$1:$Q$400,MATCH("HOME",'FPL FIX2'!$N$1:$Q$1,0),0),"")&amp;IFERROR(VLOOKUP(GR$2&amp;$B13,'FPL FIX2'!$O$1:$P$400,MATCH("AWAY",'FPL FIX2'!$O$1:$P$1,0),0),"")&amp;IFERROR(VLOOKUP(GR$2&amp;$A13,'FA2'!$A:$D,MATCH("AWAY",'FA2'!$A$1:$D$1,0),0),"")&amp;IFERROR(VLOOKUP(GR$2&amp;$A13,'FA2'!$B:$C,MATCH("HOME",'FA2'!$B$1:$C$1,0),0),"")&amp;IFERROR(VLOOKUP(GR$2&amp;$A13,'EFL2'!$A:$D,MATCH("AWAY",'EFL2'!$A$1:$D$1,0),0),"")&amp;IFERROR(VLOOKUP(GR$2&amp;$A13,'EFL2'!$B:$C,MATCH("HOME",'EFL2'!$B$1:$C$1,0),0),"")&amp;IFERROR(VLOOKUP(GR$2&amp;$A13,'UCL2'!$C:$F,MATCH("AWAY",'UCL2'!$C$1:$F$1,0),0),"")&amp;IFERROR(VLOOKUP(GR$2&amp;$A13,'UCL2'!$D:$E,MATCH("HOME",'UCL2'!$D$1:$E$1,0),0),"")&amp;IFERROR(VLOOKUP(GR$2&amp;$A13,'EU2'!$C:$F,MATCH("AWAY",'EU2'!$C$1:$F$1,0),0),"")&amp;IFERROR(VLOOKUP(GR$2&amp;$A13,'EU2'!$D:$E,MATCH("HOME",'EU2'!$D$1:$E$1,0),0),"")&amp;IFERROR(VLOOKUP(GR$2&amp;$A13,'EUC2'!$C:$F,MATCH("AWAY",'EUC2'!$C$1:$F$1,0),0),"")&amp;IFERROR(VLOOKUP(GR$2&amp;$A13,'EUC2'!$D:$E,MATCH("HOME",'EUC2'!$D$1:$E$1,0),0),"")</f>
        <v/>
      </c>
      <c r="GS13" s="25" t="str">
        <f>IFERROR(VLOOKUP(GS$2&amp;$B13,'FPL FIX2'!$N$1:$Q$400,MATCH("HOME",'FPL FIX2'!$N$1:$Q$1,0),0),"")&amp;IFERROR(VLOOKUP(GS$2&amp;$B13,'FPL FIX2'!$O$1:$P$400,MATCH("AWAY",'FPL FIX2'!$O$1:$P$1,0),0),"")&amp;IFERROR(VLOOKUP(GS$2&amp;$A13,'FA2'!$A:$D,MATCH("AWAY",'FA2'!$A$1:$D$1,0),0),"")&amp;IFERROR(VLOOKUP(GS$2&amp;$A13,'FA2'!$B:$C,MATCH("HOME",'FA2'!$B$1:$C$1,0),0),"")&amp;IFERROR(VLOOKUP(GS$2&amp;$A13,'EFL2'!$A:$D,MATCH("AWAY",'EFL2'!$A$1:$D$1,0),0),"")&amp;IFERROR(VLOOKUP(GS$2&amp;$A13,'EFL2'!$B:$C,MATCH("HOME",'EFL2'!$B$1:$C$1,0),0),"")&amp;IFERROR(VLOOKUP(GS$2&amp;$A13,'UCL2'!$C:$F,MATCH("AWAY",'UCL2'!$C$1:$F$1,0),0),"")&amp;IFERROR(VLOOKUP(GS$2&amp;$A13,'UCL2'!$D:$E,MATCH("HOME",'UCL2'!$D$1:$E$1,0),0),"")&amp;IFERROR(VLOOKUP(GS$2&amp;$A13,'EU2'!$C:$F,MATCH("AWAY",'EU2'!$C$1:$F$1,0),0),"")&amp;IFERROR(VLOOKUP(GS$2&amp;$A13,'EU2'!$D:$E,MATCH("HOME",'EU2'!$D$1:$E$1,0),0),"")&amp;IFERROR(VLOOKUP(GS$2&amp;$A13,'EUC2'!$C:$F,MATCH("AWAY",'EUC2'!$C$1:$F$1,0),0),"")&amp;IFERROR(VLOOKUP(GS$2&amp;$A13,'EUC2'!$D:$E,MATCH("HOME",'EUC2'!$D$1:$E$1,0),0),"")</f>
        <v/>
      </c>
      <c r="GT13" s="25" t="str">
        <f>IFERROR(VLOOKUP(GT$2&amp;$B13,'FPL FIX2'!$N$1:$Q$400,MATCH("HOME",'FPL FIX2'!$N$1:$Q$1,0),0),"")&amp;IFERROR(VLOOKUP(GT$2&amp;$B13,'FPL FIX2'!$O$1:$P$400,MATCH("AWAY",'FPL FIX2'!$O$1:$P$1,0),0),"")&amp;IFERROR(VLOOKUP(GT$2&amp;$A13,'FA2'!$A:$D,MATCH("AWAY",'FA2'!$A$1:$D$1,0),0),"")&amp;IFERROR(VLOOKUP(GT$2&amp;$A13,'FA2'!$B:$C,MATCH("HOME",'FA2'!$B$1:$C$1,0),0),"")&amp;IFERROR(VLOOKUP(GT$2&amp;$A13,'EFL2'!$A:$D,MATCH("AWAY",'EFL2'!$A$1:$D$1,0),0),"")&amp;IFERROR(VLOOKUP(GT$2&amp;$A13,'EFL2'!$B:$C,MATCH("HOME",'EFL2'!$B$1:$C$1,0),0),"")&amp;IFERROR(VLOOKUP(GT$2&amp;$A13,'UCL2'!$C:$F,MATCH("AWAY",'UCL2'!$C$1:$F$1,0),0),"")&amp;IFERROR(VLOOKUP(GT$2&amp;$A13,'UCL2'!$D:$E,MATCH("HOME",'UCL2'!$D$1:$E$1,0),0),"")&amp;IFERROR(VLOOKUP(GT$2&amp;$A13,'EU2'!$C:$F,MATCH("AWAY",'EU2'!$C$1:$F$1,0),0),"")&amp;IFERROR(VLOOKUP(GT$2&amp;$A13,'EU2'!$D:$E,MATCH("HOME",'EU2'!$D$1:$E$1,0),0),"")&amp;IFERROR(VLOOKUP(GT$2&amp;$A13,'EUC2'!$C:$F,MATCH("AWAY",'EUC2'!$C$1:$F$1,0),0),"")&amp;IFERROR(VLOOKUP(GT$2&amp;$A13,'EUC2'!$D:$E,MATCH("HOME",'EUC2'!$D$1:$E$1,0),0),"")</f>
        <v/>
      </c>
      <c r="GU13" s="25" t="str">
        <f>IFERROR(VLOOKUP(GU$2&amp;$B13,'FPL FIX2'!$N$1:$Q$400,MATCH("HOME",'FPL FIX2'!$N$1:$Q$1,0),0),"")&amp;IFERROR(VLOOKUP(GU$2&amp;$B13,'FPL FIX2'!$O$1:$P$400,MATCH("AWAY",'FPL FIX2'!$O$1:$P$1,0),0),"")&amp;IFERROR(VLOOKUP(GU$2&amp;$A13,'FA2'!$A:$D,MATCH("AWAY",'FA2'!$A$1:$D$1,0),0),"")&amp;IFERROR(VLOOKUP(GU$2&amp;$A13,'FA2'!$B:$C,MATCH("HOME",'FA2'!$B$1:$C$1,0),0),"")&amp;IFERROR(VLOOKUP(GU$2&amp;$A13,'EFL2'!$A:$D,MATCH("AWAY",'EFL2'!$A$1:$D$1,0),0),"")&amp;IFERROR(VLOOKUP(GU$2&amp;$A13,'EFL2'!$B:$C,MATCH("HOME",'EFL2'!$B$1:$C$1,0),0),"")&amp;IFERROR(VLOOKUP(GU$2&amp;$A13,'UCL2'!$C:$F,MATCH("AWAY",'UCL2'!$C$1:$F$1,0),0),"")&amp;IFERROR(VLOOKUP(GU$2&amp;$A13,'UCL2'!$D:$E,MATCH("HOME",'UCL2'!$D$1:$E$1,0),0),"")&amp;IFERROR(VLOOKUP(GU$2&amp;$A13,'EU2'!$C:$F,MATCH("AWAY",'EU2'!$C$1:$F$1,0),0),"")&amp;IFERROR(VLOOKUP(GU$2&amp;$A13,'EU2'!$D:$E,MATCH("HOME",'EU2'!$D$1:$E$1,0),0),"")&amp;IFERROR(VLOOKUP(GU$2&amp;$A13,'EUC2'!$C:$F,MATCH("AWAY",'EUC2'!$C$1:$F$1,0),0),"")&amp;IFERROR(VLOOKUP(GU$2&amp;$A13,'EUC2'!$D:$E,MATCH("HOME",'EUC2'!$D$1:$E$1,0),0),"")</f>
        <v/>
      </c>
      <c r="GV13" s="25" t="str">
        <f>IFERROR(VLOOKUP(GV$2&amp;$B13,'FPL FIX2'!$N$1:$Q$400,MATCH("HOME",'FPL FIX2'!$N$1:$Q$1,0),0),"")&amp;IFERROR(VLOOKUP(GV$2&amp;$B13,'FPL FIX2'!$O$1:$P$400,MATCH("AWAY",'FPL FIX2'!$O$1:$P$1,0),0),"")&amp;IFERROR(VLOOKUP(GV$2&amp;$A13,'FA2'!$A:$D,MATCH("AWAY",'FA2'!$A$1:$D$1,0),0),"")&amp;IFERROR(VLOOKUP(GV$2&amp;$A13,'FA2'!$B:$C,MATCH("HOME",'FA2'!$B$1:$C$1,0),0),"")&amp;IFERROR(VLOOKUP(GV$2&amp;$A13,'EFL2'!$A:$D,MATCH("AWAY",'EFL2'!$A$1:$D$1,0),0),"")&amp;IFERROR(VLOOKUP(GV$2&amp;$A13,'EFL2'!$B:$C,MATCH("HOME",'EFL2'!$B$1:$C$1,0),0),"")&amp;IFERROR(VLOOKUP(GV$2&amp;$A13,'UCL2'!$C:$F,MATCH("AWAY",'UCL2'!$C$1:$F$1,0),0),"")&amp;IFERROR(VLOOKUP(GV$2&amp;$A13,'UCL2'!$D:$E,MATCH("HOME",'UCL2'!$D$1:$E$1,0),0),"")&amp;IFERROR(VLOOKUP(GV$2&amp;$A13,'EU2'!$C:$F,MATCH("AWAY",'EU2'!$C$1:$F$1,0),0),"")&amp;IFERROR(VLOOKUP(GV$2&amp;$A13,'EU2'!$D:$E,MATCH("HOME",'EU2'!$D$1:$E$1,0),0),"")&amp;IFERROR(VLOOKUP(GV$2&amp;$A13,'EUC2'!$C:$F,MATCH("AWAY",'EUC2'!$C$1:$F$1,0),0),"")&amp;IFERROR(VLOOKUP(GV$2&amp;$A13,'EUC2'!$D:$E,MATCH("HOME",'EUC2'!$D$1:$E$1,0),0),"")</f>
        <v>eve</v>
      </c>
      <c r="GW13" s="25" t="str">
        <f>IFERROR(VLOOKUP(GW$2&amp;$B13,'FPL FIX2'!$N$1:$Q$400,MATCH("HOME",'FPL FIX2'!$N$1:$Q$1,0),0),"")&amp;IFERROR(VLOOKUP(GW$2&amp;$B13,'FPL FIX2'!$O$1:$P$400,MATCH("AWAY",'FPL FIX2'!$O$1:$P$1,0),0),"")&amp;IFERROR(VLOOKUP(GW$2&amp;$A13,'FA2'!$A:$D,MATCH("AWAY",'FA2'!$A$1:$D$1,0),0),"")&amp;IFERROR(VLOOKUP(GW$2&amp;$A13,'FA2'!$B:$C,MATCH("HOME",'FA2'!$B$1:$C$1,0),0),"")&amp;IFERROR(VLOOKUP(GW$2&amp;$A13,'EFL2'!$A:$D,MATCH("AWAY",'EFL2'!$A$1:$D$1,0),0),"")&amp;IFERROR(VLOOKUP(GW$2&amp;$A13,'EFL2'!$B:$C,MATCH("HOME",'EFL2'!$B$1:$C$1,0),0),"")&amp;IFERROR(VLOOKUP(GW$2&amp;$A13,'UCL2'!$C:$F,MATCH("AWAY",'UCL2'!$C$1:$F$1,0),0),"")&amp;IFERROR(VLOOKUP(GW$2&amp;$A13,'UCL2'!$D:$E,MATCH("HOME",'UCL2'!$D$1:$E$1,0),0),"")&amp;IFERROR(VLOOKUP(GW$2&amp;$A13,'EU2'!$C:$F,MATCH("AWAY",'EU2'!$C$1:$F$1,0),0),"")&amp;IFERROR(VLOOKUP(GW$2&amp;$A13,'EU2'!$D:$E,MATCH("HOME",'EU2'!$D$1:$E$1,0),0),"")&amp;IFERROR(VLOOKUP(GW$2&amp;$A13,'EUC2'!$C:$F,MATCH("AWAY",'EUC2'!$C$1:$F$1,0),0),"")&amp;IFERROR(VLOOKUP(GW$2&amp;$A13,'EUC2'!$D:$E,MATCH("HOME",'EUC2'!$D$1:$E$1,0),0),"")</f>
        <v/>
      </c>
      <c r="GX13" s="25" t="str">
        <f>IFERROR(VLOOKUP(GX$2&amp;$B13,'FPL FIX2'!$N$1:$Q$400,MATCH("HOME",'FPL FIX2'!$N$1:$Q$1,0),0),"")&amp;IFERROR(VLOOKUP(GX$2&amp;$B13,'FPL FIX2'!$O$1:$P$400,MATCH("AWAY",'FPL FIX2'!$O$1:$P$1,0),0),"")&amp;IFERROR(VLOOKUP(GX$2&amp;$A13,'FA2'!$A:$D,MATCH("AWAY",'FA2'!$A$1:$D$1,0),0),"")&amp;IFERROR(VLOOKUP(GX$2&amp;$A13,'FA2'!$B:$C,MATCH("HOME",'FA2'!$B$1:$C$1,0),0),"")&amp;IFERROR(VLOOKUP(GX$2&amp;$A13,'EFL2'!$A:$D,MATCH("AWAY",'EFL2'!$A$1:$D$1,0),0),"")&amp;IFERROR(VLOOKUP(GX$2&amp;$A13,'EFL2'!$B:$C,MATCH("HOME",'EFL2'!$B$1:$C$1,0),0),"")&amp;IFERROR(VLOOKUP(GX$2&amp;$A13,'UCL2'!$C:$F,MATCH("AWAY",'UCL2'!$C$1:$F$1,0),0),"")&amp;IFERROR(VLOOKUP(GX$2&amp;$A13,'UCL2'!$D:$E,MATCH("HOME",'UCL2'!$D$1:$E$1,0),0),"")&amp;IFERROR(VLOOKUP(GX$2&amp;$A13,'EU2'!$C:$F,MATCH("AWAY",'EU2'!$C$1:$F$1,0),0),"")&amp;IFERROR(VLOOKUP(GX$2&amp;$A13,'EU2'!$D:$E,MATCH("HOME",'EU2'!$D$1:$E$1,0),0),"")&amp;IFERROR(VLOOKUP(GX$2&amp;$A13,'EUC2'!$C:$F,MATCH("AWAY",'EUC2'!$C$1:$F$1,0),0),"")&amp;IFERROR(VLOOKUP(GX$2&amp;$A13,'EUC2'!$D:$E,MATCH("HOME",'EUC2'!$D$1:$E$1,0),0),"")</f>
        <v/>
      </c>
      <c r="GY13" s="25" t="str">
        <f>IFERROR(VLOOKUP(GY$2&amp;$B13,'FPL FIX2'!$N$1:$Q$400,MATCH("HOME",'FPL FIX2'!$N$1:$Q$1,0),0),"")&amp;IFERROR(VLOOKUP(GY$2&amp;$B13,'FPL FIX2'!$O$1:$P$400,MATCH("AWAY",'FPL FIX2'!$O$1:$P$1,0),0),"")&amp;IFERROR(VLOOKUP(GY$2&amp;$A13,'FA2'!$A:$D,MATCH("AWAY",'FA2'!$A$1:$D$1,0),0),"")&amp;IFERROR(VLOOKUP(GY$2&amp;$A13,'FA2'!$B:$C,MATCH("HOME",'FA2'!$B$1:$C$1,0),0),"")&amp;IFERROR(VLOOKUP(GY$2&amp;$A13,'EFL2'!$A:$D,MATCH("AWAY",'EFL2'!$A$1:$D$1,0),0),"")&amp;IFERROR(VLOOKUP(GY$2&amp;$A13,'EFL2'!$B:$C,MATCH("HOME",'EFL2'!$B$1:$C$1,0),0),"")&amp;IFERROR(VLOOKUP(GY$2&amp;$A13,'UCL2'!$C:$F,MATCH("AWAY",'UCL2'!$C$1:$F$1,0),0),"")&amp;IFERROR(VLOOKUP(GY$2&amp;$A13,'UCL2'!$D:$E,MATCH("HOME",'UCL2'!$D$1:$E$1,0),0),"")&amp;IFERROR(VLOOKUP(GY$2&amp;$A13,'EU2'!$C:$F,MATCH("AWAY",'EU2'!$C$1:$F$1,0),0),"")&amp;IFERROR(VLOOKUP(GY$2&amp;$A13,'EU2'!$D:$E,MATCH("HOME",'EU2'!$D$1:$E$1,0),0),"")&amp;IFERROR(VLOOKUP(GY$2&amp;$A13,'EUC2'!$C:$F,MATCH("AWAY",'EUC2'!$C$1:$F$1,0),0),"")&amp;IFERROR(VLOOKUP(GY$2&amp;$A13,'EUC2'!$D:$E,MATCH("HOME",'EUC2'!$D$1:$E$1,0),0),"")</f>
        <v/>
      </c>
      <c r="GZ13" s="25" t="str">
        <f>IFERROR(VLOOKUP(GZ$2&amp;$B13,'FPL FIX2'!$N$1:$Q$400,MATCH("HOME",'FPL FIX2'!$N$1:$Q$1,0),0),"")&amp;IFERROR(VLOOKUP(GZ$2&amp;$B13,'FPL FIX2'!$O$1:$P$400,MATCH("AWAY",'FPL FIX2'!$O$1:$P$1,0),0),"")&amp;IFERROR(VLOOKUP(GZ$2&amp;$A13,'FA2'!$A:$D,MATCH("AWAY",'FA2'!$A$1:$D$1,0),0),"")&amp;IFERROR(VLOOKUP(GZ$2&amp;$A13,'FA2'!$B:$C,MATCH("HOME",'FA2'!$B$1:$C$1,0),0),"")&amp;IFERROR(VLOOKUP(GZ$2&amp;$A13,'EFL2'!$A:$D,MATCH("AWAY",'EFL2'!$A$1:$D$1,0),0),"")&amp;IFERROR(VLOOKUP(GZ$2&amp;$A13,'EFL2'!$B:$C,MATCH("HOME",'EFL2'!$B$1:$C$1,0),0),"")&amp;IFERROR(VLOOKUP(GZ$2&amp;$A13,'UCL2'!$C:$F,MATCH("AWAY",'UCL2'!$C$1:$F$1,0),0),"")&amp;IFERROR(VLOOKUP(GZ$2&amp;$A13,'UCL2'!$D:$E,MATCH("HOME",'UCL2'!$D$1:$E$1,0),0),"")&amp;IFERROR(VLOOKUP(GZ$2&amp;$A13,'EU2'!$C:$F,MATCH("AWAY",'EU2'!$C$1:$F$1,0),0),"")&amp;IFERROR(VLOOKUP(GZ$2&amp;$A13,'EU2'!$D:$E,MATCH("HOME",'EU2'!$D$1:$E$1,0),0),"")&amp;IFERROR(VLOOKUP(GZ$2&amp;$A13,'EUC2'!$C:$F,MATCH("AWAY",'EUC2'!$C$1:$F$1,0),0),"")&amp;IFERROR(VLOOKUP(GZ$2&amp;$A13,'EUC2'!$D:$E,MATCH("HOME",'EUC2'!$D$1:$E$1,0),0),"")</f>
        <v/>
      </c>
      <c r="HA13" s="25" t="str">
        <f>IFERROR(VLOOKUP(HA$2&amp;$B13,'FPL FIX2'!$N$1:$Q$400,MATCH("HOME",'FPL FIX2'!$N$1:$Q$1,0),0),"")&amp;IFERROR(VLOOKUP(HA$2&amp;$B13,'FPL FIX2'!$O$1:$P$400,MATCH("AWAY",'FPL FIX2'!$O$1:$P$1,0),0),"")&amp;IFERROR(VLOOKUP(HA$2&amp;$A13,'FA2'!$A:$D,MATCH("AWAY",'FA2'!$A$1:$D$1,0),0),"")&amp;IFERROR(VLOOKUP(HA$2&amp;$A13,'FA2'!$B:$C,MATCH("HOME",'FA2'!$B$1:$C$1,0),0),"")&amp;IFERROR(VLOOKUP(HA$2&amp;$A13,'EFL2'!$A:$D,MATCH("AWAY",'EFL2'!$A$1:$D$1,0),0),"")&amp;IFERROR(VLOOKUP(HA$2&amp;$A13,'EFL2'!$B:$C,MATCH("HOME",'EFL2'!$B$1:$C$1,0),0),"")&amp;IFERROR(VLOOKUP(HA$2&amp;$A13,'UCL2'!$C:$F,MATCH("AWAY",'UCL2'!$C$1:$F$1,0),0),"")&amp;IFERROR(VLOOKUP(HA$2&amp;$A13,'UCL2'!$D:$E,MATCH("HOME",'UCL2'!$D$1:$E$1,0),0),"")&amp;IFERROR(VLOOKUP(HA$2&amp;$A13,'EU2'!$C:$F,MATCH("AWAY",'EU2'!$C$1:$F$1,0),0),"")&amp;IFERROR(VLOOKUP(HA$2&amp;$A13,'EU2'!$D:$E,MATCH("HOME",'EU2'!$D$1:$E$1,0),0),"")&amp;IFERROR(VLOOKUP(HA$2&amp;$A13,'EUC2'!$C:$F,MATCH("AWAY",'EUC2'!$C$1:$F$1,0),0),"")&amp;IFERROR(VLOOKUP(HA$2&amp;$A13,'EUC2'!$D:$E,MATCH("HOME",'EUC2'!$D$1:$E$1,0),0),"")</f>
        <v/>
      </c>
      <c r="HB13" s="25" t="str">
        <f>IFERROR(VLOOKUP(HB$2&amp;$B13,'FPL FIX2'!$N$1:$Q$400,MATCH("HOME",'FPL FIX2'!$N$1:$Q$1,0),0),"")&amp;IFERROR(VLOOKUP(HB$2&amp;$B13,'FPL FIX2'!$O$1:$P$400,MATCH("AWAY",'FPL FIX2'!$O$1:$P$1,0),0),"")&amp;IFERROR(VLOOKUP(HB$2&amp;$A13,'FA2'!$A:$D,MATCH("AWAY",'FA2'!$A$1:$D$1,0),0),"")&amp;IFERROR(VLOOKUP(HB$2&amp;$A13,'FA2'!$B:$C,MATCH("HOME",'FA2'!$B$1:$C$1,0),0),"")&amp;IFERROR(VLOOKUP(HB$2&amp;$A13,'EFL2'!$A:$D,MATCH("AWAY",'EFL2'!$A$1:$D$1,0),0),"")&amp;IFERROR(VLOOKUP(HB$2&amp;$A13,'EFL2'!$B:$C,MATCH("HOME",'EFL2'!$B$1:$C$1,0),0),"")&amp;IFERROR(VLOOKUP(HB$2&amp;$A13,'UCL2'!$C:$F,MATCH("AWAY",'UCL2'!$C$1:$F$1,0),0),"")&amp;IFERROR(VLOOKUP(HB$2&amp;$A13,'UCL2'!$D:$E,MATCH("HOME",'UCL2'!$D$1:$E$1,0),0),"")&amp;IFERROR(VLOOKUP(HB$2&amp;$A13,'EU2'!$C:$F,MATCH("AWAY",'EU2'!$C$1:$F$1,0),0),"")&amp;IFERROR(VLOOKUP(HB$2&amp;$A13,'EU2'!$D:$E,MATCH("HOME",'EU2'!$D$1:$E$1,0),0),"")&amp;IFERROR(VLOOKUP(HB$2&amp;$A13,'EUC2'!$C:$F,MATCH("AWAY",'EUC2'!$C$1:$F$1,0),0),"")&amp;IFERROR(VLOOKUP(HB$2&amp;$A13,'EUC2'!$D:$E,MATCH("HOME",'EUC2'!$D$1:$E$1,0),0),"")</f>
        <v/>
      </c>
      <c r="HC13" s="25" t="str">
        <f>IFERROR(VLOOKUP(HC$2&amp;$B13,'FPL FIX2'!$N$1:$Q$400,MATCH("HOME",'FPL FIX2'!$N$1:$Q$1,0),0),"")&amp;IFERROR(VLOOKUP(HC$2&amp;$B13,'FPL FIX2'!$O$1:$P$400,MATCH("AWAY",'FPL FIX2'!$O$1:$P$1,0),0),"")&amp;IFERROR(VLOOKUP(HC$2&amp;$A13,'FA2'!$A:$D,MATCH("AWAY",'FA2'!$A$1:$D$1,0),0),"")&amp;IFERROR(VLOOKUP(HC$2&amp;$A13,'FA2'!$B:$C,MATCH("HOME",'FA2'!$B$1:$C$1,0),0),"")&amp;IFERROR(VLOOKUP(HC$2&amp;$A13,'EFL2'!$A:$D,MATCH("AWAY",'EFL2'!$A$1:$D$1,0),0),"")&amp;IFERROR(VLOOKUP(HC$2&amp;$A13,'EFL2'!$B:$C,MATCH("HOME",'EFL2'!$B$1:$C$1,0),0),"")&amp;IFERROR(VLOOKUP(HC$2&amp;$A13,'UCL2'!$C:$F,MATCH("AWAY",'UCL2'!$C$1:$F$1,0),0),"")&amp;IFERROR(VLOOKUP(HC$2&amp;$A13,'UCL2'!$D:$E,MATCH("HOME",'UCL2'!$D$1:$E$1,0),0),"")&amp;IFERROR(VLOOKUP(HC$2&amp;$A13,'EU2'!$C:$F,MATCH("AWAY",'EU2'!$C$1:$F$1,0),0),"")&amp;IFERROR(VLOOKUP(HC$2&amp;$A13,'EU2'!$D:$E,MATCH("HOME",'EU2'!$D$1:$E$1,0),0),"")&amp;IFERROR(VLOOKUP(HC$2&amp;$A13,'EUC2'!$C:$F,MATCH("AWAY",'EUC2'!$C$1:$F$1,0),0),"")&amp;IFERROR(VLOOKUP(HC$2&amp;$A13,'EUC2'!$D:$E,MATCH("HOME",'EUC2'!$D$1:$E$1,0),0),"")</f>
        <v>SOU</v>
      </c>
      <c r="HD13" s="25" t="str">
        <f>IFERROR(VLOOKUP(HD$2&amp;$B13,'FPL FIX2'!$N$1:$Q$400,MATCH("HOME",'FPL FIX2'!$N$1:$Q$1,0),0),"")&amp;IFERROR(VLOOKUP(HD$2&amp;$B13,'FPL FIX2'!$O$1:$P$400,MATCH("AWAY",'FPL FIX2'!$O$1:$P$1,0),0),"")&amp;IFERROR(VLOOKUP(HD$2&amp;$A13,'FA2'!$A:$D,MATCH("AWAY",'FA2'!$A$1:$D$1,0),0),"")&amp;IFERROR(VLOOKUP(HD$2&amp;$A13,'FA2'!$B:$C,MATCH("HOME",'FA2'!$B$1:$C$1,0),0),"")&amp;IFERROR(VLOOKUP(HD$2&amp;$A13,'EFL2'!$A:$D,MATCH("AWAY",'EFL2'!$A$1:$D$1,0),0),"")&amp;IFERROR(VLOOKUP(HD$2&amp;$A13,'EFL2'!$B:$C,MATCH("HOME",'EFL2'!$B$1:$C$1,0),0),"")&amp;IFERROR(VLOOKUP(HD$2&amp;$A13,'UCL2'!$C:$F,MATCH("AWAY",'UCL2'!$C$1:$F$1,0),0),"")&amp;IFERROR(VLOOKUP(HD$2&amp;$A13,'UCL2'!$D:$E,MATCH("HOME",'UCL2'!$D$1:$E$1,0),0),"")&amp;IFERROR(VLOOKUP(HD$2&amp;$A13,'EU2'!$C:$F,MATCH("AWAY",'EU2'!$C$1:$F$1,0),0),"")&amp;IFERROR(VLOOKUP(HD$2&amp;$A13,'EU2'!$D:$E,MATCH("HOME",'EU2'!$D$1:$E$1,0),0),"")&amp;IFERROR(VLOOKUP(HD$2&amp;$A13,'EUC2'!$C:$F,MATCH("AWAY",'EUC2'!$C$1:$F$1,0),0),"")&amp;IFERROR(VLOOKUP(HD$2&amp;$A13,'EUC2'!$D:$E,MATCH("HOME",'EUC2'!$D$1:$E$1,0),0),"")</f>
        <v/>
      </c>
      <c r="HE13" s="25" t="str">
        <f>IFERROR(VLOOKUP(HE$2&amp;$B13,'FPL FIX2'!$N$1:$Q$400,MATCH("HOME",'FPL FIX2'!$N$1:$Q$1,0),0),"")&amp;IFERROR(VLOOKUP(HE$2&amp;$B13,'FPL FIX2'!$O$1:$P$400,MATCH("AWAY",'FPL FIX2'!$O$1:$P$1,0),0),"")&amp;IFERROR(VLOOKUP(HE$2&amp;$A13,'FA2'!$A:$D,MATCH("AWAY",'FA2'!$A$1:$D$1,0),0),"")&amp;IFERROR(VLOOKUP(HE$2&amp;$A13,'FA2'!$B:$C,MATCH("HOME",'FA2'!$B$1:$C$1,0),0),"")&amp;IFERROR(VLOOKUP(HE$2&amp;$A13,'EFL2'!$A:$D,MATCH("AWAY",'EFL2'!$A$1:$D$1,0),0),"")&amp;IFERROR(VLOOKUP(HE$2&amp;$A13,'EFL2'!$B:$C,MATCH("HOME",'EFL2'!$B$1:$C$1,0),0),"")&amp;IFERROR(VLOOKUP(HE$2&amp;$A13,'UCL2'!$C:$F,MATCH("AWAY",'UCL2'!$C$1:$F$1,0),0),"")&amp;IFERROR(VLOOKUP(HE$2&amp;$A13,'UCL2'!$D:$E,MATCH("HOME",'UCL2'!$D$1:$E$1,0),0),"")&amp;IFERROR(VLOOKUP(HE$2&amp;$A13,'EU2'!$C:$F,MATCH("AWAY",'EU2'!$C$1:$F$1,0),0),"")&amp;IFERROR(VLOOKUP(HE$2&amp;$A13,'EU2'!$D:$E,MATCH("HOME",'EU2'!$D$1:$E$1,0),0),"")&amp;IFERROR(VLOOKUP(HE$2&amp;$A13,'EUC2'!$C:$F,MATCH("AWAY",'EUC2'!$C$1:$F$1,0),0),"")&amp;IFERROR(VLOOKUP(HE$2&amp;$A13,'EUC2'!$D:$E,MATCH("HOME",'EUC2'!$D$1:$E$1,0),0),"")</f>
        <v/>
      </c>
      <c r="HF13" s="25" t="str">
        <f>IFERROR(VLOOKUP(HF$2&amp;$B13,'FPL FIX2'!$N$1:$Q$400,MATCH("HOME",'FPL FIX2'!$N$1:$Q$1,0),0),"")&amp;IFERROR(VLOOKUP(HF$2&amp;$B13,'FPL FIX2'!$O$1:$P$400,MATCH("AWAY",'FPL FIX2'!$O$1:$P$1,0),0),"")&amp;IFERROR(VLOOKUP(HF$2&amp;$A13,'FA2'!$A:$D,MATCH("AWAY",'FA2'!$A$1:$D$1,0),0),"")&amp;IFERROR(VLOOKUP(HF$2&amp;$A13,'FA2'!$B:$C,MATCH("HOME",'FA2'!$B$1:$C$1,0),0),"")&amp;IFERROR(VLOOKUP(HF$2&amp;$A13,'EFL2'!$A:$D,MATCH("AWAY",'EFL2'!$A$1:$D$1,0),0),"")&amp;IFERROR(VLOOKUP(HF$2&amp;$A13,'EFL2'!$B:$C,MATCH("HOME",'EFL2'!$B$1:$C$1,0),0),"")&amp;IFERROR(VLOOKUP(HF$2&amp;$A13,'UCL2'!$C:$F,MATCH("AWAY",'UCL2'!$C$1:$F$1,0),0),"")&amp;IFERROR(VLOOKUP(HF$2&amp;$A13,'UCL2'!$D:$E,MATCH("HOME",'UCL2'!$D$1:$E$1,0),0),"")&amp;IFERROR(VLOOKUP(HF$2&amp;$A13,'EU2'!$C:$F,MATCH("AWAY",'EU2'!$C$1:$F$1,0),0),"")&amp;IFERROR(VLOOKUP(HF$2&amp;$A13,'EU2'!$D:$E,MATCH("HOME",'EU2'!$D$1:$E$1,0),0),"")&amp;IFERROR(VLOOKUP(HF$2&amp;$A13,'EUC2'!$C:$F,MATCH("AWAY",'EUC2'!$C$1:$F$1,0),0),"")&amp;IFERROR(VLOOKUP(HF$2&amp;$A13,'EUC2'!$D:$E,MATCH("HOME",'EUC2'!$D$1:$E$1,0),0),"")</f>
        <v>Fulham</v>
      </c>
      <c r="HG13" s="25" t="str">
        <f>IFERROR(VLOOKUP(HG$2&amp;$B13,'FPL FIX2'!$N$1:$Q$400,MATCH("HOME",'FPL FIX2'!$N$1:$Q$1,0),0),"")&amp;IFERROR(VLOOKUP(HG$2&amp;$B13,'FPL FIX2'!$O$1:$P$400,MATCH("AWAY",'FPL FIX2'!$O$1:$P$1,0),0),"")&amp;IFERROR(VLOOKUP(HG$2&amp;$A13,'FA2'!$A:$D,MATCH("AWAY",'FA2'!$A$1:$D$1,0),0),"")&amp;IFERROR(VLOOKUP(HG$2&amp;$A13,'FA2'!$B:$C,MATCH("HOME",'FA2'!$B$1:$C$1,0),0),"")&amp;IFERROR(VLOOKUP(HG$2&amp;$A13,'EFL2'!$A:$D,MATCH("AWAY",'EFL2'!$A$1:$D$1,0),0),"")&amp;IFERROR(VLOOKUP(HG$2&amp;$A13,'EFL2'!$B:$C,MATCH("HOME",'EFL2'!$B$1:$C$1,0),0),"")&amp;IFERROR(VLOOKUP(HG$2&amp;$A13,'UCL2'!$C:$F,MATCH("AWAY",'UCL2'!$C$1:$F$1,0),0),"")&amp;IFERROR(VLOOKUP(HG$2&amp;$A13,'UCL2'!$D:$E,MATCH("HOME",'UCL2'!$D$1:$E$1,0),0),"")&amp;IFERROR(VLOOKUP(HG$2&amp;$A13,'EU2'!$C:$F,MATCH("AWAY",'EU2'!$C$1:$F$1,0),0),"")&amp;IFERROR(VLOOKUP(HG$2&amp;$A13,'EU2'!$D:$E,MATCH("HOME",'EU2'!$D$1:$E$1,0),0),"")&amp;IFERROR(VLOOKUP(HG$2&amp;$A13,'EUC2'!$C:$F,MATCH("AWAY",'EUC2'!$C$1:$F$1,0),0),"")&amp;IFERROR(VLOOKUP(HG$2&amp;$A13,'EUC2'!$D:$E,MATCH("HOME",'EUC2'!$D$1:$E$1,0),0),"")</f>
        <v/>
      </c>
      <c r="HH13" s="25" t="str">
        <f>IFERROR(VLOOKUP(HH$2&amp;$B13,'FPL FIX2'!$N$1:$Q$400,MATCH("HOME",'FPL FIX2'!$N$1:$Q$1,0),0),"")&amp;IFERROR(VLOOKUP(HH$2&amp;$B13,'FPL FIX2'!$O$1:$P$400,MATCH("AWAY",'FPL FIX2'!$O$1:$P$1,0),0),"")&amp;IFERROR(VLOOKUP(HH$2&amp;$A13,'FA2'!$A:$D,MATCH("AWAY",'FA2'!$A$1:$D$1,0),0),"")&amp;IFERROR(VLOOKUP(HH$2&amp;$A13,'FA2'!$B:$C,MATCH("HOME",'FA2'!$B$1:$C$1,0),0),"")&amp;IFERROR(VLOOKUP(HH$2&amp;$A13,'EFL2'!$A:$D,MATCH("AWAY",'EFL2'!$A$1:$D$1,0),0),"")&amp;IFERROR(VLOOKUP(HH$2&amp;$A13,'EFL2'!$B:$C,MATCH("HOME",'EFL2'!$B$1:$C$1,0),0),"")&amp;IFERROR(VLOOKUP(HH$2&amp;$A13,'UCL2'!$C:$F,MATCH("AWAY",'UCL2'!$C$1:$F$1,0),0),"")&amp;IFERROR(VLOOKUP(HH$2&amp;$A13,'UCL2'!$D:$E,MATCH("HOME",'UCL2'!$D$1:$E$1,0),0),"")&amp;IFERROR(VLOOKUP(HH$2&amp;$A13,'EU2'!$C:$F,MATCH("AWAY",'EU2'!$C$1:$F$1,0),0),"")&amp;IFERROR(VLOOKUP(HH$2&amp;$A13,'EU2'!$D:$E,MATCH("HOME",'EU2'!$D$1:$E$1,0),0),"")&amp;IFERROR(VLOOKUP(HH$2&amp;$A13,'EUC2'!$C:$F,MATCH("AWAY",'EUC2'!$C$1:$F$1,0),0),"")&amp;IFERROR(VLOOKUP(HH$2&amp;$A13,'EUC2'!$D:$E,MATCH("HOME",'EUC2'!$D$1:$E$1,0),0),"")</f>
        <v/>
      </c>
      <c r="HI13" s="25" t="str">
        <f>IFERROR(VLOOKUP(HI$2&amp;$B13,'FPL FIX2'!$N$1:$Q$400,MATCH("HOME",'FPL FIX2'!$N$1:$Q$1,0),0),"")&amp;IFERROR(VLOOKUP(HI$2&amp;$B13,'FPL FIX2'!$O$1:$P$400,MATCH("AWAY",'FPL FIX2'!$O$1:$P$1,0),0),"")&amp;IFERROR(VLOOKUP(HI$2&amp;$A13,'FA2'!$A:$D,MATCH("AWAY",'FA2'!$A$1:$D$1,0),0),"")&amp;IFERROR(VLOOKUP(HI$2&amp;$A13,'FA2'!$B:$C,MATCH("HOME",'FA2'!$B$1:$C$1,0),0),"")&amp;IFERROR(VLOOKUP(HI$2&amp;$A13,'EFL2'!$A:$D,MATCH("AWAY",'EFL2'!$A$1:$D$1,0),0),"")&amp;IFERROR(VLOOKUP(HI$2&amp;$A13,'EFL2'!$B:$C,MATCH("HOME",'EFL2'!$B$1:$C$1,0),0),"")&amp;IFERROR(VLOOKUP(HI$2&amp;$A13,'UCL2'!$C:$F,MATCH("AWAY",'UCL2'!$C$1:$F$1,0),0),"")&amp;IFERROR(VLOOKUP(HI$2&amp;$A13,'UCL2'!$D:$E,MATCH("HOME",'UCL2'!$D$1:$E$1,0),0),"")&amp;IFERROR(VLOOKUP(HI$2&amp;$A13,'EU2'!$C:$F,MATCH("AWAY",'EU2'!$C$1:$F$1,0),0),"")&amp;IFERROR(VLOOKUP(HI$2&amp;$A13,'EU2'!$D:$E,MATCH("HOME",'EU2'!$D$1:$E$1,0),0),"")&amp;IFERROR(VLOOKUP(HI$2&amp;$A13,'EUC2'!$C:$F,MATCH("AWAY",'EUC2'!$C$1:$F$1,0),0),"")&amp;IFERROR(VLOOKUP(HI$2&amp;$A13,'EUC2'!$D:$E,MATCH("HOME",'EUC2'!$D$1:$E$1,0),0),"")</f>
        <v/>
      </c>
      <c r="HJ13" s="25" t="str">
        <f>IFERROR(VLOOKUP(HJ$2&amp;$B13,'FPL FIX2'!$N$1:$Q$400,MATCH("HOME",'FPL FIX2'!$N$1:$Q$1,0),0),"")&amp;IFERROR(VLOOKUP(HJ$2&amp;$B13,'FPL FIX2'!$O$1:$P$400,MATCH("AWAY",'FPL FIX2'!$O$1:$P$1,0),0),"")&amp;IFERROR(VLOOKUP(HJ$2&amp;$A13,'FA2'!$A:$D,MATCH("AWAY",'FA2'!$A$1:$D$1,0),0),"")&amp;IFERROR(VLOOKUP(HJ$2&amp;$A13,'FA2'!$B:$C,MATCH("HOME",'FA2'!$B$1:$C$1,0),0),"")&amp;IFERROR(VLOOKUP(HJ$2&amp;$A13,'EFL2'!$A:$D,MATCH("AWAY",'EFL2'!$A$1:$D$1,0),0),"")&amp;IFERROR(VLOOKUP(HJ$2&amp;$A13,'EFL2'!$B:$C,MATCH("HOME",'EFL2'!$B$1:$C$1,0),0),"")&amp;IFERROR(VLOOKUP(HJ$2&amp;$A13,'UCL2'!$C:$F,MATCH("AWAY",'UCL2'!$C$1:$F$1,0),0),"")&amp;IFERROR(VLOOKUP(HJ$2&amp;$A13,'UCL2'!$D:$E,MATCH("HOME",'UCL2'!$D$1:$E$1,0),0),"")&amp;IFERROR(VLOOKUP(HJ$2&amp;$A13,'EU2'!$C:$F,MATCH("AWAY",'EU2'!$C$1:$F$1,0),0),"")&amp;IFERROR(VLOOKUP(HJ$2&amp;$A13,'EU2'!$D:$E,MATCH("HOME",'EU2'!$D$1:$E$1,0),0),"")&amp;IFERROR(VLOOKUP(HJ$2&amp;$A13,'EUC2'!$C:$F,MATCH("AWAY",'EUC2'!$C$1:$F$1,0),0),"")&amp;IFERROR(VLOOKUP(HJ$2&amp;$A13,'EUC2'!$D:$E,MATCH("HOME",'EUC2'!$D$1:$E$1,0),0),"")</f>
        <v>che</v>
      </c>
      <c r="HK13" s="25" t="str">
        <f>IFERROR(VLOOKUP(HK$2&amp;$B13,'FPL FIX2'!$N$1:$Q$400,MATCH("HOME",'FPL FIX2'!$N$1:$Q$1,0),0),"")&amp;IFERROR(VLOOKUP(HK$2&amp;$B13,'FPL FIX2'!$O$1:$P$400,MATCH("AWAY",'FPL FIX2'!$O$1:$P$1,0),0),"")&amp;IFERROR(VLOOKUP(HK$2&amp;$A13,'FA2'!$A:$D,MATCH("AWAY",'FA2'!$A$1:$D$1,0),0),"")&amp;IFERROR(VLOOKUP(HK$2&amp;$A13,'FA2'!$B:$C,MATCH("HOME",'FA2'!$B$1:$C$1,0),0),"")&amp;IFERROR(VLOOKUP(HK$2&amp;$A13,'EFL2'!$A:$D,MATCH("AWAY",'EFL2'!$A$1:$D$1,0),0),"")&amp;IFERROR(VLOOKUP(HK$2&amp;$A13,'EFL2'!$B:$C,MATCH("HOME",'EFL2'!$B$1:$C$1,0),0),"")&amp;IFERROR(VLOOKUP(HK$2&amp;$A13,'UCL2'!$C:$F,MATCH("AWAY",'UCL2'!$C$1:$F$1,0),0),"")&amp;IFERROR(VLOOKUP(HK$2&amp;$A13,'UCL2'!$D:$E,MATCH("HOME",'UCL2'!$D$1:$E$1,0),0),"")&amp;IFERROR(VLOOKUP(HK$2&amp;$A13,'EU2'!$C:$F,MATCH("AWAY",'EU2'!$C$1:$F$1,0),0),"")&amp;IFERROR(VLOOKUP(HK$2&amp;$A13,'EU2'!$D:$E,MATCH("HOME",'EU2'!$D$1:$E$1,0),0),"")&amp;IFERROR(VLOOKUP(HK$2&amp;$A13,'EUC2'!$C:$F,MATCH("AWAY",'EUC2'!$C$1:$F$1,0),0),"")&amp;IFERROR(VLOOKUP(HK$2&amp;$A13,'EUC2'!$D:$E,MATCH("HOME",'EUC2'!$D$1:$E$1,0),0),"")</f>
        <v/>
      </c>
      <c r="HL13" s="25" t="str">
        <f>IFERROR(VLOOKUP(HL$2&amp;$B13,'FPL FIX2'!$N$1:$Q$400,MATCH("HOME",'FPL FIX2'!$N$1:$Q$1,0),0),"")&amp;IFERROR(VLOOKUP(HL$2&amp;$B13,'FPL FIX2'!$O$1:$P$400,MATCH("AWAY",'FPL FIX2'!$O$1:$P$1,0),0),"")&amp;IFERROR(VLOOKUP(HL$2&amp;$A13,'FA2'!$A:$D,MATCH("AWAY",'FA2'!$A$1:$D$1,0),0),"")&amp;IFERROR(VLOOKUP(HL$2&amp;$A13,'FA2'!$B:$C,MATCH("HOME",'FA2'!$B$1:$C$1,0),0),"")&amp;IFERROR(VLOOKUP(HL$2&amp;$A13,'EFL2'!$A:$D,MATCH("AWAY",'EFL2'!$A$1:$D$1,0),0),"")&amp;IFERROR(VLOOKUP(HL$2&amp;$A13,'EFL2'!$B:$C,MATCH("HOME",'EFL2'!$B$1:$C$1,0),0),"")&amp;IFERROR(VLOOKUP(HL$2&amp;$A13,'UCL2'!$C:$F,MATCH("AWAY",'UCL2'!$C$1:$F$1,0),0),"")&amp;IFERROR(VLOOKUP(HL$2&amp;$A13,'UCL2'!$D:$E,MATCH("HOME",'UCL2'!$D$1:$E$1,0),0),"")&amp;IFERROR(VLOOKUP(HL$2&amp;$A13,'EU2'!$C:$F,MATCH("AWAY",'EU2'!$C$1:$F$1,0),0),"")&amp;IFERROR(VLOOKUP(HL$2&amp;$A13,'EU2'!$D:$E,MATCH("HOME",'EU2'!$D$1:$E$1,0),0),"")&amp;IFERROR(VLOOKUP(HL$2&amp;$A13,'EUC2'!$C:$F,MATCH("AWAY",'EUC2'!$C$1:$F$1,0),0),"")&amp;IFERROR(VLOOKUP(HL$2&amp;$A13,'EUC2'!$D:$E,MATCH("HOME",'EUC2'!$D$1:$E$1,0),0),"")</f>
        <v/>
      </c>
      <c r="HM13" s="25" t="str">
        <f>IFERROR(VLOOKUP(HM$2&amp;$B13,'FPL FIX2'!$N$1:$Q$400,MATCH("HOME",'FPL FIX2'!$N$1:$Q$1,0),0),"")&amp;IFERROR(VLOOKUP(HM$2&amp;$B13,'FPL FIX2'!$O$1:$P$400,MATCH("AWAY",'FPL FIX2'!$O$1:$P$1,0),0),"")&amp;IFERROR(VLOOKUP(HM$2&amp;$A13,'FA2'!$A:$D,MATCH("AWAY",'FA2'!$A$1:$D$1,0),0),"")&amp;IFERROR(VLOOKUP(HM$2&amp;$A13,'FA2'!$B:$C,MATCH("HOME",'FA2'!$B$1:$C$1,0),0),"")&amp;IFERROR(VLOOKUP(HM$2&amp;$A13,'EFL2'!$A:$D,MATCH("AWAY",'EFL2'!$A$1:$D$1,0),0),"")&amp;IFERROR(VLOOKUP(HM$2&amp;$A13,'EFL2'!$B:$C,MATCH("HOME",'EFL2'!$B$1:$C$1,0),0),"")&amp;IFERROR(VLOOKUP(HM$2&amp;$A13,'UCL2'!$C:$F,MATCH("AWAY",'UCL2'!$C$1:$F$1,0),0),"")&amp;IFERROR(VLOOKUP(HM$2&amp;$A13,'UCL2'!$D:$E,MATCH("HOME",'UCL2'!$D$1:$E$1,0),0),"")&amp;IFERROR(VLOOKUP(HM$2&amp;$A13,'EU2'!$C:$F,MATCH("AWAY",'EU2'!$C$1:$F$1,0),0),"")&amp;IFERROR(VLOOKUP(HM$2&amp;$A13,'EU2'!$D:$E,MATCH("HOME",'EU2'!$D$1:$E$1,0),0),"")&amp;IFERROR(VLOOKUP(HM$2&amp;$A13,'EUC2'!$C:$F,MATCH("AWAY",'EUC2'!$C$1:$F$1,0),0),"")&amp;IFERROR(VLOOKUP(HM$2&amp;$A13,'EUC2'!$D:$E,MATCH("HOME",'EUC2'!$D$1:$E$1,0),0),"")</f>
        <v/>
      </c>
      <c r="HN13" s="25" t="str">
        <f>IFERROR(VLOOKUP(HN$2&amp;$B13,'FPL FIX2'!$N$1:$Q$400,MATCH("HOME",'FPL FIX2'!$N$1:$Q$1,0),0),"")&amp;IFERROR(VLOOKUP(HN$2&amp;$B13,'FPL FIX2'!$O$1:$P$400,MATCH("AWAY",'FPL FIX2'!$O$1:$P$1,0),0),"")&amp;IFERROR(VLOOKUP(HN$2&amp;$A13,'FA2'!$A:$D,MATCH("AWAY",'FA2'!$A$1:$D$1,0),0),"")&amp;IFERROR(VLOOKUP(HN$2&amp;$A13,'FA2'!$B:$C,MATCH("HOME",'FA2'!$B$1:$C$1,0),0),"")&amp;IFERROR(VLOOKUP(HN$2&amp;$A13,'EFL2'!$A:$D,MATCH("AWAY",'EFL2'!$A$1:$D$1,0),0),"")&amp;IFERROR(VLOOKUP(HN$2&amp;$A13,'EFL2'!$B:$C,MATCH("HOME",'EFL2'!$B$1:$C$1,0),0),"")&amp;IFERROR(VLOOKUP(HN$2&amp;$A13,'UCL2'!$C:$F,MATCH("AWAY",'UCL2'!$C$1:$F$1,0),0),"")&amp;IFERROR(VLOOKUP(HN$2&amp;$A13,'UCL2'!$D:$E,MATCH("HOME",'UCL2'!$D$1:$E$1,0),0),"")&amp;IFERROR(VLOOKUP(HN$2&amp;$A13,'EU2'!$C:$F,MATCH("AWAY",'EU2'!$C$1:$F$1,0),0),"")&amp;IFERROR(VLOOKUP(HN$2&amp;$A13,'EU2'!$D:$E,MATCH("HOME",'EU2'!$D$1:$E$1,0),0),"")&amp;IFERROR(VLOOKUP(HN$2&amp;$A13,'EUC2'!$C:$F,MATCH("AWAY",'EUC2'!$C$1:$F$1,0),0),"")&amp;IFERROR(VLOOKUP(HN$2&amp;$A13,'EUC2'!$D:$E,MATCH("HOME",'EUC2'!$D$1:$E$1,0),0),"")</f>
        <v/>
      </c>
      <c r="HO13" s="25" t="str">
        <f>IFERROR(VLOOKUP(HO$2&amp;$B13,'FPL FIX2'!$N$1:$Q$400,MATCH("HOME",'FPL FIX2'!$N$1:$Q$1,0),0),"")&amp;IFERROR(VLOOKUP(HO$2&amp;$B13,'FPL FIX2'!$O$1:$P$400,MATCH("AWAY",'FPL FIX2'!$O$1:$P$1,0),0),"")&amp;IFERROR(VLOOKUP(HO$2&amp;$A13,'FA2'!$A:$D,MATCH("AWAY",'FA2'!$A$1:$D$1,0),0),"")&amp;IFERROR(VLOOKUP(HO$2&amp;$A13,'FA2'!$B:$C,MATCH("HOME",'FA2'!$B$1:$C$1,0),0),"")&amp;IFERROR(VLOOKUP(HO$2&amp;$A13,'EFL2'!$A:$D,MATCH("AWAY",'EFL2'!$A$1:$D$1,0),0),"")&amp;IFERROR(VLOOKUP(HO$2&amp;$A13,'EFL2'!$B:$C,MATCH("HOME",'EFL2'!$B$1:$C$1,0),0),"")&amp;IFERROR(VLOOKUP(HO$2&amp;$A13,'UCL2'!$C:$F,MATCH("AWAY",'UCL2'!$C$1:$F$1,0),0),"")&amp;IFERROR(VLOOKUP(HO$2&amp;$A13,'UCL2'!$D:$E,MATCH("HOME",'UCL2'!$D$1:$E$1,0),0),"")&amp;IFERROR(VLOOKUP(HO$2&amp;$A13,'EU2'!$C:$F,MATCH("AWAY",'EU2'!$C$1:$F$1,0),0),"")&amp;IFERROR(VLOOKUP(HO$2&amp;$A13,'EU2'!$D:$E,MATCH("HOME",'EU2'!$D$1:$E$1,0),0),"")&amp;IFERROR(VLOOKUP(HO$2&amp;$A13,'EUC2'!$C:$F,MATCH("AWAY",'EUC2'!$C$1:$F$1,0),0),"")&amp;IFERROR(VLOOKUP(HO$2&amp;$A13,'EUC2'!$D:$E,MATCH("HOME",'EUC2'!$D$1:$E$1,0),0),"")</f>
        <v/>
      </c>
      <c r="HP13" s="25" t="str">
        <f>IFERROR(VLOOKUP(HP$2&amp;$B13,'FPL FIX2'!$N$1:$Q$400,MATCH("HOME",'FPL FIX2'!$N$1:$Q$1,0),0),"")&amp;IFERROR(VLOOKUP(HP$2&amp;$B13,'FPL FIX2'!$O$1:$P$400,MATCH("AWAY",'FPL FIX2'!$O$1:$P$1,0),0),"")&amp;IFERROR(VLOOKUP(HP$2&amp;$A13,'FA2'!$A:$D,MATCH("AWAY",'FA2'!$A$1:$D$1,0),0),"")&amp;IFERROR(VLOOKUP(HP$2&amp;$A13,'FA2'!$B:$C,MATCH("HOME",'FA2'!$B$1:$C$1,0),0),"")&amp;IFERROR(VLOOKUP(HP$2&amp;$A13,'EFL2'!$A:$D,MATCH("AWAY",'EFL2'!$A$1:$D$1,0),0),"")&amp;IFERROR(VLOOKUP(HP$2&amp;$A13,'EFL2'!$B:$C,MATCH("HOME",'EFL2'!$B$1:$C$1,0),0),"")&amp;IFERROR(VLOOKUP(HP$2&amp;$A13,'UCL2'!$C:$F,MATCH("AWAY",'UCL2'!$C$1:$F$1,0),0),"")&amp;IFERROR(VLOOKUP(HP$2&amp;$A13,'UCL2'!$D:$E,MATCH("HOME",'UCL2'!$D$1:$E$1,0),0),"")&amp;IFERROR(VLOOKUP(HP$2&amp;$A13,'EU2'!$C:$F,MATCH("AWAY",'EU2'!$C$1:$F$1,0),0),"")&amp;IFERROR(VLOOKUP(HP$2&amp;$A13,'EU2'!$D:$E,MATCH("HOME",'EU2'!$D$1:$E$1,0),0),"")&amp;IFERROR(VLOOKUP(HP$2&amp;$A13,'EUC2'!$C:$F,MATCH("AWAY",'EUC2'!$C$1:$F$1,0),0),"")&amp;IFERROR(VLOOKUP(HP$2&amp;$A13,'EUC2'!$D:$E,MATCH("HOME",'EUC2'!$D$1:$E$1,0),0),"")</f>
        <v/>
      </c>
      <c r="HQ13" s="25" t="str">
        <f>IFERROR(VLOOKUP(HQ$2&amp;$B13,'FPL FIX2'!$N$1:$Q$400,MATCH("HOME",'FPL FIX2'!$N$1:$Q$1,0),0),"")&amp;IFERROR(VLOOKUP(HQ$2&amp;$B13,'FPL FIX2'!$O$1:$P$400,MATCH("AWAY",'FPL FIX2'!$O$1:$P$1,0),0),"")&amp;IFERROR(VLOOKUP(HQ$2&amp;$A13,'FA2'!$A:$D,MATCH("AWAY",'FA2'!$A$1:$D$1,0),0),"")&amp;IFERROR(VLOOKUP(HQ$2&amp;$A13,'FA2'!$B:$C,MATCH("HOME",'FA2'!$B$1:$C$1,0),0),"")&amp;IFERROR(VLOOKUP(HQ$2&amp;$A13,'EFL2'!$A:$D,MATCH("AWAY",'EFL2'!$A$1:$D$1,0),0),"")&amp;IFERROR(VLOOKUP(HQ$2&amp;$A13,'EFL2'!$B:$C,MATCH("HOME",'EFL2'!$B$1:$C$1,0),0),"")&amp;IFERROR(VLOOKUP(HQ$2&amp;$A13,'UCL2'!$C:$F,MATCH("AWAY",'UCL2'!$C$1:$F$1,0),0),"")&amp;IFERROR(VLOOKUP(HQ$2&amp;$A13,'UCL2'!$D:$E,MATCH("HOME",'UCL2'!$D$1:$E$1,0),0),"")&amp;IFERROR(VLOOKUP(HQ$2&amp;$A13,'EU2'!$C:$F,MATCH("AWAY",'EU2'!$C$1:$F$1,0),0),"")&amp;IFERROR(VLOOKUP(HQ$2&amp;$A13,'EU2'!$D:$E,MATCH("HOME",'EU2'!$D$1:$E$1,0),0),"")&amp;IFERROR(VLOOKUP(HQ$2&amp;$A13,'EUC2'!$C:$F,MATCH("AWAY",'EUC2'!$C$1:$F$1,0),0),"")&amp;IFERROR(VLOOKUP(HQ$2&amp;$A13,'EUC2'!$D:$E,MATCH("HOME",'EUC2'!$D$1:$E$1,0),0),"")</f>
        <v>BHA</v>
      </c>
      <c r="HR13" s="25" t="str">
        <f>IFERROR(VLOOKUP(HR$2&amp;$B13,'FPL FIX2'!$N$1:$Q$400,MATCH("HOME",'FPL FIX2'!$N$1:$Q$1,0),0),"")&amp;IFERROR(VLOOKUP(HR$2&amp;$B13,'FPL FIX2'!$O$1:$P$400,MATCH("AWAY",'FPL FIX2'!$O$1:$P$1,0),0),"")&amp;IFERROR(VLOOKUP(HR$2&amp;$A13,'FA2'!$A:$D,MATCH("AWAY",'FA2'!$A$1:$D$1,0),0),"")&amp;IFERROR(VLOOKUP(HR$2&amp;$A13,'FA2'!$B:$C,MATCH("HOME",'FA2'!$B$1:$C$1,0),0),"")&amp;IFERROR(VLOOKUP(HR$2&amp;$A13,'EFL2'!$A:$D,MATCH("AWAY",'EFL2'!$A$1:$D$1,0),0),"")&amp;IFERROR(VLOOKUP(HR$2&amp;$A13,'EFL2'!$B:$C,MATCH("HOME",'EFL2'!$B$1:$C$1,0),0),"")&amp;IFERROR(VLOOKUP(HR$2&amp;$A13,'UCL2'!$C:$F,MATCH("AWAY",'UCL2'!$C$1:$F$1,0),0),"")&amp;IFERROR(VLOOKUP(HR$2&amp;$A13,'UCL2'!$D:$E,MATCH("HOME",'UCL2'!$D$1:$E$1,0),0),"")&amp;IFERROR(VLOOKUP(HR$2&amp;$A13,'EU2'!$C:$F,MATCH("AWAY",'EU2'!$C$1:$F$1,0),0),"")&amp;IFERROR(VLOOKUP(HR$2&amp;$A13,'EU2'!$D:$E,MATCH("HOME",'EU2'!$D$1:$E$1,0),0),"")&amp;IFERROR(VLOOKUP(HR$2&amp;$A13,'EUC2'!$C:$F,MATCH("AWAY",'EUC2'!$C$1:$F$1,0),0),"")&amp;IFERROR(VLOOKUP(HR$2&amp;$A13,'EUC2'!$D:$E,MATCH("HOME",'EUC2'!$D$1:$E$1,0),0),"")</f>
        <v/>
      </c>
      <c r="HS13" s="25" t="str">
        <f>IFERROR(VLOOKUP(HS$2&amp;$B13,'FPL FIX2'!$N$1:$Q$400,MATCH("HOME",'FPL FIX2'!$N$1:$Q$1,0),0),"")&amp;IFERROR(VLOOKUP(HS$2&amp;$B13,'FPL FIX2'!$O$1:$P$400,MATCH("AWAY",'FPL FIX2'!$O$1:$P$1,0),0),"")&amp;IFERROR(VLOOKUP(HS$2&amp;$A13,'FA2'!$A:$D,MATCH("AWAY",'FA2'!$A$1:$D$1,0),0),"")&amp;IFERROR(VLOOKUP(HS$2&amp;$A13,'FA2'!$B:$C,MATCH("HOME",'FA2'!$B$1:$C$1,0),0),"")&amp;IFERROR(VLOOKUP(HS$2&amp;$A13,'EFL2'!$A:$D,MATCH("AWAY",'EFL2'!$A$1:$D$1,0),0),"")&amp;IFERROR(VLOOKUP(HS$2&amp;$A13,'EFL2'!$B:$C,MATCH("HOME",'EFL2'!$B$1:$C$1,0),0),"")&amp;IFERROR(VLOOKUP(HS$2&amp;$A13,'UCL2'!$C:$F,MATCH("AWAY",'UCL2'!$C$1:$F$1,0),0),"")&amp;IFERROR(VLOOKUP(HS$2&amp;$A13,'UCL2'!$D:$E,MATCH("HOME",'UCL2'!$D$1:$E$1,0),0),"")&amp;IFERROR(VLOOKUP(HS$2&amp;$A13,'EU2'!$C:$F,MATCH("AWAY",'EU2'!$C$1:$F$1,0),0),"")&amp;IFERROR(VLOOKUP(HS$2&amp;$A13,'EU2'!$D:$E,MATCH("HOME",'EU2'!$D$1:$E$1,0),0),"")&amp;IFERROR(VLOOKUP(HS$2&amp;$A13,'EUC2'!$C:$F,MATCH("AWAY",'EUC2'!$C$1:$F$1,0),0),"")&amp;IFERROR(VLOOKUP(HS$2&amp;$A13,'EUC2'!$D:$E,MATCH("HOME",'EUC2'!$D$1:$E$1,0),0),"")</f>
        <v/>
      </c>
      <c r="HT13" s="25" t="str">
        <f>IFERROR(VLOOKUP(HT$2&amp;$B13,'FPL FIX2'!$N$1:$Q$400,MATCH("HOME",'FPL FIX2'!$N$1:$Q$1,0),0),"")&amp;IFERROR(VLOOKUP(HT$2&amp;$B13,'FPL FIX2'!$O$1:$P$400,MATCH("AWAY",'FPL FIX2'!$O$1:$P$1,0),0),"")&amp;IFERROR(VLOOKUP(HT$2&amp;$A13,'FA2'!$A:$D,MATCH("AWAY",'FA2'!$A$1:$D$1,0),0),"")&amp;IFERROR(VLOOKUP(HT$2&amp;$A13,'FA2'!$B:$C,MATCH("HOME",'FA2'!$B$1:$C$1,0),0),"")&amp;IFERROR(VLOOKUP(HT$2&amp;$A13,'EFL2'!$A:$D,MATCH("AWAY",'EFL2'!$A$1:$D$1,0),0),"")&amp;IFERROR(VLOOKUP(HT$2&amp;$A13,'EFL2'!$B:$C,MATCH("HOME",'EFL2'!$B$1:$C$1,0),0),"")&amp;IFERROR(VLOOKUP(HT$2&amp;$A13,'UCL2'!$C:$F,MATCH("AWAY",'UCL2'!$C$1:$F$1,0),0),"")&amp;IFERROR(VLOOKUP(HT$2&amp;$A13,'UCL2'!$D:$E,MATCH("HOME",'UCL2'!$D$1:$E$1,0),0),"")&amp;IFERROR(VLOOKUP(HT$2&amp;$A13,'EU2'!$C:$F,MATCH("AWAY",'EU2'!$C$1:$F$1,0),0),"")&amp;IFERROR(VLOOKUP(HT$2&amp;$A13,'EU2'!$D:$E,MATCH("HOME",'EU2'!$D$1:$E$1,0),0),"")&amp;IFERROR(VLOOKUP(HT$2&amp;$A13,'EUC2'!$C:$F,MATCH("AWAY",'EUC2'!$C$1:$F$1,0),0),"")&amp;IFERROR(VLOOKUP(HT$2&amp;$A13,'EUC2'!$D:$E,MATCH("HOME",'EUC2'!$D$1:$E$1,0),0),"")</f>
        <v/>
      </c>
      <c r="HU13" s="25" t="str">
        <f>IFERROR(VLOOKUP(HU$2&amp;$B13,'FPL FIX2'!$N$1:$Q$400,MATCH("HOME",'FPL FIX2'!$N$1:$Q$1,0),0),"")&amp;IFERROR(VLOOKUP(HU$2&amp;$B13,'FPL FIX2'!$O$1:$P$400,MATCH("AWAY",'FPL FIX2'!$O$1:$P$1,0),0),"")&amp;IFERROR(VLOOKUP(HU$2&amp;$A13,'FA2'!$A:$D,MATCH("AWAY",'FA2'!$A$1:$D$1,0),0),"")&amp;IFERROR(VLOOKUP(HU$2&amp;$A13,'FA2'!$B:$C,MATCH("HOME",'FA2'!$B$1:$C$1,0),0),"")&amp;IFERROR(VLOOKUP(HU$2&amp;$A13,'EFL2'!$A:$D,MATCH("AWAY",'EFL2'!$A$1:$D$1,0),0),"")&amp;IFERROR(VLOOKUP(HU$2&amp;$A13,'EFL2'!$B:$C,MATCH("HOME",'EFL2'!$B$1:$C$1,0),0),"")&amp;IFERROR(VLOOKUP(HU$2&amp;$A13,'UCL2'!$C:$F,MATCH("AWAY",'UCL2'!$C$1:$F$1,0),0),"")&amp;IFERROR(VLOOKUP(HU$2&amp;$A13,'UCL2'!$D:$E,MATCH("HOME",'UCL2'!$D$1:$E$1,0),0),"")&amp;IFERROR(VLOOKUP(HU$2&amp;$A13,'EU2'!$C:$F,MATCH("AWAY",'EU2'!$C$1:$F$1,0),0),"")&amp;IFERROR(VLOOKUP(HU$2&amp;$A13,'EU2'!$D:$E,MATCH("HOME",'EU2'!$D$1:$E$1,0),0),"")&amp;IFERROR(VLOOKUP(HU$2&amp;$A13,'EUC2'!$C:$F,MATCH("AWAY",'EUC2'!$C$1:$F$1,0),0),"")&amp;IFERROR(VLOOKUP(HU$2&amp;$A13,'EUC2'!$D:$E,MATCH("HOME",'EUC2'!$D$1:$E$1,0),0),"")</f>
        <v/>
      </c>
      <c r="HV13" s="25" t="str">
        <f>IFERROR(VLOOKUP(HV$2&amp;$B13,'FPL FIX2'!$N$1:$Q$400,MATCH("HOME",'FPL FIX2'!$N$1:$Q$1,0),0),"")&amp;IFERROR(VLOOKUP(HV$2&amp;$B13,'FPL FIX2'!$O$1:$P$400,MATCH("AWAY",'FPL FIX2'!$O$1:$P$1,0),0),"")&amp;IFERROR(VLOOKUP(HV$2&amp;$A13,'FA2'!$A:$D,MATCH("AWAY",'FA2'!$A$1:$D$1,0),0),"")&amp;IFERROR(VLOOKUP(HV$2&amp;$A13,'FA2'!$B:$C,MATCH("HOME",'FA2'!$B$1:$C$1,0),0),"")&amp;IFERROR(VLOOKUP(HV$2&amp;$A13,'EFL2'!$A:$D,MATCH("AWAY",'EFL2'!$A$1:$D$1,0),0),"")&amp;IFERROR(VLOOKUP(HV$2&amp;$A13,'EFL2'!$B:$C,MATCH("HOME",'EFL2'!$B$1:$C$1,0),0),"")&amp;IFERROR(VLOOKUP(HV$2&amp;$A13,'UCL2'!$C:$F,MATCH("AWAY",'UCL2'!$C$1:$F$1,0),0),"")&amp;IFERROR(VLOOKUP(HV$2&amp;$A13,'UCL2'!$D:$E,MATCH("HOME",'UCL2'!$D$1:$E$1,0),0),"")&amp;IFERROR(VLOOKUP(HV$2&amp;$A13,'EU2'!$C:$F,MATCH("AWAY",'EU2'!$C$1:$F$1,0),0),"")&amp;IFERROR(VLOOKUP(HV$2&amp;$A13,'EU2'!$D:$E,MATCH("HOME",'EU2'!$D$1:$E$1,0),0),"")&amp;IFERROR(VLOOKUP(HV$2&amp;$A13,'EUC2'!$C:$F,MATCH("AWAY",'EUC2'!$C$1:$F$1,0),0),"")&amp;IFERROR(VLOOKUP(HV$2&amp;$A13,'EUC2'!$D:$E,MATCH("HOME",'EUC2'!$D$1:$E$1,0),0),"")</f>
        <v/>
      </c>
      <c r="HW13" s="25" t="str">
        <f>IFERROR(VLOOKUP(HW$2&amp;$B13,'FPL FIX2'!$N$1:$Q$400,MATCH("HOME",'FPL FIX2'!$N$1:$Q$1,0),0),"")&amp;IFERROR(VLOOKUP(HW$2&amp;$B13,'FPL FIX2'!$O$1:$P$400,MATCH("AWAY",'FPL FIX2'!$O$1:$P$1,0),0),"")&amp;IFERROR(VLOOKUP(HW$2&amp;$A13,'FA2'!$A:$D,MATCH("AWAY",'FA2'!$A$1:$D$1,0),0),"")&amp;IFERROR(VLOOKUP(HW$2&amp;$A13,'FA2'!$B:$C,MATCH("HOME",'FA2'!$B$1:$C$1,0),0),"")&amp;IFERROR(VLOOKUP(HW$2&amp;$A13,'EFL2'!$A:$D,MATCH("AWAY",'EFL2'!$A$1:$D$1,0),0),"")&amp;IFERROR(VLOOKUP(HW$2&amp;$A13,'EFL2'!$B:$C,MATCH("HOME",'EFL2'!$B$1:$C$1,0),0),"")&amp;IFERROR(VLOOKUP(HW$2&amp;$A13,'UCL2'!$C:$F,MATCH("AWAY",'UCL2'!$C$1:$F$1,0),0),"")&amp;IFERROR(VLOOKUP(HW$2&amp;$A13,'UCL2'!$D:$E,MATCH("HOME",'UCL2'!$D$1:$E$1,0),0),"")&amp;IFERROR(VLOOKUP(HW$2&amp;$A13,'EU2'!$C:$F,MATCH("AWAY",'EU2'!$C$1:$F$1,0),0),"")&amp;IFERROR(VLOOKUP(HW$2&amp;$A13,'EU2'!$D:$E,MATCH("HOME",'EU2'!$D$1:$E$1,0),0),"")&amp;IFERROR(VLOOKUP(HW$2&amp;$A13,'EUC2'!$C:$F,MATCH("AWAY",'EUC2'!$C$1:$F$1,0),0),"")&amp;IFERROR(VLOOKUP(HW$2&amp;$A13,'EUC2'!$D:$E,MATCH("HOME",'EUC2'!$D$1:$E$1,0),0),"")</f>
        <v/>
      </c>
      <c r="HX13" s="25" t="str">
        <f>IFERROR(VLOOKUP(HX$2&amp;$B13,'FPL FIX2'!$N$1:$Q$400,MATCH("HOME",'FPL FIX2'!$N$1:$Q$1,0),0),"")&amp;IFERROR(VLOOKUP(HX$2&amp;$B13,'FPL FIX2'!$O$1:$P$400,MATCH("AWAY",'FPL FIX2'!$O$1:$P$1,0),0),"")&amp;IFERROR(VLOOKUP(HX$2&amp;$A13,'FA2'!$A:$D,MATCH("AWAY",'FA2'!$A$1:$D$1,0),0),"")&amp;IFERROR(VLOOKUP(HX$2&amp;$A13,'FA2'!$B:$C,MATCH("HOME",'FA2'!$B$1:$C$1,0),0),"")&amp;IFERROR(VLOOKUP(HX$2&amp;$A13,'EFL2'!$A:$D,MATCH("AWAY",'EFL2'!$A$1:$D$1,0),0),"")&amp;IFERROR(VLOOKUP(HX$2&amp;$A13,'EFL2'!$B:$C,MATCH("HOME",'EFL2'!$B$1:$C$1,0),0),"")&amp;IFERROR(VLOOKUP(HX$2&amp;$A13,'UCL2'!$C:$F,MATCH("AWAY",'UCL2'!$C$1:$F$1,0),0),"")&amp;IFERROR(VLOOKUP(HX$2&amp;$A13,'UCL2'!$D:$E,MATCH("HOME",'UCL2'!$D$1:$E$1,0),0),"")&amp;IFERROR(VLOOKUP(HX$2&amp;$A13,'EU2'!$C:$F,MATCH("AWAY",'EU2'!$C$1:$F$1,0),0),"")&amp;IFERROR(VLOOKUP(HX$2&amp;$A13,'EU2'!$D:$E,MATCH("HOME",'EU2'!$D$1:$E$1,0),0),"")&amp;IFERROR(VLOOKUP(HX$2&amp;$A13,'EUC2'!$C:$F,MATCH("AWAY",'EUC2'!$C$1:$F$1,0),0),"")&amp;IFERROR(VLOOKUP(HX$2&amp;$A13,'EUC2'!$D:$E,MATCH("HOME",'EUC2'!$D$1:$E$1,0),0),"")</f>
        <v>wol</v>
      </c>
      <c r="HY13" s="25" t="str">
        <f>IFERROR(VLOOKUP(HY$2&amp;$B13,'FPL FIX2'!$N$1:$Q$400,MATCH("HOME",'FPL FIX2'!$N$1:$Q$1,0),0),"")&amp;IFERROR(VLOOKUP(HY$2&amp;$B13,'FPL FIX2'!$O$1:$P$400,MATCH("AWAY",'FPL FIX2'!$O$1:$P$1,0),0),"")&amp;IFERROR(VLOOKUP(HY$2&amp;$A13,'FA2'!$A:$D,MATCH("AWAY",'FA2'!$A$1:$D$1,0),0),"")&amp;IFERROR(VLOOKUP(HY$2&amp;$A13,'FA2'!$B:$C,MATCH("HOME",'FA2'!$B$1:$C$1,0),0),"")&amp;IFERROR(VLOOKUP(HY$2&amp;$A13,'EFL2'!$A:$D,MATCH("AWAY",'EFL2'!$A$1:$D$1,0),0),"")&amp;IFERROR(VLOOKUP(HY$2&amp;$A13,'EFL2'!$B:$C,MATCH("HOME",'EFL2'!$B$1:$C$1,0),0),"")&amp;IFERROR(VLOOKUP(HY$2&amp;$A13,'UCL2'!$C:$F,MATCH("AWAY",'UCL2'!$C$1:$F$1,0),0),"")&amp;IFERROR(VLOOKUP(HY$2&amp;$A13,'UCL2'!$D:$E,MATCH("HOME",'UCL2'!$D$1:$E$1,0),0),"")&amp;IFERROR(VLOOKUP(HY$2&amp;$A13,'EU2'!$C:$F,MATCH("AWAY",'EU2'!$C$1:$F$1,0),0),"")&amp;IFERROR(VLOOKUP(HY$2&amp;$A13,'EU2'!$D:$E,MATCH("HOME",'EU2'!$D$1:$E$1,0),0),"")&amp;IFERROR(VLOOKUP(HY$2&amp;$A13,'EUC2'!$C:$F,MATCH("AWAY",'EUC2'!$C$1:$F$1,0),0),"")&amp;IFERROR(VLOOKUP(HY$2&amp;$A13,'EUC2'!$D:$E,MATCH("HOME",'EUC2'!$D$1:$E$1,0),0),"")</f>
        <v/>
      </c>
      <c r="HZ13" s="25" t="str">
        <f>IFERROR(VLOOKUP(HZ$2&amp;$B13,'FPL FIX2'!$N$1:$Q$400,MATCH("HOME",'FPL FIX2'!$N$1:$Q$1,0),0),"")&amp;IFERROR(VLOOKUP(HZ$2&amp;$B13,'FPL FIX2'!$O$1:$P$400,MATCH("AWAY",'FPL FIX2'!$O$1:$P$1,0),0),"")&amp;IFERROR(VLOOKUP(HZ$2&amp;$A13,'FA2'!$A:$D,MATCH("AWAY",'FA2'!$A$1:$D$1,0),0),"")&amp;IFERROR(VLOOKUP(HZ$2&amp;$A13,'FA2'!$B:$C,MATCH("HOME",'FA2'!$B$1:$C$1,0),0),"")&amp;IFERROR(VLOOKUP(HZ$2&amp;$A13,'EFL2'!$A:$D,MATCH("AWAY",'EFL2'!$A$1:$D$1,0),0),"")&amp;IFERROR(VLOOKUP(HZ$2&amp;$A13,'EFL2'!$B:$C,MATCH("HOME",'EFL2'!$B$1:$C$1,0),0),"")&amp;IFERROR(VLOOKUP(HZ$2&amp;$A13,'UCL2'!$C:$F,MATCH("AWAY",'UCL2'!$C$1:$F$1,0),0),"")&amp;IFERROR(VLOOKUP(HZ$2&amp;$A13,'UCL2'!$D:$E,MATCH("HOME",'UCL2'!$D$1:$E$1,0),0),"")&amp;IFERROR(VLOOKUP(HZ$2&amp;$A13,'EU2'!$C:$F,MATCH("AWAY",'EU2'!$C$1:$F$1,0),0),"")&amp;IFERROR(VLOOKUP(HZ$2&amp;$A13,'EU2'!$D:$E,MATCH("HOME",'EU2'!$D$1:$E$1,0),0),"")&amp;IFERROR(VLOOKUP(HZ$2&amp;$A13,'EUC2'!$C:$F,MATCH("AWAY",'EUC2'!$C$1:$F$1,0),0),"")&amp;IFERROR(VLOOKUP(HZ$2&amp;$A13,'EUC2'!$D:$E,MATCH("HOME",'EUC2'!$D$1:$E$1,0),0),"")</f>
        <v/>
      </c>
      <c r="IA13" s="25" t="str">
        <f>IFERROR(VLOOKUP(IA$2&amp;$B13,'FPL FIX2'!$N$1:$Q$400,MATCH("HOME",'FPL FIX2'!$N$1:$Q$1,0),0),"")&amp;IFERROR(VLOOKUP(IA$2&amp;$B13,'FPL FIX2'!$O$1:$P$400,MATCH("AWAY",'FPL FIX2'!$O$1:$P$1,0),0),"")&amp;IFERROR(VLOOKUP(IA$2&amp;$A13,'FA2'!$A:$D,MATCH("AWAY",'FA2'!$A$1:$D$1,0),0),"")&amp;IFERROR(VLOOKUP(IA$2&amp;$A13,'FA2'!$B:$C,MATCH("HOME",'FA2'!$B$1:$C$1,0),0),"")&amp;IFERROR(VLOOKUP(IA$2&amp;$A13,'EFL2'!$A:$D,MATCH("AWAY",'EFL2'!$A$1:$D$1,0),0),"")&amp;IFERROR(VLOOKUP(IA$2&amp;$A13,'EFL2'!$B:$C,MATCH("HOME",'EFL2'!$B$1:$C$1,0),0),"")&amp;IFERROR(VLOOKUP(IA$2&amp;$A13,'UCL2'!$C:$F,MATCH("AWAY",'UCL2'!$C$1:$F$1,0),0),"")&amp;IFERROR(VLOOKUP(IA$2&amp;$A13,'UCL2'!$D:$E,MATCH("HOME",'UCL2'!$D$1:$E$1,0),0),"")&amp;IFERROR(VLOOKUP(IA$2&amp;$A13,'EU2'!$C:$F,MATCH("AWAY",'EU2'!$C$1:$F$1,0),0),"")&amp;IFERROR(VLOOKUP(IA$2&amp;$A13,'EU2'!$D:$E,MATCH("HOME",'EU2'!$D$1:$E$1,0),0),"")&amp;IFERROR(VLOOKUP(IA$2&amp;$A13,'EUC2'!$C:$F,MATCH("AWAY",'EUC2'!$C$1:$F$1,0),0),"")&amp;IFERROR(VLOOKUP(IA$2&amp;$A13,'EUC2'!$D:$E,MATCH("HOME",'EUC2'!$D$1:$E$1,0),0),"")</f>
        <v/>
      </c>
      <c r="IB13" s="25" t="str">
        <f>IFERROR(VLOOKUP(IB$2&amp;$B13,'FPL FIX2'!$N$1:$Q$400,MATCH("HOME",'FPL FIX2'!$N$1:$Q$1,0),0),"")&amp;IFERROR(VLOOKUP(IB$2&amp;$B13,'FPL FIX2'!$O$1:$P$400,MATCH("AWAY",'FPL FIX2'!$O$1:$P$1,0),0),"")&amp;IFERROR(VLOOKUP(IB$2&amp;$A13,'FA2'!$A:$D,MATCH("AWAY",'FA2'!$A$1:$D$1,0),0),"")&amp;IFERROR(VLOOKUP(IB$2&amp;$A13,'FA2'!$B:$C,MATCH("HOME",'FA2'!$B$1:$C$1,0),0),"")&amp;IFERROR(VLOOKUP(IB$2&amp;$A13,'EFL2'!$A:$D,MATCH("AWAY",'EFL2'!$A$1:$D$1,0),0),"")&amp;IFERROR(VLOOKUP(IB$2&amp;$A13,'EFL2'!$B:$C,MATCH("HOME",'EFL2'!$B$1:$C$1,0),0),"")&amp;IFERROR(VLOOKUP(IB$2&amp;$A13,'UCL2'!$C:$F,MATCH("AWAY",'UCL2'!$C$1:$F$1,0),0),"")&amp;IFERROR(VLOOKUP(IB$2&amp;$A13,'UCL2'!$D:$E,MATCH("HOME",'UCL2'!$D$1:$E$1,0),0),"")&amp;IFERROR(VLOOKUP(IB$2&amp;$A13,'EU2'!$C:$F,MATCH("AWAY",'EU2'!$C$1:$F$1,0),0),"")&amp;IFERROR(VLOOKUP(IB$2&amp;$A13,'EU2'!$D:$E,MATCH("HOME",'EU2'!$D$1:$E$1,0),0),"")&amp;IFERROR(VLOOKUP(IB$2&amp;$A13,'EUC2'!$C:$F,MATCH("AWAY",'EUC2'!$C$1:$F$1,0),0),"")&amp;IFERROR(VLOOKUP(IB$2&amp;$A13,'EUC2'!$D:$E,MATCH("HOME",'EUC2'!$D$1:$E$1,0),0),"")</f>
        <v/>
      </c>
      <c r="IC13" s="25" t="str">
        <f>IFERROR(VLOOKUP(IC$2&amp;$B13,'FPL FIX2'!$N$1:$Q$400,MATCH("HOME",'FPL FIX2'!$N$1:$Q$1,0),0),"")&amp;IFERROR(VLOOKUP(IC$2&amp;$B13,'FPL FIX2'!$O$1:$P$400,MATCH("AWAY",'FPL FIX2'!$O$1:$P$1,0),0),"")&amp;IFERROR(VLOOKUP(IC$2&amp;$A13,'FA2'!$A:$D,MATCH("AWAY",'FA2'!$A$1:$D$1,0),0),"")&amp;IFERROR(VLOOKUP(IC$2&amp;$A13,'FA2'!$B:$C,MATCH("HOME",'FA2'!$B$1:$C$1,0),0),"")&amp;IFERROR(VLOOKUP(IC$2&amp;$A13,'EFL2'!$A:$D,MATCH("AWAY",'EFL2'!$A$1:$D$1,0),0),"")&amp;IFERROR(VLOOKUP(IC$2&amp;$A13,'EFL2'!$B:$C,MATCH("HOME",'EFL2'!$B$1:$C$1,0),0),"")&amp;IFERROR(VLOOKUP(IC$2&amp;$A13,'UCL2'!$C:$F,MATCH("AWAY",'UCL2'!$C$1:$F$1,0),0),"")&amp;IFERROR(VLOOKUP(IC$2&amp;$A13,'UCL2'!$D:$E,MATCH("HOME",'UCL2'!$D$1:$E$1,0),0),"")&amp;IFERROR(VLOOKUP(IC$2&amp;$A13,'EU2'!$C:$F,MATCH("AWAY",'EU2'!$C$1:$F$1,0),0),"")&amp;IFERROR(VLOOKUP(IC$2&amp;$A13,'EU2'!$D:$E,MATCH("HOME",'EU2'!$D$1:$E$1,0),0),"")&amp;IFERROR(VLOOKUP(IC$2&amp;$A13,'EUC2'!$C:$F,MATCH("AWAY",'EUC2'!$C$1:$F$1,0),0),"")&amp;IFERROR(VLOOKUP(IC$2&amp;$A13,'EUC2'!$D:$E,MATCH("HOME",'EUC2'!$D$1:$E$1,0),0),"")</f>
        <v/>
      </c>
      <c r="ID13" s="25" t="str">
        <f>IFERROR(VLOOKUP(ID$2&amp;$B13,'FPL FIX2'!$N$1:$Q$400,MATCH("HOME",'FPL FIX2'!$N$1:$Q$1,0),0),"")&amp;IFERROR(VLOOKUP(ID$2&amp;$B13,'FPL FIX2'!$O$1:$P$400,MATCH("AWAY",'FPL FIX2'!$O$1:$P$1,0),0),"")&amp;IFERROR(VLOOKUP(ID$2&amp;$A13,'FA2'!$A:$D,MATCH("AWAY",'FA2'!$A$1:$D$1,0),0),"")&amp;IFERROR(VLOOKUP(ID$2&amp;$A13,'FA2'!$B:$C,MATCH("HOME",'FA2'!$B$1:$C$1,0),0),"")&amp;IFERROR(VLOOKUP(ID$2&amp;$A13,'EFL2'!$A:$D,MATCH("AWAY",'EFL2'!$A$1:$D$1,0),0),"")&amp;IFERROR(VLOOKUP(ID$2&amp;$A13,'EFL2'!$B:$C,MATCH("HOME",'EFL2'!$B$1:$C$1,0),0),"")&amp;IFERROR(VLOOKUP(ID$2&amp;$A13,'UCL2'!$C:$F,MATCH("AWAY",'UCL2'!$C$1:$F$1,0),0),"")&amp;IFERROR(VLOOKUP(ID$2&amp;$A13,'UCL2'!$D:$E,MATCH("HOME",'UCL2'!$D$1:$E$1,0),0),"")&amp;IFERROR(VLOOKUP(ID$2&amp;$A13,'EU2'!$C:$F,MATCH("AWAY",'EU2'!$C$1:$F$1,0),0),"")&amp;IFERROR(VLOOKUP(ID$2&amp;$A13,'EU2'!$D:$E,MATCH("HOME",'EU2'!$D$1:$E$1,0),0),"")&amp;IFERROR(VLOOKUP(ID$2&amp;$A13,'EUC2'!$C:$F,MATCH("AWAY",'EUC2'!$C$1:$F$1,0),0),"")&amp;IFERROR(VLOOKUP(ID$2&amp;$A13,'EUC2'!$D:$E,MATCH("HOME",'EUC2'!$D$1:$E$1,0),0),"")</f>
        <v/>
      </c>
      <c r="IE13" s="25" t="str">
        <f>IFERROR(VLOOKUP(IE$2&amp;$B13,'FPL FIX2'!$N$1:$Q$400,MATCH("HOME",'FPL FIX2'!$N$1:$Q$1,0),0),"")&amp;IFERROR(VLOOKUP(IE$2&amp;$B13,'FPL FIX2'!$O$1:$P$400,MATCH("AWAY",'FPL FIX2'!$O$1:$P$1,0),0),"")&amp;IFERROR(VLOOKUP(IE$2&amp;$A13,'FA2'!$A:$D,MATCH("AWAY",'FA2'!$A$1:$D$1,0),0),"")&amp;IFERROR(VLOOKUP(IE$2&amp;$A13,'FA2'!$B:$C,MATCH("HOME",'FA2'!$B$1:$C$1,0),0),"")&amp;IFERROR(VLOOKUP(IE$2&amp;$A13,'EFL2'!$A:$D,MATCH("AWAY",'EFL2'!$A$1:$D$1,0),0),"")&amp;IFERROR(VLOOKUP(IE$2&amp;$A13,'EFL2'!$B:$C,MATCH("HOME",'EFL2'!$B$1:$C$1,0),0),"")&amp;IFERROR(VLOOKUP(IE$2&amp;$A13,'UCL2'!$C:$F,MATCH("AWAY",'UCL2'!$C$1:$F$1,0),0),"")&amp;IFERROR(VLOOKUP(IE$2&amp;$A13,'UCL2'!$D:$E,MATCH("HOME",'UCL2'!$D$1:$E$1,0),0),"")&amp;IFERROR(VLOOKUP(IE$2&amp;$A13,'EU2'!$C:$F,MATCH("AWAY",'EU2'!$C$1:$F$1,0),0),"")&amp;IFERROR(VLOOKUP(IE$2&amp;$A13,'EU2'!$D:$E,MATCH("HOME",'EU2'!$D$1:$E$1,0),0),"")&amp;IFERROR(VLOOKUP(IE$2&amp;$A13,'EUC2'!$C:$F,MATCH("AWAY",'EUC2'!$C$1:$F$1,0),0),"")&amp;IFERROR(VLOOKUP(IE$2&amp;$A13,'EUC2'!$D:$E,MATCH("HOME",'EUC2'!$D$1:$E$1,0),0),"")</f>
        <v/>
      </c>
      <c r="IF13" s="25" t="str">
        <f>IFERROR(VLOOKUP(IF$2&amp;$B13,'FPL FIX2'!$N$1:$Q$400,MATCH("HOME",'FPL FIX2'!$N$1:$Q$1,0),0),"")&amp;IFERROR(VLOOKUP(IF$2&amp;$B13,'FPL FIX2'!$O$1:$P$400,MATCH("AWAY",'FPL FIX2'!$O$1:$P$1,0),0),"")&amp;IFERROR(VLOOKUP(IF$2&amp;$A13,'FA2'!$A:$D,MATCH("AWAY",'FA2'!$A$1:$D$1,0),0),"")&amp;IFERROR(VLOOKUP(IF$2&amp;$A13,'FA2'!$B:$C,MATCH("HOME",'FA2'!$B$1:$C$1,0),0),"")&amp;IFERROR(VLOOKUP(IF$2&amp;$A13,'EFL2'!$A:$D,MATCH("AWAY",'EFL2'!$A$1:$D$1,0),0),"")&amp;IFERROR(VLOOKUP(IF$2&amp;$A13,'EFL2'!$B:$C,MATCH("HOME",'EFL2'!$B$1:$C$1,0),0),"")&amp;IFERROR(VLOOKUP(IF$2&amp;$A13,'UCL2'!$C:$F,MATCH("AWAY",'UCL2'!$C$1:$F$1,0),0),"")&amp;IFERROR(VLOOKUP(IF$2&amp;$A13,'UCL2'!$D:$E,MATCH("HOME",'UCL2'!$D$1:$E$1,0),0),"")&amp;IFERROR(VLOOKUP(IF$2&amp;$A13,'EU2'!$C:$F,MATCH("AWAY",'EU2'!$C$1:$F$1,0),0),"")&amp;IFERROR(VLOOKUP(IF$2&amp;$A13,'EU2'!$D:$E,MATCH("HOME",'EU2'!$D$1:$E$1,0),0),"")&amp;IFERROR(VLOOKUP(IF$2&amp;$A13,'EUC2'!$C:$F,MATCH("AWAY",'EUC2'!$C$1:$F$1,0),0),"")&amp;IFERROR(VLOOKUP(IF$2&amp;$A13,'EUC2'!$D:$E,MATCH("HOME",'EUC2'!$D$1:$E$1,0),0),"")</f>
        <v/>
      </c>
      <c r="IG13" s="25" t="str">
        <f>IFERROR(VLOOKUP(IG$2&amp;$B13,'FPL FIX2'!$N$1:$Q$400,MATCH("HOME",'FPL FIX2'!$N$1:$Q$1,0),0),"")&amp;IFERROR(VLOOKUP(IG$2&amp;$B13,'FPL FIX2'!$O$1:$P$400,MATCH("AWAY",'FPL FIX2'!$O$1:$P$1,0),0),"")&amp;IFERROR(VLOOKUP(IG$2&amp;$A13,'FA2'!$A:$D,MATCH("AWAY",'FA2'!$A$1:$D$1,0),0),"")&amp;IFERROR(VLOOKUP(IG$2&amp;$A13,'FA2'!$B:$C,MATCH("HOME",'FA2'!$B$1:$C$1,0),0),"")&amp;IFERROR(VLOOKUP(IG$2&amp;$A13,'EFL2'!$A:$D,MATCH("AWAY",'EFL2'!$A$1:$D$1,0),0),"")&amp;IFERROR(VLOOKUP(IG$2&amp;$A13,'EFL2'!$B:$C,MATCH("HOME",'EFL2'!$B$1:$C$1,0),0),"")&amp;IFERROR(VLOOKUP(IG$2&amp;$A13,'UCL2'!$C:$F,MATCH("AWAY",'UCL2'!$C$1:$F$1,0),0),"")&amp;IFERROR(VLOOKUP(IG$2&amp;$A13,'UCL2'!$D:$E,MATCH("HOME",'UCL2'!$D$1:$E$1,0),0),"")&amp;IFERROR(VLOOKUP(IG$2&amp;$A13,'EU2'!$C:$F,MATCH("AWAY",'EU2'!$C$1:$F$1,0),0),"")&amp;IFERROR(VLOOKUP(IG$2&amp;$A13,'EU2'!$D:$E,MATCH("HOME",'EU2'!$D$1:$E$1,0),0),"")&amp;IFERROR(VLOOKUP(IG$2&amp;$A13,'EUC2'!$C:$F,MATCH("AWAY",'EUC2'!$C$1:$F$1,0),0),"")&amp;IFERROR(VLOOKUP(IG$2&amp;$A13,'EUC2'!$D:$E,MATCH("HOME",'EUC2'!$D$1:$E$1,0),0),"")</f>
        <v/>
      </c>
      <c r="IH13" s="25" t="str">
        <f>IFERROR(VLOOKUP(IH$2&amp;$B13,'FPL FIX2'!$N$1:$Q$400,MATCH("HOME",'FPL FIX2'!$N$1:$Q$1,0),0),"")&amp;IFERROR(VLOOKUP(IH$2&amp;$B13,'FPL FIX2'!$O$1:$P$400,MATCH("AWAY",'FPL FIX2'!$O$1:$P$1,0),0),"")&amp;IFERROR(VLOOKUP(IH$2&amp;$A13,'FA2'!$A:$D,MATCH("AWAY",'FA2'!$A$1:$D$1,0),0),"")&amp;IFERROR(VLOOKUP(IH$2&amp;$A13,'FA2'!$B:$C,MATCH("HOME",'FA2'!$B$1:$C$1,0),0),"")&amp;IFERROR(VLOOKUP(IH$2&amp;$A13,'EFL2'!$A:$D,MATCH("AWAY",'EFL2'!$A$1:$D$1,0),0),"")&amp;IFERROR(VLOOKUP(IH$2&amp;$A13,'EFL2'!$B:$C,MATCH("HOME",'EFL2'!$B$1:$C$1,0),0),"")&amp;IFERROR(VLOOKUP(IH$2&amp;$A13,'UCL2'!$C:$F,MATCH("AWAY",'UCL2'!$C$1:$F$1,0),0),"")&amp;IFERROR(VLOOKUP(IH$2&amp;$A13,'UCL2'!$D:$E,MATCH("HOME",'UCL2'!$D$1:$E$1,0),0),"")&amp;IFERROR(VLOOKUP(IH$2&amp;$A13,'EU2'!$C:$F,MATCH("AWAY",'EU2'!$C$1:$F$1,0),0),"")&amp;IFERROR(VLOOKUP(IH$2&amp;$A13,'EU2'!$D:$E,MATCH("HOME",'EU2'!$D$1:$E$1,0),0),"")&amp;IFERROR(VLOOKUP(IH$2&amp;$A13,'EUC2'!$C:$F,MATCH("AWAY",'EUC2'!$C$1:$F$1,0),0),"")&amp;IFERROR(VLOOKUP(IH$2&amp;$A13,'EUC2'!$D:$E,MATCH("HOME",'EUC2'!$D$1:$E$1,0),0),"")</f>
        <v/>
      </c>
      <c r="II13" s="25" t="str">
        <f>IFERROR(VLOOKUP(II$2&amp;$B13,'FPL FIX2'!$N$1:$Q$400,MATCH("HOME",'FPL FIX2'!$N$1:$Q$1,0),0),"")&amp;IFERROR(VLOOKUP(II$2&amp;$B13,'FPL FIX2'!$O$1:$P$400,MATCH("AWAY",'FPL FIX2'!$O$1:$P$1,0),0),"")&amp;IFERROR(VLOOKUP(II$2&amp;$A13,'FA2'!$A:$D,MATCH("AWAY",'FA2'!$A$1:$D$1,0),0),"")&amp;IFERROR(VLOOKUP(II$2&amp;$A13,'FA2'!$B:$C,MATCH("HOME",'FA2'!$B$1:$C$1,0),0),"")&amp;IFERROR(VLOOKUP(II$2&amp;$A13,'EFL2'!$A:$D,MATCH("AWAY",'EFL2'!$A$1:$D$1,0),0),"")&amp;IFERROR(VLOOKUP(II$2&amp;$A13,'EFL2'!$B:$C,MATCH("HOME",'EFL2'!$B$1:$C$1,0),0),"")&amp;IFERROR(VLOOKUP(II$2&amp;$A13,'UCL2'!$C:$F,MATCH("AWAY",'UCL2'!$C$1:$F$1,0),0),"")&amp;IFERROR(VLOOKUP(II$2&amp;$A13,'UCL2'!$D:$E,MATCH("HOME",'UCL2'!$D$1:$E$1,0),0),"")&amp;IFERROR(VLOOKUP(II$2&amp;$A13,'EU2'!$C:$F,MATCH("AWAY",'EU2'!$C$1:$F$1,0),0),"")&amp;IFERROR(VLOOKUP(II$2&amp;$A13,'EU2'!$D:$E,MATCH("HOME",'EU2'!$D$1:$E$1,0),0),"")&amp;IFERROR(VLOOKUP(II$2&amp;$A13,'EUC2'!$C:$F,MATCH("AWAY",'EUC2'!$C$1:$F$1,0),0),"")&amp;IFERROR(VLOOKUP(II$2&amp;$A13,'EUC2'!$D:$E,MATCH("HOME",'EUC2'!$D$1:$E$1,0),0),"")</f>
        <v/>
      </c>
      <c r="IJ13" s="25" t="str">
        <f>IFERROR(VLOOKUP(IJ$2&amp;$B13,'FPL FIX2'!$N$1:$Q$400,MATCH("HOME",'FPL FIX2'!$N$1:$Q$1,0),0),"")&amp;IFERROR(VLOOKUP(IJ$2&amp;$B13,'FPL FIX2'!$O$1:$P$400,MATCH("AWAY",'FPL FIX2'!$O$1:$P$1,0),0),"")&amp;IFERROR(VLOOKUP(IJ$2&amp;$A13,'FA2'!$A:$D,MATCH("AWAY",'FA2'!$A$1:$D$1,0),0),"")&amp;IFERROR(VLOOKUP(IJ$2&amp;$A13,'FA2'!$B:$C,MATCH("HOME",'FA2'!$B$1:$C$1,0),0),"")&amp;IFERROR(VLOOKUP(IJ$2&amp;$A13,'EFL2'!$A:$D,MATCH("AWAY",'EFL2'!$A$1:$D$1,0),0),"")&amp;IFERROR(VLOOKUP(IJ$2&amp;$A13,'EFL2'!$B:$C,MATCH("HOME",'EFL2'!$B$1:$C$1,0),0),"")&amp;IFERROR(VLOOKUP(IJ$2&amp;$A13,'UCL2'!$C:$F,MATCH("AWAY",'UCL2'!$C$1:$F$1,0),0),"")&amp;IFERROR(VLOOKUP(IJ$2&amp;$A13,'UCL2'!$D:$E,MATCH("HOME",'UCL2'!$D$1:$E$1,0),0),"")&amp;IFERROR(VLOOKUP(IJ$2&amp;$A13,'EU2'!$C:$F,MATCH("AWAY",'EU2'!$C$1:$F$1,0),0),"")&amp;IFERROR(VLOOKUP(IJ$2&amp;$A13,'EU2'!$D:$E,MATCH("HOME",'EU2'!$D$1:$E$1,0),0),"")&amp;IFERROR(VLOOKUP(IJ$2&amp;$A13,'EUC2'!$C:$F,MATCH("AWAY",'EUC2'!$C$1:$F$1,0),0),"")&amp;IFERROR(VLOOKUP(IJ$2&amp;$A13,'EUC2'!$D:$E,MATCH("HOME",'EUC2'!$D$1:$E$1,0),0),"")</f>
        <v/>
      </c>
      <c r="IK13" s="25" t="str">
        <f>IFERROR(VLOOKUP(IK$2&amp;$B13,'FPL FIX2'!$N$1:$Q$400,MATCH("HOME",'FPL FIX2'!$N$1:$Q$1,0),0),"")&amp;IFERROR(VLOOKUP(IK$2&amp;$B13,'FPL FIX2'!$O$1:$P$400,MATCH("AWAY",'FPL FIX2'!$O$1:$P$1,0),0),"")&amp;IFERROR(VLOOKUP(IK$2&amp;$A13,'FA2'!$A:$D,MATCH("AWAY",'FA2'!$A$1:$D$1,0),0),"")&amp;IFERROR(VLOOKUP(IK$2&amp;$A13,'FA2'!$B:$C,MATCH("HOME",'FA2'!$B$1:$C$1,0),0),"")&amp;IFERROR(VLOOKUP(IK$2&amp;$A13,'EFL2'!$A:$D,MATCH("AWAY",'EFL2'!$A$1:$D$1,0),0),"")&amp;IFERROR(VLOOKUP(IK$2&amp;$A13,'EFL2'!$B:$C,MATCH("HOME",'EFL2'!$B$1:$C$1,0),0),"")&amp;IFERROR(VLOOKUP(IK$2&amp;$A13,'UCL2'!$C:$F,MATCH("AWAY",'UCL2'!$C$1:$F$1,0),0),"")&amp;IFERROR(VLOOKUP(IK$2&amp;$A13,'UCL2'!$D:$E,MATCH("HOME",'UCL2'!$D$1:$E$1,0),0),"")&amp;IFERROR(VLOOKUP(IK$2&amp;$A13,'EU2'!$C:$F,MATCH("AWAY",'EU2'!$C$1:$F$1,0),0),"")&amp;IFERROR(VLOOKUP(IK$2&amp;$A13,'EU2'!$D:$E,MATCH("HOME",'EU2'!$D$1:$E$1,0),0),"")&amp;IFERROR(VLOOKUP(IK$2&amp;$A13,'EUC2'!$C:$F,MATCH("AWAY",'EUC2'!$C$1:$F$1,0),0),"")&amp;IFERROR(VLOOKUP(IK$2&amp;$A13,'EUC2'!$D:$E,MATCH("HOME",'EUC2'!$D$1:$E$1,0),0),"")</f>
        <v/>
      </c>
      <c r="IL13" s="25" t="str">
        <f>IFERROR(VLOOKUP(IL$2&amp;$B13,'FPL FIX2'!$N$1:$Q$400,MATCH("HOME",'FPL FIX2'!$N$1:$Q$1,0),0),"")&amp;IFERROR(VLOOKUP(IL$2&amp;$B13,'FPL FIX2'!$O$1:$P$400,MATCH("AWAY",'FPL FIX2'!$O$1:$P$1,0),0),"")&amp;IFERROR(VLOOKUP(IL$2&amp;$A13,'FA2'!$A:$D,MATCH("AWAY",'FA2'!$A$1:$D$1,0),0),"")&amp;IFERROR(VLOOKUP(IL$2&amp;$A13,'FA2'!$B:$C,MATCH("HOME",'FA2'!$B$1:$C$1,0),0),"")&amp;IFERROR(VLOOKUP(IL$2&amp;$A13,'EFL2'!$A:$D,MATCH("AWAY",'EFL2'!$A$1:$D$1,0),0),"")&amp;IFERROR(VLOOKUP(IL$2&amp;$A13,'EFL2'!$B:$C,MATCH("HOME",'EFL2'!$B$1:$C$1,0),0),"")&amp;IFERROR(VLOOKUP(IL$2&amp;$A13,'UCL2'!$C:$F,MATCH("AWAY",'UCL2'!$C$1:$F$1,0),0),"")&amp;IFERROR(VLOOKUP(IL$2&amp;$A13,'UCL2'!$D:$E,MATCH("HOME",'UCL2'!$D$1:$E$1,0),0),"")&amp;IFERROR(VLOOKUP(IL$2&amp;$A13,'EU2'!$C:$F,MATCH("AWAY",'EU2'!$C$1:$F$1,0),0),"")&amp;IFERROR(VLOOKUP(IL$2&amp;$A13,'EU2'!$D:$E,MATCH("HOME",'EU2'!$D$1:$E$1,0),0),"")&amp;IFERROR(VLOOKUP(IL$2&amp;$A13,'EUC2'!$C:$F,MATCH("AWAY",'EUC2'!$C$1:$F$1,0),0),"")&amp;IFERROR(VLOOKUP(IL$2&amp;$A13,'EUC2'!$D:$E,MATCH("HOME",'EUC2'!$D$1:$E$1,0),0),"")</f>
        <v>ars</v>
      </c>
      <c r="IM13" s="25" t="str">
        <f>IFERROR(VLOOKUP(IM$2&amp;$B13,'FPL FIX2'!$N$1:$Q$400,MATCH("HOME",'FPL FIX2'!$N$1:$Q$1,0),0),"")&amp;IFERROR(VLOOKUP(IM$2&amp;$B13,'FPL FIX2'!$O$1:$P$400,MATCH("AWAY",'FPL FIX2'!$O$1:$P$1,0),0),"")&amp;IFERROR(VLOOKUP(IM$2&amp;$A13,'FA2'!$A:$D,MATCH("AWAY",'FA2'!$A$1:$D$1,0),0),"")&amp;IFERROR(VLOOKUP(IM$2&amp;$A13,'FA2'!$B:$C,MATCH("HOME",'FA2'!$B$1:$C$1,0),0),"")&amp;IFERROR(VLOOKUP(IM$2&amp;$A13,'EFL2'!$A:$D,MATCH("AWAY",'EFL2'!$A$1:$D$1,0),0),"")&amp;IFERROR(VLOOKUP(IM$2&amp;$A13,'EFL2'!$B:$C,MATCH("HOME",'EFL2'!$B$1:$C$1,0),0),"")&amp;IFERROR(VLOOKUP(IM$2&amp;$A13,'UCL2'!$C:$F,MATCH("AWAY",'UCL2'!$C$1:$F$1,0),0),"")&amp;IFERROR(VLOOKUP(IM$2&amp;$A13,'UCL2'!$D:$E,MATCH("HOME",'UCL2'!$D$1:$E$1,0),0),"")&amp;IFERROR(VLOOKUP(IM$2&amp;$A13,'EU2'!$C:$F,MATCH("AWAY",'EU2'!$C$1:$F$1,0),0),"")&amp;IFERROR(VLOOKUP(IM$2&amp;$A13,'EU2'!$D:$E,MATCH("HOME",'EU2'!$D$1:$E$1,0),0),"")&amp;IFERROR(VLOOKUP(IM$2&amp;$A13,'EUC2'!$C:$F,MATCH("AWAY",'EUC2'!$C$1:$F$1,0),0),"")&amp;IFERROR(VLOOKUP(IM$2&amp;$A13,'EUC2'!$D:$E,MATCH("HOME",'EUC2'!$D$1:$E$1,0),0),"")</f>
        <v/>
      </c>
      <c r="IN13" s="25" t="str">
        <f>IFERROR(VLOOKUP(IN$2&amp;$B13,'FPL FIX2'!$N$1:$Q$400,MATCH("HOME",'FPL FIX2'!$N$1:$Q$1,0),0),"")&amp;IFERROR(VLOOKUP(IN$2&amp;$B13,'FPL FIX2'!$O$1:$P$400,MATCH("AWAY",'FPL FIX2'!$O$1:$P$1,0),0),"")&amp;IFERROR(VLOOKUP(IN$2&amp;$A13,'FA2'!$A:$D,MATCH("AWAY",'FA2'!$A$1:$D$1,0),0),"")&amp;IFERROR(VLOOKUP(IN$2&amp;$A13,'FA2'!$B:$C,MATCH("HOME",'FA2'!$B$1:$C$1,0),0),"")&amp;IFERROR(VLOOKUP(IN$2&amp;$A13,'EFL2'!$A:$D,MATCH("AWAY",'EFL2'!$A$1:$D$1,0),0),"")&amp;IFERROR(VLOOKUP(IN$2&amp;$A13,'EFL2'!$B:$C,MATCH("HOME",'EFL2'!$B$1:$C$1,0),0),"")&amp;IFERROR(VLOOKUP(IN$2&amp;$A13,'UCL2'!$C:$F,MATCH("AWAY",'UCL2'!$C$1:$F$1,0),0),"")&amp;IFERROR(VLOOKUP(IN$2&amp;$A13,'UCL2'!$D:$E,MATCH("HOME",'UCL2'!$D$1:$E$1,0),0),"")&amp;IFERROR(VLOOKUP(IN$2&amp;$A13,'EU2'!$C:$F,MATCH("AWAY",'EU2'!$C$1:$F$1,0),0),"")&amp;IFERROR(VLOOKUP(IN$2&amp;$A13,'EU2'!$D:$E,MATCH("HOME",'EU2'!$D$1:$E$1,0),0),"")&amp;IFERROR(VLOOKUP(IN$2&amp;$A13,'EUC2'!$C:$F,MATCH("AWAY",'EUC2'!$C$1:$F$1,0),0),"")&amp;IFERROR(VLOOKUP(IN$2&amp;$A13,'EUC2'!$D:$E,MATCH("HOME",'EUC2'!$D$1:$E$1,0),0),"")</f>
        <v/>
      </c>
      <c r="IO13" s="25" t="str">
        <f>IFERROR(VLOOKUP(IO$2&amp;$B13,'FPL FIX2'!$N$1:$Q$400,MATCH("HOME",'FPL FIX2'!$N$1:$Q$1,0),0),"")&amp;IFERROR(VLOOKUP(IO$2&amp;$B13,'FPL FIX2'!$O$1:$P$400,MATCH("AWAY",'FPL FIX2'!$O$1:$P$1,0),0),"")&amp;IFERROR(VLOOKUP(IO$2&amp;$A13,'FA2'!$A:$D,MATCH("AWAY",'FA2'!$A$1:$D$1,0),0),"")&amp;IFERROR(VLOOKUP(IO$2&amp;$A13,'FA2'!$B:$C,MATCH("HOME",'FA2'!$B$1:$C$1,0),0),"")&amp;IFERROR(VLOOKUP(IO$2&amp;$A13,'EFL2'!$A:$D,MATCH("AWAY",'EFL2'!$A$1:$D$1,0),0),"")&amp;IFERROR(VLOOKUP(IO$2&amp;$A13,'EFL2'!$B:$C,MATCH("HOME",'EFL2'!$B$1:$C$1,0),0),"")&amp;IFERROR(VLOOKUP(IO$2&amp;$A13,'UCL2'!$C:$F,MATCH("AWAY",'UCL2'!$C$1:$F$1,0),0),"")&amp;IFERROR(VLOOKUP(IO$2&amp;$A13,'UCL2'!$D:$E,MATCH("HOME",'UCL2'!$D$1:$E$1,0),0),"")&amp;IFERROR(VLOOKUP(IO$2&amp;$A13,'EU2'!$C:$F,MATCH("AWAY",'EU2'!$C$1:$F$1,0),0),"")&amp;IFERROR(VLOOKUP(IO$2&amp;$A13,'EU2'!$D:$E,MATCH("HOME",'EU2'!$D$1:$E$1,0),0),"")&amp;IFERROR(VLOOKUP(IO$2&amp;$A13,'EUC2'!$C:$F,MATCH("AWAY",'EUC2'!$C$1:$F$1,0),0),"")&amp;IFERROR(VLOOKUP(IO$2&amp;$A13,'EUC2'!$D:$E,MATCH("HOME",'EUC2'!$D$1:$E$1,0),0),"")</f>
        <v>NFO</v>
      </c>
      <c r="IP13" s="25" t="str">
        <f>IFERROR(VLOOKUP(IP$2&amp;$B13,'FPL FIX2'!$N$1:$Q$400,MATCH("HOME",'FPL FIX2'!$N$1:$Q$1,0),0),"")&amp;IFERROR(VLOOKUP(IP$2&amp;$B13,'FPL FIX2'!$O$1:$P$400,MATCH("AWAY",'FPL FIX2'!$O$1:$P$1,0),0),"")&amp;IFERROR(VLOOKUP(IP$2&amp;$A13,'FA2'!$A:$D,MATCH("AWAY",'FA2'!$A$1:$D$1,0),0),"")&amp;IFERROR(VLOOKUP(IP$2&amp;$A13,'FA2'!$B:$C,MATCH("HOME",'FA2'!$B$1:$C$1,0),0),"")&amp;IFERROR(VLOOKUP(IP$2&amp;$A13,'EFL2'!$A:$D,MATCH("AWAY",'EFL2'!$A$1:$D$1,0),0),"")&amp;IFERROR(VLOOKUP(IP$2&amp;$A13,'EFL2'!$B:$C,MATCH("HOME",'EFL2'!$B$1:$C$1,0),0),"")&amp;IFERROR(VLOOKUP(IP$2&amp;$A13,'UCL2'!$C:$F,MATCH("AWAY",'UCL2'!$C$1:$F$1,0),0),"")&amp;IFERROR(VLOOKUP(IP$2&amp;$A13,'UCL2'!$D:$E,MATCH("HOME",'UCL2'!$D$1:$E$1,0),0),"")&amp;IFERROR(VLOOKUP(IP$2&amp;$A13,'EU2'!$C:$F,MATCH("AWAY",'EU2'!$C$1:$F$1,0),0),"")&amp;IFERROR(VLOOKUP(IP$2&amp;$A13,'EU2'!$D:$E,MATCH("HOME",'EU2'!$D$1:$E$1,0),0),"")&amp;IFERROR(VLOOKUP(IP$2&amp;$A13,'EUC2'!$C:$F,MATCH("AWAY",'EUC2'!$C$1:$F$1,0),0),"")&amp;IFERROR(VLOOKUP(IP$2&amp;$A13,'EUC2'!$D:$E,MATCH("HOME",'EUC2'!$D$1:$E$1,0),0),"")</f>
        <v/>
      </c>
      <c r="IQ13" s="25" t="str">
        <f>IFERROR(VLOOKUP(IQ$2&amp;$B13,'FPL FIX2'!$N$1:$Q$400,MATCH("HOME",'FPL FIX2'!$N$1:$Q$1,0),0),"")&amp;IFERROR(VLOOKUP(IQ$2&amp;$B13,'FPL FIX2'!$O$1:$P$400,MATCH("AWAY",'FPL FIX2'!$O$1:$P$1,0),0),"")&amp;IFERROR(VLOOKUP(IQ$2&amp;$A13,'FA2'!$A:$D,MATCH("AWAY",'FA2'!$A$1:$D$1,0),0),"")&amp;IFERROR(VLOOKUP(IQ$2&amp;$A13,'FA2'!$B:$C,MATCH("HOME",'FA2'!$B$1:$C$1,0),0),"")&amp;IFERROR(VLOOKUP(IQ$2&amp;$A13,'EFL2'!$A:$D,MATCH("AWAY",'EFL2'!$A$1:$D$1,0),0),"")&amp;IFERROR(VLOOKUP(IQ$2&amp;$A13,'EFL2'!$B:$C,MATCH("HOME",'EFL2'!$B$1:$C$1,0),0),"")&amp;IFERROR(VLOOKUP(IQ$2&amp;$A13,'UCL2'!$C:$F,MATCH("AWAY",'UCL2'!$C$1:$F$1,0),0),"")&amp;IFERROR(VLOOKUP(IQ$2&amp;$A13,'UCL2'!$D:$E,MATCH("HOME",'UCL2'!$D$1:$E$1,0),0),"")&amp;IFERROR(VLOOKUP(IQ$2&amp;$A13,'EU2'!$C:$F,MATCH("AWAY",'EU2'!$C$1:$F$1,0),0),"")&amp;IFERROR(VLOOKUP(IQ$2&amp;$A13,'EU2'!$D:$E,MATCH("HOME",'EU2'!$D$1:$E$1,0),0),"")&amp;IFERROR(VLOOKUP(IQ$2&amp;$A13,'EUC2'!$C:$F,MATCH("AWAY",'EUC2'!$C$1:$F$1,0),0),"")&amp;IFERROR(VLOOKUP(IQ$2&amp;$A13,'EUC2'!$D:$E,MATCH("HOME",'EUC2'!$D$1:$E$1,0),0),"")</f>
        <v/>
      </c>
      <c r="IR13" s="25" t="str">
        <f>IFERROR(VLOOKUP(IR$2&amp;$B13,'FPL FIX2'!$N$1:$Q$400,MATCH("HOME",'FPL FIX2'!$N$1:$Q$1,0),0),"")&amp;IFERROR(VLOOKUP(IR$2&amp;$B13,'FPL FIX2'!$O$1:$P$400,MATCH("AWAY",'FPL FIX2'!$O$1:$P$1,0),0),"")&amp;IFERROR(VLOOKUP(IR$2&amp;$A13,'FA2'!$A:$D,MATCH("AWAY",'FA2'!$A$1:$D$1,0),0),"")&amp;IFERROR(VLOOKUP(IR$2&amp;$A13,'FA2'!$B:$C,MATCH("HOME",'FA2'!$B$1:$C$1,0),0),"")&amp;IFERROR(VLOOKUP(IR$2&amp;$A13,'EFL2'!$A:$D,MATCH("AWAY",'EFL2'!$A$1:$D$1,0),0),"")&amp;IFERROR(VLOOKUP(IR$2&amp;$A13,'EFL2'!$B:$C,MATCH("HOME",'EFL2'!$B$1:$C$1,0),0),"")&amp;IFERROR(VLOOKUP(IR$2&amp;$A13,'UCL2'!$C:$F,MATCH("AWAY",'UCL2'!$C$1:$F$1,0),0),"")&amp;IFERROR(VLOOKUP(IR$2&amp;$A13,'UCL2'!$D:$E,MATCH("HOME",'UCL2'!$D$1:$E$1,0),0),"")&amp;IFERROR(VLOOKUP(IR$2&amp;$A13,'EU2'!$C:$F,MATCH("AWAY",'EU2'!$C$1:$F$1,0),0),"")&amp;IFERROR(VLOOKUP(IR$2&amp;$A13,'EU2'!$D:$E,MATCH("HOME",'EU2'!$D$1:$E$1,0),0),"")&amp;IFERROR(VLOOKUP(IR$2&amp;$A13,'EUC2'!$C:$F,MATCH("AWAY",'EUC2'!$C$1:$F$1,0),0),"")&amp;IFERROR(VLOOKUP(IR$2&amp;$A13,'EUC2'!$D:$E,MATCH("HOME",'EUC2'!$D$1:$E$1,0),0),"")</f>
        <v/>
      </c>
      <c r="IS13" s="25" t="str">
        <f>IFERROR(VLOOKUP(IS$2&amp;$B13,'FPL FIX2'!$N$1:$Q$400,MATCH("HOME",'FPL FIX2'!$N$1:$Q$1,0),0),"")&amp;IFERROR(VLOOKUP(IS$2&amp;$B13,'FPL FIX2'!$O$1:$P$400,MATCH("AWAY",'FPL FIX2'!$O$1:$P$1,0),0),"")&amp;IFERROR(VLOOKUP(IS$2&amp;$A13,'FA2'!$A:$D,MATCH("AWAY",'FA2'!$A$1:$D$1,0),0),"")&amp;IFERROR(VLOOKUP(IS$2&amp;$A13,'FA2'!$B:$C,MATCH("HOME",'FA2'!$B$1:$C$1,0),0),"")&amp;IFERROR(VLOOKUP(IS$2&amp;$A13,'EFL2'!$A:$D,MATCH("AWAY",'EFL2'!$A$1:$D$1,0),0),"")&amp;IFERROR(VLOOKUP(IS$2&amp;$A13,'EFL2'!$B:$C,MATCH("HOME",'EFL2'!$B$1:$C$1,0),0),"")&amp;IFERROR(VLOOKUP(IS$2&amp;$A13,'UCL2'!$C:$F,MATCH("AWAY",'UCL2'!$C$1:$F$1,0),0),"")&amp;IFERROR(VLOOKUP(IS$2&amp;$A13,'UCL2'!$D:$E,MATCH("HOME",'UCL2'!$D$1:$E$1,0),0),"")&amp;IFERROR(VLOOKUP(IS$2&amp;$A13,'EU2'!$C:$F,MATCH("AWAY",'EU2'!$C$1:$F$1,0),0),"")&amp;IFERROR(VLOOKUP(IS$2&amp;$A13,'EU2'!$D:$E,MATCH("HOME",'EU2'!$D$1:$E$1,0),0),"")&amp;IFERROR(VLOOKUP(IS$2&amp;$A13,'EUC2'!$C:$F,MATCH("AWAY",'EUC2'!$C$1:$F$1,0),0),"")&amp;IFERROR(VLOOKUP(IS$2&amp;$A13,'EUC2'!$D:$E,MATCH("HOME",'EUC2'!$D$1:$E$1,0),0),"")</f>
        <v/>
      </c>
      <c r="IT13" s="25" t="str">
        <f>IFERROR(VLOOKUP(IT$2&amp;$B13,'FPL FIX2'!$N$1:$Q$400,MATCH("HOME",'FPL FIX2'!$N$1:$Q$1,0),0),"")&amp;IFERROR(VLOOKUP(IT$2&amp;$B13,'FPL FIX2'!$O$1:$P$400,MATCH("AWAY",'FPL FIX2'!$O$1:$P$1,0),0),"")&amp;IFERROR(VLOOKUP(IT$2&amp;$A13,'FA2'!$A:$D,MATCH("AWAY",'FA2'!$A$1:$D$1,0),0),"")&amp;IFERROR(VLOOKUP(IT$2&amp;$A13,'FA2'!$B:$C,MATCH("HOME",'FA2'!$B$1:$C$1,0),0),"")&amp;IFERROR(VLOOKUP(IT$2&amp;$A13,'EFL2'!$A:$D,MATCH("AWAY",'EFL2'!$A$1:$D$1,0),0),"")&amp;IFERROR(VLOOKUP(IT$2&amp;$A13,'EFL2'!$B:$C,MATCH("HOME",'EFL2'!$B$1:$C$1,0),0),"")&amp;IFERROR(VLOOKUP(IT$2&amp;$A13,'UCL2'!$C:$F,MATCH("AWAY",'UCL2'!$C$1:$F$1,0),0),"")&amp;IFERROR(VLOOKUP(IT$2&amp;$A13,'UCL2'!$D:$E,MATCH("HOME",'UCL2'!$D$1:$E$1,0),0),"")&amp;IFERROR(VLOOKUP(IT$2&amp;$A13,'EU2'!$C:$F,MATCH("AWAY",'EU2'!$C$1:$F$1,0),0),"")&amp;IFERROR(VLOOKUP(IT$2&amp;$A13,'EU2'!$D:$E,MATCH("HOME",'EU2'!$D$1:$E$1,0),0),"")&amp;IFERROR(VLOOKUP(IT$2&amp;$A13,'EUC2'!$C:$F,MATCH("AWAY",'EUC2'!$C$1:$F$1,0),0),"")&amp;IFERROR(VLOOKUP(IT$2&amp;$A13,'EUC2'!$D:$E,MATCH("HOME",'EUC2'!$D$1:$E$1,0),0),"")</f>
        <v>CRY</v>
      </c>
      <c r="IU13" s="25" t="str">
        <f>IFERROR(VLOOKUP(IU$2&amp;$B13,'FPL FIX2'!$N$1:$Q$400,MATCH("HOME",'FPL FIX2'!$N$1:$Q$1,0),0),"")&amp;IFERROR(VLOOKUP(IU$2&amp;$B13,'FPL FIX2'!$O$1:$P$400,MATCH("AWAY",'FPL FIX2'!$O$1:$P$1,0),0),"")&amp;IFERROR(VLOOKUP(IU$2&amp;$A13,'FA2'!$A:$D,MATCH("AWAY",'FA2'!$A$1:$D$1,0),0),"")&amp;IFERROR(VLOOKUP(IU$2&amp;$A13,'FA2'!$B:$C,MATCH("HOME",'FA2'!$B$1:$C$1,0),0),"")&amp;IFERROR(VLOOKUP(IU$2&amp;$A13,'EFL2'!$A:$D,MATCH("AWAY",'EFL2'!$A$1:$D$1,0),0),"")&amp;IFERROR(VLOOKUP(IU$2&amp;$A13,'EFL2'!$B:$C,MATCH("HOME",'EFL2'!$B$1:$C$1,0),0),"")&amp;IFERROR(VLOOKUP(IU$2&amp;$A13,'UCL2'!$C:$F,MATCH("AWAY",'UCL2'!$C$1:$F$1,0),0),"")&amp;IFERROR(VLOOKUP(IU$2&amp;$A13,'UCL2'!$D:$E,MATCH("HOME",'UCL2'!$D$1:$E$1,0),0),"")&amp;IFERROR(VLOOKUP(IU$2&amp;$A13,'EU2'!$C:$F,MATCH("AWAY",'EU2'!$C$1:$F$1,0),0),"")&amp;IFERROR(VLOOKUP(IU$2&amp;$A13,'EU2'!$D:$E,MATCH("HOME",'EU2'!$D$1:$E$1,0),0),"")&amp;IFERROR(VLOOKUP(IU$2&amp;$A13,'EUC2'!$C:$F,MATCH("AWAY",'EUC2'!$C$1:$F$1,0),0),"")&amp;IFERROR(VLOOKUP(IU$2&amp;$A13,'EUC2'!$D:$E,MATCH("HOME",'EUC2'!$D$1:$E$1,0),0),"")</f>
        <v/>
      </c>
      <c r="IV13" s="25" t="str">
        <f>IFERROR(VLOOKUP(IV$2&amp;$B13,'FPL FIX2'!$N$1:$Q$400,MATCH("HOME",'FPL FIX2'!$N$1:$Q$1,0),0),"")&amp;IFERROR(VLOOKUP(IV$2&amp;$B13,'FPL FIX2'!$O$1:$P$400,MATCH("AWAY",'FPL FIX2'!$O$1:$P$1,0),0),"")&amp;IFERROR(VLOOKUP(IV$2&amp;$A13,'FA2'!$A:$D,MATCH("AWAY",'FA2'!$A$1:$D$1,0),0),"")&amp;IFERROR(VLOOKUP(IV$2&amp;$A13,'FA2'!$B:$C,MATCH("HOME",'FA2'!$B$1:$C$1,0),0),"")&amp;IFERROR(VLOOKUP(IV$2&amp;$A13,'EFL2'!$A:$D,MATCH("AWAY",'EFL2'!$A$1:$D$1,0),0),"")&amp;IFERROR(VLOOKUP(IV$2&amp;$A13,'EFL2'!$B:$C,MATCH("HOME",'EFL2'!$B$1:$C$1,0),0),"")&amp;IFERROR(VLOOKUP(IV$2&amp;$A13,'UCL2'!$C:$F,MATCH("AWAY",'UCL2'!$C$1:$F$1,0),0),"")&amp;IFERROR(VLOOKUP(IV$2&amp;$A13,'UCL2'!$D:$E,MATCH("HOME",'UCL2'!$D$1:$E$1,0),0),"")&amp;IFERROR(VLOOKUP(IV$2&amp;$A13,'EU2'!$C:$F,MATCH("AWAY",'EU2'!$C$1:$F$1,0),0),"")&amp;IFERROR(VLOOKUP(IV$2&amp;$A13,'EU2'!$D:$E,MATCH("HOME",'EU2'!$D$1:$E$1,0),0),"")&amp;IFERROR(VLOOKUP(IV$2&amp;$A13,'EUC2'!$C:$F,MATCH("AWAY",'EUC2'!$C$1:$F$1,0),0),"")&amp;IFERROR(VLOOKUP(IV$2&amp;$A13,'EUC2'!$D:$E,MATCH("HOME",'EUC2'!$D$1:$E$1,0),0),"")</f>
        <v/>
      </c>
      <c r="IW13" s="25" t="str">
        <f>IFERROR(VLOOKUP(IW$2&amp;$B13,'FPL FIX2'!$N$1:$Q$400,MATCH("HOME",'FPL FIX2'!$N$1:$Q$1,0),0),"")&amp;IFERROR(VLOOKUP(IW$2&amp;$B13,'FPL FIX2'!$O$1:$P$400,MATCH("AWAY",'FPL FIX2'!$O$1:$P$1,0),0),"")&amp;IFERROR(VLOOKUP(IW$2&amp;$A13,'FA2'!$A:$D,MATCH("AWAY",'FA2'!$A$1:$D$1,0),0),"")&amp;IFERROR(VLOOKUP(IW$2&amp;$A13,'FA2'!$B:$C,MATCH("HOME",'FA2'!$B$1:$C$1,0),0),"")&amp;IFERROR(VLOOKUP(IW$2&amp;$A13,'EFL2'!$A:$D,MATCH("AWAY",'EFL2'!$A$1:$D$1,0),0),"")&amp;IFERROR(VLOOKUP(IW$2&amp;$A13,'EFL2'!$B:$C,MATCH("HOME",'EFL2'!$B$1:$C$1,0),0),"")&amp;IFERROR(VLOOKUP(IW$2&amp;$A13,'UCL2'!$C:$F,MATCH("AWAY",'UCL2'!$C$1:$F$1,0),0),"")&amp;IFERROR(VLOOKUP(IW$2&amp;$A13,'UCL2'!$D:$E,MATCH("HOME",'UCL2'!$D$1:$E$1,0),0),"")&amp;IFERROR(VLOOKUP(IW$2&amp;$A13,'EU2'!$C:$F,MATCH("AWAY",'EU2'!$C$1:$F$1,0),0),"")&amp;IFERROR(VLOOKUP(IW$2&amp;$A13,'EU2'!$D:$E,MATCH("HOME",'EU2'!$D$1:$E$1,0),0),"")&amp;IFERROR(VLOOKUP(IW$2&amp;$A13,'EUC2'!$C:$F,MATCH("AWAY",'EUC2'!$C$1:$F$1,0),0),"")&amp;IFERROR(VLOOKUP(IW$2&amp;$A13,'EUC2'!$D:$E,MATCH("HOME",'EUC2'!$D$1:$E$1,0),0),"")</f>
        <v/>
      </c>
      <c r="IX13" s="25" t="str">
        <f>IFERROR(VLOOKUP(IX$2&amp;$B13,'FPL FIX2'!$N$1:$Q$400,MATCH("HOME",'FPL FIX2'!$N$1:$Q$1,0),0),"")&amp;IFERROR(VLOOKUP(IX$2&amp;$B13,'FPL FIX2'!$O$1:$P$400,MATCH("AWAY",'FPL FIX2'!$O$1:$P$1,0),0),"")&amp;IFERROR(VLOOKUP(IX$2&amp;$A13,'FA2'!$A:$D,MATCH("AWAY",'FA2'!$A$1:$D$1,0),0),"")&amp;IFERROR(VLOOKUP(IX$2&amp;$A13,'FA2'!$B:$C,MATCH("HOME",'FA2'!$B$1:$C$1,0),0),"")&amp;IFERROR(VLOOKUP(IX$2&amp;$A13,'EFL2'!$A:$D,MATCH("AWAY",'EFL2'!$A$1:$D$1,0),0),"")&amp;IFERROR(VLOOKUP(IX$2&amp;$A13,'EFL2'!$B:$C,MATCH("HOME",'EFL2'!$B$1:$C$1,0),0),"")&amp;IFERROR(VLOOKUP(IX$2&amp;$A13,'UCL2'!$C:$F,MATCH("AWAY",'UCL2'!$C$1:$F$1,0),0),"")&amp;IFERROR(VLOOKUP(IX$2&amp;$A13,'UCL2'!$D:$E,MATCH("HOME",'UCL2'!$D$1:$E$1,0),0),"")&amp;IFERROR(VLOOKUP(IX$2&amp;$A13,'EU2'!$C:$F,MATCH("AWAY",'EU2'!$C$1:$F$1,0),0),"")&amp;IFERROR(VLOOKUP(IX$2&amp;$A13,'EU2'!$D:$E,MATCH("HOME",'EU2'!$D$1:$E$1,0),0),"")&amp;IFERROR(VLOOKUP(IX$2&amp;$A13,'EUC2'!$C:$F,MATCH("AWAY",'EUC2'!$C$1:$F$1,0),0),"")&amp;IFERROR(VLOOKUP(IX$2&amp;$A13,'EUC2'!$D:$E,MATCH("HOME",'EUC2'!$D$1:$E$1,0),0),"")</f>
        <v/>
      </c>
      <c r="IY13" s="25" t="str">
        <f>IFERROR(VLOOKUP(IY$2&amp;$B13,'FPL FIX2'!$N$1:$Q$400,MATCH("HOME",'FPL FIX2'!$N$1:$Q$1,0),0),"")&amp;IFERROR(VLOOKUP(IY$2&amp;$B13,'FPL FIX2'!$O$1:$P$400,MATCH("AWAY",'FPL FIX2'!$O$1:$P$1,0),0),"")&amp;IFERROR(VLOOKUP(IY$2&amp;$A13,'FA2'!$A:$D,MATCH("AWAY",'FA2'!$A$1:$D$1,0),0),"")&amp;IFERROR(VLOOKUP(IY$2&amp;$A13,'FA2'!$B:$C,MATCH("HOME",'FA2'!$B$1:$C$1,0),0),"")&amp;IFERROR(VLOOKUP(IY$2&amp;$A13,'EFL2'!$A:$D,MATCH("AWAY",'EFL2'!$A$1:$D$1,0),0),"")&amp;IFERROR(VLOOKUP(IY$2&amp;$A13,'EFL2'!$B:$C,MATCH("HOME",'EFL2'!$B$1:$C$1,0),0),"")&amp;IFERROR(VLOOKUP(IY$2&amp;$A13,'UCL2'!$C:$F,MATCH("AWAY",'UCL2'!$C$1:$F$1,0),0),"")&amp;IFERROR(VLOOKUP(IY$2&amp;$A13,'UCL2'!$D:$E,MATCH("HOME",'UCL2'!$D$1:$E$1,0),0),"")&amp;IFERROR(VLOOKUP(IY$2&amp;$A13,'EU2'!$C:$F,MATCH("AWAY",'EU2'!$C$1:$F$1,0),0),"")&amp;IFERROR(VLOOKUP(IY$2&amp;$A13,'EU2'!$D:$E,MATCH("HOME",'EU2'!$D$1:$E$1,0),0),"")&amp;IFERROR(VLOOKUP(IY$2&amp;$A13,'EUC2'!$C:$F,MATCH("AWAY",'EUC2'!$C$1:$F$1,0),0),"")&amp;IFERROR(VLOOKUP(IY$2&amp;$A13,'EUC2'!$D:$E,MATCH("HOME",'EUC2'!$D$1:$E$1,0),0),"")</f>
        <v/>
      </c>
      <c r="IZ13" s="25" t="str">
        <f>IFERROR(VLOOKUP(IZ$2&amp;$B13,'FPL FIX2'!$N$1:$Q$400,MATCH("HOME",'FPL FIX2'!$N$1:$Q$1,0),0),"")&amp;IFERROR(VLOOKUP(IZ$2&amp;$B13,'FPL FIX2'!$O$1:$P$400,MATCH("AWAY",'FPL FIX2'!$O$1:$P$1,0),0),"")&amp;IFERROR(VLOOKUP(IZ$2&amp;$A13,'FA2'!$A:$D,MATCH("AWAY",'FA2'!$A$1:$D$1,0),0),"")&amp;IFERROR(VLOOKUP(IZ$2&amp;$A13,'FA2'!$B:$C,MATCH("HOME",'FA2'!$B$1:$C$1,0),0),"")&amp;IFERROR(VLOOKUP(IZ$2&amp;$A13,'EFL2'!$A:$D,MATCH("AWAY",'EFL2'!$A$1:$D$1,0),0),"")&amp;IFERROR(VLOOKUP(IZ$2&amp;$A13,'EFL2'!$B:$C,MATCH("HOME",'EFL2'!$B$1:$C$1,0),0),"")&amp;IFERROR(VLOOKUP(IZ$2&amp;$A13,'UCL2'!$C:$F,MATCH("AWAY",'UCL2'!$C$1:$F$1,0),0),"")&amp;IFERROR(VLOOKUP(IZ$2&amp;$A13,'UCL2'!$D:$E,MATCH("HOME",'UCL2'!$D$1:$E$1,0),0),"")&amp;IFERROR(VLOOKUP(IZ$2&amp;$A13,'EU2'!$C:$F,MATCH("AWAY",'EU2'!$C$1:$F$1,0),0),"")&amp;IFERROR(VLOOKUP(IZ$2&amp;$A13,'EU2'!$D:$E,MATCH("HOME",'EU2'!$D$1:$E$1,0),0),"")&amp;IFERROR(VLOOKUP(IZ$2&amp;$A13,'EUC2'!$C:$F,MATCH("AWAY",'EUC2'!$C$1:$F$1,0),0),"")&amp;IFERROR(VLOOKUP(IZ$2&amp;$A13,'EUC2'!$D:$E,MATCH("HOME",'EUC2'!$D$1:$E$1,0),0),"")</f>
        <v/>
      </c>
      <c r="JA13" s="25" t="str">
        <f>IFERROR(VLOOKUP(JA$2&amp;$B13,'FPL FIX2'!$N$1:$Q$400,MATCH("HOME",'FPL FIX2'!$N$1:$Q$1,0),0),"")&amp;IFERROR(VLOOKUP(JA$2&amp;$B13,'FPL FIX2'!$O$1:$P$400,MATCH("AWAY",'FPL FIX2'!$O$1:$P$1,0),0),"")&amp;IFERROR(VLOOKUP(JA$2&amp;$A13,'FA2'!$A:$D,MATCH("AWAY",'FA2'!$A$1:$D$1,0),0),"")&amp;IFERROR(VLOOKUP(JA$2&amp;$A13,'FA2'!$B:$C,MATCH("HOME",'FA2'!$B$1:$C$1,0),0),"")&amp;IFERROR(VLOOKUP(JA$2&amp;$A13,'EFL2'!$A:$D,MATCH("AWAY",'EFL2'!$A$1:$D$1,0),0),"")&amp;IFERROR(VLOOKUP(JA$2&amp;$A13,'EFL2'!$B:$C,MATCH("HOME",'EFL2'!$B$1:$C$1,0),0),"")&amp;IFERROR(VLOOKUP(JA$2&amp;$A13,'UCL2'!$C:$F,MATCH("AWAY",'UCL2'!$C$1:$F$1,0),0),"")&amp;IFERROR(VLOOKUP(JA$2&amp;$A13,'UCL2'!$D:$E,MATCH("HOME",'UCL2'!$D$1:$E$1,0),0),"")&amp;IFERROR(VLOOKUP(JA$2&amp;$A13,'EU2'!$C:$F,MATCH("AWAY",'EU2'!$C$1:$F$1,0),0),"")&amp;IFERROR(VLOOKUP(JA$2&amp;$A13,'EU2'!$D:$E,MATCH("HOME",'EU2'!$D$1:$E$1,0),0),"")&amp;IFERROR(VLOOKUP(JA$2&amp;$A13,'EUC2'!$C:$F,MATCH("AWAY",'EUC2'!$C$1:$F$1,0),0),"")&amp;IFERROR(VLOOKUP(JA$2&amp;$A13,'EUC2'!$D:$E,MATCH("HOME",'EUC2'!$D$1:$E$1,0),0),"")</f>
        <v/>
      </c>
      <c r="JB13" s="25" t="str">
        <f>IFERROR(VLOOKUP(JB$2&amp;$B13,'FPL FIX2'!$N$1:$Q$400,MATCH("HOME",'FPL FIX2'!$N$1:$Q$1,0),0),"")&amp;IFERROR(VLOOKUP(JB$2&amp;$B13,'FPL FIX2'!$O$1:$P$400,MATCH("AWAY",'FPL FIX2'!$O$1:$P$1,0),0),"")&amp;IFERROR(VLOOKUP(JB$2&amp;$A13,'FA2'!$A:$D,MATCH("AWAY",'FA2'!$A$1:$D$1,0),0),"")&amp;IFERROR(VLOOKUP(JB$2&amp;$A13,'FA2'!$B:$C,MATCH("HOME",'FA2'!$B$1:$C$1,0),0),"")&amp;IFERROR(VLOOKUP(JB$2&amp;$A13,'EFL2'!$A:$D,MATCH("AWAY",'EFL2'!$A$1:$D$1,0),0),"")&amp;IFERROR(VLOOKUP(JB$2&amp;$A13,'EFL2'!$B:$C,MATCH("HOME",'EFL2'!$B$1:$C$1,0),0),"")&amp;IFERROR(VLOOKUP(JB$2&amp;$A13,'UCL2'!$C:$F,MATCH("AWAY",'UCL2'!$C$1:$F$1,0),0),"")&amp;IFERROR(VLOOKUP(JB$2&amp;$A13,'UCL2'!$D:$E,MATCH("HOME",'UCL2'!$D$1:$E$1,0),0),"")&amp;IFERROR(VLOOKUP(JB$2&amp;$A13,'EU2'!$C:$F,MATCH("AWAY",'EU2'!$C$1:$F$1,0),0),"")&amp;IFERROR(VLOOKUP(JB$2&amp;$A13,'EU2'!$D:$E,MATCH("HOME",'EU2'!$D$1:$E$1,0),0),"")&amp;IFERROR(VLOOKUP(JB$2&amp;$A13,'EUC2'!$C:$F,MATCH("AWAY",'EUC2'!$C$1:$F$1,0),0),"")&amp;IFERROR(VLOOKUP(JB$2&amp;$A13,'EUC2'!$D:$E,MATCH("HOME",'EUC2'!$D$1:$E$1,0),0),"")</f>
        <v>LIV</v>
      </c>
      <c r="JC13" s="25" t="str">
        <f>IFERROR(VLOOKUP(JC$2&amp;$B13,'FPL FIX2'!$N$1:$Q$400,MATCH("HOME",'FPL FIX2'!$N$1:$Q$1,0),0),"")&amp;IFERROR(VLOOKUP(JC$2&amp;$B13,'FPL FIX2'!$O$1:$P$400,MATCH("AWAY",'FPL FIX2'!$O$1:$P$1,0),0),"")&amp;IFERROR(VLOOKUP(JC$2&amp;$A13,'FA2'!$A:$D,MATCH("AWAY",'FA2'!$A$1:$D$1,0),0),"")&amp;IFERROR(VLOOKUP(JC$2&amp;$A13,'FA2'!$B:$C,MATCH("HOME",'FA2'!$B$1:$C$1,0),0),"")&amp;IFERROR(VLOOKUP(JC$2&amp;$A13,'EFL2'!$A:$D,MATCH("AWAY",'EFL2'!$A$1:$D$1,0),0),"")&amp;IFERROR(VLOOKUP(JC$2&amp;$A13,'EFL2'!$B:$C,MATCH("HOME",'EFL2'!$B$1:$C$1,0),0),"")&amp;IFERROR(VLOOKUP(JC$2&amp;$A13,'UCL2'!$C:$F,MATCH("AWAY",'UCL2'!$C$1:$F$1,0),0),"")&amp;IFERROR(VLOOKUP(JC$2&amp;$A13,'UCL2'!$D:$E,MATCH("HOME",'UCL2'!$D$1:$E$1,0),0),"")&amp;IFERROR(VLOOKUP(JC$2&amp;$A13,'EU2'!$C:$F,MATCH("AWAY",'EU2'!$C$1:$F$1,0),0),"")&amp;IFERROR(VLOOKUP(JC$2&amp;$A13,'EU2'!$D:$E,MATCH("HOME",'EU2'!$D$1:$E$1,0),0),"")&amp;IFERROR(VLOOKUP(JC$2&amp;$A13,'EUC2'!$C:$F,MATCH("AWAY",'EUC2'!$C$1:$F$1,0),0),"")&amp;IFERROR(VLOOKUP(JC$2&amp;$A13,'EUC2'!$D:$E,MATCH("HOME",'EUC2'!$D$1:$E$1,0),0),"")</f>
        <v/>
      </c>
      <c r="JD13" s="25" t="str">
        <f>IFERROR(VLOOKUP(JD$2&amp;$B13,'FPL FIX2'!$N$1:$Q$400,MATCH("HOME",'FPL FIX2'!$N$1:$Q$1,0),0),"")&amp;IFERROR(VLOOKUP(JD$2&amp;$B13,'FPL FIX2'!$O$1:$P$400,MATCH("AWAY",'FPL FIX2'!$O$1:$P$1,0),0),"")&amp;IFERROR(VLOOKUP(JD$2&amp;$A13,'FA2'!$A:$D,MATCH("AWAY",'FA2'!$A$1:$D$1,0),0),"")&amp;IFERROR(VLOOKUP(JD$2&amp;$A13,'FA2'!$B:$C,MATCH("HOME",'FA2'!$B$1:$C$1,0),0),"")&amp;IFERROR(VLOOKUP(JD$2&amp;$A13,'EFL2'!$A:$D,MATCH("AWAY",'EFL2'!$A$1:$D$1,0),0),"")&amp;IFERROR(VLOOKUP(JD$2&amp;$A13,'EFL2'!$B:$C,MATCH("HOME",'EFL2'!$B$1:$C$1,0),0),"")&amp;IFERROR(VLOOKUP(JD$2&amp;$A13,'UCL2'!$C:$F,MATCH("AWAY",'UCL2'!$C$1:$F$1,0),0),"")&amp;IFERROR(VLOOKUP(JD$2&amp;$A13,'UCL2'!$D:$E,MATCH("HOME",'UCL2'!$D$1:$E$1,0),0),"")&amp;IFERROR(VLOOKUP(JD$2&amp;$A13,'EU2'!$C:$F,MATCH("AWAY",'EU2'!$C$1:$F$1,0),0),"")&amp;IFERROR(VLOOKUP(JD$2&amp;$A13,'EU2'!$D:$E,MATCH("HOME",'EU2'!$D$1:$E$1,0),0),"")&amp;IFERROR(VLOOKUP(JD$2&amp;$A13,'EUC2'!$C:$F,MATCH("AWAY",'EUC2'!$C$1:$F$1,0),0),"")&amp;IFERROR(VLOOKUP(JD$2&amp;$A13,'EUC2'!$D:$E,MATCH("HOME",'EUC2'!$D$1:$E$1,0),0),"")</f>
        <v/>
      </c>
      <c r="JE13" s="25" t="str">
        <f>IFERROR(VLOOKUP(JE$2&amp;$B13,'FPL FIX2'!$N$1:$Q$400,MATCH("HOME",'FPL FIX2'!$N$1:$Q$1,0),0),"")&amp;IFERROR(VLOOKUP(JE$2&amp;$B13,'FPL FIX2'!$O$1:$P$400,MATCH("AWAY",'FPL FIX2'!$O$1:$P$1,0),0),"")&amp;IFERROR(VLOOKUP(JE$2&amp;$A13,'FA2'!$A:$D,MATCH("AWAY",'FA2'!$A$1:$D$1,0),0),"")&amp;IFERROR(VLOOKUP(JE$2&amp;$A13,'FA2'!$B:$C,MATCH("HOME",'FA2'!$B$1:$C$1,0),0),"")&amp;IFERROR(VLOOKUP(JE$2&amp;$A13,'EFL2'!$A:$D,MATCH("AWAY",'EFL2'!$A$1:$D$1,0),0),"")&amp;IFERROR(VLOOKUP(JE$2&amp;$A13,'EFL2'!$B:$C,MATCH("HOME",'EFL2'!$B$1:$C$1,0),0),"")&amp;IFERROR(VLOOKUP(JE$2&amp;$A13,'UCL2'!$C:$F,MATCH("AWAY",'UCL2'!$C$1:$F$1,0),0),"")&amp;IFERROR(VLOOKUP(JE$2&amp;$A13,'UCL2'!$D:$E,MATCH("HOME",'UCL2'!$D$1:$E$1,0),0),"")&amp;IFERROR(VLOOKUP(JE$2&amp;$A13,'EU2'!$C:$F,MATCH("AWAY",'EU2'!$C$1:$F$1,0),0),"")&amp;IFERROR(VLOOKUP(JE$2&amp;$A13,'EU2'!$D:$E,MATCH("HOME",'EU2'!$D$1:$E$1,0),0),"")&amp;IFERROR(VLOOKUP(JE$2&amp;$A13,'EUC2'!$C:$F,MATCH("AWAY",'EUC2'!$C$1:$F$1,0),0),"")&amp;IFERROR(VLOOKUP(JE$2&amp;$A13,'EUC2'!$D:$E,MATCH("HOME",'EUC2'!$D$1:$E$1,0),0),"")</f>
        <v/>
      </c>
      <c r="JF13" s="25" t="str">
        <f>IFERROR(VLOOKUP(JF$2&amp;$B13,'FPL FIX2'!$N$1:$Q$400,MATCH("HOME",'FPL FIX2'!$N$1:$Q$1,0),0),"")&amp;IFERROR(VLOOKUP(JF$2&amp;$B13,'FPL FIX2'!$O$1:$P$400,MATCH("AWAY",'FPL FIX2'!$O$1:$P$1,0),0),"")&amp;IFERROR(VLOOKUP(JF$2&amp;$A13,'FA2'!$A:$D,MATCH("AWAY",'FA2'!$A$1:$D$1,0),0),"")&amp;IFERROR(VLOOKUP(JF$2&amp;$A13,'FA2'!$B:$C,MATCH("HOME",'FA2'!$B$1:$C$1,0),0),"")&amp;IFERROR(VLOOKUP(JF$2&amp;$A13,'EFL2'!$A:$D,MATCH("AWAY",'EFL2'!$A$1:$D$1,0),0),"")&amp;IFERROR(VLOOKUP(JF$2&amp;$A13,'EFL2'!$B:$C,MATCH("HOME",'EFL2'!$B$1:$C$1,0),0),"")&amp;IFERROR(VLOOKUP(JF$2&amp;$A13,'UCL2'!$C:$F,MATCH("AWAY",'UCL2'!$C$1:$F$1,0),0),"")&amp;IFERROR(VLOOKUP(JF$2&amp;$A13,'UCL2'!$D:$E,MATCH("HOME",'UCL2'!$D$1:$E$1,0),0),"")&amp;IFERROR(VLOOKUP(JF$2&amp;$A13,'EU2'!$C:$F,MATCH("AWAY",'EU2'!$C$1:$F$1,0),0),"")&amp;IFERROR(VLOOKUP(JF$2&amp;$A13,'EU2'!$D:$E,MATCH("HOME",'EU2'!$D$1:$E$1,0),0),"")&amp;IFERROR(VLOOKUP(JF$2&amp;$A13,'EUC2'!$C:$F,MATCH("AWAY",'EUC2'!$C$1:$F$1,0),0),"")&amp;IFERROR(VLOOKUP(JF$2&amp;$A13,'EUC2'!$D:$E,MATCH("HOME",'EUC2'!$D$1:$E$1,0),0),"")</f>
        <v/>
      </c>
      <c r="JG13" s="25" t="str">
        <f>IFERROR(VLOOKUP(JG$2&amp;$B13,'FPL FIX2'!$N$1:$Q$400,MATCH("HOME",'FPL FIX2'!$N$1:$Q$1,0),0),"")&amp;IFERROR(VLOOKUP(JG$2&amp;$B13,'FPL FIX2'!$O$1:$P$400,MATCH("AWAY",'FPL FIX2'!$O$1:$P$1,0),0),"")&amp;IFERROR(VLOOKUP(JG$2&amp;$A13,'FA2'!$A:$D,MATCH("AWAY",'FA2'!$A$1:$D$1,0),0),"")&amp;IFERROR(VLOOKUP(JG$2&amp;$A13,'FA2'!$B:$C,MATCH("HOME",'FA2'!$B$1:$C$1,0),0),"")&amp;IFERROR(VLOOKUP(JG$2&amp;$A13,'EFL2'!$A:$D,MATCH("AWAY",'EFL2'!$A$1:$D$1,0),0),"")&amp;IFERROR(VLOOKUP(JG$2&amp;$A13,'EFL2'!$B:$C,MATCH("HOME",'EFL2'!$B$1:$C$1,0),0),"")&amp;IFERROR(VLOOKUP(JG$2&amp;$A13,'UCL2'!$C:$F,MATCH("AWAY",'UCL2'!$C$1:$F$1,0),0),"")&amp;IFERROR(VLOOKUP(JG$2&amp;$A13,'UCL2'!$D:$E,MATCH("HOME",'UCL2'!$D$1:$E$1,0),0),"")&amp;IFERROR(VLOOKUP(JG$2&amp;$A13,'EU2'!$C:$F,MATCH("AWAY",'EU2'!$C$1:$F$1,0),0),"")&amp;IFERROR(VLOOKUP(JG$2&amp;$A13,'EU2'!$D:$E,MATCH("HOME",'EU2'!$D$1:$E$1,0),0),"")&amp;IFERROR(VLOOKUP(JG$2&amp;$A13,'EUC2'!$C:$F,MATCH("AWAY",'EUC2'!$C$1:$F$1,0),0),"")&amp;IFERROR(VLOOKUP(JG$2&amp;$A13,'EUC2'!$D:$E,MATCH("HOME",'EUC2'!$D$1:$E$1,0),0),"")</f>
        <v>ful</v>
      </c>
      <c r="JH13" s="25" t="str">
        <f>IFERROR(VLOOKUP(JH$2&amp;$B13,'FPL FIX2'!$N$1:$Q$400,MATCH("HOME",'FPL FIX2'!$N$1:$Q$1,0),0),"")&amp;IFERROR(VLOOKUP(JH$2&amp;$B13,'FPL FIX2'!$O$1:$P$400,MATCH("AWAY",'FPL FIX2'!$O$1:$P$1,0),0),"")&amp;IFERROR(VLOOKUP(JH$2&amp;$A13,'FA2'!$A:$D,MATCH("AWAY",'FA2'!$A$1:$D$1,0),0),"")&amp;IFERROR(VLOOKUP(JH$2&amp;$A13,'FA2'!$B:$C,MATCH("HOME",'FA2'!$B$1:$C$1,0),0),"")&amp;IFERROR(VLOOKUP(JH$2&amp;$A13,'EFL2'!$A:$D,MATCH("AWAY",'EFL2'!$A$1:$D$1,0),0),"")&amp;IFERROR(VLOOKUP(JH$2&amp;$A13,'EFL2'!$B:$C,MATCH("HOME",'EFL2'!$B$1:$C$1,0),0),"")&amp;IFERROR(VLOOKUP(JH$2&amp;$A13,'UCL2'!$C:$F,MATCH("AWAY",'UCL2'!$C$1:$F$1,0),0),"")&amp;IFERROR(VLOOKUP(JH$2&amp;$A13,'UCL2'!$D:$E,MATCH("HOME",'UCL2'!$D$1:$E$1,0),0),"")&amp;IFERROR(VLOOKUP(JH$2&amp;$A13,'EU2'!$C:$F,MATCH("AWAY",'EU2'!$C$1:$F$1,0),0),"")&amp;IFERROR(VLOOKUP(JH$2&amp;$A13,'EU2'!$D:$E,MATCH("HOME",'EU2'!$D$1:$E$1,0),0),"")&amp;IFERROR(VLOOKUP(JH$2&amp;$A13,'EUC2'!$C:$F,MATCH("AWAY",'EUC2'!$C$1:$F$1,0),0),"")&amp;IFERROR(VLOOKUP(JH$2&amp;$A13,'EUC2'!$D:$E,MATCH("HOME",'EUC2'!$D$1:$E$1,0),0),"")</f>
        <v/>
      </c>
      <c r="JI13" s="25" t="str">
        <f>IFERROR(VLOOKUP(JI$2&amp;$B13,'FPL FIX2'!$N$1:$Q$400,MATCH("HOME",'FPL FIX2'!$N$1:$Q$1,0),0),"")&amp;IFERROR(VLOOKUP(JI$2&amp;$B13,'FPL FIX2'!$O$1:$P$400,MATCH("AWAY",'FPL FIX2'!$O$1:$P$1,0),0),"")&amp;IFERROR(VLOOKUP(JI$2&amp;$A13,'FA2'!$A:$D,MATCH("AWAY",'FA2'!$A$1:$D$1,0),0),"")&amp;IFERROR(VLOOKUP(JI$2&amp;$A13,'FA2'!$B:$C,MATCH("HOME",'FA2'!$B$1:$C$1,0),0),"")&amp;IFERROR(VLOOKUP(JI$2&amp;$A13,'EFL2'!$A:$D,MATCH("AWAY",'EFL2'!$A$1:$D$1,0),0),"")&amp;IFERROR(VLOOKUP(JI$2&amp;$A13,'EFL2'!$B:$C,MATCH("HOME",'EFL2'!$B$1:$C$1,0),0),"")&amp;IFERROR(VLOOKUP(JI$2&amp;$A13,'UCL2'!$C:$F,MATCH("AWAY",'UCL2'!$C$1:$F$1,0),0),"")&amp;IFERROR(VLOOKUP(JI$2&amp;$A13,'UCL2'!$D:$E,MATCH("HOME",'UCL2'!$D$1:$E$1,0),0),"")&amp;IFERROR(VLOOKUP(JI$2&amp;$A13,'EU2'!$C:$F,MATCH("AWAY",'EU2'!$C$1:$F$1,0),0),"")&amp;IFERROR(VLOOKUP(JI$2&amp;$A13,'EU2'!$D:$E,MATCH("HOME",'EU2'!$D$1:$E$1,0),0),"")&amp;IFERROR(VLOOKUP(JI$2&amp;$A13,'EUC2'!$C:$F,MATCH("AWAY",'EUC2'!$C$1:$F$1,0),0),"")&amp;IFERROR(VLOOKUP(JI$2&amp;$A13,'EUC2'!$D:$E,MATCH("HOME",'EUC2'!$D$1:$E$1,0),0),"")</f>
        <v/>
      </c>
      <c r="JJ13" s="25" t="str">
        <f>IFERROR(VLOOKUP(JJ$2&amp;$B13,'FPL FIX2'!$N$1:$Q$400,MATCH("HOME",'FPL FIX2'!$N$1:$Q$1,0),0),"")&amp;IFERROR(VLOOKUP(JJ$2&amp;$B13,'FPL FIX2'!$O$1:$P$400,MATCH("AWAY",'FPL FIX2'!$O$1:$P$1,0),0),"")&amp;IFERROR(VLOOKUP(JJ$2&amp;$A13,'FA2'!$A:$D,MATCH("AWAY",'FA2'!$A$1:$D$1,0),0),"")&amp;IFERROR(VLOOKUP(JJ$2&amp;$A13,'FA2'!$B:$C,MATCH("HOME",'FA2'!$B$1:$C$1,0),0),"")&amp;IFERROR(VLOOKUP(JJ$2&amp;$A13,'EFL2'!$A:$D,MATCH("AWAY",'EFL2'!$A$1:$D$1,0),0),"")&amp;IFERROR(VLOOKUP(JJ$2&amp;$A13,'EFL2'!$B:$C,MATCH("HOME",'EFL2'!$B$1:$C$1,0),0),"")&amp;IFERROR(VLOOKUP(JJ$2&amp;$A13,'UCL2'!$C:$F,MATCH("AWAY",'UCL2'!$C$1:$F$1,0),0),"")&amp;IFERROR(VLOOKUP(JJ$2&amp;$A13,'UCL2'!$D:$E,MATCH("HOME",'UCL2'!$D$1:$E$1,0),0),"")&amp;IFERROR(VLOOKUP(JJ$2&amp;$A13,'EU2'!$C:$F,MATCH("AWAY",'EU2'!$C$1:$F$1,0),0),"")&amp;IFERROR(VLOOKUP(JJ$2&amp;$A13,'EU2'!$D:$E,MATCH("HOME",'EU2'!$D$1:$E$1,0),0),"")&amp;IFERROR(VLOOKUP(JJ$2&amp;$A13,'EUC2'!$C:$F,MATCH("AWAY",'EUC2'!$C$1:$F$1,0),0),"")&amp;IFERROR(VLOOKUP(JJ$2&amp;$A13,'EUC2'!$D:$E,MATCH("HOME",'EUC2'!$D$1:$E$1,0),0),"")</f>
        <v>LEI</v>
      </c>
      <c r="JK13" s="25" t="str">
        <f>IFERROR(VLOOKUP(JK$2&amp;$B13,'FPL FIX2'!$N$1:$Q$400,MATCH("HOME",'FPL FIX2'!$N$1:$Q$1,0),0),"")&amp;IFERROR(VLOOKUP(JK$2&amp;$B13,'FPL FIX2'!$O$1:$P$400,MATCH("AWAY",'FPL FIX2'!$O$1:$P$1,0),0),"")&amp;IFERROR(VLOOKUP(JK$2&amp;$A13,'FA2'!$A:$D,MATCH("AWAY",'FA2'!$A$1:$D$1,0),0),"")&amp;IFERROR(VLOOKUP(JK$2&amp;$A13,'FA2'!$B:$C,MATCH("HOME",'FA2'!$B$1:$C$1,0),0),"")&amp;IFERROR(VLOOKUP(JK$2&amp;$A13,'EFL2'!$A:$D,MATCH("AWAY",'EFL2'!$A$1:$D$1,0),0),"")&amp;IFERROR(VLOOKUP(JK$2&amp;$A13,'EFL2'!$B:$C,MATCH("HOME",'EFL2'!$B$1:$C$1,0),0),"")&amp;IFERROR(VLOOKUP(JK$2&amp;$A13,'UCL2'!$C:$F,MATCH("AWAY",'UCL2'!$C$1:$F$1,0),0),"")&amp;IFERROR(VLOOKUP(JK$2&amp;$A13,'UCL2'!$D:$E,MATCH("HOME",'UCL2'!$D$1:$E$1,0),0),"")&amp;IFERROR(VLOOKUP(JK$2&amp;$A13,'EU2'!$C:$F,MATCH("AWAY",'EU2'!$C$1:$F$1,0),0),"")&amp;IFERROR(VLOOKUP(JK$2&amp;$A13,'EU2'!$D:$E,MATCH("HOME",'EU2'!$D$1:$E$1,0),0),"")&amp;IFERROR(VLOOKUP(JK$2&amp;$A13,'EUC2'!$C:$F,MATCH("AWAY",'EUC2'!$C$1:$F$1,0),0),"")&amp;IFERROR(VLOOKUP(JK$2&amp;$A13,'EUC2'!$D:$E,MATCH("HOME",'EUC2'!$D$1:$E$1,0),0),"")</f>
        <v/>
      </c>
      <c r="JL13" s="25" t="str">
        <f>IFERROR(VLOOKUP(JL$2&amp;$B13,'FPL FIX2'!$N$1:$Q$400,MATCH("HOME",'FPL FIX2'!$N$1:$Q$1,0),0),"")&amp;IFERROR(VLOOKUP(JL$2&amp;$B13,'FPL FIX2'!$O$1:$P$400,MATCH("AWAY",'FPL FIX2'!$O$1:$P$1,0),0),"")&amp;IFERROR(VLOOKUP(JL$2&amp;$A13,'FA2'!$A:$D,MATCH("AWAY",'FA2'!$A$1:$D$1,0),0),"")&amp;IFERROR(VLOOKUP(JL$2&amp;$A13,'FA2'!$B:$C,MATCH("HOME",'FA2'!$B$1:$C$1,0),0),"")&amp;IFERROR(VLOOKUP(JL$2&amp;$A13,'EFL2'!$A:$D,MATCH("AWAY",'EFL2'!$A$1:$D$1,0),0),"")&amp;IFERROR(VLOOKUP(JL$2&amp;$A13,'EFL2'!$B:$C,MATCH("HOME",'EFL2'!$B$1:$C$1,0),0),"")&amp;IFERROR(VLOOKUP(JL$2&amp;$A13,'UCL2'!$C:$F,MATCH("AWAY",'UCL2'!$C$1:$F$1,0),0),"")&amp;IFERROR(VLOOKUP(JL$2&amp;$A13,'UCL2'!$D:$E,MATCH("HOME",'UCL2'!$D$1:$E$1,0),0),"")&amp;IFERROR(VLOOKUP(JL$2&amp;$A13,'EU2'!$C:$F,MATCH("AWAY",'EU2'!$C$1:$F$1,0),0),"")&amp;IFERROR(VLOOKUP(JL$2&amp;$A13,'EU2'!$D:$E,MATCH("HOME",'EU2'!$D$1:$E$1,0),0),"")&amp;IFERROR(VLOOKUP(JL$2&amp;$A13,'EUC2'!$C:$F,MATCH("AWAY",'EUC2'!$C$1:$F$1,0),0),"")&amp;IFERROR(VLOOKUP(JL$2&amp;$A13,'EUC2'!$D:$E,MATCH("HOME",'EUC2'!$D$1:$E$1,0),0),"")</f>
        <v/>
      </c>
      <c r="JM13" s="25" t="str">
        <f>IFERROR(VLOOKUP(JM$2&amp;$B13,'FPL FIX2'!$N$1:$Q$400,MATCH("HOME",'FPL FIX2'!$N$1:$Q$1,0),0),"")&amp;IFERROR(VLOOKUP(JM$2&amp;$B13,'FPL FIX2'!$O$1:$P$400,MATCH("AWAY",'FPL FIX2'!$O$1:$P$1,0),0),"")&amp;IFERROR(VLOOKUP(JM$2&amp;$A13,'FA2'!$A:$D,MATCH("AWAY",'FA2'!$A$1:$D$1,0),0),"")&amp;IFERROR(VLOOKUP(JM$2&amp;$A13,'FA2'!$B:$C,MATCH("HOME",'FA2'!$B$1:$C$1,0),0),"")&amp;IFERROR(VLOOKUP(JM$2&amp;$A13,'EFL2'!$A:$D,MATCH("AWAY",'EFL2'!$A$1:$D$1,0),0),"")&amp;IFERROR(VLOOKUP(JM$2&amp;$A13,'EFL2'!$B:$C,MATCH("HOME",'EFL2'!$B$1:$C$1,0),0),"")&amp;IFERROR(VLOOKUP(JM$2&amp;$A13,'UCL2'!$C:$F,MATCH("AWAY",'UCL2'!$C$1:$F$1,0),0),"")&amp;IFERROR(VLOOKUP(JM$2&amp;$A13,'UCL2'!$D:$E,MATCH("HOME",'UCL2'!$D$1:$E$1,0),0),"")&amp;IFERROR(VLOOKUP(JM$2&amp;$A13,'EU2'!$C:$F,MATCH("AWAY",'EU2'!$C$1:$F$1,0),0),"")&amp;IFERROR(VLOOKUP(JM$2&amp;$A13,'EU2'!$D:$E,MATCH("HOME",'EU2'!$D$1:$E$1,0),0),"")&amp;IFERROR(VLOOKUP(JM$2&amp;$A13,'EUC2'!$C:$F,MATCH("AWAY",'EUC2'!$C$1:$F$1,0),0),"")&amp;IFERROR(VLOOKUP(JM$2&amp;$A13,'EUC2'!$D:$E,MATCH("HOME",'EUC2'!$D$1:$E$1,0),0),"")</f>
        <v/>
      </c>
      <c r="JN13" s="25" t="str">
        <f>IFERROR(VLOOKUP(JN$2&amp;$B13,'FPL FIX2'!$N$1:$Q$400,MATCH("HOME",'FPL FIX2'!$N$1:$Q$1,0),0),"")&amp;IFERROR(VLOOKUP(JN$2&amp;$B13,'FPL FIX2'!$O$1:$P$400,MATCH("AWAY",'FPL FIX2'!$O$1:$P$1,0),0),"")&amp;IFERROR(VLOOKUP(JN$2&amp;$A13,'FA2'!$A:$D,MATCH("AWAY",'FA2'!$A$1:$D$1,0),0),"")&amp;IFERROR(VLOOKUP(JN$2&amp;$A13,'FA2'!$B:$C,MATCH("HOME",'FA2'!$B$1:$C$1,0),0),"")&amp;IFERROR(VLOOKUP(JN$2&amp;$A13,'EFL2'!$A:$D,MATCH("AWAY",'EFL2'!$A$1:$D$1,0),0),"")&amp;IFERROR(VLOOKUP(JN$2&amp;$A13,'EFL2'!$B:$C,MATCH("HOME",'EFL2'!$B$1:$C$1,0),0),"")&amp;IFERROR(VLOOKUP(JN$2&amp;$A13,'UCL2'!$C:$F,MATCH("AWAY",'UCL2'!$C$1:$F$1,0),0),"")&amp;IFERROR(VLOOKUP(JN$2&amp;$A13,'UCL2'!$D:$E,MATCH("HOME",'UCL2'!$D$1:$E$1,0),0),"")&amp;IFERROR(VLOOKUP(JN$2&amp;$A13,'EU2'!$C:$F,MATCH("AWAY",'EU2'!$C$1:$F$1,0),0),"")&amp;IFERROR(VLOOKUP(JN$2&amp;$A13,'EU2'!$D:$E,MATCH("HOME",'EU2'!$D$1:$E$1,0),0),"")&amp;IFERROR(VLOOKUP(JN$2&amp;$A13,'EUC2'!$C:$F,MATCH("AWAY",'EUC2'!$C$1:$F$1,0),0),"")&amp;IFERROR(VLOOKUP(JN$2&amp;$A13,'EUC2'!$D:$E,MATCH("HOME",'EUC2'!$D$1:$E$1,0),0),"")</f>
        <v/>
      </c>
      <c r="JO13" s="25" t="str">
        <f>IFERROR(VLOOKUP(JO$2&amp;$B13,'FPL FIX2'!$N$1:$Q$400,MATCH("HOME",'FPL FIX2'!$N$1:$Q$1,0),0),"")&amp;IFERROR(VLOOKUP(JO$2&amp;$B13,'FPL FIX2'!$O$1:$P$400,MATCH("AWAY",'FPL FIX2'!$O$1:$P$1,0),0),"")&amp;IFERROR(VLOOKUP(JO$2&amp;$A13,'FA2'!$A:$D,MATCH("AWAY",'FA2'!$A$1:$D$1,0),0),"")&amp;IFERROR(VLOOKUP(JO$2&amp;$A13,'FA2'!$B:$C,MATCH("HOME",'FA2'!$B$1:$C$1,0),0),"")&amp;IFERROR(VLOOKUP(JO$2&amp;$A13,'EFL2'!$A:$D,MATCH("AWAY",'EFL2'!$A$1:$D$1,0),0),"")&amp;IFERROR(VLOOKUP(JO$2&amp;$A13,'EFL2'!$B:$C,MATCH("HOME",'EFL2'!$B$1:$C$1,0),0),"")&amp;IFERROR(VLOOKUP(JO$2&amp;$A13,'UCL2'!$C:$F,MATCH("AWAY",'UCL2'!$C$1:$F$1,0),0),"")&amp;IFERROR(VLOOKUP(JO$2&amp;$A13,'UCL2'!$D:$E,MATCH("HOME",'UCL2'!$D$1:$E$1,0),0),"")&amp;IFERROR(VLOOKUP(JO$2&amp;$A13,'EU2'!$C:$F,MATCH("AWAY",'EU2'!$C$1:$F$1,0),0),"")&amp;IFERROR(VLOOKUP(JO$2&amp;$A13,'EU2'!$D:$E,MATCH("HOME",'EU2'!$D$1:$E$1,0),0),"")&amp;IFERROR(VLOOKUP(JO$2&amp;$A13,'EUC2'!$C:$F,MATCH("AWAY",'EUC2'!$C$1:$F$1,0),0),"")&amp;IFERROR(VLOOKUP(JO$2&amp;$A13,'EUC2'!$D:$E,MATCH("HOME",'EUC2'!$D$1:$E$1,0),0),"")</f>
        <v>bou</v>
      </c>
      <c r="JP13" s="25" t="str">
        <f>IFERROR(VLOOKUP(JP$2&amp;$B13,'FPL FIX2'!$N$1:$Q$400,MATCH("HOME",'FPL FIX2'!$N$1:$Q$1,0),0),"")&amp;IFERROR(VLOOKUP(JP$2&amp;$B13,'FPL FIX2'!$O$1:$P$400,MATCH("AWAY",'FPL FIX2'!$O$1:$P$1,0),0),"")&amp;IFERROR(VLOOKUP(JP$2&amp;$A13,'FA2'!$A:$D,MATCH("AWAY",'FA2'!$A$1:$D$1,0),0),"")&amp;IFERROR(VLOOKUP(JP$2&amp;$A13,'FA2'!$B:$C,MATCH("HOME",'FA2'!$B$1:$C$1,0),0),"")&amp;IFERROR(VLOOKUP(JP$2&amp;$A13,'EFL2'!$A:$D,MATCH("AWAY",'EFL2'!$A$1:$D$1,0),0),"")&amp;IFERROR(VLOOKUP(JP$2&amp;$A13,'EFL2'!$B:$C,MATCH("HOME",'EFL2'!$B$1:$C$1,0),0),"")&amp;IFERROR(VLOOKUP(JP$2&amp;$A13,'UCL2'!$C:$F,MATCH("AWAY",'UCL2'!$C$1:$F$1,0),0),"")&amp;IFERROR(VLOOKUP(JP$2&amp;$A13,'UCL2'!$D:$E,MATCH("HOME",'UCL2'!$D$1:$E$1,0),0),"")&amp;IFERROR(VLOOKUP(JP$2&amp;$A13,'EU2'!$C:$F,MATCH("AWAY",'EU2'!$C$1:$F$1,0),0),"")&amp;IFERROR(VLOOKUP(JP$2&amp;$A13,'EU2'!$D:$E,MATCH("HOME",'EU2'!$D$1:$E$1,0),0),"")&amp;IFERROR(VLOOKUP(JP$2&amp;$A13,'EUC2'!$C:$F,MATCH("AWAY",'EUC2'!$C$1:$F$1,0),0),"")&amp;IFERROR(VLOOKUP(JP$2&amp;$A13,'EUC2'!$D:$E,MATCH("HOME",'EUC2'!$D$1:$E$1,0),0),"")</f>
        <v/>
      </c>
      <c r="JQ13" s="25" t="str">
        <f>IFERROR(VLOOKUP(JQ$2&amp;$B13,'FPL FIX2'!$N$1:$Q$400,MATCH("HOME",'FPL FIX2'!$N$1:$Q$1,0),0),"")&amp;IFERROR(VLOOKUP(JQ$2&amp;$B13,'FPL FIX2'!$O$1:$P$400,MATCH("AWAY",'FPL FIX2'!$O$1:$P$1,0),0),"")&amp;IFERROR(VLOOKUP(JQ$2&amp;$A13,'FA2'!$A:$D,MATCH("AWAY",'FA2'!$A$1:$D$1,0),0),"")&amp;IFERROR(VLOOKUP(JQ$2&amp;$A13,'FA2'!$B:$C,MATCH("HOME",'FA2'!$B$1:$C$1,0),0),"")&amp;IFERROR(VLOOKUP(JQ$2&amp;$A13,'EFL2'!$A:$D,MATCH("AWAY",'EFL2'!$A$1:$D$1,0),0),"")&amp;IFERROR(VLOOKUP(JQ$2&amp;$A13,'EFL2'!$B:$C,MATCH("HOME",'EFL2'!$B$1:$C$1,0),0),"")&amp;IFERROR(VLOOKUP(JQ$2&amp;$A13,'UCL2'!$C:$F,MATCH("AWAY",'UCL2'!$C$1:$F$1,0),0),"")&amp;IFERROR(VLOOKUP(JQ$2&amp;$A13,'UCL2'!$D:$E,MATCH("HOME",'UCL2'!$D$1:$E$1,0),0),"")&amp;IFERROR(VLOOKUP(JQ$2&amp;$A13,'EU2'!$C:$F,MATCH("AWAY",'EU2'!$C$1:$F$1,0),0),"")&amp;IFERROR(VLOOKUP(JQ$2&amp;$A13,'EU2'!$D:$E,MATCH("HOME",'EU2'!$D$1:$E$1,0),0),"")&amp;IFERROR(VLOOKUP(JQ$2&amp;$A13,'EUC2'!$C:$F,MATCH("AWAY",'EUC2'!$C$1:$F$1,0),0),"")&amp;IFERROR(VLOOKUP(JQ$2&amp;$A13,'EUC2'!$D:$E,MATCH("HOME",'EUC2'!$D$1:$E$1,0),0),"")</f>
        <v/>
      </c>
      <c r="JR13" s="25" t="str">
        <f>IFERROR(VLOOKUP(JR$2&amp;$B13,'FPL FIX2'!$N$1:$Q$400,MATCH("HOME",'FPL FIX2'!$N$1:$Q$1,0),0),"")&amp;IFERROR(VLOOKUP(JR$2&amp;$B13,'FPL FIX2'!$O$1:$P$400,MATCH("AWAY",'FPL FIX2'!$O$1:$P$1,0),0),"")&amp;IFERROR(VLOOKUP(JR$2&amp;$A13,'FA2'!$A:$D,MATCH("AWAY",'FA2'!$A$1:$D$1,0),0),"")&amp;IFERROR(VLOOKUP(JR$2&amp;$A13,'FA2'!$B:$C,MATCH("HOME",'FA2'!$B$1:$C$1,0),0),"")&amp;IFERROR(VLOOKUP(JR$2&amp;$A13,'EFL2'!$A:$D,MATCH("AWAY",'EFL2'!$A$1:$D$1,0),0),"")&amp;IFERROR(VLOOKUP(JR$2&amp;$A13,'EFL2'!$B:$C,MATCH("HOME",'EFL2'!$B$1:$C$1,0),0),"")&amp;IFERROR(VLOOKUP(JR$2&amp;$A13,'UCL2'!$C:$F,MATCH("AWAY",'UCL2'!$C$1:$F$1,0),0),"")&amp;IFERROR(VLOOKUP(JR$2&amp;$A13,'UCL2'!$D:$E,MATCH("HOME",'UCL2'!$D$1:$E$1,0),0),"")&amp;IFERROR(VLOOKUP(JR$2&amp;$A13,'EU2'!$C:$F,MATCH("AWAY",'EU2'!$C$1:$F$1,0),0),"")&amp;IFERROR(VLOOKUP(JR$2&amp;$A13,'EU2'!$D:$E,MATCH("HOME",'EU2'!$D$1:$E$1,0),0),"")&amp;IFERROR(VLOOKUP(JR$2&amp;$A13,'EUC2'!$C:$F,MATCH("AWAY",'EUC2'!$C$1:$F$1,0),0),"")&amp;IFERROR(VLOOKUP(JR$2&amp;$A13,'EUC2'!$D:$E,MATCH("HOME",'EUC2'!$D$1:$E$1,0),0),"")</f>
        <v/>
      </c>
      <c r="JS13" s="25" t="str">
        <f>IFERROR(VLOOKUP(JS$2&amp;$B13,'FPL FIX2'!$N$1:$Q$400,MATCH("HOME",'FPL FIX2'!$N$1:$Q$1,0),0),"")&amp;IFERROR(VLOOKUP(JS$2&amp;$B13,'FPL FIX2'!$O$1:$P$400,MATCH("AWAY",'FPL FIX2'!$O$1:$P$1,0),0),"")&amp;IFERROR(VLOOKUP(JS$2&amp;$A13,'FA2'!$A:$D,MATCH("AWAY",'FA2'!$A$1:$D$1,0),0),"")&amp;IFERROR(VLOOKUP(JS$2&amp;$A13,'FA2'!$B:$C,MATCH("HOME",'FA2'!$B$1:$C$1,0),0),"")&amp;IFERROR(VLOOKUP(JS$2&amp;$A13,'EFL2'!$A:$D,MATCH("AWAY",'EFL2'!$A$1:$D$1,0),0),"")&amp;IFERROR(VLOOKUP(JS$2&amp;$A13,'EFL2'!$B:$C,MATCH("HOME",'EFL2'!$B$1:$C$1,0),0),"")&amp;IFERROR(VLOOKUP(JS$2&amp;$A13,'UCL2'!$C:$F,MATCH("AWAY",'UCL2'!$C$1:$F$1,0),0),"")&amp;IFERROR(VLOOKUP(JS$2&amp;$A13,'UCL2'!$D:$E,MATCH("HOME",'UCL2'!$D$1:$E$1,0),0),"")&amp;IFERROR(VLOOKUP(JS$2&amp;$A13,'EU2'!$C:$F,MATCH("AWAY",'EU2'!$C$1:$F$1,0),0),"")&amp;IFERROR(VLOOKUP(JS$2&amp;$A13,'EU2'!$D:$E,MATCH("HOME",'EU2'!$D$1:$E$1,0),0),"")&amp;IFERROR(VLOOKUP(JS$2&amp;$A13,'EUC2'!$C:$F,MATCH("AWAY",'EUC2'!$C$1:$F$1,0),0),"")&amp;IFERROR(VLOOKUP(JS$2&amp;$A13,'EUC2'!$D:$E,MATCH("HOME",'EUC2'!$D$1:$E$1,0),0),"")</f>
        <v/>
      </c>
      <c r="JT13" s="25" t="str">
        <f>IFERROR(VLOOKUP(JT$2&amp;$B13,'FPL FIX2'!$N$1:$Q$400,MATCH("HOME",'FPL FIX2'!$N$1:$Q$1,0),0),"")&amp;IFERROR(VLOOKUP(JT$2&amp;$B13,'FPL FIX2'!$O$1:$P$400,MATCH("AWAY",'FPL FIX2'!$O$1:$P$1,0),0),"")&amp;IFERROR(VLOOKUP(JT$2&amp;$A13,'FA2'!$A:$D,MATCH("AWAY",'FA2'!$A$1:$D$1,0),0),"")&amp;IFERROR(VLOOKUP(JT$2&amp;$A13,'FA2'!$B:$C,MATCH("HOME",'FA2'!$B$1:$C$1,0),0),"")&amp;IFERROR(VLOOKUP(JT$2&amp;$A13,'EFL2'!$A:$D,MATCH("AWAY",'EFL2'!$A$1:$D$1,0),0),"")&amp;IFERROR(VLOOKUP(JT$2&amp;$A13,'EFL2'!$B:$C,MATCH("HOME",'EFL2'!$B$1:$C$1,0),0),"")&amp;IFERROR(VLOOKUP(JT$2&amp;$A13,'UCL2'!$C:$F,MATCH("AWAY",'UCL2'!$C$1:$F$1,0),0),"")&amp;IFERROR(VLOOKUP(JT$2&amp;$A13,'UCL2'!$D:$E,MATCH("HOME",'UCL2'!$D$1:$E$1,0),0),"")&amp;IFERROR(VLOOKUP(JT$2&amp;$A13,'EU2'!$C:$F,MATCH("AWAY",'EU2'!$C$1:$F$1,0),0),"")&amp;IFERROR(VLOOKUP(JT$2&amp;$A13,'EU2'!$D:$E,MATCH("HOME",'EU2'!$D$1:$E$1,0),0),"")&amp;IFERROR(VLOOKUP(JT$2&amp;$A13,'EUC2'!$C:$F,MATCH("AWAY",'EUC2'!$C$1:$F$1,0),0),"")&amp;IFERROR(VLOOKUP(JT$2&amp;$A13,'EUC2'!$D:$E,MATCH("HOME",'EUC2'!$D$1:$E$1,0),0),"")</f>
        <v/>
      </c>
      <c r="JU13" s="25" t="str">
        <f>IFERROR(VLOOKUP(JU$2&amp;$B13,'FPL FIX2'!$N$1:$Q$400,MATCH("HOME",'FPL FIX2'!$N$1:$Q$1,0),0),"")&amp;IFERROR(VLOOKUP(JU$2&amp;$B13,'FPL FIX2'!$O$1:$P$400,MATCH("AWAY",'FPL FIX2'!$O$1:$P$1,0),0),"")&amp;IFERROR(VLOOKUP(JU$2&amp;$A13,'FA2'!$A:$D,MATCH("AWAY",'FA2'!$A$1:$D$1,0),0),"")&amp;IFERROR(VLOOKUP(JU$2&amp;$A13,'FA2'!$B:$C,MATCH("HOME",'FA2'!$B$1:$C$1,0),0),"")&amp;IFERROR(VLOOKUP(JU$2&amp;$A13,'EFL2'!$A:$D,MATCH("AWAY",'EFL2'!$A$1:$D$1,0),0),"")&amp;IFERROR(VLOOKUP(JU$2&amp;$A13,'EFL2'!$B:$C,MATCH("HOME",'EFL2'!$B$1:$C$1,0),0),"")&amp;IFERROR(VLOOKUP(JU$2&amp;$A13,'UCL2'!$C:$F,MATCH("AWAY",'UCL2'!$C$1:$F$1,0),0),"")&amp;IFERROR(VLOOKUP(JU$2&amp;$A13,'UCL2'!$D:$E,MATCH("HOME",'UCL2'!$D$1:$E$1,0),0),"")&amp;IFERROR(VLOOKUP(JU$2&amp;$A13,'EU2'!$C:$F,MATCH("AWAY",'EU2'!$C$1:$F$1,0),0),"")&amp;IFERROR(VLOOKUP(JU$2&amp;$A13,'EU2'!$D:$E,MATCH("HOME",'EU2'!$D$1:$E$1,0),0),"")&amp;IFERROR(VLOOKUP(JU$2&amp;$A13,'EUC2'!$C:$F,MATCH("AWAY",'EUC2'!$C$1:$F$1,0),0),"")&amp;IFERROR(VLOOKUP(JU$2&amp;$A13,'EUC2'!$D:$E,MATCH("HOME",'EUC2'!$D$1:$E$1,0),0),"")</f>
        <v>mci</v>
      </c>
      <c r="JV13" s="25" t="str">
        <f>IFERROR(VLOOKUP(JV$2&amp;$B13,'FPL FIX2'!$N$1:$Q$400,MATCH("HOME",'FPL FIX2'!$N$1:$Q$1,0),0),"")&amp;IFERROR(VLOOKUP(JV$2&amp;$B13,'FPL FIX2'!$O$1:$P$400,MATCH("AWAY",'FPL FIX2'!$O$1:$P$1,0),0),"")&amp;IFERROR(VLOOKUP(JV$2&amp;$A13,'FA2'!$A:$D,MATCH("AWAY",'FA2'!$A$1:$D$1,0),0),"")&amp;IFERROR(VLOOKUP(JV$2&amp;$A13,'FA2'!$B:$C,MATCH("HOME",'FA2'!$B$1:$C$1,0),0),"")&amp;IFERROR(VLOOKUP(JV$2&amp;$A13,'EFL2'!$A:$D,MATCH("AWAY",'EFL2'!$A$1:$D$1,0),0),"")&amp;IFERROR(VLOOKUP(JV$2&amp;$A13,'EFL2'!$B:$C,MATCH("HOME",'EFL2'!$B$1:$C$1,0),0),"")&amp;IFERROR(VLOOKUP(JV$2&amp;$A13,'UCL2'!$C:$F,MATCH("AWAY",'UCL2'!$C$1:$F$1,0),0),"")&amp;IFERROR(VLOOKUP(JV$2&amp;$A13,'UCL2'!$D:$E,MATCH("HOME",'UCL2'!$D$1:$E$1,0),0),"")&amp;IFERROR(VLOOKUP(JV$2&amp;$A13,'EU2'!$C:$F,MATCH("AWAY",'EU2'!$C$1:$F$1,0),0),"")&amp;IFERROR(VLOOKUP(JV$2&amp;$A13,'EU2'!$D:$E,MATCH("HOME",'EU2'!$D$1:$E$1,0),0),"")&amp;IFERROR(VLOOKUP(JV$2&amp;$A13,'EUC2'!$C:$F,MATCH("AWAY",'EUC2'!$C$1:$F$1,0),0),"")&amp;IFERROR(VLOOKUP(JV$2&amp;$A13,'EUC2'!$D:$E,MATCH("HOME",'EUC2'!$D$1:$E$1,0),0),"")</f>
        <v/>
      </c>
      <c r="JW13" s="25" t="str">
        <f>IFERROR(VLOOKUP(JW$2&amp;$B13,'FPL FIX2'!$N$1:$Q$400,MATCH("HOME",'FPL FIX2'!$N$1:$Q$1,0),0),"")&amp;IFERROR(VLOOKUP(JW$2&amp;$B13,'FPL FIX2'!$O$1:$P$400,MATCH("AWAY",'FPL FIX2'!$O$1:$P$1,0),0),"")&amp;IFERROR(VLOOKUP(JW$2&amp;$A13,'FA2'!$A:$D,MATCH("AWAY",'FA2'!$A$1:$D$1,0),0),"")&amp;IFERROR(VLOOKUP(JW$2&amp;$A13,'FA2'!$B:$C,MATCH("HOME",'FA2'!$B$1:$C$1,0),0),"")&amp;IFERROR(VLOOKUP(JW$2&amp;$A13,'EFL2'!$A:$D,MATCH("AWAY",'EFL2'!$A$1:$D$1,0),0),"")&amp;IFERROR(VLOOKUP(JW$2&amp;$A13,'EFL2'!$B:$C,MATCH("HOME",'EFL2'!$B$1:$C$1,0),0),"")&amp;IFERROR(VLOOKUP(JW$2&amp;$A13,'UCL2'!$C:$F,MATCH("AWAY",'UCL2'!$C$1:$F$1,0),0),"")&amp;IFERROR(VLOOKUP(JW$2&amp;$A13,'UCL2'!$D:$E,MATCH("HOME",'UCL2'!$D$1:$E$1,0),0),"")&amp;IFERROR(VLOOKUP(JW$2&amp;$A13,'EU2'!$C:$F,MATCH("AWAY",'EU2'!$C$1:$F$1,0),0),"")&amp;IFERROR(VLOOKUP(JW$2&amp;$A13,'EU2'!$D:$E,MATCH("HOME",'EU2'!$D$1:$E$1,0),0),"")&amp;IFERROR(VLOOKUP(JW$2&amp;$A13,'EUC2'!$C:$F,MATCH("AWAY",'EUC2'!$C$1:$F$1,0),0),"")&amp;IFERROR(VLOOKUP(JW$2&amp;$A13,'EUC2'!$D:$E,MATCH("HOME",'EUC2'!$D$1:$E$1,0),0),"")</f>
        <v/>
      </c>
      <c r="JX13" s="25" t="str">
        <f>IFERROR(VLOOKUP(JX$2&amp;$B13,'FPL FIX2'!$N$1:$Q$400,MATCH("HOME",'FPL FIX2'!$N$1:$Q$1,0),0),"")&amp;IFERROR(VLOOKUP(JX$2&amp;$B13,'FPL FIX2'!$O$1:$P$400,MATCH("AWAY",'FPL FIX2'!$O$1:$P$1,0),0),"")&amp;IFERROR(VLOOKUP(JX$2&amp;$A13,'FA2'!$A:$D,MATCH("AWAY",'FA2'!$A$1:$D$1,0),0),"")&amp;IFERROR(VLOOKUP(JX$2&amp;$A13,'FA2'!$B:$C,MATCH("HOME",'FA2'!$B$1:$C$1,0),0),"")&amp;IFERROR(VLOOKUP(JX$2&amp;$A13,'EFL2'!$A:$D,MATCH("AWAY",'EFL2'!$A$1:$D$1,0),0),"")&amp;IFERROR(VLOOKUP(JX$2&amp;$A13,'EFL2'!$B:$C,MATCH("HOME",'EFL2'!$B$1:$C$1,0),0),"")&amp;IFERROR(VLOOKUP(JX$2&amp;$A13,'UCL2'!$C:$F,MATCH("AWAY",'UCL2'!$C$1:$F$1,0),0),"")&amp;IFERROR(VLOOKUP(JX$2&amp;$A13,'UCL2'!$D:$E,MATCH("HOME",'UCL2'!$D$1:$E$1,0),0),"")&amp;IFERROR(VLOOKUP(JX$2&amp;$A13,'EU2'!$C:$F,MATCH("AWAY",'EU2'!$C$1:$F$1,0),0),"")&amp;IFERROR(VLOOKUP(JX$2&amp;$A13,'EU2'!$D:$E,MATCH("HOME",'EU2'!$D$1:$E$1,0),0),"")&amp;IFERROR(VLOOKUP(JX$2&amp;$A13,'EUC2'!$C:$F,MATCH("AWAY",'EUC2'!$C$1:$F$1,0),0),"")&amp;IFERROR(VLOOKUP(JX$2&amp;$A13,'EUC2'!$D:$E,MATCH("HOME",'EUC2'!$D$1:$E$1,0),0),"")</f>
        <v/>
      </c>
      <c r="JY13" s="25" t="str">
        <f>IFERROR(VLOOKUP(JY$2&amp;$B13,'FPL FIX2'!$N$1:$Q$400,MATCH("HOME",'FPL FIX2'!$N$1:$Q$1,0),0),"")&amp;IFERROR(VLOOKUP(JY$2&amp;$B13,'FPL FIX2'!$O$1:$P$400,MATCH("AWAY",'FPL FIX2'!$O$1:$P$1,0),0),"")&amp;IFERROR(VLOOKUP(JY$2&amp;$A13,'FA2'!$A:$D,MATCH("AWAY",'FA2'!$A$1:$D$1,0),0),"")&amp;IFERROR(VLOOKUP(JY$2&amp;$A13,'FA2'!$B:$C,MATCH("HOME",'FA2'!$B$1:$C$1,0),0),"")&amp;IFERROR(VLOOKUP(JY$2&amp;$A13,'EFL2'!$A:$D,MATCH("AWAY",'EFL2'!$A$1:$D$1,0),0),"")&amp;IFERROR(VLOOKUP(JY$2&amp;$A13,'EFL2'!$B:$C,MATCH("HOME",'EFL2'!$B$1:$C$1,0),0),"")&amp;IFERROR(VLOOKUP(JY$2&amp;$A13,'UCL2'!$C:$F,MATCH("AWAY",'UCL2'!$C$1:$F$1,0),0),"")&amp;IFERROR(VLOOKUP(JY$2&amp;$A13,'UCL2'!$D:$E,MATCH("HOME",'UCL2'!$D$1:$E$1,0),0),"")&amp;IFERROR(VLOOKUP(JY$2&amp;$A13,'EU2'!$C:$F,MATCH("AWAY",'EU2'!$C$1:$F$1,0),0),"")&amp;IFERROR(VLOOKUP(JY$2&amp;$A13,'EU2'!$D:$E,MATCH("HOME",'EU2'!$D$1:$E$1,0),0),"")&amp;IFERROR(VLOOKUP(JY$2&amp;$A13,'EUC2'!$C:$F,MATCH("AWAY",'EUC2'!$C$1:$F$1,0),0),"")&amp;IFERROR(VLOOKUP(JY$2&amp;$A13,'EUC2'!$D:$E,MATCH("HOME",'EUC2'!$D$1:$E$1,0),0),"")</f>
        <v/>
      </c>
      <c r="JZ13" s="25" t="str">
        <f>IFERROR(VLOOKUP(JZ$2&amp;$B13,'FPL FIX2'!$N$1:$Q$400,MATCH("HOME",'FPL FIX2'!$N$1:$Q$1,0),0),"")&amp;IFERROR(VLOOKUP(JZ$2&amp;$B13,'FPL FIX2'!$O$1:$P$400,MATCH("AWAY",'FPL FIX2'!$O$1:$P$1,0),0),"")&amp;IFERROR(VLOOKUP(JZ$2&amp;$A13,'FA2'!$A:$D,MATCH("AWAY",'FA2'!$A$1:$D$1,0),0),"")&amp;IFERROR(VLOOKUP(JZ$2&amp;$A13,'FA2'!$B:$C,MATCH("HOME",'FA2'!$B$1:$C$1,0),0),"")&amp;IFERROR(VLOOKUP(JZ$2&amp;$A13,'EFL2'!$A:$D,MATCH("AWAY",'EFL2'!$A$1:$D$1,0),0),"")&amp;IFERROR(VLOOKUP(JZ$2&amp;$A13,'EFL2'!$B:$C,MATCH("HOME",'EFL2'!$B$1:$C$1,0),0),"")&amp;IFERROR(VLOOKUP(JZ$2&amp;$A13,'UCL2'!$C:$F,MATCH("AWAY",'UCL2'!$C$1:$F$1,0),0),"")&amp;IFERROR(VLOOKUP(JZ$2&amp;$A13,'UCL2'!$D:$E,MATCH("HOME",'UCL2'!$D$1:$E$1,0),0),"")&amp;IFERROR(VLOOKUP(JZ$2&amp;$A13,'EU2'!$C:$F,MATCH("AWAY",'EU2'!$C$1:$F$1,0),0),"")&amp;IFERROR(VLOOKUP(JZ$2&amp;$A13,'EU2'!$D:$E,MATCH("HOME",'EU2'!$D$1:$E$1,0),0),"")&amp;IFERROR(VLOOKUP(JZ$2&amp;$A13,'EUC2'!$C:$F,MATCH("AWAY",'EUC2'!$C$1:$F$1,0),0),"")&amp;IFERROR(VLOOKUP(JZ$2&amp;$A13,'EUC2'!$D:$E,MATCH("HOME",'EUC2'!$D$1:$E$1,0),0),"")</f>
        <v/>
      </c>
      <c r="KA13" s="25" t="str">
        <f>IFERROR(VLOOKUP(KA$2&amp;$B13,'FPL FIX2'!$N$1:$Q$400,MATCH("HOME",'FPL FIX2'!$N$1:$Q$1,0),0),"")&amp;IFERROR(VLOOKUP(KA$2&amp;$B13,'FPL FIX2'!$O$1:$P$400,MATCH("AWAY",'FPL FIX2'!$O$1:$P$1,0),0),"")&amp;IFERROR(VLOOKUP(KA$2&amp;$A13,'FA2'!$A:$D,MATCH("AWAY",'FA2'!$A$1:$D$1,0),0),"")&amp;IFERROR(VLOOKUP(KA$2&amp;$A13,'FA2'!$B:$C,MATCH("HOME",'FA2'!$B$1:$C$1,0),0),"")&amp;IFERROR(VLOOKUP(KA$2&amp;$A13,'EFL2'!$A:$D,MATCH("AWAY",'EFL2'!$A$1:$D$1,0),0),"")&amp;IFERROR(VLOOKUP(KA$2&amp;$A13,'EFL2'!$B:$C,MATCH("HOME",'EFL2'!$B$1:$C$1,0),0),"")&amp;IFERROR(VLOOKUP(KA$2&amp;$A13,'UCL2'!$C:$F,MATCH("AWAY",'UCL2'!$C$1:$F$1,0),0),"")&amp;IFERROR(VLOOKUP(KA$2&amp;$A13,'UCL2'!$D:$E,MATCH("HOME",'UCL2'!$D$1:$E$1,0),0),"")&amp;IFERROR(VLOOKUP(KA$2&amp;$A13,'EU2'!$C:$F,MATCH("AWAY",'EU2'!$C$1:$F$1,0),0),"")&amp;IFERROR(VLOOKUP(KA$2&amp;$A13,'EU2'!$D:$E,MATCH("HOME",'EU2'!$D$1:$E$1,0),0),"")&amp;IFERROR(VLOOKUP(KA$2&amp;$A13,'EUC2'!$C:$F,MATCH("AWAY",'EUC2'!$C$1:$F$1,0),0),"")&amp;IFERROR(VLOOKUP(KA$2&amp;$A13,'EUC2'!$D:$E,MATCH("HOME",'EUC2'!$D$1:$E$1,0),0),"")</f>
        <v/>
      </c>
      <c r="KB13" s="25" t="str">
        <f>IFERROR(VLOOKUP(KB$2&amp;$B13,'FPL FIX2'!$N$1:$Q$400,MATCH("HOME",'FPL FIX2'!$N$1:$Q$1,0),0),"")&amp;IFERROR(VLOOKUP(KB$2&amp;$B13,'FPL FIX2'!$O$1:$P$400,MATCH("AWAY",'FPL FIX2'!$O$1:$P$1,0),0),"")&amp;IFERROR(VLOOKUP(KB$2&amp;$A13,'FA2'!$A:$D,MATCH("AWAY",'FA2'!$A$1:$D$1,0),0),"")&amp;IFERROR(VLOOKUP(KB$2&amp;$A13,'FA2'!$B:$C,MATCH("HOME",'FA2'!$B$1:$C$1,0),0),"")&amp;IFERROR(VLOOKUP(KB$2&amp;$A13,'EFL2'!$A:$D,MATCH("AWAY",'EFL2'!$A$1:$D$1,0),0),"")&amp;IFERROR(VLOOKUP(KB$2&amp;$A13,'EFL2'!$B:$C,MATCH("HOME",'EFL2'!$B$1:$C$1,0),0),"")&amp;IFERROR(VLOOKUP(KB$2&amp;$A13,'UCL2'!$C:$F,MATCH("AWAY",'UCL2'!$C$1:$F$1,0),0),"")&amp;IFERROR(VLOOKUP(KB$2&amp;$A13,'UCL2'!$D:$E,MATCH("HOME",'UCL2'!$D$1:$E$1,0),0),"")&amp;IFERROR(VLOOKUP(KB$2&amp;$A13,'EU2'!$C:$F,MATCH("AWAY",'EU2'!$C$1:$F$1,0),0),"")&amp;IFERROR(VLOOKUP(KB$2&amp;$A13,'EU2'!$D:$E,MATCH("HOME",'EU2'!$D$1:$E$1,0),0),"")&amp;IFERROR(VLOOKUP(KB$2&amp;$A13,'EUC2'!$C:$F,MATCH("AWAY",'EUC2'!$C$1:$F$1,0),0),"")&amp;IFERROR(VLOOKUP(KB$2&amp;$A13,'EUC2'!$D:$E,MATCH("HOME",'EUC2'!$D$1:$E$1,0),0),"")</f>
        <v>NEW</v>
      </c>
      <c r="KC13" s="25" t="str">
        <f>IFERROR(VLOOKUP(KC$2&amp;$B13,'FPL FIX2'!$N$1:$Q$400,MATCH("HOME",'FPL FIX2'!$N$1:$Q$1,0),0),"")&amp;IFERROR(VLOOKUP(KC$2&amp;$B13,'FPL FIX2'!$O$1:$P$400,MATCH("AWAY",'FPL FIX2'!$O$1:$P$1,0),0),"")&amp;IFERROR(VLOOKUP(KC$2&amp;$A13,'FA2'!$A:$D,MATCH("AWAY",'FA2'!$A$1:$D$1,0),0),"")&amp;IFERROR(VLOOKUP(KC$2&amp;$A13,'FA2'!$B:$C,MATCH("HOME",'FA2'!$B$1:$C$1,0),0),"")&amp;IFERROR(VLOOKUP(KC$2&amp;$A13,'EFL2'!$A:$D,MATCH("AWAY",'EFL2'!$A$1:$D$1,0),0),"")&amp;IFERROR(VLOOKUP(KC$2&amp;$A13,'EFL2'!$B:$C,MATCH("HOME",'EFL2'!$B$1:$C$1,0),0),"")&amp;IFERROR(VLOOKUP(KC$2&amp;$A13,'UCL2'!$C:$F,MATCH("AWAY",'UCL2'!$C$1:$F$1,0),0),"")&amp;IFERROR(VLOOKUP(KC$2&amp;$A13,'UCL2'!$D:$E,MATCH("HOME",'UCL2'!$D$1:$E$1,0),0),"")&amp;IFERROR(VLOOKUP(KC$2&amp;$A13,'EU2'!$C:$F,MATCH("AWAY",'EU2'!$C$1:$F$1,0),0),"")&amp;IFERROR(VLOOKUP(KC$2&amp;$A13,'EU2'!$D:$E,MATCH("HOME",'EU2'!$D$1:$E$1,0),0),"")&amp;IFERROR(VLOOKUP(KC$2&amp;$A13,'EUC2'!$C:$F,MATCH("AWAY",'EUC2'!$C$1:$F$1,0),0),"")&amp;IFERROR(VLOOKUP(KC$2&amp;$A13,'EUC2'!$D:$E,MATCH("HOME",'EUC2'!$D$1:$E$1,0),0),"")</f>
        <v/>
      </c>
      <c r="KD13" s="25" t="str">
        <f>IFERROR(VLOOKUP(KD$2&amp;$B13,'FPL FIX2'!$N$1:$Q$400,MATCH("HOME",'FPL FIX2'!$N$1:$Q$1,0),0),"")&amp;IFERROR(VLOOKUP(KD$2&amp;$B13,'FPL FIX2'!$O$1:$P$400,MATCH("AWAY",'FPL FIX2'!$O$1:$P$1,0),0),"")&amp;IFERROR(VLOOKUP(KD$2&amp;$A13,'FA2'!$A:$D,MATCH("AWAY",'FA2'!$A$1:$D$1,0),0),"")&amp;IFERROR(VLOOKUP(KD$2&amp;$A13,'FA2'!$B:$C,MATCH("HOME",'FA2'!$B$1:$C$1,0),0),"")&amp;IFERROR(VLOOKUP(KD$2&amp;$A13,'EFL2'!$A:$D,MATCH("AWAY",'EFL2'!$A$1:$D$1,0),0),"")&amp;IFERROR(VLOOKUP(KD$2&amp;$A13,'EFL2'!$B:$C,MATCH("HOME",'EFL2'!$B$1:$C$1,0),0),"")&amp;IFERROR(VLOOKUP(KD$2&amp;$A13,'UCL2'!$C:$F,MATCH("AWAY",'UCL2'!$C$1:$F$1,0),0),"")&amp;IFERROR(VLOOKUP(KD$2&amp;$A13,'UCL2'!$D:$E,MATCH("HOME",'UCL2'!$D$1:$E$1,0),0),"")&amp;IFERROR(VLOOKUP(KD$2&amp;$A13,'EU2'!$C:$F,MATCH("AWAY",'EU2'!$C$1:$F$1,0),0),"")&amp;IFERROR(VLOOKUP(KD$2&amp;$A13,'EU2'!$D:$E,MATCH("HOME",'EU2'!$D$1:$E$1,0),0),"")&amp;IFERROR(VLOOKUP(KD$2&amp;$A13,'EUC2'!$C:$F,MATCH("AWAY",'EUC2'!$C$1:$F$1,0),0),"")&amp;IFERROR(VLOOKUP(KD$2&amp;$A13,'EUC2'!$D:$E,MATCH("HOME",'EUC2'!$D$1:$E$1,0),0),"")</f>
        <v/>
      </c>
      <c r="KE13" s="25" t="str">
        <f>IFERROR(VLOOKUP(KE$2&amp;$B13,'FPL FIX2'!$N$1:$Q$400,MATCH("HOME",'FPL FIX2'!$N$1:$Q$1,0),0),"")&amp;IFERROR(VLOOKUP(KE$2&amp;$B13,'FPL FIX2'!$O$1:$P$400,MATCH("AWAY",'FPL FIX2'!$O$1:$P$1,0),0),"")&amp;IFERROR(VLOOKUP(KE$2&amp;$A13,'FA2'!$A:$D,MATCH("AWAY",'FA2'!$A$1:$D$1,0),0),"")&amp;IFERROR(VLOOKUP(KE$2&amp;$A13,'FA2'!$B:$C,MATCH("HOME",'FA2'!$B$1:$C$1,0),0),"")&amp;IFERROR(VLOOKUP(KE$2&amp;$A13,'EFL2'!$A:$D,MATCH("AWAY",'EFL2'!$A$1:$D$1,0),0),"")&amp;IFERROR(VLOOKUP(KE$2&amp;$A13,'EFL2'!$B:$C,MATCH("HOME",'EFL2'!$B$1:$C$1,0),0),"")&amp;IFERROR(VLOOKUP(KE$2&amp;$A13,'UCL2'!$C:$F,MATCH("AWAY",'UCL2'!$C$1:$F$1,0),0),"")&amp;IFERROR(VLOOKUP(KE$2&amp;$A13,'UCL2'!$D:$E,MATCH("HOME",'UCL2'!$D$1:$E$1,0),0),"")&amp;IFERROR(VLOOKUP(KE$2&amp;$A13,'EU2'!$C:$F,MATCH("AWAY",'EU2'!$C$1:$F$1,0),0),"")&amp;IFERROR(VLOOKUP(KE$2&amp;$A13,'EU2'!$D:$E,MATCH("HOME",'EU2'!$D$1:$E$1,0),0),"")&amp;IFERROR(VLOOKUP(KE$2&amp;$A13,'EUC2'!$C:$F,MATCH("AWAY",'EUC2'!$C$1:$F$1,0),0),"")&amp;IFERROR(VLOOKUP(KE$2&amp;$A13,'EUC2'!$D:$E,MATCH("HOME",'EUC2'!$D$1:$E$1,0),0),"")</f>
        <v/>
      </c>
      <c r="KF13" s="25" t="str">
        <f>IFERROR(VLOOKUP(KF$2&amp;$B13,'FPL FIX2'!$N$1:$Q$400,MATCH("HOME",'FPL FIX2'!$N$1:$Q$1,0),0),"")&amp;IFERROR(VLOOKUP(KF$2&amp;$B13,'FPL FIX2'!$O$1:$P$400,MATCH("AWAY",'FPL FIX2'!$O$1:$P$1,0),0),"")&amp;IFERROR(VLOOKUP(KF$2&amp;$A13,'FA2'!$A:$D,MATCH("AWAY",'FA2'!$A$1:$D$1,0),0),"")&amp;IFERROR(VLOOKUP(KF$2&amp;$A13,'FA2'!$B:$C,MATCH("HOME",'FA2'!$B$1:$C$1,0),0),"")&amp;IFERROR(VLOOKUP(KF$2&amp;$A13,'EFL2'!$A:$D,MATCH("AWAY",'EFL2'!$A$1:$D$1,0),0),"")&amp;IFERROR(VLOOKUP(KF$2&amp;$A13,'EFL2'!$B:$C,MATCH("HOME",'EFL2'!$B$1:$C$1,0),0),"")&amp;IFERROR(VLOOKUP(KF$2&amp;$A13,'UCL2'!$C:$F,MATCH("AWAY",'UCL2'!$C$1:$F$1,0),0),"")&amp;IFERROR(VLOOKUP(KF$2&amp;$A13,'UCL2'!$D:$E,MATCH("HOME",'UCL2'!$D$1:$E$1,0),0),"")&amp;IFERROR(VLOOKUP(KF$2&amp;$A13,'EU2'!$C:$F,MATCH("AWAY",'EU2'!$C$1:$F$1,0),0),"")&amp;IFERROR(VLOOKUP(KF$2&amp;$A13,'EU2'!$D:$E,MATCH("HOME",'EU2'!$D$1:$E$1,0),0),"")&amp;IFERROR(VLOOKUP(KF$2&amp;$A13,'EUC2'!$C:$F,MATCH("AWAY",'EUC2'!$C$1:$F$1,0),0),"")&amp;IFERROR(VLOOKUP(KF$2&amp;$A13,'EUC2'!$D:$E,MATCH("HOME",'EUC2'!$D$1:$E$1,0),0),"")</f>
        <v/>
      </c>
      <c r="KG13" s="25" t="str">
        <f>IFERROR(VLOOKUP(KG$2&amp;$B13,'FPL FIX2'!$N$1:$Q$400,MATCH("HOME",'FPL FIX2'!$N$1:$Q$1,0),0),"")&amp;IFERROR(VLOOKUP(KG$2&amp;$B13,'FPL FIX2'!$O$1:$P$400,MATCH("AWAY",'FPL FIX2'!$O$1:$P$1,0),0),"")&amp;IFERROR(VLOOKUP(KG$2&amp;$A13,'FA2'!$A:$D,MATCH("AWAY",'FA2'!$A$1:$D$1,0),0),"")&amp;IFERROR(VLOOKUP(KG$2&amp;$A13,'FA2'!$B:$C,MATCH("HOME",'FA2'!$B$1:$C$1,0),0),"")&amp;IFERROR(VLOOKUP(KG$2&amp;$A13,'EFL2'!$A:$D,MATCH("AWAY",'EFL2'!$A$1:$D$1,0),0),"")&amp;IFERROR(VLOOKUP(KG$2&amp;$A13,'EFL2'!$B:$C,MATCH("HOME",'EFL2'!$B$1:$C$1,0),0),"")&amp;IFERROR(VLOOKUP(KG$2&amp;$A13,'UCL2'!$C:$F,MATCH("AWAY",'UCL2'!$C$1:$F$1,0),0),"")&amp;IFERROR(VLOOKUP(KG$2&amp;$A13,'UCL2'!$D:$E,MATCH("HOME",'UCL2'!$D$1:$E$1,0),0),"")&amp;IFERROR(VLOOKUP(KG$2&amp;$A13,'EU2'!$C:$F,MATCH("AWAY",'EU2'!$C$1:$F$1,0),0),"")&amp;IFERROR(VLOOKUP(KG$2&amp;$A13,'EU2'!$D:$E,MATCH("HOME",'EU2'!$D$1:$E$1,0),0),"")&amp;IFERROR(VLOOKUP(KG$2&amp;$A13,'EUC2'!$C:$F,MATCH("AWAY",'EUC2'!$C$1:$F$1,0),0),"")&amp;IFERROR(VLOOKUP(KG$2&amp;$A13,'EUC2'!$D:$E,MATCH("HOME",'EUC2'!$D$1:$E$1,0),0),"")</f>
        <v/>
      </c>
      <c r="KH13" s="25" t="str">
        <f>IFERROR(VLOOKUP(KH$2&amp;$B13,'FPL FIX2'!$N$1:$Q$400,MATCH("HOME",'FPL FIX2'!$N$1:$Q$1,0),0),"")&amp;IFERROR(VLOOKUP(KH$2&amp;$B13,'FPL FIX2'!$O$1:$P$400,MATCH("AWAY",'FPL FIX2'!$O$1:$P$1,0),0),"")&amp;IFERROR(VLOOKUP(KH$2&amp;$A13,'FA2'!$A:$D,MATCH("AWAY",'FA2'!$A$1:$D$1,0),0),"")&amp;IFERROR(VLOOKUP(KH$2&amp;$A13,'FA2'!$B:$C,MATCH("HOME",'FA2'!$B$1:$C$1,0),0),"")&amp;IFERROR(VLOOKUP(KH$2&amp;$A13,'EFL2'!$A:$D,MATCH("AWAY",'EFL2'!$A$1:$D$1,0),0),"")&amp;IFERROR(VLOOKUP(KH$2&amp;$A13,'EFL2'!$B:$C,MATCH("HOME",'EFL2'!$B$1:$C$1,0),0),"")&amp;IFERROR(VLOOKUP(KH$2&amp;$A13,'UCL2'!$C:$F,MATCH("AWAY",'UCL2'!$C$1:$F$1,0),0),"")&amp;IFERROR(VLOOKUP(KH$2&amp;$A13,'UCL2'!$D:$E,MATCH("HOME",'UCL2'!$D$1:$E$1,0),0),"")&amp;IFERROR(VLOOKUP(KH$2&amp;$A13,'EU2'!$C:$F,MATCH("AWAY",'EU2'!$C$1:$F$1,0),0),"")&amp;IFERROR(VLOOKUP(KH$2&amp;$A13,'EU2'!$D:$E,MATCH("HOME",'EU2'!$D$1:$E$1,0),0),"")&amp;IFERROR(VLOOKUP(KH$2&amp;$A13,'EUC2'!$C:$F,MATCH("AWAY",'EUC2'!$C$1:$F$1,0),0),"")&amp;IFERROR(VLOOKUP(KH$2&amp;$A13,'EUC2'!$D:$E,MATCH("HOME",'EUC2'!$D$1:$E$1,0),0),"")</f>
        <v/>
      </c>
      <c r="KI13" s="25" t="str">
        <f>IFERROR(VLOOKUP(KI$2&amp;$B13,'FPL FIX2'!$N$1:$Q$400,MATCH("HOME",'FPL FIX2'!$N$1:$Q$1,0),0),"")&amp;IFERROR(VLOOKUP(KI$2&amp;$B13,'FPL FIX2'!$O$1:$P$400,MATCH("AWAY",'FPL FIX2'!$O$1:$P$1,0),0),"")&amp;IFERROR(VLOOKUP(KI$2&amp;$A13,'FA2'!$A:$D,MATCH("AWAY",'FA2'!$A$1:$D$1,0),0),"")&amp;IFERROR(VLOOKUP(KI$2&amp;$A13,'FA2'!$B:$C,MATCH("HOME",'FA2'!$B$1:$C$1,0),0),"")&amp;IFERROR(VLOOKUP(KI$2&amp;$A13,'EFL2'!$A:$D,MATCH("AWAY",'EFL2'!$A$1:$D$1,0),0),"")&amp;IFERROR(VLOOKUP(KI$2&amp;$A13,'EFL2'!$B:$C,MATCH("HOME",'EFL2'!$B$1:$C$1,0),0),"")&amp;IFERROR(VLOOKUP(KI$2&amp;$A13,'UCL2'!$C:$F,MATCH("AWAY",'UCL2'!$C$1:$F$1,0),0),"")&amp;IFERROR(VLOOKUP(KI$2&amp;$A13,'UCL2'!$D:$E,MATCH("HOME",'UCL2'!$D$1:$E$1,0),0),"")&amp;IFERROR(VLOOKUP(KI$2&amp;$A13,'EU2'!$C:$F,MATCH("AWAY",'EU2'!$C$1:$F$1,0),0),"")&amp;IFERROR(VLOOKUP(KI$2&amp;$A13,'EU2'!$D:$E,MATCH("HOME",'EU2'!$D$1:$E$1,0),0),"")&amp;IFERROR(VLOOKUP(KI$2&amp;$A13,'EUC2'!$C:$F,MATCH("AWAY",'EUC2'!$C$1:$F$1,0),0),"")&amp;IFERROR(VLOOKUP(KI$2&amp;$A13,'EUC2'!$D:$E,MATCH("HOME",'EUC2'!$D$1:$E$1,0),0),"")</f>
        <v/>
      </c>
      <c r="KJ13" s="25" t="str">
        <f>IFERROR(VLOOKUP(KJ$2&amp;$B13,'FPL FIX2'!$N$1:$Q$400,MATCH("HOME",'FPL FIX2'!$N$1:$Q$1,0),0),"")&amp;IFERROR(VLOOKUP(KJ$2&amp;$B13,'FPL FIX2'!$O$1:$P$400,MATCH("AWAY",'FPL FIX2'!$O$1:$P$1,0),0),"")&amp;IFERROR(VLOOKUP(KJ$2&amp;$A13,'FA2'!$A:$D,MATCH("AWAY",'FA2'!$A$1:$D$1,0),0),"")&amp;IFERROR(VLOOKUP(KJ$2&amp;$A13,'FA2'!$B:$C,MATCH("HOME",'FA2'!$B$1:$C$1,0),0),"")&amp;IFERROR(VLOOKUP(KJ$2&amp;$A13,'EFL2'!$A:$D,MATCH("AWAY",'EFL2'!$A$1:$D$1,0),0),"")&amp;IFERROR(VLOOKUP(KJ$2&amp;$A13,'EFL2'!$B:$C,MATCH("HOME",'EFL2'!$B$1:$C$1,0),0),"")&amp;IFERROR(VLOOKUP(KJ$2&amp;$A13,'UCL2'!$C:$F,MATCH("AWAY",'UCL2'!$C$1:$F$1,0),0),"")&amp;IFERROR(VLOOKUP(KJ$2&amp;$A13,'UCL2'!$D:$E,MATCH("HOME",'UCL2'!$D$1:$E$1,0),0),"")&amp;IFERROR(VLOOKUP(KJ$2&amp;$A13,'EU2'!$C:$F,MATCH("AWAY",'EU2'!$C$1:$F$1,0),0),"")&amp;IFERROR(VLOOKUP(KJ$2&amp;$A13,'EU2'!$D:$E,MATCH("HOME",'EU2'!$D$1:$E$1,0),0),"")&amp;IFERROR(VLOOKUP(KJ$2&amp;$A13,'EUC2'!$C:$F,MATCH("AWAY",'EUC2'!$C$1:$F$1,0),0),"")&amp;IFERROR(VLOOKUP(KJ$2&amp;$A13,'EUC2'!$D:$E,MATCH("HOME",'EUC2'!$D$1:$E$1,0),0),"")</f>
        <v>whu</v>
      </c>
      <c r="KK13" s="25" t="str">
        <f>IFERROR(VLOOKUP(KK$2&amp;$B13,'FPL FIX2'!$N$1:$Q$400,MATCH("HOME",'FPL FIX2'!$N$1:$Q$1,0),0),"")&amp;IFERROR(VLOOKUP(KK$2&amp;$B13,'FPL FIX2'!$O$1:$P$400,MATCH("AWAY",'FPL FIX2'!$O$1:$P$1,0),0),"")&amp;IFERROR(VLOOKUP(KK$2&amp;$A13,'FA2'!$A:$D,MATCH("AWAY",'FA2'!$A$1:$D$1,0),0),"")&amp;IFERROR(VLOOKUP(KK$2&amp;$A13,'FA2'!$B:$C,MATCH("HOME",'FA2'!$B$1:$C$1,0),0),"")&amp;IFERROR(VLOOKUP(KK$2&amp;$A13,'EFL2'!$A:$D,MATCH("AWAY",'EFL2'!$A$1:$D$1,0),0),"")&amp;IFERROR(VLOOKUP(KK$2&amp;$A13,'EFL2'!$B:$C,MATCH("HOME",'EFL2'!$B$1:$C$1,0),0),"")&amp;IFERROR(VLOOKUP(KK$2&amp;$A13,'UCL2'!$C:$F,MATCH("AWAY",'UCL2'!$C$1:$F$1,0),0),"")&amp;IFERROR(VLOOKUP(KK$2&amp;$A13,'UCL2'!$D:$E,MATCH("HOME",'UCL2'!$D$1:$E$1,0),0),"")&amp;IFERROR(VLOOKUP(KK$2&amp;$A13,'EU2'!$C:$F,MATCH("AWAY",'EU2'!$C$1:$F$1,0),0),"")&amp;IFERROR(VLOOKUP(KK$2&amp;$A13,'EU2'!$D:$E,MATCH("HOME",'EU2'!$D$1:$E$1,0),0),"")&amp;IFERROR(VLOOKUP(KK$2&amp;$A13,'EUC2'!$C:$F,MATCH("AWAY",'EUC2'!$C$1:$F$1,0),0),"")&amp;IFERROR(VLOOKUP(KK$2&amp;$A13,'EUC2'!$D:$E,MATCH("HOME",'EUC2'!$D$1:$E$1,0),0),"")</f>
        <v/>
      </c>
      <c r="KL13" s="25" t="str">
        <f>IFERROR(VLOOKUP(KL$2&amp;$B13,'FPL FIX2'!$N$1:$Q$400,MATCH("HOME",'FPL FIX2'!$N$1:$Q$1,0),0),"")&amp;IFERROR(VLOOKUP(KL$2&amp;$B13,'FPL FIX2'!$O$1:$P$400,MATCH("AWAY",'FPL FIX2'!$O$1:$P$1,0),0),"")&amp;IFERROR(VLOOKUP(KL$2&amp;$A13,'FA2'!$A:$D,MATCH("AWAY",'FA2'!$A$1:$D$1,0),0),"")&amp;IFERROR(VLOOKUP(KL$2&amp;$A13,'FA2'!$B:$C,MATCH("HOME",'FA2'!$B$1:$C$1,0),0),"")&amp;IFERROR(VLOOKUP(KL$2&amp;$A13,'EFL2'!$A:$D,MATCH("AWAY",'EFL2'!$A$1:$D$1,0),0),"")&amp;IFERROR(VLOOKUP(KL$2&amp;$A13,'EFL2'!$B:$C,MATCH("HOME",'EFL2'!$B$1:$C$1,0),0),"")&amp;IFERROR(VLOOKUP(KL$2&amp;$A13,'UCL2'!$C:$F,MATCH("AWAY",'UCL2'!$C$1:$F$1,0),0),"")&amp;IFERROR(VLOOKUP(KL$2&amp;$A13,'UCL2'!$D:$E,MATCH("HOME",'UCL2'!$D$1:$E$1,0),0),"")&amp;IFERROR(VLOOKUP(KL$2&amp;$A13,'EU2'!$C:$F,MATCH("AWAY",'EU2'!$C$1:$F$1,0),0),"")&amp;IFERROR(VLOOKUP(KL$2&amp;$A13,'EU2'!$D:$E,MATCH("HOME",'EU2'!$D$1:$E$1,0),0),"")&amp;IFERROR(VLOOKUP(KL$2&amp;$A13,'EUC2'!$C:$F,MATCH("AWAY",'EUC2'!$C$1:$F$1,0),0),"")&amp;IFERROR(VLOOKUP(KL$2&amp;$A13,'EUC2'!$D:$E,MATCH("HOME",'EUC2'!$D$1:$E$1,0),0),"")</f>
        <v/>
      </c>
      <c r="KM13" s="25" t="str">
        <f>IFERROR(VLOOKUP(KM$2&amp;$B13,'FPL FIX2'!$N$1:$Q$400,MATCH("HOME",'FPL FIX2'!$N$1:$Q$1,0),0),"")&amp;IFERROR(VLOOKUP(KM$2&amp;$B13,'FPL FIX2'!$O$1:$P$400,MATCH("AWAY",'FPL FIX2'!$O$1:$P$1,0),0),"")&amp;IFERROR(VLOOKUP(KM$2&amp;$A13,'FA2'!$A:$D,MATCH("AWAY",'FA2'!$A$1:$D$1,0),0),"")&amp;IFERROR(VLOOKUP(KM$2&amp;$A13,'FA2'!$B:$C,MATCH("HOME",'FA2'!$B$1:$C$1,0),0),"")&amp;IFERROR(VLOOKUP(KM$2&amp;$A13,'EFL2'!$A:$D,MATCH("AWAY",'EFL2'!$A$1:$D$1,0),0),"")&amp;IFERROR(VLOOKUP(KM$2&amp;$A13,'EFL2'!$B:$C,MATCH("HOME",'EFL2'!$B$1:$C$1,0),0),"")&amp;IFERROR(VLOOKUP(KM$2&amp;$A13,'UCL2'!$C:$F,MATCH("AWAY",'UCL2'!$C$1:$F$1,0),0),"")&amp;IFERROR(VLOOKUP(KM$2&amp;$A13,'UCL2'!$D:$E,MATCH("HOME",'UCL2'!$D$1:$E$1,0),0),"")&amp;IFERROR(VLOOKUP(KM$2&amp;$A13,'EU2'!$C:$F,MATCH("AWAY",'EU2'!$C$1:$F$1,0),0),"")&amp;IFERROR(VLOOKUP(KM$2&amp;$A13,'EU2'!$D:$E,MATCH("HOME",'EU2'!$D$1:$E$1,0),0),"")&amp;IFERROR(VLOOKUP(KM$2&amp;$A13,'EUC2'!$C:$F,MATCH("AWAY",'EUC2'!$C$1:$F$1,0),0),"")&amp;IFERROR(VLOOKUP(KM$2&amp;$A13,'EUC2'!$D:$E,MATCH("HOME",'EUC2'!$D$1:$E$1,0),0),"")</f>
        <v/>
      </c>
      <c r="KN13" s="25" t="str">
        <f>IFERROR(VLOOKUP(KN$2&amp;$B13,'FPL FIX2'!$N$1:$Q$400,MATCH("HOME",'FPL FIX2'!$N$1:$Q$1,0),0),"")&amp;IFERROR(VLOOKUP(KN$2&amp;$B13,'FPL FIX2'!$O$1:$P$400,MATCH("AWAY",'FPL FIX2'!$O$1:$P$1,0),0),"")&amp;IFERROR(VLOOKUP(KN$2&amp;$A13,'FA2'!$A:$D,MATCH("AWAY",'FA2'!$A$1:$D$1,0),0),"")&amp;IFERROR(VLOOKUP(KN$2&amp;$A13,'FA2'!$B:$C,MATCH("HOME",'FA2'!$B$1:$C$1,0),0),"")&amp;IFERROR(VLOOKUP(KN$2&amp;$A13,'EFL2'!$A:$D,MATCH("AWAY",'EFL2'!$A$1:$D$1,0),0),"")&amp;IFERROR(VLOOKUP(KN$2&amp;$A13,'EFL2'!$B:$C,MATCH("HOME",'EFL2'!$B$1:$C$1,0),0),"")&amp;IFERROR(VLOOKUP(KN$2&amp;$A13,'UCL2'!$C:$F,MATCH("AWAY",'UCL2'!$C$1:$F$1,0),0),"")&amp;IFERROR(VLOOKUP(KN$2&amp;$A13,'UCL2'!$D:$E,MATCH("HOME",'UCL2'!$D$1:$E$1,0),0),"")&amp;IFERROR(VLOOKUP(KN$2&amp;$A13,'EU2'!$C:$F,MATCH("AWAY",'EU2'!$C$1:$F$1,0),0),"")&amp;IFERROR(VLOOKUP(KN$2&amp;$A13,'EU2'!$D:$E,MATCH("HOME",'EU2'!$D$1:$E$1,0),0),"")&amp;IFERROR(VLOOKUP(KN$2&amp;$A13,'EUC2'!$C:$F,MATCH("AWAY",'EUC2'!$C$1:$F$1,0),0),"")&amp;IFERROR(VLOOKUP(KN$2&amp;$A13,'EUC2'!$D:$E,MATCH("HOME",'EUC2'!$D$1:$E$1,0),0),"")</f>
        <v/>
      </c>
      <c r="KO13" s="25" t="str">
        <f>IFERROR(VLOOKUP(KO$2&amp;$B13,'FPL FIX2'!$N$1:$Q$400,MATCH("HOME",'FPL FIX2'!$N$1:$Q$1,0),0),"")&amp;IFERROR(VLOOKUP(KO$2&amp;$B13,'FPL FIX2'!$O$1:$P$400,MATCH("AWAY",'FPL FIX2'!$O$1:$P$1,0),0),"")&amp;IFERROR(VLOOKUP(KO$2&amp;$A13,'FA2'!$A:$D,MATCH("AWAY",'FA2'!$A$1:$D$1,0),0),"")&amp;IFERROR(VLOOKUP(KO$2&amp;$A13,'FA2'!$B:$C,MATCH("HOME",'FA2'!$B$1:$C$1,0),0),"")&amp;IFERROR(VLOOKUP(KO$2&amp;$A13,'EFL2'!$A:$D,MATCH("AWAY",'EFL2'!$A$1:$D$1,0),0),"")&amp;IFERROR(VLOOKUP(KO$2&amp;$A13,'EFL2'!$B:$C,MATCH("HOME",'EFL2'!$B$1:$C$1,0),0),"")&amp;IFERROR(VLOOKUP(KO$2&amp;$A13,'UCL2'!$C:$F,MATCH("AWAY",'UCL2'!$C$1:$F$1,0),0),"")&amp;IFERROR(VLOOKUP(KO$2&amp;$A13,'UCL2'!$D:$E,MATCH("HOME",'UCL2'!$D$1:$E$1,0),0),"")&amp;IFERROR(VLOOKUP(KO$2&amp;$A13,'EU2'!$C:$F,MATCH("AWAY",'EU2'!$C$1:$F$1,0),0),"")&amp;IFERROR(VLOOKUP(KO$2&amp;$A13,'EU2'!$D:$E,MATCH("HOME",'EU2'!$D$1:$E$1,0),0),"")&amp;IFERROR(VLOOKUP(KO$2&amp;$A13,'EUC2'!$C:$F,MATCH("AWAY",'EUC2'!$C$1:$F$1,0),0),"")&amp;IFERROR(VLOOKUP(KO$2&amp;$A13,'EUC2'!$D:$E,MATCH("HOME",'EUC2'!$D$1:$E$1,0),0),"")</f>
        <v/>
      </c>
      <c r="KP13" s="25" t="str">
        <f>IFERROR(VLOOKUP(KP$2&amp;$B13,'FPL FIX2'!$N$1:$Q$400,MATCH("HOME",'FPL FIX2'!$N$1:$Q$1,0),0),"")&amp;IFERROR(VLOOKUP(KP$2&amp;$B13,'FPL FIX2'!$O$1:$P$400,MATCH("AWAY",'FPL FIX2'!$O$1:$P$1,0),0),"")&amp;IFERROR(VLOOKUP(KP$2&amp;$A13,'FA2'!$A:$D,MATCH("AWAY",'FA2'!$A$1:$D$1,0),0),"")&amp;IFERROR(VLOOKUP(KP$2&amp;$A13,'FA2'!$B:$C,MATCH("HOME",'FA2'!$B$1:$C$1,0),0),"")&amp;IFERROR(VLOOKUP(KP$2&amp;$A13,'EFL2'!$A:$D,MATCH("AWAY",'EFL2'!$A$1:$D$1,0),0),"")&amp;IFERROR(VLOOKUP(KP$2&amp;$A13,'EFL2'!$B:$C,MATCH("HOME",'EFL2'!$B$1:$C$1,0),0),"")&amp;IFERROR(VLOOKUP(KP$2&amp;$A13,'UCL2'!$C:$F,MATCH("AWAY",'UCL2'!$C$1:$F$1,0),0),"")&amp;IFERROR(VLOOKUP(KP$2&amp;$A13,'UCL2'!$D:$E,MATCH("HOME",'UCL2'!$D$1:$E$1,0),0),"")&amp;IFERROR(VLOOKUP(KP$2&amp;$A13,'EU2'!$C:$F,MATCH("AWAY",'EU2'!$C$1:$F$1,0),0),"")&amp;IFERROR(VLOOKUP(KP$2&amp;$A13,'EU2'!$D:$E,MATCH("HOME",'EU2'!$D$1:$E$1,0),0),"")&amp;IFERROR(VLOOKUP(KP$2&amp;$A13,'EUC2'!$C:$F,MATCH("AWAY",'EUC2'!$C$1:$F$1,0),0),"")&amp;IFERROR(VLOOKUP(KP$2&amp;$A13,'EUC2'!$D:$E,MATCH("HOME",'EUC2'!$D$1:$E$1,0),0),"")</f>
        <v/>
      </c>
      <c r="KQ13" s="25" t="str">
        <f>IFERROR(VLOOKUP(KQ$2&amp;$B13,'FPL FIX2'!$N$1:$Q$400,MATCH("HOME",'FPL FIX2'!$N$1:$Q$1,0),0),"")&amp;IFERROR(VLOOKUP(KQ$2&amp;$B13,'FPL FIX2'!$O$1:$P$400,MATCH("AWAY",'FPL FIX2'!$O$1:$P$1,0),0),"")&amp;IFERROR(VLOOKUP(KQ$2&amp;$A13,'FA2'!$A:$D,MATCH("AWAY",'FA2'!$A$1:$D$1,0),0),"")&amp;IFERROR(VLOOKUP(KQ$2&amp;$A13,'FA2'!$B:$C,MATCH("HOME",'FA2'!$B$1:$C$1,0),0),"")&amp;IFERROR(VLOOKUP(KQ$2&amp;$A13,'EFL2'!$A:$D,MATCH("AWAY",'EFL2'!$A$1:$D$1,0),0),"")&amp;IFERROR(VLOOKUP(KQ$2&amp;$A13,'EFL2'!$B:$C,MATCH("HOME",'EFL2'!$B$1:$C$1,0),0),"")&amp;IFERROR(VLOOKUP(KQ$2&amp;$A13,'UCL2'!$C:$F,MATCH("AWAY",'UCL2'!$C$1:$F$1,0),0),"")&amp;IFERROR(VLOOKUP(KQ$2&amp;$A13,'UCL2'!$D:$E,MATCH("HOME",'UCL2'!$D$1:$E$1,0),0),"")&amp;IFERROR(VLOOKUP(KQ$2&amp;$A13,'EU2'!$C:$F,MATCH("AWAY",'EU2'!$C$1:$F$1,0),0),"")&amp;IFERROR(VLOOKUP(KQ$2&amp;$A13,'EU2'!$D:$E,MATCH("HOME",'EU2'!$D$1:$E$1,0),0),"")&amp;IFERROR(VLOOKUP(KQ$2&amp;$A13,'EUC2'!$C:$F,MATCH("AWAY",'EUC2'!$C$1:$F$1,0),0),"")&amp;IFERROR(VLOOKUP(KQ$2&amp;$A13,'EUC2'!$D:$E,MATCH("HOME",'EUC2'!$D$1:$E$1,0),0),"")</f>
        <v>TOT</v>
      </c>
      <c r="KR13" s="25" t="str">
        <f>IFERROR(VLOOKUP(KR$2&amp;$B13,'FPL FIX2'!$N$1:$Q$400,MATCH("HOME",'FPL FIX2'!$N$1:$Q$1,0),0),"")&amp;IFERROR(VLOOKUP(KR$2&amp;$B13,'FPL FIX2'!$O$1:$P$400,MATCH("AWAY",'FPL FIX2'!$O$1:$P$1,0),0),"")&amp;IFERROR(VLOOKUP(KR$2&amp;$A13,'FA2'!$A:$D,MATCH("AWAY",'FA2'!$A$1:$D$1,0),0),"")&amp;IFERROR(VLOOKUP(KR$2&amp;$A13,'FA2'!$B:$C,MATCH("HOME",'FA2'!$B$1:$C$1,0),0),"")&amp;IFERROR(VLOOKUP(KR$2&amp;$A13,'EFL2'!$A:$D,MATCH("AWAY",'EFL2'!$A$1:$D$1,0),0),"")&amp;IFERROR(VLOOKUP(KR$2&amp;$A13,'EFL2'!$B:$C,MATCH("HOME",'EFL2'!$B$1:$C$1,0),0),"")&amp;IFERROR(VLOOKUP(KR$2&amp;$A13,'UCL2'!$C:$F,MATCH("AWAY",'UCL2'!$C$1:$F$1,0),0),"")&amp;IFERROR(VLOOKUP(KR$2&amp;$A13,'UCL2'!$D:$E,MATCH("HOME",'UCL2'!$D$1:$E$1,0),0),"")&amp;IFERROR(VLOOKUP(KR$2&amp;$A13,'EU2'!$C:$F,MATCH("AWAY",'EU2'!$C$1:$F$1,0),0),"")&amp;IFERROR(VLOOKUP(KR$2&amp;$A13,'EU2'!$D:$E,MATCH("HOME",'EU2'!$D$1:$E$1,0),0),"")&amp;IFERROR(VLOOKUP(KR$2&amp;$A13,'EUC2'!$C:$F,MATCH("AWAY",'EUC2'!$C$1:$F$1,0),0),"")&amp;IFERROR(VLOOKUP(KR$2&amp;$A13,'EUC2'!$D:$E,MATCH("HOME",'EUC2'!$D$1:$E$1,0),0),"")</f>
        <v/>
      </c>
      <c r="KS13" s="25" t="str">
        <f>IFERROR(VLOOKUP(KS$2&amp;$B13,'FPL FIX2'!$N$1:$Q$400,MATCH("HOME",'FPL FIX2'!$N$1:$Q$1,0),0),"")&amp;IFERROR(VLOOKUP(KS$2&amp;$B13,'FPL FIX2'!$O$1:$P$400,MATCH("AWAY",'FPL FIX2'!$O$1:$P$1,0),0),"")&amp;IFERROR(VLOOKUP(KS$2&amp;$A13,'FA2'!$A:$D,MATCH("AWAY",'FA2'!$A$1:$D$1,0),0),"")&amp;IFERROR(VLOOKUP(KS$2&amp;$A13,'FA2'!$B:$C,MATCH("HOME",'FA2'!$B$1:$C$1,0),0),"")&amp;IFERROR(VLOOKUP(KS$2&amp;$A13,'EFL2'!$A:$D,MATCH("AWAY",'EFL2'!$A$1:$D$1,0),0),"")&amp;IFERROR(VLOOKUP(KS$2&amp;$A13,'EFL2'!$B:$C,MATCH("HOME",'EFL2'!$B$1:$C$1,0),0),"")&amp;IFERROR(VLOOKUP(KS$2&amp;$A13,'UCL2'!$C:$F,MATCH("AWAY",'UCL2'!$C$1:$F$1,0),0),"")&amp;IFERROR(VLOOKUP(KS$2&amp;$A13,'UCL2'!$D:$E,MATCH("HOME",'UCL2'!$D$1:$E$1,0),0),"")&amp;IFERROR(VLOOKUP(KS$2&amp;$A13,'EU2'!$C:$F,MATCH("AWAY",'EU2'!$C$1:$F$1,0),0),"")&amp;IFERROR(VLOOKUP(KS$2&amp;$A13,'EU2'!$D:$E,MATCH("HOME",'EU2'!$D$1:$E$1,0),0),"")&amp;IFERROR(VLOOKUP(KS$2&amp;$A13,'EUC2'!$C:$F,MATCH("AWAY",'EUC2'!$C$1:$F$1,0),0),"")&amp;IFERROR(VLOOKUP(KS$2&amp;$A13,'EUC2'!$D:$E,MATCH("HOME",'EUC2'!$D$1:$E$1,0),0),"")</f>
        <v/>
      </c>
      <c r="KT13" s="25" t="str">
        <f>IFERROR(VLOOKUP(KT$2&amp;$B13,'FPL FIX2'!$N$1:$Q$400,MATCH("HOME",'FPL FIX2'!$N$1:$Q$1,0),0),"")&amp;IFERROR(VLOOKUP(KT$2&amp;$B13,'FPL FIX2'!$O$1:$P$400,MATCH("AWAY",'FPL FIX2'!$O$1:$P$1,0),0),"")&amp;IFERROR(VLOOKUP(KT$2&amp;$A13,'FA2'!$A:$D,MATCH("AWAY",'FA2'!$A$1:$D$1,0),0),"")&amp;IFERROR(VLOOKUP(KT$2&amp;$A13,'FA2'!$B:$C,MATCH("HOME",'FA2'!$B$1:$C$1,0),0),"")&amp;IFERROR(VLOOKUP(KT$2&amp;$A13,'EFL2'!$A:$D,MATCH("AWAY",'EFL2'!$A$1:$D$1,0),0),"")&amp;IFERROR(VLOOKUP(KT$2&amp;$A13,'EFL2'!$B:$C,MATCH("HOME",'EFL2'!$B$1:$C$1,0),0),"")&amp;IFERROR(VLOOKUP(KT$2&amp;$A13,'UCL2'!$C:$F,MATCH("AWAY",'UCL2'!$C$1:$F$1,0),0),"")&amp;IFERROR(VLOOKUP(KT$2&amp;$A13,'UCL2'!$D:$E,MATCH("HOME",'UCL2'!$D$1:$E$1,0),0),"")&amp;IFERROR(VLOOKUP(KT$2&amp;$A13,'EU2'!$C:$F,MATCH("AWAY",'EU2'!$C$1:$F$1,0),0),"")&amp;IFERROR(VLOOKUP(KT$2&amp;$A13,'EU2'!$D:$E,MATCH("HOME",'EU2'!$D$1:$E$1,0),0),"")&amp;IFERROR(VLOOKUP(KT$2&amp;$A13,'EUC2'!$C:$F,MATCH("AWAY",'EUC2'!$C$1:$F$1,0),0),"")&amp;IFERROR(VLOOKUP(KT$2&amp;$A13,'EUC2'!$D:$E,MATCH("HOME",'EUC2'!$D$1:$E$1,0),0),"")</f>
        <v/>
      </c>
      <c r="KU13" s="25" t="str">
        <f>IFERROR(VLOOKUP(KU$2&amp;$B13,'FPL FIX2'!$N$1:$Q$400,MATCH("HOME",'FPL FIX2'!$N$1:$Q$1,0),0),"")&amp;IFERROR(VLOOKUP(KU$2&amp;$B13,'FPL FIX2'!$O$1:$P$400,MATCH("AWAY",'FPL FIX2'!$O$1:$P$1,0),0),"")&amp;IFERROR(VLOOKUP(KU$2&amp;$A13,'FA2'!$A:$D,MATCH("AWAY",'FA2'!$A$1:$D$1,0),0),"")&amp;IFERROR(VLOOKUP(KU$2&amp;$A13,'FA2'!$B:$C,MATCH("HOME",'FA2'!$B$1:$C$1,0),0),"")&amp;IFERROR(VLOOKUP(KU$2&amp;$A13,'EFL2'!$A:$D,MATCH("AWAY",'EFL2'!$A$1:$D$1,0),0),"")&amp;IFERROR(VLOOKUP(KU$2&amp;$A13,'EFL2'!$B:$C,MATCH("HOME",'EFL2'!$B$1:$C$1,0),0),"")&amp;IFERROR(VLOOKUP(KU$2&amp;$A13,'UCL2'!$C:$F,MATCH("AWAY",'UCL2'!$C$1:$F$1,0),0),"")&amp;IFERROR(VLOOKUP(KU$2&amp;$A13,'UCL2'!$D:$E,MATCH("HOME",'UCL2'!$D$1:$E$1,0),0),"")&amp;IFERROR(VLOOKUP(KU$2&amp;$A13,'EU2'!$C:$F,MATCH("AWAY",'EU2'!$C$1:$F$1,0),0),"")&amp;IFERROR(VLOOKUP(KU$2&amp;$A13,'EU2'!$D:$E,MATCH("HOME",'EU2'!$D$1:$E$1,0),0),"")&amp;IFERROR(VLOOKUP(KU$2&amp;$A13,'EUC2'!$C:$F,MATCH("AWAY",'EUC2'!$C$1:$F$1,0),0),"")&amp;IFERROR(VLOOKUP(KU$2&amp;$A13,'EUC2'!$D:$E,MATCH("HOME",'EUC2'!$D$1:$E$1,0),0),"")</f>
        <v/>
      </c>
      <c r="KV13" s="25" t="str">
        <f>IFERROR(VLOOKUP(KV$2&amp;$B13,'FPL FIX2'!$N$1:$Q$400,MATCH("HOME",'FPL FIX2'!$N$1:$Q$1,0),0),"")&amp;IFERROR(VLOOKUP(KV$2&amp;$B13,'FPL FIX2'!$O$1:$P$400,MATCH("AWAY",'FPL FIX2'!$O$1:$P$1,0),0),"")&amp;IFERROR(VLOOKUP(KV$2&amp;$A13,'FA2'!$A:$D,MATCH("AWAY",'FA2'!$A$1:$D$1,0),0),"")&amp;IFERROR(VLOOKUP(KV$2&amp;$A13,'FA2'!$B:$C,MATCH("HOME",'FA2'!$B$1:$C$1,0),0),"")&amp;IFERROR(VLOOKUP(KV$2&amp;$A13,'EFL2'!$A:$D,MATCH("AWAY",'EFL2'!$A$1:$D$1,0),0),"")&amp;IFERROR(VLOOKUP(KV$2&amp;$A13,'EFL2'!$B:$C,MATCH("HOME",'EFL2'!$B$1:$C$1,0),0),"")&amp;IFERROR(VLOOKUP(KV$2&amp;$A13,'UCL2'!$C:$F,MATCH("AWAY",'UCL2'!$C$1:$F$1,0),0),"")&amp;IFERROR(VLOOKUP(KV$2&amp;$A13,'UCL2'!$D:$E,MATCH("HOME",'UCL2'!$D$1:$E$1,0),0),"")&amp;IFERROR(VLOOKUP(KV$2&amp;$A13,'EU2'!$C:$F,MATCH("AWAY",'EU2'!$C$1:$F$1,0),0),"")&amp;IFERROR(VLOOKUP(KV$2&amp;$A13,'EU2'!$D:$E,MATCH("HOME",'EU2'!$D$1:$E$1,0),0),"")&amp;IFERROR(VLOOKUP(KV$2&amp;$A13,'EUC2'!$C:$F,MATCH("AWAY",'EUC2'!$C$1:$F$1,0),0),"")&amp;IFERROR(VLOOKUP(KV$2&amp;$A13,'EUC2'!$D:$E,MATCH("HOME",'EUC2'!$D$1:$E$1,0),0),"")</f>
        <v/>
      </c>
      <c r="KW13" s="25" t="str">
        <f>IFERROR(VLOOKUP(KW$2&amp;$B13,'FPL FIX2'!$N$1:$Q$400,MATCH("HOME",'FPL FIX2'!$N$1:$Q$1,0),0),"")&amp;IFERROR(VLOOKUP(KW$2&amp;$B13,'FPL FIX2'!$O$1:$P$400,MATCH("AWAY",'FPL FIX2'!$O$1:$P$1,0),0),"")&amp;IFERROR(VLOOKUP(KW$2&amp;$A13,'FA2'!$A:$D,MATCH("AWAY",'FA2'!$A$1:$D$1,0),0),"")&amp;IFERROR(VLOOKUP(KW$2&amp;$A13,'FA2'!$B:$C,MATCH("HOME",'FA2'!$B$1:$C$1,0),0),"")&amp;IFERROR(VLOOKUP(KW$2&amp;$A13,'EFL2'!$A:$D,MATCH("AWAY",'EFL2'!$A$1:$D$1,0),0),"")&amp;IFERROR(VLOOKUP(KW$2&amp;$A13,'EFL2'!$B:$C,MATCH("HOME",'EFL2'!$B$1:$C$1,0),0),"")&amp;IFERROR(VLOOKUP(KW$2&amp;$A13,'UCL2'!$C:$F,MATCH("AWAY",'UCL2'!$C$1:$F$1,0),0),"")&amp;IFERROR(VLOOKUP(KW$2&amp;$A13,'UCL2'!$D:$E,MATCH("HOME",'UCL2'!$D$1:$E$1,0),0),"")&amp;IFERROR(VLOOKUP(KW$2&amp;$A13,'EU2'!$C:$F,MATCH("AWAY",'EU2'!$C$1:$F$1,0),0),"")&amp;IFERROR(VLOOKUP(KW$2&amp;$A13,'EU2'!$D:$E,MATCH("HOME",'EU2'!$D$1:$E$1,0),0),"")&amp;IFERROR(VLOOKUP(KW$2&amp;$A13,'EUC2'!$C:$F,MATCH("AWAY",'EUC2'!$C$1:$F$1,0),0),"")&amp;IFERROR(VLOOKUP(KW$2&amp;$A13,'EUC2'!$D:$E,MATCH("HOME",'EUC2'!$D$1:$E$1,0),0),"")</f>
        <v/>
      </c>
      <c r="KX13" s="25" t="str">
        <f>IFERROR(VLOOKUP(KX$2&amp;$B13,'FPL FIX2'!$N$1:$Q$400,MATCH("HOME",'FPL FIX2'!$N$1:$Q$1,0),0),"")&amp;IFERROR(VLOOKUP(KX$2&amp;$B13,'FPL FIX2'!$O$1:$P$400,MATCH("AWAY",'FPL FIX2'!$O$1:$P$1,0),0),"")&amp;IFERROR(VLOOKUP(KX$2&amp;$A13,'FA2'!$A:$D,MATCH("AWAY",'FA2'!$A$1:$D$1,0),0),"")&amp;IFERROR(VLOOKUP(KX$2&amp;$A13,'FA2'!$B:$C,MATCH("HOME",'FA2'!$B$1:$C$1,0),0),"")&amp;IFERROR(VLOOKUP(KX$2&amp;$A13,'EFL2'!$A:$D,MATCH("AWAY",'EFL2'!$A$1:$D$1,0),0),"")&amp;IFERROR(VLOOKUP(KX$2&amp;$A13,'EFL2'!$B:$C,MATCH("HOME",'EFL2'!$B$1:$C$1,0),0),"")&amp;IFERROR(VLOOKUP(KX$2&amp;$A13,'UCL2'!$C:$F,MATCH("AWAY",'UCL2'!$C$1:$F$1,0),0),"")&amp;IFERROR(VLOOKUP(KX$2&amp;$A13,'UCL2'!$D:$E,MATCH("HOME",'UCL2'!$D$1:$E$1,0),0),"")&amp;IFERROR(VLOOKUP(KX$2&amp;$A13,'EU2'!$C:$F,MATCH("AWAY",'EU2'!$C$1:$F$1,0),0),"")&amp;IFERROR(VLOOKUP(KX$2&amp;$A13,'EU2'!$D:$E,MATCH("HOME",'EU2'!$D$1:$E$1,0),0),"")&amp;IFERROR(VLOOKUP(KX$2&amp;$A13,'EUC2'!$C:$F,MATCH("AWAY",'EUC2'!$C$1:$F$1,0),0),"")&amp;IFERROR(VLOOKUP(KX$2&amp;$A13,'EUC2'!$D:$E,MATCH("HOME",'EUC2'!$D$1:$E$1,0),0),"")</f>
        <v/>
      </c>
      <c r="KY13" s="25" t="str">
        <f>IFERROR(VLOOKUP(KY$2&amp;$B13,'FPL FIX2'!$N$1:$Q$400,MATCH("HOME",'FPL FIX2'!$N$1:$Q$1,0),0),"")&amp;IFERROR(VLOOKUP(KY$2&amp;$B13,'FPL FIX2'!$O$1:$P$400,MATCH("AWAY",'FPL FIX2'!$O$1:$P$1,0),0),"")&amp;IFERROR(VLOOKUP(KY$2&amp;$A13,'FA2'!$A:$D,MATCH("AWAY",'FA2'!$A$1:$D$1,0),0),"")&amp;IFERROR(VLOOKUP(KY$2&amp;$A13,'FA2'!$B:$C,MATCH("HOME",'FA2'!$B$1:$C$1,0),0),"")&amp;IFERROR(VLOOKUP(KY$2&amp;$A13,'EFL2'!$A:$D,MATCH("AWAY",'EFL2'!$A$1:$D$1,0),0),"")&amp;IFERROR(VLOOKUP(KY$2&amp;$A13,'EFL2'!$B:$C,MATCH("HOME",'EFL2'!$B$1:$C$1,0),0),"")&amp;IFERROR(VLOOKUP(KY$2&amp;$A13,'UCL2'!$C:$F,MATCH("AWAY",'UCL2'!$C$1:$F$1,0),0),"")&amp;IFERROR(VLOOKUP(KY$2&amp;$A13,'UCL2'!$D:$E,MATCH("HOME",'UCL2'!$D$1:$E$1,0),0),"")&amp;IFERROR(VLOOKUP(KY$2&amp;$A13,'EU2'!$C:$F,MATCH("AWAY",'EU2'!$C$1:$F$1,0),0),"")&amp;IFERROR(VLOOKUP(KY$2&amp;$A13,'EU2'!$D:$E,MATCH("HOME",'EU2'!$D$1:$E$1,0),0),"")&amp;IFERROR(VLOOKUP(KY$2&amp;$A13,'EUC2'!$C:$F,MATCH("AWAY",'EUC2'!$C$1:$F$1,0),0),"")&amp;IFERROR(VLOOKUP(KY$2&amp;$A13,'EUC2'!$D:$E,MATCH("HOME",'EUC2'!$D$1:$E$1,0),0),"")</f>
        <v/>
      </c>
      <c r="KZ13" s="25" t="str">
        <f>IFERROR(VLOOKUP(KZ$2&amp;$B13,'FPL FIX2'!$N$1:$Q$400,MATCH("HOME",'FPL FIX2'!$N$1:$Q$1,0),0),"")&amp;IFERROR(VLOOKUP(KZ$2&amp;$B13,'FPL FIX2'!$O$1:$P$400,MATCH("AWAY",'FPL FIX2'!$O$1:$P$1,0),0),"")&amp;IFERROR(VLOOKUP(KZ$2&amp;$A13,'FA2'!$A:$D,MATCH("AWAY",'FA2'!$A$1:$D$1,0),0),"")&amp;IFERROR(VLOOKUP(KZ$2&amp;$A13,'FA2'!$B:$C,MATCH("HOME",'FA2'!$B$1:$C$1,0),0),"")&amp;IFERROR(VLOOKUP(KZ$2&amp;$A13,'EFL2'!$A:$D,MATCH("AWAY",'EFL2'!$A$1:$D$1,0),0),"")&amp;IFERROR(VLOOKUP(KZ$2&amp;$A13,'EFL2'!$B:$C,MATCH("HOME",'EFL2'!$B$1:$C$1,0),0),"")&amp;IFERROR(VLOOKUP(KZ$2&amp;$A13,'UCL2'!$C:$F,MATCH("AWAY",'UCL2'!$C$1:$F$1,0),0),"")&amp;IFERROR(VLOOKUP(KZ$2&amp;$A13,'UCL2'!$D:$E,MATCH("HOME",'UCL2'!$D$1:$E$1,0),0),"")&amp;IFERROR(VLOOKUP(KZ$2&amp;$A13,'EU2'!$C:$F,MATCH("AWAY",'EU2'!$C$1:$F$1,0),0),"")&amp;IFERROR(VLOOKUP(KZ$2&amp;$A13,'EU2'!$D:$E,MATCH("HOME",'EU2'!$D$1:$E$1,0),0),"")&amp;IFERROR(VLOOKUP(KZ$2&amp;$A13,'EUC2'!$C:$F,MATCH("AWAY",'EUC2'!$C$1:$F$1,0),0),"")&amp;IFERROR(VLOOKUP(KZ$2&amp;$A13,'EUC2'!$D:$E,MATCH("HOME",'EUC2'!$D$1:$E$1,0),0),"")</f>
        <v/>
      </c>
      <c r="LA13" s="25" t="str">
        <f>IFERROR(VLOOKUP(LA$2&amp;$B13,'FPL FIX2'!$N$1:$Q$400,MATCH("HOME",'FPL FIX2'!$N$1:$Q$1,0),0),"")&amp;IFERROR(VLOOKUP(LA$2&amp;$B13,'FPL FIX2'!$O$1:$P$400,MATCH("AWAY",'FPL FIX2'!$O$1:$P$1,0),0),"")&amp;IFERROR(VLOOKUP(LA$2&amp;$A13,'FA2'!$A:$D,MATCH("AWAY",'FA2'!$A$1:$D$1,0),0),"")&amp;IFERROR(VLOOKUP(LA$2&amp;$A13,'FA2'!$B:$C,MATCH("HOME",'FA2'!$B$1:$C$1,0),0),"")&amp;IFERROR(VLOOKUP(LA$2&amp;$A13,'EFL2'!$A:$D,MATCH("AWAY",'EFL2'!$A$1:$D$1,0),0),"")&amp;IFERROR(VLOOKUP(LA$2&amp;$A13,'EFL2'!$B:$C,MATCH("HOME",'EFL2'!$B$1:$C$1,0),0),"")&amp;IFERROR(VLOOKUP(LA$2&amp;$A13,'UCL2'!$C:$F,MATCH("AWAY",'UCL2'!$C$1:$F$1,0),0),"")&amp;IFERROR(VLOOKUP(LA$2&amp;$A13,'UCL2'!$D:$E,MATCH("HOME",'UCL2'!$D$1:$E$1,0),0),"")&amp;IFERROR(VLOOKUP(LA$2&amp;$A13,'EU2'!$C:$F,MATCH("AWAY",'EU2'!$C$1:$F$1,0),0),"")&amp;IFERROR(VLOOKUP(LA$2&amp;$A13,'EU2'!$D:$E,MATCH("HOME",'EU2'!$D$1:$E$1,0),0),"")&amp;IFERROR(VLOOKUP(LA$2&amp;$A13,'EUC2'!$C:$F,MATCH("AWAY",'EUC2'!$C$1:$F$1,0),0),"")&amp;IFERROR(VLOOKUP(LA$2&amp;$A13,'EUC2'!$D:$E,MATCH("HOME",'EUC2'!$D$1:$E$1,0),0),"")</f>
        <v/>
      </c>
      <c r="LB13" s="25" t="str">
        <f>IFERROR(VLOOKUP(LB$2&amp;$B13,'FPL FIX2'!$N$1:$Q$400,MATCH("HOME",'FPL FIX2'!$N$1:$Q$1,0),0),"")&amp;IFERROR(VLOOKUP(LB$2&amp;$B13,'FPL FIX2'!$O$1:$P$400,MATCH("AWAY",'FPL FIX2'!$O$1:$P$1,0),0),"")&amp;IFERROR(VLOOKUP(LB$2&amp;$A13,'FA2'!$A:$D,MATCH("AWAY",'FA2'!$A$1:$D$1,0),0),"")&amp;IFERROR(VLOOKUP(LB$2&amp;$A13,'FA2'!$B:$C,MATCH("HOME",'FA2'!$B$1:$C$1,0),0),"")&amp;IFERROR(VLOOKUP(LB$2&amp;$A13,'EFL2'!$A:$D,MATCH("AWAY",'EFL2'!$A$1:$D$1,0),0),"")&amp;IFERROR(VLOOKUP(LB$2&amp;$A13,'EFL2'!$B:$C,MATCH("HOME",'EFL2'!$B$1:$C$1,0),0),"")&amp;IFERROR(VLOOKUP(LB$2&amp;$A13,'UCL2'!$C:$F,MATCH("AWAY",'UCL2'!$C$1:$F$1,0),0),"")&amp;IFERROR(VLOOKUP(LB$2&amp;$A13,'UCL2'!$D:$E,MATCH("HOME",'UCL2'!$D$1:$E$1,0),0),"")&amp;IFERROR(VLOOKUP(LB$2&amp;$A13,'EU2'!$C:$F,MATCH("AWAY",'EU2'!$C$1:$F$1,0),0),"")&amp;IFERROR(VLOOKUP(LB$2&amp;$A13,'EU2'!$D:$E,MATCH("HOME",'EU2'!$D$1:$E$1,0),0),"")&amp;IFERROR(VLOOKUP(LB$2&amp;$A13,'EUC2'!$C:$F,MATCH("AWAY",'EUC2'!$C$1:$F$1,0),0),"")&amp;IFERROR(VLOOKUP(LB$2&amp;$A13,'EUC2'!$D:$E,MATCH("HOME",'EUC2'!$D$1:$E$1,0),0),"")</f>
        <v/>
      </c>
      <c r="LC13" s="25" t="str">
        <f>IFERROR(VLOOKUP(LC$2&amp;$B13,'FPL FIX2'!$N$1:$Q$400,MATCH("HOME",'FPL FIX2'!$N$1:$Q$1,0),0),"")&amp;IFERROR(VLOOKUP(LC$2&amp;$B13,'FPL FIX2'!$O$1:$P$400,MATCH("AWAY",'FPL FIX2'!$O$1:$P$1,0),0),"")&amp;IFERROR(VLOOKUP(LC$2&amp;$A13,'FA2'!$A:$D,MATCH("AWAY",'FA2'!$A$1:$D$1,0),0),"")&amp;IFERROR(VLOOKUP(LC$2&amp;$A13,'FA2'!$B:$C,MATCH("HOME",'FA2'!$B$1:$C$1,0),0),"")&amp;IFERROR(VLOOKUP(LC$2&amp;$A13,'EFL2'!$A:$D,MATCH("AWAY",'EFL2'!$A$1:$D$1,0),0),"")&amp;IFERROR(VLOOKUP(LC$2&amp;$A13,'EFL2'!$B:$C,MATCH("HOME",'EFL2'!$B$1:$C$1,0),0),"")&amp;IFERROR(VLOOKUP(LC$2&amp;$A13,'UCL2'!$C:$F,MATCH("AWAY",'UCL2'!$C$1:$F$1,0),0),"")&amp;IFERROR(VLOOKUP(LC$2&amp;$A13,'UCL2'!$D:$E,MATCH("HOME",'UCL2'!$D$1:$E$1,0),0),"")&amp;IFERROR(VLOOKUP(LC$2&amp;$A13,'EU2'!$C:$F,MATCH("AWAY",'EU2'!$C$1:$F$1,0),0),"")&amp;IFERROR(VLOOKUP(LC$2&amp;$A13,'EU2'!$D:$E,MATCH("HOME",'EU2'!$D$1:$E$1,0),0),"")&amp;IFERROR(VLOOKUP(LC$2&amp;$A13,'EUC2'!$C:$F,MATCH("AWAY",'EUC2'!$C$1:$F$1,0),0),"")&amp;IFERROR(VLOOKUP(LC$2&amp;$A13,'EUC2'!$D:$E,MATCH("HOME",'EUC2'!$D$1:$E$1,0),0),"")</f>
        <v/>
      </c>
      <c r="LD13" s="25" t="str">
        <f>IFERROR(VLOOKUP(LD$2&amp;$B13,'FPL FIX2'!$N$1:$Q$400,MATCH("HOME",'FPL FIX2'!$N$1:$Q$1,0),0),"")&amp;IFERROR(VLOOKUP(LD$2&amp;$B13,'FPL FIX2'!$O$1:$P$400,MATCH("AWAY",'FPL FIX2'!$O$1:$P$1,0),0),"")&amp;IFERROR(VLOOKUP(LD$2&amp;$A13,'FA2'!$A:$D,MATCH("AWAY",'FA2'!$A$1:$D$1,0),0),"")&amp;IFERROR(VLOOKUP(LD$2&amp;$A13,'FA2'!$B:$C,MATCH("HOME",'FA2'!$B$1:$C$1,0),0),"")&amp;IFERROR(VLOOKUP(LD$2&amp;$A13,'EFL2'!$A:$D,MATCH("AWAY",'EFL2'!$A$1:$D$1,0),0),"")&amp;IFERROR(VLOOKUP(LD$2&amp;$A13,'EFL2'!$B:$C,MATCH("HOME",'EFL2'!$B$1:$C$1,0),0),"")&amp;IFERROR(VLOOKUP(LD$2&amp;$A13,'UCL2'!$C:$F,MATCH("AWAY",'UCL2'!$C$1:$F$1,0),0),"")&amp;IFERROR(VLOOKUP(LD$2&amp;$A13,'UCL2'!$D:$E,MATCH("HOME",'UCL2'!$D$1:$E$1,0),0),"")&amp;IFERROR(VLOOKUP(LD$2&amp;$A13,'EU2'!$C:$F,MATCH("AWAY",'EU2'!$C$1:$F$1,0),0),"")&amp;IFERROR(VLOOKUP(LD$2&amp;$A13,'EU2'!$D:$E,MATCH("HOME",'EU2'!$D$1:$E$1,0),0),"")&amp;IFERROR(VLOOKUP(LD$2&amp;$A13,'EUC2'!$C:$F,MATCH("AWAY",'EUC2'!$C$1:$F$1,0),0),"")&amp;IFERROR(VLOOKUP(LD$2&amp;$A13,'EUC2'!$D:$E,MATCH("HOME",'EUC2'!$D$1:$E$1,0),0),"")</f>
        <v/>
      </c>
      <c r="LE13" s="25" t="str">
        <f>IFERROR(VLOOKUP(LE$2&amp;$B13,'FPL FIX2'!$N$1:$Q$400,MATCH("HOME",'FPL FIX2'!$N$1:$Q$1,0),0),"")&amp;IFERROR(VLOOKUP(LE$2&amp;$B13,'FPL FIX2'!$O$1:$P$400,MATCH("AWAY",'FPL FIX2'!$O$1:$P$1,0),0),"")&amp;IFERROR(VLOOKUP(LE$2&amp;$A13,'FA2'!$A:$D,MATCH("AWAY",'FA2'!$A$1:$D$1,0),0),"")&amp;IFERROR(VLOOKUP(LE$2&amp;$A13,'FA2'!$B:$C,MATCH("HOME",'FA2'!$B$1:$C$1,0),0),"")&amp;IFERROR(VLOOKUP(LE$2&amp;$A13,'EFL2'!$A:$D,MATCH("AWAY",'EFL2'!$A$1:$D$1,0),0),"")&amp;IFERROR(VLOOKUP(LE$2&amp;$A13,'EFL2'!$B:$C,MATCH("HOME",'EFL2'!$B$1:$C$1,0),0),"")&amp;IFERROR(VLOOKUP(LE$2&amp;$A13,'UCL2'!$C:$F,MATCH("AWAY",'UCL2'!$C$1:$F$1,0),0),"")&amp;IFERROR(VLOOKUP(LE$2&amp;$A13,'UCL2'!$D:$E,MATCH("HOME",'UCL2'!$D$1:$E$1,0),0),"")&amp;IFERROR(VLOOKUP(LE$2&amp;$A13,'EU2'!$C:$F,MATCH("AWAY",'EU2'!$C$1:$F$1,0),0),"")&amp;IFERROR(VLOOKUP(LE$2&amp;$A13,'EU2'!$D:$E,MATCH("HOME",'EU2'!$D$1:$E$1,0),0),"")&amp;IFERROR(VLOOKUP(LE$2&amp;$A13,'EUC2'!$C:$F,MATCH("AWAY",'EUC2'!$C$1:$F$1,0),0),"")&amp;IFERROR(VLOOKUP(LE$2&amp;$A13,'EUC2'!$D:$E,MATCH("HOME",'EUC2'!$D$1:$E$1,0),0),"")</f>
        <v/>
      </c>
      <c r="LF13" s="25" t="str">
        <f>IFERROR(VLOOKUP(LF$2&amp;$B13,'FPL FIX2'!$N$1:$Q$400,MATCH("HOME",'FPL FIX2'!$N$1:$Q$1,0),0),"")&amp;IFERROR(VLOOKUP(LF$2&amp;$B13,'FPL FIX2'!$O$1:$P$400,MATCH("AWAY",'FPL FIX2'!$O$1:$P$1,0),0),"")&amp;IFERROR(VLOOKUP(LF$2&amp;$A13,'FA2'!$A:$D,MATCH("AWAY",'FA2'!$A$1:$D$1,0),0),"")&amp;IFERROR(VLOOKUP(LF$2&amp;$A13,'FA2'!$B:$C,MATCH("HOME",'FA2'!$B$1:$C$1,0),0),"")&amp;IFERROR(VLOOKUP(LF$2&amp;$A13,'EFL2'!$A:$D,MATCH("AWAY",'EFL2'!$A$1:$D$1,0),0),"")&amp;IFERROR(VLOOKUP(LF$2&amp;$A13,'EFL2'!$B:$C,MATCH("HOME",'EFL2'!$B$1:$C$1,0),0),"")&amp;IFERROR(VLOOKUP(LF$2&amp;$A13,'UCL2'!$C:$F,MATCH("AWAY",'UCL2'!$C$1:$F$1,0),0),"")&amp;IFERROR(VLOOKUP(LF$2&amp;$A13,'UCL2'!$D:$E,MATCH("HOME",'UCL2'!$D$1:$E$1,0),0),"")&amp;IFERROR(VLOOKUP(LF$2&amp;$A13,'EU2'!$C:$F,MATCH("AWAY",'EU2'!$C$1:$F$1,0),0),"")&amp;IFERROR(VLOOKUP(LF$2&amp;$A13,'EU2'!$D:$E,MATCH("HOME",'EU2'!$D$1:$E$1,0),0),"")&amp;IFERROR(VLOOKUP(LF$2&amp;$A13,'EUC2'!$C:$F,MATCH("AWAY",'EUC2'!$C$1:$F$1,0),0),"")&amp;IFERROR(VLOOKUP(LF$2&amp;$A13,'EUC2'!$D:$E,MATCH("HOME",'EUC2'!$D$1:$E$1,0),0),"")</f>
        <v/>
      </c>
      <c r="LG13" s="25" t="str">
        <f>IFERROR(VLOOKUP(LG$2&amp;$B13,'FPL FIX2'!$N$1:$Q$400,MATCH("HOME",'FPL FIX2'!$N$1:$Q$1,0),0),"")&amp;IFERROR(VLOOKUP(LG$2&amp;$B13,'FPL FIX2'!$O$1:$P$400,MATCH("AWAY",'FPL FIX2'!$O$1:$P$1,0),0),"")&amp;IFERROR(VLOOKUP(LG$2&amp;$A13,'FA2'!$A:$D,MATCH("AWAY",'FA2'!$A$1:$D$1,0),0),"")&amp;IFERROR(VLOOKUP(LG$2&amp;$A13,'FA2'!$B:$C,MATCH("HOME",'FA2'!$B$1:$C$1,0),0),"")&amp;IFERROR(VLOOKUP(LG$2&amp;$A13,'EFL2'!$A:$D,MATCH("AWAY",'EFL2'!$A$1:$D$1,0),0),"")&amp;IFERROR(VLOOKUP(LG$2&amp;$A13,'EFL2'!$B:$C,MATCH("HOME",'EFL2'!$B$1:$C$1,0),0),"")&amp;IFERROR(VLOOKUP(LG$2&amp;$A13,'UCL2'!$C:$F,MATCH("AWAY",'UCL2'!$C$1:$F$1,0),0),"")&amp;IFERROR(VLOOKUP(LG$2&amp;$A13,'UCL2'!$D:$E,MATCH("HOME",'UCL2'!$D$1:$E$1,0),0),"")&amp;IFERROR(VLOOKUP(LG$2&amp;$A13,'EU2'!$C:$F,MATCH("AWAY",'EU2'!$C$1:$F$1,0),0),"")&amp;IFERROR(VLOOKUP(LG$2&amp;$A13,'EU2'!$D:$E,MATCH("HOME",'EU2'!$D$1:$E$1,0),0),"")&amp;IFERROR(VLOOKUP(LG$2&amp;$A13,'EUC2'!$C:$F,MATCH("AWAY",'EUC2'!$C$1:$F$1,0),0),"")&amp;IFERROR(VLOOKUP(LG$2&amp;$A13,'EUC2'!$D:$E,MATCH("HOME",'EUC2'!$D$1:$E$1,0),0),"")</f>
        <v/>
      </c>
      <c r="LH13" s="25" t="str">
        <f>IFERROR(VLOOKUP(LH$2&amp;$B13,'FPL FIX2'!$N$1:$Q$400,MATCH("HOME",'FPL FIX2'!$N$1:$Q$1,0),0),"")&amp;IFERROR(VLOOKUP(LH$2&amp;$B13,'FPL FIX2'!$O$1:$P$400,MATCH("AWAY",'FPL FIX2'!$O$1:$P$1,0),0),"")&amp;IFERROR(VLOOKUP(LH$2&amp;$A13,'FA2'!$A:$D,MATCH("AWAY",'FA2'!$A$1:$D$1,0),0),"")&amp;IFERROR(VLOOKUP(LH$2&amp;$A13,'FA2'!$B:$C,MATCH("HOME",'FA2'!$B$1:$C$1,0),0),"")&amp;IFERROR(VLOOKUP(LH$2&amp;$A13,'EFL2'!$A:$D,MATCH("AWAY",'EFL2'!$A$1:$D$1,0),0),"")&amp;IFERROR(VLOOKUP(LH$2&amp;$A13,'EFL2'!$B:$C,MATCH("HOME",'EFL2'!$B$1:$C$1,0),0),"")&amp;IFERROR(VLOOKUP(LH$2&amp;$A13,'UCL2'!$C:$F,MATCH("AWAY",'UCL2'!$C$1:$F$1,0),0),"")&amp;IFERROR(VLOOKUP(LH$2&amp;$A13,'UCL2'!$D:$E,MATCH("HOME",'UCL2'!$D$1:$E$1,0),0),"")&amp;IFERROR(VLOOKUP(LH$2&amp;$A13,'EU2'!$C:$F,MATCH("AWAY",'EU2'!$C$1:$F$1,0),0),"")&amp;IFERROR(VLOOKUP(LH$2&amp;$A13,'EU2'!$D:$E,MATCH("HOME",'EU2'!$D$1:$E$1,0),0),"")&amp;IFERROR(VLOOKUP(LH$2&amp;$A13,'EUC2'!$C:$F,MATCH("AWAY",'EUC2'!$C$1:$F$1,0),0),"")&amp;IFERROR(VLOOKUP(LH$2&amp;$A13,'EUC2'!$D:$E,MATCH("HOME",'EUC2'!$D$1:$E$1,0),0),"")</f>
        <v/>
      </c>
      <c r="LI13" s="25" t="str">
        <f>IFERROR(VLOOKUP(LI$2&amp;$B13,'FPL FIX2'!$N$1:$Q$400,MATCH("HOME",'FPL FIX2'!$N$1:$Q$1,0),0),"")&amp;IFERROR(VLOOKUP(LI$2&amp;$B13,'FPL FIX2'!$O$1:$P$400,MATCH("AWAY",'FPL FIX2'!$O$1:$P$1,0),0),"")&amp;IFERROR(VLOOKUP(LI$2&amp;$A13,'FA2'!$A:$D,MATCH("AWAY",'FA2'!$A$1:$D$1,0),0),"")&amp;IFERROR(VLOOKUP(LI$2&amp;$A13,'FA2'!$B:$C,MATCH("HOME",'FA2'!$B$1:$C$1,0),0),"")&amp;IFERROR(VLOOKUP(LI$2&amp;$A13,'EFL2'!$A:$D,MATCH("AWAY",'EFL2'!$A$1:$D$1,0),0),"")&amp;IFERROR(VLOOKUP(LI$2&amp;$A13,'EFL2'!$B:$C,MATCH("HOME",'EFL2'!$B$1:$C$1,0),0),"")&amp;IFERROR(VLOOKUP(LI$2&amp;$A13,'UCL2'!$C:$F,MATCH("AWAY",'UCL2'!$C$1:$F$1,0),0),"")&amp;IFERROR(VLOOKUP(LI$2&amp;$A13,'UCL2'!$D:$E,MATCH("HOME",'UCL2'!$D$1:$E$1,0),0),"")&amp;IFERROR(VLOOKUP(LI$2&amp;$A13,'EU2'!$C:$F,MATCH("AWAY",'EU2'!$C$1:$F$1,0),0),"")&amp;IFERROR(VLOOKUP(LI$2&amp;$A13,'EU2'!$D:$E,MATCH("HOME",'EU2'!$D$1:$E$1,0),0),"")&amp;IFERROR(VLOOKUP(LI$2&amp;$A13,'EUC2'!$C:$F,MATCH("AWAY",'EUC2'!$C$1:$F$1,0),0),"")&amp;IFERROR(VLOOKUP(LI$2&amp;$A13,'EUC2'!$D:$E,MATCH("HOME",'EUC2'!$D$1:$E$1,0),0),"")</f>
        <v/>
      </c>
      <c r="LJ13" s="25" t="str">
        <f>IFERROR(VLOOKUP(LJ$2&amp;$B13,'FPL FIX2'!$N$1:$Q$400,MATCH("HOME",'FPL FIX2'!$N$1:$Q$1,0),0),"")&amp;IFERROR(VLOOKUP(LJ$2&amp;$B13,'FPL FIX2'!$O$1:$P$400,MATCH("AWAY",'FPL FIX2'!$O$1:$P$1,0),0),"")&amp;IFERROR(VLOOKUP(LJ$2&amp;$A13,'FA2'!$A:$D,MATCH("AWAY",'FA2'!$A$1:$D$1,0),0),"")&amp;IFERROR(VLOOKUP(LJ$2&amp;$A13,'FA2'!$B:$C,MATCH("HOME",'FA2'!$B$1:$C$1,0),0),"")&amp;IFERROR(VLOOKUP(LJ$2&amp;$A13,'EFL2'!$A:$D,MATCH("AWAY",'EFL2'!$A$1:$D$1,0),0),"")&amp;IFERROR(VLOOKUP(LJ$2&amp;$A13,'EFL2'!$B:$C,MATCH("HOME",'EFL2'!$B$1:$C$1,0),0),"")&amp;IFERROR(VLOOKUP(LJ$2&amp;$A13,'UCL2'!$C:$F,MATCH("AWAY",'UCL2'!$C$1:$F$1,0),0),"")&amp;IFERROR(VLOOKUP(LJ$2&amp;$A13,'UCL2'!$D:$E,MATCH("HOME",'UCL2'!$D$1:$E$1,0),0),"")&amp;IFERROR(VLOOKUP(LJ$2&amp;$A13,'EU2'!$C:$F,MATCH("AWAY",'EU2'!$C$1:$F$1,0),0),"")&amp;IFERROR(VLOOKUP(LJ$2&amp;$A13,'EU2'!$D:$E,MATCH("HOME",'EU2'!$D$1:$E$1,0),0),"")&amp;IFERROR(VLOOKUP(LJ$2&amp;$A13,'EUC2'!$C:$F,MATCH("AWAY",'EUC2'!$C$1:$F$1,0),0),"")&amp;IFERROR(VLOOKUP(LJ$2&amp;$A13,'EUC2'!$D:$E,MATCH("HOME",'EUC2'!$D$1:$E$1,0),0),"")</f>
        <v/>
      </c>
      <c r="LK13" s="25" t="str">
        <f>IFERROR(VLOOKUP(LK$2&amp;$B13,'FPL FIX2'!$N$1:$Q$400,MATCH("HOME",'FPL FIX2'!$N$1:$Q$1,0),0),"")&amp;IFERROR(VLOOKUP(LK$2&amp;$B13,'FPL FIX2'!$O$1:$P$400,MATCH("AWAY",'FPL FIX2'!$O$1:$P$1,0),0),"")&amp;IFERROR(VLOOKUP(LK$2&amp;$A13,'FA2'!$A:$D,MATCH("AWAY",'FA2'!$A$1:$D$1,0),0),"")&amp;IFERROR(VLOOKUP(LK$2&amp;$A13,'FA2'!$B:$C,MATCH("HOME",'FA2'!$B$1:$C$1,0),0),"")&amp;IFERROR(VLOOKUP(LK$2&amp;$A13,'EFL2'!$A:$D,MATCH("AWAY",'EFL2'!$A$1:$D$1,0),0),"")&amp;IFERROR(VLOOKUP(LK$2&amp;$A13,'EFL2'!$B:$C,MATCH("HOME",'EFL2'!$B$1:$C$1,0),0),"")&amp;IFERROR(VLOOKUP(LK$2&amp;$A13,'UCL2'!$C:$F,MATCH("AWAY",'UCL2'!$C$1:$F$1,0),0),"")&amp;IFERROR(VLOOKUP(LK$2&amp;$A13,'UCL2'!$D:$E,MATCH("HOME",'UCL2'!$D$1:$E$1,0),0),"")&amp;IFERROR(VLOOKUP(LK$2&amp;$A13,'EU2'!$C:$F,MATCH("AWAY",'EU2'!$C$1:$F$1,0),0),"")&amp;IFERROR(VLOOKUP(LK$2&amp;$A13,'EU2'!$D:$E,MATCH("HOME",'EU2'!$D$1:$E$1,0),0),"")&amp;IFERROR(VLOOKUP(LK$2&amp;$A13,'EUC2'!$C:$F,MATCH("AWAY",'EUC2'!$C$1:$F$1,0),0),"")&amp;IFERROR(VLOOKUP(LK$2&amp;$A13,'EUC2'!$D:$E,MATCH("HOME",'EUC2'!$D$1:$E$1,0),0),"")</f>
        <v/>
      </c>
      <c r="LL13" s="25" t="str">
        <f>IFERROR(VLOOKUP(LL$2&amp;$B13,'FPL FIX2'!$N$1:$Q$400,MATCH("HOME",'FPL FIX2'!$N$1:$Q$1,0),0),"")&amp;IFERROR(VLOOKUP(LL$2&amp;$B13,'FPL FIX2'!$O$1:$P$400,MATCH("AWAY",'FPL FIX2'!$O$1:$P$1,0),0),"")&amp;IFERROR(VLOOKUP(LL$2&amp;$A13,'FA2'!$A:$D,MATCH("AWAY",'FA2'!$A$1:$D$1,0),0),"")&amp;IFERROR(VLOOKUP(LL$2&amp;$A13,'FA2'!$B:$C,MATCH("HOME",'FA2'!$B$1:$C$1,0),0),"")&amp;IFERROR(VLOOKUP(LL$2&amp;$A13,'EFL2'!$A:$D,MATCH("AWAY",'EFL2'!$A$1:$D$1,0),0),"")&amp;IFERROR(VLOOKUP(LL$2&amp;$A13,'EFL2'!$B:$C,MATCH("HOME",'EFL2'!$B$1:$C$1,0),0),"")&amp;IFERROR(VLOOKUP(LL$2&amp;$A13,'UCL2'!$C:$F,MATCH("AWAY",'UCL2'!$C$1:$F$1,0),0),"")&amp;IFERROR(VLOOKUP(LL$2&amp;$A13,'UCL2'!$D:$E,MATCH("HOME",'UCL2'!$D$1:$E$1,0),0),"")&amp;IFERROR(VLOOKUP(LL$2&amp;$A13,'EU2'!$C:$F,MATCH("AWAY",'EU2'!$C$1:$F$1,0),0),"")&amp;IFERROR(VLOOKUP(LL$2&amp;$A13,'EU2'!$D:$E,MATCH("HOME",'EU2'!$D$1:$E$1,0),0),"")&amp;IFERROR(VLOOKUP(LL$2&amp;$A13,'EUC2'!$C:$F,MATCH("AWAY",'EUC2'!$C$1:$F$1,0),0),"")&amp;IFERROR(VLOOKUP(LL$2&amp;$A13,'EUC2'!$D:$E,MATCH("HOME",'EUC2'!$D$1:$E$1,0),0),"")</f>
        <v/>
      </c>
      <c r="LM13" s="25" t="str">
        <f>IFERROR(VLOOKUP(LM$2&amp;$B13,'FPL FIX2'!$N$1:$Q$400,MATCH("HOME",'FPL FIX2'!$N$1:$Q$1,0),0),"")&amp;IFERROR(VLOOKUP(LM$2&amp;$B13,'FPL FIX2'!$O$1:$P$400,MATCH("AWAY",'FPL FIX2'!$O$1:$P$1,0),0),"")&amp;IFERROR(VLOOKUP(LM$2&amp;$A13,'FA2'!$A:$D,MATCH("AWAY",'FA2'!$A$1:$D$1,0),0),"")&amp;IFERROR(VLOOKUP(LM$2&amp;$A13,'FA2'!$B:$C,MATCH("HOME",'FA2'!$B$1:$C$1,0),0),"")&amp;IFERROR(VLOOKUP(LM$2&amp;$A13,'EFL2'!$A:$D,MATCH("AWAY",'EFL2'!$A$1:$D$1,0),0),"")&amp;IFERROR(VLOOKUP(LM$2&amp;$A13,'EFL2'!$B:$C,MATCH("HOME",'EFL2'!$B$1:$C$1,0),0),"")&amp;IFERROR(VLOOKUP(LM$2&amp;$A13,'UCL2'!$C:$F,MATCH("AWAY",'UCL2'!$C$1:$F$1,0),0),"")&amp;IFERROR(VLOOKUP(LM$2&amp;$A13,'UCL2'!$D:$E,MATCH("HOME",'UCL2'!$D$1:$E$1,0),0),"")&amp;IFERROR(VLOOKUP(LM$2&amp;$A13,'EU2'!$C:$F,MATCH("AWAY",'EU2'!$C$1:$F$1,0),0),"")&amp;IFERROR(VLOOKUP(LM$2&amp;$A13,'EU2'!$D:$E,MATCH("HOME",'EU2'!$D$1:$E$1,0),0),"")&amp;IFERROR(VLOOKUP(LM$2&amp;$A13,'EUC2'!$C:$F,MATCH("AWAY",'EUC2'!$C$1:$F$1,0),0),"")&amp;IFERROR(VLOOKUP(LM$2&amp;$A13,'EUC2'!$D:$E,MATCH("HOME",'EUC2'!$D$1:$E$1,0),0),"")</f>
        <v/>
      </c>
      <c r="LN13" s="25" t="str">
        <f>IFERROR(VLOOKUP(LN$2&amp;$B13,'FPL FIX2'!$N$1:$Q$400,MATCH("HOME",'FPL FIX2'!$N$1:$Q$1,0),0),"")&amp;IFERROR(VLOOKUP(LN$2&amp;$B13,'FPL FIX2'!$O$1:$P$400,MATCH("AWAY",'FPL FIX2'!$O$1:$P$1,0),0),"")&amp;IFERROR(VLOOKUP(LN$2&amp;$A13,'FA2'!$A:$D,MATCH("AWAY",'FA2'!$A$1:$D$1,0),0),"")&amp;IFERROR(VLOOKUP(LN$2&amp;$A13,'FA2'!$B:$C,MATCH("HOME",'FA2'!$B$1:$C$1,0),0),"")&amp;IFERROR(VLOOKUP(LN$2&amp;$A13,'EFL2'!$A:$D,MATCH("AWAY",'EFL2'!$A$1:$D$1,0),0),"")&amp;IFERROR(VLOOKUP(LN$2&amp;$A13,'EFL2'!$B:$C,MATCH("HOME",'EFL2'!$B$1:$C$1,0),0),"")&amp;IFERROR(VLOOKUP(LN$2&amp;$A13,'UCL2'!$C:$F,MATCH("AWAY",'UCL2'!$C$1:$F$1,0),0),"")&amp;IFERROR(VLOOKUP(LN$2&amp;$A13,'UCL2'!$D:$E,MATCH("HOME",'UCL2'!$D$1:$E$1,0),0),"")&amp;IFERROR(VLOOKUP(LN$2&amp;$A13,'EU2'!$C:$F,MATCH("AWAY",'EU2'!$C$1:$F$1,0),0),"")&amp;IFERROR(VLOOKUP(LN$2&amp;$A13,'EU2'!$D:$E,MATCH("HOME",'EU2'!$D$1:$E$1,0),0),"")&amp;IFERROR(VLOOKUP(LN$2&amp;$A13,'EUC2'!$C:$F,MATCH("AWAY",'EUC2'!$C$1:$F$1,0),0),"")&amp;IFERROR(VLOOKUP(LN$2&amp;$A13,'EUC2'!$D:$E,MATCH("HOME",'EUC2'!$D$1:$E$1,0),0),"")</f>
        <v/>
      </c>
      <c r="LO13" s="25" t="str">
        <f>IFERROR(VLOOKUP(LO$2&amp;$B13,'FPL FIX2'!$N$1:$Q$400,MATCH("HOME",'FPL FIX2'!$N$1:$Q$1,0),0),"")&amp;IFERROR(VLOOKUP(LO$2&amp;$B13,'FPL FIX2'!$O$1:$P$400,MATCH("AWAY",'FPL FIX2'!$O$1:$P$1,0),0),"")&amp;IFERROR(VLOOKUP(LO$2&amp;$A13,'FA2'!$A:$D,MATCH("AWAY",'FA2'!$A$1:$D$1,0),0),"")&amp;IFERROR(VLOOKUP(LO$2&amp;$A13,'FA2'!$B:$C,MATCH("HOME",'FA2'!$B$1:$C$1,0),0),"")&amp;IFERROR(VLOOKUP(LO$2&amp;$A13,'EFL2'!$A:$D,MATCH("AWAY",'EFL2'!$A$1:$D$1,0),0),"")&amp;IFERROR(VLOOKUP(LO$2&amp;$A13,'EFL2'!$B:$C,MATCH("HOME",'EFL2'!$B$1:$C$1,0),0),"")&amp;IFERROR(VLOOKUP(LO$2&amp;$A13,'UCL2'!$C:$F,MATCH("AWAY",'UCL2'!$C$1:$F$1,0),0),"")&amp;IFERROR(VLOOKUP(LO$2&amp;$A13,'UCL2'!$D:$E,MATCH("HOME",'UCL2'!$D$1:$E$1,0),0),"")&amp;IFERROR(VLOOKUP(LO$2&amp;$A13,'EU2'!$C:$F,MATCH("AWAY",'EU2'!$C$1:$F$1,0),0),"")&amp;IFERROR(VLOOKUP(LO$2&amp;$A13,'EU2'!$D:$E,MATCH("HOME",'EU2'!$D$1:$E$1,0),0),"")&amp;IFERROR(VLOOKUP(LO$2&amp;$A13,'EUC2'!$C:$F,MATCH("AWAY",'EUC2'!$C$1:$F$1,0),0),"")&amp;IFERROR(VLOOKUP(LO$2&amp;$A13,'EUC2'!$D:$E,MATCH("HOME",'EUC2'!$D$1:$E$1,0),0),"")</f>
        <v/>
      </c>
      <c r="LP13" s="25" t="str">
        <f>IFERROR(VLOOKUP(LP$2&amp;$B13,'FPL FIX2'!$N$1:$Q$400,MATCH("HOME",'FPL FIX2'!$N$1:$Q$1,0),0),"")&amp;IFERROR(VLOOKUP(LP$2&amp;$B13,'FPL FIX2'!$O$1:$P$400,MATCH("AWAY",'FPL FIX2'!$O$1:$P$1,0),0),"")&amp;IFERROR(VLOOKUP(LP$2&amp;$A13,'FA2'!$A:$D,MATCH("AWAY",'FA2'!$A$1:$D$1,0),0),"")&amp;IFERROR(VLOOKUP(LP$2&amp;$A13,'FA2'!$B:$C,MATCH("HOME",'FA2'!$B$1:$C$1,0),0),"")&amp;IFERROR(VLOOKUP(LP$2&amp;$A13,'EFL2'!$A:$D,MATCH("AWAY",'EFL2'!$A$1:$D$1,0),0),"")&amp;IFERROR(VLOOKUP(LP$2&amp;$A13,'EFL2'!$B:$C,MATCH("HOME",'EFL2'!$B$1:$C$1,0),0),"")&amp;IFERROR(VLOOKUP(LP$2&amp;$A13,'UCL2'!$C:$F,MATCH("AWAY",'UCL2'!$C$1:$F$1,0),0),"")&amp;IFERROR(VLOOKUP(LP$2&amp;$A13,'UCL2'!$D:$E,MATCH("HOME",'UCL2'!$D$1:$E$1,0),0),"")&amp;IFERROR(VLOOKUP(LP$2&amp;$A13,'EU2'!$C:$F,MATCH("AWAY",'EU2'!$C$1:$F$1,0),0),"")&amp;IFERROR(VLOOKUP(LP$2&amp;$A13,'EU2'!$D:$E,MATCH("HOME",'EU2'!$D$1:$E$1,0),0),"")&amp;IFERROR(VLOOKUP(LP$2&amp;$A13,'EUC2'!$C:$F,MATCH("AWAY",'EUC2'!$C$1:$F$1,0),0),"")&amp;IFERROR(VLOOKUP(LP$2&amp;$A13,'EUC2'!$D:$E,MATCH("HOME",'EUC2'!$D$1:$E$1,0),0),"")</f>
        <v/>
      </c>
      <c r="LQ13" s="25" t="str">
        <f>IFERROR(VLOOKUP(LQ$2&amp;$B13,'FPL FIX2'!$N$1:$Q$400,MATCH("HOME",'FPL FIX2'!$N$1:$Q$1,0),0),"")&amp;IFERROR(VLOOKUP(LQ$2&amp;$B13,'FPL FIX2'!$O$1:$P$400,MATCH("AWAY",'FPL FIX2'!$O$1:$P$1,0),0),"")&amp;IFERROR(VLOOKUP(LQ$2&amp;$A13,'FA2'!$A:$D,MATCH("AWAY",'FA2'!$A$1:$D$1,0),0),"")&amp;IFERROR(VLOOKUP(LQ$2&amp;$A13,'FA2'!$B:$C,MATCH("HOME",'FA2'!$B$1:$C$1,0),0),"")&amp;IFERROR(VLOOKUP(LQ$2&amp;$A13,'EFL2'!$A:$D,MATCH("AWAY",'EFL2'!$A$1:$D$1,0),0),"")&amp;IFERROR(VLOOKUP(LQ$2&amp;$A13,'EFL2'!$B:$C,MATCH("HOME",'EFL2'!$B$1:$C$1,0),0),"")&amp;IFERROR(VLOOKUP(LQ$2&amp;$A13,'UCL2'!$C:$F,MATCH("AWAY",'UCL2'!$C$1:$F$1,0),0),"")&amp;IFERROR(VLOOKUP(LQ$2&amp;$A13,'UCL2'!$D:$E,MATCH("HOME",'UCL2'!$D$1:$E$1,0),0),"")&amp;IFERROR(VLOOKUP(LQ$2&amp;$A13,'EU2'!$C:$F,MATCH("AWAY",'EU2'!$C$1:$F$1,0),0),"")&amp;IFERROR(VLOOKUP(LQ$2&amp;$A13,'EU2'!$D:$E,MATCH("HOME",'EU2'!$D$1:$E$1,0),0),"")&amp;IFERROR(VLOOKUP(LQ$2&amp;$A13,'EUC2'!$C:$F,MATCH("AWAY",'EUC2'!$C$1:$F$1,0),0),"")&amp;IFERROR(VLOOKUP(LQ$2&amp;$A13,'EUC2'!$D:$E,MATCH("HOME",'EUC2'!$D$1:$E$1,0),0),"")</f>
        <v/>
      </c>
      <c r="LR13" s="25" t="str">
        <f>IFERROR(VLOOKUP(LR$2&amp;$B13,'FPL FIX2'!$N$1:$Q$400,MATCH("HOME",'FPL FIX2'!$N$1:$Q$1,0),0),"")&amp;IFERROR(VLOOKUP(LR$2&amp;$B13,'FPL FIX2'!$O$1:$P$400,MATCH("AWAY",'FPL FIX2'!$O$1:$P$1,0),0),"")&amp;IFERROR(VLOOKUP(LR$2&amp;$A13,'FA2'!$A:$D,MATCH("AWAY",'FA2'!$A$1:$D$1,0),0),"")&amp;IFERROR(VLOOKUP(LR$2&amp;$A13,'FA2'!$B:$C,MATCH("HOME",'FA2'!$B$1:$C$1,0),0),"")&amp;IFERROR(VLOOKUP(LR$2&amp;$A13,'EFL2'!$A:$D,MATCH("AWAY",'EFL2'!$A$1:$D$1,0),0),"")&amp;IFERROR(VLOOKUP(LR$2&amp;$A13,'EFL2'!$B:$C,MATCH("HOME",'EFL2'!$B$1:$C$1,0),0),"")&amp;IFERROR(VLOOKUP(LR$2&amp;$A13,'UCL2'!$C:$F,MATCH("AWAY",'UCL2'!$C$1:$F$1,0),0),"")&amp;IFERROR(VLOOKUP(LR$2&amp;$A13,'UCL2'!$D:$E,MATCH("HOME",'UCL2'!$D$1:$E$1,0),0),"")&amp;IFERROR(VLOOKUP(LR$2&amp;$A13,'EU2'!$C:$F,MATCH("AWAY",'EU2'!$C$1:$F$1,0),0),"")&amp;IFERROR(VLOOKUP(LR$2&amp;$A13,'EU2'!$D:$E,MATCH("HOME",'EU2'!$D$1:$E$1,0),0),"")&amp;IFERROR(VLOOKUP(LR$2&amp;$A13,'EUC2'!$C:$F,MATCH("AWAY",'EUC2'!$C$1:$F$1,0),0),"")&amp;IFERROR(VLOOKUP(LR$2&amp;$A13,'EUC2'!$D:$E,MATCH("HOME",'EUC2'!$D$1:$E$1,0),0),"")</f>
        <v/>
      </c>
      <c r="LS13" s="25" t="str">
        <f>IFERROR(VLOOKUP(LS$2&amp;$B13,'FPL FIX2'!$N$1:$Q$400,MATCH("HOME",'FPL FIX2'!$N$1:$Q$1,0),0),"")&amp;IFERROR(VLOOKUP(LS$2&amp;$B13,'FPL FIX2'!$O$1:$P$400,MATCH("AWAY",'FPL FIX2'!$O$1:$P$1,0),0),"")&amp;IFERROR(VLOOKUP(LS$2&amp;$A13,'FA2'!$A:$D,MATCH("AWAY",'FA2'!$A$1:$D$1,0),0),"")&amp;IFERROR(VLOOKUP(LS$2&amp;$A13,'FA2'!$B:$C,MATCH("HOME",'FA2'!$B$1:$C$1,0),0),"")&amp;IFERROR(VLOOKUP(LS$2&amp;$A13,'EFL2'!$A:$D,MATCH("AWAY",'EFL2'!$A$1:$D$1,0),0),"")&amp;IFERROR(VLOOKUP(LS$2&amp;$A13,'EFL2'!$B:$C,MATCH("HOME",'EFL2'!$B$1:$C$1,0),0),"")&amp;IFERROR(VLOOKUP(LS$2&amp;$A13,'UCL2'!$C:$F,MATCH("AWAY",'UCL2'!$C$1:$F$1,0),0),"")&amp;IFERROR(VLOOKUP(LS$2&amp;$A13,'UCL2'!$D:$E,MATCH("HOME",'UCL2'!$D$1:$E$1,0),0),"")&amp;IFERROR(VLOOKUP(LS$2&amp;$A13,'EU2'!$C:$F,MATCH("AWAY",'EU2'!$C$1:$F$1,0),0),"")&amp;IFERROR(VLOOKUP(LS$2&amp;$A13,'EU2'!$D:$E,MATCH("HOME",'EU2'!$D$1:$E$1,0),0),"")&amp;IFERROR(VLOOKUP(LS$2&amp;$A13,'EUC2'!$C:$F,MATCH("AWAY",'EUC2'!$C$1:$F$1,0),0),"")&amp;IFERROR(VLOOKUP(LS$2&amp;$A13,'EUC2'!$D:$E,MATCH("HOME",'EUC2'!$D$1:$E$1,0),0),"")</f>
        <v/>
      </c>
      <c r="LT13" s="25" t="str">
        <f>IFERROR(VLOOKUP(LT$2&amp;$B13,'FPL FIX2'!$N$1:$Q$400,MATCH("HOME",'FPL FIX2'!$N$1:$Q$1,0),0),"")&amp;IFERROR(VLOOKUP(LT$2&amp;$B13,'FPL FIX2'!$O$1:$P$400,MATCH("AWAY",'FPL FIX2'!$O$1:$P$1,0),0),"")&amp;IFERROR(VLOOKUP(LT$2&amp;$A13,'FA2'!$A:$D,MATCH("AWAY",'FA2'!$A$1:$D$1,0),0),"")&amp;IFERROR(VLOOKUP(LT$2&amp;$A13,'FA2'!$B:$C,MATCH("HOME",'FA2'!$B$1:$C$1,0),0),"")&amp;IFERROR(VLOOKUP(LT$2&amp;$A13,'EFL2'!$A:$D,MATCH("AWAY",'EFL2'!$A$1:$D$1,0),0),"")&amp;IFERROR(VLOOKUP(LT$2&amp;$A13,'EFL2'!$B:$C,MATCH("HOME",'EFL2'!$B$1:$C$1,0),0),"")&amp;IFERROR(VLOOKUP(LT$2&amp;$A13,'UCL2'!$C:$F,MATCH("AWAY",'UCL2'!$C$1:$F$1,0),0),"")&amp;IFERROR(VLOOKUP(LT$2&amp;$A13,'UCL2'!$D:$E,MATCH("HOME",'UCL2'!$D$1:$E$1,0),0),"")&amp;IFERROR(VLOOKUP(LT$2&amp;$A13,'EU2'!$C:$F,MATCH("AWAY",'EU2'!$C$1:$F$1,0),0),"")&amp;IFERROR(VLOOKUP(LT$2&amp;$A13,'EU2'!$D:$E,MATCH("HOME",'EU2'!$D$1:$E$1,0),0),"")&amp;IFERROR(VLOOKUP(LT$2&amp;$A13,'EUC2'!$C:$F,MATCH("AWAY",'EUC2'!$C$1:$F$1,0),0),"")&amp;IFERROR(VLOOKUP(LT$2&amp;$A13,'EUC2'!$D:$E,MATCH("HOME",'EUC2'!$D$1:$E$1,0),0),"")</f>
        <v/>
      </c>
      <c r="LU13" s="25" t="str">
        <f>IFERROR(VLOOKUP(LU$2&amp;$B13,'FPL FIX2'!$N$1:$Q$400,MATCH("HOME",'FPL FIX2'!$N$1:$Q$1,0),0),"")&amp;IFERROR(VLOOKUP(LU$2&amp;$B13,'FPL FIX2'!$O$1:$P$400,MATCH("AWAY",'FPL FIX2'!$O$1:$P$1,0),0),"")&amp;IFERROR(VLOOKUP(LU$2&amp;$A13,'FA2'!$A:$D,MATCH("AWAY",'FA2'!$A$1:$D$1,0),0),"")&amp;IFERROR(VLOOKUP(LU$2&amp;$A13,'FA2'!$B:$C,MATCH("HOME",'FA2'!$B$1:$C$1,0),0),"")&amp;IFERROR(VLOOKUP(LU$2&amp;$A13,'EFL2'!$A:$D,MATCH("AWAY",'EFL2'!$A$1:$D$1,0),0),"")&amp;IFERROR(VLOOKUP(LU$2&amp;$A13,'EFL2'!$B:$C,MATCH("HOME",'EFL2'!$B$1:$C$1,0),0),"")&amp;IFERROR(VLOOKUP(LU$2&amp;$A13,'UCL2'!$C:$F,MATCH("AWAY",'UCL2'!$C$1:$F$1,0),0),"")&amp;IFERROR(VLOOKUP(LU$2&amp;$A13,'UCL2'!$D:$E,MATCH("HOME",'UCL2'!$D$1:$E$1,0),0),"")&amp;IFERROR(VLOOKUP(LU$2&amp;$A13,'EU2'!$C:$F,MATCH("AWAY",'EU2'!$C$1:$F$1,0),0),"")&amp;IFERROR(VLOOKUP(LU$2&amp;$A13,'EU2'!$D:$E,MATCH("HOME",'EU2'!$D$1:$E$1,0),0),"")&amp;IFERROR(VLOOKUP(LU$2&amp;$A13,'EUC2'!$C:$F,MATCH("AWAY",'EUC2'!$C$1:$F$1,0),0),"")&amp;IFERROR(VLOOKUP(LU$2&amp;$A13,'EUC2'!$D:$E,MATCH("HOME",'EUC2'!$D$1:$E$1,0),0),"")</f>
        <v/>
      </c>
      <c r="LV13" s="25" t="str">
        <f>IFERROR(VLOOKUP(LV$2&amp;$B13,'FPL FIX2'!$N$1:$Q$400,MATCH("HOME",'FPL FIX2'!$N$1:$Q$1,0),0),"")&amp;IFERROR(VLOOKUP(LV$2&amp;$B13,'FPL FIX2'!$O$1:$P$400,MATCH("AWAY",'FPL FIX2'!$O$1:$P$1,0),0),"")&amp;IFERROR(VLOOKUP(LV$2&amp;$A13,'FA2'!$A:$D,MATCH("AWAY",'FA2'!$A$1:$D$1,0),0),"")&amp;IFERROR(VLOOKUP(LV$2&amp;$A13,'FA2'!$B:$C,MATCH("HOME",'FA2'!$B$1:$C$1,0),0),"")&amp;IFERROR(VLOOKUP(LV$2&amp;$A13,'EFL2'!$A:$D,MATCH("AWAY",'EFL2'!$A$1:$D$1,0),0),"")&amp;IFERROR(VLOOKUP(LV$2&amp;$A13,'EFL2'!$B:$C,MATCH("HOME",'EFL2'!$B$1:$C$1,0),0),"")&amp;IFERROR(VLOOKUP(LV$2&amp;$A13,'UCL2'!$C:$F,MATCH("AWAY",'UCL2'!$C$1:$F$1,0),0),"")&amp;IFERROR(VLOOKUP(LV$2&amp;$A13,'UCL2'!$D:$E,MATCH("HOME",'UCL2'!$D$1:$E$1,0),0),"")&amp;IFERROR(VLOOKUP(LV$2&amp;$A13,'EU2'!$C:$F,MATCH("AWAY",'EU2'!$C$1:$F$1,0),0),"")&amp;IFERROR(VLOOKUP(LV$2&amp;$A13,'EU2'!$D:$E,MATCH("HOME",'EU2'!$D$1:$E$1,0),0),"")&amp;IFERROR(VLOOKUP(LV$2&amp;$A13,'EUC2'!$C:$F,MATCH("AWAY",'EUC2'!$C$1:$F$1,0),0),"")&amp;IFERROR(VLOOKUP(LV$2&amp;$A13,'EUC2'!$D:$E,MATCH("HOME",'EUC2'!$D$1:$E$1,0),0),"")</f>
        <v/>
      </c>
      <c r="LW13" s="25" t="str">
        <f>IFERROR(VLOOKUP(LW$2&amp;$B13,'FPL FIX2'!$N$1:$Q$400,MATCH("HOME",'FPL FIX2'!$N$1:$Q$1,0),0),"")&amp;IFERROR(VLOOKUP(LW$2&amp;$B13,'FPL FIX2'!$O$1:$P$400,MATCH("AWAY",'FPL FIX2'!$O$1:$P$1,0),0),"")&amp;IFERROR(VLOOKUP(LW$2&amp;$A13,'FA2'!$A:$D,MATCH("AWAY",'FA2'!$A$1:$D$1,0),0),"")&amp;IFERROR(VLOOKUP(LW$2&amp;$A13,'FA2'!$B:$C,MATCH("HOME",'FA2'!$B$1:$C$1,0),0),"")&amp;IFERROR(VLOOKUP(LW$2&amp;$A13,'EFL2'!$A:$D,MATCH("AWAY",'EFL2'!$A$1:$D$1,0),0),"")&amp;IFERROR(VLOOKUP(LW$2&amp;$A13,'EFL2'!$B:$C,MATCH("HOME",'EFL2'!$B$1:$C$1,0),0),"")&amp;IFERROR(VLOOKUP(LW$2&amp;$A13,'UCL2'!$C:$F,MATCH("AWAY",'UCL2'!$C$1:$F$1,0),0),"")&amp;IFERROR(VLOOKUP(LW$2&amp;$A13,'UCL2'!$D:$E,MATCH("HOME",'UCL2'!$D$1:$E$1,0),0),"")&amp;IFERROR(VLOOKUP(LW$2&amp;$A13,'EU2'!$C:$F,MATCH("AWAY",'EU2'!$C$1:$F$1,0),0),"")&amp;IFERROR(VLOOKUP(LW$2&amp;$A13,'EU2'!$D:$E,MATCH("HOME",'EU2'!$D$1:$E$1,0),0),"")&amp;IFERROR(VLOOKUP(LW$2&amp;$A13,'EUC2'!$C:$F,MATCH("AWAY",'EUC2'!$C$1:$F$1,0),0),"")&amp;IFERROR(VLOOKUP(LW$2&amp;$A13,'EUC2'!$D:$E,MATCH("HOME",'EUC2'!$D$1:$E$1,0),0),"")</f>
        <v/>
      </c>
      <c r="LX13" s="25" t="str">
        <f>IFERROR(VLOOKUP(LX$2&amp;$B13,'FPL FIX2'!$N$1:$Q$400,MATCH("HOME",'FPL FIX2'!$N$1:$Q$1,0),0),"")&amp;IFERROR(VLOOKUP(LX$2&amp;$B13,'FPL FIX2'!$O$1:$P$400,MATCH("AWAY",'FPL FIX2'!$O$1:$P$1,0),0),"")&amp;IFERROR(VLOOKUP(LX$2&amp;$A13,'FA2'!$A:$D,MATCH("AWAY",'FA2'!$A$1:$D$1,0),0),"")&amp;IFERROR(VLOOKUP(LX$2&amp;$A13,'FA2'!$B:$C,MATCH("HOME",'FA2'!$B$1:$C$1,0),0),"")&amp;IFERROR(VLOOKUP(LX$2&amp;$A13,'EFL2'!$A:$D,MATCH("AWAY",'EFL2'!$A$1:$D$1,0),0),"")&amp;IFERROR(VLOOKUP(LX$2&amp;$A13,'EFL2'!$B:$C,MATCH("HOME",'EFL2'!$B$1:$C$1,0),0),"")&amp;IFERROR(VLOOKUP(LX$2&amp;$A13,'UCL2'!$C:$F,MATCH("AWAY",'UCL2'!$C$1:$F$1,0),0),"")&amp;IFERROR(VLOOKUP(LX$2&amp;$A13,'UCL2'!$D:$E,MATCH("HOME",'UCL2'!$D$1:$E$1,0),0),"")&amp;IFERROR(VLOOKUP(LX$2&amp;$A13,'EU2'!$C:$F,MATCH("AWAY",'EU2'!$C$1:$F$1,0),0),"")&amp;IFERROR(VLOOKUP(LX$2&amp;$A13,'EU2'!$D:$E,MATCH("HOME",'EU2'!$D$1:$E$1,0),0),"")&amp;IFERROR(VLOOKUP(LX$2&amp;$A13,'EUC2'!$C:$F,MATCH("AWAY",'EUC2'!$C$1:$F$1,0),0),"")&amp;IFERROR(VLOOKUP(LX$2&amp;$A13,'EUC2'!$D:$E,MATCH("HOME",'EUC2'!$D$1:$E$1,0),0),"")</f>
        <v/>
      </c>
      <c r="LY13" s="25" t="str">
        <f>IFERROR(VLOOKUP(LY$2&amp;$B13,'FPL FIX2'!$N$1:$Q$400,MATCH("HOME",'FPL FIX2'!$N$1:$Q$1,0),0),"")&amp;IFERROR(VLOOKUP(LY$2&amp;$B13,'FPL FIX2'!$O$1:$P$400,MATCH("AWAY",'FPL FIX2'!$O$1:$P$1,0),0),"")&amp;IFERROR(VLOOKUP(LY$2&amp;$A13,'FA2'!$A:$D,MATCH("AWAY",'FA2'!$A$1:$D$1,0),0),"")&amp;IFERROR(VLOOKUP(LY$2&amp;$A13,'FA2'!$B:$C,MATCH("HOME",'FA2'!$B$1:$C$1,0),0),"")&amp;IFERROR(VLOOKUP(LY$2&amp;$A13,'EFL2'!$A:$D,MATCH("AWAY",'EFL2'!$A$1:$D$1,0),0),"")&amp;IFERROR(VLOOKUP(LY$2&amp;$A13,'EFL2'!$B:$C,MATCH("HOME",'EFL2'!$B$1:$C$1,0),0),"")&amp;IFERROR(VLOOKUP(LY$2&amp;$A13,'UCL2'!$C:$F,MATCH("AWAY",'UCL2'!$C$1:$F$1,0),0),"")&amp;IFERROR(VLOOKUP(LY$2&amp;$A13,'UCL2'!$D:$E,MATCH("HOME",'UCL2'!$D$1:$E$1,0),0),"")&amp;IFERROR(VLOOKUP(LY$2&amp;$A13,'EU2'!$C:$F,MATCH("AWAY",'EU2'!$C$1:$F$1,0),0),"")&amp;IFERROR(VLOOKUP(LY$2&amp;$A13,'EU2'!$D:$E,MATCH("HOME",'EU2'!$D$1:$E$1,0),0),"")&amp;IFERROR(VLOOKUP(LY$2&amp;$A13,'EUC2'!$C:$F,MATCH("AWAY",'EUC2'!$C$1:$F$1,0),0),"")&amp;IFERROR(VLOOKUP(LY$2&amp;$A13,'EUC2'!$D:$E,MATCH("HOME",'EUC2'!$D$1:$E$1,0),0),"")</f>
        <v/>
      </c>
      <c r="LZ13" s="25" t="str">
        <f>IFERROR(VLOOKUP(LZ$2&amp;$B13,'FPL FIX2'!$N$1:$Q$400,MATCH("HOME",'FPL FIX2'!$N$1:$Q$1,0),0),"")&amp;IFERROR(VLOOKUP(LZ$2&amp;$B13,'FPL FIX2'!$O$1:$P$400,MATCH("AWAY",'FPL FIX2'!$O$1:$P$1,0),0),"")&amp;IFERROR(VLOOKUP(LZ$2&amp;$A13,'FA2'!$A:$D,MATCH("AWAY",'FA2'!$A$1:$D$1,0),0),"")&amp;IFERROR(VLOOKUP(LZ$2&amp;$A13,'FA2'!$B:$C,MATCH("HOME",'FA2'!$B$1:$C$1,0),0),"")&amp;IFERROR(VLOOKUP(LZ$2&amp;$A13,'EFL2'!$A:$D,MATCH("AWAY",'EFL2'!$A$1:$D$1,0),0),"")&amp;IFERROR(VLOOKUP(LZ$2&amp;$A13,'EFL2'!$B:$C,MATCH("HOME",'EFL2'!$B$1:$C$1,0),0),"")&amp;IFERROR(VLOOKUP(LZ$2&amp;$A13,'UCL2'!$C:$F,MATCH("AWAY",'UCL2'!$C$1:$F$1,0),0),"")&amp;IFERROR(VLOOKUP(LZ$2&amp;$A13,'UCL2'!$D:$E,MATCH("HOME",'UCL2'!$D$1:$E$1,0),0),"")&amp;IFERROR(VLOOKUP(LZ$2&amp;$A13,'EU2'!$C:$F,MATCH("AWAY",'EU2'!$C$1:$F$1,0),0),"")&amp;IFERROR(VLOOKUP(LZ$2&amp;$A13,'EU2'!$D:$E,MATCH("HOME",'EU2'!$D$1:$E$1,0),0),"")&amp;IFERROR(VLOOKUP(LZ$2&amp;$A13,'EUC2'!$C:$F,MATCH("AWAY",'EUC2'!$C$1:$F$1,0),0),"")&amp;IFERROR(VLOOKUP(LZ$2&amp;$A13,'EUC2'!$D:$E,MATCH("HOME",'EUC2'!$D$1:$E$1,0),0),"")</f>
        <v/>
      </c>
      <c r="MA13" s="25" t="str">
        <f>IFERROR(VLOOKUP(MA$2&amp;$B13,'FPL FIX2'!$N$1:$Q$400,MATCH("HOME",'FPL FIX2'!$N$1:$Q$1,0),0),"")&amp;IFERROR(VLOOKUP(MA$2&amp;$B13,'FPL FIX2'!$O$1:$P$400,MATCH("AWAY",'FPL FIX2'!$O$1:$P$1,0),0),"")&amp;IFERROR(VLOOKUP(MA$2&amp;$A13,'FA2'!$A:$D,MATCH("AWAY",'FA2'!$A$1:$D$1,0),0),"")&amp;IFERROR(VLOOKUP(MA$2&amp;$A13,'FA2'!$B:$C,MATCH("HOME",'FA2'!$B$1:$C$1,0),0),"")&amp;IFERROR(VLOOKUP(MA$2&amp;$A13,'EFL2'!$A:$D,MATCH("AWAY",'EFL2'!$A$1:$D$1,0),0),"")&amp;IFERROR(VLOOKUP(MA$2&amp;$A13,'EFL2'!$B:$C,MATCH("HOME",'EFL2'!$B$1:$C$1,0),0),"")&amp;IFERROR(VLOOKUP(MA$2&amp;$A13,'UCL2'!$C:$F,MATCH("AWAY",'UCL2'!$C$1:$F$1,0),0),"")&amp;IFERROR(VLOOKUP(MA$2&amp;$A13,'UCL2'!$D:$E,MATCH("HOME",'UCL2'!$D$1:$E$1,0),0),"")&amp;IFERROR(VLOOKUP(MA$2&amp;$A13,'EU2'!$C:$F,MATCH("AWAY",'EU2'!$C$1:$F$1,0),0),"")&amp;IFERROR(VLOOKUP(MA$2&amp;$A13,'EU2'!$D:$E,MATCH("HOME",'EU2'!$D$1:$E$1,0),0),"")&amp;IFERROR(VLOOKUP(MA$2&amp;$A13,'EUC2'!$C:$F,MATCH("AWAY",'EUC2'!$C$1:$F$1,0),0),"")&amp;IFERROR(VLOOKUP(MA$2&amp;$A13,'EUC2'!$D:$E,MATCH("HOME",'EUC2'!$D$1:$E$1,0),0),"")</f>
        <v/>
      </c>
      <c r="MB13" s="25" t="str">
        <f>IFERROR(VLOOKUP(MB$2&amp;$B13,'FPL FIX2'!$N$1:$Q$400,MATCH("HOME",'FPL FIX2'!$N$1:$Q$1,0),0),"")&amp;IFERROR(VLOOKUP(MB$2&amp;$B13,'FPL FIX2'!$O$1:$P$400,MATCH("AWAY",'FPL FIX2'!$O$1:$P$1,0),0),"")&amp;IFERROR(VLOOKUP(MB$2&amp;$A13,'FA2'!$A:$D,MATCH("AWAY",'FA2'!$A$1:$D$1,0),0),"")&amp;IFERROR(VLOOKUP(MB$2&amp;$A13,'FA2'!$B:$C,MATCH("HOME",'FA2'!$B$1:$C$1,0),0),"")&amp;IFERROR(VLOOKUP(MB$2&amp;$A13,'EFL2'!$A:$D,MATCH("AWAY",'EFL2'!$A$1:$D$1,0),0),"")&amp;IFERROR(VLOOKUP(MB$2&amp;$A13,'EFL2'!$B:$C,MATCH("HOME",'EFL2'!$B$1:$C$1,0),0),"")&amp;IFERROR(VLOOKUP(MB$2&amp;$A13,'UCL2'!$C:$F,MATCH("AWAY",'UCL2'!$C$1:$F$1,0),0),"")&amp;IFERROR(VLOOKUP(MB$2&amp;$A13,'UCL2'!$D:$E,MATCH("HOME",'UCL2'!$D$1:$E$1,0),0),"")&amp;IFERROR(VLOOKUP(MB$2&amp;$A13,'EU2'!$C:$F,MATCH("AWAY",'EU2'!$C$1:$F$1,0),0),"")&amp;IFERROR(VLOOKUP(MB$2&amp;$A13,'EU2'!$D:$E,MATCH("HOME",'EU2'!$D$1:$E$1,0),0),"")&amp;IFERROR(VLOOKUP(MB$2&amp;$A13,'EUC2'!$C:$F,MATCH("AWAY",'EUC2'!$C$1:$F$1,0),0),"")&amp;IFERROR(VLOOKUP(MB$2&amp;$A13,'EUC2'!$D:$E,MATCH("HOME",'EUC2'!$D$1:$E$1,0),0),"")</f>
        <v/>
      </c>
      <c r="MC13" s="25" t="str">
        <f>IFERROR(VLOOKUP(MC$2&amp;$B13,'FPL FIX2'!$N$1:$Q$400,MATCH("HOME",'FPL FIX2'!$N$1:$Q$1,0),0),"")&amp;IFERROR(VLOOKUP(MC$2&amp;$B13,'FPL FIX2'!$O$1:$P$400,MATCH("AWAY",'FPL FIX2'!$O$1:$P$1,0),0),"")&amp;IFERROR(VLOOKUP(MC$2&amp;$A13,'FA2'!$A:$D,MATCH("AWAY",'FA2'!$A$1:$D$1,0),0),"")&amp;IFERROR(VLOOKUP(MC$2&amp;$A13,'FA2'!$B:$C,MATCH("HOME",'FA2'!$B$1:$C$1,0),0),"")&amp;IFERROR(VLOOKUP(MC$2&amp;$A13,'EFL2'!$A:$D,MATCH("AWAY",'EFL2'!$A$1:$D$1,0),0),"")&amp;IFERROR(VLOOKUP(MC$2&amp;$A13,'EFL2'!$B:$C,MATCH("HOME",'EFL2'!$B$1:$C$1,0),0),"")&amp;IFERROR(VLOOKUP(MC$2&amp;$A13,'UCL2'!$C:$F,MATCH("AWAY",'UCL2'!$C$1:$F$1,0),0),"")&amp;IFERROR(VLOOKUP(MC$2&amp;$A13,'UCL2'!$D:$E,MATCH("HOME",'UCL2'!$D$1:$E$1,0),0),"")&amp;IFERROR(VLOOKUP(MC$2&amp;$A13,'EU2'!$C:$F,MATCH("AWAY",'EU2'!$C$1:$F$1,0),0),"")&amp;IFERROR(VLOOKUP(MC$2&amp;$A13,'EU2'!$D:$E,MATCH("HOME",'EU2'!$D$1:$E$1,0),0),"")&amp;IFERROR(VLOOKUP(MC$2&amp;$A13,'EUC2'!$C:$F,MATCH("AWAY",'EUC2'!$C$1:$F$1,0),0),"")&amp;IFERROR(VLOOKUP(MC$2&amp;$A13,'EUC2'!$D:$E,MATCH("HOME",'EUC2'!$D$1:$E$1,0),0),"")</f>
        <v/>
      </c>
      <c r="MD13" s="25" t="str">
        <f>IFERROR(VLOOKUP(MD$2&amp;$B13,'FPL FIX2'!$N$1:$Q$400,MATCH("HOME",'FPL FIX2'!$N$1:$Q$1,0),0),"")&amp;IFERROR(VLOOKUP(MD$2&amp;$B13,'FPL FIX2'!$O$1:$P$400,MATCH("AWAY",'FPL FIX2'!$O$1:$P$1,0),0),"")&amp;IFERROR(VLOOKUP(MD$2&amp;$A13,'FA2'!$A:$D,MATCH("AWAY",'FA2'!$A$1:$D$1,0),0),"")&amp;IFERROR(VLOOKUP(MD$2&amp;$A13,'FA2'!$B:$C,MATCH("HOME",'FA2'!$B$1:$C$1,0),0),"")&amp;IFERROR(VLOOKUP(MD$2&amp;$A13,'EFL2'!$A:$D,MATCH("AWAY",'EFL2'!$A$1:$D$1,0),0),"")&amp;IFERROR(VLOOKUP(MD$2&amp;$A13,'EFL2'!$B:$C,MATCH("HOME",'EFL2'!$B$1:$C$1,0),0),"")&amp;IFERROR(VLOOKUP(MD$2&amp;$A13,'UCL2'!$C:$F,MATCH("AWAY",'UCL2'!$C$1:$F$1,0),0),"")&amp;IFERROR(VLOOKUP(MD$2&amp;$A13,'UCL2'!$D:$E,MATCH("HOME",'UCL2'!$D$1:$E$1,0),0),"")&amp;IFERROR(VLOOKUP(MD$2&amp;$A13,'EU2'!$C:$F,MATCH("AWAY",'EU2'!$C$1:$F$1,0),0),"")&amp;IFERROR(VLOOKUP(MD$2&amp;$A13,'EU2'!$D:$E,MATCH("HOME",'EU2'!$D$1:$E$1,0),0),"")&amp;IFERROR(VLOOKUP(MD$2&amp;$A13,'EUC2'!$C:$F,MATCH("AWAY",'EUC2'!$C$1:$F$1,0),0),"")&amp;IFERROR(VLOOKUP(MD$2&amp;$A13,'EUC2'!$D:$E,MATCH("HOME",'EUC2'!$D$1:$E$1,0),0),"")</f>
        <v/>
      </c>
      <c r="ME13" s="25" t="str">
        <f>IFERROR(VLOOKUP(ME$2&amp;$B13,'FPL FIX2'!$N$1:$Q$400,MATCH("HOME",'FPL FIX2'!$N$1:$Q$1,0),0),"")&amp;IFERROR(VLOOKUP(ME$2&amp;$B13,'FPL FIX2'!$O$1:$P$400,MATCH("AWAY",'FPL FIX2'!$O$1:$P$1,0),0),"")&amp;IFERROR(VLOOKUP(ME$2&amp;$A13,'FA2'!$A:$D,MATCH("AWAY",'FA2'!$A$1:$D$1,0),0),"")&amp;IFERROR(VLOOKUP(ME$2&amp;$A13,'FA2'!$B:$C,MATCH("HOME",'FA2'!$B$1:$C$1,0),0),"")&amp;IFERROR(VLOOKUP(ME$2&amp;$A13,'EFL2'!$A:$D,MATCH("AWAY",'EFL2'!$A$1:$D$1,0),0),"")&amp;IFERROR(VLOOKUP(ME$2&amp;$A13,'EFL2'!$B:$C,MATCH("HOME",'EFL2'!$B$1:$C$1,0),0),"")&amp;IFERROR(VLOOKUP(ME$2&amp;$A13,'UCL2'!$C:$F,MATCH("AWAY",'UCL2'!$C$1:$F$1,0),0),"")&amp;IFERROR(VLOOKUP(ME$2&amp;$A13,'UCL2'!$D:$E,MATCH("HOME",'UCL2'!$D$1:$E$1,0),0),"")&amp;IFERROR(VLOOKUP(ME$2&amp;$A13,'EU2'!$C:$F,MATCH("AWAY",'EU2'!$C$1:$F$1,0),0),"")&amp;IFERROR(VLOOKUP(ME$2&amp;$A13,'EU2'!$D:$E,MATCH("HOME",'EU2'!$D$1:$E$1,0),0),"")&amp;IFERROR(VLOOKUP(ME$2&amp;$A13,'EUC2'!$C:$F,MATCH("AWAY",'EUC2'!$C$1:$F$1,0),0),"")&amp;IFERROR(VLOOKUP(ME$2&amp;$A13,'EUC2'!$D:$E,MATCH("HOME",'EUC2'!$D$1:$E$1,0),0),"")</f>
        <v/>
      </c>
      <c r="MF13" s="25" t="str">
        <f>IFERROR(VLOOKUP(MF$2&amp;$B13,'FPL FIX2'!$N$1:$Q$400,MATCH("HOME",'FPL FIX2'!$N$1:$Q$1,0),0),"")&amp;IFERROR(VLOOKUP(MF$2&amp;$B13,'FPL FIX2'!$O$1:$P$400,MATCH("AWAY",'FPL FIX2'!$O$1:$P$1,0),0),"")&amp;IFERROR(VLOOKUP(MF$2&amp;$A13,'FA2'!$A:$D,MATCH("AWAY",'FA2'!$A$1:$D$1,0),0),"")&amp;IFERROR(VLOOKUP(MF$2&amp;$A13,'FA2'!$B:$C,MATCH("HOME",'FA2'!$B$1:$C$1,0),0),"")&amp;IFERROR(VLOOKUP(MF$2&amp;$A13,'EFL2'!$A:$D,MATCH("AWAY",'EFL2'!$A$1:$D$1,0),0),"")&amp;IFERROR(VLOOKUP(MF$2&amp;$A13,'EFL2'!$B:$C,MATCH("HOME",'EFL2'!$B$1:$C$1,0),0),"")&amp;IFERROR(VLOOKUP(MF$2&amp;$A13,'UCL2'!$C:$F,MATCH("AWAY",'UCL2'!$C$1:$F$1,0),0),"")&amp;IFERROR(VLOOKUP(MF$2&amp;$A13,'UCL2'!$D:$E,MATCH("HOME",'UCL2'!$D$1:$E$1,0),0),"")&amp;IFERROR(VLOOKUP(MF$2&amp;$A13,'EU2'!$C:$F,MATCH("AWAY",'EU2'!$C$1:$F$1,0),0),"")&amp;IFERROR(VLOOKUP(MF$2&amp;$A13,'EU2'!$D:$E,MATCH("HOME",'EU2'!$D$1:$E$1,0),0),"")&amp;IFERROR(VLOOKUP(MF$2&amp;$A13,'EUC2'!$C:$F,MATCH("AWAY",'EUC2'!$C$1:$F$1,0),0),"")&amp;IFERROR(VLOOKUP(MF$2&amp;$A13,'EUC2'!$D:$E,MATCH("HOME",'EUC2'!$D$1:$E$1,0),0),"")</f>
        <v/>
      </c>
      <c r="MG13" s="25" t="str">
        <f>IFERROR(VLOOKUP(MG$2&amp;$B13,'FPL FIX2'!$N$1:$Q$400,MATCH("HOME",'FPL FIX2'!$N$1:$Q$1,0),0),"")&amp;IFERROR(VLOOKUP(MG$2&amp;$B13,'FPL FIX2'!$O$1:$P$400,MATCH("AWAY",'FPL FIX2'!$O$1:$P$1,0),0),"")&amp;IFERROR(VLOOKUP(MG$2&amp;$A13,'FA2'!$A:$D,MATCH("AWAY",'FA2'!$A$1:$D$1,0),0),"")&amp;IFERROR(VLOOKUP(MG$2&amp;$A13,'FA2'!$B:$C,MATCH("HOME",'FA2'!$B$1:$C$1,0),0),"")&amp;IFERROR(VLOOKUP(MG$2&amp;$A13,'EFL2'!$A:$D,MATCH("AWAY",'EFL2'!$A$1:$D$1,0),0),"")&amp;IFERROR(VLOOKUP(MG$2&amp;$A13,'EFL2'!$B:$C,MATCH("HOME",'EFL2'!$B$1:$C$1,0),0),"")&amp;IFERROR(VLOOKUP(MG$2&amp;$A13,'UCL2'!$C:$F,MATCH("AWAY",'UCL2'!$C$1:$F$1,0),0),"")&amp;IFERROR(VLOOKUP(MG$2&amp;$A13,'UCL2'!$D:$E,MATCH("HOME",'UCL2'!$D$1:$E$1,0),0),"")&amp;IFERROR(VLOOKUP(MG$2&amp;$A13,'EU2'!$C:$F,MATCH("AWAY",'EU2'!$C$1:$F$1,0),0),"")&amp;IFERROR(VLOOKUP(MG$2&amp;$A13,'EU2'!$D:$E,MATCH("HOME",'EU2'!$D$1:$E$1,0),0),"")&amp;IFERROR(VLOOKUP(MG$2&amp;$A13,'EUC2'!$C:$F,MATCH("AWAY",'EUC2'!$C$1:$F$1,0),0),"")&amp;IFERROR(VLOOKUP(MG$2&amp;$A13,'EUC2'!$D:$E,MATCH("HOME",'EUC2'!$D$1:$E$1,0),0),"")</f>
        <v/>
      </c>
      <c r="MH13" s="25" t="str">
        <f>IFERROR(VLOOKUP(MH$2&amp;$B13,'FPL FIX2'!$N$1:$Q$400,MATCH("HOME",'FPL FIX2'!$N$1:$Q$1,0),0),"")&amp;IFERROR(VLOOKUP(MH$2&amp;$B13,'FPL FIX2'!$O$1:$P$400,MATCH("AWAY",'FPL FIX2'!$O$1:$P$1,0),0),"")&amp;IFERROR(VLOOKUP(MH$2&amp;$A13,'FA2'!$A:$D,MATCH("AWAY",'FA2'!$A$1:$D$1,0),0),"")&amp;IFERROR(VLOOKUP(MH$2&amp;$A13,'FA2'!$B:$C,MATCH("HOME",'FA2'!$B$1:$C$1,0),0),"")&amp;IFERROR(VLOOKUP(MH$2&amp;$A13,'EFL2'!$A:$D,MATCH("AWAY",'EFL2'!$A$1:$D$1,0),0),"")&amp;IFERROR(VLOOKUP(MH$2&amp;$A13,'EFL2'!$B:$C,MATCH("HOME",'EFL2'!$B$1:$C$1,0),0),"")&amp;IFERROR(VLOOKUP(MH$2&amp;$A13,'UCL2'!$C:$F,MATCH("AWAY",'UCL2'!$C$1:$F$1,0),0),"")&amp;IFERROR(VLOOKUP(MH$2&amp;$A13,'UCL2'!$D:$E,MATCH("HOME",'UCL2'!$D$1:$E$1,0),0),"")&amp;IFERROR(VLOOKUP(MH$2&amp;$A13,'EU2'!$C:$F,MATCH("AWAY",'EU2'!$C$1:$F$1,0),0),"")&amp;IFERROR(VLOOKUP(MH$2&amp;$A13,'EU2'!$D:$E,MATCH("HOME",'EU2'!$D$1:$E$1,0),0),"")&amp;IFERROR(VLOOKUP(MH$2&amp;$A13,'EUC2'!$C:$F,MATCH("AWAY",'EUC2'!$C$1:$F$1,0),0),"")&amp;IFERROR(VLOOKUP(MH$2&amp;$A13,'EUC2'!$D:$E,MATCH("HOME",'EUC2'!$D$1:$E$1,0),0),"")</f>
        <v/>
      </c>
      <c r="MI13" s="25" t="str">
        <f>IFERROR(VLOOKUP(MI$2&amp;$B13,'FPL FIX2'!$N$1:$Q$400,MATCH("HOME",'FPL FIX2'!$N$1:$Q$1,0),0),"")&amp;IFERROR(VLOOKUP(MI$2&amp;$B13,'FPL FIX2'!$O$1:$P$400,MATCH("AWAY",'FPL FIX2'!$O$1:$P$1,0),0),"")&amp;IFERROR(VLOOKUP(MI$2&amp;$A13,'FA2'!$A:$D,MATCH("AWAY",'FA2'!$A$1:$D$1,0),0),"")&amp;IFERROR(VLOOKUP(MI$2&amp;$A13,'FA2'!$B:$C,MATCH("HOME",'FA2'!$B$1:$C$1,0),0),"")&amp;IFERROR(VLOOKUP(MI$2&amp;$A13,'EFL2'!$A:$D,MATCH("AWAY",'EFL2'!$A$1:$D$1,0),0),"")&amp;IFERROR(VLOOKUP(MI$2&amp;$A13,'EFL2'!$B:$C,MATCH("HOME",'EFL2'!$B$1:$C$1,0),0),"")&amp;IFERROR(VLOOKUP(MI$2&amp;$A13,'UCL2'!$C:$F,MATCH("AWAY",'UCL2'!$C$1:$F$1,0),0),"")&amp;IFERROR(VLOOKUP(MI$2&amp;$A13,'UCL2'!$D:$E,MATCH("HOME",'UCL2'!$D$1:$E$1,0),0),"")&amp;IFERROR(VLOOKUP(MI$2&amp;$A13,'EU2'!$C:$F,MATCH("AWAY",'EU2'!$C$1:$F$1,0),0),"")&amp;IFERROR(VLOOKUP(MI$2&amp;$A13,'EU2'!$D:$E,MATCH("HOME",'EU2'!$D$1:$E$1,0),0),"")&amp;IFERROR(VLOOKUP(MI$2&amp;$A13,'EUC2'!$C:$F,MATCH("AWAY",'EUC2'!$C$1:$F$1,0),0),"")&amp;IFERROR(VLOOKUP(MI$2&amp;$A13,'EUC2'!$D:$E,MATCH("HOME",'EUC2'!$D$1:$E$1,0),0),"")</f>
        <v/>
      </c>
      <c r="MJ13" s="25" t="str">
        <f>IFERROR(VLOOKUP(MJ$2&amp;$B13,'FPL FIX2'!$N$1:$Q$400,MATCH("HOME",'FPL FIX2'!$N$1:$Q$1,0),0),"")&amp;IFERROR(VLOOKUP(MJ$2&amp;$B13,'FPL FIX2'!$O$1:$P$400,MATCH("AWAY",'FPL FIX2'!$O$1:$P$1,0),0),"")&amp;IFERROR(VLOOKUP(MJ$2&amp;$A13,'FA2'!$A:$D,MATCH("AWAY",'FA2'!$A$1:$D$1,0),0),"")&amp;IFERROR(VLOOKUP(MJ$2&amp;$A13,'FA2'!$B:$C,MATCH("HOME",'FA2'!$B$1:$C$1,0),0),"")&amp;IFERROR(VLOOKUP(MJ$2&amp;$A13,'EFL2'!$A:$D,MATCH("AWAY",'EFL2'!$A$1:$D$1,0),0),"")&amp;IFERROR(VLOOKUP(MJ$2&amp;$A13,'EFL2'!$B:$C,MATCH("HOME",'EFL2'!$B$1:$C$1,0),0),"")&amp;IFERROR(VLOOKUP(MJ$2&amp;$A13,'UCL2'!$C:$F,MATCH("AWAY",'UCL2'!$C$1:$F$1,0),0),"")&amp;IFERROR(VLOOKUP(MJ$2&amp;$A13,'UCL2'!$D:$E,MATCH("HOME",'UCL2'!$D$1:$E$1,0),0),"")&amp;IFERROR(VLOOKUP(MJ$2&amp;$A13,'EU2'!$C:$F,MATCH("AWAY",'EU2'!$C$1:$F$1,0),0),"")&amp;IFERROR(VLOOKUP(MJ$2&amp;$A13,'EU2'!$D:$E,MATCH("HOME",'EU2'!$D$1:$E$1,0),0),"")&amp;IFERROR(VLOOKUP(MJ$2&amp;$A13,'EUC2'!$C:$F,MATCH("AWAY",'EUC2'!$C$1:$F$1,0),0),"")&amp;IFERROR(VLOOKUP(MJ$2&amp;$A13,'EUC2'!$D:$E,MATCH("HOME",'EUC2'!$D$1:$E$1,0),0),"")</f>
        <v/>
      </c>
      <c r="MK13" s="25" t="str">
        <f>IFERROR(VLOOKUP(MK$2&amp;$B13,'FPL FIX2'!$N$1:$Q$400,MATCH("HOME",'FPL FIX2'!$N$1:$Q$1,0),0),"")&amp;IFERROR(VLOOKUP(MK$2&amp;$B13,'FPL FIX2'!$O$1:$P$400,MATCH("AWAY",'FPL FIX2'!$O$1:$P$1,0),0),"")&amp;IFERROR(VLOOKUP(MK$2&amp;$A13,'FA2'!$A:$D,MATCH("AWAY",'FA2'!$A$1:$D$1,0),0),"")&amp;IFERROR(VLOOKUP(MK$2&amp;$A13,'FA2'!$B:$C,MATCH("HOME",'FA2'!$B$1:$C$1,0),0),"")&amp;IFERROR(VLOOKUP(MK$2&amp;$A13,'EFL2'!$A:$D,MATCH("AWAY",'EFL2'!$A$1:$D$1,0),0),"")&amp;IFERROR(VLOOKUP(MK$2&amp;$A13,'EFL2'!$B:$C,MATCH("HOME",'EFL2'!$B$1:$C$1,0),0),"")&amp;IFERROR(VLOOKUP(MK$2&amp;$A13,'UCL2'!$C:$F,MATCH("AWAY",'UCL2'!$C$1:$F$1,0),0),"")&amp;IFERROR(VLOOKUP(MK$2&amp;$A13,'UCL2'!$D:$E,MATCH("HOME",'UCL2'!$D$1:$E$1,0),0),"")&amp;IFERROR(VLOOKUP(MK$2&amp;$A13,'EU2'!$C:$F,MATCH("AWAY",'EU2'!$C$1:$F$1,0),0),"")&amp;IFERROR(VLOOKUP(MK$2&amp;$A13,'EU2'!$D:$E,MATCH("HOME",'EU2'!$D$1:$E$1,0),0),"")&amp;IFERROR(VLOOKUP(MK$2&amp;$A13,'EUC2'!$C:$F,MATCH("AWAY",'EUC2'!$C$1:$F$1,0),0),"")&amp;IFERROR(VLOOKUP(MK$2&amp;$A13,'EUC2'!$D:$E,MATCH("HOME",'EUC2'!$D$1:$E$1,0),0),"")</f>
        <v/>
      </c>
      <c r="ML13" s="25" t="str">
        <f>IFERROR(VLOOKUP(ML$2&amp;$B13,'FPL FIX2'!$N$1:$Q$400,MATCH("HOME",'FPL FIX2'!$N$1:$Q$1,0),0),"")&amp;IFERROR(VLOOKUP(ML$2&amp;$B13,'FPL FIX2'!$O$1:$P$400,MATCH("AWAY",'FPL FIX2'!$O$1:$P$1,0),0),"")&amp;IFERROR(VLOOKUP(ML$2&amp;$A13,'FA2'!$A:$D,MATCH("AWAY",'FA2'!$A$1:$D$1,0),0),"")&amp;IFERROR(VLOOKUP(ML$2&amp;$A13,'FA2'!$B:$C,MATCH("HOME",'FA2'!$B$1:$C$1,0),0),"")&amp;IFERROR(VLOOKUP(ML$2&amp;$A13,'EFL2'!$A:$D,MATCH("AWAY",'EFL2'!$A$1:$D$1,0),0),"")&amp;IFERROR(VLOOKUP(ML$2&amp;$A13,'EFL2'!$B:$C,MATCH("HOME",'EFL2'!$B$1:$C$1,0),0),"")&amp;IFERROR(VLOOKUP(ML$2&amp;$A13,'UCL2'!$C:$F,MATCH("AWAY",'UCL2'!$C$1:$F$1,0),0),"")&amp;IFERROR(VLOOKUP(ML$2&amp;$A13,'UCL2'!$D:$E,MATCH("HOME",'UCL2'!$D$1:$E$1,0),0),"")&amp;IFERROR(VLOOKUP(ML$2&amp;$A13,'EU2'!$C:$F,MATCH("AWAY",'EU2'!$C$1:$F$1,0),0),"")&amp;IFERROR(VLOOKUP(ML$2&amp;$A13,'EU2'!$D:$E,MATCH("HOME",'EU2'!$D$1:$E$1,0),0),"")&amp;IFERROR(VLOOKUP(ML$2&amp;$A13,'EUC2'!$C:$F,MATCH("AWAY",'EUC2'!$C$1:$F$1,0),0),"")&amp;IFERROR(VLOOKUP(ML$2&amp;$A13,'EUC2'!$D:$E,MATCH("HOME",'EUC2'!$D$1:$E$1,0),0),"")</f>
        <v/>
      </c>
      <c r="MM13" s="25" t="str">
        <f>IFERROR(VLOOKUP(MM$2&amp;$B13,'FPL FIX2'!$N$1:$Q$400,MATCH("HOME",'FPL FIX2'!$N$1:$Q$1,0),0),"")&amp;IFERROR(VLOOKUP(MM$2&amp;$B13,'FPL FIX2'!$O$1:$P$400,MATCH("AWAY",'FPL FIX2'!$O$1:$P$1,0),0),"")&amp;IFERROR(VLOOKUP(MM$2&amp;$A13,'FA2'!$A:$D,MATCH("AWAY",'FA2'!$A$1:$D$1,0),0),"")&amp;IFERROR(VLOOKUP(MM$2&amp;$A13,'FA2'!$B:$C,MATCH("HOME",'FA2'!$B$1:$C$1,0),0),"")&amp;IFERROR(VLOOKUP(MM$2&amp;$A13,'EFL2'!$A:$D,MATCH("AWAY",'EFL2'!$A$1:$D$1,0),0),"")&amp;IFERROR(VLOOKUP(MM$2&amp;$A13,'EFL2'!$B:$C,MATCH("HOME",'EFL2'!$B$1:$C$1,0),0),"")&amp;IFERROR(VLOOKUP(MM$2&amp;$A13,'UCL2'!$C:$F,MATCH("AWAY",'UCL2'!$C$1:$F$1,0),0),"")&amp;IFERROR(VLOOKUP(MM$2&amp;$A13,'UCL2'!$D:$E,MATCH("HOME",'UCL2'!$D$1:$E$1,0),0),"")&amp;IFERROR(VLOOKUP(MM$2&amp;$A13,'EU2'!$C:$F,MATCH("AWAY",'EU2'!$C$1:$F$1,0),0),"")&amp;IFERROR(VLOOKUP(MM$2&amp;$A13,'EU2'!$D:$E,MATCH("HOME",'EU2'!$D$1:$E$1,0),0),"")&amp;IFERROR(VLOOKUP(MM$2&amp;$A13,'EUC2'!$C:$F,MATCH("AWAY",'EUC2'!$C$1:$F$1,0),0),"")&amp;IFERROR(VLOOKUP(MM$2&amp;$A13,'EUC2'!$D:$E,MATCH("HOME",'EUC2'!$D$1:$E$1,0),0),"")</f>
        <v/>
      </c>
      <c r="MN13" s="25" t="str">
        <f>IFERROR(VLOOKUP(MN$2&amp;$B13,'FPL FIX2'!$N$1:$Q$400,MATCH("HOME",'FPL FIX2'!$N$1:$Q$1,0),0),"")&amp;IFERROR(VLOOKUP(MN$2&amp;$B13,'FPL FIX2'!$O$1:$P$400,MATCH("AWAY",'FPL FIX2'!$O$1:$P$1,0),0),"")&amp;IFERROR(VLOOKUP(MN$2&amp;$A13,'FA2'!$A:$D,MATCH("AWAY",'FA2'!$A$1:$D$1,0),0),"")&amp;IFERROR(VLOOKUP(MN$2&amp;$A13,'FA2'!$B:$C,MATCH("HOME",'FA2'!$B$1:$C$1,0),0),"")&amp;IFERROR(VLOOKUP(MN$2&amp;$A13,'EFL2'!$A:$D,MATCH("AWAY",'EFL2'!$A$1:$D$1,0),0),"")&amp;IFERROR(VLOOKUP(MN$2&amp;$A13,'EFL2'!$B:$C,MATCH("HOME",'EFL2'!$B$1:$C$1,0),0),"")&amp;IFERROR(VLOOKUP(MN$2&amp;$A13,'UCL2'!$C:$F,MATCH("AWAY",'UCL2'!$C$1:$F$1,0),0),"")&amp;IFERROR(VLOOKUP(MN$2&amp;$A13,'UCL2'!$D:$E,MATCH("HOME",'UCL2'!$D$1:$E$1,0),0),"")&amp;IFERROR(VLOOKUP(MN$2&amp;$A13,'EU2'!$C:$F,MATCH("AWAY",'EU2'!$C$1:$F$1,0),0),"")&amp;IFERROR(VLOOKUP(MN$2&amp;$A13,'EU2'!$D:$E,MATCH("HOME",'EU2'!$D$1:$E$1,0),0),"")&amp;IFERROR(VLOOKUP(MN$2&amp;$A13,'EUC2'!$C:$F,MATCH("AWAY",'EUC2'!$C$1:$F$1,0),0),"")&amp;IFERROR(VLOOKUP(MN$2&amp;$A13,'EUC2'!$D:$E,MATCH("HOME",'EUC2'!$D$1:$E$1,0),0),"")</f>
        <v/>
      </c>
      <c r="MO13" s="25" t="str">
        <f>IFERROR(VLOOKUP(MO$2&amp;$B13,'FPL FIX2'!$N$1:$Q$400,MATCH("HOME",'FPL FIX2'!$N$1:$Q$1,0),0),"")&amp;IFERROR(VLOOKUP(MO$2&amp;$B13,'FPL FIX2'!$O$1:$P$400,MATCH("AWAY",'FPL FIX2'!$O$1:$P$1,0),0),"")&amp;IFERROR(VLOOKUP(MO$2&amp;$A13,'FA2'!$A:$D,MATCH("AWAY",'FA2'!$A$1:$D$1,0),0),"")&amp;IFERROR(VLOOKUP(MO$2&amp;$A13,'FA2'!$B:$C,MATCH("HOME",'FA2'!$B$1:$C$1,0),0),"")&amp;IFERROR(VLOOKUP(MO$2&amp;$A13,'EFL2'!$A:$D,MATCH("AWAY",'EFL2'!$A$1:$D$1,0),0),"")&amp;IFERROR(VLOOKUP(MO$2&amp;$A13,'EFL2'!$B:$C,MATCH("HOME",'EFL2'!$B$1:$C$1,0),0),"")&amp;IFERROR(VLOOKUP(MO$2&amp;$A13,'UCL2'!$C:$F,MATCH("AWAY",'UCL2'!$C$1:$F$1,0),0),"")&amp;IFERROR(VLOOKUP(MO$2&amp;$A13,'UCL2'!$D:$E,MATCH("HOME",'UCL2'!$D$1:$E$1,0),0),"")&amp;IFERROR(VLOOKUP(MO$2&amp;$A13,'EU2'!$C:$F,MATCH("AWAY",'EU2'!$C$1:$F$1,0),0),"")&amp;IFERROR(VLOOKUP(MO$2&amp;$A13,'EU2'!$D:$E,MATCH("HOME",'EU2'!$D$1:$E$1,0),0),"")&amp;IFERROR(VLOOKUP(MO$2&amp;$A13,'EUC2'!$C:$F,MATCH("AWAY",'EUC2'!$C$1:$F$1,0),0),"")&amp;IFERROR(VLOOKUP(MO$2&amp;$A13,'EUC2'!$D:$E,MATCH("HOME",'EUC2'!$D$1:$E$1,0),0),"")</f>
        <v/>
      </c>
      <c r="MP13" s="25" t="str">
        <f>IFERROR(VLOOKUP(MP$2&amp;$B13,'FPL FIX2'!$N$1:$Q$400,MATCH("HOME",'FPL FIX2'!$N$1:$Q$1,0),0),"")&amp;IFERROR(VLOOKUP(MP$2&amp;$B13,'FPL FIX2'!$O$1:$P$400,MATCH("AWAY",'FPL FIX2'!$O$1:$P$1,0),0),"")&amp;IFERROR(VLOOKUP(MP$2&amp;$A13,'FA2'!$A:$D,MATCH("AWAY",'FA2'!$A$1:$D$1,0),0),"")&amp;IFERROR(VLOOKUP(MP$2&amp;$A13,'FA2'!$B:$C,MATCH("HOME",'FA2'!$B$1:$C$1,0),0),"")&amp;IFERROR(VLOOKUP(MP$2&amp;$A13,'EFL2'!$A:$D,MATCH("AWAY",'EFL2'!$A$1:$D$1,0),0),"")&amp;IFERROR(VLOOKUP(MP$2&amp;$A13,'EFL2'!$B:$C,MATCH("HOME",'EFL2'!$B$1:$C$1,0),0),"")&amp;IFERROR(VLOOKUP(MP$2&amp;$A13,'UCL2'!$C:$F,MATCH("AWAY",'UCL2'!$C$1:$F$1,0),0),"")&amp;IFERROR(VLOOKUP(MP$2&amp;$A13,'UCL2'!$D:$E,MATCH("HOME",'UCL2'!$D$1:$E$1,0),0),"")&amp;IFERROR(VLOOKUP(MP$2&amp;$A13,'EU2'!$C:$F,MATCH("AWAY",'EU2'!$C$1:$F$1,0),0),"")&amp;IFERROR(VLOOKUP(MP$2&amp;$A13,'EU2'!$D:$E,MATCH("HOME",'EU2'!$D$1:$E$1,0),0),"")&amp;IFERROR(VLOOKUP(MP$2&amp;$A13,'EUC2'!$C:$F,MATCH("AWAY",'EUC2'!$C$1:$F$1,0),0),"")&amp;IFERROR(VLOOKUP(MP$2&amp;$A13,'EUC2'!$D:$E,MATCH("HOME",'EUC2'!$D$1:$E$1,0),0),"")</f>
        <v/>
      </c>
      <c r="MQ13" s="25" t="str">
        <f>IFERROR(VLOOKUP(MQ$2&amp;$B13,'FPL FIX2'!$N$1:$Q$400,MATCH("HOME",'FPL FIX2'!$N$1:$Q$1,0),0),"")&amp;IFERROR(VLOOKUP(MQ$2&amp;$B13,'FPL FIX2'!$O$1:$P$400,MATCH("AWAY",'FPL FIX2'!$O$1:$P$1,0),0),"")&amp;IFERROR(VLOOKUP(MQ$2&amp;$A13,'FA2'!$A:$D,MATCH("AWAY",'FA2'!$A$1:$D$1,0),0),"")&amp;IFERROR(VLOOKUP(MQ$2&amp;$A13,'FA2'!$B:$C,MATCH("HOME",'FA2'!$B$1:$C$1,0),0),"")&amp;IFERROR(VLOOKUP(MQ$2&amp;$A13,'EFL2'!$A:$D,MATCH("AWAY",'EFL2'!$A$1:$D$1,0),0),"")&amp;IFERROR(VLOOKUP(MQ$2&amp;$A13,'EFL2'!$B:$C,MATCH("HOME",'EFL2'!$B$1:$C$1,0),0),"")&amp;IFERROR(VLOOKUP(MQ$2&amp;$A13,'UCL2'!$C:$F,MATCH("AWAY",'UCL2'!$C$1:$F$1,0),0),"")&amp;IFERROR(VLOOKUP(MQ$2&amp;$A13,'UCL2'!$D:$E,MATCH("HOME",'UCL2'!$D$1:$E$1,0),0),"")&amp;IFERROR(VLOOKUP(MQ$2&amp;$A13,'EU2'!$C:$F,MATCH("AWAY",'EU2'!$C$1:$F$1,0),0),"")&amp;IFERROR(VLOOKUP(MQ$2&amp;$A13,'EU2'!$D:$E,MATCH("HOME",'EU2'!$D$1:$E$1,0),0),"")&amp;IFERROR(VLOOKUP(MQ$2&amp;$A13,'EUC2'!$C:$F,MATCH("AWAY",'EUC2'!$C$1:$F$1,0),0),"")&amp;IFERROR(VLOOKUP(MQ$2&amp;$A13,'EUC2'!$D:$E,MATCH("HOME",'EUC2'!$D$1:$E$1,0),0),"")</f>
        <v/>
      </c>
      <c r="MR13" s="25" t="str">
        <f>IFERROR(VLOOKUP(MR$2&amp;$B13,'FPL FIX2'!$N$1:$Q$400,MATCH("HOME",'FPL FIX2'!$N$1:$Q$1,0),0),"")&amp;IFERROR(VLOOKUP(MR$2&amp;$B13,'FPL FIX2'!$O$1:$P$400,MATCH("AWAY",'FPL FIX2'!$O$1:$P$1,0),0),"")&amp;IFERROR(VLOOKUP(MR$2&amp;$A13,'FA2'!$A:$D,MATCH("AWAY",'FA2'!$A$1:$D$1,0),0),"")&amp;IFERROR(VLOOKUP(MR$2&amp;$A13,'FA2'!$B:$C,MATCH("HOME",'FA2'!$B$1:$C$1,0),0),"")&amp;IFERROR(VLOOKUP(MR$2&amp;$A13,'EFL2'!$A:$D,MATCH("AWAY",'EFL2'!$A$1:$D$1,0),0),"")&amp;IFERROR(VLOOKUP(MR$2&amp;$A13,'EFL2'!$B:$C,MATCH("HOME",'EFL2'!$B$1:$C$1,0),0),"")&amp;IFERROR(VLOOKUP(MR$2&amp;$A13,'UCL2'!$C:$F,MATCH("AWAY",'UCL2'!$C$1:$F$1,0),0),"")&amp;IFERROR(VLOOKUP(MR$2&amp;$A13,'UCL2'!$D:$E,MATCH("HOME",'UCL2'!$D$1:$E$1,0),0),"")&amp;IFERROR(VLOOKUP(MR$2&amp;$A13,'EU2'!$C:$F,MATCH("AWAY",'EU2'!$C$1:$F$1,0),0),"")&amp;IFERROR(VLOOKUP(MR$2&amp;$A13,'EU2'!$D:$E,MATCH("HOME",'EU2'!$D$1:$E$1,0),0),"")&amp;IFERROR(VLOOKUP(MR$2&amp;$A13,'EUC2'!$C:$F,MATCH("AWAY",'EUC2'!$C$1:$F$1,0),0),"")&amp;IFERROR(VLOOKUP(MR$2&amp;$A13,'EUC2'!$D:$E,MATCH("HOME",'EUC2'!$D$1:$E$1,0),0),"")</f>
        <v/>
      </c>
      <c r="MS13" s="25" t="str">
        <f>IFERROR(VLOOKUP(MS$2&amp;$B13,'FPL FIX2'!$N$1:$Q$400,MATCH("HOME",'FPL FIX2'!$N$1:$Q$1,0),0),"")&amp;IFERROR(VLOOKUP(MS$2&amp;$B13,'FPL FIX2'!$O$1:$P$400,MATCH("AWAY",'FPL FIX2'!$O$1:$P$1,0),0),"")&amp;IFERROR(VLOOKUP(MS$2&amp;$A13,'FA2'!$A:$D,MATCH("AWAY",'FA2'!$A$1:$D$1,0),0),"")&amp;IFERROR(VLOOKUP(MS$2&amp;$A13,'FA2'!$B:$C,MATCH("HOME",'FA2'!$B$1:$C$1,0),0),"")&amp;IFERROR(VLOOKUP(MS$2&amp;$A13,'EFL2'!$A:$D,MATCH("AWAY",'EFL2'!$A$1:$D$1,0),0),"")&amp;IFERROR(VLOOKUP(MS$2&amp;$A13,'EFL2'!$B:$C,MATCH("HOME",'EFL2'!$B$1:$C$1,0),0),"")&amp;IFERROR(VLOOKUP(MS$2&amp;$A13,'UCL2'!$C:$F,MATCH("AWAY",'UCL2'!$C$1:$F$1,0),0),"")&amp;IFERROR(VLOOKUP(MS$2&amp;$A13,'UCL2'!$D:$E,MATCH("HOME",'UCL2'!$D$1:$E$1,0),0),"")&amp;IFERROR(VLOOKUP(MS$2&amp;$A13,'EU2'!$C:$F,MATCH("AWAY",'EU2'!$C$1:$F$1,0),0),"")&amp;IFERROR(VLOOKUP(MS$2&amp;$A13,'EU2'!$D:$E,MATCH("HOME",'EU2'!$D$1:$E$1,0),0),"")&amp;IFERROR(VLOOKUP(MS$2&amp;$A13,'EUC2'!$C:$F,MATCH("AWAY",'EUC2'!$C$1:$F$1,0),0),"")&amp;IFERROR(VLOOKUP(MS$2&amp;$A13,'EUC2'!$D:$E,MATCH("HOME",'EUC2'!$D$1:$E$1,0),0),"")</f>
        <v/>
      </c>
      <c r="MT13" s="25" t="str">
        <f>IFERROR(VLOOKUP(MT$2&amp;$B13,'FPL FIX2'!$N$1:$Q$400,MATCH("HOME",'FPL FIX2'!$N$1:$Q$1,0),0),"")&amp;IFERROR(VLOOKUP(MT$2&amp;$B13,'FPL FIX2'!$O$1:$P$400,MATCH("AWAY",'FPL FIX2'!$O$1:$P$1,0),0),"")&amp;IFERROR(VLOOKUP(MT$2&amp;$A13,'FA2'!$A:$D,MATCH("AWAY",'FA2'!$A$1:$D$1,0),0),"")&amp;IFERROR(VLOOKUP(MT$2&amp;$A13,'FA2'!$B:$C,MATCH("HOME",'FA2'!$B$1:$C$1,0),0),"")&amp;IFERROR(VLOOKUP(MT$2&amp;$A13,'EFL2'!$A:$D,MATCH("AWAY",'EFL2'!$A$1:$D$1,0),0),"")&amp;IFERROR(VLOOKUP(MT$2&amp;$A13,'EFL2'!$B:$C,MATCH("HOME",'EFL2'!$B$1:$C$1,0),0),"")&amp;IFERROR(VLOOKUP(MT$2&amp;$A13,'UCL2'!$C:$F,MATCH("AWAY",'UCL2'!$C$1:$F$1,0),0),"")&amp;IFERROR(VLOOKUP(MT$2&amp;$A13,'UCL2'!$D:$E,MATCH("HOME",'UCL2'!$D$1:$E$1,0),0),"")&amp;IFERROR(VLOOKUP(MT$2&amp;$A13,'EU2'!$C:$F,MATCH("AWAY",'EU2'!$C$1:$F$1,0),0),"")&amp;IFERROR(VLOOKUP(MT$2&amp;$A13,'EU2'!$D:$E,MATCH("HOME",'EU2'!$D$1:$E$1,0),0),"")&amp;IFERROR(VLOOKUP(MT$2&amp;$A13,'EUC2'!$C:$F,MATCH("AWAY",'EUC2'!$C$1:$F$1,0),0),"")&amp;IFERROR(VLOOKUP(MT$2&amp;$A13,'EUC2'!$D:$E,MATCH("HOME",'EUC2'!$D$1:$E$1,0),0),"")</f>
        <v/>
      </c>
      <c r="MU13" s="25" t="str">
        <f>IFERROR(VLOOKUP(MU$2&amp;$B13,'FPL FIX2'!$N$1:$Q$400,MATCH("HOME",'FPL FIX2'!$N$1:$Q$1,0),0),"")&amp;IFERROR(VLOOKUP(MU$2&amp;$B13,'FPL FIX2'!$O$1:$P$400,MATCH("AWAY",'FPL FIX2'!$O$1:$P$1,0),0),"")&amp;IFERROR(VLOOKUP(MU$2&amp;$A13,'FA2'!$A:$D,MATCH("AWAY",'FA2'!$A$1:$D$1,0),0),"")&amp;IFERROR(VLOOKUP(MU$2&amp;$A13,'FA2'!$B:$C,MATCH("HOME",'FA2'!$B$1:$C$1,0),0),"")&amp;IFERROR(VLOOKUP(MU$2&amp;$A13,'EFL2'!$A:$D,MATCH("AWAY",'EFL2'!$A$1:$D$1,0),0),"")&amp;IFERROR(VLOOKUP(MU$2&amp;$A13,'EFL2'!$B:$C,MATCH("HOME",'EFL2'!$B$1:$C$1,0),0),"")&amp;IFERROR(VLOOKUP(MU$2&amp;$A13,'UCL2'!$C:$F,MATCH("AWAY",'UCL2'!$C$1:$F$1,0),0),"")&amp;IFERROR(VLOOKUP(MU$2&amp;$A13,'UCL2'!$D:$E,MATCH("HOME",'UCL2'!$D$1:$E$1,0),0),"")&amp;IFERROR(VLOOKUP(MU$2&amp;$A13,'EU2'!$C:$F,MATCH("AWAY",'EU2'!$C$1:$F$1,0),0),"")&amp;IFERROR(VLOOKUP(MU$2&amp;$A13,'EU2'!$D:$E,MATCH("HOME",'EU2'!$D$1:$E$1,0),0),"")&amp;IFERROR(VLOOKUP(MU$2&amp;$A13,'EUC2'!$C:$F,MATCH("AWAY",'EUC2'!$C$1:$F$1,0),0),"")&amp;IFERROR(VLOOKUP(MU$2&amp;$A13,'EUC2'!$D:$E,MATCH("HOME",'EUC2'!$D$1:$E$1,0),0),"")</f>
        <v/>
      </c>
      <c r="MV13" s="25" t="str">
        <f>IFERROR(VLOOKUP(MV$2&amp;$B13,'FPL FIX2'!$N$1:$Q$400,MATCH("HOME",'FPL FIX2'!$N$1:$Q$1,0),0),"")&amp;IFERROR(VLOOKUP(MV$2&amp;$B13,'FPL FIX2'!$O$1:$P$400,MATCH("AWAY",'FPL FIX2'!$O$1:$P$1,0),0),"")&amp;IFERROR(VLOOKUP(MV$2&amp;$A13,'FA2'!$A:$D,MATCH("AWAY",'FA2'!$A$1:$D$1,0),0),"")&amp;IFERROR(VLOOKUP(MV$2&amp;$A13,'FA2'!$B:$C,MATCH("HOME",'FA2'!$B$1:$C$1,0),0),"")&amp;IFERROR(VLOOKUP(MV$2&amp;$A13,'EFL2'!$A:$D,MATCH("AWAY",'EFL2'!$A$1:$D$1,0),0),"")&amp;IFERROR(VLOOKUP(MV$2&amp;$A13,'EFL2'!$B:$C,MATCH("HOME",'EFL2'!$B$1:$C$1,0),0),"")&amp;IFERROR(VLOOKUP(MV$2&amp;$A13,'UCL2'!$C:$F,MATCH("AWAY",'UCL2'!$C$1:$F$1,0),0),"")&amp;IFERROR(VLOOKUP(MV$2&amp;$A13,'UCL2'!$D:$E,MATCH("HOME",'UCL2'!$D$1:$E$1,0),0),"")&amp;IFERROR(VLOOKUP(MV$2&amp;$A13,'EU2'!$C:$F,MATCH("AWAY",'EU2'!$C$1:$F$1,0),0),"")&amp;IFERROR(VLOOKUP(MV$2&amp;$A13,'EU2'!$D:$E,MATCH("HOME",'EU2'!$D$1:$E$1,0),0),"")&amp;IFERROR(VLOOKUP(MV$2&amp;$A13,'EUC2'!$C:$F,MATCH("AWAY",'EUC2'!$C$1:$F$1,0),0),"")&amp;IFERROR(VLOOKUP(MV$2&amp;$A13,'EUC2'!$D:$E,MATCH("HOME",'EUC2'!$D$1:$E$1,0),0),"")</f>
        <v/>
      </c>
      <c r="MW13" s="25" t="str">
        <f>IFERROR(VLOOKUP(MW$2&amp;$B13,'FPL FIX2'!$N$1:$Q$400,MATCH("HOME",'FPL FIX2'!$N$1:$Q$1,0),0),"")&amp;IFERROR(VLOOKUP(MW$2&amp;$B13,'FPL FIX2'!$O$1:$P$400,MATCH("AWAY",'FPL FIX2'!$O$1:$P$1,0),0),"")&amp;IFERROR(VLOOKUP(MW$2&amp;$A13,'FA2'!$A:$D,MATCH("AWAY",'FA2'!$A$1:$D$1,0),0),"")&amp;IFERROR(VLOOKUP(MW$2&amp;$A13,'FA2'!$B:$C,MATCH("HOME",'FA2'!$B$1:$C$1,0),0),"")&amp;IFERROR(VLOOKUP(MW$2&amp;$A13,'EFL2'!$A:$D,MATCH("AWAY",'EFL2'!$A$1:$D$1,0),0),"")&amp;IFERROR(VLOOKUP(MW$2&amp;$A13,'EFL2'!$B:$C,MATCH("HOME",'EFL2'!$B$1:$C$1,0),0),"")&amp;IFERROR(VLOOKUP(MW$2&amp;$A13,'UCL2'!$C:$F,MATCH("AWAY",'UCL2'!$C$1:$F$1,0),0),"")&amp;IFERROR(VLOOKUP(MW$2&amp;$A13,'UCL2'!$D:$E,MATCH("HOME",'UCL2'!$D$1:$E$1,0),0),"")&amp;IFERROR(VLOOKUP(MW$2&amp;$A13,'EU2'!$C:$F,MATCH("AWAY",'EU2'!$C$1:$F$1,0),0),"")&amp;IFERROR(VLOOKUP(MW$2&amp;$A13,'EU2'!$D:$E,MATCH("HOME",'EU2'!$D$1:$E$1,0),0),"")&amp;IFERROR(VLOOKUP(MW$2&amp;$A13,'EUC2'!$C:$F,MATCH("AWAY",'EUC2'!$C$1:$F$1,0),0),"")&amp;IFERROR(VLOOKUP(MW$2&amp;$A13,'EUC2'!$D:$E,MATCH("HOME",'EUC2'!$D$1:$E$1,0),0),"")</f>
        <v/>
      </c>
      <c r="MX13" s="25" t="str">
        <f>IFERROR(VLOOKUP(MX$2&amp;$B13,'FPL FIX2'!$N$1:$Q$400,MATCH("HOME",'FPL FIX2'!$N$1:$Q$1,0),0),"")&amp;IFERROR(VLOOKUP(MX$2&amp;$B13,'FPL FIX2'!$O$1:$P$400,MATCH("AWAY",'FPL FIX2'!$O$1:$P$1,0),0),"")&amp;IFERROR(VLOOKUP(MX$2&amp;$A13,'FA2'!$A:$D,MATCH("AWAY",'FA2'!$A$1:$D$1,0),0),"")&amp;IFERROR(VLOOKUP(MX$2&amp;$A13,'FA2'!$B:$C,MATCH("HOME",'FA2'!$B$1:$C$1,0),0),"")&amp;IFERROR(VLOOKUP(MX$2&amp;$A13,'EFL2'!$A:$D,MATCH("AWAY",'EFL2'!$A$1:$D$1,0),0),"")&amp;IFERROR(VLOOKUP(MX$2&amp;$A13,'EFL2'!$B:$C,MATCH("HOME",'EFL2'!$B$1:$C$1,0),0),"")&amp;IFERROR(VLOOKUP(MX$2&amp;$A13,'UCL2'!$C:$F,MATCH("AWAY",'UCL2'!$C$1:$F$1,0),0),"")&amp;IFERROR(VLOOKUP(MX$2&amp;$A13,'UCL2'!$D:$E,MATCH("HOME",'UCL2'!$D$1:$E$1,0),0),"")&amp;IFERROR(VLOOKUP(MX$2&amp;$A13,'EU2'!$C:$F,MATCH("AWAY",'EU2'!$C$1:$F$1,0),0),"")&amp;IFERROR(VLOOKUP(MX$2&amp;$A13,'EU2'!$D:$E,MATCH("HOME",'EU2'!$D$1:$E$1,0),0),"")&amp;IFERROR(VLOOKUP(MX$2&amp;$A13,'EUC2'!$C:$F,MATCH("AWAY",'EUC2'!$C$1:$F$1,0),0),"")&amp;IFERROR(VLOOKUP(MX$2&amp;$A13,'EUC2'!$D:$E,MATCH("HOME",'EUC2'!$D$1:$E$1,0),0),"")</f>
        <v/>
      </c>
      <c r="MY13" s="25" t="str">
        <f>IFERROR(VLOOKUP(MY$2&amp;$B13,'FPL FIX2'!$N$1:$Q$400,MATCH("HOME",'FPL FIX2'!$N$1:$Q$1,0),0),"")&amp;IFERROR(VLOOKUP(MY$2&amp;$B13,'FPL FIX2'!$O$1:$P$400,MATCH("AWAY",'FPL FIX2'!$O$1:$P$1,0),0),"")&amp;IFERROR(VLOOKUP(MY$2&amp;$A13,'FA2'!$A:$D,MATCH("AWAY",'FA2'!$A$1:$D$1,0),0),"")&amp;IFERROR(VLOOKUP(MY$2&amp;$A13,'FA2'!$B:$C,MATCH("HOME",'FA2'!$B$1:$C$1,0),0),"")&amp;IFERROR(VLOOKUP(MY$2&amp;$A13,'EFL2'!$A:$D,MATCH("AWAY",'EFL2'!$A$1:$D$1,0),0),"")&amp;IFERROR(VLOOKUP(MY$2&amp;$A13,'EFL2'!$B:$C,MATCH("HOME",'EFL2'!$B$1:$C$1,0),0),"")&amp;IFERROR(VLOOKUP(MY$2&amp;$A13,'UCL2'!$C:$F,MATCH("AWAY",'UCL2'!$C$1:$F$1,0),0),"")&amp;IFERROR(VLOOKUP(MY$2&amp;$A13,'UCL2'!$D:$E,MATCH("HOME",'UCL2'!$D$1:$E$1,0),0),"")&amp;IFERROR(VLOOKUP(MY$2&amp;$A13,'EU2'!$C:$F,MATCH("AWAY",'EU2'!$C$1:$F$1,0),0),"")&amp;IFERROR(VLOOKUP(MY$2&amp;$A13,'EU2'!$D:$E,MATCH("HOME",'EU2'!$D$1:$E$1,0),0),"")&amp;IFERROR(VLOOKUP(MY$2&amp;$A13,'EUC2'!$C:$F,MATCH("AWAY",'EUC2'!$C$1:$F$1,0),0),"")&amp;IFERROR(VLOOKUP(MY$2&amp;$A13,'EUC2'!$D:$E,MATCH("HOME",'EUC2'!$D$1:$E$1,0),0),"")</f>
        <v/>
      </c>
      <c r="MZ13" s="25" t="str">
        <f>IFERROR(VLOOKUP(MZ$2&amp;$B13,'FPL FIX2'!$N$1:$Q$400,MATCH("HOME",'FPL FIX2'!$N$1:$Q$1,0),0),"")&amp;IFERROR(VLOOKUP(MZ$2&amp;$B13,'FPL FIX2'!$O$1:$P$400,MATCH("AWAY",'FPL FIX2'!$O$1:$P$1,0),0),"")&amp;IFERROR(VLOOKUP(MZ$2&amp;$A13,'FA2'!$A:$D,MATCH("AWAY",'FA2'!$A$1:$D$1,0),0),"")&amp;IFERROR(VLOOKUP(MZ$2&amp;$A13,'FA2'!$B:$C,MATCH("HOME",'FA2'!$B$1:$C$1,0),0),"")&amp;IFERROR(VLOOKUP(MZ$2&amp;$A13,'EFL2'!$A:$D,MATCH("AWAY",'EFL2'!$A$1:$D$1,0),0),"")&amp;IFERROR(VLOOKUP(MZ$2&amp;$A13,'EFL2'!$B:$C,MATCH("HOME",'EFL2'!$B$1:$C$1,0),0),"")&amp;IFERROR(VLOOKUP(MZ$2&amp;$A13,'UCL2'!$C:$F,MATCH("AWAY",'UCL2'!$C$1:$F$1,0),0),"")&amp;IFERROR(VLOOKUP(MZ$2&amp;$A13,'UCL2'!$D:$E,MATCH("HOME",'UCL2'!$D$1:$E$1,0),0),"")&amp;IFERROR(VLOOKUP(MZ$2&amp;$A13,'EU2'!$C:$F,MATCH("AWAY",'EU2'!$C$1:$F$1,0),0),"")&amp;IFERROR(VLOOKUP(MZ$2&amp;$A13,'EU2'!$D:$E,MATCH("HOME",'EU2'!$D$1:$E$1,0),0),"")&amp;IFERROR(VLOOKUP(MZ$2&amp;$A13,'EUC2'!$C:$F,MATCH("AWAY",'EUC2'!$C$1:$F$1,0),0),"")&amp;IFERROR(VLOOKUP(MZ$2&amp;$A13,'EUC2'!$D:$E,MATCH("HOME",'EUC2'!$D$1:$E$1,0),0),"")</f>
        <v/>
      </c>
      <c r="NA13" s="25" t="str">
        <f>IFERROR(VLOOKUP(NA$2&amp;$B13,'FPL FIX2'!$N$1:$Q$400,MATCH("HOME",'FPL FIX2'!$N$1:$Q$1,0),0),"")&amp;IFERROR(VLOOKUP(NA$2&amp;$B13,'FPL FIX2'!$O$1:$P$400,MATCH("AWAY",'FPL FIX2'!$O$1:$P$1,0),0),"")&amp;IFERROR(VLOOKUP(NA$2&amp;$A13,'FA2'!$A:$D,MATCH("AWAY",'FA2'!$A$1:$D$1,0),0),"")&amp;IFERROR(VLOOKUP(NA$2&amp;$A13,'FA2'!$B:$C,MATCH("HOME",'FA2'!$B$1:$C$1,0),0),"")&amp;IFERROR(VLOOKUP(NA$2&amp;$A13,'EFL2'!$A:$D,MATCH("AWAY",'EFL2'!$A$1:$D$1,0),0),"")&amp;IFERROR(VLOOKUP(NA$2&amp;$A13,'EFL2'!$B:$C,MATCH("HOME",'EFL2'!$B$1:$C$1,0),0),"")&amp;IFERROR(VLOOKUP(NA$2&amp;$A13,'UCL2'!$C:$F,MATCH("AWAY",'UCL2'!$C$1:$F$1,0),0),"")&amp;IFERROR(VLOOKUP(NA$2&amp;$A13,'UCL2'!$D:$E,MATCH("HOME",'UCL2'!$D$1:$E$1,0),0),"")&amp;IFERROR(VLOOKUP(NA$2&amp;$A13,'EU2'!$C:$F,MATCH("AWAY",'EU2'!$C$1:$F$1,0),0),"")&amp;IFERROR(VLOOKUP(NA$2&amp;$A13,'EU2'!$D:$E,MATCH("HOME",'EU2'!$D$1:$E$1,0),0),"")&amp;IFERROR(VLOOKUP(NA$2&amp;$A13,'EUC2'!$C:$F,MATCH("AWAY",'EUC2'!$C$1:$F$1,0),0),"")&amp;IFERROR(VLOOKUP(NA$2&amp;$A13,'EUC2'!$D:$E,MATCH("HOME",'EUC2'!$D$1:$E$1,0),0),"")</f>
        <v/>
      </c>
      <c r="NB13" s="25" t="str">
        <f>IFERROR(VLOOKUP(NB$2&amp;$B13,'FPL FIX2'!$N$1:$Q$400,MATCH("HOME",'FPL FIX2'!$N$1:$Q$1,0),0),"")&amp;IFERROR(VLOOKUP(NB$2&amp;$B13,'FPL FIX2'!$O$1:$P$400,MATCH("AWAY",'FPL FIX2'!$O$1:$P$1,0),0),"")&amp;IFERROR(VLOOKUP(NB$2&amp;$A13,'FA2'!$A:$D,MATCH("AWAY",'FA2'!$A$1:$D$1,0),0),"")&amp;IFERROR(VLOOKUP(NB$2&amp;$A13,'FA2'!$B:$C,MATCH("HOME",'FA2'!$B$1:$C$1,0),0),"")&amp;IFERROR(VLOOKUP(NB$2&amp;$A13,'EFL2'!$A:$D,MATCH("AWAY",'EFL2'!$A$1:$D$1,0),0),"")&amp;IFERROR(VLOOKUP(NB$2&amp;$A13,'EFL2'!$B:$C,MATCH("HOME",'EFL2'!$B$1:$C$1,0),0),"")&amp;IFERROR(VLOOKUP(NB$2&amp;$A13,'UCL2'!$C:$F,MATCH("AWAY",'UCL2'!$C$1:$F$1,0),0),"")&amp;IFERROR(VLOOKUP(NB$2&amp;$A13,'UCL2'!$D:$E,MATCH("HOME",'UCL2'!$D$1:$E$1,0),0),"")&amp;IFERROR(VLOOKUP(NB$2&amp;$A13,'EU2'!$C:$F,MATCH("AWAY",'EU2'!$C$1:$F$1,0),0),"")&amp;IFERROR(VLOOKUP(NB$2&amp;$A13,'EU2'!$D:$E,MATCH("HOME",'EU2'!$D$1:$E$1,0),0),"")&amp;IFERROR(VLOOKUP(NB$2&amp;$A13,'EUC2'!$C:$F,MATCH("AWAY",'EUC2'!$C$1:$F$1,0),0),"")&amp;IFERROR(VLOOKUP(NB$2&amp;$A13,'EUC2'!$D:$E,MATCH("HOME",'EUC2'!$D$1:$E$1,0),0),"")</f>
        <v/>
      </c>
      <c r="NC13" s="25" t="str">
        <f>IFERROR(VLOOKUP(NC$2&amp;$B13,'FPL FIX2'!$N$1:$Q$400,MATCH("HOME",'FPL FIX2'!$N$1:$Q$1,0),0),"")&amp;IFERROR(VLOOKUP(NC$2&amp;$B13,'FPL FIX2'!$O$1:$P$400,MATCH("AWAY",'FPL FIX2'!$O$1:$P$1,0),0),"")&amp;IFERROR(VLOOKUP(NC$2&amp;$A13,'FA2'!$A:$D,MATCH("AWAY",'FA2'!$A$1:$D$1,0),0),"")&amp;IFERROR(VLOOKUP(NC$2&amp;$A13,'FA2'!$B:$C,MATCH("HOME",'FA2'!$B$1:$C$1,0),0),"")&amp;IFERROR(VLOOKUP(NC$2&amp;$A13,'EFL2'!$A:$D,MATCH("AWAY",'EFL2'!$A$1:$D$1,0),0),"")&amp;IFERROR(VLOOKUP(NC$2&amp;$A13,'EFL2'!$B:$C,MATCH("HOME",'EFL2'!$B$1:$C$1,0),0),"")&amp;IFERROR(VLOOKUP(NC$2&amp;$A13,'UCL2'!$C:$F,MATCH("AWAY",'UCL2'!$C$1:$F$1,0),0),"")&amp;IFERROR(VLOOKUP(NC$2&amp;$A13,'UCL2'!$D:$E,MATCH("HOME",'UCL2'!$D$1:$E$1,0),0),"")&amp;IFERROR(VLOOKUP(NC$2&amp;$A13,'EU2'!$C:$F,MATCH("AWAY",'EU2'!$C$1:$F$1,0),0),"")&amp;IFERROR(VLOOKUP(NC$2&amp;$A13,'EU2'!$D:$E,MATCH("HOME",'EU2'!$D$1:$E$1,0),0),"")&amp;IFERROR(VLOOKUP(NC$2&amp;$A13,'EUC2'!$C:$F,MATCH("AWAY",'EUC2'!$C$1:$F$1,0),0),"")&amp;IFERROR(VLOOKUP(NC$2&amp;$A13,'EUC2'!$D:$E,MATCH("HOME",'EUC2'!$D$1:$E$1,0),0),"")</f>
        <v/>
      </c>
      <c r="NE13" s="24" t="s">
        <v>9</v>
      </c>
      <c r="NF13" s="25" t="str">
        <f>IFERROR(VLOOKUP(NF$2&amp;$B13,'FPL FIX2'!$F$1:$I$50,MATCH("HOME",'FPL FIX2'!$F$1:$I$1,0),0),"")&amp;IFERROR(VLOOKUP(NF$2&amp;$B13,'FPL FIX2'!$G$1:$H$50,MATCH("AWAY",'FPL FIX2'!$G$1:$H$1,0),0),"")</f>
        <v/>
      </c>
      <c r="NG13" s="25"/>
      <c r="NH13" s="25" t="str">
        <f>IFERROR(VLOOKUP(NH$2&amp;$B13,'FPL FIX2'!$F$1:$I$400,MATCH("HOME",'FPL FIX2'!$F$1:$I$1,0),0),"")&amp;IFERROR(VLOOKUP(NH$2&amp;$B13,'FPL FIX2'!$G$1:$H$400,MATCH("AWAY",'FPL FIX2'!$G$1:$H$1,0),0),"")</f>
        <v>SOU</v>
      </c>
      <c r="NI13" s="25" t="str">
        <f>IFERROR(VLOOKUP(NI$2&amp;$B13,'FPL FIX2'!$F$1:$I$400,MATCH("HOME",'FPL FIX2'!$F$1:$I$1,0),0),"")&amp;IFERROR(VLOOKUP(NI$2&amp;$B13,'FPL FIX2'!$G$1:$H$400,MATCH("AWAY",'FPL FIX2'!$G$1:$H$1,0),0),"")</f>
        <v>wol</v>
      </c>
      <c r="NJ13" s="25" t="str">
        <f>IFERROR(VLOOKUP(NJ$2&amp;$B13,'FPL FIX2'!$F$1:$I$400,MATCH("HOME",'FPL FIX2'!$F$1:$I$1,0),0),"")&amp;IFERROR(VLOOKUP(NJ$2&amp;$B13,'FPL FIX2'!$G$1:$H$400,MATCH("AWAY",'FPL FIX2'!$G$1:$H$1,0),0),"")</f>
        <v>ful</v>
      </c>
    </row>
    <row r="14" spans="1:415" ht="30" customHeight="1" thickBot="1" x14ac:dyDescent="0.3">
      <c r="A14" s="23" t="s">
        <v>69</v>
      </c>
      <c r="B14" s="24" t="s">
        <v>10</v>
      </c>
      <c r="C14" s="25" t="str">
        <f>IFERROR(VLOOKUP(C$2&amp;$B14,'FPL FIX2'!$N$1:$Q$400,MATCH("HOME",'FPL FIX2'!$N$1:$Q$1,0),0),"")&amp;IFERROR(VLOOKUP(C$2&amp;$B14,'FPL FIX2'!$O$1:$P$400,MATCH("AWAY",'FPL FIX2'!$O$1:$P$1,0),0),"")&amp;IFERROR(VLOOKUP(C$2&amp;$A14,'FA2'!$A:$D,MATCH("AWAY",'FA2'!$A$1:$D$1,0),0),"")&amp;IFERROR(VLOOKUP(C$2&amp;$A14,'FA2'!$B:$C,MATCH("HOME",'FA2'!$B$1:$C$1,0),0),"")&amp;IFERROR(VLOOKUP(C$2&amp;$A14,'EFL2'!$A:$D,MATCH("AWAY",'EFL2'!$A$1:$D$1,0),0),"")&amp;IFERROR(VLOOKUP(C$2&amp;$A14,'EFL2'!$B:$C,MATCH("HOME",'EFL2'!$B$1:$C$1,0),0),"")&amp;IFERROR(VLOOKUP(C$2&amp;$A14,'UCL2'!$C:$F,MATCH("AWAY",'UCL2'!$C$1:$F$1,0),0),"")&amp;IFERROR(VLOOKUP(C$2&amp;$A14,'UCL2'!$D:$E,MATCH("HOME",'UCL2'!$D$1:$E$1,0),0),"")&amp;IFERROR(VLOOKUP(C$2&amp;$A14,'EU2'!$C:$F,MATCH("AWAY",'EU2'!$C$1:$F$1,0),0),"")&amp;IFERROR(VLOOKUP(C$2&amp;$A14,'EU2'!$D:$E,MATCH("HOME",'EU2'!$D$1:$E$1,0),0),"")&amp;IFERROR(VLOOKUP(C$2&amp;$A14,'EUC2'!$C:$F,MATCH("AWAY",'EUC2'!$C$1:$F$1,0),0),"")&amp;IFERROR(VLOOKUP(C$2&amp;$A14,'EUC2'!$D:$E,MATCH("HOME",'EUC2'!$D$1:$E$1,0),0),"")</f>
        <v/>
      </c>
      <c r="D14" s="25" t="str">
        <f>IFERROR(VLOOKUP(D$2&amp;$B14,'FPL FIX2'!$N$1:$Q$400,MATCH("HOME",'FPL FIX2'!$N$1:$Q$1,0),0),"")&amp;IFERROR(VLOOKUP(D$2&amp;$B14,'FPL FIX2'!$O$1:$P$400,MATCH("AWAY",'FPL FIX2'!$O$1:$P$1,0),0),"")&amp;IFERROR(VLOOKUP(D$2&amp;$A14,'FA2'!$A:$D,MATCH("AWAY",'FA2'!$A$1:$D$1,0),0),"")&amp;IFERROR(VLOOKUP(D$2&amp;$A14,'FA2'!$B:$C,MATCH("HOME",'FA2'!$B$1:$C$1,0),0),"")&amp;IFERROR(VLOOKUP(D$2&amp;$A14,'EFL2'!$A:$D,MATCH("AWAY",'EFL2'!$A$1:$D$1,0),0),"")&amp;IFERROR(VLOOKUP(D$2&amp;$A14,'EFL2'!$B:$C,MATCH("HOME",'EFL2'!$B$1:$C$1,0),0),"")&amp;IFERROR(VLOOKUP(D$2&amp;$A14,'UCL2'!$C:$F,MATCH("AWAY",'UCL2'!$C$1:$F$1,0),0),"")&amp;IFERROR(VLOOKUP(D$2&amp;$A14,'UCL2'!$D:$E,MATCH("HOME",'UCL2'!$D$1:$E$1,0),0),"")&amp;IFERROR(VLOOKUP(D$2&amp;$A14,'EU2'!$C:$F,MATCH("AWAY",'EU2'!$C$1:$F$1,0),0),"")&amp;IFERROR(VLOOKUP(D$2&amp;$A14,'EU2'!$D:$E,MATCH("HOME",'EU2'!$D$1:$E$1,0),0),"")&amp;IFERROR(VLOOKUP(D$2&amp;$A14,'EUC2'!$C:$F,MATCH("AWAY",'EUC2'!$C$1:$F$1,0),0),"")&amp;IFERROR(VLOOKUP(D$2&amp;$A14,'EUC2'!$D:$E,MATCH("HOME",'EUC2'!$D$1:$E$1,0),0),"")</f>
        <v/>
      </c>
      <c r="E14" s="25" t="str">
        <f>IFERROR(VLOOKUP(E$2&amp;$B14,'FPL FIX2'!$N$1:$Q$400,MATCH("HOME",'FPL FIX2'!$N$1:$Q$1,0),0),"")&amp;IFERROR(VLOOKUP(E$2&amp;$B14,'FPL FIX2'!$O$1:$P$400,MATCH("AWAY",'FPL FIX2'!$O$1:$P$1,0),0),"")&amp;IFERROR(VLOOKUP(E$2&amp;$A14,'FA2'!$A:$D,MATCH("AWAY",'FA2'!$A$1:$D$1,0),0),"")&amp;IFERROR(VLOOKUP(E$2&amp;$A14,'FA2'!$B:$C,MATCH("HOME",'FA2'!$B$1:$C$1,0),0),"")&amp;IFERROR(VLOOKUP(E$2&amp;$A14,'EFL2'!$A:$D,MATCH("AWAY",'EFL2'!$A$1:$D$1,0),0),"")&amp;IFERROR(VLOOKUP(E$2&amp;$A14,'EFL2'!$B:$C,MATCH("HOME",'EFL2'!$B$1:$C$1,0),0),"")&amp;IFERROR(VLOOKUP(E$2&amp;$A14,'UCL2'!$C:$F,MATCH("AWAY",'UCL2'!$C$1:$F$1,0),0),"")&amp;IFERROR(VLOOKUP(E$2&amp;$A14,'UCL2'!$D:$E,MATCH("HOME",'UCL2'!$D$1:$E$1,0),0),"")&amp;IFERROR(VLOOKUP(E$2&amp;$A14,'EU2'!$C:$F,MATCH("AWAY",'EU2'!$C$1:$F$1,0),0),"")&amp;IFERROR(VLOOKUP(E$2&amp;$A14,'EU2'!$D:$E,MATCH("HOME",'EU2'!$D$1:$E$1,0),0),"")&amp;IFERROR(VLOOKUP(E$2&amp;$A14,'EUC2'!$C:$F,MATCH("AWAY",'EUC2'!$C$1:$F$1,0),0),"")&amp;IFERROR(VLOOKUP(E$2&amp;$A14,'EUC2'!$D:$E,MATCH("HOME",'EUC2'!$D$1:$E$1,0),0),"")</f>
        <v/>
      </c>
      <c r="F14" s="25" t="str">
        <f>IFERROR(VLOOKUP(F$2&amp;$B14,'FPL FIX2'!$N$1:$Q$400,MATCH("HOME",'FPL FIX2'!$N$1:$Q$1,0),0),"")&amp;IFERROR(VLOOKUP(F$2&amp;$B14,'FPL FIX2'!$O$1:$P$400,MATCH("AWAY",'FPL FIX2'!$O$1:$P$1,0),0),"")&amp;IFERROR(VLOOKUP(F$2&amp;$A14,'FA2'!$A:$D,MATCH("AWAY",'FA2'!$A$1:$D$1,0),0),"")&amp;IFERROR(VLOOKUP(F$2&amp;$A14,'FA2'!$B:$C,MATCH("HOME",'FA2'!$B$1:$C$1,0),0),"")&amp;IFERROR(VLOOKUP(F$2&amp;$A14,'EFL2'!$A:$D,MATCH("AWAY",'EFL2'!$A$1:$D$1,0),0),"")&amp;IFERROR(VLOOKUP(F$2&amp;$A14,'EFL2'!$B:$C,MATCH("HOME",'EFL2'!$B$1:$C$1,0),0),"")&amp;IFERROR(VLOOKUP(F$2&amp;$A14,'UCL2'!$C:$F,MATCH("AWAY",'UCL2'!$C$1:$F$1,0),0),"")&amp;IFERROR(VLOOKUP(F$2&amp;$A14,'UCL2'!$D:$E,MATCH("HOME",'UCL2'!$D$1:$E$1,0),0),"")&amp;IFERROR(VLOOKUP(F$2&amp;$A14,'EU2'!$C:$F,MATCH("AWAY",'EU2'!$C$1:$F$1,0),0),"")&amp;IFERROR(VLOOKUP(F$2&amp;$A14,'EU2'!$D:$E,MATCH("HOME",'EU2'!$D$1:$E$1,0),0),"")&amp;IFERROR(VLOOKUP(F$2&amp;$A14,'EUC2'!$C:$F,MATCH("AWAY",'EUC2'!$C$1:$F$1,0),0),"")&amp;IFERROR(VLOOKUP(F$2&amp;$A14,'EUC2'!$D:$E,MATCH("HOME",'EUC2'!$D$1:$E$1,0),0),"")</f>
        <v/>
      </c>
      <c r="G14" s="25" t="str">
        <f>IFERROR(VLOOKUP(G$2&amp;$B14,'FPL FIX2'!$N$1:$Q$400,MATCH("HOME",'FPL FIX2'!$N$1:$Q$1,0),0),"")&amp;IFERROR(VLOOKUP(G$2&amp;$B14,'FPL FIX2'!$O$1:$P$400,MATCH("AWAY",'FPL FIX2'!$O$1:$P$1,0),0),"")&amp;IFERROR(VLOOKUP(G$2&amp;$A14,'FA2'!$A:$D,MATCH("AWAY",'FA2'!$A$1:$D$1,0),0),"")&amp;IFERROR(VLOOKUP(G$2&amp;$A14,'FA2'!$B:$C,MATCH("HOME",'FA2'!$B$1:$C$1,0),0),"")&amp;IFERROR(VLOOKUP(G$2&amp;$A14,'EFL2'!$A:$D,MATCH("AWAY",'EFL2'!$A$1:$D$1,0),0),"")&amp;IFERROR(VLOOKUP(G$2&amp;$A14,'EFL2'!$B:$C,MATCH("HOME",'EFL2'!$B$1:$C$1,0),0),"")&amp;IFERROR(VLOOKUP(G$2&amp;$A14,'UCL2'!$C:$F,MATCH("AWAY",'UCL2'!$C$1:$F$1,0),0),"")&amp;IFERROR(VLOOKUP(G$2&amp;$A14,'UCL2'!$D:$E,MATCH("HOME",'UCL2'!$D$1:$E$1,0),0),"")&amp;IFERROR(VLOOKUP(G$2&amp;$A14,'EU2'!$C:$F,MATCH("AWAY",'EU2'!$C$1:$F$1,0),0),"")&amp;IFERROR(VLOOKUP(G$2&amp;$A14,'EU2'!$D:$E,MATCH("HOME",'EU2'!$D$1:$E$1,0),0),"")&amp;IFERROR(VLOOKUP(G$2&amp;$A14,'EUC2'!$C:$F,MATCH("AWAY",'EUC2'!$C$1:$F$1,0),0),"")&amp;IFERROR(VLOOKUP(G$2&amp;$A14,'EUC2'!$D:$E,MATCH("HOME",'EUC2'!$D$1:$E$1,0),0),"")</f>
        <v/>
      </c>
      <c r="H14" s="25" t="str">
        <f>IFERROR(VLOOKUP(H$2&amp;$B14,'FPL FIX2'!$N$1:$Q$400,MATCH("HOME",'FPL FIX2'!$N$1:$Q$1,0),0),"")&amp;IFERROR(VLOOKUP(H$2&amp;$B14,'FPL FIX2'!$O$1:$P$400,MATCH("AWAY",'FPL FIX2'!$O$1:$P$1,0),0),"")&amp;IFERROR(VLOOKUP(H$2&amp;$A14,'FA2'!$A:$D,MATCH("AWAY",'FA2'!$A$1:$D$1,0),0),"")&amp;IFERROR(VLOOKUP(H$2&amp;$A14,'FA2'!$B:$C,MATCH("HOME",'FA2'!$B$1:$C$1,0),0),"")&amp;IFERROR(VLOOKUP(H$2&amp;$A14,'EFL2'!$A:$D,MATCH("AWAY",'EFL2'!$A$1:$D$1,0),0),"")&amp;IFERROR(VLOOKUP(H$2&amp;$A14,'EFL2'!$B:$C,MATCH("HOME",'EFL2'!$B$1:$C$1,0),0),"")&amp;IFERROR(VLOOKUP(H$2&amp;$A14,'UCL2'!$C:$F,MATCH("AWAY",'UCL2'!$C$1:$F$1,0),0),"")&amp;IFERROR(VLOOKUP(H$2&amp;$A14,'UCL2'!$D:$E,MATCH("HOME",'UCL2'!$D$1:$E$1,0),0),"")&amp;IFERROR(VLOOKUP(H$2&amp;$A14,'EU2'!$C:$F,MATCH("AWAY",'EU2'!$C$1:$F$1,0),0),"")&amp;IFERROR(VLOOKUP(H$2&amp;$A14,'EU2'!$D:$E,MATCH("HOME",'EU2'!$D$1:$E$1,0),0),"")&amp;IFERROR(VLOOKUP(H$2&amp;$A14,'EUC2'!$C:$F,MATCH("AWAY",'EUC2'!$C$1:$F$1,0),0),"")&amp;IFERROR(VLOOKUP(H$2&amp;$A14,'EUC2'!$D:$E,MATCH("HOME",'EUC2'!$D$1:$E$1,0),0),"")</f>
        <v/>
      </c>
      <c r="I14" s="25" t="str">
        <f>IFERROR(VLOOKUP(I$2&amp;$B14,'FPL FIX2'!$N$1:$Q$400,MATCH("HOME",'FPL FIX2'!$N$1:$Q$1,0),0),"")&amp;IFERROR(VLOOKUP(I$2&amp;$B14,'FPL FIX2'!$O$1:$P$400,MATCH("AWAY",'FPL FIX2'!$O$1:$P$1,0),0),"")&amp;IFERROR(VLOOKUP(I$2&amp;$A14,'FA2'!$A:$D,MATCH("AWAY",'FA2'!$A$1:$D$1,0),0),"")&amp;IFERROR(VLOOKUP(I$2&amp;$A14,'FA2'!$B:$C,MATCH("HOME",'FA2'!$B$1:$C$1,0),0),"")&amp;IFERROR(VLOOKUP(I$2&amp;$A14,'EFL2'!$A:$D,MATCH("AWAY",'EFL2'!$A$1:$D$1,0),0),"")&amp;IFERROR(VLOOKUP(I$2&amp;$A14,'EFL2'!$B:$C,MATCH("HOME",'EFL2'!$B$1:$C$1,0),0),"")&amp;IFERROR(VLOOKUP(I$2&amp;$A14,'UCL2'!$C:$F,MATCH("AWAY",'UCL2'!$C$1:$F$1,0),0),"")&amp;IFERROR(VLOOKUP(I$2&amp;$A14,'UCL2'!$D:$E,MATCH("HOME",'UCL2'!$D$1:$E$1,0),0),"")&amp;IFERROR(VLOOKUP(I$2&amp;$A14,'EU2'!$C:$F,MATCH("AWAY",'EU2'!$C$1:$F$1,0),0),"")&amp;IFERROR(VLOOKUP(I$2&amp;$A14,'EU2'!$D:$E,MATCH("HOME",'EU2'!$D$1:$E$1,0),0),"")&amp;IFERROR(VLOOKUP(I$2&amp;$A14,'EUC2'!$C:$F,MATCH("AWAY",'EUC2'!$C$1:$F$1,0),0),"")&amp;IFERROR(VLOOKUP(I$2&amp;$A14,'EUC2'!$D:$E,MATCH("HOME",'EUC2'!$D$1:$E$1,0),0),"")</f>
        <v>BRE</v>
      </c>
      <c r="J14" s="25" t="str">
        <f>IFERROR(VLOOKUP(J$2&amp;$B14,'FPL FIX2'!$N$1:$Q$400,MATCH("HOME",'FPL FIX2'!$N$1:$Q$1,0),0),"")&amp;IFERROR(VLOOKUP(J$2&amp;$B14,'FPL FIX2'!$O$1:$P$400,MATCH("AWAY",'FPL FIX2'!$O$1:$P$1,0),0),"")&amp;IFERROR(VLOOKUP(J$2&amp;$A14,'FA2'!$A:$D,MATCH("AWAY",'FA2'!$A$1:$D$1,0),0),"")&amp;IFERROR(VLOOKUP(J$2&amp;$A14,'FA2'!$B:$C,MATCH("HOME",'FA2'!$B$1:$C$1,0),0),"")&amp;IFERROR(VLOOKUP(J$2&amp;$A14,'EFL2'!$A:$D,MATCH("AWAY",'EFL2'!$A$1:$D$1,0),0),"")&amp;IFERROR(VLOOKUP(J$2&amp;$A14,'EFL2'!$B:$C,MATCH("HOME",'EFL2'!$B$1:$C$1,0),0),"")&amp;IFERROR(VLOOKUP(J$2&amp;$A14,'UCL2'!$C:$F,MATCH("AWAY",'UCL2'!$C$1:$F$1,0),0),"")&amp;IFERROR(VLOOKUP(J$2&amp;$A14,'UCL2'!$D:$E,MATCH("HOME",'UCL2'!$D$1:$E$1,0),0),"")&amp;IFERROR(VLOOKUP(J$2&amp;$A14,'EU2'!$C:$F,MATCH("AWAY",'EU2'!$C$1:$F$1,0),0),"")&amp;IFERROR(VLOOKUP(J$2&amp;$A14,'EU2'!$D:$E,MATCH("HOME",'EU2'!$D$1:$E$1,0),0),"")&amp;IFERROR(VLOOKUP(J$2&amp;$A14,'EUC2'!$C:$F,MATCH("AWAY",'EUC2'!$C$1:$F$1,0),0),"")&amp;IFERROR(VLOOKUP(J$2&amp;$A14,'EUC2'!$D:$E,MATCH("HOME",'EUC2'!$D$1:$E$1,0),0),"")</f>
        <v/>
      </c>
      <c r="K14" s="25" t="str">
        <f>IFERROR(VLOOKUP(K$2&amp;$B14,'FPL FIX2'!$N$1:$Q$400,MATCH("HOME",'FPL FIX2'!$N$1:$Q$1,0),0),"")&amp;IFERROR(VLOOKUP(K$2&amp;$B14,'FPL FIX2'!$O$1:$P$400,MATCH("AWAY",'FPL FIX2'!$O$1:$P$1,0),0),"")&amp;IFERROR(VLOOKUP(K$2&amp;$A14,'FA2'!$A:$D,MATCH("AWAY",'FA2'!$A$1:$D$1,0),0),"")&amp;IFERROR(VLOOKUP(K$2&amp;$A14,'FA2'!$B:$C,MATCH("HOME",'FA2'!$B$1:$C$1,0),0),"")&amp;IFERROR(VLOOKUP(K$2&amp;$A14,'EFL2'!$A:$D,MATCH("AWAY",'EFL2'!$A$1:$D$1,0),0),"")&amp;IFERROR(VLOOKUP(K$2&amp;$A14,'EFL2'!$B:$C,MATCH("HOME",'EFL2'!$B$1:$C$1,0),0),"")&amp;IFERROR(VLOOKUP(K$2&amp;$A14,'UCL2'!$C:$F,MATCH("AWAY",'UCL2'!$C$1:$F$1,0),0),"")&amp;IFERROR(VLOOKUP(K$2&amp;$A14,'UCL2'!$D:$E,MATCH("HOME",'UCL2'!$D$1:$E$1,0),0),"")&amp;IFERROR(VLOOKUP(K$2&amp;$A14,'EU2'!$C:$F,MATCH("AWAY",'EU2'!$C$1:$F$1,0),0),"")&amp;IFERROR(VLOOKUP(K$2&amp;$A14,'EU2'!$D:$E,MATCH("HOME",'EU2'!$D$1:$E$1,0),0),"")&amp;IFERROR(VLOOKUP(K$2&amp;$A14,'EUC2'!$C:$F,MATCH("AWAY",'EUC2'!$C$1:$F$1,0),0),"")&amp;IFERROR(VLOOKUP(K$2&amp;$A14,'EUC2'!$D:$E,MATCH("HOME",'EUC2'!$D$1:$E$1,0),0),"")</f>
        <v/>
      </c>
      <c r="L14" s="25" t="str">
        <f>IFERROR(VLOOKUP(L$2&amp;$B14,'FPL FIX2'!$N$1:$Q$400,MATCH("HOME",'FPL FIX2'!$N$1:$Q$1,0),0),"")&amp;IFERROR(VLOOKUP(L$2&amp;$B14,'FPL FIX2'!$O$1:$P$400,MATCH("AWAY",'FPL FIX2'!$O$1:$P$1,0),0),"")&amp;IFERROR(VLOOKUP(L$2&amp;$A14,'FA2'!$A:$D,MATCH("AWAY",'FA2'!$A$1:$D$1,0),0),"")&amp;IFERROR(VLOOKUP(L$2&amp;$A14,'FA2'!$B:$C,MATCH("HOME",'FA2'!$B$1:$C$1,0),0),"")&amp;IFERROR(VLOOKUP(L$2&amp;$A14,'EFL2'!$A:$D,MATCH("AWAY",'EFL2'!$A$1:$D$1,0),0),"")&amp;IFERROR(VLOOKUP(L$2&amp;$A14,'EFL2'!$B:$C,MATCH("HOME",'EFL2'!$B$1:$C$1,0),0),"")&amp;IFERROR(VLOOKUP(L$2&amp;$A14,'UCL2'!$C:$F,MATCH("AWAY",'UCL2'!$C$1:$F$1,0),0),"")&amp;IFERROR(VLOOKUP(L$2&amp;$A14,'UCL2'!$D:$E,MATCH("HOME",'UCL2'!$D$1:$E$1,0),0),"")&amp;IFERROR(VLOOKUP(L$2&amp;$A14,'EU2'!$C:$F,MATCH("AWAY",'EU2'!$C$1:$F$1,0),0),"")&amp;IFERROR(VLOOKUP(L$2&amp;$A14,'EU2'!$D:$E,MATCH("HOME",'EU2'!$D$1:$E$1,0),0),"")&amp;IFERROR(VLOOKUP(L$2&amp;$A14,'EUC2'!$C:$F,MATCH("AWAY",'EUC2'!$C$1:$F$1,0),0),"")&amp;IFERROR(VLOOKUP(L$2&amp;$A14,'EUC2'!$D:$E,MATCH("HOME",'EUC2'!$D$1:$E$1,0),0),"")</f>
        <v/>
      </c>
      <c r="M14" s="25" t="str">
        <f>IFERROR(VLOOKUP(M$2&amp;$B14,'FPL FIX2'!$N$1:$Q$400,MATCH("HOME",'FPL FIX2'!$N$1:$Q$1,0),0),"")&amp;IFERROR(VLOOKUP(M$2&amp;$B14,'FPL FIX2'!$O$1:$P$400,MATCH("AWAY",'FPL FIX2'!$O$1:$P$1,0),0),"")&amp;IFERROR(VLOOKUP(M$2&amp;$A14,'FA2'!$A:$D,MATCH("AWAY",'FA2'!$A$1:$D$1,0),0),"")&amp;IFERROR(VLOOKUP(M$2&amp;$A14,'FA2'!$B:$C,MATCH("HOME",'FA2'!$B$1:$C$1,0),0),"")&amp;IFERROR(VLOOKUP(M$2&amp;$A14,'EFL2'!$A:$D,MATCH("AWAY",'EFL2'!$A$1:$D$1,0),0),"")&amp;IFERROR(VLOOKUP(M$2&amp;$A14,'EFL2'!$B:$C,MATCH("HOME",'EFL2'!$B$1:$C$1,0),0),"")&amp;IFERROR(VLOOKUP(M$2&amp;$A14,'UCL2'!$C:$F,MATCH("AWAY",'UCL2'!$C$1:$F$1,0),0),"")&amp;IFERROR(VLOOKUP(M$2&amp;$A14,'UCL2'!$D:$E,MATCH("HOME",'UCL2'!$D$1:$E$1,0),0),"")&amp;IFERROR(VLOOKUP(M$2&amp;$A14,'EU2'!$C:$F,MATCH("AWAY",'EU2'!$C$1:$F$1,0),0),"")&amp;IFERROR(VLOOKUP(M$2&amp;$A14,'EU2'!$D:$E,MATCH("HOME",'EU2'!$D$1:$E$1,0),0),"")&amp;IFERROR(VLOOKUP(M$2&amp;$A14,'EUC2'!$C:$F,MATCH("AWAY",'EUC2'!$C$1:$F$1,0),0),"")&amp;IFERROR(VLOOKUP(M$2&amp;$A14,'EUC2'!$D:$E,MATCH("HOME",'EUC2'!$D$1:$E$1,0),0),"")</f>
        <v/>
      </c>
      <c r="N14" s="25" t="str">
        <f>IFERROR(VLOOKUP(N$2&amp;$B14,'FPL FIX2'!$N$1:$Q$400,MATCH("HOME",'FPL FIX2'!$N$1:$Q$1,0),0),"")&amp;IFERROR(VLOOKUP(N$2&amp;$B14,'FPL FIX2'!$O$1:$P$400,MATCH("AWAY",'FPL FIX2'!$O$1:$P$1,0),0),"")&amp;IFERROR(VLOOKUP(N$2&amp;$A14,'FA2'!$A:$D,MATCH("AWAY",'FA2'!$A$1:$D$1,0),0),"")&amp;IFERROR(VLOOKUP(N$2&amp;$A14,'FA2'!$B:$C,MATCH("HOME",'FA2'!$B$1:$C$1,0),0),"")&amp;IFERROR(VLOOKUP(N$2&amp;$A14,'EFL2'!$A:$D,MATCH("AWAY",'EFL2'!$A$1:$D$1,0),0),"")&amp;IFERROR(VLOOKUP(N$2&amp;$A14,'EFL2'!$B:$C,MATCH("HOME",'EFL2'!$B$1:$C$1,0),0),"")&amp;IFERROR(VLOOKUP(N$2&amp;$A14,'UCL2'!$C:$F,MATCH("AWAY",'UCL2'!$C$1:$F$1,0),0),"")&amp;IFERROR(VLOOKUP(N$2&amp;$A14,'UCL2'!$D:$E,MATCH("HOME",'UCL2'!$D$1:$E$1,0),0),"")&amp;IFERROR(VLOOKUP(N$2&amp;$A14,'EU2'!$C:$F,MATCH("AWAY",'EU2'!$C$1:$F$1,0),0),"")&amp;IFERROR(VLOOKUP(N$2&amp;$A14,'EU2'!$D:$E,MATCH("HOME",'EU2'!$D$1:$E$1,0),0),"")&amp;IFERROR(VLOOKUP(N$2&amp;$A14,'EUC2'!$C:$F,MATCH("AWAY",'EUC2'!$C$1:$F$1,0),0),"")&amp;IFERROR(VLOOKUP(N$2&amp;$A14,'EUC2'!$D:$E,MATCH("HOME",'EUC2'!$D$1:$E$1,0),0),"")</f>
        <v/>
      </c>
      <c r="O14" s="25" t="str">
        <f>IFERROR(VLOOKUP(O$2&amp;$B14,'FPL FIX2'!$N$1:$Q$400,MATCH("HOME",'FPL FIX2'!$N$1:$Q$1,0),0),"")&amp;IFERROR(VLOOKUP(O$2&amp;$B14,'FPL FIX2'!$O$1:$P$400,MATCH("AWAY",'FPL FIX2'!$O$1:$P$1,0),0),"")&amp;IFERROR(VLOOKUP(O$2&amp;$A14,'FA2'!$A:$D,MATCH("AWAY",'FA2'!$A$1:$D$1,0),0),"")&amp;IFERROR(VLOOKUP(O$2&amp;$A14,'FA2'!$B:$C,MATCH("HOME",'FA2'!$B$1:$C$1,0),0),"")&amp;IFERROR(VLOOKUP(O$2&amp;$A14,'EFL2'!$A:$D,MATCH("AWAY",'EFL2'!$A$1:$D$1,0),0),"")&amp;IFERROR(VLOOKUP(O$2&amp;$A14,'EFL2'!$B:$C,MATCH("HOME",'EFL2'!$B$1:$C$1,0),0),"")&amp;IFERROR(VLOOKUP(O$2&amp;$A14,'UCL2'!$C:$F,MATCH("AWAY",'UCL2'!$C$1:$F$1,0),0),"")&amp;IFERROR(VLOOKUP(O$2&amp;$A14,'UCL2'!$D:$E,MATCH("HOME",'UCL2'!$D$1:$E$1,0),0),"")&amp;IFERROR(VLOOKUP(O$2&amp;$A14,'EU2'!$C:$F,MATCH("AWAY",'EU2'!$C$1:$F$1,0),0),"")&amp;IFERROR(VLOOKUP(O$2&amp;$A14,'EU2'!$D:$E,MATCH("HOME",'EU2'!$D$1:$E$1,0),0),"")&amp;IFERROR(VLOOKUP(O$2&amp;$A14,'EUC2'!$C:$F,MATCH("AWAY",'EUC2'!$C$1:$F$1,0),0),"")&amp;IFERROR(VLOOKUP(O$2&amp;$A14,'EUC2'!$D:$E,MATCH("HOME",'EUC2'!$D$1:$E$1,0),0),"")</f>
        <v>ars</v>
      </c>
      <c r="P14" s="25" t="str">
        <f>IFERROR(VLOOKUP(P$2&amp;$B14,'FPL FIX2'!$N$1:$Q$400,MATCH("HOME",'FPL FIX2'!$N$1:$Q$1,0),0),"")&amp;IFERROR(VLOOKUP(P$2&amp;$B14,'FPL FIX2'!$O$1:$P$400,MATCH("AWAY",'FPL FIX2'!$O$1:$P$1,0),0),"")&amp;IFERROR(VLOOKUP(P$2&amp;$A14,'FA2'!$A:$D,MATCH("AWAY",'FA2'!$A$1:$D$1,0),0),"")&amp;IFERROR(VLOOKUP(P$2&amp;$A14,'FA2'!$B:$C,MATCH("HOME",'FA2'!$B$1:$C$1,0),0),"")&amp;IFERROR(VLOOKUP(P$2&amp;$A14,'EFL2'!$A:$D,MATCH("AWAY",'EFL2'!$A$1:$D$1,0),0),"")&amp;IFERROR(VLOOKUP(P$2&amp;$A14,'EFL2'!$B:$C,MATCH("HOME",'EFL2'!$B$1:$C$1,0),0),"")&amp;IFERROR(VLOOKUP(P$2&amp;$A14,'UCL2'!$C:$F,MATCH("AWAY",'UCL2'!$C$1:$F$1,0),0),"")&amp;IFERROR(VLOOKUP(P$2&amp;$A14,'UCL2'!$D:$E,MATCH("HOME",'UCL2'!$D$1:$E$1,0),0),"")&amp;IFERROR(VLOOKUP(P$2&amp;$A14,'EU2'!$C:$F,MATCH("AWAY",'EU2'!$C$1:$F$1,0),0),"")&amp;IFERROR(VLOOKUP(P$2&amp;$A14,'EU2'!$D:$E,MATCH("HOME",'EU2'!$D$1:$E$1,0),0),"")&amp;IFERROR(VLOOKUP(P$2&amp;$A14,'EUC2'!$C:$F,MATCH("AWAY",'EUC2'!$C$1:$F$1,0),0),"")&amp;IFERROR(VLOOKUP(P$2&amp;$A14,'EUC2'!$D:$E,MATCH("HOME",'EUC2'!$D$1:$E$1,0),0),"")</f>
        <v/>
      </c>
      <c r="Q14" s="25" t="str">
        <f>IFERROR(VLOOKUP(Q$2&amp;$B14,'FPL FIX2'!$N$1:$Q$400,MATCH("HOME",'FPL FIX2'!$N$1:$Q$1,0),0),"")&amp;IFERROR(VLOOKUP(Q$2&amp;$B14,'FPL FIX2'!$O$1:$P$400,MATCH("AWAY",'FPL FIX2'!$O$1:$P$1,0),0),"")&amp;IFERROR(VLOOKUP(Q$2&amp;$A14,'FA2'!$A:$D,MATCH("AWAY",'FA2'!$A$1:$D$1,0),0),"")&amp;IFERROR(VLOOKUP(Q$2&amp;$A14,'FA2'!$B:$C,MATCH("HOME",'FA2'!$B$1:$C$1,0),0),"")&amp;IFERROR(VLOOKUP(Q$2&amp;$A14,'EFL2'!$A:$D,MATCH("AWAY",'EFL2'!$A$1:$D$1,0),0),"")&amp;IFERROR(VLOOKUP(Q$2&amp;$A14,'EFL2'!$B:$C,MATCH("HOME",'EFL2'!$B$1:$C$1,0),0),"")&amp;IFERROR(VLOOKUP(Q$2&amp;$A14,'UCL2'!$C:$F,MATCH("AWAY",'UCL2'!$C$1:$F$1,0),0),"")&amp;IFERROR(VLOOKUP(Q$2&amp;$A14,'UCL2'!$D:$E,MATCH("HOME",'UCL2'!$D$1:$E$1,0),0),"")&amp;IFERROR(VLOOKUP(Q$2&amp;$A14,'EU2'!$C:$F,MATCH("AWAY",'EU2'!$C$1:$F$1,0),0),"")&amp;IFERROR(VLOOKUP(Q$2&amp;$A14,'EU2'!$D:$E,MATCH("HOME",'EU2'!$D$1:$E$1,0),0),"")&amp;IFERROR(VLOOKUP(Q$2&amp;$A14,'EUC2'!$C:$F,MATCH("AWAY",'EUC2'!$C$1:$F$1,0),0),"")&amp;IFERROR(VLOOKUP(Q$2&amp;$A14,'EUC2'!$D:$E,MATCH("HOME",'EUC2'!$D$1:$E$1,0),0),"")</f>
        <v/>
      </c>
      <c r="R14" s="25" t="str">
        <f>IFERROR(VLOOKUP(R$2&amp;$B14,'FPL FIX2'!$N$1:$Q$400,MATCH("HOME",'FPL FIX2'!$N$1:$Q$1,0),0),"")&amp;IFERROR(VLOOKUP(R$2&amp;$B14,'FPL FIX2'!$O$1:$P$400,MATCH("AWAY",'FPL FIX2'!$O$1:$P$1,0),0),"")&amp;IFERROR(VLOOKUP(R$2&amp;$A14,'FA2'!$A:$D,MATCH("AWAY",'FA2'!$A$1:$D$1,0),0),"")&amp;IFERROR(VLOOKUP(R$2&amp;$A14,'FA2'!$B:$C,MATCH("HOME",'FA2'!$B$1:$C$1,0),0),"")&amp;IFERROR(VLOOKUP(R$2&amp;$A14,'EFL2'!$A:$D,MATCH("AWAY",'EFL2'!$A$1:$D$1,0),0),"")&amp;IFERROR(VLOOKUP(R$2&amp;$A14,'EFL2'!$B:$C,MATCH("HOME",'EFL2'!$B$1:$C$1,0),0),"")&amp;IFERROR(VLOOKUP(R$2&amp;$A14,'UCL2'!$C:$F,MATCH("AWAY",'UCL2'!$C$1:$F$1,0),0),"")&amp;IFERROR(VLOOKUP(R$2&amp;$A14,'UCL2'!$D:$E,MATCH("HOME",'UCL2'!$D$1:$E$1,0),0),"")&amp;IFERROR(VLOOKUP(R$2&amp;$A14,'EU2'!$C:$F,MATCH("AWAY",'EU2'!$C$1:$F$1,0),0),"")&amp;IFERROR(VLOOKUP(R$2&amp;$A14,'EU2'!$D:$E,MATCH("HOME",'EU2'!$D$1:$E$1,0),0),"")&amp;IFERROR(VLOOKUP(R$2&amp;$A14,'EUC2'!$C:$F,MATCH("AWAY",'EUC2'!$C$1:$F$1,0),0),"")&amp;IFERROR(VLOOKUP(R$2&amp;$A14,'EUC2'!$D:$E,MATCH("HOME",'EUC2'!$D$1:$E$1,0),0),"")</f>
        <v/>
      </c>
      <c r="S14" s="25" t="str">
        <f>IFERROR(VLOOKUP(S$2&amp;$B14,'FPL FIX2'!$N$1:$Q$400,MATCH("HOME",'FPL FIX2'!$N$1:$Q$1,0),0),"")&amp;IFERROR(VLOOKUP(S$2&amp;$B14,'FPL FIX2'!$O$1:$P$400,MATCH("AWAY",'FPL FIX2'!$O$1:$P$1,0),0),"")&amp;IFERROR(VLOOKUP(S$2&amp;$A14,'FA2'!$A:$D,MATCH("AWAY",'FA2'!$A$1:$D$1,0),0),"")&amp;IFERROR(VLOOKUP(S$2&amp;$A14,'FA2'!$B:$C,MATCH("HOME",'FA2'!$B$1:$C$1,0),0),"")&amp;IFERROR(VLOOKUP(S$2&amp;$A14,'EFL2'!$A:$D,MATCH("AWAY",'EFL2'!$A$1:$D$1,0),0),"")&amp;IFERROR(VLOOKUP(S$2&amp;$A14,'EFL2'!$B:$C,MATCH("HOME",'EFL2'!$B$1:$C$1,0),0),"")&amp;IFERROR(VLOOKUP(S$2&amp;$A14,'UCL2'!$C:$F,MATCH("AWAY",'UCL2'!$C$1:$F$1,0),0),"")&amp;IFERROR(VLOOKUP(S$2&amp;$A14,'UCL2'!$D:$E,MATCH("HOME",'UCL2'!$D$1:$E$1,0),0),"")&amp;IFERROR(VLOOKUP(S$2&amp;$A14,'EU2'!$C:$F,MATCH("AWAY",'EU2'!$C$1:$F$1,0),0),"")&amp;IFERROR(VLOOKUP(S$2&amp;$A14,'EU2'!$D:$E,MATCH("HOME",'EU2'!$D$1:$E$1,0),0),"")&amp;IFERROR(VLOOKUP(S$2&amp;$A14,'EUC2'!$C:$F,MATCH("AWAY",'EUC2'!$C$1:$F$1,0),0),"")&amp;IFERROR(VLOOKUP(S$2&amp;$A14,'EUC2'!$D:$E,MATCH("HOME",'EUC2'!$D$1:$E$1,0),0),"")</f>
        <v/>
      </c>
      <c r="T14" s="25" t="str">
        <f>IFERROR(VLOOKUP(T$2&amp;$B14,'FPL FIX2'!$N$1:$Q$400,MATCH("HOME",'FPL FIX2'!$N$1:$Q$1,0),0),"")&amp;IFERROR(VLOOKUP(T$2&amp;$B14,'FPL FIX2'!$O$1:$P$400,MATCH("AWAY",'FPL FIX2'!$O$1:$P$1,0),0),"")&amp;IFERROR(VLOOKUP(T$2&amp;$A14,'FA2'!$A:$D,MATCH("AWAY",'FA2'!$A$1:$D$1,0),0),"")&amp;IFERROR(VLOOKUP(T$2&amp;$A14,'FA2'!$B:$C,MATCH("HOME",'FA2'!$B$1:$C$1,0),0),"")&amp;IFERROR(VLOOKUP(T$2&amp;$A14,'EFL2'!$A:$D,MATCH("AWAY",'EFL2'!$A$1:$D$1,0),0),"")&amp;IFERROR(VLOOKUP(T$2&amp;$A14,'EFL2'!$B:$C,MATCH("HOME",'EFL2'!$B$1:$C$1,0),0),"")&amp;IFERROR(VLOOKUP(T$2&amp;$A14,'UCL2'!$C:$F,MATCH("AWAY",'UCL2'!$C$1:$F$1,0),0),"")&amp;IFERROR(VLOOKUP(T$2&amp;$A14,'UCL2'!$D:$E,MATCH("HOME",'UCL2'!$D$1:$E$1,0),0),"")&amp;IFERROR(VLOOKUP(T$2&amp;$A14,'EU2'!$C:$F,MATCH("AWAY",'EU2'!$C$1:$F$1,0),0),"")&amp;IFERROR(VLOOKUP(T$2&amp;$A14,'EU2'!$D:$E,MATCH("HOME",'EU2'!$D$1:$E$1,0),0),"")&amp;IFERROR(VLOOKUP(T$2&amp;$A14,'EUC2'!$C:$F,MATCH("AWAY",'EUC2'!$C$1:$F$1,0),0),"")&amp;IFERROR(VLOOKUP(T$2&amp;$A14,'EUC2'!$D:$E,MATCH("HOME",'EUC2'!$D$1:$E$1,0),0),"")</f>
        <v/>
      </c>
      <c r="U14" s="25" t="str">
        <f>IFERROR(VLOOKUP(U$2&amp;$B14,'FPL FIX2'!$N$1:$Q$400,MATCH("HOME",'FPL FIX2'!$N$1:$Q$1,0),0),"")&amp;IFERROR(VLOOKUP(U$2&amp;$B14,'FPL FIX2'!$O$1:$P$400,MATCH("AWAY",'FPL FIX2'!$O$1:$P$1,0),0),"")&amp;IFERROR(VLOOKUP(U$2&amp;$A14,'FA2'!$A:$D,MATCH("AWAY",'FA2'!$A$1:$D$1,0),0),"")&amp;IFERROR(VLOOKUP(U$2&amp;$A14,'FA2'!$B:$C,MATCH("HOME",'FA2'!$B$1:$C$1,0),0),"")&amp;IFERROR(VLOOKUP(U$2&amp;$A14,'EFL2'!$A:$D,MATCH("AWAY",'EFL2'!$A$1:$D$1,0),0),"")&amp;IFERROR(VLOOKUP(U$2&amp;$A14,'EFL2'!$B:$C,MATCH("HOME",'EFL2'!$B$1:$C$1,0),0),"")&amp;IFERROR(VLOOKUP(U$2&amp;$A14,'UCL2'!$C:$F,MATCH("AWAY",'UCL2'!$C$1:$F$1,0),0),"")&amp;IFERROR(VLOOKUP(U$2&amp;$A14,'UCL2'!$D:$E,MATCH("HOME",'UCL2'!$D$1:$E$1,0),0),"")&amp;IFERROR(VLOOKUP(U$2&amp;$A14,'EU2'!$C:$F,MATCH("AWAY",'EU2'!$C$1:$F$1,0),0),"")&amp;IFERROR(VLOOKUP(U$2&amp;$A14,'EU2'!$D:$E,MATCH("HOME",'EU2'!$D$1:$E$1,0),0),"")&amp;IFERROR(VLOOKUP(U$2&amp;$A14,'EUC2'!$C:$F,MATCH("AWAY",'EUC2'!$C$1:$F$1,0),0),"")&amp;IFERROR(VLOOKUP(U$2&amp;$A14,'EUC2'!$D:$E,MATCH("HOME",'EUC2'!$D$1:$E$1,0),0),"")</f>
        <v/>
      </c>
      <c r="V14" s="25" t="str">
        <f>IFERROR(VLOOKUP(V$2&amp;$B14,'FPL FIX2'!$N$1:$Q$400,MATCH("HOME",'FPL FIX2'!$N$1:$Q$1,0),0),"")&amp;IFERROR(VLOOKUP(V$2&amp;$B14,'FPL FIX2'!$O$1:$P$400,MATCH("AWAY",'FPL FIX2'!$O$1:$P$1,0),0),"")&amp;IFERROR(VLOOKUP(V$2&amp;$A14,'FA2'!$A:$D,MATCH("AWAY",'FA2'!$A$1:$D$1,0),0),"")&amp;IFERROR(VLOOKUP(V$2&amp;$A14,'FA2'!$B:$C,MATCH("HOME",'FA2'!$B$1:$C$1,0),0),"")&amp;IFERROR(VLOOKUP(V$2&amp;$A14,'EFL2'!$A:$D,MATCH("AWAY",'EFL2'!$A$1:$D$1,0),0),"")&amp;IFERROR(VLOOKUP(V$2&amp;$A14,'EFL2'!$B:$C,MATCH("HOME",'EFL2'!$B$1:$C$1,0),0),"")&amp;IFERROR(VLOOKUP(V$2&amp;$A14,'UCL2'!$C:$F,MATCH("AWAY",'UCL2'!$C$1:$F$1,0),0),"")&amp;IFERROR(VLOOKUP(V$2&amp;$A14,'UCL2'!$D:$E,MATCH("HOME",'UCL2'!$D$1:$E$1,0),0),"")&amp;IFERROR(VLOOKUP(V$2&amp;$A14,'EU2'!$C:$F,MATCH("AWAY",'EU2'!$C$1:$F$1,0),0),"")&amp;IFERROR(VLOOKUP(V$2&amp;$A14,'EU2'!$D:$E,MATCH("HOME",'EU2'!$D$1:$E$1,0),0),"")&amp;IFERROR(VLOOKUP(V$2&amp;$A14,'EUC2'!$C:$F,MATCH("AWAY",'EUC2'!$C$1:$F$1,0),0),"")&amp;IFERROR(VLOOKUP(V$2&amp;$A14,'EUC2'!$D:$E,MATCH("HOME",'EUC2'!$D$1:$E$1,0),0),"")</f>
        <v>SOU</v>
      </c>
      <c r="W14" s="25" t="str">
        <f>IFERROR(VLOOKUP(W$2&amp;$B14,'FPL FIX2'!$N$1:$Q$400,MATCH("HOME",'FPL FIX2'!$N$1:$Q$1,0),0),"")&amp;IFERROR(VLOOKUP(W$2&amp;$B14,'FPL FIX2'!$O$1:$P$400,MATCH("AWAY",'FPL FIX2'!$O$1:$P$1,0),0),"")&amp;IFERROR(VLOOKUP(W$2&amp;$A14,'FA2'!$A:$D,MATCH("AWAY",'FA2'!$A$1:$D$1,0),0),"")&amp;IFERROR(VLOOKUP(W$2&amp;$A14,'FA2'!$B:$C,MATCH("HOME",'FA2'!$B$1:$C$1,0),0),"")&amp;IFERROR(VLOOKUP(W$2&amp;$A14,'EFL2'!$A:$D,MATCH("AWAY",'EFL2'!$A$1:$D$1,0),0),"")&amp;IFERROR(VLOOKUP(W$2&amp;$A14,'EFL2'!$B:$C,MATCH("HOME",'EFL2'!$B$1:$C$1,0),0),"")&amp;IFERROR(VLOOKUP(W$2&amp;$A14,'UCL2'!$C:$F,MATCH("AWAY",'UCL2'!$C$1:$F$1,0),0),"")&amp;IFERROR(VLOOKUP(W$2&amp;$A14,'UCL2'!$D:$E,MATCH("HOME",'UCL2'!$D$1:$E$1,0),0),"")&amp;IFERROR(VLOOKUP(W$2&amp;$A14,'EU2'!$C:$F,MATCH("AWAY",'EU2'!$C$1:$F$1,0),0),"")&amp;IFERROR(VLOOKUP(W$2&amp;$A14,'EU2'!$D:$E,MATCH("HOME",'EU2'!$D$1:$E$1,0),0),"")&amp;IFERROR(VLOOKUP(W$2&amp;$A14,'EUC2'!$C:$F,MATCH("AWAY",'EUC2'!$C$1:$F$1,0),0),"")&amp;IFERROR(VLOOKUP(W$2&amp;$A14,'EUC2'!$D:$E,MATCH("HOME",'EUC2'!$D$1:$E$1,0),0),"")</f>
        <v/>
      </c>
      <c r="X14" s="25" t="str">
        <f>IFERROR(VLOOKUP(X$2&amp;$B14,'FPL FIX2'!$N$1:$Q$400,MATCH("HOME",'FPL FIX2'!$N$1:$Q$1,0),0),"")&amp;IFERROR(VLOOKUP(X$2&amp;$B14,'FPL FIX2'!$O$1:$P$400,MATCH("AWAY",'FPL FIX2'!$O$1:$P$1,0),0),"")&amp;IFERROR(VLOOKUP(X$2&amp;$A14,'FA2'!$A:$D,MATCH("AWAY",'FA2'!$A$1:$D$1,0),0),"")&amp;IFERROR(VLOOKUP(X$2&amp;$A14,'FA2'!$B:$C,MATCH("HOME",'FA2'!$B$1:$C$1,0),0),"")&amp;IFERROR(VLOOKUP(X$2&amp;$A14,'EFL2'!$A:$D,MATCH("AWAY",'EFL2'!$A$1:$D$1,0),0),"")&amp;IFERROR(VLOOKUP(X$2&amp;$A14,'EFL2'!$B:$C,MATCH("HOME",'EFL2'!$B$1:$C$1,0),0),"")&amp;IFERROR(VLOOKUP(X$2&amp;$A14,'UCL2'!$C:$F,MATCH("AWAY",'UCL2'!$C$1:$F$1,0),0),"")&amp;IFERROR(VLOOKUP(X$2&amp;$A14,'UCL2'!$D:$E,MATCH("HOME",'UCL2'!$D$1:$E$1,0),0),"")&amp;IFERROR(VLOOKUP(X$2&amp;$A14,'EU2'!$C:$F,MATCH("AWAY",'EU2'!$C$1:$F$1,0),0),"")&amp;IFERROR(VLOOKUP(X$2&amp;$A14,'EU2'!$D:$E,MATCH("HOME",'EU2'!$D$1:$E$1,0),0),"")&amp;IFERROR(VLOOKUP(X$2&amp;$A14,'EUC2'!$C:$F,MATCH("AWAY",'EUC2'!$C$1:$F$1,0),0),"")&amp;IFERROR(VLOOKUP(X$2&amp;$A14,'EUC2'!$D:$E,MATCH("HOME",'EUC2'!$D$1:$E$1,0),0),"")</f>
        <v/>
      </c>
      <c r="Y14" s="57" t="str">
        <f>IFERROR(VLOOKUP(Y$2&amp;$B14,'FPL FIX2'!$N$1:$Q$400,MATCH("HOME",'FPL FIX2'!$N$1:$Q$1,0),0),"")&amp;IFERROR(VLOOKUP(Y$2&amp;$B14,'FPL FIX2'!$O$1:$P$400,MATCH("AWAY",'FPL FIX2'!$O$1:$P$1,0),0),"")&amp;IFERROR(VLOOKUP(Y$2&amp;$A14,'FA2'!$A:$D,MATCH("AWAY",'FA2'!$A$1:$D$1,0),0),"")&amp;IFERROR(VLOOKUP(Y$2&amp;$A14,'FA2'!$B:$C,MATCH("HOME",'FA2'!$B$1:$C$1,0),0),"")&amp;IFERROR(VLOOKUP(Y$2&amp;$A14,'EFL2'!$A:$D,MATCH("AWAY",'EFL2'!$A$1:$D$1,0),0),"")&amp;IFERROR(VLOOKUP(Y$2&amp;$A14,'EFL2'!$B:$C,MATCH("HOME",'EFL2'!$B$1:$C$1,0),0),"")&amp;IFERROR(VLOOKUP(Y$2&amp;$A14,'UCL2'!$C:$F,MATCH("AWAY",'UCL2'!$C$1:$F$1,0),0),"")&amp;IFERROR(VLOOKUP(Y$2&amp;$A14,'UCL2'!$D:$E,MATCH("HOME",'UCL2'!$D$1:$E$1,0),0),"")&amp;IFERROR(VLOOKUP(Y$2&amp;$A14,'EU2'!$C:$F,MATCH("AWAY",'EU2'!$C$1:$F$1,0),0),"")&amp;IFERROR(VLOOKUP(Y$2&amp;$A14,'EU2'!$D:$E,MATCH("HOME",'EU2'!$D$1:$E$1,0),0),"")&amp;IFERROR(VLOOKUP(Y$2&amp;$A14,'EUC2'!$C:$F,MATCH("AWAY",'EUC2'!$C$1:$F$1,0),0),"")&amp;IFERROR(VLOOKUP(Y$2&amp;$A14,'EUC2'!$D:$E,MATCH("HOME",'EUC2'!$D$1:$E$1,0),0),"")</f>
        <v>Stockport</v>
      </c>
      <c r="Z14" s="25" t="str">
        <f>IFERROR(VLOOKUP(Z$2&amp;$B14,'FPL FIX2'!$N$1:$Q$400,MATCH("HOME",'FPL FIX2'!$N$1:$Q$1,0),0),"")&amp;IFERROR(VLOOKUP(Z$2&amp;$B14,'FPL FIX2'!$O$1:$P$400,MATCH("AWAY",'FPL FIX2'!$O$1:$P$1,0),0),"")&amp;IFERROR(VLOOKUP(Z$2&amp;$A14,'FA2'!$A:$D,MATCH("AWAY",'FA2'!$A$1:$D$1,0),0),"")&amp;IFERROR(VLOOKUP(Z$2&amp;$A14,'FA2'!$B:$C,MATCH("HOME",'FA2'!$B$1:$C$1,0),0),"")&amp;IFERROR(VLOOKUP(Z$2&amp;$A14,'EFL2'!$A:$D,MATCH("AWAY",'EFL2'!$A$1:$D$1,0),0),"")&amp;IFERROR(VLOOKUP(Z$2&amp;$A14,'EFL2'!$B:$C,MATCH("HOME",'EFL2'!$B$1:$C$1,0),0),"")&amp;IFERROR(VLOOKUP(Z$2&amp;$A14,'UCL2'!$C:$F,MATCH("AWAY",'UCL2'!$C$1:$F$1,0),0),"")&amp;IFERROR(VLOOKUP(Z$2&amp;$A14,'UCL2'!$D:$E,MATCH("HOME",'UCL2'!$D$1:$E$1,0),0),"")&amp;IFERROR(VLOOKUP(Z$2&amp;$A14,'EU2'!$C:$F,MATCH("AWAY",'EU2'!$C$1:$F$1,0),0),"")&amp;IFERROR(VLOOKUP(Z$2&amp;$A14,'EU2'!$D:$E,MATCH("HOME",'EU2'!$D$1:$E$1,0),0),"")&amp;IFERROR(VLOOKUP(Z$2&amp;$A14,'EUC2'!$C:$F,MATCH("AWAY",'EUC2'!$C$1:$F$1,0),0),"")&amp;IFERROR(VLOOKUP(Z$2&amp;$A14,'EUC2'!$D:$E,MATCH("HOME",'EUC2'!$D$1:$E$1,0),0),"")</f>
        <v/>
      </c>
      <c r="AA14" s="25" t="str">
        <f>IFERROR(VLOOKUP(AA$2&amp;$B14,'FPL FIX2'!$N$1:$Q$400,MATCH("HOME",'FPL FIX2'!$N$1:$Q$1,0),0),"")&amp;IFERROR(VLOOKUP(AA$2&amp;$B14,'FPL FIX2'!$O$1:$P$400,MATCH("AWAY",'FPL FIX2'!$O$1:$P$1,0),0),"")&amp;IFERROR(VLOOKUP(AA$2&amp;$A14,'FA2'!$A:$D,MATCH("AWAY",'FA2'!$A$1:$D$1,0),0),"")&amp;IFERROR(VLOOKUP(AA$2&amp;$A14,'FA2'!$B:$C,MATCH("HOME",'FA2'!$B$1:$C$1,0),0),"")&amp;IFERROR(VLOOKUP(AA$2&amp;$A14,'EFL2'!$A:$D,MATCH("AWAY",'EFL2'!$A$1:$D$1,0),0),"")&amp;IFERROR(VLOOKUP(AA$2&amp;$A14,'EFL2'!$B:$C,MATCH("HOME",'EFL2'!$B$1:$C$1,0),0),"")&amp;IFERROR(VLOOKUP(AA$2&amp;$A14,'UCL2'!$C:$F,MATCH("AWAY",'UCL2'!$C$1:$F$1,0),0),"")&amp;IFERROR(VLOOKUP(AA$2&amp;$A14,'UCL2'!$D:$E,MATCH("HOME",'UCL2'!$D$1:$E$1,0),0),"")&amp;IFERROR(VLOOKUP(AA$2&amp;$A14,'EU2'!$C:$F,MATCH("AWAY",'EU2'!$C$1:$F$1,0),0),"")&amp;IFERROR(VLOOKUP(AA$2&amp;$A14,'EU2'!$D:$E,MATCH("HOME",'EU2'!$D$1:$E$1,0),0),"")&amp;IFERROR(VLOOKUP(AA$2&amp;$A14,'EUC2'!$C:$F,MATCH("AWAY",'EUC2'!$C$1:$F$1,0),0),"")&amp;IFERROR(VLOOKUP(AA$2&amp;$A14,'EUC2'!$D:$E,MATCH("HOME",'EUC2'!$D$1:$E$1,0),0),"")</f>
        <v/>
      </c>
      <c r="AB14" s="25" t="str">
        <f>IFERROR(VLOOKUP(AB$2&amp;$B14,'FPL FIX2'!$N$1:$Q$400,MATCH("HOME",'FPL FIX2'!$N$1:$Q$1,0),0),"")&amp;IFERROR(VLOOKUP(AB$2&amp;$B14,'FPL FIX2'!$O$1:$P$400,MATCH("AWAY",'FPL FIX2'!$O$1:$P$1,0),0),"")&amp;IFERROR(VLOOKUP(AB$2&amp;$A14,'FA2'!$A:$D,MATCH("AWAY",'FA2'!$A$1:$D$1,0),0),"")&amp;IFERROR(VLOOKUP(AB$2&amp;$A14,'FA2'!$B:$C,MATCH("HOME",'FA2'!$B$1:$C$1,0),0),"")&amp;IFERROR(VLOOKUP(AB$2&amp;$A14,'EFL2'!$A:$D,MATCH("AWAY",'EFL2'!$A$1:$D$1,0),0),"")&amp;IFERROR(VLOOKUP(AB$2&amp;$A14,'EFL2'!$B:$C,MATCH("HOME",'EFL2'!$B$1:$C$1,0),0),"")&amp;IFERROR(VLOOKUP(AB$2&amp;$A14,'UCL2'!$C:$F,MATCH("AWAY",'UCL2'!$C$1:$F$1,0),0),"")&amp;IFERROR(VLOOKUP(AB$2&amp;$A14,'UCL2'!$D:$E,MATCH("HOME",'UCL2'!$D$1:$E$1,0),0),"")&amp;IFERROR(VLOOKUP(AB$2&amp;$A14,'EU2'!$C:$F,MATCH("AWAY",'EU2'!$C$1:$F$1,0),0),"")&amp;IFERROR(VLOOKUP(AB$2&amp;$A14,'EU2'!$D:$E,MATCH("HOME",'EU2'!$D$1:$E$1,0),0),"")&amp;IFERROR(VLOOKUP(AB$2&amp;$A14,'EUC2'!$C:$F,MATCH("AWAY",'EUC2'!$C$1:$F$1,0),0),"")&amp;IFERROR(VLOOKUP(AB$2&amp;$A14,'EUC2'!$D:$E,MATCH("HOME",'EUC2'!$D$1:$E$1,0),0),"")</f>
        <v/>
      </c>
      <c r="AC14" s="25" t="str">
        <f>IFERROR(VLOOKUP(AC$2&amp;$B14,'FPL FIX2'!$N$1:$Q$400,MATCH("HOME",'FPL FIX2'!$N$1:$Q$1,0),0),"")&amp;IFERROR(VLOOKUP(AC$2&amp;$B14,'FPL FIX2'!$O$1:$P$400,MATCH("AWAY",'FPL FIX2'!$O$1:$P$1,0),0),"")&amp;IFERROR(VLOOKUP(AC$2&amp;$A14,'FA2'!$A:$D,MATCH("AWAY",'FA2'!$A$1:$D$1,0),0),"")&amp;IFERROR(VLOOKUP(AC$2&amp;$A14,'FA2'!$B:$C,MATCH("HOME",'FA2'!$B$1:$C$1,0),0),"")&amp;IFERROR(VLOOKUP(AC$2&amp;$A14,'EFL2'!$A:$D,MATCH("AWAY",'EFL2'!$A$1:$D$1,0),0),"")&amp;IFERROR(VLOOKUP(AC$2&amp;$A14,'EFL2'!$B:$C,MATCH("HOME",'EFL2'!$B$1:$C$1,0),0),"")&amp;IFERROR(VLOOKUP(AC$2&amp;$A14,'UCL2'!$C:$F,MATCH("AWAY",'UCL2'!$C$1:$F$1,0),0),"")&amp;IFERROR(VLOOKUP(AC$2&amp;$A14,'UCL2'!$D:$E,MATCH("HOME",'UCL2'!$D$1:$E$1,0),0),"")&amp;IFERROR(VLOOKUP(AC$2&amp;$A14,'EU2'!$C:$F,MATCH("AWAY",'EU2'!$C$1:$F$1,0),0),"")&amp;IFERROR(VLOOKUP(AC$2&amp;$A14,'EU2'!$D:$E,MATCH("HOME",'EU2'!$D$1:$E$1,0),0),"")&amp;IFERROR(VLOOKUP(AC$2&amp;$A14,'EUC2'!$C:$F,MATCH("AWAY",'EUC2'!$C$1:$F$1,0),0),"")&amp;IFERROR(VLOOKUP(AC$2&amp;$A14,'EUC2'!$D:$E,MATCH("HOME",'EUC2'!$D$1:$E$1,0),0),"")</f>
        <v>che</v>
      </c>
      <c r="AD14" s="25" t="str">
        <f>IFERROR(VLOOKUP(AD$2&amp;$B14,'FPL FIX2'!$N$1:$Q$400,MATCH("HOME",'FPL FIX2'!$N$1:$Q$1,0),0),"")&amp;IFERROR(VLOOKUP(AD$2&amp;$B14,'FPL FIX2'!$O$1:$P$400,MATCH("AWAY",'FPL FIX2'!$O$1:$P$1,0),0),"")&amp;IFERROR(VLOOKUP(AD$2&amp;$A14,'FA2'!$A:$D,MATCH("AWAY",'FA2'!$A$1:$D$1,0),0),"")&amp;IFERROR(VLOOKUP(AD$2&amp;$A14,'FA2'!$B:$C,MATCH("HOME",'FA2'!$B$1:$C$1,0),0),"")&amp;IFERROR(VLOOKUP(AD$2&amp;$A14,'EFL2'!$A:$D,MATCH("AWAY",'EFL2'!$A$1:$D$1,0),0),"")&amp;IFERROR(VLOOKUP(AD$2&amp;$A14,'EFL2'!$B:$C,MATCH("HOME",'EFL2'!$B$1:$C$1,0),0),"")&amp;IFERROR(VLOOKUP(AD$2&amp;$A14,'UCL2'!$C:$F,MATCH("AWAY",'UCL2'!$C$1:$F$1,0),0),"")&amp;IFERROR(VLOOKUP(AD$2&amp;$A14,'UCL2'!$D:$E,MATCH("HOME",'UCL2'!$D$1:$E$1,0),0),"")&amp;IFERROR(VLOOKUP(AD$2&amp;$A14,'EU2'!$C:$F,MATCH("AWAY",'EU2'!$C$1:$F$1,0),0),"")&amp;IFERROR(VLOOKUP(AD$2&amp;$A14,'EU2'!$D:$E,MATCH("HOME",'EU2'!$D$1:$E$1,0),0),"")&amp;IFERROR(VLOOKUP(AD$2&amp;$A14,'EUC2'!$C:$F,MATCH("AWAY",'EUC2'!$C$1:$F$1,0),0),"")&amp;IFERROR(VLOOKUP(AD$2&amp;$A14,'EUC2'!$D:$E,MATCH("HOME",'EUC2'!$D$1:$E$1,0),0),"")</f>
        <v/>
      </c>
      <c r="AE14" s="25" t="str">
        <f>IFERROR(VLOOKUP(AE$2&amp;$B14,'FPL FIX2'!$N$1:$Q$400,MATCH("HOME",'FPL FIX2'!$N$1:$Q$1,0),0),"")&amp;IFERROR(VLOOKUP(AE$2&amp;$B14,'FPL FIX2'!$O$1:$P$400,MATCH("AWAY",'FPL FIX2'!$O$1:$P$1,0),0),"")&amp;IFERROR(VLOOKUP(AE$2&amp;$A14,'FA2'!$A:$D,MATCH("AWAY",'FA2'!$A$1:$D$1,0),0),"")&amp;IFERROR(VLOOKUP(AE$2&amp;$A14,'FA2'!$B:$C,MATCH("HOME",'FA2'!$B$1:$C$1,0),0),"")&amp;IFERROR(VLOOKUP(AE$2&amp;$A14,'EFL2'!$A:$D,MATCH("AWAY",'EFL2'!$A$1:$D$1,0),0),"")&amp;IFERROR(VLOOKUP(AE$2&amp;$A14,'EFL2'!$B:$C,MATCH("HOME",'EFL2'!$B$1:$C$1,0),0),"")&amp;IFERROR(VLOOKUP(AE$2&amp;$A14,'UCL2'!$C:$F,MATCH("AWAY",'UCL2'!$C$1:$F$1,0),0),"")&amp;IFERROR(VLOOKUP(AE$2&amp;$A14,'UCL2'!$D:$E,MATCH("HOME",'UCL2'!$D$1:$E$1,0),0),"")&amp;IFERROR(VLOOKUP(AE$2&amp;$A14,'EU2'!$C:$F,MATCH("AWAY",'EU2'!$C$1:$F$1,0),0),"")&amp;IFERROR(VLOOKUP(AE$2&amp;$A14,'EU2'!$D:$E,MATCH("HOME",'EU2'!$D$1:$E$1,0),0),"")&amp;IFERROR(VLOOKUP(AE$2&amp;$A14,'EUC2'!$C:$F,MATCH("AWAY",'EUC2'!$C$1:$F$1,0),0),"")&amp;IFERROR(VLOOKUP(AE$2&amp;$A14,'EUC2'!$D:$E,MATCH("HOME",'EUC2'!$D$1:$E$1,0),0),"")</f>
        <v/>
      </c>
      <c r="AF14" s="25" t="str">
        <f>IFERROR(VLOOKUP(AF$2&amp;$B14,'FPL FIX2'!$N$1:$Q$400,MATCH("HOME",'FPL FIX2'!$N$1:$Q$1,0),0),"")&amp;IFERROR(VLOOKUP(AF$2&amp;$B14,'FPL FIX2'!$O$1:$P$400,MATCH("AWAY",'FPL FIX2'!$O$1:$P$1,0),0),"")&amp;IFERROR(VLOOKUP(AF$2&amp;$A14,'FA2'!$A:$D,MATCH("AWAY",'FA2'!$A$1:$D$1,0),0),"")&amp;IFERROR(VLOOKUP(AF$2&amp;$A14,'FA2'!$B:$C,MATCH("HOME",'FA2'!$B$1:$C$1,0),0),"")&amp;IFERROR(VLOOKUP(AF$2&amp;$A14,'EFL2'!$A:$D,MATCH("AWAY",'EFL2'!$A$1:$D$1,0),0),"")&amp;IFERROR(VLOOKUP(AF$2&amp;$A14,'EFL2'!$B:$C,MATCH("HOME",'EFL2'!$B$1:$C$1,0),0),"")&amp;IFERROR(VLOOKUP(AF$2&amp;$A14,'UCL2'!$C:$F,MATCH("AWAY",'UCL2'!$C$1:$F$1,0),0),"")&amp;IFERROR(VLOOKUP(AF$2&amp;$A14,'UCL2'!$D:$E,MATCH("HOME",'UCL2'!$D$1:$E$1,0),0),"")&amp;IFERROR(VLOOKUP(AF$2&amp;$A14,'EU2'!$C:$F,MATCH("AWAY",'EU2'!$C$1:$F$1,0),0),"")&amp;IFERROR(VLOOKUP(AF$2&amp;$A14,'EU2'!$D:$E,MATCH("HOME",'EU2'!$D$1:$E$1,0),0),"")&amp;IFERROR(VLOOKUP(AF$2&amp;$A14,'EUC2'!$C:$F,MATCH("AWAY",'EUC2'!$C$1:$F$1,0),0),"")&amp;IFERROR(VLOOKUP(AF$2&amp;$A14,'EUC2'!$D:$E,MATCH("HOME",'EUC2'!$D$1:$E$1,0),0),"")</f>
        <v/>
      </c>
      <c r="AG14" s="25" t="str">
        <f>IFERROR(VLOOKUP(AG$2&amp;$B14,'FPL FIX2'!$N$1:$Q$400,MATCH("HOME",'FPL FIX2'!$N$1:$Q$1,0),0),"")&amp;IFERROR(VLOOKUP(AG$2&amp;$B14,'FPL FIX2'!$O$1:$P$400,MATCH("AWAY",'FPL FIX2'!$O$1:$P$1,0),0),"")&amp;IFERROR(VLOOKUP(AG$2&amp;$A14,'FA2'!$A:$D,MATCH("AWAY",'FA2'!$A$1:$D$1,0),0),"")&amp;IFERROR(VLOOKUP(AG$2&amp;$A14,'FA2'!$B:$C,MATCH("HOME",'FA2'!$B$1:$C$1,0),0),"")&amp;IFERROR(VLOOKUP(AG$2&amp;$A14,'EFL2'!$A:$D,MATCH("AWAY",'EFL2'!$A$1:$D$1,0),0),"")&amp;IFERROR(VLOOKUP(AG$2&amp;$A14,'EFL2'!$B:$C,MATCH("HOME",'EFL2'!$B$1:$C$1,0),0),"")&amp;IFERROR(VLOOKUP(AG$2&amp;$A14,'UCL2'!$C:$F,MATCH("AWAY",'UCL2'!$C$1:$F$1,0),0),"")&amp;IFERROR(VLOOKUP(AG$2&amp;$A14,'UCL2'!$D:$E,MATCH("HOME",'UCL2'!$D$1:$E$1,0),0),"")&amp;IFERROR(VLOOKUP(AG$2&amp;$A14,'EU2'!$C:$F,MATCH("AWAY",'EU2'!$C$1:$F$1,0),0),"")&amp;IFERROR(VLOOKUP(AG$2&amp;$A14,'EU2'!$D:$E,MATCH("HOME",'EU2'!$D$1:$E$1,0),0),"")&amp;IFERROR(VLOOKUP(AG$2&amp;$A14,'EUC2'!$C:$F,MATCH("AWAY",'EUC2'!$C$1:$F$1,0),0),"")&amp;IFERROR(VLOOKUP(AG$2&amp;$A14,'EUC2'!$D:$E,MATCH("HOME",'EUC2'!$D$1:$E$1,0),0),"")</f>
        <v/>
      </c>
      <c r="AH14" s="25" t="str">
        <f>IFERROR(VLOOKUP(AH$2&amp;$B14,'FPL FIX2'!$N$1:$Q$400,MATCH("HOME",'FPL FIX2'!$N$1:$Q$1,0),0),"")&amp;IFERROR(VLOOKUP(AH$2&amp;$B14,'FPL FIX2'!$O$1:$P$400,MATCH("AWAY",'FPL FIX2'!$O$1:$P$1,0),0),"")&amp;IFERROR(VLOOKUP(AH$2&amp;$A14,'FA2'!$A:$D,MATCH("AWAY",'FA2'!$A$1:$D$1,0),0),"")&amp;IFERROR(VLOOKUP(AH$2&amp;$A14,'FA2'!$B:$C,MATCH("HOME",'FA2'!$B$1:$C$1,0),0),"")&amp;IFERROR(VLOOKUP(AH$2&amp;$A14,'EFL2'!$A:$D,MATCH("AWAY",'EFL2'!$A$1:$D$1,0),0),"")&amp;IFERROR(VLOOKUP(AH$2&amp;$A14,'EFL2'!$B:$C,MATCH("HOME",'EFL2'!$B$1:$C$1,0),0),"")&amp;IFERROR(VLOOKUP(AH$2&amp;$A14,'UCL2'!$C:$F,MATCH("AWAY",'UCL2'!$C$1:$F$1,0),0),"")&amp;IFERROR(VLOOKUP(AH$2&amp;$A14,'UCL2'!$D:$E,MATCH("HOME",'UCL2'!$D$1:$E$1,0),0),"")&amp;IFERROR(VLOOKUP(AH$2&amp;$A14,'EU2'!$C:$F,MATCH("AWAY",'EU2'!$C$1:$F$1,0),0),"")&amp;IFERROR(VLOOKUP(AH$2&amp;$A14,'EU2'!$D:$E,MATCH("HOME",'EU2'!$D$1:$E$1,0),0),"")&amp;IFERROR(VLOOKUP(AH$2&amp;$A14,'EUC2'!$C:$F,MATCH("AWAY",'EUC2'!$C$1:$F$1,0),0),"")&amp;IFERROR(VLOOKUP(AH$2&amp;$A14,'EUC2'!$D:$E,MATCH("HOME",'EUC2'!$D$1:$E$1,0),0),"")</f>
        <v>MUN</v>
      </c>
      <c r="AI14" s="25" t="str">
        <f>IFERROR(VLOOKUP(AI$2&amp;$B14,'FPL FIX2'!$N$1:$Q$400,MATCH("HOME",'FPL FIX2'!$N$1:$Q$1,0),0),"")&amp;IFERROR(VLOOKUP(AI$2&amp;$B14,'FPL FIX2'!$O$1:$P$400,MATCH("AWAY",'FPL FIX2'!$O$1:$P$1,0),0),"")&amp;IFERROR(VLOOKUP(AI$2&amp;$A14,'FA2'!$A:$D,MATCH("AWAY",'FA2'!$A$1:$D$1,0),0),"")&amp;IFERROR(VLOOKUP(AI$2&amp;$A14,'FA2'!$B:$C,MATCH("HOME",'FA2'!$B$1:$C$1,0),0),"")&amp;IFERROR(VLOOKUP(AI$2&amp;$A14,'EFL2'!$A:$D,MATCH("AWAY",'EFL2'!$A$1:$D$1,0),0),"")&amp;IFERROR(VLOOKUP(AI$2&amp;$A14,'EFL2'!$B:$C,MATCH("HOME",'EFL2'!$B$1:$C$1,0),0),"")&amp;IFERROR(VLOOKUP(AI$2&amp;$A14,'UCL2'!$C:$F,MATCH("AWAY",'UCL2'!$C$1:$F$1,0),0),"")&amp;IFERROR(VLOOKUP(AI$2&amp;$A14,'UCL2'!$D:$E,MATCH("HOME",'UCL2'!$D$1:$E$1,0),0),"")&amp;IFERROR(VLOOKUP(AI$2&amp;$A14,'EU2'!$C:$F,MATCH("AWAY",'EU2'!$C$1:$F$1,0),0),"")&amp;IFERROR(VLOOKUP(AI$2&amp;$A14,'EU2'!$D:$E,MATCH("HOME",'EU2'!$D$1:$E$1,0),0),"")&amp;IFERROR(VLOOKUP(AI$2&amp;$A14,'EUC2'!$C:$F,MATCH("AWAY",'EUC2'!$C$1:$F$1,0),0),"")&amp;IFERROR(VLOOKUP(AI$2&amp;$A14,'EUC2'!$D:$E,MATCH("HOME",'EUC2'!$D$1:$E$1,0),0),"")</f>
        <v/>
      </c>
      <c r="AJ14" s="25" t="str">
        <f>IFERROR(VLOOKUP(AJ$2&amp;$B14,'FPL FIX2'!$N$1:$Q$400,MATCH("HOME",'FPL FIX2'!$N$1:$Q$1,0),0),"")&amp;IFERROR(VLOOKUP(AJ$2&amp;$B14,'FPL FIX2'!$O$1:$P$400,MATCH("AWAY",'FPL FIX2'!$O$1:$P$1,0),0),"")&amp;IFERROR(VLOOKUP(AJ$2&amp;$A14,'FA2'!$A:$D,MATCH("AWAY",'FA2'!$A$1:$D$1,0),0),"")&amp;IFERROR(VLOOKUP(AJ$2&amp;$A14,'FA2'!$B:$C,MATCH("HOME",'FA2'!$B$1:$C$1,0),0),"")&amp;IFERROR(VLOOKUP(AJ$2&amp;$A14,'EFL2'!$A:$D,MATCH("AWAY",'EFL2'!$A$1:$D$1,0),0),"")&amp;IFERROR(VLOOKUP(AJ$2&amp;$A14,'EFL2'!$B:$C,MATCH("HOME",'EFL2'!$B$1:$C$1,0),0),"")&amp;IFERROR(VLOOKUP(AJ$2&amp;$A14,'UCL2'!$C:$F,MATCH("AWAY",'UCL2'!$C$1:$F$1,0),0),"")&amp;IFERROR(VLOOKUP(AJ$2&amp;$A14,'UCL2'!$D:$E,MATCH("HOME",'UCL2'!$D$1:$E$1,0),0),"")&amp;IFERROR(VLOOKUP(AJ$2&amp;$A14,'EU2'!$C:$F,MATCH("AWAY",'EU2'!$C$1:$F$1,0),0),"")&amp;IFERROR(VLOOKUP(AJ$2&amp;$A14,'EU2'!$D:$E,MATCH("HOME",'EU2'!$D$1:$E$1,0),0),"")&amp;IFERROR(VLOOKUP(AJ$2&amp;$A14,'EUC2'!$C:$F,MATCH("AWAY",'EUC2'!$C$1:$F$1,0),0),"")&amp;IFERROR(VLOOKUP(AJ$2&amp;$A14,'EUC2'!$D:$E,MATCH("HOME",'EUC2'!$D$1:$E$1,0),0),"")</f>
        <v/>
      </c>
      <c r="AK14" s="25" t="str">
        <f>IFERROR(VLOOKUP(AK$2&amp;$B14,'FPL FIX2'!$N$1:$Q$400,MATCH("HOME",'FPL FIX2'!$N$1:$Q$1,0),0),"")&amp;IFERROR(VLOOKUP(AK$2&amp;$B14,'FPL FIX2'!$O$1:$P$400,MATCH("AWAY",'FPL FIX2'!$O$1:$P$1,0),0),"")&amp;IFERROR(VLOOKUP(AK$2&amp;$A14,'FA2'!$A:$D,MATCH("AWAY",'FA2'!$A$1:$D$1,0),0),"")&amp;IFERROR(VLOOKUP(AK$2&amp;$A14,'FA2'!$B:$C,MATCH("HOME",'FA2'!$B$1:$C$1,0),0),"")&amp;IFERROR(VLOOKUP(AK$2&amp;$A14,'EFL2'!$A:$D,MATCH("AWAY",'EFL2'!$A$1:$D$1,0),0),"")&amp;IFERROR(VLOOKUP(AK$2&amp;$A14,'EFL2'!$B:$C,MATCH("HOME",'EFL2'!$B$1:$C$1,0),0),"")&amp;IFERROR(VLOOKUP(AK$2&amp;$A14,'UCL2'!$C:$F,MATCH("AWAY",'UCL2'!$C$1:$F$1,0),0),"")&amp;IFERROR(VLOOKUP(AK$2&amp;$A14,'UCL2'!$D:$E,MATCH("HOME",'UCL2'!$D$1:$E$1,0),0),"")&amp;IFERROR(VLOOKUP(AK$2&amp;$A14,'EU2'!$C:$F,MATCH("AWAY",'EU2'!$C$1:$F$1,0),0),"")&amp;IFERROR(VLOOKUP(AK$2&amp;$A14,'EU2'!$D:$E,MATCH("HOME",'EU2'!$D$1:$E$1,0),0),"")&amp;IFERROR(VLOOKUP(AK$2&amp;$A14,'EUC2'!$C:$F,MATCH("AWAY",'EUC2'!$C$1:$F$1,0),0),"")&amp;IFERROR(VLOOKUP(AK$2&amp;$A14,'EUC2'!$D:$E,MATCH("HOME",'EUC2'!$D$1:$E$1,0),0),"")</f>
        <v>bha</v>
      </c>
      <c r="AL14" s="25" t="str">
        <f>IFERROR(VLOOKUP(AL$2&amp;$B14,'FPL FIX2'!$N$1:$Q$400,MATCH("HOME",'FPL FIX2'!$N$1:$Q$1,0),0),"")&amp;IFERROR(VLOOKUP(AL$2&amp;$B14,'FPL FIX2'!$O$1:$P$400,MATCH("AWAY",'FPL FIX2'!$O$1:$P$1,0),0),"")&amp;IFERROR(VLOOKUP(AL$2&amp;$A14,'FA2'!$A:$D,MATCH("AWAY",'FA2'!$A$1:$D$1,0),0),"")&amp;IFERROR(VLOOKUP(AL$2&amp;$A14,'FA2'!$B:$C,MATCH("HOME",'FA2'!$B$1:$C$1,0),0),"")&amp;IFERROR(VLOOKUP(AL$2&amp;$A14,'EFL2'!$A:$D,MATCH("AWAY",'EFL2'!$A$1:$D$1,0),0),"")&amp;IFERROR(VLOOKUP(AL$2&amp;$A14,'EFL2'!$B:$C,MATCH("HOME",'EFL2'!$B$1:$C$1,0),0),"")&amp;IFERROR(VLOOKUP(AL$2&amp;$A14,'UCL2'!$C:$F,MATCH("AWAY",'UCL2'!$C$1:$F$1,0),0),"")&amp;IFERROR(VLOOKUP(AL$2&amp;$A14,'UCL2'!$D:$E,MATCH("HOME",'UCL2'!$D$1:$E$1,0),0),"")&amp;IFERROR(VLOOKUP(AL$2&amp;$A14,'EU2'!$C:$F,MATCH("AWAY",'EU2'!$C$1:$F$1,0),0),"")&amp;IFERROR(VLOOKUP(AL$2&amp;$A14,'EU2'!$D:$E,MATCH("HOME",'EU2'!$D$1:$E$1,0),0),"")&amp;IFERROR(VLOOKUP(AL$2&amp;$A14,'EUC2'!$C:$F,MATCH("AWAY",'EUC2'!$C$1:$F$1,0),0),"")&amp;IFERROR(VLOOKUP(AL$2&amp;$A14,'EUC2'!$D:$E,MATCH("HOME",'EUC2'!$D$1:$E$1,0),0),"")</f>
        <v/>
      </c>
      <c r="AM14" s="25" t="str">
        <f>IFERROR(VLOOKUP(AM$2&amp;$B14,'FPL FIX2'!$N$1:$Q$400,MATCH("HOME",'FPL FIX2'!$N$1:$Q$1,0),0),"")&amp;IFERROR(VLOOKUP(AM$2&amp;$B14,'FPL FIX2'!$O$1:$P$400,MATCH("AWAY",'FPL FIX2'!$O$1:$P$1,0),0),"")&amp;IFERROR(VLOOKUP(AM$2&amp;$A14,'FA2'!$A:$D,MATCH("AWAY",'FA2'!$A$1:$D$1,0),0),"")&amp;IFERROR(VLOOKUP(AM$2&amp;$A14,'FA2'!$B:$C,MATCH("HOME",'FA2'!$B$1:$C$1,0),0),"")&amp;IFERROR(VLOOKUP(AM$2&amp;$A14,'EFL2'!$A:$D,MATCH("AWAY",'EFL2'!$A$1:$D$1,0),0),"")&amp;IFERROR(VLOOKUP(AM$2&amp;$A14,'EFL2'!$B:$C,MATCH("HOME",'EFL2'!$B$1:$C$1,0),0),"")&amp;IFERROR(VLOOKUP(AM$2&amp;$A14,'UCL2'!$C:$F,MATCH("AWAY",'UCL2'!$C$1:$F$1,0),0),"")&amp;IFERROR(VLOOKUP(AM$2&amp;$A14,'UCL2'!$D:$E,MATCH("HOME",'UCL2'!$D$1:$E$1,0),0),"")&amp;IFERROR(VLOOKUP(AM$2&amp;$A14,'EU2'!$C:$F,MATCH("AWAY",'EU2'!$C$1:$F$1,0),0),"")&amp;IFERROR(VLOOKUP(AM$2&amp;$A14,'EU2'!$D:$E,MATCH("HOME",'EU2'!$D$1:$E$1,0),0),"")&amp;IFERROR(VLOOKUP(AM$2&amp;$A14,'EUC2'!$C:$F,MATCH("AWAY",'EUC2'!$C$1:$F$1,0),0),"")&amp;IFERROR(VLOOKUP(AM$2&amp;$A14,'EUC2'!$D:$E,MATCH("HOME",'EUC2'!$D$1:$E$1,0),0),"")</f>
        <v/>
      </c>
      <c r="AN14" s="25" t="str">
        <f>IFERROR(VLOOKUP(AN$2&amp;$B14,'FPL FIX2'!$N$1:$Q$400,MATCH("HOME",'FPL FIX2'!$N$1:$Q$1,0),0),"")&amp;IFERROR(VLOOKUP(AN$2&amp;$B14,'FPL FIX2'!$O$1:$P$400,MATCH("AWAY",'FPL FIX2'!$O$1:$P$1,0),0),"")&amp;IFERROR(VLOOKUP(AN$2&amp;$A14,'FA2'!$A:$D,MATCH("AWAY",'FA2'!$A$1:$D$1,0),0),"")&amp;IFERROR(VLOOKUP(AN$2&amp;$A14,'FA2'!$B:$C,MATCH("HOME",'FA2'!$B$1:$C$1,0),0),"")&amp;IFERROR(VLOOKUP(AN$2&amp;$A14,'EFL2'!$A:$D,MATCH("AWAY",'EFL2'!$A$1:$D$1,0),0),"")&amp;IFERROR(VLOOKUP(AN$2&amp;$A14,'EFL2'!$B:$C,MATCH("HOME",'EFL2'!$B$1:$C$1,0),0),"")&amp;IFERROR(VLOOKUP(AN$2&amp;$A14,'UCL2'!$C:$F,MATCH("AWAY",'UCL2'!$C$1:$F$1,0),0),"")&amp;IFERROR(VLOOKUP(AN$2&amp;$A14,'UCL2'!$D:$E,MATCH("HOME",'UCL2'!$D$1:$E$1,0),0),"")&amp;IFERROR(VLOOKUP(AN$2&amp;$A14,'EU2'!$C:$F,MATCH("AWAY",'EU2'!$C$1:$F$1,0),0),"")&amp;IFERROR(VLOOKUP(AN$2&amp;$A14,'EU2'!$D:$E,MATCH("HOME",'EU2'!$D$1:$E$1,0),0),"")&amp;IFERROR(VLOOKUP(AN$2&amp;$A14,'EUC2'!$C:$F,MATCH("AWAY",'EUC2'!$C$1:$F$1,0),0),"")&amp;IFERROR(VLOOKUP(AN$2&amp;$A14,'EUC2'!$D:$E,MATCH("HOME",'EUC2'!$D$1:$E$1,0),0),"")</f>
        <v/>
      </c>
      <c r="AO14" s="25" t="str">
        <f>IFERROR(VLOOKUP(AO$2&amp;$B14,'FPL FIX2'!$N$1:$Q$400,MATCH("HOME",'FPL FIX2'!$N$1:$Q$1,0),0),"")&amp;IFERROR(VLOOKUP(AO$2&amp;$B14,'FPL FIX2'!$O$1:$P$400,MATCH("AWAY",'FPL FIX2'!$O$1:$P$1,0),0),"")&amp;IFERROR(VLOOKUP(AO$2&amp;$A14,'FA2'!$A:$D,MATCH("AWAY",'FA2'!$A$1:$D$1,0),0),"")&amp;IFERROR(VLOOKUP(AO$2&amp;$A14,'FA2'!$B:$C,MATCH("HOME",'FA2'!$B$1:$C$1,0),0),"")&amp;IFERROR(VLOOKUP(AO$2&amp;$A14,'EFL2'!$A:$D,MATCH("AWAY",'EFL2'!$A$1:$D$1,0),0),"")&amp;IFERROR(VLOOKUP(AO$2&amp;$A14,'EFL2'!$B:$C,MATCH("HOME",'EFL2'!$B$1:$C$1,0),0),"")&amp;IFERROR(VLOOKUP(AO$2&amp;$A14,'UCL2'!$C:$F,MATCH("AWAY",'UCL2'!$C$1:$F$1,0),0),"")&amp;IFERROR(VLOOKUP(AO$2&amp;$A14,'UCL2'!$D:$E,MATCH("HOME",'UCL2'!$D$1:$E$1,0),0),"")&amp;IFERROR(VLOOKUP(AO$2&amp;$A14,'EU2'!$C:$F,MATCH("AWAY",'EU2'!$C$1:$F$1,0),0),"")&amp;IFERROR(VLOOKUP(AO$2&amp;$A14,'EU2'!$D:$E,MATCH("HOME",'EU2'!$D$1:$E$1,0),0),"")&amp;IFERROR(VLOOKUP(AO$2&amp;$A14,'EUC2'!$C:$F,MATCH("AWAY",'EUC2'!$C$1:$F$1,0),0),"")&amp;IFERROR(VLOOKUP(AO$2&amp;$A14,'EUC2'!$D:$E,MATCH("HOME",'EUC2'!$D$1:$E$1,0),0),"")</f>
        <v/>
      </c>
      <c r="AP14" s="25" t="str">
        <f>IFERROR(VLOOKUP(AP$2&amp;$B14,'FPL FIX2'!$N$1:$Q$400,MATCH("HOME",'FPL FIX2'!$N$1:$Q$1,0),0),"")&amp;IFERROR(VLOOKUP(AP$2&amp;$B14,'FPL FIX2'!$O$1:$P$400,MATCH("AWAY",'FPL FIX2'!$O$1:$P$1,0),0),"")&amp;IFERROR(VLOOKUP(AP$2&amp;$A14,'FA2'!$A:$D,MATCH("AWAY",'FA2'!$A$1:$D$1,0),0),"")&amp;IFERROR(VLOOKUP(AP$2&amp;$A14,'FA2'!$B:$C,MATCH("HOME",'FA2'!$B$1:$C$1,0),0),"")&amp;IFERROR(VLOOKUP(AP$2&amp;$A14,'EFL2'!$A:$D,MATCH("AWAY",'EFL2'!$A$1:$D$1,0),0),"")&amp;IFERROR(VLOOKUP(AP$2&amp;$A14,'EFL2'!$B:$C,MATCH("HOME",'EFL2'!$B$1:$C$1,0),0),"")&amp;IFERROR(VLOOKUP(AP$2&amp;$A14,'UCL2'!$C:$F,MATCH("AWAY",'UCL2'!$C$1:$F$1,0),0),"")&amp;IFERROR(VLOOKUP(AP$2&amp;$A14,'UCL2'!$D:$E,MATCH("HOME",'UCL2'!$D$1:$E$1,0),0),"")&amp;IFERROR(VLOOKUP(AP$2&amp;$A14,'EU2'!$C:$F,MATCH("AWAY",'EU2'!$C$1:$F$1,0),0),"")&amp;IFERROR(VLOOKUP(AP$2&amp;$A14,'EU2'!$D:$E,MATCH("HOME",'EU2'!$D$1:$E$1,0),0),"")&amp;IFERROR(VLOOKUP(AP$2&amp;$A14,'EUC2'!$C:$F,MATCH("AWAY",'EUC2'!$C$1:$F$1,0),0),"")&amp;IFERROR(VLOOKUP(AP$2&amp;$A14,'EUC2'!$D:$E,MATCH("HOME",'EUC2'!$D$1:$E$1,0),0),"")</f>
        <v/>
      </c>
      <c r="AQ14" s="25" t="str">
        <f>IFERROR(VLOOKUP(AQ$2&amp;$B14,'FPL FIX2'!$N$1:$Q$400,MATCH("HOME",'FPL FIX2'!$N$1:$Q$1,0),0),"")&amp;IFERROR(VLOOKUP(AQ$2&amp;$B14,'FPL FIX2'!$O$1:$P$400,MATCH("AWAY",'FPL FIX2'!$O$1:$P$1,0),0),"")&amp;IFERROR(VLOOKUP(AQ$2&amp;$A14,'FA2'!$A:$D,MATCH("AWAY",'FA2'!$A$1:$D$1,0),0),"")&amp;IFERROR(VLOOKUP(AQ$2&amp;$A14,'FA2'!$B:$C,MATCH("HOME",'FA2'!$B$1:$C$1,0),0),"")&amp;IFERROR(VLOOKUP(AQ$2&amp;$A14,'EFL2'!$A:$D,MATCH("AWAY",'EFL2'!$A$1:$D$1,0),0),"")&amp;IFERROR(VLOOKUP(AQ$2&amp;$A14,'EFL2'!$B:$C,MATCH("HOME",'EFL2'!$B$1:$C$1,0),0),"")&amp;IFERROR(VLOOKUP(AQ$2&amp;$A14,'UCL2'!$C:$F,MATCH("AWAY",'UCL2'!$C$1:$F$1,0),0),"")&amp;IFERROR(VLOOKUP(AQ$2&amp;$A14,'UCL2'!$D:$E,MATCH("HOME",'UCL2'!$D$1:$E$1,0),0),"")&amp;IFERROR(VLOOKUP(AQ$2&amp;$A14,'EU2'!$C:$F,MATCH("AWAY",'EU2'!$C$1:$F$1,0),0),"")&amp;IFERROR(VLOOKUP(AQ$2&amp;$A14,'EU2'!$D:$E,MATCH("HOME",'EU2'!$D$1:$E$1,0),0),"")&amp;IFERROR(VLOOKUP(AQ$2&amp;$A14,'EUC2'!$C:$F,MATCH("AWAY",'EUC2'!$C$1:$F$1,0),0),"")&amp;IFERROR(VLOOKUP(AQ$2&amp;$A14,'EUC2'!$D:$E,MATCH("HOME",'EUC2'!$D$1:$E$1,0),0),"")</f>
        <v/>
      </c>
      <c r="AR14" s="25" t="str">
        <f>IFERROR(VLOOKUP(AR$2&amp;$B14,'FPL FIX2'!$N$1:$Q$400,MATCH("HOME",'FPL FIX2'!$N$1:$Q$1,0),0),"")&amp;IFERROR(VLOOKUP(AR$2&amp;$B14,'FPL FIX2'!$O$1:$P$400,MATCH("AWAY",'FPL FIX2'!$O$1:$P$1,0),0),"")&amp;IFERROR(VLOOKUP(AR$2&amp;$A14,'FA2'!$A:$D,MATCH("AWAY",'FA2'!$A$1:$D$1,0),0),"")&amp;IFERROR(VLOOKUP(AR$2&amp;$A14,'FA2'!$B:$C,MATCH("HOME",'FA2'!$B$1:$C$1,0),0),"")&amp;IFERROR(VLOOKUP(AR$2&amp;$A14,'EFL2'!$A:$D,MATCH("AWAY",'EFL2'!$A$1:$D$1,0),0),"")&amp;IFERROR(VLOOKUP(AR$2&amp;$A14,'EFL2'!$B:$C,MATCH("HOME",'EFL2'!$B$1:$C$1,0),0),"")&amp;IFERROR(VLOOKUP(AR$2&amp;$A14,'UCL2'!$C:$F,MATCH("AWAY",'UCL2'!$C$1:$F$1,0),0),"")&amp;IFERROR(VLOOKUP(AR$2&amp;$A14,'UCL2'!$D:$E,MATCH("HOME",'UCL2'!$D$1:$E$1,0),0),"")&amp;IFERROR(VLOOKUP(AR$2&amp;$A14,'EU2'!$C:$F,MATCH("AWAY",'EU2'!$C$1:$F$1,0),0),"")&amp;IFERROR(VLOOKUP(AR$2&amp;$A14,'EU2'!$D:$E,MATCH("HOME",'EU2'!$D$1:$E$1,0),0),"")&amp;IFERROR(VLOOKUP(AR$2&amp;$A14,'EUC2'!$C:$F,MATCH("AWAY",'EUC2'!$C$1:$F$1,0),0),"")&amp;IFERROR(VLOOKUP(AR$2&amp;$A14,'EUC2'!$D:$E,MATCH("HOME",'EUC2'!$D$1:$E$1,0),0),"")</f>
        <v/>
      </c>
      <c r="AS14" s="25" t="str">
        <f>IFERROR(VLOOKUP(AS$2&amp;$B14,'FPL FIX2'!$N$1:$Q$400,MATCH("HOME",'FPL FIX2'!$N$1:$Q$1,0),0),"")&amp;IFERROR(VLOOKUP(AS$2&amp;$B14,'FPL FIX2'!$O$1:$P$400,MATCH("AWAY",'FPL FIX2'!$O$1:$P$1,0),0),"")&amp;IFERROR(VLOOKUP(AS$2&amp;$A14,'FA2'!$A:$D,MATCH("AWAY",'FA2'!$A$1:$D$1,0),0),"")&amp;IFERROR(VLOOKUP(AS$2&amp;$A14,'FA2'!$B:$C,MATCH("HOME",'FA2'!$B$1:$C$1,0),0),"")&amp;IFERROR(VLOOKUP(AS$2&amp;$A14,'EFL2'!$A:$D,MATCH("AWAY",'EFL2'!$A$1:$D$1,0),0),"")&amp;IFERROR(VLOOKUP(AS$2&amp;$A14,'EFL2'!$B:$C,MATCH("HOME",'EFL2'!$B$1:$C$1,0),0),"")&amp;IFERROR(VLOOKUP(AS$2&amp;$A14,'UCL2'!$C:$F,MATCH("AWAY",'UCL2'!$C$1:$F$1,0),0),"")&amp;IFERROR(VLOOKUP(AS$2&amp;$A14,'UCL2'!$D:$E,MATCH("HOME",'UCL2'!$D$1:$E$1,0),0),"")&amp;IFERROR(VLOOKUP(AS$2&amp;$A14,'EU2'!$C:$F,MATCH("AWAY",'EU2'!$C$1:$F$1,0),0),"")&amp;IFERROR(VLOOKUP(AS$2&amp;$A14,'EU2'!$D:$E,MATCH("HOME",'EU2'!$D$1:$E$1,0),0),"")&amp;IFERROR(VLOOKUP(AS$2&amp;$A14,'EUC2'!$C:$F,MATCH("AWAY",'EUC2'!$C$1:$F$1,0),0),"")&amp;IFERROR(VLOOKUP(AS$2&amp;$A14,'EUC2'!$D:$E,MATCH("HOME",'EUC2'!$D$1:$E$1,0),0),"")</f>
        <v/>
      </c>
      <c r="AT14" s="25" t="str">
        <f>IFERROR(VLOOKUP(AT$2&amp;$B14,'FPL FIX2'!$N$1:$Q$400,MATCH("HOME",'FPL FIX2'!$N$1:$Q$1,0),0),"")&amp;IFERROR(VLOOKUP(AT$2&amp;$B14,'FPL FIX2'!$O$1:$P$400,MATCH("AWAY",'FPL FIX2'!$O$1:$P$1,0),0),"")&amp;IFERROR(VLOOKUP(AT$2&amp;$A14,'FA2'!$A:$D,MATCH("AWAY",'FA2'!$A$1:$D$1,0),0),"")&amp;IFERROR(VLOOKUP(AT$2&amp;$A14,'FA2'!$B:$C,MATCH("HOME",'FA2'!$B$1:$C$1,0),0),"")&amp;IFERROR(VLOOKUP(AT$2&amp;$A14,'EFL2'!$A:$D,MATCH("AWAY",'EFL2'!$A$1:$D$1,0),0),"")&amp;IFERROR(VLOOKUP(AT$2&amp;$A14,'EFL2'!$B:$C,MATCH("HOME",'EFL2'!$B$1:$C$1,0),0),"")&amp;IFERROR(VLOOKUP(AT$2&amp;$A14,'UCL2'!$C:$F,MATCH("AWAY",'UCL2'!$C$1:$F$1,0),0),"")&amp;IFERROR(VLOOKUP(AT$2&amp;$A14,'UCL2'!$D:$E,MATCH("HOME",'UCL2'!$D$1:$E$1,0),0),"")&amp;IFERROR(VLOOKUP(AT$2&amp;$A14,'EU2'!$C:$F,MATCH("AWAY",'EU2'!$C$1:$F$1,0),0),"")&amp;IFERROR(VLOOKUP(AT$2&amp;$A14,'EU2'!$D:$E,MATCH("HOME",'EU2'!$D$1:$E$1,0),0),"")&amp;IFERROR(VLOOKUP(AT$2&amp;$A14,'EUC2'!$C:$F,MATCH("AWAY",'EUC2'!$C$1:$F$1,0),0),"")&amp;IFERROR(VLOOKUP(AT$2&amp;$A14,'EUC2'!$D:$E,MATCH("HOME",'EUC2'!$D$1:$E$1,0),0),"")</f>
        <v/>
      </c>
      <c r="AU14" s="25" t="str">
        <f>IFERROR(VLOOKUP(AU$2&amp;$B14,'FPL FIX2'!$N$1:$Q$400,MATCH("HOME",'FPL FIX2'!$N$1:$Q$1,0),0),"")&amp;IFERROR(VLOOKUP(AU$2&amp;$B14,'FPL FIX2'!$O$1:$P$400,MATCH("AWAY",'FPL FIX2'!$O$1:$P$1,0),0),"")&amp;IFERROR(VLOOKUP(AU$2&amp;$A14,'FA2'!$A:$D,MATCH("AWAY",'FA2'!$A$1:$D$1,0),0),"")&amp;IFERROR(VLOOKUP(AU$2&amp;$A14,'FA2'!$B:$C,MATCH("HOME",'FA2'!$B$1:$C$1,0),0),"")&amp;IFERROR(VLOOKUP(AU$2&amp;$A14,'EFL2'!$A:$D,MATCH("AWAY",'EFL2'!$A$1:$D$1,0),0),"")&amp;IFERROR(VLOOKUP(AU$2&amp;$A14,'EFL2'!$B:$C,MATCH("HOME",'EFL2'!$B$1:$C$1,0),0),"")&amp;IFERROR(VLOOKUP(AU$2&amp;$A14,'UCL2'!$C:$F,MATCH("AWAY",'UCL2'!$C$1:$F$1,0),0),"")&amp;IFERROR(VLOOKUP(AU$2&amp;$A14,'UCL2'!$D:$E,MATCH("HOME",'UCL2'!$D$1:$E$1,0),0),"")&amp;IFERROR(VLOOKUP(AU$2&amp;$A14,'EU2'!$C:$F,MATCH("AWAY",'EU2'!$C$1:$F$1,0),0),"")&amp;IFERROR(VLOOKUP(AU$2&amp;$A14,'EU2'!$D:$E,MATCH("HOME",'EU2'!$D$1:$E$1,0),0),"")&amp;IFERROR(VLOOKUP(AU$2&amp;$A14,'EUC2'!$C:$F,MATCH("AWAY",'EUC2'!$C$1:$F$1,0),0),"")&amp;IFERROR(VLOOKUP(AU$2&amp;$A14,'EUC2'!$D:$E,MATCH("HOME",'EUC2'!$D$1:$E$1,0),0),"")</f>
        <v/>
      </c>
      <c r="AV14" s="25" t="str">
        <f>IFERROR(VLOOKUP(AV$2&amp;$B14,'FPL FIX2'!$N$1:$Q$400,MATCH("HOME",'FPL FIX2'!$N$1:$Q$1,0),0),"")&amp;IFERROR(VLOOKUP(AV$2&amp;$B14,'FPL FIX2'!$O$1:$P$400,MATCH("AWAY",'FPL FIX2'!$O$1:$P$1,0),0),"")&amp;IFERROR(VLOOKUP(AV$2&amp;$A14,'FA2'!$A:$D,MATCH("AWAY",'FA2'!$A$1:$D$1,0),0),"")&amp;IFERROR(VLOOKUP(AV$2&amp;$A14,'FA2'!$B:$C,MATCH("HOME",'FA2'!$B$1:$C$1,0),0),"")&amp;IFERROR(VLOOKUP(AV$2&amp;$A14,'EFL2'!$A:$D,MATCH("AWAY",'EFL2'!$A$1:$D$1,0),0),"")&amp;IFERROR(VLOOKUP(AV$2&amp;$A14,'EFL2'!$B:$C,MATCH("HOME",'EFL2'!$B$1:$C$1,0),0),"")&amp;IFERROR(VLOOKUP(AV$2&amp;$A14,'UCL2'!$C:$F,MATCH("AWAY",'UCL2'!$C$1:$F$1,0),0),"")&amp;IFERROR(VLOOKUP(AV$2&amp;$A14,'UCL2'!$D:$E,MATCH("HOME",'UCL2'!$D$1:$E$1,0),0),"")&amp;IFERROR(VLOOKUP(AV$2&amp;$A14,'EU2'!$C:$F,MATCH("AWAY",'EU2'!$C$1:$F$1,0),0),"")&amp;IFERROR(VLOOKUP(AV$2&amp;$A14,'EU2'!$D:$E,MATCH("HOME",'EU2'!$D$1:$E$1,0),0),"")&amp;IFERROR(VLOOKUP(AV$2&amp;$A14,'EUC2'!$C:$F,MATCH("AWAY",'EUC2'!$C$1:$F$1,0),0),"")&amp;IFERROR(VLOOKUP(AV$2&amp;$A14,'EUC2'!$D:$E,MATCH("HOME",'EUC2'!$D$1:$E$1,0),0),"")</f>
        <v/>
      </c>
      <c r="AW14" s="25" t="str">
        <f>IFERROR(VLOOKUP(AW$2&amp;$B14,'FPL FIX2'!$N$1:$Q$400,MATCH("HOME",'FPL FIX2'!$N$1:$Q$1,0),0),"")&amp;IFERROR(VLOOKUP(AW$2&amp;$B14,'FPL FIX2'!$O$1:$P$400,MATCH("AWAY",'FPL FIX2'!$O$1:$P$1,0),0),"")&amp;IFERROR(VLOOKUP(AW$2&amp;$A14,'FA2'!$A:$D,MATCH("AWAY",'FA2'!$A$1:$D$1,0),0),"")&amp;IFERROR(VLOOKUP(AW$2&amp;$A14,'FA2'!$B:$C,MATCH("HOME",'FA2'!$B$1:$C$1,0),0),"")&amp;IFERROR(VLOOKUP(AW$2&amp;$A14,'EFL2'!$A:$D,MATCH("AWAY",'EFL2'!$A$1:$D$1,0),0),"")&amp;IFERROR(VLOOKUP(AW$2&amp;$A14,'EFL2'!$B:$C,MATCH("HOME",'EFL2'!$B$1:$C$1,0),0),"")&amp;IFERROR(VLOOKUP(AW$2&amp;$A14,'UCL2'!$C:$F,MATCH("AWAY",'UCL2'!$C$1:$F$1,0),0),"")&amp;IFERROR(VLOOKUP(AW$2&amp;$A14,'UCL2'!$D:$E,MATCH("HOME",'UCL2'!$D$1:$E$1,0),0),"")&amp;IFERROR(VLOOKUP(AW$2&amp;$A14,'EU2'!$C:$F,MATCH("AWAY",'EU2'!$C$1:$F$1,0),0),"")&amp;IFERROR(VLOOKUP(AW$2&amp;$A14,'EU2'!$D:$E,MATCH("HOME",'EU2'!$D$1:$E$1,0),0),"")&amp;IFERROR(VLOOKUP(AW$2&amp;$A14,'EUC2'!$C:$F,MATCH("AWAY",'EUC2'!$C$1:$F$1,0),0),"")&amp;IFERROR(VLOOKUP(AW$2&amp;$A14,'EUC2'!$D:$E,MATCH("HOME",'EUC2'!$D$1:$E$1,0),0),"")</f>
        <v/>
      </c>
      <c r="AX14" s="25" t="str">
        <f>IFERROR(VLOOKUP(AX$2&amp;$B14,'FPL FIX2'!$N$1:$Q$400,MATCH("HOME",'FPL FIX2'!$N$1:$Q$1,0),0),"")&amp;IFERROR(VLOOKUP(AX$2&amp;$B14,'FPL FIX2'!$O$1:$P$400,MATCH("AWAY",'FPL FIX2'!$O$1:$P$1,0),0),"")&amp;IFERROR(VLOOKUP(AX$2&amp;$A14,'FA2'!$A:$D,MATCH("AWAY",'FA2'!$A$1:$D$1,0),0),"")&amp;IFERROR(VLOOKUP(AX$2&amp;$A14,'FA2'!$B:$C,MATCH("HOME",'FA2'!$B$1:$C$1,0),0),"")&amp;IFERROR(VLOOKUP(AX$2&amp;$A14,'EFL2'!$A:$D,MATCH("AWAY",'EFL2'!$A$1:$D$1,0),0),"")&amp;IFERROR(VLOOKUP(AX$2&amp;$A14,'EFL2'!$B:$C,MATCH("HOME",'EFL2'!$B$1:$C$1,0),0),"")&amp;IFERROR(VLOOKUP(AX$2&amp;$A14,'UCL2'!$C:$F,MATCH("AWAY",'UCL2'!$C$1:$F$1,0),0),"")&amp;IFERROR(VLOOKUP(AX$2&amp;$A14,'UCL2'!$D:$E,MATCH("HOME",'UCL2'!$D$1:$E$1,0),0),"")&amp;IFERROR(VLOOKUP(AX$2&amp;$A14,'EU2'!$C:$F,MATCH("AWAY",'EU2'!$C$1:$F$1,0),0),"")&amp;IFERROR(VLOOKUP(AX$2&amp;$A14,'EU2'!$D:$E,MATCH("HOME",'EU2'!$D$1:$E$1,0),0),"")&amp;IFERROR(VLOOKUP(AX$2&amp;$A14,'EUC2'!$C:$F,MATCH("AWAY",'EUC2'!$C$1:$F$1,0),0),"")&amp;IFERROR(VLOOKUP(AX$2&amp;$A14,'EUC2'!$D:$E,MATCH("HOME",'EUC2'!$D$1:$E$1,0),0),"")</f>
        <v>tot</v>
      </c>
      <c r="AY14" s="25" t="str">
        <f>IFERROR(VLOOKUP(AY$2&amp;$B14,'FPL FIX2'!$N$1:$Q$400,MATCH("HOME",'FPL FIX2'!$N$1:$Q$1,0),0),"")&amp;IFERROR(VLOOKUP(AY$2&amp;$B14,'FPL FIX2'!$O$1:$P$400,MATCH("AWAY",'FPL FIX2'!$O$1:$P$1,0),0),"")&amp;IFERROR(VLOOKUP(AY$2&amp;$A14,'FA2'!$A:$D,MATCH("AWAY",'FA2'!$A$1:$D$1,0),0),"")&amp;IFERROR(VLOOKUP(AY$2&amp;$A14,'FA2'!$B:$C,MATCH("HOME",'FA2'!$B$1:$C$1,0),0),"")&amp;IFERROR(VLOOKUP(AY$2&amp;$A14,'EFL2'!$A:$D,MATCH("AWAY",'EFL2'!$A$1:$D$1,0),0),"")&amp;IFERROR(VLOOKUP(AY$2&amp;$A14,'EFL2'!$B:$C,MATCH("HOME",'EFL2'!$B$1:$C$1,0),0),"")&amp;IFERROR(VLOOKUP(AY$2&amp;$A14,'UCL2'!$C:$F,MATCH("AWAY",'UCL2'!$C$1:$F$1,0),0),"")&amp;IFERROR(VLOOKUP(AY$2&amp;$A14,'UCL2'!$D:$E,MATCH("HOME",'UCL2'!$D$1:$E$1,0),0),"")&amp;IFERROR(VLOOKUP(AY$2&amp;$A14,'EU2'!$C:$F,MATCH("AWAY",'EU2'!$C$1:$F$1,0),0),"")&amp;IFERROR(VLOOKUP(AY$2&amp;$A14,'EU2'!$D:$E,MATCH("HOME",'EU2'!$D$1:$E$1,0),0),"")&amp;IFERROR(VLOOKUP(AY$2&amp;$A14,'EUC2'!$C:$F,MATCH("AWAY",'EUC2'!$C$1:$F$1,0),0),"")&amp;IFERROR(VLOOKUP(AY$2&amp;$A14,'EUC2'!$D:$E,MATCH("HOME",'EUC2'!$D$1:$E$1,0),0),"")</f>
        <v/>
      </c>
      <c r="AZ14" s="25" t="str">
        <f>IFERROR(VLOOKUP(AZ$2&amp;$B14,'FPL FIX2'!$N$1:$Q$400,MATCH("HOME",'FPL FIX2'!$N$1:$Q$1,0),0),"")&amp;IFERROR(VLOOKUP(AZ$2&amp;$B14,'FPL FIX2'!$O$1:$P$400,MATCH("AWAY",'FPL FIX2'!$O$1:$P$1,0),0),"")&amp;IFERROR(VLOOKUP(AZ$2&amp;$A14,'FA2'!$A:$D,MATCH("AWAY",'FA2'!$A$1:$D$1,0),0),"")&amp;IFERROR(VLOOKUP(AZ$2&amp;$A14,'FA2'!$B:$C,MATCH("HOME",'FA2'!$B$1:$C$1,0),0),"")&amp;IFERROR(VLOOKUP(AZ$2&amp;$A14,'EFL2'!$A:$D,MATCH("AWAY",'EFL2'!$A$1:$D$1,0),0),"")&amp;IFERROR(VLOOKUP(AZ$2&amp;$A14,'EFL2'!$B:$C,MATCH("HOME",'EFL2'!$B$1:$C$1,0),0),"")&amp;IFERROR(VLOOKUP(AZ$2&amp;$A14,'UCL2'!$C:$F,MATCH("AWAY",'UCL2'!$C$1:$F$1,0),0),"")&amp;IFERROR(VLOOKUP(AZ$2&amp;$A14,'UCL2'!$D:$E,MATCH("HOME",'UCL2'!$D$1:$E$1,0),0),"")&amp;IFERROR(VLOOKUP(AZ$2&amp;$A14,'EU2'!$C:$F,MATCH("AWAY",'EU2'!$C$1:$F$1,0),0),"")&amp;IFERROR(VLOOKUP(AZ$2&amp;$A14,'EU2'!$D:$E,MATCH("HOME",'EU2'!$D$1:$E$1,0),0),"")&amp;IFERROR(VLOOKUP(AZ$2&amp;$A14,'EUC2'!$C:$F,MATCH("AWAY",'EUC2'!$C$1:$F$1,0),0),"")&amp;IFERROR(VLOOKUP(AZ$2&amp;$A14,'EUC2'!$D:$E,MATCH("HOME",'EUC2'!$D$1:$E$1,0),0),"")</f>
        <v/>
      </c>
      <c r="BA14" s="25" t="str">
        <f>IFERROR(VLOOKUP(BA$2&amp;$B14,'FPL FIX2'!$N$1:$Q$400,MATCH("HOME",'FPL FIX2'!$N$1:$Q$1,0),0),"")&amp;IFERROR(VLOOKUP(BA$2&amp;$B14,'FPL FIX2'!$O$1:$P$400,MATCH("AWAY",'FPL FIX2'!$O$1:$P$1,0),0),"")&amp;IFERROR(VLOOKUP(BA$2&amp;$A14,'FA2'!$A:$D,MATCH("AWAY",'FA2'!$A$1:$D$1,0),0),"")&amp;IFERROR(VLOOKUP(BA$2&amp;$A14,'FA2'!$B:$C,MATCH("HOME",'FA2'!$B$1:$C$1,0),0),"")&amp;IFERROR(VLOOKUP(BA$2&amp;$A14,'EFL2'!$A:$D,MATCH("AWAY",'EFL2'!$A$1:$D$1,0),0),"")&amp;IFERROR(VLOOKUP(BA$2&amp;$A14,'EFL2'!$B:$C,MATCH("HOME",'EFL2'!$B$1:$C$1,0),0),"")&amp;IFERROR(VLOOKUP(BA$2&amp;$A14,'UCL2'!$C:$F,MATCH("AWAY",'UCL2'!$C$1:$F$1,0),0),"")&amp;IFERROR(VLOOKUP(BA$2&amp;$A14,'UCL2'!$D:$E,MATCH("HOME",'UCL2'!$D$1:$E$1,0),0),"")&amp;IFERROR(VLOOKUP(BA$2&amp;$A14,'EU2'!$C:$F,MATCH("AWAY",'EU2'!$C$1:$F$1,0),0),"")&amp;IFERROR(VLOOKUP(BA$2&amp;$A14,'EU2'!$D:$E,MATCH("HOME",'EU2'!$D$1:$E$1,0),0),"")&amp;IFERROR(VLOOKUP(BA$2&amp;$A14,'EUC2'!$C:$F,MATCH("AWAY",'EUC2'!$C$1:$F$1,0),0),"")&amp;IFERROR(VLOOKUP(BA$2&amp;$A14,'EUC2'!$D:$E,MATCH("HOME",'EUC2'!$D$1:$E$1,0),0),"")</f>
        <v/>
      </c>
      <c r="BB14" s="25" t="str">
        <f>IFERROR(VLOOKUP(BB$2&amp;$B14,'FPL FIX2'!$N$1:$Q$400,MATCH("HOME",'FPL FIX2'!$N$1:$Q$1,0),0),"")&amp;IFERROR(VLOOKUP(BB$2&amp;$B14,'FPL FIX2'!$O$1:$P$400,MATCH("AWAY",'FPL FIX2'!$O$1:$P$1,0),0),"")&amp;IFERROR(VLOOKUP(BB$2&amp;$A14,'FA2'!$A:$D,MATCH("AWAY",'FA2'!$A$1:$D$1,0),0),"")&amp;IFERROR(VLOOKUP(BB$2&amp;$A14,'FA2'!$B:$C,MATCH("HOME",'FA2'!$B$1:$C$1,0),0),"")&amp;IFERROR(VLOOKUP(BB$2&amp;$A14,'EFL2'!$A:$D,MATCH("AWAY",'EFL2'!$A$1:$D$1,0),0),"")&amp;IFERROR(VLOOKUP(BB$2&amp;$A14,'EFL2'!$B:$C,MATCH("HOME",'EFL2'!$B$1:$C$1,0),0),"")&amp;IFERROR(VLOOKUP(BB$2&amp;$A14,'UCL2'!$C:$F,MATCH("AWAY",'UCL2'!$C$1:$F$1,0),0),"")&amp;IFERROR(VLOOKUP(BB$2&amp;$A14,'UCL2'!$D:$E,MATCH("HOME",'UCL2'!$D$1:$E$1,0),0),"")&amp;IFERROR(VLOOKUP(BB$2&amp;$A14,'EU2'!$C:$F,MATCH("AWAY",'EU2'!$C$1:$F$1,0),0),"")&amp;IFERROR(VLOOKUP(BB$2&amp;$A14,'EU2'!$D:$E,MATCH("HOME",'EU2'!$D$1:$E$1,0),0),"")&amp;IFERROR(VLOOKUP(BB$2&amp;$A14,'EUC2'!$C:$F,MATCH("AWAY",'EUC2'!$C$1:$F$1,0),0),"")&amp;IFERROR(VLOOKUP(BB$2&amp;$A14,'EUC2'!$D:$E,MATCH("HOME",'EUC2'!$D$1:$E$1,0),0),"")</f>
        <v/>
      </c>
      <c r="BC14" s="25" t="str">
        <f>IFERROR(VLOOKUP(BC$2&amp;$B14,'FPL FIX2'!$N$1:$Q$400,MATCH("HOME",'FPL FIX2'!$N$1:$Q$1,0),0),"")&amp;IFERROR(VLOOKUP(BC$2&amp;$B14,'FPL FIX2'!$O$1:$P$400,MATCH("AWAY",'FPL FIX2'!$O$1:$P$1,0),0),"")&amp;IFERROR(VLOOKUP(BC$2&amp;$A14,'FA2'!$A:$D,MATCH("AWAY",'FA2'!$A$1:$D$1,0),0),"")&amp;IFERROR(VLOOKUP(BC$2&amp;$A14,'FA2'!$B:$C,MATCH("HOME",'FA2'!$B$1:$C$1,0),0),"")&amp;IFERROR(VLOOKUP(BC$2&amp;$A14,'EFL2'!$A:$D,MATCH("AWAY",'EFL2'!$A$1:$D$1,0),0),"")&amp;IFERROR(VLOOKUP(BC$2&amp;$A14,'EFL2'!$B:$C,MATCH("HOME",'EFL2'!$B$1:$C$1,0),0),"")&amp;IFERROR(VLOOKUP(BC$2&amp;$A14,'UCL2'!$C:$F,MATCH("AWAY",'UCL2'!$C$1:$F$1,0),0),"")&amp;IFERROR(VLOOKUP(BC$2&amp;$A14,'UCL2'!$D:$E,MATCH("HOME",'UCL2'!$D$1:$E$1,0),0),"")&amp;IFERROR(VLOOKUP(BC$2&amp;$A14,'EU2'!$C:$F,MATCH("AWAY",'EU2'!$C$1:$F$1,0),0),"")&amp;IFERROR(VLOOKUP(BC$2&amp;$A14,'EU2'!$D:$E,MATCH("HOME",'EU2'!$D$1:$E$1,0),0),"")&amp;IFERROR(VLOOKUP(BC$2&amp;$A14,'EUC2'!$C:$F,MATCH("AWAY",'EUC2'!$C$1:$F$1,0),0),"")&amp;IFERROR(VLOOKUP(BC$2&amp;$A14,'EUC2'!$D:$E,MATCH("HOME",'EUC2'!$D$1:$E$1,0),0),"")</f>
        <v/>
      </c>
      <c r="BD14" s="25" t="str">
        <f>IFERROR(VLOOKUP(BD$2&amp;$B14,'FPL FIX2'!$N$1:$Q$400,MATCH("HOME",'FPL FIX2'!$N$1:$Q$1,0),0),"")&amp;IFERROR(VLOOKUP(BD$2&amp;$B14,'FPL FIX2'!$O$1:$P$400,MATCH("AWAY",'FPL FIX2'!$O$1:$P$1,0),0),"")&amp;IFERROR(VLOOKUP(BD$2&amp;$A14,'FA2'!$A:$D,MATCH("AWAY",'FA2'!$A$1:$D$1,0),0),"")&amp;IFERROR(VLOOKUP(BD$2&amp;$A14,'FA2'!$B:$C,MATCH("HOME",'FA2'!$B$1:$C$1,0),0),"")&amp;IFERROR(VLOOKUP(BD$2&amp;$A14,'EFL2'!$A:$D,MATCH("AWAY",'EFL2'!$A$1:$D$1,0),0),"")&amp;IFERROR(VLOOKUP(BD$2&amp;$A14,'EFL2'!$B:$C,MATCH("HOME",'EFL2'!$B$1:$C$1,0),0),"")&amp;IFERROR(VLOOKUP(BD$2&amp;$A14,'UCL2'!$C:$F,MATCH("AWAY",'UCL2'!$C$1:$F$1,0),0),"")&amp;IFERROR(VLOOKUP(BD$2&amp;$A14,'UCL2'!$D:$E,MATCH("HOME",'UCL2'!$D$1:$E$1,0),0),"")&amp;IFERROR(VLOOKUP(BD$2&amp;$A14,'EU2'!$C:$F,MATCH("AWAY",'EU2'!$C$1:$F$1,0),0),"")&amp;IFERROR(VLOOKUP(BD$2&amp;$A14,'EU2'!$D:$E,MATCH("HOME",'EU2'!$D$1:$E$1,0),0),"")&amp;IFERROR(VLOOKUP(BD$2&amp;$A14,'EUC2'!$C:$F,MATCH("AWAY",'EUC2'!$C$1:$F$1,0),0),"")&amp;IFERROR(VLOOKUP(BD$2&amp;$A14,'EUC2'!$D:$E,MATCH("HOME",'EUC2'!$D$1:$E$1,0),0),"")</f>
        <v/>
      </c>
      <c r="BE14" s="25" t="str">
        <f>IFERROR(VLOOKUP(BE$2&amp;$B14,'FPL FIX2'!$N$1:$Q$400,MATCH("HOME",'FPL FIX2'!$N$1:$Q$1,0),0),"")&amp;IFERROR(VLOOKUP(BE$2&amp;$B14,'FPL FIX2'!$O$1:$P$400,MATCH("AWAY",'FPL FIX2'!$O$1:$P$1,0),0),"")&amp;IFERROR(VLOOKUP(BE$2&amp;$A14,'FA2'!$A:$D,MATCH("AWAY",'FA2'!$A$1:$D$1,0),0),"")&amp;IFERROR(VLOOKUP(BE$2&amp;$A14,'FA2'!$B:$C,MATCH("HOME",'FA2'!$B$1:$C$1,0),0),"")&amp;IFERROR(VLOOKUP(BE$2&amp;$A14,'EFL2'!$A:$D,MATCH("AWAY",'EFL2'!$A$1:$D$1,0),0),"")&amp;IFERROR(VLOOKUP(BE$2&amp;$A14,'EFL2'!$B:$C,MATCH("HOME",'EFL2'!$B$1:$C$1,0),0),"")&amp;IFERROR(VLOOKUP(BE$2&amp;$A14,'UCL2'!$C:$F,MATCH("AWAY",'UCL2'!$C$1:$F$1,0),0),"")&amp;IFERROR(VLOOKUP(BE$2&amp;$A14,'UCL2'!$D:$E,MATCH("HOME",'UCL2'!$D$1:$E$1,0),0),"")&amp;IFERROR(VLOOKUP(BE$2&amp;$A14,'EU2'!$C:$F,MATCH("AWAY",'EU2'!$C$1:$F$1,0),0),"")&amp;IFERROR(VLOOKUP(BE$2&amp;$A14,'EU2'!$D:$E,MATCH("HOME",'EU2'!$D$1:$E$1,0),0),"")&amp;IFERROR(VLOOKUP(BE$2&amp;$A14,'EUC2'!$C:$F,MATCH("AWAY",'EUC2'!$C$1:$F$1,0),0),"")&amp;IFERROR(VLOOKUP(BE$2&amp;$A14,'EUC2'!$D:$E,MATCH("HOME",'EUC2'!$D$1:$E$1,0),0),"")</f>
        <v/>
      </c>
      <c r="BF14" s="25" t="str">
        <f>IFERROR(VLOOKUP(BF$2&amp;$B14,'FPL FIX2'!$N$1:$Q$400,MATCH("HOME",'FPL FIX2'!$N$1:$Q$1,0),0),"")&amp;IFERROR(VLOOKUP(BF$2&amp;$B14,'FPL FIX2'!$O$1:$P$400,MATCH("AWAY",'FPL FIX2'!$O$1:$P$1,0),0),"")&amp;IFERROR(VLOOKUP(BF$2&amp;$A14,'FA2'!$A:$D,MATCH("AWAY",'FA2'!$A$1:$D$1,0),0),"")&amp;IFERROR(VLOOKUP(BF$2&amp;$A14,'FA2'!$B:$C,MATCH("HOME",'FA2'!$B$1:$C$1,0),0),"")&amp;IFERROR(VLOOKUP(BF$2&amp;$A14,'EFL2'!$A:$D,MATCH("AWAY",'EFL2'!$A$1:$D$1,0),0),"")&amp;IFERROR(VLOOKUP(BF$2&amp;$A14,'EFL2'!$B:$C,MATCH("HOME",'EFL2'!$B$1:$C$1,0),0),"")&amp;IFERROR(VLOOKUP(BF$2&amp;$A14,'UCL2'!$C:$F,MATCH("AWAY",'UCL2'!$C$1:$F$1,0),0),"")&amp;IFERROR(VLOOKUP(BF$2&amp;$A14,'UCL2'!$D:$E,MATCH("HOME",'UCL2'!$D$1:$E$1,0),0),"")&amp;IFERROR(VLOOKUP(BF$2&amp;$A14,'EU2'!$C:$F,MATCH("AWAY",'EU2'!$C$1:$F$1,0),0),"")&amp;IFERROR(VLOOKUP(BF$2&amp;$A14,'EU2'!$D:$E,MATCH("HOME",'EU2'!$D$1:$E$1,0),0),"")&amp;IFERROR(VLOOKUP(BF$2&amp;$A14,'EUC2'!$C:$F,MATCH("AWAY",'EUC2'!$C$1:$F$1,0),0),"")&amp;IFERROR(VLOOKUP(BF$2&amp;$A14,'EUC2'!$D:$E,MATCH("HOME",'EUC2'!$D$1:$E$1,0),0),"")</f>
        <v/>
      </c>
      <c r="BG14" s="25" t="str">
        <f>IFERROR(VLOOKUP(BG$2&amp;$B14,'FPL FIX2'!$N$1:$Q$400,MATCH("HOME",'FPL FIX2'!$N$1:$Q$1,0),0),"")&amp;IFERROR(VLOOKUP(BG$2&amp;$B14,'FPL FIX2'!$O$1:$P$400,MATCH("AWAY",'FPL FIX2'!$O$1:$P$1,0),0),"")&amp;IFERROR(VLOOKUP(BG$2&amp;$A14,'FA2'!$A:$D,MATCH("AWAY",'FA2'!$A$1:$D$1,0),0),"")&amp;IFERROR(VLOOKUP(BG$2&amp;$A14,'FA2'!$B:$C,MATCH("HOME",'FA2'!$B$1:$C$1,0),0),"")&amp;IFERROR(VLOOKUP(BG$2&amp;$A14,'EFL2'!$A:$D,MATCH("AWAY",'EFL2'!$A$1:$D$1,0),0),"")&amp;IFERROR(VLOOKUP(BG$2&amp;$A14,'EFL2'!$B:$C,MATCH("HOME",'EFL2'!$B$1:$C$1,0),0),"")&amp;IFERROR(VLOOKUP(BG$2&amp;$A14,'UCL2'!$C:$F,MATCH("AWAY",'UCL2'!$C$1:$F$1,0),0),"")&amp;IFERROR(VLOOKUP(BG$2&amp;$A14,'UCL2'!$D:$E,MATCH("HOME",'UCL2'!$D$1:$E$1,0),0),"")&amp;IFERROR(VLOOKUP(BG$2&amp;$A14,'EU2'!$C:$F,MATCH("AWAY",'EU2'!$C$1:$F$1,0),0),"")&amp;IFERROR(VLOOKUP(BG$2&amp;$A14,'EU2'!$D:$E,MATCH("HOME",'EU2'!$D$1:$E$1,0),0),"")&amp;IFERROR(VLOOKUP(BG$2&amp;$A14,'EUC2'!$C:$F,MATCH("AWAY",'EUC2'!$C$1:$F$1,0),0),"")&amp;IFERROR(VLOOKUP(BG$2&amp;$A14,'EUC2'!$D:$E,MATCH("HOME",'EUC2'!$D$1:$E$1,0),0),"")</f>
        <v/>
      </c>
      <c r="BH14" s="25" t="str">
        <f>IFERROR(VLOOKUP(BH$2&amp;$B14,'FPL FIX2'!$N$1:$Q$400,MATCH("HOME",'FPL FIX2'!$N$1:$Q$1,0),0),"")&amp;IFERROR(VLOOKUP(BH$2&amp;$B14,'FPL FIX2'!$O$1:$P$400,MATCH("AWAY",'FPL FIX2'!$O$1:$P$1,0),0),"")&amp;IFERROR(VLOOKUP(BH$2&amp;$A14,'FA2'!$A:$D,MATCH("AWAY",'FA2'!$A$1:$D$1,0),0),"")&amp;IFERROR(VLOOKUP(BH$2&amp;$A14,'FA2'!$B:$C,MATCH("HOME",'FA2'!$B$1:$C$1,0),0),"")&amp;IFERROR(VLOOKUP(BH$2&amp;$A14,'EFL2'!$A:$D,MATCH("AWAY",'EFL2'!$A$1:$D$1,0),0),"")&amp;IFERROR(VLOOKUP(BH$2&amp;$A14,'EFL2'!$B:$C,MATCH("HOME",'EFL2'!$B$1:$C$1,0),0),"")&amp;IFERROR(VLOOKUP(BH$2&amp;$A14,'UCL2'!$C:$F,MATCH("AWAY",'UCL2'!$C$1:$F$1,0),0),"")&amp;IFERROR(VLOOKUP(BH$2&amp;$A14,'UCL2'!$D:$E,MATCH("HOME",'UCL2'!$D$1:$E$1,0),0),"")&amp;IFERROR(VLOOKUP(BH$2&amp;$A14,'EU2'!$C:$F,MATCH("AWAY",'EU2'!$C$1:$F$1,0),0),"")&amp;IFERROR(VLOOKUP(BH$2&amp;$A14,'EU2'!$D:$E,MATCH("HOME",'EU2'!$D$1:$E$1,0),0),"")&amp;IFERROR(VLOOKUP(BH$2&amp;$A14,'EUC2'!$C:$F,MATCH("AWAY",'EUC2'!$C$1:$F$1,0),0),"")&amp;IFERROR(VLOOKUP(BH$2&amp;$A14,'EUC2'!$D:$E,MATCH("HOME",'EUC2'!$D$1:$E$1,0),0),"")</f>
        <v/>
      </c>
      <c r="BI14" s="25" t="str">
        <f>IFERROR(VLOOKUP(BI$2&amp;$B14,'FPL FIX2'!$N$1:$Q$400,MATCH("HOME",'FPL FIX2'!$N$1:$Q$1,0),0),"")&amp;IFERROR(VLOOKUP(BI$2&amp;$B14,'FPL FIX2'!$O$1:$P$400,MATCH("AWAY",'FPL FIX2'!$O$1:$P$1,0),0),"")&amp;IFERROR(VLOOKUP(BI$2&amp;$A14,'FA2'!$A:$D,MATCH("AWAY",'FA2'!$A$1:$D$1,0),0),"")&amp;IFERROR(VLOOKUP(BI$2&amp;$A14,'FA2'!$B:$C,MATCH("HOME",'FA2'!$B$1:$C$1,0),0),"")&amp;IFERROR(VLOOKUP(BI$2&amp;$A14,'EFL2'!$A:$D,MATCH("AWAY",'EFL2'!$A$1:$D$1,0),0),"")&amp;IFERROR(VLOOKUP(BI$2&amp;$A14,'EFL2'!$B:$C,MATCH("HOME",'EFL2'!$B$1:$C$1,0),0),"")&amp;IFERROR(VLOOKUP(BI$2&amp;$A14,'UCL2'!$C:$F,MATCH("AWAY",'UCL2'!$C$1:$F$1,0),0),"")&amp;IFERROR(VLOOKUP(BI$2&amp;$A14,'UCL2'!$D:$E,MATCH("HOME",'UCL2'!$D$1:$E$1,0),0),"")&amp;IFERROR(VLOOKUP(BI$2&amp;$A14,'EU2'!$C:$F,MATCH("AWAY",'EU2'!$C$1:$F$1,0),0),"")&amp;IFERROR(VLOOKUP(BI$2&amp;$A14,'EU2'!$D:$E,MATCH("HOME",'EU2'!$D$1:$E$1,0),0),"")&amp;IFERROR(VLOOKUP(BI$2&amp;$A14,'EUC2'!$C:$F,MATCH("AWAY",'EUC2'!$C$1:$F$1,0),0),"")&amp;IFERROR(VLOOKUP(BI$2&amp;$A14,'EUC2'!$D:$E,MATCH("HOME",'EUC2'!$D$1:$E$1,0),0),"")</f>
        <v/>
      </c>
      <c r="BJ14" s="25" t="str">
        <f>IFERROR(VLOOKUP(BJ$2&amp;$B14,'FPL FIX2'!$N$1:$Q$400,MATCH("HOME",'FPL FIX2'!$N$1:$Q$1,0),0),"")&amp;IFERROR(VLOOKUP(BJ$2&amp;$B14,'FPL FIX2'!$O$1:$P$400,MATCH("AWAY",'FPL FIX2'!$O$1:$P$1,0),0),"")&amp;IFERROR(VLOOKUP(BJ$2&amp;$A14,'FA2'!$A:$D,MATCH("AWAY",'FA2'!$A$1:$D$1,0),0),"")&amp;IFERROR(VLOOKUP(BJ$2&amp;$A14,'FA2'!$B:$C,MATCH("HOME",'FA2'!$B$1:$C$1,0),0),"")&amp;IFERROR(VLOOKUP(BJ$2&amp;$A14,'EFL2'!$A:$D,MATCH("AWAY",'EFL2'!$A$1:$D$1,0),0),"")&amp;IFERROR(VLOOKUP(BJ$2&amp;$A14,'EFL2'!$B:$C,MATCH("HOME",'EFL2'!$B$1:$C$1,0),0),"")&amp;IFERROR(VLOOKUP(BJ$2&amp;$A14,'UCL2'!$C:$F,MATCH("AWAY",'UCL2'!$C$1:$F$1,0),0),"")&amp;IFERROR(VLOOKUP(BJ$2&amp;$A14,'UCL2'!$D:$E,MATCH("HOME",'UCL2'!$D$1:$E$1,0),0),"")&amp;IFERROR(VLOOKUP(BJ$2&amp;$A14,'EU2'!$C:$F,MATCH("AWAY",'EU2'!$C$1:$F$1,0),0),"")&amp;IFERROR(VLOOKUP(BJ$2&amp;$A14,'EU2'!$D:$E,MATCH("HOME",'EU2'!$D$1:$E$1,0),0),"")&amp;IFERROR(VLOOKUP(BJ$2&amp;$A14,'EUC2'!$C:$F,MATCH("AWAY",'EUC2'!$C$1:$F$1,0),0),"")&amp;IFERROR(VLOOKUP(BJ$2&amp;$A14,'EUC2'!$D:$E,MATCH("HOME",'EUC2'!$D$1:$E$1,0),0),"")</f>
        <v/>
      </c>
      <c r="BK14" s="25" t="str">
        <f>IFERROR(VLOOKUP(BK$2&amp;$B14,'FPL FIX2'!$N$1:$Q$400,MATCH("HOME",'FPL FIX2'!$N$1:$Q$1,0),0),"")&amp;IFERROR(VLOOKUP(BK$2&amp;$B14,'FPL FIX2'!$O$1:$P$400,MATCH("AWAY",'FPL FIX2'!$O$1:$P$1,0),0),"")&amp;IFERROR(VLOOKUP(BK$2&amp;$A14,'FA2'!$A:$D,MATCH("AWAY",'FA2'!$A$1:$D$1,0),0),"")&amp;IFERROR(VLOOKUP(BK$2&amp;$A14,'FA2'!$B:$C,MATCH("HOME",'FA2'!$B$1:$C$1,0),0),"")&amp;IFERROR(VLOOKUP(BK$2&amp;$A14,'EFL2'!$A:$D,MATCH("AWAY",'EFL2'!$A$1:$D$1,0),0),"")&amp;IFERROR(VLOOKUP(BK$2&amp;$A14,'EFL2'!$B:$C,MATCH("HOME",'EFL2'!$B$1:$C$1,0),0),"")&amp;IFERROR(VLOOKUP(BK$2&amp;$A14,'UCL2'!$C:$F,MATCH("AWAY",'UCL2'!$C$1:$F$1,0),0),"")&amp;IFERROR(VLOOKUP(BK$2&amp;$A14,'UCL2'!$D:$E,MATCH("HOME",'UCL2'!$D$1:$E$1,0),0),"")&amp;IFERROR(VLOOKUP(BK$2&amp;$A14,'EU2'!$C:$F,MATCH("AWAY",'EU2'!$C$1:$F$1,0),0),"")&amp;IFERROR(VLOOKUP(BK$2&amp;$A14,'EU2'!$D:$E,MATCH("HOME",'EU2'!$D$1:$E$1,0),0),"")&amp;IFERROR(VLOOKUP(BK$2&amp;$A14,'EUC2'!$C:$F,MATCH("AWAY",'EUC2'!$C$1:$F$1,0),0),"")&amp;IFERROR(VLOOKUP(BK$2&amp;$A14,'EUC2'!$D:$E,MATCH("HOME",'EUC2'!$D$1:$E$1,0),0),"")</f>
        <v/>
      </c>
      <c r="BL14" s="25" t="str">
        <f>IFERROR(VLOOKUP(BL$2&amp;$B14,'FPL FIX2'!$N$1:$Q$400,MATCH("HOME",'FPL FIX2'!$N$1:$Q$1,0),0),"")&amp;IFERROR(VLOOKUP(BL$2&amp;$B14,'FPL FIX2'!$O$1:$P$400,MATCH("AWAY",'FPL FIX2'!$O$1:$P$1,0),0),"")&amp;IFERROR(VLOOKUP(BL$2&amp;$A14,'FA2'!$A:$D,MATCH("AWAY",'FA2'!$A$1:$D$1,0),0),"")&amp;IFERROR(VLOOKUP(BL$2&amp;$A14,'FA2'!$B:$C,MATCH("HOME",'FA2'!$B$1:$C$1,0),0),"")&amp;IFERROR(VLOOKUP(BL$2&amp;$A14,'EFL2'!$A:$D,MATCH("AWAY",'EFL2'!$A$1:$D$1,0),0),"")&amp;IFERROR(VLOOKUP(BL$2&amp;$A14,'EFL2'!$B:$C,MATCH("HOME",'EFL2'!$B$1:$C$1,0),0),"")&amp;IFERROR(VLOOKUP(BL$2&amp;$A14,'UCL2'!$C:$F,MATCH("AWAY",'UCL2'!$C$1:$F$1,0),0),"")&amp;IFERROR(VLOOKUP(BL$2&amp;$A14,'UCL2'!$D:$E,MATCH("HOME",'UCL2'!$D$1:$E$1,0),0),"")&amp;IFERROR(VLOOKUP(BL$2&amp;$A14,'EU2'!$C:$F,MATCH("AWAY",'EU2'!$C$1:$F$1,0),0),"")&amp;IFERROR(VLOOKUP(BL$2&amp;$A14,'EU2'!$D:$E,MATCH("HOME",'EU2'!$D$1:$E$1,0),0),"")&amp;IFERROR(VLOOKUP(BL$2&amp;$A14,'EUC2'!$C:$F,MATCH("AWAY",'EUC2'!$C$1:$F$1,0),0),"")&amp;IFERROR(VLOOKUP(BL$2&amp;$A14,'EUC2'!$D:$E,MATCH("HOME",'EUC2'!$D$1:$E$1,0),0),"")</f>
        <v/>
      </c>
      <c r="BM14" s="25" t="str">
        <f>IFERROR(VLOOKUP(BM$2&amp;$B14,'FPL FIX2'!$N$1:$Q$400,MATCH("HOME",'FPL FIX2'!$N$1:$Q$1,0),0),"")&amp;IFERROR(VLOOKUP(BM$2&amp;$B14,'FPL FIX2'!$O$1:$P$400,MATCH("AWAY",'FPL FIX2'!$O$1:$P$1,0),0),"")&amp;IFERROR(VLOOKUP(BM$2&amp;$A14,'FA2'!$A:$D,MATCH("AWAY",'FA2'!$A$1:$D$1,0),0),"")&amp;IFERROR(VLOOKUP(BM$2&amp;$A14,'FA2'!$B:$C,MATCH("HOME",'FA2'!$B$1:$C$1,0),0),"")&amp;IFERROR(VLOOKUP(BM$2&amp;$A14,'EFL2'!$A:$D,MATCH("AWAY",'EFL2'!$A$1:$D$1,0),0),"")&amp;IFERROR(VLOOKUP(BM$2&amp;$A14,'EFL2'!$B:$C,MATCH("HOME",'EFL2'!$B$1:$C$1,0),0),"")&amp;IFERROR(VLOOKUP(BM$2&amp;$A14,'UCL2'!$C:$F,MATCH("AWAY",'UCL2'!$C$1:$F$1,0),0),"")&amp;IFERROR(VLOOKUP(BM$2&amp;$A14,'UCL2'!$D:$E,MATCH("HOME",'UCL2'!$D$1:$E$1,0),0),"")&amp;IFERROR(VLOOKUP(BM$2&amp;$A14,'EU2'!$C:$F,MATCH("AWAY",'EU2'!$C$1:$F$1,0),0),"")&amp;IFERROR(VLOOKUP(BM$2&amp;$A14,'EU2'!$D:$E,MATCH("HOME",'EU2'!$D$1:$E$1,0),0),"")&amp;IFERROR(VLOOKUP(BM$2&amp;$A14,'EUC2'!$C:$F,MATCH("AWAY",'EUC2'!$C$1:$F$1,0),0),"")&amp;IFERROR(VLOOKUP(BM$2&amp;$A14,'EUC2'!$D:$E,MATCH("HOME",'EUC2'!$D$1:$E$1,0),0),"")</f>
        <v/>
      </c>
      <c r="BN14" s="25" t="str">
        <f>IFERROR(VLOOKUP(BN$2&amp;$B14,'FPL FIX2'!$N$1:$Q$400,MATCH("HOME",'FPL FIX2'!$N$1:$Q$1,0),0),"")&amp;IFERROR(VLOOKUP(BN$2&amp;$B14,'FPL FIX2'!$O$1:$P$400,MATCH("AWAY",'FPL FIX2'!$O$1:$P$1,0),0),"")&amp;IFERROR(VLOOKUP(BN$2&amp;$A14,'FA2'!$A:$D,MATCH("AWAY",'FA2'!$A$1:$D$1,0),0),"")&amp;IFERROR(VLOOKUP(BN$2&amp;$A14,'FA2'!$B:$C,MATCH("HOME",'FA2'!$B$1:$C$1,0),0),"")&amp;IFERROR(VLOOKUP(BN$2&amp;$A14,'EFL2'!$A:$D,MATCH("AWAY",'EFL2'!$A$1:$D$1,0),0),"")&amp;IFERROR(VLOOKUP(BN$2&amp;$A14,'EFL2'!$B:$C,MATCH("HOME",'EFL2'!$B$1:$C$1,0),0),"")&amp;IFERROR(VLOOKUP(BN$2&amp;$A14,'UCL2'!$C:$F,MATCH("AWAY",'UCL2'!$C$1:$F$1,0),0),"")&amp;IFERROR(VLOOKUP(BN$2&amp;$A14,'UCL2'!$D:$E,MATCH("HOME",'UCL2'!$D$1:$E$1,0),0),"")&amp;IFERROR(VLOOKUP(BN$2&amp;$A14,'EU2'!$C:$F,MATCH("AWAY",'EU2'!$C$1:$F$1,0),0),"")&amp;IFERROR(VLOOKUP(BN$2&amp;$A14,'EU2'!$D:$E,MATCH("HOME",'EU2'!$D$1:$E$1,0),0),"")&amp;IFERROR(VLOOKUP(BN$2&amp;$A14,'EUC2'!$C:$F,MATCH("AWAY",'EUC2'!$C$1:$F$1,0),0),"")&amp;IFERROR(VLOOKUP(BN$2&amp;$A14,'EUC2'!$D:$E,MATCH("HOME",'EUC2'!$D$1:$E$1,0),0),"")</f>
        <v>NFO</v>
      </c>
      <c r="BO14" s="25" t="str">
        <f>IFERROR(VLOOKUP(BO$2&amp;$B14,'FPL FIX2'!$N$1:$Q$400,MATCH("HOME",'FPL FIX2'!$N$1:$Q$1,0),0),"")&amp;IFERROR(VLOOKUP(BO$2&amp;$B14,'FPL FIX2'!$O$1:$P$400,MATCH("AWAY",'FPL FIX2'!$O$1:$P$1,0),0),"")&amp;IFERROR(VLOOKUP(BO$2&amp;$A14,'FA2'!$A:$D,MATCH("AWAY",'FA2'!$A$1:$D$1,0),0),"")&amp;IFERROR(VLOOKUP(BO$2&amp;$A14,'FA2'!$B:$C,MATCH("HOME",'FA2'!$B$1:$C$1,0),0),"")&amp;IFERROR(VLOOKUP(BO$2&amp;$A14,'EFL2'!$A:$D,MATCH("AWAY",'EFL2'!$A$1:$D$1,0),0),"")&amp;IFERROR(VLOOKUP(BO$2&amp;$A14,'EFL2'!$B:$C,MATCH("HOME",'EFL2'!$B$1:$C$1,0),0),"")&amp;IFERROR(VLOOKUP(BO$2&amp;$A14,'UCL2'!$C:$F,MATCH("AWAY",'UCL2'!$C$1:$F$1,0),0),"")&amp;IFERROR(VLOOKUP(BO$2&amp;$A14,'UCL2'!$D:$E,MATCH("HOME",'UCL2'!$D$1:$E$1,0),0),"")&amp;IFERROR(VLOOKUP(BO$2&amp;$A14,'EU2'!$C:$F,MATCH("AWAY",'EU2'!$C$1:$F$1,0),0),"")&amp;IFERROR(VLOOKUP(BO$2&amp;$A14,'EU2'!$D:$E,MATCH("HOME",'EU2'!$D$1:$E$1,0),0),"")&amp;IFERROR(VLOOKUP(BO$2&amp;$A14,'EUC2'!$C:$F,MATCH("AWAY",'EUC2'!$C$1:$F$1,0),0),"")&amp;IFERROR(VLOOKUP(BO$2&amp;$A14,'EUC2'!$D:$E,MATCH("HOME",'EUC2'!$D$1:$E$1,0),0),"")</f>
        <v/>
      </c>
      <c r="BP14" s="25" t="str">
        <f>IFERROR(VLOOKUP(BP$2&amp;$B14,'FPL FIX2'!$N$1:$Q$400,MATCH("HOME",'FPL FIX2'!$N$1:$Q$1,0),0),"")&amp;IFERROR(VLOOKUP(BP$2&amp;$B14,'FPL FIX2'!$O$1:$P$400,MATCH("AWAY",'FPL FIX2'!$O$1:$P$1,0),0),"")&amp;IFERROR(VLOOKUP(BP$2&amp;$A14,'FA2'!$A:$D,MATCH("AWAY",'FA2'!$A$1:$D$1,0),0),"")&amp;IFERROR(VLOOKUP(BP$2&amp;$A14,'FA2'!$B:$C,MATCH("HOME",'FA2'!$B$1:$C$1,0),0),"")&amp;IFERROR(VLOOKUP(BP$2&amp;$A14,'EFL2'!$A:$D,MATCH("AWAY",'EFL2'!$A$1:$D$1,0),0),"")&amp;IFERROR(VLOOKUP(BP$2&amp;$A14,'EFL2'!$B:$C,MATCH("HOME",'EFL2'!$B$1:$C$1,0),0),"")&amp;IFERROR(VLOOKUP(BP$2&amp;$A14,'UCL2'!$C:$F,MATCH("AWAY",'UCL2'!$C$1:$F$1,0),0),"")&amp;IFERROR(VLOOKUP(BP$2&amp;$A14,'UCL2'!$D:$E,MATCH("HOME",'UCL2'!$D$1:$E$1,0),0),"")&amp;IFERROR(VLOOKUP(BP$2&amp;$A14,'EU2'!$C:$F,MATCH("AWAY",'EU2'!$C$1:$F$1,0),0),"")&amp;IFERROR(VLOOKUP(BP$2&amp;$A14,'EU2'!$D:$E,MATCH("HOME",'EU2'!$D$1:$E$1,0),0),"")&amp;IFERROR(VLOOKUP(BP$2&amp;$A14,'EUC2'!$C:$F,MATCH("AWAY",'EUC2'!$C$1:$F$1,0),0),"")&amp;IFERROR(VLOOKUP(BP$2&amp;$A14,'EUC2'!$D:$E,MATCH("HOME",'EUC2'!$D$1:$E$1,0),0),"")</f>
        <v/>
      </c>
      <c r="BQ14" s="25" t="str">
        <f>IFERROR(VLOOKUP(BQ$2&amp;$B14,'FPL FIX2'!$N$1:$Q$400,MATCH("HOME",'FPL FIX2'!$N$1:$Q$1,0),0),"")&amp;IFERROR(VLOOKUP(BQ$2&amp;$B14,'FPL FIX2'!$O$1:$P$400,MATCH("AWAY",'FPL FIX2'!$O$1:$P$1,0),0),"")&amp;IFERROR(VLOOKUP(BQ$2&amp;$A14,'FA2'!$A:$D,MATCH("AWAY",'FA2'!$A$1:$D$1,0),0),"")&amp;IFERROR(VLOOKUP(BQ$2&amp;$A14,'FA2'!$B:$C,MATCH("HOME",'FA2'!$B$1:$C$1,0),0),"")&amp;IFERROR(VLOOKUP(BQ$2&amp;$A14,'EFL2'!$A:$D,MATCH("AWAY",'EFL2'!$A$1:$D$1,0),0),"")&amp;IFERROR(VLOOKUP(BQ$2&amp;$A14,'EFL2'!$B:$C,MATCH("HOME",'EFL2'!$B$1:$C$1,0),0),"")&amp;IFERROR(VLOOKUP(BQ$2&amp;$A14,'UCL2'!$C:$F,MATCH("AWAY",'UCL2'!$C$1:$F$1,0),0),"")&amp;IFERROR(VLOOKUP(BQ$2&amp;$A14,'UCL2'!$D:$E,MATCH("HOME",'UCL2'!$D$1:$E$1,0),0),"")&amp;IFERROR(VLOOKUP(BQ$2&amp;$A14,'EU2'!$C:$F,MATCH("AWAY",'EU2'!$C$1:$F$1,0),0),"")&amp;IFERROR(VLOOKUP(BQ$2&amp;$A14,'EU2'!$D:$E,MATCH("HOME",'EU2'!$D$1:$E$1,0),0),"")&amp;IFERROR(VLOOKUP(BQ$2&amp;$A14,'EUC2'!$C:$F,MATCH("AWAY",'EUC2'!$C$1:$F$1,0),0),"")&amp;IFERROR(VLOOKUP(BQ$2&amp;$A14,'EUC2'!$D:$E,MATCH("HOME",'EUC2'!$D$1:$E$1,0),0),"")</f>
        <v/>
      </c>
      <c r="BR14" s="25" t="str">
        <f>IFERROR(VLOOKUP(BR$2&amp;$B14,'FPL FIX2'!$N$1:$Q$400,MATCH("HOME",'FPL FIX2'!$N$1:$Q$1,0),0),"")&amp;IFERROR(VLOOKUP(BR$2&amp;$B14,'FPL FIX2'!$O$1:$P$400,MATCH("AWAY",'FPL FIX2'!$O$1:$P$1,0),0),"")&amp;IFERROR(VLOOKUP(BR$2&amp;$A14,'FA2'!$A:$D,MATCH("AWAY",'FA2'!$A$1:$D$1,0),0),"")&amp;IFERROR(VLOOKUP(BR$2&amp;$A14,'FA2'!$B:$C,MATCH("HOME",'FA2'!$B$1:$C$1,0),0),"")&amp;IFERROR(VLOOKUP(BR$2&amp;$A14,'EFL2'!$A:$D,MATCH("AWAY",'EFL2'!$A$1:$D$1,0),0),"")&amp;IFERROR(VLOOKUP(BR$2&amp;$A14,'EFL2'!$B:$C,MATCH("HOME",'EFL2'!$B$1:$C$1,0),0),"")&amp;IFERROR(VLOOKUP(BR$2&amp;$A14,'UCL2'!$C:$F,MATCH("AWAY",'UCL2'!$C$1:$F$1,0),0),"")&amp;IFERROR(VLOOKUP(BR$2&amp;$A14,'UCL2'!$D:$E,MATCH("HOME",'UCL2'!$D$1:$E$1,0),0),"")&amp;IFERROR(VLOOKUP(BR$2&amp;$A14,'EU2'!$C:$F,MATCH("AWAY",'EU2'!$C$1:$F$1,0),0),"")&amp;IFERROR(VLOOKUP(BR$2&amp;$A14,'EU2'!$D:$E,MATCH("HOME",'EU2'!$D$1:$E$1,0),0),"")&amp;IFERROR(VLOOKUP(BR$2&amp;$A14,'EUC2'!$C:$F,MATCH("AWAY",'EUC2'!$C$1:$F$1,0),0),"")&amp;IFERROR(VLOOKUP(BR$2&amp;$A14,'EUC2'!$D:$E,MATCH("HOME",'EUC2'!$D$1:$E$1,0),0),"")</f>
        <v/>
      </c>
      <c r="BS14" s="25" t="str">
        <f>IFERROR(VLOOKUP(BS$2&amp;$B14,'FPL FIX2'!$N$1:$Q$400,MATCH("HOME",'FPL FIX2'!$N$1:$Q$1,0),0),"")&amp;IFERROR(VLOOKUP(BS$2&amp;$B14,'FPL FIX2'!$O$1:$P$400,MATCH("AWAY",'FPL FIX2'!$O$1:$P$1,0),0),"")&amp;IFERROR(VLOOKUP(BS$2&amp;$A14,'FA2'!$A:$D,MATCH("AWAY",'FA2'!$A$1:$D$1,0),0),"")&amp;IFERROR(VLOOKUP(BS$2&amp;$A14,'FA2'!$B:$C,MATCH("HOME",'FA2'!$B$1:$C$1,0),0),"")&amp;IFERROR(VLOOKUP(BS$2&amp;$A14,'EFL2'!$A:$D,MATCH("AWAY",'EFL2'!$A$1:$D$1,0),0),"")&amp;IFERROR(VLOOKUP(BS$2&amp;$A14,'EFL2'!$B:$C,MATCH("HOME",'EFL2'!$B$1:$C$1,0),0),"")&amp;IFERROR(VLOOKUP(BS$2&amp;$A14,'UCL2'!$C:$F,MATCH("AWAY",'UCL2'!$C$1:$F$1,0),0),"")&amp;IFERROR(VLOOKUP(BS$2&amp;$A14,'UCL2'!$D:$E,MATCH("HOME",'UCL2'!$D$1:$E$1,0),0),"")&amp;IFERROR(VLOOKUP(BS$2&amp;$A14,'EU2'!$C:$F,MATCH("AWAY",'EU2'!$C$1:$F$1,0),0),"")&amp;IFERROR(VLOOKUP(BS$2&amp;$A14,'EU2'!$D:$E,MATCH("HOME",'EU2'!$D$1:$E$1,0),0),"")&amp;IFERROR(VLOOKUP(BS$2&amp;$A14,'EUC2'!$C:$F,MATCH("AWAY",'EUC2'!$C$1:$F$1,0),0),"")&amp;IFERROR(VLOOKUP(BS$2&amp;$A14,'EUC2'!$D:$E,MATCH("HOME",'EUC2'!$D$1:$E$1,0),0),"")</f>
        <v>bou</v>
      </c>
      <c r="BT14" s="25" t="str">
        <f>IFERROR(VLOOKUP(BT$2&amp;$B14,'FPL FIX2'!$N$1:$Q$400,MATCH("HOME",'FPL FIX2'!$N$1:$Q$1,0),0),"")&amp;IFERROR(VLOOKUP(BT$2&amp;$B14,'FPL FIX2'!$O$1:$P$400,MATCH("AWAY",'FPL FIX2'!$O$1:$P$1,0),0),"")&amp;IFERROR(VLOOKUP(BT$2&amp;$A14,'FA2'!$A:$D,MATCH("AWAY",'FA2'!$A$1:$D$1,0),0),"")&amp;IFERROR(VLOOKUP(BT$2&amp;$A14,'FA2'!$B:$C,MATCH("HOME",'FA2'!$B$1:$C$1,0),0),"")&amp;IFERROR(VLOOKUP(BT$2&amp;$A14,'EFL2'!$A:$D,MATCH("AWAY",'EFL2'!$A$1:$D$1,0),0),"")&amp;IFERROR(VLOOKUP(BT$2&amp;$A14,'EFL2'!$B:$C,MATCH("HOME",'EFL2'!$B$1:$C$1,0),0),"")&amp;IFERROR(VLOOKUP(BT$2&amp;$A14,'UCL2'!$C:$F,MATCH("AWAY",'UCL2'!$C$1:$F$1,0),0),"")&amp;IFERROR(VLOOKUP(BT$2&amp;$A14,'UCL2'!$D:$E,MATCH("HOME",'UCL2'!$D$1:$E$1,0),0),"")&amp;IFERROR(VLOOKUP(BT$2&amp;$A14,'EU2'!$C:$F,MATCH("AWAY",'EU2'!$C$1:$F$1,0),0),"")&amp;IFERROR(VLOOKUP(BT$2&amp;$A14,'EU2'!$D:$E,MATCH("HOME",'EU2'!$D$1:$E$1,0),0),"")&amp;IFERROR(VLOOKUP(BT$2&amp;$A14,'EUC2'!$C:$F,MATCH("AWAY",'EUC2'!$C$1:$F$1,0),0),"")&amp;IFERROR(VLOOKUP(BT$2&amp;$A14,'EUC2'!$D:$E,MATCH("HOME",'EUC2'!$D$1:$E$1,0),0),"")</f>
        <v/>
      </c>
      <c r="BU14" s="25" t="str">
        <f>IFERROR(VLOOKUP(BU$2&amp;$B14,'FPL FIX2'!$N$1:$Q$400,MATCH("HOME",'FPL FIX2'!$N$1:$Q$1,0),0),"")&amp;IFERROR(VLOOKUP(BU$2&amp;$B14,'FPL FIX2'!$O$1:$P$400,MATCH("AWAY",'FPL FIX2'!$O$1:$P$1,0),0),"")&amp;IFERROR(VLOOKUP(BU$2&amp;$A14,'FA2'!$A:$D,MATCH("AWAY",'FA2'!$A$1:$D$1,0),0),"")&amp;IFERROR(VLOOKUP(BU$2&amp;$A14,'FA2'!$B:$C,MATCH("HOME",'FA2'!$B$1:$C$1,0),0),"")&amp;IFERROR(VLOOKUP(BU$2&amp;$A14,'EFL2'!$A:$D,MATCH("AWAY",'EFL2'!$A$1:$D$1,0),0),"")&amp;IFERROR(VLOOKUP(BU$2&amp;$A14,'EFL2'!$B:$C,MATCH("HOME",'EFL2'!$B$1:$C$1,0),0),"")&amp;IFERROR(VLOOKUP(BU$2&amp;$A14,'UCL2'!$C:$F,MATCH("AWAY",'UCL2'!$C$1:$F$1,0),0),"")&amp;IFERROR(VLOOKUP(BU$2&amp;$A14,'UCL2'!$D:$E,MATCH("HOME",'UCL2'!$D$1:$E$1,0),0),"")&amp;IFERROR(VLOOKUP(BU$2&amp;$A14,'EU2'!$C:$F,MATCH("AWAY",'EU2'!$C$1:$F$1,0),0),"")&amp;IFERROR(VLOOKUP(BU$2&amp;$A14,'EU2'!$D:$E,MATCH("HOME",'EU2'!$D$1:$E$1,0),0),"")&amp;IFERROR(VLOOKUP(BU$2&amp;$A14,'EUC2'!$C:$F,MATCH("AWAY",'EUC2'!$C$1:$F$1,0),0),"")&amp;IFERROR(VLOOKUP(BU$2&amp;$A14,'EUC2'!$D:$E,MATCH("HOME",'EUC2'!$D$1:$E$1,0),0),"")</f>
        <v/>
      </c>
      <c r="BV14" s="25" t="str">
        <f>IFERROR(VLOOKUP(BV$2&amp;$B14,'FPL FIX2'!$N$1:$Q$400,MATCH("HOME",'FPL FIX2'!$N$1:$Q$1,0),0),"")&amp;IFERROR(VLOOKUP(BV$2&amp;$B14,'FPL FIX2'!$O$1:$P$400,MATCH("AWAY",'FPL FIX2'!$O$1:$P$1,0),0),"")&amp;IFERROR(VLOOKUP(BV$2&amp;$A14,'FA2'!$A:$D,MATCH("AWAY",'FA2'!$A$1:$D$1,0),0),"")&amp;IFERROR(VLOOKUP(BV$2&amp;$A14,'FA2'!$B:$C,MATCH("HOME",'FA2'!$B$1:$C$1,0),0),"")&amp;IFERROR(VLOOKUP(BV$2&amp;$A14,'EFL2'!$A:$D,MATCH("AWAY",'EFL2'!$A$1:$D$1,0),0),"")&amp;IFERROR(VLOOKUP(BV$2&amp;$A14,'EFL2'!$B:$C,MATCH("HOME",'EFL2'!$B$1:$C$1,0),0),"")&amp;IFERROR(VLOOKUP(BV$2&amp;$A14,'UCL2'!$C:$F,MATCH("AWAY",'UCL2'!$C$1:$F$1,0),0),"")&amp;IFERROR(VLOOKUP(BV$2&amp;$A14,'UCL2'!$D:$E,MATCH("HOME",'UCL2'!$D$1:$E$1,0),0),"")&amp;IFERROR(VLOOKUP(BV$2&amp;$A14,'EU2'!$C:$F,MATCH("AWAY",'EU2'!$C$1:$F$1,0),0),"")&amp;IFERROR(VLOOKUP(BV$2&amp;$A14,'EU2'!$D:$E,MATCH("HOME",'EU2'!$D$1:$E$1,0),0),"")&amp;IFERROR(VLOOKUP(BV$2&amp;$A14,'EUC2'!$C:$F,MATCH("AWAY",'EUC2'!$C$1:$F$1,0),0),"")&amp;IFERROR(VLOOKUP(BV$2&amp;$A14,'EUC2'!$D:$E,MATCH("HOME",'EUC2'!$D$1:$E$1,0),0),"")</f>
        <v/>
      </c>
      <c r="BW14" s="25" t="str">
        <f>IFERROR(VLOOKUP(BW$2&amp;$B14,'FPL FIX2'!$N$1:$Q$400,MATCH("HOME",'FPL FIX2'!$N$1:$Q$1,0),0),"")&amp;IFERROR(VLOOKUP(BW$2&amp;$B14,'FPL FIX2'!$O$1:$P$400,MATCH("AWAY",'FPL FIX2'!$O$1:$P$1,0),0),"")&amp;IFERROR(VLOOKUP(BW$2&amp;$A14,'FA2'!$A:$D,MATCH("AWAY",'FA2'!$A$1:$D$1,0),0),"")&amp;IFERROR(VLOOKUP(BW$2&amp;$A14,'FA2'!$B:$C,MATCH("HOME",'FA2'!$B$1:$C$1,0),0),"")&amp;IFERROR(VLOOKUP(BW$2&amp;$A14,'EFL2'!$A:$D,MATCH("AWAY",'EFL2'!$A$1:$D$1,0),0),"")&amp;IFERROR(VLOOKUP(BW$2&amp;$A14,'EFL2'!$B:$C,MATCH("HOME",'EFL2'!$B$1:$C$1,0),0),"")&amp;IFERROR(VLOOKUP(BW$2&amp;$A14,'UCL2'!$C:$F,MATCH("AWAY",'UCL2'!$C$1:$F$1,0),0),"")&amp;IFERROR(VLOOKUP(BW$2&amp;$A14,'UCL2'!$D:$E,MATCH("HOME",'UCL2'!$D$1:$E$1,0),0),"")&amp;IFERROR(VLOOKUP(BW$2&amp;$A14,'EU2'!$C:$F,MATCH("AWAY",'EU2'!$C$1:$F$1,0),0),"")&amp;IFERROR(VLOOKUP(BW$2&amp;$A14,'EU2'!$D:$E,MATCH("HOME",'EU2'!$D$1:$E$1,0),0),"")&amp;IFERROR(VLOOKUP(BW$2&amp;$A14,'EUC2'!$C:$F,MATCH("AWAY",'EUC2'!$C$1:$F$1,0),0),"")&amp;IFERROR(VLOOKUP(BW$2&amp;$A14,'EUC2'!$D:$E,MATCH("HOME",'EUC2'!$D$1:$E$1,0),0),"")</f>
        <v/>
      </c>
      <c r="BX14" s="25" t="str">
        <f>IFERROR(VLOOKUP(BX$2&amp;$B14,'FPL FIX2'!$N$1:$Q$400,MATCH("HOME",'FPL FIX2'!$N$1:$Q$1,0),0),"")&amp;IFERROR(VLOOKUP(BX$2&amp;$B14,'FPL FIX2'!$O$1:$P$400,MATCH("AWAY",'FPL FIX2'!$O$1:$P$1,0),0),"")&amp;IFERROR(VLOOKUP(BX$2&amp;$A14,'FA2'!$A:$D,MATCH("AWAY",'FA2'!$A$1:$D$1,0),0),"")&amp;IFERROR(VLOOKUP(BX$2&amp;$A14,'FA2'!$B:$C,MATCH("HOME",'FA2'!$B$1:$C$1,0),0),"")&amp;IFERROR(VLOOKUP(BX$2&amp;$A14,'EFL2'!$A:$D,MATCH("AWAY",'EFL2'!$A$1:$D$1,0),0),"")&amp;IFERROR(VLOOKUP(BX$2&amp;$A14,'EFL2'!$B:$C,MATCH("HOME",'EFL2'!$B$1:$C$1,0),0),"")&amp;IFERROR(VLOOKUP(BX$2&amp;$A14,'UCL2'!$C:$F,MATCH("AWAY",'UCL2'!$C$1:$F$1,0),0),"")&amp;IFERROR(VLOOKUP(BX$2&amp;$A14,'UCL2'!$D:$E,MATCH("HOME",'UCL2'!$D$1:$E$1,0),0),"")&amp;IFERROR(VLOOKUP(BX$2&amp;$A14,'EU2'!$C:$F,MATCH("AWAY",'EU2'!$C$1:$F$1,0),0),"")&amp;IFERROR(VLOOKUP(BX$2&amp;$A14,'EU2'!$D:$E,MATCH("HOME",'EU2'!$D$1:$E$1,0),0),"")&amp;IFERROR(VLOOKUP(BX$2&amp;$A14,'EUC2'!$C:$F,MATCH("AWAY",'EUC2'!$C$1:$F$1,0),0),"")&amp;IFERROR(VLOOKUP(BX$2&amp;$A14,'EUC2'!$D:$E,MATCH("HOME",'EUC2'!$D$1:$E$1,0),0),"")</f>
        <v/>
      </c>
      <c r="BY14" s="25" t="str">
        <f>IFERROR(VLOOKUP(BY$2&amp;$B14,'FPL FIX2'!$N$1:$Q$400,MATCH("HOME",'FPL FIX2'!$N$1:$Q$1,0),0),"")&amp;IFERROR(VLOOKUP(BY$2&amp;$B14,'FPL FIX2'!$O$1:$P$400,MATCH("AWAY",'FPL FIX2'!$O$1:$P$1,0),0),"")&amp;IFERROR(VLOOKUP(BY$2&amp;$A14,'FA2'!$A:$D,MATCH("AWAY",'FA2'!$A$1:$D$1,0),0),"")&amp;IFERROR(VLOOKUP(BY$2&amp;$A14,'FA2'!$B:$C,MATCH("HOME",'FA2'!$B$1:$C$1,0),0),"")&amp;IFERROR(VLOOKUP(BY$2&amp;$A14,'EFL2'!$A:$D,MATCH("AWAY",'EFL2'!$A$1:$D$1,0),0),"")&amp;IFERROR(VLOOKUP(BY$2&amp;$A14,'EFL2'!$B:$C,MATCH("HOME",'EFL2'!$B$1:$C$1,0),0),"")&amp;IFERROR(VLOOKUP(BY$2&amp;$A14,'UCL2'!$C:$F,MATCH("AWAY",'UCL2'!$C$1:$F$1,0),0),"")&amp;IFERROR(VLOOKUP(BY$2&amp;$A14,'UCL2'!$D:$E,MATCH("HOME",'UCL2'!$D$1:$E$1,0),0),"")&amp;IFERROR(VLOOKUP(BY$2&amp;$A14,'EU2'!$C:$F,MATCH("AWAY",'EU2'!$C$1:$F$1,0),0),"")&amp;IFERROR(VLOOKUP(BY$2&amp;$A14,'EU2'!$D:$E,MATCH("HOME",'EU2'!$D$1:$E$1,0),0),"")&amp;IFERROR(VLOOKUP(BY$2&amp;$A14,'EUC2'!$C:$F,MATCH("AWAY",'EUC2'!$C$1:$F$1,0),0),"")&amp;IFERROR(VLOOKUP(BY$2&amp;$A14,'EUC2'!$D:$E,MATCH("HOME",'EUC2'!$D$1:$E$1,0),0),"")</f>
        <v/>
      </c>
      <c r="BZ14" s="25" t="str">
        <f>IFERROR(VLOOKUP(BZ$2&amp;$B14,'FPL FIX2'!$N$1:$Q$400,MATCH("HOME",'FPL FIX2'!$N$1:$Q$1,0),0),"")&amp;IFERROR(VLOOKUP(BZ$2&amp;$B14,'FPL FIX2'!$O$1:$P$400,MATCH("AWAY",'FPL FIX2'!$O$1:$P$1,0),0),"")&amp;IFERROR(VLOOKUP(BZ$2&amp;$A14,'FA2'!$A:$D,MATCH("AWAY",'FA2'!$A$1:$D$1,0),0),"")&amp;IFERROR(VLOOKUP(BZ$2&amp;$A14,'FA2'!$B:$C,MATCH("HOME",'FA2'!$B$1:$C$1,0),0),"")&amp;IFERROR(VLOOKUP(BZ$2&amp;$A14,'EFL2'!$A:$D,MATCH("AWAY",'EFL2'!$A$1:$D$1,0),0),"")&amp;IFERROR(VLOOKUP(BZ$2&amp;$A14,'EFL2'!$B:$C,MATCH("HOME",'EFL2'!$B$1:$C$1,0),0),"")&amp;IFERROR(VLOOKUP(BZ$2&amp;$A14,'UCL2'!$C:$F,MATCH("AWAY",'UCL2'!$C$1:$F$1,0),0),"")&amp;IFERROR(VLOOKUP(BZ$2&amp;$A14,'UCL2'!$D:$E,MATCH("HOME",'UCL2'!$D$1:$E$1,0),0),"")&amp;IFERROR(VLOOKUP(BZ$2&amp;$A14,'EU2'!$C:$F,MATCH("AWAY",'EU2'!$C$1:$F$1,0),0),"")&amp;IFERROR(VLOOKUP(BZ$2&amp;$A14,'EU2'!$D:$E,MATCH("HOME",'EU2'!$D$1:$E$1,0),0),"")&amp;IFERROR(VLOOKUP(BZ$2&amp;$A14,'EUC2'!$C:$F,MATCH("AWAY",'EUC2'!$C$1:$F$1,0),0),"")&amp;IFERROR(VLOOKUP(BZ$2&amp;$A14,'EUC2'!$D:$E,MATCH("HOME",'EUC2'!$D$1:$E$1,0),0),"")</f>
        <v>CRY</v>
      </c>
      <c r="CA14" s="25" t="str">
        <f>IFERROR(VLOOKUP(CA$2&amp;$B14,'FPL FIX2'!$N$1:$Q$400,MATCH("HOME",'FPL FIX2'!$N$1:$Q$1,0),0),"")&amp;IFERROR(VLOOKUP(CA$2&amp;$B14,'FPL FIX2'!$O$1:$P$400,MATCH("AWAY",'FPL FIX2'!$O$1:$P$1,0),0),"")&amp;IFERROR(VLOOKUP(CA$2&amp;$A14,'FA2'!$A:$D,MATCH("AWAY",'FA2'!$A$1:$D$1,0),0),"")&amp;IFERROR(VLOOKUP(CA$2&amp;$A14,'FA2'!$B:$C,MATCH("HOME",'FA2'!$B$1:$C$1,0),0),"")&amp;IFERROR(VLOOKUP(CA$2&amp;$A14,'EFL2'!$A:$D,MATCH("AWAY",'EFL2'!$A$1:$D$1,0),0),"")&amp;IFERROR(VLOOKUP(CA$2&amp;$A14,'EFL2'!$B:$C,MATCH("HOME",'EFL2'!$B$1:$C$1,0),0),"")&amp;IFERROR(VLOOKUP(CA$2&amp;$A14,'UCL2'!$C:$F,MATCH("AWAY",'UCL2'!$C$1:$F$1,0),0),"")&amp;IFERROR(VLOOKUP(CA$2&amp;$A14,'UCL2'!$D:$E,MATCH("HOME",'UCL2'!$D$1:$E$1,0),0),"")&amp;IFERROR(VLOOKUP(CA$2&amp;$A14,'EU2'!$C:$F,MATCH("AWAY",'EU2'!$C$1:$F$1,0),0),"")&amp;IFERROR(VLOOKUP(CA$2&amp;$A14,'EU2'!$D:$E,MATCH("HOME",'EU2'!$D$1:$E$1,0),0),"")&amp;IFERROR(VLOOKUP(CA$2&amp;$A14,'EUC2'!$C:$F,MATCH("AWAY",'EUC2'!$C$1:$F$1,0),0),"")&amp;IFERROR(VLOOKUP(CA$2&amp;$A14,'EUC2'!$D:$E,MATCH("HOME",'EUC2'!$D$1:$E$1,0),0),"")</f>
        <v/>
      </c>
      <c r="CB14" s="25" t="str">
        <f>IFERROR(VLOOKUP(CB$2&amp;$B14,'FPL FIX2'!$N$1:$Q$400,MATCH("HOME",'FPL FIX2'!$N$1:$Q$1,0),0),"")&amp;IFERROR(VLOOKUP(CB$2&amp;$B14,'FPL FIX2'!$O$1:$P$400,MATCH("AWAY",'FPL FIX2'!$O$1:$P$1,0),0),"")&amp;IFERROR(VLOOKUP(CB$2&amp;$A14,'FA2'!$A:$D,MATCH("AWAY",'FA2'!$A$1:$D$1,0),0),"")&amp;IFERROR(VLOOKUP(CB$2&amp;$A14,'FA2'!$B:$C,MATCH("HOME",'FA2'!$B$1:$C$1,0),0),"")&amp;IFERROR(VLOOKUP(CB$2&amp;$A14,'EFL2'!$A:$D,MATCH("AWAY",'EFL2'!$A$1:$D$1,0),0),"")&amp;IFERROR(VLOOKUP(CB$2&amp;$A14,'EFL2'!$B:$C,MATCH("HOME",'EFL2'!$B$1:$C$1,0),0),"")&amp;IFERROR(VLOOKUP(CB$2&amp;$A14,'UCL2'!$C:$F,MATCH("AWAY",'UCL2'!$C$1:$F$1,0),0),"")&amp;IFERROR(VLOOKUP(CB$2&amp;$A14,'UCL2'!$D:$E,MATCH("HOME",'UCL2'!$D$1:$E$1,0),0),"")&amp;IFERROR(VLOOKUP(CB$2&amp;$A14,'EU2'!$C:$F,MATCH("AWAY",'EU2'!$C$1:$F$1,0),0),"")&amp;IFERROR(VLOOKUP(CB$2&amp;$A14,'EU2'!$D:$E,MATCH("HOME",'EU2'!$D$1:$E$1,0),0),"")&amp;IFERROR(VLOOKUP(CB$2&amp;$A14,'EUC2'!$C:$F,MATCH("AWAY",'EUC2'!$C$1:$F$1,0),0),"")&amp;IFERROR(VLOOKUP(CB$2&amp;$A14,'EUC2'!$D:$E,MATCH("HOME",'EUC2'!$D$1:$E$1,0),0),"")</f>
        <v/>
      </c>
      <c r="CC14" s="25" t="str">
        <f>IFERROR(VLOOKUP(CC$2&amp;$B14,'FPL FIX2'!$N$1:$Q$400,MATCH("HOME",'FPL FIX2'!$N$1:$Q$1,0),0),"")&amp;IFERROR(VLOOKUP(CC$2&amp;$B14,'FPL FIX2'!$O$1:$P$400,MATCH("AWAY",'FPL FIX2'!$O$1:$P$1,0),0),"")&amp;IFERROR(VLOOKUP(CC$2&amp;$A14,'FA2'!$A:$D,MATCH("AWAY",'FA2'!$A$1:$D$1,0),0),"")&amp;IFERROR(VLOOKUP(CC$2&amp;$A14,'FA2'!$B:$C,MATCH("HOME",'FA2'!$B$1:$C$1,0),0),"")&amp;IFERROR(VLOOKUP(CC$2&amp;$A14,'EFL2'!$A:$D,MATCH("AWAY",'EFL2'!$A$1:$D$1,0),0),"")&amp;IFERROR(VLOOKUP(CC$2&amp;$A14,'EFL2'!$B:$C,MATCH("HOME",'EFL2'!$B$1:$C$1,0),0),"")&amp;IFERROR(VLOOKUP(CC$2&amp;$A14,'UCL2'!$C:$F,MATCH("AWAY",'UCL2'!$C$1:$F$1,0),0),"")&amp;IFERROR(VLOOKUP(CC$2&amp;$A14,'UCL2'!$D:$E,MATCH("HOME",'UCL2'!$D$1:$E$1,0),0),"")&amp;IFERROR(VLOOKUP(CC$2&amp;$A14,'EU2'!$C:$F,MATCH("AWAY",'EU2'!$C$1:$F$1,0),0),"")&amp;IFERROR(VLOOKUP(CC$2&amp;$A14,'EU2'!$D:$E,MATCH("HOME",'EU2'!$D$1:$E$1,0),0),"")&amp;IFERROR(VLOOKUP(CC$2&amp;$A14,'EUC2'!$C:$F,MATCH("AWAY",'EUC2'!$C$1:$F$1,0),0),"")&amp;IFERROR(VLOOKUP(CC$2&amp;$A14,'EUC2'!$D:$E,MATCH("HOME",'EUC2'!$D$1:$E$1,0),0),"")</f>
        <v/>
      </c>
      <c r="CD14" s="25" t="str">
        <f>IFERROR(VLOOKUP(CD$2&amp;$B14,'FPL FIX2'!$N$1:$Q$400,MATCH("HOME",'FPL FIX2'!$N$1:$Q$1,0),0),"")&amp;IFERROR(VLOOKUP(CD$2&amp;$B14,'FPL FIX2'!$O$1:$P$400,MATCH("AWAY",'FPL FIX2'!$O$1:$P$1,0),0),"")&amp;IFERROR(VLOOKUP(CD$2&amp;$A14,'FA2'!$A:$D,MATCH("AWAY",'FA2'!$A$1:$D$1,0),0),"")&amp;IFERROR(VLOOKUP(CD$2&amp;$A14,'FA2'!$B:$C,MATCH("HOME",'FA2'!$B$1:$C$1,0),0),"")&amp;IFERROR(VLOOKUP(CD$2&amp;$A14,'EFL2'!$A:$D,MATCH("AWAY",'EFL2'!$A$1:$D$1,0),0),"")&amp;IFERROR(VLOOKUP(CD$2&amp;$A14,'EFL2'!$B:$C,MATCH("HOME",'EFL2'!$B$1:$C$1,0),0),"")&amp;IFERROR(VLOOKUP(CD$2&amp;$A14,'UCL2'!$C:$F,MATCH("AWAY",'UCL2'!$C$1:$F$1,0),0),"")&amp;IFERROR(VLOOKUP(CD$2&amp;$A14,'UCL2'!$D:$E,MATCH("HOME",'UCL2'!$D$1:$E$1,0),0),"")&amp;IFERROR(VLOOKUP(CD$2&amp;$A14,'EU2'!$C:$F,MATCH("AWAY",'EU2'!$C$1:$F$1,0),0),"")&amp;IFERROR(VLOOKUP(CD$2&amp;$A14,'EU2'!$D:$E,MATCH("HOME",'EU2'!$D$1:$E$1,0),0),"")&amp;IFERROR(VLOOKUP(CD$2&amp;$A14,'EUC2'!$C:$F,MATCH("AWAY",'EUC2'!$C$1:$F$1,0),0),"")&amp;IFERROR(VLOOKUP(CD$2&amp;$A14,'EUC2'!$D:$E,MATCH("HOME",'EUC2'!$D$1:$E$1,0),0),"")</f>
        <v/>
      </c>
      <c r="CE14" s="25" t="str">
        <f>IFERROR(VLOOKUP(CE$2&amp;$B14,'FPL FIX2'!$N$1:$Q$400,MATCH("HOME",'FPL FIX2'!$N$1:$Q$1,0),0),"")&amp;IFERROR(VLOOKUP(CE$2&amp;$B14,'FPL FIX2'!$O$1:$P$400,MATCH("AWAY",'FPL FIX2'!$O$1:$P$1,0),0),"")&amp;IFERROR(VLOOKUP(CE$2&amp;$A14,'FA2'!$A:$D,MATCH("AWAY",'FA2'!$A$1:$D$1,0),0),"")&amp;IFERROR(VLOOKUP(CE$2&amp;$A14,'FA2'!$B:$C,MATCH("HOME",'FA2'!$B$1:$C$1,0),0),"")&amp;IFERROR(VLOOKUP(CE$2&amp;$A14,'EFL2'!$A:$D,MATCH("AWAY",'EFL2'!$A$1:$D$1,0),0),"")&amp;IFERROR(VLOOKUP(CE$2&amp;$A14,'EFL2'!$B:$C,MATCH("HOME",'EFL2'!$B$1:$C$1,0),0),"")&amp;IFERROR(VLOOKUP(CE$2&amp;$A14,'UCL2'!$C:$F,MATCH("AWAY",'UCL2'!$C$1:$F$1,0),0),"")&amp;IFERROR(VLOOKUP(CE$2&amp;$A14,'UCL2'!$D:$E,MATCH("HOME",'UCL2'!$D$1:$E$1,0),0),"")&amp;IFERROR(VLOOKUP(CE$2&amp;$A14,'EU2'!$C:$F,MATCH("AWAY",'EU2'!$C$1:$F$1,0),0),"")&amp;IFERROR(VLOOKUP(CE$2&amp;$A14,'EU2'!$D:$E,MATCH("HOME",'EU2'!$D$1:$E$1,0),0),"")&amp;IFERROR(VLOOKUP(CE$2&amp;$A14,'EUC2'!$C:$F,MATCH("AWAY",'EUC2'!$C$1:$F$1,0),0),"")&amp;IFERROR(VLOOKUP(CE$2&amp;$A14,'EUC2'!$D:$E,MATCH("HOME",'EUC2'!$D$1:$E$1,0),0),"")</f>
        <v>LEE</v>
      </c>
      <c r="CF14" s="25" t="str">
        <f>IFERROR(VLOOKUP(CF$2&amp;$B14,'FPL FIX2'!$N$1:$Q$400,MATCH("HOME",'FPL FIX2'!$N$1:$Q$1,0),0),"")&amp;IFERROR(VLOOKUP(CF$2&amp;$B14,'FPL FIX2'!$O$1:$P$400,MATCH("AWAY",'FPL FIX2'!$O$1:$P$1,0),0),"")&amp;IFERROR(VLOOKUP(CF$2&amp;$A14,'FA2'!$A:$D,MATCH("AWAY",'FA2'!$A$1:$D$1,0),0),"")&amp;IFERROR(VLOOKUP(CF$2&amp;$A14,'FA2'!$B:$C,MATCH("HOME",'FA2'!$B$1:$C$1,0),0),"")&amp;IFERROR(VLOOKUP(CF$2&amp;$A14,'EFL2'!$A:$D,MATCH("AWAY",'EFL2'!$A$1:$D$1,0),0),"")&amp;IFERROR(VLOOKUP(CF$2&amp;$A14,'EFL2'!$B:$C,MATCH("HOME",'EFL2'!$B$1:$C$1,0),0),"")&amp;IFERROR(VLOOKUP(CF$2&amp;$A14,'UCL2'!$C:$F,MATCH("AWAY",'UCL2'!$C$1:$F$1,0),0),"")&amp;IFERROR(VLOOKUP(CF$2&amp;$A14,'UCL2'!$D:$E,MATCH("HOME",'UCL2'!$D$1:$E$1,0),0),"")&amp;IFERROR(VLOOKUP(CF$2&amp;$A14,'EU2'!$C:$F,MATCH("AWAY",'EU2'!$C$1:$F$1,0),0),"")&amp;IFERROR(VLOOKUP(CF$2&amp;$A14,'EU2'!$D:$E,MATCH("HOME",'EU2'!$D$1:$E$1,0),0),"")&amp;IFERROR(VLOOKUP(CF$2&amp;$A14,'EUC2'!$C:$F,MATCH("AWAY",'EUC2'!$C$1:$F$1,0),0),"")&amp;IFERROR(VLOOKUP(CF$2&amp;$A14,'EUC2'!$D:$E,MATCH("HOME",'EUC2'!$D$1:$E$1,0),0),"")</f>
        <v/>
      </c>
      <c r="CG14" s="25" t="str">
        <f>IFERROR(VLOOKUP(CG$2&amp;$B14,'FPL FIX2'!$N$1:$Q$400,MATCH("HOME",'FPL FIX2'!$N$1:$Q$1,0),0),"")&amp;IFERROR(VLOOKUP(CG$2&amp;$B14,'FPL FIX2'!$O$1:$P$400,MATCH("AWAY",'FPL FIX2'!$O$1:$P$1,0),0),"")&amp;IFERROR(VLOOKUP(CG$2&amp;$A14,'FA2'!$A:$D,MATCH("AWAY",'FA2'!$A$1:$D$1,0),0),"")&amp;IFERROR(VLOOKUP(CG$2&amp;$A14,'FA2'!$B:$C,MATCH("HOME",'FA2'!$B$1:$C$1,0),0),"")&amp;IFERROR(VLOOKUP(CG$2&amp;$A14,'EFL2'!$A:$D,MATCH("AWAY",'EFL2'!$A$1:$D$1,0),0),"")&amp;IFERROR(VLOOKUP(CG$2&amp;$A14,'EFL2'!$B:$C,MATCH("HOME",'EFL2'!$B$1:$C$1,0),0),"")&amp;IFERROR(VLOOKUP(CG$2&amp;$A14,'UCL2'!$C:$F,MATCH("AWAY",'UCL2'!$C$1:$F$1,0),0),"")&amp;IFERROR(VLOOKUP(CG$2&amp;$A14,'UCL2'!$D:$E,MATCH("HOME",'UCL2'!$D$1:$E$1,0),0),"")&amp;IFERROR(VLOOKUP(CG$2&amp;$A14,'EU2'!$C:$F,MATCH("AWAY",'EU2'!$C$1:$F$1,0),0),"")&amp;IFERROR(VLOOKUP(CG$2&amp;$A14,'EU2'!$D:$E,MATCH("HOME",'EU2'!$D$1:$E$1,0),0),"")&amp;IFERROR(VLOOKUP(CG$2&amp;$A14,'EUC2'!$C:$F,MATCH("AWAY",'EUC2'!$C$1:$F$1,0),0),"")&amp;IFERROR(VLOOKUP(CG$2&amp;$A14,'EUC2'!$D:$E,MATCH("HOME",'EUC2'!$D$1:$E$1,0),0),"")</f>
        <v/>
      </c>
      <c r="CH14" s="25" t="str">
        <f>IFERROR(VLOOKUP(CH$2&amp;$B14,'FPL FIX2'!$N$1:$Q$400,MATCH("HOME",'FPL FIX2'!$N$1:$Q$1,0),0),"")&amp;IFERROR(VLOOKUP(CH$2&amp;$B14,'FPL FIX2'!$O$1:$P$400,MATCH("AWAY",'FPL FIX2'!$O$1:$P$1,0),0),"")&amp;IFERROR(VLOOKUP(CH$2&amp;$A14,'FA2'!$A:$D,MATCH("AWAY",'FA2'!$A$1:$D$1,0),0),"")&amp;IFERROR(VLOOKUP(CH$2&amp;$A14,'FA2'!$B:$C,MATCH("HOME",'FA2'!$B$1:$C$1,0),0),"")&amp;IFERROR(VLOOKUP(CH$2&amp;$A14,'EFL2'!$A:$D,MATCH("AWAY",'EFL2'!$A$1:$D$1,0),0),"")&amp;IFERROR(VLOOKUP(CH$2&amp;$A14,'EFL2'!$B:$C,MATCH("HOME",'EFL2'!$B$1:$C$1,0),0),"")&amp;IFERROR(VLOOKUP(CH$2&amp;$A14,'UCL2'!$C:$F,MATCH("AWAY",'UCL2'!$C$1:$F$1,0),0),"")&amp;IFERROR(VLOOKUP(CH$2&amp;$A14,'UCL2'!$D:$E,MATCH("HOME",'UCL2'!$D$1:$E$1,0),0),"")&amp;IFERROR(VLOOKUP(CH$2&amp;$A14,'EU2'!$C:$F,MATCH("AWAY",'EU2'!$C$1:$F$1,0),0),"")&amp;IFERROR(VLOOKUP(CH$2&amp;$A14,'EU2'!$D:$E,MATCH("HOME",'EU2'!$D$1:$E$1,0),0),"")&amp;IFERROR(VLOOKUP(CH$2&amp;$A14,'EUC2'!$C:$F,MATCH("AWAY",'EUC2'!$C$1:$F$1,0),0),"")&amp;IFERROR(VLOOKUP(CH$2&amp;$A14,'EUC2'!$D:$E,MATCH("HOME",'EUC2'!$D$1:$E$1,0),0),"")</f>
        <v>wol</v>
      </c>
      <c r="CI14" s="25" t="str">
        <f>IFERROR(VLOOKUP(CI$2&amp;$B14,'FPL FIX2'!$N$1:$Q$400,MATCH("HOME",'FPL FIX2'!$N$1:$Q$1,0),0),"")&amp;IFERROR(VLOOKUP(CI$2&amp;$B14,'FPL FIX2'!$O$1:$P$400,MATCH("AWAY",'FPL FIX2'!$O$1:$P$1,0),0),"")&amp;IFERROR(VLOOKUP(CI$2&amp;$A14,'FA2'!$A:$D,MATCH("AWAY",'FA2'!$A$1:$D$1,0),0),"")&amp;IFERROR(VLOOKUP(CI$2&amp;$A14,'FA2'!$B:$C,MATCH("HOME",'FA2'!$B$1:$C$1,0),0),"")&amp;IFERROR(VLOOKUP(CI$2&amp;$A14,'EFL2'!$A:$D,MATCH("AWAY",'EFL2'!$A$1:$D$1,0),0),"")&amp;IFERROR(VLOOKUP(CI$2&amp;$A14,'EFL2'!$B:$C,MATCH("HOME",'EFL2'!$B$1:$C$1,0),0),"")&amp;IFERROR(VLOOKUP(CI$2&amp;$A14,'UCL2'!$C:$F,MATCH("AWAY",'UCL2'!$C$1:$F$1,0),0),"")&amp;IFERROR(VLOOKUP(CI$2&amp;$A14,'UCL2'!$D:$E,MATCH("HOME",'UCL2'!$D$1:$E$1,0),0),"")&amp;IFERROR(VLOOKUP(CI$2&amp;$A14,'EU2'!$C:$F,MATCH("AWAY",'EU2'!$C$1:$F$1,0),0),"")&amp;IFERROR(VLOOKUP(CI$2&amp;$A14,'EU2'!$D:$E,MATCH("HOME",'EU2'!$D$1:$E$1,0),0),"")&amp;IFERROR(VLOOKUP(CI$2&amp;$A14,'EUC2'!$C:$F,MATCH("AWAY",'EUC2'!$C$1:$F$1,0),0),"")&amp;IFERROR(VLOOKUP(CI$2&amp;$A14,'EUC2'!$D:$E,MATCH("HOME",'EUC2'!$D$1:$E$1,0),0),"")</f>
        <v/>
      </c>
      <c r="CJ14" s="25" t="str">
        <f>IFERROR(VLOOKUP(CJ$2&amp;$B14,'FPL FIX2'!$N$1:$Q$400,MATCH("HOME",'FPL FIX2'!$N$1:$Q$1,0),0),"")&amp;IFERROR(VLOOKUP(CJ$2&amp;$B14,'FPL FIX2'!$O$1:$P$400,MATCH("AWAY",'FPL FIX2'!$O$1:$P$1,0),0),"")&amp;IFERROR(VLOOKUP(CJ$2&amp;$A14,'FA2'!$A:$D,MATCH("AWAY",'FA2'!$A$1:$D$1,0),0),"")&amp;IFERROR(VLOOKUP(CJ$2&amp;$A14,'FA2'!$B:$C,MATCH("HOME",'FA2'!$B$1:$C$1,0),0),"")&amp;IFERROR(VLOOKUP(CJ$2&amp;$A14,'EFL2'!$A:$D,MATCH("AWAY",'EFL2'!$A$1:$D$1,0),0),"")&amp;IFERROR(VLOOKUP(CJ$2&amp;$A14,'EFL2'!$B:$C,MATCH("HOME",'EFL2'!$B$1:$C$1,0),0),"")&amp;IFERROR(VLOOKUP(CJ$2&amp;$A14,'UCL2'!$C:$F,MATCH("AWAY",'UCL2'!$C$1:$F$1,0),0),"")&amp;IFERROR(VLOOKUP(CJ$2&amp;$A14,'UCL2'!$D:$E,MATCH("HOME",'UCL2'!$D$1:$E$1,0),0),"")&amp;IFERROR(VLOOKUP(CJ$2&amp;$A14,'EU2'!$C:$F,MATCH("AWAY",'EU2'!$C$1:$F$1,0),0),"")&amp;IFERROR(VLOOKUP(CJ$2&amp;$A14,'EU2'!$D:$E,MATCH("HOME",'EU2'!$D$1:$E$1,0),0),"")&amp;IFERROR(VLOOKUP(CJ$2&amp;$A14,'EUC2'!$C:$F,MATCH("AWAY",'EUC2'!$C$1:$F$1,0),0),"")&amp;IFERROR(VLOOKUP(CJ$2&amp;$A14,'EUC2'!$D:$E,MATCH("HOME",'EUC2'!$D$1:$E$1,0),0),"")</f>
        <v/>
      </c>
      <c r="CK14" s="25" t="str">
        <f>IFERROR(VLOOKUP(CK$2&amp;$B14,'FPL FIX2'!$N$1:$Q$400,MATCH("HOME",'FPL FIX2'!$N$1:$Q$1,0),0),"")&amp;IFERROR(VLOOKUP(CK$2&amp;$B14,'FPL FIX2'!$O$1:$P$400,MATCH("AWAY",'FPL FIX2'!$O$1:$P$1,0),0),"")&amp;IFERROR(VLOOKUP(CK$2&amp;$A14,'FA2'!$A:$D,MATCH("AWAY",'FA2'!$A$1:$D$1,0),0),"")&amp;IFERROR(VLOOKUP(CK$2&amp;$A14,'FA2'!$B:$C,MATCH("HOME",'FA2'!$B$1:$C$1,0),0),"")&amp;IFERROR(VLOOKUP(CK$2&amp;$A14,'EFL2'!$A:$D,MATCH("AWAY",'EFL2'!$A$1:$D$1,0),0),"")&amp;IFERROR(VLOOKUP(CK$2&amp;$A14,'EFL2'!$B:$C,MATCH("HOME",'EFL2'!$B$1:$C$1,0),0),"")&amp;IFERROR(VLOOKUP(CK$2&amp;$A14,'UCL2'!$C:$F,MATCH("AWAY",'UCL2'!$C$1:$F$1,0),0),"")&amp;IFERROR(VLOOKUP(CK$2&amp;$A14,'UCL2'!$D:$E,MATCH("HOME",'UCL2'!$D$1:$E$1,0),0),"")&amp;IFERROR(VLOOKUP(CK$2&amp;$A14,'EU2'!$C:$F,MATCH("AWAY",'EU2'!$C$1:$F$1,0),0),"")&amp;IFERROR(VLOOKUP(CK$2&amp;$A14,'EU2'!$D:$E,MATCH("HOME",'EU2'!$D$1:$E$1,0),0),"")&amp;IFERROR(VLOOKUP(CK$2&amp;$A14,'EUC2'!$C:$F,MATCH("AWAY",'EUC2'!$C$1:$F$1,0),0),"")&amp;IFERROR(VLOOKUP(CK$2&amp;$A14,'EUC2'!$D:$E,MATCH("HOME",'EUC2'!$D$1:$E$1,0),0),"")</f>
        <v/>
      </c>
      <c r="CL14" s="25" t="str">
        <f>IFERROR(VLOOKUP(CL$2&amp;$B14,'FPL FIX2'!$N$1:$Q$400,MATCH("HOME",'FPL FIX2'!$N$1:$Q$1,0),0),"")&amp;IFERROR(VLOOKUP(CL$2&amp;$B14,'FPL FIX2'!$O$1:$P$400,MATCH("AWAY",'FPL FIX2'!$O$1:$P$1,0),0),"")&amp;IFERROR(VLOOKUP(CL$2&amp;$A14,'FA2'!$A:$D,MATCH("AWAY",'FA2'!$A$1:$D$1,0),0),"")&amp;IFERROR(VLOOKUP(CL$2&amp;$A14,'FA2'!$B:$C,MATCH("HOME",'FA2'!$B$1:$C$1,0),0),"")&amp;IFERROR(VLOOKUP(CL$2&amp;$A14,'EFL2'!$A:$D,MATCH("AWAY",'EFL2'!$A$1:$D$1,0),0),"")&amp;IFERROR(VLOOKUP(CL$2&amp;$A14,'EFL2'!$B:$C,MATCH("HOME",'EFL2'!$B$1:$C$1,0),0),"")&amp;IFERROR(VLOOKUP(CL$2&amp;$A14,'UCL2'!$C:$F,MATCH("AWAY",'UCL2'!$C$1:$F$1,0),0),"")&amp;IFERROR(VLOOKUP(CL$2&amp;$A14,'UCL2'!$D:$E,MATCH("HOME",'UCL2'!$D$1:$E$1,0),0),"")&amp;IFERROR(VLOOKUP(CL$2&amp;$A14,'EU2'!$C:$F,MATCH("AWAY",'EU2'!$C$1:$F$1,0),0),"")&amp;IFERROR(VLOOKUP(CL$2&amp;$A14,'EU2'!$D:$E,MATCH("HOME",'EU2'!$D$1:$E$1,0),0),"")&amp;IFERROR(VLOOKUP(CL$2&amp;$A14,'EUC2'!$C:$F,MATCH("AWAY",'EUC2'!$C$1:$F$1,0),0),"")&amp;IFERROR(VLOOKUP(CL$2&amp;$A14,'EUC2'!$D:$E,MATCH("HOME",'EUC2'!$D$1:$E$1,0),0),"")</f>
        <v/>
      </c>
      <c r="CM14" s="25" t="str">
        <f>IFERROR(VLOOKUP(CM$2&amp;$B14,'FPL FIX2'!$N$1:$Q$400,MATCH("HOME",'FPL FIX2'!$N$1:$Q$1,0),0),"")&amp;IFERROR(VLOOKUP(CM$2&amp;$B14,'FPL FIX2'!$O$1:$P$400,MATCH("AWAY",'FPL FIX2'!$O$1:$P$1,0),0),"")&amp;IFERROR(VLOOKUP(CM$2&amp;$A14,'FA2'!$A:$D,MATCH("AWAY",'FA2'!$A$1:$D$1,0),0),"")&amp;IFERROR(VLOOKUP(CM$2&amp;$A14,'FA2'!$B:$C,MATCH("HOME",'FA2'!$B$1:$C$1,0),0),"")&amp;IFERROR(VLOOKUP(CM$2&amp;$A14,'EFL2'!$A:$D,MATCH("AWAY",'EFL2'!$A$1:$D$1,0),0),"")&amp;IFERROR(VLOOKUP(CM$2&amp;$A14,'EFL2'!$B:$C,MATCH("HOME",'EFL2'!$B$1:$C$1,0),0),"")&amp;IFERROR(VLOOKUP(CM$2&amp;$A14,'UCL2'!$C:$F,MATCH("AWAY",'UCL2'!$C$1:$F$1,0),0),"")&amp;IFERROR(VLOOKUP(CM$2&amp;$A14,'UCL2'!$D:$E,MATCH("HOME",'UCL2'!$D$1:$E$1,0),0),"")&amp;IFERROR(VLOOKUP(CM$2&amp;$A14,'EU2'!$C:$F,MATCH("AWAY",'EU2'!$C$1:$F$1,0),0),"")&amp;IFERROR(VLOOKUP(CM$2&amp;$A14,'EU2'!$D:$E,MATCH("HOME",'EU2'!$D$1:$E$1,0),0),"")&amp;IFERROR(VLOOKUP(CM$2&amp;$A14,'EUC2'!$C:$F,MATCH("AWAY",'EUC2'!$C$1:$F$1,0),0),"")&amp;IFERROR(VLOOKUP(CM$2&amp;$A14,'EUC2'!$D:$E,MATCH("HOME",'EUC2'!$D$1:$E$1,0),0),"")</f>
        <v/>
      </c>
      <c r="CN14" s="25" t="str">
        <f>IFERROR(VLOOKUP(CN$2&amp;$B14,'FPL FIX2'!$N$1:$Q$400,MATCH("HOME",'FPL FIX2'!$N$1:$Q$1,0),0),"")&amp;IFERROR(VLOOKUP(CN$2&amp;$B14,'FPL FIX2'!$O$1:$P$400,MATCH("AWAY",'FPL FIX2'!$O$1:$P$1,0),0),"")&amp;IFERROR(VLOOKUP(CN$2&amp;$A14,'FA2'!$A:$D,MATCH("AWAY",'FA2'!$A$1:$D$1,0),0),"")&amp;IFERROR(VLOOKUP(CN$2&amp;$A14,'FA2'!$B:$C,MATCH("HOME",'FA2'!$B$1:$C$1,0),0),"")&amp;IFERROR(VLOOKUP(CN$2&amp;$A14,'EFL2'!$A:$D,MATCH("AWAY",'EFL2'!$A$1:$D$1,0),0),"")&amp;IFERROR(VLOOKUP(CN$2&amp;$A14,'EFL2'!$B:$C,MATCH("HOME",'EFL2'!$B$1:$C$1,0),0),"")&amp;IFERROR(VLOOKUP(CN$2&amp;$A14,'UCL2'!$C:$F,MATCH("AWAY",'UCL2'!$C$1:$F$1,0),0),"")&amp;IFERROR(VLOOKUP(CN$2&amp;$A14,'UCL2'!$D:$E,MATCH("HOME",'UCL2'!$D$1:$E$1,0),0),"")&amp;IFERROR(VLOOKUP(CN$2&amp;$A14,'EU2'!$C:$F,MATCH("AWAY",'EU2'!$C$1:$F$1,0),0),"")&amp;IFERROR(VLOOKUP(CN$2&amp;$A14,'EU2'!$D:$E,MATCH("HOME",'EU2'!$D$1:$E$1,0),0),"")&amp;IFERROR(VLOOKUP(CN$2&amp;$A14,'EUC2'!$C:$F,MATCH("AWAY",'EUC2'!$C$1:$F$1,0),0),"")&amp;IFERROR(VLOOKUP(CN$2&amp;$A14,'EUC2'!$D:$E,MATCH("HOME",'EUC2'!$D$1:$E$1,0),0),"")</f>
        <v>MCI</v>
      </c>
      <c r="CO14" s="25" t="str">
        <f>IFERROR(VLOOKUP(CO$2&amp;$B14,'FPL FIX2'!$N$1:$Q$400,MATCH("HOME",'FPL FIX2'!$N$1:$Q$1,0),0),"")&amp;IFERROR(VLOOKUP(CO$2&amp;$B14,'FPL FIX2'!$O$1:$P$400,MATCH("AWAY",'FPL FIX2'!$O$1:$P$1,0),0),"")&amp;IFERROR(VLOOKUP(CO$2&amp;$A14,'FA2'!$A:$D,MATCH("AWAY",'FA2'!$A$1:$D$1,0),0),"")&amp;IFERROR(VLOOKUP(CO$2&amp;$A14,'FA2'!$B:$C,MATCH("HOME",'FA2'!$B$1:$C$1,0),0),"")&amp;IFERROR(VLOOKUP(CO$2&amp;$A14,'EFL2'!$A:$D,MATCH("AWAY",'EFL2'!$A$1:$D$1,0),0),"")&amp;IFERROR(VLOOKUP(CO$2&amp;$A14,'EFL2'!$B:$C,MATCH("HOME",'EFL2'!$B$1:$C$1,0),0),"")&amp;IFERROR(VLOOKUP(CO$2&amp;$A14,'UCL2'!$C:$F,MATCH("AWAY",'UCL2'!$C$1:$F$1,0),0),"")&amp;IFERROR(VLOOKUP(CO$2&amp;$A14,'UCL2'!$D:$E,MATCH("HOME",'UCL2'!$D$1:$E$1,0),0),"")&amp;IFERROR(VLOOKUP(CO$2&amp;$A14,'EU2'!$C:$F,MATCH("AWAY",'EU2'!$C$1:$F$1,0),0),"")&amp;IFERROR(VLOOKUP(CO$2&amp;$A14,'EU2'!$D:$E,MATCH("HOME",'EU2'!$D$1:$E$1,0),0),"")&amp;IFERROR(VLOOKUP(CO$2&amp;$A14,'EUC2'!$C:$F,MATCH("AWAY",'EUC2'!$C$1:$F$1,0),0),"")&amp;IFERROR(VLOOKUP(CO$2&amp;$A14,'EUC2'!$D:$E,MATCH("HOME",'EUC2'!$D$1:$E$1,0),0),"")</f>
        <v/>
      </c>
      <c r="CP14" s="25" t="str">
        <f>IFERROR(VLOOKUP(CP$2&amp;$B14,'FPL FIX2'!$N$1:$Q$400,MATCH("HOME",'FPL FIX2'!$N$1:$Q$1,0),0),"")&amp;IFERROR(VLOOKUP(CP$2&amp;$B14,'FPL FIX2'!$O$1:$P$400,MATCH("AWAY",'FPL FIX2'!$O$1:$P$1,0),0),"")&amp;IFERROR(VLOOKUP(CP$2&amp;$A14,'FA2'!$A:$D,MATCH("AWAY",'FA2'!$A$1:$D$1,0),0),"")&amp;IFERROR(VLOOKUP(CP$2&amp;$A14,'FA2'!$B:$C,MATCH("HOME",'FA2'!$B$1:$C$1,0),0),"")&amp;IFERROR(VLOOKUP(CP$2&amp;$A14,'EFL2'!$A:$D,MATCH("AWAY",'EFL2'!$A$1:$D$1,0),0),"")&amp;IFERROR(VLOOKUP(CP$2&amp;$A14,'EFL2'!$B:$C,MATCH("HOME",'EFL2'!$B$1:$C$1,0),0),"")&amp;IFERROR(VLOOKUP(CP$2&amp;$A14,'UCL2'!$C:$F,MATCH("AWAY",'UCL2'!$C$1:$F$1,0),0),"")&amp;IFERROR(VLOOKUP(CP$2&amp;$A14,'UCL2'!$D:$E,MATCH("HOME",'UCL2'!$D$1:$E$1,0),0),"")&amp;IFERROR(VLOOKUP(CP$2&amp;$A14,'EU2'!$C:$F,MATCH("AWAY",'EU2'!$C$1:$F$1,0),0),"")&amp;IFERROR(VLOOKUP(CP$2&amp;$A14,'EU2'!$D:$E,MATCH("HOME",'EU2'!$D$1:$E$1,0),0),"")&amp;IFERROR(VLOOKUP(CP$2&amp;$A14,'EUC2'!$C:$F,MATCH("AWAY",'EUC2'!$C$1:$F$1,0),0),"")&amp;IFERROR(VLOOKUP(CP$2&amp;$A14,'EUC2'!$D:$E,MATCH("HOME",'EUC2'!$D$1:$E$1,0),0),"")</f>
        <v/>
      </c>
      <c r="CQ14" s="25" t="str">
        <f>IFERROR(VLOOKUP(CQ$2&amp;$B14,'FPL FIX2'!$N$1:$Q$400,MATCH("HOME",'FPL FIX2'!$N$1:$Q$1,0),0),"")&amp;IFERROR(VLOOKUP(CQ$2&amp;$B14,'FPL FIX2'!$O$1:$P$400,MATCH("AWAY",'FPL FIX2'!$O$1:$P$1,0),0),"")&amp;IFERROR(VLOOKUP(CQ$2&amp;$A14,'FA2'!$A:$D,MATCH("AWAY",'FA2'!$A$1:$D$1,0),0),"")&amp;IFERROR(VLOOKUP(CQ$2&amp;$A14,'FA2'!$B:$C,MATCH("HOME",'FA2'!$B$1:$C$1,0),0),"")&amp;IFERROR(VLOOKUP(CQ$2&amp;$A14,'EFL2'!$A:$D,MATCH("AWAY",'EFL2'!$A$1:$D$1,0),0),"")&amp;IFERROR(VLOOKUP(CQ$2&amp;$A14,'EFL2'!$B:$C,MATCH("HOME",'EFL2'!$B$1:$C$1,0),0),"")&amp;IFERROR(VLOOKUP(CQ$2&amp;$A14,'UCL2'!$C:$F,MATCH("AWAY",'UCL2'!$C$1:$F$1,0),0),"")&amp;IFERROR(VLOOKUP(CQ$2&amp;$A14,'UCL2'!$D:$E,MATCH("HOME",'UCL2'!$D$1:$E$1,0),0),"")&amp;IFERROR(VLOOKUP(CQ$2&amp;$A14,'EU2'!$C:$F,MATCH("AWAY",'EU2'!$C$1:$F$1,0),0),"")&amp;IFERROR(VLOOKUP(CQ$2&amp;$A14,'EU2'!$D:$E,MATCH("HOME",'EU2'!$D$1:$E$1,0),0),"")&amp;IFERROR(VLOOKUP(CQ$2&amp;$A14,'EUC2'!$C:$F,MATCH("AWAY",'EUC2'!$C$1:$F$1,0),0),"")&amp;IFERROR(VLOOKUP(CQ$2&amp;$A14,'EUC2'!$D:$E,MATCH("HOME",'EUC2'!$D$1:$E$1,0),0),"")</f>
        <v/>
      </c>
      <c r="CR14" s="25" t="str">
        <f>IFERROR(VLOOKUP(CR$2&amp;$B14,'FPL FIX2'!$N$1:$Q$400,MATCH("HOME",'FPL FIX2'!$N$1:$Q$1,0),0),"")&amp;IFERROR(VLOOKUP(CR$2&amp;$B14,'FPL FIX2'!$O$1:$P$400,MATCH("AWAY",'FPL FIX2'!$O$1:$P$1,0),0),"")&amp;IFERROR(VLOOKUP(CR$2&amp;$A14,'FA2'!$A:$D,MATCH("AWAY",'FA2'!$A$1:$D$1,0),0),"")&amp;IFERROR(VLOOKUP(CR$2&amp;$A14,'FA2'!$B:$C,MATCH("HOME",'FA2'!$B$1:$C$1,0),0),"")&amp;IFERROR(VLOOKUP(CR$2&amp;$A14,'EFL2'!$A:$D,MATCH("AWAY",'EFL2'!$A$1:$D$1,0),0),"")&amp;IFERROR(VLOOKUP(CR$2&amp;$A14,'EFL2'!$B:$C,MATCH("HOME",'EFL2'!$B$1:$C$1,0),0),"")&amp;IFERROR(VLOOKUP(CR$2&amp;$A14,'UCL2'!$C:$F,MATCH("AWAY",'UCL2'!$C$1:$F$1,0),0),"")&amp;IFERROR(VLOOKUP(CR$2&amp;$A14,'UCL2'!$D:$E,MATCH("HOME",'UCL2'!$D$1:$E$1,0),0),"")&amp;IFERROR(VLOOKUP(CR$2&amp;$A14,'EU2'!$C:$F,MATCH("AWAY",'EU2'!$C$1:$F$1,0),0),"")&amp;IFERROR(VLOOKUP(CR$2&amp;$A14,'EU2'!$D:$E,MATCH("HOME",'EU2'!$D$1:$E$1,0),0),"")&amp;IFERROR(VLOOKUP(CR$2&amp;$A14,'EUC2'!$C:$F,MATCH("AWAY",'EUC2'!$C$1:$F$1,0),0),"")&amp;IFERROR(VLOOKUP(CR$2&amp;$A14,'EUC2'!$D:$E,MATCH("HOME",'EUC2'!$D$1:$E$1,0),0),"")</f>
        <v/>
      </c>
      <c r="CS14" s="25" t="str">
        <f>IFERROR(VLOOKUP(CS$2&amp;$B14,'FPL FIX2'!$N$1:$Q$400,MATCH("HOME",'FPL FIX2'!$N$1:$Q$1,0),0),"")&amp;IFERROR(VLOOKUP(CS$2&amp;$B14,'FPL FIX2'!$O$1:$P$400,MATCH("AWAY",'FPL FIX2'!$O$1:$P$1,0),0),"")&amp;IFERROR(VLOOKUP(CS$2&amp;$A14,'FA2'!$A:$D,MATCH("AWAY",'FA2'!$A$1:$D$1,0),0),"")&amp;IFERROR(VLOOKUP(CS$2&amp;$A14,'FA2'!$B:$C,MATCH("HOME",'FA2'!$B$1:$C$1,0),0),"")&amp;IFERROR(VLOOKUP(CS$2&amp;$A14,'EFL2'!$A:$D,MATCH("AWAY",'EFL2'!$A$1:$D$1,0),0),"")&amp;IFERROR(VLOOKUP(CS$2&amp;$A14,'EFL2'!$B:$C,MATCH("HOME",'EFL2'!$B$1:$C$1,0),0),"")&amp;IFERROR(VLOOKUP(CS$2&amp;$A14,'UCL2'!$C:$F,MATCH("AWAY",'UCL2'!$C$1:$F$1,0),0),"")&amp;IFERROR(VLOOKUP(CS$2&amp;$A14,'UCL2'!$D:$E,MATCH("HOME",'UCL2'!$D$1:$E$1,0),0),"")&amp;IFERROR(VLOOKUP(CS$2&amp;$A14,'EU2'!$C:$F,MATCH("AWAY",'EU2'!$C$1:$F$1,0),0),"")&amp;IFERROR(VLOOKUP(CS$2&amp;$A14,'EU2'!$D:$E,MATCH("HOME",'EU2'!$D$1:$E$1,0),0),"")&amp;IFERROR(VLOOKUP(CS$2&amp;$A14,'EUC2'!$C:$F,MATCH("AWAY",'EUC2'!$C$1:$F$1,0),0),"")&amp;IFERROR(VLOOKUP(CS$2&amp;$A14,'EUC2'!$D:$E,MATCH("HOME",'EUC2'!$D$1:$E$1,0),0),"")</f>
        <v/>
      </c>
      <c r="CT14" s="25" t="str">
        <f>IFERROR(VLOOKUP(CT$2&amp;$B14,'FPL FIX2'!$N$1:$Q$400,MATCH("HOME",'FPL FIX2'!$N$1:$Q$1,0),0),"")&amp;IFERROR(VLOOKUP(CT$2&amp;$B14,'FPL FIX2'!$O$1:$P$400,MATCH("AWAY",'FPL FIX2'!$O$1:$P$1,0),0),"")&amp;IFERROR(VLOOKUP(CT$2&amp;$A14,'FA2'!$A:$D,MATCH("AWAY",'FA2'!$A$1:$D$1,0),0),"")&amp;IFERROR(VLOOKUP(CT$2&amp;$A14,'FA2'!$B:$C,MATCH("HOME",'FA2'!$B$1:$C$1,0),0),"")&amp;IFERROR(VLOOKUP(CT$2&amp;$A14,'EFL2'!$A:$D,MATCH("AWAY",'EFL2'!$A$1:$D$1,0),0),"")&amp;IFERROR(VLOOKUP(CT$2&amp;$A14,'EFL2'!$B:$C,MATCH("HOME",'EFL2'!$B$1:$C$1,0),0),"")&amp;IFERROR(VLOOKUP(CT$2&amp;$A14,'UCL2'!$C:$F,MATCH("AWAY",'UCL2'!$C$1:$F$1,0),0),"")&amp;IFERROR(VLOOKUP(CT$2&amp;$A14,'UCL2'!$D:$E,MATCH("HOME",'UCL2'!$D$1:$E$1,0),0),"")&amp;IFERROR(VLOOKUP(CT$2&amp;$A14,'EU2'!$C:$F,MATCH("AWAY",'EU2'!$C$1:$F$1,0),0),"")&amp;IFERROR(VLOOKUP(CT$2&amp;$A14,'EU2'!$D:$E,MATCH("HOME",'EU2'!$D$1:$E$1,0),0),"")&amp;IFERROR(VLOOKUP(CT$2&amp;$A14,'EUC2'!$C:$F,MATCH("AWAY",'EUC2'!$C$1:$F$1,0),0),"")&amp;IFERROR(VLOOKUP(CT$2&amp;$A14,'EUC2'!$D:$E,MATCH("HOME",'EUC2'!$D$1:$E$1,0),0),"")</f>
        <v/>
      </c>
      <c r="CU14" s="25" t="str">
        <f>IFERROR(VLOOKUP(CU$2&amp;$B14,'FPL FIX2'!$N$1:$Q$400,MATCH("HOME",'FPL FIX2'!$N$1:$Q$1,0),0),"")&amp;IFERROR(VLOOKUP(CU$2&amp;$B14,'FPL FIX2'!$O$1:$P$400,MATCH("AWAY",'FPL FIX2'!$O$1:$P$1,0),0),"")&amp;IFERROR(VLOOKUP(CU$2&amp;$A14,'FA2'!$A:$D,MATCH("AWAY",'FA2'!$A$1:$D$1,0),0),"")&amp;IFERROR(VLOOKUP(CU$2&amp;$A14,'FA2'!$B:$C,MATCH("HOME",'FA2'!$B$1:$C$1,0),0),"")&amp;IFERROR(VLOOKUP(CU$2&amp;$A14,'EFL2'!$A:$D,MATCH("AWAY",'EFL2'!$A$1:$D$1,0),0),"")&amp;IFERROR(VLOOKUP(CU$2&amp;$A14,'EFL2'!$B:$C,MATCH("HOME",'EFL2'!$B$1:$C$1,0),0),"")&amp;IFERROR(VLOOKUP(CU$2&amp;$A14,'UCL2'!$C:$F,MATCH("AWAY",'UCL2'!$C$1:$F$1,0),0),"")&amp;IFERROR(VLOOKUP(CU$2&amp;$A14,'UCL2'!$D:$E,MATCH("HOME",'UCL2'!$D$1:$E$1,0),0),"")&amp;IFERROR(VLOOKUP(CU$2&amp;$A14,'EU2'!$C:$F,MATCH("AWAY",'EU2'!$C$1:$F$1,0),0),"")&amp;IFERROR(VLOOKUP(CU$2&amp;$A14,'EU2'!$D:$E,MATCH("HOME",'EU2'!$D$1:$E$1,0),0),"")&amp;IFERROR(VLOOKUP(CU$2&amp;$A14,'EUC2'!$C:$F,MATCH("AWAY",'EUC2'!$C$1:$F$1,0),0),"")&amp;IFERROR(VLOOKUP(CU$2&amp;$A14,'EUC2'!$D:$E,MATCH("HOME",'EUC2'!$D$1:$E$1,0),0),"")</f>
        <v>eve</v>
      </c>
      <c r="CV14" s="25" t="str">
        <f>IFERROR(VLOOKUP(CV$2&amp;$B14,'FPL FIX2'!$N$1:$Q$400,MATCH("HOME",'FPL FIX2'!$N$1:$Q$1,0),0),"")&amp;IFERROR(VLOOKUP(CV$2&amp;$B14,'FPL FIX2'!$O$1:$P$400,MATCH("AWAY",'FPL FIX2'!$O$1:$P$1,0),0),"")&amp;IFERROR(VLOOKUP(CV$2&amp;$A14,'FA2'!$A:$D,MATCH("AWAY",'FA2'!$A$1:$D$1,0),0),"")&amp;IFERROR(VLOOKUP(CV$2&amp;$A14,'FA2'!$B:$C,MATCH("HOME",'FA2'!$B$1:$C$1,0),0),"")&amp;IFERROR(VLOOKUP(CV$2&amp;$A14,'EFL2'!$A:$D,MATCH("AWAY",'EFL2'!$A$1:$D$1,0),0),"")&amp;IFERROR(VLOOKUP(CV$2&amp;$A14,'EFL2'!$B:$C,MATCH("HOME",'EFL2'!$B$1:$C$1,0),0),"")&amp;IFERROR(VLOOKUP(CV$2&amp;$A14,'UCL2'!$C:$F,MATCH("AWAY",'UCL2'!$C$1:$F$1,0),0),"")&amp;IFERROR(VLOOKUP(CV$2&amp;$A14,'UCL2'!$D:$E,MATCH("HOME",'UCL2'!$D$1:$E$1,0),0),"")&amp;IFERROR(VLOOKUP(CV$2&amp;$A14,'EU2'!$C:$F,MATCH("AWAY",'EU2'!$C$1:$F$1,0),0),"")&amp;IFERROR(VLOOKUP(CV$2&amp;$A14,'EU2'!$D:$E,MATCH("HOME",'EU2'!$D$1:$E$1,0),0),"")&amp;IFERROR(VLOOKUP(CV$2&amp;$A14,'EUC2'!$C:$F,MATCH("AWAY",'EUC2'!$C$1:$F$1,0),0),"")&amp;IFERROR(VLOOKUP(CV$2&amp;$A14,'EUC2'!$D:$E,MATCH("HOME",'EUC2'!$D$1:$E$1,0),0),"")</f>
        <v/>
      </c>
      <c r="CW14" s="25" t="str">
        <f>IFERROR(VLOOKUP(CW$2&amp;$B14,'FPL FIX2'!$N$1:$Q$400,MATCH("HOME",'FPL FIX2'!$N$1:$Q$1,0),0),"")&amp;IFERROR(VLOOKUP(CW$2&amp;$B14,'FPL FIX2'!$O$1:$P$400,MATCH("AWAY",'FPL FIX2'!$O$1:$P$1,0),0),"")&amp;IFERROR(VLOOKUP(CW$2&amp;$A14,'FA2'!$A:$D,MATCH("AWAY",'FA2'!$A$1:$D$1,0),0),"")&amp;IFERROR(VLOOKUP(CW$2&amp;$A14,'FA2'!$B:$C,MATCH("HOME",'FA2'!$B$1:$C$1,0),0),"")&amp;IFERROR(VLOOKUP(CW$2&amp;$A14,'EFL2'!$A:$D,MATCH("AWAY",'EFL2'!$A$1:$D$1,0),0),"")&amp;IFERROR(VLOOKUP(CW$2&amp;$A14,'EFL2'!$B:$C,MATCH("HOME",'EFL2'!$B$1:$C$1,0),0),"")&amp;IFERROR(VLOOKUP(CW$2&amp;$A14,'UCL2'!$C:$F,MATCH("AWAY",'UCL2'!$C$1:$F$1,0),0),"")&amp;IFERROR(VLOOKUP(CW$2&amp;$A14,'UCL2'!$D:$E,MATCH("HOME",'UCL2'!$D$1:$E$1,0),0),"")&amp;IFERROR(VLOOKUP(CW$2&amp;$A14,'EU2'!$C:$F,MATCH("AWAY",'EU2'!$C$1:$F$1,0),0),"")&amp;IFERROR(VLOOKUP(CW$2&amp;$A14,'EU2'!$D:$E,MATCH("HOME",'EU2'!$D$1:$E$1,0),0),"")&amp;IFERROR(VLOOKUP(CW$2&amp;$A14,'EUC2'!$C:$F,MATCH("AWAY",'EUC2'!$C$1:$F$1,0),0),"")&amp;IFERROR(VLOOKUP(CW$2&amp;$A14,'EUC2'!$D:$E,MATCH("HOME",'EUC2'!$D$1:$E$1,0),0),"")</f>
        <v/>
      </c>
      <c r="CX14" s="25" t="str">
        <f>IFERROR(VLOOKUP(CX$2&amp;$B14,'FPL FIX2'!$N$1:$Q$400,MATCH("HOME",'FPL FIX2'!$N$1:$Q$1,0),0),"")&amp;IFERROR(VLOOKUP(CX$2&amp;$B14,'FPL FIX2'!$O$1:$P$400,MATCH("AWAY",'FPL FIX2'!$O$1:$P$1,0),0),"")&amp;IFERROR(VLOOKUP(CX$2&amp;$A14,'FA2'!$A:$D,MATCH("AWAY",'FA2'!$A$1:$D$1,0),0),"")&amp;IFERROR(VLOOKUP(CX$2&amp;$A14,'FA2'!$B:$C,MATCH("HOME",'FA2'!$B$1:$C$1,0),0),"")&amp;IFERROR(VLOOKUP(CX$2&amp;$A14,'EFL2'!$A:$D,MATCH("AWAY",'EFL2'!$A$1:$D$1,0),0),"")&amp;IFERROR(VLOOKUP(CX$2&amp;$A14,'EFL2'!$B:$C,MATCH("HOME",'EFL2'!$B$1:$C$1,0),0),"")&amp;IFERROR(VLOOKUP(CX$2&amp;$A14,'UCL2'!$C:$F,MATCH("AWAY",'UCL2'!$C$1:$F$1,0),0),"")&amp;IFERROR(VLOOKUP(CX$2&amp;$A14,'UCL2'!$D:$E,MATCH("HOME",'UCL2'!$D$1:$E$1,0),0),"")&amp;IFERROR(VLOOKUP(CX$2&amp;$A14,'EU2'!$C:$F,MATCH("AWAY",'EU2'!$C$1:$F$1,0),0),"")&amp;IFERROR(VLOOKUP(CX$2&amp;$A14,'EU2'!$D:$E,MATCH("HOME",'EU2'!$D$1:$E$1,0),0),"")&amp;IFERROR(VLOOKUP(CX$2&amp;$A14,'EUC2'!$C:$F,MATCH("AWAY",'EUC2'!$C$1:$F$1,0),0),"")&amp;IFERROR(VLOOKUP(CX$2&amp;$A14,'EUC2'!$D:$E,MATCH("HOME",'EUC2'!$D$1:$E$1,0),0),"")</f>
        <v>Newport County</v>
      </c>
      <c r="CY14" s="25" t="str">
        <f>IFERROR(VLOOKUP(CY$2&amp;$B14,'FPL FIX2'!$N$1:$Q$400,MATCH("HOME",'FPL FIX2'!$N$1:$Q$1,0),0),"")&amp;IFERROR(VLOOKUP(CY$2&amp;$B14,'FPL FIX2'!$O$1:$P$400,MATCH("AWAY",'FPL FIX2'!$O$1:$P$1,0),0),"")&amp;IFERROR(VLOOKUP(CY$2&amp;$A14,'FA2'!$A:$D,MATCH("AWAY",'FA2'!$A$1:$D$1,0),0),"")&amp;IFERROR(VLOOKUP(CY$2&amp;$A14,'FA2'!$B:$C,MATCH("HOME",'FA2'!$B$1:$C$1,0),0),"")&amp;IFERROR(VLOOKUP(CY$2&amp;$A14,'EFL2'!$A:$D,MATCH("AWAY",'EFL2'!$A$1:$D$1,0),0),"")&amp;IFERROR(VLOOKUP(CY$2&amp;$A14,'EFL2'!$B:$C,MATCH("HOME",'EFL2'!$B$1:$C$1,0),0),"")&amp;IFERROR(VLOOKUP(CY$2&amp;$A14,'UCL2'!$C:$F,MATCH("AWAY",'UCL2'!$C$1:$F$1,0),0),"")&amp;IFERROR(VLOOKUP(CY$2&amp;$A14,'UCL2'!$D:$E,MATCH("HOME",'UCL2'!$D$1:$E$1,0),0),"")&amp;IFERROR(VLOOKUP(CY$2&amp;$A14,'EU2'!$C:$F,MATCH("AWAY",'EU2'!$C$1:$F$1,0),0),"")&amp;IFERROR(VLOOKUP(CY$2&amp;$A14,'EU2'!$D:$E,MATCH("HOME",'EU2'!$D$1:$E$1,0),0),"")&amp;IFERROR(VLOOKUP(CY$2&amp;$A14,'EUC2'!$C:$F,MATCH("AWAY",'EUC2'!$C$1:$F$1,0),0),"")&amp;IFERROR(VLOOKUP(CY$2&amp;$A14,'EUC2'!$D:$E,MATCH("HOME",'EUC2'!$D$1:$E$1,0),0),"")</f>
        <v/>
      </c>
      <c r="CZ14" s="25" t="str">
        <f>IFERROR(VLOOKUP(CZ$2&amp;$B14,'FPL FIX2'!$N$1:$Q$400,MATCH("HOME",'FPL FIX2'!$N$1:$Q$1,0),0),"")&amp;IFERROR(VLOOKUP(CZ$2&amp;$B14,'FPL FIX2'!$O$1:$P$400,MATCH("AWAY",'FPL FIX2'!$O$1:$P$1,0),0),"")&amp;IFERROR(VLOOKUP(CZ$2&amp;$A14,'FA2'!$A:$D,MATCH("AWAY",'FA2'!$A$1:$D$1,0),0),"")&amp;IFERROR(VLOOKUP(CZ$2&amp;$A14,'FA2'!$B:$C,MATCH("HOME",'FA2'!$B$1:$C$1,0),0),"")&amp;IFERROR(VLOOKUP(CZ$2&amp;$A14,'EFL2'!$A:$D,MATCH("AWAY",'EFL2'!$A$1:$D$1,0),0),"")&amp;IFERROR(VLOOKUP(CZ$2&amp;$A14,'EFL2'!$B:$C,MATCH("HOME",'EFL2'!$B$1:$C$1,0),0),"")&amp;IFERROR(VLOOKUP(CZ$2&amp;$A14,'UCL2'!$C:$F,MATCH("AWAY",'UCL2'!$C$1:$F$1,0),0),"")&amp;IFERROR(VLOOKUP(CZ$2&amp;$A14,'UCL2'!$D:$E,MATCH("HOME",'UCL2'!$D$1:$E$1,0),0),"")&amp;IFERROR(VLOOKUP(CZ$2&amp;$A14,'EU2'!$C:$F,MATCH("AWAY",'EU2'!$C$1:$F$1,0),0),"")&amp;IFERROR(VLOOKUP(CZ$2&amp;$A14,'EU2'!$D:$E,MATCH("HOME",'EU2'!$D$1:$E$1,0),0),"")&amp;IFERROR(VLOOKUP(CZ$2&amp;$A14,'EUC2'!$C:$F,MATCH("AWAY",'EUC2'!$C$1:$F$1,0),0),"")&amp;IFERROR(VLOOKUP(CZ$2&amp;$A14,'EUC2'!$D:$E,MATCH("HOME",'EUC2'!$D$1:$E$1,0),0),"")</f>
        <v/>
      </c>
      <c r="DA14" s="25" t="str">
        <f>IFERROR(VLOOKUP(DA$2&amp;$B14,'FPL FIX2'!$N$1:$Q$400,MATCH("HOME",'FPL FIX2'!$N$1:$Q$1,0),0),"")&amp;IFERROR(VLOOKUP(DA$2&amp;$B14,'FPL FIX2'!$O$1:$P$400,MATCH("AWAY",'FPL FIX2'!$O$1:$P$1,0),0),"")&amp;IFERROR(VLOOKUP(DA$2&amp;$A14,'FA2'!$A:$D,MATCH("AWAY",'FA2'!$A$1:$D$1,0),0),"")&amp;IFERROR(VLOOKUP(DA$2&amp;$A14,'FA2'!$B:$C,MATCH("HOME",'FA2'!$B$1:$C$1,0),0),"")&amp;IFERROR(VLOOKUP(DA$2&amp;$A14,'EFL2'!$A:$D,MATCH("AWAY",'EFL2'!$A$1:$D$1,0),0),"")&amp;IFERROR(VLOOKUP(DA$2&amp;$A14,'EFL2'!$B:$C,MATCH("HOME",'EFL2'!$B$1:$C$1,0),0),"")&amp;IFERROR(VLOOKUP(DA$2&amp;$A14,'UCL2'!$C:$F,MATCH("AWAY",'UCL2'!$C$1:$F$1,0),0),"")&amp;IFERROR(VLOOKUP(DA$2&amp;$A14,'UCL2'!$D:$E,MATCH("HOME",'UCL2'!$D$1:$E$1,0),0),"")&amp;IFERROR(VLOOKUP(DA$2&amp;$A14,'EU2'!$C:$F,MATCH("AWAY",'EU2'!$C$1:$F$1,0),0),"")&amp;IFERROR(VLOOKUP(DA$2&amp;$A14,'EU2'!$D:$E,MATCH("HOME",'EU2'!$D$1:$E$1,0),0),"")&amp;IFERROR(VLOOKUP(DA$2&amp;$A14,'EUC2'!$C:$F,MATCH("AWAY",'EUC2'!$C$1:$F$1,0),0),"")&amp;IFERROR(VLOOKUP(DA$2&amp;$A14,'EUC2'!$D:$E,MATCH("HOME",'EUC2'!$D$1:$E$1,0),0),"")</f>
        <v/>
      </c>
      <c r="DB14" s="25" t="str">
        <f>IFERROR(VLOOKUP(DB$2&amp;$B14,'FPL FIX2'!$N$1:$Q$400,MATCH("HOME",'FPL FIX2'!$N$1:$Q$1,0),0),"")&amp;IFERROR(VLOOKUP(DB$2&amp;$B14,'FPL FIX2'!$O$1:$P$400,MATCH("AWAY",'FPL FIX2'!$O$1:$P$1,0),0),"")&amp;IFERROR(VLOOKUP(DB$2&amp;$A14,'FA2'!$A:$D,MATCH("AWAY",'FA2'!$A$1:$D$1,0),0),"")&amp;IFERROR(VLOOKUP(DB$2&amp;$A14,'FA2'!$B:$C,MATCH("HOME",'FA2'!$B$1:$C$1,0),0),"")&amp;IFERROR(VLOOKUP(DB$2&amp;$A14,'EFL2'!$A:$D,MATCH("AWAY",'EFL2'!$A$1:$D$1,0),0),"")&amp;IFERROR(VLOOKUP(DB$2&amp;$A14,'EFL2'!$B:$C,MATCH("HOME",'EFL2'!$B$1:$C$1,0),0),"")&amp;IFERROR(VLOOKUP(DB$2&amp;$A14,'UCL2'!$C:$F,MATCH("AWAY",'UCL2'!$C$1:$F$1,0),0),"")&amp;IFERROR(VLOOKUP(DB$2&amp;$A14,'UCL2'!$D:$E,MATCH("HOME",'UCL2'!$D$1:$E$1,0),0),"")&amp;IFERROR(VLOOKUP(DB$2&amp;$A14,'EU2'!$C:$F,MATCH("AWAY",'EU2'!$C$1:$F$1,0),0),"")&amp;IFERROR(VLOOKUP(DB$2&amp;$A14,'EU2'!$D:$E,MATCH("HOME",'EU2'!$D$1:$E$1,0),0),"")&amp;IFERROR(VLOOKUP(DB$2&amp;$A14,'EUC2'!$C:$F,MATCH("AWAY",'EUC2'!$C$1:$F$1,0),0),"")&amp;IFERROR(VLOOKUP(DB$2&amp;$A14,'EUC2'!$D:$E,MATCH("HOME",'EUC2'!$D$1:$E$1,0),0),"")</f>
        <v>whu</v>
      </c>
      <c r="DC14" s="25" t="str">
        <f>IFERROR(VLOOKUP(DC$2&amp;$B14,'FPL FIX2'!$N$1:$Q$400,MATCH("HOME",'FPL FIX2'!$N$1:$Q$1,0),0),"")&amp;IFERROR(VLOOKUP(DC$2&amp;$B14,'FPL FIX2'!$O$1:$P$400,MATCH("AWAY",'FPL FIX2'!$O$1:$P$1,0),0),"")&amp;IFERROR(VLOOKUP(DC$2&amp;$A14,'FA2'!$A:$D,MATCH("AWAY",'FA2'!$A$1:$D$1,0),0),"")&amp;IFERROR(VLOOKUP(DC$2&amp;$A14,'FA2'!$B:$C,MATCH("HOME",'FA2'!$B$1:$C$1,0),0),"")&amp;IFERROR(VLOOKUP(DC$2&amp;$A14,'EFL2'!$A:$D,MATCH("AWAY",'EFL2'!$A$1:$D$1,0),0),"")&amp;IFERROR(VLOOKUP(DC$2&amp;$A14,'EFL2'!$B:$C,MATCH("HOME",'EFL2'!$B$1:$C$1,0),0),"")&amp;IFERROR(VLOOKUP(DC$2&amp;$A14,'UCL2'!$C:$F,MATCH("AWAY",'UCL2'!$C$1:$F$1,0),0),"")&amp;IFERROR(VLOOKUP(DC$2&amp;$A14,'UCL2'!$D:$E,MATCH("HOME",'UCL2'!$D$1:$E$1,0),0),"")&amp;IFERROR(VLOOKUP(DC$2&amp;$A14,'EU2'!$C:$F,MATCH("AWAY",'EU2'!$C$1:$F$1,0),0),"")&amp;IFERROR(VLOOKUP(DC$2&amp;$A14,'EU2'!$D:$E,MATCH("HOME",'EU2'!$D$1:$E$1,0),0),"")&amp;IFERROR(VLOOKUP(DC$2&amp;$A14,'EUC2'!$C:$F,MATCH("AWAY",'EUC2'!$C$1:$F$1,0),0),"")&amp;IFERROR(VLOOKUP(DC$2&amp;$A14,'EUC2'!$D:$E,MATCH("HOME",'EUC2'!$D$1:$E$1,0),0),"")</f>
        <v/>
      </c>
      <c r="DD14" s="25" t="str">
        <f>IFERROR(VLOOKUP(DD$2&amp;$B14,'FPL FIX2'!$N$1:$Q$400,MATCH("HOME",'FPL FIX2'!$N$1:$Q$1,0),0),"")&amp;IFERROR(VLOOKUP(DD$2&amp;$B14,'FPL FIX2'!$O$1:$P$400,MATCH("AWAY",'FPL FIX2'!$O$1:$P$1,0),0),"")&amp;IFERROR(VLOOKUP(DD$2&amp;$A14,'FA2'!$A:$D,MATCH("AWAY",'FA2'!$A$1:$D$1,0),0),"")&amp;IFERROR(VLOOKUP(DD$2&amp;$A14,'FA2'!$B:$C,MATCH("HOME",'FA2'!$B$1:$C$1,0),0),"")&amp;IFERROR(VLOOKUP(DD$2&amp;$A14,'EFL2'!$A:$D,MATCH("AWAY",'EFL2'!$A$1:$D$1,0),0),"")&amp;IFERROR(VLOOKUP(DD$2&amp;$A14,'EFL2'!$B:$C,MATCH("HOME",'EFL2'!$B$1:$C$1,0),0),"")&amp;IFERROR(VLOOKUP(DD$2&amp;$A14,'UCL2'!$C:$F,MATCH("AWAY",'UCL2'!$C$1:$F$1,0),0),"")&amp;IFERROR(VLOOKUP(DD$2&amp;$A14,'UCL2'!$D:$E,MATCH("HOME",'UCL2'!$D$1:$E$1,0),0),"")&amp;IFERROR(VLOOKUP(DD$2&amp;$A14,'EU2'!$C:$F,MATCH("AWAY",'EU2'!$C$1:$F$1,0),0),"")&amp;IFERROR(VLOOKUP(DD$2&amp;$A14,'EU2'!$D:$E,MATCH("HOME",'EU2'!$D$1:$E$1,0),0),"")&amp;IFERROR(VLOOKUP(DD$2&amp;$A14,'EUC2'!$C:$F,MATCH("AWAY",'EUC2'!$C$1:$F$1,0),0),"")&amp;IFERROR(VLOOKUP(DD$2&amp;$A14,'EUC2'!$D:$E,MATCH("HOME",'EUC2'!$D$1:$E$1,0),0),"")</f>
        <v/>
      </c>
      <c r="DE14" s="25" t="str">
        <f>IFERROR(VLOOKUP(DE$2&amp;$B14,'FPL FIX2'!$N$1:$Q$400,MATCH("HOME",'FPL FIX2'!$N$1:$Q$1,0),0),"")&amp;IFERROR(VLOOKUP(DE$2&amp;$B14,'FPL FIX2'!$O$1:$P$400,MATCH("AWAY",'FPL FIX2'!$O$1:$P$1,0),0),"")&amp;IFERROR(VLOOKUP(DE$2&amp;$A14,'FA2'!$A:$D,MATCH("AWAY",'FA2'!$A$1:$D$1,0),0),"")&amp;IFERROR(VLOOKUP(DE$2&amp;$A14,'FA2'!$B:$C,MATCH("HOME",'FA2'!$B$1:$C$1,0),0),"")&amp;IFERROR(VLOOKUP(DE$2&amp;$A14,'EFL2'!$A:$D,MATCH("AWAY",'EFL2'!$A$1:$D$1,0),0),"")&amp;IFERROR(VLOOKUP(DE$2&amp;$A14,'EFL2'!$B:$C,MATCH("HOME",'EFL2'!$B$1:$C$1,0),0),"")&amp;IFERROR(VLOOKUP(DE$2&amp;$A14,'UCL2'!$C:$F,MATCH("AWAY",'UCL2'!$C$1:$F$1,0),0),"")&amp;IFERROR(VLOOKUP(DE$2&amp;$A14,'UCL2'!$D:$E,MATCH("HOME",'UCL2'!$D$1:$E$1,0),0),"")&amp;IFERROR(VLOOKUP(DE$2&amp;$A14,'EU2'!$C:$F,MATCH("AWAY",'EU2'!$C$1:$F$1,0),0),"")&amp;IFERROR(VLOOKUP(DE$2&amp;$A14,'EU2'!$D:$E,MATCH("HOME",'EU2'!$D$1:$E$1,0),0),"")&amp;IFERROR(VLOOKUP(DE$2&amp;$A14,'EUC2'!$C:$F,MATCH("AWAY",'EUC2'!$C$1:$F$1,0),0),"")&amp;IFERROR(VLOOKUP(DE$2&amp;$A14,'EUC2'!$D:$E,MATCH("HOME",'EUC2'!$D$1:$E$1,0),0),"")</f>
        <v/>
      </c>
      <c r="DF14" s="25" t="str">
        <f>IFERROR(VLOOKUP(DF$2&amp;$B14,'FPL FIX2'!$N$1:$Q$400,MATCH("HOME",'FPL FIX2'!$N$1:$Q$1,0),0),"")&amp;IFERROR(VLOOKUP(DF$2&amp;$B14,'FPL FIX2'!$O$1:$P$400,MATCH("AWAY",'FPL FIX2'!$O$1:$P$1,0),0),"")&amp;IFERROR(VLOOKUP(DF$2&amp;$A14,'FA2'!$A:$D,MATCH("AWAY",'FA2'!$A$1:$D$1,0),0),"")&amp;IFERROR(VLOOKUP(DF$2&amp;$A14,'FA2'!$B:$C,MATCH("HOME",'FA2'!$B$1:$C$1,0),0),"")&amp;IFERROR(VLOOKUP(DF$2&amp;$A14,'EFL2'!$A:$D,MATCH("AWAY",'EFL2'!$A$1:$D$1,0),0),"")&amp;IFERROR(VLOOKUP(DF$2&amp;$A14,'EFL2'!$B:$C,MATCH("HOME",'EFL2'!$B$1:$C$1,0),0),"")&amp;IFERROR(VLOOKUP(DF$2&amp;$A14,'UCL2'!$C:$F,MATCH("AWAY",'UCL2'!$C$1:$F$1,0),0),"")&amp;IFERROR(VLOOKUP(DF$2&amp;$A14,'UCL2'!$D:$E,MATCH("HOME",'UCL2'!$D$1:$E$1,0),0),"")&amp;IFERROR(VLOOKUP(DF$2&amp;$A14,'EU2'!$C:$F,MATCH("AWAY",'EU2'!$C$1:$F$1,0),0),"")&amp;IFERROR(VLOOKUP(DF$2&amp;$A14,'EU2'!$D:$E,MATCH("HOME",'EU2'!$D$1:$E$1,0),0),"")&amp;IFERROR(VLOOKUP(DF$2&amp;$A14,'EUC2'!$C:$F,MATCH("AWAY",'EUC2'!$C$1:$F$1,0),0),"")&amp;IFERROR(VLOOKUP(DF$2&amp;$A14,'EUC2'!$D:$E,MATCH("HOME",'EUC2'!$D$1:$E$1,0),0),"")</f>
        <v/>
      </c>
      <c r="DG14" s="25" t="str">
        <f>IFERROR(VLOOKUP(DG$2&amp;$B14,'FPL FIX2'!$N$1:$Q$400,MATCH("HOME",'FPL FIX2'!$N$1:$Q$1,0),0),"")&amp;IFERROR(VLOOKUP(DG$2&amp;$B14,'FPL FIX2'!$O$1:$P$400,MATCH("AWAY",'FPL FIX2'!$O$1:$P$1,0),0),"")&amp;IFERROR(VLOOKUP(DG$2&amp;$A14,'FA2'!$A:$D,MATCH("AWAY",'FA2'!$A$1:$D$1,0),0),"")&amp;IFERROR(VLOOKUP(DG$2&amp;$A14,'FA2'!$B:$C,MATCH("HOME",'FA2'!$B$1:$C$1,0),0),"")&amp;IFERROR(VLOOKUP(DG$2&amp;$A14,'EFL2'!$A:$D,MATCH("AWAY",'EFL2'!$A$1:$D$1,0),0),"")&amp;IFERROR(VLOOKUP(DG$2&amp;$A14,'EFL2'!$B:$C,MATCH("HOME",'EFL2'!$B$1:$C$1,0),0),"")&amp;IFERROR(VLOOKUP(DG$2&amp;$A14,'UCL2'!$C:$F,MATCH("AWAY",'UCL2'!$C$1:$F$1,0),0),"")&amp;IFERROR(VLOOKUP(DG$2&amp;$A14,'UCL2'!$D:$E,MATCH("HOME",'UCL2'!$D$1:$E$1,0),0),"")&amp;IFERROR(VLOOKUP(DG$2&amp;$A14,'EU2'!$C:$F,MATCH("AWAY",'EU2'!$C$1:$F$1,0),0),"")&amp;IFERROR(VLOOKUP(DG$2&amp;$A14,'EU2'!$D:$E,MATCH("HOME",'EU2'!$D$1:$E$1,0),0),"")&amp;IFERROR(VLOOKUP(DG$2&amp;$A14,'EUC2'!$C:$F,MATCH("AWAY",'EUC2'!$C$1:$F$1,0),0),"")&amp;IFERROR(VLOOKUP(DG$2&amp;$A14,'EUC2'!$D:$E,MATCH("HOME",'EUC2'!$D$1:$E$1,0),0),"")</f>
        <v/>
      </c>
      <c r="DH14" s="25" t="str">
        <f>IFERROR(VLOOKUP(DH$2&amp;$B14,'FPL FIX2'!$N$1:$Q$400,MATCH("HOME",'FPL FIX2'!$N$1:$Q$1,0),0),"")&amp;IFERROR(VLOOKUP(DH$2&amp;$B14,'FPL FIX2'!$O$1:$P$400,MATCH("AWAY",'FPL FIX2'!$O$1:$P$1,0),0),"")&amp;IFERROR(VLOOKUP(DH$2&amp;$A14,'FA2'!$A:$D,MATCH("AWAY",'FA2'!$A$1:$D$1,0),0),"")&amp;IFERROR(VLOOKUP(DH$2&amp;$A14,'FA2'!$B:$C,MATCH("HOME",'FA2'!$B$1:$C$1,0),0),"")&amp;IFERROR(VLOOKUP(DH$2&amp;$A14,'EFL2'!$A:$D,MATCH("AWAY",'EFL2'!$A$1:$D$1,0),0),"")&amp;IFERROR(VLOOKUP(DH$2&amp;$A14,'EFL2'!$B:$C,MATCH("HOME",'EFL2'!$B$1:$C$1,0),0),"")&amp;IFERROR(VLOOKUP(DH$2&amp;$A14,'UCL2'!$C:$F,MATCH("AWAY",'UCL2'!$C$1:$F$1,0),0),"")&amp;IFERROR(VLOOKUP(DH$2&amp;$A14,'UCL2'!$D:$E,MATCH("HOME",'UCL2'!$D$1:$E$1,0),0),"")&amp;IFERROR(VLOOKUP(DH$2&amp;$A14,'EU2'!$C:$F,MATCH("AWAY",'EU2'!$C$1:$F$1,0),0),"")&amp;IFERROR(VLOOKUP(DH$2&amp;$A14,'EU2'!$D:$E,MATCH("HOME",'EU2'!$D$1:$E$1,0),0),"")&amp;IFERROR(VLOOKUP(DH$2&amp;$A14,'EUC2'!$C:$F,MATCH("AWAY",'EUC2'!$C$1:$F$1,0),0),"")&amp;IFERROR(VLOOKUP(DH$2&amp;$A14,'EUC2'!$D:$E,MATCH("HOME",'EUC2'!$D$1:$E$1,0),0),"")</f>
        <v/>
      </c>
      <c r="DI14" s="25" t="str">
        <f>IFERROR(VLOOKUP(DI$2&amp;$B14,'FPL FIX2'!$N$1:$Q$400,MATCH("HOME",'FPL FIX2'!$N$1:$Q$1,0),0),"")&amp;IFERROR(VLOOKUP(DI$2&amp;$B14,'FPL FIX2'!$O$1:$P$400,MATCH("AWAY",'FPL FIX2'!$O$1:$P$1,0),0),"")&amp;IFERROR(VLOOKUP(DI$2&amp;$A14,'FA2'!$A:$D,MATCH("AWAY",'FA2'!$A$1:$D$1,0),0),"")&amp;IFERROR(VLOOKUP(DI$2&amp;$A14,'FA2'!$B:$C,MATCH("HOME",'FA2'!$B$1:$C$1,0),0),"")&amp;IFERROR(VLOOKUP(DI$2&amp;$A14,'EFL2'!$A:$D,MATCH("AWAY",'EFL2'!$A$1:$D$1,0),0),"")&amp;IFERROR(VLOOKUP(DI$2&amp;$A14,'EFL2'!$B:$C,MATCH("HOME",'EFL2'!$B$1:$C$1,0),0),"")&amp;IFERROR(VLOOKUP(DI$2&amp;$A14,'UCL2'!$C:$F,MATCH("AWAY",'UCL2'!$C$1:$F$1,0),0),"")&amp;IFERROR(VLOOKUP(DI$2&amp;$A14,'UCL2'!$D:$E,MATCH("HOME",'UCL2'!$D$1:$E$1,0),0),"")&amp;IFERROR(VLOOKUP(DI$2&amp;$A14,'EU2'!$C:$F,MATCH("AWAY",'EU2'!$C$1:$F$1,0),0),"")&amp;IFERROR(VLOOKUP(DI$2&amp;$A14,'EU2'!$D:$E,MATCH("HOME",'EU2'!$D$1:$E$1,0),0),"")&amp;IFERROR(VLOOKUP(DI$2&amp;$A14,'EUC2'!$C:$F,MATCH("AWAY",'EUC2'!$C$1:$F$1,0),0),"")&amp;IFERROR(VLOOKUP(DI$2&amp;$A14,'EUC2'!$D:$E,MATCH("HOME",'EUC2'!$D$1:$E$1,0),0),"")</f>
        <v/>
      </c>
      <c r="DJ14" s="25" t="str">
        <f>IFERROR(VLOOKUP(DJ$2&amp;$B14,'FPL FIX2'!$N$1:$Q$400,MATCH("HOME",'FPL FIX2'!$N$1:$Q$1,0),0),"")&amp;IFERROR(VLOOKUP(DJ$2&amp;$B14,'FPL FIX2'!$O$1:$P$400,MATCH("AWAY",'FPL FIX2'!$O$1:$P$1,0),0),"")&amp;IFERROR(VLOOKUP(DJ$2&amp;$A14,'FA2'!$A:$D,MATCH("AWAY",'FA2'!$A$1:$D$1,0),0),"")&amp;IFERROR(VLOOKUP(DJ$2&amp;$A14,'FA2'!$B:$C,MATCH("HOME",'FA2'!$B$1:$C$1,0),0),"")&amp;IFERROR(VLOOKUP(DJ$2&amp;$A14,'EFL2'!$A:$D,MATCH("AWAY",'EFL2'!$A$1:$D$1,0),0),"")&amp;IFERROR(VLOOKUP(DJ$2&amp;$A14,'EFL2'!$B:$C,MATCH("HOME",'EFL2'!$B$1:$C$1,0),0),"")&amp;IFERROR(VLOOKUP(DJ$2&amp;$A14,'UCL2'!$C:$F,MATCH("AWAY",'UCL2'!$C$1:$F$1,0),0),"")&amp;IFERROR(VLOOKUP(DJ$2&amp;$A14,'UCL2'!$D:$E,MATCH("HOME",'UCL2'!$D$1:$E$1,0),0),"")&amp;IFERROR(VLOOKUP(DJ$2&amp;$A14,'EU2'!$C:$F,MATCH("AWAY",'EU2'!$C$1:$F$1,0),0),"")&amp;IFERROR(VLOOKUP(DJ$2&amp;$A14,'EU2'!$D:$E,MATCH("HOME",'EU2'!$D$1:$E$1,0),0),"")&amp;IFERROR(VLOOKUP(DJ$2&amp;$A14,'EUC2'!$C:$F,MATCH("AWAY",'EUC2'!$C$1:$F$1,0),0),"")&amp;IFERROR(VLOOKUP(DJ$2&amp;$A14,'EUC2'!$D:$E,MATCH("HOME",'EUC2'!$D$1:$E$1,0),0),"")</f>
        <v/>
      </c>
      <c r="DK14" s="25" t="str">
        <f>IFERROR(VLOOKUP(DK$2&amp;$B14,'FPL FIX2'!$N$1:$Q$400,MATCH("HOME",'FPL FIX2'!$N$1:$Q$1,0),0),"")&amp;IFERROR(VLOOKUP(DK$2&amp;$B14,'FPL FIX2'!$O$1:$P$400,MATCH("AWAY",'FPL FIX2'!$O$1:$P$1,0),0),"")&amp;IFERROR(VLOOKUP(DK$2&amp;$A14,'FA2'!$A:$D,MATCH("AWAY",'FA2'!$A$1:$D$1,0),0),"")&amp;IFERROR(VLOOKUP(DK$2&amp;$A14,'FA2'!$B:$C,MATCH("HOME",'FA2'!$B$1:$C$1,0),0),"")&amp;IFERROR(VLOOKUP(DK$2&amp;$A14,'EFL2'!$A:$D,MATCH("AWAY",'EFL2'!$A$1:$D$1,0),0),"")&amp;IFERROR(VLOOKUP(DK$2&amp;$A14,'EFL2'!$B:$C,MATCH("HOME",'EFL2'!$B$1:$C$1,0),0),"")&amp;IFERROR(VLOOKUP(DK$2&amp;$A14,'UCL2'!$C:$F,MATCH("AWAY",'UCL2'!$C$1:$F$1,0),0),"")&amp;IFERROR(VLOOKUP(DK$2&amp;$A14,'UCL2'!$D:$E,MATCH("HOME",'UCL2'!$D$1:$E$1,0),0),"")&amp;IFERROR(VLOOKUP(DK$2&amp;$A14,'EU2'!$C:$F,MATCH("AWAY",'EU2'!$C$1:$F$1,0),0),"")&amp;IFERROR(VLOOKUP(DK$2&amp;$A14,'EU2'!$D:$E,MATCH("HOME",'EU2'!$D$1:$E$1,0),0),"")&amp;IFERROR(VLOOKUP(DK$2&amp;$A14,'EUC2'!$C:$F,MATCH("AWAY",'EUC2'!$C$1:$F$1,0),0),"")&amp;IFERROR(VLOOKUP(DK$2&amp;$A14,'EUC2'!$D:$E,MATCH("HOME",'EUC2'!$D$1:$E$1,0),0),"")</f>
        <v/>
      </c>
      <c r="DL14" s="25" t="str">
        <f>IFERROR(VLOOKUP(DL$2&amp;$B14,'FPL FIX2'!$N$1:$Q$400,MATCH("HOME",'FPL FIX2'!$N$1:$Q$1,0),0),"")&amp;IFERROR(VLOOKUP(DL$2&amp;$B14,'FPL FIX2'!$O$1:$P$400,MATCH("AWAY",'FPL FIX2'!$O$1:$P$1,0),0),"")&amp;IFERROR(VLOOKUP(DL$2&amp;$A14,'FA2'!$A:$D,MATCH("AWAY",'FA2'!$A$1:$D$1,0),0),"")&amp;IFERROR(VLOOKUP(DL$2&amp;$A14,'FA2'!$B:$C,MATCH("HOME",'FA2'!$B$1:$C$1,0),0),"")&amp;IFERROR(VLOOKUP(DL$2&amp;$A14,'EFL2'!$A:$D,MATCH("AWAY",'EFL2'!$A$1:$D$1,0),0),"")&amp;IFERROR(VLOOKUP(DL$2&amp;$A14,'EFL2'!$B:$C,MATCH("HOME",'EFL2'!$B$1:$C$1,0),0),"")&amp;IFERROR(VLOOKUP(DL$2&amp;$A14,'UCL2'!$C:$F,MATCH("AWAY",'UCL2'!$C$1:$F$1,0),0),"")&amp;IFERROR(VLOOKUP(DL$2&amp;$A14,'UCL2'!$D:$E,MATCH("HOME",'UCL2'!$D$1:$E$1,0),0),"")&amp;IFERROR(VLOOKUP(DL$2&amp;$A14,'EU2'!$C:$F,MATCH("AWAY",'EU2'!$C$1:$F$1,0),0),"")&amp;IFERROR(VLOOKUP(DL$2&amp;$A14,'EU2'!$D:$E,MATCH("HOME",'EU2'!$D$1:$E$1,0),0),"")&amp;IFERROR(VLOOKUP(DL$2&amp;$A14,'EUC2'!$C:$F,MATCH("AWAY",'EUC2'!$C$1:$F$1,0),0),"")&amp;IFERROR(VLOOKUP(DL$2&amp;$A14,'EUC2'!$D:$E,MATCH("HOME",'EUC2'!$D$1:$E$1,0),0),"")</f>
        <v/>
      </c>
      <c r="DM14" s="25" t="str">
        <f>IFERROR(VLOOKUP(DM$2&amp;$B14,'FPL FIX2'!$N$1:$Q$400,MATCH("HOME",'FPL FIX2'!$N$1:$Q$1,0),0),"")&amp;IFERROR(VLOOKUP(DM$2&amp;$B14,'FPL FIX2'!$O$1:$P$400,MATCH("AWAY",'FPL FIX2'!$O$1:$P$1,0),0),"")&amp;IFERROR(VLOOKUP(DM$2&amp;$A14,'FA2'!$A:$D,MATCH("AWAY",'FA2'!$A$1:$D$1,0),0),"")&amp;IFERROR(VLOOKUP(DM$2&amp;$A14,'FA2'!$B:$C,MATCH("HOME",'FA2'!$B$1:$C$1,0),0),"")&amp;IFERROR(VLOOKUP(DM$2&amp;$A14,'EFL2'!$A:$D,MATCH("AWAY",'EFL2'!$A$1:$D$1,0),0),"")&amp;IFERROR(VLOOKUP(DM$2&amp;$A14,'EFL2'!$B:$C,MATCH("HOME",'EFL2'!$B$1:$C$1,0),0),"")&amp;IFERROR(VLOOKUP(DM$2&amp;$A14,'UCL2'!$C:$F,MATCH("AWAY",'UCL2'!$C$1:$F$1,0),0),"")&amp;IFERROR(VLOOKUP(DM$2&amp;$A14,'UCL2'!$D:$E,MATCH("HOME",'UCL2'!$D$1:$E$1,0),0),"")&amp;IFERROR(VLOOKUP(DM$2&amp;$A14,'EU2'!$C:$F,MATCH("AWAY",'EU2'!$C$1:$F$1,0),0),"")&amp;IFERROR(VLOOKUP(DM$2&amp;$A14,'EU2'!$D:$E,MATCH("HOME",'EU2'!$D$1:$E$1,0),0),"")&amp;IFERROR(VLOOKUP(DM$2&amp;$A14,'EUC2'!$C:$F,MATCH("AWAY",'EUC2'!$C$1:$F$1,0),0),"")&amp;IFERROR(VLOOKUP(DM$2&amp;$A14,'EUC2'!$D:$E,MATCH("HOME",'EUC2'!$D$1:$E$1,0),0),"")</f>
        <v/>
      </c>
      <c r="DN14" s="25" t="str">
        <f>IFERROR(VLOOKUP(DN$2&amp;$B14,'FPL FIX2'!$N$1:$Q$400,MATCH("HOME",'FPL FIX2'!$N$1:$Q$1,0),0),"")&amp;IFERROR(VLOOKUP(DN$2&amp;$B14,'FPL FIX2'!$O$1:$P$400,MATCH("AWAY",'FPL FIX2'!$O$1:$P$1,0),0),"")&amp;IFERROR(VLOOKUP(DN$2&amp;$A14,'FA2'!$A:$D,MATCH("AWAY",'FA2'!$A$1:$D$1,0),0),"")&amp;IFERROR(VLOOKUP(DN$2&amp;$A14,'FA2'!$B:$C,MATCH("HOME",'FA2'!$B$1:$C$1,0),0),"")&amp;IFERROR(VLOOKUP(DN$2&amp;$A14,'EFL2'!$A:$D,MATCH("AWAY",'EFL2'!$A$1:$D$1,0),0),"")&amp;IFERROR(VLOOKUP(DN$2&amp;$A14,'EFL2'!$B:$C,MATCH("HOME",'EFL2'!$B$1:$C$1,0),0),"")&amp;IFERROR(VLOOKUP(DN$2&amp;$A14,'UCL2'!$C:$F,MATCH("AWAY",'UCL2'!$C$1:$F$1,0),0),"")&amp;IFERROR(VLOOKUP(DN$2&amp;$A14,'UCL2'!$D:$E,MATCH("HOME",'UCL2'!$D$1:$E$1,0),0),"")&amp;IFERROR(VLOOKUP(DN$2&amp;$A14,'EU2'!$C:$F,MATCH("AWAY",'EU2'!$C$1:$F$1,0),0),"")&amp;IFERROR(VLOOKUP(DN$2&amp;$A14,'EU2'!$D:$E,MATCH("HOME",'EU2'!$D$1:$E$1,0),0),"")&amp;IFERROR(VLOOKUP(DN$2&amp;$A14,'EUC2'!$C:$F,MATCH("AWAY",'EUC2'!$C$1:$F$1,0),0),"")&amp;IFERROR(VLOOKUP(DN$2&amp;$A14,'EUC2'!$D:$E,MATCH("HOME",'EUC2'!$D$1:$E$1,0),0),"")</f>
        <v/>
      </c>
      <c r="DO14" s="25" t="str">
        <f>IFERROR(VLOOKUP(DO$2&amp;$B14,'FPL FIX2'!$N$1:$Q$400,MATCH("HOME",'FPL FIX2'!$N$1:$Q$1,0),0),"")&amp;IFERROR(VLOOKUP(DO$2&amp;$B14,'FPL FIX2'!$O$1:$P$400,MATCH("AWAY",'FPL FIX2'!$O$1:$P$1,0),0),"")&amp;IFERROR(VLOOKUP(DO$2&amp;$A14,'FA2'!$A:$D,MATCH("AWAY",'FA2'!$A$1:$D$1,0),0),"")&amp;IFERROR(VLOOKUP(DO$2&amp;$A14,'FA2'!$B:$C,MATCH("HOME",'FA2'!$B$1:$C$1,0),0),"")&amp;IFERROR(VLOOKUP(DO$2&amp;$A14,'EFL2'!$A:$D,MATCH("AWAY",'EFL2'!$A$1:$D$1,0),0),"")&amp;IFERROR(VLOOKUP(DO$2&amp;$A14,'EFL2'!$B:$C,MATCH("HOME",'EFL2'!$B$1:$C$1,0),0),"")&amp;IFERROR(VLOOKUP(DO$2&amp;$A14,'UCL2'!$C:$F,MATCH("AWAY",'UCL2'!$C$1:$F$1,0),0),"")&amp;IFERROR(VLOOKUP(DO$2&amp;$A14,'UCL2'!$D:$E,MATCH("HOME",'UCL2'!$D$1:$E$1,0),0),"")&amp;IFERROR(VLOOKUP(DO$2&amp;$A14,'EU2'!$C:$F,MATCH("AWAY",'EU2'!$C$1:$F$1,0),0),"")&amp;IFERROR(VLOOKUP(DO$2&amp;$A14,'EU2'!$D:$E,MATCH("HOME",'EU2'!$D$1:$E$1,0),0),"")&amp;IFERROR(VLOOKUP(DO$2&amp;$A14,'EUC2'!$C:$F,MATCH("AWAY",'EUC2'!$C$1:$F$1,0),0),"")&amp;IFERROR(VLOOKUP(DO$2&amp;$A14,'EUC2'!$D:$E,MATCH("HOME",'EUC2'!$D$1:$E$1,0),0),"")</f>
        <v/>
      </c>
      <c r="DP14" s="25" t="str">
        <f>IFERROR(VLOOKUP(DP$2&amp;$B14,'FPL FIX2'!$N$1:$Q$400,MATCH("HOME",'FPL FIX2'!$N$1:$Q$1,0),0),"")&amp;IFERROR(VLOOKUP(DP$2&amp;$B14,'FPL FIX2'!$O$1:$P$400,MATCH("AWAY",'FPL FIX2'!$O$1:$P$1,0),0),"")&amp;IFERROR(VLOOKUP(DP$2&amp;$A14,'FA2'!$A:$D,MATCH("AWAY",'FA2'!$A$1:$D$1,0),0),"")&amp;IFERROR(VLOOKUP(DP$2&amp;$A14,'FA2'!$B:$C,MATCH("HOME",'FA2'!$B$1:$C$1,0),0),"")&amp;IFERROR(VLOOKUP(DP$2&amp;$A14,'EFL2'!$A:$D,MATCH("AWAY",'EFL2'!$A$1:$D$1,0),0),"")&amp;IFERROR(VLOOKUP(DP$2&amp;$A14,'EFL2'!$B:$C,MATCH("HOME",'EFL2'!$B$1:$C$1,0),0),"")&amp;IFERROR(VLOOKUP(DP$2&amp;$A14,'UCL2'!$C:$F,MATCH("AWAY",'UCL2'!$C$1:$F$1,0),0),"")&amp;IFERROR(VLOOKUP(DP$2&amp;$A14,'UCL2'!$D:$E,MATCH("HOME",'UCL2'!$D$1:$E$1,0),0),"")&amp;IFERROR(VLOOKUP(DP$2&amp;$A14,'EU2'!$C:$F,MATCH("AWAY",'EU2'!$C$1:$F$1,0),0),"")&amp;IFERROR(VLOOKUP(DP$2&amp;$A14,'EU2'!$D:$E,MATCH("HOME",'EU2'!$D$1:$E$1,0),0),"")&amp;IFERROR(VLOOKUP(DP$2&amp;$A14,'EUC2'!$C:$F,MATCH("AWAY",'EUC2'!$C$1:$F$1,0),0),"")&amp;IFERROR(VLOOKUP(DP$2&amp;$A14,'EUC2'!$D:$E,MATCH("HOME",'EUC2'!$D$1:$E$1,0),0),"")</f>
        <v/>
      </c>
      <c r="DQ14" s="25" t="str">
        <f>IFERROR(VLOOKUP(DQ$2&amp;$B14,'FPL FIX2'!$N$1:$Q$400,MATCH("HOME",'FPL FIX2'!$N$1:$Q$1,0),0),"")&amp;IFERROR(VLOOKUP(DQ$2&amp;$B14,'FPL FIX2'!$O$1:$P$400,MATCH("AWAY",'FPL FIX2'!$O$1:$P$1,0),0),"")&amp;IFERROR(VLOOKUP(DQ$2&amp;$A14,'FA2'!$A:$D,MATCH("AWAY",'FA2'!$A$1:$D$1,0),0),"")&amp;IFERROR(VLOOKUP(DQ$2&amp;$A14,'FA2'!$B:$C,MATCH("HOME",'FA2'!$B$1:$C$1,0),0),"")&amp;IFERROR(VLOOKUP(DQ$2&amp;$A14,'EFL2'!$A:$D,MATCH("AWAY",'EFL2'!$A$1:$D$1,0),0),"")&amp;IFERROR(VLOOKUP(DQ$2&amp;$A14,'EFL2'!$B:$C,MATCH("HOME",'EFL2'!$B$1:$C$1,0),0),"")&amp;IFERROR(VLOOKUP(DQ$2&amp;$A14,'UCL2'!$C:$F,MATCH("AWAY",'UCL2'!$C$1:$F$1,0),0),"")&amp;IFERROR(VLOOKUP(DQ$2&amp;$A14,'UCL2'!$D:$E,MATCH("HOME",'UCL2'!$D$1:$E$1,0),0),"")&amp;IFERROR(VLOOKUP(DQ$2&amp;$A14,'EU2'!$C:$F,MATCH("AWAY",'EU2'!$C$1:$F$1,0),0),"")&amp;IFERROR(VLOOKUP(DQ$2&amp;$A14,'EU2'!$D:$E,MATCH("HOME",'EU2'!$D$1:$E$1,0),0),"")&amp;IFERROR(VLOOKUP(DQ$2&amp;$A14,'EUC2'!$C:$F,MATCH("AWAY",'EUC2'!$C$1:$F$1,0),0),"")&amp;IFERROR(VLOOKUP(DQ$2&amp;$A14,'EUC2'!$D:$E,MATCH("HOME",'EUC2'!$D$1:$E$1,0),0),"")</f>
        <v/>
      </c>
      <c r="DR14" s="25" t="str">
        <f>IFERROR(VLOOKUP(DR$2&amp;$B14,'FPL FIX2'!$N$1:$Q$400,MATCH("HOME",'FPL FIX2'!$N$1:$Q$1,0),0),"")&amp;IFERROR(VLOOKUP(DR$2&amp;$B14,'FPL FIX2'!$O$1:$P$400,MATCH("AWAY",'FPL FIX2'!$O$1:$P$1,0),0),"")&amp;IFERROR(VLOOKUP(DR$2&amp;$A14,'FA2'!$A:$D,MATCH("AWAY",'FA2'!$A$1:$D$1,0),0),"")&amp;IFERROR(VLOOKUP(DR$2&amp;$A14,'FA2'!$B:$C,MATCH("HOME",'FA2'!$B$1:$C$1,0),0),"")&amp;IFERROR(VLOOKUP(DR$2&amp;$A14,'EFL2'!$A:$D,MATCH("AWAY",'EFL2'!$A$1:$D$1,0),0),"")&amp;IFERROR(VLOOKUP(DR$2&amp;$A14,'EFL2'!$B:$C,MATCH("HOME",'EFL2'!$B$1:$C$1,0),0),"")&amp;IFERROR(VLOOKUP(DR$2&amp;$A14,'UCL2'!$C:$F,MATCH("AWAY",'UCL2'!$C$1:$F$1,0),0),"")&amp;IFERROR(VLOOKUP(DR$2&amp;$A14,'UCL2'!$D:$E,MATCH("HOME",'UCL2'!$D$1:$E$1,0),0),"")&amp;IFERROR(VLOOKUP(DR$2&amp;$A14,'EU2'!$C:$F,MATCH("AWAY",'EU2'!$C$1:$F$1,0),0),"")&amp;IFERROR(VLOOKUP(DR$2&amp;$A14,'EU2'!$D:$E,MATCH("HOME",'EU2'!$D$1:$E$1,0),0),"")&amp;IFERROR(VLOOKUP(DR$2&amp;$A14,'EUC2'!$C:$F,MATCH("AWAY",'EUC2'!$C$1:$F$1,0),0),"")&amp;IFERROR(VLOOKUP(DR$2&amp;$A14,'EUC2'!$D:$E,MATCH("HOME",'EUC2'!$D$1:$E$1,0),0),"")</f>
        <v/>
      </c>
      <c r="DS14" s="25" t="str">
        <f>IFERROR(VLOOKUP(DS$2&amp;$B14,'FPL FIX2'!$N$1:$Q$400,MATCH("HOME",'FPL FIX2'!$N$1:$Q$1,0),0),"")&amp;IFERROR(VLOOKUP(DS$2&amp;$B14,'FPL FIX2'!$O$1:$P$400,MATCH("AWAY",'FPL FIX2'!$O$1:$P$1,0),0),"")&amp;IFERROR(VLOOKUP(DS$2&amp;$A14,'FA2'!$A:$D,MATCH("AWAY",'FA2'!$A$1:$D$1,0),0),"")&amp;IFERROR(VLOOKUP(DS$2&amp;$A14,'FA2'!$B:$C,MATCH("HOME",'FA2'!$B$1:$C$1,0),0),"")&amp;IFERROR(VLOOKUP(DS$2&amp;$A14,'EFL2'!$A:$D,MATCH("AWAY",'EFL2'!$A$1:$D$1,0),0),"")&amp;IFERROR(VLOOKUP(DS$2&amp;$A14,'EFL2'!$B:$C,MATCH("HOME",'EFL2'!$B$1:$C$1,0),0),"")&amp;IFERROR(VLOOKUP(DS$2&amp;$A14,'UCL2'!$C:$F,MATCH("AWAY",'UCL2'!$C$1:$F$1,0),0),"")&amp;IFERROR(VLOOKUP(DS$2&amp;$A14,'UCL2'!$D:$E,MATCH("HOME",'UCL2'!$D$1:$E$1,0),0),"")&amp;IFERROR(VLOOKUP(DS$2&amp;$A14,'EU2'!$C:$F,MATCH("AWAY",'EU2'!$C$1:$F$1,0),0),"")&amp;IFERROR(VLOOKUP(DS$2&amp;$A14,'EU2'!$D:$E,MATCH("HOME",'EU2'!$D$1:$E$1,0),0),"")&amp;IFERROR(VLOOKUP(DS$2&amp;$A14,'EUC2'!$C:$F,MATCH("AWAY",'EUC2'!$C$1:$F$1,0),0),"")&amp;IFERROR(VLOOKUP(DS$2&amp;$A14,'EUC2'!$D:$E,MATCH("HOME",'EUC2'!$D$1:$E$1,0),0),"")</f>
        <v/>
      </c>
      <c r="DT14" s="25" t="str">
        <f>IFERROR(VLOOKUP(DT$2&amp;$B14,'FPL FIX2'!$N$1:$Q$400,MATCH("HOME",'FPL FIX2'!$N$1:$Q$1,0),0),"")&amp;IFERROR(VLOOKUP(DT$2&amp;$B14,'FPL FIX2'!$O$1:$P$400,MATCH("AWAY",'FPL FIX2'!$O$1:$P$1,0),0),"")&amp;IFERROR(VLOOKUP(DT$2&amp;$A14,'FA2'!$A:$D,MATCH("AWAY",'FA2'!$A$1:$D$1,0),0),"")&amp;IFERROR(VLOOKUP(DT$2&amp;$A14,'FA2'!$B:$C,MATCH("HOME",'FA2'!$B$1:$C$1,0),0),"")&amp;IFERROR(VLOOKUP(DT$2&amp;$A14,'EFL2'!$A:$D,MATCH("AWAY",'EFL2'!$A$1:$D$1,0),0),"")&amp;IFERROR(VLOOKUP(DT$2&amp;$A14,'EFL2'!$B:$C,MATCH("HOME",'EFL2'!$B$1:$C$1,0),0),"")&amp;IFERROR(VLOOKUP(DT$2&amp;$A14,'UCL2'!$C:$F,MATCH("AWAY",'UCL2'!$C$1:$F$1,0),0),"")&amp;IFERROR(VLOOKUP(DT$2&amp;$A14,'UCL2'!$D:$E,MATCH("HOME",'UCL2'!$D$1:$E$1,0),0),"")&amp;IFERROR(VLOOKUP(DT$2&amp;$A14,'EU2'!$C:$F,MATCH("AWAY",'EU2'!$C$1:$F$1,0),0),"")&amp;IFERROR(VLOOKUP(DT$2&amp;$A14,'EU2'!$D:$E,MATCH("HOME",'EU2'!$D$1:$E$1,0),0),"")&amp;IFERROR(VLOOKUP(DT$2&amp;$A14,'EUC2'!$C:$F,MATCH("AWAY",'EUC2'!$C$1:$F$1,0),0),"")&amp;IFERROR(VLOOKUP(DT$2&amp;$A14,'EUC2'!$D:$E,MATCH("HOME",'EUC2'!$D$1:$E$1,0),0),"")</f>
        <v/>
      </c>
      <c r="DU14" s="25" t="str">
        <f>IFERROR(VLOOKUP(DU$2&amp;$B14,'FPL FIX2'!$N$1:$Q$400,MATCH("HOME",'FPL FIX2'!$N$1:$Q$1,0),0),"")&amp;IFERROR(VLOOKUP(DU$2&amp;$B14,'FPL FIX2'!$O$1:$P$400,MATCH("AWAY",'FPL FIX2'!$O$1:$P$1,0),0),"")&amp;IFERROR(VLOOKUP(DU$2&amp;$A14,'FA2'!$A:$D,MATCH("AWAY",'FA2'!$A$1:$D$1,0),0),"")&amp;IFERROR(VLOOKUP(DU$2&amp;$A14,'FA2'!$B:$C,MATCH("HOME",'FA2'!$B$1:$C$1,0),0),"")&amp;IFERROR(VLOOKUP(DU$2&amp;$A14,'EFL2'!$A:$D,MATCH("AWAY",'EFL2'!$A$1:$D$1,0),0),"")&amp;IFERROR(VLOOKUP(DU$2&amp;$A14,'EFL2'!$B:$C,MATCH("HOME",'EFL2'!$B$1:$C$1,0),0),"")&amp;IFERROR(VLOOKUP(DU$2&amp;$A14,'UCL2'!$C:$F,MATCH("AWAY",'UCL2'!$C$1:$F$1,0),0),"")&amp;IFERROR(VLOOKUP(DU$2&amp;$A14,'UCL2'!$D:$E,MATCH("HOME",'UCL2'!$D$1:$E$1,0),0),"")&amp;IFERROR(VLOOKUP(DU$2&amp;$A14,'EU2'!$C:$F,MATCH("AWAY",'EU2'!$C$1:$F$1,0),0),"")&amp;IFERROR(VLOOKUP(DU$2&amp;$A14,'EU2'!$D:$E,MATCH("HOME",'EU2'!$D$1:$E$1,0),0),"")&amp;IFERROR(VLOOKUP(DU$2&amp;$A14,'EUC2'!$C:$F,MATCH("AWAY",'EUC2'!$C$1:$F$1,0),0),"")&amp;IFERROR(VLOOKUP(DU$2&amp;$A14,'EUC2'!$D:$E,MATCH("HOME",'EUC2'!$D$1:$E$1,0),0),"")</f>
        <v/>
      </c>
      <c r="DV14" s="25" t="str">
        <f>IFERROR(VLOOKUP(DV$2&amp;$B14,'FPL FIX2'!$N$1:$Q$400,MATCH("HOME",'FPL FIX2'!$N$1:$Q$1,0),0),"")&amp;IFERROR(VLOOKUP(DV$2&amp;$B14,'FPL FIX2'!$O$1:$P$400,MATCH("AWAY",'FPL FIX2'!$O$1:$P$1,0),0),"")&amp;IFERROR(VLOOKUP(DV$2&amp;$A14,'FA2'!$A:$D,MATCH("AWAY",'FA2'!$A$1:$D$1,0),0),"")&amp;IFERROR(VLOOKUP(DV$2&amp;$A14,'FA2'!$B:$C,MATCH("HOME",'FA2'!$B$1:$C$1,0),0),"")&amp;IFERROR(VLOOKUP(DV$2&amp;$A14,'EFL2'!$A:$D,MATCH("AWAY",'EFL2'!$A$1:$D$1,0),0),"")&amp;IFERROR(VLOOKUP(DV$2&amp;$A14,'EFL2'!$B:$C,MATCH("HOME",'EFL2'!$B$1:$C$1,0),0),"")&amp;IFERROR(VLOOKUP(DV$2&amp;$A14,'UCL2'!$C:$F,MATCH("AWAY",'UCL2'!$C$1:$F$1,0),0),"")&amp;IFERROR(VLOOKUP(DV$2&amp;$A14,'UCL2'!$D:$E,MATCH("HOME",'UCL2'!$D$1:$E$1,0),0),"")&amp;IFERROR(VLOOKUP(DV$2&amp;$A14,'EU2'!$C:$F,MATCH("AWAY",'EU2'!$C$1:$F$1,0),0),"")&amp;IFERROR(VLOOKUP(DV$2&amp;$A14,'EU2'!$D:$E,MATCH("HOME",'EU2'!$D$1:$E$1,0),0),"")&amp;IFERROR(VLOOKUP(DV$2&amp;$A14,'EUC2'!$C:$F,MATCH("AWAY",'EUC2'!$C$1:$F$1,0),0),"")&amp;IFERROR(VLOOKUP(DV$2&amp;$A14,'EUC2'!$D:$E,MATCH("HOME",'EUC2'!$D$1:$E$1,0),0),"")</f>
        <v/>
      </c>
      <c r="DW14" s="25" t="str">
        <f>IFERROR(VLOOKUP(DW$2&amp;$B14,'FPL FIX2'!$N$1:$Q$400,MATCH("HOME",'FPL FIX2'!$N$1:$Q$1,0),0),"")&amp;IFERROR(VLOOKUP(DW$2&amp;$B14,'FPL FIX2'!$O$1:$P$400,MATCH("AWAY",'FPL FIX2'!$O$1:$P$1,0),0),"")&amp;IFERROR(VLOOKUP(DW$2&amp;$A14,'FA2'!$A:$D,MATCH("AWAY",'FA2'!$A$1:$D$1,0),0),"")&amp;IFERROR(VLOOKUP(DW$2&amp;$A14,'FA2'!$B:$C,MATCH("HOME",'FA2'!$B$1:$C$1,0),0),"")&amp;IFERROR(VLOOKUP(DW$2&amp;$A14,'EFL2'!$A:$D,MATCH("AWAY",'EFL2'!$A$1:$D$1,0),0),"")&amp;IFERROR(VLOOKUP(DW$2&amp;$A14,'EFL2'!$B:$C,MATCH("HOME",'EFL2'!$B$1:$C$1,0),0),"")&amp;IFERROR(VLOOKUP(DW$2&amp;$A14,'UCL2'!$C:$F,MATCH("AWAY",'UCL2'!$C$1:$F$1,0),0),"")&amp;IFERROR(VLOOKUP(DW$2&amp;$A14,'UCL2'!$D:$E,MATCH("HOME",'UCL2'!$D$1:$E$1,0),0),"")&amp;IFERROR(VLOOKUP(DW$2&amp;$A14,'EU2'!$C:$F,MATCH("AWAY",'EU2'!$C$1:$F$1,0),0),"")&amp;IFERROR(VLOOKUP(DW$2&amp;$A14,'EU2'!$D:$E,MATCH("HOME",'EU2'!$D$1:$E$1,0),0),"")&amp;IFERROR(VLOOKUP(DW$2&amp;$A14,'EUC2'!$C:$F,MATCH("AWAY",'EUC2'!$C$1:$F$1,0),0),"")&amp;IFERROR(VLOOKUP(DW$2&amp;$A14,'EUC2'!$D:$E,MATCH("HOME",'EUC2'!$D$1:$E$1,0),0),"")</f>
        <v/>
      </c>
      <c r="DX14" s="25" t="str">
        <f>IFERROR(VLOOKUP(DX$2&amp;$B14,'FPL FIX2'!$N$1:$Q$400,MATCH("HOME",'FPL FIX2'!$N$1:$Q$1,0),0),"")&amp;IFERROR(VLOOKUP(DX$2&amp;$B14,'FPL FIX2'!$O$1:$P$400,MATCH("AWAY",'FPL FIX2'!$O$1:$P$1,0),0),"")&amp;IFERROR(VLOOKUP(DX$2&amp;$A14,'FA2'!$A:$D,MATCH("AWAY",'FA2'!$A$1:$D$1,0),0),"")&amp;IFERROR(VLOOKUP(DX$2&amp;$A14,'FA2'!$B:$C,MATCH("HOME",'FA2'!$B$1:$C$1,0),0),"")&amp;IFERROR(VLOOKUP(DX$2&amp;$A14,'EFL2'!$A:$D,MATCH("AWAY",'EFL2'!$A$1:$D$1,0),0),"")&amp;IFERROR(VLOOKUP(DX$2&amp;$A14,'EFL2'!$B:$C,MATCH("HOME",'EFL2'!$B$1:$C$1,0),0),"")&amp;IFERROR(VLOOKUP(DX$2&amp;$A14,'UCL2'!$C:$F,MATCH("AWAY",'UCL2'!$C$1:$F$1,0),0),"")&amp;IFERROR(VLOOKUP(DX$2&amp;$A14,'UCL2'!$D:$E,MATCH("HOME",'UCL2'!$D$1:$E$1,0),0),"")&amp;IFERROR(VLOOKUP(DX$2&amp;$A14,'EU2'!$C:$F,MATCH("AWAY",'EU2'!$C$1:$F$1,0),0),"")&amp;IFERROR(VLOOKUP(DX$2&amp;$A14,'EU2'!$D:$E,MATCH("HOME",'EU2'!$D$1:$E$1,0),0),"")&amp;IFERROR(VLOOKUP(DX$2&amp;$A14,'EUC2'!$C:$F,MATCH("AWAY",'EUC2'!$C$1:$F$1,0),0),"")&amp;IFERROR(VLOOKUP(DX$2&amp;$A14,'EUC2'!$D:$E,MATCH("HOME",'EUC2'!$D$1:$E$1,0),0),"")</f>
        <v/>
      </c>
      <c r="DY14" s="25" t="str">
        <f>IFERROR(VLOOKUP(DY$2&amp;$B14,'FPL FIX2'!$N$1:$Q$400,MATCH("HOME",'FPL FIX2'!$N$1:$Q$1,0),0),"")&amp;IFERROR(VLOOKUP(DY$2&amp;$B14,'FPL FIX2'!$O$1:$P$400,MATCH("AWAY",'FPL FIX2'!$O$1:$P$1,0),0),"")&amp;IFERROR(VLOOKUP(DY$2&amp;$A14,'FA2'!$A:$D,MATCH("AWAY",'FA2'!$A$1:$D$1,0),0),"")&amp;IFERROR(VLOOKUP(DY$2&amp;$A14,'FA2'!$B:$C,MATCH("HOME",'FA2'!$B$1:$C$1,0),0),"")&amp;IFERROR(VLOOKUP(DY$2&amp;$A14,'EFL2'!$A:$D,MATCH("AWAY",'EFL2'!$A$1:$D$1,0),0),"")&amp;IFERROR(VLOOKUP(DY$2&amp;$A14,'EFL2'!$B:$C,MATCH("HOME",'EFL2'!$B$1:$C$1,0),0),"")&amp;IFERROR(VLOOKUP(DY$2&amp;$A14,'UCL2'!$C:$F,MATCH("AWAY",'UCL2'!$C$1:$F$1,0),0),"")&amp;IFERROR(VLOOKUP(DY$2&amp;$A14,'UCL2'!$D:$E,MATCH("HOME",'UCL2'!$D$1:$E$1,0),0),"")&amp;IFERROR(VLOOKUP(DY$2&amp;$A14,'EU2'!$C:$F,MATCH("AWAY",'EU2'!$C$1:$F$1,0),0),"")&amp;IFERROR(VLOOKUP(DY$2&amp;$A14,'EU2'!$D:$E,MATCH("HOME",'EU2'!$D$1:$E$1,0),0),"")&amp;IFERROR(VLOOKUP(DY$2&amp;$A14,'EUC2'!$C:$F,MATCH("AWAY",'EUC2'!$C$1:$F$1,0),0),"")&amp;IFERROR(VLOOKUP(DY$2&amp;$A14,'EUC2'!$D:$E,MATCH("HOME",'EUC2'!$D$1:$E$1,0),0),"")</f>
        <v/>
      </c>
      <c r="DZ14" s="25" t="str">
        <f>IFERROR(VLOOKUP(DZ$2&amp;$B14,'FPL FIX2'!$N$1:$Q$400,MATCH("HOME",'FPL FIX2'!$N$1:$Q$1,0),0),"")&amp;IFERROR(VLOOKUP(DZ$2&amp;$B14,'FPL FIX2'!$O$1:$P$400,MATCH("AWAY",'FPL FIX2'!$O$1:$P$1,0),0),"")&amp;IFERROR(VLOOKUP(DZ$2&amp;$A14,'FA2'!$A:$D,MATCH("AWAY",'FA2'!$A$1:$D$1,0),0),"")&amp;IFERROR(VLOOKUP(DZ$2&amp;$A14,'FA2'!$B:$C,MATCH("HOME",'FA2'!$B$1:$C$1,0),0),"")&amp;IFERROR(VLOOKUP(DZ$2&amp;$A14,'EFL2'!$A:$D,MATCH("AWAY",'EFL2'!$A$1:$D$1,0),0),"")&amp;IFERROR(VLOOKUP(DZ$2&amp;$A14,'EFL2'!$B:$C,MATCH("HOME",'EFL2'!$B$1:$C$1,0),0),"")&amp;IFERROR(VLOOKUP(DZ$2&amp;$A14,'UCL2'!$C:$F,MATCH("AWAY",'UCL2'!$C$1:$F$1,0),0),"")&amp;IFERROR(VLOOKUP(DZ$2&amp;$A14,'UCL2'!$D:$E,MATCH("HOME",'UCL2'!$D$1:$E$1,0),0),"")&amp;IFERROR(VLOOKUP(DZ$2&amp;$A14,'EU2'!$C:$F,MATCH("AWAY",'EU2'!$C$1:$F$1,0),0),"")&amp;IFERROR(VLOOKUP(DZ$2&amp;$A14,'EU2'!$D:$E,MATCH("HOME",'EU2'!$D$1:$E$1,0),0),"")&amp;IFERROR(VLOOKUP(DZ$2&amp;$A14,'EUC2'!$C:$F,MATCH("AWAY",'EUC2'!$C$1:$F$1,0),0),"")&amp;IFERROR(VLOOKUP(DZ$2&amp;$A14,'EUC2'!$D:$E,MATCH("HOME",'EUC2'!$D$1:$E$1,0),0),"")</f>
        <v/>
      </c>
      <c r="EA14" s="25" t="str">
        <f>IFERROR(VLOOKUP(EA$2&amp;$B14,'FPL FIX2'!$N$1:$Q$400,MATCH("HOME",'FPL FIX2'!$N$1:$Q$1,0),0),"")&amp;IFERROR(VLOOKUP(EA$2&amp;$B14,'FPL FIX2'!$O$1:$P$400,MATCH("AWAY",'FPL FIX2'!$O$1:$P$1,0),0),"")&amp;IFERROR(VLOOKUP(EA$2&amp;$A14,'FA2'!$A:$D,MATCH("AWAY",'FA2'!$A$1:$D$1,0),0),"")&amp;IFERROR(VLOOKUP(EA$2&amp;$A14,'FA2'!$B:$C,MATCH("HOME",'FA2'!$B$1:$C$1,0),0),"")&amp;IFERROR(VLOOKUP(EA$2&amp;$A14,'EFL2'!$A:$D,MATCH("AWAY",'EFL2'!$A$1:$D$1,0),0),"")&amp;IFERROR(VLOOKUP(EA$2&amp;$A14,'EFL2'!$B:$C,MATCH("HOME",'EFL2'!$B$1:$C$1,0),0),"")&amp;IFERROR(VLOOKUP(EA$2&amp;$A14,'UCL2'!$C:$F,MATCH("AWAY",'UCL2'!$C$1:$F$1,0),0),"")&amp;IFERROR(VLOOKUP(EA$2&amp;$A14,'UCL2'!$D:$E,MATCH("HOME",'UCL2'!$D$1:$E$1,0),0),"")&amp;IFERROR(VLOOKUP(EA$2&amp;$A14,'EU2'!$C:$F,MATCH("AWAY",'EU2'!$C$1:$F$1,0),0),"")&amp;IFERROR(VLOOKUP(EA$2&amp;$A14,'EU2'!$D:$E,MATCH("HOME",'EU2'!$D$1:$E$1,0),0),"")&amp;IFERROR(VLOOKUP(EA$2&amp;$A14,'EUC2'!$C:$F,MATCH("AWAY",'EUC2'!$C$1:$F$1,0),0),"")&amp;IFERROR(VLOOKUP(EA$2&amp;$A14,'EUC2'!$D:$E,MATCH("HOME",'EUC2'!$D$1:$E$1,0),0),"")</f>
        <v/>
      </c>
      <c r="EB14" s="25" t="str">
        <f>IFERROR(VLOOKUP(EB$2&amp;$B14,'FPL FIX2'!$N$1:$Q$400,MATCH("HOME",'FPL FIX2'!$N$1:$Q$1,0),0),"")&amp;IFERROR(VLOOKUP(EB$2&amp;$B14,'FPL FIX2'!$O$1:$P$400,MATCH("AWAY",'FPL FIX2'!$O$1:$P$1,0),0),"")&amp;IFERROR(VLOOKUP(EB$2&amp;$A14,'FA2'!$A:$D,MATCH("AWAY",'FA2'!$A$1:$D$1,0),0),"")&amp;IFERROR(VLOOKUP(EB$2&amp;$A14,'FA2'!$B:$C,MATCH("HOME",'FA2'!$B$1:$C$1,0),0),"")&amp;IFERROR(VLOOKUP(EB$2&amp;$A14,'EFL2'!$A:$D,MATCH("AWAY",'EFL2'!$A$1:$D$1,0),0),"")&amp;IFERROR(VLOOKUP(EB$2&amp;$A14,'EFL2'!$B:$C,MATCH("HOME",'EFL2'!$B$1:$C$1,0),0),"")&amp;IFERROR(VLOOKUP(EB$2&amp;$A14,'UCL2'!$C:$F,MATCH("AWAY",'UCL2'!$C$1:$F$1,0),0),"")&amp;IFERROR(VLOOKUP(EB$2&amp;$A14,'UCL2'!$D:$E,MATCH("HOME",'UCL2'!$D$1:$E$1,0),0),"")&amp;IFERROR(VLOOKUP(EB$2&amp;$A14,'EU2'!$C:$F,MATCH("AWAY",'EU2'!$C$1:$F$1,0),0),"")&amp;IFERROR(VLOOKUP(EB$2&amp;$A14,'EU2'!$D:$E,MATCH("HOME",'EU2'!$D$1:$E$1,0),0),"")&amp;IFERROR(VLOOKUP(EB$2&amp;$A14,'EUC2'!$C:$F,MATCH("AWAY",'EUC2'!$C$1:$F$1,0),0),"")&amp;IFERROR(VLOOKUP(EB$2&amp;$A14,'EUC2'!$D:$E,MATCH("HOME",'EUC2'!$D$1:$E$1,0),0),"")</f>
        <v/>
      </c>
      <c r="EC14" s="25" t="str">
        <f>IFERROR(VLOOKUP(EC$2&amp;$B14,'FPL FIX2'!$N$1:$Q$400,MATCH("HOME",'FPL FIX2'!$N$1:$Q$1,0),0),"")&amp;IFERROR(VLOOKUP(EC$2&amp;$B14,'FPL FIX2'!$O$1:$P$400,MATCH("AWAY",'FPL FIX2'!$O$1:$P$1,0),0),"")&amp;IFERROR(VLOOKUP(EC$2&amp;$A14,'FA2'!$A:$D,MATCH("AWAY",'FA2'!$A$1:$D$1,0),0),"")&amp;IFERROR(VLOOKUP(EC$2&amp;$A14,'FA2'!$B:$C,MATCH("HOME",'FA2'!$B$1:$C$1,0),0),"")&amp;IFERROR(VLOOKUP(EC$2&amp;$A14,'EFL2'!$A:$D,MATCH("AWAY",'EFL2'!$A$1:$D$1,0),0),"")&amp;IFERROR(VLOOKUP(EC$2&amp;$A14,'EFL2'!$B:$C,MATCH("HOME",'EFL2'!$B$1:$C$1,0),0),"")&amp;IFERROR(VLOOKUP(EC$2&amp;$A14,'UCL2'!$C:$F,MATCH("AWAY",'UCL2'!$C$1:$F$1,0),0),"")&amp;IFERROR(VLOOKUP(EC$2&amp;$A14,'UCL2'!$D:$E,MATCH("HOME",'UCL2'!$D$1:$E$1,0),0),"")&amp;IFERROR(VLOOKUP(EC$2&amp;$A14,'EU2'!$C:$F,MATCH("AWAY",'EU2'!$C$1:$F$1,0),0),"")&amp;IFERROR(VLOOKUP(EC$2&amp;$A14,'EU2'!$D:$E,MATCH("HOME",'EU2'!$D$1:$E$1,0),0),"")&amp;IFERROR(VLOOKUP(EC$2&amp;$A14,'EUC2'!$C:$F,MATCH("AWAY",'EUC2'!$C$1:$F$1,0),0),"")&amp;IFERROR(VLOOKUP(EC$2&amp;$A14,'EUC2'!$D:$E,MATCH("HOME",'EUC2'!$D$1:$E$1,0),0),"")</f>
        <v/>
      </c>
      <c r="ED14" s="25" t="str">
        <f>IFERROR(VLOOKUP(ED$2&amp;$B14,'FPL FIX2'!$N$1:$Q$400,MATCH("HOME",'FPL FIX2'!$N$1:$Q$1,0),0),"")&amp;IFERROR(VLOOKUP(ED$2&amp;$B14,'FPL FIX2'!$O$1:$P$400,MATCH("AWAY",'FPL FIX2'!$O$1:$P$1,0),0),"")&amp;IFERROR(VLOOKUP(ED$2&amp;$A14,'FA2'!$A:$D,MATCH("AWAY",'FA2'!$A$1:$D$1,0),0),"")&amp;IFERROR(VLOOKUP(ED$2&amp;$A14,'FA2'!$B:$C,MATCH("HOME",'FA2'!$B$1:$C$1,0),0),"")&amp;IFERROR(VLOOKUP(ED$2&amp;$A14,'EFL2'!$A:$D,MATCH("AWAY",'EFL2'!$A$1:$D$1,0),0),"")&amp;IFERROR(VLOOKUP(ED$2&amp;$A14,'EFL2'!$B:$C,MATCH("HOME",'EFL2'!$B$1:$C$1,0),0),"")&amp;IFERROR(VLOOKUP(ED$2&amp;$A14,'UCL2'!$C:$F,MATCH("AWAY",'UCL2'!$C$1:$F$1,0),0),"")&amp;IFERROR(VLOOKUP(ED$2&amp;$A14,'UCL2'!$D:$E,MATCH("HOME",'UCL2'!$D$1:$E$1,0),0),"")&amp;IFERROR(VLOOKUP(ED$2&amp;$A14,'EU2'!$C:$F,MATCH("AWAY",'EU2'!$C$1:$F$1,0),0),"")&amp;IFERROR(VLOOKUP(ED$2&amp;$A14,'EU2'!$D:$E,MATCH("HOME",'EU2'!$D$1:$E$1,0),0),"")&amp;IFERROR(VLOOKUP(ED$2&amp;$A14,'EUC2'!$C:$F,MATCH("AWAY",'EUC2'!$C$1:$F$1,0),0),"")&amp;IFERROR(VLOOKUP(ED$2&amp;$A14,'EUC2'!$D:$E,MATCH("HOME",'EUC2'!$D$1:$E$1,0),0),"")</f>
        <v/>
      </c>
      <c r="EE14" s="25" t="str">
        <f>IFERROR(VLOOKUP(EE$2&amp;$B14,'FPL FIX2'!$N$1:$Q$400,MATCH("HOME",'FPL FIX2'!$N$1:$Q$1,0),0),"")&amp;IFERROR(VLOOKUP(EE$2&amp;$B14,'FPL FIX2'!$O$1:$P$400,MATCH("AWAY",'FPL FIX2'!$O$1:$P$1,0),0),"")&amp;IFERROR(VLOOKUP(EE$2&amp;$A14,'FA2'!$A:$D,MATCH("AWAY",'FA2'!$A$1:$D$1,0),0),"")&amp;IFERROR(VLOOKUP(EE$2&amp;$A14,'FA2'!$B:$C,MATCH("HOME",'FA2'!$B$1:$C$1,0),0),"")&amp;IFERROR(VLOOKUP(EE$2&amp;$A14,'EFL2'!$A:$D,MATCH("AWAY",'EFL2'!$A$1:$D$1,0),0),"")&amp;IFERROR(VLOOKUP(EE$2&amp;$A14,'EFL2'!$B:$C,MATCH("HOME",'EFL2'!$B$1:$C$1,0),0),"")&amp;IFERROR(VLOOKUP(EE$2&amp;$A14,'UCL2'!$C:$F,MATCH("AWAY",'UCL2'!$C$1:$F$1,0),0),"")&amp;IFERROR(VLOOKUP(EE$2&amp;$A14,'UCL2'!$D:$E,MATCH("HOME",'UCL2'!$D$1:$E$1,0),0),"")&amp;IFERROR(VLOOKUP(EE$2&amp;$A14,'EU2'!$C:$F,MATCH("AWAY",'EU2'!$C$1:$F$1,0),0),"")&amp;IFERROR(VLOOKUP(EE$2&amp;$A14,'EU2'!$D:$E,MATCH("HOME",'EU2'!$D$1:$E$1,0),0),"")&amp;IFERROR(VLOOKUP(EE$2&amp;$A14,'EUC2'!$C:$F,MATCH("AWAY",'EUC2'!$C$1:$F$1,0),0),"")&amp;IFERROR(VLOOKUP(EE$2&amp;$A14,'EUC2'!$D:$E,MATCH("HOME",'EUC2'!$D$1:$E$1,0),0),"")</f>
        <v/>
      </c>
      <c r="EF14" s="25" t="str">
        <f>IFERROR(VLOOKUP(EF$2&amp;$B14,'FPL FIX2'!$N$1:$Q$400,MATCH("HOME",'FPL FIX2'!$N$1:$Q$1,0),0),"")&amp;IFERROR(VLOOKUP(EF$2&amp;$B14,'FPL FIX2'!$O$1:$P$400,MATCH("AWAY",'FPL FIX2'!$O$1:$P$1,0),0),"")&amp;IFERROR(VLOOKUP(EF$2&amp;$A14,'FA2'!$A:$D,MATCH("AWAY",'FA2'!$A$1:$D$1,0),0),"")&amp;IFERROR(VLOOKUP(EF$2&amp;$A14,'FA2'!$B:$C,MATCH("HOME",'FA2'!$B$1:$C$1,0),0),"")&amp;IFERROR(VLOOKUP(EF$2&amp;$A14,'EFL2'!$A:$D,MATCH("AWAY",'EFL2'!$A$1:$D$1,0),0),"")&amp;IFERROR(VLOOKUP(EF$2&amp;$A14,'EFL2'!$B:$C,MATCH("HOME",'EFL2'!$B$1:$C$1,0),0),"")&amp;IFERROR(VLOOKUP(EF$2&amp;$A14,'UCL2'!$C:$F,MATCH("AWAY",'UCL2'!$C$1:$F$1,0),0),"")&amp;IFERROR(VLOOKUP(EF$2&amp;$A14,'UCL2'!$D:$E,MATCH("HOME",'UCL2'!$D$1:$E$1,0),0),"")&amp;IFERROR(VLOOKUP(EF$2&amp;$A14,'EU2'!$C:$F,MATCH("AWAY",'EU2'!$C$1:$F$1,0),0),"")&amp;IFERROR(VLOOKUP(EF$2&amp;$A14,'EU2'!$D:$E,MATCH("HOME",'EU2'!$D$1:$E$1,0),0),"")&amp;IFERROR(VLOOKUP(EF$2&amp;$A14,'EUC2'!$C:$F,MATCH("AWAY",'EUC2'!$C$1:$F$1,0),0),"")&amp;IFERROR(VLOOKUP(EF$2&amp;$A14,'EUC2'!$D:$E,MATCH("HOME",'EUC2'!$D$1:$E$1,0),0),"")</f>
        <v/>
      </c>
      <c r="EG14" s="25" t="str">
        <f>IFERROR(VLOOKUP(EG$2&amp;$B14,'FPL FIX2'!$N$1:$Q$400,MATCH("HOME",'FPL FIX2'!$N$1:$Q$1,0),0),"")&amp;IFERROR(VLOOKUP(EG$2&amp;$B14,'FPL FIX2'!$O$1:$P$400,MATCH("AWAY",'FPL FIX2'!$O$1:$P$1,0),0),"")&amp;IFERROR(VLOOKUP(EG$2&amp;$A14,'FA2'!$A:$D,MATCH("AWAY",'FA2'!$A$1:$D$1,0),0),"")&amp;IFERROR(VLOOKUP(EG$2&amp;$A14,'FA2'!$B:$C,MATCH("HOME",'FA2'!$B$1:$C$1,0),0),"")&amp;IFERROR(VLOOKUP(EG$2&amp;$A14,'EFL2'!$A:$D,MATCH("AWAY",'EFL2'!$A$1:$D$1,0),0),"")&amp;IFERROR(VLOOKUP(EG$2&amp;$A14,'EFL2'!$B:$C,MATCH("HOME",'EFL2'!$B$1:$C$1,0),0),"")&amp;IFERROR(VLOOKUP(EG$2&amp;$A14,'UCL2'!$C:$F,MATCH("AWAY",'UCL2'!$C$1:$F$1,0),0),"")&amp;IFERROR(VLOOKUP(EG$2&amp;$A14,'UCL2'!$D:$E,MATCH("HOME",'UCL2'!$D$1:$E$1,0),0),"")&amp;IFERROR(VLOOKUP(EG$2&amp;$A14,'EU2'!$C:$F,MATCH("AWAY",'EU2'!$C$1:$F$1,0),0),"")&amp;IFERROR(VLOOKUP(EG$2&amp;$A14,'EU2'!$D:$E,MATCH("HOME",'EU2'!$D$1:$E$1,0),0),"")&amp;IFERROR(VLOOKUP(EG$2&amp;$A14,'EUC2'!$C:$F,MATCH("AWAY",'EUC2'!$C$1:$F$1,0),0),"")&amp;IFERROR(VLOOKUP(EG$2&amp;$A14,'EUC2'!$D:$E,MATCH("HOME",'EUC2'!$D$1:$E$1,0),0),"")</f>
        <v/>
      </c>
      <c r="EH14" s="25" t="str">
        <f>IFERROR(VLOOKUP(EH$2&amp;$B14,'FPL FIX2'!$N$1:$Q$400,MATCH("HOME",'FPL FIX2'!$N$1:$Q$1,0),0),"")&amp;IFERROR(VLOOKUP(EH$2&amp;$B14,'FPL FIX2'!$O$1:$P$400,MATCH("AWAY",'FPL FIX2'!$O$1:$P$1,0),0),"")&amp;IFERROR(VLOOKUP(EH$2&amp;$A14,'FA2'!$A:$D,MATCH("AWAY",'FA2'!$A$1:$D$1,0),0),"")&amp;IFERROR(VLOOKUP(EH$2&amp;$A14,'FA2'!$B:$C,MATCH("HOME",'FA2'!$B$1:$C$1,0),0),"")&amp;IFERROR(VLOOKUP(EH$2&amp;$A14,'EFL2'!$A:$D,MATCH("AWAY",'EFL2'!$A$1:$D$1,0),0),"")&amp;IFERROR(VLOOKUP(EH$2&amp;$A14,'EFL2'!$B:$C,MATCH("HOME",'EFL2'!$B$1:$C$1,0),0),"")&amp;IFERROR(VLOOKUP(EH$2&amp;$A14,'UCL2'!$C:$F,MATCH("AWAY",'UCL2'!$C$1:$F$1,0),0),"")&amp;IFERROR(VLOOKUP(EH$2&amp;$A14,'UCL2'!$D:$E,MATCH("HOME",'UCL2'!$D$1:$E$1,0),0),"")&amp;IFERROR(VLOOKUP(EH$2&amp;$A14,'EU2'!$C:$F,MATCH("AWAY",'EU2'!$C$1:$F$1,0),0),"")&amp;IFERROR(VLOOKUP(EH$2&amp;$A14,'EU2'!$D:$E,MATCH("HOME",'EU2'!$D$1:$E$1,0),0),"")&amp;IFERROR(VLOOKUP(EH$2&amp;$A14,'EUC2'!$C:$F,MATCH("AWAY",'EUC2'!$C$1:$F$1,0),0),"")&amp;IFERROR(VLOOKUP(EH$2&amp;$A14,'EUC2'!$D:$E,MATCH("HOME",'EUC2'!$D$1:$E$1,0),0),"")</f>
        <v/>
      </c>
      <c r="EI14" s="25" t="str">
        <f>IFERROR(VLOOKUP(EI$2&amp;$B14,'FPL FIX2'!$N$1:$Q$400,MATCH("HOME",'FPL FIX2'!$N$1:$Q$1,0),0),"")&amp;IFERROR(VLOOKUP(EI$2&amp;$B14,'FPL FIX2'!$O$1:$P$400,MATCH("AWAY",'FPL FIX2'!$O$1:$P$1,0),0),"")&amp;IFERROR(VLOOKUP(EI$2&amp;$A14,'FA2'!$A:$D,MATCH("AWAY",'FA2'!$A$1:$D$1,0),0),"")&amp;IFERROR(VLOOKUP(EI$2&amp;$A14,'FA2'!$B:$C,MATCH("HOME",'FA2'!$B$1:$C$1,0),0),"")&amp;IFERROR(VLOOKUP(EI$2&amp;$A14,'EFL2'!$A:$D,MATCH("AWAY",'EFL2'!$A$1:$D$1,0),0),"")&amp;IFERROR(VLOOKUP(EI$2&amp;$A14,'EFL2'!$B:$C,MATCH("HOME",'EFL2'!$B$1:$C$1,0),0),"")&amp;IFERROR(VLOOKUP(EI$2&amp;$A14,'UCL2'!$C:$F,MATCH("AWAY",'UCL2'!$C$1:$F$1,0),0),"")&amp;IFERROR(VLOOKUP(EI$2&amp;$A14,'UCL2'!$D:$E,MATCH("HOME",'UCL2'!$D$1:$E$1,0),0),"")&amp;IFERROR(VLOOKUP(EI$2&amp;$A14,'EU2'!$C:$F,MATCH("AWAY",'EU2'!$C$1:$F$1,0),0),"")&amp;IFERROR(VLOOKUP(EI$2&amp;$A14,'EU2'!$D:$E,MATCH("HOME",'EU2'!$D$1:$E$1,0),0),"")&amp;IFERROR(VLOOKUP(EI$2&amp;$A14,'EUC2'!$C:$F,MATCH("AWAY",'EUC2'!$C$1:$F$1,0),0),"")&amp;IFERROR(VLOOKUP(EI$2&amp;$A14,'EUC2'!$D:$E,MATCH("HOME",'EUC2'!$D$1:$E$1,0),0),"")</f>
        <v/>
      </c>
      <c r="EJ14" s="25" t="str">
        <f>IFERROR(VLOOKUP(EJ$2&amp;$B14,'FPL FIX2'!$N$1:$Q$400,MATCH("HOME",'FPL FIX2'!$N$1:$Q$1,0),0),"")&amp;IFERROR(VLOOKUP(EJ$2&amp;$B14,'FPL FIX2'!$O$1:$P$400,MATCH("AWAY",'FPL FIX2'!$O$1:$P$1,0),0),"")&amp;IFERROR(VLOOKUP(EJ$2&amp;$A14,'FA2'!$A:$D,MATCH("AWAY",'FA2'!$A$1:$D$1,0),0),"")&amp;IFERROR(VLOOKUP(EJ$2&amp;$A14,'FA2'!$B:$C,MATCH("HOME",'FA2'!$B$1:$C$1,0),0),"")&amp;IFERROR(VLOOKUP(EJ$2&amp;$A14,'EFL2'!$A:$D,MATCH("AWAY",'EFL2'!$A$1:$D$1,0),0),"")&amp;IFERROR(VLOOKUP(EJ$2&amp;$A14,'EFL2'!$B:$C,MATCH("HOME",'EFL2'!$B$1:$C$1,0),0),"")&amp;IFERROR(VLOOKUP(EJ$2&amp;$A14,'UCL2'!$C:$F,MATCH("AWAY",'UCL2'!$C$1:$F$1,0),0),"")&amp;IFERROR(VLOOKUP(EJ$2&amp;$A14,'UCL2'!$D:$E,MATCH("HOME",'UCL2'!$D$1:$E$1,0),0),"")&amp;IFERROR(VLOOKUP(EJ$2&amp;$A14,'EU2'!$C:$F,MATCH("AWAY",'EU2'!$C$1:$F$1,0),0),"")&amp;IFERROR(VLOOKUP(EJ$2&amp;$A14,'EU2'!$D:$E,MATCH("HOME",'EU2'!$D$1:$E$1,0),0),"")&amp;IFERROR(VLOOKUP(EJ$2&amp;$A14,'EUC2'!$C:$F,MATCH("AWAY",'EUC2'!$C$1:$F$1,0),0),"")&amp;IFERROR(VLOOKUP(EJ$2&amp;$A14,'EUC2'!$D:$E,MATCH("HOME",'EUC2'!$D$1:$E$1,0),0),"")</f>
        <v/>
      </c>
      <c r="EK14" s="25" t="str">
        <f>IFERROR(VLOOKUP(EK$2&amp;$B14,'FPL FIX2'!$N$1:$Q$400,MATCH("HOME",'FPL FIX2'!$N$1:$Q$1,0),0),"")&amp;IFERROR(VLOOKUP(EK$2&amp;$B14,'FPL FIX2'!$O$1:$P$400,MATCH("AWAY",'FPL FIX2'!$O$1:$P$1,0),0),"")&amp;IFERROR(VLOOKUP(EK$2&amp;$A14,'FA2'!$A:$D,MATCH("AWAY",'FA2'!$A$1:$D$1,0),0),"")&amp;IFERROR(VLOOKUP(EK$2&amp;$A14,'FA2'!$B:$C,MATCH("HOME",'FA2'!$B$1:$C$1,0),0),"")&amp;IFERROR(VLOOKUP(EK$2&amp;$A14,'EFL2'!$A:$D,MATCH("AWAY",'EFL2'!$A$1:$D$1,0),0),"")&amp;IFERROR(VLOOKUP(EK$2&amp;$A14,'EFL2'!$B:$C,MATCH("HOME",'EFL2'!$B$1:$C$1,0),0),"")&amp;IFERROR(VLOOKUP(EK$2&amp;$A14,'UCL2'!$C:$F,MATCH("AWAY",'UCL2'!$C$1:$F$1,0),0),"")&amp;IFERROR(VLOOKUP(EK$2&amp;$A14,'UCL2'!$D:$E,MATCH("HOME",'UCL2'!$D$1:$E$1,0),0),"")&amp;IFERROR(VLOOKUP(EK$2&amp;$A14,'EU2'!$C:$F,MATCH("AWAY",'EU2'!$C$1:$F$1,0),0),"")&amp;IFERROR(VLOOKUP(EK$2&amp;$A14,'EU2'!$D:$E,MATCH("HOME",'EU2'!$D$1:$E$1,0),0),"")&amp;IFERROR(VLOOKUP(EK$2&amp;$A14,'EUC2'!$C:$F,MATCH("AWAY",'EUC2'!$C$1:$F$1,0),0),"")&amp;IFERROR(VLOOKUP(EK$2&amp;$A14,'EUC2'!$D:$E,MATCH("HOME",'EUC2'!$D$1:$E$1,0),0),"")</f>
        <v/>
      </c>
      <c r="EL14" s="25" t="str">
        <f>IFERROR(VLOOKUP(EL$2&amp;$B14,'FPL FIX2'!$N$1:$Q$400,MATCH("HOME",'FPL FIX2'!$N$1:$Q$1,0),0),"")&amp;IFERROR(VLOOKUP(EL$2&amp;$B14,'FPL FIX2'!$O$1:$P$400,MATCH("AWAY",'FPL FIX2'!$O$1:$P$1,0),0),"")&amp;IFERROR(VLOOKUP(EL$2&amp;$A14,'FA2'!$A:$D,MATCH("AWAY",'FA2'!$A$1:$D$1,0),0),"")&amp;IFERROR(VLOOKUP(EL$2&amp;$A14,'FA2'!$B:$C,MATCH("HOME",'FA2'!$B$1:$C$1,0),0),"")&amp;IFERROR(VLOOKUP(EL$2&amp;$A14,'EFL2'!$A:$D,MATCH("AWAY",'EFL2'!$A$1:$D$1,0),0),"")&amp;IFERROR(VLOOKUP(EL$2&amp;$A14,'EFL2'!$B:$C,MATCH("HOME",'EFL2'!$B$1:$C$1,0),0),"")&amp;IFERROR(VLOOKUP(EL$2&amp;$A14,'UCL2'!$C:$F,MATCH("AWAY",'UCL2'!$C$1:$F$1,0),0),"")&amp;IFERROR(VLOOKUP(EL$2&amp;$A14,'UCL2'!$D:$E,MATCH("HOME",'UCL2'!$D$1:$E$1,0),0),"")&amp;IFERROR(VLOOKUP(EL$2&amp;$A14,'EU2'!$C:$F,MATCH("AWAY",'EU2'!$C$1:$F$1,0),0),"")&amp;IFERROR(VLOOKUP(EL$2&amp;$A14,'EU2'!$D:$E,MATCH("HOME",'EU2'!$D$1:$E$1,0),0),"")&amp;IFERROR(VLOOKUP(EL$2&amp;$A14,'EUC2'!$C:$F,MATCH("AWAY",'EUC2'!$C$1:$F$1,0),0),"")&amp;IFERROR(VLOOKUP(EL$2&amp;$A14,'EUC2'!$D:$E,MATCH("HOME",'EUC2'!$D$1:$E$1,0),0),"")</f>
        <v/>
      </c>
      <c r="EM14" s="25" t="str">
        <f>IFERROR(VLOOKUP(EM$2&amp;$B14,'FPL FIX2'!$N$1:$Q$400,MATCH("HOME",'FPL FIX2'!$N$1:$Q$1,0),0),"")&amp;IFERROR(VLOOKUP(EM$2&amp;$B14,'FPL FIX2'!$O$1:$P$400,MATCH("AWAY",'FPL FIX2'!$O$1:$P$1,0),0),"")&amp;IFERROR(VLOOKUP(EM$2&amp;$A14,'FA2'!$A:$D,MATCH("AWAY",'FA2'!$A$1:$D$1,0),0),"")&amp;IFERROR(VLOOKUP(EM$2&amp;$A14,'FA2'!$B:$C,MATCH("HOME",'FA2'!$B$1:$C$1,0),0),"")&amp;IFERROR(VLOOKUP(EM$2&amp;$A14,'EFL2'!$A:$D,MATCH("AWAY",'EFL2'!$A$1:$D$1,0),0),"")&amp;IFERROR(VLOOKUP(EM$2&amp;$A14,'EFL2'!$B:$C,MATCH("HOME",'EFL2'!$B$1:$C$1,0),0),"")&amp;IFERROR(VLOOKUP(EM$2&amp;$A14,'UCL2'!$C:$F,MATCH("AWAY",'UCL2'!$C$1:$F$1,0),0),"")&amp;IFERROR(VLOOKUP(EM$2&amp;$A14,'UCL2'!$D:$E,MATCH("HOME",'UCL2'!$D$1:$E$1,0),0),"")&amp;IFERROR(VLOOKUP(EM$2&amp;$A14,'EU2'!$C:$F,MATCH("AWAY",'EU2'!$C$1:$F$1,0),0),"")&amp;IFERROR(VLOOKUP(EM$2&amp;$A14,'EU2'!$D:$E,MATCH("HOME",'EU2'!$D$1:$E$1,0),0),"")&amp;IFERROR(VLOOKUP(EM$2&amp;$A14,'EUC2'!$C:$F,MATCH("AWAY",'EUC2'!$C$1:$F$1,0),0),"")&amp;IFERROR(VLOOKUP(EM$2&amp;$A14,'EUC2'!$D:$E,MATCH("HOME",'EUC2'!$D$1:$E$1,0),0),"")</f>
        <v/>
      </c>
      <c r="EN14" s="25" t="str">
        <f>IFERROR(VLOOKUP(EN$2&amp;$B14,'FPL FIX2'!$N$1:$Q$400,MATCH("HOME",'FPL FIX2'!$N$1:$Q$1,0),0),"")&amp;IFERROR(VLOOKUP(EN$2&amp;$B14,'FPL FIX2'!$O$1:$P$400,MATCH("AWAY",'FPL FIX2'!$O$1:$P$1,0),0),"")&amp;IFERROR(VLOOKUP(EN$2&amp;$A14,'FA2'!$A:$D,MATCH("AWAY",'FA2'!$A$1:$D$1,0),0),"")&amp;IFERROR(VLOOKUP(EN$2&amp;$A14,'FA2'!$B:$C,MATCH("HOME",'FA2'!$B$1:$C$1,0),0),"")&amp;IFERROR(VLOOKUP(EN$2&amp;$A14,'EFL2'!$A:$D,MATCH("AWAY",'EFL2'!$A$1:$D$1,0),0),"")&amp;IFERROR(VLOOKUP(EN$2&amp;$A14,'EFL2'!$B:$C,MATCH("HOME",'EFL2'!$B$1:$C$1,0),0),"")&amp;IFERROR(VLOOKUP(EN$2&amp;$A14,'UCL2'!$C:$F,MATCH("AWAY",'UCL2'!$C$1:$F$1,0),0),"")&amp;IFERROR(VLOOKUP(EN$2&amp;$A14,'UCL2'!$D:$E,MATCH("HOME",'UCL2'!$D$1:$E$1,0),0),"")&amp;IFERROR(VLOOKUP(EN$2&amp;$A14,'EU2'!$C:$F,MATCH("AWAY",'EU2'!$C$1:$F$1,0),0),"")&amp;IFERROR(VLOOKUP(EN$2&amp;$A14,'EU2'!$D:$E,MATCH("HOME",'EU2'!$D$1:$E$1,0),0),"")&amp;IFERROR(VLOOKUP(EN$2&amp;$A14,'EUC2'!$C:$F,MATCH("AWAY",'EUC2'!$C$1:$F$1,0),0),"")&amp;IFERROR(VLOOKUP(EN$2&amp;$A14,'EUC2'!$D:$E,MATCH("HOME",'EUC2'!$D$1:$E$1,0),0),"")</f>
        <v>MK Dons</v>
      </c>
      <c r="EO14" s="25" t="str">
        <f>IFERROR(VLOOKUP(EO$2&amp;$B14,'FPL FIX2'!$N$1:$Q$400,MATCH("HOME",'FPL FIX2'!$N$1:$Q$1,0),0),"")&amp;IFERROR(VLOOKUP(EO$2&amp;$B14,'FPL FIX2'!$O$1:$P$400,MATCH("AWAY",'FPL FIX2'!$O$1:$P$1,0),0),"")&amp;IFERROR(VLOOKUP(EO$2&amp;$A14,'FA2'!$A:$D,MATCH("AWAY",'FA2'!$A$1:$D$1,0),0),"")&amp;IFERROR(VLOOKUP(EO$2&amp;$A14,'FA2'!$B:$C,MATCH("HOME",'FA2'!$B$1:$C$1,0),0),"")&amp;IFERROR(VLOOKUP(EO$2&amp;$A14,'EFL2'!$A:$D,MATCH("AWAY",'EFL2'!$A$1:$D$1,0),0),"")&amp;IFERROR(VLOOKUP(EO$2&amp;$A14,'EFL2'!$B:$C,MATCH("HOME",'EFL2'!$B$1:$C$1,0),0),"")&amp;IFERROR(VLOOKUP(EO$2&amp;$A14,'UCL2'!$C:$F,MATCH("AWAY",'UCL2'!$C$1:$F$1,0),0),"")&amp;IFERROR(VLOOKUP(EO$2&amp;$A14,'UCL2'!$D:$E,MATCH("HOME",'UCL2'!$D$1:$E$1,0),0),"")&amp;IFERROR(VLOOKUP(EO$2&amp;$A14,'EU2'!$C:$F,MATCH("AWAY",'EU2'!$C$1:$F$1,0),0),"")&amp;IFERROR(VLOOKUP(EO$2&amp;$A14,'EU2'!$D:$E,MATCH("HOME",'EU2'!$D$1:$E$1,0),0),"")&amp;IFERROR(VLOOKUP(EO$2&amp;$A14,'EUC2'!$C:$F,MATCH("AWAY",'EUC2'!$C$1:$F$1,0),0),"")&amp;IFERROR(VLOOKUP(EO$2&amp;$A14,'EUC2'!$D:$E,MATCH("HOME",'EUC2'!$D$1:$E$1,0),0),"")</f>
        <v/>
      </c>
      <c r="EP14" s="25" t="str">
        <f>IFERROR(VLOOKUP(EP$2&amp;$B14,'FPL FIX2'!$N$1:$Q$400,MATCH("HOME",'FPL FIX2'!$N$1:$Q$1,0),0),"")&amp;IFERROR(VLOOKUP(EP$2&amp;$B14,'FPL FIX2'!$O$1:$P$400,MATCH("AWAY",'FPL FIX2'!$O$1:$P$1,0),0),"")&amp;IFERROR(VLOOKUP(EP$2&amp;$A14,'FA2'!$A:$D,MATCH("AWAY",'FA2'!$A$1:$D$1,0),0),"")&amp;IFERROR(VLOOKUP(EP$2&amp;$A14,'FA2'!$B:$C,MATCH("HOME",'FA2'!$B$1:$C$1,0),0),"")&amp;IFERROR(VLOOKUP(EP$2&amp;$A14,'EFL2'!$A:$D,MATCH("AWAY",'EFL2'!$A$1:$D$1,0),0),"")&amp;IFERROR(VLOOKUP(EP$2&amp;$A14,'EFL2'!$B:$C,MATCH("HOME",'EFL2'!$B$1:$C$1,0),0),"")&amp;IFERROR(VLOOKUP(EP$2&amp;$A14,'UCL2'!$C:$F,MATCH("AWAY",'UCL2'!$C$1:$F$1,0),0),"")&amp;IFERROR(VLOOKUP(EP$2&amp;$A14,'UCL2'!$D:$E,MATCH("HOME",'UCL2'!$D$1:$E$1,0),0),"")&amp;IFERROR(VLOOKUP(EP$2&amp;$A14,'EU2'!$C:$F,MATCH("AWAY",'EU2'!$C$1:$F$1,0),0),"")&amp;IFERROR(VLOOKUP(EP$2&amp;$A14,'EU2'!$D:$E,MATCH("HOME",'EU2'!$D$1:$E$1,0),0),"")&amp;IFERROR(VLOOKUP(EP$2&amp;$A14,'EUC2'!$C:$F,MATCH("AWAY",'EUC2'!$C$1:$F$1,0),0),"")&amp;IFERROR(VLOOKUP(EP$2&amp;$A14,'EUC2'!$D:$E,MATCH("HOME",'EUC2'!$D$1:$E$1,0),0),"")</f>
        <v/>
      </c>
      <c r="EQ14" s="25" t="str">
        <f>IFERROR(VLOOKUP(EQ$2&amp;$B14,'FPL FIX2'!$N$1:$Q$400,MATCH("HOME",'FPL FIX2'!$N$1:$Q$1,0),0),"")&amp;IFERROR(VLOOKUP(EQ$2&amp;$B14,'FPL FIX2'!$O$1:$P$400,MATCH("AWAY",'FPL FIX2'!$O$1:$P$1,0),0),"")&amp;IFERROR(VLOOKUP(EQ$2&amp;$A14,'FA2'!$A:$D,MATCH("AWAY",'FA2'!$A$1:$D$1,0),0),"")&amp;IFERROR(VLOOKUP(EQ$2&amp;$A14,'FA2'!$B:$C,MATCH("HOME",'FA2'!$B$1:$C$1,0),0),"")&amp;IFERROR(VLOOKUP(EQ$2&amp;$A14,'EFL2'!$A:$D,MATCH("AWAY",'EFL2'!$A$1:$D$1,0),0),"")&amp;IFERROR(VLOOKUP(EQ$2&amp;$A14,'EFL2'!$B:$C,MATCH("HOME",'EFL2'!$B$1:$C$1,0),0),"")&amp;IFERROR(VLOOKUP(EQ$2&amp;$A14,'UCL2'!$C:$F,MATCH("AWAY",'UCL2'!$C$1:$F$1,0),0),"")&amp;IFERROR(VLOOKUP(EQ$2&amp;$A14,'UCL2'!$D:$E,MATCH("HOME",'UCL2'!$D$1:$E$1,0),0),"")&amp;IFERROR(VLOOKUP(EQ$2&amp;$A14,'EU2'!$C:$F,MATCH("AWAY",'EU2'!$C$1:$F$1,0),0),"")&amp;IFERROR(VLOOKUP(EQ$2&amp;$A14,'EU2'!$D:$E,MATCH("HOME",'EU2'!$D$1:$E$1,0),0),"")&amp;IFERROR(VLOOKUP(EQ$2&amp;$A14,'EUC2'!$C:$F,MATCH("AWAY",'EUC2'!$C$1:$F$1,0),0),"")&amp;IFERROR(VLOOKUP(EQ$2&amp;$A14,'EUC2'!$D:$E,MATCH("HOME",'EUC2'!$D$1:$E$1,0),0),"")</f>
        <v/>
      </c>
      <c r="ER14" s="25" t="str">
        <f>IFERROR(VLOOKUP(ER$2&amp;$B14,'FPL FIX2'!$N$1:$Q$400,MATCH("HOME",'FPL FIX2'!$N$1:$Q$1,0),0),"")&amp;IFERROR(VLOOKUP(ER$2&amp;$B14,'FPL FIX2'!$O$1:$P$400,MATCH("AWAY",'FPL FIX2'!$O$1:$P$1,0),0),"")&amp;IFERROR(VLOOKUP(ER$2&amp;$A14,'FA2'!$A:$D,MATCH("AWAY",'FA2'!$A$1:$D$1,0),0),"")&amp;IFERROR(VLOOKUP(ER$2&amp;$A14,'FA2'!$B:$C,MATCH("HOME",'FA2'!$B$1:$C$1,0),0),"")&amp;IFERROR(VLOOKUP(ER$2&amp;$A14,'EFL2'!$A:$D,MATCH("AWAY",'EFL2'!$A$1:$D$1,0),0),"")&amp;IFERROR(VLOOKUP(ER$2&amp;$A14,'EFL2'!$B:$C,MATCH("HOME",'EFL2'!$B$1:$C$1,0),0),"")&amp;IFERROR(VLOOKUP(ER$2&amp;$A14,'UCL2'!$C:$F,MATCH("AWAY",'UCL2'!$C$1:$F$1,0),0),"")&amp;IFERROR(VLOOKUP(ER$2&amp;$A14,'UCL2'!$D:$E,MATCH("HOME",'UCL2'!$D$1:$E$1,0),0),"")&amp;IFERROR(VLOOKUP(ER$2&amp;$A14,'EU2'!$C:$F,MATCH("AWAY",'EU2'!$C$1:$F$1,0),0),"")&amp;IFERROR(VLOOKUP(ER$2&amp;$A14,'EU2'!$D:$E,MATCH("HOME",'EU2'!$D$1:$E$1,0),0),"")&amp;IFERROR(VLOOKUP(ER$2&amp;$A14,'EUC2'!$C:$F,MATCH("AWAY",'EUC2'!$C$1:$F$1,0),0),"")&amp;IFERROR(VLOOKUP(ER$2&amp;$A14,'EUC2'!$D:$E,MATCH("HOME",'EUC2'!$D$1:$E$1,0),0),"")</f>
        <v/>
      </c>
      <c r="ES14" s="25" t="str">
        <f>IFERROR(VLOOKUP(ES$2&amp;$B14,'FPL FIX2'!$N$1:$Q$400,MATCH("HOME",'FPL FIX2'!$N$1:$Q$1,0),0),"")&amp;IFERROR(VLOOKUP(ES$2&amp;$B14,'FPL FIX2'!$O$1:$P$400,MATCH("AWAY",'FPL FIX2'!$O$1:$P$1,0),0),"")&amp;IFERROR(VLOOKUP(ES$2&amp;$A14,'FA2'!$A:$D,MATCH("AWAY",'FA2'!$A$1:$D$1,0),0),"")&amp;IFERROR(VLOOKUP(ES$2&amp;$A14,'FA2'!$B:$C,MATCH("HOME",'FA2'!$B$1:$C$1,0),0),"")&amp;IFERROR(VLOOKUP(ES$2&amp;$A14,'EFL2'!$A:$D,MATCH("AWAY",'EFL2'!$A$1:$D$1,0),0),"")&amp;IFERROR(VLOOKUP(ES$2&amp;$A14,'EFL2'!$B:$C,MATCH("HOME",'EFL2'!$B$1:$C$1,0),0),"")&amp;IFERROR(VLOOKUP(ES$2&amp;$A14,'UCL2'!$C:$F,MATCH("AWAY",'UCL2'!$C$1:$F$1,0),0),"")&amp;IFERROR(VLOOKUP(ES$2&amp;$A14,'UCL2'!$D:$E,MATCH("HOME",'UCL2'!$D$1:$E$1,0),0),"")&amp;IFERROR(VLOOKUP(ES$2&amp;$A14,'EU2'!$C:$F,MATCH("AWAY",'EU2'!$C$1:$F$1,0),0),"")&amp;IFERROR(VLOOKUP(ES$2&amp;$A14,'EU2'!$D:$E,MATCH("HOME",'EU2'!$D$1:$E$1,0),0),"")&amp;IFERROR(VLOOKUP(ES$2&amp;$A14,'EUC2'!$C:$F,MATCH("AWAY",'EUC2'!$C$1:$F$1,0),0),"")&amp;IFERROR(VLOOKUP(ES$2&amp;$A14,'EUC2'!$D:$E,MATCH("HOME",'EUC2'!$D$1:$E$1,0),0),"")</f>
        <v/>
      </c>
      <c r="ET14" s="25" t="str">
        <f>IFERROR(VLOOKUP(ET$2&amp;$B14,'FPL FIX2'!$N$1:$Q$400,MATCH("HOME",'FPL FIX2'!$N$1:$Q$1,0),0),"")&amp;IFERROR(VLOOKUP(ET$2&amp;$B14,'FPL FIX2'!$O$1:$P$400,MATCH("AWAY",'FPL FIX2'!$O$1:$P$1,0),0),"")&amp;IFERROR(VLOOKUP(ET$2&amp;$A14,'FA2'!$A:$D,MATCH("AWAY",'FA2'!$A$1:$D$1,0),0),"")&amp;IFERROR(VLOOKUP(ET$2&amp;$A14,'FA2'!$B:$C,MATCH("HOME",'FA2'!$B$1:$C$1,0),0),"")&amp;IFERROR(VLOOKUP(ET$2&amp;$A14,'EFL2'!$A:$D,MATCH("AWAY",'EFL2'!$A$1:$D$1,0),0),"")&amp;IFERROR(VLOOKUP(ET$2&amp;$A14,'EFL2'!$B:$C,MATCH("HOME",'EFL2'!$B$1:$C$1,0),0),"")&amp;IFERROR(VLOOKUP(ET$2&amp;$A14,'UCL2'!$C:$F,MATCH("AWAY",'UCL2'!$C$1:$F$1,0),0),"")&amp;IFERROR(VLOOKUP(ET$2&amp;$A14,'UCL2'!$D:$E,MATCH("HOME",'UCL2'!$D$1:$E$1,0),0),"")&amp;IFERROR(VLOOKUP(ET$2&amp;$A14,'EU2'!$C:$F,MATCH("AWAY",'EU2'!$C$1:$F$1,0),0),"")&amp;IFERROR(VLOOKUP(ET$2&amp;$A14,'EU2'!$D:$E,MATCH("HOME",'EU2'!$D$1:$E$1,0),0),"")&amp;IFERROR(VLOOKUP(ET$2&amp;$A14,'EUC2'!$C:$F,MATCH("AWAY",'EUC2'!$C$1:$F$1,0),0),"")&amp;IFERROR(VLOOKUP(ET$2&amp;$A14,'EUC2'!$D:$E,MATCH("HOME",'EUC2'!$D$1:$E$1,0),0),"")</f>
        <v>NEW</v>
      </c>
      <c r="EU14" s="25" t="str">
        <f>IFERROR(VLOOKUP(EU$2&amp;$B14,'FPL FIX2'!$N$1:$Q$400,MATCH("HOME",'FPL FIX2'!$N$1:$Q$1,0),0),"")&amp;IFERROR(VLOOKUP(EU$2&amp;$B14,'FPL FIX2'!$O$1:$P$400,MATCH("AWAY",'FPL FIX2'!$O$1:$P$1,0),0),"")&amp;IFERROR(VLOOKUP(EU$2&amp;$A14,'FA2'!$A:$D,MATCH("AWAY",'FA2'!$A$1:$D$1,0),0),"")&amp;IFERROR(VLOOKUP(EU$2&amp;$A14,'FA2'!$B:$C,MATCH("HOME",'FA2'!$B$1:$C$1,0),0),"")&amp;IFERROR(VLOOKUP(EU$2&amp;$A14,'EFL2'!$A:$D,MATCH("AWAY",'EFL2'!$A$1:$D$1,0),0),"")&amp;IFERROR(VLOOKUP(EU$2&amp;$A14,'EFL2'!$B:$C,MATCH("HOME",'EFL2'!$B$1:$C$1,0),0),"")&amp;IFERROR(VLOOKUP(EU$2&amp;$A14,'UCL2'!$C:$F,MATCH("AWAY",'UCL2'!$C$1:$F$1,0),0),"")&amp;IFERROR(VLOOKUP(EU$2&amp;$A14,'UCL2'!$D:$E,MATCH("HOME",'UCL2'!$D$1:$E$1,0),0),"")&amp;IFERROR(VLOOKUP(EU$2&amp;$A14,'EU2'!$C:$F,MATCH("AWAY",'EU2'!$C$1:$F$1,0),0),"")&amp;IFERROR(VLOOKUP(EU$2&amp;$A14,'EU2'!$D:$E,MATCH("HOME",'EU2'!$D$1:$E$1,0),0),"")&amp;IFERROR(VLOOKUP(EU$2&amp;$A14,'EUC2'!$C:$F,MATCH("AWAY",'EUC2'!$C$1:$F$1,0),0),"")&amp;IFERROR(VLOOKUP(EU$2&amp;$A14,'EUC2'!$D:$E,MATCH("HOME",'EUC2'!$D$1:$E$1,0),0),"")</f>
        <v/>
      </c>
      <c r="EV14" s="25" t="str">
        <f>IFERROR(VLOOKUP(EV$2&amp;$B14,'FPL FIX2'!$N$1:$Q$400,MATCH("HOME",'FPL FIX2'!$N$1:$Q$1,0),0),"")&amp;IFERROR(VLOOKUP(EV$2&amp;$B14,'FPL FIX2'!$O$1:$P$400,MATCH("AWAY",'FPL FIX2'!$O$1:$P$1,0),0),"")&amp;IFERROR(VLOOKUP(EV$2&amp;$A14,'FA2'!$A:$D,MATCH("AWAY",'FA2'!$A$1:$D$1,0),0),"")&amp;IFERROR(VLOOKUP(EV$2&amp;$A14,'FA2'!$B:$C,MATCH("HOME",'FA2'!$B$1:$C$1,0),0),"")&amp;IFERROR(VLOOKUP(EV$2&amp;$A14,'EFL2'!$A:$D,MATCH("AWAY",'EFL2'!$A$1:$D$1,0),0),"")&amp;IFERROR(VLOOKUP(EV$2&amp;$A14,'EFL2'!$B:$C,MATCH("HOME",'EFL2'!$B$1:$C$1,0),0),"")&amp;IFERROR(VLOOKUP(EV$2&amp;$A14,'UCL2'!$C:$F,MATCH("AWAY",'UCL2'!$C$1:$F$1,0),0),"")&amp;IFERROR(VLOOKUP(EV$2&amp;$A14,'UCL2'!$D:$E,MATCH("HOME",'UCL2'!$D$1:$E$1,0),0),"")&amp;IFERROR(VLOOKUP(EV$2&amp;$A14,'EU2'!$C:$F,MATCH("AWAY",'EU2'!$C$1:$F$1,0),0),"")&amp;IFERROR(VLOOKUP(EV$2&amp;$A14,'EU2'!$D:$E,MATCH("HOME",'EU2'!$D$1:$E$1,0),0),"")&amp;IFERROR(VLOOKUP(EV$2&amp;$A14,'EUC2'!$C:$F,MATCH("AWAY",'EUC2'!$C$1:$F$1,0),0),"")&amp;IFERROR(VLOOKUP(EV$2&amp;$A14,'EUC2'!$D:$E,MATCH("HOME",'EUC2'!$D$1:$E$1,0),0),"")</f>
        <v/>
      </c>
      <c r="EW14" s="25" t="str">
        <f>IFERROR(VLOOKUP(EW$2&amp;$B14,'FPL FIX2'!$N$1:$Q$400,MATCH("HOME",'FPL FIX2'!$N$1:$Q$1,0),0),"")&amp;IFERROR(VLOOKUP(EW$2&amp;$B14,'FPL FIX2'!$O$1:$P$400,MATCH("AWAY",'FPL FIX2'!$O$1:$P$1,0),0),"")&amp;IFERROR(VLOOKUP(EW$2&amp;$A14,'FA2'!$A:$D,MATCH("AWAY",'FA2'!$A$1:$D$1,0),0),"")&amp;IFERROR(VLOOKUP(EW$2&amp;$A14,'FA2'!$B:$C,MATCH("HOME",'FA2'!$B$1:$C$1,0),0),"")&amp;IFERROR(VLOOKUP(EW$2&amp;$A14,'EFL2'!$A:$D,MATCH("AWAY",'EFL2'!$A$1:$D$1,0),0),"")&amp;IFERROR(VLOOKUP(EW$2&amp;$A14,'EFL2'!$B:$C,MATCH("HOME",'EFL2'!$B$1:$C$1,0),0),"")&amp;IFERROR(VLOOKUP(EW$2&amp;$A14,'UCL2'!$C:$F,MATCH("AWAY",'UCL2'!$C$1:$F$1,0),0),"")&amp;IFERROR(VLOOKUP(EW$2&amp;$A14,'UCL2'!$D:$E,MATCH("HOME",'UCL2'!$D$1:$E$1,0),0),"")&amp;IFERROR(VLOOKUP(EW$2&amp;$A14,'EU2'!$C:$F,MATCH("AWAY",'EU2'!$C$1:$F$1,0),0),"")&amp;IFERROR(VLOOKUP(EW$2&amp;$A14,'EU2'!$D:$E,MATCH("HOME",'EU2'!$D$1:$E$1,0),0),"")&amp;IFERROR(VLOOKUP(EW$2&amp;$A14,'EUC2'!$C:$F,MATCH("AWAY",'EUC2'!$C$1:$F$1,0),0),"")&amp;IFERROR(VLOOKUP(EW$2&amp;$A14,'EUC2'!$D:$E,MATCH("HOME",'EUC2'!$D$1:$E$1,0),0),"")</f>
        <v/>
      </c>
      <c r="EX14" s="25" t="str">
        <f>IFERROR(VLOOKUP(EX$2&amp;$B14,'FPL FIX2'!$N$1:$Q$400,MATCH("HOME",'FPL FIX2'!$N$1:$Q$1,0),0),"")&amp;IFERROR(VLOOKUP(EX$2&amp;$B14,'FPL FIX2'!$O$1:$P$400,MATCH("AWAY",'FPL FIX2'!$O$1:$P$1,0),0),"")&amp;IFERROR(VLOOKUP(EX$2&amp;$A14,'FA2'!$A:$D,MATCH("AWAY",'FA2'!$A$1:$D$1,0),0),"")&amp;IFERROR(VLOOKUP(EX$2&amp;$A14,'FA2'!$B:$C,MATCH("HOME",'FA2'!$B$1:$C$1,0),0),"")&amp;IFERROR(VLOOKUP(EX$2&amp;$A14,'EFL2'!$A:$D,MATCH("AWAY",'EFL2'!$A$1:$D$1,0),0),"")&amp;IFERROR(VLOOKUP(EX$2&amp;$A14,'EFL2'!$B:$C,MATCH("HOME",'EFL2'!$B$1:$C$1,0),0),"")&amp;IFERROR(VLOOKUP(EX$2&amp;$A14,'UCL2'!$C:$F,MATCH("AWAY",'UCL2'!$C$1:$F$1,0),0),"")&amp;IFERROR(VLOOKUP(EX$2&amp;$A14,'UCL2'!$D:$E,MATCH("HOME",'UCL2'!$D$1:$E$1,0),0),"")&amp;IFERROR(VLOOKUP(EX$2&amp;$A14,'EU2'!$C:$F,MATCH("AWAY",'EU2'!$C$1:$F$1,0),0),"")&amp;IFERROR(VLOOKUP(EX$2&amp;$A14,'EU2'!$D:$E,MATCH("HOME",'EU2'!$D$1:$E$1,0),0),"")&amp;IFERROR(VLOOKUP(EX$2&amp;$A14,'EUC2'!$C:$F,MATCH("AWAY",'EUC2'!$C$1:$F$1,0),0),"")&amp;IFERROR(VLOOKUP(EX$2&amp;$A14,'EUC2'!$D:$E,MATCH("HOME",'EUC2'!$D$1:$E$1,0),0),"")</f>
        <v>liv</v>
      </c>
      <c r="EY14" s="25" t="str">
        <f>IFERROR(VLOOKUP(EY$2&amp;$B14,'FPL FIX2'!$N$1:$Q$400,MATCH("HOME",'FPL FIX2'!$N$1:$Q$1,0),0),"")&amp;IFERROR(VLOOKUP(EY$2&amp;$B14,'FPL FIX2'!$O$1:$P$400,MATCH("AWAY",'FPL FIX2'!$O$1:$P$1,0),0),"")&amp;IFERROR(VLOOKUP(EY$2&amp;$A14,'FA2'!$A:$D,MATCH("AWAY",'FA2'!$A$1:$D$1,0),0),"")&amp;IFERROR(VLOOKUP(EY$2&amp;$A14,'FA2'!$B:$C,MATCH("HOME",'FA2'!$B$1:$C$1,0),0),"")&amp;IFERROR(VLOOKUP(EY$2&amp;$A14,'EFL2'!$A:$D,MATCH("AWAY",'EFL2'!$A$1:$D$1,0),0),"")&amp;IFERROR(VLOOKUP(EY$2&amp;$A14,'EFL2'!$B:$C,MATCH("HOME",'EFL2'!$B$1:$C$1,0),0),"")&amp;IFERROR(VLOOKUP(EY$2&amp;$A14,'UCL2'!$C:$F,MATCH("AWAY",'UCL2'!$C$1:$F$1,0),0),"")&amp;IFERROR(VLOOKUP(EY$2&amp;$A14,'UCL2'!$D:$E,MATCH("HOME",'UCL2'!$D$1:$E$1,0),0),"")&amp;IFERROR(VLOOKUP(EY$2&amp;$A14,'EU2'!$C:$F,MATCH("AWAY",'EU2'!$C$1:$F$1,0),0),"")&amp;IFERROR(VLOOKUP(EY$2&amp;$A14,'EU2'!$D:$E,MATCH("HOME",'EU2'!$D$1:$E$1,0),0),"")&amp;IFERROR(VLOOKUP(EY$2&amp;$A14,'EUC2'!$C:$F,MATCH("AWAY",'EUC2'!$C$1:$F$1,0),0),"")&amp;IFERROR(VLOOKUP(EY$2&amp;$A14,'EUC2'!$D:$E,MATCH("HOME",'EUC2'!$D$1:$E$1,0),0),"")</f>
        <v/>
      </c>
      <c r="EZ14" s="25" t="str">
        <f>IFERROR(VLOOKUP(EZ$2&amp;$B14,'FPL FIX2'!$N$1:$Q$400,MATCH("HOME",'FPL FIX2'!$N$1:$Q$1,0),0),"")&amp;IFERROR(VLOOKUP(EZ$2&amp;$B14,'FPL FIX2'!$O$1:$P$400,MATCH("AWAY",'FPL FIX2'!$O$1:$P$1,0),0),"")&amp;IFERROR(VLOOKUP(EZ$2&amp;$A14,'FA2'!$A:$D,MATCH("AWAY",'FA2'!$A$1:$D$1,0),0),"")&amp;IFERROR(VLOOKUP(EZ$2&amp;$A14,'FA2'!$B:$C,MATCH("HOME",'FA2'!$B$1:$C$1,0),0),"")&amp;IFERROR(VLOOKUP(EZ$2&amp;$A14,'EFL2'!$A:$D,MATCH("AWAY",'EFL2'!$A$1:$D$1,0),0),"")&amp;IFERROR(VLOOKUP(EZ$2&amp;$A14,'EFL2'!$B:$C,MATCH("HOME",'EFL2'!$B$1:$C$1,0),0),"")&amp;IFERROR(VLOOKUP(EZ$2&amp;$A14,'UCL2'!$C:$F,MATCH("AWAY",'UCL2'!$C$1:$F$1,0),0),"")&amp;IFERROR(VLOOKUP(EZ$2&amp;$A14,'UCL2'!$D:$E,MATCH("HOME",'UCL2'!$D$1:$E$1,0),0),"")&amp;IFERROR(VLOOKUP(EZ$2&amp;$A14,'EU2'!$C:$F,MATCH("AWAY",'EU2'!$C$1:$F$1,0),0),"")&amp;IFERROR(VLOOKUP(EZ$2&amp;$A14,'EU2'!$D:$E,MATCH("HOME",'EU2'!$D$1:$E$1,0),0),"")&amp;IFERROR(VLOOKUP(EZ$2&amp;$A14,'EUC2'!$C:$F,MATCH("AWAY",'EUC2'!$C$1:$F$1,0),0),"")&amp;IFERROR(VLOOKUP(EZ$2&amp;$A14,'EUC2'!$D:$E,MATCH("HOME",'EUC2'!$D$1:$E$1,0),0),"")</f>
        <v/>
      </c>
      <c r="FA14" s="25" t="str">
        <f>IFERROR(VLOOKUP(FA$2&amp;$B14,'FPL FIX2'!$N$1:$Q$400,MATCH("HOME",'FPL FIX2'!$N$1:$Q$1,0),0),"")&amp;IFERROR(VLOOKUP(FA$2&amp;$B14,'FPL FIX2'!$O$1:$P$400,MATCH("AWAY",'FPL FIX2'!$O$1:$P$1,0),0),"")&amp;IFERROR(VLOOKUP(FA$2&amp;$A14,'FA2'!$A:$D,MATCH("AWAY",'FA2'!$A$1:$D$1,0),0),"")&amp;IFERROR(VLOOKUP(FA$2&amp;$A14,'FA2'!$B:$C,MATCH("HOME",'FA2'!$B$1:$C$1,0),0),"")&amp;IFERROR(VLOOKUP(FA$2&amp;$A14,'EFL2'!$A:$D,MATCH("AWAY",'EFL2'!$A$1:$D$1,0),0),"")&amp;IFERROR(VLOOKUP(FA$2&amp;$A14,'EFL2'!$B:$C,MATCH("HOME",'EFL2'!$B$1:$C$1,0),0),"")&amp;IFERROR(VLOOKUP(FA$2&amp;$A14,'UCL2'!$C:$F,MATCH("AWAY",'UCL2'!$C$1:$F$1,0),0),"")&amp;IFERROR(VLOOKUP(FA$2&amp;$A14,'UCL2'!$D:$E,MATCH("HOME",'UCL2'!$D$1:$E$1,0),0),"")&amp;IFERROR(VLOOKUP(FA$2&amp;$A14,'EU2'!$C:$F,MATCH("AWAY",'EU2'!$C$1:$F$1,0),0),"")&amp;IFERROR(VLOOKUP(FA$2&amp;$A14,'EU2'!$D:$E,MATCH("HOME",'EU2'!$D$1:$E$1,0),0),"")&amp;IFERROR(VLOOKUP(FA$2&amp;$A14,'EUC2'!$C:$F,MATCH("AWAY",'EUC2'!$C$1:$F$1,0),0),"")&amp;IFERROR(VLOOKUP(FA$2&amp;$A14,'EUC2'!$D:$E,MATCH("HOME",'EUC2'!$D$1:$E$1,0),0),"")</f>
        <v/>
      </c>
      <c r="FB14" s="25" t="str">
        <f>IFERROR(VLOOKUP(FB$2&amp;$B14,'FPL FIX2'!$N$1:$Q$400,MATCH("HOME",'FPL FIX2'!$N$1:$Q$1,0),0),"")&amp;IFERROR(VLOOKUP(FB$2&amp;$B14,'FPL FIX2'!$O$1:$P$400,MATCH("AWAY",'FPL FIX2'!$O$1:$P$1,0),0),"")&amp;IFERROR(VLOOKUP(FB$2&amp;$A14,'FA2'!$A:$D,MATCH("AWAY",'FA2'!$A$1:$D$1,0),0),"")&amp;IFERROR(VLOOKUP(FB$2&amp;$A14,'FA2'!$B:$C,MATCH("HOME",'FA2'!$B$1:$C$1,0),0),"")&amp;IFERROR(VLOOKUP(FB$2&amp;$A14,'EFL2'!$A:$D,MATCH("AWAY",'EFL2'!$A$1:$D$1,0),0),"")&amp;IFERROR(VLOOKUP(FB$2&amp;$A14,'EFL2'!$B:$C,MATCH("HOME",'EFL2'!$B$1:$C$1,0),0),"")&amp;IFERROR(VLOOKUP(FB$2&amp;$A14,'UCL2'!$C:$F,MATCH("AWAY",'UCL2'!$C$1:$F$1,0),0),"")&amp;IFERROR(VLOOKUP(FB$2&amp;$A14,'UCL2'!$D:$E,MATCH("HOME",'UCL2'!$D$1:$E$1,0),0),"")&amp;IFERROR(VLOOKUP(FB$2&amp;$A14,'EU2'!$C:$F,MATCH("AWAY",'EU2'!$C$1:$F$1,0),0),"")&amp;IFERROR(VLOOKUP(FB$2&amp;$A14,'EU2'!$D:$E,MATCH("HOME",'EU2'!$D$1:$E$1,0),0),"")&amp;IFERROR(VLOOKUP(FB$2&amp;$A14,'EUC2'!$C:$F,MATCH("AWAY",'EUC2'!$C$1:$F$1,0),0),"")&amp;IFERROR(VLOOKUP(FB$2&amp;$A14,'EUC2'!$D:$E,MATCH("HOME",'EUC2'!$D$1:$E$1,0),0),"")</f>
        <v>FUL</v>
      </c>
      <c r="FC14" s="25" t="str">
        <f>IFERROR(VLOOKUP(FC$2&amp;$B14,'FPL FIX2'!$N$1:$Q$400,MATCH("HOME",'FPL FIX2'!$N$1:$Q$1,0),0),"")&amp;IFERROR(VLOOKUP(FC$2&amp;$B14,'FPL FIX2'!$O$1:$P$400,MATCH("AWAY",'FPL FIX2'!$O$1:$P$1,0),0),"")&amp;IFERROR(VLOOKUP(FC$2&amp;$A14,'FA2'!$A:$D,MATCH("AWAY",'FA2'!$A$1:$D$1,0),0),"")&amp;IFERROR(VLOOKUP(FC$2&amp;$A14,'FA2'!$B:$C,MATCH("HOME",'FA2'!$B$1:$C$1,0),0),"")&amp;IFERROR(VLOOKUP(FC$2&amp;$A14,'EFL2'!$A:$D,MATCH("AWAY",'EFL2'!$A$1:$D$1,0),0),"")&amp;IFERROR(VLOOKUP(FC$2&amp;$A14,'EFL2'!$B:$C,MATCH("HOME",'EFL2'!$B$1:$C$1,0),0),"")&amp;IFERROR(VLOOKUP(FC$2&amp;$A14,'UCL2'!$C:$F,MATCH("AWAY",'UCL2'!$C$1:$F$1,0),0),"")&amp;IFERROR(VLOOKUP(FC$2&amp;$A14,'UCL2'!$D:$E,MATCH("HOME",'UCL2'!$D$1:$E$1,0),0),"")&amp;IFERROR(VLOOKUP(FC$2&amp;$A14,'EU2'!$C:$F,MATCH("AWAY",'EU2'!$C$1:$F$1,0),0),"")&amp;IFERROR(VLOOKUP(FC$2&amp;$A14,'EU2'!$D:$E,MATCH("HOME",'EU2'!$D$1:$E$1,0),0),"")&amp;IFERROR(VLOOKUP(FC$2&amp;$A14,'EUC2'!$C:$F,MATCH("AWAY",'EUC2'!$C$1:$F$1,0),0),"")&amp;IFERROR(VLOOKUP(FC$2&amp;$A14,'EUC2'!$D:$E,MATCH("HOME",'EUC2'!$D$1:$E$1,0),0),"")</f>
        <v/>
      </c>
      <c r="FD14" s="25" t="str">
        <f>IFERROR(VLOOKUP(FD$2&amp;$B14,'FPL FIX2'!$N$1:$Q$400,MATCH("HOME",'FPL FIX2'!$N$1:$Q$1,0),0),"")&amp;IFERROR(VLOOKUP(FD$2&amp;$B14,'FPL FIX2'!$O$1:$P$400,MATCH("AWAY",'FPL FIX2'!$O$1:$P$1,0),0),"")&amp;IFERROR(VLOOKUP(FD$2&amp;$A14,'FA2'!$A:$D,MATCH("AWAY",'FA2'!$A$1:$D$1,0),0),"")&amp;IFERROR(VLOOKUP(FD$2&amp;$A14,'FA2'!$B:$C,MATCH("HOME",'FA2'!$B$1:$C$1,0),0),"")&amp;IFERROR(VLOOKUP(FD$2&amp;$A14,'EFL2'!$A:$D,MATCH("AWAY",'EFL2'!$A$1:$D$1,0),0),"")&amp;IFERROR(VLOOKUP(FD$2&amp;$A14,'EFL2'!$B:$C,MATCH("HOME",'EFL2'!$B$1:$C$1,0),0),"")&amp;IFERROR(VLOOKUP(FD$2&amp;$A14,'UCL2'!$C:$F,MATCH("AWAY",'UCL2'!$C$1:$F$1,0),0),"")&amp;IFERROR(VLOOKUP(FD$2&amp;$A14,'UCL2'!$D:$E,MATCH("HOME",'UCL2'!$D$1:$E$1,0),0),"")&amp;IFERROR(VLOOKUP(FD$2&amp;$A14,'EU2'!$C:$F,MATCH("AWAY",'EU2'!$C$1:$F$1,0),0),"")&amp;IFERROR(VLOOKUP(FD$2&amp;$A14,'EU2'!$D:$E,MATCH("HOME",'EU2'!$D$1:$E$1,0),0),"")&amp;IFERROR(VLOOKUP(FD$2&amp;$A14,'EUC2'!$C:$F,MATCH("AWAY",'EUC2'!$C$1:$F$1,0),0),"")&amp;IFERROR(VLOOKUP(FD$2&amp;$A14,'EUC2'!$D:$E,MATCH("HOME",'EUC2'!$D$1:$E$1,0),0),"")</f>
        <v/>
      </c>
      <c r="FE14" s="25" t="str">
        <f>IFERROR(VLOOKUP(FE$2&amp;$B14,'FPL FIX2'!$N$1:$Q$400,MATCH("HOME",'FPL FIX2'!$N$1:$Q$1,0),0),"")&amp;IFERROR(VLOOKUP(FE$2&amp;$B14,'FPL FIX2'!$O$1:$P$400,MATCH("AWAY",'FPL FIX2'!$O$1:$P$1,0),0),"")&amp;IFERROR(VLOOKUP(FE$2&amp;$A14,'FA2'!$A:$D,MATCH("AWAY",'FA2'!$A$1:$D$1,0),0),"")&amp;IFERROR(VLOOKUP(FE$2&amp;$A14,'FA2'!$B:$C,MATCH("HOME",'FA2'!$B$1:$C$1,0),0),"")&amp;IFERROR(VLOOKUP(FE$2&amp;$A14,'EFL2'!$A:$D,MATCH("AWAY",'EFL2'!$A$1:$D$1,0),0),"")&amp;IFERROR(VLOOKUP(FE$2&amp;$A14,'EFL2'!$B:$C,MATCH("HOME",'EFL2'!$B$1:$C$1,0),0),"")&amp;IFERROR(VLOOKUP(FE$2&amp;$A14,'UCL2'!$C:$F,MATCH("AWAY",'UCL2'!$C$1:$F$1,0),0),"")&amp;IFERROR(VLOOKUP(FE$2&amp;$A14,'UCL2'!$D:$E,MATCH("HOME",'UCL2'!$D$1:$E$1,0),0),"")&amp;IFERROR(VLOOKUP(FE$2&amp;$A14,'EU2'!$C:$F,MATCH("AWAY",'EU2'!$C$1:$F$1,0),0),"")&amp;IFERROR(VLOOKUP(FE$2&amp;$A14,'EU2'!$D:$E,MATCH("HOME",'EU2'!$D$1:$E$1,0),0),"")&amp;IFERROR(VLOOKUP(FE$2&amp;$A14,'EUC2'!$C:$F,MATCH("AWAY",'EUC2'!$C$1:$F$1,0),0),"")&amp;IFERROR(VLOOKUP(FE$2&amp;$A14,'EUC2'!$D:$E,MATCH("HOME",'EUC2'!$D$1:$E$1,0),0),"")</f>
        <v/>
      </c>
      <c r="FF14" s="25" t="str">
        <f>IFERROR(VLOOKUP(FF$2&amp;$B14,'FPL FIX2'!$N$1:$Q$400,MATCH("HOME",'FPL FIX2'!$N$1:$Q$1,0),0),"")&amp;IFERROR(VLOOKUP(FF$2&amp;$B14,'FPL FIX2'!$O$1:$P$400,MATCH("AWAY",'FPL FIX2'!$O$1:$P$1,0),0),"")&amp;IFERROR(VLOOKUP(FF$2&amp;$A14,'FA2'!$A:$D,MATCH("AWAY",'FA2'!$A$1:$D$1,0),0),"")&amp;IFERROR(VLOOKUP(FF$2&amp;$A14,'FA2'!$B:$C,MATCH("HOME",'FA2'!$B$1:$C$1,0),0),"")&amp;IFERROR(VLOOKUP(FF$2&amp;$A14,'EFL2'!$A:$D,MATCH("AWAY",'EFL2'!$A$1:$D$1,0),0),"")&amp;IFERROR(VLOOKUP(FF$2&amp;$A14,'EFL2'!$B:$C,MATCH("HOME",'EFL2'!$B$1:$C$1,0),0),"")&amp;IFERROR(VLOOKUP(FF$2&amp;$A14,'UCL2'!$C:$F,MATCH("AWAY",'UCL2'!$C$1:$F$1,0),0),"")&amp;IFERROR(VLOOKUP(FF$2&amp;$A14,'UCL2'!$D:$E,MATCH("HOME",'UCL2'!$D$1:$E$1,0),0),"")&amp;IFERROR(VLOOKUP(FF$2&amp;$A14,'EU2'!$C:$F,MATCH("AWAY",'EU2'!$C$1:$F$1,0),0),"")&amp;IFERROR(VLOOKUP(FF$2&amp;$A14,'EU2'!$D:$E,MATCH("HOME",'EU2'!$D$1:$E$1,0),0),"")&amp;IFERROR(VLOOKUP(FF$2&amp;$A14,'EUC2'!$C:$F,MATCH("AWAY",'EUC2'!$C$1:$F$1,0),0),"")&amp;IFERROR(VLOOKUP(FF$2&amp;$A14,'EUC2'!$D:$E,MATCH("HOME",'EUC2'!$D$1:$E$1,0),0),"")</f>
        <v>Gillingham</v>
      </c>
      <c r="FG14" s="25" t="str">
        <f>IFERROR(VLOOKUP(FG$2&amp;$B14,'FPL FIX2'!$N$1:$Q$400,MATCH("HOME",'FPL FIX2'!$N$1:$Q$1,0),0),"")&amp;IFERROR(VLOOKUP(FG$2&amp;$B14,'FPL FIX2'!$O$1:$P$400,MATCH("AWAY",'FPL FIX2'!$O$1:$P$1,0),0),"")&amp;IFERROR(VLOOKUP(FG$2&amp;$A14,'FA2'!$A:$D,MATCH("AWAY",'FA2'!$A$1:$D$1,0),0),"")&amp;IFERROR(VLOOKUP(FG$2&amp;$A14,'FA2'!$B:$C,MATCH("HOME",'FA2'!$B$1:$C$1,0),0),"")&amp;IFERROR(VLOOKUP(FG$2&amp;$A14,'EFL2'!$A:$D,MATCH("AWAY",'EFL2'!$A$1:$D$1,0),0),"")&amp;IFERROR(VLOOKUP(FG$2&amp;$A14,'EFL2'!$B:$C,MATCH("HOME",'EFL2'!$B$1:$C$1,0),0),"")&amp;IFERROR(VLOOKUP(FG$2&amp;$A14,'UCL2'!$C:$F,MATCH("AWAY",'UCL2'!$C$1:$F$1,0),0),"")&amp;IFERROR(VLOOKUP(FG$2&amp;$A14,'UCL2'!$D:$E,MATCH("HOME",'UCL2'!$D$1:$E$1,0),0),"")&amp;IFERROR(VLOOKUP(FG$2&amp;$A14,'EU2'!$C:$F,MATCH("AWAY",'EU2'!$C$1:$F$1,0),0),"")&amp;IFERROR(VLOOKUP(FG$2&amp;$A14,'EU2'!$D:$E,MATCH("HOME",'EU2'!$D$1:$E$1,0),0),"")&amp;IFERROR(VLOOKUP(FG$2&amp;$A14,'EUC2'!$C:$F,MATCH("AWAY",'EUC2'!$C$1:$F$1,0),0),"")&amp;IFERROR(VLOOKUP(FG$2&amp;$A14,'EUC2'!$D:$E,MATCH("HOME",'EUC2'!$D$1:$E$1,0),0),"")</f>
        <v/>
      </c>
      <c r="FH14" s="25" t="str">
        <f>IFERROR(VLOOKUP(FH$2&amp;$B14,'FPL FIX2'!$N$1:$Q$400,MATCH("HOME",'FPL FIX2'!$N$1:$Q$1,0),0),"")&amp;IFERROR(VLOOKUP(FH$2&amp;$B14,'FPL FIX2'!$O$1:$P$400,MATCH("AWAY",'FPL FIX2'!$O$1:$P$1,0),0),"")&amp;IFERROR(VLOOKUP(FH$2&amp;$A14,'FA2'!$A:$D,MATCH("AWAY",'FA2'!$A$1:$D$1,0),0),"")&amp;IFERROR(VLOOKUP(FH$2&amp;$A14,'FA2'!$B:$C,MATCH("HOME",'FA2'!$B$1:$C$1,0),0),"")&amp;IFERROR(VLOOKUP(FH$2&amp;$A14,'EFL2'!$A:$D,MATCH("AWAY",'EFL2'!$A$1:$D$1,0),0),"")&amp;IFERROR(VLOOKUP(FH$2&amp;$A14,'EFL2'!$B:$C,MATCH("HOME",'EFL2'!$B$1:$C$1,0),0),"")&amp;IFERROR(VLOOKUP(FH$2&amp;$A14,'UCL2'!$C:$F,MATCH("AWAY",'UCL2'!$C$1:$F$1,0),0),"")&amp;IFERROR(VLOOKUP(FH$2&amp;$A14,'UCL2'!$D:$E,MATCH("HOME",'UCL2'!$D$1:$E$1,0),0),"")&amp;IFERROR(VLOOKUP(FH$2&amp;$A14,'EU2'!$C:$F,MATCH("AWAY",'EU2'!$C$1:$F$1,0),0),"")&amp;IFERROR(VLOOKUP(FH$2&amp;$A14,'EU2'!$D:$E,MATCH("HOME",'EU2'!$D$1:$E$1,0),0),"")&amp;IFERROR(VLOOKUP(FH$2&amp;$A14,'EUC2'!$C:$F,MATCH("AWAY",'EUC2'!$C$1:$F$1,0),0),"")&amp;IFERROR(VLOOKUP(FH$2&amp;$A14,'EUC2'!$D:$E,MATCH("HOME",'EUC2'!$D$1:$E$1,0),0),"")</f>
        <v/>
      </c>
      <c r="FI14" s="25" t="str">
        <f>IFERROR(VLOOKUP(FI$2&amp;$B14,'FPL FIX2'!$N$1:$Q$400,MATCH("HOME",'FPL FIX2'!$N$1:$Q$1,0),0),"")&amp;IFERROR(VLOOKUP(FI$2&amp;$B14,'FPL FIX2'!$O$1:$P$400,MATCH("AWAY",'FPL FIX2'!$O$1:$P$1,0),0),"")&amp;IFERROR(VLOOKUP(FI$2&amp;$A14,'FA2'!$A:$D,MATCH("AWAY",'FA2'!$A$1:$D$1,0),0),"")&amp;IFERROR(VLOOKUP(FI$2&amp;$A14,'FA2'!$B:$C,MATCH("HOME",'FA2'!$B$1:$C$1,0),0),"")&amp;IFERROR(VLOOKUP(FI$2&amp;$A14,'EFL2'!$A:$D,MATCH("AWAY",'EFL2'!$A$1:$D$1,0),0),"")&amp;IFERROR(VLOOKUP(FI$2&amp;$A14,'EFL2'!$B:$C,MATCH("HOME",'EFL2'!$B$1:$C$1,0),0),"")&amp;IFERROR(VLOOKUP(FI$2&amp;$A14,'UCL2'!$C:$F,MATCH("AWAY",'UCL2'!$C$1:$F$1,0),0),"")&amp;IFERROR(VLOOKUP(FI$2&amp;$A14,'UCL2'!$D:$E,MATCH("HOME",'UCL2'!$D$1:$E$1,0),0),"")&amp;IFERROR(VLOOKUP(FI$2&amp;$A14,'EU2'!$C:$F,MATCH("AWAY",'EU2'!$C$1:$F$1,0),0),"")&amp;IFERROR(VLOOKUP(FI$2&amp;$A14,'EU2'!$D:$E,MATCH("HOME",'EU2'!$D$1:$E$1,0),0),"")&amp;IFERROR(VLOOKUP(FI$2&amp;$A14,'EUC2'!$C:$F,MATCH("AWAY",'EUC2'!$C$1:$F$1,0),0),"")&amp;IFERROR(VLOOKUP(FI$2&amp;$A14,'EUC2'!$D:$E,MATCH("HOME",'EUC2'!$D$1:$E$1,0),0),"")</f>
        <v>Newcastle Utd</v>
      </c>
      <c r="FJ14" s="25" t="str">
        <f>IFERROR(VLOOKUP(FJ$2&amp;$B14,'FPL FIX2'!$N$1:$Q$400,MATCH("HOME",'FPL FIX2'!$N$1:$Q$1,0),0),"")&amp;IFERROR(VLOOKUP(FJ$2&amp;$B14,'FPL FIX2'!$O$1:$P$400,MATCH("AWAY",'FPL FIX2'!$O$1:$P$1,0),0),"")&amp;IFERROR(VLOOKUP(FJ$2&amp;$A14,'FA2'!$A:$D,MATCH("AWAY",'FA2'!$A$1:$D$1,0),0),"")&amp;IFERROR(VLOOKUP(FJ$2&amp;$A14,'FA2'!$B:$C,MATCH("HOME",'FA2'!$B$1:$C$1,0),0),"")&amp;IFERROR(VLOOKUP(FJ$2&amp;$A14,'EFL2'!$A:$D,MATCH("AWAY",'EFL2'!$A$1:$D$1,0),0),"")&amp;IFERROR(VLOOKUP(FJ$2&amp;$A14,'EFL2'!$B:$C,MATCH("HOME",'EFL2'!$B$1:$C$1,0),0),"")&amp;IFERROR(VLOOKUP(FJ$2&amp;$A14,'UCL2'!$C:$F,MATCH("AWAY",'UCL2'!$C$1:$F$1,0),0),"")&amp;IFERROR(VLOOKUP(FJ$2&amp;$A14,'UCL2'!$D:$E,MATCH("HOME",'UCL2'!$D$1:$E$1,0),0),"")&amp;IFERROR(VLOOKUP(FJ$2&amp;$A14,'EU2'!$C:$F,MATCH("AWAY",'EU2'!$C$1:$F$1,0),0),"")&amp;IFERROR(VLOOKUP(FJ$2&amp;$A14,'EU2'!$D:$E,MATCH("HOME",'EU2'!$D$1:$E$1,0),0),"")&amp;IFERROR(VLOOKUP(FJ$2&amp;$A14,'EUC2'!$C:$F,MATCH("AWAY",'EUC2'!$C$1:$F$1,0),0),"")&amp;IFERROR(VLOOKUP(FJ$2&amp;$A14,'EUC2'!$D:$E,MATCH("HOME",'EUC2'!$D$1:$E$1,0),0),"")</f>
        <v/>
      </c>
      <c r="FK14" s="25" t="str">
        <f>IFERROR(VLOOKUP(FK$2&amp;$B14,'FPL FIX2'!$N$1:$Q$400,MATCH("HOME",'FPL FIX2'!$N$1:$Q$1,0),0),"")&amp;IFERROR(VLOOKUP(FK$2&amp;$B14,'FPL FIX2'!$O$1:$P$400,MATCH("AWAY",'FPL FIX2'!$O$1:$P$1,0),0),"")&amp;IFERROR(VLOOKUP(FK$2&amp;$A14,'FA2'!$A:$D,MATCH("AWAY",'FA2'!$A$1:$D$1,0),0),"")&amp;IFERROR(VLOOKUP(FK$2&amp;$A14,'FA2'!$B:$C,MATCH("HOME",'FA2'!$B$1:$C$1,0),0),"")&amp;IFERROR(VLOOKUP(FK$2&amp;$A14,'EFL2'!$A:$D,MATCH("AWAY",'EFL2'!$A$1:$D$1,0),0),"")&amp;IFERROR(VLOOKUP(FK$2&amp;$A14,'EFL2'!$B:$C,MATCH("HOME",'EFL2'!$B$1:$C$1,0),0),"")&amp;IFERROR(VLOOKUP(FK$2&amp;$A14,'UCL2'!$C:$F,MATCH("AWAY",'UCL2'!$C$1:$F$1,0),0),"")&amp;IFERROR(VLOOKUP(FK$2&amp;$A14,'UCL2'!$D:$E,MATCH("HOME",'UCL2'!$D$1:$E$1,0),0),"")&amp;IFERROR(VLOOKUP(FK$2&amp;$A14,'EU2'!$C:$F,MATCH("AWAY",'EU2'!$C$1:$F$1,0),0),"")&amp;IFERROR(VLOOKUP(FK$2&amp;$A14,'EU2'!$D:$E,MATCH("HOME",'EU2'!$D$1:$E$1,0),0),"")&amp;IFERROR(VLOOKUP(FK$2&amp;$A14,'EUC2'!$C:$F,MATCH("AWAY",'EUC2'!$C$1:$F$1,0),0),"")&amp;IFERROR(VLOOKUP(FK$2&amp;$A14,'EUC2'!$D:$E,MATCH("HOME",'EUC2'!$D$1:$E$1,0),0),"")</f>
        <v/>
      </c>
      <c r="FL14" s="25" t="str">
        <f>IFERROR(VLOOKUP(FL$2&amp;$B14,'FPL FIX2'!$N$1:$Q$400,MATCH("HOME",'FPL FIX2'!$N$1:$Q$1,0),0),"")&amp;IFERROR(VLOOKUP(FL$2&amp;$B14,'FPL FIX2'!$O$1:$P$400,MATCH("AWAY",'FPL FIX2'!$O$1:$P$1,0),0),"")&amp;IFERROR(VLOOKUP(FL$2&amp;$A14,'FA2'!$A:$D,MATCH("AWAY",'FA2'!$A$1:$D$1,0),0),"")&amp;IFERROR(VLOOKUP(FL$2&amp;$A14,'FA2'!$B:$C,MATCH("HOME",'FA2'!$B$1:$C$1,0),0),"")&amp;IFERROR(VLOOKUP(FL$2&amp;$A14,'EFL2'!$A:$D,MATCH("AWAY",'EFL2'!$A$1:$D$1,0),0),"")&amp;IFERROR(VLOOKUP(FL$2&amp;$A14,'EFL2'!$B:$C,MATCH("HOME",'EFL2'!$B$1:$C$1,0),0),"")&amp;IFERROR(VLOOKUP(FL$2&amp;$A14,'UCL2'!$C:$F,MATCH("AWAY",'UCL2'!$C$1:$F$1,0),0),"")&amp;IFERROR(VLOOKUP(FL$2&amp;$A14,'UCL2'!$D:$E,MATCH("HOME",'UCL2'!$D$1:$E$1,0),0),"")&amp;IFERROR(VLOOKUP(FL$2&amp;$A14,'EU2'!$C:$F,MATCH("AWAY",'EU2'!$C$1:$F$1,0),0),"")&amp;IFERROR(VLOOKUP(FL$2&amp;$A14,'EU2'!$D:$E,MATCH("HOME",'EU2'!$D$1:$E$1,0),0),"")&amp;IFERROR(VLOOKUP(FL$2&amp;$A14,'EUC2'!$C:$F,MATCH("AWAY",'EUC2'!$C$1:$F$1,0),0),"")&amp;IFERROR(VLOOKUP(FL$2&amp;$A14,'EUC2'!$D:$E,MATCH("HOME",'EUC2'!$D$1:$E$1,0),0),"")</f>
        <v/>
      </c>
      <c r="FM14" s="25" t="str">
        <f>IFERROR(VLOOKUP(FM$2&amp;$B14,'FPL FIX2'!$N$1:$Q$400,MATCH("HOME",'FPL FIX2'!$N$1:$Q$1,0),0),"")&amp;IFERROR(VLOOKUP(FM$2&amp;$B14,'FPL FIX2'!$O$1:$P$400,MATCH("AWAY",'FPL FIX2'!$O$1:$P$1,0),0),"")&amp;IFERROR(VLOOKUP(FM$2&amp;$A14,'FA2'!$A:$D,MATCH("AWAY",'FA2'!$A$1:$D$1,0),0),"")&amp;IFERROR(VLOOKUP(FM$2&amp;$A14,'FA2'!$B:$C,MATCH("HOME",'FA2'!$B$1:$C$1,0),0),"")&amp;IFERROR(VLOOKUP(FM$2&amp;$A14,'EFL2'!$A:$D,MATCH("AWAY",'EFL2'!$A$1:$D$1,0),0),"")&amp;IFERROR(VLOOKUP(FM$2&amp;$A14,'EFL2'!$B:$C,MATCH("HOME",'EFL2'!$B$1:$C$1,0),0),"")&amp;IFERROR(VLOOKUP(FM$2&amp;$A14,'UCL2'!$C:$F,MATCH("AWAY",'UCL2'!$C$1:$F$1,0),0),"")&amp;IFERROR(VLOOKUP(FM$2&amp;$A14,'UCL2'!$D:$E,MATCH("HOME",'UCL2'!$D$1:$E$1,0),0),"")&amp;IFERROR(VLOOKUP(FM$2&amp;$A14,'EU2'!$C:$F,MATCH("AWAY",'EU2'!$C$1:$F$1,0),0),"")&amp;IFERROR(VLOOKUP(FM$2&amp;$A14,'EU2'!$D:$E,MATCH("HOME",'EU2'!$D$1:$E$1,0),0),"")&amp;IFERROR(VLOOKUP(FM$2&amp;$A14,'EUC2'!$C:$F,MATCH("AWAY",'EUC2'!$C$1:$F$1,0),0),"")&amp;IFERROR(VLOOKUP(FM$2&amp;$A14,'EUC2'!$D:$E,MATCH("HOME",'EUC2'!$D$1:$E$1,0),0),"")</f>
        <v>nfo</v>
      </c>
      <c r="FN14" s="25" t="str">
        <f>IFERROR(VLOOKUP(FN$2&amp;$B14,'FPL FIX2'!$N$1:$Q$400,MATCH("HOME",'FPL FIX2'!$N$1:$Q$1,0),0),"")&amp;IFERROR(VLOOKUP(FN$2&amp;$B14,'FPL FIX2'!$O$1:$P$400,MATCH("AWAY",'FPL FIX2'!$O$1:$P$1,0),0),"")&amp;IFERROR(VLOOKUP(FN$2&amp;$A14,'FA2'!$A:$D,MATCH("AWAY",'FA2'!$A$1:$D$1,0),0),"")&amp;IFERROR(VLOOKUP(FN$2&amp;$A14,'FA2'!$B:$C,MATCH("HOME",'FA2'!$B$1:$C$1,0),0),"")&amp;IFERROR(VLOOKUP(FN$2&amp;$A14,'EFL2'!$A:$D,MATCH("AWAY",'EFL2'!$A$1:$D$1,0),0),"")&amp;IFERROR(VLOOKUP(FN$2&amp;$A14,'EFL2'!$B:$C,MATCH("HOME",'EFL2'!$B$1:$C$1,0),0),"")&amp;IFERROR(VLOOKUP(FN$2&amp;$A14,'UCL2'!$C:$F,MATCH("AWAY",'UCL2'!$C$1:$F$1,0),0),"")&amp;IFERROR(VLOOKUP(FN$2&amp;$A14,'UCL2'!$D:$E,MATCH("HOME",'UCL2'!$D$1:$E$1,0),0),"")&amp;IFERROR(VLOOKUP(FN$2&amp;$A14,'EU2'!$C:$F,MATCH("AWAY",'EU2'!$C$1:$F$1,0),0),"")&amp;IFERROR(VLOOKUP(FN$2&amp;$A14,'EU2'!$D:$E,MATCH("HOME",'EU2'!$D$1:$E$1,0),0),"")&amp;IFERROR(VLOOKUP(FN$2&amp;$A14,'EUC2'!$C:$F,MATCH("AWAY",'EUC2'!$C$1:$F$1,0),0),"")&amp;IFERROR(VLOOKUP(FN$2&amp;$A14,'EUC2'!$D:$E,MATCH("HOME",'EUC2'!$D$1:$E$1,0),0),"")</f>
        <v/>
      </c>
      <c r="FO14" s="25" t="str">
        <f>IFERROR(VLOOKUP(FO$2&amp;$B14,'FPL FIX2'!$N$1:$Q$400,MATCH("HOME",'FPL FIX2'!$N$1:$Q$1,0),0),"")&amp;IFERROR(VLOOKUP(FO$2&amp;$B14,'FPL FIX2'!$O$1:$P$400,MATCH("AWAY",'FPL FIX2'!$O$1:$P$1,0),0),"")&amp;IFERROR(VLOOKUP(FO$2&amp;$A14,'FA2'!$A:$D,MATCH("AWAY",'FA2'!$A$1:$D$1,0),0),"")&amp;IFERROR(VLOOKUP(FO$2&amp;$A14,'FA2'!$B:$C,MATCH("HOME",'FA2'!$B$1:$C$1,0),0),"")&amp;IFERROR(VLOOKUP(FO$2&amp;$A14,'EFL2'!$A:$D,MATCH("AWAY",'EFL2'!$A$1:$D$1,0),0),"")&amp;IFERROR(VLOOKUP(FO$2&amp;$A14,'EFL2'!$B:$C,MATCH("HOME",'EFL2'!$B$1:$C$1,0),0),"")&amp;IFERROR(VLOOKUP(FO$2&amp;$A14,'UCL2'!$C:$F,MATCH("AWAY",'UCL2'!$C$1:$F$1,0),0),"")&amp;IFERROR(VLOOKUP(FO$2&amp;$A14,'UCL2'!$D:$E,MATCH("HOME",'UCL2'!$D$1:$E$1,0),0),"")&amp;IFERROR(VLOOKUP(FO$2&amp;$A14,'EU2'!$C:$F,MATCH("AWAY",'EU2'!$C$1:$F$1,0),0),"")&amp;IFERROR(VLOOKUP(FO$2&amp;$A14,'EU2'!$D:$E,MATCH("HOME",'EU2'!$D$1:$E$1,0),0),"")&amp;IFERROR(VLOOKUP(FO$2&amp;$A14,'EUC2'!$C:$F,MATCH("AWAY",'EUC2'!$C$1:$F$1,0),0),"")&amp;IFERROR(VLOOKUP(FO$2&amp;$A14,'EUC2'!$D:$E,MATCH("HOME",'EUC2'!$D$1:$E$1,0),0),"")</f>
        <v/>
      </c>
      <c r="FP14" s="25" t="str">
        <f>IFERROR(VLOOKUP(FP$2&amp;$B14,'FPL FIX2'!$N$1:$Q$400,MATCH("HOME",'FPL FIX2'!$N$1:$Q$1,0),0),"")&amp;IFERROR(VLOOKUP(FP$2&amp;$B14,'FPL FIX2'!$O$1:$P$400,MATCH("AWAY",'FPL FIX2'!$O$1:$P$1,0),0),"")&amp;IFERROR(VLOOKUP(FP$2&amp;$A14,'FA2'!$A:$D,MATCH("AWAY",'FA2'!$A$1:$D$1,0),0),"")&amp;IFERROR(VLOOKUP(FP$2&amp;$A14,'FA2'!$B:$C,MATCH("HOME",'FA2'!$B$1:$C$1,0),0),"")&amp;IFERROR(VLOOKUP(FP$2&amp;$A14,'EFL2'!$A:$D,MATCH("AWAY",'EFL2'!$A$1:$D$1,0),0),"")&amp;IFERROR(VLOOKUP(FP$2&amp;$A14,'EFL2'!$B:$C,MATCH("HOME",'EFL2'!$B$1:$C$1,0),0),"")&amp;IFERROR(VLOOKUP(FP$2&amp;$A14,'UCL2'!$C:$F,MATCH("AWAY",'UCL2'!$C$1:$F$1,0),0),"")&amp;IFERROR(VLOOKUP(FP$2&amp;$A14,'UCL2'!$D:$E,MATCH("HOME",'UCL2'!$D$1:$E$1,0),0),"")&amp;IFERROR(VLOOKUP(FP$2&amp;$A14,'EU2'!$C:$F,MATCH("AWAY",'EU2'!$C$1:$F$1,0),0),"")&amp;IFERROR(VLOOKUP(FP$2&amp;$A14,'EU2'!$D:$E,MATCH("HOME",'EU2'!$D$1:$E$1,0),0),"")&amp;IFERROR(VLOOKUP(FP$2&amp;$A14,'EUC2'!$C:$F,MATCH("AWAY",'EUC2'!$C$1:$F$1,0),0),"")&amp;IFERROR(VLOOKUP(FP$2&amp;$A14,'EUC2'!$D:$E,MATCH("HOME",'EUC2'!$D$1:$E$1,0),0),"")</f>
        <v/>
      </c>
      <c r="FQ14" s="25" t="str">
        <f>IFERROR(VLOOKUP(FQ$2&amp;$B14,'FPL FIX2'!$N$1:$Q$400,MATCH("HOME",'FPL FIX2'!$N$1:$Q$1,0),0),"")&amp;IFERROR(VLOOKUP(FQ$2&amp;$B14,'FPL FIX2'!$O$1:$P$400,MATCH("AWAY",'FPL FIX2'!$O$1:$P$1,0),0),"")&amp;IFERROR(VLOOKUP(FQ$2&amp;$A14,'FA2'!$A:$D,MATCH("AWAY",'FA2'!$A$1:$D$1,0),0),"")&amp;IFERROR(VLOOKUP(FQ$2&amp;$A14,'FA2'!$B:$C,MATCH("HOME",'FA2'!$B$1:$C$1,0),0),"")&amp;IFERROR(VLOOKUP(FQ$2&amp;$A14,'EFL2'!$A:$D,MATCH("AWAY",'EFL2'!$A$1:$D$1,0),0),"")&amp;IFERROR(VLOOKUP(FQ$2&amp;$A14,'EFL2'!$B:$C,MATCH("HOME",'EFL2'!$B$1:$C$1,0),0),"")&amp;IFERROR(VLOOKUP(FQ$2&amp;$A14,'UCL2'!$C:$F,MATCH("AWAY",'UCL2'!$C$1:$F$1,0),0),"")&amp;IFERROR(VLOOKUP(FQ$2&amp;$A14,'UCL2'!$D:$E,MATCH("HOME",'UCL2'!$D$1:$E$1,0),0),"")&amp;IFERROR(VLOOKUP(FQ$2&amp;$A14,'EU2'!$C:$F,MATCH("AWAY",'EU2'!$C$1:$F$1,0),0),"")&amp;IFERROR(VLOOKUP(FQ$2&amp;$A14,'EU2'!$D:$E,MATCH("HOME",'EU2'!$D$1:$E$1,0),0),"")&amp;IFERROR(VLOOKUP(FQ$2&amp;$A14,'EUC2'!$C:$F,MATCH("AWAY",'EUC2'!$C$1:$F$1,0),0),"")&amp;IFERROR(VLOOKUP(FQ$2&amp;$A14,'EUC2'!$D:$E,MATCH("HOME",'EUC2'!$D$1:$E$1,0),0),"")</f>
        <v/>
      </c>
      <c r="FR14" s="25" t="str">
        <f>IFERROR(VLOOKUP(FR$2&amp;$B14,'FPL FIX2'!$N$1:$Q$400,MATCH("HOME",'FPL FIX2'!$N$1:$Q$1,0),0),"")&amp;IFERROR(VLOOKUP(FR$2&amp;$B14,'FPL FIX2'!$O$1:$P$400,MATCH("AWAY",'FPL FIX2'!$O$1:$P$1,0),0),"")&amp;IFERROR(VLOOKUP(FR$2&amp;$A14,'FA2'!$A:$D,MATCH("AWAY",'FA2'!$A$1:$D$1,0),0),"")&amp;IFERROR(VLOOKUP(FR$2&amp;$A14,'FA2'!$B:$C,MATCH("HOME",'FA2'!$B$1:$C$1,0),0),"")&amp;IFERROR(VLOOKUP(FR$2&amp;$A14,'EFL2'!$A:$D,MATCH("AWAY",'EFL2'!$A$1:$D$1,0),0),"")&amp;IFERROR(VLOOKUP(FR$2&amp;$A14,'EFL2'!$B:$C,MATCH("HOME",'EFL2'!$B$1:$C$1,0),0),"")&amp;IFERROR(VLOOKUP(FR$2&amp;$A14,'UCL2'!$C:$F,MATCH("AWAY",'UCL2'!$C$1:$F$1,0),0),"")&amp;IFERROR(VLOOKUP(FR$2&amp;$A14,'UCL2'!$D:$E,MATCH("HOME",'UCL2'!$D$1:$E$1,0),0),"")&amp;IFERROR(VLOOKUP(FR$2&amp;$A14,'EU2'!$C:$F,MATCH("AWAY",'EU2'!$C$1:$F$1,0),0),"")&amp;IFERROR(VLOOKUP(FR$2&amp;$A14,'EU2'!$D:$E,MATCH("HOME",'EU2'!$D$1:$E$1,0),0),"")&amp;IFERROR(VLOOKUP(FR$2&amp;$A14,'EUC2'!$C:$F,MATCH("AWAY",'EUC2'!$C$1:$F$1,0),0),"")&amp;IFERROR(VLOOKUP(FR$2&amp;$A14,'EUC2'!$D:$E,MATCH("HOME",'EUC2'!$D$1:$E$1,0),0),"")</f>
        <v/>
      </c>
      <c r="FS14" s="25" t="str">
        <f>IFERROR(VLOOKUP(FS$2&amp;$B14,'FPL FIX2'!$N$1:$Q$400,MATCH("HOME",'FPL FIX2'!$N$1:$Q$1,0),0),"")&amp;IFERROR(VLOOKUP(FS$2&amp;$B14,'FPL FIX2'!$O$1:$P$400,MATCH("AWAY",'FPL FIX2'!$O$1:$P$1,0),0),"")&amp;IFERROR(VLOOKUP(FS$2&amp;$A14,'FA2'!$A:$D,MATCH("AWAY",'FA2'!$A$1:$D$1,0),0),"")&amp;IFERROR(VLOOKUP(FS$2&amp;$A14,'FA2'!$B:$C,MATCH("HOME",'FA2'!$B$1:$C$1,0),0),"")&amp;IFERROR(VLOOKUP(FS$2&amp;$A14,'EFL2'!$A:$D,MATCH("AWAY",'EFL2'!$A$1:$D$1,0),0),"")&amp;IFERROR(VLOOKUP(FS$2&amp;$A14,'EFL2'!$B:$C,MATCH("HOME",'EFL2'!$B$1:$C$1,0),0),"")&amp;IFERROR(VLOOKUP(FS$2&amp;$A14,'UCL2'!$C:$F,MATCH("AWAY",'UCL2'!$C$1:$F$1,0),0),"")&amp;IFERROR(VLOOKUP(FS$2&amp;$A14,'UCL2'!$D:$E,MATCH("HOME",'UCL2'!$D$1:$E$1,0),0),"")&amp;IFERROR(VLOOKUP(FS$2&amp;$A14,'EU2'!$C:$F,MATCH("AWAY",'EU2'!$C$1:$F$1,0),0),"")&amp;IFERROR(VLOOKUP(FS$2&amp;$A14,'EU2'!$D:$E,MATCH("HOME",'EU2'!$D$1:$E$1,0),0),"")&amp;IFERROR(VLOOKUP(FS$2&amp;$A14,'EUC2'!$C:$F,MATCH("AWAY",'EUC2'!$C$1:$F$1,0),0),"")&amp;IFERROR(VLOOKUP(FS$2&amp;$A14,'EUC2'!$D:$E,MATCH("HOME",'EUC2'!$D$1:$E$1,0),0),"")</f>
        <v/>
      </c>
      <c r="FT14" s="25" t="str">
        <f>IFERROR(VLOOKUP(FT$2&amp;$B14,'FPL FIX2'!$N$1:$Q$400,MATCH("HOME",'FPL FIX2'!$N$1:$Q$1,0),0),"")&amp;IFERROR(VLOOKUP(FT$2&amp;$B14,'FPL FIX2'!$O$1:$P$400,MATCH("AWAY",'FPL FIX2'!$O$1:$P$1,0),0),"")&amp;IFERROR(VLOOKUP(FT$2&amp;$A14,'FA2'!$A:$D,MATCH("AWAY",'FA2'!$A$1:$D$1,0),0),"")&amp;IFERROR(VLOOKUP(FT$2&amp;$A14,'FA2'!$B:$C,MATCH("HOME",'FA2'!$B$1:$C$1,0),0),"")&amp;IFERROR(VLOOKUP(FT$2&amp;$A14,'EFL2'!$A:$D,MATCH("AWAY",'EFL2'!$A$1:$D$1,0),0),"")&amp;IFERROR(VLOOKUP(FT$2&amp;$A14,'EFL2'!$B:$C,MATCH("HOME",'EFL2'!$B$1:$C$1,0),0),"")&amp;IFERROR(VLOOKUP(FT$2&amp;$A14,'UCL2'!$C:$F,MATCH("AWAY",'UCL2'!$C$1:$F$1,0),0),"")&amp;IFERROR(VLOOKUP(FT$2&amp;$A14,'UCL2'!$D:$E,MATCH("HOME",'UCL2'!$D$1:$E$1,0),0),"")&amp;IFERROR(VLOOKUP(FT$2&amp;$A14,'EU2'!$C:$F,MATCH("AWAY",'EU2'!$C$1:$F$1,0),0),"")&amp;IFERROR(VLOOKUP(FT$2&amp;$A14,'EU2'!$D:$E,MATCH("HOME",'EU2'!$D$1:$E$1,0),0),"")&amp;IFERROR(VLOOKUP(FT$2&amp;$A14,'EUC2'!$C:$F,MATCH("AWAY",'EUC2'!$C$1:$F$1,0),0),"")&amp;IFERROR(VLOOKUP(FT$2&amp;$A14,'EUC2'!$D:$E,MATCH("HOME",'EUC2'!$D$1:$E$1,0),0),"")</f>
        <v>BHA</v>
      </c>
      <c r="FU14" s="25" t="str">
        <f>IFERROR(VLOOKUP(FU$2&amp;$B14,'FPL FIX2'!$N$1:$Q$400,MATCH("HOME",'FPL FIX2'!$N$1:$Q$1,0),0),"")&amp;IFERROR(VLOOKUP(FU$2&amp;$B14,'FPL FIX2'!$O$1:$P$400,MATCH("AWAY",'FPL FIX2'!$O$1:$P$1,0),0),"")&amp;IFERROR(VLOOKUP(FU$2&amp;$A14,'FA2'!$A:$D,MATCH("AWAY",'FA2'!$A$1:$D$1,0),0),"")&amp;IFERROR(VLOOKUP(FU$2&amp;$A14,'FA2'!$B:$C,MATCH("HOME",'FA2'!$B$1:$C$1,0),0),"")&amp;IFERROR(VLOOKUP(FU$2&amp;$A14,'EFL2'!$A:$D,MATCH("AWAY",'EFL2'!$A$1:$D$1,0),0),"")&amp;IFERROR(VLOOKUP(FU$2&amp;$A14,'EFL2'!$B:$C,MATCH("HOME",'EFL2'!$B$1:$C$1,0),0),"")&amp;IFERROR(VLOOKUP(FU$2&amp;$A14,'UCL2'!$C:$F,MATCH("AWAY",'UCL2'!$C$1:$F$1,0),0),"")&amp;IFERROR(VLOOKUP(FU$2&amp;$A14,'UCL2'!$D:$E,MATCH("HOME",'UCL2'!$D$1:$E$1,0),0),"")&amp;IFERROR(VLOOKUP(FU$2&amp;$A14,'EU2'!$C:$F,MATCH("AWAY",'EU2'!$C$1:$F$1,0),0),"")&amp;IFERROR(VLOOKUP(FU$2&amp;$A14,'EU2'!$D:$E,MATCH("HOME",'EU2'!$D$1:$E$1,0),0),"")&amp;IFERROR(VLOOKUP(FU$2&amp;$A14,'EUC2'!$C:$F,MATCH("AWAY",'EUC2'!$C$1:$F$1,0),0),"")&amp;IFERROR(VLOOKUP(FU$2&amp;$A14,'EUC2'!$D:$E,MATCH("HOME",'EUC2'!$D$1:$E$1,0),0),"")</f>
        <v/>
      </c>
      <c r="FV14" s="25" t="str">
        <f>IFERROR(VLOOKUP(FV$2&amp;$B14,'FPL FIX2'!$N$1:$Q$400,MATCH("HOME",'FPL FIX2'!$N$1:$Q$1,0),0),"")&amp;IFERROR(VLOOKUP(FV$2&amp;$B14,'FPL FIX2'!$O$1:$P$400,MATCH("AWAY",'FPL FIX2'!$O$1:$P$1,0),0),"")&amp;IFERROR(VLOOKUP(FV$2&amp;$A14,'FA2'!$A:$D,MATCH("AWAY",'FA2'!$A$1:$D$1,0),0),"")&amp;IFERROR(VLOOKUP(FV$2&amp;$A14,'FA2'!$B:$C,MATCH("HOME",'FA2'!$B$1:$C$1,0),0),"")&amp;IFERROR(VLOOKUP(FV$2&amp;$A14,'EFL2'!$A:$D,MATCH("AWAY",'EFL2'!$A$1:$D$1,0),0),"")&amp;IFERROR(VLOOKUP(FV$2&amp;$A14,'EFL2'!$B:$C,MATCH("HOME",'EFL2'!$B$1:$C$1,0),0),"")&amp;IFERROR(VLOOKUP(FV$2&amp;$A14,'UCL2'!$C:$F,MATCH("AWAY",'UCL2'!$C$1:$F$1,0),0),"")&amp;IFERROR(VLOOKUP(FV$2&amp;$A14,'UCL2'!$D:$E,MATCH("HOME",'UCL2'!$D$1:$E$1,0),0),"")&amp;IFERROR(VLOOKUP(FV$2&amp;$A14,'EU2'!$C:$F,MATCH("AWAY",'EU2'!$C$1:$F$1,0),0),"")&amp;IFERROR(VLOOKUP(FV$2&amp;$A14,'EU2'!$D:$E,MATCH("HOME",'EU2'!$D$1:$E$1,0),0),"")&amp;IFERROR(VLOOKUP(FV$2&amp;$A14,'EUC2'!$C:$F,MATCH("AWAY",'EUC2'!$C$1:$F$1,0),0),"")&amp;IFERROR(VLOOKUP(FV$2&amp;$A14,'EUC2'!$D:$E,MATCH("HOME",'EUC2'!$D$1:$E$1,0),0),"")</f>
        <v/>
      </c>
      <c r="FW14" s="25" t="str">
        <f>IFERROR(VLOOKUP(FW$2&amp;$B14,'FPL FIX2'!$N$1:$Q$400,MATCH("HOME",'FPL FIX2'!$N$1:$Q$1,0),0),"")&amp;IFERROR(VLOOKUP(FW$2&amp;$B14,'FPL FIX2'!$O$1:$P$400,MATCH("AWAY",'FPL FIX2'!$O$1:$P$1,0),0),"")&amp;IFERROR(VLOOKUP(FW$2&amp;$A14,'FA2'!$A:$D,MATCH("AWAY",'FA2'!$A$1:$D$1,0),0),"")&amp;IFERROR(VLOOKUP(FW$2&amp;$A14,'FA2'!$B:$C,MATCH("HOME",'FA2'!$B$1:$C$1,0),0),"")&amp;IFERROR(VLOOKUP(FW$2&amp;$A14,'EFL2'!$A:$D,MATCH("AWAY",'EFL2'!$A$1:$D$1,0),0),"")&amp;IFERROR(VLOOKUP(FW$2&amp;$A14,'EFL2'!$B:$C,MATCH("HOME",'EFL2'!$B$1:$C$1,0),0),"")&amp;IFERROR(VLOOKUP(FW$2&amp;$A14,'UCL2'!$C:$F,MATCH("AWAY",'UCL2'!$C$1:$F$1,0),0),"")&amp;IFERROR(VLOOKUP(FW$2&amp;$A14,'UCL2'!$D:$E,MATCH("HOME",'UCL2'!$D$1:$E$1,0),0),"")&amp;IFERROR(VLOOKUP(FW$2&amp;$A14,'EU2'!$C:$F,MATCH("AWAY",'EU2'!$C$1:$F$1,0),0),"")&amp;IFERROR(VLOOKUP(FW$2&amp;$A14,'EU2'!$D:$E,MATCH("HOME",'EU2'!$D$1:$E$1,0),0),"")&amp;IFERROR(VLOOKUP(FW$2&amp;$A14,'EUC2'!$C:$F,MATCH("AWAY",'EUC2'!$C$1:$F$1,0),0),"")&amp;IFERROR(VLOOKUP(FW$2&amp;$A14,'EUC2'!$D:$E,MATCH("HOME",'EUC2'!$D$1:$E$1,0),0),"")</f>
        <v/>
      </c>
      <c r="FX14" s="25" t="str">
        <f>IFERROR(VLOOKUP(FX$2&amp;$B14,'FPL FIX2'!$N$1:$Q$400,MATCH("HOME",'FPL FIX2'!$N$1:$Q$1,0),0),"")&amp;IFERROR(VLOOKUP(FX$2&amp;$B14,'FPL FIX2'!$O$1:$P$400,MATCH("AWAY",'FPL FIX2'!$O$1:$P$1,0),0),"")&amp;IFERROR(VLOOKUP(FX$2&amp;$A14,'FA2'!$A:$D,MATCH("AWAY",'FA2'!$A$1:$D$1,0),0),"")&amp;IFERROR(VLOOKUP(FX$2&amp;$A14,'FA2'!$B:$C,MATCH("HOME",'FA2'!$B$1:$C$1,0),0),"")&amp;IFERROR(VLOOKUP(FX$2&amp;$A14,'EFL2'!$A:$D,MATCH("AWAY",'EFL2'!$A$1:$D$1,0),0),"")&amp;IFERROR(VLOOKUP(FX$2&amp;$A14,'EFL2'!$B:$C,MATCH("HOME",'EFL2'!$B$1:$C$1,0),0),"")&amp;IFERROR(VLOOKUP(FX$2&amp;$A14,'UCL2'!$C:$F,MATCH("AWAY",'UCL2'!$C$1:$F$1,0),0),"")&amp;IFERROR(VLOOKUP(FX$2&amp;$A14,'UCL2'!$D:$E,MATCH("HOME",'UCL2'!$D$1:$E$1,0),0),"")&amp;IFERROR(VLOOKUP(FX$2&amp;$A14,'EU2'!$C:$F,MATCH("AWAY",'EU2'!$C$1:$F$1,0),0),"")&amp;IFERROR(VLOOKUP(FX$2&amp;$A14,'EU2'!$D:$E,MATCH("HOME",'EU2'!$D$1:$E$1,0),0),"")&amp;IFERROR(VLOOKUP(FX$2&amp;$A14,'EUC2'!$C:$F,MATCH("AWAY",'EUC2'!$C$1:$F$1,0),0),"")&amp;IFERROR(VLOOKUP(FX$2&amp;$A14,'EUC2'!$D:$E,MATCH("HOME",'EUC2'!$D$1:$E$1,0),0),"")</f>
        <v/>
      </c>
      <c r="FY14" s="25" t="str">
        <f>IFERROR(VLOOKUP(FY$2&amp;$B14,'FPL FIX2'!$N$1:$Q$400,MATCH("HOME",'FPL FIX2'!$N$1:$Q$1,0),0),"")&amp;IFERROR(VLOOKUP(FY$2&amp;$B14,'FPL FIX2'!$O$1:$P$400,MATCH("AWAY",'FPL FIX2'!$O$1:$P$1,0),0),"")&amp;IFERROR(VLOOKUP(FY$2&amp;$A14,'FA2'!$A:$D,MATCH("AWAY",'FA2'!$A$1:$D$1,0),0),"")&amp;IFERROR(VLOOKUP(FY$2&amp;$A14,'FA2'!$B:$C,MATCH("HOME",'FA2'!$B$1:$C$1,0),0),"")&amp;IFERROR(VLOOKUP(FY$2&amp;$A14,'EFL2'!$A:$D,MATCH("AWAY",'EFL2'!$A$1:$D$1,0),0),"")&amp;IFERROR(VLOOKUP(FY$2&amp;$A14,'EFL2'!$B:$C,MATCH("HOME",'EFL2'!$B$1:$C$1,0),0),"")&amp;IFERROR(VLOOKUP(FY$2&amp;$A14,'UCL2'!$C:$F,MATCH("AWAY",'UCL2'!$C$1:$F$1,0),0),"")&amp;IFERROR(VLOOKUP(FY$2&amp;$A14,'UCL2'!$D:$E,MATCH("HOME",'UCL2'!$D$1:$E$1,0),0),"")&amp;IFERROR(VLOOKUP(FY$2&amp;$A14,'EU2'!$C:$F,MATCH("AWAY",'EU2'!$C$1:$F$1,0),0),"")&amp;IFERROR(VLOOKUP(FY$2&amp;$A14,'EU2'!$D:$E,MATCH("HOME",'EU2'!$D$1:$E$1,0),0),"")&amp;IFERROR(VLOOKUP(FY$2&amp;$A14,'EUC2'!$C:$F,MATCH("AWAY",'EUC2'!$C$1:$F$1,0),0),"")&amp;IFERROR(VLOOKUP(FY$2&amp;$A14,'EUC2'!$D:$E,MATCH("HOME",'EUC2'!$D$1:$E$1,0),0),"")</f>
        <v/>
      </c>
      <c r="FZ14" s="25" t="str">
        <f>IFERROR(VLOOKUP(FZ$2&amp;$B14,'FPL FIX2'!$N$1:$Q$400,MATCH("HOME",'FPL FIX2'!$N$1:$Q$1,0),0),"")&amp;IFERROR(VLOOKUP(FZ$2&amp;$B14,'FPL FIX2'!$O$1:$P$400,MATCH("AWAY",'FPL FIX2'!$O$1:$P$1,0),0),"")&amp;IFERROR(VLOOKUP(FZ$2&amp;$A14,'FA2'!$A:$D,MATCH("AWAY",'FA2'!$A$1:$D$1,0),0),"")&amp;IFERROR(VLOOKUP(FZ$2&amp;$A14,'FA2'!$B:$C,MATCH("HOME",'FA2'!$B$1:$C$1,0),0),"")&amp;IFERROR(VLOOKUP(FZ$2&amp;$A14,'EFL2'!$A:$D,MATCH("AWAY",'EFL2'!$A$1:$D$1,0),0),"")&amp;IFERROR(VLOOKUP(FZ$2&amp;$A14,'EFL2'!$B:$C,MATCH("HOME",'EFL2'!$B$1:$C$1,0),0),"")&amp;IFERROR(VLOOKUP(FZ$2&amp;$A14,'UCL2'!$C:$F,MATCH("AWAY",'UCL2'!$C$1:$F$1,0),0),"")&amp;IFERROR(VLOOKUP(FZ$2&amp;$A14,'UCL2'!$D:$E,MATCH("HOME",'UCL2'!$D$1:$E$1,0),0),"")&amp;IFERROR(VLOOKUP(FZ$2&amp;$A14,'EU2'!$C:$F,MATCH("AWAY",'EU2'!$C$1:$F$1,0),0),"")&amp;IFERROR(VLOOKUP(FZ$2&amp;$A14,'EU2'!$D:$E,MATCH("HOME",'EU2'!$D$1:$E$1,0),0),"")&amp;IFERROR(VLOOKUP(FZ$2&amp;$A14,'EUC2'!$C:$F,MATCH("AWAY",'EUC2'!$C$1:$F$1,0),0),"")&amp;IFERROR(VLOOKUP(FZ$2&amp;$A14,'EUC2'!$D:$E,MATCH("HOME",'EUC2'!$D$1:$E$1,0),0),"")</f>
        <v/>
      </c>
      <c r="GA14" s="25" t="str">
        <f>IFERROR(VLOOKUP(GA$2&amp;$B14,'FPL FIX2'!$N$1:$Q$400,MATCH("HOME",'FPL FIX2'!$N$1:$Q$1,0),0),"")&amp;IFERROR(VLOOKUP(GA$2&amp;$B14,'FPL FIX2'!$O$1:$P$400,MATCH("AWAY",'FPL FIX2'!$O$1:$P$1,0),0),"")&amp;IFERROR(VLOOKUP(GA$2&amp;$A14,'FA2'!$A:$D,MATCH("AWAY",'FA2'!$A$1:$D$1,0),0),"")&amp;IFERROR(VLOOKUP(GA$2&amp;$A14,'FA2'!$B:$C,MATCH("HOME",'FA2'!$B$1:$C$1,0),0),"")&amp;IFERROR(VLOOKUP(GA$2&amp;$A14,'EFL2'!$A:$D,MATCH("AWAY",'EFL2'!$A$1:$D$1,0),0),"")&amp;IFERROR(VLOOKUP(GA$2&amp;$A14,'EFL2'!$B:$C,MATCH("HOME",'EFL2'!$B$1:$C$1,0),0),"")&amp;IFERROR(VLOOKUP(GA$2&amp;$A14,'UCL2'!$C:$F,MATCH("AWAY",'UCL2'!$C$1:$F$1,0),0),"")&amp;IFERROR(VLOOKUP(GA$2&amp;$A14,'UCL2'!$D:$E,MATCH("HOME",'UCL2'!$D$1:$E$1,0),0),"")&amp;IFERROR(VLOOKUP(GA$2&amp;$A14,'EU2'!$C:$F,MATCH("AWAY",'EU2'!$C$1:$F$1,0),0),"")&amp;IFERROR(VLOOKUP(GA$2&amp;$A14,'EU2'!$D:$E,MATCH("HOME",'EU2'!$D$1:$E$1,0),0),"")&amp;IFERROR(VLOOKUP(GA$2&amp;$A14,'EUC2'!$C:$F,MATCH("AWAY",'EUC2'!$C$1:$F$1,0),0),"")&amp;IFERROR(VLOOKUP(GA$2&amp;$A14,'EUC2'!$D:$E,MATCH("HOME",'EUC2'!$D$1:$E$1,0),0),"")</f>
        <v>Walsall</v>
      </c>
      <c r="GB14" s="25" t="str">
        <f>IFERROR(VLOOKUP(GB$2&amp;$B14,'FPL FIX2'!$N$1:$Q$400,MATCH("HOME",'FPL FIX2'!$N$1:$Q$1,0),0),"")&amp;IFERROR(VLOOKUP(GB$2&amp;$B14,'FPL FIX2'!$O$1:$P$400,MATCH("AWAY",'FPL FIX2'!$O$1:$P$1,0),0),"")&amp;IFERROR(VLOOKUP(GB$2&amp;$A14,'FA2'!$A:$D,MATCH("AWAY",'FA2'!$A$1:$D$1,0),0),"")&amp;IFERROR(VLOOKUP(GB$2&amp;$A14,'FA2'!$B:$C,MATCH("HOME",'FA2'!$B$1:$C$1,0),0),"")&amp;IFERROR(VLOOKUP(GB$2&amp;$A14,'EFL2'!$A:$D,MATCH("AWAY",'EFL2'!$A$1:$D$1,0),0),"")&amp;IFERROR(VLOOKUP(GB$2&amp;$A14,'EFL2'!$B:$C,MATCH("HOME",'EFL2'!$B$1:$C$1,0),0),"")&amp;IFERROR(VLOOKUP(GB$2&amp;$A14,'UCL2'!$C:$F,MATCH("AWAY",'UCL2'!$C$1:$F$1,0),0),"")&amp;IFERROR(VLOOKUP(GB$2&amp;$A14,'UCL2'!$D:$E,MATCH("HOME",'UCL2'!$D$1:$E$1,0),0),"")&amp;IFERROR(VLOOKUP(GB$2&amp;$A14,'EU2'!$C:$F,MATCH("AWAY",'EU2'!$C$1:$F$1,0),0),"")&amp;IFERROR(VLOOKUP(GB$2&amp;$A14,'EU2'!$D:$E,MATCH("HOME",'EU2'!$D$1:$E$1,0),0),"")&amp;IFERROR(VLOOKUP(GB$2&amp;$A14,'EUC2'!$C:$F,MATCH("AWAY",'EUC2'!$C$1:$F$1,0),0),"")&amp;IFERROR(VLOOKUP(GB$2&amp;$A14,'EUC2'!$D:$E,MATCH("HOME",'EUC2'!$D$1:$E$1,0),0),"")</f>
        <v/>
      </c>
      <c r="GC14" s="25" t="str">
        <f>IFERROR(VLOOKUP(GC$2&amp;$B14,'FPL FIX2'!$N$1:$Q$400,MATCH("HOME",'FPL FIX2'!$N$1:$Q$1,0),0),"")&amp;IFERROR(VLOOKUP(GC$2&amp;$B14,'FPL FIX2'!$O$1:$P$400,MATCH("AWAY",'FPL FIX2'!$O$1:$P$1,0),0),"")&amp;IFERROR(VLOOKUP(GC$2&amp;$A14,'FA2'!$A:$D,MATCH("AWAY",'FA2'!$A$1:$D$1,0),0),"")&amp;IFERROR(VLOOKUP(GC$2&amp;$A14,'FA2'!$B:$C,MATCH("HOME",'FA2'!$B$1:$C$1,0),0),"")&amp;IFERROR(VLOOKUP(GC$2&amp;$A14,'EFL2'!$A:$D,MATCH("AWAY",'EFL2'!$A$1:$D$1,0),0),"")&amp;IFERROR(VLOOKUP(GC$2&amp;$A14,'EFL2'!$B:$C,MATCH("HOME",'EFL2'!$B$1:$C$1,0),0),"")&amp;IFERROR(VLOOKUP(GC$2&amp;$A14,'UCL2'!$C:$F,MATCH("AWAY",'UCL2'!$C$1:$F$1,0),0),"")&amp;IFERROR(VLOOKUP(GC$2&amp;$A14,'UCL2'!$D:$E,MATCH("HOME",'UCL2'!$D$1:$E$1,0),0),"")&amp;IFERROR(VLOOKUP(GC$2&amp;$A14,'EU2'!$C:$F,MATCH("AWAY",'EU2'!$C$1:$F$1,0),0),"")&amp;IFERROR(VLOOKUP(GC$2&amp;$A14,'EU2'!$D:$E,MATCH("HOME",'EU2'!$D$1:$E$1,0),0),"")&amp;IFERROR(VLOOKUP(GC$2&amp;$A14,'EUC2'!$C:$F,MATCH("AWAY",'EUC2'!$C$1:$F$1,0),0),"")&amp;IFERROR(VLOOKUP(GC$2&amp;$A14,'EUC2'!$D:$E,MATCH("HOME",'EUC2'!$D$1:$E$1,0),0),"")</f>
        <v/>
      </c>
      <c r="GD14" s="25" t="str">
        <f>IFERROR(VLOOKUP(GD$2&amp;$B14,'FPL FIX2'!$N$1:$Q$400,MATCH("HOME",'FPL FIX2'!$N$1:$Q$1,0),0),"")&amp;IFERROR(VLOOKUP(GD$2&amp;$B14,'FPL FIX2'!$O$1:$P$400,MATCH("AWAY",'FPL FIX2'!$O$1:$P$1,0),0),"")&amp;IFERROR(VLOOKUP(GD$2&amp;$A14,'FA2'!$A:$D,MATCH("AWAY",'FA2'!$A$1:$D$1,0),0),"")&amp;IFERROR(VLOOKUP(GD$2&amp;$A14,'FA2'!$B:$C,MATCH("HOME",'FA2'!$B$1:$C$1,0),0),"")&amp;IFERROR(VLOOKUP(GD$2&amp;$A14,'EFL2'!$A:$D,MATCH("AWAY",'EFL2'!$A$1:$D$1,0),0),"")&amp;IFERROR(VLOOKUP(GD$2&amp;$A14,'EFL2'!$B:$C,MATCH("HOME",'EFL2'!$B$1:$C$1,0),0),"")&amp;IFERROR(VLOOKUP(GD$2&amp;$A14,'UCL2'!$C:$F,MATCH("AWAY",'UCL2'!$C$1:$F$1,0),0),"")&amp;IFERROR(VLOOKUP(GD$2&amp;$A14,'UCL2'!$D:$E,MATCH("HOME",'UCL2'!$D$1:$E$1,0),0),"")&amp;IFERROR(VLOOKUP(GD$2&amp;$A14,'EU2'!$C:$F,MATCH("AWAY",'EU2'!$C$1:$F$1,0),0),"")&amp;IFERROR(VLOOKUP(GD$2&amp;$A14,'EU2'!$D:$E,MATCH("HOME",'EU2'!$D$1:$E$1,0),0),"")&amp;IFERROR(VLOOKUP(GD$2&amp;$A14,'EUC2'!$C:$F,MATCH("AWAY",'EUC2'!$C$1:$F$1,0),0),"")&amp;IFERROR(VLOOKUP(GD$2&amp;$A14,'EUC2'!$D:$E,MATCH("HOME",'EUC2'!$D$1:$E$1,0),0),"")</f>
        <v/>
      </c>
      <c r="GE14" s="25" t="str">
        <f>IFERROR(VLOOKUP(GE$2&amp;$B14,'FPL FIX2'!$N$1:$Q$400,MATCH("HOME",'FPL FIX2'!$N$1:$Q$1,0),0),"")&amp;IFERROR(VLOOKUP(GE$2&amp;$B14,'FPL FIX2'!$O$1:$P$400,MATCH("AWAY",'FPL FIX2'!$O$1:$P$1,0),0),"")&amp;IFERROR(VLOOKUP(GE$2&amp;$A14,'FA2'!$A:$D,MATCH("AWAY",'FA2'!$A$1:$D$1,0),0),"")&amp;IFERROR(VLOOKUP(GE$2&amp;$A14,'FA2'!$B:$C,MATCH("HOME",'FA2'!$B$1:$C$1,0),0),"")&amp;IFERROR(VLOOKUP(GE$2&amp;$A14,'EFL2'!$A:$D,MATCH("AWAY",'EFL2'!$A$1:$D$1,0),0),"")&amp;IFERROR(VLOOKUP(GE$2&amp;$A14,'EFL2'!$B:$C,MATCH("HOME",'EFL2'!$B$1:$C$1,0),0),"")&amp;IFERROR(VLOOKUP(GE$2&amp;$A14,'UCL2'!$C:$F,MATCH("AWAY",'UCL2'!$C$1:$F$1,0),0),"")&amp;IFERROR(VLOOKUP(GE$2&amp;$A14,'UCL2'!$D:$E,MATCH("HOME",'UCL2'!$D$1:$E$1,0),0),"")&amp;IFERROR(VLOOKUP(GE$2&amp;$A14,'EU2'!$C:$F,MATCH("AWAY",'EU2'!$C$1:$F$1,0),0),"")&amp;IFERROR(VLOOKUP(GE$2&amp;$A14,'EU2'!$D:$E,MATCH("HOME",'EU2'!$D$1:$E$1,0),0),"")&amp;IFERROR(VLOOKUP(GE$2&amp;$A14,'EUC2'!$C:$F,MATCH("AWAY",'EUC2'!$C$1:$F$1,0),0),"")&amp;IFERROR(VLOOKUP(GE$2&amp;$A14,'EUC2'!$D:$E,MATCH("HOME",'EUC2'!$D$1:$E$1,0),0),"")</f>
        <v/>
      </c>
      <c r="GF14" s="25" t="str">
        <f>IFERROR(VLOOKUP(GF$2&amp;$B14,'FPL FIX2'!$N$1:$Q$400,MATCH("HOME",'FPL FIX2'!$N$1:$Q$1,0),0),"")&amp;IFERROR(VLOOKUP(GF$2&amp;$B14,'FPL FIX2'!$O$1:$P$400,MATCH("AWAY",'FPL FIX2'!$O$1:$P$1,0),0),"")&amp;IFERROR(VLOOKUP(GF$2&amp;$A14,'FA2'!$A:$D,MATCH("AWAY",'FA2'!$A$1:$D$1,0),0),"")&amp;IFERROR(VLOOKUP(GF$2&amp;$A14,'FA2'!$B:$C,MATCH("HOME",'FA2'!$B$1:$C$1,0),0),"")&amp;IFERROR(VLOOKUP(GF$2&amp;$A14,'EFL2'!$A:$D,MATCH("AWAY",'EFL2'!$A$1:$D$1,0),0),"")&amp;IFERROR(VLOOKUP(GF$2&amp;$A14,'EFL2'!$B:$C,MATCH("HOME",'EFL2'!$B$1:$C$1,0),0),"")&amp;IFERROR(VLOOKUP(GF$2&amp;$A14,'UCL2'!$C:$F,MATCH("AWAY",'UCL2'!$C$1:$F$1,0),0),"")&amp;IFERROR(VLOOKUP(GF$2&amp;$A14,'UCL2'!$D:$E,MATCH("HOME",'UCL2'!$D$1:$E$1,0),0),"")&amp;IFERROR(VLOOKUP(GF$2&amp;$A14,'EU2'!$C:$F,MATCH("AWAY",'EU2'!$C$1:$F$1,0),0),"")&amp;IFERROR(VLOOKUP(GF$2&amp;$A14,'EU2'!$D:$E,MATCH("HOME",'EU2'!$D$1:$E$1,0),0),"")&amp;IFERROR(VLOOKUP(GF$2&amp;$A14,'EUC2'!$C:$F,MATCH("AWAY",'EUC2'!$C$1:$F$1,0),0),"")&amp;IFERROR(VLOOKUP(GF$2&amp;$A14,'EUC2'!$D:$E,MATCH("HOME",'EUC2'!$D$1:$E$1,0),0),"")</f>
        <v/>
      </c>
      <c r="GG14" s="25" t="str">
        <f>IFERROR(VLOOKUP(GG$2&amp;$B14,'FPL FIX2'!$N$1:$Q$400,MATCH("HOME",'FPL FIX2'!$N$1:$Q$1,0),0),"")&amp;IFERROR(VLOOKUP(GG$2&amp;$B14,'FPL FIX2'!$O$1:$P$400,MATCH("AWAY",'FPL FIX2'!$O$1:$P$1,0),0),"")&amp;IFERROR(VLOOKUP(GG$2&amp;$A14,'FA2'!$A:$D,MATCH("AWAY",'FA2'!$A$1:$D$1,0),0),"")&amp;IFERROR(VLOOKUP(GG$2&amp;$A14,'FA2'!$B:$C,MATCH("HOME",'FA2'!$B$1:$C$1,0),0),"")&amp;IFERROR(VLOOKUP(GG$2&amp;$A14,'EFL2'!$A:$D,MATCH("AWAY",'EFL2'!$A$1:$D$1,0),0),"")&amp;IFERROR(VLOOKUP(GG$2&amp;$A14,'EFL2'!$B:$C,MATCH("HOME",'EFL2'!$B$1:$C$1,0),0),"")&amp;IFERROR(VLOOKUP(GG$2&amp;$A14,'UCL2'!$C:$F,MATCH("AWAY",'UCL2'!$C$1:$F$1,0),0),"")&amp;IFERROR(VLOOKUP(GG$2&amp;$A14,'UCL2'!$D:$E,MATCH("HOME",'UCL2'!$D$1:$E$1,0),0),"")&amp;IFERROR(VLOOKUP(GG$2&amp;$A14,'EU2'!$C:$F,MATCH("AWAY",'EU2'!$C$1:$F$1,0),0),"")&amp;IFERROR(VLOOKUP(GG$2&amp;$A14,'EU2'!$D:$E,MATCH("HOME",'EU2'!$D$1:$E$1,0),0),"")&amp;IFERROR(VLOOKUP(GG$2&amp;$A14,'EUC2'!$C:$F,MATCH("AWAY",'EUC2'!$C$1:$F$1,0),0),"")&amp;IFERROR(VLOOKUP(GG$2&amp;$A14,'EUC2'!$D:$E,MATCH("HOME",'EUC2'!$D$1:$E$1,0),0),"")</f>
        <v/>
      </c>
      <c r="GH14" s="25" t="str">
        <f>IFERROR(VLOOKUP(GH$2&amp;$B14,'FPL FIX2'!$N$1:$Q$400,MATCH("HOME",'FPL FIX2'!$N$1:$Q$1,0),0),"")&amp;IFERROR(VLOOKUP(GH$2&amp;$B14,'FPL FIX2'!$O$1:$P$400,MATCH("AWAY",'FPL FIX2'!$O$1:$P$1,0),0),"")&amp;IFERROR(VLOOKUP(GH$2&amp;$A14,'FA2'!$A:$D,MATCH("AWAY",'FA2'!$A$1:$D$1,0),0),"")&amp;IFERROR(VLOOKUP(GH$2&amp;$A14,'FA2'!$B:$C,MATCH("HOME",'FA2'!$B$1:$C$1,0),0),"")&amp;IFERROR(VLOOKUP(GH$2&amp;$A14,'EFL2'!$A:$D,MATCH("AWAY",'EFL2'!$A$1:$D$1,0),0),"")&amp;IFERROR(VLOOKUP(GH$2&amp;$A14,'EFL2'!$B:$C,MATCH("HOME",'EFL2'!$B$1:$C$1,0),0),"")&amp;IFERROR(VLOOKUP(GH$2&amp;$A14,'UCL2'!$C:$F,MATCH("AWAY",'UCL2'!$C$1:$F$1,0),0),"")&amp;IFERROR(VLOOKUP(GH$2&amp;$A14,'UCL2'!$D:$E,MATCH("HOME",'UCL2'!$D$1:$E$1,0),0),"")&amp;IFERROR(VLOOKUP(GH$2&amp;$A14,'EU2'!$C:$F,MATCH("AWAY",'EU2'!$C$1:$F$1,0),0),"")&amp;IFERROR(VLOOKUP(GH$2&amp;$A14,'EU2'!$D:$E,MATCH("HOME",'EU2'!$D$1:$E$1,0),0),"")&amp;IFERROR(VLOOKUP(GH$2&amp;$A14,'EUC2'!$C:$F,MATCH("AWAY",'EUC2'!$C$1:$F$1,0),0),"")&amp;IFERROR(VLOOKUP(GH$2&amp;$A14,'EUC2'!$D:$E,MATCH("HOME",'EUC2'!$D$1:$E$1,0),0),"")</f>
        <v>avl</v>
      </c>
      <c r="GI14" s="25" t="str">
        <f>IFERROR(VLOOKUP(GI$2&amp;$B14,'FPL FIX2'!$N$1:$Q$400,MATCH("HOME",'FPL FIX2'!$N$1:$Q$1,0),0),"")&amp;IFERROR(VLOOKUP(GI$2&amp;$B14,'FPL FIX2'!$O$1:$P$400,MATCH("AWAY",'FPL FIX2'!$O$1:$P$1,0),0),"")&amp;IFERROR(VLOOKUP(GI$2&amp;$A14,'FA2'!$A:$D,MATCH("AWAY",'FA2'!$A$1:$D$1,0),0),"")&amp;IFERROR(VLOOKUP(GI$2&amp;$A14,'FA2'!$B:$C,MATCH("HOME",'FA2'!$B$1:$C$1,0),0),"")&amp;IFERROR(VLOOKUP(GI$2&amp;$A14,'EFL2'!$A:$D,MATCH("AWAY",'EFL2'!$A$1:$D$1,0),0),"")&amp;IFERROR(VLOOKUP(GI$2&amp;$A14,'EFL2'!$B:$C,MATCH("HOME",'EFL2'!$B$1:$C$1,0),0),"")&amp;IFERROR(VLOOKUP(GI$2&amp;$A14,'UCL2'!$C:$F,MATCH("AWAY",'UCL2'!$C$1:$F$1,0),0),"")&amp;IFERROR(VLOOKUP(GI$2&amp;$A14,'UCL2'!$D:$E,MATCH("HOME",'UCL2'!$D$1:$E$1,0),0),"")&amp;IFERROR(VLOOKUP(GI$2&amp;$A14,'EU2'!$C:$F,MATCH("AWAY",'EU2'!$C$1:$F$1,0),0),"")&amp;IFERROR(VLOOKUP(GI$2&amp;$A14,'EU2'!$D:$E,MATCH("HOME",'EU2'!$D$1:$E$1,0),0),"")&amp;IFERROR(VLOOKUP(GI$2&amp;$A14,'EUC2'!$C:$F,MATCH("AWAY",'EUC2'!$C$1:$F$1,0),0),"")&amp;IFERROR(VLOOKUP(GI$2&amp;$A14,'EUC2'!$D:$E,MATCH("HOME",'EUC2'!$D$1:$E$1,0),0),"")</f>
        <v/>
      </c>
      <c r="GJ14" s="25" t="str">
        <f>IFERROR(VLOOKUP(GJ$2&amp;$B14,'FPL FIX2'!$N$1:$Q$400,MATCH("HOME",'FPL FIX2'!$N$1:$Q$1,0),0),"")&amp;IFERROR(VLOOKUP(GJ$2&amp;$B14,'FPL FIX2'!$O$1:$P$400,MATCH("AWAY",'FPL FIX2'!$O$1:$P$1,0),0),"")&amp;IFERROR(VLOOKUP(GJ$2&amp;$A14,'FA2'!$A:$D,MATCH("AWAY",'FA2'!$A$1:$D$1,0),0),"")&amp;IFERROR(VLOOKUP(GJ$2&amp;$A14,'FA2'!$B:$C,MATCH("HOME",'FA2'!$B$1:$C$1,0),0),"")&amp;IFERROR(VLOOKUP(GJ$2&amp;$A14,'EFL2'!$A:$D,MATCH("AWAY",'EFL2'!$A$1:$D$1,0),0),"")&amp;IFERROR(VLOOKUP(GJ$2&amp;$A14,'EFL2'!$B:$C,MATCH("HOME",'EFL2'!$B$1:$C$1,0),0),"")&amp;IFERROR(VLOOKUP(GJ$2&amp;$A14,'UCL2'!$C:$F,MATCH("AWAY",'UCL2'!$C$1:$F$1,0),0),"")&amp;IFERROR(VLOOKUP(GJ$2&amp;$A14,'UCL2'!$D:$E,MATCH("HOME",'UCL2'!$D$1:$E$1,0),0),"")&amp;IFERROR(VLOOKUP(GJ$2&amp;$A14,'EU2'!$C:$F,MATCH("AWAY",'EU2'!$C$1:$F$1,0),0),"")&amp;IFERROR(VLOOKUP(GJ$2&amp;$A14,'EU2'!$D:$E,MATCH("HOME",'EU2'!$D$1:$E$1,0),0),"")&amp;IFERROR(VLOOKUP(GJ$2&amp;$A14,'EUC2'!$C:$F,MATCH("AWAY",'EUC2'!$C$1:$F$1,0),0),"")&amp;IFERROR(VLOOKUP(GJ$2&amp;$A14,'EUC2'!$D:$E,MATCH("HOME",'EUC2'!$D$1:$E$1,0),0),"")</f>
        <v/>
      </c>
      <c r="GK14" s="25" t="str">
        <f>IFERROR(VLOOKUP(GK$2&amp;$B14,'FPL FIX2'!$N$1:$Q$400,MATCH("HOME",'FPL FIX2'!$N$1:$Q$1,0),0),"")&amp;IFERROR(VLOOKUP(GK$2&amp;$B14,'FPL FIX2'!$O$1:$P$400,MATCH("AWAY",'FPL FIX2'!$O$1:$P$1,0),0),"")&amp;IFERROR(VLOOKUP(GK$2&amp;$A14,'FA2'!$A:$D,MATCH("AWAY",'FA2'!$A$1:$D$1,0),0),"")&amp;IFERROR(VLOOKUP(GK$2&amp;$A14,'FA2'!$B:$C,MATCH("HOME",'FA2'!$B$1:$C$1,0),0),"")&amp;IFERROR(VLOOKUP(GK$2&amp;$A14,'EFL2'!$A:$D,MATCH("AWAY",'EFL2'!$A$1:$D$1,0),0),"")&amp;IFERROR(VLOOKUP(GK$2&amp;$A14,'EFL2'!$B:$C,MATCH("HOME",'EFL2'!$B$1:$C$1,0),0),"")&amp;IFERROR(VLOOKUP(GK$2&amp;$A14,'UCL2'!$C:$F,MATCH("AWAY",'UCL2'!$C$1:$F$1,0),0),"")&amp;IFERROR(VLOOKUP(GK$2&amp;$A14,'UCL2'!$D:$E,MATCH("HOME",'UCL2'!$D$1:$E$1,0),0),"")&amp;IFERROR(VLOOKUP(GK$2&amp;$A14,'EU2'!$C:$F,MATCH("AWAY",'EU2'!$C$1:$F$1,0),0),"")&amp;IFERROR(VLOOKUP(GK$2&amp;$A14,'EU2'!$D:$E,MATCH("HOME",'EU2'!$D$1:$E$1,0),0),"")&amp;IFERROR(VLOOKUP(GK$2&amp;$A14,'EUC2'!$C:$F,MATCH("AWAY",'EUC2'!$C$1:$F$1,0),0),"")&amp;IFERROR(VLOOKUP(GK$2&amp;$A14,'EUC2'!$D:$E,MATCH("HOME",'EUC2'!$D$1:$E$1,0),0),"")</f>
        <v/>
      </c>
      <c r="GL14" s="25" t="str">
        <f>IFERROR(VLOOKUP(GL$2&amp;$B14,'FPL FIX2'!$N$1:$Q$400,MATCH("HOME",'FPL FIX2'!$N$1:$Q$1,0),0),"")&amp;IFERROR(VLOOKUP(GL$2&amp;$B14,'FPL FIX2'!$O$1:$P$400,MATCH("AWAY",'FPL FIX2'!$O$1:$P$1,0),0),"")&amp;IFERROR(VLOOKUP(GL$2&amp;$A14,'FA2'!$A:$D,MATCH("AWAY",'FA2'!$A$1:$D$1,0),0),"")&amp;IFERROR(VLOOKUP(GL$2&amp;$A14,'FA2'!$B:$C,MATCH("HOME",'FA2'!$B$1:$C$1,0),0),"")&amp;IFERROR(VLOOKUP(GL$2&amp;$A14,'EFL2'!$A:$D,MATCH("AWAY",'EFL2'!$A$1:$D$1,0),0),"")&amp;IFERROR(VLOOKUP(GL$2&amp;$A14,'EFL2'!$B:$C,MATCH("HOME",'EFL2'!$B$1:$C$1,0),0),"")&amp;IFERROR(VLOOKUP(GL$2&amp;$A14,'UCL2'!$C:$F,MATCH("AWAY",'UCL2'!$C$1:$F$1,0),0),"")&amp;IFERROR(VLOOKUP(GL$2&amp;$A14,'UCL2'!$D:$E,MATCH("HOME",'UCL2'!$D$1:$E$1,0),0),"")&amp;IFERROR(VLOOKUP(GL$2&amp;$A14,'EU2'!$C:$F,MATCH("AWAY",'EU2'!$C$1:$F$1,0),0),"")&amp;IFERROR(VLOOKUP(GL$2&amp;$A14,'EU2'!$D:$E,MATCH("HOME",'EU2'!$D$1:$E$1,0),0),"")&amp;IFERROR(VLOOKUP(GL$2&amp;$A14,'EUC2'!$C:$F,MATCH("AWAY",'EUC2'!$C$1:$F$1,0),0),"")&amp;IFERROR(VLOOKUP(GL$2&amp;$A14,'EUC2'!$D:$E,MATCH("HOME",'EUC2'!$D$1:$E$1,0),0),"")</f>
        <v/>
      </c>
      <c r="GM14" s="25" t="str">
        <f>IFERROR(VLOOKUP(GM$2&amp;$B14,'FPL FIX2'!$N$1:$Q$400,MATCH("HOME",'FPL FIX2'!$N$1:$Q$1,0),0),"")&amp;IFERROR(VLOOKUP(GM$2&amp;$B14,'FPL FIX2'!$O$1:$P$400,MATCH("AWAY",'FPL FIX2'!$O$1:$P$1,0),0),"")&amp;IFERROR(VLOOKUP(GM$2&amp;$A14,'FA2'!$A:$D,MATCH("AWAY",'FA2'!$A$1:$D$1,0),0),"")&amp;IFERROR(VLOOKUP(GM$2&amp;$A14,'FA2'!$B:$C,MATCH("HOME",'FA2'!$B$1:$C$1,0),0),"")&amp;IFERROR(VLOOKUP(GM$2&amp;$A14,'EFL2'!$A:$D,MATCH("AWAY",'EFL2'!$A$1:$D$1,0),0),"")&amp;IFERROR(VLOOKUP(GM$2&amp;$A14,'EFL2'!$B:$C,MATCH("HOME",'EFL2'!$B$1:$C$1,0),0),"")&amp;IFERROR(VLOOKUP(GM$2&amp;$A14,'UCL2'!$C:$F,MATCH("AWAY",'UCL2'!$C$1:$F$1,0),0),"")&amp;IFERROR(VLOOKUP(GM$2&amp;$A14,'UCL2'!$D:$E,MATCH("HOME",'UCL2'!$D$1:$E$1,0),0),"")&amp;IFERROR(VLOOKUP(GM$2&amp;$A14,'EU2'!$C:$F,MATCH("AWAY",'EU2'!$C$1:$F$1,0),0),"")&amp;IFERROR(VLOOKUP(GM$2&amp;$A14,'EU2'!$D:$E,MATCH("HOME",'EU2'!$D$1:$E$1,0),0),"")&amp;IFERROR(VLOOKUP(GM$2&amp;$A14,'EUC2'!$C:$F,MATCH("AWAY",'EUC2'!$C$1:$F$1,0),0),"")&amp;IFERROR(VLOOKUP(GM$2&amp;$A14,'EUC2'!$D:$E,MATCH("HOME",'EUC2'!$D$1:$E$1,0),0),"")</f>
        <v/>
      </c>
      <c r="GN14" s="25" t="str">
        <f>IFERROR(VLOOKUP(GN$2&amp;$B14,'FPL FIX2'!$N$1:$Q$400,MATCH("HOME",'FPL FIX2'!$N$1:$Q$1,0),0),"")&amp;IFERROR(VLOOKUP(GN$2&amp;$B14,'FPL FIX2'!$O$1:$P$400,MATCH("AWAY",'FPL FIX2'!$O$1:$P$1,0),0),"")&amp;IFERROR(VLOOKUP(GN$2&amp;$A14,'FA2'!$A:$D,MATCH("AWAY",'FA2'!$A$1:$D$1,0),0),"")&amp;IFERROR(VLOOKUP(GN$2&amp;$A14,'FA2'!$B:$C,MATCH("HOME",'FA2'!$B$1:$C$1,0),0),"")&amp;IFERROR(VLOOKUP(GN$2&amp;$A14,'EFL2'!$A:$D,MATCH("AWAY",'EFL2'!$A$1:$D$1,0),0),"")&amp;IFERROR(VLOOKUP(GN$2&amp;$A14,'EFL2'!$B:$C,MATCH("HOME",'EFL2'!$B$1:$C$1,0),0),"")&amp;IFERROR(VLOOKUP(GN$2&amp;$A14,'UCL2'!$C:$F,MATCH("AWAY",'UCL2'!$C$1:$F$1,0),0),"")&amp;IFERROR(VLOOKUP(GN$2&amp;$A14,'UCL2'!$D:$E,MATCH("HOME",'UCL2'!$D$1:$E$1,0),0),"")&amp;IFERROR(VLOOKUP(GN$2&amp;$A14,'EU2'!$C:$F,MATCH("AWAY",'EU2'!$C$1:$F$1,0),0),"")&amp;IFERROR(VLOOKUP(GN$2&amp;$A14,'EU2'!$D:$E,MATCH("HOME",'EU2'!$D$1:$E$1,0),0),"")&amp;IFERROR(VLOOKUP(GN$2&amp;$A14,'EUC2'!$C:$F,MATCH("AWAY",'EUC2'!$C$1:$F$1,0),0),"")&amp;IFERROR(VLOOKUP(GN$2&amp;$A14,'EUC2'!$D:$E,MATCH("HOME",'EUC2'!$D$1:$E$1,0),0),"")</f>
        <v/>
      </c>
      <c r="GO14" s="25" t="str">
        <f>IFERROR(VLOOKUP(GO$2&amp;$B14,'FPL FIX2'!$N$1:$Q$400,MATCH("HOME",'FPL FIX2'!$N$1:$Q$1,0),0),"")&amp;IFERROR(VLOOKUP(GO$2&amp;$B14,'FPL FIX2'!$O$1:$P$400,MATCH("AWAY",'FPL FIX2'!$O$1:$P$1,0),0),"")&amp;IFERROR(VLOOKUP(GO$2&amp;$A14,'FA2'!$A:$D,MATCH("AWAY",'FA2'!$A$1:$D$1,0),0),"")&amp;IFERROR(VLOOKUP(GO$2&amp;$A14,'FA2'!$B:$C,MATCH("HOME",'FA2'!$B$1:$C$1,0),0),"")&amp;IFERROR(VLOOKUP(GO$2&amp;$A14,'EFL2'!$A:$D,MATCH("AWAY",'EFL2'!$A$1:$D$1,0),0),"")&amp;IFERROR(VLOOKUP(GO$2&amp;$A14,'EFL2'!$B:$C,MATCH("HOME",'EFL2'!$B$1:$C$1,0),0),"")&amp;IFERROR(VLOOKUP(GO$2&amp;$A14,'UCL2'!$C:$F,MATCH("AWAY",'UCL2'!$C$1:$F$1,0),0),"")&amp;IFERROR(VLOOKUP(GO$2&amp;$A14,'UCL2'!$D:$E,MATCH("HOME",'UCL2'!$D$1:$E$1,0),0),"")&amp;IFERROR(VLOOKUP(GO$2&amp;$A14,'EU2'!$C:$F,MATCH("AWAY",'EU2'!$C$1:$F$1,0),0),"")&amp;IFERROR(VLOOKUP(GO$2&amp;$A14,'EU2'!$D:$E,MATCH("HOME",'EU2'!$D$1:$E$1,0),0),"")&amp;IFERROR(VLOOKUP(GO$2&amp;$A14,'EUC2'!$C:$F,MATCH("AWAY",'EUC2'!$C$1:$F$1,0),0),"")&amp;IFERROR(VLOOKUP(GO$2&amp;$A14,'EUC2'!$D:$E,MATCH("HOME",'EUC2'!$D$1:$E$1,0),0),"")</f>
        <v>TOT</v>
      </c>
      <c r="GP14" s="25" t="str">
        <f>IFERROR(VLOOKUP(GP$2&amp;$B14,'FPL FIX2'!$N$1:$Q$400,MATCH("HOME",'FPL FIX2'!$N$1:$Q$1,0),0),"")&amp;IFERROR(VLOOKUP(GP$2&amp;$B14,'FPL FIX2'!$O$1:$P$400,MATCH("AWAY",'FPL FIX2'!$O$1:$P$1,0),0),"")&amp;IFERROR(VLOOKUP(GP$2&amp;$A14,'FA2'!$A:$D,MATCH("AWAY",'FA2'!$A$1:$D$1,0),0),"")&amp;IFERROR(VLOOKUP(GP$2&amp;$A14,'FA2'!$B:$C,MATCH("HOME",'FA2'!$B$1:$C$1,0),0),"")&amp;IFERROR(VLOOKUP(GP$2&amp;$A14,'EFL2'!$A:$D,MATCH("AWAY",'EFL2'!$A$1:$D$1,0),0),"")&amp;IFERROR(VLOOKUP(GP$2&amp;$A14,'EFL2'!$B:$C,MATCH("HOME",'EFL2'!$B$1:$C$1,0),0),"")&amp;IFERROR(VLOOKUP(GP$2&amp;$A14,'UCL2'!$C:$F,MATCH("AWAY",'UCL2'!$C$1:$F$1,0),0),"")&amp;IFERROR(VLOOKUP(GP$2&amp;$A14,'UCL2'!$D:$E,MATCH("HOME",'UCL2'!$D$1:$E$1,0),0),"")&amp;IFERROR(VLOOKUP(GP$2&amp;$A14,'EU2'!$C:$F,MATCH("AWAY",'EU2'!$C$1:$F$1,0),0),"")&amp;IFERROR(VLOOKUP(GP$2&amp;$A14,'EU2'!$D:$E,MATCH("HOME",'EU2'!$D$1:$E$1,0),0),"")&amp;IFERROR(VLOOKUP(GP$2&amp;$A14,'EUC2'!$C:$F,MATCH("AWAY",'EUC2'!$C$1:$F$1,0),0),"")&amp;IFERROR(VLOOKUP(GP$2&amp;$A14,'EUC2'!$D:$E,MATCH("HOME",'EUC2'!$D$1:$E$1,0),0),"")</f>
        <v/>
      </c>
      <c r="GQ14" s="25" t="str">
        <f>IFERROR(VLOOKUP(GQ$2&amp;$B14,'FPL FIX2'!$N$1:$Q$400,MATCH("HOME",'FPL FIX2'!$N$1:$Q$1,0),0),"")&amp;IFERROR(VLOOKUP(GQ$2&amp;$B14,'FPL FIX2'!$O$1:$P$400,MATCH("AWAY",'FPL FIX2'!$O$1:$P$1,0),0),"")&amp;IFERROR(VLOOKUP(GQ$2&amp;$A14,'FA2'!$A:$D,MATCH("AWAY",'FA2'!$A$1:$D$1,0),0),"")&amp;IFERROR(VLOOKUP(GQ$2&amp;$A14,'FA2'!$B:$C,MATCH("HOME",'FA2'!$B$1:$C$1,0),0),"")&amp;IFERROR(VLOOKUP(GQ$2&amp;$A14,'EFL2'!$A:$D,MATCH("AWAY",'EFL2'!$A$1:$D$1,0),0),"")&amp;IFERROR(VLOOKUP(GQ$2&amp;$A14,'EFL2'!$B:$C,MATCH("HOME",'EFL2'!$B$1:$C$1,0),0),"")&amp;IFERROR(VLOOKUP(GQ$2&amp;$A14,'UCL2'!$C:$F,MATCH("AWAY",'UCL2'!$C$1:$F$1,0),0),"")&amp;IFERROR(VLOOKUP(GQ$2&amp;$A14,'UCL2'!$D:$E,MATCH("HOME",'UCL2'!$D$1:$E$1,0),0),"")&amp;IFERROR(VLOOKUP(GQ$2&amp;$A14,'EU2'!$C:$F,MATCH("AWAY",'EU2'!$C$1:$F$1,0),0),"")&amp;IFERROR(VLOOKUP(GQ$2&amp;$A14,'EU2'!$D:$E,MATCH("HOME",'EU2'!$D$1:$E$1,0),0),"")&amp;IFERROR(VLOOKUP(GQ$2&amp;$A14,'EUC2'!$C:$F,MATCH("AWAY",'EUC2'!$C$1:$F$1,0),0),"")&amp;IFERROR(VLOOKUP(GQ$2&amp;$A14,'EUC2'!$D:$E,MATCH("HOME",'EUC2'!$D$1:$E$1,0),0),"")</f>
        <v/>
      </c>
      <c r="GR14" s="25" t="str">
        <f>IFERROR(VLOOKUP(GR$2&amp;$B14,'FPL FIX2'!$N$1:$Q$400,MATCH("HOME",'FPL FIX2'!$N$1:$Q$1,0),0),"")&amp;IFERROR(VLOOKUP(GR$2&amp;$B14,'FPL FIX2'!$O$1:$P$400,MATCH("AWAY",'FPL FIX2'!$O$1:$P$1,0),0),"")&amp;IFERROR(VLOOKUP(GR$2&amp;$A14,'FA2'!$A:$D,MATCH("AWAY",'FA2'!$A$1:$D$1,0),0),"")&amp;IFERROR(VLOOKUP(GR$2&amp;$A14,'FA2'!$B:$C,MATCH("HOME",'FA2'!$B$1:$C$1,0),0),"")&amp;IFERROR(VLOOKUP(GR$2&amp;$A14,'EFL2'!$A:$D,MATCH("AWAY",'EFL2'!$A$1:$D$1,0),0),"")&amp;IFERROR(VLOOKUP(GR$2&amp;$A14,'EFL2'!$B:$C,MATCH("HOME",'EFL2'!$B$1:$C$1,0),0),"")&amp;IFERROR(VLOOKUP(GR$2&amp;$A14,'UCL2'!$C:$F,MATCH("AWAY",'UCL2'!$C$1:$F$1,0),0),"")&amp;IFERROR(VLOOKUP(GR$2&amp;$A14,'UCL2'!$D:$E,MATCH("HOME",'UCL2'!$D$1:$E$1,0),0),"")&amp;IFERROR(VLOOKUP(GR$2&amp;$A14,'EU2'!$C:$F,MATCH("AWAY",'EU2'!$C$1:$F$1,0),0),"")&amp;IFERROR(VLOOKUP(GR$2&amp;$A14,'EU2'!$D:$E,MATCH("HOME",'EU2'!$D$1:$E$1,0),0),"")&amp;IFERROR(VLOOKUP(GR$2&amp;$A14,'EUC2'!$C:$F,MATCH("AWAY",'EUC2'!$C$1:$F$1,0),0),"")&amp;IFERROR(VLOOKUP(GR$2&amp;$A14,'EUC2'!$D:$E,MATCH("HOME",'EUC2'!$D$1:$E$1,0),0),"")</f>
        <v/>
      </c>
      <c r="GS14" s="25" t="str">
        <f>IFERROR(VLOOKUP(GS$2&amp;$B14,'FPL FIX2'!$N$1:$Q$400,MATCH("HOME",'FPL FIX2'!$N$1:$Q$1,0),0),"")&amp;IFERROR(VLOOKUP(GS$2&amp;$B14,'FPL FIX2'!$O$1:$P$400,MATCH("AWAY",'FPL FIX2'!$O$1:$P$1,0),0),"")&amp;IFERROR(VLOOKUP(GS$2&amp;$A14,'FA2'!$A:$D,MATCH("AWAY",'FA2'!$A$1:$D$1,0),0),"")&amp;IFERROR(VLOOKUP(GS$2&amp;$A14,'FA2'!$B:$C,MATCH("HOME",'FA2'!$B$1:$C$1,0),0),"")&amp;IFERROR(VLOOKUP(GS$2&amp;$A14,'EFL2'!$A:$D,MATCH("AWAY",'EFL2'!$A$1:$D$1,0),0),"")&amp;IFERROR(VLOOKUP(GS$2&amp;$A14,'EFL2'!$B:$C,MATCH("HOME",'EFL2'!$B$1:$C$1,0),0),"")&amp;IFERROR(VLOOKUP(GS$2&amp;$A14,'UCL2'!$C:$F,MATCH("AWAY",'UCL2'!$C$1:$F$1,0),0),"")&amp;IFERROR(VLOOKUP(GS$2&amp;$A14,'UCL2'!$D:$E,MATCH("HOME",'UCL2'!$D$1:$E$1,0),0),"")&amp;IFERROR(VLOOKUP(GS$2&amp;$A14,'EU2'!$C:$F,MATCH("AWAY",'EU2'!$C$1:$F$1,0),0),"")&amp;IFERROR(VLOOKUP(GS$2&amp;$A14,'EU2'!$D:$E,MATCH("HOME",'EU2'!$D$1:$E$1,0),0),"")&amp;IFERROR(VLOOKUP(GS$2&amp;$A14,'EUC2'!$C:$F,MATCH("AWAY",'EUC2'!$C$1:$F$1,0),0),"")&amp;IFERROR(VLOOKUP(GS$2&amp;$A14,'EUC2'!$D:$E,MATCH("HOME",'EUC2'!$D$1:$E$1,0),0),"")</f>
        <v/>
      </c>
      <c r="GT14" s="25" t="str">
        <f>IFERROR(VLOOKUP(GT$2&amp;$B14,'FPL FIX2'!$N$1:$Q$400,MATCH("HOME",'FPL FIX2'!$N$1:$Q$1,0),0),"")&amp;IFERROR(VLOOKUP(GT$2&amp;$B14,'FPL FIX2'!$O$1:$P$400,MATCH("AWAY",'FPL FIX2'!$O$1:$P$1,0),0),"")&amp;IFERROR(VLOOKUP(GT$2&amp;$A14,'FA2'!$A:$D,MATCH("AWAY",'FA2'!$A$1:$D$1,0),0),"")&amp;IFERROR(VLOOKUP(GT$2&amp;$A14,'FA2'!$B:$C,MATCH("HOME",'FA2'!$B$1:$C$1,0),0),"")&amp;IFERROR(VLOOKUP(GT$2&amp;$A14,'EFL2'!$A:$D,MATCH("AWAY",'EFL2'!$A$1:$D$1,0),0),"")&amp;IFERROR(VLOOKUP(GT$2&amp;$A14,'EFL2'!$B:$C,MATCH("HOME",'EFL2'!$B$1:$C$1,0),0),"")&amp;IFERROR(VLOOKUP(GT$2&amp;$A14,'UCL2'!$C:$F,MATCH("AWAY",'UCL2'!$C$1:$F$1,0),0),"")&amp;IFERROR(VLOOKUP(GT$2&amp;$A14,'UCL2'!$D:$E,MATCH("HOME",'UCL2'!$D$1:$E$1,0),0),"")&amp;IFERROR(VLOOKUP(GT$2&amp;$A14,'EU2'!$C:$F,MATCH("AWAY",'EU2'!$C$1:$F$1,0),0),"")&amp;IFERROR(VLOOKUP(GT$2&amp;$A14,'EU2'!$D:$E,MATCH("HOME",'EU2'!$D$1:$E$1,0),0),"")&amp;IFERROR(VLOOKUP(GT$2&amp;$A14,'EUC2'!$C:$F,MATCH("AWAY",'EUC2'!$C$1:$F$1,0),0),"")&amp;IFERROR(VLOOKUP(GT$2&amp;$A14,'EUC2'!$D:$E,MATCH("HOME",'EUC2'!$D$1:$E$1,0),0),"")</f>
        <v/>
      </c>
      <c r="GU14" s="25" t="str">
        <f>IFERROR(VLOOKUP(GU$2&amp;$B14,'FPL FIX2'!$N$1:$Q$400,MATCH("HOME",'FPL FIX2'!$N$1:$Q$1,0),0),"")&amp;IFERROR(VLOOKUP(GU$2&amp;$B14,'FPL FIX2'!$O$1:$P$400,MATCH("AWAY",'FPL FIX2'!$O$1:$P$1,0),0),"")&amp;IFERROR(VLOOKUP(GU$2&amp;$A14,'FA2'!$A:$D,MATCH("AWAY",'FA2'!$A$1:$D$1,0),0),"")&amp;IFERROR(VLOOKUP(GU$2&amp;$A14,'FA2'!$B:$C,MATCH("HOME",'FA2'!$B$1:$C$1,0),0),"")&amp;IFERROR(VLOOKUP(GU$2&amp;$A14,'EFL2'!$A:$D,MATCH("AWAY",'EFL2'!$A$1:$D$1,0),0),"")&amp;IFERROR(VLOOKUP(GU$2&amp;$A14,'EFL2'!$B:$C,MATCH("HOME",'EFL2'!$B$1:$C$1,0),0),"")&amp;IFERROR(VLOOKUP(GU$2&amp;$A14,'UCL2'!$C:$F,MATCH("AWAY",'UCL2'!$C$1:$F$1,0),0),"")&amp;IFERROR(VLOOKUP(GU$2&amp;$A14,'UCL2'!$D:$E,MATCH("HOME",'UCL2'!$D$1:$E$1,0),0),"")&amp;IFERROR(VLOOKUP(GU$2&amp;$A14,'EU2'!$C:$F,MATCH("AWAY",'EU2'!$C$1:$F$1,0),0),"")&amp;IFERROR(VLOOKUP(GU$2&amp;$A14,'EU2'!$D:$E,MATCH("HOME",'EU2'!$D$1:$E$1,0),0),"")&amp;IFERROR(VLOOKUP(GU$2&amp;$A14,'EUC2'!$C:$F,MATCH("AWAY",'EUC2'!$C$1:$F$1,0),0),"")&amp;IFERROR(VLOOKUP(GU$2&amp;$A14,'EUC2'!$D:$E,MATCH("HOME",'EUC2'!$D$1:$E$1,0),0),"")</f>
        <v/>
      </c>
      <c r="GV14" s="25" t="str">
        <f>IFERROR(VLOOKUP(GV$2&amp;$B14,'FPL FIX2'!$N$1:$Q$400,MATCH("HOME",'FPL FIX2'!$N$1:$Q$1,0),0),"")&amp;IFERROR(VLOOKUP(GV$2&amp;$B14,'FPL FIX2'!$O$1:$P$400,MATCH("AWAY",'FPL FIX2'!$O$1:$P$1,0),0),"")&amp;IFERROR(VLOOKUP(GV$2&amp;$A14,'FA2'!$A:$D,MATCH("AWAY",'FA2'!$A$1:$D$1,0),0),"")&amp;IFERROR(VLOOKUP(GV$2&amp;$A14,'FA2'!$B:$C,MATCH("HOME",'FA2'!$B$1:$C$1,0),0),"")&amp;IFERROR(VLOOKUP(GV$2&amp;$A14,'EFL2'!$A:$D,MATCH("AWAY",'EFL2'!$A$1:$D$1,0),0),"")&amp;IFERROR(VLOOKUP(GV$2&amp;$A14,'EFL2'!$B:$C,MATCH("HOME",'EFL2'!$B$1:$C$1,0),0),"")&amp;IFERROR(VLOOKUP(GV$2&amp;$A14,'UCL2'!$C:$F,MATCH("AWAY",'UCL2'!$C$1:$F$1,0),0),"")&amp;IFERROR(VLOOKUP(GV$2&amp;$A14,'UCL2'!$D:$E,MATCH("HOME",'UCL2'!$D$1:$E$1,0),0),"")&amp;IFERROR(VLOOKUP(GV$2&amp;$A14,'EU2'!$C:$F,MATCH("AWAY",'EU2'!$C$1:$F$1,0),0),"")&amp;IFERROR(VLOOKUP(GV$2&amp;$A14,'EU2'!$D:$E,MATCH("HOME",'EU2'!$D$1:$E$1,0),0),"")&amp;IFERROR(VLOOKUP(GV$2&amp;$A14,'EUC2'!$C:$F,MATCH("AWAY",'EUC2'!$C$1:$F$1,0),0),"")&amp;IFERROR(VLOOKUP(GV$2&amp;$A14,'EUC2'!$D:$E,MATCH("HOME",'EUC2'!$D$1:$E$1,0),0),"")</f>
        <v/>
      </c>
      <c r="GW14" s="25" t="str">
        <f>IFERROR(VLOOKUP(GW$2&amp;$B14,'FPL FIX2'!$N$1:$Q$400,MATCH("HOME",'FPL FIX2'!$N$1:$Q$1,0),0),"")&amp;IFERROR(VLOOKUP(GW$2&amp;$B14,'FPL FIX2'!$O$1:$P$400,MATCH("AWAY",'FPL FIX2'!$O$1:$P$1,0),0),"")&amp;IFERROR(VLOOKUP(GW$2&amp;$A14,'FA2'!$A:$D,MATCH("AWAY",'FA2'!$A$1:$D$1,0),0),"")&amp;IFERROR(VLOOKUP(GW$2&amp;$A14,'FA2'!$B:$C,MATCH("HOME",'FA2'!$B$1:$C$1,0),0),"")&amp;IFERROR(VLOOKUP(GW$2&amp;$A14,'EFL2'!$A:$D,MATCH("AWAY",'EFL2'!$A$1:$D$1,0),0),"")&amp;IFERROR(VLOOKUP(GW$2&amp;$A14,'EFL2'!$B:$C,MATCH("HOME",'EFL2'!$B$1:$C$1,0),0),"")&amp;IFERROR(VLOOKUP(GW$2&amp;$A14,'UCL2'!$C:$F,MATCH("AWAY",'UCL2'!$C$1:$F$1,0),0),"")&amp;IFERROR(VLOOKUP(GW$2&amp;$A14,'UCL2'!$D:$E,MATCH("HOME",'UCL2'!$D$1:$E$1,0),0),"")&amp;IFERROR(VLOOKUP(GW$2&amp;$A14,'EU2'!$C:$F,MATCH("AWAY",'EU2'!$C$1:$F$1,0),0),"")&amp;IFERROR(VLOOKUP(GW$2&amp;$A14,'EU2'!$D:$E,MATCH("HOME",'EU2'!$D$1:$E$1,0),0),"")&amp;IFERROR(VLOOKUP(GW$2&amp;$A14,'EUC2'!$C:$F,MATCH("AWAY",'EUC2'!$C$1:$F$1,0),0),"")&amp;IFERROR(VLOOKUP(GW$2&amp;$A14,'EUC2'!$D:$E,MATCH("HOME",'EUC2'!$D$1:$E$1,0),0),"")</f>
        <v>mun</v>
      </c>
      <c r="GX14" s="25" t="str">
        <f>IFERROR(VLOOKUP(GX$2&amp;$B14,'FPL FIX2'!$N$1:$Q$400,MATCH("HOME",'FPL FIX2'!$N$1:$Q$1,0),0),"")&amp;IFERROR(VLOOKUP(GX$2&amp;$B14,'FPL FIX2'!$O$1:$P$400,MATCH("AWAY",'FPL FIX2'!$O$1:$P$1,0),0),"")&amp;IFERROR(VLOOKUP(GX$2&amp;$A14,'FA2'!$A:$D,MATCH("AWAY",'FA2'!$A$1:$D$1,0),0),"")&amp;IFERROR(VLOOKUP(GX$2&amp;$A14,'FA2'!$B:$C,MATCH("HOME",'FA2'!$B$1:$C$1,0),0),"")&amp;IFERROR(VLOOKUP(GX$2&amp;$A14,'EFL2'!$A:$D,MATCH("AWAY",'EFL2'!$A$1:$D$1,0),0),"")&amp;IFERROR(VLOOKUP(GX$2&amp;$A14,'EFL2'!$B:$C,MATCH("HOME",'EFL2'!$B$1:$C$1,0),0),"")&amp;IFERROR(VLOOKUP(GX$2&amp;$A14,'UCL2'!$C:$F,MATCH("AWAY",'UCL2'!$C$1:$F$1,0),0),"")&amp;IFERROR(VLOOKUP(GX$2&amp;$A14,'UCL2'!$D:$E,MATCH("HOME",'UCL2'!$D$1:$E$1,0),0),"")&amp;IFERROR(VLOOKUP(GX$2&amp;$A14,'EU2'!$C:$F,MATCH("AWAY",'EU2'!$C$1:$F$1,0),0),"")&amp;IFERROR(VLOOKUP(GX$2&amp;$A14,'EU2'!$D:$E,MATCH("HOME",'EU2'!$D$1:$E$1,0),0),"")&amp;IFERROR(VLOOKUP(GX$2&amp;$A14,'EUC2'!$C:$F,MATCH("AWAY",'EUC2'!$C$1:$F$1,0),0),"")&amp;IFERROR(VLOOKUP(GX$2&amp;$A14,'EUC2'!$D:$E,MATCH("HOME",'EUC2'!$D$1:$E$1,0),0),"")</f>
        <v/>
      </c>
      <c r="GY14" s="25" t="str">
        <f>IFERROR(VLOOKUP(GY$2&amp;$B14,'FPL FIX2'!$N$1:$Q$400,MATCH("HOME",'FPL FIX2'!$N$1:$Q$1,0),0),"")&amp;IFERROR(VLOOKUP(GY$2&amp;$B14,'FPL FIX2'!$O$1:$P$400,MATCH("AWAY",'FPL FIX2'!$O$1:$P$1,0),0),"")&amp;IFERROR(VLOOKUP(GY$2&amp;$A14,'FA2'!$A:$D,MATCH("AWAY",'FA2'!$A$1:$D$1,0),0),"")&amp;IFERROR(VLOOKUP(GY$2&amp;$A14,'FA2'!$B:$C,MATCH("HOME",'FA2'!$B$1:$C$1,0),0),"")&amp;IFERROR(VLOOKUP(GY$2&amp;$A14,'EFL2'!$A:$D,MATCH("AWAY",'EFL2'!$A$1:$D$1,0),0),"")&amp;IFERROR(VLOOKUP(GY$2&amp;$A14,'EFL2'!$B:$C,MATCH("HOME",'EFL2'!$B$1:$C$1,0),0),"")&amp;IFERROR(VLOOKUP(GY$2&amp;$A14,'UCL2'!$C:$F,MATCH("AWAY",'UCL2'!$C$1:$F$1,0),0),"")&amp;IFERROR(VLOOKUP(GY$2&amp;$A14,'UCL2'!$D:$E,MATCH("HOME",'UCL2'!$D$1:$E$1,0),0),"")&amp;IFERROR(VLOOKUP(GY$2&amp;$A14,'EU2'!$C:$F,MATCH("AWAY",'EU2'!$C$1:$F$1,0),0),"")&amp;IFERROR(VLOOKUP(GY$2&amp;$A14,'EU2'!$D:$E,MATCH("HOME",'EU2'!$D$1:$E$1,0),0),"")&amp;IFERROR(VLOOKUP(GY$2&amp;$A14,'EUC2'!$C:$F,MATCH("AWAY",'EUC2'!$C$1:$F$1,0),0),"")&amp;IFERROR(VLOOKUP(GY$2&amp;$A14,'EUC2'!$D:$E,MATCH("HOME",'EUC2'!$D$1:$E$1,0),0),"")</f>
        <v/>
      </c>
      <c r="GZ14" s="25" t="str">
        <f>IFERROR(VLOOKUP(GZ$2&amp;$B14,'FPL FIX2'!$N$1:$Q$400,MATCH("HOME",'FPL FIX2'!$N$1:$Q$1,0),0),"")&amp;IFERROR(VLOOKUP(GZ$2&amp;$B14,'FPL FIX2'!$O$1:$P$400,MATCH("AWAY",'FPL FIX2'!$O$1:$P$1,0),0),"")&amp;IFERROR(VLOOKUP(GZ$2&amp;$A14,'FA2'!$A:$D,MATCH("AWAY",'FA2'!$A$1:$D$1,0),0),"")&amp;IFERROR(VLOOKUP(GZ$2&amp;$A14,'FA2'!$B:$C,MATCH("HOME",'FA2'!$B$1:$C$1,0),0),"")&amp;IFERROR(VLOOKUP(GZ$2&amp;$A14,'EFL2'!$A:$D,MATCH("AWAY",'EFL2'!$A$1:$D$1,0),0),"")&amp;IFERROR(VLOOKUP(GZ$2&amp;$A14,'EFL2'!$B:$C,MATCH("HOME",'EFL2'!$B$1:$C$1,0),0),"")&amp;IFERROR(VLOOKUP(GZ$2&amp;$A14,'UCL2'!$C:$F,MATCH("AWAY",'UCL2'!$C$1:$F$1,0),0),"")&amp;IFERROR(VLOOKUP(GZ$2&amp;$A14,'UCL2'!$D:$E,MATCH("HOME",'UCL2'!$D$1:$E$1,0),0),"")&amp;IFERROR(VLOOKUP(GZ$2&amp;$A14,'EU2'!$C:$F,MATCH("AWAY",'EU2'!$C$1:$F$1,0),0),"")&amp;IFERROR(VLOOKUP(GZ$2&amp;$A14,'EU2'!$D:$E,MATCH("HOME",'EU2'!$D$1:$E$1,0),0),"")&amp;IFERROR(VLOOKUP(GZ$2&amp;$A14,'EUC2'!$C:$F,MATCH("AWAY",'EUC2'!$C$1:$F$1,0),0),"")&amp;IFERROR(VLOOKUP(GZ$2&amp;$A14,'EUC2'!$D:$E,MATCH("HOME",'EUC2'!$D$1:$E$1,0),0),"")</f>
        <v/>
      </c>
      <c r="HA14" s="25" t="str">
        <f>IFERROR(VLOOKUP(HA$2&amp;$B14,'FPL FIX2'!$N$1:$Q$400,MATCH("HOME",'FPL FIX2'!$N$1:$Q$1,0),0),"")&amp;IFERROR(VLOOKUP(HA$2&amp;$B14,'FPL FIX2'!$O$1:$P$400,MATCH("AWAY",'FPL FIX2'!$O$1:$P$1,0),0),"")&amp;IFERROR(VLOOKUP(HA$2&amp;$A14,'FA2'!$A:$D,MATCH("AWAY",'FA2'!$A$1:$D$1,0),0),"")&amp;IFERROR(VLOOKUP(HA$2&amp;$A14,'FA2'!$B:$C,MATCH("HOME",'FA2'!$B$1:$C$1,0),0),"")&amp;IFERROR(VLOOKUP(HA$2&amp;$A14,'EFL2'!$A:$D,MATCH("AWAY",'EFL2'!$A$1:$D$1,0),0),"")&amp;IFERROR(VLOOKUP(HA$2&amp;$A14,'EFL2'!$B:$C,MATCH("HOME",'EFL2'!$B$1:$C$1,0),0),"")&amp;IFERROR(VLOOKUP(HA$2&amp;$A14,'UCL2'!$C:$F,MATCH("AWAY",'UCL2'!$C$1:$F$1,0),0),"")&amp;IFERROR(VLOOKUP(HA$2&amp;$A14,'UCL2'!$D:$E,MATCH("HOME",'UCL2'!$D$1:$E$1,0),0),"")&amp;IFERROR(VLOOKUP(HA$2&amp;$A14,'EU2'!$C:$F,MATCH("AWAY",'EU2'!$C$1:$F$1,0),0),"")&amp;IFERROR(VLOOKUP(HA$2&amp;$A14,'EU2'!$D:$E,MATCH("HOME",'EU2'!$D$1:$E$1,0),0),"")&amp;IFERROR(VLOOKUP(HA$2&amp;$A14,'EUC2'!$C:$F,MATCH("AWAY",'EUC2'!$C$1:$F$1,0),0),"")&amp;IFERROR(VLOOKUP(HA$2&amp;$A14,'EUC2'!$D:$E,MATCH("HOME",'EUC2'!$D$1:$E$1,0),0),"")</f>
        <v/>
      </c>
      <c r="HB14" s="25" t="str">
        <f>IFERROR(VLOOKUP(HB$2&amp;$B14,'FPL FIX2'!$N$1:$Q$400,MATCH("HOME",'FPL FIX2'!$N$1:$Q$1,0),0),"")&amp;IFERROR(VLOOKUP(HB$2&amp;$B14,'FPL FIX2'!$O$1:$P$400,MATCH("AWAY",'FPL FIX2'!$O$1:$P$1,0),0),"")&amp;IFERROR(VLOOKUP(HB$2&amp;$A14,'FA2'!$A:$D,MATCH("AWAY",'FA2'!$A$1:$D$1,0),0),"")&amp;IFERROR(VLOOKUP(HB$2&amp;$A14,'FA2'!$B:$C,MATCH("HOME",'FA2'!$B$1:$C$1,0),0),"")&amp;IFERROR(VLOOKUP(HB$2&amp;$A14,'EFL2'!$A:$D,MATCH("AWAY",'EFL2'!$A$1:$D$1,0),0),"")&amp;IFERROR(VLOOKUP(HB$2&amp;$A14,'EFL2'!$B:$C,MATCH("HOME",'EFL2'!$B$1:$C$1,0),0),"")&amp;IFERROR(VLOOKUP(HB$2&amp;$A14,'UCL2'!$C:$F,MATCH("AWAY",'UCL2'!$C$1:$F$1,0),0),"")&amp;IFERROR(VLOOKUP(HB$2&amp;$A14,'UCL2'!$D:$E,MATCH("HOME",'UCL2'!$D$1:$E$1,0),0),"")&amp;IFERROR(VLOOKUP(HB$2&amp;$A14,'EU2'!$C:$F,MATCH("AWAY",'EU2'!$C$1:$F$1,0),0),"")&amp;IFERROR(VLOOKUP(HB$2&amp;$A14,'EU2'!$D:$E,MATCH("HOME",'EU2'!$D$1:$E$1,0),0),"")&amp;IFERROR(VLOOKUP(HB$2&amp;$A14,'EUC2'!$C:$F,MATCH("AWAY",'EUC2'!$C$1:$F$1,0),0),"")&amp;IFERROR(VLOOKUP(HB$2&amp;$A14,'EUC2'!$D:$E,MATCH("HOME",'EUC2'!$D$1:$E$1,0),0),"")</f>
        <v/>
      </c>
      <c r="HC14" s="25" t="str">
        <f>IFERROR(VLOOKUP(HC$2&amp;$B14,'FPL FIX2'!$N$1:$Q$400,MATCH("HOME",'FPL FIX2'!$N$1:$Q$1,0),0),"")&amp;IFERROR(VLOOKUP(HC$2&amp;$B14,'FPL FIX2'!$O$1:$P$400,MATCH("AWAY",'FPL FIX2'!$O$1:$P$1,0),0),"")&amp;IFERROR(VLOOKUP(HC$2&amp;$A14,'FA2'!$A:$D,MATCH("AWAY",'FA2'!$A$1:$D$1,0),0),"")&amp;IFERROR(VLOOKUP(HC$2&amp;$A14,'FA2'!$B:$C,MATCH("HOME",'FA2'!$B$1:$C$1,0),0),"")&amp;IFERROR(VLOOKUP(HC$2&amp;$A14,'EFL2'!$A:$D,MATCH("AWAY",'EFL2'!$A$1:$D$1,0),0),"")&amp;IFERROR(VLOOKUP(HC$2&amp;$A14,'EFL2'!$B:$C,MATCH("HOME",'EFL2'!$B$1:$C$1,0),0),"")&amp;IFERROR(VLOOKUP(HC$2&amp;$A14,'UCL2'!$C:$F,MATCH("AWAY",'UCL2'!$C$1:$F$1,0),0),"")&amp;IFERROR(VLOOKUP(HC$2&amp;$A14,'UCL2'!$D:$E,MATCH("HOME",'UCL2'!$D$1:$E$1,0),0),"")&amp;IFERROR(VLOOKUP(HC$2&amp;$A14,'EU2'!$C:$F,MATCH("AWAY",'EU2'!$C$1:$F$1,0),0),"")&amp;IFERROR(VLOOKUP(HC$2&amp;$A14,'EU2'!$D:$E,MATCH("HOME",'EU2'!$D$1:$E$1,0),0),"")&amp;IFERROR(VLOOKUP(HC$2&amp;$A14,'EUC2'!$C:$F,MATCH("AWAY",'EUC2'!$C$1:$F$1,0),0),"")&amp;IFERROR(VLOOKUP(HC$2&amp;$A14,'EUC2'!$D:$E,MATCH("HOME",'EUC2'!$D$1:$E$1,0),0),"")</f>
        <v>ARS</v>
      </c>
      <c r="HD14" s="25" t="str">
        <f>IFERROR(VLOOKUP(HD$2&amp;$B14,'FPL FIX2'!$N$1:$Q$400,MATCH("HOME",'FPL FIX2'!$N$1:$Q$1,0),0),"")&amp;IFERROR(VLOOKUP(HD$2&amp;$B14,'FPL FIX2'!$O$1:$P$400,MATCH("AWAY",'FPL FIX2'!$O$1:$P$1,0),0),"")&amp;IFERROR(VLOOKUP(HD$2&amp;$A14,'FA2'!$A:$D,MATCH("AWAY",'FA2'!$A$1:$D$1,0),0),"")&amp;IFERROR(VLOOKUP(HD$2&amp;$A14,'FA2'!$B:$C,MATCH("HOME",'FA2'!$B$1:$C$1,0),0),"")&amp;IFERROR(VLOOKUP(HD$2&amp;$A14,'EFL2'!$A:$D,MATCH("AWAY",'EFL2'!$A$1:$D$1,0),0),"")&amp;IFERROR(VLOOKUP(HD$2&amp;$A14,'EFL2'!$B:$C,MATCH("HOME",'EFL2'!$B$1:$C$1,0),0),"")&amp;IFERROR(VLOOKUP(HD$2&amp;$A14,'UCL2'!$C:$F,MATCH("AWAY",'UCL2'!$C$1:$F$1,0),0),"")&amp;IFERROR(VLOOKUP(HD$2&amp;$A14,'UCL2'!$D:$E,MATCH("HOME",'UCL2'!$D$1:$E$1,0),0),"")&amp;IFERROR(VLOOKUP(HD$2&amp;$A14,'EU2'!$C:$F,MATCH("AWAY",'EU2'!$C$1:$F$1,0),0),"")&amp;IFERROR(VLOOKUP(HD$2&amp;$A14,'EU2'!$D:$E,MATCH("HOME",'EU2'!$D$1:$E$1,0),0),"")&amp;IFERROR(VLOOKUP(HD$2&amp;$A14,'EUC2'!$C:$F,MATCH("AWAY",'EUC2'!$C$1:$F$1,0),0),"")&amp;IFERROR(VLOOKUP(HD$2&amp;$A14,'EUC2'!$D:$E,MATCH("HOME",'EUC2'!$D$1:$E$1,0),0),"")</f>
        <v/>
      </c>
      <c r="HE14" s="25" t="str">
        <f>IFERROR(VLOOKUP(HE$2&amp;$B14,'FPL FIX2'!$N$1:$Q$400,MATCH("HOME",'FPL FIX2'!$N$1:$Q$1,0),0),"")&amp;IFERROR(VLOOKUP(HE$2&amp;$B14,'FPL FIX2'!$O$1:$P$400,MATCH("AWAY",'FPL FIX2'!$O$1:$P$1,0),0),"")&amp;IFERROR(VLOOKUP(HE$2&amp;$A14,'FA2'!$A:$D,MATCH("AWAY",'FA2'!$A$1:$D$1,0),0),"")&amp;IFERROR(VLOOKUP(HE$2&amp;$A14,'FA2'!$B:$C,MATCH("HOME",'FA2'!$B$1:$C$1,0),0),"")&amp;IFERROR(VLOOKUP(HE$2&amp;$A14,'EFL2'!$A:$D,MATCH("AWAY",'EFL2'!$A$1:$D$1,0),0),"")&amp;IFERROR(VLOOKUP(HE$2&amp;$A14,'EFL2'!$B:$C,MATCH("HOME",'EFL2'!$B$1:$C$1,0),0),"")&amp;IFERROR(VLOOKUP(HE$2&amp;$A14,'UCL2'!$C:$F,MATCH("AWAY",'UCL2'!$C$1:$F$1,0),0),"")&amp;IFERROR(VLOOKUP(HE$2&amp;$A14,'UCL2'!$D:$E,MATCH("HOME",'UCL2'!$D$1:$E$1,0),0),"")&amp;IFERROR(VLOOKUP(HE$2&amp;$A14,'EU2'!$C:$F,MATCH("AWAY",'EU2'!$C$1:$F$1,0),0),"")&amp;IFERROR(VLOOKUP(HE$2&amp;$A14,'EU2'!$D:$E,MATCH("HOME",'EU2'!$D$1:$E$1,0),0),"")&amp;IFERROR(VLOOKUP(HE$2&amp;$A14,'EUC2'!$C:$F,MATCH("AWAY",'EUC2'!$C$1:$F$1,0),0),"")&amp;IFERROR(VLOOKUP(HE$2&amp;$A14,'EUC2'!$D:$E,MATCH("HOME",'EUC2'!$D$1:$E$1,0),0),"")</f>
        <v/>
      </c>
      <c r="HF14" s="25" t="str">
        <f>IFERROR(VLOOKUP(HF$2&amp;$B14,'FPL FIX2'!$N$1:$Q$400,MATCH("HOME",'FPL FIX2'!$N$1:$Q$1,0),0),"")&amp;IFERROR(VLOOKUP(HF$2&amp;$B14,'FPL FIX2'!$O$1:$P$400,MATCH("AWAY",'FPL FIX2'!$O$1:$P$1,0),0),"")&amp;IFERROR(VLOOKUP(HF$2&amp;$A14,'FA2'!$A:$D,MATCH("AWAY",'FA2'!$A$1:$D$1,0),0),"")&amp;IFERROR(VLOOKUP(HF$2&amp;$A14,'FA2'!$B:$C,MATCH("HOME",'FA2'!$B$1:$C$1,0),0),"")&amp;IFERROR(VLOOKUP(HF$2&amp;$A14,'EFL2'!$A:$D,MATCH("AWAY",'EFL2'!$A$1:$D$1,0),0),"")&amp;IFERROR(VLOOKUP(HF$2&amp;$A14,'EFL2'!$B:$C,MATCH("HOME",'EFL2'!$B$1:$C$1,0),0),"")&amp;IFERROR(VLOOKUP(HF$2&amp;$A14,'UCL2'!$C:$F,MATCH("AWAY",'UCL2'!$C$1:$F$1,0),0),"")&amp;IFERROR(VLOOKUP(HF$2&amp;$A14,'UCL2'!$D:$E,MATCH("HOME",'UCL2'!$D$1:$E$1,0),0),"")&amp;IFERROR(VLOOKUP(HF$2&amp;$A14,'EU2'!$C:$F,MATCH("AWAY",'EU2'!$C$1:$F$1,0),0),"")&amp;IFERROR(VLOOKUP(HF$2&amp;$A14,'EU2'!$D:$E,MATCH("HOME",'EU2'!$D$1:$E$1,0),0),"")&amp;IFERROR(VLOOKUP(HF$2&amp;$A14,'EUC2'!$C:$F,MATCH("AWAY",'EUC2'!$C$1:$F$1,0),0),"")&amp;IFERROR(VLOOKUP(HF$2&amp;$A14,'EUC2'!$D:$E,MATCH("HOME",'EUC2'!$D$1:$E$1,0),0),"")</f>
        <v>Blackburn</v>
      </c>
      <c r="HG14" s="25" t="str">
        <f>IFERROR(VLOOKUP(HG$2&amp;$B14,'FPL FIX2'!$N$1:$Q$400,MATCH("HOME",'FPL FIX2'!$N$1:$Q$1,0),0),"")&amp;IFERROR(VLOOKUP(HG$2&amp;$B14,'FPL FIX2'!$O$1:$P$400,MATCH("AWAY",'FPL FIX2'!$O$1:$P$1,0),0),"")&amp;IFERROR(VLOOKUP(HG$2&amp;$A14,'FA2'!$A:$D,MATCH("AWAY",'FA2'!$A$1:$D$1,0),0),"")&amp;IFERROR(VLOOKUP(HG$2&amp;$A14,'FA2'!$B:$C,MATCH("HOME",'FA2'!$B$1:$C$1,0),0),"")&amp;IFERROR(VLOOKUP(HG$2&amp;$A14,'EFL2'!$A:$D,MATCH("AWAY",'EFL2'!$A$1:$D$1,0),0),"")&amp;IFERROR(VLOOKUP(HG$2&amp;$A14,'EFL2'!$B:$C,MATCH("HOME",'EFL2'!$B$1:$C$1,0),0),"")&amp;IFERROR(VLOOKUP(HG$2&amp;$A14,'UCL2'!$C:$F,MATCH("AWAY",'UCL2'!$C$1:$F$1,0),0),"")&amp;IFERROR(VLOOKUP(HG$2&amp;$A14,'UCL2'!$D:$E,MATCH("HOME",'UCL2'!$D$1:$E$1,0),0),"")&amp;IFERROR(VLOOKUP(HG$2&amp;$A14,'EU2'!$C:$F,MATCH("AWAY",'EU2'!$C$1:$F$1,0),0),"")&amp;IFERROR(VLOOKUP(HG$2&amp;$A14,'EU2'!$D:$E,MATCH("HOME",'EU2'!$D$1:$E$1,0),0),"")&amp;IFERROR(VLOOKUP(HG$2&amp;$A14,'EUC2'!$C:$F,MATCH("AWAY",'EUC2'!$C$1:$F$1,0),0),"")&amp;IFERROR(VLOOKUP(HG$2&amp;$A14,'EUC2'!$D:$E,MATCH("HOME",'EUC2'!$D$1:$E$1,0),0),"")</f>
        <v/>
      </c>
      <c r="HH14" s="25" t="str">
        <f>IFERROR(VLOOKUP(HH$2&amp;$B14,'FPL FIX2'!$N$1:$Q$400,MATCH("HOME",'FPL FIX2'!$N$1:$Q$1,0),0),"")&amp;IFERROR(VLOOKUP(HH$2&amp;$B14,'FPL FIX2'!$O$1:$P$400,MATCH("AWAY",'FPL FIX2'!$O$1:$P$1,0),0),"")&amp;IFERROR(VLOOKUP(HH$2&amp;$A14,'FA2'!$A:$D,MATCH("AWAY",'FA2'!$A$1:$D$1,0),0),"")&amp;IFERROR(VLOOKUP(HH$2&amp;$A14,'FA2'!$B:$C,MATCH("HOME",'FA2'!$B$1:$C$1,0),0),"")&amp;IFERROR(VLOOKUP(HH$2&amp;$A14,'EFL2'!$A:$D,MATCH("AWAY",'EFL2'!$A$1:$D$1,0),0),"")&amp;IFERROR(VLOOKUP(HH$2&amp;$A14,'EFL2'!$B:$C,MATCH("HOME",'EFL2'!$B$1:$C$1,0),0),"")&amp;IFERROR(VLOOKUP(HH$2&amp;$A14,'UCL2'!$C:$F,MATCH("AWAY",'UCL2'!$C$1:$F$1,0),0),"")&amp;IFERROR(VLOOKUP(HH$2&amp;$A14,'UCL2'!$D:$E,MATCH("HOME",'UCL2'!$D$1:$E$1,0),0),"")&amp;IFERROR(VLOOKUP(HH$2&amp;$A14,'EU2'!$C:$F,MATCH("AWAY",'EU2'!$C$1:$F$1,0),0),"")&amp;IFERROR(VLOOKUP(HH$2&amp;$A14,'EU2'!$D:$E,MATCH("HOME",'EU2'!$D$1:$E$1,0),0),"")&amp;IFERROR(VLOOKUP(HH$2&amp;$A14,'EUC2'!$C:$F,MATCH("AWAY",'EUC2'!$C$1:$F$1,0),0),"")&amp;IFERROR(VLOOKUP(HH$2&amp;$A14,'EUC2'!$D:$E,MATCH("HOME",'EUC2'!$D$1:$E$1,0),0),"")</f>
        <v/>
      </c>
      <c r="HI14" s="25" t="str">
        <f>IFERROR(VLOOKUP(HI$2&amp;$B14,'FPL FIX2'!$N$1:$Q$400,MATCH("HOME",'FPL FIX2'!$N$1:$Q$1,0),0),"")&amp;IFERROR(VLOOKUP(HI$2&amp;$B14,'FPL FIX2'!$O$1:$P$400,MATCH("AWAY",'FPL FIX2'!$O$1:$P$1,0),0),"")&amp;IFERROR(VLOOKUP(HI$2&amp;$A14,'FA2'!$A:$D,MATCH("AWAY",'FA2'!$A$1:$D$1,0),0),"")&amp;IFERROR(VLOOKUP(HI$2&amp;$A14,'FA2'!$B:$C,MATCH("HOME",'FA2'!$B$1:$C$1,0),0),"")&amp;IFERROR(VLOOKUP(HI$2&amp;$A14,'EFL2'!$A:$D,MATCH("AWAY",'EFL2'!$A$1:$D$1,0),0),"")&amp;IFERROR(VLOOKUP(HI$2&amp;$A14,'EFL2'!$B:$C,MATCH("HOME",'EFL2'!$B$1:$C$1,0),0),"")&amp;IFERROR(VLOOKUP(HI$2&amp;$A14,'UCL2'!$C:$F,MATCH("AWAY",'UCL2'!$C$1:$F$1,0),0),"")&amp;IFERROR(VLOOKUP(HI$2&amp;$A14,'UCL2'!$D:$E,MATCH("HOME",'UCL2'!$D$1:$E$1,0),0),"")&amp;IFERROR(VLOOKUP(HI$2&amp;$A14,'EU2'!$C:$F,MATCH("AWAY",'EU2'!$C$1:$F$1,0),0),"")&amp;IFERROR(VLOOKUP(HI$2&amp;$A14,'EU2'!$D:$E,MATCH("HOME",'EU2'!$D$1:$E$1,0),0),"")&amp;IFERROR(VLOOKUP(HI$2&amp;$A14,'EUC2'!$C:$F,MATCH("AWAY",'EUC2'!$C$1:$F$1,0),0),"")&amp;IFERROR(VLOOKUP(HI$2&amp;$A14,'EUC2'!$D:$E,MATCH("HOME",'EUC2'!$D$1:$E$1,0),0),"")</f>
        <v/>
      </c>
      <c r="HJ14" s="25" t="str">
        <f>IFERROR(VLOOKUP(HJ$2&amp;$B14,'FPL FIX2'!$N$1:$Q$400,MATCH("HOME",'FPL FIX2'!$N$1:$Q$1,0),0),"")&amp;IFERROR(VLOOKUP(HJ$2&amp;$B14,'FPL FIX2'!$O$1:$P$400,MATCH("AWAY",'FPL FIX2'!$O$1:$P$1,0),0),"")&amp;IFERROR(VLOOKUP(HJ$2&amp;$A14,'FA2'!$A:$D,MATCH("AWAY",'FA2'!$A$1:$D$1,0),0),"")&amp;IFERROR(VLOOKUP(HJ$2&amp;$A14,'FA2'!$B:$C,MATCH("HOME",'FA2'!$B$1:$C$1,0),0),"")&amp;IFERROR(VLOOKUP(HJ$2&amp;$A14,'EFL2'!$A:$D,MATCH("AWAY",'EFL2'!$A$1:$D$1,0),0),"")&amp;IFERROR(VLOOKUP(HJ$2&amp;$A14,'EFL2'!$B:$C,MATCH("HOME",'EFL2'!$B$1:$C$1,0),0),"")&amp;IFERROR(VLOOKUP(HJ$2&amp;$A14,'UCL2'!$C:$F,MATCH("AWAY",'UCL2'!$C$1:$F$1,0),0),"")&amp;IFERROR(VLOOKUP(HJ$2&amp;$A14,'UCL2'!$D:$E,MATCH("HOME",'UCL2'!$D$1:$E$1,0),0),"")&amp;IFERROR(VLOOKUP(HJ$2&amp;$A14,'EU2'!$C:$F,MATCH("AWAY",'EU2'!$C$1:$F$1,0),0),"")&amp;IFERROR(VLOOKUP(HJ$2&amp;$A14,'EU2'!$D:$E,MATCH("HOME",'EU2'!$D$1:$E$1,0),0),"")&amp;IFERROR(VLOOKUP(HJ$2&amp;$A14,'EUC2'!$C:$F,MATCH("AWAY",'EUC2'!$C$1:$F$1,0),0),"")&amp;IFERROR(VLOOKUP(HJ$2&amp;$A14,'EUC2'!$D:$E,MATCH("HOME",'EUC2'!$D$1:$E$1,0),0),"")</f>
        <v>sou</v>
      </c>
      <c r="HK14" s="25" t="str">
        <f>IFERROR(VLOOKUP(HK$2&amp;$B14,'FPL FIX2'!$N$1:$Q$400,MATCH("HOME",'FPL FIX2'!$N$1:$Q$1,0),0),"")&amp;IFERROR(VLOOKUP(HK$2&amp;$B14,'FPL FIX2'!$O$1:$P$400,MATCH("AWAY",'FPL FIX2'!$O$1:$P$1,0),0),"")&amp;IFERROR(VLOOKUP(HK$2&amp;$A14,'FA2'!$A:$D,MATCH("AWAY",'FA2'!$A$1:$D$1,0),0),"")&amp;IFERROR(VLOOKUP(HK$2&amp;$A14,'FA2'!$B:$C,MATCH("HOME",'FA2'!$B$1:$C$1,0),0),"")&amp;IFERROR(VLOOKUP(HK$2&amp;$A14,'EFL2'!$A:$D,MATCH("AWAY",'EFL2'!$A$1:$D$1,0),0),"")&amp;IFERROR(VLOOKUP(HK$2&amp;$A14,'EFL2'!$B:$C,MATCH("HOME",'EFL2'!$B$1:$C$1,0),0),"")&amp;IFERROR(VLOOKUP(HK$2&amp;$A14,'UCL2'!$C:$F,MATCH("AWAY",'UCL2'!$C$1:$F$1,0),0),"")&amp;IFERROR(VLOOKUP(HK$2&amp;$A14,'UCL2'!$D:$E,MATCH("HOME",'UCL2'!$D$1:$E$1,0),0),"")&amp;IFERROR(VLOOKUP(HK$2&amp;$A14,'EU2'!$C:$F,MATCH("AWAY",'EU2'!$C$1:$F$1,0),0),"")&amp;IFERROR(VLOOKUP(HK$2&amp;$A14,'EU2'!$D:$E,MATCH("HOME",'EU2'!$D$1:$E$1,0),0),"")&amp;IFERROR(VLOOKUP(HK$2&amp;$A14,'EUC2'!$C:$F,MATCH("AWAY",'EUC2'!$C$1:$F$1,0),0),"")&amp;IFERROR(VLOOKUP(HK$2&amp;$A14,'EUC2'!$D:$E,MATCH("HOME",'EUC2'!$D$1:$E$1,0),0),"")</f>
        <v/>
      </c>
      <c r="HL14" s="25" t="str">
        <f>IFERROR(VLOOKUP(HL$2&amp;$B14,'FPL FIX2'!$N$1:$Q$400,MATCH("HOME",'FPL FIX2'!$N$1:$Q$1,0),0),"")&amp;IFERROR(VLOOKUP(HL$2&amp;$B14,'FPL FIX2'!$O$1:$P$400,MATCH("AWAY",'FPL FIX2'!$O$1:$P$1,0),0),"")&amp;IFERROR(VLOOKUP(HL$2&amp;$A14,'FA2'!$A:$D,MATCH("AWAY",'FA2'!$A$1:$D$1,0),0),"")&amp;IFERROR(VLOOKUP(HL$2&amp;$A14,'FA2'!$B:$C,MATCH("HOME",'FA2'!$B$1:$C$1,0),0),"")&amp;IFERROR(VLOOKUP(HL$2&amp;$A14,'EFL2'!$A:$D,MATCH("AWAY",'EFL2'!$A$1:$D$1,0),0),"")&amp;IFERROR(VLOOKUP(HL$2&amp;$A14,'EFL2'!$B:$C,MATCH("HOME",'EFL2'!$B$1:$C$1,0),0),"")&amp;IFERROR(VLOOKUP(HL$2&amp;$A14,'UCL2'!$C:$F,MATCH("AWAY",'UCL2'!$C$1:$F$1,0),0),"")&amp;IFERROR(VLOOKUP(HL$2&amp;$A14,'UCL2'!$D:$E,MATCH("HOME",'UCL2'!$D$1:$E$1,0),0),"")&amp;IFERROR(VLOOKUP(HL$2&amp;$A14,'EU2'!$C:$F,MATCH("AWAY",'EU2'!$C$1:$F$1,0),0),"")&amp;IFERROR(VLOOKUP(HL$2&amp;$A14,'EU2'!$D:$E,MATCH("HOME",'EU2'!$D$1:$E$1,0),0),"")&amp;IFERROR(VLOOKUP(HL$2&amp;$A14,'EUC2'!$C:$F,MATCH("AWAY",'EUC2'!$C$1:$F$1,0),0),"")&amp;IFERROR(VLOOKUP(HL$2&amp;$A14,'EUC2'!$D:$E,MATCH("HOME",'EUC2'!$D$1:$E$1,0),0),"")</f>
        <v/>
      </c>
      <c r="HM14" s="25" t="str">
        <f>IFERROR(VLOOKUP(HM$2&amp;$B14,'FPL FIX2'!$N$1:$Q$400,MATCH("HOME",'FPL FIX2'!$N$1:$Q$1,0),0),"")&amp;IFERROR(VLOOKUP(HM$2&amp;$B14,'FPL FIX2'!$O$1:$P$400,MATCH("AWAY",'FPL FIX2'!$O$1:$P$1,0),0),"")&amp;IFERROR(VLOOKUP(HM$2&amp;$A14,'FA2'!$A:$D,MATCH("AWAY",'FA2'!$A$1:$D$1,0),0),"")&amp;IFERROR(VLOOKUP(HM$2&amp;$A14,'FA2'!$B:$C,MATCH("HOME",'FA2'!$B$1:$C$1,0),0),"")&amp;IFERROR(VLOOKUP(HM$2&amp;$A14,'EFL2'!$A:$D,MATCH("AWAY",'EFL2'!$A$1:$D$1,0),0),"")&amp;IFERROR(VLOOKUP(HM$2&amp;$A14,'EFL2'!$B:$C,MATCH("HOME",'EFL2'!$B$1:$C$1,0),0),"")&amp;IFERROR(VLOOKUP(HM$2&amp;$A14,'UCL2'!$C:$F,MATCH("AWAY",'UCL2'!$C$1:$F$1,0),0),"")&amp;IFERROR(VLOOKUP(HM$2&amp;$A14,'UCL2'!$D:$E,MATCH("HOME",'UCL2'!$D$1:$E$1,0),0),"")&amp;IFERROR(VLOOKUP(HM$2&amp;$A14,'EU2'!$C:$F,MATCH("AWAY",'EU2'!$C$1:$F$1,0),0),"")&amp;IFERROR(VLOOKUP(HM$2&amp;$A14,'EU2'!$D:$E,MATCH("HOME",'EU2'!$D$1:$E$1,0),0),"")&amp;IFERROR(VLOOKUP(HM$2&amp;$A14,'EUC2'!$C:$F,MATCH("AWAY",'EUC2'!$C$1:$F$1,0),0),"")&amp;IFERROR(VLOOKUP(HM$2&amp;$A14,'EUC2'!$D:$E,MATCH("HOME",'EUC2'!$D$1:$E$1,0),0),"")</f>
        <v/>
      </c>
      <c r="HN14" s="25" t="str">
        <f>IFERROR(VLOOKUP(HN$2&amp;$B14,'FPL FIX2'!$N$1:$Q$400,MATCH("HOME",'FPL FIX2'!$N$1:$Q$1,0),0),"")&amp;IFERROR(VLOOKUP(HN$2&amp;$B14,'FPL FIX2'!$O$1:$P$400,MATCH("AWAY",'FPL FIX2'!$O$1:$P$1,0),0),"")&amp;IFERROR(VLOOKUP(HN$2&amp;$A14,'FA2'!$A:$D,MATCH("AWAY",'FA2'!$A$1:$D$1,0),0),"")&amp;IFERROR(VLOOKUP(HN$2&amp;$A14,'FA2'!$B:$C,MATCH("HOME",'FA2'!$B$1:$C$1,0),0),"")&amp;IFERROR(VLOOKUP(HN$2&amp;$A14,'EFL2'!$A:$D,MATCH("AWAY",'EFL2'!$A$1:$D$1,0),0),"")&amp;IFERROR(VLOOKUP(HN$2&amp;$A14,'EFL2'!$B:$C,MATCH("HOME",'EFL2'!$B$1:$C$1,0),0),"")&amp;IFERROR(VLOOKUP(HN$2&amp;$A14,'UCL2'!$C:$F,MATCH("AWAY",'UCL2'!$C$1:$F$1,0),0),"")&amp;IFERROR(VLOOKUP(HN$2&amp;$A14,'UCL2'!$D:$E,MATCH("HOME",'UCL2'!$D$1:$E$1,0),0),"")&amp;IFERROR(VLOOKUP(HN$2&amp;$A14,'EU2'!$C:$F,MATCH("AWAY",'EU2'!$C$1:$F$1,0),0),"")&amp;IFERROR(VLOOKUP(HN$2&amp;$A14,'EU2'!$D:$E,MATCH("HOME",'EU2'!$D$1:$E$1,0),0),"")&amp;IFERROR(VLOOKUP(HN$2&amp;$A14,'EUC2'!$C:$F,MATCH("AWAY",'EUC2'!$C$1:$F$1,0),0),"")&amp;IFERROR(VLOOKUP(HN$2&amp;$A14,'EUC2'!$D:$E,MATCH("HOME",'EUC2'!$D$1:$E$1,0),0),"")</f>
        <v/>
      </c>
      <c r="HO14" s="25" t="str">
        <f>IFERROR(VLOOKUP(HO$2&amp;$B14,'FPL FIX2'!$N$1:$Q$400,MATCH("HOME",'FPL FIX2'!$N$1:$Q$1,0),0),"")&amp;IFERROR(VLOOKUP(HO$2&amp;$B14,'FPL FIX2'!$O$1:$P$400,MATCH("AWAY",'FPL FIX2'!$O$1:$P$1,0),0),"")&amp;IFERROR(VLOOKUP(HO$2&amp;$A14,'FA2'!$A:$D,MATCH("AWAY",'FA2'!$A$1:$D$1,0),0),"")&amp;IFERROR(VLOOKUP(HO$2&amp;$A14,'FA2'!$B:$C,MATCH("HOME",'FA2'!$B$1:$C$1,0),0),"")&amp;IFERROR(VLOOKUP(HO$2&amp;$A14,'EFL2'!$A:$D,MATCH("AWAY",'EFL2'!$A$1:$D$1,0),0),"")&amp;IFERROR(VLOOKUP(HO$2&amp;$A14,'EFL2'!$B:$C,MATCH("HOME",'EFL2'!$B$1:$C$1,0),0),"")&amp;IFERROR(VLOOKUP(HO$2&amp;$A14,'UCL2'!$C:$F,MATCH("AWAY",'UCL2'!$C$1:$F$1,0),0),"")&amp;IFERROR(VLOOKUP(HO$2&amp;$A14,'UCL2'!$D:$E,MATCH("HOME",'UCL2'!$D$1:$E$1,0),0),"")&amp;IFERROR(VLOOKUP(HO$2&amp;$A14,'EU2'!$C:$F,MATCH("AWAY",'EU2'!$C$1:$F$1,0),0),"")&amp;IFERROR(VLOOKUP(HO$2&amp;$A14,'EU2'!$D:$E,MATCH("HOME",'EU2'!$D$1:$E$1,0),0),"")&amp;IFERROR(VLOOKUP(HO$2&amp;$A14,'EUC2'!$C:$F,MATCH("AWAY",'EUC2'!$C$1:$F$1,0),0),"")&amp;IFERROR(VLOOKUP(HO$2&amp;$A14,'EUC2'!$D:$E,MATCH("HOME",'EUC2'!$D$1:$E$1,0),0),"")</f>
        <v/>
      </c>
      <c r="HP14" s="25" t="str">
        <f>IFERROR(VLOOKUP(HP$2&amp;$B14,'FPL FIX2'!$N$1:$Q$400,MATCH("HOME",'FPL FIX2'!$N$1:$Q$1,0),0),"")&amp;IFERROR(VLOOKUP(HP$2&amp;$B14,'FPL FIX2'!$O$1:$P$400,MATCH("AWAY",'FPL FIX2'!$O$1:$P$1,0),0),"")&amp;IFERROR(VLOOKUP(HP$2&amp;$A14,'FA2'!$A:$D,MATCH("AWAY",'FA2'!$A$1:$D$1,0),0),"")&amp;IFERROR(VLOOKUP(HP$2&amp;$A14,'FA2'!$B:$C,MATCH("HOME",'FA2'!$B$1:$C$1,0),0),"")&amp;IFERROR(VLOOKUP(HP$2&amp;$A14,'EFL2'!$A:$D,MATCH("AWAY",'EFL2'!$A$1:$D$1,0),0),"")&amp;IFERROR(VLOOKUP(HP$2&amp;$A14,'EFL2'!$B:$C,MATCH("HOME",'EFL2'!$B$1:$C$1,0),0),"")&amp;IFERROR(VLOOKUP(HP$2&amp;$A14,'UCL2'!$C:$F,MATCH("AWAY",'UCL2'!$C$1:$F$1,0),0),"")&amp;IFERROR(VLOOKUP(HP$2&amp;$A14,'UCL2'!$D:$E,MATCH("HOME",'UCL2'!$D$1:$E$1,0),0),"")&amp;IFERROR(VLOOKUP(HP$2&amp;$A14,'EU2'!$C:$F,MATCH("AWAY",'EU2'!$C$1:$F$1,0),0),"")&amp;IFERROR(VLOOKUP(HP$2&amp;$A14,'EU2'!$D:$E,MATCH("HOME",'EU2'!$D$1:$E$1,0),0),"")&amp;IFERROR(VLOOKUP(HP$2&amp;$A14,'EUC2'!$C:$F,MATCH("AWAY",'EUC2'!$C$1:$F$1,0),0),"")&amp;IFERROR(VLOOKUP(HP$2&amp;$A14,'EUC2'!$D:$E,MATCH("HOME",'EUC2'!$D$1:$E$1,0),0),"")</f>
        <v/>
      </c>
      <c r="HQ14" s="25" t="str">
        <f>IFERROR(VLOOKUP(HQ$2&amp;$B14,'FPL FIX2'!$N$1:$Q$400,MATCH("HOME",'FPL FIX2'!$N$1:$Q$1,0),0),"")&amp;IFERROR(VLOOKUP(HQ$2&amp;$B14,'FPL FIX2'!$O$1:$P$400,MATCH("AWAY",'FPL FIX2'!$O$1:$P$1,0),0),"")&amp;IFERROR(VLOOKUP(HQ$2&amp;$A14,'FA2'!$A:$D,MATCH("AWAY",'FA2'!$A$1:$D$1,0),0),"")&amp;IFERROR(VLOOKUP(HQ$2&amp;$A14,'FA2'!$B:$C,MATCH("HOME",'FA2'!$B$1:$C$1,0),0),"")&amp;IFERROR(VLOOKUP(HQ$2&amp;$A14,'EFL2'!$A:$D,MATCH("AWAY",'EFL2'!$A$1:$D$1,0),0),"")&amp;IFERROR(VLOOKUP(HQ$2&amp;$A14,'EFL2'!$B:$C,MATCH("HOME",'EFL2'!$B$1:$C$1,0),0),"")&amp;IFERROR(VLOOKUP(HQ$2&amp;$A14,'UCL2'!$C:$F,MATCH("AWAY",'UCL2'!$C$1:$F$1,0),0),"")&amp;IFERROR(VLOOKUP(HQ$2&amp;$A14,'UCL2'!$D:$E,MATCH("HOME",'UCL2'!$D$1:$E$1,0),0),"")&amp;IFERROR(VLOOKUP(HQ$2&amp;$A14,'EU2'!$C:$F,MATCH("AWAY",'EU2'!$C$1:$F$1,0),0),"")&amp;IFERROR(VLOOKUP(HQ$2&amp;$A14,'EU2'!$D:$E,MATCH("HOME",'EU2'!$D$1:$E$1,0),0),"")&amp;IFERROR(VLOOKUP(HQ$2&amp;$A14,'EUC2'!$C:$F,MATCH("AWAY",'EUC2'!$C$1:$F$1,0),0),"")&amp;IFERROR(VLOOKUP(HQ$2&amp;$A14,'EUC2'!$D:$E,MATCH("HOME",'EUC2'!$D$1:$E$1,0),0),"")</f>
        <v>CHE</v>
      </c>
      <c r="HR14" s="25" t="str">
        <f>IFERROR(VLOOKUP(HR$2&amp;$B14,'FPL FIX2'!$N$1:$Q$400,MATCH("HOME",'FPL FIX2'!$N$1:$Q$1,0),0),"")&amp;IFERROR(VLOOKUP(HR$2&amp;$B14,'FPL FIX2'!$O$1:$P$400,MATCH("AWAY",'FPL FIX2'!$O$1:$P$1,0),0),"")&amp;IFERROR(VLOOKUP(HR$2&amp;$A14,'FA2'!$A:$D,MATCH("AWAY",'FA2'!$A$1:$D$1,0),0),"")&amp;IFERROR(VLOOKUP(HR$2&amp;$A14,'FA2'!$B:$C,MATCH("HOME",'FA2'!$B$1:$C$1,0),0),"")&amp;IFERROR(VLOOKUP(HR$2&amp;$A14,'EFL2'!$A:$D,MATCH("AWAY",'EFL2'!$A$1:$D$1,0),0),"")&amp;IFERROR(VLOOKUP(HR$2&amp;$A14,'EFL2'!$B:$C,MATCH("HOME",'EFL2'!$B$1:$C$1,0),0),"")&amp;IFERROR(VLOOKUP(HR$2&amp;$A14,'UCL2'!$C:$F,MATCH("AWAY",'UCL2'!$C$1:$F$1,0),0),"")&amp;IFERROR(VLOOKUP(HR$2&amp;$A14,'UCL2'!$D:$E,MATCH("HOME",'UCL2'!$D$1:$E$1,0),0),"")&amp;IFERROR(VLOOKUP(HR$2&amp;$A14,'EU2'!$C:$F,MATCH("AWAY",'EU2'!$C$1:$F$1,0),0),"")&amp;IFERROR(VLOOKUP(HR$2&amp;$A14,'EU2'!$D:$E,MATCH("HOME",'EU2'!$D$1:$E$1,0),0),"")&amp;IFERROR(VLOOKUP(HR$2&amp;$A14,'EUC2'!$C:$F,MATCH("AWAY",'EUC2'!$C$1:$F$1,0),0),"")&amp;IFERROR(VLOOKUP(HR$2&amp;$A14,'EUC2'!$D:$E,MATCH("HOME",'EUC2'!$D$1:$E$1,0),0),"")</f>
        <v/>
      </c>
      <c r="HS14" s="25" t="str">
        <f>IFERROR(VLOOKUP(HS$2&amp;$B14,'FPL FIX2'!$N$1:$Q$400,MATCH("HOME",'FPL FIX2'!$N$1:$Q$1,0),0),"")&amp;IFERROR(VLOOKUP(HS$2&amp;$B14,'FPL FIX2'!$O$1:$P$400,MATCH("AWAY",'FPL FIX2'!$O$1:$P$1,0),0),"")&amp;IFERROR(VLOOKUP(HS$2&amp;$A14,'FA2'!$A:$D,MATCH("AWAY",'FA2'!$A$1:$D$1,0),0),"")&amp;IFERROR(VLOOKUP(HS$2&amp;$A14,'FA2'!$B:$C,MATCH("HOME",'FA2'!$B$1:$C$1,0),0),"")&amp;IFERROR(VLOOKUP(HS$2&amp;$A14,'EFL2'!$A:$D,MATCH("AWAY",'EFL2'!$A$1:$D$1,0),0),"")&amp;IFERROR(VLOOKUP(HS$2&amp;$A14,'EFL2'!$B:$C,MATCH("HOME",'EFL2'!$B$1:$C$1,0),0),"")&amp;IFERROR(VLOOKUP(HS$2&amp;$A14,'UCL2'!$C:$F,MATCH("AWAY",'UCL2'!$C$1:$F$1,0),0),"")&amp;IFERROR(VLOOKUP(HS$2&amp;$A14,'UCL2'!$D:$E,MATCH("HOME",'UCL2'!$D$1:$E$1,0),0),"")&amp;IFERROR(VLOOKUP(HS$2&amp;$A14,'EU2'!$C:$F,MATCH("AWAY",'EU2'!$C$1:$F$1,0),0),"")&amp;IFERROR(VLOOKUP(HS$2&amp;$A14,'EU2'!$D:$E,MATCH("HOME",'EU2'!$D$1:$E$1,0),0),"")&amp;IFERROR(VLOOKUP(HS$2&amp;$A14,'EUC2'!$C:$F,MATCH("AWAY",'EUC2'!$C$1:$F$1,0),0),"")&amp;IFERROR(VLOOKUP(HS$2&amp;$A14,'EUC2'!$D:$E,MATCH("HOME",'EUC2'!$D$1:$E$1,0),0),"")</f>
        <v/>
      </c>
      <c r="HT14" s="25" t="str">
        <f>IFERROR(VLOOKUP(HT$2&amp;$B14,'FPL FIX2'!$N$1:$Q$400,MATCH("HOME",'FPL FIX2'!$N$1:$Q$1,0),0),"")&amp;IFERROR(VLOOKUP(HT$2&amp;$B14,'FPL FIX2'!$O$1:$P$400,MATCH("AWAY",'FPL FIX2'!$O$1:$P$1,0),0),"")&amp;IFERROR(VLOOKUP(HT$2&amp;$A14,'FA2'!$A:$D,MATCH("AWAY",'FA2'!$A$1:$D$1,0),0),"")&amp;IFERROR(VLOOKUP(HT$2&amp;$A14,'FA2'!$B:$C,MATCH("HOME",'FA2'!$B$1:$C$1,0),0),"")&amp;IFERROR(VLOOKUP(HT$2&amp;$A14,'EFL2'!$A:$D,MATCH("AWAY",'EFL2'!$A$1:$D$1,0),0),"")&amp;IFERROR(VLOOKUP(HT$2&amp;$A14,'EFL2'!$B:$C,MATCH("HOME",'EFL2'!$B$1:$C$1,0),0),"")&amp;IFERROR(VLOOKUP(HT$2&amp;$A14,'UCL2'!$C:$F,MATCH("AWAY",'UCL2'!$C$1:$F$1,0),0),"")&amp;IFERROR(VLOOKUP(HT$2&amp;$A14,'UCL2'!$D:$E,MATCH("HOME",'UCL2'!$D$1:$E$1,0),0),"")&amp;IFERROR(VLOOKUP(HT$2&amp;$A14,'EU2'!$C:$F,MATCH("AWAY",'EU2'!$C$1:$F$1,0),0),"")&amp;IFERROR(VLOOKUP(HT$2&amp;$A14,'EU2'!$D:$E,MATCH("HOME",'EU2'!$D$1:$E$1,0),0),"")&amp;IFERROR(VLOOKUP(HT$2&amp;$A14,'EUC2'!$C:$F,MATCH("AWAY",'EUC2'!$C$1:$F$1,0),0),"")&amp;IFERROR(VLOOKUP(HT$2&amp;$A14,'EUC2'!$D:$E,MATCH("HOME",'EUC2'!$D$1:$E$1,0),0),"")</f>
        <v/>
      </c>
      <c r="HU14" s="25" t="str">
        <f>IFERROR(VLOOKUP(HU$2&amp;$B14,'FPL FIX2'!$N$1:$Q$400,MATCH("HOME",'FPL FIX2'!$N$1:$Q$1,0),0),"")&amp;IFERROR(VLOOKUP(HU$2&amp;$B14,'FPL FIX2'!$O$1:$P$400,MATCH("AWAY",'FPL FIX2'!$O$1:$P$1,0),0),"")&amp;IFERROR(VLOOKUP(HU$2&amp;$A14,'FA2'!$A:$D,MATCH("AWAY",'FA2'!$A$1:$D$1,0),0),"")&amp;IFERROR(VLOOKUP(HU$2&amp;$A14,'FA2'!$B:$C,MATCH("HOME",'FA2'!$B$1:$C$1,0),0),"")&amp;IFERROR(VLOOKUP(HU$2&amp;$A14,'EFL2'!$A:$D,MATCH("AWAY",'EFL2'!$A$1:$D$1,0),0),"")&amp;IFERROR(VLOOKUP(HU$2&amp;$A14,'EFL2'!$B:$C,MATCH("HOME",'EFL2'!$B$1:$C$1,0),0),"")&amp;IFERROR(VLOOKUP(HU$2&amp;$A14,'UCL2'!$C:$F,MATCH("AWAY",'UCL2'!$C$1:$F$1,0),0),"")&amp;IFERROR(VLOOKUP(HU$2&amp;$A14,'UCL2'!$D:$E,MATCH("HOME",'UCL2'!$D$1:$E$1,0),0),"")&amp;IFERROR(VLOOKUP(HU$2&amp;$A14,'EU2'!$C:$F,MATCH("AWAY",'EU2'!$C$1:$F$1,0),0),"")&amp;IFERROR(VLOOKUP(HU$2&amp;$A14,'EU2'!$D:$E,MATCH("HOME",'EU2'!$D$1:$E$1,0),0),"")&amp;IFERROR(VLOOKUP(HU$2&amp;$A14,'EUC2'!$C:$F,MATCH("AWAY",'EUC2'!$C$1:$F$1,0),0),"")&amp;IFERROR(VLOOKUP(HU$2&amp;$A14,'EUC2'!$D:$E,MATCH("HOME",'EUC2'!$D$1:$E$1,0),0),"")</f>
        <v/>
      </c>
      <c r="HV14" s="25" t="str">
        <f>IFERROR(VLOOKUP(HV$2&amp;$B14,'FPL FIX2'!$N$1:$Q$400,MATCH("HOME",'FPL FIX2'!$N$1:$Q$1,0),0),"")&amp;IFERROR(VLOOKUP(HV$2&amp;$B14,'FPL FIX2'!$O$1:$P$400,MATCH("AWAY",'FPL FIX2'!$O$1:$P$1,0),0),"")&amp;IFERROR(VLOOKUP(HV$2&amp;$A14,'FA2'!$A:$D,MATCH("AWAY",'FA2'!$A$1:$D$1,0),0),"")&amp;IFERROR(VLOOKUP(HV$2&amp;$A14,'FA2'!$B:$C,MATCH("HOME",'FA2'!$B$1:$C$1,0),0),"")&amp;IFERROR(VLOOKUP(HV$2&amp;$A14,'EFL2'!$A:$D,MATCH("AWAY",'EFL2'!$A$1:$D$1,0),0),"")&amp;IFERROR(VLOOKUP(HV$2&amp;$A14,'EFL2'!$B:$C,MATCH("HOME",'EFL2'!$B$1:$C$1,0),0),"")&amp;IFERROR(VLOOKUP(HV$2&amp;$A14,'UCL2'!$C:$F,MATCH("AWAY",'UCL2'!$C$1:$F$1,0),0),"")&amp;IFERROR(VLOOKUP(HV$2&amp;$A14,'UCL2'!$D:$E,MATCH("HOME",'UCL2'!$D$1:$E$1,0),0),"")&amp;IFERROR(VLOOKUP(HV$2&amp;$A14,'EU2'!$C:$F,MATCH("AWAY",'EU2'!$C$1:$F$1,0),0),"")&amp;IFERROR(VLOOKUP(HV$2&amp;$A14,'EU2'!$D:$E,MATCH("HOME",'EU2'!$D$1:$E$1,0),0),"")&amp;IFERROR(VLOOKUP(HV$2&amp;$A14,'EUC2'!$C:$F,MATCH("AWAY",'EUC2'!$C$1:$F$1,0),0),"")&amp;IFERROR(VLOOKUP(HV$2&amp;$A14,'EUC2'!$D:$E,MATCH("HOME",'EUC2'!$D$1:$E$1,0),0),"")</f>
        <v/>
      </c>
      <c r="HW14" s="25" t="str">
        <f>IFERROR(VLOOKUP(HW$2&amp;$B14,'FPL FIX2'!$N$1:$Q$400,MATCH("HOME",'FPL FIX2'!$N$1:$Q$1,0),0),"")&amp;IFERROR(VLOOKUP(HW$2&amp;$B14,'FPL FIX2'!$O$1:$P$400,MATCH("AWAY",'FPL FIX2'!$O$1:$P$1,0),0),"")&amp;IFERROR(VLOOKUP(HW$2&amp;$A14,'FA2'!$A:$D,MATCH("AWAY",'FA2'!$A$1:$D$1,0),0),"")&amp;IFERROR(VLOOKUP(HW$2&amp;$A14,'FA2'!$B:$C,MATCH("HOME",'FA2'!$B$1:$C$1,0),0),"")&amp;IFERROR(VLOOKUP(HW$2&amp;$A14,'EFL2'!$A:$D,MATCH("AWAY",'EFL2'!$A$1:$D$1,0),0),"")&amp;IFERROR(VLOOKUP(HW$2&amp;$A14,'EFL2'!$B:$C,MATCH("HOME",'EFL2'!$B$1:$C$1,0),0),"")&amp;IFERROR(VLOOKUP(HW$2&amp;$A14,'UCL2'!$C:$F,MATCH("AWAY",'UCL2'!$C$1:$F$1,0),0),"")&amp;IFERROR(VLOOKUP(HW$2&amp;$A14,'UCL2'!$D:$E,MATCH("HOME",'UCL2'!$D$1:$E$1,0),0),"")&amp;IFERROR(VLOOKUP(HW$2&amp;$A14,'EU2'!$C:$F,MATCH("AWAY",'EU2'!$C$1:$F$1,0),0),"")&amp;IFERROR(VLOOKUP(HW$2&amp;$A14,'EU2'!$D:$E,MATCH("HOME",'EU2'!$D$1:$E$1,0),0),"")&amp;IFERROR(VLOOKUP(HW$2&amp;$A14,'EUC2'!$C:$F,MATCH("AWAY",'EUC2'!$C$1:$F$1,0),0),"")&amp;IFERROR(VLOOKUP(HW$2&amp;$A14,'EUC2'!$D:$E,MATCH("HOME",'EUC2'!$D$1:$E$1,0),0),"")</f>
        <v/>
      </c>
      <c r="HX14" s="25" t="str">
        <f>IFERROR(VLOOKUP(HX$2&amp;$B14,'FPL FIX2'!$N$1:$Q$400,MATCH("HOME",'FPL FIX2'!$N$1:$Q$1,0),0),"")&amp;IFERROR(VLOOKUP(HX$2&amp;$B14,'FPL FIX2'!$O$1:$P$400,MATCH("AWAY",'FPL FIX2'!$O$1:$P$1,0),0),"")&amp;IFERROR(VLOOKUP(HX$2&amp;$A14,'FA2'!$A:$D,MATCH("AWAY",'FA2'!$A$1:$D$1,0),0),"")&amp;IFERROR(VLOOKUP(HX$2&amp;$A14,'FA2'!$B:$C,MATCH("HOME",'FA2'!$B$1:$C$1,0),0),"")&amp;IFERROR(VLOOKUP(HX$2&amp;$A14,'EFL2'!$A:$D,MATCH("AWAY",'EFL2'!$A$1:$D$1,0),0),"")&amp;IFERROR(VLOOKUP(HX$2&amp;$A14,'EFL2'!$B:$C,MATCH("HOME",'EFL2'!$B$1:$C$1,0),0),"")&amp;IFERROR(VLOOKUP(HX$2&amp;$A14,'UCL2'!$C:$F,MATCH("AWAY",'UCL2'!$C$1:$F$1,0),0),"")&amp;IFERROR(VLOOKUP(HX$2&amp;$A14,'UCL2'!$D:$E,MATCH("HOME",'UCL2'!$D$1:$E$1,0),0),"")&amp;IFERROR(VLOOKUP(HX$2&amp;$A14,'EU2'!$C:$F,MATCH("AWAY",'EU2'!$C$1:$F$1,0),0),"")&amp;IFERROR(VLOOKUP(HX$2&amp;$A14,'EU2'!$D:$E,MATCH("HOME",'EU2'!$D$1:$E$1,0),0),"")&amp;IFERROR(VLOOKUP(HX$2&amp;$A14,'EUC2'!$C:$F,MATCH("AWAY",'EUC2'!$C$1:$F$1,0),0),"")&amp;IFERROR(VLOOKUP(HX$2&amp;$A14,'EUC2'!$D:$E,MATCH("HOME",'EUC2'!$D$1:$E$1,0),0),"")</f>
        <v>bre</v>
      </c>
      <c r="HY14" s="25" t="str">
        <f>IFERROR(VLOOKUP(HY$2&amp;$B14,'FPL FIX2'!$N$1:$Q$400,MATCH("HOME",'FPL FIX2'!$N$1:$Q$1,0),0),"")&amp;IFERROR(VLOOKUP(HY$2&amp;$B14,'FPL FIX2'!$O$1:$P$400,MATCH("AWAY",'FPL FIX2'!$O$1:$P$1,0),0),"")&amp;IFERROR(VLOOKUP(HY$2&amp;$A14,'FA2'!$A:$D,MATCH("AWAY",'FA2'!$A$1:$D$1,0),0),"")&amp;IFERROR(VLOOKUP(HY$2&amp;$A14,'FA2'!$B:$C,MATCH("HOME",'FA2'!$B$1:$C$1,0),0),"")&amp;IFERROR(VLOOKUP(HY$2&amp;$A14,'EFL2'!$A:$D,MATCH("AWAY",'EFL2'!$A$1:$D$1,0),0),"")&amp;IFERROR(VLOOKUP(HY$2&amp;$A14,'EFL2'!$B:$C,MATCH("HOME",'EFL2'!$B$1:$C$1,0),0),"")&amp;IFERROR(VLOOKUP(HY$2&amp;$A14,'UCL2'!$C:$F,MATCH("AWAY",'UCL2'!$C$1:$F$1,0),0),"")&amp;IFERROR(VLOOKUP(HY$2&amp;$A14,'UCL2'!$D:$E,MATCH("HOME",'UCL2'!$D$1:$E$1,0),0),"")&amp;IFERROR(VLOOKUP(HY$2&amp;$A14,'EU2'!$C:$F,MATCH("AWAY",'EU2'!$C$1:$F$1,0),0),"")&amp;IFERROR(VLOOKUP(HY$2&amp;$A14,'EU2'!$D:$E,MATCH("HOME",'EU2'!$D$1:$E$1,0),0),"")&amp;IFERROR(VLOOKUP(HY$2&amp;$A14,'EUC2'!$C:$F,MATCH("AWAY",'EUC2'!$C$1:$F$1,0),0),"")&amp;IFERROR(VLOOKUP(HY$2&amp;$A14,'EUC2'!$D:$E,MATCH("HOME",'EUC2'!$D$1:$E$1,0),0),"")</f>
        <v/>
      </c>
      <c r="HZ14" s="25" t="str">
        <f>IFERROR(VLOOKUP(HZ$2&amp;$B14,'FPL FIX2'!$N$1:$Q$400,MATCH("HOME",'FPL FIX2'!$N$1:$Q$1,0),0),"")&amp;IFERROR(VLOOKUP(HZ$2&amp;$B14,'FPL FIX2'!$O$1:$P$400,MATCH("AWAY",'FPL FIX2'!$O$1:$P$1,0),0),"")&amp;IFERROR(VLOOKUP(HZ$2&amp;$A14,'FA2'!$A:$D,MATCH("AWAY",'FA2'!$A$1:$D$1,0),0),"")&amp;IFERROR(VLOOKUP(HZ$2&amp;$A14,'FA2'!$B:$C,MATCH("HOME",'FA2'!$B$1:$C$1,0),0),"")&amp;IFERROR(VLOOKUP(HZ$2&amp;$A14,'EFL2'!$A:$D,MATCH("AWAY",'EFL2'!$A$1:$D$1,0),0),"")&amp;IFERROR(VLOOKUP(HZ$2&amp;$A14,'EFL2'!$B:$C,MATCH("HOME",'EFL2'!$B$1:$C$1,0),0),"")&amp;IFERROR(VLOOKUP(HZ$2&amp;$A14,'UCL2'!$C:$F,MATCH("AWAY",'UCL2'!$C$1:$F$1,0),0),"")&amp;IFERROR(VLOOKUP(HZ$2&amp;$A14,'UCL2'!$D:$E,MATCH("HOME",'UCL2'!$D$1:$E$1,0),0),"")&amp;IFERROR(VLOOKUP(HZ$2&amp;$A14,'EU2'!$C:$F,MATCH("AWAY",'EU2'!$C$1:$F$1,0),0),"")&amp;IFERROR(VLOOKUP(HZ$2&amp;$A14,'EU2'!$D:$E,MATCH("HOME",'EU2'!$D$1:$E$1,0),0),"")&amp;IFERROR(VLOOKUP(HZ$2&amp;$A14,'EUC2'!$C:$F,MATCH("AWAY",'EUC2'!$C$1:$F$1,0),0),"")&amp;IFERROR(VLOOKUP(HZ$2&amp;$A14,'EUC2'!$D:$E,MATCH("HOME",'EUC2'!$D$1:$E$1,0),0),"")</f>
        <v/>
      </c>
      <c r="IA14" s="25" t="str">
        <f>IFERROR(VLOOKUP(IA$2&amp;$B14,'FPL FIX2'!$N$1:$Q$400,MATCH("HOME",'FPL FIX2'!$N$1:$Q$1,0),0),"")&amp;IFERROR(VLOOKUP(IA$2&amp;$B14,'FPL FIX2'!$O$1:$P$400,MATCH("AWAY",'FPL FIX2'!$O$1:$P$1,0),0),"")&amp;IFERROR(VLOOKUP(IA$2&amp;$A14,'FA2'!$A:$D,MATCH("AWAY",'FA2'!$A$1:$D$1,0),0),"")&amp;IFERROR(VLOOKUP(IA$2&amp;$A14,'FA2'!$B:$C,MATCH("HOME",'FA2'!$B$1:$C$1,0),0),"")&amp;IFERROR(VLOOKUP(IA$2&amp;$A14,'EFL2'!$A:$D,MATCH("AWAY",'EFL2'!$A$1:$D$1,0),0),"")&amp;IFERROR(VLOOKUP(IA$2&amp;$A14,'EFL2'!$B:$C,MATCH("HOME",'EFL2'!$B$1:$C$1,0),0),"")&amp;IFERROR(VLOOKUP(IA$2&amp;$A14,'UCL2'!$C:$F,MATCH("AWAY",'UCL2'!$C$1:$F$1,0),0),"")&amp;IFERROR(VLOOKUP(IA$2&amp;$A14,'UCL2'!$D:$E,MATCH("HOME",'UCL2'!$D$1:$E$1,0),0),"")&amp;IFERROR(VLOOKUP(IA$2&amp;$A14,'EU2'!$C:$F,MATCH("AWAY",'EU2'!$C$1:$F$1,0),0),"")&amp;IFERROR(VLOOKUP(IA$2&amp;$A14,'EU2'!$D:$E,MATCH("HOME",'EU2'!$D$1:$E$1,0),0),"")&amp;IFERROR(VLOOKUP(IA$2&amp;$A14,'EUC2'!$C:$F,MATCH("AWAY",'EUC2'!$C$1:$F$1,0),0),"")&amp;IFERROR(VLOOKUP(IA$2&amp;$A14,'EUC2'!$D:$E,MATCH("HOME",'EUC2'!$D$1:$E$1,0),0),"")</f>
        <v/>
      </c>
      <c r="IB14" s="25" t="str">
        <f>IFERROR(VLOOKUP(IB$2&amp;$B14,'FPL FIX2'!$N$1:$Q$400,MATCH("HOME",'FPL FIX2'!$N$1:$Q$1,0),0),"")&amp;IFERROR(VLOOKUP(IB$2&amp;$B14,'FPL FIX2'!$O$1:$P$400,MATCH("AWAY",'FPL FIX2'!$O$1:$P$1,0),0),"")&amp;IFERROR(VLOOKUP(IB$2&amp;$A14,'FA2'!$A:$D,MATCH("AWAY",'FA2'!$A$1:$D$1,0),0),"")&amp;IFERROR(VLOOKUP(IB$2&amp;$A14,'FA2'!$B:$C,MATCH("HOME",'FA2'!$B$1:$C$1,0),0),"")&amp;IFERROR(VLOOKUP(IB$2&amp;$A14,'EFL2'!$A:$D,MATCH("AWAY",'EFL2'!$A$1:$D$1,0),0),"")&amp;IFERROR(VLOOKUP(IB$2&amp;$A14,'EFL2'!$B:$C,MATCH("HOME",'EFL2'!$B$1:$C$1,0),0),"")&amp;IFERROR(VLOOKUP(IB$2&amp;$A14,'UCL2'!$C:$F,MATCH("AWAY",'UCL2'!$C$1:$F$1,0),0),"")&amp;IFERROR(VLOOKUP(IB$2&amp;$A14,'UCL2'!$D:$E,MATCH("HOME",'UCL2'!$D$1:$E$1,0),0),"")&amp;IFERROR(VLOOKUP(IB$2&amp;$A14,'EU2'!$C:$F,MATCH("AWAY",'EU2'!$C$1:$F$1,0),0),"")&amp;IFERROR(VLOOKUP(IB$2&amp;$A14,'EU2'!$D:$E,MATCH("HOME",'EU2'!$D$1:$E$1,0),0),"")&amp;IFERROR(VLOOKUP(IB$2&amp;$A14,'EUC2'!$C:$F,MATCH("AWAY",'EUC2'!$C$1:$F$1,0),0),"")&amp;IFERROR(VLOOKUP(IB$2&amp;$A14,'EUC2'!$D:$E,MATCH("HOME",'EUC2'!$D$1:$E$1,0),0),"")</f>
        <v/>
      </c>
      <c r="IC14" s="25" t="str">
        <f>IFERROR(VLOOKUP(IC$2&amp;$B14,'FPL FIX2'!$N$1:$Q$400,MATCH("HOME",'FPL FIX2'!$N$1:$Q$1,0),0),"")&amp;IFERROR(VLOOKUP(IC$2&amp;$B14,'FPL FIX2'!$O$1:$P$400,MATCH("AWAY",'FPL FIX2'!$O$1:$P$1,0),0),"")&amp;IFERROR(VLOOKUP(IC$2&amp;$A14,'FA2'!$A:$D,MATCH("AWAY",'FA2'!$A$1:$D$1,0),0),"")&amp;IFERROR(VLOOKUP(IC$2&amp;$A14,'FA2'!$B:$C,MATCH("HOME",'FA2'!$B$1:$C$1,0),0),"")&amp;IFERROR(VLOOKUP(IC$2&amp;$A14,'EFL2'!$A:$D,MATCH("AWAY",'EFL2'!$A$1:$D$1,0),0),"")&amp;IFERROR(VLOOKUP(IC$2&amp;$A14,'EFL2'!$B:$C,MATCH("HOME",'EFL2'!$B$1:$C$1,0),0),"")&amp;IFERROR(VLOOKUP(IC$2&amp;$A14,'UCL2'!$C:$F,MATCH("AWAY",'UCL2'!$C$1:$F$1,0),0),"")&amp;IFERROR(VLOOKUP(IC$2&amp;$A14,'UCL2'!$D:$E,MATCH("HOME",'UCL2'!$D$1:$E$1,0),0),"")&amp;IFERROR(VLOOKUP(IC$2&amp;$A14,'EU2'!$C:$F,MATCH("AWAY",'EU2'!$C$1:$F$1,0),0),"")&amp;IFERROR(VLOOKUP(IC$2&amp;$A14,'EU2'!$D:$E,MATCH("HOME",'EU2'!$D$1:$E$1,0),0),"")&amp;IFERROR(VLOOKUP(IC$2&amp;$A14,'EUC2'!$C:$F,MATCH("AWAY",'EUC2'!$C$1:$F$1,0),0),"")&amp;IFERROR(VLOOKUP(IC$2&amp;$A14,'EUC2'!$D:$E,MATCH("HOME",'EUC2'!$D$1:$E$1,0),0),"")</f>
        <v/>
      </c>
      <c r="ID14" s="25" t="str">
        <f>IFERROR(VLOOKUP(ID$2&amp;$B14,'FPL FIX2'!$N$1:$Q$400,MATCH("HOME",'FPL FIX2'!$N$1:$Q$1,0),0),"")&amp;IFERROR(VLOOKUP(ID$2&amp;$B14,'FPL FIX2'!$O$1:$P$400,MATCH("AWAY",'FPL FIX2'!$O$1:$P$1,0),0),"")&amp;IFERROR(VLOOKUP(ID$2&amp;$A14,'FA2'!$A:$D,MATCH("AWAY",'FA2'!$A$1:$D$1,0),0),"")&amp;IFERROR(VLOOKUP(ID$2&amp;$A14,'FA2'!$B:$C,MATCH("HOME",'FA2'!$B$1:$C$1,0),0),"")&amp;IFERROR(VLOOKUP(ID$2&amp;$A14,'EFL2'!$A:$D,MATCH("AWAY",'EFL2'!$A$1:$D$1,0),0),"")&amp;IFERROR(VLOOKUP(ID$2&amp;$A14,'EFL2'!$B:$C,MATCH("HOME",'EFL2'!$B$1:$C$1,0),0),"")&amp;IFERROR(VLOOKUP(ID$2&amp;$A14,'UCL2'!$C:$F,MATCH("AWAY",'UCL2'!$C$1:$F$1,0),0),"")&amp;IFERROR(VLOOKUP(ID$2&amp;$A14,'UCL2'!$D:$E,MATCH("HOME",'UCL2'!$D$1:$E$1,0),0),"")&amp;IFERROR(VLOOKUP(ID$2&amp;$A14,'EU2'!$C:$F,MATCH("AWAY",'EU2'!$C$1:$F$1,0),0),"")&amp;IFERROR(VLOOKUP(ID$2&amp;$A14,'EU2'!$D:$E,MATCH("HOME",'EU2'!$D$1:$E$1,0),0),"")&amp;IFERROR(VLOOKUP(ID$2&amp;$A14,'EUC2'!$C:$F,MATCH("AWAY",'EUC2'!$C$1:$F$1,0),0),"")&amp;IFERROR(VLOOKUP(ID$2&amp;$A14,'EUC2'!$D:$E,MATCH("HOME",'EUC2'!$D$1:$E$1,0),0),"")</f>
        <v/>
      </c>
      <c r="IE14" s="25" t="str">
        <f>IFERROR(VLOOKUP(IE$2&amp;$B14,'FPL FIX2'!$N$1:$Q$400,MATCH("HOME",'FPL FIX2'!$N$1:$Q$1,0),0),"")&amp;IFERROR(VLOOKUP(IE$2&amp;$B14,'FPL FIX2'!$O$1:$P$400,MATCH("AWAY",'FPL FIX2'!$O$1:$P$1,0),0),"")&amp;IFERROR(VLOOKUP(IE$2&amp;$A14,'FA2'!$A:$D,MATCH("AWAY",'FA2'!$A$1:$D$1,0),0),"")&amp;IFERROR(VLOOKUP(IE$2&amp;$A14,'FA2'!$B:$C,MATCH("HOME",'FA2'!$B$1:$C$1,0),0),"")&amp;IFERROR(VLOOKUP(IE$2&amp;$A14,'EFL2'!$A:$D,MATCH("AWAY",'EFL2'!$A$1:$D$1,0),0),"")&amp;IFERROR(VLOOKUP(IE$2&amp;$A14,'EFL2'!$B:$C,MATCH("HOME",'EFL2'!$B$1:$C$1,0),0),"")&amp;IFERROR(VLOOKUP(IE$2&amp;$A14,'UCL2'!$C:$F,MATCH("AWAY",'UCL2'!$C$1:$F$1,0),0),"")&amp;IFERROR(VLOOKUP(IE$2&amp;$A14,'UCL2'!$D:$E,MATCH("HOME",'UCL2'!$D$1:$E$1,0),0),"")&amp;IFERROR(VLOOKUP(IE$2&amp;$A14,'EU2'!$C:$F,MATCH("AWAY",'EU2'!$C$1:$F$1,0),0),"")&amp;IFERROR(VLOOKUP(IE$2&amp;$A14,'EU2'!$D:$E,MATCH("HOME",'EU2'!$D$1:$E$1,0),0),"")&amp;IFERROR(VLOOKUP(IE$2&amp;$A14,'EUC2'!$C:$F,MATCH("AWAY",'EUC2'!$C$1:$F$1,0),0),"")&amp;IFERROR(VLOOKUP(IE$2&amp;$A14,'EUC2'!$D:$E,MATCH("HOME",'EUC2'!$D$1:$E$1,0),0),"")</f>
        <v/>
      </c>
      <c r="IF14" s="25" t="str">
        <f>IFERROR(VLOOKUP(IF$2&amp;$B14,'FPL FIX2'!$N$1:$Q$400,MATCH("HOME",'FPL FIX2'!$N$1:$Q$1,0),0),"")&amp;IFERROR(VLOOKUP(IF$2&amp;$B14,'FPL FIX2'!$O$1:$P$400,MATCH("AWAY",'FPL FIX2'!$O$1:$P$1,0),0),"")&amp;IFERROR(VLOOKUP(IF$2&amp;$A14,'FA2'!$A:$D,MATCH("AWAY",'FA2'!$A$1:$D$1,0),0),"")&amp;IFERROR(VLOOKUP(IF$2&amp;$A14,'FA2'!$B:$C,MATCH("HOME",'FA2'!$B$1:$C$1,0),0),"")&amp;IFERROR(VLOOKUP(IF$2&amp;$A14,'EFL2'!$A:$D,MATCH("AWAY",'EFL2'!$A$1:$D$1,0),0),"")&amp;IFERROR(VLOOKUP(IF$2&amp;$A14,'EFL2'!$B:$C,MATCH("HOME",'EFL2'!$B$1:$C$1,0),0),"")&amp;IFERROR(VLOOKUP(IF$2&amp;$A14,'UCL2'!$C:$F,MATCH("AWAY",'UCL2'!$C$1:$F$1,0),0),"")&amp;IFERROR(VLOOKUP(IF$2&amp;$A14,'UCL2'!$D:$E,MATCH("HOME",'UCL2'!$D$1:$E$1,0),0),"")&amp;IFERROR(VLOOKUP(IF$2&amp;$A14,'EU2'!$C:$F,MATCH("AWAY",'EU2'!$C$1:$F$1,0),0),"")&amp;IFERROR(VLOOKUP(IF$2&amp;$A14,'EU2'!$D:$E,MATCH("HOME",'EU2'!$D$1:$E$1,0),0),"")&amp;IFERROR(VLOOKUP(IF$2&amp;$A14,'EUC2'!$C:$F,MATCH("AWAY",'EUC2'!$C$1:$F$1,0),0),"")&amp;IFERROR(VLOOKUP(IF$2&amp;$A14,'EUC2'!$D:$E,MATCH("HOME",'EUC2'!$D$1:$E$1,0),0),"")</f>
        <v/>
      </c>
      <c r="IG14" s="25" t="str">
        <f>IFERROR(VLOOKUP(IG$2&amp;$B14,'FPL FIX2'!$N$1:$Q$400,MATCH("HOME",'FPL FIX2'!$N$1:$Q$1,0),0),"")&amp;IFERROR(VLOOKUP(IG$2&amp;$B14,'FPL FIX2'!$O$1:$P$400,MATCH("AWAY",'FPL FIX2'!$O$1:$P$1,0),0),"")&amp;IFERROR(VLOOKUP(IG$2&amp;$A14,'FA2'!$A:$D,MATCH("AWAY",'FA2'!$A$1:$D$1,0),0),"")&amp;IFERROR(VLOOKUP(IG$2&amp;$A14,'FA2'!$B:$C,MATCH("HOME",'FA2'!$B$1:$C$1,0),0),"")&amp;IFERROR(VLOOKUP(IG$2&amp;$A14,'EFL2'!$A:$D,MATCH("AWAY",'EFL2'!$A$1:$D$1,0),0),"")&amp;IFERROR(VLOOKUP(IG$2&amp;$A14,'EFL2'!$B:$C,MATCH("HOME",'EFL2'!$B$1:$C$1,0),0),"")&amp;IFERROR(VLOOKUP(IG$2&amp;$A14,'UCL2'!$C:$F,MATCH("AWAY",'UCL2'!$C$1:$F$1,0),0),"")&amp;IFERROR(VLOOKUP(IG$2&amp;$A14,'UCL2'!$D:$E,MATCH("HOME",'UCL2'!$D$1:$E$1,0),0),"")&amp;IFERROR(VLOOKUP(IG$2&amp;$A14,'EU2'!$C:$F,MATCH("AWAY",'EU2'!$C$1:$F$1,0),0),"")&amp;IFERROR(VLOOKUP(IG$2&amp;$A14,'EU2'!$D:$E,MATCH("HOME",'EU2'!$D$1:$E$1,0),0),"")&amp;IFERROR(VLOOKUP(IG$2&amp;$A14,'EUC2'!$C:$F,MATCH("AWAY",'EUC2'!$C$1:$F$1,0),0),"")&amp;IFERROR(VLOOKUP(IG$2&amp;$A14,'EUC2'!$D:$E,MATCH("HOME",'EUC2'!$D$1:$E$1,0),0),"")</f>
        <v/>
      </c>
      <c r="IH14" s="25" t="str">
        <f>IFERROR(VLOOKUP(IH$2&amp;$B14,'FPL FIX2'!$N$1:$Q$400,MATCH("HOME",'FPL FIX2'!$N$1:$Q$1,0),0),"")&amp;IFERROR(VLOOKUP(IH$2&amp;$B14,'FPL FIX2'!$O$1:$P$400,MATCH("AWAY",'FPL FIX2'!$O$1:$P$1,0),0),"")&amp;IFERROR(VLOOKUP(IH$2&amp;$A14,'FA2'!$A:$D,MATCH("AWAY",'FA2'!$A$1:$D$1,0),0),"")&amp;IFERROR(VLOOKUP(IH$2&amp;$A14,'FA2'!$B:$C,MATCH("HOME",'FA2'!$B$1:$C$1,0),0),"")&amp;IFERROR(VLOOKUP(IH$2&amp;$A14,'EFL2'!$A:$D,MATCH("AWAY",'EFL2'!$A$1:$D$1,0),0),"")&amp;IFERROR(VLOOKUP(IH$2&amp;$A14,'EFL2'!$B:$C,MATCH("HOME",'EFL2'!$B$1:$C$1,0),0),"")&amp;IFERROR(VLOOKUP(IH$2&amp;$A14,'UCL2'!$C:$F,MATCH("AWAY",'UCL2'!$C$1:$F$1,0),0),"")&amp;IFERROR(VLOOKUP(IH$2&amp;$A14,'UCL2'!$D:$E,MATCH("HOME",'UCL2'!$D$1:$E$1,0),0),"")&amp;IFERROR(VLOOKUP(IH$2&amp;$A14,'EU2'!$C:$F,MATCH("AWAY",'EU2'!$C$1:$F$1,0),0),"")&amp;IFERROR(VLOOKUP(IH$2&amp;$A14,'EU2'!$D:$E,MATCH("HOME",'EU2'!$D$1:$E$1,0),0),"")&amp;IFERROR(VLOOKUP(IH$2&amp;$A14,'EUC2'!$C:$F,MATCH("AWAY",'EUC2'!$C$1:$F$1,0),0),"")&amp;IFERROR(VLOOKUP(IH$2&amp;$A14,'EUC2'!$D:$E,MATCH("HOME",'EUC2'!$D$1:$E$1,0),0),"")</f>
        <v/>
      </c>
      <c r="II14" s="25" t="str">
        <f>IFERROR(VLOOKUP(II$2&amp;$B14,'FPL FIX2'!$N$1:$Q$400,MATCH("HOME",'FPL FIX2'!$N$1:$Q$1,0),0),"")&amp;IFERROR(VLOOKUP(II$2&amp;$B14,'FPL FIX2'!$O$1:$P$400,MATCH("AWAY",'FPL FIX2'!$O$1:$P$1,0),0),"")&amp;IFERROR(VLOOKUP(II$2&amp;$A14,'FA2'!$A:$D,MATCH("AWAY",'FA2'!$A$1:$D$1,0),0),"")&amp;IFERROR(VLOOKUP(II$2&amp;$A14,'FA2'!$B:$C,MATCH("HOME",'FA2'!$B$1:$C$1,0),0),"")&amp;IFERROR(VLOOKUP(II$2&amp;$A14,'EFL2'!$A:$D,MATCH("AWAY",'EFL2'!$A$1:$D$1,0),0),"")&amp;IFERROR(VLOOKUP(II$2&amp;$A14,'EFL2'!$B:$C,MATCH("HOME",'EFL2'!$B$1:$C$1,0),0),"")&amp;IFERROR(VLOOKUP(II$2&amp;$A14,'UCL2'!$C:$F,MATCH("AWAY",'UCL2'!$C$1:$F$1,0),0),"")&amp;IFERROR(VLOOKUP(II$2&amp;$A14,'UCL2'!$D:$E,MATCH("HOME",'UCL2'!$D$1:$E$1,0),0),"")&amp;IFERROR(VLOOKUP(II$2&amp;$A14,'EU2'!$C:$F,MATCH("AWAY",'EU2'!$C$1:$F$1,0),0),"")&amp;IFERROR(VLOOKUP(II$2&amp;$A14,'EU2'!$D:$E,MATCH("HOME",'EU2'!$D$1:$E$1,0),0),"")&amp;IFERROR(VLOOKUP(II$2&amp;$A14,'EUC2'!$C:$F,MATCH("AWAY",'EUC2'!$C$1:$F$1,0),0),"")&amp;IFERROR(VLOOKUP(II$2&amp;$A14,'EUC2'!$D:$E,MATCH("HOME",'EUC2'!$D$1:$E$1,0),0),"")</f>
        <v/>
      </c>
      <c r="IJ14" s="25" t="str">
        <f>IFERROR(VLOOKUP(IJ$2&amp;$B14,'FPL FIX2'!$N$1:$Q$400,MATCH("HOME",'FPL FIX2'!$N$1:$Q$1,0),0),"")&amp;IFERROR(VLOOKUP(IJ$2&amp;$B14,'FPL FIX2'!$O$1:$P$400,MATCH("AWAY",'FPL FIX2'!$O$1:$P$1,0),0),"")&amp;IFERROR(VLOOKUP(IJ$2&amp;$A14,'FA2'!$A:$D,MATCH("AWAY",'FA2'!$A$1:$D$1,0),0),"")&amp;IFERROR(VLOOKUP(IJ$2&amp;$A14,'FA2'!$B:$C,MATCH("HOME",'FA2'!$B$1:$C$1,0),0),"")&amp;IFERROR(VLOOKUP(IJ$2&amp;$A14,'EFL2'!$A:$D,MATCH("AWAY",'EFL2'!$A$1:$D$1,0),0),"")&amp;IFERROR(VLOOKUP(IJ$2&amp;$A14,'EFL2'!$B:$C,MATCH("HOME",'EFL2'!$B$1:$C$1,0),0),"")&amp;IFERROR(VLOOKUP(IJ$2&amp;$A14,'UCL2'!$C:$F,MATCH("AWAY",'UCL2'!$C$1:$F$1,0),0),"")&amp;IFERROR(VLOOKUP(IJ$2&amp;$A14,'UCL2'!$D:$E,MATCH("HOME",'UCL2'!$D$1:$E$1,0),0),"")&amp;IFERROR(VLOOKUP(IJ$2&amp;$A14,'EU2'!$C:$F,MATCH("AWAY",'EU2'!$C$1:$F$1,0),0),"")&amp;IFERROR(VLOOKUP(IJ$2&amp;$A14,'EU2'!$D:$E,MATCH("HOME",'EU2'!$D$1:$E$1,0),0),"")&amp;IFERROR(VLOOKUP(IJ$2&amp;$A14,'EUC2'!$C:$F,MATCH("AWAY",'EUC2'!$C$1:$F$1,0),0),"")&amp;IFERROR(VLOOKUP(IJ$2&amp;$A14,'EUC2'!$D:$E,MATCH("HOME",'EUC2'!$D$1:$E$1,0),0),"")</f>
        <v/>
      </c>
      <c r="IK14" s="25" t="str">
        <f>IFERROR(VLOOKUP(IK$2&amp;$B14,'FPL FIX2'!$N$1:$Q$400,MATCH("HOME",'FPL FIX2'!$N$1:$Q$1,0),0),"")&amp;IFERROR(VLOOKUP(IK$2&amp;$B14,'FPL FIX2'!$O$1:$P$400,MATCH("AWAY",'FPL FIX2'!$O$1:$P$1,0),0),"")&amp;IFERROR(VLOOKUP(IK$2&amp;$A14,'FA2'!$A:$D,MATCH("AWAY",'FA2'!$A$1:$D$1,0),0),"")&amp;IFERROR(VLOOKUP(IK$2&amp;$A14,'FA2'!$B:$C,MATCH("HOME",'FA2'!$B$1:$C$1,0),0),"")&amp;IFERROR(VLOOKUP(IK$2&amp;$A14,'EFL2'!$A:$D,MATCH("AWAY",'EFL2'!$A$1:$D$1,0),0),"")&amp;IFERROR(VLOOKUP(IK$2&amp;$A14,'EFL2'!$B:$C,MATCH("HOME",'EFL2'!$B$1:$C$1,0),0),"")&amp;IFERROR(VLOOKUP(IK$2&amp;$A14,'UCL2'!$C:$F,MATCH("AWAY",'UCL2'!$C$1:$F$1,0),0),"")&amp;IFERROR(VLOOKUP(IK$2&amp;$A14,'UCL2'!$D:$E,MATCH("HOME",'UCL2'!$D$1:$E$1,0),0),"")&amp;IFERROR(VLOOKUP(IK$2&amp;$A14,'EU2'!$C:$F,MATCH("AWAY",'EU2'!$C$1:$F$1,0),0),"")&amp;IFERROR(VLOOKUP(IK$2&amp;$A14,'EU2'!$D:$E,MATCH("HOME",'EU2'!$D$1:$E$1,0),0),"")&amp;IFERROR(VLOOKUP(IK$2&amp;$A14,'EUC2'!$C:$F,MATCH("AWAY",'EUC2'!$C$1:$F$1,0),0),"")&amp;IFERROR(VLOOKUP(IK$2&amp;$A14,'EUC2'!$D:$E,MATCH("HOME",'EUC2'!$D$1:$E$1,0),0),"")</f>
        <v/>
      </c>
      <c r="IL14" s="25" t="str">
        <f>IFERROR(VLOOKUP(IL$2&amp;$B14,'FPL FIX2'!$N$1:$Q$400,MATCH("HOME",'FPL FIX2'!$N$1:$Q$1,0),0),"")&amp;IFERROR(VLOOKUP(IL$2&amp;$B14,'FPL FIX2'!$O$1:$P$400,MATCH("AWAY",'FPL FIX2'!$O$1:$P$1,0),0),"")&amp;IFERROR(VLOOKUP(IL$2&amp;$A14,'FA2'!$A:$D,MATCH("AWAY",'FA2'!$A$1:$D$1,0),0),"")&amp;IFERROR(VLOOKUP(IL$2&amp;$A14,'FA2'!$B:$C,MATCH("HOME",'FA2'!$B$1:$C$1,0),0),"")&amp;IFERROR(VLOOKUP(IL$2&amp;$A14,'EFL2'!$A:$D,MATCH("AWAY",'EFL2'!$A$1:$D$1,0),0),"")&amp;IFERROR(VLOOKUP(IL$2&amp;$A14,'EFL2'!$B:$C,MATCH("HOME",'EFL2'!$B$1:$C$1,0),0),"")&amp;IFERROR(VLOOKUP(IL$2&amp;$A14,'UCL2'!$C:$F,MATCH("AWAY",'UCL2'!$C$1:$F$1,0),0),"")&amp;IFERROR(VLOOKUP(IL$2&amp;$A14,'UCL2'!$D:$E,MATCH("HOME",'UCL2'!$D$1:$E$1,0),0),"")&amp;IFERROR(VLOOKUP(IL$2&amp;$A14,'EU2'!$C:$F,MATCH("AWAY",'EU2'!$C$1:$F$1,0),0),"")&amp;IFERROR(VLOOKUP(IL$2&amp;$A14,'EU2'!$D:$E,MATCH("HOME",'EU2'!$D$1:$E$1,0),0),"")&amp;IFERROR(VLOOKUP(IL$2&amp;$A14,'EUC2'!$C:$F,MATCH("AWAY",'EUC2'!$C$1:$F$1,0),0),"")&amp;IFERROR(VLOOKUP(IL$2&amp;$A14,'EUC2'!$D:$E,MATCH("HOME",'EUC2'!$D$1:$E$1,0),0),"")</f>
        <v>cry</v>
      </c>
      <c r="IM14" s="25" t="str">
        <f>IFERROR(VLOOKUP(IM$2&amp;$B14,'FPL FIX2'!$N$1:$Q$400,MATCH("HOME",'FPL FIX2'!$N$1:$Q$1,0),0),"")&amp;IFERROR(VLOOKUP(IM$2&amp;$B14,'FPL FIX2'!$O$1:$P$400,MATCH("AWAY",'FPL FIX2'!$O$1:$P$1,0),0),"")&amp;IFERROR(VLOOKUP(IM$2&amp;$A14,'FA2'!$A:$D,MATCH("AWAY",'FA2'!$A$1:$D$1,0),0),"")&amp;IFERROR(VLOOKUP(IM$2&amp;$A14,'FA2'!$B:$C,MATCH("HOME",'FA2'!$B$1:$C$1,0),0),"")&amp;IFERROR(VLOOKUP(IM$2&amp;$A14,'EFL2'!$A:$D,MATCH("AWAY",'EFL2'!$A$1:$D$1,0),0),"")&amp;IFERROR(VLOOKUP(IM$2&amp;$A14,'EFL2'!$B:$C,MATCH("HOME",'EFL2'!$B$1:$C$1,0),0),"")&amp;IFERROR(VLOOKUP(IM$2&amp;$A14,'UCL2'!$C:$F,MATCH("AWAY",'UCL2'!$C$1:$F$1,0),0),"")&amp;IFERROR(VLOOKUP(IM$2&amp;$A14,'UCL2'!$D:$E,MATCH("HOME",'UCL2'!$D$1:$E$1,0),0),"")&amp;IFERROR(VLOOKUP(IM$2&amp;$A14,'EU2'!$C:$F,MATCH("AWAY",'EU2'!$C$1:$F$1,0),0),"")&amp;IFERROR(VLOOKUP(IM$2&amp;$A14,'EU2'!$D:$E,MATCH("HOME",'EU2'!$D$1:$E$1,0),0),"")&amp;IFERROR(VLOOKUP(IM$2&amp;$A14,'EUC2'!$C:$F,MATCH("AWAY",'EUC2'!$C$1:$F$1,0),0),"")&amp;IFERROR(VLOOKUP(IM$2&amp;$A14,'EUC2'!$D:$E,MATCH("HOME",'EUC2'!$D$1:$E$1,0),0),"")</f>
        <v/>
      </c>
      <c r="IN14" s="25" t="str">
        <f>IFERROR(VLOOKUP(IN$2&amp;$B14,'FPL FIX2'!$N$1:$Q$400,MATCH("HOME",'FPL FIX2'!$N$1:$Q$1,0),0),"")&amp;IFERROR(VLOOKUP(IN$2&amp;$B14,'FPL FIX2'!$O$1:$P$400,MATCH("AWAY",'FPL FIX2'!$O$1:$P$1,0),0),"")&amp;IFERROR(VLOOKUP(IN$2&amp;$A14,'FA2'!$A:$D,MATCH("AWAY",'FA2'!$A$1:$D$1,0),0),"")&amp;IFERROR(VLOOKUP(IN$2&amp;$A14,'FA2'!$B:$C,MATCH("HOME",'FA2'!$B$1:$C$1,0),0),"")&amp;IFERROR(VLOOKUP(IN$2&amp;$A14,'EFL2'!$A:$D,MATCH("AWAY",'EFL2'!$A$1:$D$1,0),0),"")&amp;IFERROR(VLOOKUP(IN$2&amp;$A14,'EFL2'!$B:$C,MATCH("HOME",'EFL2'!$B$1:$C$1,0),0),"")&amp;IFERROR(VLOOKUP(IN$2&amp;$A14,'UCL2'!$C:$F,MATCH("AWAY",'UCL2'!$C$1:$F$1,0),0),"")&amp;IFERROR(VLOOKUP(IN$2&amp;$A14,'UCL2'!$D:$E,MATCH("HOME",'UCL2'!$D$1:$E$1,0),0),"")&amp;IFERROR(VLOOKUP(IN$2&amp;$A14,'EU2'!$C:$F,MATCH("AWAY",'EU2'!$C$1:$F$1,0),0),"")&amp;IFERROR(VLOOKUP(IN$2&amp;$A14,'EU2'!$D:$E,MATCH("HOME",'EU2'!$D$1:$E$1,0),0),"")&amp;IFERROR(VLOOKUP(IN$2&amp;$A14,'EUC2'!$C:$F,MATCH("AWAY",'EUC2'!$C$1:$F$1,0),0),"")&amp;IFERROR(VLOOKUP(IN$2&amp;$A14,'EUC2'!$D:$E,MATCH("HOME",'EUC2'!$D$1:$E$1,0),0),"")</f>
        <v/>
      </c>
      <c r="IO14" s="25" t="str">
        <f>IFERROR(VLOOKUP(IO$2&amp;$B14,'FPL FIX2'!$N$1:$Q$400,MATCH("HOME",'FPL FIX2'!$N$1:$Q$1,0),0),"")&amp;IFERROR(VLOOKUP(IO$2&amp;$B14,'FPL FIX2'!$O$1:$P$400,MATCH("AWAY",'FPL FIX2'!$O$1:$P$1,0),0),"")&amp;IFERROR(VLOOKUP(IO$2&amp;$A14,'FA2'!$A:$D,MATCH("AWAY",'FA2'!$A$1:$D$1,0),0),"")&amp;IFERROR(VLOOKUP(IO$2&amp;$A14,'FA2'!$B:$C,MATCH("HOME",'FA2'!$B$1:$C$1,0),0),"")&amp;IFERROR(VLOOKUP(IO$2&amp;$A14,'EFL2'!$A:$D,MATCH("AWAY",'EFL2'!$A$1:$D$1,0),0),"")&amp;IFERROR(VLOOKUP(IO$2&amp;$A14,'EFL2'!$B:$C,MATCH("HOME",'EFL2'!$B$1:$C$1,0),0),"")&amp;IFERROR(VLOOKUP(IO$2&amp;$A14,'UCL2'!$C:$F,MATCH("AWAY",'UCL2'!$C$1:$F$1,0),0),"")&amp;IFERROR(VLOOKUP(IO$2&amp;$A14,'UCL2'!$D:$E,MATCH("HOME",'UCL2'!$D$1:$E$1,0),0),"")&amp;IFERROR(VLOOKUP(IO$2&amp;$A14,'EU2'!$C:$F,MATCH("AWAY",'EU2'!$C$1:$F$1,0),0),"")&amp;IFERROR(VLOOKUP(IO$2&amp;$A14,'EU2'!$D:$E,MATCH("HOME",'EU2'!$D$1:$E$1,0),0),"")&amp;IFERROR(VLOOKUP(IO$2&amp;$A14,'EUC2'!$C:$F,MATCH("AWAY",'EUC2'!$C$1:$F$1,0),0),"")&amp;IFERROR(VLOOKUP(IO$2&amp;$A14,'EUC2'!$D:$E,MATCH("HOME",'EUC2'!$D$1:$E$1,0),0),"")</f>
        <v>AVL</v>
      </c>
      <c r="IP14" s="25" t="str">
        <f>IFERROR(VLOOKUP(IP$2&amp;$B14,'FPL FIX2'!$N$1:$Q$400,MATCH("HOME",'FPL FIX2'!$N$1:$Q$1,0),0),"")&amp;IFERROR(VLOOKUP(IP$2&amp;$B14,'FPL FIX2'!$O$1:$P$400,MATCH("AWAY",'FPL FIX2'!$O$1:$P$1,0),0),"")&amp;IFERROR(VLOOKUP(IP$2&amp;$A14,'FA2'!$A:$D,MATCH("AWAY",'FA2'!$A$1:$D$1,0),0),"")&amp;IFERROR(VLOOKUP(IP$2&amp;$A14,'FA2'!$B:$C,MATCH("HOME",'FA2'!$B$1:$C$1,0),0),"")&amp;IFERROR(VLOOKUP(IP$2&amp;$A14,'EFL2'!$A:$D,MATCH("AWAY",'EFL2'!$A$1:$D$1,0),0),"")&amp;IFERROR(VLOOKUP(IP$2&amp;$A14,'EFL2'!$B:$C,MATCH("HOME",'EFL2'!$B$1:$C$1,0),0),"")&amp;IFERROR(VLOOKUP(IP$2&amp;$A14,'UCL2'!$C:$F,MATCH("AWAY",'UCL2'!$C$1:$F$1,0),0),"")&amp;IFERROR(VLOOKUP(IP$2&amp;$A14,'UCL2'!$D:$E,MATCH("HOME",'UCL2'!$D$1:$E$1,0),0),"")&amp;IFERROR(VLOOKUP(IP$2&amp;$A14,'EU2'!$C:$F,MATCH("AWAY",'EU2'!$C$1:$F$1,0),0),"")&amp;IFERROR(VLOOKUP(IP$2&amp;$A14,'EU2'!$D:$E,MATCH("HOME",'EU2'!$D$1:$E$1,0),0),"")&amp;IFERROR(VLOOKUP(IP$2&amp;$A14,'EUC2'!$C:$F,MATCH("AWAY",'EUC2'!$C$1:$F$1,0),0),"")&amp;IFERROR(VLOOKUP(IP$2&amp;$A14,'EUC2'!$D:$E,MATCH("HOME",'EUC2'!$D$1:$E$1,0),0),"")</f>
        <v/>
      </c>
      <c r="IQ14" s="25" t="str">
        <f>IFERROR(VLOOKUP(IQ$2&amp;$B14,'FPL FIX2'!$N$1:$Q$400,MATCH("HOME",'FPL FIX2'!$N$1:$Q$1,0),0),"")&amp;IFERROR(VLOOKUP(IQ$2&amp;$B14,'FPL FIX2'!$O$1:$P$400,MATCH("AWAY",'FPL FIX2'!$O$1:$P$1,0),0),"")&amp;IFERROR(VLOOKUP(IQ$2&amp;$A14,'FA2'!$A:$D,MATCH("AWAY",'FA2'!$A$1:$D$1,0),0),"")&amp;IFERROR(VLOOKUP(IQ$2&amp;$A14,'FA2'!$B:$C,MATCH("HOME",'FA2'!$B$1:$C$1,0),0),"")&amp;IFERROR(VLOOKUP(IQ$2&amp;$A14,'EFL2'!$A:$D,MATCH("AWAY",'EFL2'!$A$1:$D$1,0),0),"")&amp;IFERROR(VLOOKUP(IQ$2&amp;$A14,'EFL2'!$B:$C,MATCH("HOME",'EFL2'!$B$1:$C$1,0),0),"")&amp;IFERROR(VLOOKUP(IQ$2&amp;$A14,'UCL2'!$C:$F,MATCH("AWAY",'UCL2'!$C$1:$F$1,0),0),"")&amp;IFERROR(VLOOKUP(IQ$2&amp;$A14,'UCL2'!$D:$E,MATCH("HOME",'UCL2'!$D$1:$E$1,0),0),"")&amp;IFERROR(VLOOKUP(IQ$2&amp;$A14,'EU2'!$C:$F,MATCH("AWAY",'EU2'!$C$1:$F$1,0),0),"")&amp;IFERROR(VLOOKUP(IQ$2&amp;$A14,'EU2'!$D:$E,MATCH("HOME",'EU2'!$D$1:$E$1,0),0),"")&amp;IFERROR(VLOOKUP(IQ$2&amp;$A14,'EUC2'!$C:$F,MATCH("AWAY",'EUC2'!$C$1:$F$1,0),0),"")&amp;IFERROR(VLOOKUP(IQ$2&amp;$A14,'EUC2'!$D:$E,MATCH("HOME",'EUC2'!$D$1:$E$1,0),0),"")</f>
        <v/>
      </c>
      <c r="IR14" s="25" t="str">
        <f>IFERROR(VLOOKUP(IR$2&amp;$B14,'FPL FIX2'!$N$1:$Q$400,MATCH("HOME",'FPL FIX2'!$N$1:$Q$1,0),0),"")&amp;IFERROR(VLOOKUP(IR$2&amp;$B14,'FPL FIX2'!$O$1:$P$400,MATCH("AWAY",'FPL FIX2'!$O$1:$P$1,0),0),"")&amp;IFERROR(VLOOKUP(IR$2&amp;$A14,'FA2'!$A:$D,MATCH("AWAY",'FA2'!$A$1:$D$1,0),0),"")&amp;IFERROR(VLOOKUP(IR$2&amp;$A14,'FA2'!$B:$C,MATCH("HOME",'FA2'!$B$1:$C$1,0),0),"")&amp;IFERROR(VLOOKUP(IR$2&amp;$A14,'EFL2'!$A:$D,MATCH("AWAY",'EFL2'!$A$1:$D$1,0),0),"")&amp;IFERROR(VLOOKUP(IR$2&amp;$A14,'EFL2'!$B:$C,MATCH("HOME",'EFL2'!$B$1:$C$1,0),0),"")&amp;IFERROR(VLOOKUP(IR$2&amp;$A14,'UCL2'!$C:$F,MATCH("AWAY",'UCL2'!$C$1:$F$1,0),0),"")&amp;IFERROR(VLOOKUP(IR$2&amp;$A14,'UCL2'!$D:$E,MATCH("HOME",'UCL2'!$D$1:$E$1,0),0),"")&amp;IFERROR(VLOOKUP(IR$2&amp;$A14,'EU2'!$C:$F,MATCH("AWAY",'EU2'!$C$1:$F$1,0),0),"")&amp;IFERROR(VLOOKUP(IR$2&amp;$A14,'EU2'!$D:$E,MATCH("HOME",'EU2'!$D$1:$E$1,0),0),"")&amp;IFERROR(VLOOKUP(IR$2&amp;$A14,'EUC2'!$C:$F,MATCH("AWAY",'EUC2'!$C$1:$F$1,0),0),"")&amp;IFERROR(VLOOKUP(IR$2&amp;$A14,'EUC2'!$D:$E,MATCH("HOME",'EUC2'!$D$1:$E$1,0),0),"")</f>
        <v/>
      </c>
      <c r="IS14" s="25" t="str">
        <f>IFERROR(VLOOKUP(IS$2&amp;$B14,'FPL FIX2'!$N$1:$Q$400,MATCH("HOME",'FPL FIX2'!$N$1:$Q$1,0),0),"")&amp;IFERROR(VLOOKUP(IS$2&amp;$B14,'FPL FIX2'!$O$1:$P$400,MATCH("AWAY",'FPL FIX2'!$O$1:$P$1,0),0),"")&amp;IFERROR(VLOOKUP(IS$2&amp;$A14,'FA2'!$A:$D,MATCH("AWAY",'FA2'!$A$1:$D$1,0),0),"")&amp;IFERROR(VLOOKUP(IS$2&amp;$A14,'FA2'!$B:$C,MATCH("HOME",'FA2'!$B$1:$C$1,0),0),"")&amp;IFERROR(VLOOKUP(IS$2&amp;$A14,'EFL2'!$A:$D,MATCH("AWAY",'EFL2'!$A$1:$D$1,0),0),"")&amp;IFERROR(VLOOKUP(IS$2&amp;$A14,'EFL2'!$B:$C,MATCH("HOME",'EFL2'!$B$1:$C$1,0),0),"")&amp;IFERROR(VLOOKUP(IS$2&amp;$A14,'UCL2'!$C:$F,MATCH("AWAY",'UCL2'!$C$1:$F$1,0),0),"")&amp;IFERROR(VLOOKUP(IS$2&amp;$A14,'UCL2'!$D:$E,MATCH("HOME",'UCL2'!$D$1:$E$1,0),0),"")&amp;IFERROR(VLOOKUP(IS$2&amp;$A14,'EU2'!$C:$F,MATCH("AWAY",'EU2'!$C$1:$F$1,0),0),"")&amp;IFERROR(VLOOKUP(IS$2&amp;$A14,'EU2'!$D:$E,MATCH("HOME",'EU2'!$D$1:$E$1,0),0),"")&amp;IFERROR(VLOOKUP(IS$2&amp;$A14,'EUC2'!$C:$F,MATCH("AWAY",'EUC2'!$C$1:$F$1,0),0),"")&amp;IFERROR(VLOOKUP(IS$2&amp;$A14,'EUC2'!$D:$E,MATCH("HOME",'EUC2'!$D$1:$E$1,0),0),"")</f>
        <v>BOU</v>
      </c>
      <c r="IT14" s="25" t="str">
        <f>IFERROR(VLOOKUP(IT$2&amp;$B14,'FPL FIX2'!$N$1:$Q$400,MATCH("HOME",'FPL FIX2'!$N$1:$Q$1,0),0),"")&amp;IFERROR(VLOOKUP(IT$2&amp;$B14,'FPL FIX2'!$O$1:$P$400,MATCH("AWAY",'FPL FIX2'!$O$1:$P$1,0),0),"")&amp;IFERROR(VLOOKUP(IT$2&amp;$A14,'FA2'!$A:$D,MATCH("AWAY",'FA2'!$A$1:$D$1,0),0),"")&amp;IFERROR(VLOOKUP(IT$2&amp;$A14,'FA2'!$B:$C,MATCH("HOME",'FA2'!$B$1:$C$1,0),0),"")&amp;IFERROR(VLOOKUP(IT$2&amp;$A14,'EFL2'!$A:$D,MATCH("AWAY",'EFL2'!$A$1:$D$1,0),0),"")&amp;IFERROR(VLOOKUP(IT$2&amp;$A14,'EFL2'!$B:$C,MATCH("HOME",'EFL2'!$B$1:$C$1,0),0),"")&amp;IFERROR(VLOOKUP(IT$2&amp;$A14,'UCL2'!$C:$F,MATCH("AWAY",'UCL2'!$C$1:$F$1,0),0),"")&amp;IFERROR(VLOOKUP(IT$2&amp;$A14,'UCL2'!$D:$E,MATCH("HOME",'UCL2'!$D$1:$E$1,0),0),"")&amp;IFERROR(VLOOKUP(IT$2&amp;$A14,'EU2'!$C:$F,MATCH("AWAY",'EU2'!$C$1:$F$1,0),0),"")&amp;IFERROR(VLOOKUP(IT$2&amp;$A14,'EU2'!$D:$E,MATCH("HOME",'EU2'!$D$1:$E$1,0),0),"")&amp;IFERROR(VLOOKUP(IT$2&amp;$A14,'EUC2'!$C:$F,MATCH("AWAY",'EUC2'!$C$1:$F$1,0),0),"")&amp;IFERROR(VLOOKUP(IT$2&amp;$A14,'EUC2'!$D:$E,MATCH("HOME",'EUC2'!$D$1:$E$1,0),0),"")</f>
        <v/>
      </c>
      <c r="IU14" s="25" t="str">
        <f>IFERROR(VLOOKUP(IU$2&amp;$B14,'FPL FIX2'!$N$1:$Q$400,MATCH("HOME",'FPL FIX2'!$N$1:$Q$1,0),0),"")&amp;IFERROR(VLOOKUP(IU$2&amp;$B14,'FPL FIX2'!$O$1:$P$400,MATCH("AWAY",'FPL FIX2'!$O$1:$P$1,0),0),"")&amp;IFERROR(VLOOKUP(IU$2&amp;$A14,'FA2'!$A:$D,MATCH("AWAY",'FA2'!$A$1:$D$1,0),0),"")&amp;IFERROR(VLOOKUP(IU$2&amp;$A14,'FA2'!$B:$C,MATCH("HOME",'FA2'!$B$1:$C$1,0),0),"")&amp;IFERROR(VLOOKUP(IU$2&amp;$A14,'EFL2'!$A:$D,MATCH("AWAY",'EFL2'!$A$1:$D$1,0),0),"")&amp;IFERROR(VLOOKUP(IU$2&amp;$A14,'EFL2'!$B:$C,MATCH("HOME",'EFL2'!$B$1:$C$1,0),0),"")&amp;IFERROR(VLOOKUP(IU$2&amp;$A14,'UCL2'!$C:$F,MATCH("AWAY",'UCL2'!$C$1:$F$1,0),0),"")&amp;IFERROR(VLOOKUP(IU$2&amp;$A14,'UCL2'!$D:$E,MATCH("HOME",'UCL2'!$D$1:$E$1,0),0),"")&amp;IFERROR(VLOOKUP(IU$2&amp;$A14,'EU2'!$C:$F,MATCH("AWAY",'EU2'!$C$1:$F$1,0),0),"")&amp;IFERROR(VLOOKUP(IU$2&amp;$A14,'EU2'!$D:$E,MATCH("HOME",'EU2'!$D$1:$E$1,0),0),"")&amp;IFERROR(VLOOKUP(IU$2&amp;$A14,'EUC2'!$C:$F,MATCH("AWAY",'EUC2'!$C$1:$F$1,0),0),"")&amp;IFERROR(VLOOKUP(IU$2&amp;$A14,'EUC2'!$D:$E,MATCH("HOME",'EUC2'!$D$1:$E$1,0),0),"")</f>
        <v/>
      </c>
      <c r="IV14" s="25" t="str">
        <f>IFERROR(VLOOKUP(IV$2&amp;$B14,'FPL FIX2'!$N$1:$Q$400,MATCH("HOME",'FPL FIX2'!$N$1:$Q$1,0),0),"")&amp;IFERROR(VLOOKUP(IV$2&amp;$B14,'FPL FIX2'!$O$1:$P$400,MATCH("AWAY",'FPL FIX2'!$O$1:$P$1,0),0),"")&amp;IFERROR(VLOOKUP(IV$2&amp;$A14,'FA2'!$A:$D,MATCH("AWAY",'FA2'!$A$1:$D$1,0),0),"")&amp;IFERROR(VLOOKUP(IV$2&amp;$A14,'FA2'!$B:$C,MATCH("HOME",'FA2'!$B$1:$C$1,0),0),"")&amp;IFERROR(VLOOKUP(IV$2&amp;$A14,'EFL2'!$A:$D,MATCH("AWAY",'EFL2'!$A$1:$D$1,0),0),"")&amp;IFERROR(VLOOKUP(IV$2&amp;$A14,'EFL2'!$B:$C,MATCH("HOME",'EFL2'!$B$1:$C$1,0),0),"")&amp;IFERROR(VLOOKUP(IV$2&amp;$A14,'UCL2'!$C:$F,MATCH("AWAY",'UCL2'!$C$1:$F$1,0),0),"")&amp;IFERROR(VLOOKUP(IV$2&amp;$A14,'UCL2'!$D:$E,MATCH("HOME",'UCL2'!$D$1:$E$1,0),0),"")&amp;IFERROR(VLOOKUP(IV$2&amp;$A14,'EU2'!$C:$F,MATCH("AWAY",'EU2'!$C$1:$F$1,0),0),"")&amp;IFERROR(VLOOKUP(IV$2&amp;$A14,'EU2'!$D:$E,MATCH("HOME",'EU2'!$D$1:$E$1,0),0),"")&amp;IFERROR(VLOOKUP(IV$2&amp;$A14,'EUC2'!$C:$F,MATCH("AWAY",'EUC2'!$C$1:$F$1,0),0),"")&amp;IFERROR(VLOOKUP(IV$2&amp;$A14,'EUC2'!$D:$E,MATCH("HOME",'EUC2'!$D$1:$E$1,0),0),"")</f>
        <v/>
      </c>
      <c r="IW14" s="25" t="str">
        <f>IFERROR(VLOOKUP(IW$2&amp;$B14,'FPL FIX2'!$N$1:$Q$400,MATCH("HOME",'FPL FIX2'!$N$1:$Q$1,0),0),"")&amp;IFERROR(VLOOKUP(IW$2&amp;$B14,'FPL FIX2'!$O$1:$P$400,MATCH("AWAY",'FPL FIX2'!$O$1:$P$1,0),0),"")&amp;IFERROR(VLOOKUP(IW$2&amp;$A14,'FA2'!$A:$D,MATCH("AWAY",'FA2'!$A$1:$D$1,0),0),"")&amp;IFERROR(VLOOKUP(IW$2&amp;$A14,'FA2'!$B:$C,MATCH("HOME",'FA2'!$B$1:$C$1,0),0),"")&amp;IFERROR(VLOOKUP(IW$2&amp;$A14,'EFL2'!$A:$D,MATCH("AWAY",'EFL2'!$A$1:$D$1,0),0),"")&amp;IFERROR(VLOOKUP(IW$2&amp;$A14,'EFL2'!$B:$C,MATCH("HOME",'EFL2'!$B$1:$C$1,0),0),"")&amp;IFERROR(VLOOKUP(IW$2&amp;$A14,'UCL2'!$C:$F,MATCH("AWAY",'UCL2'!$C$1:$F$1,0),0),"")&amp;IFERROR(VLOOKUP(IW$2&amp;$A14,'UCL2'!$D:$E,MATCH("HOME",'UCL2'!$D$1:$E$1,0),0),"")&amp;IFERROR(VLOOKUP(IW$2&amp;$A14,'EU2'!$C:$F,MATCH("AWAY",'EU2'!$C$1:$F$1,0),0),"")&amp;IFERROR(VLOOKUP(IW$2&amp;$A14,'EU2'!$D:$E,MATCH("HOME",'EU2'!$D$1:$E$1,0),0),"")&amp;IFERROR(VLOOKUP(IW$2&amp;$A14,'EUC2'!$C:$F,MATCH("AWAY",'EUC2'!$C$1:$F$1,0),0),"")&amp;IFERROR(VLOOKUP(IW$2&amp;$A14,'EUC2'!$D:$E,MATCH("HOME",'EUC2'!$D$1:$E$1,0),0),"")</f>
        <v/>
      </c>
      <c r="IX14" s="25" t="str">
        <f>IFERROR(VLOOKUP(IX$2&amp;$B14,'FPL FIX2'!$N$1:$Q$400,MATCH("HOME",'FPL FIX2'!$N$1:$Q$1,0),0),"")&amp;IFERROR(VLOOKUP(IX$2&amp;$B14,'FPL FIX2'!$O$1:$P$400,MATCH("AWAY",'FPL FIX2'!$O$1:$P$1,0),0),"")&amp;IFERROR(VLOOKUP(IX$2&amp;$A14,'FA2'!$A:$D,MATCH("AWAY",'FA2'!$A$1:$D$1,0),0),"")&amp;IFERROR(VLOOKUP(IX$2&amp;$A14,'FA2'!$B:$C,MATCH("HOME",'FA2'!$B$1:$C$1,0),0),"")&amp;IFERROR(VLOOKUP(IX$2&amp;$A14,'EFL2'!$A:$D,MATCH("AWAY",'EFL2'!$A$1:$D$1,0),0),"")&amp;IFERROR(VLOOKUP(IX$2&amp;$A14,'EFL2'!$B:$C,MATCH("HOME",'EFL2'!$B$1:$C$1,0),0),"")&amp;IFERROR(VLOOKUP(IX$2&amp;$A14,'UCL2'!$C:$F,MATCH("AWAY",'UCL2'!$C$1:$F$1,0),0),"")&amp;IFERROR(VLOOKUP(IX$2&amp;$A14,'UCL2'!$D:$E,MATCH("HOME",'UCL2'!$D$1:$E$1,0),0),"")&amp;IFERROR(VLOOKUP(IX$2&amp;$A14,'EU2'!$C:$F,MATCH("AWAY",'EU2'!$C$1:$F$1,0),0),"")&amp;IFERROR(VLOOKUP(IX$2&amp;$A14,'EU2'!$D:$E,MATCH("HOME",'EU2'!$D$1:$E$1,0),0),"")&amp;IFERROR(VLOOKUP(IX$2&amp;$A14,'EUC2'!$C:$F,MATCH("AWAY",'EUC2'!$C$1:$F$1,0),0),"")&amp;IFERROR(VLOOKUP(IX$2&amp;$A14,'EUC2'!$D:$E,MATCH("HOME",'EUC2'!$D$1:$E$1,0),0),"")</f>
        <v/>
      </c>
      <c r="IY14" s="25" t="str">
        <f>IFERROR(VLOOKUP(IY$2&amp;$B14,'FPL FIX2'!$N$1:$Q$400,MATCH("HOME",'FPL FIX2'!$N$1:$Q$1,0),0),"")&amp;IFERROR(VLOOKUP(IY$2&amp;$B14,'FPL FIX2'!$O$1:$P$400,MATCH("AWAY",'FPL FIX2'!$O$1:$P$1,0),0),"")&amp;IFERROR(VLOOKUP(IY$2&amp;$A14,'FA2'!$A:$D,MATCH("AWAY",'FA2'!$A$1:$D$1,0),0),"")&amp;IFERROR(VLOOKUP(IY$2&amp;$A14,'FA2'!$B:$C,MATCH("HOME",'FA2'!$B$1:$C$1,0),0),"")&amp;IFERROR(VLOOKUP(IY$2&amp;$A14,'EFL2'!$A:$D,MATCH("AWAY",'EFL2'!$A$1:$D$1,0),0),"")&amp;IFERROR(VLOOKUP(IY$2&amp;$A14,'EFL2'!$B:$C,MATCH("HOME",'EFL2'!$B$1:$C$1,0),0),"")&amp;IFERROR(VLOOKUP(IY$2&amp;$A14,'UCL2'!$C:$F,MATCH("AWAY",'UCL2'!$C$1:$F$1,0),0),"")&amp;IFERROR(VLOOKUP(IY$2&amp;$A14,'UCL2'!$D:$E,MATCH("HOME",'UCL2'!$D$1:$E$1,0),0),"")&amp;IFERROR(VLOOKUP(IY$2&amp;$A14,'EU2'!$C:$F,MATCH("AWAY",'EU2'!$C$1:$F$1,0),0),"")&amp;IFERROR(VLOOKUP(IY$2&amp;$A14,'EU2'!$D:$E,MATCH("HOME",'EU2'!$D$1:$E$1,0),0),"")&amp;IFERROR(VLOOKUP(IY$2&amp;$A14,'EUC2'!$C:$F,MATCH("AWAY",'EUC2'!$C$1:$F$1,0),0),"")&amp;IFERROR(VLOOKUP(IY$2&amp;$A14,'EUC2'!$D:$E,MATCH("HOME",'EUC2'!$D$1:$E$1,0),0),"")</f>
        <v/>
      </c>
      <c r="IZ14" s="25" t="str">
        <f>IFERROR(VLOOKUP(IZ$2&amp;$B14,'FPL FIX2'!$N$1:$Q$400,MATCH("HOME",'FPL FIX2'!$N$1:$Q$1,0),0),"")&amp;IFERROR(VLOOKUP(IZ$2&amp;$B14,'FPL FIX2'!$O$1:$P$400,MATCH("AWAY",'FPL FIX2'!$O$1:$P$1,0),0),"")&amp;IFERROR(VLOOKUP(IZ$2&amp;$A14,'FA2'!$A:$D,MATCH("AWAY",'FA2'!$A$1:$D$1,0),0),"")&amp;IFERROR(VLOOKUP(IZ$2&amp;$A14,'FA2'!$B:$C,MATCH("HOME",'FA2'!$B$1:$C$1,0),0),"")&amp;IFERROR(VLOOKUP(IZ$2&amp;$A14,'EFL2'!$A:$D,MATCH("AWAY",'EFL2'!$A$1:$D$1,0),0),"")&amp;IFERROR(VLOOKUP(IZ$2&amp;$A14,'EFL2'!$B:$C,MATCH("HOME",'EFL2'!$B$1:$C$1,0),0),"")&amp;IFERROR(VLOOKUP(IZ$2&amp;$A14,'UCL2'!$C:$F,MATCH("AWAY",'UCL2'!$C$1:$F$1,0),0),"")&amp;IFERROR(VLOOKUP(IZ$2&amp;$A14,'UCL2'!$D:$E,MATCH("HOME",'UCL2'!$D$1:$E$1,0),0),"")&amp;IFERROR(VLOOKUP(IZ$2&amp;$A14,'EU2'!$C:$F,MATCH("AWAY",'EU2'!$C$1:$F$1,0),0),"")&amp;IFERROR(VLOOKUP(IZ$2&amp;$A14,'EU2'!$D:$E,MATCH("HOME",'EU2'!$D$1:$E$1,0),0),"")&amp;IFERROR(VLOOKUP(IZ$2&amp;$A14,'EUC2'!$C:$F,MATCH("AWAY",'EUC2'!$C$1:$F$1,0),0),"")&amp;IFERROR(VLOOKUP(IZ$2&amp;$A14,'EUC2'!$D:$E,MATCH("HOME",'EUC2'!$D$1:$E$1,0),0),"")</f>
        <v>mci</v>
      </c>
      <c r="JA14" s="25" t="str">
        <f>IFERROR(VLOOKUP(JA$2&amp;$B14,'FPL FIX2'!$N$1:$Q$400,MATCH("HOME",'FPL FIX2'!$N$1:$Q$1,0),0),"")&amp;IFERROR(VLOOKUP(JA$2&amp;$B14,'FPL FIX2'!$O$1:$P$400,MATCH("AWAY",'FPL FIX2'!$O$1:$P$1,0),0),"")&amp;IFERROR(VLOOKUP(JA$2&amp;$A14,'FA2'!$A:$D,MATCH("AWAY",'FA2'!$A$1:$D$1,0),0),"")&amp;IFERROR(VLOOKUP(JA$2&amp;$A14,'FA2'!$B:$C,MATCH("HOME",'FA2'!$B$1:$C$1,0),0),"")&amp;IFERROR(VLOOKUP(JA$2&amp;$A14,'EFL2'!$A:$D,MATCH("AWAY",'EFL2'!$A$1:$D$1,0),0),"")&amp;IFERROR(VLOOKUP(JA$2&amp;$A14,'EFL2'!$B:$C,MATCH("HOME",'EFL2'!$B$1:$C$1,0),0),"")&amp;IFERROR(VLOOKUP(JA$2&amp;$A14,'UCL2'!$C:$F,MATCH("AWAY",'UCL2'!$C$1:$F$1,0),0),"")&amp;IFERROR(VLOOKUP(JA$2&amp;$A14,'UCL2'!$D:$E,MATCH("HOME",'UCL2'!$D$1:$E$1,0),0),"")&amp;IFERROR(VLOOKUP(JA$2&amp;$A14,'EU2'!$C:$F,MATCH("AWAY",'EU2'!$C$1:$F$1,0),0),"")&amp;IFERROR(VLOOKUP(JA$2&amp;$A14,'EU2'!$D:$E,MATCH("HOME",'EU2'!$D$1:$E$1,0),0),"")&amp;IFERROR(VLOOKUP(JA$2&amp;$A14,'EUC2'!$C:$F,MATCH("AWAY",'EUC2'!$C$1:$F$1,0),0),"")&amp;IFERROR(VLOOKUP(JA$2&amp;$A14,'EUC2'!$D:$E,MATCH("HOME",'EUC2'!$D$1:$E$1,0),0),"")</f>
        <v/>
      </c>
      <c r="JB14" s="25" t="str">
        <f>IFERROR(VLOOKUP(JB$2&amp;$B14,'FPL FIX2'!$N$1:$Q$400,MATCH("HOME",'FPL FIX2'!$N$1:$Q$1,0),0),"")&amp;IFERROR(VLOOKUP(JB$2&amp;$B14,'FPL FIX2'!$O$1:$P$400,MATCH("AWAY",'FPL FIX2'!$O$1:$P$1,0),0),"")&amp;IFERROR(VLOOKUP(JB$2&amp;$A14,'FA2'!$A:$D,MATCH("AWAY",'FA2'!$A$1:$D$1,0),0),"")&amp;IFERROR(VLOOKUP(JB$2&amp;$A14,'FA2'!$B:$C,MATCH("HOME",'FA2'!$B$1:$C$1,0),0),"")&amp;IFERROR(VLOOKUP(JB$2&amp;$A14,'EFL2'!$A:$D,MATCH("AWAY",'EFL2'!$A$1:$D$1,0),0),"")&amp;IFERROR(VLOOKUP(JB$2&amp;$A14,'EFL2'!$B:$C,MATCH("HOME",'EFL2'!$B$1:$C$1,0),0),"")&amp;IFERROR(VLOOKUP(JB$2&amp;$A14,'UCL2'!$C:$F,MATCH("AWAY",'UCL2'!$C$1:$F$1,0),0),"")&amp;IFERROR(VLOOKUP(JB$2&amp;$A14,'UCL2'!$D:$E,MATCH("HOME",'UCL2'!$D$1:$E$1,0),0),"")&amp;IFERROR(VLOOKUP(JB$2&amp;$A14,'EU2'!$C:$F,MATCH("AWAY",'EU2'!$C$1:$F$1,0),0),"")&amp;IFERROR(VLOOKUP(JB$2&amp;$A14,'EU2'!$D:$E,MATCH("HOME",'EU2'!$D$1:$E$1,0),0),"")&amp;IFERROR(VLOOKUP(JB$2&amp;$A14,'EUC2'!$C:$F,MATCH("AWAY",'EUC2'!$C$1:$F$1,0),0),"")&amp;IFERROR(VLOOKUP(JB$2&amp;$A14,'EUC2'!$D:$E,MATCH("HOME",'EUC2'!$D$1:$E$1,0),0),"")</f>
        <v/>
      </c>
      <c r="JC14" s="25" t="str">
        <f>IFERROR(VLOOKUP(JC$2&amp;$B14,'FPL FIX2'!$N$1:$Q$400,MATCH("HOME",'FPL FIX2'!$N$1:$Q$1,0),0),"")&amp;IFERROR(VLOOKUP(JC$2&amp;$B14,'FPL FIX2'!$O$1:$P$400,MATCH("AWAY",'FPL FIX2'!$O$1:$P$1,0),0),"")&amp;IFERROR(VLOOKUP(JC$2&amp;$A14,'FA2'!$A:$D,MATCH("AWAY",'FA2'!$A$1:$D$1,0),0),"")&amp;IFERROR(VLOOKUP(JC$2&amp;$A14,'FA2'!$B:$C,MATCH("HOME",'FA2'!$B$1:$C$1,0),0),"")&amp;IFERROR(VLOOKUP(JC$2&amp;$A14,'EFL2'!$A:$D,MATCH("AWAY",'EFL2'!$A$1:$D$1,0),0),"")&amp;IFERROR(VLOOKUP(JC$2&amp;$A14,'EFL2'!$B:$C,MATCH("HOME",'EFL2'!$B$1:$C$1,0),0),"")&amp;IFERROR(VLOOKUP(JC$2&amp;$A14,'UCL2'!$C:$F,MATCH("AWAY",'UCL2'!$C$1:$F$1,0),0),"")&amp;IFERROR(VLOOKUP(JC$2&amp;$A14,'UCL2'!$D:$E,MATCH("HOME",'UCL2'!$D$1:$E$1,0),0),"")&amp;IFERROR(VLOOKUP(JC$2&amp;$A14,'EU2'!$C:$F,MATCH("AWAY",'EU2'!$C$1:$F$1,0),0),"")&amp;IFERROR(VLOOKUP(JC$2&amp;$A14,'EU2'!$D:$E,MATCH("HOME",'EU2'!$D$1:$E$1,0),0),"")&amp;IFERROR(VLOOKUP(JC$2&amp;$A14,'EUC2'!$C:$F,MATCH("AWAY",'EUC2'!$C$1:$F$1,0),0),"")&amp;IFERROR(VLOOKUP(JC$2&amp;$A14,'EUC2'!$D:$E,MATCH("HOME",'EUC2'!$D$1:$E$1,0),0),"")</f>
        <v/>
      </c>
      <c r="JD14" s="25" t="str">
        <f>IFERROR(VLOOKUP(JD$2&amp;$B14,'FPL FIX2'!$N$1:$Q$400,MATCH("HOME",'FPL FIX2'!$N$1:$Q$1,0),0),"")&amp;IFERROR(VLOOKUP(JD$2&amp;$B14,'FPL FIX2'!$O$1:$P$400,MATCH("AWAY",'FPL FIX2'!$O$1:$P$1,0),0),"")&amp;IFERROR(VLOOKUP(JD$2&amp;$A14,'FA2'!$A:$D,MATCH("AWAY",'FA2'!$A$1:$D$1,0),0),"")&amp;IFERROR(VLOOKUP(JD$2&amp;$A14,'FA2'!$B:$C,MATCH("HOME",'FA2'!$B$1:$C$1,0),0),"")&amp;IFERROR(VLOOKUP(JD$2&amp;$A14,'EFL2'!$A:$D,MATCH("AWAY",'EFL2'!$A$1:$D$1,0),0),"")&amp;IFERROR(VLOOKUP(JD$2&amp;$A14,'EFL2'!$B:$C,MATCH("HOME",'EFL2'!$B$1:$C$1,0),0),"")&amp;IFERROR(VLOOKUP(JD$2&amp;$A14,'UCL2'!$C:$F,MATCH("AWAY",'UCL2'!$C$1:$F$1,0),0),"")&amp;IFERROR(VLOOKUP(JD$2&amp;$A14,'UCL2'!$D:$E,MATCH("HOME",'UCL2'!$D$1:$E$1,0),0),"")&amp;IFERROR(VLOOKUP(JD$2&amp;$A14,'EU2'!$C:$F,MATCH("AWAY",'EU2'!$C$1:$F$1,0),0),"")&amp;IFERROR(VLOOKUP(JD$2&amp;$A14,'EU2'!$D:$E,MATCH("HOME",'EU2'!$D$1:$E$1,0),0),"")&amp;IFERROR(VLOOKUP(JD$2&amp;$A14,'EUC2'!$C:$F,MATCH("AWAY",'EUC2'!$C$1:$F$1,0),0),"")&amp;IFERROR(VLOOKUP(JD$2&amp;$A14,'EUC2'!$D:$E,MATCH("HOME",'EUC2'!$D$1:$E$1,0),0),"")</f>
        <v/>
      </c>
      <c r="JE14" s="25" t="str">
        <f>IFERROR(VLOOKUP(JE$2&amp;$B14,'FPL FIX2'!$N$1:$Q$400,MATCH("HOME",'FPL FIX2'!$N$1:$Q$1,0),0),"")&amp;IFERROR(VLOOKUP(JE$2&amp;$B14,'FPL FIX2'!$O$1:$P$400,MATCH("AWAY",'FPL FIX2'!$O$1:$P$1,0),0),"")&amp;IFERROR(VLOOKUP(JE$2&amp;$A14,'FA2'!$A:$D,MATCH("AWAY",'FA2'!$A$1:$D$1,0),0),"")&amp;IFERROR(VLOOKUP(JE$2&amp;$A14,'FA2'!$B:$C,MATCH("HOME",'FA2'!$B$1:$C$1,0),0),"")&amp;IFERROR(VLOOKUP(JE$2&amp;$A14,'EFL2'!$A:$D,MATCH("AWAY",'EFL2'!$A$1:$D$1,0),0),"")&amp;IFERROR(VLOOKUP(JE$2&amp;$A14,'EFL2'!$B:$C,MATCH("HOME",'EFL2'!$B$1:$C$1,0),0),"")&amp;IFERROR(VLOOKUP(JE$2&amp;$A14,'UCL2'!$C:$F,MATCH("AWAY",'UCL2'!$C$1:$F$1,0),0),"")&amp;IFERROR(VLOOKUP(JE$2&amp;$A14,'UCL2'!$D:$E,MATCH("HOME",'UCL2'!$D$1:$E$1,0),0),"")&amp;IFERROR(VLOOKUP(JE$2&amp;$A14,'EU2'!$C:$F,MATCH("AWAY",'EU2'!$C$1:$F$1,0),0),"")&amp;IFERROR(VLOOKUP(JE$2&amp;$A14,'EU2'!$D:$E,MATCH("HOME",'EU2'!$D$1:$E$1,0),0),"")&amp;IFERROR(VLOOKUP(JE$2&amp;$A14,'EUC2'!$C:$F,MATCH("AWAY",'EUC2'!$C$1:$F$1,0),0),"")&amp;IFERROR(VLOOKUP(JE$2&amp;$A14,'EUC2'!$D:$E,MATCH("HOME",'EUC2'!$D$1:$E$1,0),0),"")</f>
        <v/>
      </c>
      <c r="JF14" s="25" t="str">
        <f>IFERROR(VLOOKUP(JF$2&amp;$B14,'FPL FIX2'!$N$1:$Q$400,MATCH("HOME",'FPL FIX2'!$N$1:$Q$1,0),0),"")&amp;IFERROR(VLOOKUP(JF$2&amp;$B14,'FPL FIX2'!$O$1:$P$400,MATCH("AWAY",'FPL FIX2'!$O$1:$P$1,0),0),"")&amp;IFERROR(VLOOKUP(JF$2&amp;$A14,'FA2'!$A:$D,MATCH("AWAY",'FA2'!$A$1:$D$1,0),0),"")&amp;IFERROR(VLOOKUP(JF$2&amp;$A14,'FA2'!$B:$C,MATCH("HOME",'FA2'!$B$1:$C$1,0),0),"")&amp;IFERROR(VLOOKUP(JF$2&amp;$A14,'EFL2'!$A:$D,MATCH("AWAY",'EFL2'!$A$1:$D$1,0),0),"")&amp;IFERROR(VLOOKUP(JF$2&amp;$A14,'EFL2'!$B:$C,MATCH("HOME",'EFL2'!$B$1:$C$1,0),0),"")&amp;IFERROR(VLOOKUP(JF$2&amp;$A14,'UCL2'!$C:$F,MATCH("AWAY",'UCL2'!$C$1:$F$1,0),0),"")&amp;IFERROR(VLOOKUP(JF$2&amp;$A14,'UCL2'!$D:$E,MATCH("HOME",'UCL2'!$D$1:$E$1,0),0),"")&amp;IFERROR(VLOOKUP(JF$2&amp;$A14,'EU2'!$C:$F,MATCH("AWAY",'EU2'!$C$1:$F$1,0),0),"")&amp;IFERROR(VLOOKUP(JF$2&amp;$A14,'EU2'!$D:$E,MATCH("HOME",'EU2'!$D$1:$E$1,0),0),"")&amp;IFERROR(VLOOKUP(JF$2&amp;$A14,'EUC2'!$C:$F,MATCH("AWAY",'EUC2'!$C$1:$F$1,0),0),"")&amp;IFERROR(VLOOKUP(JF$2&amp;$A14,'EUC2'!$D:$E,MATCH("HOME",'EUC2'!$D$1:$E$1,0),0),"")</f>
        <v/>
      </c>
      <c r="JG14" s="25" t="str">
        <f>IFERROR(VLOOKUP(JG$2&amp;$B14,'FPL FIX2'!$N$1:$Q$400,MATCH("HOME",'FPL FIX2'!$N$1:$Q$1,0),0),"")&amp;IFERROR(VLOOKUP(JG$2&amp;$B14,'FPL FIX2'!$O$1:$P$400,MATCH("AWAY",'FPL FIX2'!$O$1:$P$1,0),0),"")&amp;IFERROR(VLOOKUP(JG$2&amp;$A14,'FA2'!$A:$D,MATCH("AWAY",'FA2'!$A$1:$D$1,0),0),"")&amp;IFERROR(VLOOKUP(JG$2&amp;$A14,'FA2'!$B:$C,MATCH("HOME",'FA2'!$B$1:$C$1,0),0),"")&amp;IFERROR(VLOOKUP(JG$2&amp;$A14,'EFL2'!$A:$D,MATCH("AWAY",'EFL2'!$A$1:$D$1,0),0),"")&amp;IFERROR(VLOOKUP(JG$2&amp;$A14,'EFL2'!$B:$C,MATCH("HOME",'EFL2'!$B$1:$C$1,0),0),"")&amp;IFERROR(VLOOKUP(JG$2&amp;$A14,'UCL2'!$C:$F,MATCH("AWAY",'UCL2'!$C$1:$F$1,0),0),"")&amp;IFERROR(VLOOKUP(JG$2&amp;$A14,'UCL2'!$D:$E,MATCH("HOME",'UCL2'!$D$1:$E$1,0),0),"")&amp;IFERROR(VLOOKUP(JG$2&amp;$A14,'EU2'!$C:$F,MATCH("AWAY",'EU2'!$C$1:$F$1,0),0),"")&amp;IFERROR(VLOOKUP(JG$2&amp;$A14,'EU2'!$D:$E,MATCH("HOME",'EU2'!$D$1:$E$1,0),0),"")&amp;IFERROR(VLOOKUP(JG$2&amp;$A14,'EUC2'!$C:$F,MATCH("AWAY",'EUC2'!$C$1:$F$1,0),0),"")&amp;IFERROR(VLOOKUP(JG$2&amp;$A14,'EUC2'!$D:$E,MATCH("HOME",'EUC2'!$D$1:$E$1,0),0),"")</f>
        <v>WOL</v>
      </c>
      <c r="JH14" s="25" t="str">
        <f>IFERROR(VLOOKUP(JH$2&amp;$B14,'FPL FIX2'!$N$1:$Q$400,MATCH("HOME",'FPL FIX2'!$N$1:$Q$1,0),0),"")&amp;IFERROR(VLOOKUP(JH$2&amp;$B14,'FPL FIX2'!$O$1:$P$400,MATCH("AWAY",'FPL FIX2'!$O$1:$P$1,0),0),"")&amp;IFERROR(VLOOKUP(JH$2&amp;$A14,'FA2'!$A:$D,MATCH("AWAY",'FA2'!$A$1:$D$1,0),0),"")&amp;IFERROR(VLOOKUP(JH$2&amp;$A14,'FA2'!$B:$C,MATCH("HOME",'FA2'!$B$1:$C$1,0),0),"")&amp;IFERROR(VLOOKUP(JH$2&amp;$A14,'EFL2'!$A:$D,MATCH("AWAY",'EFL2'!$A$1:$D$1,0),0),"")&amp;IFERROR(VLOOKUP(JH$2&amp;$A14,'EFL2'!$B:$C,MATCH("HOME",'EFL2'!$B$1:$C$1,0),0),"")&amp;IFERROR(VLOOKUP(JH$2&amp;$A14,'UCL2'!$C:$F,MATCH("AWAY",'UCL2'!$C$1:$F$1,0),0),"")&amp;IFERROR(VLOOKUP(JH$2&amp;$A14,'UCL2'!$D:$E,MATCH("HOME",'UCL2'!$D$1:$E$1,0),0),"")&amp;IFERROR(VLOOKUP(JH$2&amp;$A14,'EU2'!$C:$F,MATCH("AWAY",'EU2'!$C$1:$F$1,0),0),"")&amp;IFERROR(VLOOKUP(JH$2&amp;$A14,'EU2'!$D:$E,MATCH("HOME",'EU2'!$D$1:$E$1,0),0),"")&amp;IFERROR(VLOOKUP(JH$2&amp;$A14,'EUC2'!$C:$F,MATCH("AWAY",'EUC2'!$C$1:$F$1,0),0),"")&amp;IFERROR(VLOOKUP(JH$2&amp;$A14,'EUC2'!$D:$E,MATCH("HOME",'EUC2'!$D$1:$E$1,0),0),"")</f>
        <v/>
      </c>
      <c r="JI14" s="25" t="str">
        <f>IFERROR(VLOOKUP(JI$2&amp;$B14,'FPL FIX2'!$N$1:$Q$400,MATCH("HOME",'FPL FIX2'!$N$1:$Q$1,0),0),"")&amp;IFERROR(VLOOKUP(JI$2&amp;$B14,'FPL FIX2'!$O$1:$P$400,MATCH("AWAY",'FPL FIX2'!$O$1:$P$1,0),0),"")&amp;IFERROR(VLOOKUP(JI$2&amp;$A14,'FA2'!$A:$D,MATCH("AWAY",'FA2'!$A$1:$D$1,0),0),"")&amp;IFERROR(VLOOKUP(JI$2&amp;$A14,'FA2'!$B:$C,MATCH("HOME",'FA2'!$B$1:$C$1,0),0),"")&amp;IFERROR(VLOOKUP(JI$2&amp;$A14,'EFL2'!$A:$D,MATCH("AWAY",'EFL2'!$A$1:$D$1,0),0),"")&amp;IFERROR(VLOOKUP(JI$2&amp;$A14,'EFL2'!$B:$C,MATCH("HOME",'EFL2'!$B$1:$C$1,0),0),"")&amp;IFERROR(VLOOKUP(JI$2&amp;$A14,'UCL2'!$C:$F,MATCH("AWAY",'UCL2'!$C$1:$F$1,0),0),"")&amp;IFERROR(VLOOKUP(JI$2&amp;$A14,'UCL2'!$D:$E,MATCH("HOME",'UCL2'!$D$1:$E$1,0),0),"")&amp;IFERROR(VLOOKUP(JI$2&amp;$A14,'EU2'!$C:$F,MATCH("AWAY",'EU2'!$C$1:$F$1,0),0),"")&amp;IFERROR(VLOOKUP(JI$2&amp;$A14,'EU2'!$D:$E,MATCH("HOME",'EU2'!$D$1:$E$1,0),0),"")&amp;IFERROR(VLOOKUP(JI$2&amp;$A14,'EUC2'!$C:$F,MATCH("AWAY",'EUC2'!$C$1:$F$1,0),0),"")&amp;IFERROR(VLOOKUP(JI$2&amp;$A14,'EUC2'!$D:$E,MATCH("HOME",'EUC2'!$D$1:$E$1,0),0),"")</f>
        <v/>
      </c>
      <c r="JJ14" s="25" t="str">
        <f>IFERROR(VLOOKUP(JJ$2&amp;$B14,'FPL FIX2'!$N$1:$Q$400,MATCH("HOME",'FPL FIX2'!$N$1:$Q$1,0),0),"")&amp;IFERROR(VLOOKUP(JJ$2&amp;$B14,'FPL FIX2'!$O$1:$P$400,MATCH("AWAY",'FPL FIX2'!$O$1:$P$1,0),0),"")&amp;IFERROR(VLOOKUP(JJ$2&amp;$A14,'FA2'!$A:$D,MATCH("AWAY",'FA2'!$A$1:$D$1,0),0),"")&amp;IFERROR(VLOOKUP(JJ$2&amp;$A14,'FA2'!$B:$C,MATCH("HOME",'FA2'!$B$1:$C$1,0),0),"")&amp;IFERROR(VLOOKUP(JJ$2&amp;$A14,'EFL2'!$A:$D,MATCH("AWAY",'EFL2'!$A$1:$D$1,0),0),"")&amp;IFERROR(VLOOKUP(JJ$2&amp;$A14,'EFL2'!$B:$C,MATCH("HOME",'EFL2'!$B$1:$C$1,0),0),"")&amp;IFERROR(VLOOKUP(JJ$2&amp;$A14,'UCL2'!$C:$F,MATCH("AWAY",'UCL2'!$C$1:$F$1,0),0),"")&amp;IFERROR(VLOOKUP(JJ$2&amp;$A14,'UCL2'!$D:$E,MATCH("HOME",'UCL2'!$D$1:$E$1,0),0),"")&amp;IFERROR(VLOOKUP(JJ$2&amp;$A14,'EU2'!$C:$F,MATCH("AWAY",'EU2'!$C$1:$F$1,0),0),"")&amp;IFERROR(VLOOKUP(JJ$2&amp;$A14,'EU2'!$D:$E,MATCH("HOME",'EU2'!$D$1:$E$1,0),0),"")&amp;IFERROR(VLOOKUP(JJ$2&amp;$A14,'EUC2'!$C:$F,MATCH("AWAY",'EUC2'!$C$1:$F$1,0),0),"")&amp;IFERROR(VLOOKUP(JJ$2&amp;$A14,'EUC2'!$D:$E,MATCH("HOME",'EUC2'!$D$1:$E$1,0),0),"")</f>
        <v>lee</v>
      </c>
      <c r="JK14" s="25" t="str">
        <f>IFERROR(VLOOKUP(JK$2&amp;$B14,'FPL FIX2'!$N$1:$Q$400,MATCH("HOME",'FPL FIX2'!$N$1:$Q$1,0),0),"")&amp;IFERROR(VLOOKUP(JK$2&amp;$B14,'FPL FIX2'!$O$1:$P$400,MATCH("AWAY",'FPL FIX2'!$O$1:$P$1,0),0),"")&amp;IFERROR(VLOOKUP(JK$2&amp;$A14,'FA2'!$A:$D,MATCH("AWAY",'FA2'!$A$1:$D$1,0),0),"")&amp;IFERROR(VLOOKUP(JK$2&amp;$A14,'FA2'!$B:$C,MATCH("HOME",'FA2'!$B$1:$C$1,0),0),"")&amp;IFERROR(VLOOKUP(JK$2&amp;$A14,'EFL2'!$A:$D,MATCH("AWAY",'EFL2'!$A$1:$D$1,0),0),"")&amp;IFERROR(VLOOKUP(JK$2&amp;$A14,'EFL2'!$B:$C,MATCH("HOME",'EFL2'!$B$1:$C$1,0),0),"")&amp;IFERROR(VLOOKUP(JK$2&amp;$A14,'UCL2'!$C:$F,MATCH("AWAY",'UCL2'!$C$1:$F$1,0),0),"")&amp;IFERROR(VLOOKUP(JK$2&amp;$A14,'UCL2'!$D:$E,MATCH("HOME",'UCL2'!$D$1:$E$1,0),0),"")&amp;IFERROR(VLOOKUP(JK$2&amp;$A14,'EU2'!$C:$F,MATCH("AWAY",'EU2'!$C$1:$F$1,0),0),"")&amp;IFERROR(VLOOKUP(JK$2&amp;$A14,'EU2'!$D:$E,MATCH("HOME",'EU2'!$D$1:$E$1,0),0),"")&amp;IFERROR(VLOOKUP(JK$2&amp;$A14,'EUC2'!$C:$F,MATCH("AWAY",'EUC2'!$C$1:$F$1,0),0),"")&amp;IFERROR(VLOOKUP(JK$2&amp;$A14,'EUC2'!$D:$E,MATCH("HOME",'EUC2'!$D$1:$E$1,0),0),"")</f>
        <v/>
      </c>
      <c r="JL14" s="25" t="str">
        <f>IFERROR(VLOOKUP(JL$2&amp;$B14,'FPL FIX2'!$N$1:$Q$400,MATCH("HOME",'FPL FIX2'!$N$1:$Q$1,0),0),"")&amp;IFERROR(VLOOKUP(JL$2&amp;$B14,'FPL FIX2'!$O$1:$P$400,MATCH("AWAY",'FPL FIX2'!$O$1:$P$1,0),0),"")&amp;IFERROR(VLOOKUP(JL$2&amp;$A14,'FA2'!$A:$D,MATCH("AWAY",'FA2'!$A$1:$D$1,0),0),"")&amp;IFERROR(VLOOKUP(JL$2&amp;$A14,'FA2'!$B:$C,MATCH("HOME",'FA2'!$B$1:$C$1,0),0),"")&amp;IFERROR(VLOOKUP(JL$2&amp;$A14,'EFL2'!$A:$D,MATCH("AWAY",'EFL2'!$A$1:$D$1,0),0),"")&amp;IFERROR(VLOOKUP(JL$2&amp;$A14,'EFL2'!$B:$C,MATCH("HOME",'EFL2'!$B$1:$C$1,0),0),"")&amp;IFERROR(VLOOKUP(JL$2&amp;$A14,'UCL2'!$C:$F,MATCH("AWAY",'UCL2'!$C$1:$F$1,0),0),"")&amp;IFERROR(VLOOKUP(JL$2&amp;$A14,'UCL2'!$D:$E,MATCH("HOME",'UCL2'!$D$1:$E$1,0),0),"")&amp;IFERROR(VLOOKUP(JL$2&amp;$A14,'EU2'!$C:$F,MATCH("AWAY",'EU2'!$C$1:$F$1,0),0),"")&amp;IFERROR(VLOOKUP(JL$2&amp;$A14,'EU2'!$D:$E,MATCH("HOME",'EU2'!$D$1:$E$1,0),0),"")&amp;IFERROR(VLOOKUP(JL$2&amp;$A14,'EUC2'!$C:$F,MATCH("AWAY",'EUC2'!$C$1:$F$1,0),0),"")&amp;IFERROR(VLOOKUP(JL$2&amp;$A14,'EUC2'!$D:$E,MATCH("HOME",'EUC2'!$D$1:$E$1,0),0),"")</f>
        <v/>
      </c>
      <c r="JM14" s="25" t="str">
        <f>IFERROR(VLOOKUP(JM$2&amp;$B14,'FPL FIX2'!$N$1:$Q$400,MATCH("HOME",'FPL FIX2'!$N$1:$Q$1,0),0),"")&amp;IFERROR(VLOOKUP(JM$2&amp;$B14,'FPL FIX2'!$O$1:$P$400,MATCH("AWAY",'FPL FIX2'!$O$1:$P$1,0),0),"")&amp;IFERROR(VLOOKUP(JM$2&amp;$A14,'FA2'!$A:$D,MATCH("AWAY",'FA2'!$A$1:$D$1,0),0),"")&amp;IFERROR(VLOOKUP(JM$2&amp;$A14,'FA2'!$B:$C,MATCH("HOME",'FA2'!$B$1:$C$1,0),0),"")&amp;IFERROR(VLOOKUP(JM$2&amp;$A14,'EFL2'!$A:$D,MATCH("AWAY",'EFL2'!$A$1:$D$1,0),0),"")&amp;IFERROR(VLOOKUP(JM$2&amp;$A14,'EFL2'!$B:$C,MATCH("HOME",'EFL2'!$B$1:$C$1,0),0),"")&amp;IFERROR(VLOOKUP(JM$2&amp;$A14,'UCL2'!$C:$F,MATCH("AWAY",'UCL2'!$C$1:$F$1,0),0),"")&amp;IFERROR(VLOOKUP(JM$2&amp;$A14,'UCL2'!$D:$E,MATCH("HOME",'UCL2'!$D$1:$E$1,0),0),"")&amp;IFERROR(VLOOKUP(JM$2&amp;$A14,'EU2'!$C:$F,MATCH("AWAY",'EU2'!$C$1:$F$1,0),0),"")&amp;IFERROR(VLOOKUP(JM$2&amp;$A14,'EU2'!$D:$E,MATCH("HOME",'EU2'!$D$1:$E$1,0),0),"")&amp;IFERROR(VLOOKUP(JM$2&amp;$A14,'EUC2'!$C:$F,MATCH("AWAY",'EUC2'!$C$1:$F$1,0),0),"")&amp;IFERROR(VLOOKUP(JM$2&amp;$A14,'EUC2'!$D:$E,MATCH("HOME",'EUC2'!$D$1:$E$1,0),0),"")</f>
        <v/>
      </c>
      <c r="JN14" s="25" t="str">
        <f>IFERROR(VLOOKUP(JN$2&amp;$B14,'FPL FIX2'!$N$1:$Q$400,MATCH("HOME",'FPL FIX2'!$N$1:$Q$1,0),0),"")&amp;IFERROR(VLOOKUP(JN$2&amp;$B14,'FPL FIX2'!$O$1:$P$400,MATCH("AWAY",'FPL FIX2'!$O$1:$P$1,0),0),"")&amp;IFERROR(VLOOKUP(JN$2&amp;$A14,'FA2'!$A:$D,MATCH("AWAY",'FA2'!$A$1:$D$1,0),0),"")&amp;IFERROR(VLOOKUP(JN$2&amp;$A14,'FA2'!$B:$C,MATCH("HOME",'FA2'!$B$1:$C$1,0),0),"")&amp;IFERROR(VLOOKUP(JN$2&amp;$A14,'EFL2'!$A:$D,MATCH("AWAY",'EFL2'!$A$1:$D$1,0),0),"")&amp;IFERROR(VLOOKUP(JN$2&amp;$A14,'EFL2'!$B:$C,MATCH("HOME",'EFL2'!$B$1:$C$1,0),0),"")&amp;IFERROR(VLOOKUP(JN$2&amp;$A14,'UCL2'!$C:$F,MATCH("AWAY",'UCL2'!$C$1:$F$1,0),0),"")&amp;IFERROR(VLOOKUP(JN$2&amp;$A14,'UCL2'!$D:$E,MATCH("HOME",'UCL2'!$D$1:$E$1,0),0),"")&amp;IFERROR(VLOOKUP(JN$2&amp;$A14,'EU2'!$C:$F,MATCH("AWAY",'EU2'!$C$1:$F$1,0),0),"")&amp;IFERROR(VLOOKUP(JN$2&amp;$A14,'EU2'!$D:$E,MATCH("HOME",'EU2'!$D$1:$E$1,0),0),"")&amp;IFERROR(VLOOKUP(JN$2&amp;$A14,'EUC2'!$C:$F,MATCH("AWAY",'EUC2'!$C$1:$F$1,0),0),"")&amp;IFERROR(VLOOKUP(JN$2&amp;$A14,'EUC2'!$D:$E,MATCH("HOME",'EUC2'!$D$1:$E$1,0),0),"")</f>
        <v/>
      </c>
      <c r="JO14" s="25" t="str">
        <f>IFERROR(VLOOKUP(JO$2&amp;$B14,'FPL FIX2'!$N$1:$Q$400,MATCH("HOME",'FPL FIX2'!$N$1:$Q$1,0),0),"")&amp;IFERROR(VLOOKUP(JO$2&amp;$B14,'FPL FIX2'!$O$1:$P$400,MATCH("AWAY",'FPL FIX2'!$O$1:$P$1,0),0),"")&amp;IFERROR(VLOOKUP(JO$2&amp;$A14,'FA2'!$A:$D,MATCH("AWAY",'FA2'!$A$1:$D$1,0),0),"")&amp;IFERROR(VLOOKUP(JO$2&amp;$A14,'FA2'!$B:$C,MATCH("HOME",'FA2'!$B$1:$C$1,0),0),"")&amp;IFERROR(VLOOKUP(JO$2&amp;$A14,'EFL2'!$A:$D,MATCH("AWAY",'EFL2'!$A$1:$D$1,0),0),"")&amp;IFERROR(VLOOKUP(JO$2&amp;$A14,'EFL2'!$B:$C,MATCH("HOME",'EFL2'!$B$1:$C$1,0),0),"")&amp;IFERROR(VLOOKUP(JO$2&amp;$A14,'UCL2'!$C:$F,MATCH("AWAY",'UCL2'!$C$1:$F$1,0),0),"")&amp;IFERROR(VLOOKUP(JO$2&amp;$A14,'UCL2'!$D:$E,MATCH("HOME",'UCL2'!$D$1:$E$1,0),0),"")&amp;IFERROR(VLOOKUP(JO$2&amp;$A14,'EU2'!$C:$F,MATCH("AWAY",'EU2'!$C$1:$F$1,0),0),"")&amp;IFERROR(VLOOKUP(JO$2&amp;$A14,'EU2'!$D:$E,MATCH("HOME",'EU2'!$D$1:$E$1,0),0),"")&amp;IFERROR(VLOOKUP(JO$2&amp;$A14,'EUC2'!$C:$F,MATCH("AWAY",'EUC2'!$C$1:$F$1,0),0),"")&amp;IFERROR(VLOOKUP(JO$2&amp;$A14,'EUC2'!$D:$E,MATCH("HOME",'EUC2'!$D$1:$E$1,0),0),"")</f>
        <v/>
      </c>
      <c r="JP14" s="25" t="str">
        <f>IFERROR(VLOOKUP(JP$2&amp;$B14,'FPL FIX2'!$N$1:$Q$400,MATCH("HOME",'FPL FIX2'!$N$1:$Q$1,0),0),"")&amp;IFERROR(VLOOKUP(JP$2&amp;$B14,'FPL FIX2'!$O$1:$P$400,MATCH("AWAY",'FPL FIX2'!$O$1:$P$1,0),0),"")&amp;IFERROR(VLOOKUP(JP$2&amp;$A14,'FA2'!$A:$D,MATCH("AWAY",'FA2'!$A$1:$D$1,0),0),"")&amp;IFERROR(VLOOKUP(JP$2&amp;$A14,'FA2'!$B:$C,MATCH("HOME",'FA2'!$B$1:$C$1,0),0),"")&amp;IFERROR(VLOOKUP(JP$2&amp;$A14,'EFL2'!$A:$D,MATCH("AWAY",'EFL2'!$A$1:$D$1,0),0),"")&amp;IFERROR(VLOOKUP(JP$2&amp;$A14,'EFL2'!$B:$C,MATCH("HOME",'EFL2'!$B$1:$C$1,0),0),"")&amp;IFERROR(VLOOKUP(JP$2&amp;$A14,'UCL2'!$C:$F,MATCH("AWAY",'UCL2'!$C$1:$F$1,0),0),"")&amp;IFERROR(VLOOKUP(JP$2&amp;$A14,'UCL2'!$D:$E,MATCH("HOME",'UCL2'!$D$1:$E$1,0),0),"")&amp;IFERROR(VLOOKUP(JP$2&amp;$A14,'EU2'!$C:$F,MATCH("AWAY",'EU2'!$C$1:$F$1,0),0),"")&amp;IFERROR(VLOOKUP(JP$2&amp;$A14,'EU2'!$D:$E,MATCH("HOME",'EU2'!$D$1:$E$1,0),0),"")&amp;IFERROR(VLOOKUP(JP$2&amp;$A14,'EUC2'!$C:$F,MATCH("AWAY",'EUC2'!$C$1:$F$1,0),0),"")&amp;IFERROR(VLOOKUP(JP$2&amp;$A14,'EUC2'!$D:$E,MATCH("HOME",'EUC2'!$D$1:$E$1,0),0),"")</f>
        <v>EVE</v>
      </c>
      <c r="JQ14" s="25" t="str">
        <f>IFERROR(VLOOKUP(JQ$2&amp;$B14,'FPL FIX2'!$N$1:$Q$400,MATCH("HOME",'FPL FIX2'!$N$1:$Q$1,0),0),"")&amp;IFERROR(VLOOKUP(JQ$2&amp;$B14,'FPL FIX2'!$O$1:$P$400,MATCH("AWAY",'FPL FIX2'!$O$1:$P$1,0),0),"")&amp;IFERROR(VLOOKUP(JQ$2&amp;$A14,'FA2'!$A:$D,MATCH("AWAY",'FA2'!$A$1:$D$1,0),0),"")&amp;IFERROR(VLOOKUP(JQ$2&amp;$A14,'FA2'!$B:$C,MATCH("HOME",'FA2'!$B$1:$C$1,0),0),"")&amp;IFERROR(VLOOKUP(JQ$2&amp;$A14,'EFL2'!$A:$D,MATCH("AWAY",'EFL2'!$A$1:$D$1,0),0),"")&amp;IFERROR(VLOOKUP(JQ$2&amp;$A14,'EFL2'!$B:$C,MATCH("HOME",'EFL2'!$B$1:$C$1,0),0),"")&amp;IFERROR(VLOOKUP(JQ$2&amp;$A14,'UCL2'!$C:$F,MATCH("AWAY",'UCL2'!$C$1:$F$1,0),0),"")&amp;IFERROR(VLOOKUP(JQ$2&amp;$A14,'UCL2'!$D:$E,MATCH("HOME",'UCL2'!$D$1:$E$1,0),0),"")&amp;IFERROR(VLOOKUP(JQ$2&amp;$A14,'EU2'!$C:$F,MATCH("AWAY",'EU2'!$C$1:$F$1,0),0),"")&amp;IFERROR(VLOOKUP(JQ$2&amp;$A14,'EU2'!$D:$E,MATCH("HOME",'EU2'!$D$1:$E$1,0),0),"")&amp;IFERROR(VLOOKUP(JQ$2&amp;$A14,'EUC2'!$C:$F,MATCH("AWAY",'EUC2'!$C$1:$F$1,0),0),"")&amp;IFERROR(VLOOKUP(JQ$2&amp;$A14,'EUC2'!$D:$E,MATCH("HOME",'EUC2'!$D$1:$E$1,0),0),"")</f>
        <v/>
      </c>
      <c r="JR14" s="25" t="str">
        <f>IFERROR(VLOOKUP(JR$2&amp;$B14,'FPL FIX2'!$N$1:$Q$400,MATCH("HOME",'FPL FIX2'!$N$1:$Q$1,0),0),"")&amp;IFERROR(VLOOKUP(JR$2&amp;$B14,'FPL FIX2'!$O$1:$P$400,MATCH("AWAY",'FPL FIX2'!$O$1:$P$1,0),0),"")&amp;IFERROR(VLOOKUP(JR$2&amp;$A14,'FA2'!$A:$D,MATCH("AWAY",'FA2'!$A$1:$D$1,0),0),"")&amp;IFERROR(VLOOKUP(JR$2&amp;$A14,'FA2'!$B:$C,MATCH("HOME",'FA2'!$B$1:$C$1,0),0),"")&amp;IFERROR(VLOOKUP(JR$2&amp;$A14,'EFL2'!$A:$D,MATCH("AWAY",'EFL2'!$A$1:$D$1,0),0),"")&amp;IFERROR(VLOOKUP(JR$2&amp;$A14,'EFL2'!$B:$C,MATCH("HOME",'EFL2'!$B$1:$C$1,0),0),"")&amp;IFERROR(VLOOKUP(JR$2&amp;$A14,'UCL2'!$C:$F,MATCH("AWAY",'UCL2'!$C$1:$F$1,0),0),"")&amp;IFERROR(VLOOKUP(JR$2&amp;$A14,'UCL2'!$D:$E,MATCH("HOME",'UCL2'!$D$1:$E$1,0),0),"")&amp;IFERROR(VLOOKUP(JR$2&amp;$A14,'EU2'!$C:$F,MATCH("AWAY",'EU2'!$C$1:$F$1,0),0),"")&amp;IFERROR(VLOOKUP(JR$2&amp;$A14,'EU2'!$D:$E,MATCH("HOME",'EU2'!$D$1:$E$1,0),0),"")&amp;IFERROR(VLOOKUP(JR$2&amp;$A14,'EUC2'!$C:$F,MATCH("AWAY",'EUC2'!$C$1:$F$1,0),0),"")&amp;IFERROR(VLOOKUP(JR$2&amp;$A14,'EUC2'!$D:$E,MATCH("HOME",'EUC2'!$D$1:$E$1,0),0),"")</f>
        <v/>
      </c>
      <c r="JS14" s="25" t="str">
        <f>IFERROR(VLOOKUP(JS$2&amp;$B14,'FPL FIX2'!$N$1:$Q$400,MATCH("HOME",'FPL FIX2'!$N$1:$Q$1,0),0),"")&amp;IFERROR(VLOOKUP(JS$2&amp;$B14,'FPL FIX2'!$O$1:$P$400,MATCH("AWAY",'FPL FIX2'!$O$1:$P$1,0),0),"")&amp;IFERROR(VLOOKUP(JS$2&amp;$A14,'FA2'!$A:$D,MATCH("AWAY",'FA2'!$A$1:$D$1,0),0),"")&amp;IFERROR(VLOOKUP(JS$2&amp;$A14,'FA2'!$B:$C,MATCH("HOME",'FA2'!$B$1:$C$1,0),0),"")&amp;IFERROR(VLOOKUP(JS$2&amp;$A14,'EFL2'!$A:$D,MATCH("AWAY",'EFL2'!$A$1:$D$1,0),0),"")&amp;IFERROR(VLOOKUP(JS$2&amp;$A14,'EFL2'!$B:$C,MATCH("HOME",'EFL2'!$B$1:$C$1,0),0),"")&amp;IFERROR(VLOOKUP(JS$2&amp;$A14,'UCL2'!$C:$F,MATCH("AWAY",'UCL2'!$C$1:$F$1,0),0),"")&amp;IFERROR(VLOOKUP(JS$2&amp;$A14,'UCL2'!$D:$E,MATCH("HOME",'UCL2'!$D$1:$E$1,0),0),"")&amp;IFERROR(VLOOKUP(JS$2&amp;$A14,'EU2'!$C:$F,MATCH("AWAY",'EU2'!$C$1:$F$1,0),0),"")&amp;IFERROR(VLOOKUP(JS$2&amp;$A14,'EU2'!$D:$E,MATCH("HOME",'EU2'!$D$1:$E$1,0),0),"")&amp;IFERROR(VLOOKUP(JS$2&amp;$A14,'EUC2'!$C:$F,MATCH("AWAY",'EUC2'!$C$1:$F$1,0),0),"")&amp;IFERROR(VLOOKUP(JS$2&amp;$A14,'EUC2'!$D:$E,MATCH("HOME",'EUC2'!$D$1:$E$1,0),0),"")</f>
        <v/>
      </c>
      <c r="JT14" s="25" t="str">
        <f>IFERROR(VLOOKUP(JT$2&amp;$B14,'FPL FIX2'!$N$1:$Q$400,MATCH("HOME",'FPL FIX2'!$N$1:$Q$1,0),0),"")&amp;IFERROR(VLOOKUP(JT$2&amp;$B14,'FPL FIX2'!$O$1:$P$400,MATCH("AWAY",'FPL FIX2'!$O$1:$P$1,0),0),"")&amp;IFERROR(VLOOKUP(JT$2&amp;$A14,'FA2'!$A:$D,MATCH("AWAY",'FA2'!$A$1:$D$1,0),0),"")&amp;IFERROR(VLOOKUP(JT$2&amp;$A14,'FA2'!$B:$C,MATCH("HOME",'FA2'!$B$1:$C$1,0),0),"")&amp;IFERROR(VLOOKUP(JT$2&amp;$A14,'EFL2'!$A:$D,MATCH("AWAY",'EFL2'!$A$1:$D$1,0),0),"")&amp;IFERROR(VLOOKUP(JT$2&amp;$A14,'EFL2'!$B:$C,MATCH("HOME",'EFL2'!$B$1:$C$1,0),0),"")&amp;IFERROR(VLOOKUP(JT$2&amp;$A14,'UCL2'!$C:$F,MATCH("AWAY",'UCL2'!$C$1:$F$1,0),0),"")&amp;IFERROR(VLOOKUP(JT$2&amp;$A14,'UCL2'!$D:$E,MATCH("HOME",'UCL2'!$D$1:$E$1,0),0),"")&amp;IFERROR(VLOOKUP(JT$2&amp;$A14,'EU2'!$C:$F,MATCH("AWAY",'EU2'!$C$1:$F$1,0),0),"")&amp;IFERROR(VLOOKUP(JT$2&amp;$A14,'EU2'!$D:$E,MATCH("HOME",'EU2'!$D$1:$E$1,0),0),"")&amp;IFERROR(VLOOKUP(JT$2&amp;$A14,'EUC2'!$C:$F,MATCH("AWAY",'EUC2'!$C$1:$F$1,0),0),"")&amp;IFERROR(VLOOKUP(JT$2&amp;$A14,'EUC2'!$D:$E,MATCH("HOME",'EUC2'!$D$1:$E$1,0),0),"")</f>
        <v/>
      </c>
      <c r="JU14" s="25" t="str">
        <f>IFERROR(VLOOKUP(JU$2&amp;$B14,'FPL FIX2'!$N$1:$Q$400,MATCH("HOME",'FPL FIX2'!$N$1:$Q$1,0),0),"")&amp;IFERROR(VLOOKUP(JU$2&amp;$B14,'FPL FIX2'!$O$1:$P$400,MATCH("AWAY",'FPL FIX2'!$O$1:$P$1,0),0),"")&amp;IFERROR(VLOOKUP(JU$2&amp;$A14,'FA2'!$A:$D,MATCH("AWAY",'FA2'!$A$1:$D$1,0),0),"")&amp;IFERROR(VLOOKUP(JU$2&amp;$A14,'FA2'!$B:$C,MATCH("HOME",'FA2'!$B$1:$C$1,0),0),"")&amp;IFERROR(VLOOKUP(JU$2&amp;$A14,'EFL2'!$A:$D,MATCH("AWAY",'EFL2'!$A$1:$D$1,0),0),"")&amp;IFERROR(VLOOKUP(JU$2&amp;$A14,'EFL2'!$B:$C,MATCH("HOME",'EFL2'!$B$1:$C$1,0),0),"")&amp;IFERROR(VLOOKUP(JU$2&amp;$A14,'UCL2'!$C:$F,MATCH("AWAY",'UCL2'!$C$1:$F$1,0),0),"")&amp;IFERROR(VLOOKUP(JU$2&amp;$A14,'UCL2'!$D:$E,MATCH("HOME",'UCL2'!$D$1:$E$1,0),0),"")&amp;IFERROR(VLOOKUP(JU$2&amp;$A14,'EU2'!$C:$F,MATCH("AWAY",'EU2'!$C$1:$F$1,0),0),"")&amp;IFERROR(VLOOKUP(JU$2&amp;$A14,'EU2'!$D:$E,MATCH("HOME",'EU2'!$D$1:$E$1,0),0),"")&amp;IFERROR(VLOOKUP(JU$2&amp;$A14,'EUC2'!$C:$F,MATCH("AWAY",'EUC2'!$C$1:$F$1,0),0),"")&amp;IFERROR(VLOOKUP(JU$2&amp;$A14,'EUC2'!$D:$E,MATCH("HOME",'EUC2'!$D$1:$E$1,0),0),"")</f>
        <v/>
      </c>
      <c r="JV14" s="25" t="str">
        <f>IFERROR(VLOOKUP(JV$2&amp;$B14,'FPL FIX2'!$N$1:$Q$400,MATCH("HOME",'FPL FIX2'!$N$1:$Q$1,0),0),"")&amp;IFERROR(VLOOKUP(JV$2&amp;$B14,'FPL FIX2'!$O$1:$P$400,MATCH("AWAY",'FPL FIX2'!$O$1:$P$1,0),0),"")&amp;IFERROR(VLOOKUP(JV$2&amp;$A14,'FA2'!$A:$D,MATCH("AWAY",'FA2'!$A$1:$D$1,0),0),"")&amp;IFERROR(VLOOKUP(JV$2&amp;$A14,'FA2'!$B:$C,MATCH("HOME",'FA2'!$B$1:$C$1,0),0),"")&amp;IFERROR(VLOOKUP(JV$2&amp;$A14,'EFL2'!$A:$D,MATCH("AWAY",'EFL2'!$A$1:$D$1,0),0),"")&amp;IFERROR(VLOOKUP(JV$2&amp;$A14,'EFL2'!$B:$C,MATCH("HOME",'EFL2'!$B$1:$C$1,0),0),"")&amp;IFERROR(VLOOKUP(JV$2&amp;$A14,'UCL2'!$C:$F,MATCH("AWAY",'UCL2'!$C$1:$F$1,0),0),"")&amp;IFERROR(VLOOKUP(JV$2&amp;$A14,'UCL2'!$D:$E,MATCH("HOME",'UCL2'!$D$1:$E$1,0),0),"")&amp;IFERROR(VLOOKUP(JV$2&amp;$A14,'EU2'!$C:$F,MATCH("AWAY",'EU2'!$C$1:$F$1,0),0),"")&amp;IFERROR(VLOOKUP(JV$2&amp;$A14,'EU2'!$D:$E,MATCH("HOME",'EU2'!$D$1:$E$1,0),0),"")&amp;IFERROR(VLOOKUP(JV$2&amp;$A14,'EUC2'!$C:$F,MATCH("AWAY",'EUC2'!$C$1:$F$1,0),0),"")&amp;IFERROR(VLOOKUP(JV$2&amp;$A14,'EUC2'!$D:$E,MATCH("HOME",'EUC2'!$D$1:$E$1,0),0),"")</f>
        <v/>
      </c>
      <c r="JW14" s="25" t="str">
        <f>IFERROR(VLOOKUP(JW$2&amp;$B14,'FPL FIX2'!$N$1:$Q$400,MATCH("HOME",'FPL FIX2'!$N$1:$Q$1,0),0),"")&amp;IFERROR(VLOOKUP(JW$2&amp;$B14,'FPL FIX2'!$O$1:$P$400,MATCH("AWAY",'FPL FIX2'!$O$1:$P$1,0),0),"")&amp;IFERROR(VLOOKUP(JW$2&amp;$A14,'FA2'!$A:$D,MATCH("AWAY",'FA2'!$A$1:$D$1,0),0),"")&amp;IFERROR(VLOOKUP(JW$2&amp;$A14,'FA2'!$B:$C,MATCH("HOME",'FA2'!$B$1:$C$1,0),0),"")&amp;IFERROR(VLOOKUP(JW$2&amp;$A14,'EFL2'!$A:$D,MATCH("AWAY",'EFL2'!$A$1:$D$1,0),0),"")&amp;IFERROR(VLOOKUP(JW$2&amp;$A14,'EFL2'!$B:$C,MATCH("HOME",'EFL2'!$B$1:$C$1,0),0),"")&amp;IFERROR(VLOOKUP(JW$2&amp;$A14,'UCL2'!$C:$F,MATCH("AWAY",'UCL2'!$C$1:$F$1,0),0),"")&amp;IFERROR(VLOOKUP(JW$2&amp;$A14,'UCL2'!$D:$E,MATCH("HOME",'UCL2'!$D$1:$E$1,0),0),"")&amp;IFERROR(VLOOKUP(JW$2&amp;$A14,'EU2'!$C:$F,MATCH("AWAY",'EU2'!$C$1:$F$1,0),0),"")&amp;IFERROR(VLOOKUP(JW$2&amp;$A14,'EU2'!$D:$E,MATCH("HOME",'EU2'!$D$1:$E$1,0),0),"")&amp;IFERROR(VLOOKUP(JW$2&amp;$A14,'EUC2'!$C:$F,MATCH("AWAY",'EUC2'!$C$1:$F$1,0),0),"")&amp;IFERROR(VLOOKUP(JW$2&amp;$A14,'EUC2'!$D:$E,MATCH("HOME",'EUC2'!$D$1:$E$1,0),0),"")</f>
        <v>ful</v>
      </c>
      <c r="JX14" s="25" t="str">
        <f>IFERROR(VLOOKUP(JX$2&amp;$B14,'FPL FIX2'!$N$1:$Q$400,MATCH("HOME",'FPL FIX2'!$N$1:$Q$1,0),0),"")&amp;IFERROR(VLOOKUP(JX$2&amp;$B14,'FPL FIX2'!$O$1:$P$400,MATCH("AWAY",'FPL FIX2'!$O$1:$P$1,0),0),"")&amp;IFERROR(VLOOKUP(JX$2&amp;$A14,'FA2'!$A:$D,MATCH("AWAY",'FA2'!$A$1:$D$1,0),0),"")&amp;IFERROR(VLOOKUP(JX$2&amp;$A14,'FA2'!$B:$C,MATCH("HOME",'FA2'!$B$1:$C$1,0),0),"")&amp;IFERROR(VLOOKUP(JX$2&amp;$A14,'EFL2'!$A:$D,MATCH("AWAY",'EFL2'!$A$1:$D$1,0),0),"")&amp;IFERROR(VLOOKUP(JX$2&amp;$A14,'EFL2'!$B:$C,MATCH("HOME",'EFL2'!$B$1:$C$1,0),0),"")&amp;IFERROR(VLOOKUP(JX$2&amp;$A14,'UCL2'!$C:$F,MATCH("AWAY",'UCL2'!$C$1:$F$1,0),0),"")&amp;IFERROR(VLOOKUP(JX$2&amp;$A14,'UCL2'!$D:$E,MATCH("HOME",'UCL2'!$D$1:$E$1,0),0),"")&amp;IFERROR(VLOOKUP(JX$2&amp;$A14,'EU2'!$C:$F,MATCH("AWAY",'EU2'!$C$1:$F$1,0),0),"")&amp;IFERROR(VLOOKUP(JX$2&amp;$A14,'EU2'!$D:$E,MATCH("HOME",'EU2'!$D$1:$E$1,0),0),"")&amp;IFERROR(VLOOKUP(JX$2&amp;$A14,'EUC2'!$C:$F,MATCH("AWAY",'EUC2'!$C$1:$F$1,0),0),"")&amp;IFERROR(VLOOKUP(JX$2&amp;$A14,'EUC2'!$D:$E,MATCH("HOME",'EUC2'!$D$1:$E$1,0),0),"")</f>
        <v/>
      </c>
      <c r="JY14" s="25" t="str">
        <f>IFERROR(VLOOKUP(JY$2&amp;$B14,'FPL FIX2'!$N$1:$Q$400,MATCH("HOME",'FPL FIX2'!$N$1:$Q$1,0),0),"")&amp;IFERROR(VLOOKUP(JY$2&amp;$B14,'FPL FIX2'!$O$1:$P$400,MATCH("AWAY",'FPL FIX2'!$O$1:$P$1,0),0),"")&amp;IFERROR(VLOOKUP(JY$2&amp;$A14,'FA2'!$A:$D,MATCH("AWAY",'FA2'!$A$1:$D$1,0),0),"")&amp;IFERROR(VLOOKUP(JY$2&amp;$A14,'FA2'!$B:$C,MATCH("HOME",'FA2'!$B$1:$C$1,0),0),"")&amp;IFERROR(VLOOKUP(JY$2&amp;$A14,'EFL2'!$A:$D,MATCH("AWAY",'EFL2'!$A$1:$D$1,0),0),"")&amp;IFERROR(VLOOKUP(JY$2&amp;$A14,'EFL2'!$B:$C,MATCH("HOME",'EFL2'!$B$1:$C$1,0),0),"")&amp;IFERROR(VLOOKUP(JY$2&amp;$A14,'UCL2'!$C:$F,MATCH("AWAY",'UCL2'!$C$1:$F$1,0),0),"")&amp;IFERROR(VLOOKUP(JY$2&amp;$A14,'UCL2'!$D:$E,MATCH("HOME",'UCL2'!$D$1:$E$1,0),0),"")&amp;IFERROR(VLOOKUP(JY$2&amp;$A14,'EU2'!$C:$F,MATCH("AWAY",'EU2'!$C$1:$F$1,0),0),"")&amp;IFERROR(VLOOKUP(JY$2&amp;$A14,'EU2'!$D:$E,MATCH("HOME",'EU2'!$D$1:$E$1,0),0),"")&amp;IFERROR(VLOOKUP(JY$2&amp;$A14,'EUC2'!$C:$F,MATCH("AWAY",'EUC2'!$C$1:$F$1,0),0),"")&amp;IFERROR(VLOOKUP(JY$2&amp;$A14,'EUC2'!$D:$E,MATCH("HOME",'EUC2'!$D$1:$E$1,0),0),"")</f>
        <v/>
      </c>
      <c r="JZ14" s="25" t="str">
        <f>IFERROR(VLOOKUP(JZ$2&amp;$B14,'FPL FIX2'!$N$1:$Q$400,MATCH("HOME",'FPL FIX2'!$N$1:$Q$1,0),0),"")&amp;IFERROR(VLOOKUP(JZ$2&amp;$B14,'FPL FIX2'!$O$1:$P$400,MATCH("AWAY",'FPL FIX2'!$O$1:$P$1,0),0),"")&amp;IFERROR(VLOOKUP(JZ$2&amp;$A14,'FA2'!$A:$D,MATCH("AWAY",'FA2'!$A$1:$D$1,0),0),"")&amp;IFERROR(VLOOKUP(JZ$2&amp;$A14,'FA2'!$B:$C,MATCH("HOME",'FA2'!$B$1:$C$1,0),0),"")&amp;IFERROR(VLOOKUP(JZ$2&amp;$A14,'EFL2'!$A:$D,MATCH("AWAY",'EFL2'!$A$1:$D$1,0),0),"")&amp;IFERROR(VLOOKUP(JZ$2&amp;$A14,'EFL2'!$B:$C,MATCH("HOME",'EFL2'!$B$1:$C$1,0),0),"")&amp;IFERROR(VLOOKUP(JZ$2&amp;$A14,'UCL2'!$C:$F,MATCH("AWAY",'UCL2'!$C$1:$F$1,0),0),"")&amp;IFERROR(VLOOKUP(JZ$2&amp;$A14,'UCL2'!$D:$E,MATCH("HOME",'UCL2'!$D$1:$E$1,0),0),"")&amp;IFERROR(VLOOKUP(JZ$2&amp;$A14,'EU2'!$C:$F,MATCH("AWAY",'EU2'!$C$1:$F$1,0),0),"")&amp;IFERROR(VLOOKUP(JZ$2&amp;$A14,'EU2'!$D:$E,MATCH("HOME",'EU2'!$D$1:$E$1,0),0),"")&amp;IFERROR(VLOOKUP(JZ$2&amp;$A14,'EUC2'!$C:$F,MATCH("AWAY",'EUC2'!$C$1:$F$1,0),0),"")&amp;IFERROR(VLOOKUP(JZ$2&amp;$A14,'EUC2'!$D:$E,MATCH("HOME",'EUC2'!$D$1:$E$1,0),0),"")</f>
        <v/>
      </c>
      <c r="KA14" s="25" t="str">
        <f>IFERROR(VLOOKUP(KA$2&amp;$B14,'FPL FIX2'!$N$1:$Q$400,MATCH("HOME",'FPL FIX2'!$N$1:$Q$1,0),0),"")&amp;IFERROR(VLOOKUP(KA$2&amp;$B14,'FPL FIX2'!$O$1:$P$400,MATCH("AWAY",'FPL FIX2'!$O$1:$P$1,0),0),"")&amp;IFERROR(VLOOKUP(KA$2&amp;$A14,'FA2'!$A:$D,MATCH("AWAY",'FA2'!$A$1:$D$1,0),0),"")&amp;IFERROR(VLOOKUP(KA$2&amp;$A14,'FA2'!$B:$C,MATCH("HOME",'FA2'!$B$1:$C$1,0),0),"")&amp;IFERROR(VLOOKUP(KA$2&amp;$A14,'EFL2'!$A:$D,MATCH("AWAY",'EFL2'!$A$1:$D$1,0),0),"")&amp;IFERROR(VLOOKUP(KA$2&amp;$A14,'EFL2'!$B:$C,MATCH("HOME",'EFL2'!$B$1:$C$1,0),0),"")&amp;IFERROR(VLOOKUP(KA$2&amp;$A14,'UCL2'!$C:$F,MATCH("AWAY",'UCL2'!$C$1:$F$1,0),0),"")&amp;IFERROR(VLOOKUP(KA$2&amp;$A14,'UCL2'!$D:$E,MATCH("HOME",'UCL2'!$D$1:$E$1,0),0),"")&amp;IFERROR(VLOOKUP(KA$2&amp;$A14,'EU2'!$C:$F,MATCH("AWAY",'EU2'!$C$1:$F$1,0),0),"")&amp;IFERROR(VLOOKUP(KA$2&amp;$A14,'EU2'!$D:$E,MATCH("HOME",'EU2'!$D$1:$E$1,0),0),"")&amp;IFERROR(VLOOKUP(KA$2&amp;$A14,'EUC2'!$C:$F,MATCH("AWAY",'EUC2'!$C$1:$F$1,0),0),"")&amp;IFERROR(VLOOKUP(KA$2&amp;$A14,'EUC2'!$D:$E,MATCH("HOME",'EUC2'!$D$1:$E$1,0),0),"")</f>
        <v/>
      </c>
      <c r="KB14" s="25" t="str">
        <f>IFERROR(VLOOKUP(KB$2&amp;$B14,'FPL FIX2'!$N$1:$Q$400,MATCH("HOME",'FPL FIX2'!$N$1:$Q$1,0),0),"")&amp;IFERROR(VLOOKUP(KB$2&amp;$B14,'FPL FIX2'!$O$1:$P$400,MATCH("AWAY",'FPL FIX2'!$O$1:$P$1,0),0),"")&amp;IFERROR(VLOOKUP(KB$2&amp;$A14,'FA2'!$A:$D,MATCH("AWAY",'FA2'!$A$1:$D$1,0),0),"")&amp;IFERROR(VLOOKUP(KB$2&amp;$A14,'FA2'!$B:$C,MATCH("HOME",'FA2'!$B$1:$C$1,0),0),"")&amp;IFERROR(VLOOKUP(KB$2&amp;$A14,'EFL2'!$A:$D,MATCH("AWAY",'EFL2'!$A$1:$D$1,0),0),"")&amp;IFERROR(VLOOKUP(KB$2&amp;$A14,'EFL2'!$B:$C,MATCH("HOME",'EFL2'!$B$1:$C$1,0),0),"")&amp;IFERROR(VLOOKUP(KB$2&amp;$A14,'UCL2'!$C:$F,MATCH("AWAY",'UCL2'!$C$1:$F$1,0),0),"")&amp;IFERROR(VLOOKUP(KB$2&amp;$A14,'UCL2'!$D:$E,MATCH("HOME",'UCL2'!$D$1:$E$1,0),0),"")&amp;IFERROR(VLOOKUP(KB$2&amp;$A14,'EU2'!$C:$F,MATCH("AWAY",'EU2'!$C$1:$F$1,0),0),"")&amp;IFERROR(VLOOKUP(KB$2&amp;$A14,'EU2'!$D:$E,MATCH("HOME",'EU2'!$D$1:$E$1,0),0),"")&amp;IFERROR(VLOOKUP(KB$2&amp;$A14,'EUC2'!$C:$F,MATCH("AWAY",'EUC2'!$C$1:$F$1,0),0),"")&amp;IFERROR(VLOOKUP(KB$2&amp;$A14,'EUC2'!$D:$E,MATCH("HOME",'EUC2'!$D$1:$E$1,0),0),"")</f>
        <v/>
      </c>
      <c r="KC14" s="25" t="str">
        <f>IFERROR(VLOOKUP(KC$2&amp;$B14,'FPL FIX2'!$N$1:$Q$400,MATCH("HOME",'FPL FIX2'!$N$1:$Q$1,0),0),"")&amp;IFERROR(VLOOKUP(KC$2&amp;$B14,'FPL FIX2'!$O$1:$P$400,MATCH("AWAY",'FPL FIX2'!$O$1:$P$1,0),0),"")&amp;IFERROR(VLOOKUP(KC$2&amp;$A14,'FA2'!$A:$D,MATCH("AWAY",'FA2'!$A$1:$D$1,0),0),"")&amp;IFERROR(VLOOKUP(KC$2&amp;$A14,'FA2'!$B:$C,MATCH("HOME",'FA2'!$B$1:$C$1,0),0),"")&amp;IFERROR(VLOOKUP(KC$2&amp;$A14,'EFL2'!$A:$D,MATCH("AWAY",'EFL2'!$A$1:$D$1,0),0),"")&amp;IFERROR(VLOOKUP(KC$2&amp;$A14,'EFL2'!$B:$C,MATCH("HOME",'EFL2'!$B$1:$C$1,0),0),"")&amp;IFERROR(VLOOKUP(KC$2&amp;$A14,'UCL2'!$C:$F,MATCH("AWAY",'UCL2'!$C$1:$F$1,0),0),"")&amp;IFERROR(VLOOKUP(KC$2&amp;$A14,'UCL2'!$D:$E,MATCH("HOME",'UCL2'!$D$1:$E$1,0),0),"")&amp;IFERROR(VLOOKUP(KC$2&amp;$A14,'EU2'!$C:$F,MATCH("AWAY",'EU2'!$C$1:$F$1,0),0),"")&amp;IFERROR(VLOOKUP(KC$2&amp;$A14,'EU2'!$D:$E,MATCH("HOME",'EU2'!$D$1:$E$1,0),0),"")&amp;IFERROR(VLOOKUP(KC$2&amp;$A14,'EUC2'!$C:$F,MATCH("AWAY",'EUC2'!$C$1:$F$1,0),0),"")&amp;IFERROR(VLOOKUP(KC$2&amp;$A14,'EUC2'!$D:$E,MATCH("HOME",'EUC2'!$D$1:$E$1,0),0),"")</f>
        <v/>
      </c>
      <c r="KD14" s="25" t="str">
        <f>IFERROR(VLOOKUP(KD$2&amp;$B14,'FPL FIX2'!$N$1:$Q$400,MATCH("HOME",'FPL FIX2'!$N$1:$Q$1,0),0),"")&amp;IFERROR(VLOOKUP(KD$2&amp;$B14,'FPL FIX2'!$O$1:$P$400,MATCH("AWAY",'FPL FIX2'!$O$1:$P$1,0),0),"")&amp;IFERROR(VLOOKUP(KD$2&amp;$A14,'FA2'!$A:$D,MATCH("AWAY",'FA2'!$A$1:$D$1,0),0),"")&amp;IFERROR(VLOOKUP(KD$2&amp;$A14,'FA2'!$B:$C,MATCH("HOME",'FA2'!$B$1:$C$1,0),0),"")&amp;IFERROR(VLOOKUP(KD$2&amp;$A14,'EFL2'!$A:$D,MATCH("AWAY",'EFL2'!$A$1:$D$1,0),0),"")&amp;IFERROR(VLOOKUP(KD$2&amp;$A14,'EFL2'!$B:$C,MATCH("HOME",'EFL2'!$B$1:$C$1,0),0),"")&amp;IFERROR(VLOOKUP(KD$2&amp;$A14,'UCL2'!$C:$F,MATCH("AWAY",'UCL2'!$C$1:$F$1,0),0),"")&amp;IFERROR(VLOOKUP(KD$2&amp;$A14,'UCL2'!$D:$E,MATCH("HOME",'UCL2'!$D$1:$E$1,0),0),"")&amp;IFERROR(VLOOKUP(KD$2&amp;$A14,'EU2'!$C:$F,MATCH("AWAY",'EU2'!$C$1:$F$1,0),0),"")&amp;IFERROR(VLOOKUP(KD$2&amp;$A14,'EU2'!$D:$E,MATCH("HOME",'EU2'!$D$1:$E$1,0),0),"")&amp;IFERROR(VLOOKUP(KD$2&amp;$A14,'EUC2'!$C:$F,MATCH("AWAY",'EUC2'!$C$1:$F$1,0),0),"")&amp;IFERROR(VLOOKUP(KD$2&amp;$A14,'EUC2'!$D:$E,MATCH("HOME",'EUC2'!$D$1:$E$1,0),0),"")</f>
        <v>LIV</v>
      </c>
      <c r="KE14" s="25" t="str">
        <f>IFERROR(VLOOKUP(KE$2&amp;$B14,'FPL FIX2'!$N$1:$Q$400,MATCH("HOME",'FPL FIX2'!$N$1:$Q$1,0),0),"")&amp;IFERROR(VLOOKUP(KE$2&amp;$B14,'FPL FIX2'!$O$1:$P$400,MATCH("AWAY",'FPL FIX2'!$O$1:$P$1,0),0),"")&amp;IFERROR(VLOOKUP(KE$2&amp;$A14,'FA2'!$A:$D,MATCH("AWAY",'FA2'!$A$1:$D$1,0),0),"")&amp;IFERROR(VLOOKUP(KE$2&amp;$A14,'FA2'!$B:$C,MATCH("HOME",'FA2'!$B$1:$C$1,0),0),"")&amp;IFERROR(VLOOKUP(KE$2&amp;$A14,'EFL2'!$A:$D,MATCH("AWAY",'EFL2'!$A$1:$D$1,0),0),"")&amp;IFERROR(VLOOKUP(KE$2&amp;$A14,'EFL2'!$B:$C,MATCH("HOME",'EFL2'!$B$1:$C$1,0),0),"")&amp;IFERROR(VLOOKUP(KE$2&amp;$A14,'UCL2'!$C:$F,MATCH("AWAY",'UCL2'!$C$1:$F$1,0),0),"")&amp;IFERROR(VLOOKUP(KE$2&amp;$A14,'UCL2'!$D:$E,MATCH("HOME",'UCL2'!$D$1:$E$1,0),0),"")&amp;IFERROR(VLOOKUP(KE$2&amp;$A14,'EU2'!$C:$F,MATCH("AWAY",'EU2'!$C$1:$F$1,0),0),"")&amp;IFERROR(VLOOKUP(KE$2&amp;$A14,'EU2'!$D:$E,MATCH("HOME",'EU2'!$D$1:$E$1,0),0),"")&amp;IFERROR(VLOOKUP(KE$2&amp;$A14,'EUC2'!$C:$F,MATCH("AWAY",'EUC2'!$C$1:$F$1,0),0),"")&amp;IFERROR(VLOOKUP(KE$2&amp;$A14,'EUC2'!$D:$E,MATCH("HOME",'EUC2'!$D$1:$E$1,0),0),"")</f>
        <v/>
      </c>
      <c r="KF14" s="25" t="str">
        <f>IFERROR(VLOOKUP(KF$2&amp;$B14,'FPL FIX2'!$N$1:$Q$400,MATCH("HOME",'FPL FIX2'!$N$1:$Q$1,0),0),"")&amp;IFERROR(VLOOKUP(KF$2&amp;$B14,'FPL FIX2'!$O$1:$P$400,MATCH("AWAY",'FPL FIX2'!$O$1:$P$1,0),0),"")&amp;IFERROR(VLOOKUP(KF$2&amp;$A14,'FA2'!$A:$D,MATCH("AWAY",'FA2'!$A$1:$D$1,0),0),"")&amp;IFERROR(VLOOKUP(KF$2&amp;$A14,'FA2'!$B:$C,MATCH("HOME",'FA2'!$B$1:$C$1,0),0),"")&amp;IFERROR(VLOOKUP(KF$2&amp;$A14,'EFL2'!$A:$D,MATCH("AWAY",'EFL2'!$A$1:$D$1,0),0),"")&amp;IFERROR(VLOOKUP(KF$2&amp;$A14,'EFL2'!$B:$C,MATCH("HOME",'EFL2'!$B$1:$C$1,0),0),"")&amp;IFERROR(VLOOKUP(KF$2&amp;$A14,'UCL2'!$C:$F,MATCH("AWAY",'UCL2'!$C$1:$F$1,0),0),"")&amp;IFERROR(VLOOKUP(KF$2&amp;$A14,'UCL2'!$D:$E,MATCH("HOME",'UCL2'!$D$1:$E$1,0),0),"")&amp;IFERROR(VLOOKUP(KF$2&amp;$A14,'EU2'!$C:$F,MATCH("AWAY",'EU2'!$C$1:$F$1,0),0),"")&amp;IFERROR(VLOOKUP(KF$2&amp;$A14,'EU2'!$D:$E,MATCH("HOME",'EU2'!$D$1:$E$1,0),0),"")&amp;IFERROR(VLOOKUP(KF$2&amp;$A14,'EUC2'!$C:$F,MATCH("AWAY",'EUC2'!$C$1:$F$1,0),0),"")&amp;IFERROR(VLOOKUP(KF$2&amp;$A14,'EUC2'!$D:$E,MATCH("HOME",'EUC2'!$D$1:$E$1,0),0),"")</f>
        <v/>
      </c>
      <c r="KG14" s="25" t="str">
        <f>IFERROR(VLOOKUP(KG$2&amp;$B14,'FPL FIX2'!$N$1:$Q$400,MATCH("HOME",'FPL FIX2'!$N$1:$Q$1,0),0),"")&amp;IFERROR(VLOOKUP(KG$2&amp;$B14,'FPL FIX2'!$O$1:$P$400,MATCH("AWAY",'FPL FIX2'!$O$1:$P$1,0),0),"")&amp;IFERROR(VLOOKUP(KG$2&amp;$A14,'FA2'!$A:$D,MATCH("AWAY",'FA2'!$A$1:$D$1,0),0),"")&amp;IFERROR(VLOOKUP(KG$2&amp;$A14,'FA2'!$B:$C,MATCH("HOME",'FA2'!$B$1:$C$1,0),0),"")&amp;IFERROR(VLOOKUP(KG$2&amp;$A14,'EFL2'!$A:$D,MATCH("AWAY",'EFL2'!$A$1:$D$1,0),0),"")&amp;IFERROR(VLOOKUP(KG$2&amp;$A14,'EFL2'!$B:$C,MATCH("HOME",'EFL2'!$B$1:$C$1,0),0),"")&amp;IFERROR(VLOOKUP(KG$2&amp;$A14,'UCL2'!$C:$F,MATCH("AWAY",'UCL2'!$C$1:$F$1,0),0),"")&amp;IFERROR(VLOOKUP(KG$2&amp;$A14,'UCL2'!$D:$E,MATCH("HOME",'UCL2'!$D$1:$E$1,0),0),"")&amp;IFERROR(VLOOKUP(KG$2&amp;$A14,'EU2'!$C:$F,MATCH("AWAY",'EU2'!$C$1:$F$1,0),0),"")&amp;IFERROR(VLOOKUP(KG$2&amp;$A14,'EU2'!$D:$E,MATCH("HOME",'EU2'!$D$1:$E$1,0),0),"")&amp;IFERROR(VLOOKUP(KG$2&amp;$A14,'EUC2'!$C:$F,MATCH("AWAY",'EUC2'!$C$1:$F$1,0),0),"")&amp;IFERROR(VLOOKUP(KG$2&amp;$A14,'EUC2'!$D:$E,MATCH("HOME",'EUC2'!$D$1:$E$1,0),0),"")</f>
        <v/>
      </c>
      <c r="KH14" s="25" t="str">
        <f>IFERROR(VLOOKUP(KH$2&amp;$B14,'FPL FIX2'!$N$1:$Q$400,MATCH("HOME",'FPL FIX2'!$N$1:$Q$1,0),0),"")&amp;IFERROR(VLOOKUP(KH$2&amp;$B14,'FPL FIX2'!$O$1:$P$400,MATCH("AWAY",'FPL FIX2'!$O$1:$P$1,0),0),"")&amp;IFERROR(VLOOKUP(KH$2&amp;$A14,'FA2'!$A:$D,MATCH("AWAY",'FA2'!$A$1:$D$1,0),0),"")&amp;IFERROR(VLOOKUP(KH$2&amp;$A14,'FA2'!$B:$C,MATCH("HOME",'FA2'!$B$1:$C$1,0),0),"")&amp;IFERROR(VLOOKUP(KH$2&amp;$A14,'EFL2'!$A:$D,MATCH("AWAY",'EFL2'!$A$1:$D$1,0),0),"")&amp;IFERROR(VLOOKUP(KH$2&amp;$A14,'EFL2'!$B:$C,MATCH("HOME",'EFL2'!$B$1:$C$1,0),0),"")&amp;IFERROR(VLOOKUP(KH$2&amp;$A14,'UCL2'!$C:$F,MATCH("AWAY",'UCL2'!$C$1:$F$1,0),0),"")&amp;IFERROR(VLOOKUP(KH$2&amp;$A14,'UCL2'!$D:$E,MATCH("HOME",'UCL2'!$D$1:$E$1,0),0),"")&amp;IFERROR(VLOOKUP(KH$2&amp;$A14,'EU2'!$C:$F,MATCH("AWAY",'EU2'!$C$1:$F$1,0),0),"")&amp;IFERROR(VLOOKUP(KH$2&amp;$A14,'EU2'!$D:$E,MATCH("HOME",'EU2'!$D$1:$E$1,0),0),"")&amp;IFERROR(VLOOKUP(KH$2&amp;$A14,'EUC2'!$C:$F,MATCH("AWAY",'EUC2'!$C$1:$F$1,0),0),"")&amp;IFERROR(VLOOKUP(KH$2&amp;$A14,'EUC2'!$D:$E,MATCH("HOME",'EUC2'!$D$1:$E$1,0),0),"")</f>
        <v/>
      </c>
      <c r="KI14" s="25" t="str">
        <f>IFERROR(VLOOKUP(KI$2&amp;$B14,'FPL FIX2'!$N$1:$Q$400,MATCH("HOME",'FPL FIX2'!$N$1:$Q$1,0),0),"")&amp;IFERROR(VLOOKUP(KI$2&amp;$B14,'FPL FIX2'!$O$1:$P$400,MATCH("AWAY",'FPL FIX2'!$O$1:$P$1,0),0),"")&amp;IFERROR(VLOOKUP(KI$2&amp;$A14,'FA2'!$A:$D,MATCH("AWAY",'FA2'!$A$1:$D$1,0),0),"")&amp;IFERROR(VLOOKUP(KI$2&amp;$A14,'FA2'!$B:$C,MATCH("HOME",'FA2'!$B$1:$C$1,0),0),"")&amp;IFERROR(VLOOKUP(KI$2&amp;$A14,'EFL2'!$A:$D,MATCH("AWAY",'EFL2'!$A$1:$D$1,0),0),"")&amp;IFERROR(VLOOKUP(KI$2&amp;$A14,'EFL2'!$B:$C,MATCH("HOME",'EFL2'!$B$1:$C$1,0),0),"")&amp;IFERROR(VLOOKUP(KI$2&amp;$A14,'UCL2'!$C:$F,MATCH("AWAY",'UCL2'!$C$1:$F$1,0),0),"")&amp;IFERROR(VLOOKUP(KI$2&amp;$A14,'UCL2'!$D:$E,MATCH("HOME",'UCL2'!$D$1:$E$1,0),0),"")&amp;IFERROR(VLOOKUP(KI$2&amp;$A14,'EU2'!$C:$F,MATCH("AWAY",'EU2'!$C$1:$F$1,0),0),"")&amp;IFERROR(VLOOKUP(KI$2&amp;$A14,'EU2'!$D:$E,MATCH("HOME",'EU2'!$D$1:$E$1,0),0),"")&amp;IFERROR(VLOOKUP(KI$2&amp;$A14,'EUC2'!$C:$F,MATCH("AWAY",'EUC2'!$C$1:$F$1,0),0),"")&amp;IFERROR(VLOOKUP(KI$2&amp;$A14,'EUC2'!$D:$E,MATCH("HOME",'EUC2'!$D$1:$E$1,0),0),"")</f>
        <v/>
      </c>
      <c r="KJ14" s="25" t="str">
        <f>IFERROR(VLOOKUP(KJ$2&amp;$B14,'FPL FIX2'!$N$1:$Q$400,MATCH("HOME",'FPL FIX2'!$N$1:$Q$1,0),0),"")&amp;IFERROR(VLOOKUP(KJ$2&amp;$B14,'FPL FIX2'!$O$1:$P$400,MATCH("AWAY",'FPL FIX2'!$O$1:$P$1,0),0),"")&amp;IFERROR(VLOOKUP(KJ$2&amp;$A14,'FA2'!$A:$D,MATCH("AWAY",'FA2'!$A$1:$D$1,0),0),"")&amp;IFERROR(VLOOKUP(KJ$2&amp;$A14,'FA2'!$B:$C,MATCH("HOME",'FA2'!$B$1:$C$1,0),0),"")&amp;IFERROR(VLOOKUP(KJ$2&amp;$A14,'EFL2'!$A:$D,MATCH("AWAY",'EFL2'!$A$1:$D$1,0),0),"")&amp;IFERROR(VLOOKUP(KJ$2&amp;$A14,'EFL2'!$B:$C,MATCH("HOME",'EFL2'!$B$1:$C$1,0),0),"")&amp;IFERROR(VLOOKUP(KJ$2&amp;$A14,'UCL2'!$C:$F,MATCH("AWAY",'UCL2'!$C$1:$F$1,0),0),"")&amp;IFERROR(VLOOKUP(KJ$2&amp;$A14,'UCL2'!$D:$E,MATCH("HOME",'UCL2'!$D$1:$E$1,0),0),"")&amp;IFERROR(VLOOKUP(KJ$2&amp;$A14,'EU2'!$C:$F,MATCH("AWAY",'EU2'!$C$1:$F$1,0),0),"")&amp;IFERROR(VLOOKUP(KJ$2&amp;$A14,'EU2'!$D:$E,MATCH("HOME",'EU2'!$D$1:$E$1,0),0),"")&amp;IFERROR(VLOOKUP(KJ$2&amp;$A14,'EUC2'!$C:$F,MATCH("AWAY",'EUC2'!$C$1:$F$1,0),0),"")&amp;IFERROR(VLOOKUP(KJ$2&amp;$A14,'EUC2'!$D:$E,MATCH("HOME",'EUC2'!$D$1:$E$1,0),0),"")</f>
        <v/>
      </c>
      <c r="KK14" s="25" t="str">
        <f>IFERROR(VLOOKUP(KK$2&amp;$B14,'FPL FIX2'!$N$1:$Q$400,MATCH("HOME",'FPL FIX2'!$N$1:$Q$1,0),0),"")&amp;IFERROR(VLOOKUP(KK$2&amp;$B14,'FPL FIX2'!$O$1:$P$400,MATCH("AWAY",'FPL FIX2'!$O$1:$P$1,0),0),"")&amp;IFERROR(VLOOKUP(KK$2&amp;$A14,'FA2'!$A:$D,MATCH("AWAY",'FA2'!$A$1:$D$1,0),0),"")&amp;IFERROR(VLOOKUP(KK$2&amp;$A14,'FA2'!$B:$C,MATCH("HOME",'FA2'!$B$1:$C$1,0),0),"")&amp;IFERROR(VLOOKUP(KK$2&amp;$A14,'EFL2'!$A:$D,MATCH("AWAY",'EFL2'!$A$1:$D$1,0),0),"")&amp;IFERROR(VLOOKUP(KK$2&amp;$A14,'EFL2'!$B:$C,MATCH("HOME",'EFL2'!$B$1:$C$1,0),0),"")&amp;IFERROR(VLOOKUP(KK$2&amp;$A14,'UCL2'!$C:$F,MATCH("AWAY",'UCL2'!$C$1:$F$1,0),0),"")&amp;IFERROR(VLOOKUP(KK$2&amp;$A14,'UCL2'!$D:$E,MATCH("HOME",'UCL2'!$D$1:$E$1,0),0),"")&amp;IFERROR(VLOOKUP(KK$2&amp;$A14,'EU2'!$C:$F,MATCH("AWAY",'EU2'!$C$1:$F$1,0),0),"")&amp;IFERROR(VLOOKUP(KK$2&amp;$A14,'EU2'!$D:$E,MATCH("HOME",'EU2'!$D$1:$E$1,0),0),"")&amp;IFERROR(VLOOKUP(KK$2&amp;$A14,'EUC2'!$C:$F,MATCH("AWAY",'EUC2'!$C$1:$F$1,0),0),"")&amp;IFERROR(VLOOKUP(KK$2&amp;$A14,'EUC2'!$D:$E,MATCH("HOME",'EUC2'!$D$1:$E$1,0),0),"")</f>
        <v>new</v>
      </c>
      <c r="KL14" s="25" t="str">
        <f>IFERROR(VLOOKUP(KL$2&amp;$B14,'FPL FIX2'!$N$1:$Q$400,MATCH("HOME",'FPL FIX2'!$N$1:$Q$1,0),0),"")&amp;IFERROR(VLOOKUP(KL$2&amp;$B14,'FPL FIX2'!$O$1:$P$400,MATCH("AWAY",'FPL FIX2'!$O$1:$P$1,0),0),"")&amp;IFERROR(VLOOKUP(KL$2&amp;$A14,'FA2'!$A:$D,MATCH("AWAY",'FA2'!$A$1:$D$1,0),0),"")&amp;IFERROR(VLOOKUP(KL$2&amp;$A14,'FA2'!$B:$C,MATCH("HOME",'FA2'!$B$1:$C$1,0),0),"")&amp;IFERROR(VLOOKUP(KL$2&amp;$A14,'EFL2'!$A:$D,MATCH("AWAY",'EFL2'!$A$1:$D$1,0),0),"")&amp;IFERROR(VLOOKUP(KL$2&amp;$A14,'EFL2'!$B:$C,MATCH("HOME",'EFL2'!$B$1:$C$1,0),0),"")&amp;IFERROR(VLOOKUP(KL$2&amp;$A14,'UCL2'!$C:$F,MATCH("AWAY",'UCL2'!$C$1:$F$1,0),0),"")&amp;IFERROR(VLOOKUP(KL$2&amp;$A14,'UCL2'!$D:$E,MATCH("HOME",'UCL2'!$D$1:$E$1,0),0),"")&amp;IFERROR(VLOOKUP(KL$2&amp;$A14,'EU2'!$C:$F,MATCH("AWAY",'EU2'!$C$1:$F$1,0),0),"")&amp;IFERROR(VLOOKUP(KL$2&amp;$A14,'EU2'!$D:$E,MATCH("HOME",'EU2'!$D$1:$E$1,0),0),"")&amp;IFERROR(VLOOKUP(KL$2&amp;$A14,'EUC2'!$C:$F,MATCH("AWAY",'EUC2'!$C$1:$F$1,0),0),"")&amp;IFERROR(VLOOKUP(KL$2&amp;$A14,'EUC2'!$D:$E,MATCH("HOME",'EUC2'!$D$1:$E$1,0),0),"")</f>
        <v/>
      </c>
      <c r="KM14" s="25" t="str">
        <f>IFERROR(VLOOKUP(KM$2&amp;$B14,'FPL FIX2'!$N$1:$Q$400,MATCH("HOME",'FPL FIX2'!$N$1:$Q$1,0),0),"")&amp;IFERROR(VLOOKUP(KM$2&amp;$B14,'FPL FIX2'!$O$1:$P$400,MATCH("AWAY",'FPL FIX2'!$O$1:$P$1,0),0),"")&amp;IFERROR(VLOOKUP(KM$2&amp;$A14,'FA2'!$A:$D,MATCH("AWAY",'FA2'!$A$1:$D$1,0),0),"")&amp;IFERROR(VLOOKUP(KM$2&amp;$A14,'FA2'!$B:$C,MATCH("HOME",'FA2'!$B$1:$C$1,0),0),"")&amp;IFERROR(VLOOKUP(KM$2&amp;$A14,'EFL2'!$A:$D,MATCH("AWAY",'EFL2'!$A$1:$D$1,0),0),"")&amp;IFERROR(VLOOKUP(KM$2&amp;$A14,'EFL2'!$B:$C,MATCH("HOME",'EFL2'!$B$1:$C$1,0),0),"")&amp;IFERROR(VLOOKUP(KM$2&amp;$A14,'UCL2'!$C:$F,MATCH("AWAY",'UCL2'!$C$1:$F$1,0),0),"")&amp;IFERROR(VLOOKUP(KM$2&amp;$A14,'UCL2'!$D:$E,MATCH("HOME",'UCL2'!$D$1:$E$1,0),0),"")&amp;IFERROR(VLOOKUP(KM$2&amp;$A14,'EU2'!$C:$F,MATCH("AWAY",'EU2'!$C$1:$F$1,0),0),"")&amp;IFERROR(VLOOKUP(KM$2&amp;$A14,'EU2'!$D:$E,MATCH("HOME",'EU2'!$D$1:$E$1,0),0),"")&amp;IFERROR(VLOOKUP(KM$2&amp;$A14,'EUC2'!$C:$F,MATCH("AWAY",'EUC2'!$C$1:$F$1,0),0),"")&amp;IFERROR(VLOOKUP(KM$2&amp;$A14,'EUC2'!$D:$E,MATCH("HOME",'EUC2'!$D$1:$E$1,0),0),"")</f>
        <v/>
      </c>
      <c r="KN14" s="25" t="str">
        <f>IFERROR(VLOOKUP(KN$2&amp;$B14,'FPL FIX2'!$N$1:$Q$400,MATCH("HOME",'FPL FIX2'!$N$1:$Q$1,0),0),"")&amp;IFERROR(VLOOKUP(KN$2&amp;$B14,'FPL FIX2'!$O$1:$P$400,MATCH("AWAY",'FPL FIX2'!$O$1:$P$1,0),0),"")&amp;IFERROR(VLOOKUP(KN$2&amp;$A14,'FA2'!$A:$D,MATCH("AWAY",'FA2'!$A$1:$D$1,0),0),"")&amp;IFERROR(VLOOKUP(KN$2&amp;$A14,'FA2'!$B:$C,MATCH("HOME",'FA2'!$B$1:$C$1,0),0),"")&amp;IFERROR(VLOOKUP(KN$2&amp;$A14,'EFL2'!$A:$D,MATCH("AWAY",'EFL2'!$A$1:$D$1,0),0),"")&amp;IFERROR(VLOOKUP(KN$2&amp;$A14,'EFL2'!$B:$C,MATCH("HOME",'EFL2'!$B$1:$C$1,0),0),"")&amp;IFERROR(VLOOKUP(KN$2&amp;$A14,'UCL2'!$C:$F,MATCH("AWAY",'UCL2'!$C$1:$F$1,0),0),"")&amp;IFERROR(VLOOKUP(KN$2&amp;$A14,'UCL2'!$D:$E,MATCH("HOME",'UCL2'!$D$1:$E$1,0),0),"")&amp;IFERROR(VLOOKUP(KN$2&amp;$A14,'EU2'!$C:$F,MATCH("AWAY",'EU2'!$C$1:$F$1,0),0),"")&amp;IFERROR(VLOOKUP(KN$2&amp;$A14,'EU2'!$D:$E,MATCH("HOME",'EU2'!$D$1:$E$1,0),0),"")&amp;IFERROR(VLOOKUP(KN$2&amp;$A14,'EUC2'!$C:$F,MATCH("AWAY",'EUC2'!$C$1:$F$1,0),0),"")&amp;IFERROR(VLOOKUP(KN$2&amp;$A14,'EUC2'!$D:$E,MATCH("HOME",'EUC2'!$D$1:$E$1,0),0),"")</f>
        <v/>
      </c>
      <c r="KO14" s="25" t="str">
        <f>IFERROR(VLOOKUP(KO$2&amp;$B14,'FPL FIX2'!$N$1:$Q$400,MATCH("HOME",'FPL FIX2'!$N$1:$Q$1,0),0),"")&amp;IFERROR(VLOOKUP(KO$2&amp;$B14,'FPL FIX2'!$O$1:$P$400,MATCH("AWAY",'FPL FIX2'!$O$1:$P$1,0),0),"")&amp;IFERROR(VLOOKUP(KO$2&amp;$A14,'FA2'!$A:$D,MATCH("AWAY",'FA2'!$A$1:$D$1,0),0),"")&amp;IFERROR(VLOOKUP(KO$2&amp;$A14,'FA2'!$B:$C,MATCH("HOME",'FA2'!$B$1:$C$1,0),0),"")&amp;IFERROR(VLOOKUP(KO$2&amp;$A14,'EFL2'!$A:$D,MATCH("AWAY",'EFL2'!$A$1:$D$1,0),0),"")&amp;IFERROR(VLOOKUP(KO$2&amp;$A14,'EFL2'!$B:$C,MATCH("HOME",'EFL2'!$B$1:$C$1,0),0),"")&amp;IFERROR(VLOOKUP(KO$2&amp;$A14,'UCL2'!$C:$F,MATCH("AWAY",'UCL2'!$C$1:$F$1,0),0),"")&amp;IFERROR(VLOOKUP(KO$2&amp;$A14,'UCL2'!$D:$E,MATCH("HOME",'UCL2'!$D$1:$E$1,0),0),"")&amp;IFERROR(VLOOKUP(KO$2&amp;$A14,'EU2'!$C:$F,MATCH("AWAY",'EU2'!$C$1:$F$1,0),0),"")&amp;IFERROR(VLOOKUP(KO$2&amp;$A14,'EU2'!$D:$E,MATCH("HOME",'EU2'!$D$1:$E$1,0),0),"")&amp;IFERROR(VLOOKUP(KO$2&amp;$A14,'EUC2'!$C:$F,MATCH("AWAY",'EUC2'!$C$1:$F$1,0),0),"")&amp;IFERROR(VLOOKUP(KO$2&amp;$A14,'EUC2'!$D:$E,MATCH("HOME",'EUC2'!$D$1:$E$1,0),0),"")</f>
        <v/>
      </c>
      <c r="KP14" s="25" t="str">
        <f>IFERROR(VLOOKUP(KP$2&amp;$B14,'FPL FIX2'!$N$1:$Q$400,MATCH("HOME",'FPL FIX2'!$N$1:$Q$1,0),0),"")&amp;IFERROR(VLOOKUP(KP$2&amp;$B14,'FPL FIX2'!$O$1:$P$400,MATCH("AWAY",'FPL FIX2'!$O$1:$P$1,0),0),"")&amp;IFERROR(VLOOKUP(KP$2&amp;$A14,'FA2'!$A:$D,MATCH("AWAY",'FA2'!$A$1:$D$1,0),0),"")&amp;IFERROR(VLOOKUP(KP$2&amp;$A14,'FA2'!$B:$C,MATCH("HOME",'FA2'!$B$1:$C$1,0),0),"")&amp;IFERROR(VLOOKUP(KP$2&amp;$A14,'EFL2'!$A:$D,MATCH("AWAY",'EFL2'!$A$1:$D$1,0),0),"")&amp;IFERROR(VLOOKUP(KP$2&amp;$A14,'EFL2'!$B:$C,MATCH("HOME",'EFL2'!$B$1:$C$1,0),0),"")&amp;IFERROR(VLOOKUP(KP$2&amp;$A14,'UCL2'!$C:$F,MATCH("AWAY",'UCL2'!$C$1:$F$1,0),0),"")&amp;IFERROR(VLOOKUP(KP$2&amp;$A14,'UCL2'!$D:$E,MATCH("HOME",'UCL2'!$D$1:$E$1,0),0),"")&amp;IFERROR(VLOOKUP(KP$2&amp;$A14,'EU2'!$C:$F,MATCH("AWAY",'EU2'!$C$1:$F$1,0),0),"")&amp;IFERROR(VLOOKUP(KP$2&amp;$A14,'EU2'!$D:$E,MATCH("HOME",'EU2'!$D$1:$E$1,0),0),"")&amp;IFERROR(VLOOKUP(KP$2&amp;$A14,'EUC2'!$C:$F,MATCH("AWAY",'EUC2'!$C$1:$F$1,0),0),"")&amp;IFERROR(VLOOKUP(KP$2&amp;$A14,'EUC2'!$D:$E,MATCH("HOME",'EUC2'!$D$1:$E$1,0),0),"")</f>
        <v/>
      </c>
      <c r="KQ14" s="25" t="str">
        <f>IFERROR(VLOOKUP(KQ$2&amp;$B14,'FPL FIX2'!$N$1:$Q$400,MATCH("HOME",'FPL FIX2'!$N$1:$Q$1,0),0),"")&amp;IFERROR(VLOOKUP(KQ$2&amp;$B14,'FPL FIX2'!$O$1:$P$400,MATCH("AWAY",'FPL FIX2'!$O$1:$P$1,0),0),"")&amp;IFERROR(VLOOKUP(KQ$2&amp;$A14,'FA2'!$A:$D,MATCH("AWAY",'FA2'!$A$1:$D$1,0),0),"")&amp;IFERROR(VLOOKUP(KQ$2&amp;$A14,'FA2'!$B:$C,MATCH("HOME",'FA2'!$B$1:$C$1,0),0),"")&amp;IFERROR(VLOOKUP(KQ$2&amp;$A14,'EFL2'!$A:$D,MATCH("AWAY",'EFL2'!$A$1:$D$1,0),0),"")&amp;IFERROR(VLOOKUP(KQ$2&amp;$A14,'EFL2'!$B:$C,MATCH("HOME",'EFL2'!$B$1:$C$1,0),0),"")&amp;IFERROR(VLOOKUP(KQ$2&amp;$A14,'UCL2'!$C:$F,MATCH("AWAY",'UCL2'!$C$1:$F$1,0),0),"")&amp;IFERROR(VLOOKUP(KQ$2&amp;$A14,'UCL2'!$D:$E,MATCH("HOME",'UCL2'!$D$1:$E$1,0),0),"")&amp;IFERROR(VLOOKUP(KQ$2&amp;$A14,'EU2'!$C:$F,MATCH("AWAY",'EU2'!$C$1:$F$1,0),0),"")&amp;IFERROR(VLOOKUP(KQ$2&amp;$A14,'EU2'!$D:$E,MATCH("HOME",'EU2'!$D$1:$E$1,0),0),"")&amp;IFERROR(VLOOKUP(KQ$2&amp;$A14,'EUC2'!$C:$F,MATCH("AWAY",'EUC2'!$C$1:$F$1,0),0),"")&amp;IFERROR(VLOOKUP(KQ$2&amp;$A14,'EUC2'!$D:$E,MATCH("HOME",'EUC2'!$D$1:$E$1,0),0),"")</f>
        <v>WHU</v>
      </c>
      <c r="KR14" s="25" t="str">
        <f>IFERROR(VLOOKUP(KR$2&amp;$B14,'FPL FIX2'!$N$1:$Q$400,MATCH("HOME",'FPL FIX2'!$N$1:$Q$1,0),0),"")&amp;IFERROR(VLOOKUP(KR$2&amp;$B14,'FPL FIX2'!$O$1:$P$400,MATCH("AWAY",'FPL FIX2'!$O$1:$P$1,0),0),"")&amp;IFERROR(VLOOKUP(KR$2&amp;$A14,'FA2'!$A:$D,MATCH("AWAY",'FA2'!$A$1:$D$1,0),0),"")&amp;IFERROR(VLOOKUP(KR$2&amp;$A14,'FA2'!$B:$C,MATCH("HOME",'FA2'!$B$1:$C$1,0),0),"")&amp;IFERROR(VLOOKUP(KR$2&amp;$A14,'EFL2'!$A:$D,MATCH("AWAY",'EFL2'!$A$1:$D$1,0),0),"")&amp;IFERROR(VLOOKUP(KR$2&amp;$A14,'EFL2'!$B:$C,MATCH("HOME",'EFL2'!$B$1:$C$1,0),0),"")&amp;IFERROR(VLOOKUP(KR$2&amp;$A14,'UCL2'!$C:$F,MATCH("AWAY",'UCL2'!$C$1:$F$1,0),0),"")&amp;IFERROR(VLOOKUP(KR$2&amp;$A14,'UCL2'!$D:$E,MATCH("HOME",'UCL2'!$D$1:$E$1,0),0),"")&amp;IFERROR(VLOOKUP(KR$2&amp;$A14,'EU2'!$C:$F,MATCH("AWAY",'EU2'!$C$1:$F$1,0),0),"")&amp;IFERROR(VLOOKUP(KR$2&amp;$A14,'EU2'!$D:$E,MATCH("HOME",'EU2'!$D$1:$E$1,0),0),"")&amp;IFERROR(VLOOKUP(KR$2&amp;$A14,'EUC2'!$C:$F,MATCH("AWAY",'EUC2'!$C$1:$F$1,0),0),"")&amp;IFERROR(VLOOKUP(KR$2&amp;$A14,'EUC2'!$D:$E,MATCH("HOME",'EUC2'!$D$1:$E$1,0),0),"")</f>
        <v/>
      </c>
      <c r="KS14" s="25" t="str">
        <f>IFERROR(VLOOKUP(KS$2&amp;$B14,'FPL FIX2'!$N$1:$Q$400,MATCH("HOME",'FPL FIX2'!$N$1:$Q$1,0),0),"")&amp;IFERROR(VLOOKUP(KS$2&amp;$B14,'FPL FIX2'!$O$1:$P$400,MATCH("AWAY",'FPL FIX2'!$O$1:$P$1,0),0),"")&amp;IFERROR(VLOOKUP(KS$2&amp;$A14,'FA2'!$A:$D,MATCH("AWAY",'FA2'!$A$1:$D$1,0),0),"")&amp;IFERROR(VLOOKUP(KS$2&amp;$A14,'FA2'!$B:$C,MATCH("HOME",'FA2'!$B$1:$C$1,0),0),"")&amp;IFERROR(VLOOKUP(KS$2&amp;$A14,'EFL2'!$A:$D,MATCH("AWAY",'EFL2'!$A$1:$D$1,0),0),"")&amp;IFERROR(VLOOKUP(KS$2&amp;$A14,'EFL2'!$B:$C,MATCH("HOME",'EFL2'!$B$1:$C$1,0),0),"")&amp;IFERROR(VLOOKUP(KS$2&amp;$A14,'UCL2'!$C:$F,MATCH("AWAY",'UCL2'!$C$1:$F$1,0),0),"")&amp;IFERROR(VLOOKUP(KS$2&amp;$A14,'UCL2'!$D:$E,MATCH("HOME",'UCL2'!$D$1:$E$1,0),0),"")&amp;IFERROR(VLOOKUP(KS$2&amp;$A14,'EU2'!$C:$F,MATCH("AWAY",'EU2'!$C$1:$F$1,0),0),"")&amp;IFERROR(VLOOKUP(KS$2&amp;$A14,'EU2'!$D:$E,MATCH("HOME",'EU2'!$D$1:$E$1,0),0),"")&amp;IFERROR(VLOOKUP(KS$2&amp;$A14,'EUC2'!$C:$F,MATCH("AWAY",'EUC2'!$C$1:$F$1,0),0),"")&amp;IFERROR(VLOOKUP(KS$2&amp;$A14,'EUC2'!$D:$E,MATCH("HOME",'EUC2'!$D$1:$E$1,0),0),"")</f>
        <v/>
      </c>
      <c r="KT14" s="25" t="str">
        <f>IFERROR(VLOOKUP(KT$2&amp;$B14,'FPL FIX2'!$N$1:$Q$400,MATCH("HOME",'FPL FIX2'!$N$1:$Q$1,0),0),"")&amp;IFERROR(VLOOKUP(KT$2&amp;$B14,'FPL FIX2'!$O$1:$P$400,MATCH("AWAY",'FPL FIX2'!$O$1:$P$1,0),0),"")&amp;IFERROR(VLOOKUP(KT$2&amp;$A14,'FA2'!$A:$D,MATCH("AWAY",'FA2'!$A$1:$D$1,0),0),"")&amp;IFERROR(VLOOKUP(KT$2&amp;$A14,'FA2'!$B:$C,MATCH("HOME",'FA2'!$B$1:$C$1,0),0),"")&amp;IFERROR(VLOOKUP(KT$2&amp;$A14,'EFL2'!$A:$D,MATCH("AWAY",'EFL2'!$A$1:$D$1,0),0),"")&amp;IFERROR(VLOOKUP(KT$2&amp;$A14,'EFL2'!$B:$C,MATCH("HOME",'EFL2'!$B$1:$C$1,0),0),"")&amp;IFERROR(VLOOKUP(KT$2&amp;$A14,'UCL2'!$C:$F,MATCH("AWAY",'UCL2'!$C$1:$F$1,0),0),"")&amp;IFERROR(VLOOKUP(KT$2&amp;$A14,'UCL2'!$D:$E,MATCH("HOME",'UCL2'!$D$1:$E$1,0),0),"")&amp;IFERROR(VLOOKUP(KT$2&amp;$A14,'EU2'!$C:$F,MATCH("AWAY",'EU2'!$C$1:$F$1,0),0),"")&amp;IFERROR(VLOOKUP(KT$2&amp;$A14,'EU2'!$D:$E,MATCH("HOME",'EU2'!$D$1:$E$1,0),0),"")&amp;IFERROR(VLOOKUP(KT$2&amp;$A14,'EUC2'!$C:$F,MATCH("AWAY",'EUC2'!$C$1:$F$1,0),0),"")&amp;IFERROR(VLOOKUP(KT$2&amp;$A14,'EUC2'!$D:$E,MATCH("HOME",'EUC2'!$D$1:$E$1,0),0),"")</f>
        <v/>
      </c>
      <c r="KU14" s="25" t="str">
        <f>IFERROR(VLOOKUP(KU$2&amp;$B14,'FPL FIX2'!$N$1:$Q$400,MATCH("HOME",'FPL FIX2'!$N$1:$Q$1,0),0),"")&amp;IFERROR(VLOOKUP(KU$2&amp;$B14,'FPL FIX2'!$O$1:$P$400,MATCH("AWAY",'FPL FIX2'!$O$1:$P$1,0),0),"")&amp;IFERROR(VLOOKUP(KU$2&amp;$A14,'FA2'!$A:$D,MATCH("AWAY",'FA2'!$A$1:$D$1,0),0),"")&amp;IFERROR(VLOOKUP(KU$2&amp;$A14,'FA2'!$B:$C,MATCH("HOME",'FA2'!$B$1:$C$1,0),0),"")&amp;IFERROR(VLOOKUP(KU$2&amp;$A14,'EFL2'!$A:$D,MATCH("AWAY",'EFL2'!$A$1:$D$1,0),0),"")&amp;IFERROR(VLOOKUP(KU$2&amp;$A14,'EFL2'!$B:$C,MATCH("HOME",'EFL2'!$B$1:$C$1,0),0),"")&amp;IFERROR(VLOOKUP(KU$2&amp;$A14,'UCL2'!$C:$F,MATCH("AWAY",'UCL2'!$C$1:$F$1,0),0),"")&amp;IFERROR(VLOOKUP(KU$2&amp;$A14,'UCL2'!$D:$E,MATCH("HOME",'UCL2'!$D$1:$E$1,0),0),"")&amp;IFERROR(VLOOKUP(KU$2&amp;$A14,'EU2'!$C:$F,MATCH("AWAY",'EU2'!$C$1:$F$1,0),0),"")&amp;IFERROR(VLOOKUP(KU$2&amp;$A14,'EU2'!$D:$E,MATCH("HOME",'EU2'!$D$1:$E$1,0),0),"")&amp;IFERROR(VLOOKUP(KU$2&amp;$A14,'EUC2'!$C:$F,MATCH("AWAY",'EUC2'!$C$1:$F$1,0),0),"")&amp;IFERROR(VLOOKUP(KU$2&amp;$A14,'EUC2'!$D:$E,MATCH("HOME",'EUC2'!$D$1:$E$1,0),0),"")</f>
        <v/>
      </c>
      <c r="KV14" s="25" t="str">
        <f>IFERROR(VLOOKUP(KV$2&amp;$B14,'FPL FIX2'!$N$1:$Q$400,MATCH("HOME",'FPL FIX2'!$N$1:$Q$1,0),0),"")&amp;IFERROR(VLOOKUP(KV$2&amp;$B14,'FPL FIX2'!$O$1:$P$400,MATCH("AWAY",'FPL FIX2'!$O$1:$P$1,0),0),"")&amp;IFERROR(VLOOKUP(KV$2&amp;$A14,'FA2'!$A:$D,MATCH("AWAY",'FA2'!$A$1:$D$1,0),0),"")&amp;IFERROR(VLOOKUP(KV$2&amp;$A14,'FA2'!$B:$C,MATCH("HOME",'FA2'!$B$1:$C$1,0),0),"")&amp;IFERROR(VLOOKUP(KV$2&amp;$A14,'EFL2'!$A:$D,MATCH("AWAY",'EFL2'!$A$1:$D$1,0),0),"")&amp;IFERROR(VLOOKUP(KV$2&amp;$A14,'EFL2'!$B:$C,MATCH("HOME",'EFL2'!$B$1:$C$1,0),0),"")&amp;IFERROR(VLOOKUP(KV$2&amp;$A14,'UCL2'!$C:$F,MATCH("AWAY",'UCL2'!$C$1:$F$1,0),0),"")&amp;IFERROR(VLOOKUP(KV$2&amp;$A14,'UCL2'!$D:$E,MATCH("HOME",'UCL2'!$D$1:$E$1,0),0),"")&amp;IFERROR(VLOOKUP(KV$2&amp;$A14,'EU2'!$C:$F,MATCH("AWAY",'EU2'!$C$1:$F$1,0),0),"")&amp;IFERROR(VLOOKUP(KV$2&amp;$A14,'EU2'!$D:$E,MATCH("HOME",'EU2'!$D$1:$E$1,0),0),"")&amp;IFERROR(VLOOKUP(KV$2&amp;$A14,'EUC2'!$C:$F,MATCH("AWAY",'EUC2'!$C$1:$F$1,0),0),"")&amp;IFERROR(VLOOKUP(KV$2&amp;$A14,'EUC2'!$D:$E,MATCH("HOME",'EUC2'!$D$1:$E$1,0),0),"")</f>
        <v/>
      </c>
      <c r="KW14" s="25" t="str">
        <f>IFERROR(VLOOKUP(KW$2&amp;$B14,'FPL FIX2'!$N$1:$Q$400,MATCH("HOME",'FPL FIX2'!$N$1:$Q$1,0),0),"")&amp;IFERROR(VLOOKUP(KW$2&amp;$B14,'FPL FIX2'!$O$1:$P$400,MATCH("AWAY",'FPL FIX2'!$O$1:$P$1,0),0),"")&amp;IFERROR(VLOOKUP(KW$2&amp;$A14,'FA2'!$A:$D,MATCH("AWAY",'FA2'!$A$1:$D$1,0),0),"")&amp;IFERROR(VLOOKUP(KW$2&amp;$A14,'FA2'!$B:$C,MATCH("HOME",'FA2'!$B$1:$C$1,0),0),"")&amp;IFERROR(VLOOKUP(KW$2&amp;$A14,'EFL2'!$A:$D,MATCH("AWAY",'EFL2'!$A$1:$D$1,0),0),"")&amp;IFERROR(VLOOKUP(KW$2&amp;$A14,'EFL2'!$B:$C,MATCH("HOME",'EFL2'!$B$1:$C$1,0),0),"")&amp;IFERROR(VLOOKUP(KW$2&amp;$A14,'UCL2'!$C:$F,MATCH("AWAY",'UCL2'!$C$1:$F$1,0),0),"")&amp;IFERROR(VLOOKUP(KW$2&amp;$A14,'UCL2'!$D:$E,MATCH("HOME",'UCL2'!$D$1:$E$1,0),0),"")&amp;IFERROR(VLOOKUP(KW$2&amp;$A14,'EU2'!$C:$F,MATCH("AWAY",'EU2'!$C$1:$F$1,0),0),"")&amp;IFERROR(VLOOKUP(KW$2&amp;$A14,'EU2'!$D:$E,MATCH("HOME",'EU2'!$D$1:$E$1,0),0),"")&amp;IFERROR(VLOOKUP(KW$2&amp;$A14,'EUC2'!$C:$F,MATCH("AWAY",'EUC2'!$C$1:$F$1,0),0),"")&amp;IFERROR(VLOOKUP(KW$2&amp;$A14,'EUC2'!$D:$E,MATCH("HOME",'EUC2'!$D$1:$E$1,0),0),"")</f>
        <v/>
      </c>
      <c r="KX14" s="25" t="str">
        <f>IFERROR(VLOOKUP(KX$2&amp;$B14,'FPL FIX2'!$N$1:$Q$400,MATCH("HOME",'FPL FIX2'!$N$1:$Q$1,0),0),"")&amp;IFERROR(VLOOKUP(KX$2&amp;$B14,'FPL FIX2'!$O$1:$P$400,MATCH("AWAY",'FPL FIX2'!$O$1:$P$1,0),0),"")&amp;IFERROR(VLOOKUP(KX$2&amp;$A14,'FA2'!$A:$D,MATCH("AWAY",'FA2'!$A$1:$D$1,0),0),"")&amp;IFERROR(VLOOKUP(KX$2&amp;$A14,'FA2'!$B:$C,MATCH("HOME",'FA2'!$B$1:$C$1,0),0),"")&amp;IFERROR(VLOOKUP(KX$2&amp;$A14,'EFL2'!$A:$D,MATCH("AWAY",'EFL2'!$A$1:$D$1,0),0),"")&amp;IFERROR(VLOOKUP(KX$2&amp;$A14,'EFL2'!$B:$C,MATCH("HOME",'EFL2'!$B$1:$C$1,0),0),"")&amp;IFERROR(VLOOKUP(KX$2&amp;$A14,'UCL2'!$C:$F,MATCH("AWAY",'UCL2'!$C$1:$F$1,0),0),"")&amp;IFERROR(VLOOKUP(KX$2&amp;$A14,'UCL2'!$D:$E,MATCH("HOME",'UCL2'!$D$1:$E$1,0),0),"")&amp;IFERROR(VLOOKUP(KX$2&amp;$A14,'EU2'!$C:$F,MATCH("AWAY",'EU2'!$C$1:$F$1,0),0),"")&amp;IFERROR(VLOOKUP(KX$2&amp;$A14,'EU2'!$D:$E,MATCH("HOME",'EU2'!$D$1:$E$1,0),0),"")&amp;IFERROR(VLOOKUP(KX$2&amp;$A14,'EUC2'!$C:$F,MATCH("AWAY",'EUC2'!$C$1:$F$1,0),0),"")&amp;IFERROR(VLOOKUP(KX$2&amp;$A14,'EUC2'!$D:$E,MATCH("HOME",'EUC2'!$D$1:$E$1,0),0),"")</f>
        <v/>
      </c>
      <c r="KY14" s="25" t="str">
        <f>IFERROR(VLOOKUP(KY$2&amp;$B14,'FPL FIX2'!$N$1:$Q$400,MATCH("HOME",'FPL FIX2'!$N$1:$Q$1,0),0),"")&amp;IFERROR(VLOOKUP(KY$2&amp;$B14,'FPL FIX2'!$O$1:$P$400,MATCH("AWAY",'FPL FIX2'!$O$1:$P$1,0),0),"")&amp;IFERROR(VLOOKUP(KY$2&amp;$A14,'FA2'!$A:$D,MATCH("AWAY",'FA2'!$A$1:$D$1,0),0),"")&amp;IFERROR(VLOOKUP(KY$2&amp;$A14,'FA2'!$B:$C,MATCH("HOME",'FA2'!$B$1:$C$1,0),0),"")&amp;IFERROR(VLOOKUP(KY$2&amp;$A14,'EFL2'!$A:$D,MATCH("AWAY",'EFL2'!$A$1:$D$1,0),0),"")&amp;IFERROR(VLOOKUP(KY$2&amp;$A14,'EFL2'!$B:$C,MATCH("HOME",'EFL2'!$B$1:$C$1,0),0),"")&amp;IFERROR(VLOOKUP(KY$2&amp;$A14,'UCL2'!$C:$F,MATCH("AWAY",'UCL2'!$C$1:$F$1,0),0),"")&amp;IFERROR(VLOOKUP(KY$2&amp;$A14,'UCL2'!$D:$E,MATCH("HOME",'UCL2'!$D$1:$E$1,0),0),"")&amp;IFERROR(VLOOKUP(KY$2&amp;$A14,'EU2'!$C:$F,MATCH("AWAY",'EU2'!$C$1:$F$1,0),0),"")&amp;IFERROR(VLOOKUP(KY$2&amp;$A14,'EU2'!$D:$E,MATCH("HOME",'EU2'!$D$1:$E$1,0),0),"")&amp;IFERROR(VLOOKUP(KY$2&amp;$A14,'EUC2'!$C:$F,MATCH("AWAY",'EUC2'!$C$1:$F$1,0),0),"")&amp;IFERROR(VLOOKUP(KY$2&amp;$A14,'EUC2'!$D:$E,MATCH("HOME",'EUC2'!$D$1:$E$1,0),0),"")</f>
        <v/>
      </c>
      <c r="KZ14" s="25" t="str">
        <f>IFERROR(VLOOKUP(KZ$2&amp;$B14,'FPL FIX2'!$N$1:$Q$400,MATCH("HOME",'FPL FIX2'!$N$1:$Q$1,0),0),"")&amp;IFERROR(VLOOKUP(KZ$2&amp;$B14,'FPL FIX2'!$O$1:$P$400,MATCH("AWAY",'FPL FIX2'!$O$1:$P$1,0),0),"")&amp;IFERROR(VLOOKUP(KZ$2&amp;$A14,'FA2'!$A:$D,MATCH("AWAY",'FA2'!$A$1:$D$1,0),0),"")&amp;IFERROR(VLOOKUP(KZ$2&amp;$A14,'FA2'!$B:$C,MATCH("HOME",'FA2'!$B$1:$C$1,0),0),"")&amp;IFERROR(VLOOKUP(KZ$2&amp;$A14,'EFL2'!$A:$D,MATCH("AWAY",'EFL2'!$A$1:$D$1,0),0),"")&amp;IFERROR(VLOOKUP(KZ$2&amp;$A14,'EFL2'!$B:$C,MATCH("HOME",'EFL2'!$B$1:$C$1,0),0),"")&amp;IFERROR(VLOOKUP(KZ$2&amp;$A14,'UCL2'!$C:$F,MATCH("AWAY",'UCL2'!$C$1:$F$1,0),0),"")&amp;IFERROR(VLOOKUP(KZ$2&amp;$A14,'UCL2'!$D:$E,MATCH("HOME",'UCL2'!$D$1:$E$1,0),0),"")&amp;IFERROR(VLOOKUP(KZ$2&amp;$A14,'EU2'!$C:$F,MATCH("AWAY",'EU2'!$C$1:$F$1,0),0),"")&amp;IFERROR(VLOOKUP(KZ$2&amp;$A14,'EU2'!$D:$E,MATCH("HOME",'EU2'!$D$1:$E$1,0),0),"")&amp;IFERROR(VLOOKUP(KZ$2&amp;$A14,'EUC2'!$C:$F,MATCH("AWAY",'EUC2'!$C$1:$F$1,0),0),"")&amp;IFERROR(VLOOKUP(KZ$2&amp;$A14,'EUC2'!$D:$E,MATCH("HOME",'EUC2'!$D$1:$E$1,0),0),"")</f>
        <v/>
      </c>
      <c r="LA14" s="25" t="str">
        <f>IFERROR(VLOOKUP(LA$2&amp;$B14,'FPL FIX2'!$N$1:$Q$400,MATCH("HOME",'FPL FIX2'!$N$1:$Q$1,0),0),"")&amp;IFERROR(VLOOKUP(LA$2&amp;$B14,'FPL FIX2'!$O$1:$P$400,MATCH("AWAY",'FPL FIX2'!$O$1:$P$1,0),0),"")&amp;IFERROR(VLOOKUP(LA$2&amp;$A14,'FA2'!$A:$D,MATCH("AWAY",'FA2'!$A$1:$D$1,0),0),"")&amp;IFERROR(VLOOKUP(LA$2&amp;$A14,'FA2'!$B:$C,MATCH("HOME",'FA2'!$B$1:$C$1,0),0),"")&amp;IFERROR(VLOOKUP(LA$2&amp;$A14,'EFL2'!$A:$D,MATCH("AWAY",'EFL2'!$A$1:$D$1,0),0),"")&amp;IFERROR(VLOOKUP(LA$2&amp;$A14,'EFL2'!$B:$C,MATCH("HOME",'EFL2'!$B$1:$C$1,0),0),"")&amp;IFERROR(VLOOKUP(LA$2&amp;$A14,'UCL2'!$C:$F,MATCH("AWAY",'UCL2'!$C$1:$F$1,0),0),"")&amp;IFERROR(VLOOKUP(LA$2&amp;$A14,'UCL2'!$D:$E,MATCH("HOME",'UCL2'!$D$1:$E$1,0),0),"")&amp;IFERROR(VLOOKUP(LA$2&amp;$A14,'EU2'!$C:$F,MATCH("AWAY",'EU2'!$C$1:$F$1,0),0),"")&amp;IFERROR(VLOOKUP(LA$2&amp;$A14,'EU2'!$D:$E,MATCH("HOME",'EU2'!$D$1:$E$1,0),0),"")&amp;IFERROR(VLOOKUP(LA$2&amp;$A14,'EUC2'!$C:$F,MATCH("AWAY",'EUC2'!$C$1:$F$1,0),0),"")&amp;IFERROR(VLOOKUP(LA$2&amp;$A14,'EUC2'!$D:$E,MATCH("HOME",'EUC2'!$D$1:$E$1,0),0),"")</f>
        <v/>
      </c>
      <c r="LB14" s="25" t="str">
        <f>IFERROR(VLOOKUP(LB$2&amp;$B14,'FPL FIX2'!$N$1:$Q$400,MATCH("HOME",'FPL FIX2'!$N$1:$Q$1,0),0),"")&amp;IFERROR(VLOOKUP(LB$2&amp;$B14,'FPL FIX2'!$O$1:$P$400,MATCH("AWAY",'FPL FIX2'!$O$1:$P$1,0),0),"")&amp;IFERROR(VLOOKUP(LB$2&amp;$A14,'FA2'!$A:$D,MATCH("AWAY",'FA2'!$A$1:$D$1,0),0),"")&amp;IFERROR(VLOOKUP(LB$2&amp;$A14,'FA2'!$B:$C,MATCH("HOME",'FA2'!$B$1:$C$1,0),0),"")&amp;IFERROR(VLOOKUP(LB$2&amp;$A14,'EFL2'!$A:$D,MATCH("AWAY",'EFL2'!$A$1:$D$1,0),0),"")&amp;IFERROR(VLOOKUP(LB$2&amp;$A14,'EFL2'!$B:$C,MATCH("HOME",'EFL2'!$B$1:$C$1,0),0),"")&amp;IFERROR(VLOOKUP(LB$2&amp;$A14,'UCL2'!$C:$F,MATCH("AWAY",'UCL2'!$C$1:$F$1,0),0),"")&amp;IFERROR(VLOOKUP(LB$2&amp;$A14,'UCL2'!$D:$E,MATCH("HOME",'UCL2'!$D$1:$E$1,0),0),"")&amp;IFERROR(VLOOKUP(LB$2&amp;$A14,'EU2'!$C:$F,MATCH("AWAY",'EU2'!$C$1:$F$1,0),0),"")&amp;IFERROR(VLOOKUP(LB$2&amp;$A14,'EU2'!$D:$E,MATCH("HOME",'EU2'!$D$1:$E$1,0),0),"")&amp;IFERROR(VLOOKUP(LB$2&amp;$A14,'EUC2'!$C:$F,MATCH("AWAY",'EUC2'!$C$1:$F$1,0),0),"")&amp;IFERROR(VLOOKUP(LB$2&amp;$A14,'EUC2'!$D:$E,MATCH("HOME",'EUC2'!$D$1:$E$1,0),0),"")</f>
        <v/>
      </c>
      <c r="LC14" s="25" t="str">
        <f>IFERROR(VLOOKUP(LC$2&amp;$B14,'FPL FIX2'!$N$1:$Q$400,MATCH("HOME",'FPL FIX2'!$N$1:$Q$1,0),0),"")&amp;IFERROR(VLOOKUP(LC$2&amp;$B14,'FPL FIX2'!$O$1:$P$400,MATCH("AWAY",'FPL FIX2'!$O$1:$P$1,0),0),"")&amp;IFERROR(VLOOKUP(LC$2&amp;$A14,'FA2'!$A:$D,MATCH("AWAY",'FA2'!$A$1:$D$1,0),0),"")&amp;IFERROR(VLOOKUP(LC$2&amp;$A14,'FA2'!$B:$C,MATCH("HOME",'FA2'!$B$1:$C$1,0),0),"")&amp;IFERROR(VLOOKUP(LC$2&amp;$A14,'EFL2'!$A:$D,MATCH("AWAY",'EFL2'!$A$1:$D$1,0),0),"")&amp;IFERROR(VLOOKUP(LC$2&amp;$A14,'EFL2'!$B:$C,MATCH("HOME",'EFL2'!$B$1:$C$1,0),0),"")&amp;IFERROR(VLOOKUP(LC$2&amp;$A14,'UCL2'!$C:$F,MATCH("AWAY",'UCL2'!$C$1:$F$1,0),0),"")&amp;IFERROR(VLOOKUP(LC$2&amp;$A14,'UCL2'!$D:$E,MATCH("HOME",'UCL2'!$D$1:$E$1,0),0),"")&amp;IFERROR(VLOOKUP(LC$2&amp;$A14,'EU2'!$C:$F,MATCH("AWAY",'EU2'!$C$1:$F$1,0),0),"")&amp;IFERROR(VLOOKUP(LC$2&amp;$A14,'EU2'!$D:$E,MATCH("HOME",'EU2'!$D$1:$E$1,0),0),"")&amp;IFERROR(VLOOKUP(LC$2&amp;$A14,'EUC2'!$C:$F,MATCH("AWAY",'EUC2'!$C$1:$F$1,0),0),"")&amp;IFERROR(VLOOKUP(LC$2&amp;$A14,'EUC2'!$D:$E,MATCH("HOME",'EUC2'!$D$1:$E$1,0),0),"")</f>
        <v/>
      </c>
      <c r="LD14" s="25" t="str">
        <f>IFERROR(VLOOKUP(LD$2&amp;$B14,'FPL FIX2'!$N$1:$Q$400,MATCH("HOME",'FPL FIX2'!$N$1:$Q$1,0),0),"")&amp;IFERROR(VLOOKUP(LD$2&amp;$B14,'FPL FIX2'!$O$1:$P$400,MATCH("AWAY",'FPL FIX2'!$O$1:$P$1,0),0),"")&amp;IFERROR(VLOOKUP(LD$2&amp;$A14,'FA2'!$A:$D,MATCH("AWAY",'FA2'!$A$1:$D$1,0),0),"")&amp;IFERROR(VLOOKUP(LD$2&amp;$A14,'FA2'!$B:$C,MATCH("HOME",'FA2'!$B$1:$C$1,0),0),"")&amp;IFERROR(VLOOKUP(LD$2&amp;$A14,'EFL2'!$A:$D,MATCH("AWAY",'EFL2'!$A$1:$D$1,0),0),"")&amp;IFERROR(VLOOKUP(LD$2&amp;$A14,'EFL2'!$B:$C,MATCH("HOME",'EFL2'!$B$1:$C$1,0),0),"")&amp;IFERROR(VLOOKUP(LD$2&amp;$A14,'UCL2'!$C:$F,MATCH("AWAY",'UCL2'!$C$1:$F$1,0),0),"")&amp;IFERROR(VLOOKUP(LD$2&amp;$A14,'UCL2'!$D:$E,MATCH("HOME",'UCL2'!$D$1:$E$1,0),0),"")&amp;IFERROR(VLOOKUP(LD$2&amp;$A14,'EU2'!$C:$F,MATCH("AWAY",'EU2'!$C$1:$F$1,0),0),"")&amp;IFERROR(VLOOKUP(LD$2&amp;$A14,'EU2'!$D:$E,MATCH("HOME",'EU2'!$D$1:$E$1,0),0),"")&amp;IFERROR(VLOOKUP(LD$2&amp;$A14,'EUC2'!$C:$F,MATCH("AWAY",'EUC2'!$C$1:$F$1,0),0),"")&amp;IFERROR(VLOOKUP(LD$2&amp;$A14,'EUC2'!$D:$E,MATCH("HOME",'EUC2'!$D$1:$E$1,0),0),"")</f>
        <v/>
      </c>
      <c r="LE14" s="25" t="str">
        <f>IFERROR(VLOOKUP(LE$2&amp;$B14,'FPL FIX2'!$N$1:$Q$400,MATCH("HOME",'FPL FIX2'!$N$1:$Q$1,0),0),"")&amp;IFERROR(VLOOKUP(LE$2&amp;$B14,'FPL FIX2'!$O$1:$P$400,MATCH("AWAY",'FPL FIX2'!$O$1:$P$1,0),0),"")&amp;IFERROR(VLOOKUP(LE$2&amp;$A14,'FA2'!$A:$D,MATCH("AWAY",'FA2'!$A$1:$D$1,0),0),"")&amp;IFERROR(VLOOKUP(LE$2&amp;$A14,'FA2'!$B:$C,MATCH("HOME",'FA2'!$B$1:$C$1,0),0),"")&amp;IFERROR(VLOOKUP(LE$2&amp;$A14,'EFL2'!$A:$D,MATCH("AWAY",'EFL2'!$A$1:$D$1,0),0),"")&amp;IFERROR(VLOOKUP(LE$2&amp;$A14,'EFL2'!$B:$C,MATCH("HOME",'EFL2'!$B$1:$C$1,0),0),"")&amp;IFERROR(VLOOKUP(LE$2&amp;$A14,'UCL2'!$C:$F,MATCH("AWAY",'UCL2'!$C$1:$F$1,0),0),"")&amp;IFERROR(VLOOKUP(LE$2&amp;$A14,'UCL2'!$D:$E,MATCH("HOME",'UCL2'!$D$1:$E$1,0),0),"")&amp;IFERROR(VLOOKUP(LE$2&amp;$A14,'EU2'!$C:$F,MATCH("AWAY",'EU2'!$C$1:$F$1,0),0),"")&amp;IFERROR(VLOOKUP(LE$2&amp;$A14,'EU2'!$D:$E,MATCH("HOME",'EU2'!$D$1:$E$1,0),0),"")&amp;IFERROR(VLOOKUP(LE$2&amp;$A14,'EUC2'!$C:$F,MATCH("AWAY",'EUC2'!$C$1:$F$1,0),0),"")&amp;IFERROR(VLOOKUP(LE$2&amp;$A14,'EUC2'!$D:$E,MATCH("HOME",'EUC2'!$D$1:$E$1,0),0),"")</f>
        <v/>
      </c>
      <c r="LF14" s="25" t="str">
        <f>IFERROR(VLOOKUP(LF$2&amp;$B14,'FPL FIX2'!$N$1:$Q$400,MATCH("HOME",'FPL FIX2'!$N$1:$Q$1,0),0),"")&amp;IFERROR(VLOOKUP(LF$2&amp;$B14,'FPL FIX2'!$O$1:$P$400,MATCH("AWAY",'FPL FIX2'!$O$1:$P$1,0),0),"")&amp;IFERROR(VLOOKUP(LF$2&amp;$A14,'FA2'!$A:$D,MATCH("AWAY",'FA2'!$A$1:$D$1,0),0),"")&amp;IFERROR(VLOOKUP(LF$2&amp;$A14,'FA2'!$B:$C,MATCH("HOME",'FA2'!$B$1:$C$1,0),0),"")&amp;IFERROR(VLOOKUP(LF$2&amp;$A14,'EFL2'!$A:$D,MATCH("AWAY",'EFL2'!$A$1:$D$1,0),0),"")&amp;IFERROR(VLOOKUP(LF$2&amp;$A14,'EFL2'!$B:$C,MATCH("HOME",'EFL2'!$B$1:$C$1,0),0),"")&amp;IFERROR(VLOOKUP(LF$2&amp;$A14,'UCL2'!$C:$F,MATCH("AWAY",'UCL2'!$C$1:$F$1,0),0),"")&amp;IFERROR(VLOOKUP(LF$2&amp;$A14,'UCL2'!$D:$E,MATCH("HOME",'UCL2'!$D$1:$E$1,0),0),"")&amp;IFERROR(VLOOKUP(LF$2&amp;$A14,'EU2'!$C:$F,MATCH("AWAY",'EU2'!$C$1:$F$1,0),0),"")&amp;IFERROR(VLOOKUP(LF$2&amp;$A14,'EU2'!$D:$E,MATCH("HOME",'EU2'!$D$1:$E$1,0),0),"")&amp;IFERROR(VLOOKUP(LF$2&amp;$A14,'EUC2'!$C:$F,MATCH("AWAY",'EUC2'!$C$1:$F$1,0),0),"")&amp;IFERROR(VLOOKUP(LF$2&amp;$A14,'EUC2'!$D:$E,MATCH("HOME",'EUC2'!$D$1:$E$1,0),0),"")</f>
        <v/>
      </c>
      <c r="LG14" s="25" t="str">
        <f>IFERROR(VLOOKUP(LG$2&amp;$B14,'FPL FIX2'!$N$1:$Q$400,MATCH("HOME",'FPL FIX2'!$N$1:$Q$1,0),0),"")&amp;IFERROR(VLOOKUP(LG$2&amp;$B14,'FPL FIX2'!$O$1:$P$400,MATCH("AWAY",'FPL FIX2'!$O$1:$P$1,0),0),"")&amp;IFERROR(VLOOKUP(LG$2&amp;$A14,'FA2'!$A:$D,MATCH("AWAY",'FA2'!$A$1:$D$1,0),0),"")&amp;IFERROR(VLOOKUP(LG$2&amp;$A14,'FA2'!$B:$C,MATCH("HOME",'FA2'!$B$1:$C$1,0),0),"")&amp;IFERROR(VLOOKUP(LG$2&amp;$A14,'EFL2'!$A:$D,MATCH("AWAY",'EFL2'!$A$1:$D$1,0),0),"")&amp;IFERROR(VLOOKUP(LG$2&amp;$A14,'EFL2'!$B:$C,MATCH("HOME",'EFL2'!$B$1:$C$1,0),0),"")&amp;IFERROR(VLOOKUP(LG$2&amp;$A14,'UCL2'!$C:$F,MATCH("AWAY",'UCL2'!$C$1:$F$1,0),0),"")&amp;IFERROR(VLOOKUP(LG$2&amp;$A14,'UCL2'!$D:$E,MATCH("HOME",'UCL2'!$D$1:$E$1,0),0),"")&amp;IFERROR(VLOOKUP(LG$2&amp;$A14,'EU2'!$C:$F,MATCH("AWAY",'EU2'!$C$1:$F$1,0),0),"")&amp;IFERROR(VLOOKUP(LG$2&amp;$A14,'EU2'!$D:$E,MATCH("HOME",'EU2'!$D$1:$E$1,0),0),"")&amp;IFERROR(VLOOKUP(LG$2&amp;$A14,'EUC2'!$C:$F,MATCH("AWAY",'EUC2'!$C$1:$F$1,0),0),"")&amp;IFERROR(VLOOKUP(LG$2&amp;$A14,'EUC2'!$D:$E,MATCH("HOME",'EUC2'!$D$1:$E$1,0),0),"")</f>
        <v/>
      </c>
      <c r="LH14" s="25" t="str">
        <f>IFERROR(VLOOKUP(LH$2&amp;$B14,'FPL FIX2'!$N$1:$Q$400,MATCH("HOME",'FPL FIX2'!$N$1:$Q$1,0),0),"")&amp;IFERROR(VLOOKUP(LH$2&amp;$B14,'FPL FIX2'!$O$1:$P$400,MATCH("AWAY",'FPL FIX2'!$O$1:$P$1,0),0),"")&amp;IFERROR(VLOOKUP(LH$2&amp;$A14,'FA2'!$A:$D,MATCH("AWAY",'FA2'!$A$1:$D$1,0),0),"")&amp;IFERROR(VLOOKUP(LH$2&amp;$A14,'FA2'!$B:$C,MATCH("HOME",'FA2'!$B$1:$C$1,0),0),"")&amp;IFERROR(VLOOKUP(LH$2&amp;$A14,'EFL2'!$A:$D,MATCH("AWAY",'EFL2'!$A$1:$D$1,0),0),"")&amp;IFERROR(VLOOKUP(LH$2&amp;$A14,'EFL2'!$B:$C,MATCH("HOME",'EFL2'!$B$1:$C$1,0),0),"")&amp;IFERROR(VLOOKUP(LH$2&amp;$A14,'UCL2'!$C:$F,MATCH("AWAY",'UCL2'!$C$1:$F$1,0),0),"")&amp;IFERROR(VLOOKUP(LH$2&amp;$A14,'UCL2'!$D:$E,MATCH("HOME",'UCL2'!$D$1:$E$1,0),0),"")&amp;IFERROR(VLOOKUP(LH$2&amp;$A14,'EU2'!$C:$F,MATCH("AWAY",'EU2'!$C$1:$F$1,0),0),"")&amp;IFERROR(VLOOKUP(LH$2&amp;$A14,'EU2'!$D:$E,MATCH("HOME",'EU2'!$D$1:$E$1,0),0),"")&amp;IFERROR(VLOOKUP(LH$2&amp;$A14,'EUC2'!$C:$F,MATCH("AWAY",'EUC2'!$C$1:$F$1,0),0),"")&amp;IFERROR(VLOOKUP(LH$2&amp;$A14,'EUC2'!$D:$E,MATCH("HOME",'EUC2'!$D$1:$E$1,0),0),"")</f>
        <v/>
      </c>
      <c r="LI14" s="25" t="str">
        <f>IFERROR(VLOOKUP(LI$2&amp;$B14,'FPL FIX2'!$N$1:$Q$400,MATCH("HOME",'FPL FIX2'!$N$1:$Q$1,0),0),"")&amp;IFERROR(VLOOKUP(LI$2&amp;$B14,'FPL FIX2'!$O$1:$P$400,MATCH("AWAY",'FPL FIX2'!$O$1:$P$1,0),0),"")&amp;IFERROR(VLOOKUP(LI$2&amp;$A14,'FA2'!$A:$D,MATCH("AWAY",'FA2'!$A$1:$D$1,0),0),"")&amp;IFERROR(VLOOKUP(LI$2&amp;$A14,'FA2'!$B:$C,MATCH("HOME",'FA2'!$B$1:$C$1,0),0),"")&amp;IFERROR(VLOOKUP(LI$2&amp;$A14,'EFL2'!$A:$D,MATCH("AWAY",'EFL2'!$A$1:$D$1,0),0),"")&amp;IFERROR(VLOOKUP(LI$2&amp;$A14,'EFL2'!$B:$C,MATCH("HOME",'EFL2'!$B$1:$C$1,0),0),"")&amp;IFERROR(VLOOKUP(LI$2&amp;$A14,'UCL2'!$C:$F,MATCH("AWAY",'UCL2'!$C$1:$F$1,0),0),"")&amp;IFERROR(VLOOKUP(LI$2&amp;$A14,'UCL2'!$D:$E,MATCH("HOME",'UCL2'!$D$1:$E$1,0),0),"")&amp;IFERROR(VLOOKUP(LI$2&amp;$A14,'EU2'!$C:$F,MATCH("AWAY",'EU2'!$C$1:$F$1,0),0),"")&amp;IFERROR(VLOOKUP(LI$2&amp;$A14,'EU2'!$D:$E,MATCH("HOME",'EU2'!$D$1:$E$1,0),0),"")&amp;IFERROR(VLOOKUP(LI$2&amp;$A14,'EUC2'!$C:$F,MATCH("AWAY",'EUC2'!$C$1:$F$1,0),0),"")&amp;IFERROR(VLOOKUP(LI$2&amp;$A14,'EUC2'!$D:$E,MATCH("HOME",'EUC2'!$D$1:$E$1,0),0),"")</f>
        <v/>
      </c>
      <c r="LJ14" s="25" t="str">
        <f>IFERROR(VLOOKUP(LJ$2&amp;$B14,'FPL FIX2'!$N$1:$Q$400,MATCH("HOME",'FPL FIX2'!$N$1:$Q$1,0),0),"")&amp;IFERROR(VLOOKUP(LJ$2&amp;$B14,'FPL FIX2'!$O$1:$P$400,MATCH("AWAY",'FPL FIX2'!$O$1:$P$1,0),0),"")&amp;IFERROR(VLOOKUP(LJ$2&amp;$A14,'FA2'!$A:$D,MATCH("AWAY",'FA2'!$A$1:$D$1,0),0),"")&amp;IFERROR(VLOOKUP(LJ$2&amp;$A14,'FA2'!$B:$C,MATCH("HOME",'FA2'!$B$1:$C$1,0),0),"")&amp;IFERROR(VLOOKUP(LJ$2&amp;$A14,'EFL2'!$A:$D,MATCH("AWAY",'EFL2'!$A$1:$D$1,0),0),"")&amp;IFERROR(VLOOKUP(LJ$2&amp;$A14,'EFL2'!$B:$C,MATCH("HOME",'EFL2'!$B$1:$C$1,0),0),"")&amp;IFERROR(VLOOKUP(LJ$2&amp;$A14,'UCL2'!$C:$F,MATCH("AWAY",'UCL2'!$C$1:$F$1,0),0),"")&amp;IFERROR(VLOOKUP(LJ$2&amp;$A14,'UCL2'!$D:$E,MATCH("HOME",'UCL2'!$D$1:$E$1,0),0),"")&amp;IFERROR(VLOOKUP(LJ$2&amp;$A14,'EU2'!$C:$F,MATCH("AWAY",'EU2'!$C$1:$F$1,0),0),"")&amp;IFERROR(VLOOKUP(LJ$2&amp;$A14,'EU2'!$D:$E,MATCH("HOME",'EU2'!$D$1:$E$1,0),0),"")&amp;IFERROR(VLOOKUP(LJ$2&amp;$A14,'EUC2'!$C:$F,MATCH("AWAY",'EUC2'!$C$1:$F$1,0),0),"")&amp;IFERROR(VLOOKUP(LJ$2&amp;$A14,'EUC2'!$D:$E,MATCH("HOME",'EUC2'!$D$1:$E$1,0),0),"")</f>
        <v/>
      </c>
      <c r="LK14" s="25" t="str">
        <f>IFERROR(VLOOKUP(LK$2&amp;$B14,'FPL FIX2'!$N$1:$Q$400,MATCH("HOME",'FPL FIX2'!$N$1:$Q$1,0),0),"")&amp;IFERROR(VLOOKUP(LK$2&amp;$B14,'FPL FIX2'!$O$1:$P$400,MATCH("AWAY",'FPL FIX2'!$O$1:$P$1,0),0),"")&amp;IFERROR(VLOOKUP(LK$2&amp;$A14,'FA2'!$A:$D,MATCH("AWAY",'FA2'!$A$1:$D$1,0),0),"")&amp;IFERROR(VLOOKUP(LK$2&amp;$A14,'FA2'!$B:$C,MATCH("HOME",'FA2'!$B$1:$C$1,0),0),"")&amp;IFERROR(VLOOKUP(LK$2&amp;$A14,'EFL2'!$A:$D,MATCH("AWAY",'EFL2'!$A$1:$D$1,0),0),"")&amp;IFERROR(VLOOKUP(LK$2&amp;$A14,'EFL2'!$B:$C,MATCH("HOME",'EFL2'!$B$1:$C$1,0),0),"")&amp;IFERROR(VLOOKUP(LK$2&amp;$A14,'UCL2'!$C:$F,MATCH("AWAY",'UCL2'!$C$1:$F$1,0),0),"")&amp;IFERROR(VLOOKUP(LK$2&amp;$A14,'UCL2'!$D:$E,MATCH("HOME",'UCL2'!$D$1:$E$1,0),0),"")&amp;IFERROR(VLOOKUP(LK$2&amp;$A14,'EU2'!$C:$F,MATCH("AWAY",'EU2'!$C$1:$F$1,0),0),"")&amp;IFERROR(VLOOKUP(LK$2&amp;$A14,'EU2'!$D:$E,MATCH("HOME",'EU2'!$D$1:$E$1,0),0),"")&amp;IFERROR(VLOOKUP(LK$2&amp;$A14,'EUC2'!$C:$F,MATCH("AWAY",'EUC2'!$C$1:$F$1,0),0),"")&amp;IFERROR(VLOOKUP(LK$2&amp;$A14,'EUC2'!$D:$E,MATCH("HOME",'EUC2'!$D$1:$E$1,0),0),"")</f>
        <v/>
      </c>
      <c r="LL14" s="25" t="str">
        <f>IFERROR(VLOOKUP(LL$2&amp;$B14,'FPL FIX2'!$N$1:$Q$400,MATCH("HOME",'FPL FIX2'!$N$1:$Q$1,0),0),"")&amp;IFERROR(VLOOKUP(LL$2&amp;$B14,'FPL FIX2'!$O$1:$P$400,MATCH("AWAY",'FPL FIX2'!$O$1:$P$1,0),0),"")&amp;IFERROR(VLOOKUP(LL$2&amp;$A14,'FA2'!$A:$D,MATCH("AWAY",'FA2'!$A$1:$D$1,0),0),"")&amp;IFERROR(VLOOKUP(LL$2&amp;$A14,'FA2'!$B:$C,MATCH("HOME",'FA2'!$B$1:$C$1,0),0),"")&amp;IFERROR(VLOOKUP(LL$2&amp;$A14,'EFL2'!$A:$D,MATCH("AWAY",'EFL2'!$A$1:$D$1,0),0),"")&amp;IFERROR(VLOOKUP(LL$2&amp;$A14,'EFL2'!$B:$C,MATCH("HOME",'EFL2'!$B$1:$C$1,0),0),"")&amp;IFERROR(VLOOKUP(LL$2&amp;$A14,'UCL2'!$C:$F,MATCH("AWAY",'UCL2'!$C$1:$F$1,0),0),"")&amp;IFERROR(VLOOKUP(LL$2&amp;$A14,'UCL2'!$D:$E,MATCH("HOME",'UCL2'!$D$1:$E$1,0),0),"")&amp;IFERROR(VLOOKUP(LL$2&amp;$A14,'EU2'!$C:$F,MATCH("AWAY",'EU2'!$C$1:$F$1,0),0),"")&amp;IFERROR(VLOOKUP(LL$2&amp;$A14,'EU2'!$D:$E,MATCH("HOME",'EU2'!$D$1:$E$1,0),0),"")&amp;IFERROR(VLOOKUP(LL$2&amp;$A14,'EUC2'!$C:$F,MATCH("AWAY",'EUC2'!$C$1:$F$1,0),0),"")&amp;IFERROR(VLOOKUP(LL$2&amp;$A14,'EUC2'!$D:$E,MATCH("HOME",'EUC2'!$D$1:$E$1,0),0),"")</f>
        <v/>
      </c>
      <c r="LM14" s="25" t="str">
        <f>IFERROR(VLOOKUP(LM$2&amp;$B14,'FPL FIX2'!$N$1:$Q$400,MATCH("HOME",'FPL FIX2'!$N$1:$Q$1,0),0),"")&amp;IFERROR(VLOOKUP(LM$2&amp;$B14,'FPL FIX2'!$O$1:$P$400,MATCH("AWAY",'FPL FIX2'!$O$1:$P$1,0),0),"")&amp;IFERROR(VLOOKUP(LM$2&amp;$A14,'FA2'!$A:$D,MATCH("AWAY",'FA2'!$A$1:$D$1,0),0),"")&amp;IFERROR(VLOOKUP(LM$2&amp;$A14,'FA2'!$B:$C,MATCH("HOME",'FA2'!$B$1:$C$1,0),0),"")&amp;IFERROR(VLOOKUP(LM$2&amp;$A14,'EFL2'!$A:$D,MATCH("AWAY",'EFL2'!$A$1:$D$1,0),0),"")&amp;IFERROR(VLOOKUP(LM$2&amp;$A14,'EFL2'!$B:$C,MATCH("HOME",'EFL2'!$B$1:$C$1,0),0),"")&amp;IFERROR(VLOOKUP(LM$2&amp;$A14,'UCL2'!$C:$F,MATCH("AWAY",'UCL2'!$C$1:$F$1,0),0),"")&amp;IFERROR(VLOOKUP(LM$2&amp;$A14,'UCL2'!$D:$E,MATCH("HOME",'UCL2'!$D$1:$E$1,0),0),"")&amp;IFERROR(VLOOKUP(LM$2&amp;$A14,'EU2'!$C:$F,MATCH("AWAY",'EU2'!$C$1:$F$1,0),0),"")&amp;IFERROR(VLOOKUP(LM$2&amp;$A14,'EU2'!$D:$E,MATCH("HOME",'EU2'!$D$1:$E$1,0),0),"")&amp;IFERROR(VLOOKUP(LM$2&amp;$A14,'EUC2'!$C:$F,MATCH("AWAY",'EUC2'!$C$1:$F$1,0),0),"")&amp;IFERROR(VLOOKUP(LM$2&amp;$A14,'EUC2'!$D:$E,MATCH("HOME",'EUC2'!$D$1:$E$1,0),0),"")</f>
        <v/>
      </c>
      <c r="LN14" s="25" t="str">
        <f>IFERROR(VLOOKUP(LN$2&amp;$B14,'FPL FIX2'!$N$1:$Q$400,MATCH("HOME",'FPL FIX2'!$N$1:$Q$1,0),0),"")&amp;IFERROR(VLOOKUP(LN$2&amp;$B14,'FPL FIX2'!$O$1:$P$400,MATCH("AWAY",'FPL FIX2'!$O$1:$P$1,0),0),"")&amp;IFERROR(VLOOKUP(LN$2&amp;$A14,'FA2'!$A:$D,MATCH("AWAY",'FA2'!$A$1:$D$1,0),0),"")&amp;IFERROR(VLOOKUP(LN$2&amp;$A14,'FA2'!$B:$C,MATCH("HOME",'FA2'!$B$1:$C$1,0),0),"")&amp;IFERROR(VLOOKUP(LN$2&amp;$A14,'EFL2'!$A:$D,MATCH("AWAY",'EFL2'!$A$1:$D$1,0),0),"")&amp;IFERROR(VLOOKUP(LN$2&amp;$A14,'EFL2'!$B:$C,MATCH("HOME",'EFL2'!$B$1:$C$1,0),0),"")&amp;IFERROR(VLOOKUP(LN$2&amp;$A14,'UCL2'!$C:$F,MATCH("AWAY",'UCL2'!$C$1:$F$1,0),0),"")&amp;IFERROR(VLOOKUP(LN$2&amp;$A14,'UCL2'!$D:$E,MATCH("HOME",'UCL2'!$D$1:$E$1,0),0),"")&amp;IFERROR(VLOOKUP(LN$2&amp;$A14,'EU2'!$C:$F,MATCH("AWAY",'EU2'!$C$1:$F$1,0),0),"")&amp;IFERROR(VLOOKUP(LN$2&amp;$A14,'EU2'!$D:$E,MATCH("HOME",'EU2'!$D$1:$E$1,0),0),"")&amp;IFERROR(VLOOKUP(LN$2&amp;$A14,'EUC2'!$C:$F,MATCH("AWAY",'EUC2'!$C$1:$F$1,0),0),"")&amp;IFERROR(VLOOKUP(LN$2&amp;$A14,'EUC2'!$D:$E,MATCH("HOME",'EUC2'!$D$1:$E$1,0),0),"")</f>
        <v/>
      </c>
      <c r="LO14" s="25" t="str">
        <f>IFERROR(VLOOKUP(LO$2&amp;$B14,'FPL FIX2'!$N$1:$Q$400,MATCH("HOME",'FPL FIX2'!$N$1:$Q$1,0),0),"")&amp;IFERROR(VLOOKUP(LO$2&amp;$B14,'FPL FIX2'!$O$1:$P$400,MATCH("AWAY",'FPL FIX2'!$O$1:$P$1,0),0),"")&amp;IFERROR(VLOOKUP(LO$2&amp;$A14,'FA2'!$A:$D,MATCH("AWAY",'FA2'!$A$1:$D$1,0),0),"")&amp;IFERROR(VLOOKUP(LO$2&amp;$A14,'FA2'!$B:$C,MATCH("HOME",'FA2'!$B$1:$C$1,0),0),"")&amp;IFERROR(VLOOKUP(LO$2&amp;$A14,'EFL2'!$A:$D,MATCH("AWAY",'EFL2'!$A$1:$D$1,0),0),"")&amp;IFERROR(VLOOKUP(LO$2&amp;$A14,'EFL2'!$B:$C,MATCH("HOME",'EFL2'!$B$1:$C$1,0),0),"")&amp;IFERROR(VLOOKUP(LO$2&amp;$A14,'UCL2'!$C:$F,MATCH("AWAY",'UCL2'!$C$1:$F$1,0),0),"")&amp;IFERROR(VLOOKUP(LO$2&amp;$A14,'UCL2'!$D:$E,MATCH("HOME",'UCL2'!$D$1:$E$1,0),0),"")&amp;IFERROR(VLOOKUP(LO$2&amp;$A14,'EU2'!$C:$F,MATCH("AWAY",'EU2'!$C$1:$F$1,0),0),"")&amp;IFERROR(VLOOKUP(LO$2&amp;$A14,'EU2'!$D:$E,MATCH("HOME",'EU2'!$D$1:$E$1,0),0),"")&amp;IFERROR(VLOOKUP(LO$2&amp;$A14,'EUC2'!$C:$F,MATCH("AWAY",'EUC2'!$C$1:$F$1,0),0),"")&amp;IFERROR(VLOOKUP(LO$2&amp;$A14,'EUC2'!$D:$E,MATCH("HOME",'EUC2'!$D$1:$E$1,0),0),"")</f>
        <v/>
      </c>
      <c r="LP14" s="25" t="str">
        <f>IFERROR(VLOOKUP(LP$2&amp;$B14,'FPL FIX2'!$N$1:$Q$400,MATCH("HOME",'FPL FIX2'!$N$1:$Q$1,0),0),"")&amp;IFERROR(VLOOKUP(LP$2&amp;$B14,'FPL FIX2'!$O$1:$P$400,MATCH("AWAY",'FPL FIX2'!$O$1:$P$1,0),0),"")&amp;IFERROR(VLOOKUP(LP$2&amp;$A14,'FA2'!$A:$D,MATCH("AWAY",'FA2'!$A$1:$D$1,0),0),"")&amp;IFERROR(VLOOKUP(LP$2&amp;$A14,'FA2'!$B:$C,MATCH("HOME",'FA2'!$B$1:$C$1,0),0),"")&amp;IFERROR(VLOOKUP(LP$2&amp;$A14,'EFL2'!$A:$D,MATCH("AWAY",'EFL2'!$A$1:$D$1,0),0),"")&amp;IFERROR(VLOOKUP(LP$2&amp;$A14,'EFL2'!$B:$C,MATCH("HOME",'EFL2'!$B$1:$C$1,0),0),"")&amp;IFERROR(VLOOKUP(LP$2&amp;$A14,'UCL2'!$C:$F,MATCH("AWAY",'UCL2'!$C$1:$F$1,0),0),"")&amp;IFERROR(VLOOKUP(LP$2&amp;$A14,'UCL2'!$D:$E,MATCH("HOME",'UCL2'!$D$1:$E$1,0),0),"")&amp;IFERROR(VLOOKUP(LP$2&amp;$A14,'EU2'!$C:$F,MATCH("AWAY",'EU2'!$C$1:$F$1,0),0),"")&amp;IFERROR(VLOOKUP(LP$2&amp;$A14,'EU2'!$D:$E,MATCH("HOME",'EU2'!$D$1:$E$1,0),0),"")&amp;IFERROR(VLOOKUP(LP$2&amp;$A14,'EUC2'!$C:$F,MATCH("AWAY",'EUC2'!$C$1:$F$1,0),0),"")&amp;IFERROR(VLOOKUP(LP$2&amp;$A14,'EUC2'!$D:$E,MATCH("HOME",'EUC2'!$D$1:$E$1,0),0),"")</f>
        <v/>
      </c>
      <c r="LQ14" s="25" t="str">
        <f>IFERROR(VLOOKUP(LQ$2&amp;$B14,'FPL FIX2'!$N$1:$Q$400,MATCH("HOME",'FPL FIX2'!$N$1:$Q$1,0),0),"")&amp;IFERROR(VLOOKUP(LQ$2&amp;$B14,'FPL FIX2'!$O$1:$P$400,MATCH("AWAY",'FPL FIX2'!$O$1:$P$1,0),0),"")&amp;IFERROR(VLOOKUP(LQ$2&amp;$A14,'FA2'!$A:$D,MATCH("AWAY",'FA2'!$A$1:$D$1,0),0),"")&amp;IFERROR(VLOOKUP(LQ$2&amp;$A14,'FA2'!$B:$C,MATCH("HOME",'FA2'!$B$1:$C$1,0),0),"")&amp;IFERROR(VLOOKUP(LQ$2&amp;$A14,'EFL2'!$A:$D,MATCH("AWAY",'EFL2'!$A$1:$D$1,0),0),"")&amp;IFERROR(VLOOKUP(LQ$2&amp;$A14,'EFL2'!$B:$C,MATCH("HOME",'EFL2'!$B$1:$C$1,0),0),"")&amp;IFERROR(VLOOKUP(LQ$2&amp;$A14,'UCL2'!$C:$F,MATCH("AWAY",'UCL2'!$C$1:$F$1,0),0),"")&amp;IFERROR(VLOOKUP(LQ$2&amp;$A14,'UCL2'!$D:$E,MATCH("HOME",'UCL2'!$D$1:$E$1,0),0),"")&amp;IFERROR(VLOOKUP(LQ$2&amp;$A14,'EU2'!$C:$F,MATCH("AWAY",'EU2'!$C$1:$F$1,0),0),"")&amp;IFERROR(VLOOKUP(LQ$2&amp;$A14,'EU2'!$D:$E,MATCH("HOME",'EU2'!$D$1:$E$1,0),0),"")&amp;IFERROR(VLOOKUP(LQ$2&amp;$A14,'EUC2'!$C:$F,MATCH("AWAY",'EUC2'!$C$1:$F$1,0),0),"")&amp;IFERROR(VLOOKUP(LQ$2&amp;$A14,'EUC2'!$D:$E,MATCH("HOME",'EUC2'!$D$1:$E$1,0),0),"")</f>
        <v/>
      </c>
      <c r="LR14" s="25" t="str">
        <f>IFERROR(VLOOKUP(LR$2&amp;$B14,'FPL FIX2'!$N$1:$Q$400,MATCH("HOME",'FPL FIX2'!$N$1:$Q$1,0),0),"")&amp;IFERROR(VLOOKUP(LR$2&amp;$B14,'FPL FIX2'!$O$1:$P$400,MATCH("AWAY",'FPL FIX2'!$O$1:$P$1,0),0),"")&amp;IFERROR(VLOOKUP(LR$2&amp;$A14,'FA2'!$A:$D,MATCH("AWAY",'FA2'!$A$1:$D$1,0),0),"")&amp;IFERROR(VLOOKUP(LR$2&amp;$A14,'FA2'!$B:$C,MATCH("HOME",'FA2'!$B$1:$C$1,0),0),"")&amp;IFERROR(VLOOKUP(LR$2&amp;$A14,'EFL2'!$A:$D,MATCH("AWAY",'EFL2'!$A$1:$D$1,0),0),"")&amp;IFERROR(VLOOKUP(LR$2&amp;$A14,'EFL2'!$B:$C,MATCH("HOME",'EFL2'!$B$1:$C$1,0),0),"")&amp;IFERROR(VLOOKUP(LR$2&amp;$A14,'UCL2'!$C:$F,MATCH("AWAY",'UCL2'!$C$1:$F$1,0),0),"")&amp;IFERROR(VLOOKUP(LR$2&amp;$A14,'UCL2'!$D:$E,MATCH("HOME",'UCL2'!$D$1:$E$1,0),0),"")&amp;IFERROR(VLOOKUP(LR$2&amp;$A14,'EU2'!$C:$F,MATCH("AWAY",'EU2'!$C$1:$F$1,0),0),"")&amp;IFERROR(VLOOKUP(LR$2&amp;$A14,'EU2'!$D:$E,MATCH("HOME",'EU2'!$D$1:$E$1,0),0),"")&amp;IFERROR(VLOOKUP(LR$2&amp;$A14,'EUC2'!$C:$F,MATCH("AWAY",'EUC2'!$C$1:$F$1,0),0),"")&amp;IFERROR(VLOOKUP(LR$2&amp;$A14,'EUC2'!$D:$E,MATCH("HOME",'EUC2'!$D$1:$E$1,0),0),"")</f>
        <v/>
      </c>
      <c r="LS14" s="25" t="str">
        <f>IFERROR(VLOOKUP(LS$2&amp;$B14,'FPL FIX2'!$N$1:$Q$400,MATCH("HOME",'FPL FIX2'!$N$1:$Q$1,0),0),"")&amp;IFERROR(VLOOKUP(LS$2&amp;$B14,'FPL FIX2'!$O$1:$P$400,MATCH("AWAY",'FPL FIX2'!$O$1:$P$1,0),0),"")&amp;IFERROR(VLOOKUP(LS$2&amp;$A14,'FA2'!$A:$D,MATCH("AWAY",'FA2'!$A$1:$D$1,0),0),"")&amp;IFERROR(VLOOKUP(LS$2&amp;$A14,'FA2'!$B:$C,MATCH("HOME",'FA2'!$B$1:$C$1,0),0),"")&amp;IFERROR(VLOOKUP(LS$2&amp;$A14,'EFL2'!$A:$D,MATCH("AWAY",'EFL2'!$A$1:$D$1,0),0),"")&amp;IFERROR(VLOOKUP(LS$2&amp;$A14,'EFL2'!$B:$C,MATCH("HOME",'EFL2'!$B$1:$C$1,0),0),"")&amp;IFERROR(VLOOKUP(LS$2&amp;$A14,'UCL2'!$C:$F,MATCH("AWAY",'UCL2'!$C$1:$F$1,0),0),"")&amp;IFERROR(VLOOKUP(LS$2&amp;$A14,'UCL2'!$D:$E,MATCH("HOME",'UCL2'!$D$1:$E$1,0),0),"")&amp;IFERROR(VLOOKUP(LS$2&amp;$A14,'EU2'!$C:$F,MATCH("AWAY",'EU2'!$C$1:$F$1,0),0),"")&amp;IFERROR(VLOOKUP(LS$2&amp;$A14,'EU2'!$D:$E,MATCH("HOME",'EU2'!$D$1:$E$1,0),0),"")&amp;IFERROR(VLOOKUP(LS$2&amp;$A14,'EUC2'!$C:$F,MATCH("AWAY",'EUC2'!$C$1:$F$1,0),0),"")&amp;IFERROR(VLOOKUP(LS$2&amp;$A14,'EUC2'!$D:$E,MATCH("HOME",'EUC2'!$D$1:$E$1,0),0),"")</f>
        <v/>
      </c>
      <c r="LT14" s="25" t="str">
        <f>IFERROR(VLOOKUP(LT$2&amp;$B14,'FPL FIX2'!$N$1:$Q$400,MATCH("HOME",'FPL FIX2'!$N$1:$Q$1,0),0),"")&amp;IFERROR(VLOOKUP(LT$2&amp;$B14,'FPL FIX2'!$O$1:$P$400,MATCH("AWAY",'FPL FIX2'!$O$1:$P$1,0),0),"")&amp;IFERROR(VLOOKUP(LT$2&amp;$A14,'FA2'!$A:$D,MATCH("AWAY",'FA2'!$A$1:$D$1,0),0),"")&amp;IFERROR(VLOOKUP(LT$2&amp;$A14,'FA2'!$B:$C,MATCH("HOME",'FA2'!$B$1:$C$1,0),0),"")&amp;IFERROR(VLOOKUP(LT$2&amp;$A14,'EFL2'!$A:$D,MATCH("AWAY",'EFL2'!$A$1:$D$1,0),0),"")&amp;IFERROR(VLOOKUP(LT$2&amp;$A14,'EFL2'!$B:$C,MATCH("HOME",'EFL2'!$B$1:$C$1,0),0),"")&amp;IFERROR(VLOOKUP(LT$2&amp;$A14,'UCL2'!$C:$F,MATCH("AWAY",'UCL2'!$C$1:$F$1,0),0),"")&amp;IFERROR(VLOOKUP(LT$2&amp;$A14,'UCL2'!$D:$E,MATCH("HOME",'UCL2'!$D$1:$E$1,0),0),"")&amp;IFERROR(VLOOKUP(LT$2&amp;$A14,'EU2'!$C:$F,MATCH("AWAY",'EU2'!$C$1:$F$1,0),0),"")&amp;IFERROR(VLOOKUP(LT$2&amp;$A14,'EU2'!$D:$E,MATCH("HOME",'EU2'!$D$1:$E$1,0),0),"")&amp;IFERROR(VLOOKUP(LT$2&amp;$A14,'EUC2'!$C:$F,MATCH("AWAY",'EUC2'!$C$1:$F$1,0),0),"")&amp;IFERROR(VLOOKUP(LT$2&amp;$A14,'EUC2'!$D:$E,MATCH("HOME",'EUC2'!$D$1:$E$1,0),0),"")</f>
        <v/>
      </c>
      <c r="LU14" s="25" t="str">
        <f>IFERROR(VLOOKUP(LU$2&amp;$B14,'FPL FIX2'!$N$1:$Q$400,MATCH("HOME",'FPL FIX2'!$N$1:$Q$1,0),0),"")&amp;IFERROR(VLOOKUP(LU$2&amp;$B14,'FPL FIX2'!$O$1:$P$400,MATCH("AWAY",'FPL FIX2'!$O$1:$P$1,0),0),"")&amp;IFERROR(VLOOKUP(LU$2&amp;$A14,'FA2'!$A:$D,MATCH("AWAY",'FA2'!$A$1:$D$1,0),0),"")&amp;IFERROR(VLOOKUP(LU$2&amp;$A14,'FA2'!$B:$C,MATCH("HOME",'FA2'!$B$1:$C$1,0),0),"")&amp;IFERROR(VLOOKUP(LU$2&amp;$A14,'EFL2'!$A:$D,MATCH("AWAY",'EFL2'!$A$1:$D$1,0),0),"")&amp;IFERROR(VLOOKUP(LU$2&amp;$A14,'EFL2'!$B:$C,MATCH("HOME",'EFL2'!$B$1:$C$1,0),0),"")&amp;IFERROR(VLOOKUP(LU$2&amp;$A14,'UCL2'!$C:$F,MATCH("AWAY",'UCL2'!$C$1:$F$1,0),0),"")&amp;IFERROR(VLOOKUP(LU$2&amp;$A14,'UCL2'!$D:$E,MATCH("HOME",'UCL2'!$D$1:$E$1,0),0),"")&amp;IFERROR(VLOOKUP(LU$2&amp;$A14,'EU2'!$C:$F,MATCH("AWAY",'EU2'!$C$1:$F$1,0),0),"")&amp;IFERROR(VLOOKUP(LU$2&amp;$A14,'EU2'!$D:$E,MATCH("HOME",'EU2'!$D$1:$E$1,0),0),"")&amp;IFERROR(VLOOKUP(LU$2&amp;$A14,'EUC2'!$C:$F,MATCH("AWAY",'EUC2'!$C$1:$F$1,0),0),"")&amp;IFERROR(VLOOKUP(LU$2&amp;$A14,'EUC2'!$D:$E,MATCH("HOME",'EUC2'!$D$1:$E$1,0),0),"")</f>
        <v/>
      </c>
      <c r="LV14" s="25" t="str">
        <f>IFERROR(VLOOKUP(LV$2&amp;$B14,'FPL FIX2'!$N$1:$Q$400,MATCH("HOME",'FPL FIX2'!$N$1:$Q$1,0),0),"")&amp;IFERROR(VLOOKUP(LV$2&amp;$B14,'FPL FIX2'!$O$1:$P$400,MATCH("AWAY",'FPL FIX2'!$O$1:$P$1,0),0),"")&amp;IFERROR(VLOOKUP(LV$2&amp;$A14,'FA2'!$A:$D,MATCH("AWAY",'FA2'!$A$1:$D$1,0),0),"")&amp;IFERROR(VLOOKUP(LV$2&amp;$A14,'FA2'!$B:$C,MATCH("HOME",'FA2'!$B$1:$C$1,0),0),"")&amp;IFERROR(VLOOKUP(LV$2&amp;$A14,'EFL2'!$A:$D,MATCH("AWAY",'EFL2'!$A$1:$D$1,0),0),"")&amp;IFERROR(VLOOKUP(LV$2&amp;$A14,'EFL2'!$B:$C,MATCH("HOME",'EFL2'!$B$1:$C$1,0),0),"")&amp;IFERROR(VLOOKUP(LV$2&amp;$A14,'UCL2'!$C:$F,MATCH("AWAY",'UCL2'!$C$1:$F$1,0),0),"")&amp;IFERROR(VLOOKUP(LV$2&amp;$A14,'UCL2'!$D:$E,MATCH("HOME",'UCL2'!$D$1:$E$1,0),0),"")&amp;IFERROR(VLOOKUP(LV$2&amp;$A14,'EU2'!$C:$F,MATCH("AWAY",'EU2'!$C$1:$F$1,0),0),"")&amp;IFERROR(VLOOKUP(LV$2&amp;$A14,'EU2'!$D:$E,MATCH("HOME",'EU2'!$D$1:$E$1,0),0),"")&amp;IFERROR(VLOOKUP(LV$2&amp;$A14,'EUC2'!$C:$F,MATCH("AWAY",'EUC2'!$C$1:$F$1,0),0),"")&amp;IFERROR(VLOOKUP(LV$2&amp;$A14,'EUC2'!$D:$E,MATCH("HOME",'EUC2'!$D$1:$E$1,0),0),"")</f>
        <v/>
      </c>
      <c r="LW14" s="25" t="str">
        <f>IFERROR(VLOOKUP(LW$2&amp;$B14,'FPL FIX2'!$N$1:$Q$400,MATCH("HOME",'FPL FIX2'!$N$1:$Q$1,0),0),"")&amp;IFERROR(VLOOKUP(LW$2&amp;$B14,'FPL FIX2'!$O$1:$P$400,MATCH("AWAY",'FPL FIX2'!$O$1:$P$1,0),0),"")&amp;IFERROR(VLOOKUP(LW$2&amp;$A14,'FA2'!$A:$D,MATCH("AWAY",'FA2'!$A$1:$D$1,0),0),"")&amp;IFERROR(VLOOKUP(LW$2&amp;$A14,'FA2'!$B:$C,MATCH("HOME",'FA2'!$B$1:$C$1,0),0),"")&amp;IFERROR(VLOOKUP(LW$2&amp;$A14,'EFL2'!$A:$D,MATCH("AWAY",'EFL2'!$A$1:$D$1,0),0),"")&amp;IFERROR(VLOOKUP(LW$2&amp;$A14,'EFL2'!$B:$C,MATCH("HOME",'EFL2'!$B$1:$C$1,0),0),"")&amp;IFERROR(VLOOKUP(LW$2&amp;$A14,'UCL2'!$C:$F,MATCH("AWAY",'UCL2'!$C$1:$F$1,0),0),"")&amp;IFERROR(VLOOKUP(LW$2&amp;$A14,'UCL2'!$D:$E,MATCH("HOME",'UCL2'!$D$1:$E$1,0),0),"")&amp;IFERROR(VLOOKUP(LW$2&amp;$A14,'EU2'!$C:$F,MATCH("AWAY",'EU2'!$C$1:$F$1,0),0),"")&amp;IFERROR(VLOOKUP(LW$2&amp;$A14,'EU2'!$D:$E,MATCH("HOME",'EU2'!$D$1:$E$1,0),0),"")&amp;IFERROR(VLOOKUP(LW$2&amp;$A14,'EUC2'!$C:$F,MATCH("AWAY",'EUC2'!$C$1:$F$1,0),0),"")&amp;IFERROR(VLOOKUP(LW$2&amp;$A14,'EUC2'!$D:$E,MATCH("HOME",'EUC2'!$D$1:$E$1,0),0),"")</f>
        <v/>
      </c>
      <c r="LX14" s="25" t="str">
        <f>IFERROR(VLOOKUP(LX$2&amp;$B14,'FPL FIX2'!$N$1:$Q$400,MATCH("HOME",'FPL FIX2'!$N$1:$Q$1,0),0),"")&amp;IFERROR(VLOOKUP(LX$2&amp;$B14,'FPL FIX2'!$O$1:$P$400,MATCH("AWAY",'FPL FIX2'!$O$1:$P$1,0),0),"")&amp;IFERROR(VLOOKUP(LX$2&amp;$A14,'FA2'!$A:$D,MATCH("AWAY",'FA2'!$A$1:$D$1,0),0),"")&amp;IFERROR(VLOOKUP(LX$2&amp;$A14,'FA2'!$B:$C,MATCH("HOME",'FA2'!$B$1:$C$1,0),0),"")&amp;IFERROR(VLOOKUP(LX$2&amp;$A14,'EFL2'!$A:$D,MATCH("AWAY",'EFL2'!$A$1:$D$1,0),0),"")&amp;IFERROR(VLOOKUP(LX$2&amp;$A14,'EFL2'!$B:$C,MATCH("HOME",'EFL2'!$B$1:$C$1,0),0),"")&amp;IFERROR(VLOOKUP(LX$2&amp;$A14,'UCL2'!$C:$F,MATCH("AWAY",'UCL2'!$C$1:$F$1,0),0),"")&amp;IFERROR(VLOOKUP(LX$2&amp;$A14,'UCL2'!$D:$E,MATCH("HOME",'UCL2'!$D$1:$E$1,0),0),"")&amp;IFERROR(VLOOKUP(LX$2&amp;$A14,'EU2'!$C:$F,MATCH("AWAY",'EU2'!$C$1:$F$1,0),0),"")&amp;IFERROR(VLOOKUP(LX$2&amp;$A14,'EU2'!$D:$E,MATCH("HOME",'EU2'!$D$1:$E$1,0),0),"")&amp;IFERROR(VLOOKUP(LX$2&amp;$A14,'EUC2'!$C:$F,MATCH("AWAY",'EUC2'!$C$1:$F$1,0),0),"")&amp;IFERROR(VLOOKUP(LX$2&amp;$A14,'EUC2'!$D:$E,MATCH("HOME",'EUC2'!$D$1:$E$1,0),0),"")</f>
        <v/>
      </c>
      <c r="LY14" s="25" t="str">
        <f>IFERROR(VLOOKUP(LY$2&amp;$B14,'FPL FIX2'!$N$1:$Q$400,MATCH("HOME",'FPL FIX2'!$N$1:$Q$1,0),0),"")&amp;IFERROR(VLOOKUP(LY$2&amp;$B14,'FPL FIX2'!$O$1:$P$400,MATCH("AWAY",'FPL FIX2'!$O$1:$P$1,0),0),"")&amp;IFERROR(VLOOKUP(LY$2&amp;$A14,'FA2'!$A:$D,MATCH("AWAY",'FA2'!$A$1:$D$1,0),0),"")&amp;IFERROR(VLOOKUP(LY$2&amp;$A14,'FA2'!$B:$C,MATCH("HOME",'FA2'!$B$1:$C$1,0),0),"")&amp;IFERROR(VLOOKUP(LY$2&amp;$A14,'EFL2'!$A:$D,MATCH("AWAY",'EFL2'!$A$1:$D$1,0),0),"")&amp;IFERROR(VLOOKUP(LY$2&amp;$A14,'EFL2'!$B:$C,MATCH("HOME",'EFL2'!$B$1:$C$1,0),0),"")&amp;IFERROR(VLOOKUP(LY$2&amp;$A14,'UCL2'!$C:$F,MATCH("AWAY",'UCL2'!$C$1:$F$1,0),0),"")&amp;IFERROR(VLOOKUP(LY$2&amp;$A14,'UCL2'!$D:$E,MATCH("HOME",'UCL2'!$D$1:$E$1,0),0),"")&amp;IFERROR(VLOOKUP(LY$2&amp;$A14,'EU2'!$C:$F,MATCH("AWAY",'EU2'!$C$1:$F$1,0),0),"")&amp;IFERROR(VLOOKUP(LY$2&amp;$A14,'EU2'!$D:$E,MATCH("HOME",'EU2'!$D$1:$E$1,0),0),"")&amp;IFERROR(VLOOKUP(LY$2&amp;$A14,'EUC2'!$C:$F,MATCH("AWAY",'EUC2'!$C$1:$F$1,0),0),"")&amp;IFERROR(VLOOKUP(LY$2&amp;$A14,'EUC2'!$D:$E,MATCH("HOME",'EUC2'!$D$1:$E$1,0),0),"")</f>
        <v/>
      </c>
      <c r="LZ14" s="25" t="str">
        <f>IFERROR(VLOOKUP(LZ$2&amp;$B14,'FPL FIX2'!$N$1:$Q$400,MATCH("HOME",'FPL FIX2'!$N$1:$Q$1,0),0),"")&amp;IFERROR(VLOOKUP(LZ$2&amp;$B14,'FPL FIX2'!$O$1:$P$400,MATCH("AWAY",'FPL FIX2'!$O$1:$P$1,0),0),"")&amp;IFERROR(VLOOKUP(LZ$2&amp;$A14,'FA2'!$A:$D,MATCH("AWAY",'FA2'!$A$1:$D$1,0),0),"")&amp;IFERROR(VLOOKUP(LZ$2&amp;$A14,'FA2'!$B:$C,MATCH("HOME",'FA2'!$B$1:$C$1,0),0),"")&amp;IFERROR(VLOOKUP(LZ$2&amp;$A14,'EFL2'!$A:$D,MATCH("AWAY",'EFL2'!$A$1:$D$1,0),0),"")&amp;IFERROR(VLOOKUP(LZ$2&amp;$A14,'EFL2'!$B:$C,MATCH("HOME",'EFL2'!$B$1:$C$1,0),0),"")&amp;IFERROR(VLOOKUP(LZ$2&amp;$A14,'UCL2'!$C:$F,MATCH("AWAY",'UCL2'!$C$1:$F$1,0),0),"")&amp;IFERROR(VLOOKUP(LZ$2&amp;$A14,'UCL2'!$D:$E,MATCH("HOME",'UCL2'!$D$1:$E$1,0),0),"")&amp;IFERROR(VLOOKUP(LZ$2&amp;$A14,'EU2'!$C:$F,MATCH("AWAY",'EU2'!$C$1:$F$1,0),0),"")&amp;IFERROR(VLOOKUP(LZ$2&amp;$A14,'EU2'!$D:$E,MATCH("HOME",'EU2'!$D$1:$E$1,0),0),"")&amp;IFERROR(VLOOKUP(LZ$2&amp;$A14,'EUC2'!$C:$F,MATCH("AWAY",'EUC2'!$C$1:$F$1,0),0),"")&amp;IFERROR(VLOOKUP(LZ$2&amp;$A14,'EUC2'!$D:$E,MATCH("HOME",'EUC2'!$D$1:$E$1,0),0),"")</f>
        <v/>
      </c>
      <c r="MA14" s="25" t="str">
        <f>IFERROR(VLOOKUP(MA$2&amp;$B14,'FPL FIX2'!$N$1:$Q$400,MATCH("HOME",'FPL FIX2'!$N$1:$Q$1,0),0),"")&amp;IFERROR(VLOOKUP(MA$2&amp;$B14,'FPL FIX2'!$O$1:$P$400,MATCH("AWAY",'FPL FIX2'!$O$1:$P$1,0),0),"")&amp;IFERROR(VLOOKUP(MA$2&amp;$A14,'FA2'!$A:$D,MATCH("AWAY",'FA2'!$A$1:$D$1,0),0),"")&amp;IFERROR(VLOOKUP(MA$2&amp;$A14,'FA2'!$B:$C,MATCH("HOME",'FA2'!$B$1:$C$1,0),0),"")&amp;IFERROR(VLOOKUP(MA$2&amp;$A14,'EFL2'!$A:$D,MATCH("AWAY",'EFL2'!$A$1:$D$1,0),0),"")&amp;IFERROR(VLOOKUP(MA$2&amp;$A14,'EFL2'!$B:$C,MATCH("HOME",'EFL2'!$B$1:$C$1,0),0),"")&amp;IFERROR(VLOOKUP(MA$2&amp;$A14,'UCL2'!$C:$F,MATCH("AWAY",'UCL2'!$C$1:$F$1,0),0),"")&amp;IFERROR(VLOOKUP(MA$2&amp;$A14,'UCL2'!$D:$E,MATCH("HOME",'UCL2'!$D$1:$E$1,0),0),"")&amp;IFERROR(VLOOKUP(MA$2&amp;$A14,'EU2'!$C:$F,MATCH("AWAY",'EU2'!$C$1:$F$1,0),0),"")&amp;IFERROR(VLOOKUP(MA$2&amp;$A14,'EU2'!$D:$E,MATCH("HOME",'EU2'!$D$1:$E$1,0),0),"")&amp;IFERROR(VLOOKUP(MA$2&amp;$A14,'EUC2'!$C:$F,MATCH("AWAY",'EUC2'!$C$1:$F$1,0),0),"")&amp;IFERROR(VLOOKUP(MA$2&amp;$A14,'EUC2'!$D:$E,MATCH("HOME",'EUC2'!$D$1:$E$1,0),0),"")</f>
        <v/>
      </c>
      <c r="MB14" s="25" t="str">
        <f>IFERROR(VLOOKUP(MB$2&amp;$B14,'FPL FIX2'!$N$1:$Q$400,MATCH("HOME",'FPL FIX2'!$N$1:$Q$1,0),0),"")&amp;IFERROR(VLOOKUP(MB$2&amp;$B14,'FPL FIX2'!$O$1:$P$400,MATCH("AWAY",'FPL FIX2'!$O$1:$P$1,0),0),"")&amp;IFERROR(VLOOKUP(MB$2&amp;$A14,'FA2'!$A:$D,MATCH("AWAY",'FA2'!$A$1:$D$1,0),0),"")&amp;IFERROR(VLOOKUP(MB$2&amp;$A14,'FA2'!$B:$C,MATCH("HOME",'FA2'!$B$1:$C$1,0),0),"")&amp;IFERROR(VLOOKUP(MB$2&amp;$A14,'EFL2'!$A:$D,MATCH("AWAY",'EFL2'!$A$1:$D$1,0),0),"")&amp;IFERROR(VLOOKUP(MB$2&amp;$A14,'EFL2'!$B:$C,MATCH("HOME",'EFL2'!$B$1:$C$1,0),0),"")&amp;IFERROR(VLOOKUP(MB$2&amp;$A14,'UCL2'!$C:$F,MATCH("AWAY",'UCL2'!$C$1:$F$1,0),0),"")&amp;IFERROR(VLOOKUP(MB$2&amp;$A14,'UCL2'!$D:$E,MATCH("HOME",'UCL2'!$D$1:$E$1,0),0),"")&amp;IFERROR(VLOOKUP(MB$2&amp;$A14,'EU2'!$C:$F,MATCH("AWAY",'EU2'!$C$1:$F$1,0),0),"")&amp;IFERROR(VLOOKUP(MB$2&amp;$A14,'EU2'!$D:$E,MATCH("HOME",'EU2'!$D$1:$E$1,0),0),"")&amp;IFERROR(VLOOKUP(MB$2&amp;$A14,'EUC2'!$C:$F,MATCH("AWAY",'EUC2'!$C$1:$F$1,0),0),"")&amp;IFERROR(VLOOKUP(MB$2&amp;$A14,'EUC2'!$D:$E,MATCH("HOME",'EUC2'!$D$1:$E$1,0),0),"")</f>
        <v/>
      </c>
      <c r="MC14" s="25" t="str">
        <f>IFERROR(VLOOKUP(MC$2&amp;$B14,'FPL FIX2'!$N$1:$Q$400,MATCH("HOME",'FPL FIX2'!$N$1:$Q$1,0),0),"")&amp;IFERROR(VLOOKUP(MC$2&amp;$B14,'FPL FIX2'!$O$1:$P$400,MATCH("AWAY",'FPL FIX2'!$O$1:$P$1,0),0),"")&amp;IFERROR(VLOOKUP(MC$2&amp;$A14,'FA2'!$A:$D,MATCH("AWAY",'FA2'!$A$1:$D$1,0),0),"")&amp;IFERROR(VLOOKUP(MC$2&amp;$A14,'FA2'!$B:$C,MATCH("HOME",'FA2'!$B$1:$C$1,0),0),"")&amp;IFERROR(VLOOKUP(MC$2&amp;$A14,'EFL2'!$A:$D,MATCH("AWAY",'EFL2'!$A$1:$D$1,0),0),"")&amp;IFERROR(VLOOKUP(MC$2&amp;$A14,'EFL2'!$B:$C,MATCH("HOME",'EFL2'!$B$1:$C$1,0),0),"")&amp;IFERROR(VLOOKUP(MC$2&amp;$A14,'UCL2'!$C:$F,MATCH("AWAY",'UCL2'!$C$1:$F$1,0),0),"")&amp;IFERROR(VLOOKUP(MC$2&amp;$A14,'UCL2'!$D:$E,MATCH("HOME",'UCL2'!$D$1:$E$1,0),0),"")&amp;IFERROR(VLOOKUP(MC$2&amp;$A14,'EU2'!$C:$F,MATCH("AWAY",'EU2'!$C$1:$F$1,0),0),"")&amp;IFERROR(VLOOKUP(MC$2&amp;$A14,'EU2'!$D:$E,MATCH("HOME",'EU2'!$D$1:$E$1,0),0),"")&amp;IFERROR(VLOOKUP(MC$2&amp;$A14,'EUC2'!$C:$F,MATCH("AWAY",'EUC2'!$C$1:$F$1,0),0),"")&amp;IFERROR(VLOOKUP(MC$2&amp;$A14,'EUC2'!$D:$E,MATCH("HOME",'EUC2'!$D$1:$E$1,0),0),"")</f>
        <v/>
      </c>
      <c r="MD14" s="25" t="str">
        <f>IFERROR(VLOOKUP(MD$2&amp;$B14,'FPL FIX2'!$N$1:$Q$400,MATCH("HOME",'FPL FIX2'!$N$1:$Q$1,0),0),"")&amp;IFERROR(VLOOKUP(MD$2&amp;$B14,'FPL FIX2'!$O$1:$P$400,MATCH("AWAY",'FPL FIX2'!$O$1:$P$1,0),0),"")&amp;IFERROR(VLOOKUP(MD$2&amp;$A14,'FA2'!$A:$D,MATCH("AWAY",'FA2'!$A$1:$D$1,0),0),"")&amp;IFERROR(VLOOKUP(MD$2&amp;$A14,'FA2'!$B:$C,MATCH("HOME",'FA2'!$B$1:$C$1,0),0),"")&amp;IFERROR(VLOOKUP(MD$2&amp;$A14,'EFL2'!$A:$D,MATCH("AWAY",'EFL2'!$A$1:$D$1,0),0),"")&amp;IFERROR(VLOOKUP(MD$2&amp;$A14,'EFL2'!$B:$C,MATCH("HOME",'EFL2'!$B$1:$C$1,0),0),"")&amp;IFERROR(VLOOKUP(MD$2&amp;$A14,'UCL2'!$C:$F,MATCH("AWAY",'UCL2'!$C$1:$F$1,0),0),"")&amp;IFERROR(VLOOKUP(MD$2&amp;$A14,'UCL2'!$D:$E,MATCH("HOME",'UCL2'!$D$1:$E$1,0),0),"")&amp;IFERROR(VLOOKUP(MD$2&amp;$A14,'EU2'!$C:$F,MATCH("AWAY",'EU2'!$C$1:$F$1,0),0),"")&amp;IFERROR(VLOOKUP(MD$2&amp;$A14,'EU2'!$D:$E,MATCH("HOME",'EU2'!$D$1:$E$1,0),0),"")&amp;IFERROR(VLOOKUP(MD$2&amp;$A14,'EUC2'!$C:$F,MATCH("AWAY",'EUC2'!$C$1:$F$1,0),0),"")&amp;IFERROR(VLOOKUP(MD$2&amp;$A14,'EUC2'!$D:$E,MATCH("HOME",'EUC2'!$D$1:$E$1,0),0),"")</f>
        <v/>
      </c>
      <c r="ME14" s="25" t="str">
        <f>IFERROR(VLOOKUP(ME$2&amp;$B14,'FPL FIX2'!$N$1:$Q$400,MATCH("HOME",'FPL FIX2'!$N$1:$Q$1,0),0),"")&amp;IFERROR(VLOOKUP(ME$2&amp;$B14,'FPL FIX2'!$O$1:$P$400,MATCH("AWAY",'FPL FIX2'!$O$1:$P$1,0),0),"")&amp;IFERROR(VLOOKUP(ME$2&amp;$A14,'FA2'!$A:$D,MATCH("AWAY",'FA2'!$A$1:$D$1,0),0),"")&amp;IFERROR(VLOOKUP(ME$2&amp;$A14,'FA2'!$B:$C,MATCH("HOME",'FA2'!$B$1:$C$1,0),0),"")&amp;IFERROR(VLOOKUP(ME$2&amp;$A14,'EFL2'!$A:$D,MATCH("AWAY",'EFL2'!$A$1:$D$1,0),0),"")&amp;IFERROR(VLOOKUP(ME$2&amp;$A14,'EFL2'!$B:$C,MATCH("HOME",'EFL2'!$B$1:$C$1,0),0),"")&amp;IFERROR(VLOOKUP(ME$2&amp;$A14,'UCL2'!$C:$F,MATCH("AWAY",'UCL2'!$C$1:$F$1,0),0),"")&amp;IFERROR(VLOOKUP(ME$2&amp;$A14,'UCL2'!$D:$E,MATCH("HOME",'UCL2'!$D$1:$E$1,0),0),"")&amp;IFERROR(VLOOKUP(ME$2&amp;$A14,'EU2'!$C:$F,MATCH("AWAY",'EU2'!$C$1:$F$1,0),0),"")&amp;IFERROR(VLOOKUP(ME$2&amp;$A14,'EU2'!$D:$E,MATCH("HOME",'EU2'!$D$1:$E$1,0),0),"")&amp;IFERROR(VLOOKUP(ME$2&amp;$A14,'EUC2'!$C:$F,MATCH("AWAY",'EUC2'!$C$1:$F$1,0),0),"")&amp;IFERROR(VLOOKUP(ME$2&amp;$A14,'EUC2'!$D:$E,MATCH("HOME",'EUC2'!$D$1:$E$1,0),0),"")</f>
        <v/>
      </c>
      <c r="MF14" s="25" t="str">
        <f>IFERROR(VLOOKUP(MF$2&amp;$B14,'FPL FIX2'!$N$1:$Q$400,MATCH("HOME",'FPL FIX2'!$N$1:$Q$1,0),0),"")&amp;IFERROR(VLOOKUP(MF$2&amp;$B14,'FPL FIX2'!$O$1:$P$400,MATCH("AWAY",'FPL FIX2'!$O$1:$P$1,0),0),"")&amp;IFERROR(VLOOKUP(MF$2&amp;$A14,'FA2'!$A:$D,MATCH("AWAY",'FA2'!$A$1:$D$1,0),0),"")&amp;IFERROR(VLOOKUP(MF$2&amp;$A14,'FA2'!$B:$C,MATCH("HOME",'FA2'!$B$1:$C$1,0),0),"")&amp;IFERROR(VLOOKUP(MF$2&amp;$A14,'EFL2'!$A:$D,MATCH("AWAY",'EFL2'!$A$1:$D$1,0),0),"")&amp;IFERROR(VLOOKUP(MF$2&amp;$A14,'EFL2'!$B:$C,MATCH("HOME",'EFL2'!$B$1:$C$1,0),0),"")&amp;IFERROR(VLOOKUP(MF$2&amp;$A14,'UCL2'!$C:$F,MATCH("AWAY",'UCL2'!$C$1:$F$1,0),0),"")&amp;IFERROR(VLOOKUP(MF$2&amp;$A14,'UCL2'!$D:$E,MATCH("HOME",'UCL2'!$D$1:$E$1,0),0),"")&amp;IFERROR(VLOOKUP(MF$2&amp;$A14,'EU2'!$C:$F,MATCH("AWAY",'EU2'!$C$1:$F$1,0),0),"")&amp;IFERROR(VLOOKUP(MF$2&amp;$A14,'EU2'!$D:$E,MATCH("HOME",'EU2'!$D$1:$E$1,0),0),"")&amp;IFERROR(VLOOKUP(MF$2&amp;$A14,'EUC2'!$C:$F,MATCH("AWAY",'EUC2'!$C$1:$F$1,0),0),"")&amp;IFERROR(VLOOKUP(MF$2&amp;$A14,'EUC2'!$D:$E,MATCH("HOME",'EUC2'!$D$1:$E$1,0),0),"")</f>
        <v/>
      </c>
      <c r="MG14" s="25" t="str">
        <f>IFERROR(VLOOKUP(MG$2&amp;$B14,'FPL FIX2'!$N$1:$Q$400,MATCH("HOME",'FPL FIX2'!$N$1:$Q$1,0),0),"")&amp;IFERROR(VLOOKUP(MG$2&amp;$B14,'FPL FIX2'!$O$1:$P$400,MATCH("AWAY",'FPL FIX2'!$O$1:$P$1,0),0),"")&amp;IFERROR(VLOOKUP(MG$2&amp;$A14,'FA2'!$A:$D,MATCH("AWAY",'FA2'!$A$1:$D$1,0),0),"")&amp;IFERROR(VLOOKUP(MG$2&amp;$A14,'FA2'!$B:$C,MATCH("HOME",'FA2'!$B$1:$C$1,0),0),"")&amp;IFERROR(VLOOKUP(MG$2&amp;$A14,'EFL2'!$A:$D,MATCH("AWAY",'EFL2'!$A$1:$D$1,0),0),"")&amp;IFERROR(VLOOKUP(MG$2&amp;$A14,'EFL2'!$B:$C,MATCH("HOME",'EFL2'!$B$1:$C$1,0),0),"")&amp;IFERROR(VLOOKUP(MG$2&amp;$A14,'UCL2'!$C:$F,MATCH("AWAY",'UCL2'!$C$1:$F$1,0),0),"")&amp;IFERROR(VLOOKUP(MG$2&amp;$A14,'UCL2'!$D:$E,MATCH("HOME",'UCL2'!$D$1:$E$1,0),0),"")&amp;IFERROR(VLOOKUP(MG$2&amp;$A14,'EU2'!$C:$F,MATCH("AWAY",'EU2'!$C$1:$F$1,0),0),"")&amp;IFERROR(VLOOKUP(MG$2&amp;$A14,'EU2'!$D:$E,MATCH("HOME",'EU2'!$D$1:$E$1,0),0),"")&amp;IFERROR(VLOOKUP(MG$2&amp;$A14,'EUC2'!$C:$F,MATCH("AWAY",'EUC2'!$C$1:$F$1,0),0),"")&amp;IFERROR(VLOOKUP(MG$2&amp;$A14,'EUC2'!$D:$E,MATCH("HOME",'EUC2'!$D$1:$E$1,0),0),"")</f>
        <v/>
      </c>
      <c r="MH14" s="25" t="str">
        <f>IFERROR(VLOOKUP(MH$2&amp;$B14,'FPL FIX2'!$N$1:$Q$400,MATCH("HOME",'FPL FIX2'!$N$1:$Q$1,0),0),"")&amp;IFERROR(VLOOKUP(MH$2&amp;$B14,'FPL FIX2'!$O$1:$P$400,MATCH("AWAY",'FPL FIX2'!$O$1:$P$1,0),0),"")&amp;IFERROR(VLOOKUP(MH$2&amp;$A14,'FA2'!$A:$D,MATCH("AWAY",'FA2'!$A$1:$D$1,0),0),"")&amp;IFERROR(VLOOKUP(MH$2&amp;$A14,'FA2'!$B:$C,MATCH("HOME",'FA2'!$B$1:$C$1,0),0),"")&amp;IFERROR(VLOOKUP(MH$2&amp;$A14,'EFL2'!$A:$D,MATCH("AWAY",'EFL2'!$A$1:$D$1,0),0),"")&amp;IFERROR(VLOOKUP(MH$2&amp;$A14,'EFL2'!$B:$C,MATCH("HOME",'EFL2'!$B$1:$C$1,0),0),"")&amp;IFERROR(VLOOKUP(MH$2&amp;$A14,'UCL2'!$C:$F,MATCH("AWAY",'UCL2'!$C$1:$F$1,0),0),"")&amp;IFERROR(VLOOKUP(MH$2&amp;$A14,'UCL2'!$D:$E,MATCH("HOME",'UCL2'!$D$1:$E$1,0),0),"")&amp;IFERROR(VLOOKUP(MH$2&amp;$A14,'EU2'!$C:$F,MATCH("AWAY",'EU2'!$C$1:$F$1,0),0),"")&amp;IFERROR(VLOOKUP(MH$2&amp;$A14,'EU2'!$D:$E,MATCH("HOME",'EU2'!$D$1:$E$1,0),0),"")&amp;IFERROR(VLOOKUP(MH$2&amp;$A14,'EUC2'!$C:$F,MATCH("AWAY",'EUC2'!$C$1:$F$1,0),0),"")&amp;IFERROR(VLOOKUP(MH$2&amp;$A14,'EUC2'!$D:$E,MATCH("HOME",'EUC2'!$D$1:$E$1,0),0),"")</f>
        <v/>
      </c>
      <c r="MI14" s="25" t="str">
        <f>IFERROR(VLOOKUP(MI$2&amp;$B14,'FPL FIX2'!$N$1:$Q$400,MATCH("HOME",'FPL FIX2'!$N$1:$Q$1,0),0),"")&amp;IFERROR(VLOOKUP(MI$2&amp;$B14,'FPL FIX2'!$O$1:$P$400,MATCH("AWAY",'FPL FIX2'!$O$1:$P$1,0),0),"")&amp;IFERROR(VLOOKUP(MI$2&amp;$A14,'FA2'!$A:$D,MATCH("AWAY",'FA2'!$A$1:$D$1,0),0),"")&amp;IFERROR(VLOOKUP(MI$2&amp;$A14,'FA2'!$B:$C,MATCH("HOME",'FA2'!$B$1:$C$1,0),0),"")&amp;IFERROR(VLOOKUP(MI$2&amp;$A14,'EFL2'!$A:$D,MATCH("AWAY",'EFL2'!$A$1:$D$1,0),0),"")&amp;IFERROR(VLOOKUP(MI$2&amp;$A14,'EFL2'!$B:$C,MATCH("HOME",'EFL2'!$B$1:$C$1,0),0),"")&amp;IFERROR(VLOOKUP(MI$2&amp;$A14,'UCL2'!$C:$F,MATCH("AWAY",'UCL2'!$C$1:$F$1,0),0),"")&amp;IFERROR(VLOOKUP(MI$2&amp;$A14,'UCL2'!$D:$E,MATCH("HOME",'UCL2'!$D$1:$E$1,0),0),"")&amp;IFERROR(VLOOKUP(MI$2&amp;$A14,'EU2'!$C:$F,MATCH("AWAY",'EU2'!$C$1:$F$1,0),0),"")&amp;IFERROR(VLOOKUP(MI$2&amp;$A14,'EU2'!$D:$E,MATCH("HOME",'EU2'!$D$1:$E$1,0),0),"")&amp;IFERROR(VLOOKUP(MI$2&amp;$A14,'EUC2'!$C:$F,MATCH("AWAY",'EUC2'!$C$1:$F$1,0),0),"")&amp;IFERROR(VLOOKUP(MI$2&amp;$A14,'EUC2'!$D:$E,MATCH("HOME",'EUC2'!$D$1:$E$1,0),0),"")</f>
        <v/>
      </c>
      <c r="MJ14" s="25" t="str">
        <f>IFERROR(VLOOKUP(MJ$2&amp;$B14,'FPL FIX2'!$N$1:$Q$400,MATCH("HOME",'FPL FIX2'!$N$1:$Q$1,0),0),"")&amp;IFERROR(VLOOKUP(MJ$2&amp;$B14,'FPL FIX2'!$O$1:$P$400,MATCH("AWAY",'FPL FIX2'!$O$1:$P$1,0),0),"")&amp;IFERROR(VLOOKUP(MJ$2&amp;$A14,'FA2'!$A:$D,MATCH("AWAY",'FA2'!$A$1:$D$1,0),0),"")&amp;IFERROR(VLOOKUP(MJ$2&amp;$A14,'FA2'!$B:$C,MATCH("HOME",'FA2'!$B$1:$C$1,0),0),"")&amp;IFERROR(VLOOKUP(MJ$2&amp;$A14,'EFL2'!$A:$D,MATCH("AWAY",'EFL2'!$A$1:$D$1,0),0),"")&amp;IFERROR(VLOOKUP(MJ$2&amp;$A14,'EFL2'!$B:$C,MATCH("HOME",'EFL2'!$B$1:$C$1,0),0),"")&amp;IFERROR(VLOOKUP(MJ$2&amp;$A14,'UCL2'!$C:$F,MATCH("AWAY",'UCL2'!$C$1:$F$1,0),0),"")&amp;IFERROR(VLOOKUP(MJ$2&amp;$A14,'UCL2'!$D:$E,MATCH("HOME",'UCL2'!$D$1:$E$1,0),0),"")&amp;IFERROR(VLOOKUP(MJ$2&amp;$A14,'EU2'!$C:$F,MATCH("AWAY",'EU2'!$C$1:$F$1,0),0),"")&amp;IFERROR(VLOOKUP(MJ$2&amp;$A14,'EU2'!$D:$E,MATCH("HOME",'EU2'!$D$1:$E$1,0),0),"")&amp;IFERROR(VLOOKUP(MJ$2&amp;$A14,'EUC2'!$C:$F,MATCH("AWAY",'EUC2'!$C$1:$F$1,0),0),"")&amp;IFERROR(VLOOKUP(MJ$2&amp;$A14,'EUC2'!$D:$E,MATCH("HOME",'EUC2'!$D$1:$E$1,0),0),"")</f>
        <v/>
      </c>
      <c r="MK14" s="25" t="str">
        <f>IFERROR(VLOOKUP(MK$2&amp;$B14,'FPL FIX2'!$N$1:$Q$400,MATCH("HOME",'FPL FIX2'!$N$1:$Q$1,0),0),"")&amp;IFERROR(VLOOKUP(MK$2&amp;$B14,'FPL FIX2'!$O$1:$P$400,MATCH("AWAY",'FPL FIX2'!$O$1:$P$1,0),0),"")&amp;IFERROR(VLOOKUP(MK$2&amp;$A14,'FA2'!$A:$D,MATCH("AWAY",'FA2'!$A$1:$D$1,0),0),"")&amp;IFERROR(VLOOKUP(MK$2&amp;$A14,'FA2'!$B:$C,MATCH("HOME",'FA2'!$B$1:$C$1,0),0),"")&amp;IFERROR(VLOOKUP(MK$2&amp;$A14,'EFL2'!$A:$D,MATCH("AWAY",'EFL2'!$A$1:$D$1,0),0),"")&amp;IFERROR(VLOOKUP(MK$2&amp;$A14,'EFL2'!$B:$C,MATCH("HOME",'EFL2'!$B$1:$C$1,0),0),"")&amp;IFERROR(VLOOKUP(MK$2&amp;$A14,'UCL2'!$C:$F,MATCH("AWAY",'UCL2'!$C$1:$F$1,0),0),"")&amp;IFERROR(VLOOKUP(MK$2&amp;$A14,'UCL2'!$D:$E,MATCH("HOME",'UCL2'!$D$1:$E$1,0),0),"")&amp;IFERROR(VLOOKUP(MK$2&amp;$A14,'EU2'!$C:$F,MATCH("AWAY",'EU2'!$C$1:$F$1,0),0),"")&amp;IFERROR(VLOOKUP(MK$2&amp;$A14,'EU2'!$D:$E,MATCH("HOME",'EU2'!$D$1:$E$1,0),0),"")&amp;IFERROR(VLOOKUP(MK$2&amp;$A14,'EUC2'!$C:$F,MATCH("AWAY",'EUC2'!$C$1:$F$1,0),0),"")&amp;IFERROR(VLOOKUP(MK$2&amp;$A14,'EUC2'!$D:$E,MATCH("HOME",'EUC2'!$D$1:$E$1,0),0),"")</f>
        <v/>
      </c>
      <c r="ML14" s="25" t="str">
        <f>IFERROR(VLOOKUP(ML$2&amp;$B14,'FPL FIX2'!$N$1:$Q$400,MATCH("HOME",'FPL FIX2'!$N$1:$Q$1,0),0),"")&amp;IFERROR(VLOOKUP(ML$2&amp;$B14,'FPL FIX2'!$O$1:$P$400,MATCH("AWAY",'FPL FIX2'!$O$1:$P$1,0),0),"")&amp;IFERROR(VLOOKUP(ML$2&amp;$A14,'FA2'!$A:$D,MATCH("AWAY",'FA2'!$A$1:$D$1,0),0),"")&amp;IFERROR(VLOOKUP(ML$2&amp;$A14,'FA2'!$B:$C,MATCH("HOME",'FA2'!$B$1:$C$1,0),0),"")&amp;IFERROR(VLOOKUP(ML$2&amp;$A14,'EFL2'!$A:$D,MATCH("AWAY",'EFL2'!$A$1:$D$1,0),0),"")&amp;IFERROR(VLOOKUP(ML$2&amp;$A14,'EFL2'!$B:$C,MATCH("HOME",'EFL2'!$B$1:$C$1,0),0),"")&amp;IFERROR(VLOOKUP(ML$2&amp;$A14,'UCL2'!$C:$F,MATCH("AWAY",'UCL2'!$C$1:$F$1,0),0),"")&amp;IFERROR(VLOOKUP(ML$2&amp;$A14,'UCL2'!$D:$E,MATCH("HOME",'UCL2'!$D$1:$E$1,0),0),"")&amp;IFERROR(VLOOKUP(ML$2&amp;$A14,'EU2'!$C:$F,MATCH("AWAY",'EU2'!$C$1:$F$1,0),0),"")&amp;IFERROR(VLOOKUP(ML$2&amp;$A14,'EU2'!$D:$E,MATCH("HOME",'EU2'!$D$1:$E$1,0),0),"")&amp;IFERROR(VLOOKUP(ML$2&amp;$A14,'EUC2'!$C:$F,MATCH("AWAY",'EUC2'!$C$1:$F$1,0),0),"")&amp;IFERROR(VLOOKUP(ML$2&amp;$A14,'EUC2'!$D:$E,MATCH("HOME",'EUC2'!$D$1:$E$1,0),0),"")</f>
        <v/>
      </c>
      <c r="MM14" s="25" t="str">
        <f>IFERROR(VLOOKUP(MM$2&amp;$B14,'FPL FIX2'!$N$1:$Q$400,MATCH("HOME",'FPL FIX2'!$N$1:$Q$1,0),0),"")&amp;IFERROR(VLOOKUP(MM$2&amp;$B14,'FPL FIX2'!$O$1:$P$400,MATCH("AWAY",'FPL FIX2'!$O$1:$P$1,0),0),"")&amp;IFERROR(VLOOKUP(MM$2&amp;$A14,'FA2'!$A:$D,MATCH("AWAY",'FA2'!$A$1:$D$1,0),0),"")&amp;IFERROR(VLOOKUP(MM$2&amp;$A14,'FA2'!$B:$C,MATCH("HOME",'FA2'!$B$1:$C$1,0),0),"")&amp;IFERROR(VLOOKUP(MM$2&amp;$A14,'EFL2'!$A:$D,MATCH("AWAY",'EFL2'!$A$1:$D$1,0),0),"")&amp;IFERROR(VLOOKUP(MM$2&amp;$A14,'EFL2'!$B:$C,MATCH("HOME",'EFL2'!$B$1:$C$1,0),0),"")&amp;IFERROR(VLOOKUP(MM$2&amp;$A14,'UCL2'!$C:$F,MATCH("AWAY",'UCL2'!$C$1:$F$1,0),0),"")&amp;IFERROR(VLOOKUP(MM$2&amp;$A14,'UCL2'!$D:$E,MATCH("HOME",'UCL2'!$D$1:$E$1,0),0),"")&amp;IFERROR(VLOOKUP(MM$2&amp;$A14,'EU2'!$C:$F,MATCH("AWAY",'EU2'!$C$1:$F$1,0),0),"")&amp;IFERROR(VLOOKUP(MM$2&amp;$A14,'EU2'!$D:$E,MATCH("HOME",'EU2'!$D$1:$E$1,0),0),"")&amp;IFERROR(VLOOKUP(MM$2&amp;$A14,'EUC2'!$C:$F,MATCH("AWAY",'EUC2'!$C$1:$F$1,0),0),"")&amp;IFERROR(VLOOKUP(MM$2&amp;$A14,'EUC2'!$D:$E,MATCH("HOME",'EUC2'!$D$1:$E$1,0),0),"")</f>
        <v/>
      </c>
      <c r="MN14" s="25" t="str">
        <f>IFERROR(VLOOKUP(MN$2&amp;$B14,'FPL FIX2'!$N$1:$Q$400,MATCH("HOME",'FPL FIX2'!$N$1:$Q$1,0),0),"")&amp;IFERROR(VLOOKUP(MN$2&amp;$B14,'FPL FIX2'!$O$1:$P$400,MATCH("AWAY",'FPL FIX2'!$O$1:$P$1,0),0),"")&amp;IFERROR(VLOOKUP(MN$2&amp;$A14,'FA2'!$A:$D,MATCH("AWAY",'FA2'!$A$1:$D$1,0),0),"")&amp;IFERROR(VLOOKUP(MN$2&amp;$A14,'FA2'!$B:$C,MATCH("HOME",'FA2'!$B$1:$C$1,0),0),"")&amp;IFERROR(VLOOKUP(MN$2&amp;$A14,'EFL2'!$A:$D,MATCH("AWAY",'EFL2'!$A$1:$D$1,0),0),"")&amp;IFERROR(VLOOKUP(MN$2&amp;$A14,'EFL2'!$B:$C,MATCH("HOME",'EFL2'!$B$1:$C$1,0),0),"")&amp;IFERROR(VLOOKUP(MN$2&amp;$A14,'UCL2'!$C:$F,MATCH("AWAY",'UCL2'!$C$1:$F$1,0),0),"")&amp;IFERROR(VLOOKUP(MN$2&amp;$A14,'UCL2'!$D:$E,MATCH("HOME",'UCL2'!$D$1:$E$1,0),0),"")&amp;IFERROR(VLOOKUP(MN$2&amp;$A14,'EU2'!$C:$F,MATCH("AWAY",'EU2'!$C$1:$F$1,0),0),"")&amp;IFERROR(VLOOKUP(MN$2&amp;$A14,'EU2'!$D:$E,MATCH("HOME",'EU2'!$D$1:$E$1,0),0),"")&amp;IFERROR(VLOOKUP(MN$2&amp;$A14,'EUC2'!$C:$F,MATCH("AWAY",'EUC2'!$C$1:$F$1,0),0),"")&amp;IFERROR(VLOOKUP(MN$2&amp;$A14,'EUC2'!$D:$E,MATCH("HOME",'EUC2'!$D$1:$E$1,0),0),"")</f>
        <v/>
      </c>
      <c r="MO14" s="25" t="str">
        <f>IFERROR(VLOOKUP(MO$2&amp;$B14,'FPL FIX2'!$N$1:$Q$400,MATCH("HOME",'FPL FIX2'!$N$1:$Q$1,0),0),"")&amp;IFERROR(VLOOKUP(MO$2&amp;$B14,'FPL FIX2'!$O$1:$P$400,MATCH("AWAY",'FPL FIX2'!$O$1:$P$1,0),0),"")&amp;IFERROR(VLOOKUP(MO$2&amp;$A14,'FA2'!$A:$D,MATCH("AWAY",'FA2'!$A$1:$D$1,0),0),"")&amp;IFERROR(VLOOKUP(MO$2&amp;$A14,'FA2'!$B:$C,MATCH("HOME",'FA2'!$B$1:$C$1,0),0),"")&amp;IFERROR(VLOOKUP(MO$2&amp;$A14,'EFL2'!$A:$D,MATCH("AWAY",'EFL2'!$A$1:$D$1,0),0),"")&amp;IFERROR(VLOOKUP(MO$2&amp;$A14,'EFL2'!$B:$C,MATCH("HOME",'EFL2'!$B$1:$C$1,0),0),"")&amp;IFERROR(VLOOKUP(MO$2&amp;$A14,'UCL2'!$C:$F,MATCH("AWAY",'UCL2'!$C$1:$F$1,0),0),"")&amp;IFERROR(VLOOKUP(MO$2&amp;$A14,'UCL2'!$D:$E,MATCH("HOME",'UCL2'!$D$1:$E$1,0),0),"")&amp;IFERROR(VLOOKUP(MO$2&amp;$A14,'EU2'!$C:$F,MATCH("AWAY",'EU2'!$C$1:$F$1,0),0),"")&amp;IFERROR(VLOOKUP(MO$2&amp;$A14,'EU2'!$D:$E,MATCH("HOME",'EU2'!$D$1:$E$1,0),0),"")&amp;IFERROR(VLOOKUP(MO$2&amp;$A14,'EUC2'!$C:$F,MATCH("AWAY",'EUC2'!$C$1:$F$1,0),0),"")&amp;IFERROR(VLOOKUP(MO$2&amp;$A14,'EUC2'!$D:$E,MATCH("HOME",'EUC2'!$D$1:$E$1,0),0),"")</f>
        <v/>
      </c>
      <c r="MP14" s="25" t="str">
        <f>IFERROR(VLOOKUP(MP$2&amp;$B14,'FPL FIX2'!$N$1:$Q$400,MATCH("HOME",'FPL FIX2'!$N$1:$Q$1,0),0),"")&amp;IFERROR(VLOOKUP(MP$2&amp;$B14,'FPL FIX2'!$O$1:$P$400,MATCH("AWAY",'FPL FIX2'!$O$1:$P$1,0),0),"")&amp;IFERROR(VLOOKUP(MP$2&amp;$A14,'FA2'!$A:$D,MATCH("AWAY",'FA2'!$A$1:$D$1,0),0),"")&amp;IFERROR(VLOOKUP(MP$2&amp;$A14,'FA2'!$B:$C,MATCH("HOME",'FA2'!$B$1:$C$1,0),0),"")&amp;IFERROR(VLOOKUP(MP$2&amp;$A14,'EFL2'!$A:$D,MATCH("AWAY",'EFL2'!$A$1:$D$1,0),0),"")&amp;IFERROR(VLOOKUP(MP$2&amp;$A14,'EFL2'!$B:$C,MATCH("HOME",'EFL2'!$B$1:$C$1,0),0),"")&amp;IFERROR(VLOOKUP(MP$2&amp;$A14,'UCL2'!$C:$F,MATCH("AWAY",'UCL2'!$C$1:$F$1,0),0),"")&amp;IFERROR(VLOOKUP(MP$2&amp;$A14,'UCL2'!$D:$E,MATCH("HOME",'UCL2'!$D$1:$E$1,0),0),"")&amp;IFERROR(VLOOKUP(MP$2&amp;$A14,'EU2'!$C:$F,MATCH("AWAY",'EU2'!$C$1:$F$1,0),0),"")&amp;IFERROR(VLOOKUP(MP$2&amp;$A14,'EU2'!$D:$E,MATCH("HOME",'EU2'!$D$1:$E$1,0),0),"")&amp;IFERROR(VLOOKUP(MP$2&amp;$A14,'EUC2'!$C:$F,MATCH("AWAY",'EUC2'!$C$1:$F$1,0),0),"")&amp;IFERROR(VLOOKUP(MP$2&amp;$A14,'EUC2'!$D:$E,MATCH("HOME",'EUC2'!$D$1:$E$1,0),0),"")</f>
        <v/>
      </c>
      <c r="MQ14" s="25" t="str">
        <f>IFERROR(VLOOKUP(MQ$2&amp;$B14,'FPL FIX2'!$N$1:$Q$400,MATCH("HOME",'FPL FIX2'!$N$1:$Q$1,0),0),"")&amp;IFERROR(VLOOKUP(MQ$2&amp;$B14,'FPL FIX2'!$O$1:$P$400,MATCH("AWAY",'FPL FIX2'!$O$1:$P$1,0),0),"")&amp;IFERROR(VLOOKUP(MQ$2&amp;$A14,'FA2'!$A:$D,MATCH("AWAY",'FA2'!$A$1:$D$1,0),0),"")&amp;IFERROR(VLOOKUP(MQ$2&amp;$A14,'FA2'!$B:$C,MATCH("HOME",'FA2'!$B$1:$C$1,0),0),"")&amp;IFERROR(VLOOKUP(MQ$2&amp;$A14,'EFL2'!$A:$D,MATCH("AWAY",'EFL2'!$A$1:$D$1,0),0),"")&amp;IFERROR(VLOOKUP(MQ$2&amp;$A14,'EFL2'!$B:$C,MATCH("HOME",'EFL2'!$B$1:$C$1,0),0),"")&amp;IFERROR(VLOOKUP(MQ$2&amp;$A14,'UCL2'!$C:$F,MATCH("AWAY",'UCL2'!$C$1:$F$1,0),0),"")&amp;IFERROR(VLOOKUP(MQ$2&amp;$A14,'UCL2'!$D:$E,MATCH("HOME",'UCL2'!$D$1:$E$1,0),0),"")&amp;IFERROR(VLOOKUP(MQ$2&amp;$A14,'EU2'!$C:$F,MATCH("AWAY",'EU2'!$C$1:$F$1,0),0),"")&amp;IFERROR(VLOOKUP(MQ$2&amp;$A14,'EU2'!$D:$E,MATCH("HOME",'EU2'!$D$1:$E$1,0),0),"")&amp;IFERROR(VLOOKUP(MQ$2&amp;$A14,'EUC2'!$C:$F,MATCH("AWAY",'EUC2'!$C$1:$F$1,0),0),"")&amp;IFERROR(VLOOKUP(MQ$2&amp;$A14,'EUC2'!$D:$E,MATCH("HOME",'EUC2'!$D$1:$E$1,0),0),"")</f>
        <v/>
      </c>
      <c r="MR14" s="25" t="str">
        <f>IFERROR(VLOOKUP(MR$2&amp;$B14,'FPL FIX2'!$N$1:$Q$400,MATCH("HOME",'FPL FIX2'!$N$1:$Q$1,0),0),"")&amp;IFERROR(VLOOKUP(MR$2&amp;$B14,'FPL FIX2'!$O$1:$P$400,MATCH("AWAY",'FPL FIX2'!$O$1:$P$1,0),0),"")&amp;IFERROR(VLOOKUP(MR$2&amp;$A14,'FA2'!$A:$D,MATCH("AWAY",'FA2'!$A$1:$D$1,0),0),"")&amp;IFERROR(VLOOKUP(MR$2&amp;$A14,'FA2'!$B:$C,MATCH("HOME",'FA2'!$B$1:$C$1,0),0),"")&amp;IFERROR(VLOOKUP(MR$2&amp;$A14,'EFL2'!$A:$D,MATCH("AWAY",'EFL2'!$A$1:$D$1,0),0),"")&amp;IFERROR(VLOOKUP(MR$2&amp;$A14,'EFL2'!$B:$C,MATCH("HOME",'EFL2'!$B$1:$C$1,0),0),"")&amp;IFERROR(VLOOKUP(MR$2&amp;$A14,'UCL2'!$C:$F,MATCH("AWAY",'UCL2'!$C$1:$F$1,0),0),"")&amp;IFERROR(VLOOKUP(MR$2&amp;$A14,'UCL2'!$D:$E,MATCH("HOME",'UCL2'!$D$1:$E$1,0),0),"")&amp;IFERROR(VLOOKUP(MR$2&amp;$A14,'EU2'!$C:$F,MATCH("AWAY",'EU2'!$C$1:$F$1,0),0),"")&amp;IFERROR(VLOOKUP(MR$2&amp;$A14,'EU2'!$D:$E,MATCH("HOME",'EU2'!$D$1:$E$1,0),0),"")&amp;IFERROR(VLOOKUP(MR$2&amp;$A14,'EUC2'!$C:$F,MATCH("AWAY",'EUC2'!$C$1:$F$1,0),0),"")&amp;IFERROR(VLOOKUP(MR$2&amp;$A14,'EUC2'!$D:$E,MATCH("HOME",'EUC2'!$D$1:$E$1,0),0),"")</f>
        <v/>
      </c>
      <c r="MS14" s="25" t="str">
        <f>IFERROR(VLOOKUP(MS$2&amp;$B14,'FPL FIX2'!$N$1:$Q$400,MATCH("HOME",'FPL FIX2'!$N$1:$Q$1,0),0),"")&amp;IFERROR(VLOOKUP(MS$2&amp;$B14,'FPL FIX2'!$O$1:$P$400,MATCH("AWAY",'FPL FIX2'!$O$1:$P$1,0),0),"")&amp;IFERROR(VLOOKUP(MS$2&amp;$A14,'FA2'!$A:$D,MATCH("AWAY",'FA2'!$A$1:$D$1,0),0),"")&amp;IFERROR(VLOOKUP(MS$2&amp;$A14,'FA2'!$B:$C,MATCH("HOME",'FA2'!$B$1:$C$1,0),0),"")&amp;IFERROR(VLOOKUP(MS$2&amp;$A14,'EFL2'!$A:$D,MATCH("AWAY",'EFL2'!$A$1:$D$1,0),0),"")&amp;IFERROR(VLOOKUP(MS$2&amp;$A14,'EFL2'!$B:$C,MATCH("HOME",'EFL2'!$B$1:$C$1,0),0),"")&amp;IFERROR(VLOOKUP(MS$2&amp;$A14,'UCL2'!$C:$F,MATCH("AWAY",'UCL2'!$C$1:$F$1,0),0),"")&amp;IFERROR(VLOOKUP(MS$2&amp;$A14,'UCL2'!$D:$E,MATCH("HOME",'UCL2'!$D$1:$E$1,0),0),"")&amp;IFERROR(VLOOKUP(MS$2&amp;$A14,'EU2'!$C:$F,MATCH("AWAY",'EU2'!$C$1:$F$1,0),0),"")&amp;IFERROR(VLOOKUP(MS$2&amp;$A14,'EU2'!$D:$E,MATCH("HOME",'EU2'!$D$1:$E$1,0),0),"")&amp;IFERROR(VLOOKUP(MS$2&amp;$A14,'EUC2'!$C:$F,MATCH("AWAY",'EUC2'!$C$1:$F$1,0),0),"")&amp;IFERROR(VLOOKUP(MS$2&amp;$A14,'EUC2'!$D:$E,MATCH("HOME",'EUC2'!$D$1:$E$1,0),0),"")</f>
        <v/>
      </c>
      <c r="MT14" s="25" t="str">
        <f>IFERROR(VLOOKUP(MT$2&amp;$B14,'FPL FIX2'!$N$1:$Q$400,MATCH("HOME",'FPL FIX2'!$N$1:$Q$1,0),0),"")&amp;IFERROR(VLOOKUP(MT$2&amp;$B14,'FPL FIX2'!$O$1:$P$400,MATCH("AWAY",'FPL FIX2'!$O$1:$P$1,0),0),"")&amp;IFERROR(VLOOKUP(MT$2&amp;$A14,'FA2'!$A:$D,MATCH("AWAY",'FA2'!$A$1:$D$1,0),0),"")&amp;IFERROR(VLOOKUP(MT$2&amp;$A14,'FA2'!$B:$C,MATCH("HOME",'FA2'!$B$1:$C$1,0),0),"")&amp;IFERROR(VLOOKUP(MT$2&amp;$A14,'EFL2'!$A:$D,MATCH("AWAY",'EFL2'!$A$1:$D$1,0),0),"")&amp;IFERROR(VLOOKUP(MT$2&amp;$A14,'EFL2'!$B:$C,MATCH("HOME",'EFL2'!$B$1:$C$1,0),0),"")&amp;IFERROR(VLOOKUP(MT$2&amp;$A14,'UCL2'!$C:$F,MATCH("AWAY",'UCL2'!$C$1:$F$1,0),0),"")&amp;IFERROR(VLOOKUP(MT$2&amp;$A14,'UCL2'!$D:$E,MATCH("HOME",'UCL2'!$D$1:$E$1,0),0),"")&amp;IFERROR(VLOOKUP(MT$2&amp;$A14,'EU2'!$C:$F,MATCH("AWAY",'EU2'!$C$1:$F$1,0),0),"")&amp;IFERROR(VLOOKUP(MT$2&amp;$A14,'EU2'!$D:$E,MATCH("HOME",'EU2'!$D$1:$E$1,0),0),"")&amp;IFERROR(VLOOKUP(MT$2&amp;$A14,'EUC2'!$C:$F,MATCH("AWAY",'EUC2'!$C$1:$F$1,0),0),"")&amp;IFERROR(VLOOKUP(MT$2&amp;$A14,'EUC2'!$D:$E,MATCH("HOME",'EUC2'!$D$1:$E$1,0),0),"")</f>
        <v/>
      </c>
      <c r="MU14" s="25" t="str">
        <f>IFERROR(VLOOKUP(MU$2&amp;$B14,'FPL FIX2'!$N$1:$Q$400,MATCH("HOME",'FPL FIX2'!$N$1:$Q$1,0),0),"")&amp;IFERROR(VLOOKUP(MU$2&amp;$B14,'FPL FIX2'!$O$1:$P$400,MATCH("AWAY",'FPL FIX2'!$O$1:$P$1,0),0),"")&amp;IFERROR(VLOOKUP(MU$2&amp;$A14,'FA2'!$A:$D,MATCH("AWAY",'FA2'!$A$1:$D$1,0),0),"")&amp;IFERROR(VLOOKUP(MU$2&amp;$A14,'FA2'!$B:$C,MATCH("HOME",'FA2'!$B$1:$C$1,0),0),"")&amp;IFERROR(VLOOKUP(MU$2&amp;$A14,'EFL2'!$A:$D,MATCH("AWAY",'EFL2'!$A$1:$D$1,0),0),"")&amp;IFERROR(VLOOKUP(MU$2&amp;$A14,'EFL2'!$B:$C,MATCH("HOME",'EFL2'!$B$1:$C$1,0),0),"")&amp;IFERROR(VLOOKUP(MU$2&amp;$A14,'UCL2'!$C:$F,MATCH("AWAY",'UCL2'!$C$1:$F$1,0),0),"")&amp;IFERROR(VLOOKUP(MU$2&amp;$A14,'UCL2'!$D:$E,MATCH("HOME",'UCL2'!$D$1:$E$1,0),0),"")&amp;IFERROR(VLOOKUP(MU$2&amp;$A14,'EU2'!$C:$F,MATCH("AWAY",'EU2'!$C$1:$F$1,0),0),"")&amp;IFERROR(VLOOKUP(MU$2&amp;$A14,'EU2'!$D:$E,MATCH("HOME",'EU2'!$D$1:$E$1,0),0),"")&amp;IFERROR(VLOOKUP(MU$2&amp;$A14,'EUC2'!$C:$F,MATCH("AWAY",'EUC2'!$C$1:$F$1,0),0),"")&amp;IFERROR(VLOOKUP(MU$2&amp;$A14,'EUC2'!$D:$E,MATCH("HOME",'EUC2'!$D$1:$E$1,0),0),"")</f>
        <v/>
      </c>
      <c r="MV14" s="25" t="str">
        <f>IFERROR(VLOOKUP(MV$2&amp;$B14,'FPL FIX2'!$N$1:$Q$400,MATCH("HOME",'FPL FIX2'!$N$1:$Q$1,0),0),"")&amp;IFERROR(VLOOKUP(MV$2&amp;$B14,'FPL FIX2'!$O$1:$P$400,MATCH("AWAY",'FPL FIX2'!$O$1:$P$1,0),0),"")&amp;IFERROR(VLOOKUP(MV$2&amp;$A14,'FA2'!$A:$D,MATCH("AWAY",'FA2'!$A$1:$D$1,0),0),"")&amp;IFERROR(VLOOKUP(MV$2&amp;$A14,'FA2'!$B:$C,MATCH("HOME",'FA2'!$B$1:$C$1,0),0),"")&amp;IFERROR(VLOOKUP(MV$2&amp;$A14,'EFL2'!$A:$D,MATCH("AWAY",'EFL2'!$A$1:$D$1,0),0),"")&amp;IFERROR(VLOOKUP(MV$2&amp;$A14,'EFL2'!$B:$C,MATCH("HOME",'EFL2'!$B$1:$C$1,0),0),"")&amp;IFERROR(VLOOKUP(MV$2&amp;$A14,'UCL2'!$C:$F,MATCH("AWAY",'UCL2'!$C$1:$F$1,0),0),"")&amp;IFERROR(VLOOKUP(MV$2&amp;$A14,'UCL2'!$D:$E,MATCH("HOME",'UCL2'!$D$1:$E$1,0),0),"")&amp;IFERROR(VLOOKUP(MV$2&amp;$A14,'EU2'!$C:$F,MATCH("AWAY",'EU2'!$C$1:$F$1,0),0),"")&amp;IFERROR(VLOOKUP(MV$2&amp;$A14,'EU2'!$D:$E,MATCH("HOME",'EU2'!$D$1:$E$1,0),0),"")&amp;IFERROR(VLOOKUP(MV$2&amp;$A14,'EUC2'!$C:$F,MATCH("AWAY",'EUC2'!$C$1:$F$1,0),0),"")&amp;IFERROR(VLOOKUP(MV$2&amp;$A14,'EUC2'!$D:$E,MATCH("HOME",'EUC2'!$D$1:$E$1,0),0),"")</f>
        <v/>
      </c>
      <c r="MW14" s="25" t="str">
        <f>IFERROR(VLOOKUP(MW$2&amp;$B14,'FPL FIX2'!$N$1:$Q$400,MATCH("HOME",'FPL FIX2'!$N$1:$Q$1,0),0),"")&amp;IFERROR(VLOOKUP(MW$2&amp;$B14,'FPL FIX2'!$O$1:$P$400,MATCH("AWAY",'FPL FIX2'!$O$1:$P$1,0),0),"")&amp;IFERROR(VLOOKUP(MW$2&amp;$A14,'FA2'!$A:$D,MATCH("AWAY",'FA2'!$A$1:$D$1,0),0),"")&amp;IFERROR(VLOOKUP(MW$2&amp;$A14,'FA2'!$B:$C,MATCH("HOME",'FA2'!$B$1:$C$1,0),0),"")&amp;IFERROR(VLOOKUP(MW$2&amp;$A14,'EFL2'!$A:$D,MATCH("AWAY",'EFL2'!$A$1:$D$1,0),0),"")&amp;IFERROR(VLOOKUP(MW$2&amp;$A14,'EFL2'!$B:$C,MATCH("HOME",'EFL2'!$B$1:$C$1,0),0),"")&amp;IFERROR(VLOOKUP(MW$2&amp;$A14,'UCL2'!$C:$F,MATCH("AWAY",'UCL2'!$C$1:$F$1,0),0),"")&amp;IFERROR(VLOOKUP(MW$2&amp;$A14,'UCL2'!$D:$E,MATCH("HOME",'UCL2'!$D$1:$E$1,0),0),"")&amp;IFERROR(VLOOKUP(MW$2&amp;$A14,'EU2'!$C:$F,MATCH("AWAY",'EU2'!$C$1:$F$1,0),0),"")&amp;IFERROR(VLOOKUP(MW$2&amp;$A14,'EU2'!$D:$E,MATCH("HOME",'EU2'!$D$1:$E$1,0),0),"")&amp;IFERROR(VLOOKUP(MW$2&amp;$A14,'EUC2'!$C:$F,MATCH("AWAY",'EUC2'!$C$1:$F$1,0),0),"")&amp;IFERROR(VLOOKUP(MW$2&amp;$A14,'EUC2'!$D:$E,MATCH("HOME",'EUC2'!$D$1:$E$1,0),0),"")</f>
        <v/>
      </c>
      <c r="MX14" s="25" t="str">
        <f>IFERROR(VLOOKUP(MX$2&amp;$B14,'FPL FIX2'!$N$1:$Q$400,MATCH("HOME",'FPL FIX2'!$N$1:$Q$1,0),0),"")&amp;IFERROR(VLOOKUP(MX$2&amp;$B14,'FPL FIX2'!$O$1:$P$400,MATCH("AWAY",'FPL FIX2'!$O$1:$P$1,0),0),"")&amp;IFERROR(VLOOKUP(MX$2&amp;$A14,'FA2'!$A:$D,MATCH("AWAY",'FA2'!$A$1:$D$1,0),0),"")&amp;IFERROR(VLOOKUP(MX$2&amp;$A14,'FA2'!$B:$C,MATCH("HOME",'FA2'!$B$1:$C$1,0),0),"")&amp;IFERROR(VLOOKUP(MX$2&amp;$A14,'EFL2'!$A:$D,MATCH("AWAY",'EFL2'!$A$1:$D$1,0),0),"")&amp;IFERROR(VLOOKUP(MX$2&amp;$A14,'EFL2'!$B:$C,MATCH("HOME",'EFL2'!$B$1:$C$1,0),0),"")&amp;IFERROR(VLOOKUP(MX$2&amp;$A14,'UCL2'!$C:$F,MATCH("AWAY",'UCL2'!$C$1:$F$1,0),0),"")&amp;IFERROR(VLOOKUP(MX$2&amp;$A14,'UCL2'!$D:$E,MATCH("HOME",'UCL2'!$D$1:$E$1,0),0),"")&amp;IFERROR(VLOOKUP(MX$2&amp;$A14,'EU2'!$C:$F,MATCH("AWAY",'EU2'!$C$1:$F$1,0),0),"")&amp;IFERROR(VLOOKUP(MX$2&amp;$A14,'EU2'!$D:$E,MATCH("HOME",'EU2'!$D$1:$E$1,0),0),"")&amp;IFERROR(VLOOKUP(MX$2&amp;$A14,'EUC2'!$C:$F,MATCH("AWAY",'EUC2'!$C$1:$F$1,0),0),"")&amp;IFERROR(VLOOKUP(MX$2&amp;$A14,'EUC2'!$D:$E,MATCH("HOME",'EUC2'!$D$1:$E$1,0),0),"")</f>
        <v/>
      </c>
      <c r="MY14" s="25" t="str">
        <f>IFERROR(VLOOKUP(MY$2&amp;$B14,'FPL FIX2'!$N$1:$Q$400,MATCH("HOME",'FPL FIX2'!$N$1:$Q$1,0),0),"")&amp;IFERROR(VLOOKUP(MY$2&amp;$B14,'FPL FIX2'!$O$1:$P$400,MATCH("AWAY",'FPL FIX2'!$O$1:$P$1,0),0),"")&amp;IFERROR(VLOOKUP(MY$2&amp;$A14,'FA2'!$A:$D,MATCH("AWAY",'FA2'!$A$1:$D$1,0),0),"")&amp;IFERROR(VLOOKUP(MY$2&amp;$A14,'FA2'!$B:$C,MATCH("HOME",'FA2'!$B$1:$C$1,0),0),"")&amp;IFERROR(VLOOKUP(MY$2&amp;$A14,'EFL2'!$A:$D,MATCH("AWAY",'EFL2'!$A$1:$D$1,0),0),"")&amp;IFERROR(VLOOKUP(MY$2&amp;$A14,'EFL2'!$B:$C,MATCH("HOME",'EFL2'!$B$1:$C$1,0),0),"")&amp;IFERROR(VLOOKUP(MY$2&amp;$A14,'UCL2'!$C:$F,MATCH("AWAY",'UCL2'!$C$1:$F$1,0),0),"")&amp;IFERROR(VLOOKUP(MY$2&amp;$A14,'UCL2'!$D:$E,MATCH("HOME",'UCL2'!$D$1:$E$1,0),0),"")&amp;IFERROR(VLOOKUP(MY$2&amp;$A14,'EU2'!$C:$F,MATCH("AWAY",'EU2'!$C$1:$F$1,0),0),"")&amp;IFERROR(VLOOKUP(MY$2&amp;$A14,'EU2'!$D:$E,MATCH("HOME",'EU2'!$D$1:$E$1,0),0),"")&amp;IFERROR(VLOOKUP(MY$2&amp;$A14,'EUC2'!$C:$F,MATCH("AWAY",'EUC2'!$C$1:$F$1,0),0),"")&amp;IFERROR(VLOOKUP(MY$2&amp;$A14,'EUC2'!$D:$E,MATCH("HOME",'EUC2'!$D$1:$E$1,0),0),"")</f>
        <v/>
      </c>
      <c r="MZ14" s="25" t="str">
        <f>IFERROR(VLOOKUP(MZ$2&amp;$B14,'FPL FIX2'!$N$1:$Q$400,MATCH("HOME",'FPL FIX2'!$N$1:$Q$1,0),0),"")&amp;IFERROR(VLOOKUP(MZ$2&amp;$B14,'FPL FIX2'!$O$1:$P$400,MATCH("AWAY",'FPL FIX2'!$O$1:$P$1,0),0),"")&amp;IFERROR(VLOOKUP(MZ$2&amp;$A14,'FA2'!$A:$D,MATCH("AWAY",'FA2'!$A$1:$D$1,0),0),"")&amp;IFERROR(VLOOKUP(MZ$2&amp;$A14,'FA2'!$B:$C,MATCH("HOME",'FA2'!$B$1:$C$1,0),0),"")&amp;IFERROR(VLOOKUP(MZ$2&amp;$A14,'EFL2'!$A:$D,MATCH("AWAY",'EFL2'!$A$1:$D$1,0),0),"")&amp;IFERROR(VLOOKUP(MZ$2&amp;$A14,'EFL2'!$B:$C,MATCH("HOME",'EFL2'!$B$1:$C$1,0),0),"")&amp;IFERROR(VLOOKUP(MZ$2&amp;$A14,'UCL2'!$C:$F,MATCH("AWAY",'UCL2'!$C$1:$F$1,0),0),"")&amp;IFERROR(VLOOKUP(MZ$2&amp;$A14,'UCL2'!$D:$E,MATCH("HOME",'UCL2'!$D$1:$E$1,0),0),"")&amp;IFERROR(VLOOKUP(MZ$2&amp;$A14,'EU2'!$C:$F,MATCH("AWAY",'EU2'!$C$1:$F$1,0),0),"")&amp;IFERROR(VLOOKUP(MZ$2&amp;$A14,'EU2'!$D:$E,MATCH("HOME",'EU2'!$D$1:$E$1,0),0),"")&amp;IFERROR(VLOOKUP(MZ$2&amp;$A14,'EUC2'!$C:$F,MATCH("AWAY",'EUC2'!$C$1:$F$1,0),0),"")&amp;IFERROR(VLOOKUP(MZ$2&amp;$A14,'EUC2'!$D:$E,MATCH("HOME",'EUC2'!$D$1:$E$1,0),0),"")</f>
        <v/>
      </c>
      <c r="NA14" s="25" t="str">
        <f>IFERROR(VLOOKUP(NA$2&amp;$B14,'FPL FIX2'!$N$1:$Q$400,MATCH("HOME",'FPL FIX2'!$N$1:$Q$1,0),0),"")&amp;IFERROR(VLOOKUP(NA$2&amp;$B14,'FPL FIX2'!$O$1:$P$400,MATCH("AWAY",'FPL FIX2'!$O$1:$P$1,0),0),"")&amp;IFERROR(VLOOKUP(NA$2&amp;$A14,'FA2'!$A:$D,MATCH("AWAY",'FA2'!$A$1:$D$1,0),0),"")&amp;IFERROR(VLOOKUP(NA$2&amp;$A14,'FA2'!$B:$C,MATCH("HOME",'FA2'!$B$1:$C$1,0),0),"")&amp;IFERROR(VLOOKUP(NA$2&amp;$A14,'EFL2'!$A:$D,MATCH("AWAY",'EFL2'!$A$1:$D$1,0),0),"")&amp;IFERROR(VLOOKUP(NA$2&amp;$A14,'EFL2'!$B:$C,MATCH("HOME",'EFL2'!$B$1:$C$1,0),0),"")&amp;IFERROR(VLOOKUP(NA$2&amp;$A14,'UCL2'!$C:$F,MATCH("AWAY",'UCL2'!$C$1:$F$1,0),0),"")&amp;IFERROR(VLOOKUP(NA$2&amp;$A14,'UCL2'!$D:$E,MATCH("HOME",'UCL2'!$D$1:$E$1,0),0),"")&amp;IFERROR(VLOOKUP(NA$2&amp;$A14,'EU2'!$C:$F,MATCH("AWAY",'EU2'!$C$1:$F$1,0),0),"")&amp;IFERROR(VLOOKUP(NA$2&amp;$A14,'EU2'!$D:$E,MATCH("HOME",'EU2'!$D$1:$E$1,0),0),"")&amp;IFERROR(VLOOKUP(NA$2&amp;$A14,'EUC2'!$C:$F,MATCH("AWAY",'EUC2'!$C$1:$F$1,0),0),"")&amp;IFERROR(VLOOKUP(NA$2&amp;$A14,'EUC2'!$D:$E,MATCH("HOME",'EUC2'!$D$1:$E$1,0),0),"")</f>
        <v/>
      </c>
      <c r="NB14" s="25" t="str">
        <f>IFERROR(VLOOKUP(NB$2&amp;$B14,'FPL FIX2'!$N$1:$Q$400,MATCH("HOME",'FPL FIX2'!$N$1:$Q$1,0),0),"")&amp;IFERROR(VLOOKUP(NB$2&amp;$B14,'FPL FIX2'!$O$1:$P$400,MATCH("AWAY",'FPL FIX2'!$O$1:$P$1,0),0),"")&amp;IFERROR(VLOOKUP(NB$2&amp;$A14,'FA2'!$A:$D,MATCH("AWAY",'FA2'!$A$1:$D$1,0),0),"")&amp;IFERROR(VLOOKUP(NB$2&amp;$A14,'FA2'!$B:$C,MATCH("HOME",'FA2'!$B$1:$C$1,0),0),"")&amp;IFERROR(VLOOKUP(NB$2&amp;$A14,'EFL2'!$A:$D,MATCH("AWAY",'EFL2'!$A$1:$D$1,0),0),"")&amp;IFERROR(VLOOKUP(NB$2&amp;$A14,'EFL2'!$B:$C,MATCH("HOME",'EFL2'!$B$1:$C$1,0),0),"")&amp;IFERROR(VLOOKUP(NB$2&amp;$A14,'UCL2'!$C:$F,MATCH("AWAY",'UCL2'!$C$1:$F$1,0),0),"")&amp;IFERROR(VLOOKUP(NB$2&amp;$A14,'UCL2'!$D:$E,MATCH("HOME",'UCL2'!$D$1:$E$1,0),0),"")&amp;IFERROR(VLOOKUP(NB$2&amp;$A14,'EU2'!$C:$F,MATCH("AWAY",'EU2'!$C$1:$F$1,0),0),"")&amp;IFERROR(VLOOKUP(NB$2&amp;$A14,'EU2'!$D:$E,MATCH("HOME",'EU2'!$D$1:$E$1,0),0),"")&amp;IFERROR(VLOOKUP(NB$2&amp;$A14,'EUC2'!$C:$F,MATCH("AWAY",'EUC2'!$C$1:$F$1,0),0),"")&amp;IFERROR(VLOOKUP(NB$2&amp;$A14,'EUC2'!$D:$E,MATCH("HOME",'EUC2'!$D$1:$E$1,0),0),"")</f>
        <v/>
      </c>
      <c r="NC14" s="25" t="str">
        <f>IFERROR(VLOOKUP(NC$2&amp;$B14,'FPL FIX2'!$N$1:$Q$400,MATCH("HOME",'FPL FIX2'!$N$1:$Q$1,0),0),"")&amp;IFERROR(VLOOKUP(NC$2&amp;$B14,'FPL FIX2'!$O$1:$P$400,MATCH("AWAY",'FPL FIX2'!$O$1:$P$1,0),0),"")&amp;IFERROR(VLOOKUP(NC$2&amp;$A14,'FA2'!$A:$D,MATCH("AWAY",'FA2'!$A$1:$D$1,0),0),"")&amp;IFERROR(VLOOKUP(NC$2&amp;$A14,'FA2'!$B:$C,MATCH("HOME",'FA2'!$B$1:$C$1,0),0),"")&amp;IFERROR(VLOOKUP(NC$2&amp;$A14,'EFL2'!$A:$D,MATCH("AWAY",'EFL2'!$A$1:$D$1,0),0),"")&amp;IFERROR(VLOOKUP(NC$2&amp;$A14,'EFL2'!$B:$C,MATCH("HOME",'EFL2'!$B$1:$C$1,0),0),"")&amp;IFERROR(VLOOKUP(NC$2&amp;$A14,'UCL2'!$C:$F,MATCH("AWAY",'UCL2'!$C$1:$F$1,0),0),"")&amp;IFERROR(VLOOKUP(NC$2&amp;$A14,'UCL2'!$D:$E,MATCH("HOME",'UCL2'!$D$1:$E$1,0),0),"")&amp;IFERROR(VLOOKUP(NC$2&amp;$A14,'EU2'!$C:$F,MATCH("AWAY",'EU2'!$C$1:$F$1,0),0),"")&amp;IFERROR(VLOOKUP(NC$2&amp;$A14,'EU2'!$D:$E,MATCH("HOME",'EU2'!$D$1:$E$1,0),0),"")&amp;IFERROR(VLOOKUP(NC$2&amp;$A14,'EUC2'!$C:$F,MATCH("AWAY",'EUC2'!$C$1:$F$1,0),0),"")&amp;IFERROR(VLOOKUP(NC$2&amp;$A14,'EUC2'!$D:$E,MATCH("HOME",'EUC2'!$D$1:$E$1,0),0),"")</f>
        <v/>
      </c>
      <c r="NE14" s="24" t="s">
        <v>10</v>
      </c>
      <c r="NF14" s="25" t="str">
        <f>IFERROR(VLOOKUP(NF$2&amp;$B14,'FPL FIX2'!$F$1:$I$50,MATCH("HOME",'FPL FIX2'!$F$1:$I$1,0),0),"")&amp;IFERROR(VLOOKUP(NF$2&amp;$B14,'FPL FIX2'!$G$1:$H$50,MATCH("AWAY",'FPL FIX2'!$G$1:$H$1,0),0),"")</f>
        <v/>
      </c>
      <c r="NG14" s="25"/>
      <c r="NH14" s="25" t="str">
        <f>IFERROR(VLOOKUP(NH$2&amp;$B14,'FPL FIX2'!$F$1:$I$400,MATCH("HOME",'FPL FIX2'!$F$1:$I$1,0),0),"")&amp;IFERROR(VLOOKUP(NH$2&amp;$B14,'FPL FIX2'!$G$1:$H$400,MATCH("AWAY",'FPL FIX2'!$G$1:$H$1,0),0),"")</f>
        <v>ARS</v>
      </c>
      <c r="NI14" s="25" t="str">
        <f>IFERROR(VLOOKUP(NI$2&amp;$B14,'FPL FIX2'!$F$1:$I$400,MATCH("HOME",'FPL FIX2'!$F$1:$I$1,0),0),"")&amp;IFERROR(VLOOKUP(NI$2&amp;$B14,'FPL FIX2'!$G$1:$H$400,MATCH("AWAY",'FPL FIX2'!$G$1:$H$1,0),0),"")</f>
        <v>bre</v>
      </c>
      <c r="NJ14" s="25" t="str">
        <f>IFERROR(VLOOKUP(NJ$2&amp;$B14,'FPL FIX2'!$F$1:$I$400,MATCH("HOME",'FPL FIX2'!$F$1:$I$1,0),0),"")&amp;IFERROR(VLOOKUP(NJ$2&amp;$B14,'FPL FIX2'!$G$1:$H$400,MATCH("AWAY",'FPL FIX2'!$G$1:$H$1,0),0),"")</f>
        <v>WOL</v>
      </c>
    </row>
    <row r="15" spans="1:415" ht="30" customHeight="1" thickBot="1" x14ac:dyDescent="0.3">
      <c r="A15" s="23" t="s">
        <v>42</v>
      </c>
      <c r="B15" s="24" t="s">
        <v>11</v>
      </c>
      <c r="C15" s="25" t="str">
        <f>IFERROR(VLOOKUP(C$2&amp;$B15,'FPL FIX2'!$N$1:$Q$400,MATCH("HOME",'FPL FIX2'!$N$1:$Q$1,0),0),"")&amp;IFERROR(VLOOKUP(C$2&amp;$B15,'FPL FIX2'!$O$1:$P$400,MATCH("AWAY",'FPL FIX2'!$O$1:$P$1,0),0),"")&amp;IFERROR(VLOOKUP(C$2&amp;$A15,'FA2'!$A:$D,MATCH("AWAY",'FA2'!$A$1:$D$1,0),0),"")&amp;IFERROR(VLOOKUP(C$2&amp;$A15,'FA2'!$B:$C,MATCH("HOME",'FA2'!$B$1:$C$1,0),0),"")&amp;IFERROR(VLOOKUP(C$2&amp;$A15,'EFL2'!$A:$D,MATCH("AWAY",'EFL2'!$A$1:$D$1,0),0),"")&amp;IFERROR(VLOOKUP(C$2&amp;$A15,'EFL2'!$B:$C,MATCH("HOME",'EFL2'!$B$1:$C$1,0),0),"")&amp;IFERROR(VLOOKUP(C$2&amp;$A15,'UCL2'!$C:$F,MATCH("AWAY",'UCL2'!$C$1:$F$1,0),0),"")&amp;IFERROR(VLOOKUP(C$2&amp;$A15,'UCL2'!$D:$E,MATCH("HOME",'UCL2'!$D$1:$E$1,0),0),"")&amp;IFERROR(VLOOKUP(C$2&amp;$A15,'EU2'!$C:$F,MATCH("AWAY",'EU2'!$C$1:$F$1,0),0),"")&amp;IFERROR(VLOOKUP(C$2&amp;$A15,'EU2'!$D:$E,MATCH("HOME",'EU2'!$D$1:$E$1,0),0),"")&amp;IFERROR(VLOOKUP(C$2&amp;$A15,'EUC2'!$C:$F,MATCH("AWAY",'EUC2'!$C$1:$F$1,0),0),"")&amp;IFERROR(VLOOKUP(C$2&amp;$A15,'EUC2'!$D:$E,MATCH("HOME",'EUC2'!$D$1:$E$1,0),0),"")</f>
        <v/>
      </c>
      <c r="D15" s="25" t="str">
        <f>IFERROR(VLOOKUP(D$2&amp;$B15,'FPL FIX2'!$N$1:$Q$400,MATCH("HOME",'FPL FIX2'!$N$1:$Q$1,0),0),"")&amp;IFERROR(VLOOKUP(D$2&amp;$B15,'FPL FIX2'!$O$1:$P$400,MATCH("AWAY",'FPL FIX2'!$O$1:$P$1,0),0),"")&amp;IFERROR(VLOOKUP(D$2&amp;$A15,'FA2'!$A:$D,MATCH("AWAY",'FA2'!$A$1:$D$1,0),0),"")&amp;IFERROR(VLOOKUP(D$2&amp;$A15,'FA2'!$B:$C,MATCH("HOME",'FA2'!$B$1:$C$1,0),0),"")&amp;IFERROR(VLOOKUP(D$2&amp;$A15,'EFL2'!$A:$D,MATCH("AWAY",'EFL2'!$A$1:$D$1,0),0),"")&amp;IFERROR(VLOOKUP(D$2&amp;$A15,'EFL2'!$B:$C,MATCH("HOME",'EFL2'!$B$1:$C$1,0),0),"")&amp;IFERROR(VLOOKUP(D$2&amp;$A15,'UCL2'!$C:$F,MATCH("AWAY",'UCL2'!$C$1:$F$1,0),0),"")&amp;IFERROR(VLOOKUP(D$2&amp;$A15,'UCL2'!$D:$E,MATCH("HOME",'UCL2'!$D$1:$E$1,0),0),"")&amp;IFERROR(VLOOKUP(D$2&amp;$A15,'EU2'!$C:$F,MATCH("AWAY",'EU2'!$C$1:$F$1,0),0),"")&amp;IFERROR(VLOOKUP(D$2&amp;$A15,'EU2'!$D:$E,MATCH("HOME",'EU2'!$D$1:$E$1,0),0),"")&amp;IFERROR(VLOOKUP(D$2&amp;$A15,'EUC2'!$C:$F,MATCH("AWAY",'EUC2'!$C$1:$F$1,0),0),"")&amp;IFERROR(VLOOKUP(D$2&amp;$A15,'EUC2'!$D:$E,MATCH("HOME",'EUC2'!$D$1:$E$1,0),0),"")</f>
        <v/>
      </c>
      <c r="E15" s="25" t="str">
        <f>IFERROR(VLOOKUP(E$2&amp;$B15,'FPL FIX2'!$N$1:$Q$400,MATCH("HOME",'FPL FIX2'!$N$1:$Q$1,0),0),"")&amp;IFERROR(VLOOKUP(E$2&amp;$B15,'FPL FIX2'!$O$1:$P$400,MATCH("AWAY",'FPL FIX2'!$O$1:$P$1,0),0),"")&amp;IFERROR(VLOOKUP(E$2&amp;$A15,'FA2'!$A:$D,MATCH("AWAY",'FA2'!$A$1:$D$1,0),0),"")&amp;IFERROR(VLOOKUP(E$2&amp;$A15,'FA2'!$B:$C,MATCH("HOME",'FA2'!$B$1:$C$1,0),0),"")&amp;IFERROR(VLOOKUP(E$2&amp;$A15,'EFL2'!$A:$D,MATCH("AWAY",'EFL2'!$A$1:$D$1,0),0),"")&amp;IFERROR(VLOOKUP(E$2&amp;$A15,'EFL2'!$B:$C,MATCH("HOME",'EFL2'!$B$1:$C$1,0),0),"")&amp;IFERROR(VLOOKUP(E$2&amp;$A15,'UCL2'!$C:$F,MATCH("AWAY",'UCL2'!$C$1:$F$1,0),0),"")&amp;IFERROR(VLOOKUP(E$2&amp;$A15,'UCL2'!$D:$E,MATCH("HOME",'UCL2'!$D$1:$E$1,0),0),"")&amp;IFERROR(VLOOKUP(E$2&amp;$A15,'EU2'!$C:$F,MATCH("AWAY",'EU2'!$C$1:$F$1,0),0),"")&amp;IFERROR(VLOOKUP(E$2&amp;$A15,'EU2'!$D:$E,MATCH("HOME",'EU2'!$D$1:$E$1,0),0),"")&amp;IFERROR(VLOOKUP(E$2&amp;$A15,'EUC2'!$C:$F,MATCH("AWAY",'EUC2'!$C$1:$F$1,0),0),"")&amp;IFERROR(VLOOKUP(E$2&amp;$A15,'EUC2'!$D:$E,MATCH("HOME",'EUC2'!$D$1:$E$1,0),0),"")</f>
        <v/>
      </c>
      <c r="F15" s="25" t="str">
        <f>IFERROR(VLOOKUP(F$2&amp;$B15,'FPL FIX2'!$N$1:$Q$400,MATCH("HOME",'FPL FIX2'!$N$1:$Q$1,0),0),"")&amp;IFERROR(VLOOKUP(F$2&amp;$B15,'FPL FIX2'!$O$1:$P$400,MATCH("AWAY",'FPL FIX2'!$O$1:$P$1,0),0),"")&amp;IFERROR(VLOOKUP(F$2&amp;$A15,'FA2'!$A:$D,MATCH("AWAY",'FA2'!$A$1:$D$1,0),0),"")&amp;IFERROR(VLOOKUP(F$2&amp;$A15,'FA2'!$B:$C,MATCH("HOME",'FA2'!$B$1:$C$1,0),0),"")&amp;IFERROR(VLOOKUP(F$2&amp;$A15,'EFL2'!$A:$D,MATCH("AWAY",'EFL2'!$A$1:$D$1,0),0),"")&amp;IFERROR(VLOOKUP(F$2&amp;$A15,'EFL2'!$B:$C,MATCH("HOME",'EFL2'!$B$1:$C$1,0),0),"")&amp;IFERROR(VLOOKUP(F$2&amp;$A15,'UCL2'!$C:$F,MATCH("AWAY",'UCL2'!$C$1:$F$1,0),0),"")&amp;IFERROR(VLOOKUP(F$2&amp;$A15,'UCL2'!$D:$E,MATCH("HOME",'UCL2'!$D$1:$E$1,0),0),"")&amp;IFERROR(VLOOKUP(F$2&amp;$A15,'EU2'!$C:$F,MATCH("AWAY",'EU2'!$C$1:$F$1,0),0),"")&amp;IFERROR(VLOOKUP(F$2&amp;$A15,'EU2'!$D:$E,MATCH("HOME",'EU2'!$D$1:$E$1,0),0),"")&amp;IFERROR(VLOOKUP(F$2&amp;$A15,'EUC2'!$C:$F,MATCH("AWAY",'EUC2'!$C$1:$F$1,0),0),"")&amp;IFERROR(VLOOKUP(F$2&amp;$A15,'EUC2'!$D:$E,MATCH("HOME",'EUC2'!$D$1:$E$1,0),0),"")</f>
        <v/>
      </c>
      <c r="G15" s="25" t="str">
        <f>IFERROR(VLOOKUP(G$2&amp;$B15,'FPL FIX2'!$N$1:$Q$400,MATCH("HOME",'FPL FIX2'!$N$1:$Q$1,0),0),"")&amp;IFERROR(VLOOKUP(G$2&amp;$B15,'FPL FIX2'!$O$1:$P$400,MATCH("AWAY",'FPL FIX2'!$O$1:$P$1,0),0),"")&amp;IFERROR(VLOOKUP(G$2&amp;$A15,'FA2'!$A:$D,MATCH("AWAY",'FA2'!$A$1:$D$1,0),0),"")&amp;IFERROR(VLOOKUP(G$2&amp;$A15,'FA2'!$B:$C,MATCH("HOME",'FA2'!$B$1:$C$1,0),0),"")&amp;IFERROR(VLOOKUP(G$2&amp;$A15,'EFL2'!$A:$D,MATCH("AWAY",'EFL2'!$A$1:$D$1,0),0),"")&amp;IFERROR(VLOOKUP(G$2&amp;$A15,'EFL2'!$B:$C,MATCH("HOME",'EFL2'!$B$1:$C$1,0),0),"")&amp;IFERROR(VLOOKUP(G$2&amp;$A15,'UCL2'!$C:$F,MATCH("AWAY",'UCL2'!$C$1:$F$1,0),0),"")&amp;IFERROR(VLOOKUP(G$2&amp;$A15,'UCL2'!$D:$E,MATCH("HOME",'UCL2'!$D$1:$E$1,0),0),"")&amp;IFERROR(VLOOKUP(G$2&amp;$A15,'EU2'!$C:$F,MATCH("AWAY",'EU2'!$C$1:$F$1,0),0),"")&amp;IFERROR(VLOOKUP(G$2&amp;$A15,'EU2'!$D:$E,MATCH("HOME",'EU2'!$D$1:$E$1,0),0),"")&amp;IFERROR(VLOOKUP(G$2&amp;$A15,'EUC2'!$C:$F,MATCH("AWAY",'EUC2'!$C$1:$F$1,0),0),"")&amp;IFERROR(VLOOKUP(G$2&amp;$A15,'EUC2'!$D:$E,MATCH("HOME",'EUC2'!$D$1:$E$1,0),0),"")</f>
        <v/>
      </c>
      <c r="H15" s="25" t="str">
        <f>IFERROR(VLOOKUP(H$2&amp;$B15,'FPL FIX2'!$N$1:$Q$400,MATCH("HOME",'FPL FIX2'!$N$1:$Q$1,0),0),"")&amp;IFERROR(VLOOKUP(H$2&amp;$B15,'FPL FIX2'!$O$1:$P$400,MATCH("AWAY",'FPL FIX2'!$O$1:$P$1,0),0),"")&amp;IFERROR(VLOOKUP(H$2&amp;$A15,'FA2'!$A:$D,MATCH("AWAY",'FA2'!$A$1:$D$1,0),0),"")&amp;IFERROR(VLOOKUP(H$2&amp;$A15,'FA2'!$B:$C,MATCH("HOME",'FA2'!$B$1:$C$1,0),0),"")&amp;IFERROR(VLOOKUP(H$2&amp;$A15,'EFL2'!$A:$D,MATCH("AWAY",'EFL2'!$A$1:$D$1,0),0),"")&amp;IFERROR(VLOOKUP(H$2&amp;$A15,'EFL2'!$B:$C,MATCH("HOME",'EFL2'!$B$1:$C$1,0),0),"")&amp;IFERROR(VLOOKUP(H$2&amp;$A15,'UCL2'!$C:$F,MATCH("AWAY",'UCL2'!$C$1:$F$1,0),0),"")&amp;IFERROR(VLOOKUP(H$2&amp;$A15,'UCL2'!$D:$E,MATCH("HOME",'UCL2'!$D$1:$E$1,0),0),"")&amp;IFERROR(VLOOKUP(H$2&amp;$A15,'EU2'!$C:$F,MATCH("AWAY",'EU2'!$C$1:$F$1,0),0),"")&amp;IFERROR(VLOOKUP(H$2&amp;$A15,'EU2'!$D:$E,MATCH("HOME",'EU2'!$D$1:$E$1,0),0),"")&amp;IFERROR(VLOOKUP(H$2&amp;$A15,'EUC2'!$C:$F,MATCH("AWAY",'EUC2'!$C$1:$F$1,0),0),"")&amp;IFERROR(VLOOKUP(H$2&amp;$A15,'EUC2'!$D:$E,MATCH("HOME",'EUC2'!$D$1:$E$1,0),0),"")</f>
        <v>ful</v>
      </c>
      <c r="I15" s="25" t="str">
        <f>IFERROR(VLOOKUP(I$2&amp;$B15,'FPL FIX2'!$N$1:$Q$400,MATCH("HOME",'FPL FIX2'!$N$1:$Q$1,0),0),"")&amp;IFERROR(VLOOKUP(I$2&amp;$B15,'FPL FIX2'!$O$1:$P$400,MATCH("AWAY",'FPL FIX2'!$O$1:$P$1,0),0),"")&amp;IFERROR(VLOOKUP(I$2&amp;$A15,'FA2'!$A:$D,MATCH("AWAY",'FA2'!$A$1:$D$1,0),0),"")&amp;IFERROR(VLOOKUP(I$2&amp;$A15,'FA2'!$B:$C,MATCH("HOME",'FA2'!$B$1:$C$1,0),0),"")&amp;IFERROR(VLOOKUP(I$2&amp;$A15,'EFL2'!$A:$D,MATCH("AWAY",'EFL2'!$A$1:$D$1,0),0),"")&amp;IFERROR(VLOOKUP(I$2&amp;$A15,'EFL2'!$B:$C,MATCH("HOME",'EFL2'!$B$1:$C$1,0),0),"")&amp;IFERROR(VLOOKUP(I$2&amp;$A15,'UCL2'!$C:$F,MATCH("AWAY",'UCL2'!$C$1:$F$1,0),0),"")&amp;IFERROR(VLOOKUP(I$2&amp;$A15,'UCL2'!$D:$E,MATCH("HOME",'UCL2'!$D$1:$E$1,0),0),"")&amp;IFERROR(VLOOKUP(I$2&amp;$A15,'EU2'!$C:$F,MATCH("AWAY",'EU2'!$C$1:$F$1,0),0),"")&amp;IFERROR(VLOOKUP(I$2&amp;$A15,'EU2'!$D:$E,MATCH("HOME",'EU2'!$D$1:$E$1,0),0),"")&amp;IFERROR(VLOOKUP(I$2&amp;$A15,'EUC2'!$C:$F,MATCH("AWAY",'EUC2'!$C$1:$F$1,0),0),"")&amp;IFERROR(VLOOKUP(I$2&amp;$A15,'EUC2'!$D:$E,MATCH("HOME",'EUC2'!$D$1:$E$1,0),0),"")</f>
        <v/>
      </c>
      <c r="J15" s="25" t="str">
        <f>IFERROR(VLOOKUP(J$2&amp;$B15,'FPL FIX2'!$N$1:$Q$400,MATCH("HOME",'FPL FIX2'!$N$1:$Q$1,0),0),"")&amp;IFERROR(VLOOKUP(J$2&amp;$B15,'FPL FIX2'!$O$1:$P$400,MATCH("AWAY",'FPL FIX2'!$O$1:$P$1,0),0),"")&amp;IFERROR(VLOOKUP(J$2&amp;$A15,'FA2'!$A:$D,MATCH("AWAY",'FA2'!$A$1:$D$1,0),0),"")&amp;IFERROR(VLOOKUP(J$2&amp;$A15,'FA2'!$B:$C,MATCH("HOME",'FA2'!$B$1:$C$1,0),0),"")&amp;IFERROR(VLOOKUP(J$2&amp;$A15,'EFL2'!$A:$D,MATCH("AWAY",'EFL2'!$A$1:$D$1,0),0),"")&amp;IFERROR(VLOOKUP(J$2&amp;$A15,'EFL2'!$B:$C,MATCH("HOME",'EFL2'!$B$1:$C$1,0),0),"")&amp;IFERROR(VLOOKUP(J$2&amp;$A15,'UCL2'!$C:$F,MATCH("AWAY",'UCL2'!$C$1:$F$1,0),0),"")&amp;IFERROR(VLOOKUP(J$2&amp;$A15,'UCL2'!$D:$E,MATCH("HOME",'UCL2'!$D$1:$E$1,0),0),"")&amp;IFERROR(VLOOKUP(J$2&amp;$A15,'EU2'!$C:$F,MATCH("AWAY",'EU2'!$C$1:$F$1,0),0),"")&amp;IFERROR(VLOOKUP(J$2&amp;$A15,'EU2'!$D:$E,MATCH("HOME",'EU2'!$D$1:$E$1,0),0),"")&amp;IFERROR(VLOOKUP(J$2&amp;$A15,'EUC2'!$C:$F,MATCH("AWAY",'EUC2'!$C$1:$F$1,0),0),"")&amp;IFERROR(VLOOKUP(J$2&amp;$A15,'EUC2'!$D:$E,MATCH("HOME",'EUC2'!$D$1:$E$1,0),0),"")</f>
        <v/>
      </c>
      <c r="K15" s="25" t="str">
        <f>IFERROR(VLOOKUP(K$2&amp;$B15,'FPL FIX2'!$N$1:$Q$400,MATCH("HOME",'FPL FIX2'!$N$1:$Q$1,0),0),"")&amp;IFERROR(VLOOKUP(K$2&amp;$B15,'FPL FIX2'!$O$1:$P$400,MATCH("AWAY",'FPL FIX2'!$O$1:$P$1,0),0),"")&amp;IFERROR(VLOOKUP(K$2&amp;$A15,'FA2'!$A:$D,MATCH("AWAY",'FA2'!$A$1:$D$1,0),0),"")&amp;IFERROR(VLOOKUP(K$2&amp;$A15,'FA2'!$B:$C,MATCH("HOME",'FA2'!$B$1:$C$1,0),0),"")&amp;IFERROR(VLOOKUP(K$2&amp;$A15,'EFL2'!$A:$D,MATCH("AWAY",'EFL2'!$A$1:$D$1,0),0),"")&amp;IFERROR(VLOOKUP(K$2&amp;$A15,'EFL2'!$B:$C,MATCH("HOME",'EFL2'!$B$1:$C$1,0),0),"")&amp;IFERROR(VLOOKUP(K$2&amp;$A15,'UCL2'!$C:$F,MATCH("AWAY",'UCL2'!$C$1:$F$1,0),0),"")&amp;IFERROR(VLOOKUP(K$2&amp;$A15,'UCL2'!$D:$E,MATCH("HOME",'UCL2'!$D$1:$E$1,0),0),"")&amp;IFERROR(VLOOKUP(K$2&amp;$A15,'EU2'!$C:$F,MATCH("AWAY",'EU2'!$C$1:$F$1,0),0),"")&amp;IFERROR(VLOOKUP(K$2&amp;$A15,'EU2'!$D:$E,MATCH("HOME",'EU2'!$D$1:$E$1,0),0),"")&amp;IFERROR(VLOOKUP(K$2&amp;$A15,'EUC2'!$C:$F,MATCH("AWAY",'EUC2'!$C$1:$F$1,0),0),"")&amp;IFERROR(VLOOKUP(K$2&amp;$A15,'EUC2'!$D:$E,MATCH("HOME",'EUC2'!$D$1:$E$1,0),0),"")</f>
        <v/>
      </c>
      <c r="L15" s="25" t="str">
        <f>IFERROR(VLOOKUP(L$2&amp;$B15,'FPL FIX2'!$N$1:$Q$400,MATCH("HOME",'FPL FIX2'!$N$1:$Q$1,0),0),"")&amp;IFERROR(VLOOKUP(L$2&amp;$B15,'FPL FIX2'!$O$1:$P$400,MATCH("AWAY",'FPL FIX2'!$O$1:$P$1,0),0),"")&amp;IFERROR(VLOOKUP(L$2&amp;$A15,'FA2'!$A:$D,MATCH("AWAY",'FA2'!$A$1:$D$1,0),0),"")&amp;IFERROR(VLOOKUP(L$2&amp;$A15,'FA2'!$B:$C,MATCH("HOME",'FA2'!$B$1:$C$1,0),0),"")&amp;IFERROR(VLOOKUP(L$2&amp;$A15,'EFL2'!$A:$D,MATCH("AWAY",'EFL2'!$A$1:$D$1,0),0),"")&amp;IFERROR(VLOOKUP(L$2&amp;$A15,'EFL2'!$B:$C,MATCH("HOME",'EFL2'!$B$1:$C$1,0),0),"")&amp;IFERROR(VLOOKUP(L$2&amp;$A15,'UCL2'!$C:$F,MATCH("AWAY",'UCL2'!$C$1:$F$1,0),0),"")&amp;IFERROR(VLOOKUP(L$2&amp;$A15,'UCL2'!$D:$E,MATCH("HOME",'UCL2'!$D$1:$E$1,0),0),"")&amp;IFERROR(VLOOKUP(L$2&amp;$A15,'EU2'!$C:$F,MATCH("AWAY",'EU2'!$C$1:$F$1,0),0),"")&amp;IFERROR(VLOOKUP(L$2&amp;$A15,'EU2'!$D:$E,MATCH("HOME",'EU2'!$D$1:$E$1,0),0),"")&amp;IFERROR(VLOOKUP(L$2&amp;$A15,'EUC2'!$C:$F,MATCH("AWAY",'EUC2'!$C$1:$F$1,0),0),"")&amp;IFERROR(VLOOKUP(L$2&amp;$A15,'EUC2'!$D:$E,MATCH("HOME",'EUC2'!$D$1:$E$1,0),0),"")</f>
        <v/>
      </c>
      <c r="M15" s="25" t="str">
        <f>IFERROR(VLOOKUP(M$2&amp;$B15,'FPL FIX2'!$N$1:$Q$400,MATCH("HOME",'FPL FIX2'!$N$1:$Q$1,0),0),"")&amp;IFERROR(VLOOKUP(M$2&amp;$B15,'FPL FIX2'!$O$1:$P$400,MATCH("AWAY",'FPL FIX2'!$O$1:$P$1,0),0),"")&amp;IFERROR(VLOOKUP(M$2&amp;$A15,'FA2'!$A:$D,MATCH("AWAY",'FA2'!$A$1:$D$1,0),0),"")&amp;IFERROR(VLOOKUP(M$2&amp;$A15,'FA2'!$B:$C,MATCH("HOME",'FA2'!$B$1:$C$1,0),0),"")&amp;IFERROR(VLOOKUP(M$2&amp;$A15,'EFL2'!$A:$D,MATCH("AWAY",'EFL2'!$A$1:$D$1,0),0),"")&amp;IFERROR(VLOOKUP(M$2&amp;$A15,'EFL2'!$B:$C,MATCH("HOME",'EFL2'!$B$1:$C$1,0),0),"")&amp;IFERROR(VLOOKUP(M$2&amp;$A15,'UCL2'!$C:$F,MATCH("AWAY",'UCL2'!$C$1:$F$1,0),0),"")&amp;IFERROR(VLOOKUP(M$2&amp;$A15,'UCL2'!$D:$E,MATCH("HOME",'UCL2'!$D$1:$E$1,0),0),"")&amp;IFERROR(VLOOKUP(M$2&amp;$A15,'EU2'!$C:$F,MATCH("AWAY",'EU2'!$C$1:$F$1,0),0),"")&amp;IFERROR(VLOOKUP(M$2&amp;$A15,'EU2'!$D:$E,MATCH("HOME",'EU2'!$D$1:$E$1,0),0),"")&amp;IFERROR(VLOOKUP(M$2&amp;$A15,'EUC2'!$C:$F,MATCH("AWAY",'EUC2'!$C$1:$F$1,0),0),"")&amp;IFERROR(VLOOKUP(M$2&amp;$A15,'EUC2'!$D:$E,MATCH("HOME",'EUC2'!$D$1:$E$1,0),0),"")</f>
        <v/>
      </c>
      <c r="N15" s="25" t="str">
        <f>IFERROR(VLOOKUP(N$2&amp;$B15,'FPL FIX2'!$N$1:$Q$400,MATCH("HOME",'FPL FIX2'!$N$1:$Q$1,0),0),"")&amp;IFERROR(VLOOKUP(N$2&amp;$B15,'FPL FIX2'!$O$1:$P$400,MATCH("AWAY",'FPL FIX2'!$O$1:$P$1,0),0),"")&amp;IFERROR(VLOOKUP(N$2&amp;$A15,'FA2'!$A:$D,MATCH("AWAY",'FA2'!$A$1:$D$1,0),0),"")&amp;IFERROR(VLOOKUP(N$2&amp;$A15,'FA2'!$B:$C,MATCH("HOME",'FA2'!$B$1:$C$1,0),0),"")&amp;IFERROR(VLOOKUP(N$2&amp;$A15,'EFL2'!$A:$D,MATCH("AWAY",'EFL2'!$A$1:$D$1,0),0),"")&amp;IFERROR(VLOOKUP(N$2&amp;$A15,'EFL2'!$B:$C,MATCH("HOME",'EFL2'!$B$1:$C$1,0),0),"")&amp;IFERROR(VLOOKUP(N$2&amp;$A15,'UCL2'!$C:$F,MATCH("AWAY",'UCL2'!$C$1:$F$1,0),0),"")&amp;IFERROR(VLOOKUP(N$2&amp;$A15,'UCL2'!$D:$E,MATCH("HOME",'UCL2'!$D$1:$E$1,0),0),"")&amp;IFERROR(VLOOKUP(N$2&amp;$A15,'EU2'!$C:$F,MATCH("AWAY",'EU2'!$C$1:$F$1,0),0),"")&amp;IFERROR(VLOOKUP(N$2&amp;$A15,'EU2'!$D:$E,MATCH("HOME",'EU2'!$D$1:$E$1,0),0),"")&amp;IFERROR(VLOOKUP(N$2&amp;$A15,'EUC2'!$C:$F,MATCH("AWAY",'EUC2'!$C$1:$F$1,0),0),"")&amp;IFERROR(VLOOKUP(N$2&amp;$A15,'EUC2'!$D:$E,MATCH("HOME",'EUC2'!$D$1:$E$1,0),0),"")</f>
        <v/>
      </c>
      <c r="O15" s="25" t="str">
        <f>IFERROR(VLOOKUP(O$2&amp;$B15,'FPL FIX2'!$N$1:$Q$400,MATCH("HOME",'FPL FIX2'!$N$1:$Q$1,0),0),"")&amp;IFERROR(VLOOKUP(O$2&amp;$B15,'FPL FIX2'!$O$1:$P$400,MATCH("AWAY",'FPL FIX2'!$O$1:$P$1,0),0),"")&amp;IFERROR(VLOOKUP(O$2&amp;$A15,'FA2'!$A:$D,MATCH("AWAY",'FA2'!$A$1:$D$1,0),0),"")&amp;IFERROR(VLOOKUP(O$2&amp;$A15,'FA2'!$B:$C,MATCH("HOME",'FA2'!$B$1:$C$1,0),0),"")&amp;IFERROR(VLOOKUP(O$2&amp;$A15,'EFL2'!$A:$D,MATCH("AWAY",'EFL2'!$A$1:$D$1,0),0),"")&amp;IFERROR(VLOOKUP(O$2&amp;$A15,'EFL2'!$B:$C,MATCH("HOME",'EFL2'!$B$1:$C$1,0),0),"")&amp;IFERROR(VLOOKUP(O$2&amp;$A15,'UCL2'!$C:$F,MATCH("AWAY",'UCL2'!$C$1:$F$1,0),0),"")&amp;IFERROR(VLOOKUP(O$2&amp;$A15,'UCL2'!$D:$E,MATCH("HOME",'UCL2'!$D$1:$E$1,0),0),"")&amp;IFERROR(VLOOKUP(O$2&amp;$A15,'EU2'!$C:$F,MATCH("AWAY",'EU2'!$C$1:$F$1,0),0),"")&amp;IFERROR(VLOOKUP(O$2&amp;$A15,'EU2'!$D:$E,MATCH("HOME",'EU2'!$D$1:$E$1,0),0),"")&amp;IFERROR(VLOOKUP(O$2&amp;$A15,'EUC2'!$C:$F,MATCH("AWAY",'EUC2'!$C$1:$F$1,0),0),"")&amp;IFERROR(VLOOKUP(O$2&amp;$A15,'EUC2'!$D:$E,MATCH("HOME",'EUC2'!$D$1:$E$1,0),0),"")</f>
        <v/>
      </c>
      <c r="P15" s="25" t="str">
        <f>IFERROR(VLOOKUP(P$2&amp;$B15,'FPL FIX2'!$N$1:$Q$400,MATCH("HOME",'FPL FIX2'!$N$1:$Q$1,0),0),"")&amp;IFERROR(VLOOKUP(P$2&amp;$B15,'FPL FIX2'!$O$1:$P$400,MATCH("AWAY",'FPL FIX2'!$O$1:$P$1,0),0),"")&amp;IFERROR(VLOOKUP(P$2&amp;$A15,'FA2'!$A:$D,MATCH("AWAY",'FA2'!$A$1:$D$1,0),0),"")&amp;IFERROR(VLOOKUP(P$2&amp;$A15,'FA2'!$B:$C,MATCH("HOME",'FA2'!$B$1:$C$1,0),0),"")&amp;IFERROR(VLOOKUP(P$2&amp;$A15,'EFL2'!$A:$D,MATCH("AWAY",'EFL2'!$A$1:$D$1,0),0),"")&amp;IFERROR(VLOOKUP(P$2&amp;$A15,'EFL2'!$B:$C,MATCH("HOME",'EFL2'!$B$1:$C$1,0),0),"")&amp;IFERROR(VLOOKUP(P$2&amp;$A15,'UCL2'!$C:$F,MATCH("AWAY",'UCL2'!$C$1:$F$1,0),0),"")&amp;IFERROR(VLOOKUP(P$2&amp;$A15,'UCL2'!$D:$E,MATCH("HOME",'UCL2'!$D$1:$E$1,0),0),"")&amp;IFERROR(VLOOKUP(P$2&amp;$A15,'EU2'!$C:$F,MATCH("AWAY",'EU2'!$C$1:$F$1,0),0),"")&amp;IFERROR(VLOOKUP(P$2&amp;$A15,'EU2'!$D:$E,MATCH("HOME",'EU2'!$D$1:$E$1,0),0),"")&amp;IFERROR(VLOOKUP(P$2&amp;$A15,'EUC2'!$C:$F,MATCH("AWAY",'EUC2'!$C$1:$F$1,0),0),"")&amp;IFERROR(VLOOKUP(P$2&amp;$A15,'EUC2'!$D:$E,MATCH("HOME",'EUC2'!$D$1:$E$1,0),0),"")</f>
        <v/>
      </c>
      <c r="Q15" s="25" t="str">
        <f>IFERROR(VLOOKUP(Q$2&amp;$B15,'FPL FIX2'!$N$1:$Q$400,MATCH("HOME",'FPL FIX2'!$N$1:$Q$1,0),0),"")&amp;IFERROR(VLOOKUP(Q$2&amp;$B15,'FPL FIX2'!$O$1:$P$400,MATCH("AWAY",'FPL FIX2'!$O$1:$P$1,0),0),"")&amp;IFERROR(VLOOKUP(Q$2&amp;$A15,'FA2'!$A:$D,MATCH("AWAY",'FA2'!$A$1:$D$1,0),0),"")&amp;IFERROR(VLOOKUP(Q$2&amp;$A15,'FA2'!$B:$C,MATCH("HOME",'FA2'!$B$1:$C$1,0),0),"")&amp;IFERROR(VLOOKUP(Q$2&amp;$A15,'EFL2'!$A:$D,MATCH("AWAY",'EFL2'!$A$1:$D$1,0),0),"")&amp;IFERROR(VLOOKUP(Q$2&amp;$A15,'EFL2'!$B:$C,MATCH("HOME",'EFL2'!$B$1:$C$1,0),0),"")&amp;IFERROR(VLOOKUP(Q$2&amp;$A15,'UCL2'!$C:$F,MATCH("AWAY",'UCL2'!$C$1:$F$1,0),0),"")&amp;IFERROR(VLOOKUP(Q$2&amp;$A15,'UCL2'!$D:$E,MATCH("HOME",'UCL2'!$D$1:$E$1,0),0),"")&amp;IFERROR(VLOOKUP(Q$2&amp;$A15,'EU2'!$C:$F,MATCH("AWAY",'EU2'!$C$1:$F$1,0),0),"")&amp;IFERROR(VLOOKUP(Q$2&amp;$A15,'EU2'!$D:$E,MATCH("HOME",'EU2'!$D$1:$E$1,0),0),"")&amp;IFERROR(VLOOKUP(Q$2&amp;$A15,'EUC2'!$C:$F,MATCH("AWAY",'EUC2'!$C$1:$F$1,0),0),"")&amp;IFERROR(VLOOKUP(Q$2&amp;$A15,'EUC2'!$D:$E,MATCH("HOME",'EUC2'!$D$1:$E$1,0),0),"")</f>
        <v>CRY</v>
      </c>
      <c r="R15" s="25" t="str">
        <f>IFERROR(VLOOKUP(R$2&amp;$B15,'FPL FIX2'!$N$1:$Q$400,MATCH("HOME",'FPL FIX2'!$N$1:$Q$1,0),0),"")&amp;IFERROR(VLOOKUP(R$2&amp;$B15,'FPL FIX2'!$O$1:$P$400,MATCH("AWAY",'FPL FIX2'!$O$1:$P$1,0),0),"")&amp;IFERROR(VLOOKUP(R$2&amp;$A15,'FA2'!$A:$D,MATCH("AWAY",'FA2'!$A$1:$D$1,0),0),"")&amp;IFERROR(VLOOKUP(R$2&amp;$A15,'FA2'!$B:$C,MATCH("HOME",'FA2'!$B$1:$C$1,0),0),"")&amp;IFERROR(VLOOKUP(R$2&amp;$A15,'EFL2'!$A:$D,MATCH("AWAY",'EFL2'!$A$1:$D$1,0),0),"")&amp;IFERROR(VLOOKUP(R$2&amp;$A15,'EFL2'!$B:$C,MATCH("HOME",'EFL2'!$B$1:$C$1,0),0),"")&amp;IFERROR(VLOOKUP(R$2&amp;$A15,'UCL2'!$C:$F,MATCH("AWAY",'UCL2'!$C$1:$F$1,0),0),"")&amp;IFERROR(VLOOKUP(R$2&amp;$A15,'UCL2'!$D:$E,MATCH("HOME",'UCL2'!$D$1:$E$1,0),0),"")&amp;IFERROR(VLOOKUP(R$2&amp;$A15,'EU2'!$C:$F,MATCH("AWAY",'EU2'!$C$1:$F$1,0),0),"")&amp;IFERROR(VLOOKUP(R$2&amp;$A15,'EU2'!$D:$E,MATCH("HOME",'EU2'!$D$1:$E$1,0),0),"")&amp;IFERROR(VLOOKUP(R$2&amp;$A15,'EUC2'!$C:$F,MATCH("AWAY",'EUC2'!$C$1:$F$1,0),0),"")&amp;IFERROR(VLOOKUP(R$2&amp;$A15,'EUC2'!$D:$E,MATCH("HOME",'EUC2'!$D$1:$E$1,0),0),"")</f>
        <v/>
      </c>
      <c r="S15" s="25" t="str">
        <f>IFERROR(VLOOKUP(S$2&amp;$B15,'FPL FIX2'!$N$1:$Q$400,MATCH("HOME",'FPL FIX2'!$N$1:$Q$1,0),0),"")&amp;IFERROR(VLOOKUP(S$2&amp;$B15,'FPL FIX2'!$O$1:$P$400,MATCH("AWAY",'FPL FIX2'!$O$1:$P$1,0),0),"")&amp;IFERROR(VLOOKUP(S$2&amp;$A15,'FA2'!$A:$D,MATCH("AWAY",'FA2'!$A$1:$D$1,0),0),"")&amp;IFERROR(VLOOKUP(S$2&amp;$A15,'FA2'!$B:$C,MATCH("HOME",'FA2'!$B$1:$C$1,0),0),"")&amp;IFERROR(VLOOKUP(S$2&amp;$A15,'EFL2'!$A:$D,MATCH("AWAY",'EFL2'!$A$1:$D$1,0),0),"")&amp;IFERROR(VLOOKUP(S$2&amp;$A15,'EFL2'!$B:$C,MATCH("HOME",'EFL2'!$B$1:$C$1,0),0),"")&amp;IFERROR(VLOOKUP(S$2&amp;$A15,'UCL2'!$C:$F,MATCH("AWAY",'UCL2'!$C$1:$F$1,0),0),"")&amp;IFERROR(VLOOKUP(S$2&amp;$A15,'UCL2'!$D:$E,MATCH("HOME",'UCL2'!$D$1:$E$1,0),0),"")&amp;IFERROR(VLOOKUP(S$2&amp;$A15,'EU2'!$C:$F,MATCH("AWAY",'EU2'!$C$1:$F$1,0),0),"")&amp;IFERROR(VLOOKUP(S$2&amp;$A15,'EU2'!$D:$E,MATCH("HOME",'EU2'!$D$1:$E$1,0),0),"")&amp;IFERROR(VLOOKUP(S$2&amp;$A15,'EUC2'!$C:$F,MATCH("AWAY",'EUC2'!$C$1:$F$1,0),0),"")&amp;IFERROR(VLOOKUP(S$2&amp;$A15,'EUC2'!$D:$E,MATCH("HOME",'EUC2'!$D$1:$E$1,0),0),"")</f>
        <v/>
      </c>
      <c r="T15" s="25" t="str">
        <f>IFERROR(VLOOKUP(T$2&amp;$B15,'FPL FIX2'!$N$1:$Q$400,MATCH("HOME",'FPL FIX2'!$N$1:$Q$1,0),0),"")&amp;IFERROR(VLOOKUP(T$2&amp;$B15,'FPL FIX2'!$O$1:$P$400,MATCH("AWAY",'FPL FIX2'!$O$1:$P$1,0),0),"")&amp;IFERROR(VLOOKUP(T$2&amp;$A15,'FA2'!$A:$D,MATCH("AWAY",'FA2'!$A$1:$D$1,0),0),"")&amp;IFERROR(VLOOKUP(T$2&amp;$A15,'FA2'!$B:$C,MATCH("HOME",'FA2'!$B$1:$C$1,0),0),"")&amp;IFERROR(VLOOKUP(T$2&amp;$A15,'EFL2'!$A:$D,MATCH("AWAY",'EFL2'!$A$1:$D$1,0),0),"")&amp;IFERROR(VLOOKUP(T$2&amp;$A15,'EFL2'!$B:$C,MATCH("HOME",'EFL2'!$B$1:$C$1,0),0),"")&amp;IFERROR(VLOOKUP(T$2&amp;$A15,'UCL2'!$C:$F,MATCH("AWAY",'UCL2'!$C$1:$F$1,0),0),"")&amp;IFERROR(VLOOKUP(T$2&amp;$A15,'UCL2'!$D:$E,MATCH("HOME",'UCL2'!$D$1:$E$1,0),0),"")&amp;IFERROR(VLOOKUP(T$2&amp;$A15,'EU2'!$C:$F,MATCH("AWAY",'EU2'!$C$1:$F$1,0),0),"")&amp;IFERROR(VLOOKUP(T$2&amp;$A15,'EU2'!$D:$E,MATCH("HOME",'EU2'!$D$1:$E$1,0),0),"")&amp;IFERROR(VLOOKUP(T$2&amp;$A15,'EUC2'!$C:$F,MATCH("AWAY",'EUC2'!$C$1:$F$1,0),0),"")&amp;IFERROR(VLOOKUP(T$2&amp;$A15,'EUC2'!$D:$E,MATCH("HOME",'EUC2'!$D$1:$E$1,0),0),"")</f>
        <v/>
      </c>
      <c r="U15" s="25" t="str">
        <f>IFERROR(VLOOKUP(U$2&amp;$B15,'FPL FIX2'!$N$1:$Q$400,MATCH("HOME",'FPL FIX2'!$N$1:$Q$1,0),0),"")&amp;IFERROR(VLOOKUP(U$2&amp;$B15,'FPL FIX2'!$O$1:$P$400,MATCH("AWAY",'FPL FIX2'!$O$1:$P$1,0),0),"")&amp;IFERROR(VLOOKUP(U$2&amp;$A15,'FA2'!$A:$D,MATCH("AWAY",'FA2'!$A$1:$D$1,0),0),"")&amp;IFERROR(VLOOKUP(U$2&amp;$A15,'FA2'!$B:$C,MATCH("HOME",'FA2'!$B$1:$C$1,0),0),"")&amp;IFERROR(VLOOKUP(U$2&amp;$A15,'EFL2'!$A:$D,MATCH("AWAY",'EFL2'!$A$1:$D$1,0),0),"")&amp;IFERROR(VLOOKUP(U$2&amp;$A15,'EFL2'!$B:$C,MATCH("HOME",'EFL2'!$B$1:$C$1,0),0),"")&amp;IFERROR(VLOOKUP(U$2&amp;$A15,'UCL2'!$C:$F,MATCH("AWAY",'UCL2'!$C$1:$F$1,0),0),"")&amp;IFERROR(VLOOKUP(U$2&amp;$A15,'UCL2'!$D:$E,MATCH("HOME",'UCL2'!$D$1:$E$1,0),0),"")&amp;IFERROR(VLOOKUP(U$2&amp;$A15,'EU2'!$C:$F,MATCH("AWAY",'EU2'!$C$1:$F$1,0),0),"")&amp;IFERROR(VLOOKUP(U$2&amp;$A15,'EU2'!$D:$E,MATCH("HOME",'EU2'!$D$1:$E$1,0),0),"")&amp;IFERROR(VLOOKUP(U$2&amp;$A15,'EUC2'!$C:$F,MATCH("AWAY",'EUC2'!$C$1:$F$1,0),0),"")&amp;IFERROR(VLOOKUP(U$2&amp;$A15,'EUC2'!$D:$E,MATCH("HOME",'EUC2'!$D$1:$E$1,0),0),"")</f>
        <v/>
      </c>
      <c r="V15" s="25" t="str">
        <f>IFERROR(VLOOKUP(V$2&amp;$B15,'FPL FIX2'!$N$1:$Q$400,MATCH("HOME",'FPL FIX2'!$N$1:$Q$1,0),0),"")&amp;IFERROR(VLOOKUP(V$2&amp;$B15,'FPL FIX2'!$O$1:$P$400,MATCH("AWAY",'FPL FIX2'!$O$1:$P$1,0),0),"")&amp;IFERROR(VLOOKUP(V$2&amp;$A15,'FA2'!$A:$D,MATCH("AWAY",'FA2'!$A$1:$D$1,0),0),"")&amp;IFERROR(VLOOKUP(V$2&amp;$A15,'FA2'!$B:$C,MATCH("HOME",'FA2'!$B$1:$C$1,0),0),"")&amp;IFERROR(VLOOKUP(V$2&amp;$A15,'EFL2'!$A:$D,MATCH("AWAY",'EFL2'!$A$1:$D$1,0),0),"")&amp;IFERROR(VLOOKUP(V$2&amp;$A15,'EFL2'!$B:$C,MATCH("HOME",'EFL2'!$B$1:$C$1,0),0),"")&amp;IFERROR(VLOOKUP(V$2&amp;$A15,'UCL2'!$C:$F,MATCH("AWAY",'UCL2'!$C$1:$F$1,0),0),"")&amp;IFERROR(VLOOKUP(V$2&amp;$A15,'UCL2'!$D:$E,MATCH("HOME",'UCL2'!$D$1:$E$1,0),0),"")&amp;IFERROR(VLOOKUP(V$2&amp;$A15,'EU2'!$C:$F,MATCH("AWAY",'EU2'!$C$1:$F$1,0),0),"")&amp;IFERROR(VLOOKUP(V$2&amp;$A15,'EU2'!$D:$E,MATCH("HOME",'EU2'!$D$1:$E$1,0),0),"")&amp;IFERROR(VLOOKUP(V$2&amp;$A15,'EUC2'!$C:$F,MATCH("AWAY",'EUC2'!$C$1:$F$1,0),0),"")&amp;IFERROR(VLOOKUP(V$2&amp;$A15,'EUC2'!$D:$E,MATCH("HOME",'EUC2'!$D$1:$E$1,0),0),"")</f>
        <v/>
      </c>
      <c r="W15" s="25" t="str">
        <f>IFERROR(VLOOKUP(W$2&amp;$B15,'FPL FIX2'!$N$1:$Q$400,MATCH("HOME",'FPL FIX2'!$N$1:$Q$1,0),0),"")&amp;IFERROR(VLOOKUP(W$2&amp;$B15,'FPL FIX2'!$O$1:$P$400,MATCH("AWAY",'FPL FIX2'!$O$1:$P$1,0),0),"")&amp;IFERROR(VLOOKUP(W$2&amp;$A15,'FA2'!$A:$D,MATCH("AWAY",'FA2'!$A$1:$D$1,0),0),"")&amp;IFERROR(VLOOKUP(W$2&amp;$A15,'FA2'!$B:$C,MATCH("HOME",'FA2'!$B$1:$C$1,0),0),"")&amp;IFERROR(VLOOKUP(W$2&amp;$A15,'EFL2'!$A:$D,MATCH("AWAY",'EFL2'!$A$1:$D$1,0),0),"")&amp;IFERROR(VLOOKUP(W$2&amp;$A15,'EFL2'!$B:$C,MATCH("HOME",'EFL2'!$B$1:$C$1,0),0),"")&amp;IFERROR(VLOOKUP(W$2&amp;$A15,'UCL2'!$C:$F,MATCH("AWAY",'UCL2'!$C$1:$F$1,0),0),"")&amp;IFERROR(VLOOKUP(W$2&amp;$A15,'UCL2'!$D:$E,MATCH("HOME",'UCL2'!$D$1:$E$1,0),0),"")&amp;IFERROR(VLOOKUP(W$2&amp;$A15,'EU2'!$C:$F,MATCH("AWAY",'EU2'!$C$1:$F$1,0),0),"")&amp;IFERROR(VLOOKUP(W$2&amp;$A15,'EU2'!$D:$E,MATCH("HOME",'EU2'!$D$1:$E$1,0),0),"")&amp;IFERROR(VLOOKUP(W$2&amp;$A15,'EUC2'!$C:$F,MATCH("AWAY",'EUC2'!$C$1:$F$1,0),0),"")&amp;IFERROR(VLOOKUP(W$2&amp;$A15,'EUC2'!$D:$E,MATCH("HOME",'EUC2'!$D$1:$E$1,0),0),"")</f>
        <v/>
      </c>
      <c r="X15" s="25" t="str">
        <f>IFERROR(VLOOKUP(X$2&amp;$B15,'FPL FIX2'!$N$1:$Q$400,MATCH("HOME",'FPL FIX2'!$N$1:$Q$1,0),0),"")&amp;IFERROR(VLOOKUP(X$2&amp;$B15,'FPL FIX2'!$O$1:$P$400,MATCH("AWAY",'FPL FIX2'!$O$1:$P$1,0),0),"")&amp;IFERROR(VLOOKUP(X$2&amp;$A15,'FA2'!$A:$D,MATCH("AWAY",'FA2'!$A$1:$D$1,0),0),"")&amp;IFERROR(VLOOKUP(X$2&amp;$A15,'FA2'!$B:$C,MATCH("HOME",'FA2'!$B$1:$C$1,0),0),"")&amp;IFERROR(VLOOKUP(X$2&amp;$A15,'EFL2'!$A:$D,MATCH("AWAY",'EFL2'!$A$1:$D$1,0),0),"")&amp;IFERROR(VLOOKUP(X$2&amp;$A15,'EFL2'!$B:$C,MATCH("HOME",'EFL2'!$B$1:$C$1,0),0),"")&amp;IFERROR(VLOOKUP(X$2&amp;$A15,'UCL2'!$C:$F,MATCH("AWAY",'UCL2'!$C$1:$F$1,0),0),"")&amp;IFERROR(VLOOKUP(X$2&amp;$A15,'UCL2'!$D:$E,MATCH("HOME",'UCL2'!$D$1:$E$1,0),0),"")&amp;IFERROR(VLOOKUP(X$2&amp;$A15,'EU2'!$C:$F,MATCH("AWAY",'EU2'!$C$1:$F$1,0),0),"")&amp;IFERROR(VLOOKUP(X$2&amp;$A15,'EU2'!$D:$E,MATCH("HOME",'EU2'!$D$1:$E$1,0),0),"")&amp;IFERROR(VLOOKUP(X$2&amp;$A15,'EUC2'!$C:$F,MATCH("AWAY",'EUC2'!$C$1:$F$1,0),0),"")&amp;IFERROR(VLOOKUP(X$2&amp;$A15,'EUC2'!$D:$E,MATCH("HOME",'EUC2'!$D$1:$E$1,0),0),"")</f>
        <v>mun</v>
      </c>
      <c r="Y15" s="57" t="str">
        <f>IFERROR(VLOOKUP(Y$2&amp;$B15,'FPL FIX2'!$N$1:$Q$400,MATCH("HOME",'FPL FIX2'!$N$1:$Q$1,0),0),"")&amp;IFERROR(VLOOKUP(Y$2&amp;$B15,'FPL FIX2'!$O$1:$P$400,MATCH("AWAY",'FPL FIX2'!$O$1:$P$1,0),0),"")&amp;IFERROR(VLOOKUP(Y$2&amp;$A15,'FA2'!$A:$D,MATCH("AWAY",'FA2'!$A$1:$D$1,0),0),"")&amp;IFERROR(VLOOKUP(Y$2&amp;$A15,'FA2'!$B:$C,MATCH("HOME",'FA2'!$B$1:$C$1,0),0),"")&amp;IFERROR(VLOOKUP(Y$2&amp;$A15,'EFL2'!$A:$D,MATCH("AWAY",'EFL2'!$A$1:$D$1,0),0),"")&amp;IFERROR(VLOOKUP(Y$2&amp;$A15,'EFL2'!$B:$C,MATCH("HOME",'EFL2'!$B$1:$C$1,0),0),"")&amp;IFERROR(VLOOKUP(Y$2&amp;$A15,'UCL2'!$C:$F,MATCH("AWAY",'UCL2'!$C$1:$F$1,0),0),"")&amp;IFERROR(VLOOKUP(Y$2&amp;$A15,'UCL2'!$D:$E,MATCH("HOME",'UCL2'!$D$1:$E$1,0),0),"")&amp;IFERROR(VLOOKUP(Y$2&amp;$A15,'EU2'!$C:$F,MATCH("AWAY",'EU2'!$C$1:$F$1,0),0),"")&amp;IFERROR(VLOOKUP(Y$2&amp;$A15,'EU2'!$D:$E,MATCH("HOME",'EU2'!$D$1:$E$1,0),0),"")&amp;IFERROR(VLOOKUP(Y$2&amp;$A15,'EUC2'!$C:$F,MATCH("AWAY",'EUC2'!$C$1:$F$1,0),0),"")&amp;IFERROR(VLOOKUP(Y$2&amp;$A15,'EUC2'!$D:$E,MATCH("HOME",'EUC2'!$D$1:$E$1,0),0),"")</f>
        <v/>
      </c>
      <c r="Z15" s="25" t="str">
        <f>IFERROR(VLOOKUP(Z$2&amp;$B15,'FPL FIX2'!$N$1:$Q$400,MATCH("HOME",'FPL FIX2'!$N$1:$Q$1,0),0),"")&amp;IFERROR(VLOOKUP(Z$2&amp;$B15,'FPL FIX2'!$O$1:$P$400,MATCH("AWAY",'FPL FIX2'!$O$1:$P$1,0),0),"")&amp;IFERROR(VLOOKUP(Z$2&amp;$A15,'FA2'!$A:$D,MATCH("AWAY",'FA2'!$A$1:$D$1,0),0),"")&amp;IFERROR(VLOOKUP(Z$2&amp;$A15,'FA2'!$B:$C,MATCH("HOME",'FA2'!$B$1:$C$1,0),0),"")&amp;IFERROR(VLOOKUP(Z$2&amp;$A15,'EFL2'!$A:$D,MATCH("AWAY",'EFL2'!$A$1:$D$1,0),0),"")&amp;IFERROR(VLOOKUP(Z$2&amp;$A15,'EFL2'!$B:$C,MATCH("HOME",'EFL2'!$B$1:$C$1,0),0),"")&amp;IFERROR(VLOOKUP(Z$2&amp;$A15,'UCL2'!$C:$F,MATCH("AWAY",'UCL2'!$C$1:$F$1,0),0),"")&amp;IFERROR(VLOOKUP(Z$2&amp;$A15,'UCL2'!$D:$E,MATCH("HOME",'UCL2'!$D$1:$E$1,0),0),"")&amp;IFERROR(VLOOKUP(Z$2&amp;$A15,'EU2'!$C:$F,MATCH("AWAY",'EU2'!$C$1:$F$1,0),0),"")&amp;IFERROR(VLOOKUP(Z$2&amp;$A15,'EU2'!$D:$E,MATCH("HOME",'EU2'!$D$1:$E$1,0),0),"")&amp;IFERROR(VLOOKUP(Z$2&amp;$A15,'EUC2'!$C:$F,MATCH("AWAY",'EUC2'!$C$1:$F$1,0),0),"")&amp;IFERROR(VLOOKUP(Z$2&amp;$A15,'EUC2'!$D:$E,MATCH("HOME",'EUC2'!$D$1:$E$1,0),0),"")</f>
        <v/>
      </c>
      <c r="AA15" s="25" t="str">
        <f>IFERROR(VLOOKUP(AA$2&amp;$B15,'FPL FIX2'!$N$1:$Q$400,MATCH("HOME",'FPL FIX2'!$N$1:$Q$1,0),0),"")&amp;IFERROR(VLOOKUP(AA$2&amp;$B15,'FPL FIX2'!$O$1:$P$400,MATCH("AWAY",'FPL FIX2'!$O$1:$P$1,0),0),"")&amp;IFERROR(VLOOKUP(AA$2&amp;$A15,'FA2'!$A:$D,MATCH("AWAY",'FA2'!$A$1:$D$1,0),0),"")&amp;IFERROR(VLOOKUP(AA$2&amp;$A15,'FA2'!$B:$C,MATCH("HOME",'FA2'!$B$1:$C$1,0),0),"")&amp;IFERROR(VLOOKUP(AA$2&amp;$A15,'EFL2'!$A:$D,MATCH("AWAY",'EFL2'!$A$1:$D$1,0),0),"")&amp;IFERROR(VLOOKUP(AA$2&amp;$A15,'EFL2'!$B:$C,MATCH("HOME",'EFL2'!$B$1:$C$1,0),0),"")&amp;IFERROR(VLOOKUP(AA$2&amp;$A15,'UCL2'!$C:$F,MATCH("AWAY",'UCL2'!$C$1:$F$1,0),0),"")&amp;IFERROR(VLOOKUP(AA$2&amp;$A15,'UCL2'!$D:$E,MATCH("HOME",'UCL2'!$D$1:$E$1,0),0),"")&amp;IFERROR(VLOOKUP(AA$2&amp;$A15,'EU2'!$C:$F,MATCH("AWAY",'EU2'!$C$1:$F$1,0),0),"")&amp;IFERROR(VLOOKUP(AA$2&amp;$A15,'EU2'!$D:$E,MATCH("HOME",'EU2'!$D$1:$E$1,0),0),"")&amp;IFERROR(VLOOKUP(AA$2&amp;$A15,'EUC2'!$C:$F,MATCH("AWAY",'EUC2'!$C$1:$F$1,0),0),"")&amp;IFERROR(VLOOKUP(AA$2&amp;$A15,'EUC2'!$D:$E,MATCH("HOME",'EUC2'!$D$1:$E$1,0),0),"")</f>
        <v/>
      </c>
      <c r="AB15" s="25" t="str">
        <f>IFERROR(VLOOKUP(AB$2&amp;$B15,'FPL FIX2'!$N$1:$Q$400,MATCH("HOME",'FPL FIX2'!$N$1:$Q$1,0),0),"")&amp;IFERROR(VLOOKUP(AB$2&amp;$B15,'FPL FIX2'!$O$1:$P$400,MATCH("AWAY",'FPL FIX2'!$O$1:$P$1,0),0),"")&amp;IFERROR(VLOOKUP(AB$2&amp;$A15,'FA2'!$A:$D,MATCH("AWAY",'FA2'!$A$1:$D$1,0),0),"")&amp;IFERROR(VLOOKUP(AB$2&amp;$A15,'FA2'!$B:$C,MATCH("HOME",'FA2'!$B$1:$C$1,0),0),"")&amp;IFERROR(VLOOKUP(AB$2&amp;$A15,'EFL2'!$A:$D,MATCH("AWAY",'EFL2'!$A$1:$D$1,0),0),"")&amp;IFERROR(VLOOKUP(AB$2&amp;$A15,'EFL2'!$B:$C,MATCH("HOME",'EFL2'!$B$1:$C$1,0),0),"")&amp;IFERROR(VLOOKUP(AB$2&amp;$A15,'UCL2'!$C:$F,MATCH("AWAY",'UCL2'!$C$1:$F$1,0),0),"")&amp;IFERROR(VLOOKUP(AB$2&amp;$A15,'UCL2'!$D:$E,MATCH("HOME",'UCL2'!$D$1:$E$1,0),0),"")&amp;IFERROR(VLOOKUP(AB$2&amp;$A15,'EU2'!$C:$F,MATCH("AWAY",'EU2'!$C$1:$F$1,0),0),"")&amp;IFERROR(VLOOKUP(AB$2&amp;$A15,'EU2'!$D:$E,MATCH("HOME",'EU2'!$D$1:$E$1,0),0),"")&amp;IFERROR(VLOOKUP(AB$2&amp;$A15,'EUC2'!$C:$F,MATCH("AWAY",'EUC2'!$C$1:$F$1,0),0),"")&amp;IFERROR(VLOOKUP(AB$2&amp;$A15,'EUC2'!$D:$E,MATCH("HOME",'EUC2'!$D$1:$E$1,0),0),"")</f>
        <v/>
      </c>
      <c r="AC15" s="25" t="str">
        <f>IFERROR(VLOOKUP(AC$2&amp;$B15,'FPL FIX2'!$N$1:$Q$400,MATCH("HOME",'FPL FIX2'!$N$1:$Q$1,0),0),"")&amp;IFERROR(VLOOKUP(AC$2&amp;$B15,'FPL FIX2'!$O$1:$P$400,MATCH("AWAY",'FPL FIX2'!$O$1:$P$1,0),0),"")&amp;IFERROR(VLOOKUP(AC$2&amp;$A15,'FA2'!$A:$D,MATCH("AWAY",'FA2'!$A$1:$D$1,0),0),"")&amp;IFERROR(VLOOKUP(AC$2&amp;$A15,'FA2'!$B:$C,MATCH("HOME",'FA2'!$B$1:$C$1,0),0),"")&amp;IFERROR(VLOOKUP(AC$2&amp;$A15,'EFL2'!$A:$D,MATCH("AWAY",'EFL2'!$A$1:$D$1,0),0),"")&amp;IFERROR(VLOOKUP(AC$2&amp;$A15,'EFL2'!$B:$C,MATCH("HOME",'EFL2'!$B$1:$C$1,0),0),"")&amp;IFERROR(VLOOKUP(AC$2&amp;$A15,'UCL2'!$C:$F,MATCH("AWAY",'UCL2'!$C$1:$F$1,0),0),"")&amp;IFERROR(VLOOKUP(AC$2&amp;$A15,'UCL2'!$D:$E,MATCH("HOME",'UCL2'!$D$1:$E$1,0),0),"")&amp;IFERROR(VLOOKUP(AC$2&amp;$A15,'EU2'!$C:$F,MATCH("AWAY",'EU2'!$C$1:$F$1,0),0),"")&amp;IFERROR(VLOOKUP(AC$2&amp;$A15,'EU2'!$D:$E,MATCH("HOME",'EU2'!$D$1:$E$1,0),0),"")&amp;IFERROR(VLOOKUP(AC$2&amp;$A15,'EUC2'!$C:$F,MATCH("AWAY",'EUC2'!$C$1:$F$1,0),0),"")&amp;IFERROR(VLOOKUP(AC$2&amp;$A15,'EUC2'!$D:$E,MATCH("HOME",'EUC2'!$D$1:$E$1,0),0),"")</f>
        <v>BOU</v>
      </c>
      <c r="AD15" s="25" t="str">
        <f>IFERROR(VLOOKUP(AD$2&amp;$B15,'FPL FIX2'!$N$1:$Q$400,MATCH("HOME",'FPL FIX2'!$N$1:$Q$1,0),0),"")&amp;IFERROR(VLOOKUP(AD$2&amp;$B15,'FPL FIX2'!$O$1:$P$400,MATCH("AWAY",'FPL FIX2'!$O$1:$P$1,0),0),"")&amp;IFERROR(VLOOKUP(AD$2&amp;$A15,'FA2'!$A:$D,MATCH("AWAY",'FA2'!$A$1:$D$1,0),0),"")&amp;IFERROR(VLOOKUP(AD$2&amp;$A15,'FA2'!$B:$C,MATCH("HOME",'FA2'!$B$1:$C$1,0),0),"")&amp;IFERROR(VLOOKUP(AD$2&amp;$A15,'EFL2'!$A:$D,MATCH("AWAY",'EFL2'!$A$1:$D$1,0),0),"")&amp;IFERROR(VLOOKUP(AD$2&amp;$A15,'EFL2'!$B:$C,MATCH("HOME",'EFL2'!$B$1:$C$1,0),0),"")&amp;IFERROR(VLOOKUP(AD$2&amp;$A15,'UCL2'!$C:$F,MATCH("AWAY",'UCL2'!$C$1:$F$1,0),0),"")&amp;IFERROR(VLOOKUP(AD$2&amp;$A15,'UCL2'!$D:$E,MATCH("HOME",'UCL2'!$D$1:$E$1,0),0),"")&amp;IFERROR(VLOOKUP(AD$2&amp;$A15,'EU2'!$C:$F,MATCH("AWAY",'EU2'!$C$1:$F$1,0),0),"")&amp;IFERROR(VLOOKUP(AD$2&amp;$A15,'EU2'!$D:$E,MATCH("HOME",'EU2'!$D$1:$E$1,0),0),"")&amp;IFERROR(VLOOKUP(AD$2&amp;$A15,'EUC2'!$C:$F,MATCH("AWAY",'EUC2'!$C$1:$F$1,0),0),"")&amp;IFERROR(VLOOKUP(AD$2&amp;$A15,'EUC2'!$D:$E,MATCH("HOME",'EUC2'!$D$1:$E$1,0),0),"")</f>
        <v/>
      </c>
      <c r="AE15" s="25" t="str">
        <f>IFERROR(VLOOKUP(AE$2&amp;$B15,'FPL FIX2'!$N$1:$Q$400,MATCH("HOME",'FPL FIX2'!$N$1:$Q$1,0),0),"")&amp;IFERROR(VLOOKUP(AE$2&amp;$B15,'FPL FIX2'!$O$1:$P$400,MATCH("AWAY",'FPL FIX2'!$O$1:$P$1,0),0),"")&amp;IFERROR(VLOOKUP(AE$2&amp;$A15,'FA2'!$A:$D,MATCH("AWAY",'FA2'!$A$1:$D$1,0),0),"")&amp;IFERROR(VLOOKUP(AE$2&amp;$A15,'FA2'!$B:$C,MATCH("HOME",'FA2'!$B$1:$C$1,0),0),"")&amp;IFERROR(VLOOKUP(AE$2&amp;$A15,'EFL2'!$A:$D,MATCH("AWAY",'EFL2'!$A$1:$D$1,0),0),"")&amp;IFERROR(VLOOKUP(AE$2&amp;$A15,'EFL2'!$B:$C,MATCH("HOME",'EFL2'!$B$1:$C$1,0),0),"")&amp;IFERROR(VLOOKUP(AE$2&amp;$A15,'UCL2'!$C:$F,MATCH("AWAY",'UCL2'!$C$1:$F$1,0),0),"")&amp;IFERROR(VLOOKUP(AE$2&amp;$A15,'UCL2'!$D:$E,MATCH("HOME",'UCL2'!$D$1:$E$1,0),0),"")&amp;IFERROR(VLOOKUP(AE$2&amp;$A15,'EU2'!$C:$F,MATCH("AWAY",'EU2'!$C$1:$F$1,0),0),"")&amp;IFERROR(VLOOKUP(AE$2&amp;$A15,'EU2'!$D:$E,MATCH("HOME",'EU2'!$D$1:$E$1,0),0),"")&amp;IFERROR(VLOOKUP(AE$2&amp;$A15,'EUC2'!$C:$F,MATCH("AWAY",'EUC2'!$C$1:$F$1,0),0),"")&amp;IFERROR(VLOOKUP(AE$2&amp;$A15,'EUC2'!$D:$E,MATCH("HOME",'EUC2'!$D$1:$E$1,0),0),"")</f>
        <v/>
      </c>
      <c r="AF15" s="25" t="str">
        <f>IFERROR(VLOOKUP(AF$2&amp;$B15,'FPL FIX2'!$N$1:$Q$400,MATCH("HOME",'FPL FIX2'!$N$1:$Q$1,0),0),"")&amp;IFERROR(VLOOKUP(AF$2&amp;$B15,'FPL FIX2'!$O$1:$P$400,MATCH("AWAY",'FPL FIX2'!$O$1:$P$1,0),0),"")&amp;IFERROR(VLOOKUP(AF$2&amp;$A15,'FA2'!$A:$D,MATCH("AWAY",'FA2'!$A$1:$D$1,0),0),"")&amp;IFERROR(VLOOKUP(AF$2&amp;$A15,'FA2'!$B:$C,MATCH("HOME",'FA2'!$B$1:$C$1,0),0),"")&amp;IFERROR(VLOOKUP(AF$2&amp;$A15,'EFL2'!$A:$D,MATCH("AWAY",'EFL2'!$A$1:$D$1,0),0),"")&amp;IFERROR(VLOOKUP(AF$2&amp;$A15,'EFL2'!$B:$C,MATCH("HOME",'EFL2'!$B$1:$C$1,0),0),"")&amp;IFERROR(VLOOKUP(AF$2&amp;$A15,'UCL2'!$C:$F,MATCH("AWAY",'UCL2'!$C$1:$F$1,0),0),"")&amp;IFERROR(VLOOKUP(AF$2&amp;$A15,'UCL2'!$D:$E,MATCH("HOME",'UCL2'!$D$1:$E$1,0),0),"")&amp;IFERROR(VLOOKUP(AF$2&amp;$A15,'EU2'!$C:$F,MATCH("AWAY",'EU2'!$C$1:$F$1,0),0),"")&amp;IFERROR(VLOOKUP(AF$2&amp;$A15,'EU2'!$D:$E,MATCH("HOME",'EU2'!$D$1:$E$1,0),0),"")&amp;IFERROR(VLOOKUP(AF$2&amp;$A15,'EUC2'!$C:$F,MATCH("AWAY",'EUC2'!$C$1:$F$1,0),0),"")&amp;IFERROR(VLOOKUP(AF$2&amp;$A15,'EUC2'!$D:$E,MATCH("HOME",'EUC2'!$D$1:$E$1,0),0),"")</f>
        <v/>
      </c>
      <c r="AG15" s="25" t="str">
        <f>IFERROR(VLOOKUP(AG$2&amp;$B15,'FPL FIX2'!$N$1:$Q$400,MATCH("HOME",'FPL FIX2'!$N$1:$Q$1,0),0),"")&amp;IFERROR(VLOOKUP(AG$2&amp;$B15,'FPL FIX2'!$O$1:$P$400,MATCH("AWAY",'FPL FIX2'!$O$1:$P$1,0),0),"")&amp;IFERROR(VLOOKUP(AG$2&amp;$A15,'FA2'!$A:$D,MATCH("AWAY",'FA2'!$A$1:$D$1,0),0),"")&amp;IFERROR(VLOOKUP(AG$2&amp;$A15,'FA2'!$B:$C,MATCH("HOME",'FA2'!$B$1:$C$1,0),0),"")&amp;IFERROR(VLOOKUP(AG$2&amp;$A15,'EFL2'!$A:$D,MATCH("AWAY",'EFL2'!$A$1:$D$1,0),0),"")&amp;IFERROR(VLOOKUP(AG$2&amp;$A15,'EFL2'!$B:$C,MATCH("HOME",'EFL2'!$B$1:$C$1,0),0),"")&amp;IFERROR(VLOOKUP(AG$2&amp;$A15,'UCL2'!$C:$F,MATCH("AWAY",'UCL2'!$C$1:$F$1,0),0),"")&amp;IFERROR(VLOOKUP(AG$2&amp;$A15,'UCL2'!$D:$E,MATCH("HOME",'UCL2'!$D$1:$E$1,0),0),"")&amp;IFERROR(VLOOKUP(AG$2&amp;$A15,'EU2'!$C:$F,MATCH("AWAY",'EU2'!$C$1:$F$1,0),0),"")&amp;IFERROR(VLOOKUP(AG$2&amp;$A15,'EU2'!$D:$E,MATCH("HOME",'EU2'!$D$1:$E$1,0),0),"")&amp;IFERROR(VLOOKUP(AG$2&amp;$A15,'EUC2'!$C:$F,MATCH("AWAY",'EUC2'!$C$1:$F$1,0),0),"")&amp;IFERROR(VLOOKUP(AG$2&amp;$A15,'EUC2'!$D:$E,MATCH("HOME",'EUC2'!$D$1:$E$1,0),0),"")</f>
        <v>NEW</v>
      </c>
      <c r="AH15" s="25" t="str">
        <f>IFERROR(VLOOKUP(AH$2&amp;$B15,'FPL FIX2'!$N$1:$Q$400,MATCH("HOME",'FPL FIX2'!$N$1:$Q$1,0),0),"")&amp;IFERROR(VLOOKUP(AH$2&amp;$B15,'FPL FIX2'!$O$1:$P$400,MATCH("AWAY",'FPL FIX2'!$O$1:$P$1,0),0),"")&amp;IFERROR(VLOOKUP(AH$2&amp;$A15,'FA2'!$A:$D,MATCH("AWAY",'FA2'!$A$1:$D$1,0),0),"")&amp;IFERROR(VLOOKUP(AH$2&amp;$A15,'FA2'!$B:$C,MATCH("HOME",'FA2'!$B$1:$C$1,0),0),"")&amp;IFERROR(VLOOKUP(AH$2&amp;$A15,'EFL2'!$A:$D,MATCH("AWAY",'EFL2'!$A$1:$D$1,0),0),"")&amp;IFERROR(VLOOKUP(AH$2&amp;$A15,'EFL2'!$B:$C,MATCH("HOME",'EFL2'!$B$1:$C$1,0),0),"")&amp;IFERROR(VLOOKUP(AH$2&amp;$A15,'UCL2'!$C:$F,MATCH("AWAY",'UCL2'!$C$1:$F$1,0),0),"")&amp;IFERROR(VLOOKUP(AH$2&amp;$A15,'UCL2'!$D:$E,MATCH("HOME",'UCL2'!$D$1:$E$1,0),0),"")&amp;IFERROR(VLOOKUP(AH$2&amp;$A15,'EU2'!$C:$F,MATCH("AWAY",'EU2'!$C$1:$F$1,0),0),"")&amp;IFERROR(VLOOKUP(AH$2&amp;$A15,'EU2'!$D:$E,MATCH("HOME",'EU2'!$D$1:$E$1,0),0),"")&amp;IFERROR(VLOOKUP(AH$2&amp;$A15,'EUC2'!$C:$F,MATCH("AWAY",'EUC2'!$C$1:$F$1,0),0),"")&amp;IFERROR(VLOOKUP(AH$2&amp;$A15,'EUC2'!$D:$E,MATCH("HOME",'EUC2'!$D$1:$E$1,0),0),"")</f>
        <v/>
      </c>
      <c r="AI15" s="25" t="str">
        <f>IFERROR(VLOOKUP(AI$2&amp;$B15,'FPL FIX2'!$N$1:$Q$400,MATCH("HOME",'FPL FIX2'!$N$1:$Q$1,0),0),"")&amp;IFERROR(VLOOKUP(AI$2&amp;$B15,'FPL FIX2'!$O$1:$P$400,MATCH("AWAY",'FPL FIX2'!$O$1:$P$1,0),0),"")&amp;IFERROR(VLOOKUP(AI$2&amp;$A15,'FA2'!$A:$D,MATCH("AWAY",'FA2'!$A$1:$D$1,0),0),"")&amp;IFERROR(VLOOKUP(AI$2&amp;$A15,'FA2'!$B:$C,MATCH("HOME",'FA2'!$B$1:$C$1,0),0),"")&amp;IFERROR(VLOOKUP(AI$2&amp;$A15,'EFL2'!$A:$D,MATCH("AWAY",'EFL2'!$A$1:$D$1,0),0),"")&amp;IFERROR(VLOOKUP(AI$2&amp;$A15,'EFL2'!$B:$C,MATCH("HOME",'EFL2'!$B$1:$C$1,0),0),"")&amp;IFERROR(VLOOKUP(AI$2&amp;$A15,'UCL2'!$C:$F,MATCH("AWAY",'UCL2'!$C$1:$F$1,0),0),"")&amp;IFERROR(VLOOKUP(AI$2&amp;$A15,'UCL2'!$D:$E,MATCH("HOME",'UCL2'!$D$1:$E$1,0),0),"")&amp;IFERROR(VLOOKUP(AI$2&amp;$A15,'EU2'!$C:$F,MATCH("AWAY",'EU2'!$C$1:$F$1,0),0),"")&amp;IFERROR(VLOOKUP(AI$2&amp;$A15,'EU2'!$D:$E,MATCH("HOME",'EU2'!$D$1:$E$1,0),0),"")&amp;IFERROR(VLOOKUP(AI$2&amp;$A15,'EUC2'!$C:$F,MATCH("AWAY",'EUC2'!$C$1:$F$1,0),0),"")&amp;IFERROR(VLOOKUP(AI$2&amp;$A15,'EUC2'!$D:$E,MATCH("HOME",'EUC2'!$D$1:$E$1,0),0),"")</f>
        <v/>
      </c>
      <c r="AJ15" s="25" t="str">
        <f>IFERROR(VLOOKUP(AJ$2&amp;$B15,'FPL FIX2'!$N$1:$Q$400,MATCH("HOME",'FPL FIX2'!$N$1:$Q$1,0),0),"")&amp;IFERROR(VLOOKUP(AJ$2&amp;$B15,'FPL FIX2'!$O$1:$P$400,MATCH("AWAY",'FPL FIX2'!$O$1:$P$1,0),0),"")&amp;IFERROR(VLOOKUP(AJ$2&amp;$A15,'FA2'!$A:$D,MATCH("AWAY",'FA2'!$A$1:$D$1,0),0),"")&amp;IFERROR(VLOOKUP(AJ$2&amp;$A15,'FA2'!$B:$C,MATCH("HOME",'FA2'!$B$1:$C$1,0),0),"")&amp;IFERROR(VLOOKUP(AJ$2&amp;$A15,'EFL2'!$A:$D,MATCH("AWAY",'EFL2'!$A$1:$D$1,0),0),"")&amp;IFERROR(VLOOKUP(AJ$2&amp;$A15,'EFL2'!$B:$C,MATCH("HOME",'EFL2'!$B$1:$C$1,0),0),"")&amp;IFERROR(VLOOKUP(AJ$2&amp;$A15,'UCL2'!$C:$F,MATCH("AWAY",'UCL2'!$C$1:$F$1,0),0),"")&amp;IFERROR(VLOOKUP(AJ$2&amp;$A15,'UCL2'!$D:$E,MATCH("HOME",'UCL2'!$D$1:$E$1,0),0),"")&amp;IFERROR(VLOOKUP(AJ$2&amp;$A15,'EU2'!$C:$F,MATCH("AWAY",'EU2'!$C$1:$F$1,0),0),"")&amp;IFERROR(VLOOKUP(AJ$2&amp;$A15,'EU2'!$D:$E,MATCH("HOME",'EU2'!$D$1:$E$1,0),0),"")&amp;IFERROR(VLOOKUP(AJ$2&amp;$A15,'EUC2'!$C:$F,MATCH("AWAY",'EUC2'!$C$1:$F$1,0),0),"")&amp;IFERROR(VLOOKUP(AJ$2&amp;$A15,'EUC2'!$D:$E,MATCH("HOME",'EUC2'!$D$1:$E$1,0),0),"")</f>
        <v>eve</v>
      </c>
      <c r="AK15" s="25" t="str">
        <f>IFERROR(VLOOKUP(AK$2&amp;$B15,'FPL FIX2'!$N$1:$Q$400,MATCH("HOME",'FPL FIX2'!$N$1:$Q$1,0),0),"")&amp;IFERROR(VLOOKUP(AK$2&amp;$B15,'FPL FIX2'!$O$1:$P$400,MATCH("AWAY",'FPL FIX2'!$O$1:$P$1,0),0),"")&amp;IFERROR(VLOOKUP(AK$2&amp;$A15,'FA2'!$A:$D,MATCH("AWAY",'FA2'!$A$1:$D$1,0),0),"")&amp;IFERROR(VLOOKUP(AK$2&amp;$A15,'FA2'!$B:$C,MATCH("HOME",'FA2'!$B$1:$C$1,0),0),"")&amp;IFERROR(VLOOKUP(AK$2&amp;$A15,'EFL2'!$A:$D,MATCH("AWAY",'EFL2'!$A$1:$D$1,0),0),"")&amp;IFERROR(VLOOKUP(AK$2&amp;$A15,'EFL2'!$B:$C,MATCH("HOME",'EFL2'!$B$1:$C$1,0),0),"")&amp;IFERROR(VLOOKUP(AK$2&amp;$A15,'UCL2'!$C:$F,MATCH("AWAY",'UCL2'!$C$1:$F$1,0),0),"")&amp;IFERROR(VLOOKUP(AK$2&amp;$A15,'UCL2'!$D:$E,MATCH("HOME",'UCL2'!$D$1:$E$1,0),0),"")&amp;IFERROR(VLOOKUP(AK$2&amp;$A15,'EU2'!$C:$F,MATCH("AWAY",'EU2'!$C$1:$F$1,0),0),"")&amp;IFERROR(VLOOKUP(AK$2&amp;$A15,'EU2'!$D:$E,MATCH("HOME",'EU2'!$D$1:$E$1,0),0),"")&amp;IFERROR(VLOOKUP(AK$2&amp;$A15,'EUC2'!$C:$F,MATCH("AWAY",'EUC2'!$C$1:$F$1,0),0),"")&amp;IFERROR(VLOOKUP(AK$2&amp;$A15,'EUC2'!$D:$E,MATCH("HOME",'EUC2'!$D$1:$E$1,0),0),"")</f>
        <v/>
      </c>
      <c r="AL15" s="25" t="str">
        <f>IFERROR(VLOOKUP(AL$2&amp;$B15,'FPL FIX2'!$N$1:$Q$400,MATCH("HOME",'FPL FIX2'!$N$1:$Q$1,0),0),"")&amp;IFERROR(VLOOKUP(AL$2&amp;$B15,'FPL FIX2'!$O$1:$P$400,MATCH("AWAY",'FPL FIX2'!$O$1:$P$1,0),0),"")&amp;IFERROR(VLOOKUP(AL$2&amp;$A15,'FA2'!$A:$D,MATCH("AWAY",'FA2'!$A$1:$D$1,0),0),"")&amp;IFERROR(VLOOKUP(AL$2&amp;$A15,'FA2'!$B:$C,MATCH("HOME",'FA2'!$B$1:$C$1,0),0),"")&amp;IFERROR(VLOOKUP(AL$2&amp;$A15,'EFL2'!$A:$D,MATCH("AWAY",'EFL2'!$A$1:$D$1,0),0),"")&amp;IFERROR(VLOOKUP(AL$2&amp;$A15,'EFL2'!$B:$C,MATCH("HOME",'EFL2'!$B$1:$C$1,0),0),"")&amp;IFERROR(VLOOKUP(AL$2&amp;$A15,'UCL2'!$C:$F,MATCH("AWAY",'UCL2'!$C$1:$F$1,0),0),"")&amp;IFERROR(VLOOKUP(AL$2&amp;$A15,'UCL2'!$D:$E,MATCH("HOME",'UCL2'!$D$1:$E$1,0),0),"")&amp;IFERROR(VLOOKUP(AL$2&amp;$A15,'EU2'!$C:$F,MATCH("AWAY",'EU2'!$C$1:$F$1,0),0),"")&amp;IFERROR(VLOOKUP(AL$2&amp;$A15,'EU2'!$D:$E,MATCH("HOME",'EU2'!$D$1:$E$1,0),0),"")&amp;IFERROR(VLOOKUP(AL$2&amp;$A15,'EUC2'!$C:$F,MATCH("AWAY",'EUC2'!$C$1:$F$1,0),0),"")&amp;IFERROR(VLOOKUP(AL$2&amp;$A15,'EUC2'!$D:$E,MATCH("HOME",'EUC2'!$D$1:$E$1,0),0),"")</f>
        <v/>
      </c>
      <c r="AM15" s="25" t="str">
        <f>IFERROR(VLOOKUP(AM$2&amp;$B15,'FPL FIX2'!$N$1:$Q$400,MATCH("HOME",'FPL FIX2'!$N$1:$Q$1,0),0),"")&amp;IFERROR(VLOOKUP(AM$2&amp;$B15,'FPL FIX2'!$O$1:$P$400,MATCH("AWAY",'FPL FIX2'!$O$1:$P$1,0),0),"")&amp;IFERROR(VLOOKUP(AM$2&amp;$A15,'FA2'!$A:$D,MATCH("AWAY",'FA2'!$A$1:$D$1,0),0),"")&amp;IFERROR(VLOOKUP(AM$2&amp;$A15,'FA2'!$B:$C,MATCH("HOME",'FA2'!$B$1:$C$1,0),0),"")&amp;IFERROR(VLOOKUP(AM$2&amp;$A15,'EFL2'!$A:$D,MATCH("AWAY",'EFL2'!$A$1:$D$1,0),0),"")&amp;IFERROR(VLOOKUP(AM$2&amp;$A15,'EFL2'!$B:$C,MATCH("HOME",'EFL2'!$B$1:$C$1,0),0),"")&amp;IFERROR(VLOOKUP(AM$2&amp;$A15,'UCL2'!$C:$F,MATCH("AWAY",'UCL2'!$C$1:$F$1,0),0),"")&amp;IFERROR(VLOOKUP(AM$2&amp;$A15,'UCL2'!$D:$E,MATCH("HOME",'UCL2'!$D$1:$E$1,0),0),"")&amp;IFERROR(VLOOKUP(AM$2&amp;$A15,'EU2'!$C:$F,MATCH("AWAY",'EU2'!$C$1:$F$1,0),0),"")&amp;IFERROR(VLOOKUP(AM$2&amp;$A15,'EU2'!$D:$E,MATCH("HOME",'EU2'!$D$1:$E$1,0),0),"")&amp;IFERROR(VLOOKUP(AM$2&amp;$A15,'EUC2'!$C:$F,MATCH("AWAY",'EUC2'!$C$1:$F$1,0),0),"")&amp;IFERROR(VLOOKUP(AM$2&amp;$A15,'EUC2'!$D:$E,MATCH("HOME",'EUC2'!$D$1:$E$1,0),0),"")</f>
        <v/>
      </c>
      <c r="AN15" s="25" t="str">
        <f>IFERROR(VLOOKUP(AN$2&amp;$B15,'FPL FIX2'!$N$1:$Q$400,MATCH("HOME",'FPL FIX2'!$N$1:$Q$1,0),0),"")&amp;IFERROR(VLOOKUP(AN$2&amp;$B15,'FPL FIX2'!$O$1:$P$400,MATCH("AWAY",'FPL FIX2'!$O$1:$P$1,0),0),"")&amp;IFERROR(VLOOKUP(AN$2&amp;$A15,'FA2'!$A:$D,MATCH("AWAY",'FA2'!$A$1:$D$1,0),0),"")&amp;IFERROR(VLOOKUP(AN$2&amp;$A15,'FA2'!$B:$C,MATCH("HOME",'FA2'!$B$1:$C$1,0),0),"")&amp;IFERROR(VLOOKUP(AN$2&amp;$A15,'EFL2'!$A:$D,MATCH("AWAY",'EFL2'!$A$1:$D$1,0),0),"")&amp;IFERROR(VLOOKUP(AN$2&amp;$A15,'EFL2'!$B:$C,MATCH("HOME",'EFL2'!$B$1:$C$1,0),0),"")&amp;IFERROR(VLOOKUP(AN$2&amp;$A15,'UCL2'!$C:$F,MATCH("AWAY",'UCL2'!$C$1:$F$1,0),0),"")&amp;IFERROR(VLOOKUP(AN$2&amp;$A15,'UCL2'!$D:$E,MATCH("HOME",'UCL2'!$D$1:$E$1,0),0),"")&amp;IFERROR(VLOOKUP(AN$2&amp;$A15,'EU2'!$C:$F,MATCH("AWAY",'EU2'!$C$1:$F$1,0),0),"")&amp;IFERROR(VLOOKUP(AN$2&amp;$A15,'EU2'!$D:$E,MATCH("HOME",'EU2'!$D$1:$E$1,0),0),"")&amp;IFERROR(VLOOKUP(AN$2&amp;$A15,'EUC2'!$C:$F,MATCH("AWAY",'EUC2'!$C$1:$F$1,0),0),"")&amp;IFERROR(VLOOKUP(AN$2&amp;$A15,'EUC2'!$D:$E,MATCH("HOME",'EUC2'!$D$1:$E$1,0),0),"")</f>
        <v>Napoli</v>
      </c>
      <c r="AO15" s="25" t="str">
        <f>IFERROR(VLOOKUP(AO$2&amp;$B15,'FPL FIX2'!$N$1:$Q$400,MATCH("HOME",'FPL FIX2'!$N$1:$Q$1,0),0),"")&amp;IFERROR(VLOOKUP(AO$2&amp;$B15,'FPL FIX2'!$O$1:$P$400,MATCH("AWAY",'FPL FIX2'!$O$1:$P$1,0),0),"")&amp;IFERROR(VLOOKUP(AO$2&amp;$A15,'FA2'!$A:$D,MATCH("AWAY",'FA2'!$A$1:$D$1,0),0),"")&amp;IFERROR(VLOOKUP(AO$2&amp;$A15,'FA2'!$B:$C,MATCH("HOME",'FA2'!$B$1:$C$1,0),0),"")&amp;IFERROR(VLOOKUP(AO$2&amp;$A15,'EFL2'!$A:$D,MATCH("AWAY",'EFL2'!$A$1:$D$1,0),0),"")&amp;IFERROR(VLOOKUP(AO$2&amp;$A15,'EFL2'!$B:$C,MATCH("HOME",'EFL2'!$B$1:$C$1,0),0),"")&amp;IFERROR(VLOOKUP(AO$2&amp;$A15,'UCL2'!$C:$F,MATCH("AWAY",'UCL2'!$C$1:$F$1,0),0),"")&amp;IFERROR(VLOOKUP(AO$2&amp;$A15,'UCL2'!$D:$E,MATCH("HOME",'UCL2'!$D$1:$E$1,0),0),"")&amp;IFERROR(VLOOKUP(AO$2&amp;$A15,'EU2'!$C:$F,MATCH("AWAY",'EU2'!$C$1:$F$1,0),0),"")&amp;IFERROR(VLOOKUP(AO$2&amp;$A15,'EU2'!$D:$E,MATCH("HOME",'EU2'!$D$1:$E$1,0),0),"")&amp;IFERROR(VLOOKUP(AO$2&amp;$A15,'EUC2'!$C:$F,MATCH("AWAY",'EUC2'!$C$1:$F$1,0),0),"")&amp;IFERROR(VLOOKUP(AO$2&amp;$A15,'EUC2'!$D:$E,MATCH("HOME",'EUC2'!$D$1:$E$1,0),0),"")</f>
        <v/>
      </c>
      <c r="AP15" s="25" t="str">
        <f>IFERROR(VLOOKUP(AP$2&amp;$B15,'FPL FIX2'!$N$1:$Q$400,MATCH("HOME",'FPL FIX2'!$N$1:$Q$1,0),0),"")&amp;IFERROR(VLOOKUP(AP$2&amp;$B15,'FPL FIX2'!$O$1:$P$400,MATCH("AWAY",'FPL FIX2'!$O$1:$P$1,0),0),"")&amp;IFERROR(VLOOKUP(AP$2&amp;$A15,'FA2'!$A:$D,MATCH("AWAY",'FA2'!$A$1:$D$1,0),0),"")&amp;IFERROR(VLOOKUP(AP$2&amp;$A15,'FA2'!$B:$C,MATCH("HOME",'FA2'!$B$1:$C$1,0),0),"")&amp;IFERROR(VLOOKUP(AP$2&amp;$A15,'EFL2'!$A:$D,MATCH("AWAY",'EFL2'!$A$1:$D$1,0),0),"")&amp;IFERROR(VLOOKUP(AP$2&amp;$A15,'EFL2'!$B:$C,MATCH("HOME",'EFL2'!$B$1:$C$1,0),0),"")&amp;IFERROR(VLOOKUP(AP$2&amp;$A15,'UCL2'!$C:$F,MATCH("AWAY",'UCL2'!$C$1:$F$1,0),0),"")&amp;IFERROR(VLOOKUP(AP$2&amp;$A15,'UCL2'!$D:$E,MATCH("HOME",'UCL2'!$D$1:$E$1,0),0),"")&amp;IFERROR(VLOOKUP(AP$2&amp;$A15,'EU2'!$C:$F,MATCH("AWAY",'EU2'!$C$1:$F$1,0),0),"")&amp;IFERROR(VLOOKUP(AP$2&amp;$A15,'EU2'!$D:$E,MATCH("HOME",'EU2'!$D$1:$E$1,0),0),"")&amp;IFERROR(VLOOKUP(AP$2&amp;$A15,'EUC2'!$C:$F,MATCH("AWAY",'EUC2'!$C$1:$F$1,0),0),"")&amp;IFERROR(VLOOKUP(AP$2&amp;$A15,'EUC2'!$D:$E,MATCH("HOME",'EUC2'!$D$1:$E$1,0),0),"")</f>
        <v/>
      </c>
      <c r="AQ15" s="25" t="str">
        <f>IFERROR(VLOOKUP(AQ$2&amp;$B15,'FPL FIX2'!$N$1:$Q$400,MATCH("HOME",'FPL FIX2'!$N$1:$Q$1,0),0),"")&amp;IFERROR(VLOOKUP(AQ$2&amp;$B15,'FPL FIX2'!$O$1:$P$400,MATCH("AWAY",'FPL FIX2'!$O$1:$P$1,0),0),"")&amp;IFERROR(VLOOKUP(AQ$2&amp;$A15,'FA2'!$A:$D,MATCH("AWAY",'FA2'!$A$1:$D$1,0),0),"")&amp;IFERROR(VLOOKUP(AQ$2&amp;$A15,'FA2'!$B:$C,MATCH("HOME",'FA2'!$B$1:$C$1,0),0),"")&amp;IFERROR(VLOOKUP(AQ$2&amp;$A15,'EFL2'!$A:$D,MATCH("AWAY",'EFL2'!$A$1:$D$1,0),0),"")&amp;IFERROR(VLOOKUP(AQ$2&amp;$A15,'EFL2'!$B:$C,MATCH("HOME",'EFL2'!$B$1:$C$1,0),0),"")&amp;IFERROR(VLOOKUP(AQ$2&amp;$A15,'UCL2'!$C:$F,MATCH("AWAY",'UCL2'!$C$1:$F$1,0),0),"")&amp;IFERROR(VLOOKUP(AQ$2&amp;$A15,'UCL2'!$D:$E,MATCH("HOME",'UCL2'!$D$1:$E$1,0),0),"")&amp;IFERROR(VLOOKUP(AQ$2&amp;$A15,'EU2'!$C:$F,MATCH("AWAY",'EU2'!$C$1:$F$1,0),0),"")&amp;IFERROR(VLOOKUP(AQ$2&amp;$A15,'EU2'!$D:$E,MATCH("HOME",'EU2'!$D$1:$E$1,0),0),"")&amp;IFERROR(VLOOKUP(AQ$2&amp;$A15,'EUC2'!$C:$F,MATCH("AWAY",'EUC2'!$C$1:$F$1,0),0),"")&amp;IFERROR(VLOOKUP(AQ$2&amp;$A15,'EUC2'!$D:$E,MATCH("HOME",'EUC2'!$D$1:$E$1,0),0),"")</f>
        <v/>
      </c>
      <c r="AR15" s="25" t="str">
        <f>IFERROR(VLOOKUP(AR$2&amp;$B15,'FPL FIX2'!$N$1:$Q$400,MATCH("HOME",'FPL FIX2'!$N$1:$Q$1,0),0),"")&amp;IFERROR(VLOOKUP(AR$2&amp;$B15,'FPL FIX2'!$O$1:$P$400,MATCH("AWAY",'FPL FIX2'!$O$1:$P$1,0),0),"")&amp;IFERROR(VLOOKUP(AR$2&amp;$A15,'FA2'!$A:$D,MATCH("AWAY",'FA2'!$A$1:$D$1,0),0),"")&amp;IFERROR(VLOOKUP(AR$2&amp;$A15,'FA2'!$B:$C,MATCH("HOME",'FA2'!$B$1:$C$1,0),0),"")&amp;IFERROR(VLOOKUP(AR$2&amp;$A15,'EFL2'!$A:$D,MATCH("AWAY",'EFL2'!$A$1:$D$1,0),0),"")&amp;IFERROR(VLOOKUP(AR$2&amp;$A15,'EFL2'!$B:$C,MATCH("HOME",'EFL2'!$B$1:$C$1,0),0),"")&amp;IFERROR(VLOOKUP(AR$2&amp;$A15,'UCL2'!$C:$F,MATCH("AWAY",'UCL2'!$C$1:$F$1,0),0),"")&amp;IFERROR(VLOOKUP(AR$2&amp;$A15,'UCL2'!$D:$E,MATCH("HOME",'UCL2'!$D$1:$E$1,0),0),"")&amp;IFERROR(VLOOKUP(AR$2&amp;$A15,'EU2'!$C:$F,MATCH("AWAY",'EU2'!$C$1:$F$1,0),0),"")&amp;IFERROR(VLOOKUP(AR$2&amp;$A15,'EU2'!$D:$E,MATCH("HOME",'EU2'!$D$1:$E$1,0),0),"")&amp;IFERROR(VLOOKUP(AR$2&amp;$A15,'EUC2'!$C:$F,MATCH("AWAY",'EUC2'!$C$1:$F$1,0),0),"")&amp;IFERROR(VLOOKUP(AR$2&amp;$A15,'EUC2'!$D:$E,MATCH("HOME",'EUC2'!$D$1:$E$1,0),0),"")</f>
        <v/>
      </c>
      <c r="AS15" s="25" t="str">
        <f>IFERROR(VLOOKUP(AS$2&amp;$B15,'FPL FIX2'!$N$1:$Q$400,MATCH("HOME",'FPL FIX2'!$N$1:$Q$1,0),0),"")&amp;IFERROR(VLOOKUP(AS$2&amp;$B15,'FPL FIX2'!$O$1:$P$400,MATCH("AWAY",'FPL FIX2'!$O$1:$P$1,0),0),"")&amp;IFERROR(VLOOKUP(AS$2&amp;$A15,'FA2'!$A:$D,MATCH("AWAY",'FA2'!$A$1:$D$1,0),0),"")&amp;IFERROR(VLOOKUP(AS$2&amp;$A15,'FA2'!$B:$C,MATCH("HOME",'FA2'!$B$1:$C$1,0),0),"")&amp;IFERROR(VLOOKUP(AS$2&amp;$A15,'EFL2'!$A:$D,MATCH("AWAY",'EFL2'!$A$1:$D$1,0),0),"")&amp;IFERROR(VLOOKUP(AS$2&amp;$A15,'EFL2'!$B:$C,MATCH("HOME",'EFL2'!$B$1:$C$1,0),0),"")&amp;IFERROR(VLOOKUP(AS$2&amp;$A15,'UCL2'!$C:$F,MATCH("AWAY",'UCL2'!$C$1:$F$1,0),0),"")&amp;IFERROR(VLOOKUP(AS$2&amp;$A15,'UCL2'!$D:$E,MATCH("HOME",'UCL2'!$D$1:$E$1,0),0),"")&amp;IFERROR(VLOOKUP(AS$2&amp;$A15,'EU2'!$C:$F,MATCH("AWAY",'EU2'!$C$1:$F$1,0),0),"")&amp;IFERROR(VLOOKUP(AS$2&amp;$A15,'EU2'!$D:$E,MATCH("HOME",'EU2'!$D$1:$E$1,0),0),"")&amp;IFERROR(VLOOKUP(AS$2&amp;$A15,'EUC2'!$C:$F,MATCH("AWAY",'EUC2'!$C$1:$F$1,0),0),"")&amp;IFERROR(VLOOKUP(AS$2&amp;$A15,'EUC2'!$D:$E,MATCH("HOME",'EUC2'!$D$1:$E$1,0),0),"")</f>
        <v/>
      </c>
      <c r="AT15" s="25" t="str">
        <f>IFERROR(VLOOKUP(AT$2&amp;$B15,'FPL FIX2'!$N$1:$Q$400,MATCH("HOME",'FPL FIX2'!$N$1:$Q$1,0),0),"")&amp;IFERROR(VLOOKUP(AT$2&amp;$B15,'FPL FIX2'!$O$1:$P$400,MATCH("AWAY",'FPL FIX2'!$O$1:$P$1,0),0),"")&amp;IFERROR(VLOOKUP(AT$2&amp;$A15,'FA2'!$A:$D,MATCH("AWAY",'FA2'!$A$1:$D$1,0),0),"")&amp;IFERROR(VLOOKUP(AT$2&amp;$A15,'FA2'!$B:$C,MATCH("HOME",'FA2'!$B$1:$C$1,0),0),"")&amp;IFERROR(VLOOKUP(AT$2&amp;$A15,'EFL2'!$A:$D,MATCH("AWAY",'EFL2'!$A$1:$D$1,0),0),"")&amp;IFERROR(VLOOKUP(AT$2&amp;$A15,'EFL2'!$B:$C,MATCH("HOME",'EFL2'!$B$1:$C$1,0),0),"")&amp;IFERROR(VLOOKUP(AT$2&amp;$A15,'UCL2'!$C:$F,MATCH("AWAY",'UCL2'!$C$1:$F$1,0),0),"")&amp;IFERROR(VLOOKUP(AT$2&amp;$A15,'UCL2'!$D:$E,MATCH("HOME",'UCL2'!$D$1:$E$1,0),0),"")&amp;IFERROR(VLOOKUP(AT$2&amp;$A15,'EU2'!$C:$F,MATCH("AWAY",'EU2'!$C$1:$F$1,0),0),"")&amp;IFERROR(VLOOKUP(AT$2&amp;$A15,'EU2'!$D:$E,MATCH("HOME",'EU2'!$D$1:$E$1,0),0),"")&amp;IFERROR(VLOOKUP(AT$2&amp;$A15,'EUC2'!$C:$F,MATCH("AWAY",'EUC2'!$C$1:$F$1,0),0),"")&amp;IFERROR(VLOOKUP(AT$2&amp;$A15,'EUC2'!$D:$E,MATCH("HOME",'EUC2'!$D$1:$E$1,0),0),"")</f>
        <v>Ajax</v>
      </c>
      <c r="AU15" s="25" t="str">
        <f>IFERROR(VLOOKUP(AU$2&amp;$B15,'FPL FIX2'!$N$1:$Q$400,MATCH("HOME",'FPL FIX2'!$N$1:$Q$1,0),0),"")&amp;IFERROR(VLOOKUP(AU$2&amp;$B15,'FPL FIX2'!$O$1:$P$400,MATCH("AWAY",'FPL FIX2'!$O$1:$P$1,0),0),"")&amp;IFERROR(VLOOKUP(AU$2&amp;$A15,'FA2'!$A:$D,MATCH("AWAY",'FA2'!$A$1:$D$1,0),0),"")&amp;IFERROR(VLOOKUP(AU$2&amp;$A15,'FA2'!$B:$C,MATCH("HOME",'FA2'!$B$1:$C$1,0),0),"")&amp;IFERROR(VLOOKUP(AU$2&amp;$A15,'EFL2'!$A:$D,MATCH("AWAY",'EFL2'!$A$1:$D$1,0),0),"")&amp;IFERROR(VLOOKUP(AU$2&amp;$A15,'EFL2'!$B:$C,MATCH("HOME",'EFL2'!$B$1:$C$1,0),0),"")&amp;IFERROR(VLOOKUP(AU$2&amp;$A15,'UCL2'!$C:$F,MATCH("AWAY",'UCL2'!$C$1:$F$1,0),0),"")&amp;IFERROR(VLOOKUP(AU$2&amp;$A15,'UCL2'!$D:$E,MATCH("HOME",'UCL2'!$D$1:$E$1,0),0),"")&amp;IFERROR(VLOOKUP(AU$2&amp;$A15,'EU2'!$C:$F,MATCH("AWAY",'EU2'!$C$1:$F$1,0),0),"")&amp;IFERROR(VLOOKUP(AU$2&amp;$A15,'EU2'!$D:$E,MATCH("HOME",'EU2'!$D$1:$E$1,0),0),"")&amp;IFERROR(VLOOKUP(AU$2&amp;$A15,'EUC2'!$C:$F,MATCH("AWAY",'EUC2'!$C$1:$F$1,0),0),"")&amp;IFERROR(VLOOKUP(AU$2&amp;$A15,'EUC2'!$D:$E,MATCH("HOME",'EUC2'!$D$1:$E$1,0),0),"")</f>
        <v/>
      </c>
      <c r="AV15" s="25" t="str">
        <f>IFERROR(VLOOKUP(AV$2&amp;$B15,'FPL FIX2'!$N$1:$Q$400,MATCH("HOME",'FPL FIX2'!$N$1:$Q$1,0),0),"")&amp;IFERROR(VLOOKUP(AV$2&amp;$B15,'FPL FIX2'!$O$1:$P$400,MATCH("AWAY",'FPL FIX2'!$O$1:$P$1,0),0),"")&amp;IFERROR(VLOOKUP(AV$2&amp;$A15,'FA2'!$A:$D,MATCH("AWAY",'FA2'!$A$1:$D$1,0),0),"")&amp;IFERROR(VLOOKUP(AV$2&amp;$A15,'FA2'!$B:$C,MATCH("HOME",'FA2'!$B$1:$C$1,0),0),"")&amp;IFERROR(VLOOKUP(AV$2&amp;$A15,'EFL2'!$A:$D,MATCH("AWAY",'EFL2'!$A$1:$D$1,0),0),"")&amp;IFERROR(VLOOKUP(AV$2&amp;$A15,'EFL2'!$B:$C,MATCH("HOME",'EFL2'!$B$1:$C$1,0),0),"")&amp;IFERROR(VLOOKUP(AV$2&amp;$A15,'UCL2'!$C:$F,MATCH("AWAY",'UCL2'!$C$1:$F$1,0),0),"")&amp;IFERROR(VLOOKUP(AV$2&amp;$A15,'UCL2'!$D:$E,MATCH("HOME",'UCL2'!$D$1:$E$1,0),0),"")&amp;IFERROR(VLOOKUP(AV$2&amp;$A15,'EU2'!$C:$F,MATCH("AWAY",'EU2'!$C$1:$F$1,0),0),"")&amp;IFERROR(VLOOKUP(AV$2&amp;$A15,'EU2'!$D:$E,MATCH("HOME",'EU2'!$D$1:$E$1,0),0),"")&amp;IFERROR(VLOOKUP(AV$2&amp;$A15,'EUC2'!$C:$F,MATCH("AWAY",'EUC2'!$C$1:$F$1,0),0),"")&amp;IFERROR(VLOOKUP(AV$2&amp;$A15,'EUC2'!$D:$E,MATCH("HOME",'EUC2'!$D$1:$E$1,0),0),"")</f>
        <v/>
      </c>
      <c r="AW15" s="25" t="str">
        <f>IFERROR(VLOOKUP(AW$2&amp;$B15,'FPL FIX2'!$N$1:$Q$400,MATCH("HOME",'FPL FIX2'!$N$1:$Q$1,0),0),"")&amp;IFERROR(VLOOKUP(AW$2&amp;$B15,'FPL FIX2'!$O$1:$P$400,MATCH("AWAY",'FPL FIX2'!$O$1:$P$1,0),0),"")&amp;IFERROR(VLOOKUP(AW$2&amp;$A15,'FA2'!$A:$D,MATCH("AWAY",'FA2'!$A$1:$D$1,0),0),"")&amp;IFERROR(VLOOKUP(AW$2&amp;$A15,'FA2'!$B:$C,MATCH("HOME",'FA2'!$B$1:$C$1,0),0),"")&amp;IFERROR(VLOOKUP(AW$2&amp;$A15,'EFL2'!$A:$D,MATCH("AWAY",'EFL2'!$A$1:$D$1,0),0),"")&amp;IFERROR(VLOOKUP(AW$2&amp;$A15,'EFL2'!$B:$C,MATCH("HOME",'EFL2'!$B$1:$C$1,0),0),"")&amp;IFERROR(VLOOKUP(AW$2&amp;$A15,'UCL2'!$C:$F,MATCH("AWAY",'UCL2'!$C$1:$F$1,0),0),"")&amp;IFERROR(VLOOKUP(AW$2&amp;$A15,'UCL2'!$D:$E,MATCH("HOME",'UCL2'!$D$1:$E$1,0),0),"")&amp;IFERROR(VLOOKUP(AW$2&amp;$A15,'EU2'!$C:$F,MATCH("AWAY",'EU2'!$C$1:$F$1,0),0),"")&amp;IFERROR(VLOOKUP(AW$2&amp;$A15,'EU2'!$D:$E,MATCH("HOME",'EU2'!$D$1:$E$1,0),0),"")&amp;IFERROR(VLOOKUP(AW$2&amp;$A15,'EUC2'!$C:$F,MATCH("AWAY",'EUC2'!$C$1:$F$1,0),0),"")&amp;IFERROR(VLOOKUP(AW$2&amp;$A15,'EUC2'!$D:$E,MATCH("HOME",'EUC2'!$D$1:$E$1,0),0),"")</f>
        <v/>
      </c>
      <c r="AX15" s="25" t="str">
        <f>IFERROR(VLOOKUP(AX$2&amp;$B15,'FPL FIX2'!$N$1:$Q$400,MATCH("HOME",'FPL FIX2'!$N$1:$Q$1,0),0),"")&amp;IFERROR(VLOOKUP(AX$2&amp;$B15,'FPL FIX2'!$O$1:$P$400,MATCH("AWAY",'FPL FIX2'!$O$1:$P$1,0),0),"")&amp;IFERROR(VLOOKUP(AX$2&amp;$A15,'FA2'!$A:$D,MATCH("AWAY",'FA2'!$A$1:$D$1,0),0),"")&amp;IFERROR(VLOOKUP(AX$2&amp;$A15,'FA2'!$B:$C,MATCH("HOME",'FA2'!$B$1:$C$1,0),0),"")&amp;IFERROR(VLOOKUP(AX$2&amp;$A15,'EFL2'!$A:$D,MATCH("AWAY",'EFL2'!$A$1:$D$1,0),0),"")&amp;IFERROR(VLOOKUP(AX$2&amp;$A15,'EFL2'!$B:$C,MATCH("HOME",'EFL2'!$B$1:$C$1,0),0),"")&amp;IFERROR(VLOOKUP(AX$2&amp;$A15,'UCL2'!$C:$F,MATCH("AWAY",'UCL2'!$C$1:$F$1,0),0),"")&amp;IFERROR(VLOOKUP(AX$2&amp;$A15,'UCL2'!$D:$E,MATCH("HOME",'UCL2'!$D$1:$E$1,0),0),"")&amp;IFERROR(VLOOKUP(AX$2&amp;$A15,'EU2'!$C:$F,MATCH("AWAY",'EU2'!$C$1:$F$1,0),0),"")&amp;IFERROR(VLOOKUP(AX$2&amp;$A15,'EU2'!$D:$E,MATCH("HOME",'EU2'!$D$1:$E$1,0),0),"")&amp;IFERROR(VLOOKUP(AX$2&amp;$A15,'EUC2'!$C:$F,MATCH("AWAY",'EUC2'!$C$1:$F$1,0),0),"")&amp;IFERROR(VLOOKUP(AX$2&amp;$A15,'EUC2'!$D:$E,MATCH("HOME",'EUC2'!$D$1:$E$1,0),0),"")</f>
        <v/>
      </c>
      <c r="AY15" s="25" t="str">
        <f>IFERROR(VLOOKUP(AY$2&amp;$B15,'FPL FIX2'!$N$1:$Q$400,MATCH("HOME",'FPL FIX2'!$N$1:$Q$1,0),0),"")&amp;IFERROR(VLOOKUP(AY$2&amp;$B15,'FPL FIX2'!$O$1:$P$400,MATCH("AWAY",'FPL FIX2'!$O$1:$P$1,0),0),"")&amp;IFERROR(VLOOKUP(AY$2&amp;$A15,'FA2'!$A:$D,MATCH("AWAY",'FA2'!$A$1:$D$1,0),0),"")&amp;IFERROR(VLOOKUP(AY$2&amp;$A15,'FA2'!$B:$C,MATCH("HOME",'FA2'!$B$1:$C$1,0),0),"")&amp;IFERROR(VLOOKUP(AY$2&amp;$A15,'EFL2'!$A:$D,MATCH("AWAY",'EFL2'!$A$1:$D$1,0),0),"")&amp;IFERROR(VLOOKUP(AY$2&amp;$A15,'EFL2'!$B:$C,MATCH("HOME",'EFL2'!$B$1:$C$1,0),0),"")&amp;IFERROR(VLOOKUP(AY$2&amp;$A15,'UCL2'!$C:$F,MATCH("AWAY",'UCL2'!$C$1:$F$1,0),0),"")&amp;IFERROR(VLOOKUP(AY$2&amp;$A15,'UCL2'!$D:$E,MATCH("HOME",'UCL2'!$D$1:$E$1,0),0),"")&amp;IFERROR(VLOOKUP(AY$2&amp;$A15,'EU2'!$C:$F,MATCH("AWAY",'EU2'!$C$1:$F$1,0),0),"")&amp;IFERROR(VLOOKUP(AY$2&amp;$A15,'EU2'!$D:$E,MATCH("HOME",'EU2'!$D$1:$E$1,0),0),"")&amp;IFERROR(VLOOKUP(AY$2&amp;$A15,'EUC2'!$C:$F,MATCH("AWAY",'EUC2'!$C$1:$F$1,0),0),"")&amp;IFERROR(VLOOKUP(AY$2&amp;$A15,'EUC2'!$D:$E,MATCH("HOME",'EUC2'!$D$1:$E$1,0),0),"")</f>
        <v/>
      </c>
      <c r="AZ15" s="25" t="str">
        <f>IFERROR(VLOOKUP(AZ$2&amp;$B15,'FPL FIX2'!$N$1:$Q$400,MATCH("HOME",'FPL FIX2'!$N$1:$Q$1,0),0),"")&amp;IFERROR(VLOOKUP(AZ$2&amp;$B15,'FPL FIX2'!$O$1:$P$400,MATCH("AWAY",'FPL FIX2'!$O$1:$P$1,0),0),"")&amp;IFERROR(VLOOKUP(AZ$2&amp;$A15,'FA2'!$A:$D,MATCH("AWAY",'FA2'!$A$1:$D$1,0),0),"")&amp;IFERROR(VLOOKUP(AZ$2&amp;$A15,'FA2'!$B:$C,MATCH("HOME",'FA2'!$B$1:$C$1,0),0),"")&amp;IFERROR(VLOOKUP(AZ$2&amp;$A15,'EFL2'!$A:$D,MATCH("AWAY",'EFL2'!$A$1:$D$1,0),0),"")&amp;IFERROR(VLOOKUP(AZ$2&amp;$A15,'EFL2'!$B:$C,MATCH("HOME",'EFL2'!$B$1:$C$1,0),0),"")&amp;IFERROR(VLOOKUP(AZ$2&amp;$A15,'UCL2'!$C:$F,MATCH("AWAY",'UCL2'!$C$1:$F$1,0),0),"")&amp;IFERROR(VLOOKUP(AZ$2&amp;$A15,'UCL2'!$D:$E,MATCH("HOME",'UCL2'!$D$1:$E$1,0),0),"")&amp;IFERROR(VLOOKUP(AZ$2&amp;$A15,'EU2'!$C:$F,MATCH("AWAY",'EU2'!$C$1:$F$1,0),0),"")&amp;IFERROR(VLOOKUP(AZ$2&amp;$A15,'EU2'!$D:$E,MATCH("HOME",'EU2'!$D$1:$E$1,0),0),"")&amp;IFERROR(VLOOKUP(AZ$2&amp;$A15,'EUC2'!$C:$F,MATCH("AWAY",'EUC2'!$C$1:$F$1,0),0),"")&amp;IFERROR(VLOOKUP(AZ$2&amp;$A15,'EUC2'!$D:$E,MATCH("HOME",'EUC2'!$D$1:$E$1,0),0),"")</f>
        <v/>
      </c>
      <c r="BA15" s="25" t="str">
        <f>IFERROR(VLOOKUP(BA$2&amp;$B15,'FPL FIX2'!$N$1:$Q$400,MATCH("HOME",'FPL FIX2'!$N$1:$Q$1,0),0),"")&amp;IFERROR(VLOOKUP(BA$2&amp;$B15,'FPL FIX2'!$O$1:$P$400,MATCH("AWAY",'FPL FIX2'!$O$1:$P$1,0),0),"")&amp;IFERROR(VLOOKUP(BA$2&amp;$A15,'FA2'!$A:$D,MATCH("AWAY",'FA2'!$A$1:$D$1,0),0),"")&amp;IFERROR(VLOOKUP(BA$2&amp;$A15,'FA2'!$B:$C,MATCH("HOME",'FA2'!$B$1:$C$1,0),0),"")&amp;IFERROR(VLOOKUP(BA$2&amp;$A15,'EFL2'!$A:$D,MATCH("AWAY",'EFL2'!$A$1:$D$1,0),0),"")&amp;IFERROR(VLOOKUP(BA$2&amp;$A15,'EFL2'!$B:$C,MATCH("HOME",'EFL2'!$B$1:$C$1,0),0),"")&amp;IFERROR(VLOOKUP(BA$2&amp;$A15,'UCL2'!$C:$F,MATCH("AWAY",'UCL2'!$C$1:$F$1,0),0),"")&amp;IFERROR(VLOOKUP(BA$2&amp;$A15,'UCL2'!$D:$E,MATCH("HOME",'UCL2'!$D$1:$E$1,0),0),"")&amp;IFERROR(VLOOKUP(BA$2&amp;$A15,'EU2'!$C:$F,MATCH("AWAY",'EU2'!$C$1:$F$1,0),0),"")&amp;IFERROR(VLOOKUP(BA$2&amp;$A15,'EU2'!$D:$E,MATCH("HOME",'EU2'!$D$1:$E$1,0),0),"")&amp;IFERROR(VLOOKUP(BA$2&amp;$A15,'EUC2'!$C:$F,MATCH("AWAY",'EUC2'!$C$1:$F$1,0),0),"")&amp;IFERROR(VLOOKUP(BA$2&amp;$A15,'EUC2'!$D:$E,MATCH("HOME",'EUC2'!$D$1:$E$1,0),0),"")</f>
        <v/>
      </c>
      <c r="BB15" s="25" t="str">
        <f>IFERROR(VLOOKUP(BB$2&amp;$B15,'FPL FIX2'!$N$1:$Q$400,MATCH("HOME",'FPL FIX2'!$N$1:$Q$1,0),0),"")&amp;IFERROR(VLOOKUP(BB$2&amp;$B15,'FPL FIX2'!$O$1:$P$400,MATCH("AWAY",'FPL FIX2'!$O$1:$P$1,0),0),"")&amp;IFERROR(VLOOKUP(BB$2&amp;$A15,'FA2'!$A:$D,MATCH("AWAY",'FA2'!$A$1:$D$1,0),0),"")&amp;IFERROR(VLOOKUP(BB$2&amp;$A15,'FA2'!$B:$C,MATCH("HOME",'FA2'!$B$1:$C$1,0),0),"")&amp;IFERROR(VLOOKUP(BB$2&amp;$A15,'EFL2'!$A:$D,MATCH("AWAY",'EFL2'!$A$1:$D$1,0),0),"")&amp;IFERROR(VLOOKUP(BB$2&amp;$A15,'EFL2'!$B:$C,MATCH("HOME",'EFL2'!$B$1:$C$1,0),0),"")&amp;IFERROR(VLOOKUP(BB$2&amp;$A15,'UCL2'!$C:$F,MATCH("AWAY",'UCL2'!$C$1:$F$1,0),0),"")&amp;IFERROR(VLOOKUP(BB$2&amp;$A15,'UCL2'!$D:$E,MATCH("HOME",'UCL2'!$D$1:$E$1,0),0),"")&amp;IFERROR(VLOOKUP(BB$2&amp;$A15,'EU2'!$C:$F,MATCH("AWAY",'EU2'!$C$1:$F$1,0),0),"")&amp;IFERROR(VLOOKUP(BB$2&amp;$A15,'EU2'!$D:$E,MATCH("HOME",'EU2'!$D$1:$E$1,0),0),"")&amp;IFERROR(VLOOKUP(BB$2&amp;$A15,'EUC2'!$C:$F,MATCH("AWAY",'EUC2'!$C$1:$F$1,0),0),"")&amp;IFERROR(VLOOKUP(BB$2&amp;$A15,'EUC2'!$D:$E,MATCH("HOME",'EUC2'!$D$1:$E$1,0),0),"")</f>
        <v/>
      </c>
      <c r="BC15" s="25" t="str">
        <f>IFERROR(VLOOKUP(BC$2&amp;$B15,'FPL FIX2'!$N$1:$Q$400,MATCH("HOME",'FPL FIX2'!$N$1:$Q$1,0),0),"")&amp;IFERROR(VLOOKUP(BC$2&amp;$B15,'FPL FIX2'!$O$1:$P$400,MATCH("AWAY",'FPL FIX2'!$O$1:$P$1,0),0),"")&amp;IFERROR(VLOOKUP(BC$2&amp;$A15,'FA2'!$A:$D,MATCH("AWAY",'FA2'!$A$1:$D$1,0),0),"")&amp;IFERROR(VLOOKUP(BC$2&amp;$A15,'FA2'!$B:$C,MATCH("HOME",'FA2'!$B$1:$C$1,0),0),"")&amp;IFERROR(VLOOKUP(BC$2&amp;$A15,'EFL2'!$A:$D,MATCH("AWAY",'EFL2'!$A$1:$D$1,0),0),"")&amp;IFERROR(VLOOKUP(BC$2&amp;$A15,'EFL2'!$B:$C,MATCH("HOME",'EFL2'!$B$1:$C$1,0),0),"")&amp;IFERROR(VLOOKUP(BC$2&amp;$A15,'UCL2'!$C:$F,MATCH("AWAY",'UCL2'!$C$1:$F$1,0),0),"")&amp;IFERROR(VLOOKUP(BC$2&amp;$A15,'UCL2'!$D:$E,MATCH("HOME",'UCL2'!$D$1:$E$1,0),0),"")&amp;IFERROR(VLOOKUP(BC$2&amp;$A15,'EU2'!$C:$F,MATCH("AWAY",'EU2'!$C$1:$F$1,0),0),"")&amp;IFERROR(VLOOKUP(BC$2&amp;$A15,'EU2'!$D:$E,MATCH("HOME",'EU2'!$D$1:$E$1,0),0),"")&amp;IFERROR(VLOOKUP(BC$2&amp;$A15,'EUC2'!$C:$F,MATCH("AWAY",'EUC2'!$C$1:$F$1,0),0),"")&amp;IFERROR(VLOOKUP(BC$2&amp;$A15,'EUC2'!$D:$E,MATCH("HOME",'EUC2'!$D$1:$E$1,0),0),"")</f>
        <v/>
      </c>
      <c r="BD15" s="25" t="str">
        <f>IFERROR(VLOOKUP(BD$2&amp;$B15,'FPL FIX2'!$N$1:$Q$400,MATCH("HOME",'FPL FIX2'!$N$1:$Q$1,0),0),"")&amp;IFERROR(VLOOKUP(BD$2&amp;$B15,'FPL FIX2'!$O$1:$P$400,MATCH("AWAY",'FPL FIX2'!$O$1:$P$1,0),0),"")&amp;IFERROR(VLOOKUP(BD$2&amp;$A15,'FA2'!$A:$D,MATCH("AWAY",'FA2'!$A$1:$D$1,0),0),"")&amp;IFERROR(VLOOKUP(BD$2&amp;$A15,'FA2'!$B:$C,MATCH("HOME",'FA2'!$B$1:$C$1,0),0),"")&amp;IFERROR(VLOOKUP(BD$2&amp;$A15,'EFL2'!$A:$D,MATCH("AWAY",'EFL2'!$A$1:$D$1,0),0),"")&amp;IFERROR(VLOOKUP(BD$2&amp;$A15,'EFL2'!$B:$C,MATCH("HOME",'EFL2'!$B$1:$C$1,0),0),"")&amp;IFERROR(VLOOKUP(BD$2&amp;$A15,'UCL2'!$C:$F,MATCH("AWAY",'UCL2'!$C$1:$F$1,0),0),"")&amp;IFERROR(VLOOKUP(BD$2&amp;$A15,'UCL2'!$D:$E,MATCH("HOME",'UCL2'!$D$1:$E$1,0),0),"")&amp;IFERROR(VLOOKUP(BD$2&amp;$A15,'EU2'!$C:$F,MATCH("AWAY",'EU2'!$C$1:$F$1,0),0),"")&amp;IFERROR(VLOOKUP(BD$2&amp;$A15,'EU2'!$D:$E,MATCH("HOME",'EU2'!$D$1:$E$1,0),0),"")&amp;IFERROR(VLOOKUP(BD$2&amp;$A15,'EUC2'!$C:$F,MATCH("AWAY",'EUC2'!$C$1:$F$1,0),0),"")&amp;IFERROR(VLOOKUP(BD$2&amp;$A15,'EUC2'!$D:$E,MATCH("HOME",'EUC2'!$D$1:$E$1,0),0),"")</f>
        <v/>
      </c>
      <c r="BE15" s="25" t="str">
        <f>IFERROR(VLOOKUP(BE$2&amp;$B15,'FPL FIX2'!$N$1:$Q$400,MATCH("HOME",'FPL FIX2'!$N$1:$Q$1,0),0),"")&amp;IFERROR(VLOOKUP(BE$2&amp;$B15,'FPL FIX2'!$O$1:$P$400,MATCH("AWAY",'FPL FIX2'!$O$1:$P$1,0),0),"")&amp;IFERROR(VLOOKUP(BE$2&amp;$A15,'FA2'!$A:$D,MATCH("AWAY",'FA2'!$A$1:$D$1,0),0),"")&amp;IFERROR(VLOOKUP(BE$2&amp;$A15,'FA2'!$B:$C,MATCH("HOME",'FA2'!$B$1:$C$1,0),0),"")&amp;IFERROR(VLOOKUP(BE$2&amp;$A15,'EFL2'!$A:$D,MATCH("AWAY",'EFL2'!$A$1:$D$1,0),0),"")&amp;IFERROR(VLOOKUP(BE$2&amp;$A15,'EFL2'!$B:$C,MATCH("HOME",'EFL2'!$B$1:$C$1,0),0),"")&amp;IFERROR(VLOOKUP(BE$2&amp;$A15,'UCL2'!$C:$F,MATCH("AWAY",'UCL2'!$C$1:$F$1,0),0),"")&amp;IFERROR(VLOOKUP(BE$2&amp;$A15,'UCL2'!$D:$E,MATCH("HOME",'UCL2'!$D$1:$E$1,0),0),"")&amp;IFERROR(VLOOKUP(BE$2&amp;$A15,'EU2'!$C:$F,MATCH("AWAY",'EU2'!$C$1:$F$1,0),0),"")&amp;IFERROR(VLOOKUP(BE$2&amp;$A15,'EU2'!$D:$E,MATCH("HOME",'EU2'!$D$1:$E$1,0),0),"")&amp;IFERROR(VLOOKUP(BE$2&amp;$A15,'EUC2'!$C:$F,MATCH("AWAY",'EUC2'!$C$1:$F$1,0),0),"")&amp;IFERROR(VLOOKUP(BE$2&amp;$A15,'EUC2'!$D:$E,MATCH("HOME",'EUC2'!$D$1:$E$1,0),0),"")</f>
        <v/>
      </c>
      <c r="BF15" s="25" t="str">
        <f>IFERROR(VLOOKUP(BF$2&amp;$B15,'FPL FIX2'!$N$1:$Q$400,MATCH("HOME",'FPL FIX2'!$N$1:$Q$1,0),0),"")&amp;IFERROR(VLOOKUP(BF$2&amp;$B15,'FPL FIX2'!$O$1:$P$400,MATCH("AWAY",'FPL FIX2'!$O$1:$P$1,0),0),"")&amp;IFERROR(VLOOKUP(BF$2&amp;$A15,'FA2'!$A:$D,MATCH("AWAY",'FA2'!$A$1:$D$1,0),0),"")&amp;IFERROR(VLOOKUP(BF$2&amp;$A15,'FA2'!$B:$C,MATCH("HOME",'FA2'!$B$1:$C$1,0),0),"")&amp;IFERROR(VLOOKUP(BF$2&amp;$A15,'EFL2'!$A:$D,MATCH("AWAY",'EFL2'!$A$1:$D$1,0),0),"")&amp;IFERROR(VLOOKUP(BF$2&amp;$A15,'EFL2'!$B:$C,MATCH("HOME",'EFL2'!$B$1:$C$1,0),0),"")&amp;IFERROR(VLOOKUP(BF$2&amp;$A15,'UCL2'!$C:$F,MATCH("AWAY",'UCL2'!$C$1:$F$1,0),0),"")&amp;IFERROR(VLOOKUP(BF$2&amp;$A15,'UCL2'!$D:$E,MATCH("HOME",'UCL2'!$D$1:$E$1,0),0),"")&amp;IFERROR(VLOOKUP(BF$2&amp;$A15,'EU2'!$C:$F,MATCH("AWAY",'EU2'!$C$1:$F$1,0),0),"")&amp;IFERROR(VLOOKUP(BF$2&amp;$A15,'EU2'!$D:$E,MATCH("HOME",'EU2'!$D$1:$E$1,0),0),"")&amp;IFERROR(VLOOKUP(BF$2&amp;$A15,'EUC2'!$C:$F,MATCH("AWAY",'EUC2'!$C$1:$F$1,0),0),"")&amp;IFERROR(VLOOKUP(BF$2&amp;$A15,'EUC2'!$D:$E,MATCH("HOME",'EUC2'!$D$1:$E$1,0),0),"")</f>
        <v/>
      </c>
      <c r="BG15" s="25" t="str">
        <f>IFERROR(VLOOKUP(BG$2&amp;$B15,'FPL FIX2'!$N$1:$Q$400,MATCH("HOME",'FPL FIX2'!$N$1:$Q$1,0),0),"")&amp;IFERROR(VLOOKUP(BG$2&amp;$B15,'FPL FIX2'!$O$1:$P$400,MATCH("AWAY",'FPL FIX2'!$O$1:$P$1,0),0),"")&amp;IFERROR(VLOOKUP(BG$2&amp;$A15,'FA2'!$A:$D,MATCH("AWAY",'FA2'!$A$1:$D$1,0),0),"")&amp;IFERROR(VLOOKUP(BG$2&amp;$A15,'FA2'!$B:$C,MATCH("HOME",'FA2'!$B$1:$C$1,0),0),"")&amp;IFERROR(VLOOKUP(BG$2&amp;$A15,'EFL2'!$A:$D,MATCH("AWAY",'EFL2'!$A$1:$D$1,0),0),"")&amp;IFERROR(VLOOKUP(BG$2&amp;$A15,'EFL2'!$B:$C,MATCH("HOME",'EFL2'!$B$1:$C$1,0),0),"")&amp;IFERROR(VLOOKUP(BG$2&amp;$A15,'UCL2'!$C:$F,MATCH("AWAY",'UCL2'!$C$1:$F$1,0),0),"")&amp;IFERROR(VLOOKUP(BG$2&amp;$A15,'UCL2'!$D:$E,MATCH("HOME",'UCL2'!$D$1:$E$1,0),0),"")&amp;IFERROR(VLOOKUP(BG$2&amp;$A15,'EU2'!$C:$F,MATCH("AWAY",'EU2'!$C$1:$F$1,0),0),"")&amp;IFERROR(VLOOKUP(BG$2&amp;$A15,'EU2'!$D:$E,MATCH("HOME",'EU2'!$D$1:$E$1,0),0),"")&amp;IFERROR(VLOOKUP(BG$2&amp;$A15,'EUC2'!$C:$F,MATCH("AWAY",'EUC2'!$C$1:$F$1,0),0),"")&amp;IFERROR(VLOOKUP(BG$2&amp;$A15,'EUC2'!$D:$E,MATCH("HOME",'EUC2'!$D$1:$E$1,0),0),"")</f>
        <v/>
      </c>
      <c r="BH15" s="25" t="str">
        <f>IFERROR(VLOOKUP(BH$2&amp;$B15,'FPL FIX2'!$N$1:$Q$400,MATCH("HOME",'FPL FIX2'!$N$1:$Q$1,0),0),"")&amp;IFERROR(VLOOKUP(BH$2&amp;$B15,'FPL FIX2'!$O$1:$P$400,MATCH("AWAY",'FPL FIX2'!$O$1:$P$1,0),0),"")&amp;IFERROR(VLOOKUP(BH$2&amp;$A15,'FA2'!$A:$D,MATCH("AWAY",'FA2'!$A$1:$D$1,0),0),"")&amp;IFERROR(VLOOKUP(BH$2&amp;$A15,'FA2'!$B:$C,MATCH("HOME",'FA2'!$B$1:$C$1,0),0),"")&amp;IFERROR(VLOOKUP(BH$2&amp;$A15,'EFL2'!$A:$D,MATCH("AWAY",'EFL2'!$A$1:$D$1,0),0),"")&amp;IFERROR(VLOOKUP(BH$2&amp;$A15,'EFL2'!$B:$C,MATCH("HOME",'EFL2'!$B$1:$C$1,0),0),"")&amp;IFERROR(VLOOKUP(BH$2&amp;$A15,'UCL2'!$C:$F,MATCH("AWAY",'UCL2'!$C$1:$F$1,0),0),"")&amp;IFERROR(VLOOKUP(BH$2&amp;$A15,'UCL2'!$D:$E,MATCH("HOME",'UCL2'!$D$1:$E$1,0),0),"")&amp;IFERROR(VLOOKUP(BH$2&amp;$A15,'EU2'!$C:$F,MATCH("AWAY",'EU2'!$C$1:$F$1,0),0),"")&amp;IFERROR(VLOOKUP(BH$2&amp;$A15,'EU2'!$D:$E,MATCH("HOME",'EU2'!$D$1:$E$1,0),0),"")&amp;IFERROR(VLOOKUP(BH$2&amp;$A15,'EUC2'!$C:$F,MATCH("AWAY",'EUC2'!$C$1:$F$1,0),0),"")&amp;IFERROR(VLOOKUP(BH$2&amp;$A15,'EUC2'!$D:$E,MATCH("HOME",'EUC2'!$D$1:$E$1,0),0),"")</f>
        <v/>
      </c>
      <c r="BI15" s="25" t="str">
        <f>IFERROR(VLOOKUP(BI$2&amp;$B15,'FPL FIX2'!$N$1:$Q$400,MATCH("HOME",'FPL FIX2'!$N$1:$Q$1,0),0),"")&amp;IFERROR(VLOOKUP(BI$2&amp;$B15,'FPL FIX2'!$O$1:$P$400,MATCH("AWAY",'FPL FIX2'!$O$1:$P$1,0),0),"")&amp;IFERROR(VLOOKUP(BI$2&amp;$A15,'FA2'!$A:$D,MATCH("AWAY",'FA2'!$A$1:$D$1,0),0),"")&amp;IFERROR(VLOOKUP(BI$2&amp;$A15,'FA2'!$B:$C,MATCH("HOME",'FA2'!$B$1:$C$1,0),0),"")&amp;IFERROR(VLOOKUP(BI$2&amp;$A15,'EFL2'!$A:$D,MATCH("AWAY",'EFL2'!$A$1:$D$1,0),0),"")&amp;IFERROR(VLOOKUP(BI$2&amp;$A15,'EFL2'!$B:$C,MATCH("HOME",'EFL2'!$B$1:$C$1,0),0),"")&amp;IFERROR(VLOOKUP(BI$2&amp;$A15,'UCL2'!$C:$F,MATCH("AWAY",'UCL2'!$C$1:$F$1,0),0),"")&amp;IFERROR(VLOOKUP(BI$2&amp;$A15,'UCL2'!$D:$E,MATCH("HOME",'UCL2'!$D$1:$E$1,0),0),"")&amp;IFERROR(VLOOKUP(BI$2&amp;$A15,'EU2'!$C:$F,MATCH("AWAY",'EU2'!$C$1:$F$1,0),0),"")&amp;IFERROR(VLOOKUP(BI$2&amp;$A15,'EU2'!$D:$E,MATCH("HOME",'EU2'!$D$1:$E$1,0),0),"")&amp;IFERROR(VLOOKUP(BI$2&amp;$A15,'EUC2'!$C:$F,MATCH("AWAY",'EUC2'!$C$1:$F$1,0),0),"")&amp;IFERROR(VLOOKUP(BI$2&amp;$A15,'EUC2'!$D:$E,MATCH("HOME",'EUC2'!$D$1:$E$1,0),0),"")</f>
        <v/>
      </c>
      <c r="BJ15" s="25" t="str">
        <f>IFERROR(VLOOKUP(BJ$2&amp;$B15,'FPL FIX2'!$N$1:$Q$400,MATCH("HOME",'FPL FIX2'!$N$1:$Q$1,0),0),"")&amp;IFERROR(VLOOKUP(BJ$2&amp;$B15,'FPL FIX2'!$O$1:$P$400,MATCH("AWAY",'FPL FIX2'!$O$1:$P$1,0),0),"")&amp;IFERROR(VLOOKUP(BJ$2&amp;$A15,'FA2'!$A:$D,MATCH("AWAY",'FA2'!$A$1:$D$1,0),0),"")&amp;IFERROR(VLOOKUP(BJ$2&amp;$A15,'FA2'!$B:$C,MATCH("HOME",'FA2'!$B$1:$C$1,0),0),"")&amp;IFERROR(VLOOKUP(BJ$2&amp;$A15,'EFL2'!$A:$D,MATCH("AWAY",'EFL2'!$A$1:$D$1,0),0),"")&amp;IFERROR(VLOOKUP(BJ$2&amp;$A15,'EFL2'!$B:$C,MATCH("HOME",'EFL2'!$B$1:$C$1,0),0),"")&amp;IFERROR(VLOOKUP(BJ$2&amp;$A15,'UCL2'!$C:$F,MATCH("AWAY",'UCL2'!$C$1:$F$1,0),0),"")&amp;IFERROR(VLOOKUP(BJ$2&amp;$A15,'UCL2'!$D:$E,MATCH("HOME",'UCL2'!$D$1:$E$1,0),0),"")&amp;IFERROR(VLOOKUP(BJ$2&amp;$A15,'EU2'!$C:$F,MATCH("AWAY",'EU2'!$C$1:$F$1,0),0),"")&amp;IFERROR(VLOOKUP(BJ$2&amp;$A15,'EU2'!$D:$E,MATCH("HOME",'EU2'!$D$1:$E$1,0),0),"")&amp;IFERROR(VLOOKUP(BJ$2&amp;$A15,'EUC2'!$C:$F,MATCH("AWAY",'EUC2'!$C$1:$F$1,0),0),"")&amp;IFERROR(VLOOKUP(BJ$2&amp;$A15,'EUC2'!$D:$E,MATCH("HOME",'EUC2'!$D$1:$E$1,0),0),"")</f>
        <v/>
      </c>
      <c r="BK15" s="25" t="str">
        <f>IFERROR(VLOOKUP(BK$2&amp;$B15,'FPL FIX2'!$N$1:$Q$400,MATCH("HOME",'FPL FIX2'!$N$1:$Q$1,0),0),"")&amp;IFERROR(VLOOKUP(BK$2&amp;$B15,'FPL FIX2'!$O$1:$P$400,MATCH("AWAY",'FPL FIX2'!$O$1:$P$1,0),0),"")&amp;IFERROR(VLOOKUP(BK$2&amp;$A15,'FA2'!$A:$D,MATCH("AWAY",'FA2'!$A$1:$D$1,0),0),"")&amp;IFERROR(VLOOKUP(BK$2&amp;$A15,'FA2'!$B:$C,MATCH("HOME",'FA2'!$B$1:$C$1,0),0),"")&amp;IFERROR(VLOOKUP(BK$2&amp;$A15,'EFL2'!$A:$D,MATCH("AWAY",'EFL2'!$A$1:$D$1,0),0),"")&amp;IFERROR(VLOOKUP(BK$2&amp;$A15,'EFL2'!$B:$C,MATCH("HOME",'EFL2'!$B$1:$C$1,0),0),"")&amp;IFERROR(VLOOKUP(BK$2&amp;$A15,'UCL2'!$C:$F,MATCH("AWAY",'UCL2'!$C$1:$F$1,0),0),"")&amp;IFERROR(VLOOKUP(BK$2&amp;$A15,'UCL2'!$D:$E,MATCH("HOME",'UCL2'!$D$1:$E$1,0),0),"")&amp;IFERROR(VLOOKUP(BK$2&amp;$A15,'EU2'!$C:$F,MATCH("AWAY",'EU2'!$C$1:$F$1,0),0),"")&amp;IFERROR(VLOOKUP(BK$2&amp;$A15,'EU2'!$D:$E,MATCH("HOME",'EU2'!$D$1:$E$1,0),0),"")&amp;IFERROR(VLOOKUP(BK$2&amp;$A15,'EUC2'!$C:$F,MATCH("AWAY",'EUC2'!$C$1:$F$1,0),0),"")&amp;IFERROR(VLOOKUP(BK$2&amp;$A15,'EUC2'!$D:$E,MATCH("HOME",'EUC2'!$D$1:$E$1,0),0),"")</f>
        <v/>
      </c>
      <c r="BL15" s="25" t="str">
        <f>IFERROR(VLOOKUP(BL$2&amp;$B15,'FPL FIX2'!$N$1:$Q$400,MATCH("HOME",'FPL FIX2'!$N$1:$Q$1,0),0),"")&amp;IFERROR(VLOOKUP(BL$2&amp;$B15,'FPL FIX2'!$O$1:$P$400,MATCH("AWAY",'FPL FIX2'!$O$1:$P$1,0),0),"")&amp;IFERROR(VLOOKUP(BL$2&amp;$A15,'FA2'!$A:$D,MATCH("AWAY",'FA2'!$A$1:$D$1,0),0),"")&amp;IFERROR(VLOOKUP(BL$2&amp;$A15,'FA2'!$B:$C,MATCH("HOME",'FA2'!$B$1:$C$1,0),0),"")&amp;IFERROR(VLOOKUP(BL$2&amp;$A15,'EFL2'!$A:$D,MATCH("AWAY",'EFL2'!$A$1:$D$1,0),0),"")&amp;IFERROR(VLOOKUP(BL$2&amp;$A15,'EFL2'!$B:$C,MATCH("HOME",'EFL2'!$B$1:$C$1,0),0),"")&amp;IFERROR(VLOOKUP(BL$2&amp;$A15,'UCL2'!$C:$F,MATCH("AWAY",'UCL2'!$C$1:$F$1,0),0),"")&amp;IFERROR(VLOOKUP(BL$2&amp;$A15,'UCL2'!$D:$E,MATCH("HOME",'UCL2'!$D$1:$E$1,0),0),"")&amp;IFERROR(VLOOKUP(BL$2&amp;$A15,'EU2'!$C:$F,MATCH("AWAY",'EU2'!$C$1:$F$1,0),0),"")&amp;IFERROR(VLOOKUP(BL$2&amp;$A15,'EU2'!$D:$E,MATCH("HOME",'EU2'!$D$1:$E$1,0),0),"")&amp;IFERROR(VLOOKUP(BL$2&amp;$A15,'EUC2'!$C:$F,MATCH("AWAY",'EUC2'!$C$1:$F$1,0),0),"")&amp;IFERROR(VLOOKUP(BL$2&amp;$A15,'EUC2'!$D:$E,MATCH("HOME",'EUC2'!$D$1:$E$1,0),0),"")</f>
        <v>BHA</v>
      </c>
      <c r="BM15" s="25" t="str">
        <f>IFERROR(VLOOKUP(BM$2&amp;$B15,'FPL FIX2'!$N$1:$Q$400,MATCH("HOME",'FPL FIX2'!$N$1:$Q$1,0),0),"")&amp;IFERROR(VLOOKUP(BM$2&amp;$B15,'FPL FIX2'!$O$1:$P$400,MATCH("AWAY",'FPL FIX2'!$O$1:$P$1,0),0),"")&amp;IFERROR(VLOOKUP(BM$2&amp;$A15,'FA2'!$A:$D,MATCH("AWAY",'FA2'!$A$1:$D$1,0),0),"")&amp;IFERROR(VLOOKUP(BM$2&amp;$A15,'FA2'!$B:$C,MATCH("HOME",'FA2'!$B$1:$C$1,0),0),"")&amp;IFERROR(VLOOKUP(BM$2&amp;$A15,'EFL2'!$A:$D,MATCH("AWAY",'EFL2'!$A$1:$D$1,0),0),"")&amp;IFERROR(VLOOKUP(BM$2&amp;$A15,'EFL2'!$B:$C,MATCH("HOME",'EFL2'!$B$1:$C$1,0),0),"")&amp;IFERROR(VLOOKUP(BM$2&amp;$A15,'UCL2'!$C:$F,MATCH("AWAY",'UCL2'!$C$1:$F$1,0),0),"")&amp;IFERROR(VLOOKUP(BM$2&amp;$A15,'UCL2'!$D:$E,MATCH("HOME",'UCL2'!$D$1:$E$1,0),0),"")&amp;IFERROR(VLOOKUP(BM$2&amp;$A15,'EU2'!$C:$F,MATCH("AWAY",'EU2'!$C$1:$F$1,0),0),"")&amp;IFERROR(VLOOKUP(BM$2&amp;$A15,'EU2'!$D:$E,MATCH("HOME",'EU2'!$D$1:$E$1,0),0),"")&amp;IFERROR(VLOOKUP(BM$2&amp;$A15,'EUC2'!$C:$F,MATCH("AWAY",'EUC2'!$C$1:$F$1,0),0),"")&amp;IFERROR(VLOOKUP(BM$2&amp;$A15,'EUC2'!$D:$E,MATCH("HOME",'EUC2'!$D$1:$E$1,0),0),"")</f>
        <v/>
      </c>
      <c r="BN15" s="25" t="str">
        <f>IFERROR(VLOOKUP(BN$2&amp;$B15,'FPL FIX2'!$N$1:$Q$400,MATCH("HOME",'FPL FIX2'!$N$1:$Q$1,0),0),"")&amp;IFERROR(VLOOKUP(BN$2&amp;$B15,'FPL FIX2'!$O$1:$P$400,MATCH("AWAY",'FPL FIX2'!$O$1:$P$1,0),0),"")&amp;IFERROR(VLOOKUP(BN$2&amp;$A15,'FA2'!$A:$D,MATCH("AWAY",'FA2'!$A$1:$D$1,0),0),"")&amp;IFERROR(VLOOKUP(BN$2&amp;$A15,'FA2'!$B:$C,MATCH("HOME",'FA2'!$B$1:$C$1,0),0),"")&amp;IFERROR(VLOOKUP(BN$2&amp;$A15,'EFL2'!$A:$D,MATCH("AWAY",'EFL2'!$A$1:$D$1,0),0),"")&amp;IFERROR(VLOOKUP(BN$2&amp;$A15,'EFL2'!$B:$C,MATCH("HOME",'EFL2'!$B$1:$C$1,0),0),"")&amp;IFERROR(VLOOKUP(BN$2&amp;$A15,'UCL2'!$C:$F,MATCH("AWAY",'UCL2'!$C$1:$F$1,0),0),"")&amp;IFERROR(VLOOKUP(BN$2&amp;$A15,'UCL2'!$D:$E,MATCH("HOME",'UCL2'!$D$1:$E$1,0),0),"")&amp;IFERROR(VLOOKUP(BN$2&amp;$A15,'EU2'!$C:$F,MATCH("AWAY",'EU2'!$C$1:$F$1,0),0),"")&amp;IFERROR(VLOOKUP(BN$2&amp;$A15,'EU2'!$D:$E,MATCH("HOME",'EU2'!$D$1:$E$1,0),0),"")&amp;IFERROR(VLOOKUP(BN$2&amp;$A15,'EUC2'!$C:$F,MATCH("AWAY",'EUC2'!$C$1:$F$1,0),0),"")&amp;IFERROR(VLOOKUP(BN$2&amp;$A15,'EUC2'!$D:$E,MATCH("HOME",'EUC2'!$D$1:$E$1,0),0),"")</f>
        <v/>
      </c>
      <c r="BO15" s="25" t="str">
        <f>IFERROR(VLOOKUP(BO$2&amp;$B15,'FPL FIX2'!$N$1:$Q$400,MATCH("HOME",'FPL FIX2'!$N$1:$Q$1,0),0),"")&amp;IFERROR(VLOOKUP(BO$2&amp;$B15,'FPL FIX2'!$O$1:$P$400,MATCH("AWAY",'FPL FIX2'!$O$1:$P$1,0),0),"")&amp;IFERROR(VLOOKUP(BO$2&amp;$A15,'FA2'!$A:$D,MATCH("AWAY",'FA2'!$A$1:$D$1,0),0),"")&amp;IFERROR(VLOOKUP(BO$2&amp;$A15,'FA2'!$B:$C,MATCH("HOME",'FA2'!$B$1:$C$1,0),0),"")&amp;IFERROR(VLOOKUP(BO$2&amp;$A15,'EFL2'!$A:$D,MATCH("AWAY",'EFL2'!$A$1:$D$1,0),0),"")&amp;IFERROR(VLOOKUP(BO$2&amp;$A15,'EFL2'!$B:$C,MATCH("HOME",'EFL2'!$B$1:$C$1,0),0),"")&amp;IFERROR(VLOOKUP(BO$2&amp;$A15,'UCL2'!$C:$F,MATCH("AWAY",'UCL2'!$C$1:$F$1,0),0),"")&amp;IFERROR(VLOOKUP(BO$2&amp;$A15,'UCL2'!$D:$E,MATCH("HOME",'UCL2'!$D$1:$E$1,0),0),"")&amp;IFERROR(VLOOKUP(BO$2&amp;$A15,'EU2'!$C:$F,MATCH("AWAY",'EU2'!$C$1:$F$1,0),0),"")&amp;IFERROR(VLOOKUP(BO$2&amp;$A15,'EU2'!$D:$E,MATCH("HOME",'EU2'!$D$1:$E$1,0),0),"")&amp;IFERROR(VLOOKUP(BO$2&amp;$A15,'EUC2'!$C:$F,MATCH("AWAY",'EUC2'!$C$1:$F$1,0),0),"")&amp;IFERROR(VLOOKUP(BO$2&amp;$A15,'EUC2'!$D:$E,MATCH("HOME",'EUC2'!$D$1:$E$1,0),0),"")</f>
        <v>Rangers</v>
      </c>
      <c r="BP15" s="25" t="str">
        <f>IFERROR(VLOOKUP(BP$2&amp;$B15,'FPL FIX2'!$N$1:$Q$400,MATCH("HOME",'FPL FIX2'!$N$1:$Q$1,0),0),"")&amp;IFERROR(VLOOKUP(BP$2&amp;$B15,'FPL FIX2'!$O$1:$P$400,MATCH("AWAY",'FPL FIX2'!$O$1:$P$1,0),0),"")&amp;IFERROR(VLOOKUP(BP$2&amp;$A15,'FA2'!$A:$D,MATCH("AWAY",'FA2'!$A$1:$D$1,0),0),"")&amp;IFERROR(VLOOKUP(BP$2&amp;$A15,'FA2'!$B:$C,MATCH("HOME",'FA2'!$B$1:$C$1,0),0),"")&amp;IFERROR(VLOOKUP(BP$2&amp;$A15,'EFL2'!$A:$D,MATCH("AWAY",'EFL2'!$A$1:$D$1,0),0),"")&amp;IFERROR(VLOOKUP(BP$2&amp;$A15,'EFL2'!$B:$C,MATCH("HOME",'EFL2'!$B$1:$C$1,0),0),"")&amp;IFERROR(VLOOKUP(BP$2&amp;$A15,'UCL2'!$C:$F,MATCH("AWAY",'UCL2'!$C$1:$F$1,0),0),"")&amp;IFERROR(VLOOKUP(BP$2&amp;$A15,'UCL2'!$D:$E,MATCH("HOME",'UCL2'!$D$1:$E$1,0),0),"")&amp;IFERROR(VLOOKUP(BP$2&amp;$A15,'EU2'!$C:$F,MATCH("AWAY",'EU2'!$C$1:$F$1,0),0),"")&amp;IFERROR(VLOOKUP(BP$2&amp;$A15,'EU2'!$D:$E,MATCH("HOME",'EU2'!$D$1:$E$1,0),0),"")&amp;IFERROR(VLOOKUP(BP$2&amp;$A15,'EUC2'!$C:$F,MATCH("AWAY",'EUC2'!$C$1:$F$1,0),0),"")&amp;IFERROR(VLOOKUP(BP$2&amp;$A15,'EUC2'!$D:$E,MATCH("HOME",'EUC2'!$D$1:$E$1,0),0),"")</f>
        <v/>
      </c>
      <c r="BQ15" s="25" t="str">
        <f>IFERROR(VLOOKUP(BQ$2&amp;$B15,'FPL FIX2'!$N$1:$Q$400,MATCH("HOME",'FPL FIX2'!$N$1:$Q$1,0),0),"")&amp;IFERROR(VLOOKUP(BQ$2&amp;$B15,'FPL FIX2'!$O$1:$P$400,MATCH("AWAY",'FPL FIX2'!$O$1:$P$1,0),0),"")&amp;IFERROR(VLOOKUP(BQ$2&amp;$A15,'FA2'!$A:$D,MATCH("AWAY",'FA2'!$A$1:$D$1,0),0),"")&amp;IFERROR(VLOOKUP(BQ$2&amp;$A15,'FA2'!$B:$C,MATCH("HOME",'FA2'!$B$1:$C$1,0),0),"")&amp;IFERROR(VLOOKUP(BQ$2&amp;$A15,'EFL2'!$A:$D,MATCH("AWAY",'EFL2'!$A$1:$D$1,0),0),"")&amp;IFERROR(VLOOKUP(BQ$2&amp;$A15,'EFL2'!$B:$C,MATCH("HOME",'EFL2'!$B$1:$C$1,0),0),"")&amp;IFERROR(VLOOKUP(BQ$2&amp;$A15,'UCL2'!$C:$F,MATCH("AWAY",'UCL2'!$C$1:$F$1,0),0),"")&amp;IFERROR(VLOOKUP(BQ$2&amp;$A15,'UCL2'!$D:$E,MATCH("HOME",'UCL2'!$D$1:$E$1,0),0),"")&amp;IFERROR(VLOOKUP(BQ$2&amp;$A15,'EU2'!$C:$F,MATCH("AWAY",'EU2'!$C$1:$F$1,0),0),"")&amp;IFERROR(VLOOKUP(BQ$2&amp;$A15,'EU2'!$D:$E,MATCH("HOME",'EU2'!$D$1:$E$1,0),0),"")&amp;IFERROR(VLOOKUP(BQ$2&amp;$A15,'EUC2'!$C:$F,MATCH("AWAY",'EUC2'!$C$1:$F$1,0),0),"")&amp;IFERROR(VLOOKUP(BQ$2&amp;$A15,'EUC2'!$D:$E,MATCH("HOME",'EUC2'!$D$1:$E$1,0),0),"")</f>
        <v/>
      </c>
      <c r="BR15" s="25" t="str">
        <f>IFERROR(VLOOKUP(BR$2&amp;$B15,'FPL FIX2'!$N$1:$Q$400,MATCH("HOME",'FPL FIX2'!$N$1:$Q$1,0),0),"")&amp;IFERROR(VLOOKUP(BR$2&amp;$B15,'FPL FIX2'!$O$1:$P$400,MATCH("AWAY",'FPL FIX2'!$O$1:$P$1,0),0),"")&amp;IFERROR(VLOOKUP(BR$2&amp;$A15,'FA2'!$A:$D,MATCH("AWAY",'FA2'!$A$1:$D$1,0),0),"")&amp;IFERROR(VLOOKUP(BR$2&amp;$A15,'FA2'!$B:$C,MATCH("HOME",'FA2'!$B$1:$C$1,0),0),"")&amp;IFERROR(VLOOKUP(BR$2&amp;$A15,'EFL2'!$A:$D,MATCH("AWAY",'EFL2'!$A$1:$D$1,0),0),"")&amp;IFERROR(VLOOKUP(BR$2&amp;$A15,'EFL2'!$B:$C,MATCH("HOME",'EFL2'!$B$1:$C$1,0),0),"")&amp;IFERROR(VLOOKUP(BR$2&amp;$A15,'UCL2'!$C:$F,MATCH("AWAY",'UCL2'!$C$1:$F$1,0),0),"")&amp;IFERROR(VLOOKUP(BR$2&amp;$A15,'UCL2'!$D:$E,MATCH("HOME",'UCL2'!$D$1:$E$1,0),0),"")&amp;IFERROR(VLOOKUP(BR$2&amp;$A15,'EU2'!$C:$F,MATCH("AWAY",'EU2'!$C$1:$F$1,0),0),"")&amp;IFERROR(VLOOKUP(BR$2&amp;$A15,'EU2'!$D:$E,MATCH("HOME",'EU2'!$D$1:$E$1,0),0),"")&amp;IFERROR(VLOOKUP(BR$2&amp;$A15,'EUC2'!$C:$F,MATCH("AWAY",'EUC2'!$C$1:$F$1,0),0),"")&amp;IFERROR(VLOOKUP(BR$2&amp;$A15,'EUC2'!$D:$E,MATCH("HOME",'EUC2'!$D$1:$E$1,0),0),"")</f>
        <v/>
      </c>
      <c r="BS15" s="25" t="str">
        <f>IFERROR(VLOOKUP(BS$2&amp;$B15,'FPL FIX2'!$N$1:$Q$400,MATCH("HOME",'FPL FIX2'!$N$1:$Q$1,0),0),"")&amp;IFERROR(VLOOKUP(BS$2&amp;$B15,'FPL FIX2'!$O$1:$P$400,MATCH("AWAY",'FPL FIX2'!$O$1:$P$1,0),0),"")&amp;IFERROR(VLOOKUP(BS$2&amp;$A15,'FA2'!$A:$D,MATCH("AWAY",'FA2'!$A$1:$D$1,0),0),"")&amp;IFERROR(VLOOKUP(BS$2&amp;$A15,'FA2'!$B:$C,MATCH("HOME",'FA2'!$B$1:$C$1,0),0),"")&amp;IFERROR(VLOOKUP(BS$2&amp;$A15,'EFL2'!$A:$D,MATCH("AWAY",'EFL2'!$A$1:$D$1,0),0),"")&amp;IFERROR(VLOOKUP(BS$2&amp;$A15,'EFL2'!$B:$C,MATCH("HOME",'EFL2'!$B$1:$C$1,0),0),"")&amp;IFERROR(VLOOKUP(BS$2&amp;$A15,'UCL2'!$C:$F,MATCH("AWAY",'UCL2'!$C$1:$F$1,0),0),"")&amp;IFERROR(VLOOKUP(BS$2&amp;$A15,'UCL2'!$D:$E,MATCH("HOME",'UCL2'!$D$1:$E$1,0),0),"")&amp;IFERROR(VLOOKUP(BS$2&amp;$A15,'EU2'!$C:$F,MATCH("AWAY",'EU2'!$C$1:$F$1,0),0),"")&amp;IFERROR(VLOOKUP(BS$2&amp;$A15,'EU2'!$D:$E,MATCH("HOME",'EU2'!$D$1:$E$1,0),0),"")&amp;IFERROR(VLOOKUP(BS$2&amp;$A15,'EUC2'!$C:$F,MATCH("AWAY",'EUC2'!$C$1:$F$1,0),0),"")&amp;IFERROR(VLOOKUP(BS$2&amp;$A15,'EUC2'!$D:$E,MATCH("HOME",'EUC2'!$D$1:$E$1,0),0),"")</f>
        <v/>
      </c>
      <c r="BT15" s="25" t="str">
        <f>IFERROR(VLOOKUP(BT$2&amp;$B15,'FPL FIX2'!$N$1:$Q$400,MATCH("HOME",'FPL FIX2'!$N$1:$Q$1,0),0),"")&amp;IFERROR(VLOOKUP(BT$2&amp;$B15,'FPL FIX2'!$O$1:$P$400,MATCH("AWAY",'FPL FIX2'!$O$1:$P$1,0),0),"")&amp;IFERROR(VLOOKUP(BT$2&amp;$A15,'FA2'!$A:$D,MATCH("AWAY",'FA2'!$A$1:$D$1,0),0),"")&amp;IFERROR(VLOOKUP(BT$2&amp;$A15,'FA2'!$B:$C,MATCH("HOME",'FA2'!$B$1:$C$1,0),0),"")&amp;IFERROR(VLOOKUP(BT$2&amp;$A15,'EFL2'!$A:$D,MATCH("AWAY",'EFL2'!$A$1:$D$1,0),0),"")&amp;IFERROR(VLOOKUP(BT$2&amp;$A15,'EFL2'!$B:$C,MATCH("HOME",'EFL2'!$B$1:$C$1,0),0),"")&amp;IFERROR(VLOOKUP(BT$2&amp;$A15,'UCL2'!$C:$F,MATCH("AWAY",'UCL2'!$C$1:$F$1,0),0),"")&amp;IFERROR(VLOOKUP(BT$2&amp;$A15,'UCL2'!$D:$E,MATCH("HOME",'UCL2'!$D$1:$E$1,0),0),"")&amp;IFERROR(VLOOKUP(BT$2&amp;$A15,'EU2'!$C:$F,MATCH("AWAY",'EU2'!$C$1:$F$1,0),0),"")&amp;IFERROR(VLOOKUP(BT$2&amp;$A15,'EU2'!$D:$E,MATCH("HOME",'EU2'!$D$1:$E$1,0),0),"")&amp;IFERROR(VLOOKUP(BT$2&amp;$A15,'EUC2'!$C:$F,MATCH("AWAY",'EUC2'!$C$1:$F$1,0),0),"")&amp;IFERROR(VLOOKUP(BT$2&amp;$A15,'EUC2'!$D:$E,MATCH("HOME",'EUC2'!$D$1:$E$1,0),0),"")</f>
        <v>ars</v>
      </c>
      <c r="BU15" s="25" t="str">
        <f>IFERROR(VLOOKUP(BU$2&amp;$B15,'FPL FIX2'!$N$1:$Q$400,MATCH("HOME",'FPL FIX2'!$N$1:$Q$1,0),0),"")&amp;IFERROR(VLOOKUP(BU$2&amp;$B15,'FPL FIX2'!$O$1:$P$400,MATCH("AWAY",'FPL FIX2'!$O$1:$P$1,0),0),"")&amp;IFERROR(VLOOKUP(BU$2&amp;$A15,'FA2'!$A:$D,MATCH("AWAY",'FA2'!$A$1:$D$1,0),0),"")&amp;IFERROR(VLOOKUP(BU$2&amp;$A15,'FA2'!$B:$C,MATCH("HOME",'FA2'!$B$1:$C$1,0),0),"")&amp;IFERROR(VLOOKUP(BU$2&amp;$A15,'EFL2'!$A:$D,MATCH("AWAY",'EFL2'!$A$1:$D$1,0),0),"")&amp;IFERROR(VLOOKUP(BU$2&amp;$A15,'EFL2'!$B:$C,MATCH("HOME",'EFL2'!$B$1:$C$1,0),0),"")&amp;IFERROR(VLOOKUP(BU$2&amp;$A15,'UCL2'!$C:$F,MATCH("AWAY",'UCL2'!$C$1:$F$1,0),0),"")&amp;IFERROR(VLOOKUP(BU$2&amp;$A15,'UCL2'!$D:$E,MATCH("HOME",'UCL2'!$D$1:$E$1,0),0),"")&amp;IFERROR(VLOOKUP(BU$2&amp;$A15,'EU2'!$C:$F,MATCH("AWAY",'EU2'!$C$1:$F$1,0),0),"")&amp;IFERROR(VLOOKUP(BU$2&amp;$A15,'EU2'!$D:$E,MATCH("HOME",'EU2'!$D$1:$E$1,0),0),"")&amp;IFERROR(VLOOKUP(BU$2&amp;$A15,'EUC2'!$C:$F,MATCH("AWAY",'EUC2'!$C$1:$F$1,0),0),"")&amp;IFERROR(VLOOKUP(BU$2&amp;$A15,'EUC2'!$D:$E,MATCH("HOME",'EUC2'!$D$1:$E$1,0),0),"")</f>
        <v/>
      </c>
      <c r="BV15" s="25" t="str">
        <f>IFERROR(VLOOKUP(BV$2&amp;$B15,'FPL FIX2'!$N$1:$Q$400,MATCH("HOME",'FPL FIX2'!$N$1:$Q$1,0),0),"")&amp;IFERROR(VLOOKUP(BV$2&amp;$B15,'FPL FIX2'!$O$1:$P$400,MATCH("AWAY",'FPL FIX2'!$O$1:$P$1,0),0),"")&amp;IFERROR(VLOOKUP(BV$2&amp;$A15,'FA2'!$A:$D,MATCH("AWAY",'FA2'!$A$1:$D$1,0),0),"")&amp;IFERROR(VLOOKUP(BV$2&amp;$A15,'FA2'!$B:$C,MATCH("HOME",'FA2'!$B$1:$C$1,0),0),"")&amp;IFERROR(VLOOKUP(BV$2&amp;$A15,'EFL2'!$A:$D,MATCH("AWAY",'EFL2'!$A$1:$D$1,0),0),"")&amp;IFERROR(VLOOKUP(BV$2&amp;$A15,'EFL2'!$B:$C,MATCH("HOME",'EFL2'!$B$1:$C$1,0),0),"")&amp;IFERROR(VLOOKUP(BV$2&amp;$A15,'UCL2'!$C:$F,MATCH("AWAY",'UCL2'!$C$1:$F$1,0),0),"")&amp;IFERROR(VLOOKUP(BV$2&amp;$A15,'UCL2'!$D:$E,MATCH("HOME",'UCL2'!$D$1:$E$1,0),0),"")&amp;IFERROR(VLOOKUP(BV$2&amp;$A15,'EU2'!$C:$F,MATCH("AWAY",'EU2'!$C$1:$F$1,0),0),"")&amp;IFERROR(VLOOKUP(BV$2&amp;$A15,'EU2'!$D:$E,MATCH("HOME",'EU2'!$D$1:$E$1,0),0),"")&amp;IFERROR(VLOOKUP(BV$2&amp;$A15,'EUC2'!$C:$F,MATCH("AWAY",'EUC2'!$C$1:$F$1,0),0),"")&amp;IFERROR(VLOOKUP(BV$2&amp;$A15,'EUC2'!$D:$E,MATCH("HOME",'EUC2'!$D$1:$E$1,0),0),"")</f>
        <v/>
      </c>
      <c r="BW15" s="25" t="str">
        <f>IFERROR(VLOOKUP(BW$2&amp;$B15,'FPL FIX2'!$N$1:$Q$400,MATCH("HOME",'FPL FIX2'!$N$1:$Q$1,0),0),"")&amp;IFERROR(VLOOKUP(BW$2&amp;$B15,'FPL FIX2'!$O$1:$P$400,MATCH("AWAY",'FPL FIX2'!$O$1:$P$1,0),0),"")&amp;IFERROR(VLOOKUP(BW$2&amp;$A15,'FA2'!$A:$D,MATCH("AWAY",'FA2'!$A$1:$D$1,0),0),"")&amp;IFERROR(VLOOKUP(BW$2&amp;$A15,'FA2'!$B:$C,MATCH("HOME",'FA2'!$B$1:$C$1,0),0),"")&amp;IFERROR(VLOOKUP(BW$2&amp;$A15,'EFL2'!$A:$D,MATCH("AWAY",'EFL2'!$A$1:$D$1,0),0),"")&amp;IFERROR(VLOOKUP(BW$2&amp;$A15,'EFL2'!$B:$C,MATCH("HOME",'EFL2'!$B$1:$C$1,0),0),"")&amp;IFERROR(VLOOKUP(BW$2&amp;$A15,'UCL2'!$C:$F,MATCH("AWAY",'UCL2'!$C$1:$F$1,0),0),"")&amp;IFERROR(VLOOKUP(BW$2&amp;$A15,'UCL2'!$D:$E,MATCH("HOME",'UCL2'!$D$1:$E$1,0),0),"")&amp;IFERROR(VLOOKUP(BW$2&amp;$A15,'EU2'!$C:$F,MATCH("AWAY",'EU2'!$C$1:$F$1,0),0),"")&amp;IFERROR(VLOOKUP(BW$2&amp;$A15,'EU2'!$D:$E,MATCH("HOME",'EU2'!$D$1:$E$1,0),0),"")&amp;IFERROR(VLOOKUP(BW$2&amp;$A15,'EUC2'!$C:$F,MATCH("AWAY",'EUC2'!$C$1:$F$1,0),0),"")&amp;IFERROR(VLOOKUP(BW$2&amp;$A15,'EUC2'!$D:$E,MATCH("HOME",'EUC2'!$D$1:$E$1,0),0),"")</f>
        <v>Rangers</v>
      </c>
      <c r="BX15" s="25" t="str">
        <f>IFERROR(VLOOKUP(BX$2&amp;$B15,'FPL FIX2'!$N$1:$Q$400,MATCH("HOME",'FPL FIX2'!$N$1:$Q$1,0),0),"")&amp;IFERROR(VLOOKUP(BX$2&amp;$B15,'FPL FIX2'!$O$1:$P$400,MATCH("AWAY",'FPL FIX2'!$O$1:$P$1,0),0),"")&amp;IFERROR(VLOOKUP(BX$2&amp;$A15,'FA2'!$A:$D,MATCH("AWAY",'FA2'!$A$1:$D$1,0),0),"")&amp;IFERROR(VLOOKUP(BX$2&amp;$A15,'FA2'!$B:$C,MATCH("HOME",'FA2'!$B$1:$C$1,0),0),"")&amp;IFERROR(VLOOKUP(BX$2&amp;$A15,'EFL2'!$A:$D,MATCH("AWAY",'EFL2'!$A$1:$D$1,0),0),"")&amp;IFERROR(VLOOKUP(BX$2&amp;$A15,'EFL2'!$B:$C,MATCH("HOME",'EFL2'!$B$1:$C$1,0),0),"")&amp;IFERROR(VLOOKUP(BX$2&amp;$A15,'UCL2'!$C:$F,MATCH("AWAY",'UCL2'!$C$1:$F$1,0),0),"")&amp;IFERROR(VLOOKUP(BX$2&amp;$A15,'UCL2'!$D:$E,MATCH("HOME",'UCL2'!$D$1:$E$1,0),0),"")&amp;IFERROR(VLOOKUP(BX$2&amp;$A15,'EU2'!$C:$F,MATCH("AWAY",'EU2'!$C$1:$F$1,0),0),"")&amp;IFERROR(VLOOKUP(BX$2&amp;$A15,'EU2'!$D:$E,MATCH("HOME",'EU2'!$D$1:$E$1,0),0),"")&amp;IFERROR(VLOOKUP(BX$2&amp;$A15,'EUC2'!$C:$F,MATCH("AWAY",'EUC2'!$C$1:$F$1,0),0),"")&amp;IFERROR(VLOOKUP(BX$2&amp;$A15,'EUC2'!$D:$E,MATCH("HOME",'EUC2'!$D$1:$E$1,0),0),"")</f>
        <v/>
      </c>
      <c r="BY15" s="25" t="str">
        <f>IFERROR(VLOOKUP(BY$2&amp;$B15,'FPL FIX2'!$N$1:$Q$400,MATCH("HOME",'FPL FIX2'!$N$1:$Q$1,0),0),"")&amp;IFERROR(VLOOKUP(BY$2&amp;$B15,'FPL FIX2'!$O$1:$P$400,MATCH("AWAY",'FPL FIX2'!$O$1:$P$1,0),0),"")&amp;IFERROR(VLOOKUP(BY$2&amp;$A15,'FA2'!$A:$D,MATCH("AWAY",'FA2'!$A$1:$D$1,0),0),"")&amp;IFERROR(VLOOKUP(BY$2&amp;$A15,'FA2'!$B:$C,MATCH("HOME",'FA2'!$B$1:$C$1,0),0),"")&amp;IFERROR(VLOOKUP(BY$2&amp;$A15,'EFL2'!$A:$D,MATCH("AWAY",'EFL2'!$A$1:$D$1,0),0),"")&amp;IFERROR(VLOOKUP(BY$2&amp;$A15,'EFL2'!$B:$C,MATCH("HOME",'EFL2'!$B$1:$C$1,0),0),"")&amp;IFERROR(VLOOKUP(BY$2&amp;$A15,'UCL2'!$C:$F,MATCH("AWAY",'UCL2'!$C$1:$F$1,0),0),"")&amp;IFERROR(VLOOKUP(BY$2&amp;$A15,'UCL2'!$D:$E,MATCH("HOME",'UCL2'!$D$1:$E$1,0),0),"")&amp;IFERROR(VLOOKUP(BY$2&amp;$A15,'EU2'!$C:$F,MATCH("AWAY",'EU2'!$C$1:$F$1,0),0),"")&amp;IFERROR(VLOOKUP(BY$2&amp;$A15,'EU2'!$D:$E,MATCH("HOME",'EU2'!$D$1:$E$1,0),0),"")&amp;IFERROR(VLOOKUP(BY$2&amp;$A15,'EUC2'!$C:$F,MATCH("AWAY",'EUC2'!$C$1:$F$1,0),0),"")&amp;IFERROR(VLOOKUP(BY$2&amp;$A15,'EUC2'!$D:$E,MATCH("HOME",'EUC2'!$D$1:$E$1,0),0),"")</f>
        <v/>
      </c>
      <c r="BZ15" s="25" t="str">
        <f>IFERROR(VLOOKUP(BZ$2&amp;$B15,'FPL FIX2'!$N$1:$Q$400,MATCH("HOME",'FPL FIX2'!$N$1:$Q$1,0),0),"")&amp;IFERROR(VLOOKUP(BZ$2&amp;$B15,'FPL FIX2'!$O$1:$P$400,MATCH("AWAY",'FPL FIX2'!$O$1:$P$1,0),0),"")&amp;IFERROR(VLOOKUP(BZ$2&amp;$A15,'FA2'!$A:$D,MATCH("AWAY",'FA2'!$A$1:$D$1,0),0),"")&amp;IFERROR(VLOOKUP(BZ$2&amp;$A15,'FA2'!$B:$C,MATCH("HOME",'FA2'!$B$1:$C$1,0),0),"")&amp;IFERROR(VLOOKUP(BZ$2&amp;$A15,'EFL2'!$A:$D,MATCH("AWAY",'EFL2'!$A$1:$D$1,0),0),"")&amp;IFERROR(VLOOKUP(BZ$2&amp;$A15,'EFL2'!$B:$C,MATCH("HOME",'EFL2'!$B$1:$C$1,0),0),"")&amp;IFERROR(VLOOKUP(BZ$2&amp;$A15,'UCL2'!$C:$F,MATCH("AWAY",'UCL2'!$C$1:$F$1,0),0),"")&amp;IFERROR(VLOOKUP(BZ$2&amp;$A15,'UCL2'!$D:$E,MATCH("HOME",'UCL2'!$D$1:$E$1,0),0),"")&amp;IFERROR(VLOOKUP(BZ$2&amp;$A15,'EU2'!$C:$F,MATCH("AWAY",'EU2'!$C$1:$F$1,0),0),"")&amp;IFERROR(VLOOKUP(BZ$2&amp;$A15,'EU2'!$D:$E,MATCH("HOME",'EU2'!$D$1:$E$1,0),0),"")&amp;IFERROR(VLOOKUP(BZ$2&amp;$A15,'EUC2'!$C:$F,MATCH("AWAY",'EUC2'!$C$1:$F$1,0),0),"")&amp;IFERROR(VLOOKUP(BZ$2&amp;$A15,'EUC2'!$D:$E,MATCH("HOME",'EUC2'!$D$1:$E$1,0),0),"")</f>
        <v/>
      </c>
      <c r="CA15" s="25" t="str">
        <f>IFERROR(VLOOKUP(CA$2&amp;$B15,'FPL FIX2'!$N$1:$Q$400,MATCH("HOME",'FPL FIX2'!$N$1:$Q$1,0),0),"")&amp;IFERROR(VLOOKUP(CA$2&amp;$B15,'FPL FIX2'!$O$1:$P$400,MATCH("AWAY",'FPL FIX2'!$O$1:$P$1,0),0),"")&amp;IFERROR(VLOOKUP(CA$2&amp;$A15,'FA2'!$A:$D,MATCH("AWAY",'FA2'!$A$1:$D$1,0),0),"")&amp;IFERROR(VLOOKUP(CA$2&amp;$A15,'FA2'!$B:$C,MATCH("HOME",'FA2'!$B$1:$C$1,0),0),"")&amp;IFERROR(VLOOKUP(CA$2&amp;$A15,'EFL2'!$A:$D,MATCH("AWAY",'EFL2'!$A$1:$D$1,0),0),"")&amp;IFERROR(VLOOKUP(CA$2&amp;$A15,'EFL2'!$B:$C,MATCH("HOME",'EFL2'!$B$1:$C$1,0),0),"")&amp;IFERROR(VLOOKUP(CA$2&amp;$A15,'UCL2'!$C:$F,MATCH("AWAY",'UCL2'!$C$1:$F$1,0),0),"")&amp;IFERROR(VLOOKUP(CA$2&amp;$A15,'UCL2'!$D:$E,MATCH("HOME",'UCL2'!$D$1:$E$1,0),0),"")&amp;IFERROR(VLOOKUP(CA$2&amp;$A15,'EU2'!$C:$F,MATCH("AWAY",'EU2'!$C$1:$F$1,0),0),"")&amp;IFERROR(VLOOKUP(CA$2&amp;$A15,'EU2'!$D:$E,MATCH("HOME",'EU2'!$D$1:$E$1,0),0),"")&amp;IFERROR(VLOOKUP(CA$2&amp;$A15,'EUC2'!$C:$F,MATCH("AWAY",'EUC2'!$C$1:$F$1,0),0),"")&amp;IFERROR(VLOOKUP(CA$2&amp;$A15,'EUC2'!$D:$E,MATCH("HOME",'EUC2'!$D$1:$E$1,0),0),"")</f>
        <v>MCI</v>
      </c>
      <c r="CB15" s="25" t="str">
        <f>IFERROR(VLOOKUP(CB$2&amp;$B15,'FPL FIX2'!$N$1:$Q$400,MATCH("HOME",'FPL FIX2'!$N$1:$Q$1,0),0),"")&amp;IFERROR(VLOOKUP(CB$2&amp;$B15,'FPL FIX2'!$O$1:$P$400,MATCH("AWAY",'FPL FIX2'!$O$1:$P$1,0),0),"")&amp;IFERROR(VLOOKUP(CB$2&amp;$A15,'FA2'!$A:$D,MATCH("AWAY",'FA2'!$A$1:$D$1,0),0),"")&amp;IFERROR(VLOOKUP(CB$2&amp;$A15,'FA2'!$B:$C,MATCH("HOME",'FA2'!$B$1:$C$1,0),0),"")&amp;IFERROR(VLOOKUP(CB$2&amp;$A15,'EFL2'!$A:$D,MATCH("AWAY",'EFL2'!$A$1:$D$1,0),0),"")&amp;IFERROR(VLOOKUP(CB$2&amp;$A15,'EFL2'!$B:$C,MATCH("HOME",'EFL2'!$B$1:$C$1,0),0),"")&amp;IFERROR(VLOOKUP(CB$2&amp;$A15,'UCL2'!$C:$F,MATCH("AWAY",'UCL2'!$C$1:$F$1,0),0),"")&amp;IFERROR(VLOOKUP(CB$2&amp;$A15,'UCL2'!$D:$E,MATCH("HOME",'UCL2'!$D$1:$E$1,0),0),"")&amp;IFERROR(VLOOKUP(CB$2&amp;$A15,'EU2'!$C:$F,MATCH("AWAY",'EU2'!$C$1:$F$1,0),0),"")&amp;IFERROR(VLOOKUP(CB$2&amp;$A15,'EU2'!$D:$E,MATCH("HOME",'EU2'!$D$1:$E$1,0),0),"")&amp;IFERROR(VLOOKUP(CB$2&amp;$A15,'EUC2'!$C:$F,MATCH("AWAY",'EUC2'!$C$1:$F$1,0),0),"")&amp;IFERROR(VLOOKUP(CB$2&amp;$A15,'EUC2'!$D:$E,MATCH("HOME",'EUC2'!$D$1:$E$1,0),0),"")</f>
        <v/>
      </c>
      <c r="CC15" s="25" t="str">
        <f>IFERROR(VLOOKUP(CC$2&amp;$B15,'FPL FIX2'!$N$1:$Q$400,MATCH("HOME",'FPL FIX2'!$N$1:$Q$1,0),0),"")&amp;IFERROR(VLOOKUP(CC$2&amp;$B15,'FPL FIX2'!$O$1:$P$400,MATCH("AWAY",'FPL FIX2'!$O$1:$P$1,0),0),"")&amp;IFERROR(VLOOKUP(CC$2&amp;$A15,'FA2'!$A:$D,MATCH("AWAY",'FA2'!$A$1:$D$1,0),0),"")&amp;IFERROR(VLOOKUP(CC$2&amp;$A15,'FA2'!$B:$C,MATCH("HOME",'FA2'!$B$1:$C$1,0),0),"")&amp;IFERROR(VLOOKUP(CC$2&amp;$A15,'EFL2'!$A:$D,MATCH("AWAY",'EFL2'!$A$1:$D$1,0),0),"")&amp;IFERROR(VLOOKUP(CC$2&amp;$A15,'EFL2'!$B:$C,MATCH("HOME",'EFL2'!$B$1:$C$1,0),0),"")&amp;IFERROR(VLOOKUP(CC$2&amp;$A15,'UCL2'!$C:$F,MATCH("AWAY",'UCL2'!$C$1:$F$1,0),0),"")&amp;IFERROR(VLOOKUP(CC$2&amp;$A15,'UCL2'!$D:$E,MATCH("HOME",'UCL2'!$D$1:$E$1,0),0),"")&amp;IFERROR(VLOOKUP(CC$2&amp;$A15,'EU2'!$C:$F,MATCH("AWAY",'EU2'!$C$1:$F$1,0),0),"")&amp;IFERROR(VLOOKUP(CC$2&amp;$A15,'EU2'!$D:$E,MATCH("HOME",'EU2'!$D$1:$E$1,0),0),"")&amp;IFERROR(VLOOKUP(CC$2&amp;$A15,'EUC2'!$C:$F,MATCH("AWAY",'EUC2'!$C$1:$F$1,0),0),"")&amp;IFERROR(VLOOKUP(CC$2&amp;$A15,'EUC2'!$D:$E,MATCH("HOME",'EUC2'!$D$1:$E$1,0),0),"")</f>
        <v/>
      </c>
      <c r="CD15" s="25" t="str">
        <f>IFERROR(VLOOKUP(CD$2&amp;$B15,'FPL FIX2'!$N$1:$Q$400,MATCH("HOME",'FPL FIX2'!$N$1:$Q$1,0),0),"")&amp;IFERROR(VLOOKUP(CD$2&amp;$B15,'FPL FIX2'!$O$1:$P$400,MATCH("AWAY",'FPL FIX2'!$O$1:$P$1,0),0),"")&amp;IFERROR(VLOOKUP(CD$2&amp;$A15,'FA2'!$A:$D,MATCH("AWAY",'FA2'!$A$1:$D$1,0),0),"")&amp;IFERROR(VLOOKUP(CD$2&amp;$A15,'FA2'!$B:$C,MATCH("HOME",'FA2'!$B$1:$C$1,0),0),"")&amp;IFERROR(VLOOKUP(CD$2&amp;$A15,'EFL2'!$A:$D,MATCH("AWAY",'EFL2'!$A$1:$D$1,0),0),"")&amp;IFERROR(VLOOKUP(CD$2&amp;$A15,'EFL2'!$B:$C,MATCH("HOME",'EFL2'!$B$1:$C$1,0),0),"")&amp;IFERROR(VLOOKUP(CD$2&amp;$A15,'UCL2'!$C:$F,MATCH("AWAY",'UCL2'!$C$1:$F$1,0),0),"")&amp;IFERROR(VLOOKUP(CD$2&amp;$A15,'UCL2'!$D:$E,MATCH("HOME",'UCL2'!$D$1:$E$1,0),0),"")&amp;IFERROR(VLOOKUP(CD$2&amp;$A15,'EU2'!$C:$F,MATCH("AWAY",'EU2'!$C$1:$F$1,0),0),"")&amp;IFERROR(VLOOKUP(CD$2&amp;$A15,'EU2'!$D:$E,MATCH("HOME",'EU2'!$D$1:$E$1,0),0),"")&amp;IFERROR(VLOOKUP(CD$2&amp;$A15,'EUC2'!$C:$F,MATCH("AWAY",'EUC2'!$C$1:$F$1,0),0),"")&amp;IFERROR(VLOOKUP(CD$2&amp;$A15,'EUC2'!$D:$E,MATCH("HOME",'EUC2'!$D$1:$E$1,0),0),"")</f>
        <v>WHU</v>
      </c>
      <c r="CE15" s="25" t="str">
        <f>IFERROR(VLOOKUP(CE$2&amp;$B15,'FPL FIX2'!$N$1:$Q$400,MATCH("HOME",'FPL FIX2'!$N$1:$Q$1,0),0),"")&amp;IFERROR(VLOOKUP(CE$2&amp;$B15,'FPL FIX2'!$O$1:$P$400,MATCH("AWAY",'FPL FIX2'!$O$1:$P$1,0),0),"")&amp;IFERROR(VLOOKUP(CE$2&amp;$A15,'FA2'!$A:$D,MATCH("AWAY",'FA2'!$A$1:$D$1,0),0),"")&amp;IFERROR(VLOOKUP(CE$2&amp;$A15,'FA2'!$B:$C,MATCH("HOME",'FA2'!$B$1:$C$1,0),0),"")&amp;IFERROR(VLOOKUP(CE$2&amp;$A15,'EFL2'!$A:$D,MATCH("AWAY",'EFL2'!$A$1:$D$1,0),0),"")&amp;IFERROR(VLOOKUP(CE$2&amp;$A15,'EFL2'!$B:$C,MATCH("HOME",'EFL2'!$B$1:$C$1,0),0),"")&amp;IFERROR(VLOOKUP(CE$2&amp;$A15,'UCL2'!$C:$F,MATCH("AWAY",'UCL2'!$C$1:$F$1,0),0),"")&amp;IFERROR(VLOOKUP(CE$2&amp;$A15,'UCL2'!$D:$E,MATCH("HOME",'UCL2'!$D$1:$E$1,0),0),"")&amp;IFERROR(VLOOKUP(CE$2&amp;$A15,'EU2'!$C:$F,MATCH("AWAY",'EU2'!$C$1:$F$1,0),0),"")&amp;IFERROR(VLOOKUP(CE$2&amp;$A15,'EU2'!$D:$E,MATCH("HOME",'EU2'!$D$1:$E$1,0),0),"")&amp;IFERROR(VLOOKUP(CE$2&amp;$A15,'EUC2'!$C:$F,MATCH("AWAY",'EUC2'!$C$1:$F$1,0),0),"")&amp;IFERROR(VLOOKUP(CE$2&amp;$A15,'EUC2'!$D:$E,MATCH("HOME",'EUC2'!$D$1:$E$1,0),0),"")</f>
        <v/>
      </c>
      <c r="CF15" s="25" t="str">
        <f>IFERROR(VLOOKUP(CF$2&amp;$B15,'FPL FIX2'!$N$1:$Q$400,MATCH("HOME",'FPL FIX2'!$N$1:$Q$1,0),0),"")&amp;IFERROR(VLOOKUP(CF$2&amp;$B15,'FPL FIX2'!$O$1:$P$400,MATCH("AWAY",'FPL FIX2'!$O$1:$P$1,0),0),"")&amp;IFERROR(VLOOKUP(CF$2&amp;$A15,'FA2'!$A:$D,MATCH("AWAY",'FA2'!$A$1:$D$1,0),0),"")&amp;IFERROR(VLOOKUP(CF$2&amp;$A15,'FA2'!$B:$C,MATCH("HOME",'FA2'!$B$1:$C$1,0),0),"")&amp;IFERROR(VLOOKUP(CF$2&amp;$A15,'EFL2'!$A:$D,MATCH("AWAY",'EFL2'!$A$1:$D$1,0),0),"")&amp;IFERROR(VLOOKUP(CF$2&amp;$A15,'EFL2'!$B:$C,MATCH("HOME",'EFL2'!$B$1:$C$1,0),0),"")&amp;IFERROR(VLOOKUP(CF$2&amp;$A15,'UCL2'!$C:$F,MATCH("AWAY",'UCL2'!$C$1:$F$1,0),0),"")&amp;IFERROR(VLOOKUP(CF$2&amp;$A15,'UCL2'!$D:$E,MATCH("HOME",'UCL2'!$D$1:$E$1,0),0),"")&amp;IFERROR(VLOOKUP(CF$2&amp;$A15,'EU2'!$C:$F,MATCH("AWAY",'EU2'!$C$1:$F$1,0),0),"")&amp;IFERROR(VLOOKUP(CF$2&amp;$A15,'EU2'!$D:$E,MATCH("HOME",'EU2'!$D$1:$E$1,0),0),"")&amp;IFERROR(VLOOKUP(CF$2&amp;$A15,'EUC2'!$C:$F,MATCH("AWAY",'EUC2'!$C$1:$F$1,0),0),"")&amp;IFERROR(VLOOKUP(CF$2&amp;$A15,'EUC2'!$D:$E,MATCH("HOME",'EUC2'!$D$1:$E$1,0),0),"")</f>
        <v/>
      </c>
      <c r="CG15" s="25" t="str">
        <f>IFERROR(VLOOKUP(CG$2&amp;$B15,'FPL FIX2'!$N$1:$Q$400,MATCH("HOME",'FPL FIX2'!$N$1:$Q$1,0),0),"")&amp;IFERROR(VLOOKUP(CG$2&amp;$B15,'FPL FIX2'!$O$1:$P$400,MATCH("AWAY",'FPL FIX2'!$O$1:$P$1,0),0),"")&amp;IFERROR(VLOOKUP(CG$2&amp;$A15,'FA2'!$A:$D,MATCH("AWAY",'FA2'!$A$1:$D$1,0),0),"")&amp;IFERROR(VLOOKUP(CG$2&amp;$A15,'FA2'!$B:$C,MATCH("HOME",'FA2'!$B$1:$C$1,0),0),"")&amp;IFERROR(VLOOKUP(CG$2&amp;$A15,'EFL2'!$A:$D,MATCH("AWAY",'EFL2'!$A$1:$D$1,0),0),"")&amp;IFERROR(VLOOKUP(CG$2&amp;$A15,'EFL2'!$B:$C,MATCH("HOME",'EFL2'!$B$1:$C$1,0),0),"")&amp;IFERROR(VLOOKUP(CG$2&amp;$A15,'UCL2'!$C:$F,MATCH("AWAY",'UCL2'!$C$1:$F$1,0),0),"")&amp;IFERROR(VLOOKUP(CG$2&amp;$A15,'UCL2'!$D:$E,MATCH("HOME",'UCL2'!$D$1:$E$1,0),0),"")&amp;IFERROR(VLOOKUP(CG$2&amp;$A15,'EU2'!$C:$F,MATCH("AWAY",'EU2'!$C$1:$F$1,0),0),"")&amp;IFERROR(VLOOKUP(CG$2&amp;$A15,'EU2'!$D:$E,MATCH("HOME",'EU2'!$D$1:$E$1,0),0),"")&amp;IFERROR(VLOOKUP(CG$2&amp;$A15,'EUC2'!$C:$F,MATCH("AWAY",'EUC2'!$C$1:$F$1,0),0),"")&amp;IFERROR(VLOOKUP(CG$2&amp;$A15,'EUC2'!$D:$E,MATCH("HOME",'EUC2'!$D$1:$E$1,0),0),"")</f>
        <v>nfo</v>
      </c>
      <c r="CH15" s="25" t="str">
        <f>IFERROR(VLOOKUP(CH$2&amp;$B15,'FPL FIX2'!$N$1:$Q$400,MATCH("HOME",'FPL FIX2'!$N$1:$Q$1,0),0),"")&amp;IFERROR(VLOOKUP(CH$2&amp;$B15,'FPL FIX2'!$O$1:$P$400,MATCH("AWAY",'FPL FIX2'!$O$1:$P$1,0),0),"")&amp;IFERROR(VLOOKUP(CH$2&amp;$A15,'FA2'!$A:$D,MATCH("AWAY",'FA2'!$A$1:$D$1,0),0),"")&amp;IFERROR(VLOOKUP(CH$2&amp;$A15,'FA2'!$B:$C,MATCH("HOME",'FA2'!$B$1:$C$1,0),0),"")&amp;IFERROR(VLOOKUP(CH$2&amp;$A15,'EFL2'!$A:$D,MATCH("AWAY",'EFL2'!$A$1:$D$1,0),0),"")&amp;IFERROR(VLOOKUP(CH$2&amp;$A15,'EFL2'!$B:$C,MATCH("HOME",'EFL2'!$B$1:$C$1,0),0),"")&amp;IFERROR(VLOOKUP(CH$2&amp;$A15,'UCL2'!$C:$F,MATCH("AWAY",'UCL2'!$C$1:$F$1,0),0),"")&amp;IFERROR(VLOOKUP(CH$2&amp;$A15,'UCL2'!$D:$E,MATCH("HOME",'UCL2'!$D$1:$E$1,0),0),"")&amp;IFERROR(VLOOKUP(CH$2&amp;$A15,'EU2'!$C:$F,MATCH("AWAY",'EU2'!$C$1:$F$1,0),0),"")&amp;IFERROR(VLOOKUP(CH$2&amp;$A15,'EU2'!$D:$E,MATCH("HOME",'EU2'!$D$1:$E$1,0),0),"")&amp;IFERROR(VLOOKUP(CH$2&amp;$A15,'EUC2'!$C:$F,MATCH("AWAY",'EUC2'!$C$1:$F$1,0),0),"")&amp;IFERROR(VLOOKUP(CH$2&amp;$A15,'EUC2'!$D:$E,MATCH("HOME",'EUC2'!$D$1:$E$1,0),0),"")</f>
        <v/>
      </c>
      <c r="CI15" s="25" t="str">
        <f>IFERROR(VLOOKUP(CI$2&amp;$B15,'FPL FIX2'!$N$1:$Q$400,MATCH("HOME",'FPL FIX2'!$N$1:$Q$1,0),0),"")&amp;IFERROR(VLOOKUP(CI$2&amp;$B15,'FPL FIX2'!$O$1:$P$400,MATCH("AWAY",'FPL FIX2'!$O$1:$P$1,0),0),"")&amp;IFERROR(VLOOKUP(CI$2&amp;$A15,'FA2'!$A:$D,MATCH("AWAY",'FA2'!$A$1:$D$1,0),0),"")&amp;IFERROR(VLOOKUP(CI$2&amp;$A15,'FA2'!$B:$C,MATCH("HOME",'FA2'!$B$1:$C$1,0),0),"")&amp;IFERROR(VLOOKUP(CI$2&amp;$A15,'EFL2'!$A:$D,MATCH("AWAY",'EFL2'!$A$1:$D$1,0),0),"")&amp;IFERROR(VLOOKUP(CI$2&amp;$A15,'EFL2'!$B:$C,MATCH("HOME",'EFL2'!$B$1:$C$1,0),0),"")&amp;IFERROR(VLOOKUP(CI$2&amp;$A15,'UCL2'!$C:$F,MATCH("AWAY",'UCL2'!$C$1:$F$1,0),0),"")&amp;IFERROR(VLOOKUP(CI$2&amp;$A15,'UCL2'!$D:$E,MATCH("HOME",'UCL2'!$D$1:$E$1,0),0),"")&amp;IFERROR(VLOOKUP(CI$2&amp;$A15,'EU2'!$C:$F,MATCH("AWAY",'EU2'!$C$1:$F$1,0),0),"")&amp;IFERROR(VLOOKUP(CI$2&amp;$A15,'EU2'!$D:$E,MATCH("HOME",'EU2'!$D$1:$E$1,0),0),"")&amp;IFERROR(VLOOKUP(CI$2&amp;$A15,'EUC2'!$C:$F,MATCH("AWAY",'EUC2'!$C$1:$F$1,0),0),"")&amp;IFERROR(VLOOKUP(CI$2&amp;$A15,'EUC2'!$D:$E,MATCH("HOME",'EUC2'!$D$1:$E$1,0),0),"")</f>
        <v/>
      </c>
      <c r="CJ15" s="25" t="str">
        <f>IFERROR(VLOOKUP(CJ$2&amp;$B15,'FPL FIX2'!$N$1:$Q$400,MATCH("HOME",'FPL FIX2'!$N$1:$Q$1,0),0),"")&amp;IFERROR(VLOOKUP(CJ$2&amp;$B15,'FPL FIX2'!$O$1:$P$400,MATCH("AWAY",'FPL FIX2'!$O$1:$P$1,0),0),"")&amp;IFERROR(VLOOKUP(CJ$2&amp;$A15,'FA2'!$A:$D,MATCH("AWAY",'FA2'!$A$1:$D$1,0),0),"")&amp;IFERROR(VLOOKUP(CJ$2&amp;$A15,'FA2'!$B:$C,MATCH("HOME",'FA2'!$B$1:$C$1,0),0),"")&amp;IFERROR(VLOOKUP(CJ$2&amp;$A15,'EFL2'!$A:$D,MATCH("AWAY",'EFL2'!$A$1:$D$1,0),0),"")&amp;IFERROR(VLOOKUP(CJ$2&amp;$A15,'EFL2'!$B:$C,MATCH("HOME",'EFL2'!$B$1:$C$1,0),0),"")&amp;IFERROR(VLOOKUP(CJ$2&amp;$A15,'UCL2'!$C:$F,MATCH("AWAY",'UCL2'!$C$1:$F$1,0),0),"")&amp;IFERROR(VLOOKUP(CJ$2&amp;$A15,'UCL2'!$D:$E,MATCH("HOME",'UCL2'!$D$1:$E$1,0),0),"")&amp;IFERROR(VLOOKUP(CJ$2&amp;$A15,'EU2'!$C:$F,MATCH("AWAY",'EU2'!$C$1:$F$1,0),0),"")&amp;IFERROR(VLOOKUP(CJ$2&amp;$A15,'EU2'!$D:$E,MATCH("HOME",'EU2'!$D$1:$E$1,0),0),"")&amp;IFERROR(VLOOKUP(CJ$2&amp;$A15,'EUC2'!$C:$F,MATCH("AWAY",'EUC2'!$C$1:$F$1,0),0),"")&amp;IFERROR(VLOOKUP(CJ$2&amp;$A15,'EUC2'!$D:$E,MATCH("HOME",'EUC2'!$D$1:$E$1,0),0),"")</f>
        <v/>
      </c>
      <c r="CK15" s="25" t="str">
        <f>IFERROR(VLOOKUP(CK$2&amp;$B15,'FPL FIX2'!$N$1:$Q$400,MATCH("HOME",'FPL FIX2'!$N$1:$Q$1,0),0),"")&amp;IFERROR(VLOOKUP(CK$2&amp;$B15,'FPL FIX2'!$O$1:$P$400,MATCH("AWAY",'FPL FIX2'!$O$1:$P$1,0),0),"")&amp;IFERROR(VLOOKUP(CK$2&amp;$A15,'FA2'!$A:$D,MATCH("AWAY",'FA2'!$A$1:$D$1,0),0),"")&amp;IFERROR(VLOOKUP(CK$2&amp;$A15,'FA2'!$B:$C,MATCH("HOME",'FA2'!$B$1:$C$1,0),0),"")&amp;IFERROR(VLOOKUP(CK$2&amp;$A15,'EFL2'!$A:$D,MATCH("AWAY",'EFL2'!$A$1:$D$1,0),0),"")&amp;IFERROR(VLOOKUP(CK$2&amp;$A15,'EFL2'!$B:$C,MATCH("HOME",'EFL2'!$B$1:$C$1,0),0),"")&amp;IFERROR(VLOOKUP(CK$2&amp;$A15,'UCL2'!$C:$F,MATCH("AWAY",'UCL2'!$C$1:$F$1,0),0),"")&amp;IFERROR(VLOOKUP(CK$2&amp;$A15,'UCL2'!$D:$E,MATCH("HOME",'UCL2'!$D$1:$E$1,0),0),"")&amp;IFERROR(VLOOKUP(CK$2&amp;$A15,'EU2'!$C:$F,MATCH("AWAY",'EU2'!$C$1:$F$1,0),0),"")&amp;IFERROR(VLOOKUP(CK$2&amp;$A15,'EU2'!$D:$E,MATCH("HOME",'EU2'!$D$1:$E$1,0),0),"")&amp;IFERROR(VLOOKUP(CK$2&amp;$A15,'EUC2'!$C:$F,MATCH("AWAY",'EUC2'!$C$1:$F$1,0),0),"")&amp;IFERROR(VLOOKUP(CK$2&amp;$A15,'EUC2'!$D:$E,MATCH("HOME",'EUC2'!$D$1:$E$1,0),0),"")</f>
        <v>Ajax</v>
      </c>
      <c r="CL15" s="25" t="str">
        <f>IFERROR(VLOOKUP(CL$2&amp;$B15,'FPL FIX2'!$N$1:$Q$400,MATCH("HOME",'FPL FIX2'!$N$1:$Q$1,0),0),"")&amp;IFERROR(VLOOKUP(CL$2&amp;$B15,'FPL FIX2'!$O$1:$P$400,MATCH("AWAY",'FPL FIX2'!$O$1:$P$1,0),0),"")&amp;IFERROR(VLOOKUP(CL$2&amp;$A15,'FA2'!$A:$D,MATCH("AWAY",'FA2'!$A$1:$D$1,0),0),"")&amp;IFERROR(VLOOKUP(CL$2&amp;$A15,'FA2'!$B:$C,MATCH("HOME",'FA2'!$B$1:$C$1,0),0),"")&amp;IFERROR(VLOOKUP(CL$2&amp;$A15,'EFL2'!$A:$D,MATCH("AWAY",'EFL2'!$A$1:$D$1,0),0),"")&amp;IFERROR(VLOOKUP(CL$2&amp;$A15,'EFL2'!$B:$C,MATCH("HOME",'EFL2'!$B$1:$C$1,0),0),"")&amp;IFERROR(VLOOKUP(CL$2&amp;$A15,'UCL2'!$C:$F,MATCH("AWAY",'UCL2'!$C$1:$F$1,0),0),"")&amp;IFERROR(VLOOKUP(CL$2&amp;$A15,'UCL2'!$D:$E,MATCH("HOME",'UCL2'!$D$1:$E$1,0),0),"")&amp;IFERROR(VLOOKUP(CL$2&amp;$A15,'EU2'!$C:$F,MATCH("AWAY",'EU2'!$C$1:$F$1,0),0),"")&amp;IFERROR(VLOOKUP(CL$2&amp;$A15,'EU2'!$D:$E,MATCH("HOME",'EU2'!$D$1:$E$1,0),0),"")&amp;IFERROR(VLOOKUP(CL$2&amp;$A15,'EUC2'!$C:$F,MATCH("AWAY",'EUC2'!$C$1:$F$1,0),0),"")&amp;IFERROR(VLOOKUP(CL$2&amp;$A15,'EUC2'!$D:$E,MATCH("HOME",'EUC2'!$D$1:$E$1,0),0),"")</f>
        <v/>
      </c>
      <c r="CM15" s="25" t="str">
        <f>IFERROR(VLOOKUP(CM$2&amp;$B15,'FPL FIX2'!$N$1:$Q$400,MATCH("HOME",'FPL FIX2'!$N$1:$Q$1,0),0),"")&amp;IFERROR(VLOOKUP(CM$2&amp;$B15,'FPL FIX2'!$O$1:$P$400,MATCH("AWAY",'FPL FIX2'!$O$1:$P$1,0),0),"")&amp;IFERROR(VLOOKUP(CM$2&amp;$A15,'FA2'!$A:$D,MATCH("AWAY",'FA2'!$A$1:$D$1,0),0),"")&amp;IFERROR(VLOOKUP(CM$2&amp;$A15,'FA2'!$B:$C,MATCH("HOME",'FA2'!$B$1:$C$1,0),0),"")&amp;IFERROR(VLOOKUP(CM$2&amp;$A15,'EFL2'!$A:$D,MATCH("AWAY",'EFL2'!$A$1:$D$1,0),0),"")&amp;IFERROR(VLOOKUP(CM$2&amp;$A15,'EFL2'!$B:$C,MATCH("HOME",'EFL2'!$B$1:$C$1,0),0),"")&amp;IFERROR(VLOOKUP(CM$2&amp;$A15,'UCL2'!$C:$F,MATCH("AWAY",'UCL2'!$C$1:$F$1,0),0),"")&amp;IFERROR(VLOOKUP(CM$2&amp;$A15,'UCL2'!$D:$E,MATCH("HOME",'UCL2'!$D$1:$E$1,0),0),"")&amp;IFERROR(VLOOKUP(CM$2&amp;$A15,'EU2'!$C:$F,MATCH("AWAY",'EU2'!$C$1:$F$1,0),0),"")&amp;IFERROR(VLOOKUP(CM$2&amp;$A15,'EU2'!$D:$E,MATCH("HOME",'EU2'!$D$1:$E$1,0),0),"")&amp;IFERROR(VLOOKUP(CM$2&amp;$A15,'EUC2'!$C:$F,MATCH("AWAY",'EUC2'!$C$1:$F$1,0),0),"")&amp;IFERROR(VLOOKUP(CM$2&amp;$A15,'EUC2'!$D:$E,MATCH("HOME",'EUC2'!$D$1:$E$1,0),0),"")</f>
        <v/>
      </c>
      <c r="CN15" s="25" t="str">
        <f>IFERROR(VLOOKUP(CN$2&amp;$B15,'FPL FIX2'!$N$1:$Q$400,MATCH("HOME",'FPL FIX2'!$N$1:$Q$1,0),0),"")&amp;IFERROR(VLOOKUP(CN$2&amp;$B15,'FPL FIX2'!$O$1:$P$400,MATCH("AWAY",'FPL FIX2'!$O$1:$P$1,0),0),"")&amp;IFERROR(VLOOKUP(CN$2&amp;$A15,'FA2'!$A:$D,MATCH("AWAY",'FA2'!$A$1:$D$1,0),0),"")&amp;IFERROR(VLOOKUP(CN$2&amp;$A15,'FA2'!$B:$C,MATCH("HOME",'FA2'!$B$1:$C$1,0),0),"")&amp;IFERROR(VLOOKUP(CN$2&amp;$A15,'EFL2'!$A:$D,MATCH("AWAY",'EFL2'!$A$1:$D$1,0),0),"")&amp;IFERROR(VLOOKUP(CN$2&amp;$A15,'EFL2'!$B:$C,MATCH("HOME",'EFL2'!$B$1:$C$1,0),0),"")&amp;IFERROR(VLOOKUP(CN$2&amp;$A15,'UCL2'!$C:$F,MATCH("AWAY",'UCL2'!$C$1:$F$1,0),0),"")&amp;IFERROR(VLOOKUP(CN$2&amp;$A15,'UCL2'!$D:$E,MATCH("HOME",'UCL2'!$D$1:$E$1,0),0),"")&amp;IFERROR(VLOOKUP(CN$2&amp;$A15,'EU2'!$C:$F,MATCH("AWAY",'EU2'!$C$1:$F$1,0),0),"")&amp;IFERROR(VLOOKUP(CN$2&amp;$A15,'EU2'!$D:$E,MATCH("HOME",'EU2'!$D$1:$E$1,0),0),"")&amp;IFERROR(VLOOKUP(CN$2&amp;$A15,'EUC2'!$C:$F,MATCH("AWAY",'EUC2'!$C$1:$F$1,0),0),"")&amp;IFERROR(VLOOKUP(CN$2&amp;$A15,'EUC2'!$D:$E,MATCH("HOME",'EUC2'!$D$1:$E$1,0),0),"")</f>
        <v>LEE</v>
      </c>
      <c r="CO15" s="25" t="str">
        <f>IFERROR(VLOOKUP(CO$2&amp;$B15,'FPL FIX2'!$N$1:$Q$400,MATCH("HOME",'FPL FIX2'!$N$1:$Q$1,0),0),"")&amp;IFERROR(VLOOKUP(CO$2&amp;$B15,'FPL FIX2'!$O$1:$P$400,MATCH("AWAY",'FPL FIX2'!$O$1:$P$1,0),0),"")&amp;IFERROR(VLOOKUP(CO$2&amp;$A15,'FA2'!$A:$D,MATCH("AWAY",'FA2'!$A$1:$D$1,0),0),"")&amp;IFERROR(VLOOKUP(CO$2&amp;$A15,'FA2'!$B:$C,MATCH("HOME",'FA2'!$B$1:$C$1,0),0),"")&amp;IFERROR(VLOOKUP(CO$2&amp;$A15,'EFL2'!$A:$D,MATCH("AWAY",'EFL2'!$A$1:$D$1,0),0),"")&amp;IFERROR(VLOOKUP(CO$2&amp;$A15,'EFL2'!$B:$C,MATCH("HOME",'EFL2'!$B$1:$C$1,0),0),"")&amp;IFERROR(VLOOKUP(CO$2&amp;$A15,'UCL2'!$C:$F,MATCH("AWAY",'UCL2'!$C$1:$F$1,0),0),"")&amp;IFERROR(VLOOKUP(CO$2&amp;$A15,'UCL2'!$D:$E,MATCH("HOME",'UCL2'!$D$1:$E$1,0),0),"")&amp;IFERROR(VLOOKUP(CO$2&amp;$A15,'EU2'!$C:$F,MATCH("AWAY",'EU2'!$C$1:$F$1,0),0),"")&amp;IFERROR(VLOOKUP(CO$2&amp;$A15,'EU2'!$D:$E,MATCH("HOME",'EU2'!$D$1:$E$1,0),0),"")&amp;IFERROR(VLOOKUP(CO$2&amp;$A15,'EUC2'!$C:$F,MATCH("AWAY",'EUC2'!$C$1:$F$1,0),0),"")&amp;IFERROR(VLOOKUP(CO$2&amp;$A15,'EUC2'!$D:$E,MATCH("HOME",'EUC2'!$D$1:$E$1,0),0),"")</f>
        <v/>
      </c>
      <c r="CP15" s="25" t="str">
        <f>IFERROR(VLOOKUP(CP$2&amp;$B15,'FPL FIX2'!$N$1:$Q$400,MATCH("HOME",'FPL FIX2'!$N$1:$Q$1,0),0),"")&amp;IFERROR(VLOOKUP(CP$2&amp;$B15,'FPL FIX2'!$O$1:$P$400,MATCH("AWAY",'FPL FIX2'!$O$1:$P$1,0),0),"")&amp;IFERROR(VLOOKUP(CP$2&amp;$A15,'FA2'!$A:$D,MATCH("AWAY",'FA2'!$A$1:$D$1,0),0),"")&amp;IFERROR(VLOOKUP(CP$2&amp;$A15,'FA2'!$B:$C,MATCH("HOME",'FA2'!$B$1:$C$1,0),0),"")&amp;IFERROR(VLOOKUP(CP$2&amp;$A15,'EFL2'!$A:$D,MATCH("AWAY",'EFL2'!$A$1:$D$1,0),0),"")&amp;IFERROR(VLOOKUP(CP$2&amp;$A15,'EFL2'!$B:$C,MATCH("HOME",'EFL2'!$B$1:$C$1,0),0),"")&amp;IFERROR(VLOOKUP(CP$2&amp;$A15,'UCL2'!$C:$F,MATCH("AWAY",'UCL2'!$C$1:$F$1,0),0),"")&amp;IFERROR(VLOOKUP(CP$2&amp;$A15,'UCL2'!$D:$E,MATCH("HOME",'UCL2'!$D$1:$E$1,0),0),"")&amp;IFERROR(VLOOKUP(CP$2&amp;$A15,'EU2'!$C:$F,MATCH("AWAY",'EU2'!$C$1:$F$1,0),0),"")&amp;IFERROR(VLOOKUP(CP$2&amp;$A15,'EU2'!$D:$E,MATCH("HOME",'EU2'!$D$1:$E$1,0),0),"")&amp;IFERROR(VLOOKUP(CP$2&amp;$A15,'EUC2'!$C:$F,MATCH("AWAY",'EUC2'!$C$1:$F$1,0),0),"")&amp;IFERROR(VLOOKUP(CP$2&amp;$A15,'EUC2'!$D:$E,MATCH("HOME",'EUC2'!$D$1:$E$1,0),0),"")</f>
        <v/>
      </c>
      <c r="CQ15" s="25" t="str">
        <f>IFERROR(VLOOKUP(CQ$2&amp;$B15,'FPL FIX2'!$N$1:$Q$400,MATCH("HOME",'FPL FIX2'!$N$1:$Q$1,0),0),"")&amp;IFERROR(VLOOKUP(CQ$2&amp;$B15,'FPL FIX2'!$O$1:$P$400,MATCH("AWAY",'FPL FIX2'!$O$1:$P$1,0),0),"")&amp;IFERROR(VLOOKUP(CQ$2&amp;$A15,'FA2'!$A:$D,MATCH("AWAY",'FA2'!$A$1:$D$1,0),0),"")&amp;IFERROR(VLOOKUP(CQ$2&amp;$A15,'FA2'!$B:$C,MATCH("HOME",'FA2'!$B$1:$C$1,0),0),"")&amp;IFERROR(VLOOKUP(CQ$2&amp;$A15,'EFL2'!$A:$D,MATCH("AWAY",'EFL2'!$A$1:$D$1,0),0),"")&amp;IFERROR(VLOOKUP(CQ$2&amp;$A15,'EFL2'!$B:$C,MATCH("HOME",'EFL2'!$B$1:$C$1,0),0),"")&amp;IFERROR(VLOOKUP(CQ$2&amp;$A15,'UCL2'!$C:$F,MATCH("AWAY",'UCL2'!$C$1:$F$1,0),0),"")&amp;IFERROR(VLOOKUP(CQ$2&amp;$A15,'UCL2'!$D:$E,MATCH("HOME",'UCL2'!$D$1:$E$1,0),0),"")&amp;IFERROR(VLOOKUP(CQ$2&amp;$A15,'EU2'!$C:$F,MATCH("AWAY",'EU2'!$C$1:$F$1,0),0),"")&amp;IFERROR(VLOOKUP(CQ$2&amp;$A15,'EU2'!$D:$E,MATCH("HOME",'EU2'!$D$1:$E$1,0),0),"")&amp;IFERROR(VLOOKUP(CQ$2&amp;$A15,'EUC2'!$C:$F,MATCH("AWAY",'EUC2'!$C$1:$F$1,0),0),"")&amp;IFERROR(VLOOKUP(CQ$2&amp;$A15,'EUC2'!$D:$E,MATCH("HOME",'EUC2'!$D$1:$E$1,0),0),"")</f>
        <v>Napoli</v>
      </c>
      <c r="CR15" s="25" t="str">
        <f>IFERROR(VLOOKUP(CR$2&amp;$B15,'FPL FIX2'!$N$1:$Q$400,MATCH("HOME",'FPL FIX2'!$N$1:$Q$1,0),0),"")&amp;IFERROR(VLOOKUP(CR$2&amp;$B15,'FPL FIX2'!$O$1:$P$400,MATCH("AWAY",'FPL FIX2'!$O$1:$P$1,0),0),"")&amp;IFERROR(VLOOKUP(CR$2&amp;$A15,'FA2'!$A:$D,MATCH("AWAY",'FA2'!$A$1:$D$1,0),0),"")&amp;IFERROR(VLOOKUP(CR$2&amp;$A15,'FA2'!$B:$C,MATCH("HOME",'FA2'!$B$1:$C$1,0),0),"")&amp;IFERROR(VLOOKUP(CR$2&amp;$A15,'EFL2'!$A:$D,MATCH("AWAY",'EFL2'!$A$1:$D$1,0),0),"")&amp;IFERROR(VLOOKUP(CR$2&amp;$A15,'EFL2'!$B:$C,MATCH("HOME",'EFL2'!$B$1:$C$1,0),0),"")&amp;IFERROR(VLOOKUP(CR$2&amp;$A15,'UCL2'!$C:$F,MATCH("AWAY",'UCL2'!$C$1:$F$1,0),0),"")&amp;IFERROR(VLOOKUP(CR$2&amp;$A15,'UCL2'!$D:$E,MATCH("HOME",'UCL2'!$D$1:$E$1,0),0),"")&amp;IFERROR(VLOOKUP(CR$2&amp;$A15,'EU2'!$C:$F,MATCH("AWAY",'EU2'!$C$1:$F$1,0),0),"")&amp;IFERROR(VLOOKUP(CR$2&amp;$A15,'EU2'!$D:$E,MATCH("HOME",'EU2'!$D$1:$E$1,0),0),"")&amp;IFERROR(VLOOKUP(CR$2&amp;$A15,'EUC2'!$C:$F,MATCH("AWAY",'EUC2'!$C$1:$F$1,0),0),"")&amp;IFERROR(VLOOKUP(CR$2&amp;$A15,'EUC2'!$D:$E,MATCH("HOME",'EUC2'!$D$1:$E$1,0),0),"")</f>
        <v/>
      </c>
      <c r="CS15" s="25" t="str">
        <f>IFERROR(VLOOKUP(CS$2&amp;$B15,'FPL FIX2'!$N$1:$Q$400,MATCH("HOME",'FPL FIX2'!$N$1:$Q$1,0),0),"")&amp;IFERROR(VLOOKUP(CS$2&amp;$B15,'FPL FIX2'!$O$1:$P$400,MATCH("AWAY",'FPL FIX2'!$O$1:$P$1,0),0),"")&amp;IFERROR(VLOOKUP(CS$2&amp;$A15,'FA2'!$A:$D,MATCH("AWAY",'FA2'!$A$1:$D$1,0),0),"")&amp;IFERROR(VLOOKUP(CS$2&amp;$A15,'FA2'!$B:$C,MATCH("HOME",'FA2'!$B$1:$C$1,0),0),"")&amp;IFERROR(VLOOKUP(CS$2&amp;$A15,'EFL2'!$A:$D,MATCH("AWAY",'EFL2'!$A$1:$D$1,0),0),"")&amp;IFERROR(VLOOKUP(CS$2&amp;$A15,'EFL2'!$B:$C,MATCH("HOME",'EFL2'!$B$1:$C$1,0),0),"")&amp;IFERROR(VLOOKUP(CS$2&amp;$A15,'UCL2'!$C:$F,MATCH("AWAY",'UCL2'!$C$1:$F$1,0),0),"")&amp;IFERROR(VLOOKUP(CS$2&amp;$A15,'UCL2'!$D:$E,MATCH("HOME",'UCL2'!$D$1:$E$1,0),0),"")&amp;IFERROR(VLOOKUP(CS$2&amp;$A15,'EU2'!$C:$F,MATCH("AWAY",'EU2'!$C$1:$F$1,0),0),"")&amp;IFERROR(VLOOKUP(CS$2&amp;$A15,'EU2'!$D:$E,MATCH("HOME",'EU2'!$D$1:$E$1,0),0),"")&amp;IFERROR(VLOOKUP(CS$2&amp;$A15,'EUC2'!$C:$F,MATCH("AWAY",'EUC2'!$C$1:$F$1,0),0),"")&amp;IFERROR(VLOOKUP(CS$2&amp;$A15,'EUC2'!$D:$E,MATCH("HOME",'EUC2'!$D$1:$E$1,0),0),"")</f>
        <v/>
      </c>
      <c r="CT15" s="25" t="str">
        <f>IFERROR(VLOOKUP(CT$2&amp;$B15,'FPL FIX2'!$N$1:$Q$400,MATCH("HOME",'FPL FIX2'!$N$1:$Q$1,0),0),"")&amp;IFERROR(VLOOKUP(CT$2&amp;$B15,'FPL FIX2'!$O$1:$P$400,MATCH("AWAY",'FPL FIX2'!$O$1:$P$1,0),0),"")&amp;IFERROR(VLOOKUP(CT$2&amp;$A15,'FA2'!$A:$D,MATCH("AWAY",'FA2'!$A$1:$D$1,0),0),"")&amp;IFERROR(VLOOKUP(CT$2&amp;$A15,'FA2'!$B:$C,MATCH("HOME",'FA2'!$B$1:$C$1,0),0),"")&amp;IFERROR(VLOOKUP(CT$2&amp;$A15,'EFL2'!$A:$D,MATCH("AWAY",'EFL2'!$A$1:$D$1,0),0),"")&amp;IFERROR(VLOOKUP(CT$2&amp;$A15,'EFL2'!$B:$C,MATCH("HOME",'EFL2'!$B$1:$C$1,0),0),"")&amp;IFERROR(VLOOKUP(CT$2&amp;$A15,'UCL2'!$C:$F,MATCH("AWAY",'UCL2'!$C$1:$F$1,0),0),"")&amp;IFERROR(VLOOKUP(CT$2&amp;$A15,'UCL2'!$D:$E,MATCH("HOME",'UCL2'!$D$1:$E$1,0),0),"")&amp;IFERROR(VLOOKUP(CT$2&amp;$A15,'EU2'!$C:$F,MATCH("AWAY",'EU2'!$C$1:$F$1,0),0),"")&amp;IFERROR(VLOOKUP(CT$2&amp;$A15,'EU2'!$D:$E,MATCH("HOME",'EU2'!$D$1:$E$1,0),0),"")&amp;IFERROR(VLOOKUP(CT$2&amp;$A15,'EUC2'!$C:$F,MATCH("AWAY",'EUC2'!$C$1:$F$1,0),0),"")&amp;IFERROR(VLOOKUP(CT$2&amp;$A15,'EUC2'!$D:$E,MATCH("HOME",'EUC2'!$D$1:$E$1,0),0),"")</f>
        <v/>
      </c>
      <c r="CU15" s="25" t="str">
        <f>IFERROR(VLOOKUP(CU$2&amp;$B15,'FPL FIX2'!$N$1:$Q$400,MATCH("HOME",'FPL FIX2'!$N$1:$Q$1,0),0),"")&amp;IFERROR(VLOOKUP(CU$2&amp;$B15,'FPL FIX2'!$O$1:$P$400,MATCH("AWAY",'FPL FIX2'!$O$1:$P$1,0),0),"")&amp;IFERROR(VLOOKUP(CU$2&amp;$A15,'FA2'!$A:$D,MATCH("AWAY",'FA2'!$A$1:$D$1,0),0),"")&amp;IFERROR(VLOOKUP(CU$2&amp;$A15,'FA2'!$B:$C,MATCH("HOME",'FA2'!$B$1:$C$1,0),0),"")&amp;IFERROR(VLOOKUP(CU$2&amp;$A15,'EFL2'!$A:$D,MATCH("AWAY",'EFL2'!$A$1:$D$1,0),0),"")&amp;IFERROR(VLOOKUP(CU$2&amp;$A15,'EFL2'!$B:$C,MATCH("HOME",'EFL2'!$B$1:$C$1,0),0),"")&amp;IFERROR(VLOOKUP(CU$2&amp;$A15,'UCL2'!$C:$F,MATCH("AWAY",'UCL2'!$C$1:$F$1,0),0),"")&amp;IFERROR(VLOOKUP(CU$2&amp;$A15,'UCL2'!$D:$E,MATCH("HOME",'UCL2'!$D$1:$E$1,0),0),"")&amp;IFERROR(VLOOKUP(CU$2&amp;$A15,'EU2'!$C:$F,MATCH("AWAY",'EU2'!$C$1:$F$1,0),0),"")&amp;IFERROR(VLOOKUP(CU$2&amp;$A15,'EU2'!$D:$E,MATCH("HOME",'EU2'!$D$1:$E$1,0),0),"")&amp;IFERROR(VLOOKUP(CU$2&amp;$A15,'EUC2'!$C:$F,MATCH("AWAY",'EUC2'!$C$1:$F$1,0),0),"")&amp;IFERROR(VLOOKUP(CU$2&amp;$A15,'EUC2'!$D:$E,MATCH("HOME",'EUC2'!$D$1:$E$1,0),0),"")</f>
        <v/>
      </c>
      <c r="CV15" s="25" t="str">
        <f>IFERROR(VLOOKUP(CV$2&amp;$B15,'FPL FIX2'!$N$1:$Q$400,MATCH("HOME",'FPL FIX2'!$N$1:$Q$1,0),0),"")&amp;IFERROR(VLOOKUP(CV$2&amp;$B15,'FPL FIX2'!$O$1:$P$400,MATCH("AWAY",'FPL FIX2'!$O$1:$P$1,0),0),"")&amp;IFERROR(VLOOKUP(CV$2&amp;$A15,'FA2'!$A:$D,MATCH("AWAY",'FA2'!$A$1:$D$1,0),0),"")&amp;IFERROR(VLOOKUP(CV$2&amp;$A15,'FA2'!$B:$C,MATCH("HOME",'FA2'!$B$1:$C$1,0),0),"")&amp;IFERROR(VLOOKUP(CV$2&amp;$A15,'EFL2'!$A:$D,MATCH("AWAY",'EFL2'!$A$1:$D$1,0),0),"")&amp;IFERROR(VLOOKUP(CV$2&amp;$A15,'EFL2'!$B:$C,MATCH("HOME",'EFL2'!$B$1:$C$1,0),0),"")&amp;IFERROR(VLOOKUP(CV$2&amp;$A15,'UCL2'!$C:$F,MATCH("AWAY",'UCL2'!$C$1:$F$1,0),0),"")&amp;IFERROR(VLOOKUP(CV$2&amp;$A15,'UCL2'!$D:$E,MATCH("HOME",'UCL2'!$D$1:$E$1,0),0),"")&amp;IFERROR(VLOOKUP(CV$2&amp;$A15,'EU2'!$C:$F,MATCH("AWAY",'EU2'!$C$1:$F$1,0),0),"")&amp;IFERROR(VLOOKUP(CV$2&amp;$A15,'EU2'!$D:$E,MATCH("HOME",'EU2'!$D$1:$E$1,0),0),"")&amp;IFERROR(VLOOKUP(CV$2&amp;$A15,'EUC2'!$C:$F,MATCH("AWAY",'EUC2'!$C$1:$F$1,0),0),"")&amp;IFERROR(VLOOKUP(CV$2&amp;$A15,'EUC2'!$D:$E,MATCH("HOME",'EUC2'!$D$1:$E$1,0),0),"")</f>
        <v>tot</v>
      </c>
      <c r="CW15" s="25" t="str">
        <f>IFERROR(VLOOKUP(CW$2&amp;$B15,'FPL FIX2'!$N$1:$Q$400,MATCH("HOME",'FPL FIX2'!$N$1:$Q$1,0),0),"")&amp;IFERROR(VLOOKUP(CW$2&amp;$B15,'FPL FIX2'!$O$1:$P$400,MATCH("AWAY",'FPL FIX2'!$O$1:$P$1,0),0),"")&amp;IFERROR(VLOOKUP(CW$2&amp;$A15,'FA2'!$A:$D,MATCH("AWAY",'FA2'!$A$1:$D$1,0),0),"")&amp;IFERROR(VLOOKUP(CW$2&amp;$A15,'FA2'!$B:$C,MATCH("HOME",'FA2'!$B$1:$C$1,0),0),"")&amp;IFERROR(VLOOKUP(CW$2&amp;$A15,'EFL2'!$A:$D,MATCH("AWAY",'EFL2'!$A$1:$D$1,0),0),"")&amp;IFERROR(VLOOKUP(CW$2&amp;$A15,'EFL2'!$B:$C,MATCH("HOME",'EFL2'!$B$1:$C$1,0),0),"")&amp;IFERROR(VLOOKUP(CW$2&amp;$A15,'UCL2'!$C:$F,MATCH("AWAY",'UCL2'!$C$1:$F$1,0),0),"")&amp;IFERROR(VLOOKUP(CW$2&amp;$A15,'UCL2'!$D:$E,MATCH("HOME",'UCL2'!$D$1:$E$1,0),0),"")&amp;IFERROR(VLOOKUP(CW$2&amp;$A15,'EU2'!$C:$F,MATCH("AWAY",'EU2'!$C$1:$F$1,0),0),"")&amp;IFERROR(VLOOKUP(CW$2&amp;$A15,'EU2'!$D:$E,MATCH("HOME",'EU2'!$D$1:$E$1,0),0),"")&amp;IFERROR(VLOOKUP(CW$2&amp;$A15,'EUC2'!$C:$F,MATCH("AWAY",'EUC2'!$C$1:$F$1,0),0),"")&amp;IFERROR(VLOOKUP(CW$2&amp;$A15,'EUC2'!$D:$E,MATCH("HOME",'EUC2'!$D$1:$E$1,0),0),"")</f>
        <v/>
      </c>
      <c r="CX15" s="25" t="str">
        <f>IFERROR(VLOOKUP(CX$2&amp;$B15,'FPL FIX2'!$N$1:$Q$400,MATCH("HOME",'FPL FIX2'!$N$1:$Q$1,0),0),"")&amp;IFERROR(VLOOKUP(CX$2&amp;$B15,'FPL FIX2'!$O$1:$P$400,MATCH("AWAY",'FPL FIX2'!$O$1:$P$1,0),0),"")&amp;IFERROR(VLOOKUP(CX$2&amp;$A15,'FA2'!$A:$D,MATCH("AWAY",'FA2'!$A$1:$D$1,0),0),"")&amp;IFERROR(VLOOKUP(CX$2&amp;$A15,'FA2'!$B:$C,MATCH("HOME",'FA2'!$B$1:$C$1,0),0),"")&amp;IFERROR(VLOOKUP(CX$2&amp;$A15,'EFL2'!$A:$D,MATCH("AWAY",'EFL2'!$A$1:$D$1,0),0),"")&amp;IFERROR(VLOOKUP(CX$2&amp;$A15,'EFL2'!$B:$C,MATCH("HOME",'EFL2'!$B$1:$C$1,0),0),"")&amp;IFERROR(VLOOKUP(CX$2&amp;$A15,'UCL2'!$C:$F,MATCH("AWAY",'UCL2'!$C$1:$F$1,0),0),"")&amp;IFERROR(VLOOKUP(CX$2&amp;$A15,'UCL2'!$D:$E,MATCH("HOME",'UCL2'!$D$1:$E$1,0),0),"")&amp;IFERROR(VLOOKUP(CX$2&amp;$A15,'EU2'!$C:$F,MATCH("AWAY",'EU2'!$C$1:$F$1,0),0),"")&amp;IFERROR(VLOOKUP(CX$2&amp;$A15,'EU2'!$D:$E,MATCH("HOME",'EU2'!$D$1:$E$1,0),0),"")&amp;IFERROR(VLOOKUP(CX$2&amp;$A15,'EUC2'!$C:$F,MATCH("AWAY",'EUC2'!$C$1:$F$1,0),0),"")&amp;IFERROR(VLOOKUP(CX$2&amp;$A15,'EUC2'!$D:$E,MATCH("HOME",'EUC2'!$D$1:$E$1,0),0),"")</f>
        <v/>
      </c>
      <c r="CY15" s="25" t="str">
        <f>IFERROR(VLOOKUP(CY$2&amp;$B15,'FPL FIX2'!$N$1:$Q$400,MATCH("HOME",'FPL FIX2'!$N$1:$Q$1,0),0),"")&amp;IFERROR(VLOOKUP(CY$2&amp;$B15,'FPL FIX2'!$O$1:$P$400,MATCH("AWAY",'FPL FIX2'!$O$1:$P$1,0),0),"")&amp;IFERROR(VLOOKUP(CY$2&amp;$A15,'FA2'!$A:$D,MATCH("AWAY",'FA2'!$A$1:$D$1,0),0),"")&amp;IFERROR(VLOOKUP(CY$2&amp;$A15,'FA2'!$B:$C,MATCH("HOME",'FA2'!$B$1:$C$1,0),0),"")&amp;IFERROR(VLOOKUP(CY$2&amp;$A15,'EFL2'!$A:$D,MATCH("AWAY",'EFL2'!$A$1:$D$1,0),0),"")&amp;IFERROR(VLOOKUP(CY$2&amp;$A15,'EFL2'!$B:$C,MATCH("HOME",'EFL2'!$B$1:$C$1,0),0),"")&amp;IFERROR(VLOOKUP(CY$2&amp;$A15,'UCL2'!$C:$F,MATCH("AWAY",'UCL2'!$C$1:$F$1,0),0),"")&amp;IFERROR(VLOOKUP(CY$2&amp;$A15,'UCL2'!$D:$E,MATCH("HOME",'UCL2'!$D$1:$E$1,0),0),"")&amp;IFERROR(VLOOKUP(CY$2&amp;$A15,'EU2'!$C:$F,MATCH("AWAY",'EU2'!$C$1:$F$1,0),0),"")&amp;IFERROR(VLOOKUP(CY$2&amp;$A15,'EU2'!$D:$E,MATCH("HOME",'EU2'!$D$1:$E$1,0),0),"")&amp;IFERROR(VLOOKUP(CY$2&amp;$A15,'EUC2'!$C:$F,MATCH("AWAY",'EUC2'!$C$1:$F$1,0),0),"")&amp;IFERROR(VLOOKUP(CY$2&amp;$A15,'EUC2'!$D:$E,MATCH("HOME",'EUC2'!$D$1:$E$1,0),0),"")</f>
        <v>Derby County</v>
      </c>
      <c r="CZ15" s="25" t="str">
        <f>IFERROR(VLOOKUP(CZ$2&amp;$B15,'FPL FIX2'!$N$1:$Q$400,MATCH("HOME",'FPL FIX2'!$N$1:$Q$1,0),0),"")&amp;IFERROR(VLOOKUP(CZ$2&amp;$B15,'FPL FIX2'!$O$1:$P$400,MATCH("AWAY",'FPL FIX2'!$O$1:$P$1,0),0),"")&amp;IFERROR(VLOOKUP(CZ$2&amp;$A15,'FA2'!$A:$D,MATCH("AWAY",'FA2'!$A$1:$D$1,0),0),"")&amp;IFERROR(VLOOKUP(CZ$2&amp;$A15,'FA2'!$B:$C,MATCH("HOME",'FA2'!$B$1:$C$1,0),0),"")&amp;IFERROR(VLOOKUP(CZ$2&amp;$A15,'EFL2'!$A:$D,MATCH("AWAY",'EFL2'!$A$1:$D$1,0),0),"")&amp;IFERROR(VLOOKUP(CZ$2&amp;$A15,'EFL2'!$B:$C,MATCH("HOME",'EFL2'!$B$1:$C$1,0),0),"")&amp;IFERROR(VLOOKUP(CZ$2&amp;$A15,'UCL2'!$C:$F,MATCH("AWAY",'UCL2'!$C$1:$F$1,0),0),"")&amp;IFERROR(VLOOKUP(CZ$2&amp;$A15,'UCL2'!$D:$E,MATCH("HOME",'UCL2'!$D$1:$E$1,0),0),"")&amp;IFERROR(VLOOKUP(CZ$2&amp;$A15,'EU2'!$C:$F,MATCH("AWAY",'EU2'!$C$1:$F$1,0),0),"")&amp;IFERROR(VLOOKUP(CZ$2&amp;$A15,'EU2'!$D:$E,MATCH("HOME",'EU2'!$D$1:$E$1,0),0),"")&amp;IFERROR(VLOOKUP(CZ$2&amp;$A15,'EUC2'!$C:$F,MATCH("AWAY",'EUC2'!$C$1:$F$1,0),0),"")&amp;IFERROR(VLOOKUP(CZ$2&amp;$A15,'EUC2'!$D:$E,MATCH("HOME",'EUC2'!$D$1:$E$1,0),0),"")</f>
        <v/>
      </c>
      <c r="DA15" s="25" t="str">
        <f>IFERROR(VLOOKUP(DA$2&amp;$B15,'FPL FIX2'!$N$1:$Q$400,MATCH("HOME",'FPL FIX2'!$N$1:$Q$1,0),0),"")&amp;IFERROR(VLOOKUP(DA$2&amp;$B15,'FPL FIX2'!$O$1:$P$400,MATCH("AWAY",'FPL FIX2'!$O$1:$P$1,0),0),"")&amp;IFERROR(VLOOKUP(DA$2&amp;$A15,'FA2'!$A:$D,MATCH("AWAY",'FA2'!$A$1:$D$1,0),0),"")&amp;IFERROR(VLOOKUP(DA$2&amp;$A15,'FA2'!$B:$C,MATCH("HOME",'FA2'!$B$1:$C$1,0),0),"")&amp;IFERROR(VLOOKUP(DA$2&amp;$A15,'EFL2'!$A:$D,MATCH("AWAY",'EFL2'!$A$1:$D$1,0),0),"")&amp;IFERROR(VLOOKUP(DA$2&amp;$A15,'EFL2'!$B:$C,MATCH("HOME",'EFL2'!$B$1:$C$1,0),0),"")&amp;IFERROR(VLOOKUP(DA$2&amp;$A15,'UCL2'!$C:$F,MATCH("AWAY",'UCL2'!$C$1:$F$1,0),0),"")&amp;IFERROR(VLOOKUP(DA$2&amp;$A15,'UCL2'!$D:$E,MATCH("HOME",'UCL2'!$D$1:$E$1,0),0),"")&amp;IFERROR(VLOOKUP(DA$2&amp;$A15,'EU2'!$C:$F,MATCH("AWAY",'EU2'!$C$1:$F$1,0),0),"")&amp;IFERROR(VLOOKUP(DA$2&amp;$A15,'EU2'!$D:$E,MATCH("HOME",'EU2'!$D$1:$E$1,0),0),"")&amp;IFERROR(VLOOKUP(DA$2&amp;$A15,'EUC2'!$C:$F,MATCH("AWAY",'EUC2'!$C$1:$F$1,0),0),"")&amp;IFERROR(VLOOKUP(DA$2&amp;$A15,'EUC2'!$D:$E,MATCH("HOME",'EUC2'!$D$1:$E$1,0),0),"")</f>
        <v/>
      </c>
      <c r="DB15" s="25" t="str">
        <f>IFERROR(VLOOKUP(DB$2&amp;$B15,'FPL FIX2'!$N$1:$Q$400,MATCH("HOME",'FPL FIX2'!$N$1:$Q$1,0),0),"")&amp;IFERROR(VLOOKUP(DB$2&amp;$B15,'FPL FIX2'!$O$1:$P$400,MATCH("AWAY",'FPL FIX2'!$O$1:$P$1,0),0),"")&amp;IFERROR(VLOOKUP(DB$2&amp;$A15,'FA2'!$A:$D,MATCH("AWAY",'FA2'!$A$1:$D$1,0),0),"")&amp;IFERROR(VLOOKUP(DB$2&amp;$A15,'FA2'!$B:$C,MATCH("HOME",'FA2'!$B$1:$C$1,0),0),"")&amp;IFERROR(VLOOKUP(DB$2&amp;$A15,'EFL2'!$A:$D,MATCH("AWAY",'EFL2'!$A$1:$D$1,0),0),"")&amp;IFERROR(VLOOKUP(DB$2&amp;$A15,'EFL2'!$B:$C,MATCH("HOME",'EFL2'!$B$1:$C$1,0),0),"")&amp;IFERROR(VLOOKUP(DB$2&amp;$A15,'UCL2'!$C:$F,MATCH("AWAY",'UCL2'!$C$1:$F$1,0),0),"")&amp;IFERROR(VLOOKUP(DB$2&amp;$A15,'UCL2'!$D:$E,MATCH("HOME",'UCL2'!$D$1:$E$1,0),0),"")&amp;IFERROR(VLOOKUP(DB$2&amp;$A15,'EU2'!$C:$F,MATCH("AWAY",'EU2'!$C$1:$F$1,0),0),"")&amp;IFERROR(VLOOKUP(DB$2&amp;$A15,'EU2'!$D:$E,MATCH("HOME",'EU2'!$D$1:$E$1,0),0),"")&amp;IFERROR(VLOOKUP(DB$2&amp;$A15,'EUC2'!$C:$F,MATCH("AWAY",'EUC2'!$C$1:$F$1,0),0),"")&amp;IFERROR(VLOOKUP(DB$2&amp;$A15,'EUC2'!$D:$E,MATCH("HOME",'EUC2'!$D$1:$E$1,0),0),"")</f>
        <v>SOU</v>
      </c>
      <c r="DC15" s="25" t="str">
        <f>IFERROR(VLOOKUP(DC$2&amp;$B15,'FPL FIX2'!$N$1:$Q$400,MATCH("HOME",'FPL FIX2'!$N$1:$Q$1,0),0),"")&amp;IFERROR(VLOOKUP(DC$2&amp;$B15,'FPL FIX2'!$O$1:$P$400,MATCH("AWAY",'FPL FIX2'!$O$1:$P$1,0),0),"")&amp;IFERROR(VLOOKUP(DC$2&amp;$A15,'FA2'!$A:$D,MATCH("AWAY",'FA2'!$A$1:$D$1,0),0),"")&amp;IFERROR(VLOOKUP(DC$2&amp;$A15,'FA2'!$B:$C,MATCH("HOME",'FA2'!$B$1:$C$1,0),0),"")&amp;IFERROR(VLOOKUP(DC$2&amp;$A15,'EFL2'!$A:$D,MATCH("AWAY",'EFL2'!$A$1:$D$1,0),0),"")&amp;IFERROR(VLOOKUP(DC$2&amp;$A15,'EFL2'!$B:$C,MATCH("HOME",'EFL2'!$B$1:$C$1,0),0),"")&amp;IFERROR(VLOOKUP(DC$2&amp;$A15,'UCL2'!$C:$F,MATCH("AWAY",'UCL2'!$C$1:$F$1,0),0),"")&amp;IFERROR(VLOOKUP(DC$2&amp;$A15,'UCL2'!$D:$E,MATCH("HOME",'UCL2'!$D$1:$E$1,0),0),"")&amp;IFERROR(VLOOKUP(DC$2&amp;$A15,'EU2'!$C:$F,MATCH("AWAY",'EU2'!$C$1:$F$1,0),0),"")&amp;IFERROR(VLOOKUP(DC$2&amp;$A15,'EU2'!$D:$E,MATCH("HOME",'EU2'!$D$1:$E$1,0),0),"")&amp;IFERROR(VLOOKUP(DC$2&amp;$A15,'EUC2'!$C:$F,MATCH("AWAY",'EUC2'!$C$1:$F$1,0),0),"")&amp;IFERROR(VLOOKUP(DC$2&amp;$A15,'EUC2'!$D:$E,MATCH("HOME",'EUC2'!$D$1:$E$1,0),0),"")</f>
        <v/>
      </c>
      <c r="DD15" s="25" t="str">
        <f>IFERROR(VLOOKUP(DD$2&amp;$B15,'FPL FIX2'!$N$1:$Q$400,MATCH("HOME",'FPL FIX2'!$N$1:$Q$1,0),0),"")&amp;IFERROR(VLOOKUP(DD$2&amp;$B15,'FPL FIX2'!$O$1:$P$400,MATCH("AWAY",'FPL FIX2'!$O$1:$P$1,0),0),"")&amp;IFERROR(VLOOKUP(DD$2&amp;$A15,'FA2'!$A:$D,MATCH("AWAY",'FA2'!$A$1:$D$1,0),0),"")&amp;IFERROR(VLOOKUP(DD$2&amp;$A15,'FA2'!$B:$C,MATCH("HOME",'FA2'!$B$1:$C$1,0),0),"")&amp;IFERROR(VLOOKUP(DD$2&amp;$A15,'EFL2'!$A:$D,MATCH("AWAY",'EFL2'!$A$1:$D$1,0),0),"")&amp;IFERROR(VLOOKUP(DD$2&amp;$A15,'EFL2'!$B:$C,MATCH("HOME",'EFL2'!$B$1:$C$1,0),0),"")&amp;IFERROR(VLOOKUP(DD$2&amp;$A15,'UCL2'!$C:$F,MATCH("AWAY",'UCL2'!$C$1:$F$1,0),0),"")&amp;IFERROR(VLOOKUP(DD$2&amp;$A15,'UCL2'!$D:$E,MATCH("HOME",'UCL2'!$D$1:$E$1,0),0),"")&amp;IFERROR(VLOOKUP(DD$2&amp;$A15,'EU2'!$C:$F,MATCH("AWAY",'EU2'!$C$1:$F$1,0),0),"")&amp;IFERROR(VLOOKUP(DD$2&amp;$A15,'EU2'!$D:$E,MATCH("HOME",'EU2'!$D$1:$E$1,0),0),"")&amp;IFERROR(VLOOKUP(DD$2&amp;$A15,'EUC2'!$C:$F,MATCH("AWAY",'EUC2'!$C$1:$F$1,0),0),"")&amp;IFERROR(VLOOKUP(DD$2&amp;$A15,'EUC2'!$D:$E,MATCH("HOME",'EUC2'!$D$1:$E$1,0),0),"")</f>
        <v/>
      </c>
      <c r="DE15" s="25" t="str">
        <f>IFERROR(VLOOKUP(DE$2&amp;$B15,'FPL FIX2'!$N$1:$Q$400,MATCH("HOME",'FPL FIX2'!$N$1:$Q$1,0),0),"")&amp;IFERROR(VLOOKUP(DE$2&amp;$B15,'FPL FIX2'!$O$1:$P$400,MATCH("AWAY",'FPL FIX2'!$O$1:$P$1,0),0),"")&amp;IFERROR(VLOOKUP(DE$2&amp;$A15,'FA2'!$A:$D,MATCH("AWAY",'FA2'!$A$1:$D$1,0),0),"")&amp;IFERROR(VLOOKUP(DE$2&amp;$A15,'FA2'!$B:$C,MATCH("HOME",'FA2'!$B$1:$C$1,0),0),"")&amp;IFERROR(VLOOKUP(DE$2&amp;$A15,'EFL2'!$A:$D,MATCH("AWAY",'EFL2'!$A$1:$D$1,0),0),"")&amp;IFERROR(VLOOKUP(DE$2&amp;$A15,'EFL2'!$B:$C,MATCH("HOME",'EFL2'!$B$1:$C$1,0),0),"")&amp;IFERROR(VLOOKUP(DE$2&amp;$A15,'UCL2'!$C:$F,MATCH("AWAY",'UCL2'!$C$1:$F$1,0),0),"")&amp;IFERROR(VLOOKUP(DE$2&amp;$A15,'UCL2'!$D:$E,MATCH("HOME",'UCL2'!$D$1:$E$1,0),0),"")&amp;IFERROR(VLOOKUP(DE$2&amp;$A15,'EU2'!$C:$F,MATCH("AWAY",'EU2'!$C$1:$F$1,0),0),"")&amp;IFERROR(VLOOKUP(DE$2&amp;$A15,'EU2'!$D:$E,MATCH("HOME",'EU2'!$D$1:$E$1,0),0),"")&amp;IFERROR(VLOOKUP(DE$2&amp;$A15,'EUC2'!$C:$F,MATCH("AWAY",'EUC2'!$C$1:$F$1,0),0),"")&amp;IFERROR(VLOOKUP(DE$2&amp;$A15,'EUC2'!$D:$E,MATCH("HOME",'EUC2'!$D$1:$E$1,0),0),"")</f>
        <v/>
      </c>
      <c r="DF15" s="25" t="str">
        <f>IFERROR(VLOOKUP(DF$2&amp;$B15,'FPL FIX2'!$N$1:$Q$400,MATCH("HOME",'FPL FIX2'!$N$1:$Q$1,0),0),"")&amp;IFERROR(VLOOKUP(DF$2&amp;$B15,'FPL FIX2'!$O$1:$P$400,MATCH("AWAY",'FPL FIX2'!$O$1:$P$1,0),0),"")&amp;IFERROR(VLOOKUP(DF$2&amp;$A15,'FA2'!$A:$D,MATCH("AWAY",'FA2'!$A$1:$D$1,0),0),"")&amp;IFERROR(VLOOKUP(DF$2&amp;$A15,'FA2'!$B:$C,MATCH("HOME",'FA2'!$B$1:$C$1,0),0),"")&amp;IFERROR(VLOOKUP(DF$2&amp;$A15,'EFL2'!$A:$D,MATCH("AWAY",'EFL2'!$A$1:$D$1,0),0),"")&amp;IFERROR(VLOOKUP(DF$2&amp;$A15,'EFL2'!$B:$C,MATCH("HOME",'EFL2'!$B$1:$C$1,0),0),"")&amp;IFERROR(VLOOKUP(DF$2&amp;$A15,'UCL2'!$C:$F,MATCH("AWAY",'UCL2'!$C$1:$F$1,0),0),"")&amp;IFERROR(VLOOKUP(DF$2&amp;$A15,'UCL2'!$D:$E,MATCH("HOME",'UCL2'!$D$1:$E$1,0),0),"")&amp;IFERROR(VLOOKUP(DF$2&amp;$A15,'EU2'!$C:$F,MATCH("AWAY",'EU2'!$C$1:$F$1,0),0),"")&amp;IFERROR(VLOOKUP(DF$2&amp;$A15,'EU2'!$D:$E,MATCH("HOME",'EU2'!$D$1:$E$1,0),0),"")&amp;IFERROR(VLOOKUP(DF$2&amp;$A15,'EUC2'!$C:$F,MATCH("AWAY",'EUC2'!$C$1:$F$1,0),0),"")&amp;IFERROR(VLOOKUP(DF$2&amp;$A15,'EUC2'!$D:$E,MATCH("HOME",'EUC2'!$D$1:$E$1,0),0),"")</f>
        <v/>
      </c>
      <c r="DG15" s="25" t="str">
        <f>IFERROR(VLOOKUP(DG$2&amp;$B15,'FPL FIX2'!$N$1:$Q$400,MATCH("HOME",'FPL FIX2'!$N$1:$Q$1,0),0),"")&amp;IFERROR(VLOOKUP(DG$2&amp;$B15,'FPL FIX2'!$O$1:$P$400,MATCH("AWAY",'FPL FIX2'!$O$1:$P$1,0),0),"")&amp;IFERROR(VLOOKUP(DG$2&amp;$A15,'FA2'!$A:$D,MATCH("AWAY",'FA2'!$A$1:$D$1,0),0),"")&amp;IFERROR(VLOOKUP(DG$2&amp;$A15,'FA2'!$B:$C,MATCH("HOME",'FA2'!$B$1:$C$1,0),0),"")&amp;IFERROR(VLOOKUP(DG$2&amp;$A15,'EFL2'!$A:$D,MATCH("AWAY",'EFL2'!$A$1:$D$1,0),0),"")&amp;IFERROR(VLOOKUP(DG$2&amp;$A15,'EFL2'!$B:$C,MATCH("HOME",'EFL2'!$B$1:$C$1,0),0),"")&amp;IFERROR(VLOOKUP(DG$2&amp;$A15,'UCL2'!$C:$F,MATCH("AWAY",'UCL2'!$C$1:$F$1,0),0),"")&amp;IFERROR(VLOOKUP(DG$2&amp;$A15,'UCL2'!$D:$E,MATCH("HOME",'UCL2'!$D$1:$E$1,0),0),"")&amp;IFERROR(VLOOKUP(DG$2&amp;$A15,'EU2'!$C:$F,MATCH("AWAY",'EU2'!$C$1:$F$1,0),0),"")&amp;IFERROR(VLOOKUP(DG$2&amp;$A15,'EU2'!$D:$E,MATCH("HOME",'EU2'!$D$1:$E$1,0),0),"")&amp;IFERROR(VLOOKUP(DG$2&amp;$A15,'EUC2'!$C:$F,MATCH("AWAY",'EUC2'!$C$1:$F$1,0),0),"")&amp;IFERROR(VLOOKUP(DG$2&amp;$A15,'EUC2'!$D:$E,MATCH("HOME",'EUC2'!$D$1:$E$1,0),0),"")</f>
        <v/>
      </c>
      <c r="DH15" s="25" t="str">
        <f>IFERROR(VLOOKUP(DH$2&amp;$B15,'FPL FIX2'!$N$1:$Q$400,MATCH("HOME",'FPL FIX2'!$N$1:$Q$1,0),0),"")&amp;IFERROR(VLOOKUP(DH$2&amp;$B15,'FPL FIX2'!$O$1:$P$400,MATCH("AWAY",'FPL FIX2'!$O$1:$P$1,0),0),"")&amp;IFERROR(VLOOKUP(DH$2&amp;$A15,'FA2'!$A:$D,MATCH("AWAY",'FA2'!$A$1:$D$1,0),0),"")&amp;IFERROR(VLOOKUP(DH$2&amp;$A15,'FA2'!$B:$C,MATCH("HOME",'FA2'!$B$1:$C$1,0),0),"")&amp;IFERROR(VLOOKUP(DH$2&amp;$A15,'EFL2'!$A:$D,MATCH("AWAY",'EFL2'!$A$1:$D$1,0),0),"")&amp;IFERROR(VLOOKUP(DH$2&amp;$A15,'EFL2'!$B:$C,MATCH("HOME",'EFL2'!$B$1:$C$1,0),0),"")&amp;IFERROR(VLOOKUP(DH$2&amp;$A15,'UCL2'!$C:$F,MATCH("AWAY",'UCL2'!$C$1:$F$1,0),0),"")&amp;IFERROR(VLOOKUP(DH$2&amp;$A15,'UCL2'!$D:$E,MATCH("HOME",'UCL2'!$D$1:$E$1,0),0),"")&amp;IFERROR(VLOOKUP(DH$2&amp;$A15,'EU2'!$C:$F,MATCH("AWAY",'EU2'!$C$1:$F$1,0),0),"")&amp;IFERROR(VLOOKUP(DH$2&amp;$A15,'EU2'!$D:$E,MATCH("HOME",'EU2'!$D$1:$E$1,0),0),"")&amp;IFERROR(VLOOKUP(DH$2&amp;$A15,'EUC2'!$C:$F,MATCH("AWAY",'EUC2'!$C$1:$F$1,0),0),"")&amp;IFERROR(VLOOKUP(DH$2&amp;$A15,'EUC2'!$D:$E,MATCH("HOME",'EUC2'!$D$1:$E$1,0),0),"")</f>
        <v/>
      </c>
      <c r="DI15" s="25" t="str">
        <f>IFERROR(VLOOKUP(DI$2&amp;$B15,'FPL FIX2'!$N$1:$Q$400,MATCH("HOME",'FPL FIX2'!$N$1:$Q$1,0),0),"")&amp;IFERROR(VLOOKUP(DI$2&amp;$B15,'FPL FIX2'!$O$1:$P$400,MATCH("AWAY",'FPL FIX2'!$O$1:$P$1,0),0),"")&amp;IFERROR(VLOOKUP(DI$2&amp;$A15,'FA2'!$A:$D,MATCH("AWAY",'FA2'!$A$1:$D$1,0),0),"")&amp;IFERROR(VLOOKUP(DI$2&amp;$A15,'FA2'!$B:$C,MATCH("HOME",'FA2'!$B$1:$C$1,0),0),"")&amp;IFERROR(VLOOKUP(DI$2&amp;$A15,'EFL2'!$A:$D,MATCH("AWAY",'EFL2'!$A$1:$D$1,0),0),"")&amp;IFERROR(VLOOKUP(DI$2&amp;$A15,'EFL2'!$B:$C,MATCH("HOME",'EFL2'!$B$1:$C$1,0),0),"")&amp;IFERROR(VLOOKUP(DI$2&amp;$A15,'UCL2'!$C:$F,MATCH("AWAY",'UCL2'!$C$1:$F$1,0),0),"")&amp;IFERROR(VLOOKUP(DI$2&amp;$A15,'UCL2'!$D:$E,MATCH("HOME",'UCL2'!$D$1:$E$1,0),0),"")&amp;IFERROR(VLOOKUP(DI$2&amp;$A15,'EU2'!$C:$F,MATCH("AWAY",'EU2'!$C$1:$F$1,0),0),"")&amp;IFERROR(VLOOKUP(DI$2&amp;$A15,'EU2'!$D:$E,MATCH("HOME",'EU2'!$D$1:$E$1,0),0),"")&amp;IFERROR(VLOOKUP(DI$2&amp;$A15,'EUC2'!$C:$F,MATCH("AWAY",'EUC2'!$C$1:$F$1,0),0),"")&amp;IFERROR(VLOOKUP(DI$2&amp;$A15,'EUC2'!$D:$E,MATCH("HOME",'EUC2'!$D$1:$E$1,0),0),"")</f>
        <v/>
      </c>
      <c r="DJ15" s="25" t="str">
        <f>IFERROR(VLOOKUP(DJ$2&amp;$B15,'FPL FIX2'!$N$1:$Q$400,MATCH("HOME",'FPL FIX2'!$N$1:$Q$1,0),0),"")&amp;IFERROR(VLOOKUP(DJ$2&amp;$B15,'FPL FIX2'!$O$1:$P$400,MATCH("AWAY",'FPL FIX2'!$O$1:$P$1,0),0),"")&amp;IFERROR(VLOOKUP(DJ$2&amp;$A15,'FA2'!$A:$D,MATCH("AWAY",'FA2'!$A$1:$D$1,0),0),"")&amp;IFERROR(VLOOKUP(DJ$2&amp;$A15,'FA2'!$B:$C,MATCH("HOME",'FA2'!$B$1:$C$1,0),0),"")&amp;IFERROR(VLOOKUP(DJ$2&amp;$A15,'EFL2'!$A:$D,MATCH("AWAY",'EFL2'!$A$1:$D$1,0),0),"")&amp;IFERROR(VLOOKUP(DJ$2&amp;$A15,'EFL2'!$B:$C,MATCH("HOME",'EFL2'!$B$1:$C$1,0),0),"")&amp;IFERROR(VLOOKUP(DJ$2&amp;$A15,'UCL2'!$C:$F,MATCH("AWAY",'UCL2'!$C$1:$F$1,0),0),"")&amp;IFERROR(VLOOKUP(DJ$2&amp;$A15,'UCL2'!$D:$E,MATCH("HOME",'UCL2'!$D$1:$E$1,0),0),"")&amp;IFERROR(VLOOKUP(DJ$2&amp;$A15,'EU2'!$C:$F,MATCH("AWAY",'EU2'!$C$1:$F$1,0),0),"")&amp;IFERROR(VLOOKUP(DJ$2&amp;$A15,'EU2'!$D:$E,MATCH("HOME",'EU2'!$D$1:$E$1,0),0),"")&amp;IFERROR(VLOOKUP(DJ$2&amp;$A15,'EUC2'!$C:$F,MATCH("AWAY",'EUC2'!$C$1:$F$1,0),0),"")&amp;IFERROR(VLOOKUP(DJ$2&amp;$A15,'EUC2'!$D:$E,MATCH("HOME",'EUC2'!$D$1:$E$1,0),0),"")</f>
        <v/>
      </c>
      <c r="DK15" s="25" t="str">
        <f>IFERROR(VLOOKUP(DK$2&amp;$B15,'FPL FIX2'!$N$1:$Q$400,MATCH("HOME",'FPL FIX2'!$N$1:$Q$1,0),0),"")&amp;IFERROR(VLOOKUP(DK$2&amp;$B15,'FPL FIX2'!$O$1:$P$400,MATCH("AWAY",'FPL FIX2'!$O$1:$P$1,0),0),"")&amp;IFERROR(VLOOKUP(DK$2&amp;$A15,'FA2'!$A:$D,MATCH("AWAY",'FA2'!$A$1:$D$1,0),0),"")&amp;IFERROR(VLOOKUP(DK$2&amp;$A15,'FA2'!$B:$C,MATCH("HOME",'FA2'!$B$1:$C$1,0),0),"")&amp;IFERROR(VLOOKUP(DK$2&amp;$A15,'EFL2'!$A:$D,MATCH("AWAY",'EFL2'!$A$1:$D$1,0),0),"")&amp;IFERROR(VLOOKUP(DK$2&amp;$A15,'EFL2'!$B:$C,MATCH("HOME",'EFL2'!$B$1:$C$1,0),0),"")&amp;IFERROR(VLOOKUP(DK$2&amp;$A15,'UCL2'!$C:$F,MATCH("AWAY",'UCL2'!$C$1:$F$1,0),0),"")&amp;IFERROR(VLOOKUP(DK$2&amp;$A15,'UCL2'!$D:$E,MATCH("HOME",'UCL2'!$D$1:$E$1,0),0),"")&amp;IFERROR(VLOOKUP(DK$2&amp;$A15,'EU2'!$C:$F,MATCH("AWAY",'EU2'!$C$1:$F$1,0),0),"")&amp;IFERROR(VLOOKUP(DK$2&amp;$A15,'EU2'!$D:$E,MATCH("HOME",'EU2'!$D$1:$E$1,0),0),"")&amp;IFERROR(VLOOKUP(DK$2&amp;$A15,'EUC2'!$C:$F,MATCH("AWAY",'EUC2'!$C$1:$F$1,0),0),"")&amp;IFERROR(VLOOKUP(DK$2&amp;$A15,'EUC2'!$D:$E,MATCH("HOME",'EUC2'!$D$1:$E$1,0),0),"")</f>
        <v/>
      </c>
      <c r="DL15" s="25" t="str">
        <f>IFERROR(VLOOKUP(DL$2&amp;$B15,'FPL FIX2'!$N$1:$Q$400,MATCH("HOME",'FPL FIX2'!$N$1:$Q$1,0),0),"")&amp;IFERROR(VLOOKUP(DL$2&amp;$B15,'FPL FIX2'!$O$1:$P$400,MATCH("AWAY",'FPL FIX2'!$O$1:$P$1,0),0),"")&amp;IFERROR(VLOOKUP(DL$2&amp;$A15,'FA2'!$A:$D,MATCH("AWAY",'FA2'!$A$1:$D$1,0),0),"")&amp;IFERROR(VLOOKUP(DL$2&amp;$A15,'FA2'!$B:$C,MATCH("HOME",'FA2'!$B$1:$C$1,0),0),"")&amp;IFERROR(VLOOKUP(DL$2&amp;$A15,'EFL2'!$A:$D,MATCH("AWAY",'EFL2'!$A$1:$D$1,0),0),"")&amp;IFERROR(VLOOKUP(DL$2&amp;$A15,'EFL2'!$B:$C,MATCH("HOME",'EFL2'!$B$1:$C$1,0),0),"")&amp;IFERROR(VLOOKUP(DL$2&amp;$A15,'UCL2'!$C:$F,MATCH("AWAY",'UCL2'!$C$1:$F$1,0),0),"")&amp;IFERROR(VLOOKUP(DL$2&amp;$A15,'UCL2'!$D:$E,MATCH("HOME",'UCL2'!$D$1:$E$1,0),0),"")&amp;IFERROR(VLOOKUP(DL$2&amp;$A15,'EU2'!$C:$F,MATCH("AWAY",'EU2'!$C$1:$F$1,0),0),"")&amp;IFERROR(VLOOKUP(DL$2&amp;$A15,'EU2'!$D:$E,MATCH("HOME",'EU2'!$D$1:$E$1,0),0),"")&amp;IFERROR(VLOOKUP(DL$2&amp;$A15,'EUC2'!$C:$F,MATCH("AWAY",'EUC2'!$C$1:$F$1,0),0),"")&amp;IFERROR(VLOOKUP(DL$2&amp;$A15,'EUC2'!$D:$E,MATCH("HOME",'EUC2'!$D$1:$E$1,0),0),"")</f>
        <v/>
      </c>
      <c r="DM15" s="25" t="str">
        <f>IFERROR(VLOOKUP(DM$2&amp;$B15,'FPL FIX2'!$N$1:$Q$400,MATCH("HOME",'FPL FIX2'!$N$1:$Q$1,0),0),"")&amp;IFERROR(VLOOKUP(DM$2&amp;$B15,'FPL FIX2'!$O$1:$P$400,MATCH("AWAY",'FPL FIX2'!$O$1:$P$1,0),0),"")&amp;IFERROR(VLOOKUP(DM$2&amp;$A15,'FA2'!$A:$D,MATCH("AWAY",'FA2'!$A$1:$D$1,0),0),"")&amp;IFERROR(VLOOKUP(DM$2&amp;$A15,'FA2'!$B:$C,MATCH("HOME",'FA2'!$B$1:$C$1,0),0),"")&amp;IFERROR(VLOOKUP(DM$2&amp;$A15,'EFL2'!$A:$D,MATCH("AWAY",'EFL2'!$A$1:$D$1,0),0),"")&amp;IFERROR(VLOOKUP(DM$2&amp;$A15,'EFL2'!$B:$C,MATCH("HOME",'EFL2'!$B$1:$C$1,0),0),"")&amp;IFERROR(VLOOKUP(DM$2&amp;$A15,'UCL2'!$C:$F,MATCH("AWAY",'UCL2'!$C$1:$F$1,0),0),"")&amp;IFERROR(VLOOKUP(DM$2&amp;$A15,'UCL2'!$D:$E,MATCH("HOME",'UCL2'!$D$1:$E$1,0),0),"")&amp;IFERROR(VLOOKUP(DM$2&amp;$A15,'EU2'!$C:$F,MATCH("AWAY",'EU2'!$C$1:$F$1,0),0),"")&amp;IFERROR(VLOOKUP(DM$2&amp;$A15,'EU2'!$D:$E,MATCH("HOME",'EU2'!$D$1:$E$1,0),0),"")&amp;IFERROR(VLOOKUP(DM$2&amp;$A15,'EUC2'!$C:$F,MATCH("AWAY",'EUC2'!$C$1:$F$1,0),0),"")&amp;IFERROR(VLOOKUP(DM$2&amp;$A15,'EUC2'!$D:$E,MATCH("HOME",'EUC2'!$D$1:$E$1,0),0),"")</f>
        <v/>
      </c>
      <c r="DN15" s="25" t="str">
        <f>IFERROR(VLOOKUP(DN$2&amp;$B15,'FPL FIX2'!$N$1:$Q$400,MATCH("HOME",'FPL FIX2'!$N$1:$Q$1,0),0),"")&amp;IFERROR(VLOOKUP(DN$2&amp;$B15,'FPL FIX2'!$O$1:$P$400,MATCH("AWAY",'FPL FIX2'!$O$1:$P$1,0),0),"")&amp;IFERROR(VLOOKUP(DN$2&amp;$A15,'FA2'!$A:$D,MATCH("AWAY",'FA2'!$A$1:$D$1,0),0),"")&amp;IFERROR(VLOOKUP(DN$2&amp;$A15,'FA2'!$B:$C,MATCH("HOME",'FA2'!$B$1:$C$1,0),0),"")&amp;IFERROR(VLOOKUP(DN$2&amp;$A15,'EFL2'!$A:$D,MATCH("AWAY",'EFL2'!$A$1:$D$1,0),0),"")&amp;IFERROR(VLOOKUP(DN$2&amp;$A15,'EFL2'!$B:$C,MATCH("HOME",'EFL2'!$B$1:$C$1,0),0),"")&amp;IFERROR(VLOOKUP(DN$2&amp;$A15,'UCL2'!$C:$F,MATCH("AWAY",'UCL2'!$C$1:$F$1,0),0),"")&amp;IFERROR(VLOOKUP(DN$2&amp;$A15,'UCL2'!$D:$E,MATCH("HOME",'UCL2'!$D$1:$E$1,0),0),"")&amp;IFERROR(VLOOKUP(DN$2&amp;$A15,'EU2'!$C:$F,MATCH("AWAY",'EU2'!$C$1:$F$1,0),0),"")&amp;IFERROR(VLOOKUP(DN$2&amp;$A15,'EU2'!$D:$E,MATCH("HOME",'EU2'!$D$1:$E$1,0),0),"")&amp;IFERROR(VLOOKUP(DN$2&amp;$A15,'EUC2'!$C:$F,MATCH("AWAY",'EUC2'!$C$1:$F$1,0),0),"")&amp;IFERROR(VLOOKUP(DN$2&amp;$A15,'EUC2'!$D:$E,MATCH("HOME",'EUC2'!$D$1:$E$1,0),0),"")</f>
        <v/>
      </c>
      <c r="DO15" s="25" t="str">
        <f>IFERROR(VLOOKUP(DO$2&amp;$B15,'FPL FIX2'!$N$1:$Q$400,MATCH("HOME",'FPL FIX2'!$N$1:$Q$1,0),0),"")&amp;IFERROR(VLOOKUP(DO$2&amp;$B15,'FPL FIX2'!$O$1:$P$400,MATCH("AWAY",'FPL FIX2'!$O$1:$P$1,0),0),"")&amp;IFERROR(VLOOKUP(DO$2&amp;$A15,'FA2'!$A:$D,MATCH("AWAY",'FA2'!$A$1:$D$1,0),0),"")&amp;IFERROR(VLOOKUP(DO$2&amp;$A15,'FA2'!$B:$C,MATCH("HOME",'FA2'!$B$1:$C$1,0),0),"")&amp;IFERROR(VLOOKUP(DO$2&amp;$A15,'EFL2'!$A:$D,MATCH("AWAY",'EFL2'!$A$1:$D$1,0),0),"")&amp;IFERROR(VLOOKUP(DO$2&amp;$A15,'EFL2'!$B:$C,MATCH("HOME",'EFL2'!$B$1:$C$1,0),0),"")&amp;IFERROR(VLOOKUP(DO$2&amp;$A15,'UCL2'!$C:$F,MATCH("AWAY",'UCL2'!$C$1:$F$1,0),0),"")&amp;IFERROR(VLOOKUP(DO$2&amp;$A15,'UCL2'!$D:$E,MATCH("HOME",'UCL2'!$D$1:$E$1,0),0),"")&amp;IFERROR(VLOOKUP(DO$2&amp;$A15,'EU2'!$C:$F,MATCH("AWAY",'EU2'!$C$1:$F$1,0),0),"")&amp;IFERROR(VLOOKUP(DO$2&amp;$A15,'EU2'!$D:$E,MATCH("HOME",'EU2'!$D$1:$E$1,0),0),"")&amp;IFERROR(VLOOKUP(DO$2&amp;$A15,'EUC2'!$C:$F,MATCH("AWAY",'EUC2'!$C$1:$F$1,0),0),"")&amp;IFERROR(VLOOKUP(DO$2&amp;$A15,'EUC2'!$D:$E,MATCH("HOME",'EUC2'!$D$1:$E$1,0),0),"")</f>
        <v/>
      </c>
      <c r="DP15" s="25" t="str">
        <f>IFERROR(VLOOKUP(DP$2&amp;$B15,'FPL FIX2'!$N$1:$Q$400,MATCH("HOME",'FPL FIX2'!$N$1:$Q$1,0),0),"")&amp;IFERROR(VLOOKUP(DP$2&amp;$B15,'FPL FIX2'!$O$1:$P$400,MATCH("AWAY",'FPL FIX2'!$O$1:$P$1,0),0),"")&amp;IFERROR(VLOOKUP(DP$2&amp;$A15,'FA2'!$A:$D,MATCH("AWAY",'FA2'!$A$1:$D$1,0),0),"")&amp;IFERROR(VLOOKUP(DP$2&amp;$A15,'FA2'!$B:$C,MATCH("HOME",'FA2'!$B$1:$C$1,0),0),"")&amp;IFERROR(VLOOKUP(DP$2&amp;$A15,'EFL2'!$A:$D,MATCH("AWAY",'EFL2'!$A$1:$D$1,0),0),"")&amp;IFERROR(VLOOKUP(DP$2&amp;$A15,'EFL2'!$B:$C,MATCH("HOME",'EFL2'!$B$1:$C$1,0),0),"")&amp;IFERROR(VLOOKUP(DP$2&amp;$A15,'UCL2'!$C:$F,MATCH("AWAY",'UCL2'!$C$1:$F$1,0),0),"")&amp;IFERROR(VLOOKUP(DP$2&amp;$A15,'UCL2'!$D:$E,MATCH("HOME",'UCL2'!$D$1:$E$1,0),0),"")&amp;IFERROR(VLOOKUP(DP$2&amp;$A15,'EU2'!$C:$F,MATCH("AWAY",'EU2'!$C$1:$F$1,0),0),"")&amp;IFERROR(VLOOKUP(DP$2&amp;$A15,'EU2'!$D:$E,MATCH("HOME",'EU2'!$D$1:$E$1,0),0),"")&amp;IFERROR(VLOOKUP(DP$2&amp;$A15,'EUC2'!$C:$F,MATCH("AWAY",'EUC2'!$C$1:$F$1,0),0),"")&amp;IFERROR(VLOOKUP(DP$2&amp;$A15,'EUC2'!$D:$E,MATCH("HOME",'EUC2'!$D$1:$E$1,0),0),"")</f>
        <v/>
      </c>
      <c r="DQ15" s="25" t="str">
        <f>IFERROR(VLOOKUP(DQ$2&amp;$B15,'FPL FIX2'!$N$1:$Q$400,MATCH("HOME",'FPL FIX2'!$N$1:$Q$1,0),0),"")&amp;IFERROR(VLOOKUP(DQ$2&amp;$B15,'FPL FIX2'!$O$1:$P$400,MATCH("AWAY",'FPL FIX2'!$O$1:$P$1,0),0),"")&amp;IFERROR(VLOOKUP(DQ$2&amp;$A15,'FA2'!$A:$D,MATCH("AWAY",'FA2'!$A$1:$D$1,0),0),"")&amp;IFERROR(VLOOKUP(DQ$2&amp;$A15,'FA2'!$B:$C,MATCH("HOME",'FA2'!$B$1:$C$1,0),0),"")&amp;IFERROR(VLOOKUP(DQ$2&amp;$A15,'EFL2'!$A:$D,MATCH("AWAY",'EFL2'!$A$1:$D$1,0),0),"")&amp;IFERROR(VLOOKUP(DQ$2&amp;$A15,'EFL2'!$B:$C,MATCH("HOME",'EFL2'!$B$1:$C$1,0),0),"")&amp;IFERROR(VLOOKUP(DQ$2&amp;$A15,'UCL2'!$C:$F,MATCH("AWAY",'UCL2'!$C$1:$F$1,0),0),"")&amp;IFERROR(VLOOKUP(DQ$2&amp;$A15,'UCL2'!$D:$E,MATCH("HOME",'UCL2'!$D$1:$E$1,0),0),"")&amp;IFERROR(VLOOKUP(DQ$2&amp;$A15,'EU2'!$C:$F,MATCH("AWAY",'EU2'!$C$1:$F$1,0),0),"")&amp;IFERROR(VLOOKUP(DQ$2&amp;$A15,'EU2'!$D:$E,MATCH("HOME",'EU2'!$D$1:$E$1,0),0),"")&amp;IFERROR(VLOOKUP(DQ$2&amp;$A15,'EUC2'!$C:$F,MATCH("AWAY",'EUC2'!$C$1:$F$1,0),0),"")&amp;IFERROR(VLOOKUP(DQ$2&amp;$A15,'EUC2'!$D:$E,MATCH("HOME",'EUC2'!$D$1:$E$1,0),0),"")</f>
        <v/>
      </c>
      <c r="DR15" s="25" t="str">
        <f>IFERROR(VLOOKUP(DR$2&amp;$B15,'FPL FIX2'!$N$1:$Q$400,MATCH("HOME",'FPL FIX2'!$N$1:$Q$1,0),0),"")&amp;IFERROR(VLOOKUP(DR$2&amp;$B15,'FPL FIX2'!$O$1:$P$400,MATCH("AWAY",'FPL FIX2'!$O$1:$P$1,0),0),"")&amp;IFERROR(VLOOKUP(DR$2&amp;$A15,'FA2'!$A:$D,MATCH("AWAY",'FA2'!$A$1:$D$1,0),0),"")&amp;IFERROR(VLOOKUP(DR$2&amp;$A15,'FA2'!$B:$C,MATCH("HOME",'FA2'!$B$1:$C$1,0),0),"")&amp;IFERROR(VLOOKUP(DR$2&amp;$A15,'EFL2'!$A:$D,MATCH("AWAY",'EFL2'!$A$1:$D$1,0),0),"")&amp;IFERROR(VLOOKUP(DR$2&amp;$A15,'EFL2'!$B:$C,MATCH("HOME",'EFL2'!$B$1:$C$1,0),0),"")&amp;IFERROR(VLOOKUP(DR$2&amp;$A15,'UCL2'!$C:$F,MATCH("AWAY",'UCL2'!$C$1:$F$1,0),0),"")&amp;IFERROR(VLOOKUP(DR$2&amp;$A15,'UCL2'!$D:$E,MATCH("HOME",'UCL2'!$D$1:$E$1,0),0),"")&amp;IFERROR(VLOOKUP(DR$2&amp;$A15,'EU2'!$C:$F,MATCH("AWAY",'EU2'!$C$1:$F$1,0),0),"")&amp;IFERROR(VLOOKUP(DR$2&amp;$A15,'EU2'!$D:$E,MATCH("HOME",'EU2'!$D$1:$E$1,0),0),"")&amp;IFERROR(VLOOKUP(DR$2&amp;$A15,'EUC2'!$C:$F,MATCH("AWAY",'EUC2'!$C$1:$F$1,0),0),"")&amp;IFERROR(VLOOKUP(DR$2&amp;$A15,'EUC2'!$D:$E,MATCH("HOME",'EUC2'!$D$1:$E$1,0),0),"")</f>
        <v/>
      </c>
      <c r="DS15" s="25" t="str">
        <f>IFERROR(VLOOKUP(DS$2&amp;$B15,'FPL FIX2'!$N$1:$Q$400,MATCH("HOME",'FPL FIX2'!$N$1:$Q$1,0),0),"")&amp;IFERROR(VLOOKUP(DS$2&amp;$B15,'FPL FIX2'!$O$1:$P$400,MATCH("AWAY",'FPL FIX2'!$O$1:$P$1,0),0),"")&amp;IFERROR(VLOOKUP(DS$2&amp;$A15,'FA2'!$A:$D,MATCH("AWAY",'FA2'!$A$1:$D$1,0),0),"")&amp;IFERROR(VLOOKUP(DS$2&amp;$A15,'FA2'!$B:$C,MATCH("HOME",'FA2'!$B$1:$C$1,0),0),"")&amp;IFERROR(VLOOKUP(DS$2&amp;$A15,'EFL2'!$A:$D,MATCH("AWAY",'EFL2'!$A$1:$D$1,0),0),"")&amp;IFERROR(VLOOKUP(DS$2&amp;$A15,'EFL2'!$B:$C,MATCH("HOME",'EFL2'!$B$1:$C$1,0),0),"")&amp;IFERROR(VLOOKUP(DS$2&amp;$A15,'UCL2'!$C:$F,MATCH("AWAY",'UCL2'!$C$1:$F$1,0),0),"")&amp;IFERROR(VLOOKUP(DS$2&amp;$A15,'UCL2'!$D:$E,MATCH("HOME",'UCL2'!$D$1:$E$1,0),0),"")&amp;IFERROR(VLOOKUP(DS$2&amp;$A15,'EU2'!$C:$F,MATCH("AWAY",'EU2'!$C$1:$F$1,0),0),"")&amp;IFERROR(VLOOKUP(DS$2&amp;$A15,'EU2'!$D:$E,MATCH("HOME",'EU2'!$D$1:$E$1,0),0),"")&amp;IFERROR(VLOOKUP(DS$2&amp;$A15,'EUC2'!$C:$F,MATCH("AWAY",'EUC2'!$C$1:$F$1,0),0),"")&amp;IFERROR(VLOOKUP(DS$2&amp;$A15,'EUC2'!$D:$E,MATCH("HOME",'EUC2'!$D$1:$E$1,0),0),"")</f>
        <v/>
      </c>
      <c r="DT15" s="25" t="str">
        <f>IFERROR(VLOOKUP(DT$2&amp;$B15,'FPL FIX2'!$N$1:$Q$400,MATCH("HOME",'FPL FIX2'!$N$1:$Q$1,0),0),"")&amp;IFERROR(VLOOKUP(DT$2&amp;$B15,'FPL FIX2'!$O$1:$P$400,MATCH("AWAY",'FPL FIX2'!$O$1:$P$1,0),0),"")&amp;IFERROR(VLOOKUP(DT$2&amp;$A15,'FA2'!$A:$D,MATCH("AWAY",'FA2'!$A$1:$D$1,0),0),"")&amp;IFERROR(VLOOKUP(DT$2&amp;$A15,'FA2'!$B:$C,MATCH("HOME",'FA2'!$B$1:$C$1,0),0),"")&amp;IFERROR(VLOOKUP(DT$2&amp;$A15,'EFL2'!$A:$D,MATCH("AWAY",'EFL2'!$A$1:$D$1,0),0),"")&amp;IFERROR(VLOOKUP(DT$2&amp;$A15,'EFL2'!$B:$C,MATCH("HOME",'EFL2'!$B$1:$C$1,0),0),"")&amp;IFERROR(VLOOKUP(DT$2&amp;$A15,'UCL2'!$C:$F,MATCH("AWAY",'UCL2'!$C$1:$F$1,0),0),"")&amp;IFERROR(VLOOKUP(DT$2&amp;$A15,'UCL2'!$D:$E,MATCH("HOME",'UCL2'!$D$1:$E$1,0),0),"")&amp;IFERROR(VLOOKUP(DT$2&amp;$A15,'EU2'!$C:$F,MATCH("AWAY",'EU2'!$C$1:$F$1,0),0),"")&amp;IFERROR(VLOOKUP(DT$2&amp;$A15,'EU2'!$D:$E,MATCH("HOME",'EU2'!$D$1:$E$1,0),0),"")&amp;IFERROR(VLOOKUP(DT$2&amp;$A15,'EUC2'!$C:$F,MATCH("AWAY",'EUC2'!$C$1:$F$1,0),0),"")&amp;IFERROR(VLOOKUP(DT$2&amp;$A15,'EUC2'!$D:$E,MATCH("HOME",'EUC2'!$D$1:$E$1,0),0),"")</f>
        <v/>
      </c>
      <c r="DU15" s="25" t="str">
        <f>IFERROR(VLOOKUP(DU$2&amp;$B15,'FPL FIX2'!$N$1:$Q$400,MATCH("HOME",'FPL FIX2'!$N$1:$Q$1,0),0),"")&amp;IFERROR(VLOOKUP(DU$2&amp;$B15,'FPL FIX2'!$O$1:$P$400,MATCH("AWAY",'FPL FIX2'!$O$1:$P$1,0),0),"")&amp;IFERROR(VLOOKUP(DU$2&amp;$A15,'FA2'!$A:$D,MATCH("AWAY",'FA2'!$A$1:$D$1,0),0),"")&amp;IFERROR(VLOOKUP(DU$2&amp;$A15,'FA2'!$B:$C,MATCH("HOME",'FA2'!$B$1:$C$1,0),0),"")&amp;IFERROR(VLOOKUP(DU$2&amp;$A15,'EFL2'!$A:$D,MATCH("AWAY",'EFL2'!$A$1:$D$1,0),0),"")&amp;IFERROR(VLOOKUP(DU$2&amp;$A15,'EFL2'!$B:$C,MATCH("HOME",'EFL2'!$B$1:$C$1,0),0),"")&amp;IFERROR(VLOOKUP(DU$2&amp;$A15,'UCL2'!$C:$F,MATCH("AWAY",'UCL2'!$C$1:$F$1,0),0),"")&amp;IFERROR(VLOOKUP(DU$2&amp;$A15,'UCL2'!$D:$E,MATCH("HOME",'UCL2'!$D$1:$E$1,0),0),"")&amp;IFERROR(VLOOKUP(DU$2&amp;$A15,'EU2'!$C:$F,MATCH("AWAY",'EU2'!$C$1:$F$1,0),0),"")&amp;IFERROR(VLOOKUP(DU$2&amp;$A15,'EU2'!$D:$E,MATCH("HOME",'EU2'!$D$1:$E$1,0),0),"")&amp;IFERROR(VLOOKUP(DU$2&amp;$A15,'EUC2'!$C:$F,MATCH("AWAY",'EUC2'!$C$1:$F$1,0),0),"")&amp;IFERROR(VLOOKUP(DU$2&amp;$A15,'EUC2'!$D:$E,MATCH("HOME",'EUC2'!$D$1:$E$1,0),0),"")</f>
        <v/>
      </c>
      <c r="DV15" s="25" t="str">
        <f>IFERROR(VLOOKUP(DV$2&amp;$B15,'FPL FIX2'!$N$1:$Q$400,MATCH("HOME",'FPL FIX2'!$N$1:$Q$1,0),0),"")&amp;IFERROR(VLOOKUP(DV$2&amp;$B15,'FPL FIX2'!$O$1:$P$400,MATCH("AWAY",'FPL FIX2'!$O$1:$P$1,0),0),"")&amp;IFERROR(VLOOKUP(DV$2&amp;$A15,'FA2'!$A:$D,MATCH("AWAY",'FA2'!$A$1:$D$1,0),0),"")&amp;IFERROR(VLOOKUP(DV$2&amp;$A15,'FA2'!$B:$C,MATCH("HOME",'FA2'!$B$1:$C$1,0),0),"")&amp;IFERROR(VLOOKUP(DV$2&amp;$A15,'EFL2'!$A:$D,MATCH("AWAY",'EFL2'!$A$1:$D$1,0),0),"")&amp;IFERROR(VLOOKUP(DV$2&amp;$A15,'EFL2'!$B:$C,MATCH("HOME",'EFL2'!$B$1:$C$1,0),0),"")&amp;IFERROR(VLOOKUP(DV$2&amp;$A15,'UCL2'!$C:$F,MATCH("AWAY",'UCL2'!$C$1:$F$1,0),0),"")&amp;IFERROR(VLOOKUP(DV$2&amp;$A15,'UCL2'!$D:$E,MATCH("HOME",'UCL2'!$D$1:$E$1,0),0),"")&amp;IFERROR(VLOOKUP(DV$2&amp;$A15,'EU2'!$C:$F,MATCH("AWAY",'EU2'!$C$1:$F$1,0),0),"")&amp;IFERROR(VLOOKUP(DV$2&amp;$A15,'EU2'!$D:$E,MATCH("HOME",'EU2'!$D$1:$E$1,0),0),"")&amp;IFERROR(VLOOKUP(DV$2&amp;$A15,'EUC2'!$C:$F,MATCH("AWAY",'EUC2'!$C$1:$F$1,0),0),"")&amp;IFERROR(VLOOKUP(DV$2&amp;$A15,'EUC2'!$D:$E,MATCH("HOME",'EUC2'!$D$1:$E$1,0),0),"")</f>
        <v/>
      </c>
      <c r="DW15" s="25" t="str">
        <f>IFERROR(VLOOKUP(DW$2&amp;$B15,'FPL FIX2'!$N$1:$Q$400,MATCH("HOME",'FPL FIX2'!$N$1:$Q$1,0),0),"")&amp;IFERROR(VLOOKUP(DW$2&amp;$B15,'FPL FIX2'!$O$1:$P$400,MATCH("AWAY",'FPL FIX2'!$O$1:$P$1,0),0),"")&amp;IFERROR(VLOOKUP(DW$2&amp;$A15,'FA2'!$A:$D,MATCH("AWAY",'FA2'!$A$1:$D$1,0),0),"")&amp;IFERROR(VLOOKUP(DW$2&amp;$A15,'FA2'!$B:$C,MATCH("HOME",'FA2'!$B$1:$C$1,0),0),"")&amp;IFERROR(VLOOKUP(DW$2&amp;$A15,'EFL2'!$A:$D,MATCH("AWAY",'EFL2'!$A$1:$D$1,0),0),"")&amp;IFERROR(VLOOKUP(DW$2&amp;$A15,'EFL2'!$B:$C,MATCH("HOME",'EFL2'!$B$1:$C$1,0),0),"")&amp;IFERROR(VLOOKUP(DW$2&amp;$A15,'UCL2'!$C:$F,MATCH("AWAY",'UCL2'!$C$1:$F$1,0),0),"")&amp;IFERROR(VLOOKUP(DW$2&amp;$A15,'UCL2'!$D:$E,MATCH("HOME",'UCL2'!$D$1:$E$1,0),0),"")&amp;IFERROR(VLOOKUP(DW$2&amp;$A15,'EU2'!$C:$F,MATCH("AWAY",'EU2'!$C$1:$F$1,0),0),"")&amp;IFERROR(VLOOKUP(DW$2&amp;$A15,'EU2'!$D:$E,MATCH("HOME",'EU2'!$D$1:$E$1,0),0),"")&amp;IFERROR(VLOOKUP(DW$2&amp;$A15,'EUC2'!$C:$F,MATCH("AWAY",'EUC2'!$C$1:$F$1,0),0),"")&amp;IFERROR(VLOOKUP(DW$2&amp;$A15,'EUC2'!$D:$E,MATCH("HOME",'EUC2'!$D$1:$E$1,0),0),"")</f>
        <v/>
      </c>
      <c r="DX15" s="25" t="str">
        <f>IFERROR(VLOOKUP(DX$2&amp;$B15,'FPL FIX2'!$N$1:$Q$400,MATCH("HOME",'FPL FIX2'!$N$1:$Q$1,0),0),"")&amp;IFERROR(VLOOKUP(DX$2&amp;$B15,'FPL FIX2'!$O$1:$P$400,MATCH("AWAY",'FPL FIX2'!$O$1:$P$1,0),0),"")&amp;IFERROR(VLOOKUP(DX$2&amp;$A15,'FA2'!$A:$D,MATCH("AWAY",'FA2'!$A$1:$D$1,0),0),"")&amp;IFERROR(VLOOKUP(DX$2&amp;$A15,'FA2'!$B:$C,MATCH("HOME",'FA2'!$B$1:$C$1,0),0),"")&amp;IFERROR(VLOOKUP(DX$2&amp;$A15,'EFL2'!$A:$D,MATCH("AWAY",'EFL2'!$A$1:$D$1,0),0),"")&amp;IFERROR(VLOOKUP(DX$2&amp;$A15,'EFL2'!$B:$C,MATCH("HOME",'EFL2'!$B$1:$C$1,0),0),"")&amp;IFERROR(VLOOKUP(DX$2&amp;$A15,'UCL2'!$C:$F,MATCH("AWAY",'UCL2'!$C$1:$F$1,0),0),"")&amp;IFERROR(VLOOKUP(DX$2&amp;$A15,'UCL2'!$D:$E,MATCH("HOME",'UCL2'!$D$1:$E$1,0),0),"")&amp;IFERROR(VLOOKUP(DX$2&amp;$A15,'EU2'!$C:$F,MATCH("AWAY",'EU2'!$C$1:$F$1,0),0),"")&amp;IFERROR(VLOOKUP(DX$2&amp;$A15,'EU2'!$D:$E,MATCH("HOME",'EU2'!$D$1:$E$1,0),0),"")&amp;IFERROR(VLOOKUP(DX$2&amp;$A15,'EUC2'!$C:$F,MATCH("AWAY",'EUC2'!$C$1:$F$1,0),0),"")&amp;IFERROR(VLOOKUP(DX$2&amp;$A15,'EUC2'!$D:$E,MATCH("HOME",'EUC2'!$D$1:$E$1,0),0),"")</f>
        <v/>
      </c>
      <c r="DY15" s="25" t="str">
        <f>IFERROR(VLOOKUP(DY$2&amp;$B15,'FPL FIX2'!$N$1:$Q$400,MATCH("HOME",'FPL FIX2'!$N$1:$Q$1,0),0),"")&amp;IFERROR(VLOOKUP(DY$2&amp;$B15,'FPL FIX2'!$O$1:$P$400,MATCH("AWAY",'FPL FIX2'!$O$1:$P$1,0),0),"")&amp;IFERROR(VLOOKUP(DY$2&amp;$A15,'FA2'!$A:$D,MATCH("AWAY",'FA2'!$A$1:$D$1,0),0),"")&amp;IFERROR(VLOOKUP(DY$2&amp;$A15,'FA2'!$B:$C,MATCH("HOME",'FA2'!$B$1:$C$1,0),0),"")&amp;IFERROR(VLOOKUP(DY$2&amp;$A15,'EFL2'!$A:$D,MATCH("AWAY",'EFL2'!$A$1:$D$1,0),0),"")&amp;IFERROR(VLOOKUP(DY$2&amp;$A15,'EFL2'!$B:$C,MATCH("HOME",'EFL2'!$B$1:$C$1,0),0),"")&amp;IFERROR(VLOOKUP(DY$2&amp;$A15,'UCL2'!$C:$F,MATCH("AWAY",'UCL2'!$C$1:$F$1,0),0),"")&amp;IFERROR(VLOOKUP(DY$2&amp;$A15,'UCL2'!$D:$E,MATCH("HOME",'UCL2'!$D$1:$E$1,0),0),"")&amp;IFERROR(VLOOKUP(DY$2&amp;$A15,'EU2'!$C:$F,MATCH("AWAY",'EU2'!$C$1:$F$1,0),0),"")&amp;IFERROR(VLOOKUP(DY$2&amp;$A15,'EU2'!$D:$E,MATCH("HOME",'EU2'!$D$1:$E$1,0),0),"")&amp;IFERROR(VLOOKUP(DY$2&amp;$A15,'EUC2'!$C:$F,MATCH("AWAY",'EUC2'!$C$1:$F$1,0),0),"")&amp;IFERROR(VLOOKUP(DY$2&amp;$A15,'EUC2'!$D:$E,MATCH("HOME",'EUC2'!$D$1:$E$1,0),0),"")</f>
        <v/>
      </c>
      <c r="DZ15" s="25" t="str">
        <f>IFERROR(VLOOKUP(DZ$2&amp;$B15,'FPL FIX2'!$N$1:$Q$400,MATCH("HOME",'FPL FIX2'!$N$1:$Q$1,0),0),"")&amp;IFERROR(VLOOKUP(DZ$2&amp;$B15,'FPL FIX2'!$O$1:$P$400,MATCH("AWAY",'FPL FIX2'!$O$1:$P$1,0),0),"")&amp;IFERROR(VLOOKUP(DZ$2&amp;$A15,'FA2'!$A:$D,MATCH("AWAY",'FA2'!$A$1:$D$1,0),0),"")&amp;IFERROR(VLOOKUP(DZ$2&amp;$A15,'FA2'!$B:$C,MATCH("HOME",'FA2'!$B$1:$C$1,0),0),"")&amp;IFERROR(VLOOKUP(DZ$2&amp;$A15,'EFL2'!$A:$D,MATCH("AWAY",'EFL2'!$A$1:$D$1,0),0),"")&amp;IFERROR(VLOOKUP(DZ$2&amp;$A15,'EFL2'!$B:$C,MATCH("HOME",'EFL2'!$B$1:$C$1,0),0),"")&amp;IFERROR(VLOOKUP(DZ$2&amp;$A15,'UCL2'!$C:$F,MATCH("AWAY",'UCL2'!$C$1:$F$1,0),0),"")&amp;IFERROR(VLOOKUP(DZ$2&amp;$A15,'UCL2'!$D:$E,MATCH("HOME",'UCL2'!$D$1:$E$1,0),0),"")&amp;IFERROR(VLOOKUP(DZ$2&amp;$A15,'EU2'!$C:$F,MATCH("AWAY",'EU2'!$C$1:$F$1,0),0),"")&amp;IFERROR(VLOOKUP(DZ$2&amp;$A15,'EU2'!$D:$E,MATCH("HOME",'EU2'!$D$1:$E$1,0),0),"")&amp;IFERROR(VLOOKUP(DZ$2&amp;$A15,'EUC2'!$C:$F,MATCH("AWAY",'EUC2'!$C$1:$F$1,0),0),"")&amp;IFERROR(VLOOKUP(DZ$2&amp;$A15,'EUC2'!$D:$E,MATCH("HOME",'EUC2'!$D$1:$E$1,0),0),"")</f>
        <v/>
      </c>
      <c r="EA15" s="25" t="str">
        <f>IFERROR(VLOOKUP(EA$2&amp;$B15,'FPL FIX2'!$N$1:$Q$400,MATCH("HOME",'FPL FIX2'!$N$1:$Q$1,0),0),"")&amp;IFERROR(VLOOKUP(EA$2&amp;$B15,'FPL FIX2'!$O$1:$P$400,MATCH("AWAY",'FPL FIX2'!$O$1:$P$1,0),0),"")&amp;IFERROR(VLOOKUP(EA$2&amp;$A15,'FA2'!$A:$D,MATCH("AWAY",'FA2'!$A$1:$D$1,0),0),"")&amp;IFERROR(VLOOKUP(EA$2&amp;$A15,'FA2'!$B:$C,MATCH("HOME",'FA2'!$B$1:$C$1,0),0),"")&amp;IFERROR(VLOOKUP(EA$2&amp;$A15,'EFL2'!$A:$D,MATCH("AWAY",'EFL2'!$A$1:$D$1,0),0),"")&amp;IFERROR(VLOOKUP(EA$2&amp;$A15,'EFL2'!$B:$C,MATCH("HOME",'EFL2'!$B$1:$C$1,0),0),"")&amp;IFERROR(VLOOKUP(EA$2&amp;$A15,'UCL2'!$C:$F,MATCH("AWAY",'UCL2'!$C$1:$F$1,0),0),"")&amp;IFERROR(VLOOKUP(EA$2&amp;$A15,'UCL2'!$D:$E,MATCH("HOME",'UCL2'!$D$1:$E$1,0),0),"")&amp;IFERROR(VLOOKUP(EA$2&amp;$A15,'EU2'!$C:$F,MATCH("AWAY",'EU2'!$C$1:$F$1,0),0),"")&amp;IFERROR(VLOOKUP(EA$2&amp;$A15,'EU2'!$D:$E,MATCH("HOME",'EU2'!$D$1:$E$1,0),0),"")&amp;IFERROR(VLOOKUP(EA$2&amp;$A15,'EUC2'!$C:$F,MATCH("AWAY",'EUC2'!$C$1:$F$1,0),0),"")&amp;IFERROR(VLOOKUP(EA$2&amp;$A15,'EUC2'!$D:$E,MATCH("HOME",'EUC2'!$D$1:$E$1,0),0),"")</f>
        <v/>
      </c>
      <c r="EB15" s="25" t="str">
        <f>IFERROR(VLOOKUP(EB$2&amp;$B15,'FPL FIX2'!$N$1:$Q$400,MATCH("HOME",'FPL FIX2'!$N$1:$Q$1,0),0),"")&amp;IFERROR(VLOOKUP(EB$2&amp;$B15,'FPL FIX2'!$O$1:$P$400,MATCH("AWAY",'FPL FIX2'!$O$1:$P$1,0),0),"")&amp;IFERROR(VLOOKUP(EB$2&amp;$A15,'FA2'!$A:$D,MATCH("AWAY",'FA2'!$A$1:$D$1,0),0),"")&amp;IFERROR(VLOOKUP(EB$2&amp;$A15,'FA2'!$B:$C,MATCH("HOME",'FA2'!$B$1:$C$1,0),0),"")&amp;IFERROR(VLOOKUP(EB$2&amp;$A15,'EFL2'!$A:$D,MATCH("AWAY",'EFL2'!$A$1:$D$1,0),0),"")&amp;IFERROR(VLOOKUP(EB$2&amp;$A15,'EFL2'!$B:$C,MATCH("HOME",'EFL2'!$B$1:$C$1,0),0),"")&amp;IFERROR(VLOOKUP(EB$2&amp;$A15,'UCL2'!$C:$F,MATCH("AWAY",'UCL2'!$C$1:$F$1,0),0),"")&amp;IFERROR(VLOOKUP(EB$2&amp;$A15,'UCL2'!$D:$E,MATCH("HOME",'UCL2'!$D$1:$E$1,0),0),"")&amp;IFERROR(VLOOKUP(EB$2&amp;$A15,'EU2'!$C:$F,MATCH("AWAY",'EU2'!$C$1:$F$1,0),0),"")&amp;IFERROR(VLOOKUP(EB$2&amp;$A15,'EU2'!$D:$E,MATCH("HOME",'EU2'!$D$1:$E$1,0),0),"")&amp;IFERROR(VLOOKUP(EB$2&amp;$A15,'EUC2'!$C:$F,MATCH("AWAY",'EUC2'!$C$1:$F$1,0),0),"")&amp;IFERROR(VLOOKUP(EB$2&amp;$A15,'EUC2'!$D:$E,MATCH("HOME",'EUC2'!$D$1:$E$1,0),0),"")</f>
        <v/>
      </c>
      <c r="EC15" s="25" t="str">
        <f>IFERROR(VLOOKUP(EC$2&amp;$B15,'FPL FIX2'!$N$1:$Q$400,MATCH("HOME",'FPL FIX2'!$N$1:$Q$1,0),0),"")&amp;IFERROR(VLOOKUP(EC$2&amp;$B15,'FPL FIX2'!$O$1:$P$400,MATCH("AWAY",'FPL FIX2'!$O$1:$P$1,0),0),"")&amp;IFERROR(VLOOKUP(EC$2&amp;$A15,'FA2'!$A:$D,MATCH("AWAY",'FA2'!$A$1:$D$1,0),0),"")&amp;IFERROR(VLOOKUP(EC$2&amp;$A15,'FA2'!$B:$C,MATCH("HOME",'FA2'!$B$1:$C$1,0),0),"")&amp;IFERROR(VLOOKUP(EC$2&amp;$A15,'EFL2'!$A:$D,MATCH("AWAY",'EFL2'!$A$1:$D$1,0),0),"")&amp;IFERROR(VLOOKUP(EC$2&amp;$A15,'EFL2'!$B:$C,MATCH("HOME",'EFL2'!$B$1:$C$1,0),0),"")&amp;IFERROR(VLOOKUP(EC$2&amp;$A15,'UCL2'!$C:$F,MATCH("AWAY",'UCL2'!$C$1:$F$1,0),0),"")&amp;IFERROR(VLOOKUP(EC$2&amp;$A15,'UCL2'!$D:$E,MATCH("HOME",'UCL2'!$D$1:$E$1,0),0),"")&amp;IFERROR(VLOOKUP(EC$2&amp;$A15,'EU2'!$C:$F,MATCH("AWAY",'EU2'!$C$1:$F$1,0),0),"")&amp;IFERROR(VLOOKUP(EC$2&amp;$A15,'EU2'!$D:$E,MATCH("HOME",'EU2'!$D$1:$E$1,0),0),"")&amp;IFERROR(VLOOKUP(EC$2&amp;$A15,'EUC2'!$C:$F,MATCH("AWAY",'EUC2'!$C$1:$F$1,0),0),"")&amp;IFERROR(VLOOKUP(EC$2&amp;$A15,'EUC2'!$D:$E,MATCH("HOME",'EUC2'!$D$1:$E$1,0),0),"")</f>
        <v/>
      </c>
      <c r="ED15" s="25" t="str">
        <f>IFERROR(VLOOKUP(ED$2&amp;$B15,'FPL FIX2'!$N$1:$Q$400,MATCH("HOME",'FPL FIX2'!$N$1:$Q$1,0),0),"")&amp;IFERROR(VLOOKUP(ED$2&amp;$B15,'FPL FIX2'!$O$1:$P$400,MATCH("AWAY",'FPL FIX2'!$O$1:$P$1,0),0),"")&amp;IFERROR(VLOOKUP(ED$2&amp;$A15,'FA2'!$A:$D,MATCH("AWAY",'FA2'!$A$1:$D$1,0),0),"")&amp;IFERROR(VLOOKUP(ED$2&amp;$A15,'FA2'!$B:$C,MATCH("HOME",'FA2'!$B$1:$C$1,0),0),"")&amp;IFERROR(VLOOKUP(ED$2&amp;$A15,'EFL2'!$A:$D,MATCH("AWAY",'EFL2'!$A$1:$D$1,0),0),"")&amp;IFERROR(VLOOKUP(ED$2&amp;$A15,'EFL2'!$B:$C,MATCH("HOME",'EFL2'!$B$1:$C$1,0),0),"")&amp;IFERROR(VLOOKUP(ED$2&amp;$A15,'UCL2'!$C:$F,MATCH("AWAY",'UCL2'!$C$1:$F$1,0),0),"")&amp;IFERROR(VLOOKUP(ED$2&amp;$A15,'UCL2'!$D:$E,MATCH("HOME",'UCL2'!$D$1:$E$1,0),0),"")&amp;IFERROR(VLOOKUP(ED$2&amp;$A15,'EU2'!$C:$F,MATCH("AWAY",'EU2'!$C$1:$F$1,0),0),"")&amp;IFERROR(VLOOKUP(ED$2&amp;$A15,'EU2'!$D:$E,MATCH("HOME",'EU2'!$D$1:$E$1,0),0),"")&amp;IFERROR(VLOOKUP(ED$2&amp;$A15,'EUC2'!$C:$F,MATCH("AWAY",'EUC2'!$C$1:$F$1,0),0),"")&amp;IFERROR(VLOOKUP(ED$2&amp;$A15,'EUC2'!$D:$E,MATCH("HOME",'EUC2'!$D$1:$E$1,0),0),"")</f>
        <v/>
      </c>
      <c r="EE15" s="25" t="str">
        <f>IFERROR(VLOOKUP(EE$2&amp;$B15,'FPL FIX2'!$N$1:$Q$400,MATCH("HOME",'FPL FIX2'!$N$1:$Q$1,0),0),"")&amp;IFERROR(VLOOKUP(EE$2&amp;$B15,'FPL FIX2'!$O$1:$P$400,MATCH("AWAY",'FPL FIX2'!$O$1:$P$1,0),0),"")&amp;IFERROR(VLOOKUP(EE$2&amp;$A15,'FA2'!$A:$D,MATCH("AWAY",'FA2'!$A$1:$D$1,0),0),"")&amp;IFERROR(VLOOKUP(EE$2&amp;$A15,'FA2'!$B:$C,MATCH("HOME",'FA2'!$B$1:$C$1,0),0),"")&amp;IFERROR(VLOOKUP(EE$2&amp;$A15,'EFL2'!$A:$D,MATCH("AWAY",'EFL2'!$A$1:$D$1,0),0),"")&amp;IFERROR(VLOOKUP(EE$2&amp;$A15,'EFL2'!$B:$C,MATCH("HOME",'EFL2'!$B$1:$C$1,0),0),"")&amp;IFERROR(VLOOKUP(EE$2&amp;$A15,'UCL2'!$C:$F,MATCH("AWAY",'UCL2'!$C$1:$F$1,0),0),"")&amp;IFERROR(VLOOKUP(EE$2&amp;$A15,'UCL2'!$D:$E,MATCH("HOME",'UCL2'!$D$1:$E$1,0),0),"")&amp;IFERROR(VLOOKUP(EE$2&amp;$A15,'EU2'!$C:$F,MATCH("AWAY",'EU2'!$C$1:$F$1,0),0),"")&amp;IFERROR(VLOOKUP(EE$2&amp;$A15,'EU2'!$D:$E,MATCH("HOME",'EU2'!$D$1:$E$1,0),0),"")&amp;IFERROR(VLOOKUP(EE$2&amp;$A15,'EUC2'!$C:$F,MATCH("AWAY",'EUC2'!$C$1:$F$1,0),0),"")&amp;IFERROR(VLOOKUP(EE$2&amp;$A15,'EUC2'!$D:$E,MATCH("HOME",'EUC2'!$D$1:$E$1,0),0),"")</f>
        <v/>
      </c>
      <c r="EF15" s="25" t="str">
        <f>IFERROR(VLOOKUP(EF$2&amp;$B15,'FPL FIX2'!$N$1:$Q$400,MATCH("HOME",'FPL FIX2'!$N$1:$Q$1,0),0),"")&amp;IFERROR(VLOOKUP(EF$2&amp;$B15,'FPL FIX2'!$O$1:$P$400,MATCH("AWAY",'FPL FIX2'!$O$1:$P$1,0),0),"")&amp;IFERROR(VLOOKUP(EF$2&amp;$A15,'FA2'!$A:$D,MATCH("AWAY",'FA2'!$A$1:$D$1,0),0),"")&amp;IFERROR(VLOOKUP(EF$2&amp;$A15,'FA2'!$B:$C,MATCH("HOME",'FA2'!$B$1:$C$1,0),0),"")&amp;IFERROR(VLOOKUP(EF$2&amp;$A15,'EFL2'!$A:$D,MATCH("AWAY",'EFL2'!$A$1:$D$1,0),0),"")&amp;IFERROR(VLOOKUP(EF$2&amp;$A15,'EFL2'!$B:$C,MATCH("HOME",'EFL2'!$B$1:$C$1,0),0),"")&amp;IFERROR(VLOOKUP(EF$2&amp;$A15,'UCL2'!$C:$F,MATCH("AWAY",'UCL2'!$C$1:$F$1,0),0),"")&amp;IFERROR(VLOOKUP(EF$2&amp;$A15,'UCL2'!$D:$E,MATCH("HOME",'UCL2'!$D$1:$E$1,0),0),"")&amp;IFERROR(VLOOKUP(EF$2&amp;$A15,'EU2'!$C:$F,MATCH("AWAY",'EU2'!$C$1:$F$1,0),0),"")&amp;IFERROR(VLOOKUP(EF$2&amp;$A15,'EU2'!$D:$E,MATCH("HOME",'EU2'!$D$1:$E$1,0),0),"")&amp;IFERROR(VLOOKUP(EF$2&amp;$A15,'EUC2'!$C:$F,MATCH("AWAY",'EUC2'!$C$1:$F$1,0),0),"")&amp;IFERROR(VLOOKUP(EF$2&amp;$A15,'EUC2'!$D:$E,MATCH("HOME",'EUC2'!$D$1:$E$1,0),0),"")</f>
        <v/>
      </c>
      <c r="EG15" s="25" t="str">
        <f>IFERROR(VLOOKUP(EG$2&amp;$B15,'FPL FIX2'!$N$1:$Q$400,MATCH("HOME",'FPL FIX2'!$N$1:$Q$1,0),0),"")&amp;IFERROR(VLOOKUP(EG$2&amp;$B15,'FPL FIX2'!$O$1:$P$400,MATCH("AWAY",'FPL FIX2'!$O$1:$P$1,0),0),"")&amp;IFERROR(VLOOKUP(EG$2&amp;$A15,'FA2'!$A:$D,MATCH("AWAY",'FA2'!$A$1:$D$1,0),0),"")&amp;IFERROR(VLOOKUP(EG$2&amp;$A15,'FA2'!$B:$C,MATCH("HOME",'FA2'!$B$1:$C$1,0),0),"")&amp;IFERROR(VLOOKUP(EG$2&amp;$A15,'EFL2'!$A:$D,MATCH("AWAY",'EFL2'!$A$1:$D$1,0),0),"")&amp;IFERROR(VLOOKUP(EG$2&amp;$A15,'EFL2'!$B:$C,MATCH("HOME",'EFL2'!$B$1:$C$1,0),0),"")&amp;IFERROR(VLOOKUP(EG$2&amp;$A15,'UCL2'!$C:$F,MATCH("AWAY",'UCL2'!$C$1:$F$1,0),0),"")&amp;IFERROR(VLOOKUP(EG$2&amp;$A15,'UCL2'!$D:$E,MATCH("HOME",'UCL2'!$D$1:$E$1,0),0),"")&amp;IFERROR(VLOOKUP(EG$2&amp;$A15,'EU2'!$C:$F,MATCH("AWAY",'EU2'!$C$1:$F$1,0),0),"")&amp;IFERROR(VLOOKUP(EG$2&amp;$A15,'EU2'!$D:$E,MATCH("HOME",'EU2'!$D$1:$E$1,0),0),"")&amp;IFERROR(VLOOKUP(EG$2&amp;$A15,'EUC2'!$C:$F,MATCH("AWAY",'EUC2'!$C$1:$F$1,0),0),"")&amp;IFERROR(VLOOKUP(EG$2&amp;$A15,'EUC2'!$D:$E,MATCH("HOME",'EUC2'!$D$1:$E$1,0),0),"")</f>
        <v/>
      </c>
      <c r="EH15" s="25" t="str">
        <f>IFERROR(VLOOKUP(EH$2&amp;$B15,'FPL FIX2'!$N$1:$Q$400,MATCH("HOME",'FPL FIX2'!$N$1:$Q$1,0),0),"")&amp;IFERROR(VLOOKUP(EH$2&amp;$B15,'FPL FIX2'!$O$1:$P$400,MATCH("AWAY",'FPL FIX2'!$O$1:$P$1,0),0),"")&amp;IFERROR(VLOOKUP(EH$2&amp;$A15,'FA2'!$A:$D,MATCH("AWAY",'FA2'!$A$1:$D$1,0),0),"")&amp;IFERROR(VLOOKUP(EH$2&amp;$A15,'FA2'!$B:$C,MATCH("HOME",'FA2'!$B$1:$C$1,0),0),"")&amp;IFERROR(VLOOKUP(EH$2&amp;$A15,'EFL2'!$A:$D,MATCH("AWAY",'EFL2'!$A$1:$D$1,0),0),"")&amp;IFERROR(VLOOKUP(EH$2&amp;$A15,'EFL2'!$B:$C,MATCH("HOME",'EFL2'!$B$1:$C$1,0),0),"")&amp;IFERROR(VLOOKUP(EH$2&amp;$A15,'UCL2'!$C:$F,MATCH("AWAY",'UCL2'!$C$1:$F$1,0),0),"")&amp;IFERROR(VLOOKUP(EH$2&amp;$A15,'UCL2'!$D:$E,MATCH("HOME",'UCL2'!$D$1:$E$1,0),0),"")&amp;IFERROR(VLOOKUP(EH$2&amp;$A15,'EU2'!$C:$F,MATCH("AWAY",'EU2'!$C$1:$F$1,0),0),"")&amp;IFERROR(VLOOKUP(EH$2&amp;$A15,'EU2'!$D:$E,MATCH("HOME",'EU2'!$D$1:$E$1,0),0),"")&amp;IFERROR(VLOOKUP(EH$2&amp;$A15,'EUC2'!$C:$F,MATCH("AWAY",'EUC2'!$C$1:$F$1,0),0),"")&amp;IFERROR(VLOOKUP(EH$2&amp;$A15,'EUC2'!$D:$E,MATCH("HOME",'EUC2'!$D$1:$E$1,0),0),"")</f>
        <v/>
      </c>
      <c r="EI15" s="25" t="str">
        <f>IFERROR(VLOOKUP(EI$2&amp;$B15,'FPL FIX2'!$N$1:$Q$400,MATCH("HOME",'FPL FIX2'!$N$1:$Q$1,0),0),"")&amp;IFERROR(VLOOKUP(EI$2&amp;$B15,'FPL FIX2'!$O$1:$P$400,MATCH("AWAY",'FPL FIX2'!$O$1:$P$1,0),0),"")&amp;IFERROR(VLOOKUP(EI$2&amp;$A15,'FA2'!$A:$D,MATCH("AWAY",'FA2'!$A$1:$D$1,0),0),"")&amp;IFERROR(VLOOKUP(EI$2&amp;$A15,'FA2'!$B:$C,MATCH("HOME",'FA2'!$B$1:$C$1,0),0),"")&amp;IFERROR(VLOOKUP(EI$2&amp;$A15,'EFL2'!$A:$D,MATCH("AWAY",'EFL2'!$A$1:$D$1,0),0),"")&amp;IFERROR(VLOOKUP(EI$2&amp;$A15,'EFL2'!$B:$C,MATCH("HOME",'EFL2'!$B$1:$C$1,0),0),"")&amp;IFERROR(VLOOKUP(EI$2&amp;$A15,'UCL2'!$C:$F,MATCH("AWAY",'UCL2'!$C$1:$F$1,0),0),"")&amp;IFERROR(VLOOKUP(EI$2&amp;$A15,'UCL2'!$D:$E,MATCH("HOME",'UCL2'!$D$1:$E$1,0),0),"")&amp;IFERROR(VLOOKUP(EI$2&amp;$A15,'EU2'!$C:$F,MATCH("AWAY",'EU2'!$C$1:$F$1,0),0),"")&amp;IFERROR(VLOOKUP(EI$2&amp;$A15,'EU2'!$D:$E,MATCH("HOME",'EU2'!$D$1:$E$1,0),0),"")&amp;IFERROR(VLOOKUP(EI$2&amp;$A15,'EUC2'!$C:$F,MATCH("AWAY",'EUC2'!$C$1:$F$1,0),0),"")&amp;IFERROR(VLOOKUP(EI$2&amp;$A15,'EUC2'!$D:$E,MATCH("HOME",'EUC2'!$D$1:$E$1,0),0),"")</f>
        <v/>
      </c>
      <c r="EJ15" s="25" t="str">
        <f>IFERROR(VLOOKUP(EJ$2&amp;$B15,'FPL FIX2'!$N$1:$Q$400,MATCH("HOME",'FPL FIX2'!$N$1:$Q$1,0),0),"")&amp;IFERROR(VLOOKUP(EJ$2&amp;$B15,'FPL FIX2'!$O$1:$P$400,MATCH("AWAY",'FPL FIX2'!$O$1:$P$1,0),0),"")&amp;IFERROR(VLOOKUP(EJ$2&amp;$A15,'FA2'!$A:$D,MATCH("AWAY",'FA2'!$A$1:$D$1,0),0),"")&amp;IFERROR(VLOOKUP(EJ$2&amp;$A15,'FA2'!$B:$C,MATCH("HOME",'FA2'!$B$1:$C$1,0),0),"")&amp;IFERROR(VLOOKUP(EJ$2&amp;$A15,'EFL2'!$A:$D,MATCH("AWAY",'EFL2'!$A$1:$D$1,0),0),"")&amp;IFERROR(VLOOKUP(EJ$2&amp;$A15,'EFL2'!$B:$C,MATCH("HOME",'EFL2'!$B$1:$C$1,0),0),"")&amp;IFERROR(VLOOKUP(EJ$2&amp;$A15,'UCL2'!$C:$F,MATCH("AWAY",'UCL2'!$C$1:$F$1,0),0),"")&amp;IFERROR(VLOOKUP(EJ$2&amp;$A15,'UCL2'!$D:$E,MATCH("HOME",'UCL2'!$D$1:$E$1,0),0),"")&amp;IFERROR(VLOOKUP(EJ$2&amp;$A15,'EU2'!$C:$F,MATCH("AWAY",'EU2'!$C$1:$F$1,0),0),"")&amp;IFERROR(VLOOKUP(EJ$2&amp;$A15,'EU2'!$D:$E,MATCH("HOME",'EU2'!$D$1:$E$1,0),0),"")&amp;IFERROR(VLOOKUP(EJ$2&amp;$A15,'EUC2'!$C:$F,MATCH("AWAY",'EUC2'!$C$1:$F$1,0),0),"")&amp;IFERROR(VLOOKUP(EJ$2&amp;$A15,'EUC2'!$D:$E,MATCH("HOME",'EUC2'!$D$1:$E$1,0),0),"")</f>
        <v/>
      </c>
      <c r="EK15" s="25" t="str">
        <f>IFERROR(VLOOKUP(EK$2&amp;$B15,'FPL FIX2'!$N$1:$Q$400,MATCH("HOME",'FPL FIX2'!$N$1:$Q$1,0),0),"")&amp;IFERROR(VLOOKUP(EK$2&amp;$B15,'FPL FIX2'!$O$1:$P$400,MATCH("AWAY",'FPL FIX2'!$O$1:$P$1,0),0),"")&amp;IFERROR(VLOOKUP(EK$2&amp;$A15,'FA2'!$A:$D,MATCH("AWAY",'FA2'!$A$1:$D$1,0),0),"")&amp;IFERROR(VLOOKUP(EK$2&amp;$A15,'FA2'!$B:$C,MATCH("HOME",'FA2'!$B$1:$C$1,0),0),"")&amp;IFERROR(VLOOKUP(EK$2&amp;$A15,'EFL2'!$A:$D,MATCH("AWAY",'EFL2'!$A$1:$D$1,0),0),"")&amp;IFERROR(VLOOKUP(EK$2&amp;$A15,'EFL2'!$B:$C,MATCH("HOME",'EFL2'!$B$1:$C$1,0),0),"")&amp;IFERROR(VLOOKUP(EK$2&amp;$A15,'UCL2'!$C:$F,MATCH("AWAY",'UCL2'!$C$1:$F$1,0),0),"")&amp;IFERROR(VLOOKUP(EK$2&amp;$A15,'UCL2'!$D:$E,MATCH("HOME",'UCL2'!$D$1:$E$1,0),0),"")&amp;IFERROR(VLOOKUP(EK$2&amp;$A15,'EU2'!$C:$F,MATCH("AWAY",'EU2'!$C$1:$F$1,0),0),"")&amp;IFERROR(VLOOKUP(EK$2&amp;$A15,'EU2'!$D:$E,MATCH("HOME",'EU2'!$D$1:$E$1,0),0),"")&amp;IFERROR(VLOOKUP(EK$2&amp;$A15,'EUC2'!$C:$F,MATCH("AWAY",'EUC2'!$C$1:$F$1,0),0),"")&amp;IFERROR(VLOOKUP(EK$2&amp;$A15,'EUC2'!$D:$E,MATCH("HOME",'EUC2'!$D$1:$E$1,0),0),"")</f>
        <v/>
      </c>
      <c r="EL15" s="25" t="str">
        <f>IFERROR(VLOOKUP(EL$2&amp;$B15,'FPL FIX2'!$N$1:$Q$400,MATCH("HOME",'FPL FIX2'!$N$1:$Q$1,0),0),"")&amp;IFERROR(VLOOKUP(EL$2&amp;$B15,'FPL FIX2'!$O$1:$P$400,MATCH("AWAY",'FPL FIX2'!$O$1:$P$1,0),0),"")&amp;IFERROR(VLOOKUP(EL$2&amp;$A15,'FA2'!$A:$D,MATCH("AWAY",'FA2'!$A$1:$D$1,0),0),"")&amp;IFERROR(VLOOKUP(EL$2&amp;$A15,'FA2'!$B:$C,MATCH("HOME",'FA2'!$B$1:$C$1,0),0),"")&amp;IFERROR(VLOOKUP(EL$2&amp;$A15,'EFL2'!$A:$D,MATCH("AWAY",'EFL2'!$A$1:$D$1,0),0),"")&amp;IFERROR(VLOOKUP(EL$2&amp;$A15,'EFL2'!$B:$C,MATCH("HOME",'EFL2'!$B$1:$C$1,0),0),"")&amp;IFERROR(VLOOKUP(EL$2&amp;$A15,'UCL2'!$C:$F,MATCH("AWAY",'UCL2'!$C$1:$F$1,0),0),"")&amp;IFERROR(VLOOKUP(EL$2&amp;$A15,'UCL2'!$D:$E,MATCH("HOME",'UCL2'!$D$1:$E$1,0),0),"")&amp;IFERROR(VLOOKUP(EL$2&amp;$A15,'EU2'!$C:$F,MATCH("AWAY",'EU2'!$C$1:$F$1,0),0),"")&amp;IFERROR(VLOOKUP(EL$2&amp;$A15,'EU2'!$D:$E,MATCH("HOME",'EU2'!$D$1:$E$1,0),0),"")&amp;IFERROR(VLOOKUP(EL$2&amp;$A15,'EUC2'!$C:$F,MATCH("AWAY",'EUC2'!$C$1:$F$1,0),0),"")&amp;IFERROR(VLOOKUP(EL$2&amp;$A15,'EUC2'!$D:$E,MATCH("HOME",'EUC2'!$D$1:$E$1,0),0),"")</f>
        <v/>
      </c>
      <c r="EM15" s="25" t="str">
        <f>IFERROR(VLOOKUP(EM$2&amp;$B15,'FPL FIX2'!$N$1:$Q$400,MATCH("HOME",'FPL FIX2'!$N$1:$Q$1,0),0),"")&amp;IFERROR(VLOOKUP(EM$2&amp;$B15,'FPL FIX2'!$O$1:$P$400,MATCH("AWAY",'FPL FIX2'!$O$1:$P$1,0),0),"")&amp;IFERROR(VLOOKUP(EM$2&amp;$A15,'FA2'!$A:$D,MATCH("AWAY",'FA2'!$A$1:$D$1,0),0),"")&amp;IFERROR(VLOOKUP(EM$2&amp;$A15,'FA2'!$B:$C,MATCH("HOME",'FA2'!$B$1:$C$1,0),0),"")&amp;IFERROR(VLOOKUP(EM$2&amp;$A15,'EFL2'!$A:$D,MATCH("AWAY",'EFL2'!$A$1:$D$1,0),0),"")&amp;IFERROR(VLOOKUP(EM$2&amp;$A15,'EFL2'!$B:$C,MATCH("HOME",'EFL2'!$B$1:$C$1,0),0),"")&amp;IFERROR(VLOOKUP(EM$2&amp;$A15,'UCL2'!$C:$F,MATCH("AWAY",'UCL2'!$C$1:$F$1,0),0),"")&amp;IFERROR(VLOOKUP(EM$2&amp;$A15,'UCL2'!$D:$E,MATCH("HOME",'UCL2'!$D$1:$E$1,0),0),"")&amp;IFERROR(VLOOKUP(EM$2&amp;$A15,'EU2'!$C:$F,MATCH("AWAY",'EU2'!$C$1:$F$1,0),0),"")&amp;IFERROR(VLOOKUP(EM$2&amp;$A15,'EU2'!$D:$E,MATCH("HOME",'EU2'!$D$1:$E$1,0),0),"")&amp;IFERROR(VLOOKUP(EM$2&amp;$A15,'EUC2'!$C:$F,MATCH("AWAY",'EUC2'!$C$1:$F$1,0),0),"")&amp;IFERROR(VLOOKUP(EM$2&amp;$A15,'EUC2'!$D:$E,MATCH("HOME",'EUC2'!$D$1:$E$1,0),0),"")</f>
        <v/>
      </c>
      <c r="EN15" s="25" t="str">
        <f>IFERROR(VLOOKUP(EN$2&amp;$B15,'FPL FIX2'!$N$1:$Q$400,MATCH("HOME",'FPL FIX2'!$N$1:$Q$1,0),0),"")&amp;IFERROR(VLOOKUP(EN$2&amp;$B15,'FPL FIX2'!$O$1:$P$400,MATCH("AWAY",'FPL FIX2'!$O$1:$P$1,0),0),"")&amp;IFERROR(VLOOKUP(EN$2&amp;$A15,'FA2'!$A:$D,MATCH("AWAY",'FA2'!$A$1:$D$1,0),0),"")&amp;IFERROR(VLOOKUP(EN$2&amp;$A15,'FA2'!$B:$C,MATCH("HOME",'FA2'!$B$1:$C$1,0),0),"")&amp;IFERROR(VLOOKUP(EN$2&amp;$A15,'EFL2'!$A:$D,MATCH("AWAY",'EFL2'!$A$1:$D$1,0),0),"")&amp;IFERROR(VLOOKUP(EN$2&amp;$A15,'EFL2'!$B:$C,MATCH("HOME",'EFL2'!$B$1:$C$1,0),0),"")&amp;IFERROR(VLOOKUP(EN$2&amp;$A15,'UCL2'!$C:$F,MATCH("AWAY",'UCL2'!$C$1:$F$1,0),0),"")&amp;IFERROR(VLOOKUP(EN$2&amp;$A15,'UCL2'!$D:$E,MATCH("HOME",'UCL2'!$D$1:$E$1,0),0),"")&amp;IFERROR(VLOOKUP(EN$2&amp;$A15,'EU2'!$C:$F,MATCH("AWAY",'EU2'!$C$1:$F$1,0),0),"")&amp;IFERROR(VLOOKUP(EN$2&amp;$A15,'EU2'!$D:$E,MATCH("HOME",'EU2'!$D$1:$E$1,0),0),"")&amp;IFERROR(VLOOKUP(EN$2&amp;$A15,'EUC2'!$C:$F,MATCH("AWAY",'EUC2'!$C$1:$F$1,0),0),"")&amp;IFERROR(VLOOKUP(EN$2&amp;$A15,'EUC2'!$D:$E,MATCH("HOME",'EUC2'!$D$1:$E$1,0),0),"")</f>
        <v/>
      </c>
      <c r="EO15" s="25" t="str">
        <f>IFERROR(VLOOKUP(EO$2&amp;$B15,'FPL FIX2'!$N$1:$Q$400,MATCH("HOME",'FPL FIX2'!$N$1:$Q$1,0),0),"")&amp;IFERROR(VLOOKUP(EO$2&amp;$B15,'FPL FIX2'!$O$1:$P$400,MATCH("AWAY",'FPL FIX2'!$O$1:$P$1,0),0),"")&amp;IFERROR(VLOOKUP(EO$2&amp;$A15,'FA2'!$A:$D,MATCH("AWAY",'FA2'!$A$1:$D$1,0),0),"")&amp;IFERROR(VLOOKUP(EO$2&amp;$A15,'FA2'!$B:$C,MATCH("HOME",'FA2'!$B$1:$C$1,0),0),"")&amp;IFERROR(VLOOKUP(EO$2&amp;$A15,'EFL2'!$A:$D,MATCH("AWAY",'EFL2'!$A$1:$D$1,0),0),"")&amp;IFERROR(VLOOKUP(EO$2&amp;$A15,'EFL2'!$B:$C,MATCH("HOME",'EFL2'!$B$1:$C$1,0),0),"")&amp;IFERROR(VLOOKUP(EO$2&amp;$A15,'UCL2'!$C:$F,MATCH("AWAY",'UCL2'!$C$1:$F$1,0),0),"")&amp;IFERROR(VLOOKUP(EO$2&amp;$A15,'UCL2'!$D:$E,MATCH("HOME",'UCL2'!$D$1:$E$1,0),0),"")&amp;IFERROR(VLOOKUP(EO$2&amp;$A15,'EU2'!$C:$F,MATCH("AWAY",'EU2'!$C$1:$F$1,0),0),"")&amp;IFERROR(VLOOKUP(EO$2&amp;$A15,'EU2'!$D:$E,MATCH("HOME",'EU2'!$D$1:$E$1,0),0),"")&amp;IFERROR(VLOOKUP(EO$2&amp;$A15,'EUC2'!$C:$F,MATCH("AWAY",'EUC2'!$C$1:$F$1,0),0),"")&amp;IFERROR(VLOOKUP(EO$2&amp;$A15,'EUC2'!$D:$E,MATCH("HOME",'EUC2'!$D$1:$E$1,0),0),"")</f>
        <v/>
      </c>
      <c r="EP15" s="25" t="str">
        <f>IFERROR(VLOOKUP(EP$2&amp;$B15,'FPL FIX2'!$N$1:$Q$400,MATCH("HOME",'FPL FIX2'!$N$1:$Q$1,0),0),"")&amp;IFERROR(VLOOKUP(EP$2&amp;$B15,'FPL FIX2'!$O$1:$P$400,MATCH("AWAY",'FPL FIX2'!$O$1:$P$1,0),0),"")&amp;IFERROR(VLOOKUP(EP$2&amp;$A15,'FA2'!$A:$D,MATCH("AWAY",'FA2'!$A$1:$D$1,0),0),"")&amp;IFERROR(VLOOKUP(EP$2&amp;$A15,'FA2'!$B:$C,MATCH("HOME",'FA2'!$B$1:$C$1,0),0),"")&amp;IFERROR(VLOOKUP(EP$2&amp;$A15,'EFL2'!$A:$D,MATCH("AWAY",'EFL2'!$A$1:$D$1,0),0),"")&amp;IFERROR(VLOOKUP(EP$2&amp;$A15,'EFL2'!$B:$C,MATCH("HOME",'EFL2'!$B$1:$C$1,0),0),"")&amp;IFERROR(VLOOKUP(EP$2&amp;$A15,'UCL2'!$C:$F,MATCH("AWAY",'UCL2'!$C$1:$F$1,0),0),"")&amp;IFERROR(VLOOKUP(EP$2&amp;$A15,'UCL2'!$D:$E,MATCH("HOME",'UCL2'!$D$1:$E$1,0),0),"")&amp;IFERROR(VLOOKUP(EP$2&amp;$A15,'EU2'!$C:$F,MATCH("AWAY",'EU2'!$C$1:$F$1,0),0),"")&amp;IFERROR(VLOOKUP(EP$2&amp;$A15,'EU2'!$D:$E,MATCH("HOME",'EU2'!$D$1:$E$1,0),0),"")&amp;IFERROR(VLOOKUP(EP$2&amp;$A15,'EUC2'!$C:$F,MATCH("AWAY",'EUC2'!$C$1:$F$1,0),0),"")&amp;IFERROR(VLOOKUP(EP$2&amp;$A15,'EUC2'!$D:$E,MATCH("HOME",'EUC2'!$D$1:$E$1,0),0),"")</f>
        <v>Manchester City</v>
      </c>
      <c r="EQ15" s="25" t="str">
        <f>IFERROR(VLOOKUP(EQ$2&amp;$B15,'FPL FIX2'!$N$1:$Q$400,MATCH("HOME",'FPL FIX2'!$N$1:$Q$1,0),0),"")&amp;IFERROR(VLOOKUP(EQ$2&amp;$B15,'FPL FIX2'!$O$1:$P$400,MATCH("AWAY",'FPL FIX2'!$O$1:$P$1,0),0),"")&amp;IFERROR(VLOOKUP(EQ$2&amp;$A15,'FA2'!$A:$D,MATCH("AWAY",'FA2'!$A$1:$D$1,0),0),"")&amp;IFERROR(VLOOKUP(EQ$2&amp;$A15,'FA2'!$B:$C,MATCH("HOME",'FA2'!$B$1:$C$1,0),0),"")&amp;IFERROR(VLOOKUP(EQ$2&amp;$A15,'EFL2'!$A:$D,MATCH("AWAY",'EFL2'!$A$1:$D$1,0),0),"")&amp;IFERROR(VLOOKUP(EQ$2&amp;$A15,'EFL2'!$B:$C,MATCH("HOME",'EFL2'!$B$1:$C$1,0),0),"")&amp;IFERROR(VLOOKUP(EQ$2&amp;$A15,'UCL2'!$C:$F,MATCH("AWAY",'UCL2'!$C$1:$F$1,0),0),"")&amp;IFERROR(VLOOKUP(EQ$2&amp;$A15,'UCL2'!$D:$E,MATCH("HOME",'UCL2'!$D$1:$E$1,0),0),"")&amp;IFERROR(VLOOKUP(EQ$2&amp;$A15,'EU2'!$C:$F,MATCH("AWAY",'EU2'!$C$1:$F$1,0),0),"")&amp;IFERROR(VLOOKUP(EQ$2&amp;$A15,'EU2'!$D:$E,MATCH("HOME",'EU2'!$D$1:$E$1,0),0),"")&amp;IFERROR(VLOOKUP(EQ$2&amp;$A15,'EUC2'!$C:$F,MATCH("AWAY",'EUC2'!$C$1:$F$1,0),0),"")&amp;IFERROR(VLOOKUP(EQ$2&amp;$A15,'EUC2'!$D:$E,MATCH("HOME",'EUC2'!$D$1:$E$1,0),0),"")</f>
        <v/>
      </c>
      <c r="ER15" s="25" t="str">
        <f>IFERROR(VLOOKUP(ER$2&amp;$B15,'FPL FIX2'!$N$1:$Q$400,MATCH("HOME",'FPL FIX2'!$N$1:$Q$1,0),0),"")&amp;IFERROR(VLOOKUP(ER$2&amp;$B15,'FPL FIX2'!$O$1:$P$400,MATCH("AWAY",'FPL FIX2'!$O$1:$P$1,0),0),"")&amp;IFERROR(VLOOKUP(ER$2&amp;$A15,'FA2'!$A:$D,MATCH("AWAY",'FA2'!$A$1:$D$1,0),0),"")&amp;IFERROR(VLOOKUP(ER$2&amp;$A15,'FA2'!$B:$C,MATCH("HOME",'FA2'!$B$1:$C$1,0),0),"")&amp;IFERROR(VLOOKUP(ER$2&amp;$A15,'EFL2'!$A:$D,MATCH("AWAY",'EFL2'!$A$1:$D$1,0),0),"")&amp;IFERROR(VLOOKUP(ER$2&amp;$A15,'EFL2'!$B:$C,MATCH("HOME",'EFL2'!$B$1:$C$1,0),0),"")&amp;IFERROR(VLOOKUP(ER$2&amp;$A15,'UCL2'!$C:$F,MATCH("AWAY",'UCL2'!$C$1:$F$1,0),0),"")&amp;IFERROR(VLOOKUP(ER$2&amp;$A15,'UCL2'!$D:$E,MATCH("HOME",'UCL2'!$D$1:$E$1,0),0),"")&amp;IFERROR(VLOOKUP(ER$2&amp;$A15,'EU2'!$C:$F,MATCH("AWAY",'EU2'!$C$1:$F$1,0),0),"")&amp;IFERROR(VLOOKUP(ER$2&amp;$A15,'EU2'!$D:$E,MATCH("HOME",'EU2'!$D$1:$E$1,0),0),"")&amp;IFERROR(VLOOKUP(ER$2&amp;$A15,'EUC2'!$C:$F,MATCH("AWAY",'EUC2'!$C$1:$F$1,0),0),"")&amp;IFERROR(VLOOKUP(ER$2&amp;$A15,'EUC2'!$D:$E,MATCH("HOME",'EUC2'!$D$1:$E$1,0),0),"")</f>
        <v/>
      </c>
      <c r="ES15" s="25" t="str">
        <f>IFERROR(VLOOKUP(ES$2&amp;$B15,'FPL FIX2'!$N$1:$Q$400,MATCH("HOME",'FPL FIX2'!$N$1:$Q$1,0),0),"")&amp;IFERROR(VLOOKUP(ES$2&amp;$B15,'FPL FIX2'!$O$1:$P$400,MATCH("AWAY",'FPL FIX2'!$O$1:$P$1,0),0),"")&amp;IFERROR(VLOOKUP(ES$2&amp;$A15,'FA2'!$A:$D,MATCH("AWAY",'FA2'!$A$1:$D$1,0),0),"")&amp;IFERROR(VLOOKUP(ES$2&amp;$A15,'FA2'!$B:$C,MATCH("HOME",'FA2'!$B$1:$C$1,0),0),"")&amp;IFERROR(VLOOKUP(ES$2&amp;$A15,'EFL2'!$A:$D,MATCH("AWAY",'EFL2'!$A$1:$D$1,0),0),"")&amp;IFERROR(VLOOKUP(ES$2&amp;$A15,'EFL2'!$B:$C,MATCH("HOME",'EFL2'!$B$1:$C$1,0),0),"")&amp;IFERROR(VLOOKUP(ES$2&amp;$A15,'UCL2'!$C:$F,MATCH("AWAY",'UCL2'!$C$1:$F$1,0),0),"")&amp;IFERROR(VLOOKUP(ES$2&amp;$A15,'UCL2'!$D:$E,MATCH("HOME",'UCL2'!$D$1:$E$1,0),0),"")&amp;IFERROR(VLOOKUP(ES$2&amp;$A15,'EU2'!$C:$F,MATCH("AWAY",'EU2'!$C$1:$F$1,0),0),"")&amp;IFERROR(VLOOKUP(ES$2&amp;$A15,'EU2'!$D:$E,MATCH("HOME",'EU2'!$D$1:$E$1,0),0),"")&amp;IFERROR(VLOOKUP(ES$2&amp;$A15,'EUC2'!$C:$F,MATCH("AWAY",'EUC2'!$C$1:$F$1,0),0),"")&amp;IFERROR(VLOOKUP(ES$2&amp;$A15,'EUC2'!$D:$E,MATCH("HOME",'EUC2'!$D$1:$E$1,0),0),"")</f>
        <v/>
      </c>
      <c r="ET15" s="25" t="str">
        <f>IFERROR(VLOOKUP(ET$2&amp;$B15,'FPL FIX2'!$N$1:$Q$400,MATCH("HOME",'FPL FIX2'!$N$1:$Q$1,0),0),"")&amp;IFERROR(VLOOKUP(ET$2&amp;$B15,'FPL FIX2'!$O$1:$P$400,MATCH("AWAY",'FPL FIX2'!$O$1:$P$1,0),0),"")&amp;IFERROR(VLOOKUP(ET$2&amp;$A15,'FA2'!$A:$D,MATCH("AWAY",'FA2'!$A$1:$D$1,0),0),"")&amp;IFERROR(VLOOKUP(ET$2&amp;$A15,'FA2'!$B:$C,MATCH("HOME",'FA2'!$B$1:$C$1,0),0),"")&amp;IFERROR(VLOOKUP(ET$2&amp;$A15,'EFL2'!$A:$D,MATCH("AWAY",'EFL2'!$A$1:$D$1,0),0),"")&amp;IFERROR(VLOOKUP(ET$2&amp;$A15,'EFL2'!$B:$C,MATCH("HOME",'EFL2'!$B$1:$C$1,0),0),"")&amp;IFERROR(VLOOKUP(ET$2&amp;$A15,'UCL2'!$C:$F,MATCH("AWAY",'UCL2'!$C$1:$F$1,0),0),"")&amp;IFERROR(VLOOKUP(ET$2&amp;$A15,'UCL2'!$D:$E,MATCH("HOME",'UCL2'!$D$1:$E$1,0),0),"")&amp;IFERROR(VLOOKUP(ET$2&amp;$A15,'EU2'!$C:$F,MATCH("AWAY",'EU2'!$C$1:$F$1,0),0),"")&amp;IFERROR(VLOOKUP(ET$2&amp;$A15,'EU2'!$D:$E,MATCH("HOME",'EU2'!$D$1:$E$1,0),0),"")&amp;IFERROR(VLOOKUP(ET$2&amp;$A15,'EUC2'!$C:$F,MATCH("AWAY",'EUC2'!$C$1:$F$1,0),0),"")&amp;IFERROR(VLOOKUP(ET$2&amp;$A15,'EUC2'!$D:$E,MATCH("HOME",'EUC2'!$D$1:$E$1,0),0),"")</f>
        <v>avl</v>
      </c>
      <c r="EU15" s="25" t="str">
        <f>IFERROR(VLOOKUP(EU$2&amp;$B15,'FPL FIX2'!$N$1:$Q$400,MATCH("HOME",'FPL FIX2'!$N$1:$Q$1,0),0),"")&amp;IFERROR(VLOOKUP(EU$2&amp;$B15,'FPL FIX2'!$O$1:$P$400,MATCH("AWAY",'FPL FIX2'!$O$1:$P$1,0),0),"")&amp;IFERROR(VLOOKUP(EU$2&amp;$A15,'FA2'!$A:$D,MATCH("AWAY",'FA2'!$A$1:$D$1,0),0),"")&amp;IFERROR(VLOOKUP(EU$2&amp;$A15,'FA2'!$B:$C,MATCH("HOME",'FA2'!$B$1:$C$1,0),0),"")&amp;IFERROR(VLOOKUP(EU$2&amp;$A15,'EFL2'!$A:$D,MATCH("AWAY",'EFL2'!$A$1:$D$1,0),0),"")&amp;IFERROR(VLOOKUP(EU$2&amp;$A15,'EFL2'!$B:$C,MATCH("HOME",'EFL2'!$B$1:$C$1,0),0),"")&amp;IFERROR(VLOOKUP(EU$2&amp;$A15,'UCL2'!$C:$F,MATCH("AWAY",'UCL2'!$C$1:$F$1,0),0),"")&amp;IFERROR(VLOOKUP(EU$2&amp;$A15,'UCL2'!$D:$E,MATCH("HOME",'UCL2'!$D$1:$E$1,0),0),"")&amp;IFERROR(VLOOKUP(EU$2&amp;$A15,'EU2'!$C:$F,MATCH("AWAY",'EU2'!$C$1:$F$1,0),0),"")&amp;IFERROR(VLOOKUP(EU$2&amp;$A15,'EU2'!$D:$E,MATCH("HOME",'EU2'!$D$1:$E$1,0),0),"")&amp;IFERROR(VLOOKUP(EU$2&amp;$A15,'EUC2'!$C:$F,MATCH("AWAY",'EUC2'!$C$1:$F$1,0),0),"")&amp;IFERROR(VLOOKUP(EU$2&amp;$A15,'EUC2'!$D:$E,MATCH("HOME",'EUC2'!$D$1:$E$1,0),0),"")</f>
        <v/>
      </c>
      <c r="EV15" s="25" t="str">
        <f>IFERROR(VLOOKUP(EV$2&amp;$B15,'FPL FIX2'!$N$1:$Q$400,MATCH("HOME",'FPL FIX2'!$N$1:$Q$1,0),0),"")&amp;IFERROR(VLOOKUP(EV$2&amp;$B15,'FPL FIX2'!$O$1:$P$400,MATCH("AWAY",'FPL FIX2'!$O$1:$P$1,0),0),"")&amp;IFERROR(VLOOKUP(EV$2&amp;$A15,'FA2'!$A:$D,MATCH("AWAY",'FA2'!$A$1:$D$1,0),0),"")&amp;IFERROR(VLOOKUP(EV$2&amp;$A15,'FA2'!$B:$C,MATCH("HOME",'FA2'!$B$1:$C$1,0),0),"")&amp;IFERROR(VLOOKUP(EV$2&amp;$A15,'EFL2'!$A:$D,MATCH("AWAY",'EFL2'!$A$1:$D$1,0),0),"")&amp;IFERROR(VLOOKUP(EV$2&amp;$A15,'EFL2'!$B:$C,MATCH("HOME",'EFL2'!$B$1:$C$1,0),0),"")&amp;IFERROR(VLOOKUP(EV$2&amp;$A15,'UCL2'!$C:$F,MATCH("AWAY",'UCL2'!$C$1:$F$1,0),0),"")&amp;IFERROR(VLOOKUP(EV$2&amp;$A15,'UCL2'!$D:$E,MATCH("HOME",'UCL2'!$D$1:$E$1,0),0),"")&amp;IFERROR(VLOOKUP(EV$2&amp;$A15,'EU2'!$C:$F,MATCH("AWAY",'EU2'!$C$1:$F$1,0),0),"")&amp;IFERROR(VLOOKUP(EV$2&amp;$A15,'EU2'!$D:$E,MATCH("HOME",'EU2'!$D$1:$E$1,0),0),"")&amp;IFERROR(VLOOKUP(EV$2&amp;$A15,'EUC2'!$C:$F,MATCH("AWAY",'EUC2'!$C$1:$F$1,0),0),"")&amp;IFERROR(VLOOKUP(EV$2&amp;$A15,'EUC2'!$D:$E,MATCH("HOME",'EUC2'!$D$1:$E$1,0),0),"")</f>
        <v/>
      </c>
      <c r="EW15" s="25" t="str">
        <f>IFERROR(VLOOKUP(EW$2&amp;$B15,'FPL FIX2'!$N$1:$Q$400,MATCH("HOME",'FPL FIX2'!$N$1:$Q$1,0),0),"")&amp;IFERROR(VLOOKUP(EW$2&amp;$B15,'FPL FIX2'!$O$1:$P$400,MATCH("AWAY",'FPL FIX2'!$O$1:$P$1,0),0),"")&amp;IFERROR(VLOOKUP(EW$2&amp;$A15,'FA2'!$A:$D,MATCH("AWAY",'FA2'!$A$1:$D$1,0),0),"")&amp;IFERROR(VLOOKUP(EW$2&amp;$A15,'FA2'!$B:$C,MATCH("HOME",'FA2'!$B$1:$C$1,0),0),"")&amp;IFERROR(VLOOKUP(EW$2&amp;$A15,'EFL2'!$A:$D,MATCH("AWAY",'EFL2'!$A$1:$D$1,0),0),"")&amp;IFERROR(VLOOKUP(EW$2&amp;$A15,'EFL2'!$B:$C,MATCH("HOME",'EFL2'!$B$1:$C$1,0),0),"")&amp;IFERROR(VLOOKUP(EW$2&amp;$A15,'UCL2'!$C:$F,MATCH("AWAY",'UCL2'!$C$1:$F$1,0),0),"")&amp;IFERROR(VLOOKUP(EW$2&amp;$A15,'UCL2'!$D:$E,MATCH("HOME",'UCL2'!$D$1:$E$1,0),0),"")&amp;IFERROR(VLOOKUP(EW$2&amp;$A15,'EU2'!$C:$F,MATCH("AWAY",'EU2'!$C$1:$F$1,0),0),"")&amp;IFERROR(VLOOKUP(EW$2&amp;$A15,'EU2'!$D:$E,MATCH("HOME",'EU2'!$D$1:$E$1,0),0),"")&amp;IFERROR(VLOOKUP(EW$2&amp;$A15,'EUC2'!$C:$F,MATCH("AWAY",'EUC2'!$C$1:$F$1,0),0),"")&amp;IFERROR(VLOOKUP(EW$2&amp;$A15,'EUC2'!$D:$E,MATCH("HOME",'EUC2'!$D$1:$E$1,0),0),"")</f>
        <v/>
      </c>
      <c r="EX15" s="25" t="str">
        <f>IFERROR(VLOOKUP(EX$2&amp;$B15,'FPL FIX2'!$N$1:$Q$400,MATCH("HOME",'FPL FIX2'!$N$1:$Q$1,0),0),"")&amp;IFERROR(VLOOKUP(EX$2&amp;$B15,'FPL FIX2'!$O$1:$P$400,MATCH("AWAY",'FPL FIX2'!$O$1:$P$1,0),0),"")&amp;IFERROR(VLOOKUP(EX$2&amp;$A15,'FA2'!$A:$D,MATCH("AWAY",'FA2'!$A$1:$D$1,0),0),"")&amp;IFERROR(VLOOKUP(EX$2&amp;$A15,'FA2'!$B:$C,MATCH("HOME",'FA2'!$B$1:$C$1,0),0),"")&amp;IFERROR(VLOOKUP(EX$2&amp;$A15,'EFL2'!$A:$D,MATCH("AWAY",'EFL2'!$A$1:$D$1,0),0),"")&amp;IFERROR(VLOOKUP(EX$2&amp;$A15,'EFL2'!$B:$C,MATCH("HOME",'EFL2'!$B$1:$C$1,0),0),"")&amp;IFERROR(VLOOKUP(EX$2&amp;$A15,'UCL2'!$C:$F,MATCH("AWAY",'UCL2'!$C$1:$F$1,0),0),"")&amp;IFERROR(VLOOKUP(EX$2&amp;$A15,'UCL2'!$D:$E,MATCH("HOME",'UCL2'!$D$1:$E$1,0),0),"")&amp;IFERROR(VLOOKUP(EX$2&amp;$A15,'EU2'!$C:$F,MATCH("AWAY",'EU2'!$C$1:$F$1,0),0),"")&amp;IFERROR(VLOOKUP(EX$2&amp;$A15,'EU2'!$D:$E,MATCH("HOME",'EU2'!$D$1:$E$1,0),0),"")&amp;IFERROR(VLOOKUP(EX$2&amp;$A15,'EUC2'!$C:$F,MATCH("AWAY",'EUC2'!$C$1:$F$1,0),0),"")&amp;IFERROR(VLOOKUP(EX$2&amp;$A15,'EUC2'!$D:$E,MATCH("HOME",'EUC2'!$D$1:$E$1,0),0),"")</f>
        <v>LEI</v>
      </c>
      <c r="EY15" s="25" t="str">
        <f>IFERROR(VLOOKUP(EY$2&amp;$B15,'FPL FIX2'!$N$1:$Q$400,MATCH("HOME",'FPL FIX2'!$N$1:$Q$1,0),0),"")&amp;IFERROR(VLOOKUP(EY$2&amp;$B15,'FPL FIX2'!$O$1:$P$400,MATCH("AWAY",'FPL FIX2'!$O$1:$P$1,0),0),"")&amp;IFERROR(VLOOKUP(EY$2&amp;$A15,'FA2'!$A:$D,MATCH("AWAY",'FA2'!$A$1:$D$1,0),0),"")&amp;IFERROR(VLOOKUP(EY$2&amp;$A15,'FA2'!$B:$C,MATCH("HOME",'FA2'!$B$1:$C$1,0),0),"")&amp;IFERROR(VLOOKUP(EY$2&amp;$A15,'EFL2'!$A:$D,MATCH("AWAY",'EFL2'!$A$1:$D$1,0),0),"")&amp;IFERROR(VLOOKUP(EY$2&amp;$A15,'EFL2'!$B:$C,MATCH("HOME",'EFL2'!$B$1:$C$1,0),0),"")&amp;IFERROR(VLOOKUP(EY$2&amp;$A15,'UCL2'!$C:$F,MATCH("AWAY",'UCL2'!$C$1:$F$1,0),0),"")&amp;IFERROR(VLOOKUP(EY$2&amp;$A15,'UCL2'!$D:$E,MATCH("HOME",'UCL2'!$D$1:$E$1,0),0),"")&amp;IFERROR(VLOOKUP(EY$2&amp;$A15,'EU2'!$C:$F,MATCH("AWAY",'EU2'!$C$1:$F$1,0),0),"")&amp;IFERROR(VLOOKUP(EY$2&amp;$A15,'EU2'!$D:$E,MATCH("HOME",'EU2'!$D$1:$E$1,0),0),"")&amp;IFERROR(VLOOKUP(EY$2&amp;$A15,'EUC2'!$C:$F,MATCH("AWAY",'EUC2'!$C$1:$F$1,0),0),"")&amp;IFERROR(VLOOKUP(EY$2&amp;$A15,'EUC2'!$D:$E,MATCH("HOME",'EUC2'!$D$1:$E$1,0),0),"")</f>
        <v/>
      </c>
      <c r="EZ15" s="25" t="str">
        <f>IFERROR(VLOOKUP(EZ$2&amp;$B15,'FPL FIX2'!$N$1:$Q$400,MATCH("HOME",'FPL FIX2'!$N$1:$Q$1,0),0),"")&amp;IFERROR(VLOOKUP(EZ$2&amp;$B15,'FPL FIX2'!$O$1:$P$400,MATCH("AWAY",'FPL FIX2'!$O$1:$P$1,0),0),"")&amp;IFERROR(VLOOKUP(EZ$2&amp;$A15,'FA2'!$A:$D,MATCH("AWAY",'FA2'!$A$1:$D$1,0),0),"")&amp;IFERROR(VLOOKUP(EZ$2&amp;$A15,'FA2'!$B:$C,MATCH("HOME",'FA2'!$B$1:$C$1,0),0),"")&amp;IFERROR(VLOOKUP(EZ$2&amp;$A15,'EFL2'!$A:$D,MATCH("AWAY",'EFL2'!$A$1:$D$1,0),0),"")&amp;IFERROR(VLOOKUP(EZ$2&amp;$A15,'EFL2'!$B:$C,MATCH("HOME",'EFL2'!$B$1:$C$1,0),0),"")&amp;IFERROR(VLOOKUP(EZ$2&amp;$A15,'UCL2'!$C:$F,MATCH("AWAY",'UCL2'!$C$1:$F$1,0),0),"")&amp;IFERROR(VLOOKUP(EZ$2&amp;$A15,'UCL2'!$D:$E,MATCH("HOME",'UCL2'!$D$1:$E$1,0),0),"")&amp;IFERROR(VLOOKUP(EZ$2&amp;$A15,'EU2'!$C:$F,MATCH("AWAY",'EU2'!$C$1:$F$1,0),0),"")&amp;IFERROR(VLOOKUP(EZ$2&amp;$A15,'EU2'!$D:$E,MATCH("HOME",'EU2'!$D$1:$E$1,0),0),"")&amp;IFERROR(VLOOKUP(EZ$2&amp;$A15,'EUC2'!$C:$F,MATCH("AWAY",'EUC2'!$C$1:$F$1,0),0),"")&amp;IFERROR(VLOOKUP(EZ$2&amp;$A15,'EUC2'!$D:$E,MATCH("HOME",'EUC2'!$D$1:$E$1,0),0),"")</f>
        <v/>
      </c>
      <c r="FA15" s="25" t="str">
        <f>IFERROR(VLOOKUP(FA$2&amp;$B15,'FPL FIX2'!$N$1:$Q$400,MATCH("HOME",'FPL FIX2'!$N$1:$Q$1,0),0),"")&amp;IFERROR(VLOOKUP(FA$2&amp;$B15,'FPL FIX2'!$O$1:$P$400,MATCH("AWAY",'FPL FIX2'!$O$1:$P$1,0),0),"")&amp;IFERROR(VLOOKUP(FA$2&amp;$A15,'FA2'!$A:$D,MATCH("AWAY",'FA2'!$A$1:$D$1,0),0),"")&amp;IFERROR(VLOOKUP(FA$2&amp;$A15,'FA2'!$B:$C,MATCH("HOME",'FA2'!$B$1:$C$1,0),0),"")&amp;IFERROR(VLOOKUP(FA$2&amp;$A15,'EFL2'!$A:$D,MATCH("AWAY",'EFL2'!$A$1:$D$1,0),0),"")&amp;IFERROR(VLOOKUP(FA$2&amp;$A15,'EFL2'!$B:$C,MATCH("HOME",'EFL2'!$B$1:$C$1,0),0),"")&amp;IFERROR(VLOOKUP(FA$2&amp;$A15,'UCL2'!$C:$F,MATCH("AWAY",'UCL2'!$C$1:$F$1,0),0),"")&amp;IFERROR(VLOOKUP(FA$2&amp;$A15,'UCL2'!$D:$E,MATCH("HOME",'UCL2'!$D$1:$E$1,0),0),"")&amp;IFERROR(VLOOKUP(FA$2&amp;$A15,'EU2'!$C:$F,MATCH("AWAY",'EU2'!$C$1:$F$1,0),0),"")&amp;IFERROR(VLOOKUP(FA$2&amp;$A15,'EU2'!$D:$E,MATCH("HOME",'EU2'!$D$1:$E$1,0),0),"")&amp;IFERROR(VLOOKUP(FA$2&amp;$A15,'EUC2'!$C:$F,MATCH("AWAY",'EUC2'!$C$1:$F$1,0),0),"")&amp;IFERROR(VLOOKUP(FA$2&amp;$A15,'EUC2'!$D:$E,MATCH("HOME",'EUC2'!$D$1:$E$1,0),0),"")</f>
        <v>bre</v>
      </c>
      <c r="FB15" s="25" t="str">
        <f>IFERROR(VLOOKUP(FB$2&amp;$B15,'FPL FIX2'!$N$1:$Q$400,MATCH("HOME",'FPL FIX2'!$N$1:$Q$1,0),0),"")&amp;IFERROR(VLOOKUP(FB$2&amp;$B15,'FPL FIX2'!$O$1:$P$400,MATCH("AWAY",'FPL FIX2'!$O$1:$P$1,0),0),"")&amp;IFERROR(VLOOKUP(FB$2&amp;$A15,'FA2'!$A:$D,MATCH("AWAY",'FA2'!$A$1:$D$1,0),0),"")&amp;IFERROR(VLOOKUP(FB$2&amp;$A15,'FA2'!$B:$C,MATCH("HOME",'FA2'!$B$1:$C$1,0),0),"")&amp;IFERROR(VLOOKUP(FB$2&amp;$A15,'EFL2'!$A:$D,MATCH("AWAY",'EFL2'!$A$1:$D$1,0),0),"")&amp;IFERROR(VLOOKUP(FB$2&amp;$A15,'EFL2'!$B:$C,MATCH("HOME",'EFL2'!$B$1:$C$1,0),0),"")&amp;IFERROR(VLOOKUP(FB$2&amp;$A15,'UCL2'!$C:$F,MATCH("AWAY",'UCL2'!$C$1:$F$1,0),0),"")&amp;IFERROR(VLOOKUP(FB$2&amp;$A15,'UCL2'!$D:$E,MATCH("HOME",'UCL2'!$D$1:$E$1,0),0),"")&amp;IFERROR(VLOOKUP(FB$2&amp;$A15,'EU2'!$C:$F,MATCH("AWAY",'EU2'!$C$1:$F$1,0),0),"")&amp;IFERROR(VLOOKUP(FB$2&amp;$A15,'EU2'!$D:$E,MATCH("HOME",'EU2'!$D$1:$E$1,0),0),"")&amp;IFERROR(VLOOKUP(FB$2&amp;$A15,'EUC2'!$C:$F,MATCH("AWAY",'EUC2'!$C$1:$F$1,0),0),"")&amp;IFERROR(VLOOKUP(FB$2&amp;$A15,'EUC2'!$D:$E,MATCH("HOME",'EUC2'!$D$1:$E$1,0),0),"")</f>
        <v/>
      </c>
      <c r="FC15" s="25" t="str">
        <f>IFERROR(VLOOKUP(FC$2&amp;$B15,'FPL FIX2'!$N$1:$Q$400,MATCH("HOME",'FPL FIX2'!$N$1:$Q$1,0),0),"")&amp;IFERROR(VLOOKUP(FC$2&amp;$B15,'FPL FIX2'!$O$1:$P$400,MATCH("AWAY",'FPL FIX2'!$O$1:$P$1,0),0),"")&amp;IFERROR(VLOOKUP(FC$2&amp;$A15,'FA2'!$A:$D,MATCH("AWAY",'FA2'!$A$1:$D$1,0),0),"")&amp;IFERROR(VLOOKUP(FC$2&amp;$A15,'FA2'!$B:$C,MATCH("HOME",'FA2'!$B$1:$C$1,0),0),"")&amp;IFERROR(VLOOKUP(FC$2&amp;$A15,'EFL2'!$A:$D,MATCH("AWAY",'EFL2'!$A$1:$D$1,0),0),"")&amp;IFERROR(VLOOKUP(FC$2&amp;$A15,'EFL2'!$B:$C,MATCH("HOME",'EFL2'!$B$1:$C$1,0),0),"")&amp;IFERROR(VLOOKUP(FC$2&amp;$A15,'UCL2'!$C:$F,MATCH("AWAY",'UCL2'!$C$1:$F$1,0),0),"")&amp;IFERROR(VLOOKUP(FC$2&amp;$A15,'UCL2'!$D:$E,MATCH("HOME",'UCL2'!$D$1:$E$1,0),0),"")&amp;IFERROR(VLOOKUP(FC$2&amp;$A15,'EU2'!$C:$F,MATCH("AWAY",'EU2'!$C$1:$F$1,0),0),"")&amp;IFERROR(VLOOKUP(FC$2&amp;$A15,'EU2'!$D:$E,MATCH("HOME",'EU2'!$D$1:$E$1,0),0),"")&amp;IFERROR(VLOOKUP(FC$2&amp;$A15,'EUC2'!$C:$F,MATCH("AWAY",'EUC2'!$C$1:$F$1,0),0),"")&amp;IFERROR(VLOOKUP(FC$2&amp;$A15,'EUC2'!$D:$E,MATCH("HOME",'EUC2'!$D$1:$E$1,0),0),"")</f>
        <v/>
      </c>
      <c r="FD15" s="25" t="str">
        <f>IFERROR(VLOOKUP(FD$2&amp;$B15,'FPL FIX2'!$N$1:$Q$400,MATCH("HOME",'FPL FIX2'!$N$1:$Q$1,0),0),"")&amp;IFERROR(VLOOKUP(FD$2&amp;$B15,'FPL FIX2'!$O$1:$P$400,MATCH("AWAY",'FPL FIX2'!$O$1:$P$1,0),0),"")&amp;IFERROR(VLOOKUP(FD$2&amp;$A15,'FA2'!$A:$D,MATCH("AWAY",'FA2'!$A$1:$D$1,0),0),"")&amp;IFERROR(VLOOKUP(FD$2&amp;$A15,'FA2'!$B:$C,MATCH("HOME",'FA2'!$B$1:$C$1,0),0),"")&amp;IFERROR(VLOOKUP(FD$2&amp;$A15,'EFL2'!$A:$D,MATCH("AWAY",'EFL2'!$A$1:$D$1,0),0),"")&amp;IFERROR(VLOOKUP(FD$2&amp;$A15,'EFL2'!$B:$C,MATCH("HOME",'EFL2'!$B$1:$C$1,0),0),"")&amp;IFERROR(VLOOKUP(FD$2&amp;$A15,'UCL2'!$C:$F,MATCH("AWAY",'UCL2'!$C$1:$F$1,0),0),"")&amp;IFERROR(VLOOKUP(FD$2&amp;$A15,'UCL2'!$D:$E,MATCH("HOME",'UCL2'!$D$1:$E$1,0),0),"")&amp;IFERROR(VLOOKUP(FD$2&amp;$A15,'EU2'!$C:$F,MATCH("AWAY",'EU2'!$C$1:$F$1,0),0),"")&amp;IFERROR(VLOOKUP(FD$2&amp;$A15,'EU2'!$D:$E,MATCH("HOME",'EU2'!$D$1:$E$1,0),0),"")&amp;IFERROR(VLOOKUP(FD$2&amp;$A15,'EUC2'!$C:$F,MATCH("AWAY",'EUC2'!$C$1:$F$1,0),0),"")&amp;IFERROR(VLOOKUP(FD$2&amp;$A15,'EUC2'!$D:$E,MATCH("HOME",'EUC2'!$D$1:$E$1,0),0),"")</f>
        <v/>
      </c>
      <c r="FE15" s="25" t="str">
        <f>IFERROR(VLOOKUP(FE$2&amp;$B15,'FPL FIX2'!$N$1:$Q$400,MATCH("HOME",'FPL FIX2'!$N$1:$Q$1,0),0),"")&amp;IFERROR(VLOOKUP(FE$2&amp;$B15,'FPL FIX2'!$O$1:$P$400,MATCH("AWAY",'FPL FIX2'!$O$1:$P$1,0),0),"")&amp;IFERROR(VLOOKUP(FE$2&amp;$A15,'FA2'!$A:$D,MATCH("AWAY",'FA2'!$A$1:$D$1,0),0),"")&amp;IFERROR(VLOOKUP(FE$2&amp;$A15,'FA2'!$B:$C,MATCH("HOME",'FA2'!$B$1:$C$1,0),0),"")&amp;IFERROR(VLOOKUP(FE$2&amp;$A15,'EFL2'!$A:$D,MATCH("AWAY",'EFL2'!$A$1:$D$1,0),0),"")&amp;IFERROR(VLOOKUP(FE$2&amp;$A15,'EFL2'!$B:$C,MATCH("HOME",'EFL2'!$B$1:$C$1,0),0),"")&amp;IFERROR(VLOOKUP(FE$2&amp;$A15,'UCL2'!$C:$F,MATCH("AWAY",'UCL2'!$C$1:$F$1,0),0),"")&amp;IFERROR(VLOOKUP(FE$2&amp;$A15,'UCL2'!$D:$E,MATCH("HOME",'UCL2'!$D$1:$E$1,0),0),"")&amp;IFERROR(VLOOKUP(FE$2&amp;$A15,'EU2'!$C:$F,MATCH("AWAY",'EU2'!$C$1:$F$1,0),0),"")&amp;IFERROR(VLOOKUP(FE$2&amp;$A15,'EU2'!$D:$E,MATCH("HOME",'EU2'!$D$1:$E$1,0),0),"")&amp;IFERROR(VLOOKUP(FE$2&amp;$A15,'EUC2'!$C:$F,MATCH("AWAY",'EUC2'!$C$1:$F$1,0),0),"")&amp;IFERROR(VLOOKUP(FE$2&amp;$A15,'EUC2'!$D:$E,MATCH("HOME",'EUC2'!$D$1:$E$1,0),0),"")</f>
        <v/>
      </c>
      <c r="FF15" s="25" t="str">
        <f>IFERROR(VLOOKUP(FF$2&amp;$B15,'FPL FIX2'!$N$1:$Q$400,MATCH("HOME",'FPL FIX2'!$N$1:$Q$1,0),0),"")&amp;IFERROR(VLOOKUP(FF$2&amp;$B15,'FPL FIX2'!$O$1:$P$400,MATCH("AWAY",'FPL FIX2'!$O$1:$P$1,0),0),"")&amp;IFERROR(VLOOKUP(FF$2&amp;$A15,'FA2'!$A:$D,MATCH("AWAY",'FA2'!$A$1:$D$1,0),0),"")&amp;IFERROR(VLOOKUP(FF$2&amp;$A15,'FA2'!$B:$C,MATCH("HOME",'FA2'!$B$1:$C$1,0),0),"")&amp;IFERROR(VLOOKUP(FF$2&amp;$A15,'EFL2'!$A:$D,MATCH("AWAY",'EFL2'!$A$1:$D$1,0),0),"")&amp;IFERROR(VLOOKUP(FF$2&amp;$A15,'EFL2'!$B:$C,MATCH("HOME",'EFL2'!$B$1:$C$1,0),0),"")&amp;IFERROR(VLOOKUP(FF$2&amp;$A15,'UCL2'!$C:$F,MATCH("AWAY",'UCL2'!$C$1:$F$1,0),0),"")&amp;IFERROR(VLOOKUP(FF$2&amp;$A15,'UCL2'!$D:$E,MATCH("HOME",'UCL2'!$D$1:$E$1,0),0),"")&amp;IFERROR(VLOOKUP(FF$2&amp;$A15,'EU2'!$C:$F,MATCH("AWAY",'EU2'!$C$1:$F$1,0),0),"")&amp;IFERROR(VLOOKUP(FF$2&amp;$A15,'EU2'!$D:$E,MATCH("HOME",'EU2'!$D$1:$E$1,0),0),"")&amp;IFERROR(VLOOKUP(FF$2&amp;$A15,'EUC2'!$C:$F,MATCH("AWAY",'EUC2'!$C$1:$F$1,0),0),"")&amp;IFERROR(VLOOKUP(FF$2&amp;$A15,'EUC2'!$D:$E,MATCH("HOME",'EUC2'!$D$1:$E$1,0),0),"")</f>
        <v>Wolves</v>
      </c>
      <c r="FG15" s="25" t="str">
        <f>IFERROR(VLOOKUP(FG$2&amp;$B15,'FPL FIX2'!$N$1:$Q$400,MATCH("HOME",'FPL FIX2'!$N$1:$Q$1,0),0),"")&amp;IFERROR(VLOOKUP(FG$2&amp;$B15,'FPL FIX2'!$O$1:$P$400,MATCH("AWAY",'FPL FIX2'!$O$1:$P$1,0),0),"")&amp;IFERROR(VLOOKUP(FG$2&amp;$A15,'FA2'!$A:$D,MATCH("AWAY",'FA2'!$A$1:$D$1,0),0),"")&amp;IFERROR(VLOOKUP(FG$2&amp;$A15,'FA2'!$B:$C,MATCH("HOME",'FA2'!$B$1:$C$1,0),0),"")&amp;IFERROR(VLOOKUP(FG$2&amp;$A15,'EFL2'!$A:$D,MATCH("AWAY",'EFL2'!$A$1:$D$1,0),0),"")&amp;IFERROR(VLOOKUP(FG$2&amp;$A15,'EFL2'!$B:$C,MATCH("HOME",'EFL2'!$B$1:$C$1,0),0),"")&amp;IFERROR(VLOOKUP(FG$2&amp;$A15,'UCL2'!$C:$F,MATCH("AWAY",'UCL2'!$C$1:$F$1,0),0),"")&amp;IFERROR(VLOOKUP(FG$2&amp;$A15,'UCL2'!$D:$E,MATCH("HOME",'UCL2'!$D$1:$E$1,0),0),"")&amp;IFERROR(VLOOKUP(FG$2&amp;$A15,'EU2'!$C:$F,MATCH("AWAY",'EU2'!$C$1:$F$1,0),0),"")&amp;IFERROR(VLOOKUP(FG$2&amp;$A15,'EU2'!$D:$E,MATCH("HOME",'EU2'!$D$1:$E$1,0),0),"")&amp;IFERROR(VLOOKUP(FG$2&amp;$A15,'EUC2'!$C:$F,MATCH("AWAY",'EUC2'!$C$1:$F$1,0),0),"")&amp;IFERROR(VLOOKUP(FG$2&amp;$A15,'EUC2'!$D:$E,MATCH("HOME",'EUC2'!$D$1:$E$1,0),0),"")</f>
        <v/>
      </c>
      <c r="FH15" s="25" t="str">
        <f>IFERROR(VLOOKUP(FH$2&amp;$B15,'FPL FIX2'!$N$1:$Q$400,MATCH("HOME",'FPL FIX2'!$N$1:$Q$1,0),0),"")&amp;IFERROR(VLOOKUP(FH$2&amp;$B15,'FPL FIX2'!$O$1:$P$400,MATCH("AWAY",'FPL FIX2'!$O$1:$P$1,0),0),"")&amp;IFERROR(VLOOKUP(FH$2&amp;$A15,'FA2'!$A:$D,MATCH("AWAY",'FA2'!$A$1:$D$1,0),0),"")&amp;IFERROR(VLOOKUP(FH$2&amp;$A15,'FA2'!$B:$C,MATCH("HOME",'FA2'!$B$1:$C$1,0),0),"")&amp;IFERROR(VLOOKUP(FH$2&amp;$A15,'EFL2'!$A:$D,MATCH("AWAY",'EFL2'!$A$1:$D$1,0),0),"")&amp;IFERROR(VLOOKUP(FH$2&amp;$A15,'EFL2'!$B:$C,MATCH("HOME",'EFL2'!$B$1:$C$1,0),0),"")&amp;IFERROR(VLOOKUP(FH$2&amp;$A15,'UCL2'!$C:$F,MATCH("AWAY",'UCL2'!$C$1:$F$1,0),0),"")&amp;IFERROR(VLOOKUP(FH$2&amp;$A15,'UCL2'!$D:$E,MATCH("HOME",'UCL2'!$D$1:$E$1,0),0),"")&amp;IFERROR(VLOOKUP(FH$2&amp;$A15,'EU2'!$C:$F,MATCH("AWAY",'EU2'!$C$1:$F$1,0),0),"")&amp;IFERROR(VLOOKUP(FH$2&amp;$A15,'EU2'!$D:$E,MATCH("HOME",'EU2'!$D$1:$E$1,0),0),"")&amp;IFERROR(VLOOKUP(FH$2&amp;$A15,'EUC2'!$C:$F,MATCH("AWAY",'EUC2'!$C$1:$F$1,0),0),"")&amp;IFERROR(VLOOKUP(FH$2&amp;$A15,'EUC2'!$D:$E,MATCH("HOME",'EUC2'!$D$1:$E$1,0),0),"")</f>
        <v/>
      </c>
      <c r="FI15" s="25" t="str">
        <f>IFERROR(VLOOKUP(FI$2&amp;$B15,'FPL FIX2'!$N$1:$Q$400,MATCH("HOME",'FPL FIX2'!$N$1:$Q$1,0),0),"")&amp;IFERROR(VLOOKUP(FI$2&amp;$B15,'FPL FIX2'!$O$1:$P$400,MATCH("AWAY",'FPL FIX2'!$O$1:$P$1,0),0),"")&amp;IFERROR(VLOOKUP(FI$2&amp;$A15,'FA2'!$A:$D,MATCH("AWAY",'FA2'!$A$1:$D$1,0),0),"")&amp;IFERROR(VLOOKUP(FI$2&amp;$A15,'FA2'!$B:$C,MATCH("HOME",'FA2'!$B$1:$C$1,0),0),"")&amp;IFERROR(VLOOKUP(FI$2&amp;$A15,'EFL2'!$A:$D,MATCH("AWAY",'EFL2'!$A$1:$D$1,0),0),"")&amp;IFERROR(VLOOKUP(FI$2&amp;$A15,'EFL2'!$B:$C,MATCH("HOME",'EFL2'!$B$1:$C$1,0),0),"")&amp;IFERROR(VLOOKUP(FI$2&amp;$A15,'UCL2'!$C:$F,MATCH("AWAY",'UCL2'!$C$1:$F$1,0),0),"")&amp;IFERROR(VLOOKUP(FI$2&amp;$A15,'UCL2'!$D:$E,MATCH("HOME",'UCL2'!$D$1:$E$1,0),0),"")&amp;IFERROR(VLOOKUP(FI$2&amp;$A15,'EU2'!$C:$F,MATCH("AWAY",'EU2'!$C$1:$F$1,0),0),"")&amp;IFERROR(VLOOKUP(FI$2&amp;$A15,'EU2'!$D:$E,MATCH("HOME",'EU2'!$D$1:$E$1,0),0),"")&amp;IFERROR(VLOOKUP(FI$2&amp;$A15,'EUC2'!$C:$F,MATCH("AWAY",'EUC2'!$C$1:$F$1,0),0),"")&amp;IFERROR(VLOOKUP(FI$2&amp;$A15,'EUC2'!$D:$E,MATCH("HOME",'EUC2'!$D$1:$E$1,0),0),"")</f>
        <v/>
      </c>
      <c r="FJ15" s="25" t="str">
        <f>IFERROR(VLOOKUP(FJ$2&amp;$B15,'FPL FIX2'!$N$1:$Q$400,MATCH("HOME",'FPL FIX2'!$N$1:$Q$1,0),0),"")&amp;IFERROR(VLOOKUP(FJ$2&amp;$B15,'FPL FIX2'!$O$1:$P$400,MATCH("AWAY",'FPL FIX2'!$O$1:$P$1,0),0),"")&amp;IFERROR(VLOOKUP(FJ$2&amp;$A15,'FA2'!$A:$D,MATCH("AWAY",'FA2'!$A$1:$D$1,0),0),"")&amp;IFERROR(VLOOKUP(FJ$2&amp;$A15,'FA2'!$B:$C,MATCH("HOME",'FA2'!$B$1:$C$1,0),0),"")&amp;IFERROR(VLOOKUP(FJ$2&amp;$A15,'EFL2'!$A:$D,MATCH("AWAY",'EFL2'!$A$1:$D$1,0),0),"")&amp;IFERROR(VLOOKUP(FJ$2&amp;$A15,'EFL2'!$B:$C,MATCH("HOME",'EFL2'!$B$1:$C$1,0),0),"")&amp;IFERROR(VLOOKUP(FJ$2&amp;$A15,'UCL2'!$C:$F,MATCH("AWAY",'UCL2'!$C$1:$F$1,0),0),"")&amp;IFERROR(VLOOKUP(FJ$2&amp;$A15,'UCL2'!$D:$E,MATCH("HOME",'UCL2'!$D$1:$E$1,0),0),"")&amp;IFERROR(VLOOKUP(FJ$2&amp;$A15,'EU2'!$C:$F,MATCH("AWAY",'EU2'!$C$1:$F$1,0),0),"")&amp;IFERROR(VLOOKUP(FJ$2&amp;$A15,'EU2'!$D:$E,MATCH("HOME",'EU2'!$D$1:$E$1,0),0),"")&amp;IFERROR(VLOOKUP(FJ$2&amp;$A15,'EUC2'!$C:$F,MATCH("AWAY",'EUC2'!$C$1:$F$1,0),0),"")&amp;IFERROR(VLOOKUP(FJ$2&amp;$A15,'EUC2'!$D:$E,MATCH("HOME",'EUC2'!$D$1:$E$1,0),0),"")</f>
        <v/>
      </c>
      <c r="FK15" s="25" t="str">
        <f>IFERROR(VLOOKUP(FK$2&amp;$B15,'FPL FIX2'!$N$1:$Q$400,MATCH("HOME",'FPL FIX2'!$N$1:$Q$1,0),0),"")&amp;IFERROR(VLOOKUP(FK$2&amp;$B15,'FPL FIX2'!$O$1:$P$400,MATCH("AWAY",'FPL FIX2'!$O$1:$P$1,0),0),"")&amp;IFERROR(VLOOKUP(FK$2&amp;$A15,'FA2'!$A:$D,MATCH("AWAY",'FA2'!$A$1:$D$1,0),0),"")&amp;IFERROR(VLOOKUP(FK$2&amp;$A15,'FA2'!$B:$C,MATCH("HOME",'FA2'!$B$1:$C$1,0),0),"")&amp;IFERROR(VLOOKUP(FK$2&amp;$A15,'EFL2'!$A:$D,MATCH("AWAY",'EFL2'!$A$1:$D$1,0),0),"")&amp;IFERROR(VLOOKUP(FK$2&amp;$A15,'EFL2'!$B:$C,MATCH("HOME",'EFL2'!$B$1:$C$1,0),0),"")&amp;IFERROR(VLOOKUP(FK$2&amp;$A15,'UCL2'!$C:$F,MATCH("AWAY",'UCL2'!$C$1:$F$1,0),0),"")&amp;IFERROR(VLOOKUP(FK$2&amp;$A15,'UCL2'!$D:$E,MATCH("HOME",'UCL2'!$D$1:$E$1,0),0),"")&amp;IFERROR(VLOOKUP(FK$2&amp;$A15,'EU2'!$C:$F,MATCH("AWAY",'EU2'!$C$1:$F$1,0),0),"")&amp;IFERROR(VLOOKUP(FK$2&amp;$A15,'EU2'!$D:$E,MATCH("HOME",'EU2'!$D$1:$E$1,0),0),"")&amp;IFERROR(VLOOKUP(FK$2&amp;$A15,'EUC2'!$C:$F,MATCH("AWAY",'EUC2'!$C$1:$F$1,0),0),"")&amp;IFERROR(VLOOKUP(FK$2&amp;$A15,'EUC2'!$D:$E,MATCH("HOME",'EUC2'!$D$1:$E$1,0),0),"")</f>
        <v/>
      </c>
      <c r="FL15" s="25" t="str">
        <f>IFERROR(VLOOKUP(FL$2&amp;$B15,'FPL FIX2'!$N$1:$Q$400,MATCH("HOME",'FPL FIX2'!$N$1:$Q$1,0),0),"")&amp;IFERROR(VLOOKUP(FL$2&amp;$B15,'FPL FIX2'!$O$1:$P$400,MATCH("AWAY",'FPL FIX2'!$O$1:$P$1,0),0),"")&amp;IFERROR(VLOOKUP(FL$2&amp;$A15,'FA2'!$A:$D,MATCH("AWAY",'FA2'!$A$1:$D$1,0),0),"")&amp;IFERROR(VLOOKUP(FL$2&amp;$A15,'FA2'!$B:$C,MATCH("HOME",'FA2'!$B$1:$C$1,0),0),"")&amp;IFERROR(VLOOKUP(FL$2&amp;$A15,'EFL2'!$A:$D,MATCH("AWAY",'EFL2'!$A$1:$D$1,0),0),"")&amp;IFERROR(VLOOKUP(FL$2&amp;$A15,'EFL2'!$B:$C,MATCH("HOME",'EFL2'!$B$1:$C$1,0),0),"")&amp;IFERROR(VLOOKUP(FL$2&amp;$A15,'UCL2'!$C:$F,MATCH("AWAY",'UCL2'!$C$1:$F$1,0),0),"")&amp;IFERROR(VLOOKUP(FL$2&amp;$A15,'UCL2'!$D:$E,MATCH("HOME",'UCL2'!$D$1:$E$1,0),0),"")&amp;IFERROR(VLOOKUP(FL$2&amp;$A15,'EU2'!$C:$F,MATCH("AWAY",'EU2'!$C$1:$F$1,0),0),"")&amp;IFERROR(VLOOKUP(FL$2&amp;$A15,'EU2'!$D:$E,MATCH("HOME",'EU2'!$D$1:$E$1,0),0),"")&amp;IFERROR(VLOOKUP(FL$2&amp;$A15,'EUC2'!$C:$F,MATCH("AWAY",'EUC2'!$C$1:$F$1,0),0),"")&amp;IFERROR(VLOOKUP(FL$2&amp;$A15,'EUC2'!$D:$E,MATCH("HOME",'EUC2'!$D$1:$E$1,0),0),"")</f>
        <v/>
      </c>
      <c r="FM15" s="25" t="str">
        <f>IFERROR(VLOOKUP(FM$2&amp;$B15,'FPL FIX2'!$N$1:$Q$400,MATCH("HOME",'FPL FIX2'!$N$1:$Q$1,0),0),"")&amp;IFERROR(VLOOKUP(FM$2&amp;$B15,'FPL FIX2'!$O$1:$P$400,MATCH("AWAY",'FPL FIX2'!$O$1:$P$1,0),0),"")&amp;IFERROR(VLOOKUP(FM$2&amp;$A15,'FA2'!$A:$D,MATCH("AWAY",'FA2'!$A$1:$D$1,0),0),"")&amp;IFERROR(VLOOKUP(FM$2&amp;$A15,'FA2'!$B:$C,MATCH("HOME",'FA2'!$B$1:$C$1,0),0),"")&amp;IFERROR(VLOOKUP(FM$2&amp;$A15,'EFL2'!$A:$D,MATCH("AWAY",'EFL2'!$A$1:$D$1,0),0),"")&amp;IFERROR(VLOOKUP(FM$2&amp;$A15,'EFL2'!$B:$C,MATCH("HOME",'EFL2'!$B$1:$C$1,0),0),"")&amp;IFERROR(VLOOKUP(FM$2&amp;$A15,'UCL2'!$C:$F,MATCH("AWAY",'UCL2'!$C$1:$F$1,0),0),"")&amp;IFERROR(VLOOKUP(FM$2&amp;$A15,'UCL2'!$D:$E,MATCH("HOME",'UCL2'!$D$1:$E$1,0),0),"")&amp;IFERROR(VLOOKUP(FM$2&amp;$A15,'EU2'!$C:$F,MATCH("AWAY",'EU2'!$C$1:$F$1,0),0),"")&amp;IFERROR(VLOOKUP(FM$2&amp;$A15,'EU2'!$D:$E,MATCH("HOME",'EU2'!$D$1:$E$1,0),0),"")&amp;IFERROR(VLOOKUP(FM$2&amp;$A15,'EUC2'!$C:$F,MATCH("AWAY",'EUC2'!$C$1:$F$1,0),0),"")&amp;IFERROR(VLOOKUP(FM$2&amp;$A15,'EUC2'!$D:$E,MATCH("HOME",'EUC2'!$D$1:$E$1,0),0),"")</f>
        <v>bha</v>
      </c>
      <c r="FN15" s="25" t="str">
        <f>IFERROR(VLOOKUP(FN$2&amp;$B15,'FPL FIX2'!$N$1:$Q$400,MATCH("HOME",'FPL FIX2'!$N$1:$Q$1,0),0),"")&amp;IFERROR(VLOOKUP(FN$2&amp;$B15,'FPL FIX2'!$O$1:$P$400,MATCH("AWAY",'FPL FIX2'!$O$1:$P$1,0),0),"")&amp;IFERROR(VLOOKUP(FN$2&amp;$A15,'FA2'!$A:$D,MATCH("AWAY",'FA2'!$A$1:$D$1,0),0),"")&amp;IFERROR(VLOOKUP(FN$2&amp;$A15,'FA2'!$B:$C,MATCH("HOME",'FA2'!$B$1:$C$1,0),0),"")&amp;IFERROR(VLOOKUP(FN$2&amp;$A15,'EFL2'!$A:$D,MATCH("AWAY",'EFL2'!$A$1:$D$1,0),0),"")&amp;IFERROR(VLOOKUP(FN$2&amp;$A15,'EFL2'!$B:$C,MATCH("HOME",'EFL2'!$B$1:$C$1,0),0),"")&amp;IFERROR(VLOOKUP(FN$2&amp;$A15,'UCL2'!$C:$F,MATCH("AWAY",'UCL2'!$C$1:$F$1,0),0),"")&amp;IFERROR(VLOOKUP(FN$2&amp;$A15,'UCL2'!$D:$E,MATCH("HOME",'UCL2'!$D$1:$E$1,0),0),"")&amp;IFERROR(VLOOKUP(FN$2&amp;$A15,'EU2'!$C:$F,MATCH("AWAY",'EU2'!$C$1:$F$1,0),0),"")&amp;IFERROR(VLOOKUP(FN$2&amp;$A15,'EU2'!$D:$E,MATCH("HOME",'EU2'!$D$1:$E$1,0),0),"")&amp;IFERROR(VLOOKUP(FN$2&amp;$A15,'EUC2'!$C:$F,MATCH("AWAY",'EUC2'!$C$1:$F$1,0),0),"")&amp;IFERROR(VLOOKUP(FN$2&amp;$A15,'EUC2'!$D:$E,MATCH("HOME",'EUC2'!$D$1:$E$1,0),0),"")</f>
        <v/>
      </c>
      <c r="FO15" s="25" t="str">
        <f>IFERROR(VLOOKUP(FO$2&amp;$B15,'FPL FIX2'!$N$1:$Q$400,MATCH("HOME",'FPL FIX2'!$N$1:$Q$1,0),0),"")&amp;IFERROR(VLOOKUP(FO$2&amp;$B15,'FPL FIX2'!$O$1:$P$400,MATCH("AWAY",'FPL FIX2'!$O$1:$P$1,0),0),"")&amp;IFERROR(VLOOKUP(FO$2&amp;$A15,'FA2'!$A:$D,MATCH("AWAY",'FA2'!$A$1:$D$1,0),0),"")&amp;IFERROR(VLOOKUP(FO$2&amp;$A15,'FA2'!$B:$C,MATCH("HOME",'FA2'!$B$1:$C$1,0),0),"")&amp;IFERROR(VLOOKUP(FO$2&amp;$A15,'EFL2'!$A:$D,MATCH("AWAY",'EFL2'!$A$1:$D$1,0),0),"")&amp;IFERROR(VLOOKUP(FO$2&amp;$A15,'EFL2'!$B:$C,MATCH("HOME",'EFL2'!$B$1:$C$1,0),0),"")&amp;IFERROR(VLOOKUP(FO$2&amp;$A15,'UCL2'!$C:$F,MATCH("AWAY",'UCL2'!$C$1:$F$1,0),0),"")&amp;IFERROR(VLOOKUP(FO$2&amp;$A15,'UCL2'!$D:$E,MATCH("HOME",'UCL2'!$D$1:$E$1,0),0),"")&amp;IFERROR(VLOOKUP(FO$2&amp;$A15,'EU2'!$C:$F,MATCH("AWAY",'EU2'!$C$1:$F$1,0),0),"")&amp;IFERROR(VLOOKUP(FO$2&amp;$A15,'EU2'!$D:$E,MATCH("HOME",'EU2'!$D$1:$E$1,0),0),"")&amp;IFERROR(VLOOKUP(FO$2&amp;$A15,'EUC2'!$C:$F,MATCH("AWAY",'EUC2'!$C$1:$F$1,0),0),"")&amp;IFERROR(VLOOKUP(FO$2&amp;$A15,'EUC2'!$D:$E,MATCH("HOME",'EUC2'!$D$1:$E$1,0),0),"")</f>
        <v/>
      </c>
      <c r="FP15" s="25" t="str">
        <f>IFERROR(VLOOKUP(FP$2&amp;$B15,'FPL FIX2'!$N$1:$Q$400,MATCH("HOME",'FPL FIX2'!$N$1:$Q$1,0),0),"")&amp;IFERROR(VLOOKUP(FP$2&amp;$B15,'FPL FIX2'!$O$1:$P$400,MATCH("AWAY",'FPL FIX2'!$O$1:$P$1,0),0),"")&amp;IFERROR(VLOOKUP(FP$2&amp;$A15,'FA2'!$A:$D,MATCH("AWAY",'FA2'!$A$1:$D$1,0),0),"")&amp;IFERROR(VLOOKUP(FP$2&amp;$A15,'FA2'!$B:$C,MATCH("HOME",'FA2'!$B$1:$C$1,0),0),"")&amp;IFERROR(VLOOKUP(FP$2&amp;$A15,'EFL2'!$A:$D,MATCH("AWAY",'EFL2'!$A$1:$D$1,0),0),"")&amp;IFERROR(VLOOKUP(FP$2&amp;$A15,'EFL2'!$B:$C,MATCH("HOME",'EFL2'!$B$1:$C$1,0),0),"")&amp;IFERROR(VLOOKUP(FP$2&amp;$A15,'UCL2'!$C:$F,MATCH("AWAY",'UCL2'!$C$1:$F$1,0),0),"")&amp;IFERROR(VLOOKUP(FP$2&amp;$A15,'UCL2'!$D:$E,MATCH("HOME",'UCL2'!$D$1:$E$1,0),0),"")&amp;IFERROR(VLOOKUP(FP$2&amp;$A15,'EU2'!$C:$F,MATCH("AWAY",'EU2'!$C$1:$F$1,0),0),"")&amp;IFERROR(VLOOKUP(FP$2&amp;$A15,'EU2'!$D:$E,MATCH("HOME",'EU2'!$D$1:$E$1,0),0),"")&amp;IFERROR(VLOOKUP(FP$2&amp;$A15,'EUC2'!$C:$F,MATCH("AWAY",'EUC2'!$C$1:$F$1,0),0),"")&amp;IFERROR(VLOOKUP(FP$2&amp;$A15,'EUC2'!$D:$E,MATCH("HOME",'EUC2'!$D$1:$E$1,0),0),"")</f>
        <v>Wolves</v>
      </c>
      <c r="FQ15" s="25" t="str">
        <f>IFERROR(VLOOKUP(FQ$2&amp;$B15,'FPL FIX2'!$N$1:$Q$400,MATCH("HOME",'FPL FIX2'!$N$1:$Q$1,0),0),"")&amp;IFERROR(VLOOKUP(FQ$2&amp;$B15,'FPL FIX2'!$O$1:$P$400,MATCH("AWAY",'FPL FIX2'!$O$1:$P$1,0),0),"")&amp;IFERROR(VLOOKUP(FQ$2&amp;$A15,'FA2'!$A:$D,MATCH("AWAY",'FA2'!$A$1:$D$1,0),0),"")&amp;IFERROR(VLOOKUP(FQ$2&amp;$A15,'FA2'!$B:$C,MATCH("HOME",'FA2'!$B$1:$C$1,0),0),"")&amp;IFERROR(VLOOKUP(FQ$2&amp;$A15,'EFL2'!$A:$D,MATCH("AWAY",'EFL2'!$A$1:$D$1,0),0),"")&amp;IFERROR(VLOOKUP(FQ$2&amp;$A15,'EFL2'!$B:$C,MATCH("HOME",'EFL2'!$B$1:$C$1,0),0),"")&amp;IFERROR(VLOOKUP(FQ$2&amp;$A15,'UCL2'!$C:$F,MATCH("AWAY",'UCL2'!$C$1:$F$1,0),0),"")&amp;IFERROR(VLOOKUP(FQ$2&amp;$A15,'UCL2'!$D:$E,MATCH("HOME",'UCL2'!$D$1:$E$1,0),0),"")&amp;IFERROR(VLOOKUP(FQ$2&amp;$A15,'EU2'!$C:$F,MATCH("AWAY",'EU2'!$C$1:$F$1,0),0),"")&amp;IFERROR(VLOOKUP(FQ$2&amp;$A15,'EU2'!$D:$E,MATCH("HOME",'EU2'!$D$1:$E$1,0),0),"")&amp;IFERROR(VLOOKUP(FQ$2&amp;$A15,'EUC2'!$C:$F,MATCH("AWAY",'EUC2'!$C$1:$F$1,0),0),"")&amp;IFERROR(VLOOKUP(FQ$2&amp;$A15,'EUC2'!$D:$E,MATCH("HOME",'EUC2'!$D$1:$E$1,0),0),"")</f>
        <v/>
      </c>
      <c r="FR15" s="25" t="str">
        <f>IFERROR(VLOOKUP(FR$2&amp;$B15,'FPL FIX2'!$N$1:$Q$400,MATCH("HOME",'FPL FIX2'!$N$1:$Q$1,0),0),"")&amp;IFERROR(VLOOKUP(FR$2&amp;$B15,'FPL FIX2'!$O$1:$P$400,MATCH("AWAY",'FPL FIX2'!$O$1:$P$1,0),0),"")&amp;IFERROR(VLOOKUP(FR$2&amp;$A15,'FA2'!$A:$D,MATCH("AWAY",'FA2'!$A$1:$D$1,0),0),"")&amp;IFERROR(VLOOKUP(FR$2&amp;$A15,'FA2'!$B:$C,MATCH("HOME",'FA2'!$B$1:$C$1,0),0),"")&amp;IFERROR(VLOOKUP(FR$2&amp;$A15,'EFL2'!$A:$D,MATCH("AWAY",'EFL2'!$A$1:$D$1,0),0),"")&amp;IFERROR(VLOOKUP(FR$2&amp;$A15,'EFL2'!$B:$C,MATCH("HOME",'EFL2'!$B$1:$C$1,0),0),"")&amp;IFERROR(VLOOKUP(FR$2&amp;$A15,'UCL2'!$C:$F,MATCH("AWAY",'UCL2'!$C$1:$F$1,0),0),"")&amp;IFERROR(VLOOKUP(FR$2&amp;$A15,'UCL2'!$D:$E,MATCH("HOME",'UCL2'!$D$1:$E$1,0),0),"")&amp;IFERROR(VLOOKUP(FR$2&amp;$A15,'EU2'!$C:$F,MATCH("AWAY",'EU2'!$C$1:$F$1,0),0),"")&amp;IFERROR(VLOOKUP(FR$2&amp;$A15,'EU2'!$D:$E,MATCH("HOME",'EU2'!$D$1:$E$1,0),0),"")&amp;IFERROR(VLOOKUP(FR$2&amp;$A15,'EUC2'!$C:$F,MATCH("AWAY",'EUC2'!$C$1:$F$1,0),0),"")&amp;IFERROR(VLOOKUP(FR$2&amp;$A15,'EUC2'!$D:$E,MATCH("HOME",'EUC2'!$D$1:$E$1,0),0),"")</f>
        <v/>
      </c>
      <c r="FS15" s="25" t="str">
        <f>IFERROR(VLOOKUP(FS$2&amp;$B15,'FPL FIX2'!$N$1:$Q$400,MATCH("HOME",'FPL FIX2'!$N$1:$Q$1,0),0),"")&amp;IFERROR(VLOOKUP(FS$2&amp;$B15,'FPL FIX2'!$O$1:$P$400,MATCH("AWAY",'FPL FIX2'!$O$1:$P$1,0),0),"")&amp;IFERROR(VLOOKUP(FS$2&amp;$A15,'FA2'!$A:$D,MATCH("AWAY",'FA2'!$A$1:$D$1,0),0),"")&amp;IFERROR(VLOOKUP(FS$2&amp;$A15,'FA2'!$B:$C,MATCH("HOME",'FA2'!$B$1:$C$1,0),0),"")&amp;IFERROR(VLOOKUP(FS$2&amp;$A15,'EFL2'!$A:$D,MATCH("AWAY",'EFL2'!$A$1:$D$1,0),0),"")&amp;IFERROR(VLOOKUP(FS$2&amp;$A15,'EFL2'!$B:$C,MATCH("HOME",'EFL2'!$B$1:$C$1,0),0),"")&amp;IFERROR(VLOOKUP(FS$2&amp;$A15,'UCL2'!$C:$F,MATCH("AWAY",'UCL2'!$C$1:$F$1,0),0),"")&amp;IFERROR(VLOOKUP(FS$2&amp;$A15,'UCL2'!$D:$E,MATCH("HOME",'UCL2'!$D$1:$E$1,0),0),"")&amp;IFERROR(VLOOKUP(FS$2&amp;$A15,'EU2'!$C:$F,MATCH("AWAY",'EU2'!$C$1:$F$1,0),0),"")&amp;IFERROR(VLOOKUP(FS$2&amp;$A15,'EU2'!$D:$E,MATCH("HOME",'EU2'!$D$1:$E$1,0),0),"")&amp;IFERROR(VLOOKUP(FS$2&amp;$A15,'EUC2'!$C:$F,MATCH("AWAY",'EUC2'!$C$1:$F$1,0),0),"")&amp;IFERROR(VLOOKUP(FS$2&amp;$A15,'EUC2'!$D:$E,MATCH("HOME",'EUC2'!$D$1:$E$1,0),0),"")</f>
        <v/>
      </c>
      <c r="FT15" s="25" t="str">
        <f>IFERROR(VLOOKUP(FT$2&amp;$B15,'FPL FIX2'!$N$1:$Q$400,MATCH("HOME",'FPL FIX2'!$N$1:$Q$1,0),0),"")&amp;IFERROR(VLOOKUP(FT$2&amp;$B15,'FPL FIX2'!$O$1:$P$400,MATCH("AWAY",'FPL FIX2'!$O$1:$P$1,0),0),"")&amp;IFERROR(VLOOKUP(FT$2&amp;$A15,'FA2'!$A:$D,MATCH("AWAY",'FA2'!$A$1:$D$1,0),0),"")&amp;IFERROR(VLOOKUP(FT$2&amp;$A15,'FA2'!$B:$C,MATCH("HOME",'FA2'!$B$1:$C$1,0),0),"")&amp;IFERROR(VLOOKUP(FT$2&amp;$A15,'EFL2'!$A:$D,MATCH("AWAY",'EFL2'!$A$1:$D$1,0),0),"")&amp;IFERROR(VLOOKUP(FT$2&amp;$A15,'EFL2'!$B:$C,MATCH("HOME",'EFL2'!$B$1:$C$1,0),0),"")&amp;IFERROR(VLOOKUP(FT$2&amp;$A15,'UCL2'!$C:$F,MATCH("AWAY",'UCL2'!$C$1:$F$1,0),0),"")&amp;IFERROR(VLOOKUP(FT$2&amp;$A15,'UCL2'!$D:$E,MATCH("HOME",'UCL2'!$D$1:$E$1,0),0),"")&amp;IFERROR(VLOOKUP(FT$2&amp;$A15,'EU2'!$C:$F,MATCH("AWAY",'EU2'!$C$1:$F$1,0),0),"")&amp;IFERROR(VLOOKUP(FT$2&amp;$A15,'EU2'!$D:$E,MATCH("HOME",'EU2'!$D$1:$E$1,0),0),"")&amp;IFERROR(VLOOKUP(FT$2&amp;$A15,'EUC2'!$C:$F,MATCH("AWAY",'EUC2'!$C$1:$F$1,0),0),"")&amp;IFERROR(VLOOKUP(FT$2&amp;$A15,'EUC2'!$D:$E,MATCH("HOME",'EUC2'!$D$1:$E$1,0),0),"")</f>
        <v>CHE</v>
      </c>
      <c r="FU15" s="25" t="str">
        <f>IFERROR(VLOOKUP(FU$2&amp;$B15,'FPL FIX2'!$N$1:$Q$400,MATCH("HOME",'FPL FIX2'!$N$1:$Q$1,0),0),"")&amp;IFERROR(VLOOKUP(FU$2&amp;$B15,'FPL FIX2'!$O$1:$P$400,MATCH("AWAY",'FPL FIX2'!$O$1:$P$1,0),0),"")&amp;IFERROR(VLOOKUP(FU$2&amp;$A15,'FA2'!$A:$D,MATCH("AWAY",'FA2'!$A$1:$D$1,0),0),"")&amp;IFERROR(VLOOKUP(FU$2&amp;$A15,'FA2'!$B:$C,MATCH("HOME",'FA2'!$B$1:$C$1,0),0),"")&amp;IFERROR(VLOOKUP(FU$2&amp;$A15,'EFL2'!$A:$D,MATCH("AWAY",'EFL2'!$A$1:$D$1,0),0),"")&amp;IFERROR(VLOOKUP(FU$2&amp;$A15,'EFL2'!$B:$C,MATCH("HOME",'EFL2'!$B$1:$C$1,0),0),"")&amp;IFERROR(VLOOKUP(FU$2&amp;$A15,'UCL2'!$C:$F,MATCH("AWAY",'UCL2'!$C$1:$F$1,0),0),"")&amp;IFERROR(VLOOKUP(FU$2&amp;$A15,'UCL2'!$D:$E,MATCH("HOME",'UCL2'!$D$1:$E$1,0),0),"")&amp;IFERROR(VLOOKUP(FU$2&amp;$A15,'EU2'!$C:$F,MATCH("AWAY",'EU2'!$C$1:$F$1,0),0),"")&amp;IFERROR(VLOOKUP(FU$2&amp;$A15,'EU2'!$D:$E,MATCH("HOME",'EU2'!$D$1:$E$1,0),0),"")&amp;IFERROR(VLOOKUP(FU$2&amp;$A15,'EUC2'!$C:$F,MATCH("AWAY",'EUC2'!$C$1:$F$1,0),0),"")&amp;IFERROR(VLOOKUP(FU$2&amp;$A15,'EUC2'!$D:$E,MATCH("HOME",'EUC2'!$D$1:$E$1,0),0),"")</f>
        <v/>
      </c>
      <c r="FV15" s="25" t="str">
        <f>IFERROR(VLOOKUP(FV$2&amp;$B15,'FPL FIX2'!$N$1:$Q$400,MATCH("HOME",'FPL FIX2'!$N$1:$Q$1,0),0),"")&amp;IFERROR(VLOOKUP(FV$2&amp;$B15,'FPL FIX2'!$O$1:$P$400,MATCH("AWAY",'FPL FIX2'!$O$1:$P$1,0),0),"")&amp;IFERROR(VLOOKUP(FV$2&amp;$A15,'FA2'!$A:$D,MATCH("AWAY",'FA2'!$A$1:$D$1,0),0),"")&amp;IFERROR(VLOOKUP(FV$2&amp;$A15,'FA2'!$B:$C,MATCH("HOME",'FA2'!$B$1:$C$1,0),0),"")&amp;IFERROR(VLOOKUP(FV$2&amp;$A15,'EFL2'!$A:$D,MATCH("AWAY",'EFL2'!$A$1:$D$1,0),0),"")&amp;IFERROR(VLOOKUP(FV$2&amp;$A15,'EFL2'!$B:$C,MATCH("HOME",'EFL2'!$B$1:$C$1,0),0),"")&amp;IFERROR(VLOOKUP(FV$2&amp;$A15,'UCL2'!$C:$F,MATCH("AWAY",'UCL2'!$C$1:$F$1,0),0),"")&amp;IFERROR(VLOOKUP(FV$2&amp;$A15,'UCL2'!$D:$E,MATCH("HOME",'UCL2'!$D$1:$E$1,0),0),"")&amp;IFERROR(VLOOKUP(FV$2&amp;$A15,'EU2'!$C:$F,MATCH("AWAY",'EU2'!$C$1:$F$1,0),0),"")&amp;IFERROR(VLOOKUP(FV$2&amp;$A15,'EU2'!$D:$E,MATCH("HOME",'EU2'!$D$1:$E$1,0),0),"")&amp;IFERROR(VLOOKUP(FV$2&amp;$A15,'EUC2'!$C:$F,MATCH("AWAY",'EUC2'!$C$1:$F$1,0),0),"")&amp;IFERROR(VLOOKUP(FV$2&amp;$A15,'EUC2'!$D:$E,MATCH("HOME",'EUC2'!$D$1:$E$1,0),0),"")</f>
        <v/>
      </c>
      <c r="FW15" s="25" t="str">
        <f>IFERROR(VLOOKUP(FW$2&amp;$B15,'FPL FIX2'!$N$1:$Q$400,MATCH("HOME",'FPL FIX2'!$N$1:$Q$1,0),0),"")&amp;IFERROR(VLOOKUP(FW$2&amp;$B15,'FPL FIX2'!$O$1:$P$400,MATCH("AWAY",'FPL FIX2'!$O$1:$P$1,0),0),"")&amp;IFERROR(VLOOKUP(FW$2&amp;$A15,'FA2'!$A:$D,MATCH("AWAY",'FA2'!$A$1:$D$1,0),0),"")&amp;IFERROR(VLOOKUP(FW$2&amp;$A15,'FA2'!$B:$C,MATCH("HOME",'FA2'!$B$1:$C$1,0),0),"")&amp;IFERROR(VLOOKUP(FW$2&amp;$A15,'EFL2'!$A:$D,MATCH("AWAY",'EFL2'!$A$1:$D$1,0),0),"")&amp;IFERROR(VLOOKUP(FW$2&amp;$A15,'EFL2'!$B:$C,MATCH("HOME",'EFL2'!$B$1:$C$1,0),0),"")&amp;IFERROR(VLOOKUP(FW$2&amp;$A15,'UCL2'!$C:$F,MATCH("AWAY",'UCL2'!$C$1:$F$1,0),0),"")&amp;IFERROR(VLOOKUP(FW$2&amp;$A15,'UCL2'!$D:$E,MATCH("HOME",'UCL2'!$D$1:$E$1,0),0),"")&amp;IFERROR(VLOOKUP(FW$2&amp;$A15,'EU2'!$C:$F,MATCH("AWAY",'EU2'!$C$1:$F$1,0),0),"")&amp;IFERROR(VLOOKUP(FW$2&amp;$A15,'EU2'!$D:$E,MATCH("HOME",'EU2'!$D$1:$E$1,0),0),"")&amp;IFERROR(VLOOKUP(FW$2&amp;$A15,'EUC2'!$C:$F,MATCH("AWAY",'EUC2'!$C$1:$F$1,0),0),"")&amp;IFERROR(VLOOKUP(FW$2&amp;$A15,'EUC2'!$D:$E,MATCH("HOME",'EUC2'!$D$1:$E$1,0),0),"")</f>
        <v/>
      </c>
      <c r="FX15" s="25" t="str">
        <f>IFERROR(VLOOKUP(FX$2&amp;$B15,'FPL FIX2'!$N$1:$Q$400,MATCH("HOME",'FPL FIX2'!$N$1:$Q$1,0),0),"")&amp;IFERROR(VLOOKUP(FX$2&amp;$B15,'FPL FIX2'!$O$1:$P$400,MATCH("AWAY",'FPL FIX2'!$O$1:$P$1,0),0),"")&amp;IFERROR(VLOOKUP(FX$2&amp;$A15,'FA2'!$A:$D,MATCH("AWAY",'FA2'!$A$1:$D$1,0),0),"")&amp;IFERROR(VLOOKUP(FX$2&amp;$A15,'FA2'!$B:$C,MATCH("HOME",'FA2'!$B$1:$C$1,0),0),"")&amp;IFERROR(VLOOKUP(FX$2&amp;$A15,'EFL2'!$A:$D,MATCH("AWAY",'EFL2'!$A$1:$D$1,0),0),"")&amp;IFERROR(VLOOKUP(FX$2&amp;$A15,'EFL2'!$B:$C,MATCH("HOME",'EFL2'!$B$1:$C$1,0),0),"")&amp;IFERROR(VLOOKUP(FX$2&amp;$A15,'UCL2'!$C:$F,MATCH("AWAY",'UCL2'!$C$1:$F$1,0),0),"")&amp;IFERROR(VLOOKUP(FX$2&amp;$A15,'UCL2'!$D:$E,MATCH("HOME",'UCL2'!$D$1:$E$1,0),0),"")&amp;IFERROR(VLOOKUP(FX$2&amp;$A15,'EU2'!$C:$F,MATCH("AWAY",'EU2'!$C$1:$F$1,0),0),"")&amp;IFERROR(VLOOKUP(FX$2&amp;$A15,'EU2'!$D:$E,MATCH("HOME",'EU2'!$D$1:$E$1,0),0),"")&amp;IFERROR(VLOOKUP(FX$2&amp;$A15,'EUC2'!$C:$F,MATCH("AWAY",'EUC2'!$C$1:$F$1,0),0),"")&amp;IFERROR(VLOOKUP(FX$2&amp;$A15,'EUC2'!$D:$E,MATCH("HOME",'EUC2'!$D$1:$E$1,0),0),"")</f>
        <v/>
      </c>
      <c r="FY15" s="25" t="str">
        <f>IFERROR(VLOOKUP(FY$2&amp;$B15,'FPL FIX2'!$N$1:$Q$400,MATCH("HOME",'FPL FIX2'!$N$1:$Q$1,0),0),"")&amp;IFERROR(VLOOKUP(FY$2&amp;$B15,'FPL FIX2'!$O$1:$P$400,MATCH("AWAY",'FPL FIX2'!$O$1:$P$1,0),0),"")&amp;IFERROR(VLOOKUP(FY$2&amp;$A15,'FA2'!$A:$D,MATCH("AWAY",'FA2'!$A$1:$D$1,0),0),"")&amp;IFERROR(VLOOKUP(FY$2&amp;$A15,'FA2'!$B:$C,MATCH("HOME",'FA2'!$B$1:$C$1,0),0),"")&amp;IFERROR(VLOOKUP(FY$2&amp;$A15,'EFL2'!$A:$D,MATCH("AWAY",'EFL2'!$A$1:$D$1,0),0),"")&amp;IFERROR(VLOOKUP(FY$2&amp;$A15,'EFL2'!$B:$C,MATCH("HOME",'EFL2'!$B$1:$C$1,0),0),"")&amp;IFERROR(VLOOKUP(FY$2&amp;$A15,'UCL2'!$C:$F,MATCH("AWAY",'UCL2'!$C$1:$F$1,0),0),"")&amp;IFERROR(VLOOKUP(FY$2&amp;$A15,'UCL2'!$D:$E,MATCH("HOME",'UCL2'!$D$1:$E$1,0),0),"")&amp;IFERROR(VLOOKUP(FY$2&amp;$A15,'EU2'!$C:$F,MATCH("AWAY",'EU2'!$C$1:$F$1,0),0),"")&amp;IFERROR(VLOOKUP(FY$2&amp;$A15,'EU2'!$D:$E,MATCH("HOME",'EU2'!$D$1:$E$1,0),0),"")&amp;IFERROR(VLOOKUP(FY$2&amp;$A15,'EUC2'!$C:$F,MATCH("AWAY",'EUC2'!$C$1:$F$1,0),0),"")&amp;IFERROR(VLOOKUP(FY$2&amp;$A15,'EUC2'!$D:$E,MATCH("HOME",'EUC2'!$D$1:$E$1,0),0),"")</f>
        <v/>
      </c>
      <c r="FZ15" s="25" t="str">
        <f>IFERROR(VLOOKUP(FZ$2&amp;$B15,'FPL FIX2'!$N$1:$Q$400,MATCH("HOME",'FPL FIX2'!$N$1:$Q$1,0),0),"")&amp;IFERROR(VLOOKUP(FZ$2&amp;$B15,'FPL FIX2'!$O$1:$P$400,MATCH("AWAY",'FPL FIX2'!$O$1:$P$1,0),0),"")&amp;IFERROR(VLOOKUP(FZ$2&amp;$A15,'FA2'!$A:$D,MATCH("AWAY",'FA2'!$A$1:$D$1,0),0),"")&amp;IFERROR(VLOOKUP(FZ$2&amp;$A15,'FA2'!$B:$C,MATCH("HOME",'FA2'!$B$1:$C$1,0),0),"")&amp;IFERROR(VLOOKUP(FZ$2&amp;$A15,'EFL2'!$A:$D,MATCH("AWAY",'EFL2'!$A$1:$D$1,0),0),"")&amp;IFERROR(VLOOKUP(FZ$2&amp;$A15,'EFL2'!$B:$C,MATCH("HOME",'EFL2'!$B$1:$C$1,0),0),"")&amp;IFERROR(VLOOKUP(FZ$2&amp;$A15,'UCL2'!$C:$F,MATCH("AWAY",'UCL2'!$C$1:$F$1,0),0),"")&amp;IFERROR(VLOOKUP(FZ$2&amp;$A15,'UCL2'!$D:$E,MATCH("HOME",'UCL2'!$D$1:$E$1,0),0),"")&amp;IFERROR(VLOOKUP(FZ$2&amp;$A15,'EU2'!$C:$F,MATCH("AWAY",'EU2'!$C$1:$F$1,0),0),"")&amp;IFERROR(VLOOKUP(FZ$2&amp;$A15,'EU2'!$D:$E,MATCH("HOME",'EU2'!$D$1:$E$1,0),0),"")&amp;IFERROR(VLOOKUP(FZ$2&amp;$A15,'EUC2'!$C:$F,MATCH("AWAY",'EUC2'!$C$1:$F$1,0),0),"")&amp;IFERROR(VLOOKUP(FZ$2&amp;$A15,'EUC2'!$D:$E,MATCH("HOME",'EUC2'!$D$1:$E$1,0),0),"")</f>
        <v/>
      </c>
      <c r="GA15" s="25" t="str">
        <f>IFERROR(VLOOKUP(GA$2&amp;$B15,'FPL FIX2'!$N$1:$Q$400,MATCH("HOME",'FPL FIX2'!$N$1:$Q$1,0),0),"")&amp;IFERROR(VLOOKUP(GA$2&amp;$B15,'FPL FIX2'!$O$1:$P$400,MATCH("AWAY",'FPL FIX2'!$O$1:$P$1,0),0),"")&amp;IFERROR(VLOOKUP(GA$2&amp;$A15,'FA2'!$A:$D,MATCH("AWAY",'FA2'!$A$1:$D$1,0),0),"")&amp;IFERROR(VLOOKUP(GA$2&amp;$A15,'FA2'!$B:$C,MATCH("HOME",'FA2'!$B$1:$C$1,0),0),"")&amp;IFERROR(VLOOKUP(GA$2&amp;$A15,'EFL2'!$A:$D,MATCH("AWAY",'EFL2'!$A$1:$D$1,0),0),"")&amp;IFERROR(VLOOKUP(GA$2&amp;$A15,'EFL2'!$B:$C,MATCH("HOME",'EFL2'!$B$1:$C$1,0),0),"")&amp;IFERROR(VLOOKUP(GA$2&amp;$A15,'UCL2'!$C:$F,MATCH("AWAY",'UCL2'!$C$1:$F$1,0),0),"")&amp;IFERROR(VLOOKUP(GA$2&amp;$A15,'UCL2'!$D:$E,MATCH("HOME",'UCL2'!$D$1:$E$1,0),0),"")&amp;IFERROR(VLOOKUP(GA$2&amp;$A15,'EU2'!$C:$F,MATCH("AWAY",'EU2'!$C$1:$F$1,0),0),"")&amp;IFERROR(VLOOKUP(GA$2&amp;$A15,'EU2'!$D:$E,MATCH("HOME",'EU2'!$D$1:$E$1,0),0),"")&amp;IFERROR(VLOOKUP(GA$2&amp;$A15,'EUC2'!$C:$F,MATCH("AWAY",'EUC2'!$C$1:$F$1,0),0),"")&amp;IFERROR(VLOOKUP(GA$2&amp;$A15,'EUC2'!$D:$E,MATCH("HOME",'EUC2'!$D$1:$E$1,0),0),"")</f>
        <v/>
      </c>
      <c r="GB15" s="25" t="str">
        <f>IFERROR(VLOOKUP(GB$2&amp;$B15,'FPL FIX2'!$N$1:$Q$400,MATCH("HOME",'FPL FIX2'!$N$1:$Q$1,0),0),"")&amp;IFERROR(VLOOKUP(GB$2&amp;$B15,'FPL FIX2'!$O$1:$P$400,MATCH("AWAY",'FPL FIX2'!$O$1:$P$1,0),0),"")&amp;IFERROR(VLOOKUP(GB$2&amp;$A15,'FA2'!$A:$D,MATCH("AWAY",'FA2'!$A$1:$D$1,0),0),"")&amp;IFERROR(VLOOKUP(GB$2&amp;$A15,'FA2'!$B:$C,MATCH("HOME",'FA2'!$B$1:$C$1,0),0),"")&amp;IFERROR(VLOOKUP(GB$2&amp;$A15,'EFL2'!$A:$D,MATCH("AWAY",'EFL2'!$A$1:$D$1,0),0),"")&amp;IFERROR(VLOOKUP(GB$2&amp;$A15,'EFL2'!$B:$C,MATCH("HOME",'EFL2'!$B$1:$C$1,0),0),"")&amp;IFERROR(VLOOKUP(GB$2&amp;$A15,'UCL2'!$C:$F,MATCH("AWAY",'UCL2'!$C$1:$F$1,0),0),"")&amp;IFERROR(VLOOKUP(GB$2&amp;$A15,'UCL2'!$D:$E,MATCH("HOME",'UCL2'!$D$1:$E$1,0),0),"")&amp;IFERROR(VLOOKUP(GB$2&amp;$A15,'EU2'!$C:$F,MATCH("AWAY",'EU2'!$C$1:$F$1,0),0),"")&amp;IFERROR(VLOOKUP(GB$2&amp;$A15,'EU2'!$D:$E,MATCH("HOME",'EU2'!$D$1:$E$1,0),0),"")&amp;IFERROR(VLOOKUP(GB$2&amp;$A15,'EUC2'!$C:$F,MATCH("AWAY",'EUC2'!$C$1:$F$1,0),0),"")&amp;IFERROR(VLOOKUP(GB$2&amp;$A15,'EUC2'!$D:$E,MATCH("HOME",'EUC2'!$D$1:$E$1,0),0),"")</f>
        <v>Brighton</v>
      </c>
      <c r="GC15" s="25" t="str">
        <f>IFERROR(VLOOKUP(GC$2&amp;$B15,'FPL FIX2'!$N$1:$Q$400,MATCH("HOME",'FPL FIX2'!$N$1:$Q$1,0),0),"")&amp;IFERROR(VLOOKUP(GC$2&amp;$B15,'FPL FIX2'!$O$1:$P$400,MATCH("AWAY",'FPL FIX2'!$O$1:$P$1,0),0),"")&amp;IFERROR(VLOOKUP(GC$2&amp;$A15,'FA2'!$A:$D,MATCH("AWAY",'FA2'!$A$1:$D$1,0),0),"")&amp;IFERROR(VLOOKUP(GC$2&amp;$A15,'FA2'!$B:$C,MATCH("HOME",'FA2'!$B$1:$C$1,0),0),"")&amp;IFERROR(VLOOKUP(GC$2&amp;$A15,'EFL2'!$A:$D,MATCH("AWAY",'EFL2'!$A$1:$D$1,0),0),"")&amp;IFERROR(VLOOKUP(GC$2&amp;$A15,'EFL2'!$B:$C,MATCH("HOME",'EFL2'!$B$1:$C$1,0),0),"")&amp;IFERROR(VLOOKUP(GC$2&amp;$A15,'UCL2'!$C:$F,MATCH("AWAY",'UCL2'!$C$1:$F$1,0),0),"")&amp;IFERROR(VLOOKUP(GC$2&amp;$A15,'UCL2'!$D:$E,MATCH("HOME",'UCL2'!$D$1:$E$1,0),0),"")&amp;IFERROR(VLOOKUP(GC$2&amp;$A15,'EU2'!$C:$F,MATCH("AWAY",'EU2'!$C$1:$F$1,0),0),"")&amp;IFERROR(VLOOKUP(GC$2&amp;$A15,'EU2'!$D:$E,MATCH("HOME",'EU2'!$D$1:$E$1,0),0),"")&amp;IFERROR(VLOOKUP(GC$2&amp;$A15,'EUC2'!$C:$F,MATCH("AWAY",'EUC2'!$C$1:$F$1,0),0),"")&amp;IFERROR(VLOOKUP(GC$2&amp;$A15,'EUC2'!$D:$E,MATCH("HOME",'EUC2'!$D$1:$E$1,0),0),"")</f>
        <v/>
      </c>
      <c r="GD15" s="25" t="str">
        <f>IFERROR(VLOOKUP(GD$2&amp;$B15,'FPL FIX2'!$N$1:$Q$400,MATCH("HOME",'FPL FIX2'!$N$1:$Q$1,0),0),"")&amp;IFERROR(VLOOKUP(GD$2&amp;$B15,'FPL FIX2'!$O$1:$P$400,MATCH("AWAY",'FPL FIX2'!$O$1:$P$1,0),0),"")&amp;IFERROR(VLOOKUP(GD$2&amp;$A15,'FA2'!$A:$D,MATCH("AWAY",'FA2'!$A$1:$D$1,0),0),"")&amp;IFERROR(VLOOKUP(GD$2&amp;$A15,'FA2'!$B:$C,MATCH("HOME",'FA2'!$B$1:$C$1,0),0),"")&amp;IFERROR(VLOOKUP(GD$2&amp;$A15,'EFL2'!$A:$D,MATCH("AWAY",'EFL2'!$A$1:$D$1,0),0),"")&amp;IFERROR(VLOOKUP(GD$2&amp;$A15,'EFL2'!$B:$C,MATCH("HOME",'EFL2'!$B$1:$C$1,0),0),"")&amp;IFERROR(VLOOKUP(GD$2&amp;$A15,'UCL2'!$C:$F,MATCH("AWAY",'UCL2'!$C$1:$F$1,0),0),"")&amp;IFERROR(VLOOKUP(GD$2&amp;$A15,'UCL2'!$D:$E,MATCH("HOME",'UCL2'!$D$1:$E$1,0),0),"")&amp;IFERROR(VLOOKUP(GD$2&amp;$A15,'EU2'!$C:$F,MATCH("AWAY",'EU2'!$C$1:$F$1,0),0),"")&amp;IFERROR(VLOOKUP(GD$2&amp;$A15,'EU2'!$D:$E,MATCH("HOME",'EU2'!$D$1:$E$1,0),0),"")&amp;IFERROR(VLOOKUP(GD$2&amp;$A15,'EUC2'!$C:$F,MATCH("AWAY",'EUC2'!$C$1:$F$1,0),0),"")&amp;IFERROR(VLOOKUP(GD$2&amp;$A15,'EUC2'!$D:$E,MATCH("HOME",'EUC2'!$D$1:$E$1,0),0),"")</f>
        <v/>
      </c>
      <c r="GE15" s="25" t="str">
        <f>IFERROR(VLOOKUP(GE$2&amp;$B15,'FPL FIX2'!$N$1:$Q$400,MATCH("HOME",'FPL FIX2'!$N$1:$Q$1,0),0),"")&amp;IFERROR(VLOOKUP(GE$2&amp;$B15,'FPL FIX2'!$O$1:$P$400,MATCH("AWAY",'FPL FIX2'!$O$1:$P$1,0),0),"")&amp;IFERROR(VLOOKUP(GE$2&amp;$A15,'FA2'!$A:$D,MATCH("AWAY",'FA2'!$A$1:$D$1,0),0),"")&amp;IFERROR(VLOOKUP(GE$2&amp;$A15,'FA2'!$B:$C,MATCH("HOME",'FA2'!$B$1:$C$1,0),0),"")&amp;IFERROR(VLOOKUP(GE$2&amp;$A15,'EFL2'!$A:$D,MATCH("AWAY",'EFL2'!$A$1:$D$1,0),0),"")&amp;IFERROR(VLOOKUP(GE$2&amp;$A15,'EFL2'!$B:$C,MATCH("HOME",'EFL2'!$B$1:$C$1,0),0),"")&amp;IFERROR(VLOOKUP(GE$2&amp;$A15,'UCL2'!$C:$F,MATCH("AWAY",'UCL2'!$C$1:$F$1,0),0),"")&amp;IFERROR(VLOOKUP(GE$2&amp;$A15,'UCL2'!$D:$E,MATCH("HOME",'UCL2'!$D$1:$E$1,0),0),"")&amp;IFERROR(VLOOKUP(GE$2&amp;$A15,'EU2'!$C:$F,MATCH("AWAY",'EU2'!$C$1:$F$1,0),0),"")&amp;IFERROR(VLOOKUP(GE$2&amp;$A15,'EU2'!$D:$E,MATCH("HOME",'EU2'!$D$1:$E$1,0),0),"")&amp;IFERROR(VLOOKUP(GE$2&amp;$A15,'EUC2'!$C:$F,MATCH("AWAY",'EUC2'!$C$1:$F$1,0),0),"")&amp;IFERROR(VLOOKUP(GE$2&amp;$A15,'EUC2'!$D:$E,MATCH("HOME",'EUC2'!$D$1:$E$1,0),0),"")</f>
        <v/>
      </c>
      <c r="GF15" s="25" t="str">
        <f>IFERROR(VLOOKUP(GF$2&amp;$B15,'FPL FIX2'!$N$1:$Q$400,MATCH("HOME",'FPL FIX2'!$N$1:$Q$1,0),0),"")&amp;IFERROR(VLOOKUP(GF$2&amp;$B15,'FPL FIX2'!$O$1:$P$400,MATCH("AWAY",'FPL FIX2'!$O$1:$P$1,0),0),"")&amp;IFERROR(VLOOKUP(GF$2&amp;$A15,'FA2'!$A:$D,MATCH("AWAY",'FA2'!$A$1:$D$1,0),0),"")&amp;IFERROR(VLOOKUP(GF$2&amp;$A15,'FA2'!$B:$C,MATCH("HOME",'FA2'!$B$1:$C$1,0),0),"")&amp;IFERROR(VLOOKUP(GF$2&amp;$A15,'EFL2'!$A:$D,MATCH("AWAY",'EFL2'!$A$1:$D$1,0),0),"")&amp;IFERROR(VLOOKUP(GF$2&amp;$A15,'EFL2'!$B:$C,MATCH("HOME",'EFL2'!$B$1:$C$1,0),0),"")&amp;IFERROR(VLOOKUP(GF$2&amp;$A15,'UCL2'!$C:$F,MATCH("AWAY",'UCL2'!$C$1:$F$1,0),0),"")&amp;IFERROR(VLOOKUP(GF$2&amp;$A15,'UCL2'!$D:$E,MATCH("HOME",'UCL2'!$D$1:$E$1,0),0),"")&amp;IFERROR(VLOOKUP(GF$2&amp;$A15,'EU2'!$C:$F,MATCH("AWAY",'EU2'!$C$1:$F$1,0),0),"")&amp;IFERROR(VLOOKUP(GF$2&amp;$A15,'EU2'!$D:$E,MATCH("HOME",'EU2'!$D$1:$E$1,0),0),"")&amp;IFERROR(VLOOKUP(GF$2&amp;$A15,'EUC2'!$C:$F,MATCH("AWAY",'EUC2'!$C$1:$F$1,0),0),"")&amp;IFERROR(VLOOKUP(GF$2&amp;$A15,'EUC2'!$D:$E,MATCH("HOME",'EUC2'!$D$1:$E$1,0),0),"")</f>
        <v/>
      </c>
      <c r="GG15" s="25" t="str">
        <f>IFERROR(VLOOKUP(GG$2&amp;$B15,'FPL FIX2'!$N$1:$Q$400,MATCH("HOME",'FPL FIX2'!$N$1:$Q$1,0),0),"")&amp;IFERROR(VLOOKUP(GG$2&amp;$B15,'FPL FIX2'!$O$1:$P$400,MATCH("AWAY",'FPL FIX2'!$O$1:$P$1,0),0),"")&amp;IFERROR(VLOOKUP(GG$2&amp;$A15,'FA2'!$A:$D,MATCH("AWAY",'FA2'!$A$1:$D$1,0),0),"")&amp;IFERROR(VLOOKUP(GG$2&amp;$A15,'FA2'!$B:$C,MATCH("HOME",'FA2'!$B$1:$C$1,0),0),"")&amp;IFERROR(VLOOKUP(GG$2&amp;$A15,'EFL2'!$A:$D,MATCH("AWAY",'EFL2'!$A$1:$D$1,0),0),"")&amp;IFERROR(VLOOKUP(GG$2&amp;$A15,'EFL2'!$B:$C,MATCH("HOME",'EFL2'!$B$1:$C$1,0),0),"")&amp;IFERROR(VLOOKUP(GG$2&amp;$A15,'UCL2'!$C:$F,MATCH("AWAY",'UCL2'!$C$1:$F$1,0),0),"")&amp;IFERROR(VLOOKUP(GG$2&amp;$A15,'UCL2'!$D:$E,MATCH("HOME",'UCL2'!$D$1:$E$1,0),0),"")&amp;IFERROR(VLOOKUP(GG$2&amp;$A15,'EU2'!$C:$F,MATCH("AWAY",'EU2'!$C$1:$F$1,0),0),"")&amp;IFERROR(VLOOKUP(GG$2&amp;$A15,'EU2'!$D:$E,MATCH("HOME",'EU2'!$D$1:$E$1,0),0),"")&amp;IFERROR(VLOOKUP(GG$2&amp;$A15,'EUC2'!$C:$F,MATCH("AWAY",'EUC2'!$C$1:$F$1,0),0),"")&amp;IFERROR(VLOOKUP(GG$2&amp;$A15,'EUC2'!$D:$E,MATCH("HOME",'EUC2'!$D$1:$E$1,0),0),"")</f>
        <v/>
      </c>
      <c r="GH15" s="25" t="str">
        <f>IFERROR(VLOOKUP(GH$2&amp;$B15,'FPL FIX2'!$N$1:$Q$400,MATCH("HOME",'FPL FIX2'!$N$1:$Q$1,0),0),"")&amp;IFERROR(VLOOKUP(GH$2&amp;$B15,'FPL FIX2'!$O$1:$P$400,MATCH("AWAY",'FPL FIX2'!$O$1:$P$1,0),0),"")&amp;IFERROR(VLOOKUP(GH$2&amp;$A15,'FA2'!$A:$D,MATCH("AWAY",'FA2'!$A$1:$D$1,0),0),"")&amp;IFERROR(VLOOKUP(GH$2&amp;$A15,'FA2'!$B:$C,MATCH("HOME",'FA2'!$B$1:$C$1,0),0),"")&amp;IFERROR(VLOOKUP(GH$2&amp;$A15,'EFL2'!$A:$D,MATCH("AWAY",'EFL2'!$A$1:$D$1,0),0),"")&amp;IFERROR(VLOOKUP(GH$2&amp;$A15,'EFL2'!$B:$C,MATCH("HOME",'EFL2'!$B$1:$C$1,0),0),"")&amp;IFERROR(VLOOKUP(GH$2&amp;$A15,'UCL2'!$C:$F,MATCH("AWAY",'UCL2'!$C$1:$F$1,0),0),"")&amp;IFERROR(VLOOKUP(GH$2&amp;$A15,'UCL2'!$D:$E,MATCH("HOME",'UCL2'!$D$1:$E$1,0),0),"")&amp;IFERROR(VLOOKUP(GH$2&amp;$A15,'EU2'!$C:$F,MATCH("AWAY",'EU2'!$C$1:$F$1,0),0),"")&amp;IFERROR(VLOOKUP(GH$2&amp;$A15,'EU2'!$D:$E,MATCH("HOME",'EU2'!$D$1:$E$1,0),0),"")&amp;IFERROR(VLOOKUP(GH$2&amp;$A15,'EUC2'!$C:$F,MATCH("AWAY",'EUC2'!$C$1:$F$1,0),0),"")&amp;IFERROR(VLOOKUP(GH$2&amp;$A15,'EUC2'!$D:$E,MATCH("HOME",'EUC2'!$D$1:$E$1,0),0),"")</f>
        <v>wol</v>
      </c>
      <c r="GI15" s="25" t="str">
        <f>IFERROR(VLOOKUP(GI$2&amp;$B15,'FPL FIX2'!$N$1:$Q$400,MATCH("HOME",'FPL FIX2'!$N$1:$Q$1,0),0),"")&amp;IFERROR(VLOOKUP(GI$2&amp;$B15,'FPL FIX2'!$O$1:$P$400,MATCH("AWAY",'FPL FIX2'!$O$1:$P$1,0),0),"")&amp;IFERROR(VLOOKUP(GI$2&amp;$A15,'FA2'!$A:$D,MATCH("AWAY",'FA2'!$A$1:$D$1,0),0),"")&amp;IFERROR(VLOOKUP(GI$2&amp;$A15,'FA2'!$B:$C,MATCH("HOME",'FA2'!$B$1:$C$1,0),0),"")&amp;IFERROR(VLOOKUP(GI$2&amp;$A15,'EFL2'!$A:$D,MATCH("AWAY",'EFL2'!$A$1:$D$1,0),0),"")&amp;IFERROR(VLOOKUP(GI$2&amp;$A15,'EFL2'!$B:$C,MATCH("HOME",'EFL2'!$B$1:$C$1,0),0),"")&amp;IFERROR(VLOOKUP(GI$2&amp;$A15,'UCL2'!$C:$F,MATCH("AWAY",'UCL2'!$C$1:$F$1,0),0),"")&amp;IFERROR(VLOOKUP(GI$2&amp;$A15,'UCL2'!$D:$E,MATCH("HOME",'UCL2'!$D$1:$E$1,0),0),"")&amp;IFERROR(VLOOKUP(GI$2&amp;$A15,'EU2'!$C:$F,MATCH("AWAY",'EU2'!$C$1:$F$1,0),0),"")&amp;IFERROR(VLOOKUP(GI$2&amp;$A15,'EU2'!$D:$E,MATCH("HOME",'EU2'!$D$1:$E$1,0),0),"")&amp;IFERROR(VLOOKUP(GI$2&amp;$A15,'EUC2'!$C:$F,MATCH("AWAY",'EUC2'!$C$1:$F$1,0),0),"")&amp;IFERROR(VLOOKUP(GI$2&amp;$A15,'EUC2'!$D:$E,MATCH("HOME",'EUC2'!$D$1:$E$1,0),0),"")</f>
        <v/>
      </c>
      <c r="GJ15" s="25" t="str">
        <f>IFERROR(VLOOKUP(GJ$2&amp;$B15,'FPL FIX2'!$N$1:$Q$400,MATCH("HOME",'FPL FIX2'!$N$1:$Q$1,0),0),"")&amp;IFERROR(VLOOKUP(GJ$2&amp;$B15,'FPL FIX2'!$O$1:$P$400,MATCH("AWAY",'FPL FIX2'!$O$1:$P$1,0),0),"")&amp;IFERROR(VLOOKUP(GJ$2&amp;$A15,'FA2'!$A:$D,MATCH("AWAY",'FA2'!$A$1:$D$1,0),0),"")&amp;IFERROR(VLOOKUP(GJ$2&amp;$A15,'FA2'!$B:$C,MATCH("HOME",'FA2'!$B$1:$C$1,0),0),"")&amp;IFERROR(VLOOKUP(GJ$2&amp;$A15,'EFL2'!$A:$D,MATCH("AWAY",'EFL2'!$A$1:$D$1,0),0),"")&amp;IFERROR(VLOOKUP(GJ$2&amp;$A15,'EFL2'!$B:$C,MATCH("HOME",'EFL2'!$B$1:$C$1,0),0),"")&amp;IFERROR(VLOOKUP(GJ$2&amp;$A15,'UCL2'!$C:$F,MATCH("AWAY",'UCL2'!$C$1:$F$1,0),0),"")&amp;IFERROR(VLOOKUP(GJ$2&amp;$A15,'UCL2'!$D:$E,MATCH("HOME",'UCL2'!$D$1:$E$1,0),0),"")&amp;IFERROR(VLOOKUP(GJ$2&amp;$A15,'EU2'!$C:$F,MATCH("AWAY",'EU2'!$C$1:$F$1,0),0),"")&amp;IFERROR(VLOOKUP(GJ$2&amp;$A15,'EU2'!$D:$E,MATCH("HOME",'EU2'!$D$1:$E$1,0),0),"")&amp;IFERROR(VLOOKUP(GJ$2&amp;$A15,'EUC2'!$C:$F,MATCH("AWAY",'EUC2'!$C$1:$F$1,0),0),"")&amp;IFERROR(VLOOKUP(GJ$2&amp;$A15,'EUC2'!$D:$E,MATCH("HOME",'EUC2'!$D$1:$E$1,0),0),"")</f>
        <v/>
      </c>
      <c r="GK15" s="25" t="str">
        <f>IFERROR(VLOOKUP(GK$2&amp;$B15,'FPL FIX2'!$N$1:$Q$400,MATCH("HOME",'FPL FIX2'!$N$1:$Q$1,0),0),"")&amp;IFERROR(VLOOKUP(GK$2&amp;$B15,'FPL FIX2'!$O$1:$P$400,MATCH("AWAY",'FPL FIX2'!$O$1:$P$1,0),0),"")&amp;IFERROR(VLOOKUP(GK$2&amp;$A15,'FA2'!$A:$D,MATCH("AWAY",'FA2'!$A$1:$D$1,0),0),"")&amp;IFERROR(VLOOKUP(GK$2&amp;$A15,'FA2'!$B:$C,MATCH("HOME",'FA2'!$B$1:$C$1,0),0),"")&amp;IFERROR(VLOOKUP(GK$2&amp;$A15,'EFL2'!$A:$D,MATCH("AWAY",'EFL2'!$A$1:$D$1,0),0),"")&amp;IFERROR(VLOOKUP(GK$2&amp;$A15,'EFL2'!$B:$C,MATCH("HOME",'EFL2'!$B$1:$C$1,0),0),"")&amp;IFERROR(VLOOKUP(GK$2&amp;$A15,'UCL2'!$C:$F,MATCH("AWAY",'UCL2'!$C$1:$F$1,0),0),"")&amp;IFERROR(VLOOKUP(GK$2&amp;$A15,'UCL2'!$D:$E,MATCH("HOME",'UCL2'!$D$1:$E$1,0),0),"")&amp;IFERROR(VLOOKUP(GK$2&amp;$A15,'EU2'!$C:$F,MATCH("AWAY",'EU2'!$C$1:$F$1,0),0),"")&amp;IFERROR(VLOOKUP(GK$2&amp;$A15,'EU2'!$D:$E,MATCH("HOME",'EU2'!$D$1:$E$1,0),0),"")&amp;IFERROR(VLOOKUP(GK$2&amp;$A15,'EUC2'!$C:$F,MATCH("AWAY",'EUC2'!$C$1:$F$1,0),0),"")&amp;IFERROR(VLOOKUP(GK$2&amp;$A15,'EUC2'!$D:$E,MATCH("HOME",'EUC2'!$D$1:$E$1,0),0),"")</f>
        <v/>
      </c>
      <c r="GL15" s="25" t="str">
        <f>IFERROR(VLOOKUP(GL$2&amp;$B15,'FPL FIX2'!$N$1:$Q$400,MATCH("HOME",'FPL FIX2'!$N$1:$Q$1,0),0),"")&amp;IFERROR(VLOOKUP(GL$2&amp;$B15,'FPL FIX2'!$O$1:$P$400,MATCH("AWAY",'FPL FIX2'!$O$1:$P$1,0),0),"")&amp;IFERROR(VLOOKUP(GL$2&amp;$A15,'FA2'!$A:$D,MATCH("AWAY",'FA2'!$A$1:$D$1,0),0),"")&amp;IFERROR(VLOOKUP(GL$2&amp;$A15,'FA2'!$B:$C,MATCH("HOME",'FA2'!$B$1:$C$1,0),0),"")&amp;IFERROR(VLOOKUP(GL$2&amp;$A15,'EFL2'!$A:$D,MATCH("AWAY",'EFL2'!$A$1:$D$1,0),0),"")&amp;IFERROR(VLOOKUP(GL$2&amp;$A15,'EFL2'!$B:$C,MATCH("HOME",'EFL2'!$B$1:$C$1,0),0),"")&amp;IFERROR(VLOOKUP(GL$2&amp;$A15,'UCL2'!$C:$F,MATCH("AWAY",'UCL2'!$C$1:$F$1,0),0),"")&amp;IFERROR(VLOOKUP(GL$2&amp;$A15,'UCL2'!$D:$E,MATCH("HOME",'UCL2'!$D$1:$E$1,0),0),"")&amp;IFERROR(VLOOKUP(GL$2&amp;$A15,'EU2'!$C:$F,MATCH("AWAY",'EU2'!$C$1:$F$1,0),0),"")&amp;IFERROR(VLOOKUP(GL$2&amp;$A15,'EU2'!$D:$E,MATCH("HOME",'EU2'!$D$1:$E$1,0),0),"")&amp;IFERROR(VLOOKUP(GL$2&amp;$A15,'EUC2'!$C:$F,MATCH("AWAY",'EUC2'!$C$1:$F$1,0),0),"")&amp;IFERROR(VLOOKUP(GL$2&amp;$A15,'EUC2'!$D:$E,MATCH("HOME",'EUC2'!$D$1:$E$1,0),0),"")</f>
        <v/>
      </c>
      <c r="GM15" s="25" t="str">
        <f>IFERROR(VLOOKUP(GM$2&amp;$B15,'FPL FIX2'!$N$1:$Q$400,MATCH("HOME",'FPL FIX2'!$N$1:$Q$1,0),0),"")&amp;IFERROR(VLOOKUP(GM$2&amp;$B15,'FPL FIX2'!$O$1:$P$400,MATCH("AWAY",'FPL FIX2'!$O$1:$P$1,0),0),"")&amp;IFERROR(VLOOKUP(GM$2&amp;$A15,'FA2'!$A:$D,MATCH("AWAY",'FA2'!$A$1:$D$1,0),0),"")&amp;IFERROR(VLOOKUP(GM$2&amp;$A15,'FA2'!$B:$C,MATCH("HOME",'FA2'!$B$1:$C$1,0),0),"")&amp;IFERROR(VLOOKUP(GM$2&amp;$A15,'EFL2'!$A:$D,MATCH("AWAY",'EFL2'!$A$1:$D$1,0),0),"")&amp;IFERROR(VLOOKUP(GM$2&amp;$A15,'EFL2'!$B:$C,MATCH("HOME",'EFL2'!$B$1:$C$1,0),0),"")&amp;IFERROR(VLOOKUP(GM$2&amp;$A15,'UCL2'!$C:$F,MATCH("AWAY",'UCL2'!$C$1:$F$1,0),0),"")&amp;IFERROR(VLOOKUP(GM$2&amp;$A15,'UCL2'!$D:$E,MATCH("HOME",'UCL2'!$D$1:$E$1,0),0),"")&amp;IFERROR(VLOOKUP(GM$2&amp;$A15,'EU2'!$C:$F,MATCH("AWAY",'EU2'!$C$1:$F$1,0),0),"")&amp;IFERROR(VLOOKUP(GM$2&amp;$A15,'EU2'!$D:$E,MATCH("HOME",'EU2'!$D$1:$E$1,0),0),"")&amp;IFERROR(VLOOKUP(GM$2&amp;$A15,'EUC2'!$C:$F,MATCH("AWAY",'EUC2'!$C$1:$F$1,0),0),"")&amp;IFERROR(VLOOKUP(GM$2&amp;$A15,'EUC2'!$D:$E,MATCH("HOME",'EUC2'!$D$1:$E$1,0),0),"")</f>
        <v/>
      </c>
      <c r="GN15" s="25" t="str">
        <f>IFERROR(VLOOKUP(GN$2&amp;$B15,'FPL FIX2'!$N$1:$Q$400,MATCH("HOME",'FPL FIX2'!$N$1:$Q$1,0),0),"")&amp;IFERROR(VLOOKUP(GN$2&amp;$B15,'FPL FIX2'!$O$1:$P$400,MATCH("AWAY",'FPL FIX2'!$O$1:$P$1,0),0),"")&amp;IFERROR(VLOOKUP(GN$2&amp;$A15,'FA2'!$A:$D,MATCH("AWAY",'FA2'!$A$1:$D$1,0),0),"")&amp;IFERROR(VLOOKUP(GN$2&amp;$A15,'FA2'!$B:$C,MATCH("HOME",'FA2'!$B$1:$C$1,0),0),"")&amp;IFERROR(VLOOKUP(GN$2&amp;$A15,'EFL2'!$A:$D,MATCH("AWAY",'EFL2'!$A$1:$D$1,0),0),"")&amp;IFERROR(VLOOKUP(GN$2&amp;$A15,'EFL2'!$B:$C,MATCH("HOME",'EFL2'!$B$1:$C$1,0),0),"")&amp;IFERROR(VLOOKUP(GN$2&amp;$A15,'UCL2'!$C:$F,MATCH("AWAY",'UCL2'!$C$1:$F$1,0),0),"")&amp;IFERROR(VLOOKUP(GN$2&amp;$A15,'UCL2'!$D:$E,MATCH("HOME",'UCL2'!$D$1:$E$1,0),0),"")&amp;IFERROR(VLOOKUP(GN$2&amp;$A15,'EU2'!$C:$F,MATCH("AWAY",'EU2'!$C$1:$F$1,0),0),"")&amp;IFERROR(VLOOKUP(GN$2&amp;$A15,'EU2'!$D:$E,MATCH("HOME",'EU2'!$D$1:$E$1,0),0),"")&amp;IFERROR(VLOOKUP(GN$2&amp;$A15,'EUC2'!$C:$F,MATCH("AWAY",'EUC2'!$C$1:$F$1,0),0),"")&amp;IFERROR(VLOOKUP(GN$2&amp;$A15,'EUC2'!$D:$E,MATCH("HOME",'EUC2'!$D$1:$E$1,0),0),"")</f>
        <v/>
      </c>
      <c r="GO15" s="25" t="str">
        <f>IFERROR(VLOOKUP(GO$2&amp;$B15,'FPL FIX2'!$N$1:$Q$400,MATCH("HOME",'FPL FIX2'!$N$1:$Q$1,0),0),"")&amp;IFERROR(VLOOKUP(GO$2&amp;$B15,'FPL FIX2'!$O$1:$P$400,MATCH("AWAY",'FPL FIX2'!$O$1:$P$1,0),0),"")&amp;IFERROR(VLOOKUP(GO$2&amp;$A15,'FA2'!$A:$D,MATCH("AWAY",'FA2'!$A$1:$D$1,0),0),"")&amp;IFERROR(VLOOKUP(GO$2&amp;$A15,'FA2'!$B:$C,MATCH("HOME",'FA2'!$B$1:$C$1,0),0),"")&amp;IFERROR(VLOOKUP(GO$2&amp;$A15,'EFL2'!$A:$D,MATCH("AWAY",'EFL2'!$A$1:$D$1,0),0),"")&amp;IFERROR(VLOOKUP(GO$2&amp;$A15,'EFL2'!$B:$C,MATCH("HOME",'EFL2'!$B$1:$C$1,0),0),"")&amp;IFERROR(VLOOKUP(GO$2&amp;$A15,'UCL2'!$C:$F,MATCH("AWAY",'UCL2'!$C$1:$F$1,0),0),"")&amp;IFERROR(VLOOKUP(GO$2&amp;$A15,'UCL2'!$D:$E,MATCH("HOME",'UCL2'!$D$1:$E$1,0),0),"")&amp;IFERROR(VLOOKUP(GO$2&amp;$A15,'EU2'!$C:$F,MATCH("AWAY",'EU2'!$C$1:$F$1,0),0),"")&amp;IFERROR(VLOOKUP(GO$2&amp;$A15,'EU2'!$D:$E,MATCH("HOME",'EU2'!$D$1:$E$1,0),0),"")&amp;IFERROR(VLOOKUP(GO$2&amp;$A15,'EUC2'!$C:$F,MATCH("AWAY",'EUC2'!$C$1:$F$1,0),0),"")&amp;IFERROR(VLOOKUP(GO$2&amp;$A15,'EUC2'!$D:$E,MATCH("HOME",'EUC2'!$D$1:$E$1,0),0),"")</f>
        <v/>
      </c>
      <c r="GP15" s="25" t="str">
        <f>IFERROR(VLOOKUP(GP$2&amp;$B15,'FPL FIX2'!$N$1:$Q$400,MATCH("HOME",'FPL FIX2'!$N$1:$Q$1,0),0),"")&amp;IFERROR(VLOOKUP(GP$2&amp;$B15,'FPL FIX2'!$O$1:$P$400,MATCH("AWAY",'FPL FIX2'!$O$1:$P$1,0),0),"")&amp;IFERROR(VLOOKUP(GP$2&amp;$A15,'FA2'!$A:$D,MATCH("AWAY",'FA2'!$A$1:$D$1,0),0),"")&amp;IFERROR(VLOOKUP(GP$2&amp;$A15,'FA2'!$B:$C,MATCH("HOME",'FA2'!$B$1:$C$1,0),0),"")&amp;IFERROR(VLOOKUP(GP$2&amp;$A15,'EFL2'!$A:$D,MATCH("AWAY",'EFL2'!$A$1:$D$1,0),0),"")&amp;IFERROR(VLOOKUP(GP$2&amp;$A15,'EFL2'!$B:$C,MATCH("HOME",'EFL2'!$B$1:$C$1,0),0),"")&amp;IFERROR(VLOOKUP(GP$2&amp;$A15,'UCL2'!$C:$F,MATCH("AWAY",'UCL2'!$C$1:$F$1,0),0),"")&amp;IFERROR(VLOOKUP(GP$2&amp;$A15,'UCL2'!$D:$E,MATCH("HOME",'UCL2'!$D$1:$E$1,0),0),"")&amp;IFERROR(VLOOKUP(GP$2&amp;$A15,'EU2'!$C:$F,MATCH("AWAY",'EU2'!$C$1:$F$1,0),0),"")&amp;IFERROR(VLOOKUP(GP$2&amp;$A15,'EU2'!$D:$E,MATCH("HOME",'EU2'!$D$1:$E$1,0),0),"")&amp;IFERROR(VLOOKUP(GP$2&amp;$A15,'EUC2'!$C:$F,MATCH("AWAY",'EUC2'!$C$1:$F$1,0),0),"")&amp;IFERROR(VLOOKUP(GP$2&amp;$A15,'EUC2'!$D:$E,MATCH("HOME",'EUC2'!$D$1:$E$1,0),0),"")</f>
        <v/>
      </c>
      <c r="GQ15" s="25" t="str">
        <f>IFERROR(VLOOKUP(GQ$2&amp;$B15,'FPL FIX2'!$N$1:$Q$400,MATCH("HOME",'FPL FIX2'!$N$1:$Q$1,0),0),"")&amp;IFERROR(VLOOKUP(GQ$2&amp;$B15,'FPL FIX2'!$O$1:$P$400,MATCH("AWAY",'FPL FIX2'!$O$1:$P$1,0),0),"")&amp;IFERROR(VLOOKUP(GQ$2&amp;$A15,'FA2'!$A:$D,MATCH("AWAY",'FA2'!$A$1:$D$1,0),0),"")&amp;IFERROR(VLOOKUP(GQ$2&amp;$A15,'FA2'!$B:$C,MATCH("HOME",'FA2'!$B$1:$C$1,0),0),"")&amp;IFERROR(VLOOKUP(GQ$2&amp;$A15,'EFL2'!$A:$D,MATCH("AWAY",'EFL2'!$A$1:$D$1,0),0),"")&amp;IFERROR(VLOOKUP(GQ$2&amp;$A15,'EFL2'!$B:$C,MATCH("HOME",'EFL2'!$B$1:$C$1,0),0),"")&amp;IFERROR(VLOOKUP(GQ$2&amp;$A15,'UCL2'!$C:$F,MATCH("AWAY",'UCL2'!$C$1:$F$1,0),0),"")&amp;IFERROR(VLOOKUP(GQ$2&amp;$A15,'UCL2'!$D:$E,MATCH("HOME",'UCL2'!$D$1:$E$1,0),0),"")&amp;IFERROR(VLOOKUP(GQ$2&amp;$A15,'EU2'!$C:$F,MATCH("AWAY",'EU2'!$C$1:$F$1,0),0),"")&amp;IFERROR(VLOOKUP(GQ$2&amp;$A15,'EU2'!$D:$E,MATCH("HOME",'EU2'!$D$1:$E$1,0),0),"")&amp;IFERROR(VLOOKUP(GQ$2&amp;$A15,'EUC2'!$C:$F,MATCH("AWAY",'EUC2'!$C$1:$F$1,0),0),"")&amp;IFERROR(VLOOKUP(GQ$2&amp;$A15,'EUC2'!$D:$E,MATCH("HOME",'EUC2'!$D$1:$E$1,0),0),"")</f>
        <v>EVE</v>
      </c>
      <c r="GR15" s="25" t="str">
        <f>IFERROR(VLOOKUP(GR$2&amp;$B15,'FPL FIX2'!$N$1:$Q$400,MATCH("HOME",'FPL FIX2'!$N$1:$Q$1,0),0),"")&amp;IFERROR(VLOOKUP(GR$2&amp;$B15,'FPL FIX2'!$O$1:$P$400,MATCH("AWAY",'FPL FIX2'!$O$1:$P$1,0),0),"")&amp;IFERROR(VLOOKUP(GR$2&amp;$A15,'FA2'!$A:$D,MATCH("AWAY",'FA2'!$A$1:$D$1,0),0),"")&amp;IFERROR(VLOOKUP(GR$2&amp;$A15,'FA2'!$B:$C,MATCH("HOME",'FA2'!$B$1:$C$1,0),0),"")&amp;IFERROR(VLOOKUP(GR$2&amp;$A15,'EFL2'!$A:$D,MATCH("AWAY",'EFL2'!$A$1:$D$1,0),0),"")&amp;IFERROR(VLOOKUP(GR$2&amp;$A15,'EFL2'!$B:$C,MATCH("HOME",'EFL2'!$B$1:$C$1,0),0),"")&amp;IFERROR(VLOOKUP(GR$2&amp;$A15,'UCL2'!$C:$F,MATCH("AWAY",'UCL2'!$C$1:$F$1,0),0),"")&amp;IFERROR(VLOOKUP(GR$2&amp;$A15,'UCL2'!$D:$E,MATCH("HOME",'UCL2'!$D$1:$E$1,0),0),"")&amp;IFERROR(VLOOKUP(GR$2&amp;$A15,'EU2'!$C:$F,MATCH("AWAY",'EU2'!$C$1:$F$1,0),0),"")&amp;IFERROR(VLOOKUP(GR$2&amp;$A15,'EU2'!$D:$E,MATCH("HOME",'EU2'!$D$1:$E$1,0),0),"")&amp;IFERROR(VLOOKUP(GR$2&amp;$A15,'EUC2'!$C:$F,MATCH("AWAY",'EUC2'!$C$1:$F$1,0),0),"")&amp;IFERROR(VLOOKUP(GR$2&amp;$A15,'EUC2'!$D:$E,MATCH("HOME",'EUC2'!$D$1:$E$1,0),0),"")</f>
        <v/>
      </c>
      <c r="GS15" s="25" t="str">
        <f>IFERROR(VLOOKUP(GS$2&amp;$B15,'FPL FIX2'!$N$1:$Q$400,MATCH("HOME",'FPL FIX2'!$N$1:$Q$1,0),0),"")&amp;IFERROR(VLOOKUP(GS$2&amp;$B15,'FPL FIX2'!$O$1:$P$400,MATCH("AWAY",'FPL FIX2'!$O$1:$P$1,0),0),"")&amp;IFERROR(VLOOKUP(GS$2&amp;$A15,'FA2'!$A:$D,MATCH("AWAY",'FA2'!$A$1:$D$1,0),0),"")&amp;IFERROR(VLOOKUP(GS$2&amp;$A15,'FA2'!$B:$C,MATCH("HOME",'FA2'!$B$1:$C$1,0),0),"")&amp;IFERROR(VLOOKUP(GS$2&amp;$A15,'EFL2'!$A:$D,MATCH("AWAY",'EFL2'!$A$1:$D$1,0),0),"")&amp;IFERROR(VLOOKUP(GS$2&amp;$A15,'EFL2'!$B:$C,MATCH("HOME",'EFL2'!$B$1:$C$1,0),0),"")&amp;IFERROR(VLOOKUP(GS$2&amp;$A15,'UCL2'!$C:$F,MATCH("AWAY",'UCL2'!$C$1:$F$1,0),0),"")&amp;IFERROR(VLOOKUP(GS$2&amp;$A15,'UCL2'!$D:$E,MATCH("HOME",'UCL2'!$D$1:$E$1,0),0),"")&amp;IFERROR(VLOOKUP(GS$2&amp;$A15,'EU2'!$C:$F,MATCH("AWAY",'EU2'!$C$1:$F$1,0),0),"")&amp;IFERROR(VLOOKUP(GS$2&amp;$A15,'EU2'!$D:$E,MATCH("HOME",'EU2'!$D$1:$E$1,0),0),"")&amp;IFERROR(VLOOKUP(GS$2&amp;$A15,'EUC2'!$C:$F,MATCH("AWAY",'EUC2'!$C$1:$F$1,0),0),"")&amp;IFERROR(VLOOKUP(GS$2&amp;$A15,'EUC2'!$D:$E,MATCH("HOME",'EUC2'!$D$1:$E$1,0),0),"")</f>
        <v/>
      </c>
      <c r="GT15" s="25" t="str">
        <f>IFERROR(VLOOKUP(GT$2&amp;$B15,'FPL FIX2'!$N$1:$Q$400,MATCH("HOME",'FPL FIX2'!$N$1:$Q$1,0),0),"")&amp;IFERROR(VLOOKUP(GT$2&amp;$B15,'FPL FIX2'!$O$1:$P$400,MATCH("AWAY",'FPL FIX2'!$O$1:$P$1,0),0),"")&amp;IFERROR(VLOOKUP(GT$2&amp;$A15,'FA2'!$A:$D,MATCH("AWAY",'FA2'!$A$1:$D$1,0),0),"")&amp;IFERROR(VLOOKUP(GT$2&amp;$A15,'FA2'!$B:$C,MATCH("HOME",'FA2'!$B$1:$C$1,0),0),"")&amp;IFERROR(VLOOKUP(GT$2&amp;$A15,'EFL2'!$A:$D,MATCH("AWAY",'EFL2'!$A$1:$D$1,0),0),"")&amp;IFERROR(VLOOKUP(GT$2&amp;$A15,'EFL2'!$B:$C,MATCH("HOME",'EFL2'!$B$1:$C$1,0),0),"")&amp;IFERROR(VLOOKUP(GT$2&amp;$A15,'UCL2'!$C:$F,MATCH("AWAY",'UCL2'!$C$1:$F$1,0),0),"")&amp;IFERROR(VLOOKUP(GT$2&amp;$A15,'UCL2'!$D:$E,MATCH("HOME",'UCL2'!$D$1:$E$1,0),0),"")&amp;IFERROR(VLOOKUP(GT$2&amp;$A15,'EU2'!$C:$F,MATCH("AWAY",'EU2'!$C$1:$F$1,0),0),"")&amp;IFERROR(VLOOKUP(GT$2&amp;$A15,'EU2'!$D:$E,MATCH("HOME",'EU2'!$D$1:$E$1,0),0),"")&amp;IFERROR(VLOOKUP(GT$2&amp;$A15,'EUC2'!$C:$F,MATCH("AWAY",'EUC2'!$C$1:$F$1,0),0),"")&amp;IFERROR(VLOOKUP(GT$2&amp;$A15,'EUC2'!$D:$E,MATCH("HOME",'EUC2'!$D$1:$E$1,0),0),"")</f>
        <v/>
      </c>
      <c r="GU15" s="25" t="str">
        <f>IFERROR(VLOOKUP(GU$2&amp;$B15,'FPL FIX2'!$N$1:$Q$400,MATCH("HOME",'FPL FIX2'!$N$1:$Q$1,0),0),"")&amp;IFERROR(VLOOKUP(GU$2&amp;$B15,'FPL FIX2'!$O$1:$P$400,MATCH("AWAY",'FPL FIX2'!$O$1:$P$1,0),0),"")&amp;IFERROR(VLOOKUP(GU$2&amp;$A15,'FA2'!$A:$D,MATCH("AWAY",'FA2'!$A$1:$D$1,0),0),"")&amp;IFERROR(VLOOKUP(GU$2&amp;$A15,'FA2'!$B:$C,MATCH("HOME",'FA2'!$B$1:$C$1,0),0),"")&amp;IFERROR(VLOOKUP(GU$2&amp;$A15,'EFL2'!$A:$D,MATCH("AWAY",'EFL2'!$A$1:$D$1,0),0),"")&amp;IFERROR(VLOOKUP(GU$2&amp;$A15,'EFL2'!$B:$C,MATCH("HOME",'EFL2'!$B$1:$C$1,0),0),"")&amp;IFERROR(VLOOKUP(GU$2&amp;$A15,'UCL2'!$C:$F,MATCH("AWAY",'UCL2'!$C$1:$F$1,0),0),"")&amp;IFERROR(VLOOKUP(GU$2&amp;$A15,'UCL2'!$D:$E,MATCH("HOME",'UCL2'!$D$1:$E$1,0),0),"")&amp;IFERROR(VLOOKUP(GU$2&amp;$A15,'EU2'!$C:$F,MATCH("AWAY",'EU2'!$C$1:$F$1,0),0),"")&amp;IFERROR(VLOOKUP(GU$2&amp;$A15,'EU2'!$D:$E,MATCH("HOME",'EU2'!$D$1:$E$1,0),0),"")&amp;IFERROR(VLOOKUP(GU$2&amp;$A15,'EUC2'!$C:$F,MATCH("AWAY",'EUC2'!$C$1:$F$1,0),0),"")&amp;IFERROR(VLOOKUP(GU$2&amp;$A15,'EUC2'!$D:$E,MATCH("HOME",'EUC2'!$D$1:$E$1,0),0),"")</f>
        <v/>
      </c>
      <c r="GV15" s="25" t="str">
        <f>IFERROR(VLOOKUP(GV$2&amp;$B15,'FPL FIX2'!$N$1:$Q$400,MATCH("HOME",'FPL FIX2'!$N$1:$Q$1,0),0),"")&amp;IFERROR(VLOOKUP(GV$2&amp;$B15,'FPL FIX2'!$O$1:$P$400,MATCH("AWAY",'FPL FIX2'!$O$1:$P$1,0),0),"")&amp;IFERROR(VLOOKUP(GV$2&amp;$A15,'FA2'!$A:$D,MATCH("AWAY",'FA2'!$A$1:$D$1,0),0),"")&amp;IFERROR(VLOOKUP(GV$2&amp;$A15,'FA2'!$B:$C,MATCH("HOME",'FA2'!$B$1:$C$1,0),0),"")&amp;IFERROR(VLOOKUP(GV$2&amp;$A15,'EFL2'!$A:$D,MATCH("AWAY",'EFL2'!$A$1:$D$1,0),0),"")&amp;IFERROR(VLOOKUP(GV$2&amp;$A15,'EFL2'!$B:$C,MATCH("HOME",'EFL2'!$B$1:$C$1,0),0),"")&amp;IFERROR(VLOOKUP(GV$2&amp;$A15,'UCL2'!$C:$F,MATCH("AWAY",'UCL2'!$C$1:$F$1,0),0),"")&amp;IFERROR(VLOOKUP(GV$2&amp;$A15,'UCL2'!$D:$E,MATCH("HOME",'UCL2'!$D$1:$E$1,0),0),"")&amp;IFERROR(VLOOKUP(GV$2&amp;$A15,'EU2'!$C:$F,MATCH("AWAY",'EU2'!$C$1:$F$1,0),0),"")&amp;IFERROR(VLOOKUP(GV$2&amp;$A15,'EU2'!$D:$E,MATCH("HOME",'EU2'!$D$1:$E$1,0),0),"")&amp;IFERROR(VLOOKUP(GV$2&amp;$A15,'EUC2'!$C:$F,MATCH("AWAY",'EUC2'!$C$1:$F$1,0),0),"")&amp;IFERROR(VLOOKUP(GV$2&amp;$A15,'EUC2'!$D:$E,MATCH("HOME",'EUC2'!$D$1:$E$1,0),0),"")</f>
        <v>new</v>
      </c>
      <c r="GW15" s="25" t="str">
        <f>IFERROR(VLOOKUP(GW$2&amp;$B15,'FPL FIX2'!$N$1:$Q$400,MATCH("HOME",'FPL FIX2'!$N$1:$Q$1,0),0),"")&amp;IFERROR(VLOOKUP(GW$2&amp;$B15,'FPL FIX2'!$O$1:$P$400,MATCH("AWAY",'FPL FIX2'!$O$1:$P$1,0),0),"")&amp;IFERROR(VLOOKUP(GW$2&amp;$A15,'FA2'!$A:$D,MATCH("AWAY",'FA2'!$A$1:$D$1,0),0),"")&amp;IFERROR(VLOOKUP(GW$2&amp;$A15,'FA2'!$B:$C,MATCH("HOME",'FA2'!$B$1:$C$1,0),0),"")&amp;IFERROR(VLOOKUP(GW$2&amp;$A15,'EFL2'!$A:$D,MATCH("AWAY",'EFL2'!$A$1:$D$1,0),0),"")&amp;IFERROR(VLOOKUP(GW$2&amp;$A15,'EFL2'!$B:$C,MATCH("HOME",'EFL2'!$B$1:$C$1,0),0),"")&amp;IFERROR(VLOOKUP(GW$2&amp;$A15,'UCL2'!$C:$F,MATCH("AWAY",'UCL2'!$C$1:$F$1,0),0),"")&amp;IFERROR(VLOOKUP(GW$2&amp;$A15,'UCL2'!$D:$E,MATCH("HOME",'UCL2'!$D$1:$E$1,0),0),"")&amp;IFERROR(VLOOKUP(GW$2&amp;$A15,'EU2'!$C:$F,MATCH("AWAY",'EU2'!$C$1:$F$1,0),0),"")&amp;IFERROR(VLOOKUP(GW$2&amp;$A15,'EU2'!$D:$E,MATCH("HOME",'EU2'!$D$1:$E$1,0),0),"")&amp;IFERROR(VLOOKUP(GW$2&amp;$A15,'EUC2'!$C:$F,MATCH("AWAY",'EUC2'!$C$1:$F$1,0),0),"")&amp;IFERROR(VLOOKUP(GW$2&amp;$A15,'EUC2'!$D:$E,MATCH("HOME",'EUC2'!$D$1:$E$1,0),0),"")</f>
        <v/>
      </c>
      <c r="GX15" s="25" t="str">
        <f>IFERROR(VLOOKUP(GX$2&amp;$B15,'FPL FIX2'!$N$1:$Q$400,MATCH("HOME",'FPL FIX2'!$N$1:$Q$1,0),0),"")&amp;IFERROR(VLOOKUP(GX$2&amp;$B15,'FPL FIX2'!$O$1:$P$400,MATCH("AWAY",'FPL FIX2'!$O$1:$P$1,0),0),"")&amp;IFERROR(VLOOKUP(GX$2&amp;$A15,'FA2'!$A:$D,MATCH("AWAY",'FA2'!$A$1:$D$1,0),0),"")&amp;IFERROR(VLOOKUP(GX$2&amp;$A15,'FA2'!$B:$C,MATCH("HOME",'FA2'!$B$1:$C$1,0),0),"")&amp;IFERROR(VLOOKUP(GX$2&amp;$A15,'EFL2'!$A:$D,MATCH("AWAY",'EFL2'!$A$1:$D$1,0),0),"")&amp;IFERROR(VLOOKUP(GX$2&amp;$A15,'EFL2'!$B:$C,MATCH("HOME",'EFL2'!$B$1:$C$1,0),0),"")&amp;IFERROR(VLOOKUP(GX$2&amp;$A15,'UCL2'!$C:$F,MATCH("AWAY",'UCL2'!$C$1:$F$1,0),0),"")&amp;IFERROR(VLOOKUP(GX$2&amp;$A15,'UCL2'!$D:$E,MATCH("HOME",'UCL2'!$D$1:$E$1,0),0),"")&amp;IFERROR(VLOOKUP(GX$2&amp;$A15,'EU2'!$C:$F,MATCH("AWAY",'EU2'!$C$1:$F$1,0),0),"")&amp;IFERROR(VLOOKUP(GX$2&amp;$A15,'EU2'!$D:$E,MATCH("HOME",'EU2'!$D$1:$E$1,0),0),"")&amp;IFERROR(VLOOKUP(GX$2&amp;$A15,'EUC2'!$C:$F,MATCH("AWAY",'EUC2'!$C$1:$F$1,0),0),"")&amp;IFERROR(VLOOKUP(GX$2&amp;$A15,'EUC2'!$D:$E,MATCH("HOME",'EUC2'!$D$1:$E$1,0),0),"")</f>
        <v/>
      </c>
      <c r="GY15" s="25" t="str">
        <f>IFERROR(VLOOKUP(GY$2&amp;$B15,'FPL FIX2'!$N$1:$Q$400,MATCH("HOME",'FPL FIX2'!$N$1:$Q$1,0),0),"")&amp;IFERROR(VLOOKUP(GY$2&amp;$B15,'FPL FIX2'!$O$1:$P$400,MATCH("AWAY",'FPL FIX2'!$O$1:$P$1,0),0),"")&amp;IFERROR(VLOOKUP(GY$2&amp;$A15,'FA2'!$A:$D,MATCH("AWAY",'FA2'!$A$1:$D$1,0),0),"")&amp;IFERROR(VLOOKUP(GY$2&amp;$A15,'FA2'!$B:$C,MATCH("HOME",'FA2'!$B$1:$C$1,0),0),"")&amp;IFERROR(VLOOKUP(GY$2&amp;$A15,'EFL2'!$A:$D,MATCH("AWAY",'EFL2'!$A$1:$D$1,0),0),"")&amp;IFERROR(VLOOKUP(GY$2&amp;$A15,'EFL2'!$B:$C,MATCH("HOME",'EFL2'!$B$1:$C$1,0),0),"")&amp;IFERROR(VLOOKUP(GY$2&amp;$A15,'UCL2'!$C:$F,MATCH("AWAY",'UCL2'!$C$1:$F$1,0),0),"")&amp;IFERROR(VLOOKUP(GY$2&amp;$A15,'UCL2'!$D:$E,MATCH("HOME",'UCL2'!$D$1:$E$1,0),0),"")&amp;IFERROR(VLOOKUP(GY$2&amp;$A15,'EU2'!$C:$F,MATCH("AWAY",'EU2'!$C$1:$F$1,0),0),"")&amp;IFERROR(VLOOKUP(GY$2&amp;$A15,'EU2'!$D:$E,MATCH("HOME",'EU2'!$D$1:$E$1,0),0),"")&amp;IFERROR(VLOOKUP(GY$2&amp;$A15,'EUC2'!$C:$F,MATCH("AWAY",'EUC2'!$C$1:$F$1,0),0),"")&amp;IFERROR(VLOOKUP(GY$2&amp;$A15,'EUC2'!$D:$E,MATCH("HOME",'EUC2'!$D$1:$E$1,0),0),"")</f>
        <v>Real Madrid</v>
      </c>
      <c r="GZ15" s="25" t="str">
        <f>IFERROR(VLOOKUP(GZ$2&amp;$B15,'FPL FIX2'!$N$1:$Q$400,MATCH("HOME",'FPL FIX2'!$N$1:$Q$1,0),0),"")&amp;IFERROR(VLOOKUP(GZ$2&amp;$B15,'FPL FIX2'!$O$1:$P$400,MATCH("AWAY",'FPL FIX2'!$O$1:$P$1,0),0),"")&amp;IFERROR(VLOOKUP(GZ$2&amp;$A15,'FA2'!$A:$D,MATCH("AWAY",'FA2'!$A$1:$D$1,0),0),"")&amp;IFERROR(VLOOKUP(GZ$2&amp;$A15,'FA2'!$B:$C,MATCH("HOME",'FA2'!$B$1:$C$1,0),0),"")&amp;IFERROR(VLOOKUP(GZ$2&amp;$A15,'EFL2'!$A:$D,MATCH("AWAY",'EFL2'!$A$1:$D$1,0),0),"")&amp;IFERROR(VLOOKUP(GZ$2&amp;$A15,'EFL2'!$B:$C,MATCH("HOME",'EFL2'!$B$1:$C$1,0),0),"")&amp;IFERROR(VLOOKUP(GZ$2&amp;$A15,'UCL2'!$C:$F,MATCH("AWAY",'UCL2'!$C$1:$F$1,0),0),"")&amp;IFERROR(VLOOKUP(GZ$2&amp;$A15,'UCL2'!$D:$E,MATCH("HOME",'UCL2'!$D$1:$E$1,0),0),"")&amp;IFERROR(VLOOKUP(GZ$2&amp;$A15,'EU2'!$C:$F,MATCH("AWAY",'EU2'!$C$1:$F$1,0),0),"")&amp;IFERROR(VLOOKUP(GZ$2&amp;$A15,'EU2'!$D:$E,MATCH("HOME",'EU2'!$D$1:$E$1,0),0),"")&amp;IFERROR(VLOOKUP(GZ$2&amp;$A15,'EUC2'!$C:$F,MATCH("AWAY",'EUC2'!$C$1:$F$1,0),0),"")&amp;IFERROR(VLOOKUP(GZ$2&amp;$A15,'EUC2'!$D:$E,MATCH("HOME",'EUC2'!$D$1:$E$1,0),0),"")</f>
        <v/>
      </c>
      <c r="HA15" s="25" t="str">
        <f>IFERROR(VLOOKUP(HA$2&amp;$B15,'FPL FIX2'!$N$1:$Q$400,MATCH("HOME",'FPL FIX2'!$N$1:$Q$1,0),0),"")&amp;IFERROR(VLOOKUP(HA$2&amp;$B15,'FPL FIX2'!$O$1:$P$400,MATCH("AWAY",'FPL FIX2'!$O$1:$P$1,0),0),"")&amp;IFERROR(VLOOKUP(HA$2&amp;$A15,'FA2'!$A:$D,MATCH("AWAY",'FA2'!$A$1:$D$1,0),0),"")&amp;IFERROR(VLOOKUP(HA$2&amp;$A15,'FA2'!$B:$C,MATCH("HOME",'FA2'!$B$1:$C$1,0),0),"")&amp;IFERROR(VLOOKUP(HA$2&amp;$A15,'EFL2'!$A:$D,MATCH("AWAY",'EFL2'!$A$1:$D$1,0),0),"")&amp;IFERROR(VLOOKUP(HA$2&amp;$A15,'EFL2'!$B:$C,MATCH("HOME",'EFL2'!$B$1:$C$1,0),0),"")&amp;IFERROR(VLOOKUP(HA$2&amp;$A15,'UCL2'!$C:$F,MATCH("AWAY",'UCL2'!$C$1:$F$1,0),0),"")&amp;IFERROR(VLOOKUP(HA$2&amp;$A15,'UCL2'!$D:$E,MATCH("HOME",'UCL2'!$D$1:$E$1,0),0),"")&amp;IFERROR(VLOOKUP(HA$2&amp;$A15,'EU2'!$C:$F,MATCH("AWAY",'EU2'!$C$1:$F$1,0),0),"")&amp;IFERROR(VLOOKUP(HA$2&amp;$A15,'EU2'!$D:$E,MATCH("HOME",'EU2'!$D$1:$E$1,0),0),"")&amp;IFERROR(VLOOKUP(HA$2&amp;$A15,'EUC2'!$C:$F,MATCH("AWAY",'EUC2'!$C$1:$F$1,0),0),"")&amp;IFERROR(VLOOKUP(HA$2&amp;$A15,'EUC2'!$D:$E,MATCH("HOME",'EUC2'!$D$1:$E$1,0),0),"")</f>
        <v/>
      </c>
      <c r="HB15" s="25" t="str">
        <f>IFERROR(VLOOKUP(HB$2&amp;$B15,'FPL FIX2'!$N$1:$Q$400,MATCH("HOME",'FPL FIX2'!$N$1:$Q$1,0),0),"")&amp;IFERROR(VLOOKUP(HB$2&amp;$B15,'FPL FIX2'!$O$1:$P$400,MATCH("AWAY",'FPL FIX2'!$O$1:$P$1,0),0),"")&amp;IFERROR(VLOOKUP(HB$2&amp;$A15,'FA2'!$A:$D,MATCH("AWAY",'FA2'!$A$1:$D$1,0),0),"")&amp;IFERROR(VLOOKUP(HB$2&amp;$A15,'FA2'!$B:$C,MATCH("HOME",'FA2'!$B$1:$C$1,0),0),"")&amp;IFERROR(VLOOKUP(HB$2&amp;$A15,'EFL2'!$A:$D,MATCH("AWAY",'EFL2'!$A$1:$D$1,0),0),"")&amp;IFERROR(VLOOKUP(HB$2&amp;$A15,'EFL2'!$B:$C,MATCH("HOME",'EFL2'!$B$1:$C$1,0),0),"")&amp;IFERROR(VLOOKUP(HB$2&amp;$A15,'UCL2'!$C:$F,MATCH("AWAY",'UCL2'!$C$1:$F$1,0),0),"")&amp;IFERROR(VLOOKUP(HB$2&amp;$A15,'UCL2'!$D:$E,MATCH("HOME",'UCL2'!$D$1:$E$1,0),0),"")&amp;IFERROR(VLOOKUP(HB$2&amp;$A15,'EU2'!$C:$F,MATCH("AWAY",'EU2'!$C$1:$F$1,0),0),"")&amp;IFERROR(VLOOKUP(HB$2&amp;$A15,'EU2'!$D:$E,MATCH("HOME",'EU2'!$D$1:$E$1,0),0),"")&amp;IFERROR(VLOOKUP(HB$2&amp;$A15,'EUC2'!$C:$F,MATCH("AWAY",'EUC2'!$C$1:$F$1,0),0),"")&amp;IFERROR(VLOOKUP(HB$2&amp;$A15,'EUC2'!$D:$E,MATCH("HOME",'EUC2'!$D$1:$E$1,0),0),"")</f>
        <v/>
      </c>
      <c r="HC15" s="25" t="str">
        <f>IFERROR(VLOOKUP(HC$2&amp;$B15,'FPL FIX2'!$N$1:$Q$400,MATCH("HOME",'FPL FIX2'!$N$1:$Q$1,0),0),"")&amp;IFERROR(VLOOKUP(HC$2&amp;$B15,'FPL FIX2'!$O$1:$P$400,MATCH("AWAY",'FPL FIX2'!$O$1:$P$1,0),0),"")&amp;IFERROR(VLOOKUP(HC$2&amp;$A15,'FA2'!$A:$D,MATCH("AWAY",'FA2'!$A$1:$D$1,0),0),"")&amp;IFERROR(VLOOKUP(HC$2&amp;$A15,'FA2'!$B:$C,MATCH("HOME",'FA2'!$B$1:$C$1,0),0),"")&amp;IFERROR(VLOOKUP(HC$2&amp;$A15,'EFL2'!$A:$D,MATCH("AWAY",'EFL2'!$A$1:$D$1,0),0),"")&amp;IFERROR(VLOOKUP(HC$2&amp;$A15,'EFL2'!$B:$C,MATCH("HOME",'EFL2'!$B$1:$C$1,0),0),"")&amp;IFERROR(VLOOKUP(HC$2&amp;$A15,'UCL2'!$C:$F,MATCH("AWAY",'UCL2'!$C$1:$F$1,0),0),"")&amp;IFERROR(VLOOKUP(HC$2&amp;$A15,'UCL2'!$D:$E,MATCH("HOME",'UCL2'!$D$1:$E$1,0),0),"")&amp;IFERROR(VLOOKUP(HC$2&amp;$A15,'EU2'!$C:$F,MATCH("AWAY",'EU2'!$C$1:$F$1,0),0),"")&amp;IFERROR(VLOOKUP(HC$2&amp;$A15,'EU2'!$D:$E,MATCH("HOME",'EU2'!$D$1:$E$1,0),0),"")&amp;IFERROR(VLOOKUP(HC$2&amp;$A15,'EUC2'!$C:$F,MATCH("AWAY",'EUC2'!$C$1:$F$1,0),0),"")&amp;IFERROR(VLOOKUP(HC$2&amp;$A15,'EUC2'!$D:$E,MATCH("HOME",'EUC2'!$D$1:$E$1,0),0),"")</f>
        <v>cry</v>
      </c>
      <c r="HD15" s="25" t="str">
        <f>IFERROR(VLOOKUP(HD$2&amp;$B15,'FPL FIX2'!$N$1:$Q$400,MATCH("HOME",'FPL FIX2'!$N$1:$Q$1,0),0),"")&amp;IFERROR(VLOOKUP(HD$2&amp;$B15,'FPL FIX2'!$O$1:$P$400,MATCH("AWAY",'FPL FIX2'!$O$1:$P$1,0),0),"")&amp;IFERROR(VLOOKUP(HD$2&amp;$A15,'FA2'!$A:$D,MATCH("AWAY",'FA2'!$A$1:$D$1,0),0),"")&amp;IFERROR(VLOOKUP(HD$2&amp;$A15,'FA2'!$B:$C,MATCH("HOME",'FA2'!$B$1:$C$1,0),0),"")&amp;IFERROR(VLOOKUP(HD$2&amp;$A15,'EFL2'!$A:$D,MATCH("AWAY",'EFL2'!$A$1:$D$1,0),0),"")&amp;IFERROR(VLOOKUP(HD$2&amp;$A15,'EFL2'!$B:$C,MATCH("HOME",'EFL2'!$B$1:$C$1,0),0),"")&amp;IFERROR(VLOOKUP(HD$2&amp;$A15,'UCL2'!$C:$F,MATCH("AWAY",'UCL2'!$C$1:$F$1,0),0),"")&amp;IFERROR(VLOOKUP(HD$2&amp;$A15,'UCL2'!$D:$E,MATCH("HOME",'UCL2'!$D$1:$E$1,0),0),"")&amp;IFERROR(VLOOKUP(HD$2&amp;$A15,'EU2'!$C:$F,MATCH("AWAY",'EU2'!$C$1:$F$1,0),0),"")&amp;IFERROR(VLOOKUP(HD$2&amp;$A15,'EU2'!$D:$E,MATCH("HOME",'EU2'!$D$1:$E$1,0),0),"")&amp;IFERROR(VLOOKUP(HD$2&amp;$A15,'EUC2'!$C:$F,MATCH("AWAY",'EUC2'!$C$1:$F$1,0),0),"")&amp;IFERROR(VLOOKUP(HD$2&amp;$A15,'EUC2'!$D:$E,MATCH("HOME",'EUC2'!$D$1:$E$1,0),0),"")</f>
        <v/>
      </c>
      <c r="HE15" s="25" t="str">
        <f>IFERROR(VLOOKUP(HE$2&amp;$B15,'FPL FIX2'!$N$1:$Q$400,MATCH("HOME",'FPL FIX2'!$N$1:$Q$1,0),0),"")&amp;IFERROR(VLOOKUP(HE$2&amp;$B15,'FPL FIX2'!$O$1:$P$400,MATCH("AWAY",'FPL FIX2'!$O$1:$P$1,0),0),"")&amp;IFERROR(VLOOKUP(HE$2&amp;$A15,'FA2'!$A:$D,MATCH("AWAY",'FA2'!$A$1:$D$1,0),0),"")&amp;IFERROR(VLOOKUP(HE$2&amp;$A15,'FA2'!$B:$C,MATCH("HOME",'FA2'!$B$1:$C$1,0),0),"")&amp;IFERROR(VLOOKUP(HE$2&amp;$A15,'EFL2'!$A:$D,MATCH("AWAY",'EFL2'!$A$1:$D$1,0),0),"")&amp;IFERROR(VLOOKUP(HE$2&amp;$A15,'EFL2'!$B:$C,MATCH("HOME",'EFL2'!$B$1:$C$1,0),0),"")&amp;IFERROR(VLOOKUP(HE$2&amp;$A15,'UCL2'!$C:$F,MATCH("AWAY",'UCL2'!$C$1:$F$1,0),0),"")&amp;IFERROR(VLOOKUP(HE$2&amp;$A15,'UCL2'!$D:$E,MATCH("HOME",'UCL2'!$D$1:$E$1,0),0),"")&amp;IFERROR(VLOOKUP(HE$2&amp;$A15,'EU2'!$C:$F,MATCH("AWAY",'EU2'!$C$1:$F$1,0),0),"")&amp;IFERROR(VLOOKUP(HE$2&amp;$A15,'EU2'!$D:$E,MATCH("HOME",'EU2'!$D$1:$E$1,0),0),"")&amp;IFERROR(VLOOKUP(HE$2&amp;$A15,'EUC2'!$C:$F,MATCH("AWAY",'EUC2'!$C$1:$F$1,0),0),"")&amp;IFERROR(VLOOKUP(HE$2&amp;$A15,'EUC2'!$D:$E,MATCH("HOME",'EUC2'!$D$1:$E$1,0),0),"")</f>
        <v/>
      </c>
      <c r="HF15" s="25" t="str">
        <f>IFERROR(VLOOKUP(HF$2&amp;$B15,'FPL FIX2'!$N$1:$Q$400,MATCH("HOME",'FPL FIX2'!$N$1:$Q$1,0),0),"")&amp;IFERROR(VLOOKUP(HF$2&amp;$B15,'FPL FIX2'!$O$1:$P$400,MATCH("AWAY",'FPL FIX2'!$O$1:$P$1,0),0),"")&amp;IFERROR(VLOOKUP(HF$2&amp;$A15,'FA2'!$A:$D,MATCH("AWAY",'FA2'!$A$1:$D$1,0),0),"")&amp;IFERROR(VLOOKUP(HF$2&amp;$A15,'FA2'!$B:$C,MATCH("HOME",'FA2'!$B$1:$C$1,0),0),"")&amp;IFERROR(VLOOKUP(HF$2&amp;$A15,'EFL2'!$A:$D,MATCH("AWAY",'EFL2'!$A$1:$D$1,0),0),"")&amp;IFERROR(VLOOKUP(HF$2&amp;$A15,'EFL2'!$B:$C,MATCH("HOME",'EFL2'!$B$1:$C$1,0),0),"")&amp;IFERROR(VLOOKUP(HF$2&amp;$A15,'UCL2'!$C:$F,MATCH("AWAY",'UCL2'!$C$1:$F$1,0),0),"")&amp;IFERROR(VLOOKUP(HF$2&amp;$A15,'UCL2'!$D:$E,MATCH("HOME",'UCL2'!$D$1:$E$1,0),0),"")&amp;IFERROR(VLOOKUP(HF$2&amp;$A15,'EU2'!$C:$F,MATCH("AWAY",'EU2'!$C$1:$F$1,0),0),"")&amp;IFERROR(VLOOKUP(HF$2&amp;$A15,'EU2'!$D:$E,MATCH("HOME",'EU2'!$D$1:$E$1,0),0),"")&amp;IFERROR(VLOOKUP(HF$2&amp;$A15,'EUC2'!$C:$F,MATCH("AWAY",'EUC2'!$C$1:$F$1,0),0),"")&amp;IFERROR(VLOOKUP(HF$2&amp;$A15,'EUC2'!$D:$E,MATCH("HOME",'EUC2'!$D$1:$E$1,0),0),"")</f>
        <v/>
      </c>
      <c r="HG15" s="25" t="str">
        <f>IFERROR(VLOOKUP(HG$2&amp;$B15,'FPL FIX2'!$N$1:$Q$400,MATCH("HOME",'FPL FIX2'!$N$1:$Q$1,0),0),"")&amp;IFERROR(VLOOKUP(HG$2&amp;$B15,'FPL FIX2'!$O$1:$P$400,MATCH("AWAY",'FPL FIX2'!$O$1:$P$1,0),0),"")&amp;IFERROR(VLOOKUP(HG$2&amp;$A15,'FA2'!$A:$D,MATCH("AWAY",'FA2'!$A$1:$D$1,0),0),"")&amp;IFERROR(VLOOKUP(HG$2&amp;$A15,'FA2'!$B:$C,MATCH("HOME",'FA2'!$B$1:$C$1,0),0),"")&amp;IFERROR(VLOOKUP(HG$2&amp;$A15,'EFL2'!$A:$D,MATCH("AWAY",'EFL2'!$A$1:$D$1,0),0),"")&amp;IFERROR(VLOOKUP(HG$2&amp;$A15,'EFL2'!$B:$C,MATCH("HOME",'EFL2'!$B$1:$C$1,0),0),"")&amp;IFERROR(VLOOKUP(HG$2&amp;$A15,'UCL2'!$C:$F,MATCH("AWAY",'UCL2'!$C$1:$F$1,0),0),"")&amp;IFERROR(VLOOKUP(HG$2&amp;$A15,'UCL2'!$D:$E,MATCH("HOME",'UCL2'!$D$1:$E$1,0),0),"")&amp;IFERROR(VLOOKUP(HG$2&amp;$A15,'EU2'!$C:$F,MATCH("AWAY",'EU2'!$C$1:$F$1,0),0),"")&amp;IFERROR(VLOOKUP(HG$2&amp;$A15,'EU2'!$D:$E,MATCH("HOME",'EU2'!$D$1:$E$1,0),0),"")&amp;IFERROR(VLOOKUP(HG$2&amp;$A15,'EUC2'!$C:$F,MATCH("AWAY",'EUC2'!$C$1:$F$1,0),0),"")&amp;IFERROR(VLOOKUP(HG$2&amp;$A15,'EUC2'!$D:$E,MATCH("HOME",'EUC2'!$D$1:$E$1,0),0),"")</f>
        <v>WOL</v>
      </c>
      <c r="HH15" s="25" t="str">
        <f>IFERROR(VLOOKUP(HH$2&amp;$B15,'FPL FIX2'!$N$1:$Q$400,MATCH("HOME",'FPL FIX2'!$N$1:$Q$1,0),0),"")&amp;IFERROR(VLOOKUP(HH$2&amp;$B15,'FPL FIX2'!$O$1:$P$400,MATCH("AWAY",'FPL FIX2'!$O$1:$P$1,0),0),"")&amp;IFERROR(VLOOKUP(HH$2&amp;$A15,'FA2'!$A:$D,MATCH("AWAY",'FA2'!$A$1:$D$1,0),0),"")&amp;IFERROR(VLOOKUP(HH$2&amp;$A15,'FA2'!$B:$C,MATCH("HOME",'FA2'!$B$1:$C$1,0),0),"")&amp;IFERROR(VLOOKUP(HH$2&amp;$A15,'EFL2'!$A:$D,MATCH("AWAY",'EFL2'!$A$1:$D$1,0),0),"")&amp;IFERROR(VLOOKUP(HH$2&amp;$A15,'EFL2'!$B:$C,MATCH("HOME",'EFL2'!$B$1:$C$1,0),0),"")&amp;IFERROR(VLOOKUP(HH$2&amp;$A15,'UCL2'!$C:$F,MATCH("AWAY",'UCL2'!$C$1:$F$1,0),0),"")&amp;IFERROR(VLOOKUP(HH$2&amp;$A15,'UCL2'!$D:$E,MATCH("HOME",'UCL2'!$D$1:$E$1,0),0),"")&amp;IFERROR(VLOOKUP(HH$2&amp;$A15,'EU2'!$C:$F,MATCH("AWAY",'EU2'!$C$1:$F$1,0),0),"")&amp;IFERROR(VLOOKUP(HH$2&amp;$A15,'EU2'!$D:$E,MATCH("HOME",'EU2'!$D$1:$E$1,0),0),"")&amp;IFERROR(VLOOKUP(HH$2&amp;$A15,'EUC2'!$C:$F,MATCH("AWAY",'EUC2'!$C$1:$F$1,0),0),"")&amp;IFERROR(VLOOKUP(HH$2&amp;$A15,'EUC2'!$D:$E,MATCH("HOME",'EUC2'!$D$1:$E$1,0),0),"")</f>
        <v/>
      </c>
      <c r="HI15" s="25" t="str">
        <f>IFERROR(VLOOKUP(HI$2&amp;$B15,'FPL FIX2'!$N$1:$Q$400,MATCH("HOME",'FPL FIX2'!$N$1:$Q$1,0),0),"")&amp;IFERROR(VLOOKUP(HI$2&amp;$B15,'FPL FIX2'!$O$1:$P$400,MATCH("AWAY",'FPL FIX2'!$O$1:$P$1,0),0),"")&amp;IFERROR(VLOOKUP(HI$2&amp;$A15,'FA2'!$A:$D,MATCH("AWAY",'FA2'!$A$1:$D$1,0),0),"")&amp;IFERROR(VLOOKUP(HI$2&amp;$A15,'FA2'!$B:$C,MATCH("HOME",'FA2'!$B$1:$C$1,0),0),"")&amp;IFERROR(VLOOKUP(HI$2&amp;$A15,'EFL2'!$A:$D,MATCH("AWAY",'EFL2'!$A$1:$D$1,0),0),"")&amp;IFERROR(VLOOKUP(HI$2&amp;$A15,'EFL2'!$B:$C,MATCH("HOME",'EFL2'!$B$1:$C$1,0),0),"")&amp;IFERROR(VLOOKUP(HI$2&amp;$A15,'UCL2'!$C:$F,MATCH("AWAY",'UCL2'!$C$1:$F$1,0),0),"")&amp;IFERROR(VLOOKUP(HI$2&amp;$A15,'UCL2'!$D:$E,MATCH("HOME",'UCL2'!$D$1:$E$1,0),0),"")&amp;IFERROR(VLOOKUP(HI$2&amp;$A15,'EU2'!$C:$F,MATCH("AWAY",'EU2'!$C$1:$F$1,0),0),"")&amp;IFERROR(VLOOKUP(HI$2&amp;$A15,'EU2'!$D:$E,MATCH("HOME",'EU2'!$D$1:$E$1,0),0),"")&amp;IFERROR(VLOOKUP(HI$2&amp;$A15,'EUC2'!$C:$F,MATCH("AWAY",'EUC2'!$C$1:$F$1,0),0),"")&amp;IFERROR(VLOOKUP(HI$2&amp;$A15,'EUC2'!$D:$E,MATCH("HOME",'EUC2'!$D$1:$E$1,0),0),"")</f>
        <v/>
      </c>
      <c r="HJ15" s="25" t="str">
        <f>IFERROR(VLOOKUP(HJ$2&amp;$B15,'FPL FIX2'!$N$1:$Q$400,MATCH("HOME",'FPL FIX2'!$N$1:$Q$1,0),0),"")&amp;IFERROR(VLOOKUP(HJ$2&amp;$B15,'FPL FIX2'!$O$1:$P$400,MATCH("AWAY",'FPL FIX2'!$O$1:$P$1,0),0),"")&amp;IFERROR(VLOOKUP(HJ$2&amp;$A15,'FA2'!$A:$D,MATCH("AWAY",'FA2'!$A$1:$D$1,0),0),"")&amp;IFERROR(VLOOKUP(HJ$2&amp;$A15,'FA2'!$B:$C,MATCH("HOME",'FA2'!$B$1:$C$1,0),0),"")&amp;IFERROR(VLOOKUP(HJ$2&amp;$A15,'EFL2'!$A:$D,MATCH("AWAY",'EFL2'!$A$1:$D$1,0),0),"")&amp;IFERROR(VLOOKUP(HJ$2&amp;$A15,'EFL2'!$B:$C,MATCH("HOME",'EFL2'!$B$1:$C$1,0),0),"")&amp;IFERROR(VLOOKUP(HJ$2&amp;$A15,'UCL2'!$C:$F,MATCH("AWAY",'UCL2'!$C$1:$F$1,0),0),"")&amp;IFERROR(VLOOKUP(HJ$2&amp;$A15,'UCL2'!$D:$E,MATCH("HOME",'UCL2'!$D$1:$E$1,0),0),"")&amp;IFERROR(VLOOKUP(HJ$2&amp;$A15,'EU2'!$C:$F,MATCH("AWAY",'EU2'!$C$1:$F$1,0),0),"")&amp;IFERROR(VLOOKUP(HJ$2&amp;$A15,'EU2'!$D:$E,MATCH("HOME",'EU2'!$D$1:$E$1,0),0),"")&amp;IFERROR(VLOOKUP(HJ$2&amp;$A15,'EUC2'!$C:$F,MATCH("AWAY",'EUC2'!$C$1:$F$1,0),0),"")&amp;IFERROR(VLOOKUP(HJ$2&amp;$A15,'EUC2'!$D:$E,MATCH("HOME",'EUC2'!$D$1:$E$1,0),0),"")</f>
        <v/>
      </c>
      <c r="HK15" s="25" t="str">
        <f>IFERROR(VLOOKUP(HK$2&amp;$B15,'FPL FIX2'!$N$1:$Q$400,MATCH("HOME",'FPL FIX2'!$N$1:$Q$1,0),0),"")&amp;IFERROR(VLOOKUP(HK$2&amp;$B15,'FPL FIX2'!$O$1:$P$400,MATCH("AWAY",'FPL FIX2'!$O$1:$P$1,0),0),"")&amp;IFERROR(VLOOKUP(HK$2&amp;$A15,'FA2'!$A:$D,MATCH("AWAY",'FA2'!$A$1:$D$1,0),0),"")&amp;IFERROR(VLOOKUP(HK$2&amp;$A15,'FA2'!$B:$C,MATCH("HOME",'FA2'!$B$1:$C$1,0),0),"")&amp;IFERROR(VLOOKUP(HK$2&amp;$A15,'EFL2'!$A:$D,MATCH("AWAY",'EFL2'!$A$1:$D$1,0),0),"")&amp;IFERROR(VLOOKUP(HK$2&amp;$A15,'EFL2'!$B:$C,MATCH("HOME",'EFL2'!$B$1:$C$1,0),0),"")&amp;IFERROR(VLOOKUP(HK$2&amp;$A15,'UCL2'!$C:$F,MATCH("AWAY",'UCL2'!$C$1:$F$1,0),0),"")&amp;IFERROR(VLOOKUP(HK$2&amp;$A15,'UCL2'!$D:$E,MATCH("HOME",'UCL2'!$D$1:$E$1,0),0),"")&amp;IFERROR(VLOOKUP(HK$2&amp;$A15,'EU2'!$C:$F,MATCH("AWAY",'EU2'!$C$1:$F$1,0),0),"")&amp;IFERROR(VLOOKUP(HK$2&amp;$A15,'EU2'!$D:$E,MATCH("HOME",'EU2'!$D$1:$E$1,0),0),"")&amp;IFERROR(VLOOKUP(HK$2&amp;$A15,'EUC2'!$C:$F,MATCH("AWAY",'EUC2'!$C$1:$F$1,0),0),"")&amp;IFERROR(VLOOKUP(HK$2&amp;$A15,'EUC2'!$D:$E,MATCH("HOME",'EUC2'!$D$1:$E$1,0),0),"")</f>
        <v>MUN</v>
      </c>
      <c r="HL15" s="25" t="str">
        <f>IFERROR(VLOOKUP(HL$2&amp;$B15,'FPL FIX2'!$N$1:$Q$400,MATCH("HOME",'FPL FIX2'!$N$1:$Q$1,0),0),"")&amp;IFERROR(VLOOKUP(HL$2&amp;$B15,'FPL FIX2'!$O$1:$P$400,MATCH("AWAY",'FPL FIX2'!$O$1:$P$1,0),0),"")&amp;IFERROR(VLOOKUP(HL$2&amp;$A15,'FA2'!$A:$D,MATCH("AWAY",'FA2'!$A$1:$D$1,0),0),"")&amp;IFERROR(VLOOKUP(HL$2&amp;$A15,'FA2'!$B:$C,MATCH("HOME",'FA2'!$B$1:$C$1,0),0),"")&amp;IFERROR(VLOOKUP(HL$2&amp;$A15,'EFL2'!$A:$D,MATCH("AWAY",'EFL2'!$A$1:$D$1,0),0),"")&amp;IFERROR(VLOOKUP(HL$2&amp;$A15,'EFL2'!$B:$C,MATCH("HOME",'EFL2'!$B$1:$C$1,0),0),"")&amp;IFERROR(VLOOKUP(HL$2&amp;$A15,'UCL2'!$C:$F,MATCH("AWAY",'UCL2'!$C$1:$F$1,0),0),"")&amp;IFERROR(VLOOKUP(HL$2&amp;$A15,'UCL2'!$D:$E,MATCH("HOME",'UCL2'!$D$1:$E$1,0),0),"")&amp;IFERROR(VLOOKUP(HL$2&amp;$A15,'EU2'!$C:$F,MATCH("AWAY",'EU2'!$C$1:$F$1,0),0),"")&amp;IFERROR(VLOOKUP(HL$2&amp;$A15,'EU2'!$D:$E,MATCH("HOME",'EU2'!$D$1:$E$1,0),0),"")&amp;IFERROR(VLOOKUP(HL$2&amp;$A15,'EUC2'!$C:$F,MATCH("AWAY",'EUC2'!$C$1:$F$1,0),0),"")&amp;IFERROR(VLOOKUP(HL$2&amp;$A15,'EUC2'!$D:$E,MATCH("HOME",'EUC2'!$D$1:$E$1,0),0),"")</f>
        <v/>
      </c>
      <c r="HM15" s="25" t="str">
        <f>IFERROR(VLOOKUP(HM$2&amp;$B15,'FPL FIX2'!$N$1:$Q$400,MATCH("HOME",'FPL FIX2'!$N$1:$Q$1,0),0),"")&amp;IFERROR(VLOOKUP(HM$2&amp;$B15,'FPL FIX2'!$O$1:$P$400,MATCH("AWAY",'FPL FIX2'!$O$1:$P$1,0),0),"")&amp;IFERROR(VLOOKUP(HM$2&amp;$A15,'FA2'!$A:$D,MATCH("AWAY",'FA2'!$A$1:$D$1,0),0),"")&amp;IFERROR(VLOOKUP(HM$2&amp;$A15,'FA2'!$B:$C,MATCH("HOME",'FA2'!$B$1:$C$1,0),0),"")&amp;IFERROR(VLOOKUP(HM$2&amp;$A15,'EFL2'!$A:$D,MATCH("AWAY",'EFL2'!$A$1:$D$1,0),0),"")&amp;IFERROR(VLOOKUP(HM$2&amp;$A15,'EFL2'!$B:$C,MATCH("HOME",'EFL2'!$B$1:$C$1,0),0),"")&amp;IFERROR(VLOOKUP(HM$2&amp;$A15,'UCL2'!$C:$F,MATCH("AWAY",'UCL2'!$C$1:$F$1,0),0),"")&amp;IFERROR(VLOOKUP(HM$2&amp;$A15,'UCL2'!$D:$E,MATCH("HOME",'UCL2'!$D$1:$E$1,0),0),"")&amp;IFERROR(VLOOKUP(HM$2&amp;$A15,'EU2'!$C:$F,MATCH("AWAY",'EU2'!$C$1:$F$1,0),0),"")&amp;IFERROR(VLOOKUP(HM$2&amp;$A15,'EU2'!$D:$E,MATCH("HOME",'EU2'!$D$1:$E$1,0),0),"")&amp;IFERROR(VLOOKUP(HM$2&amp;$A15,'EUC2'!$C:$F,MATCH("AWAY",'EUC2'!$C$1:$F$1,0),0),"")&amp;IFERROR(VLOOKUP(HM$2&amp;$A15,'EUC2'!$D:$E,MATCH("HOME",'EUC2'!$D$1:$E$1,0),0),"")</f>
        <v/>
      </c>
      <c r="HN15" s="25" t="str">
        <f>IFERROR(VLOOKUP(HN$2&amp;$B15,'FPL FIX2'!$N$1:$Q$400,MATCH("HOME",'FPL FIX2'!$N$1:$Q$1,0),0),"")&amp;IFERROR(VLOOKUP(HN$2&amp;$B15,'FPL FIX2'!$O$1:$P$400,MATCH("AWAY",'FPL FIX2'!$O$1:$P$1,0),0),"")&amp;IFERROR(VLOOKUP(HN$2&amp;$A15,'FA2'!$A:$D,MATCH("AWAY",'FA2'!$A$1:$D$1,0),0),"")&amp;IFERROR(VLOOKUP(HN$2&amp;$A15,'FA2'!$B:$C,MATCH("HOME",'FA2'!$B$1:$C$1,0),0),"")&amp;IFERROR(VLOOKUP(HN$2&amp;$A15,'EFL2'!$A:$D,MATCH("AWAY",'EFL2'!$A$1:$D$1,0),0),"")&amp;IFERROR(VLOOKUP(HN$2&amp;$A15,'EFL2'!$B:$C,MATCH("HOME",'EFL2'!$B$1:$C$1,0),0),"")&amp;IFERROR(VLOOKUP(HN$2&amp;$A15,'UCL2'!$C:$F,MATCH("AWAY",'UCL2'!$C$1:$F$1,0),0),"")&amp;IFERROR(VLOOKUP(HN$2&amp;$A15,'UCL2'!$D:$E,MATCH("HOME",'UCL2'!$D$1:$E$1,0),0),"")&amp;IFERROR(VLOOKUP(HN$2&amp;$A15,'EU2'!$C:$F,MATCH("AWAY",'EU2'!$C$1:$F$1,0),0),"")&amp;IFERROR(VLOOKUP(HN$2&amp;$A15,'EU2'!$D:$E,MATCH("HOME",'EU2'!$D$1:$E$1,0),0),"")&amp;IFERROR(VLOOKUP(HN$2&amp;$A15,'EUC2'!$C:$F,MATCH("AWAY",'EUC2'!$C$1:$F$1,0),0),"")&amp;IFERROR(VLOOKUP(HN$2&amp;$A15,'EUC2'!$D:$E,MATCH("HOME",'EUC2'!$D$1:$E$1,0),0),"")</f>
        <v/>
      </c>
      <c r="HO15" s="25" t="str">
        <f>IFERROR(VLOOKUP(HO$2&amp;$B15,'FPL FIX2'!$N$1:$Q$400,MATCH("HOME",'FPL FIX2'!$N$1:$Q$1,0),0),"")&amp;IFERROR(VLOOKUP(HO$2&amp;$B15,'FPL FIX2'!$O$1:$P$400,MATCH("AWAY",'FPL FIX2'!$O$1:$P$1,0),0),"")&amp;IFERROR(VLOOKUP(HO$2&amp;$A15,'FA2'!$A:$D,MATCH("AWAY",'FA2'!$A$1:$D$1,0),0),"")&amp;IFERROR(VLOOKUP(HO$2&amp;$A15,'FA2'!$B:$C,MATCH("HOME",'FA2'!$B$1:$C$1,0),0),"")&amp;IFERROR(VLOOKUP(HO$2&amp;$A15,'EFL2'!$A:$D,MATCH("AWAY",'EFL2'!$A$1:$D$1,0),0),"")&amp;IFERROR(VLOOKUP(HO$2&amp;$A15,'EFL2'!$B:$C,MATCH("HOME",'EFL2'!$B$1:$C$1,0),0),"")&amp;IFERROR(VLOOKUP(HO$2&amp;$A15,'UCL2'!$C:$F,MATCH("AWAY",'UCL2'!$C$1:$F$1,0),0),"")&amp;IFERROR(VLOOKUP(HO$2&amp;$A15,'UCL2'!$D:$E,MATCH("HOME",'UCL2'!$D$1:$E$1,0),0),"")&amp;IFERROR(VLOOKUP(HO$2&amp;$A15,'EU2'!$C:$F,MATCH("AWAY",'EU2'!$C$1:$F$1,0),0),"")&amp;IFERROR(VLOOKUP(HO$2&amp;$A15,'EU2'!$D:$E,MATCH("HOME",'EU2'!$D$1:$E$1,0),0),"")&amp;IFERROR(VLOOKUP(HO$2&amp;$A15,'EUC2'!$C:$F,MATCH("AWAY",'EUC2'!$C$1:$F$1,0),0),"")&amp;IFERROR(VLOOKUP(HO$2&amp;$A15,'EUC2'!$D:$E,MATCH("HOME",'EUC2'!$D$1:$E$1,0),0),"")</f>
        <v/>
      </c>
      <c r="HP15" s="25" t="str">
        <f>IFERROR(VLOOKUP(HP$2&amp;$B15,'FPL FIX2'!$N$1:$Q$400,MATCH("HOME",'FPL FIX2'!$N$1:$Q$1,0),0),"")&amp;IFERROR(VLOOKUP(HP$2&amp;$B15,'FPL FIX2'!$O$1:$P$400,MATCH("AWAY",'FPL FIX2'!$O$1:$P$1,0),0),"")&amp;IFERROR(VLOOKUP(HP$2&amp;$A15,'FA2'!$A:$D,MATCH("AWAY",'FA2'!$A$1:$D$1,0),0),"")&amp;IFERROR(VLOOKUP(HP$2&amp;$A15,'FA2'!$B:$C,MATCH("HOME",'FA2'!$B$1:$C$1,0),0),"")&amp;IFERROR(VLOOKUP(HP$2&amp;$A15,'EFL2'!$A:$D,MATCH("AWAY",'EFL2'!$A$1:$D$1,0),0),"")&amp;IFERROR(VLOOKUP(HP$2&amp;$A15,'EFL2'!$B:$C,MATCH("HOME",'EFL2'!$B$1:$C$1,0),0),"")&amp;IFERROR(VLOOKUP(HP$2&amp;$A15,'UCL2'!$C:$F,MATCH("AWAY",'UCL2'!$C$1:$F$1,0),0),"")&amp;IFERROR(VLOOKUP(HP$2&amp;$A15,'UCL2'!$D:$E,MATCH("HOME",'UCL2'!$D$1:$E$1,0),0),"")&amp;IFERROR(VLOOKUP(HP$2&amp;$A15,'EU2'!$C:$F,MATCH("AWAY",'EU2'!$C$1:$F$1,0),0),"")&amp;IFERROR(VLOOKUP(HP$2&amp;$A15,'EU2'!$D:$E,MATCH("HOME",'EU2'!$D$1:$E$1,0),0),"")&amp;IFERROR(VLOOKUP(HP$2&amp;$A15,'EUC2'!$C:$F,MATCH("AWAY",'EUC2'!$C$1:$F$1,0),0),"")&amp;IFERROR(VLOOKUP(HP$2&amp;$A15,'EUC2'!$D:$E,MATCH("HOME",'EUC2'!$D$1:$E$1,0),0),"")</f>
        <v/>
      </c>
      <c r="HQ15" s="25" t="str">
        <f>IFERROR(VLOOKUP(HQ$2&amp;$B15,'FPL FIX2'!$N$1:$Q$400,MATCH("HOME",'FPL FIX2'!$N$1:$Q$1,0),0),"")&amp;IFERROR(VLOOKUP(HQ$2&amp;$B15,'FPL FIX2'!$O$1:$P$400,MATCH("AWAY",'FPL FIX2'!$O$1:$P$1,0),0),"")&amp;IFERROR(VLOOKUP(HQ$2&amp;$A15,'FA2'!$A:$D,MATCH("AWAY",'FA2'!$A$1:$D$1,0),0),"")&amp;IFERROR(VLOOKUP(HQ$2&amp;$A15,'FA2'!$B:$C,MATCH("HOME",'FA2'!$B$1:$C$1,0),0),"")&amp;IFERROR(VLOOKUP(HQ$2&amp;$A15,'EFL2'!$A:$D,MATCH("AWAY",'EFL2'!$A$1:$D$1,0),0),"")&amp;IFERROR(VLOOKUP(HQ$2&amp;$A15,'EFL2'!$B:$C,MATCH("HOME",'EFL2'!$B$1:$C$1,0),0),"")&amp;IFERROR(VLOOKUP(HQ$2&amp;$A15,'UCL2'!$C:$F,MATCH("AWAY",'UCL2'!$C$1:$F$1,0),0),"")&amp;IFERROR(VLOOKUP(HQ$2&amp;$A15,'UCL2'!$D:$E,MATCH("HOME",'UCL2'!$D$1:$E$1,0),0),"")&amp;IFERROR(VLOOKUP(HQ$2&amp;$A15,'EU2'!$C:$F,MATCH("AWAY",'EU2'!$C$1:$F$1,0),0),"")&amp;IFERROR(VLOOKUP(HQ$2&amp;$A15,'EU2'!$D:$E,MATCH("HOME",'EU2'!$D$1:$E$1,0),0),"")&amp;IFERROR(VLOOKUP(HQ$2&amp;$A15,'EUC2'!$C:$F,MATCH("AWAY",'EUC2'!$C$1:$F$1,0),0),"")&amp;IFERROR(VLOOKUP(HQ$2&amp;$A15,'EUC2'!$D:$E,MATCH("HOME",'EUC2'!$D$1:$E$1,0),0),"")</f>
        <v>bou</v>
      </c>
      <c r="HR15" s="25" t="str">
        <f>IFERROR(VLOOKUP(HR$2&amp;$B15,'FPL FIX2'!$N$1:$Q$400,MATCH("HOME",'FPL FIX2'!$N$1:$Q$1,0),0),"")&amp;IFERROR(VLOOKUP(HR$2&amp;$B15,'FPL FIX2'!$O$1:$P$400,MATCH("AWAY",'FPL FIX2'!$O$1:$P$1,0),0),"")&amp;IFERROR(VLOOKUP(HR$2&amp;$A15,'FA2'!$A:$D,MATCH("AWAY",'FA2'!$A$1:$D$1,0),0),"")&amp;IFERROR(VLOOKUP(HR$2&amp;$A15,'FA2'!$B:$C,MATCH("HOME",'FA2'!$B$1:$C$1,0),0),"")&amp;IFERROR(VLOOKUP(HR$2&amp;$A15,'EFL2'!$A:$D,MATCH("AWAY",'EFL2'!$A$1:$D$1,0),0),"")&amp;IFERROR(VLOOKUP(HR$2&amp;$A15,'EFL2'!$B:$C,MATCH("HOME",'EFL2'!$B$1:$C$1,0),0),"")&amp;IFERROR(VLOOKUP(HR$2&amp;$A15,'UCL2'!$C:$F,MATCH("AWAY",'UCL2'!$C$1:$F$1,0),0),"")&amp;IFERROR(VLOOKUP(HR$2&amp;$A15,'UCL2'!$D:$E,MATCH("HOME",'UCL2'!$D$1:$E$1,0),0),"")&amp;IFERROR(VLOOKUP(HR$2&amp;$A15,'EU2'!$C:$F,MATCH("AWAY",'EU2'!$C$1:$F$1,0),0),"")&amp;IFERROR(VLOOKUP(HR$2&amp;$A15,'EU2'!$D:$E,MATCH("HOME",'EU2'!$D$1:$E$1,0),0),"")&amp;IFERROR(VLOOKUP(HR$2&amp;$A15,'EUC2'!$C:$F,MATCH("AWAY",'EUC2'!$C$1:$F$1,0),0),"")&amp;IFERROR(VLOOKUP(HR$2&amp;$A15,'EUC2'!$D:$E,MATCH("HOME",'EUC2'!$D$1:$E$1,0),0),"")</f>
        <v/>
      </c>
      <c r="HS15" s="25" t="str">
        <f>IFERROR(VLOOKUP(HS$2&amp;$B15,'FPL FIX2'!$N$1:$Q$400,MATCH("HOME",'FPL FIX2'!$N$1:$Q$1,0),0),"")&amp;IFERROR(VLOOKUP(HS$2&amp;$B15,'FPL FIX2'!$O$1:$P$400,MATCH("AWAY",'FPL FIX2'!$O$1:$P$1,0),0),"")&amp;IFERROR(VLOOKUP(HS$2&amp;$A15,'FA2'!$A:$D,MATCH("AWAY",'FA2'!$A$1:$D$1,0),0),"")&amp;IFERROR(VLOOKUP(HS$2&amp;$A15,'FA2'!$B:$C,MATCH("HOME",'FA2'!$B$1:$C$1,0),0),"")&amp;IFERROR(VLOOKUP(HS$2&amp;$A15,'EFL2'!$A:$D,MATCH("AWAY",'EFL2'!$A$1:$D$1,0),0),"")&amp;IFERROR(VLOOKUP(HS$2&amp;$A15,'EFL2'!$B:$C,MATCH("HOME",'EFL2'!$B$1:$C$1,0),0),"")&amp;IFERROR(VLOOKUP(HS$2&amp;$A15,'UCL2'!$C:$F,MATCH("AWAY",'UCL2'!$C$1:$F$1,0),0),"")&amp;IFERROR(VLOOKUP(HS$2&amp;$A15,'UCL2'!$D:$E,MATCH("HOME",'UCL2'!$D$1:$E$1,0),0),"")&amp;IFERROR(VLOOKUP(HS$2&amp;$A15,'EU2'!$C:$F,MATCH("AWAY",'EU2'!$C$1:$F$1,0),0),"")&amp;IFERROR(VLOOKUP(HS$2&amp;$A15,'EU2'!$D:$E,MATCH("HOME",'EU2'!$D$1:$E$1,0),0),"")&amp;IFERROR(VLOOKUP(HS$2&amp;$A15,'EUC2'!$C:$F,MATCH("AWAY",'EUC2'!$C$1:$F$1,0),0),"")&amp;IFERROR(VLOOKUP(HS$2&amp;$A15,'EUC2'!$D:$E,MATCH("HOME",'EUC2'!$D$1:$E$1,0),0),"")</f>
        <v/>
      </c>
      <c r="HT15" s="25" t="str">
        <f>IFERROR(VLOOKUP(HT$2&amp;$B15,'FPL FIX2'!$N$1:$Q$400,MATCH("HOME",'FPL FIX2'!$N$1:$Q$1,0),0),"")&amp;IFERROR(VLOOKUP(HT$2&amp;$B15,'FPL FIX2'!$O$1:$P$400,MATCH("AWAY",'FPL FIX2'!$O$1:$P$1,0),0),"")&amp;IFERROR(VLOOKUP(HT$2&amp;$A15,'FA2'!$A:$D,MATCH("AWAY",'FA2'!$A$1:$D$1,0),0),"")&amp;IFERROR(VLOOKUP(HT$2&amp;$A15,'FA2'!$B:$C,MATCH("HOME",'FA2'!$B$1:$C$1,0),0),"")&amp;IFERROR(VLOOKUP(HT$2&amp;$A15,'EFL2'!$A:$D,MATCH("AWAY",'EFL2'!$A$1:$D$1,0),0),"")&amp;IFERROR(VLOOKUP(HT$2&amp;$A15,'EFL2'!$B:$C,MATCH("HOME",'EFL2'!$B$1:$C$1,0),0),"")&amp;IFERROR(VLOOKUP(HT$2&amp;$A15,'UCL2'!$C:$F,MATCH("AWAY",'UCL2'!$C$1:$F$1,0),0),"")&amp;IFERROR(VLOOKUP(HT$2&amp;$A15,'UCL2'!$D:$E,MATCH("HOME",'UCL2'!$D$1:$E$1,0),0),"")&amp;IFERROR(VLOOKUP(HT$2&amp;$A15,'EU2'!$C:$F,MATCH("AWAY",'EU2'!$C$1:$F$1,0),0),"")&amp;IFERROR(VLOOKUP(HT$2&amp;$A15,'EU2'!$D:$E,MATCH("HOME",'EU2'!$D$1:$E$1,0),0),"")&amp;IFERROR(VLOOKUP(HT$2&amp;$A15,'EUC2'!$C:$F,MATCH("AWAY",'EUC2'!$C$1:$F$1,0),0),"")&amp;IFERROR(VLOOKUP(HT$2&amp;$A15,'EUC2'!$D:$E,MATCH("HOME",'EUC2'!$D$1:$E$1,0),0),"")</f>
        <v/>
      </c>
      <c r="HU15" s="25" t="str">
        <f>IFERROR(VLOOKUP(HU$2&amp;$B15,'FPL FIX2'!$N$1:$Q$400,MATCH("HOME",'FPL FIX2'!$N$1:$Q$1,0),0),"")&amp;IFERROR(VLOOKUP(HU$2&amp;$B15,'FPL FIX2'!$O$1:$P$400,MATCH("AWAY",'FPL FIX2'!$O$1:$P$1,0),0),"")&amp;IFERROR(VLOOKUP(HU$2&amp;$A15,'FA2'!$A:$D,MATCH("AWAY",'FA2'!$A$1:$D$1,0),0),"")&amp;IFERROR(VLOOKUP(HU$2&amp;$A15,'FA2'!$B:$C,MATCH("HOME",'FA2'!$B$1:$C$1,0),0),"")&amp;IFERROR(VLOOKUP(HU$2&amp;$A15,'EFL2'!$A:$D,MATCH("AWAY",'EFL2'!$A$1:$D$1,0),0),"")&amp;IFERROR(VLOOKUP(HU$2&amp;$A15,'EFL2'!$B:$C,MATCH("HOME",'EFL2'!$B$1:$C$1,0),0),"")&amp;IFERROR(VLOOKUP(HU$2&amp;$A15,'UCL2'!$C:$F,MATCH("AWAY",'UCL2'!$C$1:$F$1,0),0),"")&amp;IFERROR(VLOOKUP(HU$2&amp;$A15,'UCL2'!$D:$E,MATCH("HOME",'UCL2'!$D$1:$E$1,0),0),"")&amp;IFERROR(VLOOKUP(HU$2&amp;$A15,'EU2'!$C:$F,MATCH("AWAY",'EU2'!$C$1:$F$1,0),0),"")&amp;IFERROR(VLOOKUP(HU$2&amp;$A15,'EU2'!$D:$E,MATCH("HOME",'EU2'!$D$1:$E$1,0),0),"")&amp;IFERROR(VLOOKUP(HU$2&amp;$A15,'EUC2'!$C:$F,MATCH("AWAY",'EUC2'!$C$1:$F$1,0),0),"")&amp;IFERROR(VLOOKUP(HU$2&amp;$A15,'EUC2'!$D:$E,MATCH("HOME",'EUC2'!$D$1:$E$1,0),0),"")</f>
        <v>Real Madrid</v>
      </c>
      <c r="HV15" s="25" t="str">
        <f>IFERROR(VLOOKUP(HV$2&amp;$B15,'FPL FIX2'!$N$1:$Q$400,MATCH("HOME",'FPL FIX2'!$N$1:$Q$1,0),0),"")&amp;IFERROR(VLOOKUP(HV$2&amp;$B15,'FPL FIX2'!$O$1:$P$400,MATCH("AWAY",'FPL FIX2'!$O$1:$P$1,0),0),"")&amp;IFERROR(VLOOKUP(HV$2&amp;$A15,'FA2'!$A:$D,MATCH("AWAY",'FA2'!$A$1:$D$1,0),0),"")&amp;IFERROR(VLOOKUP(HV$2&amp;$A15,'FA2'!$B:$C,MATCH("HOME",'FA2'!$B$1:$C$1,0),0),"")&amp;IFERROR(VLOOKUP(HV$2&amp;$A15,'EFL2'!$A:$D,MATCH("AWAY",'EFL2'!$A$1:$D$1,0),0),"")&amp;IFERROR(VLOOKUP(HV$2&amp;$A15,'EFL2'!$B:$C,MATCH("HOME",'EFL2'!$B$1:$C$1,0),0),"")&amp;IFERROR(VLOOKUP(HV$2&amp;$A15,'UCL2'!$C:$F,MATCH("AWAY",'UCL2'!$C$1:$F$1,0),0),"")&amp;IFERROR(VLOOKUP(HV$2&amp;$A15,'UCL2'!$D:$E,MATCH("HOME",'UCL2'!$D$1:$E$1,0),0),"")&amp;IFERROR(VLOOKUP(HV$2&amp;$A15,'EU2'!$C:$F,MATCH("AWAY",'EU2'!$C$1:$F$1,0),0),"")&amp;IFERROR(VLOOKUP(HV$2&amp;$A15,'EU2'!$D:$E,MATCH("HOME",'EU2'!$D$1:$E$1,0),0),"")&amp;IFERROR(VLOOKUP(HV$2&amp;$A15,'EUC2'!$C:$F,MATCH("AWAY",'EUC2'!$C$1:$F$1,0),0),"")&amp;IFERROR(VLOOKUP(HV$2&amp;$A15,'EUC2'!$D:$E,MATCH("HOME",'EUC2'!$D$1:$E$1,0),0),"")</f>
        <v/>
      </c>
      <c r="HW15" s="25" t="str">
        <f>IFERROR(VLOOKUP(HW$2&amp;$B15,'FPL FIX2'!$N$1:$Q$400,MATCH("HOME",'FPL FIX2'!$N$1:$Q$1,0),0),"")&amp;IFERROR(VLOOKUP(HW$2&amp;$B15,'FPL FIX2'!$O$1:$P$400,MATCH("AWAY",'FPL FIX2'!$O$1:$P$1,0),0),"")&amp;IFERROR(VLOOKUP(HW$2&amp;$A15,'FA2'!$A:$D,MATCH("AWAY",'FA2'!$A$1:$D$1,0),0),"")&amp;IFERROR(VLOOKUP(HW$2&amp;$A15,'FA2'!$B:$C,MATCH("HOME",'FA2'!$B$1:$C$1,0),0),"")&amp;IFERROR(VLOOKUP(HW$2&amp;$A15,'EFL2'!$A:$D,MATCH("AWAY",'EFL2'!$A$1:$D$1,0),0),"")&amp;IFERROR(VLOOKUP(HW$2&amp;$A15,'EFL2'!$B:$C,MATCH("HOME",'EFL2'!$B$1:$C$1,0),0),"")&amp;IFERROR(VLOOKUP(HW$2&amp;$A15,'UCL2'!$C:$F,MATCH("AWAY",'UCL2'!$C$1:$F$1,0),0),"")&amp;IFERROR(VLOOKUP(HW$2&amp;$A15,'UCL2'!$D:$E,MATCH("HOME",'UCL2'!$D$1:$E$1,0),0),"")&amp;IFERROR(VLOOKUP(HW$2&amp;$A15,'EU2'!$C:$F,MATCH("AWAY",'EU2'!$C$1:$F$1,0),0),"")&amp;IFERROR(VLOOKUP(HW$2&amp;$A15,'EU2'!$D:$E,MATCH("HOME",'EU2'!$D$1:$E$1,0),0),"")&amp;IFERROR(VLOOKUP(HW$2&amp;$A15,'EUC2'!$C:$F,MATCH("AWAY",'EUC2'!$C$1:$F$1,0),0),"")&amp;IFERROR(VLOOKUP(HW$2&amp;$A15,'EUC2'!$D:$E,MATCH("HOME",'EUC2'!$D$1:$E$1,0),0),"")</f>
        <v/>
      </c>
      <c r="HX15" s="25" t="str">
        <f>IFERROR(VLOOKUP(HX$2&amp;$B15,'FPL FIX2'!$N$1:$Q$400,MATCH("HOME",'FPL FIX2'!$N$1:$Q$1,0),0),"")&amp;IFERROR(VLOOKUP(HX$2&amp;$B15,'FPL FIX2'!$O$1:$P$400,MATCH("AWAY",'FPL FIX2'!$O$1:$P$1,0),0),"")&amp;IFERROR(VLOOKUP(HX$2&amp;$A15,'FA2'!$A:$D,MATCH("AWAY",'FA2'!$A$1:$D$1,0),0),"")&amp;IFERROR(VLOOKUP(HX$2&amp;$A15,'FA2'!$B:$C,MATCH("HOME",'FA2'!$B$1:$C$1,0),0),"")&amp;IFERROR(VLOOKUP(HX$2&amp;$A15,'EFL2'!$A:$D,MATCH("AWAY",'EFL2'!$A$1:$D$1,0),0),"")&amp;IFERROR(VLOOKUP(HX$2&amp;$A15,'EFL2'!$B:$C,MATCH("HOME",'EFL2'!$B$1:$C$1,0),0),"")&amp;IFERROR(VLOOKUP(HX$2&amp;$A15,'UCL2'!$C:$F,MATCH("AWAY",'UCL2'!$C$1:$F$1,0),0),"")&amp;IFERROR(VLOOKUP(HX$2&amp;$A15,'UCL2'!$D:$E,MATCH("HOME",'UCL2'!$D$1:$E$1,0),0),"")&amp;IFERROR(VLOOKUP(HX$2&amp;$A15,'EU2'!$C:$F,MATCH("AWAY",'EU2'!$C$1:$F$1,0),0),"")&amp;IFERROR(VLOOKUP(HX$2&amp;$A15,'EU2'!$D:$E,MATCH("HOME",'EU2'!$D$1:$E$1,0),0),"")&amp;IFERROR(VLOOKUP(HX$2&amp;$A15,'EUC2'!$C:$F,MATCH("AWAY",'EUC2'!$C$1:$F$1,0),0),"")&amp;IFERROR(VLOOKUP(HX$2&amp;$A15,'EUC2'!$D:$E,MATCH("HOME",'EUC2'!$D$1:$E$1,0),0),"")</f>
        <v/>
      </c>
      <c r="HY15" s="25" t="str">
        <f>IFERROR(VLOOKUP(HY$2&amp;$B15,'FPL FIX2'!$N$1:$Q$400,MATCH("HOME",'FPL FIX2'!$N$1:$Q$1,0),0),"")&amp;IFERROR(VLOOKUP(HY$2&amp;$B15,'FPL FIX2'!$O$1:$P$400,MATCH("AWAY",'FPL FIX2'!$O$1:$P$1,0),0),"")&amp;IFERROR(VLOOKUP(HY$2&amp;$A15,'FA2'!$A:$D,MATCH("AWAY",'FA2'!$A$1:$D$1,0),0),"")&amp;IFERROR(VLOOKUP(HY$2&amp;$A15,'FA2'!$B:$C,MATCH("HOME",'FA2'!$B$1:$C$1,0),0),"")&amp;IFERROR(VLOOKUP(HY$2&amp;$A15,'EFL2'!$A:$D,MATCH("AWAY",'EFL2'!$A$1:$D$1,0),0),"")&amp;IFERROR(VLOOKUP(HY$2&amp;$A15,'EFL2'!$B:$C,MATCH("HOME",'EFL2'!$B$1:$C$1,0),0),"")&amp;IFERROR(VLOOKUP(HY$2&amp;$A15,'UCL2'!$C:$F,MATCH("AWAY",'UCL2'!$C$1:$F$1,0),0),"")&amp;IFERROR(VLOOKUP(HY$2&amp;$A15,'UCL2'!$D:$E,MATCH("HOME",'UCL2'!$D$1:$E$1,0),0),"")&amp;IFERROR(VLOOKUP(HY$2&amp;$A15,'EU2'!$C:$F,MATCH("AWAY",'EU2'!$C$1:$F$1,0),0),"")&amp;IFERROR(VLOOKUP(HY$2&amp;$A15,'EU2'!$D:$E,MATCH("HOME",'EU2'!$D$1:$E$1,0),0),"")&amp;IFERROR(VLOOKUP(HY$2&amp;$A15,'EUC2'!$C:$F,MATCH("AWAY",'EUC2'!$C$1:$F$1,0),0),"")&amp;IFERROR(VLOOKUP(HY$2&amp;$A15,'EUC2'!$D:$E,MATCH("HOME",'EUC2'!$D$1:$E$1,0),0),"")</f>
        <v/>
      </c>
      <c r="HZ15" s="25" t="str">
        <f>IFERROR(VLOOKUP(HZ$2&amp;$B15,'FPL FIX2'!$N$1:$Q$400,MATCH("HOME",'FPL FIX2'!$N$1:$Q$1,0),0),"")&amp;IFERROR(VLOOKUP(HZ$2&amp;$B15,'FPL FIX2'!$O$1:$P$400,MATCH("AWAY",'FPL FIX2'!$O$1:$P$1,0),0),"")&amp;IFERROR(VLOOKUP(HZ$2&amp;$A15,'FA2'!$A:$D,MATCH("AWAY",'FA2'!$A$1:$D$1,0),0),"")&amp;IFERROR(VLOOKUP(HZ$2&amp;$A15,'FA2'!$B:$C,MATCH("HOME",'FA2'!$B$1:$C$1,0),0),"")&amp;IFERROR(VLOOKUP(HZ$2&amp;$A15,'EFL2'!$A:$D,MATCH("AWAY",'EFL2'!$A$1:$D$1,0),0),"")&amp;IFERROR(VLOOKUP(HZ$2&amp;$A15,'EFL2'!$B:$C,MATCH("HOME",'EFL2'!$B$1:$C$1,0),0),"")&amp;IFERROR(VLOOKUP(HZ$2&amp;$A15,'UCL2'!$C:$F,MATCH("AWAY",'UCL2'!$C$1:$F$1,0),0),"")&amp;IFERROR(VLOOKUP(HZ$2&amp;$A15,'UCL2'!$D:$E,MATCH("HOME",'UCL2'!$D$1:$E$1,0),0),"")&amp;IFERROR(VLOOKUP(HZ$2&amp;$A15,'EU2'!$C:$F,MATCH("AWAY",'EU2'!$C$1:$F$1,0),0),"")&amp;IFERROR(VLOOKUP(HZ$2&amp;$A15,'EU2'!$D:$E,MATCH("HOME",'EU2'!$D$1:$E$1,0),0),"")&amp;IFERROR(VLOOKUP(HZ$2&amp;$A15,'EUC2'!$C:$F,MATCH("AWAY",'EUC2'!$C$1:$F$1,0),0),"")&amp;IFERROR(VLOOKUP(HZ$2&amp;$A15,'EUC2'!$D:$E,MATCH("HOME",'EUC2'!$D$1:$E$1,0),0),"")</f>
        <v/>
      </c>
      <c r="IA15" s="25" t="str">
        <f>IFERROR(VLOOKUP(IA$2&amp;$B15,'FPL FIX2'!$N$1:$Q$400,MATCH("HOME",'FPL FIX2'!$N$1:$Q$1,0),0),"")&amp;IFERROR(VLOOKUP(IA$2&amp;$B15,'FPL FIX2'!$O$1:$P$400,MATCH("AWAY",'FPL FIX2'!$O$1:$P$1,0),0),"")&amp;IFERROR(VLOOKUP(IA$2&amp;$A15,'FA2'!$A:$D,MATCH("AWAY",'FA2'!$A$1:$D$1,0),0),"")&amp;IFERROR(VLOOKUP(IA$2&amp;$A15,'FA2'!$B:$C,MATCH("HOME",'FA2'!$B$1:$C$1,0),0),"")&amp;IFERROR(VLOOKUP(IA$2&amp;$A15,'EFL2'!$A:$D,MATCH("AWAY",'EFL2'!$A$1:$D$1,0),0),"")&amp;IFERROR(VLOOKUP(IA$2&amp;$A15,'EFL2'!$B:$C,MATCH("HOME",'EFL2'!$B$1:$C$1,0),0),"")&amp;IFERROR(VLOOKUP(IA$2&amp;$A15,'UCL2'!$C:$F,MATCH("AWAY",'UCL2'!$C$1:$F$1,0),0),"")&amp;IFERROR(VLOOKUP(IA$2&amp;$A15,'UCL2'!$D:$E,MATCH("HOME",'UCL2'!$D$1:$E$1,0),0),"")&amp;IFERROR(VLOOKUP(IA$2&amp;$A15,'EU2'!$C:$F,MATCH("AWAY",'EU2'!$C$1:$F$1,0),0),"")&amp;IFERROR(VLOOKUP(IA$2&amp;$A15,'EU2'!$D:$E,MATCH("HOME",'EU2'!$D$1:$E$1,0),0),"")&amp;IFERROR(VLOOKUP(IA$2&amp;$A15,'EUC2'!$C:$F,MATCH("AWAY",'EUC2'!$C$1:$F$1,0),0),"")&amp;IFERROR(VLOOKUP(IA$2&amp;$A15,'EUC2'!$D:$E,MATCH("HOME",'EUC2'!$D$1:$E$1,0),0),"")</f>
        <v/>
      </c>
      <c r="IB15" s="25" t="str">
        <f>IFERROR(VLOOKUP(IB$2&amp;$B15,'FPL FIX2'!$N$1:$Q$400,MATCH("HOME",'FPL FIX2'!$N$1:$Q$1,0),0),"")&amp;IFERROR(VLOOKUP(IB$2&amp;$B15,'FPL FIX2'!$O$1:$P$400,MATCH("AWAY",'FPL FIX2'!$O$1:$P$1,0),0),"")&amp;IFERROR(VLOOKUP(IB$2&amp;$A15,'FA2'!$A:$D,MATCH("AWAY",'FA2'!$A$1:$D$1,0),0),"")&amp;IFERROR(VLOOKUP(IB$2&amp;$A15,'FA2'!$B:$C,MATCH("HOME",'FA2'!$B$1:$C$1,0),0),"")&amp;IFERROR(VLOOKUP(IB$2&amp;$A15,'EFL2'!$A:$D,MATCH("AWAY",'EFL2'!$A$1:$D$1,0),0),"")&amp;IFERROR(VLOOKUP(IB$2&amp;$A15,'EFL2'!$B:$C,MATCH("HOME",'EFL2'!$B$1:$C$1,0),0),"")&amp;IFERROR(VLOOKUP(IB$2&amp;$A15,'UCL2'!$C:$F,MATCH("AWAY",'UCL2'!$C$1:$F$1,0),0),"")&amp;IFERROR(VLOOKUP(IB$2&amp;$A15,'UCL2'!$D:$E,MATCH("HOME",'UCL2'!$D$1:$E$1,0),0),"")&amp;IFERROR(VLOOKUP(IB$2&amp;$A15,'EU2'!$C:$F,MATCH("AWAY",'EU2'!$C$1:$F$1,0),0),"")&amp;IFERROR(VLOOKUP(IB$2&amp;$A15,'EU2'!$D:$E,MATCH("HOME",'EU2'!$D$1:$E$1,0),0),"")&amp;IFERROR(VLOOKUP(IB$2&amp;$A15,'EUC2'!$C:$F,MATCH("AWAY",'EUC2'!$C$1:$F$1,0),0),"")&amp;IFERROR(VLOOKUP(IB$2&amp;$A15,'EUC2'!$D:$E,MATCH("HOME",'EUC2'!$D$1:$E$1,0),0),"")</f>
        <v/>
      </c>
      <c r="IC15" s="25" t="str">
        <f>IFERROR(VLOOKUP(IC$2&amp;$B15,'FPL FIX2'!$N$1:$Q$400,MATCH("HOME",'FPL FIX2'!$N$1:$Q$1,0),0),"")&amp;IFERROR(VLOOKUP(IC$2&amp;$B15,'FPL FIX2'!$O$1:$P$400,MATCH("AWAY",'FPL FIX2'!$O$1:$P$1,0),0),"")&amp;IFERROR(VLOOKUP(IC$2&amp;$A15,'FA2'!$A:$D,MATCH("AWAY",'FA2'!$A$1:$D$1,0),0),"")&amp;IFERROR(VLOOKUP(IC$2&amp;$A15,'FA2'!$B:$C,MATCH("HOME",'FA2'!$B$1:$C$1,0),0),"")&amp;IFERROR(VLOOKUP(IC$2&amp;$A15,'EFL2'!$A:$D,MATCH("AWAY",'EFL2'!$A$1:$D$1,0),0),"")&amp;IFERROR(VLOOKUP(IC$2&amp;$A15,'EFL2'!$B:$C,MATCH("HOME",'EFL2'!$B$1:$C$1,0),0),"")&amp;IFERROR(VLOOKUP(IC$2&amp;$A15,'UCL2'!$C:$F,MATCH("AWAY",'UCL2'!$C$1:$F$1,0),0),"")&amp;IFERROR(VLOOKUP(IC$2&amp;$A15,'UCL2'!$D:$E,MATCH("HOME",'UCL2'!$D$1:$E$1,0),0),"")&amp;IFERROR(VLOOKUP(IC$2&amp;$A15,'EU2'!$C:$F,MATCH("AWAY",'EU2'!$C$1:$F$1,0),0),"")&amp;IFERROR(VLOOKUP(IC$2&amp;$A15,'EU2'!$D:$E,MATCH("HOME",'EU2'!$D$1:$E$1,0),0),"")&amp;IFERROR(VLOOKUP(IC$2&amp;$A15,'EUC2'!$C:$F,MATCH("AWAY",'EUC2'!$C$1:$F$1,0),0),"")&amp;IFERROR(VLOOKUP(IC$2&amp;$A15,'EUC2'!$D:$E,MATCH("HOME",'EUC2'!$D$1:$E$1,0),0),"")</f>
        <v/>
      </c>
      <c r="ID15" s="25" t="str">
        <f>IFERROR(VLOOKUP(ID$2&amp;$B15,'FPL FIX2'!$N$1:$Q$400,MATCH("HOME",'FPL FIX2'!$N$1:$Q$1,0),0),"")&amp;IFERROR(VLOOKUP(ID$2&amp;$B15,'FPL FIX2'!$O$1:$P$400,MATCH("AWAY",'FPL FIX2'!$O$1:$P$1,0),0),"")&amp;IFERROR(VLOOKUP(ID$2&amp;$A15,'FA2'!$A:$D,MATCH("AWAY",'FA2'!$A$1:$D$1,0),0),"")&amp;IFERROR(VLOOKUP(ID$2&amp;$A15,'FA2'!$B:$C,MATCH("HOME",'FA2'!$B$1:$C$1,0),0),"")&amp;IFERROR(VLOOKUP(ID$2&amp;$A15,'EFL2'!$A:$D,MATCH("AWAY",'EFL2'!$A$1:$D$1,0),0),"")&amp;IFERROR(VLOOKUP(ID$2&amp;$A15,'EFL2'!$B:$C,MATCH("HOME",'EFL2'!$B$1:$C$1,0),0),"")&amp;IFERROR(VLOOKUP(ID$2&amp;$A15,'UCL2'!$C:$F,MATCH("AWAY",'UCL2'!$C$1:$F$1,0),0),"")&amp;IFERROR(VLOOKUP(ID$2&amp;$A15,'UCL2'!$D:$E,MATCH("HOME",'UCL2'!$D$1:$E$1,0),0),"")&amp;IFERROR(VLOOKUP(ID$2&amp;$A15,'EU2'!$C:$F,MATCH("AWAY",'EU2'!$C$1:$F$1,0),0),"")&amp;IFERROR(VLOOKUP(ID$2&amp;$A15,'EU2'!$D:$E,MATCH("HOME",'EU2'!$D$1:$E$1,0),0),"")&amp;IFERROR(VLOOKUP(ID$2&amp;$A15,'EUC2'!$C:$F,MATCH("AWAY",'EUC2'!$C$1:$F$1,0),0),"")&amp;IFERROR(VLOOKUP(ID$2&amp;$A15,'EUC2'!$D:$E,MATCH("HOME",'EUC2'!$D$1:$E$1,0),0),"")</f>
        <v/>
      </c>
      <c r="IE15" s="25" t="str">
        <f>IFERROR(VLOOKUP(IE$2&amp;$B15,'FPL FIX2'!$N$1:$Q$400,MATCH("HOME",'FPL FIX2'!$N$1:$Q$1,0),0),"")&amp;IFERROR(VLOOKUP(IE$2&amp;$B15,'FPL FIX2'!$O$1:$P$400,MATCH("AWAY",'FPL FIX2'!$O$1:$P$1,0),0),"")&amp;IFERROR(VLOOKUP(IE$2&amp;$A15,'FA2'!$A:$D,MATCH("AWAY",'FA2'!$A$1:$D$1,0),0),"")&amp;IFERROR(VLOOKUP(IE$2&amp;$A15,'FA2'!$B:$C,MATCH("HOME",'FA2'!$B$1:$C$1,0),0),"")&amp;IFERROR(VLOOKUP(IE$2&amp;$A15,'EFL2'!$A:$D,MATCH("AWAY",'EFL2'!$A$1:$D$1,0),0),"")&amp;IFERROR(VLOOKUP(IE$2&amp;$A15,'EFL2'!$B:$C,MATCH("HOME",'EFL2'!$B$1:$C$1,0),0),"")&amp;IFERROR(VLOOKUP(IE$2&amp;$A15,'UCL2'!$C:$F,MATCH("AWAY",'UCL2'!$C$1:$F$1,0),0),"")&amp;IFERROR(VLOOKUP(IE$2&amp;$A15,'UCL2'!$D:$E,MATCH("HOME",'UCL2'!$D$1:$E$1,0),0),"")&amp;IFERROR(VLOOKUP(IE$2&amp;$A15,'EU2'!$C:$F,MATCH("AWAY",'EU2'!$C$1:$F$1,0),0),"")&amp;IFERROR(VLOOKUP(IE$2&amp;$A15,'EU2'!$D:$E,MATCH("HOME",'EU2'!$D$1:$E$1,0),0),"")&amp;IFERROR(VLOOKUP(IE$2&amp;$A15,'EUC2'!$C:$F,MATCH("AWAY",'EUC2'!$C$1:$F$1,0),0),"")&amp;IFERROR(VLOOKUP(IE$2&amp;$A15,'EUC2'!$D:$E,MATCH("HOME",'EUC2'!$D$1:$E$1,0),0),"")</f>
        <v/>
      </c>
      <c r="IF15" s="25" t="str">
        <f>IFERROR(VLOOKUP(IF$2&amp;$B15,'FPL FIX2'!$N$1:$Q$400,MATCH("HOME",'FPL FIX2'!$N$1:$Q$1,0),0),"")&amp;IFERROR(VLOOKUP(IF$2&amp;$B15,'FPL FIX2'!$O$1:$P$400,MATCH("AWAY",'FPL FIX2'!$O$1:$P$1,0),0),"")&amp;IFERROR(VLOOKUP(IF$2&amp;$A15,'FA2'!$A:$D,MATCH("AWAY",'FA2'!$A$1:$D$1,0),0),"")&amp;IFERROR(VLOOKUP(IF$2&amp;$A15,'FA2'!$B:$C,MATCH("HOME",'FA2'!$B$1:$C$1,0),0),"")&amp;IFERROR(VLOOKUP(IF$2&amp;$A15,'EFL2'!$A:$D,MATCH("AWAY",'EFL2'!$A$1:$D$1,0),0),"")&amp;IFERROR(VLOOKUP(IF$2&amp;$A15,'EFL2'!$B:$C,MATCH("HOME",'EFL2'!$B$1:$C$1,0),0),"")&amp;IFERROR(VLOOKUP(IF$2&amp;$A15,'UCL2'!$C:$F,MATCH("AWAY",'UCL2'!$C$1:$F$1,0),0),"")&amp;IFERROR(VLOOKUP(IF$2&amp;$A15,'UCL2'!$D:$E,MATCH("HOME",'UCL2'!$D$1:$E$1,0),0),"")&amp;IFERROR(VLOOKUP(IF$2&amp;$A15,'EU2'!$C:$F,MATCH("AWAY",'EU2'!$C$1:$F$1,0),0),"")&amp;IFERROR(VLOOKUP(IF$2&amp;$A15,'EU2'!$D:$E,MATCH("HOME",'EU2'!$D$1:$E$1,0),0),"")&amp;IFERROR(VLOOKUP(IF$2&amp;$A15,'EUC2'!$C:$F,MATCH("AWAY",'EUC2'!$C$1:$F$1,0),0),"")&amp;IFERROR(VLOOKUP(IF$2&amp;$A15,'EUC2'!$D:$E,MATCH("HOME",'EUC2'!$D$1:$E$1,0),0),"")</f>
        <v/>
      </c>
      <c r="IG15" s="25" t="str">
        <f>IFERROR(VLOOKUP(IG$2&amp;$B15,'FPL FIX2'!$N$1:$Q$400,MATCH("HOME",'FPL FIX2'!$N$1:$Q$1,0),0),"")&amp;IFERROR(VLOOKUP(IG$2&amp;$B15,'FPL FIX2'!$O$1:$P$400,MATCH("AWAY",'FPL FIX2'!$O$1:$P$1,0),0),"")&amp;IFERROR(VLOOKUP(IG$2&amp;$A15,'FA2'!$A:$D,MATCH("AWAY",'FA2'!$A$1:$D$1,0),0),"")&amp;IFERROR(VLOOKUP(IG$2&amp;$A15,'FA2'!$B:$C,MATCH("HOME",'FA2'!$B$1:$C$1,0),0),"")&amp;IFERROR(VLOOKUP(IG$2&amp;$A15,'EFL2'!$A:$D,MATCH("AWAY",'EFL2'!$A$1:$D$1,0),0),"")&amp;IFERROR(VLOOKUP(IG$2&amp;$A15,'EFL2'!$B:$C,MATCH("HOME",'EFL2'!$B$1:$C$1,0),0),"")&amp;IFERROR(VLOOKUP(IG$2&amp;$A15,'UCL2'!$C:$F,MATCH("AWAY",'UCL2'!$C$1:$F$1,0),0),"")&amp;IFERROR(VLOOKUP(IG$2&amp;$A15,'UCL2'!$D:$E,MATCH("HOME",'UCL2'!$D$1:$E$1,0),0),"")&amp;IFERROR(VLOOKUP(IG$2&amp;$A15,'EU2'!$C:$F,MATCH("AWAY",'EU2'!$C$1:$F$1,0),0),"")&amp;IFERROR(VLOOKUP(IG$2&amp;$A15,'EU2'!$D:$E,MATCH("HOME",'EU2'!$D$1:$E$1,0),0),"")&amp;IFERROR(VLOOKUP(IG$2&amp;$A15,'EUC2'!$C:$F,MATCH("AWAY",'EUC2'!$C$1:$F$1,0),0),"")&amp;IFERROR(VLOOKUP(IG$2&amp;$A15,'EUC2'!$D:$E,MATCH("HOME",'EUC2'!$D$1:$E$1,0),0),"")</f>
        <v/>
      </c>
      <c r="IH15" s="25" t="str">
        <f>IFERROR(VLOOKUP(IH$2&amp;$B15,'FPL FIX2'!$N$1:$Q$400,MATCH("HOME",'FPL FIX2'!$N$1:$Q$1,0),0),"")&amp;IFERROR(VLOOKUP(IH$2&amp;$B15,'FPL FIX2'!$O$1:$P$400,MATCH("AWAY",'FPL FIX2'!$O$1:$P$1,0),0),"")&amp;IFERROR(VLOOKUP(IH$2&amp;$A15,'FA2'!$A:$D,MATCH("AWAY",'FA2'!$A$1:$D$1,0),0),"")&amp;IFERROR(VLOOKUP(IH$2&amp;$A15,'FA2'!$B:$C,MATCH("HOME",'FA2'!$B$1:$C$1,0),0),"")&amp;IFERROR(VLOOKUP(IH$2&amp;$A15,'EFL2'!$A:$D,MATCH("AWAY",'EFL2'!$A$1:$D$1,0),0),"")&amp;IFERROR(VLOOKUP(IH$2&amp;$A15,'EFL2'!$B:$C,MATCH("HOME",'EFL2'!$B$1:$C$1,0),0),"")&amp;IFERROR(VLOOKUP(IH$2&amp;$A15,'UCL2'!$C:$F,MATCH("AWAY",'UCL2'!$C$1:$F$1,0),0),"")&amp;IFERROR(VLOOKUP(IH$2&amp;$A15,'UCL2'!$D:$E,MATCH("HOME",'UCL2'!$D$1:$E$1,0),0),"")&amp;IFERROR(VLOOKUP(IH$2&amp;$A15,'EU2'!$C:$F,MATCH("AWAY",'EU2'!$C$1:$F$1,0),0),"")&amp;IFERROR(VLOOKUP(IH$2&amp;$A15,'EU2'!$D:$E,MATCH("HOME",'EU2'!$D$1:$E$1,0),0),"")&amp;IFERROR(VLOOKUP(IH$2&amp;$A15,'EUC2'!$C:$F,MATCH("AWAY",'EUC2'!$C$1:$F$1,0),0),"")&amp;IFERROR(VLOOKUP(IH$2&amp;$A15,'EUC2'!$D:$E,MATCH("HOME",'EUC2'!$D$1:$E$1,0),0),"")</f>
        <v/>
      </c>
      <c r="II15" s="25" t="str">
        <f>IFERROR(VLOOKUP(II$2&amp;$B15,'FPL FIX2'!$N$1:$Q$400,MATCH("HOME",'FPL FIX2'!$N$1:$Q$1,0),0),"")&amp;IFERROR(VLOOKUP(II$2&amp;$B15,'FPL FIX2'!$O$1:$P$400,MATCH("AWAY",'FPL FIX2'!$O$1:$P$1,0),0),"")&amp;IFERROR(VLOOKUP(II$2&amp;$A15,'FA2'!$A:$D,MATCH("AWAY",'FA2'!$A$1:$D$1,0),0),"")&amp;IFERROR(VLOOKUP(II$2&amp;$A15,'FA2'!$B:$C,MATCH("HOME",'FA2'!$B$1:$C$1,0),0),"")&amp;IFERROR(VLOOKUP(II$2&amp;$A15,'EFL2'!$A:$D,MATCH("AWAY",'EFL2'!$A$1:$D$1,0),0),"")&amp;IFERROR(VLOOKUP(II$2&amp;$A15,'EFL2'!$B:$C,MATCH("HOME",'EFL2'!$B$1:$C$1,0),0),"")&amp;IFERROR(VLOOKUP(II$2&amp;$A15,'UCL2'!$C:$F,MATCH("AWAY",'UCL2'!$C$1:$F$1,0),0),"")&amp;IFERROR(VLOOKUP(II$2&amp;$A15,'UCL2'!$D:$E,MATCH("HOME",'UCL2'!$D$1:$E$1,0),0),"")&amp;IFERROR(VLOOKUP(II$2&amp;$A15,'EU2'!$C:$F,MATCH("AWAY",'EU2'!$C$1:$F$1,0),0),"")&amp;IFERROR(VLOOKUP(II$2&amp;$A15,'EU2'!$D:$E,MATCH("HOME",'EU2'!$D$1:$E$1,0),0),"")&amp;IFERROR(VLOOKUP(II$2&amp;$A15,'EUC2'!$C:$F,MATCH("AWAY",'EUC2'!$C$1:$F$1,0),0),"")&amp;IFERROR(VLOOKUP(II$2&amp;$A15,'EUC2'!$D:$E,MATCH("HOME",'EUC2'!$D$1:$E$1,0),0),"")</f>
        <v/>
      </c>
      <c r="IJ15" s="25" t="str">
        <f>IFERROR(VLOOKUP(IJ$2&amp;$B15,'FPL FIX2'!$N$1:$Q$400,MATCH("HOME",'FPL FIX2'!$N$1:$Q$1,0),0),"")&amp;IFERROR(VLOOKUP(IJ$2&amp;$B15,'FPL FIX2'!$O$1:$P$400,MATCH("AWAY",'FPL FIX2'!$O$1:$P$1,0),0),"")&amp;IFERROR(VLOOKUP(IJ$2&amp;$A15,'FA2'!$A:$D,MATCH("AWAY",'FA2'!$A$1:$D$1,0),0),"")&amp;IFERROR(VLOOKUP(IJ$2&amp;$A15,'FA2'!$B:$C,MATCH("HOME",'FA2'!$B$1:$C$1,0),0),"")&amp;IFERROR(VLOOKUP(IJ$2&amp;$A15,'EFL2'!$A:$D,MATCH("AWAY",'EFL2'!$A$1:$D$1,0),0),"")&amp;IFERROR(VLOOKUP(IJ$2&amp;$A15,'EFL2'!$B:$C,MATCH("HOME",'EFL2'!$B$1:$C$1,0),0),"")&amp;IFERROR(VLOOKUP(IJ$2&amp;$A15,'UCL2'!$C:$F,MATCH("AWAY",'UCL2'!$C$1:$F$1,0),0),"")&amp;IFERROR(VLOOKUP(IJ$2&amp;$A15,'UCL2'!$D:$E,MATCH("HOME",'UCL2'!$D$1:$E$1,0),0),"")&amp;IFERROR(VLOOKUP(IJ$2&amp;$A15,'EU2'!$C:$F,MATCH("AWAY",'EU2'!$C$1:$F$1,0),0),"")&amp;IFERROR(VLOOKUP(IJ$2&amp;$A15,'EU2'!$D:$E,MATCH("HOME",'EU2'!$D$1:$E$1,0),0),"")&amp;IFERROR(VLOOKUP(IJ$2&amp;$A15,'EUC2'!$C:$F,MATCH("AWAY",'EUC2'!$C$1:$F$1,0),0),"")&amp;IFERROR(VLOOKUP(IJ$2&amp;$A15,'EUC2'!$D:$E,MATCH("HOME",'EUC2'!$D$1:$E$1,0),0),"")</f>
        <v/>
      </c>
      <c r="IK15" s="25" t="str">
        <f>IFERROR(VLOOKUP(IK$2&amp;$B15,'FPL FIX2'!$N$1:$Q$400,MATCH("HOME",'FPL FIX2'!$N$1:$Q$1,0),0),"")&amp;IFERROR(VLOOKUP(IK$2&amp;$B15,'FPL FIX2'!$O$1:$P$400,MATCH("AWAY",'FPL FIX2'!$O$1:$P$1,0),0),"")&amp;IFERROR(VLOOKUP(IK$2&amp;$A15,'FA2'!$A:$D,MATCH("AWAY",'FA2'!$A$1:$D$1,0),0),"")&amp;IFERROR(VLOOKUP(IK$2&amp;$A15,'FA2'!$B:$C,MATCH("HOME",'FA2'!$B$1:$C$1,0),0),"")&amp;IFERROR(VLOOKUP(IK$2&amp;$A15,'EFL2'!$A:$D,MATCH("AWAY",'EFL2'!$A$1:$D$1,0),0),"")&amp;IFERROR(VLOOKUP(IK$2&amp;$A15,'EFL2'!$B:$C,MATCH("HOME",'EFL2'!$B$1:$C$1,0),0),"")&amp;IFERROR(VLOOKUP(IK$2&amp;$A15,'UCL2'!$C:$F,MATCH("AWAY",'UCL2'!$C$1:$F$1,0),0),"")&amp;IFERROR(VLOOKUP(IK$2&amp;$A15,'UCL2'!$D:$E,MATCH("HOME",'UCL2'!$D$1:$E$1,0),0),"")&amp;IFERROR(VLOOKUP(IK$2&amp;$A15,'EU2'!$C:$F,MATCH("AWAY",'EU2'!$C$1:$F$1,0),0),"")&amp;IFERROR(VLOOKUP(IK$2&amp;$A15,'EU2'!$D:$E,MATCH("HOME",'EU2'!$D$1:$E$1,0),0),"")&amp;IFERROR(VLOOKUP(IK$2&amp;$A15,'EUC2'!$C:$F,MATCH("AWAY",'EUC2'!$C$1:$F$1,0),0),"")&amp;IFERROR(VLOOKUP(IK$2&amp;$A15,'EUC2'!$D:$E,MATCH("HOME",'EUC2'!$D$1:$E$1,0),0),"")</f>
        <v/>
      </c>
      <c r="IL15" s="25" t="str">
        <f>IFERROR(VLOOKUP(IL$2&amp;$B15,'FPL FIX2'!$N$1:$Q$400,MATCH("HOME",'FPL FIX2'!$N$1:$Q$1,0),0),"")&amp;IFERROR(VLOOKUP(IL$2&amp;$B15,'FPL FIX2'!$O$1:$P$400,MATCH("AWAY",'FPL FIX2'!$O$1:$P$1,0),0),"")&amp;IFERROR(VLOOKUP(IL$2&amp;$A15,'FA2'!$A:$D,MATCH("AWAY",'FA2'!$A$1:$D$1,0),0),"")&amp;IFERROR(VLOOKUP(IL$2&amp;$A15,'FA2'!$B:$C,MATCH("HOME",'FA2'!$B$1:$C$1,0),0),"")&amp;IFERROR(VLOOKUP(IL$2&amp;$A15,'EFL2'!$A:$D,MATCH("AWAY",'EFL2'!$A$1:$D$1,0),0),"")&amp;IFERROR(VLOOKUP(IL$2&amp;$A15,'EFL2'!$B:$C,MATCH("HOME",'EFL2'!$B$1:$C$1,0),0),"")&amp;IFERROR(VLOOKUP(IL$2&amp;$A15,'UCL2'!$C:$F,MATCH("AWAY",'UCL2'!$C$1:$F$1,0),0),"")&amp;IFERROR(VLOOKUP(IL$2&amp;$A15,'UCL2'!$D:$E,MATCH("HOME",'UCL2'!$D$1:$E$1,0),0),"")&amp;IFERROR(VLOOKUP(IL$2&amp;$A15,'EU2'!$C:$F,MATCH("AWAY",'EU2'!$C$1:$F$1,0),0),"")&amp;IFERROR(VLOOKUP(IL$2&amp;$A15,'EU2'!$D:$E,MATCH("HOME",'EU2'!$D$1:$E$1,0),0),"")&amp;IFERROR(VLOOKUP(IL$2&amp;$A15,'EUC2'!$C:$F,MATCH("AWAY",'EUC2'!$C$1:$F$1,0),0),"")&amp;IFERROR(VLOOKUP(IL$2&amp;$A15,'EUC2'!$D:$E,MATCH("HOME",'EUC2'!$D$1:$E$1,0),0),"")</f>
        <v>mci</v>
      </c>
      <c r="IM15" s="25" t="str">
        <f>IFERROR(VLOOKUP(IM$2&amp;$B15,'FPL FIX2'!$N$1:$Q$400,MATCH("HOME",'FPL FIX2'!$N$1:$Q$1,0),0),"")&amp;IFERROR(VLOOKUP(IM$2&amp;$B15,'FPL FIX2'!$O$1:$P$400,MATCH("AWAY",'FPL FIX2'!$O$1:$P$1,0),0),"")&amp;IFERROR(VLOOKUP(IM$2&amp;$A15,'FA2'!$A:$D,MATCH("AWAY",'FA2'!$A$1:$D$1,0),0),"")&amp;IFERROR(VLOOKUP(IM$2&amp;$A15,'FA2'!$B:$C,MATCH("HOME",'FA2'!$B$1:$C$1,0),0),"")&amp;IFERROR(VLOOKUP(IM$2&amp;$A15,'EFL2'!$A:$D,MATCH("AWAY",'EFL2'!$A$1:$D$1,0),0),"")&amp;IFERROR(VLOOKUP(IM$2&amp;$A15,'EFL2'!$B:$C,MATCH("HOME",'EFL2'!$B$1:$C$1,0),0),"")&amp;IFERROR(VLOOKUP(IM$2&amp;$A15,'UCL2'!$C:$F,MATCH("AWAY",'UCL2'!$C$1:$F$1,0),0),"")&amp;IFERROR(VLOOKUP(IM$2&amp;$A15,'UCL2'!$D:$E,MATCH("HOME",'UCL2'!$D$1:$E$1,0),0),"")&amp;IFERROR(VLOOKUP(IM$2&amp;$A15,'EU2'!$C:$F,MATCH("AWAY",'EU2'!$C$1:$F$1,0),0),"")&amp;IFERROR(VLOOKUP(IM$2&amp;$A15,'EU2'!$D:$E,MATCH("HOME",'EU2'!$D$1:$E$1,0),0),"")&amp;IFERROR(VLOOKUP(IM$2&amp;$A15,'EUC2'!$C:$F,MATCH("AWAY",'EUC2'!$C$1:$F$1,0),0),"")&amp;IFERROR(VLOOKUP(IM$2&amp;$A15,'EUC2'!$D:$E,MATCH("HOME",'EUC2'!$D$1:$E$1,0),0),"")</f>
        <v/>
      </c>
      <c r="IN15" s="25" t="str">
        <f>IFERROR(VLOOKUP(IN$2&amp;$B15,'FPL FIX2'!$N$1:$Q$400,MATCH("HOME",'FPL FIX2'!$N$1:$Q$1,0),0),"")&amp;IFERROR(VLOOKUP(IN$2&amp;$B15,'FPL FIX2'!$O$1:$P$400,MATCH("AWAY",'FPL FIX2'!$O$1:$P$1,0),0),"")&amp;IFERROR(VLOOKUP(IN$2&amp;$A15,'FA2'!$A:$D,MATCH("AWAY",'FA2'!$A$1:$D$1,0),0),"")&amp;IFERROR(VLOOKUP(IN$2&amp;$A15,'FA2'!$B:$C,MATCH("HOME",'FA2'!$B$1:$C$1,0),0),"")&amp;IFERROR(VLOOKUP(IN$2&amp;$A15,'EFL2'!$A:$D,MATCH("AWAY",'EFL2'!$A$1:$D$1,0),0),"")&amp;IFERROR(VLOOKUP(IN$2&amp;$A15,'EFL2'!$B:$C,MATCH("HOME",'EFL2'!$B$1:$C$1,0),0),"")&amp;IFERROR(VLOOKUP(IN$2&amp;$A15,'UCL2'!$C:$F,MATCH("AWAY",'UCL2'!$C$1:$F$1,0),0),"")&amp;IFERROR(VLOOKUP(IN$2&amp;$A15,'UCL2'!$D:$E,MATCH("HOME",'UCL2'!$D$1:$E$1,0),0),"")&amp;IFERROR(VLOOKUP(IN$2&amp;$A15,'EU2'!$C:$F,MATCH("AWAY",'EU2'!$C$1:$F$1,0),0),"")&amp;IFERROR(VLOOKUP(IN$2&amp;$A15,'EU2'!$D:$E,MATCH("HOME",'EU2'!$D$1:$E$1,0),0),"")&amp;IFERROR(VLOOKUP(IN$2&amp;$A15,'EUC2'!$C:$F,MATCH("AWAY",'EUC2'!$C$1:$F$1,0),0),"")&amp;IFERROR(VLOOKUP(IN$2&amp;$A15,'EUC2'!$D:$E,MATCH("HOME",'EUC2'!$D$1:$E$1,0),0),"")</f>
        <v/>
      </c>
      <c r="IO15" s="25" t="str">
        <f>IFERROR(VLOOKUP(IO$2&amp;$B15,'FPL FIX2'!$N$1:$Q$400,MATCH("HOME",'FPL FIX2'!$N$1:$Q$1,0),0),"")&amp;IFERROR(VLOOKUP(IO$2&amp;$B15,'FPL FIX2'!$O$1:$P$400,MATCH("AWAY",'FPL FIX2'!$O$1:$P$1,0),0),"")&amp;IFERROR(VLOOKUP(IO$2&amp;$A15,'FA2'!$A:$D,MATCH("AWAY",'FA2'!$A$1:$D$1,0),0),"")&amp;IFERROR(VLOOKUP(IO$2&amp;$A15,'FA2'!$B:$C,MATCH("HOME",'FA2'!$B$1:$C$1,0),0),"")&amp;IFERROR(VLOOKUP(IO$2&amp;$A15,'EFL2'!$A:$D,MATCH("AWAY",'EFL2'!$A$1:$D$1,0),0),"")&amp;IFERROR(VLOOKUP(IO$2&amp;$A15,'EFL2'!$B:$C,MATCH("HOME",'EFL2'!$B$1:$C$1,0),0),"")&amp;IFERROR(VLOOKUP(IO$2&amp;$A15,'UCL2'!$C:$F,MATCH("AWAY",'UCL2'!$C$1:$F$1,0),0),"")&amp;IFERROR(VLOOKUP(IO$2&amp;$A15,'UCL2'!$D:$E,MATCH("HOME",'UCL2'!$D$1:$E$1,0),0),"")&amp;IFERROR(VLOOKUP(IO$2&amp;$A15,'EU2'!$C:$F,MATCH("AWAY",'EU2'!$C$1:$F$1,0),0),"")&amp;IFERROR(VLOOKUP(IO$2&amp;$A15,'EU2'!$D:$E,MATCH("HOME",'EU2'!$D$1:$E$1,0),0),"")&amp;IFERROR(VLOOKUP(IO$2&amp;$A15,'EUC2'!$C:$F,MATCH("AWAY",'EUC2'!$C$1:$F$1,0),0),"")&amp;IFERROR(VLOOKUP(IO$2&amp;$A15,'EUC2'!$D:$E,MATCH("HOME",'EUC2'!$D$1:$E$1,0),0),"")</f>
        <v>che</v>
      </c>
      <c r="IP15" s="25" t="str">
        <f>IFERROR(VLOOKUP(IP$2&amp;$B15,'FPL FIX2'!$N$1:$Q$400,MATCH("HOME",'FPL FIX2'!$N$1:$Q$1,0),0),"")&amp;IFERROR(VLOOKUP(IP$2&amp;$B15,'FPL FIX2'!$O$1:$P$400,MATCH("AWAY",'FPL FIX2'!$O$1:$P$1,0),0),"")&amp;IFERROR(VLOOKUP(IP$2&amp;$A15,'FA2'!$A:$D,MATCH("AWAY",'FA2'!$A$1:$D$1,0),0),"")&amp;IFERROR(VLOOKUP(IP$2&amp;$A15,'FA2'!$B:$C,MATCH("HOME",'FA2'!$B$1:$C$1,0),0),"")&amp;IFERROR(VLOOKUP(IP$2&amp;$A15,'EFL2'!$A:$D,MATCH("AWAY",'EFL2'!$A$1:$D$1,0),0),"")&amp;IFERROR(VLOOKUP(IP$2&amp;$A15,'EFL2'!$B:$C,MATCH("HOME",'EFL2'!$B$1:$C$1,0),0),"")&amp;IFERROR(VLOOKUP(IP$2&amp;$A15,'UCL2'!$C:$F,MATCH("AWAY",'UCL2'!$C$1:$F$1,0),0),"")&amp;IFERROR(VLOOKUP(IP$2&amp;$A15,'UCL2'!$D:$E,MATCH("HOME",'UCL2'!$D$1:$E$1,0),0),"")&amp;IFERROR(VLOOKUP(IP$2&amp;$A15,'EU2'!$C:$F,MATCH("AWAY",'EU2'!$C$1:$F$1,0),0),"")&amp;IFERROR(VLOOKUP(IP$2&amp;$A15,'EU2'!$D:$E,MATCH("HOME",'EU2'!$D$1:$E$1,0),0),"")&amp;IFERROR(VLOOKUP(IP$2&amp;$A15,'EUC2'!$C:$F,MATCH("AWAY",'EUC2'!$C$1:$F$1,0),0),"")&amp;IFERROR(VLOOKUP(IP$2&amp;$A15,'EUC2'!$D:$E,MATCH("HOME",'EUC2'!$D$1:$E$1,0),0),"")</f>
        <v/>
      </c>
      <c r="IQ15" s="25" t="str">
        <f>IFERROR(VLOOKUP(IQ$2&amp;$B15,'FPL FIX2'!$N$1:$Q$400,MATCH("HOME",'FPL FIX2'!$N$1:$Q$1,0),0),"")&amp;IFERROR(VLOOKUP(IQ$2&amp;$B15,'FPL FIX2'!$O$1:$P$400,MATCH("AWAY",'FPL FIX2'!$O$1:$P$1,0),0),"")&amp;IFERROR(VLOOKUP(IQ$2&amp;$A15,'FA2'!$A:$D,MATCH("AWAY",'FA2'!$A$1:$D$1,0),0),"")&amp;IFERROR(VLOOKUP(IQ$2&amp;$A15,'FA2'!$B:$C,MATCH("HOME",'FA2'!$B$1:$C$1,0),0),"")&amp;IFERROR(VLOOKUP(IQ$2&amp;$A15,'EFL2'!$A:$D,MATCH("AWAY",'EFL2'!$A$1:$D$1,0),0),"")&amp;IFERROR(VLOOKUP(IQ$2&amp;$A15,'EFL2'!$B:$C,MATCH("HOME",'EFL2'!$B$1:$C$1,0),0),"")&amp;IFERROR(VLOOKUP(IQ$2&amp;$A15,'UCL2'!$C:$F,MATCH("AWAY",'UCL2'!$C$1:$F$1,0),0),"")&amp;IFERROR(VLOOKUP(IQ$2&amp;$A15,'UCL2'!$D:$E,MATCH("HOME",'UCL2'!$D$1:$E$1,0),0),"")&amp;IFERROR(VLOOKUP(IQ$2&amp;$A15,'EU2'!$C:$F,MATCH("AWAY",'EU2'!$C$1:$F$1,0),0),"")&amp;IFERROR(VLOOKUP(IQ$2&amp;$A15,'EU2'!$D:$E,MATCH("HOME",'EU2'!$D$1:$E$1,0),0),"")&amp;IFERROR(VLOOKUP(IQ$2&amp;$A15,'EUC2'!$C:$F,MATCH("AWAY",'EUC2'!$C$1:$F$1,0),0),"")&amp;IFERROR(VLOOKUP(IQ$2&amp;$A15,'EUC2'!$D:$E,MATCH("HOME",'EUC2'!$D$1:$E$1,0),0),"")</f>
        <v/>
      </c>
      <c r="IR15" s="25" t="str">
        <f>IFERROR(VLOOKUP(IR$2&amp;$B15,'FPL FIX2'!$N$1:$Q$400,MATCH("HOME",'FPL FIX2'!$N$1:$Q$1,0),0),"")&amp;IFERROR(VLOOKUP(IR$2&amp;$B15,'FPL FIX2'!$O$1:$P$400,MATCH("AWAY",'FPL FIX2'!$O$1:$P$1,0),0),"")&amp;IFERROR(VLOOKUP(IR$2&amp;$A15,'FA2'!$A:$D,MATCH("AWAY",'FA2'!$A$1:$D$1,0),0),"")&amp;IFERROR(VLOOKUP(IR$2&amp;$A15,'FA2'!$B:$C,MATCH("HOME",'FA2'!$B$1:$C$1,0),0),"")&amp;IFERROR(VLOOKUP(IR$2&amp;$A15,'EFL2'!$A:$D,MATCH("AWAY",'EFL2'!$A$1:$D$1,0),0),"")&amp;IFERROR(VLOOKUP(IR$2&amp;$A15,'EFL2'!$B:$C,MATCH("HOME",'EFL2'!$B$1:$C$1,0),0),"")&amp;IFERROR(VLOOKUP(IR$2&amp;$A15,'UCL2'!$C:$F,MATCH("AWAY",'UCL2'!$C$1:$F$1,0),0),"")&amp;IFERROR(VLOOKUP(IR$2&amp;$A15,'UCL2'!$D:$E,MATCH("HOME",'UCL2'!$D$1:$E$1,0),0),"")&amp;IFERROR(VLOOKUP(IR$2&amp;$A15,'EU2'!$C:$F,MATCH("AWAY",'EU2'!$C$1:$F$1,0),0),"")&amp;IFERROR(VLOOKUP(IR$2&amp;$A15,'EU2'!$D:$E,MATCH("HOME",'EU2'!$D$1:$E$1,0),0),"")&amp;IFERROR(VLOOKUP(IR$2&amp;$A15,'EUC2'!$C:$F,MATCH("AWAY",'EUC2'!$C$1:$F$1,0),0),"")&amp;IFERROR(VLOOKUP(IR$2&amp;$A15,'EUC2'!$D:$E,MATCH("HOME",'EUC2'!$D$1:$E$1,0),0),"")</f>
        <v/>
      </c>
      <c r="IS15" s="25" t="str">
        <f>IFERROR(VLOOKUP(IS$2&amp;$B15,'FPL FIX2'!$N$1:$Q$400,MATCH("HOME",'FPL FIX2'!$N$1:$Q$1,0),0),"")&amp;IFERROR(VLOOKUP(IS$2&amp;$B15,'FPL FIX2'!$O$1:$P$400,MATCH("AWAY",'FPL FIX2'!$O$1:$P$1,0),0),"")&amp;IFERROR(VLOOKUP(IS$2&amp;$A15,'FA2'!$A:$D,MATCH("AWAY",'FA2'!$A$1:$D$1,0),0),"")&amp;IFERROR(VLOOKUP(IS$2&amp;$A15,'FA2'!$B:$C,MATCH("HOME",'FA2'!$B$1:$C$1,0),0),"")&amp;IFERROR(VLOOKUP(IS$2&amp;$A15,'EFL2'!$A:$D,MATCH("AWAY",'EFL2'!$A$1:$D$1,0),0),"")&amp;IFERROR(VLOOKUP(IS$2&amp;$A15,'EFL2'!$B:$C,MATCH("HOME",'EFL2'!$B$1:$C$1,0),0),"")&amp;IFERROR(VLOOKUP(IS$2&amp;$A15,'UCL2'!$C:$F,MATCH("AWAY",'UCL2'!$C$1:$F$1,0),0),"")&amp;IFERROR(VLOOKUP(IS$2&amp;$A15,'UCL2'!$D:$E,MATCH("HOME",'UCL2'!$D$1:$E$1,0),0),"")&amp;IFERROR(VLOOKUP(IS$2&amp;$A15,'EU2'!$C:$F,MATCH("AWAY",'EU2'!$C$1:$F$1,0),0),"")&amp;IFERROR(VLOOKUP(IS$2&amp;$A15,'EU2'!$D:$E,MATCH("HOME",'EU2'!$D$1:$E$1,0),0),"")&amp;IFERROR(VLOOKUP(IS$2&amp;$A15,'EUC2'!$C:$F,MATCH("AWAY",'EUC2'!$C$1:$F$1,0),0),"")&amp;IFERROR(VLOOKUP(IS$2&amp;$A15,'EUC2'!$D:$E,MATCH("HOME",'EUC2'!$D$1:$E$1,0),0),"")</f>
        <v/>
      </c>
      <c r="IT15" s="25" t="str">
        <f>IFERROR(VLOOKUP(IT$2&amp;$B15,'FPL FIX2'!$N$1:$Q$400,MATCH("HOME",'FPL FIX2'!$N$1:$Q$1,0),0),"")&amp;IFERROR(VLOOKUP(IT$2&amp;$B15,'FPL FIX2'!$O$1:$P$400,MATCH("AWAY",'FPL FIX2'!$O$1:$P$1,0),0),"")&amp;IFERROR(VLOOKUP(IT$2&amp;$A15,'FA2'!$A:$D,MATCH("AWAY",'FA2'!$A$1:$D$1,0),0),"")&amp;IFERROR(VLOOKUP(IT$2&amp;$A15,'FA2'!$B:$C,MATCH("HOME",'FA2'!$B$1:$C$1,0),0),"")&amp;IFERROR(VLOOKUP(IT$2&amp;$A15,'EFL2'!$A:$D,MATCH("AWAY",'EFL2'!$A$1:$D$1,0),0),"")&amp;IFERROR(VLOOKUP(IT$2&amp;$A15,'EFL2'!$B:$C,MATCH("HOME",'EFL2'!$B$1:$C$1,0),0),"")&amp;IFERROR(VLOOKUP(IT$2&amp;$A15,'UCL2'!$C:$F,MATCH("AWAY",'UCL2'!$C$1:$F$1,0),0),"")&amp;IFERROR(VLOOKUP(IT$2&amp;$A15,'UCL2'!$D:$E,MATCH("HOME",'UCL2'!$D$1:$E$1,0),0),"")&amp;IFERROR(VLOOKUP(IT$2&amp;$A15,'EU2'!$C:$F,MATCH("AWAY",'EU2'!$C$1:$F$1,0),0),"")&amp;IFERROR(VLOOKUP(IT$2&amp;$A15,'EU2'!$D:$E,MATCH("HOME",'EU2'!$D$1:$E$1,0),0),"")&amp;IFERROR(VLOOKUP(IT$2&amp;$A15,'EUC2'!$C:$F,MATCH("AWAY",'EUC2'!$C$1:$F$1,0),0),"")&amp;IFERROR(VLOOKUP(IT$2&amp;$A15,'EUC2'!$D:$E,MATCH("HOME",'EUC2'!$D$1:$E$1,0),0),"")</f>
        <v>ARS</v>
      </c>
      <c r="IU15" s="25" t="str">
        <f>IFERROR(VLOOKUP(IU$2&amp;$B15,'FPL FIX2'!$N$1:$Q$400,MATCH("HOME",'FPL FIX2'!$N$1:$Q$1,0),0),"")&amp;IFERROR(VLOOKUP(IU$2&amp;$B15,'FPL FIX2'!$O$1:$P$400,MATCH("AWAY",'FPL FIX2'!$O$1:$P$1,0),0),"")&amp;IFERROR(VLOOKUP(IU$2&amp;$A15,'FA2'!$A:$D,MATCH("AWAY",'FA2'!$A$1:$D$1,0),0),"")&amp;IFERROR(VLOOKUP(IU$2&amp;$A15,'FA2'!$B:$C,MATCH("HOME",'FA2'!$B$1:$C$1,0),0),"")&amp;IFERROR(VLOOKUP(IU$2&amp;$A15,'EFL2'!$A:$D,MATCH("AWAY",'EFL2'!$A$1:$D$1,0),0),"")&amp;IFERROR(VLOOKUP(IU$2&amp;$A15,'EFL2'!$B:$C,MATCH("HOME",'EFL2'!$B$1:$C$1,0),0),"")&amp;IFERROR(VLOOKUP(IU$2&amp;$A15,'UCL2'!$C:$F,MATCH("AWAY",'UCL2'!$C$1:$F$1,0),0),"")&amp;IFERROR(VLOOKUP(IU$2&amp;$A15,'UCL2'!$D:$E,MATCH("HOME",'UCL2'!$D$1:$E$1,0),0),"")&amp;IFERROR(VLOOKUP(IU$2&amp;$A15,'EU2'!$C:$F,MATCH("AWAY",'EU2'!$C$1:$F$1,0),0),"")&amp;IFERROR(VLOOKUP(IU$2&amp;$A15,'EU2'!$D:$E,MATCH("HOME",'EU2'!$D$1:$E$1,0),0),"")&amp;IFERROR(VLOOKUP(IU$2&amp;$A15,'EUC2'!$C:$F,MATCH("AWAY",'EUC2'!$C$1:$F$1,0),0),"")&amp;IFERROR(VLOOKUP(IU$2&amp;$A15,'EUC2'!$D:$E,MATCH("HOME",'EUC2'!$D$1:$E$1,0),0),"")</f>
        <v/>
      </c>
      <c r="IV15" s="25" t="str">
        <f>IFERROR(VLOOKUP(IV$2&amp;$B15,'FPL FIX2'!$N$1:$Q$400,MATCH("HOME",'FPL FIX2'!$N$1:$Q$1,0),0),"")&amp;IFERROR(VLOOKUP(IV$2&amp;$B15,'FPL FIX2'!$O$1:$P$400,MATCH("AWAY",'FPL FIX2'!$O$1:$P$1,0),0),"")&amp;IFERROR(VLOOKUP(IV$2&amp;$A15,'FA2'!$A:$D,MATCH("AWAY",'FA2'!$A$1:$D$1,0),0),"")&amp;IFERROR(VLOOKUP(IV$2&amp;$A15,'FA2'!$B:$C,MATCH("HOME",'FA2'!$B$1:$C$1,0),0),"")&amp;IFERROR(VLOOKUP(IV$2&amp;$A15,'EFL2'!$A:$D,MATCH("AWAY",'EFL2'!$A$1:$D$1,0),0),"")&amp;IFERROR(VLOOKUP(IV$2&amp;$A15,'EFL2'!$B:$C,MATCH("HOME",'EFL2'!$B$1:$C$1,0),0),"")&amp;IFERROR(VLOOKUP(IV$2&amp;$A15,'UCL2'!$C:$F,MATCH("AWAY",'UCL2'!$C$1:$F$1,0),0),"")&amp;IFERROR(VLOOKUP(IV$2&amp;$A15,'UCL2'!$D:$E,MATCH("HOME",'UCL2'!$D$1:$E$1,0),0),"")&amp;IFERROR(VLOOKUP(IV$2&amp;$A15,'EU2'!$C:$F,MATCH("AWAY",'EU2'!$C$1:$F$1,0),0),"")&amp;IFERROR(VLOOKUP(IV$2&amp;$A15,'EU2'!$D:$E,MATCH("HOME",'EU2'!$D$1:$E$1,0),0),"")&amp;IFERROR(VLOOKUP(IV$2&amp;$A15,'EUC2'!$C:$F,MATCH("AWAY",'EUC2'!$C$1:$F$1,0),0),"")&amp;IFERROR(VLOOKUP(IV$2&amp;$A15,'EUC2'!$D:$E,MATCH("HOME",'EUC2'!$D$1:$E$1,0),0),"")</f>
        <v/>
      </c>
      <c r="IW15" s="25" t="str">
        <f>IFERROR(VLOOKUP(IW$2&amp;$B15,'FPL FIX2'!$N$1:$Q$400,MATCH("HOME",'FPL FIX2'!$N$1:$Q$1,0),0),"")&amp;IFERROR(VLOOKUP(IW$2&amp;$B15,'FPL FIX2'!$O$1:$P$400,MATCH("AWAY",'FPL FIX2'!$O$1:$P$1,0),0),"")&amp;IFERROR(VLOOKUP(IW$2&amp;$A15,'FA2'!$A:$D,MATCH("AWAY",'FA2'!$A$1:$D$1,0),0),"")&amp;IFERROR(VLOOKUP(IW$2&amp;$A15,'FA2'!$B:$C,MATCH("HOME",'FA2'!$B$1:$C$1,0),0),"")&amp;IFERROR(VLOOKUP(IW$2&amp;$A15,'EFL2'!$A:$D,MATCH("AWAY",'EFL2'!$A$1:$D$1,0),0),"")&amp;IFERROR(VLOOKUP(IW$2&amp;$A15,'EFL2'!$B:$C,MATCH("HOME",'EFL2'!$B$1:$C$1,0),0),"")&amp;IFERROR(VLOOKUP(IW$2&amp;$A15,'UCL2'!$C:$F,MATCH("AWAY",'UCL2'!$C$1:$F$1,0),0),"")&amp;IFERROR(VLOOKUP(IW$2&amp;$A15,'UCL2'!$D:$E,MATCH("HOME",'UCL2'!$D$1:$E$1,0),0),"")&amp;IFERROR(VLOOKUP(IW$2&amp;$A15,'EU2'!$C:$F,MATCH("AWAY",'EU2'!$C$1:$F$1,0),0),"")&amp;IFERROR(VLOOKUP(IW$2&amp;$A15,'EU2'!$D:$E,MATCH("HOME",'EU2'!$D$1:$E$1,0),0),"")&amp;IFERROR(VLOOKUP(IW$2&amp;$A15,'EUC2'!$C:$F,MATCH("AWAY",'EUC2'!$C$1:$F$1,0),0),"")&amp;IFERROR(VLOOKUP(IW$2&amp;$A15,'EUC2'!$D:$E,MATCH("HOME",'EUC2'!$D$1:$E$1,0),0),"")</f>
        <v/>
      </c>
      <c r="IX15" s="25" t="str">
        <f>IFERROR(VLOOKUP(IX$2&amp;$B15,'FPL FIX2'!$N$1:$Q$400,MATCH("HOME",'FPL FIX2'!$N$1:$Q$1,0),0),"")&amp;IFERROR(VLOOKUP(IX$2&amp;$B15,'FPL FIX2'!$O$1:$P$400,MATCH("AWAY",'FPL FIX2'!$O$1:$P$1,0),0),"")&amp;IFERROR(VLOOKUP(IX$2&amp;$A15,'FA2'!$A:$D,MATCH("AWAY",'FA2'!$A$1:$D$1,0),0),"")&amp;IFERROR(VLOOKUP(IX$2&amp;$A15,'FA2'!$B:$C,MATCH("HOME",'FA2'!$B$1:$C$1,0),0),"")&amp;IFERROR(VLOOKUP(IX$2&amp;$A15,'EFL2'!$A:$D,MATCH("AWAY",'EFL2'!$A$1:$D$1,0),0),"")&amp;IFERROR(VLOOKUP(IX$2&amp;$A15,'EFL2'!$B:$C,MATCH("HOME",'EFL2'!$B$1:$C$1,0),0),"")&amp;IFERROR(VLOOKUP(IX$2&amp;$A15,'UCL2'!$C:$F,MATCH("AWAY",'UCL2'!$C$1:$F$1,0),0),"")&amp;IFERROR(VLOOKUP(IX$2&amp;$A15,'UCL2'!$D:$E,MATCH("HOME",'UCL2'!$D$1:$E$1,0),0),"")&amp;IFERROR(VLOOKUP(IX$2&amp;$A15,'EU2'!$C:$F,MATCH("AWAY",'EU2'!$C$1:$F$1,0),0),"")&amp;IFERROR(VLOOKUP(IX$2&amp;$A15,'EU2'!$D:$E,MATCH("HOME",'EU2'!$D$1:$E$1,0),0),"")&amp;IFERROR(VLOOKUP(IX$2&amp;$A15,'EUC2'!$C:$F,MATCH("AWAY",'EUC2'!$C$1:$F$1,0),0),"")&amp;IFERROR(VLOOKUP(IX$2&amp;$A15,'EUC2'!$D:$E,MATCH("HOME",'EUC2'!$D$1:$E$1,0),0),"")</f>
        <v/>
      </c>
      <c r="IY15" s="25" t="str">
        <f>IFERROR(VLOOKUP(IY$2&amp;$B15,'FPL FIX2'!$N$1:$Q$400,MATCH("HOME",'FPL FIX2'!$N$1:$Q$1,0),0),"")&amp;IFERROR(VLOOKUP(IY$2&amp;$B15,'FPL FIX2'!$O$1:$P$400,MATCH("AWAY",'FPL FIX2'!$O$1:$P$1,0),0),"")&amp;IFERROR(VLOOKUP(IY$2&amp;$A15,'FA2'!$A:$D,MATCH("AWAY",'FA2'!$A$1:$D$1,0),0),"")&amp;IFERROR(VLOOKUP(IY$2&amp;$A15,'FA2'!$B:$C,MATCH("HOME",'FA2'!$B$1:$C$1,0),0),"")&amp;IFERROR(VLOOKUP(IY$2&amp;$A15,'EFL2'!$A:$D,MATCH("AWAY",'EFL2'!$A$1:$D$1,0),0),"")&amp;IFERROR(VLOOKUP(IY$2&amp;$A15,'EFL2'!$B:$C,MATCH("HOME",'EFL2'!$B$1:$C$1,0),0),"")&amp;IFERROR(VLOOKUP(IY$2&amp;$A15,'UCL2'!$C:$F,MATCH("AWAY",'UCL2'!$C$1:$F$1,0),0),"")&amp;IFERROR(VLOOKUP(IY$2&amp;$A15,'UCL2'!$D:$E,MATCH("HOME",'UCL2'!$D$1:$E$1,0),0),"")&amp;IFERROR(VLOOKUP(IY$2&amp;$A15,'EU2'!$C:$F,MATCH("AWAY",'EU2'!$C$1:$F$1,0),0),"")&amp;IFERROR(VLOOKUP(IY$2&amp;$A15,'EU2'!$D:$E,MATCH("HOME",'EU2'!$D$1:$E$1,0),0),"")&amp;IFERROR(VLOOKUP(IY$2&amp;$A15,'EUC2'!$C:$F,MATCH("AWAY",'EUC2'!$C$1:$F$1,0),0),"")&amp;IFERROR(VLOOKUP(IY$2&amp;$A15,'EUC2'!$D:$E,MATCH("HOME",'EUC2'!$D$1:$E$1,0),0),"")</f>
        <v/>
      </c>
      <c r="IZ15" s="25" t="str">
        <f>IFERROR(VLOOKUP(IZ$2&amp;$B15,'FPL FIX2'!$N$1:$Q$400,MATCH("HOME",'FPL FIX2'!$N$1:$Q$1,0),0),"")&amp;IFERROR(VLOOKUP(IZ$2&amp;$B15,'FPL FIX2'!$O$1:$P$400,MATCH("AWAY",'FPL FIX2'!$O$1:$P$1,0),0),"")&amp;IFERROR(VLOOKUP(IZ$2&amp;$A15,'FA2'!$A:$D,MATCH("AWAY",'FA2'!$A$1:$D$1,0),0),"")&amp;IFERROR(VLOOKUP(IZ$2&amp;$A15,'FA2'!$B:$C,MATCH("HOME",'FA2'!$B$1:$C$1,0),0),"")&amp;IFERROR(VLOOKUP(IZ$2&amp;$A15,'EFL2'!$A:$D,MATCH("AWAY",'EFL2'!$A$1:$D$1,0),0),"")&amp;IFERROR(VLOOKUP(IZ$2&amp;$A15,'EFL2'!$B:$C,MATCH("HOME",'EFL2'!$B$1:$C$1,0),0),"")&amp;IFERROR(VLOOKUP(IZ$2&amp;$A15,'UCL2'!$C:$F,MATCH("AWAY",'UCL2'!$C$1:$F$1,0),0),"")&amp;IFERROR(VLOOKUP(IZ$2&amp;$A15,'UCL2'!$D:$E,MATCH("HOME",'UCL2'!$D$1:$E$1,0),0),"")&amp;IFERROR(VLOOKUP(IZ$2&amp;$A15,'EU2'!$C:$F,MATCH("AWAY",'EU2'!$C$1:$F$1,0),0),"")&amp;IFERROR(VLOOKUP(IZ$2&amp;$A15,'EU2'!$D:$E,MATCH("HOME",'EU2'!$D$1:$E$1,0),0),"")&amp;IFERROR(VLOOKUP(IZ$2&amp;$A15,'EUC2'!$C:$F,MATCH("AWAY",'EUC2'!$C$1:$F$1,0),0),"")&amp;IFERROR(VLOOKUP(IZ$2&amp;$A15,'EUC2'!$D:$E,MATCH("HOME",'EUC2'!$D$1:$E$1,0),0),"")</f>
        <v/>
      </c>
      <c r="JA15" s="25" t="str">
        <f>IFERROR(VLOOKUP(JA$2&amp;$B15,'FPL FIX2'!$N$1:$Q$400,MATCH("HOME",'FPL FIX2'!$N$1:$Q$1,0),0),"")&amp;IFERROR(VLOOKUP(JA$2&amp;$B15,'FPL FIX2'!$O$1:$P$400,MATCH("AWAY",'FPL FIX2'!$O$1:$P$1,0),0),"")&amp;IFERROR(VLOOKUP(JA$2&amp;$A15,'FA2'!$A:$D,MATCH("AWAY",'FA2'!$A$1:$D$1,0),0),"")&amp;IFERROR(VLOOKUP(JA$2&amp;$A15,'FA2'!$B:$C,MATCH("HOME",'FA2'!$B$1:$C$1,0),0),"")&amp;IFERROR(VLOOKUP(JA$2&amp;$A15,'EFL2'!$A:$D,MATCH("AWAY",'EFL2'!$A$1:$D$1,0),0),"")&amp;IFERROR(VLOOKUP(JA$2&amp;$A15,'EFL2'!$B:$C,MATCH("HOME",'EFL2'!$B$1:$C$1,0),0),"")&amp;IFERROR(VLOOKUP(JA$2&amp;$A15,'UCL2'!$C:$F,MATCH("AWAY",'UCL2'!$C$1:$F$1,0),0),"")&amp;IFERROR(VLOOKUP(JA$2&amp;$A15,'UCL2'!$D:$E,MATCH("HOME",'UCL2'!$D$1:$E$1,0),0),"")&amp;IFERROR(VLOOKUP(JA$2&amp;$A15,'EU2'!$C:$F,MATCH("AWAY",'EU2'!$C$1:$F$1,0),0),"")&amp;IFERROR(VLOOKUP(JA$2&amp;$A15,'EU2'!$D:$E,MATCH("HOME",'EU2'!$D$1:$E$1,0),0),"")&amp;IFERROR(VLOOKUP(JA$2&amp;$A15,'EUC2'!$C:$F,MATCH("AWAY",'EUC2'!$C$1:$F$1,0),0),"")&amp;IFERROR(VLOOKUP(JA$2&amp;$A15,'EUC2'!$D:$E,MATCH("HOME",'EUC2'!$D$1:$E$1,0),0),"")</f>
        <v/>
      </c>
      <c r="JB15" s="25" t="str">
        <f>IFERROR(VLOOKUP(JB$2&amp;$B15,'FPL FIX2'!$N$1:$Q$400,MATCH("HOME",'FPL FIX2'!$N$1:$Q$1,0),0),"")&amp;IFERROR(VLOOKUP(JB$2&amp;$B15,'FPL FIX2'!$O$1:$P$400,MATCH("AWAY",'FPL FIX2'!$O$1:$P$1,0),0),"")&amp;IFERROR(VLOOKUP(JB$2&amp;$A15,'FA2'!$A:$D,MATCH("AWAY",'FA2'!$A$1:$D$1,0),0),"")&amp;IFERROR(VLOOKUP(JB$2&amp;$A15,'FA2'!$B:$C,MATCH("HOME",'FA2'!$B$1:$C$1,0),0),"")&amp;IFERROR(VLOOKUP(JB$2&amp;$A15,'EFL2'!$A:$D,MATCH("AWAY",'EFL2'!$A$1:$D$1,0),0),"")&amp;IFERROR(VLOOKUP(JB$2&amp;$A15,'EFL2'!$B:$C,MATCH("HOME",'EFL2'!$B$1:$C$1,0),0),"")&amp;IFERROR(VLOOKUP(JB$2&amp;$A15,'UCL2'!$C:$F,MATCH("AWAY",'UCL2'!$C$1:$F$1,0),0),"")&amp;IFERROR(VLOOKUP(JB$2&amp;$A15,'UCL2'!$D:$E,MATCH("HOME",'UCL2'!$D$1:$E$1,0),0),"")&amp;IFERROR(VLOOKUP(JB$2&amp;$A15,'EU2'!$C:$F,MATCH("AWAY",'EU2'!$C$1:$F$1,0),0),"")&amp;IFERROR(VLOOKUP(JB$2&amp;$A15,'EU2'!$D:$E,MATCH("HOME",'EU2'!$D$1:$E$1,0),0),"")&amp;IFERROR(VLOOKUP(JB$2&amp;$A15,'EUC2'!$C:$F,MATCH("AWAY",'EUC2'!$C$1:$F$1,0),0),"")&amp;IFERROR(VLOOKUP(JB$2&amp;$A15,'EUC2'!$D:$E,MATCH("HOME",'EUC2'!$D$1:$E$1,0),0),"")</f>
        <v>lee</v>
      </c>
      <c r="JC15" s="25" t="str">
        <f>IFERROR(VLOOKUP(JC$2&amp;$B15,'FPL FIX2'!$N$1:$Q$400,MATCH("HOME",'FPL FIX2'!$N$1:$Q$1,0),0),"")&amp;IFERROR(VLOOKUP(JC$2&amp;$B15,'FPL FIX2'!$O$1:$P$400,MATCH("AWAY",'FPL FIX2'!$O$1:$P$1,0),0),"")&amp;IFERROR(VLOOKUP(JC$2&amp;$A15,'FA2'!$A:$D,MATCH("AWAY",'FA2'!$A$1:$D$1,0),0),"")&amp;IFERROR(VLOOKUP(JC$2&amp;$A15,'FA2'!$B:$C,MATCH("HOME",'FA2'!$B$1:$C$1,0),0),"")&amp;IFERROR(VLOOKUP(JC$2&amp;$A15,'EFL2'!$A:$D,MATCH("AWAY",'EFL2'!$A$1:$D$1,0),0),"")&amp;IFERROR(VLOOKUP(JC$2&amp;$A15,'EFL2'!$B:$C,MATCH("HOME",'EFL2'!$B$1:$C$1,0),0),"")&amp;IFERROR(VLOOKUP(JC$2&amp;$A15,'UCL2'!$C:$F,MATCH("AWAY",'UCL2'!$C$1:$F$1,0),0),"")&amp;IFERROR(VLOOKUP(JC$2&amp;$A15,'UCL2'!$D:$E,MATCH("HOME",'UCL2'!$D$1:$E$1,0),0),"")&amp;IFERROR(VLOOKUP(JC$2&amp;$A15,'EU2'!$C:$F,MATCH("AWAY",'EU2'!$C$1:$F$1,0),0),"")&amp;IFERROR(VLOOKUP(JC$2&amp;$A15,'EU2'!$D:$E,MATCH("HOME",'EU2'!$D$1:$E$1,0),0),"")&amp;IFERROR(VLOOKUP(JC$2&amp;$A15,'EUC2'!$C:$F,MATCH("AWAY",'EUC2'!$C$1:$F$1,0),0),"")&amp;IFERROR(VLOOKUP(JC$2&amp;$A15,'EUC2'!$D:$E,MATCH("HOME",'EUC2'!$D$1:$E$1,0),0),"")</f>
        <v/>
      </c>
      <c r="JD15" s="25" t="str">
        <f>IFERROR(VLOOKUP(JD$2&amp;$B15,'FPL FIX2'!$N$1:$Q$400,MATCH("HOME",'FPL FIX2'!$N$1:$Q$1,0),0),"")&amp;IFERROR(VLOOKUP(JD$2&amp;$B15,'FPL FIX2'!$O$1:$P$400,MATCH("AWAY",'FPL FIX2'!$O$1:$P$1,0),0),"")&amp;IFERROR(VLOOKUP(JD$2&amp;$A15,'FA2'!$A:$D,MATCH("AWAY",'FA2'!$A$1:$D$1,0),0),"")&amp;IFERROR(VLOOKUP(JD$2&amp;$A15,'FA2'!$B:$C,MATCH("HOME",'FA2'!$B$1:$C$1,0),0),"")&amp;IFERROR(VLOOKUP(JD$2&amp;$A15,'EFL2'!$A:$D,MATCH("AWAY",'EFL2'!$A$1:$D$1,0),0),"")&amp;IFERROR(VLOOKUP(JD$2&amp;$A15,'EFL2'!$B:$C,MATCH("HOME",'EFL2'!$B$1:$C$1,0),0),"")&amp;IFERROR(VLOOKUP(JD$2&amp;$A15,'UCL2'!$C:$F,MATCH("AWAY",'UCL2'!$C$1:$F$1,0),0),"")&amp;IFERROR(VLOOKUP(JD$2&amp;$A15,'UCL2'!$D:$E,MATCH("HOME",'UCL2'!$D$1:$E$1,0),0),"")&amp;IFERROR(VLOOKUP(JD$2&amp;$A15,'EU2'!$C:$F,MATCH("AWAY",'EU2'!$C$1:$F$1,0),0),"")&amp;IFERROR(VLOOKUP(JD$2&amp;$A15,'EU2'!$D:$E,MATCH("HOME",'EU2'!$D$1:$E$1,0),0),"")&amp;IFERROR(VLOOKUP(JD$2&amp;$A15,'EUC2'!$C:$F,MATCH("AWAY",'EUC2'!$C$1:$F$1,0),0),"")&amp;IFERROR(VLOOKUP(JD$2&amp;$A15,'EUC2'!$D:$E,MATCH("HOME",'EUC2'!$D$1:$E$1,0),0),"")</f>
        <v/>
      </c>
      <c r="JE15" s="25" t="str">
        <f>IFERROR(VLOOKUP(JE$2&amp;$B15,'FPL FIX2'!$N$1:$Q$400,MATCH("HOME",'FPL FIX2'!$N$1:$Q$1,0),0),"")&amp;IFERROR(VLOOKUP(JE$2&amp;$B15,'FPL FIX2'!$O$1:$P$400,MATCH("AWAY",'FPL FIX2'!$O$1:$P$1,0),0),"")&amp;IFERROR(VLOOKUP(JE$2&amp;$A15,'FA2'!$A:$D,MATCH("AWAY",'FA2'!$A$1:$D$1,0),0),"")&amp;IFERROR(VLOOKUP(JE$2&amp;$A15,'FA2'!$B:$C,MATCH("HOME",'FA2'!$B$1:$C$1,0),0),"")&amp;IFERROR(VLOOKUP(JE$2&amp;$A15,'EFL2'!$A:$D,MATCH("AWAY",'EFL2'!$A$1:$D$1,0),0),"")&amp;IFERROR(VLOOKUP(JE$2&amp;$A15,'EFL2'!$B:$C,MATCH("HOME",'EFL2'!$B$1:$C$1,0),0),"")&amp;IFERROR(VLOOKUP(JE$2&amp;$A15,'UCL2'!$C:$F,MATCH("AWAY",'UCL2'!$C$1:$F$1,0),0),"")&amp;IFERROR(VLOOKUP(JE$2&amp;$A15,'UCL2'!$D:$E,MATCH("HOME",'UCL2'!$D$1:$E$1,0),0),"")&amp;IFERROR(VLOOKUP(JE$2&amp;$A15,'EU2'!$C:$F,MATCH("AWAY",'EU2'!$C$1:$F$1,0),0),"")&amp;IFERROR(VLOOKUP(JE$2&amp;$A15,'EU2'!$D:$E,MATCH("HOME",'EU2'!$D$1:$E$1,0),0),"")&amp;IFERROR(VLOOKUP(JE$2&amp;$A15,'EUC2'!$C:$F,MATCH("AWAY",'EUC2'!$C$1:$F$1,0),0),"")&amp;IFERROR(VLOOKUP(JE$2&amp;$A15,'EUC2'!$D:$E,MATCH("HOME",'EUC2'!$D$1:$E$1,0),0),"")</f>
        <v/>
      </c>
      <c r="JF15" s="25" t="str">
        <f>IFERROR(VLOOKUP(JF$2&amp;$B15,'FPL FIX2'!$N$1:$Q$400,MATCH("HOME",'FPL FIX2'!$N$1:$Q$1,0),0),"")&amp;IFERROR(VLOOKUP(JF$2&amp;$B15,'FPL FIX2'!$O$1:$P$400,MATCH("AWAY",'FPL FIX2'!$O$1:$P$1,0),0),"")&amp;IFERROR(VLOOKUP(JF$2&amp;$A15,'FA2'!$A:$D,MATCH("AWAY",'FA2'!$A$1:$D$1,0),0),"")&amp;IFERROR(VLOOKUP(JF$2&amp;$A15,'FA2'!$B:$C,MATCH("HOME",'FA2'!$B$1:$C$1,0),0),"")&amp;IFERROR(VLOOKUP(JF$2&amp;$A15,'EFL2'!$A:$D,MATCH("AWAY",'EFL2'!$A$1:$D$1,0),0),"")&amp;IFERROR(VLOOKUP(JF$2&amp;$A15,'EFL2'!$B:$C,MATCH("HOME",'EFL2'!$B$1:$C$1,0),0),"")&amp;IFERROR(VLOOKUP(JF$2&amp;$A15,'UCL2'!$C:$F,MATCH("AWAY",'UCL2'!$C$1:$F$1,0),0),"")&amp;IFERROR(VLOOKUP(JF$2&amp;$A15,'UCL2'!$D:$E,MATCH("HOME",'UCL2'!$D$1:$E$1,0),0),"")&amp;IFERROR(VLOOKUP(JF$2&amp;$A15,'EU2'!$C:$F,MATCH("AWAY",'EU2'!$C$1:$F$1,0),0),"")&amp;IFERROR(VLOOKUP(JF$2&amp;$A15,'EU2'!$D:$E,MATCH("HOME",'EU2'!$D$1:$E$1,0),0),"")&amp;IFERROR(VLOOKUP(JF$2&amp;$A15,'EUC2'!$C:$F,MATCH("AWAY",'EUC2'!$C$1:$F$1,0),0),"")&amp;IFERROR(VLOOKUP(JF$2&amp;$A15,'EUC2'!$D:$E,MATCH("HOME",'EUC2'!$D$1:$E$1,0),0),"")</f>
        <v/>
      </c>
      <c r="JG15" s="25" t="str">
        <f>IFERROR(VLOOKUP(JG$2&amp;$B15,'FPL FIX2'!$N$1:$Q$400,MATCH("HOME",'FPL FIX2'!$N$1:$Q$1,0),0),"")&amp;IFERROR(VLOOKUP(JG$2&amp;$B15,'FPL FIX2'!$O$1:$P$400,MATCH("AWAY",'FPL FIX2'!$O$1:$P$1,0),0),"")&amp;IFERROR(VLOOKUP(JG$2&amp;$A15,'FA2'!$A:$D,MATCH("AWAY",'FA2'!$A$1:$D$1,0),0),"")&amp;IFERROR(VLOOKUP(JG$2&amp;$A15,'FA2'!$B:$C,MATCH("HOME",'FA2'!$B$1:$C$1,0),0),"")&amp;IFERROR(VLOOKUP(JG$2&amp;$A15,'EFL2'!$A:$D,MATCH("AWAY",'EFL2'!$A$1:$D$1,0),0),"")&amp;IFERROR(VLOOKUP(JG$2&amp;$A15,'EFL2'!$B:$C,MATCH("HOME",'EFL2'!$B$1:$C$1,0),0),"")&amp;IFERROR(VLOOKUP(JG$2&amp;$A15,'UCL2'!$C:$F,MATCH("AWAY",'UCL2'!$C$1:$F$1,0),0),"")&amp;IFERROR(VLOOKUP(JG$2&amp;$A15,'UCL2'!$D:$E,MATCH("HOME",'UCL2'!$D$1:$E$1,0),0),"")&amp;IFERROR(VLOOKUP(JG$2&amp;$A15,'EU2'!$C:$F,MATCH("AWAY",'EU2'!$C$1:$F$1,0),0),"")&amp;IFERROR(VLOOKUP(JG$2&amp;$A15,'EU2'!$D:$E,MATCH("HOME",'EU2'!$D$1:$E$1,0),0),"")&amp;IFERROR(VLOOKUP(JG$2&amp;$A15,'EUC2'!$C:$F,MATCH("AWAY",'EUC2'!$C$1:$F$1,0),0),"")&amp;IFERROR(VLOOKUP(JG$2&amp;$A15,'EUC2'!$D:$E,MATCH("HOME",'EUC2'!$D$1:$E$1,0),0),"")</f>
        <v>NFO</v>
      </c>
      <c r="JH15" s="25" t="str">
        <f>IFERROR(VLOOKUP(JH$2&amp;$B15,'FPL FIX2'!$N$1:$Q$400,MATCH("HOME",'FPL FIX2'!$N$1:$Q$1,0),0),"")&amp;IFERROR(VLOOKUP(JH$2&amp;$B15,'FPL FIX2'!$O$1:$P$400,MATCH("AWAY",'FPL FIX2'!$O$1:$P$1,0),0),"")&amp;IFERROR(VLOOKUP(JH$2&amp;$A15,'FA2'!$A:$D,MATCH("AWAY",'FA2'!$A$1:$D$1,0),0),"")&amp;IFERROR(VLOOKUP(JH$2&amp;$A15,'FA2'!$B:$C,MATCH("HOME",'FA2'!$B$1:$C$1,0),0),"")&amp;IFERROR(VLOOKUP(JH$2&amp;$A15,'EFL2'!$A:$D,MATCH("AWAY",'EFL2'!$A$1:$D$1,0),0),"")&amp;IFERROR(VLOOKUP(JH$2&amp;$A15,'EFL2'!$B:$C,MATCH("HOME",'EFL2'!$B$1:$C$1,0),0),"")&amp;IFERROR(VLOOKUP(JH$2&amp;$A15,'UCL2'!$C:$F,MATCH("AWAY",'UCL2'!$C$1:$F$1,0),0),"")&amp;IFERROR(VLOOKUP(JH$2&amp;$A15,'UCL2'!$D:$E,MATCH("HOME",'UCL2'!$D$1:$E$1,0),0),"")&amp;IFERROR(VLOOKUP(JH$2&amp;$A15,'EU2'!$C:$F,MATCH("AWAY",'EU2'!$C$1:$F$1,0),0),"")&amp;IFERROR(VLOOKUP(JH$2&amp;$A15,'EU2'!$D:$E,MATCH("HOME",'EU2'!$D$1:$E$1,0),0),"")&amp;IFERROR(VLOOKUP(JH$2&amp;$A15,'EUC2'!$C:$F,MATCH("AWAY",'EUC2'!$C$1:$F$1,0),0),"")&amp;IFERROR(VLOOKUP(JH$2&amp;$A15,'EUC2'!$D:$E,MATCH("HOME",'EUC2'!$D$1:$E$1,0),0),"")</f>
        <v/>
      </c>
      <c r="JI15" s="25" t="str">
        <f>IFERROR(VLOOKUP(JI$2&amp;$B15,'FPL FIX2'!$N$1:$Q$400,MATCH("HOME",'FPL FIX2'!$N$1:$Q$1,0),0),"")&amp;IFERROR(VLOOKUP(JI$2&amp;$B15,'FPL FIX2'!$O$1:$P$400,MATCH("AWAY",'FPL FIX2'!$O$1:$P$1,0),0),"")&amp;IFERROR(VLOOKUP(JI$2&amp;$A15,'FA2'!$A:$D,MATCH("AWAY",'FA2'!$A$1:$D$1,0),0),"")&amp;IFERROR(VLOOKUP(JI$2&amp;$A15,'FA2'!$B:$C,MATCH("HOME",'FA2'!$B$1:$C$1,0),0),"")&amp;IFERROR(VLOOKUP(JI$2&amp;$A15,'EFL2'!$A:$D,MATCH("AWAY",'EFL2'!$A$1:$D$1,0),0),"")&amp;IFERROR(VLOOKUP(JI$2&amp;$A15,'EFL2'!$B:$C,MATCH("HOME",'EFL2'!$B$1:$C$1,0),0),"")&amp;IFERROR(VLOOKUP(JI$2&amp;$A15,'UCL2'!$C:$F,MATCH("AWAY",'UCL2'!$C$1:$F$1,0),0),"")&amp;IFERROR(VLOOKUP(JI$2&amp;$A15,'UCL2'!$D:$E,MATCH("HOME",'UCL2'!$D$1:$E$1,0),0),"")&amp;IFERROR(VLOOKUP(JI$2&amp;$A15,'EU2'!$C:$F,MATCH("AWAY",'EU2'!$C$1:$F$1,0),0),"")&amp;IFERROR(VLOOKUP(JI$2&amp;$A15,'EU2'!$D:$E,MATCH("HOME",'EU2'!$D$1:$E$1,0),0),"")&amp;IFERROR(VLOOKUP(JI$2&amp;$A15,'EUC2'!$C:$F,MATCH("AWAY",'EUC2'!$C$1:$F$1,0),0),"")&amp;IFERROR(VLOOKUP(JI$2&amp;$A15,'EUC2'!$D:$E,MATCH("HOME",'EUC2'!$D$1:$E$1,0),0),"")</f>
        <v/>
      </c>
      <c r="JJ15" s="25" t="str">
        <f>IFERROR(VLOOKUP(JJ$2&amp;$B15,'FPL FIX2'!$N$1:$Q$400,MATCH("HOME",'FPL FIX2'!$N$1:$Q$1,0),0),"")&amp;IFERROR(VLOOKUP(JJ$2&amp;$B15,'FPL FIX2'!$O$1:$P$400,MATCH("AWAY",'FPL FIX2'!$O$1:$P$1,0),0),"")&amp;IFERROR(VLOOKUP(JJ$2&amp;$A15,'FA2'!$A:$D,MATCH("AWAY",'FA2'!$A$1:$D$1,0),0),"")&amp;IFERROR(VLOOKUP(JJ$2&amp;$A15,'FA2'!$B:$C,MATCH("HOME",'FA2'!$B$1:$C$1,0),0),"")&amp;IFERROR(VLOOKUP(JJ$2&amp;$A15,'EFL2'!$A:$D,MATCH("AWAY",'EFL2'!$A$1:$D$1,0),0),"")&amp;IFERROR(VLOOKUP(JJ$2&amp;$A15,'EFL2'!$B:$C,MATCH("HOME",'EFL2'!$B$1:$C$1,0),0),"")&amp;IFERROR(VLOOKUP(JJ$2&amp;$A15,'UCL2'!$C:$F,MATCH("AWAY",'UCL2'!$C$1:$F$1,0),0),"")&amp;IFERROR(VLOOKUP(JJ$2&amp;$A15,'UCL2'!$D:$E,MATCH("HOME",'UCL2'!$D$1:$E$1,0),0),"")&amp;IFERROR(VLOOKUP(JJ$2&amp;$A15,'EU2'!$C:$F,MATCH("AWAY",'EU2'!$C$1:$F$1,0),0),"")&amp;IFERROR(VLOOKUP(JJ$2&amp;$A15,'EU2'!$D:$E,MATCH("HOME",'EU2'!$D$1:$E$1,0),0),"")&amp;IFERROR(VLOOKUP(JJ$2&amp;$A15,'EUC2'!$C:$F,MATCH("AWAY",'EUC2'!$C$1:$F$1,0),0),"")&amp;IFERROR(VLOOKUP(JJ$2&amp;$A15,'EUC2'!$D:$E,MATCH("HOME",'EUC2'!$D$1:$E$1,0),0),"")</f>
        <v/>
      </c>
      <c r="JK15" s="25" t="str">
        <f>IFERROR(VLOOKUP(JK$2&amp;$B15,'FPL FIX2'!$N$1:$Q$400,MATCH("HOME",'FPL FIX2'!$N$1:$Q$1,0),0),"")&amp;IFERROR(VLOOKUP(JK$2&amp;$B15,'FPL FIX2'!$O$1:$P$400,MATCH("AWAY",'FPL FIX2'!$O$1:$P$1,0),0),"")&amp;IFERROR(VLOOKUP(JK$2&amp;$A15,'FA2'!$A:$D,MATCH("AWAY",'FA2'!$A$1:$D$1,0),0),"")&amp;IFERROR(VLOOKUP(JK$2&amp;$A15,'FA2'!$B:$C,MATCH("HOME",'FA2'!$B$1:$C$1,0),0),"")&amp;IFERROR(VLOOKUP(JK$2&amp;$A15,'EFL2'!$A:$D,MATCH("AWAY",'EFL2'!$A$1:$D$1,0),0),"")&amp;IFERROR(VLOOKUP(JK$2&amp;$A15,'EFL2'!$B:$C,MATCH("HOME",'EFL2'!$B$1:$C$1,0),0),"")&amp;IFERROR(VLOOKUP(JK$2&amp;$A15,'UCL2'!$C:$F,MATCH("AWAY",'UCL2'!$C$1:$F$1,0),0),"")&amp;IFERROR(VLOOKUP(JK$2&amp;$A15,'UCL2'!$D:$E,MATCH("HOME",'UCL2'!$D$1:$E$1,0),0),"")&amp;IFERROR(VLOOKUP(JK$2&amp;$A15,'EU2'!$C:$F,MATCH("AWAY",'EU2'!$C$1:$F$1,0),0),"")&amp;IFERROR(VLOOKUP(JK$2&amp;$A15,'EU2'!$D:$E,MATCH("HOME",'EU2'!$D$1:$E$1,0),0),"")&amp;IFERROR(VLOOKUP(JK$2&amp;$A15,'EUC2'!$C:$F,MATCH("AWAY",'EUC2'!$C$1:$F$1,0),0),"")&amp;IFERROR(VLOOKUP(JK$2&amp;$A15,'EUC2'!$D:$E,MATCH("HOME",'EUC2'!$D$1:$E$1,0),0),"")</f>
        <v>whu</v>
      </c>
      <c r="JL15" s="25" t="str">
        <f>IFERROR(VLOOKUP(JL$2&amp;$B15,'FPL FIX2'!$N$1:$Q$400,MATCH("HOME",'FPL FIX2'!$N$1:$Q$1,0),0),"")&amp;IFERROR(VLOOKUP(JL$2&amp;$B15,'FPL FIX2'!$O$1:$P$400,MATCH("AWAY",'FPL FIX2'!$O$1:$P$1,0),0),"")&amp;IFERROR(VLOOKUP(JL$2&amp;$A15,'FA2'!$A:$D,MATCH("AWAY",'FA2'!$A$1:$D$1,0),0),"")&amp;IFERROR(VLOOKUP(JL$2&amp;$A15,'FA2'!$B:$C,MATCH("HOME",'FA2'!$B$1:$C$1,0),0),"")&amp;IFERROR(VLOOKUP(JL$2&amp;$A15,'EFL2'!$A:$D,MATCH("AWAY",'EFL2'!$A$1:$D$1,0),0),"")&amp;IFERROR(VLOOKUP(JL$2&amp;$A15,'EFL2'!$B:$C,MATCH("HOME",'EFL2'!$B$1:$C$1,0),0),"")&amp;IFERROR(VLOOKUP(JL$2&amp;$A15,'UCL2'!$C:$F,MATCH("AWAY",'UCL2'!$C$1:$F$1,0),0),"")&amp;IFERROR(VLOOKUP(JL$2&amp;$A15,'UCL2'!$D:$E,MATCH("HOME",'UCL2'!$D$1:$E$1,0),0),"")&amp;IFERROR(VLOOKUP(JL$2&amp;$A15,'EU2'!$C:$F,MATCH("AWAY",'EU2'!$C$1:$F$1,0),0),"")&amp;IFERROR(VLOOKUP(JL$2&amp;$A15,'EU2'!$D:$E,MATCH("HOME",'EU2'!$D$1:$E$1,0),0),"")&amp;IFERROR(VLOOKUP(JL$2&amp;$A15,'EUC2'!$C:$F,MATCH("AWAY",'EUC2'!$C$1:$F$1,0),0),"")&amp;IFERROR(VLOOKUP(JL$2&amp;$A15,'EUC2'!$D:$E,MATCH("HOME",'EUC2'!$D$1:$E$1,0),0),"")</f>
        <v/>
      </c>
      <c r="JM15" s="25" t="str">
        <f>IFERROR(VLOOKUP(JM$2&amp;$B15,'FPL FIX2'!$N$1:$Q$400,MATCH("HOME",'FPL FIX2'!$N$1:$Q$1,0),0),"")&amp;IFERROR(VLOOKUP(JM$2&amp;$B15,'FPL FIX2'!$O$1:$P$400,MATCH("AWAY",'FPL FIX2'!$O$1:$P$1,0),0),"")&amp;IFERROR(VLOOKUP(JM$2&amp;$A15,'FA2'!$A:$D,MATCH("AWAY",'FA2'!$A$1:$D$1,0),0),"")&amp;IFERROR(VLOOKUP(JM$2&amp;$A15,'FA2'!$B:$C,MATCH("HOME",'FA2'!$B$1:$C$1,0),0),"")&amp;IFERROR(VLOOKUP(JM$2&amp;$A15,'EFL2'!$A:$D,MATCH("AWAY",'EFL2'!$A$1:$D$1,0),0),"")&amp;IFERROR(VLOOKUP(JM$2&amp;$A15,'EFL2'!$B:$C,MATCH("HOME",'EFL2'!$B$1:$C$1,0),0),"")&amp;IFERROR(VLOOKUP(JM$2&amp;$A15,'UCL2'!$C:$F,MATCH("AWAY",'UCL2'!$C$1:$F$1,0),0),"")&amp;IFERROR(VLOOKUP(JM$2&amp;$A15,'UCL2'!$D:$E,MATCH("HOME",'UCL2'!$D$1:$E$1,0),0),"")&amp;IFERROR(VLOOKUP(JM$2&amp;$A15,'EU2'!$C:$F,MATCH("AWAY",'EU2'!$C$1:$F$1,0),0),"")&amp;IFERROR(VLOOKUP(JM$2&amp;$A15,'EU2'!$D:$E,MATCH("HOME",'EU2'!$D$1:$E$1,0),0),"")&amp;IFERROR(VLOOKUP(JM$2&amp;$A15,'EUC2'!$C:$F,MATCH("AWAY",'EUC2'!$C$1:$F$1,0),0),"")&amp;IFERROR(VLOOKUP(JM$2&amp;$A15,'EUC2'!$D:$E,MATCH("HOME",'EUC2'!$D$1:$E$1,0),0),"")</f>
        <v/>
      </c>
      <c r="JN15" s="25" t="str">
        <f>IFERROR(VLOOKUP(JN$2&amp;$B15,'FPL FIX2'!$N$1:$Q$400,MATCH("HOME",'FPL FIX2'!$N$1:$Q$1,0),0),"")&amp;IFERROR(VLOOKUP(JN$2&amp;$B15,'FPL FIX2'!$O$1:$P$400,MATCH("AWAY",'FPL FIX2'!$O$1:$P$1,0),0),"")&amp;IFERROR(VLOOKUP(JN$2&amp;$A15,'FA2'!$A:$D,MATCH("AWAY",'FA2'!$A$1:$D$1,0),0),"")&amp;IFERROR(VLOOKUP(JN$2&amp;$A15,'FA2'!$B:$C,MATCH("HOME",'FA2'!$B$1:$C$1,0),0),"")&amp;IFERROR(VLOOKUP(JN$2&amp;$A15,'EFL2'!$A:$D,MATCH("AWAY",'EFL2'!$A$1:$D$1,0),0),"")&amp;IFERROR(VLOOKUP(JN$2&amp;$A15,'EFL2'!$B:$C,MATCH("HOME",'EFL2'!$B$1:$C$1,0),0),"")&amp;IFERROR(VLOOKUP(JN$2&amp;$A15,'UCL2'!$C:$F,MATCH("AWAY",'UCL2'!$C$1:$F$1,0),0),"")&amp;IFERROR(VLOOKUP(JN$2&amp;$A15,'UCL2'!$D:$E,MATCH("HOME",'UCL2'!$D$1:$E$1,0),0),"")&amp;IFERROR(VLOOKUP(JN$2&amp;$A15,'EU2'!$C:$F,MATCH("AWAY",'EU2'!$C$1:$F$1,0),0),"")&amp;IFERROR(VLOOKUP(JN$2&amp;$A15,'EU2'!$D:$E,MATCH("HOME",'EU2'!$D$1:$E$1,0),0),"")&amp;IFERROR(VLOOKUP(JN$2&amp;$A15,'EUC2'!$C:$F,MATCH("AWAY",'EUC2'!$C$1:$F$1,0),0),"")&amp;IFERROR(VLOOKUP(JN$2&amp;$A15,'EUC2'!$D:$E,MATCH("HOME",'EUC2'!$D$1:$E$1,0),0),"")</f>
        <v/>
      </c>
      <c r="JO15" s="25" t="str">
        <f>IFERROR(VLOOKUP(JO$2&amp;$B15,'FPL FIX2'!$N$1:$Q$400,MATCH("HOME",'FPL FIX2'!$N$1:$Q$1,0),0),"")&amp;IFERROR(VLOOKUP(JO$2&amp;$B15,'FPL FIX2'!$O$1:$P$400,MATCH("AWAY",'FPL FIX2'!$O$1:$P$1,0),0),"")&amp;IFERROR(VLOOKUP(JO$2&amp;$A15,'FA2'!$A:$D,MATCH("AWAY",'FA2'!$A$1:$D$1,0),0),"")&amp;IFERROR(VLOOKUP(JO$2&amp;$A15,'FA2'!$B:$C,MATCH("HOME",'FA2'!$B$1:$C$1,0),0),"")&amp;IFERROR(VLOOKUP(JO$2&amp;$A15,'EFL2'!$A:$D,MATCH("AWAY",'EFL2'!$A$1:$D$1,0),0),"")&amp;IFERROR(VLOOKUP(JO$2&amp;$A15,'EFL2'!$B:$C,MATCH("HOME",'EFL2'!$B$1:$C$1,0),0),"")&amp;IFERROR(VLOOKUP(JO$2&amp;$A15,'UCL2'!$C:$F,MATCH("AWAY",'UCL2'!$C$1:$F$1,0),0),"")&amp;IFERROR(VLOOKUP(JO$2&amp;$A15,'UCL2'!$D:$E,MATCH("HOME",'UCL2'!$D$1:$E$1,0),0),"")&amp;IFERROR(VLOOKUP(JO$2&amp;$A15,'EU2'!$C:$F,MATCH("AWAY",'EU2'!$C$1:$F$1,0),0),"")&amp;IFERROR(VLOOKUP(JO$2&amp;$A15,'EU2'!$D:$E,MATCH("HOME",'EU2'!$D$1:$E$1,0),0),"")&amp;IFERROR(VLOOKUP(JO$2&amp;$A15,'EUC2'!$C:$F,MATCH("AWAY",'EUC2'!$C$1:$F$1,0),0),"")&amp;IFERROR(VLOOKUP(JO$2&amp;$A15,'EUC2'!$D:$E,MATCH("HOME",'EUC2'!$D$1:$E$1,0),0),"")</f>
        <v>TOT</v>
      </c>
      <c r="JP15" s="25" t="str">
        <f>IFERROR(VLOOKUP(JP$2&amp;$B15,'FPL FIX2'!$N$1:$Q$400,MATCH("HOME",'FPL FIX2'!$N$1:$Q$1,0),0),"")&amp;IFERROR(VLOOKUP(JP$2&amp;$B15,'FPL FIX2'!$O$1:$P$400,MATCH("AWAY",'FPL FIX2'!$O$1:$P$1,0),0),"")&amp;IFERROR(VLOOKUP(JP$2&amp;$A15,'FA2'!$A:$D,MATCH("AWAY",'FA2'!$A$1:$D$1,0),0),"")&amp;IFERROR(VLOOKUP(JP$2&amp;$A15,'FA2'!$B:$C,MATCH("HOME",'FA2'!$B$1:$C$1,0),0),"")&amp;IFERROR(VLOOKUP(JP$2&amp;$A15,'EFL2'!$A:$D,MATCH("AWAY",'EFL2'!$A$1:$D$1,0),0),"")&amp;IFERROR(VLOOKUP(JP$2&amp;$A15,'EFL2'!$B:$C,MATCH("HOME",'EFL2'!$B$1:$C$1,0),0),"")&amp;IFERROR(VLOOKUP(JP$2&amp;$A15,'UCL2'!$C:$F,MATCH("AWAY",'UCL2'!$C$1:$F$1,0),0),"")&amp;IFERROR(VLOOKUP(JP$2&amp;$A15,'UCL2'!$D:$E,MATCH("HOME",'UCL2'!$D$1:$E$1,0),0),"")&amp;IFERROR(VLOOKUP(JP$2&amp;$A15,'EU2'!$C:$F,MATCH("AWAY",'EU2'!$C$1:$F$1,0),0),"")&amp;IFERROR(VLOOKUP(JP$2&amp;$A15,'EU2'!$D:$E,MATCH("HOME",'EU2'!$D$1:$E$1,0),0),"")&amp;IFERROR(VLOOKUP(JP$2&amp;$A15,'EUC2'!$C:$F,MATCH("AWAY",'EUC2'!$C$1:$F$1,0),0),"")&amp;IFERROR(VLOOKUP(JP$2&amp;$A15,'EUC2'!$D:$E,MATCH("HOME",'EUC2'!$D$1:$E$1,0),0),"")</f>
        <v/>
      </c>
      <c r="JQ15" s="25" t="str">
        <f>IFERROR(VLOOKUP(JQ$2&amp;$B15,'FPL FIX2'!$N$1:$Q$400,MATCH("HOME",'FPL FIX2'!$N$1:$Q$1,0),0),"")&amp;IFERROR(VLOOKUP(JQ$2&amp;$B15,'FPL FIX2'!$O$1:$P$400,MATCH("AWAY",'FPL FIX2'!$O$1:$P$1,0),0),"")&amp;IFERROR(VLOOKUP(JQ$2&amp;$A15,'FA2'!$A:$D,MATCH("AWAY",'FA2'!$A$1:$D$1,0),0),"")&amp;IFERROR(VLOOKUP(JQ$2&amp;$A15,'FA2'!$B:$C,MATCH("HOME",'FA2'!$B$1:$C$1,0),0),"")&amp;IFERROR(VLOOKUP(JQ$2&amp;$A15,'EFL2'!$A:$D,MATCH("AWAY",'EFL2'!$A$1:$D$1,0),0),"")&amp;IFERROR(VLOOKUP(JQ$2&amp;$A15,'EFL2'!$B:$C,MATCH("HOME",'EFL2'!$B$1:$C$1,0),0),"")&amp;IFERROR(VLOOKUP(JQ$2&amp;$A15,'UCL2'!$C:$F,MATCH("AWAY",'UCL2'!$C$1:$F$1,0),0),"")&amp;IFERROR(VLOOKUP(JQ$2&amp;$A15,'UCL2'!$D:$E,MATCH("HOME",'UCL2'!$D$1:$E$1,0),0),"")&amp;IFERROR(VLOOKUP(JQ$2&amp;$A15,'EU2'!$C:$F,MATCH("AWAY",'EU2'!$C$1:$F$1,0),0),"")&amp;IFERROR(VLOOKUP(JQ$2&amp;$A15,'EU2'!$D:$E,MATCH("HOME",'EU2'!$D$1:$E$1,0),0),"")&amp;IFERROR(VLOOKUP(JQ$2&amp;$A15,'EUC2'!$C:$F,MATCH("AWAY",'EUC2'!$C$1:$F$1,0),0),"")&amp;IFERROR(VLOOKUP(JQ$2&amp;$A15,'EUC2'!$D:$E,MATCH("HOME",'EUC2'!$D$1:$E$1,0),0),"")</f>
        <v/>
      </c>
      <c r="JR15" s="25" t="str">
        <f>IFERROR(VLOOKUP(JR$2&amp;$B15,'FPL FIX2'!$N$1:$Q$400,MATCH("HOME",'FPL FIX2'!$N$1:$Q$1,0),0),"")&amp;IFERROR(VLOOKUP(JR$2&amp;$B15,'FPL FIX2'!$O$1:$P$400,MATCH("AWAY",'FPL FIX2'!$O$1:$P$1,0),0),"")&amp;IFERROR(VLOOKUP(JR$2&amp;$A15,'FA2'!$A:$D,MATCH("AWAY",'FA2'!$A$1:$D$1,0),0),"")&amp;IFERROR(VLOOKUP(JR$2&amp;$A15,'FA2'!$B:$C,MATCH("HOME",'FA2'!$B$1:$C$1,0),0),"")&amp;IFERROR(VLOOKUP(JR$2&amp;$A15,'EFL2'!$A:$D,MATCH("AWAY",'EFL2'!$A$1:$D$1,0),0),"")&amp;IFERROR(VLOOKUP(JR$2&amp;$A15,'EFL2'!$B:$C,MATCH("HOME",'EFL2'!$B$1:$C$1,0),0),"")&amp;IFERROR(VLOOKUP(JR$2&amp;$A15,'UCL2'!$C:$F,MATCH("AWAY",'UCL2'!$C$1:$F$1,0),0),"")&amp;IFERROR(VLOOKUP(JR$2&amp;$A15,'UCL2'!$D:$E,MATCH("HOME",'UCL2'!$D$1:$E$1,0),0),"")&amp;IFERROR(VLOOKUP(JR$2&amp;$A15,'EU2'!$C:$F,MATCH("AWAY",'EU2'!$C$1:$F$1,0),0),"")&amp;IFERROR(VLOOKUP(JR$2&amp;$A15,'EU2'!$D:$E,MATCH("HOME",'EU2'!$D$1:$E$1,0),0),"")&amp;IFERROR(VLOOKUP(JR$2&amp;$A15,'EUC2'!$C:$F,MATCH("AWAY",'EUC2'!$C$1:$F$1,0),0),"")&amp;IFERROR(VLOOKUP(JR$2&amp;$A15,'EUC2'!$D:$E,MATCH("HOME",'EUC2'!$D$1:$E$1,0),0),"")</f>
        <v>FUL</v>
      </c>
      <c r="JS15" s="25" t="str">
        <f>IFERROR(VLOOKUP(JS$2&amp;$B15,'FPL FIX2'!$N$1:$Q$400,MATCH("HOME",'FPL FIX2'!$N$1:$Q$1,0),0),"")&amp;IFERROR(VLOOKUP(JS$2&amp;$B15,'FPL FIX2'!$O$1:$P$400,MATCH("AWAY",'FPL FIX2'!$O$1:$P$1,0),0),"")&amp;IFERROR(VLOOKUP(JS$2&amp;$A15,'FA2'!$A:$D,MATCH("AWAY",'FA2'!$A$1:$D$1,0),0),"")&amp;IFERROR(VLOOKUP(JS$2&amp;$A15,'FA2'!$B:$C,MATCH("HOME",'FA2'!$B$1:$C$1,0),0),"")&amp;IFERROR(VLOOKUP(JS$2&amp;$A15,'EFL2'!$A:$D,MATCH("AWAY",'EFL2'!$A$1:$D$1,0),0),"")&amp;IFERROR(VLOOKUP(JS$2&amp;$A15,'EFL2'!$B:$C,MATCH("HOME",'EFL2'!$B$1:$C$1,0),0),"")&amp;IFERROR(VLOOKUP(JS$2&amp;$A15,'UCL2'!$C:$F,MATCH("AWAY",'UCL2'!$C$1:$F$1,0),0),"")&amp;IFERROR(VLOOKUP(JS$2&amp;$A15,'UCL2'!$D:$E,MATCH("HOME",'UCL2'!$D$1:$E$1,0),0),"")&amp;IFERROR(VLOOKUP(JS$2&amp;$A15,'EU2'!$C:$F,MATCH("AWAY",'EU2'!$C$1:$F$1,0),0),"")&amp;IFERROR(VLOOKUP(JS$2&amp;$A15,'EU2'!$D:$E,MATCH("HOME",'EU2'!$D$1:$E$1,0),0),"")&amp;IFERROR(VLOOKUP(JS$2&amp;$A15,'EUC2'!$C:$F,MATCH("AWAY",'EUC2'!$C$1:$F$1,0),0),"")&amp;IFERROR(VLOOKUP(JS$2&amp;$A15,'EUC2'!$D:$E,MATCH("HOME",'EUC2'!$D$1:$E$1,0),0),"")</f>
        <v/>
      </c>
      <c r="JT15" s="25" t="str">
        <f>IFERROR(VLOOKUP(JT$2&amp;$B15,'FPL FIX2'!$N$1:$Q$400,MATCH("HOME",'FPL FIX2'!$N$1:$Q$1,0),0),"")&amp;IFERROR(VLOOKUP(JT$2&amp;$B15,'FPL FIX2'!$O$1:$P$400,MATCH("AWAY",'FPL FIX2'!$O$1:$P$1,0),0),"")&amp;IFERROR(VLOOKUP(JT$2&amp;$A15,'FA2'!$A:$D,MATCH("AWAY",'FA2'!$A$1:$D$1,0),0),"")&amp;IFERROR(VLOOKUP(JT$2&amp;$A15,'FA2'!$B:$C,MATCH("HOME",'FA2'!$B$1:$C$1,0),0),"")&amp;IFERROR(VLOOKUP(JT$2&amp;$A15,'EFL2'!$A:$D,MATCH("AWAY",'EFL2'!$A$1:$D$1,0),0),"")&amp;IFERROR(VLOOKUP(JT$2&amp;$A15,'EFL2'!$B:$C,MATCH("HOME",'EFL2'!$B$1:$C$1,0),0),"")&amp;IFERROR(VLOOKUP(JT$2&amp;$A15,'UCL2'!$C:$F,MATCH("AWAY",'UCL2'!$C$1:$F$1,0),0),"")&amp;IFERROR(VLOOKUP(JT$2&amp;$A15,'UCL2'!$D:$E,MATCH("HOME",'UCL2'!$D$1:$E$1,0),0),"")&amp;IFERROR(VLOOKUP(JT$2&amp;$A15,'EU2'!$C:$F,MATCH("AWAY",'EU2'!$C$1:$F$1,0),0),"")&amp;IFERROR(VLOOKUP(JT$2&amp;$A15,'EU2'!$D:$E,MATCH("HOME",'EU2'!$D$1:$E$1,0),0),"")&amp;IFERROR(VLOOKUP(JT$2&amp;$A15,'EUC2'!$C:$F,MATCH("AWAY",'EUC2'!$C$1:$F$1,0),0),"")&amp;IFERROR(VLOOKUP(JT$2&amp;$A15,'EUC2'!$D:$E,MATCH("HOME",'EUC2'!$D$1:$E$1,0),0),"")</f>
        <v/>
      </c>
      <c r="JU15" s="25" t="str">
        <f>IFERROR(VLOOKUP(JU$2&amp;$B15,'FPL FIX2'!$N$1:$Q$400,MATCH("HOME",'FPL FIX2'!$N$1:$Q$1,0),0),"")&amp;IFERROR(VLOOKUP(JU$2&amp;$B15,'FPL FIX2'!$O$1:$P$400,MATCH("AWAY",'FPL FIX2'!$O$1:$P$1,0),0),"")&amp;IFERROR(VLOOKUP(JU$2&amp;$A15,'FA2'!$A:$D,MATCH("AWAY",'FA2'!$A$1:$D$1,0),0),"")&amp;IFERROR(VLOOKUP(JU$2&amp;$A15,'FA2'!$B:$C,MATCH("HOME",'FA2'!$B$1:$C$1,0),0),"")&amp;IFERROR(VLOOKUP(JU$2&amp;$A15,'EFL2'!$A:$D,MATCH("AWAY",'EFL2'!$A$1:$D$1,0),0),"")&amp;IFERROR(VLOOKUP(JU$2&amp;$A15,'EFL2'!$B:$C,MATCH("HOME",'EFL2'!$B$1:$C$1,0),0),"")&amp;IFERROR(VLOOKUP(JU$2&amp;$A15,'UCL2'!$C:$F,MATCH("AWAY",'UCL2'!$C$1:$F$1,0),0),"")&amp;IFERROR(VLOOKUP(JU$2&amp;$A15,'UCL2'!$D:$E,MATCH("HOME",'UCL2'!$D$1:$E$1,0),0),"")&amp;IFERROR(VLOOKUP(JU$2&amp;$A15,'EU2'!$C:$F,MATCH("AWAY",'EU2'!$C$1:$F$1,0),0),"")&amp;IFERROR(VLOOKUP(JU$2&amp;$A15,'EU2'!$D:$E,MATCH("HOME",'EU2'!$D$1:$E$1,0),0),"")&amp;IFERROR(VLOOKUP(JU$2&amp;$A15,'EUC2'!$C:$F,MATCH("AWAY",'EUC2'!$C$1:$F$1,0),0),"")&amp;IFERROR(VLOOKUP(JU$2&amp;$A15,'EUC2'!$D:$E,MATCH("HOME",'EUC2'!$D$1:$E$1,0),0),"")</f>
        <v>BRE</v>
      </c>
      <c r="JV15" s="25" t="str">
        <f>IFERROR(VLOOKUP(JV$2&amp;$B15,'FPL FIX2'!$N$1:$Q$400,MATCH("HOME",'FPL FIX2'!$N$1:$Q$1,0),0),"")&amp;IFERROR(VLOOKUP(JV$2&amp;$B15,'FPL FIX2'!$O$1:$P$400,MATCH("AWAY",'FPL FIX2'!$O$1:$P$1,0),0),"")&amp;IFERROR(VLOOKUP(JV$2&amp;$A15,'FA2'!$A:$D,MATCH("AWAY",'FA2'!$A$1:$D$1,0),0),"")&amp;IFERROR(VLOOKUP(JV$2&amp;$A15,'FA2'!$B:$C,MATCH("HOME",'FA2'!$B$1:$C$1,0),0),"")&amp;IFERROR(VLOOKUP(JV$2&amp;$A15,'EFL2'!$A:$D,MATCH("AWAY",'EFL2'!$A$1:$D$1,0),0),"")&amp;IFERROR(VLOOKUP(JV$2&amp;$A15,'EFL2'!$B:$C,MATCH("HOME",'EFL2'!$B$1:$C$1,0),0),"")&amp;IFERROR(VLOOKUP(JV$2&amp;$A15,'UCL2'!$C:$F,MATCH("AWAY",'UCL2'!$C$1:$F$1,0),0),"")&amp;IFERROR(VLOOKUP(JV$2&amp;$A15,'UCL2'!$D:$E,MATCH("HOME",'UCL2'!$D$1:$E$1,0),0),"")&amp;IFERROR(VLOOKUP(JV$2&amp;$A15,'EU2'!$C:$F,MATCH("AWAY",'EU2'!$C$1:$F$1,0),0),"")&amp;IFERROR(VLOOKUP(JV$2&amp;$A15,'EU2'!$D:$E,MATCH("HOME",'EU2'!$D$1:$E$1,0),0),"")&amp;IFERROR(VLOOKUP(JV$2&amp;$A15,'EUC2'!$C:$F,MATCH("AWAY",'EUC2'!$C$1:$F$1,0),0),"")&amp;IFERROR(VLOOKUP(JV$2&amp;$A15,'EUC2'!$D:$E,MATCH("HOME",'EUC2'!$D$1:$E$1,0),0),"")</f>
        <v/>
      </c>
      <c r="JW15" s="25" t="str">
        <f>IFERROR(VLOOKUP(JW$2&amp;$B15,'FPL FIX2'!$N$1:$Q$400,MATCH("HOME",'FPL FIX2'!$N$1:$Q$1,0),0),"")&amp;IFERROR(VLOOKUP(JW$2&amp;$B15,'FPL FIX2'!$O$1:$P$400,MATCH("AWAY",'FPL FIX2'!$O$1:$P$1,0),0),"")&amp;IFERROR(VLOOKUP(JW$2&amp;$A15,'FA2'!$A:$D,MATCH("AWAY",'FA2'!$A$1:$D$1,0),0),"")&amp;IFERROR(VLOOKUP(JW$2&amp;$A15,'FA2'!$B:$C,MATCH("HOME",'FA2'!$B$1:$C$1,0),0),"")&amp;IFERROR(VLOOKUP(JW$2&amp;$A15,'EFL2'!$A:$D,MATCH("AWAY",'EFL2'!$A$1:$D$1,0),0),"")&amp;IFERROR(VLOOKUP(JW$2&amp;$A15,'EFL2'!$B:$C,MATCH("HOME",'EFL2'!$B$1:$C$1,0),0),"")&amp;IFERROR(VLOOKUP(JW$2&amp;$A15,'UCL2'!$C:$F,MATCH("AWAY",'UCL2'!$C$1:$F$1,0),0),"")&amp;IFERROR(VLOOKUP(JW$2&amp;$A15,'UCL2'!$D:$E,MATCH("HOME",'UCL2'!$D$1:$E$1,0),0),"")&amp;IFERROR(VLOOKUP(JW$2&amp;$A15,'EU2'!$C:$F,MATCH("AWAY",'EU2'!$C$1:$F$1,0),0),"")&amp;IFERROR(VLOOKUP(JW$2&amp;$A15,'EU2'!$D:$E,MATCH("HOME",'EU2'!$D$1:$E$1,0),0),"")&amp;IFERROR(VLOOKUP(JW$2&amp;$A15,'EUC2'!$C:$F,MATCH("AWAY",'EUC2'!$C$1:$F$1,0),0),"")&amp;IFERROR(VLOOKUP(JW$2&amp;$A15,'EUC2'!$D:$E,MATCH("HOME",'EUC2'!$D$1:$E$1,0),0),"")</f>
        <v/>
      </c>
      <c r="JX15" s="25" t="str">
        <f>IFERROR(VLOOKUP(JX$2&amp;$B15,'FPL FIX2'!$N$1:$Q$400,MATCH("HOME",'FPL FIX2'!$N$1:$Q$1,0),0),"")&amp;IFERROR(VLOOKUP(JX$2&amp;$B15,'FPL FIX2'!$O$1:$P$400,MATCH("AWAY",'FPL FIX2'!$O$1:$P$1,0),0),"")&amp;IFERROR(VLOOKUP(JX$2&amp;$A15,'FA2'!$A:$D,MATCH("AWAY",'FA2'!$A$1:$D$1,0),0),"")&amp;IFERROR(VLOOKUP(JX$2&amp;$A15,'FA2'!$B:$C,MATCH("HOME",'FA2'!$B$1:$C$1,0),0),"")&amp;IFERROR(VLOOKUP(JX$2&amp;$A15,'EFL2'!$A:$D,MATCH("AWAY",'EFL2'!$A$1:$D$1,0),0),"")&amp;IFERROR(VLOOKUP(JX$2&amp;$A15,'EFL2'!$B:$C,MATCH("HOME",'EFL2'!$B$1:$C$1,0),0),"")&amp;IFERROR(VLOOKUP(JX$2&amp;$A15,'UCL2'!$C:$F,MATCH("AWAY",'UCL2'!$C$1:$F$1,0),0),"")&amp;IFERROR(VLOOKUP(JX$2&amp;$A15,'UCL2'!$D:$E,MATCH("HOME",'UCL2'!$D$1:$E$1,0),0),"")&amp;IFERROR(VLOOKUP(JX$2&amp;$A15,'EU2'!$C:$F,MATCH("AWAY",'EU2'!$C$1:$F$1,0),0),"")&amp;IFERROR(VLOOKUP(JX$2&amp;$A15,'EU2'!$D:$E,MATCH("HOME",'EU2'!$D$1:$E$1,0),0),"")&amp;IFERROR(VLOOKUP(JX$2&amp;$A15,'EUC2'!$C:$F,MATCH("AWAY",'EUC2'!$C$1:$F$1,0),0),"")&amp;IFERROR(VLOOKUP(JX$2&amp;$A15,'EUC2'!$D:$E,MATCH("HOME",'EUC2'!$D$1:$E$1,0),0),"")</f>
        <v/>
      </c>
      <c r="JY15" s="25" t="str">
        <f>IFERROR(VLOOKUP(JY$2&amp;$B15,'FPL FIX2'!$N$1:$Q$400,MATCH("HOME",'FPL FIX2'!$N$1:$Q$1,0),0),"")&amp;IFERROR(VLOOKUP(JY$2&amp;$B15,'FPL FIX2'!$O$1:$P$400,MATCH("AWAY",'FPL FIX2'!$O$1:$P$1,0),0),"")&amp;IFERROR(VLOOKUP(JY$2&amp;$A15,'FA2'!$A:$D,MATCH("AWAY",'FA2'!$A$1:$D$1,0),0),"")&amp;IFERROR(VLOOKUP(JY$2&amp;$A15,'FA2'!$B:$C,MATCH("HOME",'FA2'!$B$1:$C$1,0),0),"")&amp;IFERROR(VLOOKUP(JY$2&amp;$A15,'EFL2'!$A:$D,MATCH("AWAY",'EFL2'!$A$1:$D$1,0),0),"")&amp;IFERROR(VLOOKUP(JY$2&amp;$A15,'EFL2'!$B:$C,MATCH("HOME",'EFL2'!$B$1:$C$1,0),0),"")&amp;IFERROR(VLOOKUP(JY$2&amp;$A15,'UCL2'!$C:$F,MATCH("AWAY",'UCL2'!$C$1:$F$1,0),0),"")&amp;IFERROR(VLOOKUP(JY$2&amp;$A15,'UCL2'!$D:$E,MATCH("HOME",'UCL2'!$D$1:$E$1,0),0),"")&amp;IFERROR(VLOOKUP(JY$2&amp;$A15,'EU2'!$C:$F,MATCH("AWAY",'EU2'!$C$1:$F$1,0),0),"")&amp;IFERROR(VLOOKUP(JY$2&amp;$A15,'EU2'!$D:$E,MATCH("HOME",'EU2'!$D$1:$E$1,0),0),"")&amp;IFERROR(VLOOKUP(JY$2&amp;$A15,'EUC2'!$C:$F,MATCH("AWAY",'EUC2'!$C$1:$F$1,0),0),"")&amp;IFERROR(VLOOKUP(JY$2&amp;$A15,'EUC2'!$D:$E,MATCH("HOME",'EUC2'!$D$1:$E$1,0),0),"")</f>
        <v/>
      </c>
      <c r="JZ15" s="25" t="str">
        <f>IFERROR(VLOOKUP(JZ$2&amp;$B15,'FPL FIX2'!$N$1:$Q$400,MATCH("HOME",'FPL FIX2'!$N$1:$Q$1,0),0),"")&amp;IFERROR(VLOOKUP(JZ$2&amp;$B15,'FPL FIX2'!$O$1:$P$400,MATCH("AWAY",'FPL FIX2'!$O$1:$P$1,0),0),"")&amp;IFERROR(VLOOKUP(JZ$2&amp;$A15,'FA2'!$A:$D,MATCH("AWAY",'FA2'!$A$1:$D$1,0),0),"")&amp;IFERROR(VLOOKUP(JZ$2&amp;$A15,'FA2'!$B:$C,MATCH("HOME",'FA2'!$B$1:$C$1,0),0),"")&amp;IFERROR(VLOOKUP(JZ$2&amp;$A15,'EFL2'!$A:$D,MATCH("AWAY",'EFL2'!$A$1:$D$1,0),0),"")&amp;IFERROR(VLOOKUP(JZ$2&amp;$A15,'EFL2'!$B:$C,MATCH("HOME",'EFL2'!$B$1:$C$1,0),0),"")&amp;IFERROR(VLOOKUP(JZ$2&amp;$A15,'UCL2'!$C:$F,MATCH("AWAY",'UCL2'!$C$1:$F$1,0),0),"")&amp;IFERROR(VLOOKUP(JZ$2&amp;$A15,'UCL2'!$D:$E,MATCH("HOME",'UCL2'!$D$1:$E$1,0),0),"")&amp;IFERROR(VLOOKUP(JZ$2&amp;$A15,'EU2'!$C:$F,MATCH("AWAY",'EU2'!$C$1:$F$1,0),0),"")&amp;IFERROR(VLOOKUP(JZ$2&amp;$A15,'EU2'!$D:$E,MATCH("HOME",'EU2'!$D$1:$E$1,0),0),"")&amp;IFERROR(VLOOKUP(JZ$2&amp;$A15,'EUC2'!$C:$F,MATCH("AWAY",'EUC2'!$C$1:$F$1,0),0),"")&amp;IFERROR(VLOOKUP(JZ$2&amp;$A15,'EUC2'!$D:$E,MATCH("HOME",'EUC2'!$D$1:$E$1,0),0),"")</f>
        <v/>
      </c>
      <c r="KA15" s="25" t="str">
        <f>IFERROR(VLOOKUP(KA$2&amp;$B15,'FPL FIX2'!$N$1:$Q$400,MATCH("HOME",'FPL FIX2'!$N$1:$Q$1,0),0),"")&amp;IFERROR(VLOOKUP(KA$2&amp;$B15,'FPL FIX2'!$O$1:$P$400,MATCH("AWAY",'FPL FIX2'!$O$1:$P$1,0),0),"")&amp;IFERROR(VLOOKUP(KA$2&amp;$A15,'FA2'!$A:$D,MATCH("AWAY",'FA2'!$A$1:$D$1,0),0),"")&amp;IFERROR(VLOOKUP(KA$2&amp;$A15,'FA2'!$B:$C,MATCH("HOME",'FA2'!$B$1:$C$1,0),0),"")&amp;IFERROR(VLOOKUP(KA$2&amp;$A15,'EFL2'!$A:$D,MATCH("AWAY",'EFL2'!$A$1:$D$1,0),0),"")&amp;IFERROR(VLOOKUP(KA$2&amp;$A15,'EFL2'!$B:$C,MATCH("HOME",'EFL2'!$B$1:$C$1,0),0),"")&amp;IFERROR(VLOOKUP(KA$2&amp;$A15,'UCL2'!$C:$F,MATCH("AWAY",'UCL2'!$C$1:$F$1,0),0),"")&amp;IFERROR(VLOOKUP(KA$2&amp;$A15,'UCL2'!$D:$E,MATCH("HOME",'UCL2'!$D$1:$E$1,0),0),"")&amp;IFERROR(VLOOKUP(KA$2&amp;$A15,'EU2'!$C:$F,MATCH("AWAY",'EU2'!$C$1:$F$1,0),0),"")&amp;IFERROR(VLOOKUP(KA$2&amp;$A15,'EU2'!$D:$E,MATCH("HOME",'EU2'!$D$1:$E$1,0),0),"")&amp;IFERROR(VLOOKUP(KA$2&amp;$A15,'EUC2'!$C:$F,MATCH("AWAY",'EUC2'!$C$1:$F$1,0),0),"")&amp;IFERROR(VLOOKUP(KA$2&amp;$A15,'EUC2'!$D:$E,MATCH("HOME",'EUC2'!$D$1:$E$1,0),0),"")</f>
        <v/>
      </c>
      <c r="KB15" s="25" t="str">
        <f>IFERROR(VLOOKUP(KB$2&amp;$B15,'FPL FIX2'!$N$1:$Q$400,MATCH("HOME",'FPL FIX2'!$N$1:$Q$1,0),0),"")&amp;IFERROR(VLOOKUP(KB$2&amp;$B15,'FPL FIX2'!$O$1:$P$400,MATCH("AWAY",'FPL FIX2'!$O$1:$P$1,0),0),"")&amp;IFERROR(VLOOKUP(KB$2&amp;$A15,'FA2'!$A:$D,MATCH("AWAY",'FA2'!$A$1:$D$1,0),0),"")&amp;IFERROR(VLOOKUP(KB$2&amp;$A15,'FA2'!$B:$C,MATCH("HOME",'FA2'!$B$1:$C$1,0),0),"")&amp;IFERROR(VLOOKUP(KB$2&amp;$A15,'EFL2'!$A:$D,MATCH("AWAY",'EFL2'!$A$1:$D$1,0),0),"")&amp;IFERROR(VLOOKUP(KB$2&amp;$A15,'EFL2'!$B:$C,MATCH("HOME",'EFL2'!$B$1:$C$1,0),0),"")&amp;IFERROR(VLOOKUP(KB$2&amp;$A15,'UCL2'!$C:$F,MATCH("AWAY",'UCL2'!$C$1:$F$1,0),0),"")&amp;IFERROR(VLOOKUP(KB$2&amp;$A15,'UCL2'!$D:$E,MATCH("HOME",'UCL2'!$D$1:$E$1,0),0),"")&amp;IFERROR(VLOOKUP(KB$2&amp;$A15,'EU2'!$C:$F,MATCH("AWAY",'EU2'!$C$1:$F$1,0),0),"")&amp;IFERROR(VLOOKUP(KB$2&amp;$A15,'EU2'!$D:$E,MATCH("HOME",'EU2'!$D$1:$E$1,0),0),"")&amp;IFERROR(VLOOKUP(KB$2&amp;$A15,'EUC2'!$C:$F,MATCH("AWAY",'EUC2'!$C$1:$F$1,0),0),"")&amp;IFERROR(VLOOKUP(KB$2&amp;$A15,'EUC2'!$D:$E,MATCH("HOME",'EUC2'!$D$1:$E$1,0),0),"")</f>
        <v/>
      </c>
      <c r="KC15" s="25" t="str">
        <f>IFERROR(VLOOKUP(KC$2&amp;$B15,'FPL FIX2'!$N$1:$Q$400,MATCH("HOME",'FPL FIX2'!$N$1:$Q$1,0),0),"")&amp;IFERROR(VLOOKUP(KC$2&amp;$B15,'FPL FIX2'!$O$1:$P$400,MATCH("AWAY",'FPL FIX2'!$O$1:$P$1,0),0),"")&amp;IFERROR(VLOOKUP(KC$2&amp;$A15,'FA2'!$A:$D,MATCH("AWAY",'FA2'!$A$1:$D$1,0),0),"")&amp;IFERROR(VLOOKUP(KC$2&amp;$A15,'FA2'!$B:$C,MATCH("HOME",'FA2'!$B$1:$C$1,0),0),"")&amp;IFERROR(VLOOKUP(KC$2&amp;$A15,'EFL2'!$A:$D,MATCH("AWAY",'EFL2'!$A$1:$D$1,0),0),"")&amp;IFERROR(VLOOKUP(KC$2&amp;$A15,'EFL2'!$B:$C,MATCH("HOME",'EFL2'!$B$1:$C$1,0),0),"")&amp;IFERROR(VLOOKUP(KC$2&amp;$A15,'UCL2'!$C:$F,MATCH("AWAY",'UCL2'!$C$1:$F$1,0),0),"")&amp;IFERROR(VLOOKUP(KC$2&amp;$A15,'UCL2'!$D:$E,MATCH("HOME",'UCL2'!$D$1:$E$1,0),0),"")&amp;IFERROR(VLOOKUP(KC$2&amp;$A15,'EU2'!$C:$F,MATCH("AWAY",'EU2'!$C$1:$F$1,0),0),"")&amp;IFERROR(VLOOKUP(KC$2&amp;$A15,'EU2'!$D:$E,MATCH("HOME",'EU2'!$D$1:$E$1,0),0),"")&amp;IFERROR(VLOOKUP(KC$2&amp;$A15,'EUC2'!$C:$F,MATCH("AWAY",'EUC2'!$C$1:$F$1,0),0),"")&amp;IFERROR(VLOOKUP(KC$2&amp;$A15,'EUC2'!$D:$E,MATCH("HOME",'EUC2'!$D$1:$E$1,0),0),"")</f>
        <v/>
      </c>
      <c r="KD15" s="25" t="str">
        <f>IFERROR(VLOOKUP(KD$2&amp;$B15,'FPL FIX2'!$N$1:$Q$400,MATCH("HOME",'FPL FIX2'!$N$1:$Q$1,0),0),"")&amp;IFERROR(VLOOKUP(KD$2&amp;$B15,'FPL FIX2'!$O$1:$P$400,MATCH("AWAY",'FPL FIX2'!$O$1:$P$1,0),0),"")&amp;IFERROR(VLOOKUP(KD$2&amp;$A15,'FA2'!$A:$D,MATCH("AWAY",'FA2'!$A$1:$D$1,0),0),"")&amp;IFERROR(VLOOKUP(KD$2&amp;$A15,'FA2'!$B:$C,MATCH("HOME",'FA2'!$B$1:$C$1,0),0),"")&amp;IFERROR(VLOOKUP(KD$2&amp;$A15,'EFL2'!$A:$D,MATCH("AWAY",'EFL2'!$A$1:$D$1,0),0),"")&amp;IFERROR(VLOOKUP(KD$2&amp;$A15,'EFL2'!$B:$C,MATCH("HOME",'EFL2'!$B$1:$C$1,0),0),"")&amp;IFERROR(VLOOKUP(KD$2&amp;$A15,'UCL2'!$C:$F,MATCH("AWAY",'UCL2'!$C$1:$F$1,0),0),"")&amp;IFERROR(VLOOKUP(KD$2&amp;$A15,'UCL2'!$D:$E,MATCH("HOME",'UCL2'!$D$1:$E$1,0),0),"")&amp;IFERROR(VLOOKUP(KD$2&amp;$A15,'EU2'!$C:$F,MATCH("AWAY",'EU2'!$C$1:$F$1,0),0),"")&amp;IFERROR(VLOOKUP(KD$2&amp;$A15,'EU2'!$D:$E,MATCH("HOME",'EU2'!$D$1:$E$1,0),0),"")&amp;IFERROR(VLOOKUP(KD$2&amp;$A15,'EUC2'!$C:$F,MATCH("AWAY",'EUC2'!$C$1:$F$1,0),0),"")&amp;IFERROR(VLOOKUP(KD$2&amp;$A15,'EUC2'!$D:$E,MATCH("HOME",'EUC2'!$D$1:$E$1,0),0),"")</f>
        <v>lei</v>
      </c>
      <c r="KE15" s="25" t="str">
        <f>IFERROR(VLOOKUP(KE$2&amp;$B15,'FPL FIX2'!$N$1:$Q$400,MATCH("HOME",'FPL FIX2'!$N$1:$Q$1,0),0),"")&amp;IFERROR(VLOOKUP(KE$2&amp;$B15,'FPL FIX2'!$O$1:$P$400,MATCH("AWAY",'FPL FIX2'!$O$1:$P$1,0),0),"")&amp;IFERROR(VLOOKUP(KE$2&amp;$A15,'FA2'!$A:$D,MATCH("AWAY",'FA2'!$A$1:$D$1,0),0),"")&amp;IFERROR(VLOOKUP(KE$2&amp;$A15,'FA2'!$B:$C,MATCH("HOME",'FA2'!$B$1:$C$1,0),0),"")&amp;IFERROR(VLOOKUP(KE$2&amp;$A15,'EFL2'!$A:$D,MATCH("AWAY",'EFL2'!$A$1:$D$1,0),0),"")&amp;IFERROR(VLOOKUP(KE$2&amp;$A15,'EFL2'!$B:$C,MATCH("HOME",'EFL2'!$B$1:$C$1,0),0),"")&amp;IFERROR(VLOOKUP(KE$2&amp;$A15,'UCL2'!$C:$F,MATCH("AWAY",'UCL2'!$C$1:$F$1,0),0),"")&amp;IFERROR(VLOOKUP(KE$2&amp;$A15,'UCL2'!$D:$E,MATCH("HOME",'UCL2'!$D$1:$E$1,0),0),"")&amp;IFERROR(VLOOKUP(KE$2&amp;$A15,'EU2'!$C:$F,MATCH("AWAY",'EU2'!$C$1:$F$1,0),0),"")&amp;IFERROR(VLOOKUP(KE$2&amp;$A15,'EU2'!$D:$E,MATCH("HOME",'EU2'!$D$1:$E$1,0),0),"")&amp;IFERROR(VLOOKUP(KE$2&amp;$A15,'EUC2'!$C:$F,MATCH("AWAY",'EUC2'!$C$1:$F$1,0),0),"")&amp;IFERROR(VLOOKUP(KE$2&amp;$A15,'EUC2'!$D:$E,MATCH("HOME",'EUC2'!$D$1:$E$1,0),0),"")</f>
        <v/>
      </c>
      <c r="KF15" s="25" t="str">
        <f>IFERROR(VLOOKUP(KF$2&amp;$B15,'FPL FIX2'!$N$1:$Q$400,MATCH("HOME",'FPL FIX2'!$N$1:$Q$1,0),0),"")&amp;IFERROR(VLOOKUP(KF$2&amp;$B15,'FPL FIX2'!$O$1:$P$400,MATCH("AWAY",'FPL FIX2'!$O$1:$P$1,0),0),"")&amp;IFERROR(VLOOKUP(KF$2&amp;$A15,'FA2'!$A:$D,MATCH("AWAY",'FA2'!$A$1:$D$1,0),0),"")&amp;IFERROR(VLOOKUP(KF$2&amp;$A15,'FA2'!$B:$C,MATCH("HOME",'FA2'!$B$1:$C$1,0),0),"")&amp;IFERROR(VLOOKUP(KF$2&amp;$A15,'EFL2'!$A:$D,MATCH("AWAY",'EFL2'!$A$1:$D$1,0),0),"")&amp;IFERROR(VLOOKUP(KF$2&amp;$A15,'EFL2'!$B:$C,MATCH("HOME",'EFL2'!$B$1:$C$1,0),0),"")&amp;IFERROR(VLOOKUP(KF$2&amp;$A15,'UCL2'!$C:$F,MATCH("AWAY",'UCL2'!$C$1:$F$1,0),0),"")&amp;IFERROR(VLOOKUP(KF$2&amp;$A15,'UCL2'!$D:$E,MATCH("HOME",'UCL2'!$D$1:$E$1,0),0),"")&amp;IFERROR(VLOOKUP(KF$2&amp;$A15,'EU2'!$C:$F,MATCH("AWAY",'EU2'!$C$1:$F$1,0),0),"")&amp;IFERROR(VLOOKUP(KF$2&amp;$A15,'EU2'!$D:$E,MATCH("HOME",'EU2'!$D$1:$E$1,0),0),"")&amp;IFERROR(VLOOKUP(KF$2&amp;$A15,'EUC2'!$C:$F,MATCH("AWAY",'EUC2'!$C$1:$F$1,0),0),"")&amp;IFERROR(VLOOKUP(KF$2&amp;$A15,'EUC2'!$D:$E,MATCH("HOME",'EUC2'!$D$1:$E$1,0),0),"")</f>
        <v/>
      </c>
      <c r="KG15" s="25" t="str">
        <f>IFERROR(VLOOKUP(KG$2&amp;$B15,'FPL FIX2'!$N$1:$Q$400,MATCH("HOME",'FPL FIX2'!$N$1:$Q$1,0),0),"")&amp;IFERROR(VLOOKUP(KG$2&amp;$B15,'FPL FIX2'!$O$1:$P$400,MATCH("AWAY",'FPL FIX2'!$O$1:$P$1,0),0),"")&amp;IFERROR(VLOOKUP(KG$2&amp;$A15,'FA2'!$A:$D,MATCH("AWAY",'FA2'!$A$1:$D$1,0),0),"")&amp;IFERROR(VLOOKUP(KG$2&amp;$A15,'FA2'!$B:$C,MATCH("HOME",'FA2'!$B$1:$C$1,0),0),"")&amp;IFERROR(VLOOKUP(KG$2&amp;$A15,'EFL2'!$A:$D,MATCH("AWAY",'EFL2'!$A$1:$D$1,0),0),"")&amp;IFERROR(VLOOKUP(KG$2&amp;$A15,'EFL2'!$B:$C,MATCH("HOME",'EFL2'!$B$1:$C$1,0),0),"")&amp;IFERROR(VLOOKUP(KG$2&amp;$A15,'UCL2'!$C:$F,MATCH("AWAY",'UCL2'!$C$1:$F$1,0),0),"")&amp;IFERROR(VLOOKUP(KG$2&amp;$A15,'UCL2'!$D:$E,MATCH("HOME",'UCL2'!$D$1:$E$1,0),0),"")&amp;IFERROR(VLOOKUP(KG$2&amp;$A15,'EU2'!$C:$F,MATCH("AWAY",'EU2'!$C$1:$F$1,0),0),"")&amp;IFERROR(VLOOKUP(KG$2&amp;$A15,'EU2'!$D:$E,MATCH("HOME",'EU2'!$D$1:$E$1,0),0),"")&amp;IFERROR(VLOOKUP(KG$2&amp;$A15,'EUC2'!$C:$F,MATCH("AWAY",'EUC2'!$C$1:$F$1,0),0),"")&amp;IFERROR(VLOOKUP(KG$2&amp;$A15,'EUC2'!$D:$E,MATCH("HOME",'EUC2'!$D$1:$E$1,0),0),"")</f>
        <v/>
      </c>
      <c r="KH15" s="25" t="str">
        <f>IFERROR(VLOOKUP(KH$2&amp;$B15,'FPL FIX2'!$N$1:$Q$400,MATCH("HOME",'FPL FIX2'!$N$1:$Q$1,0),0),"")&amp;IFERROR(VLOOKUP(KH$2&amp;$B15,'FPL FIX2'!$O$1:$P$400,MATCH("AWAY",'FPL FIX2'!$O$1:$P$1,0),0),"")&amp;IFERROR(VLOOKUP(KH$2&amp;$A15,'FA2'!$A:$D,MATCH("AWAY",'FA2'!$A$1:$D$1,0),0),"")&amp;IFERROR(VLOOKUP(KH$2&amp;$A15,'FA2'!$B:$C,MATCH("HOME",'FA2'!$B$1:$C$1,0),0),"")&amp;IFERROR(VLOOKUP(KH$2&amp;$A15,'EFL2'!$A:$D,MATCH("AWAY",'EFL2'!$A$1:$D$1,0),0),"")&amp;IFERROR(VLOOKUP(KH$2&amp;$A15,'EFL2'!$B:$C,MATCH("HOME",'EFL2'!$B$1:$C$1,0),0),"")&amp;IFERROR(VLOOKUP(KH$2&amp;$A15,'UCL2'!$C:$F,MATCH("AWAY",'UCL2'!$C$1:$F$1,0),0),"")&amp;IFERROR(VLOOKUP(KH$2&amp;$A15,'UCL2'!$D:$E,MATCH("HOME",'UCL2'!$D$1:$E$1,0),0),"")&amp;IFERROR(VLOOKUP(KH$2&amp;$A15,'EU2'!$C:$F,MATCH("AWAY",'EU2'!$C$1:$F$1,0),0),"")&amp;IFERROR(VLOOKUP(KH$2&amp;$A15,'EU2'!$D:$E,MATCH("HOME",'EU2'!$D$1:$E$1,0),0),"")&amp;IFERROR(VLOOKUP(KH$2&amp;$A15,'EUC2'!$C:$F,MATCH("AWAY",'EUC2'!$C$1:$F$1,0),0),"")&amp;IFERROR(VLOOKUP(KH$2&amp;$A15,'EUC2'!$D:$E,MATCH("HOME",'EUC2'!$D$1:$E$1,0),0),"")</f>
        <v/>
      </c>
      <c r="KI15" s="25" t="str">
        <f>IFERROR(VLOOKUP(KI$2&amp;$B15,'FPL FIX2'!$N$1:$Q$400,MATCH("HOME",'FPL FIX2'!$N$1:$Q$1,0),0),"")&amp;IFERROR(VLOOKUP(KI$2&amp;$B15,'FPL FIX2'!$O$1:$P$400,MATCH("AWAY",'FPL FIX2'!$O$1:$P$1,0),0),"")&amp;IFERROR(VLOOKUP(KI$2&amp;$A15,'FA2'!$A:$D,MATCH("AWAY",'FA2'!$A$1:$D$1,0),0),"")&amp;IFERROR(VLOOKUP(KI$2&amp;$A15,'FA2'!$B:$C,MATCH("HOME",'FA2'!$B$1:$C$1,0),0),"")&amp;IFERROR(VLOOKUP(KI$2&amp;$A15,'EFL2'!$A:$D,MATCH("AWAY",'EFL2'!$A$1:$D$1,0),0),"")&amp;IFERROR(VLOOKUP(KI$2&amp;$A15,'EFL2'!$B:$C,MATCH("HOME",'EFL2'!$B$1:$C$1,0),0),"")&amp;IFERROR(VLOOKUP(KI$2&amp;$A15,'UCL2'!$C:$F,MATCH("AWAY",'UCL2'!$C$1:$F$1,0),0),"")&amp;IFERROR(VLOOKUP(KI$2&amp;$A15,'UCL2'!$D:$E,MATCH("HOME",'UCL2'!$D$1:$E$1,0),0),"")&amp;IFERROR(VLOOKUP(KI$2&amp;$A15,'EU2'!$C:$F,MATCH("AWAY",'EU2'!$C$1:$F$1,0),0),"")&amp;IFERROR(VLOOKUP(KI$2&amp;$A15,'EU2'!$D:$E,MATCH("HOME",'EU2'!$D$1:$E$1,0),0),"")&amp;IFERROR(VLOOKUP(KI$2&amp;$A15,'EUC2'!$C:$F,MATCH("AWAY",'EUC2'!$C$1:$F$1,0),0),"")&amp;IFERROR(VLOOKUP(KI$2&amp;$A15,'EUC2'!$D:$E,MATCH("HOME",'EUC2'!$D$1:$E$1,0),0),"")</f>
        <v>AVL</v>
      </c>
      <c r="KJ15" s="25" t="str">
        <f>IFERROR(VLOOKUP(KJ$2&amp;$B15,'FPL FIX2'!$N$1:$Q$400,MATCH("HOME",'FPL FIX2'!$N$1:$Q$1,0),0),"")&amp;IFERROR(VLOOKUP(KJ$2&amp;$B15,'FPL FIX2'!$O$1:$P$400,MATCH("AWAY",'FPL FIX2'!$O$1:$P$1,0),0),"")&amp;IFERROR(VLOOKUP(KJ$2&amp;$A15,'FA2'!$A:$D,MATCH("AWAY",'FA2'!$A$1:$D$1,0),0),"")&amp;IFERROR(VLOOKUP(KJ$2&amp;$A15,'FA2'!$B:$C,MATCH("HOME",'FA2'!$B$1:$C$1,0),0),"")&amp;IFERROR(VLOOKUP(KJ$2&amp;$A15,'EFL2'!$A:$D,MATCH("AWAY",'EFL2'!$A$1:$D$1,0),0),"")&amp;IFERROR(VLOOKUP(KJ$2&amp;$A15,'EFL2'!$B:$C,MATCH("HOME",'EFL2'!$B$1:$C$1,0),0),"")&amp;IFERROR(VLOOKUP(KJ$2&amp;$A15,'UCL2'!$C:$F,MATCH("AWAY",'UCL2'!$C$1:$F$1,0),0),"")&amp;IFERROR(VLOOKUP(KJ$2&amp;$A15,'UCL2'!$D:$E,MATCH("HOME",'UCL2'!$D$1:$E$1,0),0),"")&amp;IFERROR(VLOOKUP(KJ$2&amp;$A15,'EU2'!$C:$F,MATCH("AWAY",'EU2'!$C$1:$F$1,0),0),"")&amp;IFERROR(VLOOKUP(KJ$2&amp;$A15,'EU2'!$D:$E,MATCH("HOME",'EU2'!$D$1:$E$1,0),0),"")&amp;IFERROR(VLOOKUP(KJ$2&amp;$A15,'EUC2'!$C:$F,MATCH("AWAY",'EUC2'!$C$1:$F$1,0),0),"")&amp;IFERROR(VLOOKUP(KJ$2&amp;$A15,'EUC2'!$D:$E,MATCH("HOME",'EUC2'!$D$1:$E$1,0),0),"")</f>
        <v/>
      </c>
      <c r="KK15" s="25" t="str">
        <f>IFERROR(VLOOKUP(KK$2&amp;$B15,'FPL FIX2'!$N$1:$Q$400,MATCH("HOME",'FPL FIX2'!$N$1:$Q$1,0),0),"")&amp;IFERROR(VLOOKUP(KK$2&amp;$B15,'FPL FIX2'!$O$1:$P$400,MATCH("AWAY",'FPL FIX2'!$O$1:$P$1,0),0),"")&amp;IFERROR(VLOOKUP(KK$2&amp;$A15,'FA2'!$A:$D,MATCH("AWAY",'FA2'!$A$1:$D$1,0),0),"")&amp;IFERROR(VLOOKUP(KK$2&amp;$A15,'FA2'!$B:$C,MATCH("HOME",'FA2'!$B$1:$C$1,0),0),"")&amp;IFERROR(VLOOKUP(KK$2&amp;$A15,'EFL2'!$A:$D,MATCH("AWAY",'EFL2'!$A$1:$D$1,0),0),"")&amp;IFERROR(VLOOKUP(KK$2&amp;$A15,'EFL2'!$B:$C,MATCH("HOME",'EFL2'!$B$1:$C$1,0),0),"")&amp;IFERROR(VLOOKUP(KK$2&amp;$A15,'UCL2'!$C:$F,MATCH("AWAY",'UCL2'!$C$1:$F$1,0),0),"")&amp;IFERROR(VLOOKUP(KK$2&amp;$A15,'UCL2'!$D:$E,MATCH("HOME",'UCL2'!$D$1:$E$1,0),0),"")&amp;IFERROR(VLOOKUP(KK$2&amp;$A15,'EU2'!$C:$F,MATCH("AWAY",'EU2'!$C$1:$F$1,0),0),"")&amp;IFERROR(VLOOKUP(KK$2&amp;$A15,'EU2'!$D:$E,MATCH("HOME",'EU2'!$D$1:$E$1,0),0),"")&amp;IFERROR(VLOOKUP(KK$2&amp;$A15,'EUC2'!$C:$F,MATCH("AWAY",'EUC2'!$C$1:$F$1,0),0),"")&amp;IFERROR(VLOOKUP(KK$2&amp;$A15,'EUC2'!$D:$E,MATCH("HOME",'EUC2'!$D$1:$E$1,0),0),"")</f>
        <v/>
      </c>
      <c r="KL15" s="25" t="str">
        <f>IFERROR(VLOOKUP(KL$2&amp;$B15,'FPL FIX2'!$N$1:$Q$400,MATCH("HOME",'FPL FIX2'!$N$1:$Q$1,0),0),"")&amp;IFERROR(VLOOKUP(KL$2&amp;$B15,'FPL FIX2'!$O$1:$P$400,MATCH("AWAY",'FPL FIX2'!$O$1:$P$1,0),0),"")&amp;IFERROR(VLOOKUP(KL$2&amp;$A15,'FA2'!$A:$D,MATCH("AWAY",'FA2'!$A$1:$D$1,0),0),"")&amp;IFERROR(VLOOKUP(KL$2&amp;$A15,'FA2'!$B:$C,MATCH("HOME",'FA2'!$B$1:$C$1,0),0),"")&amp;IFERROR(VLOOKUP(KL$2&amp;$A15,'EFL2'!$A:$D,MATCH("AWAY",'EFL2'!$A$1:$D$1,0),0),"")&amp;IFERROR(VLOOKUP(KL$2&amp;$A15,'EFL2'!$B:$C,MATCH("HOME",'EFL2'!$B$1:$C$1,0),0),"")&amp;IFERROR(VLOOKUP(KL$2&amp;$A15,'UCL2'!$C:$F,MATCH("AWAY",'UCL2'!$C$1:$F$1,0),0),"")&amp;IFERROR(VLOOKUP(KL$2&amp;$A15,'UCL2'!$D:$E,MATCH("HOME",'UCL2'!$D$1:$E$1,0),0),"")&amp;IFERROR(VLOOKUP(KL$2&amp;$A15,'EU2'!$C:$F,MATCH("AWAY",'EU2'!$C$1:$F$1,0),0),"")&amp;IFERROR(VLOOKUP(KL$2&amp;$A15,'EU2'!$D:$E,MATCH("HOME",'EU2'!$D$1:$E$1,0),0),"")&amp;IFERROR(VLOOKUP(KL$2&amp;$A15,'EUC2'!$C:$F,MATCH("AWAY",'EUC2'!$C$1:$F$1,0),0),"")&amp;IFERROR(VLOOKUP(KL$2&amp;$A15,'EUC2'!$D:$E,MATCH("HOME",'EUC2'!$D$1:$E$1,0),0),"")</f>
        <v/>
      </c>
      <c r="KM15" s="25" t="str">
        <f>IFERROR(VLOOKUP(KM$2&amp;$B15,'FPL FIX2'!$N$1:$Q$400,MATCH("HOME",'FPL FIX2'!$N$1:$Q$1,0),0),"")&amp;IFERROR(VLOOKUP(KM$2&amp;$B15,'FPL FIX2'!$O$1:$P$400,MATCH("AWAY",'FPL FIX2'!$O$1:$P$1,0),0),"")&amp;IFERROR(VLOOKUP(KM$2&amp;$A15,'FA2'!$A:$D,MATCH("AWAY",'FA2'!$A$1:$D$1,0),0),"")&amp;IFERROR(VLOOKUP(KM$2&amp;$A15,'FA2'!$B:$C,MATCH("HOME",'FA2'!$B$1:$C$1,0),0),"")&amp;IFERROR(VLOOKUP(KM$2&amp;$A15,'EFL2'!$A:$D,MATCH("AWAY",'EFL2'!$A$1:$D$1,0),0),"")&amp;IFERROR(VLOOKUP(KM$2&amp;$A15,'EFL2'!$B:$C,MATCH("HOME",'EFL2'!$B$1:$C$1,0),0),"")&amp;IFERROR(VLOOKUP(KM$2&amp;$A15,'UCL2'!$C:$F,MATCH("AWAY",'UCL2'!$C$1:$F$1,0),0),"")&amp;IFERROR(VLOOKUP(KM$2&amp;$A15,'UCL2'!$D:$E,MATCH("HOME",'UCL2'!$D$1:$E$1,0),0),"")&amp;IFERROR(VLOOKUP(KM$2&amp;$A15,'EU2'!$C:$F,MATCH("AWAY",'EU2'!$C$1:$F$1,0),0),"")&amp;IFERROR(VLOOKUP(KM$2&amp;$A15,'EU2'!$D:$E,MATCH("HOME",'EU2'!$D$1:$E$1,0),0),"")&amp;IFERROR(VLOOKUP(KM$2&amp;$A15,'EUC2'!$C:$F,MATCH("AWAY",'EUC2'!$C$1:$F$1,0),0),"")&amp;IFERROR(VLOOKUP(KM$2&amp;$A15,'EUC2'!$D:$E,MATCH("HOME",'EUC2'!$D$1:$E$1,0),0),"")</f>
        <v/>
      </c>
      <c r="KN15" s="25" t="str">
        <f>IFERROR(VLOOKUP(KN$2&amp;$B15,'FPL FIX2'!$N$1:$Q$400,MATCH("HOME",'FPL FIX2'!$N$1:$Q$1,0),0),"")&amp;IFERROR(VLOOKUP(KN$2&amp;$B15,'FPL FIX2'!$O$1:$P$400,MATCH("AWAY",'FPL FIX2'!$O$1:$P$1,0),0),"")&amp;IFERROR(VLOOKUP(KN$2&amp;$A15,'FA2'!$A:$D,MATCH("AWAY",'FA2'!$A$1:$D$1,0),0),"")&amp;IFERROR(VLOOKUP(KN$2&amp;$A15,'FA2'!$B:$C,MATCH("HOME",'FA2'!$B$1:$C$1,0),0),"")&amp;IFERROR(VLOOKUP(KN$2&amp;$A15,'EFL2'!$A:$D,MATCH("AWAY",'EFL2'!$A$1:$D$1,0),0),"")&amp;IFERROR(VLOOKUP(KN$2&amp;$A15,'EFL2'!$B:$C,MATCH("HOME",'EFL2'!$B$1:$C$1,0),0),"")&amp;IFERROR(VLOOKUP(KN$2&amp;$A15,'UCL2'!$C:$F,MATCH("AWAY",'UCL2'!$C$1:$F$1,0),0),"")&amp;IFERROR(VLOOKUP(KN$2&amp;$A15,'UCL2'!$D:$E,MATCH("HOME",'UCL2'!$D$1:$E$1,0),0),"")&amp;IFERROR(VLOOKUP(KN$2&amp;$A15,'EU2'!$C:$F,MATCH("AWAY",'EU2'!$C$1:$F$1,0),0),"")&amp;IFERROR(VLOOKUP(KN$2&amp;$A15,'EU2'!$D:$E,MATCH("HOME",'EU2'!$D$1:$E$1,0),0),"")&amp;IFERROR(VLOOKUP(KN$2&amp;$A15,'EUC2'!$C:$F,MATCH("AWAY",'EUC2'!$C$1:$F$1,0),0),"")&amp;IFERROR(VLOOKUP(KN$2&amp;$A15,'EUC2'!$D:$E,MATCH("HOME",'EUC2'!$D$1:$E$1,0),0),"")</f>
        <v/>
      </c>
      <c r="KO15" s="25" t="str">
        <f>IFERROR(VLOOKUP(KO$2&amp;$B15,'FPL FIX2'!$N$1:$Q$400,MATCH("HOME",'FPL FIX2'!$N$1:$Q$1,0),0),"")&amp;IFERROR(VLOOKUP(KO$2&amp;$B15,'FPL FIX2'!$O$1:$P$400,MATCH("AWAY",'FPL FIX2'!$O$1:$P$1,0),0),"")&amp;IFERROR(VLOOKUP(KO$2&amp;$A15,'FA2'!$A:$D,MATCH("AWAY",'FA2'!$A$1:$D$1,0),0),"")&amp;IFERROR(VLOOKUP(KO$2&amp;$A15,'FA2'!$B:$C,MATCH("HOME",'FA2'!$B$1:$C$1,0),0),"")&amp;IFERROR(VLOOKUP(KO$2&amp;$A15,'EFL2'!$A:$D,MATCH("AWAY",'EFL2'!$A$1:$D$1,0),0),"")&amp;IFERROR(VLOOKUP(KO$2&amp;$A15,'EFL2'!$B:$C,MATCH("HOME",'EFL2'!$B$1:$C$1,0),0),"")&amp;IFERROR(VLOOKUP(KO$2&amp;$A15,'UCL2'!$C:$F,MATCH("AWAY",'UCL2'!$C$1:$F$1,0),0),"")&amp;IFERROR(VLOOKUP(KO$2&amp;$A15,'UCL2'!$D:$E,MATCH("HOME",'UCL2'!$D$1:$E$1,0),0),"")&amp;IFERROR(VLOOKUP(KO$2&amp;$A15,'EU2'!$C:$F,MATCH("AWAY",'EU2'!$C$1:$F$1,0),0),"")&amp;IFERROR(VLOOKUP(KO$2&amp;$A15,'EU2'!$D:$E,MATCH("HOME",'EU2'!$D$1:$E$1,0),0),"")&amp;IFERROR(VLOOKUP(KO$2&amp;$A15,'EUC2'!$C:$F,MATCH("AWAY",'EUC2'!$C$1:$F$1,0),0),"")&amp;IFERROR(VLOOKUP(KO$2&amp;$A15,'EUC2'!$D:$E,MATCH("HOME",'EUC2'!$D$1:$E$1,0),0),"")</f>
        <v/>
      </c>
      <c r="KP15" s="25" t="str">
        <f>IFERROR(VLOOKUP(KP$2&amp;$B15,'FPL FIX2'!$N$1:$Q$400,MATCH("HOME",'FPL FIX2'!$N$1:$Q$1,0),0),"")&amp;IFERROR(VLOOKUP(KP$2&amp;$B15,'FPL FIX2'!$O$1:$P$400,MATCH("AWAY",'FPL FIX2'!$O$1:$P$1,0),0),"")&amp;IFERROR(VLOOKUP(KP$2&amp;$A15,'FA2'!$A:$D,MATCH("AWAY",'FA2'!$A$1:$D$1,0),0),"")&amp;IFERROR(VLOOKUP(KP$2&amp;$A15,'FA2'!$B:$C,MATCH("HOME",'FA2'!$B$1:$C$1,0),0),"")&amp;IFERROR(VLOOKUP(KP$2&amp;$A15,'EFL2'!$A:$D,MATCH("AWAY",'EFL2'!$A$1:$D$1,0),0),"")&amp;IFERROR(VLOOKUP(KP$2&amp;$A15,'EFL2'!$B:$C,MATCH("HOME",'EFL2'!$B$1:$C$1,0),0),"")&amp;IFERROR(VLOOKUP(KP$2&amp;$A15,'UCL2'!$C:$F,MATCH("AWAY",'UCL2'!$C$1:$F$1,0),0),"")&amp;IFERROR(VLOOKUP(KP$2&amp;$A15,'UCL2'!$D:$E,MATCH("HOME",'UCL2'!$D$1:$E$1,0),0),"")&amp;IFERROR(VLOOKUP(KP$2&amp;$A15,'EU2'!$C:$F,MATCH("AWAY",'EU2'!$C$1:$F$1,0),0),"")&amp;IFERROR(VLOOKUP(KP$2&amp;$A15,'EU2'!$D:$E,MATCH("HOME",'EU2'!$D$1:$E$1,0),0),"")&amp;IFERROR(VLOOKUP(KP$2&amp;$A15,'EUC2'!$C:$F,MATCH("AWAY",'EUC2'!$C$1:$F$1,0),0),"")&amp;IFERROR(VLOOKUP(KP$2&amp;$A15,'EUC2'!$D:$E,MATCH("HOME",'EUC2'!$D$1:$E$1,0),0),"")</f>
        <v/>
      </c>
      <c r="KQ15" s="25" t="str">
        <f>IFERROR(VLOOKUP(KQ$2&amp;$B15,'FPL FIX2'!$N$1:$Q$400,MATCH("HOME",'FPL FIX2'!$N$1:$Q$1,0),0),"")&amp;IFERROR(VLOOKUP(KQ$2&amp;$B15,'FPL FIX2'!$O$1:$P$400,MATCH("AWAY",'FPL FIX2'!$O$1:$P$1,0),0),"")&amp;IFERROR(VLOOKUP(KQ$2&amp;$A15,'FA2'!$A:$D,MATCH("AWAY",'FA2'!$A$1:$D$1,0),0),"")&amp;IFERROR(VLOOKUP(KQ$2&amp;$A15,'FA2'!$B:$C,MATCH("HOME",'FA2'!$B$1:$C$1,0),0),"")&amp;IFERROR(VLOOKUP(KQ$2&amp;$A15,'EFL2'!$A:$D,MATCH("AWAY",'EFL2'!$A$1:$D$1,0),0),"")&amp;IFERROR(VLOOKUP(KQ$2&amp;$A15,'EFL2'!$B:$C,MATCH("HOME",'EFL2'!$B$1:$C$1,0),0),"")&amp;IFERROR(VLOOKUP(KQ$2&amp;$A15,'UCL2'!$C:$F,MATCH("AWAY",'UCL2'!$C$1:$F$1,0),0),"")&amp;IFERROR(VLOOKUP(KQ$2&amp;$A15,'UCL2'!$D:$E,MATCH("HOME",'UCL2'!$D$1:$E$1,0),0),"")&amp;IFERROR(VLOOKUP(KQ$2&amp;$A15,'EU2'!$C:$F,MATCH("AWAY",'EU2'!$C$1:$F$1,0),0),"")&amp;IFERROR(VLOOKUP(KQ$2&amp;$A15,'EU2'!$D:$E,MATCH("HOME",'EU2'!$D$1:$E$1,0),0),"")&amp;IFERROR(VLOOKUP(KQ$2&amp;$A15,'EUC2'!$C:$F,MATCH("AWAY",'EUC2'!$C$1:$F$1,0),0),"")&amp;IFERROR(VLOOKUP(KQ$2&amp;$A15,'EUC2'!$D:$E,MATCH("HOME",'EUC2'!$D$1:$E$1,0),0),"")</f>
        <v>sou</v>
      </c>
      <c r="KR15" s="25" t="str">
        <f>IFERROR(VLOOKUP(KR$2&amp;$B15,'FPL FIX2'!$N$1:$Q$400,MATCH("HOME",'FPL FIX2'!$N$1:$Q$1,0),0),"")&amp;IFERROR(VLOOKUP(KR$2&amp;$B15,'FPL FIX2'!$O$1:$P$400,MATCH("AWAY",'FPL FIX2'!$O$1:$P$1,0),0),"")&amp;IFERROR(VLOOKUP(KR$2&amp;$A15,'FA2'!$A:$D,MATCH("AWAY",'FA2'!$A$1:$D$1,0),0),"")&amp;IFERROR(VLOOKUP(KR$2&amp;$A15,'FA2'!$B:$C,MATCH("HOME",'FA2'!$B$1:$C$1,0),0),"")&amp;IFERROR(VLOOKUP(KR$2&amp;$A15,'EFL2'!$A:$D,MATCH("AWAY",'EFL2'!$A$1:$D$1,0),0),"")&amp;IFERROR(VLOOKUP(KR$2&amp;$A15,'EFL2'!$B:$C,MATCH("HOME",'EFL2'!$B$1:$C$1,0),0),"")&amp;IFERROR(VLOOKUP(KR$2&amp;$A15,'UCL2'!$C:$F,MATCH("AWAY",'UCL2'!$C$1:$F$1,0),0),"")&amp;IFERROR(VLOOKUP(KR$2&amp;$A15,'UCL2'!$D:$E,MATCH("HOME",'UCL2'!$D$1:$E$1,0),0),"")&amp;IFERROR(VLOOKUP(KR$2&amp;$A15,'EU2'!$C:$F,MATCH("AWAY",'EU2'!$C$1:$F$1,0),0),"")&amp;IFERROR(VLOOKUP(KR$2&amp;$A15,'EU2'!$D:$E,MATCH("HOME",'EU2'!$D$1:$E$1,0),0),"")&amp;IFERROR(VLOOKUP(KR$2&amp;$A15,'EUC2'!$C:$F,MATCH("AWAY",'EUC2'!$C$1:$F$1,0),0),"")&amp;IFERROR(VLOOKUP(KR$2&amp;$A15,'EUC2'!$D:$E,MATCH("HOME",'EUC2'!$D$1:$E$1,0),0),"")</f>
        <v/>
      </c>
      <c r="KS15" s="25" t="str">
        <f>IFERROR(VLOOKUP(KS$2&amp;$B15,'FPL FIX2'!$N$1:$Q$400,MATCH("HOME",'FPL FIX2'!$N$1:$Q$1,0),0),"")&amp;IFERROR(VLOOKUP(KS$2&amp;$B15,'FPL FIX2'!$O$1:$P$400,MATCH("AWAY",'FPL FIX2'!$O$1:$P$1,0),0),"")&amp;IFERROR(VLOOKUP(KS$2&amp;$A15,'FA2'!$A:$D,MATCH("AWAY",'FA2'!$A$1:$D$1,0),0),"")&amp;IFERROR(VLOOKUP(KS$2&amp;$A15,'FA2'!$B:$C,MATCH("HOME",'FA2'!$B$1:$C$1,0),0),"")&amp;IFERROR(VLOOKUP(KS$2&amp;$A15,'EFL2'!$A:$D,MATCH("AWAY",'EFL2'!$A$1:$D$1,0),0),"")&amp;IFERROR(VLOOKUP(KS$2&amp;$A15,'EFL2'!$B:$C,MATCH("HOME",'EFL2'!$B$1:$C$1,0),0),"")&amp;IFERROR(VLOOKUP(KS$2&amp;$A15,'UCL2'!$C:$F,MATCH("AWAY",'UCL2'!$C$1:$F$1,0),0),"")&amp;IFERROR(VLOOKUP(KS$2&amp;$A15,'UCL2'!$D:$E,MATCH("HOME",'UCL2'!$D$1:$E$1,0),0),"")&amp;IFERROR(VLOOKUP(KS$2&amp;$A15,'EU2'!$C:$F,MATCH("AWAY",'EU2'!$C$1:$F$1,0),0),"")&amp;IFERROR(VLOOKUP(KS$2&amp;$A15,'EU2'!$D:$E,MATCH("HOME",'EU2'!$D$1:$E$1,0),0),"")&amp;IFERROR(VLOOKUP(KS$2&amp;$A15,'EUC2'!$C:$F,MATCH("AWAY",'EUC2'!$C$1:$F$1,0),0),"")&amp;IFERROR(VLOOKUP(KS$2&amp;$A15,'EUC2'!$D:$E,MATCH("HOME",'EUC2'!$D$1:$E$1,0),0),"")</f>
        <v/>
      </c>
      <c r="KT15" s="25" t="str">
        <f>IFERROR(VLOOKUP(KT$2&amp;$B15,'FPL FIX2'!$N$1:$Q$400,MATCH("HOME",'FPL FIX2'!$N$1:$Q$1,0),0),"")&amp;IFERROR(VLOOKUP(KT$2&amp;$B15,'FPL FIX2'!$O$1:$P$400,MATCH("AWAY",'FPL FIX2'!$O$1:$P$1,0),0),"")&amp;IFERROR(VLOOKUP(KT$2&amp;$A15,'FA2'!$A:$D,MATCH("AWAY",'FA2'!$A$1:$D$1,0),0),"")&amp;IFERROR(VLOOKUP(KT$2&amp;$A15,'FA2'!$B:$C,MATCH("HOME",'FA2'!$B$1:$C$1,0),0),"")&amp;IFERROR(VLOOKUP(KT$2&amp;$A15,'EFL2'!$A:$D,MATCH("AWAY",'EFL2'!$A$1:$D$1,0),0),"")&amp;IFERROR(VLOOKUP(KT$2&amp;$A15,'EFL2'!$B:$C,MATCH("HOME",'EFL2'!$B$1:$C$1,0),0),"")&amp;IFERROR(VLOOKUP(KT$2&amp;$A15,'UCL2'!$C:$F,MATCH("AWAY",'UCL2'!$C$1:$F$1,0),0),"")&amp;IFERROR(VLOOKUP(KT$2&amp;$A15,'UCL2'!$D:$E,MATCH("HOME",'UCL2'!$D$1:$E$1,0),0),"")&amp;IFERROR(VLOOKUP(KT$2&amp;$A15,'EU2'!$C:$F,MATCH("AWAY",'EU2'!$C$1:$F$1,0),0),"")&amp;IFERROR(VLOOKUP(KT$2&amp;$A15,'EU2'!$D:$E,MATCH("HOME",'EU2'!$D$1:$E$1,0),0),"")&amp;IFERROR(VLOOKUP(KT$2&amp;$A15,'EUC2'!$C:$F,MATCH("AWAY",'EUC2'!$C$1:$F$1,0),0),"")&amp;IFERROR(VLOOKUP(KT$2&amp;$A15,'EUC2'!$D:$E,MATCH("HOME",'EUC2'!$D$1:$E$1,0),0),"")</f>
        <v/>
      </c>
      <c r="KU15" s="25" t="str">
        <f>IFERROR(VLOOKUP(KU$2&amp;$B15,'FPL FIX2'!$N$1:$Q$400,MATCH("HOME",'FPL FIX2'!$N$1:$Q$1,0),0),"")&amp;IFERROR(VLOOKUP(KU$2&amp;$B15,'FPL FIX2'!$O$1:$P$400,MATCH("AWAY",'FPL FIX2'!$O$1:$P$1,0),0),"")&amp;IFERROR(VLOOKUP(KU$2&amp;$A15,'FA2'!$A:$D,MATCH("AWAY",'FA2'!$A$1:$D$1,0),0),"")&amp;IFERROR(VLOOKUP(KU$2&amp;$A15,'FA2'!$B:$C,MATCH("HOME",'FA2'!$B$1:$C$1,0),0),"")&amp;IFERROR(VLOOKUP(KU$2&amp;$A15,'EFL2'!$A:$D,MATCH("AWAY",'EFL2'!$A$1:$D$1,0),0),"")&amp;IFERROR(VLOOKUP(KU$2&amp;$A15,'EFL2'!$B:$C,MATCH("HOME",'EFL2'!$B$1:$C$1,0),0),"")&amp;IFERROR(VLOOKUP(KU$2&amp;$A15,'UCL2'!$C:$F,MATCH("AWAY",'UCL2'!$C$1:$F$1,0),0),"")&amp;IFERROR(VLOOKUP(KU$2&amp;$A15,'UCL2'!$D:$E,MATCH("HOME",'UCL2'!$D$1:$E$1,0),0),"")&amp;IFERROR(VLOOKUP(KU$2&amp;$A15,'EU2'!$C:$F,MATCH("AWAY",'EU2'!$C$1:$F$1,0),0),"")&amp;IFERROR(VLOOKUP(KU$2&amp;$A15,'EU2'!$D:$E,MATCH("HOME",'EU2'!$D$1:$E$1,0),0),"")&amp;IFERROR(VLOOKUP(KU$2&amp;$A15,'EUC2'!$C:$F,MATCH("AWAY",'EUC2'!$C$1:$F$1,0),0),"")&amp;IFERROR(VLOOKUP(KU$2&amp;$A15,'EUC2'!$D:$E,MATCH("HOME",'EUC2'!$D$1:$E$1,0),0),"")</f>
        <v/>
      </c>
      <c r="KV15" s="25" t="str">
        <f>IFERROR(VLOOKUP(KV$2&amp;$B15,'FPL FIX2'!$N$1:$Q$400,MATCH("HOME",'FPL FIX2'!$N$1:$Q$1,0),0),"")&amp;IFERROR(VLOOKUP(KV$2&amp;$B15,'FPL FIX2'!$O$1:$P$400,MATCH("AWAY",'FPL FIX2'!$O$1:$P$1,0),0),"")&amp;IFERROR(VLOOKUP(KV$2&amp;$A15,'FA2'!$A:$D,MATCH("AWAY",'FA2'!$A$1:$D$1,0),0),"")&amp;IFERROR(VLOOKUP(KV$2&amp;$A15,'FA2'!$B:$C,MATCH("HOME",'FA2'!$B$1:$C$1,0),0),"")&amp;IFERROR(VLOOKUP(KV$2&amp;$A15,'EFL2'!$A:$D,MATCH("AWAY",'EFL2'!$A$1:$D$1,0),0),"")&amp;IFERROR(VLOOKUP(KV$2&amp;$A15,'EFL2'!$B:$C,MATCH("HOME",'EFL2'!$B$1:$C$1,0),0),"")&amp;IFERROR(VLOOKUP(KV$2&amp;$A15,'UCL2'!$C:$F,MATCH("AWAY",'UCL2'!$C$1:$F$1,0),0),"")&amp;IFERROR(VLOOKUP(KV$2&amp;$A15,'UCL2'!$D:$E,MATCH("HOME",'UCL2'!$D$1:$E$1,0),0),"")&amp;IFERROR(VLOOKUP(KV$2&amp;$A15,'EU2'!$C:$F,MATCH("AWAY",'EU2'!$C$1:$F$1,0),0),"")&amp;IFERROR(VLOOKUP(KV$2&amp;$A15,'EU2'!$D:$E,MATCH("HOME",'EU2'!$D$1:$E$1,0),0),"")&amp;IFERROR(VLOOKUP(KV$2&amp;$A15,'EUC2'!$C:$F,MATCH("AWAY",'EUC2'!$C$1:$F$1,0),0),"")&amp;IFERROR(VLOOKUP(KV$2&amp;$A15,'EUC2'!$D:$E,MATCH("HOME",'EUC2'!$D$1:$E$1,0),0),"")</f>
        <v/>
      </c>
      <c r="KW15" s="25" t="str">
        <f>IFERROR(VLOOKUP(KW$2&amp;$B15,'FPL FIX2'!$N$1:$Q$400,MATCH("HOME",'FPL FIX2'!$N$1:$Q$1,0),0),"")&amp;IFERROR(VLOOKUP(KW$2&amp;$B15,'FPL FIX2'!$O$1:$P$400,MATCH("AWAY",'FPL FIX2'!$O$1:$P$1,0),0),"")&amp;IFERROR(VLOOKUP(KW$2&amp;$A15,'FA2'!$A:$D,MATCH("AWAY",'FA2'!$A$1:$D$1,0),0),"")&amp;IFERROR(VLOOKUP(KW$2&amp;$A15,'FA2'!$B:$C,MATCH("HOME",'FA2'!$B$1:$C$1,0),0),"")&amp;IFERROR(VLOOKUP(KW$2&amp;$A15,'EFL2'!$A:$D,MATCH("AWAY",'EFL2'!$A$1:$D$1,0),0),"")&amp;IFERROR(VLOOKUP(KW$2&amp;$A15,'EFL2'!$B:$C,MATCH("HOME",'EFL2'!$B$1:$C$1,0),0),"")&amp;IFERROR(VLOOKUP(KW$2&amp;$A15,'UCL2'!$C:$F,MATCH("AWAY",'UCL2'!$C$1:$F$1,0),0),"")&amp;IFERROR(VLOOKUP(KW$2&amp;$A15,'UCL2'!$D:$E,MATCH("HOME",'UCL2'!$D$1:$E$1,0),0),"")&amp;IFERROR(VLOOKUP(KW$2&amp;$A15,'EU2'!$C:$F,MATCH("AWAY",'EU2'!$C$1:$F$1,0),0),"")&amp;IFERROR(VLOOKUP(KW$2&amp;$A15,'EU2'!$D:$E,MATCH("HOME",'EU2'!$D$1:$E$1,0),0),"")&amp;IFERROR(VLOOKUP(KW$2&amp;$A15,'EUC2'!$C:$F,MATCH("AWAY",'EUC2'!$C$1:$F$1,0),0),"")&amp;IFERROR(VLOOKUP(KW$2&amp;$A15,'EUC2'!$D:$E,MATCH("HOME",'EUC2'!$D$1:$E$1,0),0),"")</f>
        <v/>
      </c>
      <c r="KX15" s="25" t="str">
        <f>IFERROR(VLOOKUP(KX$2&amp;$B15,'FPL FIX2'!$N$1:$Q$400,MATCH("HOME",'FPL FIX2'!$N$1:$Q$1,0),0),"")&amp;IFERROR(VLOOKUP(KX$2&amp;$B15,'FPL FIX2'!$O$1:$P$400,MATCH("AWAY",'FPL FIX2'!$O$1:$P$1,0),0),"")&amp;IFERROR(VLOOKUP(KX$2&amp;$A15,'FA2'!$A:$D,MATCH("AWAY",'FA2'!$A$1:$D$1,0),0),"")&amp;IFERROR(VLOOKUP(KX$2&amp;$A15,'FA2'!$B:$C,MATCH("HOME",'FA2'!$B$1:$C$1,0),0),"")&amp;IFERROR(VLOOKUP(KX$2&amp;$A15,'EFL2'!$A:$D,MATCH("AWAY",'EFL2'!$A$1:$D$1,0),0),"")&amp;IFERROR(VLOOKUP(KX$2&amp;$A15,'EFL2'!$B:$C,MATCH("HOME",'EFL2'!$B$1:$C$1,0),0),"")&amp;IFERROR(VLOOKUP(KX$2&amp;$A15,'UCL2'!$C:$F,MATCH("AWAY",'UCL2'!$C$1:$F$1,0),0),"")&amp;IFERROR(VLOOKUP(KX$2&amp;$A15,'UCL2'!$D:$E,MATCH("HOME",'UCL2'!$D$1:$E$1,0),0),"")&amp;IFERROR(VLOOKUP(KX$2&amp;$A15,'EU2'!$C:$F,MATCH("AWAY",'EU2'!$C$1:$F$1,0),0),"")&amp;IFERROR(VLOOKUP(KX$2&amp;$A15,'EU2'!$D:$E,MATCH("HOME",'EU2'!$D$1:$E$1,0),0),"")&amp;IFERROR(VLOOKUP(KX$2&amp;$A15,'EUC2'!$C:$F,MATCH("AWAY",'EUC2'!$C$1:$F$1,0),0),"")&amp;IFERROR(VLOOKUP(KX$2&amp;$A15,'EUC2'!$D:$E,MATCH("HOME",'EUC2'!$D$1:$E$1,0),0),"")</f>
        <v/>
      </c>
      <c r="KY15" s="25" t="str">
        <f>IFERROR(VLOOKUP(KY$2&amp;$B15,'FPL FIX2'!$N$1:$Q$400,MATCH("HOME",'FPL FIX2'!$N$1:$Q$1,0),0),"")&amp;IFERROR(VLOOKUP(KY$2&amp;$B15,'FPL FIX2'!$O$1:$P$400,MATCH("AWAY",'FPL FIX2'!$O$1:$P$1,0),0),"")&amp;IFERROR(VLOOKUP(KY$2&amp;$A15,'FA2'!$A:$D,MATCH("AWAY",'FA2'!$A$1:$D$1,0),0),"")&amp;IFERROR(VLOOKUP(KY$2&amp;$A15,'FA2'!$B:$C,MATCH("HOME",'FA2'!$B$1:$C$1,0),0),"")&amp;IFERROR(VLOOKUP(KY$2&amp;$A15,'EFL2'!$A:$D,MATCH("AWAY",'EFL2'!$A$1:$D$1,0),0),"")&amp;IFERROR(VLOOKUP(KY$2&amp;$A15,'EFL2'!$B:$C,MATCH("HOME",'EFL2'!$B$1:$C$1,0),0),"")&amp;IFERROR(VLOOKUP(KY$2&amp;$A15,'UCL2'!$C:$F,MATCH("AWAY",'UCL2'!$C$1:$F$1,0),0),"")&amp;IFERROR(VLOOKUP(KY$2&amp;$A15,'UCL2'!$D:$E,MATCH("HOME",'UCL2'!$D$1:$E$1,0),0),"")&amp;IFERROR(VLOOKUP(KY$2&amp;$A15,'EU2'!$C:$F,MATCH("AWAY",'EU2'!$C$1:$F$1,0),0),"")&amp;IFERROR(VLOOKUP(KY$2&amp;$A15,'EU2'!$D:$E,MATCH("HOME",'EU2'!$D$1:$E$1,0),0),"")&amp;IFERROR(VLOOKUP(KY$2&amp;$A15,'EUC2'!$C:$F,MATCH("AWAY",'EUC2'!$C$1:$F$1,0),0),"")&amp;IFERROR(VLOOKUP(KY$2&amp;$A15,'EUC2'!$D:$E,MATCH("HOME",'EUC2'!$D$1:$E$1,0),0),"")</f>
        <v/>
      </c>
      <c r="KZ15" s="25" t="str">
        <f>IFERROR(VLOOKUP(KZ$2&amp;$B15,'FPL FIX2'!$N$1:$Q$400,MATCH("HOME",'FPL FIX2'!$N$1:$Q$1,0),0),"")&amp;IFERROR(VLOOKUP(KZ$2&amp;$B15,'FPL FIX2'!$O$1:$P$400,MATCH("AWAY",'FPL FIX2'!$O$1:$P$1,0),0),"")&amp;IFERROR(VLOOKUP(KZ$2&amp;$A15,'FA2'!$A:$D,MATCH("AWAY",'FA2'!$A$1:$D$1,0),0),"")&amp;IFERROR(VLOOKUP(KZ$2&amp;$A15,'FA2'!$B:$C,MATCH("HOME",'FA2'!$B$1:$C$1,0),0),"")&amp;IFERROR(VLOOKUP(KZ$2&amp;$A15,'EFL2'!$A:$D,MATCH("AWAY",'EFL2'!$A$1:$D$1,0),0),"")&amp;IFERROR(VLOOKUP(KZ$2&amp;$A15,'EFL2'!$B:$C,MATCH("HOME",'EFL2'!$B$1:$C$1,0),0),"")&amp;IFERROR(VLOOKUP(KZ$2&amp;$A15,'UCL2'!$C:$F,MATCH("AWAY",'UCL2'!$C$1:$F$1,0),0),"")&amp;IFERROR(VLOOKUP(KZ$2&amp;$A15,'UCL2'!$D:$E,MATCH("HOME",'UCL2'!$D$1:$E$1,0),0),"")&amp;IFERROR(VLOOKUP(KZ$2&amp;$A15,'EU2'!$C:$F,MATCH("AWAY",'EU2'!$C$1:$F$1,0),0),"")&amp;IFERROR(VLOOKUP(KZ$2&amp;$A15,'EU2'!$D:$E,MATCH("HOME",'EU2'!$D$1:$E$1,0),0),"")&amp;IFERROR(VLOOKUP(KZ$2&amp;$A15,'EUC2'!$C:$F,MATCH("AWAY",'EUC2'!$C$1:$F$1,0),0),"")&amp;IFERROR(VLOOKUP(KZ$2&amp;$A15,'EUC2'!$D:$E,MATCH("HOME",'EUC2'!$D$1:$E$1,0),0),"")</f>
        <v/>
      </c>
      <c r="LA15" s="25" t="str">
        <f>IFERROR(VLOOKUP(LA$2&amp;$B15,'FPL FIX2'!$N$1:$Q$400,MATCH("HOME",'FPL FIX2'!$N$1:$Q$1,0),0),"")&amp;IFERROR(VLOOKUP(LA$2&amp;$B15,'FPL FIX2'!$O$1:$P$400,MATCH("AWAY",'FPL FIX2'!$O$1:$P$1,0),0),"")&amp;IFERROR(VLOOKUP(LA$2&amp;$A15,'FA2'!$A:$D,MATCH("AWAY",'FA2'!$A$1:$D$1,0),0),"")&amp;IFERROR(VLOOKUP(LA$2&amp;$A15,'FA2'!$B:$C,MATCH("HOME",'FA2'!$B$1:$C$1,0),0),"")&amp;IFERROR(VLOOKUP(LA$2&amp;$A15,'EFL2'!$A:$D,MATCH("AWAY",'EFL2'!$A$1:$D$1,0),0),"")&amp;IFERROR(VLOOKUP(LA$2&amp;$A15,'EFL2'!$B:$C,MATCH("HOME",'EFL2'!$B$1:$C$1,0),0),"")&amp;IFERROR(VLOOKUP(LA$2&amp;$A15,'UCL2'!$C:$F,MATCH("AWAY",'UCL2'!$C$1:$F$1,0),0),"")&amp;IFERROR(VLOOKUP(LA$2&amp;$A15,'UCL2'!$D:$E,MATCH("HOME",'UCL2'!$D$1:$E$1,0),0),"")&amp;IFERROR(VLOOKUP(LA$2&amp;$A15,'EU2'!$C:$F,MATCH("AWAY",'EU2'!$C$1:$F$1,0),0),"")&amp;IFERROR(VLOOKUP(LA$2&amp;$A15,'EU2'!$D:$E,MATCH("HOME",'EU2'!$D$1:$E$1,0),0),"")&amp;IFERROR(VLOOKUP(LA$2&amp;$A15,'EUC2'!$C:$F,MATCH("AWAY",'EUC2'!$C$1:$F$1,0),0),"")&amp;IFERROR(VLOOKUP(LA$2&amp;$A15,'EUC2'!$D:$E,MATCH("HOME",'EUC2'!$D$1:$E$1,0),0),"")</f>
        <v/>
      </c>
      <c r="LB15" s="25" t="str">
        <f>IFERROR(VLOOKUP(LB$2&amp;$B15,'FPL FIX2'!$N$1:$Q$400,MATCH("HOME",'FPL FIX2'!$N$1:$Q$1,0),0),"")&amp;IFERROR(VLOOKUP(LB$2&amp;$B15,'FPL FIX2'!$O$1:$P$400,MATCH("AWAY",'FPL FIX2'!$O$1:$P$1,0),0),"")&amp;IFERROR(VLOOKUP(LB$2&amp;$A15,'FA2'!$A:$D,MATCH("AWAY",'FA2'!$A$1:$D$1,0),0),"")&amp;IFERROR(VLOOKUP(LB$2&amp;$A15,'FA2'!$B:$C,MATCH("HOME",'FA2'!$B$1:$C$1,0),0),"")&amp;IFERROR(VLOOKUP(LB$2&amp;$A15,'EFL2'!$A:$D,MATCH("AWAY",'EFL2'!$A$1:$D$1,0),0),"")&amp;IFERROR(VLOOKUP(LB$2&amp;$A15,'EFL2'!$B:$C,MATCH("HOME",'EFL2'!$B$1:$C$1,0),0),"")&amp;IFERROR(VLOOKUP(LB$2&amp;$A15,'UCL2'!$C:$F,MATCH("AWAY",'UCL2'!$C$1:$F$1,0),0),"")&amp;IFERROR(VLOOKUP(LB$2&amp;$A15,'UCL2'!$D:$E,MATCH("HOME",'UCL2'!$D$1:$E$1,0),0),"")&amp;IFERROR(VLOOKUP(LB$2&amp;$A15,'EU2'!$C:$F,MATCH("AWAY",'EU2'!$C$1:$F$1,0),0),"")&amp;IFERROR(VLOOKUP(LB$2&amp;$A15,'EU2'!$D:$E,MATCH("HOME",'EU2'!$D$1:$E$1,0),0),"")&amp;IFERROR(VLOOKUP(LB$2&amp;$A15,'EUC2'!$C:$F,MATCH("AWAY",'EUC2'!$C$1:$F$1,0),0),"")&amp;IFERROR(VLOOKUP(LB$2&amp;$A15,'EUC2'!$D:$E,MATCH("HOME",'EUC2'!$D$1:$E$1,0),0),"")</f>
        <v/>
      </c>
      <c r="LC15" s="25" t="str">
        <f>IFERROR(VLOOKUP(LC$2&amp;$B15,'FPL FIX2'!$N$1:$Q$400,MATCH("HOME",'FPL FIX2'!$N$1:$Q$1,0),0),"")&amp;IFERROR(VLOOKUP(LC$2&amp;$B15,'FPL FIX2'!$O$1:$P$400,MATCH("AWAY",'FPL FIX2'!$O$1:$P$1,0),0),"")&amp;IFERROR(VLOOKUP(LC$2&amp;$A15,'FA2'!$A:$D,MATCH("AWAY",'FA2'!$A$1:$D$1,0),0),"")&amp;IFERROR(VLOOKUP(LC$2&amp;$A15,'FA2'!$B:$C,MATCH("HOME",'FA2'!$B$1:$C$1,0),0),"")&amp;IFERROR(VLOOKUP(LC$2&amp;$A15,'EFL2'!$A:$D,MATCH("AWAY",'EFL2'!$A$1:$D$1,0),0),"")&amp;IFERROR(VLOOKUP(LC$2&amp;$A15,'EFL2'!$B:$C,MATCH("HOME",'EFL2'!$B$1:$C$1,0),0),"")&amp;IFERROR(VLOOKUP(LC$2&amp;$A15,'UCL2'!$C:$F,MATCH("AWAY",'UCL2'!$C$1:$F$1,0),0),"")&amp;IFERROR(VLOOKUP(LC$2&amp;$A15,'UCL2'!$D:$E,MATCH("HOME",'UCL2'!$D$1:$E$1,0),0),"")&amp;IFERROR(VLOOKUP(LC$2&amp;$A15,'EU2'!$C:$F,MATCH("AWAY",'EU2'!$C$1:$F$1,0),0),"")&amp;IFERROR(VLOOKUP(LC$2&amp;$A15,'EU2'!$D:$E,MATCH("HOME",'EU2'!$D$1:$E$1,0),0),"")&amp;IFERROR(VLOOKUP(LC$2&amp;$A15,'EUC2'!$C:$F,MATCH("AWAY",'EUC2'!$C$1:$F$1,0),0),"")&amp;IFERROR(VLOOKUP(LC$2&amp;$A15,'EUC2'!$D:$E,MATCH("HOME",'EUC2'!$D$1:$E$1,0),0),"")</f>
        <v/>
      </c>
      <c r="LD15" s="25" t="str">
        <f>IFERROR(VLOOKUP(LD$2&amp;$B15,'FPL FIX2'!$N$1:$Q$400,MATCH("HOME",'FPL FIX2'!$N$1:$Q$1,0),0),"")&amp;IFERROR(VLOOKUP(LD$2&amp;$B15,'FPL FIX2'!$O$1:$P$400,MATCH("AWAY",'FPL FIX2'!$O$1:$P$1,0),0),"")&amp;IFERROR(VLOOKUP(LD$2&amp;$A15,'FA2'!$A:$D,MATCH("AWAY",'FA2'!$A$1:$D$1,0),0),"")&amp;IFERROR(VLOOKUP(LD$2&amp;$A15,'FA2'!$B:$C,MATCH("HOME",'FA2'!$B$1:$C$1,0),0),"")&amp;IFERROR(VLOOKUP(LD$2&amp;$A15,'EFL2'!$A:$D,MATCH("AWAY",'EFL2'!$A$1:$D$1,0),0),"")&amp;IFERROR(VLOOKUP(LD$2&amp;$A15,'EFL2'!$B:$C,MATCH("HOME",'EFL2'!$B$1:$C$1,0),0),"")&amp;IFERROR(VLOOKUP(LD$2&amp;$A15,'UCL2'!$C:$F,MATCH("AWAY",'UCL2'!$C$1:$F$1,0),0),"")&amp;IFERROR(VLOOKUP(LD$2&amp;$A15,'UCL2'!$D:$E,MATCH("HOME",'UCL2'!$D$1:$E$1,0),0),"")&amp;IFERROR(VLOOKUP(LD$2&amp;$A15,'EU2'!$C:$F,MATCH("AWAY",'EU2'!$C$1:$F$1,0),0),"")&amp;IFERROR(VLOOKUP(LD$2&amp;$A15,'EU2'!$D:$E,MATCH("HOME",'EU2'!$D$1:$E$1,0),0),"")&amp;IFERROR(VLOOKUP(LD$2&amp;$A15,'EUC2'!$C:$F,MATCH("AWAY",'EUC2'!$C$1:$F$1,0),0),"")&amp;IFERROR(VLOOKUP(LD$2&amp;$A15,'EUC2'!$D:$E,MATCH("HOME",'EUC2'!$D$1:$E$1,0),0),"")</f>
        <v/>
      </c>
      <c r="LE15" s="25" t="str">
        <f>IFERROR(VLOOKUP(LE$2&amp;$B15,'FPL FIX2'!$N$1:$Q$400,MATCH("HOME",'FPL FIX2'!$N$1:$Q$1,0),0),"")&amp;IFERROR(VLOOKUP(LE$2&amp;$B15,'FPL FIX2'!$O$1:$P$400,MATCH("AWAY",'FPL FIX2'!$O$1:$P$1,0),0),"")&amp;IFERROR(VLOOKUP(LE$2&amp;$A15,'FA2'!$A:$D,MATCH("AWAY",'FA2'!$A$1:$D$1,0),0),"")&amp;IFERROR(VLOOKUP(LE$2&amp;$A15,'FA2'!$B:$C,MATCH("HOME",'FA2'!$B$1:$C$1,0),0),"")&amp;IFERROR(VLOOKUP(LE$2&amp;$A15,'EFL2'!$A:$D,MATCH("AWAY",'EFL2'!$A$1:$D$1,0),0),"")&amp;IFERROR(VLOOKUP(LE$2&amp;$A15,'EFL2'!$B:$C,MATCH("HOME",'EFL2'!$B$1:$C$1,0),0),"")&amp;IFERROR(VLOOKUP(LE$2&amp;$A15,'UCL2'!$C:$F,MATCH("AWAY",'UCL2'!$C$1:$F$1,0),0),"")&amp;IFERROR(VLOOKUP(LE$2&amp;$A15,'UCL2'!$D:$E,MATCH("HOME",'UCL2'!$D$1:$E$1,0),0),"")&amp;IFERROR(VLOOKUP(LE$2&amp;$A15,'EU2'!$C:$F,MATCH("AWAY",'EU2'!$C$1:$F$1,0),0),"")&amp;IFERROR(VLOOKUP(LE$2&amp;$A15,'EU2'!$D:$E,MATCH("HOME",'EU2'!$D$1:$E$1,0),0),"")&amp;IFERROR(VLOOKUP(LE$2&amp;$A15,'EUC2'!$C:$F,MATCH("AWAY",'EUC2'!$C$1:$F$1,0),0),"")&amp;IFERROR(VLOOKUP(LE$2&amp;$A15,'EUC2'!$D:$E,MATCH("HOME",'EUC2'!$D$1:$E$1,0),0),"")</f>
        <v/>
      </c>
      <c r="LF15" s="25" t="str">
        <f>IFERROR(VLOOKUP(LF$2&amp;$B15,'FPL FIX2'!$N$1:$Q$400,MATCH("HOME",'FPL FIX2'!$N$1:$Q$1,0),0),"")&amp;IFERROR(VLOOKUP(LF$2&amp;$B15,'FPL FIX2'!$O$1:$P$400,MATCH("AWAY",'FPL FIX2'!$O$1:$P$1,0),0),"")&amp;IFERROR(VLOOKUP(LF$2&amp;$A15,'FA2'!$A:$D,MATCH("AWAY",'FA2'!$A$1:$D$1,0),0),"")&amp;IFERROR(VLOOKUP(LF$2&amp;$A15,'FA2'!$B:$C,MATCH("HOME",'FA2'!$B$1:$C$1,0),0),"")&amp;IFERROR(VLOOKUP(LF$2&amp;$A15,'EFL2'!$A:$D,MATCH("AWAY",'EFL2'!$A$1:$D$1,0),0),"")&amp;IFERROR(VLOOKUP(LF$2&amp;$A15,'EFL2'!$B:$C,MATCH("HOME",'EFL2'!$B$1:$C$1,0),0),"")&amp;IFERROR(VLOOKUP(LF$2&amp;$A15,'UCL2'!$C:$F,MATCH("AWAY",'UCL2'!$C$1:$F$1,0),0),"")&amp;IFERROR(VLOOKUP(LF$2&amp;$A15,'UCL2'!$D:$E,MATCH("HOME",'UCL2'!$D$1:$E$1,0),0),"")&amp;IFERROR(VLOOKUP(LF$2&amp;$A15,'EU2'!$C:$F,MATCH("AWAY",'EU2'!$C$1:$F$1,0),0),"")&amp;IFERROR(VLOOKUP(LF$2&amp;$A15,'EU2'!$D:$E,MATCH("HOME",'EU2'!$D$1:$E$1,0),0),"")&amp;IFERROR(VLOOKUP(LF$2&amp;$A15,'EUC2'!$C:$F,MATCH("AWAY",'EUC2'!$C$1:$F$1,0),0),"")&amp;IFERROR(VLOOKUP(LF$2&amp;$A15,'EUC2'!$D:$E,MATCH("HOME",'EUC2'!$D$1:$E$1,0),0),"")</f>
        <v/>
      </c>
      <c r="LG15" s="25" t="str">
        <f>IFERROR(VLOOKUP(LG$2&amp;$B15,'FPL FIX2'!$N$1:$Q$400,MATCH("HOME",'FPL FIX2'!$N$1:$Q$1,0),0),"")&amp;IFERROR(VLOOKUP(LG$2&amp;$B15,'FPL FIX2'!$O$1:$P$400,MATCH("AWAY",'FPL FIX2'!$O$1:$P$1,0),0),"")&amp;IFERROR(VLOOKUP(LG$2&amp;$A15,'FA2'!$A:$D,MATCH("AWAY",'FA2'!$A$1:$D$1,0),0),"")&amp;IFERROR(VLOOKUP(LG$2&amp;$A15,'FA2'!$B:$C,MATCH("HOME",'FA2'!$B$1:$C$1,0),0),"")&amp;IFERROR(VLOOKUP(LG$2&amp;$A15,'EFL2'!$A:$D,MATCH("AWAY",'EFL2'!$A$1:$D$1,0),0),"")&amp;IFERROR(VLOOKUP(LG$2&amp;$A15,'EFL2'!$B:$C,MATCH("HOME",'EFL2'!$B$1:$C$1,0),0),"")&amp;IFERROR(VLOOKUP(LG$2&amp;$A15,'UCL2'!$C:$F,MATCH("AWAY",'UCL2'!$C$1:$F$1,0),0),"")&amp;IFERROR(VLOOKUP(LG$2&amp;$A15,'UCL2'!$D:$E,MATCH("HOME",'UCL2'!$D$1:$E$1,0),0),"")&amp;IFERROR(VLOOKUP(LG$2&amp;$A15,'EU2'!$C:$F,MATCH("AWAY",'EU2'!$C$1:$F$1,0),0),"")&amp;IFERROR(VLOOKUP(LG$2&amp;$A15,'EU2'!$D:$E,MATCH("HOME",'EU2'!$D$1:$E$1,0),0),"")&amp;IFERROR(VLOOKUP(LG$2&amp;$A15,'EUC2'!$C:$F,MATCH("AWAY",'EUC2'!$C$1:$F$1,0),0),"")&amp;IFERROR(VLOOKUP(LG$2&amp;$A15,'EUC2'!$D:$E,MATCH("HOME",'EUC2'!$D$1:$E$1,0),0),"")</f>
        <v/>
      </c>
      <c r="LH15" s="25" t="str">
        <f>IFERROR(VLOOKUP(LH$2&amp;$B15,'FPL FIX2'!$N$1:$Q$400,MATCH("HOME",'FPL FIX2'!$N$1:$Q$1,0),0),"")&amp;IFERROR(VLOOKUP(LH$2&amp;$B15,'FPL FIX2'!$O$1:$P$400,MATCH("AWAY",'FPL FIX2'!$O$1:$P$1,0),0),"")&amp;IFERROR(VLOOKUP(LH$2&amp;$A15,'FA2'!$A:$D,MATCH("AWAY",'FA2'!$A$1:$D$1,0),0),"")&amp;IFERROR(VLOOKUP(LH$2&amp;$A15,'FA2'!$B:$C,MATCH("HOME",'FA2'!$B$1:$C$1,0),0),"")&amp;IFERROR(VLOOKUP(LH$2&amp;$A15,'EFL2'!$A:$D,MATCH("AWAY",'EFL2'!$A$1:$D$1,0),0),"")&amp;IFERROR(VLOOKUP(LH$2&amp;$A15,'EFL2'!$B:$C,MATCH("HOME",'EFL2'!$B$1:$C$1,0),0),"")&amp;IFERROR(VLOOKUP(LH$2&amp;$A15,'UCL2'!$C:$F,MATCH("AWAY",'UCL2'!$C$1:$F$1,0),0),"")&amp;IFERROR(VLOOKUP(LH$2&amp;$A15,'UCL2'!$D:$E,MATCH("HOME",'UCL2'!$D$1:$E$1,0),0),"")&amp;IFERROR(VLOOKUP(LH$2&amp;$A15,'EU2'!$C:$F,MATCH("AWAY",'EU2'!$C$1:$F$1,0),0),"")&amp;IFERROR(VLOOKUP(LH$2&amp;$A15,'EU2'!$D:$E,MATCH("HOME",'EU2'!$D$1:$E$1,0),0),"")&amp;IFERROR(VLOOKUP(LH$2&amp;$A15,'EUC2'!$C:$F,MATCH("AWAY",'EUC2'!$C$1:$F$1,0),0),"")&amp;IFERROR(VLOOKUP(LH$2&amp;$A15,'EUC2'!$D:$E,MATCH("HOME",'EUC2'!$D$1:$E$1,0),0),"")</f>
        <v/>
      </c>
      <c r="LI15" s="25" t="str">
        <f>IFERROR(VLOOKUP(LI$2&amp;$B15,'FPL FIX2'!$N$1:$Q$400,MATCH("HOME",'FPL FIX2'!$N$1:$Q$1,0),0),"")&amp;IFERROR(VLOOKUP(LI$2&amp;$B15,'FPL FIX2'!$O$1:$P$400,MATCH("AWAY",'FPL FIX2'!$O$1:$P$1,0),0),"")&amp;IFERROR(VLOOKUP(LI$2&amp;$A15,'FA2'!$A:$D,MATCH("AWAY",'FA2'!$A$1:$D$1,0),0),"")&amp;IFERROR(VLOOKUP(LI$2&amp;$A15,'FA2'!$B:$C,MATCH("HOME",'FA2'!$B$1:$C$1,0),0),"")&amp;IFERROR(VLOOKUP(LI$2&amp;$A15,'EFL2'!$A:$D,MATCH("AWAY",'EFL2'!$A$1:$D$1,0),0),"")&amp;IFERROR(VLOOKUP(LI$2&amp;$A15,'EFL2'!$B:$C,MATCH("HOME",'EFL2'!$B$1:$C$1,0),0),"")&amp;IFERROR(VLOOKUP(LI$2&amp;$A15,'UCL2'!$C:$F,MATCH("AWAY",'UCL2'!$C$1:$F$1,0),0),"")&amp;IFERROR(VLOOKUP(LI$2&amp;$A15,'UCL2'!$D:$E,MATCH("HOME",'UCL2'!$D$1:$E$1,0),0),"")&amp;IFERROR(VLOOKUP(LI$2&amp;$A15,'EU2'!$C:$F,MATCH("AWAY",'EU2'!$C$1:$F$1,0),0),"")&amp;IFERROR(VLOOKUP(LI$2&amp;$A15,'EU2'!$D:$E,MATCH("HOME",'EU2'!$D$1:$E$1,0),0),"")&amp;IFERROR(VLOOKUP(LI$2&amp;$A15,'EUC2'!$C:$F,MATCH("AWAY",'EUC2'!$C$1:$F$1,0),0),"")&amp;IFERROR(VLOOKUP(LI$2&amp;$A15,'EUC2'!$D:$E,MATCH("HOME",'EUC2'!$D$1:$E$1,0),0),"")</f>
        <v/>
      </c>
      <c r="LJ15" s="25" t="str">
        <f>IFERROR(VLOOKUP(LJ$2&amp;$B15,'FPL FIX2'!$N$1:$Q$400,MATCH("HOME",'FPL FIX2'!$N$1:$Q$1,0),0),"")&amp;IFERROR(VLOOKUP(LJ$2&amp;$B15,'FPL FIX2'!$O$1:$P$400,MATCH("AWAY",'FPL FIX2'!$O$1:$P$1,0),0),"")&amp;IFERROR(VLOOKUP(LJ$2&amp;$A15,'FA2'!$A:$D,MATCH("AWAY",'FA2'!$A$1:$D$1,0),0),"")&amp;IFERROR(VLOOKUP(LJ$2&amp;$A15,'FA2'!$B:$C,MATCH("HOME",'FA2'!$B$1:$C$1,0),0),"")&amp;IFERROR(VLOOKUP(LJ$2&amp;$A15,'EFL2'!$A:$D,MATCH("AWAY",'EFL2'!$A$1:$D$1,0),0),"")&amp;IFERROR(VLOOKUP(LJ$2&amp;$A15,'EFL2'!$B:$C,MATCH("HOME",'EFL2'!$B$1:$C$1,0),0),"")&amp;IFERROR(VLOOKUP(LJ$2&amp;$A15,'UCL2'!$C:$F,MATCH("AWAY",'UCL2'!$C$1:$F$1,0),0),"")&amp;IFERROR(VLOOKUP(LJ$2&amp;$A15,'UCL2'!$D:$E,MATCH("HOME",'UCL2'!$D$1:$E$1,0),0),"")&amp;IFERROR(VLOOKUP(LJ$2&amp;$A15,'EU2'!$C:$F,MATCH("AWAY",'EU2'!$C$1:$F$1,0),0),"")&amp;IFERROR(VLOOKUP(LJ$2&amp;$A15,'EU2'!$D:$E,MATCH("HOME",'EU2'!$D$1:$E$1,0),0),"")&amp;IFERROR(VLOOKUP(LJ$2&amp;$A15,'EUC2'!$C:$F,MATCH("AWAY",'EUC2'!$C$1:$F$1,0),0),"")&amp;IFERROR(VLOOKUP(LJ$2&amp;$A15,'EUC2'!$D:$E,MATCH("HOME",'EUC2'!$D$1:$E$1,0),0),"")</f>
        <v/>
      </c>
      <c r="LK15" s="25" t="str">
        <f>IFERROR(VLOOKUP(LK$2&amp;$B15,'FPL FIX2'!$N$1:$Q$400,MATCH("HOME",'FPL FIX2'!$N$1:$Q$1,0),0),"")&amp;IFERROR(VLOOKUP(LK$2&amp;$B15,'FPL FIX2'!$O$1:$P$400,MATCH("AWAY",'FPL FIX2'!$O$1:$P$1,0),0),"")&amp;IFERROR(VLOOKUP(LK$2&amp;$A15,'FA2'!$A:$D,MATCH("AWAY",'FA2'!$A$1:$D$1,0),0),"")&amp;IFERROR(VLOOKUP(LK$2&amp;$A15,'FA2'!$B:$C,MATCH("HOME",'FA2'!$B$1:$C$1,0),0),"")&amp;IFERROR(VLOOKUP(LK$2&amp;$A15,'EFL2'!$A:$D,MATCH("AWAY",'EFL2'!$A$1:$D$1,0),0),"")&amp;IFERROR(VLOOKUP(LK$2&amp;$A15,'EFL2'!$B:$C,MATCH("HOME",'EFL2'!$B$1:$C$1,0),0),"")&amp;IFERROR(VLOOKUP(LK$2&amp;$A15,'UCL2'!$C:$F,MATCH("AWAY",'UCL2'!$C$1:$F$1,0),0),"")&amp;IFERROR(VLOOKUP(LK$2&amp;$A15,'UCL2'!$D:$E,MATCH("HOME",'UCL2'!$D$1:$E$1,0),0),"")&amp;IFERROR(VLOOKUP(LK$2&amp;$A15,'EU2'!$C:$F,MATCH("AWAY",'EU2'!$C$1:$F$1,0),0),"")&amp;IFERROR(VLOOKUP(LK$2&amp;$A15,'EU2'!$D:$E,MATCH("HOME",'EU2'!$D$1:$E$1,0),0),"")&amp;IFERROR(VLOOKUP(LK$2&amp;$A15,'EUC2'!$C:$F,MATCH("AWAY",'EUC2'!$C$1:$F$1,0),0),"")&amp;IFERROR(VLOOKUP(LK$2&amp;$A15,'EUC2'!$D:$E,MATCH("HOME",'EUC2'!$D$1:$E$1,0),0),"")</f>
        <v/>
      </c>
      <c r="LL15" s="25" t="str">
        <f>IFERROR(VLOOKUP(LL$2&amp;$B15,'FPL FIX2'!$N$1:$Q$400,MATCH("HOME",'FPL FIX2'!$N$1:$Q$1,0),0),"")&amp;IFERROR(VLOOKUP(LL$2&amp;$B15,'FPL FIX2'!$O$1:$P$400,MATCH("AWAY",'FPL FIX2'!$O$1:$P$1,0),0),"")&amp;IFERROR(VLOOKUP(LL$2&amp;$A15,'FA2'!$A:$D,MATCH("AWAY",'FA2'!$A$1:$D$1,0),0),"")&amp;IFERROR(VLOOKUP(LL$2&amp;$A15,'FA2'!$B:$C,MATCH("HOME",'FA2'!$B$1:$C$1,0),0),"")&amp;IFERROR(VLOOKUP(LL$2&amp;$A15,'EFL2'!$A:$D,MATCH("AWAY",'EFL2'!$A$1:$D$1,0),0),"")&amp;IFERROR(VLOOKUP(LL$2&amp;$A15,'EFL2'!$B:$C,MATCH("HOME",'EFL2'!$B$1:$C$1,0),0),"")&amp;IFERROR(VLOOKUP(LL$2&amp;$A15,'UCL2'!$C:$F,MATCH("AWAY",'UCL2'!$C$1:$F$1,0),0),"")&amp;IFERROR(VLOOKUP(LL$2&amp;$A15,'UCL2'!$D:$E,MATCH("HOME",'UCL2'!$D$1:$E$1,0),0),"")&amp;IFERROR(VLOOKUP(LL$2&amp;$A15,'EU2'!$C:$F,MATCH("AWAY",'EU2'!$C$1:$F$1,0),0),"")&amp;IFERROR(VLOOKUP(LL$2&amp;$A15,'EU2'!$D:$E,MATCH("HOME",'EU2'!$D$1:$E$1,0),0),"")&amp;IFERROR(VLOOKUP(LL$2&amp;$A15,'EUC2'!$C:$F,MATCH("AWAY",'EUC2'!$C$1:$F$1,0),0),"")&amp;IFERROR(VLOOKUP(LL$2&amp;$A15,'EUC2'!$D:$E,MATCH("HOME",'EUC2'!$D$1:$E$1,0),0),"")</f>
        <v/>
      </c>
      <c r="LM15" s="25" t="str">
        <f>IFERROR(VLOOKUP(LM$2&amp;$B15,'FPL FIX2'!$N$1:$Q$400,MATCH("HOME",'FPL FIX2'!$N$1:$Q$1,0),0),"")&amp;IFERROR(VLOOKUP(LM$2&amp;$B15,'FPL FIX2'!$O$1:$P$400,MATCH("AWAY",'FPL FIX2'!$O$1:$P$1,0),0),"")&amp;IFERROR(VLOOKUP(LM$2&amp;$A15,'FA2'!$A:$D,MATCH("AWAY",'FA2'!$A$1:$D$1,0),0),"")&amp;IFERROR(VLOOKUP(LM$2&amp;$A15,'FA2'!$B:$C,MATCH("HOME",'FA2'!$B$1:$C$1,0),0),"")&amp;IFERROR(VLOOKUP(LM$2&amp;$A15,'EFL2'!$A:$D,MATCH("AWAY",'EFL2'!$A$1:$D$1,0),0),"")&amp;IFERROR(VLOOKUP(LM$2&amp;$A15,'EFL2'!$B:$C,MATCH("HOME",'EFL2'!$B$1:$C$1,0),0),"")&amp;IFERROR(VLOOKUP(LM$2&amp;$A15,'UCL2'!$C:$F,MATCH("AWAY",'UCL2'!$C$1:$F$1,0),0),"")&amp;IFERROR(VLOOKUP(LM$2&amp;$A15,'UCL2'!$D:$E,MATCH("HOME",'UCL2'!$D$1:$E$1,0),0),"")&amp;IFERROR(VLOOKUP(LM$2&amp;$A15,'EU2'!$C:$F,MATCH("AWAY",'EU2'!$C$1:$F$1,0),0),"")&amp;IFERROR(VLOOKUP(LM$2&amp;$A15,'EU2'!$D:$E,MATCH("HOME",'EU2'!$D$1:$E$1,0),0),"")&amp;IFERROR(VLOOKUP(LM$2&amp;$A15,'EUC2'!$C:$F,MATCH("AWAY",'EUC2'!$C$1:$F$1,0),0),"")&amp;IFERROR(VLOOKUP(LM$2&amp;$A15,'EUC2'!$D:$E,MATCH("HOME",'EUC2'!$D$1:$E$1,0),0),"")</f>
        <v/>
      </c>
      <c r="LN15" s="25" t="str">
        <f>IFERROR(VLOOKUP(LN$2&amp;$B15,'FPL FIX2'!$N$1:$Q$400,MATCH("HOME",'FPL FIX2'!$N$1:$Q$1,0),0),"")&amp;IFERROR(VLOOKUP(LN$2&amp;$B15,'FPL FIX2'!$O$1:$P$400,MATCH("AWAY",'FPL FIX2'!$O$1:$P$1,0),0),"")&amp;IFERROR(VLOOKUP(LN$2&amp;$A15,'FA2'!$A:$D,MATCH("AWAY",'FA2'!$A$1:$D$1,0),0),"")&amp;IFERROR(VLOOKUP(LN$2&amp;$A15,'FA2'!$B:$C,MATCH("HOME",'FA2'!$B$1:$C$1,0),0),"")&amp;IFERROR(VLOOKUP(LN$2&amp;$A15,'EFL2'!$A:$D,MATCH("AWAY",'EFL2'!$A$1:$D$1,0),0),"")&amp;IFERROR(VLOOKUP(LN$2&amp;$A15,'EFL2'!$B:$C,MATCH("HOME",'EFL2'!$B$1:$C$1,0),0),"")&amp;IFERROR(VLOOKUP(LN$2&amp;$A15,'UCL2'!$C:$F,MATCH("AWAY",'UCL2'!$C$1:$F$1,0),0),"")&amp;IFERROR(VLOOKUP(LN$2&amp;$A15,'UCL2'!$D:$E,MATCH("HOME",'UCL2'!$D$1:$E$1,0),0),"")&amp;IFERROR(VLOOKUP(LN$2&amp;$A15,'EU2'!$C:$F,MATCH("AWAY",'EU2'!$C$1:$F$1,0),0),"")&amp;IFERROR(VLOOKUP(LN$2&amp;$A15,'EU2'!$D:$E,MATCH("HOME",'EU2'!$D$1:$E$1,0),0),"")&amp;IFERROR(VLOOKUP(LN$2&amp;$A15,'EUC2'!$C:$F,MATCH("AWAY",'EUC2'!$C$1:$F$1,0),0),"")&amp;IFERROR(VLOOKUP(LN$2&amp;$A15,'EUC2'!$D:$E,MATCH("HOME",'EUC2'!$D$1:$E$1,0),0),"")</f>
        <v/>
      </c>
      <c r="LO15" s="25" t="str">
        <f>IFERROR(VLOOKUP(LO$2&amp;$B15,'FPL FIX2'!$N$1:$Q$400,MATCH("HOME",'FPL FIX2'!$N$1:$Q$1,0),0),"")&amp;IFERROR(VLOOKUP(LO$2&amp;$B15,'FPL FIX2'!$O$1:$P$400,MATCH("AWAY",'FPL FIX2'!$O$1:$P$1,0),0),"")&amp;IFERROR(VLOOKUP(LO$2&amp;$A15,'FA2'!$A:$D,MATCH("AWAY",'FA2'!$A$1:$D$1,0),0),"")&amp;IFERROR(VLOOKUP(LO$2&amp;$A15,'FA2'!$B:$C,MATCH("HOME",'FA2'!$B$1:$C$1,0),0),"")&amp;IFERROR(VLOOKUP(LO$2&amp;$A15,'EFL2'!$A:$D,MATCH("AWAY",'EFL2'!$A$1:$D$1,0),0),"")&amp;IFERROR(VLOOKUP(LO$2&amp;$A15,'EFL2'!$B:$C,MATCH("HOME",'EFL2'!$B$1:$C$1,0),0),"")&amp;IFERROR(VLOOKUP(LO$2&amp;$A15,'UCL2'!$C:$F,MATCH("AWAY",'UCL2'!$C$1:$F$1,0),0),"")&amp;IFERROR(VLOOKUP(LO$2&amp;$A15,'UCL2'!$D:$E,MATCH("HOME",'UCL2'!$D$1:$E$1,0),0),"")&amp;IFERROR(VLOOKUP(LO$2&amp;$A15,'EU2'!$C:$F,MATCH("AWAY",'EU2'!$C$1:$F$1,0),0),"")&amp;IFERROR(VLOOKUP(LO$2&amp;$A15,'EU2'!$D:$E,MATCH("HOME",'EU2'!$D$1:$E$1,0),0),"")&amp;IFERROR(VLOOKUP(LO$2&amp;$A15,'EUC2'!$C:$F,MATCH("AWAY",'EUC2'!$C$1:$F$1,0),0),"")&amp;IFERROR(VLOOKUP(LO$2&amp;$A15,'EUC2'!$D:$E,MATCH("HOME",'EUC2'!$D$1:$E$1,0),0),"")</f>
        <v/>
      </c>
      <c r="LP15" s="25" t="str">
        <f>IFERROR(VLOOKUP(LP$2&amp;$B15,'FPL FIX2'!$N$1:$Q$400,MATCH("HOME",'FPL FIX2'!$N$1:$Q$1,0),0),"")&amp;IFERROR(VLOOKUP(LP$2&amp;$B15,'FPL FIX2'!$O$1:$P$400,MATCH("AWAY",'FPL FIX2'!$O$1:$P$1,0),0),"")&amp;IFERROR(VLOOKUP(LP$2&amp;$A15,'FA2'!$A:$D,MATCH("AWAY",'FA2'!$A$1:$D$1,0),0),"")&amp;IFERROR(VLOOKUP(LP$2&amp;$A15,'FA2'!$B:$C,MATCH("HOME",'FA2'!$B$1:$C$1,0),0),"")&amp;IFERROR(VLOOKUP(LP$2&amp;$A15,'EFL2'!$A:$D,MATCH("AWAY",'EFL2'!$A$1:$D$1,0),0),"")&amp;IFERROR(VLOOKUP(LP$2&amp;$A15,'EFL2'!$B:$C,MATCH("HOME",'EFL2'!$B$1:$C$1,0),0),"")&amp;IFERROR(VLOOKUP(LP$2&amp;$A15,'UCL2'!$C:$F,MATCH("AWAY",'UCL2'!$C$1:$F$1,0),0),"")&amp;IFERROR(VLOOKUP(LP$2&amp;$A15,'UCL2'!$D:$E,MATCH("HOME",'UCL2'!$D$1:$E$1,0),0),"")&amp;IFERROR(VLOOKUP(LP$2&amp;$A15,'EU2'!$C:$F,MATCH("AWAY",'EU2'!$C$1:$F$1,0),0),"")&amp;IFERROR(VLOOKUP(LP$2&amp;$A15,'EU2'!$D:$E,MATCH("HOME",'EU2'!$D$1:$E$1,0),0),"")&amp;IFERROR(VLOOKUP(LP$2&amp;$A15,'EUC2'!$C:$F,MATCH("AWAY",'EUC2'!$C$1:$F$1,0),0),"")&amp;IFERROR(VLOOKUP(LP$2&amp;$A15,'EUC2'!$D:$E,MATCH("HOME",'EUC2'!$D$1:$E$1,0),0),"")</f>
        <v/>
      </c>
      <c r="LQ15" s="25" t="str">
        <f>IFERROR(VLOOKUP(LQ$2&amp;$B15,'FPL FIX2'!$N$1:$Q$400,MATCH("HOME",'FPL FIX2'!$N$1:$Q$1,0),0),"")&amp;IFERROR(VLOOKUP(LQ$2&amp;$B15,'FPL FIX2'!$O$1:$P$400,MATCH("AWAY",'FPL FIX2'!$O$1:$P$1,0),0),"")&amp;IFERROR(VLOOKUP(LQ$2&amp;$A15,'FA2'!$A:$D,MATCH("AWAY",'FA2'!$A$1:$D$1,0),0),"")&amp;IFERROR(VLOOKUP(LQ$2&amp;$A15,'FA2'!$B:$C,MATCH("HOME",'FA2'!$B$1:$C$1,0),0),"")&amp;IFERROR(VLOOKUP(LQ$2&amp;$A15,'EFL2'!$A:$D,MATCH("AWAY",'EFL2'!$A$1:$D$1,0),0),"")&amp;IFERROR(VLOOKUP(LQ$2&amp;$A15,'EFL2'!$B:$C,MATCH("HOME",'EFL2'!$B$1:$C$1,0),0),"")&amp;IFERROR(VLOOKUP(LQ$2&amp;$A15,'UCL2'!$C:$F,MATCH("AWAY",'UCL2'!$C$1:$F$1,0),0),"")&amp;IFERROR(VLOOKUP(LQ$2&amp;$A15,'UCL2'!$D:$E,MATCH("HOME",'UCL2'!$D$1:$E$1,0),0),"")&amp;IFERROR(VLOOKUP(LQ$2&amp;$A15,'EU2'!$C:$F,MATCH("AWAY",'EU2'!$C$1:$F$1,0),0),"")&amp;IFERROR(VLOOKUP(LQ$2&amp;$A15,'EU2'!$D:$E,MATCH("HOME",'EU2'!$D$1:$E$1,0),0),"")&amp;IFERROR(VLOOKUP(LQ$2&amp;$A15,'EUC2'!$C:$F,MATCH("AWAY",'EUC2'!$C$1:$F$1,0),0),"")&amp;IFERROR(VLOOKUP(LQ$2&amp;$A15,'EUC2'!$D:$E,MATCH("HOME",'EUC2'!$D$1:$E$1,0),0),"")</f>
        <v/>
      </c>
      <c r="LR15" s="25" t="str">
        <f>IFERROR(VLOOKUP(LR$2&amp;$B15,'FPL FIX2'!$N$1:$Q$400,MATCH("HOME",'FPL FIX2'!$N$1:$Q$1,0),0),"")&amp;IFERROR(VLOOKUP(LR$2&amp;$B15,'FPL FIX2'!$O$1:$P$400,MATCH("AWAY",'FPL FIX2'!$O$1:$P$1,0),0),"")&amp;IFERROR(VLOOKUP(LR$2&amp;$A15,'FA2'!$A:$D,MATCH("AWAY",'FA2'!$A$1:$D$1,0),0),"")&amp;IFERROR(VLOOKUP(LR$2&amp;$A15,'FA2'!$B:$C,MATCH("HOME",'FA2'!$B$1:$C$1,0),0),"")&amp;IFERROR(VLOOKUP(LR$2&amp;$A15,'EFL2'!$A:$D,MATCH("AWAY",'EFL2'!$A$1:$D$1,0),0),"")&amp;IFERROR(VLOOKUP(LR$2&amp;$A15,'EFL2'!$B:$C,MATCH("HOME",'EFL2'!$B$1:$C$1,0),0),"")&amp;IFERROR(VLOOKUP(LR$2&amp;$A15,'UCL2'!$C:$F,MATCH("AWAY",'UCL2'!$C$1:$F$1,0),0),"")&amp;IFERROR(VLOOKUP(LR$2&amp;$A15,'UCL2'!$D:$E,MATCH("HOME",'UCL2'!$D$1:$E$1,0),0),"")&amp;IFERROR(VLOOKUP(LR$2&amp;$A15,'EU2'!$C:$F,MATCH("AWAY",'EU2'!$C$1:$F$1,0),0),"")&amp;IFERROR(VLOOKUP(LR$2&amp;$A15,'EU2'!$D:$E,MATCH("HOME",'EU2'!$D$1:$E$1,0),0),"")&amp;IFERROR(VLOOKUP(LR$2&amp;$A15,'EUC2'!$C:$F,MATCH("AWAY",'EUC2'!$C$1:$F$1,0),0),"")&amp;IFERROR(VLOOKUP(LR$2&amp;$A15,'EUC2'!$D:$E,MATCH("HOME",'EUC2'!$D$1:$E$1,0),0),"")</f>
        <v/>
      </c>
      <c r="LS15" s="25" t="str">
        <f>IFERROR(VLOOKUP(LS$2&amp;$B15,'FPL FIX2'!$N$1:$Q$400,MATCH("HOME",'FPL FIX2'!$N$1:$Q$1,0),0),"")&amp;IFERROR(VLOOKUP(LS$2&amp;$B15,'FPL FIX2'!$O$1:$P$400,MATCH("AWAY",'FPL FIX2'!$O$1:$P$1,0),0),"")&amp;IFERROR(VLOOKUP(LS$2&amp;$A15,'FA2'!$A:$D,MATCH("AWAY",'FA2'!$A$1:$D$1,0),0),"")&amp;IFERROR(VLOOKUP(LS$2&amp;$A15,'FA2'!$B:$C,MATCH("HOME",'FA2'!$B$1:$C$1,0),0),"")&amp;IFERROR(VLOOKUP(LS$2&amp;$A15,'EFL2'!$A:$D,MATCH("AWAY",'EFL2'!$A$1:$D$1,0),0),"")&amp;IFERROR(VLOOKUP(LS$2&amp;$A15,'EFL2'!$B:$C,MATCH("HOME",'EFL2'!$B$1:$C$1,0),0),"")&amp;IFERROR(VLOOKUP(LS$2&amp;$A15,'UCL2'!$C:$F,MATCH("AWAY",'UCL2'!$C$1:$F$1,0),0),"")&amp;IFERROR(VLOOKUP(LS$2&amp;$A15,'UCL2'!$D:$E,MATCH("HOME",'UCL2'!$D$1:$E$1,0),0),"")&amp;IFERROR(VLOOKUP(LS$2&amp;$A15,'EU2'!$C:$F,MATCH("AWAY",'EU2'!$C$1:$F$1,0),0),"")&amp;IFERROR(VLOOKUP(LS$2&amp;$A15,'EU2'!$D:$E,MATCH("HOME",'EU2'!$D$1:$E$1,0),0),"")&amp;IFERROR(VLOOKUP(LS$2&amp;$A15,'EUC2'!$C:$F,MATCH("AWAY",'EUC2'!$C$1:$F$1,0),0),"")&amp;IFERROR(VLOOKUP(LS$2&amp;$A15,'EUC2'!$D:$E,MATCH("HOME",'EUC2'!$D$1:$E$1,0),0),"")</f>
        <v/>
      </c>
      <c r="LT15" s="25" t="str">
        <f>IFERROR(VLOOKUP(LT$2&amp;$B15,'FPL FIX2'!$N$1:$Q$400,MATCH("HOME",'FPL FIX2'!$N$1:$Q$1,0),0),"")&amp;IFERROR(VLOOKUP(LT$2&amp;$B15,'FPL FIX2'!$O$1:$P$400,MATCH("AWAY",'FPL FIX2'!$O$1:$P$1,0),0),"")&amp;IFERROR(VLOOKUP(LT$2&amp;$A15,'FA2'!$A:$D,MATCH("AWAY",'FA2'!$A$1:$D$1,0),0),"")&amp;IFERROR(VLOOKUP(LT$2&amp;$A15,'FA2'!$B:$C,MATCH("HOME",'FA2'!$B$1:$C$1,0),0),"")&amp;IFERROR(VLOOKUP(LT$2&amp;$A15,'EFL2'!$A:$D,MATCH("AWAY",'EFL2'!$A$1:$D$1,0),0),"")&amp;IFERROR(VLOOKUP(LT$2&amp;$A15,'EFL2'!$B:$C,MATCH("HOME",'EFL2'!$B$1:$C$1,0),0),"")&amp;IFERROR(VLOOKUP(LT$2&amp;$A15,'UCL2'!$C:$F,MATCH("AWAY",'UCL2'!$C$1:$F$1,0),0),"")&amp;IFERROR(VLOOKUP(LT$2&amp;$A15,'UCL2'!$D:$E,MATCH("HOME",'UCL2'!$D$1:$E$1,0),0),"")&amp;IFERROR(VLOOKUP(LT$2&amp;$A15,'EU2'!$C:$F,MATCH("AWAY",'EU2'!$C$1:$F$1,0),0),"")&amp;IFERROR(VLOOKUP(LT$2&amp;$A15,'EU2'!$D:$E,MATCH("HOME",'EU2'!$D$1:$E$1,0),0),"")&amp;IFERROR(VLOOKUP(LT$2&amp;$A15,'EUC2'!$C:$F,MATCH("AWAY",'EUC2'!$C$1:$F$1,0),0),"")&amp;IFERROR(VLOOKUP(LT$2&amp;$A15,'EUC2'!$D:$E,MATCH("HOME",'EUC2'!$D$1:$E$1,0),0),"")</f>
        <v/>
      </c>
      <c r="LU15" s="25" t="str">
        <f>IFERROR(VLOOKUP(LU$2&amp;$B15,'FPL FIX2'!$N$1:$Q$400,MATCH("HOME",'FPL FIX2'!$N$1:$Q$1,0),0),"")&amp;IFERROR(VLOOKUP(LU$2&amp;$B15,'FPL FIX2'!$O$1:$P$400,MATCH("AWAY",'FPL FIX2'!$O$1:$P$1,0),0),"")&amp;IFERROR(VLOOKUP(LU$2&amp;$A15,'FA2'!$A:$D,MATCH("AWAY",'FA2'!$A$1:$D$1,0),0),"")&amp;IFERROR(VLOOKUP(LU$2&amp;$A15,'FA2'!$B:$C,MATCH("HOME",'FA2'!$B$1:$C$1,0),0),"")&amp;IFERROR(VLOOKUP(LU$2&amp;$A15,'EFL2'!$A:$D,MATCH("AWAY",'EFL2'!$A$1:$D$1,0),0),"")&amp;IFERROR(VLOOKUP(LU$2&amp;$A15,'EFL2'!$B:$C,MATCH("HOME",'EFL2'!$B$1:$C$1,0),0),"")&amp;IFERROR(VLOOKUP(LU$2&amp;$A15,'UCL2'!$C:$F,MATCH("AWAY",'UCL2'!$C$1:$F$1,0),0),"")&amp;IFERROR(VLOOKUP(LU$2&amp;$A15,'UCL2'!$D:$E,MATCH("HOME",'UCL2'!$D$1:$E$1,0),0),"")&amp;IFERROR(VLOOKUP(LU$2&amp;$A15,'EU2'!$C:$F,MATCH("AWAY",'EU2'!$C$1:$F$1,0),0),"")&amp;IFERROR(VLOOKUP(LU$2&amp;$A15,'EU2'!$D:$E,MATCH("HOME",'EU2'!$D$1:$E$1,0),0),"")&amp;IFERROR(VLOOKUP(LU$2&amp;$A15,'EUC2'!$C:$F,MATCH("AWAY",'EUC2'!$C$1:$F$1,0),0),"")&amp;IFERROR(VLOOKUP(LU$2&amp;$A15,'EUC2'!$D:$E,MATCH("HOME",'EUC2'!$D$1:$E$1,0),0),"")</f>
        <v/>
      </c>
      <c r="LV15" s="25" t="str">
        <f>IFERROR(VLOOKUP(LV$2&amp;$B15,'FPL FIX2'!$N$1:$Q$400,MATCH("HOME",'FPL FIX2'!$N$1:$Q$1,0),0),"")&amp;IFERROR(VLOOKUP(LV$2&amp;$B15,'FPL FIX2'!$O$1:$P$400,MATCH("AWAY",'FPL FIX2'!$O$1:$P$1,0),0),"")&amp;IFERROR(VLOOKUP(LV$2&amp;$A15,'FA2'!$A:$D,MATCH("AWAY",'FA2'!$A$1:$D$1,0),0),"")&amp;IFERROR(VLOOKUP(LV$2&amp;$A15,'FA2'!$B:$C,MATCH("HOME",'FA2'!$B$1:$C$1,0),0),"")&amp;IFERROR(VLOOKUP(LV$2&amp;$A15,'EFL2'!$A:$D,MATCH("AWAY",'EFL2'!$A$1:$D$1,0),0),"")&amp;IFERROR(VLOOKUP(LV$2&amp;$A15,'EFL2'!$B:$C,MATCH("HOME",'EFL2'!$B$1:$C$1,0),0),"")&amp;IFERROR(VLOOKUP(LV$2&amp;$A15,'UCL2'!$C:$F,MATCH("AWAY",'UCL2'!$C$1:$F$1,0),0),"")&amp;IFERROR(VLOOKUP(LV$2&amp;$A15,'UCL2'!$D:$E,MATCH("HOME",'UCL2'!$D$1:$E$1,0),0),"")&amp;IFERROR(VLOOKUP(LV$2&amp;$A15,'EU2'!$C:$F,MATCH("AWAY",'EU2'!$C$1:$F$1,0),0),"")&amp;IFERROR(VLOOKUP(LV$2&amp;$A15,'EU2'!$D:$E,MATCH("HOME",'EU2'!$D$1:$E$1,0),0),"")&amp;IFERROR(VLOOKUP(LV$2&amp;$A15,'EUC2'!$C:$F,MATCH("AWAY",'EUC2'!$C$1:$F$1,0),0),"")&amp;IFERROR(VLOOKUP(LV$2&amp;$A15,'EUC2'!$D:$E,MATCH("HOME",'EUC2'!$D$1:$E$1,0),0),"")</f>
        <v/>
      </c>
      <c r="LW15" s="25" t="str">
        <f>IFERROR(VLOOKUP(LW$2&amp;$B15,'FPL FIX2'!$N$1:$Q$400,MATCH("HOME",'FPL FIX2'!$N$1:$Q$1,0),0),"")&amp;IFERROR(VLOOKUP(LW$2&amp;$B15,'FPL FIX2'!$O$1:$P$400,MATCH("AWAY",'FPL FIX2'!$O$1:$P$1,0),0),"")&amp;IFERROR(VLOOKUP(LW$2&amp;$A15,'FA2'!$A:$D,MATCH("AWAY",'FA2'!$A$1:$D$1,0),0),"")&amp;IFERROR(VLOOKUP(LW$2&amp;$A15,'FA2'!$B:$C,MATCH("HOME",'FA2'!$B$1:$C$1,0),0),"")&amp;IFERROR(VLOOKUP(LW$2&amp;$A15,'EFL2'!$A:$D,MATCH("AWAY",'EFL2'!$A$1:$D$1,0),0),"")&amp;IFERROR(VLOOKUP(LW$2&amp;$A15,'EFL2'!$B:$C,MATCH("HOME",'EFL2'!$B$1:$C$1,0),0),"")&amp;IFERROR(VLOOKUP(LW$2&amp;$A15,'UCL2'!$C:$F,MATCH("AWAY",'UCL2'!$C$1:$F$1,0),0),"")&amp;IFERROR(VLOOKUP(LW$2&amp;$A15,'UCL2'!$D:$E,MATCH("HOME",'UCL2'!$D$1:$E$1,0),0),"")&amp;IFERROR(VLOOKUP(LW$2&amp;$A15,'EU2'!$C:$F,MATCH("AWAY",'EU2'!$C$1:$F$1,0),0),"")&amp;IFERROR(VLOOKUP(LW$2&amp;$A15,'EU2'!$D:$E,MATCH("HOME",'EU2'!$D$1:$E$1,0),0),"")&amp;IFERROR(VLOOKUP(LW$2&amp;$A15,'EUC2'!$C:$F,MATCH("AWAY",'EUC2'!$C$1:$F$1,0),0),"")&amp;IFERROR(VLOOKUP(LW$2&amp;$A15,'EUC2'!$D:$E,MATCH("HOME",'EUC2'!$D$1:$E$1,0),0),"")</f>
        <v/>
      </c>
      <c r="LX15" s="25" t="str">
        <f>IFERROR(VLOOKUP(LX$2&amp;$B15,'FPL FIX2'!$N$1:$Q$400,MATCH("HOME",'FPL FIX2'!$N$1:$Q$1,0),0),"")&amp;IFERROR(VLOOKUP(LX$2&amp;$B15,'FPL FIX2'!$O$1:$P$400,MATCH("AWAY",'FPL FIX2'!$O$1:$P$1,0),0),"")&amp;IFERROR(VLOOKUP(LX$2&amp;$A15,'FA2'!$A:$D,MATCH("AWAY",'FA2'!$A$1:$D$1,0),0),"")&amp;IFERROR(VLOOKUP(LX$2&amp;$A15,'FA2'!$B:$C,MATCH("HOME",'FA2'!$B$1:$C$1,0),0),"")&amp;IFERROR(VLOOKUP(LX$2&amp;$A15,'EFL2'!$A:$D,MATCH("AWAY",'EFL2'!$A$1:$D$1,0),0),"")&amp;IFERROR(VLOOKUP(LX$2&amp;$A15,'EFL2'!$B:$C,MATCH("HOME",'EFL2'!$B$1:$C$1,0),0),"")&amp;IFERROR(VLOOKUP(LX$2&amp;$A15,'UCL2'!$C:$F,MATCH("AWAY",'UCL2'!$C$1:$F$1,0),0),"")&amp;IFERROR(VLOOKUP(LX$2&amp;$A15,'UCL2'!$D:$E,MATCH("HOME",'UCL2'!$D$1:$E$1,0),0),"")&amp;IFERROR(VLOOKUP(LX$2&amp;$A15,'EU2'!$C:$F,MATCH("AWAY",'EU2'!$C$1:$F$1,0),0),"")&amp;IFERROR(VLOOKUP(LX$2&amp;$A15,'EU2'!$D:$E,MATCH("HOME",'EU2'!$D$1:$E$1,0),0),"")&amp;IFERROR(VLOOKUP(LX$2&amp;$A15,'EUC2'!$C:$F,MATCH("AWAY",'EUC2'!$C$1:$F$1,0),0),"")&amp;IFERROR(VLOOKUP(LX$2&amp;$A15,'EUC2'!$D:$E,MATCH("HOME",'EUC2'!$D$1:$E$1,0),0),"")</f>
        <v/>
      </c>
      <c r="LY15" s="25" t="str">
        <f>IFERROR(VLOOKUP(LY$2&amp;$B15,'FPL FIX2'!$N$1:$Q$400,MATCH("HOME",'FPL FIX2'!$N$1:$Q$1,0),0),"")&amp;IFERROR(VLOOKUP(LY$2&amp;$B15,'FPL FIX2'!$O$1:$P$400,MATCH("AWAY",'FPL FIX2'!$O$1:$P$1,0),0),"")&amp;IFERROR(VLOOKUP(LY$2&amp;$A15,'FA2'!$A:$D,MATCH("AWAY",'FA2'!$A$1:$D$1,0),0),"")&amp;IFERROR(VLOOKUP(LY$2&amp;$A15,'FA2'!$B:$C,MATCH("HOME",'FA2'!$B$1:$C$1,0),0),"")&amp;IFERROR(VLOOKUP(LY$2&amp;$A15,'EFL2'!$A:$D,MATCH("AWAY",'EFL2'!$A$1:$D$1,0),0),"")&amp;IFERROR(VLOOKUP(LY$2&amp;$A15,'EFL2'!$B:$C,MATCH("HOME",'EFL2'!$B$1:$C$1,0),0),"")&amp;IFERROR(VLOOKUP(LY$2&amp;$A15,'UCL2'!$C:$F,MATCH("AWAY",'UCL2'!$C$1:$F$1,0),0),"")&amp;IFERROR(VLOOKUP(LY$2&amp;$A15,'UCL2'!$D:$E,MATCH("HOME",'UCL2'!$D$1:$E$1,0),0),"")&amp;IFERROR(VLOOKUP(LY$2&amp;$A15,'EU2'!$C:$F,MATCH("AWAY",'EU2'!$C$1:$F$1,0),0),"")&amp;IFERROR(VLOOKUP(LY$2&amp;$A15,'EU2'!$D:$E,MATCH("HOME",'EU2'!$D$1:$E$1,0),0),"")&amp;IFERROR(VLOOKUP(LY$2&amp;$A15,'EUC2'!$C:$F,MATCH("AWAY",'EUC2'!$C$1:$F$1,0),0),"")&amp;IFERROR(VLOOKUP(LY$2&amp;$A15,'EUC2'!$D:$E,MATCH("HOME",'EUC2'!$D$1:$E$1,0),0),"")</f>
        <v/>
      </c>
      <c r="LZ15" s="25" t="str">
        <f>IFERROR(VLOOKUP(LZ$2&amp;$B15,'FPL FIX2'!$N$1:$Q$400,MATCH("HOME",'FPL FIX2'!$N$1:$Q$1,0),0),"")&amp;IFERROR(VLOOKUP(LZ$2&amp;$B15,'FPL FIX2'!$O$1:$P$400,MATCH("AWAY",'FPL FIX2'!$O$1:$P$1,0),0),"")&amp;IFERROR(VLOOKUP(LZ$2&amp;$A15,'FA2'!$A:$D,MATCH("AWAY",'FA2'!$A$1:$D$1,0),0),"")&amp;IFERROR(VLOOKUP(LZ$2&amp;$A15,'FA2'!$B:$C,MATCH("HOME",'FA2'!$B$1:$C$1,0),0),"")&amp;IFERROR(VLOOKUP(LZ$2&amp;$A15,'EFL2'!$A:$D,MATCH("AWAY",'EFL2'!$A$1:$D$1,0),0),"")&amp;IFERROR(VLOOKUP(LZ$2&amp;$A15,'EFL2'!$B:$C,MATCH("HOME",'EFL2'!$B$1:$C$1,0),0),"")&amp;IFERROR(VLOOKUP(LZ$2&amp;$A15,'UCL2'!$C:$F,MATCH("AWAY",'UCL2'!$C$1:$F$1,0),0),"")&amp;IFERROR(VLOOKUP(LZ$2&amp;$A15,'UCL2'!$D:$E,MATCH("HOME",'UCL2'!$D$1:$E$1,0),0),"")&amp;IFERROR(VLOOKUP(LZ$2&amp;$A15,'EU2'!$C:$F,MATCH("AWAY",'EU2'!$C$1:$F$1,0),0),"")&amp;IFERROR(VLOOKUP(LZ$2&amp;$A15,'EU2'!$D:$E,MATCH("HOME",'EU2'!$D$1:$E$1,0),0),"")&amp;IFERROR(VLOOKUP(LZ$2&amp;$A15,'EUC2'!$C:$F,MATCH("AWAY",'EUC2'!$C$1:$F$1,0),0),"")&amp;IFERROR(VLOOKUP(LZ$2&amp;$A15,'EUC2'!$D:$E,MATCH("HOME",'EUC2'!$D$1:$E$1,0),0),"")</f>
        <v/>
      </c>
      <c r="MA15" s="25" t="str">
        <f>IFERROR(VLOOKUP(MA$2&amp;$B15,'FPL FIX2'!$N$1:$Q$400,MATCH("HOME",'FPL FIX2'!$N$1:$Q$1,0),0),"")&amp;IFERROR(VLOOKUP(MA$2&amp;$B15,'FPL FIX2'!$O$1:$P$400,MATCH("AWAY",'FPL FIX2'!$O$1:$P$1,0),0),"")&amp;IFERROR(VLOOKUP(MA$2&amp;$A15,'FA2'!$A:$D,MATCH("AWAY",'FA2'!$A$1:$D$1,0),0),"")&amp;IFERROR(VLOOKUP(MA$2&amp;$A15,'FA2'!$B:$C,MATCH("HOME",'FA2'!$B$1:$C$1,0),0),"")&amp;IFERROR(VLOOKUP(MA$2&amp;$A15,'EFL2'!$A:$D,MATCH("AWAY",'EFL2'!$A$1:$D$1,0),0),"")&amp;IFERROR(VLOOKUP(MA$2&amp;$A15,'EFL2'!$B:$C,MATCH("HOME",'EFL2'!$B$1:$C$1,0),0),"")&amp;IFERROR(VLOOKUP(MA$2&amp;$A15,'UCL2'!$C:$F,MATCH("AWAY",'UCL2'!$C$1:$F$1,0),0),"")&amp;IFERROR(VLOOKUP(MA$2&amp;$A15,'UCL2'!$D:$E,MATCH("HOME",'UCL2'!$D$1:$E$1,0),0),"")&amp;IFERROR(VLOOKUP(MA$2&amp;$A15,'EU2'!$C:$F,MATCH("AWAY",'EU2'!$C$1:$F$1,0),0),"")&amp;IFERROR(VLOOKUP(MA$2&amp;$A15,'EU2'!$D:$E,MATCH("HOME",'EU2'!$D$1:$E$1,0),0),"")&amp;IFERROR(VLOOKUP(MA$2&amp;$A15,'EUC2'!$C:$F,MATCH("AWAY",'EUC2'!$C$1:$F$1,0),0),"")&amp;IFERROR(VLOOKUP(MA$2&amp;$A15,'EUC2'!$D:$E,MATCH("HOME",'EUC2'!$D$1:$E$1,0),0),"")</f>
        <v/>
      </c>
      <c r="MB15" s="25" t="str">
        <f>IFERROR(VLOOKUP(MB$2&amp;$B15,'FPL FIX2'!$N$1:$Q$400,MATCH("HOME",'FPL FIX2'!$N$1:$Q$1,0),0),"")&amp;IFERROR(VLOOKUP(MB$2&amp;$B15,'FPL FIX2'!$O$1:$P$400,MATCH("AWAY",'FPL FIX2'!$O$1:$P$1,0),0),"")&amp;IFERROR(VLOOKUP(MB$2&amp;$A15,'FA2'!$A:$D,MATCH("AWAY",'FA2'!$A$1:$D$1,0),0),"")&amp;IFERROR(VLOOKUP(MB$2&amp;$A15,'FA2'!$B:$C,MATCH("HOME",'FA2'!$B$1:$C$1,0),0),"")&amp;IFERROR(VLOOKUP(MB$2&amp;$A15,'EFL2'!$A:$D,MATCH("AWAY",'EFL2'!$A$1:$D$1,0),0),"")&amp;IFERROR(VLOOKUP(MB$2&amp;$A15,'EFL2'!$B:$C,MATCH("HOME",'EFL2'!$B$1:$C$1,0),0),"")&amp;IFERROR(VLOOKUP(MB$2&amp;$A15,'UCL2'!$C:$F,MATCH("AWAY",'UCL2'!$C$1:$F$1,0),0),"")&amp;IFERROR(VLOOKUP(MB$2&amp;$A15,'UCL2'!$D:$E,MATCH("HOME",'UCL2'!$D$1:$E$1,0),0),"")&amp;IFERROR(VLOOKUP(MB$2&amp;$A15,'EU2'!$C:$F,MATCH("AWAY",'EU2'!$C$1:$F$1,0),0),"")&amp;IFERROR(VLOOKUP(MB$2&amp;$A15,'EU2'!$D:$E,MATCH("HOME",'EU2'!$D$1:$E$1,0),0),"")&amp;IFERROR(VLOOKUP(MB$2&amp;$A15,'EUC2'!$C:$F,MATCH("AWAY",'EUC2'!$C$1:$F$1,0),0),"")&amp;IFERROR(VLOOKUP(MB$2&amp;$A15,'EUC2'!$D:$E,MATCH("HOME",'EUC2'!$D$1:$E$1,0),0),"")</f>
        <v/>
      </c>
      <c r="MC15" s="25" t="str">
        <f>IFERROR(VLOOKUP(MC$2&amp;$B15,'FPL FIX2'!$N$1:$Q$400,MATCH("HOME",'FPL FIX2'!$N$1:$Q$1,0),0),"")&amp;IFERROR(VLOOKUP(MC$2&amp;$B15,'FPL FIX2'!$O$1:$P$400,MATCH("AWAY",'FPL FIX2'!$O$1:$P$1,0),0),"")&amp;IFERROR(VLOOKUP(MC$2&amp;$A15,'FA2'!$A:$D,MATCH("AWAY",'FA2'!$A$1:$D$1,0),0),"")&amp;IFERROR(VLOOKUP(MC$2&amp;$A15,'FA2'!$B:$C,MATCH("HOME",'FA2'!$B$1:$C$1,0),0),"")&amp;IFERROR(VLOOKUP(MC$2&amp;$A15,'EFL2'!$A:$D,MATCH("AWAY",'EFL2'!$A$1:$D$1,0),0),"")&amp;IFERROR(VLOOKUP(MC$2&amp;$A15,'EFL2'!$B:$C,MATCH("HOME",'EFL2'!$B$1:$C$1,0),0),"")&amp;IFERROR(VLOOKUP(MC$2&amp;$A15,'UCL2'!$C:$F,MATCH("AWAY",'UCL2'!$C$1:$F$1,0),0),"")&amp;IFERROR(VLOOKUP(MC$2&amp;$A15,'UCL2'!$D:$E,MATCH("HOME",'UCL2'!$D$1:$E$1,0),0),"")&amp;IFERROR(VLOOKUP(MC$2&amp;$A15,'EU2'!$C:$F,MATCH("AWAY",'EU2'!$C$1:$F$1,0),0),"")&amp;IFERROR(VLOOKUP(MC$2&amp;$A15,'EU2'!$D:$E,MATCH("HOME",'EU2'!$D$1:$E$1,0),0),"")&amp;IFERROR(VLOOKUP(MC$2&amp;$A15,'EUC2'!$C:$F,MATCH("AWAY",'EUC2'!$C$1:$F$1,0),0),"")&amp;IFERROR(VLOOKUP(MC$2&amp;$A15,'EUC2'!$D:$E,MATCH("HOME",'EUC2'!$D$1:$E$1,0),0),"")</f>
        <v/>
      </c>
      <c r="MD15" s="25" t="str">
        <f>IFERROR(VLOOKUP(MD$2&amp;$B15,'FPL FIX2'!$N$1:$Q$400,MATCH("HOME",'FPL FIX2'!$N$1:$Q$1,0),0),"")&amp;IFERROR(VLOOKUP(MD$2&amp;$B15,'FPL FIX2'!$O$1:$P$400,MATCH("AWAY",'FPL FIX2'!$O$1:$P$1,0),0),"")&amp;IFERROR(VLOOKUP(MD$2&amp;$A15,'FA2'!$A:$D,MATCH("AWAY",'FA2'!$A$1:$D$1,0),0),"")&amp;IFERROR(VLOOKUP(MD$2&amp;$A15,'FA2'!$B:$C,MATCH("HOME",'FA2'!$B$1:$C$1,0),0),"")&amp;IFERROR(VLOOKUP(MD$2&amp;$A15,'EFL2'!$A:$D,MATCH("AWAY",'EFL2'!$A$1:$D$1,0),0),"")&amp;IFERROR(VLOOKUP(MD$2&amp;$A15,'EFL2'!$B:$C,MATCH("HOME",'EFL2'!$B$1:$C$1,0),0),"")&amp;IFERROR(VLOOKUP(MD$2&amp;$A15,'UCL2'!$C:$F,MATCH("AWAY",'UCL2'!$C$1:$F$1,0),0),"")&amp;IFERROR(VLOOKUP(MD$2&amp;$A15,'UCL2'!$D:$E,MATCH("HOME",'UCL2'!$D$1:$E$1,0),0),"")&amp;IFERROR(VLOOKUP(MD$2&amp;$A15,'EU2'!$C:$F,MATCH("AWAY",'EU2'!$C$1:$F$1,0),0),"")&amp;IFERROR(VLOOKUP(MD$2&amp;$A15,'EU2'!$D:$E,MATCH("HOME",'EU2'!$D$1:$E$1,0),0),"")&amp;IFERROR(VLOOKUP(MD$2&amp;$A15,'EUC2'!$C:$F,MATCH("AWAY",'EUC2'!$C$1:$F$1,0),0),"")&amp;IFERROR(VLOOKUP(MD$2&amp;$A15,'EUC2'!$D:$E,MATCH("HOME",'EUC2'!$D$1:$E$1,0),0),"")</f>
        <v/>
      </c>
      <c r="ME15" s="25" t="str">
        <f>IFERROR(VLOOKUP(ME$2&amp;$B15,'FPL FIX2'!$N$1:$Q$400,MATCH("HOME",'FPL FIX2'!$N$1:$Q$1,0),0),"")&amp;IFERROR(VLOOKUP(ME$2&amp;$B15,'FPL FIX2'!$O$1:$P$400,MATCH("AWAY",'FPL FIX2'!$O$1:$P$1,0),0),"")&amp;IFERROR(VLOOKUP(ME$2&amp;$A15,'FA2'!$A:$D,MATCH("AWAY",'FA2'!$A$1:$D$1,0),0),"")&amp;IFERROR(VLOOKUP(ME$2&amp;$A15,'FA2'!$B:$C,MATCH("HOME",'FA2'!$B$1:$C$1,0),0),"")&amp;IFERROR(VLOOKUP(ME$2&amp;$A15,'EFL2'!$A:$D,MATCH("AWAY",'EFL2'!$A$1:$D$1,0),0),"")&amp;IFERROR(VLOOKUP(ME$2&amp;$A15,'EFL2'!$B:$C,MATCH("HOME",'EFL2'!$B$1:$C$1,0),0),"")&amp;IFERROR(VLOOKUP(ME$2&amp;$A15,'UCL2'!$C:$F,MATCH("AWAY",'UCL2'!$C$1:$F$1,0),0),"")&amp;IFERROR(VLOOKUP(ME$2&amp;$A15,'UCL2'!$D:$E,MATCH("HOME",'UCL2'!$D$1:$E$1,0),0),"")&amp;IFERROR(VLOOKUP(ME$2&amp;$A15,'EU2'!$C:$F,MATCH("AWAY",'EU2'!$C$1:$F$1,0),0),"")&amp;IFERROR(VLOOKUP(ME$2&amp;$A15,'EU2'!$D:$E,MATCH("HOME",'EU2'!$D$1:$E$1,0),0),"")&amp;IFERROR(VLOOKUP(ME$2&amp;$A15,'EUC2'!$C:$F,MATCH("AWAY",'EUC2'!$C$1:$F$1,0),0),"")&amp;IFERROR(VLOOKUP(ME$2&amp;$A15,'EUC2'!$D:$E,MATCH("HOME",'EUC2'!$D$1:$E$1,0),0),"")</f>
        <v/>
      </c>
      <c r="MF15" s="25" t="str">
        <f>IFERROR(VLOOKUP(MF$2&amp;$B15,'FPL FIX2'!$N$1:$Q$400,MATCH("HOME",'FPL FIX2'!$N$1:$Q$1,0),0),"")&amp;IFERROR(VLOOKUP(MF$2&amp;$B15,'FPL FIX2'!$O$1:$P$400,MATCH("AWAY",'FPL FIX2'!$O$1:$P$1,0),0),"")&amp;IFERROR(VLOOKUP(MF$2&amp;$A15,'FA2'!$A:$D,MATCH("AWAY",'FA2'!$A$1:$D$1,0),0),"")&amp;IFERROR(VLOOKUP(MF$2&amp;$A15,'FA2'!$B:$C,MATCH("HOME",'FA2'!$B$1:$C$1,0),0),"")&amp;IFERROR(VLOOKUP(MF$2&amp;$A15,'EFL2'!$A:$D,MATCH("AWAY",'EFL2'!$A$1:$D$1,0),0),"")&amp;IFERROR(VLOOKUP(MF$2&amp;$A15,'EFL2'!$B:$C,MATCH("HOME",'EFL2'!$B$1:$C$1,0),0),"")&amp;IFERROR(VLOOKUP(MF$2&amp;$A15,'UCL2'!$C:$F,MATCH("AWAY",'UCL2'!$C$1:$F$1,0),0),"")&amp;IFERROR(VLOOKUP(MF$2&amp;$A15,'UCL2'!$D:$E,MATCH("HOME",'UCL2'!$D$1:$E$1,0),0),"")&amp;IFERROR(VLOOKUP(MF$2&amp;$A15,'EU2'!$C:$F,MATCH("AWAY",'EU2'!$C$1:$F$1,0),0),"")&amp;IFERROR(VLOOKUP(MF$2&amp;$A15,'EU2'!$D:$E,MATCH("HOME",'EU2'!$D$1:$E$1,0),0),"")&amp;IFERROR(VLOOKUP(MF$2&amp;$A15,'EUC2'!$C:$F,MATCH("AWAY",'EUC2'!$C$1:$F$1,0),0),"")&amp;IFERROR(VLOOKUP(MF$2&amp;$A15,'EUC2'!$D:$E,MATCH("HOME",'EUC2'!$D$1:$E$1,0),0),"")</f>
        <v/>
      </c>
      <c r="MG15" s="25" t="str">
        <f>IFERROR(VLOOKUP(MG$2&amp;$B15,'FPL FIX2'!$N$1:$Q$400,MATCH("HOME",'FPL FIX2'!$N$1:$Q$1,0),0),"")&amp;IFERROR(VLOOKUP(MG$2&amp;$B15,'FPL FIX2'!$O$1:$P$400,MATCH("AWAY",'FPL FIX2'!$O$1:$P$1,0),0),"")&amp;IFERROR(VLOOKUP(MG$2&amp;$A15,'FA2'!$A:$D,MATCH("AWAY",'FA2'!$A$1:$D$1,0),0),"")&amp;IFERROR(VLOOKUP(MG$2&amp;$A15,'FA2'!$B:$C,MATCH("HOME",'FA2'!$B$1:$C$1,0),0),"")&amp;IFERROR(VLOOKUP(MG$2&amp;$A15,'EFL2'!$A:$D,MATCH("AWAY",'EFL2'!$A$1:$D$1,0),0),"")&amp;IFERROR(VLOOKUP(MG$2&amp;$A15,'EFL2'!$B:$C,MATCH("HOME",'EFL2'!$B$1:$C$1,0),0),"")&amp;IFERROR(VLOOKUP(MG$2&amp;$A15,'UCL2'!$C:$F,MATCH("AWAY",'UCL2'!$C$1:$F$1,0),0),"")&amp;IFERROR(VLOOKUP(MG$2&amp;$A15,'UCL2'!$D:$E,MATCH("HOME",'UCL2'!$D$1:$E$1,0),0),"")&amp;IFERROR(VLOOKUP(MG$2&amp;$A15,'EU2'!$C:$F,MATCH("AWAY",'EU2'!$C$1:$F$1,0),0),"")&amp;IFERROR(VLOOKUP(MG$2&amp;$A15,'EU2'!$D:$E,MATCH("HOME",'EU2'!$D$1:$E$1,0),0),"")&amp;IFERROR(VLOOKUP(MG$2&amp;$A15,'EUC2'!$C:$F,MATCH("AWAY",'EUC2'!$C$1:$F$1,0),0),"")&amp;IFERROR(VLOOKUP(MG$2&amp;$A15,'EUC2'!$D:$E,MATCH("HOME",'EUC2'!$D$1:$E$1,0),0),"")</f>
        <v/>
      </c>
      <c r="MH15" s="25" t="str">
        <f>IFERROR(VLOOKUP(MH$2&amp;$B15,'FPL FIX2'!$N$1:$Q$400,MATCH("HOME",'FPL FIX2'!$N$1:$Q$1,0),0),"")&amp;IFERROR(VLOOKUP(MH$2&amp;$B15,'FPL FIX2'!$O$1:$P$400,MATCH("AWAY",'FPL FIX2'!$O$1:$P$1,0),0),"")&amp;IFERROR(VLOOKUP(MH$2&amp;$A15,'FA2'!$A:$D,MATCH("AWAY",'FA2'!$A$1:$D$1,0),0),"")&amp;IFERROR(VLOOKUP(MH$2&amp;$A15,'FA2'!$B:$C,MATCH("HOME",'FA2'!$B$1:$C$1,0),0),"")&amp;IFERROR(VLOOKUP(MH$2&amp;$A15,'EFL2'!$A:$D,MATCH("AWAY",'EFL2'!$A$1:$D$1,0),0),"")&amp;IFERROR(VLOOKUP(MH$2&amp;$A15,'EFL2'!$B:$C,MATCH("HOME",'EFL2'!$B$1:$C$1,0),0),"")&amp;IFERROR(VLOOKUP(MH$2&amp;$A15,'UCL2'!$C:$F,MATCH("AWAY",'UCL2'!$C$1:$F$1,0),0),"")&amp;IFERROR(VLOOKUP(MH$2&amp;$A15,'UCL2'!$D:$E,MATCH("HOME",'UCL2'!$D$1:$E$1,0),0),"")&amp;IFERROR(VLOOKUP(MH$2&amp;$A15,'EU2'!$C:$F,MATCH("AWAY",'EU2'!$C$1:$F$1,0),0),"")&amp;IFERROR(VLOOKUP(MH$2&amp;$A15,'EU2'!$D:$E,MATCH("HOME",'EU2'!$D$1:$E$1,0),0),"")&amp;IFERROR(VLOOKUP(MH$2&amp;$A15,'EUC2'!$C:$F,MATCH("AWAY",'EUC2'!$C$1:$F$1,0),0),"")&amp;IFERROR(VLOOKUP(MH$2&amp;$A15,'EUC2'!$D:$E,MATCH("HOME",'EUC2'!$D$1:$E$1,0),0),"")</f>
        <v/>
      </c>
      <c r="MI15" s="25" t="str">
        <f>IFERROR(VLOOKUP(MI$2&amp;$B15,'FPL FIX2'!$N$1:$Q$400,MATCH("HOME",'FPL FIX2'!$N$1:$Q$1,0),0),"")&amp;IFERROR(VLOOKUP(MI$2&amp;$B15,'FPL FIX2'!$O$1:$P$400,MATCH("AWAY",'FPL FIX2'!$O$1:$P$1,0),0),"")&amp;IFERROR(VLOOKUP(MI$2&amp;$A15,'FA2'!$A:$D,MATCH("AWAY",'FA2'!$A$1:$D$1,0),0),"")&amp;IFERROR(VLOOKUP(MI$2&amp;$A15,'FA2'!$B:$C,MATCH("HOME",'FA2'!$B$1:$C$1,0),0),"")&amp;IFERROR(VLOOKUP(MI$2&amp;$A15,'EFL2'!$A:$D,MATCH("AWAY",'EFL2'!$A$1:$D$1,0),0),"")&amp;IFERROR(VLOOKUP(MI$2&amp;$A15,'EFL2'!$B:$C,MATCH("HOME",'EFL2'!$B$1:$C$1,0),0),"")&amp;IFERROR(VLOOKUP(MI$2&amp;$A15,'UCL2'!$C:$F,MATCH("AWAY",'UCL2'!$C$1:$F$1,0),0),"")&amp;IFERROR(VLOOKUP(MI$2&amp;$A15,'UCL2'!$D:$E,MATCH("HOME",'UCL2'!$D$1:$E$1,0),0),"")&amp;IFERROR(VLOOKUP(MI$2&amp;$A15,'EU2'!$C:$F,MATCH("AWAY",'EU2'!$C$1:$F$1,0),0),"")&amp;IFERROR(VLOOKUP(MI$2&amp;$A15,'EU2'!$D:$E,MATCH("HOME",'EU2'!$D$1:$E$1,0),0),"")&amp;IFERROR(VLOOKUP(MI$2&amp;$A15,'EUC2'!$C:$F,MATCH("AWAY",'EUC2'!$C$1:$F$1,0),0),"")&amp;IFERROR(VLOOKUP(MI$2&amp;$A15,'EUC2'!$D:$E,MATCH("HOME",'EUC2'!$D$1:$E$1,0),0),"")</f>
        <v/>
      </c>
      <c r="MJ15" s="25" t="str">
        <f>IFERROR(VLOOKUP(MJ$2&amp;$B15,'FPL FIX2'!$N$1:$Q$400,MATCH("HOME",'FPL FIX2'!$N$1:$Q$1,0),0),"")&amp;IFERROR(VLOOKUP(MJ$2&amp;$B15,'FPL FIX2'!$O$1:$P$400,MATCH("AWAY",'FPL FIX2'!$O$1:$P$1,0),0),"")&amp;IFERROR(VLOOKUP(MJ$2&amp;$A15,'FA2'!$A:$D,MATCH("AWAY",'FA2'!$A$1:$D$1,0),0),"")&amp;IFERROR(VLOOKUP(MJ$2&amp;$A15,'FA2'!$B:$C,MATCH("HOME",'FA2'!$B$1:$C$1,0),0),"")&amp;IFERROR(VLOOKUP(MJ$2&amp;$A15,'EFL2'!$A:$D,MATCH("AWAY",'EFL2'!$A$1:$D$1,0),0),"")&amp;IFERROR(VLOOKUP(MJ$2&amp;$A15,'EFL2'!$B:$C,MATCH("HOME",'EFL2'!$B$1:$C$1,0),0),"")&amp;IFERROR(VLOOKUP(MJ$2&amp;$A15,'UCL2'!$C:$F,MATCH("AWAY",'UCL2'!$C$1:$F$1,0),0),"")&amp;IFERROR(VLOOKUP(MJ$2&amp;$A15,'UCL2'!$D:$E,MATCH("HOME",'UCL2'!$D$1:$E$1,0),0),"")&amp;IFERROR(VLOOKUP(MJ$2&amp;$A15,'EU2'!$C:$F,MATCH("AWAY",'EU2'!$C$1:$F$1,0),0),"")&amp;IFERROR(VLOOKUP(MJ$2&amp;$A15,'EU2'!$D:$E,MATCH("HOME",'EU2'!$D$1:$E$1,0),0),"")&amp;IFERROR(VLOOKUP(MJ$2&amp;$A15,'EUC2'!$C:$F,MATCH("AWAY",'EUC2'!$C$1:$F$1,0),0),"")&amp;IFERROR(VLOOKUP(MJ$2&amp;$A15,'EUC2'!$D:$E,MATCH("HOME",'EUC2'!$D$1:$E$1,0),0),"")</f>
        <v/>
      </c>
      <c r="MK15" s="25" t="str">
        <f>IFERROR(VLOOKUP(MK$2&amp;$B15,'FPL FIX2'!$N$1:$Q$400,MATCH("HOME",'FPL FIX2'!$N$1:$Q$1,0),0),"")&amp;IFERROR(VLOOKUP(MK$2&amp;$B15,'FPL FIX2'!$O$1:$P$400,MATCH("AWAY",'FPL FIX2'!$O$1:$P$1,0),0),"")&amp;IFERROR(VLOOKUP(MK$2&amp;$A15,'FA2'!$A:$D,MATCH("AWAY",'FA2'!$A$1:$D$1,0),0),"")&amp;IFERROR(VLOOKUP(MK$2&amp;$A15,'FA2'!$B:$C,MATCH("HOME",'FA2'!$B$1:$C$1,0),0),"")&amp;IFERROR(VLOOKUP(MK$2&amp;$A15,'EFL2'!$A:$D,MATCH("AWAY",'EFL2'!$A$1:$D$1,0),0),"")&amp;IFERROR(VLOOKUP(MK$2&amp;$A15,'EFL2'!$B:$C,MATCH("HOME",'EFL2'!$B$1:$C$1,0),0),"")&amp;IFERROR(VLOOKUP(MK$2&amp;$A15,'UCL2'!$C:$F,MATCH("AWAY",'UCL2'!$C$1:$F$1,0),0),"")&amp;IFERROR(VLOOKUP(MK$2&amp;$A15,'UCL2'!$D:$E,MATCH("HOME",'UCL2'!$D$1:$E$1,0),0),"")&amp;IFERROR(VLOOKUP(MK$2&amp;$A15,'EU2'!$C:$F,MATCH("AWAY",'EU2'!$C$1:$F$1,0),0),"")&amp;IFERROR(VLOOKUP(MK$2&amp;$A15,'EU2'!$D:$E,MATCH("HOME",'EU2'!$D$1:$E$1,0),0),"")&amp;IFERROR(VLOOKUP(MK$2&amp;$A15,'EUC2'!$C:$F,MATCH("AWAY",'EUC2'!$C$1:$F$1,0),0),"")&amp;IFERROR(VLOOKUP(MK$2&amp;$A15,'EUC2'!$D:$E,MATCH("HOME",'EUC2'!$D$1:$E$1,0),0),"")</f>
        <v/>
      </c>
      <c r="ML15" s="25" t="str">
        <f>IFERROR(VLOOKUP(ML$2&amp;$B15,'FPL FIX2'!$N$1:$Q$400,MATCH("HOME",'FPL FIX2'!$N$1:$Q$1,0),0),"")&amp;IFERROR(VLOOKUP(ML$2&amp;$B15,'FPL FIX2'!$O$1:$P$400,MATCH("AWAY",'FPL FIX2'!$O$1:$P$1,0),0),"")&amp;IFERROR(VLOOKUP(ML$2&amp;$A15,'FA2'!$A:$D,MATCH("AWAY",'FA2'!$A$1:$D$1,0),0),"")&amp;IFERROR(VLOOKUP(ML$2&amp;$A15,'FA2'!$B:$C,MATCH("HOME",'FA2'!$B$1:$C$1,0),0),"")&amp;IFERROR(VLOOKUP(ML$2&amp;$A15,'EFL2'!$A:$D,MATCH("AWAY",'EFL2'!$A$1:$D$1,0),0),"")&amp;IFERROR(VLOOKUP(ML$2&amp;$A15,'EFL2'!$B:$C,MATCH("HOME",'EFL2'!$B$1:$C$1,0),0),"")&amp;IFERROR(VLOOKUP(ML$2&amp;$A15,'UCL2'!$C:$F,MATCH("AWAY",'UCL2'!$C$1:$F$1,0),0),"")&amp;IFERROR(VLOOKUP(ML$2&amp;$A15,'UCL2'!$D:$E,MATCH("HOME",'UCL2'!$D$1:$E$1,0),0),"")&amp;IFERROR(VLOOKUP(ML$2&amp;$A15,'EU2'!$C:$F,MATCH("AWAY",'EU2'!$C$1:$F$1,0),0),"")&amp;IFERROR(VLOOKUP(ML$2&amp;$A15,'EU2'!$D:$E,MATCH("HOME",'EU2'!$D$1:$E$1,0),0),"")&amp;IFERROR(VLOOKUP(ML$2&amp;$A15,'EUC2'!$C:$F,MATCH("AWAY",'EUC2'!$C$1:$F$1,0),0),"")&amp;IFERROR(VLOOKUP(ML$2&amp;$A15,'EUC2'!$D:$E,MATCH("HOME",'EUC2'!$D$1:$E$1,0),0),"")</f>
        <v/>
      </c>
      <c r="MM15" s="25" t="str">
        <f>IFERROR(VLOOKUP(MM$2&amp;$B15,'FPL FIX2'!$N$1:$Q$400,MATCH("HOME",'FPL FIX2'!$N$1:$Q$1,0),0),"")&amp;IFERROR(VLOOKUP(MM$2&amp;$B15,'FPL FIX2'!$O$1:$P$400,MATCH("AWAY",'FPL FIX2'!$O$1:$P$1,0),0),"")&amp;IFERROR(VLOOKUP(MM$2&amp;$A15,'FA2'!$A:$D,MATCH("AWAY",'FA2'!$A$1:$D$1,0),0),"")&amp;IFERROR(VLOOKUP(MM$2&amp;$A15,'FA2'!$B:$C,MATCH("HOME",'FA2'!$B$1:$C$1,0),0),"")&amp;IFERROR(VLOOKUP(MM$2&amp;$A15,'EFL2'!$A:$D,MATCH("AWAY",'EFL2'!$A$1:$D$1,0),0),"")&amp;IFERROR(VLOOKUP(MM$2&amp;$A15,'EFL2'!$B:$C,MATCH("HOME",'EFL2'!$B$1:$C$1,0),0),"")&amp;IFERROR(VLOOKUP(MM$2&amp;$A15,'UCL2'!$C:$F,MATCH("AWAY",'UCL2'!$C$1:$F$1,0),0),"")&amp;IFERROR(VLOOKUP(MM$2&amp;$A15,'UCL2'!$D:$E,MATCH("HOME",'UCL2'!$D$1:$E$1,0),0),"")&amp;IFERROR(VLOOKUP(MM$2&amp;$A15,'EU2'!$C:$F,MATCH("AWAY",'EU2'!$C$1:$F$1,0),0),"")&amp;IFERROR(VLOOKUP(MM$2&amp;$A15,'EU2'!$D:$E,MATCH("HOME",'EU2'!$D$1:$E$1,0),0),"")&amp;IFERROR(VLOOKUP(MM$2&amp;$A15,'EUC2'!$C:$F,MATCH("AWAY",'EUC2'!$C$1:$F$1,0),0),"")&amp;IFERROR(VLOOKUP(MM$2&amp;$A15,'EUC2'!$D:$E,MATCH("HOME",'EUC2'!$D$1:$E$1,0),0),"")</f>
        <v/>
      </c>
      <c r="MN15" s="25" t="str">
        <f>IFERROR(VLOOKUP(MN$2&amp;$B15,'FPL FIX2'!$N$1:$Q$400,MATCH("HOME",'FPL FIX2'!$N$1:$Q$1,0),0),"")&amp;IFERROR(VLOOKUP(MN$2&amp;$B15,'FPL FIX2'!$O$1:$P$400,MATCH("AWAY",'FPL FIX2'!$O$1:$P$1,0),0),"")&amp;IFERROR(VLOOKUP(MN$2&amp;$A15,'FA2'!$A:$D,MATCH("AWAY",'FA2'!$A$1:$D$1,0),0),"")&amp;IFERROR(VLOOKUP(MN$2&amp;$A15,'FA2'!$B:$C,MATCH("HOME",'FA2'!$B$1:$C$1,0),0),"")&amp;IFERROR(VLOOKUP(MN$2&amp;$A15,'EFL2'!$A:$D,MATCH("AWAY",'EFL2'!$A$1:$D$1,0),0),"")&amp;IFERROR(VLOOKUP(MN$2&amp;$A15,'EFL2'!$B:$C,MATCH("HOME",'EFL2'!$B$1:$C$1,0),0),"")&amp;IFERROR(VLOOKUP(MN$2&amp;$A15,'UCL2'!$C:$F,MATCH("AWAY",'UCL2'!$C$1:$F$1,0),0),"")&amp;IFERROR(VLOOKUP(MN$2&amp;$A15,'UCL2'!$D:$E,MATCH("HOME",'UCL2'!$D$1:$E$1,0),0),"")&amp;IFERROR(VLOOKUP(MN$2&amp;$A15,'EU2'!$C:$F,MATCH("AWAY",'EU2'!$C$1:$F$1,0),0),"")&amp;IFERROR(VLOOKUP(MN$2&amp;$A15,'EU2'!$D:$E,MATCH("HOME",'EU2'!$D$1:$E$1,0),0),"")&amp;IFERROR(VLOOKUP(MN$2&amp;$A15,'EUC2'!$C:$F,MATCH("AWAY",'EUC2'!$C$1:$F$1,0),0),"")&amp;IFERROR(VLOOKUP(MN$2&amp;$A15,'EUC2'!$D:$E,MATCH("HOME",'EUC2'!$D$1:$E$1,0),0),"")</f>
        <v/>
      </c>
      <c r="MO15" s="25" t="str">
        <f>IFERROR(VLOOKUP(MO$2&amp;$B15,'FPL FIX2'!$N$1:$Q$400,MATCH("HOME",'FPL FIX2'!$N$1:$Q$1,0),0),"")&amp;IFERROR(VLOOKUP(MO$2&amp;$B15,'FPL FIX2'!$O$1:$P$400,MATCH("AWAY",'FPL FIX2'!$O$1:$P$1,0),0),"")&amp;IFERROR(VLOOKUP(MO$2&amp;$A15,'FA2'!$A:$D,MATCH("AWAY",'FA2'!$A$1:$D$1,0),0),"")&amp;IFERROR(VLOOKUP(MO$2&amp;$A15,'FA2'!$B:$C,MATCH("HOME",'FA2'!$B$1:$C$1,0),0),"")&amp;IFERROR(VLOOKUP(MO$2&amp;$A15,'EFL2'!$A:$D,MATCH("AWAY",'EFL2'!$A$1:$D$1,0),0),"")&amp;IFERROR(VLOOKUP(MO$2&amp;$A15,'EFL2'!$B:$C,MATCH("HOME",'EFL2'!$B$1:$C$1,0),0),"")&amp;IFERROR(VLOOKUP(MO$2&amp;$A15,'UCL2'!$C:$F,MATCH("AWAY",'UCL2'!$C$1:$F$1,0),0),"")&amp;IFERROR(VLOOKUP(MO$2&amp;$A15,'UCL2'!$D:$E,MATCH("HOME",'UCL2'!$D$1:$E$1,0),0),"")&amp;IFERROR(VLOOKUP(MO$2&amp;$A15,'EU2'!$C:$F,MATCH("AWAY",'EU2'!$C$1:$F$1,0),0),"")&amp;IFERROR(VLOOKUP(MO$2&amp;$A15,'EU2'!$D:$E,MATCH("HOME",'EU2'!$D$1:$E$1,0),0),"")&amp;IFERROR(VLOOKUP(MO$2&amp;$A15,'EUC2'!$C:$F,MATCH("AWAY",'EUC2'!$C$1:$F$1,0),0),"")&amp;IFERROR(VLOOKUP(MO$2&amp;$A15,'EUC2'!$D:$E,MATCH("HOME",'EUC2'!$D$1:$E$1,0),0),"")</f>
        <v/>
      </c>
      <c r="MP15" s="25" t="str">
        <f>IFERROR(VLOOKUP(MP$2&amp;$B15,'FPL FIX2'!$N$1:$Q$400,MATCH("HOME",'FPL FIX2'!$N$1:$Q$1,0),0),"")&amp;IFERROR(VLOOKUP(MP$2&amp;$B15,'FPL FIX2'!$O$1:$P$400,MATCH("AWAY",'FPL FIX2'!$O$1:$P$1,0),0),"")&amp;IFERROR(VLOOKUP(MP$2&amp;$A15,'FA2'!$A:$D,MATCH("AWAY",'FA2'!$A$1:$D$1,0),0),"")&amp;IFERROR(VLOOKUP(MP$2&amp;$A15,'FA2'!$B:$C,MATCH("HOME",'FA2'!$B$1:$C$1,0),0),"")&amp;IFERROR(VLOOKUP(MP$2&amp;$A15,'EFL2'!$A:$D,MATCH("AWAY",'EFL2'!$A$1:$D$1,0),0),"")&amp;IFERROR(VLOOKUP(MP$2&amp;$A15,'EFL2'!$B:$C,MATCH("HOME",'EFL2'!$B$1:$C$1,0),0),"")&amp;IFERROR(VLOOKUP(MP$2&amp;$A15,'UCL2'!$C:$F,MATCH("AWAY",'UCL2'!$C$1:$F$1,0),0),"")&amp;IFERROR(VLOOKUP(MP$2&amp;$A15,'UCL2'!$D:$E,MATCH("HOME",'UCL2'!$D$1:$E$1,0),0),"")&amp;IFERROR(VLOOKUP(MP$2&amp;$A15,'EU2'!$C:$F,MATCH("AWAY",'EU2'!$C$1:$F$1,0),0),"")&amp;IFERROR(VLOOKUP(MP$2&amp;$A15,'EU2'!$D:$E,MATCH("HOME",'EU2'!$D$1:$E$1,0),0),"")&amp;IFERROR(VLOOKUP(MP$2&amp;$A15,'EUC2'!$C:$F,MATCH("AWAY",'EUC2'!$C$1:$F$1,0),0),"")&amp;IFERROR(VLOOKUP(MP$2&amp;$A15,'EUC2'!$D:$E,MATCH("HOME",'EUC2'!$D$1:$E$1,0),0),"")</f>
        <v/>
      </c>
      <c r="MQ15" s="25" t="str">
        <f>IFERROR(VLOOKUP(MQ$2&amp;$B15,'FPL FIX2'!$N$1:$Q$400,MATCH("HOME",'FPL FIX2'!$N$1:$Q$1,0),0),"")&amp;IFERROR(VLOOKUP(MQ$2&amp;$B15,'FPL FIX2'!$O$1:$P$400,MATCH("AWAY",'FPL FIX2'!$O$1:$P$1,0),0),"")&amp;IFERROR(VLOOKUP(MQ$2&amp;$A15,'FA2'!$A:$D,MATCH("AWAY",'FA2'!$A$1:$D$1,0),0),"")&amp;IFERROR(VLOOKUP(MQ$2&amp;$A15,'FA2'!$B:$C,MATCH("HOME",'FA2'!$B$1:$C$1,0),0),"")&amp;IFERROR(VLOOKUP(MQ$2&amp;$A15,'EFL2'!$A:$D,MATCH("AWAY",'EFL2'!$A$1:$D$1,0),0),"")&amp;IFERROR(VLOOKUP(MQ$2&amp;$A15,'EFL2'!$B:$C,MATCH("HOME",'EFL2'!$B$1:$C$1,0),0),"")&amp;IFERROR(VLOOKUP(MQ$2&amp;$A15,'UCL2'!$C:$F,MATCH("AWAY",'UCL2'!$C$1:$F$1,0),0),"")&amp;IFERROR(VLOOKUP(MQ$2&amp;$A15,'UCL2'!$D:$E,MATCH("HOME",'UCL2'!$D$1:$E$1,0),0),"")&amp;IFERROR(VLOOKUP(MQ$2&amp;$A15,'EU2'!$C:$F,MATCH("AWAY",'EU2'!$C$1:$F$1,0),0),"")&amp;IFERROR(VLOOKUP(MQ$2&amp;$A15,'EU2'!$D:$E,MATCH("HOME",'EU2'!$D$1:$E$1,0),0),"")&amp;IFERROR(VLOOKUP(MQ$2&amp;$A15,'EUC2'!$C:$F,MATCH("AWAY",'EUC2'!$C$1:$F$1,0),0),"")&amp;IFERROR(VLOOKUP(MQ$2&amp;$A15,'EUC2'!$D:$E,MATCH("HOME",'EUC2'!$D$1:$E$1,0),0),"")</f>
        <v/>
      </c>
      <c r="MR15" s="25" t="str">
        <f>IFERROR(VLOOKUP(MR$2&amp;$B15,'FPL FIX2'!$N$1:$Q$400,MATCH("HOME",'FPL FIX2'!$N$1:$Q$1,0),0),"")&amp;IFERROR(VLOOKUP(MR$2&amp;$B15,'FPL FIX2'!$O$1:$P$400,MATCH("AWAY",'FPL FIX2'!$O$1:$P$1,0),0),"")&amp;IFERROR(VLOOKUP(MR$2&amp;$A15,'FA2'!$A:$D,MATCH("AWAY",'FA2'!$A$1:$D$1,0),0),"")&amp;IFERROR(VLOOKUP(MR$2&amp;$A15,'FA2'!$B:$C,MATCH("HOME",'FA2'!$B$1:$C$1,0),0),"")&amp;IFERROR(VLOOKUP(MR$2&amp;$A15,'EFL2'!$A:$D,MATCH("AWAY",'EFL2'!$A$1:$D$1,0),0),"")&amp;IFERROR(VLOOKUP(MR$2&amp;$A15,'EFL2'!$B:$C,MATCH("HOME",'EFL2'!$B$1:$C$1,0),0),"")&amp;IFERROR(VLOOKUP(MR$2&amp;$A15,'UCL2'!$C:$F,MATCH("AWAY",'UCL2'!$C$1:$F$1,0),0),"")&amp;IFERROR(VLOOKUP(MR$2&amp;$A15,'UCL2'!$D:$E,MATCH("HOME",'UCL2'!$D$1:$E$1,0),0),"")&amp;IFERROR(VLOOKUP(MR$2&amp;$A15,'EU2'!$C:$F,MATCH("AWAY",'EU2'!$C$1:$F$1,0),0),"")&amp;IFERROR(VLOOKUP(MR$2&amp;$A15,'EU2'!$D:$E,MATCH("HOME",'EU2'!$D$1:$E$1,0),0),"")&amp;IFERROR(VLOOKUP(MR$2&amp;$A15,'EUC2'!$C:$F,MATCH("AWAY",'EUC2'!$C$1:$F$1,0),0),"")&amp;IFERROR(VLOOKUP(MR$2&amp;$A15,'EUC2'!$D:$E,MATCH("HOME",'EUC2'!$D$1:$E$1,0),0),"")</f>
        <v/>
      </c>
      <c r="MS15" s="25" t="str">
        <f>IFERROR(VLOOKUP(MS$2&amp;$B15,'FPL FIX2'!$N$1:$Q$400,MATCH("HOME",'FPL FIX2'!$N$1:$Q$1,0),0),"")&amp;IFERROR(VLOOKUP(MS$2&amp;$B15,'FPL FIX2'!$O$1:$P$400,MATCH("AWAY",'FPL FIX2'!$O$1:$P$1,0),0),"")&amp;IFERROR(VLOOKUP(MS$2&amp;$A15,'FA2'!$A:$D,MATCH("AWAY",'FA2'!$A$1:$D$1,0),0),"")&amp;IFERROR(VLOOKUP(MS$2&amp;$A15,'FA2'!$B:$C,MATCH("HOME",'FA2'!$B$1:$C$1,0),0),"")&amp;IFERROR(VLOOKUP(MS$2&amp;$A15,'EFL2'!$A:$D,MATCH("AWAY",'EFL2'!$A$1:$D$1,0),0),"")&amp;IFERROR(VLOOKUP(MS$2&amp;$A15,'EFL2'!$B:$C,MATCH("HOME",'EFL2'!$B$1:$C$1,0),0),"")&amp;IFERROR(VLOOKUP(MS$2&amp;$A15,'UCL2'!$C:$F,MATCH("AWAY",'UCL2'!$C$1:$F$1,0),0),"")&amp;IFERROR(VLOOKUP(MS$2&amp;$A15,'UCL2'!$D:$E,MATCH("HOME",'UCL2'!$D$1:$E$1,0),0),"")&amp;IFERROR(VLOOKUP(MS$2&amp;$A15,'EU2'!$C:$F,MATCH("AWAY",'EU2'!$C$1:$F$1,0),0),"")&amp;IFERROR(VLOOKUP(MS$2&amp;$A15,'EU2'!$D:$E,MATCH("HOME",'EU2'!$D$1:$E$1,0),0),"")&amp;IFERROR(VLOOKUP(MS$2&amp;$A15,'EUC2'!$C:$F,MATCH("AWAY",'EUC2'!$C$1:$F$1,0),0),"")&amp;IFERROR(VLOOKUP(MS$2&amp;$A15,'EUC2'!$D:$E,MATCH("HOME",'EUC2'!$D$1:$E$1,0),0),"")</f>
        <v/>
      </c>
      <c r="MT15" s="25" t="str">
        <f>IFERROR(VLOOKUP(MT$2&amp;$B15,'FPL FIX2'!$N$1:$Q$400,MATCH("HOME",'FPL FIX2'!$N$1:$Q$1,0),0),"")&amp;IFERROR(VLOOKUP(MT$2&amp;$B15,'FPL FIX2'!$O$1:$P$400,MATCH("AWAY",'FPL FIX2'!$O$1:$P$1,0),0),"")&amp;IFERROR(VLOOKUP(MT$2&amp;$A15,'FA2'!$A:$D,MATCH("AWAY",'FA2'!$A$1:$D$1,0),0),"")&amp;IFERROR(VLOOKUP(MT$2&amp;$A15,'FA2'!$B:$C,MATCH("HOME",'FA2'!$B$1:$C$1,0),0),"")&amp;IFERROR(VLOOKUP(MT$2&amp;$A15,'EFL2'!$A:$D,MATCH("AWAY",'EFL2'!$A$1:$D$1,0),0),"")&amp;IFERROR(VLOOKUP(MT$2&amp;$A15,'EFL2'!$B:$C,MATCH("HOME",'EFL2'!$B$1:$C$1,0),0),"")&amp;IFERROR(VLOOKUP(MT$2&amp;$A15,'UCL2'!$C:$F,MATCH("AWAY",'UCL2'!$C$1:$F$1,0),0),"")&amp;IFERROR(VLOOKUP(MT$2&amp;$A15,'UCL2'!$D:$E,MATCH("HOME",'UCL2'!$D$1:$E$1,0),0),"")&amp;IFERROR(VLOOKUP(MT$2&amp;$A15,'EU2'!$C:$F,MATCH("AWAY",'EU2'!$C$1:$F$1,0),0),"")&amp;IFERROR(VLOOKUP(MT$2&amp;$A15,'EU2'!$D:$E,MATCH("HOME",'EU2'!$D$1:$E$1,0),0),"")&amp;IFERROR(VLOOKUP(MT$2&amp;$A15,'EUC2'!$C:$F,MATCH("AWAY",'EUC2'!$C$1:$F$1,0),0),"")&amp;IFERROR(VLOOKUP(MT$2&amp;$A15,'EUC2'!$D:$E,MATCH("HOME",'EUC2'!$D$1:$E$1,0),0),"")</f>
        <v/>
      </c>
      <c r="MU15" s="25" t="str">
        <f>IFERROR(VLOOKUP(MU$2&amp;$B15,'FPL FIX2'!$N$1:$Q$400,MATCH("HOME",'FPL FIX2'!$N$1:$Q$1,0),0),"")&amp;IFERROR(VLOOKUP(MU$2&amp;$B15,'FPL FIX2'!$O$1:$P$400,MATCH("AWAY",'FPL FIX2'!$O$1:$P$1,0),0),"")&amp;IFERROR(VLOOKUP(MU$2&amp;$A15,'FA2'!$A:$D,MATCH("AWAY",'FA2'!$A$1:$D$1,0),0),"")&amp;IFERROR(VLOOKUP(MU$2&amp;$A15,'FA2'!$B:$C,MATCH("HOME",'FA2'!$B$1:$C$1,0),0),"")&amp;IFERROR(VLOOKUP(MU$2&amp;$A15,'EFL2'!$A:$D,MATCH("AWAY",'EFL2'!$A$1:$D$1,0),0),"")&amp;IFERROR(VLOOKUP(MU$2&amp;$A15,'EFL2'!$B:$C,MATCH("HOME",'EFL2'!$B$1:$C$1,0),0),"")&amp;IFERROR(VLOOKUP(MU$2&amp;$A15,'UCL2'!$C:$F,MATCH("AWAY",'UCL2'!$C$1:$F$1,0),0),"")&amp;IFERROR(VLOOKUP(MU$2&amp;$A15,'UCL2'!$D:$E,MATCH("HOME",'UCL2'!$D$1:$E$1,0),0),"")&amp;IFERROR(VLOOKUP(MU$2&amp;$A15,'EU2'!$C:$F,MATCH("AWAY",'EU2'!$C$1:$F$1,0),0),"")&amp;IFERROR(VLOOKUP(MU$2&amp;$A15,'EU2'!$D:$E,MATCH("HOME",'EU2'!$D$1:$E$1,0),0),"")&amp;IFERROR(VLOOKUP(MU$2&amp;$A15,'EUC2'!$C:$F,MATCH("AWAY",'EUC2'!$C$1:$F$1,0),0),"")&amp;IFERROR(VLOOKUP(MU$2&amp;$A15,'EUC2'!$D:$E,MATCH("HOME",'EUC2'!$D$1:$E$1,0),0),"")</f>
        <v/>
      </c>
      <c r="MV15" s="25" t="str">
        <f>IFERROR(VLOOKUP(MV$2&amp;$B15,'FPL FIX2'!$N$1:$Q$400,MATCH("HOME",'FPL FIX2'!$N$1:$Q$1,0),0),"")&amp;IFERROR(VLOOKUP(MV$2&amp;$B15,'FPL FIX2'!$O$1:$P$400,MATCH("AWAY",'FPL FIX2'!$O$1:$P$1,0),0),"")&amp;IFERROR(VLOOKUP(MV$2&amp;$A15,'FA2'!$A:$D,MATCH("AWAY",'FA2'!$A$1:$D$1,0),0),"")&amp;IFERROR(VLOOKUP(MV$2&amp;$A15,'FA2'!$B:$C,MATCH("HOME",'FA2'!$B$1:$C$1,0),0),"")&amp;IFERROR(VLOOKUP(MV$2&amp;$A15,'EFL2'!$A:$D,MATCH("AWAY",'EFL2'!$A$1:$D$1,0),0),"")&amp;IFERROR(VLOOKUP(MV$2&amp;$A15,'EFL2'!$B:$C,MATCH("HOME",'EFL2'!$B$1:$C$1,0),0),"")&amp;IFERROR(VLOOKUP(MV$2&amp;$A15,'UCL2'!$C:$F,MATCH("AWAY",'UCL2'!$C$1:$F$1,0),0),"")&amp;IFERROR(VLOOKUP(MV$2&amp;$A15,'UCL2'!$D:$E,MATCH("HOME",'UCL2'!$D$1:$E$1,0),0),"")&amp;IFERROR(VLOOKUP(MV$2&amp;$A15,'EU2'!$C:$F,MATCH("AWAY",'EU2'!$C$1:$F$1,0),0),"")&amp;IFERROR(VLOOKUP(MV$2&amp;$A15,'EU2'!$D:$E,MATCH("HOME",'EU2'!$D$1:$E$1,0),0),"")&amp;IFERROR(VLOOKUP(MV$2&amp;$A15,'EUC2'!$C:$F,MATCH("AWAY",'EUC2'!$C$1:$F$1,0),0),"")&amp;IFERROR(VLOOKUP(MV$2&amp;$A15,'EUC2'!$D:$E,MATCH("HOME",'EUC2'!$D$1:$E$1,0),0),"")</f>
        <v/>
      </c>
      <c r="MW15" s="25" t="str">
        <f>IFERROR(VLOOKUP(MW$2&amp;$B15,'FPL FIX2'!$N$1:$Q$400,MATCH("HOME",'FPL FIX2'!$N$1:$Q$1,0),0),"")&amp;IFERROR(VLOOKUP(MW$2&amp;$B15,'FPL FIX2'!$O$1:$P$400,MATCH("AWAY",'FPL FIX2'!$O$1:$P$1,0),0),"")&amp;IFERROR(VLOOKUP(MW$2&amp;$A15,'FA2'!$A:$D,MATCH("AWAY",'FA2'!$A$1:$D$1,0),0),"")&amp;IFERROR(VLOOKUP(MW$2&amp;$A15,'FA2'!$B:$C,MATCH("HOME",'FA2'!$B$1:$C$1,0),0),"")&amp;IFERROR(VLOOKUP(MW$2&amp;$A15,'EFL2'!$A:$D,MATCH("AWAY",'EFL2'!$A$1:$D$1,0),0),"")&amp;IFERROR(VLOOKUP(MW$2&amp;$A15,'EFL2'!$B:$C,MATCH("HOME",'EFL2'!$B$1:$C$1,0),0),"")&amp;IFERROR(VLOOKUP(MW$2&amp;$A15,'UCL2'!$C:$F,MATCH("AWAY",'UCL2'!$C$1:$F$1,0),0),"")&amp;IFERROR(VLOOKUP(MW$2&amp;$A15,'UCL2'!$D:$E,MATCH("HOME",'UCL2'!$D$1:$E$1,0),0),"")&amp;IFERROR(VLOOKUP(MW$2&amp;$A15,'EU2'!$C:$F,MATCH("AWAY",'EU2'!$C$1:$F$1,0),0),"")&amp;IFERROR(VLOOKUP(MW$2&amp;$A15,'EU2'!$D:$E,MATCH("HOME",'EU2'!$D$1:$E$1,0),0),"")&amp;IFERROR(VLOOKUP(MW$2&amp;$A15,'EUC2'!$C:$F,MATCH("AWAY",'EUC2'!$C$1:$F$1,0),0),"")&amp;IFERROR(VLOOKUP(MW$2&amp;$A15,'EUC2'!$D:$E,MATCH("HOME",'EUC2'!$D$1:$E$1,0),0),"")</f>
        <v/>
      </c>
      <c r="MX15" s="25" t="str">
        <f>IFERROR(VLOOKUP(MX$2&amp;$B15,'FPL FIX2'!$N$1:$Q$400,MATCH("HOME",'FPL FIX2'!$N$1:$Q$1,0),0),"")&amp;IFERROR(VLOOKUP(MX$2&amp;$B15,'FPL FIX2'!$O$1:$P$400,MATCH("AWAY",'FPL FIX2'!$O$1:$P$1,0),0),"")&amp;IFERROR(VLOOKUP(MX$2&amp;$A15,'FA2'!$A:$D,MATCH("AWAY",'FA2'!$A$1:$D$1,0),0),"")&amp;IFERROR(VLOOKUP(MX$2&amp;$A15,'FA2'!$B:$C,MATCH("HOME",'FA2'!$B$1:$C$1,0),0),"")&amp;IFERROR(VLOOKUP(MX$2&amp;$A15,'EFL2'!$A:$D,MATCH("AWAY",'EFL2'!$A$1:$D$1,0),0),"")&amp;IFERROR(VLOOKUP(MX$2&amp;$A15,'EFL2'!$B:$C,MATCH("HOME",'EFL2'!$B$1:$C$1,0),0),"")&amp;IFERROR(VLOOKUP(MX$2&amp;$A15,'UCL2'!$C:$F,MATCH("AWAY",'UCL2'!$C$1:$F$1,0),0),"")&amp;IFERROR(VLOOKUP(MX$2&amp;$A15,'UCL2'!$D:$E,MATCH("HOME",'UCL2'!$D$1:$E$1,0),0),"")&amp;IFERROR(VLOOKUP(MX$2&amp;$A15,'EU2'!$C:$F,MATCH("AWAY",'EU2'!$C$1:$F$1,0),0),"")&amp;IFERROR(VLOOKUP(MX$2&amp;$A15,'EU2'!$D:$E,MATCH("HOME",'EU2'!$D$1:$E$1,0),0),"")&amp;IFERROR(VLOOKUP(MX$2&amp;$A15,'EUC2'!$C:$F,MATCH("AWAY",'EUC2'!$C$1:$F$1,0),0),"")&amp;IFERROR(VLOOKUP(MX$2&amp;$A15,'EUC2'!$D:$E,MATCH("HOME",'EUC2'!$D$1:$E$1,0),0),"")</f>
        <v/>
      </c>
      <c r="MY15" s="25" t="str">
        <f>IFERROR(VLOOKUP(MY$2&amp;$B15,'FPL FIX2'!$N$1:$Q$400,MATCH("HOME",'FPL FIX2'!$N$1:$Q$1,0),0),"")&amp;IFERROR(VLOOKUP(MY$2&amp;$B15,'FPL FIX2'!$O$1:$P$400,MATCH("AWAY",'FPL FIX2'!$O$1:$P$1,0),0),"")&amp;IFERROR(VLOOKUP(MY$2&amp;$A15,'FA2'!$A:$D,MATCH("AWAY",'FA2'!$A$1:$D$1,0),0),"")&amp;IFERROR(VLOOKUP(MY$2&amp;$A15,'FA2'!$B:$C,MATCH("HOME",'FA2'!$B$1:$C$1,0),0),"")&amp;IFERROR(VLOOKUP(MY$2&amp;$A15,'EFL2'!$A:$D,MATCH("AWAY",'EFL2'!$A$1:$D$1,0),0),"")&amp;IFERROR(VLOOKUP(MY$2&amp;$A15,'EFL2'!$B:$C,MATCH("HOME",'EFL2'!$B$1:$C$1,0),0),"")&amp;IFERROR(VLOOKUP(MY$2&amp;$A15,'UCL2'!$C:$F,MATCH("AWAY",'UCL2'!$C$1:$F$1,0),0),"")&amp;IFERROR(VLOOKUP(MY$2&amp;$A15,'UCL2'!$D:$E,MATCH("HOME",'UCL2'!$D$1:$E$1,0),0),"")&amp;IFERROR(VLOOKUP(MY$2&amp;$A15,'EU2'!$C:$F,MATCH("AWAY",'EU2'!$C$1:$F$1,0),0),"")&amp;IFERROR(VLOOKUP(MY$2&amp;$A15,'EU2'!$D:$E,MATCH("HOME",'EU2'!$D$1:$E$1,0),0),"")&amp;IFERROR(VLOOKUP(MY$2&amp;$A15,'EUC2'!$C:$F,MATCH("AWAY",'EUC2'!$C$1:$F$1,0),0),"")&amp;IFERROR(VLOOKUP(MY$2&amp;$A15,'EUC2'!$D:$E,MATCH("HOME",'EUC2'!$D$1:$E$1,0),0),"")</f>
        <v/>
      </c>
      <c r="MZ15" s="25" t="str">
        <f>IFERROR(VLOOKUP(MZ$2&amp;$B15,'FPL FIX2'!$N$1:$Q$400,MATCH("HOME",'FPL FIX2'!$N$1:$Q$1,0),0),"")&amp;IFERROR(VLOOKUP(MZ$2&amp;$B15,'FPL FIX2'!$O$1:$P$400,MATCH("AWAY",'FPL FIX2'!$O$1:$P$1,0),0),"")&amp;IFERROR(VLOOKUP(MZ$2&amp;$A15,'FA2'!$A:$D,MATCH("AWAY",'FA2'!$A$1:$D$1,0),0),"")&amp;IFERROR(VLOOKUP(MZ$2&amp;$A15,'FA2'!$B:$C,MATCH("HOME",'FA2'!$B$1:$C$1,0),0),"")&amp;IFERROR(VLOOKUP(MZ$2&amp;$A15,'EFL2'!$A:$D,MATCH("AWAY",'EFL2'!$A$1:$D$1,0),0),"")&amp;IFERROR(VLOOKUP(MZ$2&amp;$A15,'EFL2'!$B:$C,MATCH("HOME",'EFL2'!$B$1:$C$1,0),0),"")&amp;IFERROR(VLOOKUP(MZ$2&amp;$A15,'UCL2'!$C:$F,MATCH("AWAY",'UCL2'!$C$1:$F$1,0),0),"")&amp;IFERROR(VLOOKUP(MZ$2&amp;$A15,'UCL2'!$D:$E,MATCH("HOME",'UCL2'!$D$1:$E$1,0),0),"")&amp;IFERROR(VLOOKUP(MZ$2&amp;$A15,'EU2'!$C:$F,MATCH("AWAY",'EU2'!$C$1:$F$1,0),0),"")&amp;IFERROR(VLOOKUP(MZ$2&amp;$A15,'EU2'!$D:$E,MATCH("HOME",'EU2'!$D$1:$E$1,0),0),"")&amp;IFERROR(VLOOKUP(MZ$2&amp;$A15,'EUC2'!$C:$F,MATCH("AWAY",'EUC2'!$C$1:$F$1,0),0),"")&amp;IFERROR(VLOOKUP(MZ$2&amp;$A15,'EUC2'!$D:$E,MATCH("HOME",'EUC2'!$D$1:$E$1,0),0),"")</f>
        <v/>
      </c>
      <c r="NA15" s="25" t="str">
        <f>IFERROR(VLOOKUP(NA$2&amp;$B15,'FPL FIX2'!$N$1:$Q$400,MATCH("HOME",'FPL FIX2'!$N$1:$Q$1,0),0),"")&amp;IFERROR(VLOOKUP(NA$2&amp;$B15,'FPL FIX2'!$O$1:$P$400,MATCH("AWAY",'FPL FIX2'!$O$1:$P$1,0),0),"")&amp;IFERROR(VLOOKUP(NA$2&amp;$A15,'FA2'!$A:$D,MATCH("AWAY",'FA2'!$A$1:$D$1,0),0),"")&amp;IFERROR(VLOOKUP(NA$2&amp;$A15,'FA2'!$B:$C,MATCH("HOME",'FA2'!$B$1:$C$1,0),0),"")&amp;IFERROR(VLOOKUP(NA$2&amp;$A15,'EFL2'!$A:$D,MATCH("AWAY",'EFL2'!$A$1:$D$1,0),0),"")&amp;IFERROR(VLOOKUP(NA$2&amp;$A15,'EFL2'!$B:$C,MATCH("HOME",'EFL2'!$B$1:$C$1,0),0),"")&amp;IFERROR(VLOOKUP(NA$2&amp;$A15,'UCL2'!$C:$F,MATCH("AWAY",'UCL2'!$C$1:$F$1,0),0),"")&amp;IFERROR(VLOOKUP(NA$2&amp;$A15,'UCL2'!$D:$E,MATCH("HOME",'UCL2'!$D$1:$E$1,0),0),"")&amp;IFERROR(VLOOKUP(NA$2&amp;$A15,'EU2'!$C:$F,MATCH("AWAY",'EU2'!$C$1:$F$1,0),0),"")&amp;IFERROR(VLOOKUP(NA$2&amp;$A15,'EU2'!$D:$E,MATCH("HOME",'EU2'!$D$1:$E$1,0),0),"")&amp;IFERROR(VLOOKUP(NA$2&amp;$A15,'EUC2'!$C:$F,MATCH("AWAY",'EUC2'!$C$1:$F$1,0),0),"")&amp;IFERROR(VLOOKUP(NA$2&amp;$A15,'EUC2'!$D:$E,MATCH("HOME",'EUC2'!$D$1:$E$1,0),0),"")</f>
        <v/>
      </c>
      <c r="NB15" s="25" t="str">
        <f>IFERROR(VLOOKUP(NB$2&amp;$B15,'FPL FIX2'!$N$1:$Q$400,MATCH("HOME",'FPL FIX2'!$N$1:$Q$1,0),0),"")&amp;IFERROR(VLOOKUP(NB$2&amp;$B15,'FPL FIX2'!$O$1:$P$400,MATCH("AWAY",'FPL FIX2'!$O$1:$P$1,0),0),"")&amp;IFERROR(VLOOKUP(NB$2&amp;$A15,'FA2'!$A:$D,MATCH("AWAY",'FA2'!$A$1:$D$1,0),0),"")&amp;IFERROR(VLOOKUP(NB$2&amp;$A15,'FA2'!$B:$C,MATCH("HOME",'FA2'!$B$1:$C$1,0),0),"")&amp;IFERROR(VLOOKUP(NB$2&amp;$A15,'EFL2'!$A:$D,MATCH("AWAY",'EFL2'!$A$1:$D$1,0),0),"")&amp;IFERROR(VLOOKUP(NB$2&amp;$A15,'EFL2'!$B:$C,MATCH("HOME",'EFL2'!$B$1:$C$1,0),0),"")&amp;IFERROR(VLOOKUP(NB$2&amp;$A15,'UCL2'!$C:$F,MATCH("AWAY",'UCL2'!$C$1:$F$1,0),0),"")&amp;IFERROR(VLOOKUP(NB$2&amp;$A15,'UCL2'!$D:$E,MATCH("HOME",'UCL2'!$D$1:$E$1,0),0),"")&amp;IFERROR(VLOOKUP(NB$2&amp;$A15,'EU2'!$C:$F,MATCH("AWAY",'EU2'!$C$1:$F$1,0),0),"")&amp;IFERROR(VLOOKUP(NB$2&amp;$A15,'EU2'!$D:$E,MATCH("HOME",'EU2'!$D$1:$E$1,0),0),"")&amp;IFERROR(VLOOKUP(NB$2&amp;$A15,'EUC2'!$C:$F,MATCH("AWAY",'EUC2'!$C$1:$F$1,0),0),"")&amp;IFERROR(VLOOKUP(NB$2&amp;$A15,'EUC2'!$D:$E,MATCH("HOME",'EUC2'!$D$1:$E$1,0),0),"")</f>
        <v/>
      </c>
      <c r="NC15" s="25" t="str">
        <f>IFERROR(VLOOKUP(NC$2&amp;$B15,'FPL FIX2'!$N$1:$Q$400,MATCH("HOME",'FPL FIX2'!$N$1:$Q$1,0),0),"")&amp;IFERROR(VLOOKUP(NC$2&amp;$B15,'FPL FIX2'!$O$1:$P$400,MATCH("AWAY",'FPL FIX2'!$O$1:$P$1,0),0),"")&amp;IFERROR(VLOOKUP(NC$2&amp;$A15,'FA2'!$A:$D,MATCH("AWAY",'FA2'!$A$1:$D$1,0),0),"")&amp;IFERROR(VLOOKUP(NC$2&amp;$A15,'FA2'!$B:$C,MATCH("HOME",'FA2'!$B$1:$C$1,0),0),"")&amp;IFERROR(VLOOKUP(NC$2&amp;$A15,'EFL2'!$A:$D,MATCH("AWAY",'EFL2'!$A$1:$D$1,0),0),"")&amp;IFERROR(VLOOKUP(NC$2&amp;$A15,'EFL2'!$B:$C,MATCH("HOME",'EFL2'!$B$1:$C$1,0),0),"")&amp;IFERROR(VLOOKUP(NC$2&amp;$A15,'UCL2'!$C:$F,MATCH("AWAY",'UCL2'!$C$1:$F$1,0),0),"")&amp;IFERROR(VLOOKUP(NC$2&amp;$A15,'UCL2'!$D:$E,MATCH("HOME",'UCL2'!$D$1:$E$1,0),0),"")&amp;IFERROR(VLOOKUP(NC$2&amp;$A15,'EU2'!$C:$F,MATCH("AWAY",'EU2'!$C$1:$F$1,0),0),"")&amp;IFERROR(VLOOKUP(NC$2&amp;$A15,'EU2'!$D:$E,MATCH("HOME",'EU2'!$D$1:$E$1,0),0),"")&amp;IFERROR(VLOOKUP(NC$2&amp;$A15,'EUC2'!$C:$F,MATCH("AWAY",'EUC2'!$C$1:$F$1,0),0),"")&amp;IFERROR(VLOOKUP(NC$2&amp;$A15,'EUC2'!$D:$E,MATCH("HOME",'EUC2'!$D$1:$E$1,0),0),"")</f>
        <v/>
      </c>
      <c r="NE15" s="24" t="s">
        <v>11</v>
      </c>
      <c r="NF15" s="25" t="str">
        <f>IFERROR(VLOOKUP(NF$2&amp;$B15,'FPL FIX2'!$F$1:$I$50,MATCH("HOME",'FPL FIX2'!$F$1:$I$1,0),0),"")&amp;IFERROR(VLOOKUP(NF$2&amp;$B15,'FPL FIX2'!$G$1:$H$50,MATCH("AWAY",'FPL FIX2'!$G$1:$H$1,0),0),"")</f>
        <v/>
      </c>
      <c r="NG15" s="25"/>
      <c r="NH15" s="25" t="str">
        <f>IFERROR(VLOOKUP(NH$2&amp;$B15,'FPL FIX2'!$F$1:$I$400,MATCH("HOME",'FPL FIX2'!$F$1:$I$1,0),0),"")&amp;IFERROR(VLOOKUP(NH$2&amp;$B15,'FPL FIX2'!$G$1:$H$400,MATCH("AWAY",'FPL FIX2'!$G$1:$H$1,0),0),"")</f>
        <v>cryWOL</v>
      </c>
      <c r="NI15" s="25" t="str">
        <f>IFERROR(VLOOKUP(NI$2&amp;$B15,'FPL FIX2'!$F$1:$I$400,MATCH("HOME",'FPL FIX2'!$F$1:$I$1,0),0),"")&amp;IFERROR(VLOOKUP(NI$2&amp;$B15,'FPL FIX2'!$G$1:$H$400,MATCH("AWAY",'FPL FIX2'!$G$1:$H$1,0),0),"")</f>
        <v/>
      </c>
      <c r="NJ15" s="25" t="str">
        <f>IFERROR(VLOOKUP(NJ$2&amp;$B15,'FPL FIX2'!$F$1:$I$400,MATCH("HOME",'FPL FIX2'!$F$1:$I$1,0),0),"")&amp;IFERROR(VLOOKUP(NJ$2&amp;$B15,'FPL FIX2'!$G$1:$H$400,MATCH("AWAY",'FPL FIX2'!$G$1:$H$1,0),0),"")</f>
        <v>NFO</v>
      </c>
    </row>
    <row r="16" spans="1:415" ht="30" customHeight="1" thickBot="1" x14ac:dyDescent="0.3">
      <c r="A16" s="23" t="s">
        <v>79</v>
      </c>
      <c r="B16" s="24" t="s">
        <v>12</v>
      </c>
      <c r="C16" s="25" t="str">
        <f>IFERROR(VLOOKUP(C$2&amp;$B16,'FPL FIX2'!$N$1:$Q$400,MATCH("HOME",'FPL FIX2'!$N$1:$Q$1,0),0),"")&amp;IFERROR(VLOOKUP(C$2&amp;$B16,'FPL FIX2'!$O$1:$P$400,MATCH("AWAY",'FPL FIX2'!$O$1:$P$1,0),0),"")&amp;IFERROR(VLOOKUP(C$2&amp;$A16,'FA2'!$A:$D,MATCH("AWAY",'FA2'!$A$1:$D$1,0),0),"")&amp;IFERROR(VLOOKUP(C$2&amp;$A16,'FA2'!$B:$C,MATCH("HOME",'FA2'!$B$1:$C$1,0),0),"")&amp;IFERROR(VLOOKUP(C$2&amp;$A16,'EFL2'!$A:$D,MATCH("AWAY",'EFL2'!$A$1:$D$1,0),0),"")&amp;IFERROR(VLOOKUP(C$2&amp;$A16,'EFL2'!$B:$C,MATCH("HOME",'EFL2'!$B$1:$C$1,0),0),"")&amp;IFERROR(VLOOKUP(C$2&amp;$A16,'UCL2'!$C:$F,MATCH("AWAY",'UCL2'!$C$1:$F$1,0),0),"")&amp;IFERROR(VLOOKUP(C$2&amp;$A16,'UCL2'!$D:$E,MATCH("HOME",'UCL2'!$D$1:$E$1,0),0),"")&amp;IFERROR(VLOOKUP(C$2&amp;$A16,'EU2'!$C:$F,MATCH("AWAY",'EU2'!$C$1:$F$1,0),0),"")&amp;IFERROR(VLOOKUP(C$2&amp;$A16,'EU2'!$D:$E,MATCH("HOME",'EU2'!$D$1:$E$1,0),0),"")&amp;IFERROR(VLOOKUP(C$2&amp;$A16,'EUC2'!$C:$F,MATCH("AWAY",'EUC2'!$C$1:$F$1,0),0),"")&amp;IFERROR(VLOOKUP(C$2&amp;$A16,'EUC2'!$D:$E,MATCH("HOME",'EUC2'!$D$1:$E$1,0),0),"")</f>
        <v/>
      </c>
      <c r="D16" s="25" t="str">
        <f>IFERROR(VLOOKUP(D$2&amp;$B16,'FPL FIX2'!$N$1:$Q$400,MATCH("HOME",'FPL FIX2'!$N$1:$Q$1,0),0),"")&amp;IFERROR(VLOOKUP(D$2&amp;$B16,'FPL FIX2'!$O$1:$P$400,MATCH("AWAY",'FPL FIX2'!$O$1:$P$1,0),0),"")&amp;IFERROR(VLOOKUP(D$2&amp;$A16,'FA2'!$A:$D,MATCH("AWAY",'FA2'!$A$1:$D$1,0),0),"")&amp;IFERROR(VLOOKUP(D$2&amp;$A16,'FA2'!$B:$C,MATCH("HOME",'FA2'!$B$1:$C$1,0),0),"")&amp;IFERROR(VLOOKUP(D$2&amp;$A16,'EFL2'!$A:$D,MATCH("AWAY",'EFL2'!$A$1:$D$1,0),0),"")&amp;IFERROR(VLOOKUP(D$2&amp;$A16,'EFL2'!$B:$C,MATCH("HOME",'EFL2'!$B$1:$C$1,0),0),"")&amp;IFERROR(VLOOKUP(D$2&amp;$A16,'UCL2'!$C:$F,MATCH("AWAY",'UCL2'!$C$1:$F$1,0),0),"")&amp;IFERROR(VLOOKUP(D$2&amp;$A16,'UCL2'!$D:$E,MATCH("HOME",'UCL2'!$D$1:$E$1,0),0),"")&amp;IFERROR(VLOOKUP(D$2&amp;$A16,'EU2'!$C:$F,MATCH("AWAY",'EU2'!$C$1:$F$1,0),0),"")&amp;IFERROR(VLOOKUP(D$2&amp;$A16,'EU2'!$D:$E,MATCH("HOME",'EU2'!$D$1:$E$1,0),0),"")&amp;IFERROR(VLOOKUP(D$2&amp;$A16,'EUC2'!$C:$F,MATCH("AWAY",'EUC2'!$C$1:$F$1,0),0),"")&amp;IFERROR(VLOOKUP(D$2&amp;$A16,'EUC2'!$D:$E,MATCH("HOME",'EUC2'!$D$1:$E$1,0),0),"")</f>
        <v/>
      </c>
      <c r="E16" s="25" t="str">
        <f>IFERROR(VLOOKUP(E$2&amp;$B16,'FPL FIX2'!$N$1:$Q$400,MATCH("HOME",'FPL FIX2'!$N$1:$Q$1,0),0),"")&amp;IFERROR(VLOOKUP(E$2&amp;$B16,'FPL FIX2'!$O$1:$P$400,MATCH("AWAY",'FPL FIX2'!$O$1:$P$1,0),0),"")&amp;IFERROR(VLOOKUP(E$2&amp;$A16,'FA2'!$A:$D,MATCH("AWAY",'FA2'!$A$1:$D$1,0),0),"")&amp;IFERROR(VLOOKUP(E$2&amp;$A16,'FA2'!$B:$C,MATCH("HOME",'FA2'!$B$1:$C$1,0),0),"")&amp;IFERROR(VLOOKUP(E$2&amp;$A16,'EFL2'!$A:$D,MATCH("AWAY",'EFL2'!$A$1:$D$1,0),0),"")&amp;IFERROR(VLOOKUP(E$2&amp;$A16,'EFL2'!$B:$C,MATCH("HOME",'EFL2'!$B$1:$C$1,0),0),"")&amp;IFERROR(VLOOKUP(E$2&amp;$A16,'UCL2'!$C:$F,MATCH("AWAY",'UCL2'!$C$1:$F$1,0),0),"")&amp;IFERROR(VLOOKUP(E$2&amp;$A16,'UCL2'!$D:$E,MATCH("HOME",'UCL2'!$D$1:$E$1,0),0),"")&amp;IFERROR(VLOOKUP(E$2&amp;$A16,'EU2'!$C:$F,MATCH("AWAY",'EU2'!$C$1:$F$1,0),0),"")&amp;IFERROR(VLOOKUP(E$2&amp;$A16,'EU2'!$D:$E,MATCH("HOME",'EU2'!$D$1:$E$1,0),0),"")&amp;IFERROR(VLOOKUP(E$2&amp;$A16,'EUC2'!$C:$F,MATCH("AWAY",'EUC2'!$C$1:$F$1,0),0),"")&amp;IFERROR(VLOOKUP(E$2&amp;$A16,'EUC2'!$D:$E,MATCH("HOME",'EUC2'!$D$1:$E$1,0),0),"")</f>
        <v/>
      </c>
      <c r="F16" s="25" t="str">
        <f>IFERROR(VLOOKUP(F$2&amp;$B16,'FPL FIX2'!$N$1:$Q$400,MATCH("HOME",'FPL FIX2'!$N$1:$Q$1,0),0),"")&amp;IFERROR(VLOOKUP(F$2&amp;$B16,'FPL FIX2'!$O$1:$P$400,MATCH("AWAY",'FPL FIX2'!$O$1:$P$1,0),0),"")&amp;IFERROR(VLOOKUP(F$2&amp;$A16,'FA2'!$A:$D,MATCH("AWAY",'FA2'!$A$1:$D$1,0),0),"")&amp;IFERROR(VLOOKUP(F$2&amp;$A16,'FA2'!$B:$C,MATCH("HOME",'FA2'!$B$1:$C$1,0),0),"")&amp;IFERROR(VLOOKUP(F$2&amp;$A16,'EFL2'!$A:$D,MATCH("AWAY",'EFL2'!$A$1:$D$1,0),0),"")&amp;IFERROR(VLOOKUP(F$2&amp;$A16,'EFL2'!$B:$C,MATCH("HOME",'EFL2'!$B$1:$C$1,0),0),"")&amp;IFERROR(VLOOKUP(F$2&amp;$A16,'UCL2'!$C:$F,MATCH("AWAY",'UCL2'!$C$1:$F$1,0),0),"")&amp;IFERROR(VLOOKUP(F$2&amp;$A16,'UCL2'!$D:$E,MATCH("HOME",'UCL2'!$D$1:$E$1,0),0),"")&amp;IFERROR(VLOOKUP(F$2&amp;$A16,'EU2'!$C:$F,MATCH("AWAY",'EU2'!$C$1:$F$1,0),0),"")&amp;IFERROR(VLOOKUP(F$2&amp;$A16,'EU2'!$D:$E,MATCH("HOME",'EU2'!$D$1:$E$1,0),0),"")&amp;IFERROR(VLOOKUP(F$2&amp;$A16,'EUC2'!$C:$F,MATCH("AWAY",'EUC2'!$C$1:$F$1,0),0),"")&amp;IFERROR(VLOOKUP(F$2&amp;$A16,'EUC2'!$D:$E,MATCH("HOME",'EUC2'!$D$1:$E$1,0),0),"")</f>
        <v/>
      </c>
      <c r="G16" s="25" t="str">
        <f>IFERROR(VLOOKUP(G$2&amp;$B16,'FPL FIX2'!$N$1:$Q$400,MATCH("HOME",'FPL FIX2'!$N$1:$Q$1,0),0),"")&amp;IFERROR(VLOOKUP(G$2&amp;$B16,'FPL FIX2'!$O$1:$P$400,MATCH("AWAY",'FPL FIX2'!$O$1:$P$1,0),0),"")&amp;IFERROR(VLOOKUP(G$2&amp;$A16,'FA2'!$A:$D,MATCH("AWAY",'FA2'!$A$1:$D$1,0),0),"")&amp;IFERROR(VLOOKUP(G$2&amp;$A16,'FA2'!$B:$C,MATCH("HOME",'FA2'!$B$1:$C$1,0),0),"")&amp;IFERROR(VLOOKUP(G$2&amp;$A16,'EFL2'!$A:$D,MATCH("AWAY",'EFL2'!$A$1:$D$1,0),0),"")&amp;IFERROR(VLOOKUP(G$2&amp;$A16,'EFL2'!$B:$C,MATCH("HOME",'EFL2'!$B$1:$C$1,0),0),"")&amp;IFERROR(VLOOKUP(G$2&amp;$A16,'UCL2'!$C:$F,MATCH("AWAY",'UCL2'!$C$1:$F$1,0),0),"")&amp;IFERROR(VLOOKUP(G$2&amp;$A16,'UCL2'!$D:$E,MATCH("HOME",'UCL2'!$D$1:$E$1,0),0),"")&amp;IFERROR(VLOOKUP(G$2&amp;$A16,'EU2'!$C:$F,MATCH("AWAY",'EU2'!$C$1:$F$1,0),0),"")&amp;IFERROR(VLOOKUP(G$2&amp;$A16,'EU2'!$D:$E,MATCH("HOME",'EU2'!$D$1:$E$1,0),0),"")&amp;IFERROR(VLOOKUP(G$2&amp;$A16,'EUC2'!$C:$F,MATCH("AWAY",'EUC2'!$C$1:$F$1,0),0),"")&amp;IFERROR(VLOOKUP(G$2&amp;$A16,'EUC2'!$D:$E,MATCH("HOME",'EUC2'!$D$1:$E$1,0),0),"")</f>
        <v/>
      </c>
      <c r="H16" s="25" t="str">
        <f>IFERROR(VLOOKUP(H$2&amp;$B16,'FPL FIX2'!$N$1:$Q$400,MATCH("HOME",'FPL FIX2'!$N$1:$Q$1,0),0),"")&amp;IFERROR(VLOOKUP(H$2&amp;$B16,'FPL FIX2'!$O$1:$P$400,MATCH("AWAY",'FPL FIX2'!$O$1:$P$1,0),0),"")&amp;IFERROR(VLOOKUP(H$2&amp;$A16,'FA2'!$A:$D,MATCH("AWAY",'FA2'!$A$1:$D$1,0),0),"")&amp;IFERROR(VLOOKUP(H$2&amp;$A16,'FA2'!$B:$C,MATCH("HOME",'FA2'!$B$1:$C$1,0),0),"")&amp;IFERROR(VLOOKUP(H$2&amp;$A16,'EFL2'!$A:$D,MATCH("AWAY",'EFL2'!$A$1:$D$1,0),0),"")&amp;IFERROR(VLOOKUP(H$2&amp;$A16,'EFL2'!$B:$C,MATCH("HOME",'EFL2'!$B$1:$C$1,0),0),"")&amp;IFERROR(VLOOKUP(H$2&amp;$A16,'UCL2'!$C:$F,MATCH("AWAY",'UCL2'!$C$1:$F$1,0),0),"")&amp;IFERROR(VLOOKUP(H$2&amp;$A16,'UCL2'!$D:$E,MATCH("HOME",'UCL2'!$D$1:$E$1,0),0),"")&amp;IFERROR(VLOOKUP(H$2&amp;$A16,'EU2'!$C:$F,MATCH("AWAY",'EU2'!$C$1:$F$1,0),0),"")&amp;IFERROR(VLOOKUP(H$2&amp;$A16,'EU2'!$D:$E,MATCH("HOME",'EU2'!$D$1:$E$1,0),0),"")&amp;IFERROR(VLOOKUP(H$2&amp;$A16,'EUC2'!$C:$F,MATCH("AWAY",'EUC2'!$C$1:$F$1,0),0),"")&amp;IFERROR(VLOOKUP(H$2&amp;$A16,'EUC2'!$D:$E,MATCH("HOME",'EUC2'!$D$1:$E$1,0),0),"")</f>
        <v/>
      </c>
      <c r="I16" s="25" t="str">
        <f>IFERROR(VLOOKUP(I$2&amp;$B16,'FPL FIX2'!$N$1:$Q$400,MATCH("HOME",'FPL FIX2'!$N$1:$Q$1,0),0),"")&amp;IFERROR(VLOOKUP(I$2&amp;$B16,'FPL FIX2'!$O$1:$P$400,MATCH("AWAY",'FPL FIX2'!$O$1:$P$1,0),0),"")&amp;IFERROR(VLOOKUP(I$2&amp;$A16,'FA2'!$A:$D,MATCH("AWAY",'FA2'!$A$1:$D$1,0),0),"")&amp;IFERROR(VLOOKUP(I$2&amp;$A16,'FA2'!$B:$C,MATCH("HOME",'FA2'!$B$1:$C$1,0),0),"")&amp;IFERROR(VLOOKUP(I$2&amp;$A16,'EFL2'!$A:$D,MATCH("AWAY",'EFL2'!$A$1:$D$1,0),0),"")&amp;IFERROR(VLOOKUP(I$2&amp;$A16,'EFL2'!$B:$C,MATCH("HOME",'EFL2'!$B$1:$C$1,0),0),"")&amp;IFERROR(VLOOKUP(I$2&amp;$A16,'UCL2'!$C:$F,MATCH("AWAY",'UCL2'!$C$1:$F$1,0),0),"")&amp;IFERROR(VLOOKUP(I$2&amp;$A16,'UCL2'!$D:$E,MATCH("HOME",'UCL2'!$D$1:$E$1,0),0),"")&amp;IFERROR(VLOOKUP(I$2&amp;$A16,'EU2'!$C:$F,MATCH("AWAY",'EU2'!$C$1:$F$1,0),0),"")&amp;IFERROR(VLOOKUP(I$2&amp;$A16,'EU2'!$D:$E,MATCH("HOME",'EU2'!$D$1:$E$1,0),0),"")&amp;IFERROR(VLOOKUP(I$2&amp;$A16,'EUC2'!$C:$F,MATCH("AWAY",'EUC2'!$C$1:$F$1,0),0),"")&amp;IFERROR(VLOOKUP(I$2&amp;$A16,'EUC2'!$D:$E,MATCH("HOME",'EUC2'!$D$1:$E$1,0),0),"")</f>
        <v>whu</v>
      </c>
      <c r="J16" s="25" t="str">
        <f>IFERROR(VLOOKUP(J$2&amp;$B16,'FPL FIX2'!$N$1:$Q$400,MATCH("HOME",'FPL FIX2'!$N$1:$Q$1,0),0),"")&amp;IFERROR(VLOOKUP(J$2&amp;$B16,'FPL FIX2'!$O$1:$P$400,MATCH("AWAY",'FPL FIX2'!$O$1:$P$1,0),0),"")&amp;IFERROR(VLOOKUP(J$2&amp;$A16,'FA2'!$A:$D,MATCH("AWAY",'FA2'!$A$1:$D$1,0),0),"")&amp;IFERROR(VLOOKUP(J$2&amp;$A16,'FA2'!$B:$C,MATCH("HOME",'FA2'!$B$1:$C$1,0),0),"")&amp;IFERROR(VLOOKUP(J$2&amp;$A16,'EFL2'!$A:$D,MATCH("AWAY",'EFL2'!$A$1:$D$1,0),0),"")&amp;IFERROR(VLOOKUP(J$2&amp;$A16,'EFL2'!$B:$C,MATCH("HOME",'EFL2'!$B$1:$C$1,0),0),"")&amp;IFERROR(VLOOKUP(J$2&amp;$A16,'UCL2'!$C:$F,MATCH("AWAY",'UCL2'!$C$1:$F$1,0),0),"")&amp;IFERROR(VLOOKUP(J$2&amp;$A16,'UCL2'!$D:$E,MATCH("HOME",'UCL2'!$D$1:$E$1,0),0),"")&amp;IFERROR(VLOOKUP(J$2&amp;$A16,'EU2'!$C:$F,MATCH("AWAY",'EU2'!$C$1:$F$1,0),0),"")&amp;IFERROR(VLOOKUP(J$2&amp;$A16,'EU2'!$D:$E,MATCH("HOME",'EU2'!$D$1:$E$1,0),0),"")&amp;IFERROR(VLOOKUP(J$2&amp;$A16,'EUC2'!$C:$F,MATCH("AWAY",'EUC2'!$C$1:$F$1,0),0),"")&amp;IFERROR(VLOOKUP(J$2&amp;$A16,'EUC2'!$D:$E,MATCH("HOME",'EUC2'!$D$1:$E$1,0),0),"")</f>
        <v/>
      </c>
      <c r="K16" s="25" t="str">
        <f>IFERROR(VLOOKUP(K$2&amp;$B16,'FPL FIX2'!$N$1:$Q$400,MATCH("HOME",'FPL FIX2'!$N$1:$Q$1,0),0),"")&amp;IFERROR(VLOOKUP(K$2&amp;$B16,'FPL FIX2'!$O$1:$P$400,MATCH("AWAY",'FPL FIX2'!$O$1:$P$1,0),0),"")&amp;IFERROR(VLOOKUP(K$2&amp;$A16,'FA2'!$A:$D,MATCH("AWAY",'FA2'!$A$1:$D$1,0),0),"")&amp;IFERROR(VLOOKUP(K$2&amp;$A16,'FA2'!$B:$C,MATCH("HOME",'FA2'!$B$1:$C$1,0),0),"")&amp;IFERROR(VLOOKUP(K$2&amp;$A16,'EFL2'!$A:$D,MATCH("AWAY",'EFL2'!$A$1:$D$1,0),0),"")&amp;IFERROR(VLOOKUP(K$2&amp;$A16,'EFL2'!$B:$C,MATCH("HOME",'EFL2'!$B$1:$C$1,0),0),"")&amp;IFERROR(VLOOKUP(K$2&amp;$A16,'UCL2'!$C:$F,MATCH("AWAY",'UCL2'!$C$1:$F$1,0),0),"")&amp;IFERROR(VLOOKUP(K$2&amp;$A16,'UCL2'!$D:$E,MATCH("HOME",'UCL2'!$D$1:$E$1,0),0),"")&amp;IFERROR(VLOOKUP(K$2&amp;$A16,'EU2'!$C:$F,MATCH("AWAY",'EU2'!$C$1:$F$1,0),0),"")&amp;IFERROR(VLOOKUP(K$2&amp;$A16,'EU2'!$D:$E,MATCH("HOME",'EU2'!$D$1:$E$1,0),0),"")&amp;IFERROR(VLOOKUP(K$2&amp;$A16,'EUC2'!$C:$F,MATCH("AWAY",'EUC2'!$C$1:$F$1,0),0),"")&amp;IFERROR(VLOOKUP(K$2&amp;$A16,'EUC2'!$D:$E,MATCH("HOME",'EUC2'!$D$1:$E$1,0),0),"")</f>
        <v/>
      </c>
      <c r="L16" s="25" t="str">
        <f>IFERROR(VLOOKUP(L$2&amp;$B16,'FPL FIX2'!$N$1:$Q$400,MATCH("HOME",'FPL FIX2'!$N$1:$Q$1,0),0),"")&amp;IFERROR(VLOOKUP(L$2&amp;$B16,'FPL FIX2'!$O$1:$P$400,MATCH("AWAY",'FPL FIX2'!$O$1:$P$1,0),0),"")&amp;IFERROR(VLOOKUP(L$2&amp;$A16,'FA2'!$A:$D,MATCH("AWAY",'FA2'!$A$1:$D$1,0),0),"")&amp;IFERROR(VLOOKUP(L$2&amp;$A16,'FA2'!$B:$C,MATCH("HOME",'FA2'!$B$1:$C$1,0),0),"")&amp;IFERROR(VLOOKUP(L$2&amp;$A16,'EFL2'!$A:$D,MATCH("AWAY",'EFL2'!$A$1:$D$1,0),0),"")&amp;IFERROR(VLOOKUP(L$2&amp;$A16,'EFL2'!$B:$C,MATCH("HOME",'EFL2'!$B$1:$C$1,0),0),"")&amp;IFERROR(VLOOKUP(L$2&amp;$A16,'UCL2'!$C:$F,MATCH("AWAY",'UCL2'!$C$1:$F$1,0),0),"")&amp;IFERROR(VLOOKUP(L$2&amp;$A16,'UCL2'!$D:$E,MATCH("HOME",'UCL2'!$D$1:$E$1,0),0),"")&amp;IFERROR(VLOOKUP(L$2&amp;$A16,'EU2'!$C:$F,MATCH("AWAY",'EU2'!$C$1:$F$1,0),0),"")&amp;IFERROR(VLOOKUP(L$2&amp;$A16,'EU2'!$D:$E,MATCH("HOME",'EU2'!$D$1:$E$1,0),0),"")&amp;IFERROR(VLOOKUP(L$2&amp;$A16,'EUC2'!$C:$F,MATCH("AWAY",'EUC2'!$C$1:$F$1,0),0),"")&amp;IFERROR(VLOOKUP(L$2&amp;$A16,'EUC2'!$D:$E,MATCH("HOME",'EUC2'!$D$1:$E$1,0),0),"")</f>
        <v/>
      </c>
      <c r="M16" s="25" t="str">
        <f>IFERROR(VLOOKUP(M$2&amp;$B16,'FPL FIX2'!$N$1:$Q$400,MATCH("HOME",'FPL FIX2'!$N$1:$Q$1,0),0),"")&amp;IFERROR(VLOOKUP(M$2&amp;$B16,'FPL FIX2'!$O$1:$P$400,MATCH("AWAY",'FPL FIX2'!$O$1:$P$1,0),0),"")&amp;IFERROR(VLOOKUP(M$2&amp;$A16,'FA2'!$A:$D,MATCH("AWAY",'FA2'!$A$1:$D$1,0),0),"")&amp;IFERROR(VLOOKUP(M$2&amp;$A16,'FA2'!$B:$C,MATCH("HOME",'FA2'!$B$1:$C$1,0),0),"")&amp;IFERROR(VLOOKUP(M$2&amp;$A16,'EFL2'!$A:$D,MATCH("AWAY",'EFL2'!$A$1:$D$1,0),0),"")&amp;IFERROR(VLOOKUP(M$2&amp;$A16,'EFL2'!$B:$C,MATCH("HOME",'EFL2'!$B$1:$C$1,0),0),"")&amp;IFERROR(VLOOKUP(M$2&amp;$A16,'UCL2'!$C:$F,MATCH("AWAY",'UCL2'!$C$1:$F$1,0),0),"")&amp;IFERROR(VLOOKUP(M$2&amp;$A16,'UCL2'!$D:$E,MATCH("HOME",'UCL2'!$D$1:$E$1,0),0),"")&amp;IFERROR(VLOOKUP(M$2&amp;$A16,'EU2'!$C:$F,MATCH("AWAY",'EU2'!$C$1:$F$1,0),0),"")&amp;IFERROR(VLOOKUP(M$2&amp;$A16,'EU2'!$D:$E,MATCH("HOME",'EU2'!$D$1:$E$1,0),0),"")&amp;IFERROR(VLOOKUP(M$2&amp;$A16,'EUC2'!$C:$F,MATCH("AWAY",'EUC2'!$C$1:$F$1,0),0),"")&amp;IFERROR(VLOOKUP(M$2&amp;$A16,'EUC2'!$D:$E,MATCH("HOME",'EUC2'!$D$1:$E$1,0),0),"")</f>
        <v/>
      </c>
      <c r="N16" s="25" t="str">
        <f>IFERROR(VLOOKUP(N$2&amp;$B16,'FPL FIX2'!$N$1:$Q$400,MATCH("HOME",'FPL FIX2'!$N$1:$Q$1,0),0),"")&amp;IFERROR(VLOOKUP(N$2&amp;$B16,'FPL FIX2'!$O$1:$P$400,MATCH("AWAY",'FPL FIX2'!$O$1:$P$1,0),0),"")&amp;IFERROR(VLOOKUP(N$2&amp;$A16,'FA2'!$A:$D,MATCH("AWAY",'FA2'!$A$1:$D$1,0),0),"")&amp;IFERROR(VLOOKUP(N$2&amp;$A16,'FA2'!$B:$C,MATCH("HOME",'FA2'!$B$1:$C$1,0),0),"")&amp;IFERROR(VLOOKUP(N$2&amp;$A16,'EFL2'!$A:$D,MATCH("AWAY",'EFL2'!$A$1:$D$1,0),0),"")&amp;IFERROR(VLOOKUP(N$2&amp;$A16,'EFL2'!$B:$C,MATCH("HOME",'EFL2'!$B$1:$C$1,0),0),"")&amp;IFERROR(VLOOKUP(N$2&amp;$A16,'UCL2'!$C:$F,MATCH("AWAY",'UCL2'!$C$1:$F$1,0),0),"")&amp;IFERROR(VLOOKUP(N$2&amp;$A16,'UCL2'!$D:$E,MATCH("HOME",'UCL2'!$D$1:$E$1,0),0),"")&amp;IFERROR(VLOOKUP(N$2&amp;$A16,'EU2'!$C:$F,MATCH("AWAY",'EU2'!$C$1:$F$1,0),0),"")&amp;IFERROR(VLOOKUP(N$2&amp;$A16,'EU2'!$D:$E,MATCH("HOME",'EU2'!$D$1:$E$1,0),0),"")&amp;IFERROR(VLOOKUP(N$2&amp;$A16,'EUC2'!$C:$F,MATCH("AWAY",'EUC2'!$C$1:$F$1,0),0),"")&amp;IFERROR(VLOOKUP(N$2&amp;$A16,'EUC2'!$D:$E,MATCH("HOME",'EUC2'!$D$1:$E$1,0),0),"")</f>
        <v/>
      </c>
      <c r="O16" s="25" t="str">
        <f>IFERROR(VLOOKUP(O$2&amp;$B16,'FPL FIX2'!$N$1:$Q$400,MATCH("HOME",'FPL FIX2'!$N$1:$Q$1,0),0),"")&amp;IFERROR(VLOOKUP(O$2&amp;$B16,'FPL FIX2'!$O$1:$P$400,MATCH("AWAY",'FPL FIX2'!$O$1:$P$1,0),0),"")&amp;IFERROR(VLOOKUP(O$2&amp;$A16,'FA2'!$A:$D,MATCH("AWAY",'FA2'!$A$1:$D$1,0),0),"")&amp;IFERROR(VLOOKUP(O$2&amp;$A16,'FA2'!$B:$C,MATCH("HOME",'FA2'!$B$1:$C$1,0),0),"")&amp;IFERROR(VLOOKUP(O$2&amp;$A16,'EFL2'!$A:$D,MATCH("AWAY",'EFL2'!$A$1:$D$1,0),0),"")&amp;IFERROR(VLOOKUP(O$2&amp;$A16,'EFL2'!$B:$C,MATCH("HOME",'EFL2'!$B$1:$C$1,0),0),"")&amp;IFERROR(VLOOKUP(O$2&amp;$A16,'UCL2'!$C:$F,MATCH("AWAY",'UCL2'!$C$1:$F$1,0),0),"")&amp;IFERROR(VLOOKUP(O$2&amp;$A16,'UCL2'!$D:$E,MATCH("HOME",'UCL2'!$D$1:$E$1,0),0),"")&amp;IFERROR(VLOOKUP(O$2&amp;$A16,'EU2'!$C:$F,MATCH("AWAY",'EU2'!$C$1:$F$1,0),0),"")&amp;IFERROR(VLOOKUP(O$2&amp;$A16,'EU2'!$D:$E,MATCH("HOME",'EU2'!$D$1:$E$1,0),0),"")&amp;IFERROR(VLOOKUP(O$2&amp;$A16,'EUC2'!$C:$F,MATCH("AWAY",'EUC2'!$C$1:$F$1,0),0),"")&amp;IFERROR(VLOOKUP(O$2&amp;$A16,'EUC2'!$D:$E,MATCH("HOME",'EUC2'!$D$1:$E$1,0),0),"")</f>
        <v>BOU</v>
      </c>
      <c r="P16" s="25" t="str">
        <f>IFERROR(VLOOKUP(P$2&amp;$B16,'FPL FIX2'!$N$1:$Q$400,MATCH("HOME",'FPL FIX2'!$N$1:$Q$1,0),0),"")&amp;IFERROR(VLOOKUP(P$2&amp;$B16,'FPL FIX2'!$O$1:$P$400,MATCH("AWAY",'FPL FIX2'!$O$1:$P$1,0),0),"")&amp;IFERROR(VLOOKUP(P$2&amp;$A16,'FA2'!$A:$D,MATCH("AWAY",'FA2'!$A$1:$D$1,0),0),"")&amp;IFERROR(VLOOKUP(P$2&amp;$A16,'FA2'!$B:$C,MATCH("HOME",'FA2'!$B$1:$C$1,0),0),"")&amp;IFERROR(VLOOKUP(P$2&amp;$A16,'EFL2'!$A:$D,MATCH("AWAY",'EFL2'!$A$1:$D$1,0),0),"")&amp;IFERROR(VLOOKUP(P$2&amp;$A16,'EFL2'!$B:$C,MATCH("HOME",'EFL2'!$B$1:$C$1,0),0),"")&amp;IFERROR(VLOOKUP(P$2&amp;$A16,'UCL2'!$C:$F,MATCH("AWAY",'UCL2'!$C$1:$F$1,0),0),"")&amp;IFERROR(VLOOKUP(P$2&amp;$A16,'UCL2'!$D:$E,MATCH("HOME",'UCL2'!$D$1:$E$1,0),0),"")&amp;IFERROR(VLOOKUP(P$2&amp;$A16,'EU2'!$C:$F,MATCH("AWAY",'EU2'!$C$1:$F$1,0),0),"")&amp;IFERROR(VLOOKUP(P$2&amp;$A16,'EU2'!$D:$E,MATCH("HOME",'EU2'!$D$1:$E$1,0),0),"")&amp;IFERROR(VLOOKUP(P$2&amp;$A16,'EUC2'!$C:$F,MATCH("AWAY",'EUC2'!$C$1:$F$1,0),0),"")&amp;IFERROR(VLOOKUP(P$2&amp;$A16,'EUC2'!$D:$E,MATCH("HOME",'EUC2'!$D$1:$E$1,0),0),"")</f>
        <v/>
      </c>
      <c r="Q16" s="25" t="str">
        <f>IFERROR(VLOOKUP(Q$2&amp;$B16,'FPL FIX2'!$N$1:$Q$400,MATCH("HOME",'FPL FIX2'!$N$1:$Q$1,0),0),"")&amp;IFERROR(VLOOKUP(Q$2&amp;$B16,'FPL FIX2'!$O$1:$P$400,MATCH("AWAY",'FPL FIX2'!$O$1:$P$1,0),0),"")&amp;IFERROR(VLOOKUP(Q$2&amp;$A16,'FA2'!$A:$D,MATCH("AWAY",'FA2'!$A$1:$D$1,0),0),"")&amp;IFERROR(VLOOKUP(Q$2&amp;$A16,'FA2'!$B:$C,MATCH("HOME",'FA2'!$B$1:$C$1,0),0),"")&amp;IFERROR(VLOOKUP(Q$2&amp;$A16,'EFL2'!$A:$D,MATCH("AWAY",'EFL2'!$A$1:$D$1,0),0),"")&amp;IFERROR(VLOOKUP(Q$2&amp;$A16,'EFL2'!$B:$C,MATCH("HOME",'EFL2'!$B$1:$C$1,0),0),"")&amp;IFERROR(VLOOKUP(Q$2&amp;$A16,'UCL2'!$C:$F,MATCH("AWAY",'UCL2'!$C$1:$F$1,0),0),"")&amp;IFERROR(VLOOKUP(Q$2&amp;$A16,'UCL2'!$D:$E,MATCH("HOME",'UCL2'!$D$1:$E$1,0),0),"")&amp;IFERROR(VLOOKUP(Q$2&amp;$A16,'EU2'!$C:$F,MATCH("AWAY",'EU2'!$C$1:$F$1,0),0),"")&amp;IFERROR(VLOOKUP(Q$2&amp;$A16,'EU2'!$D:$E,MATCH("HOME",'EU2'!$D$1:$E$1,0),0),"")&amp;IFERROR(VLOOKUP(Q$2&amp;$A16,'EUC2'!$C:$F,MATCH("AWAY",'EUC2'!$C$1:$F$1,0),0),"")&amp;IFERROR(VLOOKUP(Q$2&amp;$A16,'EUC2'!$D:$E,MATCH("HOME",'EUC2'!$D$1:$E$1,0),0),"")</f>
        <v/>
      </c>
      <c r="R16" s="25" t="str">
        <f>IFERROR(VLOOKUP(R$2&amp;$B16,'FPL FIX2'!$N$1:$Q$400,MATCH("HOME",'FPL FIX2'!$N$1:$Q$1,0),0),"")&amp;IFERROR(VLOOKUP(R$2&amp;$B16,'FPL FIX2'!$O$1:$P$400,MATCH("AWAY",'FPL FIX2'!$O$1:$P$1,0),0),"")&amp;IFERROR(VLOOKUP(R$2&amp;$A16,'FA2'!$A:$D,MATCH("AWAY",'FA2'!$A$1:$D$1,0),0),"")&amp;IFERROR(VLOOKUP(R$2&amp;$A16,'FA2'!$B:$C,MATCH("HOME",'FA2'!$B$1:$C$1,0),0),"")&amp;IFERROR(VLOOKUP(R$2&amp;$A16,'EFL2'!$A:$D,MATCH("AWAY",'EFL2'!$A$1:$D$1,0),0),"")&amp;IFERROR(VLOOKUP(R$2&amp;$A16,'EFL2'!$B:$C,MATCH("HOME",'EFL2'!$B$1:$C$1,0),0),"")&amp;IFERROR(VLOOKUP(R$2&amp;$A16,'UCL2'!$C:$F,MATCH("AWAY",'UCL2'!$C$1:$F$1,0),0),"")&amp;IFERROR(VLOOKUP(R$2&amp;$A16,'UCL2'!$D:$E,MATCH("HOME",'UCL2'!$D$1:$E$1,0),0),"")&amp;IFERROR(VLOOKUP(R$2&amp;$A16,'EU2'!$C:$F,MATCH("AWAY",'EU2'!$C$1:$F$1,0),0),"")&amp;IFERROR(VLOOKUP(R$2&amp;$A16,'EU2'!$D:$E,MATCH("HOME",'EU2'!$D$1:$E$1,0),0),"")&amp;IFERROR(VLOOKUP(R$2&amp;$A16,'EUC2'!$C:$F,MATCH("AWAY",'EUC2'!$C$1:$F$1,0),0),"")&amp;IFERROR(VLOOKUP(R$2&amp;$A16,'EUC2'!$D:$E,MATCH("HOME",'EUC2'!$D$1:$E$1,0),0),"")</f>
        <v/>
      </c>
      <c r="S16" s="25" t="str">
        <f>IFERROR(VLOOKUP(S$2&amp;$B16,'FPL FIX2'!$N$1:$Q$400,MATCH("HOME",'FPL FIX2'!$N$1:$Q$1,0),0),"")&amp;IFERROR(VLOOKUP(S$2&amp;$B16,'FPL FIX2'!$O$1:$P$400,MATCH("AWAY",'FPL FIX2'!$O$1:$P$1,0),0),"")&amp;IFERROR(VLOOKUP(S$2&amp;$A16,'FA2'!$A:$D,MATCH("AWAY",'FA2'!$A$1:$D$1,0),0),"")&amp;IFERROR(VLOOKUP(S$2&amp;$A16,'FA2'!$B:$C,MATCH("HOME",'FA2'!$B$1:$C$1,0),0),"")&amp;IFERROR(VLOOKUP(S$2&amp;$A16,'EFL2'!$A:$D,MATCH("AWAY",'EFL2'!$A$1:$D$1,0),0),"")&amp;IFERROR(VLOOKUP(S$2&amp;$A16,'EFL2'!$B:$C,MATCH("HOME",'EFL2'!$B$1:$C$1,0),0),"")&amp;IFERROR(VLOOKUP(S$2&amp;$A16,'UCL2'!$C:$F,MATCH("AWAY",'UCL2'!$C$1:$F$1,0),0),"")&amp;IFERROR(VLOOKUP(S$2&amp;$A16,'UCL2'!$D:$E,MATCH("HOME",'UCL2'!$D$1:$E$1,0),0),"")&amp;IFERROR(VLOOKUP(S$2&amp;$A16,'EU2'!$C:$F,MATCH("AWAY",'EU2'!$C$1:$F$1,0),0),"")&amp;IFERROR(VLOOKUP(S$2&amp;$A16,'EU2'!$D:$E,MATCH("HOME",'EU2'!$D$1:$E$1,0),0),"")&amp;IFERROR(VLOOKUP(S$2&amp;$A16,'EUC2'!$C:$F,MATCH("AWAY",'EUC2'!$C$1:$F$1,0),0),"")&amp;IFERROR(VLOOKUP(S$2&amp;$A16,'EUC2'!$D:$E,MATCH("HOME",'EUC2'!$D$1:$E$1,0),0),"")</f>
        <v/>
      </c>
      <c r="T16" s="25" t="str">
        <f>IFERROR(VLOOKUP(T$2&amp;$B16,'FPL FIX2'!$N$1:$Q$400,MATCH("HOME",'FPL FIX2'!$N$1:$Q$1,0),0),"")&amp;IFERROR(VLOOKUP(T$2&amp;$B16,'FPL FIX2'!$O$1:$P$400,MATCH("AWAY",'FPL FIX2'!$O$1:$P$1,0),0),"")&amp;IFERROR(VLOOKUP(T$2&amp;$A16,'FA2'!$A:$D,MATCH("AWAY",'FA2'!$A$1:$D$1,0),0),"")&amp;IFERROR(VLOOKUP(T$2&amp;$A16,'FA2'!$B:$C,MATCH("HOME",'FA2'!$B$1:$C$1,0),0),"")&amp;IFERROR(VLOOKUP(T$2&amp;$A16,'EFL2'!$A:$D,MATCH("AWAY",'EFL2'!$A$1:$D$1,0),0),"")&amp;IFERROR(VLOOKUP(T$2&amp;$A16,'EFL2'!$B:$C,MATCH("HOME",'EFL2'!$B$1:$C$1,0),0),"")&amp;IFERROR(VLOOKUP(T$2&amp;$A16,'UCL2'!$C:$F,MATCH("AWAY",'UCL2'!$C$1:$F$1,0),0),"")&amp;IFERROR(VLOOKUP(T$2&amp;$A16,'UCL2'!$D:$E,MATCH("HOME",'UCL2'!$D$1:$E$1,0),0),"")&amp;IFERROR(VLOOKUP(T$2&amp;$A16,'EU2'!$C:$F,MATCH("AWAY",'EU2'!$C$1:$F$1,0),0),"")&amp;IFERROR(VLOOKUP(T$2&amp;$A16,'EU2'!$D:$E,MATCH("HOME",'EU2'!$D$1:$E$1,0),0),"")&amp;IFERROR(VLOOKUP(T$2&amp;$A16,'EUC2'!$C:$F,MATCH("AWAY",'EUC2'!$C$1:$F$1,0),0),"")&amp;IFERROR(VLOOKUP(T$2&amp;$A16,'EUC2'!$D:$E,MATCH("HOME",'EUC2'!$D$1:$E$1,0),0),"")</f>
        <v/>
      </c>
      <c r="U16" s="25" t="str">
        <f>IFERROR(VLOOKUP(U$2&amp;$B16,'FPL FIX2'!$N$1:$Q$400,MATCH("HOME",'FPL FIX2'!$N$1:$Q$1,0),0),"")&amp;IFERROR(VLOOKUP(U$2&amp;$B16,'FPL FIX2'!$O$1:$P$400,MATCH("AWAY",'FPL FIX2'!$O$1:$P$1,0),0),"")&amp;IFERROR(VLOOKUP(U$2&amp;$A16,'FA2'!$A:$D,MATCH("AWAY",'FA2'!$A$1:$D$1,0),0),"")&amp;IFERROR(VLOOKUP(U$2&amp;$A16,'FA2'!$B:$C,MATCH("HOME",'FA2'!$B$1:$C$1,0),0),"")&amp;IFERROR(VLOOKUP(U$2&amp;$A16,'EFL2'!$A:$D,MATCH("AWAY",'EFL2'!$A$1:$D$1,0),0),"")&amp;IFERROR(VLOOKUP(U$2&amp;$A16,'EFL2'!$B:$C,MATCH("HOME",'EFL2'!$B$1:$C$1,0),0),"")&amp;IFERROR(VLOOKUP(U$2&amp;$A16,'UCL2'!$C:$F,MATCH("AWAY",'UCL2'!$C$1:$F$1,0),0),"")&amp;IFERROR(VLOOKUP(U$2&amp;$A16,'UCL2'!$D:$E,MATCH("HOME",'UCL2'!$D$1:$E$1,0),0),"")&amp;IFERROR(VLOOKUP(U$2&amp;$A16,'EU2'!$C:$F,MATCH("AWAY",'EU2'!$C$1:$F$1,0),0),"")&amp;IFERROR(VLOOKUP(U$2&amp;$A16,'EU2'!$D:$E,MATCH("HOME",'EU2'!$D$1:$E$1,0),0),"")&amp;IFERROR(VLOOKUP(U$2&amp;$A16,'EUC2'!$C:$F,MATCH("AWAY",'EUC2'!$C$1:$F$1,0),0),"")&amp;IFERROR(VLOOKUP(U$2&amp;$A16,'EUC2'!$D:$E,MATCH("HOME",'EUC2'!$D$1:$E$1,0),0),"")</f>
        <v/>
      </c>
      <c r="V16" s="25" t="str">
        <f>IFERROR(VLOOKUP(V$2&amp;$B16,'FPL FIX2'!$N$1:$Q$400,MATCH("HOME",'FPL FIX2'!$N$1:$Q$1,0),0),"")&amp;IFERROR(VLOOKUP(V$2&amp;$B16,'FPL FIX2'!$O$1:$P$400,MATCH("AWAY",'FPL FIX2'!$O$1:$P$1,0),0),"")&amp;IFERROR(VLOOKUP(V$2&amp;$A16,'FA2'!$A:$D,MATCH("AWAY",'FA2'!$A$1:$D$1,0),0),"")&amp;IFERROR(VLOOKUP(V$2&amp;$A16,'FA2'!$B:$C,MATCH("HOME",'FA2'!$B$1:$C$1,0),0),"")&amp;IFERROR(VLOOKUP(V$2&amp;$A16,'EFL2'!$A:$D,MATCH("AWAY",'EFL2'!$A$1:$D$1,0),0),"")&amp;IFERROR(VLOOKUP(V$2&amp;$A16,'EFL2'!$B:$C,MATCH("HOME",'EFL2'!$B$1:$C$1,0),0),"")&amp;IFERROR(VLOOKUP(V$2&amp;$A16,'UCL2'!$C:$F,MATCH("AWAY",'UCL2'!$C$1:$F$1,0),0),"")&amp;IFERROR(VLOOKUP(V$2&amp;$A16,'UCL2'!$D:$E,MATCH("HOME",'UCL2'!$D$1:$E$1,0),0),"")&amp;IFERROR(VLOOKUP(V$2&amp;$A16,'EU2'!$C:$F,MATCH("AWAY",'EU2'!$C$1:$F$1,0),0),"")&amp;IFERROR(VLOOKUP(V$2&amp;$A16,'EU2'!$D:$E,MATCH("HOME",'EU2'!$D$1:$E$1,0),0),"")&amp;IFERROR(VLOOKUP(V$2&amp;$A16,'EUC2'!$C:$F,MATCH("AWAY",'EUC2'!$C$1:$F$1,0),0),"")&amp;IFERROR(VLOOKUP(V$2&amp;$A16,'EUC2'!$D:$E,MATCH("HOME",'EUC2'!$D$1:$E$1,0),0),"")</f>
        <v/>
      </c>
      <c r="W16" s="25" t="str">
        <f>IFERROR(VLOOKUP(W$2&amp;$B16,'FPL FIX2'!$N$1:$Q$400,MATCH("HOME",'FPL FIX2'!$N$1:$Q$1,0),0),"")&amp;IFERROR(VLOOKUP(W$2&amp;$B16,'FPL FIX2'!$O$1:$P$400,MATCH("AWAY",'FPL FIX2'!$O$1:$P$1,0),0),"")&amp;IFERROR(VLOOKUP(W$2&amp;$A16,'FA2'!$A:$D,MATCH("AWAY",'FA2'!$A$1:$D$1,0),0),"")&amp;IFERROR(VLOOKUP(W$2&amp;$A16,'FA2'!$B:$C,MATCH("HOME",'FA2'!$B$1:$C$1,0),0),"")&amp;IFERROR(VLOOKUP(W$2&amp;$A16,'EFL2'!$A:$D,MATCH("AWAY",'EFL2'!$A$1:$D$1,0),0),"")&amp;IFERROR(VLOOKUP(W$2&amp;$A16,'EFL2'!$B:$C,MATCH("HOME",'EFL2'!$B$1:$C$1,0),0),"")&amp;IFERROR(VLOOKUP(W$2&amp;$A16,'UCL2'!$C:$F,MATCH("AWAY",'UCL2'!$C$1:$F$1,0),0),"")&amp;IFERROR(VLOOKUP(W$2&amp;$A16,'UCL2'!$D:$E,MATCH("HOME",'UCL2'!$D$1:$E$1,0),0),"")&amp;IFERROR(VLOOKUP(W$2&amp;$A16,'EU2'!$C:$F,MATCH("AWAY",'EU2'!$C$1:$F$1,0),0),"")&amp;IFERROR(VLOOKUP(W$2&amp;$A16,'EU2'!$D:$E,MATCH("HOME",'EU2'!$D$1:$E$1,0),0),"")&amp;IFERROR(VLOOKUP(W$2&amp;$A16,'EUC2'!$C:$F,MATCH("AWAY",'EUC2'!$C$1:$F$1,0),0),"")&amp;IFERROR(VLOOKUP(W$2&amp;$A16,'EUC2'!$D:$E,MATCH("HOME",'EUC2'!$D$1:$E$1,0),0),"")</f>
        <v>new</v>
      </c>
      <c r="X16" s="25" t="str">
        <f>IFERROR(VLOOKUP(X$2&amp;$B16,'FPL FIX2'!$N$1:$Q$400,MATCH("HOME",'FPL FIX2'!$N$1:$Q$1,0),0),"")&amp;IFERROR(VLOOKUP(X$2&amp;$B16,'FPL FIX2'!$O$1:$P$400,MATCH("AWAY",'FPL FIX2'!$O$1:$P$1,0),0),"")&amp;IFERROR(VLOOKUP(X$2&amp;$A16,'FA2'!$A:$D,MATCH("AWAY",'FA2'!$A$1:$D$1,0),0),"")&amp;IFERROR(VLOOKUP(X$2&amp;$A16,'FA2'!$B:$C,MATCH("HOME",'FA2'!$B$1:$C$1,0),0),"")&amp;IFERROR(VLOOKUP(X$2&amp;$A16,'EFL2'!$A:$D,MATCH("AWAY",'EFL2'!$A$1:$D$1,0),0),"")&amp;IFERROR(VLOOKUP(X$2&amp;$A16,'EFL2'!$B:$C,MATCH("HOME",'EFL2'!$B$1:$C$1,0),0),"")&amp;IFERROR(VLOOKUP(X$2&amp;$A16,'UCL2'!$C:$F,MATCH("AWAY",'UCL2'!$C$1:$F$1,0),0),"")&amp;IFERROR(VLOOKUP(X$2&amp;$A16,'UCL2'!$D:$E,MATCH("HOME",'UCL2'!$D$1:$E$1,0),0),"")&amp;IFERROR(VLOOKUP(X$2&amp;$A16,'EU2'!$C:$F,MATCH("AWAY",'EU2'!$C$1:$F$1,0),0),"")&amp;IFERROR(VLOOKUP(X$2&amp;$A16,'EU2'!$D:$E,MATCH("HOME",'EU2'!$D$1:$E$1,0),0),"")&amp;IFERROR(VLOOKUP(X$2&amp;$A16,'EUC2'!$C:$F,MATCH("AWAY",'EUC2'!$C$1:$F$1,0),0),"")&amp;IFERROR(VLOOKUP(X$2&amp;$A16,'EUC2'!$D:$E,MATCH("HOME",'EUC2'!$D$1:$E$1,0),0),"")</f>
        <v/>
      </c>
      <c r="Y16" s="57" t="str">
        <f>IFERROR(VLOOKUP(Y$2&amp;$B16,'FPL FIX2'!$N$1:$Q$400,MATCH("HOME",'FPL FIX2'!$N$1:$Q$1,0),0),"")&amp;IFERROR(VLOOKUP(Y$2&amp;$B16,'FPL FIX2'!$O$1:$P$400,MATCH("AWAY",'FPL FIX2'!$O$1:$P$1,0),0),"")&amp;IFERROR(VLOOKUP(Y$2&amp;$A16,'FA2'!$A:$D,MATCH("AWAY",'FA2'!$A$1:$D$1,0),0),"")&amp;IFERROR(VLOOKUP(Y$2&amp;$A16,'FA2'!$B:$C,MATCH("HOME",'FA2'!$B$1:$C$1,0),0),"")&amp;IFERROR(VLOOKUP(Y$2&amp;$A16,'EFL2'!$A:$D,MATCH("AWAY",'EFL2'!$A$1:$D$1,0),0),"")&amp;IFERROR(VLOOKUP(Y$2&amp;$A16,'EFL2'!$B:$C,MATCH("HOME",'EFL2'!$B$1:$C$1,0),0),"")&amp;IFERROR(VLOOKUP(Y$2&amp;$A16,'UCL2'!$C:$F,MATCH("AWAY",'UCL2'!$C$1:$F$1,0),0),"")&amp;IFERROR(VLOOKUP(Y$2&amp;$A16,'UCL2'!$D:$E,MATCH("HOME",'UCL2'!$D$1:$E$1,0),0),"")&amp;IFERROR(VLOOKUP(Y$2&amp;$A16,'EU2'!$C:$F,MATCH("AWAY",'EU2'!$C$1:$F$1,0),0),"")&amp;IFERROR(VLOOKUP(Y$2&amp;$A16,'EU2'!$D:$E,MATCH("HOME",'EU2'!$D$1:$E$1,0),0),"")&amp;IFERROR(VLOOKUP(Y$2&amp;$A16,'EUC2'!$C:$F,MATCH("AWAY",'EUC2'!$C$1:$F$1,0),0),"")&amp;IFERROR(VLOOKUP(Y$2&amp;$A16,'EUC2'!$D:$E,MATCH("HOME",'EUC2'!$D$1:$E$1,0),0),"")</f>
        <v/>
      </c>
      <c r="Z16" s="25" t="str">
        <f>IFERROR(VLOOKUP(Z$2&amp;$B16,'FPL FIX2'!$N$1:$Q$400,MATCH("HOME",'FPL FIX2'!$N$1:$Q$1,0),0),"")&amp;IFERROR(VLOOKUP(Z$2&amp;$B16,'FPL FIX2'!$O$1:$P$400,MATCH("AWAY",'FPL FIX2'!$O$1:$P$1,0),0),"")&amp;IFERROR(VLOOKUP(Z$2&amp;$A16,'FA2'!$A:$D,MATCH("AWAY",'FA2'!$A$1:$D$1,0),0),"")&amp;IFERROR(VLOOKUP(Z$2&amp;$A16,'FA2'!$B:$C,MATCH("HOME",'FA2'!$B$1:$C$1,0),0),"")&amp;IFERROR(VLOOKUP(Z$2&amp;$A16,'EFL2'!$A:$D,MATCH("AWAY",'EFL2'!$A$1:$D$1,0),0),"")&amp;IFERROR(VLOOKUP(Z$2&amp;$A16,'EFL2'!$B:$C,MATCH("HOME",'EFL2'!$B$1:$C$1,0),0),"")&amp;IFERROR(VLOOKUP(Z$2&amp;$A16,'UCL2'!$C:$F,MATCH("AWAY",'UCL2'!$C$1:$F$1,0),0),"")&amp;IFERROR(VLOOKUP(Z$2&amp;$A16,'UCL2'!$D:$E,MATCH("HOME",'UCL2'!$D$1:$E$1,0),0),"")&amp;IFERROR(VLOOKUP(Z$2&amp;$A16,'EU2'!$C:$F,MATCH("AWAY",'EU2'!$C$1:$F$1,0),0),"")&amp;IFERROR(VLOOKUP(Z$2&amp;$A16,'EU2'!$D:$E,MATCH("HOME",'EU2'!$D$1:$E$1,0),0),"")&amp;IFERROR(VLOOKUP(Z$2&amp;$A16,'EUC2'!$C:$F,MATCH("AWAY",'EUC2'!$C$1:$F$1,0),0),"")&amp;IFERROR(VLOOKUP(Z$2&amp;$A16,'EUC2'!$D:$E,MATCH("HOME",'EUC2'!$D$1:$E$1,0),0),"")</f>
        <v/>
      </c>
      <c r="AA16" s="25" t="str">
        <f>IFERROR(VLOOKUP(AA$2&amp;$B16,'FPL FIX2'!$N$1:$Q$400,MATCH("HOME",'FPL FIX2'!$N$1:$Q$1,0),0),"")&amp;IFERROR(VLOOKUP(AA$2&amp;$B16,'FPL FIX2'!$O$1:$P$400,MATCH("AWAY",'FPL FIX2'!$O$1:$P$1,0),0),"")&amp;IFERROR(VLOOKUP(AA$2&amp;$A16,'FA2'!$A:$D,MATCH("AWAY",'FA2'!$A$1:$D$1,0),0),"")&amp;IFERROR(VLOOKUP(AA$2&amp;$A16,'FA2'!$B:$C,MATCH("HOME",'FA2'!$B$1:$C$1,0),0),"")&amp;IFERROR(VLOOKUP(AA$2&amp;$A16,'EFL2'!$A:$D,MATCH("AWAY",'EFL2'!$A$1:$D$1,0),0),"")&amp;IFERROR(VLOOKUP(AA$2&amp;$A16,'EFL2'!$B:$C,MATCH("HOME",'EFL2'!$B$1:$C$1,0),0),"")&amp;IFERROR(VLOOKUP(AA$2&amp;$A16,'UCL2'!$C:$F,MATCH("AWAY",'UCL2'!$C$1:$F$1,0),0),"")&amp;IFERROR(VLOOKUP(AA$2&amp;$A16,'UCL2'!$D:$E,MATCH("HOME",'UCL2'!$D$1:$E$1,0),0),"")&amp;IFERROR(VLOOKUP(AA$2&amp;$A16,'EU2'!$C:$F,MATCH("AWAY",'EU2'!$C$1:$F$1,0),0),"")&amp;IFERROR(VLOOKUP(AA$2&amp;$A16,'EU2'!$D:$E,MATCH("HOME",'EU2'!$D$1:$E$1,0),0),"")&amp;IFERROR(VLOOKUP(AA$2&amp;$A16,'EUC2'!$C:$F,MATCH("AWAY",'EUC2'!$C$1:$F$1,0),0),"")&amp;IFERROR(VLOOKUP(AA$2&amp;$A16,'EUC2'!$D:$E,MATCH("HOME",'EUC2'!$D$1:$E$1,0),0),"")</f>
        <v/>
      </c>
      <c r="AB16" s="25" t="str">
        <f>IFERROR(VLOOKUP(AB$2&amp;$B16,'FPL FIX2'!$N$1:$Q$400,MATCH("HOME",'FPL FIX2'!$N$1:$Q$1,0),0),"")&amp;IFERROR(VLOOKUP(AB$2&amp;$B16,'FPL FIX2'!$O$1:$P$400,MATCH("AWAY",'FPL FIX2'!$O$1:$P$1,0),0),"")&amp;IFERROR(VLOOKUP(AB$2&amp;$A16,'FA2'!$A:$D,MATCH("AWAY",'FA2'!$A$1:$D$1,0),0),"")&amp;IFERROR(VLOOKUP(AB$2&amp;$A16,'FA2'!$B:$C,MATCH("HOME",'FA2'!$B$1:$C$1,0),0),"")&amp;IFERROR(VLOOKUP(AB$2&amp;$A16,'EFL2'!$A:$D,MATCH("AWAY",'EFL2'!$A$1:$D$1,0),0),"")&amp;IFERROR(VLOOKUP(AB$2&amp;$A16,'EFL2'!$B:$C,MATCH("HOME",'EFL2'!$B$1:$C$1,0),0),"")&amp;IFERROR(VLOOKUP(AB$2&amp;$A16,'UCL2'!$C:$F,MATCH("AWAY",'UCL2'!$C$1:$F$1,0),0),"")&amp;IFERROR(VLOOKUP(AB$2&amp;$A16,'UCL2'!$D:$E,MATCH("HOME",'UCL2'!$D$1:$E$1,0),0),"")&amp;IFERROR(VLOOKUP(AB$2&amp;$A16,'EU2'!$C:$F,MATCH("AWAY",'EU2'!$C$1:$F$1,0),0),"")&amp;IFERROR(VLOOKUP(AB$2&amp;$A16,'EU2'!$D:$E,MATCH("HOME",'EU2'!$D$1:$E$1,0),0),"")&amp;IFERROR(VLOOKUP(AB$2&amp;$A16,'EUC2'!$C:$F,MATCH("AWAY",'EUC2'!$C$1:$F$1,0),0),"")&amp;IFERROR(VLOOKUP(AB$2&amp;$A16,'EUC2'!$D:$E,MATCH("HOME",'EUC2'!$D$1:$E$1,0),0),"")</f>
        <v/>
      </c>
      <c r="AC16" s="25" t="str">
        <f>IFERROR(VLOOKUP(AC$2&amp;$B16,'FPL FIX2'!$N$1:$Q$400,MATCH("HOME",'FPL FIX2'!$N$1:$Q$1,0),0),"")&amp;IFERROR(VLOOKUP(AC$2&amp;$B16,'FPL FIX2'!$O$1:$P$400,MATCH("AWAY",'FPL FIX2'!$O$1:$P$1,0),0),"")&amp;IFERROR(VLOOKUP(AC$2&amp;$A16,'FA2'!$A:$D,MATCH("AWAY",'FA2'!$A$1:$D$1,0),0),"")&amp;IFERROR(VLOOKUP(AC$2&amp;$A16,'FA2'!$B:$C,MATCH("HOME",'FA2'!$B$1:$C$1,0),0),"")&amp;IFERROR(VLOOKUP(AC$2&amp;$A16,'EFL2'!$A:$D,MATCH("AWAY",'EFL2'!$A$1:$D$1,0),0),"")&amp;IFERROR(VLOOKUP(AC$2&amp;$A16,'EFL2'!$B:$C,MATCH("HOME",'EFL2'!$B$1:$C$1,0),0),"")&amp;IFERROR(VLOOKUP(AC$2&amp;$A16,'UCL2'!$C:$F,MATCH("AWAY",'UCL2'!$C$1:$F$1,0),0),"")&amp;IFERROR(VLOOKUP(AC$2&amp;$A16,'UCL2'!$D:$E,MATCH("HOME",'UCL2'!$D$1:$E$1,0),0),"")&amp;IFERROR(VLOOKUP(AC$2&amp;$A16,'EU2'!$C:$F,MATCH("AWAY",'EU2'!$C$1:$F$1,0),0),"")&amp;IFERROR(VLOOKUP(AC$2&amp;$A16,'EU2'!$D:$E,MATCH("HOME",'EU2'!$D$1:$E$1,0),0),"")&amp;IFERROR(VLOOKUP(AC$2&amp;$A16,'EUC2'!$C:$F,MATCH("AWAY",'EUC2'!$C$1:$F$1,0),0),"")&amp;IFERROR(VLOOKUP(AC$2&amp;$A16,'EUC2'!$D:$E,MATCH("HOME",'EUC2'!$D$1:$E$1,0),0),"")</f>
        <v>CRY</v>
      </c>
      <c r="AD16" s="25" t="str">
        <f>IFERROR(VLOOKUP(AD$2&amp;$B16,'FPL FIX2'!$N$1:$Q$400,MATCH("HOME",'FPL FIX2'!$N$1:$Q$1,0),0),"")&amp;IFERROR(VLOOKUP(AD$2&amp;$B16,'FPL FIX2'!$O$1:$P$400,MATCH("AWAY",'FPL FIX2'!$O$1:$P$1,0),0),"")&amp;IFERROR(VLOOKUP(AD$2&amp;$A16,'FA2'!$A:$D,MATCH("AWAY",'FA2'!$A$1:$D$1,0),0),"")&amp;IFERROR(VLOOKUP(AD$2&amp;$A16,'FA2'!$B:$C,MATCH("HOME",'FA2'!$B$1:$C$1,0),0),"")&amp;IFERROR(VLOOKUP(AD$2&amp;$A16,'EFL2'!$A:$D,MATCH("AWAY",'EFL2'!$A$1:$D$1,0),0),"")&amp;IFERROR(VLOOKUP(AD$2&amp;$A16,'EFL2'!$B:$C,MATCH("HOME",'EFL2'!$B$1:$C$1,0),0),"")&amp;IFERROR(VLOOKUP(AD$2&amp;$A16,'UCL2'!$C:$F,MATCH("AWAY",'UCL2'!$C$1:$F$1,0),0),"")&amp;IFERROR(VLOOKUP(AD$2&amp;$A16,'UCL2'!$D:$E,MATCH("HOME",'UCL2'!$D$1:$E$1,0),0),"")&amp;IFERROR(VLOOKUP(AD$2&amp;$A16,'EU2'!$C:$F,MATCH("AWAY",'EU2'!$C$1:$F$1,0),0),"")&amp;IFERROR(VLOOKUP(AD$2&amp;$A16,'EU2'!$D:$E,MATCH("HOME",'EU2'!$D$1:$E$1,0),0),"")&amp;IFERROR(VLOOKUP(AD$2&amp;$A16,'EUC2'!$C:$F,MATCH("AWAY",'EUC2'!$C$1:$F$1,0),0),"")&amp;IFERROR(VLOOKUP(AD$2&amp;$A16,'EUC2'!$D:$E,MATCH("HOME",'EUC2'!$D$1:$E$1,0),0),"")</f>
        <v/>
      </c>
      <c r="AE16" s="25" t="str">
        <f>IFERROR(VLOOKUP(AE$2&amp;$B16,'FPL FIX2'!$N$1:$Q$400,MATCH("HOME",'FPL FIX2'!$N$1:$Q$1,0),0),"")&amp;IFERROR(VLOOKUP(AE$2&amp;$B16,'FPL FIX2'!$O$1:$P$400,MATCH("AWAY",'FPL FIX2'!$O$1:$P$1,0),0),"")&amp;IFERROR(VLOOKUP(AE$2&amp;$A16,'FA2'!$A:$D,MATCH("AWAY",'FA2'!$A$1:$D$1,0),0),"")&amp;IFERROR(VLOOKUP(AE$2&amp;$A16,'FA2'!$B:$C,MATCH("HOME",'FA2'!$B$1:$C$1,0),0),"")&amp;IFERROR(VLOOKUP(AE$2&amp;$A16,'EFL2'!$A:$D,MATCH("AWAY",'EFL2'!$A$1:$D$1,0),0),"")&amp;IFERROR(VLOOKUP(AE$2&amp;$A16,'EFL2'!$B:$C,MATCH("HOME",'EFL2'!$B$1:$C$1,0),0),"")&amp;IFERROR(VLOOKUP(AE$2&amp;$A16,'UCL2'!$C:$F,MATCH("AWAY",'UCL2'!$C$1:$F$1,0),0),"")&amp;IFERROR(VLOOKUP(AE$2&amp;$A16,'UCL2'!$D:$E,MATCH("HOME",'UCL2'!$D$1:$E$1,0),0),"")&amp;IFERROR(VLOOKUP(AE$2&amp;$A16,'EU2'!$C:$F,MATCH("AWAY",'EU2'!$C$1:$F$1,0),0),"")&amp;IFERROR(VLOOKUP(AE$2&amp;$A16,'EU2'!$D:$E,MATCH("HOME",'EU2'!$D$1:$E$1,0),0),"")&amp;IFERROR(VLOOKUP(AE$2&amp;$A16,'EUC2'!$C:$F,MATCH("AWAY",'EUC2'!$C$1:$F$1,0),0),"")&amp;IFERROR(VLOOKUP(AE$2&amp;$A16,'EUC2'!$D:$E,MATCH("HOME",'EUC2'!$D$1:$E$1,0),0),"")</f>
        <v/>
      </c>
      <c r="AF16" s="25" t="str">
        <f>IFERROR(VLOOKUP(AF$2&amp;$B16,'FPL FIX2'!$N$1:$Q$400,MATCH("HOME",'FPL FIX2'!$N$1:$Q$1,0),0),"")&amp;IFERROR(VLOOKUP(AF$2&amp;$B16,'FPL FIX2'!$O$1:$P$400,MATCH("AWAY",'FPL FIX2'!$O$1:$P$1,0),0),"")&amp;IFERROR(VLOOKUP(AF$2&amp;$A16,'FA2'!$A:$D,MATCH("AWAY",'FA2'!$A$1:$D$1,0),0),"")&amp;IFERROR(VLOOKUP(AF$2&amp;$A16,'FA2'!$B:$C,MATCH("HOME",'FA2'!$B$1:$C$1,0),0),"")&amp;IFERROR(VLOOKUP(AF$2&amp;$A16,'EFL2'!$A:$D,MATCH("AWAY",'EFL2'!$A$1:$D$1,0),0),"")&amp;IFERROR(VLOOKUP(AF$2&amp;$A16,'EFL2'!$B:$C,MATCH("HOME",'EFL2'!$B$1:$C$1,0),0),"")&amp;IFERROR(VLOOKUP(AF$2&amp;$A16,'UCL2'!$C:$F,MATCH("AWAY",'UCL2'!$C$1:$F$1,0),0),"")&amp;IFERROR(VLOOKUP(AF$2&amp;$A16,'UCL2'!$D:$E,MATCH("HOME",'UCL2'!$D$1:$E$1,0),0),"")&amp;IFERROR(VLOOKUP(AF$2&amp;$A16,'EU2'!$C:$F,MATCH("AWAY",'EU2'!$C$1:$F$1,0),0),"")&amp;IFERROR(VLOOKUP(AF$2&amp;$A16,'EU2'!$D:$E,MATCH("HOME",'EU2'!$D$1:$E$1,0),0),"")&amp;IFERROR(VLOOKUP(AF$2&amp;$A16,'EUC2'!$C:$F,MATCH("AWAY",'EUC2'!$C$1:$F$1,0),0),"")&amp;IFERROR(VLOOKUP(AF$2&amp;$A16,'EUC2'!$D:$E,MATCH("HOME",'EUC2'!$D$1:$E$1,0),0),"")</f>
        <v/>
      </c>
      <c r="AG16" s="25" t="str">
        <f>IFERROR(VLOOKUP(AG$2&amp;$B16,'FPL FIX2'!$N$1:$Q$400,MATCH("HOME",'FPL FIX2'!$N$1:$Q$1,0),0),"")&amp;IFERROR(VLOOKUP(AG$2&amp;$B16,'FPL FIX2'!$O$1:$P$400,MATCH("AWAY",'FPL FIX2'!$O$1:$P$1,0),0),"")&amp;IFERROR(VLOOKUP(AG$2&amp;$A16,'FA2'!$A:$D,MATCH("AWAY",'FA2'!$A$1:$D$1,0),0),"")&amp;IFERROR(VLOOKUP(AG$2&amp;$A16,'FA2'!$B:$C,MATCH("HOME",'FA2'!$B$1:$C$1,0),0),"")&amp;IFERROR(VLOOKUP(AG$2&amp;$A16,'EFL2'!$A:$D,MATCH("AWAY",'EFL2'!$A$1:$D$1,0),0),"")&amp;IFERROR(VLOOKUP(AG$2&amp;$A16,'EFL2'!$B:$C,MATCH("HOME",'EFL2'!$B$1:$C$1,0),0),"")&amp;IFERROR(VLOOKUP(AG$2&amp;$A16,'UCL2'!$C:$F,MATCH("AWAY",'UCL2'!$C$1:$F$1,0),0),"")&amp;IFERROR(VLOOKUP(AG$2&amp;$A16,'UCL2'!$D:$E,MATCH("HOME",'UCL2'!$D$1:$E$1,0),0),"")&amp;IFERROR(VLOOKUP(AG$2&amp;$A16,'EU2'!$C:$F,MATCH("AWAY",'EU2'!$C$1:$F$1,0),0),"")&amp;IFERROR(VLOOKUP(AG$2&amp;$A16,'EU2'!$D:$E,MATCH("HOME",'EU2'!$D$1:$E$1,0),0),"")&amp;IFERROR(VLOOKUP(AG$2&amp;$A16,'EUC2'!$C:$F,MATCH("AWAY",'EUC2'!$C$1:$F$1,0),0),"")&amp;IFERROR(VLOOKUP(AG$2&amp;$A16,'EUC2'!$D:$E,MATCH("HOME",'EUC2'!$D$1:$E$1,0),0),"")</f>
        <v>NFO</v>
      </c>
      <c r="AH16" s="25" t="str">
        <f>IFERROR(VLOOKUP(AH$2&amp;$B16,'FPL FIX2'!$N$1:$Q$400,MATCH("HOME",'FPL FIX2'!$N$1:$Q$1,0),0),"")&amp;IFERROR(VLOOKUP(AH$2&amp;$B16,'FPL FIX2'!$O$1:$P$400,MATCH("AWAY",'FPL FIX2'!$O$1:$P$1,0),0),"")&amp;IFERROR(VLOOKUP(AH$2&amp;$A16,'FA2'!$A:$D,MATCH("AWAY",'FA2'!$A$1:$D$1,0),0),"")&amp;IFERROR(VLOOKUP(AH$2&amp;$A16,'FA2'!$B:$C,MATCH("HOME",'FA2'!$B$1:$C$1,0),0),"")&amp;IFERROR(VLOOKUP(AH$2&amp;$A16,'EFL2'!$A:$D,MATCH("AWAY",'EFL2'!$A$1:$D$1,0),0),"")&amp;IFERROR(VLOOKUP(AH$2&amp;$A16,'EFL2'!$B:$C,MATCH("HOME",'EFL2'!$B$1:$C$1,0),0),"")&amp;IFERROR(VLOOKUP(AH$2&amp;$A16,'UCL2'!$C:$F,MATCH("AWAY",'UCL2'!$C$1:$F$1,0),0),"")&amp;IFERROR(VLOOKUP(AH$2&amp;$A16,'UCL2'!$D:$E,MATCH("HOME",'UCL2'!$D$1:$E$1,0),0),"")&amp;IFERROR(VLOOKUP(AH$2&amp;$A16,'EU2'!$C:$F,MATCH("AWAY",'EU2'!$C$1:$F$1,0),0),"")&amp;IFERROR(VLOOKUP(AH$2&amp;$A16,'EU2'!$D:$E,MATCH("HOME",'EU2'!$D$1:$E$1,0),0),"")&amp;IFERROR(VLOOKUP(AH$2&amp;$A16,'EUC2'!$C:$F,MATCH("AWAY",'EUC2'!$C$1:$F$1,0),0),"")&amp;IFERROR(VLOOKUP(AH$2&amp;$A16,'EUC2'!$D:$E,MATCH("HOME",'EUC2'!$D$1:$E$1,0),0),"")</f>
        <v/>
      </c>
      <c r="AI16" s="25" t="str">
        <f>IFERROR(VLOOKUP(AI$2&amp;$B16,'FPL FIX2'!$N$1:$Q$400,MATCH("HOME",'FPL FIX2'!$N$1:$Q$1,0),0),"")&amp;IFERROR(VLOOKUP(AI$2&amp;$B16,'FPL FIX2'!$O$1:$P$400,MATCH("AWAY",'FPL FIX2'!$O$1:$P$1,0),0),"")&amp;IFERROR(VLOOKUP(AI$2&amp;$A16,'FA2'!$A:$D,MATCH("AWAY",'FA2'!$A$1:$D$1,0),0),"")&amp;IFERROR(VLOOKUP(AI$2&amp;$A16,'FA2'!$B:$C,MATCH("HOME",'FA2'!$B$1:$C$1,0),0),"")&amp;IFERROR(VLOOKUP(AI$2&amp;$A16,'EFL2'!$A:$D,MATCH("AWAY",'EFL2'!$A$1:$D$1,0),0),"")&amp;IFERROR(VLOOKUP(AI$2&amp;$A16,'EFL2'!$B:$C,MATCH("HOME",'EFL2'!$B$1:$C$1,0),0),"")&amp;IFERROR(VLOOKUP(AI$2&amp;$A16,'UCL2'!$C:$F,MATCH("AWAY",'UCL2'!$C$1:$F$1,0),0),"")&amp;IFERROR(VLOOKUP(AI$2&amp;$A16,'UCL2'!$D:$E,MATCH("HOME",'UCL2'!$D$1:$E$1,0),0),"")&amp;IFERROR(VLOOKUP(AI$2&amp;$A16,'EU2'!$C:$F,MATCH("AWAY",'EU2'!$C$1:$F$1,0),0),"")&amp;IFERROR(VLOOKUP(AI$2&amp;$A16,'EU2'!$D:$E,MATCH("HOME",'EU2'!$D$1:$E$1,0),0),"")&amp;IFERROR(VLOOKUP(AI$2&amp;$A16,'EUC2'!$C:$F,MATCH("AWAY",'EUC2'!$C$1:$F$1,0),0),"")&amp;IFERROR(VLOOKUP(AI$2&amp;$A16,'EUC2'!$D:$E,MATCH("HOME",'EUC2'!$D$1:$E$1,0),0),"")</f>
        <v/>
      </c>
      <c r="AJ16" s="25" t="str">
        <f>IFERROR(VLOOKUP(AJ$2&amp;$B16,'FPL FIX2'!$N$1:$Q$400,MATCH("HOME",'FPL FIX2'!$N$1:$Q$1,0),0),"")&amp;IFERROR(VLOOKUP(AJ$2&amp;$B16,'FPL FIX2'!$O$1:$P$400,MATCH("AWAY",'FPL FIX2'!$O$1:$P$1,0),0),"")&amp;IFERROR(VLOOKUP(AJ$2&amp;$A16,'FA2'!$A:$D,MATCH("AWAY",'FA2'!$A$1:$D$1,0),0),"")&amp;IFERROR(VLOOKUP(AJ$2&amp;$A16,'FA2'!$B:$C,MATCH("HOME",'FA2'!$B$1:$C$1,0),0),"")&amp;IFERROR(VLOOKUP(AJ$2&amp;$A16,'EFL2'!$A:$D,MATCH("AWAY",'EFL2'!$A$1:$D$1,0),0),"")&amp;IFERROR(VLOOKUP(AJ$2&amp;$A16,'EFL2'!$B:$C,MATCH("HOME",'EFL2'!$B$1:$C$1,0),0),"")&amp;IFERROR(VLOOKUP(AJ$2&amp;$A16,'UCL2'!$C:$F,MATCH("AWAY",'UCL2'!$C$1:$F$1,0),0),"")&amp;IFERROR(VLOOKUP(AJ$2&amp;$A16,'UCL2'!$D:$E,MATCH("HOME",'UCL2'!$D$1:$E$1,0),0),"")&amp;IFERROR(VLOOKUP(AJ$2&amp;$A16,'EU2'!$C:$F,MATCH("AWAY",'EU2'!$C$1:$F$1,0),0),"")&amp;IFERROR(VLOOKUP(AJ$2&amp;$A16,'EU2'!$D:$E,MATCH("HOME",'EU2'!$D$1:$E$1,0),0),"")&amp;IFERROR(VLOOKUP(AJ$2&amp;$A16,'EUC2'!$C:$F,MATCH("AWAY",'EUC2'!$C$1:$F$1,0),0),"")&amp;IFERROR(VLOOKUP(AJ$2&amp;$A16,'EUC2'!$D:$E,MATCH("HOME",'EUC2'!$D$1:$E$1,0),0),"")</f>
        <v>avl</v>
      </c>
      <c r="AK16" s="25" t="str">
        <f>IFERROR(VLOOKUP(AK$2&amp;$B16,'FPL FIX2'!$N$1:$Q$400,MATCH("HOME",'FPL FIX2'!$N$1:$Q$1,0),0),"")&amp;IFERROR(VLOOKUP(AK$2&amp;$B16,'FPL FIX2'!$O$1:$P$400,MATCH("AWAY",'FPL FIX2'!$O$1:$P$1,0),0),"")&amp;IFERROR(VLOOKUP(AK$2&amp;$A16,'FA2'!$A:$D,MATCH("AWAY",'FA2'!$A$1:$D$1,0),0),"")&amp;IFERROR(VLOOKUP(AK$2&amp;$A16,'FA2'!$B:$C,MATCH("HOME",'FA2'!$B$1:$C$1,0),0),"")&amp;IFERROR(VLOOKUP(AK$2&amp;$A16,'EFL2'!$A:$D,MATCH("AWAY",'EFL2'!$A$1:$D$1,0),0),"")&amp;IFERROR(VLOOKUP(AK$2&amp;$A16,'EFL2'!$B:$C,MATCH("HOME",'EFL2'!$B$1:$C$1,0),0),"")&amp;IFERROR(VLOOKUP(AK$2&amp;$A16,'UCL2'!$C:$F,MATCH("AWAY",'UCL2'!$C$1:$F$1,0),0),"")&amp;IFERROR(VLOOKUP(AK$2&amp;$A16,'UCL2'!$D:$E,MATCH("HOME",'UCL2'!$D$1:$E$1,0),0),"")&amp;IFERROR(VLOOKUP(AK$2&amp;$A16,'EU2'!$C:$F,MATCH("AWAY",'EU2'!$C$1:$F$1,0),0),"")&amp;IFERROR(VLOOKUP(AK$2&amp;$A16,'EU2'!$D:$E,MATCH("HOME",'EU2'!$D$1:$E$1,0),0),"")&amp;IFERROR(VLOOKUP(AK$2&amp;$A16,'EUC2'!$C:$F,MATCH("AWAY",'EUC2'!$C$1:$F$1,0),0),"")&amp;IFERROR(VLOOKUP(AK$2&amp;$A16,'EUC2'!$D:$E,MATCH("HOME",'EUC2'!$D$1:$E$1,0),0),"")</f>
        <v/>
      </c>
      <c r="AL16" s="25" t="str">
        <f>IFERROR(VLOOKUP(AL$2&amp;$B16,'FPL FIX2'!$N$1:$Q$400,MATCH("HOME",'FPL FIX2'!$N$1:$Q$1,0),0),"")&amp;IFERROR(VLOOKUP(AL$2&amp;$B16,'FPL FIX2'!$O$1:$P$400,MATCH("AWAY",'FPL FIX2'!$O$1:$P$1,0),0),"")&amp;IFERROR(VLOOKUP(AL$2&amp;$A16,'FA2'!$A:$D,MATCH("AWAY",'FA2'!$A$1:$D$1,0),0),"")&amp;IFERROR(VLOOKUP(AL$2&amp;$A16,'FA2'!$B:$C,MATCH("HOME",'FA2'!$B$1:$C$1,0),0),"")&amp;IFERROR(VLOOKUP(AL$2&amp;$A16,'EFL2'!$A:$D,MATCH("AWAY",'EFL2'!$A$1:$D$1,0),0),"")&amp;IFERROR(VLOOKUP(AL$2&amp;$A16,'EFL2'!$B:$C,MATCH("HOME",'EFL2'!$B$1:$C$1,0),0),"")&amp;IFERROR(VLOOKUP(AL$2&amp;$A16,'UCL2'!$C:$F,MATCH("AWAY",'UCL2'!$C$1:$F$1,0),0),"")&amp;IFERROR(VLOOKUP(AL$2&amp;$A16,'UCL2'!$D:$E,MATCH("HOME",'UCL2'!$D$1:$E$1,0),0),"")&amp;IFERROR(VLOOKUP(AL$2&amp;$A16,'EU2'!$C:$F,MATCH("AWAY",'EU2'!$C$1:$F$1,0),0),"")&amp;IFERROR(VLOOKUP(AL$2&amp;$A16,'EU2'!$D:$E,MATCH("HOME",'EU2'!$D$1:$E$1,0),0),"")&amp;IFERROR(VLOOKUP(AL$2&amp;$A16,'EUC2'!$C:$F,MATCH("AWAY",'EUC2'!$C$1:$F$1,0),0),"")&amp;IFERROR(VLOOKUP(AL$2&amp;$A16,'EUC2'!$D:$E,MATCH("HOME",'EUC2'!$D$1:$E$1,0),0),"")</f>
        <v/>
      </c>
      <c r="AM16" s="25" t="str">
        <f>IFERROR(VLOOKUP(AM$2&amp;$B16,'FPL FIX2'!$N$1:$Q$400,MATCH("HOME",'FPL FIX2'!$N$1:$Q$1,0),0),"")&amp;IFERROR(VLOOKUP(AM$2&amp;$B16,'FPL FIX2'!$O$1:$P$400,MATCH("AWAY",'FPL FIX2'!$O$1:$P$1,0),0),"")&amp;IFERROR(VLOOKUP(AM$2&amp;$A16,'FA2'!$A:$D,MATCH("AWAY",'FA2'!$A$1:$D$1,0),0),"")&amp;IFERROR(VLOOKUP(AM$2&amp;$A16,'FA2'!$B:$C,MATCH("HOME",'FA2'!$B$1:$C$1,0),0),"")&amp;IFERROR(VLOOKUP(AM$2&amp;$A16,'EFL2'!$A:$D,MATCH("AWAY",'EFL2'!$A$1:$D$1,0),0),"")&amp;IFERROR(VLOOKUP(AM$2&amp;$A16,'EFL2'!$B:$C,MATCH("HOME",'EFL2'!$B$1:$C$1,0),0),"")&amp;IFERROR(VLOOKUP(AM$2&amp;$A16,'UCL2'!$C:$F,MATCH("AWAY",'UCL2'!$C$1:$F$1,0),0),"")&amp;IFERROR(VLOOKUP(AM$2&amp;$A16,'UCL2'!$D:$E,MATCH("HOME",'UCL2'!$D$1:$E$1,0),0),"")&amp;IFERROR(VLOOKUP(AM$2&amp;$A16,'EU2'!$C:$F,MATCH("AWAY",'EU2'!$C$1:$F$1,0),0),"")&amp;IFERROR(VLOOKUP(AM$2&amp;$A16,'EU2'!$D:$E,MATCH("HOME",'EU2'!$D$1:$E$1,0),0),"")&amp;IFERROR(VLOOKUP(AM$2&amp;$A16,'EUC2'!$C:$F,MATCH("AWAY",'EUC2'!$C$1:$F$1,0),0),"")&amp;IFERROR(VLOOKUP(AM$2&amp;$A16,'EUC2'!$D:$E,MATCH("HOME",'EUC2'!$D$1:$E$1,0),0),"")</f>
        <v>Sevilla</v>
      </c>
      <c r="AN16" s="25" t="str">
        <f>IFERROR(VLOOKUP(AN$2&amp;$B16,'FPL FIX2'!$N$1:$Q$400,MATCH("HOME",'FPL FIX2'!$N$1:$Q$1,0),0),"")&amp;IFERROR(VLOOKUP(AN$2&amp;$B16,'FPL FIX2'!$O$1:$P$400,MATCH("AWAY",'FPL FIX2'!$O$1:$P$1,0),0),"")&amp;IFERROR(VLOOKUP(AN$2&amp;$A16,'FA2'!$A:$D,MATCH("AWAY",'FA2'!$A$1:$D$1,0),0),"")&amp;IFERROR(VLOOKUP(AN$2&amp;$A16,'FA2'!$B:$C,MATCH("HOME",'FA2'!$B$1:$C$1,0),0),"")&amp;IFERROR(VLOOKUP(AN$2&amp;$A16,'EFL2'!$A:$D,MATCH("AWAY",'EFL2'!$A$1:$D$1,0),0),"")&amp;IFERROR(VLOOKUP(AN$2&amp;$A16,'EFL2'!$B:$C,MATCH("HOME",'EFL2'!$B$1:$C$1,0),0),"")&amp;IFERROR(VLOOKUP(AN$2&amp;$A16,'UCL2'!$C:$F,MATCH("AWAY",'UCL2'!$C$1:$F$1,0),0),"")&amp;IFERROR(VLOOKUP(AN$2&amp;$A16,'UCL2'!$D:$E,MATCH("HOME",'UCL2'!$D$1:$E$1,0),0),"")&amp;IFERROR(VLOOKUP(AN$2&amp;$A16,'EU2'!$C:$F,MATCH("AWAY",'EU2'!$C$1:$F$1,0),0),"")&amp;IFERROR(VLOOKUP(AN$2&amp;$A16,'EU2'!$D:$E,MATCH("HOME",'EU2'!$D$1:$E$1,0),0),"")&amp;IFERROR(VLOOKUP(AN$2&amp;$A16,'EUC2'!$C:$F,MATCH("AWAY",'EUC2'!$C$1:$F$1,0),0),"")&amp;IFERROR(VLOOKUP(AN$2&amp;$A16,'EUC2'!$D:$E,MATCH("HOME",'EUC2'!$D$1:$E$1,0),0),"")</f>
        <v/>
      </c>
      <c r="AO16" s="25" t="str">
        <f>IFERROR(VLOOKUP(AO$2&amp;$B16,'FPL FIX2'!$N$1:$Q$400,MATCH("HOME",'FPL FIX2'!$N$1:$Q$1,0),0),"")&amp;IFERROR(VLOOKUP(AO$2&amp;$B16,'FPL FIX2'!$O$1:$P$400,MATCH("AWAY",'FPL FIX2'!$O$1:$P$1,0),0),"")&amp;IFERROR(VLOOKUP(AO$2&amp;$A16,'FA2'!$A:$D,MATCH("AWAY",'FA2'!$A$1:$D$1,0),0),"")&amp;IFERROR(VLOOKUP(AO$2&amp;$A16,'FA2'!$B:$C,MATCH("HOME",'FA2'!$B$1:$C$1,0),0),"")&amp;IFERROR(VLOOKUP(AO$2&amp;$A16,'EFL2'!$A:$D,MATCH("AWAY",'EFL2'!$A$1:$D$1,0),0),"")&amp;IFERROR(VLOOKUP(AO$2&amp;$A16,'EFL2'!$B:$C,MATCH("HOME",'EFL2'!$B$1:$C$1,0),0),"")&amp;IFERROR(VLOOKUP(AO$2&amp;$A16,'UCL2'!$C:$F,MATCH("AWAY",'UCL2'!$C$1:$F$1,0),0),"")&amp;IFERROR(VLOOKUP(AO$2&amp;$A16,'UCL2'!$D:$E,MATCH("HOME",'UCL2'!$D$1:$E$1,0),0),"")&amp;IFERROR(VLOOKUP(AO$2&amp;$A16,'EU2'!$C:$F,MATCH("AWAY",'EU2'!$C$1:$F$1,0),0),"")&amp;IFERROR(VLOOKUP(AO$2&amp;$A16,'EU2'!$D:$E,MATCH("HOME",'EU2'!$D$1:$E$1,0),0),"")&amp;IFERROR(VLOOKUP(AO$2&amp;$A16,'EUC2'!$C:$F,MATCH("AWAY",'EUC2'!$C$1:$F$1,0),0),"")&amp;IFERROR(VLOOKUP(AO$2&amp;$A16,'EUC2'!$D:$E,MATCH("HOME",'EUC2'!$D$1:$E$1,0),0),"")</f>
        <v/>
      </c>
      <c r="AP16" s="25" t="str">
        <f>IFERROR(VLOOKUP(AP$2&amp;$B16,'FPL FIX2'!$N$1:$Q$400,MATCH("HOME",'FPL FIX2'!$N$1:$Q$1,0),0),"")&amp;IFERROR(VLOOKUP(AP$2&amp;$B16,'FPL FIX2'!$O$1:$P$400,MATCH("AWAY",'FPL FIX2'!$O$1:$P$1,0),0),"")&amp;IFERROR(VLOOKUP(AP$2&amp;$A16,'FA2'!$A:$D,MATCH("AWAY",'FA2'!$A$1:$D$1,0),0),"")&amp;IFERROR(VLOOKUP(AP$2&amp;$A16,'FA2'!$B:$C,MATCH("HOME",'FA2'!$B$1:$C$1,0),0),"")&amp;IFERROR(VLOOKUP(AP$2&amp;$A16,'EFL2'!$A:$D,MATCH("AWAY",'EFL2'!$A$1:$D$1,0),0),"")&amp;IFERROR(VLOOKUP(AP$2&amp;$A16,'EFL2'!$B:$C,MATCH("HOME",'EFL2'!$B$1:$C$1,0),0),"")&amp;IFERROR(VLOOKUP(AP$2&amp;$A16,'UCL2'!$C:$F,MATCH("AWAY",'UCL2'!$C$1:$F$1,0),0),"")&amp;IFERROR(VLOOKUP(AP$2&amp;$A16,'UCL2'!$D:$E,MATCH("HOME",'UCL2'!$D$1:$E$1,0),0),"")&amp;IFERROR(VLOOKUP(AP$2&amp;$A16,'EU2'!$C:$F,MATCH("AWAY",'EU2'!$C$1:$F$1,0),0),"")&amp;IFERROR(VLOOKUP(AP$2&amp;$A16,'EU2'!$D:$E,MATCH("HOME",'EU2'!$D$1:$E$1,0),0),"")&amp;IFERROR(VLOOKUP(AP$2&amp;$A16,'EUC2'!$C:$F,MATCH("AWAY",'EUC2'!$C$1:$F$1,0),0),"")&amp;IFERROR(VLOOKUP(AP$2&amp;$A16,'EUC2'!$D:$E,MATCH("HOME",'EUC2'!$D$1:$E$1,0),0),"")</f>
        <v/>
      </c>
      <c r="AQ16" s="25" t="str">
        <f>IFERROR(VLOOKUP(AQ$2&amp;$B16,'FPL FIX2'!$N$1:$Q$400,MATCH("HOME",'FPL FIX2'!$N$1:$Q$1,0),0),"")&amp;IFERROR(VLOOKUP(AQ$2&amp;$B16,'FPL FIX2'!$O$1:$P$400,MATCH("AWAY",'FPL FIX2'!$O$1:$P$1,0),0),"")&amp;IFERROR(VLOOKUP(AQ$2&amp;$A16,'FA2'!$A:$D,MATCH("AWAY",'FA2'!$A$1:$D$1,0),0),"")&amp;IFERROR(VLOOKUP(AQ$2&amp;$A16,'FA2'!$B:$C,MATCH("HOME",'FA2'!$B$1:$C$1,0),0),"")&amp;IFERROR(VLOOKUP(AQ$2&amp;$A16,'EFL2'!$A:$D,MATCH("AWAY",'EFL2'!$A$1:$D$1,0),0),"")&amp;IFERROR(VLOOKUP(AQ$2&amp;$A16,'EFL2'!$B:$C,MATCH("HOME",'EFL2'!$B$1:$C$1,0),0),"")&amp;IFERROR(VLOOKUP(AQ$2&amp;$A16,'UCL2'!$C:$F,MATCH("AWAY",'UCL2'!$C$1:$F$1,0),0),"")&amp;IFERROR(VLOOKUP(AQ$2&amp;$A16,'UCL2'!$D:$E,MATCH("HOME",'UCL2'!$D$1:$E$1,0),0),"")&amp;IFERROR(VLOOKUP(AQ$2&amp;$A16,'EU2'!$C:$F,MATCH("AWAY",'EU2'!$C$1:$F$1,0),0),"")&amp;IFERROR(VLOOKUP(AQ$2&amp;$A16,'EU2'!$D:$E,MATCH("HOME",'EU2'!$D$1:$E$1,0),0),"")&amp;IFERROR(VLOOKUP(AQ$2&amp;$A16,'EUC2'!$C:$F,MATCH("AWAY",'EUC2'!$C$1:$F$1,0),0),"")&amp;IFERROR(VLOOKUP(AQ$2&amp;$A16,'EUC2'!$D:$E,MATCH("HOME",'EUC2'!$D$1:$E$1,0),0),"")</f>
        <v/>
      </c>
      <c r="AR16" s="25" t="str">
        <f>IFERROR(VLOOKUP(AR$2&amp;$B16,'FPL FIX2'!$N$1:$Q$400,MATCH("HOME",'FPL FIX2'!$N$1:$Q$1,0),0),"")&amp;IFERROR(VLOOKUP(AR$2&amp;$B16,'FPL FIX2'!$O$1:$P$400,MATCH("AWAY",'FPL FIX2'!$O$1:$P$1,0),0),"")&amp;IFERROR(VLOOKUP(AR$2&amp;$A16,'FA2'!$A:$D,MATCH("AWAY",'FA2'!$A$1:$D$1,0),0),"")&amp;IFERROR(VLOOKUP(AR$2&amp;$A16,'FA2'!$B:$C,MATCH("HOME",'FA2'!$B$1:$C$1,0),0),"")&amp;IFERROR(VLOOKUP(AR$2&amp;$A16,'EFL2'!$A:$D,MATCH("AWAY",'EFL2'!$A$1:$D$1,0),0),"")&amp;IFERROR(VLOOKUP(AR$2&amp;$A16,'EFL2'!$B:$C,MATCH("HOME",'EFL2'!$B$1:$C$1,0),0),"")&amp;IFERROR(VLOOKUP(AR$2&amp;$A16,'UCL2'!$C:$F,MATCH("AWAY",'UCL2'!$C$1:$F$1,0),0),"")&amp;IFERROR(VLOOKUP(AR$2&amp;$A16,'UCL2'!$D:$E,MATCH("HOME",'UCL2'!$D$1:$E$1,0),0),"")&amp;IFERROR(VLOOKUP(AR$2&amp;$A16,'EU2'!$C:$F,MATCH("AWAY",'EU2'!$C$1:$F$1,0),0),"")&amp;IFERROR(VLOOKUP(AR$2&amp;$A16,'EU2'!$D:$E,MATCH("HOME",'EU2'!$D$1:$E$1,0),0),"")&amp;IFERROR(VLOOKUP(AR$2&amp;$A16,'EUC2'!$C:$F,MATCH("AWAY",'EUC2'!$C$1:$F$1,0),0),"")&amp;IFERROR(VLOOKUP(AR$2&amp;$A16,'EUC2'!$D:$E,MATCH("HOME",'EUC2'!$D$1:$E$1,0),0),"")</f>
        <v/>
      </c>
      <c r="AS16" s="25" t="str">
        <f>IFERROR(VLOOKUP(AS$2&amp;$B16,'FPL FIX2'!$N$1:$Q$400,MATCH("HOME",'FPL FIX2'!$N$1:$Q$1,0),0),"")&amp;IFERROR(VLOOKUP(AS$2&amp;$B16,'FPL FIX2'!$O$1:$P$400,MATCH("AWAY",'FPL FIX2'!$O$1:$P$1,0),0),"")&amp;IFERROR(VLOOKUP(AS$2&amp;$A16,'FA2'!$A:$D,MATCH("AWAY",'FA2'!$A$1:$D$1,0),0),"")&amp;IFERROR(VLOOKUP(AS$2&amp;$A16,'FA2'!$B:$C,MATCH("HOME",'FA2'!$B$1:$C$1,0),0),"")&amp;IFERROR(VLOOKUP(AS$2&amp;$A16,'EFL2'!$A:$D,MATCH("AWAY",'EFL2'!$A$1:$D$1,0),0),"")&amp;IFERROR(VLOOKUP(AS$2&amp;$A16,'EFL2'!$B:$C,MATCH("HOME",'EFL2'!$B$1:$C$1,0),0),"")&amp;IFERROR(VLOOKUP(AS$2&amp;$A16,'UCL2'!$C:$F,MATCH("AWAY",'UCL2'!$C$1:$F$1,0),0),"")&amp;IFERROR(VLOOKUP(AS$2&amp;$A16,'UCL2'!$D:$E,MATCH("HOME",'UCL2'!$D$1:$E$1,0),0),"")&amp;IFERROR(VLOOKUP(AS$2&amp;$A16,'EU2'!$C:$F,MATCH("AWAY",'EU2'!$C$1:$F$1,0),0),"")&amp;IFERROR(VLOOKUP(AS$2&amp;$A16,'EU2'!$D:$E,MATCH("HOME",'EU2'!$D$1:$E$1,0),0),"")&amp;IFERROR(VLOOKUP(AS$2&amp;$A16,'EUC2'!$C:$F,MATCH("AWAY",'EUC2'!$C$1:$F$1,0),0),"")&amp;IFERROR(VLOOKUP(AS$2&amp;$A16,'EUC2'!$D:$E,MATCH("HOME",'EUC2'!$D$1:$E$1,0),0),"")</f>
        <v/>
      </c>
      <c r="AT16" s="25" t="str">
        <f>IFERROR(VLOOKUP(AT$2&amp;$B16,'FPL FIX2'!$N$1:$Q$400,MATCH("HOME",'FPL FIX2'!$N$1:$Q$1,0),0),"")&amp;IFERROR(VLOOKUP(AT$2&amp;$B16,'FPL FIX2'!$O$1:$P$400,MATCH("AWAY",'FPL FIX2'!$O$1:$P$1,0),0),"")&amp;IFERROR(VLOOKUP(AT$2&amp;$A16,'FA2'!$A:$D,MATCH("AWAY",'FA2'!$A$1:$D$1,0),0),"")&amp;IFERROR(VLOOKUP(AT$2&amp;$A16,'FA2'!$B:$C,MATCH("HOME",'FA2'!$B$1:$C$1,0),0),"")&amp;IFERROR(VLOOKUP(AT$2&amp;$A16,'EFL2'!$A:$D,MATCH("AWAY",'EFL2'!$A$1:$D$1,0),0),"")&amp;IFERROR(VLOOKUP(AT$2&amp;$A16,'EFL2'!$B:$C,MATCH("HOME",'EFL2'!$B$1:$C$1,0),0),"")&amp;IFERROR(VLOOKUP(AT$2&amp;$A16,'UCL2'!$C:$F,MATCH("AWAY",'UCL2'!$C$1:$F$1,0),0),"")&amp;IFERROR(VLOOKUP(AT$2&amp;$A16,'UCL2'!$D:$E,MATCH("HOME",'UCL2'!$D$1:$E$1,0),0),"")&amp;IFERROR(VLOOKUP(AT$2&amp;$A16,'EU2'!$C:$F,MATCH("AWAY",'EU2'!$C$1:$F$1,0),0),"")&amp;IFERROR(VLOOKUP(AT$2&amp;$A16,'EU2'!$D:$E,MATCH("HOME",'EU2'!$D$1:$E$1,0),0),"")&amp;IFERROR(VLOOKUP(AT$2&amp;$A16,'EUC2'!$C:$F,MATCH("AWAY",'EUC2'!$C$1:$F$1,0),0),"")&amp;IFERROR(VLOOKUP(AT$2&amp;$A16,'EUC2'!$D:$E,MATCH("HOME",'EUC2'!$D$1:$E$1,0),0),"")</f>
        <v/>
      </c>
      <c r="AU16" s="25" t="str">
        <f>IFERROR(VLOOKUP(AU$2&amp;$B16,'FPL FIX2'!$N$1:$Q$400,MATCH("HOME",'FPL FIX2'!$N$1:$Q$1,0),0),"")&amp;IFERROR(VLOOKUP(AU$2&amp;$B16,'FPL FIX2'!$O$1:$P$400,MATCH("AWAY",'FPL FIX2'!$O$1:$P$1,0),0),"")&amp;IFERROR(VLOOKUP(AU$2&amp;$A16,'FA2'!$A:$D,MATCH("AWAY",'FA2'!$A$1:$D$1,0),0),"")&amp;IFERROR(VLOOKUP(AU$2&amp;$A16,'FA2'!$B:$C,MATCH("HOME",'FA2'!$B$1:$C$1,0),0),"")&amp;IFERROR(VLOOKUP(AU$2&amp;$A16,'EFL2'!$A:$D,MATCH("AWAY",'EFL2'!$A$1:$D$1,0),0),"")&amp;IFERROR(VLOOKUP(AU$2&amp;$A16,'EFL2'!$B:$C,MATCH("HOME",'EFL2'!$B$1:$C$1,0),0),"")&amp;IFERROR(VLOOKUP(AU$2&amp;$A16,'UCL2'!$C:$F,MATCH("AWAY",'UCL2'!$C$1:$F$1,0),0),"")&amp;IFERROR(VLOOKUP(AU$2&amp;$A16,'UCL2'!$D:$E,MATCH("HOME",'UCL2'!$D$1:$E$1,0),0),"")&amp;IFERROR(VLOOKUP(AU$2&amp;$A16,'EU2'!$C:$F,MATCH("AWAY",'EU2'!$C$1:$F$1,0),0),"")&amp;IFERROR(VLOOKUP(AU$2&amp;$A16,'EU2'!$D:$E,MATCH("HOME",'EU2'!$D$1:$E$1,0),0),"")&amp;IFERROR(VLOOKUP(AU$2&amp;$A16,'EUC2'!$C:$F,MATCH("AWAY",'EUC2'!$C$1:$F$1,0),0),"")&amp;IFERROR(VLOOKUP(AU$2&amp;$A16,'EUC2'!$D:$E,MATCH("HOME",'EUC2'!$D$1:$E$1,0),0),"")</f>
        <v>Dortmund</v>
      </c>
      <c r="AV16" s="25" t="str">
        <f>IFERROR(VLOOKUP(AV$2&amp;$B16,'FPL FIX2'!$N$1:$Q$400,MATCH("HOME",'FPL FIX2'!$N$1:$Q$1,0),0),"")&amp;IFERROR(VLOOKUP(AV$2&amp;$B16,'FPL FIX2'!$O$1:$P$400,MATCH("AWAY",'FPL FIX2'!$O$1:$P$1,0),0),"")&amp;IFERROR(VLOOKUP(AV$2&amp;$A16,'FA2'!$A:$D,MATCH("AWAY",'FA2'!$A$1:$D$1,0),0),"")&amp;IFERROR(VLOOKUP(AV$2&amp;$A16,'FA2'!$B:$C,MATCH("HOME",'FA2'!$B$1:$C$1,0),0),"")&amp;IFERROR(VLOOKUP(AV$2&amp;$A16,'EFL2'!$A:$D,MATCH("AWAY",'EFL2'!$A$1:$D$1,0),0),"")&amp;IFERROR(VLOOKUP(AV$2&amp;$A16,'EFL2'!$B:$C,MATCH("HOME",'EFL2'!$B$1:$C$1,0),0),"")&amp;IFERROR(VLOOKUP(AV$2&amp;$A16,'UCL2'!$C:$F,MATCH("AWAY",'UCL2'!$C$1:$F$1,0),0),"")&amp;IFERROR(VLOOKUP(AV$2&amp;$A16,'UCL2'!$D:$E,MATCH("HOME",'UCL2'!$D$1:$E$1,0),0),"")&amp;IFERROR(VLOOKUP(AV$2&amp;$A16,'EU2'!$C:$F,MATCH("AWAY",'EU2'!$C$1:$F$1,0),0),"")&amp;IFERROR(VLOOKUP(AV$2&amp;$A16,'EU2'!$D:$E,MATCH("HOME",'EU2'!$D$1:$E$1,0),0),"")&amp;IFERROR(VLOOKUP(AV$2&amp;$A16,'EUC2'!$C:$F,MATCH("AWAY",'EUC2'!$C$1:$F$1,0),0),"")&amp;IFERROR(VLOOKUP(AV$2&amp;$A16,'EUC2'!$D:$E,MATCH("HOME",'EUC2'!$D$1:$E$1,0),0),"")</f>
        <v/>
      </c>
      <c r="AW16" s="25" t="str">
        <f>IFERROR(VLOOKUP(AW$2&amp;$B16,'FPL FIX2'!$N$1:$Q$400,MATCH("HOME",'FPL FIX2'!$N$1:$Q$1,0),0),"")&amp;IFERROR(VLOOKUP(AW$2&amp;$B16,'FPL FIX2'!$O$1:$P$400,MATCH("AWAY",'FPL FIX2'!$O$1:$P$1,0),0),"")&amp;IFERROR(VLOOKUP(AW$2&amp;$A16,'FA2'!$A:$D,MATCH("AWAY",'FA2'!$A$1:$D$1,0),0),"")&amp;IFERROR(VLOOKUP(AW$2&amp;$A16,'FA2'!$B:$C,MATCH("HOME",'FA2'!$B$1:$C$1,0),0),"")&amp;IFERROR(VLOOKUP(AW$2&amp;$A16,'EFL2'!$A:$D,MATCH("AWAY",'EFL2'!$A$1:$D$1,0),0),"")&amp;IFERROR(VLOOKUP(AW$2&amp;$A16,'EFL2'!$B:$C,MATCH("HOME",'EFL2'!$B$1:$C$1,0),0),"")&amp;IFERROR(VLOOKUP(AW$2&amp;$A16,'UCL2'!$C:$F,MATCH("AWAY",'UCL2'!$C$1:$F$1,0),0),"")&amp;IFERROR(VLOOKUP(AW$2&amp;$A16,'UCL2'!$D:$E,MATCH("HOME",'UCL2'!$D$1:$E$1,0),0),"")&amp;IFERROR(VLOOKUP(AW$2&amp;$A16,'EU2'!$C:$F,MATCH("AWAY",'EU2'!$C$1:$F$1,0),0),"")&amp;IFERROR(VLOOKUP(AW$2&amp;$A16,'EU2'!$D:$E,MATCH("HOME",'EU2'!$D$1:$E$1,0),0),"")&amp;IFERROR(VLOOKUP(AW$2&amp;$A16,'EUC2'!$C:$F,MATCH("AWAY",'EUC2'!$C$1:$F$1,0),0),"")&amp;IFERROR(VLOOKUP(AW$2&amp;$A16,'EUC2'!$D:$E,MATCH("HOME",'EUC2'!$D$1:$E$1,0),0),"")</f>
        <v/>
      </c>
      <c r="AX16" s="25" t="str">
        <f>IFERROR(VLOOKUP(AX$2&amp;$B16,'FPL FIX2'!$N$1:$Q$400,MATCH("HOME",'FPL FIX2'!$N$1:$Q$1,0),0),"")&amp;IFERROR(VLOOKUP(AX$2&amp;$B16,'FPL FIX2'!$O$1:$P$400,MATCH("AWAY",'FPL FIX2'!$O$1:$P$1,0),0),"")&amp;IFERROR(VLOOKUP(AX$2&amp;$A16,'FA2'!$A:$D,MATCH("AWAY",'FA2'!$A$1:$D$1,0),0),"")&amp;IFERROR(VLOOKUP(AX$2&amp;$A16,'FA2'!$B:$C,MATCH("HOME",'FA2'!$B$1:$C$1,0),0),"")&amp;IFERROR(VLOOKUP(AX$2&amp;$A16,'EFL2'!$A:$D,MATCH("AWAY",'EFL2'!$A$1:$D$1,0),0),"")&amp;IFERROR(VLOOKUP(AX$2&amp;$A16,'EFL2'!$B:$C,MATCH("HOME",'EFL2'!$B$1:$C$1,0),0),"")&amp;IFERROR(VLOOKUP(AX$2&amp;$A16,'UCL2'!$C:$F,MATCH("AWAY",'UCL2'!$C$1:$F$1,0),0),"")&amp;IFERROR(VLOOKUP(AX$2&amp;$A16,'UCL2'!$D:$E,MATCH("HOME",'UCL2'!$D$1:$E$1,0),0),"")&amp;IFERROR(VLOOKUP(AX$2&amp;$A16,'EU2'!$C:$F,MATCH("AWAY",'EU2'!$C$1:$F$1,0),0),"")&amp;IFERROR(VLOOKUP(AX$2&amp;$A16,'EU2'!$D:$E,MATCH("HOME",'EU2'!$D$1:$E$1,0),0),"")&amp;IFERROR(VLOOKUP(AX$2&amp;$A16,'EUC2'!$C:$F,MATCH("AWAY",'EUC2'!$C$1:$F$1,0),0),"")&amp;IFERROR(VLOOKUP(AX$2&amp;$A16,'EUC2'!$D:$E,MATCH("HOME",'EUC2'!$D$1:$E$1,0),0),"")</f>
        <v>wol</v>
      </c>
      <c r="AY16" s="25" t="str">
        <f>IFERROR(VLOOKUP(AY$2&amp;$B16,'FPL FIX2'!$N$1:$Q$400,MATCH("HOME",'FPL FIX2'!$N$1:$Q$1,0),0),"")&amp;IFERROR(VLOOKUP(AY$2&amp;$B16,'FPL FIX2'!$O$1:$P$400,MATCH("AWAY",'FPL FIX2'!$O$1:$P$1,0),0),"")&amp;IFERROR(VLOOKUP(AY$2&amp;$A16,'FA2'!$A:$D,MATCH("AWAY",'FA2'!$A$1:$D$1,0),0),"")&amp;IFERROR(VLOOKUP(AY$2&amp;$A16,'FA2'!$B:$C,MATCH("HOME",'FA2'!$B$1:$C$1,0),0),"")&amp;IFERROR(VLOOKUP(AY$2&amp;$A16,'EFL2'!$A:$D,MATCH("AWAY",'EFL2'!$A$1:$D$1,0),0),"")&amp;IFERROR(VLOOKUP(AY$2&amp;$A16,'EFL2'!$B:$C,MATCH("HOME",'EFL2'!$B$1:$C$1,0),0),"")&amp;IFERROR(VLOOKUP(AY$2&amp;$A16,'UCL2'!$C:$F,MATCH("AWAY",'UCL2'!$C$1:$F$1,0),0),"")&amp;IFERROR(VLOOKUP(AY$2&amp;$A16,'UCL2'!$D:$E,MATCH("HOME",'UCL2'!$D$1:$E$1,0),0),"")&amp;IFERROR(VLOOKUP(AY$2&amp;$A16,'EU2'!$C:$F,MATCH("AWAY",'EU2'!$C$1:$F$1,0),0),"")&amp;IFERROR(VLOOKUP(AY$2&amp;$A16,'EU2'!$D:$E,MATCH("HOME",'EU2'!$D$1:$E$1,0),0),"")&amp;IFERROR(VLOOKUP(AY$2&amp;$A16,'EUC2'!$C:$F,MATCH("AWAY",'EUC2'!$C$1:$F$1,0),0),"")&amp;IFERROR(VLOOKUP(AY$2&amp;$A16,'EUC2'!$D:$E,MATCH("HOME",'EUC2'!$D$1:$E$1,0),0),"")</f>
        <v/>
      </c>
      <c r="AZ16" s="25" t="str">
        <f>IFERROR(VLOOKUP(AZ$2&amp;$B16,'FPL FIX2'!$N$1:$Q$400,MATCH("HOME",'FPL FIX2'!$N$1:$Q$1,0),0),"")&amp;IFERROR(VLOOKUP(AZ$2&amp;$B16,'FPL FIX2'!$O$1:$P$400,MATCH("AWAY",'FPL FIX2'!$O$1:$P$1,0),0),"")&amp;IFERROR(VLOOKUP(AZ$2&amp;$A16,'FA2'!$A:$D,MATCH("AWAY",'FA2'!$A$1:$D$1,0),0),"")&amp;IFERROR(VLOOKUP(AZ$2&amp;$A16,'FA2'!$B:$C,MATCH("HOME",'FA2'!$B$1:$C$1,0),0),"")&amp;IFERROR(VLOOKUP(AZ$2&amp;$A16,'EFL2'!$A:$D,MATCH("AWAY",'EFL2'!$A$1:$D$1,0),0),"")&amp;IFERROR(VLOOKUP(AZ$2&amp;$A16,'EFL2'!$B:$C,MATCH("HOME",'EFL2'!$B$1:$C$1,0),0),"")&amp;IFERROR(VLOOKUP(AZ$2&amp;$A16,'UCL2'!$C:$F,MATCH("AWAY",'UCL2'!$C$1:$F$1,0),0),"")&amp;IFERROR(VLOOKUP(AZ$2&amp;$A16,'UCL2'!$D:$E,MATCH("HOME",'UCL2'!$D$1:$E$1,0),0),"")&amp;IFERROR(VLOOKUP(AZ$2&amp;$A16,'EU2'!$C:$F,MATCH("AWAY",'EU2'!$C$1:$F$1,0),0),"")&amp;IFERROR(VLOOKUP(AZ$2&amp;$A16,'EU2'!$D:$E,MATCH("HOME",'EU2'!$D$1:$E$1,0),0),"")&amp;IFERROR(VLOOKUP(AZ$2&amp;$A16,'EUC2'!$C:$F,MATCH("AWAY",'EUC2'!$C$1:$F$1,0),0),"")&amp;IFERROR(VLOOKUP(AZ$2&amp;$A16,'EUC2'!$D:$E,MATCH("HOME",'EUC2'!$D$1:$E$1,0),0),"")</f>
        <v/>
      </c>
      <c r="BA16" s="25" t="str">
        <f>IFERROR(VLOOKUP(BA$2&amp;$B16,'FPL FIX2'!$N$1:$Q$400,MATCH("HOME",'FPL FIX2'!$N$1:$Q$1,0),0),"")&amp;IFERROR(VLOOKUP(BA$2&amp;$B16,'FPL FIX2'!$O$1:$P$400,MATCH("AWAY",'FPL FIX2'!$O$1:$P$1,0),0),"")&amp;IFERROR(VLOOKUP(BA$2&amp;$A16,'FA2'!$A:$D,MATCH("AWAY",'FA2'!$A$1:$D$1,0),0),"")&amp;IFERROR(VLOOKUP(BA$2&amp;$A16,'FA2'!$B:$C,MATCH("HOME",'FA2'!$B$1:$C$1,0),0),"")&amp;IFERROR(VLOOKUP(BA$2&amp;$A16,'EFL2'!$A:$D,MATCH("AWAY",'EFL2'!$A$1:$D$1,0),0),"")&amp;IFERROR(VLOOKUP(BA$2&amp;$A16,'EFL2'!$B:$C,MATCH("HOME",'EFL2'!$B$1:$C$1,0),0),"")&amp;IFERROR(VLOOKUP(BA$2&amp;$A16,'UCL2'!$C:$F,MATCH("AWAY",'UCL2'!$C$1:$F$1,0),0),"")&amp;IFERROR(VLOOKUP(BA$2&amp;$A16,'UCL2'!$D:$E,MATCH("HOME",'UCL2'!$D$1:$E$1,0),0),"")&amp;IFERROR(VLOOKUP(BA$2&amp;$A16,'EU2'!$C:$F,MATCH("AWAY",'EU2'!$C$1:$F$1,0),0),"")&amp;IFERROR(VLOOKUP(BA$2&amp;$A16,'EU2'!$D:$E,MATCH("HOME",'EU2'!$D$1:$E$1,0),0),"")&amp;IFERROR(VLOOKUP(BA$2&amp;$A16,'EUC2'!$C:$F,MATCH("AWAY",'EUC2'!$C$1:$F$1,0),0),"")&amp;IFERROR(VLOOKUP(BA$2&amp;$A16,'EUC2'!$D:$E,MATCH("HOME",'EUC2'!$D$1:$E$1,0),0),"")</f>
        <v/>
      </c>
      <c r="BB16" s="25" t="str">
        <f>IFERROR(VLOOKUP(BB$2&amp;$B16,'FPL FIX2'!$N$1:$Q$400,MATCH("HOME",'FPL FIX2'!$N$1:$Q$1,0),0),"")&amp;IFERROR(VLOOKUP(BB$2&amp;$B16,'FPL FIX2'!$O$1:$P$400,MATCH("AWAY",'FPL FIX2'!$O$1:$P$1,0),0),"")&amp;IFERROR(VLOOKUP(BB$2&amp;$A16,'FA2'!$A:$D,MATCH("AWAY",'FA2'!$A$1:$D$1,0),0),"")&amp;IFERROR(VLOOKUP(BB$2&amp;$A16,'FA2'!$B:$C,MATCH("HOME",'FA2'!$B$1:$C$1,0),0),"")&amp;IFERROR(VLOOKUP(BB$2&amp;$A16,'EFL2'!$A:$D,MATCH("AWAY",'EFL2'!$A$1:$D$1,0),0),"")&amp;IFERROR(VLOOKUP(BB$2&amp;$A16,'EFL2'!$B:$C,MATCH("HOME",'EFL2'!$B$1:$C$1,0),0),"")&amp;IFERROR(VLOOKUP(BB$2&amp;$A16,'UCL2'!$C:$F,MATCH("AWAY",'UCL2'!$C$1:$F$1,0),0),"")&amp;IFERROR(VLOOKUP(BB$2&amp;$A16,'UCL2'!$D:$E,MATCH("HOME",'UCL2'!$D$1:$E$1,0),0),"")&amp;IFERROR(VLOOKUP(BB$2&amp;$A16,'EU2'!$C:$F,MATCH("AWAY",'EU2'!$C$1:$F$1,0),0),"")&amp;IFERROR(VLOOKUP(BB$2&amp;$A16,'EU2'!$D:$E,MATCH("HOME",'EU2'!$D$1:$E$1,0),0),"")&amp;IFERROR(VLOOKUP(BB$2&amp;$A16,'EUC2'!$C:$F,MATCH("AWAY",'EUC2'!$C$1:$F$1,0),0),"")&amp;IFERROR(VLOOKUP(BB$2&amp;$A16,'EUC2'!$D:$E,MATCH("HOME",'EUC2'!$D$1:$E$1,0),0),"")</f>
        <v/>
      </c>
      <c r="BC16" s="25" t="str">
        <f>IFERROR(VLOOKUP(BC$2&amp;$B16,'FPL FIX2'!$N$1:$Q$400,MATCH("HOME",'FPL FIX2'!$N$1:$Q$1,0),0),"")&amp;IFERROR(VLOOKUP(BC$2&amp;$B16,'FPL FIX2'!$O$1:$P$400,MATCH("AWAY",'FPL FIX2'!$O$1:$P$1,0),0),"")&amp;IFERROR(VLOOKUP(BC$2&amp;$A16,'FA2'!$A:$D,MATCH("AWAY",'FA2'!$A$1:$D$1,0),0),"")&amp;IFERROR(VLOOKUP(BC$2&amp;$A16,'FA2'!$B:$C,MATCH("HOME",'FA2'!$B$1:$C$1,0),0),"")&amp;IFERROR(VLOOKUP(BC$2&amp;$A16,'EFL2'!$A:$D,MATCH("AWAY",'EFL2'!$A$1:$D$1,0),0),"")&amp;IFERROR(VLOOKUP(BC$2&amp;$A16,'EFL2'!$B:$C,MATCH("HOME",'EFL2'!$B$1:$C$1,0),0),"")&amp;IFERROR(VLOOKUP(BC$2&amp;$A16,'UCL2'!$C:$F,MATCH("AWAY",'UCL2'!$C$1:$F$1,0),0),"")&amp;IFERROR(VLOOKUP(BC$2&amp;$A16,'UCL2'!$D:$E,MATCH("HOME",'UCL2'!$D$1:$E$1,0),0),"")&amp;IFERROR(VLOOKUP(BC$2&amp;$A16,'EU2'!$C:$F,MATCH("AWAY",'EU2'!$C$1:$F$1,0),0),"")&amp;IFERROR(VLOOKUP(BC$2&amp;$A16,'EU2'!$D:$E,MATCH("HOME",'EU2'!$D$1:$E$1,0),0),"")&amp;IFERROR(VLOOKUP(BC$2&amp;$A16,'EUC2'!$C:$F,MATCH("AWAY",'EUC2'!$C$1:$F$1,0),0),"")&amp;IFERROR(VLOOKUP(BC$2&amp;$A16,'EUC2'!$D:$E,MATCH("HOME",'EUC2'!$D$1:$E$1,0),0),"")</f>
        <v/>
      </c>
      <c r="BD16" s="25" t="str">
        <f>IFERROR(VLOOKUP(BD$2&amp;$B16,'FPL FIX2'!$N$1:$Q$400,MATCH("HOME",'FPL FIX2'!$N$1:$Q$1,0),0),"")&amp;IFERROR(VLOOKUP(BD$2&amp;$B16,'FPL FIX2'!$O$1:$P$400,MATCH("AWAY",'FPL FIX2'!$O$1:$P$1,0),0),"")&amp;IFERROR(VLOOKUP(BD$2&amp;$A16,'FA2'!$A:$D,MATCH("AWAY",'FA2'!$A$1:$D$1,0),0),"")&amp;IFERROR(VLOOKUP(BD$2&amp;$A16,'FA2'!$B:$C,MATCH("HOME",'FA2'!$B$1:$C$1,0),0),"")&amp;IFERROR(VLOOKUP(BD$2&amp;$A16,'EFL2'!$A:$D,MATCH("AWAY",'EFL2'!$A$1:$D$1,0),0),"")&amp;IFERROR(VLOOKUP(BD$2&amp;$A16,'EFL2'!$B:$C,MATCH("HOME",'EFL2'!$B$1:$C$1,0),0),"")&amp;IFERROR(VLOOKUP(BD$2&amp;$A16,'UCL2'!$C:$F,MATCH("AWAY",'UCL2'!$C$1:$F$1,0),0),"")&amp;IFERROR(VLOOKUP(BD$2&amp;$A16,'UCL2'!$D:$E,MATCH("HOME",'UCL2'!$D$1:$E$1,0),0),"")&amp;IFERROR(VLOOKUP(BD$2&amp;$A16,'EU2'!$C:$F,MATCH("AWAY",'EU2'!$C$1:$F$1,0),0),"")&amp;IFERROR(VLOOKUP(BD$2&amp;$A16,'EU2'!$D:$E,MATCH("HOME",'EU2'!$D$1:$E$1,0),0),"")&amp;IFERROR(VLOOKUP(BD$2&amp;$A16,'EUC2'!$C:$F,MATCH("AWAY",'EUC2'!$C$1:$F$1,0),0),"")&amp;IFERROR(VLOOKUP(BD$2&amp;$A16,'EUC2'!$D:$E,MATCH("HOME",'EUC2'!$D$1:$E$1,0),0),"")</f>
        <v/>
      </c>
      <c r="BE16" s="25" t="str">
        <f>IFERROR(VLOOKUP(BE$2&amp;$B16,'FPL FIX2'!$N$1:$Q$400,MATCH("HOME",'FPL FIX2'!$N$1:$Q$1,0),0),"")&amp;IFERROR(VLOOKUP(BE$2&amp;$B16,'FPL FIX2'!$O$1:$P$400,MATCH("AWAY",'FPL FIX2'!$O$1:$P$1,0),0),"")&amp;IFERROR(VLOOKUP(BE$2&amp;$A16,'FA2'!$A:$D,MATCH("AWAY",'FA2'!$A$1:$D$1,0),0),"")&amp;IFERROR(VLOOKUP(BE$2&amp;$A16,'FA2'!$B:$C,MATCH("HOME",'FA2'!$B$1:$C$1,0),0),"")&amp;IFERROR(VLOOKUP(BE$2&amp;$A16,'EFL2'!$A:$D,MATCH("AWAY",'EFL2'!$A$1:$D$1,0),0),"")&amp;IFERROR(VLOOKUP(BE$2&amp;$A16,'EFL2'!$B:$C,MATCH("HOME",'EFL2'!$B$1:$C$1,0),0),"")&amp;IFERROR(VLOOKUP(BE$2&amp;$A16,'UCL2'!$C:$F,MATCH("AWAY",'UCL2'!$C$1:$F$1,0),0),"")&amp;IFERROR(VLOOKUP(BE$2&amp;$A16,'UCL2'!$D:$E,MATCH("HOME",'UCL2'!$D$1:$E$1,0),0),"")&amp;IFERROR(VLOOKUP(BE$2&amp;$A16,'EU2'!$C:$F,MATCH("AWAY",'EU2'!$C$1:$F$1,0),0),"")&amp;IFERROR(VLOOKUP(BE$2&amp;$A16,'EU2'!$D:$E,MATCH("HOME",'EU2'!$D$1:$E$1,0),0),"")&amp;IFERROR(VLOOKUP(BE$2&amp;$A16,'EUC2'!$C:$F,MATCH("AWAY",'EUC2'!$C$1:$F$1,0),0),"")&amp;IFERROR(VLOOKUP(BE$2&amp;$A16,'EUC2'!$D:$E,MATCH("HOME",'EUC2'!$D$1:$E$1,0),0),"")</f>
        <v/>
      </c>
      <c r="BF16" s="25" t="str">
        <f>IFERROR(VLOOKUP(BF$2&amp;$B16,'FPL FIX2'!$N$1:$Q$400,MATCH("HOME",'FPL FIX2'!$N$1:$Q$1,0),0),"")&amp;IFERROR(VLOOKUP(BF$2&amp;$B16,'FPL FIX2'!$O$1:$P$400,MATCH("AWAY",'FPL FIX2'!$O$1:$P$1,0),0),"")&amp;IFERROR(VLOOKUP(BF$2&amp;$A16,'FA2'!$A:$D,MATCH("AWAY",'FA2'!$A$1:$D$1,0),0),"")&amp;IFERROR(VLOOKUP(BF$2&amp;$A16,'FA2'!$B:$C,MATCH("HOME",'FA2'!$B$1:$C$1,0),0),"")&amp;IFERROR(VLOOKUP(BF$2&amp;$A16,'EFL2'!$A:$D,MATCH("AWAY",'EFL2'!$A$1:$D$1,0),0),"")&amp;IFERROR(VLOOKUP(BF$2&amp;$A16,'EFL2'!$B:$C,MATCH("HOME",'EFL2'!$B$1:$C$1,0),0),"")&amp;IFERROR(VLOOKUP(BF$2&amp;$A16,'UCL2'!$C:$F,MATCH("AWAY",'UCL2'!$C$1:$F$1,0),0),"")&amp;IFERROR(VLOOKUP(BF$2&amp;$A16,'UCL2'!$D:$E,MATCH("HOME",'UCL2'!$D$1:$E$1,0),0),"")&amp;IFERROR(VLOOKUP(BF$2&amp;$A16,'EU2'!$C:$F,MATCH("AWAY",'EU2'!$C$1:$F$1,0),0),"")&amp;IFERROR(VLOOKUP(BF$2&amp;$A16,'EU2'!$D:$E,MATCH("HOME",'EU2'!$D$1:$E$1,0),0),"")&amp;IFERROR(VLOOKUP(BF$2&amp;$A16,'EUC2'!$C:$F,MATCH("AWAY",'EUC2'!$C$1:$F$1,0),0),"")&amp;IFERROR(VLOOKUP(BF$2&amp;$A16,'EUC2'!$D:$E,MATCH("HOME",'EUC2'!$D$1:$E$1,0),0),"")</f>
        <v/>
      </c>
      <c r="BG16" s="25" t="str">
        <f>IFERROR(VLOOKUP(BG$2&amp;$B16,'FPL FIX2'!$N$1:$Q$400,MATCH("HOME",'FPL FIX2'!$N$1:$Q$1,0),0),"")&amp;IFERROR(VLOOKUP(BG$2&amp;$B16,'FPL FIX2'!$O$1:$P$400,MATCH("AWAY",'FPL FIX2'!$O$1:$P$1,0),0),"")&amp;IFERROR(VLOOKUP(BG$2&amp;$A16,'FA2'!$A:$D,MATCH("AWAY",'FA2'!$A$1:$D$1,0),0),"")&amp;IFERROR(VLOOKUP(BG$2&amp;$A16,'FA2'!$B:$C,MATCH("HOME",'FA2'!$B$1:$C$1,0),0),"")&amp;IFERROR(VLOOKUP(BG$2&amp;$A16,'EFL2'!$A:$D,MATCH("AWAY",'EFL2'!$A$1:$D$1,0),0),"")&amp;IFERROR(VLOOKUP(BG$2&amp;$A16,'EFL2'!$B:$C,MATCH("HOME",'EFL2'!$B$1:$C$1,0),0),"")&amp;IFERROR(VLOOKUP(BG$2&amp;$A16,'UCL2'!$C:$F,MATCH("AWAY",'UCL2'!$C$1:$F$1,0),0),"")&amp;IFERROR(VLOOKUP(BG$2&amp;$A16,'UCL2'!$D:$E,MATCH("HOME",'UCL2'!$D$1:$E$1,0),0),"")&amp;IFERROR(VLOOKUP(BG$2&amp;$A16,'EU2'!$C:$F,MATCH("AWAY",'EU2'!$C$1:$F$1,0),0),"")&amp;IFERROR(VLOOKUP(BG$2&amp;$A16,'EU2'!$D:$E,MATCH("HOME",'EU2'!$D$1:$E$1,0),0),"")&amp;IFERROR(VLOOKUP(BG$2&amp;$A16,'EUC2'!$C:$F,MATCH("AWAY",'EUC2'!$C$1:$F$1,0),0),"")&amp;IFERROR(VLOOKUP(BG$2&amp;$A16,'EUC2'!$D:$E,MATCH("HOME",'EUC2'!$D$1:$E$1,0),0),"")</f>
        <v/>
      </c>
      <c r="BH16" s="25" t="str">
        <f>IFERROR(VLOOKUP(BH$2&amp;$B16,'FPL FIX2'!$N$1:$Q$400,MATCH("HOME",'FPL FIX2'!$N$1:$Q$1,0),0),"")&amp;IFERROR(VLOOKUP(BH$2&amp;$B16,'FPL FIX2'!$O$1:$P$400,MATCH("AWAY",'FPL FIX2'!$O$1:$P$1,0),0),"")&amp;IFERROR(VLOOKUP(BH$2&amp;$A16,'FA2'!$A:$D,MATCH("AWAY",'FA2'!$A$1:$D$1,0),0),"")&amp;IFERROR(VLOOKUP(BH$2&amp;$A16,'FA2'!$B:$C,MATCH("HOME",'FA2'!$B$1:$C$1,0),0),"")&amp;IFERROR(VLOOKUP(BH$2&amp;$A16,'EFL2'!$A:$D,MATCH("AWAY",'EFL2'!$A$1:$D$1,0),0),"")&amp;IFERROR(VLOOKUP(BH$2&amp;$A16,'EFL2'!$B:$C,MATCH("HOME",'EFL2'!$B$1:$C$1,0),0),"")&amp;IFERROR(VLOOKUP(BH$2&amp;$A16,'UCL2'!$C:$F,MATCH("AWAY",'UCL2'!$C$1:$F$1,0),0),"")&amp;IFERROR(VLOOKUP(BH$2&amp;$A16,'UCL2'!$D:$E,MATCH("HOME",'UCL2'!$D$1:$E$1,0),0),"")&amp;IFERROR(VLOOKUP(BH$2&amp;$A16,'EU2'!$C:$F,MATCH("AWAY",'EU2'!$C$1:$F$1,0),0),"")&amp;IFERROR(VLOOKUP(BH$2&amp;$A16,'EU2'!$D:$E,MATCH("HOME",'EU2'!$D$1:$E$1,0),0),"")&amp;IFERROR(VLOOKUP(BH$2&amp;$A16,'EUC2'!$C:$F,MATCH("AWAY",'EUC2'!$C$1:$F$1,0),0),"")&amp;IFERROR(VLOOKUP(BH$2&amp;$A16,'EUC2'!$D:$E,MATCH("HOME",'EUC2'!$D$1:$E$1,0),0),"")</f>
        <v/>
      </c>
      <c r="BI16" s="25" t="str">
        <f>IFERROR(VLOOKUP(BI$2&amp;$B16,'FPL FIX2'!$N$1:$Q$400,MATCH("HOME",'FPL FIX2'!$N$1:$Q$1,0),0),"")&amp;IFERROR(VLOOKUP(BI$2&amp;$B16,'FPL FIX2'!$O$1:$P$400,MATCH("AWAY",'FPL FIX2'!$O$1:$P$1,0),0),"")&amp;IFERROR(VLOOKUP(BI$2&amp;$A16,'FA2'!$A:$D,MATCH("AWAY",'FA2'!$A$1:$D$1,0),0),"")&amp;IFERROR(VLOOKUP(BI$2&amp;$A16,'FA2'!$B:$C,MATCH("HOME",'FA2'!$B$1:$C$1,0),0),"")&amp;IFERROR(VLOOKUP(BI$2&amp;$A16,'EFL2'!$A:$D,MATCH("AWAY",'EFL2'!$A$1:$D$1,0),0),"")&amp;IFERROR(VLOOKUP(BI$2&amp;$A16,'EFL2'!$B:$C,MATCH("HOME",'EFL2'!$B$1:$C$1,0),0),"")&amp;IFERROR(VLOOKUP(BI$2&amp;$A16,'UCL2'!$C:$F,MATCH("AWAY",'UCL2'!$C$1:$F$1,0),0),"")&amp;IFERROR(VLOOKUP(BI$2&amp;$A16,'UCL2'!$D:$E,MATCH("HOME",'UCL2'!$D$1:$E$1,0),0),"")&amp;IFERROR(VLOOKUP(BI$2&amp;$A16,'EU2'!$C:$F,MATCH("AWAY",'EU2'!$C$1:$F$1,0),0),"")&amp;IFERROR(VLOOKUP(BI$2&amp;$A16,'EU2'!$D:$E,MATCH("HOME",'EU2'!$D$1:$E$1,0),0),"")&amp;IFERROR(VLOOKUP(BI$2&amp;$A16,'EUC2'!$C:$F,MATCH("AWAY",'EUC2'!$C$1:$F$1,0),0),"")&amp;IFERROR(VLOOKUP(BI$2&amp;$A16,'EUC2'!$D:$E,MATCH("HOME",'EUC2'!$D$1:$E$1,0),0),"")</f>
        <v/>
      </c>
      <c r="BJ16" s="25" t="str">
        <f>IFERROR(VLOOKUP(BJ$2&amp;$B16,'FPL FIX2'!$N$1:$Q$400,MATCH("HOME",'FPL FIX2'!$N$1:$Q$1,0),0),"")&amp;IFERROR(VLOOKUP(BJ$2&amp;$B16,'FPL FIX2'!$O$1:$P$400,MATCH("AWAY",'FPL FIX2'!$O$1:$P$1,0),0),"")&amp;IFERROR(VLOOKUP(BJ$2&amp;$A16,'FA2'!$A:$D,MATCH("AWAY",'FA2'!$A$1:$D$1,0),0),"")&amp;IFERROR(VLOOKUP(BJ$2&amp;$A16,'FA2'!$B:$C,MATCH("HOME",'FA2'!$B$1:$C$1,0),0),"")&amp;IFERROR(VLOOKUP(BJ$2&amp;$A16,'EFL2'!$A:$D,MATCH("AWAY",'EFL2'!$A$1:$D$1,0),0),"")&amp;IFERROR(VLOOKUP(BJ$2&amp;$A16,'EFL2'!$B:$C,MATCH("HOME",'EFL2'!$B$1:$C$1,0),0),"")&amp;IFERROR(VLOOKUP(BJ$2&amp;$A16,'UCL2'!$C:$F,MATCH("AWAY",'UCL2'!$C$1:$F$1,0),0),"")&amp;IFERROR(VLOOKUP(BJ$2&amp;$A16,'UCL2'!$D:$E,MATCH("HOME",'UCL2'!$D$1:$E$1,0),0),"")&amp;IFERROR(VLOOKUP(BJ$2&amp;$A16,'EU2'!$C:$F,MATCH("AWAY",'EU2'!$C$1:$F$1,0),0),"")&amp;IFERROR(VLOOKUP(BJ$2&amp;$A16,'EU2'!$D:$E,MATCH("HOME",'EU2'!$D$1:$E$1,0),0),"")&amp;IFERROR(VLOOKUP(BJ$2&amp;$A16,'EUC2'!$C:$F,MATCH("AWAY",'EUC2'!$C$1:$F$1,0),0),"")&amp;IFERROR(VLOOKUP(BJ$2&amp;$A16,'EUC2'!$D:$E,MATCH("HOME",'EUC2'!$D$1:$E$1,0),0),"")</f>
        <v/>
      </c>
      <c r="BK16" s="25" t="str">
        <f>IFERROR(VLOOKUP(BK$2&amp;$B16,'FPL FIX2'!$N$1:$Q$400,MATCH("HOME",'FPL FIX2'!$N$1:$Q$1,0),0),"")&amp;IFERROR(VLOOKUP(BK$2&amp;$B16,'FPL FIX2'!$O$1:$P$400,MATCH("AWAY",'FPL FIX2'!$O$1:$P$1,0),0),"")&amp;IFERROR(VLOOKUP(BK$2&amp;$A16,'FA2'!$A:$D,MATCH("AWAY",'FA2'!$A$1:$D$1,0),0),"")&amp;IFERROR(VLOOKUP(BK$2&amp;$A16,'FA2'!$B:$C,MATCH("HOME",'FA2'!$B$1:$C$1,0),0),"")&amp;IFERROR(VLOOKUP(BK$2&amp;$A16,'EFL2'!$A:$D,MATCH("AWAY",'EFL2'!$A$1:$D$1,0),0),"")&amp;IFERROR(VLOOKUP(BK$2&amp;$A16,'EFL2'!$B:$C,MATCH("HOME",'EFL2'!$B$1:$C$1,0),0),"")&amp;IFERROR(VLOOKUP(BK$2&amp;$A16,'UCL2'!$C:$F,MATCH("AWAY",'UCL2'!$C$1:$F$1,0),0),"")&amp;IFERROR(VLOOKUP(BK$2&amp;$A16,'UCL2'!$D:$E,MATCH("HOME",'UCL2'!$D$1:$E$1,0),0),"")&amp;IFERROR(VLOOKUP(BK$2&amp;$A16,'EU2'!$C:$F,MATCH("AWAY",'EU2'!$C$1:$F$1,0),0),"")&amp;IFERROR(VLOOKUP(BK$2&amp;$A16,'EU2'!$D:$E,MATCH("HOME",'EU2'!$D$1:$E$1,0),0),"")&amp;IFERROR(VLOOKUP(BK$2&amp;$A16,'EUC2'!$C:$F,MATCH("AWAY",'EUC2'!$C$1:$F$1,0),0),"")&amp;IFERROR(VLOOKUP(BK$2&amp;$A16,'EUC2'!$D:$E,MATCH("HOME",'EUC2'!$D$1:$E$1,0),0),"")</f>
        <v/>
      </c>
      <c r="BL16" s="25" t="str">
        <f>IFERROR(VLOOKUP(BL$2&amp;$B16,'FPL FIX2'!$N$1:$Q$400,MATCH("HOME",'FPL FIX2'!$N$1:$Q$1,0),0),"")&amp;IFERROR(VLOOKUP(BL$2&amp;$B16,'FPL FIX2'!$O$1:$P$400,MATCH("AWAY",'FPL FIX2'!$O$1:$P$1,0),0),"")&amp;IFERROR(VLOOKUP(BL$2&amp;$A16,'FA2'!$A:$D,MATCH("AWAY",'FA2'!$A$1:$D$1,0),0),"")&amp;IFERROR(VLOOKUP(BL$2&amp;$A16,'FA2'!$B:$C,MATCH("HOME",'FA2'!$B$1:$C$1,0),0),"")&amp;IFERROR(VLOOKUP(BL$2&amp;$A16,'EFL2'!$A:$D,MATCH("AWAY",'EFL2'!$A$1:$D$1,0),0),"")&amp;IFERROR(VLOOKUP(BL$2&amp;$A16,'EFL2'!$B:$C,MATCH("HOME",'EFL2'!$B$1:$C$1,0),0),"")&amp;IFERROR(VLOOKUP(BL$2&amp;$A16,'UCL2'!$C:$F,MATCH("AWAY",'UCL2'!$C$1:$F$1,0),0),"")&amp;IFERROR(VLOOKUP(BL$2&amp;$A16,'UCL2'!$D:$E,MATCH("HOME",'UCL2'!$D$1:$E$1,0),0),"")&amp;IFERROR(VLOOKUP(BL$2&amp;$A16,'EU2'!$C:$F,MATCH("AWAY",'EU2'!$C$1:$F$1,0),0),"")&amp;IFERROR(VLOOKUP(BL$2&amp;$A16,'EU2'!$D:$E,MATCH("HOME",'EU2'!$D$1:$E$1,0),0),"")&amp;IFERROR(VLOOKUP(BL$2&amp;$A16,'EUC2'!$C:$F,MATCH("AWAY",'EUC2'!$C$1:$F$1,0),0),"")&amp;IFERROR(VLOOKUP(BL$2&amp;$A16,'EUC2'!$D:$E,MATCH("HOME",'EUC2'!$D$1:$E$1,0),0),"")</f>
        <v/>
      </c>
      <c r="BM16" s="25" t="str">
        <f>IFERROR(VLOOKUP(BM$2&amp;$B16,'FPL FIX2'!$N$1:$Q$400,MATCH("HOME",'FPL FIX2'!$N$1:$Q$1,0),0),"")&amp;IFERROR(VLOOKUP(BM$2&amp;$B16,'FPL FIX2'!$O$1:$P$400,MATCH("AWAY",'FPL FIX2'!$O$1:$P$1,0),0),"")&amp;IFERROR(VLOOKUP(BM$2&amp;$A16,'FA2'!$A:$D,MATCH("AWAY",'FA2'!$A$1:$D$1,0),0),"")&amp;IFERROR(VLOOKUP(BM$2&amp;$A16,'FA2'!$B:$C,MATCH("HOME",'FA2'!$B$1:$C$1,0),0),"")&amp;IFERROR(VLOOKUP(BM$2&amp;$A16,'EFL2'!$A:$D,MATCH("AWAY",'EFL2'!$A$1:$D$1,0),0),"")&amp;IFERROR(VLOOKUP(BM$2&amp;$A16,'EFL2'!$B:$C,MATCH("HOME",'EFL2'!$B$1:$C$1,0),0),"")&amp;IFERROR(VLOOKUP(BM$2&amp;$A16,'UCL2'!$C:$F,MATCH("AWAY",'UCL2'!$C$1:$F$1,0),0),"")&amp;IFERROR(VLOOKUP(BM$2&amp;$A16,'UCL2'!$D:$E,MATCH("HOME",'UCL2'!$D$1:$E$1,0),0),"")&amp;IFERROR(VLOOKUP(BM$2&amp;$A16,'EU2'!$C:$F,MATCH("AWAY",'EU2'!$C$1:$F$1,0),0),"")&amp;IFERROR(VLOOKUP(BM$2&amp;$A16,'EU2'!$D:$E,MATCH("HOME",'EU2'!$D$1:$E$1,0),0),"")&amp;IFERROR(VLOOKUP(BM$2&amp;$A16,'EUC2'!$C:$F,MATCH("AWAY",'EUC2'!$C$1:$F$1,0),0),"")&amp;IFERROR(VLOOKUP(BM$2&amp;$A16,'EUC2'!$D:$E,MATCH("HOME",'EUC2'!$D$1:$E$1,0),0),"")</f>
        <v>MUN</v>
      </c>
      <c r="BN16" s="25" t="str">
        <f>IFERROR(VLOOKUP(BN$2&amp;$B16,'FPL FIX2'!$N$1:$Q$400,MATCH("HOME",'FPL FIX2'!$N$1:$Q$1,0),0),"")&amp;IFERROR(VLOOKUP(BN$2&amp;$B16,'FPL FIX2'!$O$1:$P$400,MATCH("AWAY",'FPL FIX2'!$O$1:$P$1,0),0),"")&amp;IFERROR(VLOOKUP(BN$2&amp;$A16,'FA2'!$A:$D,MATCH("AWAY",'FA2'!$A$1:$D$1,0),0),"")&amp;IFERROR(VLOOKUP(BN$2&amp;$A16,'FA2'!$B:$C,MATCH("HOME",'FA2'!$B$1:$C$1,0),0),"")&amp;IFERROR(VLOOKUP(BN$2&amp;$A16,'EFL2'!$A:$D,MATCH("AWAY",'EFL2'!$A$1:$D$1,0),0),"")&amp;IFERROR(VLOOKUP(BN$2&amp;$A16,'EFL2'!$B:$C,MATCH("HOME",'EFL2'!$B$1:$C$1,0),0),"")&amp;IFERROR(VLOOKUP(BN$2&amp;$A16,'UCL2'!$C:$F,MATCH("AWAY",'UCL2'!$C$1:$F$1,0),0),"")&amp;IFERROR(VLOOKUP(BN$2&amp;$A16,'UCL2'!$D:$E,MATCH("HOME",'UCL2'!$D$1:$E$1,0),0),"")&amp;IFERROR(VLOOKUP(BN$2&amp;$A16,'EU2'!$C:$F,MATCH("AWAY",'EU2'!$C$1:$F$1,0),0),"")&amp;IFERROR(VLOOKUP(BN$2&amp;$A16,'EU2'!$D:$E,MATCH("HOME",'EU2'!$D$1:$E$1,0),0),"")&amp;IFERROR(VLOOKUP(BN$2&amp;$A16,'EUC2'!$C:$F,MATCH("AWAY",'EUC2'!$C$1:$F$1,0),0),"")&amp;IFERROR(VLOOKUP(BN$2&amp;$A16,'EUC2'!$D:$E,MATCH("HOME",'EUC2'!$D$1:$E$1,0),0),"")</f>
        <v/>
      </c>
      <c r="BO16" s="25" t="str">
        <f>IFERROR(VLOOKUP(BO$2&amp;$B16,'FPL FIX2'!$N$1:$Q$400,MATCH("HOME",'FPL FIX2'!$N$1:$Q$1,0),0),"")&amp;IFERROR(VLOOKUP(BO$2&amp;$B16,'FPL FIX2'!$O$1:$P$400,MATCH("AWAY",'FPL FIX2'!$O$1:$P$1,0),0),"")&amp;IFERROR(VLOOKUP(BO$2&amp;$A16,'FA2'!$A:$D,MATCH("AWAY",'FA2'!$A$1:$D$1,0),0),"")&amp;IFERROR(VLOOKUP(BO$2&amp;$A16,'FA2'!$B:$C,MATCH("HOME",'FA2'!$B$1:$C$1,0),0),"")&amp;IFERROR(VLOOKUP(BO$2&amp;$A16,'EFL2'!$A:$D,MATCH("AWAY",'EFL2'!$A$1:$D$1,0),0),"")&amp;IFERROR(VLOOKUP(BO$2&amp;$A16,'EFL2'!$B:$C,MATCH("HOME",'EFL2'!$B$1:$C$1,0),0),"")&amp;IFERROR(VLOOKUP(BO$2&amp;$A16,'UCL2'!$C:$F,MATCH("AWAY",'UCL2'!$C$1:$F$1,0),0),"")&amp;IFERROR(VLOOKUP(BO$2&amp;$A16,'UCL2'!$D:$E,MATCH("HOME",'UCL2'!$D$1:$E$1,0),0),"")&amp;IFERROR(VLOOKUP(BO$2&amp;$A16,'EU2'!$C:$F,MATCH("AWAY",'EU2'!$C$1:$F$1,0),0),"")&amp;IFERROR(VLOOKUP(BO$2&amp;$A16,'EU2'!$D:$E,MATCH("HOME",'EU2'!$D$1:$E$1,0),0),"")&amp;IFERROR(VLOOKUP(BO$2&amp;$A16,'EUC2'!$C:$F,MATCH("AWAY",'EUC2'!$C$1:$F$1,0),0),"")&amp;IFERROR(VLOOKUP(BO$2&amp;$A16,'EUC2'!$D:$E,MATCH("HOME",'EUC2'!$D$1:$E$1,0),0),"")</f>
        <v/>
      </c>
      <c r="BP16" s="25" t="str">
        <f>IFERROR(VLOOKUP(BP$2&amp;$B16,'FPL FIX2'!$N$1:$Q$400,MATCH("HOME",'FPL FIX2'!$N$1:$Q$1,0),0),"")&amp;IFERROR(VLOOKUP(BP$2&amp;$B16,'FPL FIX2'!$O$1:$P$400,MATCH("AWAY",'FPL FIX2'!$O$1:$P$1,0),0),"")&amp;IFERROR(VLOOKUP(BP$2&amp;$A16,'FA2'!$A:$D,MATCH("AWAY",'FA2'!$A$1:$D$1,0),0),"")&amp;IFERROR(VLOOKUP(BP$2&amp;$A16,'FA2'!$B:$C,MATCH("HOME",'FA2'!$B$1:$C$1,0),0),"")&amp;IFERROR(VLOOKUP(BP$2&amp;$A16,'EFL2'!$A:$D,MATCH("AWAY",'EFL2'!$A$1:$D$1,0),0),"")&amp;IFERROR(VLOOKUP(BP$2&amp;$A16,'EFL2'!$B:$C,MATCH("HOME",'EFL2'!$B$1:$C$1,0),0),"")&amp;IFERROR(VLOOKUP(BP$2&amp;$A16,'UCL2'!$C:$F,MATCH("AWAY",'UCL2'!$C$1:$F$1,0),0),"")&amp;IFERROR(VLOOKUP(BP$2&amp;$A16,'UCL2'!$D:$E,MATCH("HOME",'UCL2'!$D$1:$E$1,0),0),"")&amp;IFERROR(VLOOKUP(BP$2&amp;$A16,'EU2'!$C:$F,MATCH("AWAY",'EU2'!$C$1:$F$1,0),0),"")&amp;IFERROR(VLOOKUP(BP$2&amp;$A16,'EU2'!$D:$E,MATCH("HOME",'EU2'!$D$1:$E$1,0),0),"")&amp;IFERROR(VLOOKUP(BP$2&amp;$A16,'EUC2'!$C:$F,MATCH("AWAY",'EUC2'!$C$1:$F$1,0),0),"")&amp;IFERROR(VLOOKUP(BP$2&amp;$A16,'EUC2'!$D:$E,MATCH("HOME",'EUC2'!$D$1:$E$1,0),0),"")</f>
        <v>FC Copenhagen</v>
      </c>
      <c r="BQ16" s="25" t="str">
        <f>IFERROR(VLOOKUP(BQ$2&amp;$B16,'FPL FIX2'!$N$1:$Q$400,MATCH("HOME",'FPL FIX2'!$N$1:$Q$1,0),0),"")&amp;IFERROR(VLOOKUP(BQ$2&amp;$B16,'FPL FIX2'!$O$1:$P$400,MATCH("AWAY",'FPL FIX2'!$O$1:$P$1,0),0),"")&amp;IFERROR(VLOOKUP(BQ$2&amp;$A16,'FA2'!$A:$D,MATCH("AWAY",'FA2'!$A$1:$D$1,0),0),"")&amp;IFERROR(VLOOKUP(BQ$2&amp;$A16,'FA2'!$B:$C,MATCH("HOME",'FA2'!$B$1:$C$1,0),0),"")&amp;IFERROR(VLOOKUP(BQ$2&amp;$A16,'EFL2'!$A:$D,MATCH("AWAY",'EFL2'!$A$1:$D$1,0),0),"")&amp;IFERROR(VLOOKUP(BQ$2&amp;$A16,'EFL2'!$B:$C,MATCH("HOME",'EFL2'!$B$1:$C$1,0),0),"")&amp;IFERROR(VLOOKUP(BQ$2&amp;$A16,'UCL2'!$C:$F,MATCH("AWAY",'UCL2'!$C$1:$F$1,0),0),"")&amp;IFERROR(VLOOKUP(BQ$2&amp;$A16,'UCL2'!$D:$E,MATCH("HOME",'UCL2'!$D$1:$E$1,0),0),"")&amp;IFERROR(VLOOKUP(BQ$2&amp;$A16,'EU2'!$C:$F,MATCH("AWAY",'EU2'!$C$1:$F$1,0),0),"")&amp;IFERROR(VLOOKUP(BQ$2&amp;$A16,'EU2'!$D:$E,MATCH("HOME",'EU2'!$D$1:$E$1,0),0),"")&amp;IFERROR(VLOOKUP(BQ$2&amp;$A16,'EUC2'!$C:$F,MATCH("AWAY",'EUC2'!$C$1:$F$1,0),0),"")&amp;IFERROR(VLOOKUP(BQ$2&amp;$A16,'EUC2'!$D:$E,MATCH("HOME",'EUC2'!$D$1:$E$1,0),0),"")</f>
        <v/>
      </c>
      <c r="BR16" s="25" t="str">
        <f>IFERROR(VLOOKUP(BR$2&amp;$B16,'FPL FIX2'!$N$1:$Q$400,MATCH("HOME",'FPL FIX2'!$N$1:$Q$1,0),0),"")&amp;IFERROR(VLOOKUP(BR$2&amp;$B16,'FPL FIX2'!$O$1:$P$400,MATCH("AWAY",'FPL FIX2'!$O$1:$P$1,0),0),"")&amp;IFERROR(VLOOKUP(BR$2&amp;$A16,'FA2'!$A:$D,MATCH("AWAY",'FA2'!$A$1:$D$1,0),0),"")&amp;IFERROR(VLOOKUP(BR$2&amp;$A16,'FA2'!$B:$C,MATCH("HOME",'FA2'!$B$1:$C$1,0),0),"")&amp;IFERROR(VLOOKUP(BR$2&amp;$A16,'EFL2'!$A:$D,MATCH("AWAY",'EFL2'!$A$1:$D$1,0),0),"")&amp;IFERROR(VLOOKUP(BR$2&amp;$A16,'EFL2'!$B:$C,MATCH("HOME",'EFL2'!$B$1:$C$1,0),0),"")&amp;IFERROR(VLOOKUP(BR$2&amp;$A16,'UCL2'!$C:$F,MATCH("AWAY",'UCL2'!$C$1:$F$1,0),0),"")&amp;IFERROR(VLOOKUP(BR$2&amp;$A16,'UCL2'!$D:$E,MATCH("HOME",'UCL2'!$D$1:$E$1,0),0),"")&amp;IFERROR(VLOOKUP(BR$2&amp;$A16,'EU2'!$C:$F,MATCH("AWAY",'EU2'!$C$1:$F$1,0),0),"")&amp;IFERROR(VLOOKUP(BR$2&amp;$A16,'EU2'!$D:$E,MATCH("HOME",'EU2'!$D$1:$E$1,0),0),"")&amp;IFERROR(VLOOKUP(BR$2&amp;$A16,'EUC2'!$C:$F,MATCH("AWAY",'EUC2'!$C$1:$F$1,0),0),"")&amp;IFERROR(VLOOKUP(BR$2&amp;$A16,'EUC2'!$D:$E,MATCH("HOME",'EUC2'!$D$1:$E$1,0),0),"")</f>
        <v/>
      </c>
      <c r="BS16" s="25" t="str">
        <f>IFERROR(VLOOKUP(BS$2&amp;$B16,'FPL FIX2'!$N$1:$Q$400,MATCH("HOME",'FPL FIX2'!$N$1:$Q$1,0),0),"")&amp;IFERROR(VLOOKUP(BS$2&amp;$B16,'FPL FIX2'!$O$1:$P$400,MATCH("AWAY",'FPL FIX2'!$O$1:$P$1,0),0),"")&amp;IFERROR(VLOOKUP(BS$2&amp;$A16,'FA2'!$A:$D,MATCH("AWAY",'FA2'!$A$1:$D$1,0),0),"")&amp;IFERROR(VLOOKUP(BS$2&amp;$A16,'FA2'!$B:$C,MATCH("HOME",'FA2'!$B$1:$C$1,0),0),"")&amp;IFERROR(VLOOKUP(BS$2&amp;$A16,'EFL2'!$A:$D,MATCH("AWAY",'EFL2'!$A$1:$D$1,0),0),"")&amp;IFERROR(VLOOKUP(BS$2&amp;$A16,'EFL2'!$B:$C,MATCH("HOME",'EFL2'!$B$1:$C$1,0),0),"")&amp;IFERROR(VLOOKUP(BS$2&amp;$A16,'UCL2'!$C:$F,MATCH("AWAY",'UCL2'!$C$1:$F$1,0),0),"")&amp;IFERROR(VLOOKUP(BS$2&amp;$A16,'UCL2'!$D:$E,MATCH("HOME",'UCL2'!$D$1:$E$1,0),0),"")&amp;IFERROR(VLOOKUP(BS$2&amp;$A16,'EU2'!$C:$F,MATCH("AWAY",'EU2'!$C$1:$F$1,0),0),"")&amp;IFERROR(VLOOKUP(BS$2&amp;$A16,'EU2'!$D:$E,MATCH("HOME",'EU2'!$D$1:$E$1,0),0),"")&amp;IFERROR(VLOOKUP(BS$2&amp;$A16,'EUC2'!$C:$F,MATCH("AWAY",'EUC2'!$C$1:$F$1,0),0),"")&amp;IFERROR(VLOOKUP(BS$2&amp;$A16,'EUC2'!$D:$E,MATCH("HOME",'EUC2'!$D$1:$E$1,0),0),"")</f>
        <v>SOU</v>
      </c>
      <c r="BT16" s="25" t="str">
        <f>IFERROR(VLOOKUP(BT$2&amp;$B16,'FPL FIX2'!$N$1:$Q$400,MATCH("HOME",'FPL FIX2'!$N$1:$Q$1,0),0),"")&amp;IFERROR(VLOOKUP(BT$2&amp;$B16,'FPL FIX2'!$O$1:$P$400,MATCH("AWAY",'FPL FIX2'!$O$1:$P$1,0),0),"")&amp;IFERROR(VLOOKUP(BT$2&amp;$A16,'FA2'!$A:$D,MATCH("AWAY",'FA2'!$A$1:$D$1,0),0),"")&amp;IFERROR(VLOOKUP(BT$2&amp;$A16,'FA2'!$B:$C,MATCH("HOME",'FA2'!$B$1:$C$1,0),0),"")&amp;IFERROR(VLOOKUP(BT$2&amp;$A16,'EFL2'!$A:$D,MATCH("AWAY",'EFL2'!$A$1:$D$1,0),0),"")&amp;IFERROR(VLOOKUP(BT$2&amp;$A16,'EFL2'!$B:$C,MATCH("HOME",'EFL2'!$B$1:$C$1,0),0),"")&amp;IFERROR(VLOOKUP(BT$2&amp;$A16,'UCL2'!$C:$F,MATCH("AWAY",'UCL2'!$C$1:$F$1,0),0),"")&amp;IFERROR(VLOOKUP(BT$2&amp;$A16,'UCL2'!$D:$E,MATCH("HOME",'UCL2'!$D$1:$E$1,0),0),"")&amp;IFERROR(VLOOKUP(BT$2&amp;$A16,'EU2'!$C:$F,MATCH("AWAY",'EU2'!$C$1:$F$1,0),0),"")&amp;IFERROR(VLOOKUP(BT$2&amp;$A16,'EU2'!$D:$E,MATCH("HOME",'EU2'!$D$1:$E$1,0),0),"")&amp;IFERROR(VLOOKUP(BT$2&amp;$A16,'EUC2'!$C:$F,MATCH("AWAY",'EUC2'!$C$1:$F$1,0),0),"")&amp;IFERROR(VLOOKUP(BT$2&amp;$A16,'EUC2'!$D:$E,MATCH("HOME",'EUC2'!$D$1:$E$1,0),0),"")</f>
        <v/>
      </c>
      <c r="BU16" s="25" t="str">
        <f>IFERROR(VLOOKUP(BU$2&amp;$B16,'FPL FIX2'!$N$1:$Q$400,MATCH("HOME",'FPL FIX2'!$N$1:$Q$1,0),0),"")&amp;IFERROR(VLOOKUP(BU$2&amp;$B16,'FPL FIX2'!$O$1:$P$400,MATCH("AWAY",'FPL FIX2'!$O$1:$P$1,0),0),"")&amp;IFERROR(VLOOKUP(BU$2&amp;$A16,'FA2'!$A:$D,MATCH("AWAY",'FA2'!$A$1:$D$1,0),0),"")&amp;IFERROR(VLOOKUP(BU$2&amp;$A16,'FA2'!$B:$C,MATCH("HOME",'FA2'!$B$1:$C$1,0),0),"")&amp;IFERROR(VLOOKUP(BU$2&amp;$A16,'EFL2'!$A:$D,MATCH("AWAY",'EFL2'!$A$1:$D$1,0),0),"")&amp;IFERROR(VLOOKUP(BU$2&amp;$A16,'EFL2'!$B:$C,MATCH("HOME",'EFL2'!$B$1:$C$1,0),0),"")&amp;IFERROR(VLOOKUP(BU$2&amp;$A16,'UCL2'!$C:$F,MATCH("AWAY",'UCL2'!$C$1:$F$1,0),0),"")&amp;IFERROR(VLOOKUP(BU$2&amp;$A16,'UCL2'!$D:$E,MATCH("HOME",'UCL2'!$D$1:$E$1,0),0),"")&amp;IFERROR(VLOOKUP(BU$2&amp;$A16,'EU2'!$C:$F,MATCH("AWAY",'EU2'!$C$1:$F$1,0),0),"")&amp;IFERROR(VLOOKUP(BU$2&amp;$A16,'EU2'!$D:$E,MATCH("HOME",'EU2'!$D$1:$E$1,0),0),"")&amp;IFERROR(VLOOKUP(BU$2&amp;$A16,'EUC2'!$C:$F,MATCH("AWAY",'EUC2'!$C$1:$F$1,0),0),"")&amp;IFERROR(VLOOKUP(BU$2&amp;$A16,'EUC2'!$D:$E,MATCH("HOME",'EUC2'!$D$1:$E$1,0),0),"")</f>
        <v/>
      </c>
      <c r="BV16" s="25" t="str">
        <f>IFERROR(VLOOKUP(BV$2&amp;$B16,'FPL FIX2'!$N$1:$Q$400,MATCH("HOME",'FPL FIX2'!$N$1:$Q$1,0),0),"")&amp;IFERROR(VLOOKUP(BV$2&amp;$B16,'FPL FIX2'!$O$1:$P$400,MATCH("AWAY",'FPL FIX2'!$O$1:$P$1,0),0),"")&amp;IFERROR(VLOOKUP(BV$2&amp;$A16,'FA2'!$A:$D,MATCH("AWAY",'FA2'!$A$1:$D$1,0),0),"")&amp;IFERROR(VLOOKUP(BV$2&amp;$A16,'FA2'!$B:$C,MATCH("HOME",'FA2'!$B$1:$C$1,0),0),"")&amp;IFERROR(VLOOKUP(BV$2&amp;$A16,'EFL2'!$A:$D,MATCH("AWAY",'EFL2'!$A$1:$D$1,0),0),"")&amp;IFERROR(VLOOKUP(BV$2&amp;$A16,'EFL2'!$B:$C,MATCH("HOME",'EFL2'!$B$1:$C$1,0),0),"")&amp;IFERROR(VLOOKUP(BV$2&amp;$A16,'UCL2'!$C:$F,MATCH("AWAY",'UCL2'!$C$1:$F$1,0),0),"")&amp;IFERROR(VLOOKUP(BV$2&amp;$A16,'UCL2'!$D:$E,MATCH("HOME",'UCL2'!$D$1:$E$1,0),0),"")&amp;IFERROR(VLOOKUP(BV$2&amp;$A16,'EU2'!$C:$F,MATCH("AWAY",'EU2'!$C$1:$F$1,0),0),"")&amp;IFERROR(VLOOKUP(BV$2&amp;$A16,'EU2'!$D:$E,MATCH("HOME",'EU2'!$D$1:$E$1,0),0),"")&amp;IFERROR(VLOOKUP(BV$2&amp;$A16,'EUC2'!$C:$F,MATCH("AWAY",'EUC2'!$C$1:$F$1,0),0),"")&amp;IFERROR(VLOOKUP(BV$2&amp;$A16,'EUC2'!$D:$E,MATCH("HOME",'EUC2'!$D$1:$E$1,0),0),"")</f>
        <v>FC Copenhagen</v>
      </c>
      <c r="BW16" s="25" t="str">
        <f>IFERROR(VLOOKUP(BW$2&amp;$B16,'FPL FIX2'!$N$1:$Q$400,MATCH("HOME",'FPL FIX2'!$N$1:$Q$1,0),0),"")&amp;IFERROR(VLOOKUP(BW$2&amp;$B16,'FPL FIX2'!$O$1:$P$400,MATCH("AWAY",'FPL FIX2'!$O$1:$P$1,0),0),"")&amp;IFERROR(VLOOKUP(BW$2&amp;$A16,'FA2'!$A:$D,MATCH("AWAY",'FA2'!$A$1:$D$1,0),0),"")&amp;IFERROR(VLOOKUP(BW$2&amp;$A16,'FA2'!$B:$C,MATCH("HOME",'FA2'!$B$1:$C$1,0),0),"")&amp;IFERROR(VLOOKUP(BW$2&amp;$A16,'EFL2'!$A:$D,MATCH("AWAY",'EFL2'!$A$1:$D$1,0),0),"")&amp;IFERROR(VLOOKUP(BW$2&amp;$A16,'EFL2'!$B:$C,MATCH("HOME",'EFL2'!$B$1:$C$1,0),0),"")&amp;IFERROR(VLOOKUP(BW$2&amp;$A16,'UCL2'!$C:$F,MATCH("AWAY",'UCL2'!$C$1:$F$1,0),0),"")&amp;IFERROR(VLOOKUP(BW$2&amp;$A16,'UCL2'!$D:$E,MATCH("HOME",'UCL2'!$D$1:$E$1,0),0),"")&amp;IFERROR(VLOOKUP(BW$2&amp;$A16,'EU2'!$C:$F,MATCH("AWAY",'EU2'!$C$1:$F$1,0),0),"")&amp;IFERROR(VLOOKUP(BW$2&amp;$A16,'EU2'!$D:$E,MATCH("HOME",'EU2'!$D$1:$E$1,0),0),"")&amp;IFERROR(VLOOKUP(BW$2&amp;$A16,'EUC2'!$C:$F,MATCH("AWAY",'EUC2'!$C$1:$F$1,0),0),"")&amp;IFERROR(VLOOKUP(BW$2&amp;$A16,'EUC2'!$D:$E,MATCH("HOME",'EUC2'!$D$1:$E$1,0),0),"")</f>
        <v/>
      </c>
      <c r="BX16" s="25" t="str">
        <f>IFERROR(VLOOKUP(BX$2&amp;$B16,'FPL FIX2'!$N$1:$Q$400,MATCH("HOME",'FPL FIX2'!$N$1:$Q$1,0),0),"")&amp;IFERROR(VLOOKUP(BX$2&amp;$B16,'FPL FIX2'!$O$1:$P$400,MATCH("AWAY",'FPL FIX2'!$O$1:$P$1,0),0),"")&amp;IFERROR(VLOOKUP(BX$2&amp;$A16,'FA2'!$A:$D,MATCH("AWAY",'FA2'!$A$1:$D$1,0),0),"")&amp;IFERROR(VLOOKUP(BX$2&amp;$A16,'FA2'!$B:$C,MATCH("HOME",'FA2'!$B$1:$C$1,0),0),"")&amp;IFERROR(VLOOKUP(BX$2&amp;$A16,'EFL2'!$A:$D,MATCH("AWAY",'EFL2'!$A$1:$D$1,0),0),"")&amp;IFERROR(VLOOKUP(BX$2&amp;$A16,'EFL2'!$B:$C,MATCH("HOME",'EFL2'!$B$1:$C$1,0),0),"")&amp;IFERROR(VLOOKUP(BX$2&amp;$A16,'UCL2'!$C:$F,MATCH("AWAY",'UCL2'!$C$1:$F$1,0),0),"")&amp;IFERROR(VLOOKUP(BX$2&amp;$A16,'UCL2'!$D:$E,MATCH("HOME",'UCL2'!$D$1:$E$1,0),0),"")&amp;IFERROR(VLOOKUP(BX$2&amp;$A16,'EU2'!$C:$F,MATCH("AWAY",'EU2'!$C$1:$F$1,0),0),"")&amp;IFERROR(VLOOKUP(BX$2&amp;$A16,'EU2'!$D:$E,MATCH("HOME",'EU2'!$D$1:$E$1,0),0),"")&amp;IFERROR(VLOOKUP(BX$2&amp;$A16,'EUC2'!$C:$F,MATCH("AWAY",'EUC2'!$C$1:$F$1,0),0),"")&amp;IFERROR(VLOOKUP(BX$2&amp;$A16,'EUC2'!$D:$E,MATCH("HOME",'EUC2'!$D$1:$E$1,0),0),"")</f>
        <v/>
      </c>
      <c r="BY16" s="25" t="str">
        <f>IFERROR(VLOOKUP(BY$2&amp;$B16,'FPL FIX2'!$N$1:$Q$400,MATCH("HOME",'FPL FIX2'!$N$1:$Q$1,0),0),"")&amp;IFERROR(VLOOKUP(BY$2&amp;$B16,'FPL FIX2'!$O$1:$P$400,MATCH("AWAY",'FPL FIX2'!$O$1:$P$1,0),0),"")&amp;IFERROR(VLOOKUP(BY$2&amp;$A16,'FA2'!$A:$D,MATCH("AWAY",'FA2'!$A$1:$D$1,0),0),"")&amp;IFERROR(VLOOKUP(BY$2&amp;$A16,'FA2'!$B:$C,MATCH("HOME",'FA2'!$B$1:$C$1,0),0),"")&amp;IFERROR(VLOOKUP(BY$2&amp;$A16,'EFL2'!$A:$D,MATCH("AWAY",'EFL2'!$A$1:$D$1,0),0),"")&amp;IFERROR(VLOOKUP(BY$2&amp;$A16,'EFL2'!$B:$C,MATCH("HOME",'EFL2'!$B$1:$C$1,0),0),"")&amp;IFERROR(VLOOKUP(BY$2&amp;$A16,'UCL2'!$C:$F,MATCH("AWAY",'UCL2'!$C$1:$F$1,0),0),"")&amp;IFERROR(VLOOKUP(BY$2&amp;$A16,'UCL2'!$D:$E,MATCH("HOME",'UCL2'!$D$1:$E$1,0),0),"")&amp;IFERROR(VLOOKUP(BY$2&amp;$A16,'EU2'!$C:$F,MATCH("AWAY",'EU2'!$C$1:$F$1,0),0),"")&amp;IFERROR(VLOOKUP(BY$2&amp;$A16,'EU2'!$D:$E,MATCH("HOME",'EU2'!$D$1:$E$1,0),0),"")&amp;IFERROR(VLOOKUP(BY$2&amp;$A16,'EUC2'!$C:$F,MATCH("AWAY",'EUC2'!$C$1:$F$1,0),0),"")&amp;IFERROR(VLOOKUP(BY$2&amp;$A16,'EUC2'!$D:$E,MATCH("HOME",'EUC2'!$D$1:$E$1,0),0),"")</f>
        <v/>
      </c>
      <c r="BZ16" s="25" t="str">
        <f>IFERROR(VLOOKUP(BZ$2&amp;$B16,'FPL FIX2'!$N$1:$Q$400,MATCH("HOME",'FPL FIX2'!$N$1:$Q$1,0),0),"")&amp;IFERROR(VLOOKUP(BZ$2&amp;$B16,'FPL FIX2'!$O$1:$P$400,MATCH("AWAY",'FPL FIX2'!$O$1:$P$1,0),0),"")&amp;IFERROR(VLOOKUP(BZ$2&amp;$A16,'FA2'!$A:$D,MATCH("AWAY",'FA2'!$A$1:$D$1,0),0),"")&amp;IFERROR(VLOOKUP(BZ$2&amp;$A16,'FA2'!$B:$C,MATCH("HOME",'FA2'!$B$1:$C$1,0),0),"")&amp;IFERROR(VLOOKUP(BZ$2&amp;$A16,'EFL2'!$A:$D,MATCH("AWAY",'EFL2'!$A$1:$D$1,0),0),"")&amp;IFERROR(VLOOKUP(BZ$2&amp;$A16,'EFL2'!$B:$C,MATCH("HOME",'EFL2'!$B$1:$C$1,0),0),"")&amp;IFERROR(VLOOKUP(BZ$2&amp;$A16,'UCL2'!$C:$F,MATCH("AWAY",'UCL2'!$C$1:$F$1,0),0),"")&amp;IFERROR(VLOOKUP(BZ$2&amp;$A16,'UCL2'!$D:$E,MATCH("HOME",'UCL2'!$D$1:$E$1,0),0),"")&amp;IFERROR(VLOOKUP(BZ$2&amp;$A16,'EU2'!$C:$F,MATCH("AWAY",'EU2'!$C$1:$F$1,0),0),"")&amp;IFERROR(VLOOKUP(BZ$2&amp;$A16,'EU2'!$D:$E,MATCH("HOME",'EU2'!$D$1:$E$1,0),0),"")&amp;IFERROR(VLOOKUP(BZ$2&amp;$A16,'EUC2'!$C:$F,MATCH("AWAY",'EUC2'!$C$1:$F$1,0),0),"")&amp;IFERROR(VLOOKUP(BZ$2&amp;$A16,'EUC2'!$D:$E,MATCH("HOME",'EUC2'!$D$1:$E$1,0),0),"")</f>
        <v/>
      </c>
      <c r="CA16" s="25" t="str">
        <f>IFERROR(VLOOKUP(CA$2&amp;$B16,'FPL FIX2'!$N$1:$Q$400,MATCH("HOME",'FPL FIX2'!$N$1:$Q$1,0),0),"")&amp;IFERROR(VLOOKUP(CA$2&amp;$B16,'FPL FIX2'!$O$1:$P$400,MATCH("AWAY",'FPL FIX2'!$O$1:$P$1,0),0),"")&amp;IFERROR(VLOOKUP(CA$2&amp;$A16,'FA2'!$A:$D,MATCH("AWAY",'FA2'!$A$1:$D$1,0),0),"")&amp;IFERROR(VLOOKUP(CA$2&amp;$A16,'FA2'!$B:$C,MATCH("HOME",'FA2'!$B$1:$C$1,0),0),"")&amp;IFERROR(VLOOKUP(CA$2&amp;$A16,'EFL2'!$A:$D,MATCH("AWAY",'EFL2'!$A$1:$D$1,0),0),"")&amp;IFERROR(VLOOKUP(CA$2&amp;$A16,'EFL2'!$B:$C,MATCH("HOME",'EFL2'!$B$1:$C$1,0),0),"")&amp;IFERROR(VLOOKUP(CA$2&amp;$A16,'UCL2'!$C:$F,MATCH("AWAY",'UCL2'!$C$1:$F$1,0),0),"")&amp;IFERROR(VLOOKUP(CA$2&amp;$A16,'UCL2'!$D:$E,MATCH("HOME",'UCL2'!$D$1:$E$1,0),0),"")&amp;IFERROR(VLOOKUP(CA$2&amp;$A16,'EU2'!$C:$F,MATCH("AWAY",'EU2'!$C$1:$F$1,0),0),"")&amp;IFERROR(VLOOKUP(CA$2&amp;$A16,'EU2'!$D:$E,MATCH("HOME",'EU2'!$D$1:$E$1,0),0),"")&amp;IFERROR(VLOOKUP(CA$2&amp;$A16,'EUC2'!$C:$F,MATCH("AWAY",'EUC2'!$C$1:$F$1,0),0),"")&amp;IFERROR(VLOOKUP(CA$2&amp;$A16,'EUC2'!$D:$E,MATCH("HOME",'EUC2'!$D$1:$E$1,0),0),"")</f>
        <v>liv</v>
      </c>
      <c r="CB16" s="25" t="str">
        <f>IFERROR(VLOOKUP(CB$2&amp;$B16,'FPL FIX2'!$N$1:$Q$400,MATCH("HOME",'FPL FIX2'!$N$1:$Q$1,0),0),"")&amp;IFERROR(VLOOKUP(CB$2&amp;$B16,'FPL FIX2'!$O$1:$P$400,MATCH("AWAY",'FPL FIX2'!$O$1:$P$1,0),0),"")&amp;IFERROR(VLOOKUP(CB$2&amp;$A16,'FA2'!$A:$D,MATCH("AWAY",'FA2'!$A$1:$D$1,0),0),"")&amp;IFERROR(VLOOKUP(CB$2&amp;$A16,'FA2'!$B:$C,MATCH("HOME",'FA2'!$B$1:$C$1,0),0),"")&amp;IFERROR(VLOOKUP(CB$2&amp;$A16,'EFL2'!$A:$D,MATCH("AWAY",'EFL2'!$A$1:$D$1,0),0),"")&amp;IFERROR(VLOOKUP(CB$2&amp;$A16,'EFL2'!$B:$C,MATCH("HOME",'EFL2'!$B$1:$C$1,0),0),"")&amp;IFERROR(VLOOKUP(CB$2&amp;$A16,'UCL2'!$C:$F,MATCH("AWAY",'UCL2'!$C$1:$F$1,0),0),"")&amp;IFERROR(VLOOKUP(CB$2&amp;$A16,'UCL2'!$D:$E,MATCH("HOME",'UCL2'!$D$1:$E$1,0),0),"")&amp;IFERROR(VLOOKUP(CB$2&amp;$A16,'EU2'!$C:$F,MATCH("AWAY",'EU2'!$C$1:$F$1,0),0),"")&amp;IFERROR(VLOOKUP(CB$2&amp;$A16,'EU2'!$D:$E,MATCH("HOME",'EU2'!$D$1:$E$1,0),0),"")&amp;IFERROR(VLOOKUP(CB$2&amp;$A16,'EUC2'!$C:$F,MATCH("AWAY",'EUC2'!$C$1:$F$1,0),0),"")&amp;IFERROR(VLOOKUP(CB$2&amp;$A16,'EUC2'!$D:$E,MATCH("HOME",'EUC2'!$D$1:$E$1,0),0),"")</f>
        <v/>
      </c>
      <c r="CC16" s="25" t="str">
        <f>IFERROR(VLOOKUP(CC$2&amp;$B16,'FPL FIX2'!$N$1:$Q$400,MATCH("HOME",'FPL FIX2'!$N$1:$Q$1,0),0),"")&amp;IFERROR(VLOOKUP(CC$2&amp;$B16,'FPL FIX2'!$O$1:$P$400,MATCH("AWAY",'FPL FIX2'!$O$1:$P$1,0),0),"")&amp;IFERROR(VLOOKUP(CC$2&amp;$A16,'FA2'!$A:$D,MATCH("AWAY",'FA2'!$A$1:$D$1,0),0),"")&amp;IFERROR(VLOOKUP(CC$2&amp;$A16,'FA2'!$B:$C,MATCH("HOME",'FA2'!$B$1:$C$1,0),0),"")&amp;IFERROR(VLOOKUP(CC$2&amp;$A16,'EFL2'!$A:$D,MATCH("AWAY",'EFL2'!$A$1:$D$1,0),0),"")&amp;IFERROR(VLOOKUP(CC$2&amp;$A16,'EFL2'!$B:$C,MATCH("HOME",'EFL2'!$B$1:$C$1,0),0),"")&amp;IFERROR(VLOOKUP(CC$2&amp;$A16,'UCL2'!$C:$F,MATCH("AWAY",'UCL2'!$C$1:$F$1,0),0),"")&amp;IFERROR(VLOOKUP(CC$2&amp;$A16,'UCL2'!$D:$E,MATCH("HOME",'UCL2'!$D$1:$E$1,0),0),"")&amp;IFERROR(VLOOKUP(CC$2&amp;$A16,'EU2'!$C:$F,MATCH("AWAY",'EU2'!$C$1:$F$1,0),0),"")&amp;IFERROR(VLOOKUP(CC$2&amp;$A16,'EU2'!$D:$E,MATCH("HOME",'EU2'!$D$1:$E$1,0),0),"")&amp;IFERROR(VLOOKUP(CC$2&amp;$A16,'EUC2'!$C:$F,MATCH("AWAY",'EUC2'!$C$1:$F$1,0),0),"")&amp;IFERROR(VLOOKUP(CC$2&amp;$A16,'EUC2'!$D:$E,MATCH("HOME",'EUC2'!$D$1:$E$1,0),0),"")</f>
        <v/>
      </c>
      <c r="CD16" s="25" t="str">
        <f>IFERROR(VLOOKUP(CD$2&amp;$B16,'FPL FIX2'!$N$1:$Q$400,MATCH("HOME",'FPL FIX2'!$N$1:$Q$1,0),0),"")&amp;IFERROR(VLOOKUP(CD$2&amp;$B16,'FPL FIX2'!$O$1:$P$400,MATCH("AWAY",'FPL FIX2'!$O$1:$P$1,0),0),"")&amp;IFERROR(VLOOKUP(CD$2&amp;$A16,'FA2'!$A:$D,MATCH("AWAY",'FA2'!$A$1:$D$1,0),0),"")&amp;IFERROR(VLOOKUP(CD$2&amp;$A16,'FA2'!$B:$C,MATCH("HOME",'FA2'!$B$1:$C$1,0),0),"")&amp;IFERROR(VLOOKUP(CD$2&amp;$A16,'EFL2'!$A:$D,MATCH("AWAY",'EFL2'!$A$1:$D$1,0),0),"")&amp;IFERROR(VLOOKUP(CD$2&amp;$A16,'EFL2'!$B:$C,MATCH("HOME",'EFL2'!$B$1:$C$1,0),0),"")&amp;IFERROR(VLOOKUP(CD$2&amp;$A16,'UCL2'!$C:$F,MATCH("AWAY",'UCL2'!$C$1:$F$1,0),0),"")&amp;IFERROR(VLOOKUP(CD$2&amp;$A16,'UCL2'!$D:$E,MATCH("HOME",'UCL2'!$D$1:$E$1,0),0),"")&amp;IFERROR(VLOOKUP(CD$2&amp;$A16,'EU2'!$C:$F,MATCH("AWAY",'EU2'!$C$1:$F$1,0),0),"")&amp;IFERROR(VLOOKUP(CD$2&amp;$A16,'EU2'!$D:$E,MATCH("HOME",'EU2'!$D$1:$E$1,0),0),"")&amp;IFERROR(VLOOKUP(CD$2&amp;$A16,'EUC2'!$C:$F,MATCH("AWAY",'EUC2'!$C$1:$F$1,0),0),"")&amp;IFERROR(VLOOKUP(CD$2&amp;$A16,'EUC2'!$D:$E,MATCH("HOME",'EUC2'!$D$1:$E$1,0),0),"")</f>
        <v/>
      </c>
      <c r="CE16" s="25" t="str">
        <f>IFERROR(VLOOKUP(CE$2&amp;$B16,'FPL FIX2'!$N$1:$Q$400,MATCH("HOME",'FPL FIX2'!$N$1:$Q$1,0),0),"")&amp;IFERROR(VLOOKUP(CE$2&amp;$B16,'FPL FIX2'!$O$1:$P$400,MATCH("AWAY",'FPL FIX2'!$O$1:$P$1,0),0),"")&amp;IFERROR(VLOOKUP(CE$2&amp;$A16,'FA2'!$A:$D,MATCH("AWAY",'FA2'!$A$1:$D$1,0),0),"")&amp;IFERROR(VLOOKUP(CE$2&amp;$A16,'FA2'!$B:$C,MATCH("HOME",'FA2'!$B$1:$C$1,0),0),"")&amp;IFERROR(VLOOKUP(CE$2&amp;$A16,'EFL2'!$A:$D,MATCH("AWAY",'EFL2'!$A$1:$D$1,0),0),"")&amp;IFERROR(VLOOKUP(CE$2&amp;$A16,'EFL2'!$B:$C,MATCH("HOME",'EFL2'!$B$1:$C$1,0),0),"")&amp;IFERROR(VLOOKUP(CE$2&amp;$A16,'UCL2'!$C:$F,MATCH("AWAY",'UCL2'!$C$1:$F$1,0),0),"")&amp;IFERROR(VLOOKUP(CE$2&amp;$A16,'UCL2'!$D:$E,MATCH("HOME",'UCL2'!$D$1:$E$1,0),0),"")&amp;IFERROR(VLOOKUP(CE$2&amp;$A16,'EU2'!$C:$F,MATCH("AWAY",'EU2'!$C$1:$F$1,0),0),"")&amp;IFERROR(VLOOKUP(CE$2&amp;$A16,'EU2'!$D:$E,MATCH("HOME",'EU2'!$D$1:$E$1,0),0),"")&amp;IFERROR(VLOOKUP(CE$2&amp;$A16,'EUC2'!$C:$F,MATCH("AWAY",'EUC2'!$C$1:$F$1,0),0),"")&amp;IFERROR(VLOOKUP(CE$2&amp;$A16,'EUC2'!$D:$E,MATCH("HOME",'EUC2'!$D$1:$E$1,0),0),"")</f>
        <v/>
      </c>
      <c r="CF16" s="25" t="str">
        <f>IFERROR(VLOOKUP(CF$2&amp;$B16,'FPL FIX2'!$N$1:$Q$400,MATCH("HOME",'FPL FIX2'!$N$1:$Q$1,0),0),"")&amp;IFERROR(VLOOKUP(CF$2&amp;$B16,'FPL FIX2'!$O$1:$P$400,MATCH("AWAY",'FPL FIX2'!$O$1:$P$1,0),0),"")&amp;IFERROR(VLOOKUP(CF$2&amp;$A16,'FA2'!$A:$D,MATCH("AWAY",'FA2'!$A$1:$D$1,0),0),"")&amp;IFERROR(VLOOKUP(CF$2&amp;$A16,'FA2'!$B:$C,MATCH("HOME",'FA2'!$B$1:$C$1,0),0),"")&amp;IFERROR(VLOOKUP(CF$2&amp;$A16,'EFL2'!$A:$D,MATCH("AWAY",'EFL2'!$A$1:$D$1,0),0),"")&amp;IFERROR(VLOOKUP(CF$2&amp;$A16,'EFL2'!$B:$C,MATCH("HOME",'EFL2'!$B$1:$C$1,0),0),"")&amp;IFERROR(VLOOKUP(CF$2&amp;$A16,'UCL2'!$C:$F,MATCH("AWAY",'UCL2'!$C$1:$F$1,0),0),"")&amp;IFERROR(VLOOKUP(CF$2&amp;$A16,'UCL2'!$D:$E,MATCH("HOME",'UCL2'!$D$1:$E$1,0),0),"")&amp;IFERROR(VLOOKUP(CF$2&amp;$A16,'EU2'!$C:$F,MATCH("AWAY",'EU2'!$C$1:$F$1,0),0),"")&amp;IFERROR(VLOOKUP(CF$2&amp;$A16,'EU2'!$D:$E,MATCH("HOME",'EU2'!$D$1:$E$1,0),0),"")&amp;IFERROR(VLOOKUP(CF$2&amp;$A16,'EUC2'!$C:$F,MATCH("AWAY",'EUC2'!$C$1:$F$1,0),0),"")&amp;IFERROR(VLOOKUP(CF$2&amp;$A16,'EUC2'!$D:$E,MATCH("HOME",'EUC2'!$D$1:$E$1,0),0),"")</f>
        <v/>
      </c>
      <c r="CG16" s="25" t="str">
        <f>IFERROR(VLOOKUP(CG$2&amp;$B16,'FPL FIX2'!$N$1:$Q$400,MATCH("HOME",'FPL FIX2'!$N$1:$Q$1,0),0),"")&amp;IFERROR(VLOOKUP(CG$2&amp;$B16,'FPL FIX2'!$O$1:$P$400,MATCH("AWAY",'FPL FIX2'!$O$1:$P$1,0),0),"")&amp;IFERROR(VLOOKUP(CG$2&amp;$A16,'FA2'!$A:$D,MATCH("AWAY",'FA2'!$A$1:$D$1,0),0),"")&amp;IFERROR(VLOOKUP(CG$2&amp;$A16,'FA2'!$B:$C,MATCH("HOME",'FA2'!$B$1:$C$1,0),0),"")&amp;IFERROR(VLOOKUP(CG$2&amp;$A16,'EFL2'!$A:$D,MATCH("AWAY",'EFL2'!$A$1:$D$1,0),0),"")&amp;IFERROR(VLOOKUP(CG$2&amp;$A16,'EFL2'!$B:$C,MATCH("HOME",'EFL2'!$B$1:$C$1,0),0),"")&amp;IFERROR(VLOOKUP(CG$2&amp;$A16,'UCL2'!$C:$F,MATCH("AWAY",'UCL2'!$C$1:$F$1,0),0),"")&amp;IFERROR(VLOOKUP(CG$2&amp;$A16,'UCL2'!$D:$E,MATCH("HOME",'UCL2'!$D$1:$E$1,0),0),"")&amp;IFERROR(VLOOKUP(CG$2&amp;$A16,'EU2'!$C:$F,MATCH("AWAY",'EU2'!$C$1:$F$1,0),0),"")&amp;IFERROR(VLOOKUP(CG$2&amp;$A16,'EU2'!$D:$E,MATCH("HOME",'EU2'!$D$1:$E$1,0),0),"")&amp;IFERROR(VLOOKUP(CG$2&amp;$A16,'EUC2'!$C:$F,MATCH("AWAY",'EUC2'!$C$1:$F$1,0),0),"")&amp;IFERROR(VLOOKUP(CG$2&amp;$A16,'EUC2'!$D:$E,MATCH("HOME",'EUC2'!$D$1:$E$1,0),0),"")</f>
        <v>BHA</v>
      </c>
      <c r="CH16" s="25" t="str">
        <f>IFERROR(VLOOKUP(CH$2&amp;$B16,'FPL FIX2'!$N$1:$Q$400,MATCH("HOME",'FPL FIX2'!$N$1:$Q$1,0),0),"")&amp;IFERROR(VLOOKUP(CH$2&amp;$B16,'FPL FIX2'!$O$1:$P$400,MATCH("AWAY",'FPL FIX2'!$O$1:$P$1,0),0),"")&amp;IFERROR(VLOOKUP(CH$2&amp;$A16,'FA2'!$A:$D,MATCH("AWAY",'FA2'!$A$1:$D$1,0),0),"")&amp;IFERROR(VLOOKUP(CH$2&amp;$A16,'FA2'!$B:$C,MATCH("HOME",'FA2'!$B$1:$C$1,0),0),"")&amp;IFERROR(VLOOKUP(CH$2&amp;$A16,'EFL2'!$A:$D,MATCH("AWAY",'EFL2'!$A$1:$D$1,0),0),"")&amp;IFERROR(VLOOKUP(CH$2&amp;$A16,'EFL2'!$B:$C,MATCH("HOME",'EFL2'!$B$1:$C$1,0),0),"")&amp;IFERROR(VLOOKUP(CH$2&amp;$A16,'UCL2'!$C:$F,MATCH("AWAY",'UCL2'!$C$1:$F$1,0),0),"")&amp;IFERROR(VLOOKUP(CH$2&amp;$A16,'UCL2'!$D:$E,MATCH("HOME",'UCL2'!$D$1:$E$1,0),0),"")&amp;IFERROR(VLOOKUP(CH$2&amp;$A16,'EU2'!$C:$F,MATCH("AWAY",'EU2'!$C$1:$F$1,0),0),"")&amp;IFERROR(VLOOKUP(CH$2&amp;$A16,'EU2'!$D:$E,MATCH("HOME",'EU2'!$D$1:$E$1,0),0),"")&amp;IFERROR(VLOOKUP(CH$2&amp;$A16,'EUC2'!$C:$F,MATCH("AWAY",'EUC2'!$C$1:$F$1,0),0),"")&amp;IFERROR(VLOOKUP(CH$2&amp;$A16,'EUC2'!$D:$E,MATCH("HOME",'EUC2'!$D$1:$E$1,0),0),"")</f>
        <v/>
      </c>
      <c r="CI16" s="25" t="str">
        <f>IFERROR(VLOOKUP(CI$2&amp;$B16,'FPL FIX2'!$N$1:$Q$400,MATCH("HOME",'FPL FIX2'!$N$1:$Q$1,0),0),"")&amp;IFERROR(VLOOKUP(CI$2&amp;$B16,'FPL FIX2'!$O$1:$P$400,MATCH("AWAY",'FPL FIX2'!$O$1:$P$1,0),0),"")&amp;IFERROR(VLOOKUP(CI$2&amp;$A16,'FA2'!$A:$D,MATCH("AWAY",'FA2'!$A$1:$D$1,0),0),"")&amp;IFERROR(VLOOKUP(CI$2&amp;$A16,'FA2'!$B:$C,MATCH("HOME",'FA2'!$B$1:$C$1,0),0),"")&amp;IFERROR(VLOOKUP(CI$2&amp;$A16,'EFL2'!$A:$D,MATCH("AWAY",'EFL2'!$A$1:$D$1,0),0),"")&amp;IFERROR(VLOOKUP(CI$2&amp;$A16,'EFL2'!$B:$C,MATCH("HOME",'EFL2'!$B$1:$C$1,0),0),"")&amp;IFERROR(VLOOKUP(CI$2&amp;$A16,'UCL2'!$C:$F,MATCH("AWAY",'UCL2'!$C$1:$F$1,0),0),"")&amp;IFERROR(VLOOKUP(CI$2&amp;$A16,'UCL2'!$D:$E,MATCH("HOME",'UCL2'!$D$1:$E$1,0),0),"")&amp;IFERROR(VLOOKUP(CI$2&amp;$A16,'EU2'!$C:$F,MATCH("AWAY",'EU2'!$C$1:$F$1,0),0),"")&amp;IFERROR(VLOOKUP(CI$2&amp;$A16,'EU2'!$D:$E,MATCH("HOME",'EU2'!$D$1:$E$1,0),0),"")&amp;IFERROR(VLOOKUP(CI$2&amp;$A16,'EUC2'!$C:$F,MATCH("AWAY",'EUC2'!$C$1:$F$1,0),0),"")&amp;IFERROR(VLOOKUP(CI$2&amp;$A16,'EUC2'!$D:$E,MATCH("HOME",'EUC2'!$D$1:$E$1,0),0),"")</f>
        <v/>
      </c>
      <c r="CJ16" s="25" t="str">
        <f>IFERROR(VLOOKUP(CJ$2&amp;$B16,'FPL FIX2'!$N$1:$Q$400,MATCH("HOME",'FPL FIX2'!$N$1:$Q$1,0),0),"")&amp;IFERROR(VLOOKUP(CJ$2&amp;$B16,'FPL FIX2'!$O$1:$P$400,MATCH("AWAY",'FPL FIX2'!$O$1:$P$1,0),0),"")&amp;IFERROR(VLOOKUP(CJ$2&amp;$A16,'FA2'!$A:$D,MATCH("AWAY",'FA2'!$A$1:$D$1,0),0),"")&amp;IFERROR(VLOOKUP(CJ$2&amp;$A16,'FA2'!$B:$C,MATCH("HOME",'FA2'!$B$1:$C$1,0),0),"")&amp;IFERROR(VLOOKUP(CJ$2&amp;$A16,'EFL2'!$A:$D,MATCH("AWAY",'EFL2'!$A$1:$D$1,0),0),"")&amp;IFERROR(VLOOKUP(CJ$2&amp;$A16,'EFL2'!$B:$C,MATCH("HOME",'EFL2'!$B$1:$C$1,0),0),"")&amp;IFERROR(VLOOKUP(CJ$2&amp;$A16,'UCL2'!$C:$F,MATCH("AWAY",'UCL2'!$C$1:$F$1,0),0),"")&amp;IFERROR(VLOOKUP(CJ$2&amp;$A16,'UCL2'!$D:$E,MATCH("HOME",'UCL2'!$D$1:$E$1,0),0),"")&amp;IFERROR(VLOOKUP(CJ$2&amp;$A16,'EU2'!$C:$F,MATCH("AWAY",'EU2'!$C$1:$F$1,0),0),"")&amp;IFERROR(VLOOKUP(CJ$2&amp;$A16,'EU2'!$D:$E,MATCH("HOME",'EU2'!$D$1:$E$1,0),0),"")&amp;IFERROR(VLOOKUP(CJ$2&amp;$A16,'EUC2'!$C:$F,MATCH("AWAY",'EUC2'!$C$1:$F$1,0),0),"")&amp;IFERROR(VLOOKUP(CJ$2&amp;$A16,'EUC2'!$D:$E,MATCH("HOME",'EUC2'!$D$1:$E$1,0),0),"")</f>
        <v>Dortmund</v>
      </c>
      <c r="CK16" s="25" t="str">
        <f>IFERROR(VLOOKUP(CK$2&amp;$B16,'FPL FIX2'!$N$1:$Q$400,MATCH("HOME",'FPL FIX2'!$N$1:$Q$1,0),0),"")&amp;IFERROR(VLOOKUP(CK$2&amp;$B16,'FPL FIX2'!$O$1:$P$400,MATCH("AWAY",'FPL FIX2'!$O$1:$P$1,0),0),"")&amp;IFERROR(VLOOKUP(CK$2&amp;$A16,'FA2'!$A:$D,MATCH("AWAY",'FA2'!$A$1:$D$1,0),0),"")&amp;IFERROR(VLOOKUP(CK$2&amp;$A16,'FA2'!$B:$C,MATCH("HOME",'FA2'!$B$1:$C$1,0),0),"")&amp;IFERROR(VLOOKUP(CK$2&amp;$A16,'EFL2'!$A:$D,MATCH("AWAY",'EFL2'!$A$1:$D$1,0),0),"")&amp;IFERROR(VLOOKUP(CK$2&amp;$A16,'EFL2'!$B:$C,MATCH("HOME",'EFL2'!$B$1:$C$1,0),0),"")&amp;IFERROR(VLOOKUP(CK$2&amp;$A16,'UCL2'!$C:$F,MATCH("AWAY",'UCL2'!$C$1:$F$1,0),0),"")&amp;IFERROR(VLOOKUP(CK$2&amp;$A16,'UCL2'!$D:$E,MATCH("HOME",'UCL2'!$D$1:$E$1,0),0),"")&amp;IFERROR(VLOOKUP(CK$2&amp;$A16,'EU2'!$C:$F,MATCH("AWAY",'EU2'!$C$1:$F$1,0),0),"")&amp;IFERROR(VLOOKUP(CK$2&amp;$A16,'EU2'!$D:$E,MATCH("HOME",'EU2'!$D$1:$E$1,0),0),"")&amp;IFERROR(VLOOKUP(CK$2&amp;$A16,'EUC2'!$C:$F,MATCH("AWAY",'EUC2'!$C$1:$F$1,0),0),"")&amp;IFERROR(VLOOKUP(CK$2&amp;$A16,'EUC2'!$D:$E,MATCH("HOME",'EUC2'!$D$1:$E$1,0),0),"")</f>
        <v/>
      </c>
      <c r="CL16" s="25" t="str">
        <f>IFERROR(VLOOKUP(CL$2&amp;$B16,'FPL FIX2'!$N$1:$Q$400,MATCH("HOME",'FPL FIX2'!$N$1:$Q$1,0),0),"")&amp;IFERROR(VLOOKUP(CL$2&amp;$B16,'FPL FIX2'!$O$1:$P$400,MATCH("AWAY",'FPL FIX2'!$O$1:$P$1,0),0),"")&amp;IFERROR(VLOOKUP(CL$2&amp;$A16,'FA2'!$A:$D,MATCH("AWAY",'FA2'!$A$1:$D$1,0),0),"")&amp;IFERROR(VLOOKUP(CL$2&amp;$A16,'FA2'!$B:$C,MATCH("HOME",'FA2'!$B$1:$C$1,0),0),"")&amp;IFERROR(VLOOKUP(CL$2&amp;$A16,'EFL2'!$A:$D,MATCH("AWAY",'EFL2'!$A$1:$D$1,0),0),"")&amp;IFERROR(VLOOKUP(CL$2&amp;$A16,'EFL2'!$B:$C,MATCH("HOME",'EFL2'!$B$1:$C$1,0),0),"")&amp;IFERROR(VLOOKUP(CL$2&amp;$A16,'UCL2'!$C:$F,MATCH("AWAY",'UCL2'!$C$1:$F$1,0),0),"")&amp;IFERROR(VLOOKUP(CL$2&amp;$A16,'UCL2'!$D:$E,MATCH("HOME",'UCL2'!$D$1:$E$1,0),0),"")&amp;IFERROR(VLOOKUP(CL$2&amp;$A16,'EU2'!$C:$F,MATCH("AWAY",'EU2'!$C$1:$F$1,0),0),"")&amp;IFERROR(VLOOKUP(CL$2&amp;$A16,'EU2'!$D:$E,MATCH("HOME",'EU2'!$D$1:$E$1,0),0),"")&amp;IFERROR(VLOOKUP(CL$2&amp;$A16,'EUC2'!$C:$F,MATCH("AWAY",'EUC2'!$C$1:$F$1,0),0),"")&amp;IFERROR(VLOOKUP(CL$2&amp;$A16,'EUC2'!$D:$E,MATCH("HOME",'EUC2'!$D$1:$E$1,0),0),"")</f>
        <v/>
      </c>
      <c r="CM16" s="25" t="str">
        <f>IFERROR(VLOOKUP(CM$2&amp;$B16,'FPL FIX2'!$N$1:$Q$400,MATCH("HOME",'FPL FIX2'!$N$1:$Q$1,0),0),"")&amp;IFERROR(VLOOKUP(CM$2&amp;$B16,'FPL FIX2'!$O$1:$P$400,MATCH("AWAY",'FPL FIX2'!$O$1:$P$1,0),0),"")&amp;IFERROR(VLOOKUP(CM$2&amp;$A16,'FA2'!$A:$D,MATCH("AWAY",'FA2'!$A$1:$D$1,0),0),"")&amp;IFERROR(VLOOKUP(CM$2&amp;$A16,'FA2'!$B:$C,MATCH("HOME",'FA2'!$B$1:$C$1,0),0),"")&amp;IFERROR(VLOOKUP(CM$2&amp;$A16,'EFL2'!$A:$D,MATCH("AWAY",'EFL2'!$A$1:$D$1,0),0),"")&amp;IFERROR(VLOOKUP(CM$2&amp;$A16,'EFL2'!$B:$C,MATCH("HOME",'EFL2'!$B$1:$C$1,0),0),"")&amp;IFERROR(VLOOKUP(CM$2&amp;$A16,'UCL2'!$C:$F,MATCH("AWAY",'UCL2'!$C$1:$F$1,0),0),"")&amp;IFERROR(VLOOKUP(CM$2&amp;$A16,'UCL2'!$D:$E,MATCH("HOME",'UCL2'!$D$1:$E$1,0),0),"")&amp;IFERROR(VLOOKUP(CM$2&amp;$A16,'EU2'!$C:$F,MATCH("AWAY",'EU2'!$C$1:$F$1,0),0),"")&amp;IFERROR(VLOOKUP(CM$2&amp;$A16,'EU2'!$D:$E,MATCH("HOME",'EU2'!$D$1:$E$1,0),0),"")&amp;IFERROR(VLOOKUP(CM$2&amp;$A16,'EUC2'!$C:$F,MATCH("AWAY",'EUC2'!$C$1:$F$1,0),0),"")&amp;IFERROR(VLOOKUP(CM$2&amp;$A16,'EUC2'!$D:$E,MATCH("HOME",'EUC2'!$D$1:$E$1,0),0),"")</f>
        <v/>
      </c>
      <c r="CN16" s="25" t="str">
        <f>IFERROR(VLOOKUP(CN$2&amp;$B16,'FPL FIX2'!$N$1:$Q$400,MATCH("HOME",'FPL FIX2'!$N$1:$Q$1,0),0),"")&amp;IFERROR(VLOOKUP(CN$2&amp;$B16,'FPL FIX2'!$O$1:$P$400,MATCH("AWAY",'FPL FIX2'!$O$1:$P$1,0),0),"")&amp;IFERROR(VLOOKUP(CN$2&amp;$A16,'FA2'!$A:$D,MATCH("AWAY",'FA2'!$A$1:$D$1,0),0),"")&amp;IFERROR(VLOOKUP(CN$2&amp;$A16,'FA2'!$B:$C,MATCH("HOME",'FA2'!$B$1:$C$1,0),0),"")&amp;IFERROR(VLOOKUP(CN$2&amp;$A16,'EFL2'!$A:$D,MATCH("AWAY",'EFL2'!$A$1:$D$1,0),0),"")&amp;IFERROR(VLOOKUP(CN$2&amp;$A16,'EFL2'!$B:$C,MATCH("HOME",'EFL2'!$B$1:$C$1,0),0),"")&amp;IFERROR(VLOOKUP(CN$2&amp;$A16,'UCL2'!$C:$F,MATCH("AWAY",'UCL2'!$C$1:$F$1,0),0),"")&amp;IFERROR(VLOOKUP(CN$2&amp;$A16,'UCL2'!$D:$E,MATCH("HOME",'UCL2'!$D$1:$E$1,0),0),"")&amp;IFERROR(VLOOKUP(CN$2&amp;$A16,'EU2'!$C:$F,MATCH("AWAY",'EU2'!$C$1:$F$1,0),0),"")&amp;IFERROR(VLOOKUP(CN$2&amp;$A16,'EU2'!$D:$E,MATCH("HOME",'EU2'!$D$1:$E$1,0),0),"")&amp;IFERROR(VLOOKUP(CN$2&amp;$A16,'EUC2'!$C:$F,MATCH("AWAY",'EUC2'!$C$1:$F$1,0),0),"")&amp;IFERROR(VLOOKUP(CN$2&amp;$A16,'EUC2'!$D:$E,MATCH("HOME",'EUC2'!$D$1:$E$1,0),0),"")</f>
        <v>lei</v>
      </c>
      <c r="CO16" s="25" t="str">
        <f>IFERROR(VLOOKUP(CO$2&amp;$B16,'FPL FIX2'!$N$1:$Q$400,MATCH("HOME",'FPL FIX2'!$N$1:$Q$1,0),0),"")&amp;IFERROR(VLOOKUP(CO$2&amp;$B16,'FPL FIX2'!$O$1:$P$400,MATCH("AWAY",'FPL FIX2'!$O$1:$P$1,0),0),"")&amp;IFERROR(VLOOKUP(CO$2&amp;$A16,'FA2'!$A:$D,MATCH("AWAY",'FA2'!$A$1:$D$1,0),0),"")&amp;IFERROR(VLOOKUP(CO$2&amp;$A16,'FA2'!$B:$C,MATCH("HOME",'FA2'!$B$1:$C$1,0),0),"")&amp;IFERROR(VLOOKUP(CO$2&amp;$A16,'EFL2'!$A:$D,MATCH("AWAY",'EFL2'!$A$1:$D$1,0),0),"")&amp;IFERROR(VLOOKUP(CO$2&amp;$A16,'EFL2'!$B:$C,MATCH("HOME",'EFL2'!$B$1:$C$1,0),0),"")&amp;IFERROR(VLOOKUP(CO$2&amp;$A16,'UCL2'!$C:$F,MATCH("AWAY",'UCL2'!$C$1:$F$1,0),0),"")&amp;IFERROR(VLOOKUP(CO$2&amp;$A16,'UCL2'!$D:$E,MATCH("HOME",'UCL2'!$D$1:$E$1,0),0),"")&amp;IFERROR(VLOOKUP(CO$2&amp;$A16,'EU2'!$C:$F,MATCH("AWAY",'EU2'!$C$1:$F$1,0),0),"")&amp;IFERROR(VLOOKUP(CO$2&amp;$A16,'EU2'!$D:$E,MATCH("HOME",'EU2'!$D$1:$E$1,0),0),"")&amp;IFERROR(VLOOKUP(CO$2&amp;$A16,'EUC2'!$C:$F,MATCH("AWAY",'EUC2'!$C$1:$F$1,0),0),"")&amp;IFERROR(VLOOKUP(CO$2&amp;$A16,'EUC2'!$D:$E,MATCH("HOME",'EUC2'!$D$1:$E$1,0),0),"")</f>
        <v/>
      </c>
      <c r="CP16" s="25" t="str">
        <f>IFERROR(VLOOKUP(CP$2&amp;$B16,'FPL FIX2'!$N$1:$Q$400,MATCH("HOME",'FPL FIX2'!$N$1:$Q$1,0),0),"")&amp;IFERROR(VLOOKUP(CP$2&amp;$B16,'FPL FIX2'!$O$1:$P$400,MATCH("AWAY",'FPL FIX2'!$O$1:$P$1,0),0),"")&amp;IFERROR(VLOOKUP(CP$2&amp;$A16,'FA2'!$A:$D,MATCH("AWAY",'FA2'!$A$1:$D$1,0),0),"")&amp;IFERROR(VLOOKUP(CP$2&amp;$A16,'FA2'!$B:$C,MATCH("HOME",'FA2'!$B$1:$C$1,0),0),"")&amp;IFERROR(VLOOKUP(CP$2&amp;$A16,'EFL2'!$A:$D,MATCH("AWAY",'EFL2'!$A$1:$D$1,0),0),"")&amp;IFERROR(VLOOKUP(CP$2&amp;$A16,'EFL2'!$B:$C,MATCH("HOME",'EFL2'!$B$1:$C$1,0),0),"")&amp;IFERROR(VLOOKUP(CP$2&amp;$A16,'UCL2'!$C:$F,MATCH("AWAY",'UCL2'!$C$1:$F$1,0),0),"")&amp;IFERROR(VLOOKUP(CP$2&amp;$A16,'UCL2'!$D:$E,MATCH("HOME",'UCL2'!$D$1:$E$1,0),0),"")&amp;IFERROR(VLOOKUP(CP$2&amp;$A16,'EU2'!$C:$F,MATCH("AWAY",'EU2'!$C$1:$F$1,0),0),"")&amp;IFERROR(VLOOKUP(CP$2&amp;$A16,'EU2'!$D:$E,MATCH("HOME",'EU2'!$D$1:$E$1,0),0),"")&amp;IFERROR(VLOOKUP(CP$2&amp;$A16,'EUC2'!$C:$F,MATCH("AWAY",'EUC2'!$C$1:$F$1,0),0),"")&amp;IFERROR(VLOOKUP(CP$2&amp;$A16,'EUC2'!$D:$E,MATCH("HOME",'EUC2'!$D$1:$E$1,0),0),"")</f>
        <v/>
      </c>
      <c r="CQ16" s="25" t="str">
        <f>IFERROR(VLOOKUP(CQ$2&amp;$B16,'FPL FIX2'!$N$1:$Q$400,MATCH("HOME",'FPL FIX2'!$N$1:$Q$1,0),0),"")&amp;IFERROR(VLOOKUP(CQ$2&amp;$B16,'FPL FIX2'!$O$1:$P$400,MATCH("AWAY",'FPL FIX2'!$O$1:$P$1,0),0),"")&amp;IFERROR(VLOOKUP(CQ$2&amp;$A16,'FA2'!$A:$D,MATCH("AWAY",'FA2'!$A$1:$D$1,0),0),"")&amp;IFERROR(VLOOKUP(CQ$2&amp;$A16,'FA2'!$B:$C,MATCH("HOME",'FA2'!$B$1:$C$1,0),0),"")&amp;IFERROR(VLOOKUP(CQ$2&amp;$A16,'EFL2'!$A:$D,MATCH("AWAY",'EFL2'!$A$1:$D$1,0),0),"")&amp;IFERROR(VLOOKUP(CQ$2&amp;$A16,'EFL2'!$B:$C,MATCH("HOME",'EFL2'!$B$1:$C$1,0),0),"")&amp;IFERROR(VLOOKUP(CQ$2&amp;$A16,'UCL2'!$C:$F,MATCH("AWAY",'UCL2'!$C$1:$F$1,0),0),"")&amp;IFERROR(VLOOKUP(CQ$2&amp;$A16,'UCL2'!$D:$E,MATCH("HOME",'UCL2'!$D$1:$E$1,0),0),"")&amp;IFERROR(VLOOKUP(CQ$2&amp;$A16,'EU2'!$C:$F,MATCH("AWAY",'EU2'!$C$1:$F$1,0),0),"")&amp;IFERROR(VLOOKUP(CQ$2&amp;$A16,'EU2'!$D:$E,MATCH("HOME",'EU2'!$D$1:$E$1,0),0),"")&amp;IFERROR(VLOOKUP(CQ$2&amp;$A16,'EUC2'!$C:$F,MATCH("AWAY",'EUC2'!$C$1:$F$1,0),0),"")&amp;IFERROR(VLOOKUP(CQ$2&amp;$A16,'EUC2'!$D:$E,MATCH("HOME",'EUC2'!$D$1:$E$1,0),0),"")</f>
        <v/>
      </c>
      <c r="CR16" s="25" t="str">
        <f>IFERROR(VLOOKUP(CR$2&amp;$B16,'FPL FIX2'!$N$1:$Q$400,MATCH("HOME",'FPL FIX2'!$N$1:$Q$1,0),0),"")&amp;IFERROR(VLOOKUP(CR$2&amp;$B16,'FPL FIX2'!$O$1:$P$400,MATCH("AWAY",'FPL FIX2'!$O$1:$P$1,0),0),"")&amp;IFERROR(VLOOKUP(CR$2&amp;$A16,'FA2'!$A:$D,MATCH("AWAY",'FA2'!$A$1:$D$1,0),0),"")&amp;IFERROR(VLOOKUP(CR$2&amp;$A16,'FA2'!$B:$C,MATCH("HOME",'FA2'!$B$1:$C$1,0),0),"")&amp;IFERROR(VLOOKUP(CR$2&amp;$A16,'EFL2'!$A:$D,MATCH("AWAY",'EFL2'!$A$1:$D$1,0),0),"")&amp;IFERROR(VLOOKUP(CR$2&amp;$A16,'EFL2'!$B:$C,MATCH("HOME",'EFL2'!$B$1:$C$1,0),0),"")&amp;IFERROR(VLOOKUP(CR$2&amp;$A16,'UCL2'!$C:$F,MATCH("AWAY",'UCL2'!$C$1:$F$1,0),0),"")&amp;IFERROR(VLOOKUP(CR$2&amp;$A16,'UCL2'!$D:$E,MATCH("HOME",'UCL2'!$D$1:$E$1,0),0),"")&amp;IFERROR(VLOOKUP(CR$2&amp;$A16,'EU2'!$C:$F,MATCH("AWAY",'EU2'!$C$1:$F$1,0),0),"")&amp;IFERROR(VLOOKUP(CR$2&amp;$A16,'EU2'!$D:$E,MATCH("HOME",'EU2'!$D$1:$E$1,0),0),"")&amp;IFERROR(VLOOKUP(CR$2&amp;$A16,'EUC2'!$C:$F,MATCH("AWAY",'EUC2'!$C$1:$F$1,0),0),"")&amp;IFERROR(VLOOKUP(CR$2&amp;$A16,'EUC2'!$D:$E,MATCH("HOME",'EUC2'!$D$1:$E$1,0),0),"")</f>
        <v>Sevilla</v>
      </c>
      <c r="CS16" s="25" t="str">
        <f>IFERROR(VLOOKUP(CS$2&amp;$B16,'FPL FIX2'!$N$1:$Q$400,MATCH("HOME",'FPL FIX2'!$N$1:$Q$1,0),0),"")&amp;IFERROR(VLOOKUP(CS$2&amp;$B16,'FPL FIX2'!$O$1:$P$400,MATCH("AWAY",'FPL FIX2'!$O$1:$P$1,0),0),"")&amp;IFERROR(VLOOKUP(CS$2&amp;$A16,'FA2'!$A:$D,MATCH("AWAY",'FA2'!$A$1:$D$1,0),0),"")&amp;IFERROR(VLOOKUP(CS$2&amp;$A16,'FA2'!$B:$C,MATCH("HOME",'FA2'!$B$1:$C$1,0),0),"")&amp;IFERROR(VLOOKUP(CS$2&amp;$A16,'EFL2'!$A:$D,MATCH("AWAY",'EFL2'!$A$1:$D$1,0),0),"")&amp;IFERROR(VLOOKUP(CS$2&amp;$A16,'EFL2'!$B:$C,MATCH("HOME",'EFL2'!$B$1:$C$1,0),0),"")&amp;IFERROR(VLOOKUP(CS$2&amp;$A16,'UCL2'!$C:$F,MATCH("AWAY",'UCL2'!$C$1:$F$1,0),0),"")&amp;IFERROR(VLOOKUP(CS$2&amp;$A16,'UCL2'!$D:$E,MATCH("HOME",'UCL2'!$D$1:$E$1,0),0),"")&amp;IFERROR(VLOOKUP(CS$2&amp;$A16,'EU2'!$C:$F,MATCH("AWAY",'EU2'!$C$1:$F$1,0),0),"")&amp;IFERROR(VLOOKUP(CS$2&amp;$A16,'EU2'!$D:$E,MATCH("HOME",'EU2'!$D$1:$E$1,0),0),"")&amp;IFERROR(VLOOKUP(CS$2&amp;$A16,'EUC2'!$C:$F,MATCH("AWAY",'EUC2'!$C$1:$F$1,0),0),"")&amp;IFERROR(VLOOKUP(CS$2&amp;$A16,'EUC2'!$D:$E,MATCH("HOME",'EUC2'!$D$1:$E$1,0),0),"")</f>
        <v/>
      </c>
      <c r="CT16" s="25" t="str">
        <f>IFERROR(VLOOKUP(CT$2&amp;$B16,'FPL FIX2'!$N$1:$Q$400,MATCH("HOME",'FPL FIX2'!$N$1:$Q$1,0),0),"")&amp;IFERROR(VLOOKUP(CT$2&amp;$B16,'FPL FIX2'!$O$1:$P$400,MATCH("AWAY",'FPL FIX2'!$O$1:$P$1,0),0),"")&amp;IFERROR(VLOOKUP(CT$2&amp;$A16,'FA2'!$A:$D,MATCH("AWAY",'FA2'!$A$1:$D$1,0),0),"")&amp;IFERROR(VLOOKUP(CT$2&amp;$A16,'FA2'!$B:$C,MATCH("HOME",'FA2'!$B$1:$C$1,0),0),"")&amp;IFERROR(VLOOKUP(CT$2&amp;$A16,'EFL2'!$A:$D,MATCH("AWAY",'EFL2'!$A$1:$D$1,0),0),"")&amp;IFERROR(VLOOKUP(CT$2&amp;$A16,'EFL2'!$B:$C,MATCH("HOME",'EFL2'!$B$1:$C$1,0),0),"")&amp;IFERROR(VLOOKUP(CT$2&amp;$A16,'UCL2'!$C:$F,MATCH("AWAY",'UCL2'!$C$1:$F$1,0),0),"")&amp;IFERROR(VLOOKUP(CT$2&amp;$A16,'UCL2'!$D:$E,MATCH("HOME",'UCL2'!$D$1:$E$1,0),0),"")&amp;IFERROR(VLOOKUP(CT$2&amp;$A16,'EU2'!$C:$F,MATCH("AWAY",'EU2'!$C$1:$F$1,0),0),"")&amp;IFERROR(VLOOKUP(CT$2&amp;$A16,'EU2'!$D:$E,MATCH("HOME",'EU2'!$D$1:$E$1,0),0),"")&amp;IFERROR(VLOOKUP(CT$2&amp;$A16,'EUC2'!$C:$F,MATCH("AWAY",'EUC2'!$C$1:$F$1,0),0),"")&amp;IFERROR(VLOOKUP(CT$2&amp;$A16,'EUC2'!$D:$E,MATCH("HOME",'EUC2'!$D$1:$E$1,0),0),"")</f>
        <v/>
      </c>
      <c r="CU16" s="25" t="str">
        <f>IFERROR(VLOOKUP(CU$2&amp;$B16,'FPL FIX2'!$N$1:$Q$400,MATCH("HOME",'FPL FIX2'!$N$1:$Q$1,0),0),"")&amp;IFERROR(VLOOKUP(CU$2&amp;$B16,'FPL FIX2'!$O$1:$P$400,MATCH("AWAY",'FPL FIX2'!$O$1:$P$1,0),0),"")&amp;IFERROR(VLOOKUP(CU$2&amp;$A16,'FA2'!$A:$D,MATCH("AWAY",'FA2'!$A$1:$D$1,0),0),"")&amp;IFERROR(VLOOKUP(CU$2&amp;$A16,'FA2'!$B:$C,MATCH("HOME",'FA2'!$B$1:$C$1,0),0),"")&amp;IFERROR(VLOOKUP(CU$2&amp;$A16,'EFL2'!$A:$D,MATCH("AWAY",'EFL2'!$A$1:$D$1,0),0),"")&amp;IFERROR(VLOOKUP(CU$2&amp;$A16,'EFL2'!$B:$C,MATCH("HOME",'EFL2'!$B$1:$C$1,0),0),"")&amp;IFERROR(VLOOKUP(CU$2&amp;$A16,'UCL2'!$C:$F,MATCH("AWAY",'UCL2'!$C$1:$F$1,0),0),"")&amp;IFERROR(VLOOKUP(CU$2&amp;$A16,'UCL2'!$D:$E,MATCH("HOME",'UCL2'!$D$1:$E$1,0),0),"")&amp;IFERROR(VLOOKUP(CU$2&amp;$A16,'EU2'!$C:$F,MATCH("AWAY",'EU2'!$C$1:$F$1,0),0),"")&amp;IFERROR(VLOOKUP(CU$2&amp;$A16,'EU2'!$D:$E,MATCH("HOME",'EU2'!$D$1:$E$1,0),0),"")&amp;IFERROR(VLOOKUP(CU$2&amp;$A16,'EUC2'!$C:$F,MATCH("AWAY",'EUC2'!$C$1:$F$1,0),0),"")&amp;IFERROR(VLOOKUP(CU$2&amp;$A16,'EUC2'!$D:$E,MATCH("HOME",'EUC2'!$D$1:$E$1,0),0),"")</f>
        <v>FUL</v>
      </c>
      <c r="CV16" s="25" t="str">
        <f>IFERROR(VLOOKUP(CV$2&amp;$B16,'FPL FIX2'!$N$1:$Q$400,MATCH("HOME",'FPL FIX2'!$N$1:$Q$1,0),0),"")&amp;IFERROR(VLOOKUP(CV$2&amp;$B16,'FPL FIX2'!$O$1:$P$400,MATCH("AWAY",'FPL FIX2'!$O$1:$P$1,0),0),"")&amp;IFERROR(VLOOKUP(CV$2&amp;$A16,'FA2'!$A:$D,MATCH("AWAY",'FA2'!$A$1:$D$1,0),0),"")&amp;IFERROR(VLOOKUP(CV$2&amp;$A16,'FA2'!$B:$C,MATCH("HOME",'FA2'!$B$1:$C$1,0),0),"")&amp;IFERROR(VLOOKUP(CV$2&amp;$A16,'EFL2'!$A:$D,MATCH("AWAY",'EFL2'!$A$1:$D$1,0),0),"")&amp;IFERROR(VLOOKUP(CV$2&amp;$A16,'EFL2'!$B:$C,MATCH("HOME",'EFL2'!$B$1:$C$1,0),0),"")&amp;IFERROR(VLOOKUP(CV$2&amp;$A16,'UCL2'!$C:$F,MATCH("AWAY",'UCL2'!$C$1:$F$1,0),0),"")&amp;IFERROR(VLOOKUP(CV$2&amp;$A16,'UCL2'!$D:$E,MATCH("HOME",'UCL2'!$D$1:$E$1,0),0),"")&amp;IFERROR(VLOOKUP(CV$2&amp;$A16,'EU2'!$C:$F,MATCH("AWAY",'EU2'!$C$1:$F$1,0),0),"")&amp;IFERROR(VLOOKUP(CV$2&amp;$A16,'EU2'!$D:$E,MATCH("HOME",'EU2'!$D$1:$E$1,0),0),"")&amp;IFERROR(VLOOKUP(CV$2&amp;$A16,'EUC2'!$C:$F,MATCH("AWAY",'EUC2'!$C$1:$F$1,0),0),"")&amp;IFERROR(VLOOKUP(CV$2&amp;$A16,'EUC2'!$D:$E,MATCH("HOME",'EUC2'!$D$1:$E$1,0),0),"")</f>
        <v/>
      </c>
      <c r="CW16" s="25" t="str">
        <f>IFERROR(VLOOKUP(CW$2&amp;$B16,'FPL FIX2'!$N$1:$Q$400,MATCH("HOME",'FPL FIX2'!$N$1:$Q$1,0),0),"")&amp;IFERROR(VLOOKUP(CW$2&amp;$B16,'FPL FIX2'!$O$1:$P$400,MATCH("AWAY",'FPL FIX2'!$O$1:$P$1,0),0),"")&amp;IFERROR(VLOOKUP(CW$2&amp;$A16,'FA2'!$A:$D,MATCH("AWAY",'FA2'!$A$1:$D$1,0),0),"")&amp;IFERROR(VLOOKUP(CW$2&amp;$A16,'FA2'!$B:$C,MATCH("HOME",'FA2'!$B$1:$C$1,0),0),"")&amp;IFERROR(VLOOKUP(CW$2&amp;$A16,'EFL2'!$A:$D,MATCH("AWAY",'EFL2'!$A$1:$D$1,0),0),"")&amp;IFERROR(VLOOKUP(CW$2&amp;$A16,'EFL2'!$B:$C,MATCH("HOME",'EFL2'!$B$1:$C$1,0),0),"")&amp;IFERROR(VLOOKUP(CW$2&amp;$A16,'UCL2'!$C:$F,MATCH("AWAY",'UCL2'!$C$1:$F$1,0),0),"")&amp;IFERROR(VLOOKUP(CW$2&amp;$A16,'UCL2'!$D:$E,MATCH("HOME",'UCL2'!$D$1:$E$1,0),0),"")&amp;IFERROR(VLOOKUP(CW$2&amp;$A16,'EU2'!$C:$F,MATCH("AWAY",'EU2'!$C$1:$F$1,0),0),"")&amp;IFERROR(VLOOKUP(CW$2&amp;$A16,'EU2'!$D:$E,MATCH("HOME",'EU2'!$D$1:$E$1,0),0),"")&amp;IFERROR(VLOOKUP(CW$2&amp;$A16,'EUC2'!$C:$F,MATCH("AWAY",'EUC2'!$C$1:$F$1,0),0),"")&amp;IFERROR(VLOOKUP(CW$2&amp;$A16,'EUC2'!$D:$E,MATCH("HOME",'EUC2'!$D$1:$E$1,0),0),"")</f>
        <v/>
      </c>
      <c r="CX16" s="25" t="str">
        <f>IFERROR(VLOOKUP(CX$2&amp;$B16,'FPL FIX2'!$N$1:$Q$400,MATCH("HOME",'FPL FIX2'!$N$1:$Q$1,0),0),"")&amp;IFERROR(VLOOKUP(CX$2&amp;$B16,'FPL FIX2'!$O$1:$P$400,MATCH("AWAY",'FPL FIX2'!$O$1:$P$1,0),0),"")&amp;IFERROR(VLOOKUP(CX$2&amp;$A16,'FA2'!$A:$D,MATCH("AWAY",'FA2'!$A$1:$D$1,0),0),"")&amp;IFERROR(VLOOKUP(CX$2&amp;$A16,'FA2'!$B:$C,MATCH("HOME",'FA2'!$B$1:$C$1,0),0),"")&amp;IFERROR(VLOOKUP(CX$2&amp;$A16,'EFL2'!$A:$D,MATCH("AWAY",'EFL2'!$A$1:$D$1,0),0),"")&amp;IFERROR(VLOOKUP(CX$2&amp;$A16,'EFL2'!$B:$C,MATCH("HOME",'EFL2'!$B$1:$C$1,0),0),"")&amp;IFERROR(VLOOKUP(CX$2&amp;$A16,'UCL2'!$C:$F,MATCH("AWAY",'UCL2'!$C$1:$F$1,0),0),"")&amp;IFERROR(VLOOKUP(CX$2&amp;$A16,'UCL2'!$D:$E,MATCH("HOME",'UCL2'!$D$1:$E$1,0),0),"")&amp;IFERROR(VLOOKUP(CX$2&amp;$A16,'EU2'!$C:$F,MATCH("AWAY",'EU2'!$C$1:$F$1,0),0),"")&amp;IFERROR(VLOOKUP(CX$2&amp;$A16,'EU2'!$D:$E,MATCH("HOME",'EU2'!$D$1:$E$1,0),0),"")&amp;IFERROR(VLOOKUP(CX$2&amp;$A16,'EUC2'!$C:$F,MATCH("AWAY",'EUC2'!$C$1:$F$1,0),0),"")&amp;IFERROR(VLOOKUP(CX$2&amp;$A16,'EUC2'!$D:$E,MATCH("HOME",'EUC2'!$D$1:$E$1,0),0),"")</f>
        <v/>
      </c>
      <c r="CY16" s="25" t="str">
        <f>IFERROR(VLOOKUP(CY$2&amp;$B16,'FPL FIX2'!$N$1:$Q$400,MATCH("HOME",'FPL FIX2'!$N$1:$Q$1,0),0),"")&amp;IFERROR(VLOOKUP(CY$2&amp;$B16,'FPL FIX2'!$O$1:$P$400,MATCH("AWAY",'FPL FIX2'!$O$1:$P$1,0),0),"")&amp;IFERROR(VLOOKUP(CY$2&amp;$A16,'FA2'!$A:$D,MATCH("AWAY",'FA2'!$A$1:$D$1,0),0),"")&amp;IFERROR(VLOOKUP(CY$2&amp;$A16,'FA2'!$B:$C,MATCH("HOME",'FA2'!$B$1:$C$1,0),0),"")&amp;IFERROR(VLOOKUP(CY$2&amp;$A16,'EFL2'!$A:$D,MATCH("AWAY",'EFL2'!$A$1:$D$1,0),0),"")&amp;IFERROR(VLOOKUP(CY$2&amp;$A16,'EFL2'!$B:$C,MATCH("HOME",'EFL2'!$B$1:$C$1,0),0),"")&amp;IFERROR(VLOOKUP(CY$2&amp;$A16,'UCL2'!$C:$F,MATCH("AWAY",'UCL2'!$C$1:$F$1,0),0),"")&amp;IFERROR(VLOOKUP(CY$2&amp;$A16,'UCL2'!$D:$E,MATCH("HOME",'UCL2'!$D$1:$E$1,0),0),"")&amp;IFERROR(VLOOKUP(CY$2&amp;$A16,'EU2'!$C:$F,MATCH("AWAY",'EU2'!$C$1:$F$1,0),0),"")&amp;IFERROR(VLOOKUP(CY$2&amp;$A16,'EU2'!$D:$E,MATCH("HOME",'EU2'!$D$1:$E$1,0),0),"")&amp;IFERROR(VLOOKUP(CY$2&amp;$A16,'EUC2'!$C:$F,MATCH("AWAY",'EUC2'!$C$1:$F$1,0),0),"")&amp;IFERROR(VLOOKUP(CY$2&amp;$A16,'EUC2'!$D:$E,MATCH("HOME",'EUC2'!$D$1:$E$1,0),0),"")</f>
        <v>Chelsea</v>
      </c>
      <c r="CZ16" s="25" t="str">
        <f>IFERROR(VLOOKUP(CZ$2&amp;$B16,'FPL FIX2'!$N$1:$Q$400,MATCH("HOME",'FPL FIX2'!$N$1:$Q$1,0),0),"")&amp;IFERROR(VLOOKUP(CZ$2&amp;$B16,'FPL FIX2'!$O$1:$P$400,MATCH("AWAY",'FPL FIX2'!$O$1:$P$1,0),0),"")&amp;IFERROR(VLOOKUP(CZ$2&amp;$A16,'FA2'!$A:$D,MATCH("AWAY",'FA2'!$A$1:$D$1,0),0),"")&amp;IFERROR(VLOOKUP(CZ$2&amp;$A16,'FA2'!$B:$C,MATCH("HOME",'FA2'!$B$1:$C$1,0),0),"")&amp;IFERROR(VLOOKUP(CZ$2&amp;$A16,'EFL2'!$A:$D,MATCH("AWAY",'EFL2'!$A$1:$D$1,0),0),"")&amp;IFERROR(VLOOKUP(CZ$2&amp;$A16,'EFL2'!$B:$C,MATCH("HOME",'EFL2'!$B$1:$C$1,0),0),"")&amp;IFERROR(VLOOKUP(CZ$2&amp;$A16,'UCL2'!$C:$F,MATCH("AWAY",'UCL2'!$C$1:$F$1,0),0),"")&amp;IFERROR(VLOOKUP(CZ$2&amp;$A16,'UCL2'!$D:$E,MATCH("HOME",'UCL2'!$D$1:$E$1,0),0),"")&amp;IFERROR(VLOOKUP(CZ$2&amp;$A16,'EU2'!$C:$F,MATCH("AWAY",'EU2'!$C$1:$F$1,0),0),"")&amp;IFERROR(VLOOKUP(CZ$2&amp;$A16,'EU2'!$D:$E,MATCH("HOME",'EU2'!$D$1:$E$1,0),0),"")&amp;IFERROR(VLOOKUP(CZ$2&amp;$A16,'EUC2'!$C:$F,MATCH("AWAY",'EUC2'!$C$1:$F$1,0),0),"")&amp;IFERROR(VLOOKUP(CZ$2&amp;$A16,'EUC2'!$D:$E,MATCH("HOME",'EUC2'!$D$1:$E$1,0),0),"")</f>
        <v/>
      </c>
      <c r="DA16" s="25" t="str">
        <f>IFERROR(VLOOKUP(DA$2&amp;$B16,'FPL FIX2'!$N$1:$Q$400,MATCH("HOME",'FPL FIX2'!$N$1:$Q$1,0),0),"")&amp;IFERROR(VLOOKUP(DA$2&amp;$B16,'FPL FIX2'!$O$1:$P$400,MATCH("AWAY",'FPL FIX2'!$O$1:$P$1,0),0),"")&amp;IFERROR(VLOOKUP(DA$2&amp;$A16,'FA2'!$A:$D,MATCH("AWAY",'FA2'!$A$1:$D$1,0),0),"")&amp;IFERROR(VLOOKUP(DA$2&amp;$A16,'FA2'!$B:$C,MATCH("HOME",'FA2'!$B$1:$C$1,0),0),"")&amp;IFERROR(VLOOKUP(DA$2&amp;$A16,'EFL2'!$A:$D,MATCH("AWAY",'EFL2'!$A$1:$D$1,0),0),"")&amp;IFERROR(VLOOKUP(DA$2&amp;$A16,'EFL2'!$B:$C,MATCH("HOME",'EFL2'!$B$1:$C$1,0),0),"")&amp;IFERROR(VLOOKUP(DA$2&amp;$A16,'UCL2'!$C:$F,MATCH("AWAY",'UCL2'!$C$1:$F$1,0),0),"")&amp;IFERROR(VLOOKUP(DA$2&amp;$A16,'UCL2'!$D:$E,MATCH("HOME",'UCL2'!$D$1:$E$1,0),0),"")&amp;IFERROR(VLOOKUP(DA$2&amp;$A16,'EU2'!$C:$F,MATCH("AWAY",'EU2'!$C$1:$F$1,0),0),"")&amp;IFERROR(VLOOKUP(DA$2&amp;$A16,'EU2'!$D:$E,MATCH("HOME",'EU2'!$D$1:$E$1,0),0),"")&amp;IFERROR(VLOOKUP(DA$2&amp;$A16,'EUC2'!$C:$F,MATCH("AWAY",'EUC2'!$C$1:$F$1,0),0),"")&amp;IFERROR(VLOOKUP(DA$2&amp;$A16,'EUC2'!$D:$E,MATCH("HOME",'EUC2'!$D$1:$E$1,0),0),"")</f>
        <v/>
      </c>
      <c r="DB16" s="25" t="str">
        <f>IFERROR(VLOOKUP(DB$2&amp;$B16,'FPL FIX2'!$N$1:$Q$400,MATCH("HOME",'FPL FIX2'!$N$1:$Q$1,0),0),"")&amp;IFERROR(VLOOKUP(DB$2&amp;$B16,'FPL FIX2'!$O$1:$P$400,MATCH("AWAY",'FPL FIX2'!$O$1:$P$1,0),0),"")&amp;IFERROR(VLOOKUP(DB$2&amp;$A16,'FA2'!$A:$D,MATCH("AWAY",'FA2'!$A$1:$D$1,0),0),"")&amp;IFERROR(VLOOKUP(DB$2&amp;$A16,'FA2'!$B:$C,MATCH("HOME",'FA2'!$B$1:$C$1,0),0),"")&amp;IFERROR(VLOOKUP(DB$2&amp;$A16,'EFL2'!$A:$D,MATCH("AWAY",'EFL2'!$A$1:$D$1,0),0),"")&amp;IFERROR(VLOOKUP(DB$2&amp;$A16,'EFL2'!$B:$C,MATCH("HOME",'EFL2'!$B$1:$C$1,0),0),"")&amp;IFERROR(VLOOKUP(DB$2&amp;$A16,'UCL2'!$C:$F,MATCH("AWAY",'UCL2'!$C$1:$F$1,0),0),"")&amp;IFERROR(VLOOKUP(DB$2&amp;$A16,'UCL2'!$D:$E,MATCH("HOME",'UCL2'!$D$1:$E$1,0),0),"")&amp;IFERROR(VLOOKUP(DB$2&amp;$A16,'EU2'!$C:$F,MATCH("AWAY",'EU2'!$C$1:$F$1,0),0),"")&amp;IFERROR(VLOOKUP(DB$2&amp;$A16,'EU2'!$D:$E,MATCH("HOME",'EU2'!$D$1:$E$1,0),0),"")&amp;IFERROR(VLOOKUP(DB$2&amp;$A16,'EUC2'!$C:$F,MATCH("AWAY",'EUC2'!$C$1:$F$1,0),0),"")&amp;IFERROR(VLOOKUP(DB$2&amp;$A16,'EUC2'!$D:$E,MATCH("HOME",'EUC2'!$D$1:$E$1,0),0),"")</f>
        <v>BRE</v>
      </c>
      <c r="DC16" s="25" t="str">
        <f>IFERROR(VLOOKUP(DC$2&amp;$B16,'FPL FIX2'!$N$1:$Q$400,MATCH("HOME",'FPL FIX2'!$N$1:$Q$1,0),0),"")&amp;IFERROR(VLOOKUP(DC$2&amp;$B16,'FPL FIX2'!$O$1:$P$400,MATCH("AWAY",'FPL FIX2'!$O$1:$P$1,0),0),"")&amp;IFERROR(VLOOKUP(DC$2&amp;$A16,'FA2'!$A:$D,MATCH("AWAY",'FA2'!$A$1:$D$1,0),0),"")&amp;IFERROR(VLOOKUP(DC$2&amp;$A16,'FA2'!$B:$C,MATCH("HOME",'FA2'!$B$1:$C$1,0),0),"")&amp;IFERROR(VLOOKUP(DC$2&amp;$A16,'EFL2'!$A:$D,MATCH("AWAY",'EFL2'!$A$1:$D$1,0),0),"")&amp;IFERROR(VLOOKUP(DC$2&amp;$A16,'EFL2'!$B:$C,MATCH("HOME",'EFL2'!$B$1:$C$1,0),0),"")&amp;IFERROR(VLOOKUP(DC$2&amp;$A16,'UCL2'!$C:$F,MATCH("AWAY",'UCL2'!$C$1:$F$1,0),0),"")&amp;IFERROR(VLOOKUP(DC$2&amp;$A16,'UCL2'!$D:$E,MATCH("HOME",'UCL2'!$D$1:$E$1,0),0),"")&amp;IFERROR(VLOOKUP(DC$2&amp;$A16,'EU2'!$C:$F,MATCH("AWAY",'EU2'!$C$1:$F$1,0),0),"")&amp;IFERROR(VLOOKUP(DC$2&amp;$A16,'EU2'!$D:$E,MATCH("HOME",'EU2'!$D$1:$E$1,0),0),"")&amp;IFERROR(VLOOKUP(DC$2&amp;$A16,'EUC2'!$C:$F,MATCH("AWAY",'EUC2'!$C$1:$F$1,0),0),"")&amp;IFERROR(VLOOKUP(DC$2&amp;$A16,'EUC2'!$D:$E,MATCH("HOME",'EUC2'!$D$1:$E$1,0),0),"")</f>
        <v/>
      </c>
      <c r="DD16" s="25" t="str">
        <f>IFERROR(VLOOKUP(DD$2&amp;$B16,'FPL FIX2'!$N$1:$Q$400,MATCH("HOME",'FPL FIX2'!$N$1:$Q$1,0),0),"")&amp;IFERROR(VLOOKUP(DD$2&amp;$B16,'FPL FIX2'!$O$1:$P$400,MATCH("AWAY",'FPL FIX2'!$O$1:$P$1,0),0),"")&amp;IFERROR(VLOOKUP(DD$2&amp;$A16,'FA2'!$A:$D,MATCH("AWAY",'FA2'!$A$1:$D$1,0),0),"")&amp;IFERROR(VLOOKUP(DD$2&amp;$A16,'FA2'!$B:$C,MATCH("HOME",'FA2'!$B$1:$C$1,0),0),"")&amp;IFERROR(VLOOKUP(DD$2&amp;$A16,'EFL2'!$A:$D,MATCH("AWAY",'EFL2'!$A$1:$D$1,0),0),"")&amp;IFERROR(VLOOKUP(DD$2&amp;$A16,'EFL2'!$B:$C,MATCH("HOME",'EFL2'!$B$1:$C$1,0),0),"")&amp;IFERROR(VLOOKUP(DD$2&amp;$A16,'UCL2'!$C:$F,MATCH("AWAY",'UCL2'!$C$1:$F$1,0),0),"")&amp;IFERROR(VLOOKUP(DD$2&amp;$A16,'UCL2'!$D:$E,MATCH("HOME",'UCL2'!$D$1:$E$1,0),0),"")&amp;IFERROR(VLOOKUP(DD$2&amp;$A16,'EU2'!$C:$F,MATCH("AWAY",'EU2'!$C$1:$F$1,0),0),"")&amp;IFERROR(VLOOKUP(DD$2&amp;$A16,'EU2'!$D:$E,MATCH("HOME",'EU2'!$D$1:$E$1,0),0),"")&amp;IFERROR(VLOOKUP(DD$2&amp;$A16,'EUC2'!$C:$F,MATCH("AWAY",'EUC2'!$C$1:$F$1,0),0),"")&amp;IFERROR(VLOOKUP(DD$2&amp;$A16,'EUC2'!$D:$E,MATCH("HOME",'EUC2'!$D$1:$E$1,0),0),"")</f>
        <v/>
      </c>
      <c r="DE16" s="25" t="str">
        <f>IFERROR(VLOOKUP(DE$2&amp;$B16,'FPL FIX2'!$N$1:$Q$400,MATCH("HOME",'FPL FIX2'!$N$1:$Q$1,0),0),"")&amp;IFERROR(VLOOKUP(DE$2&amp;$B16,'FPL FIX2'!$O$1:$P$400,MATCH("AWAY",'FPL FIX2'!$O$1:$P$1,0),0),"")&amp;IFERROR(VLOOKUP(DE$2&amp;$A16,'FA2'!$A:$D,MATCH("AWAY",'FA2'!$A$1:$D$1,0),0),"")&amp;IFERROR(VLOOKUP(DE$2&amp;$A16,'FA2'!$B:$C,MATCH("HOME",'FA2'!$B$1:$C$1,0),0),"")&amp;IFERROR(VLOOKUP(DE$2&amp;$A16,'EFL2'!$A:$D,MATCH("AWAY",'EFL2'!$A$1:$D$1,0),0),"")&amp;IFERROR(VLOOKUP(DE$2&amp;$A16,'EFL2'!$B:$C,MATCH("HOME",'EFL2'!$B$1:$C$1,0),0),"")&amp;IFERROR(VLOOKUP(DE$2&amp;$A16,'UCL2'!$C:$F,MATCH("AWAY",'UCL2'!$C$1:$F$1,0),0),"")&amp;IFERROR(VLOOKUP(DE$2&amp;$A16,'UCL2'!$D:$E,MATCH("HOME",'UCL2'!$D$1:$E$1,0),0),"")&amp;IFERROR(VLOOKUP(DE$2&amp;$A16,'EU2'!$C:$F,MATCH("AWAY",'EU2'!$C$1:$F$1,0),0),"")&amp;IFERROR(VLOOKUP(DE$2&amp;$A16,'EU2'!$D:$E,MATCH("HOME",'EU2'!$D$1:$E$1,0),0),"")&amp;IFERROR(VLOOKUP(DE$2&amp;$A16,'EUC2'!$C:$F,MATCH("AWAY",'EUC2'!$C$1:$F$1,0),0),"")&amp;IFERROR(VLOOKUP(DE$2&amp;$A16,'EUC2'!$D:$E,MATCH("HOME",'EUC2'!$D$1:$E$1,0),0),"")</f>
        <v/>
      </c>
      <c r="DF16" s="25" t="str">
        <f>IFERROR(VLOOKUP(DF$2&amp;$B16,'FPL FIX2'!$N$1:$Q$400,MATCH("HOME",'FPL FIX2'!$N$1:$Q$1,0),0),"")&amp;IFERROR(VLOOKUP(DF$2&amp;$B16,'FPL FIX2'!$O$1:$P$400,MATCH("AWAY",'FPL FIX2'!$O$1:$P$1,0),0),"")&amp;IFERROR(VLOOKUP(DF$2&amp;$A16,'FA2'!$A:$D,MATCH("AWAY",'FA2'!$A$1:$D$1,0),0),"")&amp;IFERROR(VLOOKUP(DF$2&amp;$A16,'FA2'!$B:$C,MATCH("HOME",'FA2'!$B$1:$C$1,0),0),"")&amp;IFERROR(VLOOKUP(DF$2&amp;$A16,'EFL2'!$A:$D,MATCH("AWAY",'EFL2'!$A$1:$D$1,0),0),"")&amp;IFERROR(VLOOKUP(DF$2&amp;$A16,'EFL2'!$B:$C,MATCH("HOME",'EFL2'!$B$1:$C$1,0),0),"")&amp;IFERROR(VLOOKUP(DF$2&amp;$A16,'UCL2'!$C:$F,MATCH("AWAY",'UCL2'!$C$1:$F$1,0),0),"")&amp;IFERROR(VLOOKUP(DF$2&amp;$A16,'UCL2'!$D:$E,MATCH("HOME",'UCL2'!$D$1:$E$1,0),0),"")&amp;IFERROR(VLOOKUP(DF$2&amp;$A16,'EU2'!$C:$F,MATCH("AWAY",'EU2'!$C$1:$F$1,0),0),"")&amp;IFERROR(VLOOKUP(DF$2&amp;$A16,'EU2'!$D:$E,MATCH("HOME",'EU2'!$D$1:$E$1,0),0),"")&amp;IFERROR(VLOOKUP(DF$2&amp;$A16,'EUC2'!$C:$F,MATCH("AWAY",'EUC2'!$C$1:$F$1,0),0),"")&amp;IFERROR(VLOOKUP(DF$2&amp;$A16,'EUC2'!$D:$E,MATCH("HOME",'EUC2'!$D$1:$E$1,0),0),"")</f>
        <v/>
      </c>
      <c r="DG16" s="25" t="str">
        <f>IFERROR(VLOOKUP(DG$2&amp;$B16,'FPL FIX2'!$N$1:$Q$400,MATCH("HOME",'FPL FIX2'!$N$1:$Q$1,0),0),"")&amp;IFERROR(VLOOKUP(DG$2&amp;$B16,'FPL FIX2'!$O$1:$P$400,MATCH("AWAY",'FPL FIX2'!$O$1:$P$1,0),0),"")&amp;IFERROR(VLOOKUP(DG$2&amp;$A16,'FA2'!$A:$D,MATCH("AWAY",'FA2'!$A$1:$D$1,0),0),"")&amp;IFERROR(VLOOKUP(DG$2&amp;$A16,'FA2'!$B:$C,MATCH("HOME",'FA2'!$B$1:$C$1,0),0),"")&amp;IFERROR(VLOOKUP(DG$2&amp;$A16,'EFL2'!$A:$D,MATCH("AWAY",'EFL2'!$A$1:$D$1,0),0),"")&amp;IFERROR(VLOOKUP(DG$2&amp;$A16,'EFL2'!$B:$C,MATCH("HOME",'EFL2'!$B$1:$C$1,0),0),"")&amp;IFERROR(VLOOKUP(DG$2&amp;$A16,'UCL2'!$C:$F,MATCH("AWAY",'UCL2'!$C$1:$F$1,0),0),"")&amp;IFERROR(VLOOKUP(DG$2&amp;$A16,'UCL2'!$D:$E,MATCH("HOME",'UCL2'!$D$1:$E$1,0),0),"")&amp;IFERROR(VLOOKUP(DG$2&amp;$A16,'EU2'!$C:$F,MATCH("AWAY",'EU2'!$C$1:$F$1,0),0),"")&amp;IFERROR(VLOOKUP(DG$2&amp;$A16,'EU2'!$D:$E,MATCH("HOME",'EU2'!$D$1:$E$1,0),0),"")&amp;IFERROR(VLOOKUP(DG$2&amp;$A16,'EUC2'!$C:$F,MATCH("AWAY",'EUC2'!$C$1:$F$1,0),0),"")&amp;IFERROR(VLOOKUP(DG$2&amp;$A16,'EUC2'!$D:$E,MATCH("HOME",'EUC2'!$D$1:$E$1,0),0),"")</f>
        <v/>
      </c>
      <c r="DH16" s="25" t="str">
        <f>IFERROR(VLOOKUP(DH$2&amp;$B16,'FPL FIX2'!$N$1:$Q$400,MATCH("HOME",'FPL FIX2'!$N$1:$Q$1,0),0),"")&amp;IFERROR(VLOOKUP(DH$2&amp;$B16,'FPL FIX2'!$O$1:$P$400,MATCH("AWAY",'FPL FIX2'!$O$1:$P$1,0),0),"")&amp;IFERROR(VLOOKUP(DH$2&amp;$A16,'FA2'!$A:$D,MATCH("AWAY",'FA2'!$A$1:$D$1,0),0),"")&amp;IFERROR(VLOOKUP(DH$2&amp;$A16,'FA2'!$B:$C,MATCH("HOME",'FA2'!$B$1:$C$1,0),0),"")&amp;IFERROR(VLOOKUP(DH$2&amp;$A16,'EFL2'!$A:$D,MATCH("AWAY",'EFL2'!$A$1:$D$1,0),0),"")&amp;IFERROR(VLOOKUP(DH$2&amp;$A16,'EFL2'!$B:$C,MATCH("HOME",'EFL2'!$B$1:$C$1,0),0),"")&amp;IFERROR(VLOOKUP(DH$2&amp;$A16,'UCL2'!$C:$F,MATCH("AWAY",'UCL2'!$C$1:$F$1,0),0),"")&amp;IFERROR(VLOOKUP(DH$2&amp;$A16,'UCL2'!$D:$E,MATCH("HOME",'UCL2'!$D$1:$E$1,0),0),"")&amp;IFERROR(VLOOKUP(DH$2&amp;$A16,'EU2'!$C:$F,MATCH("AWAY",'EU2'!$C$1:$F$1,0),0),"")&amp;IFERROR(VLOOKUP(DH$2&amp;$A16,'EU2'!$D:$E,MATCH("HOME",'EU2'!$D$1:$E$1,0),0),"")&amp;IFERROR(VLOOKUP(DH$2&amp;$A16,'EUC2'!$C:$F,MATCH("AWAY",'EUC2'!$C$1:$F$1,0),0),"")&amp;IFERROR(VLOOKUP(DH$2&amp;$A16,'EUC2'!$D:$E,MATCH("HOME",'EUC2'!$D$1:$E$1,0),0),"")</f>
        <v/>
      </c>
      <c r="DI16" s="25" t="str">
        <f>IFERROR(VLOOKUP(DI$2&amp;$B16,'FPL FIX2'!$N$1:$Q$400,MATCH("HOME",'FPL FIX2'!$N$1:$Q$1,0),0),"")&amp;IFERROR(VLOOKUP(DI$2&amp;$B16,'FPL FIX2'!$O$1:$P$400,MATCH("AWAY",'FPL FIX2'!$O$1:$P$1,0),0),"")&amp;IFERROR(VLOOKUP(DI$2&amp;$A16,'FA2'!$A:$D,MATCH("AWAY",'FA2'!$A$1:$D$1,0),0),"")&amp;IFERROR(VLOOKUP(DI$2&amp;$A16,'FA2'!$B:$C,MATCH("HOME",'FA2'!$B$1:$C$1,0),0),"")&amp;IFERROR(VLOOKUP(DI$2&amp;$A16,'EFL2'!$A:$D,MATCH("AWAY",'EFL2'!$A$1:$D$1,0),0),"")&amp;IFERROR(VLOOKUP(DI$2&amp;$A16,'EFL2'!$B:$C,MATCH("HOME",'EFL2'!$B$1:$C$1,0),0),"")&amp;IFERROR(VLOOKUP(DI$2&amp;$A16,'UCL2'!$C:$F,MATCH("AWAY",'UCL2'!$C$1:$F$1,0),0),"")&amp;IFERROR(VLOOKUP(DI$2&amp;$A16,'UCL2'!$D:$E,MATCH("HOME",'UCL2'!$D$1:$E$1,0),0),"")&amp;IFERROR(VLOOKUP(DI$2&amp;$A16,'EU2'!$C:$F,MATCH("AWAY",'EU2'!$C$1:$F$1,0),0),"")&amp;IFERROR(VLOOKUP(DI$2&amp;$A16,'EU2'!$D:$E,MATCH("HOME",'EU2'!$D$1:$E$1,0),0),"")&amp;IFERROR(VLOOKUP(DI$2&amp;$A16,'EUC2'!$C:$F,MATCH("AWAY",'EUC2'!$C$1:$F$1,0),0),"")&amp;IFERROR(VLOOKUP(DI$2&amp;$A16,'EUC2'!$D:$E,MATCH("HOME",'EUC2'!$D$1:$E$1,0),0),"")</f>
        <v/>
      </c>
      <c r="DJ16" s="25" t="str">
        <f>IFERROR(VLOOKUP(DJ$2&amp;$B16,'FPL FIX2'!$N$1:$Q$400,MATCH("HOME",'FPL FIX2'!$N$1:$Q$1,0),0),"")&amp;IFERROR(VLOOKUP(DJ$2&amp;$B16,'FPL FIX2'!$O$1:$P$400,MATCH("AWAY",'FPL FIX2'!$O$1:$P$1,0),0),"")&amp;IFERROR(VLOOKUP(DJ$2&amp;$A16,'FA2'!$A:$D,MATCH("AWAY",'FA2'!$A$1:$D$1,0),0),"")&amp;IFERROR(VLOOKUP(DJ$2&amp;$A16,'FA2'!$B:$C,MATCH("HOME",'FA2'!$B$1:$C$1,0),0),"")&amp;IFERROR(VLOOKUP(DJ$2&amp;$A16,'EFL2'!$A:$D,MATCH("AWAY",'EFL2'!$A$1:$D$1,0),0),"")&amp;IFERROR(VLOOKUP(DJ$2&amp;$A16,'EFL2'!$B:$C,MATCH("HOME",'EFL2'!$B$1:$C$1,0),0),"")&amp;IFERROR(VLOOKUP(DJ$2&amp;$A16,'UCL2'!$C:$F,MATCH("AWAY",'UCL2'!$C$1:$F$1,0),0),"")&amp;IFERROR(VLOOKUP(DJ$2&amp;$A16,'UCL2'!$D:$E,MATCH("HOME",'UCL2'!$D$1:$E$1,0),0),"")&amp;IFERROR(VLOOKUP(DJ$2&amp;$A16,'EU2'!$C:$F,MATCH("AWAY",'EU2'!$C$1:$F$1,0),0),"")&amp;IFERROR(VLOOKUP(DJ$2&amp;$A16,'EU2'!$D:$E,MATCH("HOME",'EU2'!$D$1:$E$1,0),0),"")&amp;IFERROR(VLOOKUP(DJ$2&amp;$A16,'EUC2'!$C:$F,MATCH("AWAY",'EUC2'!$C$1:$F$1,0),0),"")&amp;IFERROR(VLOOKUP(DJ$2&amp;$A16,'EUC2'!$D:$E,MATCH("HOME",'EUC2'!$D$1:$E$1,0),0),"")</f>
        <v/>
      </c>
      <c r="DK16" s="25" t="str">
        <f>IFERROR(VLOOKUP(DK$2&amp;$B16,'FPL FIX2'!$N$1:$Q$400,MATCH("HOME",'FPL FIX2'!$N$1:$Q$1,0),0),"")&amp;IFERROR(VLOOKUP(DK$2&amp;$B16,'FPL FIX2'!$O$1:$P$400,MATCH("AWAY",'FPL FIX2'!$O$1:$P$1,0),0),"")&amp;IFERROR(VLOOKUP(DK$2&amp;$A16,'FA2'!$A:$D,MATCH("AWAY",'FA2'!$A$1:$D$1,0),0),"")&amp;IFERROR(VLOOKUP(DK$2&amp;$A16,'FA2'!$B:$C,MATCH("HOME",'FA2'!$B$1:$C$1,0),0),"")&amp;IFERROR(VLOOKUP(DK$2&amp;$A16,'EFL2'!$A:$D,MATCH("AWAY",'EFL2'!$A$1:$D$1,0),0),"")&amp;IFERROR(VLOOKUP(DK$2&amp;$A16,'EFL2'!$B:$C,MATCH("HOME",'EFL2'!$B$1:$C$1,0),0),"")&amp;IFERROR(VLOOKUP(DK$2&amp;$A16,'UCL2'!$C:$F,MATCH("AWAY",'UCL2'!$C$1:$F$1,0),0),"")&amp;IFERROR(VLOOKUP(DK$2&amp;$A16,'UCL2'!$D:$E,MATCH("HOME",'UCL2'!$D$1:$E$1,0),0),"")&amp;IFERROR(VLOOKUP(DK$2&amp;$A16,'EU2'!$C:$F,MATCH("AWAY",'EU2'!$C$1:$F$1,0),0),"")&amp;IFERROR(VLOOKUP(DK$2&amp;$A16,'EU2'!$D:$E,MATCH("HOME",'EU2'!$D$1:$E$1,0),0),"")&amp;IFERROR(VLOOKUP(DK$2&amp;$A16,'EUC2'!$C:$F,MATCH("AWAY",'EUC2'!$C$1:$F$1,0),0),"")&amp;IFERROR(VLOOKUP(DK$2&amp;$A16,'EUC2'!$D:$E,MATCH("HOME",'EUC2'!$D$1:$E$1,0),0),"")</f>
        <v/>
      </c>
      <c r="DL16" s="25" t="str">
        <f>IFERROR(VLOOKUP(DL$2&amp;$B16,'FPL FIX2'!$N$1:$Q$400,MATCH("HOME",'FPL FIX2'!$N$1:$Q$1,0),0),"")&amp;IFERROR(VLOOKUP(DL$2&amp;$B16,'FPL FIX2'!$O$1:$P$400,MATCH("AWAY",'FPL FIX2'!$O$1:$P$1,0),0),"")&amp;IFERROR(VLOOKUP(DL$2&amp;$A16,'FA2'!$A:$D,MATCH("AWAY",'FA2'!$A$1:$D$1,0),0),"")&amp;IFERROR(VLOOKUP(DL$2&amp;$A16,'FA2'!$B:$C,MATCH("HOME",'FA2'!$B$1:$C$1,0),0),"")&amp;IFERROR(VLOOKUP(DL$2&amp;$A16,'EFL2'!$A:$D,MATCH("AWAY",'EFL2'!$A$1:$D$1,0),0),"")&amp;IFERROR(VLOOKUP(DL$2&amp;$A16,'EFL2'!$B:$C,MATCH("HOME",'EFL2'!$B$1:$C$1,0),0),"")&amp;IFERROR(VLOOKUP(DL$2&amp;$A16,'UCL2'!$C:$F,MATCH("AWAY",'UCL2'!$C$1:$F$1,0),0),"")&amp;IFERROR(VLOOKUP(DL$2&amp;$A16,'UCL2'!$D:$E,MATCH("HOME",'UCL2'!$D$1:$E$1,0),0),"")&amp;IFERROR(VLOOKUP(DL$2&amp;$A16,'EU2'!$C:$F,MATCH("AWAY",'EU2'!$C$1:$F$1,0),0),"")&amp;IFERROR(VLOOKUP(DL$2&amp;$A16,'EU2'!$D:$E,MATCH("HOME",'EU2'!$D$1:$E$1,0),0),"")&amp;IFERROR(VLOOKUP(DL$2&amp;$A16,'EUC2'!$C:$F,MATCH("AWAY",'EUC2'!$C$1:$F$1,0),0),"")&amp;IFERROR(VLOOKUP(DL$2&amp;$A16,'EUC2'!$D:$E,MATCH("HOME",'EUC2'!$D$1:$E$1,0),0),"")</f>
        <v/>
      </c>
      <c r="DM16" s="25" t="str">
        <f>IFERROR(VLOOKUP(DM$2&amp;$B16,'FPL FIX2'!$N$1:$Q$400,MATCH("HOME",'FPL FIX2'!$N$1:$Q$1,0),0),"")&amp;IFERROR(VLOOKUP(DM$2&amp;$B16,'FPL FIX2'!$O$1:$P$400,MATCH("AWAY",'FPL FIX2'!$O$1:$P$1,0),0),"")&amp;IFERROR(VLOOKUP(DM$2&amp;$A16,'FA2'!$A:$D,MATCH("AWAY",'FA2'!$A$1:$D$1,0),0),"")&amp;IFERROR(VLOOKUP(DM$2&amp;$A16,'FA2'!$B:$C,MATCH("HOME",'FA2'!$B$1:$C$1,0),0),"")&amp;IFERROR(VLOOKUP(DM$2&amp;$A16,'EFL2'!$A:$D,MATCH("AWAY",'EFL2'!$A$1:$D$1,0),0),"")&amp;IFERROR(VLOOKUP(DM$2&amp;$A16,'EFL2'!$B:$C,MATCH("HOME",'EFL2'!$B$1:$C$1,0),0),"")&amp;IFERROR(VLOOKUP(DM$2&amp;$A16,'UCL2'!$C:$F,MATCH("AWAY",'UCL2'!$C$1:$F$1,0),0),"")&amp;IFERROR(VLOOKUP(DM$2&amp;$A16,'UCL2'!$D:$E,MATCH("HOME",'UCL2'!$D$1:$E$1,0),0),"")&amp;IFERROR(VLOOKUP(DM$2&amp;$A16,'EU2'!$C:$F,MATCH("AWAY",'EU2'!$C$1:$F$1,0),0),"")&amp;IFERROR(VLOOKUP(DM$2&amp;$A16,'EU2'!$D:$E,MATCH("HOME",'EU2'!$D$1:$E$1,0),0),"")&amp;IFERROR(VLOOKUP(DM$2&amp;$A16,'EUC2'!$C:$F,MATCH("AWAY",'EUC2'!$C$1:$F$1,0),0),"")&amp;IFERROR(VLOOKUP(DM$2&amp;$A16,'EUC2'!$D:$E,MATCH("HOME",'EUC2'!$D$1:$E$1,0),0),"")</f>
        <v/>
      </c>
      <c r="DN16" s="25" t="str">
        <f>IFERROR(VLOOKUP(DN$2&amp;$B16,'FPL FIX2'!$N$1:$Q$400,MATCH("HOME",'FPL FIX2'!$N$1:$Q$1,0),0),"")&amp;IFERROR(VLOOKUP(DN$2&amp;$B16,'FPL FIX2'!$O$1:$P$400,MATCH("AWAY",'FPL FIX2'!$O$1:$P$1,0),0),"")&amp;IFERROR(VLOOKUP(DN$2&amp;$A16,'FA2'!$A:$D,MATCH("AWAY",'FA2'!$A$1:$D$1,0),0),"")&amp;IFERROR(VLOOKUP(DN$2&amp;$A16,'FA2'!$B:$C,MATCH("HOME",'FA2'!$B$1:$C$1,0),0),"")&amp;IFERROR(VLOOKUP(DN$2&amp;$A16,'EFL2'!$A:$D,MATCH("AWAY",'EFL2'!$A$1:$D$1,0),0),"")&amp;IFERROR(VLOOKUP(DN$2&amp;$A16,'EFL2'!$B:$C,MATCH("HOME",'EFL2'!$B$1:$C$1,0),0),"")&amp;IFERROR(VLOOKUP(DN$2&amp;$A16,'UCL2'!$C:$F,MATCH("AWAY",'UCL2'!$C$1:$F$1,0),0),"")&amp;IFERROR(VLOOKUP(DN$2&amp;$A16,'UCL2'!$D:$E,MATCH("HOME",'UCL2'!$D$1:$E$1,0),0),"")&amp;IFERROR(VLOOKUP(DN$2&amp;$A16,'EU2'!$C:$F,MATCH("AWAY",'EU2'!$C$1:$F$1,0),0),"")&amp;IFERROR(VLOOKUP(DN$2&amp;$A16,'EU2'!$D:$E,MATCH("HOME",'EU2'!$D$1:$E$1,0),0),"")&amp;IFERROR(VLOOKUP(DN$2&amp;$A16,'EUC2'!$C:$F,MATCH("AWAY",'EUC2'!$C$1:$F$1,0),0),"")&amp;IFERROR(VLOOKUP(DN$2&amp;$A16,'EUC2'!$D:$E,MATCH("HOME",'EUC2'!$D$1:$E$1,0),0),"")</f>
        <v/>
      </c>
      <c r="DO16" s="25" t="str">
        <f>IFERROR(VLOOKUP(DO$2&amp;$B16,'FPL FIX2'!$N$1:$Q$400,MATCH("HOME",'FPL FIX2'!$N$1:$Q$1,0),0),"")&amp;IFERROR(VLOOKUP(DO$2&amp;$B16,'FPL FIX2'!$O$1:$P$400,MATCH("AWAY",'FPL FIX2'!$O$1:$P$1,0),0),"")&amp;IFERROR(VLOOKUP(DO$2&amp;$A16,'FA2'!$A:$D,MATCH("AWAY",'FA2'!$A$1:$D$1,0),0),"")&amp;IFERROR(VLOOKUP(DO$2&amp;$A16,'FA2'!$B:$C,MATCH("HOME",'FA2'!$B$1:$C$1,0),0),"")&amp;IFERROR(VLOOKUP(DO$2&amp;$A16,'EFL2'!$A:$D,MATCH("AWAY",'EFL2'!$A$1:$D$1,0),0),"")&amp;IFERROR(VLOOKUP(DO$2&amp;$A16,'EFL2'!$B:$C,MATCH("HOME",'EFL2'!$B$1:$C$1,0),0),"")&amp;IFERROR(VLOOKUP(DO$2&amp;$A16,'UCL2'!$C:$F,MATCH("AWAY",'UCL2'!$C$1:$F$1,0),0),"")&amp;IFERROR(VLOOKUP(DO$2&amp;$A16,'UCL2'!$D:$E,MATCH("HOME",'UCL2'!$D$1:$E$1,0),0),"")&amp;IFERROR(VLOOKUP(DO$2&amp;$A16,'EU2'!$C:$F,MATCH("AWAY",'EU2'!$C$1:$F$1,0),0),"")&amp;IFERROR(VLOOKUP(DO$2&amp;$A16,'EU2'!$D:$E,MATCH("HOME",'EU2'!$D$1:$E$1,0),0),"")&amp;IFERROR(VLOOKUP(DO$2&amp;$A16,'EUC2'!$C:$F,MATCH("AWAY",'EUC2'!$C$1:$F$1,0),0),"")&amp;IFERROR(VLOOKUP(DO$2&amp;$A16,'EUC2'!$D:$E,MATCH("HOME",'EUC2'!$D$1:$E$1,0),0),"")</f>
        <v/>
      </c>
      <c r="DP16" s="25" t="str">
        <f>IFERROR(VLOOKUP(DP$2&amp;$B16,'FPL FIX2'!$N$1:$Q$400,MATCH("HOME",'FPL FIX2'!$N$1:$Q$1,0),0),"")&amp;IFERROR(VLOOKUP(DP$2&amp;$B16,'FPL FIX2'!$O$1:$P$400,MATCH("AWAY",'FPL FIX2'!$O$1:$P$1,0),0),"")&amp;IFERROR(VLOOKUP(DP$2&amp;$A16,'FA2'!$A:$D,MATCH("AWAY",'FA2'!$A$1:$D$1,0),0),"")&amp;IFERROR(VLOOKUP(DP$2&amp;$A16,'FA2'!$B:$C,MATCH("HOME",'FA2'!$B$1:$C$1,0),0),"")&amp;IFERROR(VLOOKUP(DP$2&amp;$A16,'EFL2'!$A:$D,MATCH("AWAY",'EFL2'!$A$1:$D$1,0),0),"")&amp;IFERROR(VLOOKUP(DP$2&amp;$A16,'EFL2'!$B:$C,MATCH("HOME",'EFL2'!$B$1:$C$1,0),0),"")&amp;IFERROR(VLOOKUP(DP$2&amp;$A16,'UCL2'!$C:$F,MATCH("AWAY",'UCL2'!$C$1:$F$1,0),0),"")&amp;IFERROR(VLOOKUP(DP$2&amp;$A16,'UCL2'!$D:$E,MATCH("HOME",'UCL2'!$D$1:$E$1,0),0),"")&amp;IFERROR(VLOOKUP(DP$2&amp;$A16,'EU2'!$C:$F,MATCH("AWAY",'EU2'!$C$1:$F$1,0),0),"")&amp;IFERROR(VLOOKUP(DP$2&amp;$A16,'EU2'!$D:$E,MATCH("HOME",'EU2'!$D$1:$E$1,0),0),"")&amp;IFERROR(VLOOKUP(DP$2&amp;$A16,'EUC2'!$C:$F,MATCH("AWAY",'EUC2'!$C$1:$F$1,0),0),"")&amp;IFERROR(VLOOKUP(DP$2&amp;$A16,'EUC2'!$D:$E,MATCH("HOME",'EUC2'!$D$1:$E$1,0),0),"")</f>
        <v/>
      </c>
      <c r="DQ16" s="25" t="str">
        <f>IFERROR(VLOOKUP(DQ$2&amp;$B16,'FPL FIX2'!$N$1:$Q$400,MATCH("HOME",'FPL FIX2'!$N$1:$Q$1,0),0),"")&amp;IFERROR(VLOOKUP(DQ$2&amp;$B16,'FPL FIX2'!$O$1:$P$400,MATCH("AWAY",'FPL FIX2'!$O$1:$P$1,0),0),"")&amp;IFERROR(VLOOKUP(DQ$2&amp;$A16,'FA2'!$A:$D,MATCH("AWAY",'FA2'!$A$1:$D$1,0),0),"")&amp;IFERROR(VLOOKUP(DQ$2&amp;$A16,'FA2'!$B:$C,MATCH("HOME",'FA2'!$B$1:$C$1,0),0),"")&amp;IFERROR(VLOOKUP(DQ$2&amp;$A16,'EFL2'!$A:$D,MATCH("AWAY",'EFL2'!$A$1:$D$1,0),0),"")&amp;IFERROR(VLOOKUP(DQ$2&amp;$A16,'EFL2'!$B:$C,MATCH("HOME",'EFL2'!$B$1:$C$1,0),0),"")&amp;IFERROR(VLOOKUP(DQ$2&amp;$A16,'UCL2'!$C:$F,MATCH("AWAY",'UCL2'!$C$1:$F$1,0),0),"")&amp;IFERROR(VLOOKUP(DQ$2&amp;$A16,'UCL2'!$D:$E,MATCH("HOME",'UCL2'!$D$1:$E$1,0),0),"")&amp;IFERROR(VLOOKUP(DQ$2&amp;$A16,'EU2'!$C:$F,MATCH("AWAY",'EU2'!$C$1:$F$1,0),0),"")&amp;IFERROR(VLOOKUP(DQ$2&amp;$A16,'EU2'!$D:$E,MATCH("HOME",'EU2'!$D$1:$E$1,0),0),"")&amp;IFERROR(VLOOKUP(DQ$2&amp;$A16,'EUC2'!$C:$F,MATCH("AWAY",'EUC2'!$C$1:$F$1,0),0),"")&amp;IFERROR(VLOOKUP(DQ$2&amp;$A16,'EUC2'!$D:$E,MATCH("HOME",'EUC2'!$D$1:$E$1,0),0),"")</f>
        <v/>
      </c>
      <c r="DR16" s="25" t="str">
        <f>IFERROR(VLOOKUP(DR$2&amp;$B16,'FPL FIX2'!$N$1:$Q$400,MATCH("HOME",'FPL FIX2'!$N$1:$Q$1,0),0),"")&amp;IFERROR(VLOOKUP(DR$2&amp;$B16,'FPL FIX2'!$O$1:$P$400,MATCH("AWAY",'FPL FIX2'!$O$1:$P$1,0),0),"")&amp;IFERROR(VLOOKUP(DR$2&amp;$A16,'FA2'!$A:$D,MATCH("AWAY",'FA2'!$A$1:$D$1,0),0),"")&amp;IFERROR(VLOOKUP(DR$2&amp;$A16,'FA2'!$B:$C,MATCH("HOME",'FA2'!$B$1:$C$1,0),0),"")&amp;IFERROR(VLOOKUP(DR$2&amp;$A16,'EFL2'!$A:$D,MATCH("AWAY",'EFL2'!$A$1:$D$1,0),0),"")&amp;IFERROR(VLOOKUP(DR$2&amp;$A16,'EFL2'!$B:$C,MATCH("HOME",'EFL2'!$B$1:$C$1,0),0),"")&amp;IFERROR(VLOOKUP(DR$2&amp;$A16,'UCL2'!$C:$F,MATCH("AWAY",'UCL2'!$C$1:$F$1,0),0),"")&amp;IFERROR(VLOOKUP(DR$2&amp;$A16,'UCL2'!$D:$E,MATCH("HOME",'UCL2'!$D$1:$E$1,0),0),"")&amp;IFERROR(VLOOKUP(DR$2&amp;$A16,'EU2'!$C:$F,MATCH("AWAY",'EU2'!$C$1:$F$1,0),0),"")&amp;IFERROR(VLOOKUP(DR$2&amp;$A16,'EU2'!$D:$E,MATCH("HOME",'EU2'!$D$1:$E$1,0),0),"")&amp;IFERROR(VLOOKUP(DR$2&amp;$A16,'EUC2'!$C:$F,MATCH("AWAY",'EUC2'!$C$1:$F$1,0),0),"")&amp;IFERROR(VLOOKUP(DR$2&amp;$A16,'EUC2'!$D:$E,MATCH("HOME",'EUC2'!$D$1:$E$1,0),0),"")</f>
        <v/>
      </c>
      <c r="DS16" s="25" t="str">
        <f>IFERROR(VLOOKUP(DS$2&amp;$B16,'FPL FIX2'!$N$1:$Q$400,MATCH("HOME",'FPL FIX2'!$N$1:$Q$1,0),0),"")&amp;IFERROR(VLOOKUP(DS$2&amp;$B16,'FPL FIX2'!$O$1:$P$400,MATCH("AWAY",'FPL FIX2'!$O$1:$P$1,0),0),"")&amp;IFERROR(VLOOKUP(DS$2&amp;$A16,'FA2'!$A:$D,MATCH("AWAY",'FA2'!$A$1:$D$1,0),0),"")&amp;IFERROR(VLOOKUP(DS$2&amp;$A16,'FA2'!$B:$C,MATCH("HOME",'FA2'!$B$1:$C$1,0),0),"")&amp;IFERROR(VLOOKUP(DS$2&amp;$A16,'EFL2'!$A:$D,MATCH("AWAY",'EFL2'!$A$1:$D$1,0),0),"")&amp;IFERROR(VLOOKUP(DS$2&amp;$A16,'EFL2'!$B:$C,MATCH("HOME",'EFL2'!$B$1:$C$1,0),0),"")&amp;IFERROR(VLOOKUP(DS$2&amp;$A16,'UCL2'!$C:$F,MATCH("AWAY",'UCL2'!$C$1:$F$1,0),0),"")&amp;IFERROR(VLOOKUP(DS$2&amp;$A16,'UCL2'!$D:$E,MATCH("HOME",'UCL2'!$D$1:$E$1,0),0),"")&amp;IFERROR(VLOOKUP(DS$2&amp;$A16,'EU2'!$C:$F,MATCH("AWAY",'EU2'!$C$1:$F$1,0),0),"")&amp;IFERROR(VLOOKUP(DS$2&amp;$A16,'EU2'!$D:$E,MATCH("HOME",'EU2'!$D$1:$E$1,0),0),"")&amp;IFERROR(VLOOKUP(DS$2&amp;$A16,'EUC2'!$C:$F,MATCH("AWAY",'EUC2'!$C$1:$F$1,0),0),"")&amp;IFERROR(VLOOKUP(DS$2&amp;$A16,'EUC2'!$D:$E,MATCH("HOME",'EUC2'!$D$1:$E$1,0),0),"")</f>
        <v/>
      </c>
      <c r="DT16" s="25" t="str">
        <f>IFERROR(VLOOKUP(DT$2&amp;$B16,'FPL FIX2'!$N$1:$Q$400,MATCH("HOME",'FPL FIX2'!$N$1:$Q$1,0),0),"")&amp;IFERROR(VLOOKUP(DT$2&amp;$B16,'FPL FIX2'!$O$1:$P$400,MATCH("AWAY",'FPL FIX2'!$O$1:$P$1,0),0),"")&amp;IFERROR(VLOOKUP(DT$2&amp;$A16,'FA2'!$A:$D,MATCH("AWAY",'FA2'!$A$1:$D$1,0),0),"")&amp;IFERROR(VLOOKUP(DT$2&amp;$A16,'FA2'!$B:$C,MATCH("HOME",'FA2'!$B$1:$C$1,0),0),"")&amp;IFERROR(VLOOKUP(DT$2&amp;$A16,'EFL2'!$A:$D,MATCH("AWAY",'EFL2'!$A$1:$D$1,0),0),"")&amp;IFERROR(VLOOKUP(DT$2&amp;$A16,'EFL2'!$B:$C,MATCH("HOME",'EFL2'!$B$1:$C$1,0),0),"")&amp;IFERROR(VLOOKUP(DT$2&amp;$A16,'UCL2'!$C:$F,MATCH("AWAY",'UCL2'!$C$1:$F$1,0),0),"")&amp;IFERROR(VLOOKUP(DT$2&amp;$A16,'UCL2'!$D:$E,MATCH("HOME",'UCL2'!$D$1:$E$1,0),0),"")&amp;IFERROR(VLOOKUP(DT$2&amp;$A16,'EU2'!$C:$F,MATCH("AWAY",'EU2'!$C$1:$F$1,0),0),"")&amp;IFERROR(VLOOKUP(DT$2&amp;$A16,'EU2'!$D:$E,MATCH("HOME",'EU2'!$D$1:$E$1,0),0),"")&amp;IFERROR(VLOOKUP(DT$2&amp;$A16,'EUC2'!$C:$F,MATCH("AWAY",'EUC2'!$C$1:$F$1,0),0),"")&amp;IFERROR(VLOOKUP(DT$2&amp;$A16,'EUC2'!$D:$E,MATCH("HOME",'EUC2'!$D$1:$E$1,0),0),"")</f>
        <v/>
      </c>
      <c r="DU16" s="25" t="str">
        <f>IFERROR(VLOOKUP(DU$2&amp;$B16,'FPL FIX2'!$N$1:$Q$400,MATCH("HOME",'FPL FIX2'!$N$1:$Q$1,0),0),"")&amp;IFERROR(VLOOKUP(DU$2&amp;$B16,'FPL FIX2'!$O$1:$P$400,MATCH("AWAY",'FPL FIX2'!$O$1:$P$1,0),0),"")&amp;IFERROR(VLOOKUP(DU$2&amp;$A16,'FA2'!$A:$D,MATCH("AWAY",'FA2'!$A$1:$D$1,0),0),"")&amp;IFERROR(VLOOKUP(DU$2&amp;$A16,'FA2'!$B:$C,MATCH("HOME",'FA2'!$B$1:$C$1,0),0),"")&amp;IFERROR(VLOOKUP(DU$2&amp;$A16,'EFL2'!$A:$D,MATCH("AWAY",'EFL2'!$A$1:$D$1,0),0),"")&amp;IFERROR(VLOOKUP(DU$2&amp;$A16,'EFL2'!$B:$C,MATCH("HOME",'EFL2'!$B$1:$C$1,0),0),"")&amp;IFERROR(VLOOKUP(DU$2&amp;$A16,'UCL2'!$C:$F,MATCH("AWAY",'UCL2'!$C$1:$F$1,0),0),"")&amp;IFERROR(VLOOKUP(DU$2&amp;$A16,'UCL2'!$D:$E,MATCH("HOME",'UCL2'!$D$1:$E$1,0),0),"")&amp;IFERROR(VLOOKUP(DU$2&amp;$A16,'EU2'!$C:$F,MATCH("AWAY",'EU2'!$C$1:$F$1,0),0),"")&amp;IFERROR(VLOOKUP(DU$2&amp;$A16,'EU2'!$D:$E,MATCH("HOME",'EU2'!$D$1:$E$1,0),0),"")&amp;IFERROR(VLOOKUP(DU$2&amp;$A16,'EUC2'!$C:$F,MATCH("AWAY",'EUC2'!$C$1:$F$1,0),0),"")&amp;IFERROR(VLOOKUP(DU$2&amp;$A16,'EUC2'!$D:$E,MATCH("HOME",'EUC2'!$D$1:$E$1,0),0),"")</f>
        <v/>
      </c>
      <c r="DV16" s="25" t="str">
        <f>IFERROR(VLOOKUP(DV$2&amp;$B16,'FPL FIX2'!$N$1:$Q$400,MATCH("HOME",'FPL FIX2'!$N$1:$Q$1,0),0),"")&amp;IFERROR(VLOOKUP(DV$2&amp;$B16,'FPL FIX2'!$O$1:$P$400,MATCH("AWAY",'FPL FIX2'!$O$1:$P$1,0),0),"")&amp;IFERROR(VLOOKUP(DV$2&amp;$A16,'FA2'!$A:$D,MATCH("AWAY",'FA2'!$A$1:$D$1,0),0),"")&amp;IFERROR(VLOOKUP(DV$2&amp;$A16,'FA2'!$B:$C,MATCH("HOME",'FA2'!$B$1:$C$1,0),0),"")&amp;IFERROR(VLOOKUP(DV$2&amp;$A16,'EFL2'!$A:$D,MATCH("AWAY",'EFL2'!$A$1:$D$1,0),0),"")&amp;IFERROR(VLOOKUP(DV$2&amp;$A16,'EFL2'!$B:$C,MATCH("HOME",'EFL2'!$B$1:$C$1,0),0),"")&amp;IFERROR(VLOOKUP(DV$2&amp;$A16,'UCL2'!$C:$F,MATCH("AWAY",'UCL2'!$C$1:$F$1,0),0),"")&amp;IFERROR(VLOOKUP(DV$2&amp;$A16,'UCL2'!$D:$E,MATCH("HOME",'UCL2'!$D$1:$E$1,0),0),"")&amp;IFERROR(VLOOKUP(DV$2&amp;$A16,'EU2'!$C:$F,MATCH("AWAY",'EU2'!$C$1:$F$1,0),0),"")&amp;IFERROR(VLOOKUP(DV$2&amp;$A16,'EU2'!$D:$E,MATCH("HOME",'EU2'!$D$1:$E$1,0),0),"")&amp;IFERROR(VLOOKUP(DV$2&amp;$A16,'EUC2'!$C:$F,MATCH("AWAY",'EUC2'!$C$1:$F$1,0),0),"")&amp;IFERROR(VLOOKUP(DV$2&amp;$A16,'EUC2'!$D:$E,MATCH("HOME",'EUC2'!$D$1:$E$1,0),0),"")</f>
        <v/>
      </c>
      <c r="DW16" s="25" t="str">
        <f>IFERROR(VLOOKUP(DW$2&amp;$B16,'FPL FIX2'!$N$1:$Q$400,MATCH("HOME",'FPL FIX2'!$N$1:$Q$1,0),0),"")&amp;IFERROR(VLOOKUP(DW$2&amp;$B16,'FPL FIX2'!$O$1:$P$400,MATCH("AWAY",'FPL FIX2'!$O$1:$P$1,0),0),"")&amp;IFERROR(VLOOKUP(DW$2&amp;$A16,'FA2'!$A:$D,MATCH("AWAY",'FA2'!$A$1:$D$1,0),0),"")&amp;IFERROR(VLOOKUP(DW$2&amp;$A16,'FA2'!$B:$C,MATCH("HOME",'FA2'!$B$1:$C$1,0),0),"")&amp;IFERROR(VLOOKUP(DW$2&amp;$A16,'EFL2'!$A:$D,MATCH("AWAY",'EFL2'!$A$1:$D$1,0),0),"")&amp;IFERROR(VLOOKUP(DW$2&amp;$A16,'EFL2'!$B:$C,MATCH("HOME",'EFL2'!$B$1:$C$1,0),0),"")&amp;IFERROR(VLOOKUP(DW$2&amp;$A16,'UCL2'!$C:$F,MATCH("AWAY",'UCL2'!$C$1:$F$1,0),0),"")&amp;IFERROR(VLOOKUP(DW$2&amp;$A16,'UCL2'!$D:$E,MATCH("HOME",'UCL2'!$D$1:$E$1,0),0),"")&amp;IFERROR(VLOOKUP(DW$2&amp;$A16,'EU2'!$C:$F,MATCH("AWAY",'EU2'!$C$1:$F$1,0),0),"")&amp;IFERROR(VLOOKUP(DW$2&amp;$A16,'EU2'!$D:$E,MATCH("HOME",'EU2'!$D$1:$E$1,0),0),"")&amp;IFERROR(VLOOKUP(DW$2&amp;$A16,'EUC2'!$C:$F,MATCH("AWAY",'EUC2'!$C$1:$F$1,0),0),"")&amp;IFERROR(VLOOKUP(DW$2&amp;$A16,'EUC2'!$D:$E,MATCH("HOME",'EUC2'!$D$1:$E$1,0),0),"")</f>
        <v/>
      </c>
      <c r="DX16" s="25" t="str">
        <f>IFERROR(VLOOKUP(DX$2&amp;$B16,'FPL FIX2'!$N$1:$Q$400,MATCH("HOME",'FPL FIX2'!$N$1:$Q$1,0),0),"")&amp;IFERROR(VLOOKUP(DX$2&amp;$B16,'FPL FIX2'!$O$1:$P$400,MATCH("AWAY",'FPL FIX2'!$O$1:$P$1,0),0),"")&amp;IFERROR(VLOOKUP(DX$2&amp;$A16,'FA2'!$A:$D,MATCH("AWAY",'FA2'!$A$1:$D$1,0),0),"")&amp;IFERROR(VLOOKUP(DX$2&amp;$A16,'FA2'!$B:$C,MATCH("HOME",'FA2'!$B$1:$C$1,0),0),"")&amp;IFERROR(VLOOKUP(DX$2&amp;$A16,'EFL2'!$A:$D,MATCH("AWAY",'EFL2'!$A$1:$D$1,0),0),"")&amp;IFERROR(VLOOKUP(DX$2&amp;$A16,'EFL2'!$B:$C,MATCH("HOME",'EFL2'!$B$1:$C$1,0),0),"")&amp;IFERROR(VLOOKUP(DX$2&amp;$A16,'UCL2'!$C:$F,MATCH("AWAY",'UCL2'!$C$1:$F$1,0),0),"")&amp;IFERROR(VLOOKUP(DX$2&amp;$A16,'UCL2'!$D:$E,MATCH("HOME",'UCL2'!$D$1:$E$1,0),0),"")&amp;IFERROR(VLOOKUP(DX$2&amp;$A16,'EU2'!$C:$F,MATCH("AWAY",'EU2'!$C$1:$F$1,0),0),"")&amp;IFERROR(VLOOKUP(DX$2&amp;$A16,'EU2'!$D:$E,MATCH("HOME",'EU2'!$D$1:$E$1,0),0),"")&amp;IFERROR(VLOOKUP(DX$2&amp;$A16,'EUC2'!$C:$F,MATCH("AWAY",'EUC2'!$C$1:$F$1,0),0),"")&amp;IFERROR(VLOOKUP(DX$2&amp;$A16,'EUC2'!$D:$E,MATCH("HOME",'EUC2'!$D$1:$E$1,0),0),"")</f>
        <v/>
      </c>
      <c r="DY16" s="25" t="str">
        <f>IFERROR(VLOOKUP(DY$2&amp;$B16,'FPL FIX2'!$N$1:$Q$400,MATCH("HOME",'FPL FIX2'!$N$1:$Q$1,0),0),"")&amp;IFERROR(VLOOKUP(DY$2&amp;$B16,'FPL FIX2'!$O$1:$P$400,MATCH("AWAY",'FPL FIX2'!$O$1:$P$1,0),0),"")&amp;IFERROR(VLOOKUP(DY$2&amp;$A16,'FA2'!$A:$D,MATCH("AWAY",'FA2'!$A$1:$D$1,0),0),"")&amp;IFERROR(VLOOKUP(DY$2&amp;$A16,'FA2'!$B:$C,MATCH("HOME",'FA2'!$B$1:$C$1,0),0),"")&amp;IFERROR(VLOOKUP(DY$2&amp;$A16,'EFL2'!$A:$D,MATCH("AWAY",'EFL2'!$A$1:$D$1,0),0),"")&amp;IFERROR(VLOOKUP(DY$2&amp;$A16,'EFL2'!$B:$C,MATCH("HOME",'EFL2'!$B$1:$C$1,0),0),"")&amp;IFERROR(VLOOKUP(DY$2&amp;$A16,'UCL2'!$C:$F,MATCH("AWAY",'UCL2'!$C$1:$F$1,0),0),"")&amp;IFERROR(VLOOKUP(DY$2&amp;$A16,'UCL2'!$D:$E,MATCH("HOME",'UCL2'!$D$1:$E$1,0),0),"")&amp;IFERROR(VLOOKUP(DY$2&amp;$A16,'EU2'!$C:$F,MATCH("AWAY",'EU2'!$C$1:$F$1,0),0),"")&amp;IFERROR(VLOOKUP(DY$2&amp;$A16,'EU2'!$D:$E,MATCH("HOME",'EU2'!$D$1:$E$1,0),0),"")&amp;IFERROR(VLOOKUP(DY$2&amp;$A16,'EUC2'!$C:$F,MATCH("AWAY",'EUC2'!$C$1:$F$1,0),0),"")&amp;IFERROR(VLOOKUP(DY$2&amp;$A16,'EUC2'!$D:$E,MATCH("HOME",'EUC2'!$D$1:$E$1,0),0),"")</f>
        <v/>
      </c>
      <c r="DZ16" s="25" t="str">
        <f>IFERROR(VLOOKUP(DZ$2&amp;$B16,'FPL FIX2'!$N$1:$Q$400,MATCH("HOME",'FPL FIX2'!$N$1:$Q$1,0),0),"")&amp;IFERROR(VLOOKUP(DZ$2&amp;$B16,'FPL FIX2'!$O$1:$P$400,MATCH("AWAY",'FPL FIX2'!$O$1:$P$1,0),0),"")&amp;IFERROR(VLOOKUP(DZ$2&amp;$A16,'FA2'!$A:$D,MATCH("AWAY",'FA2'!$A$1:$D$1,0),0),"")&amp;IFERROR(VLOOKUP(DZ$2&amp;$A16,'FA2'!$B:$C,MATCH("HOME",'FA2'!$B$1:$C$1,0),0),"")&amp;IFERROR(VLOOKUP(DZ$2&amp;$A16,'EFL2'!$A:$D,MATCH("AWAY",'EFL2'!$A$1:$D$1,0),0),"")&amp;IFERROR(VLOOKUP(DZ$2&amp;$A16,'EFL2'!$B:$C,MATCH("HOME",'EFL2'!$B$1:$C$1,0),0),"")&amp;IFERROR(VLOOKUP(DZ$2&amp;$A16,'UCL2'!$C:$F,MATCH("AWAY",'UCL2'!$C$1:$F$1,0),0),"")&amp;IFERROR(VLOOKUP(DZ$2&amp;$A16,'UCL2'!$D:$E,MATCH("HOME",'UCL2'!$D$1:$E$1,0),0),"")&amp;IFERROR(VLOOKUP(DZ$2&amp;$A16,'EU2'!$C:$F,MATCH("AWAY",'EU2'!$C$1:$F$1,0),0),"")&amp;IFERROR(VLOOKUP(DZ$2&amp;$A16,'EU2'!$D:$E,MATCH("HOME",'EU2'!$D$1:$E$1,0),0),"")&amp;IFERROR(VLOOKUP(DZ$2&amp;$A16,'EUC2'!$C:$F,MATCH("AWAY",'EUC2'!$C$1:$F$1,0),0),"")&amp;IFERROR(VLOOKUP(DZ$2&amp;$A16,'EUC2'!$D:$E,MATCH("HOME",'EUC2'!$D$1:$E$1,0),0),"")</f>
        <v/>
      </c>
      <c r="EA16" s="25" t="str">
        <f>IFERROR(VLOOKUP(EA$2&amp;$B16,'FPL FIX2'!$N$1:$Q$400,MATCH("HOME",'FPL FIX2'!$N$1:$Q$1,0),0),"")&amp;IFERROR(VLOOKUP(EA$2&amp;$B16,'FPL FIX2'!$O$1:$P$400,MATCH("AWAY",'FPL FIX2'!$O$1:$P$1,0),0),"")&amp;IFERROR(VLOOKUP(EA$2&amp;$A16,'FA2'!$A:$D,MATCH("AWAY",'FA2'!$A$1:$D$1,0),0),"")&amp;IFERROR(VLOOKUP(EA$2&amp;$A16,'FA2'!$B:$C,MATCH("HOME",'FA2'!$B$1:$C$1,0),0),"")&amp;IFERROR(VLOOKUP(EA$2&amp;$A16,'EFL2'!$A:$D,MATCH("AWAY",'EFL2'!$A$1:$D$1,0),0),"")&amp;IFERROR(VLOOKUP(EA$2&amp;$A16,'EFL2'!$B:$C,MATCH("HOME",'EFL2'!$B$1:$C$1,0),0),"")&amp;IFERROR(VLOOKUP(EA$2&amp;$A16,'UCL2'!$C:$F,MATCH("AWAY",'UCL2'!$C$1:$F$1,0),0),"")&amp;IFERROR(VLOOKUP(EA$2&amp;$A16,'UCL2'!$D:$E,MATCH("HOME",'UCL2'!$D$1:$E$1,0),0),"")&amp;IFERROR(VLOOKUP(EA$2&amp;$A16,'EU2'!$C:$F,MATCH("AWAY",'EU2'!$C$1:$F$1,0),0),"")&amp;IFERROR(VLOOKUP(EA$2&amp;$A16,'EU2'!$D:$E,MATCH("HOME",'EU2'!$D$1:$E$1,0),0),"")&amp;IFERROR(VLOOKUP(EA$2&amp;$A16,'EUC2'!$C:$F,MATCH("AWAY",'EUC2'!$C$1:$F$1,0),0),"")&amp;IFERROR(VLOOKUP(EA$2&amp;$A16,'EUC2'!$D:$E,MATCH("HOME",'EUC2'!$D$1:$E$1,0),0),"")</f>
        <v/>
      </c>
      <c r="EB16" s="25" t="str">
        <f>IFERROR(VLOOKUP(EB$2&amp;$B16,'FPL FIX2'!$N$1:$Q$400,MATCH("HOME",'FPL FIX2'!$N$1:$Q$1,0),0),"")&amp;IFERROR(VLOOKUP(EB$2&amp;$B16,'FPL FIX2'!$O$1:$P$400,MATCH("AWAY",'FPL FIX2'!$O$1:$P$1,0),0),"")&amp;IFERROR(VLOOKUP(EB$2&amp;$A16,'FA2'!$A:$D,MATCH("AWAY",'FA2'!$A$1:$D$1,0),0),"")&amp;IFERROR(VLOOKUP(EB$2&amp;$A16,'FA2'!$B:$C,MATCH("HOME",'FA2'!$B$1:$C$1,0),0),"")&amp;IFERROR(VLOOKUP(EB$2&amp;$A16,'EFL2'!$A:$D,MATCH("AWAY",'EFL2'!$A$1:$D$1,0),0),"")&amp;IFERROR(VLOOKUP(EB$2&amp;$A16,'EFL2'!$B:$C,MATCH("HOME",'EFL2'!$B$1:$C$1,0),0),"")&amp;IFERROR(VLOOKUP(EB$2&amp;$A16,'UCL2'!$C:$F,MATCH("AWAY",'UCL2'!$C$1:$F$1,0),0),"")&amp;IFERROR(VLOOKUP(EB$2&amp;$A16,'UCL2'!$D:$E,MATCH("HOME",'UCL2'!$D$1:$E$1,0),0),"")&amp;IFERROR(VLOOKUP(EB$2&amp;$A16,'EU2'!$C:$F,MATCH("AWAY",'EU2'!$C$1:$F$1,0),0),"")&amp;IFERROR(VLOOKUP(EB$2&amp;$A16,'EU2'!$D:$E,MATCH("HOME",'EU2'!$D$1:$E$1,0),0),"")&amp;IFERROR(VLOOKUP(EB$2&amp;$A16,'EUC2'!$C:$F,MATCH("AWAY",'EUC2'!$C$1:$F$1,0),0),"")&amp;IFERROR(VLOOKUP(EB$2&amp;$A16,'EUC2'!$D:$E,MATCH("HOME",'EUC2'!$D$1:$E$1,0),0),"")</f>
        <v/>
      </c>
      <c r="EC16" s="25" t="str">
        <f>IFERROR(VLOOKUP(EC$2&amp;$B16,'FPL FIX2'!$N$1:$Q$400,MATCH("HOME",'FPL FIX2'!$N$1:$Q$1,0),0),"")&amp;IFERROR(VLOOKUP(EC$2&amp;$B16,'FPL FIX2'!$O$1:$P$400,MATCH("AWAY",'FPL FIX2'!$O$1:$P$1,0),0),"")&amp;IFERROR(VLOOKUP(EC$2&amp;$A16,'FA2'!$A:$D,MATCH("AWAY",'FA2'!$A$1:$D$1,0),0),"")&amp;IFERROR(VLOOKUP(EC$2&amp;$A16,'FA2'!$B:$C,MATCH("HOME",'FA2'!$B$1:$C$1,0),0),"")&amp;IFERROR(VLOOKUP(EC$2&amp;$A16,'EFL2'!$A:$D,MATCH("AWAY",'EFL2'!$A$1:$D$1,0),0),"")&amp;IFERROR(VLOOKUP(EC$2&amp;$A16,'EFL2'!$B:$C,MATCH("HOME",'EFL2'!$B$1:$C$1,0),0),"")&amp;IFERROR(VLOOKUP(EC$2&amp;$A16,'UCL2'!$C:$F,MATCH("AWAY",'UCL2'!$C$1:$F$1,0),0),"")&amp;IFERROR(VLOOKUP(EC$2&amp;$A16,'UCL2'!$D:$E,MATCH("HOME",'UCL2'!$D$1:$E$1,0),0),"")&amp;IFERROR(VLOOKUP(EC$2&amp;$A16,'EU2'!$C:$F,MATCH("AWAY",'EU2'!$C$1:$F$1,0),0),"")&amp;IFERROR(VLOOKUP(EC$2&amp;$A16,'EU2'!$D:$E,MATCH("HOME",'EU2'!$D$1:$E$1,0),0),"")&amp;IFERROR(VLOOKUP(EC$2&amp;$A16,'EUC2'!$C:$F,MATCH("AWAY",'EUC2'!$C$1:$F$1,0),0),"")&amp;IFERROR(VLOOKUP(EC$2&amp;$A16,'EUC2'!$D:$E,MATCH("HOME",'EUC2'!$D$1:$E$1,0),0),"")</f>
        <v/>
      </c>
      <c r="ED16" s="25" t="str">
        <f>IFERROR(VLOOKUP(ED$2&amp;$B16,'FPL FIX2'!$N$1:$Q$400,MATCH("HOME",'FPL FIX2'!$N$1:$Q$1,0),0),"")&amp;IFERROR(VLOOKUP(ED$2&amp;$B16,'FPL FIX2'!$O$1:$P$400,MATCH("AWAY",'FPL FIX2'!$O$1:$P$1,0),0),"")&amp;IFERROR(VLOOKUP(ED$2&amp;$A16,'FA2'!$A:$D,MATCH("AWAY",'FA2'!$A$1:$D$1,0),0),"")&amp;IFERROR(VLOOKUP(ED$2&amp;$A16,'FA2'!$B:$C,MATCH("HOME",'FA2'!$B$1:$C$1,0),0),"")&amp;IFERROR(VLOOKUP(ED$2&amp;$A16,'EFL2'!$A:$D,MATCH("AWAY",'EFL2'!$A$1:$D$1,0),0),"")&amp;IFERROR(VLOOKUP(ED$2&amp;$A16,'EFL2'!$B:$C,MATCH("HOME",'EFL2'!$B$1:$C$1,0),0),"")&amp;IFERROR(VLOOKUP(ED$2&amp;$A16,'UCL2'!$C:$F,MATCH("AWAY",'UCL2'!$C$1:$F$1,0),0),"")&amp;IFERROR(VLOOKUP(ED$2&amp;$A16,'UCL2'!$D:$E,MATCH("HOME",'UCL2'!$D$1:$E$1,0),0),"")&amp;IFERROR(VLOOKUP(ED$2&amp;$A16,'EU2'!$C:$F,MATCH("AWAY",'EU2'!$C$1:$F$1,0),0),"")&amp;IFERROR(VLOOKUP(ED$2&amp;$A16,'EU2'!$D:$E,MATCH("HOME",'EU2'!$D$1:$E$1,0),0),"")&amp;IFERROR(VLOOKUP(ED$2&amp;$A16,'EUC2'!$C:$F,MATCH("AWAY",'EUC2'!$C$1:$F$1,0),0),"")&amp;IFERROR(VLOOKUP(ED$2&amp;$A16,'EUC2'!$D:$E,MATCH("HOME",'EUC2'!$D$1:$E$1,0),0),"")</f>
        <v/>
      </c>
      <c r="EE16" s="25" t="str">
        <f>IFERROR(VLOOKUP(EE$2&amp;$B16,'FPL FIX2'!$N$1:$Q$400,MATCH("HOME",'FPL FIX2'!$N$1:$Q$1,0),0),"")&amp;IFERROR(VLOOKUP(EE$2&amp;$B16,'FPL FIX2'!$O$1:$P$400,MATCH("AWAY",'FPL FIX2'!$O$1:$P$1,0),0),"")&amp;IFERROR(VLOOKUP(EE$2&amp;$A16,'FA2'!$A:$D,MATCH("AWAY",'FA2'!$A$1:$D$1,0),0),"")&amp;IFERROR(VLOOKUP(EE$2&amp;$A16,'FA2'!$B:$C,MATCH("HOME",'FA2'!$B$1:$C$1,0),0),"")&amp;IFERROR(VLOOKUP(EE$2&amp;$A16,'EFL2'!$A:$D,MATCH("AWAY",'EFL2'!$A$1:$D$1,0),0),"")&amp;IFERROR(VLOOKUP(EE$2&amp;$A16,'EFL2'!$B:$C,MATCH("HOME",'EFL2'!$B$1:$C$1,0),0),"")&amp;IFERROR(VLOOKUP(EE$2&amp;$A16,'UCL2'!$C:$F,MATCH("AWAY",'UCL2'!$C$1:$F$1,0),0),"")&amp;IFERROR(VLOOKUP(EE$2&amp;$A16,'UCL2'!$D:$E,MATCH("HOME",'UCL2'!$D$1:$E$1,0),0),"")&amp;IFERROR(VLOOKUP(EE$2&amp;$A16,'EU2'!$C:$F,MATCH("AWAY",'EU2'!$C$1:$F$1,0),0),"")&amp;IFERROR(VLOOKUP(EE$2&amp;$A16,'EU2'!$D:$E,MATCH("HOME",'EU2'!$D$1:$E$1,0),0),"")&amp;IFERROR(VLOOKUP(EE$2&amp;$A16,'EUC2'!$C:$F,MATCH("AWAY",'EUC2'!$C$1:$F$1,0),0),"")&amp;IFERROR(VLOOKUP(EE$2&amp;$A16,'EUC2'!$D:$E,MATCH("HOME",'EUC2'!$D$1:$E$1,0),0),"")</f>
        <v/>
      </c>
      <c r="EF16" s="25" t="str">
        <f>IFERROR(VLOOKUP(EF$2&amp;$B16,'FPL FIX2'!$N$1:$Q$400,MATCH("HOME",'FPL FIX2'!$N$1:$Q$1,0),0),"")&amp;IFERROR(VLOOKUP(EF$2&amp;$B16,'FPL FIX2'!$O$1:$P$400,MATCH("AWAY",'FPL FIX2'!$O$1:$P$1,0),0),"")&amp;IFERROR(VLOOKUP(EF$2&amp;$A16,'FA2'!$A:$D,MATCH("AWAY",'FA2'!$A$1:$D$1,0),0),"")&amp;IFERROR(VLOOKUP(EF$2&amp;$A16,'FA2'!$B:$C,MATCH("HOME",'FA2'!$B$1:$C$1,0),0),"")&amp;IFERROR(VLOOKUP(EF$2&amp;$A16,'EFL2'!$A:$D,MATCH("AWAY",'EFL2'!$A$1:$D$1,0),0),"")&amp;IFERROR(VLOOKUP(EF$2&amp;$A16,'EFL2'!$B:$C,MATCH("HOME",'EFL2'!$B$1:$C$1,0),0),"")&amp;IFERROR(VLOOKUP(EF$2&amp;$A16,'UCL2'!$C:$F,MATCH("AWAY",'UCL2'!$C$1:$F$1,0),0),"")&amp;IFERROR(VLOOKUP(EF$2&amp;$A16,'UCL2'!$D:$E,MATCH("HOME",'UCL2'!$D$1:$E$1,0),0),"")&amp;IFERROR(VLOOKUP(EF$2&amp;$A16,'EU2'!$C:$F,MATCH("AWAY",'EU2'!$C$1:$F$1,0),0),"")&amp;IFERROR(VLOOKUP(EF$2&amp;$A16,'EU2'!$D:$E,MATCH("HOME",'EU2'!$D$1:$E$1,0),0),"")&amp;IFERROR(VLOOKUP(EF$2&amp;$A16,'EUC2'!$C:$F,MATCH("AWAY",'EUC2'!$C$1:$F$1,0),0),"")&amp;IFERROR(VLOOKUP(EF$2&amp;$A16,'EUC2'!$D:$E,MATCH("HOME",'EUC2'!$D$1:$E$1,0),0),"")</f>
        <v/>
      </c>
      <c r="EG16" s="25" t="str">
        <f>IFERROR(VLOOKUP(EG$2&amp;$B16,'FPL FIX2'!$N$1:$Q$400,MATCH("HOME",'FPL FIX2'!$N$1:$Q$1,0),0),"")&amp;IFERROR(VLOOKUP(EG$2&amp;$B16,'FPL FIX2'!$O$1:$P$400,MATCH("AWAY",'FPL FIX2'!$O$1:$P$1,0),0),"")&amp;IFERROR(VLOOKUP(EG$2&amp;$A16,'FA2'!$A:$D,MATCH("AWAY",'FA2'!$A$1:$D$1,0),0),"")&amp;IFERROR(VLOOKUP(EG$2&amp;$A16,'FA2'!$B:$C,MATCH("HOME",'FA2'!$B$1:$C$1,0),0),"")&amp;IFERROR(VLOOKUP(EG$2&amp;$A16,'EFL2'!$A:$D,MATCH("AWAY",'EFL2'!$A$1:$D$1,0),0),"")&amp;IFERROR(VLOOKUP(EG$2&amp;$A16,'EFL2'!$B:$C,MATCH("HOME",'EFL2'!$B$1:$C$1,0),0),"")&amp;IFERROR(VLOOKUP(EG$2&amp;$A16,'UCL2'!$C:$F,MATCH("AWAY",'UCL2'!$C$1:$F$1,0),0),"")&amp;IFERROR(VLOOKUP(EG$2&amp;$A16,'UCL2'!$D:$E,MATCH("HOME",'UCL2'!$D$1:$E$1,0),0),"")&amp;IFERROR(VLOOKUP(EG$2&amp;$A16,'EU2'!$C:$F,MATCH("AWAY",'EU2'!$C$1:$F$1,0),0),"")&amp;IFERROR(VLOOKUP(EG$2&amp;$A16,'EU2'!$D:$E,MATCH("HOME",'EU2'!$D$1:$E$1,0),0),"")&amp;IFERROR(VLOOKUP(EG$2&amp;$A16,'EUC2'!$C:$F,MATCH("AWAY",'EUC2'!$C$1:$F$1,0),0),"")&amp;IFERROR(VLOOKUP(EG$2&amp;$A16,'EUC2'!$D:$E,MATCH("HOME",'EUC2'!$D$1:$E$1,0),0),"")</f>
        <v/>
      </c>
      <c r="EH16" s="25" t="str">
        <f>IFERROR(VLOOKUP(EH$2&amp;$B16,'FPL FIX2'!$N$1:$Q$400,MATCH("HOME",'FPL FIX2'!$N$1:$Q$1,0),0),"")&amp;IFERROR(VLOOKUP(EH$2&amp;$B16,'FPL FIX2'!$O$1:$P$400,MATCH("AWAY",'FPL FIX2'!$O$1:$P$1,0),0),"")&amp;IFERROR(VLOOKUP(EH$2&amp;$A16,'FA2'!$A:$D,MATCH("AWAY",'FA2'!$A$1:$D$1,0),0),"")&amp;IFERROR(VLOOKUP(EH$2&amp;$A16,'FA2'!$B:$C,MATCH("HOME",'FA2'!$B$1:$C$1,0),0),"")&amp;IFERROR(VLOOKUP(EH$2&amp;$A16,'EFL2'!$A:$D,MATCH("AWAY",'EFL2'!$A$1:$D$1,0),0),"")&amp;IFERROR(VLOOKUP(EH$2&amp;$A16,'EFL2'!$B:$C,MATCH("HOME",'EFL2'!$B$1:$C$1,0),0),"")&amp;IFERROR(VLOOKUP(EH$2&amp;$A16,'UCL2'!$C:$F,MATCH("AWAY",'UCL2'!$C$1:$F$1,0),0),"")&amp;IFERROR(VLOOKUP(EH$2&amp;$A16,'UCL2'!$D:$E,MATCH("HOME",'UCL2'!$D$1:$E$1,0),0),"")&amp;IFERROR(VLOOKUP(EH$2&amp;$A16,'EU2'!$C:$F,MATCH("AWAY",'EU2'!$C$1:$F$1,0),0),"")&amp;IFERROR(VLOOKUP(EH$2&amp;$A16,'EU2'!$D:$E,MATCH("HOME",'EU2'!$D$1:$E$1,0),0),"")&amp;IFERROR(VLOOKUP(EH$2&amp;$A16,'EUC2'!$C:$F,MATCH("AWAY",'EUC2'!$C$1:$F$1,0),0),"")&amp;IFERROR(VLOOKUP(EH$2&amp;$A16,'EUC2'!$D:$E,MATCH("HOME",'EUC2'!$D$1:$E$1,0),0),"")</f>
        <v/>
      </c>
      <c r="EI16" s="25" t="str">
        <f>IFERROR(VLOOKUP(EI$2&amp;$B16,'FPL FIX2'!$N$1:$Q$400,MATCH("HOME",'FPL FIX2'!$N$1:$Q$1,0),0),"")&amp;IFERROR(VLOOKUP(EI$2&amp;$B16,'FPL FIX2'!$O$1:$P$400,MATCH("AWAY",'FPL FIX2'!$O$1:$P$1,0),0),"")&amp;IFERROR(VLOOKUP(EI$2&amp;$A16,'FA2'!$A:$D,MATCH("AWAY",'FA2'!$A$1:$D$1,0),0),"")&amp;IFERROR(VLOOKUP(EI$2&amp;$A16,'FA2'!$B:$C,MATCH("HOME",'FA2'!$B$1:$C$1,0),0),"")&amp;IFERROR(VLOOKUP(EI$2&amp;$A16,'EFL2'!$A:$D,MATCH("AWAY",'EFL2'!$A$1:$D$1,0),0),"")&amp;IFERROR(VLOOKUP(EI$2&amp;$A16,'EFL2'!$B:$C,MATCH("HOME",'EFL2'!$B$1:$C$1,0),0),"")&amp;IFERROR(VLOOKUP(EI$2&amp;$A16,'UCL2'!$C:$F,MATCH("AWAY",'UCL2'!$C$1:$F$1,0),0),"")&amp;IFERROR(VLOOKUP(EI$2&amp;$A16,'UCL2'!$D:$E,MATCH("HOME",'UCL2'!$D$1:$E$1,0),0),"")&amp;IFERROR(VLOOKUP(EI$2&amp;$A16,'EU2'!$C:$F,MATCH("AWAY",'EU2'!$C$1:$F$1,0),0),"")&amp;IFERROR(VLOOKUP(EI$2&amp;$A16,'EU2'!$D:$E,MATCH("HOME",'EU2'!$D$1:$E$1,0),0),"")&amp;IFERROR(VLOOKUP(EI$2&amp;$A16,'EUC2'!$C:$F,MATCH("AWAY",'EUC2'!$C$1:$F$1,0),0),"")&amp;IFERROR(VLOOKUP(EI$2&amp;$A16,'EUC2'!$D:$E,MATCH("HOME",'EUC2'!$D$1:$E$1,0),0),"")</f>
        <v/>
      </c>
      <c r="EJ16" s="25" t="str">
        <f>IFERROR(VLOOKUP(EJ$2&amp;$B16,'FPL FIX2'!$N$1:$Q$400,MATCH("HOME",'FPL FIX2'!$N$1:$Q$1,0),0),"")&amp;IFERROR(VLOOKUP(EJ$2&amp;$B16,'FPL FIX2'!$O$1:$P$400,MATCH("AWAY",'FPL FIX2'!$O$1:$P$1,0),0),"")&amp;IFERROR(VLOOKUP(EJ$2&amp;$A16,'FA2'!$A:$D,MATCH("AWAY",'FA2'!$A$1:$D$1,0),0),"")&amp;IFERROR(VLOOKUP(EJ$2&amp;$A16,'FA2'!$B:$C,MATCH("HOME",'FA2'!$B$1:$C$1,0),0),"")&amp;IFERROR(VLOOKUP(EJ$2&amp;$A16,'EFL2'!$A:$D,MATCH("AWAY",'EFL2'!$A$1:$D$1,0),0),"")&amp;IFERROR(VLOOKUP(EJ$2&amp;$A16,'EFL2'!$B:$C,MATCH("HOME",'EFL2'!$B$1:$C$1,0),0),"")&amp;IFERROR(VLOOKUP(EJ$2&amp;$A16,'UCL2'!$C:$F,MATCH("AWAY",'UCL2'!$C$1:$F$1,0),0),"")&amp;IFERROR(VLOOKUP(EJ$2&amp;$A16,'UCL2'!$D:$E,MATCH("HOME",'UCL2'!$D$1:$E$1,0),0),"")&amp;IFERROR(VLOOKUP(EJ$2&amp;$A16,'EU2'!$C:$F,MATCH("AWAY",'EU2'!$C$1:$F$1,0),0),"")&amp;IFERROR(VLOOKUP(EJ$2&amp;$A16,'EU2'!$D:$E,MATCH("HOME",'EU2'!$D$1:$E$1,0),0),"")&amp;IFERROR(VLOOKUP(EJ$2&amp;$A16,'EUC2'!$C:$F,MATCH("AWAY",'EUC2'!$C$1:$F$1,0),0),"")&amp;IFERROR(VLOOKUP(EJ$2&amp;$A16,'EUC2'!$D:$E,MATCH("HOME",'EUC2'!$D$1:$E$1,0),0),"")</f>
        <v/>
      </c>
      <c r="EK16" s="25" t="str">
        <f>IFERROR(VLOOKUP(EK$2&amp;$B16,'FPL FIX2'!$N$1:$Q$400,MATCH("HOME",'FPL FIX2'!$N$1:$Q$1,0),0),"")&amp;IFERROR(VLOOKUP(EK$2&amp;$B16,'FPL FIX2'!$O$1:$P$400,MATCH("AWAY",'FPL FIX2'!$O$1:$P$1,0),0),"")&amp;IFERROR(VLOOKUP(EK$2&amp;$A16,'FA2'!$A:$D,MATCH("AWAY",'FA2'!$A$1:$D$1,0),0),"")&amp;IFERROR(VLOOKUP(EK$2&amp;$A16,'FA2'!$B:$C,MATCH("HOME",'FA2'!$B$1:$C$1,0),0),"")&amp;IFERROR(VLOOKUP(EK$2&amp;$A16,'EFL2'!$A:$D,MATCH("AWAY",'EFL2'!$A$1:$D$1,0),0),"")&amp;IFERROR(VLOOKUP(EK$2&amp;$A16,'EFL2'!$B:$C,MATCH("HOME",'EFL2'!$B$1:$C$1,0),0),"")&amp;IFERROR(VLOOKUP(EK$2&amp;$A16,'UCL2'!$C:$F,MATCH("AWAY",'UCL2'!$C$1:$F$1,0),0),"")&amp;IFERROR(VLOOKUP(EK$2&amp;$A16,'UCL2'!$D:$E,MATCH("HOME",'UCL2'!$D$1:$E$1,0),0),"")&amp;IFERROR(VLOOKUP(EK$2&amp;$A16,'EU2'!$C:$F,MATCH("AWAY",'EU2'!$C$1:$F$1,0),0),"")&amp;IFERROR(VLOOKUP(EK$2&amp;$A16,'EU2'!$D:$E,MATCH("HOME",'EU2'!$D$1:$E$1,0),0),"")&amp;IFERROR(VLOOKUP(EK$2&amp;$A16,'EUC2'!$C:$F,MATCH("AWAY",'EUC2'!$C$1:$F$1,0),0),"")&amp;IFERROR(VLOOKUP(EK$2&amp;$A16,'EUC2'!$D:$E,MATCH("HOME",'EUC2'!$D$1:$E$1,0),0),"")</f>
        <v/>
      </c>
      <c r="EL16" s="25" t="str">
        <f>IFERROR(VLOOKUP(EL$2&amp;$B16,'FPL FIX2'!$N$1:$Q$400,MATCH("HOME",'FPL FIX2'!$N$1:$Q$1,0),0),"")&amp;IFERROR(VLOOKUP(EL$2&amp;$B16,'FPL FIX2'!$O$1:$P$400,MATCH("AWAY",'FPL FIX2'!$O$1:$P$1,0),0),"")&amp;IFERROR(VLOOKUP(EL$2&amp;$A16,'FA2'!$A:$D,MATCH("AWAY",'FA2'!$A$1:$D$1,0),0),"")&amp;IFERROR(VLOOKUP(EL$2&amp;$A16,'FA2'!$B:$C,MATCH("HOME",'FA2'!$B$1:$C$1,0),0),"")&amp;IFERROR(VLOOKUP(EL$2&amp;$A16,'EFL2'!$A:$D,MATCH("AWAY",'EFL2'!$A$1:$D$1,0),0),"")&amp;IFERROR(VLOOKUP(EL$2&amp;$A16,'EFL2'!$B:$C,MATCH("HOME",'EFL2'!$B$1:$C$1,0),0),"")&amp;IFERROR(VLOOKUP(EL$2&amp;$A16,'UCL2'!$C:$F,MATCH("AWAY",'UCL2'!$C$1:$F$1,0),0),"")&amp;IFERROR(VLOOKUP(EL$2&amp;$A16,'UCL2'!$D:$E,MATCH("HOME",'UCL2'!$D$1:$E$1,0),0),"")&amp;IFERROR(VLOOKUP(EL$2&amp;$A16,'EU2'!$C:$F,MATCH("AWAY",'EU2'!$C$1:$F$1,0),0),"")&amp;IFERROR(VLOOKUP(EL$2&amp;$A16,'EU2'!$D:$E,MATCH("HOME",'EU2'!$D$1:$E$1,0),0),"")&amp;IFERROR(VLOOKUP(EL$2&amp;$A16,'EUC2'!$C:$F,MATCH("AWAY",'EUC2'!$C$1:$F$1,0),0),"")&amp;IFERROR(VLOOKUP(EL$2&amp;$A16,'EUC2'!$D:$E,MATCH("HOME",'EUC2'!$D$1:$E$1,0),0),"")</f>
        <v/>
      </c>
      <c r="EM16" s="25" t="str">
        <f>IFERROR(VLOOKUP(EM$2&amp;$B16,'FPL FIX2'!$N$1:$Q$400,MATCH("HOME",'FPL FIX2'!$N$1:$Q$1,0),0),"")&amp;IFERROR(VLOOKUP(EM$2&amp;$B16,'FPL FIX2'!$O$1:$P$400,MATCH("AWAY",'FPL FIX2'!$O$1:$P$1,0),0),"")&amp;IFERROR(VLOOKUP(EM$2&amp;$A16,'FA2'!$A:$D,MATCH("AWAY",'FA2'!$A$1:$D$1,0),0),"")&amp;IFERROR(VLOOKUP(EM$2&amp;$A16,'FA2'!$B:$C,MATCH("HOME",'FA2'!$B$1:$C$1,0),0),"")&amp;IFERROR(VLOOKUP(EM$2&amp;$A16,'EFL2'!$A:$D,MATCH("AWAY",'EFL2'!$A$1:$D$1,0),0),"")&amp;IFERROR(VLOOKUP(EM$2&amp;$A16,'EFL2'!$B:$C,MATCH("HOME",'EFL2'!$B$1:$C$1,0),0),"")&amp;IFERROR(VLOOKUP(EM$2&amp;$A16,'UCL2'!$C:$F,MATCH("AWAY",'UCL2'!$C$1:$F$1,0),0),"")&amp;IFERROR(VLOOKUP(EM$2&amp;$A16,'UCL2'!$D:$E,MATCH("HOME",'UCL2'!$D$1:$E$1,0),0),"")&amp;IFERROR(VLOOKUP(EM$2&amp;$A16,'EU2'!$C:$F,MATCH("AWAY",'EU2'!$C$1:$F$1,0),0),"")&amp;IFERROR(VLOOKUP(EM$2&amp;$A16,'EU2'!$D:$E,MATCH("HOME",'EU2'!$D$1:$E$1,0),0),"")&amp;IFERROR(VLOOKUP(EM$2&amp;$A16,'EUC2'!$C:$F,MATCH("AWAY",'EUC2'!$C$1:$F$1,0),0),"")&amp;IFERROR(VLOOKUP(EM$2&amp;$A16,'EUC2'!$D:$E,MATCH("HOME",'EUC2'!$D$1:$E$1,0),0),"")</f>
        <v/>
      </c>
      <c r="EN16" s="25" t="str">
        <f>IFERROR(VLOOKUP(EN$2&amp;$B16,'FPL FIX2'!$N$1:$Q$400,MATCH("HOME",'FPL FIX2'!$N$1:$Q$1,0),0),"")&amp;IFERROR(VLOOKUP(EN$2&amp;$B16,'FPL FIX2'!$O$1:$P$400,MATCH("AWAY",'FPL FIX2'!$O$1:$P$1,0),0),"")&amp;IFERROR(VLOOKUP(EN$2&amp;$A16,'FA2'!$A:$D,MATCH("AWAY",'FA2'!$A$1:$D$1,0),0),"")&amp;IFERROR(VLOOKUP(EN$2&amp;$A16,'FA2'!$B:$C,MATCH("HOME",'FA2'!$B$1:$C$1,0),0),"")&amp;IFERROR(VLOOKUP(EN$2&amp;$A16,'EFL2'!$A:$D,MATCH("AWAY",'EFL2'!$A$1:$D$1,0),0),"")&amp;IFERROR(VLOOKUP(EN$2&amp;$A16,'EFL2'!$B:$C,MATCH("HOME",'EFL2'!$B$1:$C$1,0),0),"")&amp;IFERROR(VLOOKUP(EN$2&amp;$A16,'UCL2'!$C:$F,MATCH("AWAY",'UCL2'!$C$1:$F$1,0),0),"")&amp;IFERROR(VLOOKUP(EN$2&amp;$A16,'UCL2'!$D:$E,MATCH("HOME",'UCL2'!$D$1:$E$1,0),0),"")&amp;IFERROR(VLOOKUP(EN$2&amp;$A16,'EU2'!$C:$F,MATCH("AWAY",'EU2'!$C$1:$F$1,0),0),"")&amp;IFERROR(VLOOKUP(EN$2&amp;$A16,'EU2'!$D:$E,MATCH("HOME",'EU2'!$D$1:$E$1,0),0),"")&amp;IFERROR(VLOOKUP(EN$2&amp;$A16,'EUC2'!$C:$F,MATCH("AWAY",'EUC2'!$C$1:$F$1,0),0),"")&amp;IFERROR(VLOOKUP(EN$2&amp;$A16,'EUC2'!$D:$E,MATCH("HOME",'EUC2'!$D$1:$E$1,0),0),"")</f>
        <v/>
      </c>
      <c r="EO16" s="25" t="str">
        <f>IFERROR(VLOOKUP(EO$2&amp;$B16,'FPL FIX2'!$N$1:$Q$400,MATCH("HOME",'FPL FIX2'!$N$1:$Q$1,0),0),"")&amp;IFERROR(VLOOKUP(EO$2&amp;$B16,'FPL FIX2'!$O$1:$P$400,MATCH("AWAY",'FPL FIX2'!$O$1:$P$1,0),0),"")&amp;IFERROR(VLOOKUP(EO$2&amp;$A16,'FA2'!$A:$D,MATCH("AWAY",'FA2'!$A$1:$D$1,0),0),"")&amp;IFERROR(VLOOKUP(EO$2&amp;$A16,'FA2'!$B:$C,MATCH("HOME",'FA2'!$B$1:$C$1,0),0),"")&amp;IFERROR(VLOOKUP(EO$2&amp;$A16,'EFL2'!$A:$D,MATCH("AWAY",'EFL2'!$A$1:$D$1,0),0),"")&amp;IFERROR(VLOOKUP(EO$2&amp;$A16,'EFL2'!$B:$C,MATCH("HOME",'EFL2'!$B$1:$C$1,0),0),"")&amp;IFERROR(VLOOKUP(EO$2&amp;$A16,'UCL2'!$C:$F,MATCH("AWAY",'UCL2'!$C$1:$F$1,0),0),"")&amp;IFERROR(VLOOKUP(EO$2&amp;$A16,'UCL2'!$D:$E,MATCH("HOME",'UCL2'!$D$1:$E$1,0),0),"")&amp;IFERROR(VLOOKUP(EO$2&amp;$A16,'EU2'!$C:$F,MATCH("AWAY",'EU2'!$C$1:$F$1,0),0),"")&amp;IFERROR(VLOOKUP(EO$2&amp;$A16,'EU2'!$D:$E,MATCH("HOME",'EU2'!$D$1:$E$1,0),0),"")&amp;IFERROR(VLOOKUP(EO$2&amp;$A16,'EUC2'!$C:$F,MATCH("AWAY",'EUC2'!$C$1:$F$1,0),0),"")&amp;IFERROR(VLOOKUP(EO$2&amp;$A16,'EUC2'!$D:$E,MATCH("HOME",'EUC2'!$D$1:$E$1,0),0),"")</f>
        <v/>
      </c>
      <c r="EP16" s="25" t="str">
        <f>IFERROR(VLOOKUP(EP$2&amp;$B16,'FPL FIX2'!$N$1:$Q$400,MATCH("HOME",'FPL FIX2'!$N$1:$Q$1,0),0),"")&amp;IFERROR(VLOOKUP(EP$2&amp;$B16,'FPL FIX2'!$O$1:$P$400,MATCH("AWAY",'FPL FIX2'!$O$1:$P$1,0),0),"")&amp;IFERROR(VLOOKUP(EP$2&amp;$A16,'FA2'!$A:$D,MATCH("AWAY",'FA2'!$A$1:$D$1,0),0),"")&amp;IFERROR(VLOOKUP(EP$2&amp;$A16,'FA2'!$B:$C,MATCH("HOME",'FA2'!$B$1:$C$1,0),0),"")&amp;IFERROR(VLOOKUP(EP$2&amp;$A16,'EFL2'!$A:$D,MATCH("AWAY",'EFL2'!$A$1:$D$1,0),0),"")&amp;IFERROR(VLOOKUP(EP$2&amp;$A16,'EFL2'!$B:$C,MATCH("HOME",'EFL2'!$B$1:$C$1,0),0),"")&amp;IFERROR(VLOOKUP(EP$2&amp;$A16,'UCL2'!$C:$F,MATCH("AWAY",'UCL2'!$C$1:$F$1,0),0),"")&amp;IFERROR(VLOOKUP(EP$2&amp;$A16,'UCL2'!$D:$E,MATCH("HOME",'UCL2'!$D$1:$E$1,0),0),"")&amp;IFERROR(VLOOKUP(EP$2&amp;$A16,'EU2'!$C:$F,MATCH("AWAY",'EU2'!$C$1:$F$1,0),0),"")&amp;IFERROR(VLOOKUP(EP$2&amp;$A16,'EU2'!$D:$E,MATCH("HOME",'EU2'!$D$1:$E$1,0),0),"")&amp;IFERROR(VLOOKUP(EP$2&amp;$A16,'EUC2'!$C:$F,MATCH("AWAY",'EUC2'!$C$1:$F$1,0),0),"")&amp;IFERROR(VLOOKUP(EP$2&amp;$A16,'EUC2'!$D:$E,MATCH("HOME",'EUC2'!$D$1:$E$1,0),0),"")</f>
        <v>Liverpool</v>
      </c>
      <c r="EQ16" s="25" t="str">
        <f>IFERROR(VLOOKUP(EQ$2&amp;$B16,'FPL FIX2'!$N$1:$Q$400,MATCH("HOME",'FPL FIX2'!$N$1:$Q$1,0),0),"")&amp;IFERROR(VLOOKUP(EQ$2&amp;$B16,'FPL FIX2'!$O$1:$P$400,MATCH("AWAY",'FPL FIX2'!$O$1:$P$1,0),0),"")&amp;IFERROR(VLOOKUP(EQ$2&amp;$A16,'FA2'!$A:$D,MATCH("AWAY",'FA2'!$A$1:$D$1,0),0),"")&amp;IFERROR(VLOOKUP(EQ$2&amp;$A16,'FA2'!$B:$C,MATCH("HOME",'FA2'!$B$1:$C$1,0),0),"")&amp;IFERROR(VLOOKUP(EQ$2&amp;$A16,'EFL2'!$A:$D,MATCH("AWAY",'EFL2'!$A$1:$D$1,0),0),"")&amp;IFERROR(VLOOKUP(EQ$2&amp;$A16,'EFL2'!$B:$C,MATCH("HOME",'EFL2'!$B$1:$C$1,0),0),"")&amp;IFERROR(VLOOKUP(EQ$2&amp;$A16,'UCL2'!$C:$F,MATCH("AWAY",'UCL2'!$C$1:$F$1,0),0),"")&amp;IFERROR(VLOOKUP(EQ$2&amp;$A16,'UCL2'!$D:$E,MATCH("HOME",'UCL2'!$D$1:$E$1,0),0),"")&amp;IFERROR(VLOOKUP(EQ$2&amp;$A16,'EU2'!$C:$F,MATCH("AWAY",'EU2'!$C$1:$F$1,0),0),"")&amp;IFERROR(VLOOKUP(EQ$2&amp;$A16,'EU2'!$D:$E,MATCH("HOME",'EU2'!$D$1:$E$1,0),0),"")&amp;IFERROR(VLOOKUP(EQ$2&amp;$A16,'EUC2'!$C:$F,MATCH("AWAY",'EUC2'!$C$1:$F$1,0),0),"")&amp;IFERROR(VLOOKUP(EQ$2&amp;$A16,'EUC2'!$D:$E,MATCH("HOME",'EUC2'!$D$1:$E$1,0),0),"")</f>
        <v/>
      </c>
      <c r="ER16" s="25" t="str">
        <f>IFERROR(VLOOKUP(ER$2&amp;$B16,'FPL FIX2'!$N$1:$Q$400,MATCH("HOME",'FPL FIX2'!$N$1:$Q$1,0),0),"")&amp;IFERROR(VLOOKUP(ER$2&amp;$B16,'FPL FIX2'!$O$1:$P$400,MATCH("AWAY",'FPL FIX2'!$O$1:$P$1,0),0),"")&amp;IFERROR(VLOOKUP(ER$2&amp;$A16,'FA2'!$A:$D,MATCH("AWAY",'FA2'!$A$1:$D$1,0),0),"")&amp;IFERROR(VLOOKUP(ER$2&amp;$A16,'FA2'!$B:$C,MATCH("HOME",'FA2'!$B$1:$C$1,0),0),"")&amp;IFERROR(VLOOKUP(ER$2&amp;$A16,'EFL2'!$A:$D,MATCH("AWAY",'EFL2'!$A$1:$D$1,0),0),"")&amp;IFERROR(VLOOKUP(ER$2&amp;$A16,'EFL2'!$B:$C,MATCH("HOME",'EFL2'!$B$1:$C$1,0),0),"")&amp;IFERROR(VLOOKUP(ER$2&amp;$A16,'UCL2'!$C:$F,MATCH("AWAY",'UCL2'!$C$1:$F$1,0),0),"")&amp;IFERROR(VLOOKUP(ER$2&amp;$A16,'UCL2'!$D:$E,MATCH("HOME",'UCL2'!$D$1:$E$1,0),0),"")&amp;IFERROR(VLOOKUP(ER$2&amp;$A16,'EU2'!$C:$F,MATCH("AWAY",'EU2'!$C$1:$F$1,0),0),"")&amp;IFERROR(VLOOKUP(ER$2&amp;$A16,'EU2'!$D:$E,MATCH("HOME",'EU2'!$D$1:$E$1,0),0),"")&amp;IFERROR(VLOOKUP(ER$2&amp;$A16,'EUC2'!$C:$F,MATCH("AWAY",'EUC2'!$C$1:$F$1,0),0),"")&amp;IFERROR(VLOOKUP(ER$2&amp;$A16,'EUC2'!$D:$E,MATCH("HOME",'EUC2'!$D$1:$E$1,0),0),"")</f>
        <v/>
      </c>
      <c r="ES16" s="25" t="str">
        <f>IFERROR(VLOOKUP(ES$2&amp;$B16,'FPL FIX2'!$N$1:$Q$400,MATCH("HOME",'FPL FIX2'!$N$1:$Q$1,0),0),"")&amp;IFERROR(VLOOKUP(ES$2&amp;$B16,'FPL FIX2'!$O$1:$P$400,MATCH("AWAY",'FPL FIX2'!$O$1:$P$1,0),0),"")&amp;IFERROR(VLOOKUP(ES$2&amp;$A16,'FA2'!$A:$D,MATCH("AWAY",'FA2'!$A$1:$D$1,0),0),"")&amp;IFERROR(VLOOKUP(ES$2&amp;$A16,'FA2'!$B:$C,MATCH("HOME",'FA2'!$B$1:$C$1,0),0),"")&amp;IFERROR(VLOOKUP(ES$2&amp;$A16,'EFL2'!$A:$D,MATCH("AWAY",'EFL2'!$A$1:$D$1,0),0),"")&amp;IFERROR(VLOOKUP(ES$2&amp;$A16,'EFL2'!$B:$C,MATCH("HOME",'EFL2'!$B$1:$C$1,0),0),"")&amp;IFERROR(VLOOKUP(ES$2&amp;$A16,'UCL2'!$C:$F,MATCH("AWAY",'UCL2'!$C$1:$F$1,0),0),"")&amp;IFERROR(VLOOKUP(ES$2&amp;$A16,'UCL2'!$D:$E,MATCH("HOME",'UCL2'!$D$1:$E$1,0),0),"")&amp;IFERROR(VLOOKUP(ES$2&amp;$A16,'EU2'!$C:$F,MATCH("AWAY",'EU2'!$C$1:$F$1,0),0),"")&amp;IFERROR(VLOOKUP(ES$2&amp;$A16,'EU2'!$D:$E,MATCH("HOME",'EU2'!$D$1:$E$1,0),0),"")&amp;IFERROR(VLOOKUP(ES$2&amp;$A16,'EUC2'!$C:$F,MATCH("AWAY",'EUC2'!$C$1:$F$1,0),0),"")&amp;IFERROR(VLOOKUP(ES$2&amp;$A16,'EUC2'!$D:$E,MATCH("HOME",'EUC2'!$D$1:$E$1,0),0),"")</f>
        <v/>
      </c>
      <c r="ET16" s="25" t="str">
        <f>IFERROR(VLOOKUP(ET$2&amp;$B16,'FPL FIX2'!$N$1:$Q$400,MATCH("HOME",'FPL FIX2'!$N$1:$Q$1,0),0),"")&amp;IFERROR(VLOOKUP(ET$2&amp;$B16,'FPL FIX2'!$O$1:$P$400,MATCH("AWAY",'FPL FIX2'!$O$1:$P$1,0),0),"")&amp;IFERROR(VLOOKUP(ET$2&amp;$A16,'FA2'!$A:$D,MATCH("AWAY",'FA2'!$A$1:$D$1,0),0),"")&amp;IFERROR(VLOOKUP(ET$2&amp;$A16,'FA2'!$B:$C,MATCH("HOME",'FA2'!$B$1:$C$1,0),0),"")&amp;IFERROR(VLOOKUP(ET$2&amp;$A16,'EFL2'!$A:$D,MATCH("AWAY",'EFL2'!$A$1:$D$1,0),0),"")&amp;IFERROR(VLOOKUP(ET$2&amp;$A16,'EFL2'!$B:$C,MATCH("HOME",'EFL2'!$B$1:$C$1,0),0),"")&amp;IFERROR(VLOOKUP(ET$2&amp;$A16,'UCL2'!$C:$F,MATCH("AWAY",'UCL2'!$C$1:$F$1,0),0),"")&amp;IFERROR(VLOOKUP(ET$2&amp;$A16,'UCL2'!$D:$E,MATCH("HOME",'UCL2'!$D$1:$E$1,0),0),"")&amp;IFERROR(VLOOKUP(ET$2&amp;$A16,'EU2'!$C:$F,MATCH("AWAY",'EU2'!$C$1:$F$1,0),0),"")&amp;IFERROR(VLOOKUP(ET$2&amp;$A16,'EU2'!$D:$E,MATCH("HOME",'EU2'!$D$1:$E$1,0),0),"")&amp;IFERROR(VLOOKUP(ET$2&amp;$A16,'EUC2'!$C:$F,MATCH("AWAY",'EUC2'!$C$1:$F$1,0),0),"")&amp;IFERROR(VLOOKUP(ET$2&amp;$A16,'EUC2'!$D:$E,MATCH("HOME",'EUC2'!$D$1:$E$1,0),0),"")</f>
        <v/>
      </c>
      <c r="EU16" s="25" t="str">
        <f>IFERROR(VLOOKUP(EU$2&amp;$B16,'FPL FIX2'!$N$1:$Q$400,MATCH("HOME",'FPL FIX2'!$N$1:$Q$1,0),0),"")&amp;IFERROR(VLOOKUP(EU$2&amp;$B16,'FPL FIX2'!$O$1:$P$400,MATCH("AWAY",'FPL FIX2'!$O$1:$P$1,0),0),"")&amp;IFERROR(VLOOKUP(EU$2&amp;$A16,'FA2'!$A:$D,MATCH("AWAY",'FA2'!$A$1:$D$1,0),0),"")&amp;IFERROR(VLOOKUP(EU$2&amp;$A16,'FA2'!$B:$C,MATCH("HOME",'FA2'!$B$1:$C$1,0),0),"")&amp;IFERROR(VLOOKUP(EU$2&amp;$A16,'EFL2'!$A:$D,MATCH("AWAY",'EFL2'!$A$1:$D$1,0),0),"")&amp;IFERROR(VLOOKUP(EU$2&amp;$A16,'EFL2'!$B:$C,MATCH("HOME",'EFL2'!$B$1:$C$1,0),0),"")&amp;IFERROR(VLOOKUP(EU$2&amp;$A16,'UCL2'!$C:$F,MATCH("AWAY",'UCL2'!$C$1:$F$1,0),0),"")&amp;IFERROR(VLOOKUP(EU$2&amp;$A16,'UCL2'!$D:$E,MATCH("HOME",'UCL2'!$D$1:$E$1,0),0),"")&amp;IFERROR(VLOOKUP(EU$2&amp;$A16,'EU2'!$C:$F,MATCH("AWAY",'EU2'!$C$1:$F$1,0),0),"")&amp;IFERROR(VLOOKUP(EU$2&amp;$A16,'EU2'!$D:$E,MATCH("HOME",'EU2'!$D$1:$E$1,0),0),"")&amp;IFERROR(VLOOKUP(EU$2&amp;$A16,'EUC2'!$C:$F,MATCH("AWAY",'EUC2'!$C$1:$F$1,0),0),"")&amp;IFERROR(VLOOKUP(EU$2&amp;$A16,'EUC2'!$D:$E,MATCH("HOME",'EUC2'!$D$1:$E$1,0),0),"")</f>
        <v/>
      </c>
      <c r="EV16" s="25" t="str">
        <f>IFERROR(VLOOKUP(EV$2&amp;$B16,'FPL FIX2'!$N$1:$Q$400,MATCH("HOME",'FPL FIX2'!$N$1:$Q$1,0),0),"")&amp;IFERROR(VLOOKUP(EV$2&amp;$B16,'FPL FIX2'!$O$1:$P$400,MATCH("AWAY",'FPL FIX2'!$O$1:$P$1,0),0),"")&amp;IFERROR(VLOOKUP(EV$2&amp;$A16,'FA2'!$A:$D,MATCH("AWAY",'FA2'!$A$1:$D$1,0),0),"")&amp;IFERROR(VLOOKUP(EV$2&amp;$A16,'FA2'!$B:$C,MATCH("HOME",'FA2'!$B$1:$C$1,0),0),"")&amp;IFERROR(VLOOKUP(EV$2&amp;$A16,'EFL2'!$A:$D,MATCH("AWAY",'EFL2'!$A$1:$D$1,0),0),"")&amp;IFERROR(VLOOKUP(EV$2&amp;$A16,'EFL2'!$B:$C,MATCH("HOME",'EFL2'!$B$1:$C$1,0),0),"")&amp;IFERROR(VLOOKUP(EV$2&amp;$A16,'UCL2'!$C:$F,MATCH("AWAY",'UCL2'!$C$1:$F$1,0),0),"")&amp;IFERROR(VLOOKUP(EV$2&amp;$A16,'UCL2'!$D:$E,MATCH("HOME",'UCL2'!$D$1:$E$1,0),0),"")&amp;IFERROR(VLOOKUP(EV$2&amp;$A16,'EU2'!$C:$F,MATCH("AWAY",'EU2'!$C$1:$F$1,0),0),"")&amp;IFERROR(VLOOKUP(EV$2&amp;$A16,'EU2'!$D:$E,MATCH("HOME",'EU2'!$D$1:$E$1,0),0),"")&amp;IFERROR(VLOOKUP(EV$2&amp;$A16,'EUC2'!$C:$F,MATCH("AWAY",'EUC2'!$C$1:$F$1,0),0),"")&amp;IFERROR(VLOOKUP(EV$2&amp;$A16,'EUC2'!$D:$E,MATCH("HOME",'EUC2'!$D$1:$E$1,0),0),"")</f>
        <v>lee</v>
      </c>
      <c r="EW16" s="25" t="str">
        <f>IFERROR(VLOOKUP(EW$2&amp;$B16,'FPL FIX2'!$N$1:$Q$400,MATCH("HOME",'FPL FIX2'!$N$1:$Q$1,0),0),"")&amp;IFERROR(VLOOKUP(EW$2&amp;$B16,'FPL FIX2'!$O$1:$P$400,MATCH("AWAY",'FPL FIX2'!$O$1:$P$1,0),0),"")&amp;IFERROR(VLOOKUP(EW$2&amp;$A16,'FA2'!$A:$D,MATCH("AWAY",'FA2'!$A$1:$D$1,0),0),"")&amp;IFERROR(VLOOKUP(EW$2&amp;$A16,'FA2'!$B:$C,MATCH("HOME",'FA2'!$B$1:$C$1,0),0),"")&amp;IFERROR(VLOOKUP(EW$2&amp;$A16,'EFL2'!$A:$D,MATCH("AWAY",'EFL2'!$A$1:$D$1,0),0),"")&amp;IFERROR(VLOOKUP(EW$2&amp;$A16,'EFL2'!$B:$C,MATCH("HOME",'EFL2'!$B$1:$C$1,0),0),"")&amp;IFERROR(VLOOKUP(EW$2&amp;$A16,'UCL2'!$C:$F,MATCH("AWAY",'UCL2'!$C$1:$F$1,0),0),"")&amp;IFERROR(VLOOKUP(EW$2&amp;$A16,'UCL2'!$D:$E,MATCH("HOME",'UCL2'!$D$1:$E$1,0),0),"")&amp;IFERROR(VLOOKUP(EW$2&amp;$A16,'EU2'!$C:$F,MATCH("AWAY",'EU2'!$C$1:$F$1,0),0),"")&amp;IFERROR(VLOOKUP(EW$2&amp;$A16,'EU2'!$D:$E,MATCH("HOME",'EU2'!$D$1:$E$1,0),0),"")&amp;IFERROR(VLOOKUP(EW$2&amp;$A16,'EUC2'!$C:$F,MATCH("AWAY",'EUC2'!$C$1:$F$1,0),0),"")&amp;IFERROR(VLOOKUP(EW$2&amp;$A16,'EUC2'!$D:$E,MATCH("HOME",'EUC2'!$D$1:$E$1,0),0),"")</f>
        <v/>
      </c>
      <c r="EX16" s="25" t="str">
        <f>IFERROR(VLOOKUP(EX$2&amp;$B16,'FPL FIX2'!$N$1:$Q$400,MATCH("HOME",'FPL FIX2'!$N$1:$Q$1,0),0),"")&amp;IFERROR(VLOOKUP(EX$2&amp;$B16,'FPL FIX2'!$O$1:$P$400,MATCH("AWAY",'FPL FIX2'!$O$1:$P$1,0),0),"")&amp;IFERROR(VLOOKUP(EX$2&amp;$A16,'FA2'!$A:$D,MATCH("AWAY",'FA2'!$A$1:$D$1,0),0),"")&amp;IFERROR(VLOOKUP(EX$2&amp;$A16,'FA2'!$B:$C,MATCH("HOME",'FA2'!$B$1:$C$1,0),0),"")&amp;IFERROR(VLOOKUP(EX$2&amp;$A16,'EFL2'!$A:$D,MATCH("AWAY",'EFL2'!$A$1:$D$1,0),0),"")&amp;IFERROR(VLOOKUP(EX$2&amp;$A16,'EFL2'!$B:$C,MATCH("HOME",'EFL2'!$B$1:$C$1,0),0),"")&amp;IFERROR(VLOOKUP(EX$2&amp;$A16,'UCL2'!$C:$F,MATCH("AWAY",'UCL2'!$C$1:$F$1,0),0),"")&amp;IFERROR(VLOOKUP(EX$2&amp;$A16,'UCL2'!$D:$E,MATCH("HOME",'UCL2'!$D$1:$E$1,0),0),"")&amp;IFERROR(VLOOKUP(EX$2&amp;$A16,'EU2'!$C:$F,MATCH("AWAY",'EU2'!$C$1:$F$1,0),0),"")&amp;IFERROR(VLOOKUP(EX$2&amp;$A16,'EU2'!$D:$E,MATCH("HOME",'EU2'!$D$1:$E$1,0),0),"")&amp;IFERROR(VLOOKUP(EX$2&amp;$A16,'EUC2'!$C:$F,MATCH("AWAY",'EUC2'!$C$1:$F$1,0),0),"")&amp;IFERROR(VLOOKUP(EX$2&amp;$A16,'EUC2'!$D:$E,MATCH("HOME",'EUC2'!$D$1:$E$1,0),0),"")</f>
        <v/>
      </c>
      <c r="EY16" s="25" t="str">
        <f>IFERROR(VLOOKUP(EY$2&amp;$B16,'FPL FIX2'!$N$1:$Q$400,MATCH("HOME",'FPL FIX2'!$N$1:$Q$1,0),0),"")&amp;IFERROR(VLOOKUP(EY$2&amp;$B16,'FPL FIX2'!$O$1:$P$400,MATCH("AWAY",'FPL FIX2'!$O$1:$P$1,0),0),"")&amp;IFERROR(VLOOKUP(EY$2&amp;$A16,'FA2'!$A:$D,MATCH("AWAY",'FA2'!$A$1:$D$1,0),0),"")&amp;IFERROR(VLOOKUP(EY$2&amp;$A16,'FA2'!$B:$C,MATCH("HOME",'FA2'!$B$1:$C$1,0),0),"")&amp;IFERROR(VLOOKUP(EY$2&amp;$A16,'EFL2'!$A:$D,MATCH("AWAY",'EFL2'!$A$1:$D$1,0),0),"")&amp;IFERROR(VLOOKUP(EY$2&amp;$A16,'EFL2'!$B:$C,MATCH("HOME",'EFL2'!$B$1:$C$1,0),0),"")&amp;IFERROR(VLOOKUP(EY$2&amp;$A16,'UCL2'!$C:$F,MATCH("AWAY",'UCL2'!$C$1:$F$1,0),0),"")&amp;IFERROR(VLOOKUP(EY$2&amp;$A16,'UCL2'!$D:$E,MATCH("HOME",'UCL2'!$D$1:$E$1,0),0),"")&amp;IFERROR(VLOOKUP(EY$2&amp;$A16,'EU2'!$C:$F,MATCH("AWAY",'EU2'!$C$1:$F$1,0),0),"")&amp;IFERROR(VLOOKUP(EY$2&amp;$A16,'EU2'!$D:$E,MATCH("HOME",'EU2'!$D$1:$E$1,0),0),"")&amp;IFERROR(VLOOKUP(EY$2&amp;$A16,'EUC2'!$C:$F,MATCH("AWAY",'EUC2'!$C$1:$F$1,0),0),"")&amp;IFERROR(VLOOKUP(EY$2&amp;$A16,'EUC2'!$D:$E,MATCH("HOME",'EUC2'!$D$1:$E$1,0),0),"")</f>
        <v>EVE</v>
      </c>
      <c r="EZ16" s="25" t="str">
        <f>IFERROR(VLOOKUP(EZ$2&amp;$B16,'FPL FIX2'!$N$1:$Q$400,MATCH("HOME",'FPL FIX2'!$N$1:$Q$1,0),0),"")&amp;IFERROR(VLOOKUP(EZ$2&amp;$B16,'FPL FIX2'!$O$1:$P$400,MATCH("AWAY",'FPL FIX2'!$O$1:$P$1,0),0),"")&amp;IFERROR(VLOOKUP(EZ$2&amp;$A16,'FA2'!$A:$D,MATCH("AWAY",'FA2'!$A$1:$D$1,0),0),"")&amp;IFERROR(VLOOKUP(EZ$2&amp;$A16,'FA2'!$B:$C,MATCH("HOME",'FA2'!$B$1:$C$1,0),0),"")&amp;IFERROR(VLOOKUP(EZ$2&amp;$A16,'EFL2'!$A:$D,MATCH("AWAY",'EFL2'!$A$1:$D$1,0),0),"")&amp;IFERROR(VLOOKUP(EZ$2&amp;$A16,'EFL2'!$B:$C,MATCH("HOME",'EFL2'!$B$1:$C$1,0),0),"")&amp;IFERROR(VLOOKUP(EZ$2&amp;$A16,'UCL2'!$C:$F,MATCH("AWAY",'UCL2'!$C$1:$F$1,0),0),"")&amp;IFERROR(VLOOKUP(EZ$2&amp;$A16,'UCL2'!$D:$E,MATCH("HOME",'UCL2'!$D$1:$E$1,0),0),"")&amp;IFERROR(VLOOKUP(EZ$2&amp;$A16,'EU2'!$C:$F,MATCH("AWAY",'EU2'!$C$1:$F$1,0),0),"")&amp;IFERROR(VLOOKUP(EZ$2&amp;$A16,'EU2'!$D:$E,MATCH("HOME",'EU2'!$D$1:$E$1,0),0),"")&amp;IFERROR(VLOOKUP(EZ$2&amp;$A16,'EUC2'!$C:$F,MATCH("AWAY",'EUC2'!$C$1:$F$1,0),0),"")&amp;IFERROR(VLOOKUP(EZ$2&amp;$A16,'EUC2'!$D:$E,MATCH("HOME",'EUC2'!$D$1:$E$1,0),0),"")</f>
        <v/>
      </c>
      <c r="FA16" s="25" t="str">
        <f>IFERROR(VLOOKUP(FA$2&amp;$B16,'FPL FIX2'!$N$1:$Q$400,MATCH("HOME",'FPL FIX2'!$N$1:$Q$1,0),0),"")&amp;IFERROR(VLOOKUP(FA$2&amp;$B16,'FPL FIX2'!$O$1:$P$400,MATCH("AWAY",'FPL FIX2'!$O$1:$P$1,0),0),"")&amp;IFERROR(VLOOKUP(FA$2&amp;$A16,'FA2'!$A:$D,MATCH("AWAY",'FA2'!$A$1:$D$1,0),0),"")&amp;IFERROR(VLOOKUP(FA$2&amp;$A16,'FA2'!$B:$C,MATCH("HOME",'FA2'!$B$1:$C$1,0),0),"")&amp;IFERROR(VLOOKUP(FA$2&amp;$A16,'EFL2'!$A:$D,MATCH("AWAY",'EFL2'!$A$1:$D$1,0),0),"")&amp;IFERROR(VLOOKUP(FA$2&amp;$A16,'EFL2'!$B:$C,MATCH("HOME",'EFL2'!$B$1:$C$1,0),0),"")&amp;IFERROR(VLOOKUP(FA$2&amp;$A16,'UCL2'!$C:$F,MATCH("AWAY",'UCL2'!$C$1:$F$1,0),0),"")&amp;IFERROR(VLOOKUP(FA$2&amp;$A16,'UCL2'!$D:$E,MATCH("HOME",'UCL2'!$D$1:$E$1,0),0),"")&amp;IFERROR(VLOOKUP(FA$2&amp;$A16,'EU2'!$C:$F,MATCH("AWAY",'EU2'!$C$1:$F$1,0),0),"")&amp;IFERROR(VLOOKUP(FA$2&amp;$A16,'EU2'!$D:$E,MATCH("HOME",'EU2'!$D$1:$E$1,0),0),"")&amp;IFERROR(VLOOKUP(FA$2&amp;$A16,'EUC2'!$C:$F,MATCH("AWAY",'EUC2'!$C$1:$F$1,0),0),"")&amp;IFERROR(VLOOKUP(FA$2&amp;$A16,'EUC2'!$D:$E,MATCH("HOME",'EUC2'!$D$1:$E$1,0),0),"")</f>
        <v/>
      </c>
      <c r="FB16" s="25" t="str">
        <f>IFERROR(VLOOKUP(FB$2&amp;$B16,'FPL FIX2'!$N$1:$Q$400,MATCH("HOME",'FPL FIX2'!$N$1:$Q$1,0),0),"")&amp;IFERROR(VLOOKUP(FB$2&amp;$B16,'FPL FIX2'!$O$1:$P$400,MATCH("AWAY",'FPL FIX2'!$O$1:$P$1,0),0),"")&amp;IFERROR(VLOOKUP(FB$2&amp;$A16,'FA2'!$A:$D,MATCH("AWAY",'FA2'!$A$1:$D$1,0),0),"")&amp;IFERROR(VLOOKUP(FB$2&amp;$A16,'FA2'!$B:$C,MATCH("HOME",'FA2'!$B$1:$C$1,0),0),"")&amp;IFERROR(VLOOKUP(FB$2&amp;$A16,'EFL2'!$A:$D,MATCH("AWAY",'EFL2'!$A$1:$D$1,0),0),"")&amp;IFERROR(VLOOKUP(FB$2&amp;$A16,'EFL2'!$B:$C,MATCH("HOME",'EFL2'!$B$1:$C$1,0),0),"")&amp;IFERROR(VLOOKUP(FB$2&amp;$A16,'UCL2'!$C:$F,MATCH("AWAY",'UCL2'!$C$1:$F$1,0),0),"")&amp;IFERROR(VLOOKUP(FB$2&amp;$A16,'UCL2'!$D:$E,MATCH("HOME",'UCL2'!$D$1:$E$1,0),0),"")&amp;IFERROR(VLOOKUP(FB$2&amp;$A16,'EU2'!$C:$F,MATCH("AWAY",'EU2'!$C$1:$F$1,0),0),"")&amp;IFERROR(VLOOKUP(FB$2&amp;$A16,'EU2'!$D:$E,MATCH("HOME",'EU2'!$D$1:$E$1,0),0),"")&amp;IFERROR(VLOOKUP(FB$2&amp;$A16,'EUC2'!$C:$F,MATCH("AWAY",'EUC2'!$C$1:$F$1,0),0),"")&amp;IFERROR(VLOOKUP(FB$2&amp;$A16,'EUC2'!$D:$E,MATCH("HOME",'EUC2'!$D$1:$E$1,0),0),"")</f>
        <v/>
      </c>
      <c r="FC16" s="25" t="str">
        <f>IFERROR(VLOOKUP(FC$2&amp;$B16,'FPL FIX2'!$N$1:$Q$400,MATCH("HOME",'FPL FIX2'!$N$1:$Q$1,0),0),"")&amp;IFERROR(VLOOKUP(FC$2&amp;$B16,'FPL FIX2'!$O$1:$P$400,MATCH("AWAY",'FPL FIX2'!$O$1:$P$1,0),0),"")&amp;IFERROR(VLOOKUP(FC$2&amp;$A16,'FA2'!$A:$D,MATCH("AWAY",'FA2'!$A$1:$D$1,0),0),"")&amp;IFERROR(VLOOKUP(FC$2&amp;$A16,'FA2'!$B:$C,MATCH("HOME",'FA2'!$B$1:$C$1,0),0),"")&amp;IFERROR(VLOOKUP(FC$2&amp;$A16,'EFL2'!$A:$D,MATCH("AWAY",'EFL2'!$A$1:$D$1,0),0),"")&amp;IFERROR(VLOOKUP(FC$2&amp;$A16,'EFL2'!$B:$C,MATCH("HOME",'EFL2'!$B$1:$C$1,0),0),"")&amp;IFERROR(VLOOKUP(FC$2&amp;$A16,'UCL2'!$C:$F,MATCH("AWAY",'UCL2'!$C$1:$F$1,0),0),"")&amp;IFERROR(VLOOKUP(FC$2&amp;$A16,'UCL2'!$D:$E,MATCH("HOME",'UCL2'!$D$1:$E$1,0),0),"")&amp;IFERROR(VLOOKUP(FC$2&amp;$A16,'EU2'!$C:$F,MATCH("AWAY",'EU2'!$C$1:$F$1,0),0),"")&amp;IFERROR(VLOOKUP(FC$2&amp;$A16,'EU2'!$D:$E,MATCH("HOME",'EU2'!$D$1:$E$1,0),0),"")&amp;IFERROR(VLOOKUP(FC$2&amp;$A16,'EUC2'!$C:$F,MATCH("AWAY",'EUC2'!$C$1:$F$1,0),0),"")&amp;IFERROR(VLOOKUP(FC$2&amp;$A16,'EUC2'!$D:$E,MATCH("HOME",'EUC2'!$D$1:$E$1,0),0),"")</f>
        <v/>
      </c>
      <c r="FD16" s="25" t="str">
        <f>IFERROR(VLOOKUP(FD$2&amp;$B16,'FPL FIX2'!$N$1:$Q$400,MATCH("HOME",'FPL FIX2'!$N$1:$Q$1,0),0),"")&amp;IFERROR(VLOOKUP(FD$2&amp;$B16,'FPL FIX2'!$O$1:$P$400,MATCH("AWAY",'FPL FIX2'!$O$1:$P$1,0),0),"")&amp;IFERROR(VLOOKUP(FD$2&amp;$A16,'FA2'!$A:$D,MATCH("AWAY",'FA2'!$A$1:$D$1,0),0),"")&amp;IFERROR(VLOOKUP(FD$2&amp;$A16,'FA2'!$B:$C,MATCH("HOME",'FA2'!$B$1:$C$1,0),0),"")&amp;IFERROR(VLOOKUP(FD$2&amp;$A16,'EFL2'!$A:$D,MATCH("AWAY",'EFL2'!$A$1:$D$1,0),0),"")&amp;IFERROR(VLOOKUP(FD$2&amp;$A16,'EFL2'!$B:$C,MATCH("HOME",'EFL2'!$B$1:$C$1,0),0),"")&amp;IFERROR(VLOOKUP(FD$2&amp;$A16,'UCL2'!$C:$F,MATCH("AWAY",'UCL2'!$C$1:$F$1,0),0),"")&amp;IFERROR(VLOOKUP(FD$2&amp;$A16,'UCL2'!$D:$E,MATCH("HOME",'UCL2'!$D$1:$E$1,0),0),"")&amp;IFERROR(VLOOKUP(FD$2&amp;$A16,'EU2'!$C:$F,MATCH("AWAY",'EU2'!$C$1:$F$1,0),0),"")&amp;IFERROR(VLOOKUP(FD$2&amp;$A16,'EU2'!$D:$E,MATCH("HOME",'EU2'!$D$1:$E$1,0),0),"")&amp;IFERROR(VLOOKUP(FD$2&amp;$A16,'EUC2'!$C:$F,MATCH("AWAY",'EUC2'!$C$1:$F$1,0),0),"")&amp;IFERROR(VLOOKUP(FD$2&amp;$A16,'EUC2'!$D:$E,MATCH("HOME",'EUC2'!$D$1:$E$1,0),0),"")</f>
        <v>che</v>
      </c>
      <c r="FE16" s="25" t="str">
        <f>IFERROR(VLOOKUP(FE$2&amp;$B16,'FPL FIX2'!$N$1:$Q$400,MATCH("HOME",'FPL FIX2'!$N$1:$Q$1,0),0),"")&amp;IFERROR(VLOOKUP(FE$2&amp;$B16,'FPL FIX2'!$O$1:$P$400,MATCH("AWAY",'FPL FIX2'!$O$1:$P$1,0),0),"")&amp;IFERROR(VLOOKUP(FE$2&amp;$A16,'FA2'!$A:$D,MATCH("AWAY",'FA2'!$A$1:$D$1,0),0),"")&amp;IFERROR(VLOOKUP(FE$2&amp;$A16,'FA2'!$B:$C,MATCH("HOME",'FA2'!$B$1:$C$1,0),0),"")&amp;IFERROR(VLOOKUP(FE$2&amp;$A16,'EFL2'!$A:$D,MATCH("AWAY",'EFL2'!$A$1:$D$1,0),0),"")&amp;IFERROR(VLOOKUP(FE$2&amp;$A16,'EFL2'!$B:$C,MATCH("HOME",'EFL2'!$B$1:$C$1,0),0),"")&amp;IFERROR(VLOOKUP(FE$2&amp;$A16,'UCL2'!$C:$F,MATCH("AWAY",'UCL2'!$C$1:$F$1,0),0),"")&amp;IFERROR(VLOOKUP(FE$2&amp;$A16,'UCL2'!$D:$E,MATCH("HOME",'UCL2'!$D$1:$E$1,0),0),"")&amp;IFERROR(VLOOKUP(FE$2&amp;$A16,'EU2'!$C:$F,MATCH("AWAY",'EU2'!$C$1:$F$1,0),0),"")&amp;IFERROR(VLOOKUP(FE$2&amp;$A16,'EU2'!$D:$E,MATCH("HOME",'EU2'!$D$1:$E$1,0),0),"")&amp;IFERROR(VLOOKUP(FE$2&amp;$A16,'EUC2'!$C:$F,MATCH("AWAY",'EUC2'!$C$1:$F$1,0),0),"")&amp;IFERROR(VLOOKUP(FE$2&amp;$A16,'EUC2'!$D:$E,MATCH("HOME",'EUC2'!$D$1:$E$1,0),0),"")</f>
        <v/>
      </c>
      <c r="FF16" s="25" t="str">
        <f>IFERROR(VLOOKUP(FF$2&amp;$B16,'FPL FIX2'!$N$1:$Q$400,MATCH("HOME",'FPL FIX2'!$N$1:$Q$1,0),0),"")&amp;IFERROR(VLOOKUP(FF$2&amp;$B16,'FPL FIX2'!$O$1:$P$400,MATCH("AWAY",'FPL FIX2'!$O$1:$P$1,0),0),"")&amp;IFERROR(VLOOKUP(FF$2&amp;$A16,'FA2'!$A:$D,MATCH("AWAY",'FA2'!$A$1:$D$1,0),0),"")&amp;IFERROR(VLOOKUP(FF$2&amp;$A16,'FA2'!$B:$C,MATCH("HOME",'FA2'!$B$1:$C$1,0),0),"")&amp;IFERROR(VLOOKUP(FF$2&amp;$A16,'EFL2'!$A:$D,MATCH("AWAY",'EFL2'!$A$1:$D$1,0),0),"")&amp;IFERROR(VLOOKUP(FF$2&amp;$A16,'EFL2'!$B:$C,MATCH("HOME",'EFL2'!$B$1:$C$1,0),0),"")&amp;IFERROR(VLOOKUP(FF$2&amp;$A16,'UCL2'!$C:$F,MATCH("AWAY",'UCL2'!$C$1:$F$1,0),0),"")&amp;IFERROR(VLOOKUP(FF$2&amp;$A16,'UCL2'!$D:$E,MATCH("HOME",'UCL2'!$D$1:$E$1,0),0),"")&amp;IFERROR(VLOOKUP(FF$2&amp;$A16,'EU2'!$C:$F,MATCH("AWAY",'EU2'!$C$1:$F$1,0),0),"")&amp;IFERROR(VLOOKUP(FF$2&amp;$A16,'EU2'!$D:$E,MATCH("HOME",'EU2'!$D$1:$E$1,0),0),"")&amp;IFERROR(VLOOKUP(FF$2&amp;$A16,'EUC2'!$C:$F,MATCH("AWAY",'EUC2'!$C$1:$F$1,0),0),"")&amp;IFERROR(VLOOKUP(FF$2&amp;$A16,'EUC2'!$D:$E,MATCH("HOME",'EUC2'!$D$1:$E$1,0),0),"")</f>
        <v/>
      </c>
      <c r="FG16" s="25" t="str">
        <f>IFERROR(VLOOKUP(FG$2&amp;$B16,'FPL FIX2'!$N$1:$Q$400,MATCH("HOME",'FPL FIX2'!$N$1:$Q$1,0),0),"")&amp;IFERROR(VLOOKUP(FG$2&amp;$B16,'FPL FIX2'!$O$1:$P$400,MATCH("AWAY",'FPL FIX2'!$O$1:$P$1,0),0),"")&amp;IFERROR(VLOOKUP(FG$2&amp;$A16,'FA2'!$A:$D,MATCH("AWAY",'FA2'!$A$1:$D$1,0),0),"")&amp;IFERROR(VLOOKUP(FG$2&amp;$A16,'FA2'!$B:$C,MATCH("HOME",'FA2'!$B$1:$C$1,0),0),"")&amp;IFERROR(VLOOKUP(FG$2&amp;$A16,'EFL2'!$A:$D,MATCH("AWAY",'EFL2'!$A$1:$D$1,0),0),"")&amp;IFERROR(VLOOKUP(FG$2&amp;$A16,'EFL2'!$B:$C,MATCH("HOME",'EFL2'!$B$1:$C$1,0),0),"")&amp;IFERROR(VLOOKUP(FG$2&amp;$A16,'UCL2'!$C:$F,MATCH("AWAY",'UCL2'!$C$1:$F$1,0),0),"")&amp;IFERROR(VLOOKUP(FG$2&amp;$A16,'UCL2'!$D:$E,MATCH("HOME",'UCL2'!$D$1:$E$1,0),0),"")&amp;IFERROR(VLOOKUP(FG$2&amp;$A16,'EU2'!$C:$F,MATCH("AWAY",'EU2'!$C$1:$F$1,0),0),"")&amp;IFERROR(VLOOKUP(FG$2&amp;$A16,'EU2'!$D:$E,MATCH("HOME",'EU2'!$D$1:$E$1,0),0),"")&amp;IFERROR(VLOOKUP(FG$2&amp;$A16,'EUC2'!$C:$F,MATCH("AWAY",'EUC2'!$C$1:$F$1,0),0),"")&amp;IFERROR(VLOOKUP(FG$2&amp;$A16,'EUC2'!$D:$E,MATCH("HOME",'EUC2'!$D$1:$E$1,0),0),"")</f>
        <v>Chelsea</v>
      </c>
      <c r="FH16" s="25" t="str">
        <f>IFERROR(VLOOKUP(FH$2&amp;$B16,'FPL FIX2'!$N$1:$Q$400,MATCH("HOME",'FPL FIX2'!$N$1:$Q$1,0),0),"")&amp;IFERROR(VLOOKUP(FH$2&amp;$B16,'FPL FIX2'!$O$1:$P$400,MATCH("AWAY",'FPL FIX2'!$O$1:$P$1,0),0),"")&amp;IFERROR(VLOOKUP(FH$2&amp;$A16,'FA2'!$A:$D,MATCH("AWAY",'FA2'!$A$1:$D$1,0),0),"")&amp;IFERROR(VLOOKUP(FH$2&amp;$A16,'FA2'!$B:$C,MATCH("HOME",'FA2'!$B$1:$C$1,0),0),"")&amp;IFERROR(VLOOKUP(FH$2&amp;$A16,'EFL2'!$A:$D,MATCH("AWAY",'EFL2'!$A$1:$D$1,0),0),"")&amp;IFERROR(VLOOKUP(FH$2&amp;$A16,'EFL2'!$B:$C,MATCH("HOME",'EFL2'!$B$1:$C$1,0),0),"")&amp;IFERROR(VLOOKUP(FH$2&amp;$A16,'UCL2'!$C:$F,MATCH("AWAY",'UCL2'!$C$1:$F$1,0),0),"")&amp;IFERROR(VLOOKUP(FH$2&amp;$A16,'UCL2'!$D:$E,MATCH("HOME",'UCL2'!$D$1:$E$1,0),0),"")&amp;IFERROR(VLOOKUP(FH$2&amp;$A16,'EU2'!$C:$F,MATCH("AWAY",'EU2'!$C$1:$F$1,0),0),"")&amp;IFERROR(VLOOKUP(FH$2&amp;$A16,'EU2'!$D:$E,MATCH("HOME",'EU2'!$D$1:$E$1,0),0),"")&amp;IFERROR(VLOOKUP(FH$2&amp;$A16,'EUC2'!$C:$F,MATCH("AWAY",'EUC2'!$C$1:$F$1,0),0),"")&amp;IFERROR(VLOOKUP(FH$2&amp;$A16,'EUC2'!$D:$E,MATCH("HOME",'EUC2'!$D$1:$E$1,0),0),"")</f>
        <v/>
      </c>
      <c r="FI16" s="25" t="str">
        <f>IFERROR(VLOOKUP(FI$2&amp;$B16,'FPL FIX2'!$N$1:$Q$400,MATCH("HOME",'FPL FIX2'!$N$1:$Q$1,0),0),"")&amp;IFERROR(VLOOKUP(FI$2&amp;$B16,'FPL FIX2'!$O$1:$P$400,MATCH("AWAY",'FPL FIX2'!$O$1:$P$1,0),0),"")&amp;IFERROR(VLOOKUP(FI$2&amp;$A16,'FA2'!$A:$D,MATCH("AWAY",'FA2'!$A$1:$D$1,0),0),"")&amp;IFERROR(VLOOKUP(FI$2&amp;$A16,'FA2'!$B:$C,MATCH("HOME",'FA2'!$B$1:$C$1,0),0),"")&amp;IFERROR(VLOOKUP(FI$2&amp;$A16,'EFL2'!$A:$D,MATCH("AWAY",'EFL2'!$A$1:$D$1,0),0),"")&amp;IFERROR(VLOOKUP(FI$2&amp;$A16,'EFL2'!$B:$C,MATCH("HOME",'EFL2'!$B$1:$C$1,0),0),"")&amp;IFERROR(VLOOKUP(FI$2&amp;$A16,'UCL2'!$C:$F,MATCH("AWAY",'UCL2'!$C$1:$F$1,0),0),"")&amp;IFERROR(VLOOKUP(FI$2&amp;$A16,'UCL2'!$D:$E,MATCH("HOME",'UCL2'!$D$1:$E$1,0),0),"")&amp;IFERROR(VLOOKUP(FI$2&amp;$A16,'EU2'!$C:$F,MATCH("AWAY",'EU2'!$C$1:$F$1,0),0),"")&amp;IFERROR(VLOOKUP(FI$2&amp;$A16,'EU2'!$D:$E,MATCH("HOME",'EU2'!$D$1:$E$1,0),0),"")&amp;IFERROR(VLOOKUP(FI$2&amp;$A16,'EUC2'!$C:$F,MATCH("AWAY",'EUC2'!$C$1:$F$1,0),0),"")&amp;IFERROR(VLOOKUP(FI$2&amp;$A16,'EUC2'!$D:$E,MATCH("HOME",'EUC2'!$D$1:$E$1,0),0),"")</f>
        <v/>
      </c>
      <c r="FJ16" s="25" t="str">
        <f>IFERROR(VLOOKUP(FJ$2&amp;$B16,'FPL FIX2'!$N$1:$Q$400,MATCH("HOME",'FPL FIX2'!$N$1:$Q$1,0),0),"")&amp;IFERROR(VLOOKUP(FJ$2&amp;$B16,'FPL FIX2'!$O$1:$P$400,MATCH("AWAY",'FPL FIX2'!$O$1:$P$1,0),0),"")&amp;IFERROR(VLOOKUP(FJ$2&amp;$A16,'FA2'!$A:$D,MATCH("AWAY",'FA2'!$A$1:$D$1,0),0),"")&amp;IFERROR(VLOOKUP(FJ$2&amp;$A16,'FA2'!$B:$C,MATCH("HOME",'FA2'!$B$1:$C$1,0),0),"")&amp;IFERROR(VLOOKUP(FJ$2&amp;$A16,'EFL2'!$A:$D,MATCH("AWAY",'EFL2'!$A$1:$D$1,0),0),"")&amp;IFERROR(VLOOKUP(FJ$2&amp;$A16,'EFL2'!$B:$C,MATCH("HOME",'EFL2'!$B$1:$C$1,0),0),"")&amp;IFERROR(VLOOKUP(FJ$2&amp;$A16,'UCL2'!$C:$F,MATCH("AWAY",'UCL2'!$C$1:$F$1,0),0),"")&amp;IFERROR(VLOOKUP(FJ$2&amp;$A16,'UCL2'!$D:$E,MATCH("HOME",'UCL2'!$D$1:$E$1,0),0),"")&amp;IFERROR(VLOOKUP(FJ$2&amp;$A16,'EU2'!$C:$F,MATCH("AWAY",'EU2'!$C$1:$F$1,0),0),"")&amp;IFERROR(VLOOKUP(FJ$2&amp;$A16,'EU2'!$D:$E,MATCH("HOME",'EU2'!$D$1:$E$1,0),0),"")&amp;IFERROR(VLOOKUP(FJ$2&amp;$A16,'EUC2'!$C:$F,MATCH("AWAY",'EUC2'!$C$1:$F$1,0),0),"")&amp;IFERROR(VLOOKUP(FJ$2&amp;$A16,'EUC2'!$D:$E,MATCH("HOME",'EUC2'!$D$1:$E$1,0),0),"")</f>
        <v>Southampton</v>
      </c>
      <c r="FK16" s="25" t="str">
        <f>IFERROR(VLOOKUP(FK$2&amp;$B16,'FPL FIX2'!$N$1:$Q$400,MATCH("HOME",'FPL FIX2'!$N$1:$Q$1,0),0),"")&amp;IFERROR(VLOOKUP(FK$2&amp;$B16,'FPL FIX2'!$O$1:$P$400,MATCH("AWAY",'FPL FIX2'!$O$1:$P$1,0),0),"")&amp;IFERROR(VLOOKUP(FK$2&amp;$A16,'FA2'!$A:$D,MATCH("AWAY",'FA2'!$A$1:$D$1,0),0),"")&amp;IFERROR(VLOOKUP(FK$2&amp;$A16,'FA2'!$B:$C,MATCH("HOME",'FA2'!$B$1:$C$1,0),0),"")&amp;IFERROR(VLOOKUP(FK$2&amp;$A16,'EFL2'!$A:$D,MATCH("AWAY",'EFL2'!$A$1:$D$1,0),0),"")&amp;IFERROR(VLOOKUP(FK$2&amp;$A16,'EFL2'!$B:$C,MATCH("HOME",'EFL2'!$B$1:$C$1,0),0),"")&amp;IFERROR(VLOOKUP(FK$2&amp;$A16,'UCL2'!$C:$F,MATCH("AWAY",'UCL2'!$C$1:$F$1,0),0),"")&amp;IFERROR(VLOOKUP(FK$2&amp;$A16,'UCL2'!$D:$E,MATCH("HOME",'UCL2'!$D$1:$E$1,0),0),"")&amp;IFERROR(VLOOKUP(FK$2&amp;$A16,'EU2'!$C:$F,MATCH("AWAY",'EU2'!$C$1:$F$1,0),0),"")&amp;IFERROR(VLOOKUP(FK$2&amp;$A16,'EU2'!$D:$E,MATCH("HOME",'EU2'!$D$1:$E$1,0),0),"")&amp;IFERROR(VLOOKUP(FK$2&amp;$A16,'EUC2'!$C:$F,MATCH("AWAY",'EUC2'!$C$1:$F$1,0),0),"")&amp;IFERROR(VLOOKUP(FK$2&amp;$A16,'EUC2'!$D:$E,MATCH("HOME",'EUC2'!$D$1:$E$1,0),0),"")</f>
        <v/>
      </c>
      <c r="FL16" s="25" t="str">
        <f>IFERROR(VLOOKUP(FL$2&amp;$B16,'FPL FIX2'!$N$1:$Q$400,MATCH("HOME",'FPL FIX2'!$N$1:$Q$1,0),0),"")&amp;IFERROR(VLOOKUP(FL$2&amp;$B16,'FPL FIX2'!$O$1:$P$400,MATCH("AWAY",'FPL FIX2'!$O$1:$P$1,0),0),"")&amp;IFERROR(VLOOKUP(FL$2&amp;$A16,'FA2'!$A:$D,MATCH("AWAY",'FA2'!$A$1:$D$1,0),0),"")&amp;IFERROR(VLOOKUP(FL$2&amp;$A16,'FA2'!$B:$C,MATCH("HOME",'FA2'!$B$1:$C$1,0),0),"")&amp;IFERROR(VLOOKUP(FL$2&amp;$A16,'EFL2'!$A:$D,MATCH("AWAY",'EFL2'!$A$1:$D$1,0),0),"")&amp;IFERROR(VLOOKUP(FL$2&amp;$A16,'EFL2'!$B:$C,MATCH("HOME",'EFL2'!$B$1:$C$1,0),0),"")&amp;IFERROR(VLOOKUP(FL$2&amp;$A16,'UCL2'!$C:$F,MATCH("AWAY",'UCL2'!$C$1:$F$1,0),0),"")&amp;IFERROR(VLOOKUP(FL$2&amp;$A16,'UCL2'!$D:$E,MATCH("HOME",'UCL2'!$D$1:$E$1,0),0),"")&amp;IFERROR(VLOOKUP(FL$2&amp;$A16,'EU2'!$C:$F,MATCH("AWAY",'EU2'!$C$1:$F$1,0),0),"")&amp;IFERROR(VLOOKUP(FL$2&amp;$A16,'EU2'!$D:$E,MATCH("HOME",'EU2'!$D$1:$E$1,0),0),"")&amp;IFERROR(VLOOKUP(FL$2&amp;$A16,'EUC2'!$C:$F,MATCH("AWAY",'EUC2'!$C$1:$F$1,0),0),"")&amp;IFERROR(VLOOKUP(FL$2&amp;$A16,'EUC2'!$D:$E,MATCH("HOME",'EUC2'!$D$1:$E$1,0),0),"")</f>
        <v/>
      </c>
      <c r="FM16" s="25" t="str">
        <f>IFERROR(VLOOKUP(FM$2&amp;$B16,'FPL FIX2'!$N$1:$Q$400,MATCH("HOME",'FPL FIX2'!$N$1:$Q$1,0),0),"")&amp;IFERROR(VLOOKUP(FM$2&amp;$B16,'FPL FIX2'!$O$1:$P$400,MATCH("AWAY",'FPL FIX2'!$O$1:$P$1,0),0),"")&amp;IFERROR(VLOOKUP(FM$2&amp;$A16,'FA2'!$A:$D,MATCH("AWAY",'FA2'!$A$1:$D$1,0),0),"")&amp;IFERROR(VLOOKUP(FM$2&amp;$A16,'FA2'!$B:$C,MATCH("HOME",'FA2'!$B$1:$C$1,0),0),"")&amp;IFERROR(VLOOKUP(FM$2&amp;$A16,'EFL2'!$A:$D,MATCH("AWAY",'EFL2'!$A$1:$D$1,0),0),"")&amp;IFERROR(VLOOKUP(FM$2&amp;$A16,'EFL2'!$B:$C,MATCH("HOME",'EFL2'!$B$1:$C$1,0),0),"")&amp;IFERROR(VLOOKUP(FM$2&amp;$A16,'UCL2'!$C:$F,MATCH("AWAY",'UCL2'!$C$1:$F$1,0),0),"")&amp;IFERROR(VLOOKUP(FM$2&amp;$A16,'UCL2'!$D:$E,MATCH("HOME",'UCL2'!$D$1:$E$1,0),0),"")&amp;IFERROR(VLOOKUP(FM$2&amp;$A16,'EU2'!$C:$F,MATCH("AWAY",'EU2'!$C$1:$F$1,0),0),"")&amp;IFERROR(VLOOKUP(FM$2&amp;$A16,'EU2'!$D:$E,MATCH("HOME",'EU2'!$D$1:$E$1,0),0),"")&amp;IFERROR(VLOOKUP(FM$2&amp;$A16,'EUC2'!$C:$F,MATCH("AWAY",'EUC2'!$C$1:$F$1,0),0),"")&amp;IFERROR(VLOOKUP(FM$2&amp;$A16,'EUC2'!$D:$E,MATCH("HOME",'EUC2'!$D$1:$E$1,0),0),"")</f>
        <v>mun</v>
      </c>
      <c r="FN16" s="25" t="str">
        <f>IFERROR(VLOOKUP(FN$2&amp;$B16,'FPL FIX2'!$N$1:$Q$400,MATCH("HOME",'FPL FIX2'!$N$1:$Q$1,0),0),"")&amp;IFERROR(VLOOKUP(FN$2&amp;$B16,'FPL FIX2'!$O$1:$P$400,MATCH("AWAY",'FPL FIX2'!$O$1:$P$1,0),0),"")&amp;IFERROR(VLOOKUP(FN$2&amp;$A16,'FA2'!$A:$D,MATCH("AWAY",'FA2'!$A$1:$D$1,0),0),"")&amp;IFERROR(VLOOKUP(FN$2&amp;$A16,'FA2'!$B:$C,MATCH("HOME",'FA2'!$B$1:$C$1,0),0),"")&amp;IFERROR(VLOOKUP(FN$2&amp;$A16,'EFL2'!$A:$D,MATCH("AWAY",'EFL2'!$A$1:$D$1,0),0),"")&amp;IFERROR(VLOOKUP(FN$2&amp;$A16,'EFL2'!$B:$C,MATCH("HOME",'EFL2'!$B$1:$C$1,0),0),"")&amp;IFERROR(VLOOKUP(FN$2&amp;$A16,'UCL2'!$C:$F,MATCH("AWAY",'UCL2'!$C$1:$F$1,0),0),"")&amp;IFERROR(VLOOKUP(FN$2&amp;$A16,'UCL2'!$D:$E,MATCH("HOME",'UCL2'!$D$1:$E$1,0),0),"")&amp;IFERROR(VLOOKUP(FN$2&amp;$A16,'EU2'!$C:$F,MATCH("AWAY",'EU2'!$C$1:$F$1,0),0),"")&amp;IFERROR(VLOOKUP(FN$2&amp;$A16,'EU2'!$D:$E,MATCH("HOME",'EU2'!$D$1:$E$1,0),0),"")&amp;IFERROR(VLOOKUP(FN$2&amp;$A16,'EUC2'!$C:$F,MATCH("AWAY",'EUC2'!$C$1:$F$1,0),0),"")&amp;IFERROR(VLOOKUP(FN$2&amp;$A16,'EUC2'!$D:$E,MATCH("HOME",'EUC2'!$D$1:$E$1,0),0),"")</f>
        <v/>
      </c>
      <c r="FO16" s="25" t="str">
        <f>IFERROR(VLOOKUP(FO$2&amp;$B16,'FPL FIX2'!$N$1:$Q$400,MATCH("HOME",'FPL FIX2'!$N$1:$Q$1,0),0),"")&amp;IFERROR(VLOOKUP(FO$2&amp;$B16,'FPL FIX2'!$O$1:$P$400,MATCH("AWAY",'FPL FIX2'!$O$1:$P$1,0),0),"")&amp;IFERROR(VLOOKUP(FO$2&amp;$A16,'FA2'!$A:$D,MATCH("AWAY",'FA2'!$A$1:$D$1,0),0),"")&amp;IFERROR(VLOOKUP(FO$2&amp;$A16,'FA2'!$B:$C,MATCH("HOME",'FA2'!$B$1:$C$1,0),0),"")&amp;IFERROR(VLOOKUP(FO$2&amp;$A16,'EFL2'!$A:$D,MATCH("AWAY",'EFL2'!$A$1:$D$1,0),0),"")&amp;IFERROR(VLOOKUP(FO$2&amp;$A16,'EFL2'!$B:$C,MATCH("HOME",'EFL2'!$B$1:$C$1,0),0),"")&amp;IFERROR(VLOOKUP(FO$2&amp;$A16,'UCL2'!$C:$F,MATCH("AWAY",'UCL2'!$C$1:$F$1,0),0),"")&amp;IFERROR(VLOOKUP(FO$2&amp;$A16,'UCL2'!$D:$E,MATCH("HOME",'UCL2'!$D$1:$E$1,0),0),"")&amp;IFERROR(VLOOKUP(FO$2&amp;$A16,'EU2'!$C:$F,MATCH("AWAY",'EU2'!$C$1:$F$1,0),0),"")&amp;IFERROR(VLOOKUP(FO$2&amp;$A16,'EU2'!$D:$E,MATCH("HOME",'EU2'!$D$1:$E$1,0),0),"")&amp;IFERROR(VLOOKUP(FO$2&amp;$A16,'EUC2'!$C:$F,MATCH("AWAY",'EUC2'!$C$1:$F$1,0),0),"")&amp;IFERROR(VLOOKUP(FO$2&amp;$A16,'EUC2'!$D:$E,MATCH("HOME",'EUC2'!$D$1:$E$1,0),0),"")</f>
        <v/>
      </c>
      <c r="FP16" s="25" t="str">
        <f>IFERROR(VLOOKUP(FP$2&amp;$B16,'FPL FIX2'!$N$1:$Q$400,MATCH("HOME",'FPL FIX2'!$N$1:$Q$1,0),0),"")&amp;IFERROR(VLOOKUP(FP$2&amp;$B16,'FPL FIX2'!$O$1:$P$400,MATCH("AWAY",'FPL FIX2'!$O$1:$P$1,0),0),"")&amp;IFERROR(VLOOKUP(FP$2&amp;$A16,'FA2'!$A:$D,MATCH("AWAY",'FA2'!$A$1:$D$1,0),0),"")&amp;IFERROR(VLOOKUP(FP$2&amp;$A16,'FA2'!$B:$C,MATCH("HOME",'FA2'!$B$1:$C$1,0),0),"")&amp;IFERROR(VLOOKUP(FP$2&amp;$A16,'EFL2'!$A:$D,MATCH("AWAY",'EFL2'!$A$1:$D$1,0),0),"")&amp;IFERROR(VLOOKUP(FP$2&amp;$A16,'EFL2'!$B:$C,MATCH("HOME",'EFL2'!$B$1:$C$1,0),0),"")&amp;IFERROR(VLOOKUP(FP$2&amp;$A16,'UCL2'!$C:$F,MATCH("AWAY",'UCL2'!$C$1:$F$1,0),0),"")&amp;IFERROR(VLOOKUP(FP$2&amp;$A16,'UCL2'!$D:$E,MATCH("HOME",'UCL2'!$D$1:$E$1,0),0),"")&amp;IFERROR(VLOOKUP(FP$2&amp;$A16,'EU2'!$C:$F,MATCH("AWAY",'EU2'!$C$1:$F$1,0),0),"")&amp;IFERROR(VLOOKUP(FP$2&amp;$A16,'EU2'!$D:$E,MATCH("HOME",'EU2'!$D$1:$E$1,0),0),"")&amp;IFERROR(VLOOKUP(FP$2&amp;$A16,'EUC2'!$C:$F,MATCH("AWAY",'EUC2'!$C$1:$F$1,0),0),"")&amp;IFERROR(VLOOKUP(FP$2&amp;$A16,'EUC2'!$D:$E,MATCH("HOME",'EUC2'!$D$1:$E$1,0),0),"")</f>
        <v/>
      </c>
      <c r="FQ16" s="25" t="str">
        <f>IFERROR(VLOOKUP(FQ$2&amp;$B16,'FPL FIX2'!$N$1:$Q$400,MATCH("HOME",'FPL FIX2'!$N$1:$Q$1,0),0),"")&amp;IFERROR(VLOOKUP(FQ$2&amp;$B16,'FPL FIX2'!$O$1:$P$400,MATCH("AWAY",'FPL FIX2'!$O$1:$P$1,0),0),"")&amp;IFERROR(VLOOKUP(FQ$2&amp;$A16,'FA2'!$A:$D,MATCH("AWAY",'FA2'!$A$1:$D$1,0),0),"")&amp;IFERROR(VLOOKUP(FQ$2&amp;$A16,'FA2'!$B:$C,MATCH("HOME",'FA2'!$B$1:$C$1,0),0),"")&amp;IFERROR(VLOOKUP(FQ$2&amp;$A16,'EFL2'!$A:$D,MATCH("AWAY",'EFL2'!$A$1:$D$1,0),0),"")&amp;IFERROR(VLOOKUP(FQ$2&amp;$A16,'EFL2'!$B:$C,MATCH("HOME",'EFL2'!$B$1:$C$1,0),0),"")&amp;IFERROR(VLOOKUP(FQ$2&amp;$A16,'UCL2'!$C:$F,MATCH("AWAY",'UCL2'!$C$1:$F$1,0),0),"")&amp;IFERROR(VLOOKUP(FQ$2&amp;$A16,'UCL2'!$D:$E,MATCH("HOME",'UCL2'!$D$1:$E$1,0),0),"")&amp;IFERROR(VLOOKUP(FQ$2&amp;$A16,'EU2'!$C:$F,MATCH("AWAY",'EU2'!$C$1:$F$1,0),0),"")&amp;IFERROR(VLOOKUP(FQ$2&amp;$A16,'EU2'!$D:$E,MATCH("HOME",'EU2'!$D$1:$E$1,0),0),"")&amp;IFERROR(VLOOKUP(FQ$2&amp;$A16,'EUC2'!$C:$F,MATCH("AWAY",'EUC2'!$C$1:$F$1,0),0),"")&amp;IFERROR(VLOOKUP(FQ$2&amp;$A16,'EUC2'!$D:$E,MATCH("HOME",'EUC2'!$D$1:$E$1,0),0),"")</f>
        <v/>
      </c>
      <c r="FR16" s="25" t="str">
        <f>IFERROR(VLOOKUP(FR$2&amp;$B16,'FPL FIX2'!$N$1:$Q$400,MATCH("HOME",'FPL FIX2'!$N$1:$Q$1,0),0),"")&amp;IFERROR(VLOOKUP(FR$2&amp;$B16,'FPL FIX2'!$O$1:$P$400,MATCH("AWAY",'FPL FIX2'!$O$1:$P$1,0),0),"")&amp;IFERROR(VLOOKUP(FR$2&amp;$A16,'FA2'!$A:$D,MATCH("AWAY",'FA2'!$A$1:$D$1,0),0),"")&amp;IFERROR(VLOOKUP(FR$2&amp;$A16,'FA2'!$B:$C,MATCH("HOME",'FA2'!$B$1:$C$1,0),0),"")&amp;IFERROR(VLOOKUP(FR$2&amp;$A16,'EFL2'!$A:$D,MATCH("AWAY",'EFL2'!$A$1:$D$1,0),0),"")&amp;IFERROR(VLOOKUP(FR$2&amp;$A16,'EFL2'!$B:$C,MATCH("HOME",'EFL2'!$B$1:$C$1,0),0),"")&amp;IFERROR(VLOOKUP(FR$2&amp;$A16,'UCL2'!$C:$F,MATCH("AWAY",'UCL2'!$C$1:$F$1,0),0),"")&amp;IFERROR(VLOOKUP(FR$2&amp;$A16,'UCL2'!$D:$E,MATCH("HOME",'UCL2'!$D$1:$E$1,0),0),"")&amp;IFERROR(VLOOKUP(FR$2&amp;$A16,'EU2'!$C:$F,MATCH("AWAY",'EU2'!$C$1:$F$1,0),0),"")&amp;IFERROR(VLOOKUP(FR$2&amp;$A16,'EU2'!$D:$E,MATCH("HOME",'EU2'!$D$1:$E$1,0),0),"")&amp;IFERROR(VLOOKUP(FR$2&amp;$A16,'EUC2'!$C:$F,MATCH("AWAY",'EUC2'!$C$1:$F$1,0),0),"")&amp;IFERROR(VLOOKUP(FR$2&amp;$A16,'EUC2'!$D:$E,MATCH("HOME",'EUC2'!$D$1:$E$1,0),0),"")</f>
        <v>TOT</v>
      </c>
      <c r="FS16" s="25" t="str">
        <f>IFERROR(VLOOKUP(FS$2&amp;$B16,'FPL FIX2'!$N$1:$Q$400,MATCH("HOME",'FPL FIX2'!$N$1:$Q$1,0),0),"")&amp;IFERROR(VLOOKUP(FS$2&amp;$B16,'FPL FIX2'!$O$1:$P$400,MATCH("AWAY",'FPL FIX2'!$O$1:$P$1,0),0),"")&amp;IFERROR(VLOOKUP(FS$2&amp;$A16,'FA2'!$A:$D,MATCH("AWAY",'FA2'!$A$1:$D$1,0),0),"")&amp;IFERROR(VLOOKUP(FS$2&amp;$A16,'FA2'!$B:$C,MATCH("HOME",'FA2'!$B$1:$C$1,0),0),"")&amp;IFERROR(VLOOKUP(FS$2&amp;$A16,'EFL2'!$A:$D,MATCH("AWAY",'EFL2'!$A$1:$D$1,0),0),"")&amp;IFERROR(VLOOKUP(FS$2&amp;$A16,'EFL2'!$B:$C,MATCH("HOME",'EFL2'!$B$1:$C$1,0),0),"")&amp;IFERROR(VLOOKUP(FS$2&amp;$A16,'UCL2'!$C:$F,MATCH("AWAY",'UCL2'!$C$1:$F$1,0),0),"")&amp;IFERROR(VLOOKUP(FS$2&amp;$A16,'UCL2'!$D:$E,MATCH("HOME",'UCL2'!$D$1:$E$1,0),0),"")&amp;IFERROR(VLOOKUP(FS$2&amp;$A16,'EU2'!$C:$F,MATCH("AWAY",'EU2'!$C$1:$F$1,0),0),"")&amp;IFERROR(VLOOKUP(FS$2&amp;$A16,'EU2'!$D:$E,MATCH("HOME",'EU2'!$D$1:$E$1,0),0),"")&amp;IFERROR(VLOOKUP(FS$2&amp;$A16,'EUC2'!$C:$F,MATCH("AWAY",'EUC2'!$C$1:$F$1,0),0),"")&amp;IFERROR(VLOOKUP(FS$2&amp;$A16,'EUC2'!$D:$E,MATCH("HOME",'EUC2'!$D$1:$E$1,0),0),"")</f>
        <v/>
      </c>
      <c r="FT16" s="25" t="str">
        <f>IFERROR(VLOOKUP(FT$2&amp;$B16,'FPL FIX2'!$N$1:$Q$400,MATCH("HOME",'FPL FIX2'!$N$1:$Q$1,0),0),"")&amp;IFERROR(VLOOKUP(FT$2&amp;$B16,'FPL FIX2'!$O$1:$P$400,MATCH("AWAY",'FPL FIX2'!$O$1:$P$1,0),0),"")&amp;IFERROR(VLOOKUP(FT$2&amp;$A16,'FA2'!$A:$D,MATCH("AWAY",'FA2'!$A$1:$D$1,0),0),"")&amp;IFERROR(VLOOKUP(FT$2&amp;$A16,'FA2'!$B:$C,MATCH("HOME",'FA2'!$B$1:$C$1,0),0),"")&amp;IFERROR(VLOOKUP(FT$2&amp;$A16,'EFL2'!$A:$D,MATCH("AWAY",'EFL2'!$A$1:$D$1,0),0),"")&amp;IFERROR(VLOOKUP(FT$2&amp;$A16,'EFL2'!$B:$C,MATCH("HOME",'EFL2'!$B$1:$C$1,0),0),"")&amp;IFERROR(VLOOKUP(FT$2&amp;$A16,'UCL2'!$C:$F,MATCH("AWAY",'UCL2'!$C$1:$F$1,0),0),"")&amp;IFERROR(VLOOKUP(FT$2&amp;$A16,'UCL2'!$D:$E,MATCH("HOME",'UCL2'!$D$1:$E$1,0),0),"")&amp;IFERROR(VLOOKUP(FT$2&amp;$A16,'EU2'!$C:$F,MATCH("AWAY",'EU2'!$C$1:$F$1,0),0),"")&amp;IFERROR(VLOOKUP(FT$2&amp;$A16,'EU2'!$D:$E,MATCH("HOME",'EU2'!$D$1:$E$1,0),0),"")&amp;IFERROR(VLOOKUP(FT$2&amp;$A16,'EUC2'!$C:$F,MATCH("AWAY",'EUC2'!$C$1:$F$1,0),0),"")&amp;IFERROR(VLOOKUP(FT$2&amp;$A16,'EUC2'!$D:$E,MATCH("HOME",'EUC2'!$D$1:$E$1,0),0),"")</f>
        <v/>
      </c>
      <c r="FU16" s="25" t="str">
        <f>IFERROR(VLOOKUP(FU$2&amp;$B16,'FPL FIX2'!$N$1:$Q$400,MATCH("HOME",'FPL FIX2'!$N$1:$Q$1,0),0),"")&amp;IFERROR(VLOOKUP(FU$2&amp;$B16,'FPL FIX2'!$O$1:$P$400,MATCH("AWAY",'FPL FIX2'!$O$1:$P$1,0),0),"")&amp;IFERROR(VLOOKUP(FU$2&amp;$A16,'FA2'!$A:$D,MATCH("AWAY",'FA2'!$A$1:$D$1,0),0),"")&amp;IFERROR(VLOOKUP(FU$2&amp;$A16,'FA2'!$B:$C,MATCH("HOME",'FA2'!$B$1:$C$1,0),0),"")&amp;IFERROR(VLOOKUP(FU$2&amp;$A16,'EFL2'!$A:$D,MATCH("AWAY",'EFL2'!$A$1:$D$1,0),0),"")&amp;IFERROR(VLOOKUP(FU$2&amp;$A16,'EFL2'!$B:$C,MATCH("HOME",'EFL2'!$B$1:$C$1,0),0),"")&amp;IFERROR(VLOOKUP(FU$2&amp;$A16,'UCL2'!$C:$F,MATCH("AWAY",'UCL2'!$C$1:$F$1,0),0),"")&amp;IFERROR(VLOOKUP(FU$2&amp;$A16,'UCL2'!$D:$E,MATCH("HOME",'UCL2'!$D$1:$E$1,0),0),"")&amp;IFERROR(VLOOKUP(FU$2&amp;$A16,'EU2'!$C:$F,MATCH("AWAY",'EU2'!$C$1:$F$1,0),0),"")&amp;IFERROR(VLOOKUP(FU$2&amp;$A16,'EU2'!$D:$E,MATCH("HOME",'EU2'!$D$1:$E$1,0),0),"")&amp;IFERROR(VLOOKUP(FU$2&amp;$A16,'EUC2'!$C:$F,MATCH("AWAY",'EUC2'!$C$1:$F$1,0),0),"")&amp;IFERROR(VLOOKUP(FU$2&amp;$A16,'EUC2'!$D:$E,MATCH("HOME",'EUC2'!$D$1:$E$1,0),0),"")</f>
        <v>WOL</v>
      </c>
      <c r="FV16" s="25" t="str">
        <f>IFERROR(VLOOKUP(FV$2&amp;$B16,'FPL FIX2'!$N$1:$Q$400,MATCH("HOME",'FPL FIX2'!$N$1:$Q$1,0),0),"")&amp;IFERROR(VLOOKUP(FV$2&amp;$B16,'FPL FIX2'!$O$1:$P$400,MATCH("AWAY",'FPL FIX2'!$O$1:$P$1,0),0),"")&amp;IFERROR(VLOOKUP(FV$2&amp;$A16,'FA2'!$A:$D,MATCH("AWAY",'FA2'!$A$1:$D$1,0),0),"")&amp;IFERROR(VLOOKUP(FV$2&amp;$A16,'FA2'!$B:$C,MATCH("HOME",'FA2'!$B$1:$C$1,0),0),"")&amp;IFERROR(VLOOKUP(FV$2&amp;$A16,'EFL2'!$A:$D,MATCH("AWAY",'EFL2'!$A$1:$D$1,0),0),"")&amp;IFERROR(VLOOKUP(FV$2&amp;$A16,'EFL2'!$B:$C,MATCH("HOME",'EFL2'!$B$1:$C$1,0),0),"")&amp;IFERROR(VLOOKUP(FV$2&amp;$A16,'UCL2'!$C:$F,MATCH("AWAY",'UCL2'!$C$1:$F$1,0),0),"")&amp;IFERROR(VLOOKUP(FV$2&amp;$A16,'UCL2'!$D:$E,MATCH("HOME",'UCL2'!$D$1:$E$1,0),0),"")&amp;IFERROR(VLOOKUP(FV$2&amp;$A16,'EU2'!$C:$F,MATCH("AWAY",'EU2'!$C$1:$F$1,0),0),"")&amp;IFERROR(VLOOKUP(FV$2&amp;$A16,'EU2'!$D:$E,MATCH("HOME",'EU2'!$D$1:$E$1,0),0),"")&amp;IFERROR(VLOOKUP(FV$2&amp;$A16,'EUC2'!$C:$F,MATCH("AWAY",'EUC2'!$C$1:$F$1,0),0),"")&amp;IFERROR(VLOOKUP(FV$2&amp;$A16,'EUC2'!$D:$E,MATCH("HOME",'EUC2'!$D$1:$E$1,0),0),"")</f>
        <v/>
      </c>
      <c r="FW16" s="25" t="str">
        <f>IFERROR(VLOOKUP(FW$2&amp;$B16,'FPL FIX2'!$N$1:$Q$400,MATCH("HOME",'FPL FIX2'!$N$1:$Q$1,0),0),"")&amp;IFERROR(VLOOKUP(FW$2&amp;$B16,'FPL FIX2'!$O$1:$P$400,MATCH("AWAY",'FPL FIX2'!$O$1:$P$1,0),0),"")&amp;IFERROR(VLOOKUP(FW$2&amp;$A16,'FA2'!$A:$D,MATCH("AWAY",'FA2'!$A$1:$D$1,0),0),"")&amp;IFERROR(VLOOKUP(FW$2&amp;$A16,'FA2'!$B:$C,MATCH("HOME",'FA2'!$B$1:$C$1,0),0),"")&amp;IFERROR(VLOOKUP(FW$2&amp;$A16,'EFL2'!$A:$D,MATCH("AWAY",'EFL2'!$A$1:$D$1,0),0),"")&amp;IFERROR(VLOOKUP(FW$2&amp;$A16,'EFL2'!$B:$C,MATCH("HOME",'EFL2'!$B$1:$C$1,0),0),"")&amp;IFERROR(VLOOKUP(FW$2&amp;$A16,'UCL2'!$C:$F,MATCH("AWAY",'UCL2'!$C$1:$F$1,0),0),"")&amp;IFERROR(VLOOKUP(FW$2&amp;$A16,'UCL2'!$D:$E,MATCH("HOME",'UCL2'!$D$1:$E$1,0),0),"")&amp;IFERROR(VLOOKUP(FW$2&amp;$A16,'EU2'!$C:$F,MATCH("AWAY",'EU2'!$C$1:$F$1,0),0),"")&amp;IFERROR(VLOOKUP(FW$2&amp;$A16,'EU2'!$D:$E,MATCH("HOME",'EU2'!$D$1:$E$1,0),0),"")&amp;IFERROR(VLOOKUP(FW$2&amp;$A16,'EUC2'!$C:$F,MATCH("AWAY",'EUC2'!$C$1:$F$1,0),0),"")&amp;IFERROR(VLOOKUP(FW$2&amp;$A16,'EUC2'!$D:$E,MATCH("HOME",'EUC2'!$D$1:$E$1,0),0),"")</f>
        <v/>
      </c>
      <c r="FX16" s="25" t="str">
        <f>IFERROR(VLOOKUP(FX$2&amp;$B16,'FPL FIX2'!$N$1:$Q$400,MATCH("HOME",'FPL FIX2'!$N$1:$Q$1,0),0),"")&amp;IFERROR(VLOOKUP(FX$2&amp;$B16,'FPL FIX2'!$O$1:$P$400,MATCH("AWAY",'FPL FIX2'!$O$1:$P$1,0),0),"")&amp;IFERROR(VLOOKUP(FX$2&amp;$A16,'FA2'!$A:$D,MATCH("AWAY",'FA2'!$A$1:$D$1,0),0),"")&amp;IFERROR(VLOOKUP(FX$2&amp;$A16,'FA2'!$B:$C,MATCH("HOME",'FA2'!$B$1:$C$1,0),0),"")&amp;IFERROR(VLOOKUP(FX$2&amp;$A16,'EFL2'!$A:$D,MATCH("AWAY",'EFL2'!$A$1:$D$1,0),0),"")&amp;IFERROR(VLOOKUP(FX$2&amp;$A16,'EFL2'!$B:$C,MATCH("HOME",'EFL2'!$B$1:$C$1,0),0),"")&amp;IFERROR(VLOOKUP(FX$2&amp;$A16,'UCL2'!$C:$F,MATCH("AWAY",'UCL2'!$C$1:$F$1,0),0),"")&amp;IFERROR(VLOOKUP(FX$2&amp;$A16,'UCL2'!$D:$E,MATCH("HOME",'UCL2'!$D$1:$E$1,0),0),"")&amp;IFERROR(VLOOKUP(FX$2&amp;$A16,'EU2'!$C:$F,MATCH("AWAY",'EU2'!$C$1:$F$1,0),0),"")&amp;IFERROR(VLOOKUP(FX$2&amp;$A16,'EU2'!$D:$E,MATCH("HOME",'EU2'!$D$1:$E$1,0),0),"")&amp;IFERROR(VLOOKUP(FX$2&amp;$A16,'EUC2'!$C:$F,MATCH("AWAY",'EUC2'!$C$1:$F$1,0),0),"")&amp;IFERROR(VLOOKUP(FX$2&amp;$A16,'EUC2'!$D:$E,MATCH("HOME",'EUC2'!$D$1:$E$1,0),0),"")</f>
        <v/>
      </c>
      <c r="FY16" s="25" t="str">
        <f>IFERROR(VLOOKUP(FY$2&amp;$B16,'FPL FIX2'!$N$1:$Q$400,MATCH("HOME",'FPL FIX2'!$N$1:$Q$1,0),0),"")&amp;IFERROR(VLOOKUP(FY$2&amp;$B16,'FPL FIX2'!$O$1:$P$400,MATCH("AWAY",'FPL FIX2'!$O$1:$P$1,0),0),"")&amp;IFERROR(VLOOKUP(FY$2&amp;$A16,'FA2'!$A:$D,MATCH("AWAY",'FA2'!$A$1:$D$1,0),0),"")&amp;IFERROR(VLOOKUP(FY$2&amp;$A16,'FA2'!$B:$C,MATCH("HOME",'FA2'!$B$1:$C$1,0),0),"")&amp;IFERROR(VLOOKUP(FY$2&amp;$A16,'EFL2'!$A:$D,MATCH("AWAY",'EFL2'!$A$1:$D$1,0),0),"")&amp;IFERROR(VLOOKUP(FY$2&amp;$A16,'EFL2'!$B:$C,MATCH("HOME",'EFL2'!$B$1:$C$1,0),0),"")&amp;IFERROR(VLOOKUP(FY$2&amp;$A16,'UCL2'!$C:$F,MATCH("AWAY",'UCL2'!$C$1:$F$1,0),0),"")&amp;IFERROR(VLOOKUP(FY$2&amp;$A16,'UCL2'!$D:$E,MATCH("HOME",'UCL2'!$D$1:$E$1,0),0),"")&amp;IFERROR(VLOOKUP(FY$2&amp;$A16,'EU2'!$C:$F,MATCH("AWAY",'EU2'!$C$1:$F$1,0),0),"")&amp;IFERROR(VLOOKUP(FY$2&amp;$A16,'EU2'!$D:$E,MATCH("HOME",'EU2'!$D$1:$E$1,0),0),"")&amp;IFERROR(VLOOKUP(FY$2&amp;$A16,'EUC2'!$C:$F,MATCH("AWAY",'EUC2'!$C$1:$F$1,0),0),"")&amp;IFERROR(VLOOKUP(FY$2&amp;$A16,'EUC2'!$D:$E,MATCH("HOME",'EUC2'!$D$1:$E$1,0),0),"")</f>
        <v/>
      </c>
      <c r="FZ16" s="25" t="str">
        <f>IFERROR(VLOOKUP(FZ$2&amp;$B16,'FPL FIX2'!$N$1:$Q$400,MATCH("HOME",'FPL FIX2'!$N$1:$Q$1,0),0),"")&amp;IFERROR(VLOOKUP(FZ$2&amp;$B16,'FPL FIX2'!$O$1:$P$400,MATCH("AWAY",'FPL FIX2'!$O$1:$P$1,0),0),"")&amp;IFERROR(VLOOKUP(FZ$2&amp;$A16,'FA2'!$A:$D,MATCH("AWAY",'FA2'!$A$1:$D$1,0),0),"")&amp;IFERROR(VLOOKUP(FZ$2&amp;$A16,'FA2'!$B:$C,MATCH("HOME",'FA2'!$B$1:$C$1,0),0),"")&amp;IFERROR(VLOOKUP(FZ$2&amp;$A16,'EFL2'!$A:$D,MATCH("AWAY",'EFL2'!$A$1:$D$1,0),0),"")&amp;IFERROR(VLOOKUP(FZ$2&amp;$A16,'EFL2'!$B:$C,MATCH("HOME",'EFL2'!$B$1:$C$1,0),0),"")&amp;IFERROR(VLOOKUP(FZ$2&amp;$A16,'UCL2'!$C:$F,MATCH("AWAY",'UCL2'!$C$1:$F$1,0),0),"")&amp;IFERROR(VLOOKUP(FZ$2&amp;$A16,'UCL2'!$D:$E,MATCH("HOME",'UCL2'!$D$1:$E$1,0),0),"")&amp;IFERROR(VLOOKUP(FZ$2&amp;$A16,'EU2'!$C:$F,MATCH("AWAY",'EU2'!$C$1:$F$1,0),0),"")&amp;IFERROR(VLOOKUP(FZ$2&amp;$A16,'EU2'!$D:$E,MATCH("HOME",'EU2'!$D$1:$E$1,0),0),"")&amp;IFERROR(VLOOKUP(FZ$2&amp;$A16,'EUC2'!$C:$F,MATCH("AWAY",'EUC2'!$C$1:$F$1,0),0),"")&amp;IFERROR(VLOOKUP(FZ$2&amp;$A16,'EUC2'!$D:$E,MATCH("HOME",'EUC2'!$D$1:$E$1,0),0),"")</f>
        <v>Arsenal</v>
      </c>
      <c r="GA16" s="25" t="str">
        <f>IFERROR(VLOOKUP(GA$2&amp;$B16,'FPL FIX2'!$N$1:$Q$400,MATCH("HOME",'FPL FIX2'!$N$1:$Q$1,0),0),"")&amp;IFERROR(VLOOKUP(GA$2&amp;$B16,'FPL FIX2'!$O$1:$P$400,MATCH("AWAY",'FPL FIX2'!$O$1:$P$1,0),0),"")&amp;IFERROR(VLOOKUP(GA$2&amp;$A16,'FA2'!$A:$D,MATCH("AWAY",'FA2'!$A$1:$D$1,0),0),"")&amp;IFERROR(VLOOKUP(GA$2&amp;$A16,'FA2'!$B:$C,MATCH("HOME",'FA2'!$B$1:$C$1,0),0),"")&amp;IFERROR(VLOOKUP(GA$2&amp;$A16,'EFL2'!$A:$D,MATCH("AWAY",'EFL2'!$A$1:$D$1,0),0),"")&amp;IFERROR(VLOOKUP(GA$2&amp;$A16,'EFL2'!$B:$C,MATCH("HOME",'EFL2'!$B$1:$C$1,0),0),"")&amp;IFERROR(VLOOKUP(GA$2&amp;$A16,'UCL2'!$C:$F,MATCH("AWAY",'UCL2'!$C$1:$F$1,0),0),"")&amp;IFERROR(VLOOKUP(GA$2&amp;$A16,'UCL2'!$D:$E,MATCH("HOME",'UCL2'!$D$1:$E$1,0),0),"")&amp;IFERROR(VLOOKUP(GA$2&amp;$A16,'EU2'!$C:$F,MATCH("AWAY",'EU2'!$C$1:$F$1,0),0),"")&amp;IFERROR(VLOOKUP(GA$2&amp;$A16,'EU2'!$D:$E,MATCH("HOME",'EU2'!$D$1:$E$1,0),0),"")&amp;IFERROR(VLOOKUP(GA$2&amp;$A16,'EUC2'!$C:$F,MATCH("AWAY",'EUC2'!$C$1:$F$1,0),0),"")&amp;IFERROR(VLOOKUP(GA$2&amp;$A16,'EUC2'!$D:$E,MATCH("HOME",'EUC2'!$D$1:$E$1,0),0),"")</f>
        <v/>
      </c>
      <c r="GB16" s="25" t="str">
        <f>IFERROR(VLOOKUP(GB$2&amp;$B16,'FPL FIX2'!$N$1:$Q$400,MATCH("HOME",'FPL FIX2'!$N$1:$Q$1,0),0),"")&amp;IFERROR(VLOOKUP(GB$2&amp;$B16,'FPL FIX2'!$O$1:$P$400,MATCH("AWAY",'FPL FIX2'!$O$1:$P$1,0),0),"")&amp;IFERROR(VLOOKUP(GB$2&amp;$A16,'FA2'!$A:$D,MATCH("AWAY",'FA2'!$A$1:$D$1,0),0),"")&amp;IFERROR(VLOOKUP(GB$2&amp;$A16,'FA2'!$B:$C,MATCH("HOME",'FA2'!$B$1:$C$1,0),0),"")&amp;IFERROR(VLOOKUP(GB$2&amp;$A16,'EFL2'!$A:$D,MATCH("AWAY",'EFL2'!$A$1:$D$1,0),0),"")&amp;IFERROR(VLOOKUP(GB$2&amp;$A16,'EFL2'!$B:$C,MATCH("HOME",'EFL2'!$B$1:$C$1,0),0),"")&amp;IFERROR(VLOOKUP(GB$2&amp;$A16,'UCL2'!$C:$F,MATCH("AWAY",'UCL2'!$C$1:$F$1,0),0),"")&amp;IFERROR(VLOOKUP(GB$2&amp;$A16,'UCL2'!$D:$E,MATCH("HOME",'UCL2'!$D$1:$E$1,0),0),"")&amp;IFERROR(VLOOKUP(GB$2&amp;$A16,'EU2'!$C:$F,MATCH("AWAY",'EU2'!$C$1:$F$1,0),0),"")&amp;IFERROR(VLOOKUP(GB$2&amp;$A16,'EU2'!$D:$E,MATCH("HOME",'EU2'!$D$1:$E$1,0),0),"")&amp;IFERROR(VLOOKUP(GB$2&amp;$A16,'EUC2'!$C:$F,MATCH("AWAY",'EUC2'!$C$1:$F$1,0),0),"")&amp;IFERROR(VLOOKUP(GB$2&amp;$A16,'EUC2'!$D:$E,MATCH("HOME",'EUC2'!$D$1:$E$1,0),0),"")</f>
        <v/>
      </c>
      <c r="GC16" s="25" t="str">
        <f>IFERROR(VLOOKUP(GC$2&amp;$B16,'FPL FIX2'!$N$1:$Q$400,MATCH("HOME",'FPL FIX2'!$N$1:$Q$1,0),0),"")&amp;IFERROR(VLOOKUP(GC$2&amp;$B16,'FPL FIX2'!$O$1:$P$400,MATCH("AWAY",'FPL FIX2'!$O$1:$P$1,0),0),"")&amp;IFERROR(VLOOKUP(GC$2&amp;$A16,'FA2'!$A:$D,MATCH("AWAY",'FA2'!$A$1:$D$1,0),0),"")&amp;IFERROR(VLOOKUP(GC$2&amp;$A16,'FA2'!$B:$C,MATCH("HOME",'FA2'!$B$1:$C$1,0),0),"")&amp;IFERROR(VLOOKUP(GC$2&amp;$A16,'EFL2'!$A:$D,MATCH("AWAY",'EFL2'!$A$1:$D$1,0),0),"")&amp;IFERROR(VLOOKUP(GC$2&amp;$A16,'EFL2'!$B:$C,MATCH("HOME",'EFL2'!$B$1:$C$1,0),0),"")&amp;IFERROR(VLOOKUP(GC$2&amp;$A16,'UCL2'!$C:$F,MATCH("AWAY",'UCL2'!$C$1:$F$1,0),0),"")&amp;IFERROR(VLOOKUP(GC$2&amp;$A16,'UCL2'!$D:$E,MATCH("HOME",'UCL2'!$D$1:$E$1,0),0),"")&amp;IFERROR(VLOOKUP(GC$2&amp;$A16,'EU2'!$C:$F,MATCH("AWAY",'EU2'!$C$1:$F$1,0),0),"")&amp;IFERROR(VLOOKUP(GC$2&amp;$A16,'EU2'!$D:$E,MATCH("HOME",'EU2'!$D$1:$E$1,0),0),"")&amp;IFERROR(VLOOKUP(GC$2&amp;$A16,'EUC2'!$C:$F,MATCH("AWAY",'EUC2'!$C$1:$F$1,0),0),"")&amp;IFERROR(VLOOKUP(GC$2&amp;$A16,'EUC2'!$D:$E,MATCH("HOME",'EUC2'!$D$1:$E$1,0),0),"")</f>
        <v/>
      </c>
      <c r="GD16" s="25" t="str">
        <f>IFERROR(VLOOKUP(GD$2&amp;$B16,'FPL FIX2'!$N$1:$Q$400,MATCH("HOME",'FPL FIX2'!$N$1:$Q$1,0),0),"")&amp;IFERROR(VLOOKUP(GD$2&amp;$B16,'FPL FIX2'!$O$1:$P$400,MATCH("AWAY",'FPL FIX2'!$O$1:$P$1,0),0),"")&amp;IFERROR(VLOOKUP(GD$2&amp;$A16,'FA2'!$A:$D,MATCH("AWAY",'FA2'!$A$1:$D$1,0),0),"")&amp;IFERROR(VLOOKUP(GD$2&amp;$A16,'FA2'!$B:$C,MATCH("HOME",'FA2'!$B$1:$C$1,0),0),"")&amp;IFERROR(VLOOKUP(GD$2&amp;$A16,'EFL2'!$A:$D,MATCH("AWAY",'EFL2'!$A$1:$D$1,0),0),"")&amp;IFERROR(VLOOKUP(GD$2&amp;$A16,'EFL2'!$B:$C,MATCH("HOME",'EFL2'!$B$1:$C$1,0),0),"")&amp;IFERROR(VLOOKUP(GD$2&amp;$A16,'UCL2'!$C:$F,MATCH("AWAY",'UCL2'!$C$1:$F$1,0),0),"")&amp;IFERROR(VLOOKUP(GD$2&amp;$A16,'UCL2'!$D:$E,MATCH("HOME",'UCL2'!$D$1:$E$1,0),0),"")&amp;IFERROR(VLOOKUP(GD$2&amp;$A16,'EU2'!$C:$F,MATCH("AWAY",'EU2'!$C$1:$F$1,0),0),"")&amp;IFERROR(VLOOKUP(GD$2&amp;$A16,'EU2'!$D:$E,MATCH("HOME",'EU2'!$D$1:$E$1,0),0),"")&amp;IFERROR(VLOOKUP(GD$2&amp;$A16,'EUC2'!$C:$F,MATCH("AWAY",'EUC2'!$C$1:$F$1,0),0),"")&amp;IFERROR(VLOOKUP(GD$2&amp;$A16,'EUC2'!$D:$E,MATCH("HOME",'EUC2'!$D$1:$E$1,0),0),"")</f>
        <v/>
      </c>
      <c r="GE16" s="25" t="str">
        <f>IFERROR(VLOOKUP(GE$2&amp;$B16,'FPL FIX2'!$N$1:$Q$400,MATCH("HOME",'FPL FIX2'!$N$1:$Q$1,0),0),"")&amp;IFERROR(VLOOKUP(GE$2&amp;$B16,'FPL FIX2'!$O$1:$P$400,MATCH("AWAY",'FPL FIX2'!$O$1:$P$1,0),0),"")&amp;IFERROR(VLOOKUP(GE$2&amp;$A16,'FA2'!$A:$D,MATCH("AWAY",'FA2'!$A$1:$D$1,0),0),"")&amp;IFERROR(VLOOKUP(GE$2&amp;$A16,'FA2'!$B:$C,MATCH("HOME",'FA2'!$B$1:$C$1,0),0),"")&amp;IFERROR(VLOOKUP(GE$2&amp;$A16,'EFL2'!$A:$D,MATCH("AWAY",'EFL2'!$A$1:$D$1,0),0),"")&amp;IFERROR(VLOOKUP(GE$2&amp;$A16,'EFL2'!$B:$C,MATCH("HOME",'EFL2'!$B$1:$C$1,0),0),"")&amp;IFERROR(VLOOKUP(GE$2&amp;$A16,'UCL2'!$C:$F,MATCH("AWAY",'UCL2'!$C$1:$F$1,0),0),"")&amp;IFERROR(VLOOKUP(GE$2&amp;$A16,'UCL2'!$D:$E,MATCH("HOME",'UCL2'!$D$1:$E$1,0),0),"")&amp;IFERROR(VLOOKUP(GE$2&amp;$A16,'EU2'!$C:$F,MATCH("AWAY",'EU2'!$C$1:$F$1,0),0),"")&amp;IFERROR(VLOOKUP(GE$2&amp;$A16,'EU2'!$D:$E,MATCH("HOME",'EU2'!$D$1:$E$1,0),0),"")&amp;IFERROR(VLOOKUP(GE$2&amp;$A16,'EUC2'!$C:$F,MATCH("AWAY",'EUC2'!$C$1:$F$1,0),0),"")&amp;IFERROR(VLOOKUP(GE$2&amp;$A16,'EUC2'!$D:$E,MATCH("HOME",'EUC2'!$D$1:$E$1,0),0),"")</f>
        <v/>
      </c>
      <c r="GF16" s="25" t="str">
        <f>IFERROR(VLOOKUP(GF$2&amp;$B16,'FPL FIX2'!$N$1:$Q$400,MATCH("HOME",'FPL FIX2'!$N$1:$Q$1,0),0),"")&amp;IFERROR(VLOOKUP(GF$2&amp;$B16,'FPL FIX2'!$O$1:$P$400,MATCH("AWAY",'FPL FIX2'!$O$1:$P$1,0),0),"")&amp;IFERROR(VLOOKUP(GF$2&amp;$A16,'FA2'!$A:$D,MATCH("AWAY",'FA2'!$A$1:$D$1,0),0),"")&amp;IFERROR(VLOOKUP(GF$2&amp;$A16,'FA2'!$B:$C,MATCH("HOME",'FA2'!$B$1:$C$1,0),0),"")&amp;IFERROR(VLOOKUP(GF$2&amp;$A16,'EFL2'!$A:$D,MATCH("AWAY",'EFL2'!$A$1:$D$1,0),0),"")&amp;IFERROR(VLOOKUP(GF$2&amp;$A16,'EFL2'!$B:$C,MATCH("HOME",'EFL2'!$B$1:$C$1,0),0),"")&amp;IFERROR(VLOOKUP(GF$2&amp;$A16,'UCL2'!$C:$F,MATCH("AWAY",'UCL2'!$C$1:$F$1,0),0),"")&amp;IFERROR(VLOOKUP(GF$2&amp;$A16,'UCL2'!$D:$E,MATCH("HOME",'UCL2'!$D$1:$E$1,0),0),"")&amp;IFERROR(VLOOKUP(GF$2&amp;$A16,'EU2'!$C:$F,MATCH("AWAY",'EU2'!$C$1:$F$1,0),0),"")&amp;IFERROR(VLOOKUP(GF$2&amp;$A16,'EU2'!$D:$E,MATCH("HOME",'EU2'!$D$1:$E$1,0),0),"")&amp;IFERROR(VLOOKUP(GF$2&amp;$A16,'EUC2'!$C:$F,MATCH("AWAY",'EUC2'!$C$1:$F$1,0),0),"")&amp;IFERROR(VLOOKUP(GF$2&amp;$A16,'EUC2'!$D:$E,MATCH("HOME",'EUC2'!$D$1:$E$1,0),0),"")</f>
        <v/>
      </c>
      <c r="GG16" s="25" t="str">
        <f>IFERROR(VLOOKUP(GG$2&amp;$B16,'FPL FIX2'!$N$1:$Q$400,MATCH("HOME",'FPL FIX2'!$N$1:$Q$1,0),0),"")&amp;IFERROR(VLOOKUP(GG$2&amp;$B16,'FPL FIX2'!$O$1:$P$400,MATCH("AWAY",'FPL FIX2'!$O$1:$P$1,0),0),"")&amp;IFERROR(VLOOKUP(GG$2&amp;$A16,'FA2'!$A:$D,MATCH("AWAY",'FA2'!$A$1:$D$1,0),0),"")&amp;IFERROR(VLOOKUP(GG$2&amp;$A16,'FA2'!$B:$C,MATCH("HOME",'FA2'!$B$1:$C$1,0),0),"")&amp;IFERROR(VLOOKUP(GG$2&amp;$A16,'EFL2'!$A:$D,MATCH("AWAY",'EFL2'!$A$1:$D$1,0),0),"")&amp;IFERROR(VLOOKUP(GG$2&amp;$A16,'EFL2'!$B:$C,MATCH("HOME",'EFL2'!$B$1:$C$1,0),0),"")&amp;IFERROR(VLOOKUP(GG$2&amp;$A16,'UCL2'!$C:$F,MATCH("AWAY",'UCL2'!$C$1:$F$1,0),0),"")&amp;IFERROR(VLOOKUP(GG$2&amp;$A16,'UCL2'!$D:$E,MATCH("HOME",'UCL2'!$D$1:$E$1,0),0),"")&amp;IFERROR(VLOOKUP(GG$2&amp;$A16,'EU2'!$C:$F,MATCH("AWAY",'EU2'!$C$1:$F$1,0),0),"")&amp;IFERROR(VLOOKUP(GG$2&amp;$A16,'EU2'!$D:$E,MATCH("HOME",'EU2'!$D$1:$E$1,0),0),"")&amp;IFERROR(VLOOKUP(GG$2&amp;$A16,'EUC2'!$C:$F,MATCH("AWAY",'EUC2'!$C$1:$F$1,0),0),"")&amp;IFERROR(VLOOKUP(GG$2&amp;$A16,'EUC2'!$D:$E,MATCH("HOME",'EUC2'!$D$1:$E$1,0),0),"")</f>
        <v/>
      </c>
      <c r="GH16" s="25" t="str">
        <f>IFERROR(VLOOKUP(GH$2&amp;$B16,'FPL FIX2'!$N$1:$Q$400,MATCH("HOME",'FPL FIX2'!$N$1:$Q$1,0),0),"")&amp;IFERROR(VLOOKUP(GH$2&amp;$B16,'FPL FIX2'!$O$1:$P$400,MATCH("AWAY",'FPL FIX2'!$O$1:$P$1,0),0),"")&amp;IFERROR(VLOOKUP(GH$2&amp;$A16,'FA2'!$A:$D,MATCH("AWAY",'FA2'!$A$1:$D$1,0),0),"")&amp;IFERROR(VLOOKUP(GH$2&amp;$A16,'FA2'!$B:$C,MATCH("HOME",'FA2'!$B$1:$C$1,0),0),"")&amp;IFERROR(VLOOKUP(GH$2&amp;$A16,'EFL2'!$A:$D,MATCH("AWAY",'EFL2'!$A$1:$D$1,0),0),"")&amp;IFERROR(VLOOKUP(GH$2&amp;$A16,'EFL2'!$B:$C,MATCH("HOME",'EFL2'!$B$1:$C$1,0),0),"")&amp;IFERROR(VLOOKUP(GH$2&amp;$A16,'UCL2'!$C:$F,MATCH("AWAY",'UCL2'!$C$1:$F$1,0),0),"")&amp;IFERROR(VLOOKUP(GH$2&amp;$A16,'UCL2'!$D:$E,MATCH("HOME",'UCL2'!$D$1:$E$1,0),0),"")&amp;IFERROR(VLOOKUP(GH$2&amp;$A16,'EU2'!$C:$F,MATCH("AWAY",'EU2'!$C$1:$F$1,0),0),"")&amp;IFERROR(VLOOKUP(GH$2&amp;$A16,'EU2'!$D:$E,MATCH("HOME",'EU2'!$D$1:$E$1,0),0),"")&amp;IFERROR(VLOOKUP(GH$2&amp;$A16,'EUC2'!$C:$F,MATCH("AWAY",'EUC2'!$C$1:$F$1,0),0),"")&amp;IFERROR(VLOOKUP(GH$2&amp;$A16,'EUC2'!$D:$E,MATCH("HOME",'EUC2'!$D$1:$E$1,0),0),"")</f>
        <v/>
      </c>
      <c r="GI16" s="25" t="str">
        <f>IFERROR(VLOOKUP(GI$2&amp;$B16,'FPL FIX2'!$N$1:$Q$400,MATCH("HOME",'FPL FIX2'!$N$1:$Q$1,0),0),"")&amp;IFERROR(VLOOKUP(GI$2&amp;$B16,'FPL FIX2'!$O$1:$P$400,MATCH("AWAY",'FPL FIX2'!$O$1:$P$1,0),0),"")&amp;IFERROR(VLOOKUP(GI$2&amp;$A16,'FA2'!$A:$D,MATCH("AWAY",'FA2'!$A$1:$D$1,0),0),"")&amp;IFERROR(VLOOKUP(GI$2&amp;$A16,'FA2'!$B:$C,MATCH("HOME",'FA2'!$B$1:$C$1,0),0),"")&amp;IFERROR(VLOOKUP(GI$2&amp;$A16,'EFL2'!$A:$D,MATCH("AWAY",'EFL2'!$A$1:$D$1,0),0),"")&amp;IFERROR(VLOOKUP(GI$2&amp;$A16,'EFL2'!$B:$C,MATCH("HOME",'EFL2'!$B$1:$C$1,0),0),"")&amp;IFERROR(VLOOKUP(GI$2&amp;$A16,'UCL2'!$C:$F,MATCH("AWAY",'UCL2'!$C$1:$F$1,0),0),"")&amp;IFERROR(VLOOKUP(GI$2&amp;$A16,'UCL2'!$D:$E,MATCH("HOME",'UCL2'!$D$1:$E$1,0),0),"")&amp;IFERROR(VLOOKUP(GI$2&amp;$A16,'EU2'!$C:$F,MATCH("AWAY",'EU2'!$C$1:$F$1,0),0),"")&amp;IFERROR(VLOOKUP(GI$2&amp;$A16,'EU2'!$D:$E,MATCH("HOME",'EU2'!$D$1:$E$1,0),0),"")&amp;IFERROR(VLOOKUP(GI$2&amp;$A16,'EUC2'!$C:$F,MATCH("AWAY",'EUC2'!$C$1:$F$1,0),0),"")&amp;IFERROR(VLOOKUP(GI$2&amp;$A16,'EUC2'!$D:$E,MATCH("HOME",'EUC2'!$D$1:$E$1,0),0),"")</f>
        <v>tot</v>
      </c>
      <c r="GJ16" s="25" t="str">
        <f>IFERROR(VLOOKUP(GJ$2&amp;$B16,'FPL FIX2'!$N$1:$Q$400,MATCH("HOME",'FPL FIX2'!$N$1:$Q$1,0),0),"")&amp;IFERROR(VLOOKUP(GJ$2&amp;$B16,'FPL FIX2'!$O$1:$P$400,MATCH("AWAY",'FPL FIX2'!$O$1:$P$1,0),0),"")&amp;IFERROR(VLOOKUP(GJ$2&amp;$A16,'FA2'!$A:$D,MATCH("AWAY",'FA2'!$A$1:$D$1,0),0),"")&amp;IFERROR(VLOOKUP(GJ$2&amp;$A16,'FA2'!$B:$C,MATCH("HOME",'FA2'!$B$1:$C$1,0),0),"")&amp;IFERROR(VLOOKUP(GJ$2&amp;$A16,'EFL2'!$A:$D,MATCH("AWAY",'EFL2'!$A$1:$D$1,0),0),"")&amp;IFERROR(VLOOKUP(GJ$2&amp;$A16,'EFL2'!$B:$C,MATCH("HOME",'EFL2'!$B$1:$C$1,0),0),"")&amp;IFERROR(VLOOKUP(GJ$2&amp;$A16,'UCL2'!$C:$F,MATCH("AWAY",'UCL2'!$C$1:$F$1,0),0),"")&amp;IFERROR(VLOOKUP(GJ$2&amp;$A16,'UCL2'!$D:$E,MATCH("HOME",'UCL2'!$D$1:$E$1,0),0),"")&amp;IFERROR(VLOOKUP(GJ$2&amp;$A16,'EU2'!$C:$F,MATCH("AWAY",'EU2'!$C$1:$F$1,0),0),"")&amp;IFERROR(VLOOKUP(GJ$2&amp;$A16,'EU2'!$D:$E,MATCH("HOME",'EU2'!$D$1:$E$1,0),0),"")&amp;IFERROR(VLOOKUP(GJ$2&amp;$A16,'EUC2'!$C:$F,MATCH("AWAY",'EUC2'!$C$1:$F$1,0),0),"")&amp;IFERROR(VLOOKUP(GJ$2&amp;$A16,'EUC2'!$D:$E,MATCH("HOME",'EUC2'!$D$1:$E$1,0),0),"")</f>
        <v/>
      </c>
      <c r="GK16" s="25" t="str">
        <f>IFERROR(VLOOKUP(GK$2&amp;$B16,'FPL FIX2'!$N$1:$Q$400,MATCH("HOME",'FPL FIX2'!$N$1:$Q$1,0),0),"")&amp;IFERROR(VLOOKUP(GK$2&amp;$B16,'FPL FIX2'!$O$1:$P$400,MATCH("AWAY",'FPL FIX2'!$O$1:$P$1,0),0),"")&amp;IFERROR(VLOOKUP(GK$2&amp;$A16,'FA2'!$A:$D,MATCH("AWAY",'FA2'!$A$1:$D$1,0),0),"")&amp;IFERROR(VLOOKUP(GK$2&amp;$A16,'FA2'!$B:$C,MATCH("HOME",'FA2'!$B$1:$C$1,0),0),"")&amp;IFERROR(VLOOKUP(GK$2&amp;$A16,'EFL2'!$A:$D,MATCH("AWAY",'EFL2'!$A$1:$D$1,0),0),"")&amp;IFERROR(VLOOKUP(GK$2&amp;$A16,'EFL2'!$B:$C,MATCH("HOME",'EFL2'!$B$1:$C$1,0),0),"")&amp;IFERROR(VLOOKUP(GK$2&amp;$A16,'UCL2'!$C:$F,MATCH("AWAY",'UCL2'!$C$1:$F$1,0),0),"")&amp;IFERROR(VLOOKUP(GK$2&amp;$A16,'UCL2'!$D:$E,MATCH("HOME",'UCL2'!$D$1:$E$1,0),0),"")&amp;IFERROR(VLOOKUP(GK$2&amp;$A16,'EU2'!$C:$F,MATCH("AWAY",'EU2'!$C$1:$F$1,0),0),"")&amp;IFERROR(VLOOKUP(GK$2&amp;$A16,'EU2'!$D:$E,MATCH("HOME",'EU2'!$D$1:$E$1,0),0),"")&amp;IFERROR(VLOOKUP(GK$2&amp;$A16,'EUC2'!$C:$F,MATCH("AWAY",'EUC2'!$C$1:$F$1,0),0),"")&amp;IFERROR(VLOOKUP(GK$2&amp;$A16,'EUC2'!$D:$E,MATCH("HOME",'EUC2'!$D$1:$E$1,0),0),"")</f>
        <v/>
      </c>
      <c r="GL16" s="25" t="str">
        <f>IFERROR(VLOOKUP(GL$2&amp;$B16,'FPL FIX2'!$N$1:$Q$400,MATCH("HOME",'FPL FIX2'!$N$1:$Q$1,0),0),"")&amp;IFERROR(VLOOKUP(GL$2&amp;$B16,'FPL FIX2'!$O$1:$P$400,MATCH("AWAY",'FPL FIX2'!$O$1:$P$1,0),0),"")&amp;IFERROR(VLOOKUP(GL$2&amp;$A16,'FA2'!$A:$D,MATCH("AWAY",'FA2'!$A$1:$D$1,0),0),"")&amp;IFERROR(VLOOKUP(GL$2&amp;$A16,'FA2'!$B:$C,MATCH("HOME",'FA2'!$B$1:$C$1,0),0),"")&amp;IFERROR(VLOOKUP(GL$2&amp;$A16,'EFL2'!$A:$D,MATCH("AWAY",'EFL2'!$A$1:$D$1,0),0),"")&amp;IFERROR(VLOOKUP(GL$2&amp;$A16,'EFL2'!$B:$C,MATCH("HOME",'EFL2'!$B$1:$C$1,0),0),"")&amp;IFERROR(VLOOKUP(GL$2&amp;$A16,'UCL2'!$C:$F,MATCH("AWAY",'UCL2'!$C$1:$F$1,0),0),"")&amp;IFERROR(VLOOKUP(GL$2&amp;$A16,'UCL2'!$D:$E,MATCH("HOME",'UCL2'!$D$1:$E$1,0),0),"")&amp;IFERROR(VLOOKUP(GL$2&amp;$A16,'EU2'!$C:$F,MATCH("AWAY",'EU2'!$C$1:$F$1,0),0),"")&amp;IFERROR(VLOOKUP(GL$2&amp;$A16,'EU2'!$D:$E,MATCH("HOME",'EU2'!$D$1:$E$1,0),0),"")&amp;IFERROR(VLOOKUP(GL$2&amp;$A16,'EUC2'!$C:$F,MATCH("AWAY",'EUC2'!$C$1:$F$1,0),0),"")&amp;IFERROR(VLOOKUP(GL$2&amp;$A16,'EUC2'!$D:$E,MATCH("HOME",'EUC2'!$D$1:$E$1,0),0),"")</f>
        <v/>
      </c>
      <c r="GM16" s="25" t="str">
        <f>IFERROR(VLOOKUP(GM$2&amp;$B16,'FPL FIX2'!$N$1:$Q$400,MATCH("HOME",'FPL FIX2'!$N$1:$Q$1,0),0),"")&amp;IFERROR(VLOOKUP(GM$2&amp;$B16,'FPL FIX2'!$O$1:$P$400,MATCH("AWAY",'FPL FIX2'!$O$1:$P$1,0),0),"")&amp;IFERROR(VLOOKUP(GM$2&amp;$A16,'FA2'!$A:$D,MATCH("AWAY",'FA2'!$A$1:$D$1,0),0),"")&amp;IFERROR(VLOOKUP(GM$2&amp;$A16,'FA2'!$B:$C,MATCH("HOME",'FA2'!$B$1:$C$1,0),0),"")&amp;IFERROR(VLOOKUP(GM$2&amp;$A16,'EFL2'!$A:$D,MATCH("AWAY",'EFL2'!$A$1:$D$1,0),0),"")&amp;IFERROR(VLOOKUP(GM$2&amp;$A16,'EFL2'!$B:$C,MATCH("HOME",'EFL2'!$B$1:$C$1,0),0),"")&amp;IFERROR(VLOOKUP(GM$2&amp;$A16,'UCL2'!$C:$F,MATCH("AWAY",'UCL2'!$C$1:$F$1,0),0),"")&amp;IFERROR(VLOOKUP(GM$2&amp;$A16,'UCL2'!$D:$E,MATCH("HOME",'UCL2'!$D$1:$E$1,0),0),"")&amp;IFERROR(VLOOKUP(GM$2&amp;$A16,'EU2'!$C:$F,MATCH("AWAY",'EU2'!$C$1:$F$1,0),0),"")&amp;IFERROR(VLOOKUP(GM$2&amp;$A16,'EU2'!$D:$E,MATCH("HOME",'EU2'!$D$1:$E$1,0),0),"")&amp;IFERROR(VLOOKUP(GM$2&amp;$A16,'EUC2'!$C:$F,MATCH("AWAY",'EUC2'!$C$1:$F$1,0),0),"")&amp;IFERROR(VLOOKUP(GM$2&amp;$A16,'EUC2'!$D:$E,MATCH("HOME",'EUC2'!$D$1:$E$1,0),0),"")</f>
        <v/>
      </c>
      <c r="GN16" s="25" t="str">
        <f>IFERROR(VLOOKUP(GN$2&amp;$B16,'FPL FIX2'!$N$1:$Q$400,MATCH("HOME",'FPL FIX2'!$N$1:$Q$1,0),0),"")&amp;IFERROR(VLOOKUP(GN$2&amp;$B16,'FPL FIX2'!$O$1:$P$400,MATCH("AWAY",'FPL FIX2'!$O$1:$P$1,0),0),"")&amp;IFERROR(VLOOKUP(GN$2&amp;$A16,'FA2'!$A:$D,MATCH("AWAY",'FA2'!$A$1:$D$1,0),0),"")&amp;IFERROR(VLOOKUP(GN$2&amp;$A16,'FA2'!$B:$C,MATCH("HOME",'FA2'!$B$1:$C$1,0),0),"")&amp;IFERROR(VLOOKUP(GN$2&amp;$A16,'EFL2'!$A:$D,MATCH("AWAY",'EFL2'!$A$1:$D$1,0),0),"")&amp;IFERROR(VLOOKUP(GN$2&amp;$A16,'EFL2'!$B:$C,MATCH("HOME",'EFL2'!$B$1:$C$1,0),0),"")&amp;IFERROR(VLOOKUP(GN$2&amp;$A16,'UCL2'!$C:$F,MATCH("AWAY",'UCL2'!$C$1:$F$1,0),0),"")&amp;IFERROR(VLOOKUP(GN$2&amp;$A16,'UCL2'!$D:$E,MATCH("HOME",'UCL2'!$D$1:$E$1,0),0),"")&amp;IFERROR(VLOOKUP(GN$2&amp;$A16,'EU2'!$C:$F,MATCH("AWAY",'EU2'!$C$1:$F$1,0),0),"")&amp;IFERROR(VLOOKUP(GN$2&amp;$A16,'EU2'!$D:$E,MATCH("HOME",'EU2'!$D$1:$E$1,0),0),"")&amp;IFERROR(VLOOKUP(GN$2&amp;$A16,'EUC2'!$C:$F,MATCH("AWAY",'EUC2'!$C$1:$F$1,0),0),"")&amp;IFERROR(VLOOKUP(GN$2&amp;$A16,'EUC2'!$D:$E,MATCH("HOME",'EUC2'!$D$1:$E$1,0),0),"")</f>
        <v/>
      </c>
      <c r="GO16" s="25" t="str">
        <f>IFERROR(VLOOKUP(GO$2&amp;$B16,'FPL FIX2'!$N$1:$Q$400,MATCH("HOME",'FPL FIX2'!$N$1:$Q$1,0),0),"")&amp;IFERROR(VLOOKUP(GO$2&amp;$B16,'FPL FIX2'!$O$1:$P$400,MATCH("AWAY",'FPL FIX2'!$O$1:$P$1,0),0),"")&amp;IFERROR(VLOOKUP(GO$2&amp;$A16,'FA2'!$A:$D,MATCH("AWAY",'FA2'!$A$1:$D$1,0),0),"")&amp;IFERROR(VLOOKUP(GO$2&amp;$A16,'FA2'!$B:$C,MATCH("HOME",'FA2'!$B$1:$C$1,0),0),"")&amp;IFERROR(VLOOKUP(GO$2&amp;$A16,'EFL2'!$A:$D,MATCH("AWAY",'EFL2'!$A$1:$D$1,0),0),"")&amp;IFERROR(VLOOKUP(GO$2&amp;$A16,'EFL2'!$B:$C,MATCH("HOME",'EFL2'!$B$1:$C$1,0),0),"")&amp;IFERROR(VLOOKUP(GO$2&amp;$A16,'UCL2'!$C:$F,MATCH("AWAY",'UCL2'!$C$1:$F$1,0),0),"")&amp;IFERROR(VLOOKUP(GO$2&amp;$A16,'UCL2'!$D:$E,MATCH("HOME",'UCL2'!$D$1:$E$1,0),0),"")&amp;IFERROR(VLOOKUP(GO$2&amp;$A16,'EU2'!$C:$F,MATCH("AWAY",'EU2'!$C$1:$F$1,0),0),"")&amp;IFERROR(VLOOKUP(GO$2&amp;$A16,'EU2'!$D:$E,MATCH("HOME",'EU2'!$D$1:$E$1,0),0),"")&amp;IFERROR(VLOOKUP(GO$2&amp;$A16,'EUC2'!$C:$F,MATCH("AWAY",'EUC2'!$C$1:$F$1,0),0),"")&amp;IFERROR(VLOOKUP(GO$2&amp;$A16,'EUC2'!$D:$E,MATCH("HOME",'EUC2'!$D$1:$E$1,0),0),"")</f>
        <v/>
      </c>
      <c r="GP16" s="25" t="str">
        <f>IFERROR(VLOOKUP(GP$2&amp;$B16,'FPL FIX2'!$N$1:$Q$400,MATCH("HOME",'FPL FIX2'!$N$1:$Q$1,0),0),"")&amp;IFERROR(VLOOKUP(GP$2&amp;$B16,'FPL FIX2'!$O$1:$P$400,MATCH("AWAY",'FPL FIX2'!$O$1:$P$1,0),0),"")&amp;IFERROR(VLOOKUP(GP$2&amp;$A16,'FA2'!$A:$D,MATCH("AWAY",'FA2'!$A$1:$D$1,0),0),"")&amp;IFERROR(VLOOKUP(GP$2&amp;$A16,'FA2'!$B:$C,MATCH("HOME",'FA2'!$B$1:$C$1,0),0),"")&amp;IFERROR(VLOOKUP(GP$2&amp;$A16,'EFL2'!$A:$D,MATCH("AWAY",'EFL2'!$A$1:$D$1,0),0),"")&amp;IFERROR(VLOOKUP(GP$2&amp;$A16,'EFL2'!$B:$C,MATCH("HOME",'EFL2'!$B$1:$C$1,0),0),"")&amp;IFERROR(VLOOKUP(GP$2&amp;$A16,'UCL2'!$C:$F,MATCH("AWAY",'UCL2'!$C$1:$F$1,0),0),"")&amp;IFERROR(VLOOKUP(GP$2&amp;$A16,'UCL2'!$D:$E,MATCH("HOME",'UCL2'!$D$1:$E$1,0),0),"")&amp;IFERROR(VLOOKUP(GP$2&amp;$A16,'EU2'!$C:$F,MATCH("AWAY",'EU2'!$C$1:$F$1,0),0),"")&amp;IFERROR(VLOOKUP(GP$2&amp;$A16,'EU2'!$D:$E,MATCH("HOME",'EU2'!$D$1:$E$1,0),0),"")&amp;IFERROR(VLOOKUP(GP$2&amp;$A16,'EUC2'!$C:$F,MATCH("AWAY",'EUC2'!$C$1:$F$1,0),0),"")&amp;IFERROR(VLOOKUP(GP$2&amp;$A16,'EUC2'!$D:$E,MATCH("HOME",'EUC2'!$D$1:$E$1,0),0),"")</f>
        <v>AVL</v>
      </c>
      <c r="GQ16" s="25" t="str">
        <f>IFERROR(VLOOKUP(GQ$2&amp;$B16,'FPL FIX2'!$N$1:$Q$400,MATCH("HOME",'FPL FIX2'!$N$1:$Q$1,0),0),"")&amp;IFERROR(VLOOKUP(GQ$2&amp;$B16,'FPL FIX2'!$O$1:$P$400,MATCH("AWAY",'FPL FIX2'!$O$1:$P$1,0),0),"")&amp;IFERROR(VLOOKUP(GQ$2&amp;$A16,'FA2'!$A:$D,MATCH("AWAY",'FA2'!$A$1:$D$1,0),0),"")&amp;IFERROR(VLOOKUP(GQ$2&amp;$A16,'FA2'!$B:$C,MATCH("HOME",'FA2'!$B$1:$C$1,0),0),"")&amp;IFERROR(VLOOKUP(GQ$2&amp;$A16,'EFL2'!$A:$D,MATCH("AWAY",'EFL2'!$A$1:$D$1,0),0),"")&amp;IFERROR(VLOOKUP(GQ$2&amp;$A16,'EFL2'!$B:$C,MATCH("HOME",'EFL2'!$B$1:$C$1,0),0),"")&amp;IFERROR(VLOOKUP(GQ$2&amp;$A16,'UCL2'!$C:$F,MATCH("AWAY",'UCL2'!$C$1:$F$1,0),0),"")&amp;IFERROR(VLOOKUP(GQ$2&amp;$A16,'UCL2'!$D:$E,MATCH("HOME",'UCL2'!$D$1:$E$1,0),0),"")&amp;IFERROR(VLOOKUP(GQ$2&amp;$A16,'EU2'!$C:$F,MATCH("AWAY",'EU2'!$C$1:$F$1,0),0),"")&amp;IFERROR(VLOOKUP(GQ$2&amp;$A16,'EU2'!$D:$E,MATCH("HOME",'EU2'!$D$1:$E$1,0),0),"")&amp;IFERROR(VLOOKUP(GQ$2&amp;$A16,'EUC2'!$C:$F,MATCH("AWAY",'EUC2'!$C$1:$F$1,0),0),"")&amp;IFERROR(VLOOKUP(GQ$2&amp;$A16,'EUC2'!$D:$E,MATCH("HOME",'EUC2'!$D$1:$E$1,0),0),"")</f>
        <v/>
      </c>
      <c r="GR16" s="25" t="str">
        <f>IFERROR(VLOOKUP(GR$2&amp;$B16,'FPL FIX2'!$N$1:$Q$400,MATCH("HOME",'FPL FIX2'!$N$1:$Q$1,0),0),"")&amp;IFERROR(VLOOKUP(GR$2&amp;$B16,'FPL FIX2'!$O$1:$P$400,MATCH("AWAY",'FPL FIX2'!$O$1:$P$1,0),0),"")&amp;IFERROR(VLOOKUP(GR$2&amp;$A16,'FA2'!$A:$D,MATCH("AWAY",'FA2'!$A$1:$D$1,0),0),"")&amp;IFERROR(VLOOKUP(GR$2&amp;$A16,'FA2'!$B:$C,MATCH("HOME",'FA2'!$B$1:$C$1,0),0),"")&amp;IFERROR(VLOOKUP(GR$2&amp;$A16,'EFL2'!$A:$D,MATCH("AWAY",'EFL2'!$A$1:$D$1,0),0),"")&amp;IFERROR(VLOOKUP(GR$2&amp;$A16,'EFL2'!$B:$C,MATCH("HOME",'EFL2'!$B$1:$C$1,0),0),"")&amp;IFERROR(VLOOKUP(GR$2&amp;$A16,'UCL2'!$C:$F,MATCH("AWAY",'UCL2'!$C$1:$F$1,0),0),"")&amp;IFERROR(VLOOKUP(GR$2&amp;$A16,'UCL2'!$D:$E,MATCH("HOME",'UCL2'!$D$1:$E$1,0),0),"")&amp;IFERROR(VLOOKUP(GR$2&amp;$A16,'EU2'!$C:$F,MATCH("AWAY",'EU2'!$C$1:$F$1,0),0),"")&amp;IFERROR(VLOOKUP(GR$2&amp;$A16,'EU2'!$D:$E,MATCH("HOME",'EU2'!$D$1:$E$1,0),0),"")&amp;IFERROR(VLOOKUP(GR$2&amp;$A16,'EUC2'!$C:$F,MATCH("AWAY",'EUC2'!$C$1:$F$1,0),0),"")&amp;IFERROR(VLOOKUP(GR$2&amp;$A16,'EUC2'!$D:$E,MATCH("HOME",'EUC2'!$D$1:$E$1,0),0),"")</f>
        <v/>
      </c>
      <c r="GS16" s="25" t="str">
        <f>IFERROR(VLOOKUP(GS$2&amp;$B16,'FPL FIX2'!$N$1:$Q$400,MATCH("HOME",'FPL FIX2'!$N$1:$Q$1,0),0),"")&amp;IFERROR(VLOOKUP(GS$2&amp;$B16,'FPL FIX2'!$O$1:$P$400,MATCH("AWAY",'FPL FIX2'!$O$1:$P$1,0),0),"")&amp;IFERROR(VLOOKUP(GS$2&amp;$A16,'FA2'!$A:$D,MATCH("AWAY",'FA2'!$A$1:$D$1,0),0),"")&amp;IFERROR(VLOOKUP(GS$2&amp;$A16,'FA2'!$B:$C,MATCH("HOME",'FA2'!$B$1:$C$1,0),0),"")&amp;IFERROR(VLOOKUP(GS$2&amp;$A16,'EFL2'!$A:$D,MATCH("AWAY",'EFL2'!$A$1:$D$1,0),0),"")&amp;IFERROR(VLOOKUP(GS$2&amp;$A16,'EFL2'!$B:$C,MATCH("HOME",'EFL2'!$B$1:$C$1,0),0),"")&amp;IFERROR(VLOOKUP(GS$2&amp;$A16,'UCL2'!$C:$F,MATCH("AWAY",'UCL2'!$C$1:$F$1,0),0),"")&amp;IFERROR(VLOOKUP(GS$2&amp;$A16,'UCL2'!$D:$E,MATCH("HOME",'UCL2'!$D$1:$E$1,0),0),"")&amp;IFERROR(VLOOKUP(GS$2&amp;$A16,'EU2'!$C:$F,MATCH("AWAY",'EU2'!$C$1:$F$1,0),0),"")&amp;IFERROR(VLOOKUP(GS$2&amp;$A16,'EU2'!$D:$E,MATCH("HOME",'EU2'!$D$1:$E$1,0),0),"")&amp;IFERROR(VLOOKUP(GS$2&amp;$A16,'EUC2'!$C:$F,MATCH("AWAY",'EUC2'!$C$1:$F$1,0),0),"")&amp;IFERROR(VLOOKUP(GS$2&amp;$A16,'EUC2'!$D:$E,MATCH("HOME",'EUC2'!$D$1:$E$1,0),0),"")</f>
        <v>ars</v>
      </c>
      <c r="GT16" s="25" t="str">
        <f>IFERROR(VLOOKUP(GT$2&amp;$B16,'FPL FIX2'!$N$1:$Q$400,MATCH("HOME",'FPL FIX2'!$N$1:$Q$1,0),0),"")&amp;IFERROR(VLOOKUP(GT$2&amp;$B16,'FPL FIX2'!$O$1:$P$400,MATCH("AWAY",'FPL FIX2'!$O$1:$P$1,0),0),"")&amp;IFERROR(VLOOKUP(GT$2&amp;$A16,'FA2'!$A:$D,MATCH("AWAY",'FA2'!$A$1:$D$1,0),0),"")&amp;IFERROR(VLOOKUP(GT$2&amp;$A16,'FA2'!$B:$C,MATCH("HOME",'FA2'!$B$1:$C$1,0),0),"")&amp;IFERROR(VLOOKUP(GT$2&amp;$A16,'EFL2'!$A:$D,MATCH("AWAY",'EFL2'!$A$1:$D$1,0),0),"")&amp;IFERROR(VLOOKUP(GT$2&amp;$A16,'EFL2'!$B:$C,MATCH("HOME",'EFL2'!$B$1:$C$1,0),0),"")&amp;IFERROR(VLOOKUP(GT$2&amp;$A16,'UCL2'!$C:$F,MATCH("AWAY",'UCL2'!$C$1:$F$1,0),0),"")&amp;IFERROR(VLOOKUP(GT$2&amp;$A16,'UCL2'!$D:$E,MATCH("HOME",'UCL2'!$D$1:$E$1,0),0),"")&amp;IFERROR(VLOOKUP(GT$2&amp;$A16,'EU2'!$C:$F,MATCH("AWAY",'EU2'!$C$1:$F$1,0),0),"")&amp;IFERROR(VLOOKUP(GT$2&amp;$A16,'EU2'!$D:$E,MATCH("HOME",'EU2'!$D$1:$E$1,0),0),"")&amp;IFERROR(VLOOKUP(GT$2&amp;$A16,'EUC2'!$C:$F,MATCH("AWAY",'EUC2'!$C$1:$F$1,0),0),"")&amp;IFERROR(VLOOKUP(GT$2&amp;$A16,'EUC2'!$D:$E,MATCH("HOME",'EUC2'!$D$1:$E$1,0),0),"")</f>
        <v/>
      </c>
      <c r="GU16" s="25" t="str">
        <f>IFERROR(VLOOKUP(GU$2&amp;$B16,'FPL FIX2'!$N$1:$Q$400,MATCH("HOME",'FPL FIX2'!$N$1:$Q$1,0),0),"")&amp;IFERROR(VLOOKUP(GU$2&amp;$B16,'FPL FIX2'!$O$1:$P$400,MATCH("AWAY",'FPL FIX2'!$O$1:$P$1,0),0),"")&amp;IFERROR(VLOOKUP(GU$2&amp;$A16,'FA2'!$A:$D,MATCH("AWAY",'FA2'!$A$1:$D$1,0),0),"")&amp;IFERROR(VLOOKUP(GU$2&amp;$A16,'FA2'!$B:$C,MATCH("HOME",'FA2'!$B$1:$C$1,0),0),"")&amp;IFERROR(VLOOKUP(GU$2&amp;$A16,'EFL2'!$A:$D,MATCH("AWAY",'EFL2'!$A$1:$D$1,0),0),"")&amp;IFERROR(VLOOKUP(GU$2&amp;$A16,'EFL2'!$B:$C,MATCH("HOME",'EFL2'!$B$1:$C$1,0),0),"")&amp;IFERROR(VLOOKUP(GU$2&amp;$A16,'UCL2'!$C:$F,MATCH("AWAY",'UCL2'!$C$1:$F$1,0),0),"")&amp;IFERROR(VLOOKUP(GU$2&amp;$A16,'UCL2'!$D:$E,MATCH("HOME",'UCL2'!$D$1:$E$1,0),0),"")&amp;IFERROR(VLOOKUP(GU$2&amp;$A16,'EU2'!$C:$F,MATCH("AWAY",'EU2'!$C$1:$F$1,0),0),"")&amp;IFERROR(VLOOKUP(GU$2&amp;$A16,'EU2'!$D:$E,MATCH("HOME",'EU2'!$D$1:$E$1,0),0),"")&amp;IFERROR(VLOOKUP(GU$2&amp;$A16,'EUC2'!$C:$F,MATCH("AWAY",'EUC2'!$C$1:$F$1,0),0),"")&amp;IFERROR(VLOOKUP(GU$2&amp;$A16,'EUC2'!$D:$E,MATCH("HOME",'EUC2'!$D$1:$E$1,0),0),"")</f>
        <v/>
      </c>
      <c r="GV16" s="25" t="str">
        <f>IFERROR(VLOOKUP(GV$2&amp;$B16,'FPL FIX2'!$N$1:$Q$400,MATCH("HOME",'FPL FIX2'!$N$1:$Q$1,0),0),"")&amp;IFERROR(VLOOKUP(GV$2&amp;$B16,'FPL FIX2'!$O$1:$P$400,MATCH("AWAY",'FPL FIX2'!$O$1:$P$1,0),0),"")&amp;IFERROR(VLOOKUP(GV$2&amp;$A16,'FA2'!$A:$D,MATCH("AWAY",'FA2'!$A$1:$D$1,0),0),"")&amp;IFERROR(VLOOKUP(GV$2&amp;$A16,'FA2'!$B:$C,MATCH("HOME",'FA2'!$B$1:$C$1,0),0),"")&amp;IFERROR(VLOOKUP(GV$2&amp;$A16,'EFL2'!$A:$D,MATCH("AWAY",'EFL2'!$A$1:$D$1,0),0),"")&amp;IFERROR(VLOOKUP(GV$2&amp;$A16,'EFL2'!$B:$C,MATCH("HOME",'EFL2'!$B$1:$C$1,0),0),"")&amp;IFERROR(VLOOKUP(GV$2&amp;$A16,'UCL2'!$C:$F,MATCH("AWAY",'UCL2'!$C$1:$F$1,0),0),"")&amp;IFERROR(VLOOKUP(GV$2&amp;$A16,'UCL2'!$D:$E,MATCH("HOME",'UCL2'!$D$1:$E$1,0),0),"")&amp;IFERROR(VLOOKUP(GV$2&amp;$A16,'EU2'!$C:$F,MATCH("AWAY",'EU2'!$C$1:$F$1,0),0),"")&amp;IFERROR(VLOOKUP(GV$2&amp;$A16,'EU2'!$D:$E,MATCH("HOME",'EU2'!$D$1:$E$1,0),0),"")&amp;IFERROR(VLOOKUP(GV$2&amp;$A16,'EUC2'!$C:$F,MATCH("AWAY",'EUC2'!$C$1:$F$1,0),0),"")&amp;IFERROR(VLOOKUP(GV$2&amp;$A16,'EUC2'!$D:$E,MATCH("HOME",'EUC2'!$D$1:$E$1,0),0),"")</f>
        <v>nfo</v>
      </c>
      <c r="GW16" s="25" t="str">
        <f>IFERROR(VLOOKUP(GW$2&amp;$B16,'FPL FIX2'!$N$1:$Q$400,MATCH("HOME",'FPL FIX2'!$N$1:$Q$1,0),0),"")&amp;IFERROR(VLOOKUP(GW$2&amp;$B16,'FPL FIX2'!$O$1:$P$400,MATCH("AWAY",'FPL FIX2'!$O$1:$P$1,0),0),"")&amp;IFERROR(VLOOKUP(GW$2&amp;$A16,'FA2'!$A:$D,MATCH("AWAY",'FA2'!$A$1:$D$1,0),0),"")&amp;IFERROR(VLOOKUP(GW$2&amp;$A16,'FA2'!$B:$C,MATCH("HOME",'FA2'!$B$1:$C$1,0),0),"")&amp;IFERROR(VLOOKUP(GW$2&amp;$A16,'EFL2'!$A:$D,MATCH("AWAY",'EFL2'!$A$1:$D$1,0),0),"")&amp;IFERROR(VLOOKUP(GW$2&amp;$A16,'EFL2'!$B:$C,MATCH("HOME",'EFL2'!$B$1:$C$1,0),0),"")&amp;IFERROR(VLOOKUP(GW$2&amp;$A16,'UCL2'!$C:$F,MATCH("AWAY",'UCL2'!$C$1:$F$1,0),0),"")&amp;IFERROR(VLOOKUP(GW$2&amp;$A16,'UCL2'!$D:$E,MATCH("HOME",'UCL2'!$D$1:$E$1,0),0),"")&amp;IFERROR(VLOOKUP(GW$2&amp;$A16,'EU2'!$C:$F,MATCH("AWAY",'EU2'!$C$1:$F$1,0),0),"")&amp;IFERROR(VLOOKUP(GW$2&amp;$A16,'EU2'!$D:$E,MATCH("HOME",'EU2'!$D$1:$E$1,0),0),"")&amp;IFERROR(VLOOKUP(GW$2&amp;$A16,'EUC2'!$C:$F,MATCH("AWAY",'EUC2'!$C$1:$F$1,0),0),"")&amp;IFERROR(VLOOKUP(GW$2&amp;$A16,'EUC2'!$D:$E,MATCH("HOME",'EUC2'!$D$1:$E$1,0),0),"")</f>
        <v/>
      </c>
      <c r="GX16" s="25" t="str">
        <f>IFERROR(VLOOKUP(GX$2&amp;$B16,'FPL FIX2'!$N$1:$Q$400,MATCH("HOME",'FPL FIX2'!$N$1:$Q$1,0),0),"")&amp;IFERROR(VLOOKUP(GX$2&amp;$B16,'FPL FIX2'!$O$1:$P$400,MATCH("AWAY",'FPL FIX2'!$O$1:$P$1,0),0),"")&amp;IFERROR(VLOOKUP(GX$2&amp;$A16,'FA2'!$A:$D,MATCH("AWAY",'FA2'!$A$1:$D$1,0),0),"")&amp;IFERROR(VLOOKUP(GX$2&amp;$A16,'FA2'!$B:$C,MATCH("HOME",'FA2'!$B$1:$C$1,0),0),"")&amp;IFERROR(VLOOKUP(GX$2&amp;$A16,'EFL2'!$A:$D,MATCH("AWAY",'EFL2'!$A$1:$D$1,0),0),"")&amp;IFERROR(VLOOKUP(GX$2&amp;$A16,'EFL2'!$B:$C,MATCH("HOME",'EFL2'!$B$1:$C$1,0),0),"")&amp;IFERROR(VLOOKUP(GX$2&amp;$A16,'UCL2'!$C:$F,MATCH("AWAY",'UCL2'!$C$1:$F$1,0),0),"")&amp;IFERROR(VLOOKUP(GX$2&amp;$A16,'UCL2'!$D:$E,MATCH("HOME",'UCL2'!$D$1:$E$1,0),0),"")&amp;IFERROR(VLOOKUP(GX$2&amp;$A16,'EU2'!$C:$F,MATCH("AWAY",'EU2'!$C$1:$F$1,0),0),"")&amp;IFERROR(VLOOKUP(GX$2&amp;$A16,'EU2'!$D:$E,MATCH("HOME",'EU2'!$D$1:$E$1,0),0),"")&amp;IFERROR(VLOOKUP(GX$2&amp;$A16,'EUC2'!$C:$F,MATCH("AWAY",'EUC2'!$C$1:$F$1,0),0),"")&amp;IFERROR(VLOOKUP(GX$2&amp;$A16,'EUC2'!$D:$E,MATCH("HOME",'EUC2'!$D$1:$E$1,0),0),"")</f>
        <v/>
      </c>
      <c r="GY16" s="25" t="str">
        <f>IFERROR(VLOOKUP(GY$2&amp;$B16,'FPL FIX2'!$N$1:$Q$400,MATCH("HOME",'FPL FIX2'!$N$1:$Q$1,0),0),"")&amp;IFERROR(VLOOKUP(GY$2&amp;$B16,'FPL FIX2'!$O$1:$P$400,MATCH("AWAY",'FPL FIX2'!$O$1:$P$1,0),0),"")&amp;IFERROR(VLOOKUP(GY$2&amp;$A16,'FA2'!$A:$D,MATCH("AWAY",'FA2'!$A$1:$D$1,0),0),"")&amp;IFERROR(VLOOKUP(GY$2&amp;$A16,'FA2'!$B:$C,MATCH("HOME",'FA2'!$B$1:$C$1,0),0),"")&amp;IFERROR(VLOOKUP(GY$2&amp;$A16,'EFL2'!$A:$D,MATCH("AWAY",'EFL2'!$A$1:$D$1,0),0),"")&amp;IFERROR(VLOOKUP(GY$2&amp;$A16,'EFL2'!$B:$C,MATCH("HOME",'EFL2'!$B$1:$C$1,0),0),"")&amp;IFERROR(VLOOKUP(GY$2&amp;$A16,'UCL2'!$C:$F,MATCH("AWAY",'UCL2'!$C$1:$F$1,0),0),"")&amp;IFERROR(VLOOKUP(GY$2&amp;$A16,'UCL2'!$D:$E,MATCH("HOME",'UCL2'!$D$1:$E$1,0),0),"")&amp;IFERROR(VLOOKUP(GY$2&amp;$A16,'EU2'!$C:$F,MATCH("AWAY",'EU2'!$C$1:$F$1,0),0),"")&amp;IFERROR(VLOOKUP(GY$2&amp;$A16,'EU2'!$D:$E,MATCH("HOME",'EU2'!$D$1:$E$1,0),0),"")&amp;IFERROR(VLOOKUP(GY$2&amp;$A16,'EUC2'!$C:$F,MATCH("AWAY",'EUC2'!$C$1:$F$1,0),0),"")&amp;IFERROR(VLOOKUP(GY$2&amp;$A16,'EUC2'!$D:$E,MATCH("HOME",'EUC2'!$D$1:$E$1,0),0),"")</f>
        <v/>
      </c>
      <c r="GZ16" s="25" t="str">
        <f>IFERROR(VLOOKUP(GZ$2&amp;$B16,'FPL FIX2'!$N$1:$Q$400,MATCH("HOME",'FPL FIX2'!$N$1:$Q$1,0),0),"")&amp;IFERROR(VLOOKUP(GZ$2&amp;$B16,'FPL FIX2'!$O$1:$P$400,MATCH("AWAY",'FPL FIX2'!$O$1:$P$1,0),0),"")&amp;IFERROR(VLOOKUP(GZ$2&amp;$A16,'FA2'!$A:$D,MATCH("AWAY",'FA2'!$A$1:$D$1,0),0),"")&amp;IFERROR(VLOOKUP(GZ$2&amp;$A16,'FA2'!$B:$C,MATCH("HOME",'FA2'!$B$1:$C$1,0),0),"")&amp;IFERROR(VLOOKUP(GZ$2&amp;$A16,'EFL2'!$A:$D,MATCH("AWAY",'EFL2'!$A$1:$D$1,0),0),"")&amp;IFERROR(VLOOKUP(GZ$2&amp;$A16,'EFL2'!$B:$C,MATCH("HOME",'EFL2'!$B$1:$C$1,0),0),"")&amp;IFERROR(VLOOKUP(GZ$2&amp;$A16,'UCL2'!$C:$F,MATCH("AWAY",'UCL2'!$C$1:$F$1,0),0),"")&amp;IFERROR(VLOOKUP(GZ$2&amp;$A16,'UCL2'!$D:$E,MATCH("HOME",'UCL2'!$D$1:$E$1,0),0),"")&amp;IFERROR(VLOOKUP(GZ$2&amp;$A16,'EU2'!$C:$F,MATCH("AWAY",'EU2'!$C$1:$F$1,0),0),"")&amp;IFERROR(VLOOKUP(GZ$2&amp;$A16,'EU2'!$D:$E,MATCH("HOME",'EU2'!$D$1:$E$1,0),0),"")&amp;IFERROR(VLOOKUP(GZ$2&amp;$A16,'EUC2'!$C:$F,MATCH("AWAY",'EUC2'!$C$1:$F$1,0),0),"")&amp;IFERROR(VLOOKUP(GZ$2&amp;$A16,'EUC2'!$D:$E,MATCH("HOME",'EUC2'!$D$1:$E$1,0),0),"")</f>
        <v>RB Leipzig</v>
      </c>
      <c r="HA16" s="25" t="str">
        <f>IFERROR(VLOOKUP(HA$2&amp;$B16,'FPL FIX2'!$N$1:$Q$400,MATCH("HOME",'FPL FIX2'!$N$1:$Q$1,0),0),"")&amp;IFERROR(VLOOKUP(HA$2&amp;$B16,'FPL FIX2'!$O$1:$P$400,MATCH("AWAY",'FPL FIX2'!$O$1:$P$1,0),0),"")&amp;IFERROR(VLOOKUP(HA$2&amp;$A16,'FA2'!$A:$D,MATCH("AWAY",'FA2'!$A$1:$D$1,0),0),"")&amp;IFERROR(VLOOKUP(HA$2&amp;$A16,'FA2'!$B:$C,MATCH("HOME",'FA2'!$B$1:$C$1,0),0),"")&amp;IFERROR(VLOOKUP(HA$2&amp;$A16,'EFL2'!$A:$D,MATCH("AWAY",'EFL2'!$A$1:$D$1,0),0),"")&amp;IFERROR(VLOOKUP(HA$2&amp;$A16,'EFL2'!$B:$C,MATCH("HOME",'EFL2'!$B$1:$C$1,0),0),"")&amp;IFERROR(VLOOKUP(HA$2&amp;$A16,'UCL2'!$C:$F,MATCH("AWAY",'UCL2'!$C$1:$F$1,0),0),"")&amp;IFERROR(VLOOKUP(HA$2&amp;$A16,'UCL2'!$D:$E,MATCH("HOME",'UCL2'!$D$1:$E$1,0),0),"")&amp;IFERROR(VLOOKUP(HA$2&amp;$A16,'EU2'!$C:$F,MATCH("AWAY",'EU2'!$C$1:$F$1,0),0),"")&amp;IFERROR(VLOOKUP(HA$2&amp;$A16,'EU2'!$D:$E,MATCH("HOME",'EU2'!$D$1:$E$1,0),0),"")&amp;IFERROR(VLOOKUP(HA$2&amp;$A16,'EUC2'!$C:$F,MATCH("AWAY",'EUC2'!$C$1:$F$1,0),0),"")&amp;IFERROR(VLOOKUP(HA$2&amp;$A16,'EUC2'!$D:$E,MATCH("HOME",'EUC2'!$D$1:$E$1,0),0),"")</f>
        <v/>
      </c>
      <c r="HB16" s="25" t="str">
        <f>IFERROR(VLOOKUP(HB$2&amp;$B16,'FPL FIX2'!$N$1:$Q$400,MATCH("HOME",'FPL FIX2'!$N$1:$Q$1,0),0),"")&amp;IFERROR(VLOOKUP(HB$2&amp;$B16,'FPL FIX2'!$O$1:$P$400,MATCH("AWAY",'FPL FIX2'!$O$1:$P$1,0),0),"")&amp;IFERROR(VLOOKUP(HB$2&amp;$A16,'FA2'!$A:$D,MATCH("AWAY",'FA2'!$A$1:$D$1,0),0),"")&amp;IFERROR(VLOOKUP(HB$2&amp;$A16,'FA2'!$B:$C,MATCH("HOME",'FA2'!$B$1:$C$1,0),0),"")&amp;IFERROR(VLOOKUP(HB$2&amp;$A16,'EFL2'!$A:$D,MATCH("AWAY",'EFL2'!$A$1:$D$1,0),0),"")&amp;IFERROR(VLOOKUP(HB$2&amp;$A16,'EFL2'!$B:$C,MATCH("HOME",'EFL2'!$B$1:$C$1,0),0),"")&amp;IFERROR(VLOOKUP(HB$2&amp;$A16,'UCL2'!$C:$F,MATCH("AWAY",'UCL2'!$C$1:$F$1,0),0),"")&amp;IFERROR(VLOOKUP(HB$2&amp;$A16,'UCL2'!$D:$E,MATCH("HOME",'UCL2'!$D$1:$E$1,0),0),"")&amp;IFERROR(VLOOKUP(HB$2&amp;$A16,'EU2'!$C:$F,MATCH("AWAY",'EU2'!$C$1:$F$1,0),0),"")&amp;IFERROR(VLOOKUP(HB$2&amp;$A16,'EU2'!$D:$E,MATCH("HOME",'EU2'!$D$1:$E$1,0),0),"")&amp;IFERROR(VLOOKUP(HB$2&amp;$A16,'EUC2'!$C:$F,MATCH("AWAY",'EUC2'!$C$1:$F$1,0),0),"")&amp;IFERROR(VLOOKUP(HB$2&amp;$A16,'EUC2'!$D:$E,MATCH("HOME",'EUC2'!$D$1:$E$1,0),0),"")</f>
        <v/>
      </c>
      <c r="HC16" s="25" t="str">
        <f>IFERROR(VLOOKUP(HC$2&amp;$B16,'FPL FIX2'!$N$1:$Q$400,MATCH("HOME",'FPL FIX2'!$N$1:$Q$1,0),0),"")&amp;IFERROR(VLOOKUP(HC$2&amp;$B16,'FPL FIX2'!$O$1:$P$400,MATCH("AWAY",'FPL FIX2'!$O$1:$P$1,0),0),"")&amp;IFERROR(VLOOKUP(HC$2&amp;$A16,'FA2'!$A:$D,MATCH("AWAY",'FA2'!$A$1:$D$1,0),0),"")&amp;IFERROR(VLOOKUP(HC$2&amp;$A16,'FA2'!$B:$C,MATCH("HOME",'FA2'!$B$1:$C$1,0),0),"")&amp;IFERROR(VLOOKUP(HC$2&amp;$A16,'EFL2'!$A:$D,MATCH("AWAY",'EFL2'!$A$1:$D$1,0),0),"")&amp;IFERROR(VLOOKUP(HC$2&amp;$A16,'EFL2'!$B:$C,MATCH("HOME",'EFL2'!$B$1:$C$1,0),0),"")&amp;IFERROR(VLOOKUP(HC$2&amp;$A16,'UCL2'!$C:$F,MATCH("AWAY",'UCL2'!$C$1:$F$1,0),0),"")&amp;IFERROR(VLOOKUP(HC$2&amp;$A16,'UCL2'!$D:$E,MATCH("HOME",'UCL2'!$D$1:$E$1,0),0),"")&amp;IFERROR(VLOOKUP(HC$2&amp;$A16,'EU2'!$C:$F,MATCH("AWAY",'EU2'!$C$1:$F$1,0),0),"")&amp;IFERROR(VLOOKUP(HC$2&amp;$A16,'EU2'!$D:$E,MATCH("HOME",'EU2'!$D$1:$E$1,0),0),"")&amp;IFERROR(VLOOKUP(HC$2&amp;$A16,'EUC2'!$C:$F,MATCH("AWAY",'EUC2'!$C$1:$F$1,0),0),"")&amp;IFERROR(VLOOKUP(HC$2&amp;$A16,'EUC2'!$D:$E,MATCH("HOME",'EUC2'!$D$1:$E$1,0),0),"")</f>
        <v>bou</v>
      </c>
      <c r="HD16" s="25" t="str">
        <f>IFERROR(VLOOKUP(HD$2&amp;$B16,'FPL FIX2'!$N$1:$Q$400,MATCH("HOME",'FPL FIX2'!$N$1:$Q$1,0),0),"")&amp;IFERROR(VLOOKUP(HD$2&amp;$B16,'FPL FIX2'!$O$1:$P$400,MATCH("AWAY",'FPL FIX2'!$O$1:$P$1,0),0),"")&amp;IFERROR(VLOOKUP(HD$2&amp;$A16,'FA2'!$A:$D,MATCH("AWAY",'FA2'!$A$1:$D$1,0),0),"")&amp;IFERROR(VLOOKUP(HD$2&amp;$A16,'FA2'!$B:$C,MATCH("HOME",'FA2'!$B$1:$C$1,0),0),"")&amp;IFERROR(VLOOKUP(HD$2&amp;$A16,'EFL2'!$A:$D,MATCH("AWAY",'EFL2'!$A$1:$D$1,0),0),"")&amp;IFERROR(VLOOKUP(HD$2&amp;$A16,'EFL2'!$B:$C,MATCH("HOME",'EFL2'!$B$1:$C$1,0),0),"")&amp;IFERROR(VLOOKUP(HD$2&amp;$A16,'UCL2'!$C:$F,MATCH("AWAY",'UCL2'!$C$1:$F$1,0),0),"")&amp;IFERROR(VLOOKUP(HD$2&amp;$A16,'UCL2'!$D:$E,MATCH("HOME",'UCL2'!$D$1:$E$1,0),0),"")&amp;IFERROR(VLOOKUP(HD$2&amp;$A16,'EU2'!$C:$F,MATCH("AWAY",'EU2'!$C$1:$F$1,0),0),"")&amp;IFERROR(VLOOKUP(HD$2&amp;$A16,'EU2'!$D:$E,MATCH("HOME",'EU2'!$D$1:$E$1,0),0),"")&amp;IFERROR(VLOOKUP(HD$2&amp;$A16,'EUC2'!$C:$F,MATCH("AWAY",'EUC2'!$C$1:$F$1,0),0),"")&amp;IFERROR(VLOOKUP(HD$2&amp;$A16,'EUC2'!$D:$E,MATCH("HOME",'EUC2'!$D$1:$E$1,0),0),"")</f>
        <v/>
      </c>
      <c r="HE16" s="25" t="str">
        <f>IFERROR(VLOOKUP(HE$2&amp;$B16,'FPL FIX2'!$N$1:$Q$400,MATCH("HOME",'FPL FIX2'!$N$1:$Q$1,0),0),"")&amp;IFERROR(VLOOKUP(HE$2&amp;$B16,'FPL FIX2'!$O$1:$P$400,MATCH("AWAY",'FPL FIX2'!$O$1:$P$1,0),0),"")&amp;IFERROR(VLOOKUP(HE$2&amp;$A16,'FA2'!$A:$D,MATCH("AWAY",'FA2'!$A$1:$D$1,0),0),"")&amp;IFERROR(VLOOKUP(HE$2&amp;$A16,'FA2'!$B:$C,MATCH("HOME",'FA2'!$B$1:$C$1,0),0),"")&amp;IFERROR(VLOOKUP(HE$2&amp;$A16,'EFL2'!$A:$D,MATCH("AWAY",'EFL2'!$A$1:$D$1,0),0),"")&amp;IFERROR(VLOOKUP(HE$2&amp;$A16,'EFL2'!$B:$C,MATCH("HOME",'EFL2'!$B$1:$C$1,0),0),"")&amp;IFERROR(VLOOKUP(HE$2&amp;$A16,'UCL2'!$C:$F,MATCH("AWAY",'UCL2'!$C$1:$F$1,0),0),"")&amp;IFERROR(VLOOKUP(HE$2&amp;$A16,'UCL2'!$D:$E,MATCH("HOME",'UCL2'!$D$1:$E$1,0),0),"")&amp;IFERROR(VLOOKUP(HE$2&amp;$A16,'EU2'!$C:$F,MATCH("AWAY",'EU2'!$C$1:$F$1,0),0),"")&amp;IFERROR(VLOOKUP(HE$2&amp;$A16,'EU2'!$D:$E,MATCH("HOME",'EU2'!$D$1:$E$1,0),0),"")&amp;IFERROR(VLOOKUP(HE$2&amp;$A16,'EUC2'!$C:$F,MATCH("AWAY",'EUC2'!$C$1:$F$1,0),0),"")&amp;IFERROR(VLOOKUP(HE$2&amp;$A16,'EUC2'!$D:$E,MATCH("HOME",'EUC2'!$D$1:$E$1,0),0),"")</f>
        <v/>
      </c>
      <c r="HF16" s="25" t="str">
        <f>IFERROR(VLOOKUP(HF$2&amp;$B16,'FPL FIX2'!$N$1:$Q$400,MATCH("HOME",'FPL FIX2'!$N$1:$Q$1,0),0),"")&amp;IFERROR(VLOOKUP(HF$2&amp;$B16,'FPL FIX2'!$O$1:$P$400,MATCH("AWAY",'FPL FIX2'!$O$1:$P$1,0),0),"")&amp;IFERROR(VLOOKUP(HF$2&amp;$A16,'FA2'!$A:$D,MATCH("AWAY",'FA2'!$A$1:$D$1,0),0),"")&amp;IFERROR(VLOOKUP(HF$2&amp;$A16,'FA2'!$B:$C,MATCH("HOME",'FA2'!$B$1:$C$1,0),0),"")&amp;IFERROR(VLOOKUP(HF$2&amp;$A16,'EFL2'!$A:$D,MATCH("AWAY",'EFL2'!$A$1:$D$1,0),0),"")&amp;IFERROR(VLOOKUP(HF$2&amp;$A16,'EFL2'!$B:$C,MATCH("HOME",'EFL2'!$B$1:$C$1,0),0),"")&amp;IFERROR(VLOOKUP(HF$2&amp;$A16,'UCL2'!$C:$F,MATCH("AWAY",'UCL2'!$C$1:$F$1,0),0),"")&amp;IFERROR(VLOOKUP(HF$2&amp;$A16,'UCL2'!$D:$E,MATCH("HOME",'UCL2'!$D$1:$E$1,0),0),"")&amp;IFERROR(VLOOKUP(HF$2&amp;$A16,'EU2'!$C:$F,MATCH("AWAY",'EU2'!$C$1:$F$1,0),0),"")&amp;IFERROR(VLOOKUP(HF$2&amp;$A16,'EU2'!$D:$E,MATCH("HOME",'EU2'!$D$1:$E$1,0),0),"")&amp;IFERROR(VLOOKUP(HF$2&amp;$A16,'EUC2'!$C:$F,MATCH("AWAY",'EUC2'!$C$1:$F$1,0),0),"")&amp;IFERROR(VLOOKUP(HF$2&amp;$A16,'EUC2'!$D:$E,MATCH("HOME",'EUC2'!$D$1:$E$1,0),0),"")</f>
        <v>Bristol City</v>
      </c>
      <c r="HG16" s="25" t="str">
        <f>IFERROR(VLOOKUP(HG$2&amp;$B16,'FPL FIX2'!$N$1:$Q$400,MATCH("HOME",'FPL FIX2'!$N$1:$Q$1,0),0),"")&amp;IFERROR(VLOOKUP(HG$2&amp;$B16,'FPL FIX2'!$O$1:$P$400,MATCH("AWAY",'FPL FIX2'!$O$1:$P$1,0),0),"")&amp;IFERROR(VLOOKUP(HG$2&amp;$A16,'FA2'!$A:$D,MATCH("AWAY",'FA2'!$A$1:$D$1,0),0),"")&amp;IFERROR(VLOOKUP(HG$2&amp;$A16,'FA2'!$B:$C,MATCH("HOME",'FA2'!$B$1:$C$1,0),0),"")&amp;IFERROR(VLOOKUP(HG$2&amp;$A16,'EFL2'!$A:$D,MATCH("AWAY",'EFL2'!$A$1:$D$1,0),0),"")&amp;IFERROR(VLOOKUP(HG$2&amp;$A16,'EFL2'!$B:$C,MATCH("HOME",'EFL2'!$B$1:$C$1,0),0),"")&amp;IFERROR(VLOOKUP(HG$2&amp;$A16,'UCL2'!$C:$F,MATCH("AWAY",'UCL2'!$C$1:$F$1,0),0),"")&amp;IFERROR(VLOOKUP(HG$2&amp;$A16,'UCL2'!$D:$E,MATCH("HOME",'UCL2'!$D$1:$E$1,0),0),"")&amp;IFERROR(VLOOKUP(HG$2&amp;$A16,'EU2'!$C:$F,MATCH("AWAY",'EU2'!$C$1:$F$1,0),0),"")&amp;IFERROR(VLOOKUP(HG$2&amp;$A16,'EU2'!$D:$E,MATCH("HOME",'EU2'!$D$1:$E$1,0),0),"")&amp;IFERROR(VLOOKUP(HG$2&amp;$A16,'EUC2'!$C:$F,MATCH("AWAY",'EUC2'!$C$1:$F$1,0),0),"")&amp;IFERROR(VLOOKUP(HG$2&amp;$A16,'EUC2'!$D:$E,MATCH("HOME",'EUC2'!$D$1:$E$1,0),0),"")</f>
        <v/>
      </c>
      <c r="HH16" s="25" t="str">
        <f>IFERROR(VLOOKUP(HH$2&amp;$B16,'FPL FIX2'!$N$1:$Q$400,MATCH("HOME",'FPL FIX2'!$N$1:$Q$1,0),0),"")&amp;IFERROR(VLOOKUP(HH$2&amp;$B16,'FPL FIX2'!$O$1:$P$400,MATCH("AWAY",'FPL FIX2'!$O$1:$P$1,0),0),"")&amp;IFERROR(VLOOKUP(HH$2&amp;$A16,'FA2'!$A:$D,MATCH("AWAY",'FA2'!$A$1:$D$1,0),0),"")&amp;IFERROR(VLOOKUP(HH$2&amp;$A16,'FA2'!$B:$C,MATCH("HOME",'FA2'!$B$1:$C$1,0),0),"")&amp;IFERROR(VLOOKUP(HH$2&amp;$A16,'EFL2'!$A:$D,MATCH("AWAY",'EFL2'!$A$1:$D$1,0),0),"")&amp;IFERROR(VLOOKUP(HH$2&amp;$A16,'EFL2'!$B:$C,MATCH("HOME",'EFL2'!$B$1:$C$1,0),0),"")&amp;IFERROR(VLOOKUP(HH$2&amp;$A16,'UCL2'!$C:$F,MATCH("AWAY",'UCL2'!$C$1:$F$1,0),0),"")&amp;IFERROR(VLOOKUP(HH$2&amp;$A16,'UCL2'!$D:$E,MATCH("HOME",'UCL2'!$D$1:$E$1,0),0),"")&amp;IFERROR(VLOOKUP(HH$2&amp;$A16,'EU2'!$C:$F,MATCH("AWAY",'EU2'!$C$1:$F$1,0),0),"")&amp;IFERROR(VLOOKUP(HH$2&amp;$A16,'EU2'!$D:$E,MATCH("HOME",'EU2'!$D$1:$E$1,0),0),"")&amp;IFERROR(VLOOKUP(HH$2&amp;$A16,'EUC2'!$C:$F,MATCH("AWAY",'EUC2'!$C$1:$F$1,0),0),"")&amp;IFERROR(VLOOKUP(HH$2&amp;$A16,'EUC2'!$D:$E,MATCH("HOME",'EUC2'!$D$1:$E$1,0),0),"")</f>
        <v/>
      </c>
      <c r="HI16" s="25" t="str">
        <f>IFERROR(VLOOKUP(HI$2&amp;$B16,'FPL FIX2'!$N$1:$Q$400,MATCH("HOME",'FPL FIX2'!$N$1:$Q$1,0),0),"")&amp;IFERROR(VLOOKUP(HI$2&amp;$B16,'FPL FIX2'!$O$1:$P$400,MATCH("AWAY",'FPL FIX2'!$O$1:$P$1,0),0),"")&amp;IFERROR(VLOOKUP(HI$2&amp;$A16,'FA2'!$A:$D,MATCH("AWAY",'FA2'!$A$1:$D$1,0),0),"")&amp;IFERROR(VLOOKUP(HI$2&amp;$A16,'FA2'!$B:$C,MATCH("HOME",'FA2'!$B$1:$C$1,0),0),"")&amp;IFERROR(VLOOKUP(HI$2&amp;$A16,'EFL2'!$A:$D,MATCH("AWAY",'EFL2'!$A$1:$D$1,0),0),"")&amp;IFERROR(VLOOKUP(HI$2&amp;$A16,'EFL2'!$B:$C,MATCH("HOME",'EFL2'!$B$1:$C$1,0),0),"")&amp;IFERROR(VLOOKUP(HI$2&amp;$A16,'UCL2'!$C:$F,MATCH("AWAY",'UCL2'!$C$1:$F$1,0),0),"")&amp;IFERROR(VLOOKUP(HI$2&amp;$A16,'UCL2'!$D:$E,MATCH("HOME",'UCL2'!$D$1:$E$1,0),0),"")&amp;IFERROR(VLOOKUP(HI$2&amp;$A16,'EU2'!$C:$F,MATCH("AWAY",'EU2'!$C$1:$F$1,0),0),"")&amp;IFERROR(VLOOKUP(HI$2&amp;$A16,'EU2'!$D:$E,MATCH("HOME",'EU2'!$D$1:$E$1,0),0),"")&amp;IFERROR(VLOOKUP(HI$2&amp;$A16,'EUC2'!$C:$F,MATCH("AWAY",'EUC2'!$C$1:$F$1,0),0),"")&amp;IFERROR(VLOOKUP(HI$2&amp;$A16,'EUC2'!$D:$E,MATCH("HOME",'EUC2'!$D$1:$E$1,0),0),"")</f>
        <v/>
      </c>
      <c r="HJ16" s="25" t="str">
        <f>IFERROR(VLOOKUP(HJ$2&amp;$B16,'FPL FIX2'!$N$1:$Q$400,MATCH("HOME",'FPL FIX2'!$N$1:$Q$1,0),0),"")&amp;IFERROR(VLOOKUP(HJ$2&amp;$B16,'FPL FIX2'!$O$1:$P$400,MATCH("AWAY",'FPL FIX2'!$O$1:$P$1,0),0),"")&amp;IFERROR(VLOOKUP(HJ$2&amp;$A16,'FA2'!$A:$D,MATCH("AWAY",'FA2'!$A$1:$D$1,0),0),"")&amp;IFERROR(VLOOKUP(HJ$2&amp;$A16,'FA2'!$B:$C,MATCH("HOME",'FA2'!$B$1:$C$1,0),0),"")&amp;IFERROR(VLOOKUP(HJ$2&amp;$A16,'EFL2'!$A:$D,MATCH("AWAY",'EFL2'!$A$1:$D$1,0),0),"")&amp;IFERROR(VLOOKUP(HJ$2&amp;$A16,'EFL2'!$B:$C,MATCH("HOME",'EFL2'!$B$1:$C$1,0),0),"")&amp;IFERROR(VLOOKUP(HJ$2&amp;$A16,'UCL2'!$C:$F,MATCH("AWAY",'UCL2'!$C$1:$F$1,0),0),"")&amp;IFERROR(VLOOKUP(HJ$2&amp;$A16,'UCL2'!$D:$E,MATCH("HOME",'UCL2'!$D$1:$E$1,0),0),"")&amp;IFERROR(VLOOKUP(HJ$2&amp;$A16,'EU2'!$C:$F,MATCH("AWAY",'EU2'!$C$1:$F$1,0),0),"")&amp;IFERROR(VLOOKUP(HJ$2&amp;$A16,'EU2'!$D:$E,MATCH("HOME",'EU2'!$D$1:$E$1,0),0),"")&amp;IFERROR(VLOOKUP(HJ$2&amp;$A16,'EUC2'!$C:$F,MATCH("AWAY",'EUC2'!$C$1:$F$1,0),0),"")&amp;IFERROR(VLOOKUP(HJ$2&amp;$A16,'EUC2'!$D:$E,MATCH("HOME",'EUC2'!$D$1:$E$1,0),0),"")</f>
        <v>NEW</v>
      </c>
      <c r="HK16" s="25" t="str">
        <f>IFERROR(VLOOKUP(HK$2&amp;$B16,'FPL FIX2'!$N$1:$Q$400,MATCH("HOME",'FPL FIX2'!$N$1:$Q$1,0),0),"")&amp;IFERROR(VLOOKUP(HK$2&amp;$B16,'FPL FIX2'!$O$1:$P$400,MATCH("AWAY",'FPL FIX2'!$O$1:$P$1,0),0),"")&amp;IFERROR(VLOOKUP(HK$2&amp;$A16,'FA2'!$A:$D,MATCH("AWAY",'FA2'!$A$1:$D$1,0),0),"")&amp;IFERROR(VLOOKUP(HK$2&amp;$A16,'FA2'!$B:$C,MATCH("HOME",'FA2'!$B$1:$C$1,0),0),"")&amp;IFERROR(VLOOKUP(HK$2&amp;$A16,'EFL2'!$A:$D,MATCH("AWAY",'EFL2'!$A$1:$D$1,0),0),"")&amp;IFERROR(VLOOKUP(HK$2&amp;$A16,'EFL2'!$B:$C,MATCH("HOME",'EFL2'!$B$1:$C$1,0),0),"")&amp;IFERROR(VLOOKUP(HK$2&amp;$A16,'UCL2'!$C:$F,MATCH("AWAY",'UCL2'!$C$1:$F$1,0),0),"")&amp;IFERROR(VLOOKUP(HK$2&amp;$A16,'UCL2'!$D:$E,MATCH("HOME",'UCL2'!$D$1:$E$1,0),0),"")&amp;IFERROR(VLOOKUP(HK$2&amp;$A16,'EU2'!$C:$F,MATCH("AWAY",'EU2'!$C$1:$F$1,0),0),"")&amp;IFERROR(VLOOKUP(HK$2&amp;$A16,'EU2'!$D:$E,MATCH("HOME",'EU2'!$D$1:$E$1,0),0),"")&amp;IFERROR(VLOOKUP(HK$2&amp;$A16,'EUC2'!$C:$F,MATCH("AWAY",'EUC2'!$C$1:$F$1,0),0),"")&amp;IFERROR(VLOOKUP(HK$2&amp;$A16,'EUC2'!$D:$E,MATCH("HOME",'EUC2'!$D$1:$E$1,0),0),"")</f>
        <v/>
      </c>
      <c r="HL16" s="25" t="str">
        <f>IFERROR(VLOOKUP(HL$2&amp;$B16,'FPL FIX2'!$N$1:$Q$400,MATCH("HOME",'FPL FIX2'!$N$1:$Q$1,0),0),"")&amp;IFERROR(VLOOKUP(HL$2&amp;$B16,'FPL FIX2'!$O$1:$P$400,MATCH("AWAY",'FPL FIX2'!$O$1:$P$1,0),0),"")&amp;IFERROR(VLOOKUP(HL$2&amp;$A16,'FA2'!$A:$D,MATCH("AWAY",'FA2'!$A$1:$D$1,0),0),"")&amp;IFERROR(VLOOKUP(HL$2&amp;$A16,'FA2'!$B:$C,MATCH("HOME",'FA2'!$B$1:$C$1,0),0),"")&amp;IFERROR(VLOOKUP(HL$2&amp;$A16,'EFL2'!$A:$D,MATCH("AWAY",'EFL2'!$A$1:$D$1,0),0),"")&amp;IFERROR(VLOOKUP(HL$2&amp;$A16,'EFL2'!$B:$C,MATCH("HOME",'EFL2'!$B$1:$C$1,0),0),"")&amp;IFERROR(VLOOKUP(HL$2&amp;$A16,'UCL2'!$C:$F,MATCH("AWAY",'UCL2'!$C$1:$F$1,0),0),"")&amp;IFERROR(VLOOKUP(HL$2&amp;$A16,'UCL2'!$D:$E,MATCH("HOME",'UCL2'!$D$1:$E$1,0),0),"")&amp;IFERROR(VLOOKUP(HL$2&amp;$A16,'EU2'!$C:$F,MATCH("AWAY",'EU2'!$C$1:$F$1,0),0),"")&amp;IFERROR(VLOOKUP(HL$2&amp;$A16,'EU2'!$D:$E,MATCH("HOME",'EU2'!$D$1:$E$1,0),0),"")&amp;IFERROR(VLOOKUP(HL$2&amp;$A16,'EUC2'!$C:$F,MATCH("AWAY",'EUC2'!$C$1:$F$1,0),0),"")&amp;IFERROR(VLOOKUP(HL$2&amp;$A16,'EUC2'!$D:$E,MATCH("HOME",'EUC2'!$D$1:$E$1,0),0),"")</f>
        <v/>
      </c>
      <c r="HM16" s="25" t="str">
        <f>IFERROR(VLOOKUP(HM$2&amp;$B16,'FPL FIX2'!$N$1:$Q$400,MATCH("HOME",'FPL FIX2'!$N$1:$Q$1,0),0),"")&amp;IFERROR(VLOOKUP(HM$2&amp;$B16,'FPL FIX2'!$O$1:$P$400,MATCH("AWAY",'FPL FIX2'!$O$1:$P$1,0),0),"")&amp;IFERROR(VLOOKUP(HM$2&amp;$A16,'FA2'!$A:$D,MATCH("AWAY",'FA2'!$A$1:$D$1,0),0),"")&amp;IFERROR(VLOOKUP(HM$2&amp;$A16,'FA2'!$B:$C,MATCH("HOME",'FA2'!$B$1:$C$1,0),0),"")&amp;IFERROR(VLOOKUP(HM$2&amp;$A16,'EFL2'!$A:$D,MATCH("AWAY",'EFL2'!$A$1:$D$1,0),0),"")&amp;IFERROR(VLOOKUP(HM$2&amp;$A16,'EFL2'!$B:$C,MATCH("HOME",'EFL2'!$B$1:$C$1,0),0),"")&amp;IFERROR(VLOOKUP(HM$2&amp;$A16,'UCL2'!$C:$F,MATCH("AWAY",'UCL2'!$C$1:$F$1,0),0),"")&amp;IFERROR(VLOOKUP(HM$2&amp;$A16,'UCL2'!$D:$E,MATCH("HOME",'UCL2'!$D$1:$E$1,0),0),"")&amp;IFERROR(VLOOKUP(HM$2&amp;$A16,'EU2'!$C:$F,MATCH("AWAY",'EU2'!$C$1:$F$1,0),0),"")&amp;IFERROR(VLOOKUP(HM$2&amp;$A16,'EU2'!$D:$E,MATCH("HOME",'EU2'!$D$1:$E$1,0),0),"")&amp;IFERROR(VLOOKUP(HM$2&amp;$A16,'EUC2'!$C:$F,MATCH("AWAY",'EUC2'!$C$1:$F$1,0),0),"")&amp;IFERROR(VLOOKUP(HM$2&amp;$A16,'EUC2'!$D:$E,MATCH("HOME",'EUC2'!$D$1:$E$1,0),0),"")</f>
        <v/>
      </c>
      <c r="HN16" s="25" t="str">
        <f>IFERROR(VLOOKUP(HN$2&amp;$B16,'FPL FIX2'!$N$1:$Q$400,MATCH("HOME",'FPL FIX2'!$N$1:$Q$1,0),0),"")&amp;IFERROR(VLOOKUP(HN$2&amp;$B16,'FPL FIX2'!$O$1:$P$400,MATCH("AWAY",'FPL FIX2'!$O$1:$P$1,0),0),"")&amp;IFERROR(VLOOKUP(HN$2&amp;$A16,'FA2'!$A:$D,MATCH("AWAY",'FA2'!$A$1:$D$1,0),0),"")&amp;IFERROR(VLOOKUP(HN$2&amp;$A16,'FA2'!$B:$C,MATCH("HOME",'FA2'!$B$1:$C$1,0),0),"")&amp;IFERROR(VLOOKUP(HN$2&amp;$A16,'EFL2'!$A:$D,MATCH("AWAY",'EFL2'!$A$1:$D$1,0),0),"")&amp;IFERROR(VLOOKUP(HN$2&amp;$A16,'EFL2'!$B:$C,MATCH("HOME",'EFL2'!$B$1:$C$1,0),0),"")&amp;IFERROR(VLOOKUP(HN$2&amp;$A16,'UCL2'!$C:$F,MATCH("AWAY",'UCL2'!$C$1:$F$1,0),0),"")&amp;IFERROR(VLOOKUP(HN$2&amp;$A16,'UCL2'!$D:$E,MATCH("HOME",'UCL2'!$D$1:$E$1,0),0),"")&amp;IFERROR(VLOOKUP(HN$2&amp;$A16,'EU2'!$C:$F,MATCH("AWAY",'EU2'!$C$1:$F$1,0),0),"")&amp;IFERROR(VLOOKUP(HN$2&amp;$A16,'EU2'!$D:$E,MATCH("HOME",'EU2'!$D$1:$E$1,0),0),"")&amp;IFERROR(VLOOKUP(HN$2&amp;$A16,'EUC2'!$C:$F,MATCH("AWAY",'EUC2'!$C$1:$F$1,0),0),"")&amp;IFERROR(VLOOKUP(HN$2&amp;$A16,'EUC2'!$D:$E,MATCH("HOME",'EUC2'!$D$1:$E$1,0),0),"")</f>
        <v/>
      </c>
      <c r="HO16" s="25" t="str">
        <f>IFERROR(VLOOKUP(HO$2&amp;$B16,'FPL FIX2'!$N$1:$Q$400,MATCH("HOME",'FPL FIX2'!$N$1:$Q$1,0),0),"")&amp;IFERROR(VLOOKUP(HO$2&amp;$B16,'FPL FIX2'!$O$1:$P$400,MATCH("AWAY",'FPL FIX2'!$O$1:$P$1,0),0),"")&amp;IFERROR(VLOOKUP(HO$2&amp;$A16,'FA2'!$A:$D,MATCH("AWAY",'FA2'!$A$1:$D$1,0),0),"")&amp;IFERROR(VLOOKUP(HO$2&amp;$A16,'FA2'!$B:$C,MATCH("HOME",'FA2'!$B$1:$C$1,0),0),"")&amp;IFERROR(VLOOKUP(HO$2&amp;$A16,'EFL2'!$A:$D,MATCH("AWAY",'EFL2'!$A$1:$D$1,0),0),"")&amp;IFERROR(VLOOKUP(HO$2&amp;$A16,'EFL2'!$B:$C,MATCH("HOME",'EFL2'!$B$1:$C$1,0),0),"")&amp;IFERROR(VLOOKUP(HO$2&amp;$A16,'UCL2'!$C:$F,MATCH("AWAY",'UCL2'!$C$1:$F$1,0),0),"")&amp;IFERROR(VLOOKUP(HO$2&amp;$A16,'UCL2'!$D:$E,MATCH("HOME",'UCL2'!$D$1:$E$1,0),0),"")&amp;IFERROR(VLOOKUP(HO$2&amp;$A16,'EU2'!$C:$F,MATCH("AWAY",'EU2'!$C$1:$F$1,0),0),"")&amp;IFERROR(VLOOKUP(HO$2&amp;$A16,'EU2'!$D:$E,MATCH("HOME",'EU2'!$D$1:$E$1,0),0),"")&amp;IFERROR(VLOOKUP(HO$2&amp;$A16,'EUC2'!$C:$F,MATCH("AWAY",'EUC2'!$C$1:$F$1,0),0),"")&amp;IFERROR(VLOOKUP(HO$2&amp;$A16,'EUC2'!$D:$E,MATCH("HOME",'EUC2'!$D$1:$E$1,0),0),"")</f>
        <v/>
      </c>
      <c r="HP16" s="25" t="str">
        <f>IFERROR(VLOOKUP(HP$2&amp;$B16,'FPL FIX2'!$N$1:$Q$400,MATCH("HOME",'FPL FIX2'!$N$1:$Q$1,0),0),"")&amp;IFERROR(VLOOKUP(HP$2&amp;$B16,'FPL FIX2'!$O$1:$P$400,MATCH("AWAY",'FPL FIX2'!$O$1:$P$1,0),0),"")&amp;IFERROR(VLOOKUP(HP$2&amp;$A16,'FA2'!$A:$D,MATCH("AWAY",'FA2'!$A$1:$D$1,0),0),"")&amp;IFERROR(VLOOKUP(HP$2&amp;$A16,'FA2'!$B:$C,MATCH("HOME",'FA2'!$B$1:$C$1,0),0),"")&amp;IFERROR(VLOOKUP(HP$2&amp;$A16,'EFL2'!$A:$D,MATCH("AWAY",'EFL2'!$A$1:$D$1,0),0),"")&amp;IFERROR(VLOOKUP(HP$2&amp;$A16,'EFL2'!$B:$C,MATCH("HOME",'EFL2'!$B$1:$C$1,0),0),"")&amp;IFERROR(VLOOKUP(HP$2&amp;$A16,'UCL2'!$C:$F,MATCH("AWAY",'UCL2'!$C$1:$F$1,0),0),"")&amp;IFERROR(VLOOKUP(HP$2&amp;$A16,'UCL2'!$D:$E,MATCH("HOME",'UCL2'!$D$1:$E$1,0),0),"")&amp;IFERROR(VLOOKUP(HP$2&amp;$A16,'EU2'!$C:$F,MATCH("AWAY",'EU2'!$C$1:$F$1,0),0),"")&amp;IFERROR(VLOOKUP(HP$2&amp;$A16,'EU2'!$D:$E,MATCH("HOME",'EU2'!$D$1:$E$1,0),0),"")&amp;IFERROR(VLOOKUP(HP$2&amp;$A16,'EUC2'!$C:$F,MATCH("AWAY",'EUC2'!$C$1:$F$1,0),0),"")&amp;IFERROR(VLOOKUP(HP$2&amp;$A16,'EUC2'!$D:$E,MATCH("HOME",'EUC2'!$D$1:$E$1,0),0),"")</f>
        <v/>
      </c>
      <c r="HQ16" s="25" t="str">
        <f>IFERROR(VLOOKUP(HQ$2&amp;$B16,'FPL FIX2'!$N$1:$Q$400,MATCH("HOME",'FPL FIX2'!$N$1:$Q$1,0),0),"")&amp;IFERROR(VLOOKUP(HQ$2&amp;$B16,'FPL FIX2'!$O$1:$P$400,MATCH("AWAY",'FPL FIX2'!$O$1:$P$1,0),0),"")&amp;IFERROR(VLOOKUP(HQ$2&amp;$A16,'FA2'!$A:$D,MATCH("AWAY",'FA2'!$A$1:$D$1,0),0),"")&amp;IFERROR(VLOOKUP(HQ$2&amp;$A16,'FA2'!$B:$C,MATCH("HOME",'FA2'!$B$1:$C$1,0),0),"")&amp;IFERROR(VLOOKUP(HQ$2&amp;$A16,'EFL2'!$A:$D,MATCH("AWAY",'EFL2'!$A$1:$D$1,0),0),"")&amp;IFERROR(VLOOKUP(HQ$2&amp;$A16,'EFL2'!$B:$C,MATCH("HOME",'EFL2'!$B$1:$C$1,0),0),"")&amp;IFERROR(VLOOKUP(HQ$2&amp;$A16,'UCL2'!$C:$F,MATCH("AWAY",'UCL2'!$C$1:$F$1,0),0),"")&amp;IFERROR(VLOOKUP(HQ$2&amp;$A16,'UCL2'!$D:$E,MATCH("HOME",'UCL2'!$D$1:$E$1,0),0),"")&amp;IFERROR(VLOOKUP(HQ$2&amp;$A16,'EU2'!$C:$F,MATCH("AWAY",'EU2'!$C$1:$F$1,0),0),"")&amp;IFERROR(VLOOKUP(HQ$2&amp;$A16,'EU2'!$D:$E,MATCH("HOME",'EU2'!$D$1:$E$1,0),0),"")&amp;IFERROR(VLOOKUP(HQ$2&amp;$A16,'EUC2'!$C:$F,MATCH("AWAY",'EUC2'!$C$1:$F$1,0),0),"")&amp;IFERROR(VLOOKUP(HQ$2&amp;$A16,'EUC2'!$D:$E,MATCH("HOME",'EUC2'!$D$1:$E$1,0),0),"")</f>
        <v>cry</v>
      </c>
      <c r="HR16" s="25" t="str">
        <f>IFERROR(VLOOKUP(HR$2&amp;$B16,'FPL FIX2'!$N$1:$Q$400,MATCH("HOME",'FPL FIX2'!$N$1:$Q$1,0),0),"")&amp;IFERROR(VLOOKUP(HR$2&amp;$B16,'FPL FIX2'!$O$1:$P$400,MATCH("AWAY",'FPL FIX2'!$O$1:$P$1,0),0),"")&amp;IFERROR(VLOOKUP(HR$2&amp;$A16,'FA2'!$A:$D,MATCH("AWAY",'FA2'!$A$1:$D$1,0),0),"")&amp;IFERROR(VLOOKUP(HR$2&amp;$A16,'FA2'!$B:$C,MATCH("HOME",'FA2'!$B$1:$C$1,0),0),"")&amp;IFERROR(VLOOKUP(HR$2&amp;$A16,'EFL2'!$A:$D,MATCH("AWAY",'EFL2'!$A$1:$D$1,0),0),"")&amp;IFERROR(VLOOKUP(HR$2&amp;$A16,'EFL2'!$B:$C,MATCH("HOME",'EFL2'!$B$1:$C$1,0),0),"")&amp;IFERROR(VLOOKUP(HR$2&amp;$A16,'UCL2'!$C:$F,MATCH("AWAY",'UCL2'!$C$1:$F$1,0),0),"")&amp;IFERROR(VLOOKUP(HR$2&amp;$A16,'UCL2'!$D:$E,MATCH("HOME",'UCL2'!$D$1:$E$1,0),0),"")&amp;IFERROR(VLOOKUP(HR$2&amp;$A16,'EU2'!$C:$F,MATCH("AWAY",'EU2'!$C$1:$F$1,0),0),"")&amp;IFERROR(VLOOKUP(HR$2&amp;$A16,'EU2'!$D:$E,MATCH("HOME",'EU2'!$D$1:$E$1,0),0),"")&amp;IFERROR(VLOOKUP(HR$2&amp;$A16,'EUC2'!$C:$F,MATCH("AWAY",'EUC2'!$C$1:$F$1,0),0),"")&amp;IFERROR(VLOOKUP(HR$2&amp;$A16,'EUC2'!$D:$E,MATCH("HOME",'EUC2'!$D$1:$E$1,0),0),"")</f>
        <v/>
      </c>
      <c r="HS16" s="25" t="str">
        <f>IFERROR(VLOOKUP(HS$2&amp;$B16,'FPL FIX2'!$N$1:$Q$400,MATCH("HOME",'FPL FIX2'!$N$1:$Q$1,0),0),"")&amp;IFERROR(VLOOKUP(HS$2&amp;$B16,'FPL FIX2'!$O$1:$P$400,MATCH("AWAY",'FPL FIX2'!$O$1:$P$1,0),0),"")&amp;IFERROR(VLOOKUP(HS$2&amp;$A16,'FA2'!$A:$D,MATCH("AWAY",'FA2'!$A$1:$D$1,0),0),"")&amp;IFERROR(VLOOKUP(HS$2&amp;$A16,'FA2'!$B:$C,MATCH("HOME",'FA2'!$B$1:$C$1,0),0),"")&amp;IFERROR(VLOOKUP(HS$2&amp;$A16,'EFL2'!$A:$D,MATCH("AWAY",'EFL2'!$A$1:$D$1,0),0),"")&amp;IFERROR(VLOOKUP(HS$2&amp;$A16,'EFL2'!$B:$C,MATCH("HOME",'EFL2'!$B$1:$C$1,0),0),"")&amp;IFERROR(VLOOKUP(HS$2&amp;$A16,'UCL2'!$C:$F,MATCH("AWAY",'UCL2'!$C$1:$F$1,0),0),"")&amp;IFERROR(VLOOKUP(HS$2&amp;$A16,'UCL2'!$D:$E,MATCH("HOME",'UCL2'!$D$1:$E$1,0),0),"")&amp;IFERROR(VLOOKUP(HS$2&amp;$A16,'EU2'!$C:$F,MATCH("AWAY",'EU2'!$C$1:$F$1,0),0),"")&amp;IFERROR(VLOOKUP(HS$2&amp;$A16,'EU2'!$D:$E,MATCH("HOME",'EU2'!$D$1:$E$1,0),0),"")&amp;IFERROR(VLOOKUP(HS$2&amp;$A16,'EUC2'!$C:$F,MATCH("AWAY",'EUC2'!$C$1:$F$1,0),0),"")&amp;IFERROR(VLOOKUP(HS$2&amp;$A16,'EUC2'!$D:$E,MATCH("HOME",'EUC2'!$D$1:$E$1,0),0),"")</f>
        <v/>
      </c>
      <c r="HT16" s="25" t="str">
        <f>IFERROR(VLOOKUP(HT$2&amp;$B16,'FPL FIX2'!$N$1:$Q$400,MATCH("HOME",'FPL FIX2'!$N$1:$Q$1,0),0),"")&amp;IFERROR(VLOOKUP(HT$2&amp;$B16,'FPL FIX2'!$O$1:$P$400,MATCH("AWAY",'FPL FIX2'!$O$1:$P$1,0),0),"")&amp;IFERROR(VLOOKUP(HT$2&amp;$A16,'FA2'!$A:$D,MATCH("AWAY",'FA2'!$A$1:$D$1,0),0),"")&amp;IFERROR(VLOOKUP(HT$2&amp;$A16,'FA2'!$B:$C,MATCH("HOME",'FA2'!$B$1:$C$1,0),0),"")&amp;IFERROR(VLOOKUP(HT$2&amp;$A16,'EFL2'!$A:$D,MATCH("AWAY",'EFL2'!$A$1:$D$1,0),0),"")&amp;IFERROR(VLOOKUP(HT$2&amp;$A16,'EFL2'!$B:$C,MATCH("HOME",'EFL2'!$B$1:$C$1,0),0),"")&amp;IFERROR(VLOOKUP(HT$2&amp;$A16,'UCL2'!$C:$F,MATCH("AWAY",'UCL2'!$C$1:$F$1,0),0),"")&amp;IFERROR(VLOOKUP(HT$2&amp;$A16,'UCL2'!$D:$E,MATCH("HOME",'UCL2'!$D$1:$E$1,0),0),"")&amp;IFERROR(VLOOKUP(HT$2&amp;$A16,'EU2'!$C:$F,MATCH("AWAY",'EU2'!$C$1:$F$1,0),0),"")&amp;IFERROR(VLOOKUP(HT$2&amp;$A16,'EU2'!$D:$E,MATCH("HOME",'EU2'!$D$1:$E$1,0),0),"")&amp;IFERROR(VLOOKUP(HT$2&amp;$A16,'EUC2'!$C:$F,MATCH("AWAY",'EUC2'!$C$1:$F$1,0),0),"")&amp;IFERROR(VLOOKUP(HT$2&amp;$A16,'EUC2'!$D:$E,MATCH("HOME",'EUC2'!$D$1:$E$1,0),0),"")</f>
        <v>RB Leipzig</v>
      </c>
      <c r="HU16" s="25" t="str">
        <f>IFERROR(VLOOKUP(HU$2&amp;$B16,'FPL FIX2'!$N$1:$Q$400,MATCH("HOME",'FPL FIX2'!$N$1:$Q$1,0),0),"")&amp;IFERROR(VLOOKUP(HU$2&amp;$B16,'FPL FIX2'!$O$1:$P$400,MATCH("AWAY",'FPL FIX2'!$O$1:$P$1,0),0),"")&amp;IFERROR(VLOOKUP(HU$2&amp;$A16,'FA2'!$A:$D,MATCH("AWAY",'FA2'!$A$1:$D$1,0),0),"")&amp;IFERROR(VLOOKUP(HU$2&amp;$A16,'FA2'!$B:$C,MATCH("HOME",'FA2'!$B$1:$C$1,0),0),"")&amp;IFERROR(VLOOKUP(HU$2&amp;$A16,'EFL2'!$A:$D,MATCH("AWAY",'EFL2'!$A$1:$D$1,0),0),"")&amp;IFERROR(VLOOKUP(HU$2&amp;$A16,'EFL2'!$B:$C,MATCH("HOME",'EFL2'!$B$1:$C$1,0),0),"")&amp;IFERROR(VLOOKUP(HU$2&amp;$A16,'UCL2'!$C:$F,MATCH("AWAY",'UCL2'!$C$1:$F$1,0),0),"")&amp;IFERROR(VLOOKUP(HU$2&amp;$A16,'UCL2'!$D:$E,MATCH("HOME",'UCL2'!$D$1:$E$1,0),0),"")&amp;IFERROR(VLOOKUP(HU$2&amp;$A16,'EU2'!$C:$F,MATCH("AWAY",'EU2'!$C$1:$F$1,0),0),"")&amp;IFERROR(VLOOKUP(HU$2&amp;$A16,'EU2'!$D:$E,MATCH("HOME",'EU2'!$D$1:$E$1,0),0),"")&amp;IFERROR(VLOOKUP(HU$2&amp;$A16,'EUC2'!$C:$F,MATCH("AWAY",'EUC2'!$C$1:$F$1,0),0),"")&amp;IFERROR(VLOOKUP(HU$2&amp;$A16,'EUC2'!$D:$E,MATCH("HOME",'EUC2'!$D$1:$E$1,0),0),"")</f>
        <v/>
      </c>
      <c r="HV16" s="25" t="str">
        <f>IFERROR(VLOOKUP(HV$2&amp;$B16,'FPL FIX2'!$N$1:$Q$400,MATCH("HOME",'FPL FIX2'!$N$1:$Q$1,0),0),"")&amp;IFERROR(VLOOKUP(HV$2&amp;$B16,'FPL FIX2'!$O$1:$P$400,MATCH("AWAY",'FPL FIX2'!$O$1:$P$1,0),0),"")&amp;IFERROR(VLOOKUP(HV$2&amp;$A16,'FA2'!$A:$D,MATCH("AWAY",'FA2'!$A$1:$D$1,0),0),"")&amp;IFERROR(VLOOKUP(HV$2&amp;$A16,'FA2'!$B:$C,MATCH("HOME",'FA2'!$B$1:$C$1,0),0),"")&amp;IFERROR(VLOOKUP(HV$2&amp;$A16,'EFL2'!$A:$D,MATCH("AWAY",'EFL2'!$A$1:$D$1,0),0),"")&amp;IFERROR(VLOOKUP(HV$2&amp;$A16,'EFL2'!$B:$C,MATCH("HOME",'EFL2'!$B$1:$C$1,0),0),"")&amp;IFERROR(VLOOKUP(HV$2&amp;$A16,'UCL2'!$C:$F,MATCH("AWAY",'UCL2'!$C$1:$F$1,0),0),"")&amp;IFERROR(VLOOKUP(HV$2&amp;$A16,'UCL2'!$D:$E,MATCH("HOME",'UCL2'!$D$1:$E$1,0),0),"")&amp;IFERROR(VLOOKUP(HV$2&amp;$A16,'EU2'!$C:$F,MATCH("AWAY",'EU2'!$C$1:$F$1,0),0),"")&amp;IFERROR(VLOOKUP(HV$2&amp;$A16,'EU2'!$D:$E,MATCH("HOME",'EU2'!$D$1:$E$1,0),0),"")&amp;IFERROR(VLOOKUP(HV$2&amp;$A16,'EUC2'!$C:$F,MATCH("AWAY",'EUC2'!$C$1:$F$1,0),0),"")&amp;IFERROR(VLOOKUP(HV$2&amp;$A16,'EUC2'!$D:$E,MATCH("HOME",'EUC2'!$D$1:$E$1,0),0),"")</f>
        <v/>
      </c>
      <c r="HW16" s="25" t="str">
        <f>IFERROR(VLOOKUP(HW$2&amp;$B16,'FPL FIX2'!$N$1:$Q$400,MATCH("HOME",'FPL FIX2'!$N$1:$Q$1,0),0),"")&amp;IFERROR(VLOOKUP(HW$2&amp;$B16,'FPL FIX2'!$O$1:$P$400,MATCH("AWAY",'FPL FIX2'!$O$1:$P$1,0),0),"")&amp;IFERROR(VLOOKUP(HW$2&amp;$A16,'FA2'!$A:$D,MATCH("AWAY",'FA2'!$A$1:$D$1,0),0),"")&amp;IFERROR(VLOOKUP(HW$2&amp;$A16,'FA2'!$B:$C,MATCH("HOME",'FA2'!$B$1:$C$1,0),0),"")&amp;IFERROR(VLOOKUP(HW$2&amp;$A16,'EFL2'!$A:$D,MATCH("AWAY",'EFL2'!$A$1:$D$1,0),0),"")&amp;IFERROR(VLOOKUP(HW$2&amp;$A16,'EFL2'!$B:$C,MATCH("HOME",'EFL2'!$B$1:$C$1,0),0),"")&amp;IFERROR(VLOOKUP(HW$2&amp;$A16,'UCL2'!$C:$F,MATCH("AWAY",'UCL2'!$C$1:$F$1,0),0),"")&amp;IFERROR(VLOOKUP(HW$2&amp;$A16,'UCL2'!$D:$E,MATCH("HOME",'UCL2'!$D$1:$E$1,0),0),"")&amp;IFERROR(VLOOKUP(HW$2&amp;$A16,'EU2'!$C:$F,MATCH("AWAY",'EU2'!$C$1:$F$1,0),0),"")&amp;IFERROR(VLOOKUP(HW$2&amp;$A16,'EU2'!$D:$E,MATCH("HOME",'EU2'!$D$1:$E$1,0),0),"")&amp;IFERROR(VLOOKUP(HW$2&amp;$A16,'EUC2'!$C:$F,MATCH("AWAY",'EUC2'!$C$1:$F$1,0),0),"")&amp;IFERROR(VLOOKUP(HW$2&amp;$A16,'EUC2'!$D:$E,MATCH("HOME",'EUC2'!$D$1:$E$1,0),0),"")</f>
        <v/>
      </c>
      <c r="HX16" s="25" t="str">
        <f>IFERROR(VLOOKUP(HX$2&amp;$B16,'FPL FIX2'!$N$1:$Q$400,MATCH("HOME",'FPL FIX2'!$N$1:$Q$1,0),0),"")&amp;IFERROR(VLOOKUP(HX$2&amp;$B16,'FPL FIX2'!$O$1:$P$400,MATCH("AWAY",'FPL FIX2'!$O$1:$P$1,0),0),"")&amp;IFERROR(VLOOKUP(HX$2&amp;$A16,'FA2'!$A:$D,MATCH("AWAY",'FA2'!$A$1:$D$1,0),0),"")&amp;IFERROR(VLOOKUP(HX$2&amp;$A16,'FA2'!$B:$C,MATCH("HOME",'FA2'!$B$1:$C$1,0),0),"")&amp;IFERROR(VLOOKUP(HX$2&amp;$A16,'EFL2'!$A:$D,MATCH("AWAY",'EFL2'!$A$1:$D$1,0),0),"")&amp;IFERROR(VLOOKUP(HX$2&amp;$A16,'EFL2'!$B:$C,MATCH("HOME",'EFL2'!$B$1:$C$1,0),0),"")&amp;IFERROR(VLOOKUP(HX$2&amp;$A16,'UCL2'!$C:$F,MATCH("AWAY",'UCL2'!$C$1:$F$1,0),0),"")&amp;IFERROR(VLOOKUP(HX$2&amp;$A16,'UCL2'!$D:$E,MATCH("HOME",'UCL2'!$D$1:$E$1,0),0),"")&amp;IFERROR(VLOOKUP(HX$2&amp;$A16,'EU2'!$C:$F,MATCH("AWAY",'EU2'!$C$1:$F$1,0),0),"")&amp;IFERROR(VLOOKUP(HX$2&amp;$A16,'EU2'!$D:$E,MATCH("HOME",'EU2'!$D$1:$E$1,0),0),"")&amp;IFERROR(VLOOKUP(HX$2&amp;$A16,'EUC2'!$C:$F,MATCH("AWAY",'EUC2'!$C$1:$F$1,0),0),"")&amp;IFERROR(VLOOKUP(HX$2&amp;$A16,'EUC2'!$D:$E,MATCH("HOME",'EUC2'!$D$1:$E$1,0),0),"")</f>
        <v>Burnley</v>
      </c>
      <c r="HY16" s="25" t="str">
        <f>IFERROR(VLOOKUP(HY$2&amp;$B16,'FPL FIX2'!$N$1:$Q$400,MATCH("HOME",'FPL FIX2'!$N$1:$Q$1,0),0),"")&amp;IFERROR(VLOOKUP(HY$2&amp;$B16,'FPL FIX2'!$O$1:$P$400,MATCH("AWAY",'FPL FIX2'!$O$1:$P$1,0),0),"")&amp;IFERROR(VLOOKUP(HY$2&amp;$A16,'FA2'!$A:$D,MATCH("AWAY",'FA2'!$A$1:$D$1,0),0),"")&amp;IFERROR(VLOOKUP(HY$2&amp;$A16,'FA2'!$B:$C,MATCH("HOME",'FA2'!$B$1:$C$1,0),0),"")&amp;IFERROR(VLOOKUP(HY$2&amp;$A16,'EFL2'!$A:$D,MATCH("AWAY",'EFL2'!$A$1:$D$1,0),0),"")&amp;IFERROR(VLOOKUP(HY$2&amp;$A16,'EFL2'!$B:$C,MATCH("HOME",'EFL2'!$B$1:$C$1,0),0),"")&amp;IFERROR(VLOOKUP(HY$2&amp;$A16,'UCL2'!$C:$F,MATCH("AWAY",'UCL2'!$C$1:$F$1,0),0),"")&amp;IFERROR(VLOOKUP(HY$2&amp;$A16,'UCL2'!$D:$E,MATCH("HOME",'UCL2'!$D$1:$E$1,0),0),"")&amp;IFERROR(VLOOKUP(HY$2&amp;$A16,'EU2'!$C:$F,MATCH("AWAY",'EU2'!$C$1:$F$1,0),0),"")&amp;IFERROR(VLOOKUP(HY$2&amp;$A16,'EU2'!$D:$E,MATCH("HOME",'EU2'!$D$1:$E$1,0),0),"")&amp;IFERROR(VLOOKUP(HY$2&amp;$A16,'EUC2'!$C:$F,MATCH("AWAY",'EUC2'!$C$1:$F$1,0),0),"")&amp;IFERROR(VLOOKUP(HY$2&amp;$A16,'EUC2'!$D:$E,MATCH("HOME",'EUC2'!$D$1:$E$1,0),0),"")</f>
        <v/>
      </c>
      <c r="HZ16" s="25" t="str">
        <f>IFERROR(VLOOKUP(HZ$2&amp;$B16,'FPL FIX2'!$N$1:$Q$400,MATCH("HOME",'FPL FIX2'!$N$1:$Q$1,0),0),"")&amp;IFERROR(VLOOKUP(HZ$2&amp;$B16,'FPL FIX2'!$O$1:$P$400,MATCH("AWAY",'FPL FIX2'!$O$1:$P$1,0),0),"")&amp;IFERROR(VLOOKUP(HZ$2&amp;$A16,'FA2'!$A:$D,MATCH("AWAY",'FA2'!$A$1:$D$1,0),0),"")&amp;IFERROR(VLOOKUP(HZ$2&amp;$A16,'FA2'!$B:$C,MATCH("HOME",'FA2'!$B$1:$C$1,0),0),"")&amp;IFERROR(VLOOKUP(HZ$2&amp;$A16,'EFL2'!$A:$D,MATCH("AWAY",'EFL2'!$A$1:$D$1,0),0),"")&amp;IFERROR(VLOOKUP(HZ$2&amp;$A16,'EFL2'!$B:$C,MATCH("HOME",'EFL2'!$B$1:$C$1,0),0),"")&amp;IFERROR(VLOOKUP(HZ$2&amp;$A16,'UCL2'!$C:$F,MATCH("AWAY",'UCL2'!$C$1:$F$1,0),0),"")&amp;IFERROR(VLOOKUP(HZ$2&amp;$A16,'UCL2'!$D:$E,MATCH("HOME",'UCL2'!$D$1:$E$1,0),0),"")&amp;IFERROR(VLOOKUP(HZ$2&amp;$A16,'EU2'!$C:$F,MATCH("AWAY",'EU2'!$C$1:$F$1,0),0),"")&amp;IFERROR(VLOOKUP(HZ$2&amp;$A16,'EU2'!$D:$E,MATCH("HOME",'EU2'!$D$1:$E$1,0),0),"")&amp;IFERROR(VLOOKUP(HZ$2&amp;$A16,'EUC2'!$C:$F,MATCH("AWAY",'EUC2'!$C$1:$F$1,0),0),"")&amp;IFERROR(VLOOKUP(HZ$2&amp;$A16,'EUC2'!$D:$E,MATCH("HOME",'EUC2'!$D$1:$E$1,0),0),"")</f>
        <v/>
      </c>
      <c r="IA16" s="25" t="str">
        <f>IFERROR(VLOOKUP(IA$2&amp;$B16,'FPL FIX2'!$N$1:$Q$400,MATCH("HOME",'FPL FIX2'!$N$1:$Q$1,0),0),"")&amp;IFERROR(VLOOKUP(IA$2&amp;$B16,'FPL FIX2'!$O$1:$P$400,MATCH("AWAY",'FPL FIX2'!$O$1:$P$1,0),0),"")&amp;IFERROR(VLOOKUP(IA$2&amp;$A16,'FA2'!$A:$D,MATCH("AWAY",'FA2'!$A$1:$D$1,0),0),"")&amp;IFERROR(VLOOKUP(IA$2&amp;$A16,'FA2'!$B:$C,MATCH("HOME",'FA2'!$B$1:$C$1,0),0),"")&amp;IFERROR(VLOOKUP(IA$2&amp;$A16,'EFL2'!$A:$D,MATCH("AWAY",'EFL2'!$A$1:$D$1,0),0),"")&amp;IFERROR(VLOOKUP(IA$2&amp;$A16,'EFL2'!$B:$C,MATCH("HOME",'EFL2'!$B$1:$C$1,0),0),"")&amp;IFERROR(VLOOKUP(IA$2&amp;$A16,'UCL2'!$C:$F,MATCH("AWAY",'UCL2'!$C$1:$F$1,0),0),"")&amp;IFERROR(VLOOKUP(IA$2&amp;$A16,'UCL2'!$D:$E,MATCH("HOME",'UCL2'!$D$1:$E$1,0),0),"")&amp;IFERROR(VLOOKUP(IA$2&amp;$A16,'EU2'!$C:$F,MATCH("AWAY",'EU2'!$C$1:$F$1,0),0),"")&amp;IFERROR(VLOOKUP(IA$2&amp;$A16,'EU2'!$D:$E,MATCH("HOME",'EU2'!$D$1:$E$1,0),0),"")&amp;IFERROR(VLOOKUP(IA$2&amp;$A16,'EUC2'!$C:$F,MATCH("AWAY",'EUC2'!$C$1:$F$1,0),0),"")&amp;IFERROR(VLOOKUP(IA$2&amp;$A16,'EUC2'!$D:$E,MATCH("HOME",'EUC2'!$D$1:$E$1,0),0),"")</f>
        <v/>
      </c>
      <c r="IB16" s="25" t="str">
        <f>IFERROR(VLOOKUP(IB$2&amp;$B16,'FPL FIX2'!$N$1:$Q$400,MATCH("HOME",'FPL FIX2'!$N$1:$Q$1,0),0),"")&amp;IFERROR(VLOOKUP(IB$2&amp;$B16,'FPL FIX2'!$O$1:$P$400,MATCH("AWAY",'FPL FIX2'!$O$1:$P$1,0),0),"")&amp;IFERROR(VLOOKUP(IB$2&amp;$A16,'FA2'!$A:$D,MATCH("AWAY",'FA2'!$A$1:$D$1,0),0),"")&amp;IFERROR(VLOOKUP(IB$2&amp;$A16,'FA2'!$B:$C,MATCH("HOME",'FA2'!$B$1:$C$1,0),0),"")&amp;IFERROR(VLOOKUP(IB$2&amp;$A16,'EFL2'!$A:$D,MATCH("AWAY",'EFL2'!$A$1:$D$1,0),0),"")&amp;IFERROR(VLOOKUP(IB$2&amp;$A16,'EFL2'!$B:$C,MATCH("HOME",'EFL2'!$B$1:$C$1,0),0),"")&amp;IFERROR(VLOOKUP(IB$2&amp;$A16,'UCL2'!$C:$F,MATCH("AWAY",'UCL2'!$C$1:$F$1,0),0),"")&amp;IFERROR(VLOOKUP(IB$2&amp;$A16,'UCL2'!$D:$E,MATCH("HOME",'UCL2'!$D$1:$E$1,0),0),"")&amp;IFERROR(VLOOKUP(IB$2&amp;$A16,'EU2'!$C:$F,MATCH("AWAY",'EU2'!$C$1:$F$1,0),0),"")&amp;IFERROR(VLOOKUP(IB$2&amp;$A16,'EU2'!$D:$E,MATCH("HOME",'EU2'!$D$1:$E$1,0),0),"")&amp;IFERROR(VLOOKUP(IB$2&amp;$A16,'EUC2'!$C:$F,MATCH("AWAY",'EUC2'!$C$1:$F$1,0),0),"")&amp;IFERROR(VLOOKUP(IB$2&amp;$A16,'EUC2'!$D:$E,MATCH("HOME",'EUC2'!$D$1:$E$1,0),0),"")</f>
        <v/>
      </c>
      <c r="IC16" s="25" t="str">
        <f>IFERROR(VLOOKUP(IC$2&amp;$B16,'FPL FIX2'!$N$1:$Q$400,MATCH("HOME",'FPL FIX2'!$N$1:$Q$1,0),0),"")&amp;IFERROR(VLOOKUP(IC$2&amp;$B16,'FPL FIX2'!$O$1:$P$400,MATCH("AWAY",'FPL FIX2'!$O$1:$P$1,0),0),"")&amp;IFERROR(VLOOKUP(IC$2&amp;$A16,'FA2'!$A:$D,MATCH("AWAY",'FA2'!$A$1:$D$1,0),0),"")&amp;IFERROR(VLOOKUP(IC$2&amp;$A16,'FA2'!$B:$C,MATCH("HOME",'FA2'!$B$1:$C$1,0),0),"")&amp;IFERROR(VLOOKUP(IC$2&amp;$A16,'EFL2'!$A:$D,MATCH("AWAY",'EFL2'!$A$1:$D$1,0),0),"")&amp;IFERROR(VLOOKUP(IC$2&amp;$A16,'EFL2'!$B:$C,MATCH("HOME",'EFL2'!$B$1:$C$1,0),0),"")&amp;IFERROR(VLOOKUP(IC$2&amp;$A16,'UCL2'!$C:$F,MATCH("AWAY",'UCL2'!$C$1:$F$1,0),0),"")&amp;IFERROR(VLOOKUP(IC$2&amp;$A16,'UCL2'!$D:$E,MATCH("HOME",'UCL2'!$D$1:$E$1,0),0),"")&amp;IFERROR(VLOOKUP(IC$2&amp;$A16,'EU2'!$C:$F,MATCH("AWAY",'EU2'!$C$1:$F$1,0),0),"")&amp;IFERROR(VLOOKUP(IC$2&amp;$A16,'EU2'!$D:$E,MATCH("HOME",'EU2'!$D$1:$E$1,0),0),"")&amp;IFERROR(VLOOKUP(IC$2&amp;$A16,'EUC2'!$C:$F,MATCH("AWAY",'EUC2'!$C$1:$F$1,0),0),"")&amp;IFERROR(VLOOKUP(IC$2&amp;$A16,'EUC2'!$D:$E,MATCH("HOME",'EUC2'!$D$1:$E$1,0),0),"")</f>
        <v/>
      </c>
      <c r="ID16" s="25" t="str">
        <f>IFERROR(VLOOKUP(ID$2&amp;$B16,'FPL FIX2'!$N$1:$Q$400,MATCH("HOME",'FPL FIX2'!$N$1:$Q$1,0),0),"")&amp;IFERROR(VLOOKUP(ID$2&amp;$B16,'FPL FIX2'!$O$1:$P$400,MATCH("AWAY",'FPL FIX2'!$O$1:$P$1,0),0),"")&amp;IFERROR(VLOOKUP(ID$2&amp;$A16,'FA2'!$A:$D,MATCH("AWAY",'FA2'!$A$1:$D$1,0),0),"")&amp;IFERROR(VLOOKUP(ID$2&amp;$A16,'FA2'!$B:$C,MATCH("HOME",'FA2'!$B$1:$C$1,0),0),"")&amp;IFERROR(VLOOKUP(ID$2&amp;$A16,'EFL2'!$A:$D,MATCH("AWAY",'EFL2'!$A$1:$D$1,0),0),"")&amp;IFERROR(VLOOKUP(ID$2&amp;$A16,'EFL2'!$B:$C,MATCH("HOME",'EFL2'!$B$1:$C$1,0),0),"")&amp;IFERROR(VLOOKUP(ID$2&amp;$A16,'UCL2'!$C:$F,MATCH("AWAY",'UCL2'!$C$1:$F$1,0),0),"")&amp;IFERROR(VLOOKUP(ID$2&amp;$A16,'UCL2'!$D:$E,MATCH("HOME",'UCL2'!$D$1:$E$1,0),0),"")&amp;IFERROR(VLOOKUP(ID$2&amp;$A16,'EU2'!$C:$F,MATCH("AWAY",'EU2'!$C$1:$F$1,0),0),"")&amp;IFERROR(VLOOKUP(ID$2&amp;$A16,'EU2'!$D:$E,MATCH("HOME",'EU2'!$D$1:$E$1,0),0),"")&amp;IFERROR(VLOOKUP(ID$2&amp;$A16,'EUC2'!$C:$F,MATCH("AWAY",'EUC2'!$C$1:$F$1,0),0),"")&amp;IFERROR(VLOOKUP(ID$2&amp;$A16,'EUC2'!$D:$E,MATCH("HOME",'EUC2'!$D$1:$E$1,0),0),"")</f>
        <v/>
      </c>
      <c r="IE16" s="25" t="str">
        <f>IFERROR(VLOOKUP(IE$2&amp;$B16,'FPL FIX2'!$N$1:$Q$400,MATCH("HOME",'FPL FIX2'!$N$1:$Q$1,0),0),"")&amp;IFERROR(VLOOKUP(IE$2&amp;$B16,'FPL FIX2'!$O$1:$P$400,MATCH("AWAY",'FPL FIX2'!$O$1:$P$1,0),0),"")&amp;IFERROR(VLOOKUP(IE$2&amp;$A16,'FA2'!$A:$D,MATCH("AWAY",'FA2'!$A$1:$D$1,0),0),"")&amp;IFERROR(VLOOKUP(IE$2&amp;$A16,'FA2'!$B:$C,MATCH("HOME",'FA2'!$B$1:$C$1,0),0),"")&amp;IFERROR(VLOOKUP(IE$2&amp;$A16,'EFL2'!$A:$D,MATCH("AWAY",'EFL2'!$A$1:$D$1,0),0),"")&amp;IFERROR(VLOOKUP(IE$2&amp;$A16,'EFL2'!$B:$C,MATCH("HOME",'EFL2'!$B$1:$C$1,0),0),"")&amp;IFERROR(VLOOKUP(IE$2&amp;$A16,'UCL2'!$C:$F,MATCH("AWAY",'UCL2'!$C$1:$F$1,0),0),"")&amp;IFERROR(VLOOKUP(IE$2&amp;$A16,'UCL2'!$D:$E,MATCH("HOME",'UCL2'!$D$1:$E$1,0),0),"")&amp;IFERROR(VLOOKUP(IE$2&amp;$A16,'EU2'!$C:$F,MATCH("AWAY",'EU2'!$C$1:$F$1,0),0),"")&amp;IFERROR(VLOOKUP(IE$2&amp;$A16,'EU2'!$D:$E,MATCH("HOME",'EU2'!$D$1:$E$1,0),0),"")&amp;IFERROR(VLOOKUP(IE$2&amp;$A16,'EUC2'!$C:$F,MATCH("AWAY",'EUC2'!$C$1:$F$1,0),0),"")&amp;IFERROR(VLOOKUP(IE$2&amp;$A16,'EUC2'!$D:$E,MATCH("HOME",'EUC2'!$D$1:$E$1,0),0),"")</f>
        <v/>
      </c>
      <c r="IF16" s="25" t="str">
        <f>IFERROR(VLOOKUP(IF$2&amp;$B16,'FPL FIX2'!$N$1:$Q$400,MATCH("HOME",'FPL FIX2'!$N$1:$Q$1,0),0),"")&amp;IFERROR(VLOOKUP(IF$2&amp;$B16,'FPL FIX2'!$O$1:$P$400,MATCH("AWAY",'FPL FIX2'!$O$1:$P$1,0),0),"")&amp;IFERROR(VLOOKUP(IF$2&amp;$A16,'FA2'!$A:$D,MATCH("AWAY",'FA2'!$A$1:$D$1,0),0),"")&amp;IFERROR(VLOOKUP(IF$2&amp;$A16,'FA2'!$B:$C,MATCH("HOME",'FA2'!$B$1:$C$1,0),0),"")&amp;IFERROR(VLOOKUP(IF$2&amp;$A16,'EFL2'!$A:$D,MATCH("AWAY",'EFL2'!$A$1:$D$1,0),0),"")&amp;IFERROR(VLOOKUP(IF$2&amp;$A16,'EFL2'!$B:$C,MATCH("HOME",'EFL2'!$B$1:$C$1,0),0),"")&amp;IFERROR(VLOOKUP(IF$2&amp;$A16,'UCL2'!$C:$F,MATCH("AWAY",'UCL2'!$C$1:$F$1,0),0),"")&amp;IFERROR(VLOOKUP(IF$2&amp;$A16,'UCL2'!$D:$E,MATCH("HOME",'UCL2'!$D$1:$E$1,0),0),"")&amp;IFERROR(VLOOKUP(IF$2&amp;$A16,'EU2'!$C:$F,MATCH("AWAY",'EU2'!$C$1:$F$1,0),0),"")&amp;IFERROR(VLOOKUP(IF$2&amp;$A16,'EU2'!$D:$E,MATCH("HOME",'EU2'!$D$1:$E$1,0),0),"")&amp;IFERROR(VLOOKUP(IF$2&amp;$A16,'EUC2'!$C:$F,MATCH("AWAY",'EUC2'!$C$1:$F$1,0),0),"")&amp;IFERROR(VLOOKUP(IF$2&amp;$A16,'EUC2'!$D:$E,MATCH("HOME",'EUC2'!$D$1:$E$1,0),0),"")</f>
        <v/>
      </c>
      <c r="IG16" s="25" t="str">
        <f>IFERROR(VLOOKUP(IG$2&amp;$B16,'FPL FIX2'!$N$1:$Q$400,MATCH("HOME",'FPL FIX2'!$N$1:$Q$1,0),0),"")&amp;IFERROR(VLOOKUP(IG$2&amp;$B16,'FPL FIX2'!$O$1:$P$400,MATCH("AWAY",'FPL FIX2'!$O$1:$P$1,0),0),"")&amp;IFERROR(VLOOKUP(IG$2&amp;$A16,'FA2'!$A:$D,MATCH("AWAY",'FA2'!$A$1:$D$1,0),0),"")&amp;IFERROR(VLOOKUP(IG$2&amp;$A16,'FA2'!$B:$C,MATCH("HOME",'FA2'!$B$1:$C$1,0),0),"")&amp;IFERROR(VLOOKUP(IG$2&amp;$A16,'EFL2'!$A:$D,MATCH("AWAY",'EFL2'!$A$1:$D$1,0),0),"")&amp;IFERROR(VLOOKUP(IG$2&amp;$A16,'EFL2'!$B:$C,MATCH("HOME",'EFL2'!$B$1:$C$1,0),0),"")&amp;IFERROR(VLOOKUP(IG$2&amp;$A16,'UCL2'!$C:$F,MATCH("AWAY",'UCL2'!$C$1:$F$1,0),0),"")&amp;IFERROR(VLOOKUP(IG$2&amp;$A16,'UCL2'!$D:$E,MATCH("HOME",'UCL2'!$D$1:$E$1,0),0),"")&amp;IFERROR(VLOOKUP(IG$2&amp;$A16,'EU2'!$C:$F,MATCH("AWAY",'EU2'!$C$1:$F$1,0),0),"")&amp;IFERROR(VLOOKUP(IG$2&amp;$A16,'EU2'!$D:$E,MATCH("HOME",'EU2'!$D$1:$E$1,0),0),"")&amp;IFERROR(VLOOKUP(IG$2&amp;$A16,'EUC2'!$C:$F,MATCH("AWAY",'EUC2'!$C$1:$F$1,0),0),"")&amp;IFERROR(VLOOKUP(IG$2&amp;$A16,'EUC2'!$D:$E,MATCH("HOME",'EUC2'!$D$1:$E$1,0),0),"")</f>
        <v/>
      </c>
      <c r="IH16" s="25" t="str">
        <f>IFERROR(VLOOKUP(IH$2&amp;$B16,'FPL FIX2'!$N$1:$Q$400,MATCH("HOME",'FPL FIX2'!$N$1:$Q$1,0),0),"")&amp;IFERROR(VLOOKUP(IH$2&amp;$B16,'FPL FIX2'!$O$1:$P$400,MATCH("AWAY",'FPL FIX2'!$O$1:$P$1,0),0),"")&amp;IFERROR(VLOOKUP(IH$2&amp;$A16,'FA2'!$A:$D,MATCH("AWAY",'FA2'!$A$1:$D$1,0),0),"")&amp;IFERROR(VLOOKUP(IH$2&amp;$A16,'FA2'!$B:$C,MATCH("HOME",'FA2'!$B$1:$C$1,0),0),"")&amp;IFERROR(VLOOKUP(IH$2&amp;$A16,'EFL2'!$A:$D,MATCH("AWAY",'EFL2'!$A$1:$D$1,0),0),"")&amp;IFERROR(VLOOKUP(IH$2&amp;$A16,'EFL2'!$B:$C,MATCH("HOME",'EFL2'!$B$1:$C$1,0),0),"")&amp;IFERROR(VLOOKUP(IH$2&amp;$A16,'UCL2'!$C:$F,MATCH("AWAY",'UCL2'!$C$1:$F$1,0),0),"")&amp;IFERROR(VLOOKUP(IH$2&amp;$A16,'UCL2'!$D:$E,MATCH("HOME",'UCL2'!$D$1:$E$1,0),0),"")&amp;IFERROR(VLOOKUP(IH$2&amp;$A16,'EU2'!$C:$F,MATCH("AWAY",'EU2'!$C$1:$F$1,0),0),"")&amp;IFERROR(VLOOKUP(IH$2&amp;$A16,'EU2'!$D:$E,MATCH("HOME",'EU2'!$D$1:$E$1,0),0),"")&amp;IFERROR(VLOOKUP(IH$2&amp;$A16,'EUC2'!$C:$F,MATCH("AWAY",'EUC2'!$C$1:$F$1,0),0),"")&amp;IFERROR(VLOOKUP(IH$2&amp;$A16,'EUC2'!$D:$E,MATCH("HOME",'EUC2'!$D$1:$E$1,0),0),"")</f>
        <v/>
      </c>
      <c r="II16" s="25" t="str">
        <f>IFERROR(VLOOKUP(II$2&amp;$B16,'FPL FIX2'!$N$1:$Q$400,MATCH("HOME",'FPL FIX2'!$N$1:$Q$1,0),0),"")&amp;IFERROR(VLOOKUP(II$2&amp;$B16,'FPL FIX2'!$O$1:$P$400,MATCH("AWAY",'FPL FIX2'!$O$1:$P$1,0),0),"")&amp;IFERROR(VLOOKUP(II$2&amp;$A16,'FA2'!$A:$D,MATCH("AWAY",'FA2'!$A$1:$D$1,0),0),"")&amp;IFERROR(VLOOKUP(II$2&amp;$A16,'FA2'!$B:$C,MATCH("HOME",'FA2'!$B$1:$C$1,0),0),"")&amp;IFERROR(VLOOKUP(II$2&amp;$A16,'EFL2'!$A:$D,MATCH("AWAY",'EFL2'!$A$1:$D$1,0),0),"")&amp;IFERROR(VLOOKUP(II$2&amp;$A16,'EFL2'!$B:$C,MATCH("HOME",'EFL2'!$B$1:$C$1,0),0),"")&amp;IFERROR(VLOOKUP(II$2&amp;$A16,'UCL2'!$C:$F,MATCH("AWAY",'UCL2'!$C$1:$F$1,0),0),"")&amp;IFERROR(VLOOKUP(II$2&amp;$A16,'UCL2'!$D:$E,MATCH("HOME",'UCL2'!$D$1:$E$1,0),0),"")&amp;IFERROR(VLOOKUP(II$2&amp;$A16,'EU2'!$C:$F,MATCH("AWAY",'EU2'!$C$1:$F$1,0),0),"")&amp;IFERROR(VLOOKUP(II$2&amp;$A16,'EU2'!$D:$E,MATCH("HOME",'EU2'!$D$1:$E$1,0),0),"")&amp;IFERROR(VLOOKUP(II$2&amp;$A16,'EUC2'!$C:$F,MATCH("AWAY",'EUC2'!$C$1:$F$1,0),0),"")&amp;IFERROR(VLOOKUP(II$2&amp;$A16,'EUC2'!$D:$E,MATCH("HOME",'EUC2'!$D$1:$E$1,0),0),"")</f>
        <v/>
      </c>
      <c r="IJ16" s="25" t="str">
        <f>IFERROR(VLOOKUP(IJ$2&amp;$B16,'FPL FIX2'!$N$1:$Q$400,MATCH("HOME",'FPL FIX2'!$N$1:$Q$1,0),0),"")&amp;IFERROR(VLOOKUP(IJ$2&amp;$B16,'FPL FIX2'!$O$1:$P$400,MATCH("AWAY",'FPL FIX2'!$O$1:$P$1,0),0),"")&amp;IFERROR(VLOOKUP(IJ$2&amp;$A16,'FA2'!$A:$D,MATCH("AWAY",'FA2'!$A$1:$D$1,0),0),"")&amp;IFERROR(VLOOKUP(IJ$2&amp;$A16,'FA2'!$B:$C,MATCH("HOME",'FA2'!$B$1:$C$1,0),0),"")&amp;IFERROR(VLOOKUP(IJ$2&amp;$A16,'EFL2'!$A:$D,MATCH("AWAY",'EFL2'!$A$1:$D$1,0),0),"")&amp;IFERROR(VLOOKUP(IJ$2&amp;$A16,'EFL2'!$B:$C,MATCH("HOME",'EFL2'!$B$1:$C$1,0),0),"")&amp;IFERROR(VLOOKUP(IJ$2&amp;$A16,'UCL2'!$C:$F,MATCH("AWAY",'UCL2'!$C$1:$F$1,0),0),"")&amp;IFERROR(VLOOKUP(IJ$2&amp;$A16,'UCL2'!$D:$E,MATCH("HOME",'UCL2'!$D$1:$E$1,0),0),"")&amp;IFERROR(VLOOKUP(IJ$2&amp;$A16,'EU2'!$C:$F,MATCH("AWAY",'EU2'!$C$1:$F$1,0),0),"")&amp;IFERROR(VLOOKUP(IJ$2&amp;$A16,'EU2'!$D:$E,MATCH("HOME",'EU2'!$D$1:$E$1,0),0),"")&amp;IFERROR(VLOOKUP(IJ$2&amp;$A16,'EUC2'!$C:$F,MATCH("AWAY",'EUC2'!$C$1:$F$1,0),0),"")&amp;IFERROR(VLOOKUP(IJ$2&amp;$A16,'EUC2'!$D:$E,MATCH("HOME",'EUC2'!$D$1:$E$1,0),0),"")</f>
        <v/>
      </c>
      <c r="IK16" s="25" t="str">
        <f>IFERROR(VLOOKUP(IK$2&amp;$B16,'FPL FIX2'!$N$1:$Q$400,MATCH("HOME",'FPL FIX2'!$N$1:$Q$1,0),0),"")&amp;IFERROR(VLOOKUP(IK$2&amp;$B16,'FPL FIX2'!$O$1:$P$400,MATCH("AWAY",'FPL FIX2'!$O$1:$P$1,0),0),"")&amp;IFERROR(VLOOKUP(IK$2&amp;$A16,'FA2'!$A:$D,MATCH("AWAY",'FA2'!$A$1:$D$1,0),0),"")&amp;IFERROR(VLOOKUP(IK$2&amp;$A16,'FA2'!$B:$C,MATCH("HOME",'FA2'!$B$1:$C$1,0),0),"")&amp;IFERROR(VLOOKUP(IK$2&amp;$A16,'EFL2'!$A:$D,MATCH("AWAY",'EFL2'!$A$1:$D$1,0),0),"")&amp;IFERROR(VLOOKUP(IK$2&amp;$A16,'EFL2'!$B:$C,MATCH("HOME",'EFL2'!$B$1:$C$1,0),0),"")&amp;IFERROR(VLOOKUP(IK$2&amp;$A16,'UCL2'!$C:$F,MATCH("AWAY",'UCL2'!$C$1:$F$1,0),0),"")&amp;IFERROR(VLOOKUP(IK$2&amp;$A16,'UCL2'!$D:$E,MATCH("HOME",'UCL2'!$D$1:$E$1,0),0),"")&amp;IFERROR(VLOOKUP(IK$2&amp;$A16,'EU2'!$C:$F,MATCH("AWAY",'EU2'!$C$1:$F$1,0),0),"")&amp;IFERROR(VLOOKUP(IK$2&amp;$A16,'EU2'!$D:$E,MATCH("HOME",'EU2'!$D$1:$E$1,0),0),"")&amp;IFERROR(VLOOKUP(IK$2&amp;$A16,'EUC2'!$C:$F,MATCH("AWAY",'EUC2'!$C$1:$F$1,0),0),"")&amp;IFERROR(VLOOKUP(IK$2&amp;$A16,'EUC2'!$D:$E,MATCH("HOME",'EUC2'!$D$1:$E$1,0),0),"")</f>
        <v/>
      </c>
      <c r="IL16" s="25" t="str">
        <f>IFERROR(VLOOKUP(IL$2&amp;$B16,'FPL FIX2'!$N$1:$Q$400,MATCH("HOME",'FPL FIX2'!$N$1:$Q$1,0),0),"")&amp;IFERROR(VLOOKUP(IL$2&amp;$B16,'FPL FIX2'!$O$1:$P$400,MATCH("AWAY",'FPL FIX2'!$O$1:$P$1,0),0),"")&amp;IFERROR(VLOOKUP(IL$2&amp;$A16,'FA2'!$A:$D,MATCH("AWAY",'FA2'!$A$1:$D$1,0),0),"")&amp;IFERROR(VLOOKUP(IL$2&amp;$A16,'FA2'!$B:$C,MATCH("HOME",'FA2'!$B$1:$C$1,0),0),"")&amp;IFERROR(VLOOKUP(IL$2&amp;$A16,'EFL2'!$A:$D,MATCH("AWAY",'EFL2'!$A$1:$D$1,0),0),"")&amp;IFERROR(VLOOKUP(IL$2&amp;$A16,'EFL2'!$B:$C,MATCH("HOME",'EFL2'!$B$1:$C$1,0),0),"")&amp;IFERROR(VLOOKUP(IL$2&amp;$A16,'UCL2'!$C:$F,MATCH("AWAY",'UCL2'!$C$1:$F$1,0),0),"")&amp;IFERROR(VLOOKUP(IL$2&amp;$A16,'UCL2'!$D:$E,MATCH("HOME",'UCL2'!$D$1:$E$1,0),0),"")&amp;IFERROR(VLOOKUP(IL$2&amp;$A16,'EU2'!$C:$F,MATCH("AWAY",'EU2'!$C$1:$F$1,0),0),"")&amp;IFERROR(VLOOKUP(IL$2&amp;$A16,'EU2'!$D:$E,MATCH("HOME",'EU2'!$D$1:$E$1,0),0),"")&amp;IFERROR(VLOOKUP(IL$2&amp;$A16,'EUC2'!$C:$F,MATCH("AWAY",'EUC2'!$C$1:$F$1,0),0),"")&amp;IFERROR(VLOOKUP(IL$2&amp;$A16,'EUC2'!$D:$E,MATCH("HOME",'EUC2'!$D$1:$E$1,0),0),"")</f>
        <v>LIV</v>
      </c>
      <c r="IM16" s="25" t="str">
        <f>IFERROR(VLOOKUP(IM$2&amp;$B16,'FPL FIX2'!$N$1:$Q$400,MATCH("HOME",'FPL FIX2'!$N$1:$Q$1,0),0),"")&amp;IFERROR(VLOOKUP(IM$2&amp;$B16,'FPL FIX2'!$O$1:$P$400,MATCH("AWAY",'FPL FIX2'!$O$1:$P$1,0),0),"")&amp;IFERROR(VLOOKUP(IM$2&amp;$A16,'FA2'!$A:$D,MATCH("AWAY",'FA2'!$A$1:$D$1,0),0),"")&amp;IFERROR(VLOOKUP(IM$2&amp;$A16,'FA2'!$B:$C,MATCH("HOME",'FA2'!$B$1:$C$1,0),0),"")&amp;IFERROR(VLOOKUP(IM$2&amp;$A16,'EFL2'!$A:$D,MATCH("AWAY",'EFL2'!$A$1:$D$1,0),0),"")&amp;IFERROR(VLOOKUP(IM$2&amp;$A16,'EFL2'!$B:$C,MATCH("HOME",'EFL2'!$B$1:$C$1,0),0),"")&amp;IFERROR(VLOOKUP(IM$2&amp;$A16,'UCL2'!$C:$F,MATCH("AWAY",'UCL2'!$C$1:$F$1,0),0),"")&amp;IFERROR(VLOOKUP(IM$2&amp;$A16,'UCL2'!$D:$E,MATCH("HOME",'UCL2'!$D$1:$E$1,0),0),"")&amp;IFERROR(VLOOKUP(IM$2&amp;$A16,'EU2'!$C:$F,MATCH("AWAY",'EU2'!$C$1:$F$1,0),0),"")&amp;IFERROR(VLOOKUP(IM$2&amp;$A16,'EU2'!$D:$E,MATCH("HOME",'EU2'!$D$1:$E$1,0),0),"")&amp;IFERROR(VLOOKUP(IM$2&amp;$A16,'EUC2'!$C:$F,MATCH("AWAY",'EUC2'!$C$1:$F$1,0),0),"")&amp;IFERROR(VLOOKUP(IM$2&amp;$A16,'EUC2'!$D:$E,MATCH("HOME",'EUC2'!$D$1:$E$1,0),0),"")</f>
        <v/>
      </c>
      <c r="IN16" s="25" t="str">
        <f>IFERROR(VLOOKUP(IN$2&amp;$B16,'FPL FIX2'!$N$1:$Q$400,MATCH("HOME",'FPL FIX2'!$N$1:$Q$1,0),0),"")&amp;IFERROR(VLOOKUP(IN$2&amp;$B16,'FPL FIX2'!$O$1:$P$400,MATCH("AWAY",'FPL FIX2'!$O$1:$P$1,0),0),"")&amp;IFERROR(VLOOKUP(IN$2&amp;$A16,'FA2'!$A:$D,MATCH("AWAY",'FA2'!$A$1:$D$1,0),0),"")&amp;IFERROR(VLOOKUP(IN$2&amp;$A16,'FA2'!$B:$C,MATCH("HOME",'FA2'!$B$1:$C$1,0),0),"")&amp;IFERROR(VLOOKUP(IN$2&amp;$A16,'EFL2'!$A:$D,MATCH("AWAY",'EFL2'!$A$1:$D$1,0),0),"")&amp;IFERROR(VLOOKUP(IN$2&amp;$A16,'EFL2'!$B:$C,MATCH("HOME",'EFL2'!$B$1:$C$1,0),0),"")&amp;IFERROR(VLOOKUP(IN$2&amp;$A16,'UCL2'!$C:$F,MATCH("AWAY",'UCL2'!$C$1:$F$1,0),0),"")&amp;IFERROR(VLOOKUP(IN$2&amp;$A16,'UCL2'!$D:$E,MATCH("HOME",'UCL2'!$D$1:$E$1,0),0),"")&amp;IFERROR(VLOOKUP(IN$2&amp;$A16,'EU2'!$C:$F,MATCH("AWAY",'EU2'!$C$1:$F$1,0),0),"")&amp;IFERROR(VLOOKUP(IN$2&amp;$A16,'EU2'!$D:$E,MATCH("HOME",'EU2'!$D$1:$E$1,0),0),"")&amp;IFERROR(VLOOKUP(IN$2&amp;$A16,'EUC2'!$C:$F,MATCH("AWAY",'EUC2'!$C$1:$F$1,0),0),"")&amp;IFERROR(VLOOKUP(IN$2&amp;$A16,'EUC2'!$D:$E,MATCH("HOME",'EUC2'!$D$1:$E$1,0),0),"")</f>
        <v/>
      </c>
      <c r="IO16" s="25" t="str">
        <f>IFERROR(VLOOKUP(IO$2&amp;$B16,'FPL FIX2'!$N$1:$Q$400,MATCH("HOME",'FPL FIX2'!$N$1:$Q$1,0),0),"")&amp;IFERROR(VLOOKUP(IO$2&amp;$B16,'FPL FIX2'!$O$1:$P$400,MATCH("AWAY",'FPL FIX2'!$O$1:$P$1,0),0),"")&amp;IFERROR(VLOOKUP(IO$2&amp;$A16,'FA2'!$A:$D,MATCH("AWAY",'FA2'!$A$1:$D$1,0),0),"")&amp;IFERROR(VLOOKUP(IO$2&amp;$A16,'FA2'!$B:$C,MATCH("HOME",'FA2'!$B$1:$C$1,0),0),"")&amp;IFERROR(VLOOKUP(IO$2&amp;$A16,'EFL2'!$A:$D,MATCH("AWAY",'EFL2'!$A$1:$D$1,0),0),"")&amp;IFERROR(VLOOKUP(IO$2&amp;$A16,'EFL2'!$B:$C,MATCH("HOME",'EFL2'!$B$1:$C$1,0),0),"")&amp;IFERROR(VLOOKUP(IO$2&amp;$A16,'UCL2'!$C:$F,MATCH("AWAY",'UCL2'!$C$1:$F$1,0),0),"")&amp;IFERROR(VLOOKUP(IO$2&amp;$A16,'UCL2'!$D:$E,MATCH("HOME",'UCL2'!$D$1:$E$1,0),0),"")&amp;IFERROR(VLOOKUP(IO$2&amp;$A16,'EU2'!$C:$F,MATCH("AWAY",'EU2'!$C$1:$F$1,0),0),"")&amp;IFERROR(VLOOKUP(IO$2&amp;$A16,'EU2'!$D:$E,MATCH("HOME",'EU2'!$D$1:$E$1,0),0),"")&amp;IFERROR(VLOOKUP(IO$2&amp;$A16,'EUC2'!$C:$F,MATCH("AWAY",'EUC2'!$C$1:$F$1,0),0),"")&amp;IFERROR(VLOOKUP(IO$2&amp;$A16,'EUC2'!$D:$E,MATCH("HOME",'EUC2'!$D$1:$E$1,0),0),"")</f>
        <v/>
      </c>
      <c r="IP16" s="25" t="str">
        <f>IFERROR(VLOOKUP(IP$2&amp;$B16,'FPL FIX2'!$N$1:$Q$400,MATCH("HOME",'FPL FIX2'!$N$1:$Q$1,0),0),"")&amp;IFERROR(VLOOKUP(IP$2&amp;$B16,'FPL FIX2'!$O$1:$P$400,MATCH("AWAY",'FPL FIX2'!$O$1:$P$1,0),0),"")&amp;IFERROR(VLOOKUP(IP$2&amp;$A16,'FA2'!$A:$D,MATCH("AWAY",'FA2'!$A$1:$D$1,0),0),"")&amp;IFERROR(VLOOKUP(IP$2&amp;$A16,'FA2'!$B:$C,MATCH("HOME",'FA2'!$B$1:$C$1,0),0),"")&amp;IFERROR(VLOOKUP(IP$2&amp;$A16,'EFL2'!$A:$D,MATCH("AWAY",'EFL2'!$A$1:$D$1,0),0),"")&amp;IFERROR(VLOOKUP(IP$2&amp;$A16,'EFL2'!$B:$C,MATCH("HOME",'EFL2'!$B$1:$C$1,0),0),"")&amp;IFERROR(VLOOKUP(IP$2&amp;$A16,'UCL2'!$C:$F,MATCH("AWAY",'UCL2'!$C$1:$F$1,0),0),"")&amp;IFERROR(VLOOKUP(IP$2&amp;$A16,'UCL2'!$D:$E,MATCH("HOME",'UCL2'!$D$1:$E$1,0),0),"")&amp;IFERROR(VLOOKUP(IP$2&amp;$A16,'EU2'!$C:$F,MATCH("AWAY",'EU2'!$C$1:$F$1,0),0),"")&amp;IFERROR(VLOOKUP(IP$2&amp;$A16,'EU2'!$D:$E,MATCH("HOME",'EU2'!$D$1:$E$1,0),0),"")&amp;IFERROR(VLOOKUP(IP$2&amp;$A16,'EUC2'!$C:$F,MATCH("AWAY",'EUC2'!$C$1:$F$1,0),0),"")&amp;IFERROR(VLOOKUP(IP$2&amp;$A16,'EUC2'!$D:$E,MATCH("HOME",'EUC2'!$D$1:$E$1,0),0),"")</f>
        <v/>
      </c>
      <c r="IQ16" s="25" t="str">
        <f>IFERROR(VLOOKUP(IQ$2&amp;$B16,'FPL FIX2'!$N$1:$Q$400,MATCH("HOME",'FPL FIX2'!$N$1:$Q$1,0),0),"")&amp;IFERROR(VLOOKUP(IQ$2&amp;$B16,'FPL FIX2'!$O$1:$P$400,MATCH("AWAY",'FPL FIX2'!$O$1:$P$1,0),0),"")&amp;IFERROR(VLOOKUP(IQ$2&amp;$A16,'FA2'!$A:$D,MATCH("AWAY",'FA2'!$A$1:$D$1,0),0),"")&amp;IFERROR(VLOOKUP(IQ$2&amp;$A16,'FA2'!$B:$C,MATCH("HOME",'FA2'!$B$1:$C$1,0),0),"")&amp;IFERROR(VLOOKUP(IQ$2&amp;$A16,'EFL2'!$A:$D,MATCH("AWAY",'EFL2'!$A$1:$D$1,0),0),"")&amp;IFERROR(VLOOKUP(IQ$2&amp;$A16,'EFL2'!$B:$C,MATCH("HOME",'EFL2'!$B$1:$C$1,0),0),"")&amp;IFERROR(VLOOKUP(IQ$2&amp;$A16,'UCL2'!$C:$F,MATCH("AWAY",'UCL2'!$C$1:$F$1,0),0),"")&amp;IFERROR(VLOOKUP(IQ$2&amp;$A16,'UCL2'!$D:$E,MATCH("HOME",'UCL2'!$D$1:$E$1,0),0),"")&amp;IFERROR(VLOOKUP(IQ$2&amp;$A16,'EU2'!$C:$F,MATCH("AWAY",'EU2'!$C$1:$F$1,0),0),"")&amp;IFERROR(VLOOKUP(IQ$2&amp;$A16,'EU2'!$D:$E,MATCH("HOME",'EU2'!$D$1:$E$1,0),0),"")&amp;IFERROR(VLOOKUP(IQ$2&amp;$A16,'EUC2'!$C:$F,MATCH("AWAY",'EUC2'!$C$1:$F$1,0),0),"")&amp;IFERROR(VLOOKUP(IQ$2&amp;$A16,'EUC2'!$D:$E,MATCH("HOME",'EUC2'!$D$1:$E$1,0),0),"")</f>
        <v/>
      </c>
      <c r="IR16" s="25" t="str">
        <f>IFERROR(VLOOKUP(IR$2&amp;$B16,'FPL FIX2'!$N$1:$Q$400,MATCH("HOME",'FPL FIX2'!$N$1:$Q$1,0),0),"")&amp;IFERROR(VLOOKUP(IR$2&amp;$B16,'FPL FIX2'!$O$1:$P$400,MATCH("AWAY",'FPL FIX2'!$O$1:$P$1,0),0),"")&amp;IFERROR(VLOOKUP(IR$2&amp;$A16,'FA2'!$A:$D,MATCH("AWAY",'FA2'!$A$1:$D$1,0),0),"")&amp;IFERROR(VLOOKUP(IR$2&amp;$A16,'FA2'!$B:$C,MATCH("HOME",'FA2'!$B$1:$C$1,0),0),"")&amp;IFERROR(VLOOKUP(IR$2&amp;$A16,'EFL2'!$A:$D,MATCH("AWAY",'EFL2'!$A$1:$D$1,0),0),"")&amp;IFERROR(VLOOKUP(IR$2&amp;$A16,'EFL2'!$B:$C,MATCH("HOME",'EFL2'!$B$1:$C$1,0),0),"")&amp;IFERROR(VLOOKUP(IR$2&amp;$A16,'UCL2'!$C:$F,MATCH("AWAY",'UCL2'!$C$1:$F$1,0),0),"")&amp;IFERROR(VLOOKUP(IR$2&amp;$A16,'UCL2'!$D:$E,MATCH("HOME",'UCL2'!$D$1:$E$1,0),0),"")&amp;IFERROR(VLOOKUP(IR$2&amp;$A16,'EU2'!$C:$F,MATCH("AWAY",'EU2'!$C$1:$F$1,0),0),"")&amp;IFERROR(VLOOKUP(IR$2&amp;$A16,'EU2'!$D:$E,MATCH("HOME",'EU2'!$D$1:$E$1,0),0),"")&amp;IFERROR(VLOOKUP(IR$2&amp;$A16,'EUC2'!$C:$F,MATCH("AWAY",'EUC2'!$C$1:$F$1,0),0),"")&amp;IFERROR(VLOOKUP(IR$2&amp;$A16,'EUC2'!$D:$E,MATCH("HOME",'EUC2'!$D$1:$E$1,0),0),"")</f>
        <v/>
      </c>
      <c r="IS16" s="25" t="str">
        <f>IFERROR(VLOOKUP(IS$2&amp;$B16,'FPL FIX2'!$N$1:$Q$400,MATCH("HOME",'FPL FIX2'!$N$1:$Q$1,0),0),"")&amp;IFERROR(VLOOKUP(IS$2&amp;$B16,'FPL FIX2'!$O$1:$P$400,MATCH("AWAY",'FPL FIX2'!$O$1:$P$1,0),0),"")&amp;IFERROR(VLOOKUP(IS$2&amp;$A16,'FA2'!$A:$D,MATCH("AWAY",'FA2'!$A$1:$D$1,0),0),"")&amp;IFERROR(VLOOKUP(IS$2&amp;$A16,'FA2'!$B:$C,MATCH("HOME",'FA2'!$B$1:$C$1,0),0),"")&amp;IFERROR(VLOOKUP(IS$2&amp;$A16,'EFL2'!$A:$D,MATCH("AWAY",'EFL2'!$A$1:$D$1,0),0),"")&amp;IFERROR(VLOOKUP(IS$2&amp;$A16,'EFL2'!$B:$C,MATCH("HOME",'EFL2'!$B$1:$C$1,0),0),"")&amp;IFERROR(VLOOKUP(IS$2&amp;$A16,'UCL2'!$C:$F,MATCH("AWAY",'UCL2'!$C$1:$F$1,0),0),"")&amp;IFERROR(VLOOKUP(IS$2&amp;$A16,'UCL2'!$D:$E,MATCH("HOME",'UCL2'!$D$1:$E$1,0),0),"")&amp;IFERROR(VLOOKUP(IS$2&amp;$A16,'EU2'!$C:$F,MATCH("AWAY",'EU2'!$C$1:$F$1,0),0),"")&amp;IFERROR(VLOOKUP(IS$2&amp;$A16,'EU2'!$D:$E,MATCH("HOME",'EU2'!$D$1:$E$1,0),0),"")&amp;IFERROR(VLOOKUP(IS$2&amp;$A16,'EUC2'!$C:$F,MATCH("AWAY",'EUC2'!$C$1:$F$1,0),0),"")&amp;IFERROR(VLOOKUP(IS$2&amp;$A16,'EUC2'!$D:$E,MATCH("HOME",'EUC2'!$D$1:$E$1,0),0),"")</f>
        <v>sou</v>
      </c>
      <c r="IT16" s="25" t="str">
        <f>IFERROR(VLOOKUP(IT$2&amp;$B16,'FPL FIX2'!$N$1:$Q$400,MATCH("HOME",'FPL FIX2'!$N$1:$Q$1,0),0),"")&amp;IFERROR(VLOOKUP(IT$2&amp;$B16,'FPL FIX2'!$O$1:$P$400,MATCH("AWAY",'FPL FIX2'!$O$1:$P$1,0),0),"")&amp;IFERROR(VLOOKUP(IT$2&amp;$A16,'FA2'!$A:$D,MATCH("AWAY",'FA2'!$A$1:$D$1,0),0),"")&amp;IFERROR(VLOOKUP(IT$2&amp;$A16,'FA2'!$B:$C,MATCH("HOME",'FA2'!$B$1:$C$1,0),0),"")&amp;IFERROR(VLOOKUP(IT$2&amp;$A16,'EFL2'!$A:$D,MATCH("AWAY",'EFL2'!$A$1:$D$1,0),0),"")&amp;IFERROR(VLOOKUP(IT$2&amp;$A16,'EFL2'!$B:$C,MATCH("HOME",'EFL2'!$B$1:$C$1,0),0),"")&amp;IFERROR(VLOOKUP(IT$2&amp;$A16,'UCL2'!$C:$F,MATCH("AWAY",'UCL2'!$C$1:$F$1,0),0),"")&amp;IFERROR(VLOOKUP(IT$2&amp;$A16,'UCL2'!$D:$E,MATCH("HOME",'UCL2'!$D$1:$E$1,0),0),"")&amp;IFERROR(VLOOKUP(IT$2&amp;$A16,'EU2'!$C:$F,MATCH("AWAY",'EU2'!$C$1:$F$1,0),0),"")&amp;IFERROR(VLOOKUP(IT$2&amp;$A16,'EU2'!$D:$E,MATCH("HOME",'EU2'!$D$1:$E$1,0),0),"")&amp;IFERROR(VLOOKUP(IT$2&amp;$A16,'EUC2'!$C:$F,MATCH("AWAY",'EUC2'!$C$1:$F$1,0),0),"")&amp;IFERROR(VLOOKUP(IT$2&amp;$A16,'EUC2'!$D:$E,MATCH("HOME",'EUC2'!$D$1:$E$1,0),0),"")</f>
        <v/>
      </c>
      <c r="IU16" s="25" t="str">
        <f>IFERROR(VLOOKUP(IU$2&amp;$B16,'FPL FIX2'!$N$1:$Q$400,MATCH("HOME",'FPL FIX2'!$N$1:$Q$1,0),0),"")&amp;IFERROR(VLOOKUP(IU$2&amp;$B16,'FPL FIX2'!$O$1:$P$400,MATCH("AWAY",'FPL FIX2'!$O$1:$P$1,0),0),"")&amp;IFERROR(VLOOKUP(IU$2&amp;$A16,'FA2'!$A:$D,MATCH("AWAY",'FA2'!$A$1:$D$1,0),0),"")&amp;IFERROR(VLOOKUP(IU$2&amp;$A16,'FA2'!$B:$C,MATCH("HOME",'FA2'!$B$1:$C$1,0),0),"")&amp;IFERROR(VLOOKUP(IU$2&amp;$A16,'EFL2'!$A:$D,MATCH("AWAY",'EFL2'!$A$1:$D$1,0),0),"")&amp;IFERROR(VLOOKUP(IU$2&amp;$A16,'EFL2'!$B:$C,MATCH("HOME",'EFL2'!$B$1:$C$1,0),0),"")&amp;IFERROR(VLOOKUP(IU$2&amp;$A16,'UCL2'!$C:$F,MATCH("AWAY",'UCL2'!$C$1:$F$1,0),0),"")&amp;IFERROR(VLOOKUP(IU$2&amp;$A16,'UCL2'!$D:$E,MATCH("HOME",'UCL2'!$D$1:$E$1,0),0),"")&amp;IFERROR(VLOOKUP(IU$2&amp;$A16,'EU2'!$C:$F,MATCH("AWAY",'EU2'!$C$1:$F$1,0),0),"")&amp;IFERROR(VLOOKUP(IU$2&amp;$A16,'EU2'!$D:$E,MATCH("HOME",'EU2'!$D$1:$E$1,0),0),"")&amp;IFERROR(VLOOKUP(IU$2&amp;$A16,'EUC2'!$C:$F,MATCH("AWAY",'EUC2'!$C$1:$F$1,0),0),"")&amp;IFERROR(VLOOKUP(IU$2&amp;$A16,'EUC2'!$D:$E,MATCH("HOME",'EUC2'!$D$1:$E$1,0),0),"")</f>
        <v/>
      </c>
      <c r="IV16" s="25" t="str">
        <f>IFERROR(VLOOKUP(IV$2&amp;$B16,'FPL FIX2'!$N$1:$Q$400,MATCH("HOME",'FPL FIX2'!$N$1:$Q$1,0),0),"")&amp;IFERROR(VLOOKUP(IV$2&amp;$B16,'FPL FIX2'!$O$1:$P$400,MATCH("AWAY",'FPL FIX2'!$O$1:$P$1,0),0),"")&amp;IFERROR(VLOOKUP(IV$2&amp;$A16,'FA2'!$A:$D,MATCH("AWAY",'FA2'!$A$1:$D$1,0),0),"")&amp;IFERROR(VLOOKUP(IV$2&amp;$A16,'FA2'!$B:$C,MATCH("HOME",'FA2'!$B$1:$C$1,0),0),"")&amp;IFERROR(VLOOKUP(IV$2&amp;$A16,'EFL2'!$A:$D,MATCH("AWAY",'EFL2'!$A$1:$D$1,0),0),"")&amp;IFERROR(VLOOKUP(IV$2&amp;$A16,'EFL2'!$B:$C,MATCH("HOME",'EFL2'!$B$1:$C$1,0),0),"")&amp;IFERROR(VLOOKUP(IV$2&amp;$A16,'UCL2'!$C:$F,MATCH("AWAY",'UCL2'!$C$1:$F$1,0),0),"")&amp;IFERROR(VLOOKUP(IV$2&amp;$A16,'UCL2'!$D:$E,MATCH("HOME",'UCL2'!$D$1:$E$1,0),0),"")&amp;IFERROR(VLOOKUP(IV$2&amp;$A16,'EU2'!$C:$F,MATCH("AWAY",'EU2'!$C$1:$F$1,0),0),"")&amp;IFERROR(VLOOKUP(IV$2&amp;$A16,'EU2'!$D:$E,MATCH("HOME",'EU2'!$D$1:$E$1,0),0),"")&amp;IFERROR(VLOOKUP(IV$2&amp;$A16,'EUC2'!$C:$F,MATCH("AWAY",'EUC2'!$C$1:$F$1,0),0),"")&amp;IFERROR(VLOOKUP(IV$2&amp;$A16,'EUC2'!$D:$E,MATCH("HOME",'EUC2'!$D$1:$E$1,0),0),"")</f>
        <v>Bayern Munich</v>
      </c>
      <c r="IW16" s="25" t="str">
        <f>IFERROR(VLOOKUP(IW$2&amp;$B16,'FPL FIX2'!$N$1:$Q$400,MATCH("HOME",'FPL FIX2'!$N$1:$Q$1,0),0),"")&amp;IFERROR(VLOOKUP(IW$2&amp;$B16,'FPL FIX2'!$O$1:$P$400,MATCH("AWAY",'FPL FIX2'!$O$1:$P$1,0),0),"")&amp;IFERROR(VLOOKUP(IW$2&amp;$A16,'FA2'!$A:$D,MATCH("AWAY",'FA2'!$A$1:$D$1,0),0),"")&amp;IFERROR(VLOOKUP(IW$2&amp;$A16,'FA2'!$B:$C,MATCH("HOME",'FA2'!$B$1:$C$1,0),0),"")&amp;IFERROR(VLOOKUP(IW$2&amp;$A16,'EFL2'!$A:$D,MATCH("AWAY",'EFL2'!$A$1:$D$1,0),0),"")&amp;IFERROR(VLOOKUP(IW$2&amp;$A16,'EFL2'!$B:$C,MATCH("HOME",'EFL2'!$B$1:$C$1,0),0),"")&amp;IFERROR(VLOOKUP(IW$2&amp;$A16,'UCL2'!$C:$F,MATCH("AWAY",'UCL2'!$C$1:$F$1,0),0),"")&amp;IFERROR(VLOOKUP(IW$2&amp;$A16,'UCL2'!$D:$E,MATCH("HOME",'UCL2'!$D$1:$E$1,0),0),"")&amp;IFERROR(VLOOKUP(IW$2&amp;$A16,'EU2'!$C:$F,MATCH("AWAY",'EU2'!$C$1:$F$1,0),0),"")&amp;IFERROR(VLOOKUP(IW$2&amp;$A16,'EU2'!$D:$E,MATCH("HOME",'EU2'!$D$1:$E$1,0),0),"")&amp;IFERROR(VLOOKUP(IW$2&amp;$A16,'EUC2'!$C:$F,MATCH("AWAY",'EUC2'!$C$1:$F$1,0),0),"")&amp;IFERROR(VLOOKUP(IW$2&amp;$A16,'EUC2'!$D:$E,MATCH("HOME",'EUC2'!$D$1:$E$1,0),0),"")</f>
        <v/>
      </c>
      <c r="IX16" s="25" t="str">
        <f>IFERROR(VLOOKUP(IX$2&amp;$B16,'FPL FIX2'!$N$1:$Q$400,MATCH("HOME",'FPL FIX2'!$N$1:$Q$1,0),0),"")&amp;IFERROR(VLOOKUP(IX$2&amp;$B16,'FPL FIX2'!$O$1:$P$400,MATCH("AWAY",'FPL FIX2'!$O$1:$P$1,0),0),"")&amp;IFERROR(VLOOKUP(IX$2&amp;$A16,'FA2'!$A:$D,MATCH("AWAY",'FA2'!$A$1:$D$1,0),0),"")&amp;IFERROR(VLOOKUP(IX$2&amp;$A16,'FA2'!$B:$C,MATCH("HOME",'FA2'!$B$1:$C$1,0),0),"")&amp;IFERROR(VLOOKUP(IX$2&amp;$A16,'EFL2'!$A:$D,MATCH("AWAY",'EFL2'!$A$1:$D$1,0),0),"")&amp;IFERROR(VLOOKUP(IX$2&amp;$A16,'EFL2'!$B:$C,MATCH("HOME",'EFL2'!$B$1:$C$1,0),0),"")&amp;IFERROR(VLOOKUP(IX$2&amp;$A16,'UCL2'!$C:$F,MATCH("AWAY",'UCL2'!$C$1:$F$1,0),0),"")&amp;IFERROR(VLOOKUP(IX$2&amp;$A16,'UCL2'!$D:$E,MATCH("HOME",'UCL2'!$D$1:$E$1,0),0),"")&amp;IFERROR(VLOOKUP(IX$2&amp;$A16,'EU2'!$C:$F,MATCH("AWAY",'EU2'!$C$1:$F$1,0),0),"")&amp;IFERROR(VLOOKUP(IX$2&amp;$A16,'EU2'!$D:$E,MATCH("HOME",'EU2'!$D$1:$E$1,0),0),"")&amp;IFERROR(VLOOKUP(IX$2&amp;$A16,'EUC2'!$C:$F,MATCH("AWAY",'EUC2'!$C$1:$F$1,0),0),"")&amp;IFERROR(VLOOKUP(IX$2&amp;$A16,'EUC2'!$D:$E,MATCH("HOME",'EUC2'!$D$1:$E$1,0),0),"")</f>
        <v/>
      </c>
      <c r="IY16" s="25" t="str">
        <f>IFERROR(VLOOKUP(IY$2&amp;$B16,'FPL FIX2'!$N$1:$Q$400,MATCH("HOME",'FPL FIX2'!$N$1:$Q$1,0),0),"")&amp;IFERROR(VLOOKUP(IY$2&amp;$B16,'FPL FIX2'!$O$1:$P$400,MATCH("AWAY",'FPL FIX2'!$O$1:$P$1,0),0),"")&amp;IFERROR(VLOOKUP(IY$2&amp;$A16,'FA2'!$A:$D,MATCH("AWAY",'FA2'!$A$1:$D$1,0),0),"")&amp;IFERROR(VLOOKUP(IY$2&amp;$A16,'FA2'!$B:$C,MATCH("HOME",'FA2'!$B$1:$C$1,0),0),"")&amp;IFERROR(VLOOKUP(IY$2&amp;$A16,'EFL2'!$A:$D,MATCH("AWAY",'EFL2'!$A$1:$D$1,0),0),"")&amp;IFERROR(VLOOKUP(IY$2&amp;$A16,'EFL2'!$B:$C,MATCH("HOME",'EFL2'!$B$1:$C$1,0),0),"")&amp;IFERROR(VLOOKUP(IY$2&amp;$A16,'UCL2'!$C:$F,MATCH("AWAY",'UCL2'!$C$1:$F$1,0),0),"")&amp;IFERROR(VLOOKUP(IY$2&amp;$A16,'UCL2'!$D:$E,MATCH("HOME",'UCL2'!$D$1:$E$1,0),0),"")&amp;IFERROR(VLOOKUP(IY$2&amp;$A16,'EU2'!$C:$F,MATCH("AWAY",'EU2'!$C$1:$F$1,0),0),"")&amp;IFERROR(VLOOKUP(IY$2&amp;$A16,'EU2'!$D:$E,MATCH("HOME",'EU2'!$D$1:$E$1,0),0),"")&amp;IFERROR(VLOOKUP(IY$2&amp;$A16,'EUC2'!$C:$F,MATCH("AWAY",'EUC2'!$C$1:$F$1,0),0),"")&amp;IFERROR(VLOOKUP(IY$2&amp;$A16,'EUC2'!$D:$E,MATCH("HOME",'EUC2'!$D$1:$E$1,0),0),"")</f>
        <v/>
      </c>
      <c r="IZ16" s="25" t="str">
        <f>IFERROR(VLOOKUP(IZ$2&amp;$B16,'FPL FIX2'!$N$1:$Q$400,MATCH("HOME",'FPL FIX2'!$N$1:$Q$1,0),0),"")&amp;IFERROR(VLOOKUP(IZ$2&amp;$B16,'FPL FIX2'!$O$1:$P$400,MATCH("AWAY",'FPL FIX2'!$O$1:$P$1,0),0),"")&amp;IFERROR(VLOOKUP(IZ$2&amp;$A16,'FA2'!$A:$D,MATCH("AWAY",'FA2'!$A$1:$D$1,0),0),"")&amp;IFERROR(VLOOKUP(IZ$2&amp;$A16,'FA2'!$B:$C,MATCH("HOME",'FA2'!$B$1:$C$1,0),0),"")&amp;IFERROR(VLOOKUP(IZ$2&amp;$A16,'EFL2'!$A:$D,MATCH("AWAY",'EFL2'!$A$1:$D$1,0),0),"")&amp;IFERROR(VLOOKUP(IZ$2&amp;$A16,'EFL2'!$B:$C,MATCH("HOME",'EFL2'!$B$1:$C$1,0),0),"")&amp;IFERROR(VLOOKUP(IZ$2&amp;$A16,'UCL2'!$C:$F,MATCH("AWAY",'UCL2'!$C$1:$F$1,0),0),"")&amp;IFERROR(VLOOKUP(IZ$2&amp;$A16,'UCL2'!$D:$E,MATCH("HOME",'UCL2'!$D$1:$E$1,0),0),"")&amp;IFERROR(VLOOKUP(IZ$2&amp;$A16,'EU2'!$C:$F,MATCH("AWAY",'EU2'!$C$1:$F$1,0),0),"")&amp;IFERROR(VLOOKUP(IZ$2&amp;$A16,'EU2'!$D:$E,MATCH("HOME",'EU2'!$D$1:$E$1,0),0),"")&amp;IFERROR(VLOOKUP(IZ$2&amp;$A16,'EUC2'!$C:$F,MATCH("AWAY",'EUC2'!$C$1:$F$1,0),0),"")&amp;IFERROR(VLOOKUP(IZ$2&amp;$A16,'EUC2'!$D:$E,MATCH("HOME",'EUC2'!$D$1:$E$1,0),0),"")</f>
        <v>LEI</v>
      </c>
      <c r="JA16" s="25" t="str">
        <f>IFERROR(VLOOKUP(JA$2&amp;$B16,'FPL FIX2'!$N$1:$Q$400,MATCH("HOME",'FPL FIX2'!$N$1:$Q$1,0),0),"")&amp;IFERROR(VLOOKUP(JA$2&amp;$B16,'FPL FIX2'!$O$1:$P$400,MATCH("AWAY",'FPL FIX2'!$O$1:$P$1,0),0),"")&amp;IFERROR(VLOOKUP(JA$2&amp;$A16,'FA2'!$A:$D,MATCH("AWAY",'FA2'!$A$1:$D$1,0),0),"")&amp;IFERROR(VLOOKUP(JA$2&amp;$A16,'FA2'!$B:$C,MATCH("HOME",'FA2'!$B$1:$C$1,0),0),"")&amp;IFERROR(VLOOKUP(JA$2&amp;$A16,'EFL2'!$A:$D,MATCH("AWAY",'EFL2'!$A$1:$D$1,0),0),"")&amp;IFERROR(VLOOKUP(JA$2&amp;$A16,'EFL2'!$B:$C,MATCH("HOME",'EFL2'!$B$1:$C$1,0),0),"")&amp;IFERROR(VLOOKUP(JA$2&amp;$A16,'UCL2'!$C:$F,MATCH("AWAY",'UCL2'!$C$1:$F$1,0),0),"")&amp;IFERROR(VLOOKUP(JA$2&amp;$A16,'UCL2'!$D:$E,MATCH("HOME",'UCL2'!$D$1:$E$1,0),0),"")&amp;IFERROR(VLOOKUP(JA$2&amp;$A16,'EU2'!$C:$F,MATCH("AWAY",'EU2'!$C$1:$F$1,0),0),"")&amp;IFERROR(VLOOKUP(JA$2&amp;$A16,'EU2'!$D:$E,MATCH("HOME",'EU2'!$D$1:$E$1,0),0),"")&amp;IFERROR(VLOOKUP(JA$2&amp;$A16,'EUC2'!$C:$F,MATCH("AWAY",'EUC2'!$C$1:$F$1,0),0),"")&amp;IFERROR(VLOOKUP(JA$2&amp;$A16,'EUC2'!$D:$E,MATCH("HOME",'EUC2'!$D$1:$E$1,0),0),"")</f>
        <v/>
      </c>
      <c r="JB16" s="25" t="str">
        <f>IFERROR(VLOOKUP(JB$2&amp;$B16,'FPL FIX2'!$N$1:$Q$400,MATCH("HOME",'FPL FIX2'!$N$1:$Q$1,0),0),"")&amp;IFERROR(VLOOKUP(JB$2&amp;$B16,'FPL FIX2'!$O$1:$P$400,MATCH("AWAY",'FPL FIX2'!$O$1:$P$1,0),0),"")&amp;IFERROR(VLOOKUP(JB$2&amp;$A16,'FA2'!$A:$D,MATCH("AWAY",'FA2'!$A$1:$D$1,0),0),"")&amp;IFERROR(VLOOKUP(JB$2&amp;$A16,'FA2'!$B:$C,MATCH("HOME",'FA2'!$B$1:$C$1,0),0),"")&amp;IFERROR(VLOOKUP(JB$2&amp;$A16,'EFL2'!$A:$D,MATCH("AWAY",'EFL2'!$A$1:$D$1,0),0),"")&amp;IFERROR(VLOOKUP(JB$2&amp;$A16,'EFL2'!$B:$C,MATCH("HOME",'EFL2'!$B$1:$C$1,0),0),"")&amp;IFERROR(VLOOKUP(JB$2&amp;$A16,'UCL2'!$C:$F,MATCH("AWAY",'UCL2'!$C$1:$F$1,0),0),"")&amp;IFERROR(VLOOKUP(JB$2&amp;$A16,'UCL2'!$D:$E,MATCH("HOME",'UCL2'!$D$1:$E$1,0),0),"")&amp;IFERROR(VLOOKUP(JB$2&amp;$A16,'EU2'!$C:$F,MATCH("AWAY",'EU2'!$C$1:$F$1,0),0),"")&amp;IFERROR(VLOOKUP(JB$2&amp;$A16,'EU2'!$D:$E,MATCH("HOME",'EU2'!$D$1:$E$1,0),0),"")&amp;IFERROR(VLOOKUP(JB$2&amp;$A16,'EUC2'!$C:$F,MATCH("AWAY",'EUC2'!$C$1:$F$1,0),0),"")&amp;IFERROR(VLOOKUP(JB$2&amp;$A16,'EUC2'!$D:$E,MATCH("HOME",'EUC2'!$D$1:$E$1,0),0),"")</f>
        <v/>
      </c>
      <c r="JC16" s="25" t="str">
        <f>IFERROR(VLOOKUP(JC$2&amp;$B16,'FPL FIX2'!$N$1:$Q$400,MATCH("HOME",'FPL FIX2'!$N$1:$Q$1,0),0),"")&amp;IFERROR(VLOOKUP(JC$2&amp;$B16,'FPL FIX2'!$O$1:$P$400,MATCH("AWAY",'FPL FIX2'!$O$1:$P$1,0),0),"")&amp;IFERROR(VLOOKUP(JC$2&amp;$A16,'FA2'!$A:$D,MATCH("AWAY",'FA2'!$A$1:$D$1,0),0),"")&amp;IFERROR(VLOOKUP(JC$2&amp;$A16,'FA2'!$B:$C,MATCH("HOME",'FA2'!$B$1:$C$1,0),0),"")&amp;IFERROR(VLOOKUP(JC$2&amp;$A16,'EFL2'!$A:$D,MATCH("AWAY",'EFL2'!$A$1:$D$1,0),0),"")&amp;IFERROR(VLOOKUP(JC$2&amp;$A16,'EFL2'!$B:$C,MATCH("HOME",'EFL2'!$B$1:$C$1,0),0),"")&amp;IFERROR(VLOOKUP(JC$2&amp;$A16,'UCL2'!$C:$F,MATCH("AWAY",'UCL2'!$C$1:$F$1,0),0),"")&amp;IFERROR(VLOOKUP(JC$2&amp;$A16,'UCL2'!$D:$E,MATCH("HOME",'UCL2'!$D$1:$E$1,0),0),"")&amp;IFERROR(VLOOKUP(JC$2&amp;$A16,'EU2'!$C:$F,MATCH("AWAY",'EU2'!$C$1:$F$1,0),0),"")&amp;IFERROR(VLOOKUP(JC$2&amp;$A16,'EU2'!$D:$E,MATCH("HOME",'EU2'!$D$1:$E$1,0),0),"")&amp;IFERROR(VLOOKUP(JC$2&amp;$A16,'EUC2'!$C:$F,MATCH("AWAY",'EUC2'!$C$1:$F$1,0),0),"")&amp;IFERROR(VLOOKUP(JC$2&amp;$A16,'EUC2'!$D:$E,MATCH("HOME",'EUC2'!$D$1:$E$1,0),0),"")</f>
        <v/>
      </c>
      <c r="JD16" s="25" t="str">
        <f>IFERROR(VLOOKUP(JD$2&amp;$B16,'FPL FIX2'!$N$1:$Q$400,MATCH("HOME",'FPL FIX2'!$N$1:$Q$1,0),0),"")&amp;IFERROR(VLOOKUP(JD$2&amp;$B16,'FPL FIX2'!$O$1:$P$400,MATCH("AWAY",'FPL FIX2'!$O$1:$P$1,0),0),"")&amp;IFERROR(VLOOKUP(JD$2&amp;$A16,'FA2'!$A:$D,MATCH("AWAY",'FA2'!$A$1:$D$1,0),0),"")&amp;IFERROR(VLOOKUP(JD$2&amp;$A16,'FA2'!$B:$C,MATCH("HOME",'FA2'!$B$1:$C$1,0),0),"")&amp;IFERROR(VLOOKUP(JD$2&amp;$A16,'EFL2'!$A:$D,MATCH("AWAY",'EFL2'!$A$1:$D$1,0),0),"")&amp;IFERROR(VLOOKUP(JD$2&amp;$A16,'EFL2'!$B:$C,MATCH("HOME",'EFL2'!$B$1:$C$1,0),0),"")&amp;IFERROR(VLOOKUP(JD$2&amp;$A16,'UCL2'!$C:$F,MATCH("AWAY",'UCL2'!$C$1:$F$1,0),0),"")&amp;IFERROR(VLOOKUP(JD$2&amp;$A16,'UCL2'!$D:$E,MATCH("HOME",'UCL2'!$D$1:$E$1,0),0),"")&amp;IFERROR(VLOOKUP(JD$2&amp;$A16,'EU2'!$C:$F,MATCH("AWAY",'EU2'!$C$1:$F$1,0),0),"")&amp;IFERROR(VLOOKUP(JD$2&amp;$A16,'EU2'!$D:$E,MATCH("HOME",'EU2'!$D$1:$E$1,0),0),"")&amp;IFERROR(VLOOKUP(JD$2&amp;$A16,'EUC2'!$C:$F,MATCH("AWAY",'EUC2'!$C$1:$F$1,0),0),"")&amp;IFERROR(VLOOKUP(JD$2&amp;$A16,'EUC2'!$D:$E,MATCH("HOME",'EUC2'!$D$1:$E$1,0),0),"")</f>
        <v>Bayern Munich</v>
      </c>
      <c r="JE16" s="25" t="str">
        <f>IFERROR(VLOOKUP(JE$2&amp;$B16,'FPL FIX2'!$N$1:$Q$400,MATCH("HOME",'FPL FIX2'!$N$1:$Q$1,0),0),"")&amp;IFERROR(VLOOKUP(JE$2&amp;$B16,'FPL FIX2'!$O$1:$P$400,MATCH("AWAY",'FPL FIX2'!$O$1:$P$1,0),0),"")&amp;IFERROR(VLOOKUP(JE$2&amp;$A16,'FA2'!$A:$D,MATCH("AWAY",'FA2'!$A$1:$D$1,0),0),"")&amp;IFERROR(VLOOKUP(JE$2&amp;$A16,'FA2'!$B:$C,MATCH("HOME",'FA2'!$B$1:$C$1,0),0),"")&amp;IFERROR(VLOOKUP(JE$2&amp;$A16,'EFL2'!$A:$D,MATCH("AWAY",'EFL2'!$A$1:$D$1,0),0),"")&amp;IFERROR(VLOOKUP(JE$2&amp;$A16,'EFL2'!$B:$C,MATCH("HOME",'EFL2'!$B$1:$C$1,0),0),"")&amp;IFERROR(VLOOKUP(JE$2&amp;$A16,'UCL2'!$C:$F,MATCH("AWAY",'UCL2'!$C$1:$F$1,0),0),"")&amp;IFERROR(VLOOKUP(JE$2&amp;$A16,'UCL2'!$D:$E,MATCH("HOME",'UCL2'!$D$1:$E$1,0),0),"")&amp;IFERROR(VLOOKUP(JE$2&amp;$A16,'EU2'!$C:$F,MATCH("AWAY",'EU2'!$C$1:$F$1,0),0),"")&amp;IFERROR(VLOOKUP(JE$2&amp;$A16,'EU2'!$D:$E,MATCH("HOME",'EU2'!$D$1:$E$1,0),0),"")&amp;IFERROR(VLOOKUP(JE$2&amp;$A16,'EUC2'!$C:$F,MATCH("AWAY",'EUC2'!$C$1:$F$1,0),0),"")&amp;IFERROR(VLOOKUP(JE$2&amp;$A16,'EUC2'!$D:$E,MATCH("HOME",'EUC2'!$D$1:$E$1,0),0),"")</f>
        <v/>
      </c>
      <c r="JF16" s="25" t="str">
        <f>IFERROR(VLOOKUP(JF$2&amp;$B16,'FPL FIX2'!$N$1:$Q$400,MATCH("HOME",'FPL FIX2'!$N$1:$Q$1,0),0),"")&amp;IFERROR(VLOOKUP(JF$2&amp;$B16,'FPL FIX2'!$O$1:$P$400,MATCH("AWAY",'FPL FIX2'!$O$1:$P$1,0),0),"")&amp;IFERROR(VLOOKUP(JF$2&amp;$A16,'FA2'!$A:$D,MATCH("AWAY",'FA2'!$A$1:$D$1,0),0),"")&amp;IFERROR(VLOOKUP(JF$2&amp;$A16,'FA2'!$B:$C,MATCH("HOME",'FA2'!$B$1:$C$1,0),0),"")&amp;IFERROR(VLOOKUP(JF$2&amp;$A16,'EFL2'!$A:$D,MATCH("AWAY",'EFL2'!$A$1:$D$1,0),0),"")&amp;IFERROR(VLOOKUP(JF$2&amp;$A16,'EFL2'!$B:$C,MATCH("HOME",'EFL2'!$B$1:$C$1,0),0),"")&amp;IFERROR(VLOOKUP(JF$2&amp;$A16,'UCL2'!$C:$F,MATCH("AWAY",'UCL2'!$C$1:$F$1,0),0),"")&amp;IFERROR(VLOOKUP(JF$2&amp;$A16,'UCL2'!$D:$E,MATCH("HOME",'UCL2'!$D$1:$E$1,0),0),"")&amp;IFERROR(VLOOKUP(JF$2&amp;$A16,'EU2'!$C:$F,MATCH("AWAY",'EU2'!$C$1:$F$1,0),0),"")&amp;IFERROR(VLOOKUP(JF$2&amp;$A16,'EU2'!$D:$E,MATCH("HOME",'EU2'!$D$1:$E$1,0),0),"")&amp;IFERROR(VLOOKUP(JF$2&amp;$A16,'EUC2'!$C:$F,MATCH("AWAY",'EUC2'!$C$1:$F$1,0),0),"")&amp;IFERROR(VLOOKUP(JF$2&amp;$A16,'EUC2'!$D:$E,MATCH("HOME",'EUC2'!$D$1:$E$1,0),0),"")</f>
        <v/>
      </c>
      <c r="JG16" s="25" t="str">
        <f>IFERROR(VLOOKUP(JG$2&amp;$B16,'FPL FIX2'!$N$1:$Q$400,MATCH("HOME",'FPL FIX2'!$N$1:$Q$1,0),0),"")&amp;IFERROR(VLOOKUP(JG$2&amp;$B16,'FPL FIX2'!$O$1:$P$400,MATCH("AWAY",'FPL FIX2'!$O$1:$P$1,0),0),"")&amp;IFERROR(VLOOKUP(JG$2&amp;$A16,'FA2'!$A:$D,MATCH("AWAY",'FA2'!$A$1:$D$1,0),0),"")&amp;IFERROR(VLOOKUP(JG$2&amp;$A16,'FA2'!$B:$C,MATCH("HOME",'FA2'!$B$1:$C$1,0),0),"")&amp;IFERROR(VLOOKUP(JG$2&amp;$A16,'EFL2'!$A:$D,MATCH("AWAY",'EFL2'!$A$1:$D$1,0),0),"")&amp;IFERROR(VLOOKUP(JG$2&amp;$A16,'EFL2'!$B:$C,MATCH("HOME",'EFL2'!$B$1:$C$1,0),0),"")&amp;IFERROR(VLOOKUP(JG$2&amp;$A16,'UCL2'!$C:$F,MATCH("AWAY",'UCL2'!$C$1:$F$1,0),0),"")&amp;IFERROR(VLOOKUP(JG$2&amp;$A16,'UCL2'!$D:$E,MATCH("HOME",'UCL2'!$D$1:$E$1,0),0),"")&amp;IFERROR(VLOOKUP(JG$2&amp;$A16,'EU2'!$C:$F,MATCH("AWAY",'EU2'!$C$1:$F$1,0),0),"")&amp;IFERROR(VLOOKUP(JG$2&amp;$A16,'EU2'!$D:$E,MATCH("HOME",'EU2'!$D$1:$E$1,0),0),"")&amp;IFERROR(VLOOKUP(JG$2&amp;$A16,'EUC2'!$C:$F,MATCH("AWAY",'EUC2'!$C$1:$F$1,0),0),"")&amp;IFERROR(VLOOKUP(JG$2&amp;$A16,'EUC2'!$D:$E,MATCH("HOME",'EUC2'!$D$1:$E$1,0),0),"")</f>
        <v>Sheffield Utd</v>
      </c>
      <c r="JH16" s="25" t="str">
        <f>IFERROR(VLOOKUP(JH$2&amp;$B16,'FPL FIX2'!$N$1:$Q$400,MATCH("HOME",'FPL FIX2'!$N$1:$Q$1,0),0),"")&amp;IFERROR(VLOOKUP(JH$2&amp;$B16,'FPL FIX2'!$O$1:$P$400,MATCH("AWAY",'FPL FIX2'!$O$1:$P$1,0),0),"")&amp;IFERROR(VLOOKUP(JH$2&amp;$A16,'FA2'!$A:$D,MATCH("AWAY",'FA2'!$A$1:$D$1,0),0),"")&amp;IFERROR(VLOOKUP(JH$2&amp;$A16,'FA2'!$B:$C,MATCH("HOME",'FA2'!$B$1:$C$1,0),0),"")&amp;IFERROR(VLOOKUP(JH$2&amp;$A16,'EFL2'!$A:$D,MATCH("AWAY",'EFL2'!$A$1:$D$1,0),0),"")&amp;IFERROR(VLOOKUP(JH$2&amp;$A16,'EFL2'!$B:$C,MATCH("HOME",'EFL2'!$B$1:$C$1,0),0),"")&amp;IFERROR(VLOOKUP(JH$2&amp;$A16,'UCL2'!$C:$F,MATCH("AWAY",'UCL2'!$C$1:$F$1,0),0),"")&amp;IFERROR(VLOOKUP(JH$2&amp;$A16,'UCL2'!$D:$E,MATCH("HOME",'UCL2'!$D$1:$E$1,0),0),"")&amp;IFERROR(VLOOKUP(JH$2&amp;$A16,'EU2'!$C:$F,MATCH("AWAY",'EU2'!$C$1:$F$1,0),0),"")&amp;IFERROR(VLOOKUP(JH$2&amp;$A16,'EU2'!$D:$E,MATCH("HOME",'EU2'!$D$1:$E$1,0),0),"")&amp;IFERROR(VLOOKUP(JH$2&amp;$A16,'EUC2'!$C:$F,MATCH("AWAY",'EUC2'!$C$1:$F$1,0),0),"")&amp;IFERROR(VLOOKUP(JH$2&amp;$A16,'EUC2'!$D:$E,MATCH("HOME",'EUC2'!$D$1:$E$1,0),0),"")</f>
        <v/>
      </c>
      <c r="JI16" s="25" t="str">
        <f>IFERROR(VLOOKUP(JI$2&amp;$B16,'FPL FIX2'!$N$1:$Q$400,MATCH("HOME",'FPL FIX2'!$N$1:$Q$1,0),0),"")&amp;IFERROR(VLOOKUP(JI$2&amp;$B16,'FPL FIX2'!$O$1:$P$400,MATCH("AWAY",'FPL FIX2'!$O$1:$P$1,0),0),"")&amp;IFERROR(VLOOKUP(JI$2&amp;$A16,'FA2'!$A:$D,MATCH("AWAY",'FA2'!$A$1:$D$1,0),0),"")&amp;IFERROR(VLOOKUP(JI$2&amp;$A16,'FA2'!$B:$C,MATCH("HOME",'FA2'!$B$1:$C$1,0),0),"")&amp;IFERROR(VLOOKUP(JI$2&amp;$A16,'EFL2'!$A:$D,MATCH("AWAY",'EFL2'!$A$1:$D$1,0),0),"")&amp;IFERROR(VLOOKUP(JI$2&amp;$A16,'EFL2'!$B:$C,MATCH("HOME",'EFL2'!$B$1:$C$1,0),0),"")&amp;IFERROR(VLOOKUP(JI$2&amp;$A16,'UCL2'!$C:$F,MATCH("AWAY",'UCL2'!$C$1:$F$1,0),0),"")&amp;IFERROR(VLOOKUP(JI$2&amp;$A16,'UCL2'!$D:$E,MATCH("HOME",'UCL2'!$D$1:$E$1,0),0),"")&amp;IFERROR(VLOOKUP(JI$2&amp;$A16,'EU2'!$C:$F,MATCH("AWAY",'EU2'!$C$1:$F$1,0),0),"")&amp;IFERROR(VLOOKUP(JI$2&amp;$A16,'EU2'!$D:$E,MATCH("HOME",'EU2'!$D$1:$E$1,0),0),"")&amp;IFERROR(VLOOKUP(JI$2&amp;$A16,'EUC2'!$C:$F,MATCH("AWAY",'EUC2'!$C$1:$F$1,0),0),"")&amp;IFERROR(VLOOKUP(JI$2&amp;$A16,'EUC2'!$D:$E,MATCH("HOME",'EUC2'!$D$1:$E$1,0),0),"")</f>
        <v/>
      </c>
      <c r="JJ16" s="25" t="str">
        <f>IFERROR(VLOOKUP(JJ$2&amp;$B16,'FPL FIX2'!$N$1:$Q$400,MATCH("HOME",'FPL FIX2'!$N$1:$Q$1,0),0),"")&amp;IFERROR(VLOOKUP(JJ$2&amp;$B16,'FPL FIX2'!$O$1:$P$400,MATCH("AWAY",'FPL FIX2'!$O$1:$P$1,0),0),"")&amp;IFERROR(VLOOKUP(JJ$2&amp;$A16,'FA2'!$A:$D,MATCH("AWAY",'FA2'!$A$1:$D$1,0),0),"")&amp;IFERROR(VLOOKUP(JJ$2&amp;$A16,'FA2'!$B:$C,MATCH("HOME",'FA2'!$B$1:$C$1,0),0),"")&amp;IFERROR(VLOOKUP(JJ$2&amp;$A16,'EFL2'!$A:$D,MATCH("AWAY",'EFL2'!$A$1:$D$1,0),0),"")&amp;IFERROR(VLOOKUP(JJ$2&amp;$A16,'EFL2'!$B:$C,MATCH("HOME",'EFL2'!$B$1:$C$1,0),0),"")&amp;IFERROR(VLOOKUP(JJ$2&amp;$A16,'UCL2'!$C:$F,MATCH("AWAY",'UCL2'!$C$1:$F$1,0),0),"")&amp;IFERROR(VLOOKUP(JJ$2&amp;$A16,'UCL2'!$D:$E,MATCH("HOME",'UCL2'!$D$1:$E$1,0),0),"")&amp;IFERROR(VLOOKUP(JJ$2&amp;$A16,'EU2'!$C:$F,MATCH("AWAY",'EU2'!$C$1:$F$1,0),0),"")&amp;IFERROR(VLOOKUP(JJ$2&amp;$A16,'EU2'!$D:$E,MATCH("HOME",'EU2'!$D$1:$E$1,0),0),"")&amp;IFERROR(VLOOKUP(JJ$2&amp;$A16,'EUC2'!$C:$F,MATCH("AWAY",'EUC2'!$C$1:$F$1,0),0),"")&amp;IFERROR(VLOOKUP(JJ$2&amp;$A16,'EUC2'!$D:$E,MATCH("HOME",'EUC2'!$D$1:$E$1,0),0),"")</f>
        <v/>
      </c>
      <c r="JK16" s="25" t="str">
        <f>IFERROR(VLOOKUP(JK$2&amp;$B16,'FPL FIX2'!$N$1:$Q$400,MATCH("HOME",'FPL FIX2'!$N$1:$Q$1,0),0),"")&amp;IFERROR(VLOOKUP(JK$2&amp;$B16,'FPL FIX2'!$O$1:$P$400,MATCH("AWAY",'FPL FIX2'!$O$1:$P$1,0),0),"")&amp;IFERROR(VLOOKUP(JK$2&amp;$A16,'FA2'!$A:$D,MATCH("AWAY",'FA2'!$A$1:$D$1,0),0),"")&amp;IFERROR(VLOOKUP(JK$2&amp;$A16,'FA2'!$B:$C,MATCH("HOME",'FA2'!$B$1:$C$1,0),0),"")&amp;IFERROR(VLOOKUP(JK$2&amp;$A16,'EFL2'!$A:$D,MATCH("AWAY",'EFL2'!$A$1:$D$1,0),0),"")&amp;IFERROR(VLOOKUP(JK$2&amp;$A16,'EFL2'!$B:$C,MATCH("HOME",'EFL2'!$B$1:$C$1,0),0),"")&amp;IFERROR(VLOOKUP(JK$2&amp;$A16,'UCL2'!$C:$F,MATCH("AWAY",'UCL2'!$C$1:$F$1,0),0),"")&amp;IFERROR(VLOOKUP(JK$2&amp;$A16,'UCL2'!$D:$E,MATCH("HOME",'UCL2'!$D$1:$E$1,0),0),"")&amp;IFERROR(VLOOKUP(JK$2&amp;$A16,'EU2'!$C:$F,MATCH("AWAY",'EU2'!$C$1:$F$1,0),0),"")&amp;IFERROR(VLOOKUP(JK$2&amp;$A16,'EU2'!$D:$E,MATCH("HOME",'EU2'!$D$1:$E$1,0),0),"")&amp;IFERROR(VLOOKUP(JK$2&amp;$A16,'EUC2'!$C:$F,MATCH("AWAY",'EUC2'!$C$1:$F$1,0),0),"")&amp;IFERROR(VLOOKUP(JK$2&amp;$A16,'EUC2'!$D:$E,MATCH("HOME",'EUC2'!$D$1:$E$1,0),0),"")</f>
        <v>ARS</v>
      </c>
      <c r="JL16" s="25" t="str">
        <f>IFERROR(VLOOKUP(JL$2&amp;$B16,'FPL FIX2'!$N$1:$Q$400,MATCH("HOME",'FPL FIX2'!$N$1:$Q$1,0),0),"")&amp;IFERROR(VLOOKUP(JL$2&amp;$B16,'FPL FIX2'!$O$1:$P$400,MATCH("AWAY",'FPL FIX2'!$O$1:$P$1,0),0),"")&amp;IFERROR(VLOOKUP(JL$2&amp;$A16,'FA2'!$A:$D,MATCH("AWAY",'FA2'!$A$1:$D$1,0),0),"")&amp;IFERROR(VLOOKUP(JL$2&amp;$A16,'FA2'!$B:$C,MATCH("HOME",'FA2'!$B$1:$C$1,0),0),"")&amp;IFERROR(VLOOKUP(JL$2&amp;$A16,'EFL2'!$A:$D,MATCH("AWAY",'EFL2'!$A$1:$D$1,0),0),"")&amp;IFERROR(VLOOKUP(JL$2&amp;$A16,'EFL2'!$B:$C,MATCH("HOME",'EFL2'!$B$1:$C$1,0),0),"")&amp;IFERROR(VLOOKUP(JL$2&amp;$A16,'UCL2'!$C:$F,MATCH("AWAY",'UCL2'!$C$1:$F$1,0),0),"")&amp;IFERROR(VLOOKUP(JL$2&amp;$A16,'UCL2'!$D:$E,MATCH("HOME",'UCL2'!$D$1:$E$1,0),0),"")&amp;IFERROR(VLOOKUP(JL$2&amp;$A16,'EU2'!$C:$F,MATCH("AWAY",'EU2'!$C$1:$F$1,0),0),"")&amp;IFERROR(VLOOKUP(JL$2&amp;$A16,'EU2'!$D:$E,MATCH("HOME",'EU2'!$D$1:$E$1,0),0),"")&amp;IFERROR(VLOOKUP(JL$2&amp;$A16,'EUC2'!$C:$F,MATCH("AWAY",'EUC2'!$C$1:$F$1,0),0),"")&amp;IFERROR(VLOOKUP(JL$2&amp;$A16,'EUC2'!$D:$E,MATCH("HOME",'EUC2'!$D$1:$E$1,0),0),"")</f>
        <v/>
      </c>
      <c r="JM16" s="25" t="str">
        <f>IFERROR(VLOOKUP(JM$2&amp;$B16,'FPL FIX2'!$N$1:$Q$400,MATCH("HOME",'FPL FIX2'!$N$1:$Q$1,0),0),"")&amp;IFERROR(VLOOKUP(JM$2&amp;$B16,'FPL FIX2'!$O$1:$P$400,MATCH("AWAY",'FPL FIX2'!$O$1:$P$1,0),0),"")&amp;IFERROR(VLOOKUP(JM$2&amp;$A16,'FA2'!$A:$D,MATCH("AWAY",'FA2'!$A$1:$D$1,0),0),"")&amp;IFERROR(VLOOKUP(JM$2&amp;$A16,'FA2'!$B:$C,MATCH("HOME",'FA2'!$B$1:$C$1,0),0),"")&amp;IFERROR(VLOOKUP(JM$2&amp;$A16,'EFL2'!$A:$D,MATCH("AWAY",'EFL2'!$A$1:$D$1,0),0),"")&amp;IFERROR(VLOOKUP(JM$2&amp;$A16,'EFL2'!$B:$C,MATCH("HOME",'EFL2'!$B$1:$C$1,0),0),"")&amp;IFERROR(VLOOKUP(JM$2&amp;$A16,'UCL2'!$C:$F,MATCH("AWAY",'UCL2'!$C$1:$F$1,0),0),"")&amp;IFERROR(VLOOKUP(JM$2&amp;$A16,'UCL2'!$D:$E,MATCH("HOME",'UCL2'!$D$1:$E$1,0),0),"")&amp;IFERROR(VLOOKUP(JM$2&amp;$A16,'EU2'!$C:$F,MATCH("AWAY",'EU2'!$C$1:$F$1,0),0),"")&amp;IFERROR(VLOOKUP(JM$2&amp;$A16,'EU2'!$D:$E,MATCH("HOME",'EU2'!$D$1:$E$1,0),0),"")&amp;IFERROR(VLOOKUP(JM$2&amp;$A16,'EUC2'!$C:$F,MATCH("AWAY",'EUC2'!$C$1:$F$1,0),0),"")&amp;IFERROR(VLOOKUP(JM$2&amp;$A16,'EUC2'!$D:$E,MATCH("HOME",'EUC2'!$D$1:$E$1,0),0),"")</f>
        <v/>
      </c>
      <c r="JN16" s="25" t="str">
        <f>IFERROR(VLOOKUP(JN$2&amp;$B16,'FPL FIX2'!$N$1:$Q$400,MATCH("HOME",'FPL FIX2'!$N$1:$Q$1,0),0),"")&amp;IFERROR(VLOOKUP(JN$2&amp;$B16,'FPL FIX2'!$O$1:$P$400,MATCH("AWAY",'FPL FIX2'!$O$1:$P$1,0),0),"")&amp;IFERROR(VLOOKUP(JN$2&amp;$A16,'FA2'!$A:$D,MATCH("AWAY",'FA2'!$A$1:$D$1,0),0),"")&amp;IFERROR(VLOOKUP(JN$2&amp;$A16,'FA2'!$B:$C,MATCH("HOME",'FA2'!$B$1:$C$1,0),0),"")&amp;IFERROR(VLOOKUP(JN$2&amp;$A16,'EFL2'!$A:$D,MATCH("AWAY",'EFL2'!$A$1:$D$1,0),0),"")&amp;IFERROR(VLOOKUP(JN$2&amp;$A16,'EFL2'!$B:$C,MATCH("HOME",'EFL2'!$B$1:$C$1,0),0),"")&amp;IFERROR(VLOOKUP(JN$2&amp;$A16,'UCL2'!$C:$F,MATCH("AWAY",'UCL2'!$C$1:$F$1,0),0),"")&amp;IFERROR(VLOOKUP(JN$2&amp;$A16,'UCL2'!$D:$E,MATCH("HOME",'UCL2'!$D$1:$E$1,0),0),"")&amp;IFERROR(VLOOKUP(JN$2&amp;$A16,'EU2'!$C:$F,MATCH("AWAY",'EU2'!$C$1:$F$1,0),0),"")&amp;IFERROR(VLOOKUP(JN$2&amp;$A16,'EU2'!$D:$E,MATCH("HOME",'EU2'!$D$1:$E$1,0),0),"")&amp;IFERROR(VLOOKUP(JN$2&amp;$A16,'EUC2'!$C:$F,MATCH("AWAY",'EUC2'!$C$1:$F$1,0),0),"")&amp;IFERROR(VLOOKUP(JN$2&amp;$A16,'EUC2'!$D:$E,MATCH("HOME",'EUC2'!$D$1:$E$1,0),0),"")</f>
        <v/>
      </c>
      <c r="JO16" s="25" t="str">
        <f>IFERROR(VLOOKUP(JO$2&amp;$B16,'FPL FIX2'!$N$1:$Q$400,MATCH("HOME",'FPL FIX2'!$N$1:$Q$1,0),0),"")&amp;IFERROR(VLOOKUP(JO$2&amp;$B16,'FPL FIX2'!$O$1:$P$400,MATCH("AWAY",'FPL FIX2'!$O$1:$P$1,0),0),"")&amp;IFERROR(VLOOKUP(JO$2&amp;$A16,'FA2'!$A:$D,MATCH("AWAY",'FA2'!$A$1:$D$1,0),0),"")&amp;IFERROR(VLOOKUP(JO$2&amp;$A16,'FA2'!$B:$C,MATCH("HOME",'FA2'!$B$1:$C$1,0),0),"")&amp;IFERROR(VLOOKUP(JO$2&amp;$A16,'EFL2'!$A:$D,MATCH("AWAY",'EFL2'!$A$1:$D$1,0),0),"")&amp;IFERROR(VLOOKUP(JO$2&amp;$A16,'EFL2'!$B:$C,MATCH("HOME",'EFL2'!$B$1:$C$1,0),0),"")&amp;IFERROR(VLOOKUP(JO$2&amp;$A16,'UCL2'!$C:$F,MATCH("AWAY",'UCL2'!$C$1:$F$1,0),0),"")&amp;IFERROR(VLOOKUP(JO$2&amp;$A16,'UCL2'!$D:$E,MATCH("HOME",'UCL2'!$D$1:$E$1,0),0),"")&amp;IFERROR(VLOOKUP(JO$2&amp;$A16,'EU2'!$C:$F,MATCH("AWAY",'EU2'!$C$1:$F$1,0),0),"")&amp;IFERROR(VLOOKUP(JO$2&amp;$A16,'EU2'!$D:$E,MATCH("HOME",'EU2'!$D$1:$E$1,0),0),"")&amp;IFERROR(VLOOKUP(JO$2&amp;$A16,'EUC2'!$C:$F,MATCH("AWAY",'EUC2'!$C$1:$F$1,0),0),"")&amp;IFERROR(VLOOKUP(JO$2&amp;$A16,'EUC2'!$D:$E,MATCH("HOME",'EUC2'!$D$1:$E$1,0),0),"")</f>
        <v>ful</v>
      </c>
      <c r="JP16" s="25" t="str">
        <f>IFERROR(VLOOKUP(JP$2&amp;$B16,'FPL FIX2'!$N$1:$Q$400,MATCH("HOME",'FPL FIX2'!$N$1:$Q$1,0),0),"")&amp;IFERROR(VLOOKUP(JP$2&amp;$B16,'FPL FIX2'!$O$1:$P$400,MATCH("AWAY",'FPL FIX2'!$O$1:$P$1,0),0),"")&amp;IFERROR(VLOOKUP(JP$2&amp;$A16,'FA2'!$A:$D,MATCH("AWAY",'FA2'!$A$1:$D$1,0),0),"")&amp;IFERROR(VLOOKUP(JP$2&amp;$A16,'FA2'!$B:$C,MATCH("HOME",'FA2'!$B$1:$C$1,0),0),"")&amp;IFERROR(VLOOKUP(JP$2&amp;$A16,'EFL2'!$A:$D,MATCH("AWAY",'EFL2'!$A$1:$D$1,0),0),"")&amp;IFERROR(VLOOKUP(JP$2&amp;$A16,'EFL2'!$B:$C,MATCH("HOME",'EFL2'!$B$1:$C$1,0),0),"")&amp;IFERROR(VLOOKUP(JP$2&amp;$A16,'UCL2'!$C:$F,MATCH("AWAY",'UCL2'!$C$1:$F$1,0),0),"")&amp;IFERROR(VLOOKUP(JP$2&amp;$A16,'UCL2'!$D:$E,MATCH("HOME",'UCL2'!$D$1:$E$1,0),0),"")&amp;IFERROR(VLOOKUP(JP$2&amp;$A16,'EU2'!$C:$F,MATCH("AWAY",'EU2'!$C$1:$F$1,0),0),"")&amp;IFERROR(VLOOKUP(JP$2&amp;$A16,'EU2'!$D:$E,MATCH("HOME",'EU2'!$D$1:$E$1,0),0),"")&amp;IFERROR(VLOOKUP(JP$2&amp;$A16,'EUC2'!$C:$F,MATCH("AWAY",'EUC2'!$C$1:$F$1,0),0),"")&amp;IFERROR(VLOOKUP(JP$2&amp;$A16,'EUC2'!$D:$E,MATCH("HOME",'EUC2'!$D$1:$E$1,0),0),"")</f>
        <v/>
      </c>
      <c r="JQ16" s="25" t="str">
        <f>IFERROR(VLOOKUP(JQ$2&amp;$B16,'FPL FIX2'!$N$1:$Q$400,MATCH("HOME",'FPL FIX2'!$N$1:$Q$1,0),0),"")&amp;IFERROR(VLOOKUP(JQ$2&amp;$B16,'FPL FIX2'!$O$1:$P$400,MATCH("AWAY",'FPL FIX2'!$O$1:$P$1,0),0),"")&amp;IFERROR(VLOOKUP(JQ$2&amp;$A16,'FA2'!$A:$D,MATCH("AWAY",'FA2'!$A$1:$D$1,0),0),"")&amp;IFERROR(VLOOKUP(JQ$2&amp;$A16,'FA2'!$B:$C,MATCH("HOME",'FA2'!$B$1:$C$1,0),0),"")&amp;IFERROR(VLOOKUP(JQ$2&amp;$A16,'EFL2'!$A:$D,MATCH("AWAY",'EFL2'!$A$1:$D$1,0),0),"")&amp;IFERROR(VLOOKUP(JQ$2&amp;$A16,'EFL2'!$B:$C,MATCH("HOME",'EFL2'!$B$1:$C$1,0),0),"")&amp;IFERROR(VLOOKUP(JQ$2&amp;$A16,'UCL2'!$C:$F,MATCH("AWAY",'UCL2'!$C$1:$F$1,0),0),"")&amp;IFERROR(VLOOKUP(JQ$2&amp;$A16,'UCL2'!$D:$E,MATCH("HOME",'UCL2'!$D$1:$E$1,0),0),"")&amp;IFERROR(VLOOKUP(JQ$2&amp;$A16,'EU2'!$C:$F,MATCH("AWAY",'EU2'!$C$1:$F$1,0),0),"")&amp;IFERROR(VLOOKUP(JQ$2&amp;$A16,'EU2'!$D:$E,MATCH("HOME",'EU2'!$D$1:$E$1,0),0),"")&amp;IFERROR(VLOOKUP(JQ$2&amp;$A16,'EUC2'!$C:$F,MATCH("AWAY",'EUC2'!$C$1:$F$1,0),0),"")&amp;IFERROR(VLOOKUP(JQ$2&amp;$A16,'EUC2'!$D:$E,MATCH("HOME",'EUC2'!$D$1:$E$1,0),0),"")</f>
        <v/>
      </c>
      <c r="JR16" s="25" t="str">
        <f>IFERROR(VLOOKUP(JR$2&amp;$B16,'FPL FIX2'!$N$1:$Q$400,MATCH("HOME",'FPL FIX2'!$N$1:$Q$1,0),0),"")&amp;IFERROR(VLOOKUP(JR$2&amp;$B16,'FPL FIX2'!$O$1:$P$400,MATCH("AWAY",'FPL FIX2'!$O$1:$P$1,0),0),"")&amp;IFERROR(VLOOKUP(JR$2&amp;$A16,'FA2'!$A:$D,MATCH("AWAY",'FA2'!$A$1:$D$1,0),0),"")&amp;IFERROR(VLOOKUP(JR$2&amp;$A16,'FA2'!$B:$C,MATCH("HOME",'FA2'!$B$1:$C$1,0),0),"")&amp;IFERROR(VLOOKUP(JR$2&amp;$A16,'EFL2'!$A:$D,MATCH("AWAY",'EFL2'!$A$1:$D$1,0),0),"")&amp;IFERROR(VLOOKUP(JR$2&amp;$A16,'EFL2'!$B:$C,MATCH("HOME",'EFL2'!$B$1:$C$1,0),0),"")&amp;IFERROR(VLOOKUP(JR$2&amp;$A16,'UCL2'!$C:$F,MATCH("AWAY",'UCL2'!$C$1:$F$1,0),0),"")&amp;IFERROR(VLOOKUP(JR$2&amp;$A16,'UCL2'!$D:$E,MATCH("HOME",'UCL2'!$D$1:$E$1,0),0),"")&amp;IFERROR(VLOOKUP(JR$2&amp;$A16,'EU2'!$C:$F,MATCH("AWAY",'EU2'!$C$1:$F$1,0),0),"")&amp;IFERROR(VLOOKUP(JR$2&amp;$A16,'EU2'!$D:$E,MATCH("HOME",'EU2'!$D$1:$E$1,0),0),"")&amp;IFERROR(VLOOKUP(JR$2&amp;$A16,'EUC2'!$C:$F,MATCH("AWAY",'EUC2'!$C$1:$F$1,0),0),"")&amp;IFERROR(VLOOKUP(JR$2&amp;$A16,'EUC2'!$D:$E,MATCH("HOME",'EUC2'!$D$1:$E$1,0),0),"")</f>
        <v>WHU</v>
      </c>
      <c r="JS16" s="25" t="str">
        <f>IFERROR(VLOOKUP(JS$2&amp;$B16,'FPL FIX2'!$N$1:$Q$400,MATCH("HOME",'FPL FIX2'!$N$1:$Q$1,0),0),"")&amp;IFERROR(VLOOKUP(JS$2&amp;$B16,'FPL FIX2'!$O$1:$P$400,MATCH("AWAY",'FPL FIX2'!$O$1:$P$1,0),0),"")&amp;IFERROR(VLOOKUP(JS$2&amp;$A16,'FA2'!$A:$D,MATCH("AWAY",'FA2'!$A$1:$D$1,0),0),"")&amp;IFERROR(VLOOKUP(JS$2&amp;$A16,'FA2'!$B:$C,MATCH("HOME",'FA2'!$B$1:$C$1,0),0),"")&amp;IFERROR(VLOOKUP(JS$2&amp;$A16,'EFL2'!$A:$D,MATCH("AWAY",'EFL2'!$A$1:$D$1,0),0),"")&amp;IFERROR(VLOOKUP(JS$2&amp;$A16,'EFL2'!$B:$C,MATCH("HOME",'EFL2'!$B$1:$C$1,0),0),"")&amp;IFERROR(VLOOKUP(JS$2&amp;$A16,'UCL2'!$C:$F,MATCH("AWAY",'UCL2'!$C$1:$F$1,0),0),"")&amp;IFERROR(VLOOKUP(JS$2&amp;$A16,'UCL2'!$D:$E,MATCH("HOME",'UCL2'!$D$1:$E$1,0),0),"")&amp;IFERROR(VLOOKUP(JS$2&amp;$A16,'EU2'!$C:$F,MATCH("AWAY",'EU2'!$C$1:$F$1,0),0),"")&amp;IFERROR(VLOOKUP(JS$2&amp;$A16,'EU2'!$D:$E,MATCH("HOME",'EU2'!$D$1:$E$1,0),0),"")&amp;IFERROR(VLOOKUP(JS$2&amp;$A16,'EUC2'!$C:$F,MATCH("AWAY",'EUC2'!$C$1:$F$1,0),0),"")&amp;IFERROR(VLOOKUP(JS$2&amp;$A16,'EUC2'!$D:$E,MATCH("HOME",'EUC2'!$D$1:$E$1,0),0),"")</f>
        <v/>
      </c>
      <c r="JT16" s="25" t="str">
        <f>IFERROR(VLOOKUP(JT$2&amp;$B16,'FPL FIX2'!$N$1:$Q$400,MATCH("HOME",'FPL FIX2'!$N$1:$Q$1,0),0),"")&amp;IFERROR(VLOOKUP(JT$2&amp;$B16,'FPL FIX2'!$O$1:$P$400,MATCH("AWAY",'FPL FIX2'!$O$1:$P$1,0),0),"")&amp;IFERROR(VLOOKUP(JT$2&amp;$A16,'FA2'!$A:$D,MATCH("AWAY",'FA2'!$A$1:$D$1,0),0),"")&amp;IFERROR(VLOOKUP(JT$2&amp;$A16,'FA2'!$B:$C,MATCH("HOME",'FA2'!$B$1:$C$1,0),0),"")&amp;IFERROR(VLOOKUP(JT$2&amp;$A16,'EFL2'!$A:$D,MATCH("AWAY",'EFL2'!$A$1:$D$1,0),0),"")&amp;IFERROR(VLOOKUP(JT$2&amp;$A16,'EFL2'!$B:$C,MATCH("HOME",'EFL2'!$B$1:$C$1,0),0),"")&amp;IFERROR(VLOOKUP(JT$2&amp;$A16,'UCL2'!$C:$F,MATCH("AWAY",'UCL2'!$C$1:$F$1,0),0),"")&amp;IFERROR(VLOOKUP(JT$2&amp;$A16,'UCL2'!$D:$E,MATCH("HOME",'UCL2'!$D$1:$E$1,0),0),"")&amp;IFERROR(VLOOKUP(JT$2&amp;$A16,'EU2'!$C:$F,MATCH("AWAY",'EU2'!$C$1:$F$1,0),0),"")&amp;IFERROR(VLOOKUP(JT$2&amp;$A16,'EU2'!$D:$E,MATCH("HOME",'EU2'!$D$1:$E$1,0),0),"")&amp;IFERROR(VLOOKUP(JT$2&amp;$A16,'EUC2'!$C:$F,MATCH("AWAY",'EUC2'!$C$1:$F$1,0),0),"")&amp;IFERROR(VLOOKUP(JT$2&amp;$A16,'EUC2'!$D:$E,MATCH("HOME",'EUC2'!$D$1:$E$1,0),0),"")</f>
        <v/>
      </c>
      <c r="JU16" s="25" t="str">
        <f>IFERROR(VLOOKUP(JU$2&amp;$B16,'FPL FIX2'!$N$1:$Q$400,MATCH("HOME",'FPL FIX2'!$N$1:$Q$1,0),0),"")&amp;IFERROR(VLOOKUP(JU$2&amp;$B16,'FPL FIX2'!$O$1:$P$400,MATCH("AWAY",'FPL FIX2'!$O$1:$P$1,0),0),"")&amp;IFERROR(VLOOKUP(JU$2&amp;$A16,'FA2'!$A:$D,MATCH("AWAY",'FA2'!$A$1:$D$1,0),0),"")&amp;IFERROR(VLOOKUP(JU$2&amp;$A16,'FA2'!$B:$C,MATCH("HOME",'FA2'!$B$1:$C$1,0),0),"")&amp;IFERROR(VLOOKUP(JU$2&amp;$A16,'EFL2'!$A:$D,MATCH("AWAY",'EFL2'!$A$1:$D$1,0),0),"")&amp;IFERROR(VLOOKUP(JU$2&amp;$A16,'EFL2'!$B:$C,MATCH("HOME",'EFL2'!$B$1:$C$1,0),0),"")&amp;IFERROR(VLOOKUP(JU$2&amp;$A16,'UCL2'!$C:$F,MATCH("AWAY",'UCL2'!$C$1:$F$1,0),0),"")&amp;IFERROR(VLOOKUP(JU$2&amp;$A16,'UCL2'!$D:$E,MATCH("HOME",'UCL2'!$D$1:$E$1,0),0),"")&amp;IFERROR(VLOOKUP(JU$2&amp;$A16,'EU2'!$C:$F,MATCH("AWAY",'EU2'!$C$1:$F$1,0),0),"")&amp;IFERROR(VLOOKUP(JU$2&amp;$A16,'EU2'!$D:$E,MATCH("HOME",'EU2'!$D$1:$E$1,0),0),"")&amp;IFERROR(VLOOKUP(JU$2&amp;$A16,'EUC2'!$C:$F,MATCH("AWAY",'EUC2'!$C$1:$F$1,0),0),"")&amp;IFERROR(VLOOKUP(JU$2&amp;$A16,'EUC2'!$D:$E,MATCH("HOME",'EUC2'!$D$1:$E$1,0),0),"")</f>
        <v>LEE</v>
      </c>
      <c r="JV16" s="25" t="str">
        <f>IFERROR(VLOOKUP(JV$2&amp;$B16,'FPL FIX2'!$N$1:$Q$400,MATCH("HOME",'FPL FIX2'!$N$1:$Q$1,0),0),"")&amp;IFERROR(VLOOKUP(JV$2&amp;$B16,'FPL FIX2'!$O$1:$P$400,MATCH("AWAY",'FPL FIX2'!$O$1:$P$1,0),0),"")&amp;IFERROR(VLOOKUP(JV$2&amp;$A16,'FA2'!$A:$D,MATCH("AWAY",'FA2'!$A$1:$D$1,0),0),"")&amp;IFERROR(VLOOKUP(JV$2&amp;$A16,'FA2'!$B:$C,MATCH("HOME",'FA2'!$B$1:$C$1,0),0),"")&amp;IFERROR(VLOOKUP(JV$2&amp;$A16,'EFL2'!$A:$D,MATCH("AWAY",'EFL2'!$A$1:$D$1,0),0),"")&amp;IFERROR(VLOOKUP(JV$2&amp;$A16,'EFL2'!$B:$C,MATCH("HOME",'EFL2'!$B$1:$C$1,0),0),"")&amp;IFERROR(VLOOKUP(JV$2&amp;$A16,'UCL2'!$C:$F,MATCH("AWAY",'UCL2'!$C$1:$F$1,0),0),"")&amp;IFERROR(VLOOKUP(JV$2&amp;$A16,'UCL2'!$D:$E,MATCH("HOME",'UCL2'!$D$1:$E$1,0),0),"")&amp;IFERROR(VLOOKUP(JV$2&amp;$A16,'EU2'!$C:$F,MATCH("AWAY",'EU2'!$C$1:$F$1,0),0),"")&amp;IFERROR(VLOOKUP(JV$2&amp;$A16,'EU2'!$D:$E,MATCH("HOME",'EU2'!$D$1:$E$1,0),0),"")&amp;IFERROR(VLOOKUP(JV$2&amp;$A16,'EUC2'!$C:$F,MATCH("AWAY",'EUC2'!$C$1:$F$1,0),0),"")&amp;IFERROR(VLOOKUP(JV$2&amp;$A16,'EUC2'!$D:$E,MATCH("HOME",'EUC2'!$D$1:$E$1,0),0),"")</f>
        <v/>
      </c>
      <c r="JW16" s="25" t="str">
        <f>IFERROR(VLOOKUP(JW$2&amp;$B16,'FPL FIX2'!$N$1:$Q$400,MATCH("HOME",'FPL FIX2'!$N$1:$Q$1,0),0),"")&amp;IFERROR(VLOOKUP(JW$2&amp;$B16,'FPL FIX2'!$O$1:$P$400,MATCH("AWAY",'FPL FIX2'!$O$1:$P$1,0),0),"")&amp;IFERROR(VLOOKUP(JW$2&amp;$A16,'FA2'!$A:$D,MATCH("AWAY",'FA2'!$A$1:$D$1,0),0),"")&amp;IFERROR(VLOOKUP(JW$2&amp;$A16,'FA2'!$B:$C,MATCH("HOME",'FA2'!$B$1:$C$1,0),0),"")&amp;IFERROR(VLOOKUP(JW$2&amp;$A16,'EFL2'!$A:$D,MATCH("AWAY",'EFL2'!$A$1:$D$1,0),0),"")&amp;IFERROR(VLOOKUP(JW$2&amp;$A16,'EFL2'!$B:$C,MATCH("HOME",'EFL2'!$B$1:$C$1,0),0),"")&amp;IFERROR(VLOOKUP(JW$2&amp;$A16,'UCL2'!$C:$F,MATCH("AWAY",'UCL2'!$C$1:$F$1,0),0),"")&amp;IFERROR(VLOOKUP(JW$2&amp;$A16,'UCL2'!$D:$E,MATCH("HOME",'UCL2'!$D$1:$E$1,0),0),"")&amp;IFERROR(VLOOKUP(JW$2&amp;$A16,'EU2'!$C:$F,MATCH("AWAY",'EU2'!$C$1:$F$1,0),0),"")&amp;IFERROR(VLOOKUP(JW$2&amp;$A16,'EU2'!$D:$E,MATCH("HOME",'EU2'!$D$1:$E$1,0),0),"")&amp;IFERROR(VLOOKUP(JW$2&amp;$A16,'EUC2'!$C:$F,MATCH("AWAY",'EUC2'!$C$1:$F$1,0),0),"")&amp;IFERROR(VLOOKUP(JW$2&amp;$A16,'EUC2'!$D:$E,MATCH("HOME",'EUC2'!$D$1:$E$1,0),0),"")</f>
        <v/>
      </c>
      <c r="JX16" s="25" t="str">
        <f>IFERROR(VLOOKUP(JX$2&amp;$B16,'FPL FIX2'!$N$1:$Q$400,MATCH("HOME",'FPL FIX2'!$N$1:$Q$1,0),0),"")&amp;IFERROR(VLOOKUP(JX$2&amp;$B16,'FPL FIX2'!$O$1:$P$400,MATCH("AWAY",'FPL FIX2'!$O$1:$P$1,0),0),"")&amp;IFERROR(VLOOKUP(JX$2&amp;$A16,'FA2'!$A:$D,MATCH("AWAY",'FA2'!$A$1:$D$1,0),0),"")&amp;IFERROR(VLOOKUP(JX$2&amp;$A16,'FA2'!$B:$C,MATCH("HOME",'FA2'!$B$1:$C$1,0),0),"")&amp;IFERROR(VLOOKUP(JX$2&amp;$A16,'EFL2'!$A:$D,MATCH("AWAY",'EFL2'!$A$1:$D$1,0),0),"")&amp;IFERROR(VLOOKUP(JX$2&amp;$A16,'EFL2'!$B:$C,MATCH("HOME",'EFL2'!$B$1:$C$1,0),0),"")&amp;IFERROR(VLOOKUP(JX$2&amp;$A16,'UCL2'!$C:$F,MATCH("AWAY",'UCL2'!$C$1:$F$1,0),0),"")&amp;IFERROR(VLOOKUP(JX$2&amp;$A16,'UCL2'!$D:$E,MATCH("HOME",'UCL2'!$D$1:$E$1,0),0),"")&amp;IFERROR(VLOOKUP(JX$2&amp;$A16,'EU2'!$C:$F,MATCH("AWAY",'EU2'!$C$1:$F$1,0),0),"")&amp;IFERROR(VLOOKUP(JX$2&amp;$A16,'EU2'!$D:$E,MATCH("HOME",'EU2'!$D$1:$E$1,0),0),"")&amp;IFERROR(VLOOKUP(JX$2&amp;$A16,'EUC2'!$C:$F,MATCH("AWAY",'EUC2'!$C$1:$F$1,0),0),"")&amp;IFERROR(VLOOKUP(JX$2&amp;$A16,'EUC2'!$D:$E,MATCH("HOME",'EUC2'!$D$1:$E$1,0),0),"")</f>
        <v>Real Madrid</v>
      </c>
      <c r="JY16" s="25" t="str">
        <f>IFERROR(VLOOKUP(JY$2&amp;$B16,'FPL FIX2'!$N$1:$Q$400,MATCH("HOME",'FPL FIX2'!$N$1:$Q$1,0),0),"")&amp;IFERROR(VLOOKUP(JY$2&amp;$B16,'FPL FIX2'!$O$1:$P$400,MATCH("AWAY",'FPL FIX2'!$O$1:$P$1,0),0),"")&amp;IFERROR(VLOOKUP(JY$2&amp;$A16,'FA2'!$A:$D,MATCH("AWAY",'FA2'!$A$1:$D$1,0),0),"")&amp;IFERROR(VLOOKUP(JY$2&amp;$A16,'FA2'!$B:$C,MATCH("HOME",'FA2'!$B$1:$C$1,0),0),"")&amp;IFERROR(VLOOKUP(JY$2&amp;$A16,'EFL2'!$A:$D,MATCH("AWAY",'EFL2'!$A$1:$D$1,0),0),"")&amp;IFERROR(VLOOKUP(JY$2&amp;$A16,'EFL2'!$B:$C,MATCH("HOME",'EFL2'!$B$1:$C$1,0),0),"")&amp;IFERROR(VLOOKUP(JY$2&amp;$A16,'UCL2'!$C:$F,MATCH("AWAY",'UCL2'!$C$1:$F$1,0),0),"")&amp;IFERROR(VLOOKUP(JY$2&amp;$A16,'UCL2'!$D:$E,MATCH("HOME",'UCL2'!$D$1:$E$1,0),0),"")&amp;IFERROR(VLOOKUP(JY$2&amp;$A16,'EU2'!$C:$F,MATCH("AWAY",'EU2'!$C$1:$F$1,0),0),"")&amp;IFERROR(VLOOKUP(JY$2&amp;$A16,'EU2'!$D:$E,MATCH("HOME",'EU2'!$D$1:$E$1,0),0),"")&amp;IFERROR(VLOOKUP(JY$2&amp;$A16,'EUC2'!$C:$F,MATCH("AWAY",'EUC2'!$C$1:$F$1,0),0),"")&amp;IFERROR(VLOOKUP(JY$2&amp;$A16,'EUC2'!$D:$E,MATCH("HOME",'EUC2'!$D$1:$E$1,0),0),"")</f>
        <v/>
      </c>
      <c r="JZ16" s="25" t="str">
        <f>IFERROR(VLOOKUP(JZ$2&amp;$B16,'FPL FIX2'!$N$1:$Q$400,MATCH("HOME",'FPL FIX2'!$N$1:$Q$1,0),0),"")&amp;IFERROR(VLOOKUP(JZ$2&amp;$B16,'FPL FIX2'!$O$1:$P$400,MATCH("AWAY",'FPL FIX2'!$O$1:$P$1,0),0),"")&amp;IFERROR(VLOOKUP(JZ$2&amp;$A16,'FA2'!$A:$D,MATCH("AWAY",'FA2'!$A$1:$D$1,0),0),"")&amp;IFERROR(VLOOKUP(JZ$2&amp;$A16,'FA2'!$B:$C,MATCH("HOME",'FA2'!$B$1:$C$1,0),0),"")&amp;IFERROR(VLOOKUP(JZ$2&amp;$A16,'EFL2'!$A:$D,MATCH("AWAY",'EFL2'!$A$1:$D$1,0),0),"")&amp;IFERROR(VLOOKUP(JZ$2&amp;$A16,'EFL2'!$B:$C,MATCH("HOME",'EFL2'!$B$1:$C$1,0),0),"")&amp;IFERROR(VLOOKUP(JZ$2&amp;$A16,'UCL2'!$C:$F,MATCH("AWAY",'UCL2'!$C$1:$F$1,0),0),"")&amp;IFERROR(VLOOKUP(JZ$2&amp;$A16,'UCL2'!$D:$E,MATCH("HOME",'UCL2'!$D$1:$E$1,0),0),"")&amp;IFERROR(VLOOKUP(JZ$2&amp;$A16,'EU2'!$C:$F,MATCH("AWAY",'EU2'!$C$1:$F$1,0),0),"")&amp;IFERROR(VLOOKUP(JZ$2&amp;$A16,'EU2'!$D:$E,MATCH("HOME",'EU2'!$D$1:$E$1,0),0),"")&amp;IFERROR(VLOOKUP(JZ$2&amp;$A16,'EUC2'!$C:$F,MATCH("AWAY",'EUC2'!$C$1:$F$1,0),0),"")&amp;IFERROR(VLOOKUP(JZ$2&amp;$A16,'EUC2'!$D:$E,MATCH("HOME",'EUC2'!$D$1:$E$1,0),0),"")</f>
        <v/>
      </c>
      <c r="KA16" s="25" t="str">
        <f>IFERROR(VLOOKUP(KA$2&amp;$B16,'FPL FIX2'!$N$1:$Q$400,MATCH("HOME",'FPL FIX2'!$N$1:$Q$1,0),0),"")&amp;IFERROR(VLOOKUP(KA$2&amp;$B16,'FPL FIX2'!$O$1:$P$400,MATCH("AWAY",'FPL FIX2'!$O$1:$P$1,0),0),"")&amp;IFERROR(VLOOKUP(KA$2&amp;$A16,'FA2'!$A:$D,MATCH("AWAY",'FA2'!$A$1:$D$1,0),0),"")&amp;IFERROR(VLOOKUP(KA$2&amp;$A16,'FA2'!$B:$C,MATCH("HOME",'FA2'!$B$1:$C$1,0),0),"")&amp;IFERROR(VLOOKUP(KA$2&amp;$A16,'EFL2'!$A:$D,MATCH("AWAY",'EFL2'!$A$1:$D$1,0),0),"")&amp;IFERROR(VLOOKUP(KA$2&amp;$A16,'EFL2'!$B:$C,MATCH("HOME",'EFL2'!$B$1:$C$1,0),0),"")&amp;IFERROR(VLOOKUP(KA$2&amp;$A16,'UCL2'!$C:$F,MATCH("AWAY",'UCL2'!$C$1:$F$1,0),0),"")&amp;IFERROR(VLOOKUP(KA$2&amp;$A16,'UCL2'!$D:$E,MATCH("HOME",'UCL2'!$D$1:$E$1,0),0),"")&amp;IFERROR(VLOOKUP(KA$2&amp;$A16,'EU2'!$C:$F,MATCH("AWAY",'EU2'!$C$1:$F$1,0),0),"")&amp;IFERROR(VLOOKUP(KA$2&amp;$A16,'EU2'!$D:$E,MATCH("HOME",'EU2'!$D$1:$E$1,0),0),"")&amp;IFERROR(VLOOKUP(KA$2&amp;$A16,'EUC2'!$C:$F,MATCH("AWAY",'EUC2'!$C$1:$F$1,0),0),"")&amp;IFERROR(VLOOKUP(KA$2&amp;$A16,'EUC2'!$D:$E,MATCH("HOME",'EUC2'!$D$1:$E$1,0),0),"")</f>
        <v/>
      </c>
      <c r="KB16" s="25" t="str">
        <f>IFERROR(VLOOKUP(KB$2&amp;$B16,'FPL FIX2'!$N$1:$Q$400,MATCH("HOME",'FPL FIX2'!$N$1:$Q$1,0),0),"")&amp;IFERROR(VLOOKUP(KB$2&amp;$B16,'FPL FIX2'!$O$1:$P$400,MATCH("AWAY",'FPL FIX2'!$O$1:$P$1,0),0),"")&amp;IFERROR(VLOOKUP(KB$2&amp;$A16,'FA2'!$A:$D,MATCH("AWAY",'FA2'!$A$1:$D$1,0),0),"")&amp;IFERROR(VLOOKUP(KB$2&amp;$A16,'FA2'!$B:$C,MATCH("HOME",'FA2'!$B$1:$C$1,0),0),"")&amp;IFERROR(VLOOKUP(KB$2&amp;$A16,'EFL2'!$A:$D,MATCH("AWAY",'EFL2'!$A$1:$D$1,0),0),"")&amp;IFERROR(VLOOKUP(KB$2&amp;$A16,'EFL2'!$B:$C,MATCH("HOME",'EFL2'!$B$1:$C$1,0),0),"")&amp;IFERROR(VLOOKUP(KB$2&amp;$A16,'UCL2'!$C:$F,MATCH("AWAY",'UCL2'!$C$1:$F$1,0),0),"")&amp;IFERROR(VLOOKUP(KB$2&amp;$A16,'UCL2'!$D:$E,MATCH("HOME",'UCL2'!$D$1:$E$1,0),0),"")&amp;IFERROR(VLOOKUP(KB$2&amp;$A16,'EU2'!$C:$F,MATCH("AWAY",'EU2'!$C$1:$F$1,0),0),"")&amp;IFERROR(VLOOKUP(KB$2&amp;$A16,'EU2'!$D:$E,MATCH("HOME",'EU2'!$D$1:$E$1,0),0),"")&amp;IFERROR(VLOOKUP(KB$2&amp;$A16,'EUC2'!$C:$F,MATCH("AWAY",'EUC2'!$C$1:$F$1,0),0),"")&amp;IFERROR(VLOOKUP(KB$2&amp;$A16,'EUC2'!$D:$E,MATCH("HOME",'EUC2'!$D$1:$E$1,0),0),"")</f>
        <v/>
      </c>
      <c r="KC16" s="25" t="str">
        <f>IFERROR(VLOOKUP(KC$2&amp;$B16,'FPL FIX2'!$N$1:$Q$400,MATCH("HOME",'FPL FIX2'!$N$1:$Q$1,0),0),"")&amp;IFERROR(VLOOKUP(KC$2&amp;$B16,'FPL FIX2'!$O$1:$P$400,MATCH("AWAY",'FPL FIX2'!$O$1:$P$1,0),0),"")&amp;IFERROR(VLOOKUP(KC$2&amp;$A16,'FA2'!$A:$D,MATCH("AWAY",'FA2'!$A$1:$D$1,0),0),"")&amp;IFERROR(VLOOKUP(KC$2&amp;$A16,'FA2'!$B:$C,MATCH("HOME",'FA2'!$B$1:$C$1,0),0),"")&amp;IFERROR(VLOOKUP(KC$2&amp;$A16,'EFL2'!$A:$D,MATCH("AWAY",'EFL2'!$A$1:$D$1,0),0),"")&amp;IFERROR(VLOOKUP(KC$2&amp;$A16,'EFL2'!$B:$C,MATCH("HOME",'EFL2'!$B$1:$C$1,0),0),"")&amp;IFERROR(VLOOKUP(KC$2&amp;$A16,'UCL2'!$C:$F,MATCH("AWAY",'UCL2'!$C$1:$F$1,0),0),"")&amp;IFERROR(VLOOKUP(KC$2&amp;$A16,'UCL2'!$D:$E,MATCH("HOME",'UCL2'!$D$1:$E$1,0),0),"")&amp;IFERROR(VLOOKUP(KC$2&amp;$A16,'EU2'!$C:$F,MATCH("AWAY",'EU2'!$C$1:$F$1,0),0),"")&amp;IFERROR(VLOOKUP(KC$2&amp;$A16,'EU2'!$D:$E,MATCH("HOME",'EU2'!$D$1:$E$1,0),0),"")&amp;IFERROR(VLOOKUP(KC$2&amp;$A16,'EUC2'!$C:$F,MATCH("AWAY",'EUC2'!$C$1:$F$1,0),0),"")&amp;IFERROR(VLOOKUP(KC$2&amp;$A16,'EUC2'!$D:$E,MATCH("HOME",'EUC2'!$D$1:$E$1,0),0),"")</f>
        <v>eve</v>
      </c>
      <c r="KD16" s="25" t="str">
        <f>IFERROR(VLOOKUP(KD$2&amp;$B16,'FPL FIX2'!$N$1:$Q$400,MATCH("HOME",'FPL FIX2'!$N$1:$Q$1,0),0),"")&amp;IFERROR(VLOOKUP(KD$2&amp;$B16,'FPL FIX2'!$O$1:$P$400,MATCH("AWAY",'FPL FIX2'!$O$1:$P$1,0),0),"")&amp;IFERROR(VLOOKUP(KD$2&amp;$A16,'FA2'!$A:$D,MATCH("AWAY",'FA2'!$A$1:$D$1,0),0),"")&amp;IFERROR(VLOOKUP(KD$2&amp;$A16,'FA2'!$B:$C,MATCH("HOME",'FA2'!$B$1:$C$1,0),0),"")&amp;IFERROR(VLOOKUP(KD$2&amp;$A16,'EFL2'!$A:$D,MATCH("AWAY",'EFL2'!$A$1:$D$1,0),0),"")&amp;IFERROR(VLOOKUP(KD$2&amp;$A16,'EFL2'!$B:$C,MATCH("HOME",'EFL2'!$B$1:$C$1,0),0),"")&amp;IFERROR(VLOOKUP(KD$2&amp;$A16,'UCL2'!$C:$F,MATCH("AWAY",'UCL2'!$C$1:$F$1,0),0),"")&amp;IFERROR(VLOOKUP(KD$2&amp;$A16,'UCL2'!$D:$E,MATCH("HOME",'UCL2'!$D$1:$E$1,0),0),"")&amp;IFERROR(VLOOKUP(KD$2&amp;$A16,'EU2'!$C:$F,MATCH("AWAY",'EU2'!$C$1:$F$1,0),0),"")&amp;IFERROR(VLOOKUP(KD$2&amp;$A16,'EU2'!$D:$E,MATCH("HOME",'EU2'!$D$1:$E$1,0),0),"")&amp;IFERROR(VLOOKUP(KD$2&amp;$A16,'EUC2'!$C:$F,MATCH("AWAY",'EUC2'!$C$1:$F$1,0),0),"")&amp;IFERROR(VLOOKUP(KD$2&amp;$A16,'EUC2'!$D:$E,MATCH("HOME",'EUC2'!$D$1:$E$1,0),0),"")</f>
        <v/>
      </c>
      <c r="KE16" s="25" t="str">
        <f>IFERROR(VLOOKUP(KE$2&amp;$B16,'FPL FIX2'!$N$1:$Q$400,MATCH("HOME",'FPL FIX2'!$N$1:$Q$1,0),0),"")&amp;IFERROR(VLOOKUP(KE$2&amp;$B16,'FPL FIX2'!$O$1:$P$400,MATCH("AWAY",'FPL FIX2'!$O$1:$P$1,0),0),"")&amp;IFERROR(VLOOKUP(KE$2&amp;$A16,'FA2'!$A:$D,MATCH("AWAY",'FA2'!$A$1:$D$1,0),0),"")&amp;IFERROR(VLOOKUP(KE$2&amp;$A16,'FA2'!$B:$C,MATCH("HOME",'FA2'!$B$1:$C$1,0),0),"")&amp;IFERROR(VLOOKUP(KE$2&amp;$A16,'EFL2'!$A:$D,MATCH("AWAY",'EFL2'!$A$1:$D$1,0),0),"")&amp;IFERROR(VLOOKUP(KE$2&amp;$A16,'EFL2'!$B:$C,MATCH("HOME",'EFL2'!$B$1:$C$1,0),0),"")&amp;IFERROR(VLOOKUP(KE$2&amp;$A16,'UCL2'!$C:$F,MATCH("AWAY",'UCL2'!$C$1:$F$1,0),0),"")&amp;IFERROR(VLOOKUP(KE$2&amp;$A16,'UCL2'!$D:$E,MATCH("HOME",'UCL2'!$D$1:$E$1,0),0),"")&amp;IFERROR(VLOOKUP(KE$2&amp;$A16,'EU2'!$C:$F,MATCH("AWAY",'EU2'!$C$1:$F$1,0),0),"")&amp;IFERROR(VLOOKUP(KE$2&amp;$A16,'EU2'!$D:$E,MATCH("HOME",'EU2'!$D$1:$E$1,0),0),"")&amp;IFERROR(VLOOKUP(KE$2&amp;$A16,'EUC2'!$C:$F,MATCH("AWAY",'EUC2'!$C$1:$F$1,0),0),"")&amp;IFERROR(VLOOKUP(KE$2&amp;$A16,'EUC2'!$D:$E,MATCH("HOME",'EUC2'!$D$1:$E$1,0),0),"")</f>
        <v/>
      </c>
      <c r="KF16" s="25" t="str">
        <f>IFERROR(VLOOKUP(KF$2&amp;$B16,'FPL FIX2'!$N$1:$Q$400,MATCH("HOME",'FPL FIX2'!$N$1:$Q$1,0),0),"")&amp;IFERROR(VLOOKUP(KF$2&amp;$B16,'FPL FIX2'!$O$1:$P$400,MATCH("AWAY",'FPL FIX2'!$O$1:$P$1,0),0),"")&amp;IFERROR(VLOOKUP(KF$2&amp;$A16,'FA2'!$A:$D,MATCH("AWAY",'FA2'!$A$1:$D$1,0),0),"")&amp;IFERROR(VLOOKUP(KF$2&amp;$A16,'FA2'!$B:$C,MATCH("HOME",'FA2'!$B$1:$C$1,0),0),"")&amp;IFERROR(VLOOKUP(KF$2&amp;$A16,'EFL2'!$A:$D,MATCH("AWAY",'EFL2'!$A$1:$D$1,0),0),"")&amp;IFERROR(VLOOKUP(KF$2&amp;$A16,'EFL2'!$B:$C,MATCH("HOME",'EFL2'!$B$1:$C$1,0),0),"")&amp;IFERROR(VLOOKUP(KF$2&amp;$A16,'UCL2'!$C:$F,MATCH("AWAY",'UCL2'!$C$1:$F$1,0),0),"")&amp;IFERROR(VLOOKUP(KF$2&amp;$A16,'UCL2'!$D:$E,MATCH("HOME",'UCL2'!$D$1:$E$1,0),0),"")&amp;IFERROR(VLOOKUP(KF$2&amp;$A16,'EU2'!$C:$F,MATCH("AWAY",'EU2'!$C$1:$F$1,0),0),"")&amp;IFERROR(VLOOKUP(KF$2&amp;$A16,'EU2'!$D:$E,MATCH("HOME",'EU2'!$D$1:$E$1,0),0),"")&amp;IFERROR(VLOOKUP(KF$2&amp;$A16,'EUC2'!$C:$F,MATCH("AWAY",'EUC2'!$C$1:$F$1,0),0),"")&amp;IFERROR(VLOOKUP(KF$2&amp;$A16,'EUC2'!$D:$E,MATCH("HOME",'EUC2'!$D$1:$E$1,0),0),"")</f>
        <v>Real Madrid</v>
      </c>
      <c r="KG16" s="25" t="str">
        <f>IFERROR(VLOOKUP(KG$2&amp;$B16,'FPL FIX2'!$N$1:$Q$400,MATCH("HOME",'FPL FIX2'!$N$1:$Q$1,0),0),"")&amp;IFERROR(VLOOKUP(KG$2&amp;$B16,'FPL FIX2'!$O$1:$P$400,MATCH("AWAY",'FPL FIX2'!$O$1:$P$1,0),0),"")&amp;IFERROR(VLOOKUP(KG$2&amp;$A16,'FA2'!$A:$D,MATCH("AWAY",'FA2'!$A$1:$D$1,0),0),"")&amp;IFERROR(VLOOKUP(KG$2&amp;$A16,'FA2'!$B:$C,MATCH("HOME",'FA2'!$B$1:$C$1,0),0),"")&amp;IFERROR(VLOOKUP(KG$2&amp;$A16,'EFL2'!$A:$D,MATCH("AWAY",'EFL2'!$A$1:$D$1,0),0),"")&amp;IFERROR(VLOOKUP(KG$2&amp;$A16,'EFL2'!$B:$C,MATCH("HOME",'EFL2'!$B$1:$C$1,0),0),"")&amp;IFERROR(VLOOKUP(KG$2&amp;$A16,'UCL2'!$C:$F,MATCH("AWAY",'UCL2'!$C$1:$F$1,0),0),"")&amp;IFERROR(VLOOKUP(KG$2&amp;$A16,'UCL2'!$D:$E,MATCH("HOME",'UCL2'!$D$1:$E$1,0),0),"")&amp;IFERROR(VLOOKUP(KG$2&amp;$A16,'EU2'!$C:$F,MATCH("AWAY",'EU2'!$C$1:$F$1,0),0),"")&amp;IFERROR(VLOOKUP(KG$2&amp;$A16,'EU2'!$D:$E,MATCH("HOME",'EU2'!$D$1:$E$1,0),0),"")&amp;IFERROR(VLOOKUP(KG$2&amp;$A16,'EUC2'!$C:$F,MATCH("AWAY",'EUC2'!$C$1:$F$1,0),0),"")&amp;IFERROR(VLOOKUP(KG$2&amp;$A16,'EUC2'!$D:$E,MATCH("HOME",'EUC2'!$D$1:$E$1,0),0),"")</f>
        <v/>
      </c>
      <c r="KH16" s="25" t="str">
        <f>IFERROR(VLOOKUP(KH$2&amp;$B16,'FPL FIX2'!$N$1:$Q$400,MATCH("HOME",'FPL FIX2'!$N$1:$Q$1,0),0),"")&amp;IFERROR(VLOOKUP(KH$2&amp;$B16,'FPL FIX2'!$O$1:$P$400,MATCH("AWAY",'FPL FIX2'!$O$1:$P$1,0),0),"")&amp;IFERROR(VLOOKUP(KH$2&amp;$A16,'FA2'!$A:$D,MATCH("AWAY",'FA2'!$A$1:$D$1,0),0),"")&amp;IFERROR(VLOOKUP(KH$2&amp;$A16,'FA2'!$B:$C,MATCH("HOME",'FA2'!$B$1:$C$1,0),0),"")&amp;IFERROR(VLOOKUP(KH$2&amp;$A16,'EFL2'!$A:$D,MATCH("AWAY",'EFL2'!$A$1:$D$1,0),0),"")&amp;IFERROR(VLOOKUP(KH$2&amp;$A16,'EFL2'!$B:$C,MATCH("HOME",'EFL2'!$B$1:$C$1,0),0),"")&amp;IFERROR(VLOOKUP(KH$2&amp;$A16,'UCL2'!$C:$F,MATCH("AWAY",'UCL2'!$C$1:$F$1,0),0),"")&amp;IFERROR(VLOOKUP(KH$2&amp;$A16,'UCL2'!$D:$E,MATCH("HOME",'UCL2'!$D$1:$E$1,0),0),"")&amp;IFERROR(VLOOKUP(KH$2&amp;$A16,'EU2'!$C:$F,MATCH("AWAY",'EU2'!$C$1:$F$1,0),0),"")&amp;IFERROR(VLOOKUP(KH$2&amp;$A16,'EU2'!$D:$E,MATCH("HOME",'EU2'!$D$1:$E$1,0),0),"")&amp;IFERROR(VLOOKUP(KH$2&amp;$A16,'EUC2'!$C:$F,MATCH("AWAY",'EUC2'!$C$1:$F$1,0),0),"")&amp;IFERROR(VLOOKUP(KH$2&amp;$A16,'EUC2'!$D:$E,MATCH("HOME",'EUC2'!$D$1:$E$1,0),0),"")</f>
        <v/>
      </c>
      <c r="KI16" s="25" t="str">
        <f>IFERROR(VLOOKUP(KI$2&amp;$B16,'FPL FIX2'!$N$1:$Q$400,MATCH("HOME",'FPL FIX2'!$N$1:$Q$1,0),0),"")&amp;IFERROR(VLOOKUP(KI$2&amp;$B16,'FPL FIX2'!$O$1:$P$400,MATCH("AWAY",'FPL FIX2'!$O$1:$P$1,0),0),"")&amp;IFERROR(VLOOKUP(KI$2&amp;$A16,'FA2'!$A:$D,MATCH("AWAY",'FA2'!$A$1:$D$1,0),0),"")&amp;IFERROR(VLOOKUP(KI$2&amp;$A16,'FA2'!$B:$C,MATCH("HOME",'FA2'!$B$1:$C$1,0),0),"")&amp;IFERROR(VLOOKUP(KI$2&amp;$A16,'EFL2'!$A:$D,MATCH("AWAY",'EFL2'!$A$1:$D$1,0),0),"")&amp;IFERROR(VLOOKUP(KI$2&amp;$A16,'EFL2'!$B:$C,MATCH("HOME",'EFL2'!$B$1:$C$1,0),0),"")&amp;IFERROR(VLOOKUP(KI$2&amp;$A16,'UCL2'!$C:$F,MATCH("AWAY",'UCL2'!$C$1:$F$1,0),0),"")&amp;IFERROR(VLOOKUP(KI$2&amp;$A16,'UCL2'!$D:$E,MATCH("HOME",'UCL2'!$D$1:$E$1,0),0),"")&amp;IFERROR(VLOOKUP(KI$2&amp;$A16,'EU2'!$C:$F,MATCH("AWAY",'EU2'!$C$1:$F$1,0),0),"")&amp;IFERROR(VLOOKUP(KI$2&amp;$A16,'EU2'!$D:$E,MATCH("HOME",'EU2'!$D$1:$E$1,0),0),"")&amp;IFERROR(VLOOKUP(KI$2&amp;$A16,'EUC2'!$C:$F,MATCH("AWAY",'EUC2'!$C$1:$F$1,0),0),"")&amp;IFERROR(VLOOKUP(KI$2&amp;$A16,'EUC2'!$D:$E,MATCH("HOME",'EUC2'!$D$1:$E$1,0),0),"")</f>
        <v/>
      </c>
      <c r="KJ16" s="25" t="str">
        <f>IFERROR(VLOOKUP(KJ$2&amp;$B16,'FPL FIX2'!$N$1:$Q$400,MATCH("HOME",'FPL FIX2'!$N$1:$Q$1,0),0),"")&amp;IFERROR(VLOOKUP(KJ$2&amp;$B16,'FPL FIX2'!$O$1:$P$400,MATCH("AWAY",'FPL FIX2'!$O$1:$P$1,0),0),"")&amp;IFERROR(VLOOKUP(KJ$2&amp;$A16,'FA2'!$A:$D,MATCH("AWAY",'FA2'!$A$1:$D$1,0),0),"")&amp;IFERROR(VLOOKUP(KJ$2&amp;$A16,'FA2'!$B:$C,MATCH("HOME",'FA2'!$B$1:$C$1,0),0),"")&amp;IFERROR(VLOOKUP(KJ$2&amp;$A16,'EFL2'!$A:$D,MATCH("AWAY",'EFL2'!$A$1:$D$1,0),0),"")&amp;IFERROR(VLOOKUP(KJ$2&amp;$A16,'EFL2'!$B:$C,MATCH("HOME",'EFL2'!$B$1:$C$1,0),0),"")&amp;IFERROR(VLOOKUP(KJ$2&amp;$A16,'UCL2'!$C:$F,MATCH("AWAY",'UCL2'!$C$1:$F$1,0),0),"")&amp;IFERROR(VLOOKUP(KJ$2&amp;$A16,'UCL2'!$D:$E,MATCH("HOME",'UCL2'!$D$1:$E$1,0),0),"")&amp;IFERROR(VLOOKUP(KJ$2&amp;$A16,'EU2'!$C:$F,MATCH("AWAY",'EU2'!$C$1:$F$1,0),0),"")&amp;IFERROR(VLOOKUP(KJ$2&amp;$A16,'EU2'!$D:$E,MATCH("HOME",'EU2'!$D$1:$E$1,0),0),"")&amp;IFERROR(VLOOKUP(KJ$2&amp;$A16,'EUC2'!$C:$F,MATCH("AWAY",'EUC2'!$C$1:$F$1,0),0),"")&amp;IFERROR(VLOOKUP(KJ$2&amp;$A16,'EUC2'!$D:$E,MATCH("HOME",'EUC2'!$D$1:$E$1,0),0),"")</f>
        <v>CHE</v>
      </c>
      <c r="KK16" s="25" t="str">
        <f>IFERROR(VLOOKUP(KK$2&amp;$B16,'FPL FIX2'!$N$1:$Q$400,MATCH("HOME",'FPL FIX2'!$N$1:$Q$1,0),0),"")&amp;IFERROR(VLOOKUP(KK$2&amp;$B16,'FPL FIX2'!$O$1:$P$400,MATCH("AWAY",'FPL FIX2'!$O$1:$P$1,0),0),"")&amp;IFERROR(VLOOKUP(KK$2&amp;$A16,'FA2'!$A:$D,MATCH("AWAY",'FA2'!$A$1:$D$1,0),0),"")&amp;IFERROR(VLOOKUP(KK$2&amp;$A16,'FA2'!$B:$C,MATCH("HOME",'FA2'!$B$1:$C$1,0),0),"")&amp;IFERROR(VLOOKUP(KK$2&amp;$A16,'EFL2'!$A:$D,MATCH("AWAY",'EFL2'!$A$1:$D$1,0),0),"")&amp;IFERROR(VLOOKUP(KK$2&amp;$A16,'EFL2'!$B:$C,MATCH("HOME",'EFL2'!$B$1:$C$1,0),0),"")&amp;IFERROR(VLOOKUP(KK$2&amp;$A16,'UCL2'!$C:$F,MATCH("AWAY",'UCL2'!$C$1:$F$1,0),0),"")&amp;IFERROR(VLOOKUP(KK$2&amp;$A16,'UCL2'!$D:$E,MATCH("HOME",'UCL2'!$D$1:$E$1,0),0),"")&amp;IFERROR(VLOOKUP(KK$2&amp;$A16,'EU2'!$C:$F,MATCH("AWAY",'EU2'!$C$1:$F$1,0),0),"")&amp;IFERROR(VLOOKUP(KK$2&amp;$A16,'EU2'!$D:$E,MATCH("HOME",'EU2'!$D$1:$E$1,0),0),"")&amp;IFERROR(VLOOKUP(KK$2&amp;$A16,'EUC2'!$C:$F,MATCH("AWAY",'EUC2'!$C$1:$F$1,0),0),"")&amp;IFERROR(VLOOKUP(KK$2&amp;$A16,'EUC2'!$D:$E,MATCH("HOME",'EUC2'!$D$1:$E$1,0),0),"")</f>
        <v/>
      </c>
      <c r="KL16" s="25" t="str">
        <f>IFERROR(VLOOKUP(KL$2&amp;$B16,'FPL FIX2'!$N$1:$Q$400,MATCH("HOME",'FPL FIX2'!$N$1:$Q$1,0),0),"")&amp;IFERROR(VLOOKUP(KL$2&amp;$B16,'FPL FIX2'!$O$1:$P$400,MATCH("AWAY",'FPL FIX2'!$O$1:$P$1,0),0),"")&amp;IFERROR(VLOOKUP(KL$2&amp;$A16,'FA2'!$A:$D,MATCH("AWAY",'FA2'!$A$1:$D$1,0),0),"")&amp;IFERROR(VLOOKUP(KL$2&amp;$A16,'FA2'!$B:$C,MATCH("HOME",'FA2'!$B$1:$C$1,0),0),"")&amp;IFERROR(VLOOKUP(KL$2&amp;$A16,'EFL2'!$A:$D,MATCH("AWAY",'EFL2'!$A$1:$D$1,0),0),"")&amp;IFERROR(VLOOKUP(KL$2&amp;$A16,'EFL2'!$B:$C,MATCH("HOME",'EFL2'!$B$1:$C$1,0),0),"")&amp;IFERROR(VLOOKUP(KL$2&amp;$A16,'UCL2'!$C:$F,MATCH("AWAY",'UCL2'!$C$1:$F$1,0),0),"")&amp;IFERROR(VLOOKUP(KL$2&amp;$A16,'UCL2'!$D:$E,MATCH("HOME",'UCL2'!$D$1:$E$1,0),0),"")&amp;IFERROR(VLOOKUP(KL$2&amp;$A16,'EU2'!$C:$F,MATCH("AWAY",'EU2'!$C$1:$F$1,0),0),"")&amp;IFERROR(VLOOKUP(KL$2&amp;$A16,'EU2'!$D:$E,MATCH("HOME",'EU2'!$D$1:$E$1,0),0),"")&amp;IFERROR(VLOOKUP(KL$2&amp;$A16,'EUC2'!$C:$F,MATCH("AWAY",'EUC2'!$C$1:$F$1,0),0),"")&amp;IFERROR(VLOOKUP(KL$2&amp;$A16,'EUC2'!$D:$E,MATCH("HOME",'EUC2'!$D$1:$E$1,0),0),"")</f>
        <v/>
      </c>
      <c r="KM16" s="25" t="str">
        <f>IFERROR(VLOOKUP(KM$2&amp;$B16,'FPL FIX2'!$N$1:$Q$400,MATCH("HOME",'FPL FIX2'!$N$1:$Q$1,0),0),"")&amp;IFERROR(VLOOKUP(KM$2&amp;$B16,'FPL FIX2'!$O$1:$P$400,MATCH("AWAY",'FPL FIX2'!$O$1:$P$1,0),0),"")&amp;IFERROR(VLOOKUP(KM$2&amp;$A16,'FA2'!$A:$D,MATCH("AWAY",'FA2'!$A$1:$D$1,0),0),"")&amp;IFERROR(VLOOKUP(KM$2&amp;$A16,'FA2'!$B:$C,MATCH("HOME",'FA2'!$B$1:$C$1,0),0),"")&amp;IFERROR(VLOOKUP(KM$2&amp;$A16,'EFL2'!$A:$D,MATCH("AWAY",'EFL2'!$A$1:$D$1,0),0),"")&amp;IFERROR(VLOOKUP(KM$2&amp;$A16,'EFL2'!$B:$C,MATCH("HOME",'EFL2'!$B$1:$C$1,0),0),"")&amp;IFERROR(VLOOKUP(KM$2&amp;$A16,'UCL2'!$C:$F,MATCH("AWAY",'UCL2'!$C$1:$F$1,0),0),"")&amp;IFERROR(VLOOKUP(KM$2&amp;$A16,'UCL2'!$D:$E,MATCH("HOME",'UCL2'!$D$1:$E$1,0),0),"")&amp;IFERROR(VLOOKUP(KM$2&amp;$A16,'EU2'!$C:$F,MATCH("AWAY",'EU2'!$C$1:$F$1,0),0),"")&amp;IFERROR(VLOOKUP(KM$2&amp;$A16,'EU2'!$D:$E,MATCH("HOME",'EU2'!$D$1:$E$1,0),0),"")&amp;IFERROR(VLOOKUP(KM$2&amp;$A16,'EUC2'!$C:$F,MATCH("AWAY",'EUC2'!$C$1:$F$1,0),0),"")&amp;IFERROR(VLOOKUP(KM$2&amp;$A16,'EUC2'!$D:$E,MATCH("HOME",'EUC2'!$D$1:$E$1,0),0),"")</f>
        <v>bha</v>
      </c>
      <c r="KN16" s="25" t="str">
        <f>IFERROR(VLOOKUP(KN$2&amp;$B16,'FPL FIX2'!$N$1:$Q$400,MATCH("HOME",'FPL FIX2'!$N$1:$Q$1,0),0),"")&amp;IFERROR(VLOOKUP(KN$2&amp;$B16,'FPL FIX2'!$O$1:$P$400,MATCH("AWAY",'FPL FIX2'!$O$1:$P$1,0),0),"")&amp;IFERROR(VLOOKUP(KN$2&amp;$A16,'FA2'!$A:$D,MATCH("AWAY",'FA2'!$A$1:$D$1,0),0),"")&amp;IFERROR(VLOOKUP(KN$2&amp;$A16,'FA2'!$B:$C,MATCH("HOME",'FA2'!$B$1:$C$1,0),0),"")&amp;IFERROR(VLOOKUP(KN$2&amp;$A16,'EFL2'!$A:$D,MATCH("AWAY",'EFL2'!$A$1:$D$1,0),0),"")&amp;IFERROR(VLOOKUP(KN$2&amp;$A16,'EFL2'!$B:$C,MATCH("HOME",'EFL2'!$B$1:$C$1,0),0),"")&amp;IFERROR(VLOOKUP(KN$2&amp;$A16,'UCL2'!$C:$F,MATCH("AWAY",'UCL2'!$C$1:$F$1,0),0),"")&amp;IFERROR(VLOOKUP(KN$2&amp;$A16,'UCL2'!$D:$E,MATCH("HOME",'UCL2'!$D$1:$E$1,0),0),"")&amp;IFERROR(VLOOKUP(KN$2&amp;$A16,'EU2'!$C:$F,MATCH("AWAY",'EU2'!$C$1:$F$1,0),0),"")&amp;IFERROR(VLOOKUP(KN$2&amp;$A16,'EU2'!$D:$E,MATCH("HOME",'EU2'!$D$1:$E$1,0),0),"")&amp;IFERROR(VLOOKUP(KN$2&amp;$A16,'EUC2'!$C:$F,MATCH("AWAY",'EUC2'!$C$1:$F$1,0),0),"")&amp;IFERROR(VLOOKUP(KN$2&amp;$A16,'EUC2'!$D:$E,MATCH("HOME",'EUC2'!$D$1:$E$1,0),0),"")</f>
        <v/>
      </c>
      <c r="KO16" s="25" t="str">
        <f>IFERROR(VLOOKUP(KO$2&amp;$B16,'FPL FIX2'!$N$1:$Q$400,MATCH("HOME",'FPL FIX2'!$N$1:$Q$1,0),0),"")&amp;IFERROR(VLOOKUP(KO$2&amp;$B16,'FPL FIX2'!$O$1:$P$400,MATCH("AWAY",'FPL FIX2'!$O$1:$P$1,0),0),"")&amp;IFERROR(VLOOKUP(KO$2&amp;$A16,'FA2'!$A:$D,MATCH("AWAY",'FA2'!$A$1:$D$1,0),0),"")&amp;IFERROR(VLOOKUP(KO$2&amp;$A16,'FA2'!$B:$C,MATCH("HOME",'FA2'!$B$1:$C$1,0),0),"")&amp;IFERROR(VLOOKUP(KO$2&amp;$A16,'EFL2'!$A:$D,MATCH("AWAY",'EFL2'!$A$1:$D$1,0),0),"")&amp;IFERROR(VLOOKUP(KO$2&amp;$A16,'EFL2'!$B:$C,MATCH("HOME",'EFL2'!$B$1:$C$1,0),0),"")&amp;IFERROR(VLOOKUP(KO$2&amp;$A16,'UCL2'!$C:$F,MATCH("AWAY",'UCL2'!$C$1:$F$1,0),0),"")&amp;IFERROR(VLOOKUP(KO$2&amp;$A16,'UCL2'!$D:$E,MATCH("HOME",'UCL2'!$D$1:$E$1,0),0),"")&amp;IFERROR(VLOOKUP(KO$2&amp;$A16,'EU2'!$C:$F,MATCH("AWAY",'EU2'!$C$1:$F$1,0),0),"")&amp;IFERROR(VLOOKUP(KO$2&amp;$A16,'EU2'!$D:$E,MATCH("HOME",'EU2'!$D$1:$E$1,0),0),"")&amp;IFERROR(VLOOKUP(KO$2&amp;$A16,'EUC2'!$C:$F,MATCH("AWAY",'EUC2'!$C$1:$F$1,0),0),"")&amp;IFERROR(VLOOKUP(KO$2&amp;$A16,'EUC2'!$D:$E,MATCH("HOME",'EUC2'!$D$1:$E$1,0),0),"")</f>
        <v/>
      </c>
      <c r="KP16" s="25" t="str">
        <f>IFERROR(VLOOKUP(KP$2&amp;$B16,'FPL FIX2'!$N$1:$Q$400,MATCH("HOME",'FPL FIX2'!$N$1:$Q$1,0),0),"")&amp;IFERROR(VLOOKUP(KP$2&amp;$B16,'FPL FIX2'!$O$1:$P$400,MATCH("AWAY",'FPL FIX2'!$O$1:$P$1,0),0),"")&amp;IFERROR(VLOOKUP(KP$2&amp;$A16,'FA2'!$A:$D,MATCH("AWAY",'FA2'!$A$1:$D$1,0),0),"")&amp;IFERROR(VLOOKUP(KP$2&amp;$A16,'FA2'!$B:$C,MATCH("HOME",'FA2'!$B$1:$C$1,0),0),"")&amp;IFERROR(VLOOKUP(KP$2&amp;$A16,'EFL2'!$A:$D,MATCH("AWAY",'EFL2'!$A$1:$D$1,0),0),"")&amp;IFERROR(VLOOKUP(KP$2&amp;$A16,'EFL2'!$B:$C,MATCH("HOME",'EFL2'!$B$1:$C$1,0),0),"")&amp;IFERROR(VLOOKUP(KP$2&amp;$A16,'UCL2'!$C:$F,MATCH("AWAY",'UCL2'!$C$1:$F$1,0),0),"")&amp;IFERROR(VLOOKUP(KP$2&amp;$A16,'UCL2'!$D:$E,MATCH("HOME",'UCL2'!$D$1:$E$1,0),0),"")&amp;IFERROR(VLOOKUP(KP$2&amp;$A16,'EU2'!$C:$F,MATCH("AWAY",'EU2'!$C$1:$F$1,0),0),"")&amp;IFERROR(VLOOKUP(KP$2&amp;$A16,'EU2'!$D:$E,MATCH("HOME",'EU2'!$D$1:$E$1,0),0),"")&amp;IFERROR(VLOOKUP(KP$2&amp;$A16,'EUC2'!$C:$F,MATCH("AWAY",'EUC2'!$C$1:$F$1,0),0),"")&amp;IFERROR(VLOOKUP(KP$2&amp;$A16,'EUC2'!$D:$E,MATCH("HOME",'EUC2'!$D$1:$E$1,0),0),"")</f>
        <v/>
      </c>
      <c r="KQ16" s="25" t="str">
        <f>IFERROR(VLOOKUP(KQ$2&amp;$B16,'FPL FIX2'!$N$1:$Q$400,MATCH("HOME",'FPL FIX2'!$N$1:$Q$1,0),0),"")&amp;IFERROR(VLOOKUP(KQ$2&amp;$B16,'FPL FIX2'!$O$1:$P$400,MATCH("AWAY",'FPL FIX2'!$O$1:$P$1,0),0),"")&amp;IFERROR(VLOOKUP(KQ$2&amp;$A16,'FA2'!$A:$D,MATCH("AWAY",'FA2'!$A$1:$D$1,0),0),"")&amp;IFERROR(VLOOKUP(KQ$2&amp;$A16,'FA2'!$B:$C,MATCH("HOME",'FA2'!$B$1:$C$1,0),0),"")&amp;IFERROR(VLOOKUP(KQ$2&amp;$A16,'EFL2'!$A:$D,MATCH("AWAY",'EFL2'!$A$1:$D$1,0),0),"")&amp;IFERROR(VLOOKUP(KQ$2&amp;$A16,'EFL2'!$B:$C,MATCH("HOME",'EFL2'!$B$1:$C$1,0),0),"")&amp;IFERROR(VLOOKUP(KQ$2&amp;$A16,'UCL2'!$C:$F,MATCH("AWAY",'UCL2'!$C$1:$F$1,0),0),"")&amp;IFERROR(VLOOKUP(KQ$2&amp;$A16,'UCL2'!$D:$E,MATCH("HOME",'UCL2'!$D$1:$E$1,0),0),"")&amp;IFERROR(VLOOKUP(KQ$2&amp;$A16,'EU2'!$C:$F,MATCH("AWAY",'EU2'!$C$1:$F$1,0),0),"")&amp;IFERROR(VLOOKUP(KQ$2&amp;$A16,'EU2'!$D:$E,MATCH("HOME",'EU2'!$D$1:$E$1,0),0),"")&amp;IFERROR(VLOOKUP(KQ$2&amp;$A16,'EUC2'!$C:$F,MATCH("AWAY",'EUC2'!$C$1:$F$1,0),0),"")&amp;IFERROR(VLOOKUP(KQ$2&amp;$A16,'EUC2'!$D:$E,MATCH("HOME",'EUC2'!$D$1:$E$1,0),0),"")</f>
        <v>bre</v>
      </c>
      <c r="KR16" s="25" t="str">
        <f>IFERROR(VLOOKUP(KR$2&amp;$B16,'FPL FIX2'!$N$1:$Q$400,MATCH("HOME",'FPL FIX2'!$N$1:$Q$1,0),0),"")&amp;IFERROR(VLOOKUP(KR$2&amp;$B16,'FPL FIX2'!$O$1:$P$400,MATCH("AWAY",'FPL FIX2'!$O$1:$P$1,0),0),"")&amp;IFERROR(VLOOKUP(KR$2&amp;$A16,'FA2'!$A:$D,MATCH("AWAY",'FA2'!$A$1:$D$1,0),0),"")&amp;IFERROR(VLOOKUP(KR$2&amp;$A16,'FA2'!$B:$C,MATCH("HOME",'FA2'!$B$1:$C$1,0),0),"")&amp;IFERROR(VLOOKUP(KR$2&amp;$A16,'EFL2'!$A:$D,MATCH("AWAY",'EFL2'!$A$1:$D$1,0),0),"")&amp;IFERROR(VLOOKUP(KR$2&amp;$A16,'EFL2'!$B:$C,MATCH("HOME",'EFL2'!$B$1:$C$1,0),0),"")&amp;IFERROR(VLOOKUP(KR$2&amp;$A16,'UCL2'!$C:$F,MATCH("AWAY",'UCL2'!$C$1:$F$1,0),0),"")&amp;IFERROR(VLOOKUP(KR$2&amp;$A16,'UCL2'!$D:$E,MATCH("HOME",'UCL2'!$D$1:$E$1,0),0),"")&amp;IFERROR(VLOOKUP(KR$2&amp;$A16,'EU2'!$C:$F,MATCH("AWAY",'EU2'!$C$1:$F$1,0),0),"")&amp;IFERROR(VLOOKUP(KR$2&amp;$A16,'EU2'!$D:$E,MATCH("HOME",'EU2'!$D$1:$E$1,0),0),"")&amp;IFERROR(VLOOKUP(KR$2&amp;$A16,'EUC2'!$C:$F,MATCH("AWAY",'EUC2'!$C$1:$F$1,0),0),"")&amp;IFERROR(VLOOKUP(KR$2&amp;$A16,'EUC2'!$D:$E,MATCH("HOME",'EUC2'!$D$1:$E$1,0),0),"")</f>
        <v/>
      </c>
      <c r="KS16" s="25" t="str">
        <f>IFERROR(VLOOKUP(KS$2&amp;$B16,'FPL FIX2'!$N$1:$Q$400,MATCH("HOME",'FPL FIX2'!$N$1:$Q$1,0),0),"")&amp;IFERROR(VLOOKUP(KS$2&amp;$B16,'FPL FIX2'!$O$1:$P$400,MATCH("AWAY",'FPL FIX2'!$O$1:$P$1,0),0),"")&amp;IFERROR(VLOOKUP(KS$2&amp;$A16,'FA2'!$A:$D,MATCH("AWAY",'FA2'!$A$1:$D$1,0),0),"")&amp;IFERROR(VLOOKUP(KS$2&amp;$A16,'FA2'!$B:$C,MATCH("HOME",'FA2'!$B$1:$C$1,0),0),"")&amp;IFERROR(VLOOKUP(KS$2&amp;$A16,'EFL2'!$A:$D,MATCH("AWAY",'EFL2'!$A$1:$D$1,0),0),"")&amp;IFERROR(VLOOKUP(KS$2&amp;$A16,'EFL2'!$B:$C,MATCH("HOME",'EFL2'!$B$1:$C$1,0),0),"")&amp;IFERROR(VLOOKUP(KS$2&amp;$A16,'UCL2'!$C:$F,MATCH("AWAY",'UCL2'!$C$1:$F$1,0),0),"")&amp;IFERROR(VLOOKUP(KS$2&amp;$A16,'UCL2'!$D:$E,MATCH("HOME",'UCL2'!$D$1:$E$1,0),0),"")&amp;IFERROR(VLOOKUP(KS$2&amp;$A16,'EU2'!$C:$F,MATCH("AWAY",'EU2'!$C$1:$F$1,0),0),"")&amp;IFERROR(VLOOKUP(KS$2&amp;$A16,'EU2'!$D:$E,MATCH("HOME",'EU2'!$D$1:$E$1,0),0),"")&amp;IFERROR(VLOOKUP(KS$2&amp;$A16,'EUC2'!$C:$F,MATCH("AWAY",'EUC2'!$C$1:$F$1,0),0),"")&amp;IFERROR(VLOOKUP(KS$2&amp;$A16,'EUC2'!$D:$E,MATCH("HOME",'EUC2'!$D$1:$E$1,0),0),"")</f>
        <v/>
      </c>
      <c r="KT16" s="25" t="str">
        <f>IFERROR(VLOOKUP(KT$2&amp;$B16,'FPL FIX2'!$N$1:$Q$400,MATCH("HOME",'FPL FIX2'!$N$1:$Q$1,0),0),"")&amp;IFERROR(VLOOKUP(KT$2&amp;$B16,'FPL FIX2'!$O$1:$P$400,MATCH("AWAY",'FPL FIX2'!$O$1:$P$1,0),0),"")&amp;IFERROR(VLOOKUP(KT$2&amp;$A16,'FA2'!$A:$D,MATCH("AWAY",'FA2'!$A$1:$D$1,0),0),"")&amp;IFERROR(VLOOKUP(KT$2&amp;$A16,'FA2'!$B:$C,MATCH("HOME",'FA2'!$B$1:$C$1,0),0),"")&amp;IFERROR(VLOOKUP(KT$2&amp;$A16,'EFL2'!$A:$D,MATCH("AWAY",'EFL2'!$A$1:$D$1,0),0),"")&amp;IFERROR(VLOOKUP(KT$2&amp;$A16,'EFL2'!$B:$C,MATCH("HOME",'EFL2'!$B$1:$C$1,0),0),"")&amp;IFERROR(VLOOKUP(KT$2&amp;$A16,'UCL2'!$C:$F,MATCH("AWAY",'UCL2'!$C$1:$F$1,0),0),"")&amp;IFERROR(VLOOKUP(KT$2&amp;$A16,'UCL2'!$D:$E,MATCH("HOME",'UCL2'!$D$1:$E$1,0),0),"")&amp;IFERROR(VLOOKUP(KT$2&amp;$A16,'EU2'!$C:$F,MATCH("AWAY",'EU2'!$C$1:$F$1,0),0),"")&amp;IFERROR(VLOOKUP(KT$2&amp;$A16,'EU2'!$D:$E,MATCH("HOME",'EU2'!$D$1:$E$1,0),0),"")&amp;IFERROR(VLOOKUP(KT$2&amp;$A16,'EUC2'!$C:$F,MATCH("AWAY",'EUC2'!$C$1:$F$1,0),0),"")&amp;IFERROR(VLOOKUP(KT$2&amp;$A16,'EUC2'!$D:$E,MATCH("HOME",'EUC2'!$D$1:$E$1,0),0),"")</f>
        <v/>
      </c>
      <c r="KU16" s="25" t="str">
        <f>IFERROR(VLOOKUP(KU$2&amp;$B16,'FPL FIX2'!$N$1:$Q$400,MATCH("HOME",'FPL FIX2'!$N$1:$Q$1,0),0),"")&amp;IFERROR(VLOOKUP(KU$2&amp;$B16,'FPL FIX2'!$O$1:$P$400,MATCH("AWAY",'FPL FIX2'!$O$1:$P$1,0),0),"")&amp;IFERROR(VLOOKUP(KU$2&amp;$A16,'FA2'!$A:$D,MATCH("AWAY",'FA2'!$A$1:$D$1,0),0),"")&amp;IFERROR(VLOOKUP(KU$2&amp;$A16,'FA2'!$B:$C,MATCH("HOME",'FA2'!$B$1:$C$1,0),0),"")&amp;IFERROR(VLOOKUP(KU$2&amp;$A16,'EFL2'!$A:$D,MATCH("AWAY",'EFL2'!$A$1:$D$1,0),0),"")&amp;IFERROR(VLOOKUP(KU$2&amp;$A16,'EFL2'!$B:$C,MATCH("HOME",'EFL2'!$B$1:$C$1,0),0),"")&amp;IFERROR(VLOOKUP(KU$2&amp;$A16,'UCL2'!$C:$F,MATCH("AWAY",'UCL2'!$C$1:$F$1,0),0),"")&amp;IFERROR(VLOOKUP(KU$2&amp;$A16,'UCL2'!$D:$E,MATCH("HOME",'UCL2'!$D$1:$E$1,0),0),"")&amp;IFERROR(VLOOKUP(KU$2&amp;$A16,'EU2'!$C:$F,MATCH("AWAY",'EU2'!$C$1:$F$1,0),0),"")&amp;IFERROR(VLOOKUP(KU$2&amp;$A16,'EU2'!$D:$E,MATCH("HOME",'EU2'!$D$1:$E$1,0),0),"")&amp;IFERROR(VLOOKUP(KU$2&amp;$A16,'EUC2'!$C:$F,MATCH("AWAY",'EUC2'!$C$1:$F$1,0),0),"")&amp;IFERROR(VLOOKUP(KU$2&amp;$A16,'EUC2'!$D:$E,MATCH("HOME",'EUC2'!$D$1:$E$1,0),0),"")</f>
        <v/>
      </c>
      <c r="KV16" s="25" t="str">
        <f>IFERROR(VLOOKUP(KV$2&amp;$B16,'FPL FIX2'!$N$1:$Q$400,MATCH("HOME",'FPL FIX2'!$N$1:$Q$1,0),0),"")&amp;IFERROR(VLOOKUP(KV$2&amp;$B16,'FPL FIX2'!$O$1:$P$400,MATCH("AWAY",'FPL FIX2'!$O$1:$P$1,0),0),"")&amp;IFERROR(VLOOKUP(KV$2&amp;$A16,'FA2'!$A:$D,MATCH("AWAY",'FA2'!$A$1:$D$1,0),0),"")&amp;IFERROR(VLOOKUP(KV$2&amp;$A16,'FA2'!$B:$C,MATCH("HOME",'FA2'!$B$1:$C$1,0),0),"")&amp;IFERROR(VLOOKUP(KV$2&amp;$A16,'EFL2'!$A:$D,MATCH("AWAY",'EFL2'!$A$1:$D$1,0),0),"")&amp;IFERROR(VLOOKUP(KV$2&amp;$A16,'EFL2'!$B:$C,MATCH("HOME",'EFL2'!$B$1:$C$1,0),0),"")&amp;IFERROR(VLOOKUP(KV$2&amp;$A16,'UCL2'!$C:$F,MATCH("AWAY",'UCL2'!$C$1:$F$1,0),0),"")&amp;IFERROR(VLOOKUP(KV$2&amp;$A16,'UCL2'!$D:$E,MATCH("HOME",'UCL2'!$D$1:$E$1,0),0),"")&amp;IFERROR(VLOOKUP(KV$2&amp;$A16,'EU2'!$C:$F,MATCH("AWAY",'EU2'!$C$1:$F$1,0),0),"")&amp;IFERROR(VLOOKUP(KV$2&amp;$A16,'EU2'!$D:$E,MATCH("HOME",'EU2'!$D$1:$E$1,0),0),"")&amp;IFERROR(VLOOKUP(KV$2&amp;$A16,'EUC2'!$C:$F,MATCH("AWAY",'EUC2'!$C$1:$F$1,0),0),"")&amp;IFERROR(VLOOKUP(KV$2&amp;$A16,'EUC2'!$D:$E,MATCH("HOME",'EUC2'!$D$1:$E$1,0),0),"")</f>
        <v/>
      </c>
      <c r="KW16" s="25" t="str">
        <f>IFERROR(VLOOKUP(KW$2&amp;$B16,'FPL FIX2'!$N$1:$Q$400,MATCH("HOME",'FPL FIX2'!$N$1:$Q$1,0),0),"")&amp;IFERROR(VLOOKUP(KW$2&amp;$B16,'FPL FIX2'!$O$1:$P$400,MATCH("AWAY",'FPL FIX2'!$O$1:$P$1,0),0),"")&amp;IFERROR(VLOOKUP(KW$2&amp;$A16,'FA2'!$A:$D,MATCH("AWAY",'FA2'!$A$1:$D$1,0),0),"")&amp;IFERROR(VLOOKUP(KW$2&amp;$A16,'FA2'!$B:$C,MATCH("HOME",'FA2'!$B$1:$C$1,0),0),"")&amp;IFERROR(VLOOKUP(KW$2&amp;$A16,'EFL2'!$A:$D,MATCH("AWAY",'EFL2'!$A$1:$D$1,0),0),"")&amp;IFERROR(VLOOKUP(KW$2&amp;$A16,'EFL2'!$B:$C,MATCH("HOME",'EFL2'!$B$1:$C$1,0),0),"")&amp;IFERROR(VLOOKUP(KW$2&amp;$A16,'UCL2'!$C:$F,MATCH("AWAY",'UCL2'!$C$1:$F$1,0),0),"")&amp;IFERROR(VLOOKUP(KW$2&amp;$A16,'UCL2'!$D:$E,MATCH("HOME",'UCL2'!$D$1:$E$1,0),0),"")&amp;IFERROR(VLOOKUP(KW$2&amp;$A16,'EU2'!$C:$F,MATCH("AWAY",'EU2'!$C$1:$F$1,0),0),"")&amp;IFERROR(VLOOKUP(KW$2&amp;$A16,'EU2'!$D:$E,MATCH("HOME",'EU2'!$D$1:$E$1,0),0),"")&amp;IFERROR(VLOOKUP(KW$2&amp;$A16,'EUC2'!$C:$F,MATCH("AWAY",'EUC2'!$C$1:$F$1,0),0),"")&amp;IFERROR(VLOOKUP(KW$2&amp;$A16,'EUC2'!$D:$E,MATCH("HOME",'EUC2'!$D$1:$E$1,0),0),"")</f>
        <v/>
      </c>
      <c r="KX16" s="25" t="str">
        <f>IFERROR(VLOOKUP(KX$2&amp;$B16,'FPL FIX2'!$N$1:$Q$400,MATCH("HOME",'FPL FIX2'!$N$1:$Q$1,0),0),"")&amp;IFERROR(VLOOKUP(KX$2&amp;$B16,'FPL FIX2'!$O$1:$P$400,MATCH("AWAY",'FPL FIX2'!$O$1:$P$1,0),0),"")&amp;IFERROR(VLOOKUP(KX$2&amp;$A16,'FA2'!$A:$D,MATCH("AWAY",'FA2'!$A$1:$D$1,0),0),"")&amp;IFERROR(VLOOKUP(KX$2&amp;$A16,'FA2'!$B:$C,MATCH("HOME",'FA2'!$B$1:$C$1,0),0),"")&amp;IFERROR(VLOOKUP(KX$2&amp;$A16,'EFL2'!$A:$D,MATCH("AWAY",'EFL2'!$A$1:$D$1,0),0),"")&amp;IFERROR(VLOOKUP(KX$2&amp;$A16,'EFL2'!$B:$C,MATCH("HOME",'EFL2'!$B$1:$C$1,0),0),"")&amp;IFERROR(VLOOKUP(KX$2&amp;$A16,'UCL2'!$C:$F,MATCH("AWAY",'UCL2'!$C$1:$F$1,0),0),"")&amp;IFERROR(VLOOKUP(KX$2&amp;$A16,'UCL2'!$D:$E,MATCH("HOME",'UCL2'!$D$1:$E$1,0),0),"")&amp;IFERROR(VLOOKUP(KX$2&amp;$A16,'EU2'!$C:$F,MATCH("AWAY",'EU2'!$C$1:$F$1,0),0),"")&amp;IFERROR(VLOOKUP(KX$2&amp;$A16,'EU2'!$D:$E,MATCH("HOME",'EU2'!$D$1:$E$1,0),0),"")&amp;IFERROR(VLOOKUP(KX$2&amp;$A16,'EUC2'!$C:$F,MATCH("AWAY",'EUC2'!$C$1:$F$1,0),0),"")&amp;IFERROR(VLOOKUP(KX$2&amp;$A16,'EUC2'!$D:$E,MATCH("HOME",'EUC2'!$D$1:$E$1,0),0),"")</f>
        <v/>
      </c>
      <c r="KY16" s="25" t="str">
        <f>IFERROR(VLOOKUP(KY$2&amp;$B16,'FPL FIX2'!$N$1:$Q$400,MATCH("HOME",'FPL FIX2'!$N$1:$Q$1,0),0),"")&amp;IFERROR(VLOOKUP(KY$2&amp;$B16,'FPL FIX2'!$O$1:$P$400,MATCH("AWAY",'FPL FIX2'!$O$1:$P$1,0),0),"")&amp;IFERROR(VLOOKUP(KY$2&amp;$A16,'FA2'!$A:$D,MATCH("AWAY",'FA2'!$A$1:$D$1,0),0),"")&amp;IFERROR(VLOOKUP(KY$2&amp;$A16,'FA2'!$B:$C,MATCH("HOME",'FA2'!$B$1:$C$1,0),0),"")&amp;IFERROR(VLOOKUP(KY$2&amp;$A16,'EFL2'!$A:$D,MATCH("AWAY",'EFL2'!$A$1:$D$1,0),0),"")&amp;IFERROR(VLOOKUP(KY$2&amp;$A16,'EFL2'!$B:$C,MATCH("HOME",'EFL2'!$B$1:$C$1,0),0),"")&amp;IFERROR(VLOOKUP(KY$2&amp;$A16,'UCL2'!$C:$F,MATCH("AWAY",'UCL2'!$C$1:$F$1,0),0),"")&amp;IFERROR(VLOOKUP(KY$2&amp;$A16,'UCL2'!$D:$E,MATCH("HOME",'UCL2'!$D$1:$E$1,0),0),"")&amp;IFERROR(VLOOKUP(KY$2&amp;$A16,'EU2'!$C:$F,MATCH("AWAY",'EU2'!$C$1:$F$1,0),0),"")&amp;IFERROR(VLOOKUP(KY$2&amp;$A16,'EU2'!$D:$E,MATCH("HOME",'EU2'!$D$1:$E$1,0),0),"")&amp;IFERROR(VLOOKUP(KY$2&amp;$A16,'EUC2'!$C:$F,MATCH("AWAY",'EUC2'!$C$1:$F$1,0),0),"")&amp;IFERROR(VLOOKUP(KY$2&amp;$A16,'EUC2'!$D:$E,MATCH("HOME",'EUC2'!$D$1:$E$1,0),0),"")</f>
        <v/>
      </c>
      <c r="KZ16" s="25" t="str">
        <f>IFERROR(VLOOKUP(KZ$2&amp;$B16,'FPL FIX2'!$N$1:$Q$400,MATCH("HOME",'FPL FIX2'!$N$1:$Q$1,0),0),"")&amp;IFERROR(VLOOKUP(KZ$2&amp;$B16,'FPL FIX2'!$O$1:$P$400,MATCH("AWAY",'FPL FIX2'!$O$1:$P$1,0),0),"")&amp;IFERROR(VLOOKUP(KZ$2&amp;$A16,'FA2'!$A:$D,MATCH("AWAY",'FA2'!$A$1:$D$1,0),0),"")&amp;IFERROR(VLOOKUP(KZ$2&amp;$A16,'FA2'!$B:$C,MATCH("HOME",'FA2'!$B$1:$C$1,0),0),"")&amp;IFERROR(VLOOKUP(KZ$2&amp;$A16,'EFL2'!$A:$D,MATCH("AWAY",'EFL2'!$A$1:$D$1,0),0),"")&amp;IFERROR(VLOOKUP(KZ$2&amp;$A16,'EFL2'!$B:$C,MATCH("HOME",'EFL2'!$B$1:$C$1,0),0),"")&amp;IFERROR(VLOOKUP(KZ$2&amp;$A16,'UCL2'!$C:$F,MATCH("AWAY",'UCL2'!$C$1:$F$1,0),0),"")&amp;IFERROR(VLOOKUP(KZ$2&amp;$A16,'UCL2'!$D:$E,MATCH("HOME",'UCL2'!$D$1:$E$1,0),0),"")&amp;IFERROR(VLOOKUP(KZ$2&amp;$A16,'EU2'!$C:$F,MATCH("AWAY",'EU2'!$C$1:$F$1,0),0),"")&amp;IFERROR(VLOOKUP(KZ$2&amp;$A16,'EU2'!$D:$E,MATCH("HOME",'EU2'!$D$1:$E$1,0),0),"")&amp;IFERROR(VLOOKUP(KZ$2&amp;$A16,'EUC2'!$C:$F,MATCH("AWAY",'EUC2'!$C$1:$F$1,0),0),"")&amp;IFERROR(VLOOKUP(KZ$2&amp;$A16,'EUC2'!$D:$E,MATCH("HOME",'EUC2'!$D$1:$E$1,0),0),"")</f>
        <v/>
      </c>
      <c r="LA16" s="25" t="str">
        <f>IFERROR(VLOOKUP(LA$2&amp;$B16,'FPL FIX2'!$N$1:$Q$400,MATCH("HOME",'FPL FIX2'!$N$1:$Q$1,0),0),"")&amp;IFERROR(VLOOKUP(LA$2&amp;$B16,'FPL FIX2'!$O$1:$P$400,MATCH("AWAY",'FPL FIX2'!$O$1:$P$1,0),0),"")&amp;IFERROR(VLOOKUP(LA$2&amp;$A16,'FA2'!$A:$D,MATCH("AWAY",'FA2'!$A$1:$D$1,0),0),"")&amp;IFERROR(VLOOKUP(LA$2&amp;$A16,'FA2'!$B:$C,MATCH("HOME",'FA2'!$B$1:$C$1,0),0),"")&amp;IFERROR(VLOOKUP(LA$2&amp;$A16,'EFL2'!$A:$D,MATCH("AWAY",'EFL2'!$A$1:$D$1,0),0),"")&amp;IFERROR(VLOOKUP(LA$2&amp;$A16,'EFL2'!$B:$C,MATCH("HOME",'EFL2'!$B$1:$C$1,0),0),"")&amp;IFERROR(VLOOKUP(LA$2&amp;$A16,'UCL2'!$C:$F,MATCH("AWAY",'UCL2'!$C$1:$F$1,0),0),"")&amp;IFERROR(VLOOKUP(LA$2&amp;$A16,'UCL2'!$D:$E,MATCH("HOME",'UCL2'!$D$1:$E$1,0),0),"")&amp;IFERROR(VLOOKUP(LA$2&amp;$A16,'EU2'!$C:$F,MATCH("AWAY",'EU2'!$C$1:$F$1,0),0),"")&amp;IFERROR(VLOOKUP(LA$2&amp;$A16,'EU2'!$D:$E,MATCH("HOME",'EU2'!$D$1:$E$1,0),0),"")&amp;IFERROR(VLOOKUP(LA$2&amp;$A16,'EUC2'!$C:$F,MATCH("AWAY",'EUC2'!$C$1:$F$1,0),0),"")&amp;IFERROR(VLOOKUP(LA$2&amp;$A16,'EUC2'!$D:$E,MATCH("HOME",'EUC2'!$D$1:$E$1,0),0),"")</f>
        <v/>
      </c>
      <c r="LB16" s="25" t="str">
        <f>IFERROR(VLOOKUP(LB$2&amp;$B16,'FPL FIX2'!$N$1:$Q$400,MATCH("HOME",'FPL FIX2'!$N$1:$Q$1,0),0),"")&amp;IFERROR(VLOOKUP(LB$2&amp;$B16,'FPL FIX2'!$O$1:$P$400,MATCH("AWAY",'FPL FIX2'!$O$1:$P$1,0),0),"")&amp;IFERROR(VLOOKUP(LB$2&amp;$A16,'FA2'!$A:$D,MATCH("AWAY",'FA2'!$A$1:$D$1,0),0),"")&amp;IFERROR(VLOOKUP(LB$2&amp;$A16,'FA2'!$B:$C,MATCH("HOME",'FA2'!$B$1:$C$1,0),0),"")&amp;IFERROR(VLOOKUP(LB$2&amp;$A16,'EFL2'!$A:$D,MATCH("AWAY",'EFL2'!$A$1:$D$1,0),0),"")&amp;IFERROR(VLOOKUP(LB$2&amp;$A16,'EFL2'!$B:$C,MATCH("HOME",'EFL2'!$B$1:$C$1,0),0),"")&amp;IFERROR(VLOOKUP(LB$2&amp;$A16,'UCL2'!$C:$F,MATCH("AWAY",'UCL2'!$C$1:$F$1,0),0),"")&amp;IFERROR(VLOOKUP(LB$2&amp;$A16,'UCL2'!$D:$E,MATCH("HOME",'UCL2'!$D$1:$E$1,0),0),"")&amp;IFERROR(VLOOKUP(LB$2&amp;$A16,'EU2'!$C:$F,MATCH("AWAY",'EU2'!$C$1:$F$1,0),0),"")&amp;IFERROR(VLOOKUP(LB$2&amp;$A16,'EU2'!$D:$E,MATCH("HOME",'EU2'!$D$1:$E$1,0),0),"")&amp;IFERROR(VLOOKUP(LB$2&amp;$A16,'EUC2'!$C:$F,MATCH("AWAY",'EUC2'!$C$1:$F$1,0),0),"")&amp;IFERROR(VLOOKUP(LB$2&amp;$A16,'EUC2'!$D:$E,MATCH("HOME",'EUC2'!$D$1:$E$1,0),0),"")</f>
        <v/>
      </c>
      <c r="LC16" s="25" t="str">
        <f>IFERROR(VLOOKUP(LC$2&amp;$B16,'FPL FIX2'!$N$1:$Q$400,MATCH("HOME",'FPL FIX2'!$N$1:$Q$1,0),0),"")&amp;IFERROR(VLOOKUP(LC$2&amp;$B16,'FPL FIX2'!$O$1:$P$400,MATCH("AWAY",'FPL FIX2'!$O$1:$P$1,0),0),"")&amp;IFERROR(VLOOKUP(LC$2&amp;$A16,'FA2'!$A:$D,MATCH("AWAY",'FA2'!$A$1:$D$1,0),0),"")&amp;IFERROR(VLOOKUP(LC$2&amp;$A16,'FA2'!$B:$C,MATCH("HOME",'FA2'!$B$1:$C$1,0),0),"")&amp;IFERROR(VLOOKUP(LC$2&amp;$A16,'EFL2'!$A:$D,MATCH("AWAY",'EFL2'!$A$1:$D$1,0),0),"")&amp;IFERROR(VLOOKUP(LC$2&amp;$A16,'EFL2'!$B:$C,MATCH("HOME",'EFL2'!$B$1:$C$1,0),0),"")&amp;IFERROR(VLOOKUP(LC$2&amp;$A16,'UCL2'!$C:$F,MATCH("AWAY",'UCL2'!$C$1:$F$1,0),0),"")&amp;IFERROR(VLOOKUP(LC$2&amp;$A16,'UCL2'!$D:$E,MATCH("HOME",'UCL2'!$D$1:$E$1,0),0),"")&amp;IFERROR(VLOOKUP(LC$2&amp;$A16,'EU2'!$C:$F,MATCH("AWAY",'EU2'!$C$1:$F$1,0),0),"")&amp;IFERROR(VLOOKUP(LC$2&amp;$A16,'EU2'!$D:$E,MATCH("HOME",'EU2'!$D$1:$E$1,0),0),"")&amp;IFERROR(VLOOKUP(LC$2&amp;$A16,'EUC2'!$C:$F,MATCH("AWAY",'EUC2'!$C$1:$F$1,0),0),"")&amp;IFERROR(VLOOKUP(LC$2&amp;$A16,'EUC2'!$D:$E,MATCH("HOME",'EUC2'!$D$1:$E$1,0),0),"")</f>
        <v/>
      </c>
      <c r="LD16" s="25" t="str">
        <f>IFERROR(VLOOKUP(LD$2&amp;$B16,'FPL FIX2'!$N$1:$Q$400,MATCH("HOME",'FPL FIX2'!$N$1:$Q$1,0),0),"")&amp;IFERROR(VLOOKUP(LD$2&amp;$B16,'FPL FIX2'!$O$1:$P$400,MATCH("AWAY",'FPL FIX2'!$O$1:$P$1,0),0),"")&amp;IFERROR(VLOOKUP(LD$2&amp;$A16,'FA2'!$A:$D,MATCH("AWAY",'FA2'!$A$1:$D$1,0),0),"")&amp;IFERROR(VLOOKUP(LD$2&amp;$A16,'FA2'!$B:$C,MATCH("HOME",'FA2'!$B$1:$C$1,0),0),"")&amp;IFERROR(VLOOKUP(LD$2&amp;$A16,'EFL2'!$A:$D,MATCH("AWAY",'EFL2'!$A$1:$D$1,0),0),"")&amp;IFERROR(VLOOKUP(LD$2&amp;$A16,'EFL2'!$B:$C,MATCH("HOME",'EFL2'!$B$1:$C$1,0),0),"")&amp;IFERROR(VLOOKUP(LD$2&amp;$A16,'UCL2'!$C:$F,MATCH("AWAY",'UCL2'!$C$1:$F$1,0),0),"")&amp;IFERROR(VLOOKUP(LD$2&amp;$A16,'UCL2'!$D:$E,MATCH("HOME",'UCL2'!$D$1:$E$1,0),0),"")&amp;IFERROR(VLOOKUP(LD$2&amp;$A16,'EU2'!$C:$F,MATCH("AWAY",'EU2'!$C$1:$F$1,0),0),"")&amp;IFERROR(VLOOKUP(LD$2&amp;$A16,'EU2'!$D:$E,MATCH("HOME",'EU2'!$D$1:$E$1,0),0),"")&amp;IFERROR(VLOOKUP(LD$2&amp;$A16,'EUC2'!$C:$F,MATCH("AWAY",'EUC2'!$C$1:$F$1,0),0),"")&amp;IFERROR(VLOOKUP(LD$2&amp;$A16,'EUC2'!$D:$E,MATCH("HOME",'EUC2'!$D$1:$E$1,0),0),"")</f>
        <v/>
      </c>
      <c r="LE16" s="25" t="str">
        <f>IFERROR(VLOOKUP(LE$2&amp;$B16,'FPL FIX2'!$N$1:$Q$400,MATCH("HOME",'FPL FIX2'!$N$1:$Q$1,0),0),"")&amp;IFERROR(VLOOKUP(LE$2&amp;$B16,'FPL FIX2'!$O$1:$P$400,MATCH("AWAY",'FPL FIX2'!$O$1:$P$1,0),0),"")&amp;IFERROR(VLOOKUP(LE$2&amp;$A16,'FA2'!$A:$D,MATCH("AWAY",'FA2'!$A$1:$D$1,0),0),"")&amp;IFERROR(VLOOKUP(LE$2&amp;$A16,'FA2'!$B:$C,MATCH("HOME",'FA2'!$B$1:$C$1,0),0),"")&amp;IFERROR(VLOOKUP(LE$2&amp;$A16,'EFL2'!$A:$D,MATCH("AWAY",'EFL2'!$A$1:$D$1,0),0),"")&amp;IFERROR(VLOOKUP(LE$2&amp;$A16,'EFL2'!$B:$C,MATCH("HOME",'EFL2'!$B$1:$C$1,0),0),"")&amp;IFERROR(VLOOKUP(LE$2&amp;$A16,'UCL2'!$C:$F,MATCH("AWAY",'UCL2'!$C$1:$F$1,0),0),"")&amp;IFERROR(VLOOKUP(LE$2&amp;$A16,'UCL2'!$D:$E,MATCH("HOME",'UCL2'!$D$1:$E$1,0),0),"")&amp;IFERROR(VLOOKUP(LE$2&amp;$A16,'EU2'!$C:$F,MATCH("AWAY",'EU2'!$C$1:$F$1,0),0),"")&amp;IFERROR(VLOOKUP(LE$2&amp;$A16,'EU2'!$D:$E,MATCH("HOME",'EU2'!$D$1:$E$1,0),0),"")&amp;IFERROR(VLOOKUP(LE$2&amp;$A16,'EUC2'!$C:$F,MATCH("AWAY",'EUC2'!$C$1:$F$1,0),0),"")&amp;IFERROR(VLOOKUP(LE$2&amp;$A16,'EUC2'!$D:$E,MATCH("HOME",'EUC2'!$D$1:$E$1,0),0),"")</f>
        <v/>
      </c>
      <c r="LF16" s="25" t="str">
        <f>IFERROR(VLOOKUP(LF$2&amp;$B16,'FPL FIX2'!$N$1:$Q$400,MATCH("HOME",'FPL FIX2'!$N$1:$Q$1,0),0),"")&amp;IFERROR(VLOOKUP(LF$2&amp;$B16,'FPL FIX2'!$O$1:$P$400,MATCH("AWAY",'FPL FIX2'!$O$1:$P$1,0),0),"")&amp;IFERROR(VLOOKUP(LF$2&amp;$A16,'FA2'!$A:$D,MATCH("AWAY",'FA2'!$A$1:$D$1,0),0),"")&amp;IFERROR(VLOOKUP(LF$2&amp;$A16,'FA2'!$B:$C,MATCH("HOME",'FA2'!$B$1:$C$1,0),0),"")&amp;IFERROR(VLOOKUP(LF$2&amp;$A16,'EFL2'!$A:$D,MATCH("AWAY",'EFL2'!$A$1:$D$1,0),0),"")&amp;IFERROR(VLOOKUP(LF$2&amp;$A16,'EFL2'!$B:$C,MATCH("HOME",'EFL2'!$B$1:$C$1,0),0),"")&amp;IFERROR(VLOOKUP(LF$2&amp;$A16,'UCL2'!$C:$F,MATCH("AWAY",'UCL2'!$C$1:$F$1,0),0),"")&amp;IFERROR(VLOOKUP(LF$2&amp;$A16,'UCL2'!$D:$E,MATCH("HOME",'UCL2'!$D$1:$E$1,0),0),"")&amp;IFERROR(VLOOKUP(LF$2&amp;$A16,'EU2'!$C:$F,MATCH("AWAY",'EU2'!$C$1:$F$1,0),0),"")&amp;IFERROR(VLOOKUP(LF$2&amp;$A16,'EU2'!$D:$E,MATCH("HOME",'EU2'!$D$1:$E$1,0),0),"")&amp;IFERROR(VLOOKUP(LF$2&amp;$A16,'EUC2'!$C:$F,MATCH("AWAY",'EUC2'!$C$1:$F$1,0),0),"")&amp;IFERROR(VLOOKUP(LF$2&amp;$A16,'EUC2'!$D:$E,MATCH("HOME",'EUC2'!$D$1:$E$1,0),0),"")</f>
        <v/>
      </c>
      <c r="LG16" s="25" t="str">
        <f>IFERROR(VLOOKUP(LG$2&amp;$B16,'FPL FIX2'!$N$1:$Q$400,MATCH("HOME",'FPL FIX2'!$N$1:$Q$1,0),0),"")&amp;IFERROR(VLOOKUP(LG$2&amp;$B16,'FPL FIX2'!$O$1:$P$400,MATCH("AWAY",'FPL FIX2'!$O$1:$P$1,0),0),"")&amp;IFERROR(VLOOKUP(LG$2&amp;$A16,'FA2'!$A:$D,MATCH("AWAY",'FA2'!$A$1:$D$1,0),0),"")&amp;IFERROR(VLOOKUP(LG$2&amp;$A16,'FA2'!$B:$C,MATCH("HOME",'FA2'!$B$1:$C$1,0),0),"")&amp;IFERROR(VLOOKUP(LG$2&amp;$A16,'EFL2'!$A:$D,MATCH("AWAY",'EFL2'!$A$1:$D$1,0),0),"")&amp;IFERROR(VLOOKUP(LG$2&amp;$A16,'EFL2'!$B:$C,MATCH("HOME",'EFL2'!$B$1:$C$1,0),0),"")&amp;IFERROR(VLOOKUP(LG$2&amp;$A16,'UCL2'!$C:$F,MATCH("AWAY",'UCL2'!$C$1:$F$1,0),0),"")&amp;IFERROR(VLOOKUP(LG$2&amp;$A16,'UCL2'!$D:$E,MATCH("HOME",'UCL2'!$D$1:$E$1,0),0),"")&amp;IFERROR(VLOOKUP(LG$2&amp;$A16,'EU2'!$C:$F,MATCH("AWAY",'EU2'!$C$1:$F$1,0),0),"")&amp;IFERROR(VLOOKUP(LG$2&amp;$A16,'EU2'!$D:$E,MATCH("HOME",'EU2'!$D$1:$E$1,0),0),"")&amp;IFERROR(VLOOKUP(LG$2&amp;$A16,'EUC2'!$C:$F,MATCH("AWAY",'EUC2'!$C$1:$F$1,0),0),"")&amp;IFERROR(VLOOKUP(LG$2&amp;$A16,'EUC2'!$D:$E,MATCH("HOME",'EUC2'!$D$1:$E$1,0),0),"")</f>
        <v/>
      </c>
      <c r="LH16" s="25" t="str">
        <f>IFERROR(VLOOKUP(LH$2&amp;$B16,'FPL FIX2'!$N$1:$Q$400,MATCH("HOME",'FPL FIX2'!$N$1:$Q$1,0),0),"")&amp;IFERROR(VLOOKUP(LH$2&amp;$B16,'FPL FIX2'!$O$1:$P$400,MATCH("AWAY",'FPL FIX2'!$O$1:$P$1,0),0),"")&amp;IFERROR(VLOOKUP(LH$2&amp;$A16,'FA2'!$A:$D,MATCH("AWAY",'FA2'!$A$1:$D$1,0),0),"")&amp;IFERROR(VLOOKUP(LH$2&amp;$A16,'FA2'!$B:$C,MATCH("HOME",'FA2'!$B$1:$C$1,0),0),"")&amp;IFERROR(VLOOKUP(LH$2&amp;$A16,'EFL2'!$A:$D,MATCH("AWAY",'EFL2'!$A$1:$D$1,0),0),"")&amp;IFERROR(VLOOKUP(LH$2&amp;$A16,'EFL2'!$B:$C,MATCH("HOME",'EFL2'!$B$1:$C$1,0),0),"")&amp;IFERROR(VLOOKUP(LH$2&amp;$A16,'UCL2'!$C:$F,MATCH("AWAY",'UCL2'!$C$1:$F$1,0),0),"")&amp;IFERROR(VLOOKUP(LH$2&amp;$A16,'UCL2'!$D:$E,MATCH("HOME",'UCL2'!$D$1:$E$1,0),0),"")&amp;IFERROR(VLOOKUP(LH$2&amp;$A16,'EU2'!$C:$F,MATCH("AWAY",'EU2'!$C$1:$F$1,0),0),"")&amp;IFERROR(VLOOKUP(LH$2&amp;$A16,'EU2'!$D:$E,MATCH("HOME",'EU2'!$D$1:$E$1,0),0),"")&amp;IFERROR(VLOOKUP(LH$2&amp;$A16,'EUC2'!$C:$F,MATCH("AWAY",'EUC2'!$C$1:$F$1,0),0),"")&amp;IFERROR(VLOOKUP(LH$2&amp;$A16,'EUC2'!$D:$E,MATCH("HOME",'EUC2'!$D$1:$E$1,0),0),"")</f>
        <v/>
      </c>
      <c r="LI16" s="25" t="str">
        <f>IFERROR(VLOOKUP(LI$2&amp;$B16,'FPL FIX2'!$N$1:$Q$400,MATCH("HOME",'FPL FIX2'!$N$1:$Q$1,0),0),"")&amp;IFERROR(VLOOKUP(LI$2&amp;$B16,'FPL FIX2'!$O$1:$P$400,MATCH("AWAY",'FPL FIX2'!$O$1:$P$1,0),0),"")&amp;IFERROR(VLOOKUP(LI$2&amp;$A16,'FA2'!$A:$D,MATCH("AWAY",'FA2'!$A$1:$D$1,0),0),"")&amp;IFERROR(VLOOKUP(LI$2&amp;$A16,'FA2'!$B:$C,MATCH("HOME",'FA2'!$B$1:$C$1,0),0),"")&amp;IFERROR(VLOOKUP(LI$2&amp;$A16,'EFL2'!$A:$D,MATCH("AWAY",'EFL2'!$A$1:$D$1,0),0),"")&amp;IFERROR(VLOOKUP(LI$2&amp;$A16,'EFL2'!$B:$C,MATCH("HOME",'EFL2'!$B$1:$C$1,0),0),"")&amp;IFERROR(VLOOKUP(LI$2&amp;$A16,'UCL2'!$C:$F,MATCH("AWAY",'UCL2'!$C$1:$F$1,0),0),"")&amp;IFERROR(VLOOKUP(LI$2&amp;$A16,'UCL2'!$D:$E,MATCH("HOME",'UCL2'!$D$1:$E$1,0),0),"")&amp;IFERROR(VLOOKUP(LI$2&amp;$A16,'EU2'!$C:$F,MATCH("AWAY",'EU2'!$C$1:$F$1,0),0),"")&amp;IFERROR(VLOOKUP(LI$2&amp;$A16,'EU2'!$D:$E,MATCH("HOME",'EU2'!$D$1:$E$1,0),0),"")&amp;IFERROR(VLOOKUP(LI$2&amp;$A16,'EUC2'!$C:$F,MATCH("AWAY",'EUC2'!$C$1:$F$1,0),0),"")&amp;IFERROR(VLOOKUP(LI$2&amp;$A16,'EUC2'!$D:$E,MATCH("HOME",'EUC2'!$D$1:$E$1,0),0),"")</f>
        <v/>
      </c>
      <c r="LJ16" s="25" t="str">
        <f>IFERROR(VLOOKUP(LJ$2&amp;$B16,'FPL FIX2'!$N$1:$Q$400,MATCH("HOME",'FPL FIX2'!$N$1:$Q$1,0),0),"")&amp;IFERROR(VLOOKUP(LJ$2&amp;$B16,'FPL FIX2'!$O$1:$P$400,MATCH("AWAY",'FPL FIX2'!$O$1:$P$1,0),0),"")&amp;IFERROR(VLOOKUP(LJ$2&amp;$A16,'FA2'!$A:$D,MATCH("AWAY",'FA2'!$A$1:$D$1,0),0),"")&amp;IFERROR(VLOOKUP(LJ$2&amp;$A16,'FA2'!$B:$C,MATCH("HOME",'FA2'!$B$1:$C$1,0),0),"")&amp;IFERROR(VLOOKUP(LJ$2&amp;$A16,'EFL2'!$A:$D,MATCH("AWAY",'EFL2'!$A$1:$D$1,0),0),"")&amp;IFERROR(VLOOKUP(LJ$2&amp;$A16,'EFL2'!$B:$C,MATCH("HOME",'EFL2'!$B$1:$C$1,0),0),"")&amp;IFERROR(VLOOKUP(LJ$2&amp;$A16,'UCL2'!$C:$F,MATCH("AWAY",'UCL2'!$C$1:$F$1,0),0),"")&amp;IFERROR(VLOOKUP(LJ$2&amp;$A16,'UCL2'!$D:$E,MATCH("HOME",'UCL2'!$D$1:$E$1,0),0),"")&amp;IFERROR(VLOOKUP(LJ$2&amp;$A16,'EU2'!$C:$F,MATCH("AWAY",'EU2'!$C$1:$F$1,0),0),"")&amp;IFERROR(VLOOKUP(LJ$2&amp;$A16,'EU2'!$D:$E,MATCH("HOME",'EU2'!$D$1:$E$1,0),0),"")&amp;IFERROR(VLOOKUP(LJ$2&amp;$A16,'EUC2'!$C:$F,MATCH("AWAY",'EUC2'!$C$1:$F$1,0),0),"")&amp;IFERROR(VLOOKUP(LJ$2&amp;$A16,'EUC2'!$D:$E,MATCH("HOME",'EUC2'!$D$1:$E$1,0),0),"")</f>
        <v/>
      </c>
      <c r="LK16" s="25" t="str">
        <f>IFERROR(VLOOKUP(LK$2&amp;$B16,'FPL FIX2'!$N$1:$Q$400,MATCH("HOME",'FPL FIX2'!$N$1:$Q$1,0),0),"")&amp;IFERROR(VLOOKUP(LK$2&amp;$B16,'FPL FIX2'!$O$1:$P$400,MATCH("AWAY",'FPL FIX2'!$O$1:$P$1,0),0),"")&amp;IFERROR(VLOOKUP(LK$2&amp;$A16,'FA2'!$A:$D,MATCH("AWAY",'FA2'!$A$1:$D$1,0),0),"")&amp;IFERROR(VLOOKUP(LK$2&amp;$A16,'FA2'!$B:$C,MATCH("HOME",'FA2'!$B$1:$C$1,0),0),"")&amp;IFERROR(VLOOKUP(LK$2&amp;$A16,'EFL2'!$A:$D,MATCH("AWAY",'EFL2'!$A$1:$D$1,0),0),"")&amp;IFERROR(VLOOKUP(LK$2&amp;$A16,'EFL2'!$B:$C,MATCH("HOME",'EFL2'!$B$1:$C$1,0),0),"")&amp;IFERROR(VLOOKUP(LK$2&amp;$A16,'UCL2'!$C:$F,MATCH("AWAY",'UCL2'!$C$1:$F$1,0),0),"")&amp;IFERROR(VLOOKUP(LK$2&amp;$A16,'UCL2'!$D:$E,MATCH("HOME",'UCL2'!$D$1:$E$1,0),0),"")&amp;IFERROR(VLOOKUP(LK$2&amp;$A16,'EU2'!$C:$F,MATCH("AWAY",'EU2'!$C$1:$F$1,0),0),"")&amp;IFERROR(VLOOKUP(LK$2&amp;$A16,'EU2'!$D:$E,MATCH("HOME",'EU2'!$D$1:$E$1,0),0),"")&amp;IFERROR(VLOOKUP(LK$2&amp;$A16,'EUC2'!$C:$F,MATCH("AWAY",'EUC2'!$C$1:$F$1,0),0),"")&amp;IFERROR(VLOOKUP(LK$2&amp;$A16,'EUC2'!$D:$E,MATCH("HOME",'EUC2'!$D$1:$E$1,0),0),"")</f>
        <v/>
      </c>
      <c r="LL16" s="25" t="str">
        <f>IFERROR(VLOOKUP(LL$2&amp;$B16,'FPL FIX2'!$N$1:$Q$400,MATCH("HOME",'FPL FIX2'!$N$1:$Q$1,0),0),"")&amp;IFERROR(VLOOKUP(LL$2&amp;$B16,'FPL FIX2'!$O$1:$P$400,MATCH("AWAY",'FPL FIX2'!$O$1:$P$1,0),0),"")&amp;IFERROR(VLOOKUP(LL$2&amp;$A16,'FA2'!$A:$D,MATCH("AWAY",'FA2'!$A$1:$D$1,0),0),"")&amp;IFERROR(VLOOKUP(LL$2&amp;$A16,'FA2'!$B:$C,MATCH("HOME",'FA2'!$B$1:$C$1,0),0),"")&amp;IFERROR(VLOOKUP(LL$2&amp;$A16,'EFL2'!$A:$D,MATCH("AWAY",'EFL2'!$A$1:$D$1,0),0),"")&amp;IFERROR(VLOOKUP(LL$2&amp;$A16,'EFL2'!$B:$C,MATCH("HOME",'EFL2'!$B$1:$C$1,0),0),"")&amp;IFERROR(VLOOKUP(LL$2&amp;$A16,'UCL2'!$C:$F,MATCH("AWAY",'UCL2'!$C$1:$F$1,0),0),"")&amp;IFERROR(VLOOKUP(LL$2&amp;$A16,'UCL2'!$D:$E,MATCH("HOME",'UCL2'!$D$1:$E$1,0),0),"")&amp;IFERROR(VLOOKUP(LL$2&amp;$A16,'EU2'!$C:$F,MATCH("AWAY",'EU2'!$C$1:$F$1,0),0),"")&amp;IFERROR(VLOOKUP(LL$2&amp;$A16,'EU2'!$D:$E,MATCH("HOME",'EU2'!$D$1:$E$1,0),0),"")&amp;IFERROR(VLOOKUP(LL$2&amp;$A16,'EUC2'!$C:$F,MATCH("AWAY",'EUC2'!$C$1:$F$1,0),0),"")&amp;IFERROR(VLOOKUP(LL$2&amp;$A16,'EUC2'!$D:$E,MATCH("HOME",'EUC2'!$D$1:$E$1,0),0),"")</f>
        <v/>
      </c>
      <c r="LM16" s="25" t="str">
        <f>IFERROR(VLOOKUP(LM$2&amp;$B16,'FPL FIX2'!$N$1:$Q$400,MATCH("HOME",'FPL FIX2'!$N$1:$Q$1,0),0),"")&amp;IFERROR(VLOOKUP(LM$2&amp;$B16,'FPL FIX2'!$O$1:$P$400,MATCH("AWAY",'FPL FIX2'!$O$1:$P$1,0),0),"")&amp;IFERROR(VLOOKUP(LM$2&amp;$A16,'FA2'!$A:$D,MATCH("AWAY",'FA2'!$A$1:$D$1,0),0),"")&amp;IFERROR(VLOOKUP(LM$2&amp;$A16,'FA2'!$B:$C,MATCH("HOME",'FA2'!$B$1:$C$1,0),0),"")&amp;IFERROR(VLOOKUP(LM$2&amp;$A16,'EFL2'!$A:$D,MATCH("AWAY",'EFL2'!$A$1:$D$1,0),0),"")&amp;IFERROR(VLOOKUP(LM$2&amp;$A16,'EFL2'!$B:$C,MATCH("HOME",'EFL2'!$B$1:$C$1,0),0),"")&amp;IFERROR(VLOOKUP(LM$2&amp;$A16,'UCL2'!$C:$F,MATCH("AWAY",'UCL2'!$C$1:$F$1,0),0),"")&amp;IFERROR(VLOOKUP(LM$2&amp;$A16,'UCL2'!$D:$E,MATCH("HOME",'UCL2'!$D$1:$E$1,0),0),"")&amp;IFERROR(VLOOKUP(LM$2&amp;$A16,'EU2'!$C:$F,MATCH("AWAY",'EU2'!$C$1:$F$1,0),0),"")&amp;IFERROR(VLOOKUP(LM$2&amp;$A16,'EU2'!$D:$E,MATCH("HOME",'EU2'!$D$1:$E$1,0),0),"")&amp;IFERROR(VLOOKUP(LM$2&amp;$A16,'EUC2'!$C:$F,MATCH("AWAY",'EUC2'!$C$1:$F$1,0),0),"")&amp;IFERROR(VLOOKUP(LM$2&amp;$A16,'EUC2'!$D:$E,MATCH("HOME",'EUC2'!$D$1:$E$1,0),0),"")</f>
        <v/>
      </c>
      <c r="LN16" s="25" t="str">
        <f>IFERROR(VLOOKUP(LN$2&amp;$B16,'FPL FIX2'!$N$1:$Q$400,MATCH("HOME",'FPL FIX2'!$N$1:$Q$1,0),0),"")&amp;IFERROR(VLOOKUP(LN$2&amp;$B16,'FPL FIX2'!$O$1:$P$400,MATCH("AWAY",'FPL FIX2'!$O$1:$P$1,0),0),"")&amp;IFERROR(VLOOKUP(LN$2&amp;$A16,'FA2'!$A:$D,MATCH("AWAY",'FA2'!$A$1:$D$1,0),0),"")&amp;IFERROR(VLOOKUP(LN$2&amp;$A16,'FA2'!$B:$C,MATCH("HOME",'FA2'!$B$1:$C$1,0),0),"")&amp;IFERROR(VLOOKUP(LN$2&amp;$A16,'EFL2'!$A:$D,MATCH("AWAY",'EFL2'!$A$1:$D$1,0),0),"")&amp;IFERROR(VLOOKUP(LN$2&amp;$A16,'EFL2'!$B:$C,MATCH("HOME",'EFL2'!$B$1:$C$1,0),0),"")&amp;IFERROR(VLOOKUP(LN$2&amp;$A16,'UCL2'!$C:$F,MATCH("AWAY",'UCL2'!$C$1:$F$1,0),0),"")&amp;IFERROR(VLOOKUP(LN$2&amp;$A16,'UCL2'!$D:$E,MATCH("HOME",'UCL2'!$D$1:$E$1,0),0),"")&amp;IFERROR(VLOOKUP(LN$2&amp;$A16,'EU2'!$C:$F,MATCH("AWAY",'EU2'!$C$1:$F$1,0),0),"")&amp;IFERROR(VLOOKUP(LN$2&amp;$A16,'EU2'!$D:$E,MATCH("HOME",'EU2'!$D$1:$E$1,0),0),"")&amp;IFERROR(VLOOKUP(LN$2&amp;$A16,'EUC2'!$C:$F,MATCH("AWAY",'EUC2'!$C$1:$F$1,0),0),"")&amp;IFERROR(VLOOKUP(LN$2&amp;$A16,'EUC2'!$D:$E,MATCH("HOME",'EUC2'!$D$1:$E$1,0),0),"")</f>
        <v/>
      </c>
      <c r="LO16" s="25" t="str">
        <f>IFERROR(VLOOKUP(LO$2&amp;$B16,'FPL FIX2'!$N$1:$Q$400,MATCH("HOME",'FPL FIX2'!$N$1:$Q$1,0),0),"")&amp;IFERROR(VLOOKUP(LO$2&amp;$B16,'FPL FIX2'!$O$1:$P$400,MATCH("AWAY",'FPL FIX2'!$O$1:$P$1,0),0),"")&amp;IFERROR(VLOOKUP(LO$2&amp;$A16,'FA2'!$A:$D,MATCH("AWAY",'FA2'!$A$1:$D$1,0),0),"")&amp;IFERROR(VLOOKUP(LO$2&amp;$A16,'FA2'!$B:$C,MATCH("HOME",'FA2'!$B$1:$C$1,0),0),"")&amp;IFERROR(VLOOKUP(LO$2&amp;$A16,'EFL2'!$A:$D,MATCH("AWAY",'EFL2'!$A$1:$D$1,0),0),"")&amp;IFERROR(VLOOKUP(LO$2&amp;$A16,'EFL2'!$B:$C,MATCH("HOME",'EFL2'!$B$1:$C$1,0),0),"")&amp;IFERROR(VLOOKUP(LO$2&amp;$A16,'UCL2'!$C:$F,MATCH("AWAY",'UCL2'!$C$1:$F$1,0),0),"")&amp;IFERROR(VLOOKUP(LO$2&amp;$A16,'UCL2'!$D:$E,MATCH("HOME",'UCL2'!$D$1:$E$1,0),0),"")&amp;IFERROR(VLOOKUP(LO$2&amp;$A16,'EU2'!$C:$F,MATCH("AWAY",'EU2'!$C$1:$F$1,0),0),"")&amp;IFERROR(VLOOKUP(LO$2&amp;$A16,'EU2'!$D:$E,MATCH("HOME",'EU2'!$D$1:$E$1,0),0),"")&amp;IFERROR(VLOOKUP(LO$2&amp;$A16,'EUC2'!$C:$F,MATCH("AWAY",'EUC2'!$C$1:$F$1,0),0),"")&amp;IFERROR(VLOOKUP(LO$2&amp;$A16,'EUC2'!$D:$E,MATCH("HOME",'EUC2'!$D$1:$E$1,0),0),"")</f>
        <v/>
      </c>
      <c r="LP16" s="25" t="str">
        <f>IFERROR(VLOOKUP(LP$2&amp;$B16,'FPL FIX2'!$N$1:$Q$400,MATCH("HOME",'FPL FIX2'!$N$1:$Q$1,0),0),"")&amp;IFERROR(VLOOKUP(LP$2&amp;$B16,'FPL FIX2'!$O$1:$P$400,MATCH("AWAY",'FPL FIX2'!$O$1:$P$1,0),0),"")&amp;IFERROR(VLOOKUP(LP$2&amp;$A16,'FA2'!$A:$D,MATCH("AWAY",'FA2'!$A$1:$D$1,0),0),"")&amp;IFERROR(VLOOKUP(LP$2&amp;$A16,'FA2'!$B:$C,MATCH("HOME",'FA2'!$B$1:$C$1,0),0),"")&amp;IFERROR(VLOOKUP(LP$2&amp;$A16,'EFL2'!$A:$D,MATCH("AWAY",'EFL2'!$A$1:$D$1,0),0),"")&amp;IFERROR(VLOOKUP(LP$2&amp;$A16,'EFL2'!$B:$C,MATCH("HOME",'EFL2'!$B$1:$C$1,0),0),"")&amp;IFERROR(VLOOKUP(LP$2&amp;$A16,'UCL2'!$C:$F,MATCH("AWAY",'UCL2'!$C$1:$F$1,0),0),"")&amp;IFERROR(VLOOKUP(LP$2&amp;$A16,'UCL2'!$D:$E,MATCH("HOME",'UCL2'!$D$1:$E$1,0),0),"")&amp;IFERROR(VLOOKUP(LP$2&amp;$A16,'EU2'!$C:$F,MATCH("AWAY",'EU2'!$C$1:$F$1,0),0),"")&amp;IFERROR(VLOOKUP(LP$2&amp;$A16,'EU2'!$D:$E,MATCH("HOME",'EU2'!$D$1:$E$1,0),0),"")&amp;IFERROR(VLOOKUP(LP$2&amp;$A16,'EUC2'!$C:$F,MATCH("AWAY",'EUC2'!$C$1:$F$1,0),0),"")&amp;IFERROR(VLOOKUP(LP$2&amp;$A16,'EUC2'!$D:$E,MATCH("HOME",'EUC2'!$D$1:$E$1,0),0),"")</f>
        <v/>
      </c>
      <c r="LQ16" s="25" t="str">
        <f>IFERROR(VLOOKUP(LQ$2&amp;$B16,'FPL FIX2'!$N$1:$Q$400,MATCH("HOME",'FPL FIX2'!$N$1:$Q$1,0),0),"")&amp;IFERROR(VLOOKUP(LQ$2&amp;$B16,'FPL FIX2'!$O$1:$P$400,MATCH("AWAY",'FPL FIX2'!$O$1:$P$1,0),0),"")&amp;IFERROR(VLOOKUP(LQ$2&amp;$A16,'FA2'!$A:$D,MATCH("AWAY",'FA2'!$A$1:$D$1,0),0),"")&amp;IFERROR(VLOOKUP(LQ$2&amp;$A16,'FA2'!$B:$C,MATCH("HOME",'FA2'!$B$1:$C$1,0),0),"")&amp;IFERROR(VLOOKUP(LQ$2&amp;$A16,'EFL2'!$A:$D,MATCH("AWAY",'EFL2'!$A$1:$D$1,0),0),"")&amp;IFERROR(VLOOKUP(LQ$2&amp;$A16,'EFL2'!$B:$C,MATCH("HOME",'EFL2'!$B$1:$C$1,0),0),"")&amp;IFERROR(VLOOKUP(LQ$2&amp;$A16,'UCL2'!$C:$F,MATCH("AWAY",'UCL2'!$C$1:$F$1,0),0),"")&amp;IFERROR(VLOOKUP(LQ$2&amp;$A16,'UCL2'!$D:$E,MATCH("HOME",'UCL2'!$D$1:$E$1,0),0),"")&amp;IFERROR(VLOOKUP(LQ$2&amp;$A16,'EU2'!$C:$F,MATCH("AWAY",'EU2'!$C$1:$F$1,0),0),"")&amp;IFERROR(VLOOKUP(LQ$2&amp;$A16,'EU2'!$D:$E,MATCH("HOME",'EU2'!$D$1:$E$1,0),0),"")&amp;IFERROR(VLOOKUP(LQ$2&amp;$A16,'EUC2'!$C:$F,MATCH("AWAY",'EUC2'!$C$1:$F$1,0),0),"")&amp;IFERROR(VLOOKUP(LQ$2&amp;$A16,'EUC2'!$D:$E,MATCH("HOME",'EUC2'!$D$1:$E$1,0),0),"")</f>
        <v/>
      </c>
      <c r="LR16" s="25" t="str">
        <f>IFERROR(VLOOKUP(LR$2&amp;$B16,'FPL FIX2'!$N$1:$Q$400,MATCH("HOME",'FPL FIX2'!$N$1:$Q$1,0),0),"")&amp;IFERROR(VLOOKUP(LR$2&amp;$B16,'FPL FIX2'!$O$1:$P$400,MATCH("AWAY",'FPL FIX2'!$O$1:$P$1,0),0),"")&amp;IFERROR(VLOOKUP(LR$2&amp;$A16,'FA2'!$A:$D,MATCH("AWAY",'FA2'!$A$1:$D$1,0),0),"")&amp;IFERROR(VLOOKUP(LR$2&amp;$A16,'FA2'!$B:$C,MATCH("HOME",'FA2'!$B$1:$C$1,0),0),"")&amp;IFERROR(VLOOKUP(LR$2&amp;$A16,'EFL2'!$A:$D,MATCH("AWAY",'EFL2'!$A$1:$D$1,0),0),"")&amp;IFERROR(VLOOKUP(LR$2&amp;$A16,'EFL2'!$B:$C,MATCH("HOME",'EFL2'!$B$1:$C$1,0),0),"")&amp;IFERROR(VLOOKUP(LR$2&amp;$A16,'UCL2'!$C:$F,MATCH("AWAY",'UCL2'!$C$1:$F$1,0),0),"")&amp;IFERROR(VLOOKUP(LR$2&amp;$A16,'UCL2'!$D:$E,MATCH("HOME",'UCL2'!$D$1:$E$1,0),0),"")&amp;IFERROR(VLOOKUP(LR$2&amp;$A16,'EU2'!$C:$F,MATCH("AWAY",'EU2'!$C$1:$F$1,0),0),"")&amp;IFERROR(VLOOKUP(LR$2&amp;$A16,'EU2'!$D:$E,MATCH("HOME",'EU2'!$D$1:$E$1,0),0),"")&amp;IFERROR(VLOOKUP(LR$2&amp;$A16,'EUC2'!$C:$F,MATCH("AWAY",'EUC2'!$C$1:$F$1,0),0),"")&amp;IFERROR(VLOOKUP(LR$2&amp;$A16,'EUC2'!$D:$E,MATCH("HOME",'EUC2'!$D$1:$E$1,0),0),"")</f>
        <v/>
      </c>
      <c r="LS16" s="25" t="str">
        <f>IFERROR(VLOOKUP(LS$2&amp;$B16,'FPL FIX2'!$N$1:$Q$400,MATCH("HOME",'FPL FIX2'!$N$1:$Q$1,0),0),"")&amp;IFERROR(VLOOKUP(LS$2&amp;$B16,'FPL FIX2'!$O$1:$P$400,MATCH("AWAY",'FPL FIX2'!$O$1:$P$1,0),0),"")&amp;IFERROR(VLOOKUP(LS$2&amp;$A16,'FA2'!$A:$D,MATCH("AWAY",'FA2'!$A$1:$D$1,0),0),"")&amp;IFERROR(VLOOKUP(LS$2&amp;$A16,'FA2'!$B:$C,MATCH("HOME",'FA2'!$B$1:$C$1,0),0),"")&amp;IFERROR(VLOOKUP(LS$2&amp;$A16,'EFL2'!$A:$D,MATCH("AWAY",'EFL2'!$A$1:$D$1,0),0),"")&amp;IFERROR(VLOOKUP(LS$2&amp;$A16,'EFL2'!$B:$C,MATCH("HOME",'EFL2'!$B$1:$C$1,0),0),"")&amp;IFERROR(VLOOKUP(LS$2&amp;$A16,'UCL2'!$C:$F,MATCH("AWAY",'UCL2'!$C$1:$F$1,0),0),"")&amp;IFERROR(VLOOKUP(LS$2&amp;$A16,'UCL2'!$D:$E,MATCH("HOME",'UCL2'!$D$1:$E$1,0),0),"")&amp;IFERROR(VLOOKUP(LS$2&amp;$A16,'EU2'!$C:$F,MATCH("AWAY",'EU2'!$C$1:$F$1,0),0),"")&amp;IFERROR(VLOOKUP(LS$2&amp;$A16,'EU2'!$D:$E,MATCH("HOME",'EU2'!$D$1:$E$1,0),0),"")&amp;IFERROR(VLOOKUP(LS$2&amp;$A16,'EUC2'!$C:$F,MATCH("AWAY",'EUC2'!$C$1:$F$1,0),0),"")&amp;IFERROR(VLOOKUP(LS$2&amp;$A16,'EUC2'!$D:$E,MATCH("HOME",'EUC2'!$D$1:$E$1,0),0),"")</f>
        <v/>
      </c>
      <c r="LT16" s="25" t="str">
        <f>IFERROR(VLOOKUP(LT$2&amp;$B16,'FPL FIX2'!$N$1:$Q$400,MATCH("HOME",'FPL FIX2'!$N$1:$Q$1,0),0),"")&amp;IFERROR(VLOOKUP(LT$2&amp;$B16,'FPL FIX2'!$O$1:$P$400,MATCH("AWAY",'FPL FIX2'!$O$1:$P$1,0),0),"")&amp;IFERROR(VLOOKUP(LT$2&amp;$A16,'FA2'!$A:$D,MATCH("AWAY",'FA2'!$A$1:$D$1,0),0),"")&amp;IFERROR(VLOOKUP(LT$2&amp;$A16,'FA2'!$B:$C,MATCH("HOME",'FA2'!$B$1:$C$1,0),0),"")&amp;IFERROR(VLOOKUP(LT$2&amp;$A16,'EFL2'!$A:$D,MATCH("AWAY",'EFL2'!$A$1:$D$1,0),0),"")&amp;IFERROR(VLOOKUP(LT$2&amp;$A16,'EFL2'!$B:$C,MATCH("HOME",'EFL2'!$B$1:$C$1,0),0),"")&amp;IFERROR(VLOOKUP(LT$2&amp;$A16,'UCL2'!$C:$F,MATCH("AWAY",'UCL2'!$C$1:$F$1,0),0),"")&amp;IFERROR(VLOOKUP(LT$2&amp;$A16,'UCL2'!$D:$E,MATCH("HOME",'UCL2'!$D$1:$E$1,0),0),"")&amp;IFERROR(VLOOKUP(LT$2&amp;$A16,'EU2'!$C:$F,MATCH("AWAY",'EU2'!$C$1:$F$1,0),0),"")&amp;IFERROR(VLOOKUP(LT$2&amp;$A16,'EU2'!$D:$E,MATCH("HOME",'EU2'!$D$1:$E$1,0),0),"")&amp;IFERROR(VLOOKUP(LT$2&amp;$A16,'EUC2'!$C:$F,MATCH("AWAY",'EUC2'!$C$1:$F$1,0),0),"")&amp;IFERROR(VLOOKUP(LT$2&amp;$A16,'EUC2'!$D:$E,MATCH("HOME",'EUC2'!$D$1:$E$1,0),0),"")</f>
        <v/>
      </c>
      <c r="LU16" s="25" t="str">
        <f>IFERROR(VLOOKUP(LU$2&amp;$B16,'FPL FIX2'!$N$1:$Q$400,MATCH("HOME",'FPL FIX2'!$N$1:$Q$1,0),0),"")&amp;IFERROR(VLOOKUP(LU$2&amp;$B16,'FPL FIX2'!$O$1:$P$400,MATCH("AWAY",'FPL FIX2'!$O$1:$P$1,0),0),"")&amp;IFERROR(VLOOKUP(LU$2&amp;$A16,'FA2'!$A:$D,MATCH("AWAY",'FA2'!$A$1:$D$1,0),0),"")&amp;IFERROR(VLOOKUP(LU$2&amp;$A16,'FA2'!$B:$C,MATCH("HOME",'FA2'!$B$1:$C$1,0),0),"")&amp;IFERROR(VLOOKUP(LU$2&amp;$A16,'EFL2'!$A:$D,MATCH("AWAY",'EFL2'!$A$1:$D$1,0),0),"")&amp;IFERROR(VLOOKUP(LU$2&amp;$A16,'EFL2'!$B:$C,MATCH("HOME",'EFL2'!$B$1:$C$1,0),0),"")&amp;IFERROR(VLOOKUP(LU$2&amp;$A16,'UCL2'!$C:$F,MATCH("AWAY",'UCL2'!$C$1:$F$1,0),0),"")&amp;IFERROR(VLOOKUP(LU$2&amp;$A16,'UCL2'!$D:$E,MATCH("HOME",'UCL2'!$D$1:$E$1,0),0),"")&amp;IFERROR(VLOOKUP(LU$2&amp;$A16,'EU2'!$C:$F,MATCH("AWAY",'EU2'!$C$1:$F$1,0),0),"")&amp;IFERROR(VLOOKUP(LU$2&amp;$A16,'EU2'!$D:$E,MATCH("HOME",'EU2'!$D$1:$E$1,0),0),"")&amp;IFERROR(VLOOKUP(LU$2&amp;$A16,'EUC2'!$C:$F,MATCH("AWAY",'EUC2'!$C$1:$F$1,0),0),"")&amp;IFERROR(VLOOKUP(LU$2&amp;$A16,'EUC2'!$D:$E,MATCH("HOME",'EUC2'!$D$1:$E$1,0),0),"")</f>
        <v/>
      </c>
      <c r="LV16" s="25" t="str">
        <f>IFERROR(VLOOKUP(LV$2&amp;$B16,'FPL FIX2'!$N$1:$Q$400,MATCH("HOME",'FPL FIX2'!$N$1:$Q$1,0),0),"")&amp;IFERROR(VLOOKUP(LV$2&amp;$B16,'FPL FIX2'!$O$1:$P$400,MATCH("AWAY",'FPL FIX2'!$O$1:$P$1,0),0),"")&amp;IFERROR(VLOOKUP(LV$2&amp;$A16,'FA2'!$A:$D,MATCH("AWAY",'FA2'!$A$1:$D$1,0),0),"")&amp;IFERROR(VLOOKUP(LV$2&amp;$A16,'FA2'!$B:$C,MATCH("HOME",'FA2'!$B$1:$C$1,0),0),"")&amp;IFERROR(VLOOKUP(LV$2&amp;$A16,'EFL2'!$A:$D,MATCH("AWAY",'EFL2'!$A$1:$D$1,0),0),"")&amp;IFERROR(VLOOKUP(LV$2&amp;$A16,'EFL2'!$B:$C,MATCH("HOME",'EFL2'!$B$1:$C$1,0),0),"")&amp;IFERROR(VLOOKUP(LV$2&amp;$A16,'UCL2'!$C:$F,MATCH("AWAY",'UCL2'!$C$1:$F$1,0),0),"")&amp;IFERROR(VLOOKUP(LV$2&amp;$A16,'UCL2'!$D:$E,MATCH("HOME",'UCL2'!$D$1:$E$1,0),0),"")&amp;IFERROR(VLOOKUP(LV$2&amp;$A16,'EU2'!$C:$F,MATCH("AWAY",'EU2'!$C$1:$F$1,0),0),"")&amp;IFERROR(VLOOKUP(LV$2&amp;$A16,'EU2'!$D:$E,MATCH("HOME",'EU2'!$D$1:$E$1,0),0),"")&amp;IFERROR(VLOOKUP(LV$2&amp;$A16,'EUC2'!$C:$F,MATCH("AWAY",'EUC2'!$C$1:$F$1,0),0),"")&amp;IFERROR(VLOOKUP(LV$2&amp;$A16,'EUC2'!$D:$E,MATCH("HOME",'EUC2'!$D$1:$E$1,0),0),"")</f>
        <v/>
      </c>
      <c r="LW16" s="25" t="str">
        <f>IFERROR(VLOOKUP(LW$2&amp;$B16,'FPL FIX2'!$N$1:$Q$400,MATCH("HOME",'FPL FIX2'!$N$1:$Q$1,0),0),"")&amp;IFERROR(VLOOKUP(LW$2&amp;$B16,'FPL FIX2'!$O$1:$P$400,MATCH("AWAY",'FPL FIX2'!$O$1:$P$1,0),0),"")&amp;IFERROR(VLOOKUP(LW$2&amp;$A16,'FA2'!$A:$D,MATCH("AWAY",'FA2'!$A$1:$D$1,0),0),"")&amp;IFERROR(VLOOKUP(LW$2&amp;$A16,'FA2'!$B:$C,MATCH("HOME",'FA2'!$B$1:$C$1,0),0),"")&amp;IFERROR(VLOOKUP(LW$2&amp;$A16,'EFL2'!$A:$D,MATCH("AWAY",'EFL2'!$A$1:$D$1,0),0),"")&amp;IFERROR(VLOOKUP(LW$2&amp;$A16,'EFL2'!$B:$C,MATCH("HOME",'EFL2'!$B$1:$C$1,0),0),"")&amp;IFERROR(VLOOKUP(LW$2&amp;$A16,'UCL2'!$C:$F,MATCH("AWAY",'UCL2'!$C$1:$F$1,0),0),"")&amp;IFERROR(VLOOKUP(LW$2&amp;$A16,'UCL2'!$D:$E,MATCH("HOME",'UCL2'!$D$1:$E$1,0),0),"")&amp;IFERROR(VLOOKUP(LW$2&amp;$A16,'EU2'!$C:$F,MATCH("AWAY",'EU2'!$C$1:$F$1,0),0),"")&amp;IFERROR(VLOOKUP(LW$2&amp;$A16,'EU2'!$D:$E,MATCH("HOME",'EU2'!$D$1:$E$1,0),0),"")&amp;IFERROR(VLOOKUP(LW$2&amp;$A16,'EUC2'!$C:$F,MATCH("AWAY",'EUC2'!$C$1:$F$1,0),0),"")&amp;IFERROR(VLOOKUP(LW$2&amp;$A16,'EUC2'!$D:$E,MATCH("HOME",'EUC2'!$D$1:$E$1,0),0),"")</f>
        <v/>
      </c>
      <c r="LX16" s="25" t="str">
        <f>IFERROR(VLOOKUP(LX$2&amp;$B16,'FPL FIX2'!$N$1:$Q$400,MATCH("HOME",'FPL FIX2'!$N$1:$Q$1,0),0),"")&amp;IFERROR(VLOOKUP(LX$2&amp;$B16,'FPL FIX2'!$O$1:$P$400,MATCH("AWAY",'FPL FIX2'!$O$1:$P$1,0),0),"")&amp;IFERROR(VLOOKUP(LX$2&amp;$A16,'FA2'!$A:$D,MATCH("AWAY",'FA2'!$A$1:$D$1,0),0),"")&amp;IFERROR(VLOOKUP(LX$2&amp;$A16,'FA2'!$B:$C,MATCH("HOME",'FA2'!$B$1:$C$1,0),0),"")&amp;IFERROR(VLOOKUP(LX$2&amp;$A16,'EFL2'!$A:$D,MATCH("AWAY",'EFL2'!$A$1:$D$1,0),0),"")&amp;IFERROR(VLOOKUP(LX$2&amp;$A16,'EFL2'!$B:$C,MATCH("HOME",'EFL2'!$B$1:$C$1,0),0),"")&amp;IFERROR(VLOOKUP(LX$2&amp;$A16,'UCL2'!$C:$F,MATCH("AWAY",'UCL2'!$C$1:$F$1,0),0),"")&amp;IFERROR(VLOOKUP(LX$2&amp;$A16,'UCL2'!$D:$E,MATCH("HOME",'UCL2'!$D$1:$E$1,0),0),"")&amp;IFERROR(VLOOKUP(LX$2&amp;$A16,'EU2'!$C:$F,MATCH("AWAY",'EU2'!$C$1:$F$1,0),0),"")&amp;IFERROR(VLOOKUP(LX$2&amp;$A16,'EU2'!$D:$E,MATCH("HOME",'EU2'!$D$1:$E$1,0),0),"")&amp;IFERROR(VLOOKUP(LX$2&amp;$A16,'EUC2'!$C:$F,MATCH("AWAY",'EUC2'!$C$1:$F$1,0),0),"")&amp;IFERROR(VLOOKUP(LX$2&amp;$A16,'EUC2'!$D:$E,MATCH("HOME",'EUC2'!$D$1:$E$1,0),0),"")</f>
        <v/>
      </c>
      <c r="LY16" s="25" t="str">
        <f>IFERROR(VLOOKUP(LY$2&amp;$B16,'FPL FIX2'!$N$1:$Q$400,MATCH("HOME",'FPL FIX2'!$N$1:$Q$1,0),0),"")&amp;IFERROR(VLOOKUP(LY$2&amp;$B16,'FPL FIX2'!$O$1:$P$400,MATCH("AWAY",'FPL FIX2'!$O$1:$P$1,0),0),"")&amp;IFERROR(VLOOKUP(LY$2&amp;$A16,'FA2'!$A:$D,MATCH("AWAY",'FA2'!$A$1:$D$1,0),0),"")&amp;IFERROR(VLOOKUP(LY$2&amp;$A16,'FA2'!$B:$C,MATCH("HOME",'FA2'!$B$1:$C$1,0),0),"")&amp;IFERROR(VLOOKUP(LY$2&amp;$A16,'EFL2'!$A:$D,MATCH("AWAY",'EFL2'!$A$1:$D$1,0),0),"")&amp;IFERROR(VLOOKUP(LY$2&amp;$A16,'EFL2'!$B:$C,MATCH("HOME",'EFL2'!$B$1:$C$1,0),0),"")&amp;IFERROR(VLOOKUP(LY$2&amp;$A16,'UCL2'!$C:$F,MATCH("AWAY",'UCL2'!$C$1:$F$1,0),0),"")&amp;IFERROR(VLOOKUP(LY$2&amp;$A16,'UCL2'!$D:$E,MATCH("HOME",'UCL2'!$D$1:$E$1,0),0),"")&amp;IFERROR(VLOOKUP(LY$2&amp;$A16,'EU2'!$C:$F,MATCH("AWAY",'EU2'!$C$1:$F$1,0),0),"")&amp;IFERROR(VLOOKUP(LY$2&amp;$A16,'EU2'!$D:$E,MATCH("HOME",'EU2'!$D$1:$E$1,0),0),"")&amp;IFERROR(VLOOKUP(LY$2&amp;$A16,'EUC2'!$C:$F,MATCH("AWAY",'EUC2'!$C$1:$F$1,0),0),"")&amp;IFERROR(VLOOKUP(LY$2&amp;$A16,'EUC2'!$D:$E,MATCH("HOME",'EUC2'!$D$1:$E$1,0),0),"")</f>
        <v/>
      </c>
      <c r="LZ16" s="25" t="str">
        <f>IFERROR(VLOOKUP(LZ$2&amp;$B16,'FPL FIX2'!$N$1:$Q$400,MATCH("HOME",'FPL FIX2'!$N$1:$Q$1,0),0),"")&amp;IFERROR(VLOOKUP(LZ$2&amp;$B16,'FPL FIX2'!$O$1:$P$400,MATCH("AWAY",'FPL FIX2'!$O$1:$P$1,0),0),"")&amp;IFERROR(VLOOKUP(LZ$2&amp;$A16,'FA2'!$A:$D,MATCH("AWAY",'FA2'!$A$1:$D$1,0),0),"")&amp;IFERROR(VLOOKUP(LZ$2&amp;$A16,'FA2'!$B:$C,MATCH("HOME",'FA2'!$B$1:$C$1,0),0),"")&amp;IFERROR(VLOOKUP(LZ$2&amp;$A16,'EFL2'!$A:$D,MATCH("AWAY",'EFL2'!$A$1:$D$1,0),0),"")&amp;IFERROR(VLOOKUP(LZ$2&amp;$A16,'EFL2'!$B:$C,MATCH("HOME",'EFL2'!$B$1:$C$1,0),0),"")&amp;IFERROR(VLOOKUP(LZ$2&amp;$A16,'UCL2'!$C:$F,MATCH("AWAY",'UCL2'!$C$1:$F$1,0),0),"")&amp;IFERROR(VLOOKUP(LZ$2&amp;$A16,'UCL2'!$D:$E,MATCH("HOME",'UCL2'!$D$1:$E$1,0),0),"")&amp;IFERROR(VLOOKUP(LZ$2&amp;$A16,'EU2'!$C:$F,MATCH("AWAY",'EU2'!$C$1:$F$1,0),0),"")&amp;IFERROR(VLOOKUP(LZ$2&amp;$A16,'EU2'!$D:$E,MATCH("HOME",'EU2'!$D$1:$E$1,0),0),"")&amp;IFERROR(VLOOKUP(LZ$2&amp;$A16,'EUC2'!$C:$F,MATCH("AWAY",'EUC2'!$C$1:$F$1,0),0),"")&amp;IFERROR(VLOOKUP(LZ$2&amp;$A16,'EUC2'!$D:$E,MATCH("HOME",'EUC2'!$D$1:$E$1,0),0),"")</f>
        <v/>
      </c>
      <c r="MA16" s="25" t="str">
        <f>IFERROR(VLOOKUP(MA$2&amp;$B16,'FPL FIX2'!$N$1:$Q$400,MATCH("HOME",'FPL FIX2'!$N$1:$Q$1,0),0),"")&amp;IFERROR(VLOOKUP(MA$2&amp;$B16,'FPL FIX2'!$O$1:$P$400,MATCH("AWAY",'FPL FIX2'!$O$1:$P$1,0),0),"")&amp;IFERROR(VLOOKUP(MA$2&amp;$A16,'FA2'!$A:$D,MATCH("AWAY",'FA2'!$A$1:$D$1,0),0),"")&amp;IFERROR(VLOOKUP(MA$2&amp;$A16,'FA2'!$B:$C,MATCH("HOME",'FA2'!$B$1:$C$1,0),0),"")&amp;IFERROR(VLOOKUP(MA$2&amp;$A16,'EFL2'!$A:$D,MATCH("AWAY",'EFL2'!$A$1:$D$1,0),0),"")&amp;IFERROR(VLOOKUP(MA$2&amp;$A16,'EFL2'!$B:$C,MATCH("HOME",'EFL2'!$B$1:$C$1,0),0),"")&amp;IFERROR(VLOOKUP(MA$2&amp;$A16,'UCL2'!$C:$F,MATCH("AWAY",'UCL2'!$C$1:$F$1,0),0),"")&amp;IFERROR(VLOOKUP(MA$2&amp;$A16,'UCL2'!$D:$E,MATCH("HOME",'UCL2'!$D$1:$E$1,0),0),"")&amp;IFERROR(VLOOKUP(MA$2&amp;$A16,'EU2'!$C:$F,MATCH("AWAY",'EU2'!$C$1:$F$1,0),0),"")&amp;IFERROR(VLOOKUP(MA$2&amp;$A16,'EU2'!$D:$E,MATCH("HOME",'EU2'!$D$1:$E$1,0),0),"")&amp;IFERROR(VLOOKUP(MA$2&amp;$A16,'EUC2'!$C:$F,MATCH("AWAY",'EUC2'!$C$1:$F$1,0),0),"")&amp;IFERROR(VLOOKUP(MA$2&amp;$A16,'EUC2'!$D:$E,MATCH("HOME",'EUC2'!$D$1:$E$1,0),0),"")</f>
        <v/>
      </c>
      <c r="MB16" s="25" t="str">
        <f>IFERROR(VLOOKUP(MB$2&amp;$B16,'FPL FIX2'!$N$1:$Q$400,MATCH("HOME",'FPL FIX2'!$N$1:$Q$1,0),0),"")&amp;IFERROR(VLOOKUP(MB$2&amp;$B16,'FPL FIX2'!$O$1:$P$400,MATCH("AWAY",'FPL FIX2'!$O$1:$P$1,0),0),"")&amp;IFERROR(VLOOKUP(MB$2&amp;$A16,'FA2'!$A:$D,MATCH("AWAY",'FA2'!$A$1:$D$1,0),0),"")&amp;IFERROR(VLOOKUP(MB$2&amp;$A16,'FA2'!$B:$C,MATCH("HOME",'FA2'!$B$1:$C$1,0),0),"")&amp;IFERROR(VLOOKUP(MB$2&amp;$A16,'EFL2'!$A:$D,MATCH("AWAY",'EFL2'!$A$1:$D$1,0),0),"")&amp;IFERROR(VLOOKUP(MB$2&amp;$A16,'EFL2'!$B:$C,MATCH("HOME",'EFL2'!$B$1:$C$1,0),0),"")&amp;IFERROR(VLOOKUP(MB$2&amp;$A16,'UCL2'!$C:$F,MATCH("AWAY",'UCL2'!$C$1:$F$1,0),0),"")&amp;IFERROR(VLOOKUP(MB$2&amp;$A16,'UCL2'!$D:$E,MATCH("HOME",'UCL2'!$D$1:$E$1,0),0),"")&amp;IFERROR(VLOOKUP(MB$2&amp;$A16,'EU2'!$C:$F,MATCH("AWAY",'EU2'!$C$1:$F$1,0),0),"")&amp;IFERROR(VLOOKUP(MB$2&amp;$A16,'EU2'!$D:$E,MATCH("HOME",'EU2'!$D$1:$E$1,0),0),"")&amp;IFERROR(VLOOKUP(MB$2&amp;$A16,'EUC2'!$C:$F,MATCH("AWAY",'EUC2'!$C$1:$F$1,0),0),"")&amp;IFERROR(VLOOKUP(MB$2&amp;$A16,'EUC2'!$D:$E,MATCH("HOME",'EUC2'!$D$1:$E$1,0),0),"")</f>
        <v/>
      </c>
      <c r="MC16" s="25" t="str">
        <f>IFERROR(VLOOKUP(MC$2&amp;$B16,'FPL FIX2'!$N$1:$Q$400,MATCH("HOME",'FPL FIX2'!$N$1:$Q$1,0),0),"")&amp;IFERROR(VLOOKUP(MC$2&amp;$B16,'FPL FIX2'!$O$1:$P$400,MATCH("AWAY",'FPL FIX2'!$O$1:$P$1,0),0),"")&amp;IFERROR(VLOOKUP(MC$2&amp;$A16,'FA2'!$A:$D,MATCH("AWAY",'FA2'!$A$1:$D$1,0),0),"")&amp;IFERROR(VLOOKUP(MC$2&amp;$A16,'FA2'!$B:$C,MATCH("HOME",'FA2'!$B$1:$C$1,0),0),"")&amp;IFERROR(VLOOKUP(MC$2&amp;$A16,'EFL2'!$A:$D,MATCH("AWAY",'EFL2'!$A$1:$D$1,0),0),"")&amp;IFERROR(VLOOKUP(MC$2&amp;$A16,'EFL2'!$B:$C,MATCH("HOME",'EFL2'!$B$1:$C$1,0),0),"")&amp;IFERROR(VLOOKUP(MC$2&amp;$A16,'UCL2'!$C:$F,MATCH("AWAY",'UCL2'!$C$1:$F$1,0),0),"")&amp;IFERROR(VLOOKUP(MC$2&amp;$A16,'UCL2'!$D:$E,MATCH("HOME",'UCL2'!$D$1:$E$1,0),0),"")&amp;IFERROR(VLOOKUP(MC$2&amp;$A16,'EU2'!$C:$F,MATCH("AWAY",'EU2'!$C$1:$F$1,0),0),"")&amp;IFERROR(VLOOKUP(MC$2&amp;$A16,'EU2'!$D:$E,MATCH("HOME",'EU2'!$D$1:$E$1,0),0),"")&amp;IFERROR(VLOOKUP(MC$2&amp;$A16,'EUC2'!$C:$F,MATCH("AWAY",'EUC2'!$C$1:$F$1,0),0),"")&amp;IFERROR(VLOOKUP(MC$2&amp;$A16,'EUC2'!$D:$E,MATCH("HOME",'EUC2'!$D$1:$E$1,0),0),"")</f>
        <v/>
      </c>
      <c r="MD16" s="25" t="str">
        <f>IFERROR(VLOOKUP(MD$2&amp;$B16,'FPL FIX2'!$N$1:$Q$400,MATCH("HOME",'FPL FIX2'!$N$1:$Q$1,0),0),"")&amp;IFERROR(VLOOKUP(MD$2&amp;$B16,'FPL FIX2'!$O$1:$P$400,MATCH("AWAY",'FPL FIX2'!$O$1:$P$1,0),0),"")&amp;IFERROR(VLOOKUP(MD$2&amp;$A16,'FA2'!$A:$D,MATCH("AWAY",'FA2'!$A$1:$D$1,0),0),"")&amp;IFERROR(VLOOKUP(MD$2&amp;$A16,'FA2'!$B:$C,MATCH("HOME",'FA2'!$B$1:$C$1,0),0),"")&amp;IFERROR(VLOOKUP(MD$2&amp;$A16,'EFL2'!$A:$D,MATCH("AWAY",'EFL2'!$A$1:$D$1,0),0),"")&amp;IFERROR(VLOOKUP(MD$2&amp;$A16,'EFL2'!$B:$C,MATCH("HOME",'EFL2'!$B$1:$C$1,0),0),"")&amp;IFERROR(VLOOKUP(MD$2&amp;$A16,'UCL2'!$C:$F,MATCH("AWAY",'UCL2'!$C$1:$F$1,0),0),"")&amp;IFERROR(VLOOKUP(MD$2&amp;$A16,'UCL2'!$D:$E,MATCH("HOME",'UCL2'!$D$1:$E$1,0),0),"")&amp;IFERROR(VLOOKUP(MD$2&amp;$A16,'EU2'!$C:$F,MATCH("AWAY",'EU2'!$C$1:$F$1,0),0),"")&amp;IFERROR(VLOOKUP(MD$2&amp;$A16,'EU2'!$D:$E,MATCH("HOME",'EU2'!$D$1:$E$1,0),0),"")&amp;IFERROR(VLOOKUP(MD$2&amp;$A16,'EUC2'!$C:$F,MATCH("AWAY",'EUC2'!$C$1:$F$1,0),0),"")&amp;IFERROR(VLOOKUP(MD$2&amp;$A16,'EUC2'!$D:$E,MATCH("HOME",'EUC2'!$D$1:$E$1,0),0),"")</f>
        <v/>
      </c>
      <c r="ME16" s="25" t="str">
        <f>IFERROR(VLOOKUP(ME$2&amp;$B16,'FPL FIX2'!$N$1:$Q$400,MATCH("HOME",'FPL FIX2'!$N$1:$Q$1,0),0),"")&amp;IFERROR(VLOOKUP(ME$2&amp;$B16,'FPL FIX2'!$O$1:$P$400,MATCH("AWAY",'FPL FIX2'!$O$1:$P$1,0),0),"")&amp;IFERROR(VLOOKUP(ME$2&amp;$A16,'FA2'!$A:$D,MATCH("AWAY",'FA2'!$A$1:$D$1,0),0),"")&amp;IFERROR(VLOOKUP(ME$2&amp;$A16,'FA2'!$B:$C,MATCH("HOME",'FA2'!$B$1:$C$1,0),0),"")&amp;IFERROR(VLOOKUP(ME$2&amp;$A16,'EFL2'!$A:$D,MATCH("AWAY",'EFL2'!$A$1:$D$1,0),0),"")&amp;IFERROR(VLOOKUP(ME$2&amp;$A16,'EFL2'!$B:$C,MATCH("HOME",'EFL2'!$B$1:$C$1,0),0),"")&amp;IFERROR(VLOOKUP(ME$2&amp;$A16,'UCL2'!$C:$F,MATCH("AWAY",'UCL2'!$C$1:$F$1,0),0),"")&amp;IFERROR(VLOOKUP(ME$2&amp;$A16,'UCL2'!$D:$E,MATCH("HOME",'UCL2'!$D$1:$E$1,0),0),"")&amp;IFERROR(VLOOKUP(ME$2&amp;$A16,'EU2'!$C:$F,MATCH("AWAY",'EU2'!$C$1:$F$1,0),0),"")&amp;IFERROR(VLOOKUP(ME$2&amp;$A16,'EU2'!$D:$E,MATCH("HOME",'EU2'!$D$1:$E$1,0),0),"")&amp;IFERROR(VLOOKUP(ME$2&amp;$A16,'EUC2'!$C:$F,MATCH("AWAY",'EUC2'!$C$1:$F$1,0),0),"")&amp;IFERROR(VLOOKUP(ME$2&amp;$A16,'EUC2'!$D:$E,MATCH("HOME",'EUC2'!$D$1:$E$1,0),0),"")</f>
        <v/>
      </c>
      <c r="MF16" s="25" t="str">
        <f>IFERROR(VLOOKUP(MF$2&amp;$B16,'FPL FIX2'!$N$1:$Q$400,MATCH("HOME",'FPL FIX2'!$N$1:$Q$1,0),0),"")&amp;IFERROR(VLOOKUP(MF$2&amp;$B16,'FPL FIX2'!$O$1:$P$400,MATCH("AWAY",'FPL FIX2'!$O$1:$P$1,0),0),"")&amp;IFERROR(VLOOKUP(MF$2&amp;$A16,'FA2'!$A:$D,MATCH("AWAY",'FA2'!$A$1:$D$1,0),0),"")&amp;IFERROR(VLOOKUP(MF$2&amp;$A16,'FA2'!$B:$C,MATCH("HOME",'FA2'!$B$1:$C$1,0),0),"")&amp;IFERROR(VLOOKUP(MF$2&amp;$A16,'EFL2'!$A:$D,MATCH("AWAY",'EFL2'!$A$1:$D$1,0),0),"")&amp;IFERROR(VLOOKUP(MF$2&amp;$A16,'EFL2'!$B:$C,MATCH("HOME",'EFL2'!$B$1:$C$1,0),0),"")&amp;IFERROR(VLOOKUP(MF$2&amp;$A16,'UCL2'!$C:$F,MATCH("AWAY",'UCL2'!$C$1:$F$1,0),0),"")&amp;IFERROR(VLOOKUP(MF$2&amp;$A16,'UCL2'!$D:$E,MATCH("HOME",'UCL2'!$D$1:$E$1,0),0),"")&amp;IFERROR(VLOOKUP(MF$2&amp;$A16,'EU2'!$C:$F,MATCH("AWAY",'EU2'!$C$1:$F$1,0),0),"")&amp;IFERROR(VLOOKUP(MF$2&amp;$A16,'EU2'!$D:$E,MATCH("HOME",'EU2'!$D$1:$E$1,0),0),"")&amp;IFERROR(VLOOKUP(MF$2&amp;$A16,'EUC2'!$C:$F,MATCH("AWAY",'EUC2'!$C$1:$F$1,0),0),"")&amp;IFERROR(VLOOKUP(MF$2&amp;$A16,'EUC2'!$D:$E,MATCH("HOME",'EUC2'!$D$1:$E$1,0),0),"")</f>
        <v/>
      </c>
      <c r="MG16" s="25" t="str">
        <f>IFERROR(VLOOKUP(MG$2&amp;$B16,'FPL FIX2'!$N$1:$Q$400,MATCH("HOME",'FPL FIX2'!$N$1:$Q$1,0),0),"")&amp;IFERROR(VLOOKUP(MG$2&amp;$B16,'FPL FIX2'!$O$1:$P$400,MATCH("AWAY",'FPL FIX2'!$O$1:$P$1,0),0),"")&amp;IFERROR(VLOOKUP(MG$2&amp;$A16,'FA2'!$A:$D,MATCH("AWAY",'FA2'!$A$1:$D$1,0),0),"")&amp;IFERROR(VLOOKUP(MG$2&amp;$A16,'FA2'!$B:$C,MATCH("HOME",'FA2'!$B$1:$C$1,0),0),"")&amp;IFERROR(VLOOKUP(MG$2&amp;$A16,'EFL2'!$A:$D,MATCH("AWAY",'EFL2'!$A$1:$D$1,0),0),"")&amp;IFERROR(VLOOKUP(MG$2&amp;$A16,'EFL2'!$B:$C,MATCH("HOME",'EFL2'!$B$1:$C$1,0),0),"")&amp;IFERROR(VLOOKUP(MG$2&amp;$A16,'UCL2'!$C:$F,MATCH("AWAY",'UCL2'!$C$1:$F$1,0),0),"")&amp;IFERROR(VLOOKUP(MG$2&amp;$A16,'UCL2'!$D:$E,MATCH("HOME",'UCL2'!$D$1:$E$1,0),0),"")&amp;IFERROR(VLOOKUP(MG$2&amp;$A16,'EU2'!$C:$F,MATCH("AWAY",'EU2'!$C$1:$F$1,0),0),"")&amp;IFERROR(VLOOKUP(MG$2&amp;$A16,'EU2'!$D:$E,MATCH("HOME",'EU2'!$D$1:$E$1,0),0),"")&amp;IFERROR(VLOOKUP(MG$2&amp;$A16,'EUC2'!$C:$F,MATCH("AWAY",'EUC2'!$C$1:$F$1,0),0),"")&amp;IFERROR(VLOOKUP(MG$2&amp;$A16,'EUC2'!$D:$E,MATCH("HOME",'EUC2'!$D$1:$E$1,0),0),"")</f>
        <v/>
      </c>
      <c r="MH16" s="25" t="str">
        <f>IFERROR(VLOOKUP(MH$2&amp;$B16,'FPL FIX2'!$N$1:$Q$400,MATCH("HOME",'FPL FIX2'!$N$1:$Q$1,0),0),"")&amp;IFERROR(VLOOKUP(MH$2&amp;$B16,'FPL FIX2'!$O$1:$P$400,MATCH("AWAY",'FPL FIX2'!$O$1:$P$1,0),0),"")&amp;IFERROR(VLOOKUP(MH$2&amp;$A16,'FA2'!$A:$D,MATCH("AWAY",'FA2'!$A$1:$D$1,0),0),"")&amp;IFERROR(VLOOKUP(MH$2&amp;$A16,'FA2'!$B:$C,MATCH("HOME",'FA2'!$B$1:$C$1,0),0),"")&amp;IFERROR(VLOOKUP(MH$2&amp;$A16,'EFL2'!$A:$D,MATCH("AWAY",'EFL2'!$A$1:$D$1,0),0),"")&amp;IFERROR(VLOOKUP(MH$2&amp;$A16,'EFL2'!$B:$C,MATCH("HOME",'EFL2'!$B$1:$C$1,0),0),"")&amp;IFERROR(VLOOKUP(MH$2&amp;$A16,'UCL2'!$C:$F,MATCH("AWAY",'UCL2'!$C$1:$F$1,0),0),"")&amp;IFERROR(VLOOKUP(MH$2&amp;$A16,'UCL2'!$D:$E,MATCH("HOME",'UCL2'!$D$1:$E$1,0),0),"")&amp;IFERROR(VLOOKUP(MH$2&amp;$A16,'EU2'!$C:$F,MATCH("AWAY",'EU2'!$C$1:$F$1,0),0),"")&amp;IFERROR(VLOOKUP(MH$2&amp;$A16,'EU2'!$D:$E,MATCH("HOME",'EU2'!$D$1:$E$1,0),0),"")&amp;IFERROR(VLOOKUP(MH$2&amp;$A16,'EUC2'!$C:$F,MATCH("AWAY",'EUC2'!$C$1:$F$1,0),0),"")&amp;IFERROR(VLOOKUP(MH$2&amp;$A16,'EUC2'!$D:$E,MATCH("HOME",'EUC2'!$D$1:$E$1,0),0),"")</f>
        <v/>
      </c>
      <c r="MI16" s="25" t="str">
        <f>IFERROR(VLOOKUP(MI$2&amp;$B16,'FPL FIX2'!$N$1:$Q$400,MATCH("HOME",'FPL FIX2'!$N$1:$Q$1,0),0),"")&amp;IFERROR(VLOOKUP(MI$2&amp;$B16,'FPL FIX2'!$O$1:$P$400,MATCH("AWAY",'FPL FIX2'!$O$1:$P$1,0),0),"")&amp;IFERROR(VLOOKUP(MI$2&amp;$A16,'FA2'!$A:$D,MATCH("AWAY",'FA2'!$A$1:$D$1,0),0),"")&amp;IFERROR(VLOOKUP(MI$2&amp;$A16,'FA2'!$B:$C,MATCH("HOME",'FA2'!$B$1:$C$1,0),0),"")&amp;IFERROR(VLOOKUP(MI$2&amp;$A16,'EFL2'!$A:$D,MATCH("AWAY",'EFL2'!$A$1:$D$1,0),0),"")&amp;IFERROR(VLOOKUP(MI$2&amp;$A16,'EFL2'!$B:$C,MATCH("HOME",'EFL2'!$B$1:$C$1,0),0),"")&amp;IFERROR(VLOOKUP(MI$2&amp;$A16,'UCL2'!$C:$F,MATCH("AWAY",'UCL2'!$C$1:$F$1,0),0),"")&amp;IFERROR(VLOOKUP(MI$2&amp;$A16,'UCL2'!$D:$E,MATCH("HOME",'UCL2'!$D$1:$E$1,0),0),"")&amp;IFERROR(VLOOKUP(MI$2&amp;$A16,'EU2'!$C:$F,MATCH("AWAY",'EU2'!$C$1:$F$1,0),0),"")&amp;IFERROR(VLOOKUP(MI$2&amp;$A16,'EU2'!$D:$E,MATCH("HOME",'EU2'!$D$1:$E$1,0),0),"")&amp;IFERROR(VLOOKUP(MI$2&amp;$A16,'EUC2'!$C:$F,MATCH("AWAY",'EUC2'!$C$1:$F$1,0),0),"")&amp;IFERROR(VLOOKUP(MI$2&amp;$A16,'EUC2'!$D:$E,MATCH("HOME",'EUC2'!$D$1:$E$1,0),0),"")</f>
        <v/>
      </c>
      <c r="MJ16" s="25" t="str">
        <f>IFERROR(VLOOKUP(MJ$2&amp;$B16,'FPL FIX2'!$N$1:$Q$400,MATCH("HOME",'FPL FIX2'!$N$1:$Q$1,0),0),"")&amp;IFERROR(VLOOKUP(MJ$2&amp;$B16,'FPL FIX2'!$O$1:$P$400,MATCH("AWAY",'FPL FIX2'!$O$1:$P$1,0),0),"")&amp;IFERROR(VLOOKUP(MJ$2&amp;$A16,'FA2'!$A:$D,MATCH("AWAY",'FA2'!$A$1:$D$1,0),0),"")&amp;IFERROR(VLOOKUP(MJ$2&amp;$A16,'FA2'!$B:$C,MATCH("HOME",'FA2'!$B$1:$C$1,0),0),"")&amp;IFERROR(VLOOKUP(MJ$2&amp;$A16,'EFL2'!$A:$D,MATCH("AWAY",'EFL2'!$A$1:$D$1,0),0),"")&amp;IFERROR(VLOOKUP(MJ$2&amp;$A16,'EFL2'!$B:$C,MATCH("HOME",'EFL2'!$B$1:$C$1,0),0),"")&amp;IFERROR(VLOOKUP(MJ$2&amp;$A16,'UCL2'!$C:$F,MATCH("AWAY",'UCL2'!$C$1:$F$1,0),0),"")&amp;IFERROR(VLOOKUP(MJ$2&amp;$A16,'UCL2'!$D:$E,MATCH("HOME",'UCL2'!$D$1:$E$1,0),0),"")&amp;IFERROR(VLOOKUP(MJ$2&amp;$A16,'EU2'!$C:$F,MATCH("AWAY",'EU2'!$C$1:$F$1,0),0),"")&amp;IFERROR(VLOOKUP(MJ$2&amp;$A16,'EU2'!$D:$E,MATCH("HOME",'EU2'!$D$1:$E$1,0),0),"")&amp;IFERROR(VLOOKUP(MJ$2&amp;$A16,'EUC2'!$C:$F,MATCH("AWAY",'EUC2'!$C$1:$F$1,0),0),"")&amp;IFERROR(VLOOKUP(MJ$2&amp;$A16,'EUC2'!$D:$E,MATCH("HOME",'EUC2'!$D$1:$E$1,0),0),"")</f>
        <v/>
      </c>
      <c r="MK16" s="25" t="str">
        <f>IFERROR(VLOOKUP(MK$2&amp;$B16,'FPL FIX2'!$N$1:$Q$400,MATCH("HOME",'FPL FIX2'!$N$1:$Q$1,0),0),"")&amp;IFERROR(VLOOKUP(MK$2&amp;$B16,'FPL FIX2'!$O$1:$P$400,MATCH("AWAY",'FPL FIX2'!$O$1:$P$1,0),0),"")&amp;IFERROR(VLOOKUP(MK$2&amp;$A16,'FA2'!$A:$D,MATCH("AWAY",'FA2'!$A$1:$D$1,0),0),"")&amp;IFERROR(VLOOKUP(MK$2&amp;$A16,'FA2'!$B:$C,MATCH("HOME",'FA2'!$B$1:$C$1,0),0),"")&amp;IFERROR(VLOOKUP(MK$2&amp;$A16,'EFL2'!$A:$D,MATCH("AWAY",'EFL2'!$A$1:$D$1,0),0),"")&amp;IFERROR(VLOOKUP(MK$2&amp;$A16,'EFL2'!$B:$C,MATCH("HOME",'EFL2'!$B$1:$C$1,0),0),"")&amp;IFERROR(VLOOKUP(MK$2&amp;$A16,'UCL2'!$C:$F,MATCH("AWAY",'UCL2'!$C$1:$F$1,0),0),"")&amp;IFERROR(VLOOKUP(MK$2&amp;$A16,'UCL2'!$D:$E,MATCH("HOME",'UCL2'!$D$1:$E$1,0),0),"")&amp;IFERROR(VLOOKUP(MK$2&amp;$A16,'EU2'!$C:$F,MATCH("AWAY",'EU2'!$C$1:$F$1,0),0),"")&amp;IFERROR(VLOOKUP(MK$2&amp;$A16,'EU2'!$D:$E,MATCH("HOME",'EU2'!$D$1:$E$1,0),0),"")&amp;IFERROR(VLOOKUP(MK$2&amp;$A16,'EUC2'!$C:$F,MATCH("AWAY",'EUC2'!$C$1:$F$1,0),0),"")&amp;IFERROR(VLOOKUP(MK$2&amp;$A16,'EUC2'!$D:$E,MATCH("HOME",'EUC2'!$D$1:$E$1,0),0),"")</f>
        <v/>
      </c>
      <c r="ML16" s="25" t="str">
        <f>IFERROR(VLOOKUP(ML$2&amp;$B16,'FPL FIX2'!$N$1:$Q$400,MATCH("HOME",'FPL FIX2'!$N$1:$Q$1,0),0),"")&amp;IFERROR(VLOOKUP(ML$2&amp;$B16,'FPL FIX2'!$O$1:$P$400,MATCH("AWAY",'FPL FIX2'!$O$1:$P$1,0),0),"")&amp;IFERROR(VLOOKUP(ML$2&amp;$A16,'FA2'!$A:$D,MATCH("AWAY",'FA2'!$A$1:$D$1,0),0),"")&amp;IFERROR(VLOOKUP(ML$2&amp;$A16,'FA2'!$B:$C,MATCH("HOME",'FA2'!$B$1:$C$1,0),0),"")&amp;IFERROR(VLOOKUP(ML$2&amp;$A16,'EFL2'!$A:$D,MATCH("AWAY",'EFL2'!$A$1:$D$1,0),0),"")&amp;IFERROR(VLOOKUP(ML$2&amp;$A16,'EFL2'!$B:$C,MATCH("HOME",'EFL2'!$B$1:$C$1,0),0),"")&amp;IFERROR(VLOOKUP(ML$2&amp;$A16,'UCL2'!$C:$F,MATCH("AWAY",'UCL2'!$C$1:$F$1,0),0),"")&amp;IFERROR(VLOOKUP(ML$2&amp;$A16,'UCL2'!$D:$E,MATCH("HOME",'UCL2'!$D$1:$E$1,0),0),"")&amp;IFERROR(VLOOKUP(ML$2&amp;$A16,'EU2'!$C:$F,MATCH("AWAY",'EU2'!$C$1:$F$1,0),0),"")&amp;IFERROR(VLOOKUP(ML$2&amp;$A16,'EU2'!$D:$E,MATCH("HOME",'EU2'!$D$1:$E$1,0),0),"")&amp;IFERROR(VLOOKUP(ML$2&amp;$A16,'EUC2'!$C:$F,MATCH("AWAY",'EUC2'!$C$1:$F$1,0),0),"")&amp;IFERROR(VLOOKUP(ML$2&amp;$A16,'EUC2'!$D:$E,MATCH("HOME",'EUC2'!$D$1:$E$1,0),0),"")</f>
        <v/>
      </c>
      <c r="MM16" s="25" t="str">
        <f>IFERROR(VLOOKUP(MM$2&amp;$B16,'FPL FIX2'!$N$1:$Q$400,MATCH("HOME",'FPL FIX2'!$N$1:$Q$1,0),0),"")&amp;IFERROR(VLOOKUP(MM$2&amp;$B16,'FPL FIX2'!$O$1:$P$400,MATCH("AWAY",'FPL FIX2'!$O$1:$P$1,0),0),"")&amp;IFERROR(VLOOKUP(MM$2&amp;$A16,'FA2'!$A:$D,MATCH("AWAY",'FA2'!$A$1:$D$1,0),0),"")&amp;IFERROR(VLOOKUP(MM$2&amp;$A16,'FA2'!$B:$C,MATCH("HOME",'FA2'!$B$1:$C$1,0),0),"")&amp;IFERROR(VLOOKUP(MM$2&amp;$A16,'EFL2'!$A:$D,MATCH("AWAY",'EFL2'!$A$1:$D$1,0),0),"")&amp;IFERROR(VLOOKUP(MM$2&amp;$A16,'EFL2'!$B:$C,MATCH("HOME",'EFL2'!$B$1:$C$1,0),0),"")&amp;IFERROR(VLOOKUP(MM$2&amp;$A16,'UCL2'!$C:$F,MATCH("AWAY",'UCL2'!$C$1:$F$1,0),0),"")&amp;IFERROR(VLOOKUP(MM$2&amp;$A16,'UCL2'!$D:$E,MATCH("HOME",'UCL2'!$D$1:$E$1,0),0),"")&amp;IFERROR(VLOOKUP(MM$2&amp;$A16,'EU2'!$C:$F,MATCH("AWAY",'EU2'!$C$1:$F$1,0),0),"")&amp;IFERROR(VLOOKUP(MM$2&amp;$A16,'EU2'!$D:$E,MATCH("HOME",'EU2'!$D$1:$E$1,0),0),"")&amp;IFERROR(VLOOKUP(MM$2&amp;$A16,'EUC2'!$C:$F,MATCH("AWAY",'EUC2'!$C$1:$F$1,0),0),"")&amp;IFERROR(VLOOKUP(MM$2&amp;$A16,'EUC2'!$D:$E,MATCH("HOME",'EUC2'!$D$1:$E$1,0),0),"")</f>
        <v/>
      </c>
      <c r="MN16" s="25" t="str">
        <f>IFERROR(VLOOKUP(MN$2&amp;$B16,'FPL FIX2'!$N$1:$Q$400,MATCH("HOME",'FPL FIX2'!$N$1:$Q$1,0),0),"")&amp;IFERROR(VLOOKUP(MN$2&amp;$B16,'FPL FIX2'!$O$1:$P$400,MATCH("AWAY",'FPL FIX2'!$O$1:$P$1,0),0),"")&amp;IFERROR(VLOOKUP(MN$2&amp;$A16,'FA2'!$A:$D,MATCH("AWAY",'FA2'!$A$1:$D$1,0),0),"")&amp;IFERROR(VLOOKUP(MN$2&amp;$A16,'FA2'!$B:$C,MATCH("HOME",'FA2'!$B$1:$C$1,0),0),"")&amp;IFERROR(VLOOKUP(MN$2&amp;$A16,'EFL2'!$A:$D,MATCH("AWAY",'EFL2'!$A$1:$D$1,0),0),"")&amp;IFERROR(VLOOKUP(MN$2&amp;$A16,'EFL2'!$B:$C,MATCH("HOME",'EFL2'!$B$1:$C$1,0),0),"")&amp;IFERROR(VLOOKUP(MN$2&amp;$A16,'UCL2'!$C:$F,MATCH("AWAY",'UCL2'!$C$1:$F$1,0),0),"")&amp;IFERROR(VLOOKUP(MN$2&amp;$A16,'UCL2'!$D:$E,MATCH("HOME",'UCL2'!$D$1:$E$1,0),0),"")&amp;IFERROR(VLOOKUP(MN$2&amp;$A16,'EU2'!$C:$F,MATCH("AWAY",'EU2'!$C$1:$F$1,0),0),"")&amp;IFERROR(VLOOKUP(MN$2&amp;$A16,'EU2'!$D:$E,MATCH("HOME",'EU2'!$D$1:$E$1,0),0),"")&amp;IFERROR(VLOOKUP(MN$2&amp;$A16,'EUC2'!$C:$F,MATCH("AWAY",'EUC2'!$C$1:$F$1,0),0),"")&amp;IFERROR(VLOOKUP(MN$2&amp;$A16,'EUC2'!$D:$E,MATCH("HOME",'EUC2'!$D$1:$E$1,0),0),"")</f>
        <v/>
      </c>
      <c r="MO16" s="25" t="str">
        <f>IFERROR(VLOOKUP(MO$2&amp;$B16,'FPL FIX2'!$N$1:$Q$400,MATCH("HOME",'FPL FIX2'!$N$1:$Q$1,0),0),"")&amp;IFERROR(VLOOKUP(MO$2&amp;$B16,'FPL FIX2'!$O$1:$P$400,MATCH("AWAY",'FPL FIX2'!$O$1:$P$1,0),0),"")&amp;IFERROR(VLOOKUP(MO$2&amp;$A16,'FA2'!$A:$D,MATCH("AWAY",'FA2'!$A$1:$D$1,0),0),"")&amp;IFERROR(VLOOKUP(MO$2&amp;$A16,'FA2'!$B:$C,MATCH("HOME",'FA2'!$B$1:$C$1,0),0),"")&amp;IFERROR(VLOOKUP(MO$2&amp;$A16,'EFL2'!$A:$D,MATCH("AWAY",'EFL2'!$A$1:$D$1,0),0),"")&amp;IFERROR(VLOOKUP(MO$2&amp;$A16,'EFL2'!$B:$C,MATCH("HOME",'EFL2'!$B$1:$C$1,0),0),"")&amp;IFERROR(VLOOKUP(MO$2&amp;$A16,'UCL2'!$C:$F,MATCH("AWAY",'UCL2'!$C$1:$F$1,0),0),"")&amp;IFERROR(VLOOKUP(MO$2&amp;$A16,'UCL2'!$D:$E,MATCH("HOME",'UCL2'!$D$1:$E$1,0),0),"")&amp;IFERROR(VLOOKUP(MO$2&amp;$A16,'EU2'!$C:$F,MATCH("AWAY",'EU2'!$C$1:$F$1,0),0),"")&amp;IFERROR(VLOOKUP(MO$2&amp;$A16,'EU2'!$D:$E,MATCH("HOME",'EU2'!$D$1:$E$1,0),0),"")&amp;IFERROR(VLOOKUP(MO$2&amp;$A16,'EUC2'!$C:$F,MATCH("AWAY",'EUC2'!$C$1:$F$1,0),0),"")&amp;IFERROR(VLOOKUP(MO$2&amp;$A16,'EUC2'!$D:$E,MATCH("HOME",'EUC2'!$D$1:$E$1,0),0),"")</f>
        <v/>
      </c>
      <c r="MP16" s="25" t="str">
        <f>IFERROR(VLOOKUP(MP$2&amp;$B16,'FPL FIX2'!$N$1:$Q$400,MATCH("HOME",'FPL FIX2'!$N$1:$Q$1,0),0),"")&amp;IFERROR(VLOOKUP(MP$2&amp;$B16,'FPL FIX2'!$O$1:$P$400,MATCH("AWAY",'FPL FIX2'!$O$1:$P$1,0),0),"")&amp;IFERROR(VLOOKUP(MP$2&amp;$A16,'FA2'!$A:$D,MATCH("AWAY",'FA2'!$A$1:$D$1,0),0),"")&amp;IFERROR(VLOOKUP(MP$2&amp;$A16,'FA2'!$B:$C,MATCH("HOME",'FA2'!$B$1:$C$1,0),0),"")&amp;IFERROR(VLOOKUP(MP$2&amp;$A16,'EFL2'!$A:$D,MATCH("AWAY",'EFL2'!$A$1:$D$1,0),0),"")&amp;IFERROR(VLOOKUP(MP$2&amp;$A16,'EFL2'!$B:$C,MATCH("HOME",'EFL2'!$B$1:$C$1,0),0),"")&amp;IFERROR(VLOOKUP(MP$2&amp;$A16,'UCL2'!$C:$F,MATCH("AWAY",'UCL2'!$C$1:$F$1,0),0),"")&amp;IFERROR(VLOOKUP(MP$2&amp;$A16,'UCL2'!$D:$E,MATCH("HOME",'UCL2'!$D$1:$E$1,0),0),"")&amp;IFERROR(VLOOKUP(MP$2&amp;$A16,'EU2'!$C:$F,MATCH("AWAY",'EU2'!$C$1:$F$1,0),0),"")&amp;IFERROR(VLOOKUP(MP$2&amp;$A16,'EU2'!$D:$E,MATCH("HOME",'EU2'!$D$1:$E$1,0),0),"")&amp;IFERROR(VLOOKUP(MP$2&amp;$A16,'EUC2'!$C:$F,MATCH("AWAY",'EUC2'!$C$1:$F$1,0),0),"")&amp;IFERROR(VLOOKUP(MP$2&amp;$A16,'EUC2'!$D:$E,MATCH("HOME",'EUC2'!$D$1:$E$1,0),0),"")</f>
        <v/>
      </c>
      <c r="MQ16" s="25" t="str">
        <f>IFERROR(VLOOKUP(MQ$2&amp;$B16,'FPL FIX2'!$N$1:$Q$400,MATCH("HOME",'FPL FIX2'!$N$1:$Q$1,0),0),"")&amp;IFERROR(VLOOKUP(MQ$2&amp;$B16,'FPL FIX2'!$O$1:$P$400,MATCH("AWAY",'FPL FIX2'!$O$1:$P$1,0),0),"")&amp;IFERROR(VLOOKUP(MQ$2&amp;$A16,'FA2'!$A:$D,MATCH("AWAY",'FA2'!$A$1:$D$1,0),0),"")&amp;IFERROR(VLOOKUP(MQ$2&amp;$A16,'FA2'!$B:$C,MATCH("HOME",'FA2'!$B$1:$C$1,0),0),"")&amp;IFERROR(VLOOKUP(MQ$2&amp;$A16,'EFL2'!$A:$D,MATCH("AWAY",'EFL2'!$A$1:$D$1,0),0),"")&amp;IFERROR(VLOOKUP(MQ$2&amp;$A16,'EFL2'!$B:$C,MATCH("HOME",'EFL2'!$B$1:$C$1,0),0),"")&amp;IFERROR(VLOOKUP(MQ$2&amp;$A16,'UCL2'!$C:$F,MATCH("AWAY",'UCL2'!$C$1:$F$1,0),0),"")&amp;IFERROR(VLOOKUP(MQ$2&amp;$A16,'UCL2'!$D:$E,MATCH("HOME",'UCL2'!$D$1:$E$1,0),0),"")&amp;IFERROR(VLOOKUP(MQ$2&amp;$A16,'EU2'!$C:$F,MATCH("AWAY",'EU2'!$C$1:$F$1,0),0),"")&amp;IFERROR(VLOOKUP(MQ$2&amp;$A16,'EU2'!$D:$E,MATCH("HOME",'EU2'!$D$1:$E$1,0),0),"")&amp;IFERROR(VLOOKUP(MQ$2&amp;$A16,'EUC2'!$C:$F,MATCH("AWAY",'EUC2'!$C$1:$F$1,0),0),"")&amp;IFERROR(VLOOKUP(MQ$2&amp;$A16,'EUC2'!$D:$E,MATCH("HOME",'EUC2'!$D$1:$E$1,0),0),"")</f>
        <v/>
      </c>
      <c r="MR16" s="25" t="str">
        <f>IFERROR(VLOOKUP(MR$2&amp;$B16,'FPL FIX2'!$N$1:$Q$400,MATCH("HOME",'FPL FIX2'!$N$1:$Q$1,0),0),"")&amp;IFERROR(VLOOKUP(MR$2&amp;$B16,'FPL FIX2'!$O$1:$P$400,MATCH("AWAY",'FPL FIX2'!$O$1:$P$1,0),0),"")&amp;IFERROR(VLOOKUP(MR$2&amp;$A16,'FA2'!$A:$D,MATCH("AWAY",'FA2'!$A$1:$D$1,0),0),"")&amp;IFERROR(VLOOKUP(MR$2&amp;$A16,'FA2'!$B:$C,MATCH("HOME",'FA2'!$B$1:$C$1,0),0),"")&amp;IFERROR(VLOOKUP(MR$2&amp;$A16,'EFL2'!$A:$D,MATCH("AWAY",'EFL2'!$A$1:$D$1,0),0),"")&amp;IFERROR(VLOOKUP(MR$2&amp;$A16,'EFL2'!$B:$C,MATCH("HOME",'EFL2'!$B$1:$C$1,0),0),"")&amp;IFERROR(VLOOKUP(MR$2&amp;$A16,'UCL2'!$C:$F,MATCH("AWAY",'UCL2'!$C$1:$F$1,0),0),"")&amp;IFERROR(VLOOKUP(MR$2&amp;$A16,'UCL2'!$D:$E,MATCH("HOME",'UCL2'!$D$1:$E$1,0),0),"")&amp;IFERROR(VLOOKUP(MR$2&amp;$A16,'EU2'!$C:$F,MATCH("AWAY",'EU2'!$C$1:$F$1,0),0),"")&amp;IFERROR(VLOOKUP(MR$2&amp;$A16,'EU2'!$D:$E,MATCH("HOME",'EU2'!$D$1:$E$1,0),0),"")&amp;IFERROR(VLOOKUP(MR$2&amp;$A16,'EUC2'!$C:$F,MATCH("AWAY",'EUC2'!$C$1:$F$1,0),0),"")&amp;IFERROR(VLOOKUP(MR$2&amp;$A16,'EUC2'!$D:$E,MATCH("HOME",'EUC2'!$D$1:$E$1,0),0),"")</f>
        <v/>
      </c>
      <c r="MS16" s="25" t="str">
        <f>IFERROR(VLOOKUP(MS$2&amp;$B16,'FPL FIX2'!$N$1:$Q$400,MATCH("HOME",'FPL FIX2'!$N$1:$Q$1,0),0),"")&amp;IFERROR(VLOOKUP(MS$2&amp;$B16,'FPL FIX2'!$O$1:$P$400,MATCH("AWAY",'FPL FIX2'!$O$1:$P$1,0),0),"")&amp;IFERROR(VLOOKUP(MS$2&amp;$A16,'FA2'!$A:$D,MATCH("AWAY",'FA2'!$A$1:$D$1,0),0),"")&amp;IFERROR(VLOOKUP(MS$2&amp;$A16,'FA2'!$B:$C,MATCH("HOME",'FA2'!$B$1:$C$1,0),0),"")&amp;IFERROR(VLOOKUP(MS$2&amp;$A16,'EFL2'!$A:$D,MATCH("AWAY",'EFL2'!$A$1:$D$1,0),0),"")&amp;IFERROR(VLOOKUP(MS$2&amp;$A16,'EFL2'!$B:$C,MATCH("HOME",'EFL2'!$B$1:$C$1,0),0),"")&amp;IFERROR(VLOOKUP(MS$2&amp;$A16,'UCL2'!$C:$F,MATCH("AWAY",'UCL2'!$C$1:$F$1,0),0),"")&amp;IFERROR(VLOOKUP(MS$2&amp;$A16,'UCL2'!$D:$E,MATCH("HOME",'UCL2'!$D$1:$E$1,0),0),"")&amp;IFERROR(VLOOKUP(MS$2&amp;$A16,'EU2'!$C:$F,MATCH("AWAY",'EU2'!$C$1:$F$1,0),0),"")&amp;IFERROR(VLOOKUP(MS$2&amp;$A16,'EU2'!$D:$E,MATCH("HOME",'EU2'!$D$1:$E$1,0),0),"")&amp;IFERROR(VLOOKUP(MS$2&amp;$A16,'EUC2'!$C:$F,MATCH("AWAY",'EUC2'!$C$1:$F$1,0),0),"")&amp;IFERROR(VLOOKUP(MS$2&amp;$A16,'EUC2'!$D:$E,MATCH("HOME",'EUC2'!$D$1:$E$1,0),0),"")</f>
        <v/>
      </c>
      <c r="MT16" s="25" t="str">
        <f>IFERROR(VLOOKUP(MT$2&amp;$B16,'FPL FIX2'!$N$1:$Q$400,MATCH("HOME",'FPL FIX2'!$N$1:$Q$1,0),0),"")&amp;IFERROR(VLOOKUP(MT$2&amp;$B16,'FPL FIX2'!$O$1:$P$400,MATCH("AWAY",'FPL FIX2'!$O$1:$P$1,0),0),"")&amp;IFERROR(VLOOKUP(MT$2&amp;$A16,'FA2'!$A:$D,MATCH("AWAY",'FA2'!$A$1:$D$1,0),0),"")&amp;IFERROR(VLOOKUP(MT$2&amp;$A16,'FA2'!$B:$C,MATCH("HOME",'FA2'!$B$1:$C$1,0),0),"")&amp;IFERROR(VLOOKUP(MT$2&amp;$A16,'EFL2'!$A:$D,MATCH("AWAY",'EFL2'!$A$1:$D$1,0),0),"")&amp;IFERROR(VLOOKUP(MT$2&amp;$A16,'EFL2'!$B:$C,MATCH("HOME",'EFL2'!$B$1:$C$1,0),0),"")&amp;IFERROR(VLOOKUP(MT$2&amp;$A16,'UCL2'!$C:$F,MATCH("AWAY",'UCL2'!$C$1:$F$1,0),0),"")&amp;IFERROR(VLOOKUP(MT$2&amp;$A16,'UCL2'!$D:$E,MATCH("HOME",'UCL2'!$D$1:$E$1,0),0),"")&amp;IFERROR(VLOOKUP(MT$2&amp;$A16,'EU2'!$C:$F,MATCH("AWAY",'EU2'!$C$1:$F$1,0),0),"")&amp;IFERROR(VLOOKUP(MT$2&amp;$A16,'EU2'!$D:$E,MATCH("HOME",'EU2'!$D$1:$E$1,0),0),"")&amp;IFERROR(VLOOKUP(MT$2&amp;$A16,'EUC2'!$C:$F,MATCH("AWAY",'EUC2'!$C$1:$F$1,0),0),"")&amp;IFERROR(VLOOKUP(MT$2&amp;$A16,'EUC2'!$D:$E,MATCH("HOME",'EUC2'!$D$1:$E$1,0),0),"")</f>
        <v/>
      </c>
      <c r="MU16" s="25" t="str">
        <f>IFERROR(VLOOKUP(MU$2&amp;$B16,'FPL FIX2'!$N$1:$Q$400,MATCH("HOME",'FPL FIX2'!$N$1:$Q$1,0),0),"")&amp;IFERROR(VLOOKUP(MU$2&amp;$B16,'FPL FIX2'!$O$1:$P$400,MATCH("AWAY",'FPL FIX2'!$O$1:$P$1,0),0),"")&amp;IFERROR(VLOOKUP(MU$2&amp;$A16,'FA2'!$A:$D,MATCH("AWAY",'FA2'!$A$1:$D$1,0),0),"")&amp;IFERROR(VLOOKUP(MU$2&amp;$A16,'FA2'!$B:$C,MATCH("HOME",'FA2'!$B$1:$C$1,0),0),"")&amp;IFERROR(VLOOKUP(MU$2&amp;$A16,'EFL2'!$A:$D,MATCH("AWAY",'EFL2'!$A$1:$D$1,0),0),"")&amp;IFERROR(VLOOKUP(MU$2&amp;$A16,'EFL2'!$B:$C,MATCH("HOME",'EFL2'!$B$1:$C$1,0),0),"")&amp;IFERROR(VLOOKUP(MU$2&amp;$A16,'UCL2'!$C:$F,MATCH("AWAY",'UCL2'!$C$1:$F$1,0),0),"")&amp;IFERROR(VLOOKUP(MU$2&amp;$A16,'UCL2'!$D:$E,MATCH("HOME",'UCL2'!$D$1:$E$1,0),0),"")&amp;IFERROR(VLOOKUP(MU$2&amp;$A16,'EU2'!$C:$F,MATCH("AWAY",'EU2'!$C$1:$F$1,0),0),"")&amp;IFERROR(VLOOKUP(MU$2&amp;$A16,'EU2'!$D:$E,MATCH("HOME",'EU2'!$D$1:$E$1,0),0),"")&amp;IFERROR(VLOOKUP(MU$2&amp;$A16,'EUC2'!$C:$F,MATCH("AWAY",'EUC2'!$C$1:$F$1,0),0),"")&amp;IFERROR(VLOOKUP(MU$2&amp;$A16,'EUC2'!$D:$E,MATCH("HOME",'EUC2'!$D$1:$E$1,0),0),"")</f>
        <v/>
      </c>
      <c r="MV16" s="25" t="str">
        <f>IFERROR(VLOOKUP(MV$2&amp;$B16,'FPL FIX2'!$N$1:$Q$400,MATCH("HOME",'FPL FIX2'!$N$1:$Q$1,0),0),"")&amp;IFERROR(VLOOKUP(MV$2&amp;$B16,'FPL FIX2'!$O$1:$P$400,MATCH("AWAY",'FPL FIX2'!$O$1:$P$1,0),0),"")&amp;IFERROR(VLOOKUP(MV$2&amp;$A16,'FA2'!$A:$D,MATCH("AWAY",'FA2'!$A$1:$D$1,0),0),"")&amp;IFERROR(VLOOKUP(MV$2&amp;$A16,'FA2'!$B:$C,MATCH("HOME",'FA2'!$B$1:$C$1,0),0),"")&amp;IFERROR(VLOOKUP(MV$2&amp;$A16,'EFL2'!$A:$D,MATCH("AWAY",'EFL2'!$A$1:$D$1,0),0),"")&amp;IFERROR(VLOOKUP(MV$2&amp;$A16,'EFL2'!$B:$C,MATCH("HOME",'EFL2'!$B$1:$C$1,0),0),"")&amp;IFERROR(VLOOKUP(MV$2&amp;$A16,'UCL2'!$C:$F,MATCH("AWAY",'UCL2'!$C$1:$F$1,0),0),"")&amp;IFERROR(VLOOKUP(MV$2&amp;$A16,'UCL2'!$D:$E,MATCH("HOME",'UCL2'!$D$1:$E$1,0),0),"")&amp;IFERROR(VLOOKUP(MV$2&amp;$A16,'EU2'!$C:$F,MATCH("AWAY",'EU2'!$C$1:$F$1,0),0),"")&amp;IFERROR(VLOOKUP(MV$2&amp;$A16,'EU2'!$D:$E,MATCH("HOME",'EU2'!$D$1:$E$1,0),0),"")&amp;IFERROR(VLOOKUP(MV$2&amp;$A16,'EUC2'!$C:$F,MATCH("AWAY",'EUC2'!$C$1:$F$1,0),0),"")&amp;IFERROR(VLOOKUP(MV$2&amp;$A16,'EUC2'!$D:$E,MATCH("HOME",'EUC2'!$D$1:$E$1,0),0),"")</f>
        <v/>
      </c>
      <c r="MW16" s="25" t="str">
        <f>IFERROR(VLOOKUP(MW$2&amp;$B16,'FPL FIX2'!$N$1:$Q$400,MATCH("HOME",'FPL FIX2'!$N$1:$Q$1,0),0),"")&amp;IFERROR(VLOOKUP(MW$2&amp;$B16,'FPL FIX2'!$O$1:$P$400,MATCH("AWAY",'FPL FIX2'!$O$1:$P$1,0),0),"")&amp;IFERROR(VLOOKUP(MW$2&amp;$A16,'FA2'!$A:$D,MATCH("AWAY",'FA2'!$A$1:$D$1,0),0),"")&amp;IFERROR(VLOOKUP(MW$2&amp;$A16,'FA2'!$B:$C,MATCH("HOME",'FA2'!$B$1:$C$1,0),0),"")&amp;IFERROR(VLOOKUP(MW$2&amp;$A16,'EFL2'!$A:$D,MATCH("AWAY",'EFL2'!$A$1:$D$1,0),0),"")&amp;IFERROR(VLOOKUP(MW$2&amp;$A16,'EFL2'!$B:$C,MATCH("HOME",'EFL2'!$B$1:$C$1,0),0),"")&amp;IFERROR(VLOOKUP(MW$2&amp;$A16,'UCL2'!$C:$F,MATCH("AWAY",'UCL2'!$C$1:$F$1,0),0),"")&amp;IFERROR(VLOOKUP(MW$2&amp;$A16,'UCL2'!$D:$E,MATCH("HOME",'UCL2'!$D$1:$E$1,0),0),"")&amp;IFERROR(VLOOKUP(MW$2&amp;$A16,'EU2'!$C:$F,MATCH("AWAY",'EU2'!$C$1:$F$1,0),0),"")&amp;IFERROR(VLOOKUP(MW$2&amp;$A16,'EU2'!$D:$E,MATCH("HOME",'EU2'!$D$1:$E$1,0),0),"")&amp;IFERROR(VLOOKUP(MW$2&amp;$A16,'EUC2'!$C:$F,MATCH("AWAY",'EUC2'!$C$1:$F$1,0),0),"")&amp;IFERROR(VLOOKUP(MW$2&amp;$A16,'EUC2'!$D:$E,MATCH("HOME",'EUC2'!$D$1:$E$1,0),0),"")</f>
        <v/>
      </c>
      <c r="MX16" s="25" t="str">
        <f>IFERROR(VLOOKUP(MX$2&amp;$B16,'FPL FIX2'!$N$1:$Q$400,MATCH("HOME",'FPL FIX2'!$N$1:$Q$1,0),0),"")&amp;IFERROR(VLOOKUP(MX$2&amp;$B16,'FPL FIX2'!$O$1:$P$400,MATCH("AWAY",'FPL FIX2'!$O$1:$P$1,0),0),"")&amp;IFERROR(VLOOKUP(MX$2&amp;$A16,'FA2'!$A:$D,MATCH("AWAY",'FA2'!$A$1:$D$1,0),0),"")&amp;IFERROR(VLOOKUP(MX$2&amp;$A16,'FA2'!$B:$C,MATCH("HOME",'FA2'!$B$1:$C$1,0),0),"")&amp;IFERROR(VLOOKUP(MX$2&amp;$A16,'EFL2'!$A:$D,MATCH("AWAY",'EFL2'!$A$1:$D$1,0),0),"")&amp;IFERROR(VLOOKUP(MX$2&amp;$A16,'EFL2'!$B:$C,MATCH("HOME",'EFL2'!$B$1:$C$1,0),0),"")&amp;IFERROR(VLOOKUP(MX$2&amp;$A16,'UCL2'!$C:$F,MATCH("AWAY",'UCL2'!$C$1:$F$1,0),0),"")&amp;IFERROR(VLOOKUP(MX$2&amp;$A16,'UCL2'!$D:$E,MATCH("HOME",'UCL2'!$D$1:$E$1,0),0),"")&amp;IFERROR(VLOOKUP(MX$2&amp;$A16,'EU2'!$C:$F,MATCH("AWAY",'EU2'!$C$1:$F$1,0),0),"")&amp;IFERROR(VLOOKUP(MX$2&amp;$A16,'EU2'!$D:$E,MATCH("HOME",'EU2'!$D$1:$E$1,0),0),"")&amp;IFERROR(VLOOKUP(MX$2&amp;$A16,'EUC2'!$C:$F,MATCH("AWAY",'EUC2'!$C$1:$F$1,0),0),"")&amp;IFERROR(VLOOKUP(MX$2&amp;$A16,'EUC2'!$D:$E,MATCH("HOME",'EUC2'!$D$1:$E$1,0),0),"")</f>
        <v/>
      </c>
      <c r="MY16" s="25" t="str">
        <f>IFERROR(VLOOKUP(MY$2&amp;$B16,'FPL FIX2'!$N$1:$Q$400,MATCH("HOME",'FPL FIX2'!$N$1:$Q$1,0),0),"")&amp;IFERROR(VLOOKUP(MY$2&amp;$B16,'FPL FIX2'!$O$1:$P$400,MATCH("AWAY",'FPL FIX2'!$O$1:$P$1,0),0),"")&amp;IFERROR(VLOOKUP(MY$2&amp;$A16,'FA2'!$A:$D,MATCH("AWAY",'FA2'!$A$1:$D$1,0),0),"")&amp;IFERROR(VLOOKUP(MY$2&amp;$A16,'FA2'!$B:$C,MATCH("HOME",'FA2'!$B$1:$C$1,0),0),"")&amp;IFERROR(VLOOKUP(MY$2&amp;$A16,'EFL2'!$A:$D,MATCH("AWAY",'EFL2'!$A$1:$D$1,0),0),"")&amp;IFERROR(VLOOKUP(MY$2&amp;$A16,'EFL2'!$B:$C,MATCH("HOME",'EFL2'!$B$1:$C$1,0),0),"")&amp;IFERROR(VLOOKUP(MY$2&amp;$A16,'UCL2'!$C:$F,MATCH("AWAY",'UCL2'!$C$1:$F$1,0),0),"")&amp;IFERROR(VLOOKUP(MY$2&amp;$A16,'UCL2'!$D:$E,MATCH("HOME",'UCL2'!$D$1:$E$1,0),0),"")&amp;IFERROR(VLOOKUP(MY$2&amp;$A16,'EU2'!$C:$F,MATCH("AWAY",'EU2'!$C$1:$F$1,0),0),"")&amp;IFERROR(VLOOKUP(MY$2&amp;$A16,'EU2'!$D:$E,MATCH("HOME",'EU2'!$D$1:$E$1,0),0),"")&amp;IFERROR(VLOOKUP(MY$2&amp;$A16,'EUC2'!$C:$F,MATCH("AWAY",'EUC2'!$C$1:$F$1,0),0),"")&amp;IFERROR(VLOOKUP(MY$2&amp;$A16,'EUC2'!$D:$E,MATCH("HOME",'EUC2'!$D$1:$E$1,0),0),"")</f>
        <v/>
      </c>
      <c r="MZ16" s="25" t="str">
        <f>IFERROR(VLOOKUP(MZ$2&amp;$B16,'FPL FIX2'!$N$1:$Q$400,MATCH("HOME",'FPL FIX2'!$N$1:$Q$1,0),0),"")&amp;IFERROR(VLOOKUP(MZ$2&amp;$B16,'FPL FIX2'!$O$1:$P$400,MATCH("AWAY",'FPL FIX2'!$O$1:$P$1,0),0),"")&amp;IFERROR(VLOOKUP(MZ$2&amp;$A16,'FA2'!$A:$D,MATCH("AWAY",'FA2'!$A$1:$D$1,0),0),"")&amp;IFERROR(VLOOKUP(MZ$2&amp;$A16,'FA2'!$B:$C,MATCH("HOME",'FA2'!$B$1:$C$1,0),0),"")&amp;IFERROR(VLOOKUP(MZ$2&amp;$A16,'EFL2'!$A:$D,MATCH("AWAY",'EFL2'!$A$1:$D$1,0),0),"")&amp;IFERROR(VLOOKUP(MZ$2&amp;$A16,'EFL2'!$B:$C,MATCH("HOME",'EFL2'!$B$1:$C$1,0),0),"")&amp;IFERROR(VLOOKUP(MZ$2&amp;$A16,'UCL2'!$C:$F,MATCH("AWAY",'UCL2'!$C$1:$F$1,0),0),"")&amp;IFERROR(VLOOKUP(MZ$2&amp;$A16,'UCL2'!$D:$E,MATCH("HOME",'UCL2'!$D$1:$E$1,0),0),"")&amp;IFERROR(VLOOKUP(MZ$2&amp;$A16,'EU2'!$C:$F,MATCH("AWAY",'EU2'!$C$1:$F$1,0),0),"")&amp;IFERROR(VLOOKUP(MZ$2&amp;$A16,'EU2'!$D:$E,MATCH("HOME",'EU2'!$D$1:$E$1,0),0),"")&amp;IFERROR(VLOOKUP(MZ$2&amp;$A16,'EUC2'!$C:$F,MATCH("AWAY",'EUC2'!$C$1:$F$1,0),0),"")&amp;IFERROR(VLOOKUP(MZ$2&amp;$A16,'EUC2'!$D:$E,MATCH("HOME",'EUC2'!$D$1:$E$1,0),0),"")</f>
        <v/>
      </c>
      <c r="NA16" s="25" t="str">
        <f>IFERROR(VLOOKUP(NA$2&amp;$B16,'FPL FIX2'!$N$1:$Q$400,MATCH("HOME",'FPL FIX2'!$N$1:$Q$1,0),0),"")&amp;IFERROR(VLOOKUP(NA$2&amp;$B16,'FPL FIX2'!$O$1:$P$400,MATCH("AWAY",'FPL FIX2'!$O$1:$P$1,0),0),"")&amp;IFERROR(VLOOKUP(NA$2&amp;$A16,'FA2'!$A:$D,MATCH("AWAY",'FA2'!$A$1:$D$1,0),0),"")&amp;IFERROR(VLOOKUP(NA$2&amp;$A16,'FA2'!$B:$C,MATCH("HOME",'FA2'!$B$1:$C$1,0),0),"")&amp;IFERROR(VLOOKUP(NA$2&amp;$A16,'EFL2'!$A:$D,MATCH("AWAY",'EFL2'!$A$1:$D$1,0),0),"")&amp;IFERROR(VLOOKUP(NA$2&amp;$A16,'EFL2'!$B:$C,MATCH("HOME",'EFL2'!$B$1:$C$1,0),0),"")&amp;IFERROR(VLOOKUP(NA$2&amp;$A16,'UCL2'!$C:$F,MATCH("AWAY",'UCL2'!$C$1:$F$1,0),0),"")&amp;IFERROR(VLOOKUP(NA$2&amp;$A16,'UCL2'!$D:$E,MATCH("HOME",'UCL2'!$D$1:$E$1,0),0),"")&amp;IFERROR(VLOOKUP(NA$2&amp;$A16,'EU2'!$C:$F,MATCH("AWAY",'EU2'!$C$1:$F$1,0),0),"")&amp;IFERROR(VLOOKUP(NA$2&amp;$A16,'EU2'!$D:$E,MATCH("HOME",'EU2'!$D$1:$E$1,0),0),"")&amp;IFERROR(VLOOKUP(NA$2&amp;$A16,'EUC2'!$C:$F,MATCH("AWAY",'EUC2'!$C$1:$F$1,0),0),"")&amp;IFERROR(VLOOKUP(NA$2&amp;$A16,'EUC2'!$D:$E,MATCH("HOME",'EUC2'!$D$1:$E$1,0),0),"")</f>
        <v/>
      </c>
      <c r="NB16" s="25" t="str">
        <f>IFERROR(VLOOKUP(NB$2&amp;$B16,'FPL FIX2'!$N$1:$Q$400,MATCH("HOME",'FPL FIX2'!$N$1:$Q$1,0),0),"")&amp;IFERROR(VLOOKUP(NB$2&amp;$B16,'FPL FIX2'!$O$1:$P$400,MATCH("AWAY",'FPL FIX2'!$O$1:$P$1,0),0),"")&amp;IFERROR(VLOOKUP(NB$2&amp;$A16,'FA2'!$A:$D,MATCH("AWAY",'FA2'!$A$1:$D$1,0),0),"")&amp;IFERROR(VLOOKUP(NB$2&amp;$A16,'FA2'!$B:$C,MATCH("HOME",'FA2'!$B$1:$C$1,0),0),"")&amp;IFERROR(VLOOKUP(NB$2&amp;$A16,'EFL2'!$A:$D,MATCH("AWAY",'EFL2'!$A$1:$D$1,0),0),"")&amp;IFERROR(VLOOKUP(NB$2&amp;$A16,'EFL2'!$B:$C,MATCH("HOME",'EFL2'!$B$1:$C$1,0),0),"")&amp;IFERROR(VLOOKUP(NB$2&amp;$A16,'UCL2'!$C:$F,MATCH("AWAY",'UCL2'!$C$1:$F$1,0),0),"")&amp;IFERROR(VLOOKUP(NB$2&amp;$A16,'UCL2'!$D:$E,MATCH("HOME",'UCL2'!$D$1:$E$1,0),0),"")&amp;IFERROR(VLOOKUP(NB$2&amp;$A16,'EU2'!$C:$F,MATCH("AWAY",'EU2'!$C$1:$F$1,0),0),"")&amp;IFERROR(VLOOKUP(NB$2&amp;$A16,'EU2'!$D:$E,MATCH("HOME",'EU2'!$D$1:$E$1,0),0),"")&amp;IFERROR(VLOOKUP(NB$2&amp;$A16,'EUC2'!$C:$F,MATCH("AWAY",'EUC2'!$C$1:$F$1,0),0),"")&amp;IFERROR(VLOOKUP(NB$2&amp;$A16,'EUC2'!$D:$E,MATCH("HOME",'EUC2'!$D$1:$E$1,0),0),"")</f>
        <v/>
      </c>
      <c r="NC16" s="25" t="str">
        <f>IFERROR(VLOOKUP(NC$2&amp;$B16,'FPL FIX2'!$N$1:$Q$400,MATCH("HOME",'FPL FIX2'!$N$1:$Q$1,0),0),"")&amp;IFERROR(VLOOKUP(NC$2&amp;$B16,'FPL FIX2'!$O$1:$P$400,MATCH("AWAY",'FPL FIX2'!$O$1:$P$1,0),0),"")&amp;IFERROR(VLOOKUP(NC$2&amp;$A16,'FA2'!$A:$D,MATCH("AWAY",'FA2'!$A$1:$D$1,0),0),"")&amp;IFERROR(VLOOKUP(NC$2&amp;$A16,'FA2'!$B:$C,MATCH("HOME",'FA2'!$B$1:$C$1,0),0),"")&amp;IFERROR(VLOOKUP(NC$2&amp;$A16,'EFL2'!$A:$D,MATCH("AWAY",'EFL2'!$A$1:$D$1,0),0),"")&amp;IFERROR(VLOOKUP(NC$2&amp;$A16,'EFL2'!$B:$C,MATCH("HOME",'EFL2'!$B$1:$C$1,0),0),"")&amp;IFERROR(VLOOKUP(NC$2&amp;$A16,'UCL2'!$C:$F,MATCH("AWAY",'UCL2'!$C$1:$F$1,0),0),"")&amp;IFERROR(VLOOKUP(NC$2&amp;$A16,'UCL2'!$D:$E,MATCH("HOME",'UCL2'!$D$1:$E$1,0),0),"")&amp;IFERROR(VLOOKUP(NC$2&amp;$A16,'EU2'!$C:$F,MATCH("AWAY",'EU2'!$C$1:$F$1,0),0),"")&amp;IFERROR(VLOOKUP(NC$2&amp;$A16,'EU2'!$D:$E,MATCH("HOME",'EU2'!$D$1:$E$1,0),0),"")&amp;IFERROR(VLOOKUP(NC$2&amp;$A16,'EUC2'!$C:$F,MATCH("AWAY",'EUC2'!$C$1:$F$1,0),0),"")&amp;IFERROR(VLOOKUP(NC$2&amp;$A16,'EUC2'!$D:$E,MATCH("HOME",'EUC2'!$D$1:$E$1,0),0),"")</f>
        <v/>
      </c>
      <c r="NE16" s="24" t="s">
        <v>12</v>
      </c>
      <c r="NF16" s="25" t="str">
        <f>IFERROR(VLOOKUP(NF$2&amp;$B16,'FPL FIX2'!$F$1:$I$50,MATCH("HOME",'FPL FIX2'!$F$1:$I$1,0),0),"")&amp;IFERROR(VLOOKUP(NF$2&amp;$B16,'FPL FIX2'!$G$1:$H$50,MATCH("AWAY",'FPL FIX2'!$G$1:$H$1,0),0),"")</f>
        <v/>
      </c>
      <c r="NG16" s="25"/>
      <c r="NH16" s="25" t="str">
        <f>IFERROR(VLOOKUP(NH$2&amp;$B16,'FPL FIX2'!$F$1:$I$400,MATCH("HOME",'FPL FIX2'!$F$1:$I$1,0),0),"")&amp;IFERROR(VLOOKUP(NH$2&amp;$B16,'FPL FIX2'!$G$1:$H$400,MATCH("AWAY",'FPL FIX2'!$G$1:$H$1,0),0),"")</f>
        <v>bou</v>
      </c>
      <c r="NI16" s="25" t="str">
        <f>IFERROR(VLOOKUP(NI$2&amp;$B16,'FPL FIX2'!$F$1:$I$400,MATCH("HOME",'FPL FIX2'!$F$1:$I$1,0),0),"")&amp;IFERROR(VLOOKUP(NI$2&amp;$B16,'FPL FIX2'!$G$1:$H$400,MATCH("AWAY",'FPL FIX2'!$G$1:$H$1,0),0),"")</f>
        <v/>
      </c>
      <c r="NJ16" s="25" t="str">
        <f>IFERROR(VLOOKUP(NJ$2&amp;$B16,'FPL FIX2'!$F$1:$I$400,MATCH("HOME",'FPL FIX2'!$F$1:$I$1,0),0),"")&amp;IFERROR(VLOOKUP(NJ$2&amp;$B16,'FPL FIX2'!$G$1:$H$400,MATCH("AWAY",'FPL FIX2'!$G$1:$H$1,0),0),"")</f>
        <v/>
      </c>
    </row>
    <row r="17" spans="1:374" ht="30" customHeight="1" thickBot="1" x14ac:dyDescent="0.3">
      <c r="A17" s="23" t="s">
        <v>73</v>
      </c>
      <c r="B17" s="24" t="s">
        <v>13</v>
      </c>
      <c r="C17" s="25" t="str">
        <f>IFERROR(VLOOKUP(C$2&amp;$B17,'FPL FIX2'!$N$1:$Q$400,MATCH("HOME",'FPL FIX2'!$N$1:$Q$1,0),0),"")&amp;IFERROR(VLOOKUP(C$2&amp;$B17,'FPL FIX2'!$O$1:$P$400,MATCH("AWAY",'FPL FIX2'!$O$1:$P$1,0),0),"")&amp;IFERROR(VLOOKUP(C$2&amp;$A17,'FA2'!$A:$D,MATCH("AWAY",'FA2'!$A$1:$D$1,0),0),"")&amp;IFERROR(VLOOKUP(C$2&amp;$A17,'FA2'!$B:$C,MATCH("HOME",'FA2'!$B$1:$C$1,0),0),"")&amp;IFERROR(VLOOKUP(C$2&amp;$A17,'EFL2'!$A:$D,MATCH("AWAY",'EFL2'!$A$1:$D$1,0),0),"")&amp;IFERROR(VLOOKUP(C$2&amp;$A17,'EFL2'!$B:$C,MATCH("HOME",'EFL2'!$B$1:$C$1,0),0),"")&amp;IFERROR(VLOOKUP(C$2&amp;$A17,'UCL2'!$C:$F,MATCH("AWAY",'UCL2'!$C$1:$F$1,0),0),"")&amp;IFERROR(VLOOKUP(C$2&amp;$A17,'UCL2'!$D:$E,MATCH("HOME",'UCL2'!$D$1:$E$1,0),0),"")&amp;IFERROR(VLOOKUP(C$2&amp;$A17,'EU2'!$C:$F,MATCH("AWAY",'EU2'!$C$1:$F$1,0),0),"")&amp;IFERROR(VLOOKUP(C$2&amp;$A17,'EU2'!$D:$E,MATCH("HOME",'EU2'!$D$1:$E$1,0),0),"")&amp;IFERROR(VLOOKUP(C$2&amp;$A17,'EUC2'!$C:$F,MATCH("AWAY",'EUC2'!$C$1:$F$1,0),0),"")&amp;IFERROR(VLOOKUP(C$2&amp;$A17,'EUC2'!$D:$E,MATCH("HOME",'EUC2'!$D$1:$E$1,0),0),"")</f>
        <v/>
      </c>
      <c r="D17" s="25" t="str">
        <f>IFERROR(VLOOKUP(D$2&amp;$B17,'FPL FIX2'!$N$1:$Q$400,MATCH("HOME",'FPL FIX2'!$N$1:$Q$1,0),0),"")&amp;IFERROR(VLOOKUP(D$2&amp;$B17,'FPL FIX2'!$O$1:$P$400,MATCH("AWAY",'FPL FIX2'!$O$1:$P$1,0),0),"")&amp;IFERROR(VLOOKUP(D$2&amp;$A17,'FA2'!$A:$D,MATCH("AWAY",'FA2'!$A$1:$D$1,0),0),"")&amp;IFERROR(VLOOKUP(D$2&amp;$A17,'FA2'!$B:$C,MATCH("HOME",'FA2'!$B$1:$C$1,0),0),"")&amp;IFERROR(VLOOKUP(D$2&amp;$A17,'EFL2'!$A:$D,MATCH("AWAY",'EFL2'!$A$1:$D$1,0),0),"")&amp;IFERROR(VLOOKUP(D$2&amp;$A17,'EFL2'!$B:$C,MATCH("HOME",'EFL2'!$B$1:$C$1,0),0),"")&amp;IFERROR(VLOOKUP(D$2&amp;$A17,'UCL2'!$C:$F,MATCH("AWAY",'UCL2'!$C$1:$F$1,0),0),"")&amp;IFERROR(VLOOKUP(D$2&amp;$A17,'UCL2'!$D:$E,MATCH("HOME",'UCL2'!$D$1:$E$1,0),0),"")&amp;IFERROR(VLOOKUP(D$2&amp;$A17,'EU2'!$C:$F,MATCH("AWAY",'EU2'!$C$1:$F$1,0),0),"")&amp;IFERROR(VLOOKUP(D$2&amp;$A17,'EU2'!$D:$E,MATCH("HOME",'EU2'!$D$1:$E$1,0),0),"")&amp;IFERROR(VLOOKUP(D$2&amp;$A17,'EUC2'!$C:$F,MATCH("AWAY",'EUC2'!$C$1:$F$1,0),0),"")&amp;IFERROR(VLOOKUP(D$2&amp;$A17,'EUC2'!$D:$E,MATCH("HOME",'EUC2'!$D$1:$E$1,0),0),"")</f>
        <v/>
      </c>
      <c r="E17" s="25" t="str">
        <f>IFERROR(VLOOKUP(E$2&amp;$B17,'FPL FIX2'!$N$1:$Q$400,MATCH("HOME",'FPL FIX2'!$N$1:$Q$1,0),0),"")&amp;IFERROR(VLOOKUP(E$2&amp;$B17,'FPL FIX2'!$O$1:$P$400,MATCH("AWAY",'FPL FIX2'!$O$1:$P$1,0),0),"")&amp;IFERROR(VLOOKUP(E$2&amp;$A17,'FA2'!$A:$D,MATCH("AWAY",'FA2'!$A$1:$D$1,0),0),"")&amp;IFERROR(VLOOKUP(E$2&amp;$A17,'FA2'!$B:$C,MATCH("HOME",'FA2'!$B$1:$C$1,0),0),"")&amp;IFERROR(VLOOKUP(E$2&amp;$A17,'EFL2'!$A:$D,MATCH("AWAY",'EFL2'!$A$1:$D$1,0),0),"")&amp;IFERROR(VLOOKUP(E$2&amp;$A17,'EFL2'!$B:$C,MATCH("HOME",'EFL2'!$B$1:$C$1,0),0),"")&amp;IFERROR(VLOOKUP(E$2&amp;$A17,'UCL2'!$C:$F,MATCH("AWAY",'UCL2'!$C$1:$F$1,0),0),"")&amp;IFERROR(VLOOKUP(E$2&amp;$A17,'UCL2'!$D:$E,MATCH("HOME",'UCL2'!$D$1:$E$1,0),0),"")&amp;IFERROR(VLOOKUP(E$2&amp;$A17,'EU2'!$C:$F,MATCH("AWAY",'EU2'!$C$1:$F$1,0),0),"")&amp;IFERROR(VLOOKUP(E$2&amp;$A17,'EU2'!$D:$E,MATCH("HOME",'EU2'!$D$1:$E$1,0),0),"")&amp;IFERROR(VLOOKUP(E$2&amp;$A17,'EUC2'!$C:$F,MATCH("AWAY",'EUC2'!$C$1:$F$1,0),0),"")&amp;IFERROR(VLOOKUP(E$2&amp;$A17,'EUC2'!$D:$E,MATCH("HOME",'EUC2'!$D$1:$E$1,0),0),"")</f>
        <v/>
      </c>
      <c r="F17" s="25" t="str">
        <f>IFERROR(VLOOKUP(F$2&amp;$B17,'FPL FIX2'!$N$1:$Q$400,MATCH("HOME",'FPL FIX2'!$N$1:$Q$1,0),0),"")&amp;IFERROR(VLOOKUP(F$2&amp;$B17,'FPL FIX2'!$O$1:$P$400,MATCH("AWAY",'FPL FIX2'!$O$1:$P$1,0),0),"")&amp;IFERROR(VLOOKUP(F$2&amp;$A17,'FA2'!$A:$D,MATCH("AWAY",'FA2'!$A$1:$D$1,0),0),"")&amp;IFERROR(VLOOKUP(F$2&amp;$A17,'FA2'!$B:$C,MATCH("HOME",'FA2'!$B$1:$C$1,0),0),"")&amp;IFERROR(VLOOKUP(F$2&amp;$A17,'EFL2'!$A:$D,MATCH("AWAY",'EFL2'!$A$1:$D$1,0),0),"")&amp;IFERROR(VLOOKUP(F$2&amp;$A17,'EFL2'!$B:$C,MATCH("HOME",'EFL2'!$B$1:$C$1,0),0),"")&amp;IFERROR(VLOOKUP(F$2&amp;$A17,'UCL2'!$C:$F,MATCH("AWAY",'UCL2'!$C$1:$F$1,0),0),"")&amp;IFERROR(VLOOKUP(F$2&amp;$A17,'UCL2'!$D:$E,MATCH("HOME",'UCL2'!$D$1:$E$1,0),0),"")&amp;IFERROR(VLOOKUP(F$2&amp;$A17,'EU2'!$C:$F,MATCH("AWAY",'EU2'!$C$1:$F$1,0),0),"")&amp;IFERROR(VLOOKUP(F$2&amp;$A17,'EU2'!$D:$E,MATCH("HOME",'EU2'!$D$1:$E$1,0),0),"")&amp;IFERROR(VLOOKUP(F$2&amp;$A17,'EUC2'!$C:$F,MATCH("AWAY",'EUC2'!$C$1:$F$1,0),0),"")&amp;IFERROR(VLOOKUP(F$2&amp;$A17,'EUC2'!$D:$E,MATCH("HOME",'EUC2'!$D$1:$E$1,0),0),"")</f>
        <v/>
      </c>
      <c r="G17" s="25" t="str">
        <f>IFERROR(VLOOKUP(G$2&amp;$B17,'FPL FIX2'!$N$1:$Q$400,MATCH("HOME",'FPL FIX2'!$N$1:$Q$1,0),0),"")&amp;IFERROR(VLOOKUP(G$2&amp;$B17,'FPL FIX2'!$O$1:$P$400,MATCH("AWAY",'FPL FIX2'!$O$1:$P$1,0),0),"")&amp;IFERROR(VLOOKUP(G$2&amp;$A17,'FA2'!$A:$D,MATCH("AWAY",'FA2'!$A$1:$D$1,0),0),"")&amp;IFERROR(VLOOKUP(G$2&amp;$A17,'FA2'!$B:$C,MATCH("HOME",'FA2'!$B$1:$C$1,0),0),"")&amp;IFERROR(VLOOKUP(G$2&amp;$A17,'EFL2'!$A:$D,MATCH("AWAY",'EFL2'!$A$1:$D$1,0),0),"")&amp;IFERROR(VLOOKUP(G$2&amp;$A17,'EFL2'!$B:$C,MATCH("HOME",'EFL2'!$B$1:$C$1,0),0),"")&amp;IFERROR(VLOOKUP(G$2&amp;$A17,'UCL2'!$C:$F,MATCH("AWAY",'UCL2'!$C$1:$F$1,0),0),"")&amp;IFERROR(VLOOKUP(G$2&amp;$A17,'UCL2'!$D:$E,MATCH("HOME",'UCL2'!$D$1:$E$1,0),0),"")&amp;IFERROR(VLOOKUP(G$2&amp;$A17,'EU2'!$C:$F,MATCH("AWAY",'EU2'!$C$1:$F$1,0),0),"")&amp;IFERROR(VLOOKUP(G$2&amp;$A17,'EU2'!$D:$E,MATCH("HOME",'EU2'!$D$1:$E$1,0),0),"")&amp;IFERROR(VLOOKUP(G$2&amp;$A17,'EUC2'!$C:$F,MATCH("AWAY",'EUC2'!$C$1:$F$1,0),0),"")&amp;IFERROR(VLOOKUP(G$2&amp;$A17,'EUC2'!$D:$E,MATCH("HOME",'EUC2'!$D$1:$E$1,0),0),"")</f>
        <v/>
      </c>
      <c r="H17" s="25" t="str">
        <f>IFERROR(VLOOKUP(H$2&amp;$B17,'FPL FIX2'!$N$1:$Q$400,MATCH("HOME",'FPL FIX2'!$N$1:$Q$1,0),0),"")&amp;IFERROR(VLOOKUP(H$2&amp;$B17,'FPL FIX2'!$O$1:$P$400,MATCH("AWAY",'FPL FIX2'!$O$1:$P$1,0),0),"")&amp;IFERROR(VLOOKUP(H$2&amp;$A17,'FA2'!$A:$D,MATCH("AWAY",'FA2'!$A$1:$D$1,0),0),"")&amp;IFERROR(VLOOKUP(H$2&amp;$A17,'FA2'!$B:$C,MATCH("HOME",'FA2'!$B$1:$C$1,0),0),"")&amp;IFERROR(VLOOKUP(H$2&amp;$A17,'EFL2'!$A:$D,MATCH("AWAY",'EFL2'!$A$1:$D$1,0),0),"")&amp;IFERROR(VLOOKUP(H$2&amp;$A17,'EFL2'!$B:$C,MATCH("HOME",'EFL2'!$B$1:$C$1,0),0),"")&amp;IFERROR(VLOOKUP(H$2&amp;$A17,'UCL2'!$C:$F,MATCH("AWAY",'UCL2'!$C$1:$F$1,0),0),"")&amp;IFERROR(VLOOKUP(H$2&amp;$A17,'UCL2'!$D:$E,MATCH("HOME",'UCL2'!$D$1:$E$1,0),0),"")&amp;IFERROR(VLOOKUP(H$2&amp;$A17,'EU2'!$C:$F,MATCH("AWAY",'EU2'!$C$1:$F$1,0),0),"")&amp;IFERROR(VLOOKUP(H$2&amp;$A17,'EU2'!$D:$E,MATCH("HOME",'EU2'!$D$1:$E$1,0),0),"")&amp;IFERROR(VLOOKUP(H$2&amp;$A17,'EUC2'!$C:$F,MATCH("AWAY",'EUC2'!$C$1:$F$1,0),0),"")&amp;IFERROR(VLOOKUP(H$2&amp;$A17,'EUC2'!$D:$E,MATCH("HOME",'EUC2'!$D$1:$E$1,0),0),"")</f>
        <v/>
      </c>
      <c r="I17" s="25" t="str">
        <f>IFERROR(VLOOKUP(I$2&amp;$B17,'FPL FIX2'!$N$1:$Q$400,MATCH("HOME",'FPL FIX2'!$N$1:$Q$1,0),0),"")&amp;IFERROR(VLOOKUP(I$2&amp;$B17,'FPL FIX2'!$O$1:$P$400,MATCH("AWAY",'FPL FIX2'!$O$1:$P$1,0),0),"")&amp;IFERROR(VLOOKUP(I$2&amp;$A17,'FA2'!$A:$D,MATCH("AWAY",'FA2'!$A$1:$D$1,0),0),"")&amp;IFERROR(VLOOKUP(I$2&amp;$A17,'FA2'!$B:$C,MATCH("HOME",'FA2'!$B$1:$C$1,0),0),"")&amp;IFERROR(VLOOKUP(I$2&amp;$A17,'EFL2'!$A:$D,MATCH("AWAY",'EFL2'!$A$1:$D$1,0),0),"")&amp;IFERROR(VLOOKUP(I$2&amp;$A17,'EFL2'!$B:$C,MATCH("HOME",'EFL2'!$B$1:$C$1,0),0),"")&amp;IFERROR(VLOOKUP(I$2&amp;$A17,'UCL2'!$C:$F,MATCH("AWAY",'UCL2'!$C$1:$F$1,0),0),"")&amp;IFERROR(VLOOKUP(I$2&amp;$A17,'UCL2'!$D:$E,MATCH("HOME",'UCL2'!$D$1:$E$1,0),0),"")&amp;IFERROR(VLOOKUP(I$2&amp;$A17,'EU2'!$C:$F,MATCH("AWAY",'EU2'!$C$1:$F$1,0),0),"")&amp;IFERROR(VLOOKUP(I$2&amp;$A17,'EU2'!$D:$E,MATCH("HOME",'EU2'!$D$1:$E$1,0),0),"")&amp;IFERROR(VLOOKUP(I$2&amp;$A17,'EUC2'!$C:$F,MATCH("AWAY",'EUC2'!$C$1:$F$1,0),0),"")&amp;IFERROR(VLOOKUP(I$2&amp;$A17,'EUC2'!$D:$E,MATCH("HOME",'EUC2'!$D$1:$E$1,0),0),"")</f>
        <v>BHA</v>
      </c>
      <c r="J17" s="25" t="str">
        <f>IFERROR(VLOOKUP(J$2&amp;$B17,'FPL FIX2'!$N$1:$Q$400,MATCH("HOME",'FPL FIX2'!$N$1:$Q$1,0),0),"")&amp;IFERROR(VLOOKUP(J$2&amp;$B17,'FPL FIX2'!$O$1:$P$400,MATCH("AWAY",'FPL FIX2'!$O$1:$P$1,0),0),"")&amp;IFERROR(VLOOKUP(J$2&amp;$A17,'FA2'!$A:$D,MATCH("AWAY",'FA2'!$A$1:$D$1,0),0),"")&amp;IFERROR(VLOOKUP(J$2&amp;$A17,'FA2'!$B:$C,MATCH("HOME",'FA2'!$B$1:$C$1,0),0),"")&amp;IFERROR(VLOOKUP(J$2&amp;$A17,'EFL2'!$A:$D,MATCH("AWAY",'EFL2'!$A$1:$D$1,0),0),"")&amp;IFERROR(VLOOKUP(J$2&amp;$A17,'EFL2'!$B:$C,MATCH("HOME",'EFL2'!$B$1:$C$1,0),0),"")&amp;IFERROR(VLOOKUP(J$2&amp;$A17,'UCL2'!$C:$F,MATCH("AWAY",'UCL2'!$C$1:$F$1,0),0),"")&amp;IFERROR(VLOOKUP(J$2&amp;$A17,'UCL2'!$D:$E,MATCH("HOME",'UCL2'!$D$1:$E$1,0),0),"")&amp;IFERROR(VLOOKUP(J$2&amp;$A17,'EU2'!$C:$F,MATCH("AWAY",'EU2'!$C$1:$F$1,0),0),"")&amp;IFERROR(VLOOKUP(J$2&amp;$A17,'EU2'!$D:$E,MATCH("HOME",'EU2'!$D$1:$E$1,0),0),"")&amp;IFERROR(VLOOKUP(J$2&amp;$A17,'EUC2'!$C:$F,MATCH("AWAY",'EUC2'!$C$1:$F$1,0),0),"")&amp;IFERROR(VLOOKUP(J$2&amp;$A17,'EUC2'!$D:$E,MATCH("HOME",'EUC2'!$D$1:$E$1,0),0),"")</f>
        <v/>
      </c>
      <c r="K17" s="25" t="str">
        <f>IFERROR(VLOOKUP(K$2&amp;$B17,'FPL FIX2'!$N$1:$Q$400,MATCH("HOME",'FPL FIX2'!$N$1:$Q$1,0),0),"")&amp;IFERROR(VLOOKUP(K$2&amp;$B17,'FPL FIX2'!$O$1:$P$400,MATCH("AWAY",'FPL FIX2'!$O$1:$P$1,0),0),"")&amp;IFERROR(VLOOKUP(K$2&amp;$A17,'FA2'!$A:$D,MATCH("AWAY",'FA2'!$A$1:$D$1,0),0),"")&amp;IFERROR(VLOOKUP(K$2&amp;$A17,'FA2'!$B:$C,MATCH("HOME",'FA2'!$B$1:$C$1,0),0),"")&amp;IFERROR(VLOOKUP(K$2&amp;$A17,'EFL2'!$A:$D,MATCH("AWAY",'EFL2'!$A$1:$D$1,0),0),"")&amp;IFERROR(VLOOKUP(K$2&amp;$A17,'EFL2'!$B:$C,MATCH("HOME",'EFL2'!$B$1:$C$1,0),0),"")&amp;IFERROR(VLOOKUP(K$2&amp;$A17,'UCL2'!$C:$F,MATCH("AWAY",'UCL2'!$C$1:$F$1,0),0),"")&amp;IFERROR(VLOOKUP(K$2&amp;$A17,'UCL2'!$D:$E,MATCH("HOME",'UCL2'!$D$1:$E$1,0),0),"")&amp;IFERROR(VLOOKUP(K$2&amp;$A17,'EU2'!$C:$F,MATCH("AWAY",'EU2'!$C$1:$F$1,0),0),"")&amp;IFERROR(VLOOKUP(K$2&amp;$A17,'EU2'!$D:$E,MATCH("HOME",'EU2'!$D$1:$E$1,0),0),"")&amp;IFERROR(VLOOKUP(K$2&amp;$A17,'EUC2'!$C:$F,MATCH("AWAY",'EUC2'!$C$1:$F$1,0),0),"")&amp;IFERROR(VLOOKUP(K$2&amp;$A17,'EUC2'!$D:$E,MATCH("HOME",'EUC2'!$D$1:$E$1,0),0),"")</f>
        <v/>
      </c>
      <c r="L17" s="25" t="str">
        <f>IFERROR(VLOOKUP(L$2&amp;$B17,'FPL FIX2'!$N$1:$Q$400,MATCH("HOME",'FPL FIX2'!$N$1:$Q$1,0),0),"")&amp;IFERROR(VLOOKUP(L$2&amp;$B17,'FPL FIX2'!$O$1:$P$400,MATCH("AWAY",'FPL FIX2'!$O$1:$P$1,0),0),"")&amp;IFERROR(VLOOKUP(L$2&amp;$A17,'FA2'!$A:$D,MATCH("AWAY",'FA2'!$A$1:$D$1,0),0),"")&amp;IFERROR(VLOOKUP(L$2&amp;$A17,'FA2'!$B:$C,MATCH("HOME",'FA2'!$B$1:$C$1,0),0),"")&amp;IFERROR(VLOOKUP(L$2&amp;$A17,'EFL2'!$A:$D,MATCH("AWAY",'EFL2'!$A$1:$D$1,0),0),"")&amp;IFERROR(VLOOKUP(L$2&amp;$A17,'EFL2'!$B:$C,MATCH("HOME",'EFL2'!$B$1:$C$1,0),0),"")&amp;IFERROR(VLOOKUP(L$2&amp;$A17,'UCL2'!$C:$F,MATCH("AWAY",'UCL2'!$C$1:$F$1,0),0),"")&amp;IFERROR(VLOOKUP(L$2&amp;$A17,'UCL2'!$D:$E,MATCH("HOME",'UCL2'!$D$1:$E$1,0),0),"")&amp;IFERROR(VLOOKUP(L$2&amp;$A17,'EU2'!$C:$F,MATCH("AWAY",'EU2'!$C$1:$F$1,0),0),"")&amp;IFERROR(VLOOKUP(L$2&amp;$A17,'EU2'!$D:$E,MATCH("HOME",'EU2'!$D$1:$E$1,0),0),"")&amp;IFERROR(VLOOKUP(L$2&amp;$A17,'EUC2'!$C:$F,MATCH("AWAY",'EUC2'!$C$1:$F$1,0),0),"")&amp;IFERROR(VLOOKUP(L$2&amp;$A17,'EUC2'!$D:$E,MATCH("HOME",'EUC2'!$D$1:$E$1,0),0),"")</f>
        <v/>
      </c>
      <c r="M17" s="25" t="str">
        <f>IFERROR(VLOOKUP(M$2&amp;$B17,'FPL FIX2'!$N$1:$Q$400,MATCH("HOME",'FPL FIX2'!$N$1:$Q$1,0),0),"")&amp;IFERROR(VLOOKUP(M$2&amp;$B17,'FPL FIX2'!$O$1:$P$400,MATCH("AWAY",'FPL FIX2'!$O$1:$P$1,0),0),"")&amp;IFERROR(VLOOKUP(M$2&amp;$A17,'FA2'!$A:$D,MATCH("AWAY",'FA2'!$A$1:$D$1,0),0),"")&amp;IFERROR(VLOOKUP(M$2&amp;$A17,'FA2'!$B:$C,MATCH("HOME",'FA2'!$B$1:$C$1,0),0),"")&amp;IFERROR(VLOOKUP(M$2&amp;$A17,'EFL2'!$A:$D,MATCH("AWAY",'EFL2'!$A$1:$D$1,0),0),"")&amp;IFERROR(VLOOKUP(M$2&amp;$A17,'EFL2'!$B:$C,MATCH("HOME",'EFL2'!$B$1:$C$1,0),0),"")&amp;IFERROR(VLOOKUP(M$2&amp;$A17,'UCL2'!$C:$F,MATCH("AWAY",'UCL2'!$C$1:$F$1,0),0),"")&amp;IFERROR(VLOOKUP(M$2&amp;$A17,'UCL2'!$D:$E,MATCH("HOME",'UCL2'!$D$1:$E$1,0),0),"")&amp;IFERROR(VLOOKUP(M$2&amp;$A17,'EU2'!$C:$F,MATCH("AWAY",'EU2'!$C$1:$F$1,0),0),"")&amp;IFERROR(VLOOKUP(M$2&amp;$A17,'EU2'!$D:$E,MATCH("HOME",'EU2'!$D$1:$E$1,0),0),"")&amp;IFERROR(VLOOKUP(M$2&amp;$A17,'EUC2'!$C:$F,MATCH("AWAY",'EUC2'!$C$1:$F$1,0),0),"")&amp;IFERROR(VLOOKUP(M$2&amp;$A17,'EUC2'!$D:$E,MATCH("HOME",'EUC2'!$D$1:$E$1,0),0),"")</f>
        <v/>
      </c>
      <c r="N17" s="25" t="str">
        <f>IFERROR(VLOOKUP(N$2&amp;$B17,'FPL FIX2'!$N$1:$Q$400,MATCH("HOME",'FPL FIX2'!$N$1:$Q$1,0),0),"")&amp;IFERROR(VLOOKUP(N$2&amp;$B17,'FPL FIX2'!$O$1:$P$400,MATCH("AWAY",'FPL FIX2'!$O$1:$P$1,0),0),"")&amp;IFERROR(VLOOKUP(N$2&amp;$A17,'FA2'!$A:$D,MATCH("AWAY",'FA2'!$A$1:$D$1,0),0),"")&amp;IFERROR(VLOOKUP(N$2&amp;$A17,'FA2'!$B:$C,MATCH("HOME",'FA2'!$B$1:$C$1,0),0),"")&amp;IFERROR(VLOOKUP(N$2&amp;$A17,'EFL2'!$A:$D,MATCH("AWAY",'EFL2'!$A$1:$D$1,0),0),"")&amp;IFERROR(VLOOKUP(N$2&amp;$A17,'EFL2'!$B:$C,MATCH("HOME",'EFL2'!$B$1:$C$1,0),0),"")&amp;IFERROR(VLOOKUP(N$2&amp;$A17,'UCL2'!$C:$F,MATCH("AWAY",'UCL2'!$C$1:$F$1,0),0),"")&amp;IFERROR(VLOOKUP(N$2&amp;$A17,'UCL2'!$D:$E,MATCH("HOME",'UCL2'!$D$1:$E$1,0),0),"")&amp;IFERROR(VLOOKUP(N$2&amp;$A17,'EU2'!$C:$F,MATCH("AWAY",'EU2'!$C$1:$F$1,0),0),"")&amp;IFERROR(VLOOKUP(N$2&amp;$A17,'EU2'!$D:$E,MATCH("HOME",'EU2'!$D$1:$E$1,0),0),"")&amp;IFERROR(VLOOKUP(N$2&amp;$A17,'EUC2'!$C:$F,MATCH("AWAY",'EUC2'!$C$1:$F$1,0),0),"")&amp;IFERROR(VLOOKUP(N$2&amp;$A17,'EUC2'!$D:$E,MATCH("HOME",'EUC2'!$D$1:$E$1,0),0),"")</f>
        <v/>
      </c>
      <c r="O17" s="25" t="str">
        <f>IFERROR(VLOOKUP(O$2&amp;$B17,'FPL FIX2'!$N$1:$Q$400,MATCH("HOME",'FPL FIX2'!$N$1:$Q$1,0),0),"")&amp;IFERROR(VLOOKUP(O$2&amp;$B17,'FPL FIX2'!$O$1:$P$400,MATCH("AWAY",'FPL FIX2'!$O$1:$P$1,0),0),"")&amp;IFERROR(VLOOKUP(O$2&amp;$A17,'FA2'!$A:$D,MATCH("AWAY",'FA2'!$A$1:$D$1,0),0),"")&amp;IFERROR(VLOOKUP(O$2&amp;$A17,'FA2'!$B:$C,MATCH("HOME",'FA2'!$B$1:$C$1,0),0),"")&amp;IFERROR(VLOOKUP(O$2&amp;$A17,'EFL2'!$A:$D,MATCH("AWAY",'EFL2'!$A$1:$D$1,0),0),"")&amp;IFERROR(VLOOKUP(O$2&amp;$A17,'EFL2'!$B:$C,MATCH("HOME",'EFL2'!$B$1:$C$1,0),0),"")&amp;IFERROR(VLOOKUP(O$2&amp;$A17,'UCL2'!$C:$F,MATCH("AWAY",'UCL2'!$C$1:$F$1,0),0),"")&amp;IFERROR(VLOOKUP(O$2&amp;$A17,'UCL2'!$D:$E,MATCH("HOME",'UCL2'!$D$1:$E$1,0),0),"")&amp;IFERROR(VLOOKUP(O$2&amp;$A17,'EU2'!$C:$F,MATCH("AWAY",'EU2'!$C$1:$F$1,0),0),"")&amp;IFERROR(VLOOKUP(O$2&amp;$A17,'EU2'!$D:$E,MATCH("HOME",'EU2'!$D$1:$E$1,0),0),"")&amp;IFERROR(VLOOKUP(O$2&amp;$A17,'EUC2'!$C:$F,MATCH("AWAY",'EUC2'!$C$1:$F$1,0),0),"")&amp;IFERROR(VLOOKUP(O$2&amp;$A17,'EUC2'!$D:$E,MATCH("HOME",'EUC2'!$D$1:$E$1,0),0),"")</f>
        <v>bre</v>
      </c>
      <c r="P17" s="25" t="str">
        <f>IFERROR(VLOOKUP(P$2&amp;$B17,'FPL FIX2'!$N$1:$Q$400,MATCH("HOME",'FPL FIX2'!$N$1:$Q$1,0),0),"")&amp;IFERROR(VLOOKUP(P$2&amp;$B17,'FPL FIX2'!$O$1:$P$400,MATCH("AWAY",'FPL FIX2'!$O$1:$P$1,0),0),"")&amp;IFERROR(VLOOKUP(P$2&amp;$A17,'FA2'!$A:$D,MATCH("AWAY",'FA2'!$A$1:$D$1,0),0),"")&amp;IFERROR(VLOOKUP(P$2&amp;$A17,'FA2'!$B:$C,MATCH("HOME",'FA2'!$B$1:$C$1,0),0),"")&amp;IFERROR(VLOOKUP(P$2&amp;$A17,'EFL2'!$A:$D,MATCH("AWAY",'EFL2'!$A$1:$D$1,0),0),"")&amp;IFERROR(VLOOKUP(P$2&amp;$A17,'EFL2'!$B:$C,MATCH("HOME",'EFL2'!$B$1:$C$1,0),0),"")&amp;IFERROR(VLOOKUP(P$2&amp;$A17,'UCL2'!$C:$F,MATCH("AWAY",'UCL2'!$C$1:$F$1,0),0),"")&amp;IFERROR(VLOOKUP(P$2&amp;$A17,'UCL2'!$D:$E,MATCH("HOME",'UCL2'!$D$1:$E$1,0),0),"")&amp;IFERROR(VLOOKUP(P$2&amp;$A17,'EU2'!$C:$F,MATCH("AWAY",'EU2'!$C$1:$F$1,0),0),"")&amp;IFERROR(VLOOKUP(P$2&amp;$A17,'EU2'!$D:$E,MATCH("HOME",'EU2'!$D$1:$E$1,0),0),"")&amp;IFERROR(VLOOKUP(P$2&amp;$A17,'EUC2'!$C:$F,MATCH("AWAY",'EUC2'!$C$1:$F$1,0),0),"")&amp;IFERROR(VLOOKUP(P$2&amp;$A17,'EUC2'!$D:$E,MATCH("HOME",'EUC2'!$D$1:$E$1,0),0),"")</f>
        <v/>
      </c>
      <c r="Q17" s="25" t="str">
        <f>IFERROR(VLOOKUP(Q$2&amp;$B17,'FPL FIX2'!$N$1:$Q$400,MATCH("HOME",'FPL FIX2'!$N$1:$Q$1,0),0),"")&amp;IFERROR(VLOOKUP(Q$2&amp;$B17,'FPL FIX2'!$O$1:$P$400,MATCH("AWAY",'FPL FIX2'!$O$1:$P$1,0),0),"")&amp;IFERROR(VLOOKUP(Q$2&amp;$A17,'FA2'!$A:$D,MATCH("AWAY",'FA2'!$A$1:$D$1,0),0),"")&amp;IFERROR(VLOOKUP(Q$2&amp;$A17,'FA2'!$B:$C,MATCH("HOME",'FA2'!$B$1:$C$1,0),0),"")&amp;IFERROR(VLOOKUP(Q$2&amp;$A17,'EFL2'!$A:$D,MATCH("AWAY",'EFL2'!$A$1:$D$1,0),0),"")&amp;IFERROR(VLOOKUP(Q$2&amp;$A17,'EFL2'!$B:$C,MATCH("HOME",'EFL2'!$B$1:$C$1,0),0),"")&amp;IFERROR(VLOOKUP(Q$2&amp;$A17,'UCL2'!$C:$F,MATCH("AWAY",'UCL2'!$C$1:$F$1,0),0),"")&amp;IFERROR(VLOOKUP(Q$2&amp;$A17,'UCL2'!$D:$E,MATCH("HOME",'UCL2'!$D$1:$E$1,0),0),"")&amp;IFERROR(VLOOKUP(Q$2&amp;$A17,'EU2'!$C:$F,MATCH("AWAY",'EU2'!$C$1:$F$1,0),0),"")&amp;IFERROR(VLOOKUP(Q$2&amp;$A17,'EU2'!$D:$E,MATCH("HOME",'EU2'!$D$1:$E$1,0),0),"")&amp;IFERROR(VLOOKUP(Q$2&amp;$A17,'EUC2'!$C:$F,MATCH("AWAY",'EUC2'!$C$1:$F$1,0),0),"")&amp;IFERROR(VLOOKUP(Q$2&amp;$A17,'EUC2'!$D:$E,MATCH("HOME",'EUC2'!$D$1:$E$1,0),0),"")</f>
        <v/>
      </c>
      <c r="R17" s="25" t="str">
        <f>IFERROR(VLOOKUP(R$2&amp;$B17,'FPL FIX2'!$N$1:$Q$400,MATCH("HOME",'FPL FIX2'!$N$1:$Q$1,0),0),"")&amp;IFERROR(VLOOKUP(R$2&amp;$B17,'FPL FIX2'!$O$1:$P$400,MATCH("AWAY",'FPL FIX2'!$O$1:$P$1,0),0),"")&amp;IFERROR(VLOOKUP(R$2&amp;$A17,'FA2'!$A:$D,MATCH("AWAY",'FA2'!$A$1:$D$1,0),0),"")&amp;IFERROR(VLOOKUP(R$2&amp;$A17,'FA2'!$B:$C,MATCH("HOME",'FA2'!$B$1:$C$1,0),0),"")&amp;IFERROR(VLOOKUP(R$2&amp;$A17,'EFL2'!$A:$D,MATCH("AWAY",'EFL2'!$A$1:$D$1,0),0),"")&amp;IFERROR(VLOOKUP(R$2&amp;$A17,'EFL2'!$B:$C,MATCH("HOME",'EFL2'!$B$1:$C$1,0),0),"")&amp;IFERROR(VLOOKUP(R$2&amp;$A17,'UCL2'!$C:$F,MATCH("AWAY",'UCL2'!$C$1:$F$1,0),0),"")&amp;IFERROR(VLOOKUP(R$2&amp;$A17,'UCL2'!$D:$E,MATCH("HOME",'UCL2'!$D$1:$E$1,0),0),"")&amp;IFERROR(VLOOKUP(R$2&amp;$A17,'EU2'!$C:$F,MATCH("AWAY",'EU2'!$C$1:$F$1,0),0),"")&amp;IFERROR(VLOOKUP(R$2&amp;$A17,'EU2'!$D:$E,MATCH("HOME",'EU2'!$D$1:$E$1,0),0),"")&amp;IFERROR(VLOOKUP(R$2&amp;$A17,'EUC2'!$C:$F,MATCH("AWAY",'EUC2'!$C$1:$F$1,0),0),"")&amp;IFERROR(VLOOKUP(R$2&amp;$A17,'EUC2'!$D:$E,MATCH("HOME",'EUC2'!$D$1:$E$1,0),0),"")</f>
        <v/>
      </c>
      <c r="S17" s="25" t="str">
        <f>IFERROR(VLOOKUP(S$2&amp;$B17,'FPL FIX2'!$N$1:$Q$400,MATCH("HOME",'FPL FIX2'!$N$1:$Q$1,0),0),"")&amp;IFERROR(VLOOKUP(S$2&amp;$B17,'FPL FIX2'!$O$1:$P$400,MATCH("AWAY",'FPL FIX2'!$O$1:$P$1,0),0),"")&amp;IFERROR(VLOOKUP(S$2&amp;$A17,'FA2'!$A:$D,MATCH("AWAY",'FA2'!$A$1:$D$1,0),0),"")&amp;IFERROR(VLOOKUP(S$2&amp;$A17,'FA2'!$B:$C,MATCH("HOME",'FA2'!$B$1:$C$1,0),0),"")&amp;IFERROR(VLOOKUP(S$2&amp;$A17,'EFL2'!$A:$D,MATCH("AWAY",'EFL2'!$A$1:$D$1,0),0),"")&amp;IFERROR(VLOOKUP(S$2&amp;$A17,'EFL2'!$B:$C,MATCH("HOME",'EFL2'!$B$1:$C$1,0),0),"")&amp;IFERROR(VLOOKUP(S$2&amp;$A17,'UCL2'!$C:$F,MATCH("AWAY",'UCL2'!$C$1:$F$1,0),0),"")&amp;IFERROR(VLOOKUP(S$2&amp;$A17,'UCL2'!$D:$E,MATCH("HOME",'UCL2'!$D$1:$E$1,0),0),"")&amp;IFERROR(VLOOKUP(S$2&amp;$A17,'EU2'!$C:$F,MATCH("AWAY",'EU2'!$C$1:$F$1,0),0),"")&amp;IFERROR(VLOOKUP(S$2&amp;$A17,'EU2'!$D:$E,MATCH("HOME",'EU2'!$D$1:$E$1,0),0),"")&amp;IFERROR(VLOOKUP(S$2&amp;$A17,'EUC2'!$C:$F,MATCH("AWAY",'EUC2'!$C$1:$F$1,0),0),"")&amp;IFERROR(VLOOKUP(S$2&amp;$A17,'EUC2'!$D:$E,MATCH("HOME",'EUC2'!$D$1:$E$1,0),0),"")</f>
        <v/>
      </c>
      <c r="T17" s="25" t="str">
        <f>IFERROR(VLOOKUP(T$2&amp;$B17,'FPL FIX2'!$N$1:$Q$400,MATCH("HOME",'FPL FIX2'!$N$1:$Q$1,0),0),"")&amp;IFERROR(VLOOKUP(T$2&amp;$B17,'FPL FIX2'!$O$1:$P$400,MATCH("AWAY",'FPL FIX2'!$O$1:$P$1,0),0),"")&amp;IFERROR(VLOOKUP(T$2&amp;$A17,'FA2'!$A:$D,MATCH("AWAY",'FA2'!$A$1:$D$1,0),0),"")&amp;IFERROR(VLOOKUP(T$2&amp;$A17,'FA2'!$B:$C,MATCH("HOME",'FA2'!$B$1:$C$1,0),0),"")&amp;IFERROR(VLOOKUP(T$2&amp;$A17,'EFL2'!$A:$D,MATCH("AWAY",'EFL2'!$A$1:$D$1,0),0),"")&amp;IFERROR(VLOOKUP(T$2&amp;$A17,'EFL2'!$B:$C,MATCH("HOME",'EFL2'!$B$1:$C$1,0),0),"")&amp;IFERROR(VLOOKUP(T$2&amp;$A17,'UCL2'!$C:$F,MATCH("AWAY",'UCL2'!$C$1:$F$1,0),0),"")&amp;IFERROR(VLOOKUP(T$2&amp;$A17,'UCL2'!$D:$E,MATCH("HOME",'UCL2'!$D$1:$E$1,0),0),"")&amp;IFERROR(VLOOKUP(T$2&amp;$A17,'EU2'!$C:$F,MATCH("AWAY",'EU2'!$C$1:$F$1,0),0),"")&amp;IFERROR(VLOOKUP(T$2&amp;$A17,'EU2'!$D:$E,MATCH("HOME",'EU2'!$D$1:$E$1,0),0),"")&amp;IFERROR(VLOOKUP(T$2&amp;$A17,'EUC2'!$C:$F,MATCH("AWAY",'EUC2'!$C$1:$F$1,0),0),"")&amp;IFERROR(VLOOKUP(T$2&amp;$A17,'EUC2'!$D:$E,MATCH("HOME",'EUC2'!$D$1:$E$1,0),0),"")</f>
        <v/>
      </c>
      <c r="U17" s="25" t="str">
        <f>IFERROR(VLOOKUP(U$2&amp;$B17,'FPL FIX2'!$N$1:$Q$400,MATCH("HOME",'FPL FIX2'!$N$1:$Q$1,0),0),"")&amp;IFERROR(VLOOKUP(U$2&amp;$B17,'FPL FIX2'!$O$1:$P$400,MATCH("AWAY",'FPL FIX2'!$O$1:$P$1,0),0),"")&amp;IFERROR(VLOOKUP(U$2&amp;$A17,'FA2'!$A:$D,MATCH("AWAY",'FA2'!$A$1:$D$1,0),0),"")&amp;IFERROR(VLOOKUP(U$2&amp;$A17,'FA2'!$B:$C,MATCH("HOME",'FA2'!$B$1:$C$1,0),0),"")&amp;IFERROR(VLOOKUP(U$2&amp;$A17,'EFL2'!$A:$D,MATCH("AWAY",'EFL2'!$A$1:$D$1,0),0),"")&amp;IFERROR(VLOOKUP(U$2&amp;$A17,'EFL2'!$B:$C,MATCH("HOME",'EFL2'!$B$1:$C$1,0),0),"")&amp;IFERROR(VLOOKUP(U$2&amp;$A17,'UCL2'!$C:$F,MATCH("AWAY",'UCL2'!$C$1:$F$1,0),0),"")&amp;IFERROR(VLOOKUP(U$2&amp;$A17,'UCL2'!$D:$E,MATCH("HOME",'UCL2'!$D$1:$E$1,0),0),"")&amp;IFERROR(VLOOKUP(U$2&amp;$A17,'EU2'!$C:$F,MATCH("AWAY",'EU2'!$C$1:$F$1,0),0),"")&amp;IFERROR(VLOOKUP(U$2&amp;$A17,'EU2'!$D:$E,MATCH("HOME",'EU2'!$D$1:$E$1,0),0),"")&amp;IFERROR(VLOOKUP(U$2&amp;$A17,'EUC2'!$C:$F,MATCH("AWAY",'EUC2'!$C$1:$F$1,0),0),"")&amp;IFERROR(VLOOKUP(U$2&amp;$A17,'EUC2'!$D:$E,MATCH("HOME",'EUC2'!$D$1:$E$1,0),0),"")</f>
        <v/>
      </c>
      <c r="V17" s="25" t="str">
        <f>IFERROR(VLOOKUP(V$2&amp;$B17,'FPL FIX2'!$N$1:$Q$400,MATCH("HOME",'FPL FIX2'!$N$1:$Q$1,0),0),"")&amp;IFERROR(VLOOKUP(V$2&amp;$B17,'FPL FIX2'!$O$1:$P$400,MATCH("AWAY",'FPL FIX2'!$O$1:$P$1,0),0),"")&amp;IFERROR(VLOOKUP(V$2&amp;$A17,'FA2'!$A:$D,MATCH("AWAY",'FA2'!$A$1:$D$1,0),0),"")&amp;IFERROR(VLOOKUP(V$2&amp;$A17,'FA2'!$B:$C,MATCH("HOME",'FA2'!$B$1:$C$1,0),0),"")&amp;IFERROR(VLOOKUP(V$2&amp;$A17,'EFL2'!$A:$D,MATCH("AWAY",'EFL2'!$A$1:$D$1,0),0),"")&amp;IFERROR(VLOOKUP(V$2&amp;$A17,'EFL2'!$B:$C,MATCH("HOME",'EFL2'!$B$1:$C$1,0),0),"")&amp;IFERROR(VLOOKUP(V$2&amp;$A17,'UCL2'!$C:$F,MATCH("AWAY",'UCL2'!$C$1:$F$1,0),0),"")&amp;IFERROR(VLOOKUP(V$2&amp;$A17,'UCL2'!$D:$E,MATCH("HOME",'UCL2'!$D$1:$E$1,0),0),"")&amp;IFERROR(VLOOKUP(V$2&amp;$A17,'EU2'!$C:$F,MATCH("AWAY",'EU2'!$C$1:$F$1,0),0),"")&amp;IFERROR(VLOOKUP(V$2&amp;$A17,'EU2'!$D:$E,MATCH("HOME",'EU2'!$D$1:$E$1,0),0),"")&amp;IFERROR(VLOOKUP(V$2&amp;$A17,'EUC2'!$C:$F,MATCH("AWAY",'EUC2'!$C$1:$F$1,0),0),"")&amp;IFERROR(VLOOKUP(V$2&amp;$A17,'EUC2'!$D:$E,MATCH("HOME",'EUC2'!$D$1:$E$1,0),0),"")</f>
        <v/>
      </c>
      <c r="W17" s="25" t="str">
        <f>IFERROR(VLOOKUP(W$2&amp;$B17,'FPL FIX2'!$N$1:$Q$400,MATCH("HOME",'FPL FIX2'!$N$1:$Q$1,0),0),"")&amp;IFERROR(VLOOKUP(W$2&amp;$B17,'FPL FIX2'!$O$1:$P$400,MATCH("AWAY",'FPL FIX2'!$O$1:$P$1,0),0),"")&amp;IFERROR(VLOOKUP(W$2&amp;$A17,'FA2'!$A:$D,MATCH("AWAY",'FA2'!$A$1:$D$1,0),0),"")&amp;IFERROR(VLOOKUP(W$2&amp;$A17,'FA2'!$B:$C,MATCH("HOME",'FA2'!$B$1:$C$1,0),0),"")&amp;IFERROR(VLOOKUP(W$2&amp;$A17,'EFL2'!$A:$D,MATCH("AWAY",'EFL2'!$A$1:$D$1,0),0),"")&amp;IFERROR(VLOOKUP(W$2&amp;$A17,'EFL2'!$B:$C,MATCH("HOME",'EFL2'!$B$1:$C$1,0),0),"")&amp;IFERROR(VLOOKUP(W$2&amp;$A17,'UCL2'!$C:$F,MATCH("AWAY",'UCL2'!$C$1:$F$1,0),0),"")&amp;IFERROR(VLOOKUP(W$2&amp;$A17,'UCL2'!$D:$E,MATCH("HOME",'UCL2'!$D$1:$E$1,0),0),"")&amp;IFERROR(VLOOKUP(W$2&amp;$A17,'EU2'!$C:$F,MATCH("AWAY",'EU2'!$C$1:$F$1,0),0),"")&amp;IFERROR(VLOOKUP(W$2&amp;$A17,'EU2'!$D:$E,MATCH("HOME",'EU2'!$D$1:$E$1,0),0),"")&amp;IFERROR(VLOOKUP(W$2&amp;$A17,'EUC2'!$C:$F,MATCH("AWAY",'EUC2'!$C$1:$F$1,0),0),"")&amp;IFERROR(VLOOKUP(W$2&amp;$A17,'EUC2'!$D:$E,MATCH("HOME",'EUC2'!$D$1:$E$1,0),0),"")</f>
        <v/>
      </c>
      <c r="X17" s="25" t="str">
        <f>IFERROR(VLOOKUP(X$2&amp;$B17,'FPL FIX2'!$N$1:$Q$400,MATCH("HOME",'FPL FIX2'!$N$1:$Q$1,0),0),"")&amp;IFERROR(VLOOKUP(X$2&amp;$B17,'FPL FIX2'!$O$1:$P$400,MATCH("AWAY",'FPL FIX2'!$O$1:$P$1,0),0),"")&amp;IFERROR(VLOOKUP(X$2&amp;$A17,'FA2'!$A:$D,MATCH("AWAY",'FA2'!$A$1:$D$1,0),0),"")&amp;IFERROR(VLOOKUP(X$2&amp;$A17,'FA2'!$B:$C,MATCH("HOME",'FA2'!$B$1:$C$1,0),0),"")&amp;IFERROR(VLOOKUP(X$2&amp;$A17,'EFL2'!$A:$D,MATCH("AWAY",'EFL2'!$A$1:$D$1,0),0),"")&amp;IFERROR(VLOOKUP(X$2&amp;$A17,'EFL2'!$B:$C,MATCH("HOME",'EFL2'!$B$1:$C$1,0),0),"")&amp;IFERROR(VLOOKUP(X$2&amp;$A17,'UCL2'!$C:$F,MATCH("AWAY",'UCL2'!$C$1:$F$1,0),0),"")&amp;IFERROR(VLOOKUP(X$2&amp;$A17,'UCL2'!$D:$E,MATCH("HOME",'UCL2'!$D$1:$E$1,0),0),"")&amp;IFERROR(VLOOKUP(X$2&amp;$A17,'EU2'!$C:$F,MATCH("AWAY",'EU2'!$C$1:$F$1,0),0),"")&amp;IFERROR(VLOOKUP(X$2&amp;$A17,'EU2'!$D:$E,MATCH("HOME",'EU2'!$D$1:$E$1,0),0),"")&amp;IFERROR(VLOOKUP(X$2&amp;$A17,'EUC2'!$C:$F,MATCH("AWAY",'EUC2'!$C$1:$F$1,0),0),"")&amp;IFERROR(VLOOKUP(X$2&amp;$A17,'EUC2'!$D:$E,MATCH("HOME",'EUC2'!$D$1:$E$1,0),0),"")</f>
        <v>LIV</v>
      </c>
      <c r="Y17" s="57" t="str">
        <f>IFERROR(VLOOKUP(Y$2&amp;$B17,'FPL FIX2'!$N$1:$Q$400,MATCH("HOME",'FPL FIX2'!$N$1:$Q$1,0),0),"")&amp;IFERROR(VLOOKUP(Y$2&amp;$B17,'FPL FIX2'!$O$1:$P$400,MATCH("AWAY",'FPL FIX2'!$O$1:$P$1,0),0),"")&amp;IFERROR(VLOOKUP(Y$2&amp;$A17,'FA2'!$A:$D,MATCH("AWAY",'FA2'!$A$1:$D$1,0),0),"")&amp;IFERROR(VLOOKUP(Y$2&amp;$A17,'FA2'!$B:$C,MATCH("HOME",'FA2'!$B$1:$C$1,0),0),"")&amp;IFERROR(VLOOKUP(Y$2&amp;$A17,'EFL2'!$A:$D,MATCH("AWAY",'EFL2'!$A$1:$D$1,0),0),"")&amp;IFERROR(VLOOKUP(Y$2&amp;$A17,'EFL2'!$B:$C,MATCH("HOME",'EFL2'!$B$1:$C$1,0),0),"")&amp;IFERROR(VLOOKUP(Y$2&amp;$A17,'UCL2'!$C:$F,MATCH("AWAY",'UCL2'!$C$1:$F$1,0),0),"")&amp;IFERROR(VLOOKUP(Y$2&amp;$A17,'UCL2'!$D:$E,MATCH("HOME",'UCL2'!$D$1:$E$1,0),0),"")&amp;IFERROR(VLOOKUP(Y$2&amp;$A17,'EU2'!$C:$F,MATCH("AWAY",'EU2'!$C$1:$F$1,0),0),"")&amp;IFERROR(VLOOKUP(Y$2&amp;$A17,'EU2'!$D:$E,MATCH("HOME",'EU2'!$D$1:$E$1,0),0),"")&amp;IFERROR(VLOOKUP(Y$2&amp;$A17,'EUC2'!$C:$F,MATCH("AWAY",'EUC2'!$C$1:$F$1,0),0),"")&amp;IFERROR(VLOOKUP(Y$2&amp;$A17,'EUC2'!$D:$E,MATCH("HOME",'EUC2'!$D$1:$E$1,0),0),"")</f>
        <v/>
      </c>
      <c r="Z17" s="25" t="str">
        <f>IFERROR(VLOOKUP(Z$2&amp;$B17,'FPL FIX2'!$N$1:$Q$400,MATCH("HOME",'FPL FIX2'!$N$1:$Q$1,0),0),"")&amp;IFERROR(VLOOKUP(Z$2&amp;$B17,'FPL FIX2'!$O$1:$P$400,MATCH("AWAY",'FPL FIX2'!$O$1:$P$1,0),0),"")&amp;IFERROR(VLOOKUP(Z$2&amp;$A17,'FA2'!$A:$D,MATCH("AWAY",'FA2'!$A$1:$D$1,0),0),"")&amp;IFERROR(VLOOKUP(Z$2&amp;$A17,'FA2'!$B:$C,MATCH("HOME",'FA2'!$B$1:$C$1,0),0),"")&amp;IFERROR(VLOOKUP(Z$2&amp;$A17,'EFL2'!$A:$D,MATCH("AWAY",'EFL2'!$A$1:$D$1,0),0),"")&amp;IFERROR(VLOOKUP(Z$2&amp;$A17,'EFL2'!$B:$C,MATCH("HOME",'EFL2'!$B$1:$C$1,0),0),"")&amp;IFERROR(VLOOKUP(Z$2&amp;$A17,'UCL2'!$C:$F,MATCH("AWAY",'UCL2'!$C$1:$F$1,0),0),"")&amp;IFERROR(VLOOKUP(Z$2&amp;$A17,'UCL2'!$D:$E,MATCH("HOME",'UCL2'!$D$1:$E$1,0),0),"")&amp;IFERROR(VLOOKUP(Z$2&amp;$A17,'EU2'!$C:$F,MATCH("AWAY",'EU2'!$C$1:$F$1,0),0),"")&amp;IFERROR(VLOOKUP(Z$2&amp;$A17,'EU2'!$D:$E,MATCH("HOME",'EU2'!$D$1:$E$1,0),0),"")&amp;IFERROR(VLOOKUP(Z$2&amp;$A17,'EUC2'!$C:$F,MATCH("AWAY",'EUC2'!$C$1:$F$1,0),0),"")&amp;IFERROR(VLOOKUP(Z$2&amp;$A17,'EUC2'!$D:$E,MATCH("HOME",'EUC2'!$D$1:$E$1,0),0),"")</f>
        <v/>
      </c>
      <c r="AA17" s="25" t="str">
        <f>IFERROR(VLOOKUP(AA$2&amp;$B17,'FPL FIX2'!$N$1:$Q$400,MATCH("HOME",'FPL FIX2'!$N$1:$Q$1,0),0),"")&amp;IFERROR(VLOOKUP(AA$2&amp;$B17,'FPL FIX2'!$O$1:$P$400,MATCH("AWAY",'FPL FIX2'!$O$1:$P$1,0),0),"")&amp;IFERROR(VLOOKUP(AA$2&amp;$A17,'FA2'!$A:$D,MATCH("AWAY",'FA2'!$A$1:$D$1,0),0),"")&amp;IFERROR(VLOOKUP(AA$2&amp;$A17,'FA2'!$B:$C,MATCH("HOME",'FA2'!$B$1:$C$1,0),0),"")&amp;IFERROR(VLOOKUP(AA$2&amp;$A17,'EFL2'!$A:$D,MATCH("AWAY",'EFL2'!$A$1:$D$1,0),0),"")&amp;IFERROR(VLOOKUP(AA$2&amp;$A17,'EFL2'!$B:$C,MATCH("HOME",'EFL2'!$B$1:$C$1,0),0),"")&amp;IFERROR(VLOOKUP(AA$2&amp;$A17,'UCL2'!$C:$F,MATCH("AWAY",'UCL2'!$C$1:$F$1,0),0),"")&amp;IFERROR(VLOOKUP(AA$2&amp;$A17,'UCL2'!$D:$E,MATCH("HOME",'UCL2'!$D$1:$E$1,0),0),"")&amp;IFERROR(VLOOKUP(AA$2&amp;$A17,'EU2'!$C:$F,MATCH("AWAY",'EU2'!$C$1:$F$1,0),0),"")&amp;IFERROR(VLOOKUP(AA$2&amp;$A17,'EU2'!$D:$E,MATCH("HOME",'EU2'!$D$1:$E$1,0),0),"")&amp;IFERROR(VLOOKUP(AA$2&amp;$A17,'EUC2'!$C:$F,MATCH("AWAY",'EUC2'!$C$1:$F$1,0),0),"")&amp;IFERROR(VLOOKUP(AA$2&amp;$A17,'EUC2'!$D:$E,MATCH("HOME",'EUC2'!$D$1:$E$1,0),0),"")</f>
        <v/>
      </c>
      <c r="AB17" s="25" t="str">
        <f>IFERROR(VLOOKUP(AB$2&amp;$B17,'FPL FIX2'!$N$1:$Q$400,MATCH("HOME",'FPL FIX2'!$N$1:$Q$1,0),0),"")&amp;IFERROR(VLOOKUP(AB$2&amp;$B17,'FPL FIX2'!$O$1:$P$400,MATCH("AWAY",'FPL FIX2'!$O$1:$P$1,0),0),"")&amp;IFERROR(VLOOKUP(AB$2&amp;$A17,'FA2'!$A:$D,MATCH("AWAY",'FA2'!$A$1:$D$1,0),0),"")&amp;IFERROR(VLOOKUP(AB$2&amp;$A17,'FA2'!$B:$C,MATCH("HOME",'FA2'!$B$1:$C$1,0),0),"")&amp;IFERROR(VLOOKUP(AB$2&amp;$A17,'EFL2'!$A:$D,MATCH("AWAY",'EFL2'!$A$1:$D$1,0),0),"")&amp;IFERROR(VLOOKUP(AB$2&amp;$A17,'EFL2'!$B:$C,MATCH("HOME",'EFL2'!$B$1:$C$1,0),0),"")&amp;IFERROR(VLOOKUP(AB$2&amp;$A17,'UCL2'!$C:$F,MATCH("AWAY",'UCL2'!$C$1:$F$1,0),0),"")&amp;IFERROR(VLOOKUP(AB$2&amp;$A17,'UCL2'!$D:$E,MATCH("HOME",'UCL2'!$D$1:$E$1,0),0),"")&amp;IFERROR(VLOOKUP(AB$2&amp;$A17,'EU2'!$C:$F,MATCH("AWAY",'EU2'!$C$1:$F$1,0),0),"")&amp;IFERROR(VLOOKUP(AB$2&amp;$A17,'EU2'!$D:$E,MATCH("HOME",'EU2'!$D$1:$E$1,0),0),"")&amp;IFERROR(VLOOKUP(AB$2&amp;$A17,'EUC2'!$C:$F,MATCH("AWAY",'EUC2'!$C$1:$F$1,0),0),"")&amp;IFERROR(VLOOKUP(AB$2&amp;$A17,'EUC2'!$D:$E,MATCH("HOME",'EUC2'!$D$1:$E$1,0),0),"")</f>
        <v/>
      </c>
      <c r="AC17" s="25" t="str">
        <f>IFERROR(VLOOKUP(AC$2&amp;$B17,'FPL FIX2'!$N$1:$Q$400,MATCH("HOME",'FPL FIX2'!$N$1:$Q$1,0),0),"")&amp;IFERROR(VLOOKUP(AC$2&amp;$B17,'FPL FIX2'!$O$1:$P$400,MATCH("AWAY",'FPL FIX2'!$O$1:$P$1,0),0),"")&amp;IFERROR(VLOOKUP(AC$2&amp;$A17,'FA2'!$A:$D,MATCH("AWAY",'FA2'!$A$1:$D$1,0),0),"")&amp;IFERROR(VLOOKUP(AC$2&amp;$A17,'FA2'!$B:$C,MATCH("HOME",'FA2'!$B$1:$C$1,0),0),"")&amp;IFERROR(VLOOKUP(AC$2&amp;$A17,'EFL2'!$A:$D,MATCH("AWAY",'EFL2'!$A$1:$D$1,0),0),"")&amp;IFERROR(VLOOKUP(AC$2&amp;$A17,'EFL2'!$B:$C,MATCH("HOME",'EFL2'!$B$1:$C$1,0),0),"")&amp;IFERROR(VLOOKUP(AC$2&amp;$A17,'UCL2'!$C:$F,MATCH("AWAY",'UCL2'!$C$1:$F$1,0),0),"")&amp;IFERROR(VLOOKUP(AC$2&amp;$A17,'UCL2'!$D:$E,MATCH("HOME",'UCL2'!$D$1:$E$1,0),0),"")&amp;IFERROR(VLOOKUP(AC$2&amp;$A17,'EU2'!$C:$F,MATCH("AWAY",'EU2'!$C$1:$F$1,0),0),"")&amp;IFERROR(VLOOKUP(AC$2&amp;$A17,'EU2'!$D:$E,MATCH("HOME",'EU2'!$D$1:$E$1,0),0),"")&amp;IFERROR(VLOOKUP(AC$2&amp;$A17,'EUC2'!$C:$F,MATCH("AWAY",'EUC2'!$C$1:$F$1,0),0),"")&amp;IFERROR(VLOOKUP(AC$2&amp;$A17,'EUC2'!$D:$E,MATCH("HOME",'EUC2'!$D$1:$E$1,0),0),"")</f>
        <v>sou</v>
      </c>
      <c r="AD17" s="25" t="str">
        <f>IFERROR(VLOOKUP(AD$2&amp;$B17,'FPL FIX2'!$N$1:$Q$400,MATCH("HOME",'FPL FIX2'!$N$1:$Q$1,0),0),"")&amp;IFERROR(VLOOKUP(AD$2&amp;$B17,'FPL FIX2'!$O$1:$P$400,MATCH("AWAY",'FPL FIX2'!$O$1:$P$1,0),0),"")&amp;IFERROR(VLOOKUP(AD$2&amp;$A17,'FA2'!$A:$D,MATCH("AWAY",'FA2'!$A$1:$D$1,0),0),"")&amp;IFERROR(VLOOKUP(AD$2&amp;$A17,'FA2'!$B:$C,MATCH("HOME",'FA2'!$B$1:$C$1,0),0),"")&amp;IFERROR(VLOOKUP(AD$2&amp;$A17,'EFL2'!$A:$D,MATCH("AWAY",'EFL2'!$A$1:$D$1,0),0),"")&amp;IFERROR(VLOOKUP(AD$2&amp;$A17,'EFL2'!$B:$C,MATCH("HOME",'EFL2'!$B$1:$C$1,0),0),"")&amp;IFERROR(VLOOKUP(AD$2&amp;$A17,'UCL2'!$C:$F,MATCH("AWAY",'UCL2'!$C$1:$F$1,0),0),"")&amp;IFERROR(VLOOKUP(AD$2&amp;$A17,'UCL2'!$D:$E,MATCH("HOME",'UCL2'!$D$1:$E$1,0),0),"")&amp;IFERROR(VLOOKUP(AD$2&amp;$A17,'EU2'!$C:$F,MATCH("AWAY",'EU2'!$C$1:$F$1,0),0),"")&amp;IFERROR(VLOOKUP(AD$2&amp;$A17,'EU2'!$D:$E,MATCH("HOME",'EU2'!$D$1:$E$1,0),0),"")&amp;IFERROR(VLOOKUP(AD$2&amp;$A17,'EUC2'!$C:$F,MATCH("AWAY",'EUC2'!$C$1:$F$1,0),0),"")&amp;IFERROR(VLOOKUP(AD$2&amp;$A17,'EUC2'!$D:$E,MATCH("HOME",'EUC2'!$D$1:$E$1,0),0),"")</f>
        <v/>
      </c>
      <c r="AE17" s="25" t="str">
        <f>IFERROR(VLOOKUP(AE$2&amp;$B17,'FPL FIX2'!$N$1:$Q$400,MATCH("HOME",'FPL FIX2'!$N$1:$Q$1,0),0),"")&amp;IFERROR(VLOOKUP(AE$2&amp;$B17,'FPL FIX2'!$O$1:$P$400,MATCH("AWAY",'FPL FIX2'!$O$1:$P$1,0),0),"")&amp;IFERROR(VLOOKUP(AE$2&amp;$A17,'FA2'!$A:$D,MATCH("AWAY",'FA2'!$A$1:$D$1,0),0),"")&amp;IFERROR(VLOOKUP(AE$2&amp;$A17,'FA2'!$B:$C,MATCH("HOME",'FA2'!$B$1:$C$1,0),0),"")&amp;IFERROR(VLOOKUP(AE$2&amp;$A17,'EFL2'!$A:$D,MATCH("AWAY",'EFL2'!$A$1:$D$1,0),0),"")&amp;IFERROR(VLOOKUP(AE$2&amp;$A17,'EFL2'!$B:$C,MATCH("HOME",'EFL2'!$B$1:$C$1,0),0),"")&amp;IFERROR(VLOOKUP(AE$2&amp;$A17,'UCL2'!$C:$F,MATCH("AWAY",'UCL2'!$C$1:$F$1,0),0),"")&amp;IFERROR(VLOOKUP(AE$2&amp;$A17,'UCL2'!$D:$E,MATCH("HOME",'UCL2'!$D$1:$E$1,0),0),"")&amp;IFERROR(VLOOKUP(AE$2&amp;$A17,'EU2'!$C:$F,MATCH("AWAY",'EU2'!$C$1:$F$1,0),0),"")&amp;IFERROR(VLOOKUP(AE$2&amp;$A17,'EU2'!$D:$E,MATCH("HOME",'EU2'!$D$1:$E$1,0),0),"")&amp;IFERROR(VLOOKUP(AE$2&amp;$A17,'EUC2'!$C:$F,MATCH("AWAY",'EUC2'!$C$1:$F$1,0),0),"")&amp;IFERROR(VLOOKUP(AE$2&amp;$A17,'EUC2'!$D:$E,MATCH("HOME",'EUC2'!$D$1:$E$1,0),0),"")</f>
        <v/>
      </c>
      <c r="AF17" s="25" t="str">
        <f>IFERROR(VLOOKUP(AF$2&amp;$B17,'FPL FIX2'!$N$1:$Q$400,MATCH("HOME",'FPL FIX2'!$N$1:$Q$1,0),0),"")&amp;IFERROR(VLOOKUP(AF$2&amp;$B17,'FPL FIX2'!$O$1:$P$400,MATCH("AWAY",'FPL FIX2'!$O$1:$P$1,0),0),"")&amp;IFERROR(VLOOKUP(AF$2&amp;$A17,'FA2'!$A:$D,MATCH("AWAY",'FA2'!$A$1:$D$1,0),0),"")&amp;IFERROR(VLOOKUP(AF$2&amp;$A17,'FA2'!$B:$C,MATCH("HOME",'FA2'!$B$1:$C$1,0),0),"")&amp;IFERROR(VLOOKUP(AF$2&amp;$A17,'EFL2'!$A:$D,MATCH("AWAY",'EFL2'!$A$1:$D$1,0),0),"")&amp;IFERROR(VLOOKUP(AF$2&amp;$A17,'EFL2'!$B:$C,MATCH("HOME",'EFL2'!$B$1:$C$1,0),0),"")&amp;IFERROR(VLOOKUP(AF$2&amp;$A17,'UCL2'!$C:$F,MATCH("AWAY",'UCL2'!$C$1:$F$1,0),0),"")&amp;IFERROR(VLOOKUP(AF$2&amp;$A17,'UCL2'!$D:$E,MATCH("HOME",'UCL2'!$D$1:$E$1,0),0),"")&amp;IFERROR(VLOOKUP(AF$2&amp;$A17,'EU2'!$C:$F,MATCH("AWAY",'EU2'!$C$1:$F$1,0),0),"")&amp;IFERROR(VLOOKUP(AF$2&amp;$A17,'EU2'!$D:$E,MATCH("HOME",'EU2'!$D$1:$E$1,0),0),"")&amp;IFERROR(VLOOKUP(AF$2&amp;$A17,'EUC2'!$C:$F,MATCH("AWAY",'EUC2'!$C$1:$F$1,0),0),"")&amp;IFERROR(VLOOKUP(AF$2&amp;$A17,'EUC2'!$D:$E,MATCH("HOME",'EUC2'!$D$1:$E$1,0),0),"")</f>
        <v/>
      </c>
      <c r="AG17" s="25" t="str">
        <f>IFERROR(VLOOKUP(AG$2&amp;$B17,'FPL FIX2'!$N$1:$Q$400,MATCH("HOME",'FPL FIX2'!$N$1:$Q$1,0),0),"")&amp;IFERROR(VLOOKUP(AG$2&amp;$B17,'FPL FIX2'!$O$1:$P$400,MATCH("AWAY",'FPL FIX2'!$O$1:$P$1,0),0),"")&amp;IFERROR(VLOOKUP(AG$2&amp;$A17,'FA2'!$A:$D,MATCH("AWAY",'FA2'!$A$1:$D$1,0),0),"")&amp;IFERROR(VLOOKUP(AG$2&amp;$A17,'FA2'!$B:$C,MATCH("HOME",'FA2'!$B$1:$C$1,0),0),"")&amp;IFERROR(VLOOKUP(AG$2&amp;$A17,'EFL2'!$A:$D,MATCH("AWAY",'EFL2'!$A$1:$D$1,0),0),"")&amp;IFERROR(VLOOKUP(AG$2&amp;$A17,'EFL2'!$B:$C,MATCH("HOME",'EFL2'!$B$1:$C$1,0),0),"")&amp;IFERROR(VLOOKUP(AG$2&amp;$A17,'UCL2'!$C:$F,MATCH("AWAY",'UCL2'!$C$1:$F$1,0),0),"")&amp;IFERROR(VLOOKUP(AG$2&amp;$A17,'UCL2'!$D:$E,MATCH("HOME",'UCL2'!$D$1:$E$1,0),0),"")&amp;IFERROR(VLOOKUP(AG$2&amp;$A17,'EU2'!$C:$F,MATCH("AWAY",'EU2'!$C$1:$F$1,0),0),"")&amp;IFERROR(VLOOKUP(AG$2&amp;$A17,'EU2'!$D:$E,MATCH("HOME",'EU2'!$D$1:$E$1,0),0),"")&amp;IFERROR(VLOOKUP(AG$2&amp;$A17,'EUC2'!$C:$F,MATCH("AWAY",'EUC2'!$C$1:$F$1,0),0),"")&amp;IFERROR(VLOOKUP(AG$2&amp;$A17,'EUC2'!$D:$E,MATCH("HOME",'EUC2'!$D$1:$E$1,0),0),"")</f>
        <v/>
      </c>
      <c r="AH17" s="25" t="str">
        <f>IFERROR(VLOOKUP(AH$2&amp;$B17,'FPL FIX2'!$N$1:$Q$400,MATCH("HOME",'FPL FIX2'!$N$1:$Q$1,0),0),"")&amp;IFERROR(VLOOKUP(AH$2&amp;$B17,'FPL FIX2'!$O$1:$P$400,MATCH("AWAY",'FPL FIX2'!$O$1:$P$1,0),0),"")&amp;IFERROR(VLOOKUP(AH$2&amp;$A17,'FA2'!$A:$D,MATCH("AWAY",'FA2'!$A$1:$D$1,0),0),"")&amp;IFERROR(VLOOKUP(AH$2&amp;$A17,'FA2'!$B:$C,MATCH("HOME",'FA2'!$B$1:$C$1,0),0),"")&amp;IFERROR(VLOOKUP(AH$2&amp;$A17,'EFL2'!$A:$D,MATCH("AWAY",'EFL2'!$A$1:$D$1,0),0),"")&amp;IFERROR(VLOOKUP(AH$2&amp;$A17,'EFL2'!$B:$C,MATCH("HOME",'EFL2'!$B$1:$C$1,0),0),"")&amp;IFERROR(VLOOKUP(AH$2&amp;$A17,'UCL2'!$C:$F,MATCH("AWAY",'UCL2'!$C$1:$F$1,0),0),"")&amp;IFERROR(VLOOKUP(AH$2&amp;$A17,'UCL2'!$D:$E,MATCH("HOME",'UCL2'!$D$1:$E$1,0),0),"")&amp;IFERROR(VLOOKUP(AH$2&amp;$A17,'EU2'!$C:$F,MATCH("AWAY",'EU2'!$C$1:$F$1,0),0),"")&amp;IFERROR(VLOOKUP(AH$2&amp;$A17,'EU2'!$D:$E,MATCH("HOME",'EU2'!$D$1:$E$1,0),0),"")&amp;IFERROR(VLOOKUP(AH$2&amp;$A17,'EUC2'!$C:$F,MATCH("AWAY",'EUC2'!$C$1:$F$1,0),0),"")&amp;IFERROR(VLOOKUP(AH$2&amp;$A17,'EUC2'!$D:$E,MATCH("HOME",'EUC2'!$D$1:$E$1,0),0),"")</f>
        <v>lei</v>
      </c>
      <c r="AI17" s="25" t="str">
        <f>IFERROR(VLOOKUP(AI$2&amp;$B17,'FPL FIX2'!$N$1:$Q$400,MATCH("HOME",'FPL FIX2'!$N$1:$Q$1,0),0),"")&amp;IFERROR(VLOOKUP(AI$2&amp;$B17,'FPL FIX2'!$O$1:$P$400,MATCH("AWAY",'FPL FIX2'!$O$1:$P$1,0),0),"")&amp;IFERROR(VLOOKUP(AI$2&amp;$A17,'FA2'!$A:$D,MATCH("AWAY",'FA2'!$A$1:$D$1,0),0),"")&amp;IFERROR(VLOOKUP(AI$2&amp;$A17,'FA2'!$B:$C,MATCH("HOME",'FA2'!$B$1:$C$1,0),0),"")&amp;IFERROR(VLOOKUP(AI$2&amp;$A17,'EFL2'!$A:$D,MATCH("AWAY",'EFL2'!$A$1:$D$1,0),0),"")&amp;IFERROR(VLOOKUP(AI$2&amp;$A17,'EFL2'!$B:$C,MATCH("HOME",'EFL2'!$B$1:$C$1,0),0),"")&amp;IFERROR(VLOOKUP(AI$2&amp;$A17,'UCL2'!$C:$F,MATCH("AWAY",'UCL2'!$C$1:$F$1,0),0),"")&amp;IFERROR(VLOOKUP(AI$2&amp;$A17,'UCL2'!$D:$E,MATCH("HOME",'UCL2'!$D$1:$E$1,0),0),"")&amp;IFERROR(VLOOKUP(AI$2&amp;$A17,'EU2'!$C:$F,MATCH("AWAY",'EU2'!$C$1:$F$1,0),0),"")&amp;IFERROR(VLOOKUP(AI$2&amp;$A17,'EU2'!$D:$E,MATCH("HOME",'EU2'!$D$1:$E$1,0),0),"")&amp;IFERROR(VLOOKUP(AI$2&amp;$A17,'EUC2'!$C:$F,MATCH("AWAY",'EUC2'!$C$1:$F$1,0),0),"")&amp;IFERROR(VLOOKUP(AI$2&amp;$A17,'EUC2'!$D:$E,MATCH("HOME",'EUC2'!$D$1:$E$1,0),0),"")</f>
        <v/>
      </c>
      <c r="AJ17" s="25" t="str">
        <f>IFERROR(VLOOKUP(AJ$2&amp;$B17,'FPL FIX2'!$N$1:$Q$400,MATCH("HOME",'FPL FIX2'!$N$1:$Q$1,0),0),"")&amp;IFERROR(VLOOKUP(AJ$2&amp;$B17,'FPL FIX2'!$O$1:$P$400,MATCH("AWAY",'FPL FIX2'!$O$1:$P$1,0),0),"")&amp;IFERROR(VLOOKUP(AJ$2&amp;$A17,'FA2'!$A:$D,MATCH("AWAY",'FA2'!$A$1:$D$1,0),0),"")&amp;IFERROR(VLOOKUP(AJ$2&amp;$A17,'FA2'!$B:$C,MATCH("HOME",'FA2'!$B$1:$C$1,0),0),"")&amp;IFERROR(VLOOKUP(AJ$2&amp;$A17,'EFL2'!$A:$D,MATCH("AWAY",'EFL2'!$A$1:$D$1,0),0),"")&amp;IFERROR(VLOOKUP(AJ$2&amp;$A17,'EFL2'!$B:$C,MATCH("HOME",'EFL2'!$B$1:$C$1,0),0),"")&amp;IFERROR(VLOOKUP(AJ$2&amp;$A17,'UCL2'!$C:$F,MATCH("AWAY",'UCL2'!$C$1:$F$1,0),0),"")&amp;IFERROR(VLOOKUP(AJ$2&amp;$A17,'UCL2'!$D:$E,MATCH("HOME",'UCL2'!$D$1:$E$1,0),0),"")&amp;IFERROR(VLOOKUP(AJ$2&amp;$A17,'EU2'!$C:$F,MATCH("AWAY",'EU2'!$C$1:$F$1,0),0),"")&amp;IFERROR(VLOOKUP(AJ$2&amp;$A17,'EU2'!$D:$E,MATCH("HOME",'EU2'!$D$1:$E$1,0),0),"")&amp;IFERROR(VLOOKUP(AJ$2&amp;$A17,'EUC2'!$C:$F,MATCH("AWAY",'EUC2'!$C$1:$F$1,0),0),"")&amp;IFERROR(VLOOKUP(AJ$2&amp;$A17,'EUC2'!$D:$E,MATCH("HOME",'EUC2'!$D$1:$E$1,0),0),"")</f>
        <v/>
      </c>
      <c r="AK17" s="25" t="str">
        <f>IFERROR(VLOOKUP(AK$2&amp;$B17,'FPL FIX2'!$N$1:$Q$400,MATCH("HOME",'FPL FIX2'!$N$1:$Q$1,0),0),"")&amp;IFERROR(VLOOKUP(AK$2&amp;$B17,'FPL FIX2'!$O$1:$P$400,MATCH("AWAY",'FPL FIX2'!$O$1:$P$1,0),0),"")&amp;IFERROR(VLOOKUP(AK$2&amp;$A17,'FA2'!$A:$D,MATCH("AWAY",'FA2'!$A$1:$D$1,0),0),"")&amp;IFERROR(VLOOKUP(AK$2&amp;$A17,'FA2'!$B:$C,MATCH("HOME",'FA2'!$B$1:$C$1,0),0),"")&amp;IFERROR(VLOOKUP(AK$2&amp;$A17,'EFL2'!$A:$D,MATCH("AWAY",'EFL2'!$A$1:$D$1,0),0),"")&amp;IFERROR(VLOOKUP(AK$2&amp;$A17,'EFL2'!$B:$C,MATCH("HOME",'EFL2'!$B$1:$C$1,0),0),"")&amp;IFERROR(VLOOKUP(AK$2&amp;$A17,'UCL2'!$C:$F,MATCH("AWAY",'UCL2'!$C$1:$F$1,0),0),"")&amp;IFERROR(VLOOKUP(AK$2&amp;$A17,'UCL2'!$D:$E,MATCH("HOME",'UCL2'!$D$1:$E$1,0),0),"")&amp;IFERROR(VLOOKUP(AK$2&amp;$A17,'EU2'!$C:$F,MATCH("AWAY",'EU2'!$C$1:$F$1,0),0),"")&amp;IFERROR(VLOOKUP(AK$2&amp;$A17,'EU2'!$D:$E,MATCH("HOME",'EU2'!$D$1:$E$1,0),0),"")&amp;IFERROR(VLOOKUP(AK$2&amp;$A17,'EUC2'!$C:$F,MATCH("AWAY",'EUC2'!$C$1:$F$1,0),0),"")&amp;IFERROR(VLOOKUP(AK$2&amp;$A17,'EUC2'!$D:$E,MATCH("HOME",'EUC2'!$D$1:$E$1,0),0),"")</f>
        <v>ARS</v>
      </c>
      <c r="AL17" s="25" t="str">
        <f>IFERROR(VLOOKUP(AL$2&amp;$B17,'FPL FIX2'!$N$1:$Q$400,MATCH("HOME",'FPL FIX2'!$N$1:$Q$1,0),0),"")&amp;IFERROR(VLOOKUP(AL$2&amp;$B17,'FPL FIX2'!$O$1:$P$400,MATCH("AWAY",'FPL FIX2'!$O$1:$P$1,0),0),"")&amp;IFERROR(VLOOKUP(AL$2&amp;$A17,'FA2'!$A:$D,MATCH("AWAY",'FA2'!$A$1:$D$1,0),0),"")&amp;IFERROR(VLOOKUP(AL$2&amp;$A17,'FA2'!$B:$C,MATCH("HOME",'FA2'!$B$1:$C$1,0),0),"")&amp;IFERROR(VLOOKUP(AL$2&amp;$A17,'EFL2'!$A:$D,MATCH("AWAY",'EFL2'!$A$1:$D$1,0),0),"")&amp;IFERROR(VLOOKUP(AL$2&amp;$A17,'EFL2'!$B:$C,MATCH("HOME",'EFL2'!$B$1:$C$1,0),0),"")&amp;IFERROR(VLOOKUP(AL$2&amp;$A17,'UCL2'!$C:$F,MATCH("AWAY",'UCL2'!$C$1:$F$1,0),0),"")&amp;IFERROR(VLOOKUP(AL$2&amp;$A17,'UCL2'!$D:$E,MATCH("HOME",'UCL2'!$D$1:$E$1,0),0),"")&amp;IFERROR(VLOOKUP(AL$2&amp;$A17,'EU2'!$C:$F,MATCH("AWAY",'EU2'!$C$1:$F$1,0),0),"")&amp;IFERROR(VLOOKUP(AL$2&amp;$A17,'EU2'!$D:$E,MATCH("HOME",'EU2'!$D$1:$E$1,0),0),"")&amp;IFERROR(VLOOKUP(AL$2&amp;$A17,'EUC2'!$C:$F,MATCH("AWAY",'EUC2'!$C$1:$F$1,0),0),"")&amp;IFERROR(VLOOKUP(AL$2&amp;$A17,'EUC2'!$D:$E,MATCH("HOME",'EUC2'!$D$1:$E$1,0),0),"")</f>
        <v/>
      </c>
      <c r="AM17" s="25" t="str">
        <f>IFERROR(VLOOKUP(AM$2&amp;$B17,'FPL FIX2'!$N$1:$Q$400,MATCH("HOME",'FPL FIX2'!$N$1:$Q$1,0),0),"")&amp;IFERROR(VLOOKUP(AM$2&amp;$B17,'FPL FIX2'!$O$1:$P$400,MATCH("AWAY",'FPL FIX2'!$O$1:$P$1,0),0),"")&amp;IFERROR(VLOOKUP(AM$2&amp;$A17,'FA2'!$A:$D,MATCH("AWAY",'FA2'!$A$1:$D$1,0),0),"")&amp;IFERROR(VLOOKUP(AM$2&amp;$A17,'FA2'!$B:$C,MATCH("HOME",'FA2'!$B$1:$C$1,0),0),"")&amp;IFERROR(VLOOKUP(AM$2&amp;$A17,'EFL2'!$A:$D,MATCH("AWAY",'EFL2'!$A$1:$D$1,0),0),"")&amp;IFERROR(VLOOKUP(AM$2&amp;$A17,'EFL2'!$B:$C,MATCH("HOME",'EFL2'!$B$1:$C$1,0),0),"")&amp;IFERROR(VLOOKUP(AM$2&amp;$A17,'UCL2'!$C:$F,MATCH("AWAY",'UCL2'!$C$1:$F$1,0),0),"")&amp;IFERROR(VLOOKUP(AM$2&amp;$A17,'UCL2'!$D:$E,MATCH("HOME",'UCL2'!$D$1:$E$1,0),0),"")&amp;IFERROR(VLOOKUP(AM$2&amp;$A17,'EU2'!$C:$F,MATCH("AWAY",'EU2'!$C$1:$F$1,0),0),"")&amp;IFERROR(VLOOKUP(AM$2&amp;$A17,'EU2'!$D:$E,MATCH("HOME",'EU2'!$D$1:$E$1,0),0),"")&amp;IFERROR(VLOOKUP(AM$2&amp;$A17,'EUC2'!$C:$F,MATCH("AWAY",'EUC2'!$C$1:$F$1,0),0),"")&amp;IFERROR(VLOOKUP(AM$2&amp;$A17,'EUC2'!$D:$E,MATCH("HOME",'EUC2'!$D$1:$E$1,0),0),"")</f>
        <v/>
      </c>
      <c r="AN17" s="25" t="str">
        <f>IFERROR(VLOOKUP(AN$2&amp;$B17,'FPL FIX2'!$N$1:$Q$400,MATCH("HOME",'FPL FIX2'!$N$1:$Q$1,0),0),"")&amp;IFERROR(VLOOKUP(AN$2&amp;$B17,'FPL FIX2'!$O$1:$P$400,MATCH("AWAY",'FPL FIX2'!$O$1:$P$1,0),0),"")&amp;IFERROR(VLOOKUP(AN$2&amp;$A17,'FA2'!$A:$D,MATCH("AWAY",'FA2'!$A$1:$D$1,0),0),"")&amp;IFERROR(VLOOKUP(AN$2&amp;$A17,'FA2'!$B:$C,MATCH("HOME",'FA2'!$B$1:$C$1,0),0),"")&amp;IFERROR(VLOOKUP(AN$2&amp;$A17,'EFL2'!$A:$D,MATCH("AWAY",'EFL2'!$A$1:$D$1,0),0),"")&amp;IFERROR(VLOOKUP(AN$2&amp;$A17,'EFL2'!$B:$C,MATCH("HOME",'EFL2'!$B$1:$C$1,0),0),"")&amp;IFERROR(VLOOKUP(AN$2&amp;$A17,'UCL2'!$C:$F,MATCH("AWAY",'UCL2'!$C$1:$F$1,0),0),"")&amp;IFERROR(VLOOKUP(AN$2&amp;$A17,'UCL2'!$D:$E,MATCH("HOME",'UCL2'!$D$1:$E$1,0),0),"")&amp;IFERROR(VLOOKUP(AN$2&amp;$A17,'EU2'!$C:$F,MATCH("AWAY",'EU2'!$C$1:$F$1,0),0),"")&amp;IFERROR(VLOOKUP(AN$2&amp;$A17,'EU2'!$D:$E,MATCH("HOME",'EU2'!$D$1:$E$1,0),0),"")&amp;IFERROR(VLOOKUP(AN$2&amp;$A17,'EUC2'!$C:$F,MATCH("AWAY",'EUC2'!$C$1:$F$1,0),0),"")&amp;IFERROR(VLOOKUP(AN$2&amp;$A17,'EUC2'!$D:$E,MATCH("HOME",'EUC2'!$D$1:$E$1,0),0),"")</f>
        <v/>
      </c>
      <c r="AO17" s="25" t="str">
        <f>IFERROR(VLOOKUP(AO$2&amp;$B17,'FPL FIX2'!$N$1:$Q$400,MATCH("HOME",'FPL FIX2'!$N$1:$Q$1,0),0),"")&amp;IFERROR(VLOOKUP(AO$2&amp;$B17,'FPL FIX2'!$O$1:$P$400,MATCH("AWAY",'FPL FIX2'!$O$1:$P$1,0),0),"")&amp;IFERROR(VLOOKUP(AO$2&amp;$A17,'FA2'!$A:$D,MATCH("AWAY",'FA2'!$A$1:$D$1,0),0),"")&amp;IFERROR(VLOOKUP(AO$2&amp;$A17,'FA2'!$B:$C,MATCH("HOME",'FA2'!$B$1:$C$1,0),0),"")&amp;IFERROR(VLOOKUP(AO$2&amp;$A17,'EFL2'!$A:$D,MATCH("AWAY",'EFL2'!$A$1:$D$1,0),0),"")&amp;IFERROR(VLOOKUP(AO$2&amp;$A17,'EFL2'!$B:$C,MATCH("HOME",'EFL2'!$B$1:$C$1,0),0),"")&amp;IFERROR(VLOOKUP(AO$2&amp;$A17,'UCL2'!$C:$F,MATCH("AWAY",'UCL2'!$C$1:$F$1,0),0),"")&amp;IFERROR(VLOOKUP(AO$2&amp;$A17,'UCL2'!$D:$E,MATCH("HOME",'UCL2'!$D$1:$E$1,0),0),"")&amp;IFERROR(VLOOKUP(AO$2&amp;$A17,'EU2'!$C:$F,MATCH("AWAY",'EU2'!$C$1:$F$1,0),0),"")&amp;IFERROR(VLOOKUP(AO$2&amp;$A17,'EU2'!$D:$E,MATCH("HOME",'EU2'!$D$1:$E$1,0),0),"")&amp;IFERROR(VLOOKUP(AO$2&amp;$A17,'EUC2'!$C:$F,MATCH("AWAY",'EUC2'!$C$1:$F$1,0),0),"")&amp;IFERROR(VLOOKUP(AO$2&amp;$A17,'EUC2'!$D:$E,MATCH("HOME",'EUC2'!$D$1:$E$1,0),0),"")</f>
        <v>Real Sociedad</v>
      </c>
      <c r="AP17" s="25" t="str">
        <f>IFERROR(VLOOKUP(AP$2&amp;$B17,'FPL FIX2'!$N$1:$Q$400,MATCH("HOME",'FPL FIX2'!$N$1:$Q$1,0),0),"")&amp;IFERROR(VLOOKUP(AP$2&amp;$B17,'FPL FIX2'!$O$1:$P$400,MATCH("AWAY",'FPL FIX2'!$O$1:$P$1,0),0),"")&amp;IFERROR(VLOOKUP(AP$2&amp;$A17,'FA2'!$A:$D,MATCH("AWAY",'FA2'!$A$1:$D$1,0),0),"")&amp;IFERROR(VLOOKUP(AP$2&amp;$A17,'FA2'!$B:$C,MATCH("HOME",'FA2'!$B$1:$C$1,0),0),"")&amp;IFERROR(VLOOKUP(AP$2&amp;$A17,'EFL2'!$A:$D,MATCH("AWAY",'EFL2'!$A$1:$D$1,0),0),"")&amp;IFERROR(VLOOKUP(AP$2&amp;$A17,'EFL2'!$B:$C,MATCH("HOME",'EFL2'!$B$1:$C$1,0),0),"")&amp;IFERROR(VLOOKUP(AP$2&amp;$A17,'UCL2'!$C:$F,MATCH("AWAY",'UCL2'!$C$1:$F$1,0),0),"")&amp;IFERROR(VLOOKUP(AP$2&amp;$A17,'UCL2'!$D:$E,MATCH("HOME",'UCL2'!$D$1:$E$1,0),0),"")&amp;IFERROR(VLOOKUP(AP$2&amp;$A17,'EU2'!$C:$F,MATCH("AWAY",'EU2'!$C$1:$F$1,0),0),"")&amp;IFERROR(VLOOKUP(AP$2&amp;$A17,'EU2'!$D:$E,MATCH("HOME",'EU2'!$D$1:$E$1,0),0),"")&amp;IFERROR(VLOOKUP(AP$2&amp;$A17,'EUC2'!$C:$F,MATCH("AWAY",'EUC2'!$C$1:$F$1,0),0),"")&amp;IFERROR(VLOOKUP(AP$2&amp;$A17,'EUC2'!$D:$E,MATCH("HOME",'EUC2'!$D$1:$E$1,0),0),"")</f>
        <v/>
      </c>
      <c r="AQ17" s="25" t="str">
        <f>IFERROR(VLOOKUP(AQ$2&amp;$B17,'FPL FIX2'!$N$1:$Q$400,MATCH("HOME",'FPL FIX2'!$N$1:$Q$1,0),0),"")&amp;IFERROR(VLOOKUP(AQ$2&amp;$B17,'FPL FIX2'!$O$1:$P$400,MATCH("AWAY",'FPL FIX2'!$O$1:$P$1,0),0),"")&amp;IFERROR(VLOOKUP(AQ$2&amp;$A17,'FA2'!$A:$D,MATCH("AWAY",'FA2'!$A$1:$D$1,0),0),"")&amp;IFERROR(VLOOKUP(AQ$2&amp;$A17,'FA2'!$B:$C,MATCH("HOME",'FA2'!$B$1:$C$1,0),0),"")&amp;IFERROR(VLOOKUP(AQ$2&amp;$A17,'EFL2'!$A:$D,MATCH("AWAY",'EFL2'!$A$1:$D$1,0),0),"")&amp;IFERROR(VLOOKUP(AQ$2&amp;$A17,'EFL2'!$B:$C,MATCH("HOME",'EFL2'!$B$1:$C$1,0),0),"")&amp;IFERROR(VLOOKUP(AQ$2&amp;$A17,'UCL2'!$C:$F,MATCH("AWAY",'UCL2'!$C$1:$F$1,0),0),"")&amp;IFERROR(VLOOKUP(AQ$2&amp;$A17,'UCL2'!$D:$E,MATCH("HOME",'UCL2'!$D$1:$E$1,0),0),"")&amp;IFERROR(VLOOKUP(AQ$2&amp;$A17,'EU2'!$C:$F,MATCH("AWAY",'EU2'!$C$1:$F$1,0),0),"")&amp;IFERROR(VLOOKUP(AQ$2&amp;$A17,'EU2'!$D:$E,MATCH("HOME",'EU2'!$D$1:$E$1,0),0),"")&amp;IFERROR(VLOOKUP(AQ$2&amp;$A17,'EUC2'!$C:$F,MATCH("AWAY",'EUC2'!$C$1:$F$1,0),0),"")&amp;IFERROR(VLOOKUP(AQ$2&amp;$A17,'EUC2'!$D:$E,MATCH("HOME",'EUC2'!$D$1:$E$1,0),0),"")</f>
        <v/>
      </c>
      <c r="AR17" s="25" t="str">
        <f>IFERROR(VLOOKUP(AR$2&amp;$B17,'FPL FIX2'!$N$1:$Q$400,MATCH("HOME",'FPL FIX2'!$N$1:$Q$1,0),0),"")&amp;IFERROR(VLOOKUP(AR$2&amp;$B17,'FPL FIX2'!$O$1:$P$400,MATCH("AWAY",'FPL FIX2'!$O$1:$P$1,0),0),"")&amp;IFERROR(VLOOKUP(AR$2&amp;$A17,'FA2'!$A:$D,MATCH("AWAY",'FA2'!$A$1:$D$1,0),0),"")&amp;IFERROR(VLOOKUP(AR$2&amp;$A17,'FA2'!$B:$C,MATCH("HOME",'FA2'!$B$1:$C$1,0),0),"")&amp;IFERROR(VLOOKUP(AR$2&amp;$A17,'EFL2'!$A:$D,MATCH("AWAY",'EFL2'!$A$1:$D$1,0),0),"")&amp;IFERROR(VLOOKUP(AR$2&amp;$A17,'EFL2'!$B:$C,MATCH("HOME",'EFL2'!$B$1:$C$1,0),0),"")&amp;IFERROR(VLOOKUP(AR$2&amp;$A17,'UCL2'!$C:$F,MATCH("AWAY",'UCL2'!$C$1:$F$1,0),0),"")&amp;IFERROR(VLOOKUP(AR$2&amp;$A17,'UCL2'!$D:$E,MATCH("HOME",'UCL2'!$D$1:$E$1,0),0),"")&amp;IFERROR(VLOOKUP(AR$2&amp;$A17,'EU2'!$C:$F,MATCH("AWAY",'EU2'!$C$1:$F$1,0),0),"")&amp;IFERROR(VLOOKUP(AR$2&amp;$A17,'EU2'!$D:$E,MATCH("HOME",'EU2'!$D$1:$E$1,0),0),"")&amp;IFERROR(VLOOKUP(AR$2&amp;$A17,'EUC2'!$C:$F,MATCH("AWAY",'EUC2'!$C$1:$F$1,0),0),"")&amp;IFERROR(VLOOKUP(AR$2&amp;$A17,'EUC2'!$D:$E,MATCH("HOME",'EUC2'!$D$1:$E$1,0),0),"")</f>
        <v/>
      </c>
      <c r="AS17" s="25" t="str">
        <f>IFERROR(VLOOKUP(AS$2&amp;$B17,'FPL FIX2'!$N$1:$Q$400,MATCH("HOME",'FPL FIX2'!$N$1:$Q$1,0),0),"")&amp;IFERROR(VLOOKUP(AS$2&amp;$B17,'FPL FIX2'!$O$1:$P$400,MATCH("AWAY",'FPL FIX2'!$O$1:$P$1,0),0),"")&amp;IFERROR(VLOOKUP(AS$2&amp;$A17,'FA2'!$A:$D,MATCH("AWAY",'FA2'!$A$1:$D$1,0),0),"")&amp;IFERROR(VLOOKUP(AS$2&amp;$A17,'FA2'!$B:$C,MATCH("HOME",'FA2'!$B$1:$C$1,0),0),"")&amp;IFERROR(VLOOKUP(AS$2&amp;$A17,'EFL2'!$A:$D,MATCH("AWAY",'EFL2'!$A$1:$D$1,0),0),"")&amp;IFERROR(VLOOKUP(AS$2&amp;$A17,'EFL2'!$B:$C,MATCH("HOME",'EFL2'!$B$1:$C$1,0),0),"")&amp;IFERROR(VLOOKUP(AS$2&amp;$A17,'UCL2'!$C:$F,MATCH("AWAY",'UCL2'!$C$1:$F$1,0),0),"")&amp;IFERROR(VLOOKUP(AS$2&amp;$A17,'UCL2'!$D:$E,MATCH("HOME",'UCL2'!$D$1:$E$1,0),0),"")&amp;IFERROR(VLOOKUP(AS$2&amp;$A17,'EU2'!$C:$F,MATCH("AWAY",'EU2'!$C$1:$F$1,0),0),"")&amp;IFERROR(VLOOKUP(AS$2&amp;$A17,'EU2'!$D:$E,MATCH("HOME",'EU2'!$D$1:$E$1,0),0),"")&amp;IFERROR(VLOOKUP(AS$2&amp;$A17,'EUC2'!$C:$F,MATCH("AWAY",'EUC2'!$C$1:$F$1,0),0),"")&amp;IFERROR(VLOOKUP(AS$2&amp;$A17,'EUC2'!$D:$E,MATCH("HOME",'EUC2'!$D$1:$E$1,0),0),"")</f>
        <v/>
      </c>
      <c r="AT17" s="25" t="str">
        <f>IFERROR(VLOOKUP(AT$2&amp;$B17,'FPL FIX2'!$N$1:$Q$400,MATCH("HOME",'FPL FIX2'!$N$1:$Q$1,0),0),"")&amp;IFERROR(VLOOKUP(AT$2&amp;$B17,'FPL FIX2'!$O$1:$P$400,MATCH("AWAY",'FPL FIX2'!$O$1:$P$1,0),0),"")&amp;IFERROR(VLOOKUP(AT$2&amp;$A17,'FA2'!$A:$D,MATCH("AWAY",'FA2'!$A$1:$D$1,0),0),"")&amp;IFERROR(VLOOKUP(AT$2&amp;$A17,'FA2'!$B:$C,MATCH("HOME",'FA2'!$B$1:$C$1,0),0),"")&amp;IFERROR(VLOOKUP(AT$2&amp;$A17,'EFL2'!$A:$D,MATCH("AWAY",'EFL2'!$A$1:$D$1,0),0),"")&amp;IFERROR(VLOOKUP(AT$2&amp;$A17,'EFL2'!$B:$C,MATCH("HOME",'EFL2'!$B$1:$C$1,0),0),"")&amp;IFERROR(VLOOKUP(AT$2&amp;$A17,'UCL2'!$C:$F,MATCH("AWAY",'UCL2'!$C$1:$F$1,0),0),"")&amp;IFERROR(VLOOKUP(AT$2&amp;$A17,'UCL2'!$D:$E,MATCH("HOME",'UCL2'!$D$1:$E$1,0),0),"")&amp;IFERROR(VLOOKUP(AT$2&amp;$A17,'EU2'!$C:$F,MATCH("AWAY",'EU2'!$C$1:$F$1,0),0),"")&amp;IFERROR(VLOOKUP(AT$2&amp;$A17,'EU2'!$D:$E,MATCH("HOME",'EU2'!$D$1:$E$1,0),0),"")&amp;IFERROR(VLOOKUP(AT$2&amp;$A17,'EUC2'!$C:$F,MATCH("AWAY",'EUC2'!$C$1:$F$1,0),0),"")&amp;IFERROR(VLOOKUP(AT$2&amp;$A17,'EUC2'!$D:$E,MATCH("HOME",'EUC2'!$D$1:$E$1,0),0),"")</f>
        <v/>
      </c>
      <c r="AU17" s="25" t="str">
        <f>IFERROR(VLOOKUP(AU$2&amp;$B17,'FPL FIX2'!$N$1:$Q$400,MATCH("HOME",'FPL FIX2'!$N$1:$Q$1,0),0),"")&amp;IFERROR(VLOOKUP(AU$2&amp;$B17,'FPL FIX2'!$O$1:$P$400,MATCH("AWAY",'FPL FIX2'!$O$1:$P$1,0),0),"")&amp;IFERROR(VLOOKUP(AU$2&amp;$A17,'FA2'!$A:$D,MATCH("AWAY",'FA2'!$A$1:$D$1,0),0),"")&amp;IFERROR(VLOOKUP(AU$2&amp;$A17,'FA2'!$B:$C,MATCH("HOME",'FA2'!$B$1:$C$1,0),0),"")&amp;IFERROR(VLOOKUP(AU$2&amp;$A17,'EFL2'!$A:$D,MATCH("AWAY",'EFL2'!$A$1:$D$1,0),0),"")&amp;IFERROR(VLOOKUP(AU$2&amp;$A17,'EFL2'!$B:$C,MATCH("HOME",'EFL2'!$B$1:$C$1,0),0),"")&amp;IFERROR(VLOOKUP(AU$2&amp;$A17,'UCL2'!$C:$F,MATCH("AWAY",'UCL2'!$C$1:$F$1,0),0),"")&amp;IFERROR(VLOOKUP(AU$2&amp;$A17,'UCL2'!$D:$E,MATCH("HOME",'UCL2'!$D$1:$E$1,0),0),"")&amp;IFERROR(VLOOKUP(AU$2&amp;$A17,'EU2'!$C:$F,MATCH("AWAY",'EU2'!$C$1:$F$1,0),0),"")&amp;IFERROR(VLOOKUP(AU$2&amp;$A17,'EU2'!$D:$E,MATCH("HOME",'EU2'!$D$1:$E$1,0),0),"")&amp;IFERROR(VLOOKUP(AU$2&amp;$A17,'EUC2'!$C:$F,MATCH("AWAY",'EUC2'!$C$1:$F$1,0),0),"")&amp;IFERROR(VLOOKUP(AU$2&amp;$A17,'EUC2'!$D:$E,MATCH("HOME",'EUC2'!$D$1:$E$1,0),0),"")</f>
        <v/>
      </c>
      <c r="AV17" s="25" t="str">
        <f>IFERROR(VLOOKUP(AV$2&amp;$B17,'FPL FIX2'!$N$1:$Q$400,MATCH("HOME",'FPL FIX2'!$N$1:$Q$1,0),0),"")&amp;IFERROR(VLOOKUP(AV$2&amp;$B17,'FPL FIX2'!$O$1:$P$400,MATCH("AWAY",'FPL FIX2'!$O$1:$P$1,0),0),"")&amp;IFERROR(VLOOKUP(AV$2&amp;$A17,'FA2'!$A:$D,MATCH("AWAY",'FA2'!$A$1:$D$1,0),0),"")&amp;IFERROR(VLOOKUP(AV$2&amp;$A17,'FA2'!$B:$C,MATCH("HOME",'FA2'!$B$1:$C$1,0),0),"")&amp;IFERROR(VLOOKUP(AV$2&amp;$A17,'EFL2'!$A:$D,MATCH("AWAY",'EFL2'!$A$1:$D$1,0),0),"")&amp;IFERROR(VLOOKUP(AV$2&amp;$A17,'EFL2'!$B:$C,MATCH("HOME",'EFL2'!$B$1:$C$1,0),0),"")&amp;IFERROR(VLOOKUP(AV$2&amp;$A17,'UCL2'!$C:$F,MATCH("AWAY",'UCL2'!$C$1:$F$1,0),0),"")&amp;IFERROR(VLOOKUP(AV$2&amp;$A17,'UCL2'!$D:$E,MATCH("HOME",'UCL2'!$D$1:$E$1,0),0),"")&amp;IFERROR(VLOOKUP(AV$2&amp;$A17,'EU2'!$C:$F,MATCH("AWAY",'EU2'!$C$1:$F$1,0),0),"")&amp;IFERROR(VLOOKUP(AV$2&amp;$A17,'EU2'!$D:$E,MATCH("HOME",'EU2'!$D$1:$E$1,0),0),"")&amp;IFERROR(VLOOKUP(AV$2&amp;$A17,'EUC2'!$C:$F,MATCH("AWAY",'EUC2'!$C$1:$F$1,0),0),"")&amp;IFERROR(VLOOKUP(AV$2&amp;$A17,'EUC2'!$D:$E,MATCH("HOME",'EUC2'!$D$1:$E$1,0),0),"")</f>
        <v>Sheriff Tiraspol</v>
      </c>
      <c r="AW17" s="25" t="str">
        <f>IFERROR(VLOOKUP(AW$2&amp;$B17,'FPL FIX2'!$N$1:$Q$400,MATCH("HOME",'FPL FIX2'!$N$1:$Q$1,0),0),"")&amp;IFERROR(VLOOKUP(AW$2&amp;$B17,'FPL FIX2'!$O$1:$P$400,MATCH("AWAY",'FPL FIX2'!$O$1:$P$1,0),0),"")&amp;IFERROR(VLOOKUP(AW$2&amp;$A17,'FA2'!$A:$D,MATCH("AWAY",'FA2'!$A$1:$D$1,0),0),"")&amp;IFERROR(VLOOKUP(AW$2&amp;$A17,'FA2'!$B:$C,MATCH("HOME",'FA2'!$B$1:$C$1,0),0),"")&amp;IFERROR(VLOOKUP(AW$2&amp;$A17,'EFL2'!$A:$D,MATCH("AWAY",'EFL2'!$A$1:$D$1,0),0),"")&amp;IFERROR(VLOOKUP(AW$2&amp;$A17,'EFL2'!$B:$C,MATCH("HOME",'EFL2'!$B$1:$C$1,0),0),"")&amp;IFERROR(VLOOKUP(AW$2&amp;$A17,'UCL2'!$C:$F,MATCH("AWAY",'UCL2'!$C$1:$F$1,0),0),"")&amp;IFERROR(VLOOKUP(AW$2&amp;$A17,'UCL2'!$D:$E,MATCH("HOME",'UCL2'!$D$1:$E$1,0),0),"")&amp;IFERROR(VLOOKUP(AW$2&amp;$A17,'EU2'!$C:$F,MATCH("AWAY",'EU2'!$C$1:$F$1,0),0),"")&amp;IFERROR(VLOOKUP(AW$2&amp;$A17,'EU2'!$D:$E,MATCH("HOME",'EU2'!$D$1:$E$1,0),0),"")&amp;IFERROR(VLOOKUP(AW$2&amp;$A17,'EUC2'!$C:$F,MATCH("AWAY",'EUC2'!$C$1:$F$1,0),0),"")&amp;IFERROR(VLOOKUP(AW$2&amp;$A17,'EUC2'!$D:$E,MATCH("HOME",'EUC2'!$D$1:$E$1,0),0),"")</f>
        <v/>
      </c>
      <c r="AX17" s="25" t="str">
        <f>IFERROR(VLOOKUP(AX$2&amp;$B17,'FPL FIX2'!$N$1:$Q$400,MATCH("HOME",'FPL FIX2'!$N$1:$Q$1,0),0),"")&amp;IFERROR(VLOOKUP(AX$2&amp;$B17,'FPL FIX2'!$O$1:$P$400,MATCH("AWAY",'FPL FIX2'!$O$1:$P$1,0),0),"")&amp;IFERROR(VLOOKUP(AX$2&amp;$A17,'FA2'!$A:$D,MATCH("AWAY",'FA2'!$A$1:$D$1,0),0),"")&amp;IFERROR(VLOOKUP(AX$2&amp;$A17,'FA2'!$B:$C,MATCH("HOME",'FA2'!$B$1:$C$1,0),0),"")&amp;IFERROR(VLOOKUP(AX$2&amp;$A17,'EFL2'!$A:$D,MATCH("AWAY",'EFL2'!$A$1:$D$1,0),0),"")&amp;IFERROR(VLOOKUP(AX$2&amp;$A17,'EFL2'!$B:$C,MATCH("HOME",'EFL2'!$B$1:$C$1,0),0),"")&amp;IFERROR(VLOOKUP(AX$2&amp;$A17,'UCL2'!$C:$F,MATCH("AWAY",'UCL2'!$C$1:$F$1,0),0),"")&amp;IFERROR(VLOOKUP(AX$2&amp;$A17,'UCL2'!$D:$E,MATCH("HOME",'UCL2'!$D$1:$E$1,0),0),"")&amp;IFERROR(VLOOKUP(AX$2&amp;$A17,'EU2'!$C:$F,MATCH("AWAY",'EU2'!$C$1:$F$1,0),0),"")&amp;IFERROR(VLOOKUP(AX$2&amp;$A17,'EU2'!$D:$E,MATCH("HOME",'EU2'!$D$1:$E$1,0),0),"")&amp;IFERROR(VLOOKUP(AX$2&amp;$A17,'EUC2'!$C:$F,MATCH("AWAY",'EUC2'!$C$1:$F$1,0),0),"")&amp;IFERROR(VLOOKUP(AX$2&amp;$A17,'EUC2'!$D:$E,MATCH("HOME",'EUC2'!$D$1:$E$1,0),0),"")</f>
        <v/>
      </c>
      <c r="AY17" s="25" t="str">
        <f>IFERROR(VLOOKUP(AY$2&amp;$B17,'FPL FIX2'!$N$1:$Q$400,MATCH("HOME",'FPL FIX2'!$N$1:$Q$1,0),0),"")&amp;IFERROR(VLOOKUP(AY$2&amp;$B17,'FPL FIX2'!$O$1:$P$400,MATCH("AWAY",'FPL FIX2'!$O$1:$P$1,0),0),"")&amp;IFERROR(VLOOKUP(AY$2&amp;$A17,'FA2'!$A:$D,MATCH("AWAY",'FA2'!$A$1:$D$1,0),0),"")&amp;IFERROR(VLOOKUP(AY$2&amp;$A17,'FA2'!$B:$C,MATCH("HOME",'FA2'!$B$1:$C$1,0),0),"")&amp;IFERROR(VLOOKUP(AY$2&amp;$A17,'EFL2'!$A:$D,MATCH("AWAY",'EFL2'!$A$1:$D$1,0),0),"")&amp;IFERROR(VLOOKUP(AY$2&amp;$A17,'EFL2'!$B:$C,MATCH("HOME",'EFL2'!$B$1:$C$1,0),0),"")&amp;IFERROR(VLOOKUP(AY$2&amp;$A17,'UCL2'!$C:$F,MATCH("AWAY",'UCL2'!$C$1:$F$1,0),0),"")&amp;IFERROR(VLOOKUP(AY$2&amp;$A17,'UCL2'!$D:$E,MATCH("HOME",'UCL2'!$D$1:$E$1,0),0),"")&amp;IFERROR(VLOOKUP(AY$2&amp;$A17,'EU2'!$C:$F,MATCH("AWAY",'EU2'!$C$1:$F$1,0),0),"")&amp;IFERROR(VLOOKUP(AY$2&amp;$A17,'EU2'!$D:$E,MATCH("HOME",'EU2'!$D$1:$E$1,0),0),"")&amp;IFERROR(VLOOKUP(AY$2&amp;$A17,'EUC2'!$C:$F,MATCH("AWAY",'EUC2'!$C$1:$F$1,0),0),"")&amp;IFERROR(VLOOKUP(AY$2&amp;$A17,'EUC2'!$D:$E,MATCH("HOME",'EUC2'!$D$1:$E$1,0),0),"")</f>
        <v/>
      </c>
      <c r="AZ17" s="25" t="str">
        <f>IFERROR(VLOOKUP(AZ$2&amp;$B17,'FPL FIX2'!$N$1:$Q$400,MATCH("HOME",'FPL FIX2'!$N$1:$Q$1,0),0),"")&amp;IFERROR(VLOOKUP(AZ$2&amp;$B17,'FPL FIX2'!$O$1:$P$400,MATCH("AWAY",'FPL FIX2'!$O$1:$P$1,0),0),"")&amp;IFERROR(VLOOKUP(AZ$2&amp;$A17,'FA2'!$A:$D,MATCH("AWAY",'FA2'!$A$1:$D$1,0),0),"")&amp;IFERROR(VLOOKUP(AZ$2&amp;$A17,'FA2'!$B:$C,MATCH("HOME",'FA2'!$B$1:$C$1,0),0),"")&amp;IFERROR(VLOOKUP(AZ$2&amp;$A17,'EFL2'!$A:$D,MATCH("AWAY",'EFL2'!$A$1:$D$1,0),0),"")&amp;IFERROR(VLOOKUP(AZ$2&amp;$A17,'EFL2'!$B:$C,MATCH("HOME",'EFL2'!$B$1:$C$1,0),0),"")&amp;IFERROR(VLOOKUP(AZ$2&amp;$A17,'UCL2'!$C:$F,MATCH("AWAY",'UCL2'!$C$1:$F$1,0),0),"")&amp;IFERROR(VLOOKUP(AZ$2&amp;$A17,'UCL2'!$D:$E,MATCH("HOME",'UCL2'!$D$1:$E$1,0),0),"")&amp;IFERROR(VLOOKUP(AZ$2&amp;$A17,'EU2'!$C:$F,MATCH("AWAY",'EU2'!$C$1:$F$1,0),0),"")&amp;IFERROR(VLOOKUP(AZ$2&amp;$A17,'EU2'!$D:$E,MATCH("HOME",'EU2'!$D$1:$E$1,0),0),"")&amp;IFERROR(VLOOKUP(AZ$2&amp;$A17,'EUC2'!$C:$F,MATCH("AWAY",'EUC2'!$C$1:$F$1,0),0),"")&amp;IFERROR(VLOOKUP(AZ$2&amp;$A17,'EUC2'!$D:$E,MATCH("HOME",'EUC2'!$D$1:$E$1,0),0),"")</f>
        <v/>
      </c>
      <c r="BA17" s="25" t="str">
        <f>IFERROR(VLOOKUP(BA$2&amp;$B17,'FPL FIX2'!$N$1:$Q$400,MATCH("HOME",'FPL FIX2'!$N$1:$Q$1,0),0),"")&amp;IFERROR(VLOOKUP(BA$2&amp;$B17,'FPL FIX2'!$O$1:$P$400,MATCH("AWAY",'FPL FIX2'!$O$1:$P$1,0),0),"")&amp;IFERROR(VLOOKUP(BA$2&amp;$A17,'FA2'!$A:$D,MATCH("AWAY",'FA2'!$A$1:$D$1,0),0),"")&amp;IFERROR(VLOOKUP(BA$2&amp;$A17,'FA2'!$B:$C,MATCH("HOME",'FA2'!$B$1:$C$1,0),0),"")&amp;IFERROR(VLOOKUP(BA$2&amp;$A17,'EFL2'!$A:$D,MATCH("AWAY",'EFL2'!$A$1:$D$1,0),0),"")&amp;IFERROR(VLOOKUP(BA$2&amp;$A17,'EFL2'!$B:$C,MATCH("HOME",'EFL2'!$B$1:$C$1,0),0),"")&amp;IFERROR(VLOOKUP(BA$2&amp;$A17,'UCL2'!$C:$F,MATCH("AWAY",'UCL2'!$C$1:$F$1,0),0),"")&amp;IFERROR(VLOOKUP(BA$2&amp;$A17,'UCL2'!$D:$E,MATCH("HOME",'UCL2'!$D$1:$E$1,0),0),"")&amp;IFERROR(VLOOKUP(BA$2&amp;$A17,'EU2'!$C:$F,MATCH("AWAY",'EU2'!$C$1:$F$1,0),0),"")&amp;IFERROR(VLOOKUP(BA$2&amp;$A17,'EU2'!$D:$E,MATCH("HOME",'EU2'!$D$1:$E$1,0),0),"")&amp;IFERROR(VLOOKUP(BA$2&amp;$A17,'EUC2'!$C:$F,MATCH("AWAY",'EUC2'!$C$1:$F$1,0),0),"")&amp;IFERROR(VLOOKUP(BA$2&amp;$A17,'EUC2'!$D:$E,MATCH("HOME",'EUC2'!$D$1:$E$1,0),0),"")</f>
        <v/>
      </c>
      <c r="BB17" s="25" t="str">
        <f>IFERROR(VLOOKUP(BB$2&amp;$B17,'FPL FIX2'!$N$1:$Q$400,MATCH("HOME",'FPL FIX2'!$N$1:$Q$1,0),0),"")&amp;IFERROR(VLOOKUP(BB$2&amp;$B17,'FPL FIX2'!$O$1:$P$400,MATCH("AWAY",'FPL FIX2'!$O$1:$P$1,0),0),"")&amp;IFERROR(VLOOKUP(BB$2&amp;$A17,'FA2'!$A:$D,MATCH("AWAY",'FA2'!$A$1:$D$1,0),0),"")&amp;IFERROR(VLOOKUP(BB$2&amp;$A17,'FA2'!$B:$C,MATCH("HOME",'FA2'!$B$1:$C$1,0),0),"")&amp;IFERROR(VLOOKUP(BB$2&amp;$A17,'EFL2'!$A:$D,MATCH("AWAY",'EFL2'!$A$1:$D$1,0),0),"")&amp;IFERROR(VLOOKUP(BB$2&amp;$A17,'EFL2'!$B:$C,MATCH("HOME",'EFL2'!$B$1:$C$1,0),0),"")&amp;IFERROR(VLOOKUP(BB$2&amp;$A17,'UCL2'!$C:$F,MATCH("AWAY",'UCL2'!$C$1:$F$1,0),0),"")&amp;IFERROR(VLOOKUP(BB$2&amp;$A17,'UCL2'!$D:$E,MATCH("HOME",'UCL2'!$D$1:$E$1,0),0),"")&amp;IFERROR(VLOOKUP(BB$2&amp;$A17,'EU2'!$C:$F,MATCH("AWAY",'EU2'!$C$1:$F$1,0),0),"")&amp;IFERROR(VLOOKUP(BB$2&amp;$A17,'EU2'!$D:$E,MATCH("HOME",'EU2'!$D$1:$E$1,0),0),"")&amp;IFERROR(VLOOKUP(BB$2&amp;$A17,'EUC2'!$C:$F,MATCH("AWAY",'EUC2'!$C$1:$F$1,0),0),"")&amp;IFERROR(VLOOKUP(BB$2&amp;$A17,'EUC2'!$D:$E,MATCH("HOME",'EUC2'!$D$1:$E$1,0),0),"")</f>
        <v/>
      </c>
      <c r="BC17" s="25" t="str">
        <f>IFERROR(VLOOKUP(BC$2&amp;$B17,'FPL FIX2'!$N$1:$Q$400,MATCH("HOME",'FPL FIX2'!$N$1:$Q$1,0),0),"")&amp;IFERROR(VLOOKUP(BC$2&amp;$B17,'FPL FIX2'!$O$1:$P$400,MATCH("AWAY",'FPL FIX2'!$O$1:$P$1,0),0),"")&amp;IFERROR(VLOOKUP(BC$2&amp;$A17,'FA2'!$A:$D,MATCH("AWAY",'FA2'!$A$1:$D$1,0),0),"")&amp;IFERROR(VLOOKUP(BC$2&amp;$A17,'FA2'!$B:$C,MATCH("HOME",'FA2'!$B$1:$C$1,0),0),"")&amp;IFERROR(VLOOKUP(BC$2&amp;$A17,'EFL2'!$A:$D,MATCH("AWAY",'EFL2'!$A$1:$D$1,0),0),"")&amp;IFERROR(VLOOKUP(BC$2&amp;$A17,'EFL2'!$B:$C,MATCH("HOME",'EFL2'!$B$1:$C$1,0),0),"")&amp;IFERROR(VLOOKUP(BC$2&amp;$A17,'UCL2'!$C:$F,MATCH("AWAY",'UCL2'!$C$1:$F$1,0),0),"")&amp;IFERROR(VLOOKUP(BC$2&amp;$A17,'UCL2'!$D:$E,MATCH("HOME",'UCL2'!$D$1:$E$1,0),0),"")&amp;IFERROR(VLOOKUP(BC$2&amp;$A17,'EU2'!$C:$F,MATCH("AWAY",'EU2'!$C$1:$F$1,0),0),"")&amp;IFERROR(VLOOKUP(BC$2&amp;$A17,'EU2'!$D:$E,MATCH("HOME",'EU2'!$D$1:$E$1,0),0),"")&amp;IFERROR(VLOOKUP(BC$2&amp;$A17,'EUC2'!$C:$F,MATCH("AWAY",'EUC2'!$C$1:$F$1,0),0),"")&amp;IFERROR(VLOOKUP(BC$2&amp;$A17,'EUC2'!$D:$E,MATCH("HOME",'EUC2'!$D$1:$E$1,0),0),"")</f>
        <v/>
      </c>
      <c r="BD17" s="25" t="str">
        <f>IFERROR(VLOOKUP(BD$2&amp;$B17,'FPL FIX2'!$N$1:$Q$400,MATCH("HOME",'FPL FIX2'!$N$1:$Q$1,0),0),"")&amp;IFERROR(VLOOKUP(BD$2&amp;$B17,'FPL FIX2'!$O$1:$P$400,MATCH("AWAY",'FPL FIX2'!$O$1:$P$1,0),0),"")&amp;IFERROR(VLOOKUP(BD$2&amp;$A17,'FA2'!$A:$D,MATCH("AWAY",'FA2'!$A$1:$D$1,0),0),"")&amp;IFERROR(VLOOKUP(BD$2&amp;$A17,'FA2'!$B:$C,MATCH("HOME",'FA2'!$B$1:$C$1,0),0),"")&amp;IFERROR(VLOOKUP(BD$2&amp;$A17,'EFL2'!$A:$D,MATCH("AWAY",'EFL2'!$A$1:$D$1,0),0),"")&amp;IFERROR(VLOOKUP(BD$2&amp;$A17,'EFL2'!$B:$C,MATCH("HOME",'EFL2'!$B$1:$C$1,0),0),"")&amp;IFERROR(VLOOKUP(BD$2&amp;$A17,'UCL2'!$C:$F,MATCH("AWAY",'UCL2'!$C$1:$F$1,0),0),"")&amp;IFERROR(VLOOKUP(BD$2&amp;$A17,'UCL2'!$D:$E,MATCH("HOME",'UCL2'!$D$1:$E$1,0),0),"")&amp;IFERROR(VLOOKUP(BD$2&amp;$A17,'EU2'!$C:$F,MATCH("AWAY",'EU2'!$C$1:$F$1,0),0),"")&amp;IFERROR(VLOOKUP(BD$2&amp;$A17,'EU2'!$D:$E,MATCH("HOME",'EU2'!$D$1:$E$1,0),0),"")&amp;IFERROR(VLOOKUP(BD$2&amp;$A17,'EUC2'!$C:$F,MATCH("AWAY",'EUC2'!$C$1:$F$1,0),0),"")&amp;IFERROR(VLOOKUP(BD$2&amp;$A17,'EUC2'!$D:$E,MATCH("HOME",'EUC2'!$D$1:$E$1,0),0),"")</f>
        <v/>
      </c>
      <c r="BE17" s="25" t="str">
        <f>IFERROR(VLOOKUP(BE$2&amp;$B17,'FPL FIX2'!$N$1:$Q$400,MATCH("HOME",'FPL FIX2'!$N$1:$Q$1,0),0),"")&amp;IFERROR(VLOOKUP(BE$2&amp;$B17,'FPL FIX2'!$O$1:$P$400,MATCH("AWAY",'FPL FIX2'!$O$1:$P$1,0),0),"")&amp;IFERROR(VLOOKUP(BE$2&amp;$A17,'FA2'!$A:$D,MATCH("AWAY",'FA2'!$A$1:$D$1,0),0),"")&amp;IFERROR(VLOOKUP(BE$2&amp;$A17,'FA2'!$B:$C,MATCH("HOME",'FA2'!$B$1:$C$1,0),0),"")&amp;IFERROR(VLOOKUP(BE$2&amp;$A17,'EFL2'!$A:$D,MATCH("AWAY",'EFL2'!$A$1:$D$1,0),0),"")&amp;IFERROR(VLOOKUP(BE$2&amp;$A17,'EFL2'!$B:$C,MATCH("HOME",'EFL2'!$B$1:$C$1,0),0),"")&amp;IFERROR(VLOOKUP(BE$2&amp;$A17,'UCL2'!$C:$F,MATCH("AWAY",'UCL2'!$C$1:$F$1,0),0),"")&amp;IFERROR(VLOOKUP(BE$2&amp;$A17,'UCL2'!$D:$E,MATCH("HOME",'UCL2'!$D$1:$E$1,0),0),"")&amp;IFERROR(VLOOKUP(BE$2&amp;$A17,'EU2'!$C:$F,MATCH("AWAY",'EU2'!$C$1:$F$1,0),0),"")&amp;IFERROR(VLOOKUP(BE$2&amp;$A17,'EU2'!$D:$E,MATCH("HOME",'EU2'!$D$1:$E$1,0),0),"")&amp;IFERROR(VLOOKUP(BE$2&amp;$A17,'EUC2'!$C:$F,MATCH("AWAY",'EUC2'!$C$1:$F$1,0),0),"")&amp;IFERROR(VLOOKUP(BE$2&amp;$A17,'EUC2'!$D:$E,MATCH("HOME",'EUC2'!$D$1:$E$1,0),0),"")</f>
        <v/>
      </c>
      <c r="BF17" s="25" t="str">
        <f>IFERROR(VLOOKUP(BF$2&amp;$B17,'FPL FIX2'!$N$1:$Q$400,MATCH("HOME",'FPL FIX2'!$N$1:$Q$1,0),0),"")&amp;IFERROR(VLOOKUP(BF$2&amp;$B17,'FPL FIX2'!$O$1:$P$400,MATCH("AWAY",'FPL FIX2'!$O$1:$P$1,0),0),"")&amp;IFERROR(VLOOKUP(BF$2&amp;$A17,'FA2'!$A:$D,MATCH("AWAY",'FA2'!$A$1:$D$1,0),0),"")&amp;IFERROR(VLOOKUP(BF$2&amp;$A17,'FA2'!$B:$C,MATCH("HOME",'FA2'!$B$1:$C$1,0),0),"")&amp;IFERROR(VLOOKUP(BF$2&amp;$A17,'EFL2'!$A:$D,MATCH("AWAY",'EFL2'!$A$1:$D$1,0),0),"")&amp;IFERROR(VLOOKUP(BF$2&amp;$A17,'EFL2'!$B:$C,MATCH("HOME",'EFL2'!$B$1:$C$1,0),0),"")&amp;IFERROR(VLOOKUP(BF$2&amp;$A17,'UCL2'!$C:$F,MATCH("AWAY",'UCL2'!$C$1:$F$1,0),0),"")&amp;IFERROR(VLOOKUP(BF$2&amp;$A17,'UCL2'!$D:$E,MATCH("HOME",'UCL2'!$D$1:$E$1,0),0),"")&amp;IFERROR(VLOOKUP(BF$2&amp;$A17,'EU2'!$C:$F,MATCH("AWAY",'EU2'!$C$1:$F$1,0),0),"")&amp;IFERROR(VLOOKUP(BF$2&amp;$A17,'EU2'!$D:$E,MATCH("HOME",'EU2'!$D$1:$E$1,0),0),"")&amp;IFERROR(VLOOKUP(BF$2&amp;$A17,'EUC2'!$C:$F,MATCH("AWAY",'EUC2'!$C$1:$F$1,0),0),"")&amp;IFERROR(VLOOKUP(BF$2&amp;$A17,'EUC2'!$D:$E,MATCH("HOME",'EUC2'!$D$1:$E$1,0),0),"")</f>
        <v/>
      </c>
      <c r="BG17" s="25" t="str">
        <f>IFERROR(VLOOKUP(BG$2&amp;$B17,'FPL FIX2'!$N$1:$Q$400,MATCH("HOME",'FPL FIX2'!$N$1:$Q$1,0),0),"")&amp;IFERROR(VLOOKUP(BG$2&amp;$B17,'FPL FIX2'!$O$1:$P$400,MATCH("AWAY",'FPL FIX2'!$O$1:$P$1,0),0),"")&amp;IFERROR(VLOOKUP(BG$2&amp;$A17,'FA2'!$A:$D,MATCH("AWAY",'FA2'!$A$1:$D$1,0),0),"")&amp;IFERROR(VLOOKUP(BG$2&amp;$A17,'FA2'!$B:$C,MATCH("HOME",'FA2'!$B$1:$C$1,0),0),"")&amp;IFERROR(VLOOKUP(BG$2&amp;$A17,'EFL2'!$A:$D,MATCH("AWAY",'EFL2'!$A$1:$D$1,0),0),"")&amp;IFERROR(VLOOKUP(BG$2&amp;$A17,'EFL2'!$B:$C,MATCH("HOME",'EFL2'!$B$1:$C$1,0),0),"")&amp;IFERROR(VLOOKUP(BG$2&amp;$A17,'UCL2'!$C:$F,MATCH("AWAY",'UCL2'!$C$1:$F$1,0),0),"")&amp;IFERROR(VLOOKUP(BG$2&amp;$A17,'UCL2'!$D:$E,MATCH("HOME",'UCL2'!$D$1:$E$1,0),0),"")&amp;IFERROR(VLOOKUP(BG$2&amp;$A17,'EU2'!$C:$F,MATCH("AWAY",'EU2'!$C$1:$F$1,0),0),"")&amp;IFERROR(VLOOKUP(BG$2&amp;$A17,'EU2'!$D:$E,MATCH("HOME",'EU2'!$D$1:$E$1,0),0),"")&amp;IFERROR(VLOOKUP(BG$2&amp;$A17,'EUC2'!$C:$F,MATCH("AWAY",'EUC2'!$C$1:$F$1,0),0),"")&amp;IFERROR(VLOOKUP(BG$2&amp;$A17,'EUC2'!$D:$E,MATCH("HOME",'EUC2'!$D$1:$E$1,0),0),"")</f>
        <v/>
      </c>
      <c r="BH17" s="25" t="str">
        <f>IFERROR(VLOOKUP(BH$2&amp;$B17,'FPL FIX2'!$N$1:$Q$400,MATCH("HOME",'FPL FIX2'!$N$1:$Q$1,0),0),"")&amp;IFERROR(VLOOKUP(BH$2&amp;$B17,'FPL FIX2'!$O$1:$P$400,MATCH("AWAY",'FPL FIX2'!$O$1:$P$1,0),0),"")&amp;IFERROR(VLOOKUP(BH$2&amp;$A17,'FA2'!$A:$D,MATCH("AWAY",'FA2'!$A$1:$D$1,0),0),"")&amp;IFERROR(VLOOKUP(BH$2&amp;$A17,'FA2'!$B:$C,MATCH("HOME",'FA2'!$B$1:$C$1,0),0),"")&amp;IFERROR(VLOOKUP(BH$2&amp;$A17,'EFL2'!$A:$D,MATCH("AWAY",'EFL2'!$A$1:$D$1,0),0),"")&amp;IFERROR(VLOOKUP(BH$2&amp;$A17,'EFL2'!$B:$C,MATCH("HOME",'EFL2'!$B$1:$C$1,0),0),"")&amp;IFERROR(VLOOKUP(BH$2&amp;$A17,'UCL2'!$C:$F,MATCH("AWAY",'UCL2'!$C$1:$F$1,0),0),"")&amp;IFERROR(VLOOKUP(BH$2&amp;$A17,'UCL2'!$D:$E,MATCH("HOME",'UCL2'!$D$1:$E$1,0),0),"")&amp;IFERROR(VLOOKUP(BH$2&amp;$A17,'EU2'!$C:$F,MATCH("AWAY",'EU2'!$C$1:$F$1,0),0),"")&amp;IFERROR(VLOOKUP(BH$2&amp;$A17,'EU2'!$D:$E,MATCH("HOME",'EU2'!$D$1:$E$1,0),0),"")&amp;IFERROR(VLOOKUP(BH$2&amp;$A17,'EUC2'!$C:$F,MATCH("AWAY",'EUC2'!$C$1:$F$1,0),0),"")&amp;IFERROR(VLOOKUP(BH$2&amp;$A17,'EUC2'!$D:$E,MATCH("HOME",'EUC2'!$D$1:$E$1,0),0),"")</f>
        <v/>
      </c>
      <c r="BI17" s="25" t="str">
        <f>IFERROR(VLOOKUP(BI$2&amp;$B17,'FPL FIX2'!$N$1:$Q$400,MATCH("HOME",'FPL FIX2'!$N$1:$Q$1,0),0),"")&amp;IFERROR(VLOOKUP(BI$2&amp;$B17,'FPL FIX2'!$O$1:$P$400,MATCH("AWAY",'FPL FIX2'!$O$1:$P$1,0),0),"")&amp;IFERROR(VLOOKUP(BI$2&amp;$A17,'FA2'!$A:$D,MATCH("AWAY",'FA2'!$A$1:$D$1,0),0),"")&amp;IFERROR(VLOOKUP(BI$2&amp;$A17,'FA2'!$B:$C,MATCH("HOME",'FA2'!$B$1:$C$1,0),0),"")&amp;IFERROR(VLOOKUP(BI$2&amp;$A17,'EFL2'!$A:$D,MATCH("AWAY",'EFL2'!$A$1:$D$1,0),0),"")&amp;IFERROR(VLOOKUP(BI$2&amp;$A17,'EFL2'!$B:$C,MATCH("HOME",'EFL2'!$B$1:$C$1,0),0),"")&amp;IFERROR(VLOOKUP(BI$2&amp;$A17,'UCL2'!$C:$F,MATCH("AWAY",'UCL2'!$C$1:$F$1,0),0),"")&amp;IFERROR(VLOOKUP(BI$2&amp;$A17,'UCL2'!$D:$E,MATCH("HOME",'UCL2'!$D$1:$E$1,0),0),"")&amp;IFERROR(VLOOKUP(BI$2&amp;$A17,'EU2'!$C:$F,MATCH("AWAY",'EU2'!$C$1:$F$1,0),0),"")&amp;IFERROR(VLOOKUP(BI$2&amp;$A17,'EU2'!$D:$E,MATCH("HOME",'EU2'!$D$1:$E$1,0),0),"")&amp;IFERROR(VLOOKUP(BI$2&amp;$A17,'EUC2'!$C:$F,MATCH("AWAY",'EUC2'!$C$1:$F$1,0),0),"")&amp;IFERROR(VLOOKUP(BI$2&amp;$A17,'EUC2'!$D:$E,MATCH("HOME",'EUC2'!$D$1:$E$1,0),0),"")</f>
        <v/>
      </c>
      <c r="BJ17" s="25" t="str">
        <f>IFERROR(VLOOKUP(BJ$2&amp;$B17,'FPL FIX2'!$N$1:$Q$400,MATCH("HOME",'FPL FIX2'!$N$1:$Q$1,0),0),"")&amp;IFERROR(VLOOKUP(BJ$2&amp;$B17,'FPL FIX2'!$O$1:$P$400,MATCH("AWAY",'FPL FIX2'!$O$1:$P$1,0),0),"")&amp;IFERROR(VLOOKUP(BJ$2&amp;$A17,'FA2'!$A:$D,MATCH("AWAY",'FA2'!$A$1:$D$1,0),0),"")&amp;IFERROR(VLOOKUP(BJ$2&amp;$A17,'FA2'!$B:$C,MATCH("HOME",'FA2'!$B$1:$C$1,0),0),"")&amp;IFERROR(VLOOKUP(BJ$2&amp;$A17,'EFL2'!$A:$D,MATCH("AWAY",'EFL2'!$A$1:$D$1,0),0),"")&amp;IFERROR(VLOOKUP(BJ$2&amp;$A17,'EFL2'!$B:$C,MATCH("HOME",'EFL2'!$B$1:$C$1,0),0),"")&amp;IFERROR(VLOOKUP(BJ$2&amp;$A17,'UCL2'!$C:$F,MATCH("AWAY",'UCL2'!$C$1:$F$1,0),0),"")&amp;IFERROR(VLOOKUP(BJ$2&amp;$A17,'UCL2'!$D:$E,MATCH("HOME",'UCL2'!$D$1:$E$1,0),0),"")&amp;IFERROR(VLOOKUP(BJ$2&amp;$A17,'EU2'!$C:$F,MATCH("AWAY",'EU2'!$C$1:$F$1,0),0),"")&amp;IFERROR(VLOOKUP(BJ$2&amp;$A17,'EU2'!$D:$E,MATCH("HOME",'EU2'!$D$1:$E$1,0),0),"")&amp;IFERROR(VLOOKUP(BJ$2&amp;$A17,'EUC2'!$C:$F,MATCH("AWAY",'EUC2'!$C$1:$F$1,0),0),"")&amp;IFERROR(VLOOKUP(BJ$2&amp;$A17,'EUC2'!$D:$E,MATCH("HOME",'EUC2'!$D$1:$E$1,0),0),"")</f>
        <v/>
      </c>
      <c r="BK17" s="25" t="str">
        <f>IFERROR(VLOOKUP(BK$2&amp;$B17,'FPL FIX2'!$N$1:$Q$400,MATCH("HOME",'FPL FIX2'!$N$1:$Q$1,0),0),"")&amp;IFERROR(VLOOKUP(BK$2&amp;$B17,'FPL FIX2'!$O$1:$P$400,MATCH("AWAY",'FPL FIX2'!$O$1:$P$1,0),0),"")&amp;IFERROR(VLOOKUP(BK$2&amp;$A17,'FA2'!$A:$D,MATCH("AWAY",'FA2'!$A$1:$D$1,0),0),"")&amp;IFERROR(VLOOKUP(BK$2&amp;$A17,'FA2'!$B:$C,MATCH("HOME",'FA2'!$B$1:$C$1,0),0),"")&amp;IFERROR(VLOOKUP(BK$2&amp;$A17,'EFL2'!$A:$D,MATCH("AWAY",'EFL2'!$A$1:$D$1,0),0),"")&amp;IFERROR(VLOOKUP(BK$2&amp;$A17,'EFL2'!$B:$C,MATCH("HOME",'EFL2'!$B$1:$C$1,0),0),"")&amp;IFERROR(VLOOKUP(BK$2&amp;$A17,'UCL2'!$C:$F,MATCH("AWAY",'UCL2'!$C$1:$F$1,0),0),"")&amp;IFERROR(VLOOKUP(BK$2&amp;$A17,'UCL2'!$D:$E,MATCH("HOME",'UCL2'!$D$1:$E$1,0),0),"")&amp;IFERROR(VLOOKUP(BK$2&amp;$A17,'EU2'!$C:$F,MATCH("AWAY",'EU2'!$C$1:$F$1,0),0),"")&amp;IFERROR(VLOOKUP(BK$2&amp;$A17,'EU2'!$D:$E,MATCH("HOME",'EU2'!$D$1:$E$1,0),0),"")&amp;IFERROR(VLOOKUP(BK$2&amp;$A17,'EUC2'!$C:$F,MATCH("AWAY",'EUC2'!$C$1:$F$1,0),0),"")&amp;IFERROR(VLOOKUP(BK$2&amp;$A17,'EUC2'!$D:$E,MATCH("HOME",'EUC2'!$D$1:$E$1,0),0),"")</f>
        <v/>
      </c>
      <c r="BL17" s="25" t="str">
        <f>IFERROR(VLOOKUP(BL$2&amp;$B17,'FPL FIX2'!$N$1:$Q$400,MATCH("HOME",'FPL FIX2'!$N$1:$Q$1,0),0),"")&amp;IFERROR(VLOOKUP(BL$2&amp;$B17,'FPL FIX2'!$O$1:$P$400,MATCH("AWAY",'FPL FIX2'!$O$1:$P$1,0),0),"")&amp;IFERROR(VLOOKUP(BL$2&amp;$A17,'FA2'!$A:$D,MATCH("AWAY",'FA2'!$A$1:$D$1,0),0),"")&amp;IFERROR(VLOOKUP(BL$2&amp;$A17,'FA2'!$B:$C,MATCH("HOME",'FA2'!$B$1:$C$1,0),0),"")&amp;IFERROR(VLOOKUP(BL$2&amp;$A17,'EFL2'!$A:$D,MATCH("AWAY",'EFL2'!$A$1:$D$1,0),0),"")&amp;IFERROR(VLOOKUP(BL$2&amp;$A17,'EFL2'!$B:$C,MATCH("HOME",'EFL2'!$B$1:$C$1,0),0),"")&amp;IFERROR(VLOOKUP(BL$2&amp;$A17,'UCL2'!$C:$F,MATCH("AWAY",'UCL2'!$C$1:$F$1,0),0),"")&amp;IFERROR(VLOOKUP(BL$2&amp;$A17,'UCL2'!$D:$E,MATCH("HOME",'UCL2'!$D$1:$E$1,0),0),"")&amp;IFERROR(VLOOKUP(BL$2&amp;$A17,'EU2'!$C:$F,MATCH("AWAY",'EU2'!$C$1:$F$1,0),0),"")&amp;IFERROR(VLOOKUP(BL$2&amp;$A17,'EU2'!$D:$E,MATCH("HOME",'EU2'!$D$1:$E$1,0),0),"")&amp;IFERROR(VLOOKUP(BL$2&amp;$A17,'EUC2'!$C:$F,MATCH("AWAY",'EUC2'!$C$1:$F$1,0),0),"")&amp;IFERROR(VLOOKUP(BL$2&amp;$A17,'EUC2'!$D:$E,MATCH("HOME",'EUC2'!$D$1:$E$1,0),0),"")</f>
        <v/>
      </c>
      <c r="BM17" s="25" t="str">
        <f>IFERROR(VLOOKUP(BM$2&amp;$B17,'FPL FIX2'!$N$1:$Q$400,MATCH("HOME",'FPL FIX2'!$N$1:$Q$1,0),0),"")&amp;IFERROR(VLOOKUP(BM$2&amp;$B17,'FPL FIX2'!$O$1:$P$400,MATCH("AWAY",'FPL FIX2'!$O$1:$P$1,0),0),"")&amp;IFERROR(VLOOKUP(BM$2&amp;$A17,'FA2'!$A:$D,MATCH("AWAY",'FA2'!$A$1:$D$1,0),0),"")&amp;IFERROR(VLOOKUP(BM$2&amp;$A17,'FA2'!$B:$C,MATCH("HOME",'FA2'!$B$1:$C$1,0),0),"")&amp;IFERROR(VLOOKUP(BM$2&amp;$A17,'EFL2'!$A:$D,MATCH("AWAY",'EFL2'!$A$1:$D$1,0),0),"")&amp;IFERROR(VLOOKUP(BM$2&amp;$A17,'EFL2'!$B:$C,MATCH("HOME",'EFL2'!$B$1:$C$1,0),0),"")&amp;IFERROR(VLOOKUP(BM$2&amp;$A17,'UCL2'!$C:$F,MATCH("AWAY",'UCL2'!$C$1:$F$1,0),0),"")&amp;IFERROR(VLOOKUP(BM$2&amp;$A17,'UCL2'!$D:$E,MATCH("HOME",'UCL2'!$D$1:$E$1,0),0),"")&amp;IFERROR(VLOOKUP(BM$2&amp;$A17,'EU2'!$C:$F,MATCH("AWAY",'EU2'!$C$1:$F$1,0),0),"")&amp;IFERROR(VLOOKUP(BM$2&amp;$A17,'EU2'!$D:$E,MATCH("HOME",'EU2'!$D$1:$E$1,0),0),"")&amp;IFERROR(VLOOKUP(BM$2&amp;$A17,'EUC2'!$C:$F,MATCH("AWAY",'EUC2'!$C$1:$F$1,0),0),"")&amp;IFERROR(VLOOKUP(BM$2&amp;$A17,'EUC2'!$D:$E,MATCH("HOME",'EUC2'!$D$1:$E$1,0),0),"")</f>
        <v>mci</v>
      </c>
      <c r="BN17" s="25" t="str">
        <f>IFERROR(VLOOKUP(BN$2&amp;$B17,'FPL FIX2'!$N$1:$Q$400,MATCH("HOME",'FPL FIX2'!$N$1:$Q$1,0),0),"")&amp;IFERROR(VLOOKUP(BN$2&amp;$B17,'FPL FIX2'!$O$1:$P$400,MATCH("AWAY",'FPL FIX2'!$O$1:$P$1,0),0),"")&amp;IFERROR(VLOOKUP(BN$2&amp;$A17,'FA2'!$A:$D,MATCH("AWAY",'FA2'!$A$1:$D$1,0),0),"")&amp;IFERROR(VLOOKUP(BN$2&amp;$A17,'FA2'!$B:$C,MATCH("HOME",'FA2'!$B$1:$C$1,0),0),"")&amp;IFERROR(VLOOKUP(BN$2&amp;$A17,'EFL2'!$A:$D,MATCH("AWAY",'EFL2'!$A$1:$D$1,0),0),"")&amp;IFERROR(VLOOKUP(BN$2&amp;$A17,'EFL2'!$B:$C,MATCH("HOME",'EFL2'!$B$1:$C$1,0),0),"")&amp;IFERROR(VLOOKUP(BN$2&amp;$A17,'UCL2'!$C:$F,MATCH("AWAY",'UCL2'!$C$1:$F$1,0),0),"")&amp;IFERROR(VLOOKUP(BN$2&amp;$A17,'UCL2'!$D:$E,MATCH("HOME",'UCL2'!$D$1:$E$1,0),0),"")&amp;IFERROR(VLOOKUP(BN$2&amp;$A17,'EU2'!$C:$F,MATCH("AWAY",'EU2'!$C$1:$F$1,0),0),"")&amp;IFERROR(VLOOKUP(BN$2&amp;$A17,'EU2'!$D:$E,MATCH("HOME",'EU2'!$D$1:$E$1,0),0),"")&amp;IFERROR(VLOOKUP(BN$2&amp;$A17,'EUC2'!$C:$F,MATCH("AWAY",'EUC2'!$C$1:$F$1,0),0),"")&amp;IFERROR(VLOOKUP(BN$2&amp;$A17,'EUC2'!$D:$E,MATCH("HOME",'EUC2'!$D$1:$E$1,0),0),"")</f>
        <v/>
      </c>
      <c r="BO17" s="25" t="str">
        <f>IFERROR(VLOOKUP(BO$2&amp;$B17,'FPL FIX2'!$N$1:$Q$400,MATCH("HOME",'FPL FIX2'!$N$1:$Q$1,0),0),"")&amp;IFERROR(VLOOKUP(BO$2&amp;$B17,'FPL FIX2'!$O$1:$P$400,MATCH("AWAY",'FPL FIX2'!$O$1:$P$1,0),0),"")&amp;IFERROR(VLOOKUP(BO$2&amp;$A17,'FA2'!$A:$D,MATCH("AWAY",'FA2'!$A$1:$D$1,0),0),"")&amp;IFERROR(VLOOKUP(BO$2&amp;$A17,'FA2'!$B:$C,MATCH("HOME",'FA2'!$B$1:$C$1,0),0),"")&amp;IFERROR(VLOOKUP(BO$2&amp;$A17,'EFL2'!$A:$D,MATCH("AWAY",'EFL2'!$A$1:$D$1,0),0),"")&amp;IFERROR(VLOOKUP(BO$2&amp;$A17,'EFL2'!$B:$C,MATCH("HOME",'EFL2'!$B$1:$C$1,0),0),"")&amp;IFERROR(VLOOKUP(BO$2&amp;$A17,'UCL2'!$C:$F,MATCH("AWAY",'UCL2'!$C$1:$F$1,0),0),"")&amp;IFERROR(VLOOKUP(BO$2&amp;$A17,'UCL2'!$D:$E,MATCH("HOME",'UCL2'!$D$1:$E$1,0),0),"")&amp;IFERROR(VLOOKUP(BO$2&amp;$A17,'EU2'!$C:$F,MATCH("AWAY",'EU2'!$C$1:$F$1,0),0),"")&amp;IFERROR(VLOOKUP(BO$2&amp;$A17,'EU2'!$D:$E,MATCH("HOME",'EU2'!$D$1:$E$1,0),0),"")&amp;IFERROR(VLOOKUP(BO$2&amp;$A17,'EUC2'!$C:$F,MATCH("AWAY",'EUC2'!$C$1:$F$1,0),0),"")&amp;IFERROR(VLOOKUP(BO$2&amp;$A17,'EUC2'!$D:$E,MATCH("HOME",'EUC2'!$D$1:$E$1,0),0),"")</f>
        <v/>
      </c>
      <c r="BP17" s="25" t="str">
        <f>IFERROR(VLOOKUP(BP$2&amp;$B17,'FPL FIX2'!$N$1:$Q$400,MATCH("HOME",'FPL FIX2'!$N$1:$Q$1,0),0),"")&amp;IFERROR(VLOOKUP(BP$2&amp;$B17,'FPL FIX2'!$O$1:$P$400,MATCH("AWAY",'FPL FIX2'!$O$1:$P$1,0),0),"")&amp;IFERROR(VLOOKUP(BP$2&amp;$A17,'FA2'!$A:$D,MATCH("AWAY",'FA2'!$A$1:$D$1,0),0),"")&amp;IFERROR(VLOOKUP(BP$2&amp;$A17,'FA2'!$B:$C,MATCH("HOME",'FA2'!$B$1:$C$1,0),0),"")&amp;IFERROR(VLOOKUP(BP$2&amp;$A17,'EFL2'!$A:$D,MATCH("AWAY",'EFL2'!$A$1:$D$1,0),0),"")&amp;IFERROR(VLOOKUP(BP$2&amp;$A17,'EFL2'!$B:$C,MATCH("HOME",'EFL2'!$B$1:$C$1,0),0),"")&amp;IFERROR(VLOOKUP(BP$2&amp;$A17,'UCL2'!$C:$F,MATCH("AWAY",'UCL2'!$C$1:$F$1,0),0),"")&amp;IFERROR(VLOOKUP(BP$2&amp;$A17,'UCL2'!$D:$E,MATCH("HOME",'UCL2'!$D$1:$E$1,0),0),"")&amp;IFERROR(VLOOKUP(BP$2&amp;$A17,'EU2'!$C:$F,MATCH("AWAY",'EU2'!$C$1:$F$1,0),0),"")&amp;IFERROR(VLOOKUP(BP$2&amp;$A17,'EU2'!$D:$E,MATCH("HOME",'EU2'!$D$1:$E$1,0),0),"")&amp;IFERROR(VLOOKUP(BP$2&amp;$A17,'EUC2'!$C:$F,MATCH("AWAY",'EUC2'!$C$1:$F$1,0),0),"")&amp;IFERROR(VLOOKUP(BP$2&amp;$A17,'EUC2'!$D:$E,MATCH("HOME",'EUC2'!$D$1:$E$1,0),0),"")</f>
        <v/>
      </c>
      <c r="BQ17" s="25" t="str">
        <f>IFERROR(VLOOKUP(BQ$2&amp;$B17,'FPL FIX2'!$N$1:$Q$400,MATCH("HOME",'FPL FIX2'!$N$1:$Q$1,0),0),"")&amp;IFERROR(VLOOKUP(BQ$2&amp;$B17,'FPL FIX2'!$O$1:$P$400,MATCH("AWAY",'FPL FIX2'!$O$1:$P$1,0),0),"")&amp;IFERROR(VLOOKUP(BQ$2&amp;$A17,'FA2'!$A:$D,MATCH("AWAY",'FA2'!$A$1:$D$1,0),0),"")&amp;IFERROR(VLOOKUP(BQ$2&amp;$A17,'FA2'!$B:$C,MATCH("HOME",'FA2'!$B$1:$C$1,0),0),"")&amp;IFERROR(VLOOKUP(BQ$2&amp;$A17,'EFL2'!$A:$D,MATCH("AWAY",'EFL2'!$A$1:$D$1,0),0),"")&amp;IFERROR(VLOOKUP(BQ$2&amp;$A17,'EFL2'!$B:$C,MATCH("HOME",'EFL2'!$B$1:$C$1,0),0),"")&amp;IFERROR(VLOOKUP(BQ$2&amp;$A17,'UCL2'!$C:$F,MATCH("AWAY",'UCL2'!$C$1:$F$1,0),0),"")&amp;IFERROR(VLOOKUP(BQ$2&amp;$A17,'UCL2'!$D:$E,MATCH("HOME",'UCL2'!$D$1:$E$1,0),0),"")&amp;IFERROR(VLOOKUP(BQ$2&amp;$A17,'EU2'!$C:$F,MATCH("AWAY",'EU2'!$C$1:$F$1,0),0),"")&amp;IFERROR(VLOOKUP(BQ$2&amp;$A17,'EU2'!$D:$E,MATCH("HOME",'EU2'!$D$1:$E$1,0),0),"")&amp;IFERROR(VLOOKUP(BQ$2&amp;$A17,'EUC2'!$C:$F,MATCH("AWAY",'EUC2'!$C$1:$F$1,0),0),"")&amp;IFERROR(VLOOKUP(BQ$2&amp;$A17,'EUC2'!$D:$E,MATCH("HOME",'EUC2'!$D$1:$E$1,0),0),"")</f>
        <v>AC Omonia</v>
      </c>
      <c r="BR17" s="25" t="str">
        <f>IFERROR(VLOOKUP(BR$2&amp;$B17,'FPL FIX2'!$N$1:$Q$400,MATCH("HOME",'FPL FIX2'!$N$1:$Q$1,0),0),"")&amp;IFERROR(VLOOKUP(BR$2&amp;$B17,'FPL FIX2'!$O$1:$P$400,MATCH("AWAY",'FPL FIX2'!$O$1:$P$1,0),0),"")&amp;IFERROR(VLOOKUP(BR$2&amp;$A17,'FA2'!$A:$D,MATCH("AWAY",'FA2'!$A$1:$D$1,0),0),"")&amp;IFERROR(VLOOKUP(BR$2&amp;$A17,'FA2'!$B:$C,MATCH("HOME",'FA2'!$B$1:$C$1,0),0),"")&amp;IFERROR(VLOOKUP(BR$2&amp;$A17,'EFL2'!$A:$D,MATCH("AWAY",'EFL2'!$A$1:$D$1,0),0),"")&amp;IFERROR(VLOOKUP(BR$2&amp;$A17,'EFL2'!$B:$C,MATCH("HOME",'EFL2'!$B$1:$C$1,0),0),"")&amp;IFERROR(VLOOKUP(BR$2&amp;$A17,'UCL2'!$C:$F,MATCH("AWAY",'UCL2'!$C$1:$F$1,0),0),"")&amp;IFERROR(VLOOKUP(BR$2&amp;$A17,'UCL2'!$D:$E,MATCH("HOME",'UCL2'!$D$1:$E$1,0),0),"")&amp;IFERROR(VLOOKUP(BR$2&amp;$A17,'EU2'!$C:$F,MATCH("AWAY",'EU2'!$C$1:$F$1,0),0),"")&amp;IFERROR(VLOOKUP(BR$2&amp;$A17,'EU2'!$D:$E,MATCH("HOME",'EU2'!$D$1:$E$1,0),0),"")&amp;IFERROR(VLOOKUP(BR$2&amp;$A17,'EUC2'!$C:$F,MATCH("AWAY",'EUC2'!$C$1:$F$1,0),0),"")&amp;IFERROR(VLOOKUP(BR$2&amp;$A17,'EUC2'!$D:$E,MATCH("HOME",'EUC2'!$D$1:$E$1,0),0),"")</f>
        <v/>
      </c>
      <c r="BS17" s="25" t="str">
        <f>IFERROR(VLOOKUP(BS$2&amp;$B17,'FPL FIX2'!$N$1:$Q$400,MATCH("HOME",'FPL FIX2'!$N$1:$Q$1,0),0),"")&amp;IFERROR(VLOOKUP(BS$2&amp;$B17,'FPL FIX2'!$O$1:$P$400,MATCH("AWAY",'FPL FIX2'!$O$1:$P$1,0),0),"")&amp;IFERROR(VLOOKUP(BS$2&amp;$A17,'FA2'!$A:$D,MATCH("AWAY",'FA2'!$A$1:$D$1,0),0),"")&amp;IFERROR(VLOOKUP(BS$2&amp;$A17,'FA2'!$B:$C,MATCH("HOME",'FA2'!$B$1:$C$1,0),0),"")&amp;IFERROR(VLOOKUP(BS$2&amp;$A17,'EFL2'!$A:$D,MATCH("AWAY",'EFL2'!$A$1:$D$1,0),0),"")&amp;IFERROR(VLOOKUP(BS$2&amp;$A17,'EFL2'!$B:$C,MATCH("HOME",'EFL2'!$B$1:$C$1,0),0),"")&amp;IFERROR(VLOOKUP(BS$2&amp;$A17,'UCL2'!$C:$F,MATCH("AWAY",'UCL2'!$C$1:$F$1,0),0),"")&amp;IFERROR(VLOOKUP(BS$2&amp;$A17,'UCL2'!$D:$E,MATCH("HOME",'UCL2'!$D$1:$E$1,0),0),"")&amp;IFERROR(VLOOKUP(BS$2&amp;$A17,'EU2'!$C:$F,MATCH("AWAY",'EU2'!$C$1:$F$1,0),0),"")&amp;IFERROR(VLOOKUP(BS$2&amp;$A17,'EU2'!$D:$E,MATCH("HOME",'EU2'!$D$1:$E$1,0),0),"")&amp;IFERROR(VLOOKUP(BS$2&amp;$A17,'EUC2'!$C:$F,MATCH("AWAY",'EUC2'!$C$1:$F$1,0),0),"")&amp;IFERROR(VLOOKUP(BS$2&amp;$A17,'EUC2'!$D:$E,MATCH("HOME",'EUC2'!$D$1:$E$1,0),0),"")</f>
        <v/>
      </c>
      <c r="BT17" s="25" t="str">
        <f>IFERROR(VLOOKUP(BT$2&amp;$B17,'FPL FIX2'!$N$1:$Q$400,MATCH("HOME",'FPL FIX2'!$N$1:$Q$1,0),0),"")&amp;IFERROR(VLOOKUP(BT$2&amp;$B17,'FPL FIX2'!$O$1:$P$400,MATCH("AWAY",'FPL FIX2'!$O$1:$P$1,0),0),"")&amp;IFERROR(VLOOKUP(BT$2&amp;$A17,'FA2'!$A:$D,MATCH("AWAY",'FA2'!$A$1:$D$1,0),0),"")&amp;IFERROR(VLOOKUP(BT$2&amp;$A17,'FA2'!$B:$C,MATCH("HOME",'FA2'!$B$1:$C$1,0),0),"")&amp;IFERROR(VLOOKUP(BT$2&amp;$A17,'EFL2'!$A:$D,MATCH("AWAY",'EFL2'!$A$1:$D$1,0),0),"")&amp;IFERROR(VLOOKUP(BT$2&amp;$A17,'EFL2'!$B:$C,MATCH("HOME",'EFL2'!$B$1:$C$1,0),0),"")&amp;IFERROR(VLOOKUP(BT$2&amp;$A17,'UCL2'!$C:$F,MATCH("AWAY",'UCL2'!$C$1:$F$1,0),0),"")&amp;IFERROR(VLOOKUP(BT$2&amp;$A17,'UCL2'!$D:$E,MATCH("HOME",'UCL2'!$D$1:$E$1,0),0),"")&amp;IFERROR(VLOOKUP(BT$2&amp;$A17,'EU2'!$C:$F,MATCH("AWAY",'EU2'!$C$1:$F$1,0),0),"")&amp;IFERROR(VLOOKUP(BT$2&amp;$A17,'EU2'!$D:$E,MATCH("HOME",'EU2'!$D$1:$E$1,0),0),"")&amp;IFERROR(VLOOKUP(BT$2&amp;$A17,'EUC2'!$C:$F,MATCH("AWAY",'EUC2'!$C$1:$F$1,0),0),"")&amp;IFERROR(VLOOKUP(BT$2&amp;$A17,'EUC2'!$D:$E,MATCH("HOME",'EUC2'!$D$1:$E$1,0),0),"")</f>
        <v>eve</v>
      </c>
      <c r="BU17" s="25" t="str">
        <f>IFERROR(VLOOKUP(BU$2&amp;$B17,'FPL FIX2'!$N$1:$Q$400,MATCH("HOME",'FPL FIX2'!$N$1:$Q$1,0),0),"")&amp;IFERROR(VLOOKUP(BU$2&amp;$B17,'FPL FIX2'!$O$1:$P$400,MATCH("AWAY",'FPL FIX2'!$O$1:$P$1,0),0),"")&amp;IFERROR(VLOOKUP(BU$2&amp;$A17,'FA2'!$A:$D,MATCH("AWAY",'FA2'!$A$1:$D$1,0),0),"")&amp;IFERROR(VLOOKUP(BU$2&amp;$A17,'FA2'!$B:$C,MATCH("HOME",'FA2'!$B$1:$C$1,0),0),"")&amp;IFERROR(VLOOKUP(BU$2&amp;$A17,'EFL2'!$A:$D,MATCH("AWAY",'EFL2'!$A$1:$D$1,0),0),"")&amp;IFERROR(VLOOKUP(BU$2&amp;$A17,'EFL2'!$B:$C,MATCH("HOME",'EFL2'!$B$1:$C$1,0),0),"")&amp;IFERROR(VLOOKUP(BU$2&amp;$A17,'UCL2'!$C:$F,MATCH("AWAY",'UCL2'!$C$1:$F$1,0),0),"")&amp;IFERROR(VLOOKUP(BU$2&amp;$A17,'UCL2'!$D:$E,MATCH("HOME",'UCL2'!$D$1:$E$1,0),0),"")&amp;IFERROR(VLOOKUP(BU$2&amp;$A17,'EU2'!$C:$F,MATCH("AWAY",'EU2'!$C$1:$F$1,0),0),"")&amp;IFERROR(VLOOKUP(BU$2&amp;$A17,'EU2'!$D:$E,MATCH("HOME",'EU2'!$D$1:$E$1,0),0),"")&amp;IFERROR(VLOOKUP(BU$2&amp;$A17,'EUC2'!$C:$F,MATCH("AWAY",'EUC2'!$C$1:$F$1,0),0),"")&amp;IFERROR(VLOOKUP(BU$2&amp;$A17,'EUC2'!$D:$E,MATCH("HOME",'EUC2'!$D$1:$E$1,0),0),"")</f>
        <v/>
      </c>
      <c r="BV17" s="25" t="str">
        <f>IFERROR(VLOOKUP(BV$2&amp;$B17,'FPL FIX2'!$N$1:$Q$400,MATCH("HOME",'FPL FIX2'!$N$1:$Q$1,0),0),"")&amp;IFERROR(VLOOKUP(BV$2&amp;$B17,'FPL FIX2'!$O$1:$P$400,MATCH("AWAY",'FPL FIX2'!$O$1:$P$1,0),0),"")&amp;IFERROR(VLOOKUP(BV$2&amp;$A17,'FA2'!$A:$D,MATCH("AWAY",'FA2'!$A$1:$D$1,0),0),"")&amp;IFERROR(VLOOKUP(BV$2&amp;$A17,'FA2'!$B:$C,MATCH("HOME",'FA2'!$B$1:$C$1,0),0),"")&amp;IFERROR(VLOOKUP(BV$2&amp;$A17,'EFL2'!$A:$D,MATCH("AWAY",'EFL2'!$A$1:$D$1,0),0),"")&amp;IFERROR(VLOOKUP(BV$2&amp;$A17,'EFL2'!$B:$C,MATCH("HOME",'EFL2'!$B$1:$C$1,0),0),"")&amp;IFERROR(VLOOKUP(BV$2&amp;$A17,'UCL2'!$C:$F,MATCH("AWAY",'UCL2'!$C$1:$F$1,0),0),"")&amp;IFERROR(VLOOKUP(BV$2&amp;$A17,'UCL2'!$D:$E,MATCH("HOME",'UCL2'!$D$1:$E$1,0),0),"")&amp;IFERROR(VLOOKUP(BV$2&amp;$A17,'EU2'!$C:$F,MATCH("AWAY",'EU2'!$C$1:$F$1,0),0),"")&amp;IFERROR(VLOOKUP(BV$2&amp;$A17,'EU2'!$D:$E,MATCH("HOME",'EU2'!$D$1:$E$1,0),0),"")&amp;IFERROR(VLOOKUP(BV$2&amp;$A17,'EUC2'!$C:$F,MATCH("AWAY",'EUC2'!$C$1:$F$1,0),0),"")&amp;IFERROR(VLOOKUP(BV$2&amp;$A17,'EUC2'!$D:$E,MATCH("HOME",'EUC2'!$D$1:$E$1,0),0),"")</f>
        <v/>
      </c>
      <c r="BW17" s="25" t="str">
        <f>IFERROR(VLOOKUP(BW$2&amp;$B17,'FPL FIX2'!$N$1:$Q$400,MATCH("HOME",'FPL FIX2'!$N$1:$Q$1,0),0),"")&amp;IFERROR(VLOOKUP(BW$2&amp;$B17,'FPL FIX2'!$O$1:$P$400,MATCH("AWAY",'FPL FIX2'!$O$1:$P$1,0),0),"")&amp;IFERROR(VLOOKUP(BW$2&amp;$A17,'FA2'!$A:$D,MATCH("AWAY",'FA2'!$A$1:$D$1,0),0),"")&amp;IFERROR(VLOOKUP(BW$2&amp;$A17,'FA2'!$B:$C,MATCH("HOME",'FA2'!$B$1:$C$1,0),0),"")&amp;IFERROR(VLOOKUP(BW$2&amp;$A17,'EFL2'!$A:$D,MATCH("AWAY",'EFL2'!$A$1:$D$1,0),0),"")&amp;IFERROR(VLOOKUP(BW$2&amp;$A17,'EFL2'!$B:$C,MATCH("HOME",'EFL2'!$B$1:$C$1,0),0),"")&amp;IFERROR(VLOOKUP(BW$2&amp;$A17,'UCL2'!$C:$F,MATCH("AWAY",'UCL2'!$C$1:$F$1,0),0),"")&amp;IFERROR(VLOOKUP(BW$2&amp;$A17,'UCL2'!$D:$E,MATCH("HOME",'UCL2'!$D$1:$E$1,0),0),"")&amp;IFERROR(VLOOKUP(BW$2&amp;$A17,'EU2'!$C:$F,MATCH("AWAY",'EU2'!$C$1:$F$1,0),0),"")&amp;IFERROR(VLOOKUP(BW$2&amp;$A17,'EU2'!$D:$E,MATCH("HOME",'EU2'!$D$1:$E$1,0),0),"")&amp;IFERROR(VLOOKUP(BW$2&amp;$A17,'EUC2'!$C:$F,MATCH("AWAY",'EUC2'!$C$1:$F$1,0),0),"")&amp;IFERROR(VLOOKUP(BW$2&amp;$A17,'EUC2'!$D:$E,MATCH("HOME",'EUC2'!$D$1:$E$1,0),0),"")</f>
        <v/>
      </c>
      <c r="BX17" s="25" t="str">
        <f>IFERROR(VLOOKUP(BX$2&amp;$B17,'FPL FIX2'!$N$1:$Q$400,MATCH("HOME",'FPL FIX2'!$N$1:$Q$1,0),0),"")&amp;IFERROR(VLOOKUP(BX$2&amp;$B17,'FPL FIX2'!$O$1:$P$400,MATCH("AWAY",'FPL FIX2'!$O$1:$P$1,0),0),"")&amp;IFERROR(VLOOKUP(BX$2&amp;$A17,'FA2'!$A:$D,MATCH("AWAY",'FA2'!$A$1:$D$1,0),0),"")&amp;IFERROR(VLOOKUP(BX$2&amp;$A17,'FA2'!$B:$C,MATCH("HOME",'FA2'!$B$1:$C$1,0),0),"")&amp;IFERROR(VLOOKUP(BX$2&amp;$A17,'EFL2'!$A:$D,MATCH("AWAY",'EFL2'!$A$1:$D$1,0),0),"")&amp;IFERROR(VLOOKUP(BX$2&amp;$A17,'EFL2'!$B:$C,MATCH("HOME",'EFL2'!$B$1:$C$1,0),0),"")&amp;IFERROR(VLOOKUP(BX$2&amp;$A17,'UCL2'!$C:$F,MATCH("AWAY",'UCL2'!$C$1:$F$1,0),0),"")&amp;IFERROR(VLOOKUP(BX$2&amp;$A17,'UCL2'!$D:$E,MATCH("HOME",'UCL2'!$D$1:$E$1,0),0),"")&amp;IFERROR(VLOOKUP(BX$2&amp;$A17,'EU2'!$C:$F,MATCH("AWAY",'EU2'!$C$1:$F$1,0),0),"")&amp;IFERROR(VLOOKUP(BX$2&amp;$A17,'EU2'!$D:$E,MATCH("HOME",'EU2'!$D$1:$E$1,0),0),"")&amp;IFERROR(VLOOKUP(BX$2&amp;$A17,'EUC2'!$C:$F,MATCH("AWAY",'EUC2'!$C$1:$F$1,0),0),"")&amp;IFERROR(VLOOKUP(BX$2&amp;$A17,'EUC2'!$D:$E,MATCH("HOME",'EUC2'!$D$1:$E$1,0),0),"")</f>
        <v>AC Omonia</v>
      </c>
      <c r="BY17" s="25" t="str">
        <f>IFERROR(VLOOKUP(BY$2&amp;$B17,'FPL FIX2'!$N$1:$Q$400,MATCH("HOME",'FPL FIX2'!$N$1:$Q$1,0),0),"")&amp;IFERROR(VLOOKUP(BY$2&amp;$B17,'FPL FIX2'!$O$1:$P$400,MATCH("AWAY",'FPL FIX2'!$O$1:$P$1,0),0),"")&amp;IFERROR(VLOOKUP(BY$2&amp;$A17,'FA2'!$A:$D,MATCH("AWAY",'FA2'!$A$1:$D$1,0),0),"")&amp;IFERROR(VLOOKUP(BY$2&amp;$A17,'FA2'!$B:$C,MATCH("HOME",'FA2'!$B$1:$C$1,0),0),"")&amp;IFERROR(VLOOKUP(BY$2&amp;$A17,'EFL2'!$A:$D,MATCH("AWAY",'EFL2'!$A$1:$D$1,0),0),"")&amp;IFERROR(VLOOKUP(BY$2&amp;$A17,'EFL2'!$B:$C,MATCH("HOME",'EFL2'!$B$1:$C$1,0),0),"")&amp;IFERROR(VLOOKUP(BY$2&amp;$A17,'UCL2'!$C:$F,MATCH("AWAY",'UCL2'!$C$1:$F$1,0),0),"")&amp;IFERROR(VLOOKUP(BY$2&amp;$A17,'UCL2'!$D:$E,MATCH("HOME",'UCL2'!$D$1:$E$1,0),0),"")&amp;IFERROR(VLOOKUP(BY$2&amp;$A17,'EU2'!$C:$F,MATCH("AWAY",'EU2'!$C$1:$F$1,0),0),"")&amp;IFERROR(VLOOKUP(BY$2&amp;$A17,'EU2'!$D:$E,MATCH("HOME",'EU2'!$D$1:$E$1,0),0),"")&amp;IFERROR(VLOOKUP(BY$2&amp;$A17,'EUC2'!$C:$F,MATCH("AWAY",'EUC2'!$C$1:$F$1,0),0),"")&amp;IFERROR(VLOOKUP(BY$2&amp;$A17,'EUC2'!$D:$E,MATCH("HOME",'EUC2'!$D$1:$E$1,0),0),"")</f>
        <v/>
      </c>
      <c r="BZ17" s="25" t="str">
        <f>IFERROR(VLOOKUP(BZ$2&amp;$B17,'FPL FIX2'!$N$1:$Q$400,MATCH("HOME",'FPL FIX2'!$N$1:$Q$1,0),0),"")&amp;IFERROR(VLOOKUP(BZ$2&amp;$B17,'FPL FIX2'!$O$1:$P$400,MATCH("AWAY",'FPL FIX2'!$O$1:$P$1,0),0),"")&amp;IFERROR(VLOOKUP(BZ$2&amp;$A17,'FA2'!$A:$D,MATCH("AWAY",'FA2'!$A$1:$D$1,0),0),"")&amp;IFERROR(VLOOKUP(BZ$2&amp;$A17,'FA2'!$B:$C,MATCH("HOME",'FA2'!$B$1:$C$1,0),0),"")&amp;IFERROR(VLOOKUP(BZ$2&amp;$A17,'EFL2'!$A:$D,MATCH("AWAY",'EFL2'!$A$1:$D$1,0),0),"")&amp;IFERROR(VLOOKUP(BZ$2&amp;$A17,'EFL2'!$B:$C,MATCH("HOME",'EFL2'!$B$1:$C$1,0),0),"")&amp;IFERROR(VLOOKUP(BZ$2&amp;$A17,'UCL2'!$C:$F,MATCH("AWAY",'UCL2'!$C$1:$F$1,0),0),"")&amp;IFERROR(VLOOKUP(BZ$2&amp;$A17,'UCL2'!$D:$E,MATCH("HOME",'UCL2'!$D$1:$E$1,0),0),"")&amp;IFERROR(VLOOKUP(BZ$2&amp;$A17,'EU2'!$C:$F,MATCH("AWAY",'EU2'!$C$1:$F$1,0),0),"")&amp;IFERROR(VLOOKUP(BZ$2&amp;$A17,'EU2'!$D:$E,MATCH("HOME",'EU2'!$D$1:$E$1,0),0),"")&amp;IFERROR(VLOOKUP(BZ$2&amp;$A17,'EUC2'!$C:$F,MATCH("AWAY",'EUC2'!$C$1:$F$1,0),0),"")&amp;IFERROR(VLOOKUP(BZ$2&amp;$A17,'EUC2'!$D:$E,MATCH("HOME",'EUC2'!$D$1:$E$1,0),0),"")</f>
        <v/>
      </c>
      <c r="CA17" s="25" t="str">
        <f>IFERROR(VLOOKUP(CA$2&amp;$B17,'FPL FIX2'!$N$1:$Q$400,MATCH("HOME",'FPL FIX2'!$N$1:$Q$1,0),0),"")&amp;IFERROR(VLOOKUP(CA$2&amp;$B17,'FPL FIX2'!$O$1:$P$400,MATCH("AWAY",'FPL FIX2'!$O$1:$P$1,0),0),"")&amp;IFERROR(VLOOKUP(CA$2&amp;$A17,'FA2'!$A:$D,MATCH("AWAY",'FA2'!$A$1:$D$1,0),0),"")&amp;IFERROR(VLOOKUP(CA$2&amp;$A17,'FA2'!$B:$C,MATCH("HOME",'FA2'!$B$1:$C$1,0),0),"")&amp;IFERROR(VLOOKUP(CA$2&amp;$A17,'EFL2'!$A:$D,MATCH("AWAY",'EFL2'!$A$1:$D$1,0),0),"")&amp;IFERROR(VLOOKUP(CA$2&amp;$A17,'EFL2'!$B:$C,MATCH("HOME",'EFL2'!$B$1:$C$1,0),0),"")&amp;IFERROR(VLOOKUP(CA$2&amp;$A17,'UCL2'!$C:$F,MATCH("AWAY",'UCL2'!$C$1:$F$1,0),0),"")&amp;IFERROR(VLOOKUP(CA$2&amp;$A17,'UCL2'!$D:$E,MATCH("HOME",'UCL2'!$D$1:$E$1,0),0),"")&amp;IFERROR(VLOOKUP(CA$2&amp;$A17,'EU2'!$C:$F,MATCH("AWAY",'EU2'!$C$1:$F$1,0),0),"")&amp;IFERROR(VLOOKUP(CA$2&amp;$A17,'EU2'!$D:$E,MATCH("HOME",'EU2'!$D$1:$E$1,0),0),"")&amp;IFERROR(VLOOKUP(CA$2&amp;$A17,'EUC2'!$C:$F,MATCH("AWAY",'EUC2'!$C$1:$F$1,0),0),"")&amp;IFERROR(VLOOKUP(CA$2&amp;$A17,'EUC2'!$D:$E,MATCH("HOME",'EUC2'!$D$1:$E$1,0),0),"")</f>
        <v>NEW</v>
      </c>
      <c r="CB17" s="25" t="str">
        <f>IFERROR(VLOOKUP(CB$2&amp;$B17,'FPL FIX2'!$N$1:$Q$400,MATCH("HOME",'FPL FIX2'!$N$1:$Q$1,0),0),"")&amp;IFERROR(VLOOKUP(CB$2&amp;$B17,'FPL FIX2'!$O$1:$P$400,MATCH("AWAY",'FPL FIX2'!$O$1:$P$1,0),0),"")&amp;IFERROR(VLOOKUP(CB$2&amp;$A17,'FA2'!$A:$D,MATCH("AWAY",'FA2'!$A$1:$D$1,0),0),"")&amp;IFERROR(VLOOKUP(CB$2&amp;$A17,'FA2'!$B:$C,MATCH("HOME",'FA2'!$B$1:$C$1,0),0),"")&amp;IFERROR(VLOOKUP(CB$2&amp;$A17,'EFL2'!$A:$D,MATCH("AWAY",'EFL2'!$A$1:$D$1,0),0),"")&amp;IFERROR(VLOOKUP(CB$2&amp;$A17,'EFL2'!$B:$C,MATCH("HOME",'EFL2'!$B$1:$C$1,0),0),"")&amp;IFERROR(VLOOKUP(CB$2&amp;$A17,'UCL2'!$C:$F,MATCH("AWAY",'UCL2'!$C$1:$F$1,0),0),"")&amp;IFERROR(VLOOKUP(CB$2&amp;$A17,'UCL2'!$D:$E,MATCH("HOME",'UCL2'!$D$1:$E$1,0),0),"")&amp;IFERROR(VLOOKUP(CB$2&amp;$A17,'EU2'!$C:$F,MATCH("AWAY",'EU2'!$C$1:$F$1,0),0),"")&amp;IFERROR(VLOOKUP(CB$2&amp;$A17,'EU2'!$D:$E,MATCH("HOME",'EU2'!$D$1:$E$1,0),0),"")&amp;IFERROR(VLOOKUP(CB$2&amp;$A17,'EUC2'!$C:$F,MATCH("AWAY",'EUC2'!$C$1:$F$1,0),0),"")&amp;IFERROR(VLOOKUP(CB$2&amp;$A17,'EUC2'!$D:$E,MATCH("HOME",'EUC2'!$D$1:$E$1,0),0),"")</f>
        <v/>
      </c>
      <c r="CC17" s="25" t="str">
        <f>IFERROR(VLOOKUP(CC$2&amp;$B17,'FPL FIX2'!$N$1:$Q$400,MATCH("HOME",'FPL FIX2'!$N$1:$Q$1,0),0),"")&amp;IFERROR(VLOOKUP(CC$2&amp;$B17,'FPL FIX2'!$O$1:$P$400,MATCH("AWAY",'FPL FIX2'!$O$1:$P$1,0),0),"")&amp;IFERROR(VLOOKUP(CC$2&amp;$A17,'FA2'!$A:$D,MATCH("AWAY",'FA2'!$A$1:$D$1,0),0),"")&amp;IFERROR(VLOOKUP(CC$2&amp;$A17,'FA2'!$B:$C,MATCH("HOME",'FA2'!$B$1:$C$1,0),0),"")&amp;IFERROR(VLOOKUP(CC$2&amp;$A17,'EFL2'!$A:$D,MATCH("AWAY",'EFL2'!$A$1:$D$1,0),0),"")&amp;IFERROR(VLOOKUP(CC$2&amp;$A17,'EFL2'!$B:$C,MATCH("HOME",'EFL2'!$B$1:$C$1,0),0),"")&amp;IFERROR(VLOOKUP(CC$2&amp;$A17,'UCL2'!$C:$F,MATCH("AWAY",'UCL2'!$C$1:$F$1,0),0),"")&amp;IFERROR(VLOOKUP(CC$2&amp;$A17,'UCL2'!$D:$E,MATCH("HOME",'UCL2'!$D$1:$E$1,0),0),"")&amp;IFERROR(VLOOKUP(CC$2&amp;$A17,'EU2'!$C:$F,MATCH("AWAY",'EU2'!$C$1:$F$1,0),0),"")&amp;IFERROR(VLOOKUP(CC$2&amp;$A17,'EU2'!$D:$E,MATCH("HOME",'EU2'!$D$1:$E$1,0),0),"")&amp;IFERROR(VLOOKUP(CC$2&amp;$A17,'EUC2'!$C:$F,MATCH("AWAY",'EUC2'!$C$1:$F$1,0),0),"")&amp;IFERROR(VLOOKUP(CC$2&amp;$A17,'EUC2'!$D:$E,MATCH("HOME",'EUC2'!$D$1:$E$1,0),0),"")</f>
        <v/>
      </c>
      <c r="CD17" s="25" t="str">
        <f>IFERROR(VLOOKUP(CD$2&amp;$B17,'FPL FIX2'!$N$1:$Q$400,MATCH("HOME",'FPL FIX2'!$N$1:$Q$1,0),0),"")&amp;IFERROR(VLOOKUP(CD$2&amp;$B17,'FPL FIX2'!$O$1:$P$400,MATCH("AWAY",'FPL FIX2'!$O$1:$P$1,0),0),"")&amp;IFERROR(VLOOKUP(CD$2&amp;$A17,'FA2'!$A:$D,MATCH("AWAY",'FA2'!$A$1:$D$1,0),0),"")&amp;IFERROR(VLOOKUP(CD$2&amp;$A17,'FA2'!$B:$C,MATCH("HOME",'FA2'!$B$1:$C$1,0),0),"")&amp;IFERROR(VLOOKUP(CD$2&amp;$A17,'EFL2'!$A:$D,MATCH("AWAY",'EFL2'!$A$1:$D$1,0),0),"")&amp;IFERROR(VLOOKUP(CD$2&amp;$A17,'EFL2'!$B:$C,MATCH("HOME",'EFL2'!$B$1:$C$1,0),0),"")&amp;IFERROR(VLOOKUP(CD$2&amp;$A17,'UCL2'!$C:$F,MATCH("AWAY",'UCL2'!$C$1:$F$1,0),0),"")&amp;IFERROR(VLOOKUP(CD$2&amp;$A17,'UCL2'!$D:$E,MATCH("HOME",'UCL2'!$D$1:$E$1,0),0),"")&amp;IFERROR(VLOOKUP(CD$2&amp;$A17,'EU2'!$C:$F,MATCH("AWAY",'EU2'!$C$1:$F$1,0),0),"")&amp;IFERROR(VLOOKUP(CD$2&amp;$A17,'EU2'!$D:$E,MATCH("HOME",'EU2'!$D$1:$E$1,0),0),"")&amp;IFERROR(VLOOKUP(CD$2&amp;$A17,'EUC2'!$C:$F,MATCH("AWAY",'EUC2'!$C$1:$F$1,0),0),"")&amp;IFERROR(VLOOKUP(CD$2&amp;$A17,'EUC2'!$D:$E,MATCH("HOME",'EUC2'!$D$1:$E$1,0),0),"")</f>
        <v>TOT</v>
      </c>
      <c r="CE17" s="25" t="str">
        <f>IFERROR(VLOOKUP(CE$2&amp;$B17,'FPL FIX2'!$N$1:$Q$400,MATCH("HOME",'FPL FIX2'!$N$1:$Q$1,0),0),"")&amp;IFERROR(VLOOKUP(CE$2&amp;$B17,'FPL FIX2'!$O$1:$P$400,MATCH("AWAY",'FPL FIX2'!$O$1:$P$1,0),0),"")&amp;IFERROR(VLOOKUP(CE$2&amp;$A17,'FA2'!$A:$D,MATCH("AWAY",'FA2'!$A$1:$D$1,0),0),"")&amp;IFERROR(VLOOKUP(CE$2&amp;$A17,'FA2'!$B:$C,MATCH("HOME",'FA2'!$B$1:$C$1,0),0),"")&amp;IFERROR(VLOOKUP(CE$2&amp;$A17,'EFL2'!$A:$D,MATCH("AWAY",'EFL2'!$A$1:$D$1,0),0),"")&amp;IFERROR(VLOOKUP(CE$2&amp;$A17,'EFL2'!$B:$C,MATCH("HOME",'EFL2'!$B$1:$C$1,0),0),"")&amp;IFERROR(VLOOKUP(CE$2&amp;$A17,'UCL2'!$C:$F,MATCH("AWAY",'UCL2'!$C$1:$F$1,0),0),"")&amp;IFERROR(VLOOKUP(CE$2&amp;$A17,'UCL2'!$D:$E,MATCH("HOME",'UCL2'!$D$1:$E$1,0),0),"")&amp;IFERROR(VLOOKUP(CE$2&amp;$A17,'EU2'!$C:$F,MATCH("AWAY",'EU2'!$C$1:$F$1,0),0),"")&amp;IFERROR(VLOOKUP(CE$2&amp;$A17,'EU2'!$D:$E,MATCH("HOME",'EU2'!$D$1:$E$1,0),0),"")&amp;IFERROR(VLOOKUP(CE$2&amp;$A17,'EUC2'!$C:$F,MATCH("AWAY",'EUC2'!$C$1:$F$1,0),0),"")&amp;IFERROR(VLOOKUP(CE$2&amp;$A17,'EUC2'!$D:$E,MATCH("HOME",'EUC2'!$D$1:$E$1,0),0),"")</f>
        <v/>
      </c>
      <c r="CF17" s="25" t="str">
        <f>IFERROR(VLOOKUP(CF$2&amp;$B17,'FPL FIX2'!$N$1:$Q$400,MATCH("HOME",'FPL FIX2'!$N$1:$Q$1,0),0),"")&amp;IFERROR(VLOOKUP(CF$2&amp;$B17,'FPL FIX2'!$O$1:$P$400,MATCH("AWAY",'FPL FIX2'!$O$1:$P$1,0),0),"")&amp;IFERROR(VLOOKUP(CF$2&amp;$A17,'FA2'!$A:$D,MATCH("AWAY",'FA2'!$A$1:$D$1,0),0),"")&amp;IFERROR(VLOOKUP(CF$2&amp;$A17,'FA2'!$B:$C,MATCH("HOME",'FA2'!$B$1:$C$1,0),0),"")&amp;IFERROR(VLOOKUP(CF$2&amp;$A17,'EFL2'!$A:$D,MATCH("AWAY",'EFL2'!$A$1:$D$1,0),0),"")&amp;IFERROR(VLOOKUP(CF$2&amp;$A17,'EFL2'!$B:$C,MATCH("HOME",'EFL2'!$B$1:$C$1,0),0),"")&amp;IFERROR(VLOOKUP(CF$2&amp;$A17,'UCL2'!$C:$F,MATCH("AWAY",'UCL2'!$C$1:$F$1,0),0),"")&amp;IFERROR(VLOOKUP(CF$2&amp;$A17,'UCL2'!$D:$E,MATCH("HOME",'UCL2'!$D$1:$E$1,0),0),"")&amp;IFERROR(VLOOKUP(CF$2&amp;$A17,'EU2'!$C:$F,MATCH("AWAY",'EU2'!$C$1:$F$1,0),0),"")&amp;IFERROR(VLOOKUP(CF$2&amp;$A17,'EU2'!$D:$E,MATCH("HOME",'EU2'!$D$1:$E$1,0),0),"")&amp;IFERROR(VLOOKUP(CF$2&amp;$A17,'EUC2'!$C:$F,MATCH("AWAY",'EUC2'!$C$1:$F$1,0),0),"")&amp;IFERROR(VLOOKUP(CF$2&amp;$A17,'EUC2'!$D:$E,MATCH("HOME",'EUC2'!$D$1:$E$1,0),0),"")</f>
        <v/>
      </c>
      <c r="CG17" s="25" t="str">
        <f>IFERROR(VLOOKUP(CG$2&amp;$B17,'FPL FIX2'!$N$1:$Q$400,MATCH("HOME",'FPL FIX2'!$N$1:$Q$1,0),0),"")&amp;IFERROR(VLOOKUP(CG$2&amp;$B17,'FPL FIX2'!$O$1:$P$400,MATCH("AWAY",'FPL FIX2'!$O$1:$P$1,0),0),"")&amp;IFERROR(VLOOKUP(CG$2&amp;$A17,'FA2'!$A:$D,MATCH("AWAY",'FA2'!$A$1:$D$1,0),0),"")&amp;IFERROR(VLOOKUP(CG$2&amp;$A17,'FA2'!$B:$C,MATCH("HOME",'FA2'!$B$1:$C$1,0),0),"")&amp;IFERROR(VLOOKUP(CG$2&amp;$A17,'EFL2'!$A:$D,MATCH("AWAY",'EFL2'!$A$1:$D$1,0),0),"")&amp;IFERROR(VLOOKUP(CG$2&amp;$A17,'EFL2'!$B:$C,MATCH("HOME",'EFL2'!$B$1:$C$1,0),0),"")&amp;IFERROR(VLOOKUP(CG$2&amp;$A17,'UCL2'!$C:$F,MATCH("AWAY",'UCL2'!$C$1:$F$1,0),0),"")&amp;IFERROR(VLOOKUP(CG$2&amp;$A17,'UCL2'!$D:$E,MATCH("HOME",'UCL2'!$D$1:$E$1,0),0),"")&amp;IFERROR(VLOOKUP(CG$2&amp;$A17,'EU2'!$C:$F,MATCH("AWAY",'EU2'!$C$1:$F$1,0),0),"")&amp;IFERROR(VLOOKUP(CG$2&amp;$A17,'EU2'!$D:$E,MATCH("HOME",'EU2'!$D$1:$E$1,0),0),"")&amp;IFERROR(VLOOKUP(CG$2&amp;$A17,'EUC2'!$C:$F,MATCH("AWAY",'EUC2'!$C$1:$F$1,0),0),"")&amp;IFERROR(VLOOKUP(CG$2&amp;$A17,'EUC2'!$D:$E,MATCH("HOME",'EUC2'!$D$1:$E$1,0),0),"")</f>
        <v>che</v>
      </c>
      <c r="CH17" s="25" t="str">
        <f>IFERROR(VLOOKUP(CH$2&amp;$B17,'FPL FIX2'!$N$1:$Q$400,MATCH("HOME",'FPL FIX2'!$N$1:$Q$1,0),0),"")&amp;IFERROR(VLOOKUP(CH$2&amp;$B17,'FPL FIX2'!$O$1:$P$400,MATCH("AWAY",'FPL FIX2'!$O$1:$P$1,0),0),"")&amp;IFERROR(VLOOKUP(CH$2&amp;$A17,'FA2'!$A:$D,MATCH("AWAY",'FA2'!$A$1:$D$1,0),0),"")&amp;IFERROR(VLOOKUP(CH$2&amp;$A17,'FA2'!$B:$C,MATCH("HOME",'FA2'!$B$1:$C$1,0),0),"")&amp;IFERROR(VLOOKUP(CH$2&amp;$A17,'EFL2'!$A:$D,MATCH("AWAY",'EFL2'!$A$1:$D$1,0),0),"")&amp;IFERROR(VLOOKUP(CH$2&amp;$A17,'EFL2'!$B:$C,MATCH("HOME",'EFL2'!$B$1:$C$1,0),0),"")&amp;IFERROR(VLOOKUP(CH$2&amp;$A17,'UCL2'!$C:$F,MATCH("AWAY",'UCL2'!$C$1:$F$1,0),0),"")&amp;IFERROR(VLOOKUP(CH$2&amp;$A17,'UCL2'!$D:$E,MATCH("HOME",'UCL2'!$D$1:$E$1,0),0),"")&amp;IFERROR(VLOOKUP(CH$2&amp;$A17,'EU2'!$C:$F,MATCH("AWAY",'EU2'!$C$1:$F$1,0),0),"")&amp;IFERROR(VLOOKUP(CH$2&amp;$A17,'EU2'!$D:$E,MATCH("HOME",'EU2'!$D$1:$E$1,0),0),"")&amp;IFERROR(VLOOKUP(CH$2&amp;$A17,'EUC2'!$C:$F,MATCH("AWAY",'EUC2'!$C$1:$F$1,0),0),"")&amp;IFERROR(VLOOKUP(CH$2&amp;$A17,'EUC2'!$D:$E,MATCH("HOME",'EUC2'!$D$1:$E$1,0),0),"")</f>
        <v/>
      </c>
      <c r="CI17" s="25" t="str">
        <f>IFERROR(VLOOKUP(CI$2&amp;$B17,'FPL FIX2'!$N$1:$Q$400,MATCH("HOME",'FPL FIX2'!$N$1:$Q$1,0),0),"")&amp;IFERROR(VLOOKUP(CI$2&amp;$B17,'FPL FIX2'!$O$1:$P$400,MATCH("AWAY",'FPL FIX2'!$O$1:$P$1,0),0),"")&amp;IFERROR(VLOOKUP(CI$2&amp;$A17,'FA2'!$A:$D,MATCH("AWAY",'FA2'!$A$1:$D$1,0),0),"")&amp;IFERROR(VLOOKUP(CI$2&amp;$A17,'FA2'!$B:$C,MATCH("HOME",'FA2'!$B$1:$C$1,0),0),"")&amp;IFERROR(VLOOKUP(CI$2&amp;$A17,'EFL2'!$A:$D,MATCH("AWAY",'EFL2'!$A$1:$D$1,0),0),"")&amp;IFERROR(VLOOKUP(CI$2&amp;$A17,'EFL2'!$B:$C,MATCH("HOME",'EFL2'!$B$1:$C$1,0),0),"")&amp;IFERROR(VLOOKUP(CI$2&amp;$A17,'UCL2'!$C:$F,MATCH("AWAY",'UCL2'!$C$1:$F$1,0),0),"")&amp;IFERROR(VLOOKUP(CI$2&amp;$A17,'UCL2'!$D:$E,MATCH("HOME",'UCL2'!$D$1:$E$1,0),0),"")&amp;IFERROR(VLOOKUP(CI$2&amp;$A17,'EU2'!$C:$F,MATCH("AWAY",'EU2'!$C$1:$F$1,0),0),"")&amp;IFERROR(VLOOKUP(CI$2&amp;$A17,'EU2'!$D:$E,MATCH("HOME",'EU2'!$D$1:$E$1,0),0),"")&amp;IFERROR(VLOOKUP(CI$2&amp;$A17,'EUC2'!$C:$F,MATCH("AWAY",'EUC2'!$C$1:$F$1,0),0),"")&amp;IFERROR(VLOOKUP(CI$2&amp;$A17,'EUC2'!$D:$E,MATCH("HOME",'EUC2'!$D$1:$E$1,0),0),"")</f>
        <v/>
      </c>
      <c r="CJ17" s="25" t="str">
        <f>IFERROR(VLOOKUP(CJ$2&amp;$B17,'FPL FIX2'!$N$1:$Q$400,MATCH("HOME",'FPL FIX2'!$N$1:$Q$1,0),0),"")&amp;IFERROR(VLOOKUP(CJ$2&amp;$B17,'FPL FIX2'!$O$1:$P$400,MATCH("AWAY",'FPL FIX2'!$O$1:$P$1,0),0),"")&amp;IFERROR(VLOOKUP(CJ$2&amp;$A17,'FA2'!$A:$D,MATCH("AWAY",'FA2'!$A$1:$D$1,0),0),"")&amp;IFERROR(VLOOKUP(CJ$2&amp;$A17,'FA2'!$B:$C,MATCH("HOME",'FA2'!$B$1:$C$1,0),0),"")&amp;IFERROR(VLOOKUP(CJ$2&amp;$A17,'EFL2'!$A:$D,MATCH("AWAY",'EFL2'!$A$1:$D$1,0),0),"")&amp;IFERROR(VLOOKUP(CJ$2&amp;$A17,'EFL2'!$B:$C,MATCH("HOME",'EFL2'!$B$1:$C$1,0),0),"")&amp;IFERROR(VLOOKUP(CJ$2&amp;$A17,'UCL2'!$C:$F,MATCH("AWAY",'UCL2'!$C$1:$F$1,0),0),"")&amp;IFERROR(VLOOKUP(CJ$2&amp;$A17,'UCL2'!$D:$E,MATCH("HOME",'UCL2'!$D$1:$E$1,0),0),"")&amp;IFERROR(VLOOKUP(CJ$2&amp;$A17,'EU2'!$C:$F,MATCH("AWAY",'EU2'!$C$1:$F$1,0),0),"")&amp;IFERROR(VLOOKUP(CJ$2&amp;$A17,'EU2'!$D:$E,MATCH("HOME",'EU2'!$D$1:$E$1,0),0),"")&amp;IFERROR(VLOOKUP(CJ$2&amp;$A17,'EUC2'!$C:$F,MATCH("AWAY",'EUC2'!$C$1:$F$1,0),0),"")&amp;IFERROR(VLOOKUP(CJ$2&amp;$A17,'EUC2'!$D:$E,MATCH("HOME",'EUC2'!$D$1:$E$1,0),0),"")</f>
        <v/>
      </c>
      <c r="CK17" s="25" t="str">
        <f>IFERROR(VLOOKUP(CK$2&amp;$B17,'FPL FIX2'!$N$1:$Q$400,MATCH("HOME",'FPL FIX2'!$N$1:$Q$1,0),0),"")&amp;IFERROR(VLOOKUP(CK$2&amp;$B17,'FPL FIX2'!$O$1:$P$400,MATCH("AWAY",'FPL FIX2'!$O$1:$P$1,0),0),"")&amp;IFERROR(VLOOKUP(CK$2&amp;$A17,'FA2'!$A:$D,MATCH("AWAY",'FA2'!$A$1:$D$1,0),0),"")&amp;IFERROR(VLOOKUP(CK$2&amp;$A17,'FA2'!$B:$C,MATCH("HOME",'FA2'!$B$1:$C$1,0),0),"")&amp;IFERROR(VLOOKUP(CK$2&amp;$A17,'EFL2'!$A:$D,MATCH("AWAY",'EFL2'!$A$1:$D$1,0),0),"")&amp;IFERROR(VLOOKUP(CK$2&amp;$A17,'EFL2'!$B:$C,MATCH("HOME",'EFL2'!$B$1:$C$1,0),0),"")&amp;IFERROR(VLOOKUP(CK$2&amp;$A17,'UCL2'!$C:$F,MATCH("AWAY",'UCL2'!$C$1:$F$1,0),0),"")&amp;IFERROR(VLOOKUP(CK$2&amp;$A17,'UCL2'!$D:$E,MATCH("HOME",'UCL2'!$D$1:$E$1,0),0),"")&amp;IFERROR(VLOOKUP(CK$2&amp;$A17,'EU2'!$C:$F,MATCH("AWAY",'EU2'!$C$1:$F$1,0),0),"")&amp;IFERROR(VLOOKUP(CK$2&amp;$A17,'EU2'!$D:$E,MATCH("HOME",'EU2'!$D$1:$E$1,0),0),"")&amp;IFERROR(VLOOKUP(CK$2&amp;$A17,'EUC2'!$C:$F,MATCH("AWAY",'EUC2'!$C$1:$F$1,0),0),"")&amp;IFERROR(VLOOKUP(CK$2&amp;$A17,'EUC2'!$D:$E,MATCH("HOME",'EUC2'!$D$1:$E$1,0),0),"")</f>
        <v/>
      </c>
      <c r="CL17" s="25" t="str">
        <f>IFERROR(VLOOKUP(CL$2&amp;$B17,'FPL FIX2'!$N$1:$Q$400,MATCH("HOME",'FPL FIX2'!$N$1:$Q$1,0),0),"")&amp;IFERROR(VLOOKUP(CL$2&amp;$B17,'FPL FIX2'!$O$1:$P$400,MATCH("AWAY",'FPL FIX2'!$O$1:$P$1,0),0),"")&amp;IFERROR(VLOOKUP(CL$2&amp;$A17,'FA2'!$A:$D,MATCH("AWAY",'FA2'!$A$1:$D$1,0),0),"")&amp;IFERROR(VLOOKUP(CL$2&amp;$A17,'FA2'!$B:$C,MATCH("HOME",'FA2'!$B$1:$C$1,0),0),"")&amp;IFERROR(VLOOKUP(CL$2&amp;$A17,'EFL2'!$A:$D,MATCH("AWAY",'EFL2'!$A$1:$D$1,0),0),"")&amp;IFERROR(VLOOKUP(CL$2&amp;$A17,'EFL2'!$B:$C,MATCH("HOME",'EFL2'!$B$1:$C$1,0),0),"")&amp;IFERROR(VLOOKUP(CL$2&amp;$A17,'UCL2'!$C:$F,MATCH("AWAY",'UCL2'!$C$1:$F$1,0),0),"")&amp;IFERROR(VLOOKUP(CL$2&amp;$A17,'UCL2'!$D:$E,MATCH("HOME",'UCL2'!$D$1:$E$1,0),0),"")&amp;IFERROR(VLOOKUP(CL$2&amp;$A17,'EU2'!$C:$F,MATCH("AWAY",'EU2'!$C$1:$F$1,0),0),"")&amp;IFERROR(VLOOKUP(CL$2&amp;$A17,'EU2'!$D:$E,MATCH("HOME",'EU2'!$D$1:$E$1,0),0),"")&amp;IFERROR(VLOOKUP(CL$2&amp;$A17,'EUC2'!$C:$F,MATCH("AWAY",'EUC2'!$C$1:$F$1,0),0),"")&amp;IFERROR(VLOOKUP(CL$2&amp;$A17,'EUC2'!$D:$E,MATCH("HOME",'EUC2'!$D$1:$E$1,0),0),"")</f>
        <v>Sheriff Tiraspol</v>
      </c>
      <c r="CM17" s="25" t="str">
        <f>IFERROR(VLOOKUP(CM$2&amp;$B17,'FPL FIX2'!$N$1:$Q$400,MATCH("HOME",'FPL FIX2'!$N$1:$Q$1,0),0),"")&amp;IFERROR(VLOOKUP(CM$2&amp;$B17,'FPL FIX2'!$O$1:$P$400,MATCH("AWAY",'FPL FIX2'!$O$1:$P$1,0),0),"")&amp;IFERROR(VLOOKUP(CM$2&amp;$A17,'FA2'!$A:$D,MATCH("AWAY",'FA2'!$A$1:$D$1,0),0),"")&amp;IFERROR(VLOOKUP(CM$2&amp;$A17,'FA2'!$B:$C,MATCH("HOME",'FA2'!$B$1:$C$1,0),0),"")&amp;IFERROR(VLOOKUP(CM$2&amp;$A17,'EFL2'!$A:$D,MATCH("AWAY",'EFL2'!$A$1:$D$1,0),0),"")&amp;IFERROR(VLOOKUP(CM$2&amp;$A17,'EFL2'!$B:$C,MATCH("HOME",'EFL2'!$B$1:$C$1,0),0),"")&amp;IFERROR(VLOOKUP(CM$2&amp;$A17,'UCL2'!$C:$F,MATCH("AWAY",'UCL2'!$C$1:$F$1,0),0),"")&amp;IFERROR(VLOOKUP(CM$2&amp;$A17,'UCL2'!$D:$E,MATCH("HOME",'UCL2'!$D$1:$E$1,0),0),"")&amp;IFERROR(VLOOKUP(CM$2&amp;$A17,'EU2'!$C:$F,MATCH("AWAY",'EU2'!$C$1:$F$1,0),0),"")&amp;IFERROR(VLOOKUP(CM$2&amp;$A17,'EU2'!$D:$E,MATCH("HOME",'EU2'!$D$1:$E$1,0),0),"")&amp;IFERROR(VLOOKUP(CM$2&amp;$A17,'EUC2'!$C:$F,MATCH("AWAY",'EUC2'!$C$1:$F$1,0),0),"")&amp;IFERROR(VLOOKUP(CM$2&amp;$A17,'EUC2'!$D:$E,MATCH("HOME",'EUC2'!$D$1:$E$1,0),0),"")</f>
        <v/>
      </c>
      <c r="CN17" s="25" t="str">
        <f>IFERROR(VLOOKUP(CN$2&amp;$B17,'FPL FIX2'!$N$1:$Q$400,MATCH("HOME",'FPL FIX2'!$N$1:$Q$1,0),0),"")&amp;IFERROR(VLOOKUP(CN$2&amp;$B17,'FPL FIX2'!$O$1:$P$400,MATCH("AWAY",'FPL FIX2'!$O$1:$P$1,0),0),"")&amp;IFERROR(VLOOKUP(CN$2&amp;$A17,'FA2'!$A:$D,MATCH("AWAY",'FA2'!$A$1:$D$1,0),0),"")&amp;IFERROR(VLOOKUP(CN$2&amp;$A17,'FA2'!$B:$C,MATCH("HOME",'FA2'!$B$1:$C$1,0),0),"")&amp;IFERROR(VLOOKUP(CN$2&amp;$A17,'EFL2'!$A:$D,MATCH("AWAY",'EFL2'!$A$1:$D$1,0),0),"")&amp;IFERROR(VLOOKUP(CN$2&amp;$A17,'EFL2'!$B:$C,MATCH("HOME",'EFL2'!$B$1:$C$1,0),0),"")&amp;IFERROR(VLOOKUP(CN$2&amp;$A17,'UCL2'!$C:$F,MATCH("AWAY",'UCL2'!$C$1:$F$1,0),0),"")&amp;IFERROR(VLOOKUP(CN$2&amp;$A17,'UCL2'!$D:$E,MATCH("HOME",'UCL2'!$D$1:$E$1,0),0),"")&amp;IFERROR(VLOOKUP(CN$2&amp;$A17,'EU2'!$C:$F,MATCH("AWAY",'EU2'!$C$1:$F$1,0),0),"")&amp;IFERROR(VLOOKUP(CN$2&amp;$A17,'EU2'!$D:$E,MATCH("HOME",'EU2'!$D$1:$E$1,0),0),"")&amp;IFERROR(VLOOKUP(CN$2&amp;$A17,'EUC2'!$C:$F,MATCH("AWAY",'EUC2'!$C$1:$F$1,0),0),"")&amp;IFERROR(VLOOKUP(CN$2&amp;$A17,'EUC2'!$D:$E,MATCH("HOME",'EUC2'!$D$1:$E$1,0),0),"")</f>
        <v/>
      </c>
      <c r="CO17" s="25" t="str">
        <f>IFERROR(VLOOKUP(CO$2&amp;$B17,'FPL FIX2'!$N$1:$Q$400,MATCH("HOME",'FPL FIX2'!$N$1:$Q$1,0),0),"")&amp;IFERROR(VLOOKUP(CO$2&amp;$B17,'FPL FIX2'!$O$1:$P$400,MATCH("AWAY",'FPL FIX2'!$O$1:$P$1,0),0),"")&amp;IFERROR(VLOOKUP(CO$2&amp;$A17,'FA2'!$A:$D,MATCH("AWAY",'FA2'!$A$1:$D$1,0),0),"")&amp;IFERROR(VLOOKUP(CO$2&amp;$A17,'FA2'!$B:$C,MATCH("HOME",'FA2'!$B$1:$C$1,0),0),"")&amp;IFERROR(VLOOKUP(CO$2&amp;$A17,'EFL2'!$A:$D,MATCH("AWAY",'EFL2'!$A$1:$D$1,0),0),"")&amp;IFERROR(VLOOKUP(CO$2&amp;$A17,'EFL2'!$B:$C,MATCH("HOME",'EFL2'!$B$1:$C$1,0),0),"")&amp;IFERROR(VLOOKUP(CO$2&amp;$A17,'UCL2'!$C:$F,MATCH("AWAY",'UCL2'!$C$1:$F$1,0),0),"")&amp;IFERROR(VLOOKUP(CO$2&amp;$A17,'UCL2'!$D:$E,MATCH("HOME",'UCL2'!$D$1:$E$1,0),0),"")&amp;IFERROR(VLOOKUP(CO$2&amp;$A17,'EU2'!$C:$F,MATCH("AWAY",'EU2'!$C$1:$F$1,0),0),"")&amp;IFERROR(VLOOKUP(CO$2&amp;$A17,'EU2'!$D:$E,MATCH("HOME",'EU2'!$D$1:$E$1,0),0),"")&amp;IFERROR(VLOOKUP(CO$2&amp;$A17,'EUC2'!$C:$F,MATCH("AWAY",'EUC2'!$C$1:$F$1,0),0),"")&amp;IFERROR(VLOOKUP(CO$2&amp;$A17,'EUC2'!$D:$E,MATCH("HOME",'EUC2'!$D$1:$E$1,0),0),"")</f>
        <v>WHU</v>
      </c>
      <c r="CP17" s="25" t="str">
        <f>IFERROR(VLOOKUP(CP$2&amp;$B17,'FPL FIX2'!$N$1:$Q$400,MATCH("HOME",'FPL FIX2'!$N$1:$Q$1,0),0),"")&amp;IFERROR(VLOOKUP(CP$2&amp;$B17,'FPL FIX2'!$O$1:$P$400,MATCH("AWAY",'FPL FIX2'!$O$1:$P$1,0),0),"")&amp;IFERROR(VLOOKUP(CP$2&amp;$A17,'FA2'!$A:$D,MATCH("AWAY",'FA2'!$A$1:$D$1,0),0),"")&amp;IFERROR(VLOOKUP(CP$2&amp;$A17,'FA2'!$B:$C,MATCH("HOME",'FA2'!$B$1:$C$1,0),0),"")&amp;IFERROR(VLOOKUP(CP$2&amp;$A17,'EFL2'!$A:$D,MATCH("AWAY",'EFL2'!$A$1:$D$1,0),0),"")&amp;IFERROR(VLOOKUP(CP$2&amp;$A17,'EFL2'!$B:$C,MATCH("HOME",'EFL2'!$B$1:$C$1,0),0),"")&amp;IFERROR(VLOOKUP(CP$2&amp;$A17,'UCL2'!$C:$F,MATCH("AWAY",'UCL2'!$C$1:$F$1,0),0),"")&amp;IFERROR(VLOOKUP(CP$2&amp;$A17,'UCL2'!$D:$E,MATCH("HOME",'UCL2'!$D$1:$E$1,0),0),"")&amp;IFERROR(VLOOKUP(CP$2&amp;$A17,'EU2'!$C:$F,MATCH("AWAY",'EU2'!$C$1:$F$1,0),0),"")&amp;IFERROR(VLOOKUP(CP$2&amp;$A17,'EU2'!$D:$E,MATCH("HOME",'EU2'!$D$1:$E$1,0),0),"")&amp;IFERROR(VLOOKUP(CP$2&amp;$A17,'EUC2'!$C:$F,MATCH("AWAY",'EUC2'!$C$1:$F$1,0),0),"")&amp;IFERROR(VLOOKUP(CP$2&amp;$A17,'EUC2'!$D:$E,MATCH("HOME",'EUC2'!$D$1:$E$1,0),0),"")</f>
        <v/>
      </c>
      <c r="CQ17" s="25" t="str">
        <f>IFERROR(VLOOKUP(CQ$2&amp;$B17,'FPL FIX2'!$N$1:$Q$400,MATCH("HOME",'FPL FIX2'!$N$1:$Q$1,0),0),"")&amp;IFERROR(VLOOKUP(CQ$2&amp;$B17,'FPL FIX2'!$O$1:$P$400,MATCH("AWAY",'FPL FIX2'!$O$1:$P$1,0),0),"")&amp;IFERROR(VLOOKUP(CQ$2&amp;$A17,'FA2'!$A:$D,MATCH("AWAY",'FA2'!$A$1:$D$1,0),0),"")&amp;IFERROR(VLOOKUP(CQ$2&amp;$A17,'FA2'!$B:$C,MATCH("HOME",'FA2'!$B$1:$C$1,0),0),"")&amp;IFERROR(VLOOKUP(CQ$2&amp;$A17,'EFL2'!$A:$D,MATCH("AWAY",'EFL2'!$A$1:$D$1,0),0),"")&amp;IFERROR(VLOOKUP(CQ$2&amp;$A17,'EFL2'!$B:$C,MATCH("HOME",'EFL2'!$B$1:$C$1,0),0),"")&amp;IFERROR(VLOOKUP(CQ$2&amp;$A17,'UCL2'!$C:$F,MATCH("AWAY",'UCL2'!$C$1:$F$1,0),0),"")&amp;IFERROR(VLOOKUP(CQ$2&amp;$A17,'UCL2'!$D:$E,MATCH("HOME",'UCL2'!$D$1:$E$1,0),0),"")&amp;IFERROR(VLOOKUP(CQ$2&amp;$A17,'EU2'!$C:$F,MATCH("AWAY",'EU2'!$C$1:$F$1,0),0),"")&amp;IFERROR(VLOOKUP(CQ$2&amp;$A17,'EU2'!$D:$E,MATCH("HOME",'EU2'!$D$1:$E$1,0),0),"")&amp;IFERROR(VLOOKUP(CQ$2&amp;$A17,'EUC2'!$C:$F,MATCH("AWAY",'EUC2'!$C$1:$F$1,0),0),"")&amp;IFERROR(VLOOKUP(CQ$2&amp;$A17,'EUC2'!$D:$E,MATCH("HOME",'EUC2'!$D$1:$E$1,0),0),"")</f>
        <v/>
      </c>
      <c r="CR17" s="25" t="str">
        <f>IFERROR(VLOOKUP(CR$2&amp;$B17,'FPL FIX2'!$N$1:$Q$400,MATCH("HOME",'FPL FIX2'!$N$1:$Q$1,0),0),"")&amp;IFERROR(VLOOKUP(CR$2&amp;$B17,'FPL FIX2'!$O$1:$P$400,MATCH("AWAY",'FPL FIX2'!$O$1:$P$1,0),0),"")&amp;IFERROR(VLOOKUP(CR$2&amp;$A17,'FA2'!$A:$D,MATCH("AWAY",'FA2'!$A$1:$D$1,0),0),"")&amp;IFERROR(VLOOKUP(CR$2&amp;$A17,'FA2'!$B:$C,MATCH("HOME",'FA2'!$B$1:$C$1,0),0),"")&amp;IFERROR(VLOOKUP(CR$2&amp;$A17,'EFL2'!$A:$D,MATCH("AWAY",'EFL2'!$A$1:$D$1,0),0),"")&amp;IFERROR(VLOOKUP(CR$2&amp;$A17,'EFL2'!$B:$C,MATCH("HOME",'EFL2'!$B$1:$C$1,0),0),"")&amp;IFERROR(VLOOKUP(CR$2&amp;$A17,'UCL2'!$C:$F,MATCH("AWAY",'UCL2'!$C$1:$F$1,0),0),"")&amp;IFERROR(VLOOKUP(CR$2&amp;$A17,'UCL2'!$D:$E,MATCH("HOME",'UCL2'!$D$1:$E$1,0),0),"")&amp;IFERROR(VLOOKUP(CR$2&amp;$A17,'EU2'!$C:$F,MATCH("AWAY",'EU2'!$C$1:$F$1,0),0),"")&amp;IFERROR(VLOOKUP(CR$2&amp;$A17,'EU2'!$D:$E,MATCH("HOME",'EU2'!$D$1:$E$1,0),0),"")&amp;IFERROR(VLOOKUP(CR$2&amp;$A17,'EUC2'!$C:$F,MATCH("AWAY",'EUC2'!$C$1:$F$1,0),0),"")&amp;IFERROR(VLOOKUP(CR$2&amp;$A17,'EUC2'!$D:$E,MATCH("HOME",'EUC2'!$D$1:$E$1,0),0),"")</f>
        <v/>
      </c>
      <c r="CS17" s="25" t="str">
        <f>IFERROR(VLOOKUP(CS$2&amp;$B17,'FPL FIX2'!$N$1:$Q$400,MATCH("HOME",'FPL FIX2'!$N$1:$Q$1,0),0),"")&amp;IFERROR(VLOOKUP(CS$2&amp;$B17,'FPL FIX2'!$O$1:$P$400,MATCH("AWAY",'FPL FIX2'!$O$1:$P$1,0),0),"")&amp;IFERROR(VLOOKUP(CS$2&amp;$A17,'FA2'!$A:$D,MATCH("AWAY",'FA2'!$A$1:$D$1,0),0),"")&amp;IFERROR(VLOOKUP(CS$2&amp;$A17,'FA2'!$B:$C,MATCH("HOME",'FA2'!$B$1:$C$1,0),0),"")&amp;IFERROR(VLOOKUP(CS$2&amp;$A17,'EFL2'!$A:$D,MATCH("AWAY",'EFL2'!$A$1:$D$1,0),0),"")&amp;IFERROR(VLOOKUP(CS$2&amp;$A17,'EFL2'!$B:$C,MATCH("HOME",'EFL2'!$B$1:$C$1,0),0),"")&amp;IFERROR(VLOOKUP(CS$2&amp;$A17,'UCL2'!$C:$F,MATCH("AWAY",'UCL2'!$C$1:$F$1,0),0),"")&amp;IFERROR(VLOOKUP(CS$2&amp;$A17,'UCL2'!$D:$E,MATCH("HOME",'UCL2'!$D$1:$E$1,0),0),"")&amp;IFERROR(VLOOKUP(CS$2&amp;$A17,'EU2'!$C:$F,MATCH("AWAY",'EU2'!$C$1:$F$1,0),0),"")&amp;IFERROR(VLOOKUP(CS$2&amp;$A17,'EU2'!$D:$E,MATCH("HOME",'EU2'!$D$1:$E$1,0),0),"")&amp;IFERROR(VLOOKUP(CS$2&amp;$A17,'EUC2'!$C:$F,MATCH("AWAY",'EUC2'!$C$1:$F$1,0),0),"")&amp;IFERROR(VLOOKUP(CS$2&amp;$A17,'EUC2'!$D:$E,MATCH("HOME",'EUC2'!$D$1:$E$1,0),0),"")</f>
        <v>Real Sociedad</v>
      </c>
      <c r="CT17" s="25" t="str">
        <f>IFERROR(VLOOKUP(CT$2&amp;$B17,'FPL FIX2'!$N$1:$Q$400,MATCH("HOME",'FPL FIX2'!$N$1:$Q$1,0),0),"")&amp;IFERROR(VLOOKUP(CT$2&amp;$B17,'FPL FIX2'!$O$1:$P$400,MATCH("AWAY",'FPL FIX2'!$O$1:$P$1,0),0),"")&amp;IFERROR(VLOOKUP(CT$2&amp;$A17,'FA2'!$A:$D,MATCH("AWAY",'FA2'!$A$1:$D$1,0),0),"")&amp;IFERROR(VLOOKUP(CT$2&amp;$A17,'FA2'!$B:$C,MATCH("HOME",'FA2'!$B$1:$C$1,0),0),"")&amp;IFERROR(VLOOKUP(CT$2&amp;$A17,'EFL2'!$A:$D,MATCH("AWAY",'EFL2'!$A$1:$D$1,0),0),"")&amp;IFERROR(VLOOKUP(CT$2&amp;$A17,'EFL2'!$B:$C,MATCH("HOME",'EFL2'!$B$1:$C$1,0),0),"")&amp;IFERROR(VLOOKUP(CT$2&amp;$A17,'UCL2'!$C:$F,MATCH("AWAY",'UCL2'!$C$1:$F$1,0),0),"")&amp;IFERROR(VLOOKUP(CT$2&amp;$A17,'UCL2'!$D:$E,MATCH("HOME",'UCL2'!$D$1:$E$1,0),0),"")&amp;IFERROR(VLOOKUP(CT$2&amp;$A17,'EU2'!$C:$F,MATCH("AWAY",'EU2'!$C$1:$F$1,0),0),"")&amp;IFERROR(VLOOKUP(CT$2&amp;$A17,'EU2'!$D:$E,MATCH("HOME",'EU2'!$D$1:$E$1,0),0),"")&amp;IFERROR(VLOOKUP(CT$2&amp;$A17,'EUC2'!$C:$F,MATCH("AWAY",'EUC2'!$C$1:$F$1,0),0),"")&amp;IFERROR(VLOOKUP(CT$2&amp;$A17,'EUC2'!$D:$E,MATCH("HOME",'EUC2'!$D$1:$E$1,0),0),"")</f>
        <v/>
      </c>
      <c r="CU17" s="25" t="str">
        <f>IFERROR(VLOOKUP(CU$2&amp;$B17,'FPL FIX2'!$N$1:$Q$400,MATCH("HOME",'FPL FIX2'!$N$1:$Q$1,0),0),"")&amp;IFERROR(VLOOKUP(CU$2&amp;$B17,'FPL FIX2'!$O$1:$P$400,MATCH("AWAY",'FPL FIX2'!$O$1:$P$1,0),0),"")&amp;IFERROR(VLOOKUP(CU$2&amp;$A17,'FA2'!$A:$D,MATCH("AWAY",'FA2'!$A$1:$D$1,0),0),"")&amp;IFERROR(VLOOKUP(CU$2&amp;$A17,'FA2'!$B:$C,MATCH("HOME",'FA2'!$B$1:$C$1,0),0),"")&amp;IFERROR(VLOOKUP(CU$2&amp;$A17,'EFL2'!$A:$D,MATCH("AWAY",'EFL2'!$A$1:$D$1,0),0),"")&amp;IFERROR(VLOOKUP(CU$2&amp;$A17,'EFL2'!$B:$C,MATCH("HOME",'EFL2'!$B$1:$C$1,0),0),"")&amp;IFERROR(VLOOKUP(CU$2&amp;$A17,'UCL2'!$C:$F,MATCH("AWAY",'UCL2'!$C$1:$F$1,0),0),"")&amp;IFERROR(VLOOKUP(CU$2&amp;$A17,'UCL2'!$D:$E,MATCH("HOME",'UCL2'!$D$1:$E$1,0),0),"")&amp;IFERROR(VLOOKUP(CU$2&amp;$A17,'EU2'!$C:$F,MATCH("AWAY",'EU2'!$C$1:$F$1,0),0),"")&amp;IFERROR(VLOOKUP(CU$2&amp;$A17,'EU2'!$D:$E,MATCH("HOME",'EU2'!$D$1:$E$1,0),0),"")&amp;IFERROR(VLOOKUP(CU$2&amp;$A17,'EUC2'!$C:$F,MATCH("AWAY",'EUC2'!$C$1:$F$1,0),0),"")&amp;IFERROR(VLOOKUP(CU$2&amp;$A17,'EUC2'!$D:$E,MATCH("HOME",'EUC2'!$D$1:$E$1,0),0),"")</f>
        <v/>
      </c>
      <c r="CV17" s="25" t="str">
        <f>IFERROR(VLOOKUP(CV$2&amp;$B17,'FPL FIX2'!$N$1:$Q$400,MATCH("HOME",'FPL FIX2'!$N$1:$Q$1,0),0),"")&amp;IFERROR(VLOOKUP(CV$2&amp;$B17,'FPL FIX2'!$O$1:$P$400,MATCH("AWAY",'FPL FIX2'!$O$1:$P$1,0),0),"")&amp;IFERROR(VLOOKUP(CV$2&amp;$A17,'FA2'!$A:$D,MATCH("AWAY",'FA2'!$A$1:$D$1,0),0),"")&amp;IFERROR(VLOOKUP(CV$2&amp;$A17,'FA2'!$B:$C,MATCH("HOME",'FA2'!$B$1:$C$1,0),0),"")&amp;IFERROR(VLOOKUP(CV$2&amp;$A17,'EFL2'!$A:$D,MATCH("AWAY",'EFL2'!$A$1:$D$1,0),0),"")&amp;IFERROR(VLOOKUP(CV$2&amp;$A17,'EFL2'!$B:$C,MATCH("HOME",'EFL2'!$B$1:$C$1,0),0),"")&amp;IFERROR(VLOOKUP(CV$2&amp;$A17,'UCL2'!$C:$F,MATCH("AWAY",'UCL2'!$C$1:$F$1,0),0),"")&amp;IFERROR(VLOOKUP(CV$2&amp;$A17,'UCL2'!$D:$E,MATCH("HOME",'UCL2'!$D$1:$E$1,0),0),"")&amp;IFERROR(VLOOKUP(CV$2&amp;$A17,'EU2'!$C:$F,MATCH("AWAY",'EU2'!$C$1:$F$1,0),0),"")&amp;IFERROR(VLOOKUP(CV$2&amp;$A17,'EU2'!$D:$E,MATCH("HOME",'EU2'!$D$1:$E$1,0),0),"")&amp;IFERROR(VLOOKUP(CV$2&amp;$A17,'EUC2'!$C:$F,MATCH("AWAY",'EUC2'!$C$1:$F$1,0),0),"")&amp;IFERROR(VLOOKUP(CV$2&amp;$A17,'EUC2'!$D:$E,MATCH("HOME",'EUC2'!$D$1:$E$1,0),0),"")</f>
        <v>avl</v>
      </c>
      <c r="CW17" s="25" t="str">
        <f>IFERROR(VLOOKUP(CW$2&amp;$B17,'FPL FIX2'!$N$1:$Q$400,MATCH("HOME",'FPL FIX2'!$N$1:$Q$1,0),0),"")&amp;IFERROR(VLOOKUP(CW$2&amp;$B17,'FPL FIX2'!$O$1:$P$400,MATCH("AWAY",'FPL FIX2'!$O$1:$P$1,0),0),"")&amp;IFERROR(VLOOKUP(CW$2&amp;$A17,'FA2'!$A:$D,MATCH("AWAY",'FA2'!$A$1:$D$1,0),0),"")&amp;IFERROR(VLOOKUP(CW$2&amp;$A17,'FA2'!$B:$C,MATCH("HOME",'FA2'!$B$1:$C$1,0),0),"")&amp;IFERROR(VLOOKUP(CW$2&amp;$A17,'EFL2'!$A:$D,MATCH("AWAY",'EFL2'!$A$1:$D$1,0),0),"")&amp;IFERROR(VLOOKUP(CW$2&amp;$A17,'EFL2'!$B:$C,MATCH("HOME",'EFL2'!$B$1:$C$1,0),0),"")&amp;IFERROR(VLOOKUP(CW$2&amp;$A17,'UCL2'!$C:$F,MATCH("AWAY",'UCL2'!$C$1:$F$1,0),0),"")&amp;IFERROR(VLOOKUP(CW$2&amp;$A17,'UCL2'!$D:$E,MATCH("HOME",'UCL2'!$D$1:$E$1,0),0),"")&amp;IFERROR(VLOOKUP(CW$2&amp;$A17,'EU2'!$C:$F,MATCH("AWAY",'EU2'!$C$1:$F$1,0),0),"")&amp;IFERROR(VLOOKUP(CW$2&amp;$A17,'EU2'!$D:$E,MATCH("HOME",'EU2'!$D$1:$E$1,0),0),"")&amp;IFERROR(VLOOKUP(CW$2&amp;$A17,'EUC2'!$C:$F,MATCH("AWAY",'EUC2'!$C$1:$F$1,0),0),"")&amp;IFERROR(VLOOKUP(CW$2&amp;$A17,'EUC2'!$D:$E,MATCH("HOME",'EUC2'!$D$1:$E$1,0),0),"")</f>
        <v/>
      </c>
      <c r="CX17" s="25" t="str">
        <f>IFERROR(VLOOKUP(CX$2&amp;$B17,'FPL FIX2'!$N$1:$Q$400,MATCH("HOME",'FPL FIX2'!$N$1:$Q$1,0),0),"")&amp;IFERROR(VLOOKUP(CX$2&amp;$B17,'FPL FIX2'!$O$1:$P$400,MATCH("AWAY",'FPL FIX2'!$O$1:$P$1,0),0),"")&amp;IFERROR(VLOOKUP(CX$2&amp;$A17,'FA2'!$A:$D,MATCH("AWAY",'FA2'!$A$1:$D$1,0),0),"")&amp;IFERROR(VLOOKUP(CX$2&amp;$A17,'FA2'!$B:$C,MATCH("HOME",'FA2'!$B$1:$C$1,0),0),"")&amp;IFERROR(VLOOKUP(CX$2&amp;$A17,'EFL2'!$A:$D,MATCH("AWAY",'EFL2'!$A$1:$D$1,0),0),"")&amp;IFERROR(VLOOKUP(CX$2&amp;$A17,'EFL2'!$B:$C,MATCH("HOME",'EFL2'!$B$1:$C$1,0),0),"")&amp;IFERROR(VLOOKUP(CX$2&amp;$A17,'UCL2'!$C:$F,MATCH("AWAY",'UCL2'!$C$1:$F$1,0),0),"")&amp;IFERROR(VLOOKUP(CX$2&amp;$A17,'UCL2'!$D:$E,MATCH("HOME",'UCL2'!$D$1:$E$1,0),0),"")&amp;IFERROR(VLOOKUP(CX$2&amp;$A17,'EU2'!$C:$F,MATCH("AWAY",'EU2'!$C$1:$F$1,0),0),"")&amp;IFERROR(VLOOKUP(CX$2&amp;$A17,'EU2'!$D:$E,MATCH("HOME",'EU2'!$D$1:$E$1,0),0),"")&amp;IFERROR(VLOOKUP(CX$2&amp;$A17,'EUC2'!$C:$F,MATCH("AWAY",'EUC2'!$C$1:$F$1,0),0),"")&amp;IFERROR(VLOOKUP(CX$2&amp;$A17,'EUC2'!$D:$E,MATCH("HOME",'EUC2'!$D$1:$E$1,0),0),"")</f>
        <v/>
      </c>
      <c r="CY17" s="25" t="str">
        <f>IFERROR(VLOOKUP(CY$2&amp;$B17,'FPL FIX2'!$N$1:$Q$400,MATCH("HOME",'FPL FIX2'!$N$1:$Q$1,0),0),"")&amp;IFERROR(VLOOKUP(CY$2&amp;$B17,'FPL FIX2'!$O$1:$P$400,MATCH("AWAY",'FPL FIX2'!$O$1:$P$1,0),0),"")&amp;IFERROR(VLOOKUP(CY$2&amp;$A17,'FA2'!$A:$D,MATCH("AWAY",'FA2'!$A$1:$D$1,0),0),"")&amp;IFERROR(VLOOKUP(CY$2&amp;$A17,'FA2'!$B:$C,MATCH("HOME",'FA2'!$B$1:$C$1,0),0),"")&amp;IFERROR(VLOOKUP(CY$2&amp;$A17,'EFL2'!$A:$D,MATCH("AWAY",'EFL2'!$A$1:$D$1,0),0),"")&amp;IFERROR(VLOOKUP(CY$2&amp;$A17,'EFL2'!$B:$C,MATCH("HOME",'EFL2'!$B$1:$C$1,0),0),"")&amp;IFERROR(VLOOKUP(CY$2&amp;$A17,'UCL2'!$C:$F,MATCH("AWAY",'UCL2'!$C$1:$F$1,0),0),"")&amp;IFERROR(VLOOKUP(CY$2&amp;$A17,'UCL2'!$D:$E,MATCH("HOME",'UCL2'!$D$1:$E$1,0),0),"")&amp;IFERROR(VLOOKUP(CY$2&amp;$A17,'EU2'!$C:$F,MATCH("AWAY",'EU2'!$C$1:$F$1,0),0),"")&amp;IFERROR(VLOOKUP(CY$2&amp;$A17,'EU2'!$D:$E,MATCH("HOME",'EU2'!$D$1:$E$1,0),0),"")&amp;IFERROR(VLOOKUP(CY$2&amp;$A17,'EUC2'!$C:$F,MATCH("AWAY",'EUC2'!$C$1:$F$1,0),0),"")&amp;IFERROR(VLOOKUP(CY$2&amp;$A17,'EUC2'!$D:$E,MATCH("HOME",'EUC2'!$D$1:$E$1,0),0),"")</f>
        <v/>
      </c>
      <c r="CZ17" s="25" t="str">
        <f>IFERROR(VLOOKUP(CZ$2&amp;$B17,'FPL FIX2'!$N$1:$Q$400,MATCH("HOME",'FPL FIX2'!$N$1:$Q$1,0),0),"")&amp;IFERROR(VLOOKUP(CZ$2&amp;$B17,'FPL FIX2'!$O$1:$P$400,MATCH("AWAY",'FPL FIX2'!$O$1:$P$1,0),0),"")&amp;IFERROR(VLOOKUP(CZ$2&amp;$A17,'FA2'!$A:$D,MATCH("AWAY",'FA2'!$A$1:$D$1,0),0),"")&amp;IFERROR(VLOOKUP(CZ$2&amp;$A17,'FA2'!$B:$C,MATCH("HOME",'FA2'!$B$1:$C$1,0),0),"")&amp;IFERROR(VLOOKUP(CZ$2&amp;$A17,'EFL2'!$A:$D,MATCH("AWAY",'EFL2'!$A$1:$D$1,0),0),"")&amp;IFERROR(VLOOKUP(CZ$2&amp;$A17,'EFL2'!$B:$C,MATCH("HOME",'EFL2'!$B$1:$C$1,0),0),"")&amp;IFERROR(VLOOKUP(CZ$2&amp;$A17,'UCL2'!$C:$F,MATCH("AWAY",'UCL2'!$C$1:$F$1,0),0),"")&amp;IFERROR(VLOOKUP(CZ$2&amp;$A17,'UCL2'!$D:$E,MATCH("HOME",'UCL2'!$D$1:$E$1,0),0),"")&amp;IFERROR(VLOOKUP(CZ$2&amp;$A17,'EU2'!$C:$F,MATCH("AWAY",'EU2'!$C$1:$F$1,0),0),"")&amp;IFERROR(VLOOKUP(CZ$2&amp;$A17,'EU2'!$D:$E,MATCH("HOME",'EU2'!$D$1:$E$1,0),0),"")&amp;IFERROR(VLOOKUP(CZ$2&amp;$A17,'EUC2'!$C:$F,MATCH("AWAY",'EUC2'!$C$1:$F$1,0),0),"")&amp;IFERROR(VLOOKUP(CZ$2&amp;$A17,'EUC2'!$D:$E,MATCH("HOME",'EUC2'!$D$1:$E$1,0),0),"")</f>
        <v>Aston Villa</v>
      </c>
      <c r="DA17" s="25" t="str">
        <f>IFERROR(VLOOKUP(DA$2&amp;$B17,'FPL FIX2'!$N$1:$Q$400,MATCH("HOME",'FPL FIX2'!$N$1:$Q$1,0),0),"")&amp;IFERROR(VLOOKUP(DA$2&amp;$B17,'FPL FIX2'!$O$1:$P$400,MATCH("AWAY",'FPL FIX2'!$O$1:$P$1,0),0),"")&amp;IFERROR(VLOOKUP(DA$2&amp;$A17,'FA2'!$A:$D,MATCH("AWAY",'FA2'!$A$1:$D$1,0),0),"")&amp;IFERROR(VLOOKUP(DA$2&amp;$A17,'FA2'!$B:$C,MATCH("HOME",'FA2'!$B$1:$C$1,0),0),"")&amp;IFERROR(VLOOKUP(DA$2&amp;$A17,'EFL2'!$A:$D,MATCH("AWAY",'EFL2'!$A$1:$D$1,0),0),"")&amp;IFERROR(VLOOKUP(DA$2&amp;$A17,'EFL2'!$B:$C,MATCH("HOME",'EFL2'!$B$1:$C$1,0),0),"")&amp;IFERROR(VLOOKUP(DA$2&amp;$A17,'UCL2'!$C:$F,MATCH("AWAY",'UCL2'!$C$1:$F$1,0),0),"")&amp;IFERROR(VLOOKUP(DA$2&amp;$A17,'UCL2'!$D:$E,MATCH("HOME",'UCL2'!$D$1:$E$1,0),0),"")&amp;IFERROR(VLOOKUP(DA$2&amp;$A17,'EU2'!$C:$F,MATCH("AWAY",'EU2'!$C$1:$F$1,0),0),"")&amp;IFERROR(VLOOKUP(DA$2&amp;$A17,'EU2'!$D:$E,MATCH("HOME",'EU2'!$D$1:$E$1,0),0),"")&amp;IFERROR(VLOOKUP(DA$2&amp;$A17,'EUC2'!$C:$F,MATCH("AWAY",'EUC2'!$C$1:$F$1,0),0),"")&amp;IFERROR(VLOOKUP(DA$2&amp;$A17,'EUC2'!$D:$E,MATCH("HOME",'EUC2'!$D$1:$E$1,0),0),"")</f>
        <v/>
      </c>
      <c r="DB17" s="25" t="str">
        <f>IFERROR(VLOOKUP(DB$2&amp;$B17,'FPL FIX2'!$N$1:$Q$400,MATCH("HOME",'FPL FIX2'!$N$1:$Q$1,0),0),"")&amp;IFERROR(VLOOKUP(DB$2&amp;$B17,'FPL FIX2'!$O$1:$P$400,MATCH("AWAY",'FPL FIX2'!$O$1:$P$1,0),0),"")&amp;IFERROR(VLOOKUP(DB$2&amp;$A17,'FA2'!$A:$D,MATCH("AWAY",'FA2'!$A$1:$D$1,0),0),"")&amp;IFERROR(VLOOKUP(DB$2&amp;$A17,'FA2'!$B:$C,MATCH("HOME",'FA2'!$B$1:$C$1,0),0),"")&amp;IFERROR(VLOOKUP(DB$2&amp;$A17,'EFL2'!$A:$D,MATCH("AWAY",'EFL2'!$A$1:$D$1,0),0),"")&amp;IFERROR(VLOOKUP(DB$2&amp;$A17,'EFL2'!$B:$C,MATCH("HOME",'EFL2'!$B$1:$C$1,0),0),"")&amp;IFERROR(VLOOKUP(DB$2&amp;$A17,'UCL2'!$C:$F,MATCH("AWAY",'UCL2'!$C$1:$F$1,0),0),"")&amp;IFERROR(VLOOKUP(DB$2&amp;$A17,'UCL2'!$D:$E,MATCH("HOME",'UCL2'!$D$1:$E$1,0),0),"")&amp;IFERROR(VLOOKUP(DB$2&amp;$A17,'EU2'!$C:$F,MATCH("AWAY",'EU2'!$C$1:$F$1,0),0),"")&amp;IFERROR(VLOOKUP(DB$2&amp;$A17,'EU2'!$D:$E,MATCH("HOME",'EU2'!$D$1:$E$1,0),0),"")&amp;IFERROR(VLOOKUP(DB$2&amp;$A17,'EUC2'!$C:$F,MATCH("AWAY",'EUC2'!$C$1:$F$1,0),0),"")&amp;IFERROR(VLOOKUP(DB$2&amp;$A17,'EUC2'!$D:$E,MATCH("HOME",'EUC2'!$D$1:$E$1,0),0),"")</f>
        <v/>
      </c>
      <c r="DC17" s="25" t="str">
        <f>IFERROR(VLOOKUP(DC$2&amp;$B17,'FPL FIX2'!$N$1:$Q$400,MATCH("HOME",'FPL FIX2'!$N$1:$Q$1,0),0),"")&amp;IFERROR(VLOOKUP(DC$2&amp;$B17,'FPL FIX2'!$O$1:$P$400,MATCH("AWAY",'FPL FIX2'!$O$1:$P$1,0),0),"")&amp;IFERROR(VLOOKUP(DC$2&amp;$A17,'FA2'!$A:$D,MATCH("AWAY",'FA2'!$A$1:$D$1,0),0),"")&amp;IFERROR(VLOOKUP(DC$2&amp;$A17,'FA2'!$B:$C,MATCH("HOME",'FA2'!$B$1:$C$1,0),0),"")&amp;IFERROR(VLOOKUP(DC$2&amp;$A17,'EFL2'!$A:$D,MATCH("AWAY",'EFL2'!$A$1:$D$1,0),0),"")&amp;IFERROR(VLOOKUP(DC$2&amp;$A17,'EFL2'!$B:$C,MATCH("HOME",'EFL2'!$B$1:$C$1,0),0),"")&amp;IFERROR(VLOOKUP(DC$2&amp;$A17,'UCL2'!$C:$F,MATCH("AWAY",'UCL2'!$C$1:$F$1,0),0),"")&amp;IFERROR(VLOOKUP(DC$2&amp;$A17,'UCL2'!$D:$E,MATCH("HOME",'UCL2'!$D$1:$E$1,0),0),"")&amp;IFERROR(VLOOKUP(DC$2&amp;$A17,'EU2'!$C:$F,MATCH("AWAY",'EU2'!$C$1:$F$1,0),0),"")&amp;IFERROR(VLOOKUP(DC$2&amp;$A17,'EU2'!$D:$E,MATCH("HOME",'EU2'!$D$1:$E$1,0),0),"")&amp;IFERROR(VLOOKUP(DC$2&amp;$A17,'EUC2'!$C:$F,MATCH("AWAY",'EUC2'!$C$1:$F$1,0),0),"")&amp;IFERROR(VLOOKUP(DC$2&amp;$A17,'EUC2'!$D:$E,MATCH("HOME",'EUC2'!$D$1:$E$1,0),0),"")</f>
        <v>ful</v>
      </c>
      <c r="DD17" s="25" t="str">
        <f>IFERROR(VLOOKUP(DD$2&amp;$B17,'FPL FIX2'!$N$1:$Q$400,MATCH("HOME",'FPL FIX2'!$N$1:$Q$1,0),0),"")&amp;IFERROR(VLOOKUP(DD$2&amp;$B17,'FPL FIX2'!$O$1:$P$400,MATCH("AWAY",'FPL FIX2'!$O$1:$P$1,0),0),"")&amp;IFERROR(VLOOKUP(DD$2&amp;$A17,'FA2'!$A:$D,MATCH("AWAY",'FA2'!$A$1:$D$1,0),0),"")&amp;IFERROR(VLOOKUP(DD$2&amp;$A17,'FA2'!$B:$C,MATCH("HOME",'FA2'!$B$1:$C$1,0),0),"")&amp;IFERROR(VLOOKUP(DD$2&amp;$A17,'EFL2'!$A:$D,MATCH("AWAY",'EFL2'!$A$1:$D$1,0),0),"")&amp;IFERROR(VLOOKUP(DD$2&amp;$A17,'EFL2'!$B:$C,MATCH("HOME",'EFL2'!$B$1:$C$1,0),0),"")&amp;IFERROR(VLOOKUP(DD$2&amp;$A17,'UCL2'!$C:$F,MATCH("AWAY",'UCL2'!$C$1:$F$1,0),0),"")&amp;IFERROR(VLOOKUP(DD$2&amp;$A17,'UCL2'!$D:$E,MATCH("HOME",'UCL2'!$D$1:$E$1,0),0),"")&amp;IFERROR(VLOOKUP(DD$2&amp;$A17,'EU2'!$C:$F,MATCH("AWAY",'EU2'!$C$1:$F$1,0),0),"")&amp;IFERROR(VLOOKUP(DD$2&amp;$A17,'EU2'!$D:$E,MATCH("HOME",'EU2'!$D$1:$E$1,0),0),"")&amp;IFERROR(VLOOKUP(DD$2&amp;$A17,'EUC2'!$C:$F,MATCH("AWAY",'EUC2'!$C$1:$F$1,0),0),"")&amp;IFERROR(VLOOKUP(DD$2&amp;$A17,'EUC2'!$D:$E,MATCH("HOME",'EUC2'!$D$1:$E$1,0),0),"")</f>
        <v/>
      </c>
      <c r="DE17" s="25" t="str">
        <f>IFERROR(VLOOKUP(DE$2&amp;$B17,'FPL FIX2'!$N$1:$Q$400,MATCH("HOME",'FPL FIX2'!$N$1:$Q$1,0),0),"")&amp;IFERROR(VLOOKUP(DE$2&amp;$B17,'FPL FIX2'!$O$1:$P$400,MATCH("AWAY",'FPL FIX2'!$O$1:$P$1,0),0),"")&amp;IFERROR(VLOOKUP(DE$2&amp;$A17,'FA2'!$A:$D,MATCH("AWAY",'FA2'!$A$1:$D$1,0),0),"")&amp;IFERROR(VLOOKUP(DE$2&amp;$A17,'FA2'!$B:$C,MATCH("HOME",'FA2'!$B$1:$C$1,0),0),"")&amp;IFERROR(VLOOKUP(DE$2&amp;$A17,'EFL2'!$A:$D,MATCH("AWAY",'EFL2'!$A$1:$D$1,0),0),"")&amp;IFERROR(VLOOKUP(DE$2&amp;$A17,'EFL2'!$B:$C,MATCH("HOME",'EFL2'!$B$1:$C$1,0),0),"")&amp;IFERROR(VLOOKUP(DE$2&amp;$A17,'UCL2'!$C:$F,MATCH("AWAY",'UCL2'!$C$1:$F$1,0),0),"")&amp;IFERROR(VLOOKUP(DE$2&amp;$A17,'UCL2'!$D:$E,MATCH("HOME",'UCL2'!$D$1:$E$1,0),0),"")&amp;IFERROR(VLOOKUP(DE$2&amp;$A17,'EU2'!$C:$F,MATCH("AWAY",'EU2'!$C$1:$F$1,0),0),"")&amp;IFERROR(VLOOKUP(DE$2&amp;$A17,'EU2'!$D:$E,MATCH("HOME",'EU2'!$D$1:$E$1,0),0),"")&amp;IFERROR(VLOOKUP(DE$2&amp;$A17,'EUC2'!$C:$F,MATCH("AWAY",'EUC2'!$C$1:$F$1,0),0),"")&amp;IFERROR(VLOOKUP(DE$2&amp;$A17,'EUC2'!$D:$E,MATCH("HOME",'EUC2'!$D$1:$E$1,0),0),"")</f>
        <v/>
      </c>
      <c r="DF17" s="25" t="str">
        <f>IFERROR(VLOOKUP(DF$2&amp;$B17,'FPL FIX2'!$N$1:$Q$400,MATCH("HOME",'FPL FIX2'!$N$1:$Q$1,0),0),"")&amp;IFERROR(VLOOKUP(DF$2&amp;$B17,'FPL FIX2'!$O$1:$P$400,MATCH("AWAY",'FPL FIX2'!$O$1:$P$1,0),0),"")&amp;IFERROR(VLOOKUP(DF$2&amp;$A17,'FA2'!$A:$D,MATCH("AWAY",'FA2'!$A$1:$D$1,0),0),"")&amp;IFERROR(VLOOKUP(DF$2&amp;$A17,'FA2'!$B:$C,MATCH("HOME",'FA2'!$B$1:$C$1,0),0),"")&amp;IFERROR(VLOOKUP(DF$2&amp;$A17,'EFL2'!$A:$D,MATCH("AWAY",'EFL2'!$A$1:$D$1,0),0),"")&amp;IFERROR(VLOOKUP(DF$2&amp;$A17,'EFL2'!$B:$C,MATCH("HOME",'EFL2'!$B$1:$C$1,0),0),"")&amp;IFERROR(VLOOKUP(DF$2&amp;$A17,'UCL2'!$C:$F,MATCH("AWAY",'UCL2'!$C$1:$F$1,0),0),"")&amp;IFERROR(VLOOKUP(DF$2&amp;$A17,'UCL2'!$D:$E,MATCH("HOME",'UCL2'!$D$1:$E$1,0),0),"")&amp;IFERROR(VLOOKUP(DF$2&amp;$A17,'EU2'!$C:$F,MATCH("AWAY",'EU2'!$C$1:$F$1,0),0),"")&amp;IFERROR(VLOOKUP(DF$2&amp;$A17,'EU2'!$D:$E,MATCH("HOME",'EU2'!$D$1:$E$1,0),0),"")&amp;IFERROR(VLOOKUP(DF$2&amp;$A17,'EUC2'!$C:$F,MATCH("AWAY",'EUC2'!$C$1:$F$1,0),0),"")&amp;IFERROR(VLOOKUP(DF$2&amp;$A17,'EUC2'!$D:$E,MATCH("HOME",'EUC2'!$D$1:$E$1,0),0),"")</f>
        <v/>
      </c>
      <c r="DG17" s="25" t="str">
        <f>IFERROR(VLOOKUP(DG$2&amp;$B17,'FPL FIX2'!$N$1:$Q$400,MATCH("HOME",'FPL FIX2'!$N$1:$Q$1,0),0),"")&amp;IFERROR(VLOOKUP(DG$2&amp;$B17,'FPL FIX2'!$O$1:$P$400,MATCH("AWAY",'FPL FIX2'!$O$1:$P$1,0),0),"")&amp;IFERROR(VLOOKUP(DG$2&amp;$A17,'FA2'!$A:$D,MATCH("AWAY",'FA2'!$A$1:$D$1,0),0),"")&amp;IFERROR(VLOOKUP(DG$2&amp;$A17,'FA2'!$B:$C,MATCH("HOME",'FA2'!$B$1:$C$1,0),0),"")&amp;IFERROR(VLOOKUP(DG$2&amp;$A17,'EFL2'!$A:$D,MATCH("AWAY",'EFL2'!$A$1:$D$1,0),0),"")&amp;IFERROR(VLOOKUP(DG$2&amp;$A17,'EFL2'!$B:$C,MATCH("HOME",'EFL2'!$B$1:$C$1,0),0),"")&amp;IFERROR(VLOOKUP(DG$2&amp;$A17,'UCL2'!$C:$F,MATCH("AWAY",'UCL2'!$C$1:$F$1,0),0),"")&amp;IFERROR(VLOOKUP(DG$2&amp;$A17,'UCL2'!$D:$E,MATCH("HOME",'UCL2'!$D$1:$E$1,0),0),"")&amp;IFERROR(VLOOKUP(DG$2&amp;$A17,'EU2'!$C:$F,MATCH("AWAY",'EU2'!$C$1:$F$1,0),0),"")&amp;IFERROR(VLOOKUP(DG$2&amp;$A17,'EU2'!$D:$E,MATCH("HOME",'EU2'!$D$1:$E$1,0),0),"")&amp;IFERROR(VLOOKUP(DG$2&amp;$A17,'EUC2'!$C:$F,MATCH("AWAY",'EUC2'!$C$1:$F$1,0),0),"")&amp;IFERROR(VLOOKUP(DG$2&amp;$A17,'EUC2'!$D:$E,MATCH("HOME",'EUC2'!$D$1:$E$1,0),0),"")</f>
        <v/>
      </c>
      <c r="DH17" s="25" t="str">
        <f>IFERROR(VLOOKUP(DH$2&amp;$B17,'FPL FIX2'!$N$1:$Q$400,MATCH("HOME",'FPL FIX2'!$N$1:$Q$1,0),0),"")&amp;IFERROR(VLOOKUP(DH$2&amp;$B17,'FPL FIX2'!$O$1:$P$400,MATCH("AWAY",'FPL FIX2'!$O$1:$P$1,0),0),"")&amp;IFERROR(VLOOKUP(DH$2&amp;$A17,'FA2'!$A:$D,MATCH("AWAY",'FA2'!$A$1:$D$1,0),0),"")&amp;IFERROR(VLOOKUP(DH$2&amp;$A17,'FA2'!$B:$C,MATCH("HOME",'FA2'!$B$1:$C$1,0),0),"")&amp;IFERROR(VLOOKUP(DH$2&amp;$A17,'EFL2'!$A:$D,MATCH("AWAY",'EFL2'!$A$1:$D$1,0),0),"")&amp;IFERROR(VLOOKUP(DH$2&amp;$A17,'EFL2'!$B:$C,MATCH("HOME",'EFL2'!$B$1:$C$1,0),0),"")&amp;IFERROR(VLOOKUP(DH$2&amp;$A17,'UCL2'!$C:$F,MATCH("AWAY",'UCL2'!$C$1:$F$1,0),0),"")&amp;IFERROR(VLOOKUP(DH$2&amp;$A17,'UCL2'!$D:$E,MATCH("HOME",'UCL2'!$D$1:$E$1,0),0),"")&amp;IFERROR(VLOOKUP(DH$2&amp;$A17,'EU2'!$C:$F,MATCH("AWAY",'EU2'!$C$1:$F$1,0),0),"")&amp;IFERROR(VLOOKUP(DH$2&amp;$A17,'EU2'!$D:$E,MATCH("HOME",'EU2'!$D$1:$E$1,0),0),"")&amp;IFERROR(VLOOKUP(DH$2&amp;$A17,'EUC2'!$C:$F,MATCH("AWAY",'EUC2'!$C$1:$F$1,0),0),"")&amp;IFERROR(VLOOKUP(DH$2&amp;$A17,'EUC2'!$D:$E,MATCH("HOME",'EUC2'!$D$1:$E$1,0),0),"")</f>
        <v/>
      </c>
      <c r="DI17" s="25" t="str">
        <f>IFERROR(VLOOKUP(DI$2&amp;$B17,'FPL FIX2'!$N$1:$Q$400,MATCH("HOME",'FPL FIX2'!$N$1:$Q$1,0),0),"")&amp;IFERROR(VLOOKUP(DI$2&amp;$B17,'FPL FIX2'!$O$1:$P$400,MATCH("AWAY",'FPL FIX2'!$O$1:$P$1,0),0),"")&amp;IFERROR(VLOOKUP(DI$2&amp;$A17,'FA2'!$A:$D,MATCH("AWAY",'FA2'!$A$1:$D$1,0),0),"")&amp;IFERROR(VLOOKUP(DI$2&amp;$A17,'FA2'!$B:$C,MATCH("HOME",'FA2'!$B$1:$C$1,0),0),"")&amp;IFERROR(VLOOKUP(DI$2&amp;$A17,'EFL2'!$A:$D,MATCH("AWAY",'EFL2'!$A$1:$D$1,0),0),"")&amp;IFERROR(VLOOKUP(DI$2&amp;$A17,'EFL2'!$B:$C,MATCH("HOME",'EFL2'!$B$1:$C$1,0),0),"")&amp;IFERROR(VLOOKUP(DI$2&amp;$A17,'UCL2'!$C:$F,MATCH("AWAY",'UCL2'!$C$1:$F$1,0),0),"")&amp;IFERROR(VLOOKUP(DI$2&amp;$A17,'UCL2'!$D:$E,MATCH("HOME",'UCL2'!$D$1:$E$1,0),0),"")&amp;IFERROR(VLOOKUP(DI$2&amp;$A17,'EU2'!$C:$F,MATCH("AWAY",'EU2'!$C$1:$F$1,0),0),"")&amp;IFERROR(VLOOKUP(DI$2&amp;$A17,'EU2'!$D:$E,MATCH("HOME",'EU2'!$D$1:$E$1,0),0),"")&amp;IFERROR(VLOOKUP(DI$2&amp;$A17,'EUC2'!$C:$F,MATCH("AWAY",'EUC2'!$C$1:$F$1,0),0),"")&amp;IFERROR(VLOOKUP(DI$2&amp;$A17,'EUC2'!$D:$E,MATCH("HOME",'EUC2'!$D$1:$E$1,0),0),"")</f>
        <v/>
      </c>
      <c r="DJ17" s="25" t="str">
        <f>IFERROR(VLOOKUP(DJ$2&amp;$B17,'FPL FIX2'!$N$1:$Q$400,MATCH("HOME",'FPL FIX2'!$N$1:$Q$1,0),0),"")&amp;IFERROR(VLOOKUP(DJ$2&amp;$B17,'FPL FIX2'!$O$1:$P$400,MATCH("AWAY",'FPL FIX2'!$O$1:$P$1,0),0),"")&amp;IFERROR(VLOOKUP(DJ$2&amp;$A17,'FA2'!$A:$D,MATCH("AWAY",'FA2'!$A$1:$D$1,0),0),"")&amp;IFERROR(VLOOKUP(DJ$2&amp;$A17,'FA2'!$B:$C,MATCH("HOME",'FA2'!$B$1:$C$1,0),0),"")&amp;IFERROR(VLOOKUP(DJ$2&amp;$A17,'EFL2'!$A:$D,MATCH("AWAY",'EFL2'!$A$1:$D$1,0),0),"")&amp;IFERROR(VLOOKUP(DJ$2&amp;$A17,'EFL2'!$B:$C,MATCH("HOME",'EFL2'!$B$1:$C$1,0),0),"")&amp;IFERROR(VLOOKUP(DJ$2&amp;$A17,'UCL2'!$C:$F,MATCH("AWAY",'UCL2'!$C$1:$F$1,0),0),"")&amp;IFERROR(VLOOKUP(DJ$2&amp;$A17,'UCL2'!$D:$E,MATCH("HOME",'UCL2'!$D$1:$E$1,0),0),"")&amp;IFERROR(VLOOKUP(DJ$2&amp;$A17,'EU2'!$C:$F,MATCH("AWAY",'EU2'!$C$1:$F$1,0),0),"")&amp;IFERROR(VLOOKUP(DJ$2&amp;$A17,'EU2'!$D:$E,MATCH("HOME",'EU2'!$D$1:$E$1,0),0),"")&amp;IFERROR(VLOOKUP(DJ$2&amp;$A17,'EUC2'!$C:$F,MATCH("AWAY",'EUC2'!$C$1:$F$1,0),0),"")&amp;IFERROR(VLOOKUP(DJ$2&amp;$A17,'EUC2'!$D:$E,MATCH("HOME",'EUC2'!$D$1:$E$1,0),0),"")</f>
        <v/>
      </c>
      <c r="DK17" s="25" t="str">
        <f>IFERROR(VLOOKUP(DK$2&amp;$B17,'FPL FIX2'!$N$1:$Q$400,MATCH("HOME",'FPL FIX2'!$N$1:$Q$1,0),0),"")&amp;IFERROR(VLOOKUP(DK$2&amp;$B17,'FPL FIX2'!$O$1:$P$400,MATCH("AWAY",'FPL FIX2'!$O$1:$P$1,0),0),"")&amp;IFERROR(VLOOKUP(DK$2&amp;$A17,'FA2'!$A:$D,MATCH("AWAY",'FA2'!$A$1:$D$1,0),0),"")&amp;IFERROR(VLOOKUP(DK$2&amp;$A17,'FA2'!$B:$C,MATCH("HOME",'FA2'!$B$1:$C$1,0),0),"")&amp;IFERROR(VLOOKUP(DK$2&amp;$A17,'EFL2'!$A:$D,MATCH("AWAY",'EFL2'!$A$1:$D$1,0),0),"")&amp;IFERROR(VLOOKUP(DK$2&amp;$A17,'EFL2'!$B:$C,MATCH("HOME",'EFL2'!$B$1:$C$1,0),0),"")&amp;IFERROR(VLOOKUP(DK$2&amp;$A17,'UCL2'!$C:$F,MATCH("AWAY",'UCL2'!$C$1:$F$1,0),0),"")&amp;IFERROR(VLOOKUP(DK$2&amp;$A17,'UCL2'!$D:$E,MATCH("HOME",'UCL2'!$D$1:$E$1,0),0),"")&amp;IFERROR(VLOOKUP(DK$2&amp;$A17,'EU2'!$C:$F,MATCH("AWAY",'EU2'!$C$1:$F$1,0),0),"")&amp;IFERROR(VLOOKUP(DK$2&amp;$A17,'EU2'!$D:$E,MATCH("HOME",'EU2'!$D$1:$E$1,0),0),"")&amp;IFERROR(VLOOKUP(DK$2&amp;$A17,'EUC2'!$C:$F,MATCH("AWAY",'EUC2'!$C$1:$F$1,0),0),"")&amp;IFERROR(VLOOKUP(DK$2&amp;$A17,'EUC2'!$D:$E,MATCH("HOME",'EUC2'!$D$1:$E$1,0),0),"")</f>
        <v/>
      </c>
      <c r="DL17" s="25" t="str">
        <f>IFERROR(VLOOKUP(DL$2&amp;$B17,'FPL FIX2'!$N$1:$Q$400,MATCH("HOME",'FPL FIX2'!$N$1:$Q$1,0),0),"")&amp;IFERROR(VLOOKUP(DL$2&amp;$B17,'FPL FIX2'!$O$1:$P$400,MATCH("AWAY",'FPL FIX2'!$O$1:$P$1,0),0),"")&amp;IFERROR(VLOOKUP(DL$2&amp;$A17,'FA2'!$A:$D,MATCH("AWAY",'FA2'!$A$1:$D$1,0),0),"")&amp;IFERROR(VLOOKUP(DL$2&amp;$A17,'FA2'!$B:$C,MATCH("HOME",'FA2'!$B$1:$C$1,0),0),"")&amp;IFERROR(VLOOKUP(DL$2&amp;$A17,'EFL2'!$A:$D,MATCH("AWAY",'EFL2'!$A$1:$D$1,0),0),"")&amp;IFERROR(VLOOKUP(DL$2&amp;$A17,'EFL2'!$B:$C,MATCH("HOME",'EFL2'!$B$1:$C$1,0),0),"")&amp;IFERROR(VLOOKUP(DL$2&amp;$A17,'UCL2'!$C:$F,MATCH("AWAY",'UCL2'!$C$1:$F$1,0),0),"")&amp;IFERROR(VLOOKUP(DL$2&amp;$A17,'UCL2'!$D:$E,MATCH("HOME",'UCL2'!$D$1:$E$1,0),0),"")&amp;IFERROR(VLOOKUP(DL$2&amp;$A17,'EU2'!$C:$F,MATCH("AWAY",'EU2'!$C$1:$F$1,0),0),"")&amp;IFERROR(VLOOKUP(DL$2&amp;$A17,'EU2'!$D:$E,MATCH("HOME",'EU2'!$D$1:$E$1,0),0),"")&amp;IFERROR(VLOOKUP(DL$2&amp;$A17,'EUC2'!$C:$F,MATCH("AWAY",'EUC2'!$C$1:$F$1,0),0),"")&amp;IFERROR(VLOOKUP(DL$2&amp;$A17,'EUC2'!$D:$E,MATCH("HOME",'EUC2'!$D$1:$E$1,0),0),"")</f>
        <v/>
      </c>
      <c r="DM17" s="25" t="str">
        <f>IFERROR(VLOOKUP(DM$2&amp;$B17,'FPL FIX2'!$N$1:$Q$400,MATCH("HOME",'FPL FIX2'!$N$1:$Q$1,0),0),"")&amp;IFERROR(VLOOKUP(DM$2&amp;$B17,'FPL FIX2'!$O$1:$P$400,MATCH("AWAY",'FPL FIX2'!$O$1:$P$1,0),0),"")&amp;IFERROR(VLOOKUP(DM$2&amp;$A17,'FA2'!$A:$D,MATCH("AWAY",'FA2'!$A$1:$D$1,0),0),"")&amp;IFERROR(VLOOKUP(DM$2&amp;$A17,'FA2'!$B:$C,MATCH("HOME",'FA2'!$B$1:$C$1,0),0),"")&amp;IFERROR(VLOOKUP(DM$2&amp;$A17,'EFL2'!$A:$D,MATCH("AWAY",'EFL2'!$A$1:$D$1,0),0),"")&amp;IFERROR(VLOOKUP(DM$2&amp;$A17,'EFL2'!$B:$C,MATCH("HOME",'EFL2'!$B$1:$C$1,0),0),"")&amp;IFERROR(VLOOKUP(DM$2&amp;$A17,'UCL2'!$C:$F,MATCH("AWAY",'UCL2'!$C$1:$F$1,0),0),"")&amp;IFERROR(VLOOKUP(DM$2&amp;$A17,'UCL2'!$D:$E,MATCH("HOME",'UCL2'!$D$1:$E$1,0),0),"")&amp;IFERROR(VLOOKUP(DM$2&amp;$A17,'EU2'!$C:$F,MATCH("AWAY",'EU2'!$C$1:$F$1,0),0),"")&amp;IFERROR(VLOOKUP(DM$2&amp;$A17,'EU2'!$D:$E,MATCH("HOME",'EU2'!$D$1:$E$1,0),0),"")&amp;IFERROR(VLOOKUP(DM$2&amp;$A17,'EUC2'!$C:$F,MATCH("AWAY",'EUC2'!$C$1:$F$1,0),0),"")&amp;IFERROR(VLOOKUP(DM$2&amp;$A17,'EUC2'!$D:$E,MATCH("HOME",'EUC2'!$D$1:$E$1,0),0),"")</f>
        <v/>
      </c>
      <c r="DN17" s="25" t="str">
        <f>IFERROR(VLOOKUP(DN$2&amp;$B17,'FPL FIX2'!$N$1:$Q$400,MATCH("HOME",'FPL FIX2'!$N$1:$Q$1,0),0),"")&amp;IFERROR(VLOOKUP(DN$2&amp;$B17,'FPL FIX2'!$O$1:$P$400,MATCH("AWAY",'FPL FIX2'!$O$1:$P$1,0),0),"")&amp;IFERROR(VLOOKUP(DN$2&amp;$A17,'FA2'!$A:$D,MATCH("AWAY",'FA2'!$A$1:$D$1,0),0),"")&amp;IFERROR(VLOOKUP(DN$2&amp;$A17,'FA2'!$B:$C,MATCH("HOME",'FA2'!$B$1:$C$1,0),0),"")&amp;IFERROR(VLOOKUP(DN$2&amp;$A17,'EFL2'!$A:$D,MATCH("AWAY",'EFL2'!$A$1:$D$1,0),0),"")&amp;IFERROR(VLOOKUP(DN$2&amp;$A17,'EFL2'!$B:$C,MATCH("HOME",'EFL2'!$B$1:$C$1,0),0),"")&amp;IFERROR(VLOOKUP(DN$2&amp;$A17,'UCL2'!$C:$F,MATCH("AWAY",'UCL2'!$C$1:$F$1,0),0),"")&amp;IFERROR(VLOOKUP(DN$2&amp;$A17,'UCL2'!$D:$E,MATCH("HOME",'UCL2'!$D$1:$E$1,0),0),"")&amp;IFERROR(VLOOKUP(DN$2&amp;$A17,'EU2'!$C:$F,MATCH("AWAY",'EU2'!$C$1:$F$1,0),0),"")&amp;IFERROR(VLOOKUP(DN$2&amp;$A17,'EU2'!$D:$E,MATCH("HOME",'EU2'!$D$1:$E$1,0),0),"")&amp;IFERROR(VLOOKUP(DN$2&amp;$A17,'EUC2'!$C:$F,MATCH("AWAY",'EUC2'!$C$1:$F$1,0),0),"")&amp;IFERROR(VLOOKUP(DN$2&amp;$A17,'EUC2'!$D:$E,MATCH("HOME",'EUC2'!$D$1:$E$1,0),0),"")</f>
        <v/>
      </c>
      <c r="DO17" s="25" t="str">
        <f>IFERROR(VLOOKUP(DO$2&amp;$B17,'FPL FIX2'!$N$1:$Q$400,MATCH("HOME",'FPL FIX2'!$N$1:$Q$1,0),0),"")&amp;IFERROR(VLOOKUP(DO$2&amp;$B17,'FPL FIX2'!$O$1:$P$400,MATCH("AWAY",'FPL FIX2'!$O$1:$P$1,0),0),"")&amp;IFERROR(VLOOKUP(DO$2&amp;$A17,'FA2'!$A:$D,MATCH("AWAY",'FA2'!$A$1:$D$1,0),0),"")&amp;IFERROR(VLOOKUP(DO$2&amp;$A17,'FA2'!$B:$C,MATCH("HOME",'FA2'!$B$1:$C$1,0),0),"")&amp;IFERROR(VLOOKUP(DO$2&amp;$A17,'EFL2'!$A:$D,MATCH("AWAY",'EFL2'!$A$1:$D$1,0),0),"")&amp;IFERROR(VLOOKUP(DO$2&amp;$A17,'EFL2'!$B:$C,MATCH("HOME",'EFL2'!$B$1:$C$1,0),0),"")&amp;IFERROR(VLOOKUP(DO$2&amp;$A17,'UCL2'!$C:$F,MATCH("AWAY",'UCL2'!$C$1:$F$1,0),0),"")&amp;IFERROR(VLOOKUP(DO$2&amp;$A17,'UCL2'!$D:$E,MATCH("HOME",'UCL2'!$D$1:$E$1,0),0),"")&amp;IFERROR(VLOOKUP(DO$2&amp;$A17,'EU2'!$C:$F,MATCH("AWAY",'EU2'!$C$1:$F$1,0),0),"")&amp;IFERROR(VLOOKUP(DO$2&amp;$A17,'EU2'!$D:$E,MATCH("HOME",'EU2'!$D$1:$E$1,0),0),"")&amp;IFERROR(VLOOKUP(DO$2&amp;$A17,'EUC2'!$C:$F,MATCH("AWAY",'EUC2'!$C$1:$F$1,0),0),"")&amp;IFERROR(VLOOKUP(DO$2&amp;$A17,'EUC2'!$D:$E,MATCH("HOME",'EUC2'!$D$1:$E$1,0),0),"")</f>
        <v/>
      </c>
      <c r="DP17" s="25" t="str">
        <f>IFERROR(VLOOKUP(DP$2&amp;$B17,'FPL FIX2'!$N$1:$Q$400,MATCH("HOME",'FPL FIX2'!$N$1:$Q$1,0),0),"")&amp;IFERROR(VLOOKUP(DP$2&amp;$B17,'FPL FIX2'!$O$1:$P$400,MATCH("AWAY",'FPL FIX2'!$O$1:$P$1,0),0),"")&amp;IFERROR(VLOOKUP(DP$2&amp;$A17,'FA2'!$A:$D,MATCH("AWAY",'FA2'!$A$1:$D$1,0),0),"")&amp;IFERROR(VLOOKUP(DP$2&amp;$A17,'FA2'!$B:$C,MATCH("HOME",'FA2'!$B$1:$C$1,0),0),"")&amp;IFERROR(VLOOKUP(DP$2&amp;$A17,'EFL2'!$A:$D,MATCH("AWAY",'EFL2'!$A$1:$D$1,0),0),"")&amp;IFERROR(VLOOKUP(DP$2&amp;$A17,'EFL2'!$B:$C,MATCH("HOME",'EFL2'!$B$1:$C$1,0),0),"")&amp;IFERROR(VLOOKUP(DP$2&amp;$A17,'UCL2'!$C:$F,MATCH("AWAY",'UCL2'!$C$1:$F$1,0),0),"")&amp;IFERROR(VLOOKUP(DP$2&amp;$A17,'UCL2'!$D:$E,MATCH("HOME",'UCL2'!$D$1:$E$1,0),0),"")&amp;IFERROR(VLOOKUP(DP$2&amp;$A17,'EU2'!$C:$F,MATCH("AWAY",'EU2'!$C$1:$F$1,0),0),"")&amp;IFERROR(VLOOKUP(DP$2&amp;$A17,'EU2'!$D:$E,MATCH("HOME",'EU2'!$D$1:$E$1,0),0),"")&amp;IFERROR(VLOOKUP(DP$2&amp;$A17,'EUC2'!$C:$F,MATCH("AWAY",'EUC2'!$C$1:$F$1,0),0),"")&amp;IFERROR(VLOOKUP(DP$2&amp;$A17,'EUC2'!$D:$E,MATCH("HOME",'EUC2'!$D$1:$E$1,0),0),"")</f>
        <v/>
      </c>
      <c r="DQ17" s="25" t="str">
        <f>IFERROR(VLOOKUP(DQ$2&amp;$B17,'FPL FIX2'!$N$1:$Q$400,MATCH("HOME",'FPL FIX2'!$N$1:$Q$1,0),0),"")&amp;IFERROR(VLOOKUP(DQ$2&amp;$B17,'FPL FIX2'!$O$1:$P$400,MATCH("AWAY",'FPL FIX2'!$O$1:$P$1,0),0),"")&amp;IFERROR(VLOOKUP(DQ$2&amp;$A17,'FA2'!$A:$D,MATCH("AWAY",'FA2'!$A$1:$D$1,0),0),"")&amp;IFERROR(VLOOKUP(DQ$2&amp;$A17,'FA2'!$B:$C,MATCH("HOME",'FA2'!$B$1:$C$1,0),0),"")&amp;IFERROR(VLOOKUP(DQ$2&amp;$A17,'EFL2'!$A:$D,MATCH("AWAY",'EFL2'!$A$1:$D$1,0),0),"")&amp;IFERROR(VLOOKUP(DQ$2&amp;$A17,'EFL2'!$B:$C,MATCH("HOME",'EFL2'!$B$1:$C$1,0),0),"")&amp;IFERROR(VLOOKUP(DQ$2&amp;$A17,'UCL2'!$C:$F,MATCH("AWAY",'UCL2'!$C$1:$F$1,0),0),"")&amp;IFERROR(VLOOKUP(DQ$2&amp;$A17,'UCL2'!$D:$E,MATCH("HOME",'UCL2'!$D$1:$E$1,0),0),"")&amp;IFERROR(VLOOKUP(DQ$2&amp;$A17,'EU2'!$C:$F,MATCH("AWAY",'EU2'!$C$1:$F$1,0),0),"")&amp;IFERROR(VLOOKUP(DQ$2&amp;$A17,'EU2'!$D:$E,MATCH("HOME",'EU2'!$D$1:$E$1,0),0),"")&amp;IFERROR(VLOOKUP(DQ$2&amp;$A17,'EUC2'!$C:$F,MATCH("AWAY",'EUC2'!$C$1:$F$1,0),0),"")&amp;IFERROR(VLOOKUP(DQ$2&amp;$A17,'EUC2'!$D:$E,MATCH("HOME",'EUC2'!$D$1:$E$1,0),0),"")</f>
        <v/>
      </c>
      <c r="DR17" s="25" t="str">
        <f>IFERROR(VLOOKUP(DR$2&amp;$B17,'FPL FIX2'!$N$1:$Q$400,MATCH("HOME",'FPL FIX2'!$N$1:$Q$1,0),0),"")&amp;IFERROR(VLOOKUP(DR$2&amp;$B17,'FPL FIX2'!$O$1:$P$400,MATCH("AWAY",'FPL FIX2'!$O$1:$P$1,0),0),"")&amp;IFERROR(VLOOKUP(DR$2&amp;$A17,'FA2'!$A:$D,MATCH("AWAY",'FA2'!$A$1:$D$1,0),0),"")&amp;IFERROR(VLOOKUP(DR$2&amp;$A17,'FA2'!$B:$C,MATCH("HOME",'FA2'!$B$1:$C$1,0),0),"")&amp;IFERROR(VLOOKUP(DR$2&amp;$A17,'EFL2'!$A:$D,MATCH("AWAY",'EFL2'!$A$1:$D$1,0),0),"")&amp;IFERROR(VLOOKUP(DR$2&amp;$A17,'EFL2'!$B:$C,MATCH("HOME",'EFL2'!$B$1:$C$1,0),0),"")&amp;IFERROR(VLOOKUP(DR$2&amp;$A17,'UCL2'!$C:$F,MATCH("AWAY",'UCL2'!$C$1:$F$1,0),0),"")&amp;IFERROR(VLOOKUP(DR$2&amp;$A17,'UCL2'!$D:$E,MATCH("HOME",'UCL2'!$D$1:$E$1,0),0),"")&amp;IFERROR(VLOOKUP(DR$2&amp;$A17,'EU2'!$C:$F,MATCH("AWAY",'EU2'!$C$1:$F$1,0),0),"")&amp;IFERROR(VLOOKUP(DR$2&amp;$A17,'EU2'!$D:$E,MATCH("HOME",'EU2'!$D$1:$E$1,0),0),"")&amp;IFERROR(VLOOKUP(DR$2&amp;$A17,'EUC2'!$C:$F,MATCH("AWAY",'EUC2'!$C$1:$F$1,0),0),"")&amp;IFERROR(VLOOKUP(DR$2&amp;$A17,'EUC2'!$D:$E,MATCH("HOME",'EUC2'!$D$1:$E$1,0),0),"")</f>
        <v/>
      </c>
      <c r="DS17" s="25" t="str">
        <f>IFERROR(VLOOKUP(DS$2&amp;$B17,'FPL FIX2'!$N$1:$Q$400,MATCH("HOME",'FPL FIX2'!$N$1:$Q$1,0),0),"")&amp;IFERROR(VLOOKUP(DS$2&amp;$B17,'FPL FIX2'!$O$1:$P$400,MATCH("AWAY",'FPL FIX2'!$O$1:$P$1,0),0),"")&amp;IFERROR(VLOOKUP(DS$2&amp;$A17,'FA2'!$A:$D,MATCH("AWAY",'FA2'!$A$1:$D$1,0),0),"")&amp;IFERROR(VLOOKUP(DS$2&amp;$A17,'FA2'!$B:$C,MATCH("HOME",'FA2'!$B$1:$C$1,0),0),"")&amp;IFERROR(VLOOKUP(DS$2&amp;$A17,'EFL2'!$A:$D,MATCH("AWAY",'EFL2'!$A$1:$D$1,0),0),"")&amp;IFERROR(VLOOKUP(DS$2&amp;$A17,'EFL2'!$B:$C,MATCH("HOME",'EFL2'!$B$1:$C$1,0),0),"")&amp;IFERROR(VLOOKUP(DS$2&amp;$A17,'UCL2'!$C:$F,MATCH("AWAY",'UCL2'!$C$1:$F$1,0),0),"")&amp;IFERROR(VLOOKUP(DS$2&amp;$A17,'UCL2'!$D:$E,MATCH("HOME",'UCL2'!$D$1:$E$1,0),0),"")&amp;IFERROR(VLOOKUP(DS$2&amp;$A17,'EU2'!$C:$F,MATCH("AWAY",'EU2'!$C$1:$F$1,0),0),"")&amp;IFERROR(VLOOKUP(DS$2&amp;$A17,'EU2'!$D:$E,MATCH("HOME",'EU2'!$D$1:$E$1,0),0),"")&amp;IFERROR(VLOOKUP(DS$2&amp;$A17,'EUC2'!$C:$F,MATCH("AWAY",'EUC2'!$C$1:$F$1,0),0),"")&amp;IFERROR(VLOOKUP(DS$2&amp;$A17,'EUC2'!$D:$E,MATCH("HOME",'EUC2'!$D$1:$E$1,0),0),"")</f>
        <v/>
      </c>
      <c r="DT17" s="25" t="str">
        <f>IFERROR(VLOOKUP(DT$2&amp;$B17,'FPL FIX2'!$N$1:$Q$400,MATCH("HOME",'FPL FIX2'!$N$1:$Q$1,0),0),"")&amp;IFERROR(VLOOKUP(DT$2&amp;$B17,'FPL FIX2'!$O$1:$P$400,MATCH("AWAY",'FPL FIX2'!$O$1:$P$1,0),0),"")&amp;IFERROR(VLOOKUP(DT$2&amp;$A17,'FA2'!$A:$D,MATCH("AWAY",'FA2'!$A$1:$D$1,0),0),"")&amp;IFERROR(VLOOKUP(DT$2&amp;$A17,'FA2'!$B:$C,MATCH("HOME",'FA2'!$B$1:$C$1,0),0),"")&amp;IFERROR(VLOOKUP(DT$2&amp;$A17,'EFL2'!$A:$D,MATCH("AWAY",'EFL2'!$A$1:$D$1,0),0),"")&amp;IFERROR(VLOOKUP(DT$2&amp;$A17,'EFL2'!$B:$C,MATCH("HOME",'EFL2'!$B$1:$C$1,0),0),"")&amp;IFERROR(VLOOKUP(DT$2&amp;$A17,'UCL2'!$C:$F,MATCH("AWAY",'UCL2'!$C$1:$F$1,0),0),"")&amp;IFERROR(VLOOKUP(DT$2&amp;$A17,'UCL2'!$D:$E,MATCH("HOME",'UCL2'!$D$1:$E$1,0),0),"")&amp;IFERROR(VLOOKUP(DT$2&amp;$A17,'EU2'!$C:$F,MATCH("AWAY",'EU2'!$C$1:$F$1,0),0),"")&amp;IFERROR(VLOOKUP(DT$2&amp;$A17,'EU2'!$D:$E,MATCH("HOME",'EU2'!$D$1:$E$1,0),0),"")&amp;IFERROR(VLOOKUP(DT$2&amp;$A17,'EUC2'!$C:$F,MATCH("AWAY",'EUC2'!$C$1:$F$1,0),0),"")&amp;IFERROR(VLOOKUP(DT$2&amp;$A17,'EUC2'!$D:$E,MATCH("HOME",'EUC2'!$D$1:$E$1,0),0),"")</f>
        <v/>
      </c>
      <c r="DU17" s="25" t="str">
        <f>IFERROR(VLOOKUP(DU$2&amp;$B17,'FPL FIX2'!$N$1:$Q$400,MATCH("HOME",'FPL FIX2'!$N$1:$Q$1,0),0),"")&amp;IFERROR(VLOOKUP(DU$2&amp;$B17,'FPL FIX2'!$O$1:$P$400,MATCH("AWAY",'FPL FIX2'!$O$1:$P$1,0),0),"")&amp;IFERROR(VLOOKUP(DU$2&amp;$A17,'FA2'!$A:$D,MATCH("AWAY",'FA2'!$A$1:$D$1,0),0),"")&amp;IFERROR(VLOOKUP(DU$2&amp;$A17,'FA2'!$B:$C,MATCH("HOME",'FA2'!$B$1:$C$1,0),0),"")&amp;IFERROR(VLOOKUP(DU$2&amp;$A17,'EFL2'!$A:$D,MATCH("AWAY",'EFL2'!$A$1:$D$1,0),0),"")&amp;IFERROR(VLOOKUP(DU$2&amp;$A17,'EFL2'!$B:$C,MATCH("HOME",'EFL2'!$B$1:$C$1,0),0),"")&amp;IFERROR(VLOOKUP(DU$2&amp;$A17,'UCL2'!$C:$F,MATCH("AWAY",'UCL2'!$C$1:$F$1,0),0),"")&amp;IFERROR(VLOOKUP(DU$2&amp;$A17,'UCL2'!$D:$E,MATCH("HOME",'UCL2'!$D$1:$E$1,0),0),"")&amp;IFERROR(VLOOKUP(DU$2&amp;$A17,'EU2'!$C:$F,MATCH("AWAY",'EU2'!$C$1:$F$1,0),0),"")&amp;IFERROR(VLOOKUP(DU$2&amp;$A17,'EU2'!$D:$E,MATCH("HOME",'EU2'!$D$1:$E$1,0),0),"")&amp;IFERROR(VLOOKUP(DU$2&amp;$A17,'EUC2'!$C:$F,MATCH("AWAY",'EUC2'!$C$1:$F$1,0),0),"")&amp;IFERROR(VLOOKUP(DU$2&amp;$A17,'EUC2'!$D:$E,MATCH("HOME",'EUC2'!$D$1:$E$1,0),0),"")</f>
        <v/>
      </c>
      <c r="DV17" s="25" t="str">
        <f>IFERROR(VLOOKUP(DV$2&amp;$B17,'FPL FIX2'!$N$1:$Q$400,MATCH("HOME",'FPL FIX2'!$N$1:$Q$1,0),0),"")&amp;IFERROR(VLOOKUP(DV$2&amp;$B17,'FPL FIX2'!$O$1:$P$400,MATCH("AWAY",'FPL FIX2'!$O$1:$P$1,0),0),"")&amp;IFERROR(VLOOKUP(DV$2&amp;$A17,'FA2'!$A:$D,MATCH("AWAY",'FA2'!$A$1:$D$1,0),0),"")&amp;IFERROR(VLOOKUP(DV$2&amp;$A17,'FA2'!$B:$C,MATCH("HOME",'FA2'!$B$1:$C$1,0),0),"")&amp;IFERROR(VLOOKUP(DV$2&amp;$A17,'EFL2'!$A:$D,MATCH("AWAY",'EFL2'!$A$1:$D$1,0),0),"")&amp;IFERROR(VLOOKUP(DV$2&amp;$A17,'EFL2'!$B:$C,MATCH("HOME",'EFL2'!$B$1:$C$1,0),0),"")&amp;IFERROR(VLOOKUP(DV$2&amp;$A17,'UCL2'!$C:$F,MATCH("AWAY",'UCL2'!$C$1:$F$1,0),0),"")&amp;IFERROR(VLOOKUP(DV$2&amp;$A17,'UCL2'!$D:$E,MATCH("HOME",'UCL2'!$D$1:$E$1,0),0),"")&amp;IFERROR(VLOOKUP(DV$2&amp;$A17,'EU2'!$C:$F,MATCH("AWAY",'EU2'!$C$1:$F$1,0),0),"")&amp;IFERROR(VLOOKUP(DV$2&amp;$A17,'EU2'!$D:$E,MATCH("HOME",'EU2'!$D$1:$E$1,0),0),"")&amp;IFERROR(VLOOKUP(DV$2&amp;$A17,'EUC2'!$C:$F,MATCH("AWAY",'EUC2'!$C$1:$F$1,0),0),"")&amp;IFERROR(VLOOKUP(DV$2&amp;$A17,'EUC2'!$D:$E,MATCH("HOME",'EUC2'!$D$1:$E$1,0),0),"")</f>
        <v/>
      </c>
      <c r="DW17" s="25" t="str">
        <f>IFERROR(VLOOKUP(DW$2&amp;$B17,'FPL FIX2'!$N$1:$Q$400,MATCH("HOME",'FPL FIX2'!$N$1:$Q$1,0),0),"")&amp;IFERROR(VLOOKUP(DW$2&amp;$B17,'FPL FIX2'!$O$1:$P$400,MATCH("AWAY",'FPL FIX2'!$O$1:$P$1,0),0),"")&amp;IFERROR(VLOOKUP(DW$2&amp;$A17,'FA2'!$A:$D,MATCH("AWAY",'FA2'!$A$1:$D$1,0),0),"")&amp;IFERROR(VLOOKUP(DW$2&amp;$A17,'FA2'!$B:$C,MATCH("HOME",'FA2'!$B$1:$C$1,0),0),"")&amp;IFERROR(VLOOKUP(DW$2&amp;$A17,'EFL2'!$A:$D,MATCH("AWAY",'EFL2'!$A$1:$D$1,0),0),"")&amp;IFERROR(VLOOKUP(DW$2&amp;$A17,'EFL2'!$B:$C,MATCH("HOME",'EFL2'!$B$1:$C$1,0),0),"")&amp;IFERROR(VLOOKUP(DW$2&amp;$A17,'UCL2'!$C:$F,MATCH("AWAY",'UCL2'!$C$1:$F$1,0),0),"")&amp;IFERROR(VLOOKUP(DW$2&amp;$A17,'UCL2'!$D:$E,MATCH("HOME",'UCL2'!$D$1:$E$1,0),0),"")&amp;IFERROR(VLOOKUP(DW$2&amp;$A17,'EU2'!$C:$F,MATCH("AWAY",'EU2'!$C$1:$F$1,0),0),"")&amp;IFERROR(VLOOKUP(DW$2&amp;$A17,'EU2'!$D:$E,MATCH("HOME",'EU2'!$D$1:$E$1,0),0),"")&amp;IFERROR(VLOOKUP(DW$2&amp;$A17,'EUC2'!$C:$F,MATCH("AWAY",'EUC2'!$C$1:$F$1,0),0),"")&amp;IFERROR(VLOOKUP(DW$2&amp;$A17,'EUC2'!$D:$E,MATCH("HOME",'EUC2'!$D$1:$E$1,0),0),"")</f>
        <v/>
      </c>
      <c r="DX17" s="25" t="str">
        <f>IFERROR(VLOOKUP(DX$2&amp;$B17,'FPL FIX2'!$N$1:$Q$400,MATCH("HOME",'FPL FIX2'!$N$1:$Q$1,0),0),"")&amp;IFERROR(VLOOKUP(DX$2&amp;$B17,'FPL FIX2'!$O$1:$P$400,MATCH("AWAY",'FPL FIX2'!$O$1:$P$1,0),0),"")&amp;IFERROR(VLOOKUP(DX$2&amp;$A17,'FA2'!$A:$D,MATCH("AWAY",'FA2'!$A$1:$D$1,0),0),"")&amp;IFERROR(VLOOKUP(DX$2&amp;$A17,'FA2'!$B:$C,MATCH("HOME",'FA2'!$B$1:$C$1,0),0),"")&amp;IFERROR(VLOOKUP(DX$2&amp;$A17,'EFL2'!$A:$D,MATCH("AWAY",'EFL2'!$A$1:$D$1,0),0),"")&amp;IFERROR(VLOOKUP(DX$2&amp;$A17,'EFL2'!$B:$C,MATCH("HOME",'EFL2'!$B$1:$C$1,0),0),"")&amp;IFERROR(VLOOKUP(DX$2&amp;$A17,'UCL2'!$C:$F,MATCH("AWAY",'UCL2'!$C$1:$F$1,0),0),"")&amp;IFERROR(VLOOKUP(DX$2&amp;$A17,'UCL2'!$D:$E,MATCH("HOME",'UCL2'!$D$1:$E$1,0),0),"")&amp;IFERROR(VLOOKUP(DX$2&amp;$A17,'EU2'!$C:$F,MATCH("AWAY",'EU2'!$C$1:$F$1,0),0),"")&amp;IFERROR(VLOOKUP(DX$2&amp;$A17,'EU2'!$D:$E,MATCH("HOME",'EU2'!$D$1:$E$1,0),0),"")&amp;IFERROR(VLOOKUP(DX$2&amp;$A17,'EUC2'!$C:$F,MATCH("AWAY",'EUC2'!$C$1:$F$1,0),0),"")&amp;IFERROR(VLOOKUP(DX$2&amp;$A17,'EUC2'!$D:$E,MATCH("HOME",'EUC2'!$D$1:$E$1,0),0),"")</f>
        <v/>
      </c>
      <c r="DY17" s="25" t="str">
        <f>IFERROR(VLOOKUP(DY$2&amp;$B17,'FPL FIX2'!$N$1:$Q$400,MATCH("HOME",'FPL FIX2'!$N$1:$Q$1,0),0),"")&amp;IFERROR(VLOOKUP(DY$2&amp;$B17,'FPL FIX2'!$O$1:$P$400,MATCH("AWAY",'FPL FIX2'!$O$1:$P$1,0),0),"")&amp;IFERROR(VLOOKUP(DY$2&amp;$A17,'FA2'!$A:$D,MATCH("AWAY",'FA2'!$A$1:$D$1,0),0),"")&amp;IFERROR(VLOOKUP(DY$2&amp;$A17,'FA2'!$B:$C,MATCH("HOME",'FA2'!$B$1:$C$1,0),0),"")&amp;IFERROR(VLOOKUP(DY$2&amp;$A17,'EFL2'!$A:$D,MATCH("AWAY",'EFL2'!$A$1:$D$1,0),0),"")&amp;IFERROR(VLOOKUP(DY$2&amp;$A17,'EFL2'!$B:$C,MATCH("HOME",'EFL2'!$B$1:$C$1,0),0),"")&amp;IFERROR(VLOOKUP(DY$2&amp;$A17,'UCL2'!$C:$F,MATCH("AWAY",'UCL2'!$C$1:$F$1,0),0),"")&amp;IFERROR(VLOOKUP(DY$2&amp;$A17,'UCL2'!$D:$E,MATCH("HOME",'UCL2'!$D$1:$E$1,0),0),"")&amp;IFERROR(VLOOKUP(DY$2&amp;$A17,'EU2'!$C:$F,MATCH("AWAY",'EU2'!$C$1:$F$1,0),0),"")&amp;IFERROR(VLOOKUP(DY$2&amp;$A17,'EU2'!$D:$E,MATCH("HOME",'EU2'!$D$1:$E$1,0),0),"")&amp;IFERROR(VLOOKUP(DY$2&amp;$A17,'EUC2'!$C:$F,MATCH("AWAY",'EUC2'!$C$1:$F$1,0),0),"")&amp;IFERROR(VLOOKUP(DY$2&amp;$A17,'EUC2'!$D:$E,MATCH("HOME",'EUC2'!$D$1:$E$1,0),0),"")</f>
        <v/>
      </c>
      <c r="DZ17" s="25" t="str">
        <f>IFERROR(VLOOKUP(DZ$2&amp;$B17,'FPL FIX2'!$N$1:$Q$400,MATCH("HOME",'FPL FIX2'!$N$1:$Q$1,0),0),"")&amp;IFERROR(VLOOKUP(DZ$2&amp;$B17,'FPL FIX2'!$O$1:$P$400,MATCH("AWAY",'FPL FIX2'!$O$1:$P$1,0),0),"")&amp;IFERROR(VLOOKUP(DZ$2&amp;$A17,'FA2'!$A:$D,MATCH("AWAY",'FA2'!$A$1:$D$1,0),0),"")&amp;IFERROR(VLOOKUP(DZ$2&amp;$A17,'FA2'!$B:$C,MATCH("HOME",'FA2'!$B$1:$C$1,0),0),"")&amp;IFERROR(VLOOKUP(DZ$2&amp;$A17,'EFL2'!$A:$D,MATCH("AWAY",'EFL2'!$A$1:$D$1,0),0),"")&amp;IFERROR(VLOOKUP(DZ$2&amp;$A17,'EFL2'!$B:$C,MATCH("HOME",'EFL2'!$B$1:$C$1,0),0),"")&amp;IFERROR(VLOOKUP(DZ$2&amp;$A17,'UCL2'!$C:$F,MATCH("AWAY",'UCL2'!$C$1:$F$1,0),0),"")&amp;IFERROR(VLOOKUP(DZ$2&amp;$A17,'UCL2'!$D:$E,MATCH("HOME",'UCL2'!$D$1:$E$1,0),0),"")&amp;IFERROR(VLOOKUP(DZ$2&amp;$A17,'EU2'!$C:$F,MATCH("AWAY",'EU2'!$C$1:$F$1,0),0),"")&amp;IFERROR(VLOOKUP(DZ$2&amp;$A17,'EU2'!$D:$E,MATCH("HOME",'EU2'!$D$1:$E$1,0),0),"")&amp;IFERROR(VLOOKUP(DZ$2&amp;$A17,'EUC2'!$C:$F,MATCH("AWAY",'EUC2'!$C$1:$F$1,0),0),"")&amp;IFERROR(VLOOKUP(DZ$2&amp;$A17,'EUC2'!$D:$E,MATCH("HOME",'EUC2'!$D$1:$E$1,0),0),"")</f>
        <v/>
      </c>
      <c r="EA17" s="25" t="str">
        <f>IFERROR(VLOOKUP(EA$2&amp;$B17,'FPL FIX2'!$N$1:$Q$400,MATCH("HOME",'FPL FIX2'!$N$1:$Q$1,0),0),"")&amp;IFERROR(VLOOKUP(EA$2&amp;$B17,'FPL FIX2'!$O$1:$P$400,MATCH("AWAY",'FPL FIX2'!$O$1:$P$1,0),0),"")&amp;IFERROR(VLOOKUP(EA$2&amp;$A17,'FA2'!$A:$D,MATCH("AWAY",'FA2'!$A$1:$D$1,0),0),"")&amp;IFERROR(VLOOKUP(EA$2&amp;$A17,'FA2'!$B:$C,MATCH("HOME",'FA2'!$B$1:$C$1,0),0),"")&amp;IFERROR(VLOOKUP(EA$2&amp;$A17,'EFL2'!$A:$D,MATCH("AWAY",'EFL2'!$A$1:$D$1,0),0),"")&amp;IFERROR(VLOOKUP(EA$2&amp;$A17,'EFL2'!$B:$C,MATCH("HOME",'EFL2'!$B$1:$C$1,0),0),"")&amp;IFERROR(VLOOKUP(EA$2&amp;$A17,'UCL2'!$C:$F,MATCH("AWAY",'UCL2'!$C$1:$F$1,0),0),"")&amp;IFERROR(VLOOKUP(EA$2&amp;$A17,'UCL2'!$D:$E,MATCH("HOME",'UCL2'!$D$1:$E$1,0),0),"")&amp;IFERROR(VLOOKUP(EA$2&amp;$A17,'EU2'!$C:$F,MATCH("AWAY",'EU2'!$C$1:$F$1,0),0),"")&amp;IFERROR(VLOOKUP(EA$2&amp;$A17,'EU2'!$D:$E,MATCH("HOME",'EU2'!$D$1:$E$1,0),0),"")&amp;IFERROR(VLOOKUP(EA$2&amp;$A17,'EUC2'!$C:$F,MATCH("AWAY",'EUC2'!$C$1:$F$1,0),0),"")&amp;IFERROR(VLOOKUP(EA$2&amp;$A17,'EUC2'!$D:$E,MATCH("HOME",'EUC2'!$D$1:$E$1,0),0),"")</f>
        <v/>
      </c>
      <c r="EB17" s="25" t="str">
        <f>IFERROR(VLOOKUP(EB$2&amp;$B17,'FPL FIX2'!$N$1:$Q$400,MATCH("HOME",'FPL FIX2'!$N$1:$Q$1,0),0),"")&amp;IFERROR(VLOOKUP(EB$2&amp;$B17,'FPL FIX2'!$O$1:$P$400,MATCH("AWAY",'FPL FIX2'!$O$1:$P$1,0),0),"")&amp;IFERROR(VLOOKUP(EB$2&amp;$A17,'FA2'!$A:$D,MATCH("AWAY",'FA2'!$A$1:$D$1,0),0),"")&amp;IFERROR(VLOOKUP(EB$2&amp;$A17,'FA2'!$B:$C,MATCH("HOME",'FA2'!$B$1:$C$1,0),0),"")&amp;IFERROR(VLOOKUP(EB$2&amp;$A17,'EFL2'!$A:$D,MATCH("AWAY",'EFL2'!$A$1:$D$1,0),0),"")&amp;IFERROR(VLOOKUP(EB$2&amp;$A17,'EFL2'!$B:$C,MATCH("HOME",'EFL2'!$B$1:$C$1,0),0),"")&amp;IFERROR(VLOOKUP(EB$2&amp;$A17,'UCL2'!$C:$F,MATCH("AWAY",'UCL2'!$C$1:$F$1,0),0),"")&amp;IFERROR(VLOOKUP(EB$2&amp;$A17,'UCL2'!$D:$E,MATCH("HOME",'UCL2'!$D$1:$E$1,0),0),"")&amp;IFERROR(VLOOKUP(EB$2&amp;$A17,'EU2'!$C:$F,MATCH("AWAY",'EU2'!$C$1:$F$1,0),0),"")&amp;IFERROR(VLOOKUP(EB$2&amp;$A17,'EU2'!$D:$E,MATCH("HOME",'EU2'!$D$1:$E$1,0),0),"")&amp;IFERROR(VLOOKUP(EB$2&amp;$A17,'EUC2'!$C:$F,MATCH("AWAY",'EUC2'!$C$1:$F$1,0),0),"")&amp;IFERROR(VLOOKUP(EB$2&amp;$A17,'EUC2'!$D:$E,MATCH("HOME",'EUC2'!$D$1:$E$1,0),0),"")</f>
        <v/>
      </c>
      <c r="EC17" s="25" t="str">
        <f>IFERROR(VLOOKUP(EC$2&amp;$B17,'FPL FIX2'!$N$1:$Q$400,MATCH("HOME",'FPL FIX2'!$N$1:$Q$1,0),0),"")&amp;IFERROR(VLOOKUP(EC$2&amp;$B17,'FPL FIX2'!$O$1:$P$400,MATCH("AWAY",'FPL FIX2'!$O$1:$P$1,0),0),"")&amp;IFERROR(VLOOKUP(EC$2&amp;$A17,'FA2'!$A:$D,MATCH("AWAY",'FA2'!$A$1:$D$1,0),0),"")&amp;IFERROR(VLOOKUP(EC$2&amp;$A17,'FA2'!$B:$C,MATCH("HOME",'FA2'!$B$1:$C$1,0),0),"")&amp;IFERROR(VLOOKUP(EC$2&amp;$A17,'EFL2'!$A:$D,MATCH("AWAY",'EFL2'!$A$1:$D$1,0),0),"")&amp;IFERROR(VLOOKUP(EC$2&amp;$A17,'EFL2'!$B:$C,MATCH("HOME",'EFL2'!$B$1:$C$1,0),0),"")&amp;IFERROR(VLOOKUP(EC$2&amp;$A17,'UCL2'!$C:$F,MATCH("AWAY",'UCL2'!$C$1:$F$1,0),0),"")&amp;IFERROR(VLOOKUP(EC$2&amp;$A17,'UCL2'!$D:$E,MATCH("HOME",'UCL2'!$D$1:$E$1,0),0),"")&amp;IFERROR(VLOOKUP(EC$2&amp;$A17,'EU2'!$C:$F,MATCH("AWAY",'EU2'!$C$1:$F$1,0),0),"")&amp;IFERROR(VLOOKUP(EC$2&amp;$A17,'EU2'!$D:$E,MATCH("HOME",'EU2'!$D$1:$E$1,0),0),"")&amp;IFERROR(VLOOKUP(EC$2&amp;$A17,'EUC2'!$C:$F,MATCH("AWAY",'EUC2'!$C$1:$F$1,0),0),"")&amp;IFERROR(VLOOKUP(EC$2&amp;$A17,'EUC2'!$D:$E,MATCH("HOME",'EUC2'!$D$1:$E$1,0),0),"")</f>
        <v/>
      </c>
      <c r="ED17" s="25" t="str">
        <f>IFERROR(VLOOKUP(ED$2&amp;$B17,'FPL FIX2'!$N$1:$Q$400,MATCH("HOME",'FPL FIX2'!$N$1:$Q$1,0),0),"")&amp;IFERROR(VLOOKUP(ED$2&amp;$B17,'FPL FIX2'!$O$1:$P$400,MATCH("AWAY",'FPL FIX2'!$O$1:$P$1,0),0),"")&amp;IFERROR(VLOOKUP(ED$2&amp;$A17,'FA2'!$A:$D,MATCH("AWAY",'FA2'!$A$1:$D$1,0),0),"")&amp;IFERROR(VLOOKUP(ED$2&amp;$A17,'FA2'!$B:$C,MATCH("HOME",'FA2'!$B$1:$C$1,0),0),"")&amp;IFERROR(VLOOKUP(ED$2&amp;$A17,'EFL2'!$A:$D,MATCH("AWAY",'EFL2'!$A$1:$D$1,0),0),"")&amp;IFERROR(VLOOKUP(ED$2&amp;$A17,'EFL2'!$B:$C,MATCH("HOME",'EFL2'!$B$1:$C$1,0),0),"")&amp;IFERROR(VLOOKUP(ED$2&amp;$A17,'UCL2'!$C:$F,MATCH("AWAY",'UCL2'!$C$1:$F$1,0),0),"")&amp;IFERROR(VLOOKUP(ED$2&amp;$A17,'UCL2'!$D:$E,MATCH("HOME",'UCL2'!$D$1:$E$1,0),0),"")&amp;IFERROR(VLOOKUP(ED$2&amp;$A17,'EU2'!$C:$F,MATCH("AWAY",'EU2'!$C$1:$F$1,0),0),"")&amp;IFERROR(VLOOKUP(ED$2&amp;$A17,'EU2'!$D:$E,MATCH("HOME",'EU2'!$D$1:$E$1,0),0),"")&amp;IFERROR(VLOOKUP(ED$2&amp;$A17,'EUC2'!$C:$F,MATCH("AWAY",'EUC2'!$C$1:$F$1,0),0),"")&amp;IFERROR(VLOOKUP(ED$2&amp;$A17,'EUC2'!$D:$E,MATCH("HOME",'EUC2'!$D$1:$E$1,0),0),"")</f>
        <v/>
      </c>
      <c r="EE17" s="25" t="str">
        <f>IFERROR(VLOOKUP(EE$2&amp;$B17,'FPL FIX2'!$N$1:$Q$400,MATCH("HOME",'FPL FIX2'!$N$1:$Q$1,0),0),"")&amp;IFERROR(VLOOKUP(EE$2&amp;$B17,'FPL FIX2'!$O$1:$P$400,MATCH("AWAY",'FPL FIX2'!$O$1:$P$1,0),0),"")&amp;IFERROR(VLOOKUP(EE$2&amp;$A17,'FA2'!$A:$D,MATCH("AWAY",'FA2'!$A$1:$D$1,0),0),"")&amp;IFERROR(VLOOKUP(EE$2&amp;$A17,'FA2'!$B:$C,MATCH("HOME",'FA2'!$B$1:$C$1,0),0),"")&amp;IFERROR(VLOOKUP(EE$2&amp;$A17,'EFL2'!$A:$D,MATCH("AWAY",'EFL2'!$A$1:$D$1,0),0),"")&amp;IFERROR(VLOOKUP(EE$2&amp;$A17,'EFL2'!$B:$C,MATCH("HOME",'EFL2'!$B$1:$C$1,0),0),"")&amp;IFERROR(VLOOKUP(EE$2&amp;$A17,'UCL2'!$C:$F,MATCH("AWAY",'UCL2'!$C$1:$F$1,0),0),"")&amp;IFERROR(VLOOKUP(EE$2&amp;$A17,'UCL2'!$D:$E,MATCH("HOME",'UCL2'!$D$1:$E$1,0),0),"")&amp;IFERROR(VLOOKUP(EE$2&amp;$A17,'EU2'!$C:$F,MATCH("AWAY",'EU2'!$C$1:$F$1,0),0),"")&amp;IFERROR(VLOOKUP(EE$2&amp;$A17,'EU2'!$D:$E,MATCH("HOME",'EU2'!$D$1:$E$1,0),0),"")&amp;IFERROR(VLOOKUP(EE$2&amp;$A17,'EUC2'!$C:$F,MATCH("AWAY",'EUC2'!$C$1:$F$1,0),0),"")&amp;IFERROR(VLOOKUP(EE$2&amp;$A17,'EUC2'!$D:$E,MATCH("HOME",'EUC2'!$D$1:$E$1,0),0),"")</f>
        <v/>
      </c>
      <c r="EF17" s="25" t="str">
        <f>IFERROR(VLOOKUP(EF$2&amp;$B17,'FPL FIX2'!$N$1:$Q$400,MATCH("HOME",'FPL FIX2'!$N$1:$Q$1,0),0),"")&amp;IFERROR(VLOOKUP(EF$2&amp;$B17,'FPL FIX2'!$O$1:$P$400,MATCH("AWAY",'FPL FIX2'!$O$1:$P$1,0),0),"")&amp;IFERROR(VLOOKUP(EF$2&amp;$A17,'FA2'!$A:$D,MATCH("AWAY",'FA2'!$A$1:$D$1,0),0),"")&amp;IFERROR(VLOOKUP(EF$2&amp;$A17,'FA2'!$B:$C,MATCH("HOME",'FA2'!$B$1:$C$1,0),0),"")&amp;IFERROR(VLOOKUP(EF$2&amp;$A17,'EFL2'!$A:$D,MATCH("AWAY",'EFL2'!$A$1:$D$1,0),0),"")&amp;IFERROR(VLOOKUP(EF$2&amp;$A17,'EFL2'!$B:$C,MATCH("HOME",'EFL2'!$B$1:$C$1,0),0),"")&amp;IFERROR(VLOOKUP(EF$2&amp;$A17,'UCL2'!$C:$F,MATCH("AWAY",'UCL2'!$C$1:$F$1,0),0),"")&amp;IFERROR(VLOOKUP(EF$2&amp;$A17,'UCL2'!$D:$E,MATCH("HOME",'UCL2'!$D$1:$E$1,0),0),"")&amp;IFERROR(VLOOKUP(EF$2&amp;$A17,'EU2'!$C:$F,MATCH("AWAY",'EU2'!$C$1:$F$1,0),0),"")&amp;IFERROR(VLOOKUP(EF$2&amp;$A17,'EU2'!$D:$E,MATCH("HOME",'EU2'!$D$1:$E$1,0),0),"")&amp;IFERROR(VLOOKUP(EF$2&amp;$A17,'EUC2'!$C:$F,MATCH("AWAY",'EUC2'!$C$1:$F$1,0),0),"")&amp;IFERROR(VLOOKUP(EF$2&amp;$A17,'EUC2'!$D:$E,MATCH("HOME",'EUC2'!$D$1:$E$1,0),0),"")</f>
        <v/>
      </c>
      <c r="EG17" s="25" t="str">
        <f>IFERROR(VLOOKUP(EG$2&amp;$B17,'FPL FIX2'!$N$1:$Q$400,MATCH("HOME",'FPL FIX2'!$N$1:$Q$1,0),0),"")&amp;IFERROR(VLOOKUP(EG$2&amp;$B17,'FPL FIX2'!$O$1:$P$400,MATCH("AWAY",'FPL FIX2'!$O$1:$P$1,0),0),"")&amp;IFERROR(VLOOKUP(EG$2&amp;$A17,'FA2'!$A:$D,MATCH("AWAY",'FA2'!$A$1:$D$1,0),0),"")&amp;IFERROR(VLOOKUP(EG$2&amp;$A17,'FA2'!$B:$C,MATCH("HOME",'FA2'!$B$1:$C$1,0),0),"")&amp;IFERROR(VLOOKUP(EG$2&amp;$A17,'EFL2'!$A:$D,MATCH("AWAY",'EFL2'!$A$1:$D$1,0),0),"")&amp;IFERROR(VLOOKUP(EG$2&amp;$A17,'EFL2'!$B:$C,MATCH("HOME",'EFL2'!$B$1:$C$1,0),0),"")&amp;IFERROR(VLOOKUP(EG$2&amp;$A17,'UCL2'!$C:$F,MATCH("AWAY",'UCL2'!$C$1:$F$1,0),0),"")&amp;IFERROR(VLOOKUP(EG$2&amp;$A17,'UCL2'!$D:$E,MATCH("HOME",'UCL2'!$D$1:$E$1,0),0),"")&amp;IFERROR(VLOOKUP(EG$2&amp;$A17,'EU2'!$C:$F,MATCH("AWAY",'EU2'!$C$1:$F$1,0),0),"")&amp;IFERROR(VLOOKUP(EG$2&amp;$A17,'EU2'!$D:$E,MATCH("HOME",'EU2'!$D$1:$E$1,0),0),"")&amp;IFERROR(VLOOKUP(EG$2&amp;$A17,'EUC2'!$C:$F,MATCH("AWAY",'EUC2'!$C$1:$F$1,0),0),"")&amp;IFERROR(VLOOKUP(EG$2&amp;$A17,'EUC2'!$D:$E,MATCH("HOME",'EUC2'!$D$1:$E$1,0),0),"")</f>
        <v/>
      </c>
      <c r="EH17" s="25" t="str">
        <f>IFERROR(VLOOKUP(EH$2&amp;$B17,'FPL FIX2'!$N$1:$Q$400,MATCH("HOME",'FPL FIX2'!$N$1:$Q$1,0),0),"")&amp;IFERROR(VLOOKUP(EH$2&amp;$B17,'FPL FIX2'!$O$1:$P$400,MATCH("AWAY",'FPL FIX2'!$O$1:$P$1,0),0),"")&amp;IFERROR(VLOOKUP(EH$2&amp;$A17,'FA2'!$A:$D,MATCH("AWAY",'FA2'!$A$1:$D$1,0),0),"")&amp;IFERROR(VLOOKUP(EH$2&amp;$A17,'FA2'!$B:$C,MATCH("HOME",'FA2'!$B$1:$C$1,0),0),"")&amp;IFERROR(VLOOKUP(EH$2&amp;$A17,'EFL2'!$A:$D,MATCH("AWAY",'EFL2'!$A$1:$D$1,0),0),"")&amp;IFERROR(VLOOKUP(EH$2&amp;$A17,'EFL2'!$B:$C,MATCH("HOME",'EFL2'!$B$1:$C$1,0),0),"")&amp;IFERROR(VLOOKUP(EH$2&amp;$A17,'UCL2'!$C:$F,MATCH("AWAY",'UCL2'!$C$1:$F$1,0),0),"")&amp;IFERROR(VLOOKUP(EH$2&amp;$A17,'UCL2'!$D:$E,MATCH("HOME",'UCL2'!$D$1:$E$1,0),0),"")&amp;IFERROR(VLOOKUP(EH$2&amp;$A17,'EU2'!$C:$F,MATCH("AWAY",'EU2'!$C$1:$F$1,0),0),"")&amp;IFERROR(VLOOKUP(EH$2&amp;$A17,'EU2'!$D:$E,MATCH("HOME",'EU2'!$D$1:$E$1,0),0),"")&amp;IFERROR(VLOOKUP(EH$2&amp;$A17,'EUC2'!$C:$F,MATCH("AWAY",'EUC2'!$C$1:$F$1,0),0),"")&amp;IFERROR(VLOOKUP(EH$2&amp;$A17,'EUC2'!$D:$E,MATCH("HOME",'EUC2'!$D$1:$E$1,0),0),"")</f>
        <v/>
      </c>
      <c r="EI17" s="25" t="str">
        <f>IFERROR(VLOOKUP(EI$2&amp;$B17,'FPL FIX2'!$N$1:$Q$400,MATCH("HOME",'FPL FIX2'!$N$1:$Q$1,0),0),"")&amp;IFERROR(VLOOKUP(EI$2&amp;$B17,'FPL FIX2'!$O$1:$P$400,MATCH("AWAY",'FPL FIX2'!$O$1:$P$1,0),0),"")&amp;IFERROR(VLOOKUP(EI$2&amp;$A17,'FA2'!$A:$D,MATCH("AWAY",'FA2'!$A$1:$D$1,0),0),"")&amp;IFERROR(VLOOKUP(EI$2&amp;$A17,'FA2'!$B:$C,MATCH("HOME",'FA2'!$B$1:$C$1,0),0),"")&amp;IFERROR(VLOOKUP(EI$2&amp;$A17,'EFL2'!$A:$D,MATCH("AWAY",'EFL2'!$A$1:$D$1,0),0),"")&amp;IFERROR(VLOOKUP(EI$2&amp;$A17,'EFL2'!$B:$C,MATCH("HOME",'EFL2'!$B$1:$C$1,0),0),"")&amp;IFERROR(VLOOKUP(EI$2&amp;$A17,'UCL2'!$C:$F,MATCH("AWAY",'UCL2'!$C$1:$F$1,0),0),"")&amp;IFERROR(VLOOKUP(EI$2&amp;$A17,'UCL2'!$D:$E,MATCH("HOME",'UCL2'!$D$1:$E$1,0),0),"")&amp;IFERROR(VLOOKUP(EI$2&amp;$A17,'EU2'!$C:$F,MATCH("AWAY",'EU2'!$C$1:$F$1,0),0),"")&amp;IFERROR(VLOOKUP(EI$2&amp;$A17,'EU2'!$D:$E,MATCH("HOME",'EU2'!$D$1:$E$1,0),0),"")&amp;IFERROR(VLOOKUP(EI$2&amp;$A17,'EUC2'!$C:$F,MATCH("AWAY",'EUC2'!$C$1:$F$1,0),0),"")&amp;IFERROR(VLOOKUP(EI$2&amp;$A17,'EUC2'!$D:$E,MATCH("HOME",'EUC2'!$D$1:$E$1,0),0),"")</f>
        <v/>
      </c>
      <c r="EJ17" s="25" t="str">
        <f>IFERROR(VLOOKUP(EJ$2&amp;$B17,'FPL FIX2'!$N$1:$Q$400,MATCH("HOME",'FPL FIX2'!$N$1:$Q$1,0),0),"")&amp;IFERROR(VLOOKUP(EJ$2&amp;$B17,'FPL FIX2'!$O$1:$P$400,MATCH("AWAY",'FPL FIX2'!$O$1:$P$1,0),0),"")&amp;IFERROR(VLOOKUP(EJ$2&amp;$A17,'FA2'!$A:$D,MATCH("AWAY",'FA2'!$A$1:$D$1,0),0),"")&amp;IFERROR(VLOOKUP(EJ$2&amp;$A17,'FA2'!$B:$C,MATCH("HOME",'FA2'!$B$1:$C$1,0),0),"")&amp;IFERROR(VLOOKUP(EJ$2&amp;$A17,'EFL2'!$A:$D,MATCH("AWAY",'EFL2'!$A$1:$D$1,0),0),"")&amp;IFERROR(VLOOKUP(EJ$2&amp;$A17,'EFL2'!$B:$C,MATCH("HOME",'EFL2'!$B$1:$C$1,0),0),"")&amp;IFERROR(VLOOKUP(EJ$2&amp;$A17,'UCL2'!$C:$F,MATCH("AWAY",'UCL2'!$C$1:$F$1,0),0),"")&amp;IFERROR(VLOOKUP(EJ$2&amp;$A17,'UCL2'!$D:$E,MATCH("HOME",'UCL2'!$D$1:$E$1,0),0),"")&amp;IFERROR(VLOOKUP(EJ$2&amp;$A17,'EU2'!$C:$F,MATCH("AWAY",'EU2'!$C$1:$F$1,0),0),"")&amp;IFERROR(VLOOKUP(EJ$2&amp;$A17,'EU2'!$D:$E,MATCH("HOME",'EU2'!$D$1:$E$1,0),0),"")&amp;IFERROR(VLOOKUP(EJ$2&amp;$A17,'EUC2'!$C:$F,MATCH("AWAY",'EUC2'!$C$1:$F$1,0),0),"")&amp;IFERROR(VLOOKUP(EJ$2&amp;$A17,'EUC2'!$D:$E,MATCH("HOME",'EUC2'!$D$1:$E$1,0),0),"")</f>
        <v/>
      </c>
      <c r="EK17" s="25" t="str">
        <f>IFERROR(VLOOKUP(EK$2&amp;$B17,'FPL FIX2'!$N$1:$Q$400,MATCH("HOME",'FPL FIX2'!$N$1:$Q$1,0),0),"")&amp;IFERROR(VLOOKUP(EK$2&amp;$B17,'FPL FIX2'!$O$1:$P$400,MATCH("AWAY",'FPL FIX2'!$O$1:$P$1,0),0),"")&amp;IFERROR(VLOOKUP(EK$2&amp;$A17,'FA2'!$A:$D,MATCH("AWAY",'FA2'!$A$1:$D$1,0),0),"")&amp;IFERROR(VLOOKUP(EK$2&amp;$A17,'FA2'!$B:$C,MATCH("HOME",'FA2'!$B$1:$C$1,0),0),"")&amp;IFERROR(VLOOKUP(EK$2&amp;$A17,'EFL2'!$A:$D,MATCH("AWAY",'EFL2'!$A$1:$D$1,0),0),"")&amp;IFERROR(VLOOKUP(EK$2&amp;$A17,'EFL2'!$B:$C,MATCH("HOME",'EFL2'!$B$1:$C$1,0),0),"")&amp;IFERROR(VLOOKUP(EK$2&amp;$A17,'UCL2'!$C:$F,MATCH("AWAY",'UCL2'!$C$1:$F$1,0),0),"")&amp;IFERROR(VLOOKUP(EK$2&amp;$A17,'UCL2'!$D:$E,MATCH("HOME",'UCL2'!$D$1:$E$1,0),0),"")&amp;IFERROR(VLOOKUP(EK$2&amp;$A17,'EU2'!$C:$F,MATCH("AWAY",'EU2'!$C$1:$F$1,0),0),"")&amp;IFERROR(VLOOKUP(EK$2&amp;$A17,'EU2'!$D:$E,MATCH("HOME",'EU2'!$D$1:$E$1,0),0),"")&amp;IFERROR(VLOOKUP(EK$2&amp;$A17,'EUC2'!$C:$F,MATCH("AWAY",'EUC2'!$C$1:$F$1,0),0),"")&amp;IFERROR(VLOOKUP(EK$2&amp;$A17,'EUC2'!$D:$E,MATCH("HOME",'EUC2'!$D$1:$E$1,0),0),"")</f>
        <v/>
      </c>
      <c r="EL17" s="25" t="str">
        <f>IFERROR(VLOOKUP(EL$2&amp;$B17,'FPL FIX2'!$N$1:$Q$400,MATCH("HOME",'FPL FIX2'!$N$1:$Q$1,0),0),"")&amp;IFERROR(VLOOKUP(EL$2&amp;$B17,'FPL FIX2'!$O$1:$P$400,MATCH("AWAY",'FPL FIX2'!$O$1:$P$1,0),0),"")&amp;IFERROR(VLOOKUP(EL$2&amp;$A17,'FA2'!$A:$D,MATCH("AWAY",'FA2'!$A$1:$D$1,0),0),"")&amp;IFERROR(VLOOKUP(EL$2&amp;$A17,'FA2'!$B:$C,MATCH("HOME",'FA2'!$B$1:$C$1,0),0),"")&amp;IFERROR(VLOOKUP(EL$2&amp;$A17,'EFL2'!$A:$D,MATCH("AWAY",'EFL2'!$A$1:$D$1,0),0),"")&amp;IFERROR(VLOOKUP(EL$2&amp;$A17,'EFL2'!$B:$C,MATCH("HOME",'EFL2'!$B$1:$C$1,0),0),"")&amp;IFERROR(VLOOKUP(EL$2&amp;$A17,'UCL2'!$C:$F,MATCH("AWAY",'UCL2'!$C$1:$F$1,0),0),"")&amp;IFERROR(VLOOKUP(EL$2&amp;$A17,'UCL2'!$D:$E,MATCH("HOME",'UCL2'!$D$1:$E$1,0),0),"")&amp;IFERROR(VLOOKUP(EL$2&amp;$A17,'EU2'!$C:$F,MATCH("AWAY",'EU2'!$C$1:$F$1,0),0),"")&amp;IFERROR(VLOOKUP(EL$2&amp;$A17,'EU2'!$D:$E,MATCH("HOME",'EU2'!$D$1:$E$1,0),0),"")&amp;IFERROR(VLOOKUP(EL$2&amp;$A17,'EUC2'!$C:$F,MATCH("AWAY",'EUC2'!$C$1:$F$1,0),0),"")&amp;IFERROR(VLOOKUP(EL$2&amp;$A17,'EUC2'!$D:$E,MATCH("HOME",'EUC2'!$D$1:$E$1,0),0),"")</f>
        <v/>
      </c>
      <c r="EM17" s="25" t="str">
        <f>IFERROR(VLOOKUP(EM$2&amp;$B17,'FPL FIX2'!$N$1:$Q$400,MATCH("HOME",'FPL FIX2'!$N$1:$Q$1,0),0),"")&amp;IFERROR(VLOOKUP(EM$2&amp;$B17,'FPL FIX2'!$O$1:$P$400,MATCH("AWAY",'FPL FIX2'!$O$1:$P$1,0),0),"")&amp;IFERROR(VLOOKUP(EM$2&amp;$A17,'FA2'!$A:$D,MATCH("AWAY",'FA2'!$A$1:$D$1,0),0),"")&amp;IFERROR(VLOOKUP(EM$2&amp;$A17,'FA2'!$B:$C,MATCH("HOME",'FA2'!$B$1:$C$1,0),0),"")&amp;IFERROR(VLOOKUP(EM$2&amp;$A17,'EFL2'!$A:$D,MATCH("AWAY",'EFL2'!$A$1:$D$1,0),0),"")&amp;IFERROR(VLOOKUP(EM$2&amp;$A17,'EFL2'!$B:$C,MATCH("HOME",'EFL2'!$B$1:$C$1,0),0),"")&amp;IFERROR(VLOOKUP(EM$2&amp;$A17,'UCL2'!$C:$F,MATCH("AWAY",'UCL2'!$C$1:$F$1,0),0),"")&amp;IFERROR(VLOOKUP(EM$2&amp;$A17,'UCL2'!$D:$E,MATCH("HOME",'UCL2'!$D$1:$E$1,0),0),"")&amp;IFERROR(VLOOKUP(EM$2&amp;$A17,'EU2'!$C:$F,MATCH("AWAY",'EU2'!$C$1:$F$1,0),0),"")&amp;IFERROR(VLOOKUP(EM$2&amp;$A17,'EU2'!$D:$E,MATCH("HOME",'EU2'!$D$1:$E$1,0),0),"")&amp;IFERROR(VLOOKUP(EM$2&amp;$A17,'EUC2'!$C:$F,MATCH("AWAY",'EUC2'!$C$1:$F$1,0),0),"")&amp;IFERROR(VLOOKUP(EM$2&amp;$A17,'EUC2'!$D:$E,MATCH("HOME",'EUC2'!$D$1:$E$1,0),0),"")</f>
        <v/>
      </c>
      <c r="EN17" s="25" t="str">
        <f>IFERROR(VLOOKUP(EN$2&amp;$B17,'FPL FIX2'!$N$1:$Q$400,MATCH("HOME",'FPL FIX2'!$N$1:$Q$1,0),0),"")&amp;IFERROR(VLOOKUP(EN$2&amp;$B17,'FPL FIX2'!$O$1:$P$400,MATCH("AWAY",'FPL FIX2'!$O$1:$P$1,0),0),"")&amp;IFERROR(VLOOKUP(EN$2&amp;$A17,'FA2'!$A:$D,MATCH("AWAY",'FA2'!$A$1:$D$1,0),0),"")&amp;IFERROR(VLOOKUP(EN$2&amp;$A17,'FA2'!$B:$C,MATCH("HOME",'FA2'!$B$1:$C$1,0),0),"")&amp;IFERROR(VLOOKUP(EN$2&amp;$A17,'EFL2'!$A:$D,MATCH("AWAY",'EFL2'!$A$1:$D$1,0),0),"")&amp;IFERROR(VLOOKUP(EN$2&amp;$A17,'EFL2'!$B:$C,MATCH("HOME",'EFL2'!$B$1:$C$1,0),0),"")&amp;IFERROR(VLOOKUP(EN$2&amp;$A17,'UCL2'!$C:$F,MATCH("AWAY",'UCL2'!$C$1:$F$1,0),0),"")&amp;IFERROR(VLOOKUP(EN$2&amp;$A17,'UCL2'!$D:$E,MATCH("HOME",'UCL2'!$D$1:$E$1,0),0),"")&amp;IFERROR(VLOOKUP(EN$2&amp;$A17,'EU2'!$C:$F,MATCH("AWAY",'EU2'!$C$1:$F$1,0),0),"")&amp;IFERROR(VLOOKUP(EN$2&amp;$A17,'EU2'!$D:$E,MATCH("HOME",'EU2'!$D$1:$E$1,0),0),"")&amp;IFERROR(VLOOKUP(EN$2&amp;$A17,'EUC2'!$C:$F,MATCH("AWAY",'EUC2'!$C$1:$F$1,0),0),"")&amp;IFERROR(VLOOKUP(EN$2&amp;$A17,'EUC2'!$D:$E,MATCH("HOME",'EUC2'!$D$1:$E$1,0),0),"")</f>
        <v/>
      </c>
      <c r="EO17" s="25" t="str">
        <f>IFERROR(VLOOKUP(EO$2&amp;$B17,'FPL FIX2'!$N$1:$Q$400,MATCH("HOME",'FPL FIX2'!$N$1:$Q$1,0),0),"")&amp;IFERROR(VLOOKUP(EO$2&amp;$B17,'FPL FIX2'!$O$1:$P$400,MATCH("AWAY",'FPL FIX2'!$O$1:$P$1,0),0),"")&amp;IFERROR(VLOOKUP(EO$2&amp;$A17,'FA2'!$A:$D,MATCH("AWAY",'FA2'!$A$1:$D$1,0),0),"")&amp;IFERROR(VLOOKUP(EO$2&amp;$A17,'FA2'!$B:$C,MATCH("HOME",'FA2'!$B$1:$C$1,0),0),"")&amp;IFERROR(VLOOKUP(EO$2&amp;$A17,'EFL2'!$A:$D,MATCH("AWAY",'EFL2'!$A$1:$D$1,0),0),"")&amp;IFERROR(VLOOKUP(EO$2&amp;$A17,'EFL2'!$B:$C,MATCH("HOME",'EFL2'!$B$1:$C$1,0),0),"")&amp;IFERROR(VLOOKUP(EO$2&amp;$A17,'UCL2'!$C:$F,MATCH("AWAY",'UCL2'!$C$1:$F$1,0),0),"")&amp;IFERROR(VLOOKUP(EO$2&amp;$A17,'UCL2'!$D:$E,MATCH("HOME",'UCL2'!$D$1:$E$1,0),0),"")&amp;IFERROR(VLOOKUP(EO$2&amp;$A17,'EU2'!$C:$F,MATCH("AWAY",'EU2'!$C$1:$F$1,0),0),"")&amp;IFERROR(VLOOKUP(EO$2&amp;$A17,'EU2'!$D:$E,MATCH("HOME",'EU2'!$D$1:$E$1,0),0),"")&amp;IFERROR(VLOOKUP(EO$2&amp;$A17,'EUC2'!$C:$F,MATCH("AWAY",'EUC2'!$C$1:$F$1,0),0),"")&amp;IFERROR(VLOOKUP(EO$2&amp;$A17,'EUC2'!$D:$E,MATCH("HOME",'EUC2'!$D$1:$E$1,0),0),"")</f>
        <v>Burnley</v>
      </c>
      <c r="EP17" s="25" t="str">
        <f>IFERROR(VLOOKUP(EP$2&amp;$B17,'FPL FIX2'!$N$1:$Q$400,MATCH("HOME",'FPL FIX2'!$N$1:$Q$1,0),0),"")&amp;IFERROR(VLOOKUP(EP$2&amp;$B17,'FPL FIX2'!$O$1:$P$400,MATCH("AWAY",'FPL FIX2'!$O$1:$P$1,0),0),"")&amp;IFERROR(VLOOKUP(EP$2&amp;$A17,'FA2'!$A:$D,MATCH("AWAY",'FA2'!$A$1:$D$1,0),0),"")&amp;IFERROR(VLOOKUP(EP$2&amp;$A17,'FA2'!$B:$C,MATCH("HOME",'FA2'!$B$1:$C$1,0),0),"")&amp;IFERROR(VLOOKUP(EP$2&amp;$A17,'EFL2'!$A:$D,MATCH("AWAY",'EFL2'!$A$1:$D$1,0),0),"")&amp;IFERROR(VLOOKUP(EP$2&amp;$A17,'EFL2'!$B:$C,MATCH("HOME",'EFL2'!$B$1:$C$1,0),0),"")&amp;IFERROR(VLOOKUP(EP$2&amp;$A17,'UCL2'!$C:$F,MATCH("AWAY",'UCL2'!$C$1:$F$1,0),0),"")&amp;IFERROR(VLOOKUP(EP$2&amp;$A17,'UCL2'!$D:$E,MATCH("HOME",'UCL2'!$D$1:$E$1,0),0),"")&amp;IFERROR(VLOOKUP(EP$2&amp;$A17,'EU2'!$C:$F,MATCH("AWAY",'EU2'!$C$1:$F$1,0),0),"")&amp;IFERROR(VLOOKUP(EP$2&amp;$A17,'EU2'!$D:$E,MATCH("HOME",'EU2'!$D$1:$E$1,0),0),"")&amp;IFERROR(VLOOKUP(EP$2&amp;$A17,'EUC2'!$C:$F,MATCH("AWAY",'EUC2'!$C$1:$F$1,0),0),"")&amp;IFERROR(VLOOKUP(EP$2&amp;$A17,'EUC2'!$D:$E,MATCH("HOME",'EUC2'!$D$1:$E$1,0),0),"")</f>
        <v/>
      </c>
      <c r="EQ17" s="25" t="str">
        <f>IFERROR(VLOOKUP(EQ$2&amp;$B17,'FPL FIX2'!$N$1:$Q$400,MATCH("HOME",'FPL FIX2'!$N$1:$Q$1,0),0),"")&amp;IFERROR(VLOOKUP(EQ$2&amp;$B17,'FPL FIX2'!$O$1:$P$400,MATCH("AWAY",'FPL FIX2'!$O$1:$P$1,0),0),"")&amp;IFERROR(VLOOKUP(EQ$2&amp;$A17,'FA2'!$A:$D,MATCH("AWAY",'FA2'!$A$1:$D$1,0),0),"")&amp;IFERROR(VLOOKUP(EQ$2&amp;$A17,'FA2'!$B:$C,MATCH("HOME",'FA2'!$B$1:$C$1,0),0),"")&amp;IFERROR(VLOOKUP(EQ$2&amp;$A17,'EFL2'!$A:$D,MATCH("AWAY",'EFL2'!$A$1:$D$1,0),0),"")&amp;IFERROR(VLOOKUP(EQ$2&amp;$A17,'EFL2'!$B:$C,MATCH("HOME",'EFL2'!$B$1:$C$1,0),0),"")&amp;IFERROR(VLOOKUP(EQ$2&amp;$A17,'UCL2'!$C:$F,MATCH("AWAY",'UCL2'!$C$1:$F$1,0),0),"")&amp;IFERROR(VLOOKUP(EQ$2&amp;$A17,'UCL2'!$D:$E,MATCH("HOME",'UCL2'!$D$1:$E$1,0),0),"")&amp;IFERROR(VLOOKUP(EQ$2&amp;$A17,'EU2'!$C:$F,MATCH("AWAY",'EU2'!$C$1:$F$1,0),0),"")&amp;IFERROR(VLOOKUP(EQ$2&amp;$A17,'EU2'!$D:$E,MATCH("HOME",'EU2'!$D$1:$E$1,0),0),"")&amp;IFERROR(VLOOKUP(EQ$2&amp;$A17,'EUC2'!$C:$F,MATCH("AWAY",'EUC2'!$C$1:$F$1,0),0),"")&amp;IFERROR(VLOOKUP(EQ$2&amp;$A17,'EUC2'!$D:$E,MATCH("HOME",'EUC2'!$D$1:$E$1,0),0),"")</f>
        <v/>
      </c>
      <c r="ER17" s="25" t="str">
        <f>IFERROR(VLOOKUP(ER$2&amp;$B17,'FPL FIX2'!$N$1:$Q$400,MATCH("HOME",'FPL FIX2'!$N$1:$Q$1,0),0),"")&amp;IFERROR(VLOOKUP(ER$2&amp;$B17,'FPL FIX2'!$O$1:$P$400,MATCH("AWAY",'FPL FIX2'!$O$1:$P$1,0),0),"")&amp;IFERROR(VLOOKUP(ER$2&amp;$A17,'FA2'!$A:$D,MATCH("AWAY",'FA2'!$A$1:$D$1,0),0),"")&amp;IFERROR(VLOOKUP(ER$2&amp;$A17,'FA2'!$B:$C,MATCH("HOME",'FA2'!$B$1:$C$1,0),0),"")&amp;IFERROR(VLOOKUP(ER$2&amp;$A17,'EFL2'!$A:$D,MATCH("AWAY",'EFL2'!$A$1:$D$1,0),0),"")&amp;IFERROR(VLOOKUP(ER$2&amp;$A17,'EFL2'!$B:$C,MATCH("HOME",'EFL2'!$B$1:$C$1,0),0),"")&amp;IFERROR(VLOOKUP(ER$2&amp;$A17,'UCL2'!$C:$F,MATCH("AWAY",'UCL2'!$C$1:$F$1,0),0),"")&amp;IFERROR(VLOOKUP(ER$2&amp;$A17,'UCL2'!$D:$E,MATCH("HOME",'UCL2'!$D$1:$E$1,0),0),"")&amp;IFERROR(VLOOKUP(ER$2&amp;$A17,'EU2'!$C:$F,MATCH("AWAY",'EU2'!$C$1:$F$1,0),0),"")&amp;IFERROR(VLOOKUP(ER$2&amp;$A17,'EU2'!$D:$E,MATCH("HOME",'EU2'!$D$1:$E$1,0),0),"")&amp;IFERROR(VLOOKUP(ER$2&amp;$A17,'EUC2'!$C:$F,MATCH("AWAY",'EUC2'!$C$1:$F$1,0),0),"")&amp;IFERROR(VLOOKUP(ER$2&amp;$A17,'EUC2'!$D:$E,MATCH("HOME",'EUC2'!$D$1:$E$1,0),0),"")</f>
        <v/>
      </c>
      <c r="ES17" s="25" t="str">
        <f>IFERROR(VLOOKUP(ES$2&amp;$B17,'FPL FIX2'!$N$1:$Q$400,MATCH("HOME",'FPL FIX2'!$N$1:$Q$1,0),0),"")&amp;IFERROR(VLOOKUP(ES$2&amp;$B17,'FPL FIX2'!$O$1:$P$400,MATCH("AWAY",'FPL FIX2'!$O$1:$P$1,0),0),"")&amp;IFERROR(VLOOKUP(ES$2&amp;$A17,'FA2'!$A:$D,MATCH("AWAY",'FA2'!$A$1:$D$1,0),0),"")&amp;IFERROR(VLOOKUP(ES$2&amp;$A17,'FA2'!$B:$C,MATCH("HOME",'FA2'!$B$1:$C$1,0),0),"")&amp;IFERROR(VLOOKUP(ES$2&amp;$A17,'EFL2'!$A:$D,MATCH("AWAY",'EFL2'!$A$1:$D$1,0),0),"")&amp;IFERROR(VLOOKUP(ES$2&amp;$A17,'EFL2'!$B:$C,MATCH("HOME",'EFL2'!$B$1:$C$1,0),0),"")&amp;IFERROR(VLOOKUP(ES$2&amp;$A17,'UCL2'!$C:$F,MATCH("AWAY",'UCL2'!$C$1:$F$1,0),0),"")&amp;IFERROR(VLOOKUP(ES$2&amp;$A17,'UCL2'!$D:$E,MATCH("HOME",'UCL2'!$D$1:$E$1,0),0),"")&amp;IFERROR(VLOOKUP(ES$2&amp;$A17,'EU2'!$C:$F,MATCH("AWAY",'EU2'!$C$1:$F$1,0),0),"")&amp;IFERROR(VLOOKUP(ES$2&amp;$A17,'EU2'!$D:$E,MATCH("HOME",'EU2'!$D$1:$E$1,0),0),"")&amp;IFERROR(VLOOKUP(ES$2&amp;$A17,'EUC2'!$C:$F,MATCH("AWAY",'EUC2'!$C$1:$F$1,0),0),"")&amp;IFERROR(VLOOKUP(ES$2&amp;$A17,'EUC2'!$D:$E,MATCH("HOME",'EUC2'!$D$1:$E$1,0),0),"")</f>
        <v/>
      </c>
      <c r="ET17" s="25" t="str">
        <f>IFERROR(VLOOKUP(ET$2&amp;$B17,'FPL FIX2'!$N$1:$Q$400,MATCH("HOME",'FPL FIX2'!$N$1:$Q$1,0),0),"")&amp;IFERROR(VLOOKUP(ET$2&amp;$B17,'FPL FIX2'!$O$1:$P$400,MATCH("AWAY",'FPL FIX2'!$O$1:$P$1,0),0),"")&amp;IFERROR(VLOOKUP(ET$2&amp;$A17,'FA2'!$A:$D,MATCH("AWAY",'FA2'!$A$1:$D$1,0),0),"")&amp;IFERROR(VLOOKUP(ET$2&amp;$A17,'FA2'!$B:$C,MATCH("HOME",'FA2'!$B$1:$C$1,0),0),"")&amp;IFERROR(VLOOKUP(ET$2&amp;$A17,'EFL2'!$A:$D,MATCH("AWAY",'EFL2'!$A$1:$D$1,0),0),"")&amp;IFERROR(VLOOKUP(ET$2&amp;$A17,'EFL2'!$B:$C,MATCH("HOME",'EFL2'!$B$1:$C$1,0),0),"")&amp;IFERROR(VLOOKUP(ET$2&amp;$A17,'UCL2'!$C:$F,MATCH("AWAY",'UCL2'!$C$1:$F$1,0),0),"")&amp;IFERROR(VLOOKUP(ET$2&amp;$A17,'UCL2'!$D:$E,MATCH("HOME",'UCL2'!$D$1:$E$1,0),0),"")&amp;IFERROR(VLOOKUP(ET$2&amp;$A17,'EU2'!$C:$F,MATCH("AWAY",'EU2'!$C$1:$F$1,0),0),"")&amp;IFERROR(VLOOKUP(ET$2&amp;$A17,'EU2'!$D:$E,MATCH("HOME",'EU2'!$D$1:$E$1,0),0),"")&amp;IFERROR(VLOOKUP(ET$2&amp;$A17,'EUC2'!$C:$F,MATCH("AWAY",'EUC2'!$C$1:$F$1,0),0),"")&amp;IFERROR(VLOOKUP(ET$2&amp;$A17,'EUC2'!$D:$E,MATCH("HOME",'EUC2'!$D$1:$E$1,0),0),"")</f>
        <v/>
      </c>
      <c r="EU17" s="25" t="str">
        <f>IFERROR(VLOOKUP(EU$2&amp;$B17,'FPL FIX2'!$N$1:$Q$400,MATCH("HOME",'FPL FIX2'!$N$1:$Q$1,0),0),"")&amp;IFERROR(VLOOKUP(EU$2&amp;$B17,'FPL FIX2'!$O$1:$P$400,MATCH("AWAY",'FPL FIX2'!$O$1:$P$1,0),0),"")&amp;IFERROR(VLOOKUP(EU$2&amp;$A17,'FA2'!$A:$D,MATCH("AWAY",'FA2'!$A$1:$D$1,0),0),"")&amp;IFERROR(VLOOKUP(EU$2&amp;$A17,'FA2'!$B:$C,MATCH("HOME",'FA2'!$B$1:$C$1,0),0),"")&amp;IFERROR(VLOOKUP(EU$2&amp;$A17,'EFL2'!$A:$D,MATCH("AWAY",'EFL2'!$A$1:$D$1,0),0),"")&amp;IFERROR(VLOOKUP(EU$2&amp;$A17,'EFL2'!$B:$C,MATCH("HOME",'EFL2'!$B$1:$C$1,0),0),"")&amp;IFERROR(VLOOKUP(EU$2&amp;$A17,'UCL2'!$C:$F,MATCH("AWAY",'UCL2'!$C$1:$F$1,0),0),"")&amp;IFERROR(VLOOKUP(EU$2&amp;$A17,'UCL2'!$D:$E,MATCH("HOME",'UCL2'!$D$1:$E$1,0),0),"")&amp;IFERROR(VLOOKUP(EU$2&amp;$A17,'EU2'!$C:$F,MATCH("AWAY",'EU2'!$C$1:$F$1,0),0),"")&amp;IFERROR(VLOOKUP(EU$2&amp;$A17,'EU2'!$D:$E,MATCH("HOME",'EU2'!$D$1:$E$1,0),0),"")&amp;IFERROR(VLOOKUP(EU$2&amp;$A17,'EUC2'!$C:$F,MATCH("AWAY",'EUC2'!$C$1:$F$1,0),0),"")&amp;IFERROR(VLOOKUP(EU$2&amp;$A17,'EUC2'!$D:$E,MATCH("HOME",'EUC2'!$D$1:$E$1,0),0),"")</f>
        <v>NFO</v>
      </c>
      <c r="EV17" s="25" t="str">
        <f>IFERROR(VLOOKUP(EV$2&amp;$B17,'FPL FIX2'!$N$1:$Q$400,MATCH("HOME",'FPL FIX2'!$N$1:$Q$1,0),0),"")&amp;IFERROR(VLOOKUP(EV$2&amp;$B17,'FPL FIX2'!$O$1:$P$400,MATCH("AWAY",'FPL FIX2'!$O$1:$P$1,0),0),"")&amp;IFERROR(VLOOKUP(EV$2&amp;$A17,'FA2'!$A:$D,MATCH("AWAY",'FA2'!$A$1:$D$1,0),0),"")&amp;IFERROR(VLOOKUP(EV$2&amp;$A17,'FA2'!$B:$C,MATCH("HOME",'FA2'!$B$1:$C$1,0),0),"")&amp;IFERROR(VLOOKUP(EV$2&amp;$A17,'EFL2'!$A:$D,MATCH("AWAY",'EFL2'!$A$1:$D$1,0),0),"")&amp;IFERROR(VLOOKUP(EV$2&amp;$A17,'EFL2'!$B:$C,MATCH("HOME",'EFL2'!$B$1:$C$1,0),0),"")&amp;IFERROR(VLOOKUP(EV$2&amp;$A17,'UCL2'!$C:$F,MATCH("AWAY",'UCL2'!$C$1:$F$1,0),0),"")&amp;IFERROR(VLOOKUP(EV$2&amp;$A17,'UCL2'!$D:$E,MATCH("HOME",'UCL2'!$D$1:$E$1,0),0),"")&amp;IFERROR(VLOOKUP(EV$2&amp;$A17,'EU2'!$C:$F,MATCH("AWAY",'EU2'!$C$1:$F$1,0),0),"")&amp;IFERROR(VLOOKUP(EV$2&amp;$A17,'EU2'!$D:$E,MATCH("HOME",'EU2'!$D$1:$E$1,0),0),"")&amp;IFERROR(VLOOKUP(EV$2&amp;$A17,'EUC2'!$C:$F,MATCH("AWAY",'EUC2'!$C$1:$F$1,0),0),"")&amp;IFERROR(VLOOKUP(EV$2&amp;$A17,'EUC2'!$D:$E,MATCH("HOME",'EUC2'!$D$1:$E$1,0),0),"")</f>
        <v/>
      </c>
      <c r="EW17" s="25" t="str">
        <f>IFERROR(VLOOKUP(EW$2&amp;$B17,'FPL FIX2'!$N$1:$Q$400,MATCH("HOME",'FPL FIX2'!$N$1:$Q$1,0),0),"")&amp;IFERROR(VLOOKUP(EW$2&amp;$B17,'FPL FIX2'!$O$1:$P$400,MATCH("AWAY",'FPL FIX2'!$O$1:$P$1,0),0),"")&amp;IFERROR(VLOOKUP(EW$2&amp;$A17,'FA2'!$A:$D,MATCH("AWAY",'FA2'!$A$1:$D$1,0),0),"")&amp;IFERROR(VLOOKUP(EW$2&amp;$A17,'FA2'!$B:$C,MATCH("HOME",'FA2'!$B$1:$C$1,0),0),"")&amp;IFERROR(VLOOKUP(EW$2&amp;$A17,'EFL2'!$A:$D,MATCH("AWAY",'EFL2'!$A$1:$D$1,0),0),"")&amp;IFERROR(VLOOKUP(EW$2&amp;$A17,'EFL2'!$B:$C,MATCH("HOME",'EFL2'!$B$1:$C$1,0),0),"")&amp;IFERROR(VLOOKUP(EW$2&amp;$A17,'UCL2'!$C:$F,MATCH("AWAY",'UCL2'!$C$1:$F$1,0),0),"")&amp;IFERROR(VLOOKUP(EW$2&amp;$A17,'UCL2'!$D:$E,MATCH("HOME",'UCL2'!$D$1:$E$1,0),0),"")&amp;IFERROR(VLOOKUP(EW$2&amp;$A17,'EU2'!$C:$F,MATCH("AWAY",'EU2'!$C$1:$F$1,0),0),"")&amp;IFERROR(VLOOKUP(EW$2&amp;$A17,'EU2'!$D:$E,MATCH("HOME",'EU2'!$D$1:$E$1,0),0),"")&amp;IFERROR(VLOOKUP(EW$2&amp;$A17,'EUC2'!$C:$F,MATCH("AWAY",'EUC2'!$C$1:$F$1,0),0),"")&amp;IFERROR(VLOOKUP(EW$2&amp;$A17,'EUC2'!$D:$E,MATCH("HOME",'EUC2'!$D$1:$E$1,0),0),"")</f>
        <v/>
      </c>
      <c r="EX17" s="25" t="str">
        <f>IFERROR(VLOOKUP(EX$2&amp;$B17,'FPL FIX2'!$N$1:$Q$400,MATCH("HOME",'FPL FIX2'!$N$1:$Q$1,0),0),"")&amp;IFERROR(VLOOKUP(EX$2&amp;$B17,'FPL FIX2'!$O$1:$P$400,MATCH("AWAY",'FPL FIX2'!$O$1:$P$1,0),0),"")&amp;IFERROR(VLOOKUP(EX$2&amp;$A17,'FA2'!$A:$D,MATCH("AWAY",'FA2'!$A$1:$D$1,0),0),"")&amp;IFERROR(VLOOKUP(EX$2&amp;$A17,'FA2'!$B:$C,MATCH("HOME",'FA2'!$B$1:$C$1,0),0),"")&amp;IFERROR(VLOOKUP(EX$2&amp;$A17,'EFL2'!$A:$D,MATCH("AWAY",'EFL2'!$A$1:$D$1,0),0),"")&amp;IFERROR(VLOOKUP(EX$2&amp;$A17,'EFL2'!$B:$C,MATCH("HOME",'EFL2'!$B$1:$C$1,0),0),"")&amp;IFERROR(VLOOKUP(EX$2&amp;$A17,'UCL2'!$C:$F,MATCH("AWAY",'UCL2'!$C$1:$F$1,0),0),"")&amp;IFERROR(VLOOKUP(EX$2&amp;$A17,'UCL2'!$D:$E,MATCH("HOME",'UCL2'!$D$1:$E$1,0),0),"")&amp;IFERROR(VLOOKUP(EX$2&amp;$A17,'EU2'!$C:$F,MATCH("AWAY",'EU2'!$C$1:$F$1,0),0),"")&amp;IFERROR(VLOOKUP(EX$2&amp;$A17,'EU2'!$D:$E,MATCH("HOME",'EU2'!$D$1:$E$1,0),0),"")&amp;IFERROR(VLOOKUP(EX$2&amp;$A17,'EUC2'!$C:$F,MATCH("AWAY",'EUC2'!$C$1:$F$1,0),0),"")&amp;IFERROR(VLOOKUP(EX$2&amp;$A17,'EUC2'!$D:$E,MATCH("HOME",'EUC2'!$D$1:$E$1,0),0),"")</f>
        <v/>
      </c>
      <c r="EY17" s="25" t="str">
        <f>IFERROR(VLOOKUP(EY$2&amp;$B17,'FPL FIX2'!$N$1:$Q$400,MATCH("HOME",'FPL FIX2'!$N$1:$Q$1,0),0),"")&amp;IFERROR(VLOOKUP(EY$2&amp;$B17,'FPL FIX2'!$O$1:$P$400,MATCH("AWAY",'FPL FIX2'!$O$1:$P$1,0),0),"")&amp;IFERROR(VLOOKUP(EY$2&amp;$A17,'FA2'!$A:$D,MATCH("AWAY",'FA2'!$A$1:$D$1,0),0),"")&amp;IFERROR(VLOOKUP(EY$2&amp;$A17,'FA2'!$B:$C,MATCH("HOME",'FA2'!$B$1:$C$1,0),0),"")&amp;IFERROR(VLOOKUP(EY$2&amp;$A17,'EFL2'!$A:$D,MATCH("AWAY",'EFL2'!$A$1:$D$1,0),0),"")&amp;IFERROR(VLOOKUP(EY$2&amp;$A17,'EFL2'!$B:$C,MATCH("HOME",'EFL2'!$B$1:$C$1,0),0),"")&amp;IFERROR(VLOOKUP(EY$2&amp;$A17,'UCL2'!$C:$F,MATCH("AWAY",'UCL2'!$C$1:$F$1,0),0),"")&amp;IFERROR(VLOOKUP(EY$2&amp;$A17,'UCL2'!$D:$E,MATCH("HOME",'UCL2'!$D$1:$E$1,0),0),"")&amp;IFERROR(VLOOKUP(EY$2&amp;$A17,'EU2'!$C:$F,MATCH("AWAY",'EU2'!$C$1:$F$1,0),0),"")&amp;IFERROR(VLOOKUP(EY$2&amp;$A17,'EU2'!$D:$E,MATCH("HOME",'EU2'!$D$1:$E$1,0),0),"")&amp;IFERROR(VLOOKUP(EY$2&amp;$A17,'EUC2'!$C:$F,MATCH("AWAY",'EUC2'!$C$1:$F$1,0),0),"")&amp;IFERROR(VLOOKUP(EY$2&amp;$A17,'EUC2'!$D:$E,MATCH("HOME",'EUC2'!$D$1:$E$1,0),0),"")</f>
        <v>wol</v>
      </c>
      <c r="EZ17" s="25" t="str">
        <f>IFERROR(VLOOKUP(EZ$2&amp;$B17,'FPL FIX2'!$N$1:$Q$400,MATCH("HOME",'FPL FIX2'!$N$1:$Q$1,0),0),"")&amp;IFERROR(VLOOKUP(EZ$2&amp;$B17,'FPL FIX2'!$O$1:$P$400,MATCH("AWAY",'FPL FIX2'!$O$1:$P$1,0),0),"")&amp;IFERROR(VLOOKUP(EZ$2&amp;$A17,'FA2'!$A:$D,MATCH("AWAY",'FA2'!$A$1:$D$1,0),0),"")&amp;IFERROR(VLOOKUP(EZ$2&amp;$A17,'FA2'!$B:$C,MATCH("HOME",'FA2'!$B$1:$C$1,0),0),"")&amp;IFERROR(VLOOKUP(EZ$2&amp;$A17,'EFL2'!$A:$D,MATCH("AWAY",'EFL2'!$A$1:$D$1,0),0),"")&amp;IFERROR(VLOOKUP(EZ$2&amp;$A17,'EFL2'!$B:$C,MATCH("HOME",'EFL2'!$B$1:$C$1,0),0),"")&amp;IFERROR(VLOOKUP(EZ$2&amp;$A17,'UCL2'!$C:$F,MATCH("AWAY",'UCL2'!$C$1:$F$1,0),0),"")&amp;IFERROR(VLOOKUP(EZ$2&amp;$A17,'UCL2'!$D:$E,MATCH("HOME",'UCL2'!$D$1:$E$1,0),0),"")&amp;IFERROR(VLOOKUP(EZ$2&amp;$A17,'EU2'!$C:$F,MATCH("AWAY",'EU2'!$C$1:$F$1,0),0),"")&amp;IFERROR(VLOOKUP(EZ$2&amp;$A17,'EU2'!$D:$E,MATCH("HOME",'EU2'!$D$1:$E$1,0),0),"")&amp;IFERROR(VLOOKUP(EZ$2&amp;$A17,'EUC2'!$C:$F,MATCH("AWAY",'EUC2'!$C$1:$F$1,0),0),"")&amp;IFERROR(VLOOKUP(EZ$2&amp;$A17,'EUC2'!$D:$E,MATCH("HOME",'EUC2'!$D$1:$E$1,0),0),"")</f>
        <v/>
      </c>
      <c r="FA17" s="25" t="str">
        <f>IFERROR(VLOOKUP(FA$2&amp;$B17,'FPL FIX2'!$N$1:$Q$400,MATCH("HOME",'FPL FIX2'!$N$1:$Q$1,0),0),"")&amp;IFERROR(VLOOKUP(FA$2&amp;$B17,'FPL FIX2'!$O$1:$P$400,MATCH("AWAY",'FPL FIX2'!$O$1:$P$1,0),0),"")&amp;IFERROR(VLOOKUP(FA$2&amp;$A17,'FA2'!$A:$D,MATCH("AWAY",'FA2'!$A$1:$D$1,0),0),"")&amp;IFERROR(VLOOKUP(FA$2&amp;$A17,'FA2'!$B:$C,MATCH("HOME",'FA2'!$B$1:$C$1,0),0),"")&amp;IFERROR(VLOOKUP(FA$2&amp;$A17,'EFL2'!$A:$D,MATCH("AWAY",'EFL2'!$A$1:$D$1,0),0),"")&amp;IFERROR(VLOOKUP(FA$2&amp;$A17,'EFL2'!$B:$C,MATCH("HOME",'EFL2'!$B$1:$C$1,0),0),"")&amp;IFERROR(VLOOKUP(FA$2&amp;$A17,'UCL2'!$C:$F,MATCH("AWAY",'UCL2'!$C$1:$F$1,0),0),"")&amp;IFERROR(VLOOKUP(FA$2&amp;$A17,'UCL2'!$D:$E,MATCH("HOME",'UCL2'!$D$1:$E$1,0),0),"")&amp;IFERROR(VLOOKUP(FA$2&amp;$A17,'EU2'!$C:$F,MATCH("AWAY",'EU2'!$C$1:$F$1,0),0),"")&amp;IFERROR(VLOOKUP(FA$2&amp;$A17,'EU2'!$D:$E,MATCH("HOME",'EU2'!$D$1:$E$1,0),0),"")&amp;IFERROR(VLOOKUP(FA$2&amp;$A17,'EUC2'!$C:$F,MATCH("AWAY",'EUC2'!$C$1:$F$1,0),0),"")&amp;IFERROR(VLOOKUP(FA$2&amp;$A17,'EUC2'!$D:$E,MATCH("HOME",'EUC2'!$D$1:$E$1,0),0),"")</f>
        <v/>
      </c>
      <c r="FB17" s="25" t="str">
        <f>IFERROR(VLOOKUP(FB$2&amp;$B17,'FPL FIX2'!$N$1:$Q$400,MATCH("HOME",'FPL FIX2'!$N$1:$Q$1,0),0),"")&amp;IFERROR(VLOOKUP(FB$2&amp;$B17,'FPL FIX2'!$O$1:$P$400,MATCH("AWAY",'FPL FIX2'!$O$1:$P$1,0),0),"")&amp;IFERROR(VLOOKUP(FB$2&amp;$A17,'FA2'!$A:$D,MATCH("AWAY",'FA2'!$A$1:$D$1,0),0),"")&amp;IFERROR(VLOOKUP(FB$2&amp;$A17,'FA2'!$B:$C,MATCH("HOME",'FA2'!$B$1:$C$1,0),0),"")&amp;IFERROR(VLOOKUP(FB$2&amp;$A17,'EFL2'!$A:$D,MATCH("AWAY",'EFL2'!$A$1:$D$1,0),0),"")&amp;IFERROR(VLOOKUP(FB$2&amp;$A17,'EFL2'!$B:$C,MATCH("HOME",'EFL2'!$B$1:$C$1,0),0),"")&amp;IFERROR(VLOOKUP(FB$2&amp;$A17,'UCL2'!$C:$F,MATCH("AWAY",'UCL2'!$C$1:$F$1,0),0),"")&amp;IFERROR(VLOOKUP(FB$2&amp;$A17,'UCL2'!$D:$E,MATCH("HOME",'UCL2'!$D$1:$E$1,0),0),"")&amp;IFERROR(VLOOKUP(FB$2&amp;$A17,'EU2'!$C:$F,MATCH("AWAY",'EU2'!$C$1:$F$1,0),0),"")&amp;IFERROR(VLOOKUP(FB$2&amp;$A17,'EU2'!$D:$E,MATCH("HOME",'EU2'!$D$1:$E$1,0),0),"")&amp;IFERROR(VLOOKUP(FB$2&amp;$A17,'EUC2'!$C:$F,MATCH("AWAY",'EUC2'!$C$1:$F$1,0),0),"")&amp;IFERROR(VLOOKUP(FB$2&amp;$A17,'EUC2'!$D:$E,MATCH("HOME",'EUC2'!$D$1:$E$1,0),0),"")</f>
        <v>BOU</v>
      </c>
      <c r="FC17" s="25" t="str">
        <f>IFERROR(VLOOKUP(FC$2&amp;$B17,'FPL FIX2'!$N$1:$Q$400,MATCH("HOME",'FPL FIX2'!$N$1:$Q$1,0),0),"")&amp;IFERROR(VLOOKUP(FC$2&amp;$B17,'FPL FIX2'!$O$1:$P$400,MATCH("AWAY",'FPL FIX2'!$O$1:$P$1,0),0),"")&amp;IFERROR(VLOOKUP(FC$2&amp;$A17,'FA2'!$A:$D,MATCH("AWAY",'FA2'!$A$1:$D$1,0),0),"")&amp;IFERROR(VLOOKUP(FC$2&amp;$A17,'FA2'!$B:$C,MATCH("HOME",'FA2'!$B$1:$C$1,0),0),"")&amp;IFERROR(VLOOKUP(FC$2&amp;$A17,'EFL2'!$A:$D,MATCH("AWAY",'EFL2'!$A$1:$D$1,0),0),"")&amp;IFERROR(VLOOKUP(FC$2&amp;$A17,'EFL2'!$B:$C,MATCH("HOME",'EFL2'!$B$1:$C$1,0),0),"")&amp;IFERROR(VLOOKUP(FC$2&amp;$A17,'UCL2'!$C:$F,MATCH("AWAY",'UCL2'!$C$1:$F$1,0),0),"")&amp;IFERROR(VLOOKUP(FC$2&amp;$A17,'UCL2'!$D:$E,MATCH("HOME",'UCL2'!$D$1:$E$1,0),0),"")&amp;IFERROR(VLOOKUP(FC$2&amp;$A17,'EU2'!$C:$F,MATCH("AWAY",'EU2'!$C$1:$F$1,0),0),"")&amp;IFERROR(VLOOKUP(FC$2&amp;$A17,'EU2'!$D:$E,MATCH("HOME",'EU2'!$D$1:$E$1,0),0),"")&amp;IFERROR(VLOOKUP(FC$2&amp;$A17,'EUC2'!$C:$F,MATCH("AWAY",'EUC2'!$C$1:$F$1,0),0),"")&amp;IFERROR(VLOOKUP(FC$2&amp;$A17,'EUC2'!$D:$E,MATCH("HOME",'EUC2'!$D$1:$E$1,0),0),"")</f>
        <v/>
      </c>
      <c r="FD17" s="25" t="str">
        <f>IFERROR(VLOOKUP(FD$2&amp;$B17,'FPL FIX2'!$N$1:$Q$400,MATCH("HOME",'FPL FIX2'!$N$1:$Q$1,0),0),"")&amp;IFERROR(VLOOKUP(FD$2&amp;$B17,'FPL FIX2'!$O$1:$P$400,MATCH("AWAY",'FPL FIX2'!$O$1:$P$1,0),0),"")&amp;IFERROR(VLOOKUP(FD$2&amp;$A17,'FA2'!$A:$D,MATCH("AWAY",'FA2'!$A$1:$D$1,0),0),"")&amp;IFERROR(VLOOKUP(FD$2&amp;$A17,'FA2'!$B:$C,MATCH("HOME",'FA2'!$B$1:$C$1,0),0),"")&amp;IFERROR(VLOOKUP(FD$2&amp;$A17,'EFL2'!$A:$D,MATCH("AWAY",'EFL2'!$A$1:$D$1,0),0),"")&amp;IFERROR(VLOOKUP(FD$2&amp;$A17,'EFL2'!$B:$C,MATCH("HOME",'EFL2'!$B$1:$C$1,0),0),"")&amp;IFERROR(VLOOKUP(FD$2&amp;$A17,'UCL2'!$C:$F,MATCH("AWAY",'UCL2'!$C$1:$F$1,0),0),"")&amp;IFERROR(VLOOKUP(FD$2&amp;$A17,'UCL2'!$D:$E,MATCH("HOME",'UCL2'!$D$1:$E$1,0),0),"")&amp;IFERROR(VLOOKUP(FD$2&amp;$A17,'EU2'!$C:$F,MATCH("AWAY",'EU2'!$C$1:$F$1,0),0),"")&amp;IFERROR(VLOOKUP(FD$2&amp;$A17,'EU2'!$D:$E,MATCH("HOME",'EU2'!$D$1:$E$1,0),0),"")&amp;IFERROR(VLOOKUP(FD$2&amp;$A17,'EUC2'!$C:$F,MATCH("AWAY",'EUC2'!$C$1:$F$1,0),0),"")&amp;IFERROR(VLOOKUP(FD$2&amp;$A17,'EUC2'!$D:$E,MATCH("HOME",'EUC2'!$D$1:$E$1,0),0),"")</f>
        <v/>
      </c>
      <c r="FE17" s="25" t="str">
        <f>IFERROR(VLOOKUP(FE$2&amp;$B17,'FPL FIX2'!$N$1:$Q$400,MATCH("HOME",'FPL FIX2'!$N$1:$Q$1,0),0),"")&amp;IFERROR(VLOOKUP(FE$2&amp;$B17,'FPL FIX2'!$O$1:$P$400,MATCH("AWAY",'FPL FIX2'!$O$1:$P$1,0),0),"")&amp;IFERROR(VLOOKUP(FE$2&amp;$A17,'FA2'!$A:$D,MATCH("AWAY",'FA2'!$A$1:$D$1,0),0),"")&amp;IFERROR(VLOOKUP(FE$2&amp;$A17,'FA2'!$B:$C,MATCH("HOME",'FA2'!$B$1:$C$1,0),0),"")&amp;IFERROR(VLOOKUP(FE$2&amp;$A17,'EFL2'!$A:$D,MATCH("AWAY",'EFL2'!$A$1:$D$1,0),0),"")&amp;IFERROR(VLOOKUP(FE$2&amp;$A17,'EFL2'!$B:$C,MATCH("HOME",'EFL2'!$B$1:$C$1,0),0),"")&amp;IFERROR(VLOOKUP(FE$2&amp;$A17,'UCL2'!$C:$F,MATCH("AWAY",'UCL2'!$C$1:$F$1,0),0),"")&amp;IFERROR(VLOOKUP(FE$2&amp;$A17,'UCL2'!$D:$E,MATCH("HOME",'UCL2'!$D$1:$E$1,0),0),"")&amp;IFERROR(VLOOKUP(FE$2&amp;$A17,'EU2'!$C:$F,MATCH("AWAY",'EU2'!$C$1:$F$1,0),0),"")&amp;IFERROR(VLOOKUP(FE$2&amp;$A17,'EU2'!$D:$E,MATCH("HOME",'EU2'!$D$1:$E$1,0),0),"")&amp;IFERROR(VLOOKUP(FE$2&amp;$A17,'EUC2'!$C:$F,MATCH("AWAY",'EUC2'!$C$1:$F$1,0),0),"")&amp;IFERROR(VLOOKUP(FE$2&amp;$A17,'EUC2'!$D:$E,MATCH("HOME",'EUC2'!$D$1:$E$1,0),0),"")</f>
        <v>Everton</v>
      </c>
      <c r="FF17" s="25" t="str">
        <f>IFERROR(VLOOKUP(FF$2&amp;$B17,'FPL FIX2'!$N$1:$Q$400,MATCH("HOME",'FPL FIX2'!$N$1:$Q$1,0),0),"")&amp;IFERROR(VLOOKUP(FF$2&amp;$B17,'FPL FIX2'!$O$1:$P$400,MATCH("AWAY",'FPL FIX2'!$O$1:$P$1,0),0),"")&amp;IFERROR(VLOOKUP(FF$2&amp;$A17,'FA2'!$A:$D,MATCH("AWAY",'FA2'!$A$1:$D$1,0),0),"")&amp;IFERROR(VLOOKUP(FF$2&amp;$A17,'FA2'!$B:$C,MATCH("HOME",'FA2'!$B$1:$C$1,0),0),"")&amp;IFERROR(VLOOKUP(FF$2&amp;$A17,'EFL2'!$A:$D,MATCH("AWAY",'EFL2'!$A$1:$D$1,0),0),"")&amp;IFERROR(VLOOKUP(FF$2&amp;$A17,'EFL2'!$B:$C,MATCH("HOME",'EFL2'!$B$1:$C$1,0),0),"")&amp;IFERROR(VLOOKUP(FF$2&amp;$A17,'UCL2'!$C:$F,MATCH("AWAY",'UCL2'!$C$1:$F$1,0),0),"")&amp;IFERROR(VLOOKUP(FF$2&amp;$A17,'UCL2'!$D:$E,MATCH("HOME",'UCL2'!$D$1:$E$1,0),0),"")&amp;IFERROR(VLOOKUP(FF$2&amp;$A17,'EU2'!$C:$F,MATCH("AWAY",'EU2'!$C$1:$F$1,0),0),"")&amp;IFERROR(VLOOKUP(FF$2&amp;$A17,'EU2'!$D:$E,MATCH("HOME",'EU2'!$D$1:$E$1,0),0),"")&amp;IFERROR(VLOOKUP(FF$2&amp;$A17,'EUC2'!$C:$F,MATCH("AWAY",'EUC2'!$C$1:$F$1,0),0),"")&amp;IFERROR(VLOOKUP(FF$2&amp;$A17,'EUC2'!$D:$E,MATCH("HOME",'EUC2'!$D$1:$E$1,0),0),"")</f>
        <v/>
      </c>
      <c r="FG17" s="25" t="str">
        <f>IFERROR(VLOOKUP(FG$2&amp;$B17,'FPL FIX2'!$N$1:$Q$400,MATCH("HOME",'FPL FIX2'!$N$1:$Q$1,0),0),"")&amp;IFERROR(VLOOKUP(FG$2&amp;$B17,'FPL FIX2'!$O$1:$P$400,MATCH("AWAY",'FPL FIX2'!$O$1:$P$1,0),0),"")&amp;IFERROR(VLOOKUP(FG$2&amp;$A17,'FA2'!$A:$D,MATCH("AWAY",'FA2'!$A$1:$D$1,0),0),"")&amp;IFERROR(VLOOKUP(FG$2&amp;$A17,'FA2'!$B:$C,MATCH("HOME",'FA2'!$B$1:$C$1,0),0),"")&amp;IFERROR(VLOOKUP(FG$2&amp;$A17,'EFL2'!$A:$D,MATCH("AWAY",'EFL2'!$A$1:$D$1,0),0),"")&amp;IFERROR(VLOOKUP(FG$2&amp;$A17,'EFL2'!$B:$C,MATCH("HOME",'EFL2'!$B$1:$C$1,0),0),"")&amp;IFERROR(VLOOKUP(FG$2&amp;$A17,'UCL2'!$C:$F,MATCH("AWAY",'UCL2'!$C$1:$F$1,0),0),"")&amp;IFERROR(VLOOKUP(FG$2&amp;$A17,'UCL2'!$D:$E,MATCH("HOME",'UCL2'!$D$1:$E$1,0),0),"")&amp;IFERROR(VLOOKUP(FG$2&amp;$A17,'EU2'!$C:$F,MATCH("AWAY",'EU2'!$C$1:$F$1,0),0),"")&amp;IFERROR(VLOOKUP(FG$2&amp;$A17,'EU2'!$D:$E,MATCH("HOME",'EU2'!$D$1:$E$1,0),0),"")&amp;IFERROR(VLOOKUP(FG$2&amp;$A17,'EUC2'!$C:$F,MATCH("AWAY",'EUC2'!$C$1:$F$1,0),0),"")&amp;IFERROR(VLOOKUP(FG$2&amp;$A17,'EUC2'!$D:$E,MATCH("HOME",'EUC2'!$D$1:$E$1,0),0),"")</f>
        <v/>
      </c>
      <c r="FH17" s="25" t="str">
        <f>IFERROR(VLOOKUP(FH$2&amp;$B17,'FPL FIX2'!$N$1:$Q$400,MATCH("HOME",'FPL FIX2'!$N$1:$Q$1,0),0),"")&amp;IFERROR(VLOOKUP(FH$2&amp;$B17,'FPL FIX2'!$O$1:$P$400,MATCH("AWAY",'FPL FIX2'!$O$1:$P$1,0),0),"")&amp;IFERROR(VLOOKUP(FH$2&amp;$A17,'FA2'!$A:$D,MATCH("AWAY",'FA2'!$A$1:$D$1,0),0),"")&amp;IFERROR(VLOOKUP(FH$2&amp;$A17,'FA2'!$B:$C,MATCH("HOME",'FA2'!$B$1:$C$1,0),0),"")&amp;IFERROR(VLOOKUP(FH$2&amp;$A17,'EFL2'!$A:$D,MATCH("AWAY",'EFL2'!$A$1:$D$1,0),0),"")&amp;IFERROR(VLOOKUP(FH$2&amp;$A17,'EFL2'!$B:$C,MATCH("HOME",'EFL2'!$B$1:$C$1,0),0),"")&amp;IFERROR(VLOOKUP(FH$2&amp;$A17,'UCL2'!$C:$F,MATCH("AWAY",'UCL2'!$C$1:$F$1,0),0),"")&amp;IFERROR(VLOOKUP(FH$2&amp;$A17,'UCL2'!$D:$E,MATCH("HOME",'UCL2'!$D$1:$E$1,0),0),"")&amp;IFERROR(VLOOKUP(FH$2&amp;$A17,'EU2'!$C:$F,MATCH("AWAY",'EU2'!$C$1:$F$1,0),0),"")&amp;IFERROR(VLOOKUP(FH$2&amp;$A17,'EU2'!$D:$E,MATCH("HOME",'EU2'!$D$1:$E$1,0),0),"")&amp;IFERROR(VLOOKUP(FH$2&amp;$A17,'EUC2'!$C:$F,MATCH("AWAY",'EUC2'!$C$1:$F$1,0),0),"")&amp;IFERROR(VLOOKUP(FH$2&amp;$A17,'EUC2'!$D:$E,MATCH("HOME",'EUC2'!$D$1:$E$1,0),0),"")</f>
        <v/>
      </c>
      <c r="FI17" s="25" t="str">
        <f>IFERROR(VLOOKUP(FI$2&amp;$B17,'FPL FIX2'!$N$1:$Q$400,MATCH("HOME",'FPL FIX2'!$N$1:$Q$1,0),0),"")&amp;IFERROR(VLOOKUP(FI$2&amp;$B17,'FPL FIX2'!$O$1:$P$400,MATCH("AWAY",'FPL FIX2'!$O$1:$P$1,0),0),"")&amp;IFERROR(VLOOKUP(FI$2&amp;$A17,'FA2'!$A:$D,MATCH("AWAY",'FA2'!$A$1:$D$1,0),0),"")&amp;IFERROR(VLOOKUP(FI$2&amp;$A17,'FA2'!$B:$C,MATCH("HOME",'FA2'!$B$1:$C$1,0),0),"")&amp;IFERROR(VLOOKUP(FI$2&amp;$A17,'EFL2'!$A:$D,MATCH("AWAY",'EFL2'!$A$1:$D$1,0),0),"")&amp;IFERROR(VLOOKUP(FI$2&amp;$A17,'EFL2'!$B:$C,MATCH("HOME",'EFL2'!$B$1:$C$1,0),0),"")&amp;IFERROR(VLOOKUP(FI$2&amp;$A17,'UCL2'!$C:$F,MATCH("AWAY",'UCL2'!$C$1:$F$1,0),0),"")&amp;IFERROR(VLOOKUP(FI$2&amp;$A17,'UCL2'!$D:$E,MATCH("HOME",'UCL2'!$D$1:$E$1,0),0),"")&amp;IFERROR(VLOOKUP(FI$2&amp;$A17,'EU2'!$C:$F,MATCH("AWAY",'EU2'!$C$1:$F$1,0),0),"")&amp;IFERROR(VLOOKUP(FI$2&amp;$A17,'EU2'!$D:$E,MATCH("HOME",'EU2'!$D$1:$E$1,0),0),"")&amp;IFERROR(VLOOKUP(FI$2&amp;$A17,'EUC2'!$C:$F,MATCH("AWAY",'EUC2'!$C$1:$F$1,0),0),"")&amp;IFERROR(VLOOKUP(FI$2&amp;$A17,'EUC2'!$D:$E,MATCH("HOME",'EUC2'!$D$1:$E$1,0),0),"")</f>
        <v>Charlton Ath</v>
      </c>
      <c r="FJ17" s="25" t="str">
        <f>IFERROR(VLOOKUP(FJ$2&amp;$B17,'FPL FIX2'!$N$1:$Q$400,MATCH("HOME",'FPL FIX2'!$N$1:$Q$1,0),0),"")&amp;IFERROR(VLOOKUP(FJ$2&amp;$B17,'FPL FIX2'!$O$1:$P$400,MATCH("AWAY",'FPL FIX2'!$O$1:$P$1,0),0),"")&amp;IFERROR(VLOOKUP(FJ$2&amp;$A17,'FA2'!$A:$D,MATCH("AWAY",'FA2'!$A$1:$D$1,0),0),"")&amp;IFERROR(VLOOKUP(FJ$2&amp;$A17,'FA2'!$B:$C,MATCH("HOME",'FA2'!$B$1:$C$1,0),0),"")&amp;IFERROR(VLOOKUP(FJ$2&amp;$A17,'EFL2'!$A:$D,MATCH("AWAY",'EFL2'!$A$1:$D$1,0),0),"")&amp;IFERROR(VLOOKUP(FJ$2&amp;$A17,'EFL2'!$B:$C,MATCH("HOME",'EFL2'!$B$1:$C$1,0),0),"")&amp;IFERROR(VLOOKUP(FJ$2&amp;$A17,'UCL2'!$C:$F,MATCH("AWAY",'UCL2'!$C$1:$F$1,0),0),"")&amp;IFERROR(VLOOKUP(FJ$2&amp;$A17,'UCL2'!$D:$E,MATCH("HOME",'UCL2'!$D$1:$E$1,0),0),"")&amp;IFERROR(VLOOKUP(FJ$2&amp;$A17,'EU2'!$C:$F,MATCH("AWAY",'EU2'!$C$1:$F$1,0),0),"")&amp;IFERROR(VLOOKUP(FJ$2&amp;$A17,'EU2'!$D:$E,MATCH("HOME",'EU2'!$D$1:$E$1,0),0),"")&amp;IFERROR(VLOOKUP(FJ$2&amp;$A17,'EUC2'!$C:$F,MATCH("AWAY",'EUC2'!$C$1:$F$1,0),0),"")&amp;IFERROR(VLOOKUP(FJ$2&amp;$A17,'EUC2'!$D:$E,MATCH("HOME",'EUC2'!$D$1:$E$1,0),0),"")</f>
        <v/>
      </c>
      <c r="FK17" s="25" t="str">
        <f>IFERROR(VLOOKUP(FK$2&amp;$B17,'FPL FIX2'!$N$1:$Q$400,MATCH("HOME",'FPL FIX2'!$N$1:$Q$1,0),0),"")&amp;IFERROR(VLOOKUP(FK$2&amp;$B17,'FPL FIX2'!$O$1:$P$400,MATCH("AWAY",'FPL FIX2'!$O$1:$P$1,0),0),"")&amp;IFERROR(VLOOKUP(FK$2&amp;$A17,'FA2'!$A:$D,MATCH("AWAY",'FA2'!$A$1:$D$1,0),0),"")&amp;IFERROR(VLOOKUP(FK$2&amp;$A17,'FA2'!$B:$C,MATCH("HOME",'FA2'!$B$1:$C$1,0),0),"")&amp;IFERROR(VLOOKUP(FK$2&amp;$A17,'EFL2'!$A:$D,MATCH("AWAY",'EFL2'!$A$1:$D$1,0),0),"")&amp;IFERROR(VLOOKUP(FK$2&amp;$A17,'EFL2'!$B:$C,MATCH("HOME",'EFL2'!$B$1:$C$1,0),0),"")&amp;IFERROR(VLOOKUP(FK$2&amp;$A17,'UCL2'!$C:$F,MATCH("AWAY",'UCL2'!$C$1:$F$1,0),0),"")&amp;IFERROR(VLOOKUP(FK$2&amp;$A17,'UCL2'!$D:$E,MATCH("HOME",'UCL2'!$D$1:$E$1,0),0),"")&amp;IFERROR(VLOOKUP(FK$2&amp;$A17,'EU2'!$C:$F,MATCH("AWAY",'EU2'!$C$1:$F$1,0),0),"")&amp;IFERROR(VLOOKUP(FK$2&amp;$A17,'EU2'!$D:$E,MATCH("HOME",'EU2'!$D$1:$E$1,0),0),"")&amp;IFERROR(VLOOKUP(FK$2&amp;$A17,'EUC2'!$C:$F,MATCH("AWAY",'EUC2'!$C$1:$F$1,0),0),"")&amp;IFERROR(VLOOKUP(FK$2&amp;$A17,'EUC2'!$D:$E,MATCH("HOME",'EUC2'!$D$1:$E$1,0),0),"")</f>
        <v/>
      </c>
      <c r="FL17" s="25" t="str">
        <f>IFERROR(VLOOKUP(FL$2&amp;$B17,'FPL FIX2'!$N$1:$Q$400,MATCH("HOME",'FPL FIX2'!$N$1:$Q$1,0),0),"")&amp;IFERROR(VLOOKUP(FL$2&amp;$B17,'FPL FIX2'!$O$1:$P$400,MATCH("AWAY",'FPL FIX2'!$O$1:$P$1,0),0),"")&amp;IFERROR(VLOOKUP(FL$2&amp;$A17,'FA2'!$A:$D,MATCH("AWAY",'FA2'!$A$1:$D$1,0),0),"")&amp;IFERROR(VLOOKUP(FL$2&amp;$A17,'FA2'!$B:$C,MATCH("HOME",'FA2'!$B$1:$C$1,0),0),"")&amp;IFERROR(VLOOKUP(FL$2&amp;$A17,'EFL2'!$A:$D,MATCH("AWAY",'EFL2'!$A$1:$D$1,0),0),"")&amp;IFERROR(VLOOKUP(FL$2&amp;$A17,'EFL2'!$B:$C,MATCH("HOME",'EFL2'!$B$1:$C$1,0),0),"")&amp;IFERROR(VLOOKUP(FL$2&amp;$A17,'UCL2'!$C:$F,MATCH("AWAY",'UCL2'!$C$1:$F$1,0),0),"")&amp;IFERROR(VLOOKUP(FL$2&amp;$A17,'UCL2'!$D:$E,MATCH("HOME",'UCL2'!$D$1:$E$1,0),0),"")&amp;IFERROR(VLOOKUP(FL$2&amp;$A17,'EU2'!$C:$F,MATCH("AWAY",'EU2'!$C$1:$F$1,0),0),"")&amp;IFERROR(VLOOKUP(FL$2&amp;$A17,'EU2'!$D:$E,MATCH("HOME",'EU2'!$D$1:$E$1,0),0),"")&amp;IFERROR(VLOOKUP(FL$2&amp;$A17,'EUC2'!$C:$F,MATCH("AWAY",'EUC2'!$C$1:$F$1,0),0),"")&amp;IFERROR(VLOOKUP(FL$2&amp;$A17,'EUC2'!$D:$E,MATCH("HOME",'EUC2'!$D$1:$E$1,0),0),"")</f>
        <v/>
      </c>
      <c r="FM17" s="25" t="str">
        <f>IFERROR(VLOOKUP(FM$2&amp;$B17,'FPL FIX2'!$N$1:$Q$400,MATCH("HOME",'FPL FIX2'!$N$1:$Q$1,0),0),"")&amp;IFERROR(VLOOKUP(FM$2&amp;$B17,'FPL FIX2'!$O$1:$P$400,MATCH("AWAY",'FPL FIX2'!$O$1:$P$1,0),0),"")&amp;IFERROR(VLOOKUP(FM$2&amp;$A17,'FA2'!$A:$D,MATCH("AWAY",'FA2'!$A$1:$D$1,0),0),"")&amp;IFERROR(VLOOKUP(FM$2&amp;$A17,'FA2'!$B:$C,MATCH("HOME",'FA2'!$B$1:$C$1,0),0),"")&amp;IFERROR(VLOOKUP(FM$2&amp;$A17,'EFL2'!$A:$D,MATCH("AWAY",'EFL2'!$A$1:$D$1,0),0),"")&amp;IFERROR(VLOOKUP(FM$2&amp;$A17,'EFL2'!$B:$C,MATCH("HOME",'EFL2'!$B$1:$C$1,0),0),"")&amp;IFERROR(VLOOKUP(FM$2&amp;$A17,'UCL2'!$C:$F,MATCH("AWAY",'UCL2'!$C$1:$F$1,0),0),"")&amp;IFERROR(VLOOKUP(FM$2&amp;$A17,'UCL2'!$D:$E,MATCH("HOME",'UCL2'!$D$1:$E$1,0),0),"")&amp;IFERROR(VLOOKUP(FM$2&amp;$A17,'EU2'!$C:$F,MATCH("AWAY",'EU2'!$C$1:$F$1,0),0),"")&amp;IFERROR(VLOOKUP(FM$2&amp;$A17,'EU2'!$D:$E,MATCH("HOME",'EU2'!$D$1:$E$1,0),0),"")&amp;IFERROR(VLOOKUP(FM$2&amp;$A17,'EUC2'!$C:$F,MATCH("AWAY",'EUC2'!$C$1:$F$1,0),0),"")&amp;IFERROR(VLOOKUP(FM$2&amp;$A17,'EUC2'!$D:$E,MATCH("HOME",'EUC2'!$D$1:$E$1,0),0),"")</f>
        <v>MCI</v>
      </c>
      <c r="FN17" s="25" t="str">
        <f>IFERROR(VLOOKUP(FN$2&amp;$B17,'FPL FIX2'!$N$1:$Q$400,MATCH("HOME",'FPL FIX2'!$N$1:$Q$1,0),0),"")&amp;IFERROR(VLOOKUP(FN$2&amp;$B17,'FPL FIX2'!$O$1:$P$400,MATCH("AWAY",'FPL FIX2'!$O$1:$P$1,0),0),"")&amp;IFERROR(VLOOKUP(FN$2&amp;$A17,'FA2'!$A:$D,MATCH("AWAY",'FA2'!$A$1:$D$1,0),0),"")&amp;IFERROR(VLOOKUP(FN$2&amp;$A17,'FA2'!$B:$C,MATCH("HOME",'FA2'!$B$1:$C$1,0),0),"")&amp;IFERROR(VLOOKUP(FN$2&amp;$A17,'EFL2'!$A:$D,MATCH("AWAY",'EFL2'!$A$1:$D$1,0),0),"")&amp;IFERROR(VLOOKUP(FN$2&amp;$A17,'EFL2'!$B:$C,MATCH("HOME",'EFL2'!$B$1:$C$1,0),0),"")&amp;IFERROR(VLOOKUP(FN$2&amp;$A17,'UCL2'!$C:$F,MATCH("AWAY",'UCL2'!$C$1:$F$1,0),0),"")&amp;IFERROR(VLOOKUP(FN$2&amp;$A17,'UCL2'!$D:$E,MATCH("HOME",'UCL2'!$D$1:$E$1,0),0),"")&amp;IFERROR(VLOOKUP(FN$2&amp;$A17,'EU2'!$C:$F,MATCH("AWAY",'EU2'!$C$1:$F$1,0),0),"")&amp;IFERROR(VLOOKUP(FN$2&amp;$A17,'EU2'!$D:$E,MATCH("HOME",'EU2'!$D$1:$E$1,0),0),"")&amp;IFERROR(VLOOKUP(FN$2&amp;$A17,'EUC2'!$C:$F,MATCH("AWAY",'EUC2'!$C$1:$F$1,0),0),"")&amp;IFERROR(VLOOKUP(FN$2&amp;$A17,'EUC2'!$D:$E,MATCH("HOME",'EUC2'!$D$1:$E$1,0),0),"")</f>
        <v/>
      </c>
      <c r="FO17" s="25" t="str">
        <f>IFERROR(VLOOKUP(FO$2&amp;$B17,'FPL FIX2'!$N$1:$Q$400,MATCH("HOME",'FPL FIX2'!$N$1:$Q$1,0),0),"")&amp;IFERROR(VLOOKUP(FO$2&amp;$B17,'FPL FIX2'!$O$1:$P$400,MATCH("AWAY",'FPL FIX2'!$O$1:$P$1,0),0),"")&amp;IFERROR(VLOOKUP(FO$2&amp;$A17,'FA2'!$A:$D,MATCH("AWAY",'FA2'!$A$1:$D$1,0),0),"")&amp;IFERROR(VLOOKUP(FO$2&amp;$A17,'FA2'!$B:$C,MATCH("HOME",'FA2'!$B$1:$C$1,0),0),"")&amp;IFERROR(VLOOKUP(FO$2&amp;$A17,'EFL2'!$A:$D,MATCH("AWAY",'EFL2'!$A$1:$D$1,0),0),"")&amp;IFERROR(VLOOKUP(FO$2&amp;$A17,'EFL2'!$B:$C,MATCH("HOME",'EFL2'!$B$1:$C$1,0),0),"")&amp;IFERROR(VLOOKUP(FO$2&amp;$A17,'UCL2'!$C:$F,MATCH("AWAY",'UCL2'!$C$1:$F$1,0),0),"")&amp;IFERROR(VLOOKUP(FO$2&amp;$A17,'UCL2'!$D:$E,MATCH("HOME",'UCL2'!$D$1:$E$1,0),0),"")&amp;IFERROR(VLOOKUP(FO$2&amp;$A17,'EU2'!$C:$F,MATCH("AWAY",'EU2'!$C$1:$F$1,0),0),"")&amp;IFERROR(VLOOKUP(FO$2&amp;$A17,'EU2'!$D:$E,MATCH("HOME",'EU2'!$D$1:$E$1,0),0),"")&amp;IFERROR(VLOOKUP(FO$2&amp;$A17,'EUC2'!$C:$F,MATCH("AWAY",'EUC2'!$C$1:$F$1,0),0),"")&amp;IFERROR(VLOOKUP(FO$2&amp;$A17,'EUC2'!$D:$E,MATCH("HOME",'EUC2'!$D$1:$E$1,0),0),"")</f>
        <v/>
      </c>
      <c r="FP17" s="25" t="str">
        <f>IFERROR(VLOOKUP(FP$2&amp;$B17,'FPL FIX2'!$N$1:$Q$400,MATCH("HOME",'FPL FIX2'!$N$1:$Q$1,0),0),"")&amp;IFERROR(VLOOKUP(FP$2&amp;$B17,'FPL FIX2'!$O$1:$P$400,MATCH("AWAY",'FPL FIX2'!$O$1:$P$1,0),0),"")&amp;IFERROR(VLOOKUP(FP$2&amp;$A17,'FA2'!$A:$D,MATCH("AWAY",'FA2'!$A$1:$D$1,0),0),"")&amp;IFERROR(VLOOKUP(FP$2&amp;$A17,'FA2'!$B:$C,MATCH("HOME",'FA2'!$B$1:$C$1,0),0),"")&amp;IFERROR(VLOOKUP(FP$2&amp;$A17,'EFL2'!$A:$D,MATCH("AWAY",'EFL2'!$A$1:$D$1,0),0),"")&amp;IFERROR(VLOOKUP(FP$2&amp;$A17,'EFL2'!$B:$C,MATCH("HOME",'EFL2'!$B$1:$C$1,0),0),"")&amp;IFERROR(VLOOKUP(FP$2&amp;$A17,'UCL2'!$C:$F,MATCH("AWAY",'UCL2'!$C$1:$F$1,0),0),"")&amp;IFERROR(VLOOKUP(FP$2&amp;$A17,'UCL2'!$D:$E,MATCH("HOME",'UCL2'!$D$1:$E$1,0),0),"")&amp;IFERROR(VLOOKUP(FP$2&amp;$A17,'EU2'!$C:$F,MATCH("AWAY",'EU2'!$C$1:$F$1,0),0),"")&amp;IFERROR(VLOOKUP(FP$2&amp;$A17,'EU2'!$D:$E,MATCH("HOME",'EU2'!$D$1:$E$1,0),0),"")&amp;IFERROR(VLOOKUP(FP$2&amp;$A17,'EUC2'!$C:$F,MATCH("AWAY",'EUC2'!$C$1:$F$1,0),0),"")&amp;IFERROR(VLOOKUP(FP$2&amp;$A17,'EUC2'!$D:$E,MATCH("HOME",'EUC2'!$D$1:$E$1,0),0),"")</f>
        <v/>
      </c>
      <c r="FQ17" s="25" t="str">
        <f>IFERROR(VLOOKUP(FQ$2&amp;$B17,'FPL FIX2'!$N$1:$Q$400,MATCH("HOME",'FPL FIX2'!$N$1:$Q$1,0),0),"")&amp;IFERROR(VLOOKUP(FQ$2&amp;$B17,'FPL FIX2'!$O$1:$P$400,MATCH("AWAY",'FPL FIX2'!$O$1:$P$1,0),0),"")&amp;IFERROR(VLOOKUP(FQ$2&amp;$A17,'FA2'!$A:$D,MATCH("AWAY",'FA2'!$A$1:$D$1,0),0),"")&amp;IFERROR(VLOOKUP(FQ$2&amp;$A17,'FA2'!$B:$C,MATCH("HOME",'FA2'!$B$1:$C$1,0),0),"")&amp;IFERROR(VLOOKUP(FQ$2&amp;$A17,'EFL2'!$A:$D,MATCH("AWAY",'EFL2'!$A$1:$D$1,0),0),"")&amp;IFERROR(VLOOKUP(FQ$2&amp;$A17,'EFL2'!$B:$C,MATCH("HOME",'EFL2'!$B$1:$C$1,0),0),"")&amp;IFERROR(VLOOKUP(FQ$2&amp;$A17,'UCL2'!$C:$F,MATCH("AWAY",'UCL2'!$C$1:$F$1,0),0),"")&amp;IFERROR(VLOOKUP(FQ$2&amp;$A17,'UCL2'!$D:$E,MATCH("HOME",'UCL2'!$D$1:$E$1,0),0),"")&amp;IFERROR(VLOOKUP(FQ$2&amp;$A17,'EU2'!$C:$F,MATCH("AWAY",'EU2'!$C$1:$F$1,0),0),"")&amp;IFERROR(VLOOKUP(FQ$2&amp;$A17,'EU2'!$D:$E,MATCH("HOME",'EU2'!$D$1:$E$1,0),0),"")&amp;IFERROR(VLOOKUP(FQ$2&amp;$A17,'EUC2'!$C:$F,MATCH("AWAY",'EUC2'!$C$1:$F$1,0),0),"")&amp;IFERROR(VLOOKUP(FQ$2&amp;$A17,'EUC2'!$D:$E,MATCH("HOME",'EUC2'!$D$1:$E$1,0),0),"")</f>
        <v>cry</v>
      </c>
      <c r="FR17" s="25" t="str">
        <f>IFERROR(VLOOKUP(FR$2&amp;$B17,'FPL FIX2'!$N$1:$Q$400,MATCH("HOME",'FPL FIX2'!$N$1:$Q$1,0),0),"")&amp;IFERROR(VLOOKUP(FR$2&amp;$B17,'FPL FIX2'!$O$1:$P$400,MATCH("AWAY",'FPL FIX2'!$O$1:$P$1,0),0),"")&amp;IFERROR(VLOOKUP(FR$2&amp;$A17,'FA2'!$A:$D,MATCH("AWAY",'FA2'!$A$1:$D$1,0),0),"")&amp;IFERROR(VLOOKUP(FR$2&amp;$A17,'FA2'!$B:$C,MATCH("HOME",'FA2'!$B$1:$C$1,0),0),"")&amp;IFERROR(VLOOKUP(FR$2&amp;$A17,'EFL2'!$A:$D,MATCH("AWAY",'EFL2'!$A$1:$D$1,0),0),"")&amp;IFERROR(VLOOKUP(FR$2&amp;$A17,'EFL2'!$B:$C,MATCH("HOME",'EFL2'!$B$1:$C$1,0),0),"")&amp;IFERROR(VLOOKUP(FR$2&amp;$A17,'UCL2'!$C:$F,MATCH("AWAY",'UCL2'!$C$1:$F$1,0),0),"")&amp;IFERROR(VLOOKUP(FR$2&amp;$A17,'UCL2'!$D:$E,MATCH("HOME",'UCL2'!$D$1:$E$1,0),0),"")&amp;IFERROR(VLOOKUP(FR$2&amp;$A17,'EU2'!$C:$F,MATCH("AWAY",'EU2'!$C$1:$F$1,0),0),"")&amp;IFERROR(VLOOKUP(FR$2&amp;$A17,'EU2'!$D:$E,MATCH("HOME",'EU2'!$D$1:$E$1,0),0),"")&amp;IFERROR(VLOOKUP(FR$2&amp;$A17,'EUC2'!$C:$F,MATCH("AWAY",'EUC2'!$C$1:$F$1,0),0),"")&amp;IFERROR(VLOOKUP(FR$2&amp;$A17,'EUC2'!$D:$E,MATCH("HOME",'EUC2'!$D$1:$E$1,0),0),"")</f>
        <v/>
      </c>
      <c r="FS17" s="25" t="str">
        <f>IFERROR(VLOOKUP(FS$2&amp;$B17,'FPL FIX2'!$N$1:$Q$400,MATCH("HOME",'FPL FIX2'!$N$1:$Q$1,0),0),"")&amp;IFERROR(VLOOKUP(FS$2&amp;$B17,'FPL FIX2'!$O$1:$P$400,MATCH("AWAY",'FPL FIX2'!$O$1:$P$1,0),0),"")&amp;IFERROR(VLOOKUP(FS$2&amp;$A17,'FA2'!$A:$D,MATCH("AWAY",'FA2'!$A$1:$D$1,0),0),"")&amp;IFERROR(VLOOKUP(FS$2&amp;$A17,'FA2'!$B:$C,MATCH("HOME",'FA2'!$B$1:$C$1,0),0),"")&amp;IFERROR(VLOOKUP(FS$2&amp;$A17,'EFL2'!$A:$D,MATCH("AWAY",'EFL2'!$A$1:$D$1,0),0),"")&amp;IFERROR(VLOOKUP(FS$2&amp;$A17,'EFL2'!$B:$C,MATCH("HOME",'EFL2'!$B$1:$C$1,0),0),"")&amp;IFERROR(VLOOKUP(FS$2&amp;$A17,'UCL2'!$C:$F,MATCH("AWAY",'UCL2'!$C$1:$F$1,0),0),"")&amp;IFERROR(VLOOKUP(FS$2&amp;$A17,'UCL2'!$D:$E,MATCH("HOME",'UCL2'!$D$1:$E$1,0),0),"")&amp;IFERROR(VLOOKUP(FS$2&amp;$A17,'EU2'!$C:$F,MATCH("AWAY",'EU2'!$C$1:$F$1,0),0),"")&amp;IFERROR(VLOOKUP(FS$2&amp;$A17,'EU2'!$D:$E,MATCH("HOME",'EU2'!$D$1:$E$1,0),0),"")&amp;IFERROR(VLOOKUP(FS$2&amp;$A17,'EUC2'!$C:$F,MATCH("AWAY",'EUC2'!$C$1:$F$1,0),0),"")&amp;IFERROR(VLOOKUP(FS$2&amp;$A17,'EUC2'!$D:$E,MATCH("HOME",'EUC2'!$D$1:$E$1,0),0),"")</f>
        <v/>
      </c>
      <c r="FT17" s="25" t="str">
        <f>IFERROR(VLOOKUP(FT$2&amp;$B17,'FPL FIX2'!$N$1:$Q$400,MATCH("HOME",'FPL FIX2'!$N$1:$Q$1,0),0),"")&amp;IFERROR(VLOOKUP(FT$2&amp;$B17,'FPL FIX2'!$O$1:$P$400,MATCH("AWAY",'FPL FIX2'!$O$1:$P$1,0),0),"")&amp;IFERROR(VLOOKUP(FT$2&amp;$A17,'FA2'!$A:$D,MATCH("AWAY",'FA2'!$A$1:$D$1,0),0),"")&amp;IFERROR(VLOOKUP(FT$2&amp;$A17,'FA2'!$B:$C,MATCH("HOME",'FA2'!$B$1:$C$1,0),0),"")&amp;IFERROR(VLOOKUP(FT$2&amp;$A17,'EFL2'!$A:$D,MATCH("AWAY",'EFL2'!$A$1:$D$1,0),0),"")&amp;IFERROR(VLOOKUP(FT$2&amp;$A17,'EFL2'!$B:$C,MATCH("HOME",'EFL2'!$B$1:$C$1,0),0),"")&amp;IFERROR(VLOOKUP(FT$2&amp;$A17,'UCL2'!$C:$F,MATCH("AWAY",'UCL2'!$C$1:$F$1,0),0),"")&amp;IFERROR(VLOOKUP(FT$2&amp;$A17,'UCL2'!$D:$E,MATCH("HOME",'UCL2'!$D$1:$E$1,0),0),"")&amp;IFERROR(VLOOKUP(FT$2&amp;$A17,'EU2'!$C:$F,MATCH("AWAY",'EU2'!$C$1:$F$1,0),0),"")&amp;IFERROR(VLOOKUP(FT$2&amp;$A17,'EU2'!$D:$E,MATCH("HOME",'EU2'!$D$1:$E$1,0),0),"")&amp;IFERROR(VLOOKUP(FT$2&amp;$A17,'EUC2'!$C:$F,MATCH("AWAY",'EUC2'!$C$1:$F$1,0),0),"")&amp;IFERROR(VLOOKUP(FT$2&amp;$A17,'EUC2'!$D:$E,MATCH("HOME",'EUC2'!$D$1:$E$1,0),0),"")</f>
        <v/>
      </c>
      <c r="FU17" s="25" t="str">
        <f>IFERROR(VLOOKUP(FU$2&amp;$B17,'FPL FIX2'!$N$1:$Q$400,MATCH("HOME",'FPL FIX2'!$N$1:$Q$1,0),0),"")&amp;IFERROR(VLOOKUP(FU$2&amp;$B17,'FPL FIX2'!$O$1:$P$400,MATCH("AWAY",'FPL FIX2'!$O$1:$P$1,0),0),"")&amp;IFERROR(VLOOKUP(FU$2&amp;$A17,'FA2'!$A:$D,MATCH("AWAY",'FA2'!$A$1:$D$1,0),0),"")&amp;IFERROR(VLOOKUP(FU$2&amp;$A17,'FA2'!$B:$C,MATCH("HOME",'FA2'!$B$1:$C$1,0),0),"")&amp;IFERROR(VLOOKUP(FU$2&amp;$A17,'EFL2'!$A:$D,MATCH("AWAY",'EFL2'!$A$1:$D$1,0),0),"")&amp;IFERROR(VLOOKUP(FU$2&amp;$A17,'EFL2'!$B:$C,MATCH("HOME",'EFL2'!$B$1:$C$1,0),0),"")&amp;IFERROR(VLOOKUP(FU$2&amp;$A17,'UCL2'!$C:$F,MATCH("AWAY",'UCL2'!$C$1:$F$1,0),0),"")&amp;IFERROR(VLOOKUP(FU$2&amp;$A17,'UCL2'!$D:$E,MATCH("HOME",'UCL2'!$D$1:$E$1,0),0),"")&amp;IFERROR(VLOOKUP(FU$2&amp;$A17,'EU2'!$C:$F,MATCH("AWAY",'EU2'!$C$1:$F$1,0),0),"")&amp;IFERROR(VLOOKUP(FU$2&amp;$A17,'EU2'!$D:$E,MATCH("HOME",'EU2'!$D$1:$E$1,0),0),"")&amp;IFERROR(VLOOKUP(FU$2&amp;$A17,'EUC2'!$C:$F,MATCH("AWAY",'EUC2'!$C$1:$F$1,0),0),"")&amp;IFERROR(VLOOKUP(FU$2&amp;$A17,'EUC2'!$D:$E,MATCH("HOME",'EUC2'!$D$1:$E$1,0),0),"")</f>
        <v>ars</v>
      </c>
      <c r="FV17" s="25" t="str">
        <f>IFERROR(VLOOKUP(FV$2&amp;$B17,'FPL FIX2'!$N$1:$Q$400,MATCH("HOME",'FPL FIX2'!$N$1:$Q$1,0),0),"")&amp;IFERROR(VLOOKUP(FV$2&amp;$B17,'FPL FIX2'!$O$1:$P$400,MATCH("AWAY",'FPL FIX2'!$O$1:$P$1,0),0),"")&amp;IFERROR(VLOOKUP(FV$2&amp;$A17,'FA2'!$A:$D,MATCH("AWAY",'FA2'!$A$1:$D$1,0),0),"")&amp;IFERROR(VLOOKUP(FV$2&amp;$A17,'FA2'!$B:$C,MATCH("HOME",'FA2'!$B$1:$C$1,0),0),"")&amp;IFERROR(VLOOKUP(FV$2&amp;$A17,'EFL2'!$A:$D,MATCH("AWAY",'EFL2'!$A$1:$D$1,0),0),"")&amp;IFERROR(VLOOKUP(FV$2&amp;$A17,'EFL2'!$B:$C,MATCH("HOME",'EFL2'!$B$1:$C$1,0),0),"")&amp;IFERROR(VLOOKUP(FV$2&amp;$A17,'UCL2'!$C:$F,MATCH("AWAY",'UCL2'!$C$1:$F$1,0),0),"")&amp;IFERROR(VLOOKUP(FV$2&amp;$A17,'UCL2'!$D:$E,MATCH("HOME",'UCL2'!$D$1:$E$1,0),0),"")&amp;IFERROR(VLOOKUP(FV$2&amp;$A17,'EU2'!$C:$F,MATCH("AWAY",'EU2'!$C$1:$F$1,0),0),"")&amp;IFERROR(VLOOKUP(FV$2&amp;$A17,'EU2'!$D:$E,MATCH("HOME",'EU2'!$D$1:$E$1,0),0),"")&amp;IFERROR(VLOOKUP(FV$2&amp;$A17,'EUC2'!$C:$F,MATCH("AWAY",'EUC2'!$C$1:$F$1,0),0),"")&amp;IFERROR(VLOOKUP(FV$2&amp;$A17,'EUC2'!$D:$E,MATCH("HOME",'EUC2'!$D$1:$E$1,0),0),"")</f>
        <v/>
      </c>
      <c r="FW17" s="25" t="str">
        <f>IFERROR(VLOOKUP(FW$2&amp;$B17,'FPL FIX2'!$N$1:$Q$400,MATCH("HOME",'FPL FIX2'!$N$1:$Q$1,0),0),"")&amp;IFERROR(VLOOKUP(FW$2&amp;$B17,'FPL FIX2'!$O$1:$P$400,MATCH("AWAY",'FPL FIX2'!$O$1:$P$1,0),0),"")&amp;IFERROR(VLOOKUP(FW$2&amp;$A17,'FA2'!$A:$D,MATCH("AWAY",'FA2'!$A$1:$D$1,0),0),"")&amp;IFERROR(VLOOKUP(FW$2&amp;$A17,'FA2'!$B:$C,MATCH("HOME",'FA2'!$B$1:$C$1,0),0),"")&amp;IFERROR(VLOOKUP(FW$2&amp;$A17,'EFL2'!$A:$D,MATCH("AWAY",'EFL2'!$A$1:$D$1,0),0),"")&amp;IFERROR(VLOOKUP(FW$2&amp;$A17,'EFL2'!$B:$C,MATCH("HOME",'EFL2'!$B$1:$C$1,0),0),"")&amp;IFERROR(VLOOKUP(FW$2&amp;$A17,'UCL2'!$C:$F,MATCH("AWAY",'UCL2'!$C$1:$F$1,0),0),"")&amp;IFERROR(VLOOKUP(FW$2&amp;$A17,'UCL2'!$D:$E,MATCH("HOME",'UCL2'!$D$1:$E$1,0),0),"")&amp;IFERROR(VLOOKUP(FW$2&amp;$A17,'EU2'!$C:$F,MATCH("AWAY",'EU2'!$C$1:$F$1,0),0),"")&amp;IFERROR(VLOOKUP(FW$2&amp;$A17,'EU2'!$D:$E,MATCH("HOME",'EU2'!$D$1:$E$1,0),0),"")&amp;IFERROR(VLOOKUP(FW$2&amp;$A17,'EUC2'!$C:$F,MATCH("AWAY",'EUC2'!$C$1:$F$1,0),0),"")&amp;IFERROR(VLOOKUP(FW$2&amp;$A17,'EUC2'!$D:$E,MATCH("HOME",'EUC2'!$D$1:$E$1,0),0),"")</f>
        <v/>
      </c>
      <c r="FX17" s="25" t="str">
        <f>IFERROR(VLOOKUP(FX$2&amp;$B17,'FPL FIX2'!$N$1:$Q$400,MATCH("HOME",'FPL FIX2'!$N$1:$Q$1,0),0),"")&amp;IFERROR(VLOOKUP(FX$2&amp;$B17,'FPL FIX2'!$O$1:$P$400,MATCH("AWAY",'FPL FIX2'!$O$1:$P$1,0),0),"")&amp;IFERROR(VLOOKUP(FX$2&amp;$A17,'FA2'!$A:$D,MATCH("AWAY",'FA2'!$A$1:$D$1,0),0),"")&amp;IFERROR(VLOOKUP(FX$2&amp;$A17,'FA2'!$B:$C,MATCH("HOME",'FA2'!$B$1:$C$1,0),0),"")&amp;IFERROR(VLOOKUP(FX$2&amp;$A17,'EFL2'!$A:$D,MATCH("AWAY",'EFL2'!$A$1:$D$1,0),0),"")&amp;IFERROR(VLOOKUP(FX$2&amp;$A17,'EFL2'!$B:$C,MATCH("HOME",'EFL2'!$B$1:$C$1,0),0),"")&amp;IFERROR(VLOOKUP(FX$2&amp;$A17,'UCL2'!$C:$F,MATCH("AWAY",'UCL2'!$C$1:$F$1,0),0),"")&amp;IFERROR(VLOOKUP(FX$2&amp;$A17,'UCL2'!$D:$E,MATCH("HOME",'UCL2'!$D$1:$E$1,0),0),"")&amp;IFERROR(VLOOKUP(FX$2&amp;$A17,'EU2'!$C:$F,MATCH("AWAY",'EU2'!$C$1:$F$1,0),0),"")&amp;IFERROR(VLOOKUP(FX$2&amp;$A17,'EU2'!$D:$E,MATCH("HOME",'EU2'!$D$1:$E$1,0),0),"")&amp;IFERROR(VLOOKUP(FX$2&amp;$A17,'EUC2'!$C:$F,MATCH("AWAY",'EUC2'!$C$1:$F$1,0),0),"")&amp;IFERROR(VLOOKUP(FX$2&amp;$A17,'EUC2'!$D:$E,MATCH("HOME",'EUC2'!$D$1:$E$1,0),0),"")</f>
        <v>Nott'ham Forest</v>
      </c>
      <c r="FY17" s="25" t="str">
        <f>IFERROR(VLOOKUP(FY$2&amp;$B17,'FPL FIX2'!$N$1:$Q$400,MATCH("HOME",'FPL FIX2'!$N$1:$Q$1,0),0),"")&amp;IFERROR(VLOOKUP(FY$2&amp;$B17,'FPL FIX2'!$O$1:$P$400,MATCH("AWAY",'FPL FIX2'!$O$1:$P$1,0),0),"")&amp;IFERROR(VLOOKUP(FY$2&amp;$A17,'FA2'!$A:$D,MATCH("AWAY",'FA2'!$A$1:$D$1,0),0),"")&amp;IFERROR(VLOOKUP(FY$2&amp;$A17,'FA2'!$B:$C,MATCH("HOME",'FA2'!$B$1:$C$1,0),0),"")&amp;IFERROR(VLOOKUP(FY$2&amp;$A17,'EFL2'!$A:$D,MATCH("AWAY",'EFL2'!$A$1:$D$1,0),0),"")&amp;IFERROR(VLOOKUP(FY$2&amp;$A17,'EFL2'!$B:$C,MATCH("HOME",'EFL2'!$B$1:$C$1,0),0),"")&amp;IFERROR(VLOOKUP(FY$2&amp;$A17,'UCL2'!$C:$F,MATCH("AWAY",'UCL2'!$C$1:$F$1,0),0),"")&amp;IFERROR(VLOOKUP(FY$2&amp;$A17,'UCL2'!$D:$E,MATCH("HOME",'UCL2'!$D$1:$E$1,0),0),"")&amp;IFERROR(VLOOKUP(FY$2&amp;$A17,'EU2'!$C:$F,MATCH("AWAY",'EU2'!$C$1:$F$1,0),0),"")&amp;IFERROR(VLOOKUP(FY$2&amp;$A17,'EU2'!$D:$E,MATCH("HOME",'EU2'!$D$1:$E$1,0),0),"")&amp;IFERROR(VLOOKUP(FY$2&amp;$A17,'EUC2'!$C:$F,MATCH("AWAY",'EUC2'!$C$1:$F$1,0),0),"")&amp;IFERROR(VLOOKUP(FY$2&amp;$A17,'EUC2'!$D:$E,MATCH("HOME",'EUC2'!$D$1:$E$1,0),0),"")</f>
        <v/>
      </c>
      <c r="FZ17" s="25" t="str">
        <f>IFERROR(VLOOKUP(FZ$2&amp;$B17,'FPL FIX2'!$N$1:$Q$400,MATCH("HOME",'FPL FIX2'!$N$1:$Q$1,0),0),"")&amp;IFERROR(VLOOKUP(FZ$2&amp;$B17,'FPL FIX2'!$O$1:$P$400,MATCH("AWAY",'FPL FIX2'!$O$1:$P$1,0),0),"")&amp;IFERROR(VLOOKUP(FZ$2&amp;$A17,'FA2'!$A:$D,MATCH("AWAY",'FA2'!$A$1:$D$1,0),0),"")&amp;IFERROR(VLOOKUP(FZ$2&amp;$A17,'FA2'!$B:$C,MATCH("HOME",'FA2'!$B$1:$C$1,0),0),"")&amp;IFERROR(VLOOKUP(FZ$2&amp;$A17,'EFL2'!$A:$D,MATCH("AWAY",'EFL2'!$A$1:$D$1,0),0),"")&amp;IFERROR(VLOOKUP(FZ$2&amp;$A17,'EFL2'!$B:$C,MATCH("HOME",'EFL2'!$B$1:$C$1,0),0),"")&amp;IFERROR(VLOOKUP(FZ$2&amp;$A17,'UCL2'!$C:$F,MATCH("AWAY",'UCL2'!$C$1:$F$1,0),0),"")&amp;IFERROR(VLOOKUP(FZ$2&amp;$A17,'UCL2'!$D:$E,MATCH("HOME",'UCL2'!$D$1:$E$1,0),0),"")&amp;IFERROR(VLOOKUP(FZ$2&amp;$A17,'EU2'!$C:$F,MATCH("AWAY",'EU2'!$C$1:$F$1,0),0),"")&amp;IFERROR(VLOOKUP(FZ$2&amp;$A17,'EU2'!$D:$E,MATCH("HOME",'EU2'!$D$1:$E$1,0),0),"")&amp;IFERROR(VLOOKUP(FZ$2&amp;$A17,'EUC2'!$C:$F,MATCH("AWAY",'EUC2'!$C$1:$F$1,0),0),"")&amp;IFERROR(VLOOKUP(FZ$2&amp;$A17,'EUC2'!$D:$E,MATCH("HOME",'EUC2'!$D$1:$E$1,0),0),"")</f>
        <v/>
      </c>
      <c r="GA17" s="25" t="str">
        <f>IFERROR(VLOOKUP(GA$2&amp;$B17,'FPL FIX2'!$N$1:$Q$400,MATCH("HOME",'FPL FIX2'!$N$1:$Q$1,0),0),"")&amp;IFERROR(VLOOKUP(GA$2&amp;$B17,'FPL FIX2'!$O$1:$P$400,MATCH("AWAY",'FPL FIX2'!$O$1:$P$1,0),0),"")&amp;IFERROR(VLOOKUP(GA$2&amp;$A17,'FA2'!$A:$D,MATCH("AWAY",'FA2'!$A$1:$D$1,0),0),"")&amp;IFERROR(VLOOKUP(GA$2&amp;$A17,'FA2'!$B:$C,MATCH("HOME",'FA2'!$B$1:$C$1,0),0),"")&amp;IFERROR(VLOOKUP(GA$2&amp;$A17,'EFL2'!$A:$D,MATCH("AWAY",'EFL2'!$A$1:$D$1,0),0),"")&amp;IFERROR(VLOOKUP(GA$2&amp;$A17,'EFL2'!$B:$C,MATCH("HOME",'EFL2'!$B$1:$C$1,0),0),"")&amp;IFERROR(VLOOKUP(GA$2&amp;$A17,'UCL2'!$C:$F,MATCH("AWAY",'UCL2'!$C$1:$F$1,0),0),"")&amp;IFERROR(VLOOKUP(GA$2&amp;$A17,'UCL2'!$D:$E,MATCH("HOME",'UCL2'!$D$1:$E$1,0),0),"")&amp;IFERROR(VLOOKUP(GA$2&amp;$A17,'EU2'!$C:$F,MATCH("AWAY",'EU2'!$C$1:$F$1,0),0),"")&amp;IFERROR(VLOOKUP(GA$2&amp;$A17,'EU2'!$D:$E,MATCH("HOME",'EU2'!$D$1:$E$1,0),0),"")&amp;IFERROR(VLOOKUP(GA$2&amp;$A17,'EUC2'!$C:$F,MATCH("AWAY",'EUC2'!$C$1:$F$1,0),0),"")&amp;IFERROR(VLOOKUP(GA$2&amp;$A17,'EUC2'!$D:$E,MATCH("HOME",'EUC2'!$D$1:$E$1,0),0),"")</f>
        <v>Reading</v>
      </c>
      <c r="GB17" s="25" t="str">
        <f>IFERROR(VLOOKUP(GB$2&amp;$B17,'FPL FIX2'!$N$1:$Q$400,MATCH("HOME",'FPL FIX2'!$N$1:$Q$1,0),0),"")&amp;IFERROR(VLOOKUP(GB$2&amp;$B17,'FPL FIX2'!$O$1:$P$400,MATCH("AWAY",'FPL FIX2'!$O$1:$P$1,0),0),"")&amp;IFERROR(VLOOKUP(GB$2&amp;$A17,'FA2'!$A:$D,MATCH("AWAY",'FA2'!$A$1:$D$1,0),0),"")&amp;IFERROR(VLOOKUP(GB$2&amp;$A17,'FA2'!$B:$C,MATCH("HOME",'FA2'!$B$1:$C$1,0),0),"")&amp;IFERROR(VLOOKUP(GB$2&amp;$A17,'EFL2'!$A:$D,MATCH("AWAY",'EFL2'!$A$1:$D$1,0),0),"")&amp;IFERROR(VLOOKUP(GB$2&amp;$A17,'EFL2'!$B:$C,MATCH("HOME",'EFL2'!$B$1:$C$1,0),0),"")&amp;IFERROR(VLOOKUP(GB$2&amp;$A17,'UCL2'!$C:$F,MATCH("AWAY",'UCL2'!$C$1:$F$1,0),0),"")&amp;IFERROR(VLOOKUP(GB$2&amp;$A17,'UCL2'!$D:$E,MATCH("HOME",'UCL2'!$D$1:$E$1,0),0),"")&amp;IFERROR(VLOOKUP(GB$2&amp;$A17,'EU2'!$C:$F,MATCH("AWAY",'EU2'!$C$1:$F$1,0),0),"")&amp;IFERROR(VLOOKUP(GB$2&amp;$A17,'EU2'!$D:$E,MATCH("HOME",'EU2'!$D$1:$E$1,0),0),"")&amp;IFERROR(VLOOKUP(GB$2&amp;$A17,'EUC2'!$C:$F,MATCH("AWAY",'EUC2'!$C$1:$F$1,0),0),"")&amp;IFERROR(VLOOKUP(GB$2&amp;$A17,'EUC2'!$D:$E,MATCH("HOME",'EUC2'!$D$1:$E$1,0),0),"")</f>
        <v/>
      </c>
      <c r="GC17" s="25" t="str">
        <f>IFERROR(VLOOKUP(GC$2&amp;$B17,'FPL FIX2'!$N$1:$Q$400,MATCH("HOME",'FPL FIX2'!$N$1:$Q$1,0),0),"")&amp;IFERROR(VLOOKUP(GC$2&amp;$B17,'FPL FIX2'!$O$1:$P$400,MATCH("AWAY",'FPL FIX2'!$O$1:$P$1,0),0),"")&amp;IFERROR(VLOOKUP(GC$2&amp;$A17,'FA2'!$A:$D,MATCH("AWAY",'FA2'!$A$1:$D$1,0),0),"")&amp;IFERROR(VLOOKUP(GC$2&amp;$A17,'FA2'!$B:$C,MATCH("HOME",'FA2'!$B$1:$C$1,0),0),"")&amp;IFERROR(VLOOKUP(GC$2&amp;$A17,'EFL2'!$A:$D,MATCH("AWAY",'EFL2'!$A$1:$D$1,0),0),"")&amp;IFERROR(VLOOKUP(GC$2&amp;$A17,'EFL2'!$B:$C,MATCH("HOME",'EFL2'!$B$1:$C$1,0),0),"")&amp;IFERROR(VLOOKUP(GC$2&amp;$A17,'UCL2'!$C:$F,MATCH("AWAY",'UCL2'!$C$1:$F$1,0),0),"")&amp;IFERROR(VLOOKUP(GC$2&amp;$A17,'UCL2'!$D:$E,MATCH("HOME",'UCL2'!$D$1:$E$1,0),0),"")&amp;IFERROR(VLOOKUP(GC$2&amp;$A17,'EU2'!$C:$F,MATCH("AWAY",'EU2'!$C$1:$F$1,0),0),"")&amp;IFERROR(VLOOKUP(GC$2&amp;$A17,'EU2'!$D:$E,MATCH("HOME",'EU2'!$D$1:$E$1,0),0),"")&amp;IFERROR(VLOOKUP(GC$2&amp;$A17,'EUC2'!$C:$F,MATCH("AWAY",'EUC2'!$C$1:$F$1,0),0),"")&amp;IFERROR(VLOOKUP(GC$2&amp;$A17,'EUC2'!$D:$E,MATCH("HOME",'EUC2'!$D$1:$E$1,0),0),"")</f>
        <v/>
      </c>
      <c r="GD17" s="25" t="str">
        <f>IFERROR(VLOOKUP(GD$2&amp;$B17,'FPL FIX2'!$N$1:$Q$400,MATCH("HOME",'FPL FIX2'!$N$1:$Q$1,0),0),"")&amp;IFERROR(VLOOKUP(GD$2&amp;$B17,'FPL FIX2'!$O$1:$P$400,MATCH("AWAY",'FPL FIX2'!$O$1:$P$1,0),0),"")&amp;IFERROR(VLOOKUP(GD$2&amp;$A17,'FA2'!$A:$D,MATCH("AWAY",'FA2'!$A$1:$D$1,0),0),"")&amp;IFERROR(VLOOKUP(GD$2&amp;$A17,'FA2'!$B:$C,MATCH("HOME",'FA2'!$B$1:$C$1,0),0),"")&amp;IFERROR(VLOOKUP(GD$2&amp;$A17,'EFL2'!$A:$D,MATCH("AWAY",'EFL2'!$A$1:$D$1,0),0),"")&amp;IFERROR(VLOOKUP(GD$2&amp;$A17,'EFL2'!$B:$C,MATCH("HOME",'EFL2'!$B$1:$C$1,0),0),"")&amp;IFERROR(VLOOKUP(GD$2&amp;$A17,'UCL2'!$C:$F,MATCH("AWAY",'UCL2'!$C$1:$F$1,0),0),"")&amp;IFERROR(VLOOKUP(GD$2&amp;$A17,'UCL2'!$D:$E,MATCH("HOME",'UCL2'!$D$1:$E$1,0),0),"")&amp;IFERROR(VLOOKUP(GD$2&amp;$A17,'EU2'!$C:$F,MATCH("AWAY",'EU2'!$C$1:$F$1,0),0),"")&amp;IFERROR(VLOOKUP(GD$2&amp;$A17,'EU2'!$D:$E,MATCH("HOME",'EU2'!$D$1:$E$1,0),0),"")&amp;IFERROR(VLOOKUP(GD$2&amp;$A17,'EUC2'!$C:$F,MATCH("AWAY",'EUC2'!$C$1:$F$1,0),0),"")&amp;IFERROR(VLOOKUP(GD$2&amp;$A17,'EUC2'!$D:$E,MATCH("HOME",'EUC2'!$D$1:$E$1,0),0),"")</f>
        <v/>
      </c>
      <c r="GE17" s="25" t="str">
        <f>IFERROR(VLOOKUP(GE$2&amp;$B17,'FPL FIX2'!$N$1:$Q$400,MATCH("HOME",'FPL FIX2'!$N$1:$Q$1,0),0),"")&amp;IFERROR(VLOOKUP(GE$2&amp;$B17,'FPL FIX2'!$O$1:$P$400,MATCH("AWAY",'FPL FIX2'!$O$1:$P$1,0),0),"")&amp;IFERROR(VLOOKUP(GE$2&amp;$A17,'FA2'!$A:$D,MATCH("AWAY",'FA2'!$A$1:$D$1,0),0),"")&amp;IFERROR(VLOOKUP(GE$2&amp;$A17,'FA2'!$B:$C,MATCH("HOME",'FA2'!$B$1:$C$1,0),0),"")&amp;IFERROR(VLOOKUP(GE$2&amp;$A17,'EFL2'!$A:$D,MATCH("AWAY",'EFL2'!$A$1:$D$1,0),0),"")&amp;IFERROR(VLOOKUP(GE$2&amp;$A17,'EFL2'!$B:$C,MATCH("HOME",'EFL2'!$B$1:$C$1,0),0),"")&amp;IFERROR(VLOOKUP(GE$2&amp;$A17,'UCL2'!$C:$F,MATCH("AWAY",'UCL2'!$C$1:$F$1,0),0),"")&amp;IFERROR(VLOOKUP(GE$2&amp;$A17,'UCL2'!$D:$E,MATCH("HOME",'UCL2'!$D$1:$E$1,0),0),"")&amp;IFERROR(VLOOKUP(GE$2&amp;$A17,'EU2'!$C:$F,MATCH("AWAY",'EU2'!$C$1:$F$1,0),0),"")&amp;IFERROR(VLOOKUP(GE$2&amp;$A17,'EU2'!$D:$E,MATCH("HOME",'EU2'!$D$1:$E$1,0),0),"")&amp;IFERROR(VLOOKUP(GE$2&amp;$A17,'EUC2'!$C:$F,MATCH("AWAY",'EUC2'!$C$1:$F$1,0),0),"")&amp;IFERROR(VLOOKUP(GE$2&amp;$A17,'EUC2'!$D:$E,MATCH("HOME",'EUC2'!$D$1:$E$1,0),0),"")</f>
        <v>Nott'ham Forest</v>
      </c>
      <c r="GF17" s="25" t="str">
        <f>IFERROR(VLOOKUP(GF$2&amp;$B17,'FPL FIX2'!$N$1:$Q$400,MATCH("HOME",'FPL FIX2'!$N$1:$Q$1,0),0),"")&amp;IFERROR(VLOOKUP(GF$2&amp;$B17,'FPL FIX2'!$O$1:$P$400,MATCH("AWAY",'FPL FIX2'!$O$1:$P$1,0),0),"")&amp;IFERROR(VLOOKUP(GF$2&amp;$A17,'FA2'!$A:$D,MATCH("AWAY",'FA2'!$A$1:$D$1,0),0),"")&amp;IFERROR(VLOOKUP(GF$2&amp;$A17,'FA2'!$B:$C,MATCH("HOME",'FA2'!$B$1:$C$1,0),0),"")&amp;IFERROR(VLOOKUP(GF$2&amp;$A17,'EFL2'!$A:$D,MATCH("AWAY",'EFL2'!$A$1:$D$1,0),0),"")&amp;IFERROR(VLOOKUP(GF$2&amp;$A17,'EFL2'!$B:$C,MATCH("HOME",'EFL2'!$B$1:$C$1,0),0),"")&amp;IFERROR(VLOOKUP(GF$2&amp;$A17,'UCL2'!$C:$F,MATCH("AWAY",'UCL2'!$C$1:$F$1,0),0),"")&amp;IFERROR(VLOOKUP(GF$2&amp;$A17,'UCL2'!$D:$E,MATCH("HOME",'UCL2'!$D$1:$E$1,0),0),"")&amp;IFERROR(VLOOKUP(GF$2&amp;$A17,'EU2'!$C:$F,MATCH("AWAY",'EU2'!$C$1:$F$1,0),0),"")&amp;IFERROR(VLOOKUP(GF$2&amp;$A17,'EU2'!$D:$E,MATCH("HOME",'EU2'!$D$1:$E$1,0),0),"")&amp;IFERROR(VLOOKUP(GF$2&amp;$A17,'EUC2'!$C:$F,MATCH("AWAY",'EUC2'!$C$1:$F$1,0),0),"")&amp;IFERROR(VLOOKUP(GF$2&amp;$A17,'EUC2'!$D:$E,MATCH("HOME",'EUC2'!$D$1:$E$1,0),0),"")</f>
        <v/>
      </c>
      <c r="GG17" s="25" t="str">
        <f>IFERROR(VLOOKUP(GG$2&amp;$B17,'FPL FIX2'!$N$1:$Q$400,MATCH("HOME",'FPL FIX2'!$N$1:$Q$1,0),0),"")&amp;IFERROR(VLOOKUP(GG$2&amp;$B17,'FPL FIX2'!$O$1:$P$400,MATCH("AWAY",'FPL FIX2'!$O$1:$P$1,0),0),"")&amp;IFERROR(VLOOKUP(GG$2&amp;$A17,'FA2'!$A:$D,MATCH("AWAY",'FA2'!$A$1:$D$1,0),0),"")&amp;IFERROR(VLOOKUP(GG$2&amp;$A17,'FA2'!$B:$C,MATCH("HOME",'FA2'!$B$1:$C$1,0),0),"")&amp;IFERROR(VLOOKUP(GG$2&amp;$A17,'EFL2'!$A:$D,MATCH("AWAY",'EFL2'!$A$1:$D$1,0),0),"")&amp;IFERROR(VLOOKUP(GG$2&amp;$A17,'EFL2'!$B:$C,MATCH("HOME",'EFL2'!$B$1:$C$1,0),0),"")&amp;IFERROR(VLOOKUP(GG$2&amp;$A17,'UCL2'!$C:$F,MATCH("AWAY",'UCL2'!$C$1:$F$1,0),0),"")&amp;IFERROR(VLOOKUP(GG$2&amp;$A17,'UCL2'!$D:$E,MATCH("HOME",'UCL2'!$D$1:$E$1,0),0),"")&amp;IFERROR(VLOOKUP(GG$2&amp;$A17,'EU2'!$C:$F,MATCH("AWAY",'EU2'!$C$1:$F$1,0),0),"")&amp;IFERROR(VLOOKUP(GG$2&amp;$A17,'EU2'!$D:$E,MATCH("HOME",'EU2'!$D$1:$E$1,0),0),"")&amp;IFERROR(VLOOKUP(GG$2&amp;$A17,'EUC2'!$C:$F,MATCH("AWAY",'EUC2'!$C$1:$F$1,0),0),"")&amp;IFERROR(VLOOKUP(GG$2&amp;$A17,'EUC2'!$D:$E,MATCH("HOME",'EUC2'!$D$1:$E$1,0),0),"")</f>
        <v/>
      </c>
      <c r="GH17" s="25" t="str">
        <f>IFERROR(VLOOKUP(GH$2&amp;$B17,'FPL FIX2'!$N$1:$Q$400,MATCH("HOME",'FPL FIX2'!$N$1:$Q$1,0),0),"")&amp;IFERROR(VLOOKUP(GH$2&amp;$B17,'FPL FIX2'!$O$1:$P$400,MATCH("AWAY",'FPL FIX2'!$O$1:$P$1,0),0),"")&amp;IFERROR(VLOOKUP(GH$2&amp;$A17,'FA2'!$A:$D,MATCH("AWAY",'FA2'!$A$1:$D$1,0),0),"")&amp;IFERROR(VLOOKUP(GH$2&amp;$A17,'FA2'!$B:$C,MATCH("HOME",'FA2'!$B$1:$C$1,0),0),"")&amp;IFERROR(VLOOKUP(GH$2&amp;$A17,'EFL2'!$A:$D,MATCH("AWAY",'EFL2'!$A$1:$D$1,0),0),"")&amp;IFERROR(VLOOKUP(GH$2&amp;$A17,'EFL2'!$B:$C,MATCH("HOME",'EFL2'!$B$1:$C$1,0),0),"")&amp;IFERROR(VLOOKUP(GH$2&amp;$A17,'UCL2'!$C:$F,MATCH("AWAY",'UCL2'!$C$1:$F$1,0),0),"")&amp;IFERROR(VLOOKUP(GH$2&amp;$A17,'UCL2'!$D:$E,MATCH("HOME",'UCL2'!$D$1:$E$1,0),0),"")&amp;IFERROR(VLOOKUP(GH$2&amp;$A17,'EU2'!$C:$F,MATCH("AWAY",'EU2'!$C$1:$F$1,0),0),"")&amp;IFERROR(VLOOKUP(GH$2&amp;$A17,'EU2'!$D:$E,MATCH("HOME",'EU2'!$D$1:$E$1,0),0),"")&amp;IFERROR(VLOOKUP(GH$2&amp;$A17,'EUC2'!$C:$F,MATCH("AWAY",'EUC2'!$C$1:$F$1,0),0),"")&amp;IFERROR(VLOOKUP(GH$2&amp;$A17,'EUC2'!$D:$E,MATCH("HOME",'EUC2'!$D$1:$E$1,0),0),"")</f>
        <v>CRY</v>
      </c>
      <c r="GI17" s="25" t="str">
        <f>IFERROR(VLOOKUP(GI$2&amp;$B17,'FPL FIX2'!$N$1:$Q$400,MATCH("HOME",'FPL FIX2'!$N$1:$Q$1,0),0),"")&amp;IFERROR(VLOOKUP(GI$2&amp;$B17,'FPL FIX2'!$O$1:$P$400,MATCH("AWAY",'FPL FIX2'!$O$1:$P$1,0),0),"")&amp;IFERROR(VLOOKUP(GI$2&amp;$A17,'FA2'!$A:$D,MATCH("AWAY",'FA2'!$A$1:$D$1,0),0),"")&amp;IFERROR(VLOOKUP(GI$2&amp;$A17,'FA2'!$B:$C,MATCH("HOME",'FA2'!$B$1:$C$1,0),0),"")&amp;IFERROR(VLOOKUP(GI$2&amp;$A17,'EFL2'!$A:$D,MATCH("AWAY",'EFL2'!$A$1:$D$1,0),0),"")&amp;IFERROR(VLOOKUP(GI$2&amp;$A17,'EFL2'!$B:$C,MATCH("HOME",'EFL2'!$B$1:$C$1,0),0),"")&amp;IFERROR(VLOOKUP(GI$2&amp;$A17,'UCL2'!$C:$F,MATCH("AWAY",'UCL2'!$C$1:$F$1,0),0),"")&amp;IFERROR(VLOOKUP(GI$2&amp;$A17,'UCL2'!$D:$E,MATCH("HOME",'UCL2'!$D$1:$E$1,0),0),"")&amp;IFERROR(VLOOKUP(GI$2&amp;$A17,'EU2'!$C:$F,MATCH("AWAY",'EU2'!$C$1:$F$1,0),0),"")&amp;IFERROR(VLOOKUP(GI$2&amp;$A17,'EU2'!$D:$E,MATCH("HOME",'EU2'!$D$1:$E$1,0),0),"")&amp;IFERROR(VLOOKUP(GI$2&amp;$A17,'EUC2'!$C:$F,MATCH("AWAY",'EUC2'!$C$1:$F$1,0),0),"")&amp;IFERROR(VLOOKUP(GI$2&amp;$A17,'EUC2'!$D:$E,MATCH("HOME",'EUC2'!$D$1:$E$1,0),0),"")</f>
        <v/>
      </c>
      <c r="GJ17" s="25" t="str">
        <f>IFERROR(VLOOKUP(GJ$2&amp;$B17,'FPL FIX2'!$N$1:$Q$400,MATCH("HOME",'FPL FIX2'!$N$1:$Q$1,0),0),"")&amp;IFERROR(VLOOKUP(GJ$2&amp;$B17,'FPL FIX2'!$O$1:$P$400,MATCH("AWAY",'FPL FIX2'!$O$1:$P$1,0),0),"")&amp;IFERROR(VLOOKUP(GJ$2&amp;$A17,'FA2'!$A:$D,MATCH("AWAY",'FA2'!$A$1:$D$1,0),0),"")&amp;IFERROR(VLOOKUP(GJ$2&amp;$A17,'FA2'!$B:$C,MATCH("HOME",'FA2'!$B$1:$C$1,0),0),"")&amp;IFERROR(VLOOKUP(GJ$2&amp;$A17,'EFL2'!$A:$D,MATCH("AWAY",'EFL2'!$A$1:$D$1,0),0),"")&amp;IFERROR(VLOOKUP(GJ$2&amp;$A17,'EFL2'!$B:$C,MATCH("HOME",'EFL2'!$B$1:$C$1,0),0),"")&amp;IFERROR(VLOOKUP(GJ$2&amp;$A17,'UCL2'!$C:$F,MATCH("AWAY",'UCL2'!$C$1:$F$1,0),0),"")&amp;IFERROR(VLOOKUP(GJ$2&amp;$A17,'UCL2'!$D:$E,MATCH("HOME",'UCL2'!$D$1:$E$1,0),0),"")&amp;IFERROR(VLOOKUP(GJ$2&amp;$A17,'EU2'!$C:$F,MATCH("AWAY",'EU2'!$C$1:$F$1,0),0),"")&amp;IFERROR(VLOOKUP(GJ$2&amp;$A17,'EU2'!$D:$E,MATCH("HOME",'EU2'!$D$1:$E$1,0),0),"")&amp;IFERROR(VLOOKUP(GJ$2&amp;$A17,'EUC2'!$C:$F,MATCH("AWAY",'EUC2'!$C$1:$F$1,0),0),"")&amp;IFERROR(VLOOKUP(GJ$2&amp;$A17,'EUC2'!$D:$E,MATCH("HOME",'EUC2'!$D$1:$E$1,0),0),"")</f>
        <v/>
      </c>
      <c r="GK17" s="25" t="str">
        <f>IFERROR(VLOOKUP(GK$2&amp;$B17,'FPL FIX2'!$N$1:$Q$400,MATCH("HOME",'FPL FIX2'!$N$1:$Q$1,0),0),"")&amp;IFERROR(VLOOKUP(GK$2&amp;$B17,'FPL FIX2'!$O$1:$P$400,MATCH("AWAY",'FPL FIX2'!$O$1:$P$1,0),0),"")&amp;IFERROR(VLOOKUP(GK$2&amp;$A17,'FA2'!$A:$D,MATCH("AWAY",'FA2'!$A$1:$D$1,0),0),"")&amp;IFERROR(VLOOKUP(GK$2&amp;$A17,'FA2'!$B:$C,MATCH("HOME",'FA2'!$B$1:$C$1,0),0),"")&amp;IFERROR(VLOOKUP(GK$2&amp;$A17,'EFL2'!$A:$D,MATCH("AWAY",'EFL2'!$A$1:$D$1,0),0),"")&amp;IFERROR(VLOOKUP(GK$2&amp;$A17,'EFL2'!$B:$C,MATCH("HOME",'EFL2'!$B$1:$C$1,0),0),"")&amp;IFERROR(VLOOKUP(GK$2&amp;$A17,'UCL2'!$C:$F,MATCH("AWAY",'UCL2'!$C$1:$F$1,0),0),"")&amp;IFERROR(VLOOKUP(GK$2&amp;$A17,'UCL2'!$D:$E,MATCH("HOME",'UCL2'!$D$1:$E$1,0),0),"")&amp;IFERROR(VLOOKUP(GK$2&amp;$A17,'EU2'!$C:$F,MATCH("AWAY",'EU2'!$C$1:$F$1,0),0),"")&amp;IFERROR(VLOOKUP(GK$2&amp;$A17,'EU2'!$D:$E,MATCH("HOME",'EU2'!$D$1:$E$1,0),0),"")&amp;IFERROR(VLOOKUP(GK$2&amp;$A17,'EUC2'!$C:$F,MATCH("AWAY",'EUC2'!$C$1:$F$1,0),0),"")&amp;IFERROR(VLOOKUP(GK$2&amp;$A17,'EUC2'!$D:$E,MATCH("HOME",'EUC2'!$D$1:$E$1,0),0),"")</f>
        <v/>
      </c>
      <c r="GL17" s="25" t="str">
        <f>IFERROR(VLOOKUP(GL$2&amp;$B17,'FPL FIX2'!$N$1:$Q$400,MATCH("HOME",'FPL FIX2'!$N$1:$Q$1,0),0),"")&amp;IFERROR(VLOOKUP(GL$2&amp;$B17,'FPL FIX2'!$O$1:$P$400,MATCH("AWAY",'FPL FIX2'!$O$1:$P$1,0),0),"")&amp;IFERROR(VLOOKUP(GL$2&amp;$A17,'FA2'!$A:$D,MATCH("AWAY",'FA2'!$A$1:$D$1,0),0),"")&amp;IFERROR(VLOOKUP(GL$2&amp;$A17,'FA2'!$B:$C,MATCH("HOME",'FA2'!$B$1:$C$1,0),0),"")&amp;IFERROR(VLOOKUP(GL$2&amp;$A17,'EFL2'!$A:$D,MATCH("AWAY",'EFL2'!$A$1:$D$1,0),0),"")&amp;IFERROR(VLOOKUP(GL$2&amp;$A17,'EFL2'!$B:$C,MATCH("HOME",'EFL2'!$B$1:$C$1,0),0),"")&amp;IFERROR(VLOOKUP(GL$2&amp;$A17,'UCL2'!$C:$F,MATCH("AWAY",'UCL2'!$C$1:$F$1,0),0),"")&amp;IFERROR(VLOOKUP(GL$2&amp;$A17,'UCL2'!$D:$E,MATCH("HOME",'UCL2'!$D$1:$E$1,0),0),"")&amp;IFERROR(VLOOKUP(GL$2&amp;$A17,'EU2'!$C:$F,MATCH("AWAY",'EU2'!$C$1:$F$1,0),0),"")&amp;IFERROR(VLOOKUP(GL$2&amp;$A17,'EU2'!$D:$E,MATCH("HOME",'EU2'!$D$1:$E$1,0),0),"")&amp;IFERROR(VLOOKUP(GL$2&amp;$A17,'EUC2'!$C:$F,MATCH("AWAY",'EUC2'!$C$1:$F$1,0),0),"")&amp;IFERROR(VLOOKUP(GL$2&amp;$A17,'EUC2'!$D:$E,MATCH("HOME",'EUC2'!$D$1:$E$1,0),0),"")</f>
        <v>LEE</v>
      </c>
      <c r="GM17" s="25" t="str">
        <f>IFERROR(VLOOKUP(GM$2&amp;$B17,'FPL FIX2'!$N$1:$Q$400,MATCH("HOME",'FPL FIX2'!$N$1:$Q$1,0),0),"")&amp;IFERROR(VLOOKUP(GM$2&amp;$B17,'FPL FIX2'!$O$1:$P$400,MATCH("AWAY",'FPL FIX2'!$O$1:$P$1,0),0),"")&amp;IFERROR(VLOOKUP(GM$2&amp;$A17,'FA2'!$A:$D,MATCH("AWAY",'FA2'!$A$1:$D$1,0),0),"")&amp;IFERROR(VLOOKUP(GM$2&amp;$A17,'FA2'!$B:$C,MATCH("HOME",'FA2'!$B$1:$C$1,0),0),"")&amp;IFERROR(VLOOKUP(GM$2&amp;$A17,'EFL2'!$A:$D,MATCH("AWAY",'EFL2'!$A$1:$D$1,0),0),"")&amp;IFERROR(VLOOKUP(GM$2&amp;$A17,'EFL2'!$B:$C,MATCH("HOME",'EFL2'!$B$1:$C$1,0),0),"")&amp;IFERROR(VLOOKUP(GM$2&amp;$A17,'UCL2'!$C:$F,MATCH("AWAY",'UCL2'!$C$1:$F$1,0),0),"")&amp;IFERROR(VLOOKUP(GM$2&amp;$A17,'UCL2'!$D:$E,MATCH("HOME",'UCL2'!$D$1:$E$1,0),0),"")&amp;IFERROR(VLOOKUP(GM$2&amp;$A17,'EU2'!$C:$F,MATCH("AWAY",'EU2'!$C$1:$F$1,0),0),"")&amp;IFERROR(VLOOKUP(GM$2&amp;$A17,'EU2'!$D:$E,MATCH("HOME",'EU2'!$D$1:$E$1,0),0),"")&amp;IFERROR(VLOOKUP(GM$2&amp;$A17,'EUC2'!$C:$F,MATCH("AWAY",'EUC2'!$C$1:$F$1,0),0),"")&amp;IFERROR(VLOOKUP(GM$2&amp;$A17,'EUC2'!$D:$E,MATCH("HOME",'EUC2'!$D$1:$E$1,0),0),"")</f>
        <v/>
      </c>
      <c r="GN17" s="25" t="str">
        <f>IFERROR(VLOOKUP(GN$2&amp;$B17,'FPL FIX2'!$N$1:$Q$400,MATCH("HOME",'FPL FIX2'!$N$1:$Q$1,0),0),"")&amp;IFERROR(VLOOKUP(GN$2&amp;$B17,'FPL FIX2'!$O$1:$P$400,MATCH("AWAY",'FPL FIX2'!$O$1:$P$1,0),0),"")&amp;IFERROR(VLOOKUP(GN$2&amp;$A17,'FA2'!$A:$D,MATCH("AWAY",'FA2'!$A$1:$D$1,0),0),"")&amp;IFERROR(VLOOKUP(GN$2&amp;$A17,'FA2'!$B:$C,MATCH("HOME",'FA2'!$B$1:$C$1,0),0),"")&amp;IFERROR(VLOOKUP(GN$2&amp;$A17,'EFL2'!$A:$D,MATCH("AWAY",'EFL2'!$A$1:$D$1,0),0),"")&amp;IFERROR(VLOOKUP(GN$2&amp;$A17,'EFL2'!$B:$C,MATCH("HOME",'EFL2'!$B$1:$C$1,0),0),"")&amp;IFERROR(VLOOKUP(GN$2&amp;$A17,'UCL2'!$C:$F,MATCH("AWAY",'UCL2'!$C$1:$F$1,0),0),"")&amp;IFERROR(VLOOKUP(GN$2&amp;$A17,'UCL2'!$D:$E,MATCH("HOME",'UCL2'!$D$1:$E$1,0),0),"")&amp;IFERROR(VLOOKUP(GN$2&amp;$A17,'EU2'!$C:$F,MATCH("AWAY",'EU2'!$C$1:$F$1,0),0),"")&amp;IFERROR(VLOOKUP(GN$2&amp;$A17,'EU2'!$D:$E,MATCH("HOME",'EU2'!$D$1:$E$1,0),0),"")&amp;IFERROR(VLOOKUP(GN$2&amp;$A17,'EUC2'!$C:$F,MATCH("AWAY",'EUC2'!$C$1:$F$1,0),0),"")&amp;IFERROR(VLOOKUP(GN$2&amp;$A17,'EUC2'!$D:$E,MATCH("HOME",'EUC2'!$D$1:$E$1,0),0),"")</f>
        <v/>
      </c>
      <c r="GO17" s="25" t="str">
        <f>IFERROR(VLOOKUP(GO$2&amp;$B17,'FPL FIX2'!$N$1:$Q$400,MATCH("HOME",'FPL FIX2'!$N$1:$Q$1,0),0),"")&amp;IFERROR(VLOOKUP(GO$2&amp;$B17,'FPL FIX2'!$O$1:$P$400,MATCH("AWAY",'FPL FIX2'!$O$1:$P$1,0),0),"")&amp;IFERROR(VLOOKUP(GO$2&amp;$A17,'FA2'!$A:$D,MATCH("AWAY",'FA2'!$A$1:$D$1,0),0),"")&amp;IFERROR(VLOOKUP(GO$2&amp;$A17,'FA2'!$B:$C,MATCH("HOME",'FA2'!$B$1:$C$1,0),0),"")&amp;IFERROR(VLOOKUP(GO$2&amp;$A17,'EFL2'!$A:$D,MATCH("AWAY",'EFL2'!$A$1:$D$1,0),0),"")&amp;IFERROR(VLOOKUP(GO$2&amp;$A17,'EFL2'!$B:$C,MATCH("HOME",'EFL2'!$B$1:$C$1,0),0),"")&amp;IFERROR(VLOOKUP(GO$2&amp;$A17,'UCL2'!$C:$F,MATCH("AWAY",'UCL2'!$C$1:$F$1,0),0),"")&amp;IFERROR(VLOOKUP(GO$2&amp;$A17,'UCL2'!$D:$E,MATCH("HOME",'UCL2'!$D$1:$E$1,0),0),"")&amp;IFERROR(VLOOKUP(GO$2&amp;$A17,'EU2'!$C:$F,MATCH("AWAY",'EU2'!$C$1:$F$1,0),0),"")&amp;IFERROR(VLOOKUP(GO$2&amp;$A17,'EU2'!$D:$E,MATCH("HOME",'EU2'!$D$1:$E$1,0),0),"")&amp;IFERROR(VLOOKUP(GO$2&amp;$A17,'EUC2'!$C:$F,MATCH("AWAY",'EUC2'!$C$1:$F$1,0),0),"")&amp;IFERROR(VLOOKUP(GO$2&amp;$A17,'EUC2'!$D:$E,MATCH("HOME",'EUC2'!$D$1:$E$1,0),0),"")</f>
        <v/>
      </c>
      <c r="GP17" s="25" t="str">
        <f>IFERROR(VLOOKUP(GP$2&amp;$B17,'FPL FIX2'!$N$1:$Q$400,MATCH("HOME",'FPL FIX2'!$N$1:$Q$1,0),0),"")&amp;IFERROR(VLOOKUP(GP$2&amp;$B17,'FPL FIX2'!$O$1:$P$400,MATCH("AWAY",'FPL FIX2'!$O$1:$P$1,0),0),"")&amp;IFERROR(VLOOKUP(GP$2&amp;$A17,'FA2'!$A:$D,MATCH("AWAY",'FA2'!$A$1:$D$1,0),0),"")&amp;IFERROR(VLOOKUP(GP$2&amp;$A17,'FA2'!$B:$C,MATCH("HOME",'FA2'!$B$1:$C$1,0),0),"")&amp;IFERROR(VLOOKUP(GP$2&amp;$A17,'EFL2'!$A:$D,MATCH("AWAY",'EFL2'!$A$1:$D$1,0),0),"")&amp;IFERROR(VLOOKUP(GP$2&amp;$A17,'EFL2'!$B:$C,MATCH("HOME",'EFL2'!$B$1:$C$1,0),0),"")&amp;IFERROR(VLOOKUP(GP$2&amp;$A17,'UCL2'!$C:$F,MATCH("AWAY",'UCL2'!$C$1:$F$1,0),0),"")&amp;IFERROR(VLOOKUP(GP$2&amp;$A17,'UCL2'!$D:$E,MATCH("HOME",'UCL2'!$D$1:$E$1,0),0),"")&amp;IFERROR(VLOOKUP(GP$2&amp;$A17,'EU2'!$C:$F,MATCH("AWAY",'EU2'!$C$1:$F$1,0),0),"")&amp;IFERROR(VLOOKUP(GP$2&amp;$A17,'EU2'!$D:$E,MATCH("HOME",'EU2'!$D$1:$E$1,0),0),"")&amp;IFERROR(VLOOKUP(GP$2&amp;$A17,'EUC2'!$C:$F,MATCH("AWAY",'EUC2'!$C$1:$F$1,0),0),"")&amp;IFERROR(VLOOKUP(GP$2&amp;$A17,'EUC2'!$D:$E,MATCH("HOME",'EUC2'!$D$1:$E$1,0),0),"")</f>
        <v>lee</v>
      </c>
      <c r="GQ17" s="25" t="str">
        <f>IFERROR(VLOOKUP(GQ$2&amp;$B17,'FPL FIX2'!$N$1:$Q$400,MATCH("HOME",'FPL FIX2'!$N$1:$Q$1,0),0),"")&amp;IFERROR(VLOOKUP(GQ$2&amp;$B17,'FPL FIX2'!$O$1:$P$400,MATCH("AWAY",'FPL FIX2'!$O$1:$P$1,0),0),"")&amp;IFERROR(VLOOKUP(GQ$2&amp;$A17,'FA2'!$A:$D,MATCH("AWAY",'FA2'!$A$1:$D$1,0),0),"")&amp;IFERROR(VLOOKUP(GQ$2&amp;$A17,'FA2'!$B:$C,MATCH("HOME",'FA2'!$B$1:$C$1,0),0),"")&amp;IFERROR(VLOOKUP(GQ$2&amp;$A17,'EFL2'!$A:$D,MATCH("AWAY",'EFL2'!$A$1:$D$1,0),0),"")&amp;IFERROR(VLOOKUP(GQ$2&amp;$A17,'EFL2'!$B:$C,MATCH("HOME",'EFL2'!$B$1:$C$1,0),0),"")&amp;IFERROR(VLOOKUP(GQ$2&amp;$A17,'UCL2'!$C:$F,MATCH("AWAY",'UCL2'!$C$1:$F$1,0),0),"")&amp;IFERROR(VLOOKUP(GQ$2&amp;$A17,'UCL2'!$D:$E,MATCH("HOME",'UCL2'!$D$1:$E$1,0),0),"")&amp;IFERROR(VLOOKUP(GQ$2&amp;$A17,'EU2'!$C:$F,MATCH("AWAY",'EU2'!$C$1:$F$1,0),0),"")&amp;IFERROR(VLOOKUP(GQ$2&amp;$A17,'EU2'!$D:$E,MATCH("HOME",'EU2'!$D$1:$E$1,0),0),"")&amp;IFERROR(VLOOKUP(GQ$2&amp;$A17,'EUC2'!$C:$F,MATCH("AWAY",'EUC2'!$C$1:$F$1,0),0),"")&amp;IFERROR(VLOOKUP(GQ$2&amp;$A17,'EUC2'!$D:$E,MATCH("HOME",'EUC2'!$D$1:$E$1,0),0),"")</f>
        <v/>
      </c>
      <c r="GR17" s="25" t="str">
        <f>IFERROR(VLOOKUP(GR$2&amp;$B17,'FPL FIX2'!$N$1:$Q$400,MATCH("HOME",'FPL FIX2'!$N$1:$Q$1,0),0),"")&amp;IFERROR(VLOOKUP(GR$2&amp;$B17,'FPL FIX2'!$O$1:$P$400,MATCH("AWAY",'FPL FIX2'!$O$1:$P$1,0),0),"")&amp;IFERROR(VLOOKUP(GR$2&amp;$A17,'FA2'!$A:$D,MATCH("AWAY",'FA2'!$A$1:$D$1,0),0),"")&amp;IFERROR(VLOOKUP(GR$2&amp;$A17,'FA2'!$B:$C,MATCH("HOME",'FA2'!$B$1:$C$1,0),0),"")&amp;IFERROR(VLOOKUP(GR$2&amp;$A17,'EFL2'!$A:$D,MATCH("AWAY",'EFL2'!$A$1:$D$1,0),0),"")&amp;IFERROR(VLOOKUP(GR$2&amp;$A17,'EFL2'!$B:$C,MATCH("HOME",'EFL2'!$B$1:$C$1,0),0),"")&amp;IFERROR(VLOOKUP(GR$2&amp;$A17,'UCL2'!$C:$F,MATCH("AWAY",'UCL2'!$C$1:$F$1,0),0),"")&amp;IFERROR(VLOOKUP(GR$2&amp;$A17,'UCL2'!$D:$E,MATCH("HOME",'UCL2'!$D$1:$E$1,0),0),"")&amp;IFERROR(VLOOKUP(GR$2&amp;$A17,'EU2'!$C:$F,MATCH("AWAY",'EU2'!$C$1:$F$1,0),0),"")&amp;IFERROR(VLOOKUP(GR$2&amp;$A17,'EU2'!$D:$E,MATCH("HOME",'EU2'!$D$1:$E$1,0),0),"")&amp;IFERROR(VLOOKUP(GR$2&amp;$A17,'EUC2'!$C:$F,MATCH("AWAY",'EUC2'!$C$1:$F$1,0),0),"")&amp;IFERROR(VLOOKUP(GR$2&amp;$A17,'EUC2'!$D:$E,MATCH("HOME",'EUC2'!$D$1:$E$1,0),0),"")</f>
        <v/>
      </c>
      <c r="GS17" s="25" t="str">
        <f>IFERROR(VLOOKUP(GS$2&amp;$B17,'FPL FIX2'!$N$1:$Q$400,MATCH("HOME",'FPL FIX2'!$N$1:$Q$1,0),0),"")&amp;IFERROR(VLOOKUP(GS$2&amp;$B17,'FPL FIX2'!$O$1:$P$400,MATCH("AWAY",'FPL FIX2'!$O$1:$P$1,0),0),"")&amp;IFERROR(VLOOKUP(GS$2&amp;$A17,'FA2'!$A:$D,MATCH("AWAY",'FA2'!$A$1:$D$1,0),0),"")&amp;IFERROR(VLOOKUP(GS$2&amp;$A17,'FA2'!$B:$C,MATCH("HOME",'FA2'!$B$1:$C$1,0),0),"")&amp;IFERROR(VLOOKUP(GS$2&amp;$A17,'EFL2'!$A:$D,MATCH("AWAY",'EFL2'!$A$1:$D$1,0),0),"")&amp;IFERROR(VLOOKUP(GS$2&amp;$A17,'EFL2'!$B:$C,MATCH("HOME",'EFL2'!$B$1:$C$1,0),0),"")&amp;IFERROR(VLOOKUP(GS$2&amp;$A17,'UCL2'!$C:$F,MATCH("AWAY",'UCL2'!$C$1:$F$1,0),0),"")&amp;IFERROR(VLOOKUP(GS$2&amp;$A17,'UCL2'!$D:$E,MATCH("HOME",'UCL2'!$D$1:$E$1,0),0),"")&amp;IFERROR(VLOOKUP(GS$2&amp;$A17,'EU2'!$C:$F,MATCH("AWAY",'EU2'!$C$1:$F$1,0),0),"")&amp;IFERROR(VLOOKUP(GS$2&amp;$A17,'EU2'!$D:$E,MATCH("HOME",'EU2'!$D$1:$E$1,0),0),"")&amp;IFERROR(VLOOKUP(GS$2&amp;$A17,'EUC2'!$C:$F,MATCH("AWAY",'EUC2'!$C$1:$F$1,0),0),"")&amp;IFERROR(VLOOKUP(GS$2&amp;$A17,'EUC2'!$D:$E,MATCH("HOME",'EUC2'!$D$1:$E$1,0),0),"")</f>
        <v/>
      </c>
      <c r="GT17" s="25" t="str">
        <f>IFERROR(VLOOKUP(GT$2&amp;$B17,'FPL FIX2'!$N$1:$Q$400,MATCH("HOME",'FPL FIX2'!$N$1:$Q$1,0),0),"")&amp;IFERROR(VLOOKUP(GT$2&amp;$B17,'FPL FIX2'!$O$1:$P$400,MATCH("AWAY",'FPL FIX2'!$O$1:$P$1,0),0),"")&amp;IFERROR(VLOOKUP(GT$2&amp;$A17,'FA2'!$A:$D,MATCH("AWAY",'FA2'!$A$1:$D$1,0),0),"")&amp;IFERROR(VLOOKUP(GT$2&amp;$A17,'FA2'!$B:$C,MATCH("HOME",'FA2'!$B$1:$C$1,0),0),"")&amp;IFERROR(VLOOKUP(GT$2&amp;$A17,'EFL2'!$A:$D,MATCH("AWAY",'EFL2'!$A$1:$D$1,0),0),"")&amp;IFERROR(VLOOKUP(GT$2&amp;$A17,'EFL2'!$B:$C,MATCH("HOME",'EFL2'!$B$1:$C$1,0),0),"")&amp;IFERROR(VLOOKUP(GT$2&amp;$A17,'UCL2'!$C:$F,MATCH("AWAY",'UCL2'!$C$1:$F$1,0),0),"")&amp;IFERROR(VLOOKUP(GT$2&amp;$A17,'UCL2'!$D:$E,MATCH("HOME",'UCL2'!$D$1:$E$1,0),0),"")&amp;IFERROR(VLOOKUP(GT$2&amp;$A17,'EU2'!$C:$F,MATCH("AWAY",'EU2'!$C$1:$F$1,0),0),"")&amp;IFERROR(VLOOKUP(GT$2&amp;$A17,'EU2'!$D:$E,MATCH("HOME",'EU2'!$D$1:$E$1,0),0),"")&amp;IFERROR(VLOOKUP(GT$2&amp;$A17,'EUC2'!$C:$F,MATCH("AWAY",'EUC2'!$C$1:$F$1,0),0),"")&amp;IFERROR(VLOOKUP(GT$2&amp;$A17,'EUC2'!$D:$E,MATCH("HOME",'EUC2'!$D$1:$E$1,0),0),"")</f>
        <v>Barcelona</v>
      </c>
      <c r="GU17" s="25" t="str">
        <f>IFERROR(VLOOKUP(GU$2&amp;$B17,'FPL FIX2'!$N$1:$Q$400,MATCH("HOME",'FPL FIX2'!$N$1:$Q$1,0),0),"")&amp;IFERROR(VLOOKUP(GU$2&amp;$B17,'FPL FIX2'!$O$1:$P$400,MATCH("AWAY",'FPL FIX2'!$O$1:$P$1,0),0),"")&amp;IFERROR(VLOOKUP(GU$2&amp;$A17,'FA2'!$A:$D,MATCH("AWAY",'FA2'!$A$1:$D$1,0),0),"")&amp;IFERROR(VLOOKUP(GU$2&amp;$A17,'FA2'!$B:$C,MATCH("HOME",'FA2'!$B$1:$C$1,0),0),"")&amp;IFERROR(VLOOKUP(GU$2&amp;$A17,'EFL2'!$A:$D,MATCH("AWAY",'EFL2'!$A$1:$D$1,0),0),"")&amp;IFERROR(VLOOKUP(GU$2&amp;$A17,'EFL2'!$B:$C,MATCH("HOME",'EFL2'!$B$1:$C$1,0),0),"")&amp;IFERROR(VLOOKUP(GU$2&amp;$A17,'UCL2'!$C:$F,MATCH("AWAY",'UCL2'!$C$1:$F$1,0),0),"")&amp;IFERROR(VLOOKUP(GU$2&amp;$A17,'UCL2'!$D:$E,MATCH("HOME",'UCL2'!$D$1:$E$1,0),0),"")&amp;IFERROR(VLOOKUP(GU$2&amp;$A17,'EU2'!$C:$F,MATCH("AWAY",'EU2'!$C$1:$F$1,0),0),"")&amp;IFERROR(VLOOKUP(GU$2&amp;$A17,'EU2'!$D:$E,MATCH("HOME",'EU2'!$D$1:$E$1,0),0),"")&amp;IFERROR(VLOOKUP(GU$2&amp;$A17,'EUC2'!$C:$F,MATCH("AWAY",'EUC2'!$C$1:$F$1,0),0),"")&amp;IFERROR(VLOOKUP(GU$2&amp;$A17,'EUC2'!$D:$E,MATCH("HOME",'EUC2'!$D$1:$E$1,0),0),"")</f>
        <v/>
      </c>
      <c r="GV17" s="25" t="str">
        <f>IFERROR(VLOOKUP(GV$2&amp;$B17,'FPL FIX2'!$N$1:$Q$400,MATCH("HOME",'FPL FIX2'!$N$1:$Q$1,0),0),"")&amp;IFERROR(VLOOKUP(GV$2&amp;$B17,'FPL FIX2'!$O$1:$P$400,MATCH("AWAY",'FPL FIX2'!$O$1:$P$1,0),0),"")&amp;IFERROR(VLOOKUP(GV$2&amp;$A17,'FA2'!$A:$D,MATCH("AWAY",'FA2'!$A$1:$D$1,0),0),"")&amp;IFERROR(VLOOKUP(GV$2&amp;$A17,'FA2'!$B:$C,MATCH("HOME",'FA2'!$B$1:$C$1,0),0),"")&amp;IFERROR(VLOOKUP(GV$2&amp;$A17,'EFL2'!$A:$D,MATCH("AWAY",'EFL2'!$A$1:$D$1,0),0),"")&amp;IFERROR(VLOOKUP(GV$2&amp;$A17,'EFL2'!$B:$C,MATCH("HOME",'EFL2'!$B$1:$C$1,0),0),"")&amp;IFERROR(VLOOKUP(GV$2&amp;$A17,'UCL2'!$C:$F,MATCH("AWAY",'UCL2'!$C$1:$F$1,0),0),"")&amp;IFERROR(VLOOKUP(GV$2&amp;$A17,'UCL2'!$D:$E,MATCH("HOME",'UCL2'!$D$1:$E$1,0),0),"")&amp;IFERROR(VLOOKUP(GV$2&amp;$A17,'EU2'!$C:$F,MATCH("AWAY",'EU2'!$C$1:$F$1,0),0),"")&amp;IFERROR(VLOOKUP(GV$2&amp;$A17,'EU2'!$D:$E,MATCH("HOME",'EU2'!$D$1:$E$1,0),0),"")&amp;IFERROR(VLOOKUP(GV$2&amp;$A17,'EUC2'!$C:$F,MATCH("AWAY",'EUC2'!$C$1:$F$1,0),0),"")&amp;IFERROR(VLOOKUP(GV$2&amp;$A17,'EUC2'!$D:$E,MATCH("HOME",'EUC2'!$D$1:$E$1,0),0),"")</f>
        <v/>
      </c>
      <c r="GW17" s="25" t="str">
        <f>IFERROR(VLOOKUP(GW$2&amp;$B17,'FPL FIX2'!$N$1:$Q$400,MATCH("HOME",'FPL FIX2'!$N$1:$Q$1,0),0),"")&amp;IFERROR(VLOOKUP(GW$2&amp;$B17,'FPL FIX2'!$O$1:$P$400,MATCH("AWAY",'FPL FIX2'!$O$1:$P$1,0),0),"")&amp;IFERROR(VLOOKUP(GW$2&amp;$A17,'FA2'!$A:$D,MATCH("AWAY",'FA2'!$A$1:$D$1,0),0),"")&amp;IFERROR(VLOOKUP(GW$2&amp;$A17,'FA2'!$B:$C,MATCH("HOME",'FA2'!$B$1:$C$1,0),0),"")&amp;IFERROR(VLOOKUP(GW$2&amp;$A17,'EFL2'!$A:$D,MATCH("AWAY",'EFL2'!$A$1:$D$1,0),0),"")&amp;IFERROR(VLOOKUP(GW$2&amp;$A17,'EFL2'!$B:$C,MATCH("HOME",'EFL2'!$B$1:$C$1,0),0),"")&amp;IFERROR(VLOOKUP(GW$2&amp;$A17,'UCL2'!$C:$F,MATCH("AWAY",'UCL2'!$C$1:$F$1,0),0),"")&amp;IFERROR(VLOOKUP(GW$2&amp;$A17,'UCL2'!$D:$E,MATCH("HOME",'UCL2'!$D$1:$E$1,0),0),"")&amp;IFERROR(VLOOKUP(GW$2&amp;$A17,'EU2'!$C:$F,MATCH("AWAY",'EU2'!$C$1:$F$1,0),0),"")&amp;IFERROR(VLOOKUP(GW$2&amp;$A17,'EU2'!$D:$E,MATCH("HOME",'EU2'!$D$1:$E$1,0),0),"")&amp;IFERROR(VLOOKUP(GW$2&amp;$A17,'EUC2'!$C:$F,MATCH("AWAY",'EUC2'!$C$1:$F$1,0),0),"")&amp;IFERROR(VLOOKUP(GW$2&amp;$A17,'EUC2'!$D:$E,MATCH("HOME",'EUC2'!$D$1:$E$1,0),0),"")</f>
        <v>LEI</v>
      </c>
      <c r="GX17" s="25" t="str">
        <f>IFERROR(VLOOKUP(GX$2&amp;$B17,'FPL FIX2'!$N$1:$Q$400,MATCH("HOME",'FPL FIX2'!$N$1:$Q$1,0),0),"")&amp;IFERROR(VLOOKUP(GX$2&amp;$B17,'FPL FIX2'!$O$1:$P$400,MATCH("AWAY",'FPL FIX2'!$O$1:$P$1,0),0),"")&amp;IFERROR(VLOOKUP(GX$2&amp;$A17,'FA2'!$A:$D,MATCH("AWAY",'FA2'!$A$1:$D$1,0),0),"")&amp;IFERROR(VLOOKUP(GX$2&amp;$A17,'FA2'!$B:$C,MATCH("HOME",'FA2'!$B$1:$C$1,0),0),"")&amp;IFERROR(VLOOKUP(GX$2&amp;$A17,'EFL2'!$A:$D,MATCH("AWAY",'EFL2'!$A$1:$D$1,0),0),"")&amp;IFERROR(VLOOKUP(GX$2&amp;$A17,'EFL2'!$B:$C,MATCH("HOME",'EFL2'!$B$1:$C$1,0),0),"")&amp;IFERROR(VLOOKUP(GX$2&amp;$A17,'UCL2'!$C:$F,MATCH("AWAY",'UCL2'!$C$1:$F$1,0),0),"")&amp;IFERROR(VLOOKUP(GX$2&amp;$A17,'UCL2'!$D:$E,MATCH("HOME",'UCL2'!$D$1:$E$1,0),0),"")&amp;IFERROR(VLOOKUP(GX$2&amp;$A17,'EU2'!$C:$F,MATCH("AWAY",'EU2'!$C$1:$F$1,0),0),"")&amp;IFERROR(VLOOKUP(GX$2&amp;$A17,'EU2'!$D:$E,MATCH("HOME",'EU2'!$D$1:$E$1,0),0),"")&amp;IFERROR(VLOOKUP(GX$2&amp;$A17,'EUC2'!$C:$F,MATCH("AWAY",'EUC2'!$C$1:$F$1,0),0),"")&amp;IFERROR(VLOOKUP(GX$2&amp;$A17,'EUC2'!$D:$E,MATCH("HOME",'EUC2'!$D$1:$E$1,0),0),"")</f>
        <v/>
      </c>
      <c r="GY17" s="25" t="str">
        <f>IFERROR(VLOOKUP(GY$2&amp;$B17,'FPL FIX2'!$N$1:$Q$400,MATCH("HOME",'FPL FIX2'!$N$1:$Q$1,0),0),"")&amp;IFERROR(VLOOKUP(GY$2&amp;$B17,'FPL FIX2'!$O$1:$P$400,MATCH("AWAY",'FPL FIX2'!$O$1:$P$1,0),0),"")&amp;IFERROR(VLOOKUP(GY$2&amp;$A17,'FA2'!$A:$D,MATCH("AWAY",'FA2'!$A$1:$D$1,0),0),"")&amp;IFERROR(VLOOKUP(GY$2&amp;$A17,'FA2'!$B:$C,MATCH("HOME",'FA2'!$B$1:$C$1,0),0),"")&amp;IFERROR(VLOOKUP(GY$2&amp;$A17,'EFL2'!$A:$D,MATCH("AWAY",'EFL2'!$A$1:$D$1,0),0),"")&amp;IFERROR(VLOOKUP(GY$2&amp;$A17,'EFL2'!$B:$C,MATCH("HOME",'EFL2'!$B$1:$C$1,0),0),"")&amp;IFERROR(VLOOKUP(GY$2&amp;$A17,'UCL2'!$C:$F,MATCH("AWAY",'UCL2'!$C$1:$F$1,0),0),"")&amp;IFERROR(VLOOKUP(GY$2&amp;$A17,'UCL2'!$D:$E,MATCH("HOME",'UCL2'!$D$1:$E$1,0),0),"")&amp;IFERROR(VLOOKUP(GY$2&amp;$A17,'EU2'!$C:$F,MATCH("AWAY",'EU2'!$C$1:$F$1,0),0),"")&amp;IFERROR(VLOOKUP(GY$2&amp;$A17,'EU2'!$D:$E,MATCH("HOME",'EU2'!$D$1:$E$1,0),0),"")&amp;IFERROR(VLOOKUP(GY$2&amp;$A17,'EUC2'!$C:$F,MATCH("AWAY",'EUC2'!$C$1:$F$1,0),0),"")&amp;IFERROR(VLOOKUP(GY$2&amp;$A17,'EUC2'!$D:$E,MATCH("HOME",'EUC2'!$D$1:$E$1,0),0),"")</f>
        <v/>
      </c>
      <c r="GZ17" s="25" t="str">
        <f>IFERROR(VLOOKUP(GZ$2&amp;$B17,'FPL FIX2'!$N$1:$Q$400,MATCH("HOME",'FPL FIX2'!$N$1:$Q$1,0),0),"")&amp;IFERROR(VLOOKUP(GZ$2&amp;$B17,'FPL FIX2'!$O$1:$P$400,MATCH("AWAY",'FPL FIX2'!$O$1:$P$1,0),0),"")&amp;IFERROR(VLOOKUP(GZ$2&amp;$A17,'FA2'!$A:$D,MATCH("AWAY",'FA2'!$A$1:$D$1,0),0),"")&amp;IFERROR(VLOOKUP(GZ$2&amp;$A17,'FA2'!$B:$C,MATCH("HOME",'FA2'!$B$1:$C$1,0),0),"")&amp;IFERROR(VLOOKUP(GZ$2&amp;$A17,'EFL2'!$A:$D,MATCH("AWAY",'EFL2'!$A$1:$D$1,0),0),"")&amp;IFERROR(VLOOKUP(GZ$2&amp;$A17,'EFL2'!$B:$C,MATCH("HOME",'EFL2'!$B$1:$C$1,0),0),"")&amp;IFERROR(VLOOKUP(GZ$2&amp;$A17,'UCL2'!$C:$F,MATCH("AWAY",'UCL2'!$C$1:$F$1,0),0),"")&amp;IFERROR(VLOOKUP(GZ$2&amp;$A17,'UCL2'!$D:$E,MATCH("HOME",'UCL2'!$D$1:$E$1,0),0),"")&amp;IFERROR(VLOOKUP(GZ$2&amp;$A17,'EU2'!$C:$F,MATCH("AWAY",'EU2'!$C$1:$F$1,0),0),"")&amp;IFERROR(VLOOKUP(GZ$2&amp;$A17,'EU2'!$D:$E,MATCH("HOME",'EU2'!$D$1:$E$1,0),0),"")&amp;IFERROR(VLOOKUP(GZ$2&amp;$A17,'EUC2'!$C:$F,MATCH("AWAY",'EUC2'!$C$1:$F$1,0),0),"")&amp;IFERROR(VLOOKUP(GZ$2&amp;$A17,'EUC2'!$D:$E,MATCH("HOME",'EUC2'!$D$1:$E$1,0),0),"")</f>
        <v/>
      </c>
      <c r="HA17" s="25" t="str">
        <f>IFERROR(VLOOKUP(HA$2&amp;$B17,'FPL FIX2'!$N$1:$Q$400,MATCH("HOME",'FPL FIX2'!$N$1:$Q$1,0),0),"")&amp;IFERROR(VLOOKUP(HA$2&amp;$B17,'FPL FIX2'!$O$1:$P$400,MATCH("AWAY",'FPL FIX2'!$O$1:$P$1,0),0),"")&amp;IFERROR(VLOOKUP(HA$2&amp;$A17,'FA2'!$A:$D,MATCH("AWAY",'FA2'!$A$1:$D$1,0),0),"")&amp;IFERROR(VLOOKUP(HA$2&amp;$A17,'FA2'!$B:$C,MATCH("HOME",'FA2'!$B$1:$C$1,0),0),"")&amp;IFERROR(VLOOKUP(HA$2&amp;$A17,'EFL2'!$A:$D,MATCH("AWAY",'EFL2'!$A$1:$D$1,0),0),"")&amp;IFERROR(VLOOKUP(HA$2&amp;$A17,'EFL2'!$B:$C,MATCH("HOME",'EFL2'!$B$1:$C$1,0),0),"")&amp;IFERROR(VLOOKUP(HA$2&amp;$A17,'UCL2'!$C:$F,MATCH("AWAY",'UCL2'!$C$1:$F$1,0),0),"")&amp;IFERROR(VLOOKUP(HA$2&amp;$A17,'UCL2'!$D:$E,MATCH("HOME",'UCL2'!$D$1:$E$1,0),0),"")&amp;IFERROR(VLOOKUP(HA$2&amp;$A17,'EU2'!$C:$F,MATCH("AWAY",'EU2'!$C$1:$F$1,0),0),"")&amp;IFERROR(VLOOKUP(HA$2&amp;$A17,'EU2'!$D:$E,MATCH("HOME",'EU2'!$D$1:$E$1,0),0),"")&amp;IFERROR(VLOOKUP(HA$2&amp;$A17,'EUC2'!$C:$F,MATCH("AWAY",'EUC2'!$C$1:$F$1,0),0),"")&amp;IFERROR(VLOOKUP(HA$2&amp;$A17,'EUC2'!$D:$E,MATCH("HOME",'EUC2'!$D$1:$E$1,0),0),"")</f>
        <v>Barcelona</v>
      </c>
      <c r="HB17" s="25" t="str">
        <f>IFERROR(VLOOKUP(HB$2&amp;$B17,'FPL FIX2'!$N$1:$Q$400,MATCH("HOME",'FPL FIX2'!$N$1:$Q$1,0),0),"")&amp;IFERROR(VLOOKUP(HB$2&amp;$B17,'FPL FIX2'!$O$1:$P$400,MATCH("AWAY",'FPL FIX2'!$O$1:$P$1,0),0),"")&amp;IFERROR(VLOOKUP(HB$2&amp;$A17,'FA2'!$A:$D,MATCH("AWAY",'FA2'!$A$1:$D$1,0),0),"")&amp;IFERROR(VLOOKUP(HB$2&amp;$A17,'FA2'!$B:$C,MATCH("HOME",'FA2'!$B$1:$C$1,0),0),"")&amp;IFERROR(VLOOKUP(HB$2&amp;$A17,'EFL2'!$A:$D,MATCH("AWAY",'EFL2'!$A$1:$D$1,0),0),"")&amp;IFERROR(VLOOKUP(HB$2&amp;$A17,'EFL2'!$B:$C,MATCH("HOME",'EFL2'!$B$1:$C$1,0),0),"")&amp;IFERROR(VLOOKUP(HB$2&amp;$A17,'UCL2'!$C:$F,MATCH("AWAY",'UCL2'!$C$1:$F$1,0),0),"")&amp;IFERROR(VLOOKUP(HB$2&amp;$A17,'UCL2'!$D:$E,MATCH("HOME",'UCL2'!$D$1:$E$1,0),0),"")&amp;IFERROR(VLOOKUP(HB$2&amp;$A17,'EU2'!$C:$F,MATCH("AWAY",'EU2'!$C$1:$F$1,0),0),"")&amp;IFERROR(VLOOKUP(HB$2&amp;$A17,'EU2'!$D:$E,MATCH("HOME",'EU2'!$D$1:$E$1,0),0),"")&amp;IFERROR(VLOOKUP(HB$2&amp;$A17,'EUC2'!$C:$F,MATCH("AWAY",'EUC2'!$C$1:$F$1,0),0),"")&amp;IFERROR(VLOOKUP(HB$2&amp;$A17,'EUC2'!$D:$E,MATCH("HOME",'EUC2'!$D$1:$E$1,0),0),"")</f>
        <v/>
      </c>
      <c r="HC17" s="25" t="str">
        <f>IFERROR(VLOOKUP(HC$2&amp;$B17,'FPL FIX2'!$N$1:$Q$400,MATCH("HOME",'FPL FIX2'!$N$1:$Q$1,0),0),"")&amp;IFERROR(VLOOKUP(HC$2&amp;$B17,'FPL FIX2'!$O$1:$P$400,MATCH("AWAY",'FPL FIX2'!$O$1:$P$1,0),0),"")&amp;IFERROR(VLOOKUP(HC$2&amp;$A17,'FA2'!$A:$D,MATCH("AWAY",'FA2'!$A$1:$D$1,0),0),"")&amp;IFERROR(VLOOKUP(HC$2&amp;$A17,'FA2'!$B:$C,MATCH("HOME",'FA2'!$B$1:$C$1,0),0),"")&amp;IFERROR(VLOOKUP(HC$2&amp;$A17,'EFL2'!$A:$D,MATCH("AWAY",'EFL2'!$A$1:$D$1,0),0),"")&amp;IFERROR(VLOOKUP(HC$2&amp;$A17,'EFL2'!$B:$C,MATCH("HOME",'EFL2'!$B$1:$C$1,0),0),"")&amp;IFERROR(VLOOKUP(HC$2&amp;$A17,'UCL2'!$C:$F,MATCH("AWAY",'UCL2'!$C$1:$F$1,0),0),"")&amp;IFERROR(VLOOKUP(HC$2&amp;$A17,'UCL2'!$D:$E,MATCH("HOME",'UCL2'!$D$1:$E$1,0),0),"")&amp;IFERROR(VLOOKUP(HC$2&amp;$A17,'EU2'!$C:$F,MATCH("AWAY",'EU2'!$C$1:$F$1,0),0),"")&amp;IFERROR(VLOOKUP(HC$2&amp;$A17,'EU2'!$D:$E,MATCH("HOME",'EU2'!$D$1:$E$1,0),0),"")&amp;IFERROR(VLOOKUP(HC$2&amp;$A17,'EUC2'!$C:$F,MATCH("AWAY",'EUC2'!$C$1:$F$1,0),0),"")&amp;IFERROR(VLOOKUP(HC$2&amp;$A17,'EUC2'!$D:$E,MATCH("HOME",'EUC2'!$D$1:$E$1,0),0),"")</f>
        <v/>
      </c>
      <c r="HD17" s="25" t="str">
        <f>IFERROR(VLOOKUP(HD$2&amp;$B17,'FPL FIX2'!$N$1:$Q$400,MATCH("HOME",'FPL FIX2'!$N$1:$Q$1,0),0),"")&amp;IFERROR(VLOOKUP(HD$2&amp;$B17,'FPL FIX2'!$O$1:$P$400,MATCH("AWAY",'FPL FIX2'!$O$1:$P$1,0),0),"")&amp;IFERROR(VLOOKUP(HD$2&amp;$A17,'FA2'!$A:$D,MATCH("AWAY",'FA2'!$A$1:$D$1,0),0),"")&amp;IFERROR(VLOOKUP(HD$2&amp;$A17,'FA2'!$B:$C,MATCH("HOME",'FA2'!$B$1:$C$1,0),0),"")&amp;IFERROR(VLOOKUP(HD$2&amp;$A17,'EFL2'!$A:$D,MATCH("AWAY",'EFL2'!$A$1:$D$1,0),0),"")&amp;IFERROR(VLOOKUP(HD$2&amp;$A17,'EFL2'!$B:$C,MATCH("HOME",'EFL2'!$B$1:$C$1,0),0),"")&amp;IFERROR(VLOOKUP(HD$2&amp;$A17,'UCL2'!$C:$F,MATCH("AWAY",'UCL2'!$C$1:$F$1,0),0),"")&amp;IFERROR(VLOOKUP(HD$2&amp;$A17,'UCL2'!$D:$E,MATCH("HOME",'UCL2'!$D$1:$E$1,0),0),"")&amp;IFERROR(VLOOKUP(HD$2&amp;$A17,'EU2'!$C:$F,MATCH("AWAY",'EU2'!$C$1:$F$1,0),0),"")&amp;IFERROR(VLOOKUP(HD$2&amp;$A17,'EU2'!$D:$E,MATCH("HOME",'EU2'!$D$1:$E$1,0),0),"")&amp;IFERROR(VLOOKUP(HD$2&amp;$A17,'EUC2'!$C:$F,MATCH("AWAY",'EUC2'!$C$1:$F$1,0),0),"")&amp;IFERROR(VLOOKUP(HD$2&amp;$A17,'EUC2'!$D:$E,MATCH("HOME",'EUC2'!$D$1:$E$1,0),0),"")</f>
        <v>Newcastle Utd</v>
      </c>
      <c r="HE17" s="25" t="str">
        <f>IFERROR(VLOOKUP(HE$2&amp;$B17,'FPL FIX2'!$N$1:$Q$400,MATCH("HOME",'FPL FIX2'!$N$1:$Q$1,0),0),"")&amp;IFERROR(VLOOKUP(HE$2&amp;$B17,'FPL FIX2'!$O$1:$P$400,MATCH("AWAY",'FPL FIX2'!$O$1:$P$1,0),0),"")&amp;IFERROR(VLOOKUP(HE$2&amp;$A17,'FA2'!$A:$D,MATCH("AWAY",'FA2'!$A$1:$D$1,0),0),"")&amp;IFERROR(VLOOKUP(HE$2&amp;$A17,'FA2'!$B:$C,MATCH("HOME",'FA2'!$B$1:$C$1,0),0),"")&amp;IFERROR(VLOOKUP(HE$2&amp;$A17,'EFL2'!$A:$D,MATCH("AWAY",'EFL2'!$A$1:$D$1,0),0),"")&amp;IFERROR(VLOOKUP(HE$2&amp;$A17,'EFL2'!$B:$C,MATCH("HOME",'EFL2'!$B$1:$C$1,0),0),"")&amp;IFERROR(VLOOKUP(HE$2&amp;$A17,'UCL2'!$C:$F,MATCH("AWAY",'UCL2'!$C$1:$F$1,0),0),"")&amp;IFERROR(VLOOKUP(HE$2&amp;$A17,'UCL2'!$D:$E,MATCH("HOME",'UCL2'!$D$1:$E$1,0),0),"")&amp;IFERROR(VLOOKUP(HE$2&amp;$A17,'EU2'!$C:$F,MATCH("AWAY",'EU2'!$C$1:$F$1,0),0),"")&amp;IFERROR(VLOOKUP(HE$2&amp;$A17,'EU2'!$D:$E,MATCH("HOME",'EU2'!$D$1:$E$1,0),0),"")&amp;IFERROR(VLOOKUP(HE$2&amp;$A17,'EUC2'!$C:$F,MATCH("AWAY",'EUC2'!$C$1:$F$1,0),0),"")&amp;IFERROR(VLOOKUP(HE$2&amp;$A17,'EUC2'!$D:$E,MATCH("HOME",'EUC2'!$D$1:$E$1,0),0),"")</f>
        <v/>
      </c>
      <c r="HF17" s="25" t="str">
        <f>IFERROR(VLOOKUP(HF$2&amp;$B17,'FPL FIX2'!$N$1:$Q$400,MATCH("HOME",'FPL FIX2'!$N$1:$Q$1,0),0),"")&amp;IFERROR(VLOOKUP(HF$2&amp;$B17,'FPL FIX2'!$O$1:$P$400,MATCH("AWAY",'FPL FIX2'!$O$1:$P$1,0),0),"")&amp;IFERROR(VLOOKUP(HF$2&amp;$A17,'FA2'!$A:$D,MATCH("AWAY",'FA2'!$A$1:$D$1,0),0),"")&amp;IFERROR(VLOOKUP(HF$2&amp;$A17,'FA2'!$B:$C,MATCH("HOME",'FA2'!$B$1:$C$1,0),0),"")&amp;IFERROR(VLOOKUP(HF$2&amp;$A17,'EFL2'!$A:$D,MATCH("AWAY",'EFL2'!$A$1:$D$1,0),0),"")&amp;IFERROR(VLOOKUP(HF$2&amp;$A17,'EFL2'!$B:$C,MATCH("HOME",'EFL2'!$B$1:$C$1,0),0),"")&amp;IFERROR(VLOOKUP(HF$2&amp;$A17,'UCL2'!$C:$F,MATCH("AWAY",'UCL2'!$C$1:$F$1,0),0),"")&amp;IFERROR(VLOOKUP(HF$2&amp;$A17,'UCL2'!$D:$E,MATCH("HOME",'UCL2'!$D$1:$E$1,0),0),"")&amp;IFERROR(VLOOKUP(HF$2&amp;$A17,'EU2'!$C:$F,MATCH("AWAY",'EU2'!$C$1:$F$1,0),0),"")&amp;IFERROR(VLOOKUP(HF$2&amp;$A17,'EU2'!$D:$E,MATCH("HOME",'EU2'!$D$1:$E$1,0),0),"")&amp;IFERROR(VLOOKUP(HF$2&amp;$A17,'EUC2'!$C:$F,MATCH("AWAY",'EUC2'!$C$1:$F$1,0),0),"")&amp;IFERROR(VLOOKUP(HF$2&amp;$A17,'EUC2'!$D:$E,MATCH("HOME",'EUC2'!$D$1:$E$1,0),0),"")</f>
        <v/>
      </c>
      <c r="HG17" s="25" t="str">
        <f>IFERROR(VLOOKUP(HG$2&amp;$B17,'FPL FIX2'!$N$1:$Q$400,MATCH("HOME",'FPL FIX2'!$N$1:$Q$1,0),0),"")&amp;IFERROR(VLOOKUP(HG$2&amp;$B17,'FPL FIX2'!$O$1:$P$400,MATCH("AWAY",'FPL FIX2'!$O$1:$P$1,0),0),"")&amp;IFERROR(VLOOKUP(HG$2&amp;$A17,'FA2'!$A:$D,MATCH("AWAY",'FA2'!$A$1:$D$1,0),0),"")&amp;IFERROR(VLOOKUP(HG$2&amp;$A17,'FA2'!$B:$C,MATCH("HOME",'FA2'!$B$1:$C$1,0),0),"")&amp;IFERROR(VLOOKUP(HG$2&amp;$A17,'EFL2'!$A:$D,MATCH("AWAY",'EFL2'!$A$1:$D$1,0),0),"")&amp;IFERROR(VLOOKUP(HG$2&amp;$A17,'EFL2'!$B:$C,MATCH("HOME",'EFL2'!$B$1:$C$1,0),0),"")&amp;IFERROR(VLOOKUP(HG$2&amp;$A17,'UCL2'!$C:$F,MATCH("AWAY",'UCL2'!$C$1:$F$1,0),0),"")&amp;IFERROR(VLOOKUP(HG$2&amp;$A17,'UCL2'!$D:$E,MATCH("HOME",'UCL2'!$D$1:$E$1,0),0),"")&amp;IFERROR(VLOOKUP(HG$2&amp;$A17,'EU2'!$C:$F,MATCH("AWAY",'EU2'!$C$1:$F$1,0),0),"")&amp;IFERROR(VLOOKUP(HG$2&amp;$A17,'EU2'!$D:$E,MATCH("HOME",'EU2'!$D$1:$E$1,0),0),"")&amp;IFERROR(VLOOKUP(HG$2&amp;$A17,'EUC2'!$C:$F,MATCH("AWAY",'EUC2'!$C$1:$F$1,0),0),"")&amp;IFERROR(VLOOKUP(HG$2&amp;$A17,'EUC2'!$D:$E,MATCH("HOME",'EUC2'!$D$1:$E$1,0),0),"")</f>
        <v>West Ham</v>
      </c>
      <c r="HH17" s="25" t="str">
        <f>IFERROR(VLOOKUP(HH$2&amp;$B17,'FPL FIX2'!$N$1:$Q$400,MATCH("HOME",'FPL FIX2'!$N$1:$Q$1,0),0),"")&amp;IFERROR(VLOOKUP(HH$2&amp;$B17,'FPL FIX2'!$O$1:$P$400,MATCH("AWAY",'FPL FIX2'!$O$1:$P$1,0),0),"")&amp;IFERROR(VLOOKUP(HH$2&amp;$A17,'FA2'!$A:$D,MATCH("AWAY",'FA2'!$A$1:$D$1,0),0),"")&amp;IFERROR(VLOOKUP(HH$2&amp;$A17,'FA2'!$B:$C,MATCH("HOME",'FA2'!$B$1:$C$1,0),0),"")&amp;IFERROR(VLOOKUP(HH$2&amp;$A17,'EFL2'!$A:$D,MATCH("AWAY",'EFL2'!$A$1:$D$1,0),0),"")&amp;IFERROR(VLOOKUP(HH$2&amp;$A17,'EFL2'!$B:$C,MATCH("HOME",'EFL2'!$B$1:$C$1,0),0),"")&amp;IFERROR(VLOOKUP(HH$2&amp;$A17,'UCL2'!$C:$F,MATCH("AWAY",'UCL2'!$C$1:$F$1,0),0),"")&amp;IFERROR(VLOOKUP(HH$2&amp;$A17,'UCL2'!$D:$E,MATCH("HOME",'UCL2'!$D$1:$E$1,0),0),"")&amp;IFERROR(VLOOKUP(HH$2&amp;$A17,'EU2'!$C:$F,MATCH("AWAY",'EU2'!$C$1:$F$1,0),0),"")&amp;IFERROR(VLOOKUP(HH$2&amp;$A17,'EU2'!$D:$E,MATCH("HOME",'EU2'!$D$1:$E$1,0),0),"")&amp;IFERROR(VLOOKUP(HH$2&amp;$A17,'EUC2'!$C:$F,MATCH("AWAY",'EUC2'!$C$1:$F$1,0),0),"")&amp;IFERROR(VLOOKUP(HH$2&amp;$A17,'EUC2'!$D:$E,MATCH("HOME",'EUC2'!$D$1:$E$1,0),0),"")</f>
        <v/>
      </c>
      <c r="HI17" s="25" t="str">
        <f>IFERROR(VLOOKUP(HI$2&amp;$B17,'FPL FIX2'!$N$1:$Q$400,MATCH("HOME",'FPL FIX2'!$N$1:$Q$1,0),0),"")&amp;IFERROR(VLOOKUP(HI$2&amp;$B17,'FPL FIX2'!$O$1:$P$400,MATCH("AWAY",'FPL FIX2'!$O$1:$P$1,0),0),"")&amp;IFERROR(VLOOKUP(HI$2&amp;$A17,'FA2'!$A:$D,MATCH("AWAY",'FA2'!$A$1:$D$1,0),0),"")&amp;IFERROR(VLOOKUP(HI$2&amp;$A17,'FA2'!$B:$C,MATCH("HOME",'FA2'!$B$1:$C$1,0),0),"")&amp;IFERROR(VLOOKUP(HI$2&amp;$A17,'EFL2'!$A:$D,MATCH("AWAY",'EFL2'!$A$1:$D$1,0),0),"")&amp;IFERROR(VLOOKUP(HI$2&amp;$A17,'EFL2'!$B:$C,MATCH("HOME",'EFL2'!$B$1:$C$1,0),0),"")&amp;IFERROR(VLOOKUP(HI$2&amp;$A17,'UCL2'!$C:$F,MATCH("AWAY",'UCL2'!$C$1:$F$1,0),0),"")&amp;IFERROR(VLOOKUP(HI$2&amp;$A17,'UCL2'!$D:$E,MATCH("HOME",'UCL2'!$D$1:$E$1,0),0),"")&amp;IFERROR(VLOOKUP(HI$2&amp;$A17,'EU2'!$C:$F,MATCH("AWAY",'EU2'!$C$1:$F$1,0),0),"")&amp;IFERROR(VLOOKUP(HI$2&amp;$A17,'EU2'!$D:$E,MATCH("HOME",'EU2'!$D$1:$E$1,0),0),"")&amp;IFERROR(VLOOKUP(HI$2&amp;$A17,'EUC2'!$C:$F,MATCH("AWAY",'EUC2'!$C$1:$F$1,0),0),"")&amp;IFERROR(VLOOKUP(HI$2&amp;$A17,'EUC2'!$D:$E,MATCH("HOME",'EUC2'!$D$1:$E$1,0),0),"")</f>
        <v/>
      </c>
      <c r="HJ17" s="25" t="str">
        <f>IFERROR(VLOOKUP(HJ$2&amp;$B17,'FPL FIX2'!$N$1:$Q$400,MATCH("HOME",'FPL FIX2'!$N$1:$Q$1,0),0),"")&amp;IFERROR(VLOOKUP(HJ$2&amp;$B17,'FPL FIX2'!$O$1:$P$400,MATCH("AWAY",'FPL FIX2'!$O$1:$P$1,0),0),"")&amp;IFERROR(VLOOKUP(HJ$2&amp;$A17,'FA2'!$A:$D,MATCH("AWAY",'FA2'!$A$1:$D$1,0),0),"")&amp;IFERROR(VLOOKUP(HJ$2&amp;$A17,'FA2'!$B:$C,MATCH("HOME",'FA2'!$B$1:$C$1,0),0),"")&amp;IFERROR(VLOOKUP(HJ$2&amp;$A17,'EFL2'!$A:$D,MATCH("AWAY",'EFL2'!$A$1:$D$1,0),0),"")&amp;IFERROR(VLOOKUP(HJ$2&amp;$A17,'EFL2'!$B:$C,MATCH("HOME",'EFL2'!$B$1:$C$1,0),0),"")&amp;IFERROR(VLOOKUP(HJ$2&amp;$A17,'UCL2'!$C:$F,MATCH("AWAY",'UCL2'!$C$1:$F$1,0),0),"")&amp;IFERROR(VLOOKUP(HJ$2&amp;$A17,'UCL2'!$D:$E,MATCH("HOME",'UCL2'!$D$1:$E$1,0),0),"")&amp;IFERROR(VLOOKUP(HJ$2&amp;$A17,'EU2'!$C:$F,MATCH("AWAY",'EU2'!$C$1:$F$1,0),0),"")&amp;IFERROR(VLOOKUP(HJ$2&amp;$A17,'EU2'!$D:$E,MATCH("HOME",'EU2'!$D$1:$E$1,0),0),"")&amp;IFERROR(VLOOKUP(HJ$2&amp;$A17,'EUC2'!$C:$F,MATCH("AWAY",'EUC2'!$C$1:$F$1,0),0),"")&amp;IFERROR(VLOOKUP(HJ$2&amp;$A17,'EUC2'!$D:$E,MATCH("HOME",'EUC2'!$D$1:$E$1,0),0),"")</f>
        <v/>
      </c>
      <c r="HK17" s="25" t="str">
        <f>IFERROR(VLOOKUP(HK$2&amp;$B17,'FPL FIX2'!$N$1:$Q$400,MATCH("HOME",'FPL FIX2'!$N$1:$Q$1,0),0),"")&amp;IFERROR(VLOOKUP(HK$2&amp;$B17,'FPL FIX2'!$O$1:$P$400,MATCH("AWAY",'FPL FIX2'!$O$1:$P$1,0),0),"")&amp;IFERROR(VLOOKUP(HK$2&amp;$A17,'FA2'!$A:$D,MATCH("AWAY",'FA2'!$A$1:$D$1,0),0),"")&amp;IFERROR(VLOOKUP(HK$2&amp;$A17,'FA2'!$B:$C,MATCH("HOME",'FA2'!$B$1:$C$1,0),0),"")&amp;IFERROR(VLOOKUP(HK$2&amp;$A17,'EFL2'!$A:$D,MATCH("AWAY",'EFL2'!$A$1:$D$1,0),0),"")&amp;IFERROR(VLOOKUP(HK$2&amp;$A17,'EFL2'!$B:$C,MATCH("HOME",'EFL2'!$B$1:$C$1,0),0),"")&amp;IFERROR(VLOOKUP(HK$2&amp;$A17,'UCL2'!$C:$F,MATCH("AWAY",'UCL2'!$C$1:$F$1,0),0),"")&amp;IFERROR(VLOOKUP(HK$2&amp;$A17,'UCL2'!$D:$E,MATCH("HOME",'UCL2'!$D$1:$E$1,0),0),"")&amp;IFERROR(VLOOKUP(HK$2&amp;$A17,'EU2'!$C:$F,MATCH("AWAY",'EU2'!$C$1:$F$1,0),0),"")&amp;IFERROR(VLOOKUP(HK$2&amp;$A17,'EU2'!$D:$E,MATCH("HOME",'EU2'!$D$1:$E$1,0),0),"")&amp;IFERROR(VLOOKUP(HK$2&amp;$A17,'EUC2'!$C:$F,MATCH("AWAY",'EUC2'!$C$1:$F$1,0),0),"")&amp;IFERROR(VLOOKUP(HK$2&amp;$A17,'EUC2'!$D:$E,MATCH("HOME",'EUC2'!$D$1:$E$1,0),0),"")</f>
        <v>liv</v>
      </c>
      <c r="HL17" s="25" t="str">
        <f>IFERROR(VLOOKUP(HL$2&amp;$B17,'FPL FIX2'!$N$1:$Q$400,MATCH("HOME",'FPL FIX2'!$N$1:$Q$1,0),0),"")&amp;IFERROR(VLOOKUP(HL$2&amp;$B17,'FPL FIX2'!$O$1:$P$400,MATCH("AWAY",'FPL FIX2'!$O$1:$P$1,0),0),"")&amp;IFERROR(VLOOKUP(HL$2&amp;$A17,'FA2'!$A:$D,MATCH("AWAY",'FA2'!$A$1:$D$1,0),0),"")&amp;IFERROR(VLOOKUP(HL$2&amp;$A17,'FA2'!$B:$C,MATCH("HOME",'FA2'!$B$1:$C$1,0),0),"")&amp;IFERROR(VLOOKUP(HL$2&amp;$A17,'EFL2'!$A:$D,MATCH("AWAY",'EFL2'!$A$1:$D$1,0),0),"")&amp;IFERROR(VLOOKUP(HL$2&amp;$A17,'EFL2'!$B:$C,MATCH("HOME",'EFL2'!$B$1:$C$1,0),0),"")&amp;IFERROR(VLOOKUP(HL$2&amp;$A17,'UCL2'!$C:$F,MATCH("AWAY",'UCL2'!$C$1:$F$1,0),0),"")&amp;IFERROR(VLOOKUP(HL$2&amp;$A17,'UCL2'!$D:$E,MATCH("HOME",'UCL2'!$D$1:$E$1,0),0),"")&amp;IFERROR(VLOOKUP(HL$2&amp;$A17,'EU2'!$C:$F,MATCH("AWAY",'EU2'!$C$1:$F$1,0),0),"")&amp;IFERROR(VLOOKUP(HL$2&amp;$A17,'EU2'!$D:$E,MATCH("HOME",'EU2'!$D$1:$E$1,0),0),"")&amp;IFERROR(VLOOKUP(HL$2&amp;$A17,'EUC2'!$C:$F,MATCH("AWAY",'EUC2'!$C$1:$F$1,0),0),"")&amp;IFERROR(VLOOKUP(HL$2&amp;$A17,'EUC2'!$D:$E,MATCH("HOME",'EUC2'!$D$1:$E$1,0),0),"")</f>
        <v/>
      </c>
      <c r="HM17" s="25" t="str">
        <f>IFERROR(VLOOKUP(HM$2&amp;$B17,'FPL FIX2'!$N$1:$Q$400,MATCH("HOME",'FPL FIX2'!$N$1:$Q$1,0),0),"")&amp;IFERROR(VLOOKUP(HM$2&amp;$B17,'FPL FIX2'!$O$1:$P$400,MATCH("AWAY",'FPL FIX2'!$O$1:$P$1,0),0),"")&amp;IFERROR(VLOOKUP(HM$2&amp;$A17,'FA2'!$A:$D,MATCH("AWAY",'FA2'!$A$1:$D$1,0),0),"")&amp;IFERROR(VLOOKUP(HM$2&amp;$A17,'FA2'!$B:$C,MATCH("HOME",'FA2'!$B$1:$C$1,0),0),"")&amp;IFERROR(VLOOKUP(HM$2&amp;$A17,'EFL2'!$A:$D,MATCH("AWAY",'EFL2'!$A$1:$D$1,0),0),"")&amp;IFERROR(VLOOKUP(HM$2&amp;$A17,'EFL2'!$B:$C,MATCH("HOME",'EFL2'!$B$1:$C$1,0),0),"")&amp;IFERROR(VLOOKUP(HM$2&amp;$A17,'UCL2'!$C:$F,MATCH("AWAY",'UCL2'!$C$1:$F$1,0),0),"")&amp;IFERROR(VLOOKUP(HM$2&amp;$A17,'UCL2'!$D:$E,MATCH("HOME",'UCL2'!$D$1:$E$1,0),0),"")&amp;IFERROR(VLOOKUP(HM$2&amp;$A17,'EU2'!$C:$F,MATCH("AWAY",'EU2'!$C$1:$F$1,0),0),"")&amp;IFERROR(VLOOKUP(HM$2&amp;$A17,'EU2'!$D:$E,MATCH("HOME",'EU2'!$D$1:$E$1,0),0),"")&amp;IFERROR(VLOOKUP(HM$2&amp;$A17,'EUC2'!$C:$F,MATCH("AWAY",'EUC2'!$C$1:$F$1,0),0),"")&amp;IFERROR(VLOOKUP(HM$2&amp;$A17,'EUC2'!$D:$E,MATCH("HOME",'EUC2'!$D$1:$E$1,0),0),"")</f>
        <v/>
      </c>
      <c r="HN17" s="25" t="str">
        <f>IFERROR(VLOOKUP(HN$2&amp;$B17,'FPL FIX2'!$N$1:$Q$400,MATCH("HOME",'FPL FIX2'!$N$1:$Q$1,0),0),"")&amp;IFERROR(VLOOKUP(HN$2&amp;$B17,'FPL FIX2'!$O$1:$P$400,MATCH("AWAY",'FPL FIX2'!$O$1:$P$1,0),0),"")&amp;IFERROR(VLOOKUP(HN$2&amp;$A17,'FA2'!$A:$D,MATCH("AWAY",'FA2'!$A$1:$D$1,0),0),"")&amp;IFERROR(VLOOKUP(HN$2&amp;$A17,'FA2'!$B:$C,MATCH("HOME",'FA2'!$B$1:$C$1,0),0),"")&amp;IFERROR(VLOOKUP(HN$2&amp;$A17,'EFL2'!$A:$D,MATCH("AWAY",'EFL2'!$A$1:$D$1,0),0),"")&amp;IFERROR(VLOOKUP(HN$2&amp;$A17,'EFL2'!$B:$C,MATCH("HOME",'EFL2'!$B$1:$C$1,0),0),"")&amp;IFERROR(VLOOKUP(HN$2&amp;$A17,'UCL2'!$C:$F,MATCH("AWAY",'UCL2'!$C$1:$F$1,0),0),"")&amp;IFERROR(VLOOKUP(HN$2&amp;$A17,'UCL2'!$D:$E,MATCH("HOME",'UCL2'!$D$1:$E$1,0),0),"")&amp;IFERROR(VLOOKUP(HN$2&amp;$A17,'EU2'!$C:$F,MATCH("AWAY",'EU2'!$C$1:$F$1,0),0),"")&amp;IFERROR(VLOOKUP(HN$2&amp;$A17,'EU2'!$D:$E,MATCH("HOME",'EU2'!$D$1:$E$1,0),0),"")&amp;IFERROR(VLOOKUP(HN$2&amp;$A17,'EUC2'!$C:$F,MATCH("AWAY",'EUC2'!$C$1:$F$1,0),0),"")&amp;IFERROR(VLOOKUP(HN$2&amp;$A17,'EUC2'!$D:$E,MATCH("HOME",'EUC2'!$D$1:$E$1,0),0),"")</f>
        <v/>
      </c>
      <c r="HO17" s="25" t="str">
        <f>IFERROR(VLOOKUP(HO$2&amp;$B17,'FPL FIX2'!$N$1:$Q$400,MATCH("HOME",'FPL FIX2'!$N$1:$Q$1,0),0),"")&amp;IFERROR(VLOOKUP(HO$2&amp;$B17,'FPL FIX2'!$O$1:$P$400,MATCH("AWAY",'FPL FIX2'!$O$1:$P$1,0),0),"")&amp;IFERROR(VLOOKUP(HO$2&amp;$A17,'FA2'!$A:$D,MATCH("AWAY",'FA2'!$A$1:$D$1,0),0),"")&amp;IFERROR(VLOOKUP(HO$2&amp;$A17,'FA2'!$B:$C,MATCH("HOME",'FA2'!$B$1:$C$1,0),0),"")&amp;IFERROR(VLOOKUP(HO$2&amp;$A17,'EFL2'!$A:$D,MATCH("AWAY",'EFL2'!$A$1:$D$1,0),0),"")&amp;IFERROR(VLOOKUP(HO$2&amp;$A17,'EFL2'!$B:$C,MATCH("HOME",'EFL2'!$B$1:$C$1,0),0),"")&amp;IFERROR(VLOOKUP(HO$2&amp;$A17,'UCL2'!$C:$F,MATCH("AWAY",'UCL2'!$C$1:$F$1,0),0),"")&amp;IFERROR(VLOOKUP(HO$2&amp;$A17,'UCL2'!$D:$E,MATCH("HOME",'UCL2'!$D$1:$E$1,0),0),"")&amp;IFERROR(VLOOKUP(HO$2&amp;$A17,'EU2'!$C:$F,MATCH("AWAY",'EU2'!$C$1:$F$1,0),0),"")&amp;IFERROR(VLOOKUP(HO$2&amp;$A17,'EU2'!$D:$E,MATCH("HOME",'EU2'!$D$1:$E$1,0),0),"")&amp;IFERROR(VLOOKUP(HO$2&amp;$A17,'EUC2'!$C:$F,MATCH("AWAY",'EUC2'!$C$1:$F$1,0),0),"")&amp;IFERROR(VLOOKUP(HO$2&amp;$A17,'EUC2'!$D:$E,MATCH("HOME",'EUC2'!$D$1:$E$1,0),0),"")</f>
        <v>Betis</v>
      </c>
      <c r="HP17" s="25" t="str">
        <f>IFERROR(VLOOKUP(HP$2&amp;$B17,'FPL FIX2'!$N$1:$Q$400,MATCH("HOME",'FPL FIX2'!$N$1:$Q$1,0),0),"")&amp;IFERROR(VLOOKUP(HP$2&amp;$B17,'FPL FIX2'!$O$1:$P$400,MATCH("AWAY",'FPL FIX2'!$O$1:$P$1,0),0),"")&amp;IFERROR(VLOOKUP(HP$2&amp;$A17,'FA2'!$A:$D,MATCH("AWAY",'FA2'!$A$1:$D$1,0),0),"")&amp;IFERROR(VLOOKUP(HP$2&amp;$A17,'FA2'!$B:$C,MATCH("HOME",'FA2'!$B$1:$C$1,0),0),"")&amp;IFERROR(VLOOKUP(HP$2&amp;$A17,'EFL2'!$A:$D,MATCH("AWAY",'EFL2'!$A$1:$D$1,0),0),"")&amp;IFERROR(VLOOKUP(HP$2&amp;$A17,'EFL2'!$B:$C,MATCH("HOME",'EFL2'!$B$1:$C$1,0),0),"")&amp;IFERROR(VLOOKUP(HP$2&amp;$A17,'UCL2'!$C:$F,MATCH("AWAY",'UCL2'!$C$1:$F$1,0),0),"")&amp;IFERROR(VLOOKUP(HP$2&amp;$A17,'UCL2'!$D:$E,MATCH("HOME",'UCL2'!$D$1:$E$1,0),0),"")&amp;IFERROR(VLOOKUP(HP$2&amp;$A17,'EU2'!$C:$F,MATCH("AWAY",'EU2'!$C$1:$F$1,0),0),"")&amp;IFERROR(VLOOKUP(HP$2&amp;$A17,'EU2'!$D:$E,MATCH("HOME",'EU2'!$D$1:$E$1,0),0),"")&amp;IFERROR(VLOOKUP(HP$2&amp;$A17,'EUC2'!$C:$F,MATCH("AWAY",'EUC2'!$C$1:$F$1,0),0),"")&amp;IFERROR(VLOOKUP(HP$2&amp;$A17,'EUC2'!$D:$E,MATCH("HOME",'EUC2'!$D$1:$E$1,0),0),"")</f>
        <v/>
      </c>
      <c r="HQ17" s="25" t="str">
        <f>IFERROR(VLOOKUP(HQ$2&amp;$B17,'FPL FIX2'!$N$1:$Q$400,MATCH("HOME",'FPL FIX2'!$N$1:$Q$1,0),0),"")&amp;IFERROR(VLOOKUP(HQ$2&amp;$B17,'FPL FIX2'!$O$1:$P$400,MATCH("AWAY",'FPL FIX2'!$O$1:$P$1,0),0),"")&amp;IFERROR(VLOOKUP(HQ$2&amp;$A17,'FA2'!$A:$D,MATCH("AWAY",'FA2'!$A$1:$D$1,0),0),"")&amp;IFERROR(VLOOKUP(HQ$2&amp;$A17,'FA2'!$B:$C,MATCH("HOME",'FA2'!$B$1:$C$1,0),0),"")&amp;IFERROR(VLOOKUP(HQ$2&amp;$A17,'EFL2'!$A:$D,MATCH("AWAY",'EFL2'!$A$1:$D$1,0),0),"")&amp;IFERROR(VLOOKUP(HQ$2&amp;$A17,'EFL2'!$B:$C,MATCH("HOME",'EFL2'!$B$1:$C$1,0),0),"")&amp;IFERROR(VLOOKUP(HQ$2&amp;$A17,'UCL2'!$C:$F,MATCH("AWAY",'UCL2'!$C$1:$F$1,0),0),"")&amp;IFERROR(VLOOKUP(HQ$2&amp;$A17,'UCL2'!$D:$E,MATCH("HOME",'UCL2'!$D$1:$E$1,0),0),"")&amp;IFERROR(VLOOKUP(HQ$2&amp;$A17,'EU2'!$C:$F,MATCH("AWAY",'EU2'!$C$1:$F$1,0),0),"")&amp;IFERROR(VLOOKUP(HQ$2&amp;$A17,'EU2'!$D:$E,MATCH("HOME",'EU2'!$D$1:$E$1,0),0),"")&amp;IFERROR(VLOOKUP(HQ$2&amp;$A17,'EUC2'!$C:$F,MATCH("AWAY",'EUC2'!$C$1:$F$1,0),0),"")&amp;IFERROR(VLOOKUP(HQ$2&amp;$A17,'EUC2'!$D:$E,MATCH("HOME",'EUC2'!$D$1:$E$1,0),0),"")</f>
        <v/>
      </c>
      <c r="HR17" s="25" t="str">
        <f>IFERROR(VLOOKUP(HR$2&amp;$B17,'FPL FIX2'!$N$1:$Q$400,MATCH("HOME",'FPL FIX2'!$N$1:$Q$1,0),0),"")&amp;IFERROR(VLOOKUP(HR$2&amp;$B17,'FPL FIX2'!$O$1:$P$400,MATCH("AWAY",'FPL FIX2'!$O$1:$P$1,0),0),"")&amp;IFERROR(VLOOKUP(HR$2&amp;$A17,'FA2'!$A:$D,MATCH("AWAY",'FA2'!$A$1:$D$1,0),0),"")&amp;IFERROR(VLOOKUP(HR$2&amp;$A17,'FA2'!$B:$C,MATCH("HOME",'FA2'!$B$1:$C$1,0),0),"")&amp;IFERROR(VLOOKUP(HR$2&amp;$A17,'EFL2'!$A:$D,MATCH("AWAY",'EFL2'!$A$1:$D$1,0),0),"")&amp;IFERROR(VLOOKUP(HR$2&amp;$A17,'EFL2'!$B:$C,MATCH("HOME",'EFL2'!$B$1:$C$1,0),0),"")&amp;IFERROR(VLOOKUP(HR$2&amp;$A17,'UCL2'!$C:$F,MATCH("AWAY",'UCL2'!$C$1:$F$1,0),0),"")&amp;IFERROR(VLOOKUP(HR$2&amp;$A17,'UCL2'!$D:$E,MATCH("HOME",'UCL2'!$D$1:$E$1,0),0),"")&amp;IFERROR(VLOOKUP(HR$2&amp;$A17,'EU2'!$C:$F,MATCH("AWAY",'EU2'!$C$1:$F$1,0),0),"")&amp;IFERROR(VLOOKUP(HR$2&amp;$A17,'EU2'!$D:$E,MATCH("HOME",'EU2'!$D$1:$E$1,0),0),"")&amp;IFERROR(VLOOKUP(HR$2&amp;$A17,'EUC2'!$C:$F,MATCH("AWAY",'EUC2'!$C$1:$F$1,0),0),"")&amp;IFERROR(VLOOKUP(HR$2&amp;$A17,'EUC2'!$D:$E,MATCH("HOME",'EUC2'!$D$1:$E$1,0),0),"")</f>
        <v>SOU</v>
      </c>
      <c r="HS17" s="25" t="str">
        <f>IFERROR(VLOOKUP(HS$2&amp;$B17,'FPL FIX2'!$N$1:$Q$400,MATCH("HOME",'FPL FIX2'!$N$1:$Q$1,0),0),"")&amp;IFERROR(VLOOKUP(HS$2&amp;$B17,'FPL FIX2'!$O$1:$P$400,MATCH("AWAY",'FPL FIX2'!$O$1:$P$1,0),0),"")&amp;IFERROR(VLOOKUP(HS$2&amp;$A17,'FA2'!$A:$D,MATCH("AWAY",'FA2'!$A$1:$D$1,0),0),"")&amp;IFERROR(VLOOKUP(HS$2&amp;$A17,'FA2'!$B:$C,MATCH("HOME",'FA2'!$B$1:$C$1,0),0),"")&amp;IFERROR(VLOOKUP(HS$2&amp;$A17,'EFL2'!$A:$D,MATCH("AWAY",'EFL2'!$A$1:$D$1,0),0),"")&amp;IFERROR(VLOOKUP(HS$2&amp;$A17,'EFL2'!$B:$C,MATCH("HOME",'EFL2'!$B$1:$C$1,0),0),"")&amp;IFERROR(VLOOKUP(HS$2&amp;$A17,'UCL2'!$C:$F,MATCH("AWAY",'UCL2'!$C$1:$F$1,0),0),"")&amp;IFERROR(VLOOKUP(HS$2&amp;$A17,'UCL2'!$D:$E,MATCH("HOME",'UCL2'!$D$1:$E$1,0),0),"")&amp;IFERROR(VLOOKUP(HS$2&amp;$A17,'EU2'!$C:$F,MATCH("AWAY",'EU2'!$C$1:$F$1,0),0),"")&amp;IFERROR(VLOOKUP(HS$2&amp;$A17,'EU2'!$D:$E,MATCH("HOME",'EU2'!$D$1:$E$1,0),0),"")&amp;IFERROR(VLOOKUP(HS$2&amp;$A17,'EUC2'!$C:$F,MATCH("AWAY",'EUC2'!$C$1:$F$1,0),0),"")&amp;IFERROR(VLOOKUP(HS$2&amp;$A17,'EUC2'!$D:$E,MATCH("HOME",'EUC2'!$D$1:$E$1,0),0),"")</f>
        <v/>
      </c>
      <c r="HT17" s="25" t="str">
        <f>IFERROR(VLOOKUP(HT$2&amp;$B17,'FPL FIX2'!$N$1:$Q$400,MATCH("HOME",'FPL FIX2'!$N$1:$Q$1,0),0),"")&amp;IFERROR(VLOOKUP(HT$2&amp;$B17,'FPL FIX2'!$O$1:$P$400,MATCH("AWAY",'FPL FIX2'!$O$1:$P$1,0),0),"")&amp;IFERROR(VLOOKUP(HT$2&amp;$A17,'FA2'!$A:$D,MATCH("AWAY",'FA2'!$A$1:$D$1,0),0),"")&amp;IFERROR(VLOOKUP(HT$2&amp;$A17,'FA2'!$B:$C,MATCH("HOME",'FA2'!$B$1:$C$1,0),0),"")&amp;IFERROR(VLOOKUP(HT$2&amp;$A17,'EFL2'!$A:$D,MATCH("AWAY",'EFL2'!$A$1:$D$1,0),0),"")&amp;IFERROR(VLOOKUP(HT$2&amp;$A17,'EFL2'!$B:$C,MATCH("HOME",'EFL2'!$B$1:$C$1,0),0),"")&amp;IFERROR(VLOOKUP(HT$2&amp;$A17,'UCL2'!$C:$F,MATCH("AWAY",'UCL2'!$C$1:$F$1,0),0),"")&amp;IFERROR(VLOOKUP(HT$2&amp;$A17,'UCL2'!$D:$E,MATCH("HOME",'UCL2'!$D$1:$E$1,0),0),"")&amp;IFERROR(VLOOKUP(HT$2&amp;$A17,'EU2'!$C:$F,MATCH("AWAY",'EU2'!$C$1:$F$1,0),0),"")&amp;IFERROR(VLOOKUP(HT$2&amp;$A17,'EU2'!$D:$E,MATCH("HOME",'EU2'!$D$1:$E$1,0),0),"")&amp;IFERROR(VLOOKUP(HT$2&amp;$A17,'EUC2'!$C:$F,MATCH("AWAY",'EUC2'!$C$1:$F$1,0),0),"")&amp;IFERROR(VLOOKUP(HT$2&amp;$A17,'EUC2'!$D:$E,MATCH("HOME",'EUC2'!$D$1:$E$1,0),0),"")</f>
        <v/>
      </c>
      <c r="HU17" s="25" t="str">
        <f>IFERROR(VLOOKUP(HU$2&amp;$B17,'FPL FIX2'!$N$1:$Q$400,MATCH("HOME",'FPL FIX2'!$N$1:$Q$1,0),0),"")&amp;IFERROR(VLOOKUP(HU$2&amp;$B17,'FPL FIX2'!$O$1:$P$400,MATCH("AWAY",'FPL FIX2'!$O$1:$P$1,0),0),"")&amp;IFERROR(VLOOKUP(HU$2&amp;$A17,'FA2'!$A:$D,MATCH("AWAY",'FA2'!$A$1:$D$1,0),0),"")&amp;IFERROR(VLOOKUP(HU$2&amp;$A17,'FA2'!$B:$C,MATCH("HOME",'FA2'!$B$1:$C$1,0),0),"")&amp;IFERROR(VLOOKUP(HU$2&amp;$A17,'EFL2'!$A:$D,MATCH("AWAY",'EFL2'!$A$1:$D$1,0),0),"")&amp;IFERROR(VLOOKUP(HU$2&amp;$A17,'EFL2'!$B:$C,MATCH("HOME",'EFL2'!$B$1:$C$1,0),0),"")&amp;IFERROR(VLOOKUP(HU$2&amp;$A17,'UCL2'!$C:$F,MATCH("AWAY",'UCL2'!$C$1:$F$1,0),0),"")&amp;IFERROR(VLOOKUP(HU$2&amp;$A17,'UCL2'!$D:$E,MATCH("HOME",'UCL2'!$D$1:$E$1,0),0),"")&amp;IFERROR(VLOOKUP(HU$2&amp;$A17,'EU2'!$C:$F,MATCH("AWAY",'EU2'!$C$1:$F$1,0),0),"")&amp;IFERROR(VLOOKUP(HU$2&amp;$A17,'EU2'!$D:$E,MATCH("HOME",'EU2'!$D$1:$E$1,0),0),"")&amp;IFERROR(VLOOKUP(HU$2&amp;$A17,'EUC2'!$C:$F,MATCH("AWAY",'EUC2'!$C$1:$F$1,0),0),"")&amp;IFERROR(VLOOKUP(HU$2&amp;$A17,'EUC2'!$D:$E,MATCH("HOME",'EUC2'!$D$1:$E$1,0),0),"")</f>
        <v/>
      </c>
      <c r="HV17" s="25" t="str">
        <f>IFERROR(VLOOKUP(HV$2&amp;$B17,'FPL FIX2'!$N$1:$Q$400,MATCH("HOME",'FPL FIX2'!$N$1:$Q$1,0),0),"")&amp;IFERROR(VLOOKUP(HV$2&amp;$B17,'FPL FIX2'!$O$1:$P$400,MATCH("AWAY",'FPL FIX2'!$O$1:$P$1,0),0),"")&amp;IFERROR(VLOOKUP(HV$2&amp;$A17,'FA2'!$A:$D,MATCH("AWAY",'FA2'!$A$1:$D$1,0),0),"")&amp;IFERROR(VLOOKUP(HV$2&amp;$A17,'FA2'!$B:$C,MATCH("HOME",'FA2'!$B$1:$C$1,0),0),"")&amp;IFERROR(VLOOKUP(HV$2&amp;$A17,'EFL2'!$A:$D,MATCH("AWAY",'EFL2'!$A$1:$D$1,0),0),"")&amp;IFERROR(VLOOKUP(HV$2&amp;$A17,'EFL2'!$B:$C,MATCH("HOME",'EFL2'!$B$1:$C$1,0),0),"")&amp;IFERROR(VLOOKUP(HV$2&amp;$A17,'UCL2'!$C:$F,MATCH("AWAY",'UCL2'!$C$1:$F$1,0),0),"")&amp;IFERROR(VLOOKUP(HV$2&amp;$A17,'UCL2'!$D:$E,MATCH("HOME",'UCL2'!$D$1:$E$1,0),0),"")&amp;IFERROR(VLOOKUP(HV$2&amp;$A17,'EU2'!$C:$F,MATCH("AWAY",'EU2'!$C$1:$F$1,0),0),"")&amp;IFERROR(VLOOKUP(HV$2&amp;$A17,'EU2'!$D:$E,MATCH("HOME",'EU2'!$D$1:$E$1,0),0),"")&amp;IFERROR(VLOOKUP(HV$2&amp;$A17,'EUC2'!$C:$F,MATCH("AWAY",'EUC2'!$C$1:$F$1,0),0),"")&amp;IFERROR(VLOOKUP(HV$2&amp;$A17,'EUC2'!$D:$E,MATCH("HOME",'EUC2'!$D$1:$E$1,0),0),"")</f>
        <v>Betis</v>
      </c>
      <c r="HW17" s="25" t="str">
        <f>IFERROR(VLOOKUP(HW$2&amp;$B17,'FPL FIX2'!$N$1:$Q$400,MATCH("HOME",'FPL FIX2'!$N$1:$Q$1,0),0),"")&amp;IFERROR(VLOOKUP(HW$2&amp;$B17,'FPL FIX2'!$O$1:$P$400,MATCH("AWAY",'FPL FIX2'!$O$1:$P$1,0),0),"")&amp;IFERROR(VLOOKUP(HW$2&amp;$A17,'FA2'!$A:$D,MATCH("AWAY",'FA2'!$A$1:$D$1,0),0),"")&amp;IFERROR(VLOOKUP(HW$2&amp;$A17,'FA2'!$B:$C,MATCH("HOME",'FA2'!$B$1:$C$1,0),0),"")&amp;IFERROR(VLOOKUP(HW$2&amp;$A17,'EFL2'!$A:$D,MATCH("AWAY",'EFL2'!$A$1:$D$1,0),0),"")&amp;IFERROR(VLOOKUP(HW$2&amp;$A17,'EFL2'!$B:$C,MATCH("HOME",'EFL2'!$B$1:$C$1,0),0),"")&amp;IFERROR(VLOOKUP(HW$2&amp;$A17,'UCL2'!$C:$F,MATCH("AWAY",'UCL2'!$C$1:$F$1,0),0),"")&amp;IFERROR(VLOOKUP(HW$2&amp;$A17,'UCL2'!$D:$E,MATCH("HOME",'UCL2'!$D$1:$E$1,0),0),"")&amp;IFERROR(VLOOKUP(HW$2&amp;$A17,'EU2'!$C:$F,MATCH("AWAY",'EU2'!$C$1:$F$1,0),0),"")&amp;IFERROR(VLOOKUP(HW$2&amp;$A17,'EU2'!$D:$E,MATCH("HOME",'EU2'!$D$1:$E$1,0),0),"")&amp;IFERROR(VLOOKUP(HW$2&amp;$A17,'EUC2'!$C:$F,MATCH("AWAY",'EUC2'!$C$1:$F$1,0),0),"")&amp;IFERROR(VLOOKUP(HW$2&amp;$A17,'EUC2'!$D:$E,MATCH("HOME",'EUC2'!$D$1:$E$1,0),0),"")</f>
        <v/>
      </c>
      <c r="HX17" s="25" t="str">
        <f>IFERROR(VLOOKUP(HX$2&amp;$B17,'FPL FIX2'!$N$1:$Q$400,MATCH("HOME",'FPL FIX2'!$N$1:$Q$1,0),0),"")&amp;IFERROR(VLOOKUP(HX$2&amp;$B17,'FPL FIX2'!$O$1:$P$400,MATCH("AWAY",'FPL FIX2'!$O$1:$P$1,0),0),"")&amp;IFERROR(VLOOKUP(HX$2&amp;$A17,'FA2'!$A:$D,MATCH("AWAY",'FA2'!$A$1:$D$1,0),0),"")&amp;IFERROR(VLOOKUP(HX$2&amp;$A17,'FA2'!$B:$C,MATCH("HOME",'FA2'!$B$1:$C$1,0),0),"")&amp;IFERROR(VLOOKUP(HX$2&amp;$A17,'EFL2'!$A:$D,MATCH("AWAY",'EFL2'!$A$1:$D$1,0),0),"")&amp;IFERROR(VLOOKUP(HX$2&amp;$A17,'EFL2'!$B:$C,MATCH("HOME",'EFL2'!$B$1:$C$1,0),0),"")&amp;IFERROR(VLOOKUP(HX$2&amp;$A17,'UCL2'!$C:$F,MATCH("AWAY",'UCL2'!$C$1:$F$1,0),0),"")&amp;IFERROR(VLOOKUP(HX$2&amp;$A17,'UCL2'!$D:$E,MATCH("HOME",'UCL2'!$D$1:$E$1,0),0),"")&amp;IFERROR(VLOOKUP(HX$2&amp;$A17,'EU2'!$C:$F,MATCH("AWAY",'EU2'!$C$1:$F$1,0),0),"")&amp;IFERROR(VLOOKUP(HX$2&amp;$A17,'EU2'!$D:$E,MATCH("HOME",'EU2'!$D$1:$E$1,0),0),"")&amp;IFERROR(VLOOKUP(HX$2&amp;$A17,'EUC2'!$C:$F,MATCH("AWAY",'EUC2'!$C$1:$F$1,0),0),"")&amp;IFERROR(VLOOKUP(HX$2&amp;$A17,'EUC2'!$D:$E,MATCH("HOME",'EUC2'!$D$1:$E$1,0),0),"")</f>
        <v/>
      </c>
      <c r="HY17" s="25" t="str">
        <f>IFERROR(VLOOKUP(HY$2&amp;$B17,'FPL FIX2'!$N$1:$Q$400,MATCH("HOME",'FPL FIX2'!$N$1:$Q$1,0),0),"")&amp;IFERROR(VLOOKUP(HY$2&amp;$B17,'FPL FIX2'!$O$1:$P$400,MATCH("AWAY",'FPL FIX2'!$O$1:$P$1,0),0),"")&amp;IFERROR(VLOOKUP(HY$2&amp;$A17,'FA2'!$A:$D,MATCH("AWAY",'FA2'!$A$1:$D$1,0),0),"")&amp;IFERROR(VLOOKUP(HY$2&amp;$A17,'FA2'!$B:$C,MATCH("HOME",'FA2'!$B$1:$C$1,0),0),"")&amp;IFERROR(VLOOKUP(HY$2&amp;$A17,'EFL2'!$A:$D,MATCH("AWAY",'EFL2'!$A$1:$D$1,0),0),"")&amp;IFERROR(VLOOKUP(HY$2&amp;$A17,'EFL2'!$B:$C,MATCH("HOME",'EFL2'!$B$1:$C$1,0),0),"")&amp;IFERROR(VLOOKUP(HY$2&amp;$A17,'UCL2'!$C:$F,MATCH("AWAY",'UCL2'!$C$1:$F$1,0),0),"")&amp;IFERROR(VLOOKUP(HY$2&amp;$A17,'UCL2'!$D:$E,MATCH("HOME",'UCL2'!$D$1:$E$1,0),0),"")&amp;IFERROR(VLOOKUP(HY$2&amp;$A17,'EU2'!$C:$F,MATCH("AWAY",'EU2'!$C$1:$F$1,0),0),"")&amp;IFERROR(VLOOKUP(HY$2&amp;$A17,'EU2'!$D:$E,MATCH("HOME",'EU2'!$D$1:$E$1,0),0),"")&amp;IFERROR(VLOOKUP(HY$2&amp;$A17,'EUC2'!$C:$F,MATCH("AWAY",'EUC2'!$C$1:$F$1,0),0),"")&amp;IFERROR(VLOOKUP(HY$2&amp;$A17,'EUC2'!$D:$E,MATCH("HOME",'EUC2'!$D$1:$E$1,0),0),"")</f>
        <v>Fulham</v>
      </c>
      <c r="HZ17" s="25" t="str">
        <f>IFERROR(VLOOKUP(HZ$2&amp;$B17,'FPL FIX2'!$N$1:$Q$400,MATCH("HOME",'FPL FIX2'!$N$1:$Q$1,0),0),"")&amp;IFERROR(VLOOKUP(HZ$2&amp;$B17,'FPL FIX2'!$O$1:$P$400,MATCH("AWAY",'FPL FIX2'!$O$1:$P$1,0),0),"")&amp;IFERROR(VLOOKUP(HZ$2&amp;$A17,'FA2'!$A:$D,MATCH("AWAY",'FA2'!$A$1:$D$1,0),0),"")&amp;IFERROR(VLOOKUP(HZ$2&amp;$A17,'FA2'!$B:$C,MATCH("HOME",'FA2'!$B$1:$C$1,0),0),"")&amp;IFERROR(VLOOKUP(HZ$2&amp;$A17,'EFL2'!$A:$D,MATCH("AWAY",'EFL2'!$A$1:$D$1,0),0),"")&amp;IFERROR(VLOOKUP(HZ$2&amp;$A17,'EFL2'!$B:$C,MATCH("HOME",'EFL2'!$B$1:$C$1,0),0),"")&amp;IFERROR(VLOOKUP(HZ$2&amp;$A17,'UCL2'!$C:$F,MATCH("AWAY",'UCL2'!$C$1:$F$1,0),0),"")&amp;IFERROR(VLOOKUP(HZ$2&amp;$A17,'UCL2'!$D:$E,MATCH("HOME",'UCL2'!$D$1:$E$1,0),0),"")&amp;IFERROR(VLOOKUP(HZ$2&amp;$A17,'EU2'!$C:$F,MATCH("AWAY",'EU2'!$C$1:$F$1,0),0),"")&amp;IFERROR(VLOOKUP(HZ$2&amp;$A17,'EU2'!$D:$E,MATCH("HOME",'EU2'!$D$1:$E$1,0),0),"")&amp;IFERROR(VLOOKUP(HZ$2&amp;$A17,'EUC2'!$C:$F,MATCH("AWAY",'EUC2'!$C$1:$F$1,0),0),"")&amp;IFERROR(VLOOKUP(HZ$2&amp;$A17,'EUC2'!$D:$E,MATCH("HOME",'EUC2'!$D$1:$E$1,0),0),"")</f>
        <v/>
      </c>
      <c r="IA17" s="25" t="str">
        <f>IFERROR(VLOOKUP(IA$2&amp;$B17,'FPL FIX2'!$N$1:$Q$400,MATCH("HOME",'FPL FIX2'!$N$1:$Q$1,0),0),"")&amp;IFERROR(VLOOKUP(IA$2&amp;$B17,'FPL FIX2'!$O$1:$P$400,MATCH("AWAY",'FPL FIX2'!$O$1:$P$1,0),0),"")&amp;IFERROR(VLOOKUP(IA$2&amp;$A17,'FA2'!$A:$D,MATCH("AWAY",'FA2'!$A$1:$D$1,0),0),"")&amp;IFERROR(VLOOKUP(IA$2&amp;$A17,'FA2'!$B:$C,MATCH("HOME",'FA2'!$B$1:$C$1,0),0),"")&amp;IFERROR(VLOOKUP(IA$2&amp;$A17,'EFL2'!$A:$D,MATCH("AWAY",'EFL2'!$A$1:$D$1,0),0),"")&amp;IFERROR(VLOOKUP(IA$2&amp;$A17,'EFL2'!$B:$C,MATCH("HOME",'EFL2'!$B$1:$C$1,0),0),"")&amp;IFERROR(VLOOKUP(IA$2&amp;$A17,'UCL2'!$C:$F,MATCH("AWAY",'UCL2'!$C$1:$F$1,0),0),"")&amp;IFERROR(VLOOKUP(IA$2&amp;$A17,'UCL2'!$D:$E,MATCH("HOME",'UCL2'!$D$1:$E$1,0),0),"")&amp;IFERROR(VLOOKUP(IA$2&amp;$A17,'EU2'!$C:$F,MATCH("AWAY",'EU2'!$C$1:$F$1,0),0),"")&amp;IFERROR(VLOOKUP(IA$2&amp;$A17,'EU2'!$D:$E,MATCH("HOME",'EU2'!$D$1:$E$1,0),0),"")&amp;IFERROR(VLOOKUP(IA$2&amp;$A17,'EUC2'!$C:$F,MATCH("AWAY",'EUC2'!$C$1:$F$1,0),0),"")&amp;IFERROR(VLOOKUP(IA$2&amp;$A17,'EUC2'!$D:$E,MATCH("HOME",'EUC2'!$D$1:$E$1,0),0),"")</f>
        <v/>
      </c>
      <c r="IB17" s="25" t="str">
        <f>IFERROR(VLOOKUP(IB$2&amp;$B17,'FPL FIX2'!$N$1:$Q$400,MATCH("HOME",'FPL FIX2'!$N$1:$Q$1,0),0),"")&amp;IFERROR(VLOOKUP(IB$2&amp;$B17,'FPL FIX2'!$O$1:$P$400,MATCH("AWAY",'FPL FIX2'!$O$1:$P$1,0),0),"")&amp;IFERROR(VLOOKUP(IB$2&amp;$A17,'FA2'!$A:$D,MATCH("AWAY",'FA2'!$A$1:$D$1,0),0),"")&amp;IFERROR(VLOOKUP(IB$2&amp;$A17,'FA2'!$B:$C,MATCH("HOME",'FA2'!$B$1:$C$1,0),0),"")&amp;IFERROR(VLOOKUP(IB$2&amp;$A17,'EFL2'!$A:$D,MATCH("AWAY",'EFL2'!$A$1:$D$1,0),0),"")&amp;IFERROR(VLOOKUP(IB$2&amp;$A17,'EFL2'!$B:$C,MATCH("HOME",'EFL2'!$B$1:$C$1,0),0),"")&amp;IFERROR(VLOOKUP(IB$2&amp;$A17,'UCL2'!$C:$F,MATCH("AWAY",'UCL2'!$C$1:$F$1,0),0),"")&amp;IFERROR(VLOOKUP(IB$2&amp;$A17,'UCL2'!$D:$E,MATCH("HOME",'UCL2'!$D$1:$E$1,0),0),"")&amp;IFERROR(VLOOKUP(IB$2&amp;$A17,'EU2'!$C:$F,MATCH("AWAY",'EU2'!$C$1:$F$1,0),0),"")&amp;IFERROR(VLOOKUP(IB$2&amp;$A17,'EU2'!$D:$E,MATCH("HOME",'EU2'!$D$1:$E$1,0),0),"")&amp;IFERROR(VLOOKUP(IB$2&amp;$A17,'EUC2'!$C:$F,MATCH("AWAY",'EUC2'!$C$1:$F$1,0),0),"")&amp;IFERROR(VLOOKUP(IB$2&amp;$A17,'EUC2'!$D:$E,MATCH("HOME",'EUC2'!$D$1:$E$1,0),0),"")</f>
        <v/>
      </c>
      <c r="IC17" s="25" t="str">
        <f>IFERROR(VLOOKUP(IC$2&amp;$B17,'FPL FIX2'!$N$1:$Q$400,MATCH("HOME",'FPL FIX2'!$N$1:$Q$1,0),0),"")&amp;IFERROR(VLOOKUP(IC$2&amp;$B17,'FPL FIX2'!$O$1:$P$400,MATCH("AWAY",'FPL FIX2'!$O$1:$P$1,0),0),"")&amp;IFERROR(VLOOKUP(IC$2&amp;$A17,'FA2'!$A:$D,MATCH("AWAY",'FA2'!$A$1:$D$1,0),0),"")&amp;IFERROR(VLOOKUP(IC$2&amp;$A17,'FA2'!$B:$C,MATCH("HOME",'FA2'!$B$1:$C$1,0),0),"")&amp;IFERROR(VLOOKUP(IC$2&amp;$A17,'EFL2'!$A:$D,MATCH("AWAY",'EFL2'!$A$1:$D$1,0),0),"")&amp;IFERROR(VLOOKUP(IC$2&amp;$A17,'EFL2'!$B:$C,MATCH("HOME",'EFL2'!$B$1:$C$1,0),0),"")&amp;IFERROR(VLOOKUP(IC$2&amp;$A17,'UCL2'!$C:$F,MATCH("AWAY",'UCL2'!$C$1:$F$1,0),0),"")&amp;IFERROR(VLOOKUP(IC$2&amp;$A17,'UCL2'!$D:$E,MATCH("HOME",'UCL2'!$D$1:$E$1,0),0),"")&amp;IFERROR(VLOOKUP(IC$2&amp;$A17,'EU2'!$C:$F,MATCH("AWAY",'EU2'!$C$1:$F$1,0),0),"")&amp;IFERROR(VLOOKUP(IC$2&amp;$A17,'EU2'!$D:$E,MATCH("HOME",'EU2'!$D$1:$E$1,0),0),"")&amp;IFERROR(VLOOKUP(IC$2&amp;$A17,'EUC2'!$C:$F,MATCH("AWAY",'EUC2'!$C$1:$F$1,0),0),"")&amp;IFERROR(VLOOKUP(IC$2&amp;$A17,'EUC2'!$D:$E,MATCH("HOME",'EUC2'!$D$1:$E$1,0),0),"")</f>
        <v/>
      </c>
      <c r="ID17" s="25" t="str">
        <f>IFERROR(VLOOKUP(ID$2&amp;$B17,'FPL FIX2'!$N$1:$Q$400,MATCH("HOME",'FPL FIX2'!$N$1:$Q$1,0),0),"")&amp;IFERROR(VLOOKUP(ID$2&amp;$B17,'FPL FIX2'!$O$1:$P$400,MATCH("AWAY",'FPL FIX2'!$O$1:$P$1,0),0),"")&amp;IFERROR(VLOOKUP(ID$2&amp;$A17,'FA2'!$A:$D,MATCH("AWAY",'FA2'!$A$1:$D$1,0),0),"")&amp;IFERROR(VLOOKUP(ID$2&amp;$A17,'FA2'!$B:$C,MATCH("HOME",'FA2'!$B$1:$C$1,0),0),"")&amp;IFERROR(VLOOKUP(ID$2&amp;$A17,'EFL2'!$A:$D,MATCH("AWAY",'EFL2'!$A$1:$D$1,0),0),"")&amp;IFERROR(VLOOKUP(ID$2&amp;$A17,'EFL2'!$B:$C,MATCH("HOME",'EFL2'!$B$1:$C$1,0),0),"")&amp;IFERROR(VLOOKUP(ID$2&amp;$A17,'UCL2'!$C:$F,MATCH("AWAY",'UCL2'!$C$1:$F$1,0),0),"")&amp;IFERROR(VLOOKUP(ID$2&amp;$A17,'UCL2'!$D:$E,MATCH("HOME",'UCL2'!$D$1:$E$1,0),0),"")&amp;IFERROR(VLOOKUP(ID$2&amp;$A17,'EU2'!$C:$F,MATCH("AWAY",'EU2'!$C$1:$F$1,0),0),"")&amp;IFERROR(VLOOKUP(ID$2&amp;$A17,'EU2'!$D:$E,MATCH("HOME",'EU2'!$D$1:$E$1,0),0),"")&amp;IFERROR(VLOOKUP(ID$2&amp;$A17,'EUC2'!$C:$F,MATCH("AWAY",'EUC2'!$C$1:$F$1,0),0),"")&amp;IFERROR(VLOOKUP(ID$2&amp;$A17,'EUC2'!$D:$E,MATCH("HOME",'EUC2'!$D$1:$E$1,0),0),"")</f>
        <v/>
      </c>
      <c r="IE17" s="25" t="str">
        <f>IFERROR(VLOOKUP(IE$2&amp;$B17,'FPL FIX2'!$N$1:$Q$400,MATCH("HOME",'FPL FIX2'!$N$1:$Q$1,0),0),"")&amp;IFERROR(VLOOKUP(IE$2&amp;$B17,'FPL FIX2'!$O$1:$P$400,MATCH("AWAY",'FPL FIX2'!$O$1:$P$1,0),0),"")&amp;IFERROR(VLOOKUP(IE$2&amp;$A17,'FA2'!$A:$D,MATCH("AWAY",'FA2'!$A$1:$D$1,0),0),"")&amp;IFERROR(VLOOKUP(IE$2&amp;$A17,'FA2'!$B:$C,MATCH("HOME",'FA2'!$B$1:$C$1,0),0),"")&amp;IFERROR(VLOOKUP(IE$2&amp;$A17,'EFL2'!$A:$D,MATCH("AWAY",'EFL2'!$A$1:$D$1,0),0),"")&amp;IFERROR(VLOOKUP(IE$2&amp;$A17,'EFL2'!$B:$C,MATCH("HOME",'EFL2'!$B$1:$C$1,0),0),"")&amp;IFERROR(VLOOKUP(IE$2&amp;$A17,'UCL2'!$C:$F,MATCH("AWAY",'UCL2'!$C$1:$F$1,0),0),"")&amp;IFERROR(VLOOKUP(IE$2&amp;$A17,'UCL2'!$D:$E,MATCH("HOME",'UCL2'!$D$1:$E$1,0),0),"")&amp;IFERROR(VLOOKUP(IE$2&amp;$A17,'EU2'!$C:$F,MATCH("AWAY",'EU2'!$C$1:$F$1,0),0),"")&amp;IFERROR(VLOOKUP(IE$2&amp;$A17,'EU2'!$D:$E,MATCH("HOME",'EU2'!$D$1:$E$1,0),0),"")&amp;IFERROR(VLOOKUP(IE$2&amp;$A17,'EUC2'!$C:$F,MATCH("AWAY",'EUC2'!$C$1:$F$1,0),0),"")&amp;IFERROR(VLOOKUP(IE$2&amp;$A17,'EUC2'!$D:$E,MATCH("HOME",'EUC2'!$D$1:$E$1,0),0),"")</f>
        <v/>
      </c>
      <c r="IF17" s="25" t="str">
        <f>IFERROR(VLOOKUP(IF$2&amp;$B17,'FPL FIX2'!$N$1:$Q$400,MATCH("HOME",'FPL FIX2'!$N$1:$Q$1,0),0),"")&amp;IFERROR(VLOOKUP(IF$2&amp;$B17,'FPL FIX2'!$O$1:$P$400,MATCH("AWAY",'FPL FIX2'!$O$1:$P$1,0),0),"")&amp;IFERROR(VLOOKUP(IF$2&amp;$A17,'FA2'!$A:$D,MATCH("AWAY",'FA2'!$A$1:$D$1,0),0),"")&amp;IFERROR(VLOOKUP(IF$2&amp;$A17,'FA2'!$B:$C,MATCH("HOME",'FA2'!$B$1:$C$1,0),0),"")&amp;IFERROR(VLOOKUP(IF$2&amp;$A17,'EFL2'!$A:$D,MATCH("AWAY",'EFL2'!$A$1:$D$1,0),0),"")&amp;IFERROR(VLOOKUP(IF$2&amp;$A17,'EFL2'!$B:$C,MATCH("HOME",'EFL2'!$B$1:$C$1,0),0),"")&amp;IFERROR(VLOOKUP(IF$2&amp;$A17,'UCL2'!$C:$F,MATCH("AWAY",'UCL2'!$C$1:$F$1,0),0),"")&amp;IFERROR(VLOOKUP(IF$2&amp;$A17,'UCL2'!$D:$E,MATCH("HOME",'UCL2'!$D$1:$E$1,0),0),"")&amp;IFERROR(VLOOKUP(IF$2&amp;$A17,'EU2'!$C:$F,MATCH("AWAY",'EU2'!$C$1:$F$1,0),0),"")&amp;IFERROR(VLOOKUP(IF$2&amp;$A17,'EU2'!$D:$E,MATCH("HOME",'EU2'!$D$1:$E$1,0),0),"")&amp;IFERROR(VLOOKUP(IF$2&amp;$A17,'EUC2'!$C:$F,MATCH("AWAY",'EUC2'!$C$1:$F$1,0),0),"")&amp;IFERROR(VLOOKUP(IF$2&amp;$A17,'EUC2'!$D:$E,MATCH("HOME",'EUC2'!$D$1:$E$1,0),0),"")</f>
        <v/>
      </c>
      <c r="IG17" s="25" t="str">
        <f>IFERROR(VLOOKUP(IG$2&amp;$B17,'FPL FIX2'!$N$1:$Q$400,MATCH("HOME",'FPL FIX2'!$N$1:$Q$1,0),0),"")&amp;IFERROR(VLOOKUP(IG$2&amp;$B17,'FPL FIX2'!$O$1:$P$400,MATCH("AWAY",'FPL FIX2'!$O$1:$P$1,0),0),"")&amp;IFERROR(VLOOKUP(IG$2&amp;$A17,'FA2'!$A:$D,MATCH("AWAY",'FA2'!$A$1:$D$1,0),0),"")&amp;IFERROR(VLOOKUP(IG$2&amp;$A17,'FA2'!$B:$C,MATCH("HOME",'FA2'!$B$1:$C$1,0),0),"")&amp;IFERROR(VLOOKUP(IG$2&amp;$A17,'EFL2'!$A:$D,MATCH("AWAY",'EFL2'!$A$1:$D$1,0),0),"")&amp;IFERROR(VLOOKUP(IG$2&amp;$A17,'EFL2'!$B:$C,MATCH("HOME",'EFL2'!$B$1:$C$1,0),0),"")&amp;IFERROR(VLOOKUP(IG$2&amp;$A17,'UCL2'!$C:$F,MATCH("AWAY",'UCL2'!$C$1:$F$1,0),0),"")&amp;IFERROR(VLOOKUP(IG$2&amp;$A17,'UCL2'!$D:$E,MATCH("HOME",'UCL2'!$D$1:$E$1,0),0),"")&amp;IFERROR(VLOOKUP(IG$2&amp;$A17,'EU2'!$C:$F,MATCH("AWAY",'EU2'!$C$1:$F$1,0),0),"")&amp;IFERROR(VLOOKUP(IG$2&amp;$A17,'EU2'!$D:$E,MATCH("HOME",'EU2'!$D$1:$E$1,0),0),"")&amp;IFERROR(VLOOKUP(IG$2&amp;$A17,'EUC2'!$C:$F,MATCH("AWAY",'EUC2'!$C$1:$F$1,0),0),"")&amp;IFERROR(VLOOKUP(IG$2&amp;$A17,'EUC2'!$D:$E,MATCH("HOME",'EUC2'!$D$1:$E$1,0),0),"")</f>
        <v/>
      </c>
      <c r="IH17" s="25" t="str">
        <f>IFERROR(VLOOKUP(IH$2&amp;$B17,'FPL FIX2'!$N$1:$Q$400,MATCH("HOME",'FPL FIX2'!$N$1:$Q$1,0),0),"")&amp;IFERROR(VLOOKUP(IH$2&amp;$B17,'FPL FIX2'!$O$1:$P$400,MATCH("AWAY",'FPL FIX2'!$O$1:$P$1,0),0),"")&amp;IFERROR(VLOOKUP(IH$2&amp;$A17,'FA2'!$A:$D,MATCH("AWAY",'FA2'!$A$1:$D$1,0),0),"")&amp;IFERROR(VLOOKUP(IH$2&amp;$A17,'FA2'!$B:$C,MATCH("HOME",'FA2'!$B$1:$C$1,0),0),"")&amp;IFERROR(VLOOKUP(IH$2&amp;$A17,'EFL2'!$A:$D,MATCH("AWAY",'EFL2'!$A$1:$D$1,0),0),"")&amp;IFERROR(VLOOKUP(IH$2&amp;$A17,'EFL2'!$B:$C,MATCH("HOME",'EFL2'!$B$1:$C$1,0),0),"")&amp;IFERROR(VLOOKUP(IH$2&amp;$A17,'UCL2'!$C:$F,MATCH("AWAY",'UCL2'!$C$1:$F$1,0),0),"")&amp;IFERROR(VLOOKUP(IH$2&amp;$A17,'UCL2'!$D:$E,MATCH("HOME",'UCL2'!$D$1:$E$1,0),0),"")&amp;IFERROR(VLOOKUP(IH$2&amp;$A17,'EU2'!$C:$F,MATCH("AWAY",'EU2'!$C$1:$F$1,0),0),"")&amp;IFERROR(VLOOKUP(IH$2&amp;$A17,'EU2'!$D:$E,MATCH("HOME",'EU2'!$D$1:$E$1,0),0),"")&amp;IFERROR(VLOOKUP(IH$2&amp;$A17,'EUC2'!$C:$F,MATCH("AWAY",'EUC2'!$C$1:$F$1,0),0),"")&amp;IFERROR(VLOOKUP(IH$2&amp;$A17,'EUC2'!$D:$E,MATCH("HOME",'EUC2'!$D$1:$E$1,0),0),"")</f>
        <v/>
      </c>
      <c r="II17" s="25" t="str">
        <f>IFERROR(VLOOKUP(II$2&amp;$B17,'FPL FIX2'!$N$1:$Q$400,MATCH("HOME",'FPL FIX2'!$N$1:$Q$1,0),0),"")&amp;IFERROR(VLOOKUP(II$2&amp;$B17,'FPL FIX2'!$O$1:$P$400,MATCH("AWAY",'FPL FIX2'!$O$1:$P$1,0),0),"")&amp;IFERROR(VLOOKUP(II$2&amp;$A17,'FA2'!$A:$D,MATCH("AWAY",'FA2'!$A$1:$D$1,0),0),"")&amp;IFERROR(VLOOKUP(II$2&amp;$A17,'FA2'!$B:$C,MATCH("HOME",'FA2'!$B$1:$C$1,0),0),"")&amp;IFERROR(VLOOKUP(II$2&amp;$A17,'EFL2'!$A:$D,MATCH("AWAY",'EFL2'!$A$1:$D$1,0),0),"")&amp;IFERROR(VLOOKUP(II$2&amp;$A17,'EFL2'!$B:$C,MATCH("HOME",'EFL2'!$B$1:$C$1,0),0),"")&amp;IFERROR(VLOOKUP(II$2&amp;$A17,'UCL2'!$C:$F,MATCH("AWAY",'UCL2'!$C$1:$F$1,0),0),"")&amp;IFERROR(VLOOKUP(II$2&amp;$A17,'UCL2'!$D:$E,MATCH("HOME",'UCL2'!$D$1:$E$1,0),0),"")&amp;IFERROR(VLOOKUP(II$2&amp;$A17,'EU2'!$C:$F,MATCH("AWAY",'EU2'!$C$1:$F$1,0),0),"")&amp;IFERROR(VLOOKUP(II$2&amp;$A17,'EU2'!$D:$E,MATCH("HOME",'EU2'!$D$1:$E$1,0),0),"")&amp;IFERROR(VLOOKUP(II$2&amp;$A17,'EUC2'!$C:$F,MATCH("AWAY",'EUC2'!$C$1:$F$1,0),0),"")&amp;IFERROR(VLOOKUP(II$2&amp;$A17,'EUC2'!$D:$E,MATCH("HOME",'EUC2'!$D$1:$E$1,0),0),"")</f>
        <v/>
      </c>
      <c r="IJ17" s="25" t="str">
        <f>IFERROR(VLOOKUP(IJ$2&amp;$B17,'FPL FIX2'!$N$1:$Q$400,MATCH("HOME",'FPL FIX2'!$N$1:$Q$1,0),0),"")&amp;IFERROR(VLOOKUP(IJ$2&amp;$B17,'FPL FIX2'!$O$1:$P$400,MATCH("AWAY",'FPL FIX2'!$O$1:$P$1,0),0),"")&amp;IFERROR(VLOOKUP(IJ$2&amp;$A17,'FA2'!$A:$D,MATCH("AWAY",'FA2'!$A$1:$D$1,0),0),"")&amp;IFERROR(VLOOKUP(IJ$2&amp;$A17,'FA2'!$B:$C,MATCH("HOME",'FA2'!$B$1:$C$1,0),0),"")&amp;IFERROR(VLOOKUP(IJ$2&amp;$A17,'EFL2'!$A:$D,MATCH("AWAY",'EFL2'!$A$1:$D$1,0),0),"")&amp;IFERROR(VLOOKUP(IJ$2&amp;$A17,'EFL2'!$B:$C,MATCH("HOME",'EFL2'!$B$1:$C$1,0),0),"")&amp;IFERROR(VLOOKUP(IJ$2&amp;$A17,'UCL2'!$C:$F,MATCH("AWAY",'UCL2'!$C$1:$F$1,0),0),"")&amp;IFERROR(VLOOKUP(IJ$2&amp;$A17,'UCL2'!$D:$E,MATCH("HOME",'UCL2'!$D$1:$E$1,0),0),"")&amp;IFERROR(VLOOKUP(IJ$2&amp;$A17,'EU2'!$C:$F,MATCH("AWAY",'EU2'!$C$1:$F$1,0),0),"")&amp;IFERROR(VLOOKUP(IJ$2&amp;$A17,'EU2'!$D:$E,MATCH("HOME",'EU2'!$D$1:$E$1,0),0),"")&amp;IFERROR(VLOOKUP(IJ$2&amp;$A17,'EUC2'!$C:$F,MATCH("AWAY",'EUC2'!$C$1:$F$1,0),0),"")&amp;IFERROR(VLOOKUP(IJ$2&amp;$A17,'EUC2'!$D:$E,MATCH("HOME",'EUC2'!$D$1:$E$1,0),0),"")</f>
        <v/>
      </c>
      <c r="IK17" s="25" t="str">
        <f>IFERROR(VLOOKUP(IK$2&amp;$B17,'FPL FIX2'!$N$1:$Q$400,MATCH("HOME",'FPL FIX2'!$N$1:$Q$1,0),0),"")&amp;IFERROR(VLOOKUP(IK$2&amp;$B17,'FPL FIX2'!$O$1:$P$400,MATCH("AWAY",'FPL FIX2'!$O$1:$P$1,0),0),"")&amp;IFERROR(VLOOKUP(IK$2&amp;$A17,'FA2'!$A:$D,MATCH("AWAY",'FA2'!$A$1:$D$1,0),0),"")&amp;IFERROR(VLOOKUP(IK$2&amp;$A17,'FA2'!$B:$C,MATCH("HOME",'FA2'!$B$1:$C$1,0),0),"")&amp;IFERROR(VLOOKUP(IK$2&amp;$A17,'EFL2'!$A:$D,MATCH("AWAY",'EFL2'!$A$1:$D$1,0),0),"")&amp;IFERROR(VLOOKUP(IK$2&amp;$A17,'EFL2'!$B:$C,MATCH("HOME",'EFL2'!$B$1:$C$1,0),0),"")&amp;IFERROR(VLOOKUP(IK$2&amp;$A17,'UCL2'!$C:$F,MATCH("AWAY",'UCL2'!$C$1:$F$1,0),0),"")&amp;IFERROR(VLOOKUP(IK$2&amp;$A17,'UCL2'!$D:$E,MATCH("HOME",'UCL2'!$D$1:$E$1,0),0),"")&amp;IFERROR(VLOOKUP(IK$2&amp;$A17,'EU2'!$C:$F,MATCH("AWAY",'EU2'!$C$1:$F$1,0),0),"")&amp;IFERROR(VLOOKUP(IK$2&amp;$A17,'EU2'!$D:$E,MATCH("HOME",'EU2'!$D$1:$E$1,0),0),"")&amp;IFERROR(VLOOKUP(IK$2&amp;$A17,'EUC2'!$C:$F,MATCH("AWAY",'EUC2'!$C$1:$F$1,0),0),"")&amp;IFERROR(VLOOKUP(IK$2&amp;$A17,'EUC2'!$D:$E,MATCH("HOME",'EUC2'!$D$1:$E$1,0),0),"")</f>
        <v/>
      </c>
      <c r="IL17" s="25" t="str">
        <f>IFERROR(VLOOKUP(IL$2&amp;$B17,'FPL FIX2'!$N$1:$Q$400,MATCH("HOME",'FPL FIX2'!$N$1:$Q$1,0),0),"")&amp;IFERROR(VLOOKUP(IL$2&amp;$B17,'FPL FIX2'!$O$1:$P$400,MATCH("AWAY",'FPL FIX2'!$O$1:$P$1,0),0),"")&amp;IFERROR(VLOOKUP(IL$2&amp;$A17,'FA2'!$A:$D,MATCH("AWAY",'FA2'!$A$1:$D$1,0),0),"")&amp;IFERROR(VLOOKUP(IL$2&amp;$A17,'FA2'!$B:$C,MATCH("HOME",'FA2'!$B$1:$C$1,0),0),"")&amp;IFERROR(VLOOKUP(IL$2&amp;$A17,'EFL2'!$A:$D,MATCH("AWAY",'EFL2'!$A$1:$D$1,0),0),"")&amp;IFERROR(VLOOKUP(IL$2&amp;$A17,'EFL2'!$B:$C,MATCH("HOME",'EFL2'!$B$1:$C$1,0),0),"")&amp;IFERROR(VLOOKUP(IL$2&amp;$A17,'UCL2'!$C:$F,MATCH("AWAY",'UCL2'!$C$1:$F$1,0),0),"")&amp;IFERROR(VLOOKUP(IL$2&amp;$A17,'UCL2'!$D:$E,MATCH("HOME",'UCL2'!$D$1:$E$1,0),0),"")&amp;IFERROR(VLOOKUP(IL$2&amp;$A17,'EU2'!$C:$F,MATCH("AWAY",'EU2'!$C$1:$F$1,0),0),"")&amp;IFERROR(VLOOKUP(IL$2&amp;$A17,'EU2'!$D:$E,MATCH("HOME",'EU2'!$D$1:$E$1,0),0),"")&amp;IFERROR(VLOOKUP(IL$2&amp;$A17,'EUC2'!$C:$F,MATCH("AWAY",'EUC2'!$C$1:$F$1,0),0),"")&amp;IFERROR(VLOOKUP(IL$2&amp;$A17,'EUC2'!$D:$E,MATCH("HOME",'EUC2'!$D$1:$E$1,0),0),"")</f>
        <v/>
      </c>
      <c r="IM17" s="25" t="str">
        <f>IFERROR(VLOOKUP(IM$2&amp;$B17,'FPL FIX2'!$N$1:$Q$400,MATCH("HOME",'FPL FIX2'!$N$1:$Q$1,0),0),"")&amp;IFERROR(VLOOKUP(IM$2&amp;$B17,'FPL FIX2'!$O$1:$P$400,MATCH("AWAY",'FPL FIX2'!$O$1:$P$1,0),0),"")&amp;IFERROR(VLOOKUP(IM$2&amp;$A17,'FA2'!$A:$D,MATCH("AWAY",'FA2'!$A$1:$D$1,0),0),"")&amp;IFERROR(VLOOKUP(IM$2&amp;$A17,'FA2'!$B:$C,MATCH("HOME",'FA2'!$B$1:$C$1,0),0),"")&amp;IFERROR(VLOOKUP(IM$2&amp;$A17,'EFL2'!$A:$D,MATCH("AWAY",'EFL2'!$A$1:$D$1,0),0),"")&amp;IFERROR(VLOOKUP(IM$2&amp;$A17,'EFL2'!$B:$C,MATCH("HOME",'EFL2'!$B$1:$C$1,0),0),"")&amp;IFERROR(VLOOKUP(IM$2&amp;$A17,'UCL2'!$C:$F,MATCH("AWAY",'UCL2'!$C$1:$F$1,0),0),"")&amp;IFERROR(VLOOKUP(IM$2&amp;$A17,'UCL2'!$D:$E,MATCH("HOME",'UCL2'!$D$1:$E$1,0),0),"")&amp;IFERROR(VLOOKUP(IM$2&amp;$A17,'EU2'!$C:$F,MATCH("AWAY",'EU2'!$C$1:$F$1,0),0),"")&amp;IFERROR(VLOOKUP(IM$2&amp;$A17,'EU2'!$D:$E,MATCH("HOME",'EU2'!$D$1:$E$1,0),0),"")&amp;IFERROR(VLOOKUP(IM$2&amp;$A17,'EUC2'!$C:$F,MATCH("AWAY",'EUC2'!$C$1:$F$1,0),0),"")&amp;IFERROR(VLOOKUP(IM$2&amp;$A17,'EUC2'!$D:$E,MATCH("HOME",'EUC2'!$D$1:$E$1,0),0),"")</f>
        <v>new</v>
      </c>
      <c r="IN17" s="25" t="str">
        <f>IFERROR(VLOOKUP(IN$2&amp;$B17,'FPL FIX2'!$N$1:$Q$400,MATCH("HOME",'FPL FIX2'!$N$1:$Q$1,0),0),"")&amp;IFERROR(VLOOKUP(IN$2&amp;$B17,'FPL FIX2'!$O$1:$P$400,MATCH("AWAY",'FPL FIX2'!$O$1:$P$1,0),0),"")&amp;IFERROR(VLOOKUP(IN$2&amp;$A17,'FA2'!$A:$D,MATCH("AWAY",'FA2'!$A$1:$D$1,0),0),"")&amp;IFERROR(VLOOKUP(IN$2&amp;$A17,'FA2'!$B:$C,MATCH("HOME",'FA2'!$B$1:$C$1,0),0),"")&amp;IFERROR(VLOOKUP(IN$2&amp;$A17,'EFL2'!$A:$D,MATCH("AWAY",'EFL2'!$A$1:$D$1,0),0),"")&amp;IFERROR(VLOOKUP(IN$2&amp;$A17,'EFL2'!$B:$C,MATCH("HOME",'EFL2'!$B$1:$C$1,0),0),"")&amp;IFERROR(VLOOKUP(IN$2&amp;$A17,'UCL2'!$C:$F,MATCH("AWAY",'UCL2'!$C$1:$F$1,0),0),"")&amp;IFERROR(VLOOKUP(IN$2&amp;$A17,'UCL2'!$D:$E,MATCH("HOME",'UCL2'!$D$1:$E$1,0),0),"")&amp;IFERROR(VLOOKUP(IN$2&amp;$A17,'EU2'!$C:$F,MATCH("AWAY",'EU2'!$C$1:$F$1,0),0),"")&amp;IFERROR(VLOOKUP(IN$2&amp;$A17,'EU2'!$D:$E,MATCH("HOME",'EU2'!$D$1:$E$1,0),0),"")&amp;IFERROR(VLOOKUP(IN$2&amp;$A17,'EUC2'!$C:$F,MATCH("AWAY",'EUC2'!$C$1:$F$1,0),0),"")&amp;IFERROR(VLOOKUP(IN$2&amp;$A17,'EUC2'!$D:$E,MATCH("HOME",'EUC2'!$D$1:$E$1,0),0),"")</f>
        <v/>
      </c>
      <c r="IO17" s="25" t="str">
        <f>IFERROR(VLOOKUP(IO$2&amp;$B17,'FPL FIX2'!$N$1:$Q$400,MATCH("HOME",'FPL FIX2'!$N$1:$Q$1,0),0),"")&amp;IFERROR(VLOOKUP(IO$2&amp;$B17,'FPL FIX2'!$O$1:$P$400,MATCH("AWAY",'FPL FIX2'!$O$1:$P$1,0),0),"")&amp;IFERROR(VLOOKUP(IO$2&amp;$A17,'FA2'!$A:$D,MATCH("AWAY",'FA2'!$A$1:$D$1,0),0),"")&amp;IFERROR(VLOOKUP(IO$2&amp;$A17,'FA2'!$B:$C,MATCH("HOME",'FA2'!$B$1:$C$1,0),0),"")&amp;IFERROR(VLOOKUP(IO$2&amp;$A17,'EFL2'!$A:$D,MATCH("AWAY",'EFL2'!$A$1:$D$1,0),0),"")&amp;IFERROR(VLOOKUP(IO$2&amp;$A17,'EFL2'!$B:$C,MATCH("HOME",'EFL2'!$B$1:$C$1,0),0),"")&amp;IFERROR(VLOOKUP(IO$2&amp;$A17,'UCL2'!$C:$F,MATCH("AWAY",'UCL2'!$C$1:$F$1,0),0),"")&amp;IFERROR(VLOOKUP(IO$2&amp;$A17,'UCL2'!$D:$E,MATCH("HOME",'UCL2'!$D$1:$E$1,0),0),"")&amp;IFERROR(VLOOKUP(IO$2&amp;$A17,'EU2'!$C:$F,MATCH("AWAY",'EU2'!$C$1:$F$1,0),0),"")&amp;IFERROR(VLOOKUP(IO$2&amp;$A17,'EU2'!$D:$E,MATCH("HOME",'EU2'!$D$1:$E$1,0),0),"")&amp;IFERROR(VLOOKUP(IO$2&amp;$A17,'EUC2'!$C:$F,MATCH("AWAY",'EUC2'!$C$1:$F$1,0),0),"")&amp;IFERROR(VLOOKUP(IO$2&amp;$A17,'EUC2'!$D:$E,MATCH("HOME",'EUC2'!$D$1:$E$1,0),0),"")</f>
        <v/>
      </c>
      <c r="IP17" s="25" t="str">
        <f>IFERROR(VLOOKUP(IP$2&amp;$B17,'FPL FIX2'!$N$1:$Q$400,MATCH("HOME",'FPL FIX2'!$N$1:$Q$1,0),0),"")&amp;IFERROR(VLOOKUP(IP$2&amp;$B17,'FPL FIX2'!$O$1:$P$400,MATCH("AWAY",'FPL FIX2'!$O$1:$P$1,0),0),"")&amp;IFERROR(VLOOKUP(IP$2&amp;$A17,'FA2'!$A:$D,MATCH("AWAY",'FA2'!$A$1:$D$1,0),0),"")&amp;IFERROR(VLOOKUP(IP$2&amp;$A17,'FA2'!$B:$C,MATCH("HOME",'FA2'!$B$1:$C$1,0),0),"")&amp;IFERROR(VLOOKUP(IP$2&amp;$A17,'EFL2'!$A:$D,MATCH("AWAY",'EFL2'!$A$1:$D$1,0),0),"")&amp;IFERROR(VLOOKUP(IP$2&amp;$A17,'EFL2'!$B:$C,MATCH("HOME",'EFL2'!$B$1:$C$1,0),0),"")&amp;IFERROR(VLOOKUP(IP$2&amp;$A17,'UCL2'!$C:$F,MATCH("AWAY",'UCL2'!$C$1:$F$1,0),0),"")&amp;IFERROR(VLOOKUP(IP$2&amp;$A17,'UCL2'!$D:$E,MATCH("HOME",'UCL2'!$D$1:$E$1,0),0),"")&amp;IFERROR(VLOOKUP(IP$2&amp;$A17,'EU2'!$C:$F,MATCH("AWAY",'EU2'!$C$1:$F$1,0),0),"")&amp;IFERROR(VLOOKUP(IP$2&amp;$A17,'EU2'!$D:$E,MATCH("HOME",'EU2'!$D$1:$E$1,0),0),"")&amp;IFERROR(VLOOKUP(IP$2&amp;$A17,'EUC2'!$C:$F,MATCH("AWAY",'EUC2'!$C$1:$F$1,0),0),"")&amp;IFERROR(VLOOKUP(IP$2&amp;$A17,'EUC2'!$D:$E,MATCH("HOME",'EUC2'!$D$1:$E$1,0),0),"")</f>
        <v>BRE</v>
      </c>
      <c r="IQ17" s="25" t="str">
        <f>IFERROR(VLOOKUP(IQ$2&amp;$B17,'FPL FIX2'!$N$1:$Q$400,MATCH("HOME",'FPL FIX2'!$N$1:$Q$1,0),0),"")&amp;IFERROR(VLOOKUP(IQ$2&amp;$B17,'FPL FIX2'!$O$1:$P$400,MATCH("AWAY",'FPL FIX2'!$O$1:$P$1,0),0),"")&amp;IFERROR(VLOOKUP(IQ$2&amp;$A17,'FA2'!$A:$D,MATCH("AWAY",'FA2'!$A$1:$D$1,0),0),"")&amp;IFERROR(VLOOKUP(IQ$2&amp;$A17,'FA2'!$B:$C,MATCH("HOME",'FA2'!$B$1:$C$1,0),0),"")&amp;IFERROR(VLOOKUP(IQ$2&amp;$A17,'EFL2'!$A:$D,MATCH("AWAY",'EFL2'!$A$1:$D$1,0),0),"")&amp;IFERROR(VLOOKUP(IQ$2&amp;$A17,'EFL2'!$B:$C,MATCH("HOME",'EFL2'!$B$1:$C$1,0),0),"")&amp;IFERROR(VLOOKUP(IQ$2&amp;$A17,'UCL2'!$C:$F,MATCH("AWAY",'UCL2'!$C$1:$F$1,0),0),"")&amp;IFERROR(VLOOKUP(IQ$2&amp;$A17,'UCL2'!$D:$E,MATCH("HOME",'UCL2'!$D$1:$E$1,0),0),"")&amp;IFERROR(VLOOKUP(IQ$2&amp;$A17,'EU2'!$C:$F,MATCH("AWAY",'EU2'!$C$1:$F$1,0),0),"")&amp;IFERROR(VLOOKUP(IQ$2&amp;$A17,'EU2'!$D:$E,MATCH("HOME",'EU2'!$D$1:$E$1,0),0),"")&amp;IFERROR(VLOOKUP(IQ$2&amp;$A17,'EUC2'!$C:$F,MATCH("AWAY",'EUC2'!$C$1:$F$1,0),0),"")&amp;IFERROR(VLOOKUP(IQ$2&amp;$A17,'EUC2'!$D:$E,MATCH("HOME",'EUC2'!$D$1:$E$1,0),0),"")</f>
        <v/>
      </c>
      <c r="IR17" s="25" t="str">
        <f>IFERROR(VLOOKUP(IR$2&amp;$B17,'FPL FIX2'!$N$1:$Q$400,MATCH("HOME",'FPL FIX2'!$N$1:$Q$1,0),0),"")&amp;IFERROR(VLOOKUP(IR$2&amp;$B17,'FPL FIX2'!$O$1:$P$400,MATCH("AWAY",'FPL FIX2'!$O$1:$P$1,0),0),"")&amp;IFERROR(VLOOKUP(IR$2&amp;$A17,'FA2'!$A:$D,MATCH("AWAY",'FA2'!$A$1:$D$1,0),0),"")&amp;IFERROR(VLOOKUP(IR$2&amp;$A17,'FA2'!$B:$C,MATCH("HOME",'FA2'!$B$1:$C$1,0),0),"")&amp;IFERROR(VLOOKUP(IR$2&amp;$A17,'EFL2'!$A:$D,MATCH("AWAY",'EFL2'!$A$1:$D$1,0),0),"")&amp;IFERROR(VLOOKUP(IR$2&amp;$A17,'EFL2'!$B:$C,MATCH("HOME",'EFL2'!$B$1:$C$1,0),0),"")&amp;IFERROR(VLOOKUP(IR$2&amp;$A17,'UCL2'!$C:$F,MATCH("AWAY",'UCL2'!$C$1:$F$1,0),0),"")&amp;IFERROR(VLOOKUP(IR$2&amp;$A17,'UCL2'!$D:$E,MATCH("HOME",'UCL2'!$D$1:$E$1,0),0),"")&amp;IFERROR(VLOOKUP(IR$2&amp;$A17,'EU2'!$C:$F,MATCH("AWAY",'EU2'!$C$1:$F$1,0),0),"")&amp;IFERROR(VLOOKUP(IR$2&amp;$A17,'EU2'!$D:$E,MATCH("HOME",'EU2'!$D$1:$E$1,0),0),"")&amp;IFERROR(VLOOKUP(IR$2&amp;$A17,'EUC2'!$C:$F,MATCH("AWAY",'EUC2'!$C$1:$F$1,0),0),"")&amp;IFERROR(VLOOKUP(IR$2&amp;$A17,'EUC2'!$D:$E,MATCH("HOME",'EUC2'!$D$1:$E$1,0),0),"")</f>
        <v/>
      </c>
      <c r="IS17" s="25" t="str">
        <f>IFERROR(VLOOKUP(IS$2&amp;$B17,'FPL FIX2'!$N$1:$Q$400,MATCH("HOME",'FPL FIX2'!$N$1:$Q$1,0),0),"")&amp;IFERROR(VLOOKUP(IS$2&amp;$B17,'FPL FIX2'!$O$1:$P$400,MATCH("AWAY",'FPL FIX2'!$O$1:$P$1,0),0),"")&amp;IFERROR(VLOOKUP(IS$2&amp;$A17,'FA2'!$A:$D,MATCH("AWAY",'FA2'!$A$1:$D$1,0),0),"")&amp;IFERROR(VLOOKUP(IS$2&amp;$A17,'FA2'!$B:$C,MATCH("HOME",'FA2'!$B$1:$C$1,0),0),"")&amp;IFERROR(VLOOKUP(IS$2&amp;$A17,'EFL2'!$A:$D,MATCH("AWAY",'EFL2'!$A$1:$D$1,0),0),"")&amp;IFERROR(VLOOKUP(IS$2&amp;$A17,'EFL2'!$B:$C,MATCH("HOME",'EFL2'!$B$1:$C$1,0),0),"")&amp;IFERROR(VLOOKUP(IS$2&amp;$A17,'UCL2'!$C:$F,MATCH("AWAY",'UCL2'!$C$1:$F$1,0),0),"")&amp;IFERROR(VLOOKUP(IS$2&amp;$A17,'UCL2'!$D:$E,MATCH("HOME",'UCL2'!$D$1:$E$1,0),0),"")&amp;IFERROR(VLOOKUP(IS$2&amp;$A17,'EU2'!$C:$F,MATCH("AWAY",'EU2'!$C$1:$F$1,0),0),"")&amp;IFERROR(VLOOKUP(IS$2&amp;$A17,'EU2'!$D:$E,MATCH("HOME",'EU2'!$D$1:$E$1,0),0),"")&amp;IFERROR(VLOOKUP(IS$2&amp;$A17,'EUC2'!$C:$F,MATCH("AWAY",'EUC2'!$C$1:$F$1,0),0),"")&amp;IFERROR(VLOOKUP(IS$2&amp;$A17,'EUC2'!$D:$E,MATCH("HOME",'EUC2'!$D$1:$E$1,0),0),"")</f>
        <v>EVE</v>
      </c>
      <c r="IT17" s="25" t="str">
        <f>IFERROR(VLOOKUP(IT$2&amp;$B17,'FPL FIX2'!$N$1:$Q$400,MATCH("HOME",'FPL FIX2'!$N$1:$Q$1,0),0),"")&amp;IFERROR(VLOOKUP(IT$2&amp;$B17,'FPL FIX2'!$O$1:$P$400,MATCH("AWAY",'FPL FIX2'!$O$1:$P$1,0),0),"")&amp;IFERROR(VLOOKUP(IT$2&amp;$A17,'FA2'!$A:$D,MATCH("AWAY",'FA2'!$A$1:$D$1,0),0),"")&amp;IFERROR(VLOOKUP(IT$2&amp;$A17,'FA2'!$B:$C,MATCH("HOME",'FA2'!$B$1:$C$1,0),0),"")&amp;IFERROR(VLOOKUP(IT$2&amp;$A17,'EFL2'!$A:$D,MATCH("AWAY",'EFL2'!$A$1:$D$1,0),0),"")&amp;IFERROR(VLOOKUP(IT$2&amp;$A17,'EFL2'!$B:$C,MATCH("HOME",'EFL2'!$B$1:$C$1,0),0),"")&amp;IFERROR(VLOOKUP(IT$2&amp;$A17,'UCL2'!$C:$F,MATCH("AWAY",'UCL2'!$C$1:$F$1,0),0),"")&amp;IFERROR(VLOOKUP(IT$2&amp;$A17,'UCL2'!$D:$E,MATCH("HOME",'UCL2'!$D$1:$E$1,0),0),"")&amp;IFERROR(VLOOKUP(IT$2&amp;$A17,'EU2'!$C:$F,MATCH("AWAY",'EU2'!$C$1:$F$1,0),0),"")&amp;IFERROR(VLOOKUP(IT$2&amp;$A17,'EU2'!$D:$E,MATCH("HOME",'EU2'!$D$1:$E$1,0),0),"")&amp;IFERROR(VLOOKUP(IT$2&amp;$A17,'EUC2'!$C:$F,MATCH("AWAY",'EUC2'!$C$1:$F$1,0),0),"")&amp;IFERROR(VLOOKUP(IT$2&amp;$A17,'EUC2'!$D:$E,MATCH("HOME",'EUC2'!$D$1:$E$1,0),0),"")</f>
        <v/>
      </c>
      <c r="IU17" s="25" t="str">
        <f>IFERROR(VLOOKUP(IU$2&amp;$B17,'FPL FIX2'!$N$1:$Q$400,MATCH("HOME",'FPL FIX2'!$N$1:$Q$1,0),0),"")&amp;IFERROR(VLOOKUP(IU$2&amp;$B17,'FPL FIX2'!$O$1:$P$400,MATCH("AWAY",'FPL FIX2'!$O$1:$P$1,0),0),"")&amp;IFERROR(VLOOKUP(IU$2&amp;$A17,'FA2'!$A:$D,MATCH("AWAY",'FA2'!$A$1:$D$1,0),0),"")&amp;IFERROR(VLOOKUP(IU$2&amp;$A17,'FA2'!$B:$C,MATCH("HOME",'FA2'!$B$1:$C$1,0),0),"")&amp;IFERROR(VLOOKUP(IU$2&amp;$A17,'EFL2'!$A:$D,MATCH("AWAY",'EFL2'!$A$1:$D$1,0),0),"")&amp;IFERROR(VLOOKUP(IU$2&amp;$A17,'EFL2'!$B:$C,MATCH("HOME",'EFL2'!$B$1:$C$1,0),0),"")&amp;IFERROR(VLOOKUP(IU$2&amp;$A17,'UCL2'!$C:$F,MATCH("AWAY",'UCL2'!$C$1:$F$1,0),0),"")&amp;IFERROR(VLOOKUP(IU$2&amp;$A17,'UCL2'!$D:$E,MATCH("HOME",'UCL2'!$D$1:$E$1,0),0),"")&amp;IFERROR(VLOOKUP(IU$2&amp;$A17,'EU2'!$C:$F,MATCH("AWAY",'EU2'!$C$1:$F$1,0),0),"")&amp;IFERROR(VLOOKUP(IU$2&amp;$A17,'EU2'!$D:$E,MATCH("HOME",'EU2'!$D$1:$E$1,0),0),"")&amp;IFERROR(VLOOKUP(IU$2&amp;$A17,'EUC2'!$C:$F,MATCH("AWAY",'EUC2'!$C$1:$F$1,0),0),"")&amp;IFERROR(VLOOKUP(IU$2&amp;$A17,'EUC2'!$D:$E,MATCH("HOME",'EUC2'!$D$1:$E$1,0),0),"")</f>
        <v/>
      </c>
      <c r="IV17" s="25" t="str">
        <f>IFERROR(VLOOKUP(IV$2&amp;$B17,'FPL FIX2'!$N$1:$Q$400,MATCH("HOME",'FPL FIX2'!$N$1:$Q$1,0),0),"")&amp;IFERROR(VLOOKUP(IV$2&amp;$B17,'FPL FIX2'!$O$1:$P$400,MATCH("AWAY",'FPL FIX2'!$O$1:$P$1,0),0),"")&amp;IFERROR(VLOOKUP(IV$2&amp;$A17,'FA2'!$A:$D,MATCH("AWAY",'FA2'!$A$1:$D$1,0),0),"")&amp;IFERROR(VLOOKUP(IV$2&amp;$A17,'FA2'!$B:$C,MATCH("HOME",'FA2'!$B$1:$C$1,0),0),"")&amp;IFERROR(VLOOKUP(IV$2&amp;$A17,'EFL2'!$A:$D,MATCH("AWAY",'EFL2'!$A$1:$D$1,0),0),"")&amp;IFERROR(VLOOKUP(IV$2&amp;$A17,'EFL2'!$B:$C,MATCH("HOME",'EFL2'!$B$1:$C$1,0),0),"")&amp;IFERROR(VLOOKUP(IV$2&amp;$A17,'UCL2'!$C:$F,MATCH("AWAY",'UCL2'!$C$1:$F$1,0),0),"")&amp;IFERROR(VLOOKUP(IV$2&amp;$A17,'UCL2'!$D:$E,MATCH("HOME",'UCL2'!$D$1:$E$1,0),0),"")&amp;IFERROR(VLOOKUP(IV$2&amp;$A17,'EU2'!$C:$F,MATCH("AWAY",'EU2'!$C$1:$F$1,0),0),"")&amp;IFERROR(VLOOKUP(IV$2&amp;$A17,'EU2'!$D:$E,MATCH("HOME",'EU2'!$D$1:$E$1,0),0),"")&amp;IFERROR(VLOOKUP(IV$2&amp;$A17,'EUC2'!$C:$F,MATCH("AWAY",'EUC2'!$C$1:$F$1,0),0),"")&amp;IFERROR(VLOOKUP(IV$2&amp;$A17,'EUC2'!$D:$E,MATCH("HOME",'EUC2'!$D$1:$E$1,0),0),"")</f>
        <v/>
      </c>
      <c r="IW17" s="25" t="str">
        <f>IFERROR(VLOOKUP(IW$2&amp;$B17,'FPL FIX2'!$N$1:$Q$400,MATCH("HOME",'FPL FIX2'!$N$1:$Q$1,0),0),"")&amp;IFERROR(VLOOKUP(IW$2&amp;$B17,'FPL FIX2'!$O$1:$P$400,MATCH("AWAY",'FPL FIX2'!$O$1:$P$1,0),0),"")&amp;IFERROR(VLOOKUP(IW$2&amp;$A17,'FA2'!$A:$D,MATCH("AWAY",'FA2'!$A$1:$D$1,0),0),"")&amp;IFERROR(VLOOKUP(IW$2&amp;$A17,'FA2'!$B:$C,MATCH("HOME",'FA2'!$B$1:$C$1,0),0),"")&amp;IFERROR(VLOOKUP(IW$2&amp;$A17,'EFL2'!$A:$D,MATCH("AWAY",'EFL2'!$A$1:$D$1,0),0),"")&amp;IFERROR(VLOOKUP(IW$2&amp;$A17,'EFL2'!$B:$C,MATCH("HOME",'EFL2'!$B$1:$C$1,0),0),"")&amp;IFERROR(VLOOKUP(IW$2&amp;$A17,'UCL2'!$C:$F,MATCH("AWAY",'UCL2'!$C$1:$F$1,0),0),"")&amp;IFERROR(VLOOKUP(IW$2&amp;$A17,'UCL2'!$D:$E,MATCH("HOME",'UCL2'!$D$1:$E$1,0),0),"")&amp;IFERROR(VLOOKUP(IW$2&amp;$A17,'EU2'!$C:$F,MATCH("AWAY",'EU2'!$C$1:$F$1,0),0),"")&amp;IFERROR(VLOOKUP(IW$2&amp;$A17,'EU2'!$D:$E,MATCH("HOME",'EU2'!$D$1:$E$1,0),0),"")&amp;IFERROR(VLOOKUP(IW$2&amp;$A17,'EUC2'!$C:$F,MATCH("AWAY",'EUC2'!$C$1:$F$1,0),0),"")&amp;IFERROR(VLOOKUP(IW$2&amp;$A17,'EUC2'!$D:$E,MATCH("HOME",'EUC2'!$D$1:$E$1,0),0),"")</f>
        <v/>
      </c>
      <c r="IX17" s="25" t="str">
        <f>IFERROR(VLOOKUP(IX$2&amp;$B17,'FPL FIX2'!$N$1:$Q$400,MATCH("HOME",'FPL FIX2'!$N$1:$Q$1,0),0),"")&amp;IFERROR(VLOOKUP(IX$2&amp;$B17,'FPL FIX2'!$O$1:$P$400,MATCH("AWAY",'FPL FIX2'!$O$1:$P$1,0),0),"")&amp;IFERROR(VLOOKUP(IX$2&amp;$A17,'FA2'!$A:$D,MATCH("AWAY",'FA2'!$A$1:$D$1,0),0),"")&amp;IFERROR(VLOOKUP(IX$2&amp;$A17,'FA2'!$B:$C,MATCH("HOME",'FA2'!$B$1:$C$1,0),0),"")&amp;IFERROR(VLOOKUP(IX$2&amp;$A17,'EFL2'!$A:$D,MATCH("AWAY",'EFL2'!$A$1:$D$1,0),0),"")&amp;IFERROR(VLOOKUP(IX$2&amp;$A17,'EFL2'!$B:$C,MATCH("HOME",'EFL2'!$B$1:$C$1,0),0),"")&amp;IFERROR(VLOOKUP(IX$2&amp;$A17,'UCL2'!$C:$F,MATCH("AWAY",'UCL2'!$C$1:$F$1,0),0),"")&amp;IFERROR(VLOOKUP(IX$2&amp;$A17,'UCL2'!$D:$E,MATCH("HOME",'UCL2'!$D$1:$E$1,0),0),"")&amp;IFERROR(VLOOKUP(IX$2&amp;$A17,'EU2'!$C:$F,MATCH("AWAY",'EU2'!$C$1:$F$1,0),0),"")&amp;IFERROR(VLOOKUP(IX$2&amp;$A17,'EU2'!$D:$E,MATCH("HOME",'EU2'!$D$1:$E$1,0),0),"")&amp;IFERROR(VLOOKUP(IX$2&amp;$A17,'EUC2'!$C:$F,MATCH("AWAY",'EUC2'!$C$1:$F$1,0),0),"")&amp;IFERROR(VLOOKUP(IX$2&amp;$A17,'EUC2'!$D:$E,MATCH("HOME",'EUC2'!$D$1:$E$1,0),0),"")</f>
        <v>Sevilla</v>
      </c>
      <c r="IY17" s="25" t="str">
        <f>IFERROR(VLOOKUP(IY$2&amp;$B17,'FPL FIX2'!$N$1:$Q$400,MATCH("HOME",'FPL FIX2'!$N$1:$Q$1,0),0),"")&amp;IFERROR(VLOOKUP(IY$2&amp;$B17,'FPL FIX2'!$O$1:$P$400,MATCH("AWAY",'FPL FIX2'!$O$1:$P$1,0),0),"")&amp;IFERROR(VLOOKUP(IY$2&amp;$A17,'FA2'!$A:$D,MATCH("AWAY",'FA2'!$A$1:$D$1,0),0),"")&amp;IFERROR(VLOOKUP(IY$2&amp;$A17,'FA2'!$B:$C,MATCH("HOME",'FA2'!$B$1:$C$1,0),0),"")&amp;IFERROR(VLOOKUP(IY$2&amp;$A17,'EFL2'!$A:$D,MATCH("AWAY",'EFL2'!$A$1:$D$1,0),0),"")&amp;IFERROR(VLOOKUP(IY$2&amp;$A17,'EFL2'!$B:$C,MATCH("HOME",'EFL2'!$B$1:$C$1,0),0),"")&amp;IFERROR(VLOOKUP(IY$2&amp;$A17,'UCL2'!$C:$F,MATCH("AWAY",'UCL2'!$C$1:$F$1,0),0),"")&amp;IFERROR(VLOOKUP(IY$2&amp;$A17,'UCL2'!$D:$E,MATCH("HOME",'UCL2'!$D$1:$E$1,0),0),"")&amp;IFERROR(VLOOKUP(IY$2&amp;$A17,'EU2'!$C:$F,MATCH("AWAY",'EU2'!$C$1:$F$1,0),0),"")&amp;IFERROR(VLOOKUP(IY$2&amp;$A17,'EU2'!$D:$E,MATCH("HOME",'EU2'!$D$1:$E$1,0),0),"")&amp;IFERROR(VLOOKUP(IY$2&amp;$A17,'EUC2'!$C:$F,MATCH("AWAY",'EUC2'!$C$1:$F$1,0),0),"")&amp;IFERROR(VLOOKUP(IY$2&amp;$A17,'EUC2'!$D:$E,MATCH("HOME",'EUC2'!$D$1:$E$1,0),0),"")</f>
        <v/>
      </c>
      <c r="IZ17" s="25" t="str">
        <f>IFERROR(VLOOKUP(IZ$2&amp;$B17,'FPL FIX2'!$N$1:$Q$400,MATCH("HOME",'FPL FIX2'!$N$1:$Q$1,0),0),"")&amp;IFERROR(VLOOKUP(IZ$2&amp;$B17,'FPL FIX2'!$O$1:$P$400,MATCH("AWAY",'FPL FIX2'!$O$1:$P$1,0),0),"")&amp;IFERROR(VLOOKUP(IZ$2&amp;$A17,'FA2'!$A:$D,MATCH("AWAY",'FA2'!$A$1:$D$1,0),0),"")&amp;IFERROR(VLOOKUP(IZ$2&amp;$A17,'FA2'!$B:$C,MATCH("HOME",'FA2'!$B$1:$C$1,0),0),"")&amp;IFERROR(VLOOKUP(IZ$2&amp;$A17,'EFL2'!$A:$D,MATCH("AWAY",'EFL2'!$A$1:$D$1,0),0),"")&amp;IFERROR(VLOOKUP(IZ$2&amp;$A17,'EFL2'!$B:$C,MATCH("HOME",'EFL2'!$B$1:$C$1,0),0),"")&amp;IFERROR(VLOOKUP(IZ$2&amp;$A17,'UCL2'!$C:$F,MATCH("AWAY",'UCL2'!$C$1:$F$1,0),0),"")&amp;IFERROR(VLOOKUP(IZ$2&amp;$A17,'UCL2'!$D:$E,MATCH("HOME",'UCL2'!$D$1:$E$1,0),0),"")&amp;IFERROR(VLOOKUP(IZ$2&amp;$A17,'EU2'!$C:$F,MATCH("AWAY",'EU2'!$C$1:$F$1,0),0),"")&amp;IFERROR(VLOOKUP(IZ$2&amp;$A17,'EU2'!$D:$E,MATCH("HOME",'EU2'!$D$1:$E$1,0),0),"")&amp;IFERROR(VLOOKUP(IZ$2&amp;$A17,'EUC2'!$C:$F,MATCH("AWAY",'EUC2'!$C$1:$F$1,0),0),"")&amp;IFERROR(VLOOKUP(IZ$2&amp;$A17,'EUC2'!$D:$E,MATCH("HOME",'EUC2'!$D$1:$E$1,0),0),"")</f>
        <v/>
      </c>
      <c r="JA17" s="25" t="str">
        <f>IFERROR(VLOOKUP(JA$2&amp;$B17,'FPL FIX2'!$N$1:$Q$400,MATCH("HOME",'FPL FIX2'!$N$1:$Q$1,0),0),"")&amp;IFERROR(VLOOKUP(JA$2&amp;$B17,'FPL FIX2'!$O$1:$P$400,MATCH("AWAY",'FPL FIX2'!$O$1:$P$1,0),0),"")&amp;IFERROR(VLOOKUP(JA$2&amp;$A17,'FA2'!$A:$D,MATCH("AWAY",'FA2'!$A$1:$D$1,0),0),"")&amp;IFERROR(VLOOKUP(JA$2&amp;$A17,'FA2'!$B:$C,MATCH("HOME",'FA2'!$B$1:$C$1,0),0),"")&amp;IFERROR(VLOOKUP(JA$2&amp;$A17,'EFL2'!$A:$D,MATCH("AWAY",'EFL2'!$A$1:$D$1,0),0),"")&amp;IFERROR(VLOOKUP(JA$2&amp;$A17,'EFL2'!$B:$C,MATCH("HOME",'EFL2'!$B$1:$C$1,0),0),"")&amp;IFERROR(VLOOKUP(JA$2&amp;$A17,'UCL2'!$C:$F,MATCH("AWAY",'UCL2'!$C$1:$F$1,0),0),"")&amp;IFERROR(VLOOKUP(JA$2&amp;$A17,'UCL2'!$D:$E,MATCH("HOME",'UCL2'!$D$1:$E$1,0),0),"")&amp;IFERROR(VLOOKUP(JA$2&amp;$A17,'EU2'!$C:$F,MATCH("AWAY",'EU2'!$C$1:$F$1,0),0),"")&amp;IFERROR(VLOOKUP(JA$2&amp;$A17,'EU2'!$D:$E,MATCH("HOME",'EU2'!$D$1:$E$1,0),0),"")&amp;IFERROR(VLOOKUP(JA$2&amp;$A17,'EUC2'!$C:$F,MATCH("AWAY",'EUC2'!$C$1:$F$1,0),0),"")&amp;IFERROR(VLOOKUP(JA$2&amp;$A17,'EUC2'!$D:$E,MATCH("HOME",'EUC2'!$D$1:$E$1,0),0),"")</f>
        <v>nfo</v>
      </c>
      <c r="JB17" s="25" t="str">
        <f>IFERROR(VLOOKUP(JB$2&amp;$B17,'FPL FIX2'!$N$1:$Q$400,MATCH("HOME",'FPL FIX2'!$N$1:$Q$1,0),0),"")&amp;IFERROR(VLOOKUP(JB$2&amp;$B17,'FPL FIX2'!$O$1:$P$400,MATCH("AWAY",'FPL FIX2'!$O$1:$P$1,0),0),"")&amp;IFERROR(VLOOKUP(JB$2&amp;$A17,'FA2'!$A:$D,MATCH("AWAY",'FA2'!$A$1:$D$1,0),0),"")&amp;IFERROR(VLOOKUP(JB$2&amp;$A17,'FA2'!$B:$C,MATCH("HOME",'FA2'!$B$1:$C$1,0),0),"")&amp;IFERROR(VLOOKUP(JB$2&amp;$A17,'EFL2'!$A:$D,MATCH("AWAY",'EFL2'!$A$1:$D$1,0),0),"")&amp;IFERROR(VLOOKUP(JB$2&amp;$A17,'EFL2'!$B:$C,MATCH("HOME",'EFL2'!$B$1:$C$1,0),0),"")&amp;IFERROR(VLOOKUP(JB$2&amp;$A17,'UCL2'!$C:$F,MATCH("AWAY",'UCL2'!$C$1:$F$1,0),0),"")&amp;IFERROR(VLOOKUP(JB$2&amp;$A17,'UCL2'!$D:$E,MATCH("HOME",'UCL2'!$D$1:$E$1,0),0),"")&amp;IFERROR(VLOOKUP(JB$2&amp;$A17,'EU2'!$C:$F,MATCH("AWAY",'EU2'!$C$1:$F$1,0),0),"")&amp;IFERROR(VLOOKUP(JB$2&amp;$A17,'EU2'!$D:$E,MATCH("HOME",'EU2'!$D$1:$E$1,0),0),"")&amp;IFERROR(VLOOKUP(JB$2&amp;$A17,'EUC2'!$C:$F,MATCH("AWAY",'EUC2'!$C$1:$F$1,0),0),"")&amp;IFERROR(VLOOKUP(JB$2&amp;$A17,'EUC2'!$D:$E,MATCH("HOME",'EUC2'!$D$1:$E$1,0),0),"")</f>
        <v/>
      </c>
      <c r="JC17" s="25" t="str">
        <f>IFERROR(VLOOKUP(JC$2&amp;$B17,'FPL FIX2'!$N$1:$Q$400,MATCH("HOME",'FPL FIX2'!$N$1:$Q$1,0),0),"")&amp;IFERROR(VLOOKUP(JC$2&amp;$B17,'FPL FIX2'!$O$1:$P$400,MATCH("AWAY",'FPL FIX2'!$O$1:$P$1,0),0),"")&amp;IFERROR(VLOOKUP(JC$2&amp;$A17,'FA2'!$A:$D,MATCH("AWAY",'FA2'!$A$1:$D$1,0),0),"")&amp;IFERROR(VLOOKUP(JC$2&amp;$A17,'FA2'!$B:$C,MATCH("HOME",'FA2'!$B$1:$C$1,0),0),"")&amp;IFERROR(VLOOKUP(JC$2&amp;$A17,'EFL2'!$A:$D,MATCH("AWAY",'EFL2'!$A$1:$D$1,0),0),"")&amp;IFERROR(VLOOKUP(JC$2&amp;$A17,'EFL2'!$B:$C,MATCH("HOME",'EFL2'!$B$1:$C$1,0),0),"")&amp;IFERROR(VLOOKUP(JC$2&amp;$A17,'UCL2'!$C:$F,MATCH("AWAY",'UCL2'!$C$1:$F$1,0),0),"")&amp;IFERROR(VLOOKUP(JC$2&amp;$A17,'UCL2'!$D:$E,MATCH("HOME",'UCL2'!$D$1:$E$1,0),0),"")&amp;IFERROR(VLOOKUP(JC$2&amp;$A17,'EU2'!$C:$F,MATCH("AWAY",'EU2'!$C$1:$F$1,0),0),"")&amp;IFERROR(VLOOKUP(JC$2&amp;$A17,'EU2'!$D:$E,MATCH("HOME",'EU2'!$D$1:$E$1,0),0),"")&amp;IFERROR(VLOOKUP(JC$2&amp;$A17,'EUC2'!$C:$F,MATCH("AWAY",'EUC2'!$C$1:$F$1,0),0),"")&amp;IFERROR(VLOOKUP(JC$2&amp;$A17,'EUC2'!$D:$E,MATCH("HOME",'EUC2'!$D$1:$E$1,0),0),"")</f>
        <v/>
      </c>
      <c r="JD17" s="25" t="str">
        <f>IFERROR(VLOOKUP(JD$2&amp;$B17,'FPL FIX2'!$N$1:$Q$400,MATCH("HOME",'FPL FIX2'!$N$1:$Q$1,0),0),"")&amp;IFERROR(VLOOKUP(JD$2&amp;$B17,'FPL FIX2'!$O$1:$P$400,MATCH("AWAY",'FPL FIX2'!$O$1:$P$1,0),0),"")&amp;IFERROR(VLOOKUP(JD$2&amp;$A17,'FA2'!$A:$D,MATCH("AWAY",'FA2'!$A$1:$D$1,0),0),"")&amp;IFERROR(VLOOKUP(JD$2&amp;$A17,'FA2'!$B:$C,MATCH("HOME",'FA2'!$B$1:$C$1,0),0),"")&amp;IFERROR(VLOOKUP(JD$2&amp;$A17,'EFL2'!$A:$D,MATCH("AWAY",'EFL2'!$A$1:$D$1,0),0),"")&amp;IFERROR(VLOOKUP(JD$2&amp;$A17,'EFL2'!$B:$C,MATCH("HOME",'EFL2'!$B$1:$C$1,0),0),"")&amp;IFERROR(VLOOKUP(JD$2&amp;$A17,'UCL2'!$C:$F,MATCH("AWAY",'UCL2'!$C$1:$F$1,0),0),"")&amp;IFERROR(VLOOKUP(JD$2&amp;$A17,'UCL2'!$D:$E,MATCH("HOME",'UCL2'!$D$1:$E$1,0),0),"")&amp;IFERROR(VLOOKUP(JD$2&amp;$A17,'EU2'!$C:$F,MATCH("AWAY",'EU2'!$C$1:$F$1,0),0),"")&amp;IFERROR(VLOOKUP(JD$2&amp;$A17,'EU2'!$D:$E,MATCH("HOME",'EU2'!$D$1:$E$1,0),0),"")&amp;IFERROR(VLOOKUP(JD$2&amp;$A17,'EUC2'!$C:$F,MATCH("AWAY",'EUC2'!$C$1:$F$1,0),0),"")&amp;IFERROR(VLOOKUP(JD$2&amp;$A17,'EUC2'!$D:$E,MATCH("HOME",'EUC2'!$D$1:$E$1,0),0),"")</f>
        <v/>
      </c>
      <c r="JE17" s="25" t="str">
        <f>IFERROR(VLOOKUP(JE$2&amp;$B17,'FPL FIX2'!$N$1:$Q$400,MATCH("HOME",'FPL FIX2'!$N$1:$Q$1,0),0),"")&amp;IFERROR(VLOOKUP(JE$2&amp;$B17,'FPL FIX2'!$O$1:$P$400,MATCH("AWAY",'FPL FIX2'!$O$1:$P$1,0),0),"")&amp;IFERROR(VLOOKUP(JE$2&amp;$A17,'FA2'!$A:$D,MATCH("AWAY",'FA2'!$A$1:$D$1,0),0),"")&amp;IFERROR(VLOOKUP(JE$2&amp;$A17,'FA2'!$B:$C,MATCH("HOME",'FA2'!$B$1:$C$1,0),0),"")&amp;IFERROR(VLOOKUP(JE$2&amp;$A17,'EFL2'!$A:$D,MATCH("AWAY",'EFL2'!$A$1:$D$1,0),0),"")&amp;IFERROR(VLOOKUP(JE$2&amp;$A17,'EFL2'!$B:$C,MATCH("HOME",'EFL2'!$B$1:$C$1,0),0),"")&amp;IFERROR(VLOOKUP(JE$2&amp;$A17,'UCL2'!$C:$F,MATCH("AWAY",'UCL2'!$C$1:$F$1,0),0),"")&amp;IFERROR(VLOOKUP(JE$2&amp;$A17,'UCL2'!$D:$E,MATCH("HOME",'UCL2'!$D$1:$E$1,0),0),"")&amp;IFERROR(VLOOKUP(JE$2&amp;$A17,'EU2'!$C:$F,MATCH("AWAY",'EU2'!$C$1:$F$1,0),0),"")&amp;IFERROR(VLOOKUP(JE$2&amp;$A17,'EU2'!$D:$E,MATCH("HOME",'EU2'!$D$1:$E$1,0),0),"")&amp;IFERROR(VLOOKUP(JE$2&amp;$A17,'EUC2'!$C:$F,MATCH("AWAY",'EUC2'!$C$1:$F$1,0),0),"")&amp;IFERROR(VLOOKUP(JE$2&amp;$A17,'EUC2'!$D:$E,MATCH("HOME",'EUC2'!$D$1:$E$1,0),0),"")</f>
        <v>Sevilla</v>
      </c>
      <c r="JF17" s="25" t="str">
        <f>IFERROR(VLOOKUP(JF$2&amp;$B17,'FPL FIX2'!$N$1:$Q$400,MATCH("HOME",'FPL FIX2'!$N$1:$Q$1,0),0),"")&amp;IFERROR(VLOOKUP(JF$2&amp;$B17,'FPL FIX2'!$O$1:$P$400,MATCH("AWAY",'FPL FIX2'!$O$1:$P$1,0),0),"")&amp;IFERROR(VLOOKUP(JF$2&amp;$A17,'FA2'!$A:$D,MATCH("AWAY",'FA2'!$A$1:$D$1,0),0),"")&amp;IFERROR(VLOOKUP(JF$2&amp;$A17,'FA2'!$B:$C,MATCH("HOME",'FA2'!$B$1:$C$1,0),0),"")&amp;IFERROR(VLOOKUP(JF$2&amp;$A17,'EFL2'!$A:$D,MATCH("AWAY",'EFL2'!$A$1:$D$1,0),0),"")&amp;IFERROR(VLOOKUP(JF$2&amp;$A17,'EFL2'!$B:$C,MATCH("HOME",'EFL2'!$B$1:$C$1,0),0),"")&amp;IFERROR(VLOOKUP(JF$2&amp;$A17,'UCL2'!$C:$F,MATCH("AWAY",'UCL2'!$C$1:$F$1,0),0),"")&amp;IFERROR(VLOOKUP(JF$2&amp;$A17,'UCL2'!$D:$E,MATCH("HOME",'UCL2'!$D$1:$E$1,0),0),"")&amp;IFERROR(VLOOKUP(JF$2&amp;$A17,'EU2'!$C:$F,MATCH("AWAY",'EU2'!$C$1:$F$1,0),0),"")&amp;IFERROR(VLOOKUP(JF$2&amp;$A17,'EU2'!$D:$E,MATCH("HOME",'EU2'!$D$1:$E$1,0),0),"")&amp;IFERROR(VLOOKUP(JF$2&amp;$A17,'EUC2'!$C:$F,MATCH("AWAY",'EUC2'!$C$1:$F$1,0),0),"")&amp;IFERROR(VLOOKUP(JF$2&amp;$A17,'EUC2'!$D:$E,MATCH("HOME",'EUC2'!$D$1:$E$1,0),0),"")</f>
        <v/>
      </c>
      <c r="JG17" s="25" t="str">
        <f>IFERROR(VLOOKUP(JG$2&amp;$B17,'FPL FIX2'!$N$1:$Q$400,MATCH("HOME",'FPL FIX2'!$N$1:$Q$1,0),0),"")&amp;IFERROR(VLOOKUP(JG$2&amp;$B17,'FPL FIX2'!$O$1:$P$400,MATCH("AWAY",'FPL FIX2'!$O$1:$P$1,0),0),"")&amp;IFERROR(VLOOKUP(JG$2&amp;$A17,'FA2'!$A:$D,MATCH("AWAY",'FA2'!$A$1:$D$1,0),0),"")&amp;IFERROR(VLOOKUP(JG$2&amp;$A17,'FA2'!$B:$C,MATCH("HOME",'FA2'!$B$1:$C$1,0),0),"")&amp;IFERROR(VLOOKUP(JG$2&amp;$A17,'EFL2'!$A:$D,MATCH("AWAY",'EFL2'!$A$1:$D$1,0),0),"")&amp;IFERROR(VLOOKUP(JG$2&amp;$A17,'EFL2'!$B:$C,MATCH("HOME",'EFL2'!$B$1:$C$1,0),0),"")&amp;IFERROR(VLOOKUP(JG$2&amp;$A17,'UCL2'!$C:$F,MATCH("AWAY",'UCL2'!$C$1:$F$1,0),0),"")&amp;IFERROR(VLOOKUP(JG$2&amp;$A17,'UCL2'!$D:$E,MATCH("HOME",'UCL2'!$D$1:$E$1,0),0),"")&amp;IFERROR(VLOOKUP(JG$2&amp;$A17,'EU2'!$C:$F,MATCH("AWAY",'EU2'!$C$1:$F$1,0),0),"")&amp;IFERROR(VLOOKUP(JG$2&amp;$A17,'EU2'!$D:$E,MATCH("HOME",'EU2'!$D$1:$E$1,0),0),"")&amp;IFERROR(VLOOKUP(JG$2&amp;$A17,'EUC2'!$C:$F,MATCH("AWAY",'EUC2'!$C$1:$F$1,0),0),"")&amp;IFERROR(VLOOKUP(JG$2&amp;$A17,'EUC2'!$D:$E,MATCH("HOME",'EUC2'!$D$1:$E$1,0),0),"")</f>
        <v/>
      </c>
      <c r="JH17" s="25" t="str">
        <f>IFERROR(VLOOKUP(JH$2&amp;$B17,'FPL FIX2'!$N$1:$Q$400,MATCH("HOME",'FPL FIX2'!$N$1:$Q$1,0),0),"")&amp;IFERROR(VLOOKUP(JH$2&amp;$B17,'FPL FIX2'!$O$1:$P$400,MATCH("AWAY",'FPL FIX2'!$O$1:$P$1,0),0),"")&amp;IFERROR(VLOOKUP(JH$2&amp;$A17,'FA2'!$A:$D,MATCH("AWAY",'FA2'!$A$1:$D$1,0),0),"")&amp;IFERROR(VLOOKUP(JH$2&amp;$A17,'FA2'!$B:$C,MATCH("HOME",'FA2'!$B$1:$C$1,0),0),"")&amp;IFERROR(VLOOKUP(JH$2&amp;$A17,'EFL2'!$A:$D,MATCH("AWAY",'EFL2'!$A$1:$D$1,0),0),"")&amp;IFERROR(VLOOKUP(JH$2&amp;$A17,'EFL2'!$B:$C,MATCH("HOME",'EFL2'!$B$1:$C$1,0),0),"")&amp;IFERROR(VLOOKUP(JH$2&amp;$A17,'UCL2'!$C:$F,MATCH("AWAY",'UCL2'!$C$1:$F$1,0),0),"")&amp;IFERROR(VLOOKUP(JH$2&amp;$A17,'UCL2'!$D:$E,MATCH("HOME",'UCL2'!$D$1:$E$1,0),0),"")&amp;IFERROR(VLOOKUP(JH$2&amp;$A17,'EU2'!$C:$F,MATCH("AWAY",'EU2'!$C$1:$F$1,0),0),"")&amp;IFERROR(VLOOKUP(JH$2&amp;$A17,'EU2'!$D:$E,MATCH("HOME",'EU2'!$D$1:$E$1,0),0),"")&amp;IFERROR(VLOOKUP(JH$2&amp;$A17,'EUC2'!$C:$F,MATCH("AWAY",'EUC2'!$C$1:$F$1,0),0),"")&amp;IFERROR(VLOOKUP(JH$2&amp;$A17,'EUC2'!$D:$E,MATCH("HOME",'EUC2'!$D$1:$E$1,0),0),"")</f>
        <v>Brighton</v>
      </c>
      <c r="JI17" s="25" t="str">
        <f>IFERROR(VLOOKUP(JI$2&amp;$B17,'FPL FIX2'!$N$1:$Q$400,MATCH("HOME",'FPL FIX2'!$N$1:$Q$1,0),0),"")&amp;IFERROR(VLOOKUP(JI$2&amp;$B17,'FPL FIX2'!$O$1:$P$400,MATCH("AWAY",'FPL FIX2'!$O$1:$P$1,0),0),"")&amp;IFERROR(VLOOKUP(JI$2&amp;$A17,'FA2'!$A:$D,MATCH("AWAY",'FA2'!$A$1:$D$1,0),0),"")&amp;IFERROR(VLOOKUP(JI$2&amp;$A17,'FA2'!$B:$C,MATCH("HOME",'FA2'!$B$1:$C$1,0),0),"")&amp;IFERROR(VLOOKUP(JI$2&amp;$A17,'EFL2'!$A:$D,MATCH("AWAY",'EFL2'!$A$1:$D$1,0),0),"")&amp;IFERROR(VLOOKUP(JI$2&amp;$A17,'EFL2'!$B:$C,MATCH("HOME",'EFL2'!$B$1:$C$1,0),0),"")&amp;IFERROR(VLOOKUP(JI$2&amp;$A17,'UCL2'!$C:$F,MATCH("AWAY",'UCL2'!$C$1:$F$1,0),0),"")&amp;IFERROR(VLOOKUP(JI$2&amp;$A17,'UCL2'!$D:$E,MATCH("HOME",'UCL2'!$D$1:$E$1,0),0),"")&amp;IFERROR(VLOOKUP(JI$2&amp;$A17,'EU2'!$C:$F,MATCH("AWAY",'EU2'!$C$1:$F$1,0),0),"")&amp;IFERROR(VLOOKUP(JI$2&amp;$A17,'EU2'!$D:$E,MATCH("HOME",'EU2'!$D$1:$E$1,0),0),"")&amp;IFERROR(VLOOKUP(JI$2&amp;$A17,'EUC2'!$C:$F,MATCH("AWAY",'EUC2'!$C$1:$F$1,0),0),"")&amp;IFERROR(VLOOKUP(JI$2&amp;$A17,'EUC2'!$D:$E,MATCH("HOME",'EUC2'!$D$1:$E$1,0),0),"")</f>
        <v/>
      </c>
      <c r="JJ17" s="25" t="str">
        <f>IFERROR(VLOOKUP(JJ$2&amp;$B17,'FPL FIX2'!$N$1:$Q$400,MATCH("HOME",'FPL FIX2'!$N$1:$Q$1,0),0),"")&amp;IFERROR(VLOOKUP(JJ$2&amp;$B17,'FPL FIX2'!$O$1:$P$400,MATCH("AWAY",'FPL FIX2'!$O$1:$P$1,0),0),"")&amp;IFERROR(VLOOKUP(JJ$2&amp;$A17,'FA2'!$A:$D,MATCH("AWAY",'FA2'!$A$1:$D$1,0),0),"")&amp;IFERROR(VLOOKUP(JJ$2&amp;$A17,'FA2'!$B:$C,MATCH("HOME",'FA2'!$B$1:$C$1,0),0),"")&amp;IFERROR(VLOOKUP(JJ$2&amp;$A17,'EFL2'!$A:$D,MATCH("AWAY",'EFL2'!$A$1:$D$1,0),0),"")&amp;IFERROR(VLOOKUP(JJ$2&amp;$A17,'EFL2'!$B:$C,MATCH("HOME",'EFL2'!$B$1:$C$1,0),0),"")&amp;IFERROR(VLOOKUP(JJ$2&amp;$A17,'UCL2'!$C:$F,MATCH("AWAY",'UCL2'!$C$1:$F$1,0),0),"")&amp;IFERROR(VLOOKUP(JJ$2&amp;$A17,'UCL2'!$D:$E,MATCH("HOME",'UCL2'!$D$1:$E$1,0),0),"")&amp;IFERROR(VLOOKUP(JJ$2&amp;$A17,'EU2'!$C:$F,MATCH("AWAY",'EU2'!$C$1:$F$1,0),0),"")&amp;IFERROR(VLOOKUP(JJ$2&amp;$A17,'EU2'!$D:$E,MATCH("HOME",'EU2'!$D$1:$E$1,0),0),"")&amp;IFERROR(VLOOKUP(JJ$2&amp;$A17,'EUC2'!$C:$F,MATCH("AWAY",'EUC2'!$C$1:$F$1,0),0),"")&amp;IFERROR(VLOOKUP(JJ$2&amp;$A17,'EUC2'!$D:$E,MATCH("HOME",'EUC2'!$D$1:$E$1,0),0),"")</f>
        <v/>
      </c>
      <c r="JK17" s="25" t="str">
        <f>IFERROR(VLOOKUP(JK$2&amp;$B17,'FPL FIX2'!$N$1:$Q$400,MATCH("HOME",'FPL FIX2'!$N$1:$Q$1,0),0),"")&amp;IFERROR(VLOOKUP(JK$2&amp;$B17,'FPL FIX2'!$O$1:$P$400,MATCH("AWAY",'FPL FIX2'!$O$1:$P$1,0),0),"")&amp;IFERROR(VLOOKUP(JK$2&amp;$A17,'FA2'!$A:$D,MATCH("AWAY",'FA2'!$A$1:$D$1,0),0),"")&amp;IFERROR(VLOOKUP(JK$2&amp;$A17,'FA2'!$B:$C,MATCH("HOME",'FA2'!$B$1:$C$1,0),0),"")&amp;IFERROR(VLOOKUP(JK$2&amp;$A17,'EFL2'!$A:$D,MATCH("AWAY",'EFL2'!$A$1:$D$1,0),0),"")&amp;IFERROR(VLOOKUP(JK$2&amp;$A17,'EFL2'!$B:$C,MATCH("HOME",'EFL2'!$B$1:$C$1,0),0),"")&amp;IFERROR(VLOOKUP(JK$2&amp;$A17,'UCL2'!$C:$F,MATCH("AWAY",'UCL2'!$C$1:$F$1,0),0),"")&amp;IFERROR(VLOOKUP(JK$2&amp;$A17,'UCL2'!$D:$E,MATCH("HOME",'UCL2'!$D$1:$E$1,0),0),"")&amp;IFERROR(VLOOKUP(JK$2&amp;$A17,'EU2'!$C:$F,MATCH("AWAY",'EU2'!$C$1:$F$1,0),0),"")&amp;IFERROR(VLOOKUP(JK$2&amp;$A17,'EU2'!$D:$E,MATCH("HOME",'EU2'!$D$1:$E$1,0),0),"")&amp;IFERROR(VLOOKUP(JK$2&amp;$A17,'EUC2'!$C:$F,MATCH("AWAY",'EUC2'!$C$1:$F$1,0),0),"")&amp;IFERROR(VLOOKUP(JK$2&amp;$A17,'EUC2'!$D:$E,MATCH("HOME",'EUC2'!$D$1:$E$1,0),0),"")</f>
        <v/>
      </c>
      <c r="JL17" s="25" t="str">
        <f>IFERROR(VLOOKUP(JL$2&amp;$B17,'FPL FIX2'!$N$1:$Q$400,MATCH("HOME",'FPL FIX2'!$N$1:$Q$1,0),0),"")&amp;IFERROR(VLOOKUP(JL$2&amp;$B17,'FPL FIX2'!$O$1:$P$400,MATCH("AWAY",'FPL FIX2'!$O$1:$P$1,0),0),"")&amp;IFERROR(VLOOKUP(JL$2&amp;$A17,'FA2'!$A:$D,MATCH("AWAY",'FA2'!$A$1:$D$1,0),0),"")&amp;IFERROR(VLOOKUP(JL$2&amp;$A17,'FA2'!$B:$C,MATCH("HOME",'FA2'!$B$1:$C$1,0),0),"")&amp;IFERROR(VLOOKUP(JL$2&amp;$A17,'EFL2'!$A:$D,MATCH("AWAY",'EFL2'!$A$1:$D$1,0),0),"")&amp;IFERROR(VLOOKUP(JL$2&amp;$A17,'EFL2'!$B:$C,MATCH("HOME",'EFL2'!$B$1:$C$1,0),0),"")&amp;IFERROR(VLOOKUP(JL$2&amp;$A17,'UCL2'!$C:$F,MATCH("AWAY",'UCL2'!$C$1:$F$1,0),0),"")&amp;IFERROR(VLOOKUP(JL$2&amp;$A17,'UCL2'!$D:$E,MATCH("HOME",'UCL2'!$D$1:$E$1,0),0),"")&amp;IFERROR(VLOOKUP(JL$2&amp;$A17,'EU2'!$C:$F,MATCH("AWAY",'EU2'!$C$1:$F$1,0),0),"")&amp;IFERROR(VLOOKUP(JL$2&amp;$A17,'EU2'!$D:$E,MATCH("HOME",'EU2'!$D$1:$E$1,0),0),"")&amp;IFERROR(VLOOKUP(JL$2&amp;$A17,'EUC2'!$C:$F,MATCH("AWAY",'EUC2'!$C$1:$F$1,0),0),"")&amp;IFERROR(VLOOKUP(JL$2&amp;$A17,'EUC2'!$D:$E,MATCH("HOME",'EUC2'!$D$1:$E$1,0),0),"")</f>
        <v>tot</v>
      </c>
      <c r="JM17" s="25" t="str">
        <f>IFERROR(VLOOKUP(JM$2&amp;$B17,'FPL FIX2'!$N$1:$Q$400,MATCH("HOME",'FPL FIX2'!$N$1:$Q$1,0),0),"")&amp;IFERROR(VLOOKUP(JM$2&amp;$B17,'FPL FIX2'!$O$1:$P$400,MATCH("AWAY",'FPL FIX2'!$O$1:$P$1,0),0),"")&amp;IFERROR(VLOOKUP(JM$2&amp;$A17,'FA2'!$A:$D,MATCH("AWAY",'FA2'!$A$1:$D$1,0),0),"")&amp;IFERROR(VLOOKUP(JM$2&amp;$A17,'FA2'!$B:$C,MATCH("HOME",'FA2'!$B$1:$C$1,0),0),"")&amp;IFERROR(VLOOKUP(JM$2&amp;$A17,'EFL2'!$A:$D,MATCH("AWAY",'EFL2'!$A$1:$D$1,0),0),"")&amp;IFERROR(VLOOKUP(JM$2&amp;$A17,'EFL2'!$B:$C,MATCH("HOME",'EFL2'!$B$1:$C$1,0),0),"")&amp;IFERROR(VLOOKUP(JM$2&amp;$A17,'UCL2'!$C:$F,MATCH("AWAY",'UCL2'!$C$1:$F$1,0),0),"")&amp;IFERROR(VLOOKUP(JM$2&amp;$A17,'UCL2'!$D:$E,MATCH("HOME",'UCL2'!$D$1:$E$1,0),0),"")&amp;IFERROR(VLOOKUP(JM$2&amp;$A17,'EU2'!$C:$F,MATCH("AWAY",'EU2'!$C$1:$F$1,0),0),"")&amp;IFERROR(VLOOKUP(JM$2&amp;$A17,'EU2'!$D:$E,MATCH("HOME",'EU2'!$D$1:$E$1,0),0),"")&amp;IFERROR(VLOOKUP(JM$2&amp;$A17,'EUC2'!$C:$F,MATCH("AWAY",'EUC2'!$C$1:$F$1,0),0),"")&amp;IFERROR(VLOOKUP(JM$2&amp;$A17,'EUC2'!$D:$E,MATCH("HOME",'EUC2'!$D$1:$E$1,0),0),"")</f>
        <v/>
      </c>
      <c r="JN17" s="25" t="str">
        <f>IFERROR(VLOOKUP(JN$2&amp;$B17,'FPL FIX2'!$N$1:$Q$400,MATCH("HOME",'FPL FIX2'!$N$1:$Q$1,0),0),"")&amp;IFERROR(VLOOKUP(JN$2&amp;$B17,'FPL FIX2'!$O$1:$P$400,MATCH("AWAY",'FPL FIX2'!$O$1:$P$1,0),0),"")&amp;IFERROR(VLOOKUP(JN$2&amp;$A17,'FA2'!$A:$D,MATCH("AWAY",'FA2'!$A$1:$D$1,0),0),"")&amp;IFERROR(VLOOKUP(JN$2&amp;$A17,'FA2'!$B:$C,MATCH("HOME",'FA2'!$B$1:$C$1,0),0),"")&amp;IFERROR(VLOOKUP(JN$2&amp;$A17,'EFL2'!$A:$D,MATCH("AWAY",'EFL2'!$A$1:$D$1,0),0),"")&amp;IFERROR(VLOOKUP(JN$2&amp;$A17,'EFL2'!$B:$C,MATCH("HOME",'EFL2'!$B$1:$C$1,0),0),"")&amp;IFERROR(VLOOKUP(JN$2&amp;$A17,'UCL2'!$C:$F,MATCH("AWAY",'UCL2'!$C$1:$F$1,0),0),"")&amp;IFERROR(VLOOKUP(JN$2&amp;$A17,'UCL2'!$D:$E,MATCH("HOME",'UCL2'!$D$1:$E$1,0),0),"")&amp;IFERROR(VLOOKUP(JN$2&amp;$A17,'EU2'!$C:$F,MATCH("AWAY",'EU2'!$C$1:$F$1,0),0),"")&amp;IFERROR(VLOOKUP(JN$2&amp;$A17,'EU2'!$D:$E,MATCH("HOME",'EU2'!$D$1:$E$1,0),0),"")&amp;IFERROR(VLOOKUP(JN$2&amp;$A17,'EUC2'!$C:$F,MATCH("AWAY",'EUC2'!$C$1:$F$1,0),0),"")&amp;IFERROR(VLOOKUP(JN$2&amp;$A17,'EUC2'!$D:$E,MATCH("HOME",'EUC2'!$D$1:$E$1,0),0),"")</f>
        <v/>
      </c>
      <c r="JO17" s="25" t="str">
        <f>IFERROR(VLOOKUP(JO$2&amp;$B17,'FPL FIX2'!$N$1:$Q$400,MATCH("HOME",'FPL FIX2'!$N$1:$Q$1,0),0),"")&amp;IFERROR(VLOOKUP(JO$2&amp;$B17,'FPL FIX2'!$O$1:$P$400,MATCH("AWAY",'FPL FIX2'!$O$1:$P$1,0),0),"")&amp;IFERROR(VLOOKUP(JO$2&amp;$A17,'FA2'!$A:$D,MATCH("AWAY",'FA2'!$A$1:$D$1,0),0),"")&amp;IFERROR(VLOOKUP(JO$2&amp;$A17,'FA2'!$B:$C,MATCH("HOME",'FA2'!$B$1:$C$1,0),0),"")&amp;IFERROR(VLOOKUP(JO$2&amp;$A17,'EFL2'!$A:$D,MATCH("AWAY",'EFL2'!$A$1:$D$1,0),0),"")&amp;IFERROR(VLOOKUP(JO$2&amp;$A17,'EFL2'!$B:$C,MATCH("HOME",'EFL2'!$B$1:$C$1,0),0),"")&amp;IFERROR(VLOOKUP(JO$2&amp;$A17,'UCL2'!$C:$F,MATCH("AWAY",'UCL2'!$C$1:$F$1,0),0),"")&amp;IFERROR(VLOOKUP(JO$2&amp;$A17,'UCL2'!$D:$E,MATCH("HOME",'UCL2'!$D$1:$E$1,0),0),"")&amp;IFERROR(VLOOKUP(JO$2&amp;$A17,'EU2'!$C:$F,MATCH("AWAY",'EU2'!$C$1:$F$1,0),0),"")&amp;IFERROR(VLOOKUP(JO$2&amp;$A17,'EU2'!$D:$E,MATCH("HOME",'EU2'!$D$1:$E$1,0),0),"")&amp;IFERROR(VLOOKUP(JO$2&amp;$A17,'EUC2'!$C:$F,MATCH("AWAY",'EUC2'!$C$1:$F$1,0),0),"")&amp;IFERROR(VLOOKUP(JO$2&amp;$A17,'EUC2'!$D:$E,MATCH("HOME",'EUC2'!$D$1:$E$1,0),0),"")</f>
        <v>AVL</v>
      </c>
      <c r="JP17" s="25" t="str">
        <f>IFERROR(VLOOKUP(JP$2&amp;$B17,'FPL FIX2'!$N$1:$Q$400,MATCH("HOME",'FPL FIX2'!$N$1:$Q$1,0),0),"")&amp;IFERROR(VLOOKUP(JP$2&amp;$B17,'FPL FIX2'!$O$1:$P$400,MATCH("AWAY",'FPL FIX2'!$O$1:$P$1,0),0),"")&amp;IFERROR(VLOOKUP(JP$2&amp;$A17,'FA2'!$A:$D,MATCH("AWAY",'FA2'!$A$1:$D$1,0),0),"")&amp;IFERROR(VLOOKUP(JP$2&amp;$A17,'FA2'!$B:$C,MATCH("HOME",'FA2'!$B$1:$C$1,0),0),"")&amp;IFERROR(VLOOKUP(JP$2&amp;$A17,'EFL2'!$A:$D,MATCH("AWAY",'EFL2'!$A$1:$D$1,0),0),"")&amp;IFERROR(VLOOKUP(JP$2&amp;$A17,'EFL2'!$B:$C,MATCH("HOME",'EFL2'!$B$1:$C$1,0),0),"")&amp;IFERROR(VLOOKUP(JP$2&amp;$A17,'UCL2'!$C:$F,MATCH("AWAY",'UCL2'!$C$1:$F$1,0),0),"")&amp;IFERROR(VLOOKUP(JP$2&amp;$A17,'UCL2'!$D:$E,MATCH("HOME",'UCL2'!$D$1:$E$1,0),0),"")&amp;IFERROR(VLOOKUP(JP$2&amp;$A17,'EU2'!$C:$F,MATCH("AWAY",'EU2'!$C$1:$F$1,0),0),"")&amp;IFERROR(VLOOKUP(JP$2&amp;$A17,'EU2'!$D:$E,MATCH("HOME",'EU2'!$D$1:$E$1,0),0),"")&amp;IFERROR(VLOOKUP(JP$2&amp;$A17,'EUC2'!$C:$F,MATCH("AWAY",'EUC2'!$C$1:$F$1,0),0),"")&amp;IFERROR(VLOOKUP(JP$2&amp;$A17,'EUC2'!$D:$E,MATCH("HOME",'EUC2'!$D$1:$E$1,0),0),"")</f>
        <v/>
      </c>
      <c r="JQ17" s="25" t="str">
        <f>IFERROR(VLOOKUP(JQ$2&amp;$B17,'FPL FIX2'!$N$1:$Q$400,MATCH("HOME",'FPL FIX2'!$N$1:$Q$1,0),0),"")&amp;IFERROR(VLOOKUP(JQ$2&amp;$B17,'FPL FIX2'!$O$1:$P$400,MATCH("AWAY",'FPL FIX2'!$O$1:$P$1,0),0),"")&amp;IFERROR(VLOOKUP(JQ$2&amp;$A17,'FA2'!$A:$D,MATCH("AWAY",'FA2'!$A$1:$D$1,0),0),"")&amp;IFERROR(VLOOKUP(JQ$2&amp;$A17,'FA2'!$B:$C,MATCH("HOME",'FA2'!$B$1:$C$1,0),0),"")&amp;IFERROR(VLOOKUP(JQ$2&amp;$A17,'EFL2'!$A:$D,MATCH("AWAY",'EFL2'!$A$1:$D$1,0),0),"")&amp;IFERROR(VLOOKUP(JQ$2&amp;$A17,'EFL2'!$B:$C,MATCH("HOME",'EFL2'!$B$1:$C$1,0),0),"")&amp;IFERROR(VLOOKUP(JQ$2&amp;$A17,'UCL2'!$C:$F,MATCH("AWAY",'UCL2'!$C$1:$F$1,0),0),"")&amp;IFERROR(VLOOKUP(JQ$2&amp;$A17,'UCL2'!$D:$E,MATCH("HOME",'UCL2'!$D$1:$E$1,0),0),"")&amp;IFERROR(VLOOKUP(JQ$2&amp;$A17,'EU2'!$C:$F,MATCH("AWAY",'EU2'!$C$1:$F$1,0),0),"")&amp;IFERROR(VLOOKUP(JQ$2&amp;$A17,'EU2'!$D:$E,MATCH("HOME",'EU2'!$D$1:$E$1,0),0),"")&amp;IFERROR(VLOOKUP(JQ$2&amp;$A17,'EUC2'!$C:$F,MATCH("AWAY",'EUC2'!$C$1:$F$1,0),0),"")&amp;IFERROR(VLOOKUP(JQ$2&amp;$A17,'EUC2'!$D:$E,MATCH("HOME",'EUC2'!$D$1:$E$1,0),0),"")</f>
        <v/>
      </c>
      <c r="JR17" s="25" t="str">
        <f>IFERROR(VLOOKUP(JR$2&amp;$B17,'FPL FIX2'!$N$1:$Q$400,MATCH("HOME",'FPL FIX2'!$N$1:$Q$1,0),0),"")&amp;IFERROR(VLOOKUP(JR$2&amp;$B17,'FPL FIX2'!$O$1:$P$400,MATCH("AWAY",'FPL FIX2'!$O$1:$P$1,0),0),"")&amp;IFERROR(VLOOKUP(JR$2&amp;$A17,'FA2'!$A:$D,MATCH("AWAY",'FA2'!$A$1:$D$1,0),0),"")&amp;IFERROR(VLOOKUP(JR$2&amp;$A17,'FA2'!$B:$C,MATCH("HOME",'FA2'!$B$1:$C$1,0),0),"")&amp;IFERROR(VLOOKUP(JR$2&amp;$A17,'EFL2'!$A:$D,MATCH("AWAY",'EFL2'!$A$1:$D$1,0),0),"")&amp;IFERROR(VLOOKUP(JR$2&amp;$A17,'EFL2'!$B:$C,MATCH("HOME",'EFL2'!$B$1:$C$1,0),0),"")&amp;IFERROR(VLOOKUP(JR$2&amp;$A17,'UCL2'!$C:$F,MATCH("AWAY",'UCL2'!$C$1:$F$1,0),0),"")&amp;IFERROR(VLOOKUP(JR$2&amp;$A17,'UCL2'!$D:$E,MATCH("HOME",'UCL2'!$D$1:$E$1,0),0),"")&amp;IFERROR(VLOOKUP(JR$2&amp;$A17,'EU2'!$C:$F,MATCH("AWAY",'EU2'!$C$1:$F$1,0),0),"")&amp;IFERROR(VLOOKUP(JR$2&amp;$A17,'EU2'!$D:$E,MATCH("HOME",'EU2'!$D$1:$E$1,0),0),"")&amp;IFERROR(VLOOKUP(JR$2&amp;$A17,'EUC2'!$C:$F,MATCH("AWAY",'EUC2'!$C$1:$F$1,0),0),"")&amp;IFERROR(VLOOKUP(JR$2&amp;$A17,'EUC2'!$D:$E,MATCH("HOME",'EUC2'!$D$1:$E$1,0),0),"")</f>
        <v/>
      </c>
      <c r="JS17" s="25" t="str">
        <f>IFERROR(VLOOKUP(JS$2&amp;$B17,'FPL FIX2'!$N$1:$Q$400,MATCH("HOME",'FPL FIX2'!$N$1:$Q$1,0),0),"")&amp;IFERROR(VLOOKUP(JS$2&amp;$B17,'FPL FIX2'!$O$1:$P$400,MATCH("AWAY",'FPL FIX2'!$O$1:$P$1,0),0),"")&amp;IFERROR(VLOOKUP(JS$2&amp;$A17,'FA2'!$A:$D,MATCH("AWAY",'FA2'!$A$1:$D$1,0),0),"")&amp;IFERROR(VLOOKUP(JS$2&amp;$A17,'FA2'!$B:$C,MATCH("HOME",'FA2'!$B$1:$C$1,0),0),"")&amp;IFERROR(VLOOKUP(JS$2&amp;$A17,'EFL2'!$A:$D,MATCH("AWAY",'EFL2'!$A$1:$D$1,0),0),"")&amp;IFERROR(VLOOKUP(JS$2&amp;$A17,'EFL2'!$B:$C,MATCH("HOME",'EFL2'!$B$1:$C$1,0),0),"")&amp;IFERROR(VLOOKUP(JS$2&amp;$A17,'UCL2'!$C:$F,MATCH("AWAY",'UCL2'!$C$1:$F$1,0),0),"")&amp;IFERROR(VLOOKUP(JS$2&amp;$A17,'UCL2'!$D:$E,MATCH("HOME",'UCL2'!$D$1:$E$1,0),0),"")&amp;IFERROR(VLOOKUP(JS$2&amp;$A17,'EU2'!$C:$F,MATCH("AWAY",'EU2'!$C$1:$F$1,0),0),"")&amp;IFERROR(VLOOKUP(JS$2&amp;$A17,'EU2'!$D:$E,MATCH("HOME",'EU2'!$D$1:$E$1,0),0),"")&amp;IFERROR(VLOOKUP(JS$2&amp;$A17,'EUC2'!$C:$F,MATCH("AWAY",'EUC2'!$C$1:$F$1,0),0),"")&amp;IFERROR(VLOOKUP(JS$2&amp;$A17,'EUC2'!$D:$E,MATCH("HOME",'EUC2'!$D$1:$E$1,0),0),"")</f>
        <v>bha</v>
      </c>
      <c r="JT17" s="25" t="str">
        <f>IFERROR(VLOOKUP(JT$2&amp;$B17,'FPL FIX2'!$N$1:$Q$400,MATCH("HOME",'FPL FIX2'!$N$1:$Q$1,0),0),"")&amp;IFERROR(VLOOKUP(JT$2&amp;$B17,'FPL FIX2'!$O$1:$P$400,MATCH("AWAY",'FPL FIX2'!$O$1:$P$1,0),0),"")&amp;IFERROR(VLOOKUP(JT$2&amp;$A17,'FA2'!$A:$D,MATCH("AWAY",'FA2'!$A$1:$D$1,0),0),"")&amp;IFERROR(VLOOKUP(JT$2&amp;$A17,'FA2'!$B:$C,MATCH("HOME",'FA2'!$B$1:$C$1,0),0),"")&amp;IFERROR(VLOOKUP(JT$2&amp;$A17,'EFL2'!$A:$D,MATCH("AWAY",'EFL2'!$A$1:$D$1,0),0),"")&amp;IFERROR(VLOOKUP(JT$2&amp;$A17,'EFL2'!$B:$C,MATCH("HOME",'EFL2'!$B$1:$C$1,0),0),"")&amp;IFERROR(VLOOKUP(JT$2&amp;$A17,'UCL2'!$C:$F,MATCH("AWAY",'UCL2'!$C$1:$F$1,0),0),"")&amp;IFERROR(VLOOKUP(JT$2&amp;$A17,'UCL2'!$D:$E,MATCH("HOME",'UCL2'!$D$1:$E$1,0),0),"")&amp;IFERROR(VLOOKUP(JT$2&amp;$A17,'EU2'!$C:$F,MATCH("AWAY",'EU2'!$C$1:$F$1,0),0),"")&amp;IFERROR(VLOOKUP(JT$2&amp;$A17,'EU2'!$D:$E,MATCH("HOME",'EU2'!$D$1:$E$1,0),0),"")&amp;IFERROR(VLOOKUP(JT$2&amp;$A17,'EUC2'!$C:$F,MATCH("AWAY",'EUC2'!$C$1:$F$1,0),0),"")&amp;IFERROR(VLOOKUP(JT$2&amp;$A17,'EUC2'!$D:$E,MATCH("HOME",'EUC2'!$D$1:$E$1,0),0),"")</f>
        <v/>
      </c>
      <c r="JU17" s="25" t="str">
        <f>IFERROR(VLOOKUP(JU$2&amp;$B17,'FPL FIX2'!$N$1:$Q$400,MATCH("HOME",'FPL FIX2'!$N$1:$Q$1,0),0),"")&amp;IFERROR(VLOOKUP(JU$2&amp;$B17,'FPL FIX2'!$O$1:$P$400,MATCH("AWAY",'FPL FIX2'!$O$1:$P$1,0),0),"")&amp;IFERROR(VLOOKUP(JU$2&amp;$A17,'FA2'!$A:$D,MATCH("AWAY",'FA2'!$A$1:$D$1,0),0),"")&amp;IFERROR(VLOOKUP(JU$2&amp;$A17,'FA2'!$B:$C,MATCH("HOME",'FA2'!$B$1:$C$1,0),0),"")&amp;IFERROR(VLOOKUP(JU$2&amp;$A17,'EFL2'!$A:$D,MATCH("AWAY",'EFL2'!$A$1:$D$1,0),0),"")&amp;IFERROR(VLOOKUP(JU$2&amp;$A17,'EFL2'!$B:$C,MATCH("HOME",'EFL2'!$B$1:$C$1,0),0),"")&amp;IFERROR(VLOOKUP(JU$2&amp;$A17,'UCL2'!$C:$F,MATCH("AWAY",'UCL2'!$C$1:$F$1,0),0),"")&amp;IFERROR(VLOOKUP(JU$2&amp;$A17,'UCL2'!$D:$E,MATCH("HOME",'UCL2'!$D$1:$E$1,0),0),"")&amp;IFERROR(VLOOKUP(JU$2&amp;$A17,'EU2'!$C:$F,MATCH("AWAY",'EU2'!$C$1:$F$1,0),0),"")&amp;IFERROR(VLOOKUP(JU$2&amp;$A17,'EU2'!$D:$E,MATCH("HOME",'EU2'!$D$1:$E$1,0),0),"")&amp;IFERROR(VLOOKUP(JU$2&amp;$A17,'EUC2'!$C:$F,MATCH("AWAY",'EUC2'!$C$1:$F$1,0),0),"")&amp;IFERROR(VLOOKUP(JU$2&amp;$A17,'EUC2'!$D:$E,MATCH("HOME",'EUC2'!$D$1:$E$1,0),0),"")</f>
        <v/>
      </c>
      <c r="JV17" s="25" t="str">
        <f>IFERROR(VLOOKUP(JV$2&amp;$B17,'FPL FIX2'!$N$1:$Q$400,MATCH("HOME",'FPL FIX2'!$N$1:$Q$1,0),0),"")&amp;IFERROR(VLOOKUP(JV$2&amp;$B17,'FPL FIX2'!$O$1:$P$400,MATCH("AWAY",'FPL FIX2'!$O$1:$P$1,0),0),"")&amp;IFERROR(VLOOKUP(JV$2&amp;$A17,'FA2'!$A:$D,MATCH("AWAY",'FA2'!$A$1:$D$1,0),0),"")&amp;IFERROR(VLOOKUP(JV$2&amp;$A17,'FA2'!$B:$C,MATCH("HOME",'FA2'!$B$1:$C$1,0),0),"")&amp;IFERROR(VLOOKUP(JV$2&amp;$A17,'EFL2'!$A:$D,MATCH("AWAY",'EFL2'!$A$1:$D$1,0),0),"")&amp;IFERROR(VLOOKUP(JV$2&amp;$A17,'EFL2'!$B:$C,MATCH("HOME",'EFL2'!$B$1:$C$1,0),0),"")&amp;IFERROR(VLOOKUP(JV$2&amp;$A17,'UCL2'!$C:$F,MATCH("AWAY",'UCL2'!$C$1:$F$1,0),0),"")&amp;IFERROR(VLOOKUP(JV$2&amp;$A17,'UCL2'!$D:$E,MATCH("HOME",'UCL2'!$D$1:$E$1,0),0),"")&amp;IFERROR(VLOOKUP(JV$2&amp;$A17,'EU2'!$C:$F,MATCH("AWAY",'EU2'!$C$1:$F$1,0),0),"")&amp;IFERROR(VLOOKUP(JV$2&amp;$A17,'EU2'!$D:$E,MATCH("HOME",'EU2'!$D$1:$E$1,0),0),"")&amp;IFERROR(VLOOKUP(JV$2&amp;$A17,'EUC2'!$C:$F,MATCH("AWAY",'EUC2'!$C$1:$F$1,0),0),"")&amp;IFERROR(VLOOKUP(JV$2&amp;$A17,'EUC2'!$D:$E,MATCH("HOME",'EUC2'!$D$1:$E$1,0),0),"")</f>
        <v>whu</v>
      </c>
      <c r="JW17" s="25" t="str">
        <f>IFERROR(VLOOKUP(JW$2&amp;$B17,'FPL FIX2'!$N$1:$Q$400,MATCH("HOME",'FPL FIX2'!$N$1:$Q$1,0),0),"")&amp;IFERROR(VLOOKUP(JW$2&amp;$B17,'FPL FIX2'!$O$1:$P$400,MATCH("AWAY",'FPL FIX2'!$O$1:$P$1,0),0),"")&amp;IFERROR(VLOOKUP(JW$2&amp;$A17,'FA2'!$A:$D,MATCH("AWAY",'FA2'!$A$1:$D$1,0),0),"")&amp;IFERROR(VLOOKUP(JW$2&amp;$A17,'FA2'!$B:$C,MATCH("HOME",'FA2'!$B$1:$C$1,0),0),"")&amp;IFERROR(VLOOKUP(JW$2&amp;$A17,'EFL2'!$A:$D,MATCH("AWAY",'EFL2'!$A$1:$D$1,0),0),"")&amp;IFERROR(VLOOKUP(JW$2&amp;$A17,'EFL2'!$B:$C,MATCH("HOME",'EFL2'!$B$1:$C$1,0),0),"")&amp;IFERROR(VLOOKUP(JW$2&amp;$A17,'UCL2'!$C:$F,MATCH("AWAY",'UCL2'!$C$1:$F$1,0),0),"")&amp;IFERROR(VLOOKUP(JW$2&amp;$A17,'UCL2'!$D:$E,MATCH("HOME",'UCL2'!$D$1:$E$1,0),0),"")&amp;IFERROR(VLOOKUP(JW$2&amp;$A17,'EU2'!$C:$F,MATCH("AWAY",'EU2'!$C$1:$F$1,0),0),"")&amp;IFERROR(VLOOKUP(JW$2&amp;$A17,'EU2'!$D:$E,MATCH("HOME",'EU2'!$D$1:$E$1,0),0),"")&amp;IFERROR(VLOOKUP(JW$2&amp;$A17,'EUC2'!$C:$F,MATCH("AWAY",'EUC2'!$C$1:$F$1,0),0),"")&amp;IFERROR(VLOOKUP(JW$2&amp;$A17,'EUC2'!$D:$E,MATCH("HOME",'EUC2'!$D$1:$E$1,0),0),"")</f>
        <v/>
      </c>
      <c r="JX17" s="25" t="str">
        <f>IFERROR(VLOOKUP(JX$2&amp;$B17,'FPL FIX2'!$N$1:$Q$400,MATCH("HOME",'FPL FIX2'!$N$1:$Q$1,0),0),"")&amp;IFERROR(VLOOKUP(JX$2&amp;$B17,'FPL FIX2'!$O$1:$P$400,MATCH("AWAY",'FPL FIX2'!$O$1:$P$1,0),0),"")&amp;IFERROR(VLOOKUP(JX$2&amp;$A17,'FA2'!$A:$D,MATCH("AWAY",'FA2'!$A$1:$D$1,0),0),"")&amp;IFERROR(VLOOKUP(JX$2&amp;$A17,'FA2'!$B:$C,MATCH("HOME",'FA2'!$B$1:$C$1,0),0),"")&amp;IFERROR(VLOOKUP(JX$2&amp;$A17,'EFL2'!$A:$D,MATCH("AWAY",'EFL2'!$A$1:$D$1,0),0),"")&amp;IFERROR(VLOOKUP(JX$2&amp;$A17,'EFL2'!$B:$C,MATCH("HOME",'EFL2'!$B$1:$C$1,0),0),"")&amp;IFERROR(VLOOKUP(JX$2&amp;$A17,'UCL2'!$C:$F,MATCH("AWAY",'UCL2'!$C$1:$F$1,0),0),"")&amp;IFERROR(VLOOKUP(JX$2&amp;$A17,'UCL2'!$D:$E,MATCH("HOME",'UCL2'!$D$1:$E$1,0),0),"")&amp;IFERROR(VLOOKUP(JX$2&amp;$A17,'EU2'!$C:$F,MATCH("AWAY",'EU2'!$C$1:$F$1,0),0),"")&amp;IFERROR(VLOOKUP(JX$2&amp;$A17,'EU2'!$D:$E,MATCH("HOME",'EU2'!$D$1:$E$1,0),0),"")&amp;IFERROR(VLOOKUP(JX$2&amp;$A17,'EUC2'!$C:$F,MATCH("AWAY",'EUC2'!$C$1:$F$1,0),0),"")&amp;IFERROR(VLOOKUP(JX$2&amp;$A17,'EUC2'!$D:$E,MATCH("HOME",'EUC2'!$D$1:$E$1,0),0),"")</f>
        <v/>
      </c>
      <c r="JY17" s="25" t="str">
        <f>IFERROR(VLOOKUP(JY$2&amp;$B17,'FPL FIX2'!$N$1:$Q$400,MATCH("HOME",'FPL FIX2'!$N$1:$Q$1,0),0),"")&amp;IFERROR(VLOOKUP(JY$2&amp;$B17,'FPL FIX2'!$O$1:$P$400,MATCH("AWAY",'FPL FIX2'!$O$1:$P$1,0),0),"")&amp;IFERROR(VLOOKUP(JY$2&amp;$A17,'FA2'!$A:$D,MATCH("AWAY",'FA2'!$A$1:$D$1,0),0),"")&amp;IFERROR(VLOOKUP(JY$2&amp;$A17,'FA2'!$B:$C,MATCH("HOME",'FA2'!$B$1:$C$1,0),0),"")&amp;IFERROR(VLOOKUP(JY$2&amp;$A17,'EFL2'!$A:$D,MATCH("AWAY",'EFL2'!$A$1:$D$1,0),0),"")&amp;IFERROR(VLOOKUP(JY$2&amp;$A17,'EFL2'!$B:$C,MATCH("HOME",'EFL2'!$B$1:$C$1,0),0),"")&amp;IFERROR(VLOOKUP(JY$2&amp;$A17,'UCL2'!$C:$F,MATCH("AWAY",'UCL2'!$C$1:$F$1,0),0),"")&amp;IFERROR(VLOOKUP(JY$2&amp;$A17,'UCL2'!$D:$E,MATCH("HOME",'UCL2'!$D$1:$E$1,0),0),"")&amp;IFERROR(VLOOKUP(JY$2&amp;$A17,'EU2'!$C:$F,MATCH("AWAY",'EU2'!$C$1:$F$1,0),0),"")&amp;IFERROR(VLOOKUP(JY$2&amp;$A17,'EU2'!$D:$E,MATCH("HOME",'EU2'!$D$1:$E$1,0),0),"")&amp;IFERROR(VLOOKUP(JY$2&amp;$A17,'EUC2'!$C:$F,MATCH("AWAY",'EUC2'!$C$1:$F$1,0),0),"")&amp;IFERROR(VLOOKUP(JY$2&amp;$A17,'EUC2'!$D:$E,MATCH("HOME",'EUC2'!$D$1:$E$1,0),0),"")</f>
        <v/>
      </c>
      <c r="JZ17" s="25" t="str">
        <f>IFERROR(VLOOKUP(JZ$2&amp;$B17,'FPL FIX2'!$N$1:$Q$400,MATCH("HOME",'FPL FIX2'!$N$1:$Q$1,0),0),"")&amp;IFERROR(VLOOKUP(JZ$2&amp;$B17,'FPL FIX2'!$O$1:$P$400,MATCH("AWAY",'FPL FIX2'!$O$1:$P$1,0),0),"")&amp;IFERROR(VLOOKUP(JZ$2&amp;$A17,'FA2'!$A:$D,MATCH("AWAY",'FA2'!$A$1:$D$1,0),0),"")&amp;IFERROR(VLOOKUP(JZ$2&amp;$A17,'FA2'!$B:$C,MATCH("HOME",'FA2'!$B$1:$C$1,0),0),"")&amp;IFERROR(VLOOKUP(JZ$2&amp;$A17,'EFL2'!$A:$D,MATCH("AWAY",'EFL2'!$A$1:$D$1,0),0),"")&amp;IFERROR(VLOOKUP(JZ$2&amp;$A17,'EFL2'!$B:$C,MATCH("HOME",'EFL2'!$B$1:$C$1,0),0),"")&amp;IFERROR(VLOOKUP(JZ$2&amp;$A17,'UCL2'!$C:$F,MATCH("AWAY",'UCL2'!$C$1:$F$1,0),0),"")&amp;IFERROR(VLOOKUP(JZ$2&amp;$A17,'UCL2'!$D:$E,MATCH("HOME",'UCL2'!$D$1:$E$1,0),0),"")&amp;IFERROR(VLOOKUP(JZ$2&amp;$A17,'EU2'!$C:$F,MATCH("AWAY",'EU2'!$C$1:$F$1,0),0),"")&amp;IFERROR(VLOOKUP(JZ$2&amp;$A17,'EU2'!$D:$E,MATCH("HOME",'EU2'!$D$1:$E$1,0),0),"")&amp;IFERROR(VLOOKUP(JZ$2&amp;$A17,'EUC2'!$C:$F,MATCH("AWAY",'EUC2'!$C$1:$F$1,0),0),"")&amp;IFERROR(VLOOKUP(JZ$2&amp;$A17,'EUC2'!$D:$E,MATCH("HOME",'EUC2'!$D$1:$E$1,0),0),"")</f>
        <v/>
      </c>
      <c r="KA17" s="25" t="str">
        <f>IFERROR(VLOOKUP(KA$2&amp;$B17,'FPL FIX2'!$N$1:$Q$400,MATCH("HOME",'FPL FIX2'!$N$1:$Q$1,0),0),"")&amp;IFERROR(VLOOKUP(KA$2&amp;$B17,'FPL FIX2'!$O$1:$P$400,MATCH("AWAY",'FPL FIX2'!$O$1:$P$1,0),0),"")&amp;IFERROR(VLOOKUP(KA$2&amp;$A17,'FA2'!$A:$D,MATCH("AWAY",'FA2'!$A$1:$D$1,0),0),"")&amp;IFERROR(VLOOKUP(KA$2&amp;$A17,'FA2'!$B:$C,MATCH("HOME",'FA2'!$B$1:$C$1,0),0),"")&amp;IFERROR(VLOOKUP(KA$2&amp;$A17,'EFL2'!$A:$D,MATCH("AWAY",'EFL2'!$A$1:$D$1,0),0),"")&amp;IFERROR(VLOOKUP(KA$2&amp;$A17,'EFL2'!$B:$C,MATCH("HOME",'EFL2'!$B$1:$C$1,0),0),"")&amp;IFERROR(VLOOKUP(KA$2&amp;$A17,'UCL2'!$C:$F,MATCH("AWAY",'UCL2'!$C$1:$F$1,0),0),"")&amp;IFERROR(VLOOKUP(KA$2&amp;$A17,'UCL2'!$D:$E,MATCH("HOME",'UCL2'!$D$1:$E$1,0),0),"")&amp;IFERROR(VLOOKUP(KA$2&amp;$A17,'EU2'!$C:$F,MATCH("AWAY",'EU2'!$C$1:$F$1,0),0),"")&amp;IFERROR(VLOOKUP(KA$2&amp;$A17,'EU2'!$D:$E,MATCH("HOME",'EU2'!$D$1:$E$1,0),0),"")&amp;IFERROR(VLOOKUP(KA$2&amp;$A17,'EUC2'!$C:$F,MATCH("AWAY",'EUC2'!$C$1:$F$1,0),0),"")&amp;IFERROR(VLOOKUP(KA$2&amp;$A17,'EUC2'!$D:$E,MATCH("HOME",'EUC2'!$D$1:$E$1,0),0),"")</f>
        <v/>
      </c>
      <c r="KB17" s="25" t="str">
        <f>IFERROR(VLOOKUP(KB$2&amp;$B17,'FPL FIX2'!$N$1:$Q$400,MATCH("HOME",'FPL FIX2'!$N$1:$Q$1,0),0),"")&amp;IFERROR(VLOOKUP(KB$2&amp;$B17,'FPL FIX2'!$O$1:$P$400,MATCH("AWAY",'FPL FIX2'!$O$1:$P$1,0),0),"")&amp;IFERROR(VLOOKUP(KB$2&amp;$A17,'FA2'!$A:$D,MATCH("AWAY",'FA2'!$A$1:$D$1,0),0),"")&amp;IFERROR(VLOOKUP(KB$2&amp;$A17,'FA2'!$B:$C,MATCH("HOME",'FA2'!$B$1:$C$1,0),0),"")&amp;IFERROR(VLOOKUP(KB$2&amp;$A17,'EFL2'!$A:$D,MATCH("AWAY",'EFL2'!$A$1:$D$1,0),0),"")&amp;IFERROR(VLOOKUP(KB$2&amp;$A17,'EFL2'!$B:$C,MATCH("HOME",'EFL2'!$B$1:$C$1,0),0),"")&amp;IFERROR(VLOOKUP(KB$2&amp;$A17,'UCL2'!$C:$F,MATCH("AWAY",'UCL2'!$C$1:$F$1,0),0),"")&amp;IFERROR(VLOOKUP(KB$2&amp;$A17,'UCL2'!$D:$E,MATCH("HOME",'UCL2'!$D$1:$E$1,0),0),"")&amp;IFERROR(VLOOKUP(KB$2&amp;$A17,'EU2'!$C:$F,MATCH("AWAY",'EU2'!$C$1:$F$1,0),0),"")&amp;IFERROR(VLOOKUP(KB$2&amp;$A17,'EU2'!$D:$E,MATCH("HOME",'EU2'!$D$1:$E$1,0),0),"")&amp;IFERROR(VLOOKUP(KB$2&amp;$A17,'EUC2'!$C:$F,MATCH("AWAY",'EUC2'!$C$1:$F$1,0),0),"")&amp;IFERROR(VLOOKUP(KB$2&amp;$A17,'EUC2'!$D:$E,MATCH("HOME",'EUC2'!$D$1:$E$1,0),0),"")</f>
        <v>WOL</v>
      </c>
      <c r="KC17" s="25" t="str">
        <f>IFERROR(VLOOKUP(KC$2&amp;$B17,'FPL FIX2'!$N$1:$Q$400,MATCH("HOME",'FPL FIX2'!$N$1:$Q$1,0),0),"")&amp;IFERROR(VLOOKUP(KC$2&amp;$B17,'FPL FIX2'!$O$1:$P$400,MATCH("AWAY",'FPL FIX2'!$O$1:$P$1,0),0),"")&amp;IFERROR(VLOOKUP(KC$2&amp;$A17,'FA2'!$A:$D,MATCH("AWAY",'FA2'!$A$1:$D$1,0),0),"")&amp;IFERROR(VLOOKUP(KC$2&amp;$A17,'FA2'!$B:$C,MATCH("HOME",'FA2'!$B$1:$C$1,0),0),"")&amp;IFERROR(VLOOKUP(KC$2&amp;$A17,'EFL2'!$A:$D,MATCH("AWAY",'EFL2'!$A$1:$D$1,0),0),"")&amp;IFERROR(VLOOKUP(KC$2&amp;$A17,'EFL2'!$B:$C,MATCH("HOME",'EFL2'!$B$1:$C$1,0),0),"")&amp;IFERROR(VLOOKUP(KC$2&amp;$A17,'UCL2'!$C:$F,MATCH("AWAY",'UCL2'!$C$1:$F$1,0),0),"")&amp;IFERROR(VLOOKUP(KC$2&amp;$A17,'UCL2'!$D:$E,MATCH("HOME",'UCL2'!$D$1:$E$1,0),0),"")&amp;IFERROR(VLOOKUP(KC$2&amp;$A17,'EU2'!$C:$F,MATCH("AWAY",'EU2'!$C$1:$F$1,0),0),"")&amp;IFERROR(VLOOKUP(KC$2&amp;$A17,'EU2'!$D:$E,MATCH("HOME",'EU2'!$D$1:$E$1,0),0),"")&amp;IFERROR(VLOOKUP(KC$2&amp;$A17,'EUC2'!$C:$F,MATCH("AWAY",'EUC2'!$C$1:$F$1,0),0),"")&amp;IFERROR(VLOOKUP(KC$2&amp;$A17,'EUC2'!$D:$E,MATCH("HOME",'EUC2'!$D$1:$E$1,0),0),"")</f>
        <v/>
      </c>
      <c r="KD17" s="25" t="str">
        <f>IFERROR(VLOOKUP(KD$2&amp;$B17,'FPL FIX2'!$N$1:$Q$400,MATCH("HOME",'FPL FIX2'!$N$1:$Q$1,0),0),"")&amp;IFERROR(VLOOKUP(KD$2&amp;$B17,'FPL FIX2'!$O$1:$P$400,MATCH("AWAY",'FPL FIX2'!$O$1:$P$1,0),0),"")&amp;IFERROR(VLOOKUP(KD$2&amp;$A17,'FA2'!$A:$D,MATCH("AWAY",'FA2'!$A$1:$D$1,0),0),"")&amp;IFERROR(VLOOKUP(KD$2&amp;$A17,'FA2'!$B:$C,MATCH("HOME",'FA2'!$B$1:$C$1,0),0),"")&amp;IFERROR(VLOOKUP(KD$2&amp;$A17,'EFL2'!$A:$D,MATCH("AWAY",'EFL2'!$A$1:$D$1,0),0),"")&amp;IFERROR(VLOOKUP(KD$2&amp;$A17,'EFL2'!$B:$C,MATCH("HOME",'EFL2'!$B$1:$C$1,0),0),"")&amp;IFERROR(VLOOKUP(KD$2&amp;$A17,'UCL2'!$C:$F,MATCH("AWAY",'UCL2'!$C$1:$F$1,0),0),"")&amp;IFERROR(VLOOKUP(KD$2&amp;$A17,'UCL2'!$D:$E,MATCH("HOME",'UCL2'!$D$1:$E$1,0),0),"")&amp;IFERROR(VLOOKUP(KD$2&amp;$A17,'EU2'!$C:$F,MATCH("AWAY",'EU2'!$C$1:$F$1,0),0),"")&amp;IFERROR(VLOOKUP(KD$2&amp;$A17,'EU2'!$D:$E,MATCH("HOME",'EU2'!$D$1:$E$1,0),0),"")&amp;IFERROR(VLOOKUP(KD$2&amp;$A17,'EUC2'!$C:$F,MATCH("AWAY",'EUC2'!$C$1:$F$1,0),0),"")&amp;IFERROR(VLOOKUP(KD$2&amp;$A17,'EUC2'!$D:$E,MATCH("HOME",'EUC2'!$D$1:$E$1,0),0),"")</f>
        <v/>
      </c>
      <c r="KE17" s="25" t="str">
        <f>IFERROR(VLOOKUP(KE$2&amp;$B17,'FPL FIX2'!$N$1:$Q$400,MATCH("HOME",'FPL FIX2'!$N$1:$Q$1,0),0),"")&amp;IFERROR(VLOOKUP(KE$2&amp;$B17,'FPL FIX2'!$O$1:$P$400,MATCH("AWAY",'FPL FIX2'!$O$1:$P$1,0),0),"")&amp;IFERROR(VLOOKUP(KE$2&amp;$A17,'FA2'!$A:$D,MATCH("AWAY",'FA2'!$A$1:$D$1,0),0),"")&amp;IFERROR(VLOOKUP(KE$2&amp;$A17,'FA2'!$B:$C,MATCH("HOME",'FA2'!$B$1:$C$1,0),0),"")&amp;IFERROR(VLOOKUP(KE$2&amp;$A17,'EFL2'!$A:$D,MATCH("AWAY",'EFL2'!$A$1:$D$1,0),0),"")&amp;IFERROR(VLOOKUP(KE$2&amp;$A17,'EFL2'!$B:$C,MATCH("HOME",'EFL2'!$B$1:$C$1,0),0),"")&amp;IFERROR(VLOOKUP(KE$2&amp;$A17,'UCL2'!$C:$F,MATCH("AWAY",'UCL2'!$C$1:$F$1,0),0),"")&amp;IFERROR(VLOOKUP(KE$2&amp;$A17,'UCL2'!$D:$E,MATCH("HOME",'UCL2'!$D$1:$E$1,0),0),"")&amp;IFERROR(VLOOKUP(KE$2&amp;$A17,'EU2'!$C:$F,MATCH("AWAY",'EU2'!$C$1:$F$1,0),0),"")&amp;IFERROR(VLOOKUP(KE$2&amp;$A17,'EU2'!$D:$E,MATCH("HOME",'EU2'!$D$1:$E$1,0),0),"")&amp;IFERROR(VLOOKUP(KE$2&amp;$A17,'EUC2'!$C:$F,MATCH("AWAY",'EUC2'!$C$1:$F$1,0),0),"")&amp;IFERROR(VLOOKUP(KE$2&amp;$A17,'EUC2'!$D:$E,MATCH("HOME",'EUC2'!$D$1:$E$1,0),0),"")</f>
        <v/>
      </c>
      <c r="KF17" s="25" t="str">
        <f>IFERROR(VLOOKUP(KF$2&amp;$B17,'FPL FIX2'!$N$1:$Q$400,MATCH("HOME",'FPL FIX2'!$N$1:$Q$1,0),0),"")&amp;IFERROR(VLOOKUP(KF$2&amp;$B17,'FPL FIX2'!$O$1:$P$400,MATCH("AWAY",'FPL FIX2'!$O$1:$P$1,0),0),"")&amp;IFERROR(VLOOKUP(KF$2&amp;$A17,'FA2'!$A:$D,MATCH("AWAY",'FA2'!$A$1:$D$1,0),0),"")&amp;IFERROR(VLOOKUP(KF$2&amp;$A17,'FA2'!$B:$C,MATCH("HOME",'FA2'!$B$1:$C$1,0),0),"")&amp;IFERROR(VLOOKUP(KF$2&amp;$A17,'EFL2'!$A:$D,MATCH("AWAY",'EFL2'!$A$1:$D$1,0),0),"")&amp;IFERROR(VLOOKUP(KF$2&amp;$A17,'EFL2'!$B:$C,MATCH("HOME",'EFL2'!$B$1:$C$1,0),0),"")&amp;IFERROR(VLOOKUP(KF$2&amp;$A17,'UCL2'!$C:$F,MATCH("AWAY",'UCL2'!$C$1:$F$1,0),0),"")&amp;IFERROR(VLOOKUP(KF$2&amp;$A17,'UCL2'!$D:$E,MATCH("HOME",'UCL2'!$D$1:$E$1,0),0),"")&amp;IFERROR(VLOOKUP(KF$2&amp;$A17,'EU2'!$C:$F,MATCH("AWAY",'EU2'!$C$1:$F$1,0),0),"")&amp;IFERROR(VLOOKUP(KF$2&amp;$A17,'EU2'!$D:$E,MATCH("HOME",'EU2'!$D$1:$E$1,0),0),"")&amp;IFERROR(VLOOKUP(KF$2&amp;$A17,'EUC2'!$C:$F,MATCH("AWAY",'EUC2'!$C$1:$F$1,0),0),"")&amp;IFERROR(VLOOKUP(KF$2&amp;$A17,'EUC2'!$D:$E,MATCH("HOME",'EUC2'!$D$1:$E$1,0),0),"")</f>
        <v/>
      </c>
      <c r="KG17" s="25" t="str">
        <f>IFERROR(VLOOKUP(KG$2&amp;$B17,'FPL FIX2'!$N$1:$Q$400,MATCH("HOME",'FPL FIX2'!$N$1:$Q$1,0),0),"")&amp;IFERROR(VLOOKUP(KG$2&amp;$B17,'FPL FIX2'!$O$1:$P$400,MATCH("AWAY",'FPL FIX2'!$O$1:$P$1,0),0),"")&amp;IFERROR(VLOOKUP(KG$2&amp;$A17,'FA2'!$A:$D,MATCH("AWAY",'FA2'!$A$1:$D$1,0),0),"")&amp;IFERROR(VLOOKUP(KG$2&amp;$A17,'FA2'!$B:$C,MATCH("HOME",'FA2'!$B$1:$C$1,0),0),"")&amp;IFERROR(VLOOKUP(KG$2&amp;$A17,'EFL2'!$A:$D,MATCH("AWAY",'EFL2'!$A$1:$D$1,0),0),"")&amp;IFERROR(VLOOKUP(KG$2&amp;$A17,'EFL2'!$B:$C,MATCH("HOME",'EFL2'!$B$1:$C$1,0),0),"")&amp;IFERROR(VLOOKUP(KG$2&amp;$A17,'UCL2'!$C:$F,MATCH("AWAY",'UCL2'!$C$1:$F$1,0),0),"")&amp;IFERROR(VLOOKUP(KG$2&amp;$A17,'UCL2'!$D:$E,MATCH("HOME",'UCL2'!$D$1:$E$1,0),0),"")&amp;IFERROR(VLOOKUP(KG$2&amp;$A17,'EU2'!$C:$F,MATCH("AWAY",'EU2'!$C$1:$F$1,0),0),"")&amp;IFERROR(VLOOKUP(KG$2&amp;$A17,'EU2'!$D:$E,MATCH("HOME",'EU2'!$D$1:$E$1,0),0),"")&amp;IFERROR(VLOOKUP(KG$2&amp;$A17,'EUC2'!$C:$F,MATCH("AWAY",'EUC2'!$C$1:$F$1,0),0),"")&amp;IFERROR(VLOOKUP(KG$2&amp;$A17,'EUC2'!$D:$E,MATCH("HOME",'EUC2'!$D$1:$E$1,0),0),"")</f>
        <v/>
      </c>
      <c r="KH17" s="25" t="str">
        <f>IFERROR(VLOOKUP(KH$2&amp;$B17,'FPL FIX2'!$N$1:$Q$400,MATCH("HOME",'FPL FIX2'!$N$1:$Q$1,0),0),"")&amp;IFERROR(VLOOKUP(KH$2&amp;$B17,'FPL FIX2'!$O$1:$P$400,MATCH("AWAY",'FPL FIX2'!$O$1:$P$1,0),0),"")&amp;IFERROR(VLOOKUP(KH$2&amp;$A17,'FA2'!$A:$D,MATCH("AWAY",'FA2'!$A$1:$D$1,0),0),"")&amp;IFERROR(VLOOKUP(KH$2&amp;$A17,'FA2'!$B:$C,MATCH("HOME",'FA2'!$B$1:$C$1,0),0),"")&amp;IFERROR(VLOOKUP(KH$2&amp;$A17,'EFL2'!$A:$D,MATCH("AWAY",'EFL2'!$A$1:$D$1,0),0),"")&amp;IFERROR(VLOOKUP(KH$2&amp;$A17,'EFL2'!$B:$C,MATCH("HOME",'EFL2'!$B$1:$C$1,0),0),"")&amp;IFERROR(VLOOKUP(KH$2&amp;$A17,'UCL2'!$C:$F,MATCH("AWAY",'UCL2'!$C$1:$F$1,0),0),"")&amp;IFERROR(VLOOKUP(KH$2&amp;$A17,'UCL2'!$D:$E,MATCH("HOME",'UCL2'!$D$1:$E$1,0),0),"")&amp;IFERROR(VLOOKUP(KH$2&amp;$A17,'EU2'!$C:$F,MATCH("AWAY",'EU2'!$C$1:$F$1,0),0),"")&amp;IFERROR(VLOOKUP(KH$2&amp;$A17,'EU2'!$D:$E,MATCH("HOME",'EU2'!$D$1:$E$1,0),0),"")&amp;IFERROR(VLOOKUP(KH$2&amp;$A17,'EUC2'!$C:$F,MATCH("AWAY",'EUC2'!$C$1:$F$1,0),0),"")&amp;IFERROR(VLOOKUP(KH$2&amp;$A17,'EUC2'!$D:$E,MATCH("HOME",'EUC2'!$D$1:$E$1,0),0),"")</f>
        <v/>
      </c>
      <c r="KI17" s="25" t="str">
        <f>IFERROR(VLOOKUP(KI$2&amp;$B17,'FPL FIX2'!$N$1:$Q$400,MATCH("HOME",'FPL FIX2'!$N$1:$Q$1,0),0),"")&amp;IFERROR(VLOOKUP(KI$2&amp;$B17,'FPL FIX2'!$O$1:$P$400,MATCH("AWAY",'FPL FIX2'!$O$1:$P$1,0),0),"")&amp;IFERROR(VLOOKUP(KI$2&amp;$A17,'FA2'!$A:$D,MATCH("AWAY",'FA2'!$A$1:$D$1,0),0),"")&amp;IFERROR(VLOOKUP(KI$2&amp;$A17,'FA2'!$B:$C,MATCH("HOME",'FA2'!$B$1:$C$1,0),0),"")&amp;IFERROR(VLOOKUP(KI$2&amp;$A17,'EFL2'!$A:$D,MATCH("AWAY",'EFL2'!$A$1:$D$1,0),0),"")&amp;IFERROR(VLOOKUP(KI$2&amp;$A17,'EFL2'!$B:$C,MATCH("HOME",'EFL2'!$B$1:$C$1,0),0),"")&amp;IFERROR(VLOOKUP(KI$2&amp;$A17,'UCL2'!$C:$F,MATCH("AWAY",'UCL2'!$C$1:$F$1,0),0),"")&amp;IFERROR(VLOOKUP(KI$2&amp;$A17,'UCL2'!$D:$E,MATCH("HOME",'UCL2'!$D$1:$E$1,0),0),"")&amp;IFERROR(VLOOKUP(KI$2&amp;$A17,'EU2'!$C:$F,MATCH("AWAY",'EU2'!$C$1:$F$1,0),0),"")&amp;IFERROR(VLOOKUP(KI$2&amp;$A17,'EU2'!$D:$E,MATCH("HOME",'EU2'!$D$1:$E$1,0),0),"")&amp;IFERROR(VLOOKUP(KI$2&amp;$A17,'EUC2'!$C:$F,MATCH("AWAY",'EUC2'!$C$1:$F$1,0),0),"")&amp;IFERROR(VLOOKUP(KI$2&amp;$A17,'EUC2'!$D:$E,MATCH("HOME",'EUC2'!$D$1:$E$1,0),0),"")</f>
        <v>bou</v>
      </c>
      <c r="KJ17" s="25" t="str">
        <f>IFERROR(VLOOKUP(KJ$2&amp;$B17,'FPL FIX2'!$N$1:$Q$400,MATCH("HOME",'FPL FIX2'!$N$1:$Q$1,0),0),"")&amp;IFERROR(VLOOKUP(KJ$2&amp;$B17,'FPL FIX2'!$O$1:$P$400,MATCH("AWAY",'FPL FIX2'!$O$1:$P$1,0),0),"")&amp;IFERROR(VLOOKUP(KJ$2&amp;$A17,'FA2'!$A:$D,MATCH("AWAY",'FA2'!$A$1:$D$1,0),0),"")&amp;IFERROR(VLOOKUP(KJ$2&amp;$A17,'FA2'!$B:$C,MATCH("HOME",'FA2'!$B$1:$C$1,0),0),"")&amp;IFERROR(VLOOKUP(KJ$2&amp;$A17,'EFL2'!$A:$D,MATCH("AWAY",'EFL2'!$A$1:$D$1,0),0),"")&amp;IFERROR(VLOOKUP(KJ$2&amp;$A17,'EFL2'!$B:$C,MATCH("HOME",'EFL2'!$B$1:$C$1,0),0),"")&amp;IFERROR(VLOOKUP(KJ$2&amp;$A17,'UCL2'!$C:$F,MATCH("AWAY",'UCL2'!$C$1:$F$1,0),0),"")&amp;IFERROR(VLOOKUP(KJ$2&amp;$A17,'UCL2'!$D:$E,MATCH("HOME",'UCL2'!$D$1:$E$1,0),0),"")&amp;IFERROR(VLOOKUP(KJ$2&amp;$A17,'EU2'!$C:$F,MATCH("AWAY",'EU2'!$C$1:$F$1,0),0),"")&amp;IFERROR(VLOOKUP(KJ$2&amp;$A17,'EU2'!$D:$E,MATCH("HOME",'EU2'!$D$1:$E$1,0),0),"")&amp;IFERROR(VLOOKUP(KJ$2&amp;$A17,'EUC2'!$C:$F,MATCH("AWAY",'EUC2'!$C$1:$F$1,0),0),"")&amp;IFERROR(VLOOKUP(KJ$2&amp;$A17,'EUC2'!$D:$E,MATCH("HOME",'EUC2'!$D$1:$E$1,0),0),"")</f>
        <v/>
      </c>
      <c r="KK17" s="25" t="str">
        <f>IFERROR(VLOOKUP(KK$2&amp;$B17,'FPL FIX2'!$N$1:$Q$400,MATCH("HOME",'FPL FIX2'!$N$1:$Q$1,0),0),"")&amp;IFERROR(VLOOKUP(KK$2&amp;$B17,'FPL FIX2'!$O$1:$P$400,MATCH("AWAY",'FPL FIX2'!$O$1:$P$1,0),0),"")&amp;IFERROR(VLOOKUP(KK$2&amp;$A17,'FA2'!$A:$D,MATCH("AWAY",'FA2'!$A$1:$D$1,0),0),"")&amp;IFERROR(VLOOKUP(KK$2&amp;$A17,'FA2'!$B:$C,MATCH("HOME",'FA2'!$B$1:$C$1,0),0),"")&amp;IFERROR(VLOOKUP(KK$2&amp;$A17,'EFL2'!$A:$D,MATCH("AWAY",'EFL2'!$A$1:$D$1,0),0),"")&amp;IFERROR(VLOOKUP(KK$2&amp;$A17,'EFL2'!$B:$C,MATCH("HOME",'EFL2'!$B$1:$C$1,0),0),"")&amp;IFERROR(VLOOKUP(KK$2&amp;$A17,'UCL2'!$C:$F,MATCH("AWAY",'UCL2'!$C$1:$F$1,0),0),"")&amp;IFERROR(VLOOKUP(KK$2&amp;$A17,'UCL2'!$D:$E,MATCH("HOME",'UCL2'!$D$1:$E$1,0),0),"")&amp;IFERROR(VLOOKUP(KK$2&amp;$A17,'EU2'!$C:$F,MATCH("AWAY",'EU2'!$C$1:$F$1,0),0),"")&amp;IFERROR(VLOOKUP(KK$2&amp;$A17,'EU2'!$D:$E,MATCH("HOME",'EU2'!$D$1:$E$1,0),0),"")&amp;IFERROR(VLOOKUP(KK$2&amp;$A17,'EUC2'!$C:$F,MATCH("AWAY",'EUC2'!$C$1:$F$1,0),0),"")&amp;IFERROR(VLOOKUP(KK$2&amp;$A17,'EUC2'!$D:$E,MATCH("HOME",'EUC2'!$D$1:$E$1,0),0),"")</f>
        <v/>
      </c>
      <c r="KL17" s="25" t="str">
        <f>IFERROR(VLOOKUP(KL$2&amp;$B17,'FPL FIX2'!$N$1:$Q$400,MATCH("HOME",'FPL FIX2'!$N$1:$Q$1,0),0),"")&amp;IFERROR(VLOOKUP(KL$2&amp;$B17,'FPL FIX2'!$O$1:$P$400,MATCH("AWAY",'FPL FIX2'!$O$1:$P$1,0),0),"")&amp;IFERROR(VLOOKUP(KL$2&amp;$A17,'FA2'!$A:$D,MATCH("AWAY",'FA2'!$A$1:$D$1,0),0),"")&amp;IFERROR(VLOOKUP(KL$2&amp;$A17,'FA2'!$B:$C,MATCH("HOME",'FA2'!$B$1:$C$1,0),0),"")&amp;IFERROR(VLOOKUP(KL$2&amp;$A17,'EFL2'!$A:$D,MATCH("AWAY",'EFL2'!$A$1:$D$1,0),0),"")&amp;IFERROR(VLOOKUP(KL$2&amp;$A17,'EFL2'!$B:$C,MATCH("HOME",'EFL2'!$B$1:$C$1,0),0),"")&amp;IFERROR(VLOOKUP(KL$2&amp;$A17,'UCL2'!$C:$F,MATCH("AWAY",'UCL2'!$C$1:$F$1,0),0),"")&amp;IFERROR(VLOOKUP(KL$2&amp;$A17,'UCL2'!$D:$E,MATCH("HOME",'UCL2'!$D$1:$E$1,0),0),"")&amp;IFERROR(VLOOKUP(KL$2&amp;$A17,'EU2'!$C:$F,MATCH("AWAY",'EU2'!$C$1:$F$1,0),0),"")&amp;IFERROR(VLOOKUP(KL$2&amp;$A17,'EU2'!$D:$E,MATCH("HOME",'EU2'!$D$1:$E$1,0),0),"")&amp;IFERROR(VLOOKUP(KL$2&amp;$A17,'EUC2'!$C:$F,MATCH("AWAY",'EUC2'!$C$1:$F$1,0),0),"")&amp;IFERROR(VLOOKUP(KL$2&amp;$A17,'EUC2'!$D:$E,MATCH("HOME",'EUC2'!$D$1:$E$1,0),0),"")</f>
        <v/>
      </c>
      <c r="KM17" s="25" t="str">
        <f>IFERROR(VLOOKUP(KM$2&amp;$B17,'FPL FIX2'!$N$1:$Q$400,MATCH("HOME",'FPL FIX2'!$N$1:$Q$1,0),0),"")&amp;IFERROR(VLOOKUP(KM$2&amp;$B17,'FPL FIX2'!$O$1:$P$400,MATCH("AWAY",'FPL FIX2'!$O$1:$P$1,0),0),"")&amp;IFERROR(VLOOKUP(KM$2&amp;$A17,'FA2'!$A:$D,MATCH("AWAY",'FA2'!$A$1:$D$1,0),0),"")&amp;IFERROR(VLOOKUP(KM$2&amp;$A17,'FA2'!$B:$C,MATCH("HOME",'FA2'!$B$1:$C$1,0),0),"")&amp;IFERROR(VLOOKUP(KM$2&amp;$A17,'EFL2'!$A:$D,MATCH("AWAY",'EFL2'!$A$1:$D$1,0),0),"")&amp;IFERROR(VLOOKUP(KM$2&amp;$A17,'EFL2'!$B:$C,MATCH("HOME",'EFL2'!$B$1:$C$1,0),0),"")&amp;IFERROR(VLOOKUP(KM$2&amp;$A17,'UCL2'!$C:$F,MATCH("AWAY",'UCL2'!$C$1:$F$1,0),0),"")&amp;IFERROR(VLOOKUP(KM$2&amp;$A17,'UCL2'!$D:$E,MATCH("HOME",'UCL2'!$D$1:$E$1,0),0),"")&amp;IFERROR(VLOOKUP(KM$2&amp;$A17,'EU2'!$C:$F,MATCH("AWAY",'EU2'!$C$1:$F$1,0),0),"")&amp;IFERROR(VLOOKUP(KM$2&amp;$A17,'EU2'!$D:$E,MATCH("HOME",'EU2'!$D$1:$E$1,0),0),"")&amp;IFERROR(VLOOKUP(KM$2&amp;$A17,'EUC2'!$C:$F,MATCH("AWAY",'EUC2'!$C$1:$F$1,0),0),"")&amp;IFERROR(VLOOKUP(KM$2&amp;$A17,'EUC2'!$D:$E,MATCH("HOME",'EUC2'!$D$1:$E$1,0),0),"")</f>
        <v/>
      </c>
      <c r="KN17" s="25" t="str">
        <f>IFERROR(VLOOKUP(KN$2&amp;$B17,'FPL FIX2'!$N$1:$Q$400,MATCH("HOME",'FPL FIX2'!$N$1:$Q$1,0),0),"")&amp;IFERROR(VLOOKUP(KN$2&amp;$B17,'FPL FIX2'!$O$1:$P$400,MATCH("AWAY",'FPL FIX2'!$O$1:$P$1,0),0),"")&amp;IFERROR(VLOOKUP(KN$2&amp;$A17,'FA2'!$A:$D,MATCH("AWAY",'FA2'!$A$1:$D$1,0),0),"")&amp;IFERROR(VLOOKUP(KN$2&amp;$A17,'FA2'!$B:$C,MATCH("HOME",'FA2'!$B$1:$C$1,0),0),"")&amp;IFERROR(VLOOKUP(KN$2&amp;$A17,'EFL2'!$A:$D,MATCH("AWAY",'EFL2'!$A$1:$D$1,0),0),"")&amp;IFERROR(VLOOKUP(KN$2&amp;$A17,'EFL2'!$B:$C,MATCH("HOME",'EFL2'!$B$1:$C$1,0),0),"")&amp;IFERROR(VLOOKUP(KN$2&amp;$A17,'UCL2'!$C:$F,MATCH("AWAY",'UCL2'!$C$1:$F$1,0),0),"")&amp;IFERROR(VLOOKUP(KN$2&amp;$A17,'UCL2'!$D:$E,MATCH("HOME",'UCL2'!$D$1:$E$1,0),0),"")&amp;IFERROR(VLOOKUP(KN$2&amp;$A17,'EU2'!$C:$F,MATCH("AWAY",'EU2'!$C$1:$F$1,0),0),"")&amp;IFERROR(VLOOKUP(KN$2&amp;$A17,'EU2'!$D:$E,MATCH("HOME",'EU2'!$D$1:$E$1,0),0),"")&amp;IFERROR(VLOOKUP(KN$2&amp;$A17,'EUC2'!$C:$F,MATCH("AWAY",'EUC2'!$C$1:$F$1,0),0),"")&amp;IFERROR(VLOOKUP(KN$2&amp;$A17,'EUC2'!$D:$E,MATCH("HOME",'EUC2'!$D$1:$E$1,0),0),"")</f>
        <v>CHE</v>
      </c>
      <c r="KO17" s="25" t="str">
        <f>IFERROR(VLOOKUP(KO$2&amp;$B17,'FPL FIX2'!$N$1:$Q$400,MATCH("HOME",'FPL FIX2'!$N$1:$Q$1,0),0),"")&amp;IFERROR(VLOOKUP(KO$2&amp;$B17,'FPL FIX2'!$O$1:$P$400,MATCH("AWAY",'FPL FIX2'!$O$1:$P$1,0),0),"")&amp;IFERROR(VLOOKUP(KO$2&amp;$A17,'FA2'!$A:$D,MATCH("AWAY",'FA2'!$A$1:$D$1,0),0),"")&amp;IFERROR(VLOOKUP(KO$2&amp;$A17,'FA2'!$B:$C,MATCH("HOME",'FA2'!$B$1:$C$1,0),0),"")&amp;IFERROR(VLOOKUP(KO$2&amp;$A17,'EFL2'!$A:$D,MATCH("AWAY",'EFL2'!$A$1:$D$1,0),0),"")&amp;IFERROR(VLOOKUP(KO$2&amp;$A17,'EFL2'!$B:$C,MATCH("HOME",'EFL2'!$B$1:$C$1,0),0),"")&amp;IFERROR(VLOOKUP(KO$2&amp;$A17,'UCL2'!$C:$F,MATCH("AWAY",'UCL2'!$C$1:$F$1,0),0),"")&amp;IFERROR(VLOOKUP(KO$2&amp;$A17,'UCL2'!$D:$E,MATCH("HOME",'UCL2'!$D$1:$E$1,0),0),"")&amp;IFERROR(VLOOKUP(KO$2&amp;$A17,'EU2'!$C:$F,MATCH("AWAY",'EU2'!$C$1:$F$1,0),0),"")&amp;IFERROR(VLOOKUP(KO$2&amp;$A17,'EU2'!$D:$E,MATCH("HOME",'EU2'!$D$1:$E$1,0),0),"")&amp;IFERROR(VLOOKUP(KO$2&amp;$A17,'EUC2'!$C:$F,MATCH("AWAY",'EUC2'!$C$1:$F$1,0),0),"")&amp;IFERROR(VLOOKUP(KO$2&amp;$A17,'EUC2'!$D:$E,MATCH("HOME",'EUC2'!$D$1:$E$1,0),0),"")</f>
        <v/>
      </c>
      <c r="KP17" s="25" t="str">
        <f>IFERROR(VLOOKUP(KP$2&amp;$B17,'FPL FIX2'!$N$1:$Q$400,MATCH("HOME",'FPL FIX2'!$N$1:$Q$1,0),0),"")&amp;IFERROR(VLOOKUP(KP$2&amp;$B17,'FPL FIX2'!$O$1:$P$400,MATCH("AWAY",'FPL FIX2'!$O$1:$P$1,0),0),"")&amp;IFERROR(VLOOKUP(KP$2&amp;$A17,'FA2'!$A:$D,MATCH("AWAY",'FA2'!$A$1:$D$1,0),0),"")&amp;IFERROR(VLOOKUP(KP$2&amp;$A17,'FA2'!$B:$C,MATCH("HOME",'FA2'!$B$1:$C$1,0),0),"")&amp;IFERROR(VLOOKUP(KP$2&amp;$A17,'EFL2'!$A:$D,MATCH("AWAY",'EFL2'!$A$1:$D$1,0),0),"")&amp;IFERROR(VLOOKUP(KP$2&amp;$A17,'EFL2'!$B:$C,MATCH("HOME",'EFL2'!$B$1:$C$1,0),0),"")&amp;IFERROR(VLOOKUP(KP$2&amp;$A17,'UCL2'!$C:$F,MATCH("AWAY",'UCL2'!$C$1:$F$1,0),0),"")&amp;IFERROR(VLOOKUP(KP$2&amp;$A17,'UCL2'!$D:$E,MATCH("HOME",'UCL2'!$D$1:$E$1,0),0),"")&amp;IFERROR(VLOOKUP(KP$2&amp;$A17,'EU2'!$C:$F,MATCH("AWAY",'EU2'!$C$1:$F$1,0),0),"")&amp;IFERROR(VLOOKUP(KP$2&amp;$A17,'EU2'!$D:$E,MATCH("HOME",'EU2'!$D$1:$E$1,0),0),"")&amp;IFERROR(VLOOKUP(KP$2&amp;$A17,'EUC2'!$C:$F,MATCH("AWAY",'EUC2'!$C$1:$F$1,0),0),"")&amp;IFERROR(VLOOKUP(KP$2&amp;$A17,'EUC2'!$D:$E,MATCH("HOME",'EUC2'!$D$1:$E$1,0),0),"")</f>
        <v/>
      </c>
      <c r="KQ17" s="25" t="str">
        <f>IFERROR(VLOOKUP(KQ$2&amp;$B17,'FPL FIX2'!$N$1:$Q$400,MATCH("HOME",'FPL FIX2'!$N$1:$Q$1,0),0),"")&amp;IFERROR(VLOOKUP(KQ$2&amp;$B17,'FPL FIX2'!$O$1:$P$400,MATCH("AWAY",'FPL FIX2'!$O$1:$P$1,0),0),"")&amp;IFERROR(VLOOKUP(KQ$2&amp;$A17,'FA2'!$A:$D,MATCH("AWAY",'FA2'!$A$1:$D$1,0),0),"")&amp;IFERROR(VLOOKUP(KQ$2&amp;$A17,'FA2'!$B:$C,MATCH("HOME",'FA2'!$B$1:$C$1,0),0),"")&amp;IFERROR(VLOOKUP(KQ$2&amp;$A17,'EFL2'!$A:$D,MATCH("AWAY",'EFL2'!$A$1:$D$1,0),0),"")&amp;IFERROR(VLOOKUP(KQ$2&amp;$A17,'EFL2'!$B:$C,MATCH("HOME",'EFL2'!$B$1:$C$1,0),0),"")&amp;IFERROR(VLOOKUP(KQ$2&amp;$A17,'UCL2'!$C:$F,MATCH("AWAY",'UCL2'!$C$1:$F$1,0),0),"")&amp;IFERROR(VLOOKUP(KQ$2&amp;$A17,'UCL2'!$D:$E,MATCH("HOME",'UCL2'!$D$1:$E$1,0),0),"")&amp;IFERROR(VLOOKUP(KQ$2&amp;$A17,'EU2'!$C:$F,MATCH("AWAY",'EU2'!$C$1:$F$1,0),0),"")&amp;IFERROR(VLOOKUP(KQ$2&amp;$A17,'EU2'!$D:$E,MATCH("HOME",'EU2'!$D$1:$E$1,0),0),"")&amp;IFERROR(VLOOKUP(KQ$2&amp;$A17,'EUC2'!$C:$F,MATCH("AWAY",'EUC2'!$C$1:$F$1,0),0),"")&amp;IFERROR(VLOOKUP(KQ$2&amp;$A17,'EUC2'!$D:$E,MATCH("HOME",'EUC2'!$D$1:$E$1,0),0),"")</f>
        <v>FUL</v>
      </c>
      <c r="KR17" s="25" t="str">
        <f>IFERROR(VLOOKUP(KR$2&amp;$B17,'FPL FIX2'!$N$1:$Q$400,MATCH("HOME",'FPL FIX2'!$N$1:$Q$1,0),0),"")&amp;IFERROR(VLOOKUP(KR$2&amp;$B17,'FPL FIX2'!$O$1:$P$400,MATCH("AWAY",'FPL FIX2'!$O$1:$P$1,0),0),"")&amp;IFERROR(VLOOKUP(KR$2&amp;$A17,'FA2'!$A:$D,MATCH("AWAY",'FA2'!$A$1:$D$1,0),0),"")&amp;IFERROR(VLOOKUP(KR$2&amp;$A17,'FA2'!$B:$C,MATCH("HOME",'FA2'!$B$1:$C$1,0),0),"")&amp;IFERROR(VLOOKUP(KR$2&amp;$A17,'EFL2'!$A:$D,MATCH("AWAY",'EFL2'!$A$1:$D$1,0),0),"")&amp;IFERROR(VLOOKUP(KR$2&amp;$A17,'EFL2'!$B:$C,MATCH("HOME",'EFL2'!$B$1:$C$1,0),0),"")&amp;IFERROR(VLOOKUP(KR$2&amp;$A17,'UCL2'!$C:$F,MATCH("AWAY",'UCL2'!$C$1:$F$1,0),0),"")&amp;IFERROR(VLOOKUP(KR$2&amp;$A17,'UCL2'!$D:$E,MATCH("HOME",'UCL2'!$D$1:$E$1,0),0),"")&amp;IFERROR(VLOOKUP(KR$2&amp;$A17,'EU2'!$C:$F,MATCH("AWAY",'EU2'!$C$1:$F$1,0),0),"")&amp;IFERROR(VLOOKUP(KR$2&amp;$A17,'EU2'!$D:$E,MATCH("HOME",'EU2'!$D$1:$E$1,0),0),"")&amp;IFERROR(VLOOKUP(KR$2&amp;$A17,'EUC2'!$C:$F,MATCH("AWAY",'EUC2'!$C$1:$F$1,0),0),"")&amp;IFERROR(VLOOKUP(KR$2&amp;$A17,'EUC2'!$D:$E,MATCH("HOME",'EUC2'!$D$1:$E$1,0),0),"")</f>
        <v/>
      </c>
      <c r="KS17" s="25" t="str">
        <f>IFERROR(VLOOKUP(KS$2&amp;$B17,'FPL FIX2'!$N$1:$Q$400,MATCH("HOME",'FPL FIX2'!$N$1:$Q$1,0),0),"")&amp;IFERROR(VLOOKUP(KS$2&amp;$B17,'FPL FIX2'!$O$1:$P$400,MATCH("AWAY",'FPL FIX2'!$O$1:$P$1,0),0),"")&amp;IFERROR(VLOOKUP(KS$2&amp;$A17,'FA2'!$A:$D,MATCH("AWAY",'FA2'!$A$1:$D$1,0),0),"")&amp;IFERROR(VLOOKUP(KS$2&amp;$A17,'FA2'!$B:$C,MATCH("HOME",'FA2'!$B$1:$C$1,0),0),"")&amp;IFERROR(VLOOKUP(KS$2&amp;$A17,'EFL2'!$A:$D,MATCH("AWAY",'EFL2'!$A$1:$D$1,0),0),"")&amp;IFERROR(VLOOKUP(KS$2&amp;$A17,'EFL2'!$B:$C,MATCH("HOME",'EFL2'!$B$1:$C$1,0),0),"")&amp;IFERROR(VLOOKUP(KS$2&amp;$A17,'UCL2'!$C:$F,MATCH("AWAY",'UCL2'!$C$1:$F$1,0),0),"")&amp;IFERROR(VLOOKUP(KS$2&amp;$A17,'UCL2'!$D:$E,MATCH("HOME",'UCL2'!$D$1:$E$1,0),0),"")&amp;IFERROR(VLOOKUP(KS$2&amp;$A17,'EU2'!$C:$F,MATCH("AWAY",'EU2'!$C$1:$F$1,0),0),"")&amp;IFERROR(VLOOKUP(KS$2&amp;$A17,'EU2'!$D:$E,MATCH("HOME",'EU2'!$D$1:$E$1,0),0),"")&amp;IFERROR(VLOOKUP(KS$2&amp;$A17,'EUC2'!$C:$F,MATCH("AWAY",'EUC2'!$C$1:$F$1,0),0),"")&amp;IFERROR(VLOOKUP(KS$2&amp;$A17,'EUC2'!$D:$E,MATCH("HOME",'EUC2'!$D$1:$E$1,0),0),"")</f>
        <v/>
      </c>
      <c r="KT17" s="25" t="str">
        <f>IFERROR(VLOOKUP(KT$2&amp;$B17,'FPL FIX2'!$N$1:$Q$400,MATCH("HOME",'FPL FIX2'!$N$1:$Q$1,0),0),"")&amp;IFERROR(VLOOKUP(KT$2&amp;$B17,'FPL FIX2'!$O$1:$P$400,MATCH("AWAY",'FPL FIX2'!$O$1:$P$1,0),0),"")&amp;IFERROR(VLOOKUP(KT$2&amp;$A17,'FA2'!$A:$D,MATCH("AWAY",'FA2'!$A$1:$D$1,0),0),"")&amp;IFERROR(VLOOKUP(KT$2&amp;$A17,'FA2'!$B:$C,MATCH("HOME",'FA2'!$B$1:$C$1,0),0),"")&amp;IFERROR(VLOOKUP(KT$2&amp;$A17,'EFL2'!$A:$D,MATCH("AWAY",'EFL2'!$A$1:$D$1,0),0),"")&amp;IFERROR(VLOOKUP(KT$2&amp;$A17,'EFL2'!$B:$C,MATCH("HOME",'EFL2'!$B$1:$C$1,0),0),"")&amp;IFERROR(VLOOKUP(KT$2&amp;$A17,'UCL2'!$C:$F,MATCH("AWAY",'UCL2'!$C$1:$F$1,0),0),"")&amp;IFERROR(VLOOKUP(KT$2&amp;$A17,'UCL2'!$D:$E,MATCH("HOME",'UCL2'!$D$1:$E$1,0),0),"")&amp;IFERROR(VLOOKUP(KT$2&amp;$A17,'EU2'!$C:$F,MATCH("AWAY",'EU2'!$C$1:$F$1,0),0),"")&amp;IFERROR(VLOOKUP(KT$2&amp;$A17,'EU2'!$D:$E,MATCH("HOME",'EU2'!$D$1:$E$1,0),0),"")&amp;IFERROR(VLOOKUP(KT$2&amp;$A17,'EUC2'!$C:$F,MATCH("AWAY",'EUC2'!$C$1:$F$1,0),0),"")&amp;IFERROR(VLOOKUP(KT$2&amp;$A17,'EUC2'!$D:$E,MATCH("HOME",'EUC2'!$D$1:$E$1,0),0),"")</f>
        <v/>
      </c>
      <c r="KU17" s="25" t="str">
        <f>IFERROR(VLOOKUP(KU$2&amp;$B17,'FPL FIX2'!$N$1:$Q$400,MATCH("HOME",'FPL FIX2'!$N$1:$Q$1,0),0),"")&amp;IFERROR(VLOOKUP(KU$2&amp;$B17,'FPL FIX2'!$O$1:$P$400,MATCH("AWAY",'FPL FIX2'!$O$1:$P$1,0),0),"")&amp;IFERROR(VLOOKUP(KU$2&amp;$A17,'FA2'!$A:$D,MATCH("AWAY",'FA2'!$A$1:$D$1,0),0),"")&amp;IFERROR(VLOOKUP(KU$2&amp;$A17,'FA2'!$B:$C,MATCH("HOME",'FA2'!$B$1:$C$1,0),0),"")&amp;IFERROR(VLOOKUP(KU$2&amp;$A17,'EFL2'!$A:$D,MATCH("AWAY",'EFL2'!$A$1:$D$1,0),0),"")&amp;IFERROR(VLOOKUP(KU$2&amp;$A17,'EFL2'!$B:$C,MATCH("HOME",'EFL2'!$B$1:$C$1,0),0),"")&amp;IFERROR(VLOOKUP(KU$2&amp;$A17,'UCL2'!$C:$F,MATCH("AWAY",'UCL2'!$C$1:$F$1,0),0),"")&amp;IFERROR(VLOOKUP(KU$2&amp;$A17,'UCL2'!$D:$E,MATCH("HOME",'UCL2'!$D$1:$E$1,0),0),"")&amp;IFERROR(VLOOKUP(KU$2&amp;$A17,'EU2'!$C:$F,MATCH("AWAY",'EU2'!$C$1:$F$1,0),0),"")&amp;IFERROR(VLOOKUP(KU$2&amp;$A17,'EU2'!$D:$E,MATCH("HOME",'EU2'!$D$1:$E$1,0),0),"")&amp;IFERROR(VLOOKUP(KU$2&amp;$A17,'EUC2'!$C:$F,MATCH("AWAY",'EUC2'!$C$1:$F$1,0),0),"")&amp;IFERROR(VLOOKUP(KU$2&amp;$A17,'EUC2'!$D:$E,MATCH("HOME",'EUC2'!$D$1:$E$1,0),0),"")</f>
        <v/>
      </c>
      <c r="KV17" s="25" t="str">
        <f>IFERROR(VLOOKUP(KV$2&amp;$B17,'FPL FIX2'!$N$1:$Q$400,MATCH("HOME",'FPL FIX2'!$N$1:$Q$1,0),0),"")&amp;IFERROR(VLOOKUP(KV$2&amp;$B17,'FPL FIX2'!$O$1:$P$400,MATCH("AWAY",'FPL FIX2'!$O$1:$P$1,0),0),"")&amp;IFERROR(VLOOKUP(KV$2&amp;$A17,'FA2'!$A:$D,MATCH("AWAY",'FA2'!$A$1:$D$1,0),0),"")&amp;IFERROR(VLOOKUP(KV$2&amp;$A17,'FA2'!$B:$C,MATCH("HOME",'FA2'!$B$1:$C$1,0),0),"")&amp;IFERROR(VLOOKUP(KV$2&amp;$A17,'EFL2'!$A:$D,MATCH("AWAY",'EFL2'!$A$1:$D$1,0),0),"")&amp;IFERROR(VLOOKUP(KV$2&amp;$A17,'EFL2'!$B:$C,MATCH("HOME",'EFL2'!$B$1:$C$1,0),0),"")&amp;IFERROR(VLOOKUP(KV$2&amp;$A17,'UCL2'!$C:$F,MATCH("AWAY",'UCL2'!$C$1:$F$1,0),0),"")&amp;IFERROR(VLOOKUP(KV$2&amp;$A17,'UCL2'!$D:$E,MATCH("HOME",'UCL2'!$D$1:$E$1,0),0),"")&amp;IFERROR(VLOOKUP(KV$2&amp;$A17,'EU2'!$C:$F,MATCH("AWAY",'EU2'!$C$1:$F$1,0),0),"")&amp;IFERROR(VLOOKUP(KV$2&amp;$A17,'EU2'!$D:$E,MATCH("HOME",'EU2'!$D$1:$E$1,0),0),"")&amp;IFERROR(VLOOKUP(KV$2&amp;$A17,'EUC2'!$C:$F,MATCH("AWAY",'EUC2'!$C$1:$F$1,0),0),"")&amp;IFERROR(VLOOKUP(KV$2&amp;$A17,'EUC2'!$D:$E,MATCH("HOME",'EUC2'!$D$1:$E$1,0),0),"")</f>
        <v/>
      </c>
      <c r="KW17" s="25" t="str">
        <f>IFERROR(VLOOKUP(KW$2&amp;$B17,'FPL FIX2'!$N$1:$Q$400,MATCH("HOME",'FPL FIX2'!$N$1:$Q$1,0),0),"")&amp;IFERROR(VLOOKUP(KW$2&amp;$B17,'FPL FIX2'!$O$1:$P$400,MATCH("AWAY",'FPL FIX2'!$O$1:$P$1,0),0),"")&amp;IFERROR(VLOOKUP(KW$2&amp;$A17,'FA2'!$A:$D,MATCH("AWAY",'FA2'!$A$1:$D$1,0),0),"")&amp;IFERROR(VLOOKUP(KW$2&amp;$A17,'FA2'!$B:$C,MATCH("HOME",'FA2'!$B$1:$C$1,0),0),"")&amp;IFERROR(VLOOKUP(KW$2&amp;$A17,'EFL2'!$A:$D,MATCH("AWAY",'EFL2'!$A$1:$D$1,0),0),"")&amp;IFERROR(VLOOKUP(KW$2&amp;$A17,'EFL2'!$B:$C,MATCH("HOME",'EFL2'!$B$1:$C$1,0),0),"")&amp;IFERROR(VLOOKUP(KW$2&amp;$A17,'UCL2'!$C:$F,MATCH("AWAY",'UCL2'!$C$1:$F$1,0),0),"")&amp;IFERROR(VLOOKUP(KW$2&amp;$A17,'UCL2'!$D:$E,MATCH("HOME",'UCL2'!$D$1:$E$1,0),0),"")&amp;IFERROR(VLOOKUP(KW$2&amp;$A17,'EU2'!$C:$F,MATCH("AWAY",'EU2'!$C$1:$F$1,0),0),"")&amp;IFERROR(VLOOKUP(KW$2&amp;$A17,'EU2'!$D:$E,MATCH("HOME",'EU2'!$D$1:$E$1,0),0),"")&amp;IFERROR(VLOOKUP(KW$2&amp;$A17,'EUC2'!$C:$F,MATCH("AWAY",'EUC2'!$C$1:$F$1,0),0),"")&amp;IFERROR(VLOOKUP(KW$2&amp;$A17,'EUC2'!$D:$E,MATCH("HOME",'EUC2'!$D$1:$E$1,0),0),"")</f>
        <v/>
      </c>
      <c r="KX17" s="25" t="str">
        <f>IFERROR(VLOOKUP(KX$2&amp;$B17,'FPL FIX2'!$N$1:$Q$400,MATCH("HOME",'FPL FIX2'!$N$1:$Q$1,0),0),"")&amp;IFERROR(VLOOKUP(KX$2&amp;$B17,'FPL FIX2'!$O$1:$P$400,MATCH("AWAY",'FPL FIX2'!$O$1:$P$1,0),0),"")&amp;IFERROR(VLOOKUP(KX$2&amp;$A17,'FA2'!$A:$D,MATCH("AWAY",'FA2'!$A$1:$D$1,0),0),"")&amp;IFERROR(VLOOKUP(KX$2&amp;$A17,'FA2'!$B:$C,MATCH("HOME",'FA2'!$B$1:$C$1,0),0),"")&amp;IFERROR(VLOOKUP(KX$2&amp;$A17,'EFL2'!$A:$D,MATCH("AWAY",'EFL2'!$A$1:$D$1,0),0),"")&amp;IFERROR(VLOOKUP(KX$2&amp;$A17,'EFL2'!$B:$C,MATCH("HOME",'EFL2'!$B$1:$C$1,0),0),"")&amp;IFERROR(VLOOKUP(KX$2&amp;$A17,'UCL2'!$C:$F,MATCH("AWAY",'UCL2'!$C$1:$F$1,0),0),"")&amp;IFERROR(VLOOKUP(KX$2&amp;$A17,'UCL2'!$D:$E,MATCH("HOME",'UCL2'!$D$1:$E$1,0),0),"")&amp;IFERROR(VLOOKUP(KX$2&amp;$A17,'EU2'!$C:$F,MATCH("AWAY",'EU2'!$C$1:$F$1,0),0),"")&amp;IFERROR(VLOOKUP(KX$2&amp;$A17,'EU2'!$D:$E,MATCH("HOME",'EU2'!$D$1:$E$1,0),0),"")&amp;IFERROR(VLOOKUP(KX$2&amp;$A17,'EUC2'!$C:$F,MATCH("AWAY",'EUC2'!$C$1:$F$1,0),0),"")&amp;IFERROR(VLOOKUP(KX$2&amp;$A17,'EUC2'!$D:$E,MATCH("HOME",'EUC2'!$D$1:$E$1,0),0),"")</f>
        <v/>
      </c>
      <c r="KY17" s="25" t="str">
        <f>IFERROR(VLOOKUP(KY$2&amp;$B17,'FPL FIX2'!$N$1:$Q$400,MATCH("HOME",'FPL FIX2'!$N$1:$Q$1,0),0),"")&amp;IFERROR(VLOOKUP(KY$2&amp;$B17,'FPL FIX2'!$O$1:$P$400,MATCH("AWAY",'FPL FIX2'!$O$1:$P$1,0),0),"")&amp;IFERROR(VLOOKUP(KY$2&amp;$A17,'FA2'!$A:$D,MATCH("AWAY",'FA2'!$A$1:$D$1,0),0),"")&amp;IFERROR(VLOOKUP(KY$2&amp;$A17,'FA2'!$B:$C,MATCH("HOME",'FA2'!$B$1:$C$1,0),0),"")&amp;IFERROR(VLOOKUP(KY$2&amp;$A17,'EFL2'!$A:$D,MATCH("AWAY",'EFL2'!$A$1:$D$1,0),0),"")&amp;IFERROR(VLOOKUP(KY$2&amp;$A17,'EFL2'!$B:$C,MATCH("HOME",'EFL2'!$B$1:$C$1,0),0),"")&amp;IFERROR(VLOOKUP(KY$2&amp;$A17,'UCL2'!$C:$F,MATCH("AWAY",'UCL2'!$C$1:$F$1,0),0),"")&amp;IFERROR(VLOOKUP(KY$2&amp;$A17,'UCL2'!$D:$E,MATCH("HOME",'UCL2'!$D$1:$E$1,0),0),"")&amp;IFERROR(VLOOKUP(KY$2&amp;$A17,'EU2'!$C:$F,MATCH("AWAY",'EU2'!$C$1:$F$1,0),0),"")&amp;IFERROR(VLOOKUP(KY$2&amp;$A17,'EU2'!$D:$E,MATCH("HOME",'EU2'!$D$1:$E$1,0),0),"")&amp;IFERROR(VLOOKUP(KY$2&amp;$A17,'EUC2'!$C:$F,MATCH("AWAY",'EUC2'!$C$1:$F$1,0),0),"")&amp;IFERROR(VLOOKUP(KY$2&amp;$A17,'EUC2'!$D:$E,MATCH("HOME",'EUC2'!$D$1:$E$1,0),0),"")</f>
        <v/>
      </c>
      <c r="KZ17" s="25" t="str">
        <f>IFERROR(VLOOKUP(KZ$2&amp;$B17,'FPL FIX2'!$N$1:$Q$400,MATCH("HOME",'FPL FIX2'!$N$1:$Q$1,0),0),"")&amp;IFERROR(VLOOKUP(KZ$2&amp;$B17,'FPL FIX2'!$O$1:$P$400,MATCH("AWAY",'FPL FIX2'!$O$1:$P$1,0),0),"")&amp;IFERROR(VLOOKUP(KZ$2&amp;$A17,'FA2'!$A:$D,MATCH("AWAY",'FA2'!$A$1:$D$1,0),0),"")&amp;IFERROR(VLOOKUP(KZ$2&amp;$A17,'FA2'!$B:$C,MATCH("HOME",'FA2'!$B$1:$C$1,0),0),"")&amp;IFERROR(VLOOKUP(KZ$2&amp;$A17,'EFL2'!$A:$D,MATCH("AWAY",'EFL2'!$A$1:$D$1,0),0),"")&amp;IFERROR(VLOOKUP(KZ$2&amp;$A17,'EFL2'!$B:$C,MATCH("HOME",'EFL2'!$B$1:$C$1,0),0),"")&amp;IFERROR(VLOOKUP(KZ$2&amp;$A17,'UCL2'!$C:$F,MATCH("AWAY",'UCL2'!$C$1:$F$1,0),0),"")&amp;IFERROR(VLOOKUP(KZ$2&amp;$A17,'UCL2'!$D:$E,MATCH("HOME",'UCL2'!$D$1:$E$1,0),0),"")&amp;IFERROR(VLOOKUP(KZ$2&amp;$A17,'EU2'!$C:$F,MATCH("AWAY",'EU2'!$C$1:$F$1,0),0),"")&amp;IFERROR(VLOOKUP(KZ$2&amp;$A17,'EU2'!$D:$E,MATCH("HOME",'EU2'!$D$1:$E$1,0),0),"")&amp;IFERROR(VLOOKUP(KZ$2&amp;$A17,'EUC2'!$C:$F,MATCH("AWAY",'EUC2'!$C$1:$F$1,0),0),"")&amp;IFERROR(VLOOKUP(KZ$2&amp;$A17,'EUC2'!$D:$E,MATCH("HOME",'EUC2'!$D$1:$E$1,0),0),"")</f>
        <v/>
      </c>
      <c r="LA17" s="25" t="str">
        <f>IFERROR(VLOOKUP(LA$2&amp;$B17,'FPL FIX2'!$N$1:$Q$400,MATCH("HOME",'FPL FIX2'!$N$1:$Q$1,0),0),"")&amp;IFERROR(VLOOKUP(LA$2&amp;$B17,'FPL FIX2'!$O$1:$P$400,MATCH("AWAY",'FPL FIX2'!$O$1:$P$1,0),0),"")&amp;IFERROR(VLOOKUP(LA$2&amp;$A17,'FA2'!$A:$D,MATCH("AWAY",'FA2'!$A$1:$D$1,0),0),"")&amp;IFERROR(VLOOKUP(LA$2&amp;$A17,'FA2'!$B:$C,MATCH("HOME",'FA2'!$B$1:$C$1,0),0),"")&amp;IFERROR(VLOOKUP(LA$2&amp;$A17,'EFL2'!$A:$D,MATCH("AWAY",'EFL2'!$A$1:$D$1,0),0),"")&amp;IFERROR(VLOOKUP(LA$2&amp;$A17,'EFL2'!$B:$C,MATCH("HOME",'EFL2'!$B$1:$C$1,0),0),"")&amp;IFERROR(VLOOKUP(LA$2&amp;$A17,'UCL2'!$C:$F,MATCH("AWAY",'UCL2'!$C$1:$F$1,0),0),"")&amp;IFERROR(VLOOKUP(LA$2&amp;$A17,'UCL2'!$D:$E,MATCH("HOME",'UCL2'!$D$1:$E$1,0),0),"")&amp;IFERROR(VLOOKUP(LA$2&amp;$A17,'EU2'!$C:$F,MATCH("AWAY",'EU2'!$C$1:$F$1,0),0),"")&amp;IFERROR(VLOOKUP(LA$2&amp;$A17,'EU2'!$D:$E,MATCH("HOME",'EU2'!$D$1:$E$1,0),0),"")&amp;IFERROR(VLOOKUP(LA$2&amp;$A17,'EUC2'!$C:$F,MATCH("AWAY",'EUC2'!$C$1:$F$1,0),0),"")&amp;IFERROR(VLOOKUP(LA$2&amp;$A17,'EUC2'!$D:$E,MATCH("HOME",'EUC2'!$D$1:$E$1,0),0),"")</f>
        <v/>
      </c>
      <c r="LB17" s="25" t="str">
        <f>IFERROR(VLOOKUP(LB$2&amp;$B17,'FPL FIX2'!$N$1:$Q$400,MATCH("HOME",'FPL FIX2'!$N$1:$Q$1,0),0),"")&amp;IFERROR(VLOOKUP(LB$2&amp;$B17,'FPL FIX2'!$O$1:$P$400,MATCH("AWAY",'FPL FIX2'!$O$1:$P$1,0),0),"")&amp;IFERROR(VLOOKUP(LB$2&amp;$A17,'FA2'!$A:$D,MATCH("AWAY",'FA2'!$A$1:$D$1,0),0),"")&amp;IFERROR(VLOOKUP(LB$2&amp;$A17,'FA2'!$B:$C,MATCH("HOME",'FA2'!$B$1:$C$1,0),0),"")&amp;IFERROR(VLOOKUP(LB$2&amp;$A17,'EFL2'!$A:$D,MATCH("AWAY",'EFL2'!$A$1:$D$1,0),0),"")&amp;IFERROR(VLOOKUP(LB$2&amp;$A17,'EFL2'!$B:$C,MATCH("HOME",'EFL2'!$B$1:$C$1,0),0),"")&amp;IFERROR(VLOOKUP(LB$2&amp;$A17,'UCL2'!$C:$F,MATCH("AWAY",'UCL2'!$C$1:$F$1,0),0),"")&amp;IFERROR(VLOOKUP(LB$2&amp;$A17,'UCL2'!$D:$E,MATCH("HOME",'UCL2'!$D$1:$E$1,0),0),"")&amp;IFERROR(VLOOKUP(LB$2&amp;$A17,'EU2'!$C:$F,MATCH("AWAY",'EU2'!$C$1:$F$1,0),0),"")&amp;IFERROR(VLOOKUP(LB$2&amp;$A17,'EU2'!$D:$E,MATCH("HOME",'EU2'!$D$1:$E$1,0),0),"")&amp;IFERROR(VLOOKUP(LB$2&amp;$A17,'EUC2'!$C:$F,MATCH("AWAY",'EUC2'!$C$1:$F$1,0),0),"")&amp;IFERROR(VLOOKUP(LB$2&amp;$A17,'EUC2'!$D:$E,MATCH("HOME",'EUC2'!$D$1:$E$1,0),0),"")</f>
        <v/>
      </c>
      <c r="LC17" s="25" t="str">
        <f>IFERROR(VLOOKUP(LC$2&amp;$B17,'FPL FIX2'!$N$1:$Q$400,MATCH("HOME",'FPL FIX2'!$N$1:$Q$1,0),0),"")&amp;IFERROR(VLOOKUP(LC$2&amp;$B17,'FPL FIX2'!$O$1:$P$400,MATCH("AWAY",'FPL FIX2'!$O$1:$P$1,0),0),"")&amp;IFERROR(VLOOKUP(LC$2&amp;$A17,'FA2'!$A:$D,MATCH("AWAY",'FA2'!$A$1:$D$1,0),0),"")&amp;IFERROR(VLOOKUP(LC$2&amp;$A17,'FA2'!$B:$C,MATCH("HOME",'FA2'!$B$1:$C$1,0),0),"")&amp;IFERROR(VLOOKUP(LC$2&amp;$A17,'EFL2'!$A:$D,MATCH("AWAY",'EFL2'!$A$1:$D$1,0),0),"")&amp;IFERROR(VLOOKUP(LC$2&amp;$A17,'EFL2'!$B:$C,MATCH("HOME",'EFL2'!$B$1:$C$1,0),0),"")&amp;IFERROR(VLOOKUP(LC$2&amp;$A17,'UCL2'!$C:$F,MATCH("AWAY",'UCL2'!$C$1:$F$1,0),0),"")&amp;IFERROR(VLOOKUP(LC$2&amp;$A17,'UCL2'!$D:$E,MATCH("HOME",'UCL2'!$D$1:$E$1,0),0),"")&amp;IFERROR(VLOOKUP(LC$2&amp;$A17,'EU2'!$C:$F,MATCH("AWAY",'EU2'!$C$1:$F$1,0),0),"")&amp;IFERROR(VLOOKUP(LC$2&amp;$A17,'EU2'!$D:$E,MATCH("HOME",'EU2'!$D$1:$E$1,0),0),"")&amp;IFERROR(VLOOKUP(LC$2&amp;$A17,'EUC2'!$C:$F,MATCH("AWAY",'EUC2'!$C$1:$F$1,0),0),"")&amp;IFERROR(VLOOKUP(LC$2&amp;$A17,'EUC2'!$D:$E,MATCH("HOME",'EUC2'!$D$1:$E$1,0),0),"")</f>
        <v/>
      </c>
      <c r="LD17" s="25" t="str">
        <f>IFERROR(VLOOKUP(LD$2&amp;$B17,'FPL FIX2'!$N$1:$Q$400,MATCH("HOME",'FPL FIX2'!$N$1:$Q$1,0),0),"")&amp;IFERROR(VLOOKUP(LD$2&amp;$B17,'FPL FIX2'!$O$1:$P$400,MATCH("AWAY",'FPL FIX2'!$O$1:$P$1,0),0),"")&amp;IFERROR(VLOOKUP(LD$2&amp;$A17,'FA2'!$A:$D,MATCH("AWAY",'FA2'!$A$1:$D$1,0),0),"")&amp;IFERROR(VLOOKUP(LD$2&amp;$A17,'FA2'!$B:$C,MATCH("HOME",'FA2'!$B$1:$C$1,0),0),"")&amp;IFERROR(VLOOKUP(LD$2&amp;$A17,'EFL2'!$A:$D,MATCH("AWAY",'EFL2'!$A$1:$D$1,0),0),"")&amp;IFERROR(VLOOKUP(LD$2&amp;$A17,'EFL2'!$B:$C,MATCH("HOME",'EFL2'!$B$1:$C$1,0),0),"")&amp;IFERROR(VLOOKUP(LD$2&amp;$A17,'UCL2'!$C:$F,MATCH("AWAY",'UCL2'!$C$1:$F$1,0),0),"")&amp;IFERROR(VLOOKUP(LD$2&amp;$A17,'UCL2'!$D:$E,MATCH("HOME",'UCL2'!$D$1:$E$1,0),0),"")&amp;IFERROR(VLOOKUP(LD$2&amp;$A17,'EU2'!$C:$F,MATCH("AWAY",'EU2'!$C$1:$F$1,0),0),"")&amp;IFERROR(VLOOKUP(LD$2&amp;$A17,'EU2'!$D:$E,MATCH("HOME",'EU2'!$D$1:$E$1,0),0),"")&amp;IFERROR(VLOOKUP(LD$2&amp;$A17,'EUC2'!$C:$F,MATCH("AWAY",'EUC2'!$C$1:$F$1,0),0),"")&amp;IFERROR(VLOOKUP(LD$2&amp;$A17,'EUC2'!$D:$E,MATCH("HOME",'EUC2'!$D$1:$E$1,0),0),"")</f>
        <v/>
      </c>
      <c r="LE17" s="25" t="str">
        <f>IFERROR(VLOOKUP(LE$2&amp;$B17,'FPL FIX2'!$N$1:$Q$400,MATCH("HOME",'FPL FIX2'!$N$1:$Q$1,0),0),"")&amp;IFERROR(VLOOKUP(LE$2&amp;$B17,'FPL FIX2'!$O$1:$P$400,MATCH("AWAY",'FPL FIX2'!$O$1:$P$1,0),0),"")&amp;IFERROR(VLOOKUP(LE$2&amp;$A17,'FA2'!$A:$D,MATCH("AWAY",'FA2'!$A$1:$D$1,0),0),"")&amp;IFERROR(VLOOKUP(LE$2&amp;$A17,'FA2'!$B:$C,MATCH("HOME",'FA2'!$B$1:$C$1,0),0),"")&amp;IFERROR(VLOOKUP(LE$2&amp;$A17,'EFL2'!$A:$D,MATCH("AWAY",'EFL2'!$A$1:$D$1,0),0),"")&amp;IFERROR(VLOOKUP(LE$2&amp;$A17,'EFL2'!$B:$C,MATCH("HOME",'EFL2'!$B$1:$C$1,0),0),"")&amp;IFERROR(VLOOKUP(LE$2&amp;$A17,'UCL2'!$C:$F,MATCH("AWAY",'UCL2'!$C$1:$F$1,0),0),"")&amp;IFERROR(VLOOKUP(LE$2&amp;$A17,'UCL2'!$D:$E,MATCH("HOME",'UCL2'!$D$1:$E$1,0),0),"")&amp;IFERROR(VLOOKUP(LE$2&amp;$A17,'EU2'!$C:$F,MATCH("AWAY",'EU2'!$C$1:$F$1,0),0),"")&amp;IFERROR(VLOOKUP(LE$2&amp;$A17,'EU2'!$D:$E,MATCH("HOME",'EU2'!$D$1:$E$1,0),0),"")&amp;IFERROR(VLOOKUP(LE$2&amp;$A17,'EUC2'!$C:$F,MATCH("AWAY",'EUC2'!$C$1:$F$1,0),0),"")&amp;IFERROR(VLOOKUP(LE$2&amp;$A17,'EUC2'!$D:$E,MATCH("HOME",'EUC2'!$D$1:$E$1,0),0),"")</f>
        <v/>
      </c>
      <c r="LF17" s="25" t="str">
        <f>IFERROR(VLOOKUP(LF$2&amp;$B17,'FPL FIX2'!$N$1:$Q$400,MATCH("HOME",'FPL FIX2'!$N$1:$Q$1,0),0),"")&amp;IFERROR(VLOOKUP(LF$2&amp;$B17,'FPL FIX2'!$O$1:$P$400,MATCH("AWAY",'FPL FIX2'!$O$1:$P$1,0),0),"")&amp;IFERROR(VLOOKUP(LF$2&amp;$A17,'FA2'!$A:$D,MATCH("AWAY",'FA2'!$A$1:$D$1,0),0),"")&amp;IFERROR(VLOOKUP(LF$2&amp;$A17,'FA2'!$B:$C,MATCH("HOME",'FA2'!$B$1:$C$1,0),0),"")&amp;IFERROR(VLOOKUP(LF$2&amp;$A17,'EFL2'!$A:$D,MATCH("AWAY",'EFL2'!$A$1:$D$1,0),0),"")&amp;IFERROR(VLOOKUP(LF$2&amp;$A17,'EFL2'!$B:$C,MATCH("HOME",'EFL2'!$B$1:$C$1,0),0),"")&amp;IFERROR(VLOOKUP(LF$2&amp;$A17,'UCL2'!$C:$F,MATCH("AWAY",'UCL2'!$C$1:$F$1,0),0),"")&amp;IFERROR(VLOOKUP(LF$2&amp;$A17,'UCL2'!$D:$E,MATCH("HOME",'UCL2'!$D$1:$E$1,0),0),"")&amp;IFERROR(VLOOKUP(LF$2&amp;$A17,'EU2'!$C:$F,MATCH("AWAY",'EU2'!$C$1:$F$1,0),0),"")&amp;IFERROR(VLOOKUP(LF$2&amp;$A17,'EU2'!$D:$E,MATCH("HOME",'EU2'!$D$1:$E$1,0),0),"")&amp;IFERROR(VLOOKUP(LF$2&amp;$A17,'EUC2'!$C:$F,MATCH("AWAY",'EUC2'!$C$1:$F$1,0),0),"")&amp;IFERROR(VLOOKUP(LF$2&amp;$A17,'EUC2'!$D:$E,MATCH("HOME",'EUC2'!$D$1:$E$1,0),0),"")</f>
        <v/>
      </c>
      <c r="LG17" s="25" t="str">
        <f>IFERROR(VLOOKUP(LG$2&amp;$B17,'FPL FIX2'!$N$1:$Q$400,MATCH("HOME",'FPL FIX2'!$N$1:$Q$1,0),0),"")&amp;IFERROR(VLOOKUP(LG$2&amp;$B17,'FPL FIX2'!$O$1:$P$400,MATCH("AWAY",'FPL FIX2'!$O$1:$P$1,0),0),"")&amp;IFERROR(VLOOKUP(LG$2&amp;$A17,'FA2'!$A:$D,MATCH("AWAY",'FA2'!$A$1:$D$1,0),0),"")&amp;IFERROR(VLOOKUP(LG$2&amp;$A17,'FA2'!$B:$C,MATCH("HOME",'FA2'!$B$1:$C$1,0),0),"")&amp;IFERROR(VLOOKUP(LG$2&amp;$A17,'EFL2'!$A:$D,MATCH("AWAY",'EFL2'!$A$1:$D$1,0),0),"")&amp;IFERROR(VLOOKUP(LG$2&amp;$A17,'EFL2'!$B:$C,MATCH("HOME",'EFL2'!$B$1:$C$1,0),0),"")&amp;IFERROR(VLOOKUP(LG$2&amp;$A17,'UCL2'!$C:$F,MATCH("AWAY",'UCL2'!$C$1:$F$1,0),0),"")&amp;IFERROR(VLOOKUP(LG$2&amp;$A17,'UCL2'!$D:$E,MATCH("HOME",'UCL2'!$D$1:$E$1,0),0),"")&amp;IFERROR(VLOOKUP(LG$2&amp;$A17,'EU2'!$C:$F,MATCH("AWAY",'EU2'!$C$1:$F$1,0),0),"")&amp;IFERROR(VLOOKUP(LG$2&amp;$A17,'EU2'!$D:$E,MATCH("HOME",'EU2'!$D$1:$E$1,0),0),"")&amp;IFERROR(VLOOKUP(LG$2&amp;$A17,'EUC2'!$C:$F,MATCH("AWAY",'EUC2'!$C$1:$F$1,0),0),"")&amp;IFERROR(VLOOKUP(LG$2&amp;$A17,'EUC2'!$D:$E,MATCH("HOME",'EUC2'!$D$1:$E$1,0),0),"")</f>
        <v/>
      </c>
      <c r="LH17" s="25" t="str">
        <f>IFERROR(VLOOKUP(LH$2&amp;$B17,'FPL FIX2'!$N$1:$Q$400,MATCH("HOME",'FPL FIX2'!$N$1:$Q$1,0),0),"")&amp;IFERROR(VLOOKUP(LH$2&amp;$B17,'FPL FIX2'!$O$1:$P$400,MATCH("AWAY",'FPL FIX2'!$O$1:$P$1,0),0),"")&amp;IFERROR(VLOOKUP(LH$2&amp;$A17,'FA2'!$A:$D,MATCH("AWAY",'FA2'!$A$1:$D$1,0),0),"")&amp;IFERROR(VLOOKUP(LH$2&amp;$A17,'FA2'!$B:$C,MATCH("HOME",'FA2'!$B$1:$C$1,0),0),"")&amp;IFERROR(VLOOKUP(LH$2&amp;$A17,'EFL2'!$A:$D,MATCH("AWAY",'EFL2'!$A$1:$D$1,0),0),"")&amp;IFERROR(VLOOKUP(LH$2&amp;$A17,'EFL2'!$B:$C,MATCH("HOME",'EFL2'!$B$1:$C$1,0),0),"")&amp;IFERROR(VLOOKUP(LH$2&amp;$A17,'UCL2'!$C:$F,MATCH("AWAY",'UCL2'!$C$1:$F$1,0),0),"")&amp;IFERROR(VLOOKUP(LH$2&amp;$A17,'UCL2'!$D:$E,MATCH("HOME",'UCL2'!$D$1:$E$1,0),0),"")&amp;IFERROR(VLOOKUP(LH$2&amp;$A17,'EU2'!$C:$F,MATCH("AWAY",'EU2'!$C$1:$F$1,0),0),"")&amp;IFERROR(VLOOKUP(LH$2&amp;$A17,'EU2'!$D:$E,MATCH("HOME",'EU2'!$D$1:$E$1,0),0),"")&amp;IFERROR(VLOOKUP(LH$2&amp;$A17,'EUC2'!$C:$F,MATCH("AWAY",'EUC2'!$C$1:$F$1,0),0),"")&amp;IFERROR(VLOOKUP(LH$2&amp;$A17,'EUC2'!$D:$E,MATCH("HOME",'EUC2'!$D$1:$E$1,0),0),"")</f>
        <v/>
      </c>
      <c r="LI17" s="25" t="str">
        <f>IFERROR(VLOOKUP(LI$2&amp;$B17,'FPL FIX2'!$N$1:$Q$400,MATCH("HOME",'FPL FIX2'!$N$1:$Q$1,0),0),"")&amp;IFERROR(VLOOKUP(LI$2&amp;$B17,'FPL FIX2'!$O$1:$P$400,MATCH("AWAY",'FPL FIX2'!$O$1:$P$1,0),0),"")&amp;IFERROR(VLOOKUP(LI$2&amp;$A17,'FA2'!$A:$D,MATCH("AWAY",'FA2'!$A$1:$D$1,0),0),"")&amp;IFERROR(VLOOKUP(LI$2&amp;$A17,'FA2'!$B:$C,MATCH("HOME",'FA2'!$B$1:$C$1,0),0),"")&amp;IFERROR(VLOOKUP(LI$2&amp;$A17,'EFL2'!$A:$D,MATCH("AWAY",'EFL2'!$A$1:$D$1,0),0),"")&amp;IFERROR(VLOOKUP(LI$2&amp;$A17,'EFL2'!$B:$C,MATCH("HOME",'EFL2'!$B$1:$C$1,0),0),"")&amp;IFERROR(VLOOKUP(LI$2&amp;$A17,'UCL2'!$C:$F,MATCH("AWAY",'UCL2'!$C$1:$F$1,0),0),"")&amp;IFERROR(VLOOKUP(LI$2&amp;$A17,'UCL2'!$D:$E,MATCH("HOME",'UCL2'!$D$1:$E$1,0),0),"")&amp;IFERROR(VLOOKUP(LI$2&amp;$A17,'EU2'!$C:$F,MATCH("AWAY",'EU2'!$C$1:$F$1,0),0),"")&amp;IFERROR(VLOOKUP(LI$2&amp;$A17,'EU2'!$D:$E,MATCH("HOME",'EU2'!$D$1:$E$1,0),0),"")&amp;IFERROR(VLOOKUP(LI$2&amp;$A17,'EUC2'!$C:$F,MATCH("AWAY",'EUC2'!$C$1:$F$1,0),0),"")&amp;IFERROR(VLOOKUP(LI$2&amp;$A17,'EUC2'!$D:$E,MATCH("HOME",'EUC2'!$D$1:$E$1,0),0),"")</f>
        <v/>
      </c>
      <c r="LJ17" s="25" t="str">
        <f>IFERROR(VLOOKUP(LJ$2&amp;$B17,'FPL FIX2'!$N$1:$Q$400,MATCH("HOME",'FPL FIX2'!$N$1:$Q$1,0),0),"")&amp;IFERROR(VLOOKUP(LJ$2&amp;$B17,'FPL FIX2'!$O$1:$P$400,MATCH("AWAY",'FPL FIX2'!$O$1:$P$1,0),0),"")&amp;IFERROR(VLOOKUP(LJ$2&amp;$A17,'FA2'!$A:$D,MATCH("AWAY",'FA2'!$A$1:$D$1,0),0),"")&amp;IFERROR(VLOOKUP(LJ$2&amp;$A17,'FA2'!$B:$C,MATCH("HOME",'FA2'!$B$1:$C$1,0),0),"")&amp;IFERROR(VLOOKUP(LJ$2&amp;$A17,'EFL2'!$A:$D,MATCH("AWAY",'EFL2'!$A$1:$D$1,0),0),"")&amp;IFERROR(VLOOKUP(LJ$2&amp;$A17,'EFL2'!$B:$C,MATCH("HOME",'EFL2'!$B$1:$C$1,0),0),"")&amp;IFERROR(VLOOKUP(LJ$2&amp;$A17,'UCL2'!$C:$F,MATCH("AWAY",'UCL2'!$C$1:$F$1,0),0),"")&amp;IFERROR(VLOOKUP(LJ$2&amp;$A17,'UCL2'!$D:$E,MATCH("HOME",'UCL2'!$D$1:$E$1,0),0),"")&amp;IFERROR(VLOOKUP(LJ$2&amp;$A17,'EU2'!$C:$F,MATCH("AWAY",'EU2'!$C$1:$F$1,0),0),"")&amp;IFERROR(VLOOKUP(LJ$2&amp;$A17,'EU2'!$D:$E,MATCH("HOME",'EU2'!$D$1:$E$1,0),0),"")&amp;IFERROR(VLOOKUP(LJ$2&amp;$A17,'EUC2'!$C:$F,MATCH("AWAY",'EUC2'!$C$1:$F$1,0),0),"")&amp;IFERROR(VLOOKUP(LJ$2&amp;$A17,'EUC2'!$D:$E,MATCH("HOME",'EUC2'!$D$1:$E$1,0),0),"")</f>
        <v/>
      </c>
      <c r="LK17" s="25" t="str">
        <f>IFERROR(VLOOKUP(LK$2&amp;$B17,'FPL FIX2'!$N$1:$Q$400,MATCH("HOME",'FPL FIX2'!$N$1:$Q$1,0),0),"")&amp;IFERROR(VLOOKUP(LK$2&amp;$B17,'FPL FIX2'!$O$1:$P$400,MATCH("AWAY",'FPL FIX2'!$O$1:$P$1,0),0),"")&amp;IFERROR(VLOOKUP(LK$2&amp;$A17,'FA2'!$A:$D,MATCH("AWAY",'FA2'!$A$1:$D$1,0),0),"")&amp;IFERROR(VLOOKUP(LK$2&amp;$A17,'FA2'!$B:$C,MATCH("HOME",'FA2'!$B$1:$C$1,0),0),"")&amp;IFERROR(VLOOKUP(LK$2&amp;$A17,'EFL2'!$A:$D,MATCH("AWAY",'EFL2'!$A$1:$D$1,0),0),"")&amp;IFERROR(VLOOKUP(LK$2&amp;$A17,'EFL2'!$B:$C,MATCH("HOME",'EFL2'!$B$1:$C$1,0),0),"")&amp;IFERROR(VLOOKUP(LK$2&amp;$A17,'UCL2'!$C:$F,MATCH("AWAY",'UCL2'!$C$1:$F$1,0),0),"")&amp;IFERROR(VLOOKUP(LK$2&amp;$A17,'UCL2'!$D:$E,MATCH("HOME",'UCL2'!$D$1:$E$1,0),0),"")&amp;IFERROR(VLOOKUP(LK$2&amp;$A17,'EU2'!$C:$F,MATCH("AWAY",'EU2'!$C$1:$F$1,0),0),"")&amp;IFERROR(VLOOKUP(LK$2&amp;$A17,'EU2'!$D:$E,MATCH("HOME",'EU2'!$D$1:$E$1,0),0),"")&amp;IFERROR(VLOOKUP(LK$2&amp;$A17,'EUC2'!$C:$F,MATCH("AWAY",'EUC2'!$C$1:$F$1,0),0),"")&amp;IFERROR(VLOOKUP(LK$2&amp;$A17,'EUC2'!$D:$E,MATCH("HOME",'EUC2'!$D$1:$E$1,0),0),"")</f>
        <v/>
      </c>
      <c r="LL17" s="25" t="str">
        <f>IFERROR(VLOOKUP(LL$2&amp;$B17,'FPL FIX2'!$N$1:$Q$400,MATCH("HOME",'FPL FIX2'!$N$1:$Q$1,0),0),"")&amp;IFERROR(VLOOKUP(LL$2&amp;$B17,'FPL FIX2'!$O$1:$P$400,MATCH("AWAY",'FPL FIX2'!$O$1:$P$1,0),0),"")&amp;IFERROR(VLOOKUP(LL$2&amp;$A17,'FA2'!$A:$D,MATCH("AWAY",'FA2'!$A$1:$D$1,0),0),"")&amp;IFERROR(VLOOKUP(LL$2&amp;$A17,'FA2'!$B:$C,MATCH("HOME",'FA2'!$B$1:$C$1,0),0),"")&amp;IFERROR(VLOOKUP(LL$2&amp;$A17,'EFL2'!$A:$D,MATCH("AWAY",'EFL2'!$A$1:$D$1,0),0),"")&amp;IFERROR(VLOOKUP(LL$2&amp;$A17,'EFL2'!$B:$C,MATCH("HOME",'EFL2'!$B$1:$C$1,0),0),"")&amp;IFERROR(VLOOKUP(LL$2&amp;$A17,'UCL2'!$C:$F,MATCH("AWAY",'UCL2'!$C$1:$F$1,0),0),"")&amp;IFERROR(VLOOKUP(LL$2&amp;$A17,'UCL2'!$D:$E,MATCH("HOME",'UCL2'!$D$1:$E$1,0),0),"")&amp;IFERROR(VLOOKUP(LL$2&amp;$A17,'EU2'!$C:$F,MATCH("AWAY",'EU2'!$C$1:$F$1,0),0),"")&amp;IFERROR(VLOOKUP(LL$2&amp;$A17,'EU2'!$D:$E,MATCH("HOME",'EU2'!$D$1:$E$1,0),0),"")&amp;IFERROR(VLOOKUP(LL$2&amp;$A17,'EUC2'!$C:$F,MATCH("AWAY",'EUC2'!$C$1:$F$1,0),0),"")&amp;IFERROR(VLOOKUP(LL$2&amp;$A17,'EUC2'!$D:$E,MATCH("HOME",'EUC2'!$D$1:$E$1,0),0),"")</f>
        <v/>
      </c>
      <c r="LM17" s="25" t="str">
        <f>IFERROR(VLOOKUP(LM$2&amp;$B17,'FPL FIX2'!$N$1:$Q$400,MATCH("HOME",'FPL FIX2'!$N$1:$Q$1,0),0),"")&amp;IFERROR(VLOOKUP(LM$2&amp;$B17,'FPL FIX2'!$O$1:$P$400,MATCH("AWAY",'FPL FIX2'!$O$1:$P$1,0),0),"")&amp;IFERROR(VLOOKUP(LM$2&amp;$A17,'FA2'!$A:$D,MATCH("AWAY",'FA2'!$A$1:$D$1,0),0),"")&amp;IFERROR(VLOOKUP(LM$2&amp;$A17,'FA2'!$B:$C,MATCH("HOME",'FA2'!$B$1:$C$1,0),0),"")&amp;IFERROR(VLOOKUP(LM$2&amp;$A17,'EFL2'!$A:$D,MATCH("AWAY",'EFL2'!$A$1:$D$1,0),0),"")&amp;IFERROR(VLOOKUP(LM$2&amp;$A17,'EFL2'!$B:$C,MATCH("HOME",'EFL2'!$B$1:$C$1,0),0),"")&amp;IFERROR(VLOOKUP(LM$2&amp;$A17,'UCL2'!$C:$F,MATCH("AWAY",'UCL2'!$C$1:$F$1,0),0),"")&amp;IFERROR(VLOOKUP(LM$2&amp;$A17,'UCL2'!$D:$E,MATCH("HOME",'UCL2'!$D$1:$E$1,0),0),"")&amp;IFERROR(VLOOKUP(LM$2&amp;$A17,'EU2'!$C:$F,MATCH("AWAY",'EU2'!$C$1:$F$1,0),0),"")&amp;IFERROR(VLOOKUP(LM$2&amp;$A17,'EU2'!$D:$E,MATCH("HOME",'EU2'!$D$1:$E$1,0),0),"")&amp;IFERROR(VLOOKUP(LM$2&amp;$A17,'EUC2'!$C:$F,MATCH("AWAY",'EUC2'!$C$1:$F$1,0),0),"")&amp;IFERROR(VLOOKUP(LM$2&amp;$A17,'EUC2'!$D:$E,MATCH("HOME",'EUC2'!$D$1:$E$1,0),0),"")</f>
        <v/>
      </c>
      <c r="LN17" s="25" t="str">
        <f>IFERROR(VLOOKUP(LN$2&amp;$B17,'FPL FIX2'!$N$1:$Q$400,MATCH("HOME",'FPL FIX2'!$N$1:$Q$1,0),0),"")&amp;IFERROR(VLOOKUP(LN$2&amp;$B17,'FPL FIX2'!$O$1:$P$400,MATCH("AWAY",'FPL FIX2'!$O$1:$P$1,0),0),"")&amp;IFERROR(VLOOKUP(LN$2&amp;$A17,'FA2'!$A:$D,MATCH("AWAY",'FA2'!$A$1:$D$1,0),0),"")&amp;IFERROR(VLOOKUP(LN$2&amp;$A17,'FA2'!$B:$C,MATCH("HOME",'FA2'!$B$1:$C$1,0),0),"")&amp;IFERROR(VLOOKUP(LN$2&amp;$A17,'EFL2'!$A:$D,MATCH("AWAY",'EFL2'!$A$1:$D$1,0),0),"")&amp;IFERROR(VLOOKUP(LN$2&amp;$A17,'EFL2'!$B:$C,MATCH("HOME",'EFL2'!$B$1:$C$1,0),0),"")&amp;IFERROR(VLOOKUP(LN$2&amp;$A17,'UCL2'!$C:$F,MATCH("AWAY",'UCL2'!$C$1:$F$1,0),0),"")&amp;IFERROR(VLOOKUP(LN$2&amp;$A17,'UCL2'!$D:$E,MATCH("HOME",'UCL2'!$D$1:$E$1,0),0),"")&amp;IFERROR(VLOOKUP(LN$2&amp;$A17,'EU2'!$C:$F,MATCH("AWAY",'EU2'!$C$1:$F$1,0),0),"")&amp;IFERROR(VLOOKUP(LN$2&amp;$A17,'EU2'!$D:$E,MATCH("HOME",'EU2'!$D$1:$E$1,0),0),"")&amp;IFERROR(VLOOKUP(LN$2&amp;$A17,'EUC2'!$C:$F,MATCH("AWAY",'EUC2'!$C$1:$F$1,0),0),"")&amp;IFERROR(VLOOKUP(LN$2&amp;$A17,'EUC2'!$D:$E,MATCH("HOME",'EUC2'!$D$1:$E$1,0),0),"")</f>
        <v/>
      </c>
      <c r="LO17" s="25" t="str">
        <f>IFERROR(VLOOKUP(LO$2&amp;$B17,'FPL FIX2'!$N$1:$Q$400,MATCH("HOME",'FPL FIX2'!$N$1:$Q$1,0),0),"")&amp;IFERROR(VLOOKUP(LO$2&amp;$B17,'FPL FIX2'!$O$1:$P$400,MATCH("AWAY",'FPL FIX2'!$O$1:$P$1,0),0),"")&amp;IFERROR(VLOOKUP(LO$2&amp;$A17,'FA2'!$A:$D,MATCH("AWAY",'FA2'!$A$1:$D$1,0),0),"")&amp;IFERROR(VLOOKUP(LO$2&amp;$A17,'FA2'!$B:$C,MATCH("HOME",'FA2'!$B$1:$C$1,0),0),"")&amp;IFERROR(VLOOKUP(LO$2&amp;$A17,'EFL2'!$A:$D,MATCH("AWAY",'EFL2'!$A$1:$D$1,0),0),"")&amp;IFERROR(VLOOKUP(LO$2&amp;$A17,'EFL2'!$B:$C,MATCH("HOME",'EFL2'!$B$1:$C$1,0),0),"")&amp;IFERROR(VLOOKUP(LO$2&amp;$A17,'UCL2'!$C:$F,MATCH("AWAY",'UCL2'!$C$1:$F$1,0),0),"")&amp;IFERROR(VLOOKUP(LO$2&amp;$A17,'UCL2'!$D:$E,MATCH("HOME",'UCL2'!$D$1:$E$1,0),0),"")&amp;IFERROR(VLOOKUP(LO$2&amp;$A17,'EU2'!$C:$F,MATCH("AWAY",'EU2'!$C$1:$F$1,0),0),"")&amp;IFERROR(VLOOKUP(LO$2&amp;$A17,'EU2'!$D:$E,MATCH("HOME",'EU2'!$D$1:$E$1,0),0),"")&amp;IFERROR(VLOOKUP(LO$2&amp;$A17,'EUC2'!$C:$F,MATCH("AWAY",'EUC2'!$C$1:$F$1,0),0),"")&amp;IFERROR(VLOOKUP(LO$2&amp;$A17,'EUC2'!$D:$E,MATCH("HOME",'EUC2'!$D$1:$E$1,0),0),"")</f>
        <v/>
      </c>
      <c r="LP17" s="25" t="str">
        <f>IFERROR(VLOOKUP(LP$2&amp;$B17,'FPL FIX2'!$N$1:$Q$400,MATCH("HOME",'FPL FIX2'!$N$1:$Q$1,0),0),"")&amp;IFERROR(VLOOKUP(LP$2&amp;$B17,'FPL FIX2'!$O$1:$P$400,MATCH("AWAY",'FPL FIX2'!$O$1:$P$1,0),0),"")&amp;IFERROR(VLOOKUP(LP$2&amp;$A17,'FA2'!$A:$D,MATCH("AWAY",'FA2'!$A$1:$D$1,0),0),"")&amp;IFERROR(VLOOKUP(LP$2&amp;$A17,'FA2'!$B:$C,MATCH("HOME",'FA2'!$B$1:$C$1,0),0),"")&amp;IFERROR(VLOOKUP(LP$2&amp;$A17,'EFL2'!$A:$D,MATCH("AWAY",'EFL2'!$A$1:$D$1,0),0),"")&amp;IFERROR(VLOOKUP(LP$2&amp;$A17,'EFL2'!$B:$C,MATCH("HOME",'EFL2'!$B$1:$C$1,0),0),"")&amp;IFERROR(VLOOKUP(LP$2&amp;$A17,'UCL2'!$C:$F,MATCH("AWAY",'UCL2'!$C$1:$F$1,0),0),"")&amp;IFERROR(VLOOKUP(LP$2&amp;$A17,'UCL2'!$D:$E,MATCH("HOME",'UCL2'!$D$1:$E$1,0),0),"")&amp;IFERROR(VLOOKUP(LP$2&amp;$A17,'EU2'!$C:$F,MATCH("AWAY",'EU2'!$C$1:$F$1,0),0),"")&amp;IFERROR(VLOOKUP(LP$2&amp;$A17,'EU2'!$D:$E,MATCH("HOME",'EU2'!$D$1:$E$1,0),0),"")&amp;IFERROR(VLOOKUP(LP$2&amp;$A17,'EUC2'!$C:$F,MATCH("AWAY",'EUC2'!$C$1:$F$1,0),0),"")&amp;IFERROR(VLOOKUP(LP$2&amp;$A17,'EUC2'!$D:$E,MATCH("HOME",'EUC2'!$D$1:$E$1,0),0),"")</f>
        <v/>
      </c>
      <c r="LQ17" s="25" t="str">
        <f>IFERROR(VLOOKUP(LQ$2&amp;$B17,'FPL FIX2'!$N$1:$Q$400,MATCH("HOME",'FPL FIX2'!$N$1:$Q$1,0),0),"")&amp;IFERROR(VLOOKUP(LQ$2&amp;$B17,'FPL FIX2'!$O$1:$P$400,MATCH("AWAY",'FPL FIX2'!$O$1:$P$1,0),0),"")&amp;IFERROR(VLOOKUP(LQ$2&amp;$A17,'FA2'!$A:$D,MATCH("AWAY",'FA2'!$A$1:$D$1,0),0),"")&amp;IFERROR(VLOOKUP(LQ$2&amp;$A17,'FA2'!$B:$C,MATCH("HOME",'FA2'!$B$1:$C$1,0),0),"")&amp;IFERROR(VLOOKUP(LQ$2&amp;$A17,'EFL2'!$A:$D,MATCH("AWAY",'EFL2'!$A$1:$D$1,0),0),"")&amp;IFERROR(VLOOKUP(LQ$2&amp;$A17,'EFL2'!$B:$C,MATCH("HOME",'EFL2'!$B$1:$C$1,0),0),"")&amp;IFERROR(VLOOKUP(LQ$2&amp;$A17,'UCL2'!$C:$F,MATCH("AWAY",'UCL2'!$C$1:$F$1,0),0),"")&amp;IFERROR(VLOOKUP(LQ$2&amp;$A17,'UCL2'!$D:$E,MATCH("HOME",'UCL2'!$D$1:$E$1,0),0),"")&amp;IFERROR(VLOOKUP(LQ$2&amp;$A17,'EU2'!$C:$F,MATCH("AWAY",'EU2'!$C$1:$F$1,0),0),"")&amp;IFERROR(VLOOKUP(LQ$2&amp;$A17,'EU2'!$D:$E,MATCH("HOME",'EU2'!$D$1:$E$1,0),0),"")&amp;IFERROR(VLOOKUP(LQ$2&amp;$A17,'EUC2'!$C:$F,MATCH("AWAY",'EUC2'!$C$1:$F$1,0),0),"")&amp;IFERROR(VLOOKUP(LQ$2&amp;$A17,'EUC2'!$D:$E,MATCH("HOME",'EUC2'!$D$1:$E$1,0),0),"")</f>
        <v/>
      </c>
      <c r="LR17" s="25" t="str">
        <f>IFERROR(VLOOKUP(LR$2&amp;$B17,'FPL FIX2'!$N$1:$Q$400,MATCH("HOME",'FPL FIX2'!$N$1:$Q$1,0),0),"")&amp;IFERROR(VLOOKUP(LR$2&amp;$B17,'FPL FIX2'!$O$1:$P$400,MATCH("AWAY",'FPL FIX2'!$O$1:$P$1,0),0),"")&amp;IFERROR(VLOOKUP(LR$2&amp;$A17,'FA2'!$A:$D,MATCH("AWAY",'FA2'!$A$1:$D$1,0),0),"")&amp;IFERROR(VLOOKUP(LR$2&amp;$A17,'FA2'!$B:$C,MATCH("HOME",'FA2'!$B$1:$C$1,0),0),"")&amp;IFERROR(VLOOKUP(LR$2&amp;$A17,'EFL2'!$A:$D,MATCH("AWAY",'EFL2'!$A$1:$D$1,0),0),"")&amp;IFERROR(VLOOKUP(LR$2&amp;$A17,'EFL2'!$B:$C,MATCH("HOME",'EFL2'!$B$1:$C$1,0),0),"")&amp;IFERROR(VLOOKUP(LR$2&amp;$A17,'UCL2'!$C:$F,MATCH("AWAY",'UCL2'!$C$1:$F$1,0),0),"")&amp;IFERROR(VLOOKUP(LR$2&amp;$A17,'UCL2'!$D:$E,MATCH("HOME",'UCL2'!$D$1:$E$1,0),0),"")&amp;IFERROR(VLOOKUP(LR$2&amp;$A17,'EU2'!$C:$F,MATCH("AWAY",'EU2'!$C$1:$F$1,0),0),"")&amp;IFERROR(VLOOKUP(LR$2&amp;$A17,'EU2'!$D:$E,MATCH("HOME",'EU2'!$D$1:$E$1,0),0),"")&amp;IFERROR(VLOOKUP(LR$2&amp;$A17,'EUC2'!$C:$F,MATCH("AWAY",'EUC2'!$C$1:$F$1,0),0),"")&amp;IFERROR(VLOOKUP(LR$2&amp;$A17,'EUC2'!$D:$E,MATCH("HOME",'EUC2'!$D$1:$E$1,0),0),"")</f>
        <v/>
      </c>
      <c r="LS17" s="25" t="str">
        <f>IFERROR(VLOOKUP(LS$2&amp;$B17,'FPL FIX2'!$N$1:$Q$400,MATCH("HOME",'FPL FIX2'!$N$1:$Q$1,0),0),"")&amp;IFERROR(VLOOKUP(LS$2&amp;$B17,'FPL FIX2'!$O$1:$P$400,MATCH("AWAY",'FPL FIX2'!$O$1:$P$1,0),0),"")&amp;IFERROR(VLOOKUP(LS$2&amp;$A17,'FA2'!$A:$D,MATCH("AWAY",'FA2'!$A$1:$D$1,0),0),"")&amp;IFERROR(VLOOKUP(LS$2&amp;$A17,'FA2'!$B:$C,MATCH("HOME",'FA2'!$B$1:$C$1,0),0),"")&amp;IFERROR(VLOOKUP(LS$2&amp;$A17,'EFL2'!$A:$D,MATCH("AWAY",'EFL2'!$A$1:$D$1,0),0),"")&amp;IFERROR(VLOOKUP(LS$2&amp;$A17,'EFL2'!$B:$C,MATCH("HOME",'EFL2'!$B$1:$C$1,0),0),"")&amp;IFERROR(VLOOKUP(LS$2&amp;$A17,'UCL2'!$C:$F,MATCH("AWAY",'UCL2'!$C$1:$F$1,0),0),"")&amp;IFERROR(VLOOKUP(LS$2&amp;$A17,'UCL2'!$D:$E,MATCH("HOME",'UCL2'!$D$1:$E$1,0),0),"")&amp;IFERROR(VLOOKUP(LS$2&amp;$A17,'EU2'!$C:$F,MATCH("AWAY",'EU2'!$C$1:$F$1,0),0),"")&amp;IFERROR(VLOOKUP(LS$2&amp;$A17,'EU2'!$D:$E,MATCH("HOME",'EU2'!$D$1:$E$1,0),0),"")&amp;IFERROR(VLOOKUP(LS$2&amp;$A17,'EUC2'!$C:$F,MATCH("AWAY",'EUC2'!$C$1:$F$1,0),0),"")&amp;IFERROR(VLOOKUP(LS$2&amp;$A17,'EUC2'!$D:$E,MATCH("HOME",'EUC2'!$D$1:$E$1,0),0),"")</f>
        <v/>
      </c>
      <c r="LT17" s="25" t="str">
        <f>IFERROR(VLOOKUP(LT$2&amp;$B17,'FPL FIX2'!$N$1:$Q$400,MATCH("HOME",'FPL FIX2'!$N$1:$Q$1,0),0),"")&amp;IFERROR(VLOOKUP(LT$2&amp;$B17,'FPL FIX2'!$O$1:$P$400,MATCH("AWAY",'FPL FIX2'!$O$1:$P$1,0),0),"")&amp;IFERROR(VLOOKUP(LT$2&amp;$A17,'FA2'!$A:$D,MATCH("AWAY",'FA2'!$A$1:$D$1,0),0),"")&amp;IFERROR(VLOOKUP(LT$2&amp;$A17,'FA2'!$B:$C,MATCH("HOME",'FA2'!$B$1:$C$1,0),0),"")&amp;IFERROR(VLOOKUP(LT$2&amp;$A17,'EFL2'!$A:$D,MATCH("AWAY",'EFL2'!$A$1:$D$1,0),0),"")&amp;IFERROR(VLOOKUP(LT$2&amp;$A17,'EFL2'!$B:$C,MATCH("HOME",'EFL2'!$B$1:$C$1,0),0),"")&amp;IFERROR(VLOOKUP(LT$2&amp;$A17,'UCL2'!$C:$F,MATCH("AWAY",'UCL2'!$C$1:$F$1,0),0),"")&amp;IFERROR(VLOOKUP(LT$2&amp;$A17,'UCL2'!$D:$E,MATCH("HOME",'UCL2'!$D$1:$E$1,0),0),"")&amp;IFERROR(VLOOKUP(LT$2&amp;$A17,'EU2'!$C:$F,MATCH("AWAY",'EU2'!$C$1:$F$1,0),0),"")&amp;IFERROR(VLOOKUP(LT$2&amp;$A17,'EU2'!$D:$E,MATCH("HOME",'EU2'!$D$1:$E$1,0),0),"")&amp;IFERROR(VLOOKUP(LT$2&amp;$A17,'EUC2'!$C:$F,MATCH("AWAY",'EUC2'!$C$1:$F$1,0),0),"")&amp;IFERROR(VLOOKUP(LT$2&amp;$A17,'EUC2'!$D:$E,MATCH("HOME",'EUC2'!$D$1:$E$1,0),0),"")</f>
        <v/>
      </c>
      <c r="LU17" s="25" t="str">
        <f>IFERROR(VLOOKUP(LU$2&amp;$B17,'FPL FIX2'!$N$1:$Q$400,MATCH("HOME",'FPL FIX2'!$N$1:$Q$1,0),0),"")&amp;IFERROR(VLOOKUP(LU$2&amp;$B17,'FPL FIX2'!$O$1:$P$400,MATCH("AWAY",'FPL FIX2'!$O$1:$P$1,0),0),"")&amp;IFERROR(VLOOKUP(LU$2&amp;$A17,'FA2'!$A:$D,MATCH("AWAY",'FA2'!$A$1:$D$1,0),0),"")&amp;IFERROR(VLOOKUP(LU$2&amp;$A17,'FA2'!$B:$C,MATCH("HOME",'FA2'!$B$1:$C$1,0),0),"")&amp;IFERROR(VLOOKUP(LU$2&amp;$A17,'EFL2'!$A:$D,MATCH("AWAY",'EFL2'!$A$1:$D$1,0),0),"")&amp;IFERROR(VLOOKUP(LU$2&amp;$A17,'EFL2'!$B:$C,MATCH("HOME",'EFL2'!$B$1:$C$1,0),0),"")&amp;IFERROR(VLOOKUP(LU$2&amp;$A17,'UCL2'!$C:$F,MATCH("AWAY",'UCL2'!$C$1:$F$1,0),0),"")&amp;IFERROR(VLOOKUP(LU$2&amp;$A17,'UCL2'!$D:$E,MATCH("HOME",'UCL2'!$D$1:$E$1,0),0),"")&amp;IFERROR(VLOOKUP(LU$2&amp;$A17,'EU2'!$C:$F,MATCH("AWAY",'EU2'!$C$1:$F$1,0),0),"")&amp;IFERROR(VLOOKUP(LU$2&amp;$A17,'EU2'!$D:$E,MATCH("HOME",'EU2'!$D$1:$E$1,0),0),"")&amp;IFERROR(VLOOKUP(LU$2&amp;$A17,'EUC2'!$C:$F,MATCH("AWAY",'EUC2'!$C$1:$F$1,0),0),"")&amp;IFERROR(VLOOKUP(LU$2&amp;$A17,'EUC2'!$D:$E,MATCH("HOME",'EUC2'!$D$1:$E$1,0),0),"")</f>
        <v/>
      </c>
      <c r="LV17" s="25" t="str">
        <f>IFERROR(VLOOKUP(LV$2&amp;$B17,'FPL FIX2'!$N$1:$Q$400,MATCH("HOME",'FPL FIX2'!$N$1:$Q$1,0),0),"")&amp;IFERROR(VLOOKUP(LV$2&amp;$B17,'FPL FIX2'!$O$1:$P$400,MATCH("AWAY",'FPL FIX2'!$O$1:$P$1,0),0),"")&amp;IFERROR(VLOOKUP(LV$2&amp;$A17,'FA2'!$A:$D,MATCH("AWAY",'FA2'!$A$1:$D$1,0),0),"")&amp;IFERROR(VLOOKUP(LV$2&amp;$A17,'FA2'!$B:$C,MATCH("HOME",'FA2'!$B$1:$C$1,0),0),"")&amp;IFERROR(VLOOKUP(LV$2&amp;$A17,'EFL2'!$A:$D,MATCH("AWAY",'EFL2'!$A$1:$D$1,0),0),"")&amp;IFERROR(VLOOKUP(LV$2&amp;$A17,'EFL2'!$B:$C,MATCH("HOME",'EFL2'!$B$1:$C$1,0),0),"")&amp;IFERROR(VLOOKUP(LV$2&amp;$A17,'UCL2'!$C:$F,MATCH("AWAY",'UCL2'!$C$1:$F$1,0),0),"")&amp;IFERROR(VLOOKUP(LV$2&amp;$A17,'UCL2'!$D:$E,MATCH("HOME",'UCL2'!$D$1:$E$1,0),0),"")&amp;IFERROR(VLOOKUP(LV$2&amp;$A17,'EU2'!$C:$F,MATCH("AWAY",'EU2'!$C$1:$F$1,0),0),"")&amp;IFERROR(VLOOKUP(LV$2&amp;$A17,'EU2'!$D:$E,MATCH("HOME",'EU2'!$D$1:$E$1,0),0),"")&amp;IFERROR(VLOOKUP(LV$2&amp;$A17,'EUC2'!$C:$F,MATCH("AWAY",'EUC2'!$C$1:$F$1,0),0),"")&amp;IFERROR(VLOOKUP(LV$2&amp;$A17,'EUC2'!$D:$E,MATCH("HOME",'EUC2'!$D$1:$E$1,0),0),"")</f>
        <v/>
      </c>
      <c r="LW17" s="25" t="str">
        <f>IFERROR(VLOOKUP(LW$2&amp;$B17,'FPL FIX2'!$N$1:$Q$400,MATCH("HOME",'FPL FIX2'!$N$1:$Q$1,0),0),"")&amp;IFERROR(VLOOKUP(LW$2&amp;$B17,'FPL FIX2'!$O$1:$P$400,MATCH("AWAY",'FPL FIX2'!$O$1:$P$1,0),0),"")&amp;IFERROR(VLOOKUP(LW$2&amp;$A17,'FA2'!$A:$D,MATCH("AWAY",'FA2'!$A$1:$D$1,0),0),"")&amp;IFERROR(VLOOKUP(LW$2&amp;$A17,'FA2'!$B:$C,MATCH("HOME",'FA2'!$B$1:$C$1,0),0),"")&amp;IFERROR(VLOOKUP(LW$2&amp;$A17,'EFL2'!$A:$D,MATCH("AWAY",'EFL2'!$A$1:$D$1,0),0),"")&amp;IFERROR(VLOOKUP(LW$2&amp;$A17,'EFL2'!$B:$C,MATCH("HOME",'EFL2'!$B$1:$C$1,0),0),"")&amp;IFERROR(VLOOKUP(LW$2&amp;$A17,'UCL2'!$C:$F,MATCH("AWAY",'UCL2'!$C$1:$F$1,0),0),"")&amp;IFERROR(VLOOKUP(LW$2&amp;$A17,'UCL2'!$D:$E,MATCH("HOME",'UCL2'!$D$1:$E$1,0),0),"")&amp;IFERROR(VLOOKUP(LW$2&amp;$A17,'EU2'!$C:$F,MATCH("AWAY",'EU2'!$C$1:$F$1,0),0),"")&amp;IFERROR(VLOOKUP(LW$2&amp;$A17,'EU2'!$D:$E,MATCH("HOME",'EU2'!$D$1:$E$1,0),0),"")&amp;IFERROR(VLOOKUP(LW$2&amp;$A17,'EUC2'!$C:$F,MATCH("AWAY",'EUC2'!$C$1:$F$1,0),0),"")&amp;IFERROR(VLOOKUP(LW$2&amp;$A17,'EUC2'!$D:$E,MATCH("HOME",'EUC2'!$D$1:$E$1,0),0),"")</f>
        <v/>
      </c>
      <c r="LX17" s="25" t="str">
        <f>IFERROR(VLOOKUP(LX$2&amp;$B17,'FPL FIX2'!$N$1:$Q$400,MATCH("HOME",'FPL FIX2'!$N$1:$Q$1,0),0),"")&amp;IFERROR(VLOOKUP(LX$2&amp;$B17,'FPL FIX2'!$O$1:$P$400,MATCH("AWAY",'FPL FIX2'!$O$1:$P$1,0),0),"")&amp;IFERROR(VLOOKUP(LX$2&amp;$A17,'FA2'!$A:$D,MATCH("AWAY",'FA2'!$A$1:$D$1,0),0),"")&amp;IFERROR(VLOOKUP(LX$2&amp;$A17,'FA2'!$B:$C,MATCH("HOME",'FA2'!$B$1:$C$1,0),0),"")&amp;IFERROR(VLOOKUP(LX$2&amp;$A17,'EFL2'!$A:$D,MATCH("AWAY",'EFL2'!$A$1:$D$1,0),0),"")&amp;IFERROR(VLOOKUP(LX$2&amp;$A17,'EFL2'!$B:$C,MATCH("HOME",'EFL2'!$B$1:$C$1,0),0),"")&amp;IFERROR(VLOOKUP(LX$2&amp;$A17,'UCL2'!$C:$F,MATCH("AWAY",'UCL2'!$C$1:$F$1,0),0),"")&amp;IFERROR(VLOOKUP(LX$2&amp;$A17,'UCL2'!$D:$E,MATCH("HOME",'UCL2'!$D$1:$E$1,0),0),"")&amp;IFERROR(VLOOKUP(LX$2&amp;$A17,'EU2'!$C:$F,MATCH("AWAY",'EU2'!$C$1:$F$1,0),0),"")&amp;IFERROR(VLOOKUP(LX$2&amp;$A17,'EU2'!$D:$E,MATCH("HOME",'EU2'!$D$1:$E$1,0),0),"")&amp;IFERROR(VLOOKUP(LX$2&amp;$A17,'EUC2'!$C:$F,MATCH("AWAY",'EUC2'!$C$1:$F$1,0),0),"")&amp;IFERROR(VLOOKUP(LX$2&amp;$A17,'EUC2'!$D:$E,MATCH("HOME",'EUC2'!$D$1:$E$1,0),0),"")</f>
        <v/>
      </c>
      <c r="LY17" s="25" t="str">
        <f>IFERROR(VLOOKUP(LY$2&amp;$B17,'FPL FIX2'!$N$1:$Q$400,MATCH("HOME",'FPL FIX2'!$N$1:$Q$1,0),0),"")&amp;IFERROR(VLOOKUP(LY$2&amp;$B17,'FPL FIX2'!$O$1:$P$400,MATCH("AWAY",'FPL FIX2'!$O$1:$P$1,0),0),"")&amp;IFERROR(VLOOKUP(LY$2&amp;$A17,'FA2'!$A:$D,MATCH("AWAY",'FA2'!$A$1:$D$1,0),0),"")&amp;IFERROR(VLOOKUP(LY$2&amp;$A17,'FA2'!$B:$C,MATCH("HOME",'FA2'!$B$1:$C$1,0),0),"")&amp;IFERROR(VLOOKUP(LY$2&amp;$A17,'EFL2'!$A:$D,MATCH("AWAY",'EFL2'!$A$1:$D$1,0),0),"")&amp;IFERROR(VLOOKUP(LY$2&amp;$A17,'EFL2'!$B:$C,MATCH("HOME",'EFL2'!$B$1:$C$1,0),0),"")&amp;IFERROR(VLOOKUP(LY$2&amp;$A17,'UCL2'!$C:$F,MATCH("AWAY",'UCL2'!$C$1:$F$1,0),0),"")&amp;IFERROR(VLOOKUP(LY$2&amp;$A17,'UCL2'!$D:$E,MATCH("HOME",'UCL2'!$D$1:$E$1,0),0),"")&amp;IFERROR(VLOOKUP(LY$2&amp;$A17,'EU2'!$C:$F,MATCH("AWAY",'EU2'!$C$1:$F$1,0),0),"")&amp;IFERROR(VLOOKUP(LY$2&amp;$A17,'EU2'!$D:$E,MATCH("HOME",'EU2'!$D$1:$E$1,0),0),"")&amp;IFERROR(VLOOKUP(LY$2&amp;$A17,'EUC2'!$C:$F,MATCH("AWAY",'EUC2'!$C$1:$F$1,0),0),"")&amp;IFERROR(VLOOKUP(LY$2&amp;$A17,'EUC2'!$D:$E,MATCH("HOME",'EUC2'!$D$1:$E$1,0),0),"")</f>
        <v/>
      </c>
      <c r="LZ17" s="25" t="str">
        <f>IFERROR(VLOOKUP(LZ$2&amp;$B17,'FPL FIX2'!$N$1:$Q$400,MATCH("HOME",'FPL FIX2'!$N$1:$Q$1,0),0),"")&amp;IFERROR(VLOOKUP(LZ$2&amp;$B17,'FPL FIX2'!$O$1:$P$400,MATCH("AWAY",'FPL FIX2'!$O$1:$P$1,0),0),"")&amp;IFERROR(VLOOKUP(LZ$2&amp;$A17,'FA2'!$A:$D,MATCH("AWAY",'FA2'!$A$1:$D$1,0),0),"")&amp;IFERROR(VLOOKUP(LZ$2&amp;$A17,'FA2'!$B:$C,MATCH("HOME",'FA2'!$B$1:$C$1,0),0),"")&amp;IFERROR(VLOOKUP(LZ$2&amp;$A17,'EFL2'!$A:$D,MATCH("AWAY",'EFL2'!$A$1:$D$1,0),0),"")&amp;IFERROR(VLOOKUP(LZ$2&amp;$A17,'EFL2'!$B:$C,MATCH("HOME",'EFL2'!$B$1:$C$1,0),0),"")&amp;IFERROR(VLOOKUP(LZ$2&amp;$A17,'UCL2'!$C:$F,MATCH("AWAY",'UCL2'!$C$1:$F$1,0),0),"")&amp;IFERROR(VLOOKUP(LZ$2&amp;$A17,'UCL2'!$D:$E,MATCH("HOME",'UCL2'!$D$1:$E$1,0),0),"")&amp;IFERROR(VLOOKUP(LZ$2&amp;$A17,'EU2'!$C:$F,MATCH("AWAY",'EU2'!$C$1:$F$1,0),0),"")&amp;IFERROR(VLOOKUP(LZ$2&amp;$A17,'EU2'!$D:$E,MATCH("HOME",'EU2'!$D$1:$E$1,0),0),"")&amp;IFERROR(VLOOKUP(LZ$2&amp;$A17,'EUC2'!$C:$F,MATCH("AWAY",'EUC2'!$C$1:$F$1,0),0),"")&amp;IFERROR(VLOOKUP(LZ$2&amp;$A17,'EUC2'!$D:$E,MATCH("HOME",'EUC2'!$D$1:$E$1,0),0),"")</f>
        <v/>
      </c>
      <c r="MA17" s="25" t="str">
        <f>IFERROR(VLOOKUP(MA$2&amp;$B17,'FPL FIX2'!$N$1:$Q$400,MATCH("HOME",'FPL FIX2'!$N$1:$Q$1,0),0),"")&amp;IFERROR(VLOOKUP(MA$2&amp;$B17,'FPL FIX2'!$O$1:$P$400,MATCH("AWAY",'FPL FIX2'!$O$1:$P$1,0),0),"")&amp;IFERROR(VLOOKUP(MA$2&amp;$A17,'FA2'!$A:$D,MATCH("AWAY",'FA2'!$A$1:$D$1,0),0),"")&amp;IFERROR(VLOOKUP(MA$2&amp;$A17,'FA2'!$B:$C,MATCH("HOME",'FA2'!$B$1:$C$1,0),0),"")&amp;IFERROR(VLOOKUP(MA$2&amp;$A17,'EFL2'!$A:$D,MATCH("AWAY",'EFL2'!$A$1:$D$1,0),0),"")&amp;IFERROR(VLOOKUP(MA$2&amp;$A17,'EFL2'!$B:$C,MATCH("HOME",'EFL2'!$B$1:$C$1,0),0),"")&amp;IFERROR(VLOOKUP(MA$2&amp;$A17,'UCL2'!$C:$F,MATCH("AWAY",'UCL2'!$C$1:$F$1,0),0),"")&amp;IFERROR(VLOOKUP(MA$2&amp;$A17,'UCL2'!$D:$E,MATCH("HOME",'UCL2'!$D$1:$E$1,0),0),"")&amp;IFERROR(VLOOKUP(MA$2&amp;$A17,'EU2'!$C:$F,MATCH("AWAY",'EU2'!$C$1:$F$1,0),0),"")&amp;IFERROR(VLOOKUP(MA$2&amp;$A17,'EU2'!$D:$E,MATCH("HOME",'EU2'!$D$1:$E$1,0),0),"")&amp;IFERROR(VLOOKUP(MA$2&amp;$A17,'EUC2'!$C:$F,MATCH("AWAY",'EUC2'!$C$1:$F$1,0),0),"")&amp;IFERROR(VLOOKUP(MA$2&amp;$A17,'EUC2'!$D:$E,MATCH("HOME",'EUC2'!$D$1:$E$1,0),0),"")</f>
        <v/>
      </c>
      <c r="MB17" s="25" t="str">
        <f>IFERROR(VLOOKUP(MB$2&amp;$B17,'FPL FIX2'!$N$1:$Q$400,MATCH("HOME",'FPL FIX2'!$N$1:$Q$1,0),0),"")&amp;IFERROR(VLOOKUP(MB$2&amp;$B17,'FPL FIX2'!$O$1:$P$400,MATCH("AWAY",'FPL FIX2'!$O$1:$P$1,0),0),"")&amp;IFERROR(VLOOKUP(MB$2&amp;$A17,'FA2'!$A:$D,MATCH("AWAY",'FA2'!$A$1:$D$1,0),0),"")&amp;IFERROR(VLOOKUP(MB$2&amp;$A17,'FA2'!$B:$C,MATCH("HOME",'FA2'!$B$1:$C$1,0),0),"")&amp;IFERROR(VLOOKUP(MB$2&amp;$A17,'EFL2'!$A:$D,MATCH("AWAY",'EFL2'!$A$1:$D$1,0),0),"")&amp;IFERROR(VLOOKUP(MB$2&amp;$A17,'EFL2'!$B:$C,MATCH("HOME",'EFL2'!$B$1:$C$1,0),0),"")&amp;IFERROR(VLOOKUP(MB$2&amp;$A17,'UCL2'!$C:$F,MATCH("AWAY",'UCL2'!$C$1:$F$1,0),0),"")&amp;IFERROR(VLOOKUP(MB$2&amp;$A17,'UCL2'!$D:$E,MATCH("HOME",'UCL2'!$D$1:$E$1,0),0),"")&amp;IFERROR(VLOOKUP(MB$2&amp;$A17,'EU2'!$C:$F,MATCH("AWAY",'EU2'!$C$1:$F$1,0),0),"")&amp;IFERROR(VLOOKUP(MB$2&amp;$A17,'EU2'!$D:$E,MATCH("HOME",'EU2'!$D$1:$E$1,0),0),"")&amp;IFERROR(VLOOKUP(MB$2&amp;$A17,'EUC2'!$C:$F,MATCH("AWAY",'EUC2'!$C$1:$F$1,0),0),"")&amp;IFERROR(VLOOKUP(MB$2&amp;$A17,'EUC2'!$D:$E,MATCH("HOME",'EUC2'!$D$1:$E$1,0),0),"")</f>
        <v/>
      </c>
      <c r="MC17" s="25" t="str">
        <f>IFERROR(VLOOKUP(MC$2&amp;$B17,'FPL FIX2'!$N$1:$Q$400,MATCH("HOME",'FPL FIX2'!$N$1:$Q$1,0),0),"")&amp;IFERROR(VLOOKUP(MC$2&amp;$B17,'FPL FIX2'!$O$1:$P$400,MATCH("AWAY",'FPL FIX2'!$O$1:$P$1,0),0),"")&amp;IFERROR(VLOOKUP(MC$2&amp;$A17,'FA2'!$A:$D,MATCH("AWAY",'FA2'!$A$1:$D$1,0),0),"")&amp;IFERROR(VLOOKUP(MC$2&amp;$A17,'FA2'!$B:$C,MATCH("HOME",'FA2'!$B$1:$C$1,0),0),"")&amp;IFERROR(VLOOKUP(MC$2&amp;$A17,'EFL2'!$A:$D,MATCH("AWAY",'EFL2'!$A$1:$D$1,0),0),"")&amp;IFERROR(VLOOKUP(MC$2&amp;$A17,'EFL2'!$B:$C,MATCH("HOME",'EFL2'!$B$1:$C$1,0),0),"")&amp;IFERROR(VLOOKUP(MC$2&amp;$A17,'UCL2'!$C:$F,MATCH("AWAY",'UCL2'!$C$1:$F$1,0),0),"")&amp;IFERROR(VLOOKUP(MC$2&amp;$A17,'UCL2'!$D:$E,MATCH("HOME",'UCL2'!$D$1:$E$1,0),0),"")&amp;IFERROR(VLOOKUP(MC$2&amp;$A17,'EU2'!$C:$F,MATCH("AWAY",'EU2'!$C$1:$F$1,0),0),"")&amp;IFERROR(VLOOKUP(MC$2&amp;$A17,'EU2'!$D:$E,MATCH("HOME",'EU2'!$D$1:$E$1,0),0),"")&amp;IFERROR(VLOOKUP(MC$2&amp;$A17,'EUC2'!$C:$F,MATCH("AWAY",'EUC2'!$C$1:$F$1,0),0),"")&amp;IFERROR(VLOOKUP(MC$2&amp;$A17,'EUC2'!$D:$E,MATCH("HOME",'EUC2'!$D$1:$E$1,0),0),"")</f>
        <v/>
      </c>
      <c r="MD17" s="25" t="str">
        <f>IFERROR(VLOOKUP(MD$2&amp;$B17,'FPL FIX2'!$N$1:$Q$400,MATCH("HOME",'FPL FIX2'!$N$1:$Q$1,0),0),"")&amp;IFERROR(VLOOKUP(MD$2&amp;$B17,'FPL FIX2'!$O$1:$P$400,MATCH("AWAY",'FPL FIX2'!$O$1:$P$1,0),0),"")&amp;IFERROR(VLOOKUP(MD$2&amp;$A17,'FA2'!$A:$D,MATCH("AWAY",'FA2'!$A$1:$D$1,0),0),"")&amp;IFERROR(VLOOKUP(MD$2&amp;$A17,'FA2'!$B:$C,MATCH("HOME",'FA2'!$B$1:$C$1,0),0),"")&amp;IFERROR(VLOOKUP(MD$2&amp;$A17,'EFL2'!$A:$D,MATCH("AWAY",'EFL2'!$A$1:$D$1,0),0),"")&amp;IFERROR(VLOOKUP(MD$2&amp;$A17,'EFL2'!$B:$C,MATCH("HOME",'EFL2'!$B$1:$C$1,0),0),"")&amp;IFERROR(VLOOKUP(MD$2&amp;$A17,'UCL2'!$C:$F,MATCH("AWAY",'UCL2'!$C$1:$F$1,0),0),"")&amp;IFERROR(VLOOKUP(MD$2&amp;$A17,'UCL2'!$D:$E,MATCH("HOME",'UCL2'!$D$1:$E$1,0),0),"")&amp;IFERROR(VLOOKUP(MD$2&amp;$A17,'EU2'!$C:$F,MATCH("AWAY",'EU2'!$C$1:$F$1,0),0),"")&amp;IFERROR(VLOOKUP(MD$2&amp;$A17,'EU2'!$D:$E,MATCH("HOME",'EU2'!$D$1:$E$1,0),0),"")&amp;IFERROR(VLOOKUP(MD$2&amp;$A17,'EUC2'!$C:$F,MATCH("AWAY",'EUC2'!$C$1:$F$1,0),0),"")&amp;IFERROR(VLOOKUP(MD$2&amp;$A17,'EUC2'!$D:$E,MATCH("HOME",'EUC2'!$D$1:$E$1,0),0),"")</f>
        <v/>
      </c>
      <c r="ME17" s="25" t="str">
        <f>IFERROR(VLOOKUP(ME$2&amp;$B17,'FPL FIX2'!$N$1:$Q$400,MATCH("HOME",'FPL FIX2'!$N$1:$Q$1,0),0),"")&amp;IFERROR(VLOOKUP(ME$2&amp;$B17,'FPL FIX2'!$O$1:$P$400,MATCH("AWAY",'FPL FIX2'!$O$1:$P$1,0),0),"")&amp;IFERROR(VLOOKUP(ME$2&amp;$A17,'FA2'!$A:$D,MATCH("AWAY",'FA2'!$A$1:$D$1,0),0),"")&amp;IFERROR(VLOOKUP(ME$2&amp;$A17,'FA2'!$B:$C,MATCH("HOME",'FA2'!$B$1:$C$1,0),0),"")&amp;IFERROR(VLOOKUP(ME$2&amp;$A17,'EFL2'!$A:$D,MATCH("AWAY",'EFL2'!$A$1:$D$1,0),0),"")&amp;IFERROR(VLOOKUP(ME$2&amp;$A17,'EFL2'!$B:$C,MATCH("HOME",'EFL2'!$B$1:$C$1,0),0),"")&amp;IFERROR(VLOOKUP(ME$2&amp;$A17,'UCL2'!$C:$F,MATCH("AWAY",'UCL2'!$C$1:$F$1,0),0),"")&amp;IFERROR(VLOOKUP(ME$2&amp;$A17,'UCL2'!$D:$E,MATCH("HOME",'UCL2'!$D$1:$E$1,0),0),"")&amp;IFERROR(VLOOKUP(ME$2&amp;$A17,'EU2'!$C:$F,MATCH("AWAY",'EU2'!$C$1:$F$1,0),0),"")&amp;IFERROR(VLOOKUP(ME$2&amp;$A17,'EU2'!$D:$E,MATCH("HOME",'EU2'!$D$1:$E$1,0),0),"")&amp;IFERROR(VLOOKUP(ME$2&amp;$A17,'EUC2'!$C:$F,MATCH("AWAY",'EUC2'!$C$1:$F$1,0),0),"")&amp;IFERROR(VLOOKUP(ME$2&amp;$A17,'EUC2'!$D:$E,MATCH("HOME",'EUC2'!$D$1:$E$1,0),0),"")</f>
        <v/>
      </c>
      <c r="MF17" s="25" t="str">
        <f>IFERROR(VLOOKUP(MF$2&amp;$B17,'FPL FIX2'!$N$1:$Q$400,MATCH("HOME",'FPL FIX2'!$N$1:$Q$1,0),0),"")&amp;IFERROR(VLOOKUP(MF$2&amp;$B17,'FPL FIX2'!$O$1:$P$400,MATCH("AWAY",'FPL FIX2'!$O$1:$P$1,0),0),"")&amp;IFERROR(VLOOKUP(MF$2&amp;$A17,'FA2'!$A:$D,MATCH("AWAY",'FA2'!$A$1:$D$1,0),0),"")&amp;IFERROR(VLOOKUP(MF$2&amp;$A17,'FA2'!$B:$C,MATCH("HOME",'FA2'!$B$1:$C$1,0),0),"")&amp;IFERROR(VLOOKUP(MF$2&amp;$A17,'EFL2'!$A:$D,MATCH("AWAY",'EFL2'!$A$1:$D$1,0),0),"")&amp;IFERROR(VLOOKUP(MF$2&amp;$A17,'EFL2'!$B:$C,MATCH("HOME",'EFL2'!$B$1:$C$1,0),0),"")&amp;IFERROR(VLOOKUP(MF$2&amp;$A17,'UCL2'!$C:$F,MATCH("AWAY",'UCL2'!$C$1:$F$1,0),0),"")&amp;IFERROR(VLOOKUP(MF$2&amp;$A17,'UCL2'!$D:$E,MATCH("HOME",'UCL2'!$D$1:$E$1,0),0),"")&amp;IFERROR(VLOOKUP(MF$2&amp;$A17,'EU2'!$C:$F,MATCH("AWAY",'EU2'!$C$1:$F$1,0),0),"")&amp;IFERROR(VLOOKUP(MF$2&amp;$A17,'EU2'!$D:$E,MATCH("HOME",'EU2'!$D$1:$E$1,0),0),"")&amp;IFERROR(VLOOKUP(MF$2&amp;$A17,'EUC2'!$C:$F,MATCH("AWAY",'EUC2'!$C$1:$F$1,0),0),"")&amp;IFERROR(VLOOKUP(MF$2&amp;$A17,'EUC2'!$D:$E,MATCH("HOME",'EUC2'!$D$1:$E$1,0),0),"")</f>
        <v/>
      </c>
      <c r="MG17" s="25" t="str">
        <f>IFERROR(VLOOKUP(MG$2&amp;$B17,'FPL FIX2'!$N$1:$Q$400,MATCH("HOME",'FPL FIX2'!$N$1:$Q$1,0),0),"")&amp;IFERROR(VLOOKUP(MG$2&amp;$B17,'FPL FIX2'!$O$1:$P$400,MATCH("AWAY",'FPL FIX2'!$O$1:$P$1,0),0),"")&amp;IFERROR(VLOOKUP(MG$2&amp;$A17,'FA2'!$A:$D,MATCH("AWAY",'FA2'!$A$1:$D$1,0),0),"")&amp;IFERROR(VLOOKUP(MG$2&amp;$A17,'FA2'!$B:$C,MATCH("HOME",'FA2'!$B$1:$C$1,0),0),"")&amp;IFERROR(VLOOKUP(MG$2&amp;$A17,'EFL2'!$A:$D,MATCH("AWAY",'EFL2'!$A$1:$D$1,0),0),"")&amp;IFERROR(VLOOKUP(MG$2&amp;$A17,'EFL2'!$B:$C,MATCH("HOME",'EFL2'!$B$1:$C$1,0),0),"")&amp;IFERROR(VLOOKUP(MG$2&amp;$A17,'UCL2'!$C:$F,MATCH("AWAY",'UCL2'!$C$1:$F$1,0),0),"")&amp;IFERROR(VLOOKUP(MG$2&amp;$A17,'UCL2'!$D:$E,MATCH("HOME",'UCL2'!$D$1:$E$1,0),0),"")&amp;IFERROR(VLOOKUP(MG$2&amp;$A17,'EU2'!$C:$F,MATCH("AWAY",'EU2'!$C$1:$F$1,0),0),"")&amp;IFERROR(VLOOKUP(MG$2&amp;$A17,'EU2'!$D:$E,MATCH("HOME",'EU2'!$D$1:$E$1,0),0),"")&amp;IFERROR(VLOOKUP(MG$2&amp;$A17,'EUC2'!$C:$F,MATCH("AWAY",'EUC2'!$C$1:$F$1,0),0),"")&amp;IFERROR(VLOOKUP(MG$2&amp;$A17,'EUC2'!$D:$E,MATCH("HOME",'EUC2'!$D$1:$E$1,0),0),"")</f>
        <v/>
      </c>
      <c r="MH17" s="25" t="str">
        <f>IFERROR(VLOOKUP(MH$2&amp;$B17,'FPL FIX2'!$N$1:$Q$400,MATCH("HOME",'FPL FIX2'!$N$1:$Q$1,0),0),"")&amp;IFERROR(VLOOKUP(MH$2&amp;$B17,'FPL FIX2'!$O$1:$P$400,MATCH("AWAY",'FPL FIX2'!$O$1:$P$1,0),0),"")&amp;IFERROR(VLOOKUP(MH$2&amp;$A17,'FA2'!$A:$D,MATCH("AWAY",'FA2'!$A$1:$D$1,0),0),"")&amp;IFERROR(VLOOKUP(MH$2&amp;$A17,'FA2'!$B:$C,MATCH("HOME",'FA2'!$B$1:$C$1,0),0),"")&amp;IFERROR(VLOOKUP(MH$2&amp;$A17,'EFL2'!$A:$D,MATCH("AWAY",'EFL2'!$A$1:$D$1,0),0),"")&amp;IFERROR(VLOOKUP(MH$2&amp;$A17,'EFL2'!$B:$C,MATCH("HOME",'EFL2'!$B$1:$C$1,0),0),"")&amp;IFERROR(VLOOKUP(MH$2&amp;$A17,'UCL2'!$C:$F,MATCH("AWAY",'UCL2'!$C$1:$F$1,0),0),"")&amp;IFERROR(VLOOKUP(MH$2&amp;$A17,'UCL2'!$D:$E,MATCH("HOME",'UCL2'!$D$1:$E$1,0),0),"")&amp;IFERROR(VLOOKUP(MH$2&amp;$A17,'EU2'!$C:$F,MATCH("AWAY",'EU2'!$C$1:$F$1,0),0),"")&amp;IFERROR(VLOOKUP(MH$2&amp;$A17,'EU2'!$D:$E,MATCH("HOME",'EU2'!$D$1:$E$1,0),0),"")&amp;IFERROR(VLOOKUP(MH$2&amp;$A17,'EUC2'!$C:$F,MATCH("AWAY",'EUC2'!$C$1:$F$1,0),0),"")&amp;IFERROR(VLOOKUP(MH$2&amp;$A17,'EUC2'!$D:$E,MATCH("HOME",'EUC2'!$D$1:$E$1,0),0),"")</f>
        <v/>
      </c>
      <c r="MI17" s="25" t="str">
        <f>IFERROR(VLOOKUP(MI$2&amp;$B17,'FPL FIX2'!$N$1:$Q$400,MATCH("HOME",'FPL FIX2'!$N$1:$Q$1,0),0),"")&amp;IFERROR(VLOOKUP(MI$2&amp;$B17,'FPL FIX2'!$O$1:$P$400,MATCH("AWAY",'FPL FIX2'!$O$1:$P$1,0),0),"")&amp;IFERROR(VLOOKUP(MI$2&amp;$A17,'FA2'!$A:$D,MATCH("AWAY",'FA2'!$A$1:$D$1,0),0),"")&amp;IFERROR(VLOOKUP(MI$2&amp;$A17,'FA2'!$B:$C,MATCH("HOME",'FA2'!$B$1:$C$1,0),0),"")&amp;IFERROR(VLOOKUP(MI$2&amp;$A17,'EFL2'!$A:$D,MATCH("AWAY",'EFL2'!$A$1:$D$1,0),0),"")&amp;IFERROR(VLOOKUP(MI$2&amp;$A17,'EFL2'!$B:$C,MATCH("HOME",'EFL2'!$B$1:$C$1,0),0),"")&amp;IFERROR(VLOOKUP(MI$2&amp;$A17,'UCL2'!$C:$F,MATCH("AWAY",'UCL2'!$C$1:$F$1,0),0),"")&amp;IFERROR(VLOOKUP(MI$2&amp;$A17,'UCL2'!$D:$E,MATCH("HOME",'UCL2'!$D$1:$E$1,0),0),"")&amp;IFERROR(VLOOKUP(MI$2&amp;$A17,'EU2'!$C:$F,MATCH("AWAY",'EU2'!$C$1:$F$1,0),0),"")&amp;IFERROR(VLOOKUP(MI$2&amp;$A17,'EU2'!$D:$E,MATCH("HOME",'EU2'!$D$1:$E$1,0),0),"")&amp;IFERROR(VLOOKUP(MI$2&amp;$A17,'EUC2'!$C:$F,MATCH("AWAY",'EUC2'!$C$1:$F$1,0),0),"")&amp;IFERROR(VLOOKUP(MI$2&amp;$A17,'EUC2'!$D:$E,MATCH("HOME",'EUC2'!$D$1:$E$1,0),0),"")</f>
        <v/>
      </c>
      <c r="MJ17" s="25" t="str">
        <f>IFERROR(VLOOKUP(MJ$2&amp;$B17,'FPL FIX2'!$N$1:$Q$400,MATCH("HOME",'FPL FIX2'!$N$1:$Q$1,0),0),"")&amp;IFERROR(VLOOKUP(MJ$2&amp;$B17,'FPL FIX2'!$O$1:$P$400,MATCH("AWAY",'FPL FIX2'!$O$1:$P$1,0),0),"")&amp;IFERROR(VLOOKUP(MJ$2&amp;$A17,'FA2'!$A:$D,MATCH("AWAY",'FA2'!$A$1:$D$1,0),0),"")&amp;IFERROR(VLOOKUP(MJ$2&amp;$A17,'FA2'!$B:$C,MATCH("HOME",'FA2'!$B$1:$C$1,0),0),"")&amp;IFERROR(VLOOKUP(MJ$2&amp;$A17,'EFL2'!$A:$D,MATCH("AWAY",'EFL2'!$A$1:$D$1,0),0),"")&amp;IFERROR(VLOOKUP(MJ$2&amp;$A17,'EFL2'!$B:$C,MATCH("HOME",'EFL2'!$B$1:$C$1,0),0),"")&amp;IFERROR(VLOOKUP(MJ$2&amp;$A17,'UCL2'!$C:$F,MATCH("AWAY",'UCL2'!$C$1:$F$1,0),0),"")&amp;IFERROR(VLOOKUP(MJ$2&amp;$A17,'UCL2'!$D:$E,MATCH("HOME",'UCL2'!$D$1:$E$1,0),0),"")&amp;IFERROR(VLOOKUP(MJ$2&amp;$A17,'EU2'!$C:$F,MATCH("AWAY",'EU2'!$C$1:$F$1,0),0),"")&amp;IFERROR(VLOOKUP(MJ$2&amp;$A17,'EU2'!$D:$E,MATCH("HOME",'EU2'!$D$1:$E$1,0),0),"")&amp;IFERROR(VLOOKUP(MJ$2&amp;$A17,'EUC2'!$C:$F,MATCH("AWAY",'EUC2'!$C$1:$F$1,0),0),"")&amp;IFERROR(VLOOKUP(MJ$2&amp;$A17,'EUC2'!$D:$E,MATCH("HOME",'EUC2'!$D$1:$E$1,0),0),"")</f>
        <v/>
      </c>
      <c r="MK17" s="25" t="str">
        <f>IFERROR(VLOOKUP(MK$2&amp;$B17,'FPL FIX2'!$N$1:$Q$400,MATCH("HOME",'FPL FIX2'!$N$1:$Q$1,0),0),"")&amp;IFERROR(VLOOKUP(MK$2&amp;$B17,'FPL FIX2'!$O$1:$P$400,MATCH("AWAY",'FPL FIX2'!$O$1:$P$1,0),0),"")&amp;IFERROR(VLOOKUP(MK$2&amp;$A17,'FA2'!$A:$D,MATCH("AWAY",'FA2'!$A$1:$D$1,0),0),"")&amp;IFERROR(VLOOKUP(MK$2&amp;$A17,'FA2'!$B:$C,MATCH("HOME",'FA2'!$B$1:$C$1,0),0),"")&amp;IFERROR(VLOOKUP(MK$2&amp;$A17,'EFL2'!$A:$D,MATCH("AWAY",'EFL2'!$A$1:$D$1,0),0),"")&amp;IFERROR(VLOOKUP(MK$2&amp;$A17,'EFL2'!$B:$C,MATCH("HOME",'EFL2'!$B$1:$C$1,0),0),"")&amp;IFERROR(VLOOKUP(MK$2&amp;$A17,'UCL2'!$C:$F,MATCH("AWAY",'UCL2'!$C$1:$F$1,0),0),"")&amp;IFERROR(VLOOKUP(MK$2&amp;$A17,'UCL2'!$D:$E,MATCH("HOME",'UCL2'!$D$1:$E$1,0),0),"")&amp;IFERROR(VLOOKUP(MK$2&amp;$A17,'EU2'!$C:$F,MATCH("AWAY",'EU2'!$C$1:$F$1,0),0),"")&amp;IFERROR(VLOOKUP(MK$2&amp;$A17,'EU2'!$D:$E,MATCH("HOME",'EU2'!$D$1:$E$1,0),0),"")&amp;IFERROR(VLOOKUP(MK$2&amp;$A17,'EUC2'!$C:$F,MATCH("AWAY",'EUC2'!$C$1:$F$1,0),0),"")&amp;IFERROR(VLOOKUP(MK$2&amp;$A17,'EUC2'!$D:$E,MATCH("HOME",'EUC2'!$D$1:$E$1,0),0),"")</f>
        <v/>
      </c>
      <c r="ML17" s="25" t="str">
        <f>IFERROR(VLOOKUP(ML$2&amp;$B17,'FPL FIX2'!$N$1:$Q$400,MATCH("HOME",'FPL FIX2'!$N$1:$Q$1,0),0),"")&amp;IFERROR(VLOOKUP(ML$2&amp;$B17,'FPL FIX2'!$O$1:$P$400,MATCH("AWAY",'FPL FIX2'!$O$1:$P$1,0),0),"")&amp;IFERROR(VLOOKUP(ML$2&amp;$A17,'FA2'!$A:$D,MATCH("AWAY",'FA2'!$A$1:$D$1,0),0),"")&amp;IFERROR(VLOOKUP(ML$2&amp;$A17,'FA2'!$B:$C,MATCH("HOME",'FA2'!$B$1:$C$1,0),0),"")&amp;IFERROR(VLOOKUP(ML$2&amp;$A17,'EFL2'!$A:$D,MATCH("AWAY",'EFL2'!$A$1:$D$1,0),0),"")&amp;IFERROR(VLOOKUP(ML$2&amp;$A17,'EFL2'!$B:$C,MATCH("HOME",'EFL2'!$B$1:$C$1,0),0),"")&amp;IFERROR(VLOOKUP(ML$2&amp;$A17,'UCL2'!$C:$F,MATCH("AWAY",'UCL2'!$C$1:$F$1,0),0),"")&amp;IFERROR(VLOOKUP(ML$2&amp;$A17,'UCL2'!$D:$E,MATCH("HOME",'UCL2'!$D$1:$E$1,0),0),"")&amp;IFERROR(VLOOKUP(ML$2&amp;$A17,'EU2'!$C:$F,MATCH("AWAY",'EU2'!$C$1:$F$1,0),0),"")&amp;IFERROR(VLOOKUP(ML$2&amp;$A17,'EU2'!$D:$E,MATCH("HOME",'EU2'!$D$1:$E$1,0),0),"")&amp;IFERROR(VLOOKUP(ML$2&amp;$A17,'EUC2'!$C:$F,MATCH("AWAY",'EUC2'!$C$1:$F$1,0),0),"")&amp;IFERROR(VLOOKUP(ML$2&amp;$A17,'EUC2'!$D:$E,MATCH("HOME",'EUC2'!$D$1:$E$1,0),0),"")</f>
        <v/>
      </c>
      <c r="MM17" s="25" t="str">
        <f>IFERROR(VLOOKUP(MM$2&amp;$B17,'FPL FIX2'!$N$1:$Q$400,MATCH("HOME",'FPL FIX2'!$N$1:$Q$1,0),0),"")&amp;IFERROR(VLOOKUP(MM$2&amp;$B17,'FPL FIX2'!$O$1:$P$400,MATCH("AWAY",'FPL FIX2'!$O$1:$P$1,0),0),"")&amp;IFERROR(VLOOKUP(MM$2&amp;$A17,'FA2'!$A:$D,MATCH("AWAY",'FA2'!$A$1:$D$1,0),0),"")&amp;IFERROR(VLOOKUP(MM$2&amp;$A17,'FA2'!$B:$C,MATCH("HOME",'FA2'!$B$1:$C$1,0),0),"")&amp;IFERROR(VLOOKUP(MM$2&amp;$A17,'EFL2'!$A:$D,MATCH("AWAY",'EFL2'!$A$1:$D$1,0),0),"")&amp;IFERROR(VLOOKUP(MM$2&amp;$A17,'EFL2'!$B:$C,MATCH("HOME",'EFL2'!$B$1:$C$1,0),0),"")&amp;IFERROR(VLOOKUP(MM$2&amp;$A17,'UCL2'!$C:$F,MATCH("AWAY",'UCL2'!$C$1:$F$1,0),0),"")&amp;IFERROR(VLOOKUP(MM$2&amp;$A17,'UCL2'!$D:$E,MATCH("HOME",'UCL2'!$D$1:$E$1,0),0),"")&amp;IFERROR(VLOOKUP(MM$2&amp;$A17,'EU2'!$C:$F,MATCH("AWAY",'EU2'!$C$1:$F$1,0),0),"")&amp;IFERROR(VLOOKUP(MM$2&amp;$A17,'EU2'!$D:$E,MATCH("HOME",'EU2'!$D$1:$E$1,0),0),"")&amp;IFERROR(VLOOKUP(MM$2&amp;$A17,'EUC2'!$C:$F,MATCH("AWAY",'EUC2'!$C$1:$F$1,0),0),"")&amp;IFERROR(VLOOKUP(MM$2&amp;$A17,'EUC2'!$D:$E,MATCH("HOME",'EUC2'!$D$1:$E$1,0),0),"")</f>
        <v/>
      </c>
      <c r="MN17" s="25" t="str">
        <f>IFERROR(VLOOKUP(MN$2&amp;$B17,'FPL FIX2'!$N$1:$Q$400,MATCH("HOME",'FPL FIX2'!$N$1:$Q$1,0),0),"")&amp;IFERROR(VLOOKUP(MN$2&amp;$B17,'FPL FIX2'!$O$1:$P$400,MATCH("AWAY",'FPL FIX2'!$O$1:$P$1,0),0),"")&amp;IFERROR(VLOOKUP(MN$2&amp;$A17,'FA2'!$A:$D,MATCH("AWAY",'FA2'!$A$1:$D$1,0),0),"")&amp;IFERROR(VLOOKUP(MN$2&amp;$A17,'FA2'!$B:$C,MATCH("HOME",'FA2'!$B$1:$C$1,0),0),"")&amp;IFERROR(VLOOKUP(MN$2&amp;$A17,'EFL2'!$A:$D,MATCH("AWAY",'EFL2'!$A$1:$D$1,0),0),"")&amp;IFERROR(VLOOKUP(MN$2&amp;$A17,'EFL2'!$B:$C,MATCH("HOME",'EFL2'!$B$1:$C$1,0),0),"")&amp;IFERROR(VLOOKUP(MN$2&amp;$A17,'UCL2'!$C:$F,MATCH("AWAY",'UCL2'!$C$1:$F$1,0),0),"")&amp;IFERROR(VLOOKUP(MN$2&amp;$A17,'UCL2'!$D:$E,MATCH("HOME",'UCL2'!$D$1:$E$1,0),0),"")&amp;IFERROR(VLOOKUP(MN$2&amp;$A17,'EU2'!$C:$F,MATCH("AWAY",'EU2'!$C$1:$F$1,0),0),"")&amp;IFERROR(VLOOKUP(MN$2&amp;$A17,'EU2'!$D:$E,MATCH("HOME",'EU2'!$D$1:$E$1,0),0),"")&amp;IFERROR(VLOOKUP(MN$2&amp;$A17,'EUC2'!$C:$F,MATCH("AWAY",'EUC2'!$C$1:$F$1,0),0),"")&amp;IFERROR(VLOOKUP(MN$2&amp;$A17,'EUC2'!$D:$E,MATCH("HOME",'EUC2'!$D$1:$E$1,0),0),"")</f>
        <v/>
      </c>
      <c r="MO17" s="25" t="str">
        <f>IFERROR(VLOOKUP(MO$2&amp;$B17,'FPL FIX2'!$N$1:$Q$400,MATCH("HOME",'FPL FIX2'!$N$1:$Q$1,0),0),"")&amp;IFERROR(VLOOKUP(MO$2&amp;$B17,'FPL FIX2'!$O$1:$P$400,MATCH("AWAY",'FPL FIX2'!$O$1:$P$1,0),0),"")&amp;IFERROR(VLOOKUP(MO$2&amp;$A17,'FA2'!$A:$D,MATCH("AWAY",'FA2'!$A$1:$D$1,0),0),"")&amp;IFERROR(VLOOKUP(MO$2&amp;$A17,'FA2'!$B:$C,MATCH("HOME",'FA2'!$B$1:$C$1,0),0),"")&amp;IFERROR(VLOOKUP(MO$2&amp;$A17,'EFL2'!$A:$D,MATCH("AWAY",'EFL2'!$A$1:$D$1,0),0),"")&amp;IFERROR(VLOOKUP(MO$2&amp;$A17,'EFL2'!$B:$C,MATCH("HOME",'EFL2'!$B$1:$C$1,0),0),"")&amp;IFERROR(VLOOKUP(MO$2&amp;$A17,'UCL2'!$C:$F,MATCH("AWAY",'UCL2'!$C$1:$F$1,0),0),"")&amp;IFERROR(VLOOKUP(MO$2&amp;$A17,'UCL2'!$D:$E,MATCH("HOME",'UCL2'!$D$1:$E$1,0),0),"")&amp;IFERROR(VLOOKUP(MO$2&amp;$A17,'EU2'!$C:$F,MATCH("AWAY",'EU2'!$C$1:$F$1,0),0),"")&amp;IFERROR(VLOOKUP(MO$2&amp;$A17,'EU2'!$D:$E,MATCH("HOME",'EU2'!$D$1:$E$1,0),0),"")&amp;IFERROR(VLOOKUP(MO$2&amp;$A17,'EUC2'!$C:$F,MATCH("AWAY",'EUC2'!$C$1:$F$1,0),0),"")&amp;IFERROR(VLOOKUP(MO$2&amp;$A17,'EUC2'!$D:$E,MATCH("HOME",'EUC2'!$D$1:$E$1,0),0),"")</f>
        <v/>
      </c>
      <c r="MP17" s="25" t="str">
        <f>IFERROR(VLOOKUP(MP$2&amp;$B17,'FPL FIX2'!$N$1:$Q$400,MATCH("HOME",'FPL FIX2'!$N$1:$Q$1,0),0),"")&amp;IFERROR(VLOOKUP(MP$2&amp;$B17,'FPL FIX2'!$O$1:$P$400,MATCH("AWAY",'FPL FIX2'!$O$1:$P$1,0),0),"")&amp;IFERROR(VLOOKUP(MP$2&amp;$A17,'FA2'!$A:$D,MATCH("AWAY",'FA2'!$A$1:$D$1,0),0),"")&amp;IFERROR(VLOOKUP(MP$2&amp;$A17,'FA2'!$B:$C,MATCH("HOME",'FA2'!$B$1:$C$1,0),0),"")&amp;IFERROR(VLOOKUP(MP$2&amp;$A17,'EFL2'!$A:$D,MATCH("AWAY",'EFL2'!$A$1:$D$1,0),0),"")&amp;IFERROR(VLOOKUP(MP$2&amp;$A17,'EFL2'!$B:$C,MATCH("HOME",'EFL2'!$B$1:$C$1,0),0),"")&amp;IFERROR(VLOOKUP(MP$2&amp;$A17,'UCL2'!$C:$F,MATCH("AWAY",'UCL2'!$C$1:$F$1,0),0),"")&amp;IFERROR(VLOOKUP(MP$2&amp;$A17,'UCL2'!$D:$E,MATCH("HOME",'UCL2'!$D$1:$E$1,0),0),"")&amp;IFERROR(VLOOKUP(MP$2&amp;$A17,'EU2'!$C:$F,MATCH("AWAY",'EU2'!$C$1:$F$1,0),0),"")&amp;IFERROR(VLOOKUP(MP$2&amp;$A17,'EU2'!$D:$E,MATCH("HOME",'EU2'!$D$1:$E$1,0),0),"")&amp;IFERROR(VLOOKUP(MP$2&amp;$A17,'EUC2'!$C:$F,MATCH("AWAY",'EUC2'!$C$1:$F$1,0),0),"")&amp;IFERROR(VLOOKUP(MP$2&amp;$A17,'EUC2'!$D:$E,MATCH("HOME",'EUC2'!$D$1:$E$1,0),0),"")</f>
        <v/>
      </c>
      <c r="MQ17" s="25" t="str">
        <f>IFERROR(VLOOKUP(MQ$2&amp;$B17,'FPL FIX2'!$N$1:$Q$400,MATCH("HOME",'FPL FIX2'!$N$1:$Q$1,0),0),"")&amp;IFERROR(VLOOKUP(MQ$2&amp;$B17,'FPL FIX2'!$O$1:$P$400,MATCH("AWAY",'FPL FIX2'!$O$1:$P$1,0),0),"")&amp;IFERROR(VLOOKUP(MQ$2&amp;$A17,'FA2'!$A:$D,MATCH("AWAY",'FA2'!$A$1:$D$1,0),0),"")&amp;IFERROR(VLOOKUP(MQ$2&amp;$A17,'FA2'!$B:$C,MATCH("HOME",'FA2'!$B$1:$C$1,0),0),"")&amp;IFERROR(VLOOKUP(MQ$2&amp;$A17,'EFL2'!$A:$D,MATCH("AWAY",'EFL2'!$A$1:$D$1,0),0),"")&amp;IFERROR(VLOOKUP(MQ$2&amp;$A17,'EFL2'!$B:$C,MATCH("HOME",'EFL2'!$B$1:$C$1,0),0),"")&amp;IFERROR(VLOOKUP(MQ$2&amp;$A17,'UCL2'!$C:$F,MATCH("AWAY",'UCL2'!$C$1:$F$1,0),0),"")&amp;IFERROR(VLOOKUP(MQ$2&amp;$A17,'UCL2'!$D:$E,MATCH("HOME",'UCL2'!$D$1:$E$1,0),0),"")&amp;IFERROR(VLOOKUP(MQ$2&amp;$A17,'EU2'!$C:$F,MATCH("AWAY",'EU2'!$C$1:$F$1,0),0),"")&amp;IFERROR(VLOOKUP(MQ$2&amp;$A17,'EU2'!$D:$E,MATCH("HOME",'EU2'!$D$1:$E$1,0),0),"")&amp;IFERROR(VLOOKUP(MQ$2&amp;$A17,'EUC2'!$C:$F,MATCH("AWAY",'EUC2'!$C$1:$F$1,0),0),"")&amp;IFERROR(VLOOKUP(MQ$2&amp;$A17,'EUC2'!$D:$E,MATCH("HOME",'EUC2'!$D$1:$E$1,0),0),"")</f>
        <v/>
      </c>
      <c r="MR17" s="25" t="str">
        <f>IFERROR(VLOOKUP(MR$2&amp;$B17,'FPL FIX2'!$N$1:$Q$400,MATCH("HOME",'FPL FIX2'!$N$1:$Q$1,0),0),"")&amp;IFERROR(VLOOKUP(MR$2&amp;$B17,'FPL FIX2'!$O$1:$P$400,MATCH("AWAY",'FPL FIX2'!$O$1:$P$1,0),0),"")&amp;IFERROR(VLOOKUP(MR$2&amp;$A17,'FA2'!$A:$D,MATCH("AWAY",'FA2'!$A$1:$D$1,0),0),"")&amp;IFERROR(VLOOKUP(MR$2&amp;$A17,'FA2'!$B:$C,MATCH("HOME",'FA2'!$B$1:$C$1,0),0),"")&amp;IFERROR(VLOOKUP(MR$2&amp;$A17,'EFL2'!$A:$D,MATCH("AWAY",'EFL2'!$A$1:$D$1,0),0),"")&amp;IFERROR(VLOOKUP(MR$2&amp;$A17,'EFL2'!$B:$C,MATCH("HOME",'EFL2'!$B$1:$C$1,0),0),"")&amp;IFERROR(VLOOKUP(MR$2&amp;$A17,'UCL2'!$C:$F,MATCH("AWAY",'UCL2'!$C$1:$F$1,0),0),"")&amp;IFERROR(VLOOKUP(MR$2&amp;$A17,'UCL2'!$D:$E,MATCH("HOME",'UCL2'!$D$1:$E$1,0),0),"")&amp;IFERROR(VLOOKUP(MR$2&amp;$A17,'EU2'!$C:$F,MATCH("AWAY",'EU2'!$C$1:$F$1,0),0),"")&amp;IFERROR(VLOOKUP(MR$2&amp;$A17,'EU2'!$D:$E,MATCH("HOME",'EU2'!$D$1:$E$1,0),0),"")&amp;IFERROR(VLOOKUP(MR$2&amp;$A17,'EUC2'!$C:$F,MATCH("AWAY",'EUC2'!$C$1:$F$1,0),0),"")&amp;IFERROR(VLOOKUP(MR$2&amp;$A17,'EUC2'!$D:$E,MATCH("HOME",'EUC2'!$D$1:$E$1,0),0),"")</f>
        <v/>
      </c>
      <c r="MS17" s="25" t="str">
        <f>IFERROR(VLOOKUP(MS$2&amp;$B17,'FPL FIX2'!$N$1:$Q$400,MATCH("HOME",'FPL FIX2'!$N$1:$Q$1,0),0),"")&amp;IFERROR(VLOOKUP(MS$2&amp;$B17,'FPL FIX2'!$O$1:$P$400,MATCH("AWAY",'FPL FIX2'!$O$1:$P$1,0),0),"")&amp;IFERROR(VLOOKUP(MS$2&amp;$A17,'FA2'!$A:$D,MATCH("AWAY",'FA2'!$A$1:$D$1,0),0),"")&amp;IFERROR(VLOOKUP(MS$2&amp;$A17,'FA2'!$B:$C,MATCH("HOME",'FA2'!$B$1:$C$1,0),0),"")&amp;IFERROR(VLOOKUP(MS$2&amp;$A17,'EFL2'!$A:$D,MATCH("AWAY",'EFL2'!$A$1:$D$1,0),0),"")&amp;IFERROR(VLOOKUP(MS$2&amp;$A17,'EFL2'!$B:$C,MATCH("HOME",'EFL2'!$B$1:$C$1,0),0),"")&amp;IFERROR(VLOOKUP(MS$2&amp;$A17,'UCL2'!$C:$F,MATCH("AWAY",'UCL2'!$C$1:$F$1,0),0),"")&amp;IFERROR(VLOOKUP(MS$2&amp;$A17,'UCL2'!$D:$E,MATCH("HOME",'UCL2'!$D$1:$E$1,0),0),"")&amp;IFERROR(VLOOKUP(MS$2&amp;$A17,'EU2'!$C:$F,MATCH("AWAY",'EU2'!$C$1:$F$1,0),0),"")&amp;IFERROR(VLOOKUP(MS$2&amp;$A17,'EU2'!$D:$E,MATCH("HOME",'EU2'!$D$1:$E$1,0),0),"")&amp;IFERROR(VLOOKUP(MS$2&amp;$A17,'EUC2'!$C:$F,MATCH("AWAY",'EUC2'!$C$1:$F$1,0),0),"")&amp;IFERROR(VLOOKUP(MS$2&amp;$A17,'EUC2'!$D:$E,MATCH("HOME",'EUC2'!$D$1:$E$1,0),0),"")</f>
        <v/>
      </c>
      <c r="MT17" s="25" t="str">
        <f>IFERROR(VLOOKUP(MT$2&amp;$B17,'FPL FIX2'!$N$1:$Q$400,MATCH("HOME",'FPL FIX2'!$N$1:$Q$1,0),0),"")&amp;IFERROR(VLOOKUP(MT$2&amp;$B17,'FPL FIX2'!$O$1:$P$400,MATCH("AWAY",'FPL FIX2'!$O$1:$P$1,0),0),"")&amp;IFERROR(VLOOKUP(MT$2&amp;$A17,'FA2'!$A:$D,MATCH("AWAY",'FA2'!$A$1:$D$1,0),0),"")&amp;IFERROR(VLOOKUP(MT$2&amp;$A17,'FA2'!$B:$C,MATCH("HOME",'FA2'!$B$1:$C$1,0),0),"")&amp;IFERROR(VLOOKUP(MT$2&amp;$A17,'EFL2'!$A:$D,MATCH("AWAY",'EFL2'!$A$1:$D$1,0),0),"")&amp;IFERROR(VLOOKUP(MT$2&amp;$A17,'EFL2'!$B:$C,MATCH("HOME",'EFL2'!$B$1:$C$1,0),0),"")&amp;IFERROR(VLOOKUP(MT$2&amp;$A17,'UCL2'!$C:$F,MATCH("AWAY",'UCL2'!$C$1:$F$1,0),0),"")&amp;IFERROR(VLOOKUP(MT$2&amp;$A17,'UCL2'!$D:$E,MATCH("HOME",'UCL2'!$D$1:$E$1,0),0),"")&amp;IFERROR(VLOOKUP(MT$2&amp;$A17,'EU2'!$C:$F,MATCH("AWAY",'EU2'!$C$1:$F$1,0),0),"")&amp;IFERROR(VLOOKUP(MT$2&amp;$A17,'EU2'!$D:$E,MATCH("HOME",'EU2'!$D$1:$E$1,0),0),"")&amp;IFERROR(VLOOKUP(MT$2&amp;$A17,'EUC2'!$C:$F,MATCH("AWAY",'EUC2'!$C$1:$F$1,0),0),"")&amp;IFERROR(VLOOKUP(MT$2&amp;$A17,'EUC2'!$D:$E,MATCH("HOME",'EUC2'!$D$1:$E$1,0),0),"")</f>
        <v/>
      </c>
      <c r="MU17" s="25" t="str">
        <f>IFERROR(VLOOKUP(MU$2&amp;$B17,'FPL FIX2'!$N$1:$Q$400,MATCH("HOME",'FPL FIX2'!$N$1:$Q$1,0),0),"")&amp;IFERROR(VLOOKUP(MU$2&amp;$B17,'FPL FIX2'!$O$1:$P$400,MATCH("AWAY",'FPL FIX2'!$O$1:$P$1,0),0),"")&amp;IFERROR(VLOOKUP(MU$2&amp;$A17,'FA2'!$A:$D,MATCH("AWAY",'FA2'!$A$1:$D$1,0),0),"")&amp;IFERROR(VLOOKUP(MU$2&amp;$A17,'FA2'!$B:$C,MATCH("HOME",'FA2'!$B$1:$C$1,0),0),"")&amp;IFERROR(VLOOKUP(MU$2&amp;$A17,'EFL2'!$A:$D,MATCH("AWAY",'EFL2'!$A$1:$D$1,0),0),"")&amp;IFERROR(VLOOKUP(MU$2&amp;$A17,'EFL2'!$B:$C,MATCH("HOME",'EFL2'!$B$1:$C$1,0),0),"")&amp;IFERROR(VLOOKUP(MU$2&amp;$A17,'UCL2'!$C:$F,MATCH("AWAY",'UCL2'!$C$1:$F$1,0),0),"")&amp;IFERROR(VLOOKUP(MU$2&amp;$A17,'UCL2'!$D:$E,MATCH("HOME",'UCL2'!$D$1:$E$1,0),0),"")&amp;IFERROR(VLOOKUP(MU$2&amp;$A17,'EU2'!$C:$F,MATCH("AWAY",'EU2'!$C$1:$F$1,0),0),"")&amp;IFERROR(VLOOKUP(MU$2&amp;$A17,'EU2'!$D:$E,MATCH("HOME",'EU2'!$D$1:$E$1,0),0),"")&amp;IFERROR(VLOOKUP(MU$2&amp;$A17,'EUC2'!$C:$F,MATCH("AWAY",'EUC2'!$C$1:$F$1,0),0),"")&amp;IFERROR(VLOOKUP(MU$2&amp;$A17,'EUC2'!$D:$E,MATCH("HOME",'EUC2'!$D$1:$E$1,0),0),"")</f>
        <v/>
      </c>
      <c r="MV17" s="25" t="str">
        <f>IFERROR(VLOOKUP(MV$2&amp;$B17,'FPL FIX2'!$N$1:$Q$400,MATCH("HOME",'FPL FIX2'!$N$1:$Q$1,0),0),"")&amp;IFERROR(VLOOKUP(MV$2&amp;$B17,'FPL FIX2'!$O$1:$P$400,MATCH("AWAY",'FPL FIX2'!$O$1:$P$1,0),0),"")&amp;IFERROR(VLOOKUP(MV$2&amp;$A17,'FA2'!$A:$D,MATCH("AWAY",'FA2'!$A$1:$D$1,0),0),"")&amp;IFERROR(VLOOKUP(MV$2&amp;$A17,'FA2'!$B:$C,MATCH("HOME",'FA2'!$B$1:$C$1,0),0),"")&amp;IFERROR(VLOOKUP(MV$2&amp;$A17,'EFL2'!$A:$D,MATCH("AWAY",'EFL2'!$A$1:$D$1,0),0),"")&amp;IFERROR(VLOOKUP(MV$2&amp;$A17,'EFL2'!$B:$C,MATCH("HOME",'EFL2'!$B$1:$C$1,0),0),"")&amp;IFERROR(VLOOKUP(MV$2&amp;$A17,'UCL2'!$C:$F,MATCH("AWAY",'UCL2'!$C$1:$F$1,0),0),"")&amp;IFERROR(VLOOKUP(MV$2&amp;$A17,'UCL2'!$D:$E,MATCH("HOME",'UCL2'!$D$1:$E$1,0),0),"")&amp;IFERROR(VLOOKUP(MV$2&amp;$A17,'EU2'!$C:$F,MATCH("AWAY",'EU2'!$C$1:$F$1,0),0),"")&amp;IFERROR(VLOOKUP(MV$2&amp;$A17,'EU2'!$D:$E,MATCH("HOME",'EU2'!$D$1:$E$1,0),0),"")&amp;IFERROR(VLOOKUP(MV$2&amp;$A17,'EUC2'!$C:$F,MATCH("AWAY",'EUC2'!$C$1:$F$1,0),0),"")&amp;IFERROR(VLOOKUP(MV$2&amp;$A17,'EUC2'!$D:$E,MATCH("HOME",'EUC2'!$D$1:$E$1,0),0),"")</f>
        <v/>
      </c>
      <c r="MW17" s="25" t="str">
        <f>IFERROR(VLOOKUP(MW$2&amp;$B17,'FPL FIX2'!$N$1:$Q$400,MATCH("HOME",'FPL FIX2'!$N$1:$Q$1,0),0),"")&amp;IFERROR(VLOOKUP(MW$2&amp;$B17,'FPL FIX2'!$O$1:$P$400,MATCH("AWAY",'FPL FIX2'!$O$1:$P$1,0),0),"")&amp;IFERROR(VLOOKUP(MW$2&amp;$A17,'FA2'!$A:$D,MATCH("AWAY",'FA2'!$A$1:$D$1,0),0),"")&amp;IFERROR(VLOOKUP(MW$2&amp;$A17,'FA2'!$B:$C,MATCH("HOME",'FA2'!$B$1:$C$1,0),0),"")&amp;IFERROR(VLOOKUP(MW$2&amp;$A17,'EFL2'!$A:$D,MATCH("AWAY",'EFL2'!$A$1:$D$1,0),0),"")&amp;IFERROR(VLOOKUP(MW$2&amp;$A17,'EFL2'!$B:$C,MATCH("HOME",'EFL2'!$B$1:$C$1,0),0),"")&amp;IFERROR(VLOOKUP(MW$2&amp;$A17,'UCL2'!$C:$F,MATCH("AWAY",'UCL2'!$C$1:$F$1,0),0),"")&amp;IFERROR(VLOOKUP(MW$2&amp;$A17,'UCL2'!$D:$E,MATCH("HOME",'UCL2'!$D$1:$E$1,0),0),"")&amp;IFERROR(VLOOKUP(MW$2&amp;$A17,'EU2'!$C:$F,MATCH("AWAY",'EU2'!$C$1:$F$1,0),0),"")&amp;IFERROR(VLOOKUP(MW$2&amp;$A17,'EU2'!$D:$E,MATCH("HOME",'EU2'!$D$1:$E$1,0),0),"")&amp;IFERROR(VLOOKUP(MW$2&amp;$A17,'EUC2'!$C:$F,MATCH("AWAY",'EUC2'!$C$1:$F$1,0),0),"")&amp;IFERROR(VLOOKUP(MW$2&amp;$A17,'EUC2'!$D:$E,MATCH("HOME",'EUC2'!$D$1:$E$1,0),0),"")</f>
        <v/>
      </c>
      <c r="MX17" s="25" t="str">
        <f>IFERROR(VLOOKUP(MX$2&amp;$B17,'FPL FIX2'!$N$1:$Q$400,MATCH("HOME",'FPL FIX2'!$N$1:$Q$1,0),0),"")&amp;IFERROR(VLOOKUP(MX$2&amp;$B17,'FPL FIX2'!$O$1:$P$400,MATCH("AWAY",'FPL FIX2'!$O$1:$P$1,0),0),"")&amp;IFERROR(VLOOKUP(MX$2&amp;$A17,'FA2'!$A:$D,MATCH("AWAY",'FA2'!$A$1:$D$1,0),0),"")&amp;IFERROR(VLOOKUP(MX$2&amp;$A17,'FA2'!$B:$C,MATCH("HOME",'FA2'!$B$1:$C$1,0),0),"")&amp;IFERROR(VLOOKUP(MX$2&amp;$A17,'EFL2'!$A:$D,MATCH("AWAY",'EFL2'!$A$1:$D$1,0),0),"")&amp;IFERROR(VLOOKUP(MX$2&amp;$A17,'EFL2'!$B:$C,MATCH("HOME",'EFL2'!$B$1:$C$1,0),0),"")&amp;IFERROR(VLOOKUP(MX$2&amp;$A17,'UCL2'!$C:$F,MATCH("AWAY",'UCL2'!$C$1:$F$1,0),0),"")&amp;IFERROR(VLOOKUP(MX$2&amp;$A17,'UCL2'!$D:$E,MATCH("HOME",'UCL2'!$D$1:$E$1,0),0),"")&amp;IFERROR(VLOOKUP(MX$2&amp;$A17,'EU2'!$C:$F,MATCH("AWAY",'EU2'!$C$1:$F$1,0),0),"")&amp;IFERROR(VLOOKUP(MX$2&amp;$A17,'EU2'!$D:$E,MATCH("HOME",'EU2'!$D$1:$E$1,0),0),"")&amp;IFERROR(VLOOKUP(MX$2&amp;$A17,'EUC2'!$C:$F,MATCH("AWAY",'EUC2'!$C$1:$F$1,0),0),"")&amp;IFERROR(VLOOKUP(MX$2&amp;$A17,'EUC2'!$D:$E,MATCH("HOME",'EUC2'!$D$1:$E$1,0),0),"")</f>
        <v/>
      </c>
      <c r="MY17" s="25" t="str">
        <f>IFERROR(VLOOKUP(MY$2&amp;$B17,'FPL FIX2'!$N$1:$Q$400,MATCH("HOME",'FPL FIX2'!$N$1:$Q$1,0),0),"")&amp;IFERROR(VLOOKUP(MY$2&amp;$B17,'FPL FIX2'!$O$1:$P$400,MATCH("AWAY",'FPL FIX2'!$O$1:$P$1,0),0),"")&amp;IFERROR(VLOOKUP(MY$2&amp;$A17,'FA2'!$A:$D,MATCH("AWAY",'FA2'!$A$1:$D$1,0),0),"")&amp;IFERROR(VLOOKUP(MY$2&amp;$A17,'FA2'!$B:$C,MATCH("HOME",'FA2'!$B$1:$C$1,0),0),"")&amp;IFERROR(VLOOKUP(MY$2&amp;$A17,'EFL2'!$A:$D,MATCH("AWAY",'EFL2'!$A$1:$D$1,0),0),"")&amp;IFERROR(VLOOKUP(MY$2&amp;$A17,'EFL2'!$B:$C,MATCH("HOME",'EFL2'!$B$1:$C$1,0),0),"")&amp;IFERROR(VLOOKUP(MY$2&amp;$A17,'UCL2'!$C:$F,MATCH("AWAY",'UCL2'!$C$1:$F$1,0),0),"")&amp;IFERROR(VLOOKUP(MY$2&amp;$A17,'UCL2'!$D:$E,MATCH("HOME",'UCL2'!$D$1:$E$1,0),0),"")&amp;IFERROR(VLOOKUP(MY$2&amp;$A17,'EU2'!$C:$F,MATCH("AWAY",'EU2'!$C$1:$F$1,0),0),"")&amp;IFERROR(VLOOKUP(MY$2&amp;$A17,'EU2'!$D:$E,MATCH("HOME",'EU2'!$D$1:$E$1,0),0),"")&amp;IFERROR(VLOOKUP(MY$2&amp;$A17,'EUC2'!$C:$F,MATCH("AWAY",'EUC2'!$C$1:$F$1,0),0),"")&amp;IFERROR(VLOOKUP(MY$2&amp;$A17,'EUC2'!$D:$E,MATCH("HOME",'EUC2'!$D$1:$E$1,0),0),"")</f>
        <v/>
      </c>
      <c r="MZ17" s="25" t="str">
        <f>IFERROR(VLOOKUP(MZ$2&amp;$B17,'FPL FIX2'!$N$1:$Q$400,MATCH("HOME",'FPL FIX2'!$N$1:$Q$1,0),0),"")&amp;IFERROR(VLOOKUP(MZ$2&amp;$B17,'FPL FIX2'!$O$1:$P$400,MATCH("AWAY",'FPL FIX2'!$O$1:$P$1,0),0),"")&amp;IFERROR(VLOOKUP(MZ$2&amp;$A17,'FA2'!$A:$D,MATCH("AWAY",'FA2'!$A$1:$D$1,0),0),"")&amp;IFERROR(VLOOKUP(MZ$2&amp;$A17,'FA2'!$B:$C,MATCH("HOME",'FA2'!$B$1:$C$1,0),0),"")&amp;IFERROR(VLOOKUP(MZ$2&amp;$A17,'EFL2'!$A:$D,MATCH("AWAY",'EFL2'!$A$1:$D$1,0),0),"")&amp;IFERROR(VLOOKUP(MZ$2&amp;$A17,'EFL2'!$B:$C,MATCH("HOME",'EFL2'!$B$1:$C$1,0),0),"")&amp;IFERROR(VLOOKUP(MZ$2&amp;$A17,'UCL2'!$C:$F,MATCH("AWAY",'UCL2'!$C$1:$F$1,0),0),"")&amp;IFERROR(VLOOKUP(MZ$2&amp;$A17,'UCL2'!$D:$E,MATCH("HOME",'UCL2'!$D$1:$E$1,0),0),"")&amp;IFERROR(VLOOKUP(MZ$2&amp;$A17,'EU2'!$C:$F,MATCH("AWAY",'EU2'!$C$1:$F$1,0),0),"")&amp;IFERROR(VLOOKUP(MZ$2&amp;$A17,'EU2'!$D:$E,MATCH("HOME",'EU2'!$D$1:$E$1,0),0),"")&amp;IFERROR(VLOOKUP(MZ$2&amp;$A17,'EUC2'!$C:$F,MATCH("AWAY",'EUC2'!$C$1:$F$1,0),0),"")&amp;IFERROR(VLOOKUP(MZ$2&amp;$A17,'EUC2'!$D:$E,MATCH("HOME",'EUC2'!$D$1:$E$1,0),0),"")</f>
        <v/>
      </c>
      <c r="NA17" s="25" t="str">
        <f>IFERROR(VLOOKUP(NA$2&amp;$B17,'FPL FIX2'!$N$1:$Q$400,MATCH("HOME",'FPL FIX2'!$N$1:$Q$1,0),0),"")&amp;IFERROR(VLOOKUP(NA$2&amp;$B17,'FPL FIX2'!$O$1:$P$400,MATCH("AWAY",'FPL FIX2'!$O$1:$P$1,0),0),"")&amp;IFERROR(VLOOKUP(NA$2&amp;$A17,'FA2'!$A:$D,MATCH("AWAY",'FA2'!$A$1:$D$1,0),0),"")&amp;IFERROR(VLOOKUP(NA$2&amp;$A17,'FA2'!$B:$C,MATCH("HOME",'FA2'!$B$1:$C$1,0),0),"")&amp;IFERROR(VLOOKUP(NA$2&amp;$A17,'EFL2'!$A:$D,MATCH("AWAY",'EFL2'!$A$1:$D$1,0),0),"")&amp;IFERROR(VLOOKUP(NA$2&amp;$A17,'EFL2'!$B:$C,MATCH("HOME",'EFL2'!$B$1:$C$1,0),0),"")&amp;IFERROR(VLOOKUP(NA$2&amp;$A17,'UCL2'!$C:$F,MATCH("AWAY",'UCL2'!$C$1:$F$1,0),0),"")&amp;IFERROR(VLOOKUP(NA$2&amp;$A17,'UCL2'!$D:$E,MATCH("HOME",'UCL2'!$D$1:$E$1,0),0),"")&amp;IFERROR(VLOOKUP(NA$2&amp;$A17,'EU2'!$C:$F,MATCH("AWAY",'EU2'!$C$1:$F$1,0),0),"")&amp;IFERROR(VLOOKUP(NA$2&amp;$A17,'EU2'!$D:$E,MATCH("HOME",'EU2'!$D$1:$E$1,0),0),"")&amp;IFERROR(VLOOKUP(NA$2&amp;$A17,'EUC2'!$C:$F,MATCH("AWAY",'EUC2'!$C$1:$F$1,0),0),"")&amp;IFERROR(VLOOKUP(NA$2&amp;$A17,'EUC2'!$D:$E,MATCH("HOME",'EUC2'!$D$1:$E$1,0),0),"")</f>
        <v/>
      </c>
      <c r="NB17" s="25" t="str">
        <f>IFERROR(VLOOKUP(NB$2&amp;$B17,'FPL FIX2'!$N$1:$Q$400,MATCH("HOME",'FPL FIX2'!$N$1:$Q$1,0),0),"")&amp;IFERROR(VLOOKUP(NB$2&amp;$B17,'FPL FIX2'!$O$1:$P$400,MATCH("AWAY",'FPL FIX2'!$O$1:$P$1,0),0),"")&amp;IFERROR(VLOOKUP(NB$2&amp;$A17,'FA2'!$A:$D,MATCH("AWAY",'FA2'!$A$1:$D$1,0),0),"")&amp;IFERROR(VLOOKUP(NB$2&amp;$A17,'FA2'!$B:$C,MATCH("HOME",'FA2'!$B$1:$C$1,0),0),"")&amp;IFERROR(VLOOKUP(NB$2&amp;$A17,'EFL2'!$A:$D,MATCH("AWAY",'EFL2'!$A$1:$D$1,0),0),"")&amp;IFERROR(VLOOKUP(NB$2&amp;$A17,'EFL2'!$B:$C,MATCH("HOME",'EFL2'!$B$1:$C$1,0),0),"")&amp;IFERROR(VLOOKUP(NB$2&amp;$A17,'UCL2'!$C:$F,MATCH("AWAY",'UCL2'!$C$1:$F$1,0),0),"")&amp;IFERROR(VLOOKUP(NB$2&amp;$A17,'UCL2'!$D:$E,MATCH("HOME",'UCL2'!$D$1:$E$1,0),0),"")&amp;IFERROR(VLOOKUP(NB$2&amp;$A17,'EU2'!$C:$F,MATCH("AWAY",'EU2'!$C$1:$F$1,0),0),"")&amp;IFERROR(VLOOKUP(NB$2&amp;$A17,'EU2'!$D:$E,MATCH("HOME",'EU2'!$D$1:$E$1,0),0),"")&amp;IFERROR(VLOOKUP(NB$2&amp;$A17,'EUC2'!$C:$F,MATCH("AWAY",'EUC2'!$C$1:$F$1,0),0),"")&amp;IFERROR(VLOOKUP(NB$2&amp;$A17,'EUC2'!$D:$E,MATCH("HOME",'EUC2'!$D$1:$E$1,0),0),"")</f>
        <v/>
      </c>
      <c r="NC17" s="25" t="str">
        <f>IFERROR(VLOOKUP(NC$2&amp;$B17,'FPL FIX2'!$N$1:$Q$400,MATCH("HOME",'FPL FIX2'!$N$1:$Q$1,0),0),"")&amp;IFERROR(VLOOKUP(NC$2&amp;$B17,'FPL FIX2'!$O$1:$P$400,MATCH("AWAY",'FPL FIX2'!$O$1:$P$1,0),0),"")&amp;IFERROR(VLOOKUP(NC$2&amp;$A17,'FA2'!$A:$D,MATCH("AWAY",'FA2'!$A$1:$D$1,0),0),"")&amp;IFERROR(VLOOKUP(NC$2&amp;$A17,'FA2'!$B:$C,MATCH("HOME",'FA2'!$B$1:$C$1,0),0),"")&amp;IFERROR(VLOOKUP(NC$2&amp;$A17,'EFL2'!$A:$D,MATCH("AWAY",'EFL2'!$A$1:$D$1,0),0),"")&amp;IFERROR(VLOOKUP(NC$2&amp;$A17,'EFL2'!$B:$C,MATCH("HOME",'EFL2'!$B$1:$C$1,0),0),"")&amp;IFERROR(VLOOKUP(NC$2&amp;$A17,'UCL2'!$C:$F,MATCH("AWAY",'UCL2'!$C$1:$F$1,0),0),"")&amp;IFERROR(VLOOKUP(NC$2&amp;$A17,'UCL2'!$D:$E,MATCH("HOME",'UCL2'!$D$1:$E$1,0),0),"")&amp;IFERROR(VLOOKUP(NC$2&amp;$A17,'EU2'!$C:$F,MATCH("AWAY",'EU2'!$C$1:$F$1,0),0),"")&amp;IFERROR(VLOOKUP(NC$2&amp;$A17,'EU2'!$D:$E,MATCH("HOME",'EU2'!$D$1:$E$1,0),0),"")&amp;IFERROR(VLOOKUP(NC$2&amp;$A17,'EUC2'!$C:$F,MATCH("AWAY",'EUC2'!$C$1:$F$1,0),0),"")&amp;IFERROR(VLOOKUP(NC$2&amp;$A17,'EUC2'!$D:$E,MATCH("HOME",'EUC2'!$D$1:$E$1,0),0),"")</f>
        <v/>
      </c>
      <c r="NE17" s="24" t="s">
        <v>13</v>
      </c>
      <c r="NF17" s="25" t="str">
        <f>IFERROR(VLOOKUP(NF$2&amp;$B17,'FPL FIX2'!$F$1:$I$50,MATCH("HOME",'FPL FIX2'!$F$1:$I$1,0),0),"")&amp;IFERROR(VLOOKUP(NF$2&amp;$B17,'FPL FIX2'!$G$1:$H$50,MATCH("AWAY",'FPL FIX2'!$G$1:$H$1,0),0),"")</f>
        <v/>
      </c>
      <c r="NG17" s="25"/>
      <c r="NH17" s="25" t="str">
        <f>IFERROR(VLOOKUP(NH$2&amp;$B17,'FPL FIX2'!$F$1:$I$400,MATCH("HOME",'FPL FIX2'!$F$1:$I$1,0),0),"")&amp;IFERROR(VLOOKUP(NH$2&amp;$B17,'FPL FIX2'!$G$1:$H$400,MATCH("AWAY",'FPL FIX2'!$G$1:$H$1,0),0),"")</f>
        <v/>
      </c>
      <c r="NI17" s="25" t="str">
        <f>IFERROR(VLOOKUP(NI$2&amp;$B17,'FPL FIX2'!$F$1:$I$400,MATCH("HOME",'FPL FIX2'!$F$1:$I$1,0),0),"")&amp;IFERROR(VLOOKUP(NI$2&amp;$B17,'FPL FIX2'!$G$1:$H$400,MATCH("AWAY",'FPL FIX2'!$G$1:$H$1,0),0),"")</f>
        <v/>
      </c>
      <c r="NJ17" s="25" t="str">
        <f>IFERROR(VLOOKUP(NJ$2&amp;$B17,'FPL FIX2'!$F$1:$I$400,MATCH("HOME",'FPL FIX2'!$F$1:$I$1,0),0),"")&amp;IFERROR(VLOOKUP(NJ$2&amp;$B17,'FPL FIX2'!$G$1:$H$400,MATCH("AWAY",'FPL FIX2'!$G$1:$H$1,0),0),"")</f>
        <v/>
      </c>
    </row>
    <row r="18" spans="1:374" ht="30" customHeight="1" thickBot="1" x14ac:dyDescent="0.3">
      <c r="A18" s="23" t="s">
        <v>50</v>
      </c>
      <c r="B18" s="24" t="s">
        <v>14</v>
      </c>
      <c r="C18" s="25" t="str">
        <f>IFERROR(VLOOKUP(C$2&amp;$B18,'FPL FIX2'!$N$1:$Q$400,MATCH("HOME",'FPL FIX2'!$N$1:$Q$1,0),0),"")&amp;IFERROR(VLOOKUP(C$2&amp;$B18,'FPL FIX2'!$O$1:$P$400,MATCH("AWAY",'FPL FIX2'!$O$1:$P$1,0),0),"")&amp;IFERROR(VLOOKUP(C$2&amp;$A18,'FA2'!$A:$D,MATCH("AWAY",'FA2'!$A$1:$D$1,0),0),"")&amp;IFERROR(VLOOKUP(C$2&amp;$A18,'FA2'!$B:$C,MATCH("HOME",'FA2'!$B$1:$C$1,0),0),"")&amp;IFERROR(VLOOKUP(C$2&amp;$A18,'EFL2'!$A:$D,MATCH("AWAY",'EFL2'!$A$1:$D$1,0),0),"")&amp;IFERROR(VLOOKUP(C$2&amp;$A18,'EFL2'!$B:$C,MATCH("HOME",'EFL2'!$B$1:$C$1,0),0),"")&amp;IFERROR(VLOOKUP(C$2&amp;$A18,'UCL2'!$C:$F,MATCH("AWAY",'UCL2'!$C$1:$F$1,0),0),"")&amp;IFERROR(VLOOKUP(C$2&amp;$A18,'UCL2'!$D:$E,MATCH("HOME",'UCL2'!$D$1:$E$1,0),0),"")&amp;IFERROR(VLOOKUP(C$2&amp;$A18,'EU2'!$C:$F,MATCH("AWAY",'EU2'!$C$1:$F$1,0),0),"")&amp;IFERROR(VLOOKUP(C$2&amp;$A18,'EU2'!$D:$E,MATCH("HOME",'EU2'!$D$1:$E$1,0),0),"")&amp;IFERROR(VLOOKUP(C$2&amp;$A18,'EUC2'!$C:$F,MATCH("AWAY",'EUC2'!$C$1:$F$1,0),0),"")&amp;IFERROR(VLOOKUP(C$2&amp;$A18,'EUC2'!$D:$E,MATCH("HOME",'EUC2'!$D$1:$E$1,0),0),"")</f>
        <v/>
      </c>
      <c r="D18" s="25" t="str">
        <f>IFERROR(VLOOKUP(D$2&amp;$B18,'FPL FIX2'!$N$1:$Q$400,MATCH("HOME",'FPL FIX2'!$N$1:$Q$1,0),0),"")&amp;IFERROR(VLOOKUP(D$2&amp;$B18,'FPL FIX2'!$O$1:$P$400,MATCH("AWAY",'FPL FIX2'!$O$1:$P$1,0),0),"")&amp;IFERROR(VLOOKUP(D$2&amp;$A18,'FA2'!$A:$D,MATCH("AWAY",'FA2'!$A$1:$D$1,0),0),"")&amp;IFERROR(VLOOKUP(D$2&amp;$A18,'FA2'!$B:$C,MATCH("HOME",'FA2'!$B$1:$C$1,0),0),"")&amp;IFERROR(VLOOKUP(D$2&amp;$A18,'EFL2'!$A:$D,MATCH("AWAY",'EFL2'!$A$1:$D$1,0),0),"")&amp;IFERROR(VLOOKUP(D$2&amp;$A18,'EFL2'!$B:$C,MATCH("HOME",'EFL2'!$B$1:$C$1,0),0),"")&amp;IFERROR(VLOOKUP(D$2&amp;$A18,'UCL2'!$C:$F,MATCH("AWAY",'UCL2'!$C$1:$F$1,0),0),"")&amp;IFERROR(VLOOKUP(D$2&amp;$A18,'UCL2'!$D:$E,MATCH("HOME",'UCL2'!$D$1:$E$1,0),0),"")&amp;IFERROR(VLOOKUP(D$2&amp;$A18,'EU2'!$C:$F,MATCH("AWAY",'EU2'!$C$1:$F$1,0),0),"")&amp;IFERROR(VLOOKUP(D$2&amp;$A18,'EU2'!$D:$E,MATCH("HOME",'EU2'!$D$1:$E$1,0),0),"")&amp;IFERROR(VLOOKUP(D$2&amp;$A18,'EUC2'!$C:$F,MATCH("AWAY",'EUC2'!$C$1:$F$1,0),0),"")&amp;IFERROR(VLOOKUP(D$2&amp;$A18,'EUC2'!$D:$E,MATCH("HOME",'EUC2'!$D$1:$E$1,0),0),"")</f>
        <v/>
      </c>
      <c r="E18" s="25" t="str">
        <f>IFERROR(VLOOKUP(E$2&amp;$B18,'FPL FIX2'!$N$1:$Q$400,MATCH("HOME",'FPL FIX2'!$N$1:$Q$1,0),0),"")&amp;IFERROR(VLOOKUP(E$2&amp;$B18,'FPL FIX2'!$O$1:$P$400,MATCH("AWAY",'FPL FIX2'!$O$1:$P$1,0),0),"")&amp;IFERROR(VLOOKUP(E$2&amp;$A18,'FA2'!$A:$D,MATCH("AWAY",'FA2'!$A$1:$D$1,0),0),"")&amp;IFERROR(VLOOKUP(E$2&amp;$A18,'FA2'!$B:$C,MATCH("HOME",'FA2'!$B$1:$C$1,0),0),"")&amp;IFERROR(VLOOKUP(E$2&amp;$A18,'EFL2'!$A:$D,MATCH("AWAY",'EFL2'!$A$1:$D$1,0),0),"")&amp;IFERROR(VLOOKUP(E$2&amp;$A18,'EFL2'!$B:$C,MATCH("HOME",'EFL2'!$B$1:$C$1,0),0),"")&amp;IFERROR(VLOOKUP(E$2&amp;$A18,'UCL2'!$C:$F,MATCH("AWAY",'UCL2'!$C$1:$F$1,0),0),"")&amp;IFERROR(VLOOKUP(E$2&amp;$A18,'UCL2'!$D:$E,MATCH("HOME",'UCL2'!$D$1:$E$1,0),0),"")&amp;IFERROR(VLOOKUP(E$2&amp;$A18,'EU2'!$C:$F,MATCH("AWAY",'EU2'!$C$1:$F$1,0),0),"")&amp;IFERROR(VLOOKUP(E$2&amp;$A18,'EU2'!$D:$E,MATCH("HOME",'EU2'!$D$1:$E$1,0),0),"")&amp;IFERROR(VLOOKUP(E$2&amp;$A18,'EUC2'!$C:$F,MATCH("AWAY",'EUC2'!$C$1:$F$1,0),0),"")&amp;IFERROR(VLOOKUP(E$2&amp;$A18,'EUC2'!$D:$E,MATCH("HOME",'EUC2'!$D$1:$E$1,0),0),"")</f>
        <v/>
      </c>
      <c r="F18" s="25" t="str">
        <f>IFERROR(VLOOKUP(F$2&amp;$B18,'FPL FIX2'!$N$1:$Q$400,MATCH("HOME",'FPL FIX2'!$N$1:$Q$1,0),0),"")&amp;IFERROR(VLOOKUP(F$2&amp;$B18,'FPL FIX2'!$O$1:$P$400,MATCH("AWAY",'FPL FIX2'!$O$1:$P$1,0),0),"")&amp;IFERROR(VLOOKUP(F$2&amp;$A18,'FA2'!$A:$D,MATCH("AWAY",'FA2'!$A$1:$D$1,0),0),"")&amp;IFERROR(VLOOKUP(F$2&amp;$A18,'FA2'!$B:$C,MATCH("HOME",'FA2'!$B$1:$C$1,0),0),"")&amp;IFERROR(VLOOKUP(F$2&amp;$A18,'EFL2'!$A:$D,MATCH("AWAY",'EFL2'!$A$1:$D$1,0),0),"")&amp;IFERROR(VLOOKUP(F$2&amp;$A18,'EFL2'!$B:$C,MATCH("HOME",'EFL2'!$B$1:$C$1,0),0),"")&amp;IFERROR(VLOOKUP(F$2&amp;$A18,'UCL2'!$C:$F,MATCH("AWAY",'UCL2'!$C$1:$F$1,0),0),"")&amp;IFERROR(VLOOKUP(F$2&amp;$A18,'UCL2'!$D:$E,MATCH("HOME",'UCL2'!$D$1:$E$1,0),0),"")&amp;IFERROR(VLOOKUP(F$2&amp;$A18,'EU2'!$C:$F,MATCH("AWAY",'EU2'!$C$1:$F$1,0),0),"")&amp;IFERROR(VLOOKUP(F$2&amp;$A18,'EU2'!$D:$E,MATCH("HOME",'EU2'!$D$1:$E$1,0),0),"")&amp;IFERROR(VLOOKUP(F$2&amp;$A18,'EUC2'!$C:$F,MATCH("AWAY",'EUC2'!$C$1:$F$1,0),0),"")&amp;IFERROR(VLOOKUP(F$2&amp;$A18,'EUC2'!$D:$E,MATCH("HOME",'EUC2'!$D$1:$E$1,0),0),"")</f>
        <v/>
      </c>
      <c r="G18" s="25" t="str">
        <f>IFERROR(VLOOKUP(G$2&amp;$B18,'FPL FIX2'!$N$1:$Q$400,MATCH("HOME",'FPL FIX2'!$N$1:$Q$1,0),0),"")&amp;IFERROR(VLOOKUP(G$2&amp;$B18,'FPL FIX2'!$O$1:$P$400,MATCH("AWAY",'FPL FIX2'!$O$1:$P$1,0),0),"")&amp;IFERROR(VLOOKUP(G$2&amp;$A18,'FA2'!$A:$D,MATCH("AWAY",'FA2'!$A$1:$D$1,0),0),"")&amp;IFERROR(VLOOKUP(G$2&amp;$A18,'FA2'!$B:$C,MATCH("HOME",'FA2'!$B$1:$C$1,0),0),"")&amp;IFERROR(VLOOKUP(G$2&amp;$A18,'EFL2'!$A:$D,MATCH("AWAY",'EFL2'!$A$1:$D$1,0),0),"")&amp;IFERROR(VLOOKUP(G$2&amp;$A18,'EFL2'!$B:$C,MATCH("HOME",'EFL2'!$B$1:$C$1,0),0),"")&amp;IFERROR(VLOOKUP(G$2&amp;$A18,'UCL2'!$C:$F,MATCH("AWAY",'UCL2'!$C$1:$F$1,0),0),"")&amp;IFERROR(VLOOKUP(G$2&amp;$A18,'UCL2'!$D:$E,MATCH("HOME",'UCL2'!$D$1:$E$1,0),0),"")&amp;IFERROR(VLOOKUP(G$2&amp;$A18,'EU2'!$C:$F,MATCH("AWAY",'EU2'!$C$1:$F$1,0),0),"")&amp;IFERROR(VLOOKUP(G$2&amp;$A18,'EU2'!$D:$E,MATCH("HOME",'EU2'!$D$1:$E$1,0),0),"")&amp;IFERROR(VLOOKUP(G$2&amp;$A18,'EUC2'!$C:$F,MATCH("AWAY",'EUC2'!$C$1:$F$1,0),0),"")&amp;IFERROR(VLOOKUP(G$2&amp;$A18,'EUC2'!$D:$E,MATCH("HOME",'EUC2'!$D$1:$E$1,0),0),"")</f>
        <v/>
      </c>
      <c r="H18" s="25" t="str">
        <f>IFERROR(VLOOKUP(H$2&amp;$B18,'FPL FIX2'!$N$1:$Q$400,MATCH("HOME",'FPL FIX2'!$N$1:$Q$1,0),0),"")&amp;IFERROR(VLOOKUP(H$2&amp;$B18,'FPL FIX2'!$O$1:$P$400,MATCH("AWAY",'FPL FIX2'!$O$1:$P$1,0),0),"")&amp;IFERROR(VLOOKUP(H$2&amp;$A18,'FA2'!$A:$D,MATCH("AWAY",'FA2'!$A$1:$D$1,0),0),"")&amp;IFERROR(VLOOKUP(H$2&amp;$A18,'FA2'!$B:$C,MATCH("HOME",'FA2'!$B$1:$C$1,0),0),"")&amp;IFERROR(VLOOKUP(H$2&amp;$A18,'EFL2'!$A:$D,MATCH("AWAY",'EFL2'!$A$1:$D$1,0),0),"")&amp;IFERROR(VLOOKUP(H$2&amp;$A18,'EFL2'!$B:$C,MATCH("HOME",'EFL2'!$B$1:$C$1,0),0),"")&amp;IFERROR(VLOOKUP(H$2&amp;$A18,'UCL2'!$C:$F,MATCH("AWAY",'UCL2'!$C$1:$F$1,0),0),"")&amp;IFERROR(VLOOKUP(H$2&amp;$A18,'UCL2'!$D:$E,MATCH("HOME",'UCL2'!$D$1:$E$1,0),0),"")&amp;IFERROR(VLOOKUP(H$2&amp;$A18,'EU2'!$C:$F,MATCH("AWAY",'EU2'!$C$1:$F$1,0),0),"")&amp;IFERROR(VLOOKUP(H$2&amp;$A18,'EU2'!$D:$E,MATCH("HOME",'EU2'!$D$1:$E$1,0),0),"")&amp;IFERROR(VLOOKUP(H$2&amp;$A18,'EUC2'!$C:$F,MATCH("AWAY",'EUC2'!$C$1:$F$1,0),0),"")&amp;IFERROR(VLOOKUP(H$2&amp;$A18,'EUC2'!$D:$E,MATCH("HOME",'EUC2'!$D$1:$E$1,0),0),"")</f>
        <v>NFO</v>
      </c>
      <c r="I18" s="25" t="str">
        <f>IFERROR(VLOOKUP(I$2&amp;$B18,'FPL FIX2'!$N$1:$Q$400,MATCH("HOME",'FPL FIX2'!$N$1:$Q$1,0),0),"")&amp;IFERROR(VLOOKUP(I$2&amp;$B18,'FPL FIX2'!$O$1:$P$400,MATCH("AWAY",'FPL FIX2'!$O$1:$P$1,0),0),"")&amp;IFERROR(VLOOKUP(I$2&amp;$A18,'FA2'!$A:$D,MATCH("AWAY",'FA2'!$A$1:$D$1,0),0),"")&amp;IFERROR(VLOOKUP(I$2&amp;$A18,'FA2'!$B:$C,MATCH("HOME",'FA2'!$B$1:$C$1,0),0),"")&amp;IFERROR(VLOOKUP(I$2&amp;$A18,'EFL2'!$A:$D,MATCH("AWAY",'EFL2'!$A$1:$D$1,0),0),"")&amp;IFERROR(VLOOKUP(I$2&amp;$A18,'EFL2'!$B:$C,MATCH("HOME",'EFL2'!$B$1:$C$1,0),0),"")&amp;IFERROR(VLOOKUP(I$2&amp;$A18,'UCL2'!$C:$F,MATCH("AWAY",'UCL2'!$C$1:$F$1,0),0),"")&amp;IFERROR(VLOOKUP(I$2&amp;$A18,'UCL2'!$D:$E,MATCH("HOME",'UCL2'!$D$1:$E$1,0),0),"")&amp;IFERROR(VLOOKUP(I$2&amp;$A18,'EU2'!$C:$F,MATCH("AWAY",'EU2'!$C$1:$F$1,0),0),"")&amp;IFERROR(VLOOKUP(I$2&amp;$A18,'EU2'!$D:$E,MATCH("HOME",'EU2'!$D$1:$E$1,0),0),"")&amp;IFERROR(VLOOKUP(I$2&amp;$A18,'EUC2'!$C:$F,MATCH("AWAY",'EUC2'!$C$1:$F$1,0),0),"")&amp;IFERROR(VLOOKUP(I$2&amp;$A18,'EUC2'!$D:$E,MATCH("HOME",'EUC2'!$D$1:$E$1,0),0),"")</f>
        <v/>
      </c>
      <c r="J18" s="25" t="str">
        <f>IFERROR(VLOOKUP(J$2&amp;$B18,'FPL FIX2'!$N$1:$Q$400,MATCH("HOME",'FPL FIX2'!$N$1:$Q$1,0),0),"")&amp;IFERROR(VLOOKUP(J$2&amp;$B18,'FPL FIX2'!$O$1:$P$400,MATCH("AWAY",'FPL FIX2'!$O$1:$P$1,0),0),"")&amp;IFERROR(VLOOKUP(J$2&amp;$A18,'FA2'!$A:$D,MATCH("AWAY",'FA2'!$A$1:$D$1,0),0),"")&amp;IFERROR(VLOOKUP(J$2&amp;$A18,'FA2'!$B:$C,MATCH("HOME",'FA2'!$B$1:$C$1,0),0),"")&amp;IFERROR(VLOOKUP(J$2&amp;$A18,'EFL2'!$A:$D,MATCH("AWAY",'EFL2'!$A$1:$D$1,0),0),"")&amp;IFERROR(VLOOKUP(J$2&amp;$A18,'EFL2'!$B:$C,MATCH("HOME",'EFL2'!$B$1:$C$1,0),0),"")&amp;IFERROR(VLOOKUP(J$2&amp;$A18,'UCL2'!$C:$F,MATCH("AWAY",'UCL2'!$C$1:$F$1,0),0),"")&amp;IFERROR(VLOOKUP(J$2&amp;$A18,'UCL2'!$D:$E,MATCH("HOME",'UCL2'!$D$1:$E$1,0),0),"")&amp;IFERROR(VLOOKUP(J$2&amp;$A18,'EU2'!$C:$F,MATCH("AWAY",'EU2'!$C$1:$F$1,0),0),"")&amp;IFERROR(VLOOKUP(J$2&amp;$A18,'EU2'!$D:$E,MATCH("HOME",'EU2'!$D$1:$E$1,0),0),"")&amp;IFERROR(VLOOKUP(J$2&amp;$A18,'EUC2'!$C:$F,MATCH("AWAY",'EUC2'!$C$1:$F$1,0),0),"")&amp;IFERROR(VLOOKUP(J$2&amp;$A18,'EUC2'!$D:$E,MATCH("HOME",'EUC2'!$D$1:$E$1,0),0),"")</f>
        <v/>
      </c>
      <c r="K18" s="25" t="str">
        <f>IFERROR(VLOOKUP(K$2&amp;$B18,'FPL FIX2'!$N$1:$Q$400,MATCH("HOME",'FPL FIX2'!$N$1:$Q$1,0),0),"")&amp;IFERROR(VLOOKUP(K$2&amp;$B18,'FPL FIX2'!$O$1:$P$400,MATCH("AWAY",'FPL FIX2'!$O$1:$P$1,0),0),"")&amp;IFERROR(VLOOKUP(K$2&amp;$A18,'FA2'!$A:$D,MATCH("AWAY",'FA2'!$A$1:$D$1,0),0),"")&amp;IFERROR(VLOOKUP(K$2&amp;$A18,'FA2'!$B:$C,MATCH("HOME",'FA2'!$B$1:$C$1,0),0),"")&amp;IFERROR(VLOOKUP(K$2&amp;$A18,'EFL2'!$A:$D,MATCH("AWAY",'EFL2'!$A$1:$D$1,0),0),"")&amp;IFERROR(VLOOKUP(K$2&amp;$A18,'EFL2'!$B:$C,MATCH("HOME",'EFL2'!$B$1:$C$1,0),0),"")&amp;IFERROR(VLOOKUP(K$2&amp;$A18,'UCL2'!$C:$F,MATCH("AWAY",'UCL2'!$C$1:$F$1,0),0),"")&amp;IFERROR(VLOOKUP(K$2&amp;$A18,'UCL2'!$D:$E,MATCH("HOME",'UCL2'!$D$1:$E$1,0),0),"")&amp;IFERROR(VLOOKUP(K$2&amp;$A18,'EU2'!$C:$F,MATCH("AWAY",'EU2'!$C$1:$F$1,0),0),"")&amp;IFERROR(VLOOKUP(K$2&amp;$A18,'EU2'!$D:$E,MATCH("HOME",'EU2'!$D$1:$E$1,0),0),"")&amp;IFERROR(VLOOKUP(K$2&amp;$A18,'EUC2'!$C:$F,MATCH("AWAY",'EUC2'!$C$1:$F$1,0),0),"")&amp;IFERROR(VLOOKUP(K$2&amp;$A18,'EUC2'!$D:$E,MATCH("HOME",'EUC2'!$D$1:$E$1,0),0),"")</f>
        <v/>
      </c>
      <c r="L18" s="25" t="str">
        <f>IFERROR(VLOOKUP(L$2&amp;$B18,'FPL FIX2'!$N$1:$Q$400,MATCH("HOME",'FPL FIX2'!$N$1:$Q$1,0),0),"")&amp;IFERROR(VLOOKUP(L$2&amp;$B18,'FPL FIX2'!$O$1:$P$400,MATCH("AWAY",'FPL FIX2'!$O$1:$P$1,0),0),"")&amp;IFERROR(VLOOKUP(L$2&amp;$A18,'FA2'!$A:$D,MATCH("AWAY",'FA2'!$A$1:$D$1,0),0),"")&amp;IFERROR(VLOOKUP(L$2&amp;$A18,'FA2'!$B:$C,MATCH("HOME",'FA2'!$B$1:$C$1,0),0),"")&amp;IFERROR(VLOOKUP(L$2&amp;$A18,'EFL2'!$A:$D,MATCH("AWAY",'EFL2'!$A$1:$D$1,0),0),"")&amp;IFERROR(VLOOKUP(L$2&amp;$A18,'EFL2'!$B:$C,MATCH("HOME",'EFL2'!$B$1:$C$1,0),0),"")&amp;IFERROR(VLOOKUP(L$2&amp;$A18,'UCL2'!$C:$F,MATCH("AWAY",'UCL2'!$C$1:$F$1,0),0),"")&amp;IFERROR(VLOOKUP(L$2&amp;$A18,'UCL2'!$D:$E,MATCH("HOME",'UCL2'!$D$1:$E$1,0),0),"")&amp;IFERROR(VLOOKUP(L$2&amp;$A18,'EU2'!$C:$F,MATCH("AWAY",'EU2'!$C$1:$F$1,0),0),"")&amp;IFERROR(VLOOKUP(L$2&amp;$A18,'EU2'!$D:$E,MATCH("HOME",'EU2'!$D$1:$E$1,0),0),"")&amp;IFERROR(VLOOKUP(L$2&amp;$A18,'EUC2'!$C:$F,MATCH("AWAY",'EUC2'!$C$1:$F$1,0),0),"")&amp;IFERROR(VLOOKUP(L$2&amp;$A18,'EUC2'!$D:$E,MATCH("HOME",'EUC2'!$D$1:$E$1,0),0),"")</f>
        <v/>
      </c>
      <c r="M18" s="25" t="str">
        <f>IFERROR(VLOOKUP(M$2&amp;$B18,'FPL FIX2'!$N$1:$Q$400,MATCH("HOME",'FPL FIX2'!$N$1:$Q$1,0),0),"")&amp;IFERROR(VLOOKUP(M$2&amp;$B18,'FPL FIX2'!$O$1:$P$400,MATCH("AWAY",'FPL FIX2'!$O$1:$P$1,0),0),"")&amp;IFERROR(VLOOKUP(M$2&amp;$A18,'FA2'!$A:$D,MATCH("AWAY",'FA2'!$A$1:$D$1,0),0),"")&amp;IFERROR(VLOOKUP(M$2&amp;$A18,'FA2'!$B:$C,MATCH("HOME",'FA2'!$B$1:$C$1,0),0),"")&amp;IFERROR(VLOOKUP(M$2&amp;$A18,'EFL2'!$A:$D,MATCH("AWAY",'EFL2'!$A$1:$D$1,0),0),"")&amp;IFERROR(VLOOKUP(M$2&amp;$A18,'EFL2'!$B:$C,MATCH("HOME",'EFL2'!$B$1:$C$1,0),0),"")&amp;IFERROR(VLOOKUP(M$2&amp;$A18,'UCL2'!$C:$F,MATCH("AWAY",'UCL2'!$C$1:$F$1,0),0),"")&amp;IFERROR(VLOOKUP(M$2&amp;$A18,'UCL2'!$D:$E,MATCH("HOME",'UCL2'!$D$1:$E$1,0),0),"")&amp;IFERROR(VLOOKUP(M$2&amp;$A18,'EU2'!$C:$F,MATCH("AWAY",'EU2'!$C$1:$F$1,0),0),"")&amp;IFERROR(VLOOKUP(M$2&amp;$A18,'EU2'!$D:$E,MATCH("HOME",'EU2'!$D$1:$E$1,0),0),"")&amp;IFERROR(VLOOKUP(M$2&amp;$A18,'EUC2'!$C:$F,MATCH("AWAY",'EUC2'!$C$1:$F$1,0),0),"")&amp;IFERROR(VLOOKUP(M$2&amp;$A18,'EUC2'!$D:$E,MATCH("HOME",'EUC2'!$D$1:$E$1,0),0),"")</f>
        <v/>
      </c>
      <c r="N18" s="25" t="str">
        <f>IFERROR(VLOOKUP(N$2&amp;$B18,'FPL FIX2'!$N$1:$Q$400,MATCH("HOME",'FPL FIX2'!$N$1:$Q$1,0),0),"")&amp;IFERROR(VLOOKUP(N$2&amp;$B18,'FPL FIX2'!$O$1:$P$400,MATCH("AWAY",'FPL FIX2'!$O$1:$P$1,0),0),"")&amp;IFERROR(VLOOKUP(N$2&amp;$A18,'FA2'!$A:$D,MATCH("AWAY",'FA2'!$A$1:$D$1,0),0),"")&amp;IFERROR(VLOOKUP(N$2&amp;$A18,'FA2'!$B:$C,MATCH("HOME",'FA2'!$B$1:$C$1,0),0),"")&amp;IFERROR(VLOOKUP(N$2&amp;$A18,'EFL2'!$A:$D,MATCH("AWAY",'EFL2'!$A$1:$D$1,0),0),"")&amp;IFERROR(VLOOKUP(N$2&amp;$A18,'EFL2'!$B:$C,MATCH("HOME",'EFL2'!$B$1:$C$1,0),0),"")&amp;IFERROR(VLOOKUP(N$2&amp;$A18,'UCL2'!$C:$F,MATCH("AWAY",'UCL2'!$C$1:$F$1,0),0),"")&amp;IFERROR(VLOOKUP(N$2&amp;$A18,'UCL2'!$D:$E,MATCH("HOME",'UCL2'!$D$1:$E$1,0),0),"")&amp;IFERROR(VLOOKUP(N$2&amp;$A18,'EU2'!$C:$F,MATCH("AWAY",'EU2'!$C$1:$F$1,0),0),"")&amp;IFERROR(VLOOKUP(N$2&amp;$A18,'EU2'!$D:$E,MATCH("HOME",'EU2'!$D$1:$E$1,0),0),"")&amp;IFERROR(VLOOKUP(N$2&amp;$A18,'EUC2'!$C:$F,MATCH("AWAY",'EUC2'!$C$1:$F$1,0),0),"")&amp;IFERROR(VLOOKUP(N$2&amp;$A18,'EUC2'!$D:$E,MATCH("HOME",'EUC2'!$D$1:$E$1,0),0),"")</f>
        <v/>
      </c>
      <c r="O18" s="25" t="str">
        <f>IFERROR(VLOOKUP(O$2&amp;$B18,'FPL FIX2'!$N$1:$Q$400,MATCH("HOME",'FPL FIX2'!$N$1:$Q$1,0),0),"")&amp;IFERROR(VLOOKUP(O$2&amp;$B18,'FPL FIX2'!$O$1:$P$400,MATCH("AWAY",'FPL FIX2'!$O$1:$P$1,0),0),"")&amp;IFERROR(VLOOKUP(O$2&amp;$A18,'FA2'!$A:$D,MATCH("AWAY",'FA2'!$A$1:$D$1,0),0),"")&amp;IFERROR(VLOOKUP(O$2&amp;$A18,'FA2'!$B:$C,MATCH("HOME",'FA2'!$B$1:$C$1,0),0),"")&amp;IFERROR(VLOOKUP(O$2&amp;$A18,'EFL2'!$A:$D,MATCH("AWAY",'EFL2'!$A$1:$D$1,0),0),"")&amp;IFERROR(VLOOKUP(O$2&amp;$A18,'EFL2'!$B:$C,MATCH("HOME",'EFL2'!$B$1:$C$1,0),0),"")&amp;IFERROR(VLOOKUP(O$2&amp;$A18,'UCL2'!$C:$F,MATCH("AWAY",'UCL2'!$C$1:$F$1,0),0),"")&amp;IFERROR(VLOOKUP(O$2&amp;$A18,'UCL2'!$D:$E,MATCH("HOME",'UCL2'!$D$1:$E$1,0),0),"")&amp;IFERROR(VLOOKUP(O$2&amp;$A18,'EU2'!$C:$F,MATCH("AWAY",'EU2'!$C$1:$F$1,0),0),"")&amp;IFERROR(VLOOKUP(O$2&amp;$A18,'EU2'!$D:$E,MATCH("HOME",'EU2'!$D$1:$E$1,0),0),"")&amp;IFERROR(VLOOKUP(O$2&amp;$A18,'EUC2'!$C:$F,MATCH("AWAY",'EUC2'!$C$1:$F$1,0),0),"")&amp;IFERROR(VLOOKUP(O$2&amp;$A18,'EUC2'!$D:$E,MATCH("HOME",'EUC2'!$D$1:$E$1,0),0),"")</f>
        <v>bha</v>
      </c>
      <c r="P18" s="25" t="str">
        <f>IFERROR(VLOOKUP(P$2&amp;$B18,'FPL FIX2'!$N$1:$Q$400,MATCH("HOME",'FPL FIX2'!$N$1:$Q$1,0),0),"")&amp;IFERROR(VLOOKUP(P$2&amp;$B18,'FPL FIX2'!$O$1:$P$400,MATCH("AWAY",'FPL FIX2'!$O$1:$P$1,0),0),"")&amp;IFERROR(VLOOKUP(P$2&amp;$A18,'FA2'!$A:$D,MATCH("AWAY",'FA2'!$A$1:$D$1,0),0),"")&amp;IFERROR(VLOOKUP(P$2&amp;$A18,'FA2'!$B:$C,MATCH("HOME",'FA2'!$B$1:$C$1,0),0),"")&amp;IFERROR(VLOOKUP(P$2&amp;$A18,'EFL2'!$A:$D,MATCH("AWAY",'EFL2'!$A$1:$D$1,0),0),"")&amp;IFERROR(VLOOKUP(P$2&amp;$A18,'EFL2'!$B:$C,MATCH("HOME",'EFL2'!$B$1:$C$1,0),0),"")&amp;IFERROR(VLOOKUP(P$2&amp;$A18,'UCL2'!$C:$F,MATCH("AWAY",'UCL2'!$C$1:$F$1,0),0),"")&amp;IFERROR(VLOOKUP(P$2&amp;$A18,'UCL2'!$D:$E,MATCH("HOME",'UCL2'!$D$1:$E$1,0),0),"")&amp;IFERROR(VLOOKUP(P$2&amp;$A18,'EU2'!$C:$F,MATCH("AWAY",'EU2'!$C$1:$F$1,0),0),"")&amp;IFERROR(VLOOKUP(P$2&amp;$A18,'EU2'!$D:$E,MATCH("HOME",'EU2'!$D$1:$E$1,0),0),"")&amp;IFERROR(VLOOKUP(P$2&amp;$A18,'EUC2'!$C:$F,MATCH("AWAY",'EUC2'!$C$1:$F$1,0),0),"")&amp;IFERROR(VLOOKUP(P$2&amp;$A18,'EUC2'!$D:$E,MATCH("HOME",'EUC2'!$D$1:$E$1,0),0),"")</f>
        <v/>
      </c>
      <c r="Q18" s="25" t="str">
        <f>IFERROR(VLOOKUP(Q$2&amp;$B18,'FPL FIX2'!$N$1:$Q$400,MATCH("HOME",'FPL FIX2'!$N$1:$Q$1,0),0),"")&amp;IFERROR(VLOOKUP(Q$2&amp;$B18,'FPL FIX2'!$O$1:$P$400,MATCH("AWAY",'FPL FIX2'!$O$1:$P$1,0),0),"")&amp;IFERROR(VLOOKUP(Q$2&amp;$A18,'FA2'!$A:$D,MATCH("AWAY",'FA2'!$A$1:$D$1,0),0),"")&amp;IFERROR(VLOOKUP(Q$2&amp;$A18,'FA2'!$B:$C,MATCH("HOME",'FA2'!$B$1:$C$1,0),0),"")&amp;IFERROR(VLOOKUP(Q$2&amp;$A18,'EFL2'!$A:$D,MATCH("AWAY",'EFL2'!$A$1:$D$1,0),0),"")&amp;IFERROR(VLOOKUP(Q$2&amp;$A18,'EFL2'!$B:$C,MATCH("HOME",'EFL2'!$B$1:$C$1,0),0),"")&amp;IFERROR(VLOOKUP(Q$2&amp;$A18,'UCL2'!$C:$F,MATCH("AWAY",'UCL2'!$C$1:$F$1,0),0),"")&amp;IFERROR(VLOOKUP(Q$2&amp;$A18,'UCL2'!$D:$E,MATCH("HOME",'UCL2'!$D$1:$E$1,0),0),"")&amp;IFERROR(VLOOKUP(Q$2&amp;$A18,'EU2'!$C:$F,MATCH("AWAY",'EU2'!$C$1:$F$1,0),0),"")&amp;IFERROR(VLOOKUP(Q$2&amp;$A18,'EU2'!$D:$E,MATCH("HOME",'EU2'!$D$1:$E$1,0),0),"")&amp;IFERROR(VLOOKUP(Q$2&amp;$A18,'EUC2'!$C:$F,MATCH("AWAY",'EUC2'!$C$1:$F$1,0),0),"")&amp;IFERROR(VLOOKUP(Q$2&amp;$A18,'EUC2'!$D:$E,MATCH("HOME",'EUC2'!$D$1:$E$1,0),0),"")</f>
        <v/>
      </c>
      <c r="R18" s="25" t="str">
        <f>IFERROR(VLOOKUP(R$2&amp;$B18,'FPL FIX2'!$N$1:$Q$400,MATCH("HOME",'FPL FIX2'!$N$1:$Q$1,0),0),"")&amp;IFERROR(VLOOKUP(R$2&amp;$B18,'FPL FIX2'!$O$1:$P$400,MATCH("AWAY",'FPL FIX2'!$O$1:$P$1,0),0),"")&amp;IFERROR(VLOOKUP(R$2&amp;$A18,'FA2'!$A:$D,MATCH("AWAY",'FA2'!$A$1:$D$1,0),0),"")&amp;IFERROR(VLOOKUP(R$2&amp;$A18,'FA2'!$B:$C,MATCH("HOME",'FA2'!$B$1:$C$1,0),0),"")&amp;IFERROR(VLOOKUP(R$2&amp;$A18,'EFL2'!$A:$D,MATCH("AWAY",'EFL2'!$A$1:$D$1,0),0),"")&amp;IFERROR(VLOOKUP(R$2&amp;$A18,'EFL2'!$B:$C,MATCH("HOME",'EFL2'!$B$1:$C$1,0),0),"")&amp;IFERROR(VLOOKUP(R$2&amp;$A18,'UCL2'!$C:$F,MATCH("AWAY",'UCL2'!$C$1:$F$1,0),0),"")&amp;IFERROR(VLOOKUP(R$2&amp;$A18,'UCL2'!$D:$E,MATCH("HOME",'UCL2'!$D$1:$E$1,0),0),"")&amp;IFERROR(VLOOKUP(R$2&amp;$A18,'EU2'!$C:$F,MATCH("AWAY",'EU2'!$C$1:$F$1,0),0),"")&amp;IFERROR(VLOOKUP(R$2&amp;$A18,'EU2'!$D:$E,MATCH("HOME",'EU2'!$D$1:$E$1,0),0),"")&amp;IFERROR(VLOOKUP(R$2&amp;$A18,'EUC2'!$C:$F,MATCH("AWAY",'EUC2'!$C$1:$F$1,0),0),"")&amp;IFERROR(VLOOKUP(R$2&amp;$A18,'EUC2'!$D:$E,MATCH("HOME",'EUC2'!$D$1:$E$1,0),0),"")</f>
        <v/>
      </c>
      <c r="S18" s="25" t="str">
        <f>IFERROR(VLOOKUP(S$2&amp;$B18,'FPL FIX2'!$N$1:$Q$400,MATCH("HOME",'FPL FIX2'!$N$1:$Q$1,0),0),"")&amp;IFERROR(VLOOKUP(S$2&amp;$B18,'FPL FIX2'!$O$1:$P$400,MATCH("AWAY",'FPL FIX2'!$O$1:$P$1,0),0),"")&amp;IFERROR(VLOOKUP(S$2&amp;$A18,'FA2'!$A:$D,MATCH("AWAY",'FA2'!$A$1:$D$1,0),0),"")&amp;IFERROR(VLOOKUP(S$2&amp;$A18,'FA2'!$B:$C,MATCH("HOME",'FA2'!$B$1:$C$1,0),0),"")&amp;IFERROR(VLOOKUP(S$2&amp;$A18,'EFL2'!$A:$D,MATCH("AWAY",'EFL2'!$A$1:$D$1,0),0),"")&amp;IFERROR(VLOOKUP(S$2&amp;$A18,'EFL2'!$B:$C,MATCH("HOME",'EFL2'!$B$1:$C$1,0),0),"")&amp;IFERROR(VLOOKUP(S$2&amp;$A18,'UCL2'!$C:$F,MATCH("AWAY",'UCL2'!$C$1:$F$1,0),0),"")&amp;IFERROR(VLOOKUP(S$2&amp;$A18,'UCL2'!$D:$E,MATCH("HOME",'UCL2'!$D$1:$E$1,0),0),"")&amp;IFERROR(VLOOKUP(S$2&amp;$A18,'EU2'!$C:$F,MATCH("AWAY",'EU2'!$C$1:$F$1,0),0),"")&amp;IFERROR(VLOOKUP(S$2&amp;$A18,'EU2'!$D:$E,MATCH("HOME",'EU2'!$D$1:$E$1,0),0),"")&amp;IFERROR(VLOOKUP(S$2&amp;$A18,'EUC2'!$C:$F,MATCH("AWAY",'EUC2'!$C$1:$F$1,0),0),"")&amp;IFERROR(VLOOKUP(S$2&amp;$A18,'EUC2'!$D:$E,MATCH("HOME",'EUC2'!$D$1:$E$1,0),0),"")</f>
        <v/>
      </c>
      <c r="T18" s="25" t="str">
        <f>IFERROR(VLOOKUP(T$2&amp;$B18,'FPL FIX2'!$N$1:$Q$400,MATCH("HOME",'FPL FIX2'!$N$1:$Q$1,0),0),"")&amp;IFERROR(VLOOKUP(T$2&amp;$B18,'FPL FIX2'!$O$1:$P$400,MATCH("AWAY",'FPL FIX2'!$O$1:$P$1,0),0),"")&amp;IFERROR(VLOOKUP(T$2&amp;$A18,'FA2'!$A:$D,MATCH("AWAY",'FA2'!$A$1:$D$1,0),0),"")&amp;IFERROR(VLOOKUP(T$2&amp;$A18,'FA2'!$B:$C,MATCH("HOME",'FA2'!$B$1:$C$1,0),0),"")&amp;IFERROR(VLOOKUP(T$2&amp;$A18,'EFL2'!$A:$D,MATCH("AWAY",'EFL2'!$A$1:$D$1,0),0),"")&amp;IFERROR(VLOOKUP(T$2&amp;$A18,'EFL2'!$B:$C,MATCH("HOME",'EFL2'!$B$1:$C$1,0),0),"")&amp;IFERROR(VLOOKUP(T$2&amp;$A18,'UCL2'!$C:$F,MATCH("AWAY",'UCL2'!$C$1:$F$1,0),0),"")&amp;IFERROR(VLOOKUP(T$2&amp;$A18,'UCL2'!$D:$E,MATCH("HOME",'UCL2'!$D$1:$E$1,0),0),"")&amp;IFERROR(VLOOKUP(T$2&amp;$A18,'EU2'!$C:$F,MATCH("AWAY",'EU2'!$C$1:$F$1,0),0),"")&amp;IFERROR(VLOOKUP(T$2&amp;$A18,'EU2'!$D:$E,MATCH("HOME",'EU2'!$D$1:$E$1,0),0),"")&amp;IFERROR(VLOOKUP(T$2&amp;$A18,'EUC2'!$C:$F,MATCH("AWAY",'EUC2'!$C$1:$F$1,0),0),"")&amp;IFERROR(VLOOKUP(T$2&amp;$A18,'EUC2'!$D:$E,MATCH("HOME",'EUC2'!$D$1:$E$1,0),0),"")</f>
        <v/>
      </c>
      <c r="U18" s="25" t="str">
        <f>IFERROR(VLOOKUP(U$2&amp;$B18,'FPL FIX2'!$N$1:$Q$400,MATCH("HOME",'FPL FIX2'!$N$1:$Q$1,0),0),"")&amp;IFERROR(VLOOKUP(U$2&amp;$B18,'FPL FIX2'!$O$1:$P$400,MATCH("AWAY",'FPL FIX2'!$O$1:$P$1,0),0),"")&amp;IFERROR(VLOOKUP(U$2&amp;$A18,'FA2'!$A:$D,MATCH("AWAY",'FA2'!$A$1:$D$1,0),0),"")&amp;IFERROR(VLOOKUP(U$2&amp;$A18,'FA2'!$B:$C,MATCH("HOME",'FA2'!$B$1:$C$1,0),0),"")&amp;IFERROR(VLOOKUP(U$2&amp;$A18,'EFL2'!$A:$D,MATCH("AWAY",'EFL2'!$A$1:$D$1,0),0),"")&amp;IFERROR(VLOOKUP(U$2&amp;$A18,'EFL2'!$B:$C,MATCH("HOME",'EFL2'!$B$1:$C$1,0),0),"")&amp;IFERROR(VLOOKUP(U$2&amp;$A18,'UCL2'!$C:$F,MATCH("AWAY",'UCL2'!$C$1:$F$1,0),0),"")&amp;IFERROR(VLOOKUP(U$2&amp;$A18,'UCL2'!$D:$E,MATCH("HOME",'UCL2'!$D$1:$E$1,0),0),"")&amp;IFERROR(VLOOKUP(U$2&amp;$A18,'EU2'!$C:$F,MATCH("AWAY",'EU2'!$C$1:$F$1,0),0),"")&amp;IFERROR(VLOOKUP(U$2&amp;$A18,'EU2'!$D:$E,MATCH("HOME",'EU2'!$D$1:$E$1,0),0),"")&amp;IFERROR(VLOOKUP(U$2&amp;$A18,'EUC2'!$C:$F,MATCH("AWAY",'EUC2'!$C$1:$F$1,0),0),"")&amp;IFERROR(VLOOKUP(U$2&amp;$A18,'EUC2'!$D:$E,MATCH("HOME",'EUC2'!$D$1:$E$1,0),0),"")</f>
        <v/>
      </c>
      <c r="V18" s="25" t="str">
        <f>IFERROR(VLOOKUP(V$2&amp;$B18,'FPL FIX2'!$N$1:$Q$400,MATCH("HOME",'FPL FIX2'!$N$1:$Q$1,0),0),"")&amp;IFERROR(VLOOKUP(V$2&amp;$B18,'FPL FIX2'!$O$1:$P$400,MATCH("AWAY",'FPL FIX2'!$O$1:$P$1,0),0),"")&amp;IFERROR(VLOOKUP(V$2&amp;$A18,'FA2'!$A:$D,MATCH("AWAY",'FA2'!$A$1:$D$1,0),0),"")&amp;IFERROR(VLOOKUP(V$2&amp;$A18,'FA2'!$B:$C,MATCH("HOME",'FA2'!$B$1:$C$1,0),0),"")&amp;IFERROR(VLOOKUP(V$2&amp;$A18,'EFL2'!$A:$D,MATCH("AWAY",'EFL2'!$A$1:$D$1,0),0),"")&amp;IFERROR(VLOOKUP(V$2&amp;$A18,'EFL2'!$B:$C,MATCH("HOME",'EFL2'!$B$1:$C$1,0),0),"")&amp;IFERROR(VLOOKUP(V$2&amp;$A18,'UCL2'!$C:$F,MATCH("AWAY",'UCL2'!$C$1:$F$1,0),0),"")&amp;IFERROR(VLOOKUP(V$2&amp;$A18,'UCL2'!$D:$E,MATCH("HOME",'UCL2'!$D$1:$E$1,0),0),"")&amp;IFERROR(VLOOKUP(V$2&amp;$A18,'EU2'!$C:$F,MATCH("AWAY",'EU2'!$C$1:$F$1,0),0),"")&amp;IFERROR(VLOOKUP(V$2&amp;$A18,'EU2'!$D:$E,MATCH("HOME",'EU2'!$D$1:$E$1,0),0),"")&amp;IFERROR(VLOOKUP(V$2&amp;$A18,'EUC2'!$C:$F,MATCH("AWAY",'EUC2'!$C$1:$F$1,0),0),"")&amp;IFERROR(VLOOKUP(V$2&amp;$A18,'EUC2'!$D:$E,MATCH("HOME",'EUC2'!$D$1:$E$1,0),0),"")</f>
        <v/>
      </c>
      <c r="W18" s="25" t="str">
        <f>IFERROR(VLOOKUP(W$2&amp;$B18,'FPL FIX2'!$N$1:$Q$400,MATCH("HOME",'FPL FIX2'!$N$1:$Q$1,0),0),"")&amp;IFERROR(VLOOKUP(W$2&amp;$B18,'FPL FIX2'!$O$1:$P$400,MATCH("AWAY",'FPL FIX2'!$O$1:$P$1,0),0),"")&amp;IFERROR(VLOOKUP(W$2&amp;$A18,'FA2'!$A:$D,MATCH("AWAY",'FA2'!$A$1:$D$1,0),0),"")&amp;IFERROR(VLOOKUP(W$2&amp;$A18,'FA2'!$B:$C,MATCH("HOME",'FA2'!$B$1:$C$1,0),0),"")&amp;IFERROR(VLOOKUP(W$2&amp;$A18,'EFL2'!$A:$D,MATCH("AWAY",'EFL2'!$A$1:$D$1,0),0),"")&amp;IFERROR(VLOOKUP(W$2&amp;$A18,'EFL2'!$B:$C,MATCH("HOME",'EFL2'!$B$1:$C$1,0),0),"")&amp;IFERROR(VLOOKUP(W$2&amp;$A18,'UCL2'!$C:$F,MATCH("AWAY",'UCL2'!$C$1:$F$1,0),0),"")&amp;IFERROR(VLOOKUP(W$2&amp;$A18,'UCL2'!$D:$E,MATCH("HOME",'UCL2'!$D$1:$E$1,0),0),"")&amp;IFERROR(VLOOKUP(W$2&amp;$A18,'EU2'!$C:$F,MATCH("AWAY",'EU2'!$C$1:$F$1,0),0),"")&amp;IFERROR(VLOOKUP(W$2&amp;$A18,'EU2'!$D:$E,MATCH("HOME",'EU2'!$D$1:$E$1,0),0),"")&amp;IFERROR(VLOOKUP(W$2&amp;$A18,'EUC2'!$C:$F,MATCH("AWAY",'EUC2'!$C$1:$F$1,0),0),"")&amp;IFERROR(VLOOKUP(W$2&amp;$A18,'EUC2'!$D:$E,MATCH("HOME",'EUC2'!$D$1:$E$1,0),0),"")</f>
        <v>MCI</v>
      </c>
      <c r="X18" s="25" t="str">
        <f>IFERROR(VLOOKUP(X$2&amp;$B18,'FPL FIX2'!$N$1:$Q$400,MATCH("HOME",'FPL FIX2'!$N$1:$Q$1,0),0),"")&amp;IFERROR(VLOOKUP(X$2&amp;$B18,'FPL FIX2'!$O$1:$P$400,MATCH("AWAY",'FPL FIX2'!$O$1:$P$1,0),0),"")&amp;IFERROR(VLOOKUP(X$2&amp;$A18,'FA2'!$A:$D,MATCH("AWAY",'FA2'!$A$1:$D$1,0),0),"")&amp;IFERROR(VLOOKUP(X$2&amp;$A18,'FA2'!$B:$C,MATCH("HOME",'FA2'!$B$1:$C$1,0),0),"")&amp;IFERROR(VLOOKUP(X$2&amp;$A18,'EFL2'!$A:$D,MATCH("AWAY",'EFL2'!$A$1:$D$1,0),0),"")&amp;IFERROR(VLOOKUP(X$2&amp;$A18,'EFL2'!$B:$C,MATCH("HOME",'EFL2'!$B$1:$C$1,0),0),"")&amp;IFERROR(VLOOKUP(X$2&amp;$A18,'UCL2'!$C:$F,MATCH("AWAY",'UCL2'!$C$1:$F$1,0),0),"")&amp;IFERROR(VLOOKUP(X$2&amp;$A18,'UCL2'!$D:$E,MATCH("HOME",'UCL2'!$D$1:$E$1,0),0),"")&amp;IFERROR(VLOOKUP(X$2&amp;$A18,'EU2'!$C:$F,MATCH("AWAY",'EU2'!$C$1:$F$1,0),0),"")&amp;IFERROR(VLOOKUP(X$2&amp;$A18,'EU2'!$D:$E,MATCH("HOME",'EU2'!$D$1:$E$1,0),0),"")&amp;IFERROR(VLOOKUP(X$2&amp;$A18,'EUC2'!$C:$F,MATCH("AWAY",'EUC2'!$C$1:$F$1,0),0),"")&amp;IFERROR(VLOOKUP(X$2&amp;$A18,'EUC2'!$D:$E,MATCH("HOME",'EUC2'!$D$1:$E$1,0),0),"")</f>
        <v/>
      </c>
      <c r="Y18" s="57" t="str">
        <f>IFERROR(VLOOKUP(Y$2&amp;$B18,'FPL FIX2'!$N$1:$Q$400,MATCH("HOME",'FPL FIX2'!$N$1:$Q$1,0),0),"")&amp;IFERROR(VLOOKUP(Y$2&amp;$B18,'FPL FIX2'!$O$1:$P$400,MATCH("AWAY",'FPL FIX2'!$O$1:$P$1,0),0),"")&amp;IFERROR(VLOOKUP(Y$2&amp;$A18,'FA2'!$A:$D,MATCH("AWAY",'FA2'!$A$1:$D$1,0),0),"")&amp;IFERROR(VLOOKUP(Y$2&amp;$A18,'FA2'!$B:$C,MATCH("HOME",'FA2'!$B$1:$C$1,0),0),"")&amp;IFERROR(VLOOKUP(Y$2&amp;$A18,'EFL2'!$A:$D,MATCH("AWAY",'EFL2'!$A$1:$D$1,0),0),"")&amp;IFERROR(VLOOKUP(Y$2&amp;$A18,'EFL2'!$B:$C,MATCH("HOME",'EFL2'!$B$1:$C$1,0),0),"")&amp;IFERROR(VLOOKUP(Y$2&amp;$A18,'UCL2'!$C:$F,MATCH("AWAY",'UCL2'!$C$1:$F$1,0),0),"")&amp;IFERROR(VLOOKUP(Y$2&amp;$A18,'UCL2'!$D:$E,MATCH("HOME",'UCL2'!$D$1:$E$1,0),0),"")&amp;IFERROR(VLOOKUP(Y$2&amp;$A18,'EU2'!$C:$F,MATCH("AWAY",'EU2'!$C$1:$F$1,0),0),"")&amp;IFERROR(VLOOKUP(Y$2&amp;$A18,'EU2'!$D:$E,MATCH("HOME",'EU2'!$D$1:$E$1,0),0),"")&amp;IFERROR(VLOOKUP(Y$2&amp;$A18,'EUC2'!$C:$F,MATCH("AWAY",'EUC2'!$C$1:$F$1,0),0),"")&amp;IFERROR(VLOOKUP(Y$2&amp;$A18,'EUC2'!$D:$E,MATCH("HOME",'EUC2'!$D$1:$E$1,0),0),"")</f>
        <v/>
      </c>
      <c r="Z18" s="25" t="str">
        <f>IFERROR(VLOOKUP(Z$2&amp;$B18,'FPL FIX2'!$N$1:$Q$400,MATCH("HOME",'FPL FIX2'!$N$1:$Q$1,0),0),"")&amp;IFERROR(VLOOKUP(Z$2&amp;$B18,'FPL FIX2'!$O$1:$P$400,MATCH("AWAY",'FPL FIX2'!$O$1:$P$1,0),0),"")&amp;IFERROR(VLOOKUP(Z$2&amp;$A18,'FA2'!$A:$D,MATCH("AWAY",'FA2'!$A$1:$D$1,0),0),"")&amp;IFERROR(VLOOKUP(Z$2&amp;$A18,'FA2'!$B:$C,MATCH("HOME",'FA2'!$B$1:$C$1,0),0),"")&amp;IFERROR(VLOOKUP(Z$2&amp;$A18,'EFL2'!$A:$D,MATCH("AWAY",'EFL2'!$A$1:$D$1,0),0),"")&amp;IFERROR(VLOOKUP(Z$2&amp;$A18,'EFL2'!$B:$C,MATCH("HOME",'EFL2'!$B$1:$C$1,0),0),"")&amp;IFERROR(VLOOKUP(Z$2&amp;$A18,'UCL2'!$C:$F,MATCH("AWAY",'UCL2'!$C$1:$F$1,0),0),"")&amp;IFERROR(VLOOKUP(Z$2&amp;$A18,'UCL2'!$D:$E,MATCH("HOME",'UCL2'!$D$1:$E$1,0),0),"")&amp;IFERROR(VLOOKUP(Z$2&amp;$A18,'EU2'!$C:$F,MATCH("AWAY",'EU2'!$C$1:$F$1,0),0),"")&amp;IFERROR(VLOOKUP(Z$2&amp;$A18,'EU2'!$D:$E,MATCH("HOME",'EU2'!$D$1:$E$1,0),0),"")&amp;IFERROR(VLOOKUP(Z$2&amp;$A18,'EUC2'!$C:$F,MATCH("AWAY",'EUC2'!$C$1:$F$1,0),0),"")&amp;IFERROR(VLOOKUP(Z$2&amp;$A18,'EUC2'!$D:$E,MATCH("HOME",'EUC2'!$D$1:$E$1,0),0),"")</f>
        <v>Tranmere Rovers</v>
      </c>
      <c r="AA18" s="25" t="str">
        <f>IFERROR(VLOOKUP(AA$2&amp;$B18,'FPL FIX2'!$N$1:$Q$400,MATCH("HOME",'FPL FIX2'!$N$1:$Q$1,0),0),"")&amp;IFERROR(VLOOKUP(AA$2&amp;$B18,'FPL FIX2'!$O$1:$P$400,MATCH("AWAY",'FPL FIX2'!$O$1:$P$1,0),0),"")&amp;IFERROR(VLOOKUP(AA$2&amp;$A18,'FA2'!$A:$D,MATCH("AWAY",'FA2'!$A$1:$D$1,0),0),"")&amp;IFERROR(VLOOKUP(AA$2&amp;$A18,'FA2'!$B:$C,MATCH("HOME",'FA2'!$B$1:$C$1,0),0),"")&amp;IFERROR(VLOOKUP(AA$2&amp;$A18,'EFL2'!$A:$D,MATCH("AWAY",'EFL2'!$A$1:$D$1,0),0),"")&amp;IFERROR(VLOOKUP(AA$2&amp;$A18,'EFL2'!$B:$C,MATCH("HOME",'EFL2'!$B$1:$C$1,0),0),"")&amp;IFERROR(VLOOKUP(AA$2&amp;$A18,'UCL2'!$C:$F,MATCH("AWAY",'UCL2'!$C$1:$F$1,0),0),"")&amp;IFERROR(VLOOKUP(AA$2&amp;$A18,'UCL2'!$D:$E,MATCH("HOME",'UCL2'!$D$1:$E$1,0),0),"")&amp;IFERROR(VLOOKUP(AA$2&amp;$A18,'EU2'!$C:$F,MATCH("AWAY",'EU2'!$C$1:$F$1,0),0),"")&amp;IFERROR(VLOOKUP(AA$2&amp;$A18,'EU2'!$D:$E,MATCH("HOME",'EU2'!$D$1:$E$1,0),0),"")&amp;IFERROR(VLOOKUP(AA$2&amp;$A18,'EUC2'!$C:$F,MATCH("AWAY",'EUC2'!$C$1:$F$1,0),0),"")&amp;IFERROR(VLOOKUP(AA$2&amp;$A18,'EUC2'!$D:$E,MATCH("HOME",'EUC2'!$D$1:$E$1,0),0),"")</f>
        <v/>
      </c>
      <c r="AB18" s="25" t="str">
        <f>IFERROR(VLOOKUP(AB$2&amp;$B18,'FPL FIX2'!$N$1:$Q$400,MATCH("HOME",'FPL FIX2'!$N$1:$Q$1,0),0),"")&amp;IFERROR(VLOOKUP(AB$2&amp;$B18,'FPL FIX2'!$O$1:$P$400,MATCH("AWAY",'FPL FIX2'!$O$1:$P$1,0),0),"")&amp;IFERROR(VLOOKUP(AB$2&amp;$A18,'FA2'!$A:$D,MATCH("AWAY",'FA2'!$A$1:$D$1,0),0),"")&amp;IFERROR(VLOOKUP(AB$2&amp;$A18,'FA2'!$B:$C,MATCH("HOME",'FA2'!$B$1:$C$1,0),0),"")&amp;IFERROR(VLOOKUP(AB$2&amp;$A18,'EFL2'!$A:$D,MATCH("AWAY",'EFL2'!$A$1:$D$1,0),0),"")&amp;IFERROR(VLOOKUP(AB$2&amp;$A18,'EFL2'!$B:$C,MATCH("HOME",'EFL2'!$B$1:$C$1,0),0),"")&amp;IFERROR(VLOOKUP(AB$2&amp;$A18,'UCL2'!$C:$F,MATCH("AWAY",'UCL2'!$C$1:$F$1,0),0),"")&amp;IFERROR(VLOOKUP(AB$2&amp;$A18,'UCL2'!$D:$E,MATCH("HOME",'UCL2'!$D$1:$E$1,0),0),"")&amp;IFERROR(VLOOKUP(AB$2&amp;$A18,'EU2'!$C:$F,MATCH("AWAY",'EU2'!$C$1:$F$1,0),0),"")&amp;IFERROR(VLOOKUP(AB$2&amp;$A18,'EU2'!$D:$E,MATCH("HOME",'EU2'!$D$1:$E$1,0),0),"")&amp;IFERROR(VLOOKUP(AB$2&amp;$A18,'EUC2'!$C:$F,MATCH("AWAY",'EUC2'!$C$1:$F$1,0),0),"")&amp;IFERROR(VLOOKUP(AB$2&amp;$A18,'EUC2'!$D:$E,MATCH("HOME",'EUC2'!$D$1:$E$1,0),0),"")</f>
        <v/>
      </c>
      <c r="AC18" s="25" t="str">
        <f>IFERROR(VLOOKUP(AC$2&amp;$B18,'FPL FIX2'!$N$1:$Q$400,MATCH("HOME",'FPL FIX2'!$N$1:$Q$1,0),0),"")&amp;IFERROR(VLOOKUP(AC$2&amp;$B18,'FPL FIX2'!$O$1:$P$400,MATCH("AWAY",'FPL FIX2'!$O$1:$P$1,0),0),"")&amp;IFERROR(VLOOKUP(AC$2&amp;$A18,'FA2'!$A:$D,MATCH("AWAY",'FA2'!$A$1:$D$1,0),0),"")&amp;IFERROR(VLOOKUP(AC$2&amp;$A18,'FA2'!$B:$C,MATCH("HOME",'FA2'!$B$1:$C$1,0),0),"")&amp;IFERROR(VLOOKUP(AC$2&amp;$A18,'EFL2'!$A:$D,MATCH("AWAY",'EFL2'!$A$1:$D$1,0),0),"")&amp;IFERROR(VLOOKUP(AC$2&amp;$A18,'EFL2'!$B:$C,MATCH("HOME",'EFL2'!$B$1:$C$1,0),0),"")&amp;IFERROR(VLOOKUP(AC$2&amp;$A18,'UCL2'!$C:$F,MATCH("AWAY",'UCL2'!$C$1:$F$1,0),0),"")&amp;IFERROR(VLOOKUP(AC$2&amp;$A18,'UCL2'!$D:$E,MATCH("HOME",'UCL2'!$D$1:$E$1,0),0),"")&amp;IFERROR(VLOOKUP(AC$2&amp;$A18,'EU2'!$C:$F,MATCH("AWAY",'EU2'!$C$1:$F$1,0),0),"")&amp;IFERROR(VLOOKUP(AC$2&amp;$A18,'EU2'!$D:$E,MATCH("HOME",'EU2'!$D$1:$E$1,0),0),"")&amp;IFERROR(VLOOKUP(AC$2&amp;$A18,'EUC2'!$C:$F,MATCH("AWAY",'EUC2'!$C$1:$F$1,0),0),"")&amp;IFERROR(VLOOKUP(AC$2&amp;$A18,'EUC2'!$D:$E,MATCH("HOME",'EUC2'!$D$1:$E$1,0),0),"")</f>
        <v/>
      </c>
      <c r="AD18" s="25" t="str">
        <f>IFERROR(VLOOKUP(AD$2&amp;$B18,'FPL FIX2'!$N$1:$Q$400,MATCH("HOME",'FPL FIX2'!$N$1:$Q$1,0),0),"")&amp;IFERROR(VLOOKUP(AD$2&amp;$B18,'FPL FIX2'!$O$1:$P$400,MATCH("AWAY",'FPL FIX2'!$O$1:$P$1,0),0),"")&amp;IFERROR(VLOOKUP(AD$2&amp;$A18,'FA2'!$A:$D,MATCH("AWAY",'FA2'!$A$1:$D$1,0),0),"")&amp;IFERROR(VLOOKUP(AD$2&amp;$A18,'FA2'!$B:$C,MATCH("HOME",'FA2'!$B$1:$C$1,0),0),"")&amp;IFERROR(VLOOKUP(AD$2&amp;$A18,'EFL2'!$A:$D,MATCH("AWAY",'EFL2'!$A$1:$D$1,0),0),"")&amp;IFERROR(VLOOKUP(AD$2&amp;$A18,'EFL2'!$B:$C,MATCH("HOME",'EFL2'!$B$1:$C$1,0),0),"")&amp;IFERROR(VLOOKUP(AD$2&amp;$A18,'UCL2'!$C:$F,MATCH("AWAY",'UCL2'!$C$1:$F$1,0),0),"")&amp;IFERROR(VLOOKUP(AD$2&amp;$A18,'UCL2'!$D:$E,MATCH("HOME",'UCL2'!$D$1:$E$1,0),0),"")&amp;IFERROR(VLOOKUP(AD$2&amp;$A18,'EU2'!$C:$F,MATCH("AWAY",'EU2'!$C$1:$F$1,0),0),"")&amp;IFERROR(VLOOKUP(AD$2&amp;$A18,'EU2'!$D:$E,MATCH("HOME",'EU2'!$D$1:$E$1,0),0),"")&amp;IFERROR(VLOOKUP(AD$2&amp;$A18,'EUC2'!$C:$F,MATCH("AWAY",'EUC2'!$C$1:$F$1,0),0),"")&amp;IFERROR(VLOOKUP(AD$2&amp;$A18,'EUC2'!$D:$E,MATCH("HOME",'EUC2'!$D$1:$E$1,0),0),"")</f>
        <v>wol</v>
      </c>
      <c r="AE18" s="25" t="str">
        <f>IFERROR(VLOOKUP(AE$2&amp;$B18,'FPL FIX2'!$N$1:$Q$400,MATCH("HOME",'FPL FIX2'!$N$1:$Q$1,0),0),"")&amp;IFERROR(VLOOKUP(AE$2&amp;$B18,'FPL FIX2'!$O$1:$P$400,MATCH("AWAY",'FPL FIX2'!$O$1:$P$1,0),0),"")&amp;IFERROR(VLOOKUP(AE$2&amp;$A18,'FA2'!$A:$D,MATCH("AWAY",'FA2'!$A$1:$D$1,0),0),"")&amp;IFERROR(VLOOKUP(AE$2&amp;$A18,'FA2'!$B:$C,MATCH("HOME",'FA2'!$B$1:$C$1,0),0),"")&amp;IFERROR(VLOOKUP(AE$2&amp;$A18,'EFL2'!$A:$D,MATCH("AWAY",'EFL2'!$A$1:$D$1,0),0),"")&amp;IFERROR(VLOOKUP(AE$2&amp;$A18,'EFL2'!$B:$C,MATCH("HOME",'EFL2'!$B$1:$C$1,0),0),"")&amp;IFERROR(VLOOKUP(AE$2&amp;$A18,'UCL2'!$C:$F,MATCH("AWAY",'UCL2'!$C$1:$F$1,0),0),"")&amp;IFERROR(VLOOKUP(AE$2&amp;$A18,'UCL2'!$D:$E,MATCH("HOME",'UCL2'!$D$1:$E$1,0),0),"")&amp;IFERROR(VLOOKUP(AE$2&amp;$A18,'EU2'!$C:$F,MATCH("AWAY",'EU2'!$C$1:$F$1,0),0),"")&amp;IFERROR(VLOOKUP(AE$2&amp;$A18,'EU2'!$D:$E,MATCH("HOME",'EU2'!$D$1:$E$1,0),0),"")&amp;IFERROR(VLOOKUP(AE$2&amp;$A18,'EUC2'!$C:$F,MATCH("AWAY",'EUC2'!$C$1:$F$1,0),0),"")&amp;IFERROR(VLOOKUP(AE$2&amp;$A18,'EUC2'!$D:$E,MATCH("HOME",'EUC2'!$D$1:$E$1,0),0),"")</f>
        <v/>
      </c>
      <c r="AF18" s="25" t="str">
        <f>IFERROR(VLOOKUP(AF$2&amp;$B18,'FPL FIX2'!$N$1:$Q$400,MATCH("HOME",'FPL FIX2'!$N$1:$Q$1,0),0),"")&amp;IFERROR(VLOOKUP(AF$2&amp;$B18,'FPL FIX2'!$O$1:$P$400,MATCH("AWAY",'FPL FIX2'!$O$1:$P$1,0),0),"")&amp;IFERROR(VLOOKUP(AF$2&amp;$A18,'FA2'!$A:$D,MATCH("AWAY",'FA2'!$A$1:$D$1,0),0),"")&amp;IFERROR(VLOOKUP(AF$2&amp;$A18,'FA2'!$B:$C,MATCH("HOME",'FA2'!$B$1:$C$1,0),0),"")&amp;IFERROR(VLOOKUP(AF$2&amp;$A18,'EFL2'!$A:$D,MATCH("AWAY",'EFL2'!$A$1:$D$1,0),0),"")&amp;IFERROR(VLOOKUP(AF$2&amp;$A18,'EFL2'!$B:$C,MATCH("HOME",'EFL2'!$B$1:$C$1,0),0),"")&amp;IFERROR(VLOOKUP(AF$2&amp;$A18,'UCL2'!$C:$F,MATCH("AWAY",'UCL2'!$C$1:$F$1,0),0),"")&amp;IFERROR(VLOOKUP(AF$2&amp;$A18,'UCL2'!$D:$E,MATCH("HOME",'UCL2'!$D$1:$E$1,0),0),"")&amp;IFERROR(VLOOKUP(AF$2&amp;$A18,'EU2'!$C:$F,MATCH("AWAY",'EU2'!$C$1:$F$1,0),0),"")&amp;IFERROR(VLOOKUP(AF$2&amp;$A18,'EU2'!$D:$E,MATCH("HOME",'EU2'!$D$1:$E$1,0),0),"")&amp;IFERROR(VLOOKUP(AF$2&amp;$A18,'EUC2'!$C:$F,MATCH("AWAY",'EUC2'!$C$1:$F$1,0),0),"")&amp;IFERROR(VLOOKUP(AF$2&amp;$A18,'EUC2'!$D:$E,MATCH("HOME",'EUC2'!$D$1:$E$1,0),0),"")</f>
        <v/>
      </c>
      <c r="AG18" s="25" t="str">
        <f>IFERROR(VLOOKUP(AG$2&amp;$B18,'FPL FIX2'!$N$1:$Q$400,MATCH("HOME",'FPL FIX2'!$N$1:$Q$1,0),0),"")&amp;IFERROR(VLOOKUP(AG$2&amp;$B18,'FPL FIX2'!$O$1:$P$400,MATCH("AWAY",'FPL FIX2'!$O$1:$P$1,0),0),"")&amp;IFERROR(VLOOKUP(AG$2&amp;$A18,'FA2'!$A:$D,MATCH("AWAY",'FA2'!$A$1:$D$1,0),0),"")&amp;IFERROR(VLOOKUP(AG$2&amp;$A18,'FA2'!$B:$C,MATCH("HOME",'FA2'!$B$1:$C$1,0),0),"")&amp;IFERROR(VLOOKUP(AG$2&amp;$A18,'EFL2'!$A:$D,MATCH("AWAY",'EFL2'!$A$1:$D$1,0),0),"")&amp;IFERROR(VLOOKUP(AG$2&amp;$A18,'EFL2'!$B:$C,MATCH("HOME",'EFL2'!$B$1:$C$1,0),0),"")&amp;IFERROR(VLOOKUP(AG$2&amp;$A18,'UCL2'!$C:$F,MATCH("AWAY",'UCL2'!$C$1:$F$1,0),0),"")&amp;IFERROR(VLOOKUP(AG$2&amp;$A18,'UCL2'!$D:$E,MATCH("HOME",'UCL2'!$D$1:$E$1,0),0),"")&amp;IFERROR(VLOOKUP(AG$2&amp;$A18,'EU2'!$C:$F,MATCH("AWAY",'EU2'!$C$1:$F$1,0),0),"")&amp;IFERROR(VLOOKUP(AG$2&amp;$A18,'EU2'!$D:$E,MATCH("HOME",'EU2'!$D$1:$E$1,0),0),"")&amp;IFERROR(VLOOKUP(AG$2&amp;$A18,'EUC2'!$C:$F,MATCH("AWAY",'EUC2'!$C$1:$F$1,0),0),"")&amp;IFERROR(VLOOKUP(AG$2&amp;$A18,'EUC2'!$D:$E,MATCH("HOME",'EUC2'!$D$1:$E$1,0),0),"")</f>
        <v>liv</v>
      </c>
      <c r="AH18" s="25" t="str">
        <f>IFERROR(VLOOKUP(AH$2&amp;$B18,'FPL FIX2'!$N$1:$Q$400,MATCH("HOME",'FPL FIX2'!$N$1:$Q$1,0),0),"")&amp;IFERROR(VLOOKUP(AH$2&amp;$B18,'FPL FIX2'!$O$1:$P$400,MATCH("AWAY",'FPL FIX2'!$O$1:$P$1,0),0),"")&amp;IFERROR(VLOOKUP(AH$2&amp;$A18,'FA2'!$A:$D,MATCH("AWAY",'FA2'!$A$1:$D$1,0),0),"")&amp;IFERROR(VLOOKUP(AH$2&amp;$A18,'FA2'!$B:$C,MATCH("HOME",'FA2'!$B$1:$C$1,0),0),"")&amp;IFERROR(VLOOKUP(AH$2&amp;$A18,'EFL2'!$A:$D,MATCH("AWAY",'EFL2'!$A$1:$D$1,0),0),"")&amp;IFERROR(VLOOKUP(AH$2&amp;$A18,'EFL2'!$B:$C,MATCH("HOME",'EFL2'!$B$1:$C$1,0),0),"")&amp;IFERROR(VLOOKUP(AH$2&amp;$A18,'UCL2'!$C:$F,MATCH("AWAY",'UCL2'!$C$1:$F$1,0),0),"")&amp;IFERROR(VLOOKUP(AH$2&amp;$A18,'UCL2'!$D:$E,MATCH("HOME",'UCL2'!$D$1:$E$1,0),0),"")&amp;IFERROR(VLOOKUP(AH$2&amp;$A18,'EU2'!$C:$F,MATCH("AWAY",'EU2'!$C$1:$F$1,0),0),"")&amp;IFERROR(VLOOKUP(AH$2&amp;$A18,'EU2'!$D:$E,MATCH("HOME",'EU2'!$D$1:$E$1,0),0),"")&amp;IFERROR(VLOOKUP(AH$2&amp;$A18,'EUC2'!$C:$F,MATCH("AWAY",'EUC2'!$C$1:$F$1,0),0),"")&amp;IFERROR(VLOOKUP(AH$2&amp;$A18,'EUC2'!$D:$E,MATCH("HOME",'EUC2'!$D$1:$E$1,0),0),"")</f>
        <v/>
      </c>
      <c r="AI18" s="25" t="str">
        <f>IFERROR(VLOOKUP(AI$2&amp;$B18,'FPL FIX2'!$N$1:$Q$400,MATCH("HOME",'FPL FIX2'!$N$1:$Q$1,0),0),"")&amp;IFERROR(VLOOKUP(AI$2&amp;$B18,'FPL FIX2'!$O$1:$P$400,MATCH("AWAY",'FPL FIX2'!$O$1:$P$1,0),0),"")&amp;IFERROR(VLOOKUP(AI$2&amp;$A18,'FA2'!$A:$D,MATCH("AWAY",'FA2'!$A$1:$D$1,0),0),"")&amp;IFERROR(VLOOKUP(AI$2&amp;$A18,'FA2'!$B:$C,MATCH("HOME",'FA2'!$B$1:$C$1,0),0),"")&amp;IFERROR(VLOOKUP(AI$2&amp;$A18,'EFL2'!$A:$D,MATCH("AWAY",'EFL2'!$A$1:$D$1,0),0),"")&amp;IFERROR(VLOOKUP(AI$2&amp;$A18,'EFL2'!$B:$C,MATCH("HOME",'EFL2'!$B$1:$C$1,0),0),"")&amp;IFERROR(VLOOKUP(AI$2&amp;$A18,'UCL2'!$C:$F,MATCH("AWAY",'UCL2'!$C$1:$F$1,0),0),"")&amp;IFERROR(VLOOKUP(AI$2&amp;$A18,'UCL2'!$D:$E,MATCH("HOME",'UCL2'!$D$1:$E$1,0),0),"")&amp;IFERROR(VLOOKUP(AI$2&amp;$A18,'EU2'!$C:$F,MATCH("AWAY",'EU2'!$C$1:$F$1,0),0),"")&amp;IFERROR(VLOOKUP(AI$2&amp;$A18,'EU2'!$D:$E,MATCH("HOME",'EU2'!$D$1:$E$1,0),0),"")&amp;IFERROR(VLOOKUP(AI$2&amp;$A18,'EUC2'!$C:$F,MATCH("AWAY",'EUC2'!$C$1:$F$1,0),0),"")&amp;IFERROR(VLOOKUP(AI$2&amp;$A18,'EUC2'!$D:$E,MATCH("HOME",'EUC2'!$D$1:$E$1,0),0),"")</f>
        <v/>
      </c>
      <c r="AJ18" s="25" t="str">
        <f>IFERROR(VLOOKUP(AJ$2&amp;$B18,'FPL FIX2'!$N$1:$Q$400,MATCH("HOME",'FPL FIX2'!$N$1:$Q$1,0),0),"")&amp;IFERROR(VLOOKUP(AJ$2&amp;$B18,'FPL FIX2'!$O$1:$P$400,MATCH("AWAY",'FPL FIX2'!$O$1:$P$1,0),0),"")&amp;IFERROR(VLOOKUP(AJ$2&amp;$A18,'FA2'!$A:$D,MATCH("AWAY",'FA2'!$A$1:$D$1,0),0),"")&amp;IFERROR(VLOOKUP(AJ$2&amp;$A18,'FA2'!$B:$C,MATCH("HOME",'FA2'!$B$1:$C$1,0),0),"")&amp;IFERROR(VLOOKUP(AJ$2&amp;$A18,'EFL2'!$A:$D,MATCH("AWAY",'EFL2'!$A$1:$D$1,0),0),"")&amp;IFERROR(VLOOKUP(AJ$2&amp;$A18,'EFL2'!$B:$C,MATCH("HOME",'EFL2'!$B$1:$C$1,0),0),"")&amp;IFERROR(VLOOKUP(AJ$2&amp;$A18,'UCL2'!$C:$F,MATCH("AWAY",'UCL2'!$C$1:$F$1,0),0),"")&amp;IFERROR(VLOOKUP(AJ$2&amp;$A18,'UCL2'!$D:$E,MATCH("HOME",'UCL2'!$D$1:$E$1,0),0),"")&amp;IFERROR(VLOOKUP(AJ$2&amp;$A18,'EU2'!$C:$F,MATCH("AWAY",'EU2'!$C$1:$F$1,0),0),"")&amp;IFERROR(VLOOKUP(AJ$2&amp;$A18,'EU2'!$D:$E,MATCH("HOME",'EU2'!$D$1:$E$1,0),0),"")&amp;IFERROR(VLOOKUP(AJ$2&amp;$A18,'EUC2'!$C:$F,MATCH("AWAY",'EUC2'!$C$1:$F$1,0),0),"")&amp;IFERROR(VLOOKUP(AJ$2&amp;$A18,'EUC2'!$D:$E,MATCH("HOME",'EUC2'!$D$1:$E$1,0),0),"")</f>
        <v>CRY</v>
      </c>
      <c r="AK18" s="25" t="str">
        <f>IFERROR(VLOOKUP(AK$2&amp;$B18,'FPL FIX2'!$N$1:$Q$400,MATCH("HOME",'FPL FIX2'!$N$1:$Q$1,0),0),"")&amp;IFERROR(VLOOKUP(AK$2&amp;$B18,'FPL FIX2'!$O$1:$P$400,MATCH("AWAY",'FPL FIX2'!$O$1:$P$1,0),0),"")&amp;IFERROR(VLOOKUP(AK$2&amp;$A18,'FA2'!$A:$D,MATCH("AWAY",'FA2'!$A$1:$D$1,0),0),"")&amp;IFERROR(VLOOKUP(AK$2&amp;$A18,'FA2'!$B:$C,MATCH("HOME",'FA2'!$B$1:$C$1,0),0),"")&amp;IFERROR(VLOOKUP(AK$2&amp;$A18,'EFL2'!$A:$D,MATCH("AWAY",'EFL2'!$A$1:$D$1,0),0),"")&amp;IFERROR(VLOOKUP(AK$2&amp;$A18,'EFL2'!$B:$C,MATCH("HOME",'EFL2'!$B$1:$C$1,0),0),"")&amp;IFERROR(VLOOKUP(AK$2&amp;$A18,'UCL2'!$C:$F,MATCH("AWAY",'UCL2'!$C$1:$F$1,0),0),"")&amp;IFERROR(VLOOKUP(AK$2&amp;$A18,'UCL2'!$D:$E,MATCH("HOME",'UCL2'!$D$1:$E$1,0),0),"")&amp;IFERROR(VLOOKUP(AK$2&amp;$A18,'EU2'!$C:$F,MATCH("AWAY",'EU2'!$C$1:$F$1,0),0),"")&amp;IFERROR(VLOOKUP(AK$2&amp;$A18,'EU2'!$D:$E,MATCH("HOME",'EU2'!$D$1:$E$1,0),0),"")&amp;IFERROR(VLOOKUP(AK$2&amp;$A18,'EUC2'!$C:$F,MATCH("AWAY",'EUC2'!$C$1:$F$1,0),0),"")&amp;IFERROR(VLOOKUP(AK$2&amp;$A18,'EUC2'!$D:$E,MATCH("HOME",'EUC2'!$D$1:$E$1,0),0),"")</f>
        <v/>
      </c>
      <c r="AL18" s="25" t="str">
        <f>IFERROR(VLOOKUP(AL$2&amp;$B18,'FPL FIX2'!$N$1:$Q$400,MATCH("HOME",'FPL FIX2'!$N$1:$Q$1,0),0),"")&amp;IFERROR(VLOOKUP(AL$2&amp;$B18,'FPL FIX2'!$O$1:$P$400,MATCH("AWAY",'FPL FIX2'!$O$1:$P$1,0),0),"")&amp;IFERROR(VLOOKUP(AL$2&amp;$A18,'FA2'!$A:$D,MATCH("AWAY",'FA2'!$A$1:$D$1,0),0),"")&amp;IFERROR(VLOOKUP(AL$2&amp;$A18,'FA2'!$B:$C,MATCH("HOME",'FA2'!$B$1:$C$1,0),0),"")&amp;IFERROR(VLOOKUP(AL$2&amp;$A18,'EFL2'!$A:$D,MATCH("AWAY",'EFL2'!$A$1:$D$1,0),0),"")&amp;IFERROR(VLOOKUP(AL$2&amp;$A18,'EFL2'!$B:$C,MATCH("HOME",'EFL2'!$B$1:$C$1,0),0),"")&amp;IFERROR(VLOOKUP(AL$2&amp;$A18,'UCL2'!$C:$F,MATCH("AWAY",'UCL2'!$C$1:$F$1,0),0),"")&amp;IFERROR(VLOOKUP(AL$2&amp;$A18,'UCL2'!$D:$E,MATCH("HOME",'UCL2'!$D$1:$E$1,0),0),"")&amp;IFERROR(VLOOKUP(AL$2&amp;$A18,'EU2'!$C:$F,MATCH("AWAY",'EU2'!$C$1:$F$1,0),0),"")&amp;IFERROR(VLOOKUP(AL$2&amp;$A18,'EU2'!$D:$E,MATCH("HOME",'EU2'!$D$1:$E$1,0),0),"")&amp;IFERROR(VLOOKUP(AL$2&amp;$A18,'EUC2'!$C:$F,MATCH("AWAY",'EUC2'!$C$1:$F$1,0),0),"")&amp;IFERROR(VLOOKUP(AL$2&amp;$A18,'EUC2'!$D:$E,MATCH("HOME",'EUC2'!$D$1:$E$1,0),0),"")</f>
        <v/>
      </c>
      <c r="AM18" s="25" t="str">
        <f>IFERROR(VLOOKUP(AM$2&amp;$B18,'FPL FIX2'!$N$1:$Q$400,MATCH("HOME",'FPL FIX2'!$N$1:$Q$1,0),0),"")&amp;IFERROR(VLOOKUP(AM$2&amp;$B18,'FPL FIX2'!$O$1:$P$400,MATCH("AWAY",'FPL FIX2'!$O$1:$P$1,0),0),"")&amp;IFERROR(VLOOKUP(AM$2&amp;$A18,'FA2'!$A:$D,MATCH("AWAY",'FA2'!$A$1:$D$1,0),0),"")&amp;IFERROR(VLOOKUP(AM$2&amp;$A18,'FA2'!$B:$C,MATCH("HOME",'FA2'!$B$1:$C$1,0),0),"")&amp;IFERROR(VLOOKUP(AM$2&amp;$A18,'EFL2'!$A:$D,MATCH("AWAY",'EFL2'!$A$1:$D$1,0),0),"")&amp;IFERROR(VLOOKUP(AM$2&amp;$A18,'EFL2'!$B:$C,MATCH("HOME",'EFL2'!$B$1:$C$1,0),0),"")&amp;IFERROR(VLOOKUP(AM$2&amp;$A18,'UCL2'!$C:$F,MATCH("AWAY",'UCL2'!$C$1:$F$1,0),0),"")&amp;IFERROR(VLOOKUP(AM$2&amp;$A18,'UCL2'!$D:$E,MATCH("HOME",'UCL2'!$D$1:$E$1,0),0),"")&amp;IFERROR(VLOOKUP(AM$2&amp;$A18,'EU2'!$C:$F,MATCH("AWAY",'EU2'!$C$1:$F$1,0),0),"")&amp;IFERROR(VLOOKUP(AM$2&amp;$A18,'EU2'!$D:$E,MATCH("HOME",'EU2'!$D$1:$E$1,0),0),"")&amp;IFERROR(VLOOKUP(AM$2&amp;$A18,'EUC2'!$C:$F,MATCH("AWAY",'EUC2'!$C$1:$F$1,0),0),"")&amp;IFERROR(VLOOKUP(AM$2&amp;$A18,'EUC2'!$D:$E,MATCH("HOME",'EUC2'!$D$1:$E$1,0),0),"")</f>
        <v/>
      </c>
      <c r="AN18" s="25" t="str">
        <f>IFERROR(VLOOKUP(AN$2&amp;$B18,'FPL FIX2'!$N$1:$Q$400,MATCH("HOME",'FPL FIX2'!$N$1:$Q$1,0),0),"")&amp;IFERROR(VLOOKUP(AN$2&amp;$B18,'FPL FIX2'!$O$1:$P$400,MATCH("AWAY",'FPL FIX2'!$O$1:$P$1,0),0),"")&amp;IFERROR(VLOOKUP(AN$2&amp;$A18,'FA2'!$A:$D,MATCH("AWAY",'FA2'!$A$1:$D$1,0),0),"")&amp;IFERROR(VLOOKUP(AN$2&amp;$A18,'FA2'!$B:$C,MATCH("HOME",'FA2'!$B$1:$C$1,0),0),"")&amp;IFERROR(VLOOKUP(AN$2&amp;$A18,'EFL2'!$A:$D,MATCH("AWAY",'EFL2'!$A$1:$D$1,0),0),"")&amp;IFERROR(VLOOKUP(AN$2&amp;$A18,'EFL2'!$B:$C,MATCH("HOME",'EFL2'!$B$1:$C$1,0),0),"")&amp;IFERROR(VLOOKUP(AN$2&amp;$A18,'UCL2'!$C:$F,MATCH("AWAY",'UCL2'!$C$1:$F$1,0),0),"")&amp;IFERROR(VLOOKUP(AN$2&amp;$A18,'UCL2'!$D:$E,MATCH("HOME",'UCL2'!$D$1:$E$1,0),0),"")&amp;IFERROR(VLOOKUP(AN$2&amp;$A18,'EU2'!$C:$F,MATCH("AWAY",'EU2'!$C$1:$F$1,0),0),"")&amp;IFERROR(VLOOKUP(AN$2&amp;$A18,'EU2'!$D:$E,MATCH("HOME",'EU2'!$D$1:$E$1,0),0),"")&amp;IFERROR(VLOOKUP(AN$2&amp;$A18,'EUC2'!$C:$F,MATCH("AWAY",'EUC2'!$C$1:$F$1,0),0),"")&amp;IFERROR(VLOOKUP(AN$2&amp;$A18,'EUC2'!$D:$E,MATCH("HOME",'EUC2'!$D$1:$E$1,0),0),"")</f>
        <v/>
      </c>
      <c r="AO18" s="25" t="str">
        <f>IFERROR(VLOOKUP(AO$2&amp;$B18,'FPL FIX2'!$N$1:$Q$400,MATCH("HOME",'FPL FIX2'!$N$1:$Q$1,0),0),"")&amp;IFERROR(VLOOKUP(AO$2&amp;$B18,'FPL FIX2'!$O$1:$P$400,MATCH("AWAY",'FPL FIX2'!$O$1:$P$1,0),0),"")&amp;IFERROR(VLOOKUP(AO$2&amp;$A18,'FA2'!$A:$D,MATCH("AWAY",'FA2'!$A$1:$D$1,0),0),"")&amp;IFERROR(VLOOKUP(AO$2&amp;$A18,'FA2'!$B:$C,MATCH("HOME",'FA2'!$B$1:$C$1,0),0),"")&amp;IFERROR(VLOOKUP(AO$2&amp;$A18,'EFL2'!$A:$D,MATCH("AWAY",'EFL2'!$A$1:$D$1,0),0),"")&amp;IFERROR(VLOOKUP(AO$2&amp;$A18,'EFL2'!$B:$C,MATCH("HOME",'EFL2'!$B$1:$C$1,0),0),"")&amp;IFERROR(VLOOKUP(AO$2&amp;$A18,'UCL2'!$C:$F,MATCH("AWAY",'UCL2'!$C$1:$F$1,0),0),"")&amp;IFERROR(VLOOKUP(AO$2&amp;$A18,'UCL2'!$D:$E,MATCH("HOME",'UCL2'!$D$1:$E$1,0),0),"")&amp;IFERROR(VLOOKUP(AO$2&amp;$A18,'EU2'!$C:$F,MATCH("AWAY",'EU2'!$C$1:$F$1,0),0),"")&amp;IFERROR(VLOOKUP(AO$2&amp;$A18,'EU2'!$D:$E,MATCH("HOME",'EU2'!$D$1:$E$1,0),0),"")&amp;IFERROR(VLOOKUP(AO$2&amp;$A18,'EUC2'!$C:$F,MATCH("AWAY",'EUC2'!$C$1:$F$1,0),0),"")&amp;IFERROR(VLOOKUP(AO$2&amp;$A18,'EUC2'!$D:$E,MATCH("HOME",'EUC2'!$D$1:$E$1,0),0),"")</f>
        <v/>
      </c>
      <c r="AP18" s="25" t="str">
        <f>IFERROR(VLOOKUP(AP$2&amp;$B18,'FPL FIX2'!$N$1:$Q$400,MATCH("HOME",'FPL FIX2'!$N$1:$Q$1,0),0),"")&amp;IFERROR(VLOOKUP(AP$2&amp;$B18,'FPL FIX2'!$O$1:$P$400,MATCH("AWAY",'FPL FIX2'!$O$1:$P$1,0),0),"")&amp;IFERROR(VLOOKUP(AP$2&amp;$A18,'FA2'!$A:$D,MATCH("AWAY",'FA2'!$A$1:$D$1,0),0),"")&amp;IFERROR(VLOOKUP(AP$2&amp;$A18,'FA2'!$B:$C,MATCH("HOME",'FA2'!$B$1:$C$1,0),0),"")&amp;IFERROR(VLOOKUP(AP$2&amp;$A18,'EFL2'!$A:$D,MATCH("AWAY",'EFL2'!$A$1:$D$1,0),0),"")&amp;IFERROR(VLOOKUP(AP$2&amp;$A18,'EFL2'!$B:$C,MATCH("HOME",'EFL2'!$B$1:$C$1,0),0),"")&amp;IFERROR(VLOOKUP(AP$2&amp;$A18,'UCL2'!$C:$F,MATCH("AWAY",'UCL2'!$C$1:$F$1,0),0),"")&amp;IFERROR(VLOOKUP(AP$2&amp;$A18,'UCL2'!$D:$E,MATCH("HOME",'UCL2'!$D$1:$E$1,0),0),"")&amp;IFERROR(VLOOKUP(AP$2&amp;$A18,'EU2'!$C:$F,MATCH("AWAY",'EU2'!$C$1:$F$1,0),0),"")&amp;IFERROR(VLOOKUP(AP$2&amp;$A18,'EU2'!$D:$E,MATCH("HOME",'EU2'!$D$1:$E$1,0),0),"")&amp;IFERROR(VLOOKUP(AP$2&amp;$A18,'EUC2'!$C:$F,MATCH("AWAY",'EUC2'!$C$1:$F$1,0),0),"")&amp;IFERROR(VLOOKUP(AP$2&amp;$A18,'EUC2'!$D:$E,MATCH("HOME",'EUC2'!$D$1:$E$1,0),0),"")</f>
        <v/>
      </c>
      <c r="AQ18" s="25" t="str">
        <f>IFERROR(VLOOKUP(AQ$2&amp;$B18,'FPL FIX2'!$N$1:$Q$400,MATCH("HOME",'FPL FIX2'!$N$1:$Q$1,0),0),"")&amp;IFERROR(VLOOKUP(AQ$2&amp;$B18,'FPL FIX2'!$O$1:$P$400,MATCH("AWAY",'FPL FIX2'!$O$1:$P$1,0),0),"")&amp;IFERROR(VLOOKUP(AQ$2&amp;$A18,'FA2'!$A:$D,MATCH("AWAY",'FA2'!$A$1:$D$1,0),0),"")&amp;IFERROR(VLOOKUP(AQ$2&amp;$A18,'FA2'!$B:$C,MATCH("HOME",'FA2'!$B$1:$C$1,0),0),"")&amp;IFERROR(VLOOKUP(AQ$2&amp;$A18,'EFL2'!$A:$D,MATCH("AWAY",'EFL2'!$A$1:$D$1,0),0),"")&amp;IFERROR(VLOOKUP(AQ$2&amp;$A18,'EFL2'!$B:$C,MATCH("HOME",'EFL2'!$B$1:$C$1,0),0),"")&amp;IFERROR(VLOOKUP(AQ$2&amp;$A18,'UCL2'!$C:$F,MATCH("AWAY",'UCL2'!$C$1:$F$1,0),0),"")&amp;IFERROR(VLOOKUP(AQ$2&amp;$A18,'UCL2'!$D:$E,MATCH("HOME",'UCL2'!$D$1:$E$1,0),0),"")&amp;IFERROR(VLOOKUP(AQ$2&amp;$A18,'EU2'!$C:$F,MATCH("AWAY",'EU2'!$C$1:$F$1,0),0),"")&amp;IFERROR(VLOOKUP(AQ$2&amp;$A18,'EU2'!$D:$E,MATCH("HOME",'EU2'!$D$1:$E$1,0),0),"")&amp;IFERROR(VLOOKUP(AQ$2&amp;$A18,'EUC2'!$C:$F,MATCH("AWAY",'EUC2'!$C$1:$F$1,0),0),"")&amp;IFERROR(VLOOKUP(AQ$2&amp;$A18,'EUC2'!$D:$E,MATCH("HOME",'EUC2'!$D$1:$E$1,0),0),"")</f>
        <v/>
      </c>
      <c r="AR18" s="25" t="str">
        <f>IFERROR(VLOOKUP(AR$2&amp;$B18,'FPL FIX2'!$N$1:$Q$400,MATCH("HOME",'FPL FIX2'!$N$1:$Q$1,0),0),"")&amp;IFERROR(VLOOKUP(AR$2&amp;$B18,'FPL FIX2'!$O$1:$P$400,MATCH("AWAY",'FPL FIX2'!$O$1:$P$1,0),0),"")&amp;IFERROR(VLOOKUP(AR$2&amp;$A18,'FA2'!$A:$D,MATCH("AWAY",'FA2'!$A$1:$D$1,0),0),"")&amp;IFERROR(VLOOKUP(AR$2&amp;$A18,'FA2'!$B:$C,MATCH("HOME",'FA2'!$B$1:$C$1,0),0),"")&amp;IFERROR(VLOOKUP(AR$2&amp;$A18,'EFL2'!$A:$D,MATCH("AWAY",'EFL2'!$A$1:$D$1,0),0),"")&amp;IFERROR(VLOOKUP(AR$2&amp;$A18,'EFL2'!$B:$C,MATCH("HOME",'EFL2'!$B$1:$C$1,0),0),"")&amp;IFERROR(VLOOKUP(AR$2&amp;$A18,'UCL2'!$C:$F,MATCH("AWAY",'UCL2'!$C$1:$F$1,0),0),"")&amp;IFERROR(VLOOKUP(AR$2&amp;$A18,'UCL2'!$D:$E,MATCH("HOME",'UCL2'!$D$1:$E$1,0),0),"")&amp;IFERROR(VLOOKUP(AR$2&amp;$A18,'EU2'!$C:$F,MATCH("AWAY",'EU2'!$C$1:$F$1,0),0),"")&amp;IFERROR(VLOOKUP(AR$2&amp;$A18,'EU2'!$D:$E,MATCH("HOME",'EU2'!$D$1:$E$1,0),0),"")&amp;IFERROR(VLOOKUP(AR$2&amp;$A18,'EUC2'!$C:$F,MATCH("AWAY",'EUC2'!$C$1:$F$1,0),0),"")&amp;IFERROR(VLOOKUP(AR$2&amp;$A18,'EUC2'!$D:$E,MATCH("HOME",'EUC2'!$D$1:$E$1,0),0),"")</f>
        <v/>
      </c>
      <c r="AS18" s="25" t="str">
        <f>IFERROR(VLOOKUP(AS$2&amp;$B18,'FPL FIX2'!$N$1:$Q$400,MATCH("HOME",'FPL FIX2'!$N$1:$Q$1,0),0),"")&amp;IFERROR(VLOOKUP(AS$2&amp;$B18,'FPL FIX2'!$O$1:$P$400,MATCH("AWAY",'FPL FIX2'!$O$1:$P$1,0),0),"")&amp;IFERROR(VLOOKUP(AS$2&amp;$A18,'FA2'!$A:$D,MATCH("AWAY",'FA2'!$A$1:$D$1,0),0),"")&amp;IFERROR(VLOOKUP(AS$2&amp;$A18,'FA2'!$B:$C,MATCH("HOME",'FA2'!$B$1:$C$1,0),0),"")&amp;IFERROR(VLOOKUP(AS$2&amp;$A18,'EFL2'!$A:$D,MATCH("AWAY",'EFL2'!$A$1:$D$1,0),0),"")&amp;IFERROR(VLOOKUP(AS$2&amp;$A18,'EFL2'!$B:$C,MATCH("HOME",'EFL2'!$B$1:$C$1,0),0),"")&amp;IFERROR(VLOOKUP(AS$2&amp;$A18,'UCL2'!$C:$F,MATCH("AWAY",'UCL2'!$C$1:$F$1,0),0),"")&amp;IFERROR(VLOOKUP(AS$2&amp;$A18,'UCL2'!$D:$E,MATCH("HOME",'UCL2'!$D$1:$E$1,0),0),"")&amp;IFERROR(VLOOKUP(AS$2&amp;$A18,'EU2'!$C:$F,MATCH("AWAY",'EU2'!$C$1:$F$1,0),0),"")&amp;IFERROR(VLOOKUP(AS$2&amp;$A18,'EU2'!$D:$E,MATCH("HOME",'EU2'!$D$1:$E$1,0),0),"")&amp;IFERROR(VLOOKUP(AS$2&amp;$A18,'EUC2'!$C:$F,MATCH("AWAY",'EUC2'!$C$1:$F$1,0),0),"")&amp;IFERROR(VLOOKUP(AS$2&amp;$A18,'EUC2'!$D:$E,MATCH("HOME",'EUC2'!$D$1:$E$1,0),0),"")</f>
        <v/>
      </c>
      <c r="AT18" s="25" t="str">
        <f>IFERROR(VLOOKUP(AT$2&amp;$B18,'FPL FIX2'!$N$1:$Q$400,MATCH("HOME",'FPL FIX2'!$N$1:$Q$1,0),0),"")&amp;IFERROR(VLOOKUP(AT$2&amp;$B18,'FPL FIX2'!$O$1:$P$400,MATCH("AWAY",'FPL FIX2'!$O$1:$P$1,0),0),"")&amp;IFERROR(VLOOKUP(AT$2&amp;$A18,'FA2'!$A:$D,MATCH("AWAY",'FA2'!$A$1:$D$1,0),0),"")&amp;IFERROR(VLOOKUP(AT$2&amp;$A18,'FA2'!$B:$C,MATCH("HOME",'FA2'!$B$1:$C$1,0),0),"")&amp;IFERROR(VLOOKUP(AT$2&amp;$A18,'EFL2'!$A:$D,MATCH("AWAY",'EFL2'!$A$1:$D$1,0),0),"")&amp;IFERROR(VLOOKUP(AT$2&amp;$A18,'EFL2'!$B:$C,MATCH("HOME",'EFL2'!$B$1:$C$1,0),0),"")&amp;IFERROR(VLOOKUP(AT$2&amp;$A18,'UCL2'!$C:$F,MATCH("AWAY",'UCL2'!$C$1:$F$1,0),0),"")&amp;IFERROR(VLOOKUP(AT$2&amp;$A18,'UCL2'!$D:$E,MATCH("HOME",'UCL2'!$D$1:$E$1,0),0),"")&amp;IFERROR(VLOOKUP(AT$2&amp;$A18,'EU2'!$C:$F,MATCH("AWAY",'EU2'!$C$1:$F$1,0),0),"")&amp;IFERROR(VLOOKUP(AT$2&amp;$A18,'EU2'!$D:$E,MATCH("HOME",'EU2'!$D$1:$E$1,0),0),"")&amp;IFERROR(VLOOKUP(AT$2&amp;$A18,'EUC2'!$C:$F,MATCH("AWAY",'EUC2'!$C$1:$F$1,0),0),"")&amp;IFERROR(VLOOKUP(AT$2&amp;$A18,'EUC2'!$D:$E,MATCH("HOME",'EUC2'!$D$1:$E$1,0),0),"")</f>
        <v/>
      </c>
      <c r="AU18" s="25" t="str">
        <f>IFERROR(VLOOKUP(AU$2&amp;$B18,'FPL FIX2'!$N$1:$Q$400,MATCH("HOME",'FPL FIX2'!$N$1:$Q$1,0),0),"")&amp;IFERROR(VLOOKUP(AU$2&amp;$B18,'FPL FIX2'!$O$1:$P$400,MATCH("AWAY",'FPL FIX2'!$O$1:$P$1,0),0),"")&amp;IFERROR(VLOOKUP(AU$2&amp;$A18,'FA2'!$A:$D,MATCH("AWAY",'FA2'!$A$1:$D$1,0),0),"")&amp;IFERROR(VLOOKUP(AU$2&amp;$A18,'FA2'!$B:$C,MATCH("HOME",'FA2'!$B$1:$C$1,0),0),"")&amp;IFERROR(VLOOKUP(AU$2&amp;$A18,'EFL2'!$A:$D,MATCH("AWAY",'EFL2'!$A$1:$D$1,0),0),"")&amp;IFERROR(VLOOKUP(AU$2&amp;$A18,'EFL2'!$B:$C,MATCH("HOME",'EFL2'!$B$1:$C$1,0),0),"")&amp;IFERROR(VLOOKUP(AU$2&amp;$A18,'UCL2'!$C:$F,MATCH("AWAY",'UCL2'!$C$1:$F$1,0),0),"")&amp;IFERROR(VLOOKUP(AU$2&amp;$A18,'UCL2'!$D:$E,MATCH("HOME",'UCL2'!$D$1:$E$1,0),0),"")&amp;IFERROR(VLOOKUP(AU$2&amp;$A18,'EU2'!$C:$F,MATCH("AWAY",'EU2'!$C$1:$F$1,0),0),"")&amp;IFERROR(VLOOKUP(AU$2&amp;$A18,'EU2'!$D:$E,MATCH("HOME",'EU2'!$D$1:$E$1,0),0),"")&amp;IFERROR(VLOOKUP(AU$2&amp;$A18,'EUC2'!$C:$F,MATCH("AWAY",'EUC2'!$C$1:$F$1,0),0),"")&amp;IFERROR(VLOOKUP(AU$2&amp;$A18,'EUC2'!$D:$E,MATCH("HOME",'EUC2'!$D$1:$E$1,0),0),"")</f>
        <v/>
      </c>
      <c r="AV18" s="25" t="str">
        <f>IFERROR(VLOOKUP(AV$2&amp;$B18,'FPL FIX2'!$N$1:$Q$400,MATCH("HOME",'FPL FIX2'!$N$1:$Q$1,0),0),"")&amp;IFERROR(VLOOKUP(AV$2&amp;$B18,'FPL FIX2'!$O$1:$P$400,MATCH("AWAY",'FPL FIX2'!$O$1:$P$1,0),0),"")&amp;IFERROR(VLOOKUP(AV$2&amp;$A18,'FA2'!$A:$D,MATCH("AWAY",'FA2'!$A$1:$D$1,0),0),"")&amp;IFERROR(VLOOKUP(AV$2&amp;$A18,'FA2'!$B:$C,MATCH("HOME",'FA2'!$B$1:$C$1,0),0),"")&amp;IFERROR(VLOOKUP(AV$2&amp;$A18,'EFL2'!$A:$D,MATCH("AWAY",'EFL2'!$A$1:$D$1,0),0),"")&amp;IFERROR(VLOOKUP(AV$2&amp;$A18,'EFL2'!$B:$C,MATCH("HOME",'EFL2'!$B$1:$C$1,0),0),"")&amp;IFERROR(VLOOKUP(AV$2&amp;$A18,'UCL2'!$C:$F,MATCH("AWAY",'UCL2'!$C$1:$F$1,0),0),"")&amp;IFERROR(VLOOKUP(AV$2&amp;$A18,'UCL2'!$D:$E,MATCH("HOME",'UCL2'!$D$1:$E$1,0),0),"")&amp;IFERROR(VLOOKUP(AV$2&amp;$A18,'EU2'!$C:$F,MATCH("AWAY",'EU2'!$C$1:$F$1,0),0),"")&amp;IFERROR(VLOOKUP(AV$2&amp;$A18,'EU2'!$D:$E,MATCH("HOME",'EU2'!$D$1:$E$1,0),0),"")&amp;IFERROR(VLOOKUP(AV$2&amp;$A18,'EUC2'!$C:$F,MATCH("AWAY",'EUC2'!$C$1:$F$1,0),0),"")&amp;IFERROR(VLOOKUP(AV$2&amp;$A18,'EUC2'!$D:$E,MATCH("HOME",'EUC2'!$D$1:$E$1,0),0),"")</f>
        <v/>
      </c>
      <c r="AW18" s="25" t="str">
        <f>IFERROR(VLOOKUP(AW$2&amp;$B18,'FPL FIX2'!$N$1:$Q$400,MATCH("HOME",'FPL FIX2'!$N$1:$Q$1,0),0),"")&amp;IFERROR(VLOOKUP(AW$2&amp;$B18,'FPL FIX2'!$O$1:$P$400,MATCH("AWAY",'FPL FIX2'!$O$1:$P$1,0),0),"")&amp;IFERROR(VLOOKUP(AW$2&amp;$A18,'FA2'!$A:$D,MATCH("AWAY",'FA2'!$A$1:$D$1,0),0),"")&amp;IFERROR(VLOOKUP(AW$2&amp;$A18,'FA2'!$B:$C,MATCH("HOME",'FA2'!$B$1:$C$1,0),0),"")&amp;IFERROR(VLOOKUP(AW$2&amp;$A18,'EFL2'!$A:$D,MATCH("AWAY",'EFL2'!$A$1:$D$1,0),0),"")&amp;IFERROR(VLOOKUP(AW$2&amp;$A18,'EFL2'!$B:$C,MATCH("HOME",'EFL2'!$B$1:$C$1,0),0),"")&amp;IFERROR(VLOOKUP(AW$2&amp;$A18,'UCL2'!$C:$F,MATCH("AWAY",'UCL2'!$C$1:$F$1,0),0),"")&amp;IFERROR(VLOOKUP(AW$2&amp;$A18,'UCL2'!$D:$E,MATCH("HOME",'UCL2'!$D$1:$E$1,0),0),"")&amp;IFERROR(VLOOKUP(AW$2&amp;$A18,'EU2'!$C:$F,MATCH("AWAY",'EU2'!$C$1:$F$1,0),0),"")&amp;IFERROR(VLOOKUP(AW$2&amp;$A18,'EU2'!$D:$E,MATCH("HOME",'EU2'!$D$1:$E$1,0),0),"")&amp;IFERROR(VLOOKUP(AW$2&amp;$A18,'EUC2'!$C:$F,MATCH("AWAY",'EUC2'!$C$1:$F$1,0),0),"")&amp;IFERROR(VLOOKUP(AW$2&amp;$A18,'EUC2'!$D:$E,MATCH("HOME",'EUC2'!$D$1:$E$1,0),0),"")</f>
        <v/>
      </c>
      <c r="AX18" s="25" t="str">
        <f>IFERROR(VLOOKUP(AX$2&amp;$B18,'FPL FIX2'!$N$1:$Q$400,MATCH("HOME",'FPL FIX2'!$N$1:$Q$1,0),0),"")&amp;IFERROR(VLOOKUP(AX$2&amp;$B18,'FPL FIX2'!$O$1:$P$400,MATCH("AWAY",'FPL FIX2'!$O$1:$P$1,0),0),"")&amp;IFERROR(VLOOKUP(AX$2&amp;$A18,'FA2'!$A:$D,MATCH("AWAY",'FA2'!$A$1:$D$1,0),0),"")&amp;IFERROR(VLOOKUP(AX$2&amp;$A18,'FA2'!$B:$C,MATCH("HOME",'FA2'!$B$1:$C$1,0),0),"")&amp;IFERROR(VLOOKUP(AX$2&amp;$A18,'EFL2'!$A:$D,MATCH("AWAY",'EFL2'!$A$1:$D$1,0),0),"")&amp;IFERROR(VLOOKUP(AX$2&amp;$A18,'EFL2'!$B:$C,MATCH("HOME",'EFL2'!$B$1:$C$1,0),0),"")&amp;IFERROR(VLOOKUP(AX$2&amp;$A18,'UCL2'!$C:$F,MATCH("AWAY",'UCL2'!$C$1:$F$1,0),0),"")&amp;IFERROR(VLOOKUP(AX$2&amp;$A18,'UCL2'!$D:$E,MATCH("HOME",'UCL2'!$D$1:$E$1,0),0),"")&amp;IFERROR(VLOOKUP(AX$2&amp;$A18,'EU2'!$C:$F,MATCH("AWAY",'EU2'!$C$1:$F$1,0),0),"")&amp;IFERROR(VLOOKUP(AX$2&amp;$A18,'EU2'!$D:$E,MATCH("HOME",'EU2'!$D$1:$E$1,0),0),"")&amp;IFERROR(VLOOKUP(AX$2&amp;$A18,'EUC2'!$C:$F,MATCH("AWAY",'EUC2'!$C$1:$F$1,0),0),"")&amp;IFERROR(VLOOKUP(AX$2&amp;$A18,'EUC2'!$D:$E,MATCH("HOME",'EUC2'!$D$1:$E$1,0),0),"")</f>
        <v>BOU</v>
      </c>
      <c r="AY18" s="25" t="str">
        <f>IFERROR(VLOOKUP(AY$2&amp;$B18,'FPL FIX2'!$N$1:$Q$400,MATCH("HOME",'FPL FIX2'!$N$1:$Q$1,0),0),"")&amp;IFERROR(VLOOKUP(AY$2&amp;$B18,'FPL FIX2'!$O$1:$P$400,MATCH("AWAY",'FPL FIX2'!$O$1:$P$1,0),0),"")&amp;IFERROR(VLOOKUP(AY$2&amp;$A18,'FA2'!$A:$D,MATCH("AWAY",'FA2'!$A$1:$D$1,0),0),"")&amp;IFERROR(VLOOKUP(AY$2&amp;$A18,'FA2'!$B:$C,MATCH("HOME",'FA2'!$B$1:$C$1,0),0),"")&amp;IFERROR(VLOOKUP(AY$2&amp;$A18,'EFL2'!$A:$D,MATCH("AWAY",'EFL2'!$A$1:$D$1,0),0),"")&amp;IFERROR(VLOOKUP(AY$2&amp;$A18,'EFL2'!$B:$C,MATCH("HOME",'EFL2'!$B$1:$C$1,0),0),"")&amp;IFERROR(VLOOKUP(AY$2&amp;$A18,'UCL2'!$C:$F,MATCH("AWAY",'UCL2'!$C$1:$F$1,0),0),"")&amp;IFERROR(VLOOKUP(AY$2&amp;$A18,'UCL2'!$D:$E,MATCH("HOME",'UCL2'!$D$1:$E$1,0),0),"")&amp;IFERROR(VLOOKUP(AY$2&amp;$A18,'EU2'!$C:$F,MATCH("AWAY",'EU2'!$C$1:$F$1,0),0),"")&amp;IFERROR(VLOOKUP(AY$2&amp;$A18,'EU2'!$D:$E,MATCH("HOME",'EU2'!$D$1:$E$1,0),0),"")&amp;IFERROR(VLOOKUP(AY$2&amp;$A18,'EUC2'!$C:$F,MATCH("AWAY",'EUC2'!$C$1:$F$1,0),0),"")&amp;IFERROR(VLOOKUP(AY$2&amp;$A18,'EUC2'!$D:$E,MATCH("HOME",'EUC2'!$D$1:$E$1,0),0),"")</f>
        <v/>
      </c>
      <c r="AZ18" s="25" t="str">
        <f>IFERROR(VLOOKUP(AZ$2&amp;$B18,'FPL FIX2'!$N$1:$Q$400,MATCH("HOME",'FPL FIX2'!$N$1:$Q$1,0),0),"")&amp;IFERROR(VLOOKUP(AZ$2&amp;$B18,'FPL FIX2'!$O$1:$P$400,MATCH("AWAY",'FPL FIX2'!$O$1:$P$1,0),0),"")&amp;IFERROR(VLOOKUP(AZ$2&amp;$A18,'FA2'!$A:$D,MATCH("AWAY",'FA2'!$A$1:$D$1,0),0),"")&amp;IFERROR(VLOOKUP(AZ$2&amp;$A18,'FA2'!$B:$C,MATCH("HOME",'FA2'!$B$1:$C$1,0),0),"")&amp;IFERROR(VLOOKUP(AZ$2&amp;$A18,'EFL2'!$A:$D,MATCH("AWAY",'EFL2'!$A$1:$D$1,0),0),"")&amp;IFERROR(VLOOKUP(AZ$2&amp;$A18,'EFL2'!$B:$C,MATCH("HOME",'EFL2'!$B$1:$C$1,0),0),"")&amp;IFERROR(VLOOKUP(AZ$2&amp;$A18,'UCL2'!$C:$F,MATCH("AWAY",'UCL2'!$C$1:$F$1,0),0),"")&amp;IFERROR(VLOOKUP(AZ$2&amp;$A18,'UCL2'!$D:$E,MATCH("HOME",'UCL2'!$D$1:$E$1,0),0),"")&amp;IFERROR(VLOOKUP(AZ$2&amp;$A18,'EU2'!$C:$F,MATCH("AWAY",'EU2'!$C$1:$F$1,0),0),"")&amp;IFERROR(VLOOKUP(AZ$2&amp;$A18,'EU2'!$D:$E,MATCH("HOME",'EU2'!$D$1:$E$1,0),0),"")&amp;IFERROR(VLOOKUP(AZ$2&amp;$A18,'EUC2'!$C:$F,MATCH("AWAY",'EUC2'!$C$1:$F$1,0),0),"")&amp;IFERROR(VLOOKUP(AZ$2&amp;$A18,'EUC2'!$D:$E,MATCH("HOME",'EUC2'!$D$1:$E$1,0),0),"")</f>
        <v/>
      </c>
      <c r="BA18" s="25" t="str">
        <f>IFERROR(VLOOKUP(BA$2&amp;$B18,'FPL FIX2'!$N$1:$Q$400,MATCH("HOME",'FPL FIX2'!$N$1:$Q$1,0),0),"")&amp;IFERROR(VLOOKUP(BA$2&amp;$B18,'FPL FIX2'!$O$1:$P$400,MATCH("AWAY",'FPL FIX2'!$O$1:$P$1,0),0),"")&amp;IFERROR(VLOOKUP(BA$2&amp;$A18,'FA2'!$A:$D,MATCH("AWAY",'FA2'!$A$1:$D$1,0),0),"")&amp;IFERROR(VLOOKUP(BA$2&amp;$A18,'FA2'!$B:$C,MATCH("HOME",'FA2'!$B$1:$C$1,0),0),"")&amp;IFERROR(VLOOKUP(BA$2&amp;$A18,'EFL2'!$A:$D,MATCH("AWAY",'EFL2'!$A$1:$D$1,0),0),"")&amp;IFERROR(VLOOKUP(BA$2&amp;$A18,'EFL2'!$B:$C,MATCH("HOME",'EFL2'!$B$1:$C$1,0),0),"")&amp;IFERROR(VLOOKUP(BA$2&amp;$A18,'UCL2'!$C:$F,MATCH("AWAY",'UCL2'!$C$1:$F$1,0),0),"")&amp;IFERROR(VLOOKUP(BA$2&amp;$A18,'UCL2'!$D:$E,MATCH("HOME",'UCL2'!$D$1:$E$1,0),0),"")&amp;IFERROR(VLOOKUP(BA$2&amp;$A18,'EU2'!$C:$F,MATCH("AWAY",'EU2'!$C$1:$F$1,0),0),"")&amp;IFERROR(VLOOKUP(BA$2&amp;$A18,'EU2'!$D:$E,MATCH("HOME",'EU2'!$D$1:$E$1,0),0),"")&amp;IFERROR(VLOOKUP(BA$2&amp;$A18,'EUC2'!$C:$F,MATCH("AWAY",'EUC2'!$C$1:$F$1,0),0),"")&amp;IFERROR(VLOOKUP(BA$2&amp;$A18,'EUC2'!$D:$E,MATCH("HOME",'EUC2'!$D$1:$E$1,0),0),"")</f>
        <v/>
      </c>
      <c r="BB18" s="25" t="str">
        <f>IFERROR(VLOOKUP(BB$2&amp;$B18,'FPL FIX2'!$N$1:$Q$400,MATCH("HOME",'FPL FIX2'!$N$1:$Q$1,0),0),"")&amp;IFERROR(VLOOKUP(BB$2&amp;$B18,'FPL FIX2'!$O$1:$P$400,MATCH("AWAY",'FPL FIX2'!$O$1:$P$1,0),0),"")&amp;IFERROR(VLOOKUP(BB$2&amp;$A18,'FA2'!$A:$D,MATCH("AWAY",'FA2'!$A$1:$D$1,0),0),"")&amp;IFERROR(VLOOKUP(BB$2&amp;$A18,'FA2'!$B:$C,MATCH("HOME",'FA2'!$B$1:$C$1,0),0),"")&amp;IFERROR(VLOOKUP(BB$2&amp;$A18,'EFL2'!$A:$D,MATCH("AWAY",'EFL2'!$A$1:$D$1,0),0),"")&amp;IFERROR(VLOOKUP(BB$2&amp;$A18,'EFL2'!$B:$C,MATCH("HOME",'EFL2'!$B$1:$C$1,0),0),"")&amp;IFERROR(VLOOKUP(BB$2&amp;$A18,'UCL2'!$C:$F,MATCH("AWAY",'UCL2'!$C$1:$F$1,0),0),"")&amp;IFERROR(VLOOKUP(BB$2&amp;$A18,'UCL2'!$D:$E,MATCH("HOME",'UCL2'!$D$1:$E$1,0),0),"")&amp;IFERROR(VLOOKUP(BB$2&amp;$A18,'EU2'!$C:$F,MATCH("AWAY",'EU2'!$C$1:$F$1,0),0),"")&amp;IFERROR(VLOOKUP(BB$2&amp;$A18,'EU2'!$D:$E,MATCH("HOME",'EU2'!$D$1:$E$1,0),0),"")&amp;IFERROR(VLOOKUP(BB$2&amp;$A18,'EUC2'!$C:$F,MATCH("AWAY",'EUC2'!$C$1:$F$1,0),0),"")&amp;IFERROR(VLOOKUP(BB$2&amp;$A18,'EUC2'!$D:$E,MATCH("HOME",'EUC2'!$D$1:$E$1,0),0),"")</f>
        <v/>
      </c>
      <c r="BC18" s="25" t="str">
        <f>IFERROR(VLOOKUP(BC$2&amp;$B18,'FPL FIX2'!$N$1:$Q$400,MATCH("HOME",'FPL FIX2'!$N$1:$Q$1,0),0),"")&amp;IFERROR(VLOOKUP(BC$2&amp;$B18,'FPL FIX2'!$O$1:$P$400,MATCH("AWAY",'FPL FIX2'!$O$1:$P$1,0),0),"")&amp;IFERROR(VLOOKUP(BC$2&amp;$A18,'FA2'!$A:$D,MATCH("AWAY",'FA2'!$A$1:$D$1,0),0),"")&amp;IFERROR(VLOOKUP(BC$2&amp;$A18,'FA2'!$B:$C,MATCH("HOME",'FA2'!$B$1:$C$1,0),0),"")&amp;IFERROR(VLOOKUP(BC$2&amp;$A18,'EFL2'!$A:$D,MATCH("AWAY",'EFL2'!$A$1:$D$1,0),0),"")&amp;IFERROR(VLOOKUP(BC$2&amp;$A18,'EFL2'!$B:$C,MATCH("HOME",'EFL2'!$B$1:$C$1,0),0),"")&amp;IFERROR(VLOOKUP(BC$2&amp;$A18,'UCL2'!$C:$F,MATCH("AWAY",'UCL2'!$C$1:$F$1,0),0),"")&amp;IFERROR(VLOOKUP(BC$2&amp;$A18,'UCL2'!$D:$E,MATCH("HOME",'UCL2'!$D$1:$E$1,0),0),"")&amp;IFERROR(VLOOKUP(BC$2&amp;$A18,'EU2'!$C:$F,MATCH("AWAY",'EU2'!$C$1:$F$1,0),0),"")&amp;IFERROR(VLOOKUP(BC$2&amp;$A18,'EU2'!$D:$E,MATCH("HOME",'EU2'!$D$1:$E$1,0),0),"")&amp;IFERROR(VLOOKUP(BC$2&amp;$A18,'EUC2'!$C:$F,MATCH("AWAY",'EUC2'!$C$1:$F$1,0),0),"")&amp;IFERROR(VLOOKUP(BC$2&amp;$A18,'EUC2'!$D:$E,MATCH("HOME",'EUC2'!$D$1:$E$1,0),0),"")</f>
        <v/>
      </c>
      <c r="BD18" s="25" t="str">
        <f>IFERROR(VLOOKUP(BD$2&amp;$B18,'FPL FIX2'!$N$1:$Q$400,MATCH("HOME",'FPL FIX2'!$N$1:$Q$1,0),0),"")&amp;IFERROR(VLOOKUP(BD$2&amp;$B18,'FPL FIX2'!$O$1:$P$400,MATCH("AWAY",'FPL FIX2'!$O$1:$P$1,0),0),"")&amp;IFERROR(VLOOKUP(BD$2&amp;$A18,'FA2'!$A:$D,MATCH("AWAY",'FA2'!$A$1:$D$1,0),0),"")&amp;IFERROR(VLOOKUP(BD$2&amp;$A18,'FA2'!$B:$C,MATCH("HOME",'FA2'!$B$1:$C$1,0),0),"")&amp;IFERROR(VLOOKUP(BD$2&amp;$A18,'EFL2'!$A:$D,MATCH("AWAY",'EFL2'!$A$1:$D$1,0),0),"")&amp;IFERROR(VLOOKUP(BD$2&amp;$A18,'EFL2'!$B:$C,MATCH("HOME",'EFL2'!$B$1:$C$1,0),0),"")&amp;IFERROR(VLOOKUP(BD$2&amp;$A18,'UCL2'!$C:$F,MATCH("AWAY",'UCL2'!$C$1:$F$1,0),0),"")&amp;IFERROR(VLOOKUP(BD$2&amp;$A18,'UCL2'!$D:$E,MATCH("HOME",'UCL2'!$D$1:$E$1,0),0),"")&amp;IFERROR(VLOOKUP(BD$2&amp;$A18,'EU2'!$C:$F,MATCH("AWAY",'EU2'!$C$1:$F$1,0),0),"")&amp;IFERROR(VLOOKUP(BD$2&amp;$A18,'EU2'!$D:$E,MATCH("HOME",'EU2'!$D$1:$E$1,0),0),"")&amp;IFERROR(VLOOKUP(BD$2&amp;$A18,'EUC2'!$C:$F,MATCH("AWAY",'EUC2'!$C$1:$F$1,0),0),"")&amp;IFERROR(VLOOKUP(BD$2&amp;$A18,'EUC2'!$D:$E,MATCH("HOME",'EUC2'!$D$1:$E$1,0),0),"")</f>
        <v/>
      </c>
      <c r="BE18" s="25" t="str">
        <f>IFERROR(VLOOKUP(BE$2&amp;$B18,'FPL FIX2'!$N$1:$Q$400,MATCH("HOME",'FPL FIX2'!$N$1:$Q$1,0),0),"")&amp;IFERROR(VLOOKUP(BE$2&amp;$B18,'FPL FIX2'!$O$1:$P$400,MATCH("AWAY",'FPL FIX2'!$O$1:$P$1,0),0),"")&amp;IFERROR(VLOOKUP(BE$2&amp;$A18,'FA2'!$A:$D,MATCH("AWAY",'FA2'!$A$1:$D$1,0),0),"")&amp;IFERROR(VLOOKUP(BE$2&amp;$A18,'FA2'!$B:$C,MATCH("HOME",'FA2'!$B$1:$C$1,0),0),"")&amp;IFERROR(VLOOKUP(BE$2&amp;$A18,'EFL2'!$A:$D,MATCH("AWAY",'EFL2'!$A$1:$D$1,0),0),"")&amp;IFERROR(VLOOKUP(BE$2&amp;$A18,'EFL2'!$B:$C,MATCH("HOME",'EFL2'!$B$1:$C$1,0),0),"")&amp;IFERROR(VLOOKUP(BE$2&amp;$A18,'UCL2'!$C:$F,MATCH("AWAY",'UCL2'!$C$1:$F$1,0),0),"")&amp;IFERROR(VLOOKUP(BE$2&amp;$A18,'UCL2'!$D:$E,MATCH("HOME",'UCL2'!$D$1:$E$1,0),0),"")&amp;IFERROR(VLOOKUP(BE$2&amp;$A18,'EU2'!$C:$F,MATCH("AWAY",'EU2'!$C$1:$F$1,0),0),"")&amp;IFERROR(VLOOKUP(BE$2&amp;$A18,'EU2'!$D:$E,MATCH("HOME",'EU2'!$D$1:$E$1,0),0),"")&amp;IFERROR(VLOOKUP(BE$2&amp;$A18,'EUC2'!$C:$F,MATCH("AWAY",'EUC2'!$C$1:$F$1,0),0),"")&amp;IFERROR(VLOOKUP(BE$2&amp;$A18,'EUC2'!$D:$E,MATCH("HOME",'EUC2'!$D$1:$E$1,0),0),"")</f>
        <v/>
      </c>
      <c r="BF18" s="25" t="str">
        <f>IFERROR(VLOOKUP(BF$2&amp;$B18,'FPL FIX2'!$N$1:$Q$400,MATCH("HOME",'FPL FIX2'!$N$1:$Q$1,0),0),"")&amp;IFERROR(VLOOKUP(BF$2&amp;$B18,'FPL FIX2'!$O$1:$P$400,MATCH("AWAY",'FPL FIX2'!$O$1:$P$1,0),0),"")&amp;IFERROR(VLOOKUP(BF$2&amp;$A18,'FA2'!$A:$D,MATCH("AWAY",'FA2'!$A$1:$D$1,0),0),"")&amp;IFERROR(VLOOKUP(BF$2&amp;$A18,'FA2'!$B:$C,MATCH("HOME",'FA2'!$B$1:$C$1,0),0),"")&amp;IFERROR(VLOOKUP(BF$2&amp;$A18,'EFL2'!$A:$D,MATCH("AWAY",'EFL2'!$A$1:$D$1,0),0),"")&amp;IFERROR(VLOOKUP(BF$2&amp;$A18,'EFL2'!$B:$C,MATCH("HOME",'EFL2'!$B$1:$C$1,0),0),"")&amp;IFERROR(VLOOKUP(BF$2&amp;$A18,'UCL2'!$C:$F,MATCH("AWAY",'UCL2'!$C$1:$F$1,0),0),"")&amp;IFERROR(VLOOKUP(BF$2&amp;$A18,'UCL2'!$D:$E,MATCH("HOME",'UCL2'!$D$1:$E$1,0),0),"")&amp;IFERROR(VLOOKUP(BF$2&amp;$A18,'EU2'!$C:$F,MATCH("AWAY",'EU2'!$C$1:$F$1,0),0),"")&amp;IFERROR(VLOOKUP(BF$2&amp;$A18,'EU2'!$D:$E,MATCH("HOME",'EU2'!$D$1:$E$1,0),0),"")&amp;IFERROR(VLOOKUP(BF$2&amp;$A18,'EUC2'!$C:$F,MATCH("AWAY",'EUC2'!$C$1:$F$1,0),0),"")&amp;IFERROR(VLOOKUP(BF$2&amp;$A18,'EUC2'!$D:$E,MATCH("HOME",'EUC2'!$D$1:$E$1,0),0),"")</f>
        <v/>
      </c>
      <c r="BG18" s="25" t="str">
        <f>IFERROR(VLOOKUP(BG$2&amp;$B18,'FPL FIX2'!$N$1:$Q$400,MATCH("HOME",'FPL FIX2'!$N$1:$Q$1,0),0),"")&amp;IFERROR(VLOOKUP(BG$2&amp;$B18,'FPL FIX2'!$O$1:$P$400,MATCH("AWAY",'FPL FIX2'!$O$1:$P$1,0),0),"")&amp;IFERROR(VLOOKUP(BG$2&amp;$A18,'FA2'!$A:$D,MATCH("AWAY",'FA2'!$A$1:$D$1,0),0),"")&amp;IFERROR(VLOOKUP(BG$2&amp;$A18,'FA2'!$B:$C,MATCH("HOME",'FA2'!$B$1:$C$1,0),0),"")&amp;IFERROR(VLOOKUP(BG$2&amp;$A18,'EFL2'!$A:$D,MATCH("AWAY",'EFL2'!$A$1:$D$1,0),0),"")&amp;IFERROR(VLOOKUP(BG$2&amp;$A18,'EFL2'!$B:$C,MATCH("HOME",'EFL2'!$B$1:$C$1,0),0),"")&amp;IFERROR(VLOOKUP(BG$2&amp;$A18,'UCL2'!$C:$F,MATCH("AWAY",'UCL2'!$C$1:$F$1,0),0),"")&amp;IFERROR(VLOOKUP(BG$2&amp;$A18,'UCL2'!$D:$E,MATCH("HOME",'UCL2'!$D$1:$E$1,0),0),"")&amp;IFERROR(VLOOKUP(BG$2&amp;$A18,'EU2'!$C:$F,MATCH("AWAY",'EU2'!$C$1:$F$1,0),0),"")&amp;IFERROR(VLOOKUP(BG$2&amp;$A18,'EU2'!$D:$E,MATCH("HOME",'EU2'!$D$1:$E$1,0),0),"")&amp;IFERROR(VLOOKUP(BG$2&amp;$A18,'EUC2'!$C:$F,MATCH("AWAY",'EUC2'!$C$1:$F$1,0),0),"")&amp;IFERROR(VLOOKUP(BG$2&amp;$A18,'EUC2'!$D:$E,MATCH("HOME",'EUC2'!$D$1:$E$1,0),0),"")</f>
        <v/>
      </c>
      <c r="BH18" s="25" t="str">
        <f>IFERROR(VLOOKUP(BH$2&amp;$B18,'FPL FIX2'!$N$1:$Q$400,MATCH("HOME",'FPL FIX2'!$N$1:$Q$1,0),0),"")&amp;IFERROR(VLOOKUP(BH$2&amp;$B18,'FPL FIX2'!$O$1:$P$400,MATCH("AWAY",'FPL FIX2'!$O$1:$P$1,0),0),"")&amp;IFERROR(VLOOKUP(BH$2&amp;$A18,'FA2'!$A:$D,MATCH("AWAY",'FA2'!$A$1:$D$1,0),0),"")&amp;IFERROR(VLOOKUP(BH$2&amp;$A18,'FA2'!$B:$C,MATCH("HOME",'FA2'!$B$1:$C$1,0),0),"")&amp;IFERROR(VLOOKUP(BH$2&amp;$A18,'EFL2'!$A:$D,MATCH("AWAY",'EFL2'!$A$1:$D$1,0),0),"")&amp;IFERROR(VLOOKUP(BH$2&amp;$A18,'EFL2'!$B:$C,MATCH("HOME",'EFL2'!$B$1:$C$1,0),0),"")&amp;IFERROR(VLOOKUP(BH$2&amp;$A18,'UCL2'!$C:$F,MATCH("AWAY",'UCL2'!$C$1:$F$1,0),0),"")&amp;IFERROR(VLOOKUP(BH$2&amp;$A18,'UCL2'!$D:$E,MATCH("HOME",'UCL2'!$D$1:$E$1,0),0),"")&amp;IFERROR(VLOOKUP(BH$2&amp;$A18,'EU2'!$C:$F,MATCH("AWAY",'EU2'!$C$1:$F$1,0),0),"")&amp;IFERROR(VLOOKUP(BH$2&amp;$A18,'EU2'!$D:$E,MATCH("HOME",'EU2'!$D$1:$E$1,0),0),"")&amp;IFERROR(VLOOKUP(BH$2&amp;$A18,'EUC2'!$C:$F,MATCH("AWAY",'EUC2'!$C$1:$F$1,0),0),"")&amp;IFERROR(VLOOKUP(BH$2&amp;$A18,'EUC2'!$D:$E,MATCH("HOME",'EUC2'!$D$1:$E$1,0),0),"")</f>
        <v/>
      </c>
      <c r="BI18" s="25" t="str">
        <f>IFERROR(VLOOKUP(BI$2&amp;$B18,'FPL FIX2'!$N$1:$Q$400,MATCH("HOME",'FPL FIX2'!$N$1:$Q$1,0),0),"")&amp;IFERROR(VLOOKUP(BI$2&amp;$B18,'FPL FIX2'!$O$1:$P$400,MATCH("AWAY",'FPL FIX2'!$O$1:$P$1,0),0),"")&amp;IFERROR(VLOOKUP(BI$2&amp;$A18,'FA2'!$A:$D,MATCH("AWAY",'FA2'!$A$1:$D$1,0),0),"")&amp;IFERROR(VLOOKUP(BI$2&amp;$A18,'FA2'!$B:$C,MATCH("HOME",'FA2'!$B$1:$C$1,0),0),"")&amp;IFERROR(VLOOKUP(BI$2&amp;$A18,'EFL2'!$A:$D,MATCH("AWAY",'EFL2'!$A$1:$D$1,0),0),"")&amp;IFERROR(VLOOKUP(BI$2&amp;$A18,'EFL2'!$B:$C,MATCH("HOME",'EFL2'!$B$1:$C$1,0),0),"")&amp;IFERROR(VLOOKUP(BI$2&amp;$A18,'UCL2'!$C:$F,MATCH("AWAY",'UCL2'!$C$1:$F$1,0),0),"")&amp;IFERROR(VLOOKUP(BI$2&amp;$A18,'UCL2'!$D:$E,MATCH("HOME",'UCL2'!$D$1:$E$1,0),0),"")&amp;IFERROR(VLOOKUP(BI$2&amp;$A18,'EU2'!$C:$F,MATCH("AWAY",'EU2'!$C$1:$F$1,0),0),"")&amp;IFERROR(VLOOKUP(BI$2&amp;$A18,'EU2'!$D:$E,MATCH("HOME",'EU2'!$D$1:$E$1,0),0),"")&amp;IFERROR(VLOOKUP(BI$2&amp;$A18,'EUC2'!$C:$F,MATCH("AWAY",'EUC2'!$C$1:$F$1,0),0),"")&amp;IFERROR(VLOOKUP(BI$2&amp;$A18,'EUC2'!$D:$E,MATCH("HOME",'EUC2'!$D$1:$E$1,0),0),"")</f>
        <v/>
      </c>
      <c r="BJ18" s="25" t="str">
        <f>IFERROR(VLOOKUP(BJ$2&amp;$B18,'FPL FIX2'!$N$1:$Q$400,MATCH("HOME",'FPL FIX2'!$N$1:$Q$1,0),0),"")&amp;IFERROR(VLOOKUP(BJ$2&amp;$B18,'FPL FIX2'!$O$1:$P$400,MATCH("AWAY",'FPL FIX2'!$O$1:$P$1,0),0),"")&amp;IFERROR(VLOOKUP(BJ$2&amp;$A18,'FA2'!$A:$D,MATCH("AWAY",'FA2'!$A$1:$D$1,0),0),"")&amp;IFERROR(VLOOKUP(BJ$2&amp;$A18,'FA2'!$B:$C,MATCH("HOME",'FA2'!$B$1:$C$1,0),0),"")&amp;IFERROR(VLOOKUP(BJ$2&amp;$A18,'EFL2'!$A:$D,MATCH("AWAY",'EFL2'!$A$1:$D$1,0),0),"")&amp;IFERROR(VLOOKUP(BJ$2&amp;$A18,'EFL2'!$B:$C,MATCH("HOME",'EFL2'!$B$1:$C$1,0),0),"")&amp;IFERROR(VLOOKUP(BJ$2&amp;$A18,'UCL2'!$C:$F,MATCH("AWAY",'UCL2'!$C$1:$F$1,0),0),"")&amp;IFERROR(VLOOKUP(BJ$2&amp;$A18,'UCL2'!$D:$E,MATCH("HOME",'UCL2'!$D$1:$E$1,0),0),"")&amp;IFERROR(VLOOKUP(BJ$2&amp;$A18,'EU2'!$C:$F,MATCH("AWAY",'EU2'!$C$1:$F$1,0),0),"")&amp;IFERROR(VLOOKUP(BJ$2&amp;$A18,'EU2'!$D:$E,MATCH("HOME",'EU2'!$D$1:$E$1,0),0),"")&amp;IFERROR(VLOOKUP(BJ$2&amp;$A18,'EUC2'!$C:$F,MATCH("AWAY",'EUC2'!$C$1:$F$1,0),0),"")&amp;IFERROR(VLOOKUP(BJ$2&amp;$A18,'EUC2'!$D:$E,MATCH("HOME",'EUC2'!$D$1:$E$1,0),0),"")</f>
        <v/>
      </c>
      <c r="BK18" s="25" t="str">
        <f>IFERROR(VLOOKUP(BK$2&amp;$B18,'FPL FIX2'!$N$1:$Q$400,MATCH("HOME",'FPL FIX2'!$N$1:$Q$1,0),0),"")&amp;IFERROR(VLOOKUP(BK$2&amp;$B18,'FPL FIX2'!$O$1:$P$400,MATCH("AWAY",'FPL FIX2'!$O$1:$P$1,0),0),"")&amp;IFERROR(VLOOKUP(BK$2&amp;$A18,'FA2'!$A:$D,MATCH("AWAY",'FA2'!$A$1:$D$1,0),0),"")&amp;IFERROR(VLOOKUP(BK$2&amp;$A18,'FA2'!$B:$C,MATCH("HOME",'FA2'!$B$1:$C$1,0),0),"")&amp;IFERROR(VLOOKUP(BK$2&amp;$A18,'EFL2'!$A:$D,MATCH("AWAY",'EFL2'!$A$1:$D$1,0),0),"")&amp;IFERROR(VLOOKUP(BK$2&amp;$A18,'EFL2'!$B:$C,MATCH("HOME",'EFL2'!$B$1:$C$1,0),0),"")&amp;IFERROR(VLOOKUP(BK$2&amp;$A18,'UCL2'!$C:$F,MATCH("AWAY",'UCL2'!$C$1:$F$1,0),0),"")&amp;IFERROR(VLOOKUP(BK$2&amp;$A18,'UCL2'!$D:$E,MATCH("HOME",'UCL2'!$D$1:$E$1,0),0),"")&amp;IFERROR(VLOOKUP(BK$2&amp;$A18,'EU2'!$C:$F,MATCH("AWAY",'EU2'!$C$1:$F$1,0),0),"")&amp;IFERROR(VLOOKUP(BK$2&amp;$A18,'EU2'!$D:$E,MATCH("HOME",'EU2'!$D$1:$E$1,0),0),"")&amp;IFERROR(VLOOKUP(BK$2&amp;$A18,'EUC2'!$C:$F,MATCH("AWAY",'EUC2'!$C$1:$F$1,0),0),"")&amp;IFERROR(VLOOKUP(BK$2&amp;$A18,'EUC2'!$D:$E,MATCH("HOME",'EUC2'!$D$1:$E$1,0),0),"")</f>
        <v/>
      </c>
      <c r="BL18" s="25" t="str">
        <f>IFERROR(VLOOKUP(BL$2&amp;$B18,'FPL FIX2'!$N$1:$Q$400,MATCH("HOME",'FPL FIX2'!$N$1:$Q$1,0),0),"")&amp;IFERROR(VLOOKUP(BL$2&amp;$B18,'FPL FIX2'!$O$1:$P$400,MATCH("AWAY",'FPL FIX2'!$O$1:$P$1,0),0),"")&amp;IFERROR(VLOOKUP(BL$2&amp;$A18,'FA2'!$A:$D,MATCH("AWAY",'FA2'!$A$1:$D$1,0),0),"")&amp;IFERROR(VLOOKUP(BL$2&amp;$A18,'FA2'!$B:$C,MATCH("HOME",'FA2'!$B$1:$C$1,0),0),"")&amp;IFERROR(VLOOKUP(BL$2&amp;$A18,'EFL2'!$A:$D,MATCH("AWAY",'EFL2'!$A$1:$D$1,0),0),"")&amp;IFERROR(VLOOKUP(BL$2&amp;$A18,'EFL2'!$B:$C,MATCH("HOME",'EFL2'!$B$1:$C$1,0),0),"")&amp;IFERROR(VLOOKUP(BL$2&amp;$A18,'UCL2'!$C:$F,MATCH("AWAY",'UCL2'!$C$1:$F$1,0),0),"")&amp;IFERROR(VLOOKUP(BL$2&amp;$A18,'UCL2'!$D:$E,MATCH("HOME",'UCL2'!$D$1:$E$1,0),0),"")&amp;IFERROR(VLOOKUP(BL$2&amp;$A18,'EU2'!$C:$F,MATCH("AWAY",'EU2'!$C$1:$F$1,0),0),"")&amp;IFERROR(VLOOKUP(BL$2&amp;$A18,'EU2'!$D:$E,MATCH("HOME",'EU2'!$D$1:$E$1,0),0),"")&amp;IFERROR(VLOOKUP(BL$2&amp;$A18,'EUC2'!$C:$F,MATCH("AWAY",'EUC2'!$C$1:$F$1,0),0),"")&amp;IFERROR(VLOOKUP(BL$2&amp;$A18,'EUC2'!$D:$E,MATCH("HOME",'EUC2'!$D$1:$E$1,0),0),"")</f>
        <v>ful</v>
      </c>
      <c r="BM18" s="25" t="str">
        <f>IFERROR(VLOOKUP(BM$2&amp;$B18,'FPL FIX2'!$N$1:$Q$400,MATCH("HOME",'FPL FIX2'!$N$1:$Q$1,0),0),"")&amp;IFERROR(VLOOKUP(BM$2&amp;$B18,'FPL FIX2'!$O$1:$P$400,MATCH("AWAY",'FPL FIX2'!$O$1:$P$1,0),0),"")&amp;IFERROR(VLOOKUP(BM$2&amp;$A18,'FA2'!$A:$D,MATCH("AWAY",'FA2'!$A$1:$D$1,0),0),"")&amp;IFERROR(VLOOKUP(BM$2&amp;$A18,'FA2'!$B:$C,MATCH("HOME",'FA2'!$B$1:$C$1,0),0),"")&amp;IFERROR(VLOOKUP(BM$2&amp;$A18,'EFL2'!$A:$D,MATCH("AWAY",'EFL2'!$A$1:$D$1,0),0),"")&amp;IFERROR(VLOOKUP(BM$2&amp;$A18,'EFL2'!$B:$C,MATCH("HOME",'EFL2'!$B$1:$C$1,0),0),"")&amp;IFERROR(VLOOKUP(BM$2&amp;$A18,'UCL2'!$C:$F,MATCH("AWAY",'UCL2'!$C$1:$F$1,0),0),"")&amp;IFERROR(VLOOKUP(BM$2&amp;$A18,'UCL2'!$D:$E,MATCH("HOME",'UCL2'!$D$1:$E$1,0),0),"")&amp;IFERROR(VLOOKUP(BM$2&amp;$A18,'EU2'!$C:$F,MATCH("AWAY",'EU2'!$C$1:$F$1,0),0),"")&amp;IFERROR(VLOOKUP(BM$2&amp;$A18,'EU2'!$D:$E,MATCH("HOME",'EU2'!$D$1:$E$1,0),0),"")&amp;IFERROR(VLOOKUP(BM$2&amp;$A18,'EUC2'!$C:$F,MATCH("AWAY",'EUC2'!$C$1:$F$1,0),0),"")&amp;IFERROR(VLOOKUP(BM$2&amp;$A18,'EUC2'!$D:$E,MATCH("HOME",'EUC2'!$D$1:$E$1,0),0),"")</f>
        <v/>
      </c>
      <c r="BN18" s="25" t="str">
        <f>IFERROR(VLOOKUP(BN$2&amp;$B18,'FPL FIX2'!$N$1:$Q$400,MATCH("HOME",'FPL FIX2'!$N$1:$Q$1,0),0),"")&amp;IFERROR(VLOOKUP(BN$2&amp;$B18,'FPL FIX2'!$O$1:$P$400,MATCH("AWAY",'FPL FIX2'!$O$1:$P$1,0),0),"")&amp;IFERROR(VLOOKUP(BN$2&amp;$A18,'FA2'!$A:$D,MATCH("AWAY",'FA2'!$A$1:$D$1,0),0),"")&amp;IFERROR(VLOOKUP(BN$2&amp;$A18,'FA2'!$B:$C,MATCH("HOME",'FA2'!$B$1:$C$1,0),0),"")&amp;IFERROR(VLOOKUP(BN$2&amp;$A18,'EFL2'!$A:$D,MATCH("AWAY",'EFL2'!$A$1:$D$1,0),0),"")&amp;IFERROR(VLOOKUP(BN$2&amp;$A18,'EFL2'!$B:$C,MATCH("HOME",'EFL2'!$B$1:$C$1,0),0),"")&amp;IFERROR(VLOOKUP(BN$2&amp;$A18,'UCL2'!$C:$F,MATCH("AWAY",'UCL2'!$C$1:$F$1,0),0),"")&amp;IFERROR(VLOOKUP(BN$2&amp;$A18,'UCL2'!$D:$E,MATCH("HOME",'UCL2'!$D$1:$E$1,0),0),"")&amp;IFERROR(VLOOKUP(BN$2&amp;$A18,'EU2'!$C:$F,MATCH("AWAY",'EU2'!$C$1:$F$1,0),0),"")&amp;IFERROR(VLOOKUP(BN$2&amp;$A18,'EU2'!$D:$E,MATCH("HOME",'EU2'!$D$1:$E$1,0),0),"")&amp;IFERROR(VLOOKUP(BN$2&amp;$A18,'EUC2'!$C:$F,MATCH("AWAY",'EUC2'!$C$1:$F$1,0),0),"")&amp;IFERROR(VLOOKUP(BN$2&amp;$A18,'EUC2'!$D:$E,MATCH("HOME",'EUC2'!$D$1:$E$1,0),0),"")</f>
        <v/>
      </c>
      <c r="BO18" s="25" t="str">
        <f>IFERROR(VLOOKUP(BO$2&amp;$B18,'FPL FIX2'!$N$1:$Q$400,MATCH("HOME",'FPL FIX2'!$N$1:$Q$1,0),0),"")&amp;IFERROR(VLOOKUP(BO$2&amp;$B18,'FPL FIX2'!$O$1:$P$400,MATCH("AWAY",'FPL FIX2'!$O$1:$P$1,0),0),"")&amp;IFERROR(VLOOKUP(BO$2&amp;$A18,'FA2'!$A:$D,MATCH("AWAY",'FA2'!$A$1:$D$1,0),0),"")&amp;IFERROR(VLOOKUP(BO$2&amp;$A18,'FA2'!$B:$C,MATCH("HOME",'FA2'!$B$1:$C$1,0),0),"")&amp;IFERROR(VLOOKUP(BO$2&amp;$A18,'EFL2'!$A:$D,MATCH("AWAY",'EFL2'!$A$1:$D$1,0),0),"")&amp;IFERROR(VLOOKUP(BO$2&amp;$A18,'EFL2'!$B:$C,MATCH("HOME",'EFL2'!$B$1:$C$1,0),0),"")&amp;IFERROR(VLOOKUP(BO$2&amp;$A18,'UCL2'!$C:$F,MATCH("AWAY",'UCL2'!$C$1:$F$1,0),0),"")&amp;IFERROR(VLOOKUP(BO$2&amp;$A18,'UCL2'!$D:$E,MATCH("HOME",'UCL2'!$D$1:$E$1,0),0),"")&amp;IFERROR(VLOOKUP(BO$2&amp;$A18,'EU2'!$C:$F,MATCH("AWAY",'EU2'!$C$1:$F$1,0),0),"")&amp;IFERROR(VLOOKUP(BO$2&amp;$A18,'EU2'!$D:$E,MATCH("HOME",'EU2'!$D$1:$E$1,0),0),"")&amp;IFERROR(VLOOKUP(BO$2&amp;$A18,'EUC2'!$C:$F,MATCH("AWAY",'EUC2'!$C$1:$F$1,0),0),"")&amp;IFERROR(VLOOKUP(BO$2&amp;$A18,'EUC2'!$D:$E,MATCH("HOME",'EUC2'!$D$1:$E$1,0),0),"")</f>
        <v/>
      </c>
      <c r="BP18" s="25" t="str">
        <f>IFERROR(VLOOKUP(BP$2&amp;$B18,'FPL FIX2'!$N$1:$Q$400,MATCH("HOME",'FPL FIX2'!$N$1:$Q$1,0),0),"")&amp;IFERROR(VLOOKUP(BP$2&amp;$B18,'FPL FIX2'!$O$1:$P$400,MATCH("AWAY",'FPL FIX2'!$O$1:$P$1,0),0),"")&amp;IFERROR(VLOOKUP(BP$2&amp;$A18,'FA2'!$A:$D,MATCH("AWAY",'FA2'!$A$1:$D$1,0),0),"")&amp;IFERROR(VLOOKUP(BP$2&amp;$A18,'FA2'!$B:$C,MATCH("HOME",'FA2'!$B$1:$C$1,0),0),"")&amp;IFERROR(VLOOKUP(BP$2&amp;$A18,'EFL2'!$A:$D,MATCH("AWAY",'EFL2'!$A$1:$D$1,0),0),"")&amp;IFERROR(VLOOKUP(BP$2&amp;$A18,'EFL2'!$B:$C,MATCH("HOME",'EFL2'!$B$1:$C$1,0),0),"")&amp;IFERROR(VLOOKUP(BP$2&amp;$A18,'UCL2'!$C:$F,MATCH("AWAY",'UCL2'!$C$1:$F$1,0),0),"")&amp;IFERROR(VLOOKUP(BP$2&amp;$A18,'UCL2'!$D:$E,MATCH("HOME",'UCL2'!$D$1:$E$1,0),0),"")&amp;IFERROR(VLOOKUP(BP$2&amp;$A18,'EU2'!$C:$F,MATCH("AWAY",'EU2'!$C$1:$F$1,0),0),"")&amp;IFERROR(VLOOKUP(BP$2&amp;$A18,'EU2'!$D:$E,MATCH("HOME",'EU2'!$D$1:$E$1,0),0),"")&amp;IFERROR(VLOOKUP(BP$2&amp;$A18,'EUC2'!$C:$F,MATCH("AWAY",'EUC2'!$C$1:$F$1,0),0),"")&amp;IFERROR(VLOOKUP(BP$2&amp;$A18,'EUC2'!$D:$E,MATCH("HOME",'EUC2'!$D$1:$E$1,0),0),"")</f>
        <v/>
      </c>
      <c r="BQ18" s="25" t="str">
        <f>IFERROR(VLOOKUP(BQ$2&amp;$B18,'FPL FIX2'!$N$1:$Q$400,MATCH("HOME",'FPL FIX2'!$N$1:$Q$1,0),0),"")&amp;IFERROR(VLOOKUP(BQ$2&amp;$B18,'FPL FIX2'!$O$1:$P$400,MATCH("AWAY",'FPL FIX2'!$O$1:$P$1,0),0),"")&amp;IFERROR(VLOOKUP(BQ$2&amp;$A18,'FA2'!$A:$D,MATCH("AWAY",'FA2'!$A$1:$D$1,0),0),"")&amp;IFERROR(VLOOKUP(BQ$2&amp;$A18,'FA2'!$B:$C,MATCH("HOME",'FA2'!$B$1:$C$1,0),0),"")&amp;IFERROR(VLOOKUP(BQ$2&amp;$A18,'EFL2'!$A:$D,MATCH("AWAY",'EFL2'!$A$1:$D$1,0),0),"")&amp;IFERROR(VLOOKUP(BQ$2&amp;$A18,'EFL2'!$B:$C,MATCH("HOME",'EFL2'!$B$1:$C$1,0),0),"")&amp;IFERROR(VLOOKUP(BQ$2&amp;$A18,'UCL2'!$C:$F,MATCH("AWAY",'UCL2'!$C$1:$F$1,0),0),"")&amp;IFERROR(VLOOKUP(BQ$2&amp;$A18,'UCL2'!$D:$E,MATCH("HOME",'UCL2'!$D$1:$E$1,0),0),"")&amp;IFERROR(VLOOKUP(BQ$2&amp;$A18,'EU2'!$C:$F,MATCH("AWAY",'EU2'!$C$1:$F$1,0),0),"")&amp;IFERROR(VLOOKUP(BQ$2&amp;$A18,'EU2'!$D:$E,MATCH("HOME",'EU2'!$D$1:$E$1,0),0),"")&amp;IFERROR(VLOOKUP(BQ$2&amp;$A18,'EUC2'!$C:$F,MATCH("AWAY",'EUC2'!$C$1:$F$1,0),0),"")&amp;IFERROR(VLOOKUP(BQ$2&amp;$A18,'EUC2'!$D:$E,MATCH("HOME",'EUC2'!$D$1:$E$1,0),0),"")</f>
        <v/>
      </c>
      <c r="BR18" s="25" t="str">
        <f>IFERROR(VLOOKUP(BR$2&amp;$B18,'FPL FIX2'!$N$1:$Q$400,MATCH("HOME",'FPL FIX2'!$N$1:$Q$1,0),0),"")&amp;IFERROR(VLOOKUP(BR$2&amp;$B18,'FPL FIX2'!$O$1:$P$400,MATCH("AWAY",'FPL FIX2'!$O$1:$P$1,0),0),"")&amp;IFERROR(VLOOKUP(BR$2&amp;$A18,'FA2'!$A:$D,MATCH("AWAY",'FA2'!$A$1:$D$1,0),0),"")&amp;IFERROR(VLOOKUP(BR$2&amp;$A18,'FA2'!$B:$C,MATCH("HOME",'FA2'!$B$1:$C$1,0),0),"")&amp;IFERROR(VLOOKUP(BR$2&amp;$A18,'EFL2'!$A:$D,MATCH("AWAY",'EFL2'!$A$1:$D$1,0),0),"")&amp;IFERROR(VLOOKUP(BR$2&amp;$A18,'EFL2'!$B:$C,MATCH("HOME",'EFL2'!$B$1:$C$1,0),0),"")&amp;IFERROR(VLOOKUP(BR$2&amp;$A18,'UCL2'!$C:$F,MATCH("AWAY",'UCL2'!$C$1:$F$1,0),0),"")&amp;IFERROR(VLOOKUP(BR$2&amp;$A18,'UCL2'!$D:$E,MATCH("HOME",'UCL2'!$D$1:$E$1,0),0),"")&amp;IFERROR(VLOOKUP(BR$2&amp;$A18,'EU2'!$C:$F,MATCH("AWAY",'EU2'!$C$1:$F$1,0),0),"")&amp;IFERROR(VLOOKUP(BR$2&amp;$A18,'EU2'!$D:$E,MATCH("HOME",'EU2'!$D$1:$E$1,0),0),"")&amp;IFERROR(VLOOKUP(BR$2&amp;$A18,'EUC2'!$C:$F,MATCH("AWAY",'EUC2'!$C$1:$F$1,0),0),"")&amp;IFERROR(VLOOKUP(BR$2&amp;$A18,'EUC2'!$D:$E,MATCH("HOME",'EUC2'!$D$1:$E$1,0),0),"")</f>
        <v/>
      </c>
      <c r="BS18" s="25" t="str">
        <f>IFERROR(VLOOKUP(BS$2&amp;$B18,'FPL FIX2'!$N$1:$Q$400,MATCH("HOME",'FPL FIX2'!$N$1:$Q$1,0),0),"")&amp;IFERROR(VLOOKUP(BS$2&amp;$B18,'FPL FIX2'!$O$1:$P$400,MATCH("AWAY",'FPL FIX2'!$O$1:$P$1,0),0),"")&amp;IFERROR(VLOOKUP(BS$2&amp;$A18,'FA2'!$A:$D,MATCH("AWAY",'FA2'!$A$1:$D$1,0),0),"")&amp;IFERROR(VLOOKUP(BS$2&amp;$A18,'FA2'!$B:$C,MATCH("HOME",'FA2'!$B$1:$C$1,0),0),"")&amp;IFERROR(VLOOKUP(BS$2&amp;$A18,'EFL2'!$A:$D,MATCH("AWAY",'EFL2'!$A$1:$D$1,0),0),"")&amp;IFERROR(VLOOKUP(BS$2&amp;$A18,'EFL2'!$B:$C,MATCH("HOME",'EFL2'!$B$1:$C$1,0),0),"")&amp;IFERROR(VLOOKUP(BS$2&amp;$A18,'UCL2'!$C:$F,MATCH("AWAY",'UCL2'!$C$1:$F$1,0),0),"")&amp;IFERROR(VLOOKUP(BS$2&amp;$A18,'UCL2'!$D:$E,MATCH("HOME",'UCL2'!$D$1:$E$1,0),0),"")&amp;IFERROR(VLOOKUP(BS$2&amp;$A18,'EU2'!$C:$F,MATCH("AWAY",'EU2'!$C$1:$F$1,0),0),"")&amp;IFERROR(VLOOKUP(BS$2&amp;$A18,'EU2'!$D:$E,MATCH("HOME",'EU2'!$D$1:$E$1,0),0),"")&amp;IFERROR(VLOOKUP(BS$2&amp;$A18,'EUC2'!$C:$F,MATCH("AWAY",'EUC2'!$C$1:$F$1,0),0),"")&amp;IFERROR(VLOOKUP(BS$2&amp;$A18,'EUC2'!$D:$E,MATCH("HOME",'EUC2'!$D$1:$E$1,0),0),"")</f>
        <v>BRE</v>
      </c>
      <c r="BT18" s="25" t="str">
        <f>IFERROR(VLOOKUP(BT$2&amp;$B18,'FPL FIX2'!$N$1:$Q$400,MATCH("HOME",'FPL FIX2'!$N$1:$Q$1,0),0),"")&amp;IFERROR(VLOOKUP(BT$2&amp;$B18,'FPL FIX2'!$O$1:$P$400,MATCH("AWAY",'FPL FIX2'!$O$1:$P$1,0),0),"")&amp;IFERROR(VLOOKUP(BT$2&amp;$A18,'FA2'!$A:$D,MATCH("AWAY",'FA2'!$A$1:$D$1,0),0),"")&amp;IFERROR(VLOOKUP(BT$2&amp;$A18,'FA2'!$B:$C,MATCH("HOME",'FA2'!$B$1:$C$1,0),0),"")&amp;IFERROR(VLOOKUP(BT$2&amp;$A18,'EFL2'!$A:$D,MATCH("AWAY",'EFL2'!$A$1:$D$1,0),0),"")&amp;IFERROR(VLOOKUP(BT$2&amp;$A18,'EFL2'!$B:$C,MATCH("HOME",'EFL2'!$B$1:$C$1,0),0),"")&amp;IFERROR(VLOOKUP(BT$2&amp;$A18,'UCL2'!$C:$F,MATCH("AWAY",'UCL2'!$C$1:$F$1,0),0),"")&amp;IFERROR(VLOOKUP(BT$2&amp;$A18,'UCL2'!$D:$E,MATCH("HOME",'UCL2'!$D$1:$E$1,0),0),"")&amp;IFERROR(VLOOKUP(BT$2&amp;$A18,'EU2'!$C:$F,MATCH("AWAY",'EU2'!$C$1:$F$1,0),0),"")&amp;IFERROR(VLOOKUP(BT$2&amp;$A18,'EU2'!$D:$E,MATCH("HOME",'EU2'!$D$1:$E$1,0),0),"")&amp;IFERROR(VLOOKUP(BT$2&amp;$A18,'EUC2'!$C:$F,MATCH("AWAY",'EUC2'!$C$1:$F$1,0),0),"")&amp;IFERROR(VLOOKUP(BT$2&amp;$A18,'EUC2'!$D:$E,MATCH("HOME",'EUC2'!$D$1:$E$1,0),0),"")</f>
        <v/>
      </c>
      <c r="BU18" s="25" t="str">
        <f>IFERROR(VLOOKUP(BU$2&amp;$B18,'FPL FIX2'!$N$1:$Q$400,MATCH("HOME",'FPL FIX2'!$N$1:$Q$1,0),0),"")&amp;IFERROR(VLOOKUP(BU$2&amp;$B18,'FPL FIX2'!$O$1:$P$400,MATCH("AWAY",'FPL FIX2'!$O$1:$P$1,0),0),"")&amp;IFERROR(VLOOKUP(BU$2&amp;$A18,'FA2'!$A:$D,MATCH("AWAY",'FA2'!$A$1:$D$1,0),0),"")&amp;IFERROR(VLOOKUP(BU$2&amp;$A18,'FA2'!$B:$C,MATCH("HOME",'FA2'!$B$1:$C$1,0),0),"")&amp;IFERROR(VLOOKUP(BU$2&amp;$A18,'EFL2'!$A:$D,MATCH("AWAY",'EFL2'!$A$1:$D$1,0),0),"")&amp;IFERROR(VLOOKUP(BU$2&amp;$A18,'EFL2'!$B:$C,MATCH("HOME",'EFL2'!$B$1:$C$1,0),0),"")&amp;IFERROR(VLOOKUP(BU$2&amp;$A18,'UCL2'!$C:$F,MATCH("AWAY",'UCL2'!$C$1:$F$1,0),0),"")&amp;IFERROR(VLOOKUP(BU$2&amp;$A18,'UCL2'!$D:$E,MATCH("HOME",'UCL2'!$D$1:$E$1,0),0),"")&amp;IFERROR(VLOOKUP(BU$2&amp;$A18,'EU2'!$C:$F,MATCH("AWAY",'EU2'!$C$1:$F$1,0),0),"")&amp;IFERROR(VLOOKUP(BU$2&amp;$A18,'EU2'!$D:$E,MATCH("HOME",'EU2'!$D$1:$E$1,0),0),"")&amp;IFERROR(VLOOKUP(BU$2&amp;$A18,'EUC2'!$C:$F,MATCH("AWAY",'EUC2'!$C$1:$F$1,0),0),"")&amp;IFERROR(VLOOKUP(BU$2&amp;$A18,'EUC2'!$D:$E,MATCH("HOME",'EUC2'!$D$1:$E$1,0),0),"")</f>
        <v/>
      </c>
      <c r="BV18" s="25" t="str">
        <f>IFERROR(VLOOKUP(BV$2&amp;$B18,'FPL FIX2'!$N$1:$Q$400,MATCH("HOME",'FPL FIX2'!$N$1:$Q$1,0),0),"")&amp;IFERROR(VLOOKUP(BV$2&amp;$B18,'FPL FIX2'!$O$1:$P$400,MATCH("AWAY",'FPL FIX2'!$O$1:$P$1,0),0),"")&amp;IFERROR(VLOOKUP(BV$2&amp;$A18,'FA2'!$A:$D,MATCH("AWAY",'FA2'!$A$1:$D$1,0),0),"")&amp;IFERROR(VLOOKUP(BV$2&amp;$A18,'FA2'!$B:$C,MATCH("HOME",'FA2'!$B$1:$C$1,0),0),"")&amp;IFERROR(VLOOKUP(BV$2&amp;$A18,'EFL2'!$A:$D,MATCH("AWAY",'EFL2'!$A$1:$D$1,0),0),"")&amp;IFERROR(VLOOKUP(BV$2&amp;$A18,'EFL2'!$B:$C,MATCH("HOME",'EFL2'!$B$1:$C$1,0),0),"")&amp;IFERROR(VLOOKUP(BV$2&amp;$A18,'UCL2'!$C:$F,MATCH("AWAY",'UCL2'!$C$1:$F$1,0),0),"")&amp;IFERROR(VLOOKUP(BV$2&amp;$A18,'UCL2'!$D:$E,MATCH("HOME",'UCL2'!$D$1:$E$1,0),0),"")&amp;IFERROR(VLOOKUP(BV$2&amp;$A18,'EU2'!$C:$F,MATCH("AWAY",'EU2'!$C$1:$F$1,0),0),"")&amp;IFERROR(VLOOKUP(BV$2&amp;$A18,'EU2'!$D:$E,MATCH("HOME",'EU2'!$D$1:$E$1,0),0),"")&amp;IFERROR(VLOOKUP(BV$2&amp;$A18,'EUC2'!$C:$F,MATCH("AWAY",'EUC2'!$C$1:$F$1,0),0),"")&amp;IFERROR(VLOOKUP(BV$2&amp;$A18,'EUC2'!$D:$E,MATCH("HOME",'EUC2'!$D$1:$E$1,0),0),"")</f>
        <v/>
      </c>
      <c r="BW18" s="25" t="str">
        <f>IFERROR(VLOOKUP(BW$2&amp;$B18,'FPL FIX2'!$N$1:$Q$400,MATCH("HOME",'FPL FIX2'!$N$1:$Q$1,0),0),"")&amp;IFERROR(VLOOKUP(BW$2&amp;$B18,'FPL FIX2'!$O$1:$P$400,MATCH("AWAY",'FPL FIX2'!$O$1:$P$1,0),0),"")&amp;IFERROR(VLOOKUP(BW$2&amp;$A18,'FA2'!$A:$D,MATCH("AWAY",'FA2'!$A$1:$D$1,0),0),"")&amp;IFERROR(VLOOKUP(BW$2&amp;$A18,'FA2'!$B:$C,MATCH("HOME",'FA2'!$B$1:$C$1,0),0),"")&amp;IFERROR(VLOOKUP(BW$2&amp;$A18,'EFL2'!$A:$D,MATCH("AWAY",'EFL2'!$A$1:$D$1,0),0),"")&amp;IFERROR(VLOOKUP(BW$2&amp;$A18,'EFL2'!$B:$C,MATCH("HOME",'EFL2'!$B$1:$C$1,0),0),"")&amp;IFERROR(VLOOKUP(BW$2&amp;$A18,'UCL2'!$C:$F,MATCH("AWAY",'UCL2'!$C$1:$F$1,0),0),"")&amp;IFERROR(VLOOKUP(BW$2&amp;$A18,'UCL2'!$D:$E,MATCH("HOME",'UCL2'!$D$1:$E$1,0),0),"")&amp;IFERROR(VLOOKUP(BW$2&amp;$A18,'EU2'!$C:$F,MATCH("AWAY",'EU2'!$C$1:$F$1,0),0),"")&amp;IFERROR(VLOOKUP(BW$2&amp;$A18,'EU2'!$D:$E,MATCH("HOME",'EU2'!$D$1:$E$1,0),0),"")&amp;IFERROR(VLOOKUP(BW$2&amp;$A18,'EUC2'!$C:$F,MATCH("AWAY",'EUC2'!$C$1:$F$1,0),0),"")&amp;IFERROR(VLOOKUP(BW$2&amp;$A18,'EUC2'!$D:$E,MATCH("HOME",'EUC2'!$D$1:$E$1,0),0),"")</f>
        <v/>
      </c>
      <c r="BX18" s="25" t="str">
        <f>IFERROR(VLOOKUP(BX$2&amp;$B18,'FPL FIX2'!$N$1:$Q$400,MATCH("HOME",'FPL FIX2'!$N$1:$Q$1,0),0),"")&amp;IFERROR(VLOOKUP(BX$2&amp;$B18,'FPL FIX2'!$O$1:$P$400,MATCH("AWAY",'FPL FIX2'!$O$1:$P$1,0),0),"")&amp;IFERROR(VLOOKUP(BX$2&amp;$A18,'FA2'!$A:$D,MATCH("AWAY",'FA2'!$A$1:$D$1,0),0),"")&amp;IFERROR(VLOOKUP(BX$2&amp;$A18,'FA2'!$B:$C,MATCH("HOME",'FA2'!$B$1:$C$1,0),0),"")&amp;IFERROR(VLOOKUP(BX$2&amp;$A18,'EFL2'!$A:$D,MATCH("AWAY",'EFL2'!$A$1:$D$1,0),0),"")&amp;IFERROR(VLOOKUP(BX$2&amp;$A18,'EFL2'!$B:$C,MATCH("HOME",'EFL2'!$B$1:$C$1,0),0),"")&amp;IFERROR(VLOOKUP(BX$2&amp;$A18,'UCL2'!$C:$F,MATCH("AWAY",'UCL2'!$C$1:$F$1,0),0),"")&amp;IFERROR(VLOOKUP(BX$2&amp;$A18,'UCL2'!$D:$E,MATCH("HOME",'UCL2'!$D$1:$E$1,0),0),"")&amp;IFERROR(VLOOKUP(BX$2&amp;$A18,'EU2'!$C:$F,MATCH("AWAY",'EU2'!$C$1:$F$1,0),0),"")&amp;IFERROR(VLOOKUP(BX$2&amp;$A18,'EU2'!$D:$E,MATCH("HOME",'EU2'!$D$1:$E$1,0),0),"")&amp;IFERROR(VLOOKUP(BX$2&amp;$A18,'EUC2'!$C:$F,MATCH("AWAY",'EUC2'!$C$1:$F$1,0),0),"")&amp;IFERROR(VLOOKUP(BX$2&amp;$A18,'EUC2'!$D:$E,MATCH("HOME",'EUC2'!$D$1:$E$1,0),0),"")</f>
        <v/>
      </c>
      <c r="BY18" s="25" t="str">
        <f>IFERROR(VLOOKUP(BY$2&amp;$B18,'FPL FIX2'!$N$1:$Q$400,MATCH("HOME",'FPL FIX2'!$N$1:$Q$1,0),0),"")&amp;IFERROR(VLOOKUP(BY$2&amp;$B18,'FPL FIX2'!$O$1:$P$400,MATCH("AWAY",'FPL FIX2'!$O$1:$P$1,0),0),"")&amp;IFERROR(VLOOKUP(BY$2&amp;$A18,'FA2'!$A:$D,MATCH("AWAY",'FA2'!$A$1:$D$1,0),0),"")&amp;IFERROR(VLOOKUP(BY$2&amp;$A18,'FA2'!$B:$C,MATCH("HOME",'FA2'!$B$1:$C$1,0),0),"")&amp;IFERROR(VLOOKUP(BY$2&amp;$A18,'EFL2'!$A:$D,MATCH("AWAY",'EFL2'!$A$1:$D$1,0),0),"")&amp;IFERROR(VLOOKUP(BY$2&amp;$A18,'EFL2'!$B:$C,MATCH("HOME",'EFL2'!$B$1:$C$1,0),0),"")&amp;IFERROR(VLOOKUP(BY$2&amp;$A18,'UCL2'!$C:$F,MATCH("AWAY",'UCL2'!$C$1:$F$1,0),0),"")&amp;IFERROR(VLOOKUP(BY$2&amp;$A18,'UCL2'!$D:$E,MATCH("HOME",'UCL2'!$D$1:$E$1,0),0),"")&amp;IFERROR(VLOOKUP(BY$2&amp;$A18,'EU2'!$C:$F,MATCH("AWAY",'EU2'!$C$1:$F$1,0),0),"")&amp;IFERROR(VLOOKUP(BY$2&amp;$A18,'EU2'!$D:$E,MATCH("HOME",'EU2'!$D$1:$E$1,0),0),"")&amp;IFERROR(VLOOKUP(BY$2&amp;$A18,'EUC2'!$C:$F,MATCH("AWAY",'EUC2'!$C$1:$F$1,0),0),"")&amp;IFERROR(VLOOKUP(BY$2&amp;$A18,'EUC2'!$D:$E,MATCH("HOME",'EUC2'!$D$1:$E$1,0),0),"")</f>
        <v/>
      </c>
      <c r="BZ18" s="25" t="str">
        <f>IFERROR(VLOOKUP(BZ$2&amp;$B18,'FPL FIX2'!$N$1:$Q$400,MATCH("HOME",'FPL FIX2'!$N$1:$Q$1,0),0),"")&amp;IFERROR(VLOOKUP(BZ$2&amp;$B18,'FPL FIX2'!$O$1:$P$400,MATCH("AWAY",'FPL FIX2'!$O$1:$P$1,0),0),"")&amp;IFERROR(VLOOKUP(BZ$2&amp;$A18,'FA2'!$A:$D,MATCH("AWAY",'FA2'!$A$1:$D$1,0),0),"")&amp;IFERROR(VLOOKUP(BZ$2&amp;$A18,'FA2'!$B:$C,MATCH("HOME",'FA2'!$B$1:$C$1,0),0),"")&amp;IFERROR(VLOOKUP(BZ$2&amp;$A18,'EFL2'!$A:$D,MATCH("AWAY",'EFL2'!$A$1:$D$1,0),0),"")&amp;IFERROR(VLOOKUP(BZ$2&amp;$A18,'EFL2'!$B:$C,MATCH("HOME",'EFL2'!$B$1:$C$1,0),0),"")&amp;IFERROR(VLOOKUP(BZ$2&amp;$A18,'UCL2'!$C:$F,MATCH("AWAY",'UCL2'!$C$1:$F$1,0),0),"")&amp;IFERROR(VLOOKUP(BZ$2&amp;$A18,'UCL2'!$D:$E,MATCH("HOME",'UCL2'!$D$1:$E$1,0),0),"")&amp;IFERROR(VLOOKUP(BZ$2&amp;$A18,'EU2'!$C:$F,MATCH("AWAY",'EU2'!$C$1:$F$1,0),0),"")&amp;IFERROR(VLOOKUP(BZ$2&amp;$A18,'EU2'!$D:$E,MATCH("HOME",'EU2'!$D$1:$E$1,0),0),"")&amp;IFERROR(VLOOKUP(BZ$2&amp;$A18,'EUC2'!$C:$F,MATCH("AWAY",'EUC2'!$C$1:$F$1,0),0),"")&amp;IFERROR(VLOOKUP(BZ$2&amp;$A18,'EUC2'!$D:$E,MATCH("HOME",'EUC2'!$D$1:$E$1,0),0),"")</f>
        <v/>
      </c>
      <c r="CA18" s="25" t="str">
        <f>IFERROR(VLOOKUP(CA$2&amp;$B18,'FPL FIX2'!$N$1:$Q$400,MATCH("HOME",'FPL FIX2'!$N$1:$Q$1,0),0),"")&amp;IFERROR(VLOOKUP(CA$2&amp;$B18,'FPL FIX2'!$O$1:$P$400,MATCH("AWAY",'FPL FIX2'!$O$1:$P$1,0),0),"")&amp;IFERROR(VLOOKUP(CA$2&amp;$A18,'FA2'!$A:$D,MATCH("AWAY",'FA2'!$A$1:$D$1,0),0),"")&amp;IFERROR(VLOOKUP(CA$2&amp;$A18,'FA2'!$B:$C,MATCH("HOME",'FA2'!$B$1:$C$1,0),0),"")&amp;IFERROR(VLOOKUP(CA$2&amp;$A18,'EFL2'!$A:$D,MATCH("AWAY",'EFL2'!$A$1:$D$1,0),0),"")&amp;IFERROR(VLOOKUP(CA$2&amp;$A18,'EFL2'!$B:$C,MATCH("HOME",'EFL2'!$B$1:$C$1,0),0),"")&amp;IFERROR(VLOOKUP(CA$2&amp;$A18,'UCL2'!$C:$F,MATCH("AWAY",'UCL2'!$C$1:$F$1,0),0),"")&amp;IFERROR(VLOOKUP(CA$2&amp;$A18,'UCL2'!$D:$E,MATCH("HOME",'UCL2'!$D$1:$E$1,0),0),"")&amp;IFERROR(VLOOKUP(CA$2&amp;$A18,'EU2'!$C:$F,MATCH("AWAY",'EU2'!$C$1:$F$1,0),0),"")&amp;IFERROR(VLOOKUP(CA$2&amp;$A18,'EU2'!$D:$E,MATCH("HOME",'EU2'!$D$1:$E$1,0),0),"")&amp;IFERROR(VLOOKUP(CA$2&amp;$A18,'EUC2'!$C:$F,MATCH("AWAY",'EUC2'!$C$1:$F$1,0),0),"")&amp;IFERROR(VLOOKUP(CA$2&amp;$A18,'EUC2'!$D:$E,MATCH("HOME",'EUC2'!$D$1:$E$1,0),0),"")</f>
        <v>mun</v>
      </c>
      <c r="CB18" s="25" t="str">
        <f>IFERROR(VLOOKUP(CB$2&amp;$B18,'FPL FIX2'!$N$1:$Q$400,MATCH("HOME",'FPL FIX2'!$N$1:$Q$1,0),0),"")&amp;IFERROR(VLOOKUP(CB$2&amp;$B18,'FPL FIX2'!$O$1:$P$400,MATCH("AWAY",'FPL FIX2'!$O$1:$P$1,0),0),"")&amp;IFERROR(VLOOKUP(CB$2&amp;$A18,'FA2'!$A:$D,MATCH("AWAY",'FA2'!$A$1:$D$1,0),0),"")&amp;IFERROR(VLOOKUP(CB$2&amp;$A18,'FA2'!$B:$C,MATCH("HOME",'FA2'!$B$1:$C$1,0),0),"")&amp;IFERROR(VLOOKUP(CB$2&amp;$A18,'EFL2'!$A:$D,MATCH("AWAY",'EFL2'!$A$1:$D$1,0),0),"")&amp;IFERROR(VLOOKUP(CB$2&amp;$A18,'EFL2'!$B:$C,MATCH("HOME",'EFL2'!$B$1:$C$1,0),0),"")&amp;IFERROR(VLOOKUP(CB$2&amp;$A18,'UCL2'!$C:$F,MATCH("AWAY",'UCL2'!$C$1:$F$1,0),0),"")&amp;IFERROR(VLOOKUP(CB$2&amp;$A18,'UCL2'!$D:$E,MATCH("HOME",'UCL2'!$D$1:$E$1,0),0),"")&amp;IFERROR(VLOOKUP(CB$2&amp;$A18,'EU2'!$C:$F,MATCH("AWAY",'EU2'!$C$1:$F$1,0),0),"")&amp;IFERROR(VLOOKUP(CB$2&amp;$A18,'EU2'!$D:$E,MATCH("HOME",'EU2'!$D$1:$E$1,0),0),"")&amp;IFERROR(VLOOKUP(CB$2&amp;$A18,'EUC2'!$C:$F,MATCH("AWAY",'EUC2'!$C$1:$F$1,0),0),"")&amp;IFERROR(VLOOKUP(CB$2&amp;$A18,'EUC2'!$D:$E,MATCH("HOME",'EUC2'!$D$1:$E$1,0),0),"")</f>
        <v/>
      </c>
      <c r="CC18" s="25" t="str">
        <f>IFERROR(VLOOKUP(CC$2&amp;$B18,'FPL FIX2'!$N$1:$Q$400,MATCH("HOME",'FPL FIX2'!$N$1:$Q$1,0),0),"")&amp;IFERROR(VLOOKUP(CC$2&amp;$B18,'FPL FIX2'!$O$1:$P$400,MATCH("AWAY",'FPL FIX2'!$O$1:$P$1,0),0),"")&amp;IFERROR(VLOOKUP(CC$2&amp;$A18,'FA2'!$A:$D,MATCH("AWAY",'FA2'!$A$1:$D$1,0),0),"")&amp;IFERROR(VLOOKUP(CC$2&amp;$A18,'FA2'!$B:$C,MATCH("HOME",'FA2'!$B$1:$C$1,0),0),"")&amp;IFERROR(VLOOKUP(CC$2&amp;$A18,'EFL2'!$A:$D,MATCH("AWAY",'EFL2'!$A$1:$D$1,0),0),"")&amp;IFERROR(VLOOKUP(CC$2&amp;$A18,'EFL2'!$B:$C,MATCH("HOME",'EFL2'!$B$1:$C$1,0),0),"")&amp;IFERROR(VLOOKUP(CC$2&amp;$A18,'UCL2'!$C:$F,MATCH("AWAY",'UCL2'!$C$1:$F$1,0),0),"")&amp;IFERROR(VLOOKUP(CC$2&amp;$A18,'UCL2'!$D:$E,MATCH("HOME",'UCL2'!$D$1:$E$1,0),0),"")&amp;IFERROR(VLOOKUP(CC$2&amp;$A18,'EU2'!$C:$F,MATCH("AWAY",'EU2'!$C$1:$F$1,0),0),"")&amp;IFERROR(VLOOKUP(CC$2&amp;$A18,'EU2'!$D:$E,MATCH("HOME",'EU2'!$D$1:$E$1,0),0),"")&amp;IFERROR(VLOOKUP(CC$2&amp;$A18,'EUC2'!$C:$F,MATCH("AWAY",'EUC2'!$C$1:$F$1,0),0),"")&amp;IFERROR(VLOOKUP(CC$2&amp;$A18,'EUC2'!$D:$E,MATCH("HOME",'EUC2'!$D$1:$E$1,0),0),"")</f>
        <v/>
      </c>
      <c r="CD18" s="25" t="str">
        <f>IFERROR(VLOOKUP(CD$2&amp;$B18,'FPL FIX2'!$N$1:$Q$400,MATCH("HOME",'FPL FIX2'!$N$1:$Q$1,0),0),"")&amp;IFERROR(VLOOKUP(CD$2&amp;$B18,'FPL FIX2'!$O$1:$P$400,MATCH("AWAY",'FPL FIX2'!$O$1:$P$1,0),0),"")&amp;IFERROR(VLOOKUP(CD$2&amp;$A18,'FA2'!$A:$D,MATCH("AWAY",'FA2'!$A$1:$D$1,0),0),"")&amp;IFERROR(VLOOKUP(CD$2&amp;$A18,'FA2'!$B:$C,MATCH("HOME",'FA2'!$B$1:$C$1,0),0),"")&amp;IFERROR(VLOOKUP(CD$2&amp;$A18,'EFL2'!$A:$D,MATCH("AWAY",'EFL2'!$A$1:$D$1,0),0),"")&amp;IFERROR(VLOOKUP(CD$2&amp;$A18,'EFL2'!$B:$C,MATCH("HOME",'EFL2'!$B$1:$C$1,0),0),"")&amp;IFERROR(VLOOKUP(CD$2&amp;$A18,'UCL2'!$C:$F,MATCH("AWAY",'UCL2'!$C$1:$F$1,0),0),"")&amp;IFERROR(VLOOKUP(CD$2&amp;$A18,'UCL2'!$D:$E,MATCH("HOME",'UCL2'!$D$1:$E$1,0),0),"")&amp;IFERROR(VLOOKUP(CD$2&amp;$A18,'EU2'!$C:$F,MATCH("AWAY",'EU2'!$C$1:$F$1,0),0),"")&amp;IFERROR(VLOOKUP(CD$2&amp;$A18,'EU2'!$D:$E,MATCH("HOME",'EU2'!$D$1:$E$1,0),0),"")&amp;IFERROR(VLOOKUP(CD$2&amp;$A18,'EUC2'!$C:$F,MATCH("AWAY",'EUC2'!$C$1:$F$1,0),0),"")&amp;IFERROR(VLOOKUP(CD$2&amp;$A18,'EUC2'!$D:$E,MATCH("HOME",'EUC2'!$D$1:$E$1,0),0),"")</f>
        <v>EVE</v>
      </c>
      <c r="CE18" s="25" t="str">
        <f>IFERROR(VLOOKUP(CE$2&amp;$B18,'FPL FIX2'!$N$1:$Q$400,MATCH("HOME",'FPL FIX2'!$N$1:$Q$1,0),0),"")&amp;IFERROR(VLOOKUP(CE$2&amp;$B18,'FPL FIX2'!$O$1:$P$400,MATCH("AWAY",'FPL FIX2'!$O$1:$P$1,0),0),"")&amp;IFERROR(VLOOKUP(CE$2&amp;$A18,'FA2'!$A:$D,MATCH("AWAY",'FA2'!$A$1:$D$1,0),0),"")&amp;IFERROR(VLOOKUP(CE$2&amp;$A18,'FA2'!$B:$C,MATCH("HOME",'FA2'!$B$1:$C$1,0),0),"")&amp;IFERROR(VLOOKUP(CE$2&amp;$A18,'EFL2'!$A:$D,MATCH("AWAY",'EFL2'!$A$1:$D$1,0),0),"")&amp;IFERROR(VLOOKUP(CE$2&amp;$A18,'EFL2'!$B:$C,MATCH("HOME",'EFL2'!$B$1:$C$1,0),0),"")&amp;IFERROR(VLOOKUP(CE$2&amp;$A18,'UCL2'!$C:$F,MATCH("AWAY",'UCL2'!$C$1:$F$1,0),0),"")&amp;IFERROR(VLOOKUP(CE$2&amp;$A18,'UCL2'!$D:$E,MATCH("HOME",'UCL2'!$D$1:$E$1,0),0),"")&amp;IFERROR(VLOOKUP(CE$2&amp;$A18,'EU2'!$C:$F,MATCH("AWAY",'EU2'!$C$1:$F$1,0),0),"")&amp;IFERROR(VLOOKUP(CE$2&amp;$A18,'EU2'!$D:$E,MATCH("HOME",'EU2'!$D$1:$E$1,0),0),"")&amp;IFERROR(VLOOKUP(CE$2&amp;$A18,'EUC2'!$C:$F,MATCH("AWAY",'EUC2'!$C$1:$F$1,0),0),"")&amp;IFERROR(VLOOKUP(CE$2&amp;$A18,'EUC2'!$D:$E,MATCH("HOME",'EUC2'!$D$1:$E$1,0),0),"")</f>
        <v/>
      </c>
      <c r="CF18" s="25" t="str">
        <f>IFERROR(VLOOKUP(CF$2&amp;$B18,'FPL FIX2'!$N$1:$Q$400,MATCH("HOME",'FPL FIX2'!$N$1:$Q$1,0),0),"")&amp;IFERROR(VLOOKUP(CF$2&amp;$B18,'FPL FIX2'!$O$1:$P$400,MATCH("AWAY",'FPL FIX2'!$O$1:$P$1,0),0),"")&amp;IFERROR(VLOOKUP(CF$2&amp;$A18,'FA2'!$A:$D,MATCH("AWAY",'FA2'!$A$1:$D$1,0),0),"")&amp;IFERROR(VLOOKUP(CF$2&amp;$A18,'FA2'!$B:$C,MATCH("HOME",'FA2'!$B$1:$C$1,0),0),"")&amp;IFERROR(VLOOKUP(CF$2&amp;$A18,'EFL2'!$A:$D,MATCH("AWAY",'EFL2'!$A$1:$D$1,0),0),"")&amp;IFERROR(VLOOKUP(CF$2&amp;$A18,'EFL2'!$B:$C,MATCH("HOME",'EFL2'!$B$1:$C$1,0),0),"")&amp;IFERROR(VLOOKUP(CF$2&amp;$A18,'UCL2'!$C:$F,MATCH("AWAY",'UCL2'!$C$1:$F$1,0),0),"")&amp;IFERROR(VLOOKUP(CF$2&amp;$A18,'UCL2'!$D:$E,MATCH("HOME",'UCL2'!$D$1:$E$1,0),0),"")&amp;IFERROR(VLOOKUP(CF$2&amp;$A18,'EU2'!$C:$F,MATCH("AWAY",'EU2'!$C$1:$F$1,0),0),"")&amp;IFERROR(VLOOKUP(CF$2&amp;$A18,'EU2'!$D:$E,MATCH("HOME",'EU2'!$D$1:$E$1,0),0),"")&amp;IFERROR(VLOOKUP(CF$2&amp;$A18,'EUC2'!$C:$F,MATCH("AWAY",'EUC2'!$C$1:$F$1,0),0),"")&amp;IFERROR(VLOOKUP(CF$2&amp;$A18,'EUC2'!$D:$E,MATCH("HOME",'EUC2'!$D$1:$E$1,0),0),"")</f>
        <v/>
      </c>
      <c r="CG18" s="25" t="str">
        <f>IFERROR(VLOOKUP(CG$2&amp;$B18,'FPL FIX2'!$N$1:$Q$400,MATCH("HOME",'FPL FIX2'!$N$1:$Q$1,0),0),"")&amp;IFERROR(VLOOKUP(CG$2&amp;$B18,'FPL FIX2'!$O$1:$P$400,MATCH("AWAY",'FPL FIX2'!$O$1:$P$1,0),0),"")&amp;IFERROR(VLOOKUP(CG$2&amp;$A18,'FA2'!$A:$D,MATCH("AWAY",'FA2'!$A$1:$D$1,0),0),"")&amp;IFERROR(VLOOKUP(CG$2&amp;$A18,'FA2'!$B:$C,MATCH("HOME",'FA2'!$B$1:$C$1,0),0),"")&amp;IFERROR(VLOOKUP(CG$2&amp;$A18,'EFL2'!$A:$D,MATCH("AWAY",'EFL2'!$A$1:$D$1,0),0),"")&amp;IFERROR(VLOOKUP(CG$2&amp;$A18,'EFL2'!$B:$C,MATCH("HOME",'EFL2'!$B$1:$C$1,0),0),"")&amp;IFERROR(VLOOKUP(CG$2&amp;$A18,'UCL2'!$C:$F,MATCH("AWAY",'UCL2'!$C$1:$F$1,0),0),"")&amp;IFERROR(VLOOKUP(CG$2&amp;$A18,'UCL2'!$D:$E,MATCH("HOME",'UCL2'!$D$1:$E$1,0),0),"")&amp;IFERROR(VLOOKUP(CG$2&amp;$A18,'EU2'!$C:$F,MATCH("AWAY",'EU2'!$C$1:$F$1,0),0),"")&amp;IFERROR(VLOOKUP(CG$2&amp;$A18,'EU2'!$D:$E,MATCH("HOME",'EU2'!$D$1:$E$1,0),0),"")&amp;IFERROR(VLOOKUP(CG$2&amp;$A18,'EUC2'!$C:$F,MATCH("AWAY",'EUC2'!$C$1:$F$1,0),0),"")&amp;IFERROR(VLOOKUP(CG$2&amp;$A18,'EUC2'!$D:$E,MATCH("HOME",'EUC2'!$D$1:$E$1,0),0),"")</f>
        <v/>
      </c>
      <c r="CH18" s="25" t="str">
        <f>IFERROR(VLOOKUP(CH$2&amp;$B18,'FPL FIX2'!$N$1:$Q$400,MATCH("HOME",'FPL FIX2'!$N$1:$Q$1,0),0),"")&amp;IFERROR(VLOOKUP(CH$2&amp;$B18,'FPL FIX2'!$O$1:$P$400,MATCH("AWAY",'FPL FIX2'!$O$1:$P$1,0),0),"")&amp;IFERROR(VLOOKUP(CH$2&amp;$A18,'FA2'!$A:$D,MATCH("AWAY",'FA2'!$A$1:$D$1,0),0),"")&amp;IFERROR(VLOOKUP(CH$2&amp;$A18,'FA2'!$B:$C,MATCH("HOME",'FA2'!$B$1:$C$1,0),0),"")&amp;IFERROR(VLOOKUP(CH$2&amp;$A18,'EFL2'!$A:$D,MATCH("AWAY",'EFL2'!$A$1:$D$1,0),0),"")&amp;IFERROR(VLOOKUP(CH$2&amp;$A18,'EFL2'!$B:$C,MATCH("HOME",'EFL2'!$B$1:$C$1,0),0),"")&amp;IFERROR(VLOOKUP(CH$2&amp;$A18,'UCL2'!$C:$F,MATCH("AWAY",'UCL2'!$C$1:$F$1,0),0),"")&amp;IFERROR(VLOOKUP(CH$2&amp;$A18,'UCL2'!$D:$E,MATCH("HOME",'UCL2'!$D$1:$E$1,0),0),"")&amp;IFERROR(VLOOKUP(CH$2&amp;$A18,'EU2'!$C:$F,MATCH("AWAY",'EU2'!$C$1:$F$1,0),0),"")&amp;IFERROR(VLOOKUP(CH$2&amp;$A18,'EU2'!$D:$E,MATCH("HOME",'EU2'!$D$1:$E$1,0),0),"")&amp;IFERROR(VLOOKUP(CH$2&amp;$A18,'EUC2'!$C:$F,MATCH("AWAY",'EUC2'!$C$1:$F$1,0),0),"")&amp;IFERROR(VLOOKUP(CH$2&amp;$A18,'EUC2'!$D:$E,MATCH("HOME",'EUC2'!$D$1:$E$1,0),0),"")</f>
        <v>tot</v>
      </c>
      <c r="CI18" s="25" t="str">
        <f>IFERROR(VLOOKUP(CI$2&amp;$B18,'FPL FIX2'!$N$1:$Q$400,MATCH("HOME",'FPL FIX2'!$N$1:$Q$1,0),0),"")&amp;IFERROR(VLOOKUP(CI$2&amp;$B18,'FPL FIX2'!$O$1:$P$400,MATCH("AWAY",'FPL FIX2'!$O$1:$P$1,0),0),"")&amp;IFERROR(VLOOKUP(CI$2&amp;$A18,'FA2'!$A:$D,MATCH("AWAY",'FA2'!$A$1:$D$1,0),0),"")&amp;IFERROR(VLOOKUP(CI$2&amp;$A18,'FA2'!$B:$C,MATCH("HOME",'FA2'!$B$1:$C$1,0),0),"")&amp;IFERROR(VLOOKUP(CI$2&amp;$A18,'EFL2'!$A:$D,MATCH("AWAY",'EFL2'!$A$1:$D$1,0),0),"")&amp;IFERROR(VLOOKUP(CI$2&amp;$A18,'EFL2'!$B:$C,MATCH("HOME",'EFL2'!$B$1:$C$1,0),0),"")&amp;IFERROR(VLOOKUP(CI$2&amp;$A18,'UCL2'!$C:$F,MATCH("AWAY",'UCL2'!$C$1:$F$1,0),0),"")&amp;IFERROR(VLOOKUP(CI$2&amp;$A18,'UCL2'!$D:$E,MATCH("HOME",'UCL2'!$D$1:$E$1,0),0),"")&amp;IFERROR(VLOOKUP(CI$2&amp;$A18,'EU2'!$C:$F,MATCH("AWAY",'EU2'!$C$1:$F$1,0),0),"")&amp;IFERROR(VLOOKUP(CI$2&amp;$A18,'EU2'!$D:$E,MATCH("HOME",'EU2'!$D$1:$E$1,0),0),"")&amp;IFERROR(VLOOKUP(CI$2&amp;$A18,'EUC2'!$C:$F,MATCH("AWAY",'EUC2'!$C$1:$F$1,0),0),"")&amp;IFERROR(VLOOKUP(CI$2&amp;$A18,'EUC2'!$D:$E,MATCH("HOME",'EUC2'!$D$1:$E$1,0),0),"")</f>
        <v/>
      </c>
      <c r="CJ18" s="25" t="str">
        <f>IFERROR(VLOOKUP(CJ$2&amp;$B18,'FPL FIX2'!$N$1:$Q$400,MATCH("HOME",'FPL FIX2'!$N$1:$Q$1,0),0),"")&amp;IFERROR(VLOOKUP(CJ$2&amp;$B18,'FPL FIX2'!$O$1:$P$400,MATCH("AWAY",'FPL FIX2'!$O$1:$P$1,0),0),"")&amp;IFERROR(VLOOKUP(CJ$2&amp;$A18,'FA2'!$A:$D,MATCH("AWAY",'FA2'!$A$1:$D$1,0),0),"")&amp;IFERROR(VLOOKUP(CJ$2&amp;$A18,'FA2'!$B:$C,MATCH("HOME",'FA2'!$B$1:$C$1,0),0),"")&amp;IFERROR(VLOOKUP(CJ$2&amp;$A18,'EFL2'!$A:$D,MATCH("AWAY",'EFL2'!$A$1:$D$1,0),0),"")&amp;IFERROR(VLOOKUP(CJ$2&amp;$A18,'EFL2'!$B:$C,MATCH("HOME",'EFL2'!$B$1:$C$1,0),0),"")&amp;IFERROR(VLOOKUP(CJ$2&amp;$A18,'UCL2'!$C:$F,MATCH("AWAY",'UCL2'!$C$1:$F$1,0),0),"")&amp;IFERROR(VLOOKUP(CJ$2&amp;$A18,'UCL2'!$D:$E,MATCH("HOME",'UCL2'!$D$1:$E$1,0),0),"")&amp;IFERROR(VLOOKUP(CJ$2&amp;$A18,'EU2'!$C:$F,MATCH("AWAY",'EU2'!$C$1:$F$1,0),0),"")&amp;IFERROR(VLOOKUP(CJ$2&amp;$A18,'EU2'!$D:$E,MATCH("HOME",'EU2'!$D$1:$E$1,0),0),"")&amp;IFERROR(VLOOKUP(CJ$2&amp;$A18,'EUC2'!$C:$F,MATCH("AWAY",'EUC2'!$C$1:$F$1,0),0),"")&amp;IFERROR(VLOOKUP(CJ$2&amp;$A18,'EUC2'!$D:$E,MATCH("HOME",'EUC2'!$D$1:$E$1,0),0),"")</f>
        <v/>
      </c>
      <c r="CK18" s="25" t="str">
        <f>IFERROR(VLOOKUP(CK$2&amp;$B18,'FPL FIX2'!$N$1:$Q$400,MATCH("HOME",'FPL FIX2'!$N$1:$Q$1,0),0),"")&amp;IFERROR(VLOOKUP(CK$2&amp;$B18,'FPL FIX2'!$O$1:$P$400,MATCH("AWAY",'FPL FIX2'!$O$1:$P$1,0),0),"")&amp;IFERROR(VLOOKUP(CK$2&amp;$A18,'FA2'!$A:$D,MATCH("AWAY",'FA2'!$A$1:$D$1,0),0),"")&amp;IFERROR(VLOOKUP(CK$2&amp;$A18,'FA2'!$B:$C,MATCH("HOME",'FA2'!$B$1:$C$1,0),0),"")&amp;IFERROR(VLOOKUP(CK$2&amp;$A18,'EFL2'!$A:$D,MATCH("AWAY",'EFL2'!$A$1:$D$1,0),0),"")&amp;IFERROR(VLOOKUP(CK$2&amp;$A18,'EFL2'!$B:$C,MATCH("HOME",'EFL2'!$B$1:$C$1,0),0),"")&amp;IFERROR(VLOOKUP(CK$2&amp;$A18,'UCL2'!$C:$F,MATCH("AWAY",'UCL2'!$C$1:$F$1,0),0),"")&amp;IFERROR(VLOOKUP(CK$2&amp;$A18,'UCL2'!$D:$E,MATCH("HOME",'UCL2'!$D$1:$E$1,0),0),"")&amp;IFERROR(VLOOKUP(CK$2&amp;$A18,'EU2'!$C:$F,MATCH("AWAY",'EU2'!$C$1:$F$1,0),0),"")&amp;IFERROR(VLOOKUP(CK$2&amp;$A18,'EU2'!$D:$E,MATCH("HOME",'EU2'!$D$1:$E$1,0),0),"")&amp;IFERROR(VLOOKUP(CK$2&amp;$A18,'EUC2'!$C:$F,MATCH("AWAY",'EUC2'!$C$1:$F$1,0),0),"")&amp;IFERROR(VLOOKUP(CK$2&amp;$A18,'EUC2'!$D:$E,MATCH("HOME",'EUC2'!$D$1:$E$1,0),0),"")</f>
        <v/>
      </c>
      <c r="CL18" s="25" t="str">
        <f>IFERROR(VLOOKUP(CL$2&amp;$B18,'FPL FIX2'!$N$1:$Q$400,MATCH("HOME",'FPL FIX2'!$N$1:$Q$1,0),0),"")&amp;IFERROR(VLOOKUP(CL$2&amp;$B18,'FPL FIX2'!$O$1:$P$400,MATCH("AWAY",'FPL FIX2'!$O$1:$P$1,0),0),"")&amp;IFERROR(VLOOKUP(CL$2&amp;$A18,'FA2'!$A:$D,MATCH("AWAY",'FA2'!$A$1:$D$1,0),0),"")&amp;IFERROR(VLOOKUP(CL$2&amp;$A18,'FA2'!$B:$C,MATCH("HOME",'FA2'!$B$1:$C$1,0),0),"")&amp;IFERROR(VLOOKUP(CL$2&amp;$A18,'EFL2'!$A:$D,MATCH("AWAY",'EFL2'!$A$1:$D$1,0),0),"")&amp;IFERROR(VLOOKUP(CL$2&amp;$A18,'EFL2'!$B:$C,MATCH("HOME",'EFL2'!$B$1:$C$1,0),0),"")&amp;IFERROR(VLOOKUP(CL$2&amp;$A18,'UCL2'!$C:$F,MATCH("AWAY",'UCL2'!$C$1:$F$1,0),0),"")&amp;IFERROR(VLOOKUP(CL$2&amp;$A18,'UCL2'!$D:$E,MATCH("HOME",'UCL2'!$D$1:$E$1,0),0),"")&amp;IFERROR(VLOOKUP(CL$2&amp;$A18,'EU2'!$C:$F,MATCH("AWAY",'EU2'!$C$1:$F$1,0),0),"")&amp;IFERROR(VLOOKUP(CL$2&amp;$A18,'EU2'!$D:$E,MATCH("HOME",'EU2'!$D$1:$E$1,0),0),"")&amp;IFERROR(VLOOKUP(CL$2&amp;$A18,'EUC2'!$C:$F,MATCH("AWAY",'EUC2'!$C$1:$F$1,0),0),"")&amp;IFERROR(VLOOKUP(CL$2&amp;$A18,'EUC2'!$D:$E,MATCH("HOME",'EUC2'!$D$1:$E$1,0),0),"")</f>
        <v/>
      </c>
      <c r="CM18" s="25" t="str">
        <f>IFERROR(VLOOKUP(CM$2&amp;$B18,'FPL FIX2'!$N$1:$Q$400,MATCH("HOME",'FPL FIX2'!$N$1:$Q$1,0),0),"")&amp;IFERROR(VLOOKUP(CM$2&amp;$B18,'FPL FIX2'!$O$1:$P$400,MATCH("AWAY",'FPL FIX2'!$O$1:$P$1,0),0),"")&amp;IFERROR(VLOOKUP(CM$2&amp;$A18,'FA2'!$A:$D,MATCH("AWAY",'FA2'!$A$1:$D$1,0),0),"")&amp;IFERROR(VLOOKUP(CM$2&amp;$A18,'FA2'!$B:$C,MATCH("HOME",'FA2'!$B$1:$C$1,0),0),"")&amp;IFERROR(VLOOKUP(CM$2&amp;$A18,'EFL2'!$A:$D,MATCH("AWAY",'EFL2'!$A$1:$D$1,0),0),"")&amp;IFERROR(VLOOKUP(CM$2&amp;$A18,'EFL2'!$B:$C,MATCH("HOME",'EFL2'!$B$1:$C$1,0),0),"")&amp;IFERROR(VLOOKUP(CM$2&amp;$A18,'UCL2'!$C:$F,MATCH("AWAY",'UCL2'!$C$1:$F$1,0),0),"")&amp;IFERROR(VLOOKUP(CM$2&amp;$A18,'UCL2'!$D:$E,MATCH("HOME",'UCL2'!$D$1:$E$1,0),0),"")&amp;IFERROR(VLOOKUP(CM$2&amp;$A18,'EU2'!$C:$F,MATCH("AWAY",'EU2'!$C$1:$F$1,0),0),"")&amp;IFERROR(VLOOKUP(CM$2&amp;$A18,'EU2'!$D:$E,MATCH("HOME",'EU2'!$D$1:$E$1,0),0),"")&amp;IFERROR(VLOOKUP(CM$2&amp;$A18,'EUC2'!$C:$F,MATCH("AWAY",'EUC2'!$C$1:$F$1,0),0),"")&amp;IFERROR(VLOOKUP(CM$2&amp;$A18,'EUC2'!$D:$E,MATCH("HOME",'EUC2'!$D$1:$E$1,0),0),"")</f>
        <v/>
      </c>
      <c r="CN18" s="25" t="str">
        <f>IFERROR(VLOOKUP(CN$2&amp;$B18,'FPL FIX2'!$N$1:$Q$400,MATCH("HOME",'FPL FIX2'!$N$1:$Q$1,0),0),"")&amp;IFERROR(VLOOKUP(CN$2&amp;$B18,'FPL FIX2'!$O$1:$P$400,MATCH("AWAY",'FPL FIX2'!$O$1:$P$1,0),0),"")&amp;IFERROR(VLOOKUP(CN$2&amp;$A18,'FA2'!$A:$D,MATCH("AWAY",'FA2'!$A$1:$D$1,0),0),"")&amp;IFERROR(VLOOKUP(CN$2&amp;$A18,'FA2'!$B:$C,MATCH("HOME",'FA2'!$B$1:$C$1,0),0),"")&amp;IFERROR(VLOOKUP(CN$2&amp;$A18,'EFL2'!$A:$D,MATCH("AWAY",'EFL2'!$A$1:$D$1,0),0),"")&amp;IFERROR(VLOOKUP(CN$2&amp;$A18,'EFL2'!$B:$C,MATCH("HOME",'EFL2'!$B$1:$C$1,0),0),"")&amp;IFERROR(VLOOKUP(CN$2&amp;$A18,'UCL2'!$C:$F,MATCH("AWAY",'UCL2'!$C$1:$F$1,0),0),"")&amp;IFERROR(VLOOKUP(CN$2&amp;$A18,'UCL2'!$D:$E,MATCH("HOME",'UCL2'!$D$1:$E$1,0),0),"")&amp;IFERROR(VLOOKUP(CN$2&amp;$A18,'EU2'!$C:$F,MATCH("AWAY",'EU2'!$C$1:$F$1,0),0),"")&amp;IFERROR(VLOOKUP(CN$2&amp;$A18,'EU2'!$D:$E,MATCH("HOME",'EU2'!$D$1:$E$1,0),0),"")&amp;IFERROR(VLOOKUP(CN$2&amp;$A18,'EUC2'!$C:$F,MATCH("AWAY",'EUC2'!$C$1:$F$1,0),0),"")&amp;IFERROR(VLOOKUP(CN$2&amp;$A18,'EUC2'!$D:$E,MATCH("HOME",'EUC2'!$D$1:$E$1,0),0),"")</f>
        <v>AVL</v>
      </c>
      <c r="CO18" s="25" t="str">
        <f>IFERROR(VLOOKUP(CO$2&amp;$B18,'FPL FIX2'!$N$1:$Q$400,MATCH("HOME",'FPL FIX2'!$N$1:$Q$1,0),0),"")&amp;IFERROR(VLOOKUP(CO$2&amp;$B18,'FPL FIX2'!$O$1:$P$400,MATCH("AWAY",'FPL FIX2'!$O$1:$P$1,0),0),"")&amp;IFERROR(VLOOKUP(CO$2&amp;$A18,'FA2'!$A:$D,MATCH("AWAY",'FA2'!$A$1:$D$1,0),0),"")&amp;IFERROR(VLOOKUP(CO$2&amp;$A18,'FA2'!$B:$C,MATCH("HOME",'FA2'!$B$1:$C$1,0),0),"")&amp;IFERROR(VLOOKUP(CO$2&amp;$A18,'EFL2'!$A:$D,MATCH("AWAY",'EFL2'!$A$1:$D$1,0),0),"")&amp;IFERROR(VLOOKUP(CO$2&amp;$A18,'EFL2'!$B:$C,MATCH("HOME",'EFL2'!$B$1:$C$1,0),0),"")&amp;IFERROR(VLOOKUP(CO$2&amp;$A18,'UCL2'!$C:$F,MATCH("AWAY",'UCL2'!$C$1:$F$1,0),0),"")&amp;IFERROR(VLOOKUP(CO$2&amp;$A18,'UCL2'!$D:$E,MATCH("HOME",'UCL2'!$D$1:$E$1,0),0),"")&amp;IFERROR(VLOOKUP(CO$2&amp;$A18,'EU2'!$C:$F,MATCH("AWAY",'EU2'!$C$1:$F$1,0),0),"")&amp;IFERROR(VLOOKUP(CO$2&amp;$A18,'EU2'!$D:$E,MATCH("HOME",'EU2'!$D$1:$E$1,0),0),"")&amp;IFERROR(VLOOKUP(CO$2&amp;$A18,'EUC2'!$C:$F,MATCH("AWAY",'EUC2'!$C$1:$F$1,0),0),"")&amp;IFERROR(VLOOKUP(CO$2&amp;$A18,'EUC2'!$D:$E,MATCH("HOME",'EUC2'!$D$1:$E$1,0),0),"")</f>
        <v/>
      </c>
      <c r="CP18" s="25" t="str">
        <f>IFERROR(VLOOKUP(CP$2&amp;$B18,'FPL FIX2'!$N$1:$Q$400,MATCH("HOME",'FPL FIX2'!$N$1:$Q$1,0),0),"")&amp;IFERROR(VLOOKUP(CP$2&amp;$B18,'FPL FIX2'!$O$1:$P$400,MATCH("AWAY",'FPL FIX2'!$O$1:$P$1,0),0),"")&amp;IFERROR(VLOOKUP(CP$2&amp;$A18,'FA2'!$A:$D,MATCH("AWAY",'FA2'!$A$1:$D$1,0),0),"")&amp;IFERROR(VLOOKUP(CP$2&amp;$A18,'FA2'!$B:$C,MATCH("HOME",'FA2'!$B$1:$C$1,0),0),"")&amp;IFERROR(VLOOKUP(CP$2&amp;$A18,'EFL2'!$A:$D,MATCH("AWAY",'EFL2'!$A$1:$D$1,0),0),"")&amp;IFERROR(VLOOKUP(CP$2&amp;$A18,'EFL2'!$B:$C,MATCH("HOME",'EFL2'!$B$1:$C$1,0),0),"")&amp;IFERROR(VLOOKUP(CP$2&amp;$A18,'UCL2'!$C:$F,MATCH("AWAY",'UCL2'!$C$1:$F$1,0),0),"")&amp;IFERROR(VLOOKUP(CP$2&amp;$A18,'UCL2'!$D:$E,MATCH("HOME",'UCL2'!$D$1:$E$1,0),0),"")&amp;IFERROR(VLOOKUP(CP$2&amp;$A18,'EU2'!$C:$F,MATCH("AWAY",'EU2'!$C$1:$F$1,0),0),"")&amp;IFERROR(VLOOKUP(CP$2&amp;$A18,'EU2'!$D:$E,MATCH("HOME",'EU2'!$D$1:$E$1,0),0),"")&amp;IFERROR(VLOOKUP(CP$2&amp;$A18,'EUC2'!$C:$F,MATCH("AWAY",'EUC2'!$C$1:$F$1,0),0),"")&amp;IFERROR(VLOOKUP(CP$2&amp;$A18,'EUC2'!$D:$E,MATCH("HOME",'EUC2'!$D$1:$E$1,0),0),"")</f>
        <v/>
      </c>
      <c r="CQ18" s="25" t="str">
        <f>IFERROR(VLOOKUP(CQ$2&amp;$B18,'FPL FIX2'!$N$1:$Q$400,MATCH("HOME",'FPL FIX2'!$N$1:$Q$1,0),0),"")&amp;IFERROR(VLOOKUP(CQ$2&amp;$B18,'FPL FIX2'!$O$1:$P$400,MATCH("AWAY",'FPL FIX2'!$O$1:$P$1,0),0),"")&amp;IFERROR(VLOOKUP(CQ$2&amp;$A18,'FA2'!$A:$D,MATCH("AWAY",'FA2'!$A$1:$D$1,0),0),"")&amp;IFERROR(VLOOKUP(CQ$2&amp;$A18,'FA2'!$B:$C,MATCH("HOME",'FA2'!$B$1:$C$1,0),0),"")&amp;IFERROR(VLOOKUP(CQ$2&amp;$A18,'EFL2'!$A:$D,MATCH("AWAY",'EFL2'!$A$1:$D$1,0),0),"")&amp;IFERROR(VLOOKUP(CQ$2&amp;$A18,'EFL2'!$B:$C,MATCH("HOME",'EFL2'!$B$1:$C$1,0),0),"")&amp;IFERROR(VLOOKUP(CQ$2&amp;$A18,'UCL2'!$C:$F,MATCH("AWAY",'UCL2'!$C$1:$F$1,0),0),"")&amp;IFERROR(VLOOKUP(CQ$2&amp;$A18,'UCL2'!$D:$E,MATCH("HOME",'UCL2'!$D$1:$E$1,0),0),"")&amp;IFERROR(VLOOKUP(CQ$2&amp;$A18,'EU2'!$C:$F,MATCH("AWAY",'EU2'!$C$1:$F$1,0),0),"")&amp;IFERROR(VLOOKUP(CQ$2&amp;$A18,'EU2'!$D:$E,MATCH("HOME",'EU2'!$D$1:$E$1,0),0),"")&amp;IFERROR(VLOOKUP(CQ$2&amp;$A18,'EUC2'!$C:$F,MATCH("AWAY",'EUC2'!$C$1:$F$1,0),0),"")&amp;IFERROR(VLOOKUP(CQ$2&amp;$A18,'EUC2'!$D:$E,MATCH("HOME",'EUC2'!$D$1:$E$1,0),0),"")</f>
        <v/>
      </c>
      <c r="CR18" s="25" t="str">
        <f>IFERROR(VLOOKUP(CR$2&amp;$B18,'FPL FIX2'!$N$1:$Q$400,MATCH("HOME",'FPL FIX2'!$N$1:$Q$1,0),0),"")&amp;IFERROR(VLOOKUP(CR$2&amp;$B18,'FPL FIX2'!$O$1:$P$400,MATCH("AWAY",'FPL FIX2'!$O$1:$P$1,0),0),"")&amp;IFERROR(VLOOKUP(CR$2&amp;$A18,'FA2'!$A:$D,MATCH("AWAY",'FA2'!$A$1:$D$1,0),0),"")&amp;IFERROR(VLOOKUP(CR$2&amp;$A18,'FA2'!$B:$C,MATCH("HOME",'FA2'!$B$1:$C$1,0),0),"")&amp;IFERROR(VLOOKUP(CR$2&amp;$A18,'EFL2'!$A:$D,MATCH("AWAY",'EFL2'!$A$1:$D$1,0),0),"")&amp;IFERROR(VLOOKUP(CR$2&amp;$A18,'EFL2'!$B:$C,MATCH("HOME",'EFL2'!$B$1:$C$1,0),0),"")&amp;IFERROR(VLOOKUP(CR$2&amp;$A18,'UCL2'!$C:$F,MATCH("AWAY",'UCL2'!$C$1:$F$1,0),0),"")&amp;IFERROR(VLOOKUP(CR$2&amp;$A18,'UCL2'!$D:$E,MATCH("HOME",'UCL2'!$D$1:$E$1,0),0),"")&amp;IFERROR(VLOOKUP(CR$2&amp;$A18,'EU2'!$C:$F,MATCH("AWAY",'EU2'!$C$1:$F$1,0),0),"")&amp;IFERROR(VLOOKUP(CR$2&amp;$A18,'EU2'!$D:$E,MATCH("HOME",'EU2'!$D$1:$E$1,0),0),"")&amp;IFERROR(VLOOKUP(CR$2&amp;$A18,'EUC2'!$C:$F,MATCH("AWAY",'EUC2'!$C$1:$F$1,0),0),"")&amp;IFERROR(VLOOKUP(CR$2&amp;$A18,'EUC2'!$D:$E,MATCH("HOME",'EUC2'!$D$1:$E$1,0),0),"")</f>
        <v/>
      </c>
      <c r="CS18" s="25" t="str">
        <f>IFERROR(VLOOKUP(CS$2&amp;$B18,'FPL FIX2'!$N$1:$Q$400,MATCH("HOME",'FPL FIX2'!$N$1:$Q$1,0),0),"")&amp;IFERROR(VLOOKUP(CS$2&amp;$B18,'FPL FIX2'!$O$1:$P$400,MATCH("AWAY",'FPL FIX2'!$O$1:$P$1,0),0),"")&amp;IFERROR(VLOOKUP(CS$2&amp;$A18,'FA2'!$A:$D,MATCH("AWAY",'FA2'!$A$1:$D$1,0),0),"")&amp;IFERROR(VLOOKUP(CS$2&amp;$A18,'FA2'!$B:$C,MATCH("HOME",'FA2'!$B$1:$C$1,0),0),"")&amp;IFERROR(VLOOKUP(CS$2&amp;$A18,'EFL2'!$A:$D,MATCH("AWAY",'EFL2'!$A$1:$D$1,0),0),"")&amp;IFERROR(VLOOKUP(CS$2&amp;$A18,'EFL2'!$B:$C,MATCH("HOME",'EFL2'!$B$1:$C$1,0),0),"")&amp;IFERROR(VLOOKUP(CS$2&amp;$A18,'UCL2'!$C:$F,MATCH("AWAY",'UCL2'!$C$1:$F$1,0),0),"")&amp;IFERROR(VLOOKUP(CS$2&amp;$A18,'UCL2'!$D:$E,MATCH("HOME",'UCL2'!$D$1:$E$1,0),0),"")&amp;IFERROR(VLOOKUP(CS$2&amp;$A18,'EU2'!$C:$F,MATCH("AWAY",'EU2'!$C$1:$F$1,0),0),"")&amp;IFERROR(VLOOKUP(CS$2&amp;$A18,'EU2'!$D:$E,MATCH("HOME",'EU2'!$D$1:$E$1,0),0),"")&amp;IFERROR(VLOOKUP(CS$2&amp;$A18,'EUC2'!$C:$F,MATCH("AWAY",'EUC2'!$C$1:$F$1,0),0),"")&amp;IFERROR(VLOOKUP(CS$2&amp;$A18,'EUC2'!$D:$E,MATCH("HOME",'EUC2'!$D$1:$E$1,0),0),"")</f>
        <v/>
      </c>
      <c r="CT18" s="25" t="str">
        <f>IFERROR(VLOOKUP(CT$2&amp;$B18,'FPL FIX2'!$N$1:$Q$400,MATCH("HOME",'FPL FIX2'!$N$1:$Q$1,0),0),"")&amp;IFERROR(VLOOKUP(CT$2&amp;$B18,'FPL FIX2'!$O$1:$P$400,MATCH("AWAY",'FPL FIX2'!$O$1:$P$1,0),0),"")&amp;IFERROR(VLOOKUP(CT$2&amp;$A18,'FA2'!$A:$D,MATCH("AWAY",'FA2'!$A$1:$D$1,0),0),"")&amp;IFERROR(VLOOKUP(CT$2&amp;$A18,'FA2'!$B:$C,MATCH("HOME",'FA2'!$B$1:$C$1,0),0),"")&amp;IFERROR(VLOOKUP(CT$2&amp;$A18,'EFL2'!$A:$D,MATCH("AWAY",'EFL2'!$A$1:$D$1,0),0),"")&amp;IFERROR(VLOOKUP(CT$2&amp;$A18,'EFL2'!$B:$C,MATCH("HOME",'EFL2'!$B$1:$C$1,0),0),"")&amp;IFERROR(VLOOKUP(CT$2&amp;$A18,'UCL2'!$C:$F,MATCH("AWAY",'UCL2'!$C$1:$F$1,0),0),"")&amp;IFERROR(VLOOKUP(CT$2&amp;$A18,'UCL2'!$D:$E,MATCH("HOME",'UCL2'!$D$1:$E$1,0),0),"")&amp;IFERROR(VLOOKUP(CT$2&amp;$A18,'EU2'!$C:$F,MATCH("AWAY",'EU2'!$C$1:$F$1,0),0),"")&amp;IFERROR(VLOOKUP(CT$2&amp;$A18,'EU2'!$D:$E,MATCH("HOME",'EU2'!$D$1:$E$1,0),0),"")&amp;IFERROR(VLOOKUP(CT$2&amp;$A18,'EUC2'!$C:$F,MATCH("AWAY",'EUC2'!$C$1:$F$1,0),0),"")&amp;IFERROR(VLOOKUP(CT$2&amp;$A18,'EUC2'!$D:$E,MATCH("HOME",'EUC2'!$D$1:$E$1,0),0),"")</f>
        <v/>
      </c>
      <c r="CU18" s="25" t="str">
        <f>IFERROR(VLOOKUP(CU$2&amp;$B18,'FPL FIX2'!$N$1:$Q$400,MATCH("HOME",'FPL FIX2'!$N$1:$Q$1,0),0),"")&amp;IFERROR(VLOOKUP(CU$2&amp;$B18,'FPL FIX2'!$O$1:$P$400,MATCH("AWAY",'FPL FIX2'!$O$1:$P$1,0),0),"")&amp;IFERROR(VLOOKUP(CU$2&amp;$A18,'FA2'!$A:$D,MATCH("AWAY",'FA2'!$A$1:$D$1,0),0),"")&amp;IFERROR(VLOOKUP(CU$2&amp;$A18,'FA2'!$B:$C,MATCH("HOME",'FA2'!$B$1:$C$1,0),0),"")&amp;IFERROR(VLOOKUP(CU$2&amp;$A18,'EFL2'!$A:$D,MATCH("AWAY",'EFL2'!$A$1:$D$1,0),0),"")&amp;IFERROR(VLOOKUP(CU$2&amp;$A18,'EFL2'!$B:$C,MATCH("HOME",'EFL2'!$B$1:$C$1,0),0),"")&amp;IFERROR(VLOOKUP(CU$2&amp;$A18,'UCL2'!$C:$F,MATCH("AWAY",'UCL2'!$C$1:$F$1,0),0),"")&amp;IFERROR(VLOOKUP(CU$2&amp;$A18,'UCL2'!$D:$E,MATCH("HOME",'UCL2'!$D$1:$E$1,0),0),"")&amp;IFERROR(VLOOKUP(CU$2&amp;$A18,'EU2'!$C:$F,MATCH("AWAY",'EU2'!$C$1:$F$1,0),0),"")&amp;IFERROR(VLOOKUP(CU$2&amp;$A18,'EU2'!$D:$E,MATCH("HOME",'EU2'!$D$1:$E$1,0),0),"")&amp;IFERROR(VLOOKUP(CU$2&amp;$A18,'EUC2'!$C:$F,MATCH("AWAY",'EUC2'!$C$1:$F$1,0),0),"")&amp;IFERROR(VLOOKUP(CU$2&amp;$A18,'EUC2'!$D:$E,MATCH("HOME",'EUC2'!$D$1:$E$1,0),0),"")</f>
        <v/>
      </c>
      <c r="CV18" s="25" t="str">
        <f>IFERROR(VLOOKUP(CV$2&amp;$B18,'FPL FIX2'!$N$1:$Q$400,MATCH("HOME",'FPL FIX2'!$N$1:$Q$1,0),0),"")&amp;IFERROR(VLOOKUP(CV$2&amp;$B18,'FPL FIX2'!$O$1:$P$400,MATCH("AWAY",'FPL FIX2'!$O$1:$P$1,0),0),"")&amp;IFERROR(VLOOKUP(CV$2&amp;$A18,'FA2'!$A:$D,MATCH("AWAY",'FA2'!$A$1:$D$1,0),0),"")&amp;IFERROR(VLOOKUP(CV$2&amp;$A18,'FA2'!$B:$C,MATCH("HOME",'FA2'!$B$1:$C$1,0),0),"")&amp;IFERROR(VLOOKUP(CV$2&amp;$A18,'EFL2'!$A:$D,MATCH("AWAY",'EFL2'!$A$1:$D$1,0),0),"")&amp;IFERROR(VLOOKUP(CV$2&amp;$A18,'EFL2'!$B:$C,MATCH("HOME",'EFL2'!$B$1:$C$1,0),0),"")&amp;IFERROR(VLOOKUP(CV$2&amp;$A18,'UCL2'!$C:$F,MATCH("AWAY",'UCL2'!$C$1:$F$1,0),0),"")&amp;IFERROR(VLOOKUP(CV$2&amp;$A18,'UCL2'!$D:$E,MATCH("HOME",'UCL2'!$D$1:$E$1,0),0),"")&amp;IFERROR(VLOOKUP(CV$2&amp;$A18,'EU2'!$C:$F,MATCH("AWAY",'EU2'!$C$1:$F$1,0),0),"")&amp;IFERROR(VLOOKUP(CV$2&amp;$A18,'EU2'!$D:$E,MATCH("HOME",'EU2'!$D$1:$E$1,0),0),"")&amp;IFERROR(VLOOKUP(CV$2&amp;$A18,'EUC2'!$C:$F,MATCH("AWAY",'EUC2'!$C$1:$F$1,0),0),"")&amp;IFERROR(VLOOKUP(CV$2&amp;$A18,'EUC2'!$D:$E,MATCH("HOME",'EUC2'!$D$1:$E$1,0),0),"")</f>
        <v>sou</v>
      </c>
      <c r="CW18" s="25" t="str">
        <f>IFERROR(VLOOKUP(CW$2&amp;$B18,'FPL FIX2'!$N$1:$Q$400,MATCH("HOME",'FPL FIX2'!$N$1:$Q$1,0),0),"")&amp;IFERROR(VLOOKUP(CW$2&amp;$B18,'FPL FIX2'!$O$1:$P$400,MATCH("AWAY",'FPL FIX2'!$O$1:$P$1,0),0),"")&amp;IFERROR(VLOOKUP(CW$2&amp;$A18,'FA2'!$A:$D,MATCH("AWAY",'FA2'!$A$1:$D$1,0),0),"")&amp;IFERROR(VLOOKUP(CW$2&amp;$A18,'FA2'!$B:$C,MATCH("HOME",'FA2'!$B$1:$C$1,0),0),"")&amp;IFERROR(VLOOKUP(CW$2&amp;$A18,'EFL2'!$A:$D,MATCH("AWAY",'EFL2'!$A$1:$D$1,0),0),"")&amp;IFERROR(VLOOKUP(CW$2&amp;$A18,'EFL2'!$B:$C,MATCH("HOME",'EFL2'!$B$1:$C$1,0),0),"")&amp;IFERROR(VLOOKUP(CW$2&amp;$A18,'UCL2'!$C:$F,MATCH("AWAY",'UCL2'!$C$1:$F$1,0),0),"")&amp;IFERROR(VLOOKUP(CW$2&amp;$A18,'UCL2'!$D:$E,MATCH("HOME",'UCL2'!$D$1:$E$1,0),0),"")&amp;IFERROR(VLOOKUP(CW$2&amp;$A18,'EU2'!$C:$F,MATCH("AWAY",'EU2'!$C$1:$F$1,0),0),"")&amp;IFERROR(VLOOKUP(CW$2&amp;$A18,'EU2'!$D:$E,MATCH("HOME",'EU2'!$D$1:$E$1,0),0),"")&amp;IFERROR(VLOOKUP(CW$2&amp;$A18,'EUC2'!$C:$F,MATCH("AWAY",'EUC2'!$C$1:$F$1,0),0),"")&amp;IFERROR(VLOOKUP(CW$2&amp;$A18,'EUC2'!$D:$E,MATCH("HOME",'EUC2'!$D$1:$E$1,0),0),"")</f>
        <v/>
      </c>
      <c r="CX18" s="25" t="str">
        <f>IFERROR(VLOOKUP(CX$2&amp;$B18,'FPL FIX2'!$N$1:$Q$400,MATCH("HOME",'FPL FIX2'!$N$1:$Q$1,0),0),"")&amp;IFERROR(VLOOKUP(CX$2&amp;$B18,'FPL FIX2'!$O$1:$P$400,MATCH("AWAY",'FPL FIX2'!$O$1:$P$1,0),0),"")&amp;IFERROR(VLOOKUP(CX$2&amp;$A18,'FA2'!$A:$D,MATCH("AWAY",'FA2'!$A$1:$D$1,0),0),"")&amp;IFERROR(VLOOKUP(CX$2&amp;$A18,'FA2'!$B:$C,MATCH("HOME",'FA2'!$B$1:$C$1,0),0),"")&amp;IFERROR(VLOOKUP(CX$2&amp;$A18,'EFL2'!$A:$D,MATCH("AWAY",'EFL2'!$A$1:$D$1,0),0),"")&amp;IFERROR(VLOOKUP(CX$2&amp;$A18,'EFL2'!$B:$C,MATCH("HOME",'EFL2'!$B$1:$C$1,0),0),"")&amp;IFERROR(VLOOKUP(CX$2&amp;$A18,'UCL2'!$C:$F,MATCH("AWAY",'UCL2'!$C$1:$F$1,0),0),"")&amp;IFERROR(VLOOKUP(CX$2&amp;$A18,'UCL2'!$D:$E,MATCH("HOME",'UCL2'!$D$1:$E$1,0),0),"")&amp;IFERROR(VLOOKUP(CX$2&amp;$A18,'EU2'!$C:$F,MATCH("AWAY",'EU2'!$C$1:$F$1,0),0),"")&amp;IFERROR(VLOOKUP(CX$2&amp;$A18,'EU2'!$D:$E,MATCH("HOME",'EU2'!$D$1:$E$1,0),0),"")&amp;IFERROR(VLOOKUP(CX$2&amp;$A18,'EUC2'!$C:$F,MATCH("AWAY",'EUC2'!$C$1:$F$1,0),0),"")&amp;IFERROR(VLOOKUP(CX$2&amp;$A18,'EUC2'!$D:$E,MATCH("HOME",'EUC2'!$D$1:$E$1,0),0),"")</f>
        <v/>
      </c>
      <c r="CY18" s="25" t="str">
        <f>IFERROR(VLOOKUP(CY$2&amp;$B18,'FPL FIX2'!$N$1:$Q$400,MATCH("HOME",'FPL FIX2'!$N$1:$Q$1,0),0),"")&amp;IFERROR(VLOOKUP(CY$2&amp;$B18,'FPL FIX2'!$O$1:$P$400,MATCH("AWAY",'FPL FIX2'!$O$1:$P$1,0),0),"")&amp;IFERROR(VLOOKUP(CY$2&amp;$A18,'FA2'!$A:$D,MATCH("AWAY",'FA2'!$A$1:$D$1,0),0),"")&amp;IFERROR(VLOOKUP(CY$2&amp;$A18,'FA2'!$B:$C,MATCH("HOME",'FA2'!$B$1:$C$1,0),0),"")&amp;IFERROR(VLOOKUP(CY$2&amp;$A18,'EFL2'!$A:$D,MATCH("AWAY",'EFL2'!$A$1:$D$1,0),0),"")&amp;IFERROR(VLOOKUP(CY$2&amp;$A18,'EFL2'!$B:$C,MATCH("HOME",'EFL2'!$B$1:$C$1,0),0),"")&amp;IFERROR(VLOOKUP(CY$2&amp;$A18,'UCL2'!$C:$F,MATCH("AWAY",'UCL2'!$C$1:$F$1,0),0),"")&amp;IFERROR(VLOOKUP(CY$2&amp;$A18,'UCL2'!$D:$E,MATCH("HOME",'UCL2'!$D$1:$E$1,0),0),"")&amp;IFERROR(VLOOKUP(CY$2&amp;$A18,'EU2'!$C:$F,MATCH("AWAY",'EU2'!$C$1:$F$1,0),0),"")&amp;IFERROR(VLOOKUP(CY$2&amp;$A18,'EU2'!$D:$E,MATCH("HOME",'EU2'!$D$1:$E$1,0),0),"")&amp;IFERROR(VLOOKUP(CY$2&amp;$A18,'EUC2'!$C:$F,MATCH("AWAY",'EUC2'!$C$1:$F$1,0),0),"")&amp;IFERROR(VLOOKUP(CY$2&amp;$A18,'EUC2'!$D:$E,MATCH("HOME",'EUC2'!$D$1:$E$1,0),0),"")</f>
        <v>Crystal Palace</v>
      </c>
      <c r="CZ18" s="25" t="str">
        <f>IFERROR(VLOOKUP(CZ$2&amp;$B18,'FPL FIX2'!$N$1:$Q$400,MATCH("HOME",'FPL FIX2'!$N$1:$Q$1,0),0),"")&amp;IFERROR(VLOOKUP(CZ$2&amp;$B18,'FPL FIX2'!$O$1:$P$400,MATCH("AWAY",'FPL FIX2'!$O$1:$P$1,0),0),"")&amp;IFERROR(VLOOKUP(CZ$2&amp;$A18,'FA2'!$A:$D,MATCH("AWAY",'FA2'!$A$1:$D$1,0),0),"")&amp;IFERROR(VLOOKUP(CZ$2&amp;$A18,'FA2'!$B:$C,MATCH("HOME",'FA2'!$B$1:$C$1,0),0),"")&amp;IFERROR(VLOOKUP(CZ$2&amp;$A18,'EFL2'!$A:$D,MATCH("AWAY",'EFL2'!$A$1:$D$1,0),0),"")&amp;IFERROR(VLOOKUP(CZ$2&amp;$A18,'EFL2'!$B:$C,MATCH("HOME",'EFL2'!$B$1:$C$1,0),0),"")&amp;IFERROR(VLOOKUP(CZ$2&amp;$A18,'UCL2'!$C:$F,MATCH("AWAY",'UCL2'!$C$1:$F$1,0),0),"")&amp;IFERROR(VLOOKUP(CZ$2&amp;$A18,'UCL2'!$D:$E,MATCH("HOME",'UCL2'!$D$1:$E$1,0),0),"")&amp;IFERROR(VLOOKUP(CZ$2&amp;$A18,'EU2'!$C:$F,MATCH("AWAY",'EU2'!$C$1:$F$1,0),0),"")&amp;IFERROR(VLOOKUP(CZ$2&amp;$A18,'EU2'!$D:$E,MATCH("HOME",'EU2'!$D$1:$E$1,0),0),"")&amp;IFERROR(VLOOKUP(CZ$2&amp;$A18,'EUC2'!$C:$F,MATCH("AWAY",'EUC2'!$C$1:$F$1,0),0),"")&amp;IFERROR(VLOOKUP(CZ$2&amp;$A18,'EUC2'!$D:$E,MATCH("HOME",'EUC2'!$D$1:$E$1,0),0),"")</f>
        <v/>
      </c>
      <c r="DA18" s="25" t="str">
        <f>IFERROR(VLOOKUP(DA$2&amp;$B18,'FPL FIX2'!$N$1:$Q$400,MATCH("HOME",'FPL FIX2'!$N$1:$Q$1,0),0),"")&amp;IFERROR(VLOOKUP(DA$2&amp;$B18,'FPL FIX2'!$O$1:$P$400,MATCH("AWAY",'FPL FIX2'!$O$1:$P$1,0),0),"")&amp;IFERROR(VLOOKUP(DA$2&amp;$A18,'FA2'!$A:$D,MATCH("AWAY",'FA2'!$A$1:$D$1,0),0),"")&amp;IFERROR(VLOOKUP(DA$2&amp;$A18,'FA2'!$B:$C,MATCH("HOME",'FA2'!$B$1:$C$1,0),0),"")&amp;IFERROR(VLOOKUP(DA$2&amp;$A18,'EFL2'!$A:$D,MATCH("AWAY",'EFL2'!$A$1:$D$1,0),0),"")&amp;IFERROR(VLOOKUP(DA$2&amp;$A18,'EFL2'!$B:$C,MATCH("HOME",'EFL2'!$B$1:$C$1,0),0),"")&amp;IFERROR(VLOOKUP(DA$2&amp;$A18,'UCL2'!$C:$F,MATCH("AWAY",'UCL2'!$C$1:$F$1,0),0),"")&amp;IFERROR(VLOOKUP(DA$2&amp;$A18,'UCL2'!$D:$E,MATCH("HOME",'UCL2'!$D$1:$E$1,0),0),"")&amp;IFERROR(VLOOKUP(DA$2&amp;$A18,'EU2'!$C:$F,MATCH("AWAY",'EU2'!$C$1:$F$1,0),0),"")&amp;IFERROR(VLOOKUP(DA$2&amp;$A18,'EU2'!$D:$E,MATCH("HOME",'EU2'!$D$1:$E$1,0),0),"")&amp;IFERROR(VLOOKUP(DA$2&amp;$A18,'EUC2'!$C:$F,MATCH("AWAY",'EUC2'!$C$1:$F$1,0),0),"")&amp;IFERROR(VLOOKUP(DA$2&amp;$A18,'EUC2'!$D:$E,MATCH("HOME",'EUC2'!$D$1:$E$1,0),0),"")</f>
        <v/>
      </c>
      <c r="DB18" s="25" t="str">
        <f>IFERROR(VLOOKUP(DB$2&amp;$B18,'FPL FIX2'!$N$1:$Q$400,MATCH("HOME",'FPL FIX2'!$N$1:$Q$1,0),0),"")&amp;IFERROR(VLOOKUP(DB$2&amp;$B18,'FPL FIX2'!$O$1:$P$400,MATCH("AWAY",'FPL FIX2'!$O$1:$P$1,0),0),"")&amp;IFERROR(VLOOKUP(DB$2&amp;$A18,'FA2'!$A:$D,MATCH("AWAY",'FA2'!$A$1:$D$1,0),0),"")&amp;IFERROR(VLOOKUP(DB$2&amp;$A18,'FA2'!$B:$C,MATCH("HOME",'FA2'!$B$1:$C$1,0),0),"")&amp;IFERROR(VLOOKUP(DB$2&amp;$A18,'EFL2'!$A:$D,MATCH("AWAY",'EFL2'!$A$1:$D$1,0),0),"")&amp;IFERROR(VLOOKUP(DB$2&amp;$A18,'EFL2'!$B:$C,MATCH("HOME",'EFL2'!$B$1:$C$1,0),0),"")&amp;IFERROR(VLOOKUP(DB$2&amp;$A18,'UCL2'!$C:$F,MATCH("AWAY",'UCL2'!$C$1:$F$1,0),0),"")&amp;IFERROR(VLOOKUP(DB$2&amp;$A18,'UCL2'!$D:$E,MATCH("HOME",'UCL2'!$D$1:$E$1,0),0),"")&amp;IFERROR(VLOOKUP(DB$2&amp;$A18,'EU2'!$C:$F,MATCH("AWAY",'EU2'!$C$1:$F$1,0),0),"")&amp;IFERROR(VLOOKUP(DB$2&amp;$A18,'EU2'!$D:$E,MATCH("HOME",'EU2'!$D$1:$E$1,0),0),"")&amp;IFERROR(VLOOKUP(DB$2&amp;$A18,'EUC2'!$C:$F,MATCH("AWAY",'EUC2'!$C$1:$F$1,0),0),"")&amp;IFERROR(VLOOKUP(DB$2&amp;$A18,'EUC2'!$D:$E,MATCH("HOME",'EUC2'!$D$1:$E$1,0),0),"")</f>
        <v>CHE</v>
      </c>
      <c r="DC18" s="25" t="str">
        <f>IFERROR(VLOOKUP(DC$2&amp;$B18,'FPL FIX2'!$N$1:$Q$400,MATCH("HOME",'FPL FIX2'!$N$1:$Q$1,0),0),"")&amp;IFERROR(VLOOKUP(DC$2&amp;$B18,'FPL FIX2'!$O$1:$P$400,MATCH("AWAY",'FPL FIX2'!$O$1:$P$1,0),0),"")&amp;IFERROR(VLOOKUP(DC$2&amp;$A18,'FA2'!$A:$D,MATCH("AWAY",'FA2'!$A$1:$D$1,0),0),"")&amp;IFERROR(VLOOKUP(DC$2&amp;$A18,'FA2'!$B:$C,MATCH("HOME",'FA2'!$B$1:$C$1,0),0),"")&amp;IFERROR(VLOOKUP(DC$2&amp;$A18,'EFL2'!$A:$D,MATCH("AWAY",'EFL2'!$A$1:$D$1,0),0),"")&amp;IFERROR(VLOOKUP(DC$2&amp;$A18,'EFL2'!$B:$C,MATCH("HOME",'EFL2'!$B$1:$C$1,0),0),"")&amp;IFERROR(VLOOKUP(DC$2&amp;$A18,'UCL2'!$C:$F,MATCH("AWAY",'UCL2'!$C$1:$F$1,0),0),"")&amp;IFERROR(VLOOKUP(DC$2&amp;$A18,'UCL2'!$D:$E,MATCH("HOME",'UCL2'!$D$1:$E$1,0),0),"")&amp;IFERROR(VLOOKUP(DC$2&amp;$A18,'EU2'!$C:$F,MATCH("AWAY",'EU2'!$C$1:$F$1,0),0),"")&amp;IFERROR(VLOOKUP(DC$2&amp;$A18,'EU2'!$D:$E,MATCH("HOME",'EU2'!$D$1:$E$1,0),0),"")&amp;IFERROR(VLOOKUP(DC$2&amp;$A18,'EUC2'!$C:$F,MATCH("AWAY",'EUC2'!$C$1:$F$1,0),0),"")&amp;IFERROR(VLOOKUP(DC$2&amp;$A18,'EUC2'!$D:$E,MATCH("HOME",'EUC2'!$D$1:$E$1,0),0),"")</f>
        <v/>
      </c>
      <c r="DD18" s="25" t="str">
        <f>IFERROR(VLOOKUP(DD$2&amp;$B18,'FPL FIX2'!$N$1:$Q$400,MATCH("HOME",'FPL FIX2'!$N$1:$Q$1,0),0),"")&amp;IFERROR(VLOOKUP(DD$2&amp;$B18,'FPL FIX2'!$O$1:$P$400,MATCH("AWAY",'FPL FIX2'!$O$1:$P$1,0),0),"")&amp;IFERROR(VLOOKUP(DD$2&amp;$A18,'FA2'!$A:$D,MATCH("AWAY",'FA2'!$A$1:$D$1,0),0),"")&amp;IFERROR(VLOOKUP(DD$2&amp;$A18,'FA2'!$B:$C,MATCH("HOME",'FA2'!$B$1:$C$1,0),0),"")&amp;IFERROR(VLOOKUP(DD$2&amp;$A18,'EFL2'!$A:$D,MATCH("AWAY",'EFL2'!$A$1:$D$1,0),0),"")&amp;IFERROR(VLOOKUP(DD$2&amp;$A18,'EFL2'!$B:$C,MATCH("HOME",'EFL2'!$B$1:$C$1,0),0),"")&amp;IFERROR(VLOOKUP(DD$2&amp;$A18,'UCL2'!$C:$F,MATCH("AWAY",'UCL2'!$C$1:$F$1,0),0),"")&amp;IFERROR(VLOOKUP(DD$2&amp;$A18,'UCL2'!$D:$E,MATCH("HOME",'UCL2'!$D$1:$E$1,0),0),"")&amp;IFERROR(VLOOKUP(DD$2&amp;$A18,'EU2'!$C:$F,MATCH("AWAY",'EU2'!$C$1:$F$1,0),0),"")&amp;IFERROR(VLOOKUP(DD$2&amp;$A18,'EU2'!$D:$E,MATCH("HOME",'EU2'!$D$1:$E$1,0),0),"")&amp;IFERROR(VLOOKUP(DD$2&amp;$A18,'EUC2'!$C:$F,MATCH("AWAY",'EUC2'!$C$1:$F$1,0),0),"")&amp;IFERROR(VLOOKUP(DD$2&amp;$A18,'EUC2'!$D:$E,MATCH("HOME",'EUC2'!$D$1:$E$1,0),0),"")</f>
        <v/>
      </c>
      <c r="DE18" s="25" t="str">
        <f>IFERROR(VLOOKUP(DE$2&amp;$B18,'FPL FIX2'!$N$1:$Q$400,MATCH("HOME",'FPL FIX2'!$N$1:$Q$1,0),0),"")&amp;IFERROR(VLOOKUP(DE$2&amp;$B18,'FPL FIX2'!$O$1:$P$400,MATCH("AWAY",'FPL FIX2'!$O$1:$P$1,0),0),"")&amp;IFERROR(VLOOKUP(DE$2&amp;$A18,'FA2'!$A:$D,MATCH("AWAY",'FA2'!$A$1:$D$1,0),0),"")&amp;IFERROR(VLOOKUP(DE$2&amp;$A18,'FA2'!$B:$C,MATCH("HOME",'FA2'!$B$1:$C$1,0),0),"")&amp;IFERROR(VLOOKUP(DE$2&amp;$A18,'EFL2'!$A:$D,MATCH("AWAY",'EFL2'!$A$1:$D$1,0),0),"")&amp;IFERROR(VLOOKUP(DE$2&amp;$A18,'EFL2'!$B:$C,MATCH("HOME",'EFL2'!$B$1:$C$1,0),0),"")&amp;IFERROR(VLOOKUP(DE$2&amp;$A18,'UCL2'!$C:$F,MATCH("AWAY",'UCL2'!$C$1:$F$1,0),0),"")&amp;IFERROR(VLOOKUP(DE$2&amp;$A18,'UCL2'!$D:$E,MATCH("HOME",'UCL2'!$D$1:$E$1,0),0),"")&amp;IFERROR(VLOOKUP(DE$2&amp;$A18,'EU2'!$C:$F,MATCH("AWAY",'EU2'!$C$1:$F$1,0),0),"")&amp;IFERROR(VLOOKUP(DE$2&amp;$A18,'EU2'!$D:$E,MATCH("HOME",'EU2'!$D$1:$E$1,0),0),"")&amp;IFERROR(VLOOKUP(DE$2&amp;$A18,'EUC2'!$C:$F,MATCH("AWAY",'EUC2'!$C$1:$F$1,0),0),"")&amp;IFERROR(VLOOKUP(DE$2&amp;$A18,'EUC2'!$D:$E,MATCH("HOME",'EUC2'!$D$1:$E$1,0),0),"")</f>
        <v/>
      </c>
      <c r="DF18" s="25" t="str">
        <f>IFERROR(VLOOKUP(DF$2&amp;$B18,'FPL FIX2'!$N$1:$Q$400,MATCH("HOME",'FPL FIX2'!$N$1:$Q$1,0),0),"")&amp;IFERROR(VLOOKUP(DF$2&amp;$B18,'FPL FIX2'!$O$1:$P$400,MATCH("AWAY",'FPL FIX2'!$O$1:$P$1,0),0),"")&amp;IFERROR(VLOOKUP(DF$2&amp;$A18,'FA2'!$A:$D,MATCH("AWAY",'FA2'!$A$1:$D$1,0),0),"")&amp;IFERROR(VLOOKUP(DF$2&amp;$A18,'FA2'!$B:$C,MATCH("HOME",'FA2'!$B$1:$C$1,0),0),"")&amp;IFERROR(VLOOKUP(DF$2&amp;$A18,'EFL2'!$A:$D,MATCH("AWAY",'EFL2'!$A$1:$D$1,0),0),"")&amp;IFERROR(VLOOKUP(DF$2&amp;$A18,'EFL2'!$B:$C,MATCH("HOME",'EFL2'!$B$1:$C$1,0),0),"")&amp;IFERROR(VLOOKUP(DF$2&amp;$A18,'UCL2'!$C:$F,MATCH("AWAY",'UCL2'!$C$1:$F$1,0),0),"")&amp;IFERROR(VLOOKUP(DF$2&amp;$A18,'UCL2'!$D:$E,MATCH("HOME",'UCL2'!$D$1:$E$1,0),0),"")&amp;IFERROR(VLOOKUP(DF$2&amp;$A18,'EU2'!$C:$F,MATCH("AWAY",'EU2'!$C$1:$F$1,0),0),"")&amp;IFERROR(VLOOKUP(DF$2&amp;$A18,'EU2'!$D:$E,MATCH("HOME",'EU2'!$D$1:$E$1,0),0),"")&amp;IFERROR(VLOOKUP(DF$2&amp;$A18,'EUC2'!$C:$F,MATCH("AWAY",'EUC2'!$C$1:$F$1,0),0),"")&amp;IFERROR(VLOOKUP(DF$2&amp;$A18,'EUC2'!$D:$E,MATCH("HOME",'EUC2'!$D$1:$E$1,0),0),"")</f>
        <v/>
      </c>
      <c r="DG18" s="25" t="str">
        <f>IFERROR(VLOOKUP(DG$2&amp;$B18,'FPL FIX2'!$N$1:$Q$400,MATCH("HOME",'FPL FIX2'!$N$1:$Q$1,0),0),"")&amp;IFERROR(VLOOKUP(DG$2&amp;$B18,'FPL FIX2'!$O$1:$P$400,MATCH("AWAY",'FPL FIX2'!$O$1:$P$1,0),0),"")&amp;IFERROR(VLOOKUP(DG$2&amp;$A18,'FA2'!$A:$D,MATCH("AWAY",'FA2'!$A$1:$D$1,0),0),"")&amp;IFERROR(VLOOKUP(DG$2&amp;$A18,'FA2'!$B:$C,MATCH("HOME",'FA2'!$B$1:$C$1,0),0),"")&amp;IFERROR(VLOOKUP(DG$2&amp;$A18,'EFL2'!$A:$D,MATCH("AWAY",'EFL2'!$A$1:$D$1,0),0),"")&amp;IFERROR(VLOOKUP(DG$2&amp;$A18,'EFL2'!$B:$C,MATCH("HOME",'EFL2'!$B$1:$C$1,0),0),"")&amp;IFERROR(VLOOKUP(DG$2&amp;$A18,'UCL2'!$C:$F,MATCH("AWAY",'UCL2'!$C$1:$F$1,0),0),"")&amp;IFERROR(VLOOKUP(DG$2&amp;$A18,'UCL2'!$D:$E,MATCH("HOME",'UCL2'!$D$1:$E$1,0),0),"")&amp;IFERROR(VLOOKUP(DG$2&amp;$A18,'EU2'!$C:$F,MATCH("AWAY",'EU2'!$C$1:$F$1,0),0),"")&amp;IFERROR(VLOOKUP(DG$2&amp;$A18,'EU2'!$D:$E,MATCH("HOME",'EU2'!$D$1:$E$1,0),0),"")&amp;IFERROR(VLOOKUP(DG$2&amp;$A18,'EUC2'!$C:$F,MATCH("AWAY",'EUC2'!$C$1:$F$1,0),0),"")&amp;IFERROR(VLOOKUP(DG$2&amp;$A18,'EUC2'!$D:$E,MATCH("HOME",'EUC2'!$D$1:$E$1,0),0),"")</f>
        <v/>
      </c>
      <c r="DH18" s="25" t="str">
        <f>IFERROR(VLOOKUP(DH$2&amp;$B18,'FPL FIX2'!$N$1:$Q$400,MATCH("HOME",'FPL FIX2'!$N$1:$Q$1,0),0),"")&amp;IFERROR(VLOOKUP(DH$2&amp;$B18,'FPL FIX2'!$O$1:$P$400,MATCH("AWAY",'FPL FIX2'!$O$1:$P$1,0),0),"")&amp;IFERROR(VLOOKUP(DH$2&amp;$A18,'FA2'!$A:$D,MATCH("AWAY",'FA2'!$A$1:$D$1,0),0),"")&amp;IFERROR(VLOOKUP(DH$2&amp;$A18,'FA2'!$B:$C,MATCH("HOME",'FA2'!$B$1:$C$1,0),0),"")&amp;IFERROR(VLOOKUP(DH$2&amp;$A18,'EFL2'!$A:$D,MATCH("AWAY",'EFL2'!$A$1:$D$1,0),0),"")&amp;IFERROR(VLOOKUP(DH$2&amp;$A18,'EFL2'!$B:$C,MATCH("HOME",'EFL2'!$B$1:$C$1,0),0),"")&amp;IFERROR(VLOOKUP(DH$2&amp;$A18,'UCL2'!$C:$F,MATCH("AWAY",'UCL2'!$C$1:$F$1,0),0),"")&amp;IFERROR(VLOOKUP(DH$2&amp;$A18,'UCL2'!$D:$E,MATCH("HOME",'UCL2'!$D$1:$E$1,0),0),"")&amp;IFERROR(VLOOKUP(DH$2&amp;$A18,'EU2'!$C:$F,MATCH("AWAY",'EU2'!$C$1:$F$1,0),0),"")&amp;IFERROR(VLOOKUP(DH$2&amp;$A18,'EU2'!$D:$E,MATCH("HOME",'EU2'!$D$1:$E$1,0),0),"")&amp;IFERROR(VLOOKUP(DH$2&amp;$A18,'EUC2'!$C:$F,MATCH("AWAY",'EUC2'!$C$1:$F$1,0),0),"")&amp;IFERROR(VLOOKUP(DH$2&amp;$A18,'EUC2'!$D:$E,MATCH("HOME",'EUC2'!$D$1:$E$1,0),0),"")</f>
        <v/>
      </c>
      <c r="DI18" s="25" t="str">
        <f>IFERROR(VLOOKUP(DI$2&amp;$B18,'FPL FIX2'!$N$1:$Q$400,MATCH("HOME",'FPL FIX2'!$N$1:$Q$1,0),0),"")&amp;IFERROR(VLOOKUP(DI$2&amp;$B18,'FPL FIX2'!$O$1:$P$400,MATCH("AWAY",'FPL FIX2'!$O$1:$P$1,0),0),"")&amp;IFERROR(VLOOKUP(DI$2&amp;$A18,'FA2'!$A:$D,MATCH("AWAY",'FA2'!$A$1:$D$1,0),0),"")&amp;IFERROR(VLOOKUP(DI$2&amp;$A18,'FA2'!$B:$C,MATCH("HOME",'FA2'!$B$1:$C$1,0),0),"")&amp;IFERROR(VLOOKUP(DI$2&amp;$A18,'EFL2'!$A:$D,MATCH("AWAY",'EFL2'!$A$1:$D$1,0),0),"")&amp;IFERROR(VLOOKUP(DI$2&amp;$A18,'EFL2'!$B:$C,MATCH("HOME",'EFL2'!$B$1:$C$1,0),0),"")&amp;IFERROR(VLOOKUP(DI$2&amp;$A18,'UCL2'!$C:$F,MATCH("AWAY",'UCL2'!$C$1:$F$1,0),0),"")&amp;IFERROR(VLOOKUP(DI$2&amp;$A18,'UCL2'!$D:$E,MATCH("HOME",'UCL2'!$D$1:$E$1,0),0),"")&amp;IFERROR(VLOOKUP(DI$2&amp;$A18,'EU2'!$C:$F,MATCH("AWAY",'EU2'!$C$1:$F$1,0),0),"")&amp;IFERROR(VLOOKUP(DI$2&amp;$A18,'EU2'!$D:$E,MATCH("HOME",'EU2'!$D$1:$E$1,0),0),"")&amp;IFERROR(VLOOKUP(DI$2&amp;$A18,'EUC2'!$C:$F,MATCH("AWAY",'EUC2'!$C$1:$F$1,0),0),"")&amp;IFERROR(VLOOKUP(DI$2&amp;$A18,'EUC2'!$D:$E,MATCH("HOME",'EUC2'!$D$1:$E$1,0),0),"")</f>
        <v/>
      </c>
      <c r="DJ18" s="25" t="str">
        <f>IFERROR(VLOOKUP(DJ$2&amp;$B18,'FPL FIX2'!$N$1:$Q$400,MATCH("HOME",'FPL FIX2'!$N$1:$Q$1,0),0),"")&amp;IFERROR(VLOOKUP(DJ$2&amp;$B18,'FPL FIX2'!$O$1:$P$400,MATCH("AWAY",'FPL FIX2'!$O$1:$P$1,0),0),"")&amp;IFERROR(VLOOKUP(DJ$2&amp;$A18,'FA2'!$A:$D,MATCH("AWAY",'FA2'!$A$1:$D$1,0),0),"")&amp;IFERROR(VLOOKUP(DJ$2&amp;$A18,'FA2'!$B:$C,MATCH("HOME",'FA2'!$B$1:$C$1,0),0),"")&amp;IFERROR(VLOOKUP(DJ$2&amp;$A18,'EFL2'!$A:$D,MATCH("AWAY",'EFL2'!$A$1:$D$1,0),0),"")&amp;IFERROR(VLOOKUP(DJ$2&amp;$A18,'EFL2'!$B:$C,MATCH("HOME",'EFL2'!$B$1:$C$1,0),0),"")&amp;IFERROR(VLOOKUP(DJ$2&amp;$A18,'UCL2'!$C:$F,MATCH("AWAY",'UCL2'!$C$1:$F$1,0),0),"")&amp;IFERROR(VLOOKUP(DJ$2&amp;$A18,'UCL2'!$D:$E,MATCH("HOME",'UCL2'!$D$1:$E$1,0),0),"")&amp;IFERROR(VLOOKUP(DJ$2&amp;$A18,'EU2'!$C:$F,MATCH("AWAY",'EU2'!$C$1:$F$1,0),0),"")&amp;IFERROR(VLOOKUP(DJ$2&amp;$A18,'EU2'!$D:$E,MATCH("HOME",'EU2'!$D$1:$E$1,0),0),"")&amp;IFERROR(VLOOKUP(DJ$2&amp;$A18,'EUC2'!$C:$F,MATCH("AWAY",'EUC2'!$C$1:$F$1,0),0),"")&amp;IFERROR(VLOOKUP(DJ$2&amp;$A18,'EUC2'!$D:$E,MATCH("HOME",'EUC2'!$D$1:$E$1,0),0),"")</f>
        <v/>
      </c>
      <c r="DK18" s="25" t="str">
        <f>IFERROR(VLOOKUP(DK$2&amp;$B18,'FPL FIX2'!$N$1:$Q$400,MATCH("HOME",'FPL FIX2'!$N$1:$Q$1,0),0),"")&amp;IFERROR(VLOOKUP(DK$2&amp;$B18,'FPL FIX2'!$O$1:$P$400,MATCH("AWAY",'FPL FIX2'!$O$1:$P$1,0),0),"")&amp;IFERROR(VLOOKUP(DK$2&amp;$A18,'FA2'!$A:$D,MATCH("AWAY",'FA2'!$A$1:$D$1,0),0),"")&amp;IFERROR(VLOOKUP(DK$2&amp;$A18,'FA2'!$B:$C,MATCH("HOME",'FA2'!$B$1:$C$1,0),0),"")&amp;IFERROR(VLOOKUP(DK$2&amp;$A18,'EFL2'!$A:$D,MATCH("AWAY",'EFL2'!$A$1:$D$1,0),0),"")&amp;IFERROR(VLOOKUP(DK$2&amp;$A18,'EFL2'!$B:$C,MATCH("HOME",'EFL2'!$B$1:$C$1,0),0),"")&amp;IFERROR(VLOOKUP(DK$2&amp;$A18,'UCL2'!$C:$F,MATCH("AWAY",'UCL2'!$C$1:$F$1,0),0),"")&amp;IFERROR(VLOOKUP(DK$2&amp;$A18,'UCL2'!$D:$E,MATCH("HOME",'UCL2'!$D$1:$E$1,0),0),"")&amp;IFERROR(VLOOKUP(DK$2&amp;$A18,'EU2'!$C:$F,MATCH("AWAY",'EU2'!$C$1:$F$1,0),0),"")&amp;IFERROR(VLOOKUP(DK$2&amp;$A18,'EU2'!$D:$E,MATCH("HOME",'EU2'!$D$1:$E$1,0),0),"")&amp;IFERROR(VLOOKUP(DK$2&amp;$A18,'EUC2'!$C:$F,MATCH("AWAY",'EUC2'!$C$1:$F$1,0),0),"")&amp;IFERROR(VLOOKUP(DK$2&amp;$A18,'EUC2'!$D:$E,MATCH("HOME",'EUC2'!$D$1:$E$1,0),0),"")</f>
        <v/>
      </c>
      <c r="DL18" s="25" t="str">
        <f>IFERROR(VLOOKUP(DL$2&amp;$B18,'FPL FIX2'!$N$1:$Q$400,MATCH("HOME",'FPL FIX2'!$N$1:$Q$1,0),0),"")&amp;IFERROR(VLOOKUP(DL$2&amp;$B18,'FPL FIX2'!$O$1:$P$400,MATCH("AWAY",'FPL FIX2'!$O$1:$P$1,0),0),"")&amp;IFERROR(VLOOKUP(DL$2&amp;$A18,'FA2'!$A:$D,MATCH("AWAY",'FA2'!$A$1:$D$1,0),0),"")&amp;IFERROR(VLOOKUP(DL$2&amp;$A18,'FA2'!$B:$C,MATCH("HOME",'FA2'!$B$1:$C$1,0),0),"")&amp;IFERROR(VLOOKUP(DL$2&amp;$A18,'EFL2'!$A:$D,MATCH("AWAY",'EFL2'!$A$1:$D$1,0),0),"")&amp;IFERROR(VLOOKUP(DL$2&amp;$A18,'EFL2'!$B:$C,MATCH("HOME",'EFL2'!$B$1:$C$1,0),0),"")&amp;IFERROR(VLOOKUP(DL$2&amp;$A18,'UCL2'!$C:$F,MATCH("AWAY",'UCL2'!$C$1:$F$1,0),0),"")&amp;IFERROR(VLOOKUP(DL$2&amp;$A18,'UCL2'!$D:$E,MATCH("HOME",'UCL2'!$D$1:$E$1,0),0),"")&amp;IFERROR(VLOOKUP(DL$2&amp;$A18,'EU2'!$C:$F,MATCH("AWAY",'EU2'!$C$1:$F$1,0),0),"")&amp;IFERROR(VLOOKUP(DL$2&amp;$A18,'EU2'!$D:$E,MATCH("HOME",'EU2'!$D$1:$E$1,0),0),"")&amp;IFERROR(VLOOKUP(DL$2&amp;$A18,'EUC2'!$C:$F,MATCH("AWAY",'EUC2'!$C$1:$F$1,0),0),"")&amp;IFERROR(VLOOKUP(DL$2&amp;$A18,'EUC2'!$D:$E,MATCH("HOME",'EUC2'!$D$1:$E$1,0),0),"")</f>
        <v/>
      </c>
      <c r="DM18" s="25" t="str">
        <f>IFERROR(VLOOKUP(DM$2&amp;$B18,'FPL FIX2'!$N$1:$Q$400,MATCH("HOME",'FPL FIX2'!$N$1:$Q$1,0),0),"")&amp;IFERROR(VLOOKUP(DM$2&amp;$B18,'FPL FIX2'!$O$1:$P$400,MATCH("AWAY",'FPL FIX2'!$O$1:$P$1,0),0),"")&amp;IFERROR(VLOOKUP(DM$2&amp;$A18,'FA2'!$A:$D,MATCH("AWAY",'FA2'!$A$1:$D$1,0),0),"")&amp;IFERROR(VLOOKUP(DM$2&amp;$A18,'FA2'!$B:$C,MATCH("HOME",'FA2'!$B$1:$C$1,0),0),"")&amp;IFERROR(VLOOKUP(DM$2&amp;$A18,'EFL2'!$A:$D,MATCH("AWAY",'EFL2'!$A$1:$D$1,0),0),"")&amp;IFERROR(VLOOKUP(DM$2&amp;$A18,'EFL2'!$B:$C,MATCH("HOME",'EFL2'!$B$1:$C$1,0),0),"")&amp;IFERROR(VLOOKUP(DM$2&amp;$A18,'UCL2'!$C:$F,MATCH("AWAY",'UCL2'!$C$1:$F$1,0),0),"")&amp;IFERROR(VLOOKUP(DM$2&amp;$A18,'UCL2'!$D:$E,MATCH("HOME",'UCL2'!$D$1:$E$1,0),0),"")&amp;IFERROR(VLOOKUP(DM$2&amp;$A18,'EU2'!$C:$F,MATCH("AWAY",'EU2'!$C$1:$F$1,0),0),"")&amp;IFERROR(VLOOKUP(DM$2&amp;$A18,'EU2'!$D:$E,MATCH("HOME",'EU2'!$D$1:$E$1,0),0),"")&amp;IFERROR(VLOOKUP(DM$2&amp;$A18,'EUC2'!$C:$F,MATCH("AWAY",'EUC2'!$C$1:$F$1,0),0),"")&amp;IFERROR(VLOOKUP(DM$2&amp;$A18,'EUC2'!$D:$E,MATCH("HOME",'EUC2'!$D$1:$E$1,0),0),"")</f>
        <v/>
      </c>
      <c r="DN18" s="25" t="str">
        <f>IFERROR(VLOOKUP(DN$2&amp;$B18,'FPL FIX2'!$N$1:$Q$400,MATCH("HOME",'FPL FIX2'!$N$1:$Q$1,0),0),"")&amp;IFERROR(VLOOKUP(DN$2&amp;$B18,'FPL FIX2'!$O$1:$P$400,MATCH("AWAY",'FPL FIX2'!$O$1:$P$1,0),0),"")&amp;IFERROR(VLOOKUP(DN$2&amp;$A18,'FA2'!$A:$D,MATCH("AWAY",'FA2'!$A$1:$D$1,0),0),"")&amp;IFERROR(VLOOKUP(DN$2&amp;$A18,'FA2'!$B:$C,MATCH("HOME",'FA2'!$B$1:$C$1,0),0),"")&amp;IFERROR(VLOOKUP(DN$2&amp;$A18,'EFL2'!$A:$D,MATCH("AWAY",'EFL2'!$A$1:$D$1,0),0),"")&amp;IFERROR(VLOOKUP(DN$2&amp;$A18,'EFL2'!$B:$C,MATCH("HOME",'EFL2'!$B$1:$C$1,0),0),"")&amp;IFERROR(VLOOKUP(DN$2&amp;$A18,'UCL2'!$C:$F,MATCH("AWAY",'UCL2'!$C$1:$F$1,0),0),"")&amp;IFERROR(VLOOKUP(DN$2&amp;$A18,'UCL2'!$D:$E,MATCH("HOME",'UCL2'!$D$1:$E$1,0),0),"")&amp;IFERROR(VLOOKUP(DN$2&amp;$A18,'EU2'!$C:$F,MATCH("AWAY",'EU2'!$C$1:$F$1,0),0),"")&amp;IFERROR(VLOOKUP(DN$2&amp;$A18,'EU2'!$D:$E,MATCH("HOME",'EU2'!$D$1:$E$1,0),0),"")&amp;IFERROR(VLOOKUP(DN$2&amp;$A18,'EUC2'!$C:$F,MATCH("AWAY",'EUC2'!$C$1:$F$1,0),0),"")&amp;IFERROR(VLOOKUP(DN$2&amp;$A18,'EUC2'!$D:$E,MATCH("HOME",'EUC2'!$D$1:$E$1,0),0),"")</f>
        <v/>
      </c>
      <c r="DO18" s="25" t="str">
        <f>IFERROR(VLOOKUP(DO$2&amp;$B18,'FPL FIX2'!$N$1:$Q$400,MATCH("HOME",'FPL FIX2'!$N$1:$Q$1,0),0),"")&amp;IFERROR(VLOOKUP(DO$2&amp;$B18,'FPL FIX2'!$O$1:$P$400,MATCH("AWAY",'FPL FIX2'!$O$1:$P$1,0),0),"")&amp;IFERROR(VLOOKUP(DO$2&amp;$A18,'FA2'!$A:$D,MATCH("AWAY",'FA2'!$A$1:$D$1,0),0),"")&amp;IFERROR(VLOOKUP(DO$2&amp;$A18,'FA2'!$B:$C,MATCH("HOME",'FA2'!$B$1:$C$1,0),0),"")&amp;IFERROR(VLOOKUP(DO$2&amp;$A18,'EFL2'!$A:$D,MATCH("AWAY",'EFL2'!$A$1:$D$1,0),0),"")&amp;IFERROR(VLOOKUP(DO$2&amp;$A18,'EFL2'!$B:$C,MATCH("HOME",'EFL2'!$B$1:$C$1,0),0),"")&amp;IFERROR(VLOOKUP(DO$2&amp;$A18,'UCL2'!$C:$F,MATCH("AWAY",'UCL2'!$C$1:$F$1,0),0),"")&amp;IFERROR(VLOOKUP(DO$2&amp;$A18,'UCL2'!$D:$E,MATCH("HOME",'UCL2'!$D$1:$E$1,0),0),"")&amp;IFERROR(VLOOKUP(DO$2&amp;$A18,'EU2'!$C:$F,MATCH("AWAY",'EU2'!$C$1:$F$1,0),0),"")&amp;IFERROR(VLOOKUP(DO$2&amp;$A18,'EU2'!$D:$E,MATCH("HOME",'EU2'!$D$1:$E$1,0),0),"")&amp;IFERROR(VLOOKUP(DO$2&amp;$A18,'EUC2'!$C:$F,MATCH("AWAY",'EUC2'!$C$1:$F$1,0),0),"")&amp;IFERROR(VLOOKUP(DO$2&amp;$A18,'EUC2'!$D:$E,MATCH("HOME",'EUC2'!$D$1:$E$1,0),0),"")</f>
        <v/>
      </c>
      <c r="DP18" s="25" t="str">
        <f>IFERROR(VLOOKUP(DP$2&amp;$B18,'FPL FIX2'!$N$1:$Q$400,MATCH("HOME",'FPL FIX2'!$N$1:$Q$1,0),0),"")&amp;IFERROR(VLOOKUP(DP$2&amp;$B18,'FPL FIX2'!$O$1:$P$400,MATCH("AWAY",'FPL FIX2'!$O$1:$P$1,0),0),"")&amp;IFERROR(VLOOKUP(DP$2&amp;$A18,'FA2'!$A:$D,MATCH("AWAY",'FA2'!$A$1:$D$1,0),0),"")&amp;IFERROR(VLOOKUP(DP$2&amp;$A18,'FA2'!$B:$C,MATCH("HOME",'FA2'!$B$1:$C$1,0),0),"")&amp;IFERROR(VLOOKUP(DP$2&amp;$A18,'EFL2'!$A:$D,MATCH("AWAY",'EFL2'!$A$1:$D$1,0),0),"")&amp;IFERROR(VLOOKUP(DP$2&amp;$A18,'EFL2'!$B:$C,MATCH("HOME",'EFL2'!$B$1:$C$1,0),0),"")&amp;IFERROR(VLOOKUP(DP$2&amp;$A18,'UCL2'!$C:$F,MATCH("AWAY",'UCL2'!$C$1:$F$1,0),0),"")&amp;IFERROR(VLOOKUP(DP$2&amp;$A18,'UCL2'!$D:$E,MATCH("HOME",'UCL2'!$D$1:$E$1,0),0),"")&amp;IFERROR(VLOOKUP(DP$2&amp;$A18,'EU2'!$C:$F,MATCH("AWAY",'EU2'!$C$1:$F$1,0),0),"")&amp;IFERROR(VLOOKUP(DP$2&amp;$A18,'EU2'!$D:$E,MATCH("HOME",'EU2'!$D$1:$E$1,0),0),"")&amp;IFERROR(VLOOKUP(DP$2&amp;$A18,'EUC2'!$C:$F,MATCH("AWAY",'EUC2'!$C$1:$F$1,0),0),"")&amp;IFERROR(VLOOKUP(DP$2&amp;$A18,'EUC2'!$D:$E,MATCH("HOME",'EUC2'!$D$1:$E$1,0),0),"")</f>
        <v/>
      </c>
      <c r="DQ18" s="25" t="str">
        <f>IFERROR(VLOOKUP(DQ$2&amp;$B18,'FPL FIX2'!$N$1:$Q$400,MATCH("HOME",'FPL FIX2'!$N$1:$Q$1,0),0),"")&amp;IFERROR(VLOOKUP(DQ$2&amp;$B18,'FPL FIX2'!$O$1:$P$400,MATCH("AWAY",'FPL FIX2'!$O$1:$P$1,0),0),"")&amp;IFERROR(VLOOKUP(DQ$2&amp;$A18,'FA2'!$A:$D,MATCH("AWAY",'FA2'!$A$1:$D$1,0),0),"")&amp;IFERROR(VLOOKUP(DQ$2&amp;$A18,'FA2'!$B:$C,MATCH("HOME",'FA2'!$B$1:$C$1,0),0),"")&amp;IFERROR(VLOOKUP(DQ$2&amp;$A18,'EFL2'!$A:$D,MATCH("AWAY",'EFL2'!$A$1:$D$1,0),0),"")&amp;IFERROR(VLOOKUP(DQ$2&amp;$A18,'EFL2'!$B:$C,MATCH("HOME",'EFL2'!$B$1:$C$1,0),0),"")&amp;IFERROR(VLOOKUP(DQ$2&amp;$A18,'UCL2'!$C:$F,MATCH("AWAY",'UCL2'!$C$1:$F$1,0),0),"")&amp;IFERROR(VLOOKUP(DQ$2&amp;$A18,'UCL2'!$D:$E,MATCH("HOME",'UCL2'!$D$1:$E$1,0),0),"")&amp;IFERROR(VLOOKUP(DQ$2&amp;$A18,'EU2'!$C:$F,MATCH("AWAY",'EU2'!$C$1:$F$1,0),0),"")&amp;IFERROR(VLOOKUP(DQ$2&amp;$A18,'EU2'!$D:$E,MATCH("HOME",'EU2'!$D$1:$E$1,0),0),"")&amp;IFERROR(VLOOKUP(DQ$2&amp;$A18,'EUC2'!$C:$F,MATCH("AWAY",'EUC2'!$C$1:$F$1,0),0),"")&amp;IFERROR(VLOOKUP(DQ$2&amp;$A18,'EUC2'!$D:$E,MATCH("HOME",'EUC2'!$D$1:$E$1,0),0),"")</f>
        <v/>
      </c>
      <c r="DR18" s="25" t="str">
        <f>IFERROR(VLOOKUP(DR$2&amp;$B18,'FPL FIX2'!$N$1:$Q$400,MATCH("HOME",'FPL FIX2'!$N$1:$Q$1,0),0),"")&amp;IFERROR(VLOOKUP(DR$2&amp;$B18,'FPL FIX2'!$O$1:$P$400,MATCH("AWAY",'FPL FIX2'!$O$1:$P$1,0),0),"")&amp;IFERROR(VLOOKUP(DR$2&amp;$A18,'FA2'!$A:$D,MATCH("AWAY",'FA2'!$A$1:$D$1,0),0),"")&amp;IFERROR(VLOOKUP(DR$2&amp;$A18,'FA2'!$B:$C,MATCH("HOME",'FA2'!$B$1:$C$1,0),0),"")&amp;IFERROR(VLOOKUP(DR$2&amp;$A18,'EFL2'!$A:$D,MATCH("AWAY",'EFL2'!$A$1:$D$1,0),0),"")&amp;IFERROR(VLOOKUP(DR$2&amp;$A18,'EFL2'!$B:$C,MATCH("HOME",'EFL2'!$B$1:$C$1,0),0),"")&amp;IFERROR(VLOOKUP(DR$2&amp;$A18,'UCL2'!$C:$F,MATCH("AWAY",'UCL2'!$C$1:$F$1,0),0),"")&amp;IFERROR(VLOOKUP(DR$2&amp;$A18,'UCL2'!$D:$E,MATCH("HOME",'UCL2'!$D$1:$E$1,0),0),"")&amp;IFERROR(VLOOKUP(DR$2&amp;$A18,'EU2'!$C:$F,MATCH("AWAY",'EU2'!$C$1:$F$1,0),0),"")&amp;IFERROR(VLOOKUP(DR$2&amp;$A18,'EU2'!$D:$E,MATCH("HOME",'EU2'!$D$1:$E$1,0),0),"")&amp;IFERROR(VLOOKUP(DR$2&amp;$A18,'EUC2'!$C:$F,MATCH("AWAY",'EUC2'!$C$1:$F$1,0),0),"")&amp;IFERROR(VLOOKUP(DR$2&amp;$A18,'EUC2'!$D:$E,MATCH("HOME",'EUC2'!$D$1:$E$1,0),0),"")</f>
        <v/>
      </c>
      <c r="DS18" s="25" t="str">
        <f>IFERROR(VLOOKUP(DS$2&amp;$B18,'FPL FIX2'!$N$1:$Q$400,MATCH("HOME",'FPL FIX2'!$N$1:$Q$1,0),0),"")&amp;IFERROR(VLOOKUP(DS$2&amp;$B18,'FPL FIX2'!$O$1:$P$400,MATCH("AWAY",'FPL FIX2'!$O$1:$P$1,0),0),"")&amp;IFERROR(VLOOKUP(DS$2&amp;$A18,'FA2'!$A:$D,MATCH("AWAY",'FA2'!$A$1:$D$1,0),0),"")&amp;IFERROR(VLOOKUP(DS$2&amp;$A18,'FA2'!$B:$C,MATCH("HOME",'FA2'!$B$1:$C$1,0),0),"")&amp;IFERROR(VLOOKUP(DS$2&amp;$A18,'EFL2'!$A:$D,MATCH("AWAY",'EFL2'!$A$1:$D$1,0),0),"")&amp;IFERROR(VLOOKUP(DS$2&amp;$A18,'EFL2'!$B:$C,MATCH("HOME",'EFL2'!$B$1:$C$1,0),0),"")&amp;IFERROR(VLOOKUP(DS$2&amp;$A18,'UCL2'!$C:$F,MATCH("AWAY",'UCL2'!$C$1:$F$1,0),0),"")&amp;IFERROR(VLOOKUP(DS$2&amp;$A18,'UCL2'!$D:$E,MATCH("HOME",'UCL2'!$D$1:$E$1,0),0),"")&amp;IFERROR(VLOOKUP(DS$2&amp;$A18,'EU2'!$C:$F,MATCH("AWAY",'EU2'!$C$1:$F$1,0),0),"")&amp;IFERROR(VLOOKUP(DS$2&amp;$A18,'EU2'!$D:$E,MATCH("HOME",'EU2'!$D$1:$E$1,0),0),"")&amp;IFERROR(VLOOKUP(DS$2&amp;$A18,'EUC2'!$C:$F,MATCH("AWAY",'EUC2'!$C$1:$F$1,0),0),"")&amp;IFERROR(VLOOKUP(DS$2&amp;$A18,'EUC2'!$D:$E,MATCH("HOME",'EUC2'!$D$1:$E$1,0),0),"")</f>
        <v/>
      </c>
      <c r="DT18" s="25" t="str">
        <f>IFERROR(VLOOKUP(DT$2&amp;$B18,'FPL FIX2'!$N$1:$Q$400,MATCH("HOME",'FPL FIX2'!$N$1:$Q$1,0),0),"")&amp;IFERROR(VLOOKUP(DT$2&amp;$B18,'FPL FIX2'!$O$1:$P$400,MATCH("AWAY",'FPL FIX2'!$O$1:$P$1,0),0),"")&amp;IFERROR(VLOOKUP(DT$2&amp;$A18,'FA2'!$A:$D,MATCH("AWAY",'FA2'!$A$1:$D$1,0),0),"")&amp;IFERROR(VLOOKUP(DT$2&amp;$A18,'FA2'!$B:$C,MATCH("HOME",'FA2'!$B$1:$C$1,0),0),"")&amp;IFERROR(VLOOKUP(DT$2&amp;$A18,'EFL2'!$A:$D,MATCH("AWAY",'EFL2'!$A$1:$D$1,0),0),"")&amp;IFERROR(VLOOKUP(DT$2&amp;$A18,'EFL2'!$B:$C,MATCH("HOME",'EFL2'!$B$1:$C$1,0),0),"")&amp;IFERROR(VLOOKUP(DT$2&amp;$A18,'UCL2'!$C:$F,MATCH("AWAY",'UCL2'!$C$1:$F$1,0),0),"")&amp;IFERROR(VLOOKUP(DT$2&amp;$A18,'UCL2'!$D:$E,MATCH("HOME",'UCL2'!$D$1:$E$1,0),0),"")&amp;IFERROR(VLOOKUP(DT$2&amp;$A18,'EU2'!$C:$F,MATCH("AWAY",'EU2'!$C$1:$F$1,0),0),"")&amp;IFERROR(VLOOKUP(DT$2&amp;$A18,'EU2'!$D:$E,MATCH("HOME",'EU2'!$D$1:$E$1,0),0),"")&amp;IFERROR(VLOOKUP(DT$2&amp;$A18,'EUC2'!$C:$F,MATCH("AWAY",'EUC2'!$C$1:$F$1,0),0),"")&amp;IFERROR(VLOOKUP(DT$2&amp;$A18,'EUC2'!$D:$E,MATCH("HOME",'EUC2'!$D$1:$E$1,0),0),"")</f>
        <v/>
      </c>
      <c r="DU18" s="25" t="str">
        <f>IFERROR(VLOOKUP(DU$2&amp;$B18,'FPL FIX2'!$N$1:$Q$400,MATCH("HOME",'FPL FIX2'!$N$1:$Q$1,0),0),"")&amp;IFERROR(VLOOKUP(DU$2&amp;$B18,'FPL FIX2'!$O$1:$P$400,MATCH("AWAY",'FPL FIX2'!$O$1:$P$1,0),0),"")&amp;IFERROR(VLOOKUP(DU$2&amp;$A18,'FA2'!$A:$D,MATCH("AWAY",'FA2'!$A$1:$D$1,0),0),"")&amp;IFERROR(VLOOKUP(DU$2&amp;$A18,'FA2'!$B:$C,MATCH("HOME",'FA2'!$B$1:$C$1,0),0),"")&amp;IFERROR(VLOOKUP(DU$2&amp;$A18,'EFL2'!$A:$D,MATCH("AWAY",'EFL2'!$A$1:$D$1,0),0),"")&amp;IFERROR(VLOOKUP(DU$2&amp;$A18,'EFL2'!$B:$C,MATCH("HOME",'EFL2'!$B$1:$C$1,0),0),"")&amp;IFERROR(VLOOKUP(DU$2&amp;$A18,'UCL2'!$C:$F,MATCH("AWAY",'UCL2'!$C$1:$F$1,0),0),"")&amp;IFERROR(VLOOKUP(DU$2&amp;$A18,'UCL2'!$D:$E,MATCH("HOME",'UCL2'!$D$1:$E$1,0),0),"")&amp;IFERROR(VLOOKUP(DU$2&amp;$A18,'EU2'!$C:$F,MATCH("AWAY",'EU2'!$C$1:$F$1,0),0),"")&amp;IFERROR(VLOOKUP(DU$2&amp;$A18,'EU2'!$D:$E,MATCH("HOME",'EU2'!$D$1:$E$1,0),0),"")&amp;IFERROR(VLOOKUP(DU$2&amp;$A18,'EUC2'!$C:$F,MATCH("AWAY",'EUC2'!$C$1:$F$1,0),0),"")&amp;IFERROR(VLOOKUP(DU$2&amp;$A18,'EUC2'!$D:$E,MATCH("HOME",'EUC2'!$D$1:$E$1,0),0),"")</f>
        <v/>
      </c>
      <c r="DV18" s="25" t="str">
        <f>IFERROR(VLOOKUP(DV$2&amp;$B18,'FPL FIX2'!$N$1:$Q$400,MATCH("HOME",'FPL FIX2'!$N$1:$Q$1,0),0),"")&amp;IFERROR(VLOOKUP(DV$2&amp;$B18,'FPL FIX2'!$O$1:$P$400,MATCH("AWAY",'FPL FIX2'!$O$1:$P$1,0),0),"")&amp;IFERROR(VLOOKUP(DV$2&amp;$A18,'FA2'!$A:$D,MATCH("AWAY",'FA2'!$A$1:$D$1,0),0),"")&amp;IFERROR(VLOOKUP(DV$2&amp;$A18,'FA2'!$B:$C,MATCH("HOME",'FA2'!$B$1:$C$1,0),0),"")&amp;IFERROR(VLOOKUP(DV$2&amp;$A18,'EFL2'!$A:$D,MATCH("AWAY",'EFL2'!$A$1:$D$1,0),0),"")&amp;IFERROR(VLOOKUP(DV$2&amp;$A18,'EFL2'!$B:$C,MATCH("HOME",'EFL2'!$B$1:$C$1,0),0),"")&amp;IFERROR(VLOOKUP(DV$2&amp;$A18,'UCL2'!$C:$F,MATCH("AWAY",'UCL2'!$C$1:$F$1,0),0),"")&amp;IFERROR(VLOOKUP(DV$2&amp;$A18,'UCL2'!$D:$E,MATCH("HOME",'UCL2'!$D$1:$E$1,0),0),"")&amp;IFERROR(VLOOKUP(DV$2&amp;$A18,'EU2'!$C:$F,MATCH("AWAY",'EU2'!$C$1:$F$1,0),0),"")&amp;IFERROR(VLOOKUP(DV$2&amp;$A18,'EU2'!$D:$E,MATCH("HOME",'EU2'!$D$1:$E$1,0),0),"")&amp;IFERROR(VLOOKUP(DV$2&amp;$A18,'EUC2'!$C:$F,MATCH("AWAY",'EUC2'!$C$1:$F$1,0),0),"")&amp;IFERROR(VLOOKUP(DV$2&amp;$A18,'EUC2'!$D:$E,MATCH("HOME",'EUC2'!$D$1:$E$1,0),0),"")</f>
        <v/>
      </c>
      <c r="DW18" s="25" t="str">
        <f>IFERROR(VLOOKUP(DW$2&amp;$B18,'FPL FIX2'!$N$1:$Q$400,MATCH("HOME",'FPL FIX2'!$N$1:$Q$1,0),0),"")&amp;IFERROR(VLOOKUP(DW$2&amp;$B18,'FPL FIX2'!$O$1:$P$400,MATCH("AWAY",'FPL FIX2'!$O$1:$P$1,0),0),"")&amp;IFERROR(VLOOKUP(DW$2&amp;$A18,'FA2'!$A:$D,MATCH("AWAY",'FA2'!$A$1:$D$1,0),0),"")&amp;IFERROR(VLOOKUP(DW$2&amp;$A18,'FA2'!$B:$C,MATCH("HOME",'FA2'!$B$1:$C$1,0),0),"")&amp;IFERROR(VLOOKUP(DW$2&amp;$A18,'EFL2'!$A:$D,MATCH("AWAY",'EFL2'!$A$1:$D$1,0),0),"")&amp;IFERROR(VLOOKUP(DW$2&amp;$A18,'EFL2'!$B:$C,MATCH("HOME",'EFL2'!$B$1:$C$1,0),0),"")&amp;IFERROR(VLOOKUP(DW$2&amp;$A18,'UCL2'!$C:$F,MATCH("AWAY",'UCL2'!$C$1:$F$1,0),0),"")&amp;IFERROR(VLOOKUP(DW$2&amp;$A18,'UCL2'!$D:$E,MATCH("HOME",'UCL2'!$D$1:$E$1,0),0),"")&amp;IFERROR(VLOOKUP(DW$2&amp;$A18,'EU2'!$C:$F,MATCH("AWAY",'EU2'!$C$1:$F$1,0),0),"")&amp;IFERROR(VLOOKUP(DW$2&amp;$A18,'EU2'!$D:$E,MATCH("HOME",'EU2'!$D$1:$E$1,0),0),"")&amp;IFERROR(VLOOKUP(DW$2&amp;$A18,'EUC2'!$C:$F,MATCH("AWAY",'EUC2'!$C$1:$F$1,0),0),"")&amp;IFERROR(VLOOKUP(DW$2&amp;$A18,'EUC2'!$D:$E,MATCH("HOME",'EUC2'!$D$1:$E$1,0),0),"")</f>
        <v/>
      </c>
      <c r="DX18" s="25" t="str">
        <f>IFERROR(VLOOKUP(DX$2&amp;$B18,'FPL FIX2'!$N$1:$Q$400,MATCH("HOME",'FPL FIX2'!$N$1:$Q$1,0),0),"")&amp;IFERROR(VLOOKUP(DX$2&amp;$B18,'FPL FIX2'!$O$1:$P$400,MATCH("AWAY",'FPL FIX2'!$O$1:$P$1,0),0),"")&amp;IFERROR(VLOOKUP(DX$2&amp;$A18,'FA2'!$A:$D,MATCH("AWAY",'FA2'!$A$1:$D$1,0),0),"")&amp;IFERROR(VLOOKUP(DX$2&amp;$A18,'FA2'!$B:$C,MATCH("HOME",'FA2'!$B$1:$C$1,0),0),"")&amp;IFERROR(VLOOKUP(DX$2&amp;$A18,'EFL2'!$A:$D,MATCH("AWAY",'EFL2'!$A$1:$D$1,0),0),"")&amp;IFERROR(VLOOKUP(DX$2&amp;$A18,'EFL2'!$B:$C,MATCH("HOME",'EFL2'!$B$1:$C$1,0),0),"")&amp;IFERROR(VLOOKUP(DX$2&amp;$A18,'UCL2'!$C:$F,MATCH("AWAY",'UCL2'!$C$1:$F$1,0),0),"")&amp;IFERROR(VLOOKUP(DX$2&amp;$A18,'UCL2'!$D:$E,MATCH("HOME",'UCL2'!$D$1:$E$1,0),0),"")&amp;IFERROR(VLOOKUP(DX$2&amp;$A18,'EU2'!$C:$F,MATCH("AWAY",'EU2'!$C$1:$F$1,0),0),"")&amp;IFERROR(VLOOKUP(DX$2&amp;$A18,'EU2'!$D:$E,MATCH("HOME",'EU2'!$D$1:$E$1,0),0),"")&amp;IFERROR(VLOOKUP(DX$2&amp;$A18,'EUC2'!$C:$F,MATCH("AWAY",'EUC2'!$C$1:$F$1,0),0),"")&amp;IFERROR(VLOOKUP(DX$2&amp;$A18,'EUC2'!$D:$E,MATCH("HOME",'EUC2'!$D$1:$E$1,0),0),"")</f>
        <v/>
      </c>
      <c r="DY18" s="25" t="str">
        <f>IFERROR(VLOOKUP(DY$2&amp;$B18,'FPL FIX2'!$N$1:$Q$400,MATCH("HOME",'FPL FIX2'!$N$1:$Q$1,0),0),"")&amp;IFERROR(VLOOKUP(DY$2&amp;$B18,'FPL FIX2'!$O$1:$P$400,MATCH("AWAY",'FPL FIX2'!$O$1:$P$1,0),0),"")&amp;IFERROR(VLOOKUP(DY$2&amp;$A18,'FA2'!$A:$D,MATCH("AWAY",'FA2'!$A$1:$D$1,0),0),"")&amp;IFERROR(VLOOKUP(DY$2&amp;$A18,'FA2'!$B:$C,MATCH("HOME",'FA2'!$B$1:$C$1,0),0),"")&amp;IFERROR(VLOOKUP(DY$2&amp;$A18,'EFL2'!$A:$D,MATCH("AWAY",'EFL2'!$A$1:$D$1,0),0),"")&amp;IFERROR(VLOOKUP(DY$2&amp;$A18,'EFL2'!$B:$C,MATCH("HOME",'EFL2'!$B$1:$C$1,0),0),"")&amp;IFERROR(VLOOKUP(DY$2&amp;$A18,'UCL2'!$C:$F,MATCH("AWAY",'UCL2'!$C$1:$F$1,0),0),"")&amp;IFERROR(VLOOKUP(DY$2&amp;$A18,'UCL2'!$D:$E,MATCH("HOME",'UCL2'!$D$1:$E$1,0),0),"")&amp;IFERROR(VLOOKUP(DY$2&amp;$A18,'EU2'!$C:$F,MATCH("AWAY",'EU2'!$C$1:$F$1,0),0),"")&amp;IFERROR(VLOOKUP(DY$2&amp;$A18,'EU2'!$D:$E,MATCH("HOME",'EU2'!$D$1:$E$1,0),0),"")&amp;IFERROR(VLOOKUP(DY$2&amp;$A18,'EUC2'!$C:$F,MATCH("AWAY",'EUC2'!$C$1:$F$1,0),0),"")&amp;IFERROR(VLOOKUP(DY$2&amp;$A18,'EUC2'!$D:$E,MATCH("HOME",'EUC2'!$D$1:$E$1,0),0),"")</f>
        <v/>
      </c>
      <c r="DZ18" s="25" t="str">
        <f>IFERROR(VLOOKUP(DZ$2&amp;$B18,'FPL FIX2'!$N$1:$Q$400,MATCH("HOME",'FPL FIX2'!$N$1:$Q$1,0),0),"")&amp;IFERROR(VLOOKUP(DZ$2&amp;$B18,'FPL FIX2'!$O$1:$P$400,MATCH("AWAY",'FPL FIX2'!$O$1:$P$1,0),0),"")&amp;IFERROR(VLOOKUP(DZ$2&amp;$A18,'FA2'!$A:$D,MATCH("AWAY",'FA2'!$A$1:$D$1,0),0),"")&amp;IFERROR(VLOOKUP(DZ$2&amp;$A18,'FA2'!$B:$C,MATCH("HOME",'FA2'!$B$1:$C$1,0),0),"")&amp;IFERROR(VLOOKUP(DZ$2&amp;$A18,'EFL2'!$A:$D,MATCH("AWAY",'EFL2'!$A$1:$D$1,0),0),"")&amp;IFERROR(VLOOKUP(DZ$2&amp;$A18,'EFL2'!$B:$C,MATCH("HOME",'EFL2'!$B$1:$C$1,0),0),"")&amp;IFERROR(VLOOKUP(DZ$2&amp;$A18,'UCL2'!$C:$F,MATCH("AWAY",'UCL2'!$C$1:$F$1,0),0),"")&amp;IFERROR(VLOOKUP(DZ$2&amp;$A18,'UCL2'!$D:$E,MATCH("HOME",'UCL2'!$D$1:$E$1,0),0),"")&amp;IFERROR(VLOOKUP(DZ$2&amp;$A18,'EU2'!$C:$F,MATCH("AWAY",'EU2'!$C$1:$F$1,0),0),"")&amp;IFERROR(VLOOKUP(DZ$2&amp;$A18,'EU2'!$D:$E,MATCH("HOME",'EU2'!$D$1:$E$1,0),0),"")&amp;IFERROR(VLOOKUP(DZ$2&amp;$A18,'EUC2'!$C:$F,MATCH("AWAY",'EUC2'!$C$1:$F$1,0),0),"")&amp;IFERROR(VLOOKUP(DZ$2&amp;$A18,'EUC2'!$D:$E,MATCH("HOME",'EUC2'!$D$1:$E$1,0),0),"")</f>
        <v/>
      </c>
      <c r="EA18" s="25" t="str">
        <f>IFERROR(VLOOKUP(EA$2&amp;$B18,'FPL FIX2'!$N$1:$Q$400,MATCH("HOME",'FPL FIX2'!$N$1:$Q$1,0),0),"")&amp;IFERROR(VLOOKUP(EA$2&amp;$B18,'FPL FIX2'!$O$1:$P$400,MATCH("AWAY",'FPL FIX2'!$O$1:$P$1,0),0),"")&amp;IFERROR(VLOOKUP(EA$2&amp;$A18,'FA2'!$A:$D,MATCH("AWAY",'FA2'!$A$1:$D$1,0),0),"")&amp;IFERROR(VLOOKUP(EA$2&amp;$A18,'FA2'!$B:$C,MATCH("HOME",'FA2'!$B$1:$C$1,0),0),"")&amp;IFERROR(VLOOKUP(EA$2&amp;$A18,'EFL2'!$A:$D,MATCH("AWAY",'EFL2'!$A$1:$D$1,0),0),"")&amp;IFERROR(VLOOKUP(EA$2&amp;$A18,'EFL2'!$B:$C,MATCH("HOME",'EFL2'!$B$1:$C$1,0),0),"")&amp;IFERROR(VLOOKUP(EA$2&amp;$A18,'UCL2'!$C:$F,MATCH("AWAY",'UCL2'!$C$1:$F$1,0),0),"")&amp;IFERROR(VLOOKUP(EA$2&amp;$A18,'UCL2'!$D:$E,MATCH("HOME",'UCL2'!$D$1:$E$1,0),0),"")&amp;IFERROR(VLOOKUP(EA$2&amp;$A18,'EU2'!$C:$F,MATCH("AWAY",'EU2'!$C$1:$F$1,0),0),"")&amp;IFERROR(VLOOKUP(EA$2&amp;$A18,'EU2'!$D:$E,MATCH("HOME",'EU2'!$D$1:$E$1,0),0),"")&amp;IFERROR(VLOOKUP(EA$2&amp;$A18,'EUC2'!$C:$F,MATCH("AWAY",'EUC2'!$C$1:$F$1,0),0),"")&amp;IFERROR(VLOOKUP(EA$2&amp;$A18,'EUC2'!$D:$E,MATCH("HOME",'EUC2'!$D$1:$E$1,0),0),"")</f>
        <v/>
      </c>
      <c r="EB18" s="25" t="str">
        <f>IFERROR(VLOOKUP(EB$2&amp;$B18,'FPL FIX2'!$N$1:$Q$400,MATCH("HOME",'FPL FIX2'!$N$1:$Q$1,0),0),"")&amp;IFERROR(VLOOKUP(EB$2&amp;$B18,'FPL FIX2'!$O$1:$P$400,MATCH("AWAY",'FPL FIX2'!$O$1:$P$1,0),0),"")&amp;IFERROR(VLOOKUP(EB$2&amp;$A18,'FA2'!$A:$D,MATCH("AWAY",'FA2'!$A$1:$D$1,0),0),"")&amp;IFERROR(VLOOKUP(EB$2&amp;$A18,'FA2'!$B:$C,MATCH("HOME",'FA2'!$B$1:$C$1,0),0),"")&amp;IFERROR(VLOOKUP(EB$2&amp;$A18,'EFL2'!$A:$D,MATCH("AWAY",'EFL2'!$A$1:$D$1,0),0),"")&amp;IFERROR(VLOOKUP(EB$2&amp;$A18,'EFL2'!$B:$C,MATCH("HOME",'EFL2'!$B$1:$C$1,0),0),"")&amp;IFERROR(VLOOKUP(EB$2&amp;$A18,'UCL2'!$C:$F,MATCH("AWAY",'UCL2'!$C$1:$F$1,0),0),"")&amp;IFERROR(VLOOKUP(EB$2&amp;$A18,'UCL2'!$D:$E,MATCH("HOME",'UCL2'!$D$1:$E$1,0),0),"")&amp;IFERROR(VLOOKUP(EB$2&amp;$A18,'EU2'!$C:$F,MATCH("AWAY",'EU2'!$C$1:$F$1,0),0),"")&amp;IFERROR(VLOOKUP(EB$2&amp;$A18,'EU2'!$D:$E,MATCH("HOME",'EU2'!$D$1:$E$1,0),0),"")&amp;IFERROR(VLOOKUP(EB$2&amp;$A18,'EUC2'!$C:$F,MATCH("AWAY",'EUC2'!$C$1:$F$1,0),0),"")&amp;IFERROR(VLOOKUP(EB$2&amp;$A18,'EUC2'!$D:$E,MATCH("HOME",'EUC2'!$D$1:$E$1,0),0),"")</f>
        <v/>
      </c>
      <c r="EC18" s="25" t="str">
        <f>IFERROR(VLOOKUP(EC$2&amp;$B18,'FPL FIX2'!$N$1:$Q$400,MATCH("HOME",'FPL FIX2'!$N$1:$Q$1,0),0),"")&amp;IFERROR(VLOOKUP(EC$2&amp;$B18,'FPL FIX2'!$O$1:$P$400,MATCH("AWAY",'FPL FIX2'!$O$1:$P$1,0),0),"")&amp;IFERROR(VLOOKUP(EC$2&amp;$A18,'FA2'!$A:$D,MATCH("AWAY",'FA2'!$A$1:$D$1,0),0),"")&amp;IFERROR(VLOOKUP(EC$2&amp;$A18,'FA2'!$B:$C,MATCH("HOME",'FA2'!$B$1:$C$1,0),0),"")&amp;IFERROR(VLOOKUP(EC$2&amp;$A18,'EFL2'!$A:$D,MATCH("AWAY",'EFL2'!$A$1:$D$1,0),0),"")&amp;IFERROR(VLOOKUP(EC$2&amp;$A18,'EFL2'!$B:$C,MATCH("HOME",'EFL2'!$B$1:$C$1,0),0),"")&amp;IFERROR(VLOOKUP(EC$2&amp;$A18,'UCL2'!$C:$F,MATCH("AWAY",'UCL2'!$C$1:$F$1,0),0),"")&amp;IFERROR(VLOOKUP(EC$2&amp;$A18,'UCL2'!$D:$E,MATCH("HOME",'UCL2'!$D$1:$E$1,0),0),"")&amp;IFERROR(VLOOKUP(EC$2&amp;$A18,'EU2'!$C:$F,MATCH("AWAY",'EU2'!$C$1:$F$1,0),0),"")&amp;IFERROR(VLOOKUP(EC$2&amp;$A18,'EU2'!$D:$E,MATCH("HOME",'EU2'!$D$1:$E$1,0),0),"")&amp;IFERROR(VLOOKUP(EC$2&amp;$A18,'EUC2'!$C:$F,MATCH("AWAY",'EUC2'!$C$1:$F$1,0),0),"")&amp;IFERROR(VLOOKUP(EC$2&amp;$A18,'EUC2'!$D:$E,MATCH("HOME",'EUC2'!$D$1:$E$1,0),0),"")</f>
        <v/>
      </c>
      <c r="ED18" s="25" t="str">
        <f>IFERROR(VLOOKUP(ED$2&amp;$B18,'FPL FIX2'!$N$1:$Q$400,MATCH("HOME",'FPL FIX2'!$N$1:$Q$1,0),0),"")&amp;IFERROR(VLOOKUP(ED$2&amp;$B18,'FPL FIX2'!$O$1:$P$400,MATCH("AWAY",'FPL FIX2'!$O$1:$P$1,0),0),"")&amp;IFERROR(VLOOKUP(ED$2&amp;$A18,'FA2'!$A:$D,MATCH("AWAY",'FA2'!$A$1:$D$1,0),0),"")&amp;IFERROR(VLOOKUP(ED$2&amp;$A18,'FA2'!$B:$C,MATCH("HOME",'FA2'!$B$1:$C$1,0),0),"")&amp;IFERROR(VLOOKUP(ED$2&amp;$A18,'EFL2'!$A:$D,MATCH("AWAY",'EFL2'!$A$1:$D$1,0),0),"")&amp;IFERROR(VLOOKUP(ED$2&amp;$A18,'EFL2'!$B:$C,MATCH("HOME",'EFL2'!$B$1:$C$1,0),0),"")&amp;IFERROR(VLOOKUP(ED$2&amp;$A18,'UCL2'!$C:$F,MATCH("AWAY",'UCL2'!$C$1:$F$1,0),0),"")&amp;IFERROR(VLOOKUP(ED$2&amp;$A18,'UCL2'!$D:$E,MATCH("HOME",'UCL2'!$D$1:$E$1,0),0),"")&amp;IFERROR(VLOOKUP(ED$2&amp;$A18,'EU2'!$C:$F,MATCH("AWAY",'EU2'!$C$1:$F$1,0),0),"")&amp;IFERROR(VLOOKUP(ED$2&amp;$A18,'EU2'!$D:$E,MATCH("HOME",'EU2'!$D$1:$E$1,0),0),"")&amp;IFERROR(VLOOKUP(ED$2&amp;$A18,'EUC2'!$C:$F,MATCH("AWAY",'EUC2'!$C$1:$F$1,0),0),"")&amp;IFERROR(VLOOKUP(ED$2&amp;$A18,'EUC2'!$D:$E,MATCH("HOME",'EUC2'!$D$1:$E$1,0),0),"")</f>
        <v/>
      </c>
      <c r="EE18" s="25" t="str">
        <f>IFERROR(VLOOKUP(EE$2&amp;$B18,'FPL FIX2'!$N$1:$Q$400,MATCH("HOME",'FPL FIX2'!$N$1:$Q$1,0),0),"")&amp;IFERROR(VLOOKUP(EE$2&amp;$B18,'FPL FIX2'!$O$1:$P$400,MATCH("AWAY",'FPL FIX2'!$O$1:$P$1,0),0),"")&amp;IFERROR(VLOOKUP(EE$2&amp;$A18,'FA2'!$A:$D,MATCH("AWAY",'FA2'!$A$1:$D$1,0),0),"")&amp;IFERROR(VLOOKUP(EE$2&amp;$A18,'FA2'!$B:$C,MATCH("HOME",'FA2'!$B$1:$C$1,0),0),"")&amp;IFERROR(VLOOKUP(EE$2&amp;$A18,'EFL2'!$A:$D,MATCH("AWAY",'EFL2'!$A$1:$D$1,0),0),"")&amp;IFERROR(VLOOKUP(EE$2&amp;$A18,'EFL2'!$B:$C,MATCH("HOME",'EFL2'!$B$1:$C$1,0),0),"")&amp;IFERROR(VLOOKUP(EE$2&amp;$A18,'UCL2'!$C:$F,MATCH("AWAY",'UCL2'!$C$1:$F$1,0),0),"")&amp;IFERROR(VLOOKUP(EE$2&amp;$A18,'UCL2'!$D:$E,MATCH("HOME",'UCL2'!$D$1:$E$1,0),0),"")&amp;IFERROR(VLOOKUP(EE$2&amp;$A18,'EU2'!$C:$F,MATCH("AWAY",'EU2'!$C$1:$F$1,0),0),"")&amp;IFERROR(VLOOKUP(EE$2&amp;$A18,'EU2'!$D:$E,MATCH("HOME",'EU2'!$D$1:$E$1,0),0),"")&amp;IFERROR(VLOOKUP(EE$2&amp;$A18,'EUC2'!$C:$F,MATCH("AWAY",'EUC2'!$C$1:$F$1,0),0),"")&amp;IFERROR(VLOOKUP(EE$2&amp;$A18,'EUC2'!$D:$E,MATCH("HOME",'EUC2'!$D$1:$E$1,0),0),"")</f>
        <v/>
      </c>
      <c r="EF18" s="25" t="str">
        <f>IFERROR(VLOOKUP(EF$2&amp;$B18,'FPL FIX2'!$N$1:$Q$400,MATCH("HOME",'FPL FIX2'!$N$1:$Q$1,0),0),"")&amp;IFERROR(VLOOKUP(EF$2&amp;$B18,'FPL FIX2'!$O$1:$P$400,MATCH("AWAY",'FPL FIX2'!$O$1:$P$1,0),0),"")&amp;IFERROR(VLOOKUP(EF$2&amp;$A18,'FA2'!$A:$D,MATCH("AWAY",'FA2'!$A$1:$D$1,0),0),"")&amp;IFERROR(VLOOKUP(EF$2&amp;$A18,'FA2'!$B:$C,MATCH("HOME",'FA2'!$B$1:$C$1,0),0),"")&amp;IFERROR(VLOOKUP(EF$2&amp;$A18,'EFL2'!$A:$D,MATCH("AWAY",'EFL2'!$A$1:$D$1,0),0),"")&amp;IFERROR(VLOOKUP(EF$2&amp;$A18,'EFL2'!$B:$C,MATCH("HOME",'EFL2'!$B$1:$C$1,0),0),"")&amp;IFERROR(VLOOKUP(EF$2&amp;$A18,'UCL2'!$C:$F,MATCH("AWAY",'UCL2'!$C$1:$F$1,0),0),"")&amp;IFERROR(VLOOKUP(EF$2&amp;$A18,'UCL2'!$D:$E,MATCH("HOME",'UCL2'!$D$1:$E$1,0),0),"")&amp;IFERROR(VLOOKUP(EF$2&amp;$A18,'EU2'!$C:$F,MATCH("AWAY",'EU2'!$C$1:$F$1,0),0),"")&amp;IFERROR(VLOOKUP(EF$2&amp;$A18,'EU2'!$D:$E,MATCH("HOME",'EU2'!$D$1:$E$1,0),0),"")&amp;IFERROR(VLOOKUP(EF$2&amp;$A18,'EUC2'!$C:$F,MATCH("AWAY",'EUC2'!$C$1:$F$1,0),0),"")&amp;IFERROR(VLOOKUP(EF$2&amp;$A18,'EUC2'!$D:$E,MATCH("HOME",'EUC2'!$D$1:$E$1,0),0),"")</f>
        <v/>
      </c>
      <c r="EG18" s="25" t="str">
        <f>IFERROR(VLOOKUP(EG$2&amp;$B18,'FPL FIX2'!$N$1:$Q$400,MATCH("HOME",'FPL FIX2'!$N$1:$Q$1,0),0),"")&amp;IFERROR(VLOOKUP(EG$2&amp;$B18,'FPL FIX2'!$O$1:$P$400,MATCH("AWAY",'FPL FIX2'!$O$1:$P$1,0),0),"")&amp;IFERROR(VLOOKUP(EG$2&amp;$A18,'FA2'!$A:$D,MATCH("AWAY",'FA2'!$A$1:$D$1,0),0),"")&amp;IFERROR(VLOOKUP(EG$2&amp;$A18,'FA2'!$B:$C,MATCH("HOME",'FA2'!$B$1:$C$1,0),0),"")&amp;IFERROR(VLOOKUP(EG$2&amp;$A18,'EFL2'!$A:$D,MATCH("AWAY",'EFL2'!$A$1:$D$1,0),0),"")&amp;IFERROR(VLOOKUP(EG$2&amp;$A18,'EFL2'!$B:$C,MATCH("HOME",'EFL2'!$B$1:$C$1,0),0),"")&amp;IFERROR(VLOOKUP(EG$2&amp;$A18,'UCL2'!$C:$F,MATCH("AWAY",'UCL2'!$C$1:$F$1,0),0),"")&amp;IFERROR(VLOOKUP(EG$2&amp;$A18,'UCL2'!$D:$E,MATCH("HOME",'UCL2'!$D$1:$E$1,0),0),"")&amp;IFERROR(VLOOKUP(EG$2&amp;$A18,'EU2'!$C:$F,MATCH("AWAY",'EU2'!$C$1:$F$1,0),0),"")&amp;IFERROR(VLOOKUP(EG$2&amp;$A18,'EU2'!$D:$E,MATCH("HOME",'EU2'!$D$1:$E$1,0),0),"")&amp;IFERROR(VLOOKUP(EG$2&amp;$A18,'EUC2'!$C:$F,MATCH("AWAY",'EUC2'!$C$1:$F$1,0),0),"")&amp;IFERROR(VLOOKUP(EG$2&amp;$A18,'EUC2'!$D:$E,MATCH("HOME",'EUC2'!$D$1:$E$1,0),0),"")</f>
        <v/>
      </c>
      <c r="EH18" s="25" t="str">
        <f>IFERROR(VLOOKUP(EH$2&amp;$B18,'FPL FIX2'!$N$1:$Q$400,MATCH("HOME",'FPL FIX2'!$N$1:$Q$1,0),0),"")&amp;IFERROR(VLOOKUP(EH$2&amp;$B18,'FPL FIX2'!$O$1:$P$400,MATCH("AWAY",'FPL FIX2'!$O$1:$P$1,0),0),"")&amp;IFERROR(VLOOKUP(EH$2&amp;$A18,'FA2'!$A:$D,MATCH("AWAY",'FA2'!$A$1:$D$1,0),0),"")&amp;IFERROR(VLOOKUP(EH$2&amp;$A18,'FA2'!$B:$C,MATCH("HOME",'FA2'!$B$1:$C$1,0),0),"")&amp;IFERROR(VLOOKUP(EH$2&amp;$A18,'EFL2'!$A:$D,MATCH("AWAY",'EFL2'!$A$1:$D$1,0),0),"")&amp;IFERROR(VLOOKUP(EH$2&amp;$A18,'EFL2'!$B:$C,MATCH("HOME",'EFL2'!$B$1:$C$1,0),0),"")&amp;IFERROR(VLOOKUP(EH$2&amp;$A18,'UCL2'!$C:$F,MATCH("AWAY",'UCL2'!$C$1:$F$1,0),0),"")&amp;IFERROR(VLOOKUP(EH$2&amp;$A18,'UCL2'!$D:$E,MATCH("HOME",'UCL2'!$D$1:$E$1,0),0),"")&amp;IFERROR(VLOOKUP(EH$2&amp;$A18,'EU2'!$C:$F,MATCH("AWAY",'EU2'!$C$1:$F$1,0),0),"")&amp;IFERROR(VLOOKUP(EH$2&amp;$A18,'EU2'!$D:$E,MATCH("HOME",'EU2'!$D$1:$E$1,0),0),"")&amp;IFERROR(VLOOKUP(EH$2&amp;$A18,'EUC2'!$C:$F,MATCH("AWAY",'EUC2'!$C$1:$F$1,0),0),"")&amp;IFERROR(VLOOKUP(EH$2&amp;$A18,'EUC2'!$D:$E,MATCH("HOME",'EUC2'!$D$1:$E$1,0),0),"")</f>
        <v/>
      </c>
      <c r="EI18" s="25" t="str">
        <f>IFERROR(VLOOKUP(EI$2&amp;$B18,'FPL FIX2'!$N$1:$Q$400,MATCH("HOME",'FPL FIX2'!$N$1:$Q$1,0),0),"")&amp;IFERROR(VLOOKUP(EI$2&amp;$B18,'FPL FIX2'!$O$1:$P$400,MATCH("AWAY",'FPL FIX2'!$O$1:$P$1,0),0),"")&amp;IFERROR(VLOOKUP(EI$2&amp;$A18,'FA2'!$A:$D,MATCH("AWAY",'FA2'!$A$1:$D$1,0),0),"")&amp;IFERROR(VLOOKUP(EI$2&amp;$A18,'FA2'!$B:$C,MATCH("HOME",'FA2'!$B$1:$C$1,0),0),"")&amp;IFERROR(VLOOKUP(EI$2&amp;$A18,'EFL2'!$A:$D,MATCH("AWAY",'EFL2'!$A$1:$D$1,0),0),"")&amp;IFERROR(VLOOKUP(EI$2&amp;$A18,'EFL2'!$B:$C,MATCH("HOME",'EFL2'!$B$1:$C$1,0),0),"")&amp;IFERROR(VLOOKUP(EI$2&amp;$A18,'UCL2'!$C:$F,MATCH("AWAY",'UCL2'!$C$1:$F$1,0),0),"")&amp;IFERROR(VLOOKUP(EI$2&amp;$A18,'UCL2'!$D:$E,MATCH("HOME",'UCL2'!$D$1:$E$1,0),0),"")&amp;IFERROR(VLOOKUP(EI$2&amp;$A18,'EU2'!$C:$F,MATCH("AWAY",'EU2'!$C$1:$F$1,0),0),"")&amp;IFERROR(VLOOKUP(EI$2&amp;$A18,'EU2'!$D:$E,MATCH("HOME",'EU2'!$D$1:$E$1,0),0),"")&amp;IFERROR(VLOOKUP(EI$2&amp;$A18,'EUC2'!$C:$F,MATCH("AWAY",'EUC2'!$C$1:$F$1,0),0),"")&amp;IFERROR(VLOOKUP(EI$2&amp;$A18,'EUC2'!$D:$E,MATCH("HOME",'EUC2'!$D$1:$E$1,0),0),"")</f>
        <v/>
      </c>
      <c r="EJ18" s="25" t="str">
        <f>IFERROR(VLOOKUP(EJ$2&amp;$B18,'FPL FIX2'!$N$1:$Q$400,MATCH("HOME",'FPL FIX2'!$N$1:$Q$1,0),0),"")&amp;IFERROR(VLOOKUP(EJ$2&amp;$B18,'FPL FIX2'!$O$1:$P$400,MATCH("AWAY",'FPL FIX2'!$O$1:$P$1,0),0),"")&amp;IFERROR(VLOOKUP(EJ$2&amp;$A18,'FA2'!$A:$D,MATCH("AWAY",'FA2'!$A$1:$D$1,0),0),"")&amp;IFERROR(VLOOKUP(EJ$2&amp;$A18,'FA2'!$B:$C,MATCH("HOME",'FA2'!$B$1:$C$1,0),0),"")&amp;IFERROR(VLOOKUP(EJ$2&amp;$A18,'EFL2'!$A:$D,MATCH("AWAY",'EFL2'!$A$1:$D$1,0),0),"")&amp;IFERROR(VLOOKUP(EJ$2&amp;$A18,'EFL2'!$B:$C,MATCH("HOME",'EFL2'!$B$1:$C$1,0),0),"")&amp;IFERROR(VLOOKUP(EJ$2&amp;$A18,'UCL2'!$C:$F,MATCH("AWAY",'UCL2'!$C$1:$F$1,0),0),"")&amp;IFERROR(VLOOKUP(EJ$2&amp;$A18,'UCL2'!$D:$E,MATCH("HOME",'UCL2'!$D$1:$E$1,0),0),"")&amp;IFERROR(VLOOKUP(EJ$2&amp;$A18,'EU2'!$C:$F,MATCH("AWAY",'EU2'!$C$1:$F$1,0),0),"")&amp;IFERROR(VLOOKUP(EJ$2&amp;$A18,'EU2'!$D:$E,MATCH("HOME",'EU2'!$D$1:$E$1,0),0),"")&amp;IFERROR(VLOOKUP(EJ$2&amp;$A18,'EUC2'!$C:$F,MATCH("AWAY",'EUC2'!$C$1:$F$1,0),0),"")&amp;IFERROR(VLOOKUP(EJ$2&amp;$A18,'EUC2'!$D:$E,MATCH("HOME",'EUC2'!$D$1:$E$1,0),0),"")</f>
        <v/>
      </c>
      <c r="EK18" s="25" t="str">
        <f>IFERROR(VLOOKUP(EK$2&amp;$B18,'FPL FIX2'!$N$1:$Q$400,MATCH("HOME",'FPL FIX2'!$N$1:$Q$1,0),0),"")&amp;IFERROR(VLOOKUP(EK$2&amp;$B18,'FPL FIX2'!$O$1:$P$400,MATCH("AWAY",'FPL FIX2'!$O$1:$P$1,0),0),"")&amp;IFERROR(VLOOKUP(EK$2&amp;$A18,'FA2'!$A:$D,MATCH("AWAY",'FA2'!$A$1:$D$1,0),0),"")&amp;IFERROR(VLOOKUP(EK$2&amp;$A18,'FA2'!$B:$C,MATCH("HOME",'FA2'!$B$1:$C$1,0),0),"")&amp;IFERROR(VLOOKUP(EK$2&amp;$A18,'EFL2'!$A:$D,MATCH("AWAY",'EFL2'!$A$1:$D$1,0),0),"")&amp;IFERROR(VLOOKUP(EK$2&amp;$A18,'EFL2'!$B:$C,MATCH("HOME",'EFL2'!$B$1:$C$1,0),0),"")&amp;IFERROR(VLOOKUP(EK$2&amp;$A18,'UCL2'!$C:$F,MATCH("AWAY",'UCL2'!$C$1:$F$1,0),0),"")&amp;IFERROR(VLOOKUP(EK$2&amp;$A18,'UCL2'!$D:$E,MATCH("HOME",'UCL2'!$D$1:$E$1,0),0),"")&amp;IFERROR(VLOOKUP(EK$2&amp;$A18,'EU2'!$C:$F,MATCH("AWAY",'EU2'!$C$1:$F$1,0),0),"")&amp;IFERROR(VLOOKUP(EK$2&amp;$A18,'EU2'!$D:$E,MATCH("HOME",'EU2'!$D$1:$E$1,0),0),"")&amp;IFERROR(VLOOKUP(EK$2&amp;$A18,'EUC2'!$C:$F,MATCH("AWAY",'EUC2'!$C$1:$F$1,0),0),"")&amp;IFERROR(VLOOKUP(EK$2&amp;$A18,'EUC2'!$D:$E,MATCH("HOME",'EUC2'!$D$1:$E$1,0),0),"")</f>
        <v/>
      </c>
      <c r="EL18" s="25" t="str">
        <f>IFERROR(VLOOKUP(EL$2&amp;$B18,'FPL FIX2'!$N$1:$Q$400,MATCH("HOME",'FPL FIX2'!$N$1:$Q$1,0),0),"")&amp;IFERROR(VLOOKUP(EL$2&amp;$B18,'FPL FIX2'!$O$1:$P$400,MATCH("AWAY",'FPL FIX2'!$O$1:$P$1,0),0),"")&amp;IFERROR(VLOOKUP(EL$2&amp;$A18,'FA2'!$A:$D,MATCH("AWAY",'FA2'!$A$1:$D$1,0),0),"")&amp;IFERROR(VLOOKUP(EL$2&amp;$A18,'FA2'!$B:$C,MATCH("HOME",'FA2'!$B$1:$C$1,0),0),"")&amp;IFERROR(VLOOKUP(EL$2&amp;$A18,'EFL2'!$A:$D,MATCH("AWAY",'EFL2'!$A$1:$D$1,0),0),"")&amp;IFERROR(VLOOKUP(EL$2&amp;$A18,'EFL2'!$B:$C,MATCH("HOME",'EFL2'!$B$1:$C$1,0),0),"")&amp;IFERROR(VLOOKUP(EL$2&amp;$A18,'UCL2'!$C:$F,MATCH("AWAY",'UCL2'!$C$1:$F$1,0),0),"")&amp;IFERROR(VLOOKUP(EL$2&amp;$A18,'UCL2'!$D:$E,MATCH("HOME",'UCL2'!$D$1:$E$1,0),0),"")&amp;IFERROR(VLOOKUP(EL$2&amp;$A18,'EU2'!$C:$F,MATCH("AWAY",'EU2'!$C$1:$F$1,0),0),"")&amp;IFERROR(VLOOKUP(EL$2&amp;$A18,'EU2'!$D:$E,MATCH("HOME",'EU2'!$D$1:$E$1,0),0),"")&amp;IFERROR(VLOOKUP(EL$2&amp;$A18,'EUC2'!$C:$F,MATCH("AWAY",'EUC2'!$C$1:$F$1,0),0),"")&amp;IFERROR(VLOOKUP(EL$2&amp;$A18,'EUC2'!$D:$E,MATCH("HOME",'EUC2'!$D$1:$E$1,0),0),"")</f>
        <v/>
      </c>
      <c r="EM18" s="25" t="str">
        <f>IFERROR(VLOOKUP(EM$2&amp;$B18,'FPL FIX2'!$N$1:$Q$400,MATCH("HOME",'FPL FIX2'!$N$1:$Q$1,0),0),"")&amp;IFERROR(VLOOKUP(EM$2&amp;$B18,'FPL FIX2'!$O$1:$P$400,MATCH("AWAY",'FPL FIX2'!$O$1:$P$1,0),0),"")&amp;IFERROR(VLOOKUP(EM$2&amp;$A18,'FA2'!$A:$D,MATCH("AWAY",'FA2'!$A$1:$D$1,0),0),"")&amp;IFERROR(VLOOKUP(EM$2&amp;$A18,'FA2'!$B:$C,MATCH("HOME",'FA2'!$B$1:$C$1,0),0),"")&amp;IFERROR(VLOOKUP(EM$2&amp;$A18,'EFL2'!$A:$D,MATCH("AWAY",'EFL2'!$A$1:$D$1,0),0),"")&amp;IFERROR(VLOOKUP(EM$2&amp;$A18,'EFL2'!$B:$C,MATCH("HOME",'EFL2'!$B$1:$C$1,0),0),"")&amp;IFERROR(VLOOKUP(EM$2&amp;$A18,'UCL2'!$C:$F,MATCH("AWAY",'UCL2'!$C$1:$F$1,0),0),"")&amp;IFERROR(VLOOKUP(EM$2&amp;$A18,'UCL2'!$D:$E,MATCH("HOME",'UCL2'!$D$1:$E$1,0),0),"")&amp;IFERROR(VLOOKUP(EM$2&amp;$A18,'EU2'!$C:$F,MATCH("AWAY",'EU2'!$C$1:$F$1,0),0),"")&amp;IFERROR(VLOOKUP(EM$2&amp;$A18,'EU2'!$D:$E,MATCH("HOME",'EU2'!$D$1:$E$1,0),0),"")&amp;IFERROR(VLOOKUP(EM$2&amp;$A18,'EUC2'!$C:$F,MATCH("AWAY",'EUC2'!$C$1:$F$1,0),0),"")&amp;IFERROR(VLOOKUP(EM$2&amp;$A18,'EUC2'!$D:$E,MATCH("HOME",'EUC2'!$D$1:$E$1,0),0),"")</f>
        <v/>
      </c>
      <c r="EN18" s="25" t="str">
        <f>IFERROR(VLOOKUP(EN$2&amp;$B18,'FPL FIX2'!$N$1:$Q$400,MATCH("HOME",'FPL FIX2'!$N$1:$Q$1,0),0),"")&amp;IFERROR(VLOOKUP(EN$2&amp;$B18,'FPL FIX2'!$O$1:$P$400,MATCH("AWAY",'FPL FIX2'!$O$1:$P$1,0),0),"")&amp;IFERROR(VLOOKUP(EN$2&amp;$A18,'FA2'!$A:$D,MATCH("AWAY",'FA2'!$A$1:$D$1,0),0),"")&amp;IFERROR(VLOOKUP(EN$2&amp;$A18,'FA2'!$B:$C,MATCH("HOME",'FA2'!$B$1:$C$1,0),0),"")&amp;IFERROR(VLOOKUP(EN$2&amp;$A18,'EFL2'!$A:$D,MATCH("AWAY",'EFL2'!$A$1:$D$1,0),0),"")&amp;IFERROR(VLOOKUP(EN$2&amp;$A18,'EFL2'!$B:$C,MATCH("HOME",'EFL2'!$B$1:$C$1,0),0),"")&amp;IFERROR(VLOOKUP(EN$2&amp;$A18,'UCL2'!$C:$F,MATCH("AWAY",'UCL2'!$C$1:$F$1,0),0),"")&amp;IFERROR(VLOOKUP(EN$2&amp;$A18,'UCL2'!$D:$E,MATCH("HOME",'UCL2'!$D$1:$E$1,0),0),"")&amp;IFERROR(VLOOKUP(EN$2&amp;$A18,'EU2'!$C:$F,MATCH("AWAY",'EU2'!$C$1:$F$1,0),0),"")&amp;IFERROR(VLOOKUP(EN$2&amp;$A18,'EU2'!$D:$E,MATCH("HOME",'EU2'!$D$1:$E$1,0),0),"")&amp;IFERROR(VLOOKUP(EN$2&amp;$A18,'EUC2'!$C:$F,MATCH("AWAY",'EUC2'!$C$1:$F$1,0),0),"")&amp;IFERROR(VLOOKUP(EN$2&amp;$A18,'EUC2'!$D:$E,MATCH("HOME",'EUC2'!$D$1:$E$1,0),0),"")</f>
        <v>Bournemouth</v>
      </c>
      <c r="EO18" s="25" t="str">
        <f>IFERROR(VLOOKUP(EO$2&amp;$B18,'FPL FIX2'!$N$1:$Q$400,MATCH("HOME",'FPL FIX2'!$N$1:$Q$1,0),0),"")&amp;IFERROR(VLOOKUP(EO$2&amp;$B18,'FPL FIX2'!$O$1:$P$400,MATCH("AWAY",'FPL FIX2'!$O$1:$P$1,0),0),"")&amp;IFERROR(VLOOKUP(EO$2&amp;$A18,'FA2'!$A:$D,MATCH("AWAY",'FA2'!$A$1:$D$1,0),0),"")&amp;IFERROR(VLOOKUP(EO$2&amp;$A18,'FA2'!$B:$C,MATCH("HOME",'FA2'!$B$1:$C$1,0),0),"")&amp;IFERROR(VLOOKUP(EO$2&amp;$A18,'EFL2'!$A:$D,MATCH("AWAY",'EFL2'!$A$1:$D$1,0),0),"")&amp;IFERROR(VLOOKUP(EO$2&amp;$A18,'EFL2'!$B:$C,MATCH("HOME",'EFL2'!$B$1:$C$1,0),0),"")&amp;IFERROR(VLOOKUP(EO$2&amp;$A18,'UCL2'!$C:$F,MATCH("AWAY",'UCL2'!$C$1:$F$1,0),0),"")&amp;IFERROR(VLOOKUP(EO$2&amp;$A18,'UCL2'!$D:$E,MATCH("HOME",'UCL2'!$D$1:$E$1,0),0),"")&amp;IFERROR(VLOOKUP(EO$2&amp;$A18,'EU2'!$C:$F,MATCH("AWAY",'EU2'!$C$1:$F$1,0),0),"")&amp;IFERROR(VLOOKUP(EO$2&amp;$A18,'EU2'!$D:$E,MATCH("HOME",'EU2'!$D$1:$E$1,0),0),"")&amp;IFERROR(VLOOKUP(EO$2&amp;$A18,'EUC2'!$C:$F,MATCH("AWAY",'EUC2'!$C$1:$F$1,0),0),"")&amp;IFERROR(VLOOKUP(EO$2&amp;$A18,'EUC2'!$D:$E,MATCH("HOME",'EUC2'!$D$1:$E$1,0),0),"")</f>
        <v/>
      </c>
      <c r="EP18" s="25" t="str">
        <f>IFERROR(VLOOKUP(EP$2&amp;$B18,'FPL FIX2'!$N$1:$Q$400,MATCH("HOME",'FPL FIX2'!$N$1:$Q$1,0),0),"")&amp;IFERROR(VLOOKUP(EP$2&amp;$B18,'FPL FIX2'!$O$1:$P$400,MATCH("AWAY",'FPL FIX2'!$O$1:$P$1,0),0),"")&amp;IFERROR(VLOOKUP(EP$2&amp;$A18,'FA2'!$A:$D,MATCH("AWAY",'FA2'!$A$1:$D$1,0),0),"")&amp;IFERROR(VLOOKUP(EP$2&amp;$A18,'FA2'!$B:$C,MATCH("HOME",'FA2'!$B$1:$C$1,0),0),"")&amp;IFERROR(VLOOKUP(EP$2&amp;$A18,'EFL2'!$A:$D,MATCH("AWAY",'EFL2'!$A$1:$D$1,0),0),"")&amp;IFERROR(VLOOKUP(EP$2&amp;$A18,'EFL2'!$B:$C,MATCH("HOME",'EFL2'!$B$1:$C$1,0),0),"")&amp;IFERROR(VLOOKUP(EP$2&amp;$A18,'UCL2'!$C:$F,MATCH("AWAY",'UCL2'!$C$1:$F$1,0),0),"")&amp;IFERROR(VLOOKUP(EP$2&amp;$A18,'UCL2'!$D:$E,MATCH("HOME",'UCL2'!$D$1:$E$1,0),0),"")&amp;IFERROR(VLOOKUP(EP$2&amp;$A18,'EU2'!$C:$F,MATCH("AWAY",'EU2'!$C$1:$F$1,0),0),"")&amp;IFERROR(VLOOKUP(EP$2&amp;$A18,'EU2'!$D:$E,MATCH("HOME",'EU2'!$D$1:$E$1,0),0),"")&amp;IFERROR(VLOOKUP(EP$2&amp;$A18,'EUC2'!$C:$F,MATCH("AWAY",'EUC2'!$C$1:$F$1,0),0),"")&amp;IFERROR(VLOOKUP(EP$2&amp;$A18,'EUC2'!$D:$E,MATCH("HOME",'EUC2'!$D$1:$E$1,0),0),"")</f>
        <v/>
      </c>
      <c r="EQ18" s="25" t="str">
        <f>IFERROR(VLOOKUP(EQ$2&amp;$B18,'FPL FIX2'!$N$1:$Q$400,MATCH("HOME",'FPL FIX2'!$N$1:$Q$1,0),0),"")&amp;IFERROR(VLOOKUP(EQ$2&amp;$B18,'FPL FIX2'!$O$1:$P$400,MATCH("AWAY",'FPL FIX2'!$O$1:$P$1,0),0),"")&amp;IFERROR(VLOOKUP(EQ$2&amp;$A18,'FA2'!$A:$D,MATCH("AWAY",'FA2'!$A$1:$D$1,0),0),"")&amp;IFERROR(VLOOKUP(EQ$2&amp;$A18,'FA2'!$B:$C,MATCH("HOME",'FA2'!$B$1:$C$1,0),0),"")&amp;IFERROR(VLOOKUP(EQ$2&amp;$A18,'EFL2'!$A:$D,MATCH("AWAY",'EFL2'!$A$1:$D$1,0),0),"")&amp;IFERROR(VLOOKUP(EQ$2&amp;$A18,'EFL2'!$B:$C,MATCH("HOME",'EFL2'!$B$1:$C$1,0),0),"")&amp;IFERROR(VLOOKUP(EQ$2&amp;$A18,'UCL2'!$C:$F,MATCH("AWAY",'UCL2'!$C$1:$F$1,0),0),"")&amp;IFERROR(VLOOKUP(EQ$2&amp;$A18,'UCL2'!$D:$E,MATCH("HOME",'UCL2'!$D$1:$E$1,0),0),"")&amp;IFERROR(VLOOKUP(EQ$2&amp;$A18,'EU2'!$C:$F,MATCH("AWAY",'EU2'!$C$1:$F$1,0),0),"")&amp;IFERROR(VLOOKUP(EQ$2&amp;$A18,'EU2'!$D:$E,MATCH("HOME",'EU2'!$D$1:$E$1,0),0),"")&amp;IFERROR(VLOOKUP(EQ$2&amp;$A18,'EUC2'!$C:$F,MATCH("AWAY",'EUC2'!$C$1:$F$1,0),0),"")&amp;IFERROR(VLOOKUP(EQ$2&amp;$A18,'EUC2'!$D:$E,MATCH("HOME",'EUC2'!$D$1:$E$1,0),0),"")</f>
        <v/>
      </c>
      <c r="ER18" s="25" t="str">
        <f>IFERROR(VLOOKUP(ER$2&amp;$B18,'FPL FIX2'!$N$1:$Q$400,MATCH("HOME",'FPL FIX2'!$N$1:$Q$1,0),0),"")&amp;IFERROR(VLOOKUP(ER$2&amp;$B18,'FPL FIX2'!$O$1:$P$400,MATCH("AWAY",'FPL FIX2'!$O$1:$P$1,0),0),"")&amp;IFERROR(VLOOKUP(ER$2&amp;$A18,'FA2'!$A:$D,MATCH("AWAY",'FA2'!$A$1:$D$1,0),0),"")&amp;IFERROR(VLOOKUP(ER$2&amp;$A18,'FA2'!$B:$C,MATCH("HOME",'FA2'!$B$1:$C$1,0),0),"")&amp;IFERROR(VLOOKUP(ER$2&amp;$A18,'EFL2'!$A:$D,MATCH("AWAY",'EFL2'!$A$1:$D$1,0),0),"")&amp;IFERROR(VLOOKUP(ER$2&amp;$A18,'EFL2'!$B:$C,MATCH("HOME",'EFL2'!$B$1:$C$1,0),0),"")&amp;IFERROR(VLOOKUP(ER$2&amp;$A18,'UCL2'!$C:$F,MATCH("AWAY",'UCL2'!$C$1:$F$1,0),0),"")&amp;IFERROR(VLOOKUP(ER$2&amp;$A18,'UCL2'!$D:$E,MATCH("HOME",'UCL2'!$D$1:$E$1,0),0),"")&amp;IFERROR(VLOOKUP(ER$2&amp;$A18,'EU2'!$C:$F,MATCH("AWAY",'EU2'!$C$1:$F$1,0),0),"")&amp;IFERROR(VLOOKUP(ER$2&amp;$A18,'EU2'!$D:$E,MATCH("HOME",'EU2'!$D$1:$E$1,0),0),"")&amp;IFERROR(VLOOKUP(ER$2&amp;$A18,'EUC2'!$C:$F,MATCH("AWAY",'EUC2'!$C$1:$F$1,0),0),"")&amp;IFERROR(VLOOKUP(ER$2&amp;$A18,'EUC2'!$D:$E,MATCH("HOME",'EUC2'!$D$1:$E$1,0),0),"")</f>
        <v/>
      </c>
      <c r="ES18" s="25" t="str">
        <f>IFERROR(VLOOKUP(ES$2&amp;$B18,'FPL FIX2'!$N$1:$Q$400,MATCH("HOME",'FPL FIX2'!$N$1:$Q$1,0),0),"")&amp;IFERROR(VLOOKUP(ES$2&amp;$B18,'FPL FIX2'!$O$1:$P$400,MATCH("AWAY",'FPL FIX2'!$O$1:$P$1,0),0),"")&amp;IFERROR(VLOOKUP(ES$2&amp;$A18,'FA2'!$A:$D,MATCH("AWAY",'FA2'!$A$1:$D$1,0),0),"")&amp;IFERROR(VLOOKUP(ES$2&amp;$A18,'FA2'!$B:$C,MATCH("HOME",'FA2'!$B$1:$C$1,0),0),"")&amp;IFERROR(VLOOKUP(ES$2&amp;$A18,'EFL2'!$A:$D,MATCH("AWAY",'EFL2'!$A$1:$D$1,0),0),"")&amp;IFERROR(VLOOKUP(ES$2&amp;$A18,'EFL2'!$B:$C,MATCH("HOME",'EFL2'!$B$1:$C$1,0),0),"")&amp;IFERROR(VLOOKUP(ES$2&amp;$A18,'UCL2'!$C:$F,MATCH("AWAY",'UCL2'!$C$1:$F$1,0),0),"")&amp;IFERROR(VLOOKUP(ES$2&amp;$A18,'UCL2'!$D:$E,MATCH("HOME",'UCL2'!$D$1:$E$1,0),0),"")&amp;IFERROR(VLOOKUP(ES$2&amp;$A18,'EU2'!$C:$F,MATCH("AWAY",'EU2'!$C$1:$F$1,0),0),"")&amp;IFERROR(VLOOKUP(ES$2&amp;$A18,'EU2'!$D:$E,MATCH("HOME",'EU2'!$D$1:$E$1,0),0),"")&amp;IFERROR(VLOOKUP(ES$2&amp;$A18,'EUC2'!$C:$F,MATCH("AWAY",'EUC2'!$C$1:$F$1,0),0),"")&amp;IFERROR(VLOOKUP(ES$2&amp;$A18,'EUC2'!$D:$E,MATCH("HOME",'EUC2'!$D$1:$E$1,0),0),"")</f>
        <v/>
      </c>
      <c r="ET18" s="25" t="str">
        <f>IFERROR(VLOOKUP(ET$2&amp;$B18,'FPL FIX2'!$N$1:$Q$400,MATCH("HOME",'FPL FIX2'!$N$1:$Q$1,0),0),"")&amp;IFERROR(VLOOKUP(ET$2&amp;$B18,'FPL FIX2'!$O$1:$P$400,MATCH("AWAY",'FPL FIX2'!$O$1:$P$1,0),0),"")&amp;IFERROR(VLOOKUP(ET$2&amp;$A18,'FA2'!$A:$D,MATCH("AWAY",'FA2'!$A$1:$D$1,0),0),"")&amp;IFERROR(VLOOKUP(ET$2&amp;$A18,'FA2'!$B:$C,MATCH("HOME",'FA2'!$B$1:$C$1,0),0),"")&amp;IFERROR(VLOOKUP(ET$2&amp;$A18,'EFL2'!$A:$D,MATCH("AWAY",'EFL2'!$A$1:$D$1,0),0),"")&amp;IFERROR(VLOOKUP(ET$2&amp;$A18,'EFL2'!$B:$C,MATCH("HOME",'EFL2'!$B$1:$C$1,0),0),"")&amp;IFERROR(VLOOKUP(ET$2&amp;$A18,'UCL2'!$C:$F,MATCH("AWAY",'UCL2'!$C$1:$F$1,0),0),"")&amp;IFERROR(VLOOKUP(ET$2&amp;$A18,'UCL2'!$D:$E,MATCH("HOME",'UCL2'!$D$1:$E$1,0),0),"")&amp;IFERROR(VLOOKUP(ET$2&amp;$A18,'EU2'!$C:$F,MATCH("AWAY",'EU2'!$C$1:$F$1,0),0),"")&amp;IFERROR(VLOOKUP(ET$2&amp;$A18,'EU2'!$D:$E,MATCH("HOME",'EU2'!$D$1:$E$1,0),0),"")&amp;IFERROR(VLOOKUP(ET$2&amp;$A18,'EUC2'!$C:$F,MATCH("AWAY",'EUC2'!$C$1:$F$1,0),0),"")&amp;IFERROR(VLOOKUP(ET$2&amp;$A18,'EUC2'!$D:$E,MATCH("HOME",'EUC2'!$D$1:$E$1,0),0),"")</f>
        <v>lei</v>
      </c>
      <c r="EU18" s="25" t="str">
        <f>IFERROR(VLOOKUP(EU$2&amp;$B18,'FPL FIX2'!$N$1:$Q$400,MATCH("HOME",'FPL FIX2'!$N$1:$Q$1,0),0),"")&amp;IFERROR(VLOOKUP(EU$2&amp;$B18,'FPL FIX2'!$O$1:$P$400,MATCH("AWAY",'FPL FIX2'!$O$1:$P$1,0),0),"")&amp;IFERROR(VLOOKUP(EU$2&amp;$A18,'FA2'!$A:$D,MATCH("AWAY",'FA2'!$A$1:$D$1,0),0),"")&amp;IFERROR(VLOOKUP(EU$2&amp;$A18,'FA2'!$B:$C,MATCH("HOME",'FA2'!$B$1:$C$1,0),0),"")&amp;IFERROR(VLOOKUP(EU$2&amp;$A18,'EFL2'!$A:$D,MATCH("AWAY",'EFL2'!$A$1:$D$1,0),0),"")&amp;IFERROR(VLOOKUP(EU$2&amp;$A18,'EFL2'!$B:$C,MATCH("HOME",'EFL2'!$B$1:$C$1,0),0),"")&amp;IFERROR(VLOOKUP(EU$2&amp;$A18,'UCL2'!$C:$F,MATCH("AWAY",'UCL2'!$C$1:$F$1,0),0),"")&amp;IFERROR(VLOOKUP(EU$2&amp;$A18,'UCL2'!$D:$E,MATCH("HOME",'UCL2'!$D$1:$E$1,0),0),"")&amp;IFERROR(VLOOKUP(EU$2&amp;$A18,'EU2'!$C:$F,MATCH("AWAY",'EU2'!$C$1:$F$1,0),0),"")&amp;IFERROR(VLOOKUP(EU$2&amp;$A18,'EU2'!$D:$E,MATCH("HOME",'EU2'!$D$1:$E$1,0),0),"")&amp;IFERROR(VLOOKUP(EU$2&amp;$A18,'EUC2'!$C:$F,MATCH("AWAY",'EUC2'!$C$1:$F$1,0),0),"")&amp;IFERROR(VLOOKUP(EU$2&amp;$A18,'EUC2'!$D:$E,MATCH("HOME",'EUC2'!$D$1:$E$1,0),0),"")</f>
        <v/>
      </c>
      <c r="EV18" s="25" t="str">
        <f>IFERROR(VLOOKUP(EV$2&amp;$B18,'FPL FIX2'!$N$1:$Q$400,MATCH("HOME",'FPL FIX2'!$N$1:$Q$1,0),0),"")&amp;IFERROR(VLOOKUP(EV$2&amp;$B18,'FPL FIX2'!$O$1:$P$400,MATCH("AWAY",'FPL FIX2'!$O$1:$P$1,0),0),"")&amp;IFERROR(VLOOKUP(EV$2&amp;$A18,'FA2'!$A:$D,MATCH("AWAY",'FA2'!$A$1:$D$1,0),0),"")&amp;IFERROR(VLOOKUP(EV$2&amp;$A18,'FA2'!$B:$C,MATCH("HOME",'FA2'!$B$1:$C$1,0),0),"")&amp;IFERROR(VLOOKUP(EV$2&amp;$A18,'EFL2'!$A:$D,MATCH("AWAY",'EFL2'!$A$1:$D$1,0),0),"")&amp;IFERROR(VLOOKUP(EV$2&amp;$A18,'EFL2'!$B:$C,MATCH("HOME",'EFL2'!$B$1:$C$1,0),0),"")&amp;IFERROR(VLOOKUP(EV$2&amp;$A18,'UCL2'!$C:$F,MATCH("AWAY",'UCL2'!$C$1:$F$1,0),0),"")&amp;IFERROR(VLOOKUP(EV$2&amp;$A18,'UCL2'!$D:$E,MATCH("HOME",'UCL2'!$D$1:$E$1,0),0),"")&amp;IFERROR(VLOOKUP(EV$2&amp;$A18,'EU2'!$C:$F,MATCH("AWAY",'EU2'!$C$1:$F$1,0),0),"")&amp;IFERROR(VLOOKUP(EV$2&amp;$A18,'EU2'!$D:$E,MATCH("HOME",'EU2'!$D$1:$E$1,0),0),"")&amp;IFERROR(VLOOKUP(EV$2&amp;$A18,'EUC2'!$C:$F,MATCH("AWAY",'EUC2'!$C$1:$F$1,0),0),"")&amp;IFERROR(VLOOKUP(EV$2&amp;$A18,'EUC2'!$D:$E,MATCH("HOME",'EUC2'!$D$1:$E$1,0),0),"")</f>
        <v/>
      </c>
      <c r="EW18" s="25" t="str">
        <f>IFERROR(VLOOKUP(EW$2&amp;$B18,'FPL FIX2'!$N$1:$Q$400,MATCH("HOME",'FPL FIX2'!$N$1:$Q$1,0),0),"")&amp;IFERROR(VLOOKUP(EW$2&amp;$B18,'FPL FIX2'!$O$1:$P$400,MATCH("AWAY",'FPL FIX2'!$O$1:$P$1,0),0),"")&amp;IFERROR(VLOOKUP(EW$2&amp;$A18,'FA2'!$A:$D,MATCH("AWAY",'FA2'!$A$1:$D$1,0),0),"")&amp;IFERROR(VLOOKUP(EW$2&amp;$A18,'FA2'!$B:$C,MATCH("HOME",'FA2'!$B$1:$C$1,0),0),"")&amp;IFERROR(VLOOKUP(EW$2&amp;$A18,'EFL2'!$A:$D,MATCH("AWAY",'EFL2'!$A$1:$D$1,0),0),"")&amp;IFERROR(VLOOKUP(EW$2&amp;$A18,'EFL2'!$B:$C,MATCH("HOME",'EFL2'!$B$1:$C$1,0),0),"")&amp;IFERROR(VLOOKUP(EW$2&amp;$A18,'UCL2'!$C:$F,MATCH("AWAY",'UCL2'!$C$1:$F$1,0),0),"")&amp;IFERROR(VLOOKUP(EW$2&amp;$A18,'UCL2'!$D:$E,MATCH("HOME",'UCL2'!$D$1:$E$1,0),0),"")&amp;IFERROR(VLOOKUP(EW$2&amp;$A18,'EU2'!$C:$F,MATCH("AWAY",'EU2'!$C$1:$F$1,0),0),"")&amp;IFERROR(VLOOKUP(EW$2&amp;$A18,'EU2'!$D:$E,MATCH("HOME",'EU2'!$D$1:$E$1,0),0),"")&amp;IFERROR(VLOOKUP(EW$2&amp;$A18,'EUC2'!$C:$F,MATCH("AWAY",'EUC2'!$C$1:$F$1,0),0),"")&amp;IFERROR(VLOOKUP(EW$2&amp;$A18,'EUC2'!$D:$E,MATCH("HOME",'EUC2'!$D$1:$E$1,0),0),"")</f>
        <v/>
      </c>
      <c r="EX18" s="25" t="str">
        <f>IFERROR(VLOOKUP(EX$2&amp;$B18,'FPL FIX2'!$N$1:$Q$400,MATCH("HOME",'FPL FIX2'!$N$1:$Q$1,0),0),"")&amp;IFERROR(VLOOKUP(EX$2&amp;$B18,'FPL FIX2'!$O$1:$P$400,MATCH("AWAY",'FPL FIX2'!$O$1:$P$1,0),0),"")&amp;IFERROR(VLOOKUP(EX$2&amp;$A18,'FA2'!$A:$D,MATCH("AWAY",'FA2'!$A$1:$D$1,0),0),"")&amp;IFERROR(VLOOKUP(EX$2&amp;$A18,'FA2'!$B:$C,MATCH("HOME",'FA2'!$B$1:$C$1,0),0),"")&amp;IFERROR(VLOOKUP(EX$2&amp;$A18,'EFL2'!$A:$D,MATCH("AWAY",'EFL2'!$A$1:$D$1,0),0),"")&amp;IFERROR(VLOOKUP(EX$2&amp;$A18,'EFL2'!$B:$C,MATCH("HOME",'EFL2'!$B$1:$C$1,0),0),"")&amp;IFERROR(VLOOKUP(EX$2&amp;$A18,'UCL2'!$C:$F,MATCH("AWAY",'UCL2'!$C$1:$F$1,0),0),"")&amp;IFERROR(VLOOKUP(EX$2&amp;$A18,'UCL2'!$D:$E,MATCH("HOME",'UCL2'!$D$1:$E$1,0),0),"")&amp;IFERROR(VLOOKUP(EX$2&amp;$A18,'EU2'!$C:$F,MATCH("AWAY",'EU2'!$C$1:$F$1,0),0),"")&amp;IFERROR(VLOOKUP(EX$2&amp;$A18,'EU2'!$D:$E,MATCH("HOME",'EU2'!$D$1:$E$1,0),0),"")&amp;IFERROR(VLOOKUP(EX$2&amp;$A18,'EUC2'!$C:$F,MATCH("AWAY",'EUC2'!$C$1:$F$1,0),0),"")&amp;IFERROR(VLOOKUP(EX$2&amp;$A18,'EUC2'!$D:$E,MATCH("HOME",'EUC2'!$D$1:$E$1,0),0),"")</f>
        <v/>
      </c>
      <c r="EY18" s="25" t="str">
        <f>IFERROR(VLOOKUP(EY$2&amp;$B18,'FPL FIX2'!$N$1:$Q$400,MATCH("HOME",'FPL FIX2'!$N$1:$Q$1,0),0),"")&amp;IFERROR(VLOOKUP(EY$2&amp;$B18,'FPL FIX2'!$O$1:$P$400,MATCH("AWAY",'FPL FIX2'!$O$1:$P$1,0),0),"")&amp;IFERROR(VLOOKUP(EY$2&amp;$A18,'FA2'!$A:$D,MATCH("AWAY",'FA2'!$A$1:$D$1,0),0),"")&amp;IFERROR(VLOOKUP(EY$2&amp;$A18,'FA2'!$B:$C,MATCH("HOME",'FA2'!$B$1:$C$1,0),0),"")&amp;IFERROR(VLOOKUP(EY$2&amp;$A18,'EFL2'!$A:$D,MATCH("AWAY",'EFL2'!$A$1:$D$1,0),0),"")&amp;IFERROR(VLOOKUP(EY$2&amp;$A18,'EFL2'!$B:$C,MATCH("HOME",'EFL2'!$B$1:$C$1,0),0),"")&amp;IFERROR(VLOOKUP(EY$2&amp;$A18,'UCL2'!$C:$F,MATCH("AWAY",'UCL2'!$C$1:$F$1,0),0),"")&amp;IFERROR(VLOOKUP(EY$2&amp;$A18,'UCL2'!$D:$E,MATCH("HOME",'UCL2'!$D$1:$E$1,0),0),"")&amp;IFERROR(VLOOKUP(EY$2&amp;$A18,'EU2'!$C:$F,MATCH("AWAY",'EU2'!$C$1:$F$1,0),0),"")&amp;IFERROR(VLOOKUP(EY$2&amp;$A18,'EU2'!$D:$E,MATCH("HOME",'EU2'!$D$1:$E$1,0),0),"")&amp;IFERROR(VLOOKUP(EY$2&amp;$A18,'EUC2'!$C:$F,MATCH("AWAY",'EUC2'!$C$1:$F$1,0),0),"")&amp;IFERROR(VLOOKUP(EY$2&amp;$A18,'EUC2'!$D:$E,MATCH("HOME",'EUC2'!$D$1:$E$1,0),0),"")</f>
        <v>LEE</v>
      </c>
      <c r="EZ18" s="25" t="str">
        <f>IFERROR(VLOOKUP(EZ$2&amp;$B18,'FPL FIX2'!$N$1:$Q$400,MATCH("HOME",'FPL FIX2'!$N$1:$Q$1,0),0),"")&amp;IFERROR(VLOOKUP(EZ$2&amp;$B18,'FPL FIX2'!$O$1:$P$400,MATCH("AWAY",'FPL FIX2'!$O$1:$P$1,0),0),"")&amp;IFERROR(VLOOKUP(EZ$2&amp;$A18,'FA2'!$A:$D,MATCH("AWAY",'FA2'!$A$1:$D$1,0),0),"")&amp;IFERROR(VLOOKUP(EZ$2&amp;$A18,'FA2'!$B:$C,MATCH("HOME",'FA2'!$B$1:$C$1,0),0),"")&amp;IFERROR(VLOOKUP(EZ$2&amp;$A18,'EFL2'!$A:$D,MATCH("AWAY",'EFL2'!$A$1:$D$1,0),0),"")&amp;IFERROR(VLOOKUP(EZ$2&amp;$A18,'EFL2'!$B:$C,MATCH("HOME",'EFL2'!$B$1:$C$1,0),0),"")&amp;IFERROR(VLOOKUP(EZ$2&amp;$A18,'UCL2'!$C:$F,MATCH("AWAY",'UCL2'!$C$1:$F$1,0),0),"")&amp;IFERROR(VLOOKUP(EZ$2&amp;$A18,'UCL2'!$D:$E,MATCH("HOME",'UCL2'!$D$1:$E$1,0),0),"")&amp;IFERROR(VLOOKUP(EZ$2&amp;$A18,'EU2'!$C:$F,MATCH("AWAY",'EU2'!$C$1:$F$1,0),0),"")&amp;IFERROR(VLOOKUP(EZ$2&amp;$A18,'EU2'!$D:$E,MATCH("HOME",'EU2'!$D$1:$E$1,0),0),"")&amp;IFERROR(VLOOKUP(EZ$2&amp;$A18,'EUC2'!$C:$F,MATCH("AWAY",'EUC2'!$C$1:$F$1,0),0),"")&amp;IFERROR(VLOOKUP(EZ$2&amp;$A18,'EUC2'!$D:$E,MATCH("HOME",'EUC2'!$D$1:$E$1,0),0),"")</f>
        <v/>
      </c>
      <c r="FA18" s="25" t="str">
        <f>IFERROR(VLOOKUP(FA$2&amp;$B18,'FPL FIX2'!$N$1:$Q$400,MATCH("HOME",'FPL FIX2'!$N$1:$Q$1,0),0),"")&amp;IFERROR(VLOOKUP(FA$2&amp;$B18,'FPL FIX2'!$O$1:$P$400,MATCH("AWAY",'FPL FIX2'!$O$1:$P$1,0),0),"")&amp;IFERROR(VLOOKUP(FA$2&amp;$A18,'FA2'!$A:$D,MATCH("AWAY",'FA2'!$A$1:$D$1,0),0),"")&amp;IFERROR(VLOOKUP(FA$2&amp;$A18,'FA2'!$B:$C,MATCH("HOME",'FA2'!$B$1:$C$1,0),0),"")&amp;IFERROR(VLOOKUP(FA$2&amp;$A18,'EFL2'!$A:$D,MATCH("AWAY",'EFL2'!$A$1:$D$1,0),0),"")&amp;IFERROR(VLOOKUP(FA$2&amp;$A18,'EFL2'!$B:$C,MATCH("HOME",'EFL2'!$B$1:$C$1,0),0),"")&amp;IFERROR(VLOOKUP(FA$2&amp;$A18,'UCL2'!$C:$F,MATCH("AWAY",'UCL2'!$C$1:$F$1,0),0),"")&amp;IFERROR(VLOOKUP(FA$2&amp;$A18,'UCL2'!$D:$E,MATCH("HOME",'UCL2'!$D$1:$E$1,0),0),"")&amp;IFERROR(VLOOKUP(FA$2&amp;$A18,'EU2'!$C:$F,MATCH("AWAY",'EU2'!$C$1:$F$1,0),0),"")&amp;IFERROR(VLOOKUP(FA$2&amp;$A18,'EU2'!$D:$E,MATCH("HOME",'EU2'!$D$1:$E$1,0),0),"")&amp;IFERROR(VLOOKUP(FA$2&amp;$A18,'EUC2'!$C:$F,MATCH("AWAY",'EUC2'!$C$1:$F$1,0),0),"")&amp;IFERROR(VLOOKUP(FA$2&amp;$A18,'EUC2'!$D:$E,MATCH("HOME",'EUC2'!$D$1:$E$1,0),0),"")</f>
        <v/>
      </c>
      <c r="FB18" s="25" t="str">
        <f>IFERROR(VLOOKUP(FB$2&amp;$B18,'FPL FIX2'!$N$1:$Q$400,MATCH("HOME",'FPL FIX2'!$N$1:$Q$1,0),0),"")&amp;IFERROR(VLOOKUP(FB$2&amp;$B18,'FPL FIX2'!$O$1:$P$400,MATCH("AWAY",'FPL FIX2'!$O$1:$P$1,0),0),"")&amp;IFERROR(VLOOKUP(FB$2&amp;$A18,'FA2'!$A:$D,MATCH("AWAY",'FA2'!$A$1:$D$1,0),0),"")&amp;IFERROR(VLOOKUP(FB$2&amp;$A18,'FA2'!$B:$C,MATCH("HOME",'FA2'!$B$1:$C$1,0),0),"")&amp;IFERROR(VLOOKUP(FB$2&amp;$A18,'EFL2'!$A:$D,MATCH("AWAY",'EFL2'!$A$1:$D$1,0),0),"")&amp;IFERROR(VLOOKUP(FB$2&amp;$A18,'EFL2'!$B:$C,MATCH("HOME",'EFL2'!$B$1:$C$1,0),0),"")&amp;IFERROR(VLOOKUP(FB$2&amp;$A18,'UCL2'!$C:$F,MATCH("AWAY",'UCL2'!$C$1:$F$1,0),0),"")&amp;IFERROR(VLOOKUP(FB$2&amp;$A18,'UCL2'!$D:$E,MATCH("HOME",'UCL2'!$D$1:$E$1,0),0),"")&amp;IFERROR(VLOOKUP(FB$2&amp;$A18,'EU2'!$C:$F,MATCH("AWAY",'EU2'!$C$1:$F$1,0),0),"")&amp;IFERROR(VLOOKUP(FB$2&amp;$A18,'EU2'!$D:$E,MATCH("HOME",'EU2'!$D$1:$E$1,0),0),"")&amp;IFERROR(VLOOKUP(FB$2&amp;$A18,'EUC2'!$C:$F,MATCH("AWAY",'EUC2'!$C$1:$F$1,0),0),"")&amp;IFERROR(VLOOKUP(FB$2&amp;$A18,'EUC2'!$D:$E,MATCH("HOME",'EUC2'!$D$1:$E$1,0),0),"")</f>
        <v>ars</v>
      </c>
      <c r="FC18" s="25" t="str">
        <f>IFERROR(VLOOKUP(FC$2&amp;$B18,'FPL FIX2'!$N$1:$Q$400,MATCH("HOME",'FPL FIX2'!$N$1:$Q$1,0),0),"")&amp;IFERROR(VLOOKUP(FC$2&amp;$B18,'FPL FIX2'!$O$1:$P$400,MATCH("AWAY",'FPL FIX2'!$O$1:$P$1,0),0),"")&amp;IFERROR(VLOOKUP(FC$2&amp;$A18,'FA2'!$A:$D,MATCH("AWAY",'FA2'!$A$1:$D$1,0),0),"")&amp;IFERROR(VLOOKUP(FC$2&amp;$A18,'FA2'!$B:$C,MATCH("HOME",'FA2'!$B$1:$C$1,0),0),"")&amp;IFERROR(VLOOKUP(FC$2&amp;$A18,'EFL2'!$A:$D,MATCH("AWAY",'EFL2'!$A$1:$D$1,0),0),"")&amp;IFERROR(VLOOKUP(FC$2&amp;$A18,'EFL2'!$B:$C,MATCH("HOME",'EFL2'!$B$1:$C$1,0),0),"")&amp;IFERROR(VLOOKUP(FC$2&amp;$A18,'UCL2'!$C:$F,MATCH("AWAY",'UCL2'!$C$1:$F$1,0),0),"")&amp;IFERROR(VLOOKUP(FC$2&amp;$A18,'UCL2'!$D:$E,MATCH("HOME",'UCL2'!$D$1:$E$1,0),0),"")&amp;IFERROR(VLOOKUP(FC$2&amp;$A18,'EU2'!$C:$F,MATCH("AWAY",'EU2'!$C$1:$F$1,0),0),"")&amp;IFERROR(VLOOKUP(FC$2&amp;$A18,'EU2'!$D:$E,MATCH("HOME",'EU2'!$D$1:$E$1,0),0),"")&amp;IFERROR(VLOOKUP(FC$2&amp;$A18,'EUC2'!$C:$F,MATCH("AWAY",'EUC2'!$C$1:$F$1,0),0),"")&amp;IFERROR(VLOOKUP(FC$2&amp;$A18,'EUC2'!$D:$E,MATCH("HOME",'EUC2'!$D$1:$E$1,0),0),"")</f>
        <v/>
      </c>
      <c r="FD18" s="25" t="str">
        <f>IFERROR(VLOOKUP(FD$2&amp;$B18,'FPL FIX2'!$N$1:$Q$400,MATCH("HOME",'FPL FIX2'!$N$1:$Q$1,0),0),"")&amp;IFERROR(VLOOKUP(FD$2&amp;$B18,'FPL FIX2'!$O$1:$P$400,MATCH("AWAY",'FPL FIX2'!$O$1:$P$1,0),0),"")&amp;IFERROR(VLOOKUP(FD$2&amp;$A18,'FA2'!$A:$D,MATCH("AWAY",'FA2'!$A$1:$D$1,0),0),"")&amp;IFERROR(VLOOKUP(FD$2&amp;$A18,'FA2'!$B:$C,MATCH("HOME",'FA2'!$B$1:$C$1,0),0),"")&amp;IFERROR(VLOOKUP(FD$2&amp;$A18,'EFL2'!$A:$D,MATCH("AWAY",'EFL2'!$A$1:$D$1,0),0),"")&amp;IFERROR(VLOOKUP(FD$2&amp;$A18,'EFL2'!$B:$C,MATCH("HOME",'EFL2'!$B$1:$C$1,0),0),"")&amp;IFERROR(VLOOKUP(FD$2&amp;$A18,'UCL2'!$C:$F,MATCH("AWAY",'UCL2'!$C$1:$F$1,0),0),"")&amp;IFERROR(VLOOKUP(FD$2&amp;$A18,'UCL2'!$D:$E,MATCH("HOME",'UCL2'!$D$1:$E$1,0),0),"")&amp;IFERROR(VLOOKUP(FD$2&amp;$A18,'EU2'!$C:$F,MATCH("AWAY",'EU2'!$C$1:$F$1,0),0),"")&amp;IFERROR(VLOOKUP(FD$2&amp;$A18,'EU2'!$D:$E,MATCH("HOME",'EU2'!$D$1:$E$1,0),0),"")&amp;IFERROR(VLOOKUP(FD$2&amp;$A18,'EUC2'!$C:$F,MATCH("AWAY",'EUC2'!$C$1:$F$1,0),0),"")&amp;IFERROR(VLOOKUP(FD$2&amp;$A18,'EUC2'!$D:$E,MATCH("HOME",'EUC2'!$D$1:$E$1,0),0),"")</f>
        <v/>
      </c>
      <c r="FE18" s="25" t="str">
        <f>IFERROR(VLOOKUP(FE$2&amp;$B18,'FPL FIX2'!$N$1:$Q$400,MATCH("HOME",'FPL FIX2'!$N$1:$Q$1,0),0),"")&amp;IFERROR(VLOOKUP(FE$2&amp;$B18,'FPL FIX2'!$O$1:$P$400,MATCH("AWAY",'FPL FIX2'!$O$1:$P$1,0),0),"")&amp;IFERROR(VLOOKUP(FE$2&amp;$A18,'FA2'!$A:$D,MATCH("AWAY",'FA2'!$A$1:$D$1,0),0),"")&amp;IFERROR(VLOOKUP(FE$2&amp;$A18,'FA2'!$B:$C,MATCH("HOME",'FA2'!$B$1:$C$1,0),0),"")&amp;IFERROR(VLOOKUP(FE$2&amp;$A18,'EFL2'!$A:$D,MATCH("AWAY",'EFL2'!$A$1:$D$1,0),0),"")&amp;IFERROR(VLOOKUP(FE$2&amp;$A18,'EFL2'!$B:$C,MATCH("HOME",'EFL2'!$B$1:$C$1,0),0),"")&amp;IFERROR(VLOOKUP(FE$2&amp;$A18,'UCL2'!$C:$F,MATCH("AWAY",'UCL2'!$C$1:$F$1,0),0),"")&amp;IFERROR(VLOOKUP(FE$2&amp;$A18,'UCL2'!$D:$E,MATCH("HOME",'UCL2'!$D$1:$E$1,0),0),"")&amp;IFERROR(VLOOKUP(FE$2&amp;$A18,'EU2'!$C:$F,MATCH("AWAY",'EU2'!$C$1:$F$1,0),0),"")&amp;IFERROR(VLOOKUP(FE$2&amp;$A18,'EU2'!$D:$E,MATCH("HOME",'EU2'!$D$1:$E$1,0),0),"")&amp;IFERROR(VLOOKUP(FE$2&amp;$A18,'EUC2'!$C:$F,MATCH("AWAY",'EUC2'!$C$1:$F$1,0),0),"")&amp;IFERROR(VLOOKUP(FE$2&amp;$A18,'EUC2'!$D:$E,MATCH("HOME",'EUC2'!$D$1:$E$1,0),0),"")</f>
        <v/>
      </c>
      <c r="FF18" s="25" t="str">
        <f>IFERROR(VLOOKUP(FF$2&amp;$B18,'FPL FIX2'!$N$1:$Q$400,MATCH("HOME",'FPL FIX2'!$N$1:$Q$1,0),0),"")&amp;IFERROR(VLOOKUP(FF$2&amp;$B18,'FPL FIX2'!$O$1:$P$400,MATCH("AWAY",'FPL FIX2'!$O$1:$P$1,0),0),"")&amp;IFERROR(VLOOKUP(FF$2&amp;$A18,'FA2'!$A:$D,MATCH("AWAY",'FA2'!$A$1:$D$1,0),0),"")&amp;IFERROR(VLOOKUP(FF$2&amp;$A18,'FA2'!$B:$C,MATCH("HOME",'FA2'!$B$1:$C$1,0),0),"")&amp;IFERROR(VLOOKUP(FF$2&amp;$A18,'EFL2'!$A:$D,MATCH("AWAY",'EFL2'!$A$1:$D$1,0),0),"")&amp;IFERROR(VLOOKUP(FF$2&amp;$A18,'EFL2'!$B:$C,MATCH("HOME",'EFL2'!$B$1:$C$1,0),0),"")&amp;IFERROR(VLOOKUP(FF$2&amp;$A18,'UCL2'!$C:$F,MATCH("AWAY",'UCL2'!$C$1:$F$1,0),0),"")&amp;IFERROR(VLOOKUP(FF$2&amp;$A18,'UCL2'!$D:$E,MATCH("HOME",'UCL2'!$D$1:$E$1,0),0),"")&amp;IFERROR(VLOOKUP(FF$2&amp;$A18,'EU2'!$C:$F,MATCH("AWAY",'EU2'!$C$1:$F$1,0),0),"")&amp;IFERROR(VLOOKUP(FF$2&amp;$A18,'EU2'!$D:$E,MATCH("HOME",'EU2'!$D$1:$E$1,0),0),"")&amp;IFERROR(VLOOKUP(FF$2&amp;$A18,'EUC2'!$C:$F,MATCH("AWAY",'EUC2'!$C$1:$F$1,0),0),"")&amp;IFERROR(VLOOKUP(FF$2&amp;$A18,'EUC2'!$D:$E,MATCH("HOME",'EUC2'!$D$1:$E$1,0),0),"")</f>
        <v>Sheffield Weds</v>
      </c>
      <c r="FG18" s="25" t="str">
        <f>IFERROR(VLOOKUP(FG$2&amp;$B18,'FPL FIX2'!$N$1:$Q$400,MATCH("HOME",'FPL FIX2'!$N$1:$Q$1,0),0),"")&amp;IFERROR(VLOOKUP(FG$2&amp;$B18,'FPL FIX2'!$O$1:$P$400,MATCH("AWAY",'FPL FIX2'!$O$1:$P$1,0),0),"")&amp;IFERROR(VLOOKUP(FG$2&amp;$A18,'FA2'!$A:$D,MATCH("AWAY",'FA2'!$A$1:$D$1,0),0),"")&amp;IFERROR(VLOOKUP(FG$2&amp;$A18,'FA2'!$B:$C,MATCH("HOME",'FA2'!$B$1:$C$1,0),0),"")&amp;IFERROR(VLOOKUP(FG$2&amp;$A18,'EFL2'!$A:$D,MATCH("AWAY",'EFL2'!$A$1:$D$1,0),0),"")&amp;IFERROR(VLOOKUP(FG$2&amp;$A18,'EFL2'!$B:$C,MATCH("HOME",'EFL2'!$B$1:$C$1,0),0),"")&amp;IFERROR(VLOOKUP(FG$2&amp;$A18,'UCL2'!$C:$F,MATCH("AWAY",'UCL2'!$C$1:$F$1,0),0),"")&amp;IFERROR(VLOOKUP(FG$2&amp;$A18,'UCL2'!$D:$E,MATCH("HOME",'UCL2'!$D$1:$E$1,0),0),"")&amp;IFERROR(VLOOKUP(FG$2&amp;$A18,'EU2'!$C:$F,MATCH("AWAY",'EU2'!$C$1:$F$1,0),0),"")&amp;IFERROR(VLOOKUP(FG$2&amp;$A18,'EU2'!$D:$E,MATCH("HOME",'EU2'!$D$1:$E$1,0),0),"")&amp;IFERROR(VLOOKUP(FG$2&amp;$A18,'EUC2'!$C:$F,MATCH("AWAY",'EUC2'!$C$1:$F$1,0),0),"")&amp;IFERROR(VLOOKUP(FG$2&amp;$A18,'EUC2'!$D:$E,MATCH("HOME",'EUC2'!$D$1:$E$1,0),0),"")</f>
        <v/>
      </c>
      <c r="FH18" s="25" t="str">
        <f>IFERROR(VLOOKUP(FH$2&amp;$B18,'FPL FIX2'!$N$1:$Q$400,MATCH("HOME",'FPL FIX2'!$N$1:$Q$1,0),0),"")&amp;IFERROR(VLOOKUP(FH$2&amp;$B18,'FPL FIX2'!$O$1:$P$400,MATCH("AWAY",'FPL FIX2'!$O$1:$P$1,0),0),"")&amp;IFERROR(VLOOKUP(FH$2&amp;$A18,'FA2'!$A:$D,MATCH("AWAY",'FA2'!$A$1:$D$1,0),0),"")&amp;IFERROR(VLOOKUP(FH$2&amp;$A18,'FA2'!$B:$C,MATCH("HOME",'FA2'!$B$1:$C$1,0),0),"")&amp;IFERROR(VLOOKUP(FH$2&amp;$A18,'EFL2'!$A:$D,MATCH("AWAY",'EFL2'!$A$1:$D$1,0),0),"")&amp;IFERROR(VLOOKUP(FH$2&amp;$A18,'EFL2'!$B:$C,MATCH("HOME",'EFL2'!$B$1:$C$1,0),0),"")&amp;IFERROR(VLOOKUP(FH$2&amp;$A18,'UCL2'!$C:$F,MATCH("AWAY",'UCL2'!$C$1:$F$1,0),0),"")&amp;IFERROR(VLOOKUP(FH$2&amp;$A18,'UCL2'!$D:$E,MATCH("HOME",'UCL2'!$D$1:$E$1,0),0),"")&amp;IFERROR(VLOOKUP(FH$2&amp;$A18,'EU2'!$C:$F,MATCH("AWAY",'EU2'!$C$1:$F$1,0),0),"")&amp;IFERROR(VLOOKUP(FH$2&amp;$A18,'EU2'!$D:$E,MATCH("HOME",'EU2'!$D$1:$E$1,0),0),"")&amp;IFERROR(VLOOKUP(FH$2&amp;$A18,'EUC2'!$C:$F,MATCH("AWAY",'EUC2'!$C$1:$F$1,0),0),"")&amp;IFERROR(VLOOKUP(FH$2&amp;$A18,'EUC2'!$D:$E,MATCH("HOME",'EUC2'!$D$1:$E$1,0),0),"")</f>
        <v/>
      </c>
      <c r="FI18" s="25" t="str">
        <f>IFERROR(VLOOKUP(FI$2&amp;$B18,'FPL FIX2'!$N$1:$Q$400,MATCH("HOME",'FPL FIX2'!$N$1:$Q$1,0),0),"")&amp;IFERROR(VLOOKUP(FI$2&amp;$B18,'FPL FIX2'!$O$1:$P$400,MATCH("AWAY",'FPL FIX2'!$O$1:$P$1,0),0),"")&amp;IFERROR(VLOOKUP(FI$2&amp;$A18,'FA2'!$A:$D,MATCH("AWAY",'FA2'!$A$1:$D$1,0),0),"")&amp;IFERROR(VLOOKUP(FI$2&amp;$A18,'FA2'!$B:$C,MATCH("HOME",'FA2'!$B$1:$C$1,0),0),"")&amp;IFERROR(VLOOKUP(FI$2&amp;$A18,'EFL2'!$A:$D,MATCH("AWAY",'EFL2'!$A$1:$D$1,0),0),"")&amp;IFERROR(VLOOKUP(FI$2&amp;$A18,'EFL2'!$B:$C,MATCH("HOME",'EFL2'!$B$1:$C$1,0),0),"")&amp;IFERROR(VLOOKUP(FI$2&amp;$A18,'UCL2'!$C:$F,MATCH("AWAY",'UCL2'!$C$1:$F$1,0),0),"")&amp;IFERROR(VLOOKUP(FI$2&amp;$A18,'UCL2'!$D:$E,MATCH("HOME",'UCL2'!$D$1:$E$1,0),0),"")&amp;IFERROR(VLOOKUP(FI$2&amp;$A18,'EU2'!$C:$F,MATCH("AWAY",'EU2'!$C$1:$F$1,0),0),"")&amp;IFERROR(VLOOKUP(FI$2&amp;$A18,'EU2'!$D:$E,MATCH("HOME",'EU2'!$D$1:$E$1,0),0),"")&amp;IFERROR(VLOOKUP(FI$2&amp;$A18,'EUC2'!$C:$F,MATCH("AWAY",'EUC2'!$C$1:$F$1,0),0),"")&amp;IFERROR(VLOOKUP(FI$2&amp;$A18,'EUC2'!$D:$E,MATCH("HOME",'EUC2'!$D$1:$E$1,0),0),"")</f>
        <v>Leicester City</v>
      </c>
      <c r="FJ18" s="25" t="str">
        <f>IFERROR(VLOOKUP(FJ$2&amp;$B18,'FPL FIX2'!$N$1:$Q$400,MATCH("HOME",'FPL FIX2'!$N$1:$Q$1,0),0),"")&amp;IFERROR(VLOOKUP(FJ$2&amp;$B18,'FPL FIX2'!$O$1:$P$400,MATCH("AWAY",'FPL FIX2'!$O$1:$P$1,0),0),"")&amp;IFERROR(VLOOKUP(FJ$2&amp;$A18,'FA2'!$A:$D,MATCH("AWAY",'FA2'!$A$1:$D$1,0),0),"")&amp;IFERROR(VLOOKUP(FJ$2&amp;$A18,'FA2'!$B:$C,MATCH("HOME",'FA2'!$B$1:$C$1,0),0),"")&amp;IFERROR(VLOOKUP(FJ$2&amp;$A18,'EFL2'!$A:$D,MATCH("AWAY",'EFL2'!$A$1:$D$1,0),0),"")&amp;IFERROR(VLOOKUP(FJ$2&amp;$A18,'EFL2'!$B:$C,MATCH("HOME",'EFL2'!$B$1:$C$1,0),0),"")&amp;IFERROR(VLOOKUP(FJ$2&amp;$A18,'UCL2'!$C:$F,MATCH("AWAY",'UCL2'!$C$1:$F$1,0),0),"")&amp;IFERROR(VLOOKUP(FJ$2&amp;$A18,'UCL2'!$D:$E,MATCH("HOME",'UCL2'!$D$1:$E$1,0),0),"")&amp;IFERROR(VLOOKUP(FJ$2&amp;$A18,'EU2'!$C:$F,MATCH("AWAY",'EU2'!$C$1:$F$1,0),0),"")&amp;IFERROR(VLOOKUP(FJ$2&amp;$A18,'EU2'!$D:$E,MATCH("HOME",'EU2'!$D$1:$E$1,0),0),"")&amp;IFERROR(VLOOKUP(FJ$2&amp;$A18,'EUC2'!$C:$F,MATCH("AWAY",'EUC2'!$C$1:$F$1,0),0),"")&amp;IFERROR(VLOOKUP(FJ$2&amp;$A18,'EUC2'!$D:$E,MATCH("HOME",'EUC2'!$D$1:$E$1,0),0),"")</f>
        <v/>
      </c>
      <c r="FK18" s="25" t="str">
        <f>IFERROR(VLOOKUP(FK$2&amp;$B18,'FPL FIX2'!$N$1:$Q$400,MATCH("HOME",'FPL FIX2'!$N$1:$Q$1,0),0),"")&amp;IFERROR(VLOOKUP(FK$2&amp;$B18,'FPL FIX2'!$O$1:$P$400,MATCH("AWAY",'FPL FIX2'!$O$1:$P$1,0),0),"")&amp;IFERROR(VLOOKUP(FK$2&amp;$A18,'FA2'!$A:$D,MATCH("AWAY",'FA2'!$A$1:$D$1,0),0),"")&amp;IFERROR(VLOOKUP(FK$2&amp;$A18,'FA2'!$B:$C,MATCH("HOME",'FA2'!$B$1:$C$1,0),0),"")&amp;IFERROR(VLOOKUP(FK$2&amp;$A18,'EFL2'!$A:$D,MATCH("AWAY",'EFL2'!$A$1:$D$1,0),0),"")&amp;IFERROR(VLOOKUP(FK$2&amp;$A18,'EFL2'!$B:$C,MATCH("HOME",'EFL2'!$B$1:$C$1,0),0),"")&amp;IFERROR(VLOOKUP(FK$2&amp;$A18,'UCL2'!$C:$F,MATCH("AWAY",'UCL2'!$C$1:$F$1,0),0),"")&amp;IFERROR(VLOOKUP(FK$2&amp;$A18,'UCL2'!$D:$E,MATCH("HOME",'UCL2'!$D$1:$E$1,0),0),"")&amp;IFERROR(VLOOKUP(FK$2&amp;$A18,'EU2'!$C:$F,MATCH("AWAY",'EU2'!$C$1:$F$1,0),0),"")&amp;IFERROR(VLOOKUP(FK$2&amp;$A18,'EU2'!$D:$E,MATCH("HOME",'EU2'!$D$1:$E$1,0),0),"")&amp;IFERROR(VLOOKUP(FK$2&amp;$A18,'EUC2'!$C:$F,MATCH("AWAY",'EUC2'!$C$1:$F$1,0),0),"")&amp;IFERROR(VLOOKUP(FK$2&amp;$A18,'EUC2'!$D:$E,MATCH("HOME",'EUC2'!$D$1:$E$1,0),0),"")</f>
        <v/>
      </c>
      <c r="FL18" s="25" t="str">
        <f>IFERROR(VLOOKUP(FL$2&amp;$B18,'FPL FIX2'!$N$1:$Q$400,MATCH("HOME",'FPL FIX2'!$N$1:$Q$1,0),0),"")&amp;IFERROR(VLOOKUP(FL$2&amp;$B18,'FPL FIX2'!$O$1:$P$400,MATCH("AWAY",'FPL FIX2'!$O$1:$P$1,0),0),"")&amp;IFERROR(VLOOKUP(FL$2&amp;$A18,'FA2'!$A:$D,MATCH("AWAY",'FA2'!$A$1:$D$1,0),0),"")&amp;IFERROR(VLOOKUP(FL$2&amp;$A18,'FA2'!$B:$C,MATCH("HOME",'FA2'!$B$1:$C$1,0),0),"")&amp;IFERROR(VLOOKUP(FL$2&amp;$A18,'EFL2'!$A:$D,MATCH("AWAY",'EFL2'!$A$1:$D$1,0),0),"")&amp;IFERROR(VLOOKUP(FL$2&amp;$A18,'EFL2'!$B:$C,MATCH("HOME",'EFL2'!$B$1:$C$1,0),0),"")&amp;IFERROR(VLOOKUP(FL$2&amp;$A18,'UCL2'!$C:$F,MATCH("AWAY",'UCL2'!$C$1:$F$1,0),0),"")&amp;IFERROR(VLOOKUP(FL$2&amp;$A18,'UCL2'!$D:$E,MATCH("HOME",'UCL2'!$D$1:$E$1,0),0),"")&amp;IFERROR(VLOOKUP(FL$2&amp;$A18,'EU2'!$C:$F,MATCH("AWAY",'EU2'!$C$1:$F$1,0),0),"")&amp;IFERROR(VLOOKUP(FL$2&amp;$A18,'EU2'!$D:$E,MATCH("HOME",'EU2'!$D$1:$E$1,0),0),"")&amp;IFERROR(VLOOKUP(FL$2&amp;$A18,'EUC2'!$C:$F,MATCH("AWAY",'EUC2'!$C$1:$F$1,0),0),"")&amp;IFERROR(VLOOKUP(FL$2&amp;$A18,'EUC2'!$D:$E,MATCH("HOME",'EUC2'!$D$1:$E$1,0),0),"")</f>
        <v/>
      </c>
      <c r="FM18" s="25" t="str">
        <f>IFERROR(VLOOKUP(FM$2&amp;$B18,'FPL FIX2'!$N$1:$Q$400,MATCH("HOME",'FPL FIX2'!$N$1:$Q$1,0),0),"")&amp;IFERROR(VLOOKUP(FM$2&amp;$B18,'FPL FIX2'!$O$1:$P$400,MATCH("AWAY",'FPL FIX2'!$O$1:$P$1,0),0),"")&amp;IFERROR(VLOOKUP(FM$2&amp;$A18,'FA2'!$A:$D,MATCH("AWAY",'FA2'!$A$1:$D$1,0),0),"")&amp;IFERROR(VLOOKUP(FM$2&amp;$A18,'FA2'!$B:$C,MATCH("HOME",'FA2'!$B$1:$C$1,0),0),"")&amp;IFERROR(VLOOKUP(FM$2&amp;$A18,'EFL2'!$A:$D,MATCH("AWAY",'EFL2'!$A$1:$D$1,0),0),"")&amp;IFERROR(VLOOKUP(FM$2&amp;$A18,'EFL2'!$B:$C,MATCH("HOME",'EFL2'!$B$1:$C$1,0),0),"")&amp;IFERROR(VLOOKUP(FM$2&amp;$A18,'UCL2'!$C:$F,MATCH("AWAY",'UCL2'!$C$1:$F$1,0),0),"")&amp;IFERROR(VLOOKUP(FM$2&amp;$A18,'UCL2'!$D:$E,MATCH("HOME",'UCL2'!$D$1:$E$1,0),0),"")&amp;IFERROR(VLOOKUP(FM$2&amp;$A18,'EU2'!$C:$F,MATCH("AWAY",'EU2'!$C$1:$F$1,0),0),"")&amp;IFERROR(VLOOKUP(FM$2&amp;$A18,'EU2'!$D:$E,MATCH("HOME",'EU2'!$D$1:$E$1,0),0),"")&amp;IFERROR(VLOOKUP(FM$2&amp;$A18,'EUC2'!$C:$F,MATCH("AWAY",'EUC2'!$C$1:$F$1,0),0),"")&amp;IFERROR(VLOOKUP(FM$2&amp;$A18,'EUC2'!$D:$E,MATCH("HOME",'EUC2'!$D$1:$E$1,0),0),"")</f>
        <v/>
      </c>
      <c r="FN18" s="25" t="str">
        <f>IFERROR(VLOOKUP(FN$2&amp;$B18,'FPL FIX2'!$N$1:$Q$400,MATCH("HOME",'FPL FIX2'!$N$1:$Q$1,0),0),"")&amp;IFERROR(VLOOKUP(FN$2&amp;$B18,'FPL FIX2'!$O$1:$P$400,MATCH("AWAY",'FPL FIX2'!$O$1:$P$1,0),0),"")&amp;IFERROR(VLOOKUP(FN$2&amp;$A18,'FA2'!$A:$D,MATCH("AWAY",'FA2'!$A$1:$D$1,0),0),"")&amp;IFERROR(VLOOKUP(FN$2&amp;$A18,'FA2'!$B:$C,MATCH("HOME",'FA2'!$B$1:$C$1,0),0),"")&amp;IFERROR(VLOOKUP(FN$2&amp;$A18,'EFL2'!$A:$D,MATCH("AWAY",'EFL2'!$A$1:$D$1,0),0),"")&amp;IFERROR(VLOOKUP(FN$2&amp;$A18,'EFL2'!$B:$C,MATCH("HOME",'EFL2'!$B$1:$C$1,0),0),"")&amp;IFERROR(VLOOKUP(FN$2&amp;$A18,'UCL2'!$C:$F,MATCH("AWAY",'UCL2'!$C$1:$F$1,0),0),"")&amp;IFERROR(VLOOKUP(FN$2&amp;$A18,'UCL2'!$D:$E,MATCH("HOME",'UCL2'!$D$1:$E$1,0),0),"")&amp;IFERROR(VLOOKUP(FN$2&amp;$A18,'EU2'!$C:$F,MATCH("AWAY",'EU2'!$C$1:$F$1,0),0),"")&amp;IFERROR(VLOOKUP(FN$2&amp;$A18,'EU2'!$D:$E,MATCH("HOME",'EU2'!$D$1:$E$1,0),0),"")&amp;IFERROR(VLOOKUP(FN$2&amp;$A18,'EUC2'!$C:$F,MATCH("AWAY",'EUC2'!$C$1:$F$1,0),0),"")&amp;IFERROR(VLOOKUP(FN$2&amp;$A18,'EUC2'!$D:$E,MATCH("HOME",'EUC2'!$D$1:$E$1,0),0),"")</f>
        <v>FUL</v>
      </c>
      <c r="FO18" s="25" t="str">
        <f>IFERROR(VLOOKUP(FO$2&amp;$B18,'FPL FIX2'!$N$1:$Q$400,MATCH("HOME",'FPL FIX2'!$N$1:$Q$1,0),0),"")&amp;IFERROR(VLOOKUP(FO$2&amp;$B18,'FPL FIX2'!$O$1:$P$400,MATCH("AWAY",'FPL FIX2'!$O$1:$P$1,0),0),"")&amp;IFERROR(VLOOKUP(FO$2&amp;$A18,'FA2'!$A:$D,MATCH("AWAY",'FA2'!$A$1:$D$1,0),0),"")&amp;IFERROR(VLOOKUP(FO$2&amp;$A18,'FA2'!$B:$C,MATCH("HOME",'FA2'!$B$1:$C$1,0),0),"")&amp;IFERROR(VLOOKUP(FO$2&amp;$A18,'EFL2'!$A:$D,MATCH("AWAY",'EFL2'!$A$1:$D$1,0),0),"")&amp;IFERROR(VLOOKUP(FO$2&amp;$A18,'EFL2'!$B:$C,MATCH("HOME",'EFL2'!$B$1:$C$1,0),0),"")&amp;IFERROR(VLOOKUP(FO$2&amp;$A18,'UCL2'!$C:$F,MATCH("AWAY",'UCL2'!$C$1:$F$1,0),0),"")&amp;IFERROR(VLOOKUP(FO$2&amp;$A18,'UCL2'!$D:$E,MATCH("HOME",'UCL2'!$D$1:$E$1,0),0),"")&amp;IFERROR(VLOOKUP(FO$2&amp;$A18,'EU2'!$C:$F,MATCH("AWAY",'EU2'!$C$1:$F$1,0),0),"")&amp;IFERROR(VLOOKUP(FO$2&amp;$A18,'EU2'!$D:$E,MATCH("HOME",'EU2'!$D$1:$E$1,0),0),"")&amp;IFERROR(VLOOKUP(FO$2&amp;$A18,'EUC2'!$C:$F,MATCH("AWAY",'EUC2'!$C$1:$F$1,0),0),"")&amp;IFERROR(VLOOKUP(FO$2&amp;$A18,'EUC2'!$D:$E,MATCH("HOME",'EUC2'!$D$1:$E$1,0),0),"")</f>
        <v/>
      </c>
      <c r="FP18" s="25" t="str">
        <f>IFERROR(VLOOKUP(FP$2&amp;$B18,'FPL FIX2'!$N$1:$Q$400,MATCH("HOME",'FPL FIX2'!$N$1:$Q$1,0),0),"")&amp;IFERROR(VLOOKUP(FP$2&amp;$B18,'FPL FIX2'!$O$1:$P$400,MATCH("AWAY",'FPL FIX2'!$O$1:$P$1,0),0),"")&amp;IFERROR(VLOOKUP(FP$2&amp;$A18,'FA2'!$A:$D,MATCH("AWAY",'FA2'!$A$1:$D$1,0),0),"")&amp;IFERROR(VLOOKUP(FP$2&amp;$A18,'FA2'!$B:$C,MATCH("HOME",'FA2'!$B$1:$C$1,0),0),"")&amp;IFERROR(VLOOKUP(FP$2&amp;$A18,'EFL2'!$A:$D,MATCH("AWAY",'EFL2'!$A$1:$D$1,0),0),"")&amp;IFERROR(VLOOKUP(FP$2&amp;$A18,'EFL2'!$B:$C,MATCH("HOME",'EFL2'!$B$1:$C$1,0),0),"")&amp;IFERROR(VLOOKUP(FP$2&amp;$A18,'UCL2'!$C:$F,MATCH("AWAY",'UCL2'!$C$1:$F$1,0),0),"")&amp;IFERROR(VLOOKUP(FP$2&amp;$A18,'UCL2'!$D:$E,MATCH("HOME",'UCL2'!$D$1:$E$1,0),0),"")&amp;IFERROR(VLOOKUP(FP$2&amp;$A18,'EU2'!$C:$F,MATCH("AWAY",'EU2'!$C$1:$F$1,0),0),"")&amp;IFERROR(VLOOKUP(FP$2&amp;$A18,'EU2'!$D:$E,MATCH("HOME",'EU2'!$D$1:$E$1,0),0),"")&amp;IFERROR(VLOOKUP(FP$2&amp;$A18,'EUC2'!$C:$F,MATCH("AWAY",'EUC2'!$C$1:$F$1,0),0),"")&amp;IFERROR(VLOOKUP(FP$2&amp;$A18,'EUC2'!$D:$E,MATCH("HOME",'EUC2'!$D$1:$E$1,0),0),"")</f>
        <v/>
      </c>
      <c r="FQ18" s="25" t="str">
        <f>IFERROR(VLOOKUP(FQ$2&amp;$B18,'FPL FIX2'!$N$1:$Q$400,MATCH("HOME",'FPL FIX2'!$N$1:$Q$1,0),0),"")&amp;IFERROR(VLOOKUP(FQ$2&amp;$B18,'FPL FIX2'!$O$1:$P$400,MATCH("AWAY",'FPL FIX2'!$O$1:$P$1,0),0),"")&amp;IFERROR(VLOOKUP(FQ$2&amp;$A18,'FA2'!$A:$D,MATCH("AWAY",'FA2'!$A$1:$D$1,0),0),"")&amp;IFERROR(VLOOKUP(FQ$2&amp;$A18,'FA2'!$B:$C,MATCH("HOME",'FA2'!$B$1:$C$1,0),0),"")&amp;IFERROR(VLOOKUP(FQ$2&amp;$A18,'EFL2'!$A:$D,MATCH("AWAY",'EFL2'!$A$1:$D$1,0),0),"")&amp;IFERROR(VLOOKUP(FQ$2&amp;$A18,'EFL2'!$B:$C,MATCH("HOME",'EFL2'!$B$1:$C$1,0),0),"")&amp;IFERROR(VLOOKUP(FQ$2&amp;$A18,'UCL2'!$C:$F,MATCH("AWAY",'UCL2'!$C$1:$F$1,0),0),"")&amp;IFERROR(VLOOKUP(FQ$2&amp;$A18,'UCL2'!$D:$E,MATCH("HOME",'UCL2'!$D$1:$E$1,0),0),"")&amp;IFERROR(VLOOKUP(FQ$2&amp;$A18,'EU2'!$C:$F,MATCH("AWAY",'EU2'!$C$1:$F$1,0),0),"")&amp;IFERROR(VLOOKUP(FQ$2&amp;$A18,'EU2'!$D:$E,MATCH("HOME",'EU2'!$D$1:$E$1,0),0),"")&amp;IFERROR(VLOOKUP(FQ$2&amp;$A18,'EUC2'!$C:$F,MATCH("AWAY",'EUC2'!$C$1:$F$1,0),0),"")&amp;IFERROR(VLOOKUP(FQ$2&amp;$A18,'EUC2'!$D:$E,MATCH("HOME",'EUC2'!$D$1:$E$1,0),0),"")</f>
        <v/>
      </c>
      <c r="FR18" s="25" t="str">
        <f>IFERROR(VLOOKUP(FR$2&amp;$B18,'FPL FIX2'!$N$1:$Q$400,MATCH("HOME",'FPL FIX2'!$N$1:$Q$1,0),0),"")&amp;IFERROR(VLOOKUP(FR$2&amp;$B18,'FPL FIX2'!$O$1:$P$400,MATCH("AWAY",'FPL FIX2'!$O$1:$P$1,0),0),"")&amp;IFERROR(VLOOKUP(FR$2&amp;$A18,'FA2'!$A:$D,MATCH("AWAY",'FA2'!$A$1:$D$1,0),0),"")&amp;IFERROR(VLOOKUP(FR$2&amp;$A18,'FA2'!$B:$C,MATCH("HOME",'FA2'!$B$1:$C$1,0),0),"")&amp;IFERROR(VLOOKUP(FR$2&amp;$A18,'EFL2'!$A:$D,MATCH("AWAY",'EFL2'!$A$1:$D$1,0),0),"")&amp;IFERROR(VLOOKUP(FR$2&amp;$A18,'EFL2'!$B:$C,MATCH("HOME",'EFL2'!$B$1:$C$1,0),0),"")&amp;IFERROR(VLOOKUP(FR$2&amp;$A18,'UCL2'!$C:$F,MATCH("AWAY",'UCL2'!$C$1:$F$1,0),0),"")&amp;IFERROR(VLOOKUP(FR$2&amp;$A18,'UCL2'!$D:$E,MATCH("HOME",'UCL2'!$D$1:$E$1,0),0),"")&amp;IFERROR(VLOOKUP(FR$2&amp;$A18,'EU2'!$C:$F,MATCH("AWAY",'EU2'!$C$1:$F$1,0),0),"")&amp;IFERROR(VLOOKUP(FR$2&amp;$A18,'EU2'!$D:$E,MATCH("HOME",'EU2'!$D$1:$E$1,0),0),"")&amp;IFERROR(VLOOKUP(FR$2&amp;$A18,'EUC2'!$C:$F,MATCH("AWAY",'EUC2'!$C$1:$F$1,0),0),"")&amp;IFERROR(VLOOKUP(FR$2&amp;$A18,'EUC2'!$D:$E,MATCH("HOME",'EUC2'!$D$1:$E$1,0),0),"")</f>
        <v/>
      </c>
      <c r="FS18" s="25" t="str">
        <f>IFERROR(VLOOKUP(FS$2&amp;$B18,'FPL FIX2'!$N$1:$Q$400,MATCH("HOME",'FPL FIX2'!$N$1:$Q$1,0),0),"")&amp;IFERROR(VLOOKUP(FS$2&amp;$B18,'FPL FIX2'!$O$1:$P$400,MATCH("AWAY",'FPL FIX2'!$O$1:$P$1,0),0),"")&amp;IFERROR(VLOOKUP(FS$2&amp;$A18,'FA2'!$A:$D,MATCH("AWAY",'FA2'!$A$1:$D$1,0),0),"")&amp;IFERROR(VLOOKUP(FS$2&amp;$A18,'FA2'!$B:$C,MATCH("HOME",'FA2'!$B$1:$C$1,0),0),"")&amp;IFERROR(VLOOKUP(FS$2&amp;$A18,'EFL2'!$A:$D,MATCH("AWAY",'EFL2'!$A$1:$D$1,0),0),"")&amp;IFERROR(VLOOKUP(FS$2&amp;$A18,'EFL2'!$B:$C,MATCH("HOME",'EFL2'!$B$1:$C$1,0),0),"")&amp;IFERROR(VLOOKUP(FS$2&amp;$A18,'UCL2'!$C:$F,MATCH("AWAY",'UCL2'!$C$1:$F$1,0),0),"")&amp;IFERROR(VLOOKUP(FS$2&amp;$A18,'UCL2'!$D:$E,MATCH("HOME",'UCL2'!$D$1:$E$1,0),0),"")&amp;IFERROR(VLOOKUP(FS$2&amp;$A18,'EU2'!$C:$F,MATCH("AWAY",'EU2'!$C$1:$F$1,0),0),"")&amp;IFERROR(VLOOKUP(FS$2&amp;$A18,'EU2'!$D:$E,MATCH("HOME",'EU2'!$D$1:$E$1,0),0),"")&amp;IFERROR(VLOOKUP(FS$2&amp;$A18,'EUC2'!$C:$F,MATCH("AWAY",'EUC2'!$C$1:$F$1,0),0),"")&amp;IFERROR(VLOOKUP(FS$2&amp;$A18,'EUC2'!$D:$E,MATCH("HOME",'EUC2'!$D$1:$E$1,0),0),"")</f>
        <v/>
      </c>
      <c r="FT18" s="25" t="str">
        <f>IFERROR(VLOOKUP(FT$2&amp;$B18,'FPL FIX2'!$N$1:$Q$400,MATCH("HOME",'FPL FIX2'!$N$1:$Q$1,0),0),"")&amp;IFERROR(VLOOKUP(FT$2&amp;$B18,'FPL FIX2'!$O$1:$P$400,MATCH("AWAY",'FPL FIX2'!$O$1:$P$1,0),0),"")&amp;IFERROR(VLOOKUP(FT$2&amp;$A18,'FA2'!$A:$D,MATCH("AWAY",'FA2'!$A$1:$D$1,0),0),"")&amp;IFERROR(VLOOKUP(FT$2&amp;$A18,'FA2'!$B:$C,MATCH("HOME",'FA2'!$B$1:$C$1,0),0),"")&amp;IFERROR(VLOOKUP(FT$2&amp;$A18,'EFL2'!$A:$D,MATCH("AWAY",'EFL2'!$A$1:$D$1,0),0),"")&amp;IFERROR(VLOOKUP(FT$2&amp;$A18,'EFL2'!$B:$C,MATCH("HOME",'EFL2'!$B$1:$C$1,0),0),"")&amp;IFERROR(VLOOKUP(FT$2&amp;$A18,'UCL2'!$C:$F,MATCH("AWAY",'UCL2'!$C$1:$F$1,0),0),"")&amp;IFERROR(VLOOKUP(FT$2&amp;$A18,'UCL2'!$D:$E,MATCH("HOME",'UCL2'!$D$1:$E$1,0),0),"")&amp;IFERROR(VLOOKUP(FT$2&amp;$A18,'EU2'!$C:$F,MATCH("AWAY",'EU2'!$C$1:$F$1,0),0),"")&amp;IFERROR(VLOOKUP(FT$2&amp;$A18,'EU2'!$D:$E,MATCH("HOME",'EU2'!$D$1:$E$1,0),0),"")&amp;IFERROR(VLOOKUP(FT$2&amp;$A18,'EUC2'!$C:$F,MATCH("AWAY",'EUC2'!$C$1:$F$1,0),0),"")&amp;IFERROR(VLOOKUP(FT$2&amp;$A18,'EUC2'!$D:$E,MATCH("HOME",'EUC2'!$D$1:$E$1,0),0),"")</f>
        <v>cry</v>
      </c>
      <c r="FU18" s="25" t="str">
        <f>IFERROR(VLOOKUP(FU$2&amp;$B18,'FPL FIX2'!$N$1:$Q$400,MATCH("HOME",'FPL FIX2'!$N$1:$Q$1,0),0),"")&amp;IFERROR(VLOOKUP(FU$2&amp;$B18,'FPL FIX2'!$O$1:$P$400,MATCH("AWAY",'FPL FIX2'!$O$1:$P$1,0),0),"")&amp;IFERROR(VLOOKUP(FU$2&amp;$A18,'FA2'!$A:$D,MATCH("AWAY",'FA2'!$A$1:$D$1,0),0),"")&amp;IFERROR(VLOOKUP(FU$2&amp;$A18,'FA2'!$B:$C,MATCH("HOME",'FA2'!$B$1:$C$1,0),0),"")&amp;IFERROR(VLOOKUP(FU$2&amp;$A18,'EFL2'!$A:$D,MATCH("AWAY",'EFL2'!$A$1:$D$1,0),0),"")&amp;IFERROR(VLOOKUP(FU$2&amp;$A18,'EFL2'!$B:$C,MATCH("HOME",'EFL2'!$B$1:$C$1,0),0),"")&amp;IFERROR(VLOOKUP(FU$2&amp;$A18,'UCL2'!$C:$F,MATCH("AWAY",'UCL2'!$C$1:$F$1,0),0),"")&amp;IFERROR(VLOOKUP(FU$2&amp;$A18,'UCL2'!$D:$E,MATCH("HOME",'UCL2'!$D$1:$E$1,0),0),"")&amp;IFERROR(VLOOKUP(FU$2&amp;$A18,'EU2'!$C:$F,MATCH("AWAY",'EU2'!$C$1:$F$1,0),0),"")&amp;IFERROR(VLOOKUP(FU$2&amp;$A18,'EU2'!$D:$E,MATCH("HOME",'EU2'!$D$1:$E$1,0),0),"")&amp;IFERROR(VLOOKUP(FU$2&amp;$A18,'EUC2'!$C:$F,MATCH("AWAY",'EUC2'!$C$1:$F$1,0),0),"")&amp;IFERROR(VLOOKUP(FU$2&amp;$A18,'EUC2'!$D:$E,MATCH("HOME",'EUC2'!$D$1:$E$1,0),0),"")</f>
        <v/>
      </c>
      <c r="FV18" s="25" t="str">
        <f>IFERROR(VLOOKUP(FV$2&amp;$B18,'FPL FIX2'!$N$1:$Q$400,MATCH("HOME",'FPL FIX2'!$N$1:$Q$1,0),0),"")&amp;IFERROR(VLOOKUP(FV$2&amp;$B18,'FPL FIX2'!$O$1:$P$400,MATCH("AWAY",'FPL FIX2'!$O$1:$P$1,0),0),"")&amp;IFERROR(VLOOKUP(FV$2&amp;$A18,'FA2'!$A:$D,MATCH("AWAY",'FA2'!$A$1:$D$1,0),0),"")&amp;IFERROR(VLOOKUP(FV$2&amp;$A18,'FA2'!$B:$C,MATCH("HOME",'FA2'!$B$1:$C$1,0),0),"")&amp;IFERROR(VLOOKUP(FV$2&amp;$A18,'EFL2'!$A:$D,MATCH("AWAY",'EFL2'!$A$1:$D$1,0),0),"")&amp;IFERROR(VLOOKUP(FV$2&amp;$A18,'EFL2'!$B:$C,MATCH("HOME",'EFL2'!$B$1:$C$1,0),0),"")&amp;IFERROR(VLOOKUP(FV$2&amp;$A18,'UCL2'!$C:$F,MATCH("AWAY",'UCL2'!$C$1:$F$1,0),0),"")&amp;IFERROR(VLOOKUP(FV$2&amp;$A18,'UCL2'!$D:$E,MATCH("HOME",'UCL2'!$D$1:$E$1,0),0),"")&amp;IFERROR(VLOOKUP(FV$2&amp;$A18,'EU2'!$C:$F,MATCH("AWAY",'EU2'!$C$1:$F$1,0),0),"")&amp;IFERROR(VLOOKUP(FV$2&amp;$A18,'EU2'!$D:$E,MATCH("HOME",'EU2'!$D$1:$E$1,0),0),"")&amp;IFERROR(VLOOKUP(FV$2&amp;$A18,'EUC2'!$C:$F,MATCH("AWAY",'EUC2'!$C$1:$F$1,0),0),"")&amp;IFERROR(VLOOKUP(FV$2&amp;$A18,'EUC2'!$D:$E,MATCH("HOME",'EUC2'!$D$1:$E$1,0),0),"")</f>
        <v/>
      </c>
      <c r="FW18" s="25" t="str">
        <f>IFERROR(VLOOKUP(FW$2&amp;$B18,'FPL FIX2'!$N$1:$Q$400,MATCH("HOME",'FPL FIX2'!$N$1:$Q$1,0),0),"")&amp;IFERROR(VLOOKUP(FW$2&amp;$B18,'FPL FIX2'!$O$1:$P$400,MATCH("AWAY",'FPL FIX2'!$O$1:$P$1,0),0),"")&amp;IFERROR(VLOOKUP(FW$2&amp;$A18,'FA2'!$A:$D,MATCH("AWAY",'FA2'!$A$1:$D$1,0),0),"")&amp;IFERROR(VLOOKUP(FW$2&amp;$A18,'FA2'!$B:$C,MATCH("HOME",'FA2'!$B$1:$C$1,0),0),"")&amp;IFERROR(VLOOKUP(FW$2&amp;$A18,'EFL2'!$A:$D,MATCH("AWAY",'EFL2'!$A$1:$D$1,0),0),"")&amp;IFERROR(VLOOKUP(FW$2&amp;$A18,'EFL2'!$B:$C,MATCH("HOME",'EFL2'!$B$1:$C$1,0),0),"")&amp;IFERROR(VLOOKUP(FW$2&amp;$A18,'UCL2'!$C:$F,MATCH("AWAY",'UCL2'!$C$1:$F$1,0),0),"")&amp;IFERROR(VLOOKUP(FW$2&amp;$A18,'UCL2'!$D:$E,MATCH("HOME",'UCL2'!$D$1:$E$1,0),0),"")&amp;IFERROR(VLOOKUP(FW$2&amp;$A18,'EU2'!$C:$F,MATCH("AWAY",'EU2'!$C$1:$F$1,0),0),"")&amp;IFERROR(VLOOKUP(FW$2&amp;$A18,'EU2'!$D:$E,MATCH("HOME",'EU2'!$D$1:$E$1,0),0),"")&amp;IFERROR(VLOOKUP(FW$2&amp;$A18,'EUC2'!$C:$F,MATCH("AWAY",'EUC2'!$C$1:$F$1,0),0),"")&amp;IFERROR(VLOOKUP(FW$2&amp;$A18,'EUC2'!$D:$E,MATCH("HOME",'EUC2'!$D$1:$E$1,0),0),"")</f>
        <v>Southampton</v>
      </c>
      <c r="FX18" s="25" t="str">
        <f>IFERROR(VLOOKUP(FX$2&amp;$B18,'FPL FIX2'!$N$1:$Q$400,MATCH("HOME",'FPL FIX2'!$N$1:$Q$1,0),0),"")&amp;IFERROR(VLOOKUP(FX$2&amp;$B18,'FPL FIX2'!$O$1:$P$400,MATCH("AWAY",'FPL FIX2'!$O$1:$P$1,0),0),"")&amp;IFERROR(VLOOKUP(FX$2&amp;$A18,'FA2'!$A:$D,MATCH("AWAY",'FA2'!$A$1:$D$1,0),0),"")&amp;IFERROR(VLOOKUP(FX$2&amp;$A18,'FA2'!$B:$C,MATCH("HOME",'FA2'!$B$1:$C$1,0),0),"")&amp;IFERROR(VLOOKUP(FX$2&amp;$A18,'EFL2'!$A:$D,MATCH("AWAY",'EFL2'!$A$1:$D$1,0),0),"")&amp;IFERROR(VLOOKUP(FX$2&amp;$A18,'EFL2'!$B:$C,MATCH("HOME",'EFL2'!$B$1:$C$1,0),0),"")&amp;IFERROR(VLOOKUP(FX$2&amp;$A18,'UCL2'!$C:$F,MATCH("AWAY",'UCL2'!$C$1:$F$1,0),0),"")&amp;IFERROR(VLOOKUP(FX$2&amp;$A18,'UCL2'!$D:$E,MATCH("HOME",'UCL2'!$D$1:$E$1,0),0),"")&amp;IFERROR(VLOOKUP(FX$2&amp;$A18,'EU2'!$C:$F,MATCH("AWAY",'EU2'!$C$1:$F$1,0),0),"")&amp;IFERROR(VLOOKUP(FX$2&amp;$A18,'EU2'!$D:$E,MATCH("HOME",'EU2'!$D$1:$E$1,0),0),"")&amp;IFERROR(VLOOKUP(FX$2&amp;$A18,'EUC2'!$C:$F,MATCH("AWAY",'EUC2'!$C$1:$F$1,0),0),"")&amp;IFERROR(VLOOKUP(FX$2&amp;$A18,'EUC2'!$D:$E,MATCH("HOME",'EUC2'!$D$1:$E$1,0),0),"")</f>
        <v/>
      </c>
      <c r="FY18" s="25" t="str">
        <f>IFERROR(VLOOKUP(FY$2&amp;$B18,'FPL FIX2'!$N$1:$Q$400,MATCH("HOME",'FPL FIX2'!$N$1:$Q$1,0),0),"")&amp;IFERROR(VLOOKUP(FY$2&amp;$B18,'FPL FIX2'!$O$1:$P$400,MATCH("AWAY",'FPL FIX2'!$O$1:$P$1,0),0),"")&amp;IFERROR(VLOOKUP(FY$2&amp;$A18,'FA2'!$A:$D,MATCH("AWAY",'FA2'!$A$1:$D$1,0),0),"")&amp;IFERROR(VLOOKUP(FY$2&amp;$A18,'FA2'!$B:$C,MATCH("HOME",'FA2'!$B$1:$C$1,0),0),"")&amp;IFERROR(VLOOKUP(FY$2&amp;$A18,'EFL2'!$A:$D,MATCH("AWAY",'EFL2'!$A$1:$D$1,0),0),"")&amp;IFERROR(VLOOKUP(FY$2&amp;$A18,'EFL2'!$B:$C,MATCH("HOME",'EFL2'!$B$1:$C$1,0),0),"")&amp;IFERROR(VLOOKUP(FY$2&amp;$A18,'UCL2'!$C:$F,MATCH("AWAY",'UCL2'!$C$1:$F$1,0),0),"")&amp;IFERROR(VLOOKUP(FY$2&amp;$A18,'UCL2'!$D:$E,MATCH("HOME",'UCL2'!$D$1:$E$1,0),0),"")&amp;IFERROR(VLOOKUP(FY$2&amp;$A18,'EU2'!$C:$F,MATCH("AWAY",'EU2'!$C$1:$F$1,0),0),"")&amp;IFERROR(VLOOKUP(FY$2&amp;$A18,'EU2'!$D:$E,MATCH("HOME",'EU2'!$D$1:$E$1,0),0),"")&amp;IFERROR(VLOOKUP(FY$2&amp;$A18,'EUC2'!$C:$F,MATCH("AWAY",'EUC2'!$C$1:$F$1,0),0),"")&amp;IFERROR(VLOOKUP(FY$2&amp;$A18,'EUC2'!$D:$E,MATCH("HOME",'EUC2'!$D$1:$E$1,0),0),"")</f>
        <v/>
      </c>
      <c r="FZ18" s="25" t="str">
        <f>IFERROR(VLOOKUP(FZ$2&amp;$B18,'FPL FIX2'!$N$1:$Q$400,MATCH("HOME",'FPL FIX2'!$N$1:$Q$1,0),0),"")&amp;IFERROR(VLOOKUP(FZ$2&amp;$B18,'FPL FIX2'!$O$1:$P$400,MATCH("AWAY",'FPL FIX2'!$O$1:$P$1,0),0),"")&amp;IFERROR(VLOOKUP(FZ$2&amp;$A18,'FA2'!$A:$D,MATCH("AWAY",'FA2'!$A$1:$D$1,0),0),"")&amp;IFERROR(VLOOKUP(FZ$2&amp;$A18,'FA2'!$B:$C,MATCH("HOME",'FA2'!$B$1:$C$1,0),0),"")&amp;IFERROR(VLOOKUP(FZ$2&amp;$A18,'EFL2'!$A:$D,MATCH("AWAY",'EFL2'!$A$1:$D$1,0),0),"")&amp;IFERROR(VLOOKUP(FZ$2&amp;$A18,'EFL2'!$B:$C,MATCH("HOME",'EFL2'!$B$1:$C$1,0),0),"")&amp;IFERROR(VLOOKUP(FZ$2&amp;$A18,'UCL2'!$C:$F,MATCH("AWAY",'UCL2'!$C$1:$F$1,0),0),"")&amp;IFERROR(VLOOKUP(FZ$2&amp;$A18,'UCL2'!$D:$E,MATCH("HOME",'UCL2'!$D$1:$E$1,0),0),"")&amp;IFERROR(VLOOKUP(FZ$2&amp;$A18,'EU2'!$C:$F,MATCH("AWAY",'EU2'!$C$1:$F$1,0),0),"")&amp;IFERROR(VLOOKUP(FZ$2&amp;$A18,'EU2'!$D:$E,MATCH("HOME",'EU2'!$D$1:$E$1,0),0),"")&amp;IFERROR(VLOOKUP(FZ$2&amp;$A18,'EUC2'!$C:$F,MATCH("AWAY",'EUC2'!$C$1:$F$1,0),0),"")&amp;IFERROR(VLOOKUP(FZ$2&amp;$A18,'EUC2'!$D:$E,MATCH("HOME",'EUC2'!$D$1:$E$1,0),0),"")</f>
        <v/>
      </c>
      <c r="GA18" s="25" t="str">
        <f>IFERROR(VLOOKUP(GA$2&amp;$B18,'FPL FIX2'!$N$1:$Q$400,MATCH("HOME",'FPL FIX2'!$N$1:$Q$1,0),0),"")&amp;IFERROR(VLOOKUP(GA$2&amp;$B18,'FPL FIX2'!$O$1:$P$400,MATCH("AWAY",'FPL FIX2'!$O$1:$P$1,0),0),"")&amp;IFERROR(VLOOKUP(GA$2&amp;$A18,'FA2'!$A:$D,MATCH("AWAY",'FA2'!$A$1:$D$1,0),0),"")&amp;IFERROR(VLOOKUP(GA$2&amp;$A18,'FA2'!$B:$C,MATCH("HOME",'FA2'!$B$1:$C$1,0),0),"")&amp;IFERROR(VLOOKUP(GA$2&amp;$A18,'EFL2'!$A:$D,MATCH("AWAY",'EFL2'!$A$1:$D$1,0),0),"")&amp;IFERROR(VLOOKUP(GA$2&amp;$A18,'EFL2'!$B:$C,MATCH("HOME",'EFL2'!$B$1:$C$1,0),0),"")&amp;IFERROR(VLOOKUP(GA$2&amp;$A18,'UCL2'!$C:$F,MATCH("AWAY",'UCL2'!$C$1:$F$1,0),0),"")&amp;IFERROR(VLOOKUP(GA$2&amp;$A18,'UCL2'!$D:$E,MATCH("HOME",'UCL2'!$D$1:$E$1,0),0),"")&amp;IFERROR(VLOOKUP(GA$2&amp;$A18,'EU2'!$C:$F,MATCH("AWAY",'EU2'!$C$1:$F$1,0),0),"")&amp;IFERROR(VLOOKUP(GA$2&amp;$A18,'EU2'!$D:$E,MATCH("HOME",'EU2'!$D$1:$E$1,0),0),"")&amp;IFERROR(VLOOKUP(GA$2&amp;$A18,'EUC2'!$C:$F,MATCH("AWAY",'EUC2'!$C$1:$F$1,0),0),"")&amp;IFERROR(VLOOKUP(GA$2&amp;$A18,'EUC2'!$D:$E,MATCH("HOME",'EUC2'!$D$1:$E$1,0),0),"")</f>
        <v/>
      </c>
      <c r="GB18" s="25" t="str">
        <f>IFERROR(VLOOKUP(GB$2&amp;$B18,'FPL FIX2'!$N$1:$Q$400,MATCH("HOME",'FPL FIX2'!$N$1:$Q$1,0),0),"")&amp;IFERROR(VLOOKUP(GB$2&amp;$B18,'FPL FIX2'!$O$1:$P$400,MATCH("AWAY",'FPL FIX2'!$O$1:$P$1,0),0),"")&amp;IFERROR(VLOOKUP(GB$2&amp;$A18,'FA2'!$A:$D,MATCH("AWAY",'FA2'!$A$1:$D$1,0),0),"")&amp;IFERROR(VLOOKUP(GB$2&amp;$A18,'FA2'!$B:$C,MATCH("HOME",'FA2'!$B$1:$C$1,0),0),"")&amp;IFERROR(VLOOKUP(GB$2&amp;$A18,'EFL2'!$A:$D,MATCH("AWAY",'EFL2'!$A$1:$D$1,0),0),"")&amp;IFERROR(VLOOKUP(GB$2&amp;$A18,'EFL2'!$B:$C,MATCH("HOME",'EFL2'!$B$1:$C$1,0),0),"")&amp;IFERROR(VLOOKUP(GB$2&amp;$A18,'UCL2'!$C:$F,MATCH("AWAY",'UCL2'!$C$1:$F$1,0),0),"")&amp;IFERROR(VLOOKUP(GB$2&amp;$A18,'UCL2'!$D:$E,MATCH("HOME",'UCL2'!$D$1:$E$1,0),0),"")&amp;IFERROR(VLOOKUP(GB$2&amp;$A18,'EU2'!$C:$F,MATCH("AWAY",'EU2'!$C$1:$F$1,0),0),"")&amp;IFERROR(VLOOKUP(GB$2&amp;$A18,'EU2'!$D:$E,MATCH("HOME",'EU2'!$D$1:$E$1,0),0),"")&amp;IFERROR(VLOOKUP(GB$2&amp;$A18,'EUC2'!$C:$F,MATCH("AWAY",'EUC2'!$C$1:$F$1,0),0),"")&amp;IFERROR(VLOOKUP(GB$2&amp;$A18,'EUC2'!$D:$E,MATCH("HOME",'EUC2'!$D$1:$E$1,0),0),"")</f>
        <v/>
      </c>
      <c r="GC18" s="25" t="str">
        <f>IFERROR(VLOOKUP(GC$2&amp;$B18,'FPL FIX2'!$N$1:$Q$400,MATCH("HOME",'FPL FIX2'!$N$1:$Q$1,0),0),"")&amp;IFERROR(VLOOKUP(GC$2&amp;$B18,'FPL FIX2'!$O$1:$P$400,MATCH("AWAY",'FPL FIX2'!$O$1:$P$1,0),0),"")&amp;IFERROR(VLOOKUP(GC$2&amp;$A18,'FA2'!$A:$D,MATCH("AWAY",'FA2'!$A$1:$D$1,0),0),"")&amp;IFERROR(VLOOKUP(GC$2&amp;$A18,'FA2'!$B:$C,MATCH("HOME",'FA2'!$B$1:$C$1,0),0),"")&amp;IFERROR(VLOOKUP(GC$2&amp;$A18,'EFL2'!$A:$D,MATCH("AWAY",'EFL2'!$A$1:$D$1,0),0),"")&amp;IFERROR(VLOOKUP(GC$2&amp;$A18,'EFL2'!$B:$C,MATCH("HOME",'EFL2'!$B$1:$C$1,0),0),"")&amp;IFERROR(VLOOKUP(GC$2&amp;$A18,'UCL2'!$C:$F,MATCH("AWAY",'UCL2'!$C$1:$F$1,0),0),"")&amp;IFERROR(VLOOKUP(GC$2&amp;$A18,'UCL2'!$D:$E,MATCH("HOME",'UCL2'!$D$1:$E$1,0),0),"")&amp;IFERROR(VLOOKUP(GC$2&amp;$A18,'EU2'!$C:$F,MATCH("AWAY",'EU2'!$C$1:$F$1,0),0),"")&amp;IFERROR(VLOOKUP(GC$2&amp;$A18,'EU2'!$D:$E,MATCH("HOME",'EU2'!$D$1:$E$1,0),0),"")&amp;IFERROR(VLOOKUP(GC$2&amp;$A18,'EUC2'!$C:$F,MATCH("AWAY",'EUC2'!$C$1:$F$1,0),0),"")&amp;IFERROR(VLOOKUP(GC$2&amp;$A18,'EUC2'!$D:$E,MATCH("HOME",'EUC2'!$D$1:$E$1,0),0),"")</f>
        <v/>
      </c>
      <c r="GD18" s="25" t="str">
        <f>IFERROR(VLOOKUP(GD$2&amp;$B18,'FPL FIX2'!$N$1:$Q$400,MATCH("HOME",'FPL FIX2'!$N$1:$Q$1,0),0),"")&amp;IFERROR(VLOOKUP(GD$2&amp;$B18,'FPL FIX2'!$O$1:$P$400,MATCH("AWAY",'FPL FIX2'!$O$1:$P$1,0),0),"")&amp;IFERROR(VLOOKUP(GD$2&amp;$A18,'FA2'!$A:$D,MATCH("AWAY",'FA2'!$A$1:$D$1,0),0),"")&amp;IFERROR(VLOOKUP(GD$2&amp;$A18,'FA2'!$B:$C,MATCH("HOME",'FA2'!$B$1:$C$1,0),0),"")&amp;IFERROR(VLOOKUP(GD$2&amp;$A18,'EFL2'!$A:$D,MATCH("AWAY",'EFL2'!$A$1:$D$1,0),0),"")&amp;IFERROR(VLOOKUP(GD$2&amp;$A18,'EFL2'!$B:$C,MATCH("HOME",'EFL2'!$B$1:$C$1,0),0),"")&amp;IFERROR(VLOOKUP(GD$2&amp;$A18,'UCL2'!$C:$F,MATCH("AWAY",'UCL2'!$C$1:$F$1,0),0),"")&amp;IFERROR(VLOOKUP(GD$2&amp;$A18,'UCL2'!$D:$E,MATCH("HOME",'UCL2'!$D$1:$E$1,0),0),"")&amp;IFERROR(VLOOKUP(GD$2&amp;$A18,'EU2'!$C:$F,MATCH("AWAY",'EU2'!$C$1:$F$1,0),0),"")&amp;IFERROR(VLOOKUP(GD$2&amp;$A18,'EU2'!$D:$E,MATCH("HOME",'EU2'!$D$1:$E$1,0),0),"")&amp;IFERROR(VLOOKUP(GD$2&amp;$A18,'EUC2'!$C:$F,MATCH("AWAY",'EUC2'!$C$1:$F$1,0),0),"")&amp;IFERROR(VLOOKUP(GD$2&amp;$A18,'EUC2'!$D:$E,MATCH("HOME",'EUC2'!$D$1:$E$1,0),0),"")</f>
        <v>Southampton</v>
      </c>
      <c r="GE18" s="25" t="str">
        <f>IFERROR(VLOOKUP(GE$2&amp;$B18,'FPL FIX2'!$N$1:$Q$400,MATCH("HOME",'FPL FIX2'!$N$1:$Q$1,0),0),"")&amp;IFERROR(VLOOKUP(GE$2&amp;$B18,'FPL FIX2'!$O$1:$P$400,MATCH("AWAY",'FPL FIX2'!$O$1:$P$1,0),0),"")&amp;IFERROR(VLOOKUP(GE$2&amp;$A18,'FA2'!$A:$D,MATCH("AWAY",'FA2'!$A$1:$D$1,0),0),"")&amp;IFERROR(VLOOKUP(GE$2&amp;$A18,'FA2'!$B:$C,MATCH("HOME",'FA2'!$B$1:$C$1,0),0),"")&amp;IFERROR(VLOOKUP(GE$2&amp;$A18,'EFL2'!$A:$D,MATCH("AWAY",'EFL2'!$A$1:$D$1,0),0),"")&amp;IFERROR(VLOOKUP(GE$2&amp;$A18,'EFL2'!$B:$C,MATCH("HOME",'EFL2'!$B$1:$C$1,0),0),"")&amp;IFERROR(VLOOKUP(GE$2&amp;$A18,'UCL2'!$C:$F,MATCH("AWAY",'UCL2'!$C$1:$F$1,0),0),"")&amp;IFERROR(VLOOKUP(GE$2&amp;$A18,'UCL2'!$D:$E,MATCH("HOME",'UCL2'!$D$1:$E$1,0),0),"")&amp;IFERROR(VLOOKUP(GE$2&amp;$A18,'EU2'!$C:$F,MATCH("AWAY",'EU2'!$C$1:$F$1,0),0),"")&amp;IFERROR(VLOOKUP(GE$2&amp;$A18,'EU2'!$D:$E,MATCH("HOME",'EU2'!$D$1:$E$1,0),0),"")&amp;IFERROR(VLOOKUP(GE$2&amp;$A18,'EUC2'!$C:$F,MATCH("AWAY",'EUC2'!$C$1:$F$1,0),0),"")&amp;IFERROR(VLOOKUP(GE$2&amp;$A18,'EUC2'!$D:$E,MATCH("HOME",'EUC2'!$D$1:$E$1,0),0),"")</f>
        <v/>
      </c>
      <c r="GF18" s="25" t="str">
        <f>IFERROR(VLOOKUP(GF$2&amp;$B18,'FPL FIX2'!$N$1:$Q$400,MATCH("HOME",'FPL FIX2'!$N$1:$Q$1,0),0),"")&amp;IFERROR(VLOOKUP(GF$2&amp;$B18,'FPL FIX2'!$O$1:$P$400,MATCH("AWAY",'FPL FIX2'!$O$1:$P$1,0),0),"")&amp;IFERROR(VLOOKUP(GF$2&amp;$A18,'FA2'!$A:$D,MATCH("AWAY",'FA2'!$A$1:$D$1,0),0),"")&amp;IFERROR(VLOOKUP(GF$2&amp;$A18,'FA2'!$B:$C,MATCH("HOME",'FA2'!$B$1:$C$1,0),0),"")&amp;IFERROR(VLOOKUP(GF$2&amp;$A18,'EFL2'!$A:$D,MATCH("AWAY",'EFL2'!$A$1:$D$1,0),0),"")&amp;IFERROR(VLOOKUP(GF$2&amp;$A18,'EFL2'!$B:$C,MATCH("HOME",'EFL2'!$B$1:$C$1,0),0),"")&amp;IFERROR(VLOOKUP(GF$2&amp;$A18,'UCL2'!$C:$F,MATCH("AWAY",'UCL2'!$C$1:$F$1,0),0),"")&amp;IFERROR(VLOOKUP(GF$2&amp;$A18,'UCL2'!$D:$E,MATCH("HOME",'UCL2'!$D$1:$E$1,0),0),"")&amp;IFERROR(VLOOKUP(GF$2&amp;$A18,'EU2'!$C:$F,MATCH("AWAY",'EU2'!$C$1:$F$1,0),0),"")&amp;IFERROR(VLOOKUP(GF$2&amp;$A18,'EU2'!$D:$E,MATCH("HOME",'EU2'!$D$1:$E$1,0),0),"")&amp;IFERROR(VLOOKUP(GF$2&amp;$A18,'EUC2'!$C:$F,MATCH("AWAY",'EUC2'!$C$1:$F$1,0),0),"")&amp;IFERROR(VLOOKUP(GF$2&amp;$A18,'EUC2'!$D:$E,MATCH("HOME",'EUC2'!$D$1:$E$1,0),0),"")</f>
        <v/>
      </c>
      <c r="GG18" s="25" t="str">
        <f>IFERROR(VLOOKUP(GG$2&amp;$B18,'FPL FIX2'!$N$1:$Q$400,MATCH("HOME",'FPL FIX2'!$N$1:$Q$1,0),0),"")&amp;IFERROR(VLOOKUP(GG$2&amp;$B18,'FPL FIX2'!$O$1:$P$400,MATCH("AWAY",'FPL FIX2'!$O$1:$P$1,0),0),"")&amp;IFERROR(VLOOKUP(GG$2&amp;$A18,'FA2'!$A:$D,MATCH("AWAY",'FA2'!$A$1:$D$1,0),0),"")&amp;IFERROR(VLOOKUP(GG$2&amp;$A18,'FA2'!$B:$C,MATCH("HOME",'FA2'!$B$1:$C$1,0),0),"")&amp;IFERROR(VLOOKUP(GG$2&amp;$A18,'EFL2'!$A:$D,MATCH("AWAY",'EFL2'!$A$1:$D$1,0),0),"")&amp;IFERROR(VLOOKUP(GG$2&amp;$A18,'EFL2'!$B:$C,MATCH("HOME",'EFL2'!$B$1:$C$1,0),0),"")&amp;IFERROR(VLOOKUP(GG$2&amp;$A18,'UCL2'!$C:$F,MATCH("AWAY",'UCL2'!$C$1:$F$1,0),0),"")&amp;IFERROR(VLOOKUP(GG$2&amp;$A18,'UCL2'!$D:$E,MATCH("HOME",'UCL2'!$D$1:$E$1,0),0),"")&amp;IFERROR(VLOOKUP(GG$2&amp;$A18,'EU2'!$C:$F,MATCH("AWAY",'EU2'!$C$1:$F$1,0),0),"")&amp;IFERROR(VLOOKUP(GG$2&amp;$A18,'EU2'!$D:$E,MATCH("HOME",'EU2'!$D$1:$E$1,0),0),"")&amp;IFERROR(VLOOKUP(GG$2&amp;$A18,'EUC2'!$C:$F,MATCH("AWAY",'EUC2'!$C$1:$F$1,0),0),"")&amp;IFERROR(VLOOKUP(GG$2&amp;$A18,'EUC2'!$D:$E,MATCH("HOME",'EUC2'!$D$1:$E$1,0),0),"")</f>
        <v/>
      </c>
      <c r="GH18" s="25" t="str">
        <f>IFERROR(VLOOKUP(GH$2&amp;$B18,'FPL FIX2'!$N$1:$Q$400,MATCH("HOME",'FPL FIX2'!$N$1:$Q$1,0),0),"")&amp;IFERROR(VLOOKUP(GH$2&amp;$B18,'FPL FIX2'!$O$1:$P$400,MATCH("AWAY",'FPL FIX2'!$O$1:$P$1,0),0),"")&amp;IFERROR(VLOOKUP(GH$2&amp;$A18,'FA2'!$A:$D,MATCH("AWAY",'FA2'!$A$1:$D$1,0),0),"")&amp;IFERROR(VLOOKUP(GH$2&amp;$A18,'FA2'!$B:$C,MATCH("HOME",'FA2'!$B$1:$C$1,0),0),"")&amp;IFERROR(VLOOKUP(GH$2&amp;$A18,'EFL2'!$A:$D,MATCH("AWAY",'EFL2'!$A$1:$D$1,0),0),"")&amp;IFERROR(VLOOKUP(GH$2&amp;$A18,'EFL2'!$B:$C,MATCH("HOME",'EFL2'!$B$1:$C$1,0),0),"")&amp;IFERROR(VLOOKUP(GH$2&amp;$A18,'UCL2'!$C:$F,MATCH("AWAY",'UCL2'!$C$1:$F$1,0),0),"")&amp;IFERROR(VLOOKUP(GH$2&amp;$A18,'UCL2'!$D:$E,MATCH("HOME",'UCL2'!$D$1:$E$1,0),0),"")&amp;IFERROR(VLOOKUP(GH$2&amp;$A18,'EU2'!$C:$F,MATCH("AWAY",'EU2'!$C$1:$F$1,0),0),"")&amp;IFERROR(VLOOKUP(GH$2&amp;$A18,'EU2'!$D:$E,MATCH("HOME",'EU2'!$D$1:$E$1,0),0),"")&amp;IFERROR(VLOOKUP(GH$2&amp;$A18,'EUC2'!$C:$F,MATCH("AWAY",'EUC2'!$C$1:$F$1,0),0),"")&amp;IFERROR(VLOOKUP(GH$2&amp;$A18,'EUC2'!$D:$E,MATCH("HOME",'EUC2'!$D$1:$E$1,0),0),"")</f>
        <v>WHU</v>
      </c>
      <c r="GI18" s="25" t="str">
        <f>IFERROR(VLOOKUP(GI$2&amp;$B18,'FPL FIX2'!$N$1:$Q$400,MATCH("HOME",'FPL FIX2'!$N$1:$Q$1,0),0),"")&amp;IFERROR(VLOOKUP(GI$2&amp;$B18,'FPL FIX2'!$O$1:$P$400,MATCH("AWAY",'FPL FIX2'!$O$1:$P$1,0),0),"")&amp;IFERROR(VLOOKUP(GI$2&amp;$A18,'FA2'!$A:$D,MATCH("AWAY",'FA2'!$A$1:$D$1,0),0),"")&amp;IFERROR(VLOOKUP(GI$2&amp;$A18,'FA2'!$B:$C,MATCH("HOME",'FA2'!$B$1:$C$1,0),0),"")&amp;IFERROR(VLOOKUP(GI$2&amp;$A18,'EFL2'!$A:$D,MATCH("AWAY",'EFL2'!$A$1:$D$1,0),0),"")&amp;IFERROR(VLOOKUP(GI$2&amp;$A18,'EFL2'!$B:$C,MATCH("HOME",'EFL2'!$B$1:$C$1,0),0),"")&amp;IFERROR(VLOOKUP(GI$2&amp;$A18,'UCL2'!$C:$F,MATCH("AWAY",'UCL2'!$C$1:$F$1,0),0),"")&amp;IFERROR(VLOOKUP(GI$2&amp;$A18,'UCL2'!$D:$E,MATCH("HOME",'UCL2'!$D$1:$E$1,0),0),"")&amp;IFERROR(VLOOKUP(GI$2&amp;$A18,'EU2'!$C:$F,MATCH("AWAY",'EU2'!$C$1:$F$1,0),0),"")&amp;IFERROR(VLOOKUP(GI$2&amp;$A18,'EU2'!$D:$E,MATCH("HOME",'EU2'!$D$1:$E$1,0),0),"")&amp;IFERROR(VLOOKUP(GI$2&amp;$A18,'EUC2'!$C:$F,MATCH("AWAY",'EUC2'!$C$1:$F$1,0),0),"")&amp;IFERROR(VLOOKUP(GI$2&amp;$A18,'EUC2'!$D:$E,MATCH("HOME",'EUC2'!$D$1:$E$1,0),0),"")</f>
        <v/>
      </c>
      <c r="GJ18" s="25" t="str">
        <f>IFERROR(VLOOKUP(GJ$2&amp;$B18,'FPL FIX2'!$N$1:$Q$400,MATCH("HOME",'FPL FIX2'!$N$1:$Q$1,0),0),"")&amp;IFERROR(VLOOKUP(GJ$2&amp;$B18,'FPL FIX2'!$O$1:$P$400,MATCH("AWAY",'FPL FIX2'!$O$1:$P$1,0),0),"")&amp;IFERROR(VLOOKUP(GJ$2&amp;$A18,'FA2'!$A:$D,MATCH("AWAY",'FA2'!$A$1:$D$1,0),0),"")&amp;IFERROR(VLOOKUP(GJ$2&amp;$A18,'FA2'!$B:$C,MATCH("HOME",'FA2'!$B$1:$C$1,0),0),"")&amp;IFERROR(VLOOKUP(GJ$2&amp;$A18,'EFL2'!$A:$D,MATCH("AWAY",'EFL2'!$A$1:$D$1,0),0),"")&amp;IFERROR(VLOOKUP(GJ$2&amp;$A18,'EFL2'!$B:$C,MATCH("HOME",'EFL2'!$B$1:$C$1,0),0),"")&amp;IFERROR(VLOOKUP(GJ$2&amp;$A18,'UCL2'!$C:$F,MATCH("AWAY",'UCL2'!$C$1:$F$1,0),0),"")&amp;IFERROR(VLOOKUP(GJ$2&amp;$A18,'UCL2'!$D:$E,MATCH("HOME",'UCL2'!$D$1:$E$1,0),0),"")&amp;IFERROR(VLOOKUP(GJ$2&amp;$A18,'EU2'!$C:$F,MATCH("AWAY",'EU2'!$C$1:$F$1,0),0),"")&amp;IFERROR(VLOOKUP(GJ$2&amp;$A18,'EU2'!$D:$E,MATCH("HOME",'EU2'!$D$1:$E$1,0),0),"")&amp;IFERROR(VLOOKUP(GJ$2&amp;$A18,'EUC2'!$C:$F,MATCH("AWAY",'EUC2'!$C$1:$F$1,0),0),"")&amp;IFERROR(VLOOKUP(GJ$2&amp;$A18,'EUC2'!$D:$E,MATCH("HOME",'EUC2'!$D$1:$E$1,0),0),"")</f>
        <v/>
      </c>
      <c r="GK18" s="25" t="str">
        <f>IFERROR(VLOOKUP(GK$2&amp;$B18,'FPL FIX2'!$N$1:$Q$400,MATCH("HOME",'FPL FIX2'!$N$1:$Q$1,0),0),"")&amp;IFERROR(VLOOKUP(GK$2&amp;$B18,'FPL FIX2'!$O$1:$P$400,MATCH("AWAY",'FPL FIX2'!$O$1:$P$1,0),0),"")&amp;IFERROR(VLOOKUP(GK$2&amp;$A18,'FA2'!$A:$D,MATCH("AWAY",'FA2'!$A$1:$D$1,0),0),"")&amp;IFERROR(VLOOKUP(GK$2&amp;$A18,'FA2'!$B:$C,MATCH("HOME",'FA2'!$B$1:$C$1,0),0),"")&amp;IFERROR(VLOOKUP(GK$2&amp;$A18,'EFL2'!$A:$D,MATCH("AWAY",'EFL2'!$A$1:$D$1,0),0),"")&amp;IFERROR(VLOOKUP(GK$2&amp;$A18,'EFL2'!$B:$C,MATCH("HOME",'EFL2'!$B$1:$C$1,0),0),"")&amp;IFERROR(VLOOKUP(GK$2&amp;$A18,'UCL2'!$C:$F,MATCH("AWAY",'UCL2'!$C$1:$F$1,0),0),"")&amp;IFERROR(VLOOKUP(GK$2&amp;$A18,'UCL2'!$D:$E,MATCH("HOME",'UCL2'!$D$1:$E$1,0),0),"")&amp;IFERROR(VLOOKUP(GK$2&amp;$A18,'EU2'!$C:$F,MATCH("AWAY",'EU2'!$C$1:$F$1,0),0),"")&amp;IFERROR(VLOOKUP(GK$2&amp;$A18,'EU2'!$D:$E,MATCH("HOME",'EU2'!$D$1:$E$1,0),0),"")&amp;IFERROR(VLOOKUP(GK$2&amp;$A18,'EUC2'!$C:$F,MATCH("AWAY",'EUC2'!$C$1:$F$1,0),0),"")&amp;IFERROR(VLOOKUP(GK$2&amp;$A18,'EUC2'!$D:$E,MATCH("HOME",'EUC2'!$D$1:$E$1,0),0),"")</f>
        <v/>
      </c>
      <c r="GL18" s="25" t="str">
        <f>IFERROR(VLOOKUP(GL$2&amp;$B18,'FPL FIX2'!$N$1:$Q$400,MATCH("HOME",'FPL FIX2'!$N$1:$Q$1,0),0),"")&amp;IFERROR(VLOOKUP(GL$2&amp;$B18,'FPL FIX2'!$O$1:$P$400,MATCH("AWAY",'FPL FIX2'!$O$1:$P$1,0),0),"")&amp;IFERROR(VLOOKUP(GL$2&amp;$A18,'FA2'!$A:$D,MATCH("AWAY",'FA2'!$A$1:$D$1,0),0),"")&amp;IFERROR(VLOOKUP(GL$2&amp;$A18,'FA2'!$B:$C,MATCH("HOME",'FA2'!$B$1:$C$1,0),0),"")&amp;IFERROR(VLOOKUP(GL$2&amp;$A18,'EFL2'!$A:$D,MATCH("AWAY",'EFL2'!$A$1:$D$1,0),0),"")&amp;IFERROR(VLOOKUP(GL$2&amp;$A18,'EFL2'!$B:$C,MATCH("HOME",'EFL2'!$B$1:$C$1,0),0),"")&amp;IFERROR(VLOOKUP(GL$2&amp;$A18,'UCL2'!$C:$F,MATCH("AWAY",'UCL2'!$C$1:$F$1,0),0),"")&amp;IFERROR(VLOOKUP(GL$2&amp;$A18,'UCL2'!$D:$E,MATCH("HOME",'UCL2'!$D$1:$E$1,0),0),"")&amp;IFERROR(VLOOKUP(GL$2&amp;$A18,'EU2'!$C:$F,MATCH("AWAY",'EU2'!$C$1:$F$1,0),0),"")&amp;IFERROR(VLOOKUP(GL$2&amp;$A18,'EU2'!$D:$E,MATCH("HOME",'EU2'!$D$1:$E$1,0),0),"")&amp;IFERROR(VLOOKUP(GL$2&amp;$A18,'EUC2'!$C:$F,MATCH("AWAY",'EUC2'!$C$1:$F$1,0),0),"")&amp;IFERROR(VLOOKUP(GL$2&amp;$A18,'EUC2'!$D:$E,MATCH("HOME",'EUC2'!$D$1:$E$1,0),0),"")</f>
        <v/>
      </c>
      <c r="GM18" s="25" t="str">
        <f>IFERROR(VLOOKUP(GM$2&amp;$B18,'FPL FIX2'!$N$1:$Q$400,MATCH("HOME",'FPL FIX2'!$N$1:$Q$1,0),0),"")&amp;IFERROR(VLOOKUP(GM$2&amp;$B18,'FPL FIX2'!$O$1:$P$400,MATCH("AWAY",'FPL FIX2'!$O$1:$P$1,0),0),"")&amp;IFERROR(VLOOKUP(GM$2&amp;$A18,'FA2'!$A:$D,MATCH("AWAY",'FA2'!$A$1:$D$1,0),0),"")&amp;IFERROR(VLOOKUP(GM$2&amp;$A18,'FA2'!$B:$C,MATCH("HOME",'FA2'!$B$1:$C$1,0),0),"")&amp;IFERROR(VLOOKUP(GM$2&amp;$A18,'EFL2'!$A:$D,MATCH("AWAY",'EFL2'!$A$1:$D$1,0),0),"")&amp;IFERROR(VLOOKUP(GM$2&amp;$A18,'EFL2'!$B:$C,MATCH("HOME",'EFL2'!$B$1:$C$1,0),0),"")&amp;IFERROR(VLOOKUP(GM$2&amp;$A18,'UCL2'!$C:$F,MATCH("AWAY",'UCL2'!$C$1:$F$1,0),0),"")&amp;IFERROR(VLOOKUP(GM$2&amp;$A18,'UCL2'!$D:$E,MATCH("HOME",'UCL2'!$D$1:$E$1,0),0),"")&amp;IFERROR(VLOOKUP(GM$2&amp;$A18,'EU2'!$C:$F,MATCH("AWAY",'EU2'!$C$1:$F$1,0),0),"")&amp;IFERROR(VLOOKUP(GM$2&amp;$A18,'EU2'!$D:$E,MATCH("HOME",'EU2'!$D$1:$E$1,0),0),"")&amp;IFERROR(VLOOKUP(GM$2&amp;$A18,'EUC2'!$C:$F,MATCH("AWAY",'EUC2'!$C$1:$F$1,0),0),"")&amp;IFERROR(VLOOKUP(GM$2&amp;$A18,'EUC2'!$D:$E,MATCH("HOME",'EUC2'!$D$1:$E$1,0),0),"")</f>
        <v/>
      </c>
      <c r="GN18" s="25" t="str">
        <f>IFERROR(VLOOKUP(GN$2&amp;$B18,'FPL FIX2'!$N$1:$Q$400,MATCH("HOME",'FPL FIX2'!$N$1:$Q$1,0),0),"")&amp;IFERROR(VLOOKUP(GN$2&amp;$B18,'FPL FIX2'!$O$1:$P$400,MATCH("AWAY",'FPL FIX2'!$O$1:$P$1,0),0),"")&amp;IFERROR(VLOOKUP(GN$2&amp;$A18,'FA2'!$A:$D,MATCH("AWAY",'FA2'!$A$1:$D$1,0),0),"")&amp;IFERROR(VLOOKUP(GN$2&amp;$A18,'FA2'!$B:$C,MATCH("HOME",'FA2'!$B$1:$C$1,0),0),"")&amp;IFERROR(VLOOKUP(GN$2&amp;$A18,'EFL2'!$A:$D,MATCH("AWAY",'EFL2'!$A$1:$D$1,0),0),"")&amp;IFERROR(VLOOKUP(GN$2&amp;$A18,'EFL2'!$B:$C,MATCH("HOME",'EFL2'!$B$1:$C$1,0),0),"")&amp;IFERROR(VLOOKUP(GN$2&amp;$A18,'UCL2'!$C:$F,MATCH("AWAY",'UCL2'!$C$1:$F$1,0),0),"")&amp;IFERROR(VLOOKUP(GN$2&amp;$A18,'UCL2'!$D:$E,MATCH("HOME",'UCL2'!$D$1:$E$1,0),0),"")&amp;IFERROR(VLOOKUP(GN$2&amp;$A18,'EU2'!$C:$F,MATCH("AWAY",'EU2'!$C$1:$F$1,0),0),"")&amp;IFERROR(VLOOKUP(GN$2&amp;$A18,'EU2'!$D:$E,MATCH("HOME",'EU2'!$D$1:$E$1,0),0),"")&amp;IFERROR(VLOOKUP(GN$2&amp;$A18,'EUC2'!$C:$F,MATCH("AWAY",'EUC2'!$C$1:$F$1,0),0),"")&amp;IFERROR(VLOOKUP(GN$2&amp;$A18,'EUC2'!$D:$E,MATCH("HOME",'EUC2'!$D$1:$E$1,0),0),"")</f>
        <v/>
      </c>
      <c r="GO18" s="25" t="str">
        <f>IFERROR(VLOOKUP(GO$2&amp;$B18,'FPL FIX2'!$N$1:$Q$400,MATCH("HOME",'FPL FIX2'!$N$1:$Q$1,0),0),"")&amp;IFERROR(VLOOKUP(GO$2&amp;$B18,'FPL FIX2'!$O$1:$P$400,MATCH("AWAY",'FPL FIX2'!$O$1:$P$1,0),0),"")&amp;IFERROR(VLOOKUP(GO$2&amp;$A18,'FA2'!$A:$D,MATCH("AWAY",'FA2'!$A$1:$D$1,0),0),"")&amp;IFERROR(VLOOKUP(GO$2&amp;$A18,'FA2'!$B:$C,MATCH("HOME",'FA2'!$B$1:$C$1,0),0),"")&amp;IFERROR(VLOOKUP(GO$2&amp;$A18,'EFL2'!$A:$D,MATCH("AWAY",'EFL2'!$A$1:$D$1,0),0),"")&amp;IFERROR(VLOOKUP(GO$2&amp;$A18,'EFL2'!$B:$C,MATCH("HOME",'EFL2'!$B$1:$C$1,0),0),"")&amp;IFERROR(VLOOKUP(GO$2&amp;$A18,'UCL2'!$C:$F,MATCH("AWAY",'UCL2'!$C$1:$F$1,0),0),"")&amp;IFERROR(VLOOKUP(GO$2&amp;$A18,'UCL2'!$D:$E,MATCH("HOME",'UCL2'!$D$1:$E$1,0),0),"")&amp;IFERROR(VLOOKUP(GO$2&amp;$A18,'EU2'!$C:$F,MATCH("AWAY",'EU2'!$C$1:$F$1,0),0),"")&amp;IFERROR(VLOOKUP(GO$2&amp;$A18,'EU2'!$D:$E,MATCH("HOME",'EU2'!$D$1:$E$1,0),0),"")&amp;IFERROR(VLOOKUP(GO$2&amp;$A18,'EUC2'!$C:$F,MATCH("AWAY",'EUC2'!$C$1:$F$1,0),0),"")&amp;IFERROR(VLOOKUP(GO$2&amp;$A18,'EUC2'!$D:$E,MATCH("HOME",'EUC2'!$D$1:$E$1,0),0),"")</f>
        <v>bou</v>
      </c>
      <c r="GP18" s="25" t="str">
        <f>IFERROR(VLOOKUP(GP$2&amp;$B18,'FPL FIX2'!$N$1:$Q$400,MATCH("HOME",'FPL FIX2'!$N$1:$Q$1,0),0),"")&amp;IFERROR(VLOOKUP(GP$2&amp;$B18,'FPL FIX2'!$O$1:$P$400,MATCH("AWAY",'FPL FIX2'!$O$1:$P$1,0),0),"")&amp;IFERROR(VLOOKUP(GP$2&amp;$A18,'FA2'!$A:$D,MATCH("AWAY",'FA2'!$A$1:$D$1,0),0),"")&amp;IFERROR(VLOOKUP(GP$2&amp;$A18,'FA2'!$B:$C,MATCH("HOME",'FA2'!$B$1:$C$1,0),0),"")&amp;IFERROR(VLOOKUP(GP$2&amp;$A18,'EFL2'!$A:$D,MATCH("AWAY",'EFL2'!$A$1:$D$1,0),0),"")&amp;IFERROR(VLOOKUP(GP$2&amp;$A18,'EFL2'!$B:$C,MATCH("HOME",'EFL2'!$B$1:$C$1,0),0),"")&amp;IFERROR(VLOOKUP(GP$2&amp;$A18,'UCL2'!$C:$F,MATCH("AWAY",'UCL2'!$C$1:$F$1,0),0),"")&amp;IFERROR(VLOOKUP(GP$2&amp;$A18,'UCL2'!$D:$E,MATCH("HOME",'UCL2'!$D$1:$E$1,0),0),"")&amp;IFERROR(VLOOKUP(GP$2&amp;$A18,'EU2'!$C:$F,MATCH("AWAY",'EU2'!$C$1:$F$1,0),0),"")&amp;IFERROR(VLOOKUP(GP$2&amp;$A18,'EU2'!$D:$E,MATCH("HOME",'EU2'!$D$1:$E$1,0),0),"")&amp;IFERROR(VLOOKUP(GP$2&amp;$A18,'EUC2'!$C:$F,MATCH("AWAY",'EUC2'!$C$1:$F$1,0),0),"")&amp;IFERROR(VLOOKUP(GP$2&amp;$A18,'EUC2'!$D:$E,MATCH("HOME",'EUC2'!$D$1:$E$1,0),0),"")</f>
        <v/>
      </c>
      <c r="GQ18" s="25" t="str">
        <f>IFERROR(VLOOKUP(GQ$2&amp;$B18,'FPL FIX2'!$N$1:$Q$400,MATCH("HOME",'FPL FIX2'!$N$1:$Q$1,0),0),"")&amp;IFERROR(VLOOKUP(GQ$2&amp;$B18,'FPL FIX2'!$O$1:$P$400,MATCH("AWAY",'FPL FIX2'!$O$1:$P$1,0),0),"")&amp;IFERROR(VLOOKUP(GQ$2&amp;$A18,'FA2'!$A:$D,MATCH("AWAY",'FA2'!$A$1:$D$1,0),0),"")&amp;IFERROR(VLOOKUP(GQ$2&amp;$A18,'FA2'!$B:$C,MATCH("HOME",'FA2'!$B$1:$C$1,0),0),"")&amp;IFERROR(VLOOKUP(GQ$2&amp;$A18,'EFL2'!$A:$D,MATCH("AWAY",'EFL2'!$A$1:$D$1,0),0),"")&amp;IFERROR(VLOOKUP(GQ$2&amp;$A18,'EFL2'!$B:$C,MATCH("HOME",'EFL2'!$B$1:$C$1,0),0),"")&amp;IFERROR(VLOOKUP(GQ$2&amp;$A18,'UCL2'!$C:$F,MATCH("AWAY",'UCL2'!$C$1:$F$1,0),0),"")&amp;IFERROR(VLOOKUP(GQ$2&amp;$A18,'UCL2'!$D:$E,MATCH("HOME",'UCL2'!$D$1:$E$1,0),0),"")&amp;IFERROR(VLOOKUP(GQ$2&amp;$A18,'EU2'!$C:$F,MATCH("AWAY",'EU2'!$C$1:$F$1,0),0),"")&amp;IFERROR(VLOOKUP(GQ$2&amp;$A18,'EU2'!$D:$E,MATCH("HOME",'EU2'!$D$1:$E$1,0),0),"")&amp;IFERROR(VLOOKUP(GQ$2&amp;$A18,'EUC2'!$C:$F,MATCH("AWAY",'EUC2'!$C$1:$F$1,0),0),"")&amp;IFERROR(VLOOKUP(GQ$2&amp;$A18,'EUC2'!$D:$E,MATCH("HOME",'EUC2'!$D$1:$E$1,0),0),"")</f>
        <v/>
      </c>
      <c r="GR18" s="25" t="str">
        <f>IFERROR(VLOOKUP(GR$2&amp;$B18,'FPL FIX2'!$N$1:$Q$400,MATCH("HOME",'FPL FIX2'!$N$1:$Q$1,0),0),"")&amp;IFERROR(VLOOKUP(GR$2&amp;$B18,'FPL FIX2'!$O$1:$P$400,MATCH("AWAY",'FPL FIX2'!$O$1:$P$1,0),0),"")&amp;IFERROR(VLOOKUP(GR$2&amp;$A18,'FA2'!$A:$D,MATCH("AWAY",'FA2'!$A$1:$D$1,0),0),"")&amp;IFERROR(VLOOKUP(GR$2&amp;$A18,'FA2'!$B:$C,MATCH("HOME",'FA2'!$B$1:$C$1,0),0),"")&amp;IFERROR(VLOOKUP(GR$2&amp;$A18,'EFL2'!$A:$D,MATCH("AWAY",'EFL2'!$A$1:$D$1,0),0),"")&amp;IFERROR(VLOOKUP(GR$2&amp;$A18,'EFL2'!$B:$C,MATCH("HOME",'EFL2'!$B$1:$C$1,0),0),"")&amp;IFERROR(VLOOKUP(GR$2&amp;$A18,'UCL2'!$C:$F,MATCH("AWAY",'UCL2'!$C$1:$F$1,0),0),"")&amp;IFERROR(VLOOKUP(GR$2&amp;$A18,'UCL2'!$D:$E,MATCH("HOME",'UCL2'!$D$1:$E$1,0),0),"")&amp;IFERROR(VLOOKUP(GR$2&amp;$A18,'EU2'!$C:$F,MATCH("AWAY",'EU2'!$C$1:$F$1,0),0),"")&amp;IFERROR(VLOOKUP(GR$2&amp;$A18,'EU2'!$D:$E,MATCH("HOME",'EU2'!$D$1:$E$1,0),0),"")&amp;IFERROR(VLOOKUP(GR$2&amp;$A18,'EUC2'!$C:$F,MATCH("AWAY",'EUC2'!$C$1:$F$1,0),0),"")&amp;IFERROR(VLOOKUP(GR$2&amp;$A18,'EUC2'!$D:$E,MATCH("HOME",'EUC2'!$D$1:$E$1,0),0),"")</f>
        <v/>
      </c>
      <c r="GS18" s="25" t="str">
        <f>IFERROR(VLOOKUP(GS$2&amp;$B18,'FPL FIX2'!$N$1:$Q$400,MATCH("HOME",'FPL FIX2'!$N$1:$Q$1,0),0),"")&amp;IFERROR(VLOOKUP(GS$2&amp;$B18,'FPL FIX2'!$O$1:$P$400,MATCH("AWAY",'FPL FIX2'!$O$1:$P$1,0),0),"")&amp;IFERROR(VLOOKUP(GS$2&amp;$A18,'FA2'!$A:$D,MATCH("AWAY",'FA2'!$A$1:$D$1,0),0),"")&amp;IFERROR(VLOOKUP(GS$2&amp;$A18,'FA2'!$B:$C,MATCH("HOME",'FA2'!$B$1:$C$1,0),0),"")&amp;IFERROR(VLOOKUP(GS$2&amp;$A18,'EFL2'!$A:$D,MATCH("AWAY",'EFL2'!$A$1:$D$1,0),0),"")&amp;IFERROR(VLOOKUP(GS$2&amp;$A18,'EFL2'!$B:$C,MATCH("HOME",'EFL2'!$B$1:$C$1,0),0),"")&amp;IFERROR(VLOOKUP(GS$2&amp;$A18,'UCL2'!$C:$F,MATCH("AWAY",'UCL2'!$C$1:$F$1,0),0),"")&amp;IFERROR(VLOOKUP(GS$2&amp;$A18,'UCL2'!$D:$E,MATCH("HOME",'UCL2'!$D$1:$E$1,0),0),"")&amp;IFERROR(VLOOKUP(GS$2&amp;$A18,'EU2'!$C:$F,MATCH("AWAY",'EU2'!$C$1:$F$1,0),0),"")&amp;IFERROR(VLOOKUP(GS$2&amp;$A18,'EU2'!$D:$E,MATCH("HOME",'EU2'!$D$1:$E$1,0),0),"")&amp;IFERROR(VLOOKUP(GS$2&amp;$A18,'EUC2'!$C:$F,MATCH("AWAY",'EUC2'!$C$1:$F$1,0),0),"")&amp;IFERROR(VLOOKUP(GS$2&amp;$A18,'EUC2'!$D:$E,MATCH("HOME",'EUC2'!$D$1:$E$1,0),0),"")</f>
        <v/>
      </c>
      <c r="GT18" s="25" t="str">
        <f>IFERROR(VLOOKUP(GT$2&amp;$B18,'FPL FIX2'!$N$1:$Q$400,MATCH("HOME",'FPL FIX2'!$N$1:$Q$1,0),0),"")&amp;IFERROR(VLOOKUP(GT$2&amp;$B18,'FPL FIX2'!$O$1:$P$400,MATCH("AWAY",'FPL FIX2'!$O$1:$P$1,0),0),"")&amp;IFERROR(VLOOKUP(GT$2&amp;$A18,'FA2'!$A:$D,MATCH("AWAY",'FA2'!$A$1:$D$1,0),0),"")&amp;IFERROR(VLOOKUP(GT$2&amp;$A18,'FA2'!$B:$C,MATCH("HOME",'FA2'!$B$1:$C$1,0),0),"")&amp;IFERROR(VLOOKUP(GT$2&amp;$A18,'EFL2'!$A:$D,MATCH("AWAY",'EFL2'!$A$1:$D$1,0),0),"")&amp;IFERROR(VLOOKUP(GT$2&amp;$A18,'EFL2'!$B:$C,MATCH("HOME",'EFL2'!$B$1:$C$1,0),0),"")&amp;IFERROR(VLOOKUP(GT$2&amp;$A18,'UCL2'!$C:$F,MATCH("AWAY",'UCL2'!$C$1:$F$1,0),0),"")&amp;IFERROR(VLOOKUP(GT$2&amp;$A18,'UCL2'!$D:$E,MATCH("HOME",'UCL2'!$D$1:$E$1,0),0),"")&amp;IFERROR(VLOOKUP(GT$2&amp;$A18,'EU2'!$C:$F,MATCH("AWAY",'EU2'!$C$1:$F$1,0),0),"")&amp;IFERROR(VLOOKUP(GT$2&amp;$A18,'EU2'!$D:$E,MATCH("HOME",'EU2'!$D$1:$E$1,0),0),"")&amp;IFERROR(VLOOKUP(GT$2&amp;$A18,'EUC2'!$C:$F,MATCH("AWAY",'EUC2'!$C$1:$F$1,0),0),"")&amp;IFERROR(VLOOKUP(GT$2&amp;$A18,'EUC2'!$D:$E,MATCH("HOME",'EUC2'!$D$1:$E$1,0),0),"")</f>
        <v/>
      </c>
      <c r="GU18" s="25" t="str">
        <f>IFERROR(VLOOKUP(GU$2&amp;$B18,'FPL FIX2'!$N$1:$Q$400,MATCH("HOME",'FPL FIX2'!$N$1:$Q$1,0),0),"")&amp;IFERROR(VLOOKUP(GU$2&amp;$B18,'FPL FIX2'!$O$1:$P$400,MATCH("AWAY",'FPL FIX2'!$O$1:$P$1,0),0),"")&amp;IFERROR(VLOOKUP(GU$2&amp;$A18,'FA2'!$A:$D,MATCH("AWAY",'FA2'!$A$1:$D$1,0),0),"")&amp;IFERROR(VLOOKUP(GU$2&amp;$A18,'FA2'!$B:$C,MATCH("HOME",'FA2'!$B$1:$C$1,0),0),"")&amp;IFERROR(VLOOKUP(GU$2&amp;$A18,'EFL2'!$A:$D,MATCH("AWAY",'EFL2'!$A$1:$D$1,0),0),"")&amp;IFERROR(VLOOKUP(GU$2&amp;$A18,'EFL2'!$B:$C,MATCH("HOME",'EFL2'!$B$1:$C$1,0),0),"")&amp;IFERROR(VLOOKUP(GU$2&amp;$A18,'UCL2'!$C:$F,MATCH("AWAY",'UCL2'!$C$1:$F$1,0),0),"")&amp;IFERROR(VLOOKUP(GU$2&amp;$A18,'UCL2'!$D:$E,MATCH("HOME",'UCL2'!$D$1:$E$1,0),0),"")&amp;IFERROR(VLOOKUP(GU$2&amp;$A18,'EU2'!$C:$F,MATCH("AWAY",'EU2'!$C$1:$F$1,0),0),"")&amp;IFERROR(VLOOKUP(GU$2&amp;$A18,'EU2'!$D:$E,MATCH("HOME",'EU2'!$D$1:$E$1,0),0),"")&amp;IFERROR(VLOOKUP(GU$2&amp;$A18,'EUC2'!$C:$F,MATCH("AWAY",'EUC2'!$C$1:$F$1,0),0),"")&amp;IFERROR(VLOOKUP(GU$2&amp;$A18,'EUC2'!$D:$E,MATCH("HOME",'EUC2'!$D$1:$E$1,0),0),"")</f>
        <v/>
      </c>
      <c r="GV18" s="25" t="str">
        <f>IFERROR(VLOOKUP(GV$2&amp;$B18,'FPL FIX2'!$N$1:$Q$400,MATCH("HOME",'FPL FIX2'!$N$1:$Q$1,0),0),"")&amp;IFERROR(VLOOKUP(GV$2&amp;$B18,'FPL FIX2'!$O$1:$P$400,MATCH("AWAY",'FPL FIX2'!$O$1:$P$1,0),0),"")&amp;IFERROR(VLOOKUP(GV$2&amp;$A18,'FA2'!$A:$D,MATCH("AWAY",'FA2'!$A$1:$D$1,0),0),"")&amp;IFERROR(VLOOKUP(GV$2&amp;$A18,'FA2'!$B:$C,MATCH("HOME",'FA2'!$B$1:$C$1,0),0),"")&amp;IFERROR(VLOOKUP(GV$2&amp;$A18,'EFL2'!$A:$D,MATCH("AWAY",'EFL2'!$A$1:$D$1,0),0),"")&amp;IFERROR(VLOOKUP(GV$2&amp;$A18,'EFL2'!$B:$C,MATCH("HOME",'EFL2'!$B$1:$C$1,0),0),"")&amp;IFERROR(VLOOKUP(GV$2&amp;$A18,'UCL2'!$C:$F,MATCH("AWAY",'UCL2'!$C$1:$F$1,0),0),"")&amp;IFERROR(VLOOKUP(GV$2&amp;$A18,'UCL2'!$D:$E,MATCH("HOME",'UCL2'!$D$1:$E$1,0),0),"")&amp;IFERROR(VLOOKUP(GV$2&amp;$A18,'EU2'!$C:$F,MATCH("AWAY",'EU2'!$C$1:$F$1,0),0),"")&amp;IFERROR(VLOOKUP(GV$2&amp;$A18,'EU2'!$D:$E,MATCH("HOME",'EU2'!$D$1:$E$1,0),0),"")&amp;IFERROR(VLOOKUP(GV$2&amp;$A18,'EUC2'!$C:$F,MATCH("AWAY",'EUC2'!$C$1:$F$1,0),0),"")&amp;IFERROR(VLOOKUP(GV$2&amp;$A18,'EUC2'!$D:$E,MATCH("HOME",'EUC2'!$D$1:$E$1,0),0),"")</f>
        <v>LIV</v>
      </c>
      <c r="GW18" s="25" t="str">
        <f>IFERROR(VLOOKUP(GW$2&amp;$B18,'FPL FIX2'!$N$1:$Q$400,MATCH("HOME",'FPL FIX2'!$N$1:$Q$1,0),0),"")&amp;IFERROR(VLOOKUP(GW$2&amp;$B18,'FPL FIX2'!$O$1:$P$400,MATCH("AWAY",'FPL FIX2'!$O$1:$P$1,0),0),"")&amp;IFERROR(VLOOKUP(GW$2&amp;$A18,'FA2'!$A:$D,MATCH("AWAY",'FA2'!$A$1:$D$1,0),0),"")&amp;IFERROR(VLOOKUP(GW$2&amp;$A18,'FA2'!$B:$C,MATCH("HOME",'FA2'!$B$1:$C$1,0),0),"")&amp;IFERROR(VLOOKUP(GW$2&amp;$A18,'EFL2'!$A:$D,MATCH("AWAY",'EFL2'!$A$1:$D$1,0),0),"")&amp;IFERROR(VLOOKUP(GW$2&amp;$A18,'EFL2'!$B:$C,MATCH("HOME",'EFL2'!$B$1:$C$1,0),0),"")&amp;IFERROR(VLOOKUP(GW$2&amp;$A18,'UCL2'!$C:$F,MATCH("AWAY",'UCL2'!$C$1:$F$1,0),0),"")&amp;IFERROR(VLOOKUP(GW$2&amp;$A18,'UCL2'!$D:$E,MATCH("HOME",'UCL2'!$D$1:$E$1,0),0),"")&amp;IFERROR(VLOOKUP(GW$2&amp;$A18,'EU2'!$C:$F,MATCH("AWAY",'EU2'!$C$1:$F$1,0),0),"")&amp;IFERROR(VLOOKUP(GW$2&amp;$A18,'EU2'!$D:$E,MATCH("HOME",'EU2'!$D$1:$E$1,0),0),"")&amp;IFERROR(VLOOKUP(GW$2&amp;$A18,'EUC2'!$C:$F,MATCH("AWAY",'EUC2'!$C$1:$F$1,0),0),"")&amp;IFERROR(VLOOKUP(GW$2&amp;$A18,'EUC2'!$D:$E,MATCH("HOME",'EUC2'!$D$1:$E$1,0),0),"")</f>
        <v/>
      </c>
      <c r="GX18" s="25" t="str">
        <f>IFERROR(VLOOKUP(GX$2&amp;$B18,'FPL FIX2'!$N$1:$Q$400,MATCH("HOME",'FPL FIX2'!$N$1:$Q$1,0),0),"")&amp;IFERROR(VLOOKUP(GX$2&amp;$B18,'FPL FIX2'!$O$1:$P$400,MATCH("AWAY",'FPL FIX2'!$O$1:$P$1,0),0),"")&amp;IFERROR(VLOOKUP(GX$2&amp;$A18,'FA2'!$A:$D,MATCH("AWAY",'FA2'!$A$1:$D$1,0),0),"")&amp;IFERROR(VLOOKUP(GX$2&amp;$A18,'FA2'!$B:$C,MATCH("HOME",'FA2'!$B$1:$C$1,0),0),"")&amp;IFERROR(VLOOKUP(GX$2&amp;$A18,'EFL2'!$A:$D,MATCH("AWAY",'EFL2'!$A$1:$D$1,0),0),"")&amp;IFERROR(VLOOKUP(GX$2&amp;$A18,'EFL2'!$B:$C,MATCH("HOME",'EFL2'!$B$1:$C$1,0),0),"")&amp;IFERROR(VLOOKUP(GX$2&amp;$A18,'UCL2'!$C:$F,MATCH("AWAY",'UCL2'!$C$1:$F$1,0),0),"")&amp;IFERROR(VLOOKUP(GX$2&amp;$A18,'UCL2'!$D:$E,MATCH("HOME",'UCL2'!$D$1:$E$1,0),0),"")&amp;IFERROR(VLOOKUP(GX$2&amp;$A18,'EU2'!$C:$F,MATCH("AWAY",'EU2'!$C$1:$F$1,0),0),"")&amp;IFERROR(VLOOKUP(GX$2&amp;$A18,'EU2'!$D:$E,MATCH("HOME",'EU2'!$D$1:$E$1,0),0),"")&amp;IFERROR(VLOOKUP(GX$2&amp;$A18,'EUC2'!$C:$F,MATCH("AWAY",'EUC2'!$C$1:$F$1,0),0),"")&amp;IFERROR(VLOOKUP(GX$2&amp;$A18,'EUC2'!$D:$E,MATCH("HOME",'EUC2'!$D$1:$E$1,0),0),"")</f>
        <v/>
      </c>
      <c r="GY18" s="25" t="str">
        <f>IFERROR(VLOOKUP(GY$2&amp;$B18,'FPL FIX2'!$N$1:$Q$400,MATCH("HOME",'FPL FIX2'!$N$1:$Q$1,0),0),"")&amp;IFERROR(VLOOKUP(GY$2&amp;$B18,'FPL FIX2'!$O$1:$P$400,MATCH("AWAY",'FPL FIX2'!$O$1:$P$1,0),0),"")&amp;IFERROR(VLOOKUP(GY$2&amp;$A18,'FA2'!$A:$D,MATCH("AWAY",'FA2'!$A$1:$D$1,0),0),"")&amp;IFERROR(VLOOKUP(GY$2&amp;$A18,'FA2'!$B:$C,MATCH("HOME",'FA2'!$B$1:$C$1,0),0),"")&amp;IFERROR(VLOOKUP(GY$2&amp;$A18,'EFL2'!$A:$D,MATCH("AWAY",'EFL2'!$A$1:$D$1,0),0),"")&amp;IFERROR(VLOOKUP(GY$2&amp;$A18,'EFL2'!$B:$C,MATCH("HOME",'EFL2'!$B$1:$C$1,0),0),"")&amp;IFERROR(VLOOKUP(GY$2&amp;$A18,'UCL2'!$C:$F,MATCH("AWAY",'UCL2'!$C$1:$F$1,0),0),"")&amp;IFERROR(VLOOKUP(GY$2&amp;$A18,'UCL2'!$D:$E,MATCH("HOME",'UCL2'!$D$1:$E$1,0),0),"")&amp;IFERROR(VLOOKUP(GY$2&amp;$A18,'EU2'!$C:$F,MATCH("AWAY",'EU2'!$C$1:$F$1,0),0),"")&amp;IFERROR(VLOOKUP(GY$2&amp;$A18,'EU2'!$D:$E,MATCH("HOME",'EU2'!$D$1:$E$1,0),0),"")&amp;IFERROR(VLOOKUP(GY$2&amp;$A18,'EUC2'!$C:$F,MATCH("AWAY",'EUC2'!$C$1:$F$1,0),0),"")&amp;IFERROR(VLOOKUP(GY$2&amp;$A18,'EUC2'!$D:$E,MATCH("HOME",'EUC2'!$D$1:$E$1,0),0),"")</f>
        <v/>
      </c>
      <c r="GZ18" s="25" t="str">
        <f>IFERROR(VLOOKUP(GZ$2&amp;$B18,'FPL FIX2'!$N$1:$Q$400,MATCH("HOME",'FPL FIX2'!$N$1:$Q$1,0),0),"")&amp;IFERROR(VLOOKUP(GZ$2&amp;$B18,'FPL FIX2'!$O$1:$P$400,MATCH("AWAY",'FPL FIX2'!$O$1:$P$1,0),0),"")&amp;IFERROR(VLOOKUP(GZ$2&amp;$A18,'FA2'!$A:$D,MATCH("AWAY",'FA2'!$A$1:$D$1,0),0),"")&amp;IFERROR(VLOOKUP(GZ$2&amp;$A18,'FA2'!$B:$C,MATCH("HOME",'FA2'!$B$1:$C$1,0),0),"")&amp;IFERROR(VLOOKUP(GZ$2&amp;$A18,'EFL2'!$A:$D,MATCH("AWAY",'EFL2'!$A$1:$D$1,0),0),"")&amp;IFERROR(VLOOKUP(GZ$2&amp;$A18,'EFL2'!$B:$C,MATCH("HOME",'EFL2'!$B$1:$C$1,0),0),"")&amp;IFERROR(VLOOKUP(GZ$2&amp;$A18,'UCL2'!$C:$F,MATCH("AWAY",'UCL2'!$C$1:$F$1,0),0),"")&amp;IFERROR(VLOOKUP(GZ$2&amp;$A18,'UCL2'!$D:$E,MATCH("HOME",'UCL2'!$D$1:$E$1,0),0),"")&amp;IFERROR(VLOOKUP(GZ$2&amp;$A18,'EU2'!$C:$F,MATCH("AWAY",'EU2'!$C$1:$F$1,0),0),"")&amp;IFERROR(VLOOKUP(GZ$2&amp;$A18,'EU2'!$D:$E,MATCH("HOME",'EU2'!$D$1:$E$1,0),0),"")&amp;IFERROR(VLOOKUP(GZ$2&amp;$A18,'EUC2'!$C:$F,MATCH("AWAY",'EUC2'!$C$1:$F$1,0),0),"")&amp;IFERROR(VLOOKUP(GZ$2&amp;$A18,'EUC2'!$D:$E,MATCH("HOME",'EUC2'!$D$1:$E$1,0),0),"")</f>
        <v/>
      </c>
      <c r="HA18" s="25" t="str">
        <f>IFERROR(VLOOKUP(HA$2&amp;$B18,'FPL FIX2'!$N$1:$Q$400,MATCH("HOME",'FPL FIX2'!$N$1:$Q$1,0),0),"")&amp;IFERROR(VLOOKUP(HA$2&amp;$B18,'FPL FIX2'!$O$1:$P$400,MATCH("AWAY",'FPL FIX2'!$O$1:$P$1,0),0),"")&amp;IFERROR(VLOOKUP(HA$2&amp;$A18,'FA2'!$A:$D,MATCH("AWAY",'FA2'!$A$1:$D$1,0),0),"")&amp;IFERROR(VLOOKUP(HA$2&amp;$A18,'FA2'!$B:$C,MATCH("HOME",'FA2'!$B$1:$C$1,0),0),"")&amp;IFERROR(VLOOKUP(HA$2&amp;$A18,'EFL2'!$A:$D,MATCH("AWAY",'EFL2'!$A$1:$D$1,0),0),"")&amp;IFERROR(VLOOKUP(HA$2&amp;$A18,'EFL2'!$B:$C,MATCH("HOME",'EFL2'!$B$1:$C$1,0),0),"")&amp;IFERROR(VLOOKUP(HA$2&amp;$A18,'UCL2'!$C:$F,MATCH("AWAY",'UCL2'!$C$1:$F$1,0),0),"")&amp;IFERROR(VLOOKUP(HA$2&amp;$A18,'UCL2'!$D:$E,MATCH("HOME",'UCL2'!$D$1:$E$1,0),0),"")&amp;IFERROR(VLOOKUP(HA$2&amp;$A18,'EU2'!$C:$F,MATCH("AWAY",'EU2'!$C$1:$F$1,0),0),"")&amp;IFERROR(VLOOKUP(HA$2&amp;$A18,'EU2'!$D:$E,MATCH("HOME",'EU2'!$D$1:$E$1,0),0),"")&amp;IFERROR(VLOOKUP(HA$2&amp;$A18,'EUC2'!$C:$F,MATCH("AWAY",'EUC2'!$C$1:$F$1,0),0),"")&amp;IFERROR(VLOOKUP(HA$2&amp;$A18,'EUC2'!$D:$E,MATCH("HOME",'EUC2'!$D$1:$E$1,0),0),"")</f>
        <v/>
      </c>
      <c r="HB18" s="25" t="str">
        <f>IFERROR(VLOOKUP(HB$2&amp;$B18,'FPL FIX2'!$N$1:$Q$400,MATCH("HOME",'FPL FIX2'!$N$1:$Q$1,0),0),"")&amp;IFERROR(VLOOKUP(HB$2&amp;$B18,'FPL FIX2'!$O$1:$P$400,MATCH("AWAY",'FPL FIX2'!$O$1:$P$1,0),0),"")&amp;IFERROR(VLOOKUP(HB$2&amp;$A18,'FA2'!$A:$D,MATCH("AWAY",'FA2'!$A$1:$D$1,0),0),"")&amp;IFERROR(VLOOKUP(HB$2&amp;$A18,'FA2'!$B:$C,MATCH("HOME",'FA2'!$B$1:$C$1,0),0),"")&amp;IFERROR(VLOOKUP(HB$2&amp;$A18,'EFL2'!$A:$D,MATCH("AWAY",'EFL2'!$A$1:$D$1,0),0),"")&amp;IFERROR(VLOOKUP(HB$2&amp;$A18,'EFL2'!$B:$C,MATCH("HOME",'EFL2'!$B$1:$C$1,0),0),"")&amp;IFERROR(VLOOKUP(HB$2&amp;$A18,'UCL2'!$C:$F,MATCH("AWAY",'UCL2'!$C$1:$F$1,0),0),"")&amp;IFERROR(VLOOKUP(HB$2&amp;$A18,'UCL2'!$D:$E,MATCH("HOME",'UCL2'!$D$1:$E$1,0),0),"")&amp;IFERROR(VLOOKUP(HB$2&amp;$A18,'EU2'!$C:$F,MATCH("AWAY",'EU2'!$C$1:$F$1,0),0),"")&amp;IFERROR(VLOOKUP(HB$2&amp;$A18,'EU2'!$D:$E,MATCH("HOME",'EU2'!$D$1:$E$1,0),0),"")&amp;IFERROR(VLOOKUP(HB$2&amp;$A18,'EUC2'!$C:$F,MATCH("AWAY",'EUC2'!$C$1:$F$1,0),0),"")&amp;IFERROR(VLOOKUP(HB$2&amp;$A18,'EUC2'!$D:$E,MATCH("HOME",'EUC2'!$D$1:$E$1,0),0),"")</f>
        <v/>
      </c>
      <c r="HC18" s="25" t="str">
        <f>IFERROR(VLOOKUP(HC$2&amp;$B18,'FPL FIX2'!$N$1:$Q$400,MATCH("HOME",'FPL FIX2'!$N$1:$Q$1,0),0),"")&amp;IFERROR(VLOOKUP(HC$2&amp;$B18,'FPL FIX2'!$O$1:$P$400,MATCH("AWAY",'FPL FIX2'!$O$1:$P$1,0),0),"")&amp;IFERROR(VLOOKUP(HC$2&amp;$A18,'FA2'!$A:$D,MATCH("AWAY",'FA2'!$A$1:$D$1,0),0),"")&amp;IFERROR(VLOOKUP(HC$2&amp;$A18,'FA2'!$B:$C,MATCH("HOME",'FA2'!$B$1:$C$1,0),0),"")&amp;IFERROR(VLOOKUP(HC$2&amp;$A18,'EFL2'!$A:$D,MATCH("AWAY",'EFL2'!$A$1:$D$1,0),0),"")&amp;IFERROR(VLOOKUP(HC$2&amp;$A18,'EFL2'!$B:$C,MATCH("HOME",'EFL2'!$B$1:$C$1,0),0),"")&amp;IFERROR(VLOOKUP(HC$2&amp;$A18,'UCL2'!$C:$F,MATCH("AWAY",'UCL2'!$C$1:$F$1,0),0),"")&amp;IFERROR(VLOOKUP(HC$2&amp;$A18,'UCL2'!$D:$E,MATCH("HOME",'UCL2'!$D$1:$E$1,0),0),"")&amp;IFERROR(VLOOKUP(HC$2&amp;$A18,'EU2'!$C:$F,MATCH("AWAY",'EU2'!$C$1:$F$1,0),0),"")&amp;IFERROR(VLOOKUP(HC$2&amp;$A18,'EU2'!$D:$E,MATCH("HOME",'EU2'!$D$1:$E$1,0),0),"")&amp;IFERROR(VLOOKUP(HC$2&amp;$A18,'EUC2'!$C:$F,MATCH("AWAY",'EUC2'!$C$1:$F$1,0),0),"")&amp;IFERROR(VLOOKUP(HC$2&amp;$A18,'EUC2'!$D:$E,MATCH("HOME",'EUC2'!$D$1:$E$1,0),0),"")</f>
        <v/>
      </c>
      <c r="HD18" s="25" t="str">
        <f>IFERROR(VLOOKUP(HD$2&amp;$B18,'FPL FIX2'!$N$1:$Q$400,MATCH("HOME",'FPL FIX2'!$N$1:$Q$1,0),0),"")&amp;IFERROR(VLOOKUP(HD$2&amp;$B18,'FPL FIX2'!$O$1:$P$400,MATCH("AWAY",'FPL FIX2'!$O$1:$P$1,0),0),"")&amp;IFERROR(VLOOKUP(HD$2&amp;$A18,'FA2'!$A:$D,MATCH("AWAY",'FA2'!$A$1:$D$1,0),0),"")&amp;IFERROR(VLOOKUP(HD$2&amp;$A18,'FA2'!$B:$C,MATCH("HOME",'FA2'!$B$1:$C$1,0),0),"")&amp;IFERROR(VLOOKUP(HD$2&amp;$A18,'EFL2'!$A:$D,MATCH("AWAY",'EFL2'!$A$1:$D$1,0),0),"")&amp;IFERROR(VLOOKUP(HD$2&amp;$A18,'EFL2'!$B:$C,MATCH("HOME",'EFL2'!$B$1:$C$1,0),0),"")&amp;IFERROR(VLOOKUP(HD$2&amp;$A18,'UCL2'!$C:$F,MATCH("AWAY",'UCL2'!$C$1:$F$1,0),0),"")&amp;IFERROR(VLOOKUP(HD$2&amp;$A18,'UCL2'!$D:$E,MATCH("HOME",'UCL2'!$D$1:$E$1,0),0),"")&amp;IFERROR(VLOOKUP(HD$2&amp;$A18,'EU2'!$C:$F,MATCH("AWAY",'EU2'!$C$1:$F$1,0),0),"")&amp;IFERROR(VLOOKUP(HD$2&amp;$A18,'EU2'!$D:$E,MATCH("HOME",'EU2'!$D$1:$E$1,0),0),"")&amp;IFERROR(VLOOKUP(HD$2&amp;$A18,'EUC2'!$C:$F,MATCH("AWAY",'EUC2'!$C$1:$F$1,0),0),"")&amp;IFERROR(VLOOKUP(HD$2&amp;$A18,'EUC2'!$D:$E,MATCH("HOME",'EUC2'!$D$1:$E$1,0),0),"")</f>
        <v>Manchester Utd</v>
      </c>
      <c r="HE18" s="25" t="str">
        <f>IFERROR(VLOOKUP(HE$2&amp;$B18,'FPL FIX2'!$N$1:$Q$400,MATCH("HOME",'FPL FIX2'!$N$1:$Q$1,0),0),"")&amp;IFERROR(VLOOKUP(HE$2&amp;$B18,'FPL FIX2'!$O$1:$P$400,MATCH("AWAY",'FPL FIX2'!$O$1:$P$1,0),0),"")&amp;IFERROR(VLOOKUP(HE$2&amp;$A18,'FA2'!$A:$D,MATCH("AWAY",'FA2'!$A$1:$D$1,0),0),"")&amp;IFERROR(VLOOKUP(HE$2&amp;$A18,'FA2'!$B:$C,MATCH("HOME",'FA2'!$B$1:$C$1,0),0),"")&amp;IFERROR(VLOOKUP(HE$2&amp;$A18,'EFL2'!$A:$D,MATCH("AWAY",'EFL2'!$A$1:$D$1,0),0),"")&amp;IFERROR(VLOOKUP(HE$2&amp;$A18,'EFL2'!$B:$C,MATCH("HOME",'EFL2'!$B$1:$C$1,0),0),"")&amp;IFERROR(VLOOKUP(HE$2&amp;$A18,'UCL2'!$C:$F,MATCH("AWAY",'UCL2'!$C$1:$F$1,0),0),"")&amp;IFERROR(VLOOKUP(HE$2&amp;$A18,'UCL2'!$D:$E,MATCH("HOME",'UCL2'!$D$1:$E$1,0),0),"")&amp;IFERROR(VLOOKUP(HE$2&amp;$A18,'EU2'!$C:$F,MATCH("AWAY",'EU2'!$C$1:$F$1,0),0),"")&amp;IFERROR(VLOOKUP(HE$2&amp;$A18,'EU2'!$D:$E,MATCH("HOME",'EU2'!$D$1:$E$1,0),0),"")&amp;IFERROR(VLOOKUP(HE$2&amp;$A18,'EUC2'!$C:$F,MATCH("AWAY",'EUC2'!$C$1:$F$1,0),0),"")&amp;IFERROR(VLOOKUP(HE$2&amp;$A18,'EUC2'!$D:$E,MATCH("HOME",'EUC2'!$D$1:$E$1,0),0),"")</f>
        <v/>
      </c>
      <c r="HF18" s="25" t="str">
        <f>IFERROR(VLOOKUP(HF$2&amp;$B18,'FPL FIX2'!$N$1:$Q$400,MATCH("HOME",'FPL FIX2'!$N$1:$Q$1,0),0),"")&amp;IFERROR(VLOOKUP(HF$2&amp;$B18,'FPL FIX2'!$O$1:$P$400,MATCH("AWAY",'FPL FIX2'!$O$1:$P$1,0),0),"")&amp;IFERROR(VLOOKUP(HF$2&amp;$A18,'FA2'!$A:$D,MATCH("AWAY",'FA2'!$A$1:$D$1,0),0),"")&amp;IFERROR(VLOOKUP(HF$2&amp;$A18,'FA2'!$B:$C,MATCH("HOME",'FA2'!$B$1:$C$1,0),0),"")&amp;IFERROR(VLOOKUP(HF$2&amp;$A18,'EFL2'!$A:$D,MATCH("AWAY",'EFL2'!$A$1:$D$1,0),0),"")&amp;IFERROR(VLOOKUP(HF$2&amp;$A18,'EFL2'!$B:$C,MATCH("HOME",'EFL2'!$B$1:$C$1,0),0),"")&amp;IFERROR(VLOOKUP(HF$2&amp;$A18,'UCL2'!$C:$F,MATCH("AWAY",'UCL2'!$C$1:$F$1,0),0),"")&amp;IFERROR(VLOOKUP(HF$2&amp;$A18,'UCL2'!$D:$E,MATCH("HOME",'UCL2'!$D$1:$E$1,0),0),"")&amp;IFERROR(VLOOKUP(HF$2&amp;$A18,'EU2'!$C:$F,MATCH("AWAY",'EU2'!$C$1:$F$1,0),0),"")&amp;IFERROR(VLOOKUP(HF$2&amp;$A18,'EU2'!$D:$E,MATCH("HOME",'EU2'!$D$1:$E$1,0),0),"")&amp;IFERROR(VLOOKUP(HF$2&amp;$A18,'EUC2'!$C:$F,MATCH("AWAY",'EUC2'!$C$1:$F$1,0),0),"")&amp;IFERROR(VLOOKUP(HF$2&amp;$A18,'EUC2'!$D:$E,MATCH("HOME",'EUC2'!$D$1:$E$1,0),0),"")</f>
        <v/>
      </c>
      <c r="HG18" s="25" t="str">
        <f>IFERROR(VLOOKUP(HG$2&amp;$B18,'FPL FIX2'!$N$1:$Q$400,MATCH("HOME",'FPL FIX2'!$N$1:$Q$1,0),0),"")&amp;IFERROR(VLOOKUP(HG$2&amp;$B18,'FPL FIX2'!$O$1:$P$400,MATCH("AWAY",'FPL FIX2'!$O$1:$P$1,0),0),"")&amp;IFERROR(VLOOKUP(HG$2&amp;$A18,'FA2'!$A:$D,MATCH("AWAY",'FA2'!$A$1:$D$1,0),0),"")&amp;IFERROR(VLOOKUP(HG$2&amp;$A18,'FA2'!$B:$C,MATCH("HOME",'FA2'!$B$1:$C$1,0),0),"")&amp;IFERROR(VLOOKUP(HG$2&amp;$A18,'EFL2'!$A:$D,MATCH("AWAY",'EFL2'!$A$1:$D$1,0),0),"")&amp;IFERROR(VLOOKUP(HG$2&amp;$A18,'EFL2'!$B:$C,MATCH("HOME",'EFL2'!$B$1:$C$1,0),0),"")&amp;IFERROR(VLOOKUP(HG$2&amp;$A18,'UCL2'!$C:$F,MATCH("AWAY",'UCL2'!$C$1:$F$1,0),0),"")&amp;IFERROR(VLOOKUP(HG$2&amp;$A18,'UCL2'!$D:$E,MATCH("HOME",'UCL2'!$D$1:$E$1,0),0),"")&amp;IFERROR(VLOOKUP(HG$2&amp;$A18,'EU2'!$C:$F,MATCH("AWAY",'EU2'!$C$1:$F$1,0),0),"")&amp;IFERROR(VLOOKUP(HG$2&amp;$A18,'EU2'!$D:$E,MATCH("HOME",'EU2'!$D$1:$E$1,0),0),"")&amp;IFERROR(VLOOKUP(HG$2&amp;$A18,'EUC2'!$C:$F,MATCH("AWAY",'EUC2'!$C$1:$F$1,0),0),"")&amp;IFERROR(VLOOKUP(HG$2&amp;$A18,'EUC2'!$D:$E,MATCH("HOME",'EUC2'!$D$1:$E$1,0),0),"")</f>
        <v/>
      </c>
      <c r="HH18" s="25" t="str">
        <f>IFERROR(VLOOKUP(HH$2&amp;$B18,'FPL FIX2'!$N$1:$Q$400,MATCH("HOME",'FPL FIX2'!$N$1:$Q$1,0),0),"")&amp;IFERROR(VLOOKUP(HH$2&amp;$B18,'FPL FIX2'!$O$1:$P$400,MATCH("AWAY",'FPL FIX2'!$O$1:$P$1,0),0),"")&amp;IFERROR(VLOOKUP(HH$2&amp;$A18,'FA2'!$A:$D,MATCH("AWAY",'FA2'!$A$1:$D$1,0),0),"")&amp;IFERROR(VLOOKUP(HH$2&amp;$A18,'FA2'!$B:$C,MATCH("HOME",'FA2'!$B$1:$C$1,0),0),"")&amp;IFERROR(VLOOKUP(HH$2&amp;$A18,'EFL2'!$A:$D,MATCH("AWAY",'EFL2'!$A$1:$D$1,0),0),"")&amp;IFERROR(VLOOKUP(HH$2&amp;$A18,'EFL2'!$B:$C,MATCH("HOME",'EFL2'!$B$1:$C$1,0),0),"")&amp;IFERROR(VLOOKUP(HH$2&amp;$A18,'UCL2'!$C:$F,MATCH("AWAY",'UCL2'!$C$1:$F$1,0),0),"")&amp;IFERROR(VLOOKUP(HH$2&amp;$A18,'UCL2'!$D:$E,MATCH("HOME",'UCL2'!$D$1:$E$1,0),0),"")&amp;IFERROR(VLOOKUP(HH$2&amp;$A18,'EU2'!$C:$F,MATCH("AWAY",'EU2'!$C$1:$F$1,0),0),"")&amp;IFERROR(VLOOKUP(HH$2&amp;$A18,'EU2'!$D:$E,MATCH("HOME",'EU2'!$D$1:$E$1,0),0),"")&amp;IFERROR(VLOOKUP(HH$2&amp;$A18,'EUC2'!$C:$F,MATCH("AWAY",'EUC2'!$C$1:$F$1,0),0),"")&amp;IFERROR(VLOOKUP(HH$2&amp;$A18,'EUC2'!$D:$E,MATCH("HOME",'EUC2'!$D$1:$E$1,0),0),"")</f>
        <v/>
      </c>
      <c r="HI18" s="25" t="str">
        <f>IFERROR(VLOOKUP(HI$2&amp;$B18,'FPL FIX2'!$N$1:$Q$400,MATCH("HOME",'FPL FIX2'!$N$1:$Q$1,0),0),"")&amp;IFERROR(VLOOKUP(HI$2&amp;$B18,'FPL FIX2'!$O$1:$P$400,MATCH("AWAY",'FPL FIX2'!$O$1:$P$1,0),0),"")&amp;IFERROR(VLOOKUP(HI$2&amp;$A18,'FA2'!$A:$D,MATCH("AWAY",'FA2'!$A$1:$D$1,0),0),"")&amp;IFERROR(VLOOKUP(HI$2&amp;$A18,'FA2'!$B:$C,MATCH("HOME",'FA2'!$B$1:$C$1,0),0),"")&amp;IFERROR(VLOOKUP(HI$2&amp;$A18,'EFL2'!$A:$D,MATCH("AWAY",'EFL2'!$A$1:$D$1,0),0),"")&amp;IFERROR(VLOOKUP(HI$2&amp;$A18,'EFL2'!$B:$C,MATCH("HOME",'EFL2'!$B$1:$C$1,0),0),"")&amp;IFERROR(VLOOKUP(HI$2&amp;$A18,'UCL2'!$C:$F,MATCH("AWAY",'UCL2'!$C$1:$F$1,0),0),"")&amp;IFERROR(VLOOKUP(HI$2&amp;$A18,'UCL2'!$D:$E,MATCH("HOME",'UCL2'!$D$1:$E$1,0),0),"")&amp;IFERROR(VLOOKUP(HI$2&amp;$A18,'EU2'!$C:$F,MATCH("AWAY",'EU2'!$C$1:$F$1,0),0),"")&amp;IFERROR(VLOOKUP(HI$2&amp;$A18,'EU2'!$D:$E,MATCH("HOME",'EU2'!$D$1:$E$1,0),0),"")&amp;IFERROR(VLOOKUP(HI$2&amp;$A18,'EUC2'!$C:$F,MATCH("AWAY",'EUC2'!$C$1:$F$1,0),0),"")&amp;IFERROR(VLOOKUP(HI$2&amp;$A18,'EUC2'!$D:$E,MATCH("HOME",'EUC2'!$D$1:$E$1,0),0),"")</f>
        <v/>
      </c>
      <c r="HJ18" s="25" t="str">
        <f>IFERROR(VLOOKUP(HJ$2&amp;$B18,'FPL FIX2'!$N$1:$Q$400,MATCH("HOME",'FPL FIX2'!$N$1:$Q$1,0),0),"")&amp;IFERROR(VLOOKUP(HJ$2&amp;$B18,'FPL FIX2'!$O$1:$P$400,MATCH("AWAY",'FPL FIX2'!$O$1:$P$1,0),0),"")&amp;IFERROR(VLOOKUP(HJ$2&amp;$A18,'FA2'!$A:$D,MATCH("AWAY",'FA2'!$A$1:$D$1,0),0),"")&amp;IFERROR(VLOOKUP(HJ$2&amp;$A18,'FA2'!$B:$C,MATCH("HOME",'FA2'!$B$1:$C$1,0),0),"")&amp;IFERROR(VLOOKUP(HJ$2&amp;$A18,'EFL2'!$A:$D,MATCH("AWAY",'EFL2'!$A$1:$D$1,0),0),"")&amp;IFERROR(VLOOKUP(HJ$2&amp;$A18,'EFL2'!$B:$C,MATCH("HOME",'EFL2'!$B$1:$C$1,0),0),"")&amp;IFERROR(VLOOKUP(HJ$2&amp;$A18,'UCL2'!$C:$F,MATCH("AWAY",'UCL2'!$C$1:$F$1,0),0),"")&amp;IFERROR(VLOOKUP(HJ$2&amp;$A18,'UCL2'!$D:$E,MATCH("HOME",'UCL2'!$D$1:$E$1,0),0),"")&amp;IFERROR(VLOOKUP(HJ$2&amp;$A18,'EU2'!$C:$F,MATCH("AWAY",'EU2'!$C$1:$F$1,0),0),"")&amp;IFERROR(VLOOKUP(HJ$2&amp;$A18,'EU2'!$D:$E,MATCH("HOME",'EU2'!$D$1:$E$1,0),0),"")&amp;IFERROR(VLOOKUP(HJ$2&amp;$A18,'EUC2'!$C:$F,MATCH("AWAY",'EUC2'!$C$1:$F$1,0),0),"")&amp;IFERROR(VLOOKUP(HJ$2&amp;$A18,'EUC2'!$D:$E,MATCH("HOME",'EUC2'!$D$1:$E$1,0),0),"")</f>
        <v>mci</v>
      </c>
      <c r="HK18" s="25" t="str">
        <f>IFERROR(VLOOKUP(HK$2&amp;$B18,'FPL FIX2'!$N$1:$Q$400,MATCH("HOME",'FPL FIX2'!$N$1:$Q$1,0),0),"")&amp;IFERROR(VLOOKUP(HK$2&amp;$B18,'FPL FIX2'!$O$1:$P$400,MATCH("AWAY",'FPL FIX2'!$O$1:$P$1,0),0),"")&amp;IFERROR(VLOOKUP(HK$2&amp;$A18,'FA2'!$A:$D,MATCH("AWAY",'FA2'!$A$1:$D$1,0),0),"")&amp;IFERROR(VLOOKUP(HK$2&amp;$A18,'FA2'!$B:$C,MATCH("HOME",'FA2'!$B$1:$C$1,0),0),"")&amp;IFERROR(VLOOKUP(HK$2&amp;$A18,'EFL2'!$A:$D,MATCH("AWAY",'EFL2'!$A$1:$D$1,0),0),"")&amp;IFERROR(VLOOKUP(HK$2&amp;$A18,'EFL2'!$B:$C,MATCH("HOME",'EFL2'!$B$1:$C$1,0),0),"")&amp;IFERROR(VLOOKUP(HK$2&amp;$A18,'UCL2'!$C:$F,MATCH("AWAY",'UCL2'!$C$1:$F$1,0),0),"")&amp;IFERROR(VLOOKUP(HK$2&amp;$A18,'UCL2'!$D:$E,MATCH("HOME",'UCL2'!$D$1:$E$1,0),0),"")&amp;IFERROR(VLOOKUP(HK$2&amp;$A18,'EU2'!$C:$F,MATCH("AWAY",'EU2'!$C$1:$F$1,0),0),"")&amp;IFERROR(VLOOKUP(HK$2&amp;$A18,'EU2'!$D:$E,MATCH("HOME",'EU2'!$D$1:$E$1,0),0),"")&amp;IFERROR(VLOOKUP(HK$2&amp;$A18,'EUC2'!$C:$F,MATCH("AWAY",'EUC2'!$C$1:$F$1,0),0),"")&amp;IFERROR(VLOOKUP(HK$2&amp;$A18,'EUC2'!$D:$E,MATCH("HOME",'EUC2'!$D$1:$E$1,0),0),"")</f>
        <v/>
      </c>
      <c r="HL18" s="25" t="str">
        <f>IFERROR(VLOOKUP(HL$2&amp;$B18,'FPL FIX2'!$N$1:$Q$400,MATCH("HOME",'FPL FIX2'!$N$1:$Q$1,0),0),"")&amp;IFERROR(VLOOKUP(HL$2&amp;$B18,'FPL FIX2'!$O$1:$P$400,MATCH("AWAY",'FPL FIX2'!$O$1:$P$1,0),0),"")&amp;IFERROR(VLOOKUP(HL$2&amp;$A18,'FA2'!$A:$D,MATCH("AWAY",'FA2'!$A$1:$D$1,0),0),"")&amp;IFERROR(VLOOKUP(HL$2&amp;$A18,'FA2'!$B:$C,MATCH("HOME",'FA2'!$B$1:$C$1,0),0),"")&amp;IFERROR(VLOOKUP(HL$2&amp;$A18,'EFL2'!$A:$D,MATCH("AWAY",'EFL2'!$A$1:$D$1,0),0),"")&amp;IFERROR(VLOOKUP(HL$2&amp;$A18,'EFL2'!$B:$C,MATCH("HOME",'EFL2'!$B$1:$C$1,0),0),"")&amp;IFERROR(VLOOKUP(HL$2&amp;$A18,'UCL2'!$C:$F,MATCH("AWAY",'UCL2'!$C$1:$F$1,0),0),"")&amp;IFERROR(VLOOKUP(HL$2&amp;$A18,'UCL2'!$D:$E,MATCH("HOME",'UCL2'!$D$1:$E$1,0),0),"")&amp;IFERROR(VLOOKUP(HL$2&amp;$A18,'EU2'!$C:$F,MATCH("AWAY",'EU2'!$C$1:$F$1,0),0),"")&amp;IFERROR(VLOOKUP(HL$2&amp;$A18,'EU2'!$D:$E,MATCH("HOME",'EU2'!$D$1:$E$1,0),0),"")&amp;IFERROR(VLOOKUP(HL$2&amp;$A18,'EUC2'!$C:$F,MATCH("AWAY",'EUC2'!$C$1:$F$1,0),0),"")&amp;IFERROR(VLOOKUP(HL$2&amp;$A18,'EUC2'!$D:$E,MATCH("HOME",'EUC2'!$D$1:$E$1,0),0),"")</f>
        <v/>
      </c>
      <c r="HM18" s="25" t="str">
        <f>IFERROR(VLOOKUP(HM$2&amp;$B18,'FPL FIX2'!$N$1:$Q$400,MATCH("HOME",'FPL FIX2'!$N$1:$Q$1,0),0),"")&amp;IFERROR(VLOOKUP(HM$2&amp;$B18,'FPL FIX2'!$O$1:$P$400,MATCH("AWAY",'FPL FIX2'!$O$1:$P$1,0),0),"")&amp;IFERROR(VLOOKUP(HM$2&amp;$A18,'FA2'!$A:$D,MATCH("AWAY",'FA2'!$A$1:$D$1,0),0),"")&amp;IFERROR(VLOOKUP(HM$2&amp;$A18,'FA2'!$B:$C,MATCH("HOME",'FA2'!$B$1:$C$1,0),0),"")&amp;IFERROR(VLOOKUP(HM$2&amp;$A18,'EFL2'!$A:$D,MATCH("AWAY",'EFL2'!$A$1:$D$1,0),0),"")&amp;IFERROR(VLOOKUP(HM$2&amp;$A18,'EFL2'!$B:$C,MATCH("HOME",'EFL2'!$B$1:$C$1,0),0),"")&amp;IFERROR(VLOOKUP(HM$2&amp;$A18,'UCL2'!$C:$F,MATCH("AWAY",'UCL2'!$C$1:$F$1,0),0),"")&amp;IFERROR(VLOOKUP(HM$2&amp;$A18,'UCL2'!$D:$E,MATCH("HOME",'UCL2'!$D$1:$E$1,0),0),"")&amp;IFERROR(VLOOKUP(HM$2&amp;$A18,'EU2'!$C:$F,MATCH("AWAY",'EU2'!$C$1:$F$1,0),0),"")&amp;IFERROR(VLOOKUP(HM$2&amp;$A18,'EU2'!$D:$E,MATCH("HOME",'EU2'!$D$1:$E$1,0),0),"")&amp;IFERROR(VLOOKUP(HM$2&amp;$A18,'EUC2'!$C:$F,MATCH("AWAY",'EUC2'!$C$1:$F$1,0),0),"")&amp;IFERROR(VLOOKUP(HM$2&amp;$A18,'EUC2'!$D:$E,MATCH("HOME",'EUC2'!$D$1:$E$1,0),0),"")</f>
        <v/>
      </c>
      <c r="HN18" s="25" t="str">
        <f>IFERROR(VLOOKUP(HN$2&amp;$B18,'FPL FIX2'!$N$1:$Q$400,MATCH("HOME",'FPL FIX2'!$N$1:$Q$1,0),0),"")&amp;IFERROR(VLOOKUP(HN$2&amp;$B18,'FPL FIX2'!$O$1:$P$400,MATCH("AWAY",'FPL FIX2'!$O$1:$P$1,0),0),"")&amp;IFERROR(VLOOKUP(HN$2&amp;$A18,'FA2'!$A:$D,MATCH("AWAY",'FA2'!$A$1:$D$1,0),0),"")&amp;IFERROR(VLOOKUP(HN$2&amp;$A18,'FA2'!$B:$C,MATCH("HOME",'FA2'!$B$1:$C$1,0),0),"")&amp;IFERROR(VLOOKUP(HN$2&amp;$A18,'EFL2'!$A:$D,MATCH("AWAY",'EFL2'!$A$1:$D$1,0),0),"")&amp;IFERROR(VLOOKUP(HN$2&amp;$A18,'EFL2'!$B:$C,MATCH("HOME",'EFL2'!$B$1:$C$1,0),0),"")&amp;IFERROR(VLOOKUP(HN$2&amp;$A18,'UCL2'!$C:$F,MATCH("AWAY",'UCL2'!$C$1:$F$1,0),0),"")&amp;IFERROR(VLOOKUP(HN$2&amp;$A18,'UCL2'!$D:$E,MATCH("HOME",'UCL2'!$D$1:$E$1,0),0),"")&amp;IFERROR(VLOOKUP(HN$2&amp;$A18,'EU2'!$C:$F,MATCH("AWAY",'EU2'!$C$1:$F$1,0),0),"")&amp;IFERROR(VLOOKUP(HN$2&amp;$A18,'EU2'!$D:$E,MATCH("HOME",'EU2'!$D$1:$E$1,0),0),"")&amp;IFERROR(VLOOKUP(HN$2&amp;$A18,'EUC2'!$C:$F,MATCH("AWAY",'EUC2'!$C$1:$F$1,0),0),"")&amp;IFERROR(VLOOKUP(HN$2&amp;$A18,'EUC2'!$D:$E,MATCH("HOME",'EUC2'!$D$1:$E$1,0),0),"")</f>
        <v/>
      </c>
      <c r="HO18" s="25" t="str">
        <f>IFERROR(VLOOKUP(HO$2&amp;$B18,'FPL FIX2'!$N$1:$Q$400,MATCH("HOME",'FPL FIX2'!$N$1:$Q$1,0),0),"")&amp;IFERROR(VLOOKUP(HO$2&amp;$B18,'FPL FIX2'!$O$1:$P$400,MATCH("AWAY",'FPL FIX2'!$O$1:$P$1,0),0),"")&amp;IFERROR(VLOOKUP(HO$2&amp;$A18,'FA2'!$A:$D,MATCH("AWAY",'FA2'!$A$1:$D$1,0),0),"")&amp;IFERROR(VLOOKUP(HO$2&amp;$A18,'FA2'!$B:$C,MATCH("HOME",'FA2'!$B$1:$C$1,0),0),"")&amp;IFERROR(VLOOKUP(HO$2&amp;$A18,'EFL2'!$A:$D,MATCH("AWAY",'EFL2'!$A$1:$D$1,0),0),"")&amp;IFERROR(VLOOKUP(HO$2&amp;$A18,'EFL2'!$B:$C,MATCH("HOME",'EFL2'!$B$1:$C$1,0),0),"")&amp;IFERROR(VLOOKUP(HO$2&amp;$A18,'UCL2'!$C:$F,MATCH("AWAY",'UCL2'!$C$1:$F$1,0),0),"")&amp;IFERROR(VLOOKUP(HO$2&amp;$A18,'UCL2'!$D:$E,MATCH("HOME",'UCL2'!$D$1:$E$1,0),0),"")&amp;IFERROR(VLOOKUP(HO$2&amp;$A18,'EU2'!$C:$F,MATCH("AWAY",'EU2'!$C$1:$F$1,0),0),"")&amp;IFERROR(VLOOKUP(HO$2&amp;$A18,'EU2'!$D:$E,MATCH("HOME",'EU2'!$D$1:$E$1,0),0),"")&amp;IFERROR(VLOOKUP(HO$2&amp;$A18,'EUC2'!$C:$F,MATCH("AWAY",'EUC2'!$C$1:$F$1,0),0),"")&amp;IFERROR(VLOOKUP(HO$2&amp;$A18,'EUC2'!$D:$E,MATCH("HOME",'EUC2'!$D$1:$E$1,0),0),"")</f>
        <v/>
      </c>
      <c r="HP18" s="25" t="str">
        <f>IFERROR(VLOOKUP(HP$2&amp;$B18,'FPL FIX2'!$N$1:$Q$400,MATCH("HOME",'FPL FIX2'!$N$1:$Q$1,0),0),"")&amp;IFERROR(VLOOKUP(HP$2&amp;$B18,'FPL FIX2'!$O$1:$P$400,MATCH("AWAY",'FPL FIX2'!$O$1:$P$1,0),0),"")&amp;IFERROR(VLOOKUP(HP$2&amp;$A18,'FA2'!$A:$D,MATCH("AWAY",'FA2'!$A$1:$D$1,0),0),"")&amp;IFERROR(VLOOKUP(HP$2&amp;$A18,'FA2'!$B:$C,MATCH("HOME",'FA2'!$B$1:$C$1,0),0),"")&amp;IFERROR(VLOOKUP(HP$2&amp;$A18,'EFL2'!$A:$D,MATCH("AWAY",'EFL2'!$A$1:$D$1,0),0),"")&amp;IFERROR(VLOOKUP(HP$2&amp;$A18,'EFL2'!$B:$C,MATCH("HOME",'EFL2'!$B$1:$C$1,0),0),"")&amp;IFERROR(VLOOKUP(HP$2&amp;$A18,'UCL2'!$C:$F,MATCH("AWAY",'UCL2'!$C$1:$F$1,0),0),"")&amp;IFERROR(VLOOKUP(HP$2&amp;$A18,'UCL2'!$D:$E,MATCH("HOME",'UCL2'!$D$1:$E$1,0),0),"")&amp;IFERROR(VLOOKUP(HP$2&amp;$A18,'EU2'!$C:$F,MATCH("AWAY",'EU2'!$C$1:$F$1,0),0),"")&amp;IFERROR(VLOOKUP(HP$2&amp;$A18,'EU2'!$D:$E,MATCH("HOME",'EU2'!$D$1:$E$1,0),0),"")&amp;IFERROR(VLOOKUP(HP$2&amp;$A18,'EUC2'!$C:$F,MATCH("AWAY",'EUC2'!$C$1:$F$1,0),0),"")&amp;IFERROR(VLOOKUP(HP$2&amp;$A18,'EUC2'!$D:$E,MATCH("HOME",'EUC2'!$D$1:$E$1,0),0),"")</f>
        <v/>
      </c>
      <c r="HQ18" s="25" t="str">
        <f>IFERROR(VLOOKUP(HQ$2&amp;$B18,'FPL FIX2'!$N$1:$Q$400,MATCH("HOME",'FPL FIX2'!$N$1:$Q$1,0),0),"")&amp;IFERROR(VLOOKUP(HQ$2&amp;$B18,'FPL FIX2'!$O$1:$P$400,MATCH("AWAY",'FPL FIX2'!$O$1:$P$1,0),0),"")&amp;IFERROR(VLOOKUP(HQ$2&amp;$A18,'FA2'!$A:$D,MATCH("AWAY",'FA2'!$A$1:$D$1,0),0),"")&amp;IFERROR(VLOOKUP(HQ$2&amp;$A18,'FA2'!$B:$C,MATCH("HOME",'FA2'!$B$1:$C$1,0),0),"")&amp;IFERROR(VLOOKUP(HQ$2&amp;$A18,'EFL2'!$A:$D,MATCH("AWAY",'EFL2'!$A$1:$D$1,0),0),"")&amp;IFERROR(VLOOKUP(HQ$2&amp;$A18,'EFL2'!$B:$C,MATCH("HOME",'EFL2'!$B$1:$C$1,0),0),"")&amp;IFERROR(VLOOKUP(HQ$2&amp;$A18,'UCL2'!$C:$F,MATCH("AWAY",'UCL2'!$C$1:$F$1,0),0),"")&amp;IFERROR(VLOOKUP(HQ$2&amp;$A18,'UCL2'!$D:$E,MATCH("HOME",'UCL2'!$D$1:$E$1,0),0),"")&amp;IFERROR(VLOOKUP(HQ$2&amp;$A18,'EU2'!$C:$F,MATCH("AWAY",'EU2'!$C$1:$F$1,0),0),"")&amp;IFERROR(VLOOKUP(HQ$2&amp;$A18,'EU2'!$D:$E,MATCH("HOME",'EU2'!$D$1:$E$1,0),0),"")&amp;IFERROR(VLOOKUP(HQ$2&amp;$A18,'EUC2'!$C:$F,MATCH("AWAY",'EUC2'!$C$1:$F$1,0),0),"")&amp;IFERROR(VLOOKUP(HQ$2&amp;$A18,'EUC2'!$D:$E,MATCH("HOME",'EUC2'!$D$1:$E$1,0),0),"")</f>
        <v/>
      </c>
      <c r="HR18" s="25" t="str">
        <f>IFERROR(VLOOKUP(HR$2&amp;$B18,'FPL FIX2'!$N$1:$Q$400,MATCH("HOME",'FPL FIX2'!$N$1:$Q$1,0),0),"")&amp;IFERROR(VLOOKUP(HR$2&amp;$B18,'FPL FIX2'!$O$1:$P$400,MATCH("AWAY",'FPL FIX2'!$O$1:$P$1,0),0),"")&amp;IFERROR(VLOOKUP(HR$2&amp;$A18,'FA2'!$A:$D,MATCH("AWAY",'FA2'!$A$1:$D$1,0),0),"")&amp;IFERROR(VLOOKUP(HR$2&amp;$A18,'FA2'!$B:$C,MATCH("HOME",'FA2'!$B$1:$C$1,0),0),"")&amp;IFERROR(VLOOKUP(HR$2&amp;$A18,'EFL2'!$A:$D,MATCH("AWAY",'EFL2'!$A$1:$D$1,0),0),"")&amp;IFERROR(VLOOKUP(HR$2&amp;$A18,'EFL2'!$B:$C,MATCH("HOME",'EFL2'!$B$1:$C$1,0),0),"")&amp;IFERROR(VLOOKUP(HR$2&amp;$A18,'UCL2'!$C:$F,MATCH("AWAY",'UCL2'!$C$1:$F$1,0),0),"")&amp;IFERROR(VLOOKUP(HR$2&amp;$A18,'UCL2'!$D:$E,MATCH("HOME",'UCL2'!$D$1:$E$1,0),0),"")&amp;IFERROR(VLOOKUP(HR$2&amp;$A18,'EU2'!$C:$F,MATCH("AWAY",'EU2'!$C$1:$F$1,0),0),"")&amp;IFERROR(VLOOKUP(HR$2&amp;$A18,'EU2'!$D:$E,MATCH("HOME",'EU2'!$D$1:$E$1,0),0),"")&amp;IFERROR(VLOOKUP(HR$2&amp;$A18,'EUC2'!$C:$F,MATCH("AWAY",'EUC2'!$C$1:$F$1,0),0),"")&amp;IFERROR(VLOOKUP(HR$2&amp;$A18,'EUC2'!$D:$E,MATCH("HOME",'EUC2'!$D$1:$E$1,0),0),"")</f>
        <v>WOL</v>
      </c>
      <c r="HS18" s="25" t="str">
        <f>IFERROR(VLOOKUP(HS$2&amp;$B18,'FPL FIX2'!$N$1:$Q$400,MATCH("HOME",'FPL FIX2'!$N$1:$Q$1,0),0),"")&amp;IFERROR(VLOOKUP(HS$2&amp;$B18,'FPL FIX2'!$O$1:$P$400,MATCH("AWAY",'FPL FIX2'!$O$1:$P$1,0),0),"")&amp;IFERROR(VLOOKUP(HS$2&amp;$A18,'FA2'!$A:$D,MATCH("AWAY",'FA2'!$A$1:$D$1,0),0),"")&amp;IFERROR(VLOOKUP(HS$2&amp;$A18,'FA2'!$B:$C,MATCH("HOME",'FA2'!$B$1:$C$1,0),0),"")&amp;IFERROR(VLOOKUP(HS$2&amp;$A18,'EFL2'!$A:$D,MATCH("AWAY",'EFL2'!$A$1:$D$1,0),0),"")&amp;IFERROR(VLOOKUP(HS$2&amp;$A18,'EFL2'!$B:$C,MATCH("HOME",'EFL2'!$B$1:$C$1,0),0),"")&amp;IFERROR(VLOOKUP(HS$2&amp;$A18,'UCL2'!$C:$F,MATCH("AWAY",'UCL2'!$C$1:$F$1,0),0),"")&amp;IFERROR(VLOOKUP(HS$2&amp;$A18,'UCL2'!$D:$E,MATCH("HOME",'UCL2'!$D$1:$E$1,0),0),"")&amp;IFERROR(VLOOKUP(HS$2&amp;$A18,'EU2'!$C:$F,MATCH("AWAY",'EU2'!$C$1:$F$1,0),0),"")&amp;IFERROR(VLOOKUP(HS$2&amp;$A18,'EU2'!$D:$E,MATCH("HOME",'EU2'!$D$1:$E$1,0),0),"")&amp;IFERROR(VLOOKUP(HS$2&amp;$A18,'EUC2'!$C:$F,MATCH("AWAY",'EUC2'!$C$1:$F$1,0),0),"")&amp;IFERROR(VLOOKUP(HS$2&amp;$A18,'EUC2'!$D:$E,MATCH("HOME",'EUC2'!$D$1:$E$1,0),0),"")</f>
        <v/>
      </c>
      <c r="HT18" s="25" t="str">
        <f>IFERROR(VLOOKUP(HT$2&amp;$B18,'FPL FIX2'!$N$1:$Q$400,MATCH("HOME",'FPL FIX2'!$N$1:$Q$1,0),0),"")&amp;IFERROR(VLOOKUP(HT$2&amp;$B18,'FPL FIX2'!$O$1:$P$400,MATCH("AWAY",'FPL FIX2'!$O$1:$P$1,0),0),"")&amp;IFERROR(VLOOKUP(HT$2&amp;$A18,'FA2'!$A:$D,MATCH("AWAY",'FA2'!$A$1:$D$1,0),0),"")&amp;IFERROR(VLOOKUP(HT$2&amp;$A18,'FA2'!$B:$C,MATCH("HOME",'FA2'!$B$1:$C$1,0),0),"")&amp;IFERROR(VLOOKUP(HT$2&amp;$A18,'EFL2'!$A:$D,MATCH("AWAY",'EFL2'!$A$1:$D$1,0),0),"")&amp;IFERROR(VLOOKUP(HT$2&amp;$A18,'EFL2'!$B:$C,MATCH("HOME",'EFL2'!$B$1:$C$1,0),0),"")&amp;IFERROR(VLOOKUP(HT$2&amp;$A18,'UCL2'!$C:$F,MATCH("AWAY",'UCL2'!$C$1:$F$1,0),0),"")&amp;IFERROR(VLOOKUP(HT$2&amp;$A18,'UCL2'!$D:$E,MATCH("HOME",'UCL2'!$D$1:$E$1,0),0),"")&amp;IFERROR(VLOOKUP(HT$2&amp;$A18,'EU2'!$C:$F,MATCH("AWAY",'EU2'!$C$1:$F$1,0),0),"")&amp;IFERROR(VLOOKUP(HT$2&amp;$A18,'EU2'!$D:$E,MATCH("HOME",'EU2'!$D$1:$E$1,0),0),"")&amp;IFERROR(VLOOKUP(HT$2&amp;$A18,'EUC2'!$C:$F,MATCH("AWAY",'EUC2'!$C$1:$F$1,0),0),"")&amp;IFERROR(VLOOKUP(HT$2&amp;$A18,'EUC2'!$D:$E,MATCH("HOME",'EUC2'!$D$1:$E$1,0),0),"")</f>
        <v/>
      </c>
      <c r="HU18" s="25" t="str">
        <f>IFERROR(VLOOKUP(HU$2&amp;$B18,'FPL FIX2'!$N$1:$Q$400,MATCH("HOME",'FPL FIX2'!$N$1:$Q$1,0),0),"")&amp;IFERROR(VLOOKUP(HU$2&amp;$B18,'FPL FIX2'!$O$1:$P$400,MATCH("AWAY",'FPL FIX2'!$O$1:$P$1,0),0),"")&amp;IFERROR(VLOOKUP(HU$2&amp;$A18,'FA2'!$A:$D,MATCH("AWAY",'FA2'!$A$1:$D$1,0),0),"")&amp;IFERROR(VLOOKUP(HU$2&amp;$A18,'FA2'!$B:$C,MATCH("HOME",'FA2'!$B$1:$C$1,0),0),"")&amp;IFERROR(VLOOKUP(HU$2&amp;$A18,'EFL2'!$A:$D,MATCH("AWAY",'EFL2'!$A$1:$D$1,0),0),"")&amp;IFERROR(VLOOKUP(HU$2&amp;$A18,'EFL2'!$B:$C,MATCH("HOME",'EFL2'!$B$1:$C$1,0),0),"")&amp;IFERROR(VLOOKUP(HU$2&amp;$A18,'UCL2'!$C:$F,MATCH("AWAY",'UCL2'!$C$1:$F$1,0),0),"")&amp;IFERROR(VLOOKUP(HU$2&amp;$A18,'UCL2'!$D:$E,MATCH("HOME",'UCL2'!$D$1:$E$1,0),0),"")&amp;IFERROR(VLOOKUP(HU$2&amp;$A18,'EU2'!$C:$F,MATCH("AWAY",'EU2'!$C$1:$F$1,0),0),"")&amp;IFERROR(VLOOKUP(HU$2&amp;$A18,'EU2'!$D:$E,MATCH("HOME",'EU2'!$D$1:$E$1,0),0),"")&amp;IFERROR(VLOOKUP(HU$2&amp;$A18,'EUC2'!$C:$F,MATCH("AWAY",'EUC2'!$C$1:$F$1,0),0),"")&amp;IFERROR(VLOOKUP(HU$2&amp;$A18,'EUC2'!$D:$E,MATCH("HOME",'EUC2'!$D$1:$E$1,0),0),"")</f>
        <v/>
      </c>
      <c r="HV18" s="25" t="str">
        <f>IFERROR(VLOOKUP(HV$2&amp;$B18,'FPL FIX2'!$N$1:$Q$400,MATCH("HOME",'FPL FIX2'!$N$1:$Q$1,0),0),"")&amp;IFERROR(VLOOKUP(HV$2&amp;$B18,'FPL FIX2'!$O$1:$P$400,MATCH("AWAY",'FPL FIX2'!$O$1:$P$1,0),0),"")&amp;IFERROR(VLOOKUP(HV$2&amp;$A18,'FA2'!$A:$D,MATCH("AWAY",'FA2'!$A$1:$D$1,0),0),"")&amp;IFERROR(VLOOKUP(HV$2&amp;$A18,'FA2'!$B:$C,MATCH("HOME",'FA2'!$B$1:$C$1,0),0),"")&amp;IFERROR(VLOOKUP(HV$2&amp;$A18,'EFL2'!$A:$D,MATCH("AWAY",'EFL2'!$A$1:$D$1,0),0),"")&amp;IFERROR(VLOOKUP(HV$2&amp;$A18,'EFL2'!$B:$C,MATCH("HOME",'EFL2'!$B$1:$C$1,0),0),"")&amp;IFERROR(VLOOKUP(HV$2&amp;$A18,'UCL2'!$C:$F,MATCH("AWAY",'UCL2'!$C$1:$F$1,0),0),"")&amp;IFERROR(VLOOKUP(HV$2&amp;$A18,'UCL2'!$D:$E,MATCH("HOME",'UCL2'!$D$1:$E$1,0),0),"")&amp;IFERROR(VLOOKUP(HV$2&amp;$A18,'EU2'!$C:$F,MATCH("AWAY",'EU2'!$C$1:$F$1,0),0),"")&amp;IFERROR(VLOOKUP(HV$2&amp;$A18,'EU2'!$D:$E,MATCH("HOME",'EU2'!$D$1:$E$1,0),0),"")&amp;IFERROR(VLOOKUP(HV$2&amp;$A18,'EUC2'!$C:$F,MATCH("AWAY",'EUC2'!$C$1:$F$1,0),0),"")&amp;IFERROR(VLOOKUP(HV$2&amp;$A18,'EUC2'!$D:$E,MATCH("HOME",'EUC2'!$D$1:$E$1,0),0),"")</f>
        <v/>
      </c>
      <c r="HW18" s="25" t="str">
        <f>IFERROR(VLOOKUP(HW$2&amp;$B18,'FPL FIX2'!$N$1:$Q$400,MATCH("HOME",'FPL FIX2'!$N$1:$Q$1,0),0),"")&amp;IFERROR(VLOOKUP(HW$2&amp;$B18,'FPL FIX2'!$O$1:$P$400,MATCH("AWAY",'FPL FIX2'!$O$1:$P$1,0),0),"")&amp;IFERROR(VLOOKUP(HW$2&amp;$A18,'FA2'!$A:$D,MATCH("AWAY",'FA2'!$A$1:$D$1,0),0),"")&amp;IFERROR(VLOOKUP(HW$2&amp;$A18,'FA2'!$B:$C,MATCH("HOME",'FA2'!$B$1:$C$1,0),0),"")&amp;IFERROR(VLOOKUP(HW$2&amp;$A18,'EFL2'!$A:$D,MATCH("AWAY",'EFL2'!$A$1:$D$1,0),0),"")&amp;IFERROR(VLOOKUP(HW$2&amp;$A18,'EFL2'!$B:$C,MATCH("HOME",'EFL2'!$B$1:$C$1,0),0),"")&amp;IFERROR(VLOOKUP(HW$2&amp;$A18,'UCL2'!$C:$F,MATCH("AWAY",'UCL2'!$C$1:$F$1,0),0),"")&amp;IFERROR(VLOOKUP(HW$2&amp;$A18,'UCL2'!$D:$E,MATCH("HOME",'UCL2'!$D$1:$E$1,0),0),"")&amp;IFERROR(VLOOKUP(HW$2&amp;$A18,'EU2'!$C:$F,MATCH("AWAY",'EU2'!$C$1:$F$1,0),0),"")&amp;IFERROR(VLOOKUP(HW$2&amp;$A18,'EU2'!$D:$E,MATCH("HOME",'EU2'!$D$1:$E$1,0),0),"")&amp;IFERROR(VLOOKUP(HW$2&amp;$A18,'EUC2'!$C:$F,MATCH("AWAY",'EUC2'!$C$1:$F$1,0),0),"")&amp;IFERROR(VLOOKUP(HW$2&amp;$A18,'EUC2'!$D:$E,MATCH("HOME",'EUC2'!$D$1:$E$1,0),0),"")</f>
        <v>nfo</v>
      </c>
      <c r="HX18" s="25" t="str">
        <f>IFERROR(VLOOKUP(HX$2&amp;$B18,'FPL FIX2'!$N$1:$Q$400,MATCH("HOME",'FPL FIX2'!$N$1:$Q$1,0),0),"")&amp;IFERROR(VLOOKUP(HX$2&amp;$B18,'FPL FIX2'!$O$1:$P$400,MATCH("AWAY",'FPL FIX2'!$O$1:$P$1,0),0),"")&amp;IFERROR(VLOOKUP(HX$2&amp;$A18,'FA2'!$A:$D,MATCH("AWAY",'FA2'!$A$1:$D$1,0),0),"")&amp;IFERROR(VLOOKUP(HX$2&amp;$A18,'FA2'!$B:$C,MATCH("HOME",'FA2'!$B$1:$C$1,0),0),"")&amp;IFERROR(VLOOKUP(HX$2&amp;$A18,'EFL2'!$A:$D,MATCH("AWAY",'EFL2'!$A$1:$D$1,0),0),"")&amp;IFERROR(VLOOKUP(HX$2&amp;$A18,'EFL2'!$B:$C,MATCH("HOME",'EFL2'!$B$1:$C$1,0),0),"")&amp;IFERROR(VLOOKUP(HX$2&amp;$A18,'UCL2'!$C:$F,MATCH("AWAY",'UCL2'!$C$1:$F$1,0),0),"")&amp;IFERROR(VLOOKUP(HX$2&amp;$A18,'UCL2'!$D:$E,MATCH("HOME",'UCL2'!$D$1:$E$1,0),0),"")&amp;IFERROR(VLOOKUP(HX$2&amp;$A18,'EU2'!$C:$F,MATCH("AWAY",'EU2'!$C$1:$F$1,0),0),"")&amp;IFERROR(VLOOKUP(HX$2&amp;$A18,'EU2'!$D:$E,MATCH("HOME",'EU2'!$D$1:$E$1,0),0),"")&amp;IFERROR(VLOOKUP(HX$2&amp;$A18,'EUC2'!$C:$F,MATCH("AWAY",'EUC2'!$C$1:$F$1,0),0),"")&amp;IFERROR(VLOOKUP(HX$2&amp;$A18,'EUC2'!$D:$E,MATCH("HOME",'EUC2'!$D$1:$E$1,0),0),"")</f>
        <v/>
      </c>
      <c r="HY18" s="25" t="str">
        <f>IFERROR(VLOOKUP(HY$2&amp;$B18,'FPL FIX2'!$N$1:$Q$400,MATCH("HOME",'FPL FIX2'!$N$1:$Q$1,0),0),"")&amp;IFERROR(VLOOKUP(HY$2&amp;$B18,'FPL FIX2'!$O$1:$P$400,MATCH("AWAY",'FPL FIX2'!$O$1:$P$1,0),0),"")&amp;IFERROR(VLOOKUP(HY$2&amp;$A18,'FA2'!$A:$D,MATCH("AWAY",'FA2'!$A$1:$D$1,0),0),"")&amp;IFERROR(VLOOKUP(HY$2&amp;$A18,'FA2'!$B:$C,MATCH("HOME",'FA2'!$B$1:$C$1,0),0),"")&amp;IFERROR(VLOOKUP(HY$2&amp;$A18,'EFL2'!$A:$D,MATCH("AWAY",'EFL2'!$A$1:$D$1,0),0),"")&amp;IFERROR(VLOOKUP(HY$2&amp;$A18,'EFL2'!$B:$C,MATCH("HOME",'EFL2'!$B$1:$C$1,0),0),"")&amp;IFERROR(VLOOKUP(HY$2&amp;$A18,'UCL2'!$C:$F,MATCH("AWAY",'UCL2'!$C$1:$F$1,0),0),"")&amp;IFERROR(VLOOKUP(HY$2&amp;$A18,'UCL2'!$D:$E,MATCH("HOME",'UCL2'!$D$1:$E$1,0),0),"")&amp;IFERROR(VLOOKUP(HY$2&amp;$A18,'EU2'!$C:$F,MATCH("AWAY",'EU2'!$C$1:$F$1,0),0),"")&amp;IFERROR(VLOOKUP(HY$2&amp;$A18,'EU2'!$D:$E,MATCH("HOME",'EU2'!$D$1:$E$1,0),0),"")&amp;IFERROR(VLOOKUP(HY$2&amp;$A18,'EUC2'!$C:$F,MATCH("AWAY",'EUC2'!$C$1:$F$1,0),0),"")&amp;IFERROR(VLOOKUP(HY$2&amp;$A18,'EUC2'!$D:$E,MATCH("HOME",'EUC2'!$D$1:$E$1,0),0),"")</f>
        <v/>
      </c>
      <c r="HZ18" s="25" t="str">
        <f>IFERROR(VLOOKUP(HZ$2&amp;$B18,'FPL FIX2'!$N$1:$Q$400,MATCH("HOME",'FPL FIX2'!$N$1:$Q$1,0),0),"")&amp;IFERROR(VLOOKUP(HZ$2&amp;$B18,'FPL FIX2'!$O$1:$P$400,MATCH("AWAY",'FPL FIX2'!$O$1:$P$1,0),0),"")&amp;IFERROR(VLOOKUP(HZ$2&amp;$A18,'FA2'!$A:$D,MATCH("AWAY",'FA2'!$A$1:$D$1,0),0),"")&amp;IFERROR(VLOOKUP(HZ$2&amp;$A18,'FA2'!$B:$C,MATCH("HOME",'FA2'!$B$1:$C$1,0),0),"")&amp;IFERROR(VLOOKUP(HZ$2&amp;$A18,'EFL2'!$A:$D,MATCH("AWAY",'EFL2'!$A$1:$D$1,0),0),"")&amp;IFERROR(VLOOKUP(HZ$2&amp;$A18,'EFL2'!$B:$C,MATCH("HOME",'EFL2'!$B$1:$C$1,0),0),"")&amp;IFERROR(VLOOKUP(HZ$2&amp;$A18,'UCL2'!$C:$F,MATCH("AWAY",'UCL2'!$C$1:$F$1,0),0),"")&amp;IFERROR(VLOOKUP(HZ$2&amp;$A18,'UCL2'!$D:$E,MATCH("HOME",'UCL2'!$D$1:$E$1,0),0),"")&amp;IFERROR(VLOOKUP(HZ$2&amp;$A18,'EU2'!$C:$F,MATCH("AWAY",'EU2'!$C$1:$F$1,0),0),"")&amp;IFERROR(VLOOKUP(HZ$2&amp;$A18,'EU2'!$D:$E,MATCH("HOME",'EU2'!$D$1:$E$1,0),0),"")&amp;IFERROR(VLOOKUP(HZ$2&amp;$A18,'EUC2'!$C:$F,MATCH("AWAY",'EUC2'!$C$1:$F$1,0),0),"")&amp;IFERROR(VLOOKUP(HZ$2&amp;$A18,'EUC2'!$D:$E,MATCH("HOME",'EUC2'!$D$1:$E$1,0),0),"")</f>
        <v/>
      </c>
      <c r="IA18" s="25" t="str">
        <f>IFERROR(VLOOKUP(IA$2&amp;$B18,'FPL FIX2'!$N$1:$Q$400,MATCH("HOME",'FPL FIX2'!$N$1:$Q$1,0),0),"")&amp;IFERROR(VLOOKUP(IA$2&amp;$B18,'FPL FIX2'!$O$1:$P$400,MATCH("AWAY",'FPL FIX2'!$O$1:$P$1,0),0),"")&amp;IFERROR(VLOOKUP(IA$2&amp;$A18,'FA2'!$A:$D,MATCH("AWAY",'FA2'!$A$1:$D$1,0),0),"")&amp;IFERROR(VLOOKUP(IA$2&amp;$A18,'FA2'!$B:$C,MATCH("HOME",'FA2'!$B$1:$C$1,0),0),"")&amp;IFERROR(VLOOKUP(IA$2&amp;$A18,'EFL2'!$A:$D,MATCH("AWAY",'EFL2'!$A$1:$D$1,0),0),"")&amp;IFERROR(VLOOKUP(IA$2&amp;$A18,'EFL2'!$B:$C,MATCH("HOME",'EFL2'!$B$1:$C$1,0),0),"")&amp;IFERROR(VLOOKUP(IA$2&amp;$A18,'UCL2'!$C:$F,MATCH("AWAY",'UCL2'!$C$1:$F$1,0),0),"")&amp;IFERROR(VLOOKUP(IA$2&amp;$A18,'UCL2'!$D:$E,MATCH("HOME",'UCL2'!$D$1:$E$1,0),0),"")&amp;IFERROR(VLOOKUP(IA$2&amp;$A18,'EU2'!$C:$F,MATCH("AWAY",'EU2'!$C$1:$F$1,0),0),"")&amp;IFERROR(VLOOKUP(IA$2&amp;$A18,'EU2'!$D:$E,MATCH("HOME",'EU2'!$D$1:$E$1,0),0),"")&amp;IFERROR(VLOOKUP(IA$2&amp;$A18,'EUC2'!$C:$F,MATCH("AWAY",'EUC2'!$C$1:$F$1,0),0),"")&amp;IFERROR(VLOOKUP(IA$2&amp;$A18,'EUC2'!$D:$E,MATCH("HOME",'EUC2'!$D$1:$E$1,0),0),"")</f>
        <v/>
      </c>
      <c r="IB18" s="25" t="str">
        <f>IFERROR(VLOOKUP(IB$2&amp;$B18,'FPL FIX2'!$N$1:$Q$400,MATCH("HOME",'FPL FIX2'!$N$1:$Q$1,0),0),"")&amp;IFERROR(VLOOKUP(IB$2&amp;$B18,'FPL FIX2'!$O$1:$P$400,MATCH("AWAY",'FPL FIX2'!$O$1:$P$1,0),0),"")&amp;IFERROR(VLOOKUP(IB$2&amp;$A18,'FA2'!$A:$D,MATCH("AWAY",'FA2'!$A$1:$D$1,0),0),"")&amp;IFERROR(VLOOKUP(IB$2&amp;$A18,'FA2'!$B:$C,MATCH("HOME",'FA2'!$B$1:$C$1,0),0),"")&amp;IFERROR(VLOOKUP(IB$2&amp;$A18,'EFL2'!$A:$D,MATCH("AWAY",'EFL2'!$A$1:$D$1,0),0),"")&amp;IFERROR(VLOOKUP(IB$2&amp;$A18,'EFL2'!$B:$C,MATCH("HOME",'EFL2'!$B$1:$C$1,0),0),"")&amp;IFERROR(VLOOKUP(IB$2&amp;$A18,'UCL2'!$C:$F,MATCH("AWAY",'UCL2'!$C$1:$F$1,0),0),"")&amp;IFERROR(VLOOKUP(IB$2&amp;$A18,'UCL2'!$D:$E,MATCH("HOME",'UCL2'!$D$1:$E$1,0),0),"")&amp;IFERROR(VLOOKUP(IB$2&amp;$A18,'EU2'!$C:$F,MATCH("AWAY",'EU2'!$C$1:$F$1,0),0),"")&amp;IFERROR(VLOOKUP(IB$2&amp;$A18,'EU2'!$D:$E,MATCH("HOME",'EU2'!$D$1:$E$1,0),0),"")&amp;IFERROR(VLOOKUP(IB$2&amp;$A18,'EUC2'!$C:$F,MATCH("AWAY",'EUC2'!$C$1:$F$1,0),0),"")&amp;IFERROR(VLOOKUP(IB$2&amp;$A18,'EUC2'!$D:$E,MATCH("HOME",'EUC2'!$D$1:$E$1,0),0),"")</f>
        <v/>
      </c>
      <c r="IC18" s="25" t="str">
        <f>IFERROR(VLOOKUP(IC$2&amp;$B18,'FPL FIX2'!$N$1:$Q$400,MATCH("HOME",'FPL FIX2'!$N$1:$Q$1,0),0),"")&amp;IFERROR(VLOOKUP(IC$2&amp;$B18,'FPL FIX2'!$O$1:$P$400,MATCH("AWAY",'FPL FIX2'!$O$1:$P$1,0),0),"")&amp;IFERROR(VLOOKUP(IC$2&amp;$A18,'FA2'!$A:$D,MATCH("AWAY",'FA2'!$A$1:$D$1,0),0),"")&amp;IFERROR(VLOOKUP(IC$2&amp;$A18,'FA2'!$B:$C,MATCH("HOME",'FA2'!$B$1:$C$1,0),0),"")&amp;IFERROR(VLOOKUP(IC$2&amp;$A18,'EFL2'!$A:$D,MATCH("AWAY",'EFL2'!$A$1:$D$1,0),0),"")&amp;IFERROR(VLOOKUP(IC$2&amp;$A18,'EFL2'!$B:$C,MATCH("HOME",'EFL2'!$B$1:$C$1,0),0),"")&amp;IFERROR(VLOOKUP(IC$2&amp;$A18,'UCL2'!$C:$F,MATCH("AWAY",'UCL2'!$C$1:$F$1,0),0),"")&amp;IFERROR(VLOOKUP(IC$2&amp;$A18,'UCL2'!$D:$E,MATCH("HOME",'UCL2'!$D$1:$E$1,0),0),"")&amp;IFERROR(VLOOKUP(IC$2&amp;$A18,'EU2'!$C:$F,MATCH("AWAY",'EU2'!$C$1:$F$1,0),0),"")&amp;IFERROR(VLOOKUP(IC$2&amp;$A18,'EU2'!$D:$E,MATCH("HOME",'EU2'!$D$1:$E$1,0),0),"")&amp;IFERROR(VLOOKUP(IC$2&amp;$A18,'EUC2'!$C:$F,MATCH("AWAY",'EUC2'!$C$1:$F$1,0),0),"")&amp;IFERROR(VLOOKUP(IC$2&amp;$A18,'EUC2'!$D:$E,MATCH("HOME",'EUC2'!$D$1:$E$1,0),0),"")</f>
        <v/>
      </c>
      <c r="ID18" s="25" t="str">
        <f>IFERROR(VLOOKUP(ID$2&amp;$B18,'FPL FIX2'!$N$1:$Q$400,MATCH("HOME",'FPL FIX2'!$N$1:$Q$1,0),0),"")&amp;IFERROR(VLOOKUP(ID$2&amp;$B18,'FPL FIX2'!$O$1:$P$400,MATCH("AWAY",'FPL FIX2'!$O$1:$P$1,0),0),"")&amp;IFERROR(VLOOKUP(ID$2&amp;$A18,'FA2'!$A:$D,MATCH("AWAY",'FA2'!$A$1:$D$1,0),0),"")&amp;IFERROR(VLOOKUP(ID$2&amp;$A18,'FA2'!$B:$C,MATCH("HOME",'FA2'!$B$1:$C$1,0),0),"")&amp;IFERROR(VLOOKUP(ID$2&amp;$A18,'EFL2'!$A:$D,MATCH("AWAY",'EFL2'!$A$1:$D$1,0),0),"")&amp;IFERROR(VLOOKUP(ID$2&amp;$A18,'EFL2'!$B:$C,MATCH("HOME",'EFL2'!$B$1:$C$1,0),0),"")&amp;IFERROR(VLOOKUP(ID$2&amp;$A18,'UCL2'!$C:$F,MATCH("AWAY",'UCL2'!$C$1:$F$1,0),0),"")&amp;IFERROR(VLOOKUP(ID$2&amp;$A18,'UCL2'!$D:$E,MATCH("HOME",'UCL2'!$D$1:$E$1,0),0),"")&amp;IFERROR(VLOOKUP(ID$2&amp;$A18,'EU2'!$C:$F,MATCH("AWAY",'EU2'!$C$1:$F$1,0),0),"")&amp;IFERROR(VLOOKUP(ID$2&amp;$A18,'EU2'!$D:$E,MATCH("HOME",'EU2'!$D$1:$E$1,0),0),"")&amp;IFERROR(VLOOKUP(ID$2&amp;$A18,'EUC2'!$C:$F,MATCH("AWAY",'EUC2'!$C$1:$F$1,0),0),"")&amp;IFERROR(VLOOKUP(ID$2&amp;$A18,'EUC2'!$D:$E,MATCH("HOME",'EUC2'!$D$1:$E$1,0),0),"")</f>
        <v/>
      </c>
      <c r="IE18" s="25" t="str">
        <f>IFERROR(VLOOKUP(IE$2&amp;$B18,'FPL FIX2'!$N$1:$Q$400,MATCH("HOME",'FPL FIX2'!$N$1:$Q$1,0),0),"")&amp;IFERROR(VLOOKUP(IE$2&amp;$B18,'FPL FIX2'!$O$1:$P$400,MATCH("AWAY",'FPL FIX2'!$O$1:$P$1,0),0),"")&amp;IFERROR(VLOOKUP(IE$2&amp;$A18,'FA2'!$A:$D,MATCH("AWAY",'FA2'!$A$1:$D$1,0),0),"")&amp;IFERROR(VLOOKUP(IE$2&amp;$A18,'FA2'!$B:$C,MATCH("HOME",'FA2'!$B$1:$C$1,0),0),"")&amp;IFERROR(VLOOKUP(IE$2&amp;$A18,'EFL2'!$A:$D,MATCH("AWAY",'EFL2'!$A$1:$D$1,0),0),"")&amp;IFERROR(VLOOKUP(IE$2&amp;$A18,'EFL2'!$B:$C,MATCH("HOME",'EFL2'!$B$1:$C$1,0),0),"")&amp;IFERROR(VLOOKUP(IE$2&amp;$A18,'UCL2'!$C:$F,MATCH("AWAY",'UCL2'!$C$1:$F$1,0),0),"")&amp;IFERROR(VLOOKUP(IE$2&amp;$A18,'UCL2'!$D:$E,MATCH("HOME",'UCL2'!$D$1:$E$1,0),0),"")&amp;IFERROR(VLOOKUP(IE$2&amp;$A18,'EU2'!$C:$F,MATCH("AWAY",'EU2'!$C$1:$F$1,0),0),"")&amp;IFERROR(VLOOKUP(IE$2&amp;$A18,'EU2'!$D:$E,MATCH("HOME",'EU2'!$D$1:$E$1,0),0),"")&amp;IFERROR(VLOOKUP(IE$2&amp;$A18,'EUC2'!$C:$F,MATCH("AWAY",'EUC2'!$C$1:$F$1,0),0),"")&amp;IFERROR(VLOOKUP(IE$2&amp;$A18,'EUC2'!$D:$E,MATCH("HOME",'EUC2'!$D$1:$E$1,0),0),"")</f>
        <v/>
      </c>
      <c r="IF18" s="25" t="str">
        <f>IFERROR(VLOOKUP(IF$2&amp;$B18,'FPL FIX2'!$N$1:$Q$400,MATCH("HOME",'FPL FIX2'!$N$1:$Q$1,0),0),"")&amp;IFERROR(VLOOKUP(IF$2&amp;$B18,'FPL FIX2'!$O$1:$P$400,MATCH("AWAY",'FPL FIX2'!$O$1:$P$1,0),0),"")&amp;IFERROR(VLOOKUP(IF$2&amp;$A18,'FA2'!$A:$D,MATCH("AWAY",'FA2'!$A$1:$D$1,0),0),"")&amp;IFERROR(VLOOKUP(IF$2&amp;$A18,'FA2'!$B:$C,MATCH("HOME",'FA2'!$B$1:$C$1,0),0),"")&amp;IFERROR(VLOOKUP(IF$2&amp;$A18,'EFL2'!$A:$D,MATCH("AWAY",'EFL2'!$A$1:$D$1,0),0),"")&amp;IFERROR(VLOOKUP(IF$2&amp;$A18,'EFL2'!$B:$C,MATCH("HOME",'EFL2'!$B$1:$C$1,0),0),"")&amp;IFERROR(VLOOKUP(IF$2&amp;$A18,'UCL2'!$C:$F,MATCH("AWAY",'UCL2'!$C$1:$F$1,0),0),"")&amp;IFERROR(VLOOKUP(IF$2&amp;$A18,'UCL2'!$D:$E,MATCH("HOME",'UCL2'!$D$1:$E$1,0),0),"")&amp;IFERROR(VLOOKUP(IF$2&amp;$A18,'EU2'!$C:$F,MATCH("AWAY",'EU2'!$C$1:$F$1,0),0),"")&amp;IFERROR(VLOOKUP(IF$2&amp;$A18,'EU2'!$D:$E,MATCH("HOME",'EU2'!$D$1:$E$1,0),0),"")&amp;IFERROR(VLOOKUP(IF$2&amp;$A18,'EUC2'!$C:$F,MATCH("AWAY",'EUC2'!$C$1:$F$1,0),0),"")&amp;IFERROR(VLOOKUP(IF$2&amp;$A18,'EUC2'!$D:$E,MATCH("HOME",'EUC2'!$D$1:$E$1,0),0),"")</f>
        <v/>
      </c>
      <c r="IG18" s="25" t="str">
        <f>IFERROR(VLOOKUP(IG$2&amp;$B18,'FPL FIX2'!$N$1:$Q$400,MATCH("HOME",'FPL FIX2'!$N$1:$Q$1,0),0),"")&amp;IFERROR(VLOOKUP(IG$2&amp;$B18,'FPL FIX2'!$O$1:$P$400,MATCH("AWAY",'FPL FIX2'!$O$1:$P$1,0),0),"")&amp;IFERROR(VLOOKUP(IG$2&amp;$A18,'FA2'!$A:$D,MATCH("AWAY",'FA2'!$A$1:$D$1,0),0),"")&amp;IFERROR(VLOOKUP(IG$2&amp;$A18,'FA2'!$B:$C,MATCH("HOME",'FA2'!$B$1:$C$1,0),0),"")&amp;IFERROR(VLOOKUP(IG$2&amp;$A18,'EFL2'!$A:$D,MATCH("AWAY",'EFL2'!$A$1:$D$1,0),0),"")&amp;IFERROR(VLOOKUP(IG$2&amp;$A18,'EFL2'!$B:$C,MATCH("HOME",'EFL2'!$B$1:$C$1,0),0),"")&amp;IFERROR(VLOOKUP(IG$2&amp;$A18,'UCL2'!$C:$F,MATCH("AWAY",'UCL2'!$C$1:$F$1,0),0),"")&amp;IFERROR(VLOOKUP(IG$2&amp;$A18,'UCL2'!$D:$E,MATCH("HOME",'UCL2'!$D$1:$E$1,0),0),"")&amp;IFERROR(VLOOKUP(IG$2&amp;$A18,'EU2'!$C:$F,MATCH("AWAY",'EU2'!$C$1:$F$1,0),0),"")&amp;IFERROR(VLOOKUP(IG$2&amp;$A18,'EU2'!$D:$E,MATCH("HOME",'EU2'!$D$1:$E$1,0),0),"")&amp;IFERROR(VLOOKUP(IG$2&amp;$A18,'EUC2'!$C:$F,MATCH("AWAY",'EUC2'!$C$1:$F$1,0),0),"")&amp;IFERROR(VLOOKUP(IG$2&amp;$A18,'EUC2'!$D:$E,MATCH("HOME",'EUC2'!$D$1:$E$1,0),0),"")</f>
        <v/>
      </c>
      <c r="IH18" s="25" t="str">
        <f>IFERROR(VLOOKUP(IH$2&amp;$B18,'FPL FIX2'!$N$1:$Q$400,MATCH("HOME",'FPL FIX2'!$N$1:$Q$1,0),0),"")&amp;IFERROR(VLOOKUP(IH$2&amp;$B18,'FPL FIX2'!$O$1:$P$400,MATCH("AWAY",'FPL FIX2'!$O$1:$P$1,0),0),"")&amp;IFERROR(VLOOKUP(IH$2&amp;$A18,'FA2'!$A:$D,MATCH("AWAY",'FA2'!$A$1:$D$1,0),0),"")&amp;IFERROR(VLOOKUP(IH$2&amp;$A18,'FA2'!$B:$C,MATCH("HOME",'FA2'!$B$1:$C$1,0),0),"")&amp;IFERROR(VLOOKUP(IH$2&amp;$A18,'EFL2'!$A:$D,MATCH("AWAY",'EFL2'!$A$1:$D$1,0),0),"")&amp;IFERROR(VLOOKUP(IH$2&amp;$A18,'EFL2'!$B:$C,MATCH("HOME",'EFL2'!$B$1:$C$1,0),0),"")&amp;IFERROR(VLOOKUP(IH$2&amp;$A18,'UCL2'!$C:$F,MATCH("AWAY",'UCL2'!$C$1:$F$1,0),0),"")&amp;IFERROR(VLOOKUP(IH$2&amp;$A18,'UCL2'!$D:$E,MATCH("HOME",'UCL2'!$D$1:$E$1,0),0),"")&amp;IFERROR(VLOOKUP(IH$2&amp;$A18,'EU2'!$C:$F,MATCH("AWAY",'EU2'!$C$1:$F$1,0),0),"")&amp;IFERROR(VLOOKUP(IH$2&amp;$A18,'EU2'!$D:$E,MATCH("HOME",'EU2'!$D$1:$E$1,0),0),"")&amp;IFERROR(VLOOKUP(IH$2&amp;$A18,'EUC2'!$C:$F,MATCH("AWAY",'EUC2'!$C$1:$F$1,0),0),"")&amp;IFERROR(VLOOKUP(IH$2&amp;$A18,'EUC2'!$D:$E,MATCH("HOME",'EUC2'!$D$1:$E$1,0),0),"")</f>
        <v/>
      </c>
      <c r="II18" s="25" t="str">
        <f>IFERROR(VLOOKUP(II$2&amp;$B18,'FPL FIX2'!$N$1:$Q$400,MATCH("HOME",'FPL FIX2'!$N$1:$Q$1,0),0),"")&amp;IFERROR(VLOOKUP(II$2&amp;$B18,'FPL FIX2'!$O$1:$P$400,MATCH("AWAY",'FPL FIX2'!$O$1:$P$1,0),0),"")&amp;IFERROR(VLOOKUP(II$2&amp;$A18,'FA2'!$A:$D,MATCH("AWAY",'FA2'!$A$1:$D$1,0),0),"")&amp;IFERROR(VLOOKUP(II$2&amp;$A18,'FA2'!$B:$C,MATCH("HOME",'FA2'!$B$1:$C$1,0),0),"")&amp;IFERROR(VLOOKUP(II$2&amp;$A18,'EFL2'!$A:$D,MATCH("AWAY",'EFL2'!$A$1:$D$1,0),0),"")&amp;IFERROR(VLOOKUP(II$2&amp;$A18,'EFL2'!$B:$C,MATCH("HOME",'EFL2'!$B$1:$C$1,0),0),"")&amp;IFERROR(VLOOKUP(II$2&amp;$A18,'UCL2'!$C:$F,MATCH("AWAY",'UCL2'!$C$1:$F$1,0),0),"")&amp;IFERROR(VLOOKUP(II$2&amp;$A18,'UCL2'!$D:$E,MATCH("HOME",'UCL2'!$D$1:$E$1,0),0),"")&amp;IFERROR(VLOOKUP(II$2&amp;$A18,'EU2'!$C:$F,MATCH("AWAY",'EU2'!$C$1:$F$1,0),0),"")&amp;IFERROR(VLOOKUP(II$2&amp;$A18,'EU2'!$D:$E,MATCH("HOME",'EU2'!$D$1:$E$1,0),0),"")&amp;IFERROR(VLOOKUP(II$2&amp;$A18,'EUC2'!$C:$F,MATCH("AWAY",'EUC2'!$C$1:$F$1,0),0),"")&amp;IFERROR(VLOOKUP(II$2&amp;$A18,'EUC2'!$D:$E,MATCH("HOME",'EUC2'!$D$1:$E$1,0),0),"")</f>
        <v/>
      </c>
      <c r="IJ18" s="25" t="str">
        <f>IFERROR(VLOOKUP(IJ$2&amp;$B18,'FPL FIX2'!$N$1:$Q$400,MATCH("HOME",'FPL FIX2'!$N$1:$Q$1,0),0),"")&amp;IFERROR(VLOOKUP(IJ$2&amp;$B18,'FPL FIX2'!$O$1:$P$400,MATCH("AWAY",'FPL FIX2'!$O$1:$P$1,0),0),"")&amp;IFERROR(VLOOKUP(IJ$2&amp;$A18,'FA2'!$A:$D,MATCH("AWAY",'FA2'!$A$1:$D$1,0),0),"")&amp;IFERROR(VLOOKUP(IJ$2&amp;$A18,'FA2'!$B:$C,MATCH("HOME",'FA2'!$B$1:$C$1,0),0),"")&amp;IFERROR(VLOOKUP(IJ$2&amp;$A18,'EFL2'!$A:$D,MATCH("AWAY",'EFL2'!$A$1:$D$1,0),0),"")&amp;IFERROR(VLOOKUP(IJ$2&amp;$A18,'EFL2'!$B:$C,MATCH("HOME",'EFL2'!$B$1:$C$1,0),0),"")&amp;IFERROR(VLOOKUP(IJ$2&amp;$A18,'UCL2'!$C:$F,MATCH("AWAY",'UCL2'!$C$1:$F$1,0),0),"")&amp;IFERROR(VLOOKUP(IJ$2&amp;$A18,'UCL2'!$D:$E,MATCH("HOME",'UCL2'!$D$1:$E$1,0),0),"")&amp;IFERROR(VLOOKUP(IJ$2&amp;$A18,'EU2'!$C:$F,MATCH("AWAY",'EU2'!$C$1:$F$1,0),0),"")&amp;IFERROR(VLOOKUP(IJ$2&amp;$A18,'EU2'!$D:$E,MATCH("HOME",'EU2'!$D$1:$E$1,0),0),"")&amp;IFERROR(VLOOKUP(IJ$2&amp;$A18,'EUC2'!$C:$F,MATCH("AWAY",'EUC2'!$C$1:$F$1,0),0),"")&amp;IFERROR(VLOOKUP(IJ$2&amp;$A18,'EUC2'!$D:$E,MATCH("HOME",'EUC2'!$D$1:$E$1,0),0),"")</f>
        <v/>
      </c>
      <c r="IK18" s="25" t="str">
        <f>IFERROR(VLOOKUP(IK$2&amp;$B18,'FPL FIX2'!$N$1:$Q$400,MATCH("HOME",'FPL FIX2'!$N$1:$Q$1,0),0),"")&amp;IFERROR(VLOOKUP(IK$2&amp;$B18,'FPL FIX2'!$O$1:$P$400,MATCH("AWAY",'FPL FIX2'!$O$1:$P$1,0),0),"")&amp;IFERROR(VLOOKUP(IK$2&amp;$A18,'FA2'!$A:$D,MATCH("AWAY",'FA2'!$A$1:$D$1,0),0),"")&amp;IFERROR(VLOOKUP(IK$2&amp;$A18,'FA2'!$B:$C,MATCH("HOME",'FA2'!$B$1:$C$1,0),0),"")&amp;IFERROR(VLOOKUP(IK$2&amp;$A18,'EFL2'!$A:$D,MATCH("AWAY",'EFL2'!$A$1:$D$1,0),0),"")&amp;IFERROR(VLOOKUP(IK$2&amp;$A18,'EFL2'!$B:$C,MATCH("HOME",'EFL2'!$B$1:$C$1,0),0),"")&amp;IFERROR(VLOOKUP(IK$2&amp;$A18,'UCL2'!$C:$F,MATCH("AWAY",'UCL2'!$C$1:$F$1,0),0),"")&amp;IFERROR(VLOOKUP(IK$2&amp;$A18,'UCL2'!$D:$E,MATCH("HOME",'UCL2'!$D$1:$E$1,0),0),"")&amp;IFERROR(VLOOKUP(IK$2&amp;$A18,'EU2'!$C:$F,MATCH("AWAY",'EU2'!$C$1:$F$1,0),0),"")&amp;IFERROR(VLOOKUP(IK$2&amp;$A18,'EU2'!$D:$E,MATCH("HOME",'EU2'!$D$1:$E$1,0),0),"")&amp;IFERROR(VLOOKUP(IK$2&amp;$A18,'EUC2'!$C:$F,MATCH("AWAY",'EUC2'!$C$1:$F$1,0),0),"")&amp;IFERROR(VLOOKUP(IK$2&amp;$A18,'EUC2'!$D:$E,MATCH("HOME",'EUC2'!$D$1:$E$1,0),0),"")</f>
        <v/>
      </c>
      <c r="IL18" s="25" t="str">
        <f>IFERROR(VLOOKUP(IL$2&amp;$B18,'FPL FIX2'!$N$1:$Q$400,MATCH("HOME",'FPL FIX2'!$N$1:$Q$1,0),0),"")&amp;IFERROR(VLOOKUP(IL$2&amp;$B18,'FPL FIX2'!$O$1:$P$400,MATCH("AWAY",'FPL FIX2'!$O$1:$P$1,0),0),"")&amp;IFERROR(VLOOKUP(IL$2&amp;$A18,'FA2'!$A:$D,MATCH("AWAY",'FA2'!$A$1:$D$1,0),0),"")&amp;IFERROR(VLOOKUP(IL$2&amp;$A18,'FA2'!$B:$C,MATCH("HOME",'FA2'!$B$1:$C$1,0),0),"")&amp;IFERROR(VLOOKUP(IL$2&amp;$A18,'EFL2'!$A:$D,MATCH("AWAY",'EFL2'!$A$1:$D$1,0),0),"")&amp;IFERROR(VLOOKUP(IL$2&amp;$A18,'EFL2'!$B:$C,MATCH("HOME",'EFL2'!$B$1:$C$1,0),0),"")&amp;IFERROR(VLOOKUP(IL$2&amp;$A18,'UCL2'!$C:$F,MATCH("AWAY",'UCL2'!$C$1:$F$1,0),0),"")&amp;IFERROR(VLOOKUP(IL$2&amp;$A18,'UCL2'!$D:$E,MATCH("HOME",'UCL2'!$D$1:$E$1,0),0),"")&amp;IFERROR(VLOOKUP(IL$2&amp;$A18,'EU2'!$C:$F,MATCH("AWAY",'EU2'!$C$1:$F$1,0),0),"")&amp;IFERROR(VLOOKUP(IL$2&amp;$A18,'EU2'!$D:$E,MATCH("HOME",'EU2'!$D$1:$E$1,0),0),"")&amp;IFERROR(VLOOKUP(IL$2&amp;$A18,'EUC2'!$C:$F,MATCH("AWAY",'EUC2'!$C$1:$F$1,0),0),"")&amp;IFERROR(VLOOKUP(IL$2&amp;$A18,'EUC2'!$D:$E,MATCH("HOME",'EUC2'!$D$1:$E$1,0),0),"")</f>
        <v/>
      </c>
      <c r="IM18" s="25" t="str">
        <f>IFERROR(VLOOKUP(IM$2&amp;$B18,'FPL FIX2'!$N$1:$Q$400,MATCH("HOME",'FPL FIX2'!$N$1:$Q$1,0),0),"")&amp;IFERROR(VLOOKUP(IM$2&amp;$B18,'FPL FIX2'!$O$1:$P$400,MATCH("AWAY",'FPL FIX2'!$O$1:$P$1,0),0),"")&amp;IFERROR(VLOOKUP(IM$2&amp;$A18,'FA2'!$A:$D,MATCH("AWAY",'FA2'!$A$1:$D$1,0),0),"")&amp;IFERROR(VLOOKUP(IM$2&amp;$A18,'FA2'!$B:$C,MATCH("HOME",'FA2'!$B$1:$C$1,0),0),"")&amp;IFERROR(VLOOKUP(IM$2&amp;$A18,'EFL2'!$A:$D,MATCH("AWAY",'EFL2'!$A$1:$D$1,0),0),"")&amp;IFERROR(VLOOKUP(IM$2&amp;$A18,'EFL2'!$B:$C,MATCH("HOME",'EFL2'!$B$1:$C$1,0),0),"")&amp;IFERROR(VLOOKUP(IM$2&amp;$A18,'UCL2'!$C:$F,MATCH("AWAY",'UCL2'!$C$1:$F$1,0),0),"")&amp;IFERROR(VLOOKUP(IM$2&amp;$A18,'UCL2'!$D:$E,MATCH("HOME",'UCL2'!$D$1:$E$1,0),0),"")&amp;IFERROR(VLOOKUP(IM$2&amp;$A18,'EU2'!$C:$F,MATCH("AWAY",'EU2'!$C$1:$F$1,0),0),"")&amp;IFERROR(VLOOKUP(IM$2&amp;$A18,'EU2'!$D:$E,MATCH("HOME",'EU2'!$D$1:$E$1,0),0),"")&amp;IFERROR(VLOOKUP(IM$2&amp;$A18,'EUC2'!$C:$F,MATCH("AWAY",'EUC2'!$C$1:$F$1,0),0),"")&amp;IFERROR(VLOOKUP(IM$2&amp;$A18,'EUC2'!$D:$E,MATCH("HOME",'EUC2'!$D$1:$E$1,0),0),"")</f>
        <v>MUN</v>
      </c>
      <c r="IN18" s="25" t="str">
        <f>IFERROR(VLOOKUP(IN$2&amp;$B18,'FPL FIX2'!$N$1:$Q$400,MATCH("HOME",'FPL FIX2'!$N$1:$Q$1,0),0),"")&amp;IFERROR(VLOOKUP(IN$2&amp;$B18,'FPL FIX2'!$O$1:$P$400,MATCH("AWAY",'FPL FIX2'!$O$1:$P$1,0),0),"")&amp;IFERROR(VLOOKUP(IN$2&amp;$A18,'FA2'!$A:$D,MATCH("AWAY",'FA2'!$A$1:$D$1,0),0),"")&amp;IFERROR(VLOOKUP(IN$2&amp;$A18,'FA2'!$B:$C,MATCH("HOME",'FA2'!$B$1:$C$1,0),0),"")&amp;IFERROR(VLOOKUP(IN$2&amp;$A18,'EFL2'!$A:$D,MATCH("AWAY",'EFL2'!$A$1:$D$1,0),0),"")&amp;IFERROR(VLOOKUP(IN$2&amp;$A18,'EFL2'!$B:$C,MATCH("HOME",'EFL2'!$B$1:$C$1,0),0),"")&amp;IFERROR(VLOOKUP(IN$2&amp;$A18,'UCL2'!$C:$F,MATCH("AWAY",'UCL2'!$C$1:$F$1,0),0),"")&amp;IFERROR(VLOOKUP(IN$2&amp;$A18,'UCL2'!$D:$E,MATCH("HOME",'UCL2'!$D$1:$E$1,0),0),"")&amp;IFERROR(VLOOKUP(IN$2&amp;$A18,'EU2'!$C:$F,MATCH("AWAY",'EU2'!$C$1:$F$1,0),0),"")&amp;IFERROR(VLOOKUP(IN$2&amp;$A18,'EU2'!$D:$E,MATCH("HOME",'EU2'!$D$1:$E$1,0),0),"")&amp;IFERROR(VLOOKUP(IN$2&amp;$A18,'EUC2'!$C:$F,MATCH("AWAY",'EUC2'!$C$1:$F$1,0),0),"")&amp;IFERROR(VLOOKUP(IN$2&amp;$A18,'EUC2'!$D:$E,MATCH("HOME",'EUC2'!$D$1:$E$1,0),0),"")</f>
        <v/>
      </c>
      <c r="IO18" s="25" t="str">
        <f>IFERROR(VLOOKUP(IO$2&amp;$B18,'FPL FIX2'!$N$1:$Q$400,MATCH("HOME",'FPL FIX2'!$N$1:$Q$1,0),0),"")&amp;IFERROR(VLOOKUP(IO$2&amp;$B18,'FPL FIX2'!$O$1:$P$400,MATCH("AWAY",'FPL FIX2'!$O$1:$P$1,0),0),"")&amp;IFERROR(VLOOKUP(IO$2&amp;$A18,'FA2'!$A:$D,MATCH("AWAY",'FA2'!$A$1:$D$1,0),0),"")&amp;IFERROR(VLOOKUP(IO$2&amp;$A18,'FA2'!$B:$C,MATCH("HOME",'FA2'!$B$1:$C$1,0),0),"")&amp;IFERROR(VLOOKUP(IO$2&amp;$A18,'EFL2'!$A:$D,MATCH("AWAY",'EFL2'!$A$1:$D$1,0),0),"")&amp;IFERROR(VLOOKUP(IO$2&amp;$A18,'EFL2'!$B:$C,MATCH("HOME",'EFL2'!$B$1:$C$1,0),0),"")&amp;IFERROR(VLOOKUP(IO$2&amp;$A18,'UCL2'!$C:$F,MATCH("AWAY",'UCL2'!$C$1:$F$1,0),0),"")&amp;IFERROR(VLOOKUP(IO$2&amp;$A18,'UCL2'!$D:$E,MATCH("HOME",'UCL2'!$D$1:$E$1,0),0),"")&amp;IFERROR(VLOOKUP(IO$2&amp;$A18,'EU2'!$C:$F,MATCH("AWAY",'EU2'!$C$1:$F$1,0),0),"")&amp;IFERROR(VLOOKUP(IO$2&amp;$A18,'EU2'!$D:$E,MATCH("HOME",'EU2'!$D$1:$E$1,0),0),"")&amp;IFERROR(VLOOKUP(IO$2&amp;$A18,'EUC2'!$C:$F,MATCH("AWAY",'EUC2'!$C$1:$F$1,0),0),"")&amp;IFERROR(VLOOKUP(IO$2&amp;$A18,'EUC2'!$D:$E,MATCH("HOME",'EUC2'!$D$1:$E$1,0),0),"")</f>
        <v/>
      </c>
      <c r="IP18" s="25" t="str">
        <f>IFERROR(VLOOKUP(IP$2&amp;$B18,'FPL FIX2'!$N$1:$Q$400,MATCH("HOME",'FPL FIX2'!$N$1:$Q$1,0),0),"")&amp;IFERROR(VLOOKUP(IP$2&amp;$B18,'FPL FIX2'!$O$1:$P$400,MATCH("AWAY",'FPL FIX2'!$O$1:$P$1,0),0),"")&amp;IFERROR(VLOOKUP(IP$2&amp;$A18,'FA2'!$A:$D,MATCH("AWAY",'FA2'!$A$1:$D$1,0),0),"")&amp;IFERROR(VLOOKUP(IP$2&amp;$A18,'FA2'!$B:$C,MATCH("HOME",'FA2'!$B$1:$C$1,0),0),"")&amp;IFERROR(VLOOKUP(IP$2&amp;$A18,'EFL2'!$A:$D,MATCH("AWAY",'EFL2'!$A$1:$D$1,0),0),"")&amp;IFERROR(VLOOKUP(IP$2&amp;$A18,'EFL2'!$B:$C,MATCH("HOME",'EFL2'!$B$1:$C$1,0),0),"")&amp;IFERROR(VLOOKUP(IP$2&amp;$A18,'UCL2'!$C:$F,MATCH("AWAY",'UCL2'!$C$1:$F$1,0),0),"")&amp;IFERROR(VLOOKUP(IP$2&amp;$A18,'UCL2'!$D:$E,MATCH("HOME",'UCL2'!$D$1:$E$1,0),0),"")&amp;IFERROR(VLOOKUP(IP$2&amp;$A18,'EU2'!$C:$F,MATCH("AWAY",'EU2'!$C$1:$F$1,0),0),"")&amp;IFERROR(VLOOKUP(IP$2&amp;$A18,'EU2'!$D:$E,MATCH("HOME",'EU2'!$D$1:$E$1,0),0),"")&amp;IFERROR(VLOOKUP(IP$2&amp;$A18,'EUC2'!$C:$F,MATCH("AWAY",'EUC2'!$C$1:$F$1,0),0),"")&amp;IFERROR(VLOOKUP(IP$2&amp;$A18,'EUC2'!$D:$E,MATCH("HOME",'EUC2'!$D$1:$E$1,0),0),"")</f>
        <v>whu</v>
      </c>
      <c r="IQ18" s="25" t="str">
        <f>IFERROR(VLOOKUP(IQ$2&amp;$B18,'FPL FIX2'!$N$1:$Q$400,MATCH("HOME",'FPL FIX2'!$N$1:$Q$1,0),0),"")&amp;IFERROR(VLOOKUP(IQ$2&amp;$B18,'FPL FIX2'!$O$1:$P$400,MATCH("AWAY",'FPL FIX2'!$O$1:$P$1,0),0),"")&amp;IFERROR(VLOOKUP(IQ$2&amp;$A18,'FA2'!$A:$D,MATCH("AWAY",'FA2'!$A$1:$D$1,0),0),"")&amp;IFERROR(VLOOKUP(IQ$2&amp;$A18,'FA2'!$B:$C,MATCH("HOME",'FA2'!$B$1:$C$1,0),0),"")&amp;IFERROR(VLOOKUP(IQ$2&amp;$A18,'EFL2'!$A:$D,MATCH("AWAY",'EFL2'!$A$1:$D$1,0),0),"")&amp;IFERROR(VLOOKUP(IQ$2&amp;$A18,'EFL2'!$B:$C,MATCH("HOME",'EFL2'!$B$1:$C$1,0),0),"")&amp;IFERROR(VLOOKUP(IQ$2&amp;$A18,'UCL2'!$C:$F,MATCH("AWAY",'UCL2'!$C$1:$F$1,0),0),"")&amp;IFERROR(VLOOKUP(IQ$2&amp;$A18,'UCL2'!$D:$E,MATCH("HOME",'UCL2'!$D$1:$E$1,0),0),"")&amp;IFERROR(VLOOKUP(IQ$2&amp;$A18,'EU2'!$C:$F,MATCH("AWAY",'EU2'!$C$1:$F$1,0),0),"")&amp;IFERROR(VLOOKUP(IQ$2&amp;$A18,'EU2'!$D:$E,MATCH("HOME",'EU2'!$D$1:$E$1,0),0),"")&amp;IFERROR(VLOOKUP(IQ$2&amp;$A18,'EUC2'!$C:$F,MATCH("AWAY",'EUC2'!$C$1:$F$1,0),0),"")&amp;IFERROR(VLOOKUP(IQ$2&amp;$A18,'EUC2'!$D:$E,MATCH("HOME",'EUC2'!$D$1:$E$1,0),0),"")</f>
        <v/>
      </c>
      <c r="IR18" s="25" t="str">
        <f>IFERROR(VLOOKUP(IR$2&amp;$B18,'FPL FIX2'!$N$1:$Q$400,MATCH("HOME",'FPL FIX2'!$N$1:$Q$1,0),0),"")&amp;IFERROR(VLOOKUP(IR$2&amp;$B18,'FPL FIX2'!$O$1:$P$400,MATCH("AWAY",'FPL FIX2'!$O$1:$P$1,0),0),"")&amp;IFERROR(VLOOKUP(IR$2&amp;$A18,'FA2'!$A:$D,MATCH("AWAY",'FA2'!$A$1:$D$1,0),0),"")&amp;IFERROR(VLOOKUP(IR$2&amp;$A18,'FA2'!$B:$C,MATCH("HOME",'FA2'!$B$1:$C$1,0),0),"")&amp;IFERROR(VLOOKUP(IR$2&amp;$A18,'EFL2'!$A:$D,MATCH("AWAY",'EFL2'!$A$1:$D$1,0),0),"")&amp;IFERROR(VLOOKUP(IR$2&amp;$A18,'EFL2'!$B:$C,MATCH("HOME",'EFL2'!$B$1:$C$1,0),0),"")&amp;IFERROR(VLOOKUP(IR$2&amp;$A18,'UCL2'!$C:$F,MATCH("AWAY",'UCL2'!$C$1:$F$1,0),0),"")&amp;IFERROR(VLOOKUP(IR$2&amp;$A18,'UCL2'!$D:$E,MATCH("HOME",'UCL2'!$D$1:$E$1,0),0),"")&amp;IFERROR(VLOOKUP(IR$2&amp;$A18,'EU2'!$C:$F,MATCH("AWAY",'EU2'!$C$1:$F$1,0),0),"")&amp;IFERROR(VLOOKUP(IR$2&amp;$A18,'EU2'!$D:$E,MATCH("HOME",'EU2'!$D$1:$E$1,0),0),"")&amp;IFERROR(VLOOKUP(IR$2&amp;$A18,'EUC2'!$C:$F,MATCH("AWAY",'EUC2'!$C$1:$F$1,0),0),"")&amp;IFERROR(VLOOKUP(IR$2&amp;$A18,'EUC2'!$D:$E,MATCH("HOME",'EUC2'!$D$1:$E$1,0),0),"")</f>
        <v/>
      </c>
      <c r="IS18" s="25" t="str">
        <f>IFERROR(VLOOKUP(IS$2&amp;$B18,'FPL FIX2'!$N$1:$Q$400,MATCH("HOME",'FPL FIX2'!$N$1:$Q$1,0),0),"")&amp;IFERROR(VLOOKUP(IS$2&amp;$B18,'FPL FIX2'!$O$1:$P$400,MATCH("AWAY",'FPL FIX2'!$O$1:$P$1,0),0),"")&amp;IFERROR(VLOOKUP(IS$2&amp;$A18,'FA2'!$A:$D,MATCH("AWAY",'FA2'!$A$1:$D$1,0),0),"")&amp;IFERROR(VLOOKUP(IS$2&amp;$A18,'FA2'!$B:$C,MATCH("HOME",'FA2'!$B$1:$C$1,0),0),"")&amp;IFERROR(VLOOKUP(IS$2&amp;$A18,'EFL2'!$A:$D,MATCH("AWAY",'EFL2'!$A$1:$D$1,0),0),"")&amp;IFERROR(VLOOKUP(IS$2&amp;$A18,'EFL2'!$B:$C,MATCH("HOME",'EFL2'!$B$1:$C$1,0),0),"")&amp;IFERROR(VLOOKUP(IS$2&amp;$A18,'UCL2'!$C:$F,MATCH("AWAY",'UCL2'!$C$1:$F$1,0),0),"")&amp;IFERROR(VLOOKUP(IS$2&amp;$A18,'UCL2'!$D:$E,MATCH("HOME",'UCL2'!$D$1:$E$1,0),0),"")&amp;IFERROR(VLOOKUP(IS$2&amp;$A18,'EU2'!$C:$F,MATCH("AWAY",'EU2'!$C$1:$F$1,0),0),"")&amp;IFERROR(VLOOKUP(IS$2&amp;$A18,'EU2'!$D:$E,MATCH("HOME",'EU2'!$D$1:$E$1,0),0),"")&amp;IFERROR(VLOOKUP(IS$2&amp;$A18,'EUC2'!$C:$F,MATCH("AWAY",'EUC2'!$C$1:$F$1,0),0),"")&amp;IFERROR(VLOOKUP(IS$2&amp;$A18,'EUC2'!$D:$E,MATCH("HOME",'EUC2'!$D$1:$E$1,0),0),"")</f>
        <v>bre</v>
      </c>
      <c r="IT18" s="25" t="str">
        <f>IFERROR(VLOOKUP(IT$2&amp;$B18,'FPL FIX2'!$N$1:$Q$400,MATCH("HOME",'FPL FIX2'!$N$1:$Q$1,0),0),"")&amp;IFERROR(VLOOKUP(IT$2&amp;$B18,'FPL FIX2'!$O$1:$P$400,MATCH("AWAY",'FPL FIX2'!$O$1:$P$1,0),0),"")&amp;IFERROR(VLOOKUP(IT$2&amp;$A18,'FA2'!$A:$D,MATCH("AWAY",'FA2'!$A$1:$D$1,0),0),"")&amp;IFERROR(VLOOKUP(IT$2&amp;$A18,'FA2'!$B:$C,MATCH("HOME",'FA2'!$B$1:$C$1,0),0),"")&amp;IFERROR(VLOOKUP(IT$2&amp;$A18,'EFL2'!$A:$D,MATCH("AWAY",'EFL2'!$A$1:$D$1,0),0),"")&amp;IFERROR(VLOOKUP(IT$2&amp;$A18,'EFL2'!$B:$C,MATCH("HOME",'EFL2'!$B$1:$C$1,0),0),"")&amp;IFERROR(VLOOKUP(IT$2&amp;$A18,'UCL2'!$C:$F,MATCH("AWAY",'UCL2'!$C$1:$F$1,0),0),"")&amp;IFERROR(VLOOKUP(IT$2&amp;$A18,'UCL2'!$D:$E,MATCH("HOME",'UCL2'!$D$1:$E$1,0),0),"")&amp;IFERROR(VLOOKUP(IT$2&amp;$A18,'EU2'!$C:$F,MATCH("AWAY",'EU2'!$C$1:$F$1,0),0),"")&amp;IFERROR(VLOOKUP(IT$2&amp;$A18,'EU2'!$D:$E,MATCH("HOME",'EU2'!$D$1:$E$1,0),0),"")&amp;IFERROR(VLOOKUP(IT$2&amp;$A18,'EUC2'!$C:$F,MATCH("AWAY",'EUC2'!$C$1:$F$1,0),0),"")&amp;IFERROR(VLOOKUP(IT$2&amp;$A18,'EUC2'!$D:$E,MATCH("HOME",'EUC2'!$D$1:$E$1,0),0),"")</f>
        <v/>
      </c>
      <c r="IU18" s="25" t="str">
        <f>IFERROR(VLOOKUP(IU$2&amp;$B18,'FPL FIX2'!$N$1:$Q$400,MATCH("HOME",'FPL FIX2'!$N$1:$Q$1,0),0),"")&amp;IFERROR(VLOOKUP(IU$2&amp;$B18,'FPL FIX2'!$O$1:$P$400,MATCH("AWAY",'FPL FIX2'!$O$1:$P$1,0),0),"")&amp;IFERROR(VLOOKUP(IU$2&amp;$A18,'FA2'!$A:$D,MATCH("AWAY",'FA2'!$A$1:$D$1,0),0),"")&amp;IFERROR(VLOOKUP(IU$2&amp;$A18,'FA2'!$B:$C,MATCH("HOME",'FA2'!$B$1:$C$1,0),0),"")&amp;IFERROR(VLOOKUP(IU$2&amp;$A18,'EFL2'!$A:$D,MATCH("AWAY",'EFL2'!$A$1:$D$1,0),0),"")&amp;IFERROR(VLOOKUP(IU$2&amp;$A18,'EFL2'!$B:$C,MATCH("HOME",'EFL2'!$B$1:$C$1,0),0),"")&amp;IFERROR(VLOOKUP(IU$2&amp;$A18,'UCL2'!$C:$F,MATCH("AWAY",'UCL2'!$C$1:$F$1,0),0),"")&amp;IFERROR(VLOOKUP(IU$2&amp;$A18,'UCL2'!$D:$E,MATCH("HOME",'UCL2'!$D$1:$E$1,0),0),"")&amp;IFERROR(VLOOKUP(IU$2&amp;$A18,'EU2'!$C:$F,MATCH("AWAY",'EU2'!$C$1:$F$1,0),0),"")&amp;IFERROR(VLOOKUP(IU$2&amp;$A18,'EU2'!$D:$E,MATCH("HOME",'EU2'!$D$1:$E$1,0),0),"")&amp;IFERROR(VLOOKUP(IU$2&amp;$A18,'EUC2'!$C:$F,MATCH("AWAY",'EUC2'!$C$1:$F$1,0),0),"")&amp;IFERROR(VLOOKUP(IU$2&amp;$A18,'EUC2'!$D:$E,MATCH("HOME",'EUC2'!$D$1:$E$1,0),0),"")</f>
        <v/>
      </c>
      <c r="IV18" s="25" t="str">
        <f>IFERROR(VLOOKUP(IV$2&amp;$B18,'FPL FIX2'!$N$1:$Q$400,MATCH("HOME",'FPL FIX2'!$N$1:$Q$1,0),0),"")&amp;IFERROR(VLOOKUP(IV$2&amp;$B18,'FPL FIX2'!$O$1:$P$400,MATCH("AWAY",'FPL FIX2'!$O$1:$P$1,0),0),"")&amp;IFERROR(VLOOKUP(IV$2&amp;$A18,'FA2'!$A:$D,MATCH("AWAY",'FA2'!$A$1:$D$1,0),0),"")&amp;IFERROR(VLOOKUP(IV$2&amp;$A18,'FA2'!$B:$C,MATCH("HOME",'FA2'!$B$1:$C$1,0),0),"")&amp;IFERROR(VLOOKUP(IV$2&amp;$A18,'EFL2'!$A:$D,MATCH("AWAY",'EFL2'!$A$1:$D$1,0),0),"")&amp;IFERROR(VLOOKUP(IV$2&amp;$A18,'EFL2'!$B:$C,MATCH("HOME",'EFL2'!$B$1:$C$1,0),0),"")&amp;IFERROR(VLOOKUP(IV$2&amp;$A18,'UCL2'!$C:$F,MATCH("AWAY",'UCL2'!$C$1:$F$1,0),0),"")&amp;IFERROR(VLOOKUP(IV$2&amp;$A18,'UCL2'!$D:$E,MATCH("HOME",'UCL2'!$D$1:$E$1,0),0),"")&amp;IFERROR(VLOOKUP(IV$2&amp;$A18,'EU2'!$C:$F,MATCH("AWAY",'EU2'!$C$1:$F$1,0),0),"")&amp;IFERROR(VLOOKUP(IV$2&amp;$A18,'EU2'!$D:$E,MATCH("HOME",'EU2'!$D$1:$E$1,0),0),"")&amp;IFERROR(VLOOKUP(IV$2&amp;$A18,'EUC2'!$C:$F,MATCH("AWAY",'EUC2'!$C$1:$F$1,0),0),"")&amp;IFERROR(VLOOKUP(IV$2&amp;$A18,'EUC2'!$D:$E,MATCH("HOME",'EUC2'!$D$1:$E$1,0),0),"")</f>
        <v/>
      </c>
      <c r="IW18" s="25" t="str">
        <f>IFERROR(VLOOKUP(IW$2&amp;$B18,'FPL FIX2'!$N$1:$Q$400,MATCH("HOME",'FPL FIX2'!$N$1:$Q$1,0),0),"")&amp;IFERROR(VLOOKUP(IW$2&amp;$B18,'FPL FIX2'!$O$1:$P$400,MATCH("AWAY",'FPL FIX2'!$O$1:$P$1,0),0),"")&amp;IFERROR(VLOOKUP(IW$2&amp;$A18,'FA2'!$A:$D,MATCH("AWAY",'FA2'!$A$1:$D$1,0),0),"")&amp;IFERROR(VLOOKUP(IW$2&amp;$A18,'FA2'!$B:$C,MATCH("HOME",'FA2'!$B$1:$C$1,0),0),"")&amp;IFERROR(VLOOKUP(IW$2&amp;$A18,'EFL2'!$A:$D,MATCH("AWAY",'EFL2'!$A$1:$D$1,0),0),"")&amp;IFERROR(VLOOKUP(IW$2&amp;$A18,'EFL2'!$B:$C,MATCH("HOME",'EFL2'!$B$1:$C$1,0),0),"")&amp;IFERROR(VLOOKUP(IW$2&amp;$A18,'UCL2'!$C:$F,MATCH("AWAY",'UCL2'!$C$1:$F$1,0),0),"")&amp;IFERROR(VLOOKUP(IW$2&amp;$A18,'UCL2'!$D:$E,MATCH("HOME",'UCL2'!$D$1:$E$1,0),0),"")&amp;IFERROR(VLOOKUP(IW$2&amp;$A18,'EU2'!$C:$F,MATCH("AWAY",'EU2'!$C$1:$F$1,0),0),"")&amp;IFERROR(VLOOKUP(IW$2&amp;$A18,'EU2'!$D:$E,MATCH("HOME",'EU2'!$D$1:$E$1,0),0),"")&amp;IFERROR(VLOOKUP(IW$2&amp;$A18,'EUC2'!$C:$F,MATCH("AWAY",'EUC2'!$C$1:$F$1,0),0),"")&amp;IFERROR(VLOOKUP(IW$2&amp;$A18,'EUC2'!$D:$E,MATCH("HOME",'EUC2'!$D$1:$E$1,0),0),"")</f>
        <v/>
      </c>
      <c r="IX18" s="25" t="str">
        <f>IFERROR(VLOOKUP(IX$2&amp;$B18,'FPL FIX2'!$N$1:$Q$400,MATCH("HOME",'FPL FIX2'!$N$1:$Q$1,0),0),"")&amp;IFERROR(VLOOKUP(IX$2&amp;$B18,'FPL FIX2'!$O$1:$P$400,MATCH("AWAY",'FPL FIX2'!$O$1:$P$1,0),0),"")&amp;IFERROR(VLOOKUP(IX$2&amp;$A18,'FA2'!$A:$D,MATCH("AWAY",'FA2'!$A$1:$D$1,0),0),"")&amp;IFERROR(VLOOKUP(IX$2&amp;$A18,'FA2'!$B:$C,MATCH("HOME",'FA2'!$B$1:$C$1,0),0),"")&amp;IFERROR(VLOOKUP(IX$2&amp;$A18,'EFL2'!$A:$D,MATCH("AWAY",'EFL2'!$A$1:$D$1,0),0),"")&amp;IFERROR(VLOOKUP(IX$2&amp;$A18,'EFL2'!$B:$C,MATCH("HOME",'EFL2'!$B$1:$C$1,0),0),"")&amp;IFERROR(VLOOKUP(IX$2&amp;$A18,'UCL2'!$C:$F,MATCH("AWAY",'UCL2'!$C$1:$F$1,0),0),"")&amp;IFERROR(VLOOKUP(IX$2&amp;$A18,'UCL2'!$D:$E,MATCH("HOME",'UCL2'!$D$1:$E$1,0),0),"")&amp;IFERROR(VLOOKUP(IX$2&amp;$A18,'EU2'!$C:$F,MATCH("AWAY",'EU2'!$C$1:$F$1,0),0),"")&amp;IFERROR(VLOOKUP(IX$2&amp;$A18,'EU2'!$D:$E,MATCH("HOME",'EU2'!$D$1:$E$1,0),0),"")&amp;IFERROR(VLOOKUP(IX$2&amp;$A18,'EUC2'!$C:$F,MATCH("AWAY",'EUC2'!$C$1:$F$1,0),0),"")&amp;IFERROR(VLOOKUP(IX$2&amp;$A18,'EUC2'!$D:$E,MATCH("HOME",'EUC2'!$D$1:$E$1,0),0),"")</f>
        <v/>
      </c>
      <c r="IY18" s="25" t="str">
        <f>IFERROR(VLOOKUP(IY$2&amp;$B18,'FPL FIX2'!$N$1:$Q$400,MATCH("HOME",'FPL FIX2'!$N$1:$Q$1,0),0),"")&amp;IFERROR(VLOOKUP(IY$2&amp;$B18,'FPL FIX2'!$O$1:$P$400,MATCH("AWAY",'FPL FIX2'!$O$1:$P$1,0),0),"")&amp;IFERROR(VLOOKUP(IY$2&amp;$A18,'FA2'!$A:$D,MATCH("AWAY",'FA2'!$A$1:$D$1,0),0),"")&amp;IFERROR(VLOOKUP(IY$2&amp;$A18,'FA2'!$B:$C,MATCH("HOME",'FA2'!$B$1:$C$1,0),0),"")&amp;IFERROR(VLOOKUP(IY$2&amp;$A18,'EFL2'!$A:$D,MATCH("AWAY",'EFL2'!$A$1:$D$1,0),0),"")&amp;IFERROR(VLOOKUP(IY$2&amp;$A18,'EFL2'!$B:$C,MATCH("HOME",'EFL2'!$B$1:$C$1,0),0),"")&amp;IFERROR(VLOOKUP(IY$2&amp;$A18,'UCL2'!$C:$F,MATCH("AWAY",'UCL2'!$C$1:$F$1,0),0),"")&amp;IFERROR(VLOOKUP(IY$2&amp;$A18,'UCL2'!$D:$E,MATCH("HOME",'UCL2'!$D$1:$E$1,0),0),"")&amp;IFERROR(VLOOKUP(IY$2&amp;$A18,'EU2'!$C:$F,MATCH("AWAY",'EU2'!$C$1:$F$1,0),0),"")&amp;IFERROR(VLOOKUP(IY$2&amp;$A18,'EU2'!$D:$E,MATCH("HOME",'EU2'!$D$1:$E$1,0),0),"")&amp;IFERROR(VLOOKUP(IY$2&amp;$A18,'EUC2'!$C:$F,MATCH("AWAY",'EUC2'!$C$1:$F$1,0),0),"")&amp;IFERROR(VLOOKUP(IY$2&amp;$A18,'EUC2'!$D:$E,MATCH("HOME",'EUC2'!$D$1:$E$1,0),0),"")</f>
        <v/>
      </c>
      <c r="IZ18" s="25" t="str">
        <f>IFERROR(VLOOKUP(IZ$2&amp;$B18,'FPL FIX2'!$N$1:$Q$400,MATCH("HOME",'FPL FIX2'!$N$1:$Q$1,0),0),"")&amp;IFERROR(VLOOKUP(IZ$2&amp;$B18,'FPL FIX2'!$O$1:$P$400,MATCH("AWAY",'FPL FIX2'!$O$1:$P$1,0),0),"")&amp;IFERROR(VLOOKUP(IZ$2&amp;$A18,'FA2'!$A:$D,MATCH("AWAY",'FA2'!$A$1:$D$1,0),0),"")&amp;IFERROR(VLOOKUP(IZ$2&amp;$A18,'FA2'!$B:$C,MATCH("HOME",'FA2'!$B$1:$C$1,0),0),"")&amp;IFERROR(VLOOKUP(IZ$2&amp;$A18,'EFL2'!$A:$D,MATCH("AWAY",'EFL2'!$A$1:$D$1,0),0),"")&amp;IFERROR(VLOOKUP(IZ$2&amp;$A18,'EFL2'!$B:$C,MATCH("HOME",'EFL2'!$B$1:$C$1,0),0),"")&amp;IFERROR(VLOOKUP(IZ$2&amp;$A18,'UCL2'!$C:$F,MATCH("AWAY",'UCL2'!$C$1:$F$1,0),0),"")&amp;IFERROR(VLOOKUP(IZ$2&amp;$A18,'UCL2'!$D:$E,MATCH("HOME",'UCL2'!$D$1:$E$1,0),0),"")&amp;IFERROR(VLOOKUP(IZ$2&amp;$A18,'EU2'!$C:$F,MATCH("AWAY",'EU2'!$C$1:$F$1,0),0),"")&amp;IFERROR(VLOOKUP(IZ$2&amp;$A18,'EU2'!$D:$E,MATCH("HOME",'EU2'!$D$1:$E$1,0),0),"")&amp;IFERROR(VLOOKUP(IZ$2&amp;$A18,'EUC2'!$C:$F,MATCH("AWAY",'EUC2'!$C$1:$F$1,0),0),"")&amp;IFERROR(VLOOKUP(IZ$2&amp;$A18,'EUC2'!$D:$E,MATCH("HOME",'EUC2'!$D$1:$E$1,0),0),"")</f>
        <v>avl</v>
      </c>
      <c r="JA18" s="25" t="str">
        <f>IFERROR(VLOOKUP(JA$2&amp;$B18,'FPL FIX2'!$N$1:$Q$400,MATCH("HOME",'FPL FIX2'!$N$1:$Q$1,0),0),"")&amp;IFERROR(VLOOKUP(JA$2&amp;$B18,'FPL FIX2'!$O$1:$P$400,MATCH("AWAY",'FPL FIX2'!$O$1:$P$1,0),0),"")&amp;IFERROR(VLOOKUP(JA$2&amp;$A18,'FA2'!$A:$D,MATCH("AWAY",'FA2'!$A$1:$D$1,0),0),"")&amp;IFERROR(VLOOKUP(JA$2&amp;$A18,'FA2'!$B:$C,MATCH("HOME",'FA2'!$B$1:$C$1,0),0),"")&amp;IFERROR(VLOOKUP(JA$2&amp;$A18,'EFL2'!$A:$D,MATCH("AWAY",'EFL2'!$A$1:$D$1,0),0),"")&amp;IFERROR(VLOOKUP(JA$2&amp;$A18,'EFL2'!$B:$C,MATCH("HOME",'EFL2'!$B$1:$C$1,0),0),"")&amp;IFERROR(VLOOKUP(JA$2&amp;$A18,'UCL2'!$C:$F,MATCH("AWAY",'UCL2'!$C$1:$F$1,0),0),"")&amp;IFERROR(VLOOKUP(JA$2&amp;$A18,'UCL2'!$D:$E,MATCH("HOME",'UCL2'!$D$1:$E$1,0),0),"")&amp;IFERROR(VLOOKUP(JA$2&amp;$A18,'EU2'!$C:$F,MATCH("AWAY",'EU2'!$C$1:$F$1,0),0),"")&amp;IFERROR(VLOOKUP(JA$2&amp;$A18,'EU2'!$D:$E,MATCH("HOME",'EU2'!$D$1:$E$1,0),0),"")&amp;IFERROR(VLOOKUP(JA$2&amp;$A18,'EUC2'!$C:$F,MATCH("AWAY",'EUC2'!$C$1:$F$1,0),0),"")&amp;IFERROR(VLOOKUP(JA$2&amp;$A18,'EUC2'!$D:$E,MATCH("HOME",'EUC2'!$D$1:$E$1,0),0),"")</f>
        <v/>
      </c>
      <c r="JB18" s="25" t="str">
        <f>IFERROR(VLOOKUP(JB$2&amp;$B18,'FPL FIX2'!$N$1:$Q$400,MATCH("HOME",'FPL FIX2'!$N$1:$Q$1,0),0),"")&amp;IFERROR(VLOOKUP(JB$2&amp;$B18,'FPL FIX2'!$O$1:$P$400,MATCH("AWAY",'FPL FIX2'!$O$1:$P$1,0),0),"")&amp;IFERROR(VLOOKUP(JB$2&amp;$A18,'FA2'!$A:$D,MATCH("AWAY",'FA2'!$A$1:$D$1,0),0),"")&amp;IFERROR(VLOOKUP(JB$2&amp;$A18,'FA2'!$B:$C,MATCH("HOME",'FA2'!$B$1:$C$1,0),0),"")&amp;IFERROR(VLOOKUP(JB$2&amp;$A18,'EFL2'!$A:$D,MATCH("AWAY",'EFL2'!$A$1:$D$1,0),0),"")&amp;IFERROR(VLOOKUP(JB$2&amp;$A18,'EFL2'!$B:$C,MATCH("HOME",'EFL2'!$B$1:$C$1,0),0),"")&amp;IFERROR(VLOOKUP(JB$2&amp;$A18,'UCL2'!$C:$F,MATCH("AWAY",'UCL2'!$C$1:$F$1,0),0),"")&amp;IFERROR(VLOOKUP(JB$2&amp;$A18,'UCL2'!$D:$E,MATCH("HOME",'UCL2'!$D$1:$E$1,0),0),"")&amp;IFERROR(VLOOKUP(JB$2&amp;$A18,'EU2'!$C:$F,MATCH("AWAY",'EU2'!$C$1:$F$1,0),0),"")&amp;IFERROR(VLOOKUP(JB$2&amp;$A18,'EU2'!$D:$E,MATCH("HOME",'EU2'!$D$1:$E$1,0),0),"")&amp;IFERROR(VLOOKUP(JB$2&amp;$A18,'EUC2'!$C:$F,MATCH("AWAY",'EUC2'!$C$1:$F$1,0),0),"")&amp;IFERROR(VLOOKUP(JB$2&amp;$A18,'EUC2'!$D:$E,MATCH("HOME",'EUC2'!$D$1:$E$1,0),0),"")</f>
        <v/>
      </c>
      <c r="JC18" s="25" t="str">
        <f>IFERROR(VLOOKUP(JC$2&amp;$B18,'FPL FIX2'!$N$1:$Q$400,MATCH("HOME",'FPL FIX2'!$N$1:$Q$1,0),0),"")&amp;IFERROR(VLOOKUP(JC$2&amp;$B18,'FPL FIX2'!$O$1:$P$400,MATCH("AWAY",'FPL FIX2'!$O$1:$P$1,0),0),"")&amp;IFERROR(VLOOKUP(JC$2&amp;$A18,'FA2'!$A:$D,MATCH("AWAY",'FA2'!$A$1:$D$1,0),0),"")&amp;IFERROR(VLOOKUP(JC$2&amp;$A18,'FA2'!$B:$C,MATCH("HOME",'FA2'!$B$1:$C$1,0),0),"")&amp;IFERROR(VLOOKUP(JC$2&amp;$A18,'EFL2'!$A:$D,MATCH("AWAY",'EFL2'!$A$1:$D$1,0),0),"")&amp;IFERROR(VLOOKUP(JC$2&amp;$A18,'EFL2'!$B:$C,MATCH("HOME",'EFL2'!$B$1:$C$1,0),0),"")&amp;IFERROR(VLOOKUP(JC$2&amp;$A18,'UCL2'!$C:$F,MATCH("AWAY",'UCL2'!$C$1:$F$1,0),0),"")&amp;IFERROR(VLOOKUP(JC$2&amp;$A18,'UCL2'!$D:$E,MATCH("HOME",'UCL2'!$D$1:$E$1,0),0),"")&amp;IFERROR(VLOOKUP(JC$2&amp;$A18,'EU2'!$C:$F,MATCH("AWAY",'EU2'!$C$1:$F$1,0),0),"")&amp;IFERROR(VLOOKUP(JC$2&amp;$A18,'EU2'!$D:$E,MATCH("HOME",'EU2'!$D$1:$E$1,0),0),"")&amp;IFERROR(VLOOKUP(JC$2&amp;$A18,'EUC2'!$C:$F,MATCH("AWAY",'EUC2'!$C$1:$F$1,0),0),"")&amp;IFERROR(VLOOKUP(JC$2&amp;$A18,'EUC2'!$D:$E,MATCH("HOME",'EUC2'!$D$1:$E$1,0),0),"")</f>
        <v/>
      </c>
      <c r="JD18" s="25" t="str">
        <f>IFERROR(VLOOKUP(JD$2&amp;$B18,'FPL FIX2'!$N$1:$Q$400,MATCH("HOME",'FPL FIX2'!$N$1:$Q$1,0),0),"")&amp;IFERROR(VLOOKUP(JD$2&amp;$B18,'FPL FIX2'!$O$1:$P$400,MATCH("AWAY",'FPL FIX2'!$O$1:$P$1,0),0),"")&amp;IFERROR(VLOOKUP(JD$2&amp;$A18,'FA2'!$A:$D,MATCH("AWAY",'FA2'!$A$1:$D$1,0),0),"")&amp;IFERROR(VLOOKUP(JD$2&amp;$A18,'FA2'!$B:$C,MATCH("HOME",'FA2'!$B$1:$C$1,0),0),"")&amp;IFERROR(VLOOKUP(JD$2&amp;$A18,'EFL2'!$A:$D,MATCH("AWAY",'EFL2'!$A$1:$D$1,0),0),"")&amp;IFERROR(VLOOKUP(JD$2&amp;$A18,'EFL2'!$B:$C,MATCH("HOME",'EFL2'!$B$1:$C$1,0),0),"")&amp;IFERROR(VLOOKUP(JD$2&amp;$A18,'UCL2'!$C:$F,MATCH("AWAY",'UCL2'!$C$1:$F$1,0),0),"")&amp;IFERROR(VLOOKUP(JD$2&amp;$A18,'UCL2'!$D:$E,MATCH("HOME",'UCL2'!$D$1:$E$1,0),0),"")&amp;IFERROR(VLOOKUP(JD$2&amp;$A18,'EU2'!$C:$F,MATCH("AWAY",'EU2'!$C$1:$F$1,0),0),"")&amp;IFERROR(VLOOKUP(JD$2&amp;$A18,'EU2'!$D:$E,MATCH("HOME",'EU2'!$D$1:$E$1,0),0),"")&amp;IFERROR(VLOOKUP(JD$2&amp;$A18,'EUC2'!$C:$F,MATCH("AWAY",'EUC2'!$C$1:$F$1,0),0),"")&amp;IFERROR(VLOOKUP(JD$2&amp;$A18,'EUC2'!$D:$E,MATCH("HOME",'EUC2'!$D$1:$E$1,0),0),"")</f>
        <v/>
      </c>
      <c r="JE18" s="25" t="str">
        <f>IFERROR(VLOOKUP(JE$2&amp;$B18,'FPL FIX2'!$N$1:$Q$400,MATCH("HOME",'FPL FIX2'!$N$1:$Q$1,0),0),"")&amp;IFERROR(VLOOKUP(JE$2&amp;$B18,'FPL FIX2'!$O$1:$P$400,MATCH("AWAY",'FPL FIX2'!$O$1:$P$1,0),0),"")&amp;IFERROR(VLOOKUP(JE$2&amp;$A18,'FA2'!$A:$D,MATCH("AWAY",'FA2'!$A$1:$D$1,0),0),"")&amp;IFERROR(VLOOKUP(JE$2&amp;$A18,'FA2'!$B:$C,MATCH("HOME",'FA2'!$B$1:$C$1,0),0),"")&amp;IFERROR(VLOOKUP(JE$2&amp;$A18,'EFL2'!$A:$D,MATCH("AWAY",'EFL2'!$A$1:$D$1,0),0),"")&amp;IFERROR(VLOOKUP(JE$2&amp;$A18,'EFL2'!$B:$C,MATCH("HOME",'EFL2'!$B$1:$C$1,0),0),"")&amp;IFERROR(VLOOKUP(JE$2&amp;$A18,'UCL2'!$C:$F,MATCH("AWAY",'UCL2'!$C$1:$F$1,0),0),"")&amp;IFERROR(VLOOKUP(JE$2&amp;$A18,'UCL2'!$D:$E,MATCH("HOME",'UCL2'!$D$1:$E$1,0),0),"")&amp;IFERROR(VLOOKUP(JE$2&amp;$A18,'EU2'!$C:$F,MATCH("AWAY",'EU2'!$C$1:$F$1,0),0),"")&amp;IFERROR(VLOOKUP(JE$2&amp;$A18,'EU2'!$D:$E,MATCH("HOME",'EU2'!$D$1:$E$1,0),0),"")&amp;IFERROR(VLOOKUP(JE$2&amp;$A18,'EUC2'!$C:$F,MATCH("AWAY",'EUC2'!$C$1:$F$1,0),0),"")&amp;IFERROR(VLOOKUP(JE$2&amp;$A18,'EUC2'!$D:$E,MATCH("HOME",'EUC2'!$D$1:$E$1,0),0),"")</f>
        <v/>
      </c>
      <c r="JF18" s="25" t="str">
        <f>IFERROR(VLOOKUP(JF$2&amp;$B18,'FPL FIX2'!$N$1:$Q$400,MATCH("HOME",'FPL FIX2'!$N$1:$Q$1,0),0),"")&amp;IFERROR(VLOOKUP(JF$2&amp;$B18,'FPL FIX2'!$O$1:$P$400,MATCH("AWAY",'FPL FIX2'!$O$1:$P$1,0),0),"")&amp;IFERROR(VLOOKUP(JF$2&amp;$A18,'FA2'!$A:$D,MATCH("AWAY",'FA2'!$A$1:$D$1,0),0),"")&amp;IFERROR(VLOOKUP(JF$2&amp;$A18,'FA2'!$B:$C,MATCH("HOME",'FA2'!$B$1:$C$1,0),0),"")&amp;IFERROR(VLOOKUP(JF$2&amp;$A18,'EFL2'!$A:$D,MATCH("AWAY",'EFL2'!$A$1:$D$1,0),0),"")&amp;IFERROR(VLOOKUP(JF$2&amp;$A18,'EFL2'!$B:$C,MATCH("HOME",'EFL2'!$B$1:$C$1,0),0),"")&amp;IFERROR(VLOOKUP(JF$2&amp;$A18,'UCL2'!$C:$F,MATCH("AWAY",'UCL2'!$C$1:$F$1,0),0),"")&amp;IFERROR(VLOOKUP(JF$2&amp;$A18,'UCL2'!$D:$E,MATCH("HOME",'UCL2'!$D$1:$E$1,0),0),"")&amp;IFERROR(VLOOKUP(JF$2&amp;$A18,'EU2'!$C:$F,MATCH("AWAY",'EU2'!$C$1:$F$1,0),0),"")&amp;IFERROR(VLOOKUP(JF$2&amp;$A18,'EU2'!$D:$E,MATCH("HOME",'EU2'!$D$1:$E$1,0),0),"")&amp;IFERROR(VLOOKUP(JF$2&amp;$A18,'EUC2'!$C:$F,MATCH("AWAY",'EUC2'!$C$1:$F$1,0),0),"")&amp;IFERROR(VLOOKUP(JF$2&amp;$A18,'EUC2'!$D:$E,MATCH("HOME",'EUC2'!$D$1:$E$1,0),0),"")</f>
        <v/>
      </c>
      <c r="JG18" s="25" t="str">
        <f>IFERROR(VLOOKUP(JG$2&amp;$B18,'FPL FIX2'!$N$1:$Q$400,MATCH("HOME",'FPL FIX2'!$N$1:$Q$1,0),0),"")&amp;IFERROR(VLOOKUP(JG$2&amp;$B18,'FPL FIX2'!$O$1:$P$400,MATCH("AWAY",'FPL FIX2'!$O$1:$P$1,0),0),"")&amp;IFERROR(VLOOKUP(JG$2&amp;$A18,'FA2'!$A:$D,MATCH("AWAY",'FA2'!$A$1:$D$1,0),0),"")&amp;IFERROR(VLOOKUP(JG$2&amp;$A18,'FA2'!$B:$C,MATCH("HOME",'FA2'!$B$1:$C$1,0),0),"")&amp;IFERROR(VLOOKUP(JG$2&amp;$A18,'EFL2'!$A:$D,MATCH("AWAY",'EFL2'!$A$1:$D$1,0),0),"")&amp;IFERROR(VLOOKUP(JG$2&amp;$A18,'EFL2'!$B:$C,MATCH("HOME",'EFL2'!$B$1:$C$1,0),0),"")&amp;IFERROR(VLOOKUP(JG$2&amp;$A18,'UCL2'!$C:$F,MATCH("AWAY",'UCL2'!$C$1:$F$1,0),0),"")&amp;IFERROR(VLOOKUP(JG$2&amp;$A18,'UCL2'!$D:$E,MATCH("HOME",'UCL2'!$D$1:$E$1,0),0),"")&amp;IFERROR(VLOOKUP(JG$2&amp;$A18,'EU2'!$C:$F,MATCH("AWAY",'EU2'!$C$1:$F$1,0),0),"")&amp;IFERROR(VLOOKUP(JG$2&amp;$A18,'EU2'!$D:$E,MATCH("HOME",'EU2'!$D$1:$E$1,0),0),"")&amp;IFERROR(VLOOKUP(JG$2&amp;$A18,'EUC2'!$C:$F,MATCH("AWAY",'EUC2'!$C$1:$F$1,0),0),"")&amp;IFERROR(VLOOKUP(JG$2&amp;$A18,'EUC2'!$D:$E,MATCH("HOME",'EUC2'!$D$1:$E$1,0),0),"")</f>
        <v/>
      </c>
      <c r="JH18" s="25" t="str">
        <f>IFERROR(VLOOKUP(JH$2&amp;$B18,'FPL FIX2'!$N$1:$Q$400,MATCH("HOME",'FPL FIX2'!$N$1:$Q$1,0),0),"")&amp;IFERROR(VLOOKUP(JH$2&amp;$B18,'FPL FIX2'!$O$1:$P$400,MATCH("AWAY",'FPL FIX2'!$O$1:$P$1,0),0),"")&amp;IFERROR(VLOOKUP(JH$2&amp;$A18,'FA2'!$A:$D,MATCH("AWAY",'FA2'!$A$1:$D$1,0),0),"")&amp;IFERROR(VLOOKUP(JH$2&amp;$A18,'FA2'!$B:$C,MATCH("HOME",'FA2'!$B$1:$C$1,0),0),"")&amp;IFERROR(VLOOKUP(JH$2&amp;$A18,'EFL2'!$A:$D,MATCH("AWAY",'EFL2'!$A$1:$D$1,0),0),"")&amp;IFERROR(VLOOKUP(JH$2&amp;$A18,'EFL2'!$B:$C,MATCH("HOME",'EFL2'!$B$1:$C$1,0),0),"")&amp;IFERROR(VLOOKUP(JH$2&amp;$A18,'UCL2'!$C:$F,MATCH("AWAY",'UCL2'!$C$1:$F$1,0),0),"")&amp;IFERROR(VLOOKUP(JH$2&amp;$A18,'UCL2'!$D:$E,MATCH("HOME",'UCL2'!$D$1:$E$1,0),0),"")&amp;IFERROR(VLOOKUP(JH$2&amp;$A18,'EU2'!$C:$F,MATCH("AWAY",'EU2'!$C$1:$F$1,0),0),"")&amp;IFERROR(VLOOKUP(JH$2&amp;$A18,'EU2'!$D:$E,MATCH("HOME",'EU2'!$D$1:$E$1,0),0),"")&amp;IFERROR(VLOOKUP(JH$2&amp;$A18,'EUC2'!$C:$F,MATCH("AWAY",'EUC2'!$C$1:$F$1,0),0),"")&amp;IFERROR(VLOOKUP(JH$2&amp;$A18,'EUC2'!$D:$E,MATCH("HOME",'EUC2'!$D$1:$E$1,0),0),"")</f>
        <v>TOT</v>
      </c>
      <c r="JI18" s="25" t="str">
        <f>IFERROR(VLOOKUP(JI$2&amp;$B18,'FPL FIX2'!$N$1:$Q$400,MATCH("HOME",'FPL FIX2'!$N$1:$Q$1,0),0),"")&amp;IFERROR(VLOOKUP(JI$2&amp;$B18,'FPL FIX2'!$O$1:$P$400,MATCH("AWAY",'FPL FIX2'!$O$1:$P$1,0),0),"")&amp;IFERROR(VLOOKUP(JI$2&amp;$A18,'FA2'!$A:$D,MATCH("AWAY",'FA2'!$A$1:$D$1,0),0),"")&amp;IFERROR(VLOOKUP(JI$2&amp;$A18,'FA2'!$B:$C,MATCH("HOME",'FA2'!$B$1:$C$1,0),0),"")&amp;IFERROR(VLOOKUP(JI$2&amp;$A18,'EFL2'!$A:$D,MATCH("AWAY",'EFL2'!$A$1:$D$1,0),0),"")&amp;IFERROR(VLOOKUP(JI$2&amp;$A18,'EFL2'!$B:$C,MATCH("HOME",'EFL2'!$B$1:$C$1,0),0),"")&amp;IFERROR(VLOOKUP(JI$2&amp;$A18,'UCL2'!$C:$F,MATCH("AWAY",'UCL2'!$C$1:$F$1,0),0),"")&amp;IFERROR(VLOOKUP(JI$2&amp;$A18,'UCL2'!$D:$E,MATCH("HOME",'UCL2'!$D$1:$E$1,0),0),"")&amp;IFERROR(VLOOKUP(JI$2&amp;$A18,'EU2'!$C:$F,MATCH("AWAY",'EU2'!$C$1:$F$1,0),0),"")&amp;IFERROR(VLOOKUP(JI$2&amp;$A18,'EU2'!$D:$E,MATCH("HOME",'EU2'!$D$1:$E$1,0),0),"")&amp;IFERROR(VLOOKUP(JI$2&amp;$A18,'EUC2'!$C:$F,MATCH("AWAY",'EUC2'!$C$1:$F$1,0),0),"")&amp;IFERROR(VLOOKUP(JI$2&amp;$A18,'EUC2'!$D:$E,MATCH("HOME",'EUC2'!$D$1:$E$1,0),0),"")</f>
        <v/>
      </c>
      <c r="JJ18" s="25" t="str">
        <f>IFERROR(VLOOKUP(JJ$2&amp;$B18,'FPL FIX2'!$N$1:$Q$400,MATCH("HOME",'FPL FIX2'!$N$1:$Q$1,0),0),"")&amp;IFERROR(VLOOKUP(JJ$2&amp;$B18,'FPL FIX2'!$O$1:$P$400,MATCH("AWAY",'FPL FIX2'!$O$1:$P$1,0),0),"")&amp;IFERROR(VLOOKUP(JJ$2&amp;$A18,'FA2'!$A:$D,MATCH("AWAY",'FA2'!$A$1:$D$1,0),0),"")&amp;IFERROR(VLOOKUP(JJ$2&amp;$A18,'FA2'!$B:$C,MATCH("HOME",'FA2'!$B$1:$C$1,0),0),"")&amp;IFERROR(VLOOKUP(JJ$2&amp;$A18,'EFL2'!$A:$D,MATCH("AWAY",'EFL2'!$A$1:$D$1,0),0),"")&amp;IFERROR(VLOOKUP(JJ$2&amp;$A18,'EFL2'!$B:$C,MATCH("HOME",'EFL2'!$B$1:$C$1,0),0),"")&amp;IFERROR(VLOOKUP(JJ$2&amp;$A18,'UCL2'!$C:$F,MATCH("AWAY",'UCL2'!$C$1:$F$1,0),0),"")&amp;IFERROR(VLOOKUP(JJ$2&amp;$A18,'UCL2'!$D:$E,MATCH("HOME",'UCL2'!$D$1:$E$1,0),0),"")&amp;IFERROR(VLOOKUP(JJ$2&amp;$A18,'EU2'!$C:$F,MATCH("AWAY",'EU2'!$C$1:$F$1,0),0),"")&amp;IFERROR(VLOOKUP(JJ$2&amp;$A18,'EU2'!$D:$E,MATCH("HOME",'EU2'!$D$1:$E$1,0),0),"")&amp;IFERROR(VLOOKUP(JJ$2&amp;$A18,'EUC2'!$C:$F,MATCH("AWAY",'EUC2'!$C$1:$F$1,0),0),"")&amp;IFERROR(VLOOKUP(JJ$2&amp;$A18,'EUC2'!$D:$E,MATCH("HOME",'EUC2'!$D$1:$E$1,0),0),"")</f>
        <v/>
      </c>
      <c r="JK18" s="25" t="str">
        <f>IFERROR(VLOOKUP(JK$2&amp;$B18,'FPL FIX2'!$N$1:$Q$400,MATCH("HOME",'FPL FIX2'!$N$1:$Q$1,0),0),"")&amp;IFERROR(VLOOKUP(JK$2&amp;$B18,'FPL FIX2'!$O$1:$P$400,MATCH("AWAY",'FPL FIX2'!$O$1:$P$1,0),0),"")&amp;IFERROR(VLOOKUP(JK$2&amp;$A18,'FA2'!$A:$D,MATCH("AWAY",'FA2'!$A$1:$D$1,0),0),"")&amp;IFERROR(VLOOKUP(JK$2&amp;$A18,'FA2'!$B:$C,MATCH("HOME",'FA2'!$B$1:$C$1,0),0),"")&amp;IFERROR(VLOOKUP(JK$2&amp;$A18,'EFL2'!$A:$D,MATCH("AWAY",'EFL2'!$A$1:$D$1,0),0),"")&amp;IFERROR(VLOOKUP(JK$2&amp;$A18,'EFL2'!$B:$C,MATCH("HOME",'EFL2'!$B$1:$C$1,0),0),"")&amp;IFERROR(VLOOKUP(JK$2&amp;$A18,'UCL2'!$C:$F,MATCH("AWAY",'UCL2'!$C$1:$F$1,0),0),"")&amp;IFERROR(VLOOKUP(JK$2&amp;$A18,'UCL2'!$D:$E,MATCH("HOME",'UCL2'!$D$1:$E$1,0),0),"")&amp;IFERROR(VLOOKUP(JK$2&amp;$A18,'EU2'!$C:$F,MATCH("AWAY",'EU2'!$C$1:$F$1,0),0),"")&amp;IFERROR(VLOOKUP(JK$2&amp;$A18,'EU2'!$D:$E,MATCH("HOME",'EU2'!$D$1:$E$1,0),0),"")&amp;IFERROR(VLOOKUP(JK$2&amp;$A18,'EUC2'!$C:$F,MATCH("AWAY",'EUC2'!$C$1:$F$1,0),0),"")&amp;IFERROR(VLOOKUP(JK$2&amp;$A18,'EUC2'!$D:$E,MATCH("HOME",'EUC2'!$D$1:$E$1,0),0),"")</f>
        <v/>
      </c>
      <c r="JL18" s="25" t="str">
        <f>IFERROR(VLOOKUP(JL$2&amp;$B18,'FPL FIX2'!$N$1:$Q$400,MATCH("HOME",'FPL FIX2'!$N$1:$Q$1,0),0),"")&amp;IFERROR(VLOOKUP(JL$2&amp;$B18,'FPL FIX2'!$O$1:$P$400,MATCH("AWAY",'FPL FIX2'!$O$1:$P$1,0),0),"")&amp;IFERROR(VLOOKUP(JL$2&amp;$A18,'FA2'!$A:$D,MATCH("AWAY",'FA2'!$A$1:$D$1,0),0),"")&amp;IFERROR(VLOOKUP(JL$2&amp;$A18,'FA2'!$B:$C,MATCH("HOME",'FA2'!$B$1:$C$1,0),0),"")&amp;IFERROR(VLOOKUP(JL$2&amp;$A18,'EFL2'!$A:$D,MATCH("AWAY",'EFL2'!$A$1:$D$1,0),0),"")&amp;IFERROR(VLOOKUP(JL$2&amp;$A18,'EFL2'!$B:$C,MATCH("HOME",'EFL2'!$B$1:$C$1,0),0),"")&amp;IFERROR(VLOOKUP(JL$2&amp;$A18,'UCL2'!$C:$F,MATCH("AWAY",'UCL2'!$C$1:$F$1,0),0),"")&amp;IFERROR(VLOOKUP(JL$2&amp;$A18,'UCL2'!$D:$E,MATCH("HOME",'UCL2'!$D$1:$E$1,0),0),"")&amp;IFERROR(VLOOKUP(JL$2&amp;$A18,'EU2'!$C:$F,MATCH("AWAY",'EU2'!$C$1:$F$1,0),0),"")&amp;IFERROR(VLOOKUP(JL$2&amp;$A18,'EU2'!$D:$E,MATCH("HOME",'EU2'!$D$1:$E$1,0),0),"")&amp;IFERROR(VLOOKUP(JL$2&amp;$A18,'EUC2'!$C:$F,MATCH("AWAY",'EUC2'!$C$1:$F$1,0),0),"")&amp;IFERROR(VLOOKUP(JL$2&amp;$A18,'EUC2'!$D:$E,MATCH("HOME",'EUC2'!$D$1:$E$1,0),0),"")</f>
        <v>eve</v>
      </c>
      <c r="JM18" s="25" t="str">
        <f>IFERROR(VLOOKUP(JM$2&amp;$B18,'FPL FIX2'!$N$1:$Q$400,MATCH("HOME",'FPL FIX2'!$N$1:$Q$1,0),0),"")&amp;IFERROR(VLOOKUP(JM$2&amp;$B18,'FPL FIX2'!$O$1:$P$400,MATCH("AWAY",'FPL FIX2'!$O$1:$P$1,0),0),"")&amp;IFERROR(VLOOKUP(JM$2&amp;$A18,'FA2'!$A:$D,MATCH("AWAY",'FA2'!$A$1:$D$1,0),0),"")&amp;IFERROR(VLOOKUP(JM$2&amp;$A18,'FA2'!$B:$C,MATCH("HOME",'FA2'!$B$1:$C$1,0),0),"")&amp;IFERROR(VLOOKUP(JM$2&amp;$A18,'EFL2'!$A:$D,MATCH("AWAY",'EFL2'!$A$1:$D$1,0),0),"")&amp;IFERROR(VLOOKUP(JM$2&amp;$A18,'EFL2'!$B:$C,MATCH("HOME",'EFL2'!$B$1:$C$1,0),0),"")&amp;IFERROR(VLOOKUP(JM$2&amp;$A18,'UCL2'!$C:$F,MATCH("AWAY",'UCL2'!$C$1:$F$1,0),0),"")&amp;IFERROR(VLOOKUP(JM$2&amp;$A18,'UCL2'!$D:$E,MATCH("HOME",'UCL2'!$D$1:$E$1,0),0),"")&amp;IFERROR(VLOOKUP(JM$2&amp;$A18,'EU2'!$C:$F,MATCH("AWAY",'EU2'!$C$1:$F$1,0),0),"")&amp;IFERROR(VLOOKUP(JM$2&amp;$A18,'EU2'!$D:$E,MATCH("HOME",'EU2'!$D$1:$E$1,0),0),"")&amp;IFERROR(VLOOKUP(JM$2&amp;$A18,'EUC2'!$C:$F,MATCH("AWAY",'EUC2'!$C$1:$F$1,0),0),"")&amp;IFERROR(VLOOKUP(JM$2&amp;$A18,'EUC2'!$D:$E,MATCH("HOME",'EUC2'!$D$1:$E$1,0),0),"")</f>
        <v/>
      </c>
      <c r="JN18" s="25" t="str">
        <f>IFERROR(VLOOKUP(JN$2&amp;$B18,'FPL FIX2'!$N$1:$Q$400,MATCH("HOME",'FPL FIX2'!$N$1:$Q$1,0),0),"")&amp;IFERROR(VLOOKUP(JN$2&amp;$B18,'FPL FIX2'!$O$1:$P$400,MATCH("AWAY",'FPL FIX2'!$O$1:$P$1,0),0),"")&amp;IFERROR(VLOOKUP(JN$2&amp;$A18,'FA2'!$A:$D,MATCH("AWAY",'FA2'!$A$1:$D$1,0),0),"")&amp;IFERROR(VLOOKUP(JN$2&amp;$A18,'FA2'!$B:$C,MATCH("HOME",'FA2'!$B$1:$C$1,0),0),"")&amp;IFERROR(VLOOKUP(JN$2&amp;$A18,'EFL2'!$A:$D,MATCH("AWAY",'EFL2'!$A$1:$D$1,0),0),"")&amp;IFERROR(VLOOKUP(JN$2&amp;$A18,'EFL2'!$B:$C,MATCH("HOME",'EFL2'!$B$1:$C$1,0),0),"")&amp;IFERROR(VLOOKUP(JN$2&amp;$A18,'UCL2'!$C:$F,MATCH("AWAY",'UCL2'!$C$1:$F$1,0),0),"")&amp;IFERROR(VLOOKUP(JN$2&amp;$A18,'UCL2'!$D:$E,MATCH("HOME",'UCL2'!$D$1:$E$1,0),0),"")&amp;IFERROR(VLOOKUP(JN$2&amp;$A18,'EU2'!$C:$F,MATCH("AWAY",'EU2'!$C$1:$F$1,0),0),"")&amp;IFERROR(VLOOKUP(JN$2&amp;$A18,'EU2'!$D:$E,MATCH("HOME",'EU2'!$D$1:$E$1,0),0),"")&amp;IFERROR(VLOOKUP(JN$2&amp;$A18,'EUC2'!$C:$F,MATCH("AWAY",'EUC2'!$C$1:$F$1,0),0),"")&amp;IFERROR(VLOOKUP(JN$2&amp;$A18,'EUC2'!$D:$E,MATCH("HOME",'EUC2'!$D$1:$E$1,0),0),"")</f>
        <v/>
      </c>
      <c r="JO18" s="25" t="str">
        <f>IFERROR(VLOOKUP(JO$2&amp;$B18,'FPL FIX2'!$N$1:$Q$400,MATCH("HOME",'FPL FIX2'!$N$1:$Q$1,0),0),"")&amp;IFERROR(VLOOKUP(JO$2&amp;$B18,'FPL FIX2'!$O$1:$P$400,MATCH("AWAY",'FPL FIX2'!$O$1:$P$1,0),0),"")&amp;IFERROR(VLOOKUP(JO$2&amp;$A18,'FA2'!$A:$D,MATCH("AWAY",'FA2'!$A$1:$D$1,0),0),"")&amp;IFERROR(VLOOKUP(JO$2&amp;$A18,'FA2'!$B:$C,MATCH("HOME",'FA2'!$B$1:$C$1,0),0),"")&amp;IFERROR(VLOOKUP(JO$2&amp;$A18,'EFL2'!$A:$D,MATCH("AWAY",'EFL2'!$A$1:$D$1,0),0),"")&amp;IFERROR(VLOOKUP(JO$2&amp;$A18,'EFL2'!$B:$C,MATCH("HOME",'EFL2'!$B$1:$C$1,0),0),"")&amp;IFERROR(VLOOKUP(JO$2&amp;$A18,'UCL2'!$C:$F,MATCH("AWAY",'UCL2'!$C$1:$F$1,0),0),"")&amp;IFERROR(VLOOKUP(JO$2&amp;$A18,'UCL2'!$D:$E,MATCH("HOME",'UCL2'!$D$1:$E$1,0),0),"")&amp;IFERROR(VLOOKUP(JO$2&amp;$A18,'EU2'!$C:$F,MATCH("AWAY",'EU2'!$C$1:$F$1,0),0),"")&amp;IFERROR(VLOOKUP(JO$2&amp;$A18,'EU2'!$D:$E,MATCH("HOME",'EU2'!$D$1:$E$1,0),0),"")&amp;IFERROR(VLOOKUP(JO$2&amp;$A18,'EUC2'!$C:$F,MATCH("AWAY",'EUC2'!$C$1:$F$1,0),0),"")&amp;IFERROR(VLOOKUP(JO$2&amp;$A18,'EUC2'!$D:$E,MATCH("HOME",'EUC2'!$D$1:$E$1,0),0),"")</f>
        <v>SOU</v>
      </c>
      <c r="JP18" s="25" t="str">
        <f>IFERROR(VLOOKUP(JP$2&amp;$B18,'FPL FIX2'!$N$1:$Q$400,MATCH("HOME",'FPL FIX2'!$N$1:$Q$1,0),0),"")&amp;IFERROR(VLOOKUP(JP$2&amp;$B18,'FPL FIX2'!$O$1:$P$400,MATCH("AWAY",'FPL FIX2'!$O$1:$P$1,0),0),"")&amp;IFERROR(VLOOKUP(JP$2&amp;$A18,'FA2'!$A:$D,MATCH("AWAY",'FA2'!$A$1:$D$1,0),0),"")&amp;IFERROR(VLOOKUP(JP$2&amp;$A18,'FA2'!$B:$C,MATCH("HOME",'FA2'!$B$1:$C$1,0),0),"")&amp;IFERROR(VLOOKUP(JP$2&amp;$A18,'EFL2'!$A:$D,MATCH("AWAY",'EFL2'!$A$1:$D$1,0),0),"")&amp;IFERROR(VLOOKUP(JP$2&amp;$A18,'EFL2'!$B:$C,MATCH("HOME",'EFL2'!$B$1:$C$1,0),0),"")&amp;IFERROR(VLOOKUP(JP$2&amp;$A18,'UCL2'!$C:$F,MATCH("AWAY",'UCL2'!$C$1:$F$1,0),0),"")&amp;IFERROR(VLOOKUP(JP$2&amp;$A18,'UCL2'!$D:$E,MATCH("HOME",'UCL2'!$D$1:$E$1,0),0),"")&amp;IFERROR(VLOOKUP(JP$2&amp;$A18,'EU2'!$C:$F,MATCH("AWAY",'EU2'!$C$1:$F$1,0),0),"")&amp;IFERROR(VLOOKUP(JP$2&amp;$A18,'EU2'!$D:$E,MATCH("HOME",'EU2'!$D$1:$E$1,0),0),"")&amp;IFERROR(VLOOKUP(JP$2&amp;$A18,'EUC2'!$C:$F,MATCH("AWAY",'EUC2'!$C$1:$F$1,0),0),"")&amp;IFERROR(VLOOKUP(JP$2&amp;$A18,'EUC2'!$D:$E,MATCH("HOME",'EUC2'!$D$1:$E$1,0),0),"")</f>
        <v/>
      </c>
      <c r="JQ18" s="25" t="str">
        <f>IFERROR(VLOOKUP(JQ$2&amp;$B18,'FPL FIX2'!$N$1:$Q$400,MATCH("HOME",'FPL FIX2'!$N$1:$Q$1,0),0),"")&amp;IFERROR(VLOOKUP(JQ$2&amp;$B18,'FPL FIX2'!$O$1:$P$400,MATCH("AWAY",'FPL FIX2'!$O$1:$P$1,0),0),"")&amp;IFERROR(VLOOKUP(JQ$2&amp;$A18,'FA2'!$A:$D,MATCH("AWAY",'FA2'!$A$1:$D$1,0),0),"")&amp;IFERROR(VLOOKUP(JQ$2&amp;$A18,'FA2'!$B:$C,MATCH("HOME",'FA2'!$B$1:$C$1,0),0),"")&amp;IFERROR(VLOOKUP(JQ$2&amp;$A18,'EFL2'!$A:$D,MATCH("AWAY",'EFL2'!$A$1:$D$1,0),0),"")&amp;IFERROR(VLOOKUP(JQ$2&amp;$A18,'EFL2'!$B:$C,MATCH("HOME",'EFL2'!$B$1:$C$1,0),0),"")&amp;IFERROR(VLOOKUP(JQ$2&amp;$A18,'UCL2'!$C:$F,MATCH("AWAY",'UCL2'!$C$1:$F$1,0),0),"")&amp;IFERROR(VLOOKUP(JQ$2&amp;$A18,'UCL2'!$D:$E,MATCH("HOME",'UCL2'!$D$1:$E$1,0),0),"")&amp;IFERROR(VLOOKUP(JQ$2&amp;$A18,'EU2'!$C:$F,MATCH("AWAY",'EU2'!$C$1:$F$1,0),0),"")&amp;IFERROR(VLOOKUP(JQ$2&amp;$A18,'EU2'!$D:$E,MATCH("HOME",'EU2'!$D$1:$E$1,0),0),"")&amp;IFERROR(VLOOKUP(JQ$2&amp;$A18,'EUC2'!$C:$F,MATCH("AWAY",'EUC2'!$C$1:$F$1,0),0),"")&amp;IFERROR(VLOOKUP(JQ$2&amp;$A18,'EUC2'!$D:$E,MATCH("HOME",'EUC2'!$D$1:$E$1,0),0),"")</f>
        <v/>
      </c>
      <c r="JR18" s="25" t="str">
        <f>IFERROR(VLOOKUP(JR$2&amp;$B18,'FPL FIX2'!$N$1:$Q$400,MATCH("HOME",'FPL FIX2'!$N$1:$Q$1,0),0),"")&amp;IFERROR(VLOOKUP(JR$2&amp;$B18,'FPL FIX2'!$O$1:$P$400,MATCH("AWAY",'FPL FIX2'!$O$1:$P$1,0),0),"")&amp;IFERROR(VLOOKUP(JR$2&amp;$A18,'FA2'!$A:$D,MATCH("AWAY",'FA2'!$A$1:$D$1,0),0),"")&amp;IFERROR(VLOOKUP(JR$2&amp;$A18,'FA2'!$B:$C,MATCH("HOME",'FA2'!$B$1:$C$1,0),0),"")&amp;IFERROR(VLOOKUP(JR$2&amp;$A18,'EFL2'!$A:$D,MATCH("AWAY",'EFL2'!$A$1:$D$1,0),0),"")&amp;IFERROR(VLOOKUP(JR$2&amp;$A18,'EFL2'!$B:$C,MATCH("HOME",'EFL2'!$B$1:$C$1,0),0),"")&amp;IFERROR(VLOOKUP(JR$2&amp;$A18,'UCL2'!$C:$F,MATCH("AWAY",'UCL2'!$C$1:$F$1,0),0),"")&amp;IFERROR(VLOOKUP(JR$2&amp;$A18,'UCL2'!$D:$E,MATCH("HOME",'UCL2'!$D$1:$E$1,0),0),"")&amp;IFERROR(VLOOKUP(JR$2&amp;$A18,'EU2'!$C:$F,MATCH("AWAY",'EU2'!$C$1:$F$1,0),0),"")&amp;IFERROR(VLOOKUP(JR$2&amp;$A18,'EU2'!$D:$E,MATCH("HOME",'EU2'!$D$1:$E$1,0),0),"")&amp;IFERROR(VLOOKUP(JR$2&amp;$A18,'EUC2'!$C:$F,MATCH("AWAY",'EUC2'!$C$1:$F$1,0),0),"")&amp;IFERROR(VLOOKUP(JR$2&amp;$A18,'EUC2'!$D:$E,MATCH("HOME",'EUC2'!$D$1:$E$1,0),0),"")</f>
        <v/>
      </c>
      <c r="JS18" s="25" t="str">
        <f>IFERROR(VLOOKUP(JS$2&amp;$B18,'FPL FIX2'!$N$1:$Q$400,MATCH("HOME",'FPL FIX2'!$N$1:$Q$1,0),0),"")&amp;IFERROR(VLOOKUP(JS$2&amp;$B18,'FPL FIX2'!$O$1:$P$400,MATCH("AWAY",'FPL FIX2'!$O$1:$P$1,0),0),"")&amp;IFERROR(VLOOKUP(JS$2&amp;$A18,'FA2'!$A:$D,MATCH("AWAY",'FA2'!$A$1:$D$1,0),0),"")&amp;IFERROR(VLOOKUP(JS$2&amp;$A18,'FA2'!$B:$C,MATCH("HOME",'FA2'!$B$1:$C$1,0),0),"")&amp;IFERROR(VLOOKUP(JS$2&amp;$A18,'EFL2'!$A:$D,MATCH("AWAY",'EFL2'!$A$1:$D$1,0),0),"")&amp;IFERROR(VLOOKUP(JS$2&amp;$A18,'EFL2'!$B:$C,MATCH("HOME",'EFL2'!$B$1:$C$1,0),0),"")&amp;IFERROR(VLOOKUP(JS$2&amp;$A18,'UCL2'!$C:$F,MATCH("AWAY",'UCL2'!$C$1:$F$1,0),0),"")&amp;IFERROR(VLOOKUP(JS$2&amp;$A18,'UCL2'!$D:$E,MATCH("HOME",'UCL2'!$D$1:$E$1,0),0),"")&amp;IFERROR(VLOOKUP(JS$2&amp;$A18,'EU2'!$C:$F,MATCH("AWAY",'EU2'!$C$1:$F$1,0),0),"")&amp;IFERROR(VLOOKUP(JS$2&amp;$A18,'EU2'!$D:$E,MATCH("HOME",'EU2'!$D$1:$E$1,0),0),"")&amp;IFERROR(VLOOKUP(JS$2&amp;$A18,'EUC2'!$C:$F,MATCH("AWAY",'EUC2'!$C$1:$F$1,0),0),"")&amp;IFERROR(VLOOKUP(JS$2&amp;$A18,'EUC2'!$D:$E,MATCH("HOME",'EUC2'!$D$1:$E$1,0),0),"")</f>
        <v/>
      </c>
      <c r="JT18" s="25" t="str">
        <f>IFERROR(VLOOKUP(JT$2&amp;$B18,'FPL FIX2'!$N$1:$Q$400,MATCH("HOME",'FPL FIX2'!$N$1:$Q$1,0),0),"")&amp;IFERROR(VLOOKUP(JT$2&amp;$B18,'FPL FIX2'!$O$1:$P$400,MATCH("AWAY",'FPL FIX2'!$O$1:$P$1,0),0),"")&amp;IFERROR(VLOOKUP(JT$2&amp;$A18,'FA2'!$A:$D,MATCH("AWAY",'FA2'!$A$1:$D$1,0),0),"")&amp;IFERROR(VLOOKUP(JT$2&amp;$A18,'FA2'!$B:$C,MATCH("HOME",'FA2'!$B$1:$C$1,0),0),"")&amp;IFERROR(VLOOKUP(JT$2&amp;$A18,'EFL2'!$A:$D,MATCH("AWAY",'EFL2'!$A$1:$D$1,0),0),"")&amp;IFERROR(VLOOKUP(JT$2&amp;$A18,'EFL2'!$B:$C,MATCH("HOME",'EFL2'!$B$1:$C$1,0),0),"")&amp;IFERROR(VLOOKUP(JT$2&amp;$A18,'UCL2'!$C:$F,MATCH("AWAY",'UCL2'!$C$1:$F$1,0),0),"")&amp;IFERROR(VLOOKUP(JT$2&amp;$A18,'UCL2'!$D:$E,MATCH("HOME",'UCL2'!$D$1:$E$1,0),0),"")&amp;IFERROR(VLOOKUP(JT$2&amp;$A18,'EU2'!$C:$F,MATCH("AWAY",'EU2'!$C$1:$F$1,0),0),"")&amp;IFERROR(VLOOKUP(JT$2&amp;$A18,'EU2'!$D:$E,MATCH("HOME",'EU2'!$D$1:$E$1,0),0),"")&amp;IFERROR(VLOOKUP(JT$2&amp;$A18,'EUC2'!$C:$F,MATCH("AWAY",'EUC2'!$C$1:$F$1,0),0),"")&amp;IFERROR(VLOOKUP(JT$2&amp;$A18,'EUC2'!$D:$E,MATCH("HOME",'EUC2'!$D$1:$E$1,0),0),"")</f>
        <v/>
      </c>
      <c r="JU18" s="25" t="str">
        <f>IFERROR(VLOOKUP(JU$2&amp;$B18,'FPL FIX2'!$N$1:$Q$400,MATCH("HOME",'FPL FIX2'!$N$1:$Q$1,0),0),"")&amp;IFERROR(VLOOKUP(JU$2&amp;$B18,'FPL FIX2'!$O$1:$P$400,MATCH("AWAY",'FPL FIX2'!$O$1:$P$1,0),0),"")&amp;IFERROR(VLOOKUP(JU$2&amp;$A18,'FA2'!$A:$D,MATCH("AWAY",'FA2'!$A$1:$D$1,0),0),"")&amp;IFERROR(VLOOKUP(JU$2&amp;$A18,'FA2'!$B:$C,MATCH("HOME",'FA2'!$B$1:$C$1,0),0),"")&amp;IFERROR(VLOOKUP(JU$2&amp;$A18,'EFL2'!$A:$D,MATCH("AWAY",'EFL2'!$A$1:$D$1,0),0),"")&amp;IFERROR(VLOOKUP(JU$2&amp;$A18,'EFL2'!$B:$C,MATCH("HOME",'EFL2'!$B$1:$C$1,0),0),"")&amp;IFERROR(VLOOKUP(JU$2&amp;$A18,'UCL2'!$C:$F,MATCH("AWAY",'UCL2'!$C$1:$F$1,0),0),"")&amp;IFERROR(VLOOKUP(JU$2&amp;$A18,'UCL2'!$D:$E,MATCH("HOME",'UCL2'!$D$1:$E$1,0),0),"")&amp;IFERROR(VLOOKUP(JU$2&amp;$A18,'EU2'!$C:$F,MATCH("AWAY",'EU2'!$C$1:$F$1,0),0),"")&amp;IFERROR(VLOOKUP(JU$2&amp;$A18,'EU2'!$D:$E,MATCH("HOME",'EU2'!$D$1:$E$1,0),0),"")&amp;IFERROR(VLOOKUP(JU$2&amp;$A18,'EUC2'!$C:$F,MATCH("AWAY",'EUC2'!$C$1:$F$1,0),0),"")&amp;IFERROR(VLOOKUP(JU$2&amp;$A18,'EUC2'!$D:$E,MATCH("HOME",'EUC2'!$D$1:$E$1,0),0),"")</f>
        <v/>
      </c>
      <c r="JV18" s="25" t="str">
        <f>IFERROR(VLOOKUP(JV$2&amp;$B18,'FPL FIX2'!$N$1:$Q$400,MATCH("HOME",'FPL FIX2'!$N$1:$Q$1,0),0),"")&amp;IFERROR(VLOOKUP(JV$2&amp;$B18,'FPL FIX2'!$O$1:$P$400,MATCH("AWAY",'FPL FIX2'!$O$1:$P$1,0),0),"")&amp;IFERROR(VLOOKUP(JV$2&amp;$A18,'FA2'!$A:$D,MATCH("AWAY",'FA2'!$A$1:$D$1,0),0),"")&amp;IFERROR(VLOOKUP(JV$2&amp;$A18,'FA2'!$B:$C,MATCH("HOME",'FA2'!$B$1:$C$1,0),0),"")&amp;IFERROR(VLOOKUP(JV$2&amp;$A18,'EFL2'!$A:$D,MATCH("AWAY",'EFL2'!$A$1:$D$1,0),0),"")&amp;IFERROR(VLOOKUP(JV$2&amp;$A18,'EFL2'!$B:$C,MATCH("HOME",'EFL2'!$B$1:$C$1,0),0),"")&amp;IFERROR(VLOOKUP(JV$2&amp;$A18,'UCL2'!$C:$F,MATCH("AWAY",'UCL2'!$C$1:$F$1,0),0),"")&amp;IFERROR(VLOOKUP(JV$2&amp;$A18,'UCL2'!$D:$E,MATCH("HOME",'UCL2'!$D$1:$E$1,0),0),"")&amp;IFERROR(VLOOKUP(JV$2&amp;$A18,'EU2'!$C:$F,MATCH("AWAY",'EU2'!$C$1:$F$1,0),0),"")&amp;IFERROR(VLOOKUP(JV$2&amp;$A18,'EU2'!$D:$E,MATCH("HOME",'EU2'!$D$1:$E$1,0),0),"")&amp;IFERROR(VLOOKUP(JV$2&amp;$A18,'EUC2'!$C:$F,MATCH("AWAY",'EUC2'!$C$1:$F$1,0),0),"")&amp;IFERROR(VLOOKUP(JV$2&amp;$A18,'EUC2'!$D:$E,MATCH("HOME",'EUC2'!$D$1:$E$1,0),0),"")</f>
        <v>ARS</v>
      </c>
      <c r="JW18" s="25" t="str">
        <f>IFERROR(VLOOKUP(JW$2&amp;$B18,'FPL FIX2'!$N$1:$Q$400,MATCH("HOME",'FPL FIX2'!$N$1:$Q$1,0),0),"")&amp;IFERROR(VLOOKUP(JW$2&amp;$B18,'FPL FIX2'!$O$1:$P$400,MATCH("AWAY",'FPL FIX2'!$O$1:$P$1,0),0),"")&amp;IFERROR(VLOOKUP(JW$2&amp;$A18,'FA2'!$A:$D,MATCH("AWAY",'FA2'!$A$1:$D$1,0),0),"")&amp;IFERROR(VLOOKUP(JW$2&amp;$A18,'FA2'!$B:$C,MATCH("HOME",'FA2'!$B$1:$C$1,0),0),"")&amp;IFERROR(VLOOKUP(JW$2&amp;$A18,'EFL2'!$A:$D,MATCH("AWAY",'EFL2'!$A$1:$D$1,0),0),"")&amp;IFERROR(VLOOKUP(JW$2&amp;$A18,'EFL2'!$B:$C,MATCH("HOME",'EFL2'!$B$1:$C$1,0),0),"")&amp;IFERROR(VLOOKUP(JW$2&amp;$A18,'UCL2'!$C:$F,MATCH("AWAY",'UCL2'!$C$1:$F$1,0),0),"")&amp;IFERROR(VLOOKUP(JW$2&amp;$A18,'UCL2'!$D:$E,MATCH("HOME",'UCL2'!$D$1:$E$1,0),0),"")&amp;IFERROR(VLOOKUP(JW$2&amp;$A18,'EU2'!$C:$F,MATCH("AWAY",'EU2'!$C$1:$F$1,0),0),"")&amp;IFERROR(VLOOKUP(JW$2&amp;$A18,'EU2'!$D:$E,MATCH("HOME",'EU2'!$D$1:$E$1,0),0),"")&amp;IFERROR(VLOOKUP(JW$2&amp;$A18,'EUC2'!$C:$F,MATCH("AWAY",'EUC2'!$C$1:$F$1,0),0),"")&amp;IFERROR(VLOOKUP(JW$2&amp;$A18,'EUC2'!$D:$E,MATCH("HOME",'EUC2'!$D$1:$E$1,0),0),"")</f>
        <v/>
      </c>
      <c r="JX18" s="25" t="str">
        <f>IFERROR(VLOOKUP(JX$2&amp;$B18,'FPL FIX2'!$N$1:$Q$400,MATCH("HOME",'FPL FIX2'!$N$1:$Q$1,0),0),"")&amp;IFERROR(VLOOKUP(JX$2&amp;$B18,'FPL FIX2'!$O$1:$P$400,MATCH("AWAY",'FPL FIX2'!$O$1:$P$1,0),0),"")&amp;IFERROR(VLOOKUP(JX$2&amp;$A18,'FA2'!$A:$D,MATCH("AWAY",'FA2'!$A$1:$D$1,0),0),"")&amp;IFERROR(VLOOKUP(JX$2&amp;$A18,'FA2'!$B:$C,MATCH("HOME",'FA2'!$B$1:$C$1,0),0),"")&amp;IFERROR(VLOOKUP(JX$2&amp;$A18,'EFL2'!$A:$D,MATCH("AWAY",'EFL2'!$A$1:$D$1,0),0),"")&amp;IFERROR(VLOOKUP(JX$2&amp;$A18,'EFL2'!$B:$C,MATCH("HOME",'EFL2'!$B$1:$C$1,0),0),"")&amp;IFERROR(VLOOKUP(JX$2&amp;$A18,'UCL2'!$C:$F,MATCH("AWAY",'UCL2'!$C$1:$F$1,0),0),"")&amp;IFERROR(VLOOKUP(JX$2&amp;$A18,'UCL2'!$D:$E,MATCH("HOME",'UCL2'!$D$1:$E$1,0),0),"")&amp;IFERROR(VLOOKUP(JX$2&amp;$A18,'EU2'!$C:$F,MATCH("AWAY",'EU2'!$C$1:$F$1,0),0),"")&amp;IFERROR(VLOOKUP(JX$2&amp;$A18,'EU2'!$D:$E,MATCH("HOME",'EU2'!$D$1:$E$1,0),0),"")&amp;IFERROR(VLOOKUP(JX$2&amp;$A18,'EUC2'!$C:$F,MATCH("AWAY",'EUC2'!$C$1:$F$1,0),0),"")&amp;IFERROR(VLOOKUP(JX$2&amp;$A18,'EUC2'!$D:$E,MATCH("HOME",'EUC2'!$D$1:$E$1,0),0),"")</f>
        <v/>
      </c>
      <c r="JY18" s="25" t="str">
        <f>IFERROR(VLOOKUP(JY$2&amp;$B18,'FPL FIX2'!$N$1:$Q$400,MATCH("HOME",'FPL FIX2'!$N$1:$Q$1,0),0),"")&amp;IFERROR(VLOOKUP(JY$2&amp;$B18,'FPL FIX2'!$O$1:$P$400,MATCH("AWAY",'FPL FIX2'!$O$1:$P$1,0),0),"")&amp;IFERROR(VLOOKUP(JY$2&amp;$A18,'FA2'!$A:$D,MATCH("AWAY",'FA2'!$A$1:$D$1,0),0),"")&amp;IFERROR(VLOOKUP(JY$2&amp;$A18,'FA2'!$B:$C,MATCH("HOME",'FA2'!$B$1:$C$1,0),0),"")&amp;IFERROR(VLOOKUP(JY$2&amp;$A18,'EFL2'!$A:$D,MATCH("AWAY",'EFL2'!$A$1:$D$1,0),0),"")&amp;IFERROR(VLOOKUP(JY$2&amp;$A18,'EFL2'!$B:$C,MATCH("HOME",'EFL2'!$B$1:$C$1,0),0),"")&amp;IFERROR(VLOOKUP(JY$2&amp;$A18,'UCL2'!$C:$F,MATCH("AWAY",'UCL2'!$C$1:$F$1,0),0),"")&amp;IFERROR(VLOOKUP(JY$2&amp;$A18,'UCL2'!$D:$E,MATCH("HOME",'UCL2'!$D$1:$E$1,0),0),"")&amp;IFERROR(VLOOKUP(JY$2&amp;$A18,'EU2'!$C:$F,MATCH("AWAY",'EU2'!$C$1:$F$1,0),0),"")&amp;IFERROR(VLOOKUP(JY$2&amp;$A18,'EU2'!$D:$E,MATCH("HOME",'EU2'!$D$1:$E$1,0),0),"")&amp;IFERROR(VLOOKUP(JY$2&amp;$A18,'EUC2'!$C:$F,MATCH("AWAY",'EUC2'!$C$1:$F$1,0),0),"")&amp;IFERROR(VLOOKUP(JY$2&amp;$A18,'EUC2'!$D:$E,MATCH("HOME",'EUC2'!$D$1:$E$1,0),0),"")</f>
        <v/>
      </c>
      <c r="JZ18" s="25" t="str">
        <f>IFERROR(VLOOKUP(JZ$2&amp;$B18,'FPL FIX2'!$N$1:$Q$400,MATCH("HOME",'FPL FIX2'!$N$1:$Q$1,0),0),"")&amp;IFERROR(VLOOKUP(JZ$2&amp;$B18,'FPL FIX2'!$O$1:$P$400,MATCH("AWAY",'FPL FIX2'!$O$1:$P$1,0),0),"")&amp;IFERROR(VLOOKUP(JZ$2&amp;$A18,'FA2'!$A:$D,MATCH("AWAY",'FA2'!$A$1:$D$1,0),0),"")&amp;IFERROR(VLOOKUP(JZ$2&amp;$A18,'FA2'!$B:$C,MATCH("HOME",'FA2'!$B$1:$C$1,0),0),"")&amp;IFERROR(VLOOKUP(JZ$2&amp;$A18,'EFL2'!$A:$D,MATCH("AWAY",'EFL2'!$A$1:$D$1,0),0),"")&amp;IFERROR(VLOOKUP(JZ$2&amp;$A18,'EFL2'!$B:$C,MATCH("HOME",'EFL2'!$B$1:$C$1,0),0),"")&amp;IFERROR(VLOOKUP(JZ$2&amp;$A18,'UCL2'!$C:$F,MATCH("AWAY",'UCL2'!$C$1:$F$1,0),0),"")&amp;IFERROR(VLOOKUP(JZ$2&amp;$A18,'UCL2'!$D:$E,MATCH("HOME",'UCL2'!$D$1:$E$1,0),0),"")&amp;IFERROR(VLOOKUP(JZ$2&amp;$A18,'EU2'!$C:$F,MATCH("AWAY",'EU2'!$C$1:$F$1,0),0),"")&amp;IFERROR(VLOOKUP(JZ$2&amp;$A18,'EU2'!$D:$E,MATCH("HOME",'EU2'!$D$1:$E$1,0),0),"")&amp;IFERROR(VLOOKUP(JZ$2&amp;$A18,'EUC2'!$C:$F,MATCH("AWAY",'EUC2'!$C$1:$F$1,0),0),"")&amp;IFERROR(VLOOKUP(JZ$2&amp;$A18,'EUC2'!$D:$E,MATCH("HOME",'EUC2'!$D$1:$E$1,0),0),"")</f>
        <v/>
      </c>
      <c r="KA18" s="25" t="str">
        <f>IFERROR(VLOOKUP(KA$2&amp;$B18,'FPL FIX2'!$N$1:$Q$400,MATCH("HOME",'FPL FIX2'!$N$1:$Q$1,0),0),"")&amp;IFERROR(VLOOKUP(KA$2&amp;$B18,'FPL FIX2'!$O$1:$P$400,MATCH("AWAY",'FPL FIX2'!$O$1:$P$1,0),0),"")&amp;IFERROR(VLOOKUP(KA$2&amp;$A18,'FA2'!$A:$D,MATCH("AWAY",'FA2'!$A$1:$D$1,0),0),"")&amp;IFERROR(VLOOKUP(KA$2&amp;$A18,'FA2'!$B:$C,MATCH("HOME",'FA2'!$B$1:$C$1,0),0),"")&amp;IFERROR(VLOOKUP(KA$2&amp;$A18,'EFL2'!$A:$D,MATCH("AWAY",'EFL2'!$A$1:$D$1,0),0),"")&amp;IFERROR(VLOOKUP(KA$2&amp;$A18,'EFL2'!$B:$C,MATCH("HOME",'EFL2'!$B$1:$C$1,0),0),"")&amp;IFERROR(VLOOKUP(KA$2&amp;$A18,'UCL2'!$C:$F,MATCH("AWAY",'UCL2'!$C$1:$F$1,0),0),"")&amp;IFERROR(VLOOKUP(KA$2&amp;$A18,'UCL2'!$D:$E,MATCH("HOME",'UCL2'!$D$1:$E$1,0),0),"")&amp;IFERROR(VLOOKUP(KA$2&amp;$A18,'EU2'!$C:$F,MATCH("AWAY",'EU2'!$C$1:$F$1,0),0),"")&amp;IFERROR(VLOOKUP(KA$2&amp;$A18,'EU2'!$D:$E,MATCH("HOME",'EU2'!$D$1:$E$1,0),0),"")&amp;IFERROR(VLOOKUP(KA$2&amp;$A18,'EUC2'!$C:$F,MATCH("AWAY",'EUC2'!$C$1:$F$1,0),0),"")&amp;IFERROR(VLOOKUP(KA$2&amp;$A18,'EUC2'!$D:$E,MATCH("HOME",'EUC2'!$D$1:$E$1,0),0),"")</f>
        <v/>
      </c>
      <c r="KB18" s="25" t="str">
        <f>IFERROR(VLOOKUP(KB$2&amp;$B18,'FPL FIX2'!$N$1:$Q$400,MATCH("HOME",'FPL FIX2'!$N$1:$Q$1,0),0),"")&amp;IFERROR(VLOOKUP(KB$2&amp;$B18,'FPL FIX2'!$O$1:$P$400,MATCH("AWAY",'FPL FIX2'!$O$1:$P$1,0),0),"")&amp;IFERROR(VLOOKUP(KB$2&amp;$A18,'FA2'!$A:$D,MATCH("AWAY",'FA2'!$A$1:$D$1,0),0),"")&amp;IFERROR(VLOOKUP(KB$2&amp;$A18,'FA2'!$B:$C,MATCH("HOME",'FA2'!$B$1:$C$1,0),0),"")&amp;IFERROR(VLOOKUP(KB$2&amp;$A18,'EFL2'!$A:$D,MATCH("AWAY",'EFL2'!$A$1:$D$1,0),0),"")&amp;IFERROR(VLOOKUP(KB$2&amp;$A18,'EFL2'!$B:$C,MATCH("HOME",'EFL2'!$B$1:$C$1,0),0),"")&amp;IFERROR(VLOOKUP(KB$2&amp;$A18,'UCL2'!$C:$F,MATCH("AWAY",'UCL2'!$C$1:$F$1,0),0),"")&amp;IFERROR(VLOOKUP(KB$2&amp;$A18,'UCL2'!$D:$E,MATCH("HOME",'UCL2'!$D$1:$E$1,0),0),"")&amp;IFERROR(VLOOKUP(KB$2&amp;$A18,'EU2'!$C:$F,MATCH("AWAY",'EU2'!$C$1:$F$1,0),0),"")&amp;IFERROR(VLOOKUP(KB$2&amp;$A18,'EU2'!$D:$E,MATCH("HOME",'EU2'!$D$1:$E$1,0),0),"")&amp;IFERROR(VLOOKUP(KB$2&amp;$A18,'EUC2'!$C:$F,MATCH("AWAY",'EUC2'!$C$1:$F$1,0),0),"")&amp;IFERROR(VLOOKUP(KB$2&amp;$A18,'EUC2'!$D:$E,MATCH("HOME",'EUC2'!$D$1:$E$1,0),0),"")</f>
        <v>lee</v>
      </c>
      <c r="KC18" s="25" t="str">
        <f>IFERROR(VLOOKUP(KC$2&amp;$B18,'FPL FIX2'!$N$1:$Q$400,MATCH("HOME",'FPL FIX2'!$N$1:$Q$1,0),0),"")&amp;IFERROR(VLOOKUP(KC$2&amp;$B18,'FPL FIX2'!$O$1:$P$400,MATCH("AWAY",'FPL FIX2'!$O$1:$P$1,0),0),"")&amp;IFERROR(VLOOKUP(KC$2&amp;$A18,'FA2'!$A:$D,MATCH("AWAY",'FA2'!$A$1:$D$1,0),0),"")&amp;IFERROR(VLOOKUP(KC$2&amp;$A18,'FA2'!$B:$C,MATCH("HOME",'FA2'!$B$1:$C$1,0),0),"")&amp;IFERROR(VLOOKUP(KC$2&amp;$A18,'EFL2'!$A:$D,MATCH("AWAY",'EFL2'!$A$1:$D$1,0),0),"")&amp;IFERROR(VLOOKUP(KC$2&amp;$A18,'EFL2'!$B:$C,MATCH("HOME",'EFL2'!$B$1:$C$1,0),0),"")&amp;IFERROR(VLOOKUP(KC$2&amp;$A18,'UCL2'!$C:$F,MATCH("AWAY",'UCL2'!$C$1:$F$1,0),0),"")&amp;IFERROR(VLOOKUP(KC$2&amp;$A18,'UCL2'!$D:$E,MATCH("HOME",'UCL2'!$D$1:$E$1,0),0),"")&amp;IFERROR(VLOOKUP(KC$2&amp;$A18,'EU2'!$C:$F,MATCH("AWAY",'EU2'!$C$1:$F$1,0),0),"")&amp;IFERROR(VLOOKUP(KC$2&amp;$A18,'EU2'!$D:$E,MATCH("HOME",'EU2'!$D$1:$E$1,0),0),"")&amp;IFERROR(VLOOKUP(KC$2&amp;$A18,'EUC2'!$C:$F,MATCH("AWAY",'EUC2'!$C$1:$F$1,0),0),"")&amp;IFERROR(VLOOKUP(KC$2&amp;$A18,'EUC2'!$D:$E,MATCH("HOME",'EUC2'!$D$1:$E$1,0),0),"")</f>
        <v/>
      </c>
      <c r="KD18" s="25" t="str">
        <f>IFERROR(VLOOKUP(KD$2&amp;$B18,'FPL FIX2'!$N$1:$Q$400,MATCH("HOME",'FPL FIX2'!$N$1:$Q$1,0),0),"")&amp;IFERROR(VLOOKUP(KD$2&amp;$B18,'FPL FIX2'!$O$1:$P$400,MATCH("AWAY",'FPL FIX2'!$O$1:$P$1,0),0),"")&amp;IFERROR(VLOOKUP(KD$2&amp;$A18,'FA2'!$A:$D,MATCH("AWAY",'FA2'!$A$1:$D$1,0),0),"")&amp;IFERROR(VLOOKUP(KD$2&amp;$A18,'FA2'!$B:$C,MATCH("HOME",'FA2'!$B$1:$C$1,0),0),"")&amp;IFERROR(VLOOKUP(KD$2&amp;$A18,'EFL2'!$A:$D,MATCH("AWAY",'EFL2'!$A$1:$D$1,0),0),"")&amp;IFERROR(VLOOKUP(KD$2&amp;$A18,'EFL2'!$B:$C,MATCH("HOME",'EFL2'!$B$1:$C$1,0),0),"")&amp;IFERROR(VLOOKUP(KD$2&amp;$A18,'UCL2'!$C:$F,MATCH("AWAY",'UCL2'!$C$1:$F$1,0),0),"")&amp;IFERROR(VLOOKUP(KD$2&amp;$A18,'UCL2'!$D:$E,MATCH("HOME",'UCL2'!$D$1:$E$1,0),0),"")&amp;IFERROR(VLOOKUP(KD$2&amp;$A18,'EU2'!$C:$F,MATCH("AWAY",'EU2'!$C$1:$F$1,0),0),"")&amp;IFERROR(VLOOKUP(KD$2&amp;$A18,'EU2'!$D:$E,MATCH("HOME",'EU2'!$D$1:$E$1,0),0),"")&amp;IFERROR(VLOOKUP(KD$2&amp;$A18,'EUC2'!$C:$F,MATCH("AWAY",'EUC2'!$C$1:$F$1,0),0),"")&amp;IFERROR(VLOOKUP(KD$2&amp;$A18,'EUC2'!$D:$E,MATCH("HOME",'EUC2'!$D$1:$E$1,0),0),"")</f>
        <v/>
      </c>
      <c r="KE18" s="25" t="str">
        <f>IFERROR(VLOOKUP(KE$2&amp;$B18,'FPL FIX2'!$N$1:$Q$400,MATCH("HOME",'FPL FIX2'!$N$1:$Q$1,0),0),"")&amp;IFERROR(VLOOKUP(KE$2&amp;$B18,'FPL FIX2'!$O$1:$P$400,MATCH("AWAY",'FPL FIX2'!$O$1:$P$1,0),0),"")&amp;IFERROR(VLOOKUP(KE$2&amp;$A18,'FA2'!$A:$D,MATCH("AWAY",'FA2'!$A$1:$D$1,0),0),"")&amp;IFERROR(VLOOKUP(KE$2&amp;$A18,'FA2'!$B:$C,MATCH("HOME",'FA2'!$B$1:$C$1,0),0),"")&amp;IFERROR(VLOOKUP(KE$2&amp;$A18,'EFL2'!$A:$D,MATCH("AWAY",'EFL2'!$A$1:$D$1,0),0),"")&amp;IFERROR(VLOOKUP(KE$2&amp;$A18,'EFL2'!$B:$C,MATCH("HOME",'EFL2'!$B$1:$C$1,0),0),"")&amp;IFERROR(VLOOKUP(KE$2&amp;$A18,'UCL2'!$C:$F,MATCH("AWAY",'UCL2'!$C$1:$F$1,0),0),"")&amp;IFERROR(VLOOKUP(KE$2&amp;$A18,'UCL2'!$D:$E,MATCH("HOME",'UCL2'!$D$1:$E$1,0),0),"")&amp;IFERROR(VLOOKUP(KE$2&amp;$A18,'EU2'!$C:$F,MATCH("AWAY",'EU2'!$C$1:$F$1,0),0),"")&amp;IFERROR(VLOOKUP(KE$2&amp;$A18,'EU2'!$D:$E,MATCH("HOME",'EU2'!$D$1:$E$1,0),0),"")&amp;IFERROR(VLOOKUP(KE$2&amp;$A18,'EUC2'!$C:$F,MATCH("AWAY",'EUC2'!$C$1:$F$1,0),0),"")&amp;IFERROR(VLOOKUP(KE$2&amp;$A18,'EUC2'!$D:$E,MATCH("HOME",'EUC2'!$D$1:$E$1,0),0),"")</f>
        <v/>
      </c>
      <c r="KF18" s="25" t="str">
        <f>IFERROR(VLOOKUP(KF$2&amp;$B18,'FPL FIX2'!$N$1:$Q$400,MATCH("HOME",'FPL FIX2'!$N$1:$Q$1,0),0),"")&amp;IFERROR(VLOOKUP(KF$2&amp;$B18,'FPL FIX2'!$O$1:$P$400,MATCH("AWAY",'FPL FIX2'!$O$1:$P$1,0),0),"")&amp;IFERROR(VLOOKUP(KF$2&amp;$A18,'FA2'!$A:$D,MATCH("AWAY",'FA2'!$A$1:$D$1,0),0),"")&amp;IFERROR(VLOOKUP(KF$2&amp;$A18,'FA2'!$B:$C,MATCH("HOME",'FA2'!$B$1:$C$1,0),0),"")&amp;IFERROR(VLOOKUP(KF$2&amp;$A18,'EFL2'!$A:$D,MATCH("AWAY",'EFL2'!$A$1:$D$1,0),0),"")&amp;IFERROR(VLOOKUP(KF$2&amp;$A18,'EFL2'!$B:$C,MATCH("HOME",'EFL2'!$B$1:$C$1,0),0),"")&amp;IFERROR(VLOOKUP(KF$2&amp;$A18,'UCL2'!$C:$F,MATCH("AWAY",'UCL2'!$C$1:$F$1,0),0),"")&amp;IFERROR(VLOOKUP(KF$2&amp;$A18,'UCL2'!$D:$E,MATCH("HOME",'UCL2'!$D$1:$E$1,0),0),"")&amp;IFERROR(VLOOKUP(KF$2&amp;$A18,'EU2'!$C:$F,MATCH("AWAY",'EU2'!$C$1:$F$1,0),0),"")&amp;IFERROR(VLOOKUP(KF$2&amp;$A18,'EU2'!$D:$E,MATCH("HOME",'EU2'!$D$1:$E$1,0),0),"")&amp;IFERROR(VLOOKUP(KF$2&amp;$A18,'EUC2'!$C:$F,MATCH("AWAY",'EUC2'!$C$1:$F$1,0),0),"")&amp;IFERROR(VLOOKUP(KF$2&amp;$A18,'EUC2'!$D:$E,MATCH("HOME",'EUC2'!$D$1:$E$1,0),0),"")</f>
        <v/>
      </c>
      <c r="KG18" s="25" t="str">
        <f>IFERROR(VLOOKUP(KG$2&amp;$B18,'FPL FIX2'!$N$1:$Q$400,MATCH("HOME",'FPL FIX2'!$N$1:$Q$1,0),0),"")&amp;IFERROR(VLOOKUP(KG$2&amp;$B18,'FPL FIX2'!$O$1:$P$400,MATCH("AWAY",'FPL FIX2'!$O$1:$P$1,0),0),"")&amp;IFERROR(VLOOKUP(KG$2&amp;$A18,'FA2'!$A:$D,MATCH("AWAY",'FA2'!$A$1:$D$1,0),0),"")&amp;IFERROR(VLOOKUP(KG$2&amp;$A18,'FA2'!$B:$C,MATCH("HOME",'FA2'!$B$1:$C$1,0),0),"")&amp;IFERROR(VLOOKUP(KG$2&amp;$A18,'EFL2'!$A:$D,MATCH("AWAY",'EFL2'!$A$1:$D$1,0),0),"")&amp;IFERROR(VLOOKUP(KG$2&amp;$A18,'EFL2'!$B:$C,MATCH("HOME",'EFL2'!$B$1:$C$1,0),0),"")&amp;IFERROR(VLOOKUP(KG$2&amp;$A18,'UCL2'!$C:$F,MATCH("AWAY",'UCL2'!$C$1:$F$1,0),0),"")&amp;IFERROR(VLOOKUP(KG$2&amp;$A18,'UCL2'!$D:$E,MATCH("HOME",'UCL2'!$D$1:$E$1,0),0),"")&amp;IFERROR(VLOOKUP(KG$2&amp;$A18,'EU2'!$C:$F,MATCH("AWAY",'EU2'!$C$1:$F$1,0),0),"")&amp;IFERROR(VLOOKUP(KG$2&amp;$A18,'EU2'!$D:$E,MATCH("HOME",'EU2'!$D$1:$E$1,0),0),"")&amp;IFERROR(VLOOKUP(KG$2&amp;$A18,'EUC2'!$C:$F,MATCH("AWAY",'EUC2'!$C$1:$F$1,0),0),"")&amp;IFERROR(VLOOKUP(KG$2&amp;$A18,'EUC2'!$D:$E,MATCH("HOME",'EUC2'!$D$1:$E$1,0),0),"")</f>
        <v>BHA</v>
      </c>
      <c r="KH18" s="25" t="str">
        <f>IFERROR(VLOOKUP(KH$2&amp;$B18,'FPL FIX2'!$N$1:$Q$400,MATCH("HOME",'FPL FIX2'!$N$1:$Q$1,0),0),"")&amp;IFERROR(VLOOKUP(KH$2&amp;$B18,'FPL FIX2'!$O$1:$P$400,MATCH("AWAY",'FPL FIX2'!$O$1:$P$1,0),0),"")&amp;IFERROR(VLOOKUP(KH$2&amp;$A18,'FA2'!$A:$D,MATCH("AWAY",'FA2'!$A$1:$D$1,0),0),"")&amp;IFERROR(VLOOKUP(KH$2&amp;$A18,'FA2'!$B:$C,MATCH("HOME",'FA2'!$B$1:$C$1,0),0),"")&amp;IFERROR(VLOOKUP(KH$2&amp;$A18,'EFL2'!$A:$D,MATCH("AWAY",'EFL2'!$A$1:$D$1,0),0),"")&amp;IFERROR(VLOOKUP(KH$2&amp;$A18,'EFL2'!$B:$C,MATCH("HOME",'EFL2'!$B$1:$C$1,0),0),"")&amp;IFERROR(VLOOKUP(KH$2&amp;$A18,'UCL2'!$C:$F,MATCH("AWAY",'UCL2'!$C$1:$F$1,0),0),"")&amp;IFERROR(VLOOKUP(KH$2&amp;$A18,'UCL2'!$D:$E,MATCH("HOME",'UCL2'!$D$1:$E$1,0),0),"")&amp;IFERROR(VLOOKUP(KH$2&amp;$A18,'EU2'!$C:$F,MATCH("AWAY",'EU2'!$C$1:$F$1,0),0),"")&amp;IFERROR(VLOOKUP(KH$2&amp;$A18,'EU2'!$D:$E,MATCH("HOME",'EU2'!$D$1:$E$1,0),0),"")&amp;IFERROR(VLOOKUP(KH$2&amp;$A18,'EUC2'!$C:$F,MATCH("AWAY",'EUC2'!$C$1:$F$1,0),0),"")&amp;IFERROR(VLOOKUP(KH$2&amp;$A18,'EUC2'!$D:$E,MATCH("HOME",'EUC2'!$D$1:$E$1,0),0),"")</f>
        <v/>
      </c>
      <c r="KI18" s="25" t="str">
        <f>IFERROR(VLOOKUP(KI$2&amp;$B18,'FPL FIX2'!$N$1:$Q$400,MATCH("HOME",'FPL FIX2'!$N$1:$Q$1,0),0),"")&amp;IFERROR(VLOOKUP(KI$2&amp;$B18,'FPL FIX2'!$O$1:$P$400,MATCH("AWAY",'FPL FIX2'!$O$1:$P$1,0),0),"")&amp;IFERROR(VLOOKUP(KI$2&amp;$A18,'FA2'!$A:$D,MATCH("AWAY",'FA2'!$A$1:$D$1,0),0),"")&amp;IFERROR(VLOOKUP(KI$2&amp;$A18,'FA2'!$B:$C,MATCH("HOME",'FA2'!$B$1:$C$1,0),0),"")&amp;IFERROR(VLOOKUP(KI$2&amp;$A18,'EFL2'!$A:$D,MATCH("AWAY",'EFL2'!$A$1:$D$1,0),0),"")&amp;IFERROR(VLOOKUP(KI$2&amp;$A18,'EFL2'!$B:$C,MATCH("HOME",'EFL2'!$B$1:$C$1,0),0),"")&amp;IFERROR(VLOOKUP(KI$2&amp;$A18,'UCL2'!$C:$F,MATCH("AWAY",'UCL2'!$C$1:$F$1,0),0),"")&amp;IFERROR(VLOOKUP(KI$2&amp;$A18,'UCL2'!$D:$E,MATCH("HOME",'UCL2'!$D$1:$E$1,0),0),"")&amp;IFERROR(VLOOKUP(KI$2&amp;$A18,'EU2'!$C:$F,MATCH("AWAY",'EU2'!$C$1:$F$1,0),0),"")&amp;IFERROR(VLOOKUP(KI$2&amp;$A18,'EU2'!$D:$E,MATCH("HOME",'EU2'!$D$1:$E$1,0),0),"")&amp;IFERROR(VLOOKUP(KI$2&amp;$A18,'EUC2'!$C:$F,MATCH("AWAY",'EUC2'!$C$1:$F$1,0),0),"")&amp;IFERROR(VLOOKUP(KI$2&amp;$A18,'EUC2'!$D:$E,MATCH("HOME",'EUC2'!$D$1:$E$1,0),0),"")</f>
        <v/>
      </c>
      <c r="KJ18" s="25" t="str">
        <f>IFERROR(VLOOKUP(KJ$2&amp;$B18,'FPL FIX2'!$N$1:$Q$400,MATCH("HOME",'FPL FIX2'!$N$1:$Q$1,0),0),"")&amp;IFERROR(VLOOKUP(KJ$2&amp;$B18,'FPL FIX2'!$O$1:$P$400,MATCH("AWAY",'FPL FIX2'!$O$1:$P$1,0),0),"")&amp;IFERROR(VLOOKUP(KJ$2&amp;$A18,'FA2'!$A:$D,MATCH("AWAY",'FA2'!$A$1:$D$1,0),0),"")&amp;IFERROR(VLOOKUP(KJ$2&amp;$A18,'FA2'!$B:$C,MATCH("HOME",'FA2'!$B$1:$C$1,0),0),"")&amp;IFERROR(VLOOKUP(KJ$2&amp;$A18,'EFL2'!$A:$D,MATCH("AWAY",'EFL2'!$A$1:$D$1,0),0),"")&amp;IFERROR(VLOOKUP(KJ$2&amp;$A18,'EFL2'!$B:$C,MATCH("HOME",'EFL2'!$B$1:$C$1,0),0),"")&amp;IFERROR(VLOOKUP(KJ$2&amp;$A18,'UCL2'!$C:$F,MATCH("AWAY",'UCL2'!$C$1:$F$1,0),0),"")&amp;IFERROR(VLOOKUP(KJ$2&amp;$A18,'UCL2'!$D:$E,MATCH("HOME",'UCL2'!$D$1:$E$1,0),0),"")&amp;IFERROR(VLOOKUP(KJ$2&amp;$A18,'EU2'!$C:$F,MATCH("AWAY",'EU2'!$C$1:$F$1,0),0),"")&amp;IFERROR(VLOOKUP(KJ$2&amp;$A18,'EU2'!$D:$E,MATCH("HOME",'EU2'!$D$1:$E$1,0),0),"")&amp;IFERROR(VLOOKUP(KJ$2&amp;$A18,'EUC2'!$C:$F,MATCH("AWAY",'EUC2'!$C$1:$F$1,0),0),"")&amp;IFERROR(VLOOKUP(KJ$2&amp;$A18,'EUC2'!$D:$E,MATCH("HOME",'EUC2'!$D$1:$E$1,0),0),"")</f>
        <v/>
      </c>
      <c r="KK18" s="25" t="str">
        <f>IFERROR(VLOOKUP(KK$2&amp;$B18,'FPL FIX2'!$N$1:$Q$400,MATCH("HOME",'FPL FIX2'!$N$1:$Q$1,0),0),"")&amp;IFERROR(VLOOKUP(KK$2&amp;$B18,'FPL FIX2'!$O$1:$P$400,MATCH("AWAY",'FPL FIX2'!$O$1:$P$1,0),0),"")&amp;IFERROR(VLOOKUP(KK$2&amp;$A18,'FA2'!$A:$D,MATCH("AWAY",'FA2'!$A$1:$D$1,0),0),"")&amp;IFERROR(VLOOKUP(KK$2&amp;$A18,'FA2'!$B:$C,MATCH("HOME",'FA2'!$B$1:$C$1,0),0),"")&amp;IFERROR(VLOOKUP(KK$2&amp;$A18,'EFL2'!$A:$D,MATCH("AWAY",'EFL2'!$A$1:$D$1,0),0),"")&amp;IFERROR(VLOOKUP(KK$2&amp;$A18,'EFL2'!$B:$C,MATCH("HOME",'EFL2'!$B$1:$C$1,0),0),"")&amp;IFERROR(VLOOKUP(KK$2&amp;$A18,'UCL2'!$C:$F,MATCH("AWAY",'UCL2'!$C$1:$F$1,0),0),"")&amp;IFERROR(VLOOKUP(KK$2&amp;$A18,'UCL2'!$D:$E,MATCH("HOME",'UCL2'!$D$1:$E$1,0),0),"")&amp;IFERROR(VLOOKUP(KK$2&amp;$A18,'EU2'!$C:$F,MATCH("AWAY",'EU2'!$C$1:$F$1,0),0),"")&amp;IFERROR(VLOOKUP(KK$2&amp;$A18,'EU2'!$D:$E,MATCH("HOME",'EU2'!$D$1:$E$1,0),0),"")&amp;IFERROR(VLOOKUP(KK$2&amp;$A18,'EUC2'!$C:$F,MATCH("AWAY",'EUC2'!$C$1:$F$1,0),0),"")&amp;IFERROR(VLOOKUP(KK$2&amp;$A18,'EUC2'!$D:$E,MATCH("HOME",'EUC2'!$D$1:$E$1,0),0),"")</f>
        <v>LEI</v>
      </c>
      <c r="KL18" s="25" t="str">
        <f>IFERROR(VLOOKUP(KL$2&amp;$B18,'FPL FIX2'!$N$1:$Q$400,MATCH("HOME",'FPL FIX2'!$N$1:$Q$1,0),0),"")&amp;IFERROR(VLOOKUP(KL$2&amp;$B18,'FPL FIX2'!$O$1:$P$400,MATCH("AWAY",'FPL FIX2'!$O$1:$P$1,0),0),"")&amp;IFERROR(VLOOKUP(KL$2&amp;$A18,'FA2'!$A:$D,MATCH("AWAY",'FA2'!$A$1:$D$1,0),0),"")&amp;IFERROR(VLOOKUP(KL$2&amp;$A18,'FA2'!$B:$C,MATCH("HOME",'FA2'!$B$1:$C$1,0),0),"")&amp;IFERROR(VLOOKUP(KL$2&amp;$A18,'EFL2'!$A:$D,MATCH("AWAY",'EFL2'!$A$1:$D$1,0),0),"")&amp;IFERROR(VLOOKUP(KL$2&amp;$A18,'EFL2'!$B:$C,MATCH("HOME",'EFL2'!$B$1:$C$1,0),0),"")&amp;IFERROR(VLOOKUP(KL$2&amp;$A18,'UCL2'!$C:$F,MATCH("AWAY",'UCL2'!$C$1:$F$1,0),0),"")&amp;IFERROR(VLOOKUP(KL$2&amp;$A18,'UCL2'!$D:$E,MATCH("HOME",'UCL2'!$D$1:$E$1,0),0),"")&amp;IFERROR(VLOOKUP(KL$2&amp;$A18,'EU2'!$C:$F,MATCH("AWAY",'EU2'!$C$1:$F$1,0),0),"")&amp;IFERROR(VLOOKUP(KL$2&amp;$A18,'EU2'!$D:$E,MATCH("HOME",'EU2'!$D$1:$E$1,0),0),"")&amp;IFERROR(VLOOKUP(KL$2&amp;$A18,'EUC2'!$C:$F,MATCH("AWAY",'EUC2'!$C$1:$F$1,0),0),"")&amp;IFERROR(VLOOKUP(KL$2&amp;$A18,'EUC2'!$D:$E,MATCH("HOME",'EUC2'!$D$1:$E$1,0),0),"")</f>
        <v/>
      </c>
      <c r="KM18" s="25" t="str">
        <f>IFERROR(VLOOKUP(KM$2&amp;$B18,'FPL FIX2'!$N$1:$Q$400,MATCH("HOME",'FPL FIX2'!$N$1:$Q$1,0),0),"")&amp;IFERROR(VLOOKUP(KM$2&amp;$B18,'FPL FIX2'!$O$1:$P$400,MATCH("AWAY",'FPL FIX2'!$O$1:$P$1,0),0),"")&amp;IFERROR(VLOOKUP(KM$2&amp;$A18,'FA2'!$A:$D,MATCH("AWAY",'FA2'!$A$1:$D$1,0),0),"")&amp;IFERROR(VLOOKUP(KM$2&amp;$A18,'FA2'!$B:$C,MATCH("HOME",'FA2'!$B$1:$C$1,0),0),"")&amp;IFERROR(VLOOKUP(KM$2&amp;$A18,'EFL2'!$A:$D,MATCH("AWAY",'EFL2'!$A$1:$D$1,0),0),"")&amp;IFERROR(VLOOKUP(KM$2&amp;$A18,'EFL2'!$B:$C,MATCH("HOME",'EFL2'!$B$1:$C$1,0),0),"")&amp;IFERROR(VLOOKUP(KM$2&amp;$A18,'UCL2'!$C:$F,MATCH("AWAY",'UCL2'!$C$1:$F$1,0),0),"")&amp;IFERROR(VLOOKUP(KM$2&amp;$A18,'UCL2'!$D:$E,MATCH("HOME",'UCL2'!$D$1:$E$1,0),0),"")&amp;IFERROR(VLOOKUP(KM$2&amp;$A18,'EU2'!$C:$F,MATCH("AWAY",'EU2'!$C$1:$F$1,0),0),"")&amp;IFERROR(VLOOKUP(KM$2&amp;$A18,'EU2'!$D:$E,MATCH("HOME",'EU2'!$D$1:$E$1,0),0),"")&amp;IFERROR(VLOOKUP(KM$2&amp;$A18,'EUC2'!$C:$F,MATCH("AWAY",'EUC2'!$C$1:$F$1,0),0),"")&amp;IFERROR(VLOOKUP(KM$2&amp;$A18,'EUC2'!$D:$E,MATCH("HOME",'EUC2'!$D$1:$E$1,0),0),"")</f>
        <v/>
      </c>
      <c r="KN18" s="25" t="str">
        <f>IFERROR(VLOOKUP(KN$2&amp;$B18,'FPL FIX2'!$N$1:$Q$400,MATCH("HOME",'FPL FIX2'!$N$1:$Q$1,0),0),"")&amp;IFERROR(VLOOKUP(KN$2&amp;$B18,'FPL FIX2'!$O$1:$P$400,MATCH("AWAY",'FPL FIX2'!$O$1:$P$1,0),0),"")&amp;IFERROR(VLOOKUP(KN$2&amp;$A18,'FA2'!$A:$D,MATCH("AWAY",'FA2'!$A$1:$D$1,0),0),"")&amp;IFERROR(VLOOKUP(KN$2&amp;$A18,'FA2'!$B:$C,MATCH("HOME",'FA2'!$B$1:$C$1,0),0),"")&amp;IFERROR(VLOOKUP(KN$2&amp;$A18,'EFL2'!$A:$D,MATCH("AWAY",'EFL2'!$A$1:$D$1,0),0),"")&amp;IFERROR(VLOOKUP(KN$2&amp;$A18,'EFL2'!$B:$C,MATCH("HOME",'EFL2'!$B$1:$C$1,0),0),"")&amp;IFERROR(VLOOKUP(KN$2&amp;$A18,'UCL2'!$C:$F,MATCH("AWAY",'UCL2'!$C$1:$F$1,0),0),"")&amp;IFERROR(VLOOKUP(KN$2&amp;$A18,'UCL2'!$D:$E,MATCH("HOME",'UCL2'!$D$1:$E$1,0),0),"")&amp;IFERROR(VLOOKUP(KN$2&amp;$A18,'EU2'!$C:$F,MATCH("AWAY",'EU2'!$C$1:$F$1,0),0),"")&amp;IFERROR(VLOOKUP(KN$2&amp;$A18,'EU2'!$D:$E,MATCH("HOME",'EU2'!$D$1:$E$1,0),0),"")&amp;IFERROR(VLOOKUP(KN$2&amp;$A18,'EUC2'!$C:$F,MATCH("AWAY",'EUC2'!$C$1:$F$1,0),0),"")&amp;IFERROR(VLOOKUP(KN$2&amp;$A18,'EUC2'!$D:$E,MATCH("HOME",'EUC2'!$D$1:$E$1,0),0),"")</f>
        <v/>
      </c>
      <c r="KO18" s="25" t="str">
        <f>IFERROR(VLOOKUP(KO$2&amp;$B18,'FPL FIX2'!$N$1:$Q$400,MATCH("HOME",'FPL FIX2'!$N$1:$Q$1,0),0),"")&amp;IFERROR(VLOOKUP(KO$2&amp;$B18,'FPL FIX2'!$O$1:$P$400,MATCH("AWAY",'FPL FIX2'!$O$1:$P$1,0),0),"")&amp;IFERROR(VLOOKUP(KO$2&amp;$A18,'FA2'!$A:$D,MATCH("AWAY",'FA2'!$A$1:$D$1,0),0),"")&amp;IFERROR(VLOOKUP(KO$2&amp;$A18,'FA2'!$B:$C,MATCH("HOME",'FA2'!$B$1:$C$1,0),0),"")&amp;IFERROR(VLOOKUP(KO$2&amp;$A18,'EFL2'!$A:$D,MATCH("AWAY",'EFL2'!$A$1:$D$1,0),0),"")&amp;IFERROR(VLOOKUP(KO$2&amp;$A18,'EFL2'!$B:$C,MATCH("HOME",'EFL2'!$B$1:$C$1,0),0),"")&amp;IFERROR(VLOOKUP(KO$2&amp;$A18,'UCL2'!$C:$F,MATCH("AWAY",'UCL2'!$C$1:$F$1,0),0),"")&amp;IFERROR(VLOOKUP(KO$2&amp;$A18,'UCL2'!$D:$E,MATCH("HOME",'UCL2'!$D$1:$E$1,0),0),"")&amp;IFERROR(VLOOKUP(KO$2&amp;$A18,'EU2'!$C:$F,MATCH("AWAY",'EU2'!$C$1:$F$1,0),0),"")&amp;IFERROR(VLOOKUP(KO$2&amp;$A18,'EU2'!$D:$E,MATCH("HOME",'EU2'!$D$1:$E$1,0),0),"")&amp;IFERROR(VLOOKUP(KO$2&amp;$A18,'EUC2'!$C:$F,MATCH("AWAY",'EUC2'!$C$1:$F$1,0),0),"")&amp;IFERROR(VLOOKUP(KO$2&amp;$A18,'EUC2'!$D:$E,MATCH("HOME",'EUC2'!$D$1:$E$1,0),0),"")</f>
        <v/>
      </c>
      <c r="KP18" s="25" t="str">
        <f>IFERROR(VLOOKUP(KP$2&amp;$B18,'FPL FIX2'!$N$1:$Q$400,MATCH("HOME",'FPL FIX2'!$N$1:$Q$1,0),0),"")&amp;IFERROR(VLOOKUP(KP$2&amp;$B18,'FPL FIX2'!$O$1:$P$400,MATCH("AWAY",'FPL FIX2'!$O$1:$P$1,0),0),"")&amp;IFERROR(VLOOKUP(KP$2&amp;$A18,'FA2'!$A:$D,MATCH("AWAY",'FA2'!$A$1:$D$1,0),0),"")&amp;IFERROR(VLOOKUP(KP$2&amp;$A18,'FA2'!$B:$C,MATCH("HOME",'FA2'!$B$1:$C$1,0),0),"")&amp;IFERROR(VLOOKUP(KP$2&amp;$A18,'EFL2'!$A:$D,MATCH("AWAY",'EFL2'!$A$1:$D$1,0),0),"")&amp;IFERROR(VLOOKUP(KP$2&amp;$A18,'EFL2'!$B:$C,MATCH("HOME",'EFL2'!$B$1:$C$1,0),0),"")&amp;IFERROR(VLOOKUP(KP$2&amp;$A18,'UCL2'!$C:$F,MATCH("AWAY",'UCL2'!$C$1:$F$1,0),0),"")&amp;IFERROR(VLOOKUP(KP$2&amp;$A18,'UCL2'!$D:$E,MATCH("HOME",'UCL2'!$D$1:$E$1,0),0),"")&amp;IFERROR(VLOOKUP(KP$2&amp;$A18,'EU2'!$C:$F,MATCH("AWAY",'EU2'!$C$1:$F$1,0),0),"")&amp;IFERROR(VLOOKUP(KP$2&amp;$A18,'EU2'!$D:$E,MATCH("HOME",'EU2'!$D$1:$E$1,0),0),"")&amp;IFERROR(VLOOKUP(KP$2&amp;$A18,'EUC2'!$C:$F,MATCH("AWAY",'EUC2'!$C$1:$F$1,0),0),"")&amp;IFERROR(VLOOKUP(KP$2&amp;$A18,'EUC2'!$D:$E,MATCH("HOME",'EUC2'!$D$1:$E$1,0),0),"")</f>
        <v/>
      </c>
      <c r="KQ18" s="25" t="str">
        <f>IFERROR(VLOOKUP(KQ$2&amp;$B18,'FPL FIX2'!$N$1:$Q$400,MATCH("HOME",'FPL FIX2'!$N$1:$Q$1,0),0),"")&amp;IFERROR(VLOOKUP(KQ$2&amp;$B18,'FPL FIX2'!$O$1:$P$400,MATCH("AWAY",'FPL FIX2'!$O$1:$P$1,0),0),"")&amp;IFERROR(VLOOKUP(KQ$2&amp;$A18,'FA2'!$A:$D,MATCH("AWAY",'FA2'!$A$1:$D$1,0),0),"")&amp;IFERROR(VLOOKUP(KQ$2&amp;$A18,'FA2'!$B:$C,MATCH("HOME",'FA2'!$B$1:$C$1,0),0),"")&amp;IFERROR(VLOOKUP(KQ$2&amp;$A18,'EFL2'!$A:$D,MATCH("AWAY",'EFL2'!$A$1:$D$1,0),0),"")&amp;IFERROR(VLOOKUP(KQ$2&amp;$A18,'EFL2'!$B:$C,MATCH("HOME",'EFL2'!$B$1:$C$1,0),0),"")&amp;IFERROR(VLOOKUP(KQ$2&amp;$A18,'UCL2'!$C:$F,MATCH("AWAY",'UCL2'!$C$1:$F$1,0),0),"")&amp;IFERROR(VLOOKUP(KQ$2&amp;$A18,'UCL2'!$D:$E,MATCH("HOME",'UCL2'!$D$1:$E$1,0),0),"")&amp;IFERROR(VLOOKUP(KQ$2&amp;$A18,'EU2'!$C:$F,MATCH("AWAY",'EU2'!$C$1:$F$1,0),0),"")&amp;IFERROR(VLOOKUP(KQ$2&amp;$A18,'EU2'!$D:$E,MATCH("HOME",'EU2'!$D$1:$E$1,0),0),"")&amp;IFERROR(VLOOKUP(KQ$2&amp;$A18,'EUC2'!$C:$F,MATCH("AWAY",'EUC2'!$C$1:$F$1,0),0),"")&amp;IFERROR(VLOOKUP(KQ$2&amp;$A18,'EUC2'!$D:$E,MATCH("HOME",'EUC2'!$D$1:$E$1,0),0),"")</f>
        <v>che</v>
      </c>
      <c r="KR18" s="25" t="str">
        <f>IFERROR(VLOOKUP(KR$2&amp;$B18,'FPL FIX2'!$N$1:$Q$400,MATCH("HOME",'FPL FIX2'!$N$1:$Q$1,0),0),"")&amp;IFERROR(VLOOKUP(KR$2&amp;$B18,'FPL FIX2'!$O$1:$P$400,MATCH("AWAY",'FPL FIX2'!$O$1:$P$1,0),0),"")&amp;IFERROR(VLOOKUP(KR$2&amp;$A18,'FA2'!$A:$D,MATCH("AWAY",'FA2'!$A$1:$D$1,0),0),"")&amp;IFERROR(VLOOKUP(KR$2&amp;$A18,'FA2'!$B:$C,MATCH("HOME",'FA2'!$B$1:$C$1,0),0),"")&amp;IFERROR(VLOOKUP(KR$2&amp;$A18,'EFL2'!$A:$D,MATCH("AWAY",'EFL2'!$A$1:$D$1,0),0),"")&amp;IFERROR(VLOOKUP(KR$2&amp;$A18,'EFL2'!$B:$C,MATCH("HOME",'EFL2'!$B$1:$C$1,0),0),"")&amp;IFERROR(VLOOKUP(KR$2&amp;$A18,'UCL2'!$C:$F,MATCH("AWAY",'UCL2'!$C$1:$F$1,0),0),"")&amp;IFERROR(VLOOKUP(KR$2&amp;$A18,'UCL2'!$D:$E,MATCH("HOME",'UCL2'!$D$1:$E$1,0),0),"")&amp;IFERROR(VLOOKUP(KR$2&amp;$A18,'EU2'!$C:$F,MATCH("AWAY",'EU2'!$C$1:$F$1,0),0),"")&amp;IFERROR(VLOOKUP(KR$2&amp;$A18,'EU2'!$D:$E,MATCH("HOME",'EU2'!$D$1:$E$1,0),0),"")&amp;IFERROR(VLOOKUP(KR$2&amp;$A18,'EUC2'!$C:$F,MATCH("AWAY",'EUC2'!$C$1:$F$1,0),0),"")&amp;IFERROR(VLOOKUP(KR$2&amp;$A18,'EUC2'!$D:$E,MATCH("HOME",'EUC2'!$D$1:$E$1,0),0),"")</f>
        <v/>
      </c>
      <c r="KS18" s="25" t="str">
        <f>IFERROR(VLOOKUP(KS$2&amp;$B18,'FPL FIX2'!$N$1:$Q$400,MATCH("HOME",'FPL FIX2'!$N$1:$Q$1,0),0),"")&amp;IFERROR(VLOOKUP(KS$2&amp;$B18,'FPL FIX2'!$O$1:$P$400,MATCH("AWAY",'FPL FIX2'!$O$1:$P$1,0),0),"")&amp;IFERROR(VLOOKUP(KS$2&amp;$A18,'FA2'!$A:$D,MATCH("AWAY",'FA2'!$A$1:$D$1,0),0),"")&amp;IFERROR(VLOOKUP(KS$2&amp;$A18,'FA2'!$B:$C,MATCH("HOME",'FA2'!$B$1:$C$1,0),0),"")&amp;IFERROR(VLOOKUP(KS$2&amp;$A18,'EFL2'!$A:$D,MATCH("AWAY",'EFL2'!$A$1:$D$1,0),0),"")&amp;IFERROR(VLOOKUP(KS$2&amp;$A18,'EFL2'!$B:$C,MATCH("HOME",'EFL2'!$B$1:$C$1,0),0),"")&amp;IFERROR(VLOOKUP(KS$2&amp;$A18,'UCL2'!$C:$F,MATCH("AWAY",'UCL2'!$C$1:$F$1,0),0),"")&amp;IFERROR(VLOOKUP(KS$2&amp;$A18,'UCL2'!$D:$E,MATCH("HOME",'UCL2'!$D$1:$E$1,0),0),"")&amp;IFERROR(VLOOKUP(KS$2&amp;$A18,'EU2'!$C:$F,MATCH("AWAY",'EU2'!$C$1:$F$1,0),0),"")&amp;IFERROR(VLOOKUP(KS$2&amp;$A18,'EU2'!$D:$E,MATCH("HOME",'EU2'!$D$1:$E$1,0),0),"")&amp;IFERROR(VLOOKUP(KS$2&amp;$A18,'EUC2'!$C:$F,MATCH("AWAY",'EUC2'!$C$1:$F$1,0),0),"")&amp;IFERROR(VLOOKUP(KS$2&amp;$A18,'EUC2'!$D:$E,MATCH("HOME",'EUC2'!$D$1:$E$1,0),0),"")</f>
        <v/>
      </c>
      <c r="KT18" s="25" t="str">
        <f>IFERROR(VLOOKUP(KT$2&amp;$B18,'FPL FIX2'!$N$1:$Q$400,MATCH("HOME",'FPL FIX2'!$N$1:$Q$1,0),0),"")&amp;IFERROR(VLOOKUP(KT$2&amp;$B18,'FPL FIX2'!$O$1:$P$400,MATCH("AWAY",'FPL FIX2'!$O$1:$P$1,0),0),"")&amp;IFERROR(VLOOKUP(KT$2&amp;$A18,'FA2'!$A:$D,MATCH("AWAY",'FA2'!$A$1:$D$1,0),0),"")&amp;IFERROR(VLOOKUP(KT$2&amp;$A18,'FA2'!$B:$C,MATCH("HOME",'FA2'!$B$1:$C$1,0),0),"")&amp;IFERROR(VLOOKUP(KT$2&amp;$A18,'EFL2'!$A:$D,MATCH("AWAY",'EFL2'!$A$1:$D$1,0),0),"")&amp;IFERROR(VLOOKUP(KT$2&amp;$A18,'EFL2'!$B:$C,MATCH("HOME",'EFL2'!$B$1:$C$1,0),0),"")&amp;IFERROR(VLOOKUP(KT$2&amp;$A18,'UCL2'!$C:$F,MATCH("AWAY",'UCL2'!$C$1:$F$1,0),0),"")&amp;IFERROR(VLOOKUP(KT$2&amp;$A18,'UCL2'!$D:$E,MATCH("HOME",'UCL2'!$D$1:$E$1,0),0),"")&amp;IFERROR(VLOOKUP(KT$2&amp;$A18,'EU2'!$C:$F,MATCH("AWAY",'EU2'!$C$1:$F$1,0),0),"")&amp;IFERROR(VLOOKUP(KT$2&amp;$A18,'EU2'!$D:$E,MATCH("HOME",'EU2'!$D$1:$E$1,0),0),"")&amp;IFERROR(VLOOKUP(KT$2&amp;$A18,'EUC2'!$C:$F,MATCH("AWAY",'EUC2'!$C$1:$F$1,0),0),"")&amp;IFERROR(VLOOKUP(KT$2&amp;$A18,'EUC2'!$D:$E,MATCH("HOME",'EUC2'!$D$1:$E$1,0),0),"")</f>
        <v/>
      </c>
      <c r="KU18" s="25" t="str">
        <f>IFERROR(VLOOKUP(KU$2&amp;$B18,'FPL FIX2'!$N$1:$Q$400,MATCH("HOME",'FPL FIX2'!$N$1:$Q$1,0),0),"")&amp;IFERROR(VLOOKUP(KU$2&amp;$B18,'FPL FIX2'!$O$1:$P$400,MATCH("AWAY",'FPL FIX2'!$O$1:$P$1,0),0),"")&amp;IFERROR(VLOOKUP(KU$2&amp;$A18,'FA2'!$A:$D,MATCH("AWAY",'FA2'!$A$1:$D$1,0),0),"")&amp;IFERROR(VLOOKUP(KU$2&amp;$A18,'FA2'!$B:$C,MATCH("HOME",'FA2'!$B$1:$C$1,0),0),"")&amp;IFERROR(VLOOKUP(KU$2&amp;$A18,'EFL2'!$A:$D,MATCH("AWAY",'EFL2'!$A$1:$D$1,0),0),"")&amp;IFERROR(VLOOKUP(KU$2&amp;$A18,'EFL2'!$B:$C,MATCH("HOME",'EFL2'!$B$1:$C$1,0),0),"")&amp;IFERROR(VLOOKUP(KU$2&amp;$A18,'UCL2'!$C:$F,MATCH("AWAY",'UCL2'!$C$1:$F$1,0),0),"")&amp;IFERROR(VLOOKUP(KU$2&amp;$A18,'UCL2'!$D:$E,MATCH("HOME",'UCL2'!$D$1:$E$1,0),0),"")&amp;IFERROR(VLOOKUP(KU$2&amp;$A18,'EU2'!$C:$F,MATCH("AWAY",'EU2'!$C$1:$F$1,0),0),"")&amp;IFERROR(VLOOKUP(KU$2&amp;$A18,'EU2'!$D:$E,MATCH("HOME",'EU2'!$D$1:$E$1,0),0),"")&amp;IFERROR(VLOOKUP(KU$2&amp;$A18,'EUC2'!$C:$F,MATCH("AWAY",'EUC2'!$C$1:$F$1,0),0),"")&amp;IFERROR(VLOOKUP(KU$2&amp;$A18,'EUC2'!$D:$E,MATCH("HOME",'EUC2'!$D$1:$E$1,0),0),"")</f>
        <v/>
      </c>
      <c r="KV18" s="25" t="str">
        <f>IFERROR(VLOOKUP(KV$2&amp;$B18,'FPL FIX2'!$N$1:$Q$400,MATCH("HOME",'FPL FIX2'!$N$1:$Q$1,0),0),"")&amp;IFERROR(VLOOKUP(KV$2&amp;$B18,'FPL FIX2'!$O$1:$P$400,MATCH("AWAY",'FPL FIX2'!$O$1:$P$1,0),0),"")&amp;IFERROR(VLOOKUP(KV$2&amp;$A18,'FA2'!$A:$D,MATCH("AWAY",'FA2'!$A$1:$D$1,0),0),"")&amp;IFERROR(VLOOKUP(KV$2&amp;$A18,'FA2'!$B:$C,MATCH("HOME",'FA2'!$B$1:$C$1,0),0),"")&amp;IFERROR(VLOOKUP(KV$2&amp;$A18,'EFL2'!$A:$D,MATCH("AWAY",'EFL2'!$A$1:$D$1,0),0),"")&amp;IFERROR(VLOOKUP(KV$2&amp;$A18,'EFL2'!$B:$C,MATCH("HOME",'EFL2'!$B$1:$C$1,0),0),"")&amp;IFERROR(VLOOKUP(KV$2&amp;$A18,'UCL2'!$C:$F,MATCH("AWAY",'UCL2'!$C$1:$F$1,0),0),"")&amp;IFERROR(VLOOKUP(KV$2&amp;$A18,'UCL2'!$D:$E,MATCH("HOME",'UCL2'!$D$1:$E$1,0),0),"")&amp;IFERROR(VLOOKUP(KV$2&amp;$A18,'EU2'!$C:$F,MATCH("AWAY",'EU2'!$C$1:$F$1,0),0),"")&amp;IFERROR(VLOOKUP(KV$2&amp;$A18,'EU2'!$D:$E,MATCH("HOME",'EU2'!$D$1:$E$1,0),0),"")&amp;IFERROR(VLOOKUP(KV$2&amp;$A18,'EUC2'!$C:$F,MATCH("AWAY",'EUC2'!$C$1:$F$1,0),0),"")&amp;IFERROR(VLOOKUP(KV$2&amp;$A18,'EUC2'!$D:$E,MATCH("HOME",'EUC2'!$D$1:$E$1,0),0),"")</f>
        <v/>
      </c>
      <c r="KW18" s="25" t="str">
        <f>IFERROR(VLOOKUP(KW$2&amp;$B18,'FPL FIX2'!$N$1:$Q$400,MATCH("HOME",'FPL FIX2'!$N$1:$Q$1,0),0),"")&amp;IFERROR(VLOOKUP(KW$2&amp;$B18,'FPL FIX2'!$O$1:$P$400,MATCH("AWAY",'FPL FIX2'!$O$1:$P$1,0),0),"")&amp;IFERROR(VLOOKUP(KW$2&amp;$A18,'FA2'!$A:$D,MATCH("AWAY",'FA2'!$A$1:$D$1,0),0),"")&amp;IFERROR(VLOOKUP(KW$2&amp;$A18,'FA2'!$B:$C,MATCH("HOME",'FA2'!$B$1:$C$1,0),0),"")&amp;IFERROR(VLOOKUP(KW$2&amp;$A18,'EFL2'!$A:$D,MATCH("AWAY",'EFL2'!$A$1:$D$1,0),0),"")&amp;IFERROR(VLOOKUP(KW$2&amp;$A18,'EFL2'!$B:$C,MATCH("HOME",'EFL2'!$B$1:$C$1,0),0),"")&amp;IFERROR(VLOOKUP(KW$2&amp;$A18,'UCL2'!$C:$F,MATCH("AWAY",'UCL2'!$C$1:$F$1,0),0),"")&amp;IFERROR(VLOOKUP(KW$2&amp;$A18,'UCL2'!$D:$E,MATCH("HOME",'UCL2'!$D$1:$E$1,0),0),"")&amp;IFERROR(VLOOKUP(KW$2&amp;$A18,'EU2'!$C:$F,MATCH("AWAY",'EU2'!$C$1:$F$1,0),0),"")&amp;IFERROR(VLOOKUP(KW$2&amp;$A18,'EU2'!$D:$E,MATCH("HOME",'EU2'!$D$1:$E$1,0),0),"")&amp;IFERROR(VLOOKUP(KW$2&amp;$A18,'EUC2'!$C:$F,MATCH("AWAY",'EUC2'!$C$1:$F$1,0),0),"")&amp;IFERROR(VLOOKUP(KW$2&amp;$A18,'EUC2'!$D:$E,MATCH("HOME",'EUC2'!$D$1:$E$1,0),0),"")</f>
        <v/>
      </c>
      <c r="KX18" s="25" t="str">
        <f>IFERROR(VLOOKUP(KX$2&amp;$B18,'FPL FIX2'!$N$1:$Q$400,MATCH("HOME",'FPL FIX2'!$N$1:$Q$1,0),0),"")&amp;IFERROR(VLOOKUP(KX$2&amp;$B18,'FPL FIX2'!$O$1:$P$400,MATCH("AWAY",'FPL FIX2'!$O$1:$P$1,0),0),"")&amp;IFERROR(VLOOKUP(KX$2&amp;$A18,'FA2'!$A:$D,MATCH("AWAY",'FA2'!$A$1:$D$1,0),0),"")&amp;IFERROR(VLOOKUP(KX$2&amp;$A18,'FA2'!$B:$C,MATCH("HOME",'FA2'!$B$1:$C$1,0),0),"")&amp;IFERROR(VLOOKUP(KX$2&amp;$A18,'EFL2'!$A:$D,MATCH("AWAY",'EFL2'!$A$1:$D$1,0),0),"")&amp;IFERROR(VLOOKUP(KX$2&amp;$A18,'EFL2'!$B:$C,MATCH("HOME",'EFL2'!$B$1:$C$1,0),0),"")&amp;IFERROR(VLOOKUP(KX$2&amp;$A18,'UCL2'!$C:$F,MATCH("AWAY",'UCL2'!$C$1:$F$1,0),0),"")&amp;IFERROR(VLOOKUP(KX$2&amp;$A18,'UCL2'!$D:$E,MATCH("HOME",'UCL2'!$D$1:$E$1,0),0),"")&amp;IFERROR(VLOOKUP(KX$2&amp;$A18,'EU2'!$C:$F,MATCH("AWAY",'EU2'!$C$1:$F$1,0),0),"")&amp;IFERROR(VLOOKUP(KX$2&amp;$A18,'EU2'!$D:$E,MATCH("HOME",'EU2'!$D$1:$E$1,0),0),"")&amp;IFERROR(VLOOKUP(KX$2&amp;$A18,'EUC2'!$C:$F,MATCH("AWAY",'EUC2'!$C$1:$F$1,0),0),"")&amp;IFERROR(VLOOKUP(KX$2&amp;$A18,'EUC2'!$D:$E,MATCH("HOME",'EUC2'!$D$1:$E$1,0),0),"")</f>
        <v/>
      </c>
      <c r="KY18" s="25" t="str">
        <f>IFERROR(VLOOKUP(KY$2&amp;$B18,'FPL FIX2'!$N$1:$Q$400,MATCH("HOME",'FPL FIX2'!$N$1:$Q$1,0),0),"")&amp;IFERROR(VLOOKUP(KY$2&amp;$B18,'FPL FIX2'!$O$1:$P$400,MATCH("AWAY",'FPL FIX2'!$O$1:$P$1,0),0),"")&amp;IFERROR(VLOOKUP(KY$2&amp;$A18,'FA2'!$A:$D,MATCH("AWAY",'FA2'!$A$1:$D$1,0),0),"")&amp;IFERROR(VLOOKUP(KY$2&amp;$A18,'FA2'!$B:$C,MATCH("HOME",'FA2'!$B$1:$C$1,0),0),"")&amp;IFERROR(VLOOKUP(KY$2&amp;$A18,'EFL2'!$A:$D,MATCH("AWAY",'EFL2'!$A$1:$D$1,0),0),"")&amp;IFERROR(VLOOKUP(KY$2&amp;$A18,'EFL2'!$B:$C,MATCH("HOME",'EFL2'!$B$1:$C$1,0),0),"")&amp;IFERROR(VLOOKUP(KY$2&amp;$A18,'UCL2'!$C:$F,MATCH("AWAY",'UCL2'!$C$1:$F$1,0),0),"")&amp;IFERROR(VLOOKUP(KY$2&amp;$A18,'UCL2'!$D:$E,MATCH("HOME",'UCL2'!$D$1:$E$1,0),0),"")&amp;IFERROR(VLOOKUP(KY$2&amp;$A18,'EU2'!$C:$F,MATCH("AWAY",'EU2'!$C$1:$F$1,0),0),"")&amp;IFERROR(VLOOKUP(KY$2&amp;$A18,'EU2'!$D:$E,MATCH("HOME",'EU2'!$D$1:$E$1,0),0),"")&amp;IFERROR(VLOOKUP(KY$2&amp;$A18,'EUC2'!$C:$F,MATCH("AWAY",'EUC2'!$C$1:$F$1,0),0),"")&amp;IFERROR(VLOOKUP(KY$2&amp;$A18,'EUC2'!$D:$E,MATCH("HOME",'EUC2'!$D$1:$E$1,0),0),"")</f>
        <v/>
      </c>
      <c r="KZ18" s="25" t="str">
        <f>IFERROR(VLOOKUP(KZ$2&amp;$B18,'FPL FIX2'!$N$1:$Q$400,MATCH("HOME",'FPL FIX2'!$N$1:$Q$1,0),0),"")&amp;IFERROR(VLOOKUP(KZ$2&amp;$B18,'FPL FIX2'!$O$1:$P$400,MATCH("AWAY",'FPL FIX2'!$O$1:$P$1,0),0),"")&amp;IFERROR(VLOOKUP(KZ$2&amp;$A18,'FA2'!$A:$D,MATCH("AWAY",'FA2'!$A$1:$D$1,0),0),"")&amp;IFERROR(VLOOKUP(KZ$2&amp;$A18,'FA2'!$B:$C,MATCH("HOME",'FA2'!$B$1:$C$1,0),0),"")&amp;IFERROR(VLOOKUP(KZ$2&amp;$A18,'EFL2'!$A:$D,MATCH("AWAY",'EFL2'!$A$1:$D$1,0),0),"")&amp;IFERROR(VLOOKUP(KZ$2&amp;$A18,'EFL2'!$B:$C,MATCH("HOME",'EFL2'!$B$1:$C$1,0),0),"")&amp;IFERROR(VLOOKUP(KZ$2&amp;$A18,'UCL2'!$C:$F,MATCH("AWAY",'UCL2'!$C$1:$F$1,0),0),"")&amp;IFERROR(VLOOKUP(KZ$2&amp;$A18,'UCL2'!$D:$E,MATCH("HOME",'UCL2'!$D$1:$E$1,0),0),"")&amp;IFERROR(VLOOKUP(KZ$2&amp;$A18,'EU2'!$C:$F,MATCH("AWAY",'EU2'!$C$1:$F$1,0),0),"")&amp;IFERROR(VLOOKUP(KZ$2&amp;$A18,'EU2'!$D:$E,MATCH("HOME",'EU2'!$D$1:$E$1,0),0),"")&amp;IFERROR(VLOOKUP(KZ$2&amp;$A18,'EUC2'!$C:$F,MATCH("AWAY",'EUC2'!$C$1:$F$1,0),0),"")&amp;IFERROR(VLOOKUP(KZ$2&amp;$A18,'EUC2'!$D:$E,MATCH("HOME",'EUC2'!$D$1:$E$1,0),0),"")</f>
        <v/>
      </c>
      <c r="LA18" s="25" t="str">
        <f>IFERROR(VLOOKUP(LA$2&amp;$B18,'FPL FIX2'!$N$1:$Q$400,MATCH("HOME",'FPL FIX2'!$N$1:$Q$1,0),0),"")&amp;IFERROR(VLOOKUP(LA$2&amp;$B18,'FPL FIX2'!$O$1:$P$400,MATCH("AWAY",'FPL FIX2'!$O$1:$P$1,0),0),"")&amp;IFERROR(VLOOKUP(LA$2&amp;$A18,'FA2'!$A:$D,MATCH("AWAY",'FA2'!$A$1:$D$1,0),0),"")&amp;IFERROR(VLOOKUP(LA$2&amp;$A18,'FA2'!$B:$C,MATCH("HOME",'FA2'!$B$1:$C$1,0),0),"")&amp;IFERROR(VLOOKUP(LA$2&amp;$A18,'EFL2'!$A:$D,MATCH("AWAY",'EFL2'!$A$1:$D$1,0),0),"")&amp;IFERROR(VLOOKUP(LA$2&amp;$A18,'EFL2'!$B:$C,MATCH("HOME",'EFL2'!$B$1:$C$1,0),0),"")&amp;IFERROR(VLOOKUP(LA$2&amp;$A18,'UCL2'!$C:$F,MATCH("AWAY",'UCL2'!$C$1:$F$1,0),0),"")&amp;IFERROR(VLOOKUP(LA$2&amp;$A18,'UCL2'!$D:$E,MATCH("HOME",'UCL2'!$D$1:$E$1,0),0),"")&amp;IFERROR(VLOOKUP(LA$2&amp;$A18,'EU2'!$C:$F,MATCH("AWAY",'EU2'!$C$1:$F$1,0),0),"")&amp;IFERROR(VLOOKUP(LA$2&amp;$A18,'EU2'!$D:$E,MATCH("HOME",'EU2'!$D$1:$E$1,0),0),"")&amp;IFERROR(VLOOKUP(LA$2&amp;$A18,'EUC2'!$C:$F,MATCH("AWAY",'EUC2'!$C$1:$F$1,0),0),"")&amp;IFERROR(VLOOKUP(LA$2&amp;$A18,'EUC2'!$D:$E,MATCH("HOME",'EUC2'!$D$1:$E$1,0),0),"")</f>
        <v/>
      </c>
      <c r="LB18" s="25" t="str">
        <f>IFERROR(VLOOKUP(LB$2&amp;$B18,'FPL FIX2'!$N$1:$Q$400,MATCH("HOME",'FPL FIX2'!$N$1:$Q$1,0),0),"")&amp;IFERROR(VLOOKUP(LB$2&amp;$B18,'FPL FIX2'!$O$1:$P$400,MATCH("AWAY",'FPL FIX2'!$O$1:$P$1,0),0),"")&amp;IFERROR(VLOOKUP(LB$2&amp;$A18,'FA2'!$A:$D,MATCH("AWAY",'FA2'!$A$1:$D$1,0),0),"")&amp;IFERROR(VLOOKUP(LB$2&amp;$A18,'FA2'!$B:$C,MATCH("HOME",'FA2'!$B$1:$C$1,0),0),"")&amp;IFERROR(VLOOKUP(LB$2&amp;$A18,'EFL2'!$A:$D,MATCH("AWAY",'EFL2'!$A$1:$D$1,0),0),"")&amp;IFERROR(VLOOKUP(LB$2&amp;$A18,'EFL2'!$B:$C,MATCH("HOME",'EFL2'!$B$1:$C$1,0),0),"")&amp;IFERROR(VLOOKUP(LB$2&amp;$A18,'UCL2'!$C:$F,MATCH("AWAY",'UCL2'!$C$1:$F$1,0),0),"")&amp;IFERROR(VLOOKUP(LB$2&amp;$A18,'UCL2'!$D:$E,MATCH("HOME",'UCL2'!$D$1:$E$1,0),0),"")&amp;IFERROR(VLOOKUP(LB$2&amp;$A18,'EU2'!$C:$F,MATCH("AWAY",'EU2'!$C$1:$F$1,0),0),"")&amp;IFERROR(VLOOKUP(LB$2&amp;$A18,'EU2'!$D:$E,MATCH("HOME",'EU2'!$D$1:$E$1,0),0),"")&amp;IFERROR(VLOOKUP(LB$2&amp;$A18,'EUC2'!$C:$F,MATCH("AWAY",'EUC2'!$C$1:$F$1,0),0),"")&amp;IFERROR(VLOOKUP(LB$2&amp;$A18,'EUC2'!$D:$E,MATCH("HOME",'EUC2'!$D$1:$E$1,0),0),"")</f>
        <v/>
      </c>
      <c r="LC18" s="25" t="str">
        <f>IFERROR(VLOOKUP(LC$2&amp;$B18,'FPL FIX2'!$N$1:$Q$400,MATCH("HOME",'FPL FIX2'!$N$1:$Q$1,0),0),"")&amp;IFERROR(VLOOKUP(LC$2&amp;$B18,'FPL FIX2'!$O$1:$P$400,MATCH("AWAY",'FPL FIX2'!$O$1:$P$1,0),0),"")&amp;IFERROR(VLOOKUP(LC$2&amp;$A18,'FA2'!$A:$D,MATCH("AWAY",'FA2'!$A$1:$D$1,0),0),"")&amp;IFERROR(VLOOKUP(LC$2&amp;$A18,'FA2'!$B:$C,MATCH("HOME",'FA2'!$B$1:$C$1,0),0),"")&amp;IFERROR(VLOOKUP(LC$2&amp;$A18,'EFL2'!$A:$D,MATCH("AWAY",'EFL2'!$A$1:$D$1,0),0),"")&amp;IFERROR(VLOOKUP(LC$2&amp;$A18,'EFL2'!$B:$C,MATCH("HOME",'EFL2'!$B$1:$C$1,0),0),"")&amp;IFERROR(VLOOKUP(LC$2&amp;$A18,'UCL2'!$C:$F,MATCH("AWAY",'UCL2'!$C$1:$F$1,0),0),"")&amp;IFERROR(VLOOKUP(LC$2&amp;$A18,'UCL2'!$D:$E,MATCH("HOME",'UCL2'!$D$1:$E$1,0),0),"")&amp;IFERROR(VLOOKUP(LC$2&amp;$A18,'EU2'!$C:$F,MATCH("AWAY",'EU2'!$C$1:$F$1,0),0),"")&amp;IFERROR(VLOOKUP(LC$2&amp;$A18,'EU2'!$D:$E,MATCH("HOME",'EU2'!$D$1:$E$1,0),0),"")&amp;IFERROR(VLOOKUP(LC$2&amp;$A18,'EUC2'!$C:$F,MATCH("AWAY",'EUC2'!$C$1:$F$1,0),0),"")&amp;IFERROR(VLOOKUP(LC$2&amp;$A18,'EUC2'!$D:$E,MATCH("HOME",'EUC2'!$D$1:$E$1,0),0),"")</f>
        <v/>
      </c>
      <c r="LD18" s="25" t="str">
        <f>IFERROR(VLOOKUP(LD$2&amp;$B18,'FPL FIX2'!$N$1:$Q$400,MATCH("HOME",'FPL FIX2'!$N$1:$Q$1,0),0),"")&amp;IFERROR(VLOOKUP(LD$2&amp;$B18,'FPL FIX2'!$O$1:$P$400,MATCH("AWAY",'FPL FIX2'!$O$1:$P$1,0),0),"")&amp;IFERROR(VLOOKUP(LD$2&amp;$A18,'FA2'!$A:$D,MATCH("AWAY",'FA2'!$A$1:$D$1,0),0),"")&amp;IFERROR(VLOOKUP(LD$2&amp;$A18,'FA2'!$B:$C,MATCH("HOME",'FA2'!$B$1:$C$1,0),0),"")&amp;IFERROR(VLOOKUP(LD$2&amp;$A18,'EFL2'!$A:$D,MATCH("AWAY",'EFL2'!$A$1:$D$1,0),0),"")&amp;IFERROR(VLOOKUP(LD$2&amp;$A18,'EFL2'!$B:$C,MATCH("HOME",'EFL2'!$B$1:$C$1,0),0),"")&amp;IFERROR(VLOOKUP(LD$2&amp;$A18,'UCL2'!$C:$F,MATCH("AWAY",'UCL2'!$C$1:$F$1,0),0),"")&amp;IFERROR(VLOOKUP(LD$2&amp;$A18,'UCL2'!$D:$E,MATCH("HOME",'UCL2'!$D$1:$E$1,0),0),"")&amp;IFERROR(VLOOKUP(LD$2&amp;$A18,'EU2'!$C:$F,MATCH("AWAY",'EU2'!$C$1:$F$1,0),0),"")&amp;IFERROR(VLOOKUP(LD$2&amp;$A18,'EU2'!$D:$E,MATCH("HOME",'EU2'!$D$1:$E$1,0),0),"")&amp;IFERROR(VLOOKUP(LD$2&amp;$A18,'EUC2'!$C:$F,MATCH("AWAY",'EUC2'!$C$1:$F$1,0),0),"")&amp;IFERROR(VLOOKUP(LD$2&amp;$A18,'EUC2'!$D:$E,MATCH("HOME",'EUC2'!$D$1:$E$1,0),0),"")</f>
        <v/>
      </c>
      <c r="LE18" s="25" t="str">
        <f>IFERROR(VLOOKUP(LE$2&amp;$B18,'FPL FIX2'!$N$1:$Q$400,MATCH("HOME",'FPL FIX2'!$N$1:$Q$1,0),0),"")&amp;IFERROR(VLOOKUP(LE$2&amp;$B18,'FPL FIX2'!$O$1:$P$400,MATCH("AWAY",'FPL FIX2'!$O$1:$P$1,0),0),"")&amp;IFERROR(VLOOKUP(LE$2&amp;$A18,'FA2'!$A:$D,MATCH("AWAY",'FA2'!$A$1:$D$1,0),0),"")&amp;IFERROR(VLOOKUP(LE$2&amp;$A18,'FA2'!$B:$C,MATCH("HOME",'FA2'!$B$1:$C$1,0),0),"")&amp;IFERROR(VLOOKUP(LE$2&amp;$A18,'EFL2'!$A:$D,MATCH("AWAY",'EFL2'!$A$1:$D$1,0),0),"")&amp;IFERROR(VLOOKUP(LE$2&amp;$A18,'EFL2'!$B:$C,MATCH("HOME",'EFL2'!$B$1:$C$1,0),0),"")&amp;IFERROR(VLOOKUP(LE$2&amp;$A18,'UCL2'!$C:$F,MATCH("AWAY",'UCL2'!$C$1:$F$1,0),0),"")&amp;IFERROR(VLOOKUP(LE$2&amp;$A18,'UCL2'!$D:$E,MATCH("HOME",'UCL2'!$D$1:$E$1,0),0),"")&amp;IFERROR(VLOOKUP(LE$2&amp;$A18,'EU2'!$C:$F,MATCH("AWAY",'EU2'!$C$1:$F$1,0),0),"")&amp;IFERROR(VLOOKUP(LE$2&amp;$A18,'EU2'!$D:$E,MATCH("HOME",'EU2'!$D$1:$E$1,0),0),"")&amp;IFERROR(VLOOKUP(LE$2&amp;$A18,'EUC2'!$C:$F,MATCH("AWAY",'EUC2'!$C$1:$F$1,0),0),"")&amp;IFERROR(VLOOKUP(LE$2&amp;$A18,'EUC2'!$D:$E,MATCH("HOME",'EUC2'!$D$1:$E$1,0),0),"")</f>
        <v/>
      </c>
      <c r="LF18" s="25" t="str">
        <f>IFERROR(VLOOKUP(LF$2&amp;$B18,'FPL FIX2'!$N$1:$Q$400,MATCH("HOME",'FPL FIX2'!$N$1:$Q$1,0),0),"")&amp;IFERROR(VLOOKUP(LF$2&amp;$B18,'FPL FIX2'!$O$1:$P$400,MATCH("AWAY",'FPL FIX2'!$O$1:$P$1,0),0),"")&amp;IFERROR(VLOOKUP(LF$2&amp;$A18,'FA2'!$A:$D,MATCH("AWAY",'FA2'!$A$1:$D$1,0),0),"")&amp;IFERROR(VLOOKUP(LF$2&amp;$A18,'FA2'!$B:$C,MATCH("HOME",'FA2'!$B$1:$C$1,0),0),"")&amp;IFERROR(VLOOKUP(LF$2&amp;$A18,'EFL2'!$A:$D,MATCH("AWAY",'EFL2'!$A$1:$D$1,0),0),"")&amp;IFERROR(VLOOKUP(LF$2&amp;$A18,'EFL2'!$B:$C,MATCH("HOME",'EFL2'!$B$1:$C$1,0),0),"")&amp;IFERROR(VLOOKUP(LF$2&amp;$A18,'UCL2'!$C:$F,MATCH("AWAY",'UCL2'!$C$1:$F$1,0),0),"")&amp;IFERROR(VLOOKUP(LF$2&amp;$A18,'UCL2'!$D:$E,MATCH("HOME",'UCL2'!$D$1:$E$1,0),0),"")&amp;IFERROR(VLOOKUP(LF$2&amp;$A18,'EU2'!$C:$F,MATCH("AWAY",'EU2'!$C$1:$F$1,0),0),"")&amp;IFERROR(VLOOKUP(LF$2&amp;$A18,'EU2'!$D:$E,MATCH("HOME",'EU2'!$D$1:$E$1,0),0),"")&amp;IFERROR(VLOOKUP(LF$2&amp;$A18,'EUC2'!$C:$F,MATCH("AWAY",'EUC2'!$C$1:$F$1,0),0),"")&amp;IFERROR(VLOOKUP(LF$2&amp;$A18,'EUC2'!$D:$E,MATCH("HOME",'EUC2'!$D$1:$E$1,0),0),"")</f>
        <v/>
      </c>
      <c r="LG18" s="25" t="str">
        <f>IFERROR(VLOOKUP(LG$2&amp;$B18,'FPL FIX2'!$N$1:$Q$400,MATCH("HOME",'FPL FIX2'!$N$1:$Q$1,0),0),"")&amp;IFERROR(VLOOKUP(LG$2&amp;$B18,'FPL FIX2'!$O$1:$P$400,MATCH("AWAY",'FPL FIX2'!$O$1:$P$1,0),0),"")&amp;IFERROR(VLOOKUP(LG$2&amp;$A18,'FA2'!$A:$D,MATCH("AWAY",'FA2'!$A$1:$D$1,0),0),"")&amp;IFERROR(VLOOKUP(LG$2&amp;$A18,'FA2'!$B:$C,MATCH("HOME",'FA2'!$B$1:$C$1,0),0),"")&amp;IFERROR(VLOOKUP(LG$2&amp;$A18,'EFL2'!$A:$D,MATCH("AWAY",'EFL2'!$A$1:$D$1,0),0),"")&amp;IFERROR(VLOOKUP(LG$2&amp;$A18,'EFL2'!$B:$C,MATCH("HOME",'EFL2'!$B$1:$C$1,0),0),"")&amp;IFERROR(VLOOKUP(LG$2&amp;$A18,'UCL2'!$C:$F,MATCH("AWAY",'UCL2'!$C$1:$F$1,0),0),"")&amp;IFERROR(VLOOKUP(LG$2&amp;$A18,'UCL2'!$D:$E,MATCH("HOME",'UCL2'!$D$1:$E$1,0),0),"")&amp;IFERROR(VLOOKUP(LG$2&amp;$A18,'EU2'!$C:$F,MATCH("AWAY",'EU2'!$C$1:$F$1,0),0),"")&amp;IFERROR(VLOOKUP(LG$2&amp;$A18,'EU2'!$D:$E,MATCH("HOME",'EU2'!$D$1:$E$1,0),0),"")&amp;IFERROR(VLOOKUP(LG$2&amp;$A18,'EUC2'!$C:$F,MATCH("AWAY",'EUC2'!$C$1:$F$1,0),0),"")&amp;IFERROR(VLOOKUP(LG$2&amp;$A18,'EUC2'!$D:$E,MATCH("HOME",'EUC2'!$D$1:$E$1,0),0),"")</f>
        <v/>
      </c>
      <c r="LH18" s="25" t="str">
        <f>IFERROR(VLOOKUP(LH$2&amp;$B18,'FPL FIX2'!$N$1:$Q$400,MATCH("HOME",'FPL FIX2'!$N$1:$Q$1,0),0),"")&amp;IFERROR(VLOOKUP(LH$2&amp;$B18,'FPL FIX2'!$O$1:$P$400,MATCH("AWAY",'FPL FIX2'!$O$1:$P$1,0),0),"")&amp;IFERROR(VLOOKUP(LH$2&amp;$A18,'FA2'!$A:$D,MATCH("AWAY",'FA2'!$A$1:$D$1,0),0),"")&amp;IFERROR(VLOOKUP(LH$2&amp;$A18,'FA2'!$B:$C,MATCH("HOME",'FA2'!$B$1:$C$1,0),0),"")&amp;IFERROR(VLOOKUP(LH$2&amp;$A18,'EFL2'!$A:$D,MATCH("AWAY",'EFL2'!$A$1:$D$1,0),0),"")&amp;IFERROR(VLOOKUP(LH$2&amp;$A18,'EFL2'!$B:$C,MATCH("HOME",'EFL2'!$B$1:$C$1,0),0),"")&amp;IFERROR(VLOOKUP(LH$2&amp;$A18,'UCL2'!$C:$F,MATCH("AWAY",'UCL2'!$C$1:$F$1,0),0),"")&amp;IFERROR(VLOOKUP(LH$2&amp;$A18,'UCL2'!$D:$E,MATCH("HOME",'UCL2'!$D$1:$E$1,0),0),"")&amp;IFERROR(VLOOKUP(LH$2&amp;$A18,'EU2'!$C:$F,MATCH("AWAY",'EU2'!$C$1:$F$1,0),0),"")&amp;IFERROR(VLOOKUP(LH$2&amp;$A18,'EU2'!$D:$E,MATCH("HOME",'EU2'!$D$1:$E$1,0),0),"")&amp;IFERROR(VLOOKUP(LH$2&amp;$A18,'EUC2'!$C:$F,MATCH("AWAY",'EUC2'!$C$1:$F$1,0),0),"")&amp;IFERROR(VLOOKUP(LH$2&amp;$A18,'EUC2'!$D:$E,MATCH("HOME",'EUC2'!$D$1:$E$1,0),0),"")</f>
        <v/>
      </c>
      <c r="LI18" s="25" t="str">
        <f>IFERROR(VLOOKUP(LI$2&amp;$B18,'FPL FIX2'!$N$1:$Q$400,MATCH("HOME",'FPL FIX2'!$N$1:$Q$1,0),0),"")&amp;IFERROR(VLOOKUP(LI$2&amp;$B18,'FPL FIX2'!$O$1:$P$400,MATCH("AWAY",'FPL FIX2'!$O$1:$P$1,0),0),"")&amp;IFERROR(VLOOKUP(LI$2&amp;$A18,'FA2'!$A:$D,MATCH("AWAY",'FA2'!$A$1:$D$1,0),0),"")&amp;IFERROR(VLOOKUP(LI$2&amp;$A18,'FA2'!$B:$C,MATCH("HOME",'FA2'!$B$1:$C$1,0),0),"")&amp;IFERROR(VLOOKUP(LI$2&amp;$A18,'EFL2'!$A:$D,MATCH("AWAY",'EFL2'!$A$1:$D$1,0),0),"")&amp;IFERROR(VLOOKUP(LI$2&amp;$A18,'EFL2'!$B:$C,MATCH("HOME",'EFL2'!$B$1:$C$1,0),0),"")&amp;IFERROR(VLOOKUP(LI$2&amp;$A18,'UCL2'!$C:$F,MATCH("AWAY",'UCL2'!$C$1:$F$1,0),0),"")&amp;IFERROR(VLOOKUP(LI$2&amp;$A18,'UCL2'!$D:$E,MATCH("HOME",'UCL2'!$D$1:$E$1,0),0),"")&amp;IFERROR(VLOOKUP(LI$2&amp;$A18,'EU2'!$C:$F,MATCH("AWAY",'EU2'!$C$1:$F$1,0),0),"")&amp;IFERROR(VLOOKUP(LI$2&amp;$A18,'EU2'!$D:$E,MATCH("HOME",'EU2'!$D$1:$E$1,0),0),"")&amp;IFERROR(VLOOKUP(LI$2&amp;$A18,'EUC2'!$C:$F,MATCH("AWAY",'EUC2'!$C$1:$F$1,0),0),"")&amp;IFERROR(VLOOKUP(LI$2&amp;$A18,'EUC2'!$D:$E,MATCH("HOME",'EUC2'!$D$1:$E$1,0),0),"")</f>
        <v/>
      </c>
      <c r="LJ18" s="25" t="str">
        <f>IFERROR(VLOOKUP(LJ$2&amp;$B18,'FPL FIX2'!$N$1:$Q$400,MATCH("HOME",'FPL FIX2'!$N$1:$Q$1,0),0),"")&amp;IFERROR(VLOOKUP(LJ$2&amp;$B18,'FPL FIX2'!$O$1:$P$400,MATCH("AWAY",'FPL FIX2'!$O$1:$P$1,0),0),"")&amp;IFERROR(VLOOKUP(LJ$2&amp;$A18,'FA2'!$A:$D,MATCH("AWAY",'FA2'!$A$1:$D$1,0),0),"")&amp;IFERROR(VLOOKUP(LJ$2&amp;$A18,'FA2'!$B:$C,MATCH("HOME",'FA2'!$B$1:$C$1,0),0),"")&amp;IFERROR(VLOOKUP(LJ$2&amp;$A18,'EFL2'!$A:$D,MATCH("AWAY",'EFL2'!$A$1:$D$1,0),0),"")&amp;IFERROR(VLOOKUP(LJ$2&amp;$A18,'EFL2'!$B:$C,MATCH("HOME",'EFL2'!$B$1:$C$1,0),0),"")&amp;IFERROR(VLOOKUP(LJ$2&amp;$A18,'UCL2'!$C:$F,MATCH("AWAY",'UCL2'!$C$1:$F$1,0),0),"")&amp;IFERROR(VLOOKUP(LJ$2&amp;$A18,'UCL2'!$D:$E,MATCH("HOME",'UCL2'!$D$1:$E$1,0),0),"")&amp;IFERROR(VLOOKUP(LJ$2&amp;$A18,'EU2'!$C:$F,MATCH("AWAY",'EU2'!$C$1:$F$1,0),0),"")&amp;IFERROR(VLOOKUP(LJ$2&amp;$A18,'EU2'!$D:$E,MATCH("HOME",'EU2'!$D$1:$E$1,0),0),"")&amp;IFERROR(VLOOKUP(LJ$2&amp;$A18,'EUC2'!$C:$F,MATCH("AWAY",'EUC2'!$C$1:$F$1,0),0),"")&amp;IFERROR(VLOOKUP(LJ$2&amp;$A18,'EUC2'!$D:$E,MATCH("HOME",'EUC2'!$D$1:$E$1,0),0),"")</f>
        <v/>
      </c>
      <c r="LK18" s="25" t="str">
        <f>IFERROR(VLOOKUP(LK$2&amp;$B18,'FPL FIX2'!$N$1:$Q$400,MATCH("HOME",'FPL FIX2'!$N$1:$Q$1,0),0),"")&amp;IFERROR(VLOOKUP(LK$2&amp;$B18,'FPL FIX2'!$O$1:$P$400,MATCH("AWAY",'FPL FIX2'!$O$1:$P$1,0),0),"")&amp;IFERROR(VLOOKUP(LK$2&amp;$A18,'FA2'!$A:$D,MATCH("AWAY",'FA2'!$A$1:$D$1,0),0),"")&amp;IFERROR(VLOOKUP(LK$2&amp;$A18,'FA2'!$B:$C,MATCH("HOME",'FA2'!$B$1:$C$1,0),0),"")&amp;IFERROR(VLOOKUP(LK$2&amp;$A18,'EFL2'!$A:$D,MATCH("AWAY",'EFL2'!$A$1:$D$1,0),0),"")&amp;IFERROR(VLOOKUP(LK$2&amp;$A18,'EFL2'!$B:$C,MATCH("HOME",'EFL2'!$B$1:$C$1,0),0),"")&amp;IFERROR(VLOOKUP(LK$2&amp;$A18,'UCL2'!$C:$F,MATCH("AWAY",'UCL2'!$C$1:$F$1,0),0),"")&amp;IFERROR(VLOOKUP(LK$2&amp;$A18,'UCL2'!$D:$E,MATCH("HOME",'UCL2'!$D$1:$E$1,0),0),"")&amp;IFERROR(VLOOKUP(LK$2&amp;$A18,'EU2'!$C:$F,MATCH("AWAY",'EU2'!$C$1:$F$1,0),0),"")&amp;IFERROR(VLOOKUP(LK$2&amp;$A18,'EU2'!$D:$E,MATCH("HOME",'EU2'!$D$1:$E$1,0),0),"")&amp;IFERROR(VLOOKUP(LK$2&amp;$A18,'EUC2'!$C:$F,MATCH("AWAY",'EUC2'!$C$1:$F$1,0),0),"")&amp;IFERROR(VLOOKUP(LK$2&amp;$A18,'EUC2'!$D:$E,MATCH("HOME",'EUC2'!$D$1:$E$1,0),0),"")</f>
        <v/>
      </c>
      <c r="LL18" s="25" t="str">
        <f>IFERROR(VLOOKUP(LL$2&amp;$B18,'FPL FIX2'!$N$1:$Q$400,MATCH("HOME",'FPL FIX2'!$N$1:$Q$1,0),0),"")&amp;IFERROR(VLOOKUP(LL$2&amp;$B18,'FPL FIX2'!$O$1:$P$400,MATCH("AWAY",'FPL FIX2'!$O$1:$P$1,0),0),"")&amp;IFERROR(VLOOKUP(LL$2&amp;$A18,'FA2'!$A:$D,MATCH("AWAY",'FA2'!$A$1:$D$1,0),0),"")&amp;IFERROR(VLOOKUP(LL$2&amp;$A18,'FA2'!$B:$C,MATCH("HOME",'FA2'!$B$1:$C$1,0),0),"")&amp;IFERROR(VLOOKUP(LL$2&amp;$A18,'EFL2'!$A:$D,MATCH("AWAY",'EFL2'!$A$1:$D$1,0),0),"")&amp;IFERROR(VLOOKUP(LL$2&amp;$A18,'EFL2'!$B:$C,MATCH("HOME",'EFL2'!$B$1:$C$1,0),0),"")&amp;IFERROR(VLOOKUP(LL$2&amp;$A18,'UCL2'!$C:$F,MATCH("AWAY",'UCL2'!$C$1:$F$1,0),0),"")&amp;IFERROR(VLOOKUP(LL$2&amp;$A18,'UCL2'!$D:$E,MATCH("HOME",'UCL2'!$D$1:$E$1,0),0),"")&amp;IFERROR(VLOOKUP(LL$2&amp;$A18,'EU2'!$C:$F,MATCH("AWAY",'EU2'!$C$1:$F$1,0),0),"")&amp;IFERROR(VLOOKUP(LL$2&amp;$A18,'EU2'!$D:$E,MATCH("HOME",'EU2'!$D$1:$E$1,0),0),"")&amp;IFERROR(VLOOKUP(LL$2&amp;$A18,'EUC2'!$C:$F,MATCH("AWAY",'EUC2'!$C$1:$F$1,0),0),"")&amp;IFERROR(VLOOKUP(LL$2&amp;$A18,'EUC2'!$D:$E,MATCH("HOME",'EUC2'!$D$1:$E$1,0),0),"")</f>
        <v/>
      </c>
      <c r="LM18" s="25" t="str">
        <f>IFERROR(VLOOKUP(LM$2&amp;$B18,'FPL FIX2'!$N$1:$Q$400,MATCH("HOME",'FPL FIX2'!$N$1:$Q$1,0),0),"")&amp;IFERROR(VLOOKUP(LM$2&amp;$B18,'FPL FIX2'!$O$1:$P$400,MATCH("AWAY",'FPL FIX2'!$O$1:$P$1,0),0),"")&amp;IFERROR(VLOOKUP(LM$2&amp;$A18,'FA2'!$A:$D,MATCH("AWAY",'FA2'!$A$1:$D$1,0),0),"")&amp;IFERROR(VLOOKUP(LM$2&amp;$A18,'FA2'!$B:$C,MATCH("HOME",'FA2'!$B$1:$C$1,0),0),"")&amp;IFERROR(VLOOKUP(LM$2&amp;$A18,'EFL2'!$A:$D,MATCH("AWAY",'EFL2'!$A$1:$D$1,0),0),"")&amp;IFERROR(VLOOKUP(LM$2&amp;$A18,'EFL2'!$B:$C,MATCH("HOME",'EFL2'!$B$1:$C$1,0),0),"")&amp;IFERROR(VLOOKUP(LM$2&amp;$A18,'UCL2'!$C:$F,MATCH("AWAY",'UCL2'!$C$1:$F$1,0),0),"")&amp;IFERROR(VLOOKUP(LM$2&amp;$A18,'UCL2'!$D:$E,MATCH("HOME",'UCL2'!$D$1:$E$1,0),0),"")&amp;IFERROR(VLOOKUP(LM$2&amp;$A18,'EU2'!$C:$F,MATCH("AWAY",'EU2'!$C$1:$F$1,0),0),"")&amp;IFERROR(VLOOKUP(LM$2&amp;$A18,'EU2'!$D:$E,MATCH("HOME",'EU2'!$D$1:$E$1,0),0),"")&amp;IFERROR(VLOOKUP(LM$2&amp;$A18,'EUC2'!$C:$F,MATCH("AWAY",'EUC2'!$C$1:$F$1,0),0),"")&amp;IFERROR(VLOOKUP(LM$2&amp;$A18,'EUC2'!$D:$E,MATCH("HOME",'EUC2'!$D$1:$E$1,0),0),"")</f>
        <v/>
      </c>
      <c r="LN18" s="25" t="str">
        <f>IFERROR(VLOOKUP(LN$2&amp;$B18,'FPL FIX2'!$N$1:$Q$400,MATCH("HOME",'FPL FIX2'!$N$1:$Q$1,0),0),"")&amp;IFERROR(VLOOKUP(LN$2&amp;$B18,'FPL FIX2'!$O$1:$P$400,MATCH("AWAY",'FPL FIX2'!$O$1:$P$1,0),0),"")&amp;IFERROR(VLOOKUP(LN$2&amp;$A18,'FA2'!$A:$D,MATCH("AWAY",'FA2'!$A$1:$D$1,0),0),"")&amp;IFERROR(VLOOKUP(LN$2&amp;$A18,'FA2'!$B:$C,MATCH("HOME",'FA2'!$B$1:$C$1,0),0),"")&amp;IFERROR(VLOOKUP(LN$2&amp;$A18,'EFL2'!$A:$D,MATCH("AWAY",'EFL2'!$A$1:$D$1,0),0),"")&amp;IFERROR(VLOOKUP(LN$2&amp;$A18,'EFL2'!$B:$C,MATCH("HOME",'EFL2'!$B$1:$C$1,0),0),"")&amp;IFERROR(VLOOKUP(LN$2&amp;$A18,'UCL2'!$C:$F,MATCH("AWAY",'UCL2'!$C$1:$F$1,0),0),"")&amp;IFERROR(VLOOKUP(LN$2&amp;$A18,'UCL2'!$D:$E,MATCH("HOME",'UCL2'!$D$1:$E$1,0),0),"")&amp;IFERROR(VLOOKUP(LN$2&amp;$A18,'EU2'!$C:$F,MATCH("AWAY",'EU2'!$C$1:$F$1,0),0),"")&amp;IFERROR(VLOOKUP(LN$2&amp;$A18,'EU2'!$D:$E,MATCH("HOME",'EU2'!$D$1:$E$1,0),0),"")&amp;IFERROR(VLOOKUP(LN$2&amp;$A18,'EUC2'!$C:$F,MATCH("AWAY",'EUC2'!$C$1:$F$1,0),0),"")&amp;IFERROR(VLOOKUP(LN$2&amp;$A18,'EUC2'!$D:$E,MATCH("HOME",'EUC2'!$D$1:$E$1,0),0),"")</f>
        <v/>
      </c>
      <c r="LO18" s="25" t="str">
        <f>IFERROR(VLOOKUP(LO$2&amp;$B18,'FPL FIX2'!$N$1:$Q$400,MATCH("HOME",'FPL FIX2'!$N$1:$Q$1,0),0),"")&amp;IFERROR(VLOOKUP(LO$2&amp;$B18,'FPL FIX2'!$O$1:$P$400,MATCH("AWAY",'FPL FIX2'!$O$1:$P$1,0),0),"")&amp;IFERROR(VLOOKUP(LO$2&amp;$A18,'FA2'!$A:$D,MATCH("AWAY",'FA2'!$A$1:$D$1,0),0),"")&amp;IFERROR(VLOOKUP(LO$2&amp;$A18,'FA2'!$B:$C,MATCH("HOME",'FA2'!$B$1:$C$1,0),0),"")&amp;IFERROR(VLOOKUP(LO$2&amp;$A18,'EFL2'!$A:$D,MATCH("AWAY",'EFL2'!$A$1:$D$1,0),0),"")&amp;IFERROR(VLOOKUP(LO$2&amp;$A18,'EFL2'!$B:$C,MATCH("HOME",'EFL2'!$B$1:$C$1,0),0),"")&amp;IFERROR(VLOOKUP(LO$2&amp;$A18,'UCL2'!$C:$F,MATCH("AWAY",'UCL2'!$C$1:$F$1,0),0),"")&amp;IFERROR(VLOOKUP(LO$2&amp;$A18,'UCL2'!$D:$E,MATCH("HOME",'UCL2'!$D$1:$E$1,0),0),"")&amp;IFERROR(VLOOKUP(LO$2&amp;$A18,'EU2'!$C:$F,MATCH("AWAY",'EU2'!$C$1:$F$1,0),0),"")&amp;IFERROR(VLOOKUP(LO$2&amp;$A18,'EU2'!$D:$E,MATCH("HOME",'EU2'!$D$1:$E$1,0),0),"")&amp;IFERROR(VLOOKUP(LO$2&amp;$A18,'EUC2'!$C:$F,MATCH("AWAY",'EUC2'!$C$1:$F$1,0),0),"")&amp;IFERROR(VLOOKUP(LO$2&amp;$A18,'EUC2'!$D:$E,MATCH("HOME",'EUC2'!$D$1:$E$1,0),0),"")</f>
        <v/>
      </c>
      <c r="LP18" s="25" t="str">
        <f>IFERROR(VLOOKUP(LP$2&amp;$B18,'FPL FIX2'!$N$1:$Q$400,MATCH("HOME",'FPL FIX2'!$N$1:$Q$1,0),0),"")&amp;IFERROR(VLOOKUP(LP$2&amp;$B18,'FPL FIX2'!$O$1:$P$400,MATCH("AWAY",'FPL FIX2'!$O$1:$P$1,0),0),"")&amp;IFERROR(VLOOKUP(LP$2&amp;$A18,'FA2'!$A:$D,MATCH("AWAY",'FA2'!$A$1:$D$1,0),0),"")&amp;IFERROR(VLOOKUP(LP$2&amp;$A18,'FA2'!$B:$C,MATCH("HOME",'FA2'!$B$1:$C$1,0),0),"")&amp;IFERROR(VLOOKUP(LP$2&amp;$A18,'EFL2'!$A:$D,MATCH("AWAY",'EFL2'!$A$1:$D$1,0),0),"")&amp;IFERROR(VLOOKUP(LP$2&amp;$A18,'EFL2'!$B:$C,MATCH("HOME",'EFL2'!$B$1:$C$1,0),0),"")&amp;IFERROR(VLOOKUP(LP$2&amp;$A18,'UCL2'!$C:$F,MATCH("AWAY",'UCL2'!$C$1:$F$1,0),0),"")&amp;IFERROR(VLOOKUP(LP$2&amp;$A18,'UCL2'!$D:$E,MATCH("HOME",'UCL2'!$D$1:$E$1,0),0),"")&amp;IFERROR(VLOOKUP(LP$2&amp;$A18,'EU2'!$C:$F,MATCH("AWAY",'EU2'!$C$1:$F$1,0),0),"")&amp;IFERROR(VLOOKUP(LP$2&amp;$A18,'EU2'!$D:$E,MATCH("HOME",'EU2'!$D$1:$E$1,0),0),"")&amp;IFERROR(VLOOKUP(LP$2&amp;$A18,'EUC2'!$C:$F,MATCH("AWAY",'EUC2'!$C$1:$F$1,0),0),"")&amp;IFERROR(VLOOKUP(LP$2&amp;$A18,'EUC2'!$D:$E,MATCH("HOME",'EUC2'!$D$1:$E$1,0),0),"")</f>
        <v/>
      </c>
      <c r="LQ18" s="25" t="str">
        <f>IFERROR(VLOOKUP(LQ$2&amp;$B18,'FPL FIX2'!$N$1:$Q$400,MATCH("HOME",'FPL FIX2'!$N$1:$Q$1,0),0),"")&amp;IFERROR(VLOOKUP(LQ$2&amp;$B18,'FPL FIX2'!$O$1:$P$400,MATCH("AWAY",'FPL FIX2'!$O$1:$P$1,0),0),"")&amp;IFERROR(VLOOKUP(LQ$2&amp;$A18,'FA2'!$A:$D,MATCH("AWAY",'FA2'!$A$1:$D$1,0),0),"")&amp;IFERROR(VLOOKUP(LQ$2&amp;$A18,'FA2'!$B:$C,MATCH("HOME",'FA2'!$B$1:$C$1,0),0),"")&amp;IFERROR(VLOOKUP(LQ$2&amp;$A18,'EFL2'!$A:$D,MATCH("AWAY",'EFL2'!$A$1:$D$1,0),0),"")&amp;IFERROR(VLOOKUP(LQ$2&amp;$A18,'EFL2'!$B:$C,MATCH("HOME",'EFL2'!$B$1:$C$1,0),0),"")&amp;IFERROR(VLOOKUP(LQ$2&amp;$A18,'UCL2'!$C:$F,MATCH("AWAY",'UCL2'!$C$1:$F$1,0),0),"")&amp;IFERROR(VLOOKUP(LQ$2&amp;$A18,'UCL2'!$D:$E,MATCH("HOME",'UCL2'!$D$1:$E$1,0),0),"")&amp;IFERROR(VLOOKUP(LQ$2&amp;$A18,'EU2'!$C:$F,MATCH("AWAY",'EU2'!$C$1:$F$1,0),0),"")&amp;IFERROR(VLOOKUP(LQ$2&amp;$A18,'EU2'!$D:$E,MATCH("HOME",'EU2'!$D$1:$E$1,0),0),"")&amp;IFERROR(VLOOKUP(LQ$2&amp;$A18,'EUC2'!$C:$F,MATCH("AWAY",'EUC2'!$C$1:$F$1,0),0),"")&amp;IFERROR(VLOOKUP(LQ$2&amp;$A18,'EUC2'!$D:$E,MATCH("HOME",'EUC2'!$D$1:$E$1,0),0),"")</f>
        <v/>
      </c>
      <c r="LR18" s="25" t="str">
        <f>IFERROR(VLOOKUP(LR$2&amp;$B18,'FPL FIX2'!$N$1:$Q$400,MATCH("HOME",'FPL FIX2'!$N$1:$Q$1,0),0),"")&amp;IFERROR(VLOOKUP(LR$2&amp;$B18,'FPL FIX2'!$O$1:$P$400,MATCH("AWAY",'FPL FIX2'!$O$1:$P$1,0),0),"")&amp;IFERROR(VLOOKUP(LR$2&amp;$A18,'FA2'!$A:$D,MATCH("AWAY",'FA2'!$A$1:$D$1,0),0),"")&amp;IFERROR(VLOOKUP(LR$2&amp;$A18,'FA2'!$B:$C,MATCH("HOME",'FA2'!$B$1:$C$1,0),0),"")&amp;IFERROR(VLOOKUP(LR$2&amp;$A18,'EFL2'!$A:$D,MATCH("AWAY",'EFL2'!$A$1:$D$1,0),0),"")&amp;IFERROR(VLOOKUP(LR$2&amp;$A18,'EFL2'!$B:$C,MATCH("HOME",'EFL2'!$B$1:$C$1,0),0),"")&amp;IFERROR(VLOOKUP(LR$2&amp;$A18,'UCL2'!$C:$F,MATCH("AWAY",'UCL2'!$C$1:$F$1,0),0),"")&amp;IFERROR(VLOOKUP(LR$2&amp;$A18,'UCL2'!$D:$E,MATCH("HOME",'UCL2'!$D$1:$E$1,0),0),"")&amp;IFERROR(VLOOKUP(LR$2&amp;$A18,'EU2'!$C:$F,MATCH("AWAY",'EU2'!$C$1:$F$1,0),0),"")&amp;IFERROR(VLOOKUP(LR$2&amp;$A18,'EU2'!$D:$E,MATCH("HOME",'EU2'!$D$1:$E$1,0),0),"")&amp;IFERROR(VLOOKUP(LR$2&amp;$A18,'EUC2'!$C:$F,MATCH("AWAY",'EUC2'!$C$1:$F$1,0),0),"")&amp;IFERROR(VLOOKUP(LR$2&amp;$A18,'EUC2'!$D:$E,MATCH("HOME",'EUC2'!$D$1:$E$1,0),0),"")</f>
        <v/>
      </c>
      <c r="LS18" s="25" t="str">
        <f>IFERROR(VLOOKUP(LS$2&amp;$B18,'FPL FIX2'!$N$1:$Q$400,MATCH("HOME",'FPL FIX2'!$N$1:$Q$1,0),0),"")&amp;IFERROR(VLOOKUP(LS$2&amp;$B18,'FPL FIX2'!$O$1:$P$400,MATCH("AWAY",'FPL FIX2'!$O$1:$P$1,0),0),"")&amp;IFERROR(VLOOKUP(LS$2&amp;$A18,'FA2'!$A:$D,MATCH("AWAY",'FA2'!$A$1:$D$1,0),0),"")&amp;IFERROR(VLOOKUP(LS$2&amp;$A18,'FA2'!$B:$C,MATCH("HOME",'FA2'!$B$1:$C$1,0),0),"")&amp;IFERROR(VLOOKUP(LS$2&amp;$A18,'EFL2'!$A:$D,MATCH("AWAY",'EFL2'!$A$1:$D$1,0),0),"")&amp;IFERROR(VLOOKUP(LS$2&amp;$A18,'EFL2'!$B:$C,MATCH("HOME",'EFL2'!$B$1:$C$1,0),0),"")&amp;IFERROR(VLOOKUP(LS$2&amp;$A18,'UCL2'!$C:$F,MATCH("AWAY",'UCL2'!$C$1:$F$1,0),0),"")&amp;IFERROR(VLOOKUP(LS$2&amp;$A18,'UCL2'!$D:$E,MATCH("HOME",'UCL2'!$D$1:$E$1,0),0),"")&amp;IFERROR(VLOOKUP(LS$2&amp;$A18,'EU2'!$C:$F,MATCH("AWAY",'EU2'!$C$1:$F$1,0),0),"")&amp;IFERROR(VLOOKUP(LS$2&amp;$A18,'EU2'!$D:$E,MATCH("HOME",'EU2'!$D$1:$E$1,0),0),"")&amp;IFERROR(VLOOKUP(LS$2&amp;$A18,'EUC2'!$C:$F,MATCH("AWAY",'EUC2'!$C$1:$F$1,0),0),"")&amp;IFERROR(VLOOKUP(LS$2&amp;$A18,'EUC2'!$D:$E,MATCH("HOME",'EUC2'!$D$1:$E$1,0),0),"")</f>
        <v/>
      </c>
      <c r="LT18" s="25" t="str">
        <f>IFERROR(VLOOKUP(LT$2&amp;$B18,'FPL FIX2'!$N$1:$Q$400,MATCH("HOME",'FPL FIX2'!$N$1:$Q$1,0),0),"")&amp;IFERROR(VLOOKUP(LT$2&amp;$B18,'FPL FIX2'!$O$1:$P$400,MATCH("AWAY",'FPL FIX2'!$O$1:$P$1,0),0),"")&amp;IFERROR(VLOOKUP(LT$2&amp;$A18,'FA2'!$A:$D,MATCH("AWAY",'FA2'!$A$1:$D$1,0),0),"")&amp;IFERROR(VLOOKUP(LT$2&amp;$A18,'FA2'!$B:$C,MATCH("HOME",'FA2'!$B$1:$C$1,0),0),"")&amp;IFERROR(VLOOKUP(LT$2&amp;$A18,'EFL2'!$A:$D,MATCH("AWAY",'EFL2'!$A$1:$D$1,0),0),"")&amp;IFERROR(VLOOKUP(LT$2&amp;$A18,'EFL2'!$B:$C,MATCH("HOME",'EFL2'!$B$1:$C$1,0),0),"")&amp;IFERROR(VLOOKUP(LT$2&amp;$A18,'UCL2'!$C:$F,MATCH("AWAY",'UCL2'!$C$1:$F$1,0),0),"")&amp;IFERROR(VLOOKUP(LT$2&amp;$A18,'UCL2'!$D:$E,MATCH("HOME",'UCL2'!$D$1:$E$1,0),0),"")&amp;IFERROR(VLOOKUP(LT$2&amp;$A18,'EU2'!$C:$F,MATCH("AWAY",'EU2'!$C$1:$F$1,0),0),"")&amp;IFERROR(VLOOKUP(LT$2&amp;$A18,'EU2'!$D:$E,MATCH("HOME",'EU2'!$D$1:$E$1,0),0),"")&amp;IFERROR(VLOOKUP(LT$2&amp;$A18,'EUC2'!$C:$F,MATCH("AWAY",'EUC2'!$C$1:$F$1,0),0),"")&amp;IFERROR(VLOOKUP(LT$2&amp;$A18,'EUC2'!$D:$E,MATCH("HOME",'EUC2'!$D$1:$E$1,0),0),"")</f>
        <v/>
      </c>
      <c r="LU18" s="25" t="str">
        <f>IFERROR(VLOOKUP(LU$2&amp;$B18,'FPL FIX2'!$N$1:$Q$400,MATCH("HOME",'FPL FIX2'!$N$1:$Q$1,0),0),"")&amp;IFERROR(VLOOKUP(LU$2&amp;$B18,'FPL FIX2'!$O$1:$P$400,MATCH("AWAY",'FPL FIX2'!$O$1:$P$1,0),0),"")&amp;IFERROR(VLOOKUP(LU$2&amp;$A18,'FA2'!$A:$D,MATCH("AWAY",'FA2'!$A$1:$D$1,0),0),"")&amp;IFERROR(VLOOKUP(LU$2&amp;$A18,'FA2'!$B:$C,MATCH("HOME",'FA2'!$B$1:$C$1,0),0),"")&amp;IFERROR(VLOOKUP(LU$2&amp;$A18,'EFL2'!$A:$D,MATCH("AWAY",'EFL2'!$A$1:$D$1,0),0),"")&amp;IFERROR(VLOOKUP(LU$2&amp;$A18,'EFL2'!$B:$C,MATCH("HOME",'EFL2'!$B$1:$C$1,0),0),"")&amp;IFERROR(VLOOKUP(LU$2&amp;$A18,'UCL2'!$C:$F,MATCH("AWAY",'UCL2'!$C$1:$F$1,0),0),"")&amp;IFERROR(VLOOKUP(LU$2&amp;$A18,'UCL2'!$D:$E,MATCH("HOME",'UCL2'!$D$1:$E$1,0),0),"")&amp;IFERROR(VLOOKUP(LU$2&amp;$A18,'EU2'!$C:$F,MATCH("AWAY",'EU2'!$C$1:$F$1,0),0),"")&amp;IFERROR(VLOOKUP(LU$2&amp;$A18,'EU2'!$D:$E,MATCH("HOME",'EU2'!$D$1:$E$1,0),0),"")&amp;IFERROR(VLOOKUP(LU$2&amp;$A18,'EUC2'!$C:$F,MATCH("AWAY",'EUC2'!$C$1:$F$1,0),0),"")&amp;IFERROR(VLOOKUP(LU$2&amp;$A18,'EUC2'!$D:$E,MATCH("HOME",'EUC2'!$D$1:$E$1,0),0),"")</f>
        <v/>
      </c>
      <c r="LV18" s="25" t="str">
        <f>IFERROR(VLOOKUP(LV$2&amp;$B18,'FPL FIX2'!$N$1:$Q$400,MATCH("HOME",'FPL FIX2'!$N$1:$Q$1,0),0),"")&amp;IFERROR(VLOOKUP(LV$2&amp;$B18,'FPL FIX2'!$O$1:$P$400,MATCH("AWAY",'FPL FIX2'!$O$1:$P$1,0),0),"")&amp;IFERROR(VLOOKUP(LV$2&amp;$A18,'FA2'!$A:$D,MATCH("AWAY",'FA2'!$A$1:$D$1,0),0),"")&amp;IFERROR(VLOOKUP(LV$2&amp;$A18,'FA2'!$B:$C,MATCH("HOME",'FA2'!$B$1:$C$1,0),0),"")&amp;IFERROR(VLOOKUP(LV$2&amp;$A18,'EFL2'!$A:$D,MATCH("AWAY",'EFL2'!$A$1:$D$1,0),0),"")&amp;IFERROR(VLOOKUP(LV$2&amp;$A18,'EFL2'!$B:$C,MATCH("HOME",'EFL2'!$B$1:$C$1,0),0),"")&amp;IFERROR(VLOOKUP(LV$2&amp;$A18,'UCL2'!$C:$F,MATCH("AWAY",'UCL2'!$C$1:$F$1,0),0),"")&amp;IFERROR(VLOOKUP(LV$2&amp;$A18,'UCL2'!$D:$E,MATCH("HOME",'UCL2'!$D$1:$E$1,0),0),"")&amp;IFERROR(VLOOKUP(LV$2&amp;$A18,'EU2'!$C:$F,MATCH("AWAY",'EU2'!$C$1:$F$1,0),0),"")&amp;IFERROR(VLOOKUP(LV$2&amp;$A18,'EU2'!$D:$E,MATCH("HOME",'EU2'!$D$1:$E$1,0),0),"")&amp;IFERROR(VLOOKUP(LV$2&amp;$A18,'EUC2'!$C:$F,MATCH("AWAY",'EUC2'!$C$1:$F$1,0),0),"")&amp;IFERROR(VLOOKUP(LV$2&amp;$A18,'EUC2'!$D:$E,MATCH("HOME",'EUC2'!$D$1:$E$1,0),0),"")</f>
        <v/>
      </c>
      <c r="LW18" s="25" t="str">
        <f>IFERROR(VLOOKUP(LW$2&amp;$B18,'FPL FIX2'!$N$1:$Q$400,MATCH("HOME",'FPL FIX2'!$N$1:$Q$1,0),0),"")&amp;IFERROR(VLOOKUP(LW$2&amp;$B18,'FPL FIX2'!$O$1:$P$400,MATCH("AWAY",'FPL FIX2'!$O$1:$P$1,0),0),"")&amp;IFERROR(VLOOKUP(LW$2&amp;$A18,'FA2'!$A:$D,MATCH("AWAY",'FA2'!$A$1:$D$1,0),0),"")&amp;IFERROR(VLOOKUP(LW$2&amp;$A18,'FA2'!$B:$C,MATCH("HOME",'FA2'!$B$1:$C$1,0),0),"")&amp;IFERROR(VLOOKUP(LW$2&amp;$A18,'EFL2'!$A:$D,MATCH("AWAY",'EFL2'!$A$1:$D$1,0),0),"")&amp;IFERROR(VLOOKUP(LW$2&amp;$A18,'EFL2'!$B:$C,MATCH("HOME",'EFL2'!$B$1:$C$1,0),0),"")&amp;IFERROR(VLOOKUP(LW$2&amp;$A18,'UCL2'!$C:$F,MATCH("AWAY",'UCL2'!$C$1:$F$1,0),0),"")&amp;IFERROR(VLOOKUP(LW$2&amp;$A18,'UCL2'!$D:$E,MATCH("HOME",'UCL2'!$D$1:$E$1,0),0),"")&amp;IFERROR(VLOOKUP(LW$2&amp;$A18,'EU2'!$C:$F,MATCH("AWAY",'EU2'!$C$1:$F$1,0),0),"")&amp;IFERROR(VLOOKUP(LW$2&amp;$A18,'EU2'!$D:$E,MATCH("HOME",'EU2'!$D$1:$E$1,0),0),"")&amp;IFERROR(VLOOKUP(LW$2&amp;$A18,'EUC2'!$C:$F,MATCH("AWAY",'EUC2'!$C$1:$F$1,0),0),"")&amp;IFERROR(VLOOKUP(LW$2&amp;$A18,'EUC2'!$D:$E,MATCH("HOME",'EUC2'!$D$1:$E$1,0),0),"")</f>
        <v/>
      </c>
      <c r="LX18" s="25" t="str">
        <f>IFERROR(VLOOKUP(LX$2&amp;$B18,'FPL FIX2'!$N$1:$Q$400,MATCH("HOME",'FPL FIX2'!$N$1:$Q$1,0),0),"")&amp;IFERROR(VLOOKUP(LX$2&amp;$B18,'FPL FIX2'!$O$1:$P$400,MATCH("AWAY",'FPL FIX2'!$O$1:$P$1,0),0),"")&amp;IFERROR(VLOOKUP(LX$2&amp;$A18,'FA2'!$A:$D,MATCH("AWAY",'FA2'!$A$1:$D$1,0),0),"")&amp;IFERROR(VLOOKUP(LX$2&amp;$A18,'FA2'!$B:$C,MATCH("HOME",'FA2'!$B$1:$C$1,0),0),"")&amp;IFERROR(VLOOKUP(LX$2&amp;$A18,'EFL2'!$A:$D,MATCH("AWAY",'EFL2'!$A$1:$D$1,0),0),"")&amp;IFERROR(VLOOKUP(LX$2&amp;$A18,'EFL2'!$B:$C,MATCH("HOME",'EFL2'!$B$1:$C$1,0),0),"")&amp;IFERROR(VLOOKUP(LX$2&amp;$A18,'UCL2'!$C:$F,MATCH("AWAY",'UCL2'!$C$1:$F$1,0),0),"")&amp;IFERROR(VLOOKUP(LX$2&amp;$A18,'UCL2'!$D:$E,MATCH("HOME",'UCL2'!$D$1:$E$1,0),0),"")&amp;IFERROR(VLOOKUP(LX$2&amp;$A18,'EU2'!$C:$F,MATCH("AWAY",'EU2'!$C$1:$F$1,0),0),"")&amp;IFERROR(VLOOKUP(LX$2&amp;$A18,'EU2'!$D:$E,MATCH("HOME",'EU2'!$D$1:$E$1,0),0),"")&amp;IFERROR(VLOOKUP(LX$2&amp;$A18,'EUC2'!$C:$F,MATCH("AWAY",'EUC2'!$C$1:$F$1,0),0),"")&amp;IFERROR(VLOOKUP(LX$2&amp;$A18,'EUC2'!$D:$E,MATCH("HOME",'EUC2'!$D$1:$E$1,0),0),"")</f>
        <v/>
      </c>
      <c r="LY18" s="25" t="str">
        <f>IFERROR(VLOOKUP(LY$2&amp;$B18,'FPL FIX2'!$N$1:$Q$400,MATCH("HOME",'FPL FIX2'!$N$1:$Q$1,0),0),"")&amp;IFERROR(VLOOKUP(LY$2&amp;$B18,'FPL FIX2'!$O$1:$P$400,MATCH("AWAY",'FPL FIX2'!$O$1:$P$1,0),0),"")&amp;IFERROR(VLOOKUP(LY$2&amp;$A18,'FA2'!$A:$D,MATCH("AWAY",'FA2'!$A$1:$D$1,0),0),"")&amp;IFERROR(VLOOKUP(LY$2&amp;$A18,'FA2'!$B:$C,MATCH("HOME",'FA2'!$B$1:$C$1,0),0),"")&amp;IFERROR(VLOOKUP(LY$2&amp;$A18,'EFL2'!$A:$D,MATCH("AWAY",'EFL2'!$A$1:$D$1,0),0),"")&amp;IFERROR(VLOOKUP(LY$2&amp;$A18,'EFL2'!$B:$C,MATCH("HOME",'EFL2'!$B$1:$C$1,0),0),"")&amp;IFERROR(VLOOKUP(LY$2&amp;$A18,'UCL2'!$C:$F,MATCH("AWAY",'UCL2'!$C$1:$F$1,0),0),"")&amp;IFERROR(VLOOKUP(LY$2&amp;$A18,'UCL2'!$D:$E,MATCH("HOME",'UCL2'!$D$1:$E$1,0),0),"")&amp;IFERROR(VLOOKUP(LY$2&amp;$A18,'EU2'!$C:$F,MATCH("AWAY",'EU2'!$C$1:$F$1,0),0),"")&amp;IFERROR(VLOOKUP(LY$2&amp;$A18,'EU2'!$D:$E,MATCH("HOME",'EU2'!$D$1:$E$1,0),0),"")&amp;IFERROR(VLOOKUP(LY$2&amp;$A18,'EUC2'!$C:$F,MATCH("AWAY",'EUC2'!$C$1:$F$1,0),0),"")&amp;IFERROR(VLOOKUP(LY$2&amp;$A18,'EUC2'!$D:$E,MATCH("HOME",'EUC2'!$D$1:$E$1,0),0),"")</f>
        <v/>
      </c>
      <c r="LZ18" s="25" t="str">
        <f>IFERROR(VLOOKUP(LZ$2&amp;$B18,'FPL FIX2'!$N$1:$Q$400,MATCH("HOME",'FPL FIX2'!$N$1:$Q$1,0),0),"")&amp;IFERROR(VLOOKUP(LZ$2&amp;$B18,'FPL FIX2'!$O$1:$P$400,MATCH("AWAY",'FPL FIX2'!$O$1:$P$1,0),0),"")&amp;IFERROR(VLOOKUP(LZ$2&amp;$A18,'FA2'!$A:$D,MATCH("AWAY",'FA2'!$A$1:$D$1,0),0),"")&amp;IFERROR(VLOOKUP(LZ$2&amp;$A18,'FA2'!$B:$C,MATCH("HOME",'FA2'!$B$1:$C$1,0),0),"")&amp;IFERROR(VLOOKUP(LZ$2&amp;$A18,'EFL2'!$A:$D,MATCH("AWAY",'EFL2'!$A$1:$D$1,0),0),"")&amp;IFERROR(VLOOKUP(LZ$2&amp;$A18,'EFL2'!$B:$C,MATCH("HOME",'EFL2'!$B$1:$C$1,0),0),"")&amp;IFERROR(VLOOKUP(LZ$2&amp;$A18,'UCL2'!$C:$F,MATCH("AWAY",'UCL2'!$C$1:$F$1,0),0),"")&amp;IFERROR(VLOOKUP(LZ$2&amp;$A18,'UCL2'!$D:$E,MATCH("HOME",'UCL2'!$D$1:$E$1,0),0),"")&amp;IFERROR(VLOOKUP(LZ$2&amp;$A18,'EU2'!$C:$F,MATCH("AWAY",'EU2'!$C$1:$F$1,0),0),"")&amp;IFERROR(VLOOKUP(LZ$2&amp;$A18,'EU2'!$D:$E,MATCH("HOME",'EU2'!$D$1:$E$1,0),0),"")&amp;IFERROR(VLOOKUP(LZ$2&amp;$A18,'EUC2'!$C:$F,MATCH("AWAY",'EUC2'!$C$1:$F$1,0),0),"")&amp;IFERROR(VLOOKUP(LZ$2&amp;$A18,'EUC2'!$D:$E,MATCH("HOME",'EUC2'!$D$1:$E$1,0),0),"")</f>
        <v/>
      </c>
      <c r="MA18" s="25" t="str">
        <f>IFERROR(VLOOKUP(MA$2&amp;$B18,'FPL FIX2'!$N$1:$Q$400,MATCH("HOME",'FPL FIX2'!$N$1:$Q$1,0),0),"")&amp;IFERROR(VLOOKUP(MA$2&amp;$B18,'FPL FIX2'!$O$1:$P$400,MATCH("AWAY",'FPL FIX2'!$O$1:$P$1,0),0),"")&amp;IFERROR(VLOOKUP(MA$2&amp;$A18,'FA2'!$A:$D,MATCH("AWAY",'FA2'!$A$1:$D$1,0),0),"")&amp;IFERROR(VLOOKUP(MA$2&amp;$A18,'FA2'!$B:$C,MATCH("HOME",'FA2'!$B$1:$C$1,0),0),"")&amp;IFERROR(VLOOKUP(MA$2&amp;$A18,'EFL2'!$A:$D,MATCH("AWAY",'EFL2'!$A$1:$D$1,0),0),"")&amp;IFERROR(VLOOKUP(MA$2&amp;$A18,'EFL2'!$B:$C,MATCH("HOME",'EFL2'!$B$1:$C$1,0),0),"")&amp;IFERROR(VLOOKUP(MA$2&amp;$A18,'UCL2'!$C:$F,MATCH("AWAY",'UCL2'!$C$1:$F$1,0),0),"")&amp;IFERROR(VLOOKUP(MA$2&amp;$A18,'UCL2'!$D:$E,MATCH("HOME",'UCL2'!$D$1:$E$1,0),0),"")&amp;IFERROR(VLOOKUP(MA$2&amp;$A18,'EU2'!$C:$F,MATCH("AWAY",'EU2'!$C$1:$F$1,0),0),"")&amp;IFERROR(VLOOKUP(MA$2&amp;$A18,'EU2'!$D:$E,MATCH("HOME",'EU2'!$D$1:$E$1,0),0),"")&amp;IFERROR(VLOOKUP(MA$2&amp;$A18,'EUC2'!$C:$F,MATCH("AWAY",'EUC2'!$C$1:$F$1,0),0),"")&amp;IFERROR(VLOOKUP(MA$2&amp;$A18,'EUC2'!$D:$E,MATCH("HOME",'EUC2'!$D$1:$E$1,0),0),"")</f>
        <v/>
      </c>
      <c r="MB18" s="25" t="str">
        <f>IFERROR(VLOOKUP(MB$2&amp;$B18,'FPL FIX2'!$N$1:$Q$400,MATCH("HOME",'FPL FIX2'!$N$1:$Q$1,0),0),"")&amp;IFERROR(VLOOKUP(MB$2&amp;$B18,'FPL FIX2'!$O$1:$P$400,MATCH("AWAY",'FPL FIX2'!$O$1:$P$1,0),0),"")&amp;IFERROR(VLOOKUP(MB$2&amp;$A18,'FA2'!$A:$D,MATCH("AWAY",'FA2'!$A$1:$D$1,0),0),"")&amp;IFERROR(VLOOKUP(MB$2&amp;$A18,'FA2'!$B:$C,MATCH("HOME",'FA2'!$B$1:$C$1,0),0),"")&amp;IFERROR(VLOOKUP(MB$2&amp;$A18,'EFL2'!$A:$D,MATCH("AWAY",'EFL2'!$A$1:$D$1,0),0),"")&amp;IFERROR(VLOOKUP(MB$2&amp;$A18,'EFL2'!$B:$C,MATCH("HOME",'EFL2'!$B$1:$C$1,0),0),"")&amp;IFERROR(VLOOKUP(MB$2&amp;$A18,'UCL2'!$C:$F,MATCH("AWAY",'UCL2'!$C$1:$F$1,0),0),"")&amp;IFERROR(VLOOKUP(MB$2&amp;$A18,'UCL2'!$D:$E,MATCH("HOME",'UCL2'!$D$1:$E$1,0),0),"")&amp;IFERROR(VLOOKUP(MB$2&amp;$A18,'EU2'!$C:$F,MATCH("AWAY",'EU2'!$C$1:$F$1,0),0),"")&amp;IFERROR(VLOOKUP(MB$2&amp;$A18,'EU2'!$D:$E,MATCH("HOME",'EU2'!$D$1:$E$1,0),0),"")&amp;IFERROR(VLOOKUP(MB$2&amp;$A18,'EUC2'!$C:$F,MATCH("AWAY",'EUC2'!$C$1:$F$1,0),0),"")&amp;IFERROR(VLOOKUP(MB$2&amp;$A18,'EUC2'!$D:$E,MATCH("HOME",'EUC2'!$D$1:$E$1,0),0),"")</f>
        <v/>
      </c>
      <c r="MC18" s="25" t="str">
        <f>IFERROR(VLOOKUP(MC$2&amp;$B18,'FPL FIX2'!$N$1:$Q$400,MATCH("HOME",'FPL FIX2'!$N$1:$Q$1,0),0),"")&amp;IFERROR(VLOOKUP(MC$2&amp;$B18,'FPL FIX2'!$O$1:$P$400,MATCH("AWAY",'FPL FIX2'!$O$1:$P$1,0),0),"")&amp;IFERROR(VLOOKUP(MC$2&amp;$A18,'FA2'!$A:$D,MATCH("AWAY",'FA2'!$A$1:$D$1,0),0),"")&amp;IFERROR(VLOOKUP(MC$2&amp;$A18,'FA2'!$B:$C,MATCH("HOME",'FA2'!$B$1:$C$1,0),0),"")&amp;IFERROR(VLOOKUP(MC$2&amp;$A18,'EFL2'!$A:$D,MATCH("AWAY",'EFL2'!$A$1:$D$1,0),0),"")&amp;IFERROR(VLOOKUP(MC$2&amp;$A18,'EFL2'!$B:$C,MATCH("HOME",'EFL2'!$B$1:$C$1,0),0),"")&amp;IFERROR(VLOOKUP(MC$2&amp;$A18,'UCL2'!$C:$F,MATCH("AWAY",'UCL2'!$C$1:$F$1,0),0),"")&amp;IFERROR(VLOOKUP(MC$2&amp;$A18,'UCL2'!$D:$E,MATCH("HOME",'UCL2'!$D$1:$E$1,0),0),"")&amp;IFERROR(VLOOKUP(MC$2&amp;$A18,'EU2'!$C:$F,MATCH("AWAY",'EU2'!$C$1:$F$1,0),0),"")&amp;IFERROR(VLOOKUP(MC$2&amp;$A18,'EU2'!$D:$E,MATCH("HOME",'EU2'!$D$1:$E$1,0),0),"")&amp;IFERROR(VLOOKUP(MC$2&amp;$A18,'EUC2'!$C:$F,MATCH("AWAY",'EUC2'!$C$1:$F$1,0),0),"")&amp;IFERROR(VLOOKUP(MC$2&amp;$A18,'EUC2'!$D:$E,MATCH("HOME",'EUC2'!$D$1:$E$1,0),0),"")</f>
        <v/>
      </c>
      <c r="MD18" s="25" t="str">
        <f>IFERROR(VLOOKUP(MD$2&amp;$B18,'FPL FIX2'!$N$1:$Q$400,MATCH("HOME",'FPL FIX2'!$N$1:$Q$1,0),0),"")&amp;IFERROR(VLOOKUP(MD$2&amp;$B18,'FPL FIX2'!$O$1:$P$400,MATCH("AWAY",'FPL FIX2'!$O$1:$P$1,0),0),"")&amp;IFERROR(VLOOKUP(MD$2&amp;$A18,'FA2'!$A:$D,MATCH("AWAY",'FA2'!$A$1:$D$1,0),0),"")&amp;IFERROR(VLOOKUP(MD$2&amp;$A18,'FA2'!$B:$C,MATCH("HOME",'FA2'!$B$1:$C$1,0),0),"")&amp;IFERROR(VLOOKUP(MD$2&amp;$A18,'EFL2'!$A:$D,MATCH("AWAY",'EFL2'!$A$1:$D$1,0),0),"")&amp;IFERROR(VLOOKUP(MD$2&amp;$A18,'EFL2'!$B:$C,MATCH("HOME",'EFL2'!$B$1:$C$1,0),0),"")&amp;IFERROR(VLOOKUP(MD$2&amp;$A18,'UCL2'!$C:$F,MATCH("AWAY",'UCL2'!$C$1:$F$1,0),0),"")&amp;IFERROR(VLOOKUP(MD$2&amp;$A18,'UCL2'!$D:$E,MATCH("HOME",'UCL2'!$D$1:$E$1,0),0),"")&amp;IFERROR(VLOOKUP(MD$2&amp;$A18,'EU2'!$C:$F,MATCH("AWAY",'EU2'!$C$1:$F$1,0),0),"")&amp;IFERROR(VLOOKUP(MD$2&amp;$A18,'EU2'!$D:$E,MATCH("HOME",'EU2'!$D$1:$E$1,0),0),"")&amp;IFERROR(VLOOKUP(MD$2&amp;$A18,'EUC2'!$C:$F,MATCH("AWAY",'EUC2'!$C$1:$F$1,0),0),"")&amp;IFERROR(VLOOKUP(MD$2&amp;$A18,'EUC2'!$D:$E,MATCH("HOME",'EUC2'!$D$1:$E$1,0),0),"")</f>
        <v/>
      </c>
      <c r="ME18" s="25" t="str">
        <f>IFERROR(VLOOKUP(ME$2&amp;$B18,'FPL FIX2'!$N$1:$Q$400,MATCH("HOME",'FPL FIX2'!$N$1:$Q$1,0),0),"")&amp;IFERROR(VLOOKUP(ME$2&amp;$B18,'FPL FIX2'!$O$1:$P$400,MATCH("AWAY",'FPL FIX2'!$O$1:$P$1,0),0),"")&amp;IFERROR(VLOOKUP(ME$2&amp;$A18,'FA2'!$A:$D,MATCH("AWAY",'FA2'!$A$1:$D$1,0),0),"")&amp;IFERROR(VLOOKUP(ME$2&amp;$A18,'FA2'!$B:$C,MATCH("HOME",'FA2'!$B$1:$C$1,0),0),"")&amp;IFERROR(VLOOKUP(ME$2&amp;$A18,'EFL2'!$A:$D,MATCH("AWAY",'EFL2'!$A$1:$D$1,0),0),"")&amp;IFERROR(VLOOKUP(ME$2&amp;$A18,'EFL2'!$B:$C,MATCH("HOME",'EFL2'!$B$1:$C$1,0),0),"")&amp;IFERROR(VLOOKUP(ME$2&amp;$A18,'UCL2'!$C:$F,MATCH("AWAY",'UCL2'!$C$1:$F$1,0),0),"")&amp;IFERROR(VLOOKUP(ME$2&amp;$A18,'UCL2'!$D:$E,MATCH("HOME",'UCL2'!$D$1:$E$1,0),0),"")&amp;IFERROR(VLOOKUP(ME$2&amp;$A18,'EU2'!$C:$F,MATCH("AWAY",'EU2'!$C$1:$F$1,0),0),"")&amp;IFERROR(VLOOKUP(ME$2&amp;$A18,'EU2'!$D:$E,MATCH("HOME",'EU2'!$D$1:$E$1,0),0),"")&amp;IFERROR(VLOOKUP(ME$2&amp;$A18,'EUC2'!$C:$F,MATCH("AWAY",'EUC2'!$C$1:$F$1,0),0),"")&amp;IFERROR(VLOOKUP(ME$2&amp;$A18,'EUC2'!$D:$E,MATCH("HOME",'EUC2'!$D$1:$E$1,0),0),"")</f>
        <v/>
      </c>
      <c r="MF18" s="25" t="str">
        <f>IFERROR(VLOOKUP(MF$2&amp;$B18,'FPL FIX2'!$N$1:$Q$400,MATCH("HOME",'FPL FIX2'!$N$1:$Q$1,0),0),"")&amp;IFERROR(VLOOKUP(MF$2&amp;$B18,'FPL FIX2'!$O$1:$P$400,MATCH("AWAY",'FPL FIX2'!$O$1:$P$1,0),0),"")&amp;IFERROR(VLOOKUP(MF$2&amp;$A18,'FA2'!$A:$D,MATCH("AWAY",'FA2'!$A$1:$D$1,0),0),"")&amp;IFERROR(VLOOKUP(MF$2&amp;$A18,'FA2'!$B:$C,MATCH("HOME",'FA2'!$B$1:$C$1,0),0),"")&amp;IFERROR(VLOOKUP(MF$2&amp;$A18,'EFL2'!$A:$D,MATCH("AWAY",'EFL2'!$A$1:$D$1,0),0),"")&amp;IFERROR(VLOOKUP(MF$2&amp;$A18,'EFL2'!$B:$C,MATCH("HOME",'EFL2'!$B$1:$C$1,0),0),"")&amp;IFERROR(VLOOKUP(MF$2&amp;$A18,'UCL2'!$C:$F,MATCH("AWAY",'UCL2'!$C$1:$F$1,0),0),"")&amp;IFERROR(VLOOKUP(MF$2&amp;$A18,'UCL2'!$D:$E,MATCH("HOME",'UCL2'!$D$1:$E$1,0),0),"")&amp;IFERROR(VLOOKUP(MF$2&amp;$A18,'EU2'!$C:$F,MATCH("AWAY",'EU2'!$C$1:$F$1,0),0),"")&amp;IFERROR(VLOOKUP(MF$2&amp;$A18,'EU2'!$D:$E,MATCH("HOME",'EU2'!$D$1:$E$1,0),0),"")&amp;IFERROR(VLOOKUP(MF$2&amp;$A18,'EUC2'!$C:$F,MATCH("AWAY",'EUC2'!$C$1:$F$1,0),0),"")&amp;IFERROR(VLOOKUP(MF$2&amp;$A18,'EUC2'!$D:$E,MATCH("HOME",'EUC2'!$D$1:$E$1,0),0),"")</f>
        <v/>
      </c>
      <c r="MG18" s="25" t="str">
        <f>IFERROR(VLOOKUP(MG$2&amp;$B18,'FPL FIX2'!$N$1:$Q$400,MATCH("HOME",'FPL FIX2'!$N$1:$Q$1,0),0),"")&amp;IFERROR(VLOOKUP(MG$2&amp;$B18,'FPL FIX2'!$O$1:$P$400,MATCH("AWAY",'FPL FIX2'!$O$1:$P$1,0),0),"")&amp;IFERROR(VLOOKUP(MG$2&amp;$A18,'FA2'!$A:$D,MATCH("AWAY",'FA2'!$A$1:$D$1,0),0),"")&amp;IFERROR(VLOOKUP(MG$2&amp;$A18,'FA2'!$B:$C,MATCH("HOME",'FA2'!$B$1:$C$1,0),0),"")&amp;IFERROR(VLOOKUP(MG$2&amp;$A18,'EFL2'!$A:$D,MATCH("AWAY",'EFL2'!$A$1:$D$1,0),0),"")&amp;IFERROR(VLOOKUP(MG$2&amp;$A18,'EFL2'!$B:$C,MATCH("HOME",'EFL2'!$B$1:$C$1,0),0),"")&amp;IFERROR(VLOOKUP(MG$2&amp;$A18,'UCL2'!$C:$F,MATCH("AWAY",'UCL2'!$C$1:$F$1,0),0),"")&amp;IFERROR(VLOOKUP(MG$2&amp;$A18,'UCL2'!$D:$E,MATCH("HOME",'UCL2'!$D$1:$E$1,0),0),"")&amp;IFERROR(VLOOKUP(MG$2&amp;$A18,'EU2'!$C:$F,MATCH("AWAY",'EU2'!$C$1:$F$1,0),0),"")&amp;IFERROR(VLOOKUP(MG$2&amp;$A18,'EU2'!$D:$E,MATCH("HOME",'EU2'!$D$1:$E$1,0),0),"")&amp;IFERROR(VLOOKUP(MG$2&amp;$A18,'EUC2'!$C:$F,MATCH("AWAY",'EUC2'!$C$1:$F$1,0),0),"")&amp;IFERROR(VLOOKUP(MG$2&amp;$A18,'EUC2'!$D:$E,MATCH("HOME",'EUC2'!$D$1:$E$1,0),0),"")</f>
        <v/>
      </c>
      <c r="MH18" s="25" t="str">
        <f>IFERROR(VLOOKUP(MH$2&amp;$B18,'FPL FIX2'!$N$1:$Q$400,MATCH("HOME",'FPL FIX2'!$N$1:$Q$1,0),0),"")&amp;IFERROR(VLOOKUP(MH$2&amp;$B18,'FPL FIX2'!$O$1:$P$400,MATCH("AWAY",'FPL FIX2'!$O$1:$P$1,0),0),"")&amp;IFERROR(VLOOKUP(MH$2&amp;$A18,'FA2'!$A:$D,MATCH("AWAY",'FA2'!$A$1:$D$1,0),0),"")&amp;IFERROR(VLOOKUP(MH$2&amp;$A18,'FA2'!$B:$C,MATCH("HOME",'FA2'!$B$1:$C$1,0),0),"")&amp;IFERROR(VLOOKUP(MH$2&amp;$A18,'EFL2'!$A:$D,MATCH("AWAY",'EFL2'!$A$1:$D$1,0),0),"")&amp;IFERROR(VLOOKUP(MH$2&amp;$A18,'EFL2'!$B:$C,MATCH("HOME",'EFL2'!$B$1:$C$1,0),0),"")&amp;IFERROR(VLOOKUP(MH$2&amp;$A18,'UCL2'!$C:$F,MATCH("AWAY",'UCL2'!$C$1:$F$1,0),0),"")&amp;IFERROR(VLOOKUP(MH$2&amp;$A18,'UCL2'!$D:$E,MATCH("HOME",'UCL2'!$D$1:$E$1,0),0),"")&amp;IFERROR(VLOOKUP(MH$2&amp;$A18,'EU2'!$C:$F,MATCH("AWAY",'EU2'!$C$1:$F$1,0),0),"")&amp;IFERROR(VLOOKUP(MH$2&amp;$A18,'EU2'!$D:$E,MATCH("HOME",'EU2'!$D$1:$E$1,0),0),"")&amp;IFERROR(VLOOKUP(MH$2&amp;$A18,'EUC2'!$C:$F,MATCH("AWAY",'EUC2'!$C$1:$F$1,0),0),"")&amp;IFERROR(VLOOKUP(MH$2&amp;$A18,'EUC2'!$D:$E,MATCH("HOME",'EUC2'!$D$1:$E$1,0),0),"")</f>
        <v/>
      </c>
      <c r="MI18" s="25" t="str">
        <f>IFERROR(VLOOKUP(MI$2&amp;$B18,'FPL FIX2'!$N$1:$Q$400,MATCH("HOME",'FPL FIX2'!$N$1:$Q$1,0),0),"")&amp;IFERROR(VLOOKUP(MI$2&amp;$B18,'FPL FIX2'!$O$1:$P$400,MATCH("AWAY",'FPL FIX2'!$O$1:$P$1,0),0),"")&amp;IFERROR(VLOOKUP(MI$2&amp;$A18,'FA2'!$A:$D,MATCH("AWAY",'FA2'!$A$1:$D$1,0),0),"")&amp;IFERROR(VLOOKUP(MI$2&amp;$A18,'FA2'!$B:$C,MATCH("HOME",'FA2'!$B$1:$C$1,0),0),"")&amp;IFERROR(VLOOKUP(MI$2&amp;$A18,'EFL2'!$A:$D,MATCH("AWAY",'EFL2'!$A$1:$D$1,0),0),"")&amp;IFERROR(VLOOKUP(MI$2&amp;$A18,'EFL2'!$B:$C,MATCH("HOME",'EFL2'!$B$1:$C$1,0),0),"")&amp;IFERROR(VLOOKUP(MI$2&amp;$A18,'UCL2'!$C:$F,MATCH("AWAY",'UCL2'!$C$1:$F$1,0),0),"")&amp;IFERROR(VLOOKUP(MI$2&amp;$A18,'UCL2'!$D:$E,MATCH("HOME",'UCL2'!$D$1:$E$1,0),0),"")&amp;IFERROR(VLOOKUP(MI$2&amp;$A18,'EU2'!$C:$F,MATCH("AWAY",'EU2'!$C$1:$F$1,0),0),"")&amp;IFERROR(VLOOKUP(MI$2&amp;$A18,'EU2'!$D:$E,MATCH("HOME",'EU2'!$D$1:$E$1,0),0),"")&amp;IFERROR(VLOOKUP(MI$2&amp;$A18,'EUC2'!$C:$F,MATCH("AWAY",'EUC2'!$C$1:$F$1,0),0),"")&amp;IFERROR(VLOOKUP(MI$2&amp;$A18,'EUC2'!$D:$E,MATCH("HOME",'EUC2'!$D$1:$E$1,0),0),"")</f>
        <v/>
      </c>
      <c r="MJ18" s="25" t="str">
        <f>IFERROR(VLOOKUP(MJ$2&amp;$B18,'FPL FIX2'!$N$1:$Q$400,MATCH("HOME",'FPL FIX2'!$N$1:$Q$1,0),0),"")&amp;IFERROR(VLOOKUP(MJ$2&amp;$B18,'FPL FIX2'!$O$1:$P$400,MATCH("AWAY",'FPL FIX2'!$O$1:$P$1,0),0),"")&amp;IFERROR(VLOOKUP(MJ$2&amp;$A18,'FA2'!$A:$D,MATCH("AWAY",'FA2'!$A$1:$D$1,0),0),"")&amp;IFERROR(VLOOKUP(MJ$2&amp;$A18,'FA2'!$B:$C,MATCH("HOME",'FA2'!$B$1:$C$1,0),0),"")&amp;IFERROR(VLOOKUP(MJ$2&amp;$A18,'EFL2'!$A:$D,MATCH("AWAY",'EFL2'!$A$1:$D$1,0),0),"")&amp;IFERROR(VLOOKUP(MJ$2&amp;$A18,'EFL2'!$B:$C,MATCH("HOME",'EFL2'!$B$1:$C$1,0),0),"")&amp;IFERROR(VLOOKUP(MJ$2&amp;$A18,'UCL2'!$C:$F,MATCH("AWAY",'UCL2'!$C$1:$F$1,0),0),"")&amp;IFERROR(VLOOKUP(MJ$2&amp;$A18,'UCL2'!$D:$E,MATCH("HOME",'UCL2'!$D$1:$E$1,0),0),"")&amp;IFERROR(VLOOKUP(MJ$2&amp;$A18,'EU2'!$C:$F,MATCH("AWAY",'EU2'!$C$1:$F$1,0),0),"")&amp;IFERROR(VLOOKUP(MJ$2&amp;$A18,'EU2'!$D:$E,MATCH("HOME",'EU2'!$D$1:$E$1,0),0),"")&amp;IFERROR(VLOOKUP(MJ$2&amp;$A18,'EUC2'!$C:$F,MATCH("AWAY",'EUC2'!$C$1:$F$1,0),0),"")&amp;IFERROR(VLOOKUP(MJ$2&amp;$A18,'EUC2'!$D:$E,MATCH("HOME",'EUC2'!$D$1:$E$1,0),0),"")</f>
        <v/>
      </c>
      <c r="MK18" s="25" t="str">
        <f>IFERROR(VLOOKUP(MK$2&amp;$B18,'FPL FIX2'!$N$1:$Q$400,MATCH("HOME",'FPL FIX2'!$N$1:$Q$1,0),0),"")&amp;IFERROR(VLOOKUP(MK$2&amp;$B18,'FPL FIX2'!$O$1:$P$400,MATCH("AWAY",'FPL FIX2'!$O$1:$P$1,0),0),"")&amp;IFERROR(VLOOKUP(MK$2&amp;$A18,'FA2'!$A:$D,MATCH("AWAY",'FA2'!$A$1:$D$1,0),0),"")&amp;IFERROR(VLOOKUP(MK$2&amp;$A18,'FA2'!$B:$C,MATCH("HOME",'FA2'!$B$1:$C$1,0),0),"")&amp;IFERROR(VLOOKUP(MK$2&amp;$A18,'EFL2'!$A:$D,MATCH("AWAY",'EFL2'!$A$1:$D$1,0),0),"")&amp;IFERROR(VLOOKUP(MK$2&amp;$A18,'EFL2'!$B:$C,MATCH("HOME",'EFL2'!$B$1:$C$1,0),0),"")&amp;IFERROR(VLOOKUP(MK$2&amp;$A18,'UCL2'!$C:$F,MATCH("AWAY",'UCL2'!$C$1:$F$1,0),0),"")&amp;IFERROR(VLOOKUP(MK$2&amp;$A18,'UCL2'!$D:$E,MATCH("HOME",'UCL2'!$D$1:$E$1,0),0),"")&amp;IFERROR(VLOOKUP(MK$2&amp;$A18,'EU2'!$C:$F,MATCH("AWAY",'EU2'!$C$1:$F$1,0),0),"")&amp;IFERROR(VLOOKUP(MK$2&amp;$A18,'EU2'!$D:$E,MATCH("HOME",'EU2'!$D$1:$E$1,0),0),"")&amp;IFERROR(VLOOKUP(MK$2&amp;$A18,'EUC2'!$C:$F,MATCH("AWAY",'EUC2'!$C$1:$F$1,0),0),"")&amp;IFERROR(VLOOKUP(MK$2&amp;$A18,'EUC2'!$D:$E,MATCH("HOME",'EUC2'!$D$1:$E$1,0),0),"")</f>
        <v/>
      </c>
      <c r="ML18" s="25" t="str">
        <f>IFERROR(VLOOKUP(ML$2&amp;$B18,'FPL FIX2'!$N$1:$Q$400,MATCH("HOME",'FPL FIX2'!$N$1:$Q$1,0),0),"")&amp;IFERROR(VLOOKUP(ML$2&amp;$B18,'FPL FIX2'!$O$1:$P$400,MATCH("AWAY",'FPL FIX2'!$O$1:$P$1,0),0),"")&amp;IFERROR(VLOOKUP(ML$2&amp;$A18,'FA2'!$A:$D,MATCH("AWAY",'FA2'!$A$1:$D$1,0),0),"")&amp;IFERROR(VLOOKUP(ML$2&amp;$A18,'FA2'!$B:$C,MATCH("HOME",'FA2'!$B$1:$C$1,0),0),"")&amp;IFERROR(VLOOKUP(ML$2&amp;$A18,'EFL2'!$A:$D,MATCH("AWAY",'EFL2'!$A$1:$D$1,0),0),"")&amp;IFERROR(VLOOKUP(ML$2&amp;$A18,'EFL2'!$B:$C,MATCH("HOME",'EFL2'!$B$1:$C$1,0),0),"")&amp;IFERROR(VLOOKUP(ML$2&amp;$A18,'UCL2'!$C:$F,MATCH("AWAY",'UCL2'!$C$1:$F$1,0),0),"")&amp;IFERROR(VLOOKUP(ML$2&amp;$A18,'UCL2'!$D:$E,MATCH("HOME",'UCL2'!$D$1:$E$1,0),0),"")&amp;IFERROR(VLOOKUP(ML$2&amp;$A18,'EU2'!$C:$F,MATCH("AWAY",'EU2'!$C$1:$F$1,0),0),"")&amp;IFERROR(VLOOKUP(ML$2&amp;$A18,'EU2'!$D:$E,MATCH("HOME",'EU2'!$D$1:$E$1,0),0),"")&amp;IFERROR(VLOOKUP(ML$2&amp;$A18,'EUC2'!$C:$F,MATCH("AWAY",'EUC2'!$C$1:$F$1,0),0),"")&amp;IFERROR(VLOOKUP(ML$2&amp;$A18,'EUC2'!$D:$E,MATCH("HOME",'EUC2'!$D$1:$E$1,0),0),"")</f>
        <v/>
      </c>
      <c r="MM18" s="25" t="str">
        <f>IFERROR(VLOOKUP(MM$2&amp;$B18,'FPL FIX2'!$N$1:$Q$400,MATCH("HOME",'FPL FIX2'!$N$1:$Q$1,0),0),"")&amp;IFERROR(VLOOKUP(MM$2&amp;$B18,'FPL FIX2'!$O$1:$P$400,MATCH("AWAY",'FPL FIX2'!$O$1:$P$1,0),0),"")&amp;IFERROR(VLOOKUP(MM$2&amp;$A18,'FA2'!$A:$D,MATCH("AWAY",'FA2'!$A$1:$D$1,0),0),"")&amp;IFERROR(VLOOKUP(MM$2&amp;$A18,'FA2'!$B:$C,MATCH("HOME",'FA2'!$B$1:$C$1,0),0),"")&amp;IFERROR(VLOOKUP(MM$2&amp;$A18,'EFL2'!$A:$D,MATCH("AWAY",'EFL2'!$A$1:$D$1,0),0),"")&amp;IFERROR(VLOOKUP(MM$2&amp;$A18,'EFL2'!$B:$C,MATCH("HOME",'EFL2'!$B$1:$C$1,0),0),"")&amp;IFERROR(VLOOKUP(MM$2&amp;$A18,'UCL2'!$C:$F,MATCH("AWAY",'UCL2'!$C$1:$F$1,0),0),"")&amp;IFERROR(VLOOKUP(MM$2&amp;$A18,'UCL2'!$D:$E,MATCH("HOME",'UCL2'!$D$1:$E$1,0),0),"")&amp;IFERROR(VLOOKUP(MM$2&amp;$A18,'EU2'!$C:$F,MATCH("AWAY",'EU2'!$C$1:$F$1,0),0),"")&amp;IFERROR(VLOOKUP(MM$2&amp;$A18,'EU2'!$D:$E,MATCH("HOME",'EU2'!$D$1:$E$1,0),0),"")&amp;IFERROR(VLOOKUP(MM$2&amp;$A18,'EUC2'!$C:$F,MATCH("AWAY",'EUC2'!$C$1:$F$1,0),0),"")&amp;IFERROR(VLOOKUP(MM$2&amp;$A18,'EUC2'!$D:$E,MATCH("HOME",'EUC2'!$D$1:$E$1,0),0),"")</f>
        <v/>
      </c>
      <c r="MN18" s="25" t="str">
        <f>IFERROR(VLOOKUP(MN$2&amp;$B18,'FPL FIX2'!$N$1:$Q$400,MATCH("HOME",'FPL FIX2'!$N$1:$Q$1,0),0),"")&amp;IFERROR(VLOOKUP(MN$2&amp;$B18,'FPL FIX2'!$O$1:$P$400,MATCH("AWAY",'FPL FIX2'!$O$1:$P$1,0),0),"")&amp;IFERROR(VLOOKUP(MN$2&amp;$A18,'FA2'!$A:$D,MATCH("AWAY",'FA2'!$A$1:$D$1,0),0),"")&amp;IFERROR(VLOOKUP(MN$2&amp;$A18,'FA2'!$B:$C,MATCH("HOME",'FA2'!$B$1:$C$1,0),0),"")&amp;IFERROR(VLOOKUP(MN$2&amp;$A18,'EFL2'!$A:$D,MATCH("AWAY",'EFL2'!$A$1:$D$1,0),0),"")&amp;IFERROR(VLOOKUP(MN$2&amp;$A18,'EFL2'!$B:$C,MATCH("HOME",'EFL2'!$B$1:$C$1,0),0),"")&amp;IFERROR(VLOOKUP(MN$2&amp;$A18,'UCL2'!$C:$F,MATCH("AWAY",'UCL2'!$C$1:$F$1,0),0),"")&amp;IFERROR(VLOOKUP(MN$2&amp;$A18,'UCL2'!$D:$E,MATCH("HOME",'UCL2'!$D$1:$E$1,0),0),"")&amp;IFERROR(VLOOKUP(MN$2&amp;$A18,'EU2'!$C:$F,MATCH("AWAY",'EU2'!$C$1:$F$1,0),0),"")&amp;IFERROR(VLOOKUP(MN$2&amp;$A18,'EU2'!$D:$E,MATCH("HOME",'EU2'!$D$1:$E$1,0),0),"")&amp;IFERROR(VLOOKUP(MN$2&amp;$A18,'EUC2'!$C:$F,MATCH("AWAY",'EUC2'!$C$1:$F$1,0),0),"")&amp;IFERROR(VLOOKUP(MN$2&amp;$A18,'EUC2'!$D:$E,MATCH("HOME",'EUC2'!$D$1:$E$1,0),0),"")</f>
        <v/>
      </c>
      <c r="MO18" s="25" t="str">
        <f>IFERROR(VLOOKUP(MO$2&amp;$B18,'FPL FIX2'!$N$1:$Q$400,MATCH("HOME",'FPL FIX2'!$N$1:$Q$1,0),0),"")&amp;IFERROR(VLOOKUP(MO$2&amp;$B18,'FPL FIX2'!$O$1:$P$400,MATCH("AWAY",'FPL FIX2'!$O$1:$P$1,0),0),"")&amp;IFERROR(VLOOKUP(MO$2&amp;$A18,'FA2'!$A:$D,MATCH("AWAY",'FA2'!$A$1:$D$1,0),0),"")&amp;IFERROR(VLOOKUP(MO$2&amp;$A18,'FA2'!$B:$C,MATCH("HOME",'FA2'!$B$1:$C$1,0),0),"")&amp;IFERROR(VLOOKUP(MO$2&amp;$A18,'EFL2'!$A:$D,MATCH("AWAY",'EFL2'!$A$1:$D$1,0),0),"")&amp;IFERROR(VLOOKUP(MO$2&amp;$A18,'EFL2'!$B:$C,MATCH("HOME",'EFL2'!$B$1:$C$1,0),0),"")&amp;IFERROR(VLOOKUP(MO$2&amp;$A18,'UCL2'!$C:$F,MATCH("AWAY",'UCL2'!$C$1:$F$1,0),0),"")&amp;IFERROR(VLOOKUP(MO$2&amp;$A18,'UCL2'!$D:$E,MATCH("HOME",'UCL2'!$D$1:$E$1,0),0),"")&amp;IFERROR(VLOOKUP(MO$2&amp;$A18,'EU2'!$C:$F,MATCH("AWAY",'EU2'!$C$1:$F$1,0),0),"")&amp;IFERROR(VLOOKUP(MO$2&amp;$A18,'EU2'!$D:$E,MATCH("HOME",'EU2'!$D$1:$E$1,0),0),"")&amp;IFERROR(VLOOKUP(MO$2&amp;$A18,'EUC2'!$C:$F,MATCH("AWAY",'EUC2'!$C$1:$F$1,0),0),"")&amp;IFERROR(VLOOKUP(MO$2&amp;$A18,'EUC2'!$D:$E,MATCH("HOME",'EUC2'!$D$1:$E$1,0),0),"")</f>
        <v/>
      </c>
      <c r="MP18" s="25" t="str">
        <f>IFERROR(VLOOKUP(MP$2&amp;$B18,'FPL FIX2'!$N$1:$Q$400,MATCH("HOME",'FPL FIX2'!$N$1:$Q$1,0),0),"")&amp;IFERROR(VLOOKUP(MP$2&amp;$B18,'FPL FIX2'!$O$1:$P$400,MATCH("AWAY",'FPL FIX2'!$O$1:$P$1,0),0),"")&amp;IFERROR(VLOOKUP(MP$2&amp;$A18,'FA2'!$A:$D,MATCH("AWAY",'FA2'!$A$1:$D$1,0),0),"")&amp;IFERROR(VLOOKUP(MP$2&amp;$A18,'FA2'!$B:$C,MATCH("HOME",'FA2'!$B$1:$C$1,0),0),"")&amp;IFERROR(VLOOKUP(MP$2&amp;$A18,'EFL2'!$A:$D,MATCH("AWAY",'EFL2'!$A$1:$D$1,0),0),"")&amp;IFERROR(VLOOKUP(MP$2&amp;$A18,'EFL2'!$B:$C,MATCH("HOME",'EFL2'!$B$1:$C$1,0),0),"")&amp;IFERROR(VLOOKUP(MP$2&amp;$A18,'UCL2'!$C:$F,MATCH("AWAY",'UCL2'!$C$1:$F$1,0),0),"")&amp;IFERROR(VLOOKUP(MP$2&amp;$A18,'UCL2'!$D:$E,MATCH("HOME",'UCL2'!$D$1:$E$1,0),0),"")&amp;IFERROR(VLOOKUP(MP$2&amp;$A18,'EU2'!$C:$F,MATCH("AWAY",'EU2'!$C$1:$F$1,0),0),"")&amp;IFERROR(VLOOKUP(MP$2&amp;$A18,'EU2'!$D:$E,MATCH("HOME",'EU2'!$D$1:$E$1,0),0),"")&amp;IFERROR(VLOOKUP(MP$2&amp;$A18,'EUC2'!$C:$F,MATCH("AWAY",'EUC2'!$C$1:$F$1,0),0),"")&amp;IFERROR(VLOOKUP(MP$2&amp;$A18,'EUC2'!$D:$E,MATCH("HOME",'EUC2'!$D$1:$E$1,0),0),"")</f>
        <v/>
      </c>
      <c r="MQ18" s="25" t="str">
        <f>IFERROR(VLOOKUP(MQ$2&amp;$B18,'FPL FIX2'!$N$1:$Q$400,MATCH("HOME",'FPL FIX2'!$N$1:$Q$1,0),0),"")&amp;IFERROR(VLOOKUP(MQ$2&amp;$B18,'FPL FIX2'!$O$1:$P$400,MATCH("AWAY",'FPL FIX2'!$O$1:$P$1,0),0),"")&amp;IFERROR(VLOOKUP(MQ$2&amp;$A18,'FA2'!$A:$D,MATCH("AWAY",'FA2'!$A$1:$D$1,0),0),"")&amp;IFERROR(VLOOKUP(MQ$2&amp;$A18,'FA2'!$B:$C,MATCH("HOME",'FA2'!$B$1:$C$1,0),0),"")&amp;IFERROR(VLOOKUP(MQ$2&amp;$A18,'EFL2'!$A:$D,MATCH("AWAY",'EFL2'!$A$1:$D$1,0),0),"")&amp;IFERROR(VLOOKUP(MQ$2&amp;$A18,'EFL2'!$B:$C,MATCH("HOME",'EFL2'!$B$1:$C$1,0),0),"")&amp;IFERROR(VLOOKUP(MQ$2&amp;$A18,'UCL2'!$C:$F,MATCH("AWAY",'UCL2'!$C$1:$F$1,0),0),"")&amp;IFERROR(VLOOKUP(MQ$2&amp;$A18,'UCL2'!$D:$E,MATCH("HOME",'UCL2'!$D$1:$E$1,0),0),"")&amp;IFERROR(VLOOKUP(MQ$2&amp;$A18,'EU2'!$C:$F,MATCH("AWAY",'EU2'!$C$1:$F$1,0),0),"")&amp;IFERROR(VLOOKUP(MQ$2&amp;$A18,'EU2'!$D:$E,MATCH("HOME",'EU2'!$D$1:$E$1,0),0),"")&amp;IFERROR(VLOOKUP(MQ$2&amp;$A18,'EUC2'!$C:$F,MATCH("AWAY",'EUC2'!$C$1:$F$1,0),0),"")&amp;IFERROR(VLOOKUP(MQ$2&amp;$A18,'EUC2'!$D:$E,MATCH("HOME",'EUC2'!$D$1:$E$1,0),0),"")</f>
        <v/>
      </c>
      <c r="MR18" s="25" t="str">
        <f>IFERROR(VLOOKUP(MR$2&amp;$B18,'FPL FIX2'!$N$1:$Q$400,MATCH("HOME",'FPL FIX2'!$N$1:$Q$1,0),0),"")&amp;IFERROR(VLOOKUP(MR$2&amp;$B18,'FPL FIX2'!$O$1:$P$400,MATCH("AWAY",'FPL FIX2'!$O$1:$P$1,0),0),"")&amp;IFERROR(VLOOKUP(MR$2&amp;$A18,'FA2'!$A:$D,MATCH("AWAY",'FA2'!$A$1:$D$1,0),0),"")&amp;IFERROR(VLOOKUP(MR$2&amp;$A18,'FA2'!$B:$C,MATCH("HOME",'FA2'!$B$1:$C$1,0),0),"")&amp;IFERROR(VLOOKUP(MR$2&amp;$A18,'EFL2'!$A:$D,MATCH("AWAY",'EFL2'!$A$1:$D$1,0),0),"")&amp;IFERROR(VLOOKUP(MR$2&amp;$A18,'EFL2'!$B:$C,MATCH("HOME",'EFL2'!$B$1:$C$1,0),0),"")&amp;IFERROR(VLOOKUP(MR$2&amp;$A18,'UCL2'!$C:$F,MATCH("AWAY",'UCL2'!$C$1:$F$1,0),0),"")&amp;IFERROR(VLOOKUP(MR$2&amp;$A18,'UCL2'!$D:$E,MATCH("HOME",'UCL2'!$D$1:$E$1,0),0),"")&amp;IFERROR(VLOOKUP(MR$2&amp;$A18,'EU2'!$C:$F,MATCH("AWAY",'EU2'!$C$1:$F$1,0),0),"")&amp;IFERROR(VLOOKUP(MR$2&amp;$A18,'EU2'!$D:$E,MATCH("HOME",'EU2'!$D$1:$E$1,0),0),"")&amp;IFERROR(VLOOKUP(MR$2&amp;$A18,'EUC2'!$C:$F,MATCH("AWAY",'EUC2'!$C$1:$F$1,0),0),"")&amp;IFERROR(VLOOKUP(MR$2&amp;$A18,'EUC2'!$D:$E,MATCH("HOME",'EUC2'!$D$1:$E$1,0),0),"")</f>
        <v/>
      </c>
      <c r="MS18" s="25" t="str">
        <f>IFERROR(VLOOKUP(MS$2&amp;$B18,'FPL FIX2'!$N$1:$Q$400,MATCH("HOME",'FPL FIX2'!$N$1:$Q$1,0),0),"")&amp;IFERROR(VLOOKUP(MS$2&amp;$B18,'FPL FIX2'!$O$1:$P$400,MATCH("AWAY",'FPL FIX2'!$O$1:$P$1,0),0),"")&amp;IFERROR(VLOOKUP(MS$2&amp;$A18,'FA2'!$A:$D,MATCH("AWAY",'FA2'!$A$1:$D$1,0),0),"")&amp;IFERROR(VLOOKUP(MS$2&amp;$A18,'FA2'!$B:$C,MATCH("HOME",'FA2'!$B$1:$C$1,0),0),"")&amp;IFERROR(VLOOKUP(MS$2&amp;$A18,'EFL2'!$A:$D,MATCH("AWAY",'EFL2'!$A$1:$D$1,0),0),"")&amp;IFERROR(VLOOKUP(MS$2&amp;$A18,'EFL2'!$B:$C,MATCH("HOME",'EFL2'!$B$1:$C$1,0),0),"")&amp;IFERROR(VLOOKUP(MS$2&amp;$A18,'UCL2'!$C:$F,MATCH("AWAY",'UCL2'!$C$1:$F$1,0),0),"")&amp;IFERROR(VLOOKUP(MS$2&amp;$A18,'UCL2'!$D:$E,MATCH("HOME",'UCL2'!$D$1:$E$1,0),0),"")&amp;IFERROR(VLOOKUP(MS$2&amp;$A18,'EU2'!$C:$F,MATCH("AWAY",'EU2'!$C$1:$F$1,0),0),"")&amp;IFERROR(VLOOKUP(MS$2&amp;$A18,'EU2'!$D:$E,MATCH("HOME",'EU2'!$D$1:$E$1,0),0),"")&amp;IFERROR(VLOOKUP(MS$2&amp;$A18,'EUC2'!$C:$F,MATCH("AWAY",'EUC2'!$C$1:$F$1,0),0),"")&amp;IFERROR(VLOOKUP(MS$2&amp;$A18,'EUC2'!$D:$E,MATCH("HOME",'EUC2'!$D$1:$E$1,0),0),"")</f>
        <v/>
      </c>
      <c r="MT18" s="25" t="str">
        <f>IFERROR(VLOOKUP(MT$2&amp;$B18,'FPL FIX2'!$N$1:$Q$400,MATCH("HOME",'FPL FIX2'!$N$1:$Q$1,0),0),"")&amp;IFERROR(VLOOKUP(MT$2&amp;$B18,'FPL FIX2'!$O$1:$P$400,MATCH("AWAY",'FPL FIX2'!$O$1:$P$1,0),0),"")&amp;IFERROR(VLOOKUP(MT$2&amp;$A18,'FA2'!$A:$D,MATCH("AWAY",'FA2'!$A$1:$D$1,0),0),"")&amp;IFERROR(VLOOKUP(MT$2&amp;$A18,'FA2'!$B:$C,MATCH("HOME",'FA2'!$B$1:$C$1,0),0),"")&amp;IFERROR(VLOOKUP(MT$2&amp;$A18,'EFL2'!$A:$D,MATCH("AWAY",'EFL2'!$A$1:$D$1,0),0),"")&amp;IFERROR(VLOOKUP(MT$2&amp;$A18,'EFL2'!$B:$C,MATCH("HOME",'EFL2'!$B$1:$C$1,0),0),"")&amp;IFERROR(VLOOKUP(MT$2&amp;$A18,'UCL2'!$C:$F,MATCH("AWAY",'UCL2'!$C$1:$F$1,0),0),"")&amp;IFERROR(VLOOKUP(MT$2&amp;$A18,'UCL2'!$D:$E,MATCH("HOME",'UCL2'!$D$1:$E$1,0),0),"")&amp;IFERROR(VLOOKUP(MT$2&amp;$A18,'EU2'!$C:$F,MATCH("AWAY",'EU2'!$C$1:$F$1,0),0),"")&amp;IFERROR(VLOOKUP(MT$2&amp;$A18,'EU2'!$D:$E,MATCH("HOME",'EU2'!$D$1:$E$1,0),0),"")&amp;IFERROR(VLOOKUP(MT$2&amp;$A18,'EUC2'!$C:$F,MATCH("AWAY",'EUC2'!$C$1:$F$1,0),0),"")&amp;IFERROR(VLOOKUP(MT$2&amp;$A18,'EUC2'!$D:$E,MATCH("HOME",'EUC2'!$D$1:$E$1,0),0),"")</f>
        <v/>
      </c>
      <c r="MU18" s="25" t="str">
        <f>IFERROR(VLOOKUP(MU$2&amp;$B18,'FPL FIX2'!$N$1:$Q$400,MATCH("HOME",'FPL FIX2'!$N$1:$Q$1,0),0),"")&amp;IFERROR(VLOOKUP(MU$2&amp;$B18,'FPL FIX2'!$O$1:$P$400,MATCH("AWAY",'FPL FIX2'!$O$1:$P$1,0),0),"")&amp;IFERROR(VLOOKUP(MU$2&amp;$A18,'FA2'!$A:$D,MATCH("AWAY",'FA2'!$A$1:$D$1,0),0),"")&amp;IFERROR(VLOOKUP(MU$2&amp;$A18,'FA2'!$B:$C,MATCH("HOME",'FA2'!$B$1:$C$1,0),0),"")&amp;IFERROR(VLOOKUP(MU$2&amp;$A18,'EFL2'!$A:$D,MATCH("AWAY",'EFL2'!$A$1:$D$1,0),0),"")&amp;IFERROR(VLOOKUP(MU$2&amp;$A18,'EFL2'!$B:$C,MATCH("HOME",'EFL2'!$B$1:$C$1,0),0),"")&amp;IFERROR(VLOOKUP(MU$2&amp;$A18,'UCL2'!$C:$F,MATCH("AWAY",'UCL2'!$C$1:$F$1,0),0),"")&amp;IFERROR(VLOOKUP(MU$2&amp;$A18,'UCL2'!$D:$E,MATCH("HOME",'UCL2'!$D$1:$E$1,0),0),"")&amp;IFERROR(VLOOKUP(MU$2&amp;$A18,'EU2'!$C:$F,MATCH("AWAY",'EU2'!$C$1:$F$1,0),0),"")&amp;IFERROR(VLOOKUP(MU$2&amp;$A18,'EU2'!$D:$E,MATCH("HOME",'EU2'!$D$1:$E$1,0),0),"")&amp;IFERROR(VLOOKUP(MU$2&amp;$A18,'EUC2'!$C:$F,MATCH("AWAY",'EUC2'!$C$1:$F$1,0),0),"")&amp;IFERROR(VLOOKUP(MU$2&amp;$A18,'EUC2'!$D:$E,MATCH("HOME",'EUC2'!$D$1:$E$1,0),0),"")</f>
        <v/>
      </c>
      <c r="MV18" s="25" t="str">
        <f>IFERROR(VLOOKUP(MV$2&amp;$B18,'FPL FIX2'!$N$1:$Q$400,MATCH("HOME",'FPL FIX2'!$N$1:$Q$1,0),0),"")&amp;IFERROR(VLOOKUP(MV$2&amp;$B18,'FPL FIX2'!$O$1:$P$400,MATCH("AWAY",'FPL FIX2'!$O$1:$P$1,0),0),"")&amp;IFERROR(VLOOKUP(MV$2&amp;$A18,'FA2'!$A:$D,MATCH("AWAY",'FA2'!$A$1:$D$1,0),0),"")&amp;IFERROR(VLOOKUP(MV$2&amp;$A18,'FA2'!$B:$C,MATCH("HOME",'FA2'!$B$1:$C$1,0),0),"")&amp;IFERROR(VLOOKUP(MV$2&amp;$A18,'EFL2'!$A:$D,MATCH("AWAY",'EFL2'!$A$1:$D$1,0),0),"")&amp;IFERROR(VLOOKUP(MV$2&amp;$A18,'EFL2'!$B:$C,MATCH("HOME",'EFL2'!$B$1:$C$1,0),0),"")&amp;IFERROR(VLOOKUP(MV$2&amp;$A18,'UCL2'!$C:$F,MATCH("AWAY",'UCL2'!$C$1:$F$1,0),0),"")&amp;IFERROR(VLOOKUP(MV$2&amp;$A18,'UCL2'!$D:$E,MATCH("HOME",'UCL2'!$D$1:$E$1,0),0),"")&amp;IFERROR(VLOOKUP(MV$2&amp;$A18,'EU2'!$C:$F,MATCH("AWAY",'EU2'!$C$1:$F$1,0),0),"")&amp;IFERROR(VLOOKUP(MV$2&amp;$A18,'EU2'!$D:$E,MATCH("HOME",'EU2'!$D$1:$E$1,0),0),"")&amp;IFERROR(VLOOKUP(MV$2&amp;$A18,'EUC2'!$C:$F,MATCH("AWAY",'EUC2'!$C$1:$F$1,0),0),"")&amp;IFERROR(VLOOKUP(MV$2&amp;$A18,'EUC2'!$D:$E,MATCH("HOME",'EUC2'!$D$1:$E$1,0),0),"")</f>
        <v/>
      </c>
      <c r="MW18" s="25" t="str">
        <f>IFERROR(VLOOKUP(MW$2&amp;$B18,'FPL FIX2'!$N$1:$Q$400,MATCH("HOME",'FPL FIX2'!$N$1:$Q$1,0),0),"")&amp;IFERROR(VLOOKUP(MW$2&amp;$B18,'FPL FIX2'!$O$1:$P$400,MATCH("AWAY",'FPL FIX2'!$O$1:$P$1,0),0),"")&amp;IFERROR(VLOOKUP(MW$2&amp;$A18,'FA2'!$A:$D,MATCH("AWAY",'FA2'!$A$1:$D$1,0),0),"")&amp;IFERROR(VLOOKUP(MW$2&amp;$A18,'FA2'!$B:$C,MATCH("HOME",'FA2'!$B$1:$C$1,0),0),"")&amp;IFERROR(VLOOKUP(MW$2&amp;$A18,'EFL2'!$A:$D,MATCH("AWAY",'EFL2'!$A$1:$D$1,0),0),"")&amp;IFERROR(VLOOKUP(MW$2&amp;$A18,'EFL2'!$B:$C,MATCH("HOME",'EFL2'!$B$1:$C$1,0),0),"")&amp;IFERROR(VLOOKUP(MW$2&amp;$A18,'UCL2'!$C:$F,MATCH("AWAY",'UCL2'!$C$1:$F$1,0),0),"")&amp;IFERROR(VLOOKUP(MW$2&amp;$A18,'UCL2'!$D:$E,MATCH("HOME",'UCL2'!$D$1:$E$1,0),0),"")&amp;IFERROR(VLOOKUP(MW$2&amp;$A18,'EU2'!$C:$F,MATCH("AWAY",'EU2'!$C$1:$F$1,0),0),"")&amp;IFERROR(VLOOKUP(MW$2&amp;$A18,'EU2'!$D:$E,MATCH("HOME",'EU2'!$D$1:$E$1,0),0),"")&amp;IFERROR(VLOOKUP(MW$2&amp;$A18,'EUC2'!$C:$F,MATCH("AWAY",'EUC2'!$C$1:$F$1,0),0),"")&amp;IFERROR(VLOOKUP(MW$2&amp;$A18,'EUC2'!$D:$E,MATCH("HOME",'EUC2'!$D$1:$E$1,0),0),"")</f>
        <v/>
      </c>
      <c r="MX18" s="25" t="str">
        <f>IFERROR(VLOOKUP(MX$2&amp;$B18,'FPL FIX2'!$N$1:$Q$400,MATCH("HOME",'FPL FIX2'!$N$1:$Q$1,0),0),"")&amp;IFERROR(VLOOKUP(MX$2&amp;$B18,'FPL FIX2'!$O$1:$P$400,MATCH("AWAY",'FPL FIX2'!$O$1:$P$1,0),0),"")&amp;IFERROR(VLOOKUP(MX$2&amp;$A18,'FA2'!$A:$D,MATCH("AWAY",'FA2'!$A$1:$D$1,0),0),"")&amp;IFERROR(VLOOKUP(MX$2&amp;$A18,'FA2'!$B:$C,MATCH("HOME",'FA2'!$B$1:$C$1,0),0),"")&amp;IFERROR(VLOOKUP(MX$2&amp;$A18,'EFL2'!$A:$D,MATCH("AWAY",'EFL2'!$A$1:$D$1,0),0),"")&amp;IFERROR(VLOOKUP(MX$2&amp;$A18,'EFL2'!$B:$C,MATCH("HOME",'EFL2'!$B$1:$C$1,0),0),"")&amp;IFERROR(VLOOKUP(MX$2&amp;$A18,'UCL2'!$C:$F,MATCH("AWAY",'UCL2'!$C$1:$F$1,0),0),"")&amp;IFERROR(VLOOKUP(MX$2&amp;$A18,'UCL2'!$D:$E,MATCH("HOME",'UCL2'!$D$1:$E$1,0),0),"")&amp;IFERROR(VLOOKUP(MX$2&amp;$A18,'EU2'!$C:$F,MATCH("AWAY",'EU2'!$C$1:$F$1,0),0),"")&amp;IFERROR(VLOOKUP(MX$2&amp;$A18,'EU2'!$D:$E,MATCH("HOME",'EU2'!$D$1:$E$1,0),0),"")&amp;IFERROR(VLOOKUP(MX$2&amp;$A18,'EUC2'!$C:$F,MATCH("AWAY",'EUC2'!$C$1:$F$1,0),0),"")&amp;IFERROR(VLOOKUP(MX$2&amp;$A18,'EUC2'!$D:$E,MATCH("HOME",'EUC2'!$D$1:$E$1,0),0),"")</f>
        <v/>
      </c>
      <c r="MY18" s="25" t="str">
        <f>IFERROR(VLOOKUP(MY$2&amp;$B18,'FPL FIX2'!$N$1:$Q$400,MATCH("HOME",'FPL FIX2'!$N$1:$Q$1,0),0),"")&amp;IFERROR(VLOOKUP(MY$2&amp;$B18,'FPL FIX2'!$O$1:$P$400,MATCH("AWAY",'FPL FIX2'!$O$1:$P$1,0),0),"")&amp;IFERROR(VLOOKUP(MY$2&amp;$A18,'FA2'!$A:$D,MATCH("AWAY",'FA2'!$A$1:$D$1,0),0),"")&amp;IFERROR(VLOOKUP(MY$2&amp;$A18,'FA2'!$B:$C,MATCH("HOME",'FA2'!$B$1:$C$1,0),0),"")&amp;IFERROR(VLOOKUP(MY$2&amp;$A18,'EFL2'!$A:$D,MATCH("AWAY",'EFL2'!$A$1:$D$1,0),0),"")&amp;IFERROR(VLOOKUP(MY$2&amp;$A18,'EFL2'!$B:$C,MATCH("HOME",'EFL2'!$B$1:$C$1,0),0),"")&amp;IFERROR(VLOOKUP(MY$2&amp;$A18,'UCL2'!$C:$F,MATCH("AWAY",'UCL2'!$C$1:$F$1,0),0),"")&amp;IFERROR(VLOOKUP(MY$2&amp;$A18,'UCL2'!$D:$E,MATCH("HOME",'UCL2'!$D$1:$E$1,0),0),"")&amp;IFERROR(VLOOKUP(MY$2&amp;$A18,'EU2'!$C:$F,MATCH("AWAY",'EU2'!$C$1:$F$1,0),0),"")&amp;IFERROR(VLOOKUP(MY$2&amp;$A18,'EU2'!$D:$E,MATCH("HOME",'EU2'!$D$1:$E$1,0),0),"")&amp;IFERROR(VLOOKUP(MY$2&amp;$A18,'EUC2'!$C:$F,MATCH("AWAY",'EUC2'!$C$1:$F$1,0),0),"")&amp;IFERROR(VLOOKUP(MY$2&amp;$A18,'EUC2'!$D:$E,MATCH("HOME",'EUC2'!$D$1:$E$1,0),0),"")</f>
        <v/>
      </c>
      <c r="MZ18" s="25" t="str">
        <f>IFERROR(VLOOKUP(MZ$2&amp;$B18,'FPL FIX2'!$N$1:$Q$400,MATCH("HOME",'FPL FIX2'!$N$1:$Q$1,0),0),"")&amp;IFERROR(VLOOKUP(MZ$2&amp;$B18,'FPL FIX2'!$O$1:$P$400,MATCH("AWAY",'FPL FIX2'!$O$1:$P$1,0),0),"")&amp;IFERROR(VLOOKUP(MZ$2&amp;$A18,'FA2'!$A:$D,MATCH("AWAY",'FA2'!$A$1:$D$1,0),0),"")&amp;IFERROR(VLOOKUP(MZ$2&amp;$A18,'FA2'!$B:$C,MATCH("HOME",'FA2'!$B$1:$C$1,0),0),"")&amp;IFERROR(VLOOKUP(MZ$2&amp;$A18,'EFL2'!$A:$D,MATCH("AWAY",'EFL2'!$A$1:$D$1,0),0),"")&amp;IFERROR(VLOOKUP(MZ$2&amp;$A18,'EFL2'!$B:$C,MATCH("HOME",'EFL2'!$B$1:$C$1,0),0),"")&amp;IFERROR(VLOOKUP(MZ$2&amp;$A18,'UCL2'!$C:$F,MATCH("AWAY",'UCL2'!$C$1:$F$1,0),0),"")&amp;IFERROR(VLOOKUP(MZ$2&amp;$A18,'UCL2'!$D:$E,MATCH("HOME",'UCL2'!$D$1:$E$1,0),0),"")&amp;IFERROR(VLOOKUP(MZ$2&amp;$A18,'EU2'!$C:$F,MATCH("AWAY",'EU2'!$C$1:$F$1,0),0),"")&amp;IFERROR(VLOOKUP(MZ$2&amp;$A18,'EU2'!$D:$E,MATCH("HOME",'EU2'!$D$1:$E$1,0),0),"")&amp;IFERROR(VLOOKUP(MZ$2&amp;$A18,'EUC2'!$C:$F,MATCH("AWAY",'EUC2'!$C$1:$F$1,0),0),"")&amp;IFERROR(VLOOKUP(MZ$2&amp;$A18,'EUC2'!$D:$E,MATCH("HOME",'EUC2'!$D$1:$E$1,0),0),"")</f>
        <v/>
      </c>
      <c r="NA18" s="25" t="str">
        <f>IFERROR(VLOOKUP(NA$2&amp;$B18,'FPL FIX2'!$N$1:$Q$400,MATCH("HOME",'FPL FIX2'!$N$1:$Q$1,0),0),"")&amp;IFERROR(VLOOKUP(NA$2&amp;$B18,'FPL FIX2'!$O$1:$P$400,MATCH("AWAY",'FPL FIX2'!$O$1:$P$1,0),0),"")&amp;IFERROR(VLOOKUP(NA$2&amp;$A18,'FA2'!$A:$D,MATCH("AWAY",'FA2'!$A$1:$D$1,0),0),"")&amp;IFERROR(VLOOKUP(NA$2&amp;$A18,'FA2'!$B:$C,MATCH("HOME",'FA2'!$B$1:$C$1,0),0),"")&amp;IFERROR(VLOOKUP(NA$2&amp;$A18,'EFL2'!$A:$D,MATCH("AWAY",'EFL2'!$A$1:$D$1,0),0),"")&amp;IFERROR(VLOOKUP(NA$2&amp;$A18,'EFL2'!$B:$C,MATCH("HOME",'EFL2'!$B$1:$C$1,0),0),"")&amp;IFERROR(VLOOKUP(NA$2&amp;$A18,'UCL2'!$C:$F,MATCH("AWAY",'UCL2'!$C$1:$F$1,0),0),"")&amp;IFERROR(VLOOKUP(NA$2&amp;$A18,'UCL2'!$D:$E,MATCH("HOME",'UCL2'!$D$1:$E$1,0),0),"")&amp;IFERROR(VLOOKUP(NA$2&amp;$A18,'EU2'!$C:$F,MATCH("AWAY",'EU2'!$C$1:$F$1,0),0),"")&amp;IFERROR(VLOOKUP(NA$2&amp;$A18,'EU2'!$D:$E,MATCH("HOME",'EU2'!$D$1:$E$1,0),0),"")&amp;IFERROR(VLOOKUP(NA$2&amp;$A18,'EUC2'!$C:$F,MATCH("AWAY",'EUC2'!$C$1:$F$1,0),0),"")&amp;IFERROR(VLOOKUP(NA$2&amp;$A18,'EUC2'!$D:$E,MATCH("HOME",'EUC2'!$D$1:$E$1,0),0),"")</f>
        <v/>
      </c>
      <c r="NB18" s="25" t="str">
        <f>IFERROR(VLOOKUP(NB$2&amp;$B18,'FPL FIX2'!$N$1:$Q$400,MATCH("HOME",'FPL FIX2'!$N$1:$Q$1,0),0),"")&amp;IFERROR(VLOOKUP(NB$2&amp;$B18,'FPL FIX2'!$O$1:$P$400,MATCH("AWAY",'FPL FIX2'!$O$1:$P$1,0),0),"")&amp;IFERROR(VLOOKUP(NB$2&amp;$A18,'FA2'!$A:$D,MATCH("AWAY",'FA2'!$A$1:$D$1,0),0),"")&amp;IFERROR(VLOOKUP(NB$2&amp;$A18,'FA2'!$B:$C,MATCH("HOME",'FA2'!$B$1:$C$1,0),0),"")&amp;IFERROR(VLOOKUP(NB$2&amp;$A18,'EFL2'!$A:$D,MATCH("AWAY",'EFL2'!$A$1:$D$1,0),0),"")&amp;IFERROR(VLOOKUP(NB$2&amp;$A18,'EFL2'!$B:$C,MATCH("HOME",'EFL2'!$B$1:$C$1,0),0),"")&amp;IFERROR(VLOOKUP(NB$2&amp;$A18,'UCL2'!$C:$F,MATCH("AWAY",'UCL2'!$C$1:$F$1,0),0),"")&amp;IFERROR(VLOOKUP(NB$2&amp;$A18,'UCL2'!$D:$E,MATCH("HOME",'UCL2'!$D$1:$E$1,0),0),"")&amp;IFERROR(VLOOKUP(NB$2&amp;$A18,'EU2'!$C:$F,MATCH("AWAY",'EU2'!$C$1:$F$1,0),0),"")&amp;IFERROR(VLOOKUP(NB$2&amp;$A18,'EU2'!$D:$E,MATCH("HOME",'EU2'!$D$1:$E$1,0),0),"")&amp;IFERROR(VLOOKUP(NB$2&amp;$A18,'EUC2'!$C:$F,MATCH("AWAY",'EUC2'!$C$1:$F$1,0),0),"")&amp;IFERROR(VLOOKUP(NB$2&amp;$A18,'EUC2'!$D:$E,MATCH("HOME",'EUC2'!$D$1:$E$1,0),0),"")</f>
        <v/>
      </c>
      <c r="NC18" s="25" t="str">
        <f>IFERROR(VLOOKUP(NC$2&amp;$B18,'FPL FIX2'!$N$1:$Q$400,MATCH("HOME",'FPL FIX2'!$N$1:$Q$1,0),0),"")&amp;IFERROR(VLOOKUP(NC$2&amp;$B18,'FPL FIX2'!$O$1:$P$400,MATCH("AWAY",'FPL FIX2'!$O$1:$P$1,0),0),"")&amp;IFERROR(VLOOKUP(NC$2&amp;$A18,'FA2'!$A:$D,MATCH("AWAY",'FA2'!$A$1:$D$1,0),0),"")&amp;IFERROR(VLOOKUP(NC$2&amp;$A18,'FA2'!$B:$C,MATCH("HOME",'FA2'!$B$1:$C$1,0),0),"")&amp;IFERROR(VLOOKUP(NC$2&amp;$A18,'EFL2'!$A:$D,MATCH("AWAY",'EFL2'!$A$1:$D$1,0),0),"")&amp;IFERROR(VLOOKUP(NC$2&amp;$A18,'EFL2'!$B:$C,MATCH("HOME",'EFL2'!$B$1:$C$1,0),0),"")&amp;IFERROR(VLOOKUP(NC$2&amp;$A18,'UCL2'!$C:$F,MATCH("AWAY",'UCL2'!$C$1:$F$1,0),0),"")&amp;IFERROR(VLOOKUP(NC$2&amp;$A18,'UCL2'!$D:$E,MATCH("HOME",'UCL2'!$D$1:$E$1,0),0),"")&amp;IFERROR(VLOOKUP(NC$2&amp;$A18,'EU2'!$C:$F,MATCH("AWAY",'EU2'!$C$1:$F$1,0),0),"")&amp;IFERROR(VLOOKUP(NC$2&amp;$A18,'EU2'!$D:$E,MATCH("HOME",'EU2'!$D$1:$E$1,0),0),"")&amp;IFERROR(VLOOKUP(NC$2&amp;$A18,'EUC2'!$C:$F,MATCH("AWAY",'EUC2'!$C$1:$F$1,0),0),"")&amp;IFERROR(VLOOKUP(NC$2&amp;$A18,'EUC2'!$D:$E,MATCH("HOME",'EUC2'!$D$1:$E$1,0),0),"")</f>
        <v/>
      </c>
      <c r="NE18" s="24" t="s">
        <v>14</v>
      </c>
      <c r="NF18" s="25" t="str">
        <f>IFERROR(VLOOKUP(NF$2&amp;$B18,'FPL FIX2'!$F$1:$I$50,MATCH("HOME",'FPL FIX2'!$F$1:$I$1,0),0),"")&amp;IFERROR(VLOOKUP(NF$2&amp;$B18,'FPL FIX2'!$G$1:$H$50,MATCH("AWAY",'FPL FIX2'!$G$1:$H$1,0),0),"")</f>
        <v/>
      </c>
      <c r="NG18" s="25"/>
      <c r="NH18" s="25" t="str">
        <f>IFERROR(VLOOKUP(NH$2&amp;$B18,'FPL FIX2'!$F$1:$I$400,MATCH("HOME",'FPL FIX2'!$F$1:$I$1,0),0),"")&amp;IFERROR(VLOOKUP(NH$2&amp;$B18,'FPL FIX2'!$G$1:$H$400,MATCH("AWAY",'FPL FIX2'!$G$1:$H$1,0),0),"")</f>
        <v/>
      </c>
      <c r="NI18" s="25" t="str">
        <f>IFERROR(VLOOKUP(NI$2&amp;$B18,'FPL FIX2'!$F$1:$I$400,MATCH("HOME",'FPL FIX2'!$F$1:$I$1,0),0),"")&amp;IFERROR(VLOOKUP(NI$2&amp;$B18,'FPL FIX2'!$G$1:$H$400,MATCH("AWAY",'FPL FIX2'!$G$1:$H$1,0),0),"")</f>
        <v>nfo</v>
      </c>
      <c r="NJ18" s="25" t="str">
        <f>IFERROR(VLOOKUP(NJ$2&amp;$B18,'FPL FIX2'!$F$1:$I$400,MATCH("HOME",'FPL FIX2'!$F$1:$I$1,0),0),"")&amp;IFERROR(VLOOKUP(NJ$2&amp;$B18,'FPL FIX2'!$G$1:$H$400,MATCH("AWAY",'FPL FIX2'!$G$1:$H$1,0),0),"")</f>
        <v>TOT</v>
      </c>
    </row>
    <row r="19" spans="1:374" ht="30" customHeight="1" thickBot="1" x14ac:dyDescent="0.3">
      <c r="A19" s="23" t="s">
        <v>52</v>
      </c>
      <c r="B19" s="24" t="s">
        <v>15</v>
      </c>
      <c r="C19" s="25" t="str">
        <f>IFERROR(VLOOKUP(C$2&amp;$B19,'FPL FIX2'!$N$1:$Q$400,MATCH("HOME",'FPL FIX2'!$N$1:$Q$1,0),0),"")&amp;IFERROR(VLOOKUP(C$2&amp;$B19,'FPL FIX2'!$O$1:$P$400,MATCH("AWAY",'FPL FIX2'!$O$1:$P$1,0),0),"")&amp;IFERROR(VLOOKUP(C$2&amp;$A19,'FA2'!$A:$D,MATCH("AWAY",'FA2'!$A$1:$D$1,0),0),"")&amp;IFERROR(VLOOKUP(C$2&amp;$A19,'FA2'!$B:$C,MATCH("HOME",'FA2'!$B$1:$C$1,0),0),"")&amp;IFERROR(VLOOKUP(C$2&amp;$A19,'EFL2'!$A:$D,MATCH("AWAY",'EFL2'!$A$1:$D$1,0),0),"")&amp;IFERROR(VLOOKUP(C$2&amp;$A19,'EFL2'!$B:$C,MATCH("HOME",'EFL2'!$B$1:$C$1,0),0),"")&amp;IFERROR(VLOOKUP(C$2&amp;$A19,'UCL2'!$C:$F,MATCH("AWAY",'UCL2'!$C$1:$F$1,0),0),"")&amp;IFERROR(VLOOKUP(C$2&amp;$A19,'UCL2'!$D:$E,MATCH("HOME",'UCL2'!$D$1:$E$1,0),0),"")&amp;IFERROR(VLOOKUP(C$2&amp;$A19,'EU2'!$C:$F,MATCH("AWAY",'EU2'!$C$1:$F$1,0),0),"")&amp;IFERROR(VLOOKUP(C$2&amp;$A19,'EU2'!$D:$E,MATCH("HOME",'EU2'!$D$1:$E$1,0),0),"")&amp;IFERROR(VLOOKUP(C$2&amp;$A19,'EUC2'!$C:$F,MATCH("AWAY",'EUC2'!$C$1:$F$1,0),0),"")&amp;IFERROR(VLOOKUP(C$2&amp;$A19,'EUC2'!$D:$E,MATCH("HOME",'EUC2'!$D$1:$E$1,0),0),"")</f>
        <v/>
      </c>
      <c r="D19" s="25" t="str">
        <f>IFERROR(VLOOKUP(D$2&amp;$B19,'FPL FIX2'!$N$1:$Q$400,MATCH("HOME",'FPL FIX2'!$N$1:$Q$1,0),0),"")&amp;IFERROR(VLOOKUP(D$2&amp;$B19,'FPL FIX2'!$O$1:$P$400,MATCH("AWAY",'FPL FIX2'!$O$1:$P$1,0),0),"")&amp;IFERROR(VLOOKUP(D$2&amp;$A19,'FA2'!$A:$D,MATCH("AWAY",'FA2'!$A$1:$D$1,0),0),"")&amp;IFERROR(VLOOKUP(D$2&amp;$A19,'FA2'!$B:$C,MATCH("HOME",'FA2'!$B$1:$C$1,0),0),"")&amp;IFERROR(VLOOKUP(D$2&amp;$A19,'EFL2'!$A:$D,MATCH("AWAY",'EFL2'!$A$1:$D$1,0),0),"")&amp;IFERROR(VLOOKUP(D$2&amp;$A19,'EFL2'!$B:$C,MATCH("HOME",'EFL2'!$B$1:$C$1,0),0),"")&amp;IFERROR(VLOOKUP(D$2&amp;$A19,'UCL2'!$C:$F,MATCH("AWAY",'UCL2'!$C$1:$F$1,0),0),"")&amp;IFERROR(VLOOKUP(D$2&amp;$A19,'UCL2'!$D:$E,MATCH("HOME",'UCL2'!$D$1:$E$1,0),0),"")&amp;IFERROR(VLOOKUP(D$2&amp;$A19,'EU2'!$C:$F,MATCH("AWAY",'EU2'!$C$1:$F$1,0),0),"")&amp;IFERROR(VLOOKUP(D$2&amp;$A19,'EU2'!$D:$E,MATCH("HOME",'EU2'!$D$1:$E$1,0),0),"")&amp;IFERROR(VLOOKUP(D$2&amp;$A19,'EUC2'!$C:$F,MATCH("AWAY",'EUC2'!$C$1:$F$1,0),0),"")&amp;IFERROR(VLOOKUP(D$2&amp;$A19,'EUC2'!$D:$E,MATCH("HOME",'EUC2'!$D$1:$E$1,0),0),"")</f>
        <v/>
      </c>
      <c r="E19" s="25" t="str">
        <f>IFERROR(VLOOKUP(E$2&amp;$B19,'FPL FIX2'!$N$1:$Q$400,MATCH("HOME",'FPL FIX2'!$N$1:$Q$1,0),0),"")&amp;IFERROR(VLOOKUP(E$2&amp;$B19,'FPL FIX2'!$O$1:$P$400,MATCH("AWAY",'FPL FIX2'!$O$1:$P$1,0),0),"")&amp;IFERROR(VLOOKUP(E$2&amp;$A19,'FA2'!$A:$D,MATCH("AWAY",'FA2'!$A$1:$D$1,0),0),"")&amp;IFERROR(VLOOKUP(E$2&amp;$A19,'FA2'!$B:$C,MATCH("HOME",'FA2'!$B$1:$C$1,0),0),"")&amp;IFERROR(VLOOKUP(E$2&amp;$A19,'EFL2'!$A:$D,MATCH("AWAY",'EFL2'!$A$1:$D$1,0),0),"")&amp;IFERROR(VLOOKUP(E$2&amp;$A19,'EFL2'!$B:$C,MATCH("HOME",'EFL2'!$B$1:$C$1,0),0),"")&amp;IFERROR(VLOOKUP(E$2&amp;$A19,'UCL2'!$C:$F,MATCH("AWAY",'UCL2'!$C$1:$F$1,0),0),"")&amp;IFERROR(VLOOKUP(E$2&amp;$A19,'UCL2'!$D:$E,MATCH("HOME",'UCL2'!$D$1:$E$1,0),0),"")&amp;IFERROR(VLOOKUP(E$2&amp;$A19,'EU2'!$C:$F,MATCH("AWAY",'EU2'!$C$1:$F$1,0),0),"")&amp;IFERROR(VLOOKUP(E$2&amp;$A19,'EU2'!$D:$E,MATCH("HOME",'EU2'!$D$1:$E$1,0),0),"")&amp;IFERROR(VLOOKUP(E$2&amp;$A19,'EUC2'!$C:$F,MATCH("AWAY",'EUC2'!$C$1:$F$1,0),0),"")&amp;IFERROR(VLOOKUP(E$2&amp;$A19,'EUC2'!$D:$E,MATCH("HOME",'EUC2'!$D$1:$E$1,0),0),"")</f>
        <v/>
      </c>
      <c r="F19" s="25" t="str">
        <f>IFERROR(VLOOKUP(F$2&amp;$B19,'FPL FIX2'!$N$1:$Q$400,MATCH("HOME",'FPL FIX2'!$N$1:$Q$1,0),0),"")&amp;IFERROR(VLOOKUP(F$2&amp;$B19,'FPL FIX2'!$O$1:$P$400,MATCH("AWAY",'FPL FIX2'!$O$1:$P$1,0),0),"")&amp;IFERROR(VLOOKUP(F$2&amp;$A19,'FA2'!$A:$D,MATCH("AWAY",'FA2'!$A$1:$D$1,0),0),"")&amp;IFERROR(VLOOKUP(F$2&amp;$A19,'FA2'!$B:$C,MATCH("HOME",'FA2'!$B$1:$C$1,0),0),"")&amp;IFERROR(VLOOKUP(F$2&amp;$A19,'EFL2'!$A:$D,MATCH("AWAY",'EFL2'!$A$1:$D$1,0),0),"")&amp;IFERROR(VLOOKUP(F$2&amp;$A19,'EFL2'!$B:$C,MATCH("HOME",'EFL2'!$B$1:$C$1,0),0),"")&amp;IFERROR(VLOOKUP(F$2&amp;$A19,'UCL2'!$C:$F,MATCH("AWAY",'UCL2'!$C$1:$F$1,0),0),"")&amp;IFERROR(VLOOKUP(F$2&amp;$A19,'UCL2'!$D:$E,MATCH("HOME",'UCL2'!$D$1:$E$1,0),0),"")&amp;IFERROR(VLOOKUP(F$2&amp;$A19,'EU2'!$C:$F,MATCH("AWAY",'EU2'!$C$1:$F$1,0),0),"")&amp;IFERROR(VLOOKUP(F$2&amp;$A19,'EU2'!$D:$E,MATCH("HOME",'EU2'!$D$1:$E$1,0),0),"")&amp;IFERROR(VLOOKUP(F$2&amp;$A19,'EUC2'!$C:$F,MATCH("AWAY",'EUC2'!$C$1:$F$1,0),0),"")&amp;IFERROR(VLOOKUP(F$2&amp;$A19,'EUC2'!$D:$E,MATCH("HOME",'EUC2'!$D$1:$E$1,0),0),"")</f>
        <v/>
      </c>
      <c r="G19" s="25" t="str">
        <f>IFERROR(VLOOKUP(G$2&amp;$B19,'FPL FIX2'!$N$1:$Q$400,MATCH("HOME",'FPL FIX2'!$N$1:$Q$1,0),0),"")&amp;IFERROR(VLOOKUP(G$2&amp;$B19,'FPL FIX2'!$O$1:$P$400,MATCH("AWAY",'FPL FIX2'!$O$1:$P$1,0),0),"")&amp;IFERROR(VLOOKUP(G$2&amp;$A19,'FA2'!$A:$D,MATCH("AWAY",'FA2'!$A$1:$D$1,0),0),"")&amp;IFERROR(VLOOKUP(G$2&amp;$A19,'FA2'!$B:$C,MATCH("HOME",'FA2'!$B$1:$C$1,0),0),"")&amp;IFERROR(VLOOKUP(G$2&amp;$A19,'EFL2'!$A:$D,MATCH("AWAY",'EFL2'!$A$1:$D$1,0),0),"")&amp;IFERROR(VLOOKUP(G$2&amp;$A19,'EFL2'!$B:$C,MATCH("HOME",'EFL2'!$B$1:$C$1,0),0),"")&amp;IFERROR(VLOOKUP(G$2&amp;$A19,'UCL2'!$C:$F,MATCH("AWAY",'UCL2'!$C$1:$F$1,0),0),"")&amp;IFERROR(VLOOKUP(G$2&amp;$A19,'UCL2'!$D:$E,MATCH("HOME",'UCL2'!$D$1:$E$1,0),0),"")&amp;IFERROR(VLOOKUP(G$2&amp;$A19,'EU2'!$C:$F,MATCH("AWAY",'EU2'!$C$1:$F$1,0),0),"")&amp;IFERROR(VLOOKUP(G$2&amp;$A19,'EU2'!$D:$E,MATCH("HOME",'EU2'!$D$1:$E$1,0),0),"")&amp;IFERROR(VLOOKUP(G$2&amp;$A19,'EUC2'!$C:$F,MATCH("AWAY",'EUC2'!$C$1:$F$1,0),0),"")&amp;IFERROR(VLOOKUP(G$2&amp;$A19,'EUC2'!$D:$E,MATCH("HOME",'EUC2'!$D$1:$E$1,0),0),"")</f>
        <v/>
      </c>
      <c r="H19" s="25" t="str">
        <f>IFERROR(VLOOKUP(H$2&amp;$B19,'FPL FIX2'!$N$1:$Q$400,MATCH("HOME",'FPL FIX2'!$N$1:$Q$1,0),0),"")&amp;IFERROR(VLOOKUP(H$2&amp;$B19,'FPL FIX2'!$O$1:$P$400,MATCH("AWAY",'FPL FIX2'!$O$1:$P$1,0),0),"")&amp;IFERROR(VLOOKUP(H$2&amp;$A19,'FA2'!$A:$D,MATCH("AWAY",'FA2'!$A$1:$D$1,0),0),"")&amp;IFERROR(VLOOKUP(H$2&amp;$A19,'FA2'!$B:$C,MATCH("HOME",'FA2'!$B$1:$C$1,0),0),"")&amp;IFERROR(VLOOKUP(H$2&amp;$A19,'EFL2'!$A:$D,MATCH("AWAY",'EFL2'!$A$1:$D$1,0),0),"")&amp;IFERROR(VLOOKUP(H$2&amp;$A19,'EFL2'!$B:$C,MATCH("HOME",'EFL2'!$B$1:$C$1,0),0),"")&amp;IFERROR(VLOOKUP(H$2&amp;$A19,'UCL2'!$C:$F,MATCH("AWAY",'UCL2'!$C$1:$F$1,0),0),"")&amp;IFERROR(VLOOKUP(H$2&amp;$A19,'UCL2'!$D:$E,MATCH("HOME",'UCL2'!$D$1:$E$1,0),0),"")&amp;IFERROR(VLOOKUP(H$2&amp;$A19,'EU2'!$C:$F,MATCH("AWAY",'EU2'!$C$1:$F$1,0),0),"")&amp;IFERROR(VLOOKUP(H$2&amp;$A19,'EU2'!$D:$E,MATCH("HOME",'EU2'!$D$1:$E$1,0),0),"")&amp;IFERROR(VLOOKUP(H$2&amp;$A19,'EUC2'!$C:$F,MATCH("AWAY",'EUC2'!$C$1:$F$1,0),0),"")&amp;IFERROR(VLOOKUP(H$2&amp;$A19,'EUC2'!$D:$E,MATCH("HOME",'EUC2'!$D$1:$E$1,0),0),"")</f>
        <v>new</v>
      </c>
      <c r="I19" s="25" t="str">
        <f>IFERROR(VLOOKUP(I$2&amp;$B19,'FPL FIX2'!$N$1:$Q$400,MATCH("HOME",'FPL FIX2'!$N$1:$Q$1,0),0),"")&amp;IFERROR(VLOOKUP(I$2&amp;$B19,'FPL FIX2'!$O$1:$P$400,MATCH("AWAY",'FPL FIX2'!$O$1:$P$1,0),0),"")&amp;IFERROR(VLOOKUP(I$2&amp;$A19,'FA2'!$A:$D,MATCH("AWAY",'FA2'!$A$1:$D$1,0),0),"")&amp;IFERROR(VLOOKUP(I$2&amp;$A19,'FA2'!$B:$C,MATCH("HOME",'FA2'!$B$1:$C$1,0),0),"")&amp;IFERROR(VLOOKUP(I$2&amp;$A19,'EFL2'!$A:$D,MATCH("AWAY",'EFL2'!$A$1:$D$1,0),0),"")&amp;IFERROR(VLOOKUP(I$2&amp;$A19,'EFL2'!$B:$C,MATCH("HOME",'EFL2'!$B$1:$C$1,0),0),"")&amp;IFERROR(VLOOKUP(I$2&amp;$A19,'UCL2'!$C:$F,MATCH("AWAY",'UCL2'!$C$1:$F$1,0),0),"")&amp;IFERROR(VLOOKUP(I$2&amp;$A19,'UCL2'!$D:$E,MATCH("HOME",'UCL2'!$D$1:$E$1,0),0),"")&amp;IFERROR(VLOOKUP(I$2&amp;$A19,'EU2'!$C:$F,MATCH("AWAY",'EU2'!$C$1:$F$1,0),0),"")&amp;IFERROR(VLOOKUP(I$2&amp;$A19,'EU2'!$D:$E,MATCH("HOME",'EU2'!$D$1:$E$1,0),0),"")&amp;IFERROR(VLOOKUP(I$2&amp;$A19,'EUC2'!$C:$F,MATCH("AWAY",'EUC2'!$C$1:$F$1,0),0),"")&amp;IFERROR(VLOOKUP(I$2&amp;$A19,'EUC2'!$D:$E,MATCH("HOME",'EUC2'!$D$1:$E$1,0),0),"")</f>
        <v/>
      </c>
      <c r="J19" s="25" t="str">
        <f>IFERROR(VLOOKUP(J$2&amp;$B19,'FPL FIX2'!$N$1:$Q$400,MATCH("HOME",'FPL FIX2'!$N$1:$Q$1,0),0),"")&amp;IFERROR(VLOOKUP(J$2&amp;$B19,'FPL FIX2'!$O$1:$P$400,MATCH("AWAY",'FPL FIX2'!$O$1:$P$1,0),0),"")&amp;IFERROR(VLOOKUP(J$2&amp;$A19,'FA2'!$A:$D,MATCH("AWAY",'FA2'!$A$1:$D$1,0),0),"")&amp;IFERROR(VLOOKUP(J$2&amp;$A19,'FA2'!$B:$C,MATCH("HOME",'FA2'!$B$1:$C$1,0),0),"")&amp;IFERROR(VLOOKUP(J$2&amp;$A19,'EFL2'!$A:$D,MATCH("AWAY",'EFL2'!$A$1:$D$1,0),0),"")&amp;IFERROR(VLOOKUP(J$2&amp;$A19,'EFL2'!$B:$C,MATCH("HOME",'EFL2'!$B$1:$C$1,0),0),"")&amp;IFERROR(VLOOKUP(J$2&amp;$A19,'UCL2'!$C:$F,MATCH("AWAY",'UCL2'!$C$1:$F$1,0),0),"")&amp;IFERROR(VLOOKUP(J$2&amp;$A19,'UCL2'!$D:$E,MATCH("HOME",'UCL2'!$D$1:$E$1,0),0),"")&amp;IFERROR(VLOOKUP(J$2&amp;$A19,'EU2'!$C:$F,MATCH("AWAY",'EU2'!$C$1:$F$1,0),0),"")&amp;IFERROR(VLOOKUP(J$2&amp;$A19,'EU2'!$D:$E,MATCH("HOME",'EU2'!$D$1:$E$1,0),0),"")&amp;IFERROR(VLOOKUP(J$2&amp;$A19,'EUC2'!$C:$F,MATCH("AWAY",'EUC2'!$C$1:$F$1,0),0),"")&amp;IFERROR(VLOOKUP(J$2&amp;$A19,'EUC2'!$D:$E,MATCH("HOME",'EUC2'!$D$1:$E$1,0),0),"")</f>
        <v/>
      </c>
      <c r="K19" s="25" t="str">
        <f>IFERROR(VLOOKUP(K$2&amp;$B19,'FPL FIX2'!$N$1:$Q$400,MATCH("HOME",'FPL FIX2'!$N$1:$Q$1,0),0),"")&amp;IFERROR(VLOOKUP(K$2&amp;$B19,'FPL FIX2'!$O$1:$P$400,MATCH("AWAY",'FPL FIX2'!$O$1:$P$1,0),0),"")&amp;IFERROR(VLOOKUP(K$2&amp;$A19,'FA2'!$A:$D,MATCH("AWAY",'FA2'!$A$1:$D$1,0),0),"")&amp;IFERROR(VLOOKUP(K$2&amp;$A19,'FA2'!$B:$C,MATCH("HOME",'FA2'!$B$1:$C$1,0),0),"")&amp;IFERROR(VLOOKUP(K$2&amp;$A19,'EFL2'!$A:$D,MATCH("AWAY",'EFL2'!$A$1:$D$1,0),0),"")&amp;IFERROR(VLOOKUP(K$2&amp;$A19,'EFL2'!$B:$C,MATCH("HOME",'EFL2'!$B$1:$C$1,0),0),"")&amp;IFERROR(VLOOKUP(K$2&amp;$A19,'UCL2'!$C:$F,MATCH("AWAY",'UCL2'!$C$1:$F$1,0),0),"")&amp;IFERROR(VLOOKUP(K$2&amp;$A19,'UCL2'!$D:$E,MATCH("HOME",'UCL2'!$D$1:$E$1,0),0),"")&amp;IFERROR(VLOOKUP(K$2&amp;$A19,'EU2'!$C:$F,MATCH("AWAY",'EU2'!$C$1:$F$1,0),0),"")&amp;IFERROR(VLOOKUP(K$2&amp;$A19,'EU2'!$D:$E,MATCH("HOME",'EU2'!$D$1:$E$1,0),0),"")&amp;IFERROR(VLOOKUP(K$2&amp;$A19,'EUC2'!$C:$F,MATCH("AWAY",'EUC2'!$C$1:$F$1,0),0),"")&amp;IFERROR(VLOOKUP(K$2&amp;$A19,'EUC2'!$D:$E,MATCH("HOME",'EUC2'!$D$1:$E$1,0),0),"")</f>
        <v/>
      </c>
      <c r="L19" s="25" t="str">
        <f>IFERROR(VLOOKUP(L$2&amp;$B19,'FPL FIX2'!$N$1:$Q$400,MATCH("HOME",'FPL FIX2'!$N$1:$Q$1,0),0),"")&amp;IFERROR(VLOOKUP(L$2&amp;$B19,'FPL FIX2'!$O$1:$P$400,MATCH("AWAY",'FPL FIX2'!$O$1:$P$1,0),0),"")&amp;IFERROR(VLOOKUP(L$2&amp;$A19,'FA2'!$A:$D,MATCH("AWAY",'FA2'!$A$1:$D$1,0),0),"")&amp;IFERROR(VLOOKUP(L$2&amp;$A19,'FA2'!$B:$C,MATCH("HOME",'FA2'!$B$1:$C$1,0),0),"")&amp;IFERROR(VLOOKUP(L$2&amp;$A19,'EFL2'!$A:$D,MATCH("AWAY",'EFL2'!$A$1:$D$1,0),0),"")&amp;IFERROR(VLOOKUP(L$2&amp;$A19,'EFL2'!$B:$C,MATCH("HOME",'EFL2'!$B$1:$C$1,0),0),"")&amp;IFERROR(VLOOKUP(L$2&amp;$A19,'UCL2'!$C:$F,MATCH("AWAY",'UCL2'!$C$1:$F$1,0),0),"")&amp;IFERROR(VLOOKUP(L$2&amp;$A19,'UCL2'!$D:$E,MATCH("HOME",'UCL2'!$D$1:$E$1,0),0),"")&amp;IFERROR(VLOOKUP(L$2&amp;$A19,'EU2'!$C:$F,MATCH("AWAY",'EU2'!$C$1:$F$1,0),0),"")&amp;IFERROR(VLOOKUP(L$2&amp;$A19,'EU2'!$D:$E,MATCH("HOME",'EU2'!$D$1:$E$1,0),0),"")&amp;IFERROR(VLOOKUP(L$2&amp;$A19,'EUC2'!$C:$F,MATCH("AWAY",'EUC2'!$C$1:$F$1,0),0),"")&amp;IFERROR(VLOOKUP(L$2&amp;$A19,'EUC2'!$D:$E,MATCH("HOME",'EUC2'!$D$1:$E$1,0),0),"")</f>
        <v/>
      </c>
      <c r="M19" s="25" t="str">
        <f>IFERROR(VLOOKUP(M$2&amp;$B19,'FPL FIX2'!$N$1:$Q$400,MATCH("HOME",'FPL FIX2'!$N$1:$Q$1,0),0),"")&amp;IFERROR(VLOOKUP(M$2&amp;$B19,'FPL FIX2'!$O$1:$P$400,MATCH("AWAY",'FPL FIX2'!$O$1:$P$1,0),0),"")&amp;IFERROR(VLOOKUP(M$2&amp;$A19,'FA2'!$A:$D,MATCH("AWAY",'FA2'!$A$1:$D$1,0),0),"")&amp;IFERROR(VLOOKUP(M$2&amp;$A19,'FA2'!$B:$C,MATCH("HOME",'FA2'!$B$1:$C$1,0),0),"")&amp;IFERROR(VLOOKUP(M$2&amp;$A19,'EFL2'!$A:$D,MATCH("AWAY",'EFL2'!$A$1:$D$1,0),0),"")&amp;IFERROR(VLOOKUP(M$2&amp;$A19,'EFL2'!$B:$C,MATCH("HOME",'EFL2'!$B$1:$C$1,0),0),"")&amp;IFERROR(VLOOKUP(M$2&amp;$A19,'UCL2'!$C:$F,MATCH("AWAY",'UCL2'!$C$1:$F$1,0),0),"")&amp;IFERROR(VLOOKUP(M$2&amp;$A19,'UCL2'!$D:$E,MATCH("HOME",'UCL2'!$D$1:$E$1,0),0),"")&amp;IFERROR(VLOOKUP(M$2&amp;$A19,'EU2'!$C:$F,MATCH("AWAY",'EU2'!$C$1:$F$1,0),0),"")&amp;IFERROR(VLOOKUP(M$2&amp;$A19,'EU2'!$D:$E,MATCH("HOME",'EU2'!$D$1:$E$1,0),0),"")&amp;IFERROR(VLOOKUP(M$2&amp;$A19,'EUC2'!$C:$F,MATCH("AWAY",'EUC2'!$C$1:$F$1,0),0),"")&amp;IFERROR(VLOOKUP(M$2&amp;$A19,'EUC2'!$D:$E,MATCH("HOME",'EUC2'!$D$1:$E$1,0),0),"")</f>
        <v/>
      </c>
      <c r="N19" s="25" t="str">
        <f>IFERROR(VLOOKUP(N$2&amp;$B19,'FPL FIX2'!$N$1:$Q$400,MATCH("HOME",'FPL FIX2'!$N$1:$Q$1,0),0),"")&amp;IFERROR(VLOOKUP(N$2&amp;$B19,'FPL FIX2'!$O$1:$P$400,MATCH("AWAY",'FPL FIX2'!$O$1:$P$1,0),0),"")&amp;IFERROR(VLOOKUP(N$2&amp;$A19,'FA2'!$A:$D,MATCH("AWAY",'FA2'!$A$1:$D$1,0),0),"")&amp;IFERROR(VLOOKUP(N$2&amp;$A19,'FA2'!$B:$C,MATCH("HOME",'FA2'!$B$1:$C$1,0),0),"")&amp;IFERROR(VLOOKUP(N$2&amp;$A19,'EFL2'!$A:$D,MATCH("AWAY",'EFL2'!$A$1:$D$1,0),0),"")&amp;IFERROR(VLOOKUP(N$2&amp;$A19,'EFL2'!$B:$C,MATCH("HOME",'EFL2'!$B$1:$C$1,0),0),"")&amp;IFERROR(VLOOKUP(N$2&amp;$A19,'UCL2'!$C:$F,MATCH("AWAY",'UCL2'!$C$1:$F$1,0),0),"")&amp;IFERROR(VLOOKUP(N$2&amp;$A19,'UCL2'!$D:$E,MATCH("HOME",'UCL2'!$D$1:$E$1,0),0),"")&amp;IFERROR(VLOOKUP(N$2&amp;$A19,'EU2'!$C:$F,MATCH("AWAY",'EU2'!$C$1:$F$1,0),0),"")&amp;IFERROR(VLOOKUP(N$2&amp;$A19,'EU2'!$D:$E,MATCH("HOME",'EU2'!$D$1:$E$1,0),0),"")&amp;IFERROR(VLOOKUP(N$2&amp;$A19,'EUC2'!$C:$F,MATCH("AWAY",'EUC2'!$C$1:$F$1,0),0),"")&amp;IFERROR(VLOOKUP(N$2&amp;$A19,'EUC2'!$D:$E,MATCH("HOME",'EUC2'!$D$1:$E$1,0),0),"")</f>
        <v/>
      </c>
      <c r="O19" s="25" t="str">
        <f>IFERROR(VLOOKUP(O$2&amp;$B19,'FPL FIX2'!$N$1:$Q$400,MATCH("HOME",'FPL FIX2'!$N$1:$Q$1,0),0),"")&amp;IFERROR(VLOOKUP(O$2&amp;$B19,'FPL FIX2'!$O$1:$P$400,MATCH("AWAY",'FPL FIX2'!$O$1:$P$1,0),0),"")&amp;IFERROR(VLOOKUP(O$2&amp;$A19,'FA2'!$A:$D,MATCH("AWAY",'FA2'!$A$1:$D$1,0),0),"")&amp;IFERROR(VLOOKUP(O$2&amp;$A19,'FA2'!$B:$C,MATCH("HOME",'FA2'!$B$1:$C$1,0),0),"")&amp;IFERROR(VLOOKUP(O$2&amp;$A19,'EFL2'!$A:$D,MATCH("AWAY",'EFL2'!$A$1:$D$1,0),0),"")&amp;IFERROR(VLOOKUP(O$2&amp;$A19,'EFL2'!$B:$C,MATCH("HOME",'EFL2'!$B$1:$C$1,0),0),"")&amp;IFERROR(VLOOKUP(O$2&amp;$A19,'UCL2'!$C:$F,MATCH("AWAY",'UCL2'!$C$1:$F$1,0),0),"")&amp;IFERROR(VLOOKUP(O$2&amp;$A19,'UCL2'!$D:$E,MATCH("HOME",'UCL2'!$D$1:$E$1,0),0),"")&amp;IFERROR(VLOOKUP(O$2&amp;$A19,'EU2'!$C:$F,MATCH("AWAY",'EU2'!$C$1:$F$1,0),0),"")&amp;IFERROR(VLOOKUP(O$2&amp;$A19,'EU2'!$D:$E,MATCH("HOME",'EU2'!$D$1:$E$1,0),0),"")&amp;IFERROR(VLOOKUP(O$2&amp;$A19,'EUC2'!$C:$F,MATCH("AWAY",'EUC2'!$C$1:$F$1,0),0),"")&amp;IFERROR(VLOOKUP(O$2&amp;$A19,'EUC2'!$D:$E,MATCH("HOME",'EUC2'!$D$1:$E$1,0),0),"")</f>
        <v/>
      </c>
      <c r="P19" s="25" t="str">
        <f>IFERROR(VLOOKUP(P$2&amp;$B19,'FPL FIX2'!$N$1:$Q$400,MATCH("HOME",'FPL FIX2'!$N$1:$Q$1,0),0),"")&amp;IFERROR(VLOOKUP(P$2&amp;$B19,'FPL FIX2'!$O$1:$P$400,MATCH("AWAY",'FPL FIX2'!$O$1:$P$1,0),0),"")&amp;IFERROR(VLOOKUP(P$2&amp;$A19,'FA2'!$A:$D,MATCH("AWAY",'FA2'!$A$1:$D$1,0),0),"")&amp;IFERROR(VLOOKUP(P$2&amp;$A19,'FA2'!$B:$C,MATCH("HOME",'FA2'!$B$1:$C$1,0),0),"")&amp;IFERROR(VLOOKUP(P$2&amp;$A19,'EFL2'!$A:$D,MATCH("AWAY",'EFL2'!$A$1:$D$1,0),0),"")&amp;IFERROR(VLOOKUP(P$2&amp;$A19,'EFL2'!$B:$C,MATCH("HOME",'EFL2'!$B$1:$C$1,0),0),"")&amp;IFERROR(VLOOKUP(P$2&amp;$A19,'UCL2'!$C:$F,MATCH("AWAY",'UCL2'!$C$1:$F$1,0),0),"")&amp;IFERROR(VLOOKUP(P$2&amp;$A19,'UCL2'!$D:$E,MATCH("HOME",'UCL2'!$D$1:$E$1,0),0),"")&amp;IFERROR(VLOOKUP(P$2&amp;$A19,'EU2'!$C:$F,MATCH("AWAY",'EU2'!$C$1:$F$1,0),0),"")&amp;IFERROR(VLOOKUP(P$2&amp;$A19,'EU2'!$D:$E,MATCH("HOME",'EU2'!$D$1:$E$1,0),0),"")&amp;IFERROR(VLOOKUP(P$2&amp;$A19,'EUC2'!$C:$F,MATCH("AWAY",'EUC2'!$C$1:$F$1,0),0),"")&amp;IFERROR(VLOOKUP(P$2&amp;$A19,'EUC2'!$D:$E,MATCH("HOME",'EUC2'!$D$1:$E$1,0),0),"")</f>
        <v>WHU</v>
      </c>
      <c r="Q19" s="25" t="str">
        <f>IFERROR(VLOOKUP(Q$2&amp;$B19,'FPL FIX2'!$N$1:$Q$400,MATCH("HOME",'FPL FIX2'!$N$1:$Q$1,0),0),"")&amp;IFERROR(VLOOKUP(Q$2&amp;$B19,'FPL FIX2'!$O$1:$P$400,MATCH("AWAY",'FPL FIX2'!$O$1:$P$1,0),0),"")&amp;IFERROR(VLOOKUP(Q$2&amp;$A19,'FA2'!$A:$D,MATCH("AWAY",'FA2'!$A$1:$D$1,0),0),"")&amp;IFERROR(VLOOKUP(Q$2&amp;$A19,'FA2'!$B:$C,MATCH("HOME",'FA2'!$B$1:$C$1,0),0),"")&amp;IFERROR(VLOOKUP(Q$2&amp;$A19,'EFL2'!$A:$D,MATCH("AWAY",'EFL2'!$A$1:$D$1,0),0),"")&amp;IFERROR(VLOOKUP(Q$2&amp;$A19,'EFL2'!$B:$C,MATCH("HOME",'EFL2'!$B$1:$C$1,0),0),"")&amp;IFERROR(VLOOKUP(Q$2&amp;$A19,'UCL2'!$C:$F,MATCH("AWAY",'UCL2'!$C$1:$F$1,0),0),"")&amp;IFERROR(VLOOKUP(Q$2&amp;$A19,'UCL2'!$D:$E,MATCH("HOME",'UCL2'!$D$1:$E$1,0),0),"")&amp;IFERROR(VLOOKUP(Q$2&amp;$A19,'EU2'!$C:$F,MATCH("AWAY",'EU2'!$C$1:$F$1,0),0),"")&amp;IFERROR(VLOOKUP(Q$2&amp;$A19,'EU2'!$D:$E,MATCH("HOME",'EU2'!$D$1:$E$1,0),0),"")&amp;IFERROR(VLOOKUP(Q$2&amp;$A19,'EUC2'!$C:$F,MATCH("AWAY",'EUC2'!$C$1:$F$1,0),0),"")&amp;IFERROR(VLOOKUP(Q$2&amp;$A19,'EUC2'!$D:$E,MATCH("HOME",'EUC2'!$D$1:$E$1,0),0),"")</f>
        <v/>
      </c>
      <c r="R19" s="25" t="str">
        <f>IFERROR(VLOOKUP(R$2&amp;$B19,'FPL FIX2'!$N$1:$Q$400,MATCH("HOME",'FPL FIX2'!$N$1:$Q$1,0),0),"")&amp;IFERROR(VLOOKUP(R$2&amp;$B19,'FPL FIX2'!$O$1:$P$400,MATCH("AWAY",'FPL FIX2'!$O$1:$P$1,0),0),"")&amp;IFERROR(VLOOKUP(R$2&amp;$A19,'FA2'!$A:$D,MATCH("AWAY",'FA2'!$A$1:$D$1,0),0),"")&amp;IFERROR(VLOOKUP(R$2&amp;$A19,'FA2'!$B:$C,MATCH("HOME",'FA2'!$B$1:$C$1,0),0),"")&amp;IFERROR(VLOOKUP(R$2&amp;$A19,'EFL2'!$A:$D,MATCH("AWAY",'EFL2'!$A$1:$D$1,0),0),"")&amp;IFERROR(VLOOKUP(R$2&amp;$A19,'EFL2'!$B:$C,MATCH("HOME",'EFL2'!$B$1:$C$1,0),0),"")&amp;IFERROR(VLOOKUP(R$2&amp;$A19,'UCL2'!$C:$F,MATCH("AWAY",'UCL2'!$C$1:$F$1,0),0),"")&amp;IFERROR(VLOOKUP(R$2&amp;$A19,'UCL2'!$D:$E,MATCH("HOME",'UCL2'!$D$1:$E$1,0),0),"")&amp;IFERROR(VLOOKUP(R$2&amp;$A19,'EU2'!$C:$F,MATCH("AWAY",'EU2'!$C$1:$F$1,0),0),"")&amp;IFERROR(VLOOKUP(R$2&amp;$A19,'EU2'!$D:$E,MATCH("HOME",'EU2'!$D$1:$E$1,0),0),"")&amp;IFERROR(VLOOKUP(R$2&amp;$A19,'EUC2'!$C:$F,MATCH("AWAY",'EUC2'!$C$1:$F$1,0),0),"")&amp;IFERROR(VLOOKUP(R$2&amp;$A19,'EUC2'!$D:$E,MATCH("HOME",'EUC2'!$D$1:$E$1,0),0),"")</f>
        <v/>
      </c>
      <c r="S19" s="25" t="str">
        <f>IFERROR(VLOOKUP(S$2&amp;$B19,'FPL FIX2'!$N$1:$Q$400,MATCH("HOME",'FPL FIX2'!$N$1:$Q$1,0),0),"")&amp;IFERROR(VLOOKUP(S$2&amp;$B19,'FPL FIX2'!$O$1:$P$400,MATCH("AWAY",'FPL FIX2'!$O$1:$P$1,0),0),"")&amp;IFERROR(VLOOKUP(S$2&amp;$A19,'FA2'!$A:$D,MATCH("AWAY",'FA2'!$A$1:$D$1,0),0),"")&amp;IFERROR(VLOOKUP(S$2&amp;$A19,'FA2'!$B:$C,MATCH("HOME",'FA2'!$B$1:$C$1,0),0),"")&amp;IFERROR(VLOOKUP(S$2&amp;$A19,'EFL2'!$A:$D,MATCH("AWAY",'EFL2'!$A$1:$D$1,0),0),"")&amp;IFERROR(VLOOKUP(S$2&amp;$A19,'EFL2'!$B:$C,MATCH("HOME",'EFL2'!$B$1:$C$1,0),0),"")&amp;IFERROR(VLOOKUP(S$2&amp;$A19,'UCL2'!$C:$F,MATCH("AWAY",'UCL2'!$C$1:$F$1,0),0),"")&amp;IFERROR(VLOOKUP(S$2&amp;$A19,'UCL2'!$D:$E,MATCH("HOME",'UCL2'!$D$1:$E$1,0),0),"")&amp;IFERROR(VLOOKUP(S$2&amp;$A19,'EU2'!$C:$F,MATCH("AWAY",'EU2'!$C$1:$F$1,0),0),"")&amp;IFERROR(VLOOKUP(S$2&amp;$A19,'EU2'!$D:$E,MATCH("HOME",'EU2'!$D$1:$E$1,0),0),"")&amp;IFERROR(VLOOKUP(S$2&amp;$A19,'EUC2'!$C:$F,MATCH("AWAY",'EUC2'!$C$1:$F$1,0),0),"")&amp;IFERROR(VLOOKUP(S$2&amp;$A19,'EUC2'!$D:$E,MATCH("HOME",'EUC2'!$D$1:$E$1,0),0),"")</f>
        <v/>
      </c>
      <c r="T19" s="25" t="str">
        <f>IFERROR(VLOOKUP(T$2&amp;$B19,'FPL FIX2'!$N$1:$Q$400,MATCH("HOME",'FPL FIX2'!$N$1:$Q$1,0),0),"")&amp;IFERROR(VLOOKUP(T$2&amp;$B19,'FPL FIX2'!$O$1:$P$400,MATCH("AWAY",'FPL FIX2'!$O$1:$P$1,0),0),"")&amp;IFERROR(VLOOKUP(T$2&amp;$A19,'FA2'!$A:$D,MATCH("AWAY",'FA2'!$A$1:$D$1,0),0),"")&amp;IFERROR(VLOOKUP(T$2&amp;$A19,'FA2'!$B:$C,MATCH("HOME",'FA2'!$B$1:$C$1,0),0),"")&amp;IFERROR(VLOOKUP(T$2&amp;$A19,'EFL2'!$A:$D,MATCH("AWAY",'EFL2'!$A$1:$D$1,0),0),"")&amp;IFERROR(VLOOKUP(T$2&amp;$A19,'EFL2'!$B:$C,MATCH("HOME",'EFL2'!$B$1:$C$1,0),0),"")&amp;IFERROR(VLOOKUP(T$2&amp;$A19,'UCL2'!$C:$F,MATCH("AWAY",'UCL2'!$C$1:$F$1,0),0),"")&amp;IFERROR(VLOOKUP(T$2&amp;$A19,'UCL2'!$D:$E,MATCH("HOME",'UCL2'!$D$1:$E$1,0),0),"")&amp;IFERROR(VLOOKUP(T$2&amp;$A19,'EU2'!$C:$F,MATCH("AWAY",'EU2'!$C$1:$F$1,0),0),"")&amp;IFERROR(VLOOKUP(T$2&amp;$A19,'EU2'!$D:$E,MATCH("HOME",'EU2'!$D$1:$E$1,0),0),"")&amp;IFERROR(VLOOKUP(T$2&amp;$A19,'EUC2'!$C:$F,MATCH("AWAY",'EUC2'!$C$1:$F$1,0),0),"")&amp;IFERROR(VLOOKUP(T$2&amp;$A19,'EUC2'!$D:$E,MATCH("HOME",'EUC2'!$D$1:$E$1,0),0),"")</f>
        <v/>
      </c>
      <c r="U19" s="25" t="str">
        <f>IFERROR(VLOOKUP(U$2&amp;$B19,'FPL FIX2'!$N$1:$Q$400,MATCH("HOME",'FPL FIX2'!$N$1:$Q$1,0),0),"")&amp;IFERROR(VLOOKUP(U$2&amp;$B19,'FPL FIX2'!$O$1:$P$400,MATCH("AWAY",'FPL FIX2'!$O$1:$P$1,0),0),"")&amp;IFERROR(VLOOKUP(U$2&amp;$A19,'FA2'!$A:$D,MATCH("AWAY",'FA2'!$A$1:$D$1,0),0),"")&amp;IFERROR(VLOOKUP(U$2&amp;$A19,'FA2'!$B:$C,MATCH("HOME",'FA2'!$B$1:$C$1,0),0),"")&amp;IFERROR(VLOOKUP(U$2&amp;$A19,'EFL2'!$A:$D,MATCH("AWAY",'EFL2'!$A$1:$D$1,0),0),"")&amp;IFERROR(VLOOKUP(U$2&amp;$A19,'EFL2'!$B:$C,MATCH("HOME",'EFL2'!$B$1:$C$1,0),0),"")&amp;IFERROR(VLOOKUP(U$2&amp;$A19,'UCL2'!$C:$F,MATCH("AWAY",'UCL2'!$C$1:$F$1,0),0),"")&amp;IFERROR(VLOOKUP(U$2&amp;$A19,'UCL2'!$D:$E,MATCH("HOME",'UCL2'!$D$1:$E$1,0),0),"")&amp;IFERROR(VLOOKUP(U$2&amp;$A19,'EU2'!$C:$F,MATCH("AWAY",'EU2'!$C$1:$F$1,0),0),"")&amp;IFERROR(VLOOKUP(U$2&amp;$A19,'EU2'!$D:$E,MATCH("HOME",'EU2'!$D$1:$E$1,0),0),"")&amp;IFERROR(VLOOKUP(U$2&amp;$A19,'EUC2'!$C:$F,MATCH("AWAY",'EUC2'!$C$1:$F$1,0),0),"")&amp;IFERROR(VLOOKUP(U$2&amp;$A19,'EUC2'!$D:$E,MATCH("HOME",'EUC2'!$D$1:$E$1,0),0),"")</f>
        <v/>
      </c>
      <c r="V19" s="25" t="str">
        <f>IFERROR(VLOOKUP(V$2&amp;$B19,'FPL FIX2'!$N$1:$Q$400,MATCH("HOME",'FPL FIX2'!$N$1:$Q$1,0),0),"")&amp;IFERROR(VLOOKUP(V$2&amp;$B19,'FPL FIX2'!$O$1:$P$400,MATCH("AWAY",'FPL FIX2'!$O$1:$P$1,0),0),"")&amp;IFERROR(VLOOKUP(V$2&amp;$A19,'FA2'!$A:$D,MATCH("AWAY",'FA2'!$A$1:$D$1,0),0),"")&amp;IFERROR(VLOOKUP(V$2&amp;$A19,'FA2'!$B:$C,MATCH("HOME",'FA2'!$B$1:$C$1,0),0),"")&amp;IFERROR(VLOOKUP(V$2&amp;$A19,'EFL2'!$A:$D,MATCH("AWAY",'EFL2'!$A$1:$D$1,0),0),"")&amp;IFERROR(VLOOKUP(V$2&amp;$A19,'EFL2'!$B:$C,MATCH("HOME",'EFL2'!$B$1:$C$1,0),0),"")&amp;IFERROR(VLOOKUP(V$2&amp;$A19,'UCL2'!$C:$F,MATCH("AWAY",'UCL2'!$C$1:$F$1,0),0),"")&amp;IFERROR(VLOOKUP(V$2&amp;$A19,'UCL2'!$D:$E,MATCH("HOME",'UCL2'!$D$1:$E$1,0),0),"")&amp;IFERROR(VLOOKUP(V$2&amp;$A19,'EU2'!$C:$F,MATCH("AWAY",'EU2'!$C$1:$F$1,0),0),"")&amp;IFERROR(VLOOKUP(V$2&amp;$A19,'EU2'!$D:$E,MATCH("HOME",'EU2'!$D$1:$E$1,0),0),"")&amp;IFERROR(VLOOKUP(V$2&amp;$A19,'EUC2'!$C:$F,MATCH("AWAY",'EUC2'!$C$1:$F$1,0),0),"")&amp;IFERROR(VLOOKUP(V$2&amp;$A19,'EUC2'!$D:$E,MATCH("HOME",'EUC2'!$D$1:$E$1,0),0),"")</f>
        <v>eve</v>
      </c>
      <c r="W19" s="25" t="str">
        <f>IFERROR(VLOOKUP(W$2&amp;$B19,'FPL FIX2'!$N$1:$Q$400,MATCH("HOME",'FPL FIX2'!$N$1:$Q$1,0),0),"")&amp;IFERROR(VLOOKUP(W$2&amp;$B19,'FPL FIX2'!$O$1:$P$400,MATCH("AWAY",'FPL FIX2'!$O$1:$P$1,0),0),"")&amp;IFERROR(VLOOKUP(W$2&amp;$A19,'FA2'!$A:$D,MATCH("AWAY",'FA2'!$A$1:$D$1,0),0),"")&amp;IFERROR(VLOOKUP(W$2&amp;$A19,'FA2'!$B:$C,MATCH("HOME",'FA2'!$B$1:$C$1,0),0),"")&amp;IFERROR(VLOOKUP(W$2&amp;$A19,'EFL2'!$A:$D,MATCH("AWAY",'EFL2'!$A$1:$D$1,0),0),"")&amp;IFERROR(VLOOKUP(W$2&amp;$A19,'EFL2'!$B:$C,MATCH("HOME",'EFL2'!$B$1:$C$1,0),0),"")&amp;IFERROR(VLOOKUP(W$2&amp;$A19,'UCL2'!$C:$F,MATCH("AWAY",'UCL2'!$C$1:$F$1,0),0),"")&amp;IFERROR(VLOOKUP(W$2&amp;$A19,'UCL2'!$D:$E,MATCH("HOME",'UCL2'!$D$1:$E$1,0),0),"")&amp;IFERROR(VLOOKUP(W$2&amp;$A19,'EU2'!$C:$F,MATCH("AWAY",'EU2'!$C$1:$F$1,0),0),"")&amp;IFERROR(VLOOKUP(W$2&amp;$A19,'EU2'!$D:$E,MATCH("HOME",'EU2'!$D$1:$E$1,0),0),"")&amp;IFERROR(VLOOKUP(W$2&amp;$A19,'EUC2'!$C:$F,MATCH("AWAY",'EUC2'!$C$1:$F$1,0),0),"")&amp;IFERROR(VLOOKUP(W$2&amp;$A19,'EUC2'!$D:$E,MATCH("HOME",'EUC2'!$D$1:$E$1,0),0),"")</f>
        <v/>
      </c>
      <c r="X19" s="25" t="str">
        <f>IFERROR(VLOOKUP(X$2&amp;$B19,'FPL FIX2'!$N$1:$Q$400,MATCH("HOME",'FPL FIX2'!$N$1:$Q$1,0),0),"")&amp;IFERROR(VLOOKUP(X$2&amp;$B19,'FPL FIX2'!$O$1:$P$400,MATCH("AWAY",'FPL FIX2'!$O$1:$P$1,0),0),"")&amp;IFERROR(VLOOKUP(X$2&amp;$A19,'FA2'!$A:$D,MATCH("AWAY",'FA2'!$A$1:$D$1,0),0),"")&amp;IFERROR(VLOOKUP(X$2&amp;$A19,'FA2'!$B:$C,MATCH("HOME",'FA2'!$B$1:$C$1,0),0),"")&amp;IFERROR(VLOOKUP(X$2&amp;$A19,'EFL2'!$A:$D,MATCH("AWAY",'EFL2'!$A$1:$D$1,0),0),"")&amp;IFERROR(VLOOKUP(X$2&amp;$A19,'EFL2'!$B:$C,MATCH("HOME",'EFL2'!$B$1:$C$1,0),0),"")&amp;IFERROR(VLOOKUP(X$2&amp;$A19,'UCL2'!$C:$F,MATCH("AWAY",'UCL2'!$C$1:$F$1,0),0),"")&amp;IFERROR(VLOOKUP(X$2&amp;$A19,'UCL2'!$D:$E,MATCH("HOME",'UCL2'!$D$1:$E$1,0),0),"")&amp;IFERROR(VLOOKUP(X$2&amp;$A19,'EU2'!$C:$F,MATCH("AWAY",'EU2'!$C$1:$F$1,0),0),"")&amp;IFERROR(VLOOKUP(X$2&amp;$A19,'EU2'!$D:$E,MATCH("HOME",'EU2'!$D$1:$E$1,0),0),"")&amp;IFERROR(VLOOKUP(X$2&amp;$A19,'EUC2'!$C:$F,MATCH("AWAY",'EUC2'!$C$1:$F$1,0),0),"")&amp;IFERROR(VLOOKUP(X$2&amp;$A19,'EUC2'!$D:$E,MATCH("HOME",'EUC2'!$D$1:$E$1,0),0),"")</f>
        <v/>
      </c>
      <c r="Y19" s="57" t="str">
        <f>IFERROR(VLOOKUP(Y$2&amp;$B19,'FPL FIX2'!$N$1:$Q$400,MATCH("HOME",'FPL FIX2'!$N$1:$Q$1,0),0),"")&amp;IFERROR(VLOOKUP(Y$2&amp;$B19,'FPL FIX2'!$O$1:$P$400,MATCH("AWAY",'FPL FIX2'!$O$1:$P$1,0),0),"")&amp;IFERROR(VLOOKUP(Y$2&amp;$A19,'FA2'!$A:$D,MATCH("AWAY",'FA2'!$A$1:$D$1,0),0),"")&amp;IFERROR(VLOOKUP(Y$2&amp;$A19,'FA2'!$B:$C,MATCH("HOME",'FA2'!$B$1:$C$1,0),0),"")&amp;IFERROR(VLOOKUP(Y$2&amp;$A19,'EFL2'!$A:$D,MATCH("AWAY",'EFL2'!$A$1:$D$1,0),0),"")&amp;IFERROR(VLOOKUP(Y$2&amp;$A19,'EFL2'!$B:$C,MATCH("HOME",'EFL2'!$B$1:$C$1,0),0),"")&amp;IFERROR(VLOOKUP(Y$2&amp;$A19,'UCL2'!$C:$F,MATCH("AWAY",'UCL2'!$C$1:$F$1,0),0),"")&amp;IFERROR(VLOOKUP(Y$2&amp;$A19,'UCL2'!$D:$E,MATCH("HOME",'UCL2'!$D$1:$E$1,0),0),"")&amp;IFERROR(VLOOKUP(Y$2&amp;$A19,'EU2'!$C:$F,MATCH("AWAY",'EU2'!$C$1:$F$1,0),0),"")&amp;IFERROR(VLOOKUP(Y$2&amp;$A19,'EU2'!$D:$E,MATCH("HOME",'EU2'!$D$1:$E$1,0),0),"")&amp;IFERROR(VLOOKUP(Y$2&amp;$A19,'EUC2'!$C:$F,MATCH("AWAY",'EUC2'!$C$1:$F$1,0),0),"")&amp;IFERROR(VLOOKUP(Y$2&amp;$A19,'EUC2'!$D:$E,MATCH("HOME",'EUC2'!$D$1:$E$1,0),0),"")</f>
        <v>Grimsby Town</v>
      </c>
      <c r="Z19" s="25" t="str">
        <f>IFERROR(VLOOKUP(Z$2&amp;$B19,'FPL FIX2'!$N$1:$Q$400,MATCH("HOME",'FPL FIX2'!$N$1:$Q$1,0),0),"")&amp;IFERROR(VLOOKUP(Z$2&amp;$B19,'FPL FIX2'!$O$1:$P$400,MATCH("AWAY",'FPL FIX2'!$O$1:$P$1,0),0),"")&amp;IFERROR(VLOOKUP(Z$2&amp;$A19,'FA2'!$A:$D,MATCH("AWAY",'FA2'!$A$1:$D$1,0),0),"")&amp;IFERROR(VLOOKUP(Z$2&amp;$A19,'FA2'!$B:$C,MATCH("HOME",'FA2'!$B$1:$C$1,0),0),"")&amp;IFERROR(VLOOKUP(Z$2&amp;$A19,'EFL2'!$A:$D,MATCH("AWAY",'EFL2'!$A$1:$D$1,0),0),"")&amp;IFERROR(VLOOKUP(Z$2&amp;$A19,'EFL2'!$B:$C,MATCH("HOME",'EFL2'!$B$1:$C$1,0),0),"")&amp;IFERROR(VLOOKUP(Z$2&amp;$A19,'UCL2'!$C:$F,MATCH("AWAY",'UCL2'!$C$1:$F$1,0),0),"")&amp;IFERROR(VLOOKUP(Z$2&amp;$A19,'UCL2'!$D:$E,MATCH("HOME",'UCL2'!$D$1:$E$1,0),0),"")&amp;IFERROR(VLOOKUP(Z$2&amp;$A19,'EU2'!$C:$F,MATCH("AWAY",'EU2'!$C$1:$F$1,0),0),"")&amp;IFERROR(VLOOKUP(Z$2&amp;$A19,'EU2'!$D:$E,MATCH("HOME",'EU2'!$D$1:$E$1,0),0),"")&amp;IFERROR(VLOOKUP(Z$2&amp;$A19,'EUC2'!$C:$F,MATCH("AWAY",'EUC2'!$C$1:$F$1,0),0),"")&amp;IFERROR(VLOOKUP(Z$2&amp;$A19,'EUC2'!$D:$E,MATCH("HOME",'EUC2'!$D$1:$E$1,0),0),"")</f>
        <v/>
      </c>
      <c r="AA19" s="25" t="str">
        <f>IFERROR(VLOOKUP(AA$2&amp;$B19,'FPL FIX2'!$N$1:$Q$400,MATCH("HOME",'FPL FIX2'!$N$1:$Q$1,0),0),"")&amp;IFERROR(VLOOKUP(AA$2&amp;$B19,'FPL FIX2'!$O$1:$P$400,MATCH("AWAY",'FPL FIX2'!$O$1:$P$1,0),0),"")&amp;IFERROR(VLOOKUP(AA$2&amp;$A19,'FA2'!$A:$D,MATCH("AWAY",'FA2'!$A$1:$D$1,0),0),"")&amp;IFERROR(VLOOKUP(AA$2&amp;$A19,'FA2'!$B:$C,MATCH("HOME",'FA2'!$B$1:$C$1,0),0),"")&amp;IFERROR(VLOOKUP(AA$2&amp;$A19,'EFL2'!$A:$D,MATCH("AWAY",'EFL2'!$A$1:$D$1,0),0),"")&amp;IFERROR(VLOOKUP(AA$2&amp;$A19,'EFL2'!$B:$C,MATCH("HOME",'EFL2'!$B$1:$C$1,0),0),"")&amp;IFERROR(VLOOKUP(AA$2&amp;$A19,'UCL2'!$C:$F,MATCH("AWAY",'UCL2'!$C$1:$F$1,0),0),"")&amp;IFERROR(VLOOKUP(AA$2&amp;$A19,'UCL2'!$D:$E,MATCH("HOME",'UCL2'!$D$1:$E$1,0),0),"")&amp;IFERROR(VLOOKUP(AA$2&amp;$A19,'EU2'!$C:$F,MATCH("AWAY",'EU2'!$C$1:$F$1,0),0),"")&amp;IFERROR(VLOOKUP(AA$2&amp;$A19,'EU2'!$D:$E,MATCH("HOME",'EU2'!$D$1:$E$1,0),0),"")&amp;IFERROR(VLOOKUP(AA$2&amp;$A19,'EUC2'!$C:$F,MATCH("AWAY",'EUC2'!$C$1:$F$1,0),0),"")&amp;IFERROR(VLOOKUP(AA$2&amp;$A19,'EUC2'!$D:$E,MATCH("HOME",'EUC2'!$D$1:$E$1,0),0),"")</f>
        <v/>
      </c>
      <c r="AB19" s="25" t="str">
        <f>IFERROR(VLOOKUP(AB$2&amp;$B19,'FPL FIX2'!$N$1:$Q$400,MATCH("HOME",'FPL FIX2'!$N$1:$Q$1,0),0),"")&amp;IFERROR(VLOOKUP(AB$2&amp;$B19,'FPL FIX2'!$O$1:$P$400,MATCH("AWAY",'FPL FIX2'!$O$1:$P$1,0),0),"")&amp;IFERROR(VLOOKUP(AB$2&amp;$A19,'FA2'!$A:$D,MATCH("AWAY",'FA2'!$A$1:$D$1,0),0),"")&amp;IFERROR(VLOOKUP(AB$2&amp;$A19,'FA2'!$B:$C,MATCH("HOME",'FA2'!$B$1:$C$1,0),0),"")&amp;IFERROR(VLOOKUP(AB$2&amp;$A19,'EFL2'!$A:$D,MATCH("AWAY",'EFL2'!$A$1:$D$1,0),0),"")&amp;IFERROR(VLOOKUP(AB$2&amp;$A19,'EFL2'!$B:$C,MATCH("HOME",'EFL2'!$B$1:$C$1,0),0),"")&amp;IFERROR(VLOOKUP(AB$2&amp;$A19,'UCL2'!$C:$F,MATCH("AWAY",'UCL2'!$C$1:$F$1,0),0),"")&amp;IFERROR(VLOOKUP(AB$2&amp;$A19,'UCL2'!$D:$E,MATCH("HOME",'UCL2'!$D$1:$E$1,0),0),"")&amp;IFERROR(VLOOKUP(AB$2&amp;$A19,'EU2'!$C:$F,MATCH("AWAY",'EU2'!$C$1:$F$1,0),0),"")&amp;IFERROR(VLOOKUP(AB$2&amp;$A19,'EU2'!$D:$E,MATCH("HOME",'EU2'!$D$1:$E$1,0),0),"")&amp;IFERROR(VLOOKUP(AB$2&amp;$A19,'EUC2'!$C:$F,MATCH("AWAY",'EUC2'!$C$1:$F$1,0),0),"")&amp;IFERROR(VLOOKUP(AB$2&amp;$A19,'EUC2'!$D:$E,MATCH("HOME",'EUC2'!$D$1:$E$1,0),0),"")</f>
        <v/>
      </c>
      <c r="AC19" s="25" t="str">
        <f>IFERROR(VLOOKUP(AC$2&amp;$B19,'FPL FIX2'!$N$1:$Q$400,MATCH("HOME",'FPL FIX2'!$N$1:$Q$1,0),0),"")&amp;IFERROR(VLOOKUP(AC$2&amp;$B19,'FPL FIX2'!$O$1:$P$400,MATCH("AWAY",'FPL FIX2'!$O$1:$P$1,0),0),"")&amp;IFERROR(VLOOKUP(AC$2&amp;$A19,'FA2'!$A:$D,MATCH("AWAY",'FA2'!$A$1:$D$1,0),0),"")&amp;IFERROR(VLOOKUP(AC$2&amp;$A19,'FA2'!$B:$C,MATCH("HOME",'FA2'!$B$1:$C$1,0),0),"")&amp;IFERROR(VLOOKUP(AC$2&amp;$A19,'EFL2'!$A:$D,MATCH("AWAY",'EFL2'!$A$1:$D$1,0),0),"")&amp;IFERROR(VLOOKUP(AC$2&amp;$A19,'EFL2'!$B:$C,MATCH("HOME",'EFL2'!$B$1:$C$1,0),0),"")&amp;IFERROR(VLOOKUP(AC$2&amp;$A19,'UCL2'!$C:$F,MATCH("AWAY",'UCL2'!$C$1:$F$1,0),0),"")&amp;IFERROR(VLOOKUP(AC$2&amp;$A19,'UCL2'!$D:$E,MATCH("HOME",'UCL2'!$D$1:$E$1,0),0),"")&amp;IFERROR(VLOOKUP(AC$2&amp;$A19,'EU2'!$C:$F,MATCH("AWAY",'EU2'!$C$1:$F$1,0),0),"")&amp;IFERROR(VLOOKUP(AC$2&amp;$A19,'EU2'!$D:$E,MATCH("HOME",'EU2'!$D$1:$E$1,0),0),"")&amp;IFERROR(VLOOKUP(AC$2&amp;$A19,'EUC2'!$C:$F,MATCH("AWAY",'EUC2'!$C$1:$F$1,0),0),"")&amp;IFERROR(VLOOKUP(AC$2&amp;$A19,'EUC2'!$D:$E,MATCH("HOME",'EUC2'!$D$1:$E$1,0),0),"")</f>
        <v/>
      </c>
      <c r="AD19" s="25" t="str">
        <f>IFERROR(VLOOKUP(AD$2&amp;$B19,'FPL FIX2'!$N$1:$Q$400,MATCH("HOME",'FPL FIX2'!$N$1:$Q$1,0),0),"")&amp;IFERROR(VLOOKUP(AD$2&amp;$B19,'FPL FIX2'!$O$1:$P$400,MATCH("AWAY",'FPL FIX2'!$O$1:$P$1,0),0),"")&amp;IFERROR(VLOOKUP(AD$2&amp;$A19,'FA2'!$A:$D,MATCH("AWAY",'FA2'!$A$1:$D$1,0),0),"")&amp;IFERROR(VLOOKUP(AD$2&amp;$A19,'FA2'!$B:$C,MATCH("HOME",'FA2'!$B$1:$C$1,0),0),"")&amp;IFERROR(VLOOKUP(AD$2&amp;$A19,'EFL2'!$A:$D,MATCH("AWAY",'EFL2'!$A$1:$D$1,0),0),"")&amp;IFERROR(VLOOKUP(AD$2&amp;$A19,'EFL2'!$B:$C,MATCH("HOME",'EFL2'!$B$1:$C$1,0),0),"")&amp;IFERROR(VLOOKUP(AD$2&amp;$A19,'UCL2'!$C:$F,MATCH("AWAY",'UCL2'!$C$1:$F$1,0),0),"")&amp;IFERROR(VLOOKUP(AD$2&amp;$A19,'UCL2'!$D:$E,MATCH("HOME",'UCL2'!$D$1:$E$1,0),0),"")&amp;IFERROR(VLOOKUP(AD$2&amp;$A19,'EU2'!$C:$F,MATCH("AWAY",'EU2'!$C$1:$F$1,0),0),"")&amp;IFERROR(VLOOKUP(AD$2&amp;$A19,'EU2'!$D:$E,MATCH("HOME",'EU2'!$D$1:$E$1,0),0),"")&amp;IFERROR(VLOOKUP(AD$2&amp;$A19,'EUC2'!$C:$F,MATCH("AWAY",'EUC2'!$C$1:$F$1,0),0),"")&amp;IFERROR(VLOOKUP(AD$2&amp;$A19,'EUC2'!$D:$E,MATCH("HOME",'EUC2'!$D$1:$E$1,0),0),"")</f>
        <v>TOT</v>
      </c>
      <c r="AE19" s="25" t="str">
        <f>IFERROR(VLOOKUP(AE$2&amp;$B19,'FPL FIX2'!$N$1:$Q$400,MATCH("HOME",'FPL FIX2'!$N$1:$Q$1,0),0),"")&amp;IFERROR(VLOOKUP(AE$2&amp;$B19,'FPL FIX2'!$O$1:$P$400,MATCH("AWAY",'FPL FIX2'!$O$1:$P$1,0),0),"")&amp;IFERROR(VLOOKUP(AE$2&amp;$A19,'FA2'!$A:$D,MATCH("AWAY",'FA2'!$A$1:$D$1,0),0),"")&amp;IFERROR(VLOOKUP(AE$2&amp;$A19,'FA2'!$B:$C,MATCH("HOME",'FA2'!$B$1:$C$1,0),0),"")&amp;IFERROR(VLOOKUP(AE$2&amp;$A19,'EFL2'!$A:$D,MATCH("AWAY",'EFL2'!$A$1:$D$1,0),0),"")&amp;IFERROR(VLOOKUP(AE$2&amp;$A19,'EFL2'!$B:$C,MATCH("HOME",'EFL2'!$B$1:$C$1,0),0),"")&amp;IFERROR(VLOOKUP(AE$2&amp;$A19,'UCL2'!$C:$F,MATCH("AWAY",'UCL2'!$C$1:$F$1,0),0),"")&amp;IFERROR(VLOOKUP(AE$2&amp;$A19,'UCL2'!$D:$E,MATCH("HOME",'UCL2'!$D$1:$E$1,0),0),"")&amp;IFERROR(VLOOKUP(AE$2&amp;$A19,'EU2'!$C:$F,MATCH("AWAY",'EU2'!$C$1:$F$1,0),0),"")&amp;IFERROR(VLOOKUP(AE$2&amp;$A19,'EU2'!$D:$E,MATCH("HOME",'EU2'!$D$1:$E$1,0),0),"")&amp;IFERROR(VLOOKUP(AE$2&amp;$A19,'EUC2'!$C:$F,MATCH("AWAY",'EUC2'!$C$1:$F$1,0),0),"")&amp;IFERROR(VLOOKUP(AE$2&amp;$A19,'EUC2'!$D:$E,MATCH("HOME",'EUC2'!$D$1:$E$1,0),0),"")</f>
        <v/>
      </c>
      <c r="AF19" s="25" t="str">
        <f>IFERROR(VLOOKUP(AF$2&amp;$B19,'FPL FIX2'!$N$1:$Q$400,MATCH("HOME",'FPL FIX2'!$N$1:$Q$1,0),0),"")&amp;IFERROR(VLOOKUP(AF$2&amp;$B19,'FPL FIX2'!$O$1:$P$400,MATCH("AWAY",'FPL FIX2'!$O$1:$P$1,0),0),"")&amp;IFERROR(VLOOKUP(AF$2&amp;$A19,'FA2'!$A:$D,MATCH("AWAY",'FA2'!$A$1:$D$1,0),0),"")&amp;IFERROR(VLOOKUP(AF$2&amp;$A19,'FA2'!$B:$C,MATCH("HOME",'FA2'!$B$1:$C$1,0),0),"")&amp;IFERROR(VLOOKUP(AF$2&amp;$A19,'EFL2'!$A:$D,MATCH("AWAY",'EFL2'!$A$1:$D$1,0),0),"")&amp;IFERROR(VLOOKUP(AF$2&amp;$A19,'EFL2'!$B:$C,MATCH("HOME",'EFL2'!$B$1:$C$1,0),0),"")&amp;IFERROR(VLOOKUP(AF$2&amp;$A19,'UCL2'!$C:$F,MATCH("AWAY",'UCL2'!$C$1:$F$1,0),0),"")&amp;IFERROR(VLOOKUP(AF$2&amp;$A19,'UCL2'!$D:$E,MATCH("HOME",'UCL2'!$D$1:$E$1,0),0),"")&amp;IFERROR(VLOOKUP(AF$2&amp;$A19,'EU2'!$C:$F,MATCH("AWAY",'EU2'!$C$1:$F$1,0),0),"")&amp;IFERROR(VLOOKUP(AF$2&amp;$A19,'EU2'!$D:$E,MATCH("HOME",'EU2'!$D$1:$E$1,0),0),"")&amp;IFERROR(VLOOKUP(AF$2&amp;$A19,'EUC2'!$C:$F,MATCH("AWAY",'EUC2'!$C$1:$F$1,0),0),"")&amp;IFERROR(VLOOKUP(AF$2&amp;$A19,'EUC2'!$D:$E,MATCH("HOME",'EUC2'!$D$1:$E$1,0),0),"")</f>
        <v/>
      </c>
      <c r="AG19" s="25" t="str">
        <f>IFERROR(VLOOKUP(AG$2&amp;$B19,'FPL FIX2'!$N$1:$Q$400,MATCH("HOME",'FPL FIX2'!$N$1:$Q$1,0),0),"")&amp;IFERROR(VLOOKUP(AG$2&amp;$B19,'FPL FIX2'!$O$1:$P$400,MATCH("AWAY",'FPL FIX2'!$O$1:$P$1,0),0),"")&amp;IFERROR(VLOOKUP(AG$2&amp;$A19,'FA2'!$A:$D,MATCH("AWAY",'FA2'!$A$1:$D$1,0),0),"")&amp;IFERROR(VLOOKUP(AG$2&amp;$A19,'FA2'!$B:$C,MATCH("HOME",'FA2'!$B$1:$C$1,0),0),"")&amp;IFERROR(VLOOKUP(AG$2&amp;$A19,'EFL2'!$A:$D,MATCH("AWAY",'EFL2'!$A$1:$D$1,0),0),"")&amp;IFERROR(VLOOKUP(AG$2&amp;$A19,'EFL2'!$B:$C,MATCH("HOME",'EFL2'!$B$1:$C$1,0),0),"")&amp;IFERROR(VLOOKUP(AG$2&amp;$A19,'UCL2'!$C:$F,MATCH("AWAY",'UCL2'!$C$1:$F$1,0),0),"")&amp;IFERROR(VLOOKUP(AG$2&amp;$A19,'UCL2'!$D:$E,MATCH("HOME",'UCL2'!$D$1:$E$1,0),0),"")&amp;IFERROR(VLOOKUP(AG$2&amp;$A19,'EU2'!$C:$F,MATCH("AWAY",'EU2'!$C$1:$F$1,0),0),"")&amp;IFERROR(VLOOKUP(AG$2&amp;$A19,'EU2'!$D:$E,MATCH("HOME",'EU2'!$D$1:$E$1,0),0),"")&amp;IFERROR(VLOOKUP(AG$2&amp;$A19,'EUC2'!$C:$F,MATCH("AWAY",'EUC2'!$C$1:$F$1,0),0),"")&amp;IFERROR(VLOOKUP(AG$2&amp;$A19,'EUC2'!$D:$E,MATCH("HOME",'EUC2'!$D$1:$E$1,0),0),"")</f>
        <v>mci</v>
      </c>
      <c r="AH19" s="25" t="str">
        <f>IFERROR(VLOOKUP(AH$2&amp;$B19,'FPL FIX2'!$N$1:$Q$400,MATCH("HOME",'FPL FIX2'!$N$1:$Q$1,0),0),"")&amp;IFERROR(VLOOKUP(AH$2&amp;$B19,'FPL FIX2'!$O$1:$P$400,MATCH("AWAY",'FPL FIX2'!$O$1:$P$1,0),0),"")&amp;IFERROR(VLOOKUP(AH$2&amp;$A19,'FA2'!$A:$D,MATCH("AWAY",'FA2'!$A$1:$D$1,0),0),"")&amp;IFERROR(VLOOKUP(AH$2&amp;$A19,'FA2'!$B:$C,MATCH("HOME",'FA2'!$B$1:$C$1,0),0),"")&amp;IFERROR(VLOOKUP(AH$2&amp;$A19,'EFL2'!$A:$D,MATCH("AWAY",'EFL2'!$A$1:$D$1,0),0),"")&amp;IFERROR(VLOOKUP(AH$2&amp;$A19,'EFL2'!$B:$C,MATCH("HOME",'EFL2'!$B$1:$C$1,0),0),"")&amp;IFERROR(VLOOKUP(AH$2&amp;$A19,'UCL2'!$C:$F,MATCH("AWAY",'UCL2'!$C$1:$F$1,0),0),"")&amp;IFERROR(VLOOKUP(AH$2&amp;$A19,'UCL2'!$D:$E,MATCH("HOME",'UCL2'!$D$1:$E$1,0),0),"")&amp;IFERROR(VLOOKUP(AH$2&amp;$A19,'EU2'!$C:$F,MATCH("AWAY",'EU2'!$C$1:$F$1,0),0),"")&amp;IFERROR(VLOOKUP(AH$2&amp;$A19,'EU2'!$D:$E,MATCH("HOME",'EU2'!$D$1:$E$1,0),0),"")&amp;IFERROR(VLOOKUP(AH$2&amp;$A19,'EUC2'!$C:$F,MATCH("AWAY",'EUC2'!$C$1:$F$1,0),0),"")&amp;IFERROR(VLOOKUP(AH$2&amp;$A19,'EUC2'!$D:$E,MATCH("HOME",'EUC2'!$D$1:$E$1,0),0),"")</f>
        <v/>
      </c>
      <c r="AI19" s="25" t="str">
        <f>IFERROR(VLOOKUP(AI$2&amp;$B19,'FPL FIX2'!$N$1:$Q$400,MATCH("HOME",'FPL FIX2'!$N$1:$Q$1,0),0),"")&amp;IFERROR(VLOOKUP(AI$2&amp;$B19,'FPL FIX2'!$O$1:$P$400,MATCH("AWAY",'FPL FIX2'!$O$1:$P$1,0),0),"")&amp;IFERROR(VLOOKUP(AI$2&amp;$A19,'FA2'!$A:$D,MATCH("AWAY",'FA2'!$A$1:$D$1,0),0),"")&amp;IFERROR(VLOOKUP(AI$2&amp;$A19,'FA2'!$B:$C,MATCH("HOME",'FA2'!$B$1:$C$1,0),0),"")&amp;IFERROR(VLOOKUP(AI$2&amp;$A19,'EFL2'!$A:$D,MATCH("AWAY",'EFL2'!$A$1:$D$1,0),0),"")&amp;IFERROR(VLOOKUP(AI$2&amp;$A19,'EFL2'!$B:$C,MATCH("HOME",'EFL2'!$B$1:$C$1,0),0),"")&amp;IFERROR(VLOOKUP(AI$2&amp;$A19,'UCL2'!$C:$F,MATCH("AWAY",'UCL2'!$C$1:$F$1,0),0),"")&amp;IFERROR(VLOOKUP(AI$2&amp;$A19,'UCL2'!$D:$E,MATCH("HOME",'UCL2'!$D$1:$E$1,0),0),"")&amp;IFERROR(VLOOKUP(AI$2&amp;$A19,'EU2'!$C:$F,MATCH("AWAY",'EU2'!$C$1:$F$1,0),0),"")&amp;IFERROR(VLOOKUP(AI$2&amp;$A19,'EU2'!$D:$E,MATCH("HOME",'EU2'!$D$1:$E$1,0),0),"")&amp;IFERROR(VLOOKUP(AI$2&amp;$A19,'EUC2'!$C:$F,MATCH("AWAY",'EUC2'!$C$1:$F$1,0),0),"")&amp;IFERROR(VLOOKUP(AI$2&amp;$A19,'EUC2'!$D:$E,MATCH("HOME",'EUC2'!$D$1:$E$1,0),0),"")</f>
        <v/>
      </c>
      <c r="AJ19" s="25" t="str">
        <f>IFERROR(VLOOKUP(AJ$2&amp;$B19,'FPL FIX2'!$N$1:$Q$400,MATCH("HOME",'FPL FIX2'!$N$1:$Q$1,0),0),"")&amp;IFERROR(VLOOKUP(AJ$2&amp;$B19,'FPL FIX2'!$O$1:$P$400,MATCH("AWAY",'FPL FIX2'!$O$1:$P$1,0),0),"")&amp;IFERROR(VLOOKUP(AJ$2&amp;$A19,'FA2'!$A:$D,MATCH("AWAY",'FA2'!$A$1:$D$1,0),0),"")&amp;IFERROR(VLOOKUP(AJ$2&amp;$A19,'FA2'!$B:$C,MATCH("HOME",'FA2'!$B$1:$C$1,0),0),"")&amp;IFERROR(VLOOKUP(AJ$2&amp;$A19,'EFL2'!$A:$D,MATCH("AWAY",'EFL2'!$A$1:$D$1,0),0),"")&amp;IFERROR(VLOOKUP(AJ$2&amp;$A19,'EFL2'!$B:$C,MATCH("HOME",'EFL2'!$B$1:$C$1,0),0),"")&amp;IFERROR(VLOOKUP(AJ$2&amp;$A19,'UCL2'!$C:$F,MATCH("AWAY",'UCL2'!$C$1:$F$1,0),0),"")&amp;IFERROR(VLOOKUP(AJ$2&amp;$A19,'UCL2'!$D:$E,MATCH("HOME",'UCL2'!$D$1:$E$1,0),0),"")&amp;IFERROR(VLOOKUP(AJ$2&amp;$A19,'EU2'!$C:$F,MATCH("AWAY",'EU2'!$C$1:$F$1,0),0),"")&amp;IFERROR(VLOOKUP(AJ$2&amp;$A19,'EU2'!$D:$E,MATCH("HOME",'EU2'!$D$1:$E$1,0),0),"")&amp;IFERROR(VLOOKUP(AJ$2&amp;$A19,'EUC2'!$C:$F,MATCH("AWAY",'EUC2'!$C$1:$F$1,0),0),"")&amp;IFERROR(VLOOKUP(AJ$2&amp;$A19,'EUC2'!$D:$E,MATCH("HOME",'EUC2'!$D$1:$E$1,0),0),"")</f>
        <v>BOU</v>
      </c>
      <c r="AK19" s="25" t="str">
        <f>IFERROR(VLOOKUP(AK$2&amp;$B19,'FPL FIX2'!$N$1:$Q$400,MATCH("HOME",'FPL FIX2'!$N$1:$Q$1,0),0),"")&amp;IFERROR(VLOOKUP(AK$2&amp;$B19,'FPL FIX2'!$O$1:$P$400,MATCH("AWAY",'FPL FIX2'!$O$1:$P$1,0),0),"")&amp;IFERROR(VLOOKUP(AK$2&amp;$A19,'FA2'!$A:$D,MATCH("AWAY",'FA2'!$A$1:$D$1,0),0),"")&amp;IFERROR(VLOOKUP(AK$2&amp;$A19,'FA2'!$B:$C,MATCH("HOME",'FA2'!$B$1:$C$1,0),0),"")&amp;IFERROR(VLOOKUP(AK$2&amp;$A19,'EFL2'!$A:$D,MATCH("AWAY",'EFL2'!$A$1:$D$1,0),0),"")&amp;IFERROR(VLOOKUP(AK$2&amp;$A19,'EFL2'!$B:$C,MATCH("HOME",'EFL2'!$B$1:$C$1,0),0),"")&amp;IFERROR(VLOOKUP(AK$2&amp;$A19,'UCL2'!$C:$F,MATCH("AWAY",'UCL2'!$C$1:$F$1,0),0),"")&amp;IFERROR(VLOOKUP(AK$2&amp;$A19,'UCL2'!$D:$E,MATCH("HOME",'UCL2'!$D$1:$E$1,0),0),"")&amp;IFERROR(VLOOKUP(AK$2&amp;$A19,'EU2'!$C:$F,MATCH("AWAY",'EU2'!$C$1:$F$1,0),0),"")&amp;IFERROR(VLOOKUP(AK$2&amp;$A19,'EU2'!$D:$E,MATCH("HOME",'EU2'!$D$1:$E$1,0),0),"")&amp;IFERROR(VLOOKUP(AK$2&amp;$A19,'EUC2'!$C:$F,MATCH("AWAY",'EUC2'!$C$1:$F$1,0),0),"")&amp;IFERROR(VLOOKUP(AK$2&amp;$A19,'EUC2'!$D:$E,MATCH("HOME",'EUC2'!$D$1:$E$1,0),0),"")</f>
        <v/>
      </c>
      <c r="AL19" s="25" t="str">
        <f>IFERROR(VLOOKUP(AL$2&amp;$B19,'FPL FIX2'!$N$1:$Q$400,MATCH("HOME",'FPL FIX2'!$N$1:$Q$1,0),0),"")&amp;IFERROR(VLOOKUP(AL$2&amp;$B19,'FPL FIX2'!$O$1:$P$400,MATCH("AWAY",'FPL FIX2'!$O$1:$P$1,0),0),"")&amp;IFERROR(VLOOKUP(AL$2&amp;$A19,'FA2'!$A:$D,MATCH("AWAY",'FA2'!$A$1:$D$1,0),0),"")&amp;IFERROR(VLOOKUP(AL$2&amp;$A19,'FA2'!$B:$C,MATCH("HOME",'FA2'!$B$1:$C$1,0),0),"")&amp;IFERROR(VLOOKUP(AL$2&amp;$A19,'EFL2'!$A:$D,MATCH("AWAY",'EFL2'!$A$1:$D$1,0),0),"")&amp;IFERROR(VLOOKUP(AL$2&amp;$A19,'EFL2'!$B:$C,MATCH("HOME",'EFL2'!$B$1:$C$1,0),0),"")&amp;IFERROR(VLOOKUP(AL$2&amp;$A19,'UCL2'!$C:$F,MATCH("AWAY",'UCL2'!$C$1:$F$1,0),0),"")&amp;IFERROR(VLOOKUP(AL$2&amp;$A19,'UCL2'!$D:$E,MATCH("HOME",'UCL2'!$D$1:$E$1,0),0),"")&amp;IFERROR(VLOOKUP(AL$2&amp;$A19,'EU2'!$C:$F,MATCH("AWAY",'EU2'!$C$1:$F$1,0),0),"")&amp;IFERROR(VLOOKUP(AL$2&amp;$A19,'EU2'!$D:$E,MATCH("HOME",'EU2'!$D$1:$E$1,0),0),"")&amp;IFERROR(VLOOKUP(AL$2&amp;$A19,'EUC2'!$C:$F,MATCH("AWAY",'EUC2'!$C$1:$F$1,0),0),"")&amp;IFERROR(VLOOKUP(AL$2&amp;$A19,'EUC2'!$D:$E,MATCH("HOME",'EUC2'!$D$1:$E$1,0),0),"")</f>
        <v/>
      </c>
      <c r="AM19" s="25" t="str">
        <f>IFERROR(VLOOKUP(AM$2&amp;$B19,'FPL FIX2'!$N$1:$Q$400,MATCH("HOME",'FPL FIX2'!$N$1:$Q$1,0),0),"")&amp;IFERROR(VLOOKUP(AM$2&amp;$B19,'FPL FIX2'!$O$1:$P$400,MATCH("AWAY",'FPL FIX2'!$O$1:$P$1,0),0),"")&amp;IFERROR(VLOOKUP(AM$2&amp;$A19,'FA2'!$A:$D,MATCH("AWAY",'FA2'!$A$1:$D$1,0),0),"")&amp;IFERROR(VLOOKUP(AM$2&amp;$A19,'FA2'!$B:$C,MATCH("HOME",'FA2'!$B$1:$C$1,0),0),"")&amp;IFERROR(VLOOKUP(AM$2&amp;$A19,'EFL2'!$A:$D,MATCH("AWAY",'EFL2'!$A$1:$D$1,0),0),"")&amp;IFERROR(VLOOKUP(AM$2&amp;$A19,'EFL2'!$B:$C,MATCH("HOME",'EFL2'!$B$1:$C$1,0),0),"")&amp;IFERROR(VLOOKUP(AM$2&amp;$A19,'UCL2'!$C:$F,MATCH("AWAY",'UCL2'!$C$1:$F$1,0),0),"")&amp;IFERROR(VLOOKUP(AM$2&amp;$A19,'UCL2'!$D:$E,MATCH("HOME",'UCL2'!$D$1:$E$1,0),0),"")&amp;IFERROR(VLOOKUP(AM$2&amp;$A19,'EU2'!$C:$F,MATCH("AWAY",'EU2'!$C$1:$F$1,0),0),"")&amp;IFERROR(VLOOKUP(AM$2&amp;$A19,'EU2'!$D:$E,MATCH("HOME",'EU2'!$D$1:$E$1,0),0),"")&amp;IFERROR(VLOOKUP(AM$2&amp;$A19,'EUC2'!$C:$F,MATCH("AWAY",'EUC2'!$C$1:$F$1,0),0),"")&amp;IFERROR(VLOOKUP(AM$2&amp;$A19,'EUC2'!$D:$E,MATCH("HOME",'EUC2'!$D$1:$E$1,0),0),"")</f>
        <v/>
      </c>
      <c r="AN19" s="25" t="str">
        <f>IFERROR(VLOOKUP(AN$2&amp;$B19,'FPL FIX2'!$N$1:$Q$400,MATCH("HOME",'FPL FIX2'!$N$1:$Q$1,0),0),"")&amp;IFERROR(VLOOKUP(AN$2&amp;$B19,'FPL FIX2'!$O$1:$P$400,MATCH("AWAY",'FPL FIX2'!$O$1:$P$1,0),0),"")&amp;IFERROR(VLOOKUP(AN$2&amp;$A19,'FA2'!$A:$D,MATCH("AWAY",'FA2'!$A$1:$D$1,0),0),"")&amp;IFERROR(VLOOKUP(AN$2&amp;$A19,'FA2'!$B:$C,MATCH("HOME",'FA2'!$B$1:$C$1,0),0),"")&amp;IFERROR(VLOOKUP(AN$2&amp;$A19,'EFL2'!$A:$D,MATCH("AWAY",'EFL2'!$A$1:$D$1,0),0),"")&amp;IFERROR(VLOOKUP(AN$2&amp;$A19,'EFL2'!$B:$C,MATCH("HOME",'EFL2'!$B$1:$C$1,0),0),"")&amp;IFERROR(VLOOKUP(AN$2&amp;$A19,'UCL2'!$C:$F,MATCH("AWAY",'UCL2'!$C$1:$F$1,0),0),"")&amp;IFERROR(VLOOKUP(AN$2&amp;$A19,'UCL2'!$D:$E,MATCH("HOME",'UCL2'!$D$1:$E$1,0),0),"")&amp;IFERROR(VLOOKUP(AN$2&amp;$A19,'EU2'!$C:$F,MATCH("AWAY",'EU2'!$C$1:$F$1,0),0),"")&amp;IFERROR(VLOOKUP(AN$2&amp;$A19,'EU2'!$D:$E,MATCH("HOME",'EU2'!$D$1:$E$1,0),0),"")&amp;IFERROR(VLOOKUP(AN$2&amp;$A19,'EUC2'!$C:$F,MATCH("AWAY",'EUC2'!$C$1:$F$1,0),0),"")&amp;IFERROR(VLOOKUP(AN$2&amp;$A19,'EUC2'!$D:$E,MATCH("HOME",'EUC2'!$D$1:$E$1,0),0),"")</f>
        <v/>
      </c>
      <c r="AO19" s="25" t="str">
        <f>IFERROR(VLOOKUP(AO$2&amp;$B19,'FPL FIX2'!$N$1:$Q$400,MATCH("HOME",'FPL FIX2'!$N$1:$Q$1,0),0),"")&amp;IFERROR(VLOOKUP(AO$2&amp;$B19,'FPL FIX2'!$O$1:$P$400,MATCH("AWAY",'FPL FIX2'!$O$1:$P$1,0),0),"")&amp;IFERROR(VLOOKUP(AO$2&amp;$A19,'FA2'!$A:$D,MATCH("AWAY",'FA2'!$A$1:$D$1,0),0),"")&amp;IFERROR(VLOOKUP(AO$2&amp;$A19,'FA2'!$B:$C,MATCH("HOME",'FA2'!$B$1:$C$1,0),0),"")&amp;IFERROR(VLOOKUP(AO$2&amp;$A19,'EFL2'!$A:$D,MATCH("AWAY",'EFL2'!$A$1:$D$1,0),0),"")&amp;IFERROR(VLOOKUP(AO$2&amp;$A19,'EFL2'!$B:$C,MATCH("HOME",'EFL2'!$B$1:$C$1,0),0),"")&amp;IFERROR(VLOOKUP(AO$2&amp;$A19,'UCL2'!$C:$F,MATCH("AWAY",'UCL2'!$C$1:$F$1,0),0),"")&amp;IFERROR(VLOOKUP(AO$2&amp;$A19,'UCL2'!$D:$E,MATCH("HOME",'UCL2'!$D$1:$E$1,0),0),"")&amp;IFERROR(VLOOKUP(AO$2&amp;$A19,'EU2'!$C:$F,MATCH("AWAY",'EU2'!$C$1:$F$1,0),0),"")&amp;IFERROR(VLOOKUP(AO$2&amp;$A19,'EU2'!$D:$E,MATCH("HOME",'EU2'!$D$1:$E$1,0),0),"")&amp;IFERROR(VLOOKUP(AO$2&amp;$A19,'EUC2'!$C:$F,MATCH("AWAY",'EUC2'!$C$1:$F$1,0),0),"")&amp;IFERROR(VLOOKUP(AO$2&amp;$A19,'EUC2'!$D:$E,MATCH("HOME",'EUC2'!$D$1:$E$1,0),0),"")</f>
        <v/>
      </c>
      <c r="AP19" s="25" t="str">
        <f>IFERROR(VLOOKUP(AP$2&amp;$B19,'FPL FIX2'!$N$1:$Q$400,MATCH("HOME",'FPL FIX2'!$N$1:$Q$1,0),0),"")&amp;IFERROR(VLOOKUP(AP$2&amp;$B19,'FPL FIX2'!$O$1:$P$400,MATCH("AWAY",'FPL FIX2'!$O$1:$P$1,0),0),"")&amp;IFERROR(VLOOKUP(AP$2&amp;$A19,'FA2'!$A:$D,MATCH("AWAY",'FA2'!$A$1:$D$1,0),0),"")&amp;IFERROR(VLOOKUP(AP$2&amp;$A19,'FA2'!$B:$C,MATCH("HOME",'FA2'!$B$1:$C$1,0),0),"")&amp;IFERROR(VLOOKUP(AP$2&amp;$A19,'EFL2'!$A:$D,MATCH("AWAY",'EFL2'!$A$1:$D$1,0),0),"")&amp;IFERROR(VLOOKUP(AP$2&amp;$A19,'EFL2'!$B:$C,MATCH("HOME",'EFL2'!$B$1:$C$1,0),0),"")&amp;IFERROR(VLOOKUP(AP$2&amp;$A19,'UCL2'!$C:$F,MATCH("AWAY",'UCL2'!$C$1:$F$1,0),0),"")&amp;IFERROR(VLOOKUP(AP$2&amp;$A19,'UCL2'!$D:$E,MATCH("HOME",'UCL2'!$D$1:$E$1,0),0),"")&amp;IFERROR(VLOOKUP(AP$2&amp;$A19,'EU2'!$C:$F,MATCH("AWAY",'EU2'!$C$1:$F$1,0),0),"")&amp;IFERROR(VLOOKUP(AP$2&amp;$A19,'EU2'!$D:$E,MATCH("HOME",'EU2'!$D$1:$E$1,0),0),"")&amp;IFERROR(VLOOKUP(AP$2&amp;$A19,'EUC2'!$C:$F,MATCH("AWAY",'EUC2'!$C$1:$F$1,0),0),"")&amp;IFERROR(VLOOKUP(AP$2&amp;$A19,'EUC2'!$D:$E,MATCH("HOME",'EUC2'!$D$1:$E$1,0),0),"")</f>
        <v/>
      </c>
      <c r="AQ19" s="25" t="str">
        <f>IFERROR(VLOOKUP(AQ$2&amp;$B19,'FPL FIX2'!$N$1:$Q$400,MATCH("HOME",'FPL FIX2'!$N$1:$Q$1,0),0),"")&amp;IFERROR(VLOOKUP(AQ$2&amp;$B19,'FPL FIX2'!$O$1:$P$400,MATCH("AWAY",'FPL FIX2'!$O$1:$P$1,0),0),"")&amp;IFERROR(VLOOKUP(AQ$2&amp;$A19,'FA2'!$A:$D,MATCH("AWAY",'FA2'!$A$1:$D$1,0),0),"")&amp;IFERROR(VLOOKUP(AQ$2&amp;$A19,'FA2'!$B:$C,MATCH("HOME",'FA2'!$B$1:$C$1,0),0),"")&amp;IFERROR(VLOOKUP(AQ$2&amp;$A19,'EFL2'!$A:$D,MATCH("AWAY",'EFL2'!$A$1:$D$1,0),0),"")&amp;IFERROR(VLOOKUP(AQ$2&amp;$A19,'EFL2'!$B:$C,MATCH("HOME",'EFL2'!$B$1:$C$1,0),0),"")&amp;IFERROR(VLOOKUP(AQ$2&amp;$A19,'UCL2'!$C:$F,MATCH("AWAY",'UCL2'!$C$1:$F$1,0),0),"")&amp;IFERROR(VLOOKUP(AQ$2&amp;$A19,'UCL2'!$D:$E,MATCH("HOME",'UCL2'!$D$1:$E$1,0),0),"")&amp;IFERROR(VLOOKUP(AQ$2&amp;$A19,'EU2'!$C:$F,MATCH("AWAY",'EU2'!$C$1:$F$1,0),0),"")&amp;IFERROR(VLOOKUP(AQ$2&amp;$A19,'EU2'!$D:$E,MATCH("HOME",'EU2'!$D$1:$E$1,0),0),"")&amp;IFERROR(VLOOKUP(AQ$2&amp;$A19,'EUC2'!$C:$F,MATCH("AWAY",'EUC2'!$C$1:$F$1,0),0),"")&amp;IFERROR(VLOOKUP(AQ$2&amp;$A19,'EUC2'!$D:$E,MATCH("HOME",'EUC2'!$D$1:$E$1,0),0),"")</f>
        <v/>
      </c>
      <c r="AR19" s="25" t="str">
        <f>IFERROR(VLOOKUP(AR$2&amp;$B19,'FPL FIX2'!$N$1:$Q$400,MATCH("HOME",'FPL FIX2'!$N$1:$Q$1,0),0),"")&amp;IFERROR(VLOOKUP(AR$2&amp;$B19,'FPL FIX2'!$O$1:$P$400,MATCH("AWAY",'FPL FIX2'!$O$1:$P$1,0),0),"")&amp;IFERROR(VLOOKUP(AR$2&amp;$A19,'FA2'!$A:$D,MATCH("AWAY",'FA2'!$A$1:$D$1,0),0),"")&amp;IFERROR(VLOOKUP(AR$2&amp;$A19,'FA2'!$B:$C,MATCH("HOME",'FA2'!$B$1:$C$1,0),0),"")&amp;IFERROR(VLOOKUP(AR$2&amp;$A19,'EFL2'!$A:$D,MATCH("AWAY",'EFL2'!$A$1:$D$1,0),0),"")&amp;IFERROR(VLOOKUP(AR$2&amp;$A19,'EFL2'!$B:$C,MATCH("HOME",'EFL2'!$B$1:$C$1,0),0),"")&amp;IFERROR(VLOOKUP(AR$2&amp;$A19,'UCL2'!$C:$F,MATCH("AWAY",'UCL2'!$C$1:$F$1,0),0),"")&amp;IFERROR(VLOOKUP(AR$2&amp;$A19,'UCL2'!$D:$E,MATCH("HOME",'UCL2'!$D$1:$E$1,0),0),"")&amp;IFERROR(VLOOKUP(AR$2&amp;$A19,'EU2'!$C:$F,MATCH("AWAY",'EU2'!$C$1:$F$1,0),0),"")&amp;IFERROR(VLOOKUP(AR$2&amp;$A19,'EU2'!$D:$E,MATCH("HOME",'EU2'!$D$1:$E$1,0),0),"")&amp;IFERROR(VLOOKUP(AR$2&amp;$A19,'EUC2'!$C:$F,MATCH("AWAY",'EUC2'!$C$1:$F$1,0),0),"")&amp;IFERROR(VLOOKUP(AR$2&amp;$A19,'EUC2'!$D:$E,MATCH("HOME",'EUC2'!$D$1:$E$1,0),0),"")</f>
        <v/>
      </c>
      <c r="AS19" s="25" t="str">
        <f>IFERROR(VLOOKUP(AS$2&amp;$B19,'FPL FIX2'!$N$1:$Q$400,MATCH("HOME",'FPL FIX2'!$N$1:$Q$1,0),0),"")&amp;IFERROR(VLOOKUP(AS$2&amp;$B19,'FPL FIX2'!$O$1:$P$400,MATCH("AWAY",'FPL FIX2'!$O$1:$P$1,0),0),"")&amp;IFERROR(VLOOKUP(AS$2&amp;$A19,'FA2'!$A:$D,MATCH("AWAY",'FA2'!$A$1:$D$1,0),0),"")&amp;IFERROR(VLOOKUP(AS$2&amp;$A19,'FA2'!$B:$C,MATCH("HOME",'FA2'!$B$1:$C$1,0),0),"")&amp;IFERROR(VLOOKUP(AS$2&amp;$A19,'EFL2'!$A:$D,MATCH("AWAY",'EFL2'!$A$1:$D$1,0),0),"")&amp;IFERROR(VLOOKUP(AS$2&amp;$A19,'EFL2'!$B:$C,MATCH("HOME",'EFL2'!$B$1:$C$1,0),0),"")&amp;IFERROR(VLOOKUP(AS$2&amp;$A19,'UCL2'!$C:$F,MATCH("AWAY",'UCL2'!$C$1:$F$1,0),0),"")&amp;IFERROR(VLOOKUP(AS$2&amp;$A19,'UCL2'!$D:$E,MATCH("HOME",'UCL2'!$D$1:$E$1,0),0),"")&amp;IFERROR(VLOOKUP(AS$2&amp;$A19,'EU2'!$C:$F,MATCH("AWAY",'EU2'!$C$1:$F$1,0),0),"")&amp;IFERROR(VLOOKUP(AS$2&amp;$A19,'EU2'!$D:$E,MATCH("HOME",'EU2'!$D$1:$E$1,0),0),"")&amp;IFERROR(VLOOKUP(AS$2&amp;$A19,'EUC2'!$C:$F,MATCH("AWAY",'EUC2'!$C$1:$F$1,0),0),"")&amp;IFERROR(VLOOKUP(AS$2&amp;$A19,'EUC2'!$D:$E,MATCH("HOME",'EUC2'!$D$1:$E$1,0),0),"")</f>
        <v/>
      </c>
      <c r="AT19" s="25" t="str">
        <f>IFERROR(VLOOKUP(AT$2&amp;$B19,'FPL FIX2'!$N$1:$Q$400,MATCH("HOME",'FPL FIX2'!$N$1:$Q$1,0),0),"")&amp;IFERROR(VLOOKUP(AT$2&amp;$B19,'FPL FIX2'!$O$1:$P$400,MATCH("AWAY",'FPL FIX2'!$O$1:$P$1,0),0),"")&amp;IFERROR(VLOOKUP(AT$2&amp;$A19,'FA2'!$A:$D,MATCH("AWAY",'FA2'!$A$1:$D$1,0),0),"")&amp;IFERROR(VLOOKUP(AT$2&amp;$A19,'FA2'!$B:$C,MATCH("HOME",'FA2'!$B$1:$C$1,0),0),"")&amp;IFERROR(VLOOKUP(AT$2&amp;$A19,'EFL2'!$A:$D,MATCH("AWAY",'EFL2'!$A$1:$D$1,0),0),"")&amp;IFERROR(VLOOKUP(AT$2&amp;$A19,'EFL2'!$B:$C,MATCH("HOME",'EFL2'!$B$1:$C$1,0),0),"")&amp;IFERROR(VLOOKUP(AT$2&amp;$A19,'UCL2'!$C:$F,MATCH("AWAY",'UCL2'!$C$1:$F$1,0),0),"")&amp;IFERROR(VLOOKUP(AT$2&amp;$A19,'UCL2'!$D:$E,MATCH("HOME",'UCL2'!$D$1:$E$1,0),0),"")&amp;IFERROR(VLOOKUP(AT$2&amp;$A19,'EU2'!$C:$F,MATCH("AWAY",'EU2'!$C$1:$F$1,0),0),"")&amp;IFERROR(VLOOKUP(AT$2&amp;$A19,'EU2'!$D:$E,MATCH("HOME",'EU2'!$D$1:$E$1,0),0),"")&amp;IFERROR(VLOOKUP(AT$2&amp;$A19,'EUC2'!$C:$F,MATCH("AWAY",'EUC2'!$C$1:$F$1,0),0),"")&amp;IFERROR(VLOOKUP(AT$2&amp;$A19,'EUC2'!$D:$E,MATCH("HOME",'EUC2'!$D$1:$E$1,0),0),"")</f>
        <v/>
      </c>
      <c r="AU19" s="25" t="str">
        <f>IFERROR(VLOOKUP(AU$2&amp;$B19,'FPL FIX2'!$N$1:$Q$400,MATCH("HOME",'FPL FIX2'!$N$1:$Q$1,0),0),"")&amp;IFERROR(VLOOKUP(AU$2&amp;$B19,'FPL FIX2'!$O$1:$P$400,MATCH("AWAY",'FPL FIX2'!$O$1:$P$1,0),0),"")&amp;IFERROR(VLOOKUP(AU$2&amp;$A19,'FA2'!$A:$D,MATCH("AWAY",'FA2'!$A$1:$D$1,0),0),"")&amp;IFERROR(VLOOKUP(AU$2&amp;$A19,'FA2'!$B:$C,MATCH("HOME",'FA2'!$B$1:$C$1,0),0),"")&amp;IFERROR(VLOOKUP(AU$2&amp;$A19,'EFL2'!$A:$D,MATCH("AWAY",'EFL2'!$A$1:$D$1,0),0),"")&amp;IFERROR(VLOOKUP(AU$2&amp;$A19,'EFL2'!$B:$C,MATCH("HOME",'EFL2'!$B$1:$C$1,0),0),"")&amp;IFERROR(VLOOKUP(AU$2&amp;$A19,'UCL2'!$C:$F,MATCH("AWAY",'UCL2'!$C$1:$F$1,0),0),"")&amp;IFERROR(VLOOKUP(AU$2&amp;$A19,'UCL2'!$D:$E,MATCH("HOME",'UCL2'!$D$1:$E$1,0),0),"")&amp;IFERROR(VLOOKUP(AU$2&amp;$A19,'EU2'!$C:$F,MATCH("AWAY",'EU2'!$C$1:$F$1,0),0),"")&amp;IFERROR(VLOOKUP(AU$2&amp;$A19,'EU2'!$D:$E,MATCH("HOME",'EU2'!$D$1:$E$1,0),0),"")&amp;IFERROR(VLOOKUP(AU$2&amp;$A19,'EUC2'!$C:$F,MATCH("AWAY",'EUC2'!$C$1:$F$1,0),0),"")&amp;IFERROR(VLOOKUP(AU$2&amp;$A19,'EUC2'!$D:$E,MATCH("HOME",'EUC2'!$D$1:$E$1,0),0),"")</f>
        <v/>
      </c>
      <c r="AV19" s="25" t="str">
        <f>IFERROR(VLOOKUP(AV$2&amp;$B19,'FPL FIX2'!$N$1:$Q$400,MATCH("HOME",'FPL FIX2'!$N$1:$Q$1,0),0),"")&amp;IFERROR(VLOOKUP(AV$2&amp;$B19,'FPL FIX2'!$O$1:$P$400,MATCH("AWAY",'FPL FIX2'!$O$1:$P$1,0),0),"")&amp;IFERROR(VLOOKUP(AV$2&amp;$A19,'FA2'!$A:$D,MATCH("AWAY",'FA2'!$A$1:$D$1,0),0),"")&amp;IFERROR(VLOOKUP(AV$2&amp;$A19,'FA2'!$B:$C,MATCH("HOME",'FA2'!$B$1:$C$1,0),0),"")&amp;IFERROR(VLOOKUP(AV$2&amp;$A19,'EFL2'!$A:$D,MATCH("AWAY",'EFL2'!$A$1:$D$1,0),0),"")&amp;IFERROR(VLOOKUP(AV$2&amp;$A19,'EFL2'!$B:$C,MATCH("HOME",'EFL2'!$B$1:$C$1,0),0),"")&amp;IFERROR(VLOOKUP(AV$2&amp;$A19,'UCL2'!$C:$F,MATCH("AWAY",'UCL2'!$C$1:$F$1,0),0),"")&amp;IFERROR(VLOOKUP(AV$2&amp;$A19,'UCL2'!$D:$E,MATCH("HOME",'UCL2'!$D$1:$E$1,0),0),"")&amp;IFERROR(VLOOKUP(AV$2&amp;$A19,'EU2'!$C:$F,MATCH("AWAY",'EU2'!$C$1:$F$1,0),0),"")&amp;IFERROR(VLOOKUP(AV$2&amp;$A19,'EU2'!$D:$E,MATCH("HOME",'EU2'!$D$1:$E$1,0),0),"")&amp;IFERROR(VLOOKUP(AV$2&amp;$A19,'EUC2'!$C:$F,MATCH("AWAY",'EUC2'!$C$1:$F$1,0),0),"")&amp;IFERROR(VLOOKUP(AV$2&amp;$A19,'EUC2'!$D:$E,MATCH("HOME",'EUC2'!$D$1:$E$1,0),0),"")</f>
        <v/>
      </c>
      <c r="AW19" s="25" t="str">
        <f>IFERROR(VLOOKUP(AW$2&amp;$B19,'FPL FIX2'!$N$1:$Q$400,MATCH("HOME",'FPL FIX2'!$N$1:$Q$1,0),0),"")&amp;IFERROR(VLOOKUP(AW$2&amp;$B19,'FPL FIX2'!$O$1:$P$400,MATCH("AWAY",'FPL FIX2'!$O$1:$P$1,0),0),"")&amp;IFERROR(VLOOKUP(AW$2&amp;$A19,'FA2'!$A:$D,MATCH("AWAY",'FA2'!$A$1:$D$1,0),0),"")&amp;IFERROR(VLOOKUP(AW$2&amp;$A19,'FA2'!$B:$C,MATCH("HOME",'FA2'!$B$1:$C$1,0),0),"")&amp;IFERROR(VLOOKUP(AW$2&amp;$A19,'EFL2'!$A:$D,MATCH("AWAY",'EFL2'!$A$1:$D$1,0),0),"")&amp;IFERROR(VLOOKUP(AW$2&amp;$A19,'EFL2'!$B:$C,MATCH("HOME",'EFL2'!$B$1:$C$1,0),0),"")&amp;IFERROR(VLOOKUP(AW$2&amp;$A19,'UCL2'!$C:$F,MATCH("AWAY",'UCL2'!$C$1:$F$1,0),0),"")&amp;IFERROR(VLOOKUP(AW$2&amp;$A19,'UCL2'!$D:$E,MATCH("HOME",'UCL2'!$D$1:$E$1,0),0),"")&amp;IFERROR(VLOOKUP(AW$2&amp;$A19,'EU2'!$C:$F,MATCH("AWAY",'EU2'!$C$1:$F$1,0),0),"")&amp;IFERROR(VLOOKUP(AW$2&amp;$A19,'EU2'!$D:$E,MATCH("HOME",'EU2'!$D$1:$E$1,0),0),"")&amp;IFERROR(VLOOKUP(AW$2&amp;$A19,'EUC2'!$C:$F,MATCH("AWAY",'EUC2'!$C$1:$F$1,0),0),"")&amp;IFERROR(VLOOKUP(AW$2&amp;$A19,'EUC2'!$D:$E,MATCH("HOME",'EUC2'!$D$1:$E$1,0),0),"")</f>
        <v>FUL</v>
      </c>
      <c r="AX19" s="25" t="str">
        <f>IFERROR(VLOOKUP(AX$2&amp;$B19,'FPL FIX2'!$N$1:$Q$400,MATCH("HOME",'FPL FIX2'!$N$1:$Q$1,0),0),"")&amp;IFERROR(VLOOKUP(AX$2&amp;$B19,'FPL FIX2'!$O$1:$P$400,MATCH("AWAY",'FPL FIX2'!$O$1:$P$1,0),0),"")&amp;IFERROR(VLOOKUP(AX$2&amp;$A19,'FA2'!$A:$D,MATCH("AWAY",'FA2'!$A$1:$D$1,0),0),"")&amp;IFERROR(VLOOKUP(AX$2&amp;$A19,'FA2'!$B:$C,MATCH("HOME",'FA2'!$B$1:$C$1,0),0),"")&amp;IFERROR(VLOOKUP(AX$2&amp;$A19,'EFL2'!$A:$D,MATCH("AWAY",'EFL2'!$A$1:$D$1,0),0),"")&amp;IFERROR(VLOOKUP(AX$2&amp;$A19,'EFL2'!$B:$C,MATCH("HOME",'EFL2'!$B$1:$C$1,0),0),"")&amp;IFERROR(VLOOKUP(AX$2&amp;$A19,'UCL2'!$C:$F,MATCH("AWAY",'UCL2'!$C$1:$F$1,0),0),"")&amp;IFERROR(VLOOKUP(AX$2&amp;$A19,'UCL2'!$D:$E,MATCH("HOME",'UCL2'!$D$1:$E$1,0),0),"")&amp;IFERROR(VLOOKUP(AX$2&amp;$A19,'EU2'!$C:$F,MATCH("AWAY",'EU2'!$C$1:$F$1,0),0),"")&amp;IFERROR(VLOOKUP(AX$2&amp;$A19,'EU2'!$D:$E,MATCH("HOME",'EU2'!$D$1:$E$1,0),0),"")&amp;IFERROR(VLOOKUP(AX$2&amp;$A19,'EUC2'!$C:$F,MATCH("AWAY",'EUC2'!$C$1:$F$1,0),0),"")&amp;IFERROR(VLOOKUP(AX$2&amp;$A19,'EUC2'!$D:$E,MATCH("HOME",'EUC2'!$D$1:$E$1,0),0),"")</f>
        <v/>
      </c>
      <c r="AY19" s="25" t="str">
        <f>IFERROR(VLOOKUP(AY$2&amp;$B19,'FPL FIX2'!$N$1:$Q$400,MATCH("HOME",'FPL FIX2'!$N$1:$Q$1,0),0),"")&amp;IFERROR(VLOOKUP(AY$2&amp;$B19,'FPL FIX2'!$O$1:$P$400,MATCH("AWAY",'FPL FIX2'!$O$1:$P$1,0),0),"")&amp;IFERROR(VLOOKUP(AY$2&amp;$A19,'FA2'!$A:$D,MATCH("AWAY",'FA2'!$A$1:$D$1,0),0),"")&amp;IFERROR(VLOOKUP(AY$2&amp;$A19,'FA2'!$B:$C,MATCH("HOME",'FA2'!$B$1:$C$1,0),0),"")&amp;IFERROR(VLOOKUP(AY$2&amp;$A19,'EFL2'!$A:$D,MATCH("AWAY",'EFL2'!$A$1:$D$1,0),0),"")&amp;IFERROR(VLOOKUP(AY$2&amp;$A19,'EFL2'!$B:$C,MATCH("HOME",'EFL2'!$B$1:$C$1,0),0),"")&amp;IFERROR(VLOOKUP(AY$2&amp;$A19,'UCL2'!$C:$F,MATCH("AWAY",'UCL2'!$C$1:$F$1,0),0),"")&amp;IFERROR(VLOOKUP(AY$2&amp;$A19,'UCL2'!$D:$E,MATCH("HOME",'UCL2'!$D$1:$E$1,0),0),"")&amp;IFERROR(VLOOKUP(AY$2&amp;$A19,'EU2'!$C:$F,MATCH("AWAY",'EU2'!$C$1:$F$1,0),0),"")&amp;IFERROR(VLOOKUP(AY$2&amp;$A19,'EU2'!$D:$E,MATCH("HOME",'EU2'!$D$1:$E$1,0),0),"")&amp;IFERROR(VLOOKUP(AY$2&amp;$A19,'EUC2'!$C:$F,MATCH("AWAY",'EUC2'!$C$1:$F$1,0),0),"")&amp;IFERROR(VLOOKUP(AY$2&amp;$A19,'EUC2'!$D:$E,MATCH("HOME",'EUC2'!$D$1:$E$1,0),0),"")</f>
        <v/>
      </c>
      <c r="AZ19" s="25" t="str">
        <f>IFERROR(VLOOKUP(AZ$2&amp;$B19,'FPL FIX2'!$N$1:$Q$400,MATCH("HOME",'FPL FIX2'!$N$1:$Q$1,0),0),"")&amp;IFERROR(VLOOKUP(AZ$2&amp;$B19,'FPL FIX2'!$O$1:$P$400,MATCH("AWAY",'FPL FIX2'!$O$1:$P$1,0),0),"")&amp;IFERROR(VLOOKUP(AZ$2&amp;$A19,'FA2'!$A:$D,MATCH("AWAY",'FA2'!$A$1:$D$1,0),0),"")&amp;IFERROR(VLOOKUP(AZ$2&amp;$A19,'FA2'!$B:$C,MATCH("HOME",'FA2'!$B$1:$C$1,0),0),"")&amp;IFERROR(VLOOKUP(AZ$2&amp;$A19,'EFL2'!$A:$D,MATCH("AWAY",'EFL2'!$A$1:$D$1,0),0),"")&amp;IFERROR(VLOOKUP(AZ$2&amp;$A19,'EFL2'!$B:$C,MATCH("HOME",'EFL2'!$B$1:$C$1,0),0),"")&amp;IFERROR(VLOOKUP(AZ$2&amp;$A19,'UCL2'!$C:$F,MATCH("AWAY",'UCL2'!$C$1:$F$1,0),0),"")&amp;IFERROR(VLOOKUP(AZ$2&amp;$A19,'UCL2'!$D:$E,MATCH("HOME",'UCL2'!$D$1:$E$1,0),0),"")&amp;IFERROR(VLOOKUP(AZ$2&amp;$A19,'EU2'!$C:$F,MATCH("AWAY",'EU2'!$C$1:$F$1,0),0),"")&amp;IFERROR(VLOOKUP(AZ$2&amp;$A19,'EU2'!$D:$E,MATCH("HOME",'EU2'!$D$1:$E$1,0),0),"")&amp;IFERROR(VLOOKUP(AZ$2&amp;$A19,'EUC2'!$C:$F,MATCH("AWAY",'EUC2'!$C$1:$F$1,0),0),"")&amp;IFERROR(VLOOKUP(AZ$2&amp;$A19,'EUC2'!$D:$E,MATCH("HOME",'EUC2'!$D$1:$E$1,0),0),"")</f>
        <v/>
      </c>
      <c r="BA19" s="25" t="str">
        <f>IFERROR(VLOOKUP(BA$2&amp;$B19,'FPL FIX2'!$N$1:$Q$400,MATCH("HOME",'FPL FIX2'!$N$1:$Q$1,0),0),"")&amp;IFERROR(VLOOKUP(BA$2&amp;$B19,'FPL FIX2'!$O$1:$P$400,MATCH("AWAY",'FPL FIX2'!$O$1:$P$1,0),0),"")&amp;IFERROR(VLOOKUP(BA$2&amp;$A19,'FA2'!$A:$D,MATCH("AWAY",'FA2'!$A$1:$D$1,0),0),"")&amp;IFERROR(VLOOKUP(BA$2&amp;$A19,'FA2'!$B:$C,MATCH("HOME",'FA2'!$B$1:$C$1,0),0),"")&amp;IFERROR(VLOOKUP(BA$2&amp;$A19,'EFL2'!$A:$D,MATCH("AWAY",'EFL2'!$A$1:$D$1,0),0),"")&amp;IFERROR(VLOOKUP(BA$2&amp;$A19,'EFL2'!$B:$C,MATCH("HOME",'EFL2'!$B$1:$C$1,0),0),"")&amp;IFERROR(VLOOKUP(BA$2&amp;$A19,'UCL2'!$C:$F,MATCH("AWAY",'UCL2'!$C$1:$F$1,0),0),"")&amp;IFERROR(VLOOKUP(BA$2&amp;$A19,'UCL2'!$D:$E,MATCH("HOME",'UCL2'!$D$1:$E$1,0),0),"")&amp;IFERROR(VLOOKUP(BA$2&amp;$A19,'EU2'!$C:$F,MATCH("AWAY",'EU2'!$C$1:$F$1,0),0),"")&amp;IFERROR(VLOOKUP(BA$2&amp;$A19,'EU2'!$D:$E,MATCH("HOME",'EU2'!$D$1:$E$1,0),0),"")&amp;IFERROR(VLOOKUP(BA$2&amp;$A19,'EUC2'!$C:$F,MATCH("AWAY",'EUC2'!$C$1:$F$1,0),0),"")&amp;IFERROR(VLOOKUP(BA$2&amp;$A19,'EUC2'!$D:$E,MATCH("HOME",'EUC2'!$D$1:$E$1,0),0),"")</f>
        <v/>
      </c>
      <c r="BB19" s="25" t="str">
        <f>IFERROR(VLOOKUP(BB$2&amp;$B19,'FPL FIX2'!$N$1:$Q$400,MATCH("HOME",'FPL FIX2'!$N$1:$Q$1,0),0),"")&amp;IFERROR(VLOOKUP(BB$2&amp;$B19,'FPL FIX2'!$O$1:$P$400,MATCH("AWAY",'FPL FIX2'!$O$1:$P$1,0),0),"")&amp;IFERROR(VLOOKUP(BB$2&amp;$A19,'FA2'!$A:$D,MATCH("AWAY",'FA2'!$A$1:$D$1,0),0),"")&amp;IFERROR(VLOOKUP(BB$2&amp;$A19,'FA2'!$B:$C,MATCH("HOME",'FA2'!$B$1:$C$1,0),0),"")&amp;IFERROR(VLOOKUP(BB$2&amp;$A19,'EFL2'!$A:$D,MATCH("AWAY",'EFL2'!$A$1:$D$1,0),0),"")&amp;IFERROR(VLOOKUP(BB$2&amp;$A19,'EFL2'!$B:$C,MATCH("HOME",'EFL2'!$B$1:$C$1,0),0),"")&amp;IFERROR(VLOOKUP(BB$2&amp;$A19,'UCL2'!$C:$F,MATCH("AWAY",'UCL2'!$C$1:$F$1,0),0),"")&amp;IFERROR(VLOOKUP(BB$2&amp;$A19,'UCL2'!$D:$E,MATCH("HOME",'UCL2'!$D$1:$E$1,0),0),"")&amp;IFERROR(VLOOKUP(BB$2&amp;$A19,'EU2'!$C:$F,MATCH("AWAY",'EU2'!$C$1:$F$1,0),0),"")&amp;IFERROR(VLOOKUP(BB$2&amp;$A19,'EU2'!$D:$E,MATCH("HOME",'EU2'!$D$1:$E$1,0),0),"")&amp;IFERROR(VLOOKUP(BB$2&amp;$A19,'EUC2'!$C:$F,MATCH("AWAY",'EUC2'!$C$1:$F$1,0),0),"")&amp;IFERROR(VLOOKUP(BB$2&amp;$A19,'EUC2'!$D:$E,MATCH("HOME",'EUC2'!$D$1:$E$1,0),0),"")</f>
        <v/>
      </c>
      <c r="BC19" s="25" t="str">
        <f>IFERROR(VLOOKUP(BC$2&amp;$B19,'FPL FIX2'!$N$1:$Q$400,MATCH("HOME",'FPL FIX2'!$N$1:$Q$1,0),0),"")&amp;IFERROR(VLOOKUP(BC$2&amp;$B19,'FPL FIX2'!$O$1:$P$400,MATCH("AWAY",'FPL FIX2'!$O$1:$P$1,0),0),"")&amp;IFERROR(VLOOKUP(BC$2&amp;$A19,'FA2'!$A:$D,MATCH("AWAY",'FA2'!$A$1:$D$1,0),0),"")&amp;IFERROR(VLOOKUP(BC$2&amp;$A19,'FA2'!$B:$C,MATCH("HOME",'FA2'!$B$1:$C$1,0),0),"")&amp;IFERROR(VLOOKUP(BC$2&amp;$A19,'EFL2'!$A:$D,MATCH("AWAY",'EFL2'!$A$1:$D$1,0),0),"")&amp;IFERROR(VLOOKUP(BC$2&amp;$A19,'EFL2'!$B:$C,MATCH("HOME",'EFL2'!$B$1:$C$1,0),0),"")&amp;IFERROR(VLOOKUP(BC$2&amp;$A19,'UCL2'!$C:$F,MATCH("AWAY",'UCL2'!$C$1:$F$1,0),0),"")&amp;IFERROR(VLOOKUP(BC$2&amp;$A19,'UCL2'!$D:$E,MATCH("HOME",'UCL2'!$D$1:$E$1,0),0),"")&amp;IFERROR(VLOOKUP(BC$2&amp;$A19,'EU2'!$C:$F,MATCH("AWAY",'EU2'!$C$1:$F$1,0),0),"")&amp;IFERROR(VLOOKUP(BC$2&amp;$A19,'EU2'!$D:$E,MATCH("HOME",'EU2'!$D$1:$E$1,0),0),"")&amp;IFERROR(VLOOKUP(BC$2&amp;$A19,'EUC2'!$C:$F,MATCH("AWAY",'EUC2'!$C$1:$F$1,0),0),"")&amp;IFERROR(VLOOKUP(BC$2&amp;$A19,'EUC2'!$D:$E,MATCH("HOME",'EUC2'!$D$1:$E$1,0),0),"")</f>
        <v/>
      </c>
      <c r="BD19" s="25" t="str">
        <f>IFERROR(VLOOKUP(BD$2&amp;$B19,'FPL FIX2'!$N$1:$Q$400,MATCH("HOME",'FPL FIX2'!$N$1:$Q$1,0),0),"")&amp;IFERROR(VLOOKUP(BD$2&amp;$B19,'FPL FIX2'!$O$1:$P$400,MATCH("AWAY",'FPL FIX2'!$O$1:$P$1,0),0),"")&amp;IFERROR(VLOOKUP(BD$2&amp;$A19,'FA2'!$A:$D,MATCH("AWAY",'FA2'!$A$1:$D$1,0),0),"")&amp;IFERROR(VLOOKUP(BD$2&amp;$A19,'FA2'!$B:$C,MATCH("HOME",'FA2'!$B$1:$C$1,0),0),"")&amp;IFERROR(VLOOKUP(BD$2&amp;$A19,'EFL2'!$A:$D,MATCH("AWAY",'EFL2'!$A$1:$D$1,0),0),"")&amp;IFERROR(VLOOKUP(BD$2&amp;$A19,'EFL2'!$B:$C,MATCH("HOME",'EFL2'!$B$1:$C$1,0),0),"")&amp;IFERROR(VLOOKUP(BD$2&amp;$A19,'UCL2'!$C:$F,MATCH("AWAY",'UCL2'!$C$1:$F$1,0),0),"")&amp;IFERROR(VLOOKUP(BD$2&amp;$A19,'UCL2'!$D:$E,MATCH("HOME",'UCL2'!$D$1:$E$1,0),0),"")&amp;IFERROR(VLOOKUP(BD$2&amp;$A19,'EU2'!$C:$F,MATCH("AWAY",'EU2'!$C$1:$F$1,0),0),"")&amp;IFERROR(VLOOKUP(BD$2&amp;$A19,'EU2'!$D:$E,MATCH("HOME",'EU2'!$D$1:$E$1,0),0),"")&amp;IFERROR(VLOOKUP(BD$2&amp;$A19,'EUC2'!$C:$F,MATCH("AWAY",'EUC2'!$C$1:$F$1,0),0),"")&amp;IFERROR(VLOOKUP(BD$2&amp;$A19,'EUC2'!$D:$E,MATCH("HOME",'EUC2'!$D$1:$E$1,0),0),"")</f>
        <v/>
      </c>
      <c r="BE19" s="25" t="str">
        <f>IFERROR(VLOOKUP(BE$2&amp;$B19,'FPL FIX2'!$N$1:$Q$400,MATCH("HOME",'FPL FIX2'!$N$1:$Q$1,0),0),"")&amp;IFERROR(VLOOKUP(BE$2&amp;$B19,'FPL FIX2'!$O$1:$P$400,MATCH("AWAY",'FPL FIX2'!$O$1:$P$1,0),0),"")&amp;IFERROR(VLOOKUP(BE$2&amp;$A19,'FA2'!$A:$D,MATCH("AWAY",'FA2'!$A$1:$D$1,0),0),"")&amp;IFERROR(VLOOKUP(BE$2&amp;$A19,'FA2'!$B:$C,MATCH("HOME",'FA2'!$B$1:$C$1,0),0),"")&amp;IFERROR(VLOOKUP(BE$2&amp;$A19,'EFL2'!$A:$D,MATCH("AWAY",'EFL2'!$A$1:$D$1,0),0),"")&amp;IFERROR(VLOOKUP(BE$2&amp;$A19,'EFL2'!$B:$C,MATCH("HOME",'EFL2'!$B$1:$C$1,0),0),"")&amp;IFERROR(VLOOKUP(BE$2&amp;$A19,'UCL2'!$C:$F,MATCH("AWAY",'UCL2'!$C$1:$F$1,0),0),"")&amp;IFERROR(VLOOKUP(BE$2&amp;$A19,'UCL2'!$D:$E,MATCH("HOME",'UCL2'!$D$1:$E$1,0),0),"")&amp;IFERROR(VLOOKUP(BE$2&amp;$A19,'EU2'!$C:$F,MATCH("AWAY",'EU2'!$C$1:$F$1,0),0),"")&amp;IFERROR(VLOOKUP(BE$2&amp;$A19,'EU2'!$D:$E,MATCH("HOME",'EU2'!$D$1:$E$1,0),0),"")&amp;IFERROR(VLOOKUP(BE$2&amp;$A19,'EUC2'!$C:$F,MATCH("AWAY",'EUC2'!$C$1:$F$1,0),0),"")&amp;IFERROR(VLOOKUP(BE$2&amp;$A19,'EUC2'!$D:$E,MATCH("HOME",'EUC2'!$D$1:$E$1,0),0),"")</f>
        <v/>
      </c>
      <c r="BF19" s="25" t="str">
        <f>IFERROR(VLOOKUP(BF$2&amp;$B19,'FPL FIX2'!$N$1:$Q$400,MATCH("HOME",'FPL FIX2'!$N$1:$Q$1,0),0),"")&amp;IFERROR(VLOOKUP(BF$2&amp;$B19,'FPL FIX2'!$O$1:$P$400,MATCH("AWAY",'FPL FIX2'!$O$1:$P$1,0),0),"")&amp;IFERROR(VLOOKUP(BF$2&amp;$A19,'FA2'!$A:$D,MATCH("AWAY",'FA2'!$A$1:$D$1,0),0),"")&amp;IFERROR(VLOOKUP(BF$2&amp;$A19,'FA2'!$B:$C,MATCH("HOME",'FA2'!$B$1:$C$1,0),0),"")&amp;IFERROR(VLOOKUP(BF$2&amp;$A19,'EFL2'!$A:$D,MATCH("AWAY",'EFL2'!$A$1:$D$1,0),0),"")&amp;IFERROR(VLOOKUP(BF$2&amp;$A19,'EFL2'!$B:$C,MATCH("HOME",'EFL2'!$B$1:$C$1,0),0),"")&amp;IFERROR(VLOOKUP(BF$2&amp;$A19,'UCL2'!$C:$F,MATCH("AWAY",'UCL2'!$C$1:$F$1,0),0),"")&amp;IFERROR(VLOOKUP(BF$2&amp;$A19,'UCL2'!$D:$E,MATCH("HOME",'UCL2'!$D$1:$E$1,0),0),"")&amp;IFERROR(VLOOKUP(BF$2&amp;$A19,'EU2'!$C:$F,MATCH("AWAY",'EU2'!$C$1:$F$1,0),0),"")&amp;IFERROR(VLOOKUP(BF$2&amp;$A19,'EU2'!$D:$E,MATCH("HOME",'EU2'!$D$1:$E$1,0),0),"")&amp;IFERROR(VLOOKUP(BF$2&amp;$A19,'EUC2'!$C:$F,MATCH("AWAY",'EUC2'!$C$1:$F$1,0),0),"")&amp;IFERROR(VLOOKUP(BF$2&amp;$A19,'EUC2'!$D:$E,MATCH("HOME",'EUC2'!$D$1:$E$1,0),0),"")</f>
        <v/>
      </c>
      <c r="BG19" s="25" t="str">
        <f>IFERROR(VLOOKUP(BG$2&amp;$B19,'FPL FIX2'!$N$1:$Q$400,MATCH("HOME",'FPL FIX2'!$N$1:$Q$1,0),0),"")&amp;IFERROR(VLOOKUP(BG$2&amp;$B19,'FPL FIX2'!$O$1:$P$400,MATCH("AWAY",'FPL FIX2'!$O$1:$P$1,0),0),"")&amp;IFERROR(VLOOKUP(BG$2&amp;$A19,'FA2'!$A:$D,MATCH("AWAY",'FA2'!$A$1:$D$1,0),0),"")&amp;IFERROR(VLOOKUP(BG$2&amp;$A19,'FA2'!$B:$C,MATCH("HOME",'FA2'!$B$1:$C$1,0),0),"")&amp;IFERROR(VLOOKUP(BG$2&amp;$A19,'EFL2'!$A:$D,MATCH("AWAY",'EFL2'!$A$1:$D$1,0),0),"")&amp;IFERROR(VLOOKUP(BG$2&amp;$A19,'EFL2'!$B:$C,MATCH("HOME",'EFL2'!$B$1:$C$1,0),0),"")&amp;IFERROR(VLOOKUP(BG$2&amp;$A19,'UCL2'!$C:$F,MATCH("AWAY",'UCL2'!$C$1:$F$1,0),0),"")&amp;IFERROR(VLOOKUP(BG$2&amp;$A19,'UCL2'!$D:$E,MATCH("HOME",'UCL2'!$D$1:$E$1,0),0),"")&amp;IFERROR(VLOOKUP(BG$2&amp;$A19,'EU2'!$C:$F,MATCH("AWAY",'EU2'!$C$1:$F$1,0),0),"")&amp;IFERROR(VLOOKUP(BG$2&amp;$A19,'EU2'!$D:$E,MATCH("HOME",'EU2'!$D$1:$E$1,0),0),"")&amp;IFERROR(VLOOKUP(BG$2&amp;$A19,'EUC2'!$C:$F,MATCH("AWAY",'EUC2'!$C$1:$F$1,0),0),"")&amp;IFERROR(VLOOKUP(BG$2&amp;$A19,'EUC2'!$D:$E,MATCH("HOME",'EUC2'!$D$1:$E$1,0),0),"")</f>
        <v/>
      </c>
      <c r="BH19" s="25" t="str">
        <f>IFERROR(VLOOKUP(BH$2&amp;$B19,'FPL FIX2'!$N$1:$Q$400,MATCH("HOME",'FPL FIX2'!$N$1:$Q$1,0),0),"")&amp;IFERROR(VLOOKUP(BH$2&amp;$B19,'FPL FIX2'!$O$1:$P$400,MATCH("AWAY",'FPL FIX2'!$O$1:$P$1,0),0),"")&amp;IFERROR(VLOOKUP(BH$2&amp;$A19,'FA2'!$A:$D,MATCH("AWAY",'FA2'!$A$1:$D$1,0),0),"")&amp;IFERROR(VLOOKUP(BH$2&amp;$A19,'FA2'!$B:$C,MATCH("HOME",'FA2'!$B$1:$C$1,0),0),"")&amp;IFERROR(VLOOKUP(BH$2&amp;$A19,'EFL2'!$A:$D,MATCH("AWAY",'EFL2'!$A$1:$D$1,0),0),"")&amp;IFERROR(VLOOKUP(BH$2&amp;$A19,'EFL2'!$B:$C,MATCH("HOME",'EFL2'!$B$1:$C$1,0),0),"")&amp;IFERROR(VLOOKUP(BH$2&amp;$A19,'UCL2'!$C:$F,MATCH("AWAY",'UCL2'!$C$1:$F$1,0),0),"")&amp;IFERROR(VLOOKUP(BH$2&amp;$A19,'UCL2'!$D:$E,MATCH("HOME",'UCL2'!$D$1:$E$1,0),0),"")&amp;IFERROR(VLOOKUP(BH$2&amp;$A19,'EU2'!$C:$F,MATCH("AWAY",'EU2'!$C$1:$F$1,0),0),"")&amp;IFERROR(VLOOKUP(BH$2&amp;$A19,'EU2'!$D:$E,MATCH("HOME",'EU2'!$D$1:$E$1,0),0),"")&amp;IFERROR(VLOOKUP(BH$2&amp;$A19,'EUC2'!$C:$F,MATCH("AWAY",'EUC2'!$C$1:$F$1,0),0),"")&amp;IFERROR(VLOOKUP(BH$2&amp;$A19,'EUC2'!$D:$E,MATCH("HOME",'EUC2'!$D$1:$E$1,0),0),"")</f>
        <v/>
      </c>
      <c r="BI19" s="25" t="str">
        <f>IFERROR(VLOOKUP(BI$2&amp;$B19,'FPL FIX2'!$N$1:$Q$400,MATCH("HOME",'FPL FIX2'!$N$1:$Q$1,0),0),"")&amp;IFERROR(VLOOKUP(BI$2&amp;$B19,'FPL FIX2'!$O$1:$P$400,MATCH("AWAY",'FPL FIX2'!$O$1:$P$1,0),0),"")&amp;IFERROR(VLOOKUP(BI$2&amp;$A19,'FA2'!$A:$D,MATCH("AWAY",'FA2'!$A$1:$D$1,0),0),"")&amp;IFERROR(VLOOKUP(BI$2&amp;$A19,'FA2'!$B:$C,MATCH("HOME",'FA2'!$B$1:$C$1,0),0),"")&amp;IFERROR(VLOOKUP(BI$2&amp;$A19,'EFL2'!$A:$D,MATCH("AWAY",'EFL2'!$A$1:$D$1,0),0),"")&amp;IFERROR(VLOOKUP(BI$2&amp;$A19,'EFL2'!$B:$C,MATCH("HOME",'EFL2'!$B$1:$C$1,0),0),"")&amp;IFERROR(VLOOKUP(BI$2&amp;$A19,'UCL2'!$C:$F,MATCH("AWAY",'UCL2'!$C$1:$F$1,0),0),"")&amp;IFERROR(VLOOKUP(BI$2&amp;$A19,'UCL2'!$D:$E,MATCH("HOME",'UCL2'!$D$1:$E$1,0),0),"")&amp;IFERROR(VLOOKUP(BI$2&amp;$A19,'EU2'!$C:$F,MATCH("AWAY",'EU2'!$C$1:$F$1,0),0),"")&amp;IFERROR(VLOOKUP(BI$2&amp;$A19,'EU2'!$D:$E,MATCH("HOME",'EU2'!$D$1:$E$1,0),0),"")&amp;IFERROR(VLOOKUP(BI$2&amp;$A19,'EUC2'!$C:$F,MATCH("AWAY",'EUC2'!$C$1:$F$1,0),0),"")&amp;IFERROR(VLOOKUP(BI$2&amp;$A19,'EUC2'!$D:$E,MATCH("HOME",'EUC2'!$D$1:$E$1,0),0),"")</f>
        <v/>
      </c>
      <c r="BJ19" s="25" t="str">
        <f>IFERROR(VLOOKUP(BJ$2&amp;$B19,'FPL FIX2'!$N$1:$Q$400,MATCH("HOME",'FPL FIX2'!$N$1:$Q$1,0),0),"")&amp;IFERROR(VLOOKUP(BJ$2&amp;$B19,'FPL FIX2'!$O$1:$P$400,MATCH("AWAY",'FPL FIX2'!$O$1:$P$1,0),0),"")&amp;IFERROR(VLOOKUP(BJ$2&amp;$A19,'FA2'!$A:$D,MATCH("AWAY",'FA2'!$A$1:$D$1,0),0),"")&amp;IFERROR(VLOOKUP(BJ$2&amp;$A19,'FA2'!$B:$C,MATCH("HOME",'FA2'!$B$1:$C$1,0),0),"")&amp;IFERROR(VLOOKUP(BJ$2&amp;$A19,'EFL2'!$A:$D,MATCH("AWAY",'EFL2'!$A$1:$D$1,0),0),"")&amp;IFERROR(VLOOKUP(BJ$2&amp;$A19,'EFL2'!$B:$C,MATCH("HOME",'EFL2'!$B$1:$C$1,0),0),"")&amp;IFERROR(VLOOKUP(BJ$2&amp;$A19,'UCL2'!$C:$F,MATCH("AWAY",'UCL2'!$C$1:$F$1,0),0),"")&amp;IFERROR(VLOOKUP(BJ$2&amp;$A19,'UCL2'!$D:$E,MATCH("HOME",'UCL2'!$D$1:$E$1,0),0),"")&amp;IFERROR(VLOOKUP(BJ$2&amp;$A19,'EU2'!$C:$F,MATCH("AWAY",'EU2'!$C$1:$F$1,0),0),"")&amp;IFERROR(VLOOKUP(BJ$2&amp;$A19,'EU2'!$D:$E,MATCH("HOME",'EU2'!$D$1:$E$1,0),0),"")&amp;IFERROR(VLOOKUP(BJ$2&amp;$A19,'EUC2'!$C:$F,MATCH("AWAY",'EUC2'!$C$1:$F$1,0),0),"")&amp;IFERROR(VLOOKUP(BJ$2&amp;$A19,'EUC2'!$D:$E,MATCH("HOME",'EUC2'!$D$1:$E$1,0),0),"")</f>
        <v/>
      </c>
      <c r="BK19" s="25" t="str">
        <f>IFERROR(VLOOKUP(BK$2&amp;$B19,'FPL FIX2'!$N$1:$Q$400,MATCH("HOME",'FPL FIX2'!$N$1:$Q$1,0),0),"")&amp;IFERROR(VLOOKUP(BK$2&amp;$B19,'FPL FIX2'!$O$1:$P$400,MATCH("AWAY",'FPL FIX2'!$O$1:$P$1,0),0),"")&amp;IFERROR(VLOOKUP(BK$2&amp;$A19,'FA2'!$A:$D,MATCH("AWAY",'FA2'!$A$1:$D$1,0),0),"")&amp;IFERROR(VLOOKUP(BK$2&amp;$A19,'FA2'!$B:$C,MATCH("HOME",'FA2'!$B$1:$C$1,0),0),"")&amp;IFERROR(VLOOKUP(BK$2&amp;$A19,'EFL2'!$A:$D,MATCH("AWAY",'EFL2'!$A$1:$D$1,0),0),"")&amp;IFERROR(VLOOKUP(BK$2&amp;$A19,'EFL2'!$B:$C,MATCH("HOME",'EFL2'!$B$1:$C$1,0),0),"")&amp;IFERROR(VLOOKUP(BK$2&amp;$A19,'UCL2'!$C:$F,MATCH("AWAY",'UCL2'!$C$1:$F$1,0),0),"")&amp;IFERROR(VLOOKUP(BK$2&amp;$A19,'UCL2'!$D:$E,MATCH("HOME",'UCL2'!$D$1:$E$1,0),0),"")&amp;IFERROR(VLOOKUP(BK$2&amp;$A19,'EU2'!$C:$F,MATCH("AWAY",'EU2'!$C$1:$F$1,0),0),"")&amp;IFERROR(VLOOKUP(BK$2&amp;$A19,'EU2'!$D:$E,MATCH("HOME",'EU2'!$D$1:$E$1,0),0),"")&amp;IFERROR(VLOOKUP(BK$2&amp;$A19,'EUC2'!$C:$F,MATCH("AWAY",'EUC2'!$C$1:$F$1,0),0),"")&amp;IFERROR(VLOOKUP(BK$2&amp;$A19,'EUC2'!$D:$E,MATCH("HOME",'EUC2'!$D$1:$E$1,0),0),"")</f>
        <v/>
      </c>
      <c r="BL19" s="25" t="str">
        <f>IFERROR(VLOOKUP(BL$2&amp;$B19,'FPL FIX2'!$N$1:$Q$400,MATCH("HOME",'FPL FIX2'!$N$1:$Q$1,0),0),"")&amp;IFERROR(VLOOKUP(BL$2&amp;$B19,'FPL FIX2'!$O$1:$P$400,MATCH("AWAY",'FPL FIX2'!$O$1:$P$1,0),0),"")&amp;IFERROR(VLOOKUP(BL$2&amp;$A19,'FA2'!$A:$D,MATCH("AWAY",'FA2'!$A$1:$D$1,0),0),"")&amp;IFERROR(VLOOKUP(BL$2&amp;$A19,'FA2'!$B:$C,MATCH("HOME",'FA2'!$B$1:$C$1,0),0),"")&amp;IFERROR(VLOOKUP(BL$2&amp;$A19,'EFL2'!$A:$D,MATCH("AWAY",'EFL2'!$A$1:$D$1,0),0),"")&amp;IFERROR(VLOOKUP(BL$2&amp;$A19,'EFL2'!$B:$C,MATCH("HOME",'EFL2'!$B$1:$C$1,0),0),"")&amp;IFERROR(VLOOKUP(BL$2&amp;$A19,'UCL2'!$C:$F,MATCH("AWAY",'UCL2'!$C$1:$F$1,0),0),"")&amp;IFERROR(VLOOKUP(BL$2&amp;$A19,'UCL2'!$D:$E,MATCH("HOME",'UCL2'!$D$1:$E$1,0),0),"")&amp;IFERROR(VLOOKUP(BL$2&amp;$A19,'EU2'!$C:$F,MATCH("AWAY",'EU2'!$C$1:$F$1,0),0),"")&amp;IFERROR(VLOOKUP(BL$2&amp;$A19,'EU2'!$D:$E,MATCH("HOME",'EU2'!$D$1:$E$1,0),0),"")&amp;IFERROR(VLOOKUP(BL$2&amp;$A19,'EUC2'!$C:$F,MATCH("AWAY",'EUC2'!$C$1:$F$1,0),0),"")&amp;IFERROR(VLOOKUP(BL$2&amp;$A19,'EUC2'!$D:$E,MATCH("HOME",'EUC2'!$D$1:$E$1,0),0),"")</f>
        <v/>
      </c>
      <c r="BM19" s="25" t="str">
        <f>IFERROR(VLOOKUP(BM$2&amp;$B19,'FPL FIX2'!$N$1:$Q$400,MATCH("HOME",'FPL FIX2'!$N$1:$Q$1,0),0),"")&amp;IFERROR(VLOOKUP(BM$2&amp;$B19,'FPL FIX2'!$O$1:$P$400,MATCH("AWAY",'FPL FIX2'!$O$1:$P$1,0),0),"")&amp;IFERROR(VLOOKUP(BM$2&amp;$A19,'FA2'!$A:$D,MATCH("AWAY",'FA2'!$A$1:$D$1,0),0),"")&amp;IFERROR(VLOOKUP(BM$2&amp;$A19,'FA2'!$B:$C,MATCH("HOME",'FA2'!$B$1:$C$1,0),0),"")&amp;IFERROR(VLOOKUP(BM$2&amp;$A19,'EFL2'!$A:$D,MATCH("AWAY",'EFL2'!$A$1:$D$1,0),0),"")&amp;IFERROR(VLOOKUP(BM$2&amp;$A19,'EFL2'!$B:$C,MATCH("HOME",'EFL2'!$B$1:$C$1,0),0),"")&amp;IFERROR(VLOOKUP(BM$2&amp;$A19,'UCL2'!$C:$F,MATCH("AWAY",'UCL2'!$C$1:$F$1,0),0),"")&amp;IFERROR(VLOOKUP(BM$2&amp;$A19,'UCL2'!$D:$E,MATCH("HOME",'UCL2'!$D$1:$E$1,0),0),"")&amp;IFERROR(VLOOKUP(BM$2&amp;$A19,'EU2'!$C:$F,MATCH("AWAY",'EU2'!$C$1:$F$1,0),0),"")&amp;IFERROR(VLOOKUP(BM$2&amp;$A19,'EU2'!$D:$E,MATCH("HOME",'EU2'!$D$1:$E$1,0),0),"")&amp;IFERROR(VLOOKUP(BM$2&amp;$A19,'EUC2'!$C:$F,MATCH("AWAY",'EUC2'!$C$1:$F$1,0),0),"")&amp;IFERROR(VLOOKUP(BM$2&amp;$A19,'EUC2'!$D:$E,MATCH("HOME",'EUC2'!$D$1:$E$1,0),0),"")</f>
        <v/>
      </c>
      <c r="BN19" s="25" t="str">
        <f>IFERROR(VLOOKUP(BN$2&amp;$B19,'FPL FIX2'!$N$1:$Q$400,MATCH("HOME",'FPL FIX2'!$N$1:$Q$1,0),0),"")&amp;IFERROR(VLOOKUP(BN$2&amp;$B19,'FPL FIX2'!$O$1:$P$400,MATCH("AWAY",'FPL FIX2'!$O$1:$P$1,0),0),"")&amp;IFERROR(VLOOKUP(BN$2&amp;$A19,'FA2'!$A:$D,MATCH("AWAY",'FA2'!$A$1:$D$1,0),0),"")&amp;IFERROR(VLOOKUP(BN$2&amp;$A19,'FA2'!$B:$C,MATCH("HOME",'FA2'!$B$1:$C$1,0),0),"")&amp;IFERROR(VLOOKUP(BN$2&amp;$A19,'EFL2'!$A:$D,MATCH("AWAY",'EFL2'!$A$1:$D$1,0),0),"")&amp;IFERROR(VLOOKUP(BN$2&amp;$A19,'EFL2'!$B:$C,MATCH("HOME",'EFL2'!$B$1:$C$1,0),0),"")&amp;IFERROR(VLOOKUP(BN$2&amp;$A19,'UCL2'!$C:$F,MATCH("AWAY",'UCL2'!$C$1:$F$1,0),0),"")&amp;IFERROR(VLOOKUP(BN$2&amp;$A19,'UCL2'!$D:$E,MATCH("HOME",'UCL2'!$D$1:$E$1,0),0),"")&amp;IFERROR(VLOOKUP(BN$2&amp;$A19,'EU2'!$C:$F,MATCH("AWAY",'EU2'!$C$1:$F$1,0),0),"")&amp;IFERROR(VLOOKUP(BN$2&amp;$A19,'EU2'!$D:$E,MATCH("HOME",'EU2'!$D$1:$E$1,0),0),"")&amp;IFERROR(VLOOKUP(BN$2&amp;$A19,'EUC2'!$C:$F,MATCH("AWAY",'EUC2'!$C$1:$F$1,0),0),"")&amp;IFERROR(VLOOKUP(BN$2&amp;$A19,'EUC2'!$D:$E,MATCH("HOME",'EUC2'!$D$1:$E$1,0),0),"")</f>
        <v>lei</v>
      </c>
      <c r="BO19" s="25" t="str">
        <f>IFERROR(VLOOKUP(BO$2&amp;$B19,'FPL FIX2'!$N$1:$Q$400,MATCH("HOME",'FPL FIX2'!$N$1:$Q$1,0),0),"")&amp;IFERROR(VLOOKUP(BO$2&amp;$B19,'FPL FIX2'!$O$1:$P$400,MATCH("AWAY",'FPL FIX2'!$O$1:$P$1,0),0),"")&amp;IFERROR(VLOOKUP(BO$2&amp;$A19,'FA2'!$A:$D,MATCH("AWAY",'FA2'!$A$1:$D$1,0),0),"")&amp;IFERROR(VLOOKUP(BO$2&amp;$A19,'FA2'!$B:$C,MATCH("HOME",'FA2'!$B$1:$C$1,0),0),"")&amp;IFERROR(VLOOKUP(BO$2&amp;$A19,'EFL2'!$A:$D,MATCH("AWAY",'EFL2'!$A$1:$D$1,0),0),"")&amp;IFERROR(VLOOKUP(BO$2&amp;$A19,'EFL2'!$B:$C,MATCH("HOME",'EFL2'!$B$1:$C$1,0),0),"")&amp;IFERROR(VLOOKUP(BO$2&amp;$A19,'UCL2'!$C:$F,MATCH("AWAY",'UCL2'!$C$1:$F$1,0),0),"")&amp;IFERROR(VLOOKUP(BO$2&amp;$A19,'UCL2'!$D:$E,MATCH("HOME",'UCL2'!$D$1:$E$1,0),0),"")&amp;IFERROR(VLOOKUP(BO$2&amp;$A19,'EU2'!$C:$F,MATCH("AWAY",'EU2'!$C$1:$F$1,0),0),"")&amp;IFERROR(VLOOKUP(BO$2&amp;$A19,'EU2'!$D:$E,MATCH("HOME",'EU2'!$D$1:$E$1,0),0),"")&amp;IFERROR(VLOOKUP(BO$2&amp;$A19,'EUC2'!$C:$F,MATCH("AWAY",'EUC2'!$C$1:$F$1,0),0),"")&amp;IFERROR(VLOOKUP(BO$2&amp;$A19,'EUC2'!$D:$E,MATCH("HOME",'EUC2'!$D$1:$E$1,0),0),"")</f>
        <v/>
      </c>
      <c r="BP19" s="25" t="str">
        <f>IFERROR(VLOOKUP(BP$2&amp;$B19,'FPL FIX2'!$N$1:$Q$400,MATCH("HOME",'FPL FIX2'!$N$1:$Q$1,0),0),"")&amp;IFERROR(VLOOKUP(BP$2&amp;$B19,'FPL FIX2'!$O$1:$P$400,MATCH("AWAY",'FPL FIX2'!$O$1:$P$1,0),0),"")&amp;IFERROR(VLOOKUP(BP$2&amp;$A19,'FA2'!$A:$D,MATCH("AWAY",'FA2'!$A$1:$D$1,0),0),"")&amp;IFERROR(VLOOKUP(BP$2&amp;$A19,'FA2'!$B:$C,MATCH("HOME",'FA2'!$B$1:$C$1,0),0),"")&amp;IFERROR(VLOOKUP(BP$2&amp;$A19,'EFL2'!$A:$D,MATCH("AWAY",'EFL2'!$A$1:$D$1,0),0),"")&amp;IFERROR(VLOOKUP(BP$2&amp;$A19,'EFL2'!$B:$C,MATCH("HOME",'EFL2'!$B$1:$C$1,0),0),"")&amp;IFERROR(VLOOKUP(BP$2&amp;$A19,'UCL2'!$C:$F,MATCH("AWAY",'UCL2'!$C$1:$F$1,0),0),"")&amp;IFERROR(VLOOKUP(BP$2&amp;$A19,'UCL2'!$D:$E,MATCH("HOME",'UCL2'!$D$1:$E$1,0),0),"")&amp;IFERROR(VLOOKUP(BP$2&amp;$A19,'EU2'!$C:$F,MATCH("AWAY",'EU2'!$C$1:$F$1,0),0),"")&amp;IFERROR(VLOOKUP(BP$2&amp;$A19,'EU2'!$D:$E,MATCH("HOME",'EU2'!$D$1:$E$1,0),0),"")&amp;IFERROR(VLOOKUP(BP$2&amp;$A19,'EUC2'!$C:$F,MATCH("AWAY",'EUC2'!$C$1:$F$1,0),0),"")&amp;IFERROR(VLOOKUP(BP$2&amp;$A19,'EUC2'!$D:$E,MATCH("HOME",'EUC2'!$D$1:$E$1,0),0),"")</f>
        <v/>
      </c>
      <c r="BQ19" s="25" t="str">
        <f>IFERROR(VLOOKUP(BQ$2&amp;$B19,'FPL FIX2'!$N$1:$Q$400,MATCH("HOME",'FPL FIX2'!$N$1:$Q$1,0),0),"")&amp;IFERROR(VLOOKUP(BQ$2&amp;$B19,'FPL FIX2'!$O$1:$P$400,MATCH("AWAY",'FPL FIX2'!$O$1:$P$1,0),0),"")&amp;IFERROR(VLOOKUP(BQ$2&amp;$A19,'FA2'!$A:$D,MATCH("AWAY",'FA2'!$A$1:$D$1,0),0),"")&amp;IFERROR(VLOOKUP(BQ$2&amp;$A19,'FA2'!$B:$C,MATCH("HOME",'FA2'!$B$1:$C$1,0),0),"")&amp;IFERROR(VLOOKUP(BQ$2&amp;$A19,'EFL2'!$A:$D,MATCH("AWAY",'EFL2'!$A$1:$D$1,0),0),"")&amp;IFERROR(VLOOKUP(BQ$2&amp;$A19,'EFL2'!$B:$C,MATCH("HOME",'EFL2'!$B$1:$C$1,0),0),"")&amp;IFERROR(VLOOKUP(BQ$2&amp;$A19,'UCL2'!$C:$F,MATCH("AWAY",'UCL2'!$C$1:$F$1,0),0),"")&amp;IFERROR(VLOOKUP(BQ$2&amp;$A19,'UCL2'!$D:$E,MATCH("HOME",'UCL2'!$D$1:$E$1,0),0),"")&amp;IFERROR(VLOOKUP(BQ$2&amp;$A19,'EU2'!$C:$F,MATCH("AWAY",'EU2'!$C$1:$F$1,0),0),"")&amp;IFERROR(VLOOKUP(BQ$2&amp;$A19,'EU2'!$D:$E,MATCH("HOME",'EU2'!$D$1:$E$1,0),0),"")&amp;IFERROR(VLOOKUP(BQ$2&amp;$A19,'EUC2'!$C:$F,MATCH("AWAY",'EUC2'!$C$1:$F$1,0),0),"")&amp;IFERROR(VLOOKUP(BQ$2&amp;$A19,'EUC2'!$D:$E,MATCH("HOME",'EUC2'!$D$1:$E$1,0),0),"")</f>
        <v/>
      </c>
      <c r="BR19" s="25" t="str">
        <f>IFERROR(VLOOKUP(BR$2&amp;$B19,'FPL FIX2'!$N$1:$Q$400,MATCH("HOME",'FPL FIX2'!$N$1:$Q$1,0),0),"")&amp;IFERROR(VLOOKUP(BR$2&amp;$B19,'FPL FIX2'!$O$1:$P$400,MATCH("AWAY",'FPL FIX2'!$O$1:$P$1,0),0),"")&amp;IFERROR(VLOOKUP(BR$2&amp;$A19,'FA2'!$A:$D,MATCH("AWAY",'FA2'!$A$1:$D$1,0),0),"")&amp;IFERROR(VLOOKUP(BR$2&amp;$A19,'FA2'!$B:$C,MATCH("HOME",'FA2'!$B$1:$C$1,0),0),"")&amp;IFERROR(VLOOKUP(BR$2&amp;$A19,'EFL2'!$A:$D,MATCH("AWAY",'EFL2'!$A$1:$D$1,0),0),"")&amp;IFERROR(VLOOKUP(BR$2&amp;$A19,'EFL2'!$B:$C,MATCH("HOME",'EFL2'!$B$1:$C$1,0),0),"")&amp;IFERROR(VLOOKUP(BR$2&amp;$A19,'UCL2'!$C:$F,MATCH("AWAY",'UCL2'!$C$1:$F$1,0),0),"")&amp;IFERROR(VLOOKUP(BR$2&amp;$A19,'UCL2'!$D:$E,MATCH("HOME",'UCL2'!$D$1:$E$1,0),0),"")&amp;IFERROR(VLOOKUP(BR$2&amp;$A19,'EU2'!$C:$F,MATCH("AWAY",'EU2'!$C$1:$F$1,0),0),"")&amp;IFERROR(VLOOKUP(BR$2&amp;$A19,'EU2'!$D:$E,MATCH("HOME",'EU2'!$D$1:$E$1,0),0),"")&amp;IFERROR(VLOOKUP(BR$2&amp;$A19,'EUC2'!$C:$F,MATCH("AWAY",'EUC2'!$C$1:$F$1,0),0),"")&amp;IFERROR(VLOOKUP(BR$2&amp;$A19,'EUC2'!$D:$E,MATCH("HOME",'EUC2'!$D$1:$E$1,0),0),"")</f>
        <v/>
      </c>
      <c r="BS19" s="25" t="str">
        <f>IFERROR(VLOOKUP(BS$2&amp;$B19,'FPL FIX2'!$N$1:$Q$400,MATCH("HOME",'FPL FIX2'!$N$1:$Q$1,0),0),"")&amp;IFERROR(VLOOKUP(BS$2&amp;$B19,'FPL FIX2'!$O$1:$P$400,MATCH("AWAY",'FPL FIX2'!$O$1:$P$1,0),0),"")&amp;IFERROR(VLOOKUP(BS$2&amp;$A19,'FA2'!$A:$D,MATCH("AWAY",'FA2'!$A$1:$D$1,0),0),"")&amp;IFERROR(VLOOKUP(BS$2&amp;$A19,'FA2'!$B:$C,MATCH("HOME",'FA2'!$B$1:$C$1,0),0),"")&amp;IFERROR(VLOOKUP(BS$2&amp;$A19,'EFL2'!$A:$D,MATCH("AWAY",'EFL2'!$A$1:$D$1,0),0),"")&amp;IFERROR(VLOOKUP(BS$2&amp;$A19,'EFL2'!$B:$C,MATCH("HOME",'EFL2'!$B$1:$C$1,0),0),"")&amp;IFERROR(VLOOKUP(BS$2&amp;$A19,'UCL2'!$C:$F,MATCH("AWAY",'UCL2'!$C$1:$F$1,0),0),"")&amp;IFERROR(VLOOKUP(BS$2&amp;$A19,'UCL2'!$D:$E,MATCH("HOME",'UCL2'!$D$1:$E$1,0),0),"")&amp;IFERROR(VLOOKUP(BS$2&amp;$A19,'EU2'!$C:$F,MATCH("AWAY",'EU2'!$C$1:$F$1,0),0),"")&amp;IFERROR(VLOOKUP(BS$2&amp;$A19,'EU2'!$D:$E,MATCH("HOME",'EU2'!$D$1:$E$1,0),0),"")&amp;IFERROR(VLOOKUP(BS$2&amp;$A19,'EUC2'!$C:$F,MATCH("AWAY",'EUC2'!$C$1:$F$1,0),0),"")&amp;IFERROR(VLOOKUP(BS$2&amp;$A19,'EUC2'!$D:$E,MATCH("HOME",'EUC2'!$D$1:$E$1,0),0),"")</f>
        <v/>
      </c>
      <c r="BT19" s="25" t="str">
        <f>IFERROR(VLOOKUP(BT$2&amp;$B19,'FPL FIX2'!$N$1:$Q$400,MATCH("HOME",'FPL FIX2'!$N$1:$Q$1,0),0),"")&amp;IFERROR(VLOOKUP(BT$2&amp;$B19,'FPL FIX2'!$O$1:$P$400,MATCH("AWAY",'FPL FIX2'!$O$1:$P$1,0),0),"")&amp;IFERROR(VLOOKUP(BT$2&amp;$A19,'FA2'!$A:$D,MATCH("AWAY",'FA2'!$A$1:$D$1,0),0),"")&amp;IFERROR(VLOOKUP(BT$2&amp;$A19,'FA2'!$B:$C,MATCH("HOME",'FA2'!$B$1:$C$1,0),0),"")&amp;IFERROR(VLOOKUP(BT$2&amp;$A19,'EFL2'!$A:$D,MATCH("AWAY",'EFL2'!$A$1:$D$1,0),0),"")&amp;IFERROR(VLOOKUP(BT$2&amp;$A19,'EFL2'!$B:$C,MATCH("HOME",'EFL2'!$B$1:$C$1,0),0),"")&amp;IFERROR(VLOOKUP(BT$2&amp;$A19,'UCL2'!$C:$F,MATCH("AWAY",'UCL2'!$C$1:$F$1,0),0),"")&amp;IFERROR(VLOOKUP(BT$2&amp;$A19,'UCL2'!$D:$E,MATCH("HOME",'UCL2'!$D$1:$E$1,0),0),"")&amp;IFERROR(VLOOKUP(BT$2&amp;$A19,'EU2'!$C:$F,MATCH("AWAY",'EU2'!$C$1:$F$1,0),0),"")&amp;IFERROR(VLOOKUP(BT$2&amp;$A19,'EU2'!$D:$E,MATCH("HOME",'EU2'!$D$1:$E$1,0),0),"")&amp;IFERROR(VLOOKUP(BT$2&amp;$A19,'EUC2'!$C:$F,MATCH("AWAY",'EUC2'!$C$1:$F$1,0),0),"")&amp;IFERROR(VLOOKUP(BT$2&amp;$A19,'EUC2'!$D:$E,MATCH("HOME",'EUC2'!$D$1:$E$1,0),0),"")</f>
        <v/>
      </c>
      <c r="BU19" s="25" t="str">
        <f>IFERROR(VLOOKUP(BU$2&amp;$B19,'FPL FIX2'!$N$1:$Q$400,MATCH("HOME",'FPL FIX2'!$N$1:$Q$1,0),0),"")&amp;IFERROR(VLOOKUP(BU$2&amp;$B19,'FPL FIX2'!$O$1:$P$400,MATCH("AWAY",'FPL FIX2'!$O$1:$P$1,0),0),"")&amp;IFERROR(VLOOKUP(BU$2&amp;$A19,'FA2'!$A:$D,MATCH("AWAY",'FA2'!$A$1:$D$1,0),0),"")&amp;IFERROR(VLOOKUP(BU$2&amp;$A19,'FA2'!$B:$C,MATCH("HOME",'FA2'!$B$1:$C$1,0),0),"")&amp;IFERROR(VLOOKUP(BU$2&amp;$A19,'EFL2'!$A:$D,MATCH("AWAY",'EFL2'!$A$1:$D$1,0),0),"")&amp;IFERROR(VLOOKUP(BU$2&amp;$A19,'EFL2'!$B:$C,MATCH("HOME",'EFL2'!$B$1:$C$1,0),0),"")&amp;IFERROR(VLOOKUP(BU$2&amp;$A19,'UCL2'!$C:$F,MATCH("AWAY",'UCL2'!$C$1:$F$1,0),0),"")&amp;IFERROR(VLOOKUP(BU$2&amp;$A19,'UCL2'!$D:$E,MATCH("HOME",'UCL2'!$D$1:$E$1,0),0),"")&amp;IFERROR(VLOOKUP(BU$2&amp;$A19,'EU2'!$C:$F,MATCH("AWAY",'EU2'!$C$1:$F$1,0),0),"")&amp;IFERROR(VLOOKUP(BU$2&amp;$A19,'EU2'!$D:$E,MATCH("HOME",'EU2'!$D$1:$E$1,0),0),"")&amp;IFERROR(VLOOKUP(BU$2&amp;$A19,'EUC2'!$C:$F,MATCH("AWAY",'EUC2'!$C$1:$F$1,0),0),"")&amp;IFERROR(VLOOKUP(BU$2&amp;$A19,'EUC2'!$D:$E,MATCH("HOME",'EUC2'!$D$1:$E$1,0),0),"")</f>
        <v>AVL</v>
      </c>
      <c r="BV19" s="25" t="str">
        <f>IFERROR(VLOOKUP(BV$2&amp;$B19,'FPL FIX2'!$N$1:$Q$400,MATCH("HOME",'FPL FIX2'!$N$1:$Q$1,0),0),"")&amp;IFERROR(VLOOKUP(BV$2&amp;$B19,'FPL FIX2'!$O$1:$P$400,MATCH("AWAY",'FPL FIX2'!$O$1:$P$1,0),0),"")&amp;IFERROR(VLOOKUP(BV$2&amp;$A19,'FA2'!$A:$D,MATCH("AWAY",'FA2'!$A$1:$D$1,0),0),"")&amp;IFERROR(VLOOKUP(BV$2&amp;$A19,'FA2'!$B:$C,MATCH("HOME",'FA2'!$B$1:$C$1,0),0),"")&amp;IFERROR(VLOOKUP(BV$2&amp;$A19,'EFL2'!$A:$D,MATCH("AWAY",'EFL2'!$A$1:$D$1,0),0),"")&amp;IFERROR(VLOOKUP(BV$2&amp;$A19,'EFL2'!$B:$C,MATCH("HOME",'EFL2'!$B$1:$C$1,0),0),"")&amp;IFERROR(VLOOKUP(BV$2&amp;$A19,'UCL2'!$C:$F,MATCH("AWAY",'UCL2'!$C$1:$F$1,0),0),"")&amp;IFERROR(VLOOKUP(BV$2&amp;$A19,'UCL2'!$D:$E,MATCH("HOME",'UCL2'!$D$1:$E$1,0),0),"")&amp;IFERROR(VLOOKUP(BV$2&amp;$A19,'EU2'!$C:$F,MATCH("AWAY",'EU2'!$C$1:$F$1,0),0),"")&amp;IFERROR(VLOOKUP(BV$2&amp;$A19,'EU2'!$D:$E,MATCH("HOME",'EU2'!$D$1:$E$1,0),0),"")&amp;IFERROR(VLOOKUP(BV$2&amp;$A19,'EUC2'!$C:$F,MATCH("AWAY",'EUC2'!$C$1:$F$1,0),0),"")&amp;IFERROR(VLOOKUP(BV$2&amp;$A19,'EUC2'!$D:$E,MATCH("HOME",'EUC2'!$D$1:$E$1,0),0),"")</f>
        <v/>
      </c>
      <c r="BW19" s="25" t="str">
        <f>IFERROR(VLOOKUP(BW$2&amp;$B19,'FPL FIX2'!$N$1:$Q$400,MATCH("HOME",'FPL FIX2'!$N$1:$Q$1,0),0),"")&amp;IFERROR(VLOOKUP(BW$2&amp;$B19,'FPL FIX2'!$O$1:$P$400,MATCH("AWAY",'FPL FIX2'!$O$1:$P$1,0),0),"")&amp;IFERROR(VLOOKUP(BW$2&amp;$A19,'FA2'!$A:$D,MATCH("AWAY",'FA2'!$A$1:$D$1,0),0),"")&amp;IFERROR(VLOOKUP(BW$2&amp;$A19,'FA2'!$B:$C,MATCH("HOME",'FA2'!$B$1:$C$1,0),0),"")&amp;IFERROR(VLOOKUP(BW$2&amp;$A19,'EFL2'!$A:$D,MATCH("AWAY",'EFL2'!$A$1:$D$1,0),0),"")&amp;IFERROR(VLOOKUP(BW$2&amp;$A19,'EFL2'!$B:$C,MATCH("HOME",'EFL2'!$B$1:$C$1,0),0),"")&amp;IFERROR(VLOOKUP(BW$2&amp;$A19,'UCL2'!$C:$F,MATCH("AWAY",'UCL2'!$C$1:$F$1,0),0),"")&amp;IFERROR(VLOOKUP(BW$2&amp;$A19,'UCL2'!$D:$E,MATCH("HOME",'UCL2'!$D$1:$E$1,0),0),"")&amp;IFERROR(VLOOKUP(BW$2&amp;$A19,'EU2'!$C:$F,MATCH("AWAY",'EU2'!$C$1:$F$1,0),0),"")&amp;IFERROR(VLOOKUP(BW$2&amp;$A19,'EU2'!$D:$E,MATCH("HOME",'EU2'!$D$1:$E$1,0),0),"")&amp;IFERROR(VLOOKUP(BW$2&amp;$A19,'EUC2'!$C:$F,MATCH("AWAY",'EUC2'!$C$1:$F$1,0),0),"")&amp;IFERROR(VLOOKUP(BW$2&amp;$A19,'EUC2'!$D:$E,MATCH("HOME",'EUC2'!$D$1:$E$1,0),0),"")</f>
        <v/>
      </c>
      <c r="BX19" s="25" t="str">
        <f>IFERROR(VLOOKUP(BX$2&amp;$B19,'FPL FIX2'!$N$1:$Q$400,MATCH("HOME",'FPL FIX2'!$N$1:$Q$1,0),0),"")&amp;IFERROR(VLOOKUP(BX$2&amp;$B19,'FPL FIX2'!$O$1:$P$400,MATCH("AWAY",'FPL FIX2'!$O$1:$P$1,0),0),"")&amp;IFERROR(VLOOKUP(BX$2&amp;$A19,'FA2'!$A:$D,MATCH("AWAY",'FA2'!$A$1:$D$1,0),0),"")&amp;IFERROR(VLOOKUP(BX$2&amp;$A19,'FA2'!$B:$C,MATCH("HOME",'FA2'!$B$1:$C$1,0),0),"")&amp;IFERROR(VLOOKUP(BX$2&amp;$A19,'EFL2'!$A:$D,MATCH("AWAY",'EFL2'!$A$1:$D$1,0),0),"")&amp;IFERROR(VLOOKUP(BX$2&amp;$A19,'EFL2'!$B:$C,MATCH("HOME",'EFL2'!$B$1:$C$1,0),0),"")&amp;IFERROR(VLOOKUP(BX$2&amp;$A19,'UCL2'!$C:$F,MATCH("AWAY",'UCL2'!$C$1:$F$1,0),0),"")&amp;IFERROR(VLOOKUP(BX$2&amp;$A19,'UCL2'!$D:$E,MATCH("HOME",'UCL2'!$D$1:$E$1,0),0),"")&amp;IFERROR(VLOOKUP(BX$2&amp;$A19,'EU2'!$C:$F,MATCH("AWAY",'EU2'!$C$1:$F$1,0),0),"")&amp;IFERROR(VLOOKUP(BX$2&amp;$A19,'EU2'!$D:$E,MATCH("HOME",'EU2'!$D$1:$E$1,0),0),"")&amp;IFERROR(VLOOKUP(BX$2&amp;$A19,'EUC2'!$C:$F,MATCH("AWAY",'EUC2'!$C$1:$F$1,0),0),"")&amp;IFERROR(VLOOKUP(BX$2&amp;$A19,'EUC2'!$D:$E,MATCH("HOME",'EUC2'!$D$1:$E$1,0),0),"")</f>
        <v/>
      </c>
      <c r="BY19" s="25" t="str">
        <f>IFERROR(VLOOKUP(BY$2&amp;$B19,'FPL FIX2'!$N$1:$Q$400,MATCH("HOME",'FPL FIX2'!$N$1:$Q$1,0),0),"")&amp;IFERROR(VLOOKUP(BY$2&amp;$B19,'FPL FIX2'!$O$1:$P$400,MATCH("AWAY",'FPL FIX2'!$O$1:$P$1,0),0),"")&amp;IFERROR(VLOOKUP(BY$2&amp;$A19,'FA2'!$A:$D,MATCH("AWAY",'FA2'!$A$1:$D$1,0),0),"")&amp;IFERROR(VLOOKUP(BY$2&amp;$A19,'FA2'!$B:$C,MATCH("HOME",'FA2'!$B$1:$C$1,0),0),"")&amp;IFERROR(VLOOKUP(BY$2&amp;$A19,'EFL2'!$A:$D,MATCH("AWAY",'EFL2'!$A$1:$D$1,0),0),"")&amp;IFERROR(VLOOKUP(BY$2&amp;$A19,'EFL2'!$B:$C,MATCH("HOME",'EFL2'!$B$1:$C$1,0),0),"")&amp;IFERROR(VLOOKUP(BY$2&amp;$A19,'UCL2'!$C:$F,MATCH("AWAY",'UCL2'!$C$1:$F$1,0),0),"")&amp;IFERROR(VLOOKUP(BY$2&amp;$A19,'UCL2'!$D:$E,MATCH("HOME",'UCL2'!$D$1:$E$1,0),0),"")&amp;IFERROR(VLOOKUP(BY$2&amp;$A19,'EU2'!$C:$F,MATCH("AWAY",'EU2'!$C$1:$F$1,0),0),"")&amp;IFERROR(VLOOKUP(BY$2&amp;$A19,'EU2'!$D:$E,MATCH("HOME",'EU2'!$D$1:$E$1,0),0),"")&amp;IFERROR(VLOOKUP(BY$2&amp;$A19,'EUC2'!$C:$F,MATCH("AWAY",'EUC2'!$C$1:$F$1,0),0),"")&amp;IFERROR(VLOOKUP(BY$2&amp;$A19,'EUC2'!$D:$E,MATCH("HOME",'EUC2'!$D$1:$E$1,0),0),"")</f>
        <v/>
      </c>
      <c r="BZ19" s="25" t="str">
        <f>IFERROR(VLOOKUP(BZ$2&amp;$B19,'FPL FIX2'!$N$1:$Q$400,MATCH("HOME",'FPL FIX2'!$N$1:$Q$1,0),0),"")&amp;IFERROR(VLOOKUP(BZ$2&amp;$B19,'FPL FIX2'!$O$1:$P$400,MATCH("AWAY",'FPL FIX2'!$O$1:$P$1,0),0),"")&amp;IFERROR(VLOOKUP(BZ$2&amp;$A19,'FA2'!$A:$D,MATCH("AWAY",'FA2'!$A$1:$D$1,0),0),"")&amp;IFERROR(VLOOKUP(BZ$2&amp;$A19,'FA2'!$B:$C,MATCH("HOME",'FA2'!$B$1:$C$1,0),0),"")&amp;IFERROR(VLOOKUP(BZ$2&amp;$A19,'EFL2'!$A:$D,MATCH("AWAY",'EFL2'!$A$1:$D$1,0),0),"")&amp;IFERROR(VLOOKUP(BZ$2&amp;$A19,'EFL2'!$B:$C,MATCH("HOME",'EFL2'!$B$1:$C$1,0),0),"")&amp;IFERROR(VLOOKUP(BZ$2&amp;$A19,'UCL2'!$C:$F,MATCH("AWAY",'UCL2'!$C$1:$F$1,0),0),"")&amp;IFERROR(VLOOKUP(BZ$2&amp;$A19,'UCL2'!$D:$E,MATCH("HOME",'UCL2'!$D$1:$E$1,0),0),"")&amp;IFERROR(VLOOKUP(BZ$2&amp;$A19,'EU2'!$C:$F,MATCH("AWAY",'EU2'!$C$1:$F$1,0),0),"")&amp;IFERROR(VLOOKUP(BZ$2&amp;$A19,'EU2'!$D:$E,MATCH("HOME",'EU2'!$D$1:$E$1,0),0),"")&amp;IFERROR(VLOOKUP(BZ$2&amp;$A19,'EUC2'!$C:$F,MATCH("AWAY",'EUC2'!$C$1:$F$1,0),0),"")&amp;IFERROR(VLOOKUP(BZ$2&amp;$A19,'EUC2'!$D:$E,MATCH("HOME",'EUC2'!$D$1:$E$1,0),0),"")</f>
        <v>wol</v>
      </c>
      <c r="CA19" s="25" t="str">
        <f>IFERROR(VLOOKUP(CA$2&amp;$B19,'FPL FIX2'!$N$1:$Q$400,MATCH("HOME",'FPL FIX2'!$N$1:$Q$1,0),0),"")&amp;IFERROR(VLOOKUP(CA$2&amp;$B19,'FPL FIX2'!$O$1:$P$400,MATCH("AWAY",'FPL FIX2'!$O$1:$P$1,0),0),"")&amp;IFERROR(VLOOKUP(CA$2&amp;$A19,'FA2'!$A:$D,MATCH("AWAY",'FA2'!$A$1:$D$1,0),0),"")&amp;IFERROR(VLOOKUP(CA$2&amp;$A19,'FA2'!$B:$C,MATCH("HOME",'FA2'!$B$1:$C$1,0),0),"")&amp;IFERROR(VLOOKUP(CA$2&amp;$A19,'EFL2'!$A:$D,MATCH("AWAY",'EFL2'!$A$1:$D$1,0),0),"")&amp;IFERROR(VLOOKUP(CA$2&amp;$A19,'EFL2'!$B:$C,MATCH("HOME",'EFL2'!$B$1:$C$1,0),0),"")&amp;IFERROR(VLOOKUP(CA$2&amp;$A19,'UCL2'!$C:$F,MATCH("AWAY",'UCL2'!$C$1:$F$1,0),0),"")&amp;IFERROR(VLOOKUP(CA$2&amp;$A19,'UCL2'!$D:$E,MATCH("HOME",'UCL2'!$D$1:$E$1,0),0),"")&amp;IFERROR(VLOOKUP(CA$2&amp;$A19,'EU2'!$C:$F,MATCH("AWAY",'EU2'!$C$1:$F$1,0),0),"")&amp;IFERROR(VLOOKUP(CA$2&amp;$A19,'EU2'!$D:$E,MATCH("HOME",'EU2'!$D$1:$E$1,0),0),"")&amp;IFERROR(VLOOKUP(CA$2&amp;$A19,'EUC2'!$C:$F,MATCH("AWAY",'EUC2'!$C$1:$F$1,0),0),"")&amp;IFERROR(VLOOKUP(CA$2&amp;$A19,'EUC2'!$D:$E,MATCH("HOME",'EUC2'!$D$1:$E$1,0),0),"")</f>
        <v/>
      </c>
      <c r="CB19" s="25" t="str">
        <f>IFERROR(VLOOKUP(CB$2&amp;$B19,'FPL FIX2'!$N$1:$Q$400,MATCH("HOME",'FPL FIX2'!$N$1:$Q$1,0),0),"")&amp;IFERROR(VLOOKUP(CB$2&amp;$B19,'FPL FIX2'!$O$1:$P$400,MATCH("AWAY",'FPL FIX2'!$O$1:$P$1,0),0),"")&amp;IFERROR(VLOOKUP(CB$2&amp;$A19,'FA2'!$A:$D,MATCH("AWAY",'FA2'!$A$1:$D$1,0),0),"")&amp;IFERROR(VLOOKUP(CB$2&amp;$A19,'FA2'!$B:$C,MATCH("HOME",'FA2'!$B$1:$C$1,0),0),"")&amp;IFERROR(VLOOKUP(CB$2&amp;$A19,'EFL2'!$A:$D,MATCH("AWAY",'EFL2'!$A$1:$D$1,0),0),"")&amp;IFERROR(VLOOKUP(CB$2&amp;$A19,'EFL2'!$B:$C,MATCH("HOME",'EFL2'!$B$1:$C$1,0),0),"")&amp;IFERROR(VLOOKUP(CB$2&amp;$A19,'UCL2'!$C:$F,MATCH("AWAY",'UCL2'!$C$1:$F$1,0),0),"")&amp;IFERROR(VLOOKUP(CB$2&amp;$A19,'UCL2'!$D:$E,MATCH("HOME",'UCL2'!$D$1:$E$1,0),0),"")&amp;IFERROR(VLOOKUP(CB$2&amp;$A19,'EU2'!$C:$F,MATCH("AWAY",'EU2'!$C$1:$F$1,0),0),"")&amp;IFERROR(VLOOKUP(CB$2&amp;$A19,'EU2'!$D:$E,MATCH("HOME",'EU2'!$D$1:$E$1,0),0),"")&amp;IFERROR(VLOOKUP(CB$2&amp;$A19,'EUC2'!$C:$F,MATCH("AWAY",'EUC2'!$C$1:$F$1,0),0),"")&amp;IFERROR(VLOOKUP(CB$2&amp;$A19,'EUC2'!$D:$E,MATCH("HOME",'EUC2'!$D$1:$E$1,0),0),"")</f>
        <v/>
      </c>
      <c r="CC19" s="25" t="str">
        <f>IFERROR(VLOOKUP(CC$2&amp;$B19,'FPL FIX2'!$N$1:$Q$400,MATCH("HOME",'FPL FIX2'!$N$1:$Q$1,0),0),"")&amp;IFERROR(VLOOKUP(CC$2&amp;$B19,'FPL FIX2'!$O$1:$P$400,MATCH("AWAY",'FPL FIX2'!$O$1:$P$1,0),0),"")&amp;IFERROR(VLOOKUP(CC$2&amp;$A19,'FA2'!$A:$D,MATCH("AWAY",'FA2'!$A$1:$D$1,0),0),"")&amp;IFERROR(VLOOKUP(CC$2&amp;$A19,'FA2'!$B:$C,MATCH("HOME",'FA2'!$B$1:$C$1,0),0),"")&amp;IFERROR(VLOOKUP(CC$2&amp;$A19,'EFL2'!$A:$D,MATCH("AWAY",'EFL2'!$A$1:$D$1,0),0),"")&amp;IFERROR(VLOOKUP(CC$2&amp;$A19,'EFL2'!$B:$C,MATCH("HOME",'EFL2'!$B$1:$C$1,0),0),"")&amp;IFERROR(VLOOKUP(CC$2&amp;$A19,'UCL2'!$C:$F,MATCH("AWAY",'UCL2'!$C$1:$F$1,0),0),"")&amp;IFERROR(VLOOKUP(CC$2&amp;$A19,'UCL2'!$D:$E,MATCH("HOME",'UCL2'!$D$1:$E$1,0),0),"")&amp;IFERROR(VLOOKUP(CC$2&amp;$A19,'EU2'!$C:$F,MATCH("AWAY",'EU2'!$C$1:$F$1,0),0),"")&amp;IFERROR(VLOOKUP(CC$2&amp;$A19,'EU2'!$D:$E,MATCH("HOME",'EU2'!$D$1:$E$1,0),0),"")&amp;IFERROR(VLOOKUP(CC$2&amp;$A19,'EUC2'!$C:$F,MATCH("AWAY",'EUC2'!$C$1:$F$1,0),0),"")&amp;IFERROR(VLOOKUP(CC$2&amp;$A19,'EUC2'!$D:$E,MATCH("HOME",'EUC2'!$D$1:$E$1,0),0),"")</f>
        <v>bha</v>
      </c>
      <c r="CD19" s="25" t="str">
        <f>IFERROR(VLOOKUP(CD$2&amp;$B19,'FPL FIX2'!$N$1:$Q$400,MATCH("HOME",'FPL FIX2'!$N$1:$Q$1,0),0),"")&amp;IFERROR(VLOOKUP(CD$2&amp;$B19,'FPL FIX2'!$O$1:$P$400,MATCH("AWAY",'FPL FIX2'!$O$1:$P$1,0),0),"")&amp;IFERROR(VLOOKUP(CD$2&amp;$A19,'FA2'!$A:$D,MATCH("AWAY",'FA2'!$A$1:$D$1,0),0),"")&amp;IFERROR(VLOOKUP(CD$2&amp;$A19,'FA2'!$B:$C,MATCH("HOME",'FA2'!$B$1:$C$1,0),0),"")&amp;IFERROR(VLOOKUP(CD$2&amp;$A19,'EFL2'!$A:$D,MATCH("AWAY",'EFL2'!$A$1:$D$1,0),0),"")&amp;IFERROR(VLOOKUP(CD$2&amp;$A19,'EFL2'!$B:$C,MATCH("HOME",'EFL2'!$B$1:$C$1,0),0),"")&amp;IFERROR(VLOOKUP(CD$2&amp;$A19,'UCL2'!$C:$F,MATCH("AWAY",'UCL2'!$C$1:$F$1,0),0),"")&amp;IFERROR(VLOOKUP(CD$2&amp;$A19,'UCL2'!$D:$E,MATCH("HOME",'UCL2'!$D$1:$E$1,0),0),"")&amp;IFERROR(VLOOKUP(CD$2&amp;$A19,'EU2'!$C:$F,MATCH("AWAY",'EU2'!$C$1:$F$1,0),0),"")&amp;IFERROR(VLOOKUP(CD$2&amp;$A19,'EU2'!$D:$E,MATCH("HOME",'EU2'!$D$1:$E$1,0),0),"")&amp;IFERROR(VLOOKUP(CD$2&amp;$A19,'EUC2'!$C:$F,MATCH("AWAY",'EUC2'!$C$1:$F$1,0),0),"")&amp;IFERROR(VLOOKUP(CD$2&amp;$A19,'EUC2'!$D:$E,MATCH("HOME",'EUC2'!$D$1:$E$1,0),0),"")</f>
        <v/>
      </c>
      <c r="CE19" s="25" t="str">
        <f>IFERROR(VLOOKUP(CE$2&amp;$B19,'FPL FIX2'!$N$1:$Q$400,MATCH("HOME",'FPL FIX2'!$N$1:$Q$1,0),0),"")&amp;IFERROR(VLOOKUP(CE$2&amp;$B19,'FPL FIX2'!$O$1:$P$400,MATCH("AWAY",'FPL FIX2'!$O$1:$P$1,0),0),"")&amp;IFERROR(VLOOKUP(CE$2&amp;$A19,'FA2'!$A:$D,MATCH("AWAY",'FA2'!$A$1:$D$1,0),0),"")&amp;IFERROR(VLOOKUP(CE$2&amp;$A19,'FA2'!$B:$C,MATCH("HOME",'FA2'!$B$1:$C$1,0),0),"")&amp;IFERROR(VLOOKUP(CE$2&amp;$A19,'EFL2'!$A:$D,MATCH("AWAY",'EFL2'!$A$1:$D$1,0),0),"")&amp;IFERROR(VLOOKUP(CE$2&amp;$A19,'EFL2'!$B:$C,MATCH("HOME",'EFL2'!$B$1:$C$1,0),0),"")&amp;IFERROR(VLOOKUP(CE$2&amp;$A19,'UCL2'!$C:$F,MATCH("AWAY",'UCL2'!$C$1:$F$1,0),0),"")&amp;IFERROR(VLOOKUP(CE$2&amp;$A19,'UCL2'!$D:$E,MATCH("HOME",'UCL2'!$D$1:$E$1,0),0),"")&amp;IFERROR(VLOOKUP(CE$2&amp;$A19,'EU2'!$C:$F,MATCH("AWAY",'EU2'!$C$1:$F$1,0),0),"")&amp;IFERROR(VLOOKUP(CE$2&amp;$A19,'EU2'!$D:$E,MATCH("HOME",'EU2'!$D$1:$E$1,0),0),"")&amp;IFERROR(VLOOKUP(CE$2&amp;$A19,'EUC2'!$C:$F,MATCH("AWAY",'EUC2'!$C$1:$F$1,0),0),"")&amp;IFERROR(VLOOKUP(CE$2&amp;$A19,'EUC2'!$D:$E,MATCH("HOME",'EUC2'!$D$1:$E$1,0),0),"")</f>
        <v/>
      </c>
      <c r="CF19" s="25" t="str">
        <f>IFERROR(VLOOKUP(CF$2&amp;$B19,'FPL FIX2'!$N$1:$Q$400,MATCH("HOME",'FPL FIX2'!$N$1:$Q$1,0),0),"")&amp;IFERROR(VLOOKUP(CF$2&amp;$B19,'FPL FIX2'!$O$1:$P$400,MATCH("AWAY",'FPL FIX2'!$O$1:$P$1,0),0),"")&amp;IFERROR(VLOOKUP(CF$2&amp;$A19,'FA2'!$A:$D,MATCH("AWAY",'FA2'!$A$1:$D$1,0),0),"")&amp;IFERROR(VLOOKUP(CF$2&amp;$A19,'FA2'!$B:$C,MATCH("HOME",'FA2'!$B$1:$C$1,0),0),"")&amp;IFERROR(VLOOKUP(CF$2&amp;$A19,'EFL2'!$A:$D,MATCH("AWAY",'EFL2'!$A$1:$D$1,0),0),"")&amp;IFERROR(VLOOKUP(CF$2&amp;$A19,'EFL2'!$B:$C,MATCH("HOME",'EFL2'!$B$1:$C$1,0),0),"")&amp;IFERROR(VLOOKUP(CF$2&amp;$A19,'UCL2'!$C:$F,MATCH("AWAY",'UCL2'!$C$1:$F$1,0),0),"")&amp;IFERROR(VLOOKUP(CF$2&amp;$A19,'UCL2'!$D:$E,MATCH("HOME",'UCL2'!$D$1:$E$1,0),0),"")&amp;IFERROR(VLOOKUP(CF$2&amp;$A19,'EU2'!$C:$F,MATCH("AWAY",'EU2'!$C$1:$F$1,0),0),"")&amp;IFERROR(VLOOKUP(CF$2&amp;$A19,'EU2'!$D:$E,MATCH("HOME",'EU2'!$D$1:$E$1,0),0),"")&amp;IFERROR(VLOOKUP(CF$2&amp;$A19,'EUC2'!$C:$F,MATCH("AWAY",'EUC2'!$C$1:$F$1,0),0),"")&amp;IFERROR(VLOOKUP(CF$2&amp;$A19,'EUC2'!$D:$E,MATCH("HOME",'EUC2'!$D$1:$E$1,0),0),"")</f>
        <v/>
      </c>
      <c r="CG19" s="25" t="str">
        <f>IFERROR(VLOOKUP(CG$2&amp;$B19,'FPL FIX2'!$N$1:$Q$400,MATCH("HOME",'FPL FIX2'!$N$1:$Q$1,0),0),"")&amp;IFERROR(VLOOKUP(CG$2&amp;$B19,'FPL FIX2'!$O$1:$P$400,MATCH("AWAY",'FPL FIX2'!$O$1:$P$1,0),0),"")&amp;IFERROR(VLOOKUP(CG$2&amp;$A19,'FA2'!$A:$D,MATCH("AWAY",'FA2'!$A$1:$D$1,0),0),"")&amp;IFERROR(VLOOKUP(CG$2&amp;$A19,'FA2'!$B:$C,MATCH("HOME",'FA2'!$B$1:$C$1,0),0),"")&amp;IFERROR(VLOOKUP(CG$2&amp;$A19,'EFL2'!$A:$D,MATCH("AWAY",'EFL2'!$A$1:$D$1,0),0),"")&amp;IFERROR(VLOOKUP(CG$2&amp;$A19,'EFL2'!$B:$C,MATCH("HOME",'EFL2'!$B$1:$C$1,0),0),"")&amp;IFERROR(VLOOKUP(CG$2&amp;$A19,'UCL2'!$C:$F,MATCH("AWAY",'UCL2'!$C$1:$F$1,0),0),"")&amp;IFERROR(VLOOKUP(CG$2&amp;$A19,'UCL2'!$D:$E,MATCH("HOME",'UCL2'!$D$1:$E$1,0),0),"")&amp;IFERROR(VLOOKUP(CG$2&amp;$A19,'EU2'!$C:$F,MATCH("AWAY",'EU2'!$C$1:$F$1,0),0),"")&amp;IFERROR(VLOOKUP(CG$2&amp;$A19,'EU2'!$D:$E,MATCH("HOME",'EU2'!$D$1:$E$1,0),0),"")&amp;IFERROR(VLOOKUP(CG$2&amp;$A19,'EUC2'!$C:$F,MATCH("AWAY",'EUC2'!$C$1:$F$1,0),0),"")&amp;IFERROR(VLOOKUP(CG$2&amp;$A19,'EUC2'!$D:$E,MATCH("HOME",'EUC2'!$D$1:$E$1,0),0),"")</f>
        <v>LIV</v>
      </c>
      <c r="CH19" s="25" t="str">
        <f>IFERROR(VLOOKUP(CH$2&amp;$B19,'FPL FIX2'!$N$1:$Q$400,MATCH("HOME",'FPL FIX2'!$N$1:$Q$1,0),0),"")&amp;IFERROR(VLOOKUP(CH$2&amp;$B19,'FPL FIX2'!$O$1:$P$400,MATCH("AWAY",'FPL FIX2'!$O$1:$P$1,0),0),"")&amp;IFERROR(VLOOKUP(CH$2&amp;$A19,'FA2'!$A:$D,MATCH("AWAY",'FA2'!$A$1:$D$1,0),0),"")&amp;IFERROR(VLOOKUP(CH$2&amp;$A19,'FA2'!$B:$C,MATCH("HOME",'FA2'!$B$1:$C$1,0),0),"")&amp;IFERROR(VLOOKUP(CH$2&amp;$A19,'EFL2'!$A:$D,MATCH("AWAY",'EFL2'!$A$1:$D$1,0),0),"")&amp;IFERROR(VLOOKUP(CH$2&amp;$A19,'EFL2'!$B:$C,MATCH("HOME",'EFL2'!$B$1:$C$1,0),0),"")&amp;IFERROR(VLOOKUP(CH$2&amp;$A19,'UCL2'!$C:$F,MATCH("AWAY",'UCL2'!$C$1:$F$1,0),0),"")&amp;IFERROR(VLOOKUP(CH$2&amp;$A19,'UCL2'!$D:$E,MATCH("HOME",'UCL2'!$D$1:$E$1,0),0),"")&amp;IFERROR(VLOOKUP(CH$2&amp;$A19,'EU2'!$C:$F,MATCH("AWAY",'EU2'!$C$1:$F$1,0),0),"")&amp;IFERROR(VLOOKUP(CH$2&amp;$A19,'EU2'!$D:$E,MATCH("HOME",'EU2'!$D$1:$E$1,0),0),"")&amp;IFERROR(VLOOKUP(CH$2&amp;$A19,'EUC2'!$C:$F,MATCH("AWAY",'EUC2'!$C$1:$F$1,0),0),"")&amp;IFERROR(VLOOKUP(CH$2&amp;$A19,'EUC2'!$D:$E,MATCH("HOME",'EUC2'!$D$1:$E$1,0),0),"")</f>
        <v/>
      </c>
      <c r="CI19" s="25" t="str">
        <f>IFERROR(VLOOKUP(CI$2&amp;$B19,'FPL FIX2'!$N$1:$Q$400,MATCH("HOME",'FPL FIX2'!$N$1:$Q$1,0),0),"")&amp;IFERROR(VLOOKUP(CI$2&amp;$B19,'FPL FIX2'!$O$1:$P$400,MATCH("AWAY",'FPL FIX2'!$O$1:$P$1,0),0),"")&amp;IFERROR(VLOOKUP(CI$2&amp;$A19,'FA2'!$A:$D,MATCH("AWAY",'FA2'!$A$1:$D$1,0),0),"")&amp;IFERROR(VLOOKUP(CI$2&amp;$A19,'FA2'!$B:$C,MATCH("HOME",'FA2'!$B$1:$C$1,0),0),"")&amp;IFERROR(VLOOKUP(CI$2&amp;$A19,'EFL2'!$A:$D,MATCH("AWAY",'EFL2'!$A$1:$D$1,0),0),"")&amp;IFERROR(VLOOKUP(CI$2&amp;$A19,'EFL2'!$B:$C,MATCH("HOME",'EFL2'!$B$1:$C$1,0),0),"")&amp;IFERROR(VLOOKUP(CI$2&amp;$A19,'UCL2'!$C:$F,MATCH("AWAY",'UCL2'!$C$1:$F$1,0),0),"")&amp;IFERROR(VLOOKUP(CI$2&amp;$A19,'UCL2'!$D:$E,MATCH("HOME",'UCL2'!$D$1:$E$1,0),0),"")&amp;IFERROR(VLOOKUP(CI$2&amp;$A19,'EU2'!$C:$F,MATCH("AWAY",'EU2'!$C$1:$F$1,0),0),"")&amp;IFERROR(VLOOKUP(CI$2&amp;$A19,'EU2'!$D:$E,MATCH("HOME",'EU2'!$D$1:$E$1,0),0),"")&amp;IFERROR(VLOOKUP(CI$2&amp;$A19,'EUC2'!$C:$F,MATCH("AWAY",'EUC2'!$C$1:$F$1,0),0),"")&amp;IFERROR(VLOOKUP(CI$2&amp;$A19,'EUC2'!$D:$E,MATCH("HOME",'EUC2'!$D$1:$E$1,0),0),"")</f>
        <v/>
      </c>
      <c r="CJ19" s="25" t="str">
        <f>IFERROR(VLOOKUP(CJ$2&amp;$B19,'FPL FIX2'!$N$1:$Q$400,MATCH("HOME",'FPL FIX2'!$N$1:$Q$1,0),0),"")&amp;IFERROR(VLOOKUP(CJ$2&amp;$B19,'FPL FIX2'!$O$1:$P$400,MATCH("AWAY",'FPL FIX2'!$O$1:$P$1,0),0),"")&amp;IFERROR(VLOOKUP(CJ$2&amp;$A19,'FA2'!$A:$D,MATCH("AWAY",'FA2'!$A$1:$D$1,0),0),"")&amp;IFERROR(VLOOKUP(CJ$2&amp;$A19,'FA2'!$B:$C,MATCH("HOME",'FA2'!$B$1:$C$1,0),0),"")&amp;IFERROR(VLOOKUP(CJ$2&amp;$A19,'EFL2'!$A:$D,MATCH("AWAY",'EFL2'!$A$1:$D$1,0),0),"")&amp;IFERROR(VLOOKUP(CJ$2&amp;$A19,'EFL2'!$B:$C,MATCH("HOME",'EFL2'!$B$1:$C$1,0),0),"")&amp;IFERROR(VLOOKUP(CJ$2&amp;$A19,'UCL2'!$C:$F,MATCH("AWAY",'UCL2'!$C$1:$F$1,0),0),"")&amp;IFERROR(VLOOKUP(CJ$2&amp;$A19,'UCL2'!$D:$E,MATCH("HOME",'UCL2'!$D$1:$E$1,0),0),"")&amp;IFERROR(VLOOKUP(CJ$2&amp;$A19,'EU2'!$C:$F,MATCH("AWAY",'EU2'!$C$1:$F$1,0),0),"")&amp;IFERROR(VLOOKUP(CJ$2&amp;$A19,'EU2'!$D:$E,MATCH("HOME",'EU2'!$D$1:$E$1,0),0),"")&amp;IFERROR(VLOOKUP(CJ$2&amp;$A19,'EUC2'!$C:$F,MATCH("AWAY",'EUC2'!$C$1:$F$1,0),0),"")&amp;IFERROR(VLOOKUP(CJ$2&amp;$A19,'EUC2'!$D:$E,MATCH("HOME",'EUC2'!$D$1:$E$1,0),0),"")</f>
        <v/>
      </c>
      <c r="CK19" s="25" t="str">
        <f>IFERROR(VLOOKUP(CK$2&amp;$B19,'FPL FIX2'!$N$1:$Q$400,MATCH("HOME",'FPL FIX2'!$N$1:$Q$1,0),0),"")&amp;IFERROR(VLOOKUP(CK$2&amp;$B19,'FPL FIX2'!$O$1:$P$400,MATCH("AWAY",'FPL FIX2'!$O$1:$P$1,0),0),"")&amp;IFERROR(VLOOKUP(CK$2&amp;$A19,'FA2'!$A:$D,MATCH("AWAY",'FA2'!$A$1:$D$1,0),0),"")&amp;IFERROR(VLOOKUP(CK$2&amp;$A19,'FA2'!$B:$C,MATCH("HOME",'FA2'!$B$1:$C$1,0),0),"")&amp;IFERROR(VLOOKUP(CK$2&amp;$A19,'EFL2'!$A:$D,MATCH("AWAY",'EFL2'!$A$1:$D$1,0),0),"")&amp;IFERROR(VLOOKUP(CK$2&amp;$A19,'EFL2'!$B:$C,MATCH("HOME",'EFL2'!$B$1:$C$1,0),0),"")&amp;IFERROR(VLOOKUP(CK$2&amp;$A19,'UCL2'!$C:$F,MATCH("AWAY",'UCL2'!$C$1:$F$1,0),0),"")&amp;IFERROR(VLOOKUP(CK$2&amp;$A19,'UCL2'!$D:$E,MATCH("HOME",'UCL2'!$D$1:$E$1,0),0),"")&amp;IFERROR(VLOOKUP(CK$2&amp;$A19,'EU2'!$C:$F,MATCH("AWAY",'EU2'!$C$1:$F$1,0),0),"")&amp;IFERROR(VLOOKUP(CK$2&amp;$A19,'EU2'!$D:$E,MATCH("HOME",'EU2'!$D$1:$E$1,0),0),"")&amp;IFERROR(VLOOKUP(CK$2&amp;$A19,'EUC2'!$C:$F,MATCH("AWAY",'EUC2'!$C$1:$F$1,0),0),"")&amp;IFERROR(VLOOKUP(CK$2&amp;$A19,'EUC2'!$D:$E,MATCH("HOME",'EUC2'!$D$1:$E$1,0),0),"")</f>
        <v/>
      </c>
      <c r="CL19" s="25" t="str">
        <f>IFERROR(VLOOKUP(CL$2&amp;$B19,'FPL FIX2'!$N$1:$Q$400,MATCH("HOME",'FPL FIX2'!$N$1:$Q$1,0),0),"")&amp;IFERROR(VLOOKUP(CL$2&amp;$B19,'FPL FIX2'!$O$1:$P$400,MATCH("AWAY",'FPL FIX2'!$O$1:$P$1,0),0),"")&amp;IFERROR(VLOOKUP(CL$2&amp;$A19,'FA2'!$A:$D,MATCH("AWAY",'FA2'!$A$1:$D$1,0),0),"")&amp;IFERROR(VLOOKUP(CL$2&amp;$A19,'FA2'!$B:$C,MATCH("HOME",'FA2'!$B$1:$C$1,0),0),"")&amp;IFERROR(VLOOKUP(CL$2&amp;$A19,'EFL2'!$A:$D,MATCH("AWAY",'EFL2'!$A$1:$D$1,0),0),"")&amp;IFERROR(VLOOKUP(CL$2&amp;$A19,'EFL2'!$B:$C,MATCH("HOME",'EFL2'!$B$1:$C$1,0),0),"")&amp;IFERROR(VLOOKUP(CL$2&amp;$A19,'UCL2'!$C:$F,MATCH("AWAY",'UCL2'!$C$1:$F$1,0),0),"")&amp;IFERROR(VLOOKUP(CL$2&amp;$A19,'UCL2'!$D:$E,MATCH("HOME",'UCL2'!$D$1:$E$1,0),0),"")&amp;IFERROR(VLOOKUP(CL$2&amp;$A19,'EU2'!$C:$F,MATCH("AWAY",'EU2'!$C$1:$F$1,0),0),"")&amp;IFERROR(VLOOKUP(CL$2&amp;$A19,'EU2'!$D:$E,MATCH("HOME",'EU2'!$D$1:$E$1,0),0),"")&amp;IFERROR(VLOOKUP(CL$2&amp;$A19,'EUC2'!$C:$F,MATCH("AWAY",'EUC2'!$C$1:$F$1,0),0),"")&amp;IFERROR(VLOOKUP(CL$2&amp;$A19,'EUC2'!$D:$E,MATCH("HOME",'EUC2'!$D$1:$E$1,0),0),"")</f>
        <v/>
      </c>
      <c r="CM19" s="25" t="str">
        <f>IFERROR(VLOOKUP(CM$2&amp;$B19,'FPL FIX2'!$N$1:$Q$400,MATCH("HOME",'FPL FIX2'!$N$1:$Q$1,0),0),"")&amp;IFERROR(VLOOKUP(CM$2&amp;$B19,'FPL FIX2'!$O$1:$P$400,MATCH("AWAY",'FPL FIX2'!$O$1:$P$1,0),0),"")&amp;IFERROR(VLOOKUP(CM$2&amp;$A19,'FA2'!$A:$D,MATCH("AWAY",'FA2'!$A$1:$D$1,0),0),"")&amp;IFERROR(VLOOKUP(CM$2&amp;$A19,'FA2'!$B:$C,MATCH("HOME",'FA2'!$B$1:$C$1,0),0),"")&amp;IFERROR(VLOOKUP(CM$2&amp;$A19,'EFL2'!$A:$D,MATCH("AWAY",'EFL2'!$A$1:$D$1,0),0),"")&amp;IFERROR(VLOOKUP(CM$2&amp;$A19,'EFL2'!$B:$C,MATCH("HOME",'EFL2'!$B$1:$C$1,0),0),"")&amp;IFERROR(VLOOKUP(CM$2&amp;$A19,'UCL2'!$C:$F,MATCH("AWAY",'UCL2'!$C$1:$F$1,0),0),"")&amp;IFERROR(VLOOKUP(CM$2&amp;$A19,'UCL2'!$D:$E,MATCH("HOME",'UCL2'!$D$1:$E$1,0),0),"")&amp;IFERROR(VLOOKUP(CM$2&amp;$A19,'EU2'!$C:$F,MATCH("AWAY",'EU2'!$C$1:$F$1,0),0),"")&amp;IFERROR(VLOOKUP(CM$2&amp;$A19,'EU2'!$D:$E,MATCH("HOME",'EU2'!$D$1:$E$1,0),0),"")&amp;IFERROR(VLOOKUP(CM$2&amp;$A19,'EUC2'!$C:$F,MATCH("AWAY",'EUC2'!$C$1:$F$1,0),0),"")&amp;IFERROR(VLOOKUP(CM$2&amp;$A19,'EUC2'!$D:$E,MATCH("HOME",'EUC2'!$D$1:$E$1,0),0),"")</f>
        <v/>
      </c>
      <c r="CN19" s="25" t="str">
        <f>IFERROR(VLOOKUP(CN$2&amp;$B19,'FPL FIX2'!$N$1:$Q$400,MATCH("HOME",'FPL FIX2'!$N$1:$Q$1,0),0),"")&amp;IFERROR(VLOOKUP(CN$2&amp;$B19,'FPL FIX2'!$O$1:$P$400,MATCH("AWAY",'FPL FIX2'!$O$1:$P$1,0),0),"")&amp;IFERROR(VLOOKUP(CN$2&amp;$A19,'FA2'!$A:$D,MATCH("AWAY",'FA2'!$A$1:$D$1,0),0),"")&amp;IFERROR(VLOOKUP(CN$2&amp;$A19,'FA2'!$B:$C,MATCH("HOME",'FA2'!$B$1:$C$1,0),0),"")&amp;IFERROR(VLOOKUP(CN$2&amp;$A19,'EFL2'!$A:$D,MATCH("AWAY",'EFL2'!$A$1:$D$1,0),0),"")&amp;IFERROR(VLOOKUP(CN$2&amp;$A19,'EFL2'!$B:$C,MATCH("HOME",'EFL2'!$B$1:$C$1,0),0),"")&amp;IFERROR(VLOOKUP(CN$2&amp;$A19,'UCL2'!$C:$F,MATCH("AWAY",'UCL2'!$C$1:$F$1,0),0),"")&amp;IFERROR(VLOOKUP(CN$2&amp;$A19,'UCL2'!$D:$E,MATCH("HOME",'UCL2'!$D$1:$E$1,0),0),"")&amp;IFERROR(VLOOKUP(CN$2&amp;$A19,'EU2'!$C:$F,MATCH("AWAY",'EU2'!$C$1:$F$1,0),0),"")&amp;IFERROR(VLOOKUP(CN$2&amp;$A19,'EU2'!$D:$E,MATCH("HOME",'EU2'!$D$1:$E$1,0),0),"")&amp;IFERROR(VLOOKUP(CN$2&amp;$A19,'EUC2'!$C:$F,MATCH("AWAY",'EUC2'!$C$1:$F$1,0),0),"")&amp;IFERROR(VLOOKUP(CN$2&amp;$A19,'EUC2'!$D:$E,MATCH("HOME",'EUC2'!$D$1:$E$1,0),0),"")</f>
        <v/>
      </c>
      <c r="CO19" s="25" t="str">
        <f>IFERROR(VLOOKUP(CO$2&amp;$B19,'FPL FIX2'!$N$1:$Q$400,MATCH("HOME",'FPL FIX2'!$N$1:$Q$1,0),0),"")&amp;IFERROR(VLOOKUP(CO$2&amp;$B19,'FPL FIX2'!$O$1:$P$400,MATCH("AWAY",'FPL FIX2'!$O$1:$P$1,0),0),"")&amp;IFERROR(VLOOKUP(CO$2&amp;$A19,'FA2'!$A:$D,MATCH("AWAY",'FA2'!$A$1:$D$1,0),0),"")&amp;IFERROR(VLOOKUP(CO$2&amp;$A19,'FA2'!$B:$C,MATCH("HOME",'FA2'!$B$1:$C$1,0),0),"")&amp;IFERROR(VLOOKUP(CO$2&amp;$A19,'EFL2'!$A:$D,MATCH("AWAY",'EFL2'!$A$1:$D$1,0),0),"")&amp;IFERROR(VLOOKUP(CO$2&amp;$A19,'EFL2'!$B:$C,MATCH("HOME",'EFL2'!$B$1:$C$1,0),0),"")&amp;IFERROR(VLOOKUP(CO$2&amp;$A19,'UCL2'!$C:$F,MATCH("AWAY",'UCL2'!$C$1:$F$1,0),0),"")&amp;IFERROR(VLOOKUP(CO$2&amp;$A19,'UCL2'!$D:$E,MATCH("HOME",'UCL2'!$D$1:$E$1,0),0),"")&amp;IFERROR(VLOOKUP(CO$2&amp;$A19,'EU2'!$C:$F,MATCH("AWAY",'EU2'!$C$1:$F$1,0),0),"")&amp;IFERROR(VLOOKUP(CO$2&amp;$A19,'EU2'!$D:$E,MATCH("HOME",'EU2'!$D$1:$E$1,0),0),"")&amp;IFERROR(VLOOKUP(CO$2&amp;$A19,'EUC2'!$C:$F,MATCH("AWAY",'EUC2'!$C$1:$F$1,0),0),"")&amp;IFERROR(VLOOKUP(CO$2&amp;$A19,'EUC2'!$D:$E,MATCH("HOME",'EUC2'!$D$1:$E$1,0),0),"")</f>
        <v>ars</v>
      </c>
      <c r="CP19" s="25" t="str">
        <f>IFERROR(VLOOKUP(CP$2&amp;$B19,'FPL FIX2'!$N$1:$Q$400,MATCH("HOME",'FPL FIX2'!$N$1:$Q$1,0),0),"")&amp;IFERROR(VLOOKUP(CP$2&amp;$B19,'FPL FIX2'!$O$1:$P$400,MATCH("AWAY",'FPL FIX2'!$O$1:$P$1,0),0),"")&amp;IFERROR(VLOOKUP(CP$2&amp;$A19,'FA2'!$A:$D,MATCH("AWAY",'FA2'!$A$1:$D$1,0),0),"")&amp;IFERROR(VLOOKUP(CP$2&amp;$A19,'FA2'!$B:$C,MATCH("HOME",'FA2'!$B$1:$C$1,0),0),"")&amp;IFERROR(VLOOKUP(CP$2&amp;$A19,'EFL2'!$A:$D,MATCH("AWAY",'EFL2'!$A$1:$D$1,0),0),"")&amp;IFERROR(VLOOKUP(CP$2&amp;$A19,'EFL2'!$B:$C,MATCH("HOME",'EFL2'!$B$1:$C$1,0),0),"")&amp;IFERROR(VLOOKUP(CP$2&amp;$A19,'UCL2'!$C:$F,MATCH("AWAY",'UCL2'!$C$1:$F$1,0),0),"")&amp;IFERROR(VLOOKUP(CP$2&amp;$A19,'UCL2'!$D:$E,MATCH("HOME",'UCL2'!$D$1:$E$1,0),0),"")&amp;IFERROR(VLOOKUP(CP$2&amp;$A19,'EU2'!$C:$F,MATCH("AWAY",'EU2'!$C$1:$F$1,0),0),"")&amp;IFERROR(VLOOKUP(CP$2&amp;$A19,'EU2'!$D:$E,MATCH("HOME",'EU2'!$D$1:$E$1,0),0),"")&amp;IFERROR(VLOOKUP(CP$2&amp;$A19,'EUC2'!$C:$F,MATCH("AWAY",'EUC2'!$C$1:$F$1,0),0),"")&amp;IFERROR(VLOOKUP(CP$2&amp;$A19,'EUC2'!$D:$E,MATCH("HOME",'EUC2'!$D$1:$E$1,0),0),"")</f>
        <v/>
      </c>
      <c r="CQ19" s="25" t="str">
        <f>IFERROR(VLOOKUP(CQ$2&amp;$B19,'FPL FIX2'!$N$1:$Q$400,MATCH("HOME",'FPL FIX2'!$N$1:$Q$1,0),0),"")&amp;IFERROR(VLOOKUP(CQ$2&amp;$B19,'FPL FIX2'!$O$1:$P$400,MATCH("AWAY",'FPL FIX2'!$O$1:$P$1,0),0),"")&amp;IFERROR(VLOOKUP(CQ$2&amp;$A19,'FA2'!$A:$D,MATCH("AWAY",'FA2'!$A$1:$D$1,0),0),"")&amp;IFERROR(VLOOKUP(CQ$2&amp;$A19,'FA2'!$B:$C,MATCH("HOME",'FA2'!$B$1:$C$1,0),0),"")&amp;IFERROR(VLOOKUP(CQ$2&amp;$A19,'EFL2'!$A:$D,MATCH("AWAY",'EFL2'!$A$1:$D$1,0),0),"")&amp;IFERROR(VLOOKUP(CQ$2&amp;$A19,'EFL2'!$B:$C,MATCH("HOME",'EFL2'!$B$1:$C$1,0),0),"")&amp;IFERROR(VLOOKUP(CQ$2&amp;$A19,'UCL2'!$C:$F,MATCH("AWAY",'UCL2'!$C$1:$F$1,0),0),"")&amp;IFERROR(VLOOKUP(CQ$2&amp;$A19,'UCL2'!$D:$E,MATCH("HOME",'UCL2'!$D$1:$E$1,0),0),"")&amp;IFERROR(VLOOKUP(CQ$2&amp;$A19,'EU2'!$C:$F,MATCH("AWAY",'EU2'!$C$1:$F$1,0),0),"")&amp;IFERROR(VLOOKUP(CQ$2&amp;$A19,'EU2'!$D:$E,MATCH("HOME",'EU2'!$D$1:$E$1,0),0),"")&amp;IFERROR(VLOOKUP(CQ$2&amp;$A19,'EUC2'!$C:$F,MATCH("AWAY",'EUC2'!$C$1:$F$1,0),0),"")&amp;IFERROR(VLOOKUP(CQ$2&amp;$A19,'EUC2'!$D:$E,MATCH("HOME",'EUC2'!$D$1:$E$1,0),0),"")</f>
        <v/>
      </c>
      <c r="CR19" s="25" t="str">
        <f>IFERROR(VLOOKUP(CR$2&amp;$B19,'FPL FIX2'!$N$1:$Q$400,MATCH("HOME",'FPL FIX2'!$N$1:$Q$1,0),0),"")&amp;IFERROR(VLOOKUP(CR$2&amp;$B19,'FPL FIX2'!$O$1:$P$400,MATCH("AWAY",'FPL FIX2'!$O$1:$P$1,0),0),"")&amp;IFERROR(VLOOKUP(CR$2&amp;$A19,'FA2'!$A:$D,MATCH("AWAY",'FA2'!$A$1:$D$1,0),0),"")&amp;IFERROR(VLOOKUP(CR$2&amp;$A19,'FA2'!$B:$C,MATCH("HOME",'FA2'!$B$1:$C$1,0),0),"")&amp;IFERROR(VLOOKUP(CR$2&amp;$A19,'EFL2'!$A:$D,MATCH("AWAY",'EFL2'!$A$1:$D$1,0),0),"")&amp;IFERROR(VLOOKUP(CR$2&amp;$A19,'EFL2'!$B:$C,MATCH("HOME",'EFL2'!$B$1:$C$1,0),0),"")&amp;IFERROR(VLOOKUP(CR$2&amp;$A19,'UCL2'!$C:$F,MATCH("AWAY",'UCL2'!$C$1:$F$1,0),0),"")&amp;IFERROR(VLOOKUP(CR$2&amp;$A19,'UCL2'!$D:$E,MATCH("HOME",'UCL2'!$D$1:$E$1,0),0),"")&amp;IFERROR(VLOOKUP(CR$2&amp;$A19,'EU2'!$C:$F,MATCH("AWAY",'EU2'!$C$1:$F$1,0),0),"")&amp;IFERROR(VLOOKUP(CR$2&amp;$A19,'EU2'!$D:$E,MATCH("HOME",'EU2'!$D$1:$E$1,0),0),"")&amp;IFERROR(VLOOKUP(CR$2&amp;$A19,'EUC2'!$C:$F,MATCH("AWAY",'EUC2'!$C$1:$F$1,0),0),"")&amp;IFERROR(VLOOKUP(CR$2&amp;$A19,'EUC2'!$D:$E,MATCH("HOME",'EUC2'!$D$1:$E$1,0),0),"")</f>
        <v/>
      </c>
      <c r="CS19" s="25" t="str">
        <f>IFERROR(VLOOKUP(CS$2&amp;$B19,'FPL FIX2'!$N$1:$Q$400,MATCH("HOME",'FPL FIX2'!$N$1:$Q$1,0),0),"")&amp;IFERROR(VLOOKUP(CS$2&amp;$B19,'FPL FIX2'!$O$1:$P$400,MATCH("AWAY",'FPL FIX2'!$O$1:$P$1,0),0),"")&amp;IFERROR(VLOOKUP(CS$2&amp;$A19,'FA2'!$A:$D,MATCH("AWAY",'FA2'!$A$1:$D$1,0),0),"")&amp;IFERROR(VLOOKUP(CS$2&amp;$A19,'FA2'!$B:$C,MATCH("HOME",'FA2'!$B$1:$C$1,0),0),"")&amp;IFERROR(VLOOKUP(CS$2&amp;$A19,'EFL2'!$A:$D,MATCH("AWAY",'EFL2'!$A$1:$D$1,0),0),"")&amp;IFERROR(VLOOKUP(CS$2&amp;$A19,'EFL2'!$B:$C,MATCH("HOME",'EFL2'!$B$1:$C$1,0),0),"")&amp;IFERROR(VLOOKUP(CS$2&amp;$A19,'UCL2'!$C:$F,MATCH("AWAY",'UCL2'!$C$1:$F$1,0),0),"")&amp;IFERROR(VLOOKUP(CS$2&amp;$A19,'UCL2'!$D:$E,MATCH("HOME",'UCL2'!$D$1:$E$1,0),0),"")&amp;IFERROR(VLOOKUP(CS$2&amp;$A19,'EU2'!$C:$F,MATCH("AWAY",'EU2'!$C$1:$F$1,0),0),"")&amp;IFERROR(VLOOKUP(CS$2&amp;$A19,'EU2'!$D:$E,MATCH("HOME",'EU2'!$D$1:$E$1,0),0),"")&amp;IFERROR(VLOOKUP(CS$2&amp;$A19,'EUC2'!$C:$F,MATCH("AWAY",'EUC2'!$C$1:$F$1,0),0),"")&amp;IFERROR(VLOOKUP(CS$2&amp;$A19,'EUC2'!$D:$E,MATCH("HOME",'EUC2'!$D$1:$E$1,0),0),"")</f>
        <v/>
      </c>
      <c r="CT19" s="25" t="str">
        <f>IFERROR(VLOOKUP(CT$2&amp;$B19,'FPL FIX2'!$N$1:$Q$400,MATCH("HOME",'FPL FIX2'!$N$1:$Q$1,0),0),"")&amp;IFERROR(VLOOKUP(CT$2&amp;$B19,'FPL FIX2'!$O$1:$P$400,MATCH("AWAY",'FPL FIX2'!$O$1:$P$1,0),0),"")&amp;IFERROR(VLOOKUP(CT$2&amp;$A19,'FA2'!$A:$D,MATCH("AWAY",'FA2'!$A$1:$D$1,0),0),"")&amp;IFERROR(VLOOKUP(CT$2&amp;$A19,'FA2'!$B:$C,MATCH("HOME",'FA2'!$B$1:$C$1,0),0),"")&amp;IFERROR(VLOOKUP(CT$2&amp;$A19,'EFL2'!$A:$D,MATCH("AWAY",'EFL2'!$A$1:$D$1,0),0),"")&amp;IFERROR(VLOOKUP(CT$2&amp;$A19,'EFL2'!$B:$C,MATCH("HOME",'EFL2'!$B$1:$C$1,0),0),"")&amp;IFERROR(VLOOKUP(CT$2&amp;$A19,'UCL2'!$C:$F,MATCH("AWAY",'UCL2'!$C$1:$F$1,0),0),"")&amp;IFERROR(VLOOKUP(CT$2&amp;$A19,'UCL2'!$D:$E,MATCH("HOME",'UCL2'!$D$1:$E$1,0),0),"")&amp;IFERROR(VLOOKUP(CT$2&amp;$A19,'EU2'!$C:$F,MATCH("AWAY",'EU2'!$C$1:$F$1,0),0),"")&amp;IFERROR(VLOOKUP(CT$2&amp;$A19,'EU2'!$D:$E,MATCH("HOME",'EU2'!$D$1:$E$1,0),0),"")&amp;IFERROR(VLOOKUP(CT$2&amp;$A19,'EUC2'!$C:$F,MATCH("AWAY",'EUC2'!$C$1:$F$1,0),0),"")&amp;IFERROR(VLOOKUP(CT$2&amp;$A19,'EUC2'!$D:$E,MATCH("HOME",'EUC2'!$D$1:$E$1,0),0),"")</f>
        <v/>
      </c>
      <c r="CU19" s="25" t="str">
        <f>IFERROR(VLOOKUP(CU$2&amp;$B19,'FPL FIX2'!$N$1:$Q$400,MATCH("HOME",'FPL FIX2'!$N$1:$Q$1,0),0),"")&amp;IFERROR(VLOOKUP(CU$2&amp;$B19,'FPL FIX2'!$O$1:$P$400,MATCH("AWAY",'FPL FIX2'!$O$1:$P$1,0),0),"")&amp;IFERROR(VLOOKUP(CU$2&amp;$A19,'FA2'!$A:$D,MATCH("AWAY",'FA2'!$A$1:$D$1,0),0),"")&amp;IFERROR(VLOOKUP(CU$2&amp;$A19,'FA2'!$B:$C,MATCH("HOME",'FA2'!$B$1:$C$1,0),0),"")&amp;IFERROR(VLOOKUP(CU$2&amp;$A19,'EFL2'!$A:$D,MATCH("AWAY",'EFL2'!$A$1:$D$1,0),0),"")&amp;IFERROR(VLOOKUP(CU$2&amp;$A19,'EFL2'!$B:$C,MATCH("HOME",'EFL2'!$B$1:$C$1,0),0),"")&amp;IFERROR(VLOOKUP(CU$2&amp;$A19,'UCL2'!$C:$F,MATCH("AWAY",'UCL2'!$C$1:$F$1,0),0),"")&amp;IFERROR(VLOOKUP(CU$2&amp;$A19,'UCL2'!$D:$E,MATCH("HOME",'UCL2'!$D$1:$E$1,0),0),"")&amp;IFERROR(VLOOKUP(CU$2&amp;$A19,'EU2'!$C:$F,MATCH("AWAY",'EU2'!$C$1:$F$1,0),0),"")&amp;IFERROR(VLOOKUP(CU$2&amp;$A19,'EU2'!$D:$E,MATCH("HOME",'EU2'!$D$1:$E$1,0),0),"")&amp;IFERROR(VLOOKUP(CU$2&amp;$A19,'EUC2'!$C:$F,MATCH("AWAY",'EUC2'!$C$1:$F$1,0),0),"")&amp;IFERROR(VLOOKUP(CU$2&amp;$A19,'EUC2'!$D:$E,MATCH("HOME",'EUC2'!$D$1:$E$1,0),0),"")</f>
        <v>BRE</v>
      </c>
      <c r="CV19" s="25" t="str">
        <f>IFERROR(VLOOKUP(CV$2&amp;$B19,'FPL FIX2'!$N$1:$Q$400,MATCH("HOME",'FPL FIX2'!$N$1:$Q$1,0),0),"")&amp;IFERROR(VLOOKUP(CV$2&amp;$B19,'FPL FIX2'!$O$1:$P$400,MATCH("AWAY",'FPL FIX2'!$O$1:$P$1,0),0),"")&amp;IFERROR(VLOOKUP(CV$2&amp;$A19,'FA2'!$A:$D,MATCH("AWAY",'FA2'!$A$1:$D$1,0),0),"")&amp;IFERROR(VLOOKUP(CV$2&amp;$A19,'FA2'!$B:$C,MATCH("HOME",'FA2'!$B$1:$C$1,0),0),"")&amp;IFERROR(VLOOKUP(CV$2&amp;$A19,'EFL2'!$A:$D,MATCH("AWAY",'EFL2'!$A$1:$D$1,0),0),"")&amp;IFERROR(VLOOKUP(CV$2&amp;$A19,'EFL2'!$B:$C,MATCH("HOME",'EFL2'!$B$1:$C$1,0),0),"")&amp;IFERROR(VLOOKUP(CV$2&amp;$A19,'UCL2'!$C:$F,MATCH("AWAY",'UCL2'!$C$1:$F$1,0),0),"")&amp;IFERROR(VLOOKUP(CV$2&amp;$A19,'UCL2'!$D:$E,MATCH("HOME",'UCL2'!$D$1:$E$1,0),0),"")&amp;IFERROR(VLOOKUP(CV$2&amp;$A19,'EU2'!$C:$F,MATCH("AWAY",'EU2'!$C$1:$F$1,0),0),"")&amp;IFERROR(VLOOKUP(CV$2&amp;$A19,'EU2'!$D:$E,MATCH("HOME",'EU2'!$D$1:$E$1,0),0),"")&amp;IFERROR(VLOOKUP(CV$2&amp;$A19,'EUC2'!$C:$F,MATCH("AWAY",'EUC2'!$C$1:$F$1,0),0),"")&amp;IFERROR(VLOOKUP(CV$2&amp;$A19,'EUC2'!$D:$E,MATCH("HOME",'EUC2'!$D$1:$E$1,0),0),"")</f>
        <v/>
      </c>
      <c r="CW19" s="25" t="str">
        <f>IFERROR(VLOOKUP(CW$2&amp;$B19,'FPL FIX2'!$N$1:$Q$400,MATCH("HOME",'FPL FIX2'!$N$1:$Q$1,0),0),"")&amp;IFERROR(VLOOKUP(CW$2&amp;$B19,'FPL FIX2'!$O$1:$P$400,MATCH("AWAY",'FPL FIX2'!$O$1:$P$1,0),0),"")&amp;IFERROR(VLOOKUP(CW$2&amp;$A19,'FA2'!$A:$D,MATCH("AWAY",'FA2'!$A$1:$D$1,0),0),"")&amp;IFERROR(VLOOKUP(CW$2&amp;$A19,'FA2'!$B:$C,MATCH("HOME",'FA2'!$B$1:$C$1,0),0),"")&amp;IFERROR(VLOOKUP(CW$2&amp;$A19,'EFL2'!$A:$D,MATCH("AWAY",'EFL2'!$A$1:$D$1,0),0),"")&amp;IFERROR(VLOOKUP(CW$2&amp;$A19,'EFL2'!$B:$C,MATCH("HOME",'EFL2'!$B$1:$C$1,0),0),"")&amp;IFERROR(VLOOKUP(CW$2&amp;$A19,'UCL2'!$C:$F,MATCH("AWAY",'UCL2'!$C$1:$F$1,0),0),"")&amp;IFERROR(VLOOKUP(CW$2&amp;$A19,'UCL2'!$D:$E,MATCH("HOME",'UCL2'!$D$1:$E$1,0),0),"")&amp;IFERROR(VLOOKUP(CW$2&amp;$A19,'EU2'!$C:$F,MATCH("AWAY",'EU2'!$C$1:$F$1,0),0),"")&amp;IFERROR(VLOOKUP(CW$2&amp;$A19,'EU2'!$D:$E,MATCH("HOME",'EU2'!$D$1:$E$1,0),0),"")&amp;IFERROR(VLOOKUP(CW$2&amp;$A19,'EUC2'!$C:$F,MATCH("AWAY",'EUC2'!$C$1:$F$1,0),0),"")&amp;IFERROR(VLOOKUP(CW$2&amp;$A19,'EUC2'!$D:$E,MATCH("HOME",'EUC2'!$D$1:$E$1,0),0),"")</f>
        <v/>
      </c>
      <c r="CX19" s="25" t="str">
        <f>IFERROR(VLOOKUP(CX$2&amp;$B19,'FPL FIX2'!$N$1:$Q$400,MATCH("HOME",'FPL FIX2'!$N$1:$Q$1,0),0),"")&amp;IFERROR(VLOOKUP(CX$2&amp;$B19,'FPL FIX2'!$O$1:$P$400,MATCH("AWAY",'FPL FIX2'!$O$1:$P$1,0),0),"")&amp;IFERROR(VLOOKUP(CX$2&amp;$A19,'FA2'!$A:$D,MATCH("AWAY",'FA2'!$A$1:$D$1,0),0),"")&amp;IFERROR(VLOOKUP(CX$2&amp;$A19,'FA2'!$B:$C,MATCH("HOME",'FA2'!$B$1:$C$1,0),0),"")&amp;IFERROR(VLOOKUP(CX$2&amp;$A19,'EFL2'!$A:$D,MATCH("AWAY",'EFL2'!$A$1:$D$1,0),0),"")&amp;IFERROR(VLOOKUP(CX$2&amp;$A19,'EFL2'!$B:$C,MATCH("HOME",'EFL2'!$B$1:$C$1,0),0),"")&amp;IFERROR(VLOOKUP(CX$2&amp;$A19,'UCL2'!$C:$F,MATCH("AWAY",'UCL2'!$C$1:$F$1,0),0),"")&amp;IFERROR(VLOOKUP(CX$2&amp;$A19,'UCL2'!$D:$E,MATCH("HOME",'UCL2'!$D$1:$E$1,0),0),"")&amp;IFERROR(VLOOKUP(CX$2&amp;$A19,'EU2'!$C:$F,MATCH("AWAY",'EU2'!$C$1:$F$1,0),0),"")&amp;IFERROR(VLOOKUP(CX$2&amp;$A19,'EU2'!$D:$E,MATCH("HOME",'EU2'!$D$1:$E$1,0),0),"")&amp;IFERROR(VLOOKUP(CX$2&amp;$A19,'EUC2'!$C:$F,MATCH("AWAY",'EUC2'!$C$1:$F$1,0),0),"")&amp;IFERROR(VLOOKUP(CX$2&amp;$A19,'EUC2'!$D:$E,MATCH("HOME",'EUC2'!$D$1:$E$1,0),0),"")</f>
        <v/>
      </c>
      <c r="CY19" s="25" t="str">
        <f>IFERROR(VLOOKUP(CY$2&amp;$B19,'FPL FIX2'!$N$1:$Q$400,MATCH("HOME",'FPL FIX2'!$N$1:$Q$1,0),0),"")&amp;IFERROR(VLOOKUP(CY$2&amp;$B19,'FPL FIX2'!$O$1:$P$400,MATCH("AWAY",'FPL FIX2'!$O$1:$P$1,0),0),"")&amp;IFERROR(VLOOKUP(CY$2&amp;$A19,'FA2'!$A:$D,MATCH("AWAY",'FA2'!$A$1:$D$1,0),0),"")&amp;IFERROR(VLOOKUP(CY$2&amp;$A19,'FA2'!$B:$C,MATCH("HOME",'FA2'!$B$1:$C$1,0),0),"")&amp;IFERROR(VLOOKUP(CY$2&amp;$A19,'EFL2'!$A:$D,MATCH("AWAY",'EFL2'!$A$1:$D$1,0),0),"")&amp;IFERROR(VLOOKUP(CY$2&amp;$A19,'EFL2'!$B:$C,MATCH("HOME",'EFL2'!$B$1:$C$1,0),0),"")&amp;IFERROR(VLOOKUP(CY$2&amp;$A19,'UCL2'!$C:$F,MATCH("AWAY",'UCL2'!$C$1:$F$1,0),0),"")&amp;IFERROR(VLOOKUP(CY$2&amp;$A19,'UCL2'!$D:$E,MATCH("HOME",'UCL2'!$D$1:$E$1,0),0),"")&amp;IFERROR(VLOOKUP(CY$2&amp;$A19,'EU2'!$C:$F,MATCH("AWAY",'EU2'!$C$1:$F$1,0),0),"")&amp;IFERROR(VLOOKUP(CY$2&amp;$A19,'EU2'!$D:$E,MATCH("HOME",'EU2'!$D$1:$E$1,0),0),"")&amp;IFERROR(VLOOKUP(CY$2&amp;$A19,'EUC2'!$C:$F,MATCH("AWAY",'EUC2'!$C$1:$F$1,0),0),"")&amp;IFERROR(VLOOKUP(CY$2&amp;$A19,'EUC2'!$D:$E,MATCH("HOME",'EUC2'!$D$1:$E$1,0),0),"")</f>
        <v>Tottenham</v>
      </c>
      <c r="CZ19" s="25" t="str">
        <f>IFERROR(VLOOKUP(CZ$2&amp;$B19,'FPL FIX2'!$N$1:$Q$400,MATCH("HOME",'FPL FIX2'!$N$1:$Q$1,0),0),"")&amp;IFERROR(VLOOKUP(CZ$2&amp;$B19,'FPL FIX2'!$O$1:$P$400,MATCH("AWAY",'FPL FIX2'!$O$1:$P$1,0),0),"")&amp;IFERROR(VLOOKUP(CZ$2&amp;$A19,'FA2'!$A:$D,MATCH("AWAY",'FA2'!$A$1:$D$1,0),0),"")&amp;IFERROR(VLOOKUP(CZ$2&amp;$A19,'FA2'!$B:$C,MATCH("HOME",'FA2'!$B$1:$C$1,0),0),"")&amp;IFERROR(VLOOKUP(CZ$2&amp;$A19,'EFL2'!$A:$D,MATCH("AWAY",'EFL2'!$A$1:$D$1,0),0),"")&amp;IFERROR(VLOOKUP(CZ$2&amp;$A19,'EFL2'!$B:$C,MATCH("HOME",'EFL2'!$B$1:$C$1,0),0),"")&amp;IFERROR(VLOOKUP(CZ$2&amp;$A19,'UCL2'!$C:$F,MATCH("AWAY",'UCL2'!$C$1:$F$1,0),0),"")&amp;IFERROR(VLOOKUP(CZ$2&amp;$A19,'UCL2'!$D:$E,MATCH("HOME",'UCL2'!$D$1:$E$1,0),0),"")&amp;IFERROR(VLOOKUP(CZ$2&amp;$A19,'EU2'!$C:$F,MATCH("AWAY",'EU2'!$C$1:$F$1,0),0),"")&amp;IFERROR(VLOOKUP(CZ$2&amp;$A19,'EU2'!$D:$E,MATCH("HOME",'EU2'!$D$1:$E$1,0),0),"")&amp;IFERROR(VLOOKUP(CZ$2&amp;$A19,'EUC2'!$C:$F,MATCH("AWAY",'EUC2'!$C$1:$F$1,0),0),"")&amp;IFERROR(VLOOKUP(CZ$2&amp;$A19,'EUC2'!$D:$E,MATCH("HOME",'EUC2'!$D$1:$E$1,0),0),"")</f>
        <v/>
      </c>
      <c r="DA19" s="25" t="str">
        <f>IFERROR(VLOOKUP(DA$2&amp;$B19,'FPL FIX2'!$N$1:$Q$400,MATCH("HOME",'FPL FIX2'!$N$1:$Q$1,0),0),"")&amp;IFERROR(VLOOKUP(DA$2&amp;$B19,'FPL FIX2'!$O$1:$P$400,MATCH("AWAY",'FPL FIX2'!$O$1:$P$1,0),0),"")&amp;IFERROR(VLOOKUP(DA$2&amp;$A19,'FA2'!$A:$D,MATCH("AWAY",'FA2'!$A$1:$D$1,0),0),"")&amp;IFERROR(VLOOKUP(DA$2&amp;$A19,'FA2'!$B:$C,MATCH("HOME",'FA2'!$B$1:$C$1,0),0),"")&amp;IFERROR(VLOOKUP(DA$2&amp;$A19,'EFL2'!$A:$D,MATCH("AWAY",'EFL2'!$A$1:$D$1,0),0),"")&amp;IFERROR(VLOOKUP(DA$2&amp;$A19,'EFL2'!$B:$C,MATCH("HOME",'EFL2'!$B$1:$C$1,0),0),"")&amp;IFERROR(VLOOKUP(DA$2&amp;$A19,'UCL2'!$C:$F,MATCH("AWAY",'UCL2'!$C$1:$F$1,0),0),"")&amp;IFERROR(VLOOKUP(DA$2&amp;$A19,'UCL2'!$D:$E,MATCH("HOME",'UCL2'!$D$1:$E$1,0),0),"")&amp;IFERROR(VLOOKUP(DA$2&amp;$A19,'EU2'!$C:$F,MATCH("AWAY",'EU2'!$C$1:$F$1,0),0),"")&amp;IFERROR(VLOOKUP(DA$2&amp;$A19,'EU2'!$D:$E,MATCH("HOME",'EU2'!$D$1:$E$1,0),0),"")&amp;IFERROR(VLOOKUP(DA$2&amp;$A19,'EUC2'!$C:$F,MATCH("AWAY",'EUC2'!$C$1:$F$1,0),0),"")&amp;IFERROR(VLOOKUP(DA$2&amp;$A19,'EUC2'!$D:$E,MATCH("HOME",'EUC2'!$D$1:$E$1,0),0),"")</f>
        <v/>
      </c>
      <c r="DB19" s="25" t="str">
        <f>IFERROR(VLOOKUP(DB$2&amp;$B19,'FPL FIX2'!$N$1:$Q$400,MATCH("HOME",'FPL FIX2'!$N$1:$Q$1,0),0),"")&amp;IFERROR(VLOOKUP(DB$2&amp;$B19,'FPL FIX2'!$O$1:$P$400,MATCH("AWAY",'FPL FIX2'!$O$1:$P$1,0),0),"")&amp;IFERROR(VLOOKUP(DB$2&amp;$A19,'FA2'!$A:$D,MATCH("AWAY",'FA2'!$A$1:$D$1,0),0),"")&amp;IFERROR(VLOOKUP(DB$2&amp;$A19,'FA2'!$B:$C,MATCH("HOME",'FA2'!$B$1:$C$1,0),0),"")&amp;IFERROR(VLOOKUP(DB$2&amp;$A19,'EFL2'!$A:$D,MATCH("AWAY",'EFL2'!$A$1:$D$1,0),0),"")&amp;IFERROR(VLOOKUP(DB$2&amp;$A19,'EFL2'!$B:$C,MATCH("HOME",'EFL2'!$B$1:$C$1,0),0),"")&amp;IFERROR(VLOOKUP(DB$2&amp;$A19,'UCL2'!$C:$F,MATCH("AWAY",'UCL2'!$C$1:$F$1,0),0),"")&amp;IFERROR(VLOOKUP(DB$2&amp;$A19,'UCL2'!$D:$E,MATCH("HOME",'UCL2'!$D$1:$E$1,0),0),"")&amp;IFERROR(VLOOKUP(DB$2&amp;$A19,'EU2'!$C:$F,MATCH("AWAY",'EU2'!$C$1:$F$1,0),0),"")&amp;IFERROR(VLOOKUP(DB$2&amp;$A19,'EU2'!$D:$E,MATCH("HOME",'EU2'!$D$1:$E$1,0),0),"")&amp;IFERROR(VLOOKUP(DB$2&amp;$A19,'EUC2'!$C:$F,MATCH("AWAY",'EUC2'!$C$1:$F$1,0),0),"")&amp;IFERROR(VLOOKUP(DB$2&amp;$A19,'EUC2'!$D:$E,MATCH("HOME",'EUC2'!$D$1:$E$1,0),0),"")</f>
        <v>CRY</v>
      </c>
      <c r="DC19" s="25" t="str">
        <f>IFERROR(VLOOKUP(DC$2&amp;$B19,'FPL FIX2'!$N$1:$Q$400,MATCH("HOME",'FPL FIX2'!$N$1:$Q$1,0),0),"")&amp;IFERROR(VLOOKUP(DC$2&amp;$B19,'FPL FIX2'!$O$1:$P$400,MATCH("AWAY",'FPL FIX2'!$O$1:$P$1,0),0),"")&amp;IFERROR(VLOOKUP(DC$2&amp;$A19,'FA2'!$A:$D,MATCH("AWAY",'FA2'!$A$1:$D$1,0),0),"")&amp;IFERROR(VLOOKUP(DC$2&amp;$A19,'FA2'!$B:$C,MATCH("HOME",'FA2'!$B$1:$C$1,0),0),"")&amp;IFERROR(VLOOKUP(DC$2&amp;$A19,'EFL2'!$A:$D,MATCH("AWAY",'EFL2'!$A$1:$D$1,0),0),"")&amp;IFERROR(VLOOKUP(DC$2&amp;$A19,'EFL2'!$B:$C,MATCH("HOME",'EFL2'!$B$1:$C$1,0),0),"")&amp;IFERROR(VLOOKUP(DC$2&amp;$A19,'UCL2'!$C:$F,MATCH("AWAY",'UCL2'!$C$1:$F$1,0),0),"")&amp;IFERROR(VLOOKUP(DC$2&amp;$A19,'UCL2'!$D:$E,MATCH("HOME",'UCL2'!$D$1:$E$1,0),0),"")&amp;IFERROR(VLOOKUP(DC$2&amp;$A19,'EU2'!$C:$F,MATCH("AWAY",'EU2'!$C$1:$F$1,0),0),"")&amp;IFERROR(VLOOKUP(DC$2&amp;$A19,'EU2'!$D:$E,MATCH("HOME",'EU2'!$D$1:$E$1,0),0),"")&amp;IFERROR(VLOOKUP(DC$2&amp;$A19,'EUC2'!$C:$F,MATCH("AWAY",'EUC2'!$C$1:$F$1,0),0),"")&amp;IFERROR(VLOOKUP(DC$2&amp;$A19,'EUC2'!$D:$E,MATCH("HOME",'EUC2'!$D$1:$E$1,0),0),"")</f>
        <v/>
      </c>
      <c r="DD19" s="25" t="str">
        <f>IFERROR(VLOOKUP(DD$2&amp;$B19,'FPL FIX2'!$N$1:$Q$400,MATCH("HOME",'FPL FIX2'!$N$1:$Q$1,0),0),"")&amp;IFERROR(VLOOKUP(DD$2&amp;$B19,'FPL FIX2'!$O$1:$P$400,MATCH("AWAY",'FPL FIX2'!$O$1:$P$1,0),0),"")&amp;IFERROR(VLOOKUP(DD$2&amp;$A19,'FA2'!$A:$D,MATCH("AWAY",'FA2'!$A$1:$D$1,0),0),"")&amp;IFERROR(VLOOKUP(DD$2&amp;$A19,'FA2'!$B:$C,MATCH("HOME",'FA2'!$B$1:$C$1,0),0),"")&amp;IFERROR(VLOOKUP(DD$2&amp;$A19,'EFL2'!$A:$D,MATCH("AWAY",'EFL2'!$A$1:$D$1,0),0),"")&amp;IFERROR(VLOOKUP(DD$2&amp;$A19,'EFL2'!$B:$C,MATCH("HOME",'EFL2'!$B$1:$C$1,0),0),"")&amp;IFERROR(VLOOKUP(DD$2&amp;$A19,'UCL2'!$C:$F,MATCH("AWAY",'UCL2'!$C$1:$F$1,0),0),"")&amp;IFERROR(VLOOKUP(DD$2&amp;$A19,'UCL2'!$D:$E,MATCH("HOME",'UCL2'!$D$1:$E$1,0),0),"")&amp;IFERROR(VLOOKUP(DD$2&amp;$A19,'EU2'!$C:$F,MATCH("AWAY",'EU2'!$C$1:$F$1,0),0),"")&amp;IFERROR(VLOOKUP(DD$2&amp;$A19,'EU2'!$D:$E,MATCH("HOME",'EU2'!$D$1:$E$1,0),0),"")&amp;IFERROR(VLOOKUP(DD$2&amp;$A19,'EUC2'!$C:$F,MATCH("AWAY",'EUC2'!$C$1:$F$1,0),0),"")&amp;IFERROR(VLOOKUP(DD$2&amp;$A19,'EUC2'!$D:$E,MATCH("HOME",'EUC2'!$D$1:$E$1,0),0),"")</f>
        <v/>
      </c>
      <c r="DE19" s="25" t="str">
        <f>IFERROR(VLOOKUP(DE$2&amp;$B19,'FPL FIX2'!$N$1:$Q$400,MATCH("HOME",'FPL FIX2'!$N$1:$Q$1,0),0),"")&amp;IFERROR(VLOOKUP(DE$2&amp;$B19,'FPL FIX2'!$O$1:$P$400,MATCH("AWAY",'FPL FIX2'!$O$1:$P$1,0),0),"")&amp;IFERROR(VLOOKUP(DE$2&amp;$A19,'FA2'!$A:$D,MATCH("AWAY",'FA2'!$A$1:$D$1,0),0),"")&amp;IFERROR(VLOOKUP(DE$2&amp;$A19,'FA2'!$B:$C,MATCH("HOME",'FA2'!$B$1:$C$1,0),0),"")&amp;IFERROR(VLOOKUP(DE$2&amp;$A19,'EFL2'!$A:$D,MATCH("AWAY",'EFL2'!$A$1:$D$1,0),0),"")&amp;IFERROR(VLOOKUP(DE$2&amp;$A19,'EFL2'!$B:$C,MATCH("HOME",'EFL2'!$B$1:$C$1,0),0),"")&amp;IFERROR(VLOOKUP(DE$2&amp;$A19,'UCL2'!$C:$F,MATCH("AWAY",'UCL2'!$C$1:$F$1,0),0),"")&amp;IFERROR(VLOOKUP(DE$2&amp;$A19,'UCL2'!$D:$E,MATCH("HOME",'UCL2'!$D$1:$E$1,0),0),"")&amp;IFERROR(VLOOKUP(DE$2&amp;$A19,'EU2'!$C:$F,MATCH("AWAY",'EU2'!$C$1:$F$1,0),0),"")&amp;IFERROR(VLOOKUP(DE$2&amp;$A19,'EU2'!$D:$E,MATCH("HOME",'EU2'!$D$1:$E$1,0),0),"")&amp;IFERROR(VLOOKUP(DE$2&amp;$A19,'EUC2'!$C:$F,MATCH("AWAY",'EUC2'!$C$1:$F$1,0),0),"")&amp;IFERROR(VLOOKUP(DE$2&amp;$A19,'EUC2'!$D:$E,MATCH("HOME",'EUC2'!$D$1:$E$1,0),0),"")</f>
        <v/>
      </c>
      <c r="DF19" s="25" t="str">
        <f>IFERROR(VLOOKUP(DF$2&amp;$B19,'FPL FIX2'!$N$1:$Q$400,MATCH("HOME",'FPL FIX2'!$N$1:$Q$1,0),0),"")&amp;IFERROR(VLOOKUP(DF$2&amp;$B19,'FPL FIX2'!$O$1:$P$400,MATCH("AWAY",'FPL FIX2'!$O$1:$P$1,0),0),"")&amp;IFERROR(VLOOKUP(DF$2&amp;$A19,'FA2'!$A:$D,MATCH("AWAY",'FA2'!$A$1:$D$1,0),0),"")&amp;IFERROR(VLOOKUP(DF$2&amp;$A19,'FA2'!$B:$C,MATCH("HOME",'FA2'!$B$1:$C$1,0),0),"")&amp;IFERROR(VLOOKUP(DF$2&amp;$A19,'EFL2'!$A:$D,MATCH("AWAY",'EFL2'!$A$1:$D$1,0),0),"")&amp;IFERROR(VLOOKUP(DF$2&amp;$A19,'EFL2'!$B:$C,MATCH("HOME",'EFL2'!$B$1:$C$1,0),0),"")&amp;IFERROR(VLOOKUP(DF$2&amp;$A19,'UCL2'!$C:$F,MATCH("AWAY",'UCL2'!$C$1:$F$1,0),0),"")&amp;IFERROR(VLOOKUP(DF$2&amp;$A19,'UCL2'!$D:$E,MATCH("HOME",'UCL2'!$D$1:$E$1,0),0),"")&amp;IFERROR(VLOOKUP(DF$2&amp;$A19,'EU2'!$C:$F,MATCH("AWAY",'EU2'!$C$1:$F$1,0),0),"")&amp;IFERROR(VLOOKUP(DF$2&amp;$A19,'EU2'!$D:$E,MATCH("HOME",'EU2'!$D$1:$E$1,0),0),"")&amp;IFERROR(VLOOKUP(DF$2&amp;$A19,'EUC2'!$C:$F,MATCH("AWAY",'EUC2'!$C$1:$F$1,0),0),"")&amp;IFERROR(VLOOKUP(DF$2&amp;$A19,'EUC2'!$D:$E,MATCH("HOME",'EUC2'!$D$1:$E$1,0),0),"")</f>
        <v/>
      </c>
      <c r="DG19" s="25" t="str">
        <f>IFERROR(VLOOKUP(DG$2&amp;$B19,'FPL FIX2'!$N$1:$Q$400,MATCH("HOME",'FPL FIX2'!$N$1:$Q$1,0),0),"")&amp;IFERROR(VLOOKUP(DG$2&amp;$B19,'FPL FIX2'!$O$1:$P$400,MATCH("AWAY",'FPL FIX2'!$O$1:$P$1,0),0),"")&amp;IFERROR(VLOOKUP(DG$2&amp;$A19,'FA2'!$A:$D,MATCH("AWAY",'FA2'!$A$1:$D$1,0),0),"")&amp;IFERROR(VLOOKUP(DG$2&amp;$A19,'FA2'!$B:$C,MATCH("HOME",'FA2'!$B$1:$C$1,0),0),"")&amp;IFERROR(VLOOKUP(DG$2&amp;$A19,'EFL2'!$A:$D,MATCH("AWAY",'EFL2'!$A$1:$D$1,0),0),"")&amp;IFERROR(VLOOKUP(DG$2&amp;$A19,'EFL2'!$B:$C,MATCH("HOME",'EFL2'!$B$1:$C$1,0),0),"")&amp;IFERROR(VLOOKUP(DG$2&amp;$A19,'UCL2'!$C:$F,MATCH("AWAY",'UCL2'!$C$1:$F$1,0),0),"")&amp;IFERROR(VLOOKUP(DG$2&amp;$A19,'UCL2'!$D:$E,MATCH("HOME",'UCL2'!$D$1:$E$1,0),0),"")&amp;IFERROR(VLOOKUP(DG$2&amp;$A19,'EU2'!$C:$F,MATCH("AWAY",'EU2'!$C$1:$F$1,0),0),"")&amp;IFERROR(VLOOKUP(DG$2&amp;$A19,'EU2'!$D:$E,MATCH("HOME",'EU2'!$D$1:$E$1,0),0),"")&amp;IFERROR(VLOOKUP(DG$2&amp;$A19,'EUC2'!$C:$F,MATCH("AWAY",'EUC2'!$C$1:$F$1,0),0),"")&amp;IFERROR(VLOOKUP(DG$2&amp;$A19,'EUC2'!$D:$E,MATCH("HOME",'EUC2'!$D$1:$E$1,0),0),"")</f>
        <v/>
      </c>
      <c r="DH19" s="25" t="str">
        <f>IFERROR(VLOOKUP(DH$2&amp;$B19,'FPL FIX2'!$N$1:$Q$400,MATCH("HOME",'FPL FIX2'!$N$1:$Q$1,0),0),"")&amp;IFERROR(VLOOKUP(DH$2&amp;$B19,'FPL FIX2'!$O$1:$P$400,MATCH("AWAY",'FPL FIX2'!$O$1:$P$1,0),0),"")&amp;IFERROR(VLOOKUP(DH$2&amp;$A19,'FA2'!$A:$D,MATCH("AWAY",'FA2'!$A$1:$D$1,0),0),"")&amp;IFERROR(VLOOKUP(DH$2&amp;$A19,'FA2'!$B:$C,MATCH("HOME",'FA2'!$B$1:$C$1,0),0),"")&amp;IFERROR(VLOOKUP(DH$2&amp;$A19,'EFL2'!$A:$D,MATCH("AWAY",'EFL2'!$A$1:$D$1,0),0),"")&amp;IFERROR(VLOOKUP(DH$2&amp;$A19,'EFL2'!$B:$C,MATCH("HOME",'EFL2'!$B$1:$C$1,0),0),"")&amp;IFERROR(VLOOKUP(DH$2&amp;$A19,'UCL2'!$C:$F,MATCH("AWAY",'UCL2'!$C$1:$F$1,0),0),"")&amp;IFERROR(VLOOKUP(DH$2&amp;$A19,'UCL2'!$D:$E,MATCH("HOME",'UCL2'!$D$1:$E$1,0),0),"")&amp;IFERROR(VLOOKUP(DH$2&amp;$A19,'EU2'!$C:$F,MATCH("AWAY",'EU2'!$C$1:$F$1,0),0),"")&amp;IFERROR(VLOOKUP(DH$2&amp;$A19,'EU2'!$D:$E,MATCH("HOME",'EU2'!$D$1:$E$1,0),0),"")&amp;IFERROR(VLOOKUP(DH$2&amp;$A19,'EUC2'!$C:$F,MATCH("AWAY",'EUC2'!$C$1:$F$1,0),0),"")&amp;IFERROR(VLOOKUP(DH$2&amp;$A19,'EUC2'!$D:$E,MATCH("HOME",'EUC2'!$D$1:$E$1,0),0),"")</f>
        <v/>
      </c>
      <c r="DI19" s="25" t="str">
        <f>IFERROR(VLOOKUP(DI$2&amp;$B19,'FPL FIX2'!$N$1:$Q$400,MATCH("HOME",'FPL FIX2'!$N$1:$Q$1,0),0),"")&amp;IFERROR(VLOOKUP(DI$2&amp;$B19,'FPL FIX2'!$O$1:$P$400,MATCH("AWAY",'FPL FIX2'!$O$1:$P$1,0),0),"")&amp;IFERROR(VLOOKUP(DI$2&amp;$A19,'FA2'!$A:$D,MATCH("AWAY",'FA2'!$A$1:$D$1,0),0),"")&amp;IFERROR(VLOOKUP(DI$2&amp;$A19,'FA2'!$B:$C,MATCH("HOME",'FA2'!$B$1:$C$1,0),0),"")&amp;IFERROR(VLOOKUP(DI$2&amp;$A19,'EFL2'!$A:$D,MATCH("AWAY",'EFL2'!$A$1:$D$1,0),0),"")&amp;IFERROR(VLOOKUP(DI$2&amp;$A19,'EFL2'!$B:$C,MATCH("HOME",'EFL2'!$B$1:$C$1,0),0),"")&amp;IFERROR(VLOOKUP(DI$2&amp;$A19,'UCL2'!$C:$F,MATCH("AWAY",'UCL2'!$C$1:$F$1,0),0),"")&amp;IFERROR(VLOOKUP(DI$2&amp;$A19,'UCL2'!$D:$E,MATCH("HOME",'UCL2'!$D$1:$E$1,0),0),"")&amp;IFERROR(VLOOKUP(DI$2&amp;$A19,'EU2'!$C:$F,MATCH("AWAY",'EU2'!$C$1:$F$1,0),0),"")&amp;IFERROR(VLOOKUP(DI$2&amp;$A19,'EU2'!$D:$E,MATCH("HOME",'EU2'!$D$1:$E$1,0),0),"")&amp;IFERROR(VLOOKUP(DI$2&amp;$A19,'EUC2'!$C:$F,MATCH("AWAY",'EUC2'!$C$1:$F$1,0),0),"")&amp;IFERROR(VLOOKUP(DI$2&amp;$A19,'EUC2'!$D:$E,MATCH("HOME",'EUC2'!$D$1:$E$1,0),0),"")</f>
        <v/>
      </c>
      <c r="DJ19" s="25" t="str">
        <f>IFERROR(VLOOKUP(DJ$2&amp;$B19,'FPL FIX2'!$N$1:$Q$400,MATCH("HOME",'FPL FIX2'!$N$1:$Q$1,0),0),"")&amp;IFERROR(VLOOKUP(DJ$2&amp;$B19,'FPL FIX2'!$O$1:$P$400,MATCH("AWAY",'FPL FIX2'!$O$1:$P$1,0),0),"")&amp;IFERROR(VLOOKUP(DJ$2&amp;$A19,'FA2'!$A:$D,MATCH("AWAY",'FA2'!$A$1:$D$1,0),0),"")&amp;IFERROR(VLOOKUP(DJ$2&amp;$A19,'FA2'!$B:$C,MATCH("HOME",'FA2'!$B$1:$C$1,0),0),"")&amp;IFERROR(VLOOKUP(DJ$2&amp;$A19,'EFL2'!$A:$D,MATCH("AWAY",'EFL2'!$A$1:$D$1,0),0),"")&amp;IFERROR(VLOOKUP(DJ$2&amp;$A19,'EFL2'!$B:$C,MATCH("HOME",'EFL2'!$B$1:$C$1,0),0),"")&amp;IFERROR(VLOOKUP(DJ$2&amp;$A19,'UCL2'!$C:$F,MATCH("AWAY",'UCL2'!$C$1:$F$1,0),0),"")&amp;IFERROR(VLOOKUP(DJ$2&amp;$A19,'UCL2'!$D:$E,MATCH("HOME",'UCL2'!$D$1:$E$1,0),0),"")&amp;IFERROR(VLOOKUP(DJ$2&amp;$A19,'EU2'!$C:$F,MATCH("AWAY",'EU2'!$C$1:$F$1,0),0),"")&amp;IFERROR(VLOOKUP(DJ$2&amp;$A19,'EU2'!$D:$E,MATCH("HOME",'EU2'!$D$1:$E$1,0),0),"")&amp;IFERROR(VLOOKUP(DJ$2&amp;$A19,'EUC2'!$C:$F,MATCH("AWAY",'EUC2'!$C$1:$F$1,0),0),"")&amp;IFERROR(VLOOKUP(DJ$2&amp;$A19,'EUC2'!$D:$E,MATCH("HOME",'EUC2'!$D$1:$E$1,0),0),"")</f>
        <v/>
      </c>
      <c r="DK19" s="25" t="str">
        <f>IFERROR(VLOOKUP(DK$2&amp;$B19,'FPL FIX2'!$N$1:$Q$400,MATCH("HOME",'FPL FIX2'!$N$1:$Q$1,0),0),"")&amp;IFERROR(VLOOKUP(DK$2&amp;$B19,'FPL FIX2'!$O$1:$P$400,MATCH("AWAY",'FPL FIX2'!$O$1:$P$1,0),0),"")&amp;IFERROR(VLOOKUP(DK$2&amp;$A19,'FA2'!$A:$D,MATCH("AWAY",'FA2'!$A$1:$D$1,0),0),"")&amp;IFERROR(VLOOKUP(DK$2&amp;$A19,'FA2'!$B:$C,MATCH("HOME",'FA2'!$B$1:$C$1,0),0),"")&amp;IFERROR(VLOOKUP(DK$2&amp;$A19,'EFL2'!$A:$D,MATCH("AWAY",'EFL2'!$A$1:$D$1,0),0),"")&amp;IFERROR(VLOOKUP(DK$2&amp;$A19,'EFL2'!$B:$C,MATCH("HOME",'EFL2'!$B$1:$C$1,0),0),"")&amp;IFERROR(VLOOKUP(DK$2&amp;$A19,'UCL2'!$C:$F,MATCH("AWAY",'UCL2'!$C$1:$F$1,0),0),"")&amp;IFERROR(VLOOKUP(DK$2&amp;$A19,'UCL2'!$D:$E,MATCH("HOME",'UCL2'!$D$1:$E$1,0),0),"")&amp;IFERROR(VLOOKUP(DK$2&amp;$A19,'EU2'!$C:$F,MATCH("AWAY",'EU2'!$C$1:$F$1,0),0),"")&amp;IFERROR(VLOOKUP(DK$2&amp;$A19,'EU2'!$D:$E,MATCH("HOME",'EU2'!$D$1:$E$1,0),0),"")&amp;IFERROR(VLOOKUP(DK$2&amp;$A19,'EUC2'!$C:$F,MATCH("AWAY",'EUC2'!$C$1:$F$1,0),0),"")&amp;IFERROR(VLOOKUP(DK$2&amp;$A19,'EUC2'!$D:$E,MATCH("HOME",'EUC2'!$D$1:$E$1,0),0),"")</f>
        <v/>
      </c>
      <c r="DL19" s="25" t="str">
        <f>IFERROR(VLOOKUP(DL$2&amp;$B19,'FPL FIX2'!$N$1:$Q$400,MATCH("HOME",'FPL FIX2'!$N$1:$Q$1,0),0),"")&amp;IFERROR(VLOOKUP(DL$2&amp;$B19,'FPL FIX2'!$O$1:$P$400,MATCH("AWAY",'FPL FIX2'!$O$1:$P$1,0),0),"")&amp;IFERROR(VLOOKUP(DL$2&amp;$A19,'FA2'!$A:$D,MATCH("AWAY",'FA2'!$A$1:$D$1,0),0),"")&amp;IFERROR(VLOOKUP(DL$2&amp;$A19,'FA2'!$B:$C,MATCH("HOME",'FA2'!$B$1:$C$1,0),0),"")&amp;IFERROR(VLOOKUP(DL$2&amp;$A19,'EFL2'!$A:$D,MATCH("AWAY",'EFL2'!$A$1:$D$1,0),0),"")&amp;IFERROR(VLOOKUP(DL$2&amp;$A19,'EFL2'!$B:$C,MATCH("HOME",'EFL2'!$B$1:$C$1,0),0),"")&amp;IFERROR(VLOOKUP(DL$2&amp;$A19,'UCL2'!$C:$F,MATCH("AWAY",'UCL2'!$C$1:$F$1,0),0),"")&amp;IFERROR(VLOOKUP(DL$2&amp;$A19,'UCL2'!$D:$E,MATCH("HOME",'UCL2'!$D$1:$E$1,0),0),"")&amp;IFERROR(VLOOKUP(DL$2&amp;$A19,'EU2'!$C:$F,MATCH("AWAY",'EU2'!$C$1:$F$1,0),0),"")&amp;IFERROR(VLOOKUP(DL$2&amp;$A19,'EU2'!$D:$E,MATCH("HOME",'EU2'!$D$1:$E$1,0),0),"")&amp;IFERROR(VLOOKUP(DL$2&amp;$A19,'EUC2'!$C:$F,MATCH("AWAY",'EUC2'!$C$1:$F$1,0),0),"")&amp;IFERROR(VLOOKUP(DL$2&amp;$A19,'EUC2'!$D:$E,MATCH("HOME",'EUC2'!$D$1:$E$1,0),0),"")</f>
        <v/>
      </c>
      <c r="DM19" s="25" t="str">
        <f>IFERROR(VLOOKUP(DM$2&amp;$B19,'FPL FIX2'!$N$1:$Q$400,MATCH("HOME",'FPL FIX2'!$N$1:$Q$1,0),0),"")&amp;IFERROR(VLOOKUP(DM$2&amp;$B19,'FPL FIX2'!$O$1:$P$400,MATCH("AWAY",'FPL FIX2'!$O$1:$P$1,0),0),"")&amp;IFERROR(VLOOKUP(DM$2&amp;$A19,'FA2'!$A:$D,MATCH("AWAY",'FA2'!$A$1:$D$1,0),0),"")&amp;IFERROR(VLOOKUP(DM$2&amp;$A19,'FA2'!$B:$C,MATCH("HOME",'FA2'!$B$1:$C$1,0),0),"")&amp;IFERROR(VLOOKUP(DM$2&amp;$A19,'EFL2'!$A:$D,MATCH("AWAY",'EFL2'!$A$1:$D$1,0),0),"")&amp;IFERROR(VLOOKUP(DM$2&amp;$A19,'EFL2'!$B:$C,MATCH("HOME",'EFL2'!$B$1:$C$1,0),0),"")&amp;IFERROR(VLOOKUP(DM$2&amp;$A19,'UCL2'!$C:$F,MATCH("AWAY",'UCL2'!$C$1:$F$1,0),0),"")&amp;IFERROR(VLOOKUP(DM$2&amp;$A19,'UCL2'!$D:$E,MATCH("HOME",'UCL2'!$D$1:$E$1,0),0),"")&amp;IFERROR(VLOOKUP(DM$2&amp;$A19,'EU2'!$C:$F,MATCH("AWAY",'EU2'!$C$1:$F$1,0),0),"")&amp;IFERROR(VLOOKUP(DM$2&amp;$A19,'EU2'!$D:$E,MATCH("HOME",'EU2'!$D$1:$E$1,0),0),"")&amp;IFERROR(VLOOKUP(DM$2&amp;$A19,'EUC2'!$C:$F,MATCH("AWAY",'EUC2'!$C$1:$F$1,0),0),"")&amp;IFERROR(VLOOKUP(DM$2&amp;$A19,'EUC2'!$D:$E,MATCH("HOME",'EUC2'!$D$1:$E$1,0),0),"")</f>
        <v/>
      </c>
      <c r="DN19" s="25" t="str">
        <f>IFERROR(VLOOKUP(DN$2&amp;$B19,'FPL FIX2'!$N$1:$Q$400,MATCH("HOME",'FPL FIX2'!$N$1:$Q$1,0),0),"")&amp;IFERROR(VLOOKUP(DN$2&amp;$B19,'FPL FIX2'!$O$1:$P$400,MATCH("AWAY",'FPL FIX2'!$O$1:$P$1,0),0),"")&amp;IFERROR(VLOOKUP(DN$2&amp;$A19,'FA2'!$A:$D,MATCH("AWAY",'FA2'!$A$1:$D$1,0),0),"")&amp;IFERROR(VLOOKUP(DN$2&amp;$A19,'FA2'!$B:$C,MATCH("HOME",'FA2'!$B$1:$C$1,0),0),"")&amp;IFERROR(VLOOKUP(DN$2&amp;$A19,'EFL2'!$A:$D,MATCH("AWAY",'EFL2'!$A$1:$D$1,0),0),"")&amp;IFERROR(VLOOKUP(DN$2&amp;$A19,'EFL2'!$B:$C,MATCH("HOME",'EFL2'!$B$1:$C$1,0),0),"")&amp;IFERROR(VLOOKUP(DN$2&amp;$A19,'UCL2'!$C:$F,MATCH("AWAY",'UCL2'!$C$1:$F$1,0),0),"")&amp;IFERROR(VLOOKUP(DN$2&amp;$A19,'UCL2'!$D:$E,MATCH("HOME",'UCL2'!$D$1:$E$1,0),0),"")&amp;IFERROR(VLOOKUP(DN$2&amp;$A19,'EU2'!$C:$F,MATCH("AWAY",'EU2'!$C$1:$F$1,0),0),"")&amp;IFERROR(VLOOKUP(DN$2&amp;$A19,'EU2'!$D:$E,MATCH("HOME",'EU2'!$D$1:$E$1,0),0),"")&amp;IFERROR(VLOOKUP(DN$2&amp;$A19,'EUC2'!$C:$F,MATCH("AWAY",'EUC2'!$C$1:$F$1,0),0),"")&amp;IFERROR(VLOOKUP(DN$2&amp;$A19,'EUC2'!$D:$E,MATCH("HOME",'EUC2'!$D$1:$E$1,0),0),"")</f>
        <v/>
      </c>
      <c r="DO19" s="25" t="str">
        <f>IFERROR(VLOOKUP(DO$2&amp;$B19,'FPL FIX2'!$N$1:$Q$400,MATCH("HOME",'FPL FIX2'!$N$1:$Q$1,0),0),"")&amp;IFERROR(VLOOKUP(DO$2&amp;$B19,'FPL FIX2'!$O$1:$P$400,MATCH("AWAY",'FPL FIX2'!$O$1:$P$1,0),0),"")&amp;IFERROR(VLOOKUP(DO$2&amp;$A19,'FA2'!$A:$D,MATCH("AWAY",'FA2'!$A$1:$D$1,0),0),"")&amp;IFERROR(VLOOKUP(DO$2&amp;$A19,'FA2'!$B:$C,MATCH("HOME",'FA2'!$B$1:$C$1,0),0),"")&amp;IFERROR(VLOOKUP(DO$2&amp;$A19,'EFL2'!$A:$D,MATCH("AWAY",'EFL2'!$A$1:$D$1,0),0),"")&amp;IFERROR(VLOOKUP(DO$2&amp;$A19,'EFL2'!$B:$C,MATCH("HOME",'EFL2'!$B$1:$C$1,0),0),"")&amp;IFERROR(VLOOKUP(DO$2&amp;$A19,'UCL2'!$C:$F,MATCH("AWAY",'UCL2'!$C$1:$F$1,0),0),"")&amp;IFERROR(VLOOKUP(DO$2&amp;$A19,'UCL2'!$D:$E,MATCH("HOME",'UCL2'!$D$1:$E$1,0),0),"")&amp;IFERROR(VLOOKUP(DO$2&amp;$A19,'EU2'!$C:$F,MATCH("AWAY",'EU2'!$C$1:$F$1,0),0),"")&amp;IFERROR(VLOOKUP(DO$2&amp;$A19,'EU2'!$D:$E,MATCH("HOME",'EU2'!$D$1:$E$1,0),0),"")&amp;IFERROR(VLOOKUP(DO$2&amp;$A19,'EUC2'!$C:$F,MATCH("AWAY",'EUC2'!$C$1:$F$1,0),0),"")&amp;IFERROR(VLOOKUP(DO$2&amp;$A19,'EUC2'!$D:$E,MATCH("HOME",'EUC2'!$D$1:$E$1,0),0),"")</f>
        <v/>
      </c>
      <c r="DP19" s="25" t="str">
        <f>IFERROR(VLOOKUP(DP$2&amp;$B19,'FPL FIX2'!$N$1:$Q$400,MATCH("HOME",'FPL FIX2'!$N$1:$Q$1,0),0),"")&amp;IFERROR(VLOOKUP(DP$2&amp;$B19,'FPL FIX2'!$O$1:$P$400,MATCH("AWAY",'FPL FIX2'!$O$1:$P$1,0),0),"")&amp;IFERROR(VLOOKUP(DP$2&amp;$A19,'FA2'!$A:$D,MATCH("AWAY",'FA2'!$A$1:$D$1,0),0),"")&amp;IFERROR(VLOOKUP(DP$2&amp;$A19,'FA2'!$B:$C,MATCH("HOME",'FA2'!$B$1:$C$1,0),0),"")&amp;IFERROR(VLOOKUP(DP$2&amp;$A19,'EFL2'!$A:$D,MATCH("AWAY",'EFL2'!$A$1:$D$1,0),0),"")&amp;IFERROR(VLOOKUP(DP$2&amp;$A19,'EFL2'!$B:$C,MATCH("HOME",'EFL2'!$B$1:$C$1,0),0),"")&amp;IFERROR(VLOOKUP(DP$2&amp;$A19,'UCL2'!$C:$F,MATCH("AWAY",'UCL2'!$C$1:$F$1,0),0),"")&amp;IFERROR(VLOOKUP(DP$2&amp;$A19,'UCL2'!$D:$E,MATCH("HOME",'UCL2'!$D$1:$E$1,0),0),"")&amp;IFERROR(VLOOKUP(DP$2&amp;$A19,'EU2'!$C:$F,MATCH("AWAY",'EU2'!$C$1:$F$1,0),0),"")&amp;IFERROR(VLOOKUP(DP$2&amp;$A19,'EU2'!$D:$E,MATCH("HOME",'EU2'!$D$1:$E$1,0),0),"")&amp;IFERROR(VLOOKUP(DP$2&amp;$A19,'EUC2'!$C:$F,MATCH("AWAY",'EUC2'!$C$1:$F$1,0),0),"")&amp;IFERROR(VLOOKUP(DP$2&amp;$A19,'EUC2'!$D:$E,MATCH("HOME",'EUC2'!$D$1:$E$1,0),0),"")</f>
        <v/>
      </c>
      <c r="DQ19" s="25" t="str">
        <f>IFERROR(VLOOKUP(DQ$2&amp;$B19,'FPL FIX2'!$N$1:$Q$400,MATCH("HOME",'FPL FIX2'!$N$1:$Q$1,0),0),"")&amp;IFERROR(VLOOKUP(DQ$2&amp;$B19,'FPL FIX2'!$O$1:$P$400,MATCH("AWAY",'FPL FIX2'!$O$1:$P$1,0),0),"")&amp;IFERROR(VLOOKUP(DQ$2&amp;$A19,'FA2'!$A:$D,MATCH("AWAY",'FA2'!$A$1:$D$1,0),0),"")&amp;IFERROR(VLOOKUP(DQ$2&amp;$A19,'FA2'!$B:$C,MATCH("HOME",'FA2'!$B$1:$C$1,0),0),"")&amp;IFERROR(VLOOKUP(DQ$2&amp;$A19,'EFL2'!$A:$D,MATCH("AWAY",'EFL2'!$A$1:$D$1,0),0),"")&amp;IFERROR(VLOOKUP(DQ$2&amp;$A19,'EFL2'!$B:$C,MATCH("HOME",'EFL2'!$B$1:$C$1,0),0),"")&amp;IFERROR(VLOOKUP(DQ$2&amp;$A19,'UCL2'!$C:$F,MATCH("AWAY",'UCL2'!$C$1:$F$1,0),0),"")&amp;IFERROR(VLOOKUP(DQ$2&amp;$A19,'UCL2'!$D:$E,MATCH("HOME",'UCL2'!$D$1:$E$1,0),0),"")&amp;IFERROR(VLOOKUP(DQ$2&amp;$A19,'EU2'!$C:$F,MATCH("AWAY",'EU2'!$C$1:$F$1,0),0),"")&amp;IFERROR(VLOOKUP(DQ$2&amp;$A19,'EU2'!$D:$E,MATCH("HOME",'EU2'!$D$1:$E$1,0),0),"")&amp;IFERROR(VLOOKUP(DQ$2&amp;$A19,'EUC2'!$C:$F,MATCH("AWAY",'EUC2'!$C$1:$F$1,0),0),"")&amp;IFERROR(VLOOKUP(DQ$2&amp;$A19,'EUC2'!$D:$E,MATCH("HOME",'EUC2'!$D$1:$E$1,0),0),"")</f>
        <v/>
      </c>
      <c r="DR19" s="25" t="str">
        <f>IFERROR(VLOOKUP(DR$2&amp;$B19,'FPL FIX2'!$N$1:$Q$400,MATCH("HOME",'FPL FIX2'!$N$1:$Q$1,0),0),"")&amp;IFERROR(VLOOKUP(DR$2&amp;$B19,'FPL FIX2'!$O$1:$P$400,MATCH("AWAY",'FPL FIX2'!$O$1:$P$1,0),0),"")&amp;IFERROR(VLOOKUP(DR$2&amp;$A19,'FA2'!$A:$D,MATCH("AWAY",'FA2'!$A$1:$D$1,0),0),"")&amp;IFERROR(VLOOKUP(DR$2&amp;$A19,'FA2'!$B:$C,MATCH("HOME",'FA2'!$B$1:$C$1,0),0),"")&amp;IFERROR(VLOOKUP(DR$2&amp;$A19,'EFL2'!$A:$D,MATCH("AWAY",'EFL2'!$A$1:$D$1,0),0),"")&amp;IFERROR(VLOOKUP(DR$2&amp;$A19,'EFL2'!$B:$C,MATCH("HOME",'EFL2'!$B$1:$C$1,0),0),"")&amp;IFERROR(VLOOKUP(DR$2&amp;$A19,'UCL2'!$C:$F,MATCH("AWAY",'UCL2'!$C$1:$F$1,0),0),"")&amp;IFERROR(VLOOKUP(DR$2&amp;$A19,'UCL2'!$D:$E,MATCH("HOME",'UCL2'!$D$1:$E$1,0),0),"")&amp;IFERROR(VLOOKUP(DR$2&amp;$A19,'EU2'!$C:$F,MATCH("AWAY",'EU2'!$C$1:$F$1,0),0),"")&amp;IFERROR(VLOOKUP(DR$2&amp;$A19,'EU2'!$D:$E,MATCH("HOME",'EU2'!$D$1:$E$1,0),0),"")&amp;IFERROR(VLOOKUP(DR$2&amp;$A19,'EUC2'!$C:$F,MATCH("AWAY",'EUC2'!$C$1:$F$1,0),0),"")&amp;IFERROR(VLOOKUP(DR$2&amp;$A19,'EUC2'!$D:$E,MATCH("HOME",'EUC2'!$D$1:$E$1,0),0),"")</f>
        <v/>
      </c>
      <c r="DS19" s="25" t="str">
        <f>IFERROR(VLOOKUP(DS$2&amp;$B19,'FPL FIX2'!$N$1:$Q$400,MATCH("HOME",'FPL FIX2'!$N$1:$Q$1,0),0),"")&amp;IFERROR(VLOOKUP(DS$2&amp;$B19,'FPL FIX2'!$O$1:$P$400,MATCH("AWAY",'FPL FIX2'!$O$1:$P$1,0),0),"")&amp;IFERROR(VLOOKUP(DS$2&amp;$A19,'FA2'!$A:$D,MATCH("AWAY",'FA2'!$A$1:$D$1,0),0),"")&amp;IFERROR(VLOOKUP(DS$2&amp;$A19,'FA2'!$B:$C,MATCH("HOME",'FA2'!$B$1:$C$1,0),0),"")&amp;IFERROR(VLOOKUP(DS$2&amp;$A19,'EFL2'!$A:$D,MATCH("AWAY",'EFL2'!$A$1:$D$1,0),0),"")&amp;IFERROR(VLOOKUP(DS$2&amp;$A19,'EFL2'!$B:$C,MATCH("HOME",'EFL2'!$B$1:$C$1,0),0),"")&amp;IFERROR(VLOOKUP(DS$2&amp;$A19,'UCL2'!$C:$F,MATCH("AWAY",'UCL2'!$C$1:$F$1,0),0),"")&amp;IFERROR(VLOOKUP(DS$2&amp;$A19,'UCL2'!$D:$E,MATCH("HOME",'UCL2'!$D$1:$E$1,0),0),"")&amp;IFERROR(VLOOKUP(DS$2&amp;$A19,'EU2'!$C:$F,MATCH("AWAY",'EU2'!$C$1:$F$1,0),0),"")&amp;IFERROR(VLOOKUP(DS$2&amp;$A19,'EU2'!$D:$E,MATCH("HOME",'EU2'!$D$1:$E$1,0),0),"")&amp;IFERROR(VLOOKUP(DS$2&amp;$A19,'EUC2'!$C:$F,MATCH("AWAY",'EUC2'!$C$1:$F$1,0),0),"")&amp;IFERROR(VLOOKUP(DS$2&amp;$A19,'EUC2'!$D:$E,MATCH("HOME",'EUC2'!$D$1:$E$1,0),0),"")</f>
        <v/>
      </c>
      <c r="DT19" s="25" t="str">
        <f>IFERROR(VLOOKUP(DT$2&amp;$B19,'FPL FIX2'!$N$1:$Q$400,MATCH("HOME",'FPL FIX2'!$N$1:$Q$1,0),0),"")&amp;IFERROR(VLOOKUP(DT$2&amp;$B19,'FPL FIX2'!$O$1:$P$400,MATCH("AWAY",'FPL FIX2'!$O$1:$P$1,0),0),"")&amp;IFERROR(VLOOKUP(DT$2&amp;$A19,'FA2'!$A:$D,MATCH("AWAY",'FA2'!$A$1:$D$1,0),0),"")&amp;IFERROR(VLOOKUP(DT$2&amp;$A19,'FA2'!$B:$C,MATCH("HOME",'FA2'!$B$1:$C$1,0),0),"")&amp;IFERROR(VLOOKUP(DT$2&amp;$A19,'EFL2'!$A:$D,MATCH("AWAY",'EFL2'!$A$1:$D$1,0),0),"")&amp;IFERROR(VLOOKUP(DT$2&amp;$A19,'EFL2'!$B:$C,MATCH("HOME",'EFL2'!$B$1:$C$1,0),0),"")&amp;IFERROR(VLOOKUP(DT$2&amp;$A19,'UCL2'!$C:$F,MATCH("AWAY",'UCL2'!$C$1:$F$1,0),0),"")&amp;IFERROR(VLOOKUP(DT$2&amp;$A19,'UCL2'!$D:$E,MATCH("HOME",'UCL2'!$D$1:$E$1,0),0),"")&amp;IFERROR(VLOOKUP(DT$2&amp;$A19,'EU2'!$C:$F,MATCH("AWAY",'EU2'!$C$1:$F$1,0),0),"")&amp;IFERROR(VLOOKUP(DT$2&amp;$A19,'EU2'!$D:$E,MATCH("HOME",'EU2'!$D$1:$E$1,0),0),"")&amp;IFERROR(VLOOKUP(DT$2&amp;$A19,'EUC2'!$C:$F,MATCH("AWAY",'EUC2'!$C$1:$F$1,0),0),"")&amp;IFERROR(VLOOKUP(DT$2&amp;$A19,'EUC2'!$D:$E,MATCH("HOME",'EUC2'!$D$1:$E$1,0),0),"")</f>
        <v/>
      </c>
      <c r="DU19" s="25" t="str">
        <f>IFERROR(VLOOKUP(DU$2&amp;$B19,'FPL FIX2'!$N$1:$Q$400,MATCH("HOME",'FPL FIX2'!$N$1:$Q$1,0),0),"")&amp;IFERROR(VLOOKUP(DU$2&amp;$B19,'FPL FIX2'!$O$1:$P$400,MATCH("AWAY",'FPL FIX2'!$O$1:$P$1,0),0),"")&amp;IFERROR(VLOOKUP(DU$2&amp;$A19,'FA2'!$A:$D,MATCH("AWAY",'FA2'!$A$1:$D$1,0),0),"")&amp;IFERROR(VLOOKUP(DU$2&amp;$A19,'FA2'!$B:$C,MATCH("HOME",'FA2'!$B$1:$C$1,0),0),"")&amp;IFERROR(VLOOKUP(DU$2&amp;$A19,'EFL2'!$A:$D,MATCH("AWAY",'EFL2'!$A$1:$D$1,0),0),"")&amp;IFERROR(VLOOKUP(DU$2&amp;$A19,'EFL2'!$B:$C,MATCH("HOME",'EFL2'!$B$1:$C$1,0),0),"")&amp;IFERROR(VLOOKUP(DU$2&amp;$A19,'UCL2'!$C:$F,MATCH("AWAY",'UCL2'!$C$1:$F$1,0),0),"")&amp;IFERROR(VLOOKUP(DU$2&amp;$A19,'UCL2'!$D:$E,MATCH("HOME",'UCL2'!$D$1:$E$1,0),0),"")&amp;IFERROR(VLOOKUP(DU$2&amp;$A19,'EU2'!$C:$F,MATCH("AWAY",'EU2'!$C$1:$F$1,0),0),"")&amp;IFERROR(VLOOKUP(DU$2&amp;$A19,'EU2'!$D:$E,MATCH("HOME",'EU2'!$D$1:$E$1,0),0),"")&amp;IFERROR(VLOOKUP(DU$2&amp;$A19,'EUC2'!$C:$F,MATCH("AWAY",'EUC2'!$C$1:$F$1,0),0),"")&amp;IFERROR(VLOOKUP(DU$2&amp;$A19,'EUC2'!$D:$E,MATCH("HOME",'EUC2'!$D$1:$E$1,0),0),"")</f>
        <v/>
      </c>
      <c r="DV19" s="25" t="str">
        <f>IFERROR(VLOOKUP(DV$2&amp;$B19,'FPL FIX2'!$N$1:$Q$400,MATCH("HOME",'FPL FIX2'!$N$1:$Q$1,0),0),"")&amp;IFERROR(VLOOKUP(DV$2&amp;$B19,'FPL FIX2'!$O$1:$P$400,MATCH("AWAY",'FPL FIX2'!$O$1:$P$1,0),0),"")&amp;IFERROR(VLOOKUP(DV$2&amp;$A19,'FA2'!$A:$D,MATCH("AWAY",'FA2'!$A$1:$D$1,0),0),"")&amp;IFERROR(VLOOKUP(DV$2&amp;$A19,'FA2'!$B:$C,MATCH("HOME",'FA2'!$B$1:$C$1,0),0),"")&amp;IFERROR(VLOOKUP(DV$2&amp;$A19,'EFL2'!$A:$D,MATCH("AWAY",'EFL2'!$A$1:$D$1,0),0),"")&amp;IFERROR(VLOOKUP(DV$2&amp;$A19,'EFL2'!$B:$C,MATCH("HOME",'EFL2'!$B$1:$C$1,0),0),"")&amp;IFERROR(VLOOKUP(DV$2&amp;$A19,'UCL2'!$C:$F,MATCH("AWAY",'UCL2'!$C$1:$F$1,0),0),"")&amp;IFERROR(VLOOKUP(DV$2&amp;$A19,'UCL2'!$D:$E,MATCH("HOME",'UCL2'!$D$1:$E$1,0),0),"")&amp;IFERROR(VLOOKUP(DV$2&amp;$A19,'EU2'!$C:$F,MATCH("AWAY",'EU2'!$C$1:$F$1,0),0),"")&amp;IFERROR(VLOOKUP(DV$2&amp;$A19,'EU2'!$D:$E,MATCH("HOME",'EU2'!$D$1:$E$1,0),0),"")&amp;IFERROR(VLOOKUP(DV$2&amp;$A19,'EUC2'!$C:$F,MATCH("AWAY",'EUC2'!$C$1:$F$1,0),0),"")&amp;IFERROR(VLOOKUP(DV$2&amp;$A19,'EUC2'!$D:$E,MATCH("HOME",'EUC2'!$D$1:$E$1,0),0),"")</f>
        <v/>
      </c>
      <c r="DW19" s="25" t="str">
        <f>IFERROR(VLOOKUP(DW$2&amp;$B19,'FPL FIX2'!$N$1:$Q$400,MATCH("HOME",'FPL FIX2'!$N$1:$Q$1,0),0),"")&amp;IFERROR(VLOOKUP(DW$2&amp;$B19,'FPL FIX2'!$O$1:$P$400,MATCH("AWAY",'FPL FIX2'!$O$1:$P$1,0),0),"")&amp;IFERROR(VLOOKUP(DW$2&amp;$A19,'FA2'!$A:$D,MATCH("AWAY",'FA2'!$A$1:$D$1,0),0),"")&amp;IFERROR(VLOOKUP(DW$2&amp;$A19,'FA2'!$B:$C,MATCH("HOME",'FA2'!$B$1:$C$1,0),0),"")&amp;IFERROR(VLOOKUP(DW$2&amp;$A19,'EFL2'!$A:$D,MATCH("AWAY",'EFL2'!$A$1:$D$1,0),0),"")&amp;IFERROR(VLOOKUP(DW$2&amp;$A19,'EFL2'!$B:$C,MATCH("HOME",'EFL2'!$B$1:$C$1,0),0),"")&amp;IFERROR(VLOOKUP(DW$2&amp;$A19,'UCL2'!$C:$F,MATCH("AWAY",'UCL2'!$C$1:$F$1,0),0),"")&amp;IFERROR(VLOOKUP(DW$2&amp;$A19,'UCL2'!$D:$E,MATCH("HOME",'UCL2'!$D$1:$E$1,0),0),"")&amp;IFERROR(VLOOKUP(DW$2&amp;$A19,'EU2'!$C:$F,MATCH("AWAY",'EU2'!$C$1:$F$1,0),0),"")&amp;IFERROR(VLOOKUP(DW$2&amp;$A19,'EU2'!$D:$E,MATCH("HOME",'EU2'!$D$1:$E$1,0),0),"")&amp;IFERROR(VLOOKUP(DW$2&amp;$A19,'EUC2'!$C:$F,MATCH("AWAY",'EUC2'!$C$1:$F$1,0),0),"")&amp;IFERROR(VLOOKUP(DW$2&amp;$A19,'EUC2'!$D:$E,MATCH("HOME",'EUC2'!$D$1:$E$1,0),0),"")</f>
        <v/>
      </c>
      <c r="DX19" s="25" t="str">
        <f>IFERROR(VLOOKUP(DX$2&amp;$B19,'FPL FIX2'!$N$1:$Q$400,MATCH("HOME",'FPL FIX2'!$N$1:$Q$1,0),0),"")&amp;IFERROR(VLOOKUP(DX$2&amp;$B19,'FPL FIX2'!$O$1:$P$400,MATCH("AWAY",'FPL FIX2'!$O$1:$P$1,0),0),"")&amp;IFERROR(VLOOKUP(DX$2&amp;$A19,'FA2'!$A:$D,MATCH("AWAY",'FA2'!$A$1:$D$1,0),0),"")&amp;IFERROR(VLOOKUP(DX$2&amp;$A19,'FA2'!$B:$C,MATCH("HOME",'FA2'!$B$1:$C$1,0),0),"")&amp;IFERROR(VLOOKUP(DX$2&amp;$A19,'EFL2'!$A:$D,MATCH("AWAY",'EFL2'!$A$1:$D$1,0),0),"")&amp;IFERROR(VLOOKUP(DX$2&amp;$A19,'EFL2'!$B:$C,MATCH("HOME",'EFL2'!$B$1:$C$1,0),0),"")&amp;IFERROR(VLOOKUP(DX$2&amp;$A19,'UCL2'!$C:$F,MATCH("AWAY",'UCL2'!$C$1:$F$1,0),0),"")&amp;IFERROR(VLOOKUP(DX$2&amp;$A19,'UCL2'!$D:$E,MATCH("HOME",'UCL2'!$D$1:$E$1,0),0),"")&amp;IFERROR(VLOOKUP(DX$2&amp;$A19,'EU2'!$C:$F,MATCH("AWAY",'EU2'!$C$1:$F$1,0),0),"")&amp;IFERROR(VLOOKUP(DX$2&amp;$A19,'EU2'!$D:$E,MATCH("HOME",'EU2'!$D$1:$E$1,0),0),"")&amp;IFERROR(VLOOKUP(DX$2&amp;$A19,'EUC2'!$C:$F,MATCH("AWAY",'EUC2'!$C$1:$F$1,0),0),"")&amp;IFERROR(VLOOKUP(DX$2&amp;$A19,'EUC2'!$D:$E,MATCH("HOME",'EUC2'!$D$1:$E$1,0),0),"")</f>
        <v/>
      </c>
      <c r="DY19" s="25" t="str">
        <f>IFERROR(VLOOKUP(DY$2&amp;$B19,'FPL FIX2'!$N$1:$Q$400,MATCH("HOME",'FPL FIX2'!$N$1:$Q$1,0),0),"")&amp;IFERROR(VLOOKUP(DY$2&amp;$B19,'FPL FIX2'!$O$1:$P$400,MATCH("AWAY",'FPL FIX2'!$O$1:$P$1,0),0),"")&amp;IFERROR(VLOOKUP(DY$2&amp;$A19,'FA2'!$A:$D,MATCH("AWAY",'FA2'!$A$1:$D$1,0),0),"")&amp;IFERROR(VLOOKUP(DY$2&amp;$A19,'FA2'!$B:$C,MATCH("HOME",'FA2'!$B$1:$C$1,0),0),"")&amp;IFERROR(VLOOKUP(DY$2&amp;$A19,'EFL2'!$A:$D,MATCH("AWAY",'EFL2'!$A$1:$D$1,0),0),"")&amp;IFERROR(VLOOKUP(DY$2&amp;$A19,'EFL2'!$B:$C,MATCH("HOME",'EFL2'!$B$1:$C$1,0),0),"")&amp;IFERROR(VLOOKUP(DY$2&amp;$A19,'UCL2'!$C:$F,MATCH("AWAY",'UCL2'!$C$1:$F$1,0),0),"")&amp;IFERROR(VLOOKUP(DY$2&amp;$A19,'UCL2'!$D:$E,MATCH("HOME",'UCL2'!$D$1:$E$1,0),0),"")&amp;IFERROR(VLOOKUP(DY$2&amp;$A19,'EU2'!$C:$F,MATCH("AWAY",'EU2'!$C$1:$F$1,0),0),"")&amp;IFERROR(VLOOKUP(DY$2&amp;$A19,'EU2'!$D:$E,MATCH("HOME",'EU2'!$D$1:$E$1,0),0),"")&amp;IFERROR(VLOOKUP(DY$2&amp;$A19,'EUC2'!$C:$F,MATCH("AWAY",'EUC2'!$C$1:$F$1,0),0),"")&amp;IFERROR(VLOOKUP(DY$2&amp;$A19,'EUC2'!$D:$E,MATCH("HOME",'EUC2'!$D$1:$E$1,0),0),"")</f>
        <v/>
      </c>
      <c r="DZ19" s="25" t="str">
        <f>IFERROR(VLOOKUP(DZ$2&amp;$B19,'FPL FIX2'!$N$1:$Q$400,MATCH("HOME",'FPL FIX2'!$N$1:$Q$1,0),0),"")&amp;IFERROR(VLOOKUP(DZ$2&amp;$B19,'FPL FIX2'!$O$1:$P$400,MATCH("AWAY",'FPL FIX2'!$O$1:$P$1,0),0),"")&amp;IFERROR(VLOOKUP(DZ$2&amp;$A19,'FA2'!$A:$D,MATCH("AWAY",'FA2'!$A$1:$D$1,0),0),"")&amp;IFERROR(VLOOKUP(DZ$2&amp;$A19,'FA2'!$B:$C,MATCH("HOME",'FA2'!$B$1:$C$1,0),0),"")&amp;IFERROR(VLOOKUP(DZ$2&amp;$A19,'EFL2'!$A:$D,MATCH("AWAY",'EFL2'!$A$1:$D$1,0),0),"")&amp;IFERROR(VLOOKUP(DZ$2&amp;$A19,'EFL2'!$B:$C,MATCH("HOME",'EFL2'!$B$1:$C$1,0),0),"")&amp;IFERROR(VLOOKUP(DZ$2&amp;$A19,'UCL2'!$C:$F,MATCH("AWAY",'UCL2'!$C$1:$F$1,0),0),"")&amp;IFERROR(VLOOKUP(DZ$2&amp;$A19,'UCL2'!$D:$E,MATCH("HOME",'UCL2'!$D$1:$E$1,0),0),"")&amp;IFERROR(VLOOKUP(DZ$2&amp;$A19,'EU2'!$C:$F,MATCH("AWAY",'EU2'!$C$1:$F$1,0),0),"")&amp;IFERROR(VLOOKUP(DZ$2&amp;$A19,'EU2'!$D:$E,MATCH("HOME",'EU2'!$D$1:$E$1,0),0),"")&amp;IFERROR(VLOOKUP(DZ$2&amp;$A19,'EUC2'!$C:$F,MATCH("AWAY",'EUC2'!$C$1:$F$1,0),0),"")&amp;IFERROR(VLOOKUP(DZ$2&amp;$A19,'EUC2'!$D:$E,MATCH("HOME",'EUC2'!$D$1:$E$1,0),0),"")</f>
        <v/>
      </c>
      <c r="EA19" s="25" t="str">
        <f>IFERROR(VLOOKUP(EA$2&amp;$B19,'FPL FIX2'!$N$1:$Q$400,MATCH("HOME",'FPL FIX2'!$N$1:$Q$1,0),0),"")&amp;IFERROR(VLOOKUP(EA$2&amp;$B19,'FPL FIX2'!$O$1:$P$400,MATCH("AWAY",'FPL FIX2'!$O$1:$P$1,0),0),"")&amp;IFERROR(VLOOKUP(EA$2&amp;$A19,'FA2'!$A:$D,MATCH("AWAY",'FA2'!$A$1:$D$1,0),0),"")&amp;IFERROR(VLOOKUP(EA$2&amp;$A19,'FA2'!$B:$C,MATCH("HOME",'FA2'!$B$1:$C$1,0),0),"")&amp;IFERROR(VLOOKUP(EA$2&amp;$A19,'EFL2'!$A:$D,MATCH("AWAY",'EFL2'!$A$1:$D$1,0),0),"")&amp;IFERROR(VLOOKUP(EA$2&amp;$A19,'EFL2'!$B:$C,MATCH("HOME",'EFL2'!$B$1:$C$1,0),0),"")&amp;IFERROR(VLOOKUP(EA$2&amp;$A19,'UCL2'!$C:$F,MATCH("AWAY",'UCL2'!$C$1:$F$1,0),0),"")&amp;IFERROR(VLOOKUP(EA$2&amp;$A19,'UCL2'!$D:$E,MATCH("HOME",'UCL2'!$D$1:$E$1,0),0),"")&amp;IFERROR(VLOOKUP(EA$2&amp;$A19,'EU2'!$C:$F,MATCH("AWAY",'EU2'!$C$1:$F$1,0),0),"")&amp;IFERROR(VLOOKUP(EA$2&amp;$A19,'EU2'!$D:$E,MATCH("HOME",'EU2'!$D$1:$E$1,0),0),"")&amp;IFERROR(VLOOKUP(EA$2&amp;$A19,'EUC2'!$C:$F,MATCH("AWAY",'EUC2'!$C$1:$F$1,0),0),"")&amp;IFERROR(VLOOKUP(EA$2&amp;$A19,'EUC2'!$D:$E,MATCH("HOME",'EUC2'!$D$1:$E$1,0),0),"")</f>
        <v/>
      </c>
      <c r="EB19" s="25" t="str">
        <f>IFERROR(VLOOKUP(EB$2&amp;$B19,'FPL FIX2'!$N$1:$Q$400,MATCH("HOME",'FPL FIX2'!$N$1:$Q$1,0),0),"")&amp;IFERROR(VLOOKUP(EB$2&amp;$B19,'FPL FIX2'!$O$1:$P$400,MATCH("AWAY",'FPL FIX2'!$O$1:$P$1,0),0),"")&amp;IFERROR(VLOOKUP(EB$2&amp;$A19,'FA2'!$A:$D,MATCH("AWAY",'FA2'!$A$1:$D$1,0),0),"")&amp;IFERROR(VLOOKUP(EB$2&amp;$A19,'FA2'!$B:$C,MATCH("HOME",'FA2'!$B$1:$C$1,0),0),"")&amp;IFERROR(VLOOKUP(EB$2&amp;$A19,'EFL2'!$A:$D,MATCH("AWAY",'EFL2'!$A$1:$D$1,0),0),"")&amp;IFERROR(VLOOKUP(EB$2&amp;$A19,'EFL2'!$B:$C,MATCH("HOME",'EFL2'!$B$1:$C$1,0),0),"")&amp;IFERROR(VLOOKUP(EB$2&amp;$A19,'UCL2'!$C:$F,MATCH("AWAY",'UCL2'!$C$1:$F$1,0),0),"")&amp;IFERROR(VLOOKUP(EB$2&amp;$A19,'UCL2'!$D:$E,MATCH("HOME",'UCL2'!$D$1:$E$1,0),0),"")&amp;IFERROR(VLOOKUP(EB$2&amp;$A19,'EU2'!$C:$F,MATCH("AWAY",'EU2'!$C$1:$F$1,0),0),"")&amp;IFERROR(VLOOKUP(EB$2&amp;$A19,'EU2'!$D:$E,MATCH("HOME",'EU2'!$D$1:$E$1,0),0),"")&amp;IFERROR(VLOOKUP(EB$2&amp;$A19,'EUC2'!$C:$F,MATCH("AWAY",'EUC2'!$C$1:$F$1,0),0),"")&amp;IFERROR(VLOOKUP(EB$2&amp;$A19,'EUC2'!$D:$E,MATCH("HOME",'EUC2'!$D$1:$E$1,0),0),"")</f>
        <v/>
      </c>
      <c r="EC19" s="25" t="str">
        <f>IFERROR(VLOOKUP(EC$2&amp;$B19,'FPL FIX2'!$N$1:$Q$400,MATCH("HOME",'FPL FIX2'!$N$1:$Q$1,0),0),"")&amp;IFERROR(VLOOKUP(EC$2&amp;$B19,'FPL FIX2'!$O$1:$P$400,MATCH("AWAY",'FPL FIX2'!$O$1:$P$1,0),0),"")&amp;IFERROR(VLOOKUP(EC$2&amp;$A19,'FA2'!$A:$D,MATCH("AWAY",'FA2'!$A$1:$D$1,0),0),"")&amp;IFERROR(VLOOKUP(EC$2&amp;$A19,'FA2'!$B:$C,MATCH("HOME",'FA2'!$B$1:$C$1,0),0),"")&amp;IFERROR(VLOOKUP(EC$2&amp;$A19,'EFL2'!$A:$D,MATCH("AWAY",'EFL2'!$A$1:$D$1,0),0),"")&amp;IFERROR(VLOOKUP(EC$2&amp;$A19,'EFL2'!$B:$C,MATCH("HOME",'EFL2'!$B$1:$C$1,0),0),"")&amp;IFERROR(VLOOKUP(EC$2&amp;$A19,'UCL2'!$C:$F,MATCH("AWAY",'UCL2'!$C$1:$F$1,0),0),"")&amp;IFERROR(VLOOKUP(EC$2&amp;$A19,'UCL2'!$D:$E,MATCH("HOME",'UCL2'!$D$1:$E$1,0),0),"")&amp;IFERROR(VLOOKUP(EC$2&amp;$A19,'EU2'!$C:$F,MATCH("AWAY",'EU2'!$C$1:$F$1,0),0),"")&amp;IFERROR(VLOOKUP(EC$2&amp;$A19,'EU2'!$D:$E,MATCH("HOME",'EU2'!$D$1:$E$1,0),0),"")&amp;IFERROR(VLOOKUP(EC$2&amp;$A19,'EUC2'!$C:$F,MATCH("AWAY",'EUC2'!$C$1:$F$1,0),0),"")&amp;IFERROR(VLOOKUP(EC$2&amp;$A19,'EUC2'!$D:$E,MATCH("HOME",'EUC2'!$D$1:$E$1,0),0),"")</f>
        <v/>
      </c>
      <c r="ED19" s="25" t="str">
        <f>IFERROR(VLOOKUP(ED$2&amp;$B19,'FPL FIX2'!$N$1:$Q$400,MATCH("HOME",'FPL FIX2'!$N$1:$Q$1,0),0),"")&amp;IFERROR(VLOOKUP(ED$2&amp;$B19,'FPL FIX2'!$O$1:$P$400,MATCH("AWAY",'FPL FIX2'!$O$1:$P$1,0),0),"")&amp;IFERROR(VLOOKUP(ED$2&amp;$A19,'FA2'!$A:$D,MATCH("AWAY",'FA2'!$A$1:$D$1,0),0),"")&amp;IFERROR(VLOOKUP(ED$2&amp;$A19,'FA2'!$B:$C,MATCH("HOME",'FA2'!$B$1:$C$1,0),0),"")&amp;IFERROR(VLOOKUP(ED$2&amp;$A19,'EFL2'!$A:$D,MATCH("AWAY",'EFL2'!$A$1:$D$1,0),0),"")&amp;IFERROR(VLOOKUP(ED$2&amp;$A19,'EFL2'!$B:$C,MATCH("HOME",'EFL2'!$B$1:$C$1,0),0),"")&amp;IFERROR(VLOOKUP(ED$2&amp;$A19,'UCL2'!$C:$F,MATCH("AWAY",'UCL2'!$C$1:$F$1,0),0),"")&amp;IFERROR(VLOOKUP(ED$2&amp;$A19,'UCL2'!$D:$E,MATCH("HOME",'UCL2'!$D$1:$E$1,0),0),"")&amp;IFERROR(VLOOKUP(ED$2&amp;$A19,'EU2'!$C:$F,MATCH("AWAY",'EU2'!$C$1:$F$1,0),0),"")&amp;IFERROR(VLOOKUP(ED$2&amp;$A19,'EU2'!$D:$E,MATCH("HOME",'EU2'!$D$1:$E$1,0),0),"")&amp;IFERROR(VLOOKUP(ED$2&amp;$A19,'EUC2'!$C:$F,MATCH("AWAY",'EUC2'!$C$1:$F$1,0),0),"")&amp;IFERROR(VLOOKUP(ED$2&amp;$A19,'EUC2'!$D:$E,MATCH("HOME",'EUC2'!$D$1:$E$1,0),0),"")</f>
        <v/>
      </c>
      <c r="EE19" s="25" t="str">
        <f>IFERROR(VLOOKUP(EE$2&amp;$B19,'FPL FIX2'!$N$1:$Q$400,MATCH("HOME",'FPL FIX2'!$N$1:$Q$1,0),0),"")&amp;IFERROR(VLOOKUP(EE$2&amp;$B19,'FPL FIX2'!$O$1:$P$400,MATCH("AWAY",'FPL FIX2'!$O$1:$P$1,0),0),"")&amp;IFERROR(VLOOKUP(EE$2&amp;$A19,'FA2'!$A:$D,MATCH("AWAY",'FA2'!$A$1:$D$1,0),0),"")&amp;IFERROR(VLOOKUP(EE$2&amp;$A19,'FA2'!$B:$C,MATCH("HOME",'FA2'!$B$1:$C$1,0),0),"")&amp;IFERROR(VLOOKUP(EE$2&amp;$A19,'EFL2'!$A:$D,MATCH("AWAY",'EFL2'!$A$1:$D$1,0),0),"")&amp;IFERROR(VLOOKUP(EE$2&amp;$A19,'EFL2'!$B:$C,MATCH("HOME",'EFL2'!$B$1:$C$1,0),0),"")&amp;IFERROR(VLOOKUP(EE$2&amp;$A19,'UCL2'!$C:$F,MATCH("AWAY",'UCL2'!$C$1:$F$1,0),0),"")&amp;IFERROR(VLOOKUP(EE$2&amp;$A19,'UCL2'!$D:$E,MATCH("HOME",'UCL2'!$D$1:$E$1,0),0),"")&amp;IFERROR(VLOOKUP(EE$2&amp;$A19,'EU2'!$C:$F,MATCH("AWAY",'EU2'!$C$1:$F$1,0),0),"")&amp;IFERROR(VLOOKUP(EE$2&amp;$A19,'EU2'!$D:$E,MATCH("HOME",'EU2'!$D$1:$E$1,0),0),"")&amp;IFERROR(VLOOKUP(EE$2&amp;$A19,'EUC2'!$C:$F,MATCH("AWAY",'EUC2'!$C$1:$F$1,0),0),"")&amp;IFERROR(VLOOKUP(EE$2&amp;$A19,'EUC2'!$D:$E,MATCH("HOME",'EUC2'!$D$1:$E$1,0),0),"")</f>
        <v/>
      </c>
      <c r="EF19" s="25" t="str">
        <f>IFERROR(VLOOKUP(EF$2&amp;$B19,'FPL FIX2'!$N$1:$Q$400,MATCH("HOME",'FPL FIX2'!$N$1:$Q$1,0),0),"")&amp;IFERROR(VLOOKUP(EF$2&amp;$B19,'FPL FIX2'!$O$1:$P$400,MATCH("AWAY",'FPL FIX2'!$O$1:$P$1,0),0),"")&amp;IFERROR(VLOOKUP(EF$2&amp;$A19,'FA2'!$A:$D,MATCH("AWAY",'FA2'!$A$1:$D$1,0),0),"")&amp;IFERROR(VLOOKUP(EF$2&amp;$A19,'FA2'!$B:$C,MATCH("HOME",'FA2'!$B$1:$C$1,0),0),"")&amp;IFERROR(VLOOKUP(EF$2&amp;$A19,'EFL2'!$A:$D,MATCH("AWAY",'EFL2'!$A$1:$D$1,0),0),"")&amp;IFERROR(VLOOKUP(EF$2&amp;$A19,'EFL2'!$B:$C,MATCH("HOME",'EFL2'!$B$1:$C$1,0),0),"")&amp;IFERROR(VLOOKUP(EF$2&amp;$A19,'UCL2'!$C:$F,MATCH("AWAY",'UCL2'!$C$1:$F$1,0),0),"")&amp;IFERROR(VLOOKUP(EF$2&amp;$A19,'UCL2'!$D:$E,MATCH("HOME",'UCL2'!$D$1:$E$1,0),0),"")&amp;IFERROR(VLOOKUP(EF$2&amp;$A19,'EU2'!$C:$F,MATCH("AWAY",'EU2'!$C$1:$F$1,0),0),"")&amp;IFERROR(VLOOKUP(EF$2&amp;$A19,'EU2'!$D:$E,MATCH("HOME",'EU2'!$D$1:$E$1,0),0),"")&amp;IFERROR(VLOOKUP(EF$2&amp;$A19,'EUC2'!$C:$F,MATCH("AWAY",'EUC2'!$C$1:$F$1,0),0),"")&amp;IFERROR(VLOOKUP(EF$2&amp;$A19,'EUC2'!$D:$E,MATCH("HOME",'EUC2'!$D$1:$E$1,0),0),"")</f>
        <v/>
      </c>
      <c r="EG19" s="25" t="str">
        <f>IFERROR(VLOOKUP(EG$2&amp;$B19,'FPL FIX2'!$N$1:$Q$400,MATCH("HOME",'FPL FIX2'!$N$1:$Q$1,0),0),"")&amp;IFERROR(VLOOKUP(EG$2&amp;$B19,'FPL FIX2'!$O$1:$P$400,MATCH("AWAY",'FPL FIX2'!$O$1:$P$1,0),0),"")&amp;IFERROR(VLOOKUP(EG$2&amp;$A19,'FA2'!$A:$D,MATCH("AWAY",'FA2'!$A$1:$D$1,0),0),"")&amp;IFERROR(VLOOKUP(EG$2&amp;$A19,'FA2'!$B:$C,MATCH("HOME",'FA2'!$B$1:$C$1,0),0),"")&amp;IFERROR(VLOOKUP(EG$2&amp;$A19,'EFL2'!$A:$D,MATCH("AWAY",'EFL2'!$A$1:$D$1,0),0),"")&amp;IFERROR(VLOOKUP(EG$2&amp;$A19,'EFL2'!$B:$C,MATCH("HOME",'EFL2'!$B$1:$C$1,0),0),"")&amp;IFERROR(VLOOKUP(EG$2&amp;$A19,'UCL2'!$C:$F,MATCH("AWAY",'UCL2'!$C$1:$F$1,0),0),"")&amp;IFERROR(VLOOKUP(EG$2&amp;$A19,'UCL2'!$D:$E,MATCH("HOME",'UCL2'!$D$1:$E$1,0),0),"")&amp;IFERROR(VLOOKUP(EG$2&amp;$A19,'EU2'!$C:$F,MATCH("AWAY",'EU2'!$C$1:$F$1,0),0),"")&amp;IFERROR(VLOOKUP(EG$2&amp;$A19,'EU2'!$D:$E,MATCH("HOME",'EU2'!$D$1:$E$1,0),0),"")&amp;IFERROR(VLOOKUP(EG$2&amp;$A19,'EUC2'!$C:$F,MATCH("AWAY",'EUC2'!$C$1:$F$1,0),0),"")&amp;IFERROR(VLOOKUP(EG$2&amp;$A19,'EUC2'!$D:$E,MATCH("HOME",'EUC2'!$D$1:$E$1,0),0),"")</f>
        <v/>
      </c>
      <c r="EH19" s="25" t="str">
        <f>IFERROR(VLOOKUP(EH$2&amp;$B19,'FPL FIX2'!$N$1:$Q$400,MATCH("HOME",'FPL FIX2'!$N$1:$Q$1,0),0),"")&amp;IFERROR(VLOOKUP(EH$2&amp;$B19,'FPL FIX2'!$O$1:$P$400,MATCH("AWAY",'FPL FIX2'!$O$1:$P$1,0),0),"")&amp;IFERROR(VLOOKUP(EH$2&amp;$A19,'FA2'!$A:$D,MATCH("AWAY",'FA2'!$A$1:$D$1,0),0),"")&amp;IFERROR(VLOOKUP(EH$2&amp;$A19,'FA2'!$B:$C,MATCH("HOME",'FA2'!$B$1:$C$1,0),0),"")&amp;IFERROR(VLOOKUP(EH$2&amp;$A19,'EFL2'!$A:$D,MATCH("AWAY",'EFL2'!$A$1:$D$1,0),0),"")&amp;IFERROR(VLOOKUP(EH$2&amp;$A19,'EFL2'!$B:$C,MATCH("HOME",'EFL2'!$B$1:$C$1,0),0),"")&amp;IFERROR(VLOOKUP(EH$2&amp;$A19,'UCL2'!$C:$F,MATCH("AWAY",'UCL2'!$C$1:$F$1,0),0),"")&amp;IFERROR(VLOOKUP(EH$2&amp;$A19,'UCL2'!$D:$E,MATCH("HOME",'UCL2'!$D$1:$E$1,0),0),"")&amp;IFERROR(VLOOKUP(EH$2&amp;$A19,'EU2'!$C:$F,MATCH("AWAY",'EU2'!$C$1:$F$1,0),0),"")&amp;IFERROR(VLOOKUP(EH$2&amp;$A19,'EU2'!$D:$E,MATCH("HOME",'EU2'!$D$1:$E$1,0),0),"")&amp;IFERROR(VLOOKUP(EH$2&amp;$A19,'EUC2'!$C:$F,MATCH("AWAY",'EUC2'!$C$1:$F$1,0),0),"")&amp;IFERROR(VLOOKUP(EH$2&amp;$A19,'EUC2'!$D:$E,MATCH("HOME",'EUC2'!$D$1:$E$1,0),0),"")</f>
        <v/>
      </c>
      <c r="EI19" s="25" t="str">
        <f>IFERROR(VLOOKUP(EI$2&amp;$B19,'FPL FIX2'!$N$1:$Q$400,MATCH("HOME",'FPL FIX2'!$N$1:$Q$1,0),0),"")&amp;IFERROR(VLOOKUP(EI$2&amp;$B19,'FPL FIX2'!$O$1:$P$400,MATCH("AWAY",'FPL FIX2'!$O$1:$P$1,0),0),"")&amp;IFERROR(VLOOKUP(EI$2&amp;$A19,'FA2'!$A:$D,MATCH("AWAY",'FA2'!$A$1:$D$1,0),0),"")&amp;IFERROR(VLOOKUP(EI$2&amp;$A19,'FA2'!$B:$C,MATCH("HOME",'FA2'!$B$1:$C$1,0),0),"")&amp;IFERROR(VLOOKUP(EI$2&amp;$A19,'EFL2'!$A:$D,MATCH("AWAY",'EFL2'!$A$1:$D$1,0),0),"")&amp;IFERROR(VLOOKUP(EI$2&amp;$A19,'EFL2'!$B:$C,MATCH("HOME",'EFL2'!$B$1:$C$1,0),0),"")&amp;IFERROR(VLOOKUP(EI$2&amp;$A19,'UCL2'!$C:$F,MATCH("AWAY",'UCL2'!$C$1:$F$1,0),0),"")&amp;IFERROR(VLOOKUP(EI$2&amp;$A19,'UCL2'!$D:$E,MATCH("HOME",'UCL2'!$D$1:$E$1,0),0),"")&amp;IFERROR(VLOOKUP(EI$2&amp;$A19,'EU2'!$C:$F,MATCH("AWAY",'EU2'!$C$1:$F$1,0),0),"")&amp;IFERROR(VLOOKUP(EI$2&amp;$A19,'EU2'!$D:$E,MATCH("HOME",'EU2'!$D$1:$E$1,0),0),"")&amp;IFERROR(VLOOKUP(EI$2&amp;$A19,'EUC2'!$C:$F,MATCH("AWAY",'EUC2'!$C$1:$F$1,0),0),"")&amp;IFERROR(VLOOKUP(EI$2&amp;$A19,'EUC2'!$D:$E,MATCH("HOME",'EUC2'!$D$1:$E$1,0),0),"")</f>
        <v/>
      </c>
      <c r="EJ19" s="25" t="str">
        <f>IFERROR(VLOOKUP(EJ$2&amp;$B19,'FPL FIX2'!$N$1:$Q$400,MATCH("HOME",'FPL FIX2'!$N$1:$Q$1,0),0),"")&amp;IFERROR(VLOOKUP(EJ$2&amp;$B19,'FPL FIX2'!$O$1:$P$400,MATCH("AWAY",'FPL FIX2'!$O$1:$P$1,0),0),"")&amp;IFERROR(VLOOKUP(EJ$2&amp;$A19,'FA2'!$A:$D,MATCH("AWAY",'FA2'!$A$1:$D$1,0),0),"")&amp;IFERROR(VLOOKUP(EJ$2&amp;$A19,'FA2'!$B:$C,MATCH("HOME",'FA2'!$B$1:$C$1,0),0),"")&amp;IFERROR(VLOOKUP(EJ$2&amp;$A19,'EFL2'!$A:$D,MATCH("AWAY",'EFL2'!$A$1:$D$1,0),0),"")&amp;IFERROR(VLOOKUP(EJ$2&amp;$A19,'EFL2'!$B:$C,MATCH("HOME",'EFL2'!$B$1:$C$1,0),0),"")&amp;IFERROR(VLOOKUP(EJ$2&amp;$A19,'UCL2'!$C:$F,MATCH("AWAY",'UCL2'!$C$1:$F$1,0),0),"")&amp;IFERROR(VLOOKUP(EJ$2&amp;$A19,'UCL2'!$D:$E,MATCH("HOME",'UCL2'!$D$1:$E$1,0),0),"")&amp;IFERROR(VLOOKUP(EJ$2&amp;$A19,'EU2'!$C:$F,MATCH("AWAY",'EU2'!$C$1:$F$1,0),0),"")&amp;IFERROR(VLOOKUP(EJ$2&amp;$A19,'EU2'!$D:$E,MATCH("HOME",'EU2'!$D$1:$E$1,0),0),"")&amp;IFERROR(VLOOKUP(EJ$2&amp;$A19,'EUC2'!$C:$F,MATCH("AWAY",'EUC2'!$C$1:$F$1,0),0),"")&amp;IFERROR(VLOOKUP(EJ$2&amp;$A19,'EUC2'!$D:$E,MATCH("HOME",'EUC2'!$D$1:$E$1,0),0),"")</f>
        <v/>
      </c>
      <c r="EK19" s="25" t="str">
        <f>IFERROR(VLOOKUP(EK$2&amp;$B19,'FPL FIX2'!$N$1:$Q$400,MATCH("HOME",'FPL FIX2'!$N$1:$Q$1,0),0),"")&amp;IFERROR(VLOOKUP(EK$2&amp;$B19,'FPL FIX2'!$O$1:$P$400,MATCH("AWAY",'FPL FIX2'!$O$1:$P$1,0),0),"")&amp;IFERROR(VLOOKUP(EK$2&amp;$A19,'FA2'!$A:$D,MATCH("AWAY",'FA2'!$A$1:$D$1,0),0),"")&amp;IFERROR(VLOOKUP(EK$2&amp;$A19,'FA2'!$B:$C,MATCH("HOME",'FA2'!$B$1:$C$1,0),0),"")&amp;IFERROR(VLOOKUP(EK$2&amp;$A19,'EFL2'!$A:$D,MATCH("AWAY",'EFL2'!$A$1:$D$1,0),0),"")&amp;IFERROR(VLOOKUP(EK$2&amp;$A19,'EFL2'!$B:$C,MATCH("HOME",'EFL2'!$B$1:$C$1,0),0),"")&amp;IFERROR(VLOOKUP(EK$2&amp;$A19,'UCL2'!$C:$F,MATCH("AWAY",'UCL2'!$C$1:$F$1,0),0),"")&amp;IFERROR(VLOOKUP(EK$2&amp;$A19,'UCL2'!$D:$E,MATCH("HOME",'UCL2'!$D$1:$E$1,0),0),"")&amp;IFERROR(VLOOKUP(EK$2&amp;$A19,'EU2'!$C:$F,MATCH("AWAY",'EU2'!$C$1:$F$1,0),0),"")&amp;IFERROR(VLOOKUP(EK$2&amp;$A19,'EU2'!$D:$E,MATCH("HOME",'EU2'!$D$1:$E$1,0),0),"")&amp;IFERROR(VLOOKUP(EK$2&amp;$A19,'EUC2'!$C:$F,MATCH("AWAY",'EUC2'!$C$1:$F$1,0),0),"")&amp;IFERROR(VLOOKUP(EK$2&amp;$A19,'EUC2'!$D:$E,MATCH("HOME",'EUC2'!$D$1:$E$1,0),0),"")</f>
        <v/>
      </c>
      <c r="EL19" s="25" t="str">
        <f>IFERROR(VLOOKUP(EL$2&amp;$B19,'FPL FIX2'!$N$1:$Q$400,MATCH("HOME",'FPL FIX2'!$N$1:$Q$1,0),0),"")&amp;IFERROR(VLOOKUP(EL$2&amp;$B19,'FPL FIX2'!$O$1:$P$400,MATCH("AWAY",'FPL FIX2'!$O$1:$P$1,0),0),"")&amp;IFERROR(VLOOKUP(EL$2&amp;$A19,'FA2'!$A:$D,MATCH("AWAY",'FA2'!$A$1:$D$1,0),0),"")&amp;IFERROR(VLOOKUP(EL$2&amp;$A19,'FA2'!$B:$C,MATCH("HOME",'FA2'!$B$1:$C$1,0),0),"")&amp;IFERROR(VLOOKUP(EL$2&amp;$A19,'EFL2'!$A:$D,MATCH("AWAY",'EFL2'!$A$1:$D$1,0),0),"")&amp;IFERROR(VLOOKUP(EL$2&amp;$A19,'EFL2'!$B:$C,MATCH("HOME",'EFL2'!$B$1:$C$1,0),0),"")&amp;IFERROR(VLOOKUP(EL$2&amp;$A19,'UCL2'!$C:$F,MATCH("AWAY",'UCL2'!$C$1:$F$1,0),0),"")&amp;IFERROR(VLOOKUP(EL$2&amp;$A19,'UCL2'!$D:$E,MATCH("HOME",'UCL2'!$D$1:$E$1,0),0),"")&amp;IFERROR(VLOOKUP(EL$2&amp;$A19,'EU2'!$C:$F,MATCH("AWAY",'EU2'!$C$1:$F$1,0),0),"")&amp;IFERROR(VLOOKUP(EL$2&amp;$A19,'EU2'!$D:$E,MATCH("HOME",'EU2'!$D$1:$E$1,0),0),"")&amp;IFERROR(VLOOKUP(EL$2&amp;$A19,'EUC2'!$C:$F,MATCH("AWAY",'EUC2'!$C$1:$F$1,0),0),"")&amp;IFERROR(VLOOKUP(EL$2&amp;$A19,'EUC2'!$D:$E,MATCH("HOME",'EUC2'!$D$1:$E$1,0),0),"")</f>
        <v/>
      </c>
      <c r="EM19" s="25" t="str">
        <f>IFERROR(VLOOKUP(EM$2&amp;$B19,'FPL FIX2'!$N$1:$Q$400,MATCH("HOME",'FPL FIX2'!$N$1:$Q$1,0),0),"")&amp;IFERROR(VLOOKUP(EM$2&amp;$B19,'FPL FIX2'!$O$1:$P$400,MATCH("AWAY",'FPL FIX2'!$O$1:$P$1,0),0),"")&amp;IFERROR(VLOOKUP(EM$2&amp;$A19,'FA2'!$A:$D,MATCH("AWAY",'FA2'!$A$1:$D$1,0),0),"")&amp;IFERROR(VLOOKUP(EM$2&amp;$A19,'FA2'!$B:$C,MATCH("HOME",'FA2'!$B$1:$C$1,0),0),"")&amp;IFERROR(VLOOKUP(EM$2&amp;$A19,'EFL2'!$A:$D,MATCH("AWAY",'EFL2'!$A$1:$D$1,0),0),"")&amp;IFERROR(VLOOKUP(EM$2&amp;$A19,'EFL2'!$B:$C,MATCH("HOME",'EFL2'!$B$1:$C$1,0),0),"")&amp;IFERROR(VLOOKUP(EM$2&amp;$A19,'UCL2'!$C:$F,MATCH("AWAY",'UCL2'!$C$1:$F$1,0),0),"")&amp;IFERROR(VLOOKUP(EM$2&amp;$A19,'UCL2'!$D:$E,MATCH("HOME",'UCL2'!$D$1:$E$1,0),0),"")&amp;IFERROR(VLOOKUP(EM$2&amp;$A19,'EU2'!$C:$F,MATCH("AWAY",'EU2'!$C$1:$F$1,0),0),"")&amp;IFERROR(VLOOKUP(EM$2&amp;$A19,'EU2'!$D:$E,MATCH("HOME",'EU2'!$D$1:$E$1,0),0),"")&amp;IFERROR(VLOOKUP(EM$2&amp;$A19,'EUC2'!$C:$F,MATCH("AWAY",'EUC2'!$C$1:$F$1,0),0),"")&amp;IFERROR(VLOOKUP(EM$2&amp;$A19,'EUC2'!$D:$E,MATCH("HOME",'EUC2'!$D$1:$E$1,0),0),"")</f>
        <v/>
      </c>
      <c r="EN19" s="25" t="str">
        <f>IFERROR(VLOOKUP(EN$2&amp;$B19,'FPL FIX2'!$N$1:$Q$400,MATCH("HOME",'FPL FIX2'!$N$1:$Q$1,0),0),"")&amp;IFERROR(VLOOKUP(EN$2&amp;$B19,'FPL FIX2'!$O$1:$P$400,MATCH("AWAY",'FPL FIX2'!$O$1:$P$1,0),0),"")&amp;IFERROR(VLOOKUP(EN$2&amp;$A19,'FA2'!$A:$D,MATCH("AWAY",'FA2'!$A$1:$D$1,0),0),"")&amp;IFERROR(VLOOKUP(EN$2&amp;$A19,'FA2'!$B:$C,MATCH("HOME",'FA2'!$B$1:$C$1,0),0),"")&amp;IFERROR(VLOOKUP(EN$2&amp;$A19,'EFL2'!$A:$D,MATCH("AWAY",'EFL2'!$A$1:$D$1,0),0),"")&amp;IFERROR(VLOOKUP(EN$2&amp;$A19,'EFL2'!$B:$C,MATCH("HOME",'EFL2'!$B$1:$C$1,0),0),"")&amp;IFERROR(VLOOKUP(EN$2&amp;$A19,'UCL2'!$C:$F,MATCH("AWAY",'UCL2'!$C$1:$F$1,0),0),"")&amp;IFERROR(VLOOKUP(EN$2&amp;$A19,'UCL2'!$D:$E,MATCH("HOME",'UCL2'!$D$1:$E$1,0),0),"")&amp;IFERROR(VLOOKUP(EN$2&amp;$A19,'EU2'!$C:$F,MATCH("AWAY",'EU2'!$C$1:$F$1,0),0),"")&amp;IFERROR(VLOOKUP(EN$2&amp;$A19,'EU2'!$D:$E,MATCH("HOME",'EU2'!$D$1:$E$1,0),0),"")&amp;IFERROR(VLOOKUP(EN$2&amp;$A19,'EUC2'!$C:$F,MATCH("AWAY",'EUC2'!$C$1:$F$1,0),0),"")&amp;IFERROR(VLOOKUP(EN$2&amp;$A19,'EUC2'!$D:$E,MATCH("HOME",'EUC2'!$D$1:$E$1,0),0),"")</f>
        <v/>
      </c>
      <c r="EO19" s="25" t="str">
        <f>IFERROR(VLOOKUP(EO$2&amp;$B19,'FPL FIX2'!$N$1:$Q$400,MATCH("HOME",'FPL FIX2'!$N$1:$Q$1,0),0),"")&amp;IFERROR(VLOOKUP(EO$2&amp;$B19,'FPL FIX2'!$O$1:$P$400,MATCH("AWAY",'FPL FIX2'!$O$1:$P$1,0),0),"")&amp;IFERROR(VLOOKUP(EO$2&amp;$A19,'FA2'!$A:$D,MATCH("AWAY",'FA2'!$A$1:$D$1,0),0),"")&amp;IFERROR(VLOOKUP(EO$2&amp;$A19,'FA2'!$B:$C,MATCH("HOME",'FA2'!$B$1:$C$1,0),0),"")&amp;IFERROR(VLOOKUP(EO$2&amp;$A19,'EFL2'!$A:$D,MATCH("AWAY",'EFL2'!$A$1:$D$1,0),0),"")&amp;IFERROR(VLOOKUP(EO$2&amp;$A19,'EFL2'!$B:$C,MATCH("HOME",'EFL2'!$B$1:$C$1,0),0),"")&amp;IFERROR(VLOOKUP(EO$2&amp;$A19,'UCL2'!$C:$F,MATCH("AWAY",'UCL2'!$C$1:$F$1,0),0),"")&amp;IFERROR(VLOOKUP(EO$2&amp;$A19,'UCL2'!$D:$E,MATCH("HOME",'UCL2'!$D$1:$E$1,0),0),"")&amp;IFERROR(VLOOKUP(EO$2&amp;$A19,'EU2'!$C:$F,MATCH("AWAY",'EU2'!$C$1:$F$1,0),0),"")&amp;IFERROR(VLOOKUP(EO$2&amp;$A19,'EU2'!$D:$E,MATCH("HOME",'EU2'!$D$1:$E$1,0),0),"")&amp;IFERROR(VLOOKUP(EO$2&amp;$A19,'EUC2'!$C:$F,MATCH("AWAY",'EUC2'!$C$1:$F$1,0),0),"")&amp;IFERROR(VLOOKUP(EO$2&amp;$A19,'EUC2'!$D:$E,MATCH("HOME",'EUC2'!$D$1:$E$1,0),0),"")</f>
        <v>Blackburn</v>
      </c>
      <c r="EP19" s="25" t="str">
        <f>IFERROR(VLOOKUP(EP$2&amp;$B19,'FPL FIX2'!$N$1:$Q$400,MATCH("HOME",'FPL FIX2'!$N$1:$Q$1,0),0),"")&amp;IFERROR(VLOOKUP(EP$2&amp;$B19,'FPL FIX2'!$O$1:$P$400,MATCH("AWAY",'FPL FIX2'!$O$1:$P$1,0),0),"")&amp;IFERROR(VLOOKUP(EP$2&amp;$A19,'FA2'!$A:$D,MATCH("AWAY",'FA2'!$A$1:$D$1,0),0),"")&amp;IFERROR(VLOOKUP(EP$2&amp;$A19,'FA2'!$B:$C,MATCH("HOME",'FA2'!$B$1:$C$1,0),0),"")&amp;IFERROR(VLOOKUP(EP$2&amp;$A19,'EFL2'!$A:$D,MATCH("AWAY",'EFL2'!$A$1:$D$1,0),0),"")&amp;IFERROR(VLOOKUP(EP$2&amp;$A19,'EFL2'!$B:$C,MATCH("HOME",'EFL2'!$B$1:$C$1,0),0),"")&amp;IFERROR(VLOOKUP(EP$2&amp;$A19,'UCL2'!$C:$F,MATCH("AWAY",'UCL2'!$C$1:$F$1,0),0),"")&amp;IFERROR(VLOOKUP(EP$2&amp;$A19,'UCL2'!$D:$E,MATCH("HOME",'UCL2'!$D$1:$E$1,0),0),"")&amp;IFERROR(VLOOKUP(EP$2&amp;$A19,'EU2'!$C:$F,MATCH("AWAY",'EU2'!$C$1:$F$1,0),0),"")&amp;IFERROR(VLOOKUP(EP$2&amp;$A19,'EU2'!$D:$E,MATCH("HOME",'EU2'!$D$1:$E$1,0),0),"")&amp;IFERROR(VLOOKUP(EP$2&amp;$A19,'EUC2'!$C:$F,MATCH("AWAY",'EUC2'!$C$1:$F$1,0),0),"")&amp;IFERROR(VLOOKUP(EP$2&amp;$A19,'EUC2'!$D:$E,MATCH("HOME",'EUC2'!$D$1:$E$1,0),0),"")</f>
        <v/>
      </c>
      <c r="EQ19" s="25" t="str">
        <f>IFERROR(VLOOKUP(EQ$2&amp;$B19,'FPL FIX2'!$N$1:$Q$400,MATCH("HOME",'FPL FIX2'!$N$1:$Q$1,0),0),"")&amp;IFERROR(VLOOKUP(EQ$2&amp;$B19,'FPL FIX2'!$O$1:$P$400,MATCH("AWAY",'FPL FIX2'!$O$1:$P$1,0),0),"")&amp;IFERROR(VLOOKUP(EQ$2&amp;$A19,'FA2'!$A:$D,MATCH("AWAY",'FA2'!$A$1:$D$1,0),0),"")&amp;IFERROR(VLOOKUP(EQ$2&amp;$A19,'FA2'!$B:$C,MATCH("HOME",'FA2'!$B$1:$C$1,0),0),"")&amp;IFERROR(VLOOKUP(EQ$2&amp;$A19,'EFL2'!$A:$D,MATCH("AWAY",'EFL2'!$A$1:$D$1,0),0),"")&amp;IFERROR(VLOOKUP(EQ$2&amp;$A19,'EFL2'!$B:$C,MATCH("HOME",'EFL2'!$B$1:$C$1,0),0),"")&amp;IFERROR(VLOOKUP(EQ$2&amp;$A19,'UCL2'!$C:$F,MATCH("AWAY",'UCL2'!$C$1:$F$1,0),0),"")&amp;IFERROR(VLOOKUP(EQ$2&amp;$A19,'UCL2'!$D:$E,MATCH("HOME",'UCL2'!$D$1:$E$1,0),0),"")&amp;IFERROR(VLOOKUP(EQ$2&amp;$A19,'EU2'!$C:$F,MATCH("AWAY",'EU2'!$C$1:$F$1,0),0),"")&amp;IFERROR(VLOOKUP(EQ$2&amp;$A19,'EU2'!$D:$E,MATCH("HOME",'EU2'!$D$1:$E$1,0),0),"")&amp;IFERROR(VLOOKUP(EQ$2&amp;$A19,'EUC2'!$C:$F,MATCH("AWAY",'EUC2'!$C$1:$F$1,0),0),"")&amp;IFERROR(VLOOKUP(EQ$2&amp;$A19,'EUC2'!$D:$E,MATCH("HOME",'EUC2'!$D$1:$E$1,0),0),"")</f>
        <v/>
      </c>
      <c r="ER19" s="25" t="str">
        <f>IFERROR(VLOOKUP(ER$2&amp;$B19,'FPL FIX2'!$N$1:$Q$400,MATCH("HOME",'FPL FIX2'!$N$1:$Q$1,0),0),"")&amp;IFERROR(VLOOKUP(ER$2&amp;$B19,'FPL FIX2'!$O$1:$P$400,MATCH("AWAY",'FPL FIX2'!$O$1:$P$1,0),0),"")&amp;IFERROR(VLOOKUP(ER$2&amp;$A19,'FA2'!$A:$D,MATCH("AWAY",'FA2'!$A$1:$D$1,0),0),"")&amp;IFERROR(VLOOKUP(ER$2&amp;$A19,'FA2'!$B:$C,MATCH("HOME",'FA2'!$B$1:$C$1,0),0),"")&amp;IFERROR(VLOOKUP(ER$2&amp;$A19,'EFL2'!$A:$D,MATCH("AWAY",'EFL2'!$A$1:$D$1,0),0),"")&amp;IFERROR(VLOOKUP(ER$2&amp;$A19,'EFL2'!$B:$C,MATCH("HOME",'EFL2'!$B$1:$C$1,0),0),"")&amp;IFERROR(VLOOKUP(ER$2&amp;$A19,'UCL2'!$C:$F,MATCH("AWAY",'UCL2'!$C$1:$F$1,0),0),"")&amp;IFERROR(VLOOKUP(ER$2&amp;$A19,'UCL2'!$D:$E,MATCH("HOME",'UCL2'!$D$1:$E$1,0),0),"")&amp;IFERROR(VLOOKUP(ER$2&amp;$A19,'EU2'!$C:$F,MATCH("AWAY",'EU2'!$C$1:$F$1,0),0),"")&amp;IFERROR(VLOOKUP(ER$2&amp;$A19,'EU2'!$D:$E,MATCH("HOME",'EU2'!$D$1:$E$1,0),0),"")&amp;IFERROR(VLOOKUP(ER$2&amp;$A19,'EUC2'!$C:$F,MATCH("AWAY",'EUC2'!$C$1:$F$1,0),0),"")&amp;IFERROR(VLOOKUP(ER$2&amp;$A19,'EUC2'!$D:$E,MATCH("HOME",'EUC2'!$D$1:$E$1,0),0),"")</f>
        <v/>
      </c>
      <c r="ES19" s="25" t="str">
        <f>IFERROR(VLOOKUP(ES$2&amp;$B19,'FPL FIX2'!$N$1:$Q$400,MATCH("HOME",'FPL FIX2'!$N$1:$Q$1,0),0),"")&amp;IFERROR(VLOOKUP(ES$2&amp;$B19,'FPL FIX2'!$O$1:$P$400,MATCH("AWAY",'FPL FIX2'!$O$1:$P$1,0),0),"")&amp;IFERROR(VLOOKUP(ES$2&amp;$A19,'FA2'!$A:$D,MATCH("AWAY",'FA2'!$A$1:$D$1,0),0),"")&amp;IFERROR(VLOOKUP(ES$2&amp;$A19,'FA2'!$B:$C,MATCH("HOME",'FA2'!$B$1:$C$1,0),0),"")&amp;IFERROR(VLOOKUP(ES$2&amp;$A19,'EFL2'!$A:$D,MATCH("AWAY",'EFL2'!$A$1:$D$1,0),0),"")&amp;IFERROR(VLOOKUP(ES$2&amp;$A19,'EFL2'!$B:$C,MATCH("HOME",'EFL2'!$B$1:$C$1,0),0),"")&amp;IFERROR(VLOOKUP(ES$2&amp;$A19,'UCL2'!$C:$F,MATCH("AWAY",'UCL2'!$C$1:$F$1,0),0),"")&amp;IFERROR(VLOOKUP(ES$2&amp;$A19,'UCL2'!$D:$E,MATCH("HOME",'UCL2'!$D$1:$E$1,0),0),"")&amp;IFERROR(VLOOKUP(ES$2&amp;$A19,'EU2'!$C:$F,MATCH("AWAY",'EU2'!$C$1:$F$1,0),0),"")&amp;IFERROR(VLOOKUP(ES$2&amp;$A19,'EU2'!$D:$E,MATCH("HOME",'EU2'!$D$1:$E$1,0),0),"")&amp;IFERROR(VLOOKUP(ES$2&amp;$A19,'EUC2'!$C:$F,MATCH("AWAY",'EUC2'!$C$1:$F$1,0),0),"")&amp;IFERROR(VLOOKUP(ES$2&amp;$A19,'EUC2'!$D:$E,MATCH("HOME",'EUC2'!$D$1:$E$1,0),0),"")</f>
        <v/>
      </c>
      <c r="ET19" s="25" t="str">
        <f>IFERROR(VLOOKUP(ET$2&amp;$B19,'FPL FIX2'!$N$1:$Q$400,MATCH("HOME",'FPL FIX2'!$N$1:$Q$1,0),0),"")&amp;IFERROR(VLOOKUP(ET$2&amp;$B19,'FPL FIX2'!$O$1:$P$400,MATCH("AWAY",'FPL FIX2'!$O$1:$P$1,0),0),"")&amp;IFERROR(VLOOKUP(ET$2&amp;$A19,'FA2'!$A:$D,MATCH("AWAY",'FA2'!$A$1:$D$1,0),0),"")&amp;IFERROR(VLOOKUP(ET$2&amp;$A19,'FA2'!$B:$C,MATCH("HOME",'FA2'!$B$1:$C$1,0),0),"")&amp;IFERROR(VLOOKUP(ET$2&amp;$A19,'EFL2'!$A:$D,MATCH("AWAY",'EFL2'!$A$1:$D$1,0),0),"")&amp;IFERROR(VLOOKUP(ET$2&amp;$A19,'EFL2'!$B:$C,MATCH("HOME",'EFL2'!$B$1:$C$1,0),0),"")&amp;IFERROR(VLOOKUP(ET$2&amp;$A19,'UCL2'!$C:$F,MATCH("AWAY",'UCL2'!$C$1:$F$1,0),0),"")&amp;IFERROR(VLOOKUP(ET$2&amp;$A19,'UCL2'!$D:$E,MATCH("HOME",'UCL2'!$D$1:$E$1,0),0),"")&amp;IFERROR(VLOOKUP(ET$2&amp;$A19,'EU2'!$C:$F,MATCH("AWAY",'EU2'!$C$1:$F$1,0),0),"")&amp;IFERROR(VLOOKUP(ET$2&amp;$A19,'EU2'!$D:$E,MATCH("HOME",'EU2'!$D$1:$E$1,0),0),"")&amp;IFERROR(VLOOKUP(ET$2&amp;$A19,'EUC2'!$C:$F,MATCH("AWAY",'EUC2'!$C$1:$F$1,0),0),"")&amp;IFERROR(VLOOKUP(ET$2&amp;$A19,'EUC2'!$D:$E,MATCH("HOME",'EUC2'!$D$1:$E$1,0),0),"")</f>
        <v/>
      </c>
      <c r="EU19" s="25" t="str">
        <f>IFERROR(VLOOKUP(EU$2&amp;$B19,'FPL FIX2'!$N$1:$Q$400,MATCH("HOME",'FPL FIX2'!$N$1:$Q$1,0),0),"")&amp;IFERROR(VLOOKUP(EU$2&amp;$B19,'FPL FIX2'!$O$1:$P$400,MATCH("AWAY",'FPL FIX2'!$O$1:$P$1,0),0),"")&amp;IFERROR(VLOOKUP(EU$2&amp;$A19,'FA2'!$A:$D,MATCH("AWAY",'FA2'!$A$1:$D$1,0),0),"")&amp;IFERROR(VLOOKUP(EU$2&amp;$A19,'FA2'!$B:$C,MATCH("HOME",'FA2'!$B$1:$C$1,0),0),"")&amp;IFERROR(VLOOKUP(EU$2&amp;$A19,'EFL2'!$A:$D,MATCH("AWAY",'EFL2'!$A$1:$D$1,0),0),"")&amp;IFERROR(VLOOKUP(EU$2&amp;$A19,'EFL2'!$B:$C,MATCH("HOME",'EFL2'!$B$1:$C$1,0),0),"")&amp;IFERROR(VLOOKUP(EU$2&amp;$A19,'UCL2'!$C:$F,MATCH("AWAY",'UCL2'!$C$1:$F$1,0),0),"")&amp;IFERROR(VLOOKUP(EU$2&amp;$A19,'UCL2'!$D:$E,MATCH("HOME",'UCL2'!$D$1:$E$1,0),0),"")&amp;IFERROR(VLOOKUP(EU$2&amp;$A19,'EU2'!$C:$F,MATCH("AWAY",'EU2'!$C$1:$F$1,0),0),"")&amp;IFERROR(VLOOKUP(EU$2&amp;$A19,'EU2'!$D:$E,MATCH("HOME",'EU2'!$D$1:$E$1,0),0),"")&amp;IFERROR(VLOOKUP(EU$2&amp;$A19,'EUC2'!$C:$F,MATCH("AWAY",'EUC2'!$C$1:$F$1,0),0),"")&amp;IFERROR(VLOOKUP(EU$2&amp;$A19,'EUC2'!$D:$E,MATCH("HOME",'EUC2'!$D$1:$E$1,0),0),"")</f>
        <v>mun</v>
      </c>
      <c r="EV19" s="25" t="str">
        <f>IFERROR(VLOOKUP(EV$2&amp;$B19,'FPL FIX2'!$N$1:$Q$400,MATCH("HOME",'FPL FIX2'!$N$1:$Q$1,0),0),"")&amp;IFERROR(VLOOKUP(EV$2&amp;$B19,'FPL FIX2'!$O$1:$P$400,MATCH("AWAY",'FPL FIX2'!$O$1:$P$1,0),0),"")&amp;IFERROR(VLOOKUP(EV$2&amp;$A19,'FA2'!$A:$D,MATCH("AWAY",'FA2'!$A$1:$D$1,0),0),"")&amp;IFERROR(VLOOKUP(EV$2&amp;$A19,'FA2'!$B:$C,MATCH("HOME",'FA2'!$B$1:$C$1,0),0),"")&amp;IFERROR(VLOOKUP(EV$2&amp;$A19,'EFL2'!$A:$D,MATCH("AWAY",'EFL2'!$A$1:$D$1,0),0),"")&amp;IFERROR(VLOOKUP(EV$2&amp;$A19,'EFL2'!$B:$C,MATCH("HOME",'EFL2'!$B$1:$C$1,0),0),"")&amp;IFERROR(VLOOKUP(EV$2&amp;$A19,'UCL2'!$C:$F,MATCH("AWAY",'UCL2'!$C$1:$F$1,0),0),"")&amp;IFERROR(VLOOKUP(EV$2&amp;$A19,'UCL2'!$D:$E,MATCH("HOME",'UCL2'!$D$1:$E$1,0),0),"")&amp;IFERROR(VLOOKUP(EV$2&amp;$A19,'EU2'!$C:$F,MATCH("AWAY",'EU2'!$C$1:$F$1,0),0),"")&amp;IFERROR(VLOOKUP(EV$2&amp;$A19,'EU2'!$D:$E,MATCH("HOME",'EU2'!$D$1:$E$1,0),0),"")&amp;IFERROR(VLOOKUP(EV$2&amp;$A19,'EUC2'!$C:$F,MATCH("AWAY",'EUC2'!$C$1:$F$1,0),0),"")&amp;IFERROR(VLOOKUP(EV$2&amp;$A19,'EUC2'!$D:$E,MATCH("HOME",'EUC2'!$D$1:$E$1,0),0),"")</f>
        <v/>
      </c>
      <c r="EW19" s="25" t="str">
        <f>IFERROR(VLOOKUP(EW$2&amp;$B19,'FPL FIX2'!$N$1:$Q$400,MATCH("HOME",'FPL FIX2'!$N$1:$Q$1,0),0),"")&amp;IFERROR(VLOOKUP(EW$2&amp;$B19,'FPL FIX2'!$O$1:$P$400,MATCH("AWAY",'FPL FIX2'!$O$1:$P$1,0),0),"")&amp;IFERROR(VLOOKUP(EW$2&amp;$A19,'FA2'!$A:$D,MATCH("AWAY",'FA2'!$A$1:$D$1,0),0),"")&amp;IFERROR(VLOOKUP(EW$2&amp;$A19,'FA2'!$B:$C,MATCH("HOME",'FA2'!$B$1:$C$1,0),0),"")&amp;IFERROR(VLOOKUP(EW$2&amp;$A19,'EFL2'!$A:$D,MATCH("AWAY",'EFL2'!$A$1:$D$1,0),0),"")&amp;IFERROR(VLOOKUP(EW$2&amp;$A19,'EFL2'!$B:$C,MATCH("HOME",'EFL2'!$B$1:$C$1,0),0),"")&amp;IFERROR(VLOOKUP(EW$2&amp;$A19,'UCL2'!$C:$F,MATCH("AWAY",'UCL2'!$C$1:$F$1,0),0),"")&amp;IFERROR(VLOOKUP(EW$2&amp;$A19,'UCL2'!$D:$E,MATCH("HOME",'UCL2'!$D$1:$E$1,0),0),"")&amp;IFERROR(VLOOKUP(EW$2&amp;$A19,'EU2'!$C:$F,MATCH("AWAY",'EU2'!$C$1:$F$1,0),0),"")&amp;IFERROR(VLOOKUP(EW$2&amp;$A19,'EU2'!$D:$E,MATCH("HOME",'EU2'!$D$1:$E$1,0),0),"")&amp;IFERROR(VLOOKUP(EW$2&amp;$A19,'EUC2'!$C:$F,MATCH("AWAY",'EUC2'!$C$1:$F$1,0),0),"")&amp;IFERROR(VLOOKUP(EW$2&amp;$A19,'EUC2'!$D:$E,MATCH("HOME",'EUC2'!$D$1:$E$1,0),0),"")</f>
        <v/>
      </c>
      <c r="EX19" s="25" t="str">
        <f>IFERROR(VLOOKUP(EX$2&amp;$B19,'FPL FIX2'!$N$1:$Q$400,MATCH("HOME",'FPL FIX2'!$N$1:$Q$1,0),0),"")&amp;IFERROR(VLOOKUP(EX$2&amp;$B19,'FPL FIX2'!$O$1:$P$400,MATCH("AWAY",'FPL FIX2'!$O$1:$P$1,0),0),"")&amp;IFERROR(VLOOKUP(EX$2&amp;$A19,'FA2'!$A:$D,MATCH("AWAY",'FA2'!$A$1:$D$1,0),0),"")&amp;IFERROR(VLOOKUP(EX$2&amp;$A19,'FA2'!$B:$C,MATCH("HOME",'FA2'!$B$1:$C$1,0),0),"")&amp;IFERROR(VLOOKUP(EX$2&amp;$A19,'EFL2'!$A:$D,MATCH("AWAY",'EFL2'!$A$1:$D$1,0),0),"")&amp;IFERROR(VLOOKUP(EX$2&amp;$A19,'EFL2'!$B:$C,MATCH("HOME",'EFL2'!$B$1:$C$1,0),0),"")&amp;IFERROR(VLOOKUP(EX$2&amp;$A19,'UCL2'!$C:$F,MATCH("AWAY",'UCL2'!$C$1:$F$1,0),0),"")&amp;IFERROR(VLOOKUP(EX$2&amp;$A19,'UCL2'!$D:$E,MATCH("HOME",'UCL2'!$D$1:$E$1,0),0),"")&amp;IFERROR(VLOOKUP(EX$2&amp;$A19,'EU2'!$C:$F,MATCH("AWAY",'EU2'!$C$1:$F$1,0),0),"")&amp;IFERROR(VLOOKUP(EX$2&amp;$A19,'EU2'!$D:$E,MATCH("HOME",'EU2'!$D$1:$E$1,0),0),"")&amp;IFERROR(VLOOKUP(EX$2&amp;$A19,'EUC2'!$C:$F,MATCH("AWAY",'EUC2'!$C$1:$F$1,0),0),"")&amp;IFERROR(VLOOKUP(EX$2&amp;$A19,'EUC2'!$D:$E,MATCH("HOME",'EUC2'!$D$1:$E$1,0),0),"")</f>
        <v/>
      </c>
      <c r="EY19" s="25" t="str">
        <f>IFERROR(VLOOKUP(EY$2&amp;$B19,'FPL FIX2'!$N$1:$Q$400,MATCH("HOME",'FPL FIX2'!$N$1:$Q$1,0),0),"")&amp;IFERROR(VLOOKUP(EY$2&amp;$B19,'FPL FIX2'!$O$1:$P$400,MATCH("AWAY",'FPL FIX2'!$O$1:$P$1,0),0),"")&amp;IFERROR(VLOOKUP(EY$2&amp;$A19,'FA2'!$A:$D,MATCH("AWAY",'FA2'!$A$1:$D$1,0),0),"")&amp;IFERROR(VLOOKUP(EY$2&amp;$A19,'FA2'!$B:$C,MATCH("HOME",'FA2'!$B$1:$C$1,0),0),"")&amp;IFERROR(VLOOKUP(EY$2&amp;$A19,'EFL2'!$A:$D,MATCH("AWAY",'EFL2'!$A$1:$D$1,0),0),"")&amp;IFERROR(VLOOKUP(EY$2&amp;$A19,'EFL2'!$B:$C,MATCH("HOME",'EFL2'!$B$1:$C$1,0),0),"")&amp;IFERROR(VLOOKUP(EY$2&amp;$A19,'UCL2'!$C:$F,MATCH("AWAY",'UCL2'!$C$1:$F$1,0),0),"")&amp;IFERROR(VLOOKUP(EY$2&amp;$A19,'UCL2'!$D:$E,MATCH("HOME",'UCL2'!$D$1:$E$1,0),0),"")&amp;IFERROR(VLOOKUP(EY$2&amp;$A19,'EU2'!$C:$F,MATCH("AWAY",'EU2'!$C$1:$F$1,0),0),"")&amp;IFERROR(VLOOKUP(EY$2&amp;$A19,'EU2'!$D:$E,MATCH("HOME",'EU2'!$D$1:$E$1,0),0),"")&amp;IFERROR(VLOOKUP(EY$2&amp;$A19,'EUC2'!$C:$F,MATCH("AWAY",'EUC2'!$C$1:$F$1,0),0),"")&amp;IFERROR(VLOOKUP(EY$2&amp;$A19,'EUC2'!$D:$E,MATCH("HOME",'EUC2'!$D$1:$E$1,0),0),"")</f>
        <v/>
      </c>
      <c r="EZ19" s="25" t="str">
        <f>IFERROR(VLOOKUP(EZ$2&amp;$B19,'FPL FIX2'!$N$1:$Q$400,MATCH("HOME",'FPL FIX2'!$N$1:$Q$1,0),0),"")&amp;IFERROR(VLOOKUP(EZ$2&amp;$B19,'FPL FIX2'!$O$1:$P$400,MATCH("AWAY",'FPL FIX2'!$O$1:$P$1,0),0),"")&amp;IFERROR(VLOOKUP(EZ$2&amp;$A19,'FA2'!$A:$D,MATCH("AWAY",'FA2'!$A$1:$D$1,0),0),"")&amp;IFERROR(VLOOKUP(EZ$2&amp;$A19,'FA2'!$B:$C,MATCH("HOME",'FA2'!$B$1:$C$1,0),0),"")&amp;IFERROR(VLOOKUP(EZ$2&amp;$A19,'EFL2'!$A:$D,MATCH("AWAY",'EFL2'!$A$1:$D$1,0),0),"")&amp;IFERROR(VLOOKUP(EZ$2&amp;$A19,'EFL2'!$B:$C,MATCH("HOME",'EFL2'!$B$1:$C$1,0),0),"")&amp;IFERROR(VLOOKUP(EZ$2&amp;$A19,'UCL2'!$C:$F,MATCH("AWAY",'UCL2'!$C$1:$F$1,0),0),"")&amp;IFERROR(VLOOKUP(EZ$2&amp;$A19,'UCL2'!$D:$E,MATCH("HOME",'UCL2'!$D$1:$E$1,0),0),"")&amp;IFERROR(VLOOKUP(EZ$2&amp;$A19,'EU2'!$C:$F,MATCH("AWAY",'EU2'!$C$1:$F$1,0),0),"")&amp;IFERROR(VLOOKUP(EZ$2&amp;$A19,'EU2'!$D:$E,MATCH("HOME",'EU2'!$D$1:$E$1,0),0),"")&amp;IFERROR(VLOOKUP(EZ$2&amp;$A19,'EUC2'!$C:$F,MATCH("AWAY",'EUC2'!$C$1:$F$1,0),0),"")&amp;IFERROR(VLOOKUP(EZ$2&amp;$A19,'EUC2'!$D:$E,MATCH("HOME",'EUC2'!$D$1:$E$1,0),0),"")</f>
        <v>CHE</v>
      </c>
      <c r="FA19" s="25" t="str">
        <f>IFERROR(VLOOKUP(FA$2&amp;$B19,'FPL FIX2'!$N$1:$Q$400,MATCH("HOME",'FPL FIX2'!$N$1:$Q$1,0),0),"")&amp;IFERROR(VLOOKUP(FA$2&amp;$B19,'FPL FIX2'!$O$1:$P$400,MATCH("AWAY",'FPL FIX2'!$O$1:$P$1,0),0),"")&amp;IFERROR(VLOOKUP(FA$2&amp;$A19,'FA2'!$A:$D,MATCH("AWAY",'FA2'!$A$1:$D$1,0),0),"")&amp;IFERROR(VLOOKUP(FA$2&amp;$A19,'FA2'!$B:$C,MATCH("HOME",'FA2'!$B$1:$C$1,0),0),"")&amp;IFERROR(VLOOKUP(FA$2&amp;$A19,'EFL2'!$A:$D,MATCH("AWAY",'EFL2'!$A$1:$D$1,0),0),"")&amp;IFERROR(VLOOKUP(FA$2&amp;$A19,'EFL2'!$B:$C,MATCH("HOME",'EFL2'!$B$1:$C$1,0),0),"")&amp;IFERROR(VLOOKUP(FA$2&amp;$A19,'UCL2'!$C:$F,MATCH("AWAY",'UCL2'!$C$1:$F$1,0),0),"")&amp;IFERROR(VLOOKUP(FA$2&amp;$A19,'UCL2'!$D:$E,MATCH("HOME",'UCL2'!$D$1:$E$1,0),0),"")&amp;IFERROR(VLOOKUP(FA$2&amp;$A19,'EU2'!$C:$F,MATCH("AWAY",'EU2'!$C$1:$F$1,0),0),"")&amp;IFERROR(VLOOKUP(FA$2&amp;$A19,'EU2'!$D:$E,MATCH("HOME",'EU2'!$D$1:$E$1,0),0),"")&amp;IFERROR(VLOOKUP(FA$2&amp;$A19,'EUC2'!$C:$F,MATCH("AWAY",'EUC2'!$C$1:$F$1,0),0),"")&amp;IFERROR(VLOOKUP(FA$2&amp;$A19,'EUC2'!$D:$E,MATCH("HOME",'EUC2'!$D$1:$E$1,0),0),"")</f>
        <v/>
      </c>
      <c r="FB19" s="25" t="str">
        <f>IFERROR(VLOOKUP(FB$2&amp;$B19,'FPL FIX2'!$N$1:$Q$400,MATCH("HOME",'FPL FIX2'!$N$1:$Q$1,0),0),"")&amp;IFERROR(VLOOKUP(FB$2&amp;$B19,'FPL FIX2'!$O$1:$P$400,MATCH("AWAY",'FPL FIX2'!$O$1:$P$1,0),0),"")&amp;IFERROR(VLOOKUP(FB$2&amp;$A19,'FA2'!$A:$D,MATCH("AWAY",'FA2'!$A$1:$D$1,0),0),"")&amp;IFERROR(VLOOKUP(FB$2&amp;$A19,'FA2'!$B:$C,MATCH("HOME",'FA2'!$B$1:$C$1,0),0),"")&amp;IFERROR(VLOOKUP(FB$2&amp;$A19,'EFL2'!$A:$D,MATCH("AWAY",'EFL2'!$A$1:$D$1,0),0),"")&amp;IFERROR(VLOOKUP(FB$2&amp;$A19,'EFL2'!$B:$C,MATCH("HOME",'EFL2'!$B$1:$C$1,0),0),"")&amp;IFERROR(VLOOKUP(FB$2&amp;$A19,'UCL2'!$C:$F,MATCH("AWAY",'UCL2'!$C$1:$F$1,0),0),"")&amp;IFERROR(VLOOKUP(FB$2&amp;$A19,'UCL2'!$D:$E,MATCH("HOME",'UCL2'!$D$1:$E$1,0),0),"")&amp;IFERROR(VLOOKUP(FB$2&amp;$A19,'EU2'!$C:$F,MATCH("AWAY",'EU2'!$C$1:$F$1,0),0),"")&amp;IFERROR(VLOOKUP(FB$2&amp;$A19,'EU2'!$D:$E,MATCH("HOME",'EU2'!$D$1:$E$1,0),0),"")&amp;IFERROR(VLOOKUP(FB$2&amp;$A19,'EUC2'!$C:$F,MATCH("AWAY",'EUC2'!$C$1:$F$1,0),0),"")&amp;IFERROR(VLOOKUP(FB$2&amp;$A19,'EUC2'!$D:$E,MATCH("HOME",'EUC2'!$D$1:$E$1,0),0),"")</f>
        <v/>
      </c>
      <c r="FC19" s="25" t="str">
        <f>IFERROR(VLOOKUP(FC$2&amp;$B19,'FPL FIX2'!$N$1:$Q$400,MATCH("HOME",'FPL FIX2'!$N$1:$Q$1,0),0),"")&amp;IFERROR(VLOOKUP(FC$2&amp;$B19,'FPL FIX2'!$O$1:$P$400,MATCH("AWAY",'FPL FIX2'!$O$1:$P$1,0),0),"")&amp;IFERROR(VLOOKUP(FC$2&amp;$A19,'FA2'!$A:$D,MATCH("AWAY",'FA2'!$A$1:$D$1,0),0),"")&amp;IFERROR(VLOOKUP(FC$2&amp;$A19,'FA2'!$B:$C,MATCH("HOME",'FA2'!$B$1:$C$1,0),0),"")&amp;IFERROR(VLOOKUP(FC$2&amp;$A19,'EFL2'!$A:$D,MATCH("AWAY",'EFL2'!$A$1:$D$1,0),0),"")&amp;IFERROR(VLOOKUP(FC$2&amp;$A19,'EFL2'!$B:$C,MATCH("HOME",'EFL2'!$B$1:$C$1,0),0),"")&amp;IFERROR(VLOOKUP(FC$2&amp;$A19,'UCL2'!$C:$F,MATCH("AWAY",'UCL2'!$C$1:$F$1,0),0),"")&amp;IFERROR(VLOOKUP(FC$2&amp;$A19,'UCL2'!$D:$E,MATCH("HOME",'UCL2'!$D$1:$E$1,0),0),"")&amp;IFERROR(VLOOKUP(FC$2&amp;$A19,'EU2'!$C:$F,MATCH("AWAY",'EU2'!$C$1:$F$1,0),0),"")&amp;IFERROR(VLOOKUP(FC$2&amp;$A19,'EU2'!$D:$E,MATCH("HOME",'EU2'!$D$1:$E$1,0),0),"")&amp;IFERROR(VLOOKUP(FC$2&amp;$A19,'EUC2'!$C:$F,MATCH("AWAY",'EUC2'!$C$1:$F$1,0),0),"")&amp;IFERROR(VLOOKUP(FC$2&amp;$A19,'EUC2'!$D:$E,MATCH("HOME",'EUC2'!$D$1:$E$1,0),0),"")</f>
        <v>sou</v>
      </c>
      <c r="FD19" s="25" t="str">
        <f>IFERROR(VLOOKUP(FD$2&amp;$B19,'FPL FIX2'!$N$1:$Q$400,MATCH("HOME",'FPL FIX2'!$N$1:$Q$1,0),0),"")&amp;IFERROR(VLOOKUP(FD$2&amp;$B19,'FPL FIX2'!$O$1:$P$400,MATCH("AWAY",'FPL FIX2'!$O$1:$P$1,0),0),"")&amp;IFERROR(VLOOKUP(FD$2&amp;$A19,'FA2'!$A:$D,MATCH("AWAY",'FA2'!$A$1:$D$1,0),0),"")&amp;IFERROR(VLOOKUP(FD$2&amp;$A19,'FA2'!$B:$C,MATCH("HOME",'FA2'!$B$1:$C$1,0),0),"")&amp;IFERROR(VLOOKUP(FD$2&amp;$A19,'EFL2'!$A:$D,MATCH("AWAY",'EFL2'!$A$1:$D$1,0),0),"")&amp;IFERROR(VLOOKUP(FD$2&amp;$A19,'EFL2'!$B:$C,MATCH("HOME",'EFL2'!$B$1:$C$1,0),0),"")&amp;IFERROR(VLOOKUP(FD$2&amp;$A19,'UCL2'!$C:$F,MATCH("AWAY",'UCL2'!$C$1:$F$1,0),0),"")&amp;IFERROR(VLOOKUP(FD$2&amp;$A19,'UCL2'!$D:$E,MATCH("HOME",'UCL2'!$D$1:$E$1,0),0),"")&amp;IFERROR(VLOOKUP(FD$2&amp;$A19,'EU2'!$C:$F,MATCH("AWAY",'EU2'!$C$1:$F$1,0),0),"")&amp;IFERROR(VLOOKUP(FD$2&amp;$A19,'EU2'!$D:$E,MATCH("HOME",'EU2'!$D$1:$E$1,0),0),"")&amp;IFERROR(VLOOKUP(FD$2&amp;$A19,'EUC2'!$C:$F,MATCH("AWAY",'EUC2'!$C$1:$F$1,0),0),"")&amp;IFERROR(VLOOKUP(FD$2&amp;$A19,'EUC2'!$D:$E,MATCH("HOME",'EUC2'!$D$1:$E$1,0),0),"")</f>
        <v/>
      </c>
      <c r="FE19" s="25" t="str">
        <f>IFERROR(VLOOKUP(FE$2&amp;$B19,'FPL FIX2'!$N$1:$Q$400,MATCH("HOME",'FPL FIX2'!$N$1:$Q$1,0),0),"")&amp;IFERROR(VLOOKUP(FE$2&amp;$B19,'FPL FIX2'!$O$1:$P$400,MATCH("AWAY",'FPL FIX2'!$O$1:$P$1,0),0),"")&amp;IFERROR(VLOOKUP(FE$2&amp;$A19,'FA2'!$A:$D,MATCH("AWAY",'FA2'!$A$1:$D$1,0),0),"")&amp;IFERROR(VLOOKUP(FE$2&amp;$A19,'FA2'!$B:$C,MATCH("HOME",'FA2'!$B$1:$C$1,0),0),"")&amp;IFERROR(VLOOKUP(FE$2&amp;$A19,'EFL2'!$A:$D,MATCH("AWAY",'EFL2'!$A$1:$D$1,0),0),"")&amp;IFERROR(VLOOKUP(FE$2&amp;$A19,'EFL2'!$B:$C,MATCH("HOME",'EFL2'!$B$1:$C$1,0),0),"")&amp;IFERROR(VLOOKUP(FE$2&amp;$A19,'UCL2'!$C:$F,MATCH("AWAY",'UCL2'!$C$1:$F$1,0),0),"")&amp;IFERROR(VLOOKUP(FE$2&amp;$A19,'UCL2'!$D:$E,MATCH("HOME",'UCL2'!$D$1:$E$1,0),0),"")&amp;IFERROR(VLOOKUP(FE$2&amp;$A19,'EU2'!$C:$F,MATCH("AWAY",'EU2'!$C$1:$F$1,0),0),"")&amp;IFERROR(VLOOKUP(FE$2&amp;$A19,'EU2'!$D:$E,MATCH("HOME",'EU2'!$D$1:$E$1,0),0),"")&amp;IFERROR(VLOOKUP(FE$2&amp;$A19,'EUC2'!$C:$F,MATCH("AWAY",'EUC2'!$C$1:$F$1,0),0),"")&amp;IFERROR(VLOOKUP(FE$2&amp;$A19,'EUC2'!$D:$E,MATCH("HOME",'EUC2'!$D$1:$E$1,0),0),"")</f>
        <v/>
      </c>
      <c r="FF19" s="25" t="str">
        <f>IFERROR(VLOOKUP(FF$2&amp;$B19,'FPL FIX2'!$N$1:$Q$400,MATCH("HOME",'FPL FIX2'!$N$1:$Q$1,0),0),"")&amp;IFERROR(VLOOKUP(FF$2&amp;$B19,'FPL FIX2'!$O$1:$P$400,MATCH("AWAY",'FPL FIX2'!$O$1:$P$1,0),0),"")&amp;IFERROR(VLOOKUP(FF$2&amp;$A19,'FA2'!$A:$D,MATCH("AWAY",'FA2'!$A$1:$D$1,0),0),"")&amp;IFERROR(VLOOKUP(FF$2&amp;$A19,'FA2'!$B:$C,MATCH("HOME",'FA2'!$B$1:$C$1,0),0),"")&amp;IFERROR(VLOOKUP(FF$2&amp;$A19,'EFL2'!$A:$D,MATCH("AWAY",'EFL2'!$A$1:$D$1,0),0),"")&amp;IFERROR(VLOOKUP(FF$2&amp;$A19,'EFL2'!$B:$C,MATCH("HOME",'EFL2'!$B$1:$C$1,0),0),"")&amp;IFERROR(VLOOKUP(FF$2&amp;$A19,'UCL2'!$C:$F,MATCH("AWAY",'UCL2'!$C$1:$F$1,0),0),"")&amp;IFERROR(VLOOKUP(FF$2&amp;$A19,'UCL2'!$D:$E,MATCH("HOME",'UCL2'!$D$1:$E$1,0),0),"")&amp;IFERROR(VLOOKUP(FF$2&amp;$A19,'EU2'!$C:$F,MATCH("AWAY",'EU2'!$C$1:$F$1,0),0),"")&amp;IFERROR(VLOOKUP(FF$2&amp;$A19,'EU2'!$D:$E,MATCH("HOME",'EU2'!$D$1:$E$1,0),0),"")&amp;IFERROR(VLOOKUP(FF$2&amp;$A19,'EUC2'!$C:$F,MATCH("AWAY",'EUC2'!$C$1:$F$1,0),0),"")&amp;IFERROR(VLOOKUP(FF$2&amp;$A19,'EUC2'!$D:$E,MATCH("HOME",'EUC2'!$D$1:$E$1,0),0),"")</f>
        <v>Blackpool</v>
      </c>
      <c r="FG19" s="25" t="str">
        <f>IFERROR(VLOOKUP(FG$2&amp;$B19,'FPL FIX2'!$N$1:$Q$400,MATCH("HOME",'FPL FIX2'!$N$1:$Q$1,0),0),"")&amp;IFERROR(VLOOKUP(FG$2&amp;$B19,'FPL FIX2'!$O$1:$P$400,MATCH("AWAY",'FPL FIX2'!$O$1:$P$1,0),0),"")&amp;IFERROR(VLOOKUP(FG$2&amp;$A19,'FA2'!$A:$D,MATCH("AWAY",'FA2'!$A$1:$D$1,0),0),"")&amp;IFERROR(VLOOKUP(FG$2&amp;$A19,'FA2'!$B:$C,MATCH("HOME",'FA2'!$B$1:$C$1,0),0),"")&amp;IFERROR(VLOOKUP(FG$2&amp;$A19,'EFL2'!$A:$D,MATCH("AWAY",'EFL2'!$A$1:$D$1,0),0),"")&amp;IFERROR(VLOOKUP(FG$2&amp;$A19,'EFL2'!$B:$C,MATCH("HOME",'EFL2'!$B$1:$C$1,0),0),"")&amp;IFERROR(VLOOKUP(FG$2&amp;$A19,'UCL2'!$C:$F,MATCH("AWAY",'UCL2'!$C$1:$F$1,0),0),"")&amp;IFERROR(VLOOKUP(FG$2&amp;$A19,'UCL2'!$D:$E,MATCH("HOME",'UCL2'!$D$1:$E$1,0),0),"")&amp;IFERROR(VLOOKUP(FG$2&amp;$A19,'EU2'!$C:$F,MATCH("AWAY",'EU2'!$C$1:$F$1,0),0),"")&amp;IFERROR(VLOOKUP(FG$2&amp;$A19,'EU2'!$D:$E,MATCH("HOME",'EU2'!$D$1:$E$1,0),0),"")&amp;IFERROR(VLOOKUP(FG$2&amp;$A19,'EUC2'!$C:$F,MATCH("AWAY",'EUC2'!$C$1:$F$1,0),0),"")&amp;IFERROR(VLOOKUP(FG$2&amp;$A19,'EUC2'!$D:$E,MATCH("HOME",'EUC2'!$D$1:$E$1,0),0),"")</f>
        <v/>
      </c>
      <c r="FH19" s="25" t="str">
        <f>IFERROR(VLOOKUP(FH$2&amp;$B19,'FPL FIX2'!$N$1:$Q$400,MATCH("HOME",'FPL FIX2'!$N$1:$Q$1,0),0),"")&amp;IFERROR(VLOOKUP(FH$2&amp;$B19,'FPL FIX2'!$O$1:$P$400,MATCH("AWAY",'FPL FIX2'!$O$1:$P$1,0),0),"")&amp;IFERROR(VLOOKUP(FH$2&amp;$A19,'FA2'!$A:$D,MATCH("AWAY",'FA2'!$A$1:$D$1,0),0),"")&amp;IFERROR(VLOOKUP(FH$2&amp;$A19,'FA2'!$B:$C,MATCH("HOME",'FA2'!$B$1:$C$1,0),0),"")&amp;IFERROR(VLOOKUP(FH$2&amp;$A19,'EFL2'!$A:$D,MATCH("AWAY",'EFL2'!$A$1:$D$1,0),0),"")&amp;IFERROR(VLOOKUP(FH$2&amp;$A19,'EFL2'!$B:$C,MATCH("HOME",'EFL2'!$B$1:$C$1,0),0),"")&amp;IFERROR(VLOOKUP(FH$2&amp;$A19,'UCL2'!$C:$F,MATCH("AWAY",'UCL2'!$C$1:$F$1,0),0),"")&amp;IFERROR(VLOOKUP(FH$2&amp;$A19,'UCL2'!$D:$E,MATCH("HOME",'UCL2'!$D$1:$E$1,0),0),"")&amp;IFERROR(VLOOKUP(FH$2&amp;$A19,'EU2'!$C:$F,MATCH("AWAY",'EU2'!$C$1:$F$1,0),0),"")&amp;IFERROR(VLOOKUP(FH$2&amp;$A19,'EU2'!$D:$E,MATCH("HOME",'EU2'!$D$1:$E$1,0),0),"")&amp;IFERROR(VLOOKUP(FH$2&amp;$A19,'EUC2'!$C:$F,MATCH("AWAY",'EUC2'!$C$1:$F$1,0),0),"")&amp;IFERROR(VLOOKUP(FH$2&amp;$A19,'EUC2'!$D:$E,MATCH("HOME",'EUC2'!$D$1:$E$1,0),0),"")</f>
        <v/>
      </c>
      <c r="FI19" s="25" t="str">
        <f>IFERROR(VLOOKUP(FI$2&amp;$B19,'FPL FIX2'!$N$1:$Q$400,MATCH("HOME",'FPL FIX2'!$N$1:$Q$1,0),0),"")&amp;IFERROR(VLOOKUP(FI$2&amp;$B19,'FPL FIX2'!$O$1:$P$400,MATCH("AWAY",'FPL FIX2'!$O$1:$P$1,0),0),"")&amp;IFERROR(VLOOKUP(FI$2&amp;$A19,'FA2'!$A:$D,MATCH("AWAY",'FA2'!$A$1:$D$1,0),0),"")&amp;IFERROR(VLOOKUP(FI$2&amp;$A19,'FA2'!$B:$C,MATCH("HOME",'FA2'!$B$1:$C$1,0),0),"")&amp;IFERROR(VLOOKUP(FI$2&amp;$A19,'EFL2'!$A:$D,MATCH("AWAY",'EFL2'!$A$1:$D$1,0),0),"")&amp;IFERROR(VLOOKUP(FI$2&amp;$A19,'EFL2'!$B:$C,MATCH("HOME",'EFL2'!$B$1:$C$1,0),0),"")&amp;IFERROR(VLOOKUP(FI$2&amp;$A19,'UCL2'!$C:$F,MATCH("AWAY",'UCL2'!$C$1:$F$1,0),0),"")&amp;IFERROR(VLOOKUP(FI$2&amp;$A19,'UCL2'!$D:$E,MATCH("HOME",'UCL2'!$D$1:$E$1,0),0),"")&amp;IFERROR(VLOOKUP(FI$2&amp;$A19,'EU2'!$C:$F,MATCH("AWAY",'EU2'!$C$1:$F$1,0),0),"")&amp;IFERROR(VLOOKUP(FI$2&amp;$A19,'EU2'!$D:$E,MATCH("HOME",'EU2'!$D$1:$E$1,0),0),"")&amp;IFERROR(VLOOKUP(FI$2&amp;$A19,'EUC2'!$C:$F,MATCH("AWAY",'EUC2'!$C$1:$F$1,0),0),"")&amp;IFERROR(VLOOKUP(FI$2&amp;$A19,'EUC2'!$D:$E,MATCH("HOME",'EUC2'!$D$1:$E$1,0),0),"")</f>
        <v/>
      </c>
      <c r="FJ19" s="25" t="str">
        <f>IFERROR(VLOOKUP(FJ$2&amp;$B19,'FPL FIX2'!$N$1:$Q$400,MATCH("HOME",'FPL FIX2'!$N$1:$Q$1,0),0),"")&amp;IFERROR(VLOOKUP(FJ$2&amp;$B19,'FPL FIX2'!$O$1:$P$400,MATCH("AWAY",'FPL FIX2'!$O$1:$P$1,0),0),"")&amp;IFERROR(VLOOKUP(FJ$2&amp;$A19,'FA2'!$A:$D,MATCH("AWAY",'FA2'!$A$1:$D$1,0),0),"")&amp;IFERROR(VLOOKUP(FJ$2&amp;$A19,'FA2'!$B:$C,MATCH("HOME",'FA2'!$B$1:$C$1,0),0),"")&amp;IFERROR(VLOOKUP(FJ$2&amp;$A19,'EFL2'!$A:$D,MATCH("AWAY",'EFL2'!$A$1:$D$1,0),0),"")&amp;IFERROR(VLOOKUP(FJ$2&amp;$A19,'EFL2'!$B:$C,MATCH("HOME",'EFL2'!$B$1:$C$1,0),0),"")&amp;IFERROR(VLOOKUP(FJ$2&amp;$A19,'UCL2'!$C:$F,MATCH("AWAY",'UCL2'!$C$1:$F$1,0),0),"")&amp;IFERROR(VLOOKUP(FJ$2&amp;$A19,'UCL2'!$D:$E,MATCH("HOME",'UCL2'!$D$1:$E$1,0),0),"")&amp;IFERROR(VLOOKUP(FJ$2&amp;$A19,'EU2'!$C:$F,MATCH("AWAY",'EU2'!$C$1:$F$1,0),0),"")&amp;IFERROR(VLOOKUP(FJ$2&amp;$A19,'EU2'!$D:$E,MATCH("HOME",'EU2'!$D$1:$E$1,0),0),"")&amp;IFERROR(VLOOKUP(FJ$2&amp;$A19,'EUC2'!$C:$F,MATCH("AWAY",'EUC2'!$C$1:$F$1,0),0),"")&amp;IFERROR(VLOOKUP(FJ$2&amp;$A19,'EUC2'!$D:$E,MATCH("HOME",'EUC2'!$D$1:$E$1,0),0),"")</f>
        <v>Wolves</v>
      </c>
      <c r="FK19" s="25" t="str">
        <f>IFERROR(VLOOKUP(FK$2&amp;$B19,'FPL FIX2'!$N$1:$Q$400,MATCH("HOME",'FPL FIX2'!$N$1:$Q$1,0),0),"")&amp;IFERROR(VLOOKUP(FK$2&amp;$B19,'FPL FIX2'!$O$1:$P$400,MATCH("AWAY",'FPL FIX2'!$O$1:$P$1,0),0),"")&amp;IFERROR(VLOOKUP(FK$2&amp;$A19,'FA2'!$A:$D,MATCH("AWAY",'FA2'!$A$1:$D$1,0),0),"")&amp;IFERROR(VLOOKUP(FK$2&amp;$A19,'FA2'!$B:$C,MATCH("HOME",'FA2'!$B$1:$C$1,0),0),"")&amp;IFERROR(VLOOKUP(FK$2&amp;$A19,'EFL2'!$A:$D,MATCH("AWAY",'EFL2'!$A$1:$D$1,0),0),"")&amp;IFERROR(VLOOKUP(FK$2&amp;$A19,'EFL2'!$B:$C,MATCH("HOME",'EFL2'!$B$1:$C$1,0),0),"")&amp;IFERROR(VLOOKUP(FK$2&amp;$A19,'UCL2'!$C:$F,MATCH("AWAY",'UCL2'!$C$1:$F$1,0),0),"")&amp;IFERROR(VLOOKUP(FK$2&amp;$A19,'UCL2'!$D:$E,MATCH("HOME",'UCL2'!$D$1:$E$1,0),0),"")&amp;IFERROR(VLOOKUP(FK$2&amp;$A19,'EU2'!$C:$F,MATCH("AWAY",'EU2'!$C$1:$F$1,0),0),"")&amp;IFERROR(VLOOKUP(FK$2&amp;$A19,'EU2'!$D:$E,MATCH("HOME",'EU2'!$D$1:$E$1,0),0),"")&amp;IFERROR(VLOOKUP(FK$2&amp;$A19,'EUC2'!$C:$F,MATCH("AWAY",'EUC2'!$C$1:$F$1,0),0),"")&amp;IFERROR(VLOOKUP(FK$2&amp;$A19,'EUC2'!$D:$E,MATCH("HOME",'EUC2'!$D$1:$E$1,0),0),"")</f>
        <v/>
      </c>
      <c r="FL19" s="25" t="str">
        <f>IFERROR(VLOOKUP(FL$2&amp;$B19,'FPL FIX2'!$N$1:$Q$400,MATCH("HOME",'FPL FIX2'!$N$1:$Q$1,0),0),"")&amp;IFERROR(VLOOKUP(FL$2&amp;$B19,'FPL FIX2'!$O$1:$P$400,MATCH("AWAY",'FPL FIX2'!$O$1:$P$1,0),0),"")&amp;IFERROR(VLOOKUP(FL$2&amp;$A19,'FA2'!$A:$D,MATCH("AWAY",'FA2'!$A$1:$D$1,0),0),"")&amp;IFERROR(VLOOKUP(FL$2&amp;$A19,'FA2'!$B:$C,MATCH("HOME",'FA2'!$B$1:$C$1,0),0),"")&amp;IFERROR(VLOOKUP(FL$2&amp;$A19,'EFL2'!$A:$D,MATCH("AWAY",'EFL2'!$A$1:$D$1,0),0),"")&amp;IFERROR(VLOOKUP(FL$2&amp;$A19,'EFL2'!$B:$C,MATCH("HOME",'EFL2'!$B$1:$C$1,0),0),"")&amp;IFERROR(VLOOKUP(FL$2&amp;$A19,'UCL2'!$C:$F,MATCH("AWAY",'UCL2'!$C$1:$F$1,0),0),"")&amp;IFERROR(VLOOKUP(FL$2&amp;$A19,'UCL2'!$D:$E,MATCH("HOME",'UCL2'!$D$1:$E$1,0),0),"")&amp;IFERROR(VLOOKUP(FL$2&amp;$A19,'EU2'!$C:$F,MATCH("AWAY",'EU2'!$C$1:$F$1,0),0),"")&amp;IFERROR(VLOOKUP(FL$2&amp;$A19,'EU2'!$D:$E,MATCH("HOME",'EU2'!$D$1:$E$1,0),0),"")&amp;IFERROR(VLOOKUP(FL$2&amp;$A19,'EUC2'!$C:$F,MATCH("AWAY",'EUC2'!$C$1:$F$1,0),0),"")&amp;IFERROR(VLOOKUP(FL$2&amp;$A19,'EUC2'!$D:$E,MATCH("HOME",'EUC2'!$D$1:$E$1,0),0),"")</f>
        <v/>
      </c>
      <c r="FM19" s="25" t="str">
        <f>IFERROR(VLOOKUP(FM$2&amp;$B19,'FPL FIX2'!$N$1:$Q$400,MATCH("HOME",'FPL FIX2'!$N$1:$Q$1,0),0),"")&amp;IFERROR(VLOOKUP(FM$2&amp;$B19,'FPL FIX2'!$O$1:$P$400,MATCH("AWAY",'FPL FIX2'!$O$1:$P$1,0),0),"")&amp;IFERROR(VLOOKUP(FM$2&amp;$A19,'FA2'!$A:$D,MATCH("AWAY",'FA2'!$A$1:$D$1,0),0),"")&amp;IFERROR(VLOOKUP(FM$2&amp;$A19,'FA2'!$B:$C,MATCH("HOME",'FA2'!$B$1:$C$1,0),0),"")&amp;IFERROR(VLOOKUP(FM$2&amp;$A19,'EFL2'!$A:$D,MATCH("AWAY",'EFL2'!$A$1:$D$1,0),0),"")&amp;IFERROR(VLOOKUP(FM$2&amp;$A19,'EFL2'!$B:$C,MATCH("HOME",'EFL2'!$B$1:$C$1,0),0),"")&amp;IFERROR(VLOOKUP(FM$2&amp;$A19,'UCL2'!$C:$F,MATCH("AWAY",'UCL2'!$C$1:$F$1,0),0),"")&amp;IFERROR(VLOOKUP(FM$2&amp;$A19,'UCL2'!$D:$E,MATCH("HOME",'UCL2'!$D$1:$E$1,0),0),"")&amp;IFERROR(VLOOKUP(FM$2&amp;$A19,'EU2'!$C:$F,MATCH("AWAY",'EU2'!$C$1:$F$1,0),0),"")&amp;IFERROR(VLOOKUP(FM$2&amp;$A19,'EU2'!$D:$E,MATCH("HOME",'EU2'!$D$1:$E$1,0),0),"")&amp;IFERROR(VLOOKUP(FM$2&amp;$A19,'EUC2'!$C:$F,MATCH("AWAY",'EUC2'!$C$1:$F$1,0),0),"")&amp;IFERROR(VLOOKUP(FM$2&amp;$A19,'EUC2'!$D:$E,MATCH("HOME",'EUC2'!$D$1:$E$1,0),0),"")</f>
        <v>LEI</v>
      </c>
      <c r="FN19" s="25" t="str">
        <f>IFERROR(VLOOKUP(FN$2&amp;$B19,'FPL FIX2'!$N$1:$Q$400,MATCH("HOME",'FPL FIX2'!$N$1:$Q$1,0),0),"")&amp;IFERROR(VLOOKUP(FN$2&amp;$B19,'FPL FIX2'!$O$1:$P$400,MATCH("AWAY",'FPL FIX2'!$O$1:$P$1,0),0),"")&amp;IFERROR(VLOOKUP(FN$2&amp;$A19,'FA2'!$A:$D,MATCH("AWAY",'FA2'!$A$1:$D$1,0),0),"")&amp;IFERROR(VLOOKUP(FN$2&amp;$A19,'FA2'!$B:$C,MATCH("HOME",'FA2'!$B$1:$C$1,0),0),"")&amp;IFERROR(VLOOKUP(FN$2&amp;$A19,'EFL2'!$A:$D,MATCH("AWAY",'EFL2'!$A$1:$D$1,0),0),"")&amp;IFERROR(VLOOKUP(FN$2&amp;$A19,'EFL2'!$B:$C,MATCH("HOME",'EFL2'!$B$1:$C$1,0),0),"")&amp;IFERROR(VLOOKUP(FN$2&amp;$A19,'UCL2'!$C:$F,MATCH("AWAY",'UCL2'!$C$1:$F$1,0),0),"")&amp;IFERROR(VLOOKUP(FN$2&amp;$A19,'UCL2'!$D:$E,MATCH("HOME",'UCL2'!$D$1:$E$1,0),0),"")&amp;IFERROR(VLOOKUP(FN$2&amp;$A19,'EU2'!$C:$F,MATCH("AWAY",'EU2'!$C$1:$F$1,0),0),"")&amp;IFERROR(VLOOKUP(FN$2&amp;$A19,'EU2'!$D:$E,MATCH("HOME",'EU2'!$D$1:$E$1,0),0),"")&amp;IFERROR(VLOOKUP(FN$2&amp;$A19,'EUC2'!$C:$F,MATCH("AWAY",'EUC2'!$C$1:$F$1,0),0),"")&amp;IFERROR(VLOOKUP(FN$2&amp;$A19,'EUC2'!$D:$E,MATCH("HOME",'EUC2'!$D$1:$E$1,0),0),"")</f>
        <v/>
      </c>
      <c r="FO19" s="25" t="str">
        <f>IFERROR(VLOOKUP(FO$2&amp;$B19,'FPL FIX2'!$N$1:$Q$400,MATCH("HOME",'FPL FIX2'!$N$1:$Q$1,0),0),"")&amp;IFERROR(VLOOKUP(FO$2&amp;$B19,'FPL FIX2'!$O$1:$P$400,MATCH("AWAY",'FPL FIX2'!$O$1:$P$1,0),0),"")&amp;IFERROR(VLOOKUP(FO$2&amp;$A19,'FA2'!$A:$D,MATCH("AWAY",'FA2'!$A$1:$D$1,0),0),"")&amp;IFERROR(VLOOKUP(FO$2&amp;$A19,'FA2'!$B:$C,MATCH("HOME",'FA2'!$B$1:$C$1,0),0),"")&amp;IFERROR(VLOOKUP(FO$2&amp;$A19,'EFL2'!$A:$D,MATCH("AWAY",'EFL2'!$A$1:$D$1,0),0),"")&amp;IFERROR(VLOOKUP(FO$2&amp;$A19,'EFL2'!$B:$C,MATCH("HOME",'EFL2'!$B$1:$C$1,0),0),"")&amp;IFERROR(VLOOKUP(FO$2&amp;$A19,'UCL2'!$C:$F,MATCH("AWAY",'UCL2'!$C$1:$F$1,0),0),"")&amp;IFERROR(VLOOKUP(FO$2&amp;$A19,'UCL2'!$D:$E,MATCH("HOME",'UCL2'!$D$1:$E$1,0),0),"")&amp;IFERROR(VLOOKUP(FO$2&amp;$A19,'EU2'!$C:$F,MATCH("AWAY",'EU2'!$C$1:$F$1,0),0),"")&amp;IFERROR(VLOOKUP(FO$2&amp;$A19,'EU2'!$D:$E,MATCH("HOME",'EU2'!$D$1:$E$1,0),0),"")&amp;IFERROR(VLOOKUP(FO$2&amp;$A19,'EUC2'!$C:$F,MATCH("AWAY",'EUC2'!$C$1:$F$1,0),0),"")&amp;IFERROR(VLOOKUP(FO$2&amp;$A19,'EUC2'!$D:$E,MATCH("HOME",'EUC2'!$D$1:$E$1,0),0),"")</f>
        <v/>
      </c>
      <c r="FP19" s="25" t="str">
        <f>IFERROR(VLOOKUP(FP$2&amp;$B19,'FPL FIX2'!$N$1:$Q$400,MATCH("HOME",'FPL FIX2'!$N$1:$Q$1,0),0),"")&amp;IFERROR(VLOOKUP(FP$2&amp;$B19,'FPL FIX2'!$O$1:$P$400,MATCH("AWAY",'FPL FIX2'!$O$1:$P$1,0),0),"")&amp;IFERROR(VLOOKUP(FP$2&amp;$A19,'FA2'!$A:$D,MATCH("AWAY",'FA2'!$A$1:$D$1,0),0),"")&amp;IFERROR(VLOOKUP(FP$2&amp;$A19,'FA2'!$B:$C,MATCH("HOME",'FA2'!$B$1:$C$1,0),0),"")&amp;IFERROR(VLOOKUP(FP$2&amp;$A19,'EFL2'!$A:$D,MATCH("AWAY",'EFL2'!$A$1:$D$1,0),0),"")&amp;IFERROR(VLOOKUP(FP$2&amp;$A19,'EFL2'!$B:$C,MATCH("HOME",'EFL2'!$B$1:$C$1,0),0),"")&amp;IFERROR(VLOOKUP(FP$2&amp;$A19,'UCL2'!$C:$F,MATCH("AWAY",'UCL2'!$C$1:$F$1,0),0),"")&amp;IFERROR(VLOOKUP(FP$2&amp;$A19,'UCL2'!$D:$E,MATCH("HOME",'UCL2'!$D$1:$E$1,0),0),"")&amp;IFERROR(VLOOKUP(FP$2&amp;$A19,'EU2'!$C:$F,MATCH("AWAY",'EU2'!$C$1:$F$1,0),0),"")&amp;IFERROR(VLOOKUP(FP$2&amp;$A19,'EU2'!$D:$E,MATCH("HOME",'EU2'!$D$1:$E$1,0),0),"")&amp;IFERROR(VLOOKUP(FP$2&amp;$A19,'EUC2'!$C:$F,MATCH("AWAY",'EUC2'!$C$1:$F$1,0),0),"")&amp;IFERROR(VLOOKUP(FP$2&amp;$A19,'EUC2'!$D:$E,MATCH("HOME",'EUC2'!$D$1:$E$1,0),0),"")</f>
        <v/>
      </c>
      <c r="FQ19" s="25" t="str">
        <f>IFERROR(VLOOKUP(FQ$2&amp;$B19,'FPL FIX2'!$N$1:$Q$400,MATCH("HOME",'FPL FIX2'!$N$1:$Q$1,0),0),"")&amp;IFERROR(VLOOKUP(FQ$2&amp;$B19,'FPL FIX2'!$O$1:$P$400,MATCH("AWAY",'FPL FIX2'!$O$1:$P$1,0),0),"")&amp;IFERROR(VLOOKUP(FQ$2&amp;$A19,'FA2'!$A:$D,MATCH("AWAY",'FA2'!$A$1:$D$1,0),0),"")&amp;IFERROR(VLOOKUP(FQ$2&amp;$A19,'FA2'!$B:$C,MATCH("HOME",'FA2'!$B$1:$C$1,0),0),"")&amp;IFERROR(VLOOKUP(FQ$2&amp;$A19,'EFL2'!$A:$D,MATCH("AWAY",'EFL2'!$A$1:$D$1,0),0),"")&amp;IFERROR(VLOOKUP(FQ$2&amp;$A19,'EFL2'!$B:$C,MATCH("HOME",'EFL2'!$B$1:$C$1,0),0),"")&amp;IFERROR(VLOOKUP(FQ$2&amp;$A19,'UCL2'!$C:$F,MATCH("AWAY",'UCL2'!$C$1:$F$1,0),0),"")&amp;IFERROR(VLOOKUP(FQ$2&amp;$A19,'UCL2'!$D:$E,MATCH("HOME",'UCL2'!$D$1:$E$1,0),0),"")&amp;IFERROR(VLOOKUP(FQ$2&amp;$A19,'EU2'!$C:$F,MATCH("AWAY",'EU2'!$C$1:$F$1,0),0),"")&amp;IFERROR(VLOOKUP(FQ$2&amp;$A19,'EU2'!$D:$E,MATCH("HOME",'EU2'!$D$1:$E$1,0),0),"")&amp;IFERROR(VLOOKUP(FQ$2&amp;$A19,'EUC2'!$C:$F,MATCH("AWAY",'EUC2'!$C$1:$F$1,0),0),"")&amp;IFERROR(VLOOKUP(FQ$2&amp;$A19,'EUC2'!$D:$E,MATCH("HOME",'EUC2'!$D$1:$E$1,0),0),"")</f>
        <v/>
      </c>
      <c r="FR19" s="25" t="str">
        <f>IFERROR(VLOOKUP(FR$2&amp;$B19,'FPL FIX2'!$N$1:$Q$400,MATCH("HOME",'FPL FIX2'!$N$1:$Q$1,0),0),"")&amp;IFERROR(VLOOKUP(FR$2&amp;$B19,'FPL FIX2'!$O$1:$P$400,MATCH("AWAY",'FPL FIX2'!$O$1:$P$1,0),0),"")&amp;IFERROR(VLOOKUP(FR$2&amp;$A19,'FA2'!$A:$D,MATCH("AWAY",'FA2'!$A$1:$D$1,0),0),"")&amp;IFERROR(VLOOKUP(FR$2&amp;$A19,'FA2'!$B:$C,MATCH("HOME",'FA2'!$B$1:$C$1,0),0),"")&amp;IFERROR(VLOOKUP(FR$2&amp;$A19,'EFL2'!$A:$D,MATCH("AWAY",'EFL2'!$A$1:$D$1,0),0),"")&amp;IFERROR(VLOOKUP(FR$2&amp;$A19,'EFL2'!$B:$C,MATCH("HOME",'EFL2'!$B$1:$C$1,0),0),"")&amp;IFERROR(VLOOKUP(FR$2&amp;$A19,'UCL2'!$C:$F,MATCH("AWAY",'UCL2'!$C$1:$F$1,0),0),"")&amp;IFERROR(VLOOKUP(FR$2&amp;$A19,'UCL2'!$D:$E,MATCH("HOME",'UCL2'!$D$1:$E$1,0),0),"")&amp;IFERROR(VLOOKUP(FR$2&amp;$A19,'EU2'!$C:$F,MATCH("AWAY",'EU2'!$C$1:$F$1,0),0),"")&amp;IFERROR(VLOOKUP(FR$2&amp;$A19,'EU2'!$D:$E,MATCH("HOME",'EU2'!$D$1:$E$1,0),0),"")&amp;IFERROR(VLOOKUP(FR$2&amp;$A19,'EUC2'!$C:$F,MATCH("AWAY",'EUC2'!$C$1:$F$1,0),0),"")&amp;IFERROR(VLOOKUP(FR$2&amp;$A19,'EUC2'!$D:$E,MATCH("HOME",'EUC2'!$D$1:$E$1,0),0),"")</f>
        <v/>
      </c>
      <c r="FS19" s="25" t="str">
        <f>IFERROR(VLOOKUP(FS$2&amp;$B19,'FPL FIX2'!$N$1:$Q$400,MATCH("HOME",'FPL FIX2'!$N$1:$Q$1,0),0),"")&amp;IFERROR(VLOOKUP(FS$2&amp;$B19,'FPL FIX2'!$O$1:$P$400,MATCH("AWAY",'FPL FIX2'!$O$1:$P$1,0),0),"")&amp;IFERROR(VLOOKUP(FS$2&amp;$A19,'FA2'!$A:$D,MATCH("AWAY",'FA2'!$A$1:$D$1,0),0),"")&amp;IFERROR(VLOOKUP(FS$2&amp;$A19,'FA2'!$B:$C,MATCH("HOME",'FA2'!$B$1:$C$1,0),0),"")&amp;IFERROR(VLOOKUP(FS$2&amp;$A19,'EFL2'!$A:$D,MATCH("AWAY",'EFL2'!$A$1:$D$1,0),0),"")&amp;IFERROR(VLOOKUP(FS$2&amp;$A19,'EFL2'!$B:$C,MATCH("HOME",'EFL2'!$B$1:$C$1,0),0),"")&amp;IFERROR(VLOOKUP(FS$2&amp;$A19,'UCL2'!$C:$F,MATCH("AWAY",'UCL2'!$C$1:$F$1,0),0),"")&amp;IFERROR(VLOOKUP(FS$2&amp;$A19,'UCL2'!$D:$E,MATCH("HOME",'UCL2'!$D$1:$E$1,0),0),"")&amp;IFERROR(VLOOKUP(FS$2&amp;$A19,'EU2'!$C:$F,MATCH("AWAY",'EU2'!$C$1:$F$1,0),0),"")&amp;IFERROR(VLOOKUP(FS$2&amp;$A19,'EU2'!$D:$E,MATCH("HOME",'EU2'!$D$1:$E$1,0),0),"")&amp;IFERROR(VLOOKUP(FS$2&amp;$A19,'EUC2'!$C:$F,MATCH("AWAY",'EUC2'!$C$1:$F$1,0),0),"")&amp;IFERROR(VLOOKUP(FS$2&amp;$A19,'EUC2'!$D:$E,MATCH("HOME",'EUC2'!$D$1:$E$1,0),0),"")</f>
        <v/>
      </c>
      <c r="FT19" s="25" t="str">
        <f>IFERROR(VLOOKUP(FT$2&amp;$B19,'FPL FIX2'!$N$1:$Q$400,MATCH("HOME",'FPL FIX2'!$N$1:$Q$1,0),0),"")&amp;IFERROR(VLOOKUP(FT$2&amp;$B19,'FPL FIX2'!$O$1:$P$400,MATCH("AWAY",'FPL FIX2'!$O$1:$P$1,0),0),"")&amp;IFERROR(VLOOKUP(FT$2&amp;$A19,'FA2'!$A:$D,MATCH("AWAY",'FA2'!$A$1:$D$1,0),0),"")&amp;IFERROR(VLOOKUP(FT$2&amp;$A19,'FA2'!$B:$C,MATCH("HOME",'FA2'!$B$1:$C$1,0),0),"")&amp;IFERROR(VLOOKUP(FT$2&amp;$A19,'EFL2'!$A:$D,MATCH("AWAY",'EFL2'!$A$1:$D$1,0),0),"")&amp;IFERROR(VLOOKUP(FT$2&amp;$A19,'EFL2'!$B:$C,MATCH("HOME",'EFL2'!$B$1:$C$1,0),0),"")&amp;IFERROR(VLOOKUP(FT$2&amp;$A19,'UCL2'!$C:$F,MATCH("AWAY",'UCL2'!$C$1:$F$1,0),0),"")&amp;IFERROR(VLOOKUP(FT$2&amp;$A19,'UCL2'!$D:$E,MATCH("HOME",'UCL2'!$D$1:$E$1,0),0),"")&amp;IFERROR(VLOOKUP(FT$2&amp;$A19,'EU2'!$C:$F,MATCH("AWAY",'EU2'!$C$1:$F$1,0),0),"")&amp;IFERROR(VLOOKUP(FT$2&amp;$A19,'EU2'!$D:$E,MATCH("HOME",'EU2'!$D$1:$E$1,0),0),"")&amp;IFERROR(VLOOKUP(FT$2&amp;$A19,'EUC2'!$C:$F,MATCH("AWAY",'EUC2'!$C$1:$F$1,0),0),"")&amp;IFERROR(VLOOKUP(FT$2&amp;$A19,'EUC2'!$D:$E,MATCH("HOME",'EUC2'!$D$1:$E$1,0),0),"")</f>
        <v>bou</v>
      </c>
      <c r="FU19" s="25" t="str">
        <f>IFERROR(VLOOKUP(FU$2&amp;$B19,'FPL FIX2'!$N$1:$Q$400,MATCH("HOME",'FPL FIX2'!$N$1:$Q$1,0),0),"")&amp;IFERROR(VLOOKUP(FU$2&amp;$B19,'FPL FIX2'!$O$1:$P$400,MATCH("AWAY",'FPL FIX2'!$O$1:$P$1,0),0),"")&amp;IFERROR(VLOOKUP(FU$2&amp;$A19,'FA2'!$A:$D,MATCH("AWAY",'FA2'!$A$1:$D$1,0),0),"")&amp;IFERROR(VLOOKUP(FU$2&amp;$A19,'FA2'!$B:$C,MATCH("HOME",'FA2'!$B$1:$C$1,0),0),"")&amp;IFERROR(VLOOKUP(FU$2&amp;$A19,'EFL2'!$A:$D,MATCH("AWAY",'EFL2'!$A$1:$D$1,0),0),"")&amp;IFERROR(VLOOKUP(FU$2&amp;$A19,'EFL2'!$B:$C,MATCH("HOME",'EFL2'!$B$1:$C$1,0),0),"")&amp;IFERROR(VLOOKUP(FU$2&amp;$A19,'UCL2'!$C:$F,MATCH("AWAY",'UCL2'!$C$1:$F$1,0),0),"")&amp;IFERROR(VLOOKUP(FU$2&amp;$A19,'UCL2'!$D:$E,MATCH("HOME",'UCL2'!$D$1:$E$1,0),0),"")&amp;IFERROR(VLOOKUP(FU$2&amp;$A19,'EU2'!$C:$F,MATCH("AWAY",'EU2'!$C$1:$F$1,0),0),"")&amp;IFERROR(VLOOKUP(FU$2&amp;$A19,'EU2'!$D:$E,MATCH("HOME",'EU2'!$D$1:$E$1,0),0),"")&amp;IFERROR(VLOOKUP(FU$2&amp;$A19,'EUC2'!$C:$F,MATCH("AWAY",'EUC2'!$C$1:$F$1,0),0),"")&amp;IFERROR(VLOOKUP(FU$2&amp;$A19,'EUC2'!$D:$E,MATCH("HOME",'EUC2'!$D$1:$E$1,0),0),"")</f>
        <v/>
      </c>
      <c r="FV19" s="25" t="str">
        <f>IFERROR(VLOOKUP(FV$2&amp;$B19,'FPL FIX2'!$N$1:$Q$400,MATCH("HOME",'FPL FIX2'!$N$1:$Q$1,0),0),"")&amp;IFERROR(VLOOKUP(FV$2&amp;$B19,'FPL FIX2'!$O$1:$P$400,MATCH("AWAY",'FPL FIX2'!$O$1:$P$1,0),0),"")&amp;IFERROR(VLOOKUP(FV$2&amp;$A19,'FA2'!$A:$D,MATCH("AWAY",'FA2'!$A$1:$D$1,0),0),"")&amp;IFERROR(VLOOKUP(FV$2&amp;$A19,'FA2'!$B:$C,MATCH("HOME",'FA2'!$B$1:$C$1,0),0),"")&amp;IFERROR(VLOOKUP(FV$2&amp;$A19,'EFL2'!$A:$D,MATCH("AWAY",'EFL2'!$A$1:$D$1,0),0),"")&amp;IFERROR(VLOOKUP(FV$2&amp;$A19,'EFL2'!$B:$C,MATCH("HOME",'EFL2'!$B$1:$C$1,0),0),"")&amp;IFERROR(VLOOKUP(FV$2&amp;$A19,'UCL2'!$C:$F,MATCH("AWAY",'UCL2'!$C$1:$F$1,0),0),"")&amp;IFERROR(VLOOKUP(FV$2&amp;$A19,'UCL2'!$D:$E,MATCH("HOME",'UCL2'!$D$1:$E$1,0),0),"")&amp;IFERROR(VLOOKUP(FV$2&amp;$A19,'EU2'!$C:$F,MATCH("AWAY",'EU2'!$C$1:$F$1,0),0),"")&amp;IFERROR(VLOOKUP(FV$2&amp;$A19,'EU2'!$D:$E,MATCH("HOME",'EU2'!$D$1:$E$1,0),0),"")&amp;IFERROR(VLOOKUP(FV$2&amp;$A19,'EUC2'!$C:$F,MATCH("AWAY",'EUC2'!$C$1:$F$1,0),0),"")&amp;IFERROR(VLOOKUP(FV$2&amp;$A19,'EUC2'!$D:$E,MATCH("HOME",'EUC2'!$D$1:$E$1,0),0),"")</f>
        <v/>
      </c>
      <c r="FW19" s="25" t="str">
        <f>IFERROR(VLOOKUP(FW$2&amp;$B19,'FPL FIX2'!$N$1:$Q$400,MATCH("HOME",'FPL FIX2'!$N$1:$Q$1,0),0),"")&amp;IFERROR(VLOOKUP(FW$2&amp;$B19,'FPL FIX2'!$O$1:$P$400,MATCH("AWAY",'FPL FIX2'!$O$1:$P$1,0),0),"")&amp;IFERROR(VLOOKUP(FW$2&amp;$A19,'FA2'!$A:$D,MATCH("AWAY",'FA2'!$A$1:$D$1,0),0),"")&amp;IFERROR(VLOOKUP(FW$2&amp;$A19,'FA2'!$B:$C,MATCH("HOME",'FA2'!$B$1:$C$1,0),0),"")&amp;IFERROR(VLOOKUP(FW$2&amp;$A19,'EFL2'!$A:$D,MATCH("AWAY",'EFL2'!$A$1:$D$1,0),0),"")&amp;IFERROR(VLOOKUP(FW$2&amp;$A19,'EFL2'!$B:$C,MATCH("HOME",'EFL2'!$B$1:$C$1,0),0),"")&amp;IFERROR(VLOOKUP(FW$2&amp;$A19,'UCL2'!$C:$F,MATCH("AWAY",'UCL2'!$C$1:$F$1,0),0),"")&amp;IFERROR(VLOOKUP(FW$2&amp;$A19,'UCL2'!$D:$E,MATCH("HOME",'UCL2'!$D$1:$E$1,0),0),"")&amp;IFERROR(VLOOKUP(FW$2&amp;$A19,'EU2'!$C:$F,MATCH("AWAY",'EU2'!$C$1:$F$1,0),0),"")&amp;IFERROR(VLOOKUP(FW$2&amp;$A19,'EU2'!$D:$E,MATCH("HOME",'EU2'!$D$1:$E$1,0),0),"")&amp;IFERROR(VLOOKUP(FW$2&amp;$A19,'EUC2'!$C:$F,MATCH("AWAY",'EUC2'!$C$1:$F$1,0),0),"")&amp;IFERROR(VLOOKUP(FW$2&amp;$A19,'EUC2'!$D:$E,MATCH("HOME",'EUC2'!$D$1:$E$1,0),0),"")</f>
        <v/>
      </c>
      <c r="FX19" s="25" t="str">
        <f>IFERROR(VLOOKUP(FX$2&amp;$B19,'FPL FIX2'!$N$1:$Q$400,MATCH("HOME",'FPL FIX2'!$N$1:$Q$1,0),0),"")&amp;IFERROR(VLOOKUP(FX$2&amp;$B19,'FPL FIX2'!$O$1:$P$400,MATCH("AWAY",'FPL FIX2'!$O$1:$P$1,0),0),"")&amp;IFERROR(VLOOKUP(FX$2&amp;$A19,'FA2'!$A:$D,MATCH("AWAY",'FA2'!$A$1:$D$1,0),0),"")&amp;IFERROR(VLOOKUP(FX$2&amp;$A19,'FA2'!$B:$C,MATCH("HOME",'FA2'!$B$1:$C$1,0),0),"")&amp;IFERROR(VLOOKUP(FX$2&amp;$A19,'EFL2'!$A:$D,MATCH("AWAY",'EFL2'!$A$1:$D$1,0),0),"")&amp;IFERROR(VLOOKUP(FX$2&amp;$A19,'EFL2'!$B:$C,MATCH("HOME",'EFL2'!$B$1:$C$1,0),0),"")&amp;IFERROR(VLOOKUP(FX$2&amp;$A19,'UCL2'!$C:$F,MATCH("AWAY",'UCL2'!$C$1:$F$1,0),0),"")&amp;IFERROR(VLOOKUP(FX$2&amp;$A19,'UCL2'!$D:$E,MATCH("HOME",'UCL2'!$D$1:$E$1,0),0),"")&amp;IFERROR(VLOOKUP(FX$2&amp;$A19,'EU2'!$C:$F,MATCH("AWAY",'EU2'!$C$1:$F$1,0),0),"")&amp;IFERROR(VLOOKUP(FX$2&amp;$A19,'EU2'!$D:$E,MATCH("HOME",'EU2'!$D$1:$E$1,0),0),"")&amp;IFERROR(VLOOKUP(FX$2&amp;$A19,'EUC2'!$C:$F,MATCH("AWAY",'EUC2'!$C$1:$F$1,0),0),"")&amp;IFERROR(VLOOKUP(FX$2&amp;$A19,'EUC2'!$D:$E,MATCH("HOME",'EUC2'!$D$1:$E$1,0),0),"")</f>
        <v>Manchester Utd</v>
      </c>
      <c r="FY19" s="25" t="str">
        <f>IFERROR(VLOOKUP(FY$2&amp;$B19,'FPL FIX2'!$N$1:$Q$400,MATCH("HOME",'FPL FIX2'!$N$1:$Q$1,0),0),"")&amp;IFERROR(VLOOKUP(FY$2&amp;$B19,'FPL FIX2'!$O$1:$P$400,MATCH("AWAY",'FPL FIX2'!$O$1:$P$1,0),0),"")&amp;IFERROR(VLOOKUP(FY$2&amp;$A19,'FA2'!$A:$D,MATCH("AWAY",'FA2'!$A$1:$D$1,0),0),"")&amp;IFERROR(VLOOKUP(FY$2&amp;$A19,'FA2'!$B:$C,MATCH("HOME",'FA2'!$B$1:$C$1,0),0),"")&amp;IFERROR(VLOOKUP(FY$2&amp;$A19,'EFL2'!$A:$D,MATCH("AWAY",'EFL2'!$A$1:$D$1,0),0),"")&amp;IFERROR(VLOOKUP(FY$2&amp;$A19,'EFL2'!$B:$C,MATCH("HOME",'EFL2'!$B$1:$C$1,0),0),"")&amp;IFERROR(VLOOKUP(FY$2&amp;$A19,'UCL2'!$C:$F,MATCH("AWAY",'UCL2'!$C$1:$F$1,0),0),"")&amp;IFERROR(VLOOKUP(FY$2&amp;$A19,'UCL2'!$D:$E,MATCH("HOME",'UCL2'!$D$1:$E$1,0),0),"")&amp;IFERROR(VLOOKUP(FY$2&amp;$A19,'EU2'!$C:$F,MATCH("AWAY",'EU2'!$C$1:$F$1,0),0),"")&amp;IFERROR(VLOOKUP(FY$2&amp;$A19,'EU2'!$D:$E,MATCH("HOME",'EU2'!$D$1:$E$1,0),0),"")&amp;IFERROR(VLOOKUP(FY$2&amp;$A19,'EUC2'!$C:$F,MATCH("AWAY",'EUC2'!$C$1:$F$1,0),0),"")&amp;IFERROR(VLOOKUP(FY$2&amp;$A19,'EUC2'!$D:$E,MATCH("HOME",'EUC2'!$D$1:$E$1,0),0),"")</f>
        <v/>
      </c>
      <c r="FZ19" s="25" t="str">
        <f>IFERROR(VLOOKUP(FZ$2&amp;$B19,'FPL FIX2'!$N$1:$Q$400,MATCH("HOME",'FPL FIX2'!$N$1:$Q$1,0),0),"")&amp;IFERROR(VLOOKUP(FZ$2&amp;$B19,'FPL FIX2'!$O$1:$P$400,MATCH("AWAY",'FPL FIX2'!$O$1:$P$1,0),0),"")&amp;IFERROR(VLOOKUP(FZ$2&amp;$A19,'FA2'!$A:$D,MATCH("AWAY",'FA2'!$A$1:$D$1,0),0),"")&amp;IFERROR(VLOOKUP(FZ$2&amp;$A19,'FA2'!$B:$C,MATCH("HOME",'FA2'!$B$1:$C$1,0),0),"")&amp;IFERROR(VLOOKUP(FZ$2&amp;$A19,'EFL2'!$A:$D,MATCH("AWAY",'EFL2'!$A$1:$D$1,0),0),"")&amp;IFERROR(VLOOKUP(FZ$2&amp;$A19,'EFL2'!$B:$C,MATCH("HOME",'EFL2'!$B$1:$C$1,0),0),"")&amp;IFERROR(VLOOKUP(FZ$2&amp;$A19,'UCL2'!$C:$F,MATCH("AWAY",'UCL2'!$C$1:$F$1,0),0),"")&amp;IFERROR(VLOOKUP(FZ$2&amp;$A19,'UCL2'!$D:$E,MATCH("HOME",'UCL2'!$D$1:$E$1,0),0),"")&amp;IFERROR(VLOOKUP(FZ$2&amp;$A19,'EU2'!$C:$F,MATCH("AWAY",'EU2'!$C$1:$F$1,0),0),"")&amp;IFERROR(VLOOKUP(FZ$2&amp;$A19,'EU2'!$D:$E,MATCH("HOME",'EU2'!$D$1:$E$1,0),0),"")&amp;IFERROR(VLOOKUP(FZ$2&amp;$A19,'EUC2'!$C:$F,MATCH("AWAY",'EUC2'!$C$1:$F$1,0),0),"")&amp;IFERROR(VLOOKUP(FZ$2&amp;$A19,'EUC2'!$D:$E,MATCH("HOME",'EUC2'!$D$1:$E$1,0),0),"")</f>
        <v/>
      </c>
      <c r="GA19" s="25" t="str">
        <f>IFERROR(VLOOKUP(GA$2&amp;$B19,'FPL FIX2'!$N$1:$Q$400,MATCH("HOME",'FPL FIX2'!$N$1:$Q$1,0),0),"")&amp;IFERROR(VLOOKUP(GA$2&amp;$B19,'FPL FIX2'!$O$1:$P$400,MATCH("AWAY",'FPL FIX2'!$O$1:$P$1,0),0),"")&amp;IFERROR(VLOOKUP(GA$2&amp;$A19,'FA2'!$A:$D,MATCH("AWAY",'FA2'!$A$1:$D$1,0),0),"")&amp;IFERROR(VLOOKUP(GA$2&amp;$A19,'FA2'!$B:$C,MATCH("HOME",'FA2'!$B$1:$C$1,0),0),"")&amp;IFERROR(VLOOKUP(GA$2&amp;$A19,'EFL2'!$A:$D,MATCH("AWAY",'EFL2'!$A$1:$D$1,0),0),"")&amp;IFERROR(VLOOKUP(GA$2&amp;$A19,'EFL2'!$B:$C,MATCH("HOME",'EFL2'!$B$1:$C$1,0),0),"")&amp;IFERROR(VLOOKUP(GA$2&amp;$A19,'UCL2'!$C:$F,MATCH("AWAY",'UCL2'!$C$1:$F$1,0),0),"")&amp;IFERROR(VLOOKUP(GA$2&amp;$A19,'UCL2'!$D:$E,MATCH("HOME",'UCL2'!$D$1:$E$1,0),0),"")&amp;IFERROR(VLOOKUP(GA$2&amp;$A19,'EU2'!$C:$F,MATCH("AWAY",'EU2'!$C$1:$F$1,0),0),"")&amp;IFERROR(VLOOKUP(GA$2&amp;$A19,'EU2'!$D:$E,MATCH("HOME",'EU2'!$D$1:$E$1,0),0),"")&amp;IFERROR(VLOOKUP(GA$2&amp;$A19,'EUC2'!$C:$F,MATCH("AWAY",'EUC2'!$C$1:$F$1,0),0),"")&amp;IFERROR(VLOOKUP(GA$2&amp;$A19,'EUC2'!$D:$E,MATCH("HOME",'EUC2'!$D$1:$E$1,0),0),"")</f>
        <v/>
      </c>
      <c r="GB19" s="25" t="str">
        <f>IFERROR(VLOOKUP(GB$2&amp;$B19,'FPL FIX2'!$N$1:$Q$400,MATCH("HOME",'FPL FIX2'!$N$1:$Q$1,0),0),"")&amp;IFERROR(VLOOKUP(GB$2&amp;$B19,'FPL FIX2'!$O$1:$P$400,MATCH("AWAY",'FPL FIX2'!$O$1:$P$1,0),0),"")&amp;IFERROR(VLOOKUP(GB$2&amp;$A19,'FA2'!$A:$D,MATCH("AWAY",'FA2'!$A$1:$D$1,0),0),"")&amp;IFERROR(VLOOKUP(GB$2&amp;$A19,'FA2'!$B:$C,MATCH("HOME",'FA2'!$B$1:$C$1,0),0),"")&amp;IFERROR(VLOOKUP(GB$2&amp;$A19,'EFL2'!$A:$D,MATCH("AWAY",'EFL2'!$A$1:$D$1,0),0),"")&amp;IFERROR(VLOOKUP(GB$2&amp;$A19,'EFL2'!$B:$C,MATCH("HOME",'EFL2'!$B$1:$C$1,0),0),"")&amp;IFERROR(VLOOKUP(GB$2&amp;$A19,'UCL2'!$C:$F,MATCH("AWAY",'UCL2'!$C$1:$F$1,0),0),"")&amp;IFERROR(VLOOKUP(GB$2&amp;$A19,'UCL2'!$D:$E,MATCH("HOME",'UCL2'!$D$1:$E$1,0),0),"")&amp;IFERROR(VLOOKUP(GB$2&amp;$A19,'EU2'!$C:$F,MATCH("AWAY",'EU2'!$C$1:$F$1,0),0),"")&amp;IFERROR(VLOOKUP(GB$2&amp;$A19,'EU2'!$D:$E,MATCH("HOME",'EU2'!$D$1:$E$1,0),0),"")&amp;IFERROR(VLOOKUP(GB$2&amp;$A19,'EUC2'!$C:$F,MATCH("AWAY",'EUC2'!$C$1:$F$1,0),0),"")&amp;IFERROR(VLOOKUP(GB$2&amp;$A19,'EUC2'!$D:$E,MATCH("HOME",'EUC2'!$D$1:$E$1,0),0),"")</f>
        <v/>
      </c>
      <c r="GC19" s="25" t="str">
        <f>IFERROR(VLOOKUP(GC$2&amp;$B19,'FPL FIX2'!$N$1:$Q$400,MATCH("HOME",'FPL FIX2'!$N$1:$Q$1,0),0),"")&amp;IFERROR(VLOOKUP(GC$2&amp;$B19,'FPL FIX2'!$O$1:$P$400,MATCH("AWAY",'FPL FIX2'!$O$1:$P$1,0),0),"")&amp;IFERROR(VLOOKUP(GC$2&amp;$A19,'FA2'!$A:$D,MATCH("AWAY",'FA2'!$A$1:$D$1,0),0),"")&amp;IFERROR(VLOOKUP(GC$2&amp;$A19,'FA2'!$B:$C,MATCH("HOME",'FA2'!$B$1:$C$1,0),0),"")&amp;IFERROR(VLOOKUP(GC$2&amp;$A19,'EFL2'!$A:$D,MATCH("AWAY",'EFL2'!$A$1:$D$1,0),0),"")&amp;IFERROR(VLOOKUP(GC$2&amp;$A19,'EFL2'!$B:$C,MATCH("HOME",'EFL2'!$B$1:$C$1,0),0),"")&amp;IFERROR(VLOOKUP(GC$2&amp;$A19,'UCL2'!$C:$F,MATCH("AWAY",'UCL2'!$C$1:$F$1,0),0),"")&amp;IFERROR(VLOOKUP(GC$2&amp;$A19,'UCL2'!$D:$E,MATCH("HOME",'UCL2'!$D$1:$E$1,0),0),"")&amp;IFERROR(VLOOKUP(GC$2&amp;$A19,'EU2'!$C:$F,MATCH("AWAY",'EU2'!$C$1:$F$1,0),0),"")&amp;IFERROR(VLOOKUP(GC$2&amp;$A19,'EU2'!$D:$E,MATCH("HOME",'EU2'!$D$1:$E$1,0),0),"")&amp;IFERROR(VLOOKUP(GC$2&amp;$A19,'EUC2'!$C:$F,MATCH("AWAY",'EUC2'!$C$1:$F$1,0),0),"")&amp;IFERROR(VLOOKUP(GC$2&amp;$A19,'EUC2'!$D:$E,MATCH("HOME",'EUC2'!$D$1:$E$1,0),0),"")</f>
        <v/>
      </c>
      <c r="GD19" s="25" t="str">
        <f>IFERROR(VLOOKUP(GD$2&amp;$B19,'FPL FIX2'!$N$1:$Q$400,MATCH("HOME",'FPL FIX2'!$N$1:$Q$1,0),0),"")&amp;IFERROR(VLOOKUP(GD$2&amp;$B19,'FPL FIX2'!$O$1:$P$400,MATCH("AWAY",'FPL FIX2'!$O$1:$P$1,0),0),"")&amp;IFERROR(VLOOKUP(GD$2&amp;$A19,'FA2'!$A:$D,MATCH("AWAY",'FA2'!$A$1:$D$1,0),0),"")&amp;IFERROR(VLOOKUP(GD$2&amp;$A19,'FA2'!$B:$C,MATCH("HOME",'FA2'!$B$1:$C$1,0),0),"")&amp;IFERROR(VLOOKUP(GD$2&amp;$A19,'EFL2'!$A:$D,MATCH("AWAY",'EFL2'!$A$1:$D$1,0),0),"")&amp;IFERROR(VLOOKUP(GD$2&amp;$A19,'EFL2'!$B:$C,MATCH("HOME",'EFL2'!$B$1:$C$1,0),0),"")&amp;IFERROR(VLOOKUP(GD$2&amp;$A19,'UCL2'!$C:$F,MATCH("AWAY",'UCL2'!$C$1:$F$1,0),0),"")&amp;IFERROR(VLOOKUP(GD$2&amp;$A19,'UCL2'!$D:$E,MATCH("HOME",'UCL2'!$D$1:$E$1,0),0),"")&amp;IFERROR(VLOOKUP(GD$2&amp;$A19,'EU2'!$C:$F,MATCH("AWAY",'EU2'!$C$1:$F$1,0),0),"")&amp;IFERROR(VLOOKUP(GD$2&amp;$A19,'EU2'!$D:$E,MATCH("HOME",'EU2'!$D$1:$E$1,0),0),"")&amp;IFERROR(VLOOKUP(GD$2&amp;$A19,'EUC2'!$C:$F,MATCH("AWAY",'EUC2'!$C$1:$F$1,0),0),"")&amp;IFERROR(VLOOKUP(GD$2&amp;$A19,'EUC2'!$D:$E,MATCH("HOME",'EUC2'!$D$1:$E$1,0),0),"")</f>
        <v/>
      </c>
      <c r="GE19" s="25" t="str">
        <f>IFERROR(VLOOKUP(GE$2&amp;$B19,'FPL FIX2'!$N$1:$Q$400,MATCH("HOME",'FPL FIX2'!$N$1:$Q$1,0),0),"")&amp;IFERROR(VLOOKUP(GE$2&amp;$B19,'FPL FIX2'!$O$1:$P$400,MATCH("AWAY",'FPL FIX2'!$O$1:$P$1,0),0),"")&amp;IFERROR(VLOOKUP(GE$2&amp;$A19,'FA2'!$A:$D,MATCH("AWAY",'FA2'!$A$1:$D$1,0),0),"")&amp;IFERROR(VLOOKUP(GE$2&amp;$A19,'FA2'!$B:$C,MATCH("HOME",'FA2'!$B$1:$C$1,0),0),"")&amp;IFERROR(VLOOKUP(GE$2&amp;$A19,'EFL2'!$A:$D,MATCH("AWAY",'EFL2'!$A$1:$D$1,0),0),"")&amp;IFERROR(VLOOKUP(GE$2&amp;$A19,'EFL2'!$B:$C,MATCH("HOME",'EFL2'!$B$1:$C$1,0),0),"")&amp;IFERROR(VLOOKUP(GE$2&amp;$A19,'UCL2'!$C:$F,MATCH("AWAY",'UCL2'!$C$1:$F$1,0),0),"")&amp;IFERROR(VLOOKUP(GE$2&amp;$A19,'UCL2'!$D:$E,MATCH("HOME",'UCL2'!$D$1:$E$1,0),0),"")&amp;IFERROR(VLOOKUP(GE$2&amp;$A19,'EU2'!$C:$F,MATCH("AWAY",'EU2'!$C$1:$F$1,0),0),"")&amp;IFERROR(VLOOKUP(GE$2&amp;$A19,'EU2'!$D:$E,MATCH("HOME",'EU2'!$D$1:$E$1,0),0),"")&amp;IFERROR(VLOOKUP(GE$2&amp;$A19,'EUC2'!$C:$F,MATCH("AWAY",'EUC2'!$C$1:$F$1,0),0),"")&amp;IFERROR(VLOOKUP(GE$2&amp;$A19,'EUC2'!$D:$E,MATCH("HOME",'EUC2'!$D$1:$E$1,0),0),"")</f>
        <v>Manchester Utd</v>
      </c>
      <c r="GF19" s="25" t="str">
        <f>IFERROR(VLOOKUP(GF$2&amp;$B19,'FPL FIX2'!$N$1:$Q$400,MATCH("HOME",'FPL FIX2'!$N$1:$Q$1,0),0),"")&amp;IFERROR(VLOOKUP(GF$2&amp;$B19,'FPL FIX2'!$O$1:$P$400,MATCH("AWAY",'FPL FIX2'!$O$1:$P$1,0),0),"")&amp;IFERROR(VLOOKUP(GF$2&amp;$A19,'FA2'!$A:$D,MATCH("AWAY",'FA2'!$A$1:$D$1,0),0),"")&amp;IFERROR(VLOOKUP(GF$2&amp;$A19,'FA2'!$B:$C,MATCH("HOME",'FA2'!$B$1:$C$1,0),0),"")&amp;IFERROR(VLOOKUP(GF$2&amp;$A19,'EFL2'!$A:$D,MATCH("AWAY",'EFL2'!$A$1:$D$1,0),0),"")&amp;IFERROR(VLOOKUP(GF$2&amp;$A19,'EFL2'!$B:$C,MATCH("HOME",'EFL2'!$B$1:$C$1,0),0),"")&amp;IFERROR(VLOOKUP(GF$2&amp;$A19,'UCL2'!$C:$F,MATCH("AWAY",'UCL2'!$C$1:$F$1,0),0),"")&amp;IFERROR(VLOOKUP(GF$2&amp;$A19,'UCL2'!$D:$E,MATCH("HOME",'UCL2'!$D$1:$E$1,0),0),"")&amp;IFERROR(VLOOKUP(GF$2&amp;$A19,'EU2'!$C:$F,MATCH("AWAY",'EU2'!$C$1:$F$1,0),0),"")&amp;IFERROR(VLOOKUP(GF$2&amp;$A19,'EU2'!$D:$E,MATCH("HOME",'EU2'!$D$1:$E$1,0),0),"")&amp;IFERROR(VLOOKUP(GF$2&amp;$A19,'EUC2'!$C:$F,MATCH("AWAY",'EUC2'!$C$1:$F$1,0),0),"")&amp;IFERROR(VLOOKUP(GF$2&amp;$A19,'EUC2'!$D:$E,MATCH("HOME",'EUC2'!$D$1:$E$1,0),0),"")</f>
        <v/>
      </c>
      <c r="GG19" s="25" t="str">
        <f>IFERROR(VLOOKUP(GG$2&amp;$B19,'FPL FIX2'!$N$1:$Q$400,MATCH("HOME",'FPL FIX2'!$N$1:$Q$1,0),0),"")&amp;IFERROR(VLOOKUP(GG$2&amp;$B19,'FPL FIX2'!$O$1:$P$400,MATCH("AWAY",'FPL FIX2'!$O$1:$P$1,0),0),"")&amp;IFERROR(VLOOKUP(GG$2&amp;$A19,'FA2'!$A:$D,MATCH("AWAY",'FA2'!$A$1:$D$1,0),0),"")&amp;IFERROR(VLOOKUP(GG$2&amp;$A19,'FA2'!$B:$C,MATCH("HOME",'FA2'!$B$1:$C$1,0),0),"")&amp;IFERROR(VLOOKUP(GG$2&amp;$A19,'EFL2'!$A:$D,MATCH("AWAY",'EFL2'!$A$1:$D$1,0),0),"")&amp;IFERROR(VLOOKUP(GG$2&amp;$A19,'EFL2'!$B:$C,MATCH("HOME",'EFL2'!$B$1:$C$1,0),0),"")&amp;IFERROR(VLOOKUP(GG$2&amp;$A19,'UCL2'!$C:$F,MATCH("AWAY",'UCL2'!$C$1:$F$1,0),0),"")&amp;IFERROR(VLOOKUP(GG$2&amp;$A19,'UCL2'!$D:$E,MATCH("HOME",'UCL2'!$D$1:$E$1,0),0),"")&amp;IFERROR(VLOOKUP(GG$2&amp;$A19,'EU2'!$C:$F,MATCH("AWAY",'EU2'!$C$1:$F$1,0),0),"")&amp;IFERROR(VLOOKUP(GG$2&amp;$A19,'EU2'!$D:$E,MATCH("HOME",'EU2'!$D$1:$E$1,0),0),"")&amp;IFERROR(VLOOKUP(GG$2&amp;$A19,'EUC2'!$C:$F,MATCH("AWAY",'EUC2'!$C$1:$F$1,0),0),"")&amp;IFERROR(VLOOKUP(GG$2&amp;$A19,'EUC2'!$D:$E,MATCH("HOME",'EUC2'!$D$1:$E$1,0),0),"")</f>
        <v/>
      </c>
      <c r="GH19" s="25" t="str">
        <f>IFERROR(VLOOKUP(GH$2&amp;$B19,'FPL FIX2'!$N$1:$Q$400,MATCH("HOME",'FPL FIX2'!$N$1:$Q$1,0),0),"")&amp;IFERROR(VLOOKUP(GH$2&amp;$B19,'FPL FIX2'!$O$1:$P$400,MATCH("AWAY",'FPL FIX2'!$O$1:$P$1,0),0),"")&amp;IFERROR(VLOOKUP(GH$2&amp;$A19,'FA2'!$A:$D,MATCH("AWAY",'FA2'!$A$1:$D$1,0),0),"")&amp;IFERROR(VLOOKUP(GH$2&amp;$A19,'FA2'!$B:$C,MATCH("HOME",'FA2'!$B$1:$C$1,0),0),"")&amp;IFERROR(VLOOKUP(GH$2&amp;$A19,'EFL2'!$A:$D,MATCH("AWAY",'EFL2'!$A$1:$D$1,0),0),"")&amp;IFERROR(VLOOKUP(GH$2&amp;$A19,'EFL2'!$B:$C,MATCH("HOME",'EFL2'!$B$1:$C$1,0),0),"")&amp;IFERROR(VLOOKUP(GH$2&amp;$A19,'UCL2'!$C:$F,MATCH("AWAY",'UCL2'!$C$1:$F$1,0),0),"")&amp;IFERROR(VLOOKUP(GH$2&amp;$A19,'UCL2'!$D:$E,MATCH("HOME",'UCL2'!$D$1:$E$1,0),0),"")&amp;IFERROR(VLOOKUP(GH$2&amp;$A19,'EU2'!$C:$F,MATCH("AWAY",'EU2'!$C$1:$F$1,0),0),"")&amp;IFERROR(VLOOKUP(GH$2&amp;$A19,'EU2'!$D:$E,MATCH("HOME",'EU2'!$D$1:$E$1,0),0),"")&amp;IFERROR(VLOOKUP(GH$2&amp;$A19,'EUC2'!$C:$F,MATCH("AWAY",'EUC2'!$C$1:$F$1,0),0),"")&amp;IFERROR(VLOOKUP(GH$2&amp;$A19,'EUC2'!$D:$E,MATCH("HOME",'EUC2'!$D$1:$E$1,0),0),"")</f>
        <v/>
      </c>
      <c r="GI19" s="25" t="str">
        <f>IFERROR(VLOOKUP(GI$2&amp;$B19,'FPL FIX2'!$N$1:$Q$400,MATCH("HOME",'FPL FIX2'!$N$1:$Q$1,0),0),"")&amp;IFERROR(VLOOKUP(GI$2&amp;$B19,'FPL FIX2'!$O$1:$P$400,MATCH("AWAY",'FPL FIX2'!$O$1:$P$1,0),0),"")&amp;IFERROR(VLOOKUP(GI$2&amp;$A19,'FA2'!$A:$D,MATCH("AWAY",'FA2'!$A$1:$D$1,0),0),"")&amp;IFERROR(VLOOKUP(GI$2&amp;$A19,'FA2'!$B:$C,MATCH("HOME",'FA2'!$B$1:$C$1,0),0),"")&amp;IFERROR(VLOOKUP(GI$2&amp;$A19,'EFL2'!$A:$D,MATCH("AWAY",'EFL2'!$A$1:$D$1,0),0),"")&amp;IFERROR(VLOOKUP(GI$2&amp;$A19,'EFL2'!$B:$C,MATCH("HOME",'EFL2'!$B$1:$C$1,0),0),"")&amp;IFERROR(VLOOKUP(GI$2&amp;$A19,'UCL2'!$C:$F,MATCH("AWAY",'UCL2'!$C$1:$F$1,0),0),"")&amp;IFERROR(VLOOKUP(GI$2&amp;$A19,'UCL2'!$D:$E,MATCH("HOME",'UCL2'!$D$1:$E$1,0),0),"")&amp;IFERROR(VLOOKUP(GI$2&amp;$A19,'EU2'!$C:$F,MATCH("AWAY",'EU2'!$C$1:$F$1,0),0),"")&amp;IFERROR(VLOOKUP(GI$2&amp;$A19,'EU2'!$D:$E,MATCH("HOME",'EU2'!$D$1:$E$1,0),0),"")&amp;IFERROR(VLOOKUP(GI$2&amp;$A19,'EUC2'!$C:$F,MATCH("AWAY",'EUC2'!$C$1:$F$1,0),0),"")&amp;IFERROR(VLOOKUP(GI$2&amp;$A19,'EUC2'!$D:$E,MATCH("HOME",'EUC2'!$D$1:$E$1,0),0),"")</f>
        <v>LEE</v>
      </c>
      <c r="GJ19" s="25" t="str">
        <f>IFERROR(VLOOKUP(GJ$2&amp;$B19,'FPL FIX2'!$N$1:$Q$400,MATCH("HOME",'FPL FIX2'!$N$1:$Q$1,0),0),"")&amp;IFERROR(VLOOKUP(GJ$2&amp;$B19,'FPL FIX2'!$O$1:$P$400,MATCH("AWAY",'FPL FIX2'!$O$1:$P$1,0),0),"")&amp;IFERROR(VLOOKUP(GJ$2&amp;$A19,'FA2'!$A:$D,MATCH("AWAY",'FA2'!$A$1:$D$1,0),0),"")&amp;IFERROR(VLOOKUP(GJ$2&amp;$A19,'FA2'!$B:$C,MATCH("HOME",'FA2'!$B$1:$C$1,0),0),"")&amp;IFERROR(VLOOKUP(GJ$2&amp;$A19,'EFL2'!$A:$D,MATCH("AWAY",'EFL2'!$A$1:$D$1,0),0),"")&amp;IFERROR(VLOOKUP(GJ$2&amp;$A19,'EFL2'!$B:$C,MATCH("HOME",'EFL2'!$B$1:$C$1,0),0),"")&amp;IFERROR(VLOOKUP(GJ$2&amp;$A19,'UCL2'!$C:$F,MATCH("AWAY",'UCL2'!$C$1:$F$1,0),0),"")&amp;IFERROR(VLOOKUP(GJ$2&amp;$A19,'UCL2'!$D:$E,MATCH("HOME",'UCL2'!$D$1:$E$1,0),0),"")&amp;IFERROR(VLOOKUP(GJ$2&amp;$A19,'EU2'!$C:$F,MATCH("AWAY",'EU2'!$C$1:$F$1,0),0),"")&amp;IFERROR(VLOOKUP(GJ$2&amp;$A19,'EU2'!$D:$E,MATCH("HOME",'EU2'!$D$1:$E$1,0),0),"")&amp;IFERROR(VLOOKUP(GJ$2&amp;$A19,'EUC2'!$C:$F,MATCH("AWAY",'EUC2'!$C$1:$F$1,0),0),"")&amp;IFERROR(VLOOKUP(GJ$2&amp;$A19,'EUC2'!$D:$E,MATCH("HOME",'EUC2'!$D$1:$E$1,0),0),"")</f>
        <v/>
      </c>
      <c r="GK19" s="25" t="str">
        <f>IFERROR(VLOOKUP(GK$2&amp;$B19,'FPL FIX2'!$N$1:$Q$400,MATCH("HOME",'FPL FIX2'!$N$1:$Q$1,0),0),"")&amp;IFERROR(VLOOKUP(GK$2&amp;$B19,'FPL FIX2'!$O$1:$P$400,MATCH("AWAY",'FPL FIX2'!$O$1:$P$1,0),0),"")&amp;IFERROR(VLOOKUP(GK$2&amp;$A19,'FA2'!$A:$D,MATCH("AWAY",'FA2'!$A$1:$D$1,0),0),"")&amp;IFERROR(VLOOKUP(GK$2&amp;$A19,'FA2'!$B:$C,MATCH("HOME",'FA2'!$B$1:$C$1,0),0),"")&amp;IFERROR(VLOOKUP(GK$2&amp;$A19,'EFL2'!$A:$D,MATCH("AWAY",'EFL2'!$A$1:$D$1,0),0),"")&amp;IFERROR(VLOOKUP(GK$2&amp;$A19,'EFL2'!$B:$C,MATCH("HOME",'EFL2'!$B$1:$C$1,0),0),"")&amp;IFERROR(VLOOKUP(GK$2&amp;$A19,'UCL2'!$C:$F,MATCH("AWAY",'UCL2'!$C$1:$F$1,0),0),"")&amp;IFERROR(VLOOKUP(GK$2&amp;$A19,'UCL2'!$D:$E,MATCH("HOME",'UCL2'!$D$1:$E$1,0),0),"")&amp;IFERROR(VLOOKUP(GK$2&amp;$A19,'EU2'!$C:$F,MATCH("AWAY",'EU2'!$C$1:$F$1,0),0),"")&amp;IFERROR(VLOOKUP(GK$2&amp;$A19,'EU2'!$D:$E,MATCH("HOME",'EU2'!$D$1:$E$1,0),0),"")&amp;IFERROR(VLOOKUP(GK$2&amp;$A19,'EUC2'!$C:$F,MATCH("AWAY",'EUC2'!$C$1:$F$1,0),0),"")&amp;IFERROR(VLOOKUP(GK$2&amp;$A19,'EUC2'!$D:$E,MATCH("HOME",'EUC2'!$D$1:$E$1,0),0),"")</f>
        <v/>
      </c>
      <c r="GL19" s="25" t="str">
        <f>IFERROR(VLOOKUP(GL$2&amp;$B19,'FPL FIX2'!$N$1:$Q$400,MATCH("HOME",'FPL FIX2'!$N$1:$Q$1,0),0),"")&amp;IFERROR(VLOOKUP(GL$2&amp;$B19,'FPL FIX2'!$O$1:$P$400,MATCH("AWAY",'FPL FIX2'!$O$1:$P$1,0),0),"")&amp;IFERROR(VLOOKUP(GL$2&amp;$A19,'FA2'!$A:$D,MATCH("AWAY",'FA2'!$A$1:$D$1,0),0),"")&amp;IFERROR(VLOOKUP(GL$2&amp;$A19,'FA2'!$B:$C,MATCH("HOME",'FA2'!$B$1:$C$1,0),0),"")&amp;IFERROR(VLOOKUP(GL$2&amp;$A19,'EFL2'!$A:$D,MATCH("AWAY",'EFL2'!$A$1:$D$1,0),0),"")&amp;IFERROR(VLOOKUP(GL$2&amp;$A19,'EFL2'!$B:$C,MATCH("HOME",'EFL2'!$B$1:$C$1,0),0),"")&amp;IFERROR(VLOOKUP(GL$2&amp;$A19,'UCL2'!$C:$F,MATCH("AWAY",'UCL2'!$C$1:$F$1,0),0),"")&amp;IFERROR(VLOOKUP(GL$2&amp;$A19,'UCL2'!$D:$E,MATCH("HOME",'UCL2'!$D$1:$E$1,0),0),"")&amp;IFERROR(VLOOKUP(GL$2&amp;$A19,'EU2'!$C:$F,MATCH("AWAY",'EU2'!$C$1:$F$1,0),0),"")&amp;IFERROR(VLOOKUP(GL$2&amp;$A19,'EU2'!$D:$E,MATCH("HOME",'EU2'!$D$1:$E$1,0),0),"")&amp;IFERROR(VLOOKUP(GL$2&amp;$A19,'EUC2'!$C:$F,MATCH("AWAY",'EUC2'!$C$1:$F$1,0),0),"")&amp;IFERROR(VLOOKUP(GL$2&amp;$A19,'EUC2'!$D:$E,MATCH("HOME",'EUC2'!$D$1:$E$1,0),0),"")</f>
        <v/>
      </c>
      <c r="GM19" s="25" t="str">
        <f>IFERROR(VLOOKUP(GM$2&amp;$B19,'FPL FIX2'!$N$1:$Q$400,MATCH("HOME",'FPL FIX2'!$N$1:$Q$1,0),0),"")&amp;IFERROR(VLOOKUP(GM$2&amp;$B19,'FPL FIX2'!$O$1:$P$400,MATCH("AWAY",'FPL FIX2'!$O$1:$P$1,0),0),"")&amp;IFERROR(VLOOKUP(GM$2&amp;$A19,'FA2'!$A:$D,MATCH("AWAY",'FA2'!$A$1:$D$1,0),0),"")&amp;IFERROR(VLOOKUP(GM$2&amp;$A19,'FA2'!$B:$C,MATCH("HOME",'FA2'!$B$1:$C$1,0),0),"")&amp;IFERROR(VLOOKUP(GM$2&amp;$A19,'EFL2'!$A:$D,MATCH("AWAY",'EFL2'!$A$1:$D$1,0),0),"")&amp;IFERROR(VLOOKUP(GM$2&amp;$A19,'EFL2'!$B:$C,MATCH("HOME",'EFL2'!$B$1:$C$1,0),0),"")&amp;IFERROR(VLOOKUP(GM$2&amp;$A19,'UCL2'!$C:$F,MATCH("AWAY",'UCL2'!$C$1:$F$1,0),0),"")&amp;IFERROR(VLOOKUP(GM$2&amp;$A19,'UCL2'!$D:$E,MATCH("HOME",'UCL2'!$D$1:$E$1,0),0),"")&amp;IFERROR(VLOOKUP(GM$2&amp;$A19,'EU2'!$C:$F,MATCH("AWAY",'EU2'!$C$1:$F$1,0),0),"")&amp;IFERROR(VLOOKUP(GM$2&amp;$A19,'EU2'!$D:$E,MATCH("HOME",'EU2'!$D$1:$E$1,0),0),"")&amp;IFERROR(VLOOKUP(GM$2&amp;$A19,'EUC2'!$C:$F,MATCH("AWAY",'EUC2'!$C$1:$F$1,0),0),"")&amp;IFERROR(VLOOKUP(GM$2&amp;$A19,'EUC2'!$D:$E,MATCH("HOME",'EUC2'!$D$1:$E$1,0),0),"")</f>
        <v/>
      </c>
      <c r="GN19" s="25" t="str">
        <f>IFERROR(VLOOKUP(GN$2&amp;$B19,'FPL FIX2'!$N$1:$Q$400,MATCH("HOME",'FPL FIX2'!$N$1:$Q$1,0),0),"")&amp;IFERROR(VLOOKUP(GN$2&amp;$B19,'FPL FIX2'!$O$1:$P$400,MATCH("AWAY",'FPL FIX2'!$O$1:$P$1,0),0),"")&amp;IFERROR(VLOOKUP(GN$2&amp;$A19,'FA2'!$A:$D,MATCH("AWAY",'FA2'!$A$1:$D$1,0),0),"")&amp;IFERROR(VLOOKUP(GN$2&amp;$A19,'FA2'!$B:$C,MATCH("HOME",'FA2'!$B$1:$C$1,0),0),"")&amp;IFERROR(VLOOKUP(GN$2&amp;$A19,'EFL2'!$A:$D,MATCH("AWAY",'EFL2'!$A$1:$D$1,0),0),"")&amp;IFERROR(VLOOKUP(GN$2&amp;$A19,'EFL2'!$B:$C,MATCH("HOME",'EFL2'!$B$1:$C$1,0),0),"")&amp;IFERROR(VLOOKUP(GN$2&amp;$A19,'UCL2'!$C:$F,MATCH("AWAY",'UCL2'!$C$1:$F$1,0),0),"")&amp;IFERROR(VLOOKUP(GN$2&amp;$A19,'UCL2'!$D:$E,MATCH("HOME",'UCL2'!$D$1:$E$1,0),0),"")&amp;IFERROR(VLOOKUP(GN$2&amp;$A19,'EU2'!$C:$F,MATCH("AWAY",'EU2'!$C$1:$F$1,0),0),"")&amp;IFERROR(VLOOKUP(GN$2&amp;$A19,'EU2'!$D:$E,MATCH("HOME",'EU2'!$D$1:$E$1,0),0),"")&amp;IFERROR(VLOOKUP(GN$2&amp;$A19,'EUC2'!$C:$F,MATCH("AWAY",'EUC2'!$C$1:$F$1,0),0),"")&amp;IFERROR(VLOOKUP(GN$2&amp;$A19,'EUC2'!$D:$E,MATCH("HOME",'EUC2'!$D$1:$E$1,0),0),"")</f>
        <v/>
      </c>
      <c r="GO19" s="25" t="str">
        <f>IFERROR(VLOOKUP(GO$2&amp;$B19,'FPL FIX2'!$N$1:$Q$400,MATCH("HOME",'FPL FIX2'!$N$1:$Q$1,0),0),"")&amp;IFERROR(VLOOKUP(GO$2&amp;$B19,'FPL FIX2'!$O$1:$P$400,MATCH("AWAY",'FPL FIX2'!$O$1:$P$1,0),0),"")&amp;IFERROR(VLOOKUP(GO$2&amp;$A19,'FA2'!$A:$D,MATCH("AWAY",'FA2'!$A$1:$D$1,0),0),"")&amp;IFERROR(VLOOKUP(GO$2&amp;$A19,'FA2'!$B:$C,MATCH("HOME",'FA2'!$B$1:$C$1,0),0),"")&amp;IFERROR(VLOOKUP(GO$2&amp;$A19,'EFL2'!$A:$D,MATCH("AWAY",'EFL2'!$A$1:$D$1,0),0),"")&amp;IFERROR(VLOOKUP(GO$2&amp;$A19,'EFL2'!$B:$C,MATCH("HOME",'EFL2'!$B$1:$C$1,0),0),"")&amp;IFERROR(VLOOKUP(GO$2&amp;$A19,'UCL2'!$C:$F,MATCH("AWAY",'UCL2'!$C$1:$F$1,0),0),"")&amp;IFERROR(VLOOKUP(GO$2&amp;$A19,'UCL2'!$D:$E,MATCH("HOME",'UCL2'!$D$1:$E$1,0),0),"")&amp;IFERROR(VLOOKUP(GO$2&amp;$A19,'EU2'!$C:$F,MATCH("AWAY",'EU2'!$C$1:$F$1,0),0),"")&amp;IFERROR(VLOOKUP(GO$2&amp;$A19,'EU2'!$D:$E,MATCH("HOME",'EU2'!$D$1:$E$1,0),0),"")&amp;IFERROR(VLOOKUP(GO$2&amp;$A19,'EUC2'!$C:$F,MATCH("AWAY",'EUC2'!$C$1:$F$1,0),0),"")&amp;IFERROR(VLOOKUP(GO$2&amp;$A19,'EUC2'!$D:$E,MATCH("HOME",'EUC2'!$D$1:$E$1,0),0),"")</f>
        <v>ful</v>
      </c>
      <c r="GP19" s="25" t="str">
        <f>IFERROR(VLOOKUP(GP$2&amp;$B19,'FPL FIX2'!$N$1:$Q$400,MATCH("HOME",'FPL FIX2'!$N$1:$Q$1,0),0),"")&amp;IFERROR(VLOOKUP(GP$2&amp;$B19,'FPL FIX2'!$O$1:$P$400,MATCH("AWAY",'FPL FIX2'!$O$1:$P$1,0),0),"")&amp;IFERROR(VLOOKUP(GP$2&amp;$A19,'FA2'!$A:$D,MATCH("AWAY",'FA2'!$A$1:$D$1,0),0),"")&amp;IFERROR(VLOOKUP(GP$2&amp;$A19,'FA2'!$B:$C,MATCH("HOME",'FA2'!$B$1:$C$1,0),0),"")&amp;IFERROR(VLOOKUP(GP$2&amp;$A19,'EFL2'!$A:$D,MATCH("AWAY",'EFL2'!$A$1:$D$1,0),0),"")&amp;IFERROR(VLOOKUP(GP$2&amp;$A19,'EFL2'!$B:$C,MATCH("HOME",'EFL2'!$B$1:$C$1,0),0),"")&amp;IFERROR(VLOOKUP(GP$2&amp;$A19,'UCL2'!$C:$F,MATCH("AWAY",'UCL2'!$C$1:$F$1,0),0),"")&amp;IFERROR(VLOOKUP(GP$2&amp;$A19,'UCL2'!$D:$E,MATCH("HOME",'UCL2'!$D$1:$E$1,0),0),"")&amp;IFERROR(VLOOKUP(GP$2&amp;$A19,'EU2'!$C:$F,MATCH("AWAY",'EU2'!$C$1:$F$1,0),0),"")&amp;IFERROR(VLOOKUP(GP$2&amp;$A19,'EU2'!$D:$E,MATCH("HOME",'EU2'!$D$1:$E$1,0),0),"")&amp;IFERROR(VLOOKUP(GP$2&amp;$A19,'EUC2'!$C:$F,MATCH("AWAY",'EUC2'!$C$1:$F$1,0),0),"")&amp;IFERROR(VLOOKUP(GP$2&amp;$A19,'EUC2'!$D:$E,MATCH("HOME",'EUC2'!$D$1:$E$1,0),0),"")</f>
        <v/>
      </c>
      <c r="GQ19" s="25" t="str">
        <f>IFERROR(VLOOKUP(GQ$2&amp;$B19,'FPL FIX2'!$N$1:$Q$400,MATCH("HOME",'FPL FIX2'!$N$1:$Q$1,0),0),"")&amp;IFERROR(VLOOKUP(GQ$2&amp;$B19,'FPL FIX2'!$O$1:$P$400,MATCH("AWAY",'FPL FIX2'!$O$1:$P$1,0),0),"")&amp;IFERROR(VLOOKUP(GQ$2&amp;$A19,'FA2'!$A:$D,MATCH("AWAY",'FA2'!$A$1:$D$1,0),0),"")&amp;IFERROR(VLOOKUP(GQ$2&amp;$A19,'FA2'!$B:$C,MATCH("HOME",'FA2'!$B$1:$C$1,0),0),"")&amp;IFERROR(VLOOKUP(GQ$2&amp;$A19,'EFL2'!$A:$D,MATCH("AWAY",'EFL2'!$A$1:$D$1,0),0),"")&amp;IFERROR(VLOOKUP(GQ$2&amp;$A19,'EFL2'!$B:$C,MATCH("HOME",'EFL2'!$B$1:$C$1,0),0),"")&amp;IFERROR(VLOOKUP(GQ$2&amp;$A19,'UCL2'!$C:$F,MATCH("AWAY",'UCL2'!$C$1:$F$1,0),0),"")&amp;IFERROR(VLOOKUP(GQ$2&amp;$A19,'UCL2'!$D:$E,MATCH("HOME",'UCL2'!$D$1:$E$1,0),0),"")&amp;IFERROR(VLOOKUP(GQ$2&amp;$A19,'EU2'!$C:$F,MATCH("AWAY",'EU2'!$C$1:$F$1,0),0),"")&amp;IFERROR(VLOOKUP(GQ$2&amp;$A19,'EU2'!$D:$E,MATCH("HOME",'EU2'!$D$1:$E$1,0),0),"")&amp;IFERROR(VLOOKUP(GQ$2&amp;$A19,'EUC2'!$C:$F,MATCH("AWAY",'EUC2'!$C$1:$F$1,0),0),"")&amp;IFERROR(VLOOKUP(GQ$2&amp;$A19,'EUC2'!$D:$E,MATCH("HOME",'EUC2'!$D$1:$E$1,0),0),"")</f>
        <v/>
      </c>
      <c r="GR19" s="25" t="str">
        <f>IFERROR(VLOOKUP(GR$2&amp;$B19,'FPL FIX2'!$N$1:$Q$400,MATCH("HOME",'FPL FIX2'!$N$1:$Q$1,0),0),"")&amp;IFERROR(VLOOKUP(GR$2&amp;$B19,'FPL FIX2'!$O$1:$P$400,MATCH("AWAY",'FPL FIX2'!$O$1:$P$1,0),0),"")&amp;IFERROR(VLOOKUP(GR$2&amp;$A19,'FA2'!$A:$D,MATCH("AWAY",'FA2'!$A$1:$D$1,0),0),"")&amp;IFERROR(VLOOKUP(GR$2&amp;$A19,'FA2'!$B:$C,MATCH("HOME",'FA2'!$B$1:$C$1,0),0),"")&amp;IFERROR(VLOOKUP(GR$2&amp;$A19,'EFL2'!$A:$D,MATCH("AWAY",'EFL2'!$A$1:$D$1,0),0),"")&amp;IFERROR(VLOOKUP(GR$2&amp;$A19,'EFL2'!$B:$C,MATCH("HOME",'EFL2'!$B$1:$C$1,0),0),"")&amp;IFERROR(VLOOKUP(GR$2&amp;$A19,'UCL2'!$C:$F,MATCH("AWAY",'UCL2'!$C$1:$F$1,0),0),"")&amp;IFERROR(VLOOKUP(GR$2&amp;$A19,'UCL2'!$D:$E,MATCH("HOME",'UCL2'!$D$1:$E$1,0),0),"")&amp;IFERROR(VLOOKUP(GR$2&amp;$A19,'EU2'!$C:$F,MATCH("AWAY",'EU2'!$C$1:$F$1,0),0),"")&amp;IFERROR(VLOOKUP(GR$2&amp;$A19,'EU2'!$D:$E,MATCH("HOME",'EU2'!$D$1:$E$1,0),0),"")&amp;IFERROR(VLOOKUP(GR$2&amp;$A19,'EUC2'!$C:$F,MATCH("AWAY",'EUC2'!$C$1:$F$1,0),0),"")&amp;IFERROR(VLOOKUP(GR$2&amp;$A19,'EUC2'!$D:$E,MATCH("HOME",'EUC2'!$D$1:$E$1,0),0),"")</f>
        <v/>
      </c>
      <c r="GS19" s="25" t="str">
        <f>IFERROR(VLOOKUP(GS$2&amp;$B19,'FPL FIX2'!$N$1:$Q$400,MATCH("HOME",'FPL FIX2'!$N$1:$Q$1,0),0),"")&amp;IFERROR(VLOOKUP(GS$2&amp;$B19,'FPL FIX2'!$O$1:$P$400,MATCH("AWAY",'FPL FIX2'!$O$1:$P$1,0),0),"")&amp;IFERROR(VLOOKUP(GS$2&amp;$A19,'FA2'!$A:$D,MATCH("AWAY",'FA2'!$A$1:$D$1,0),0),"")&amp;IFERROR(VLOOKUP(GS$2&amp;$A19,'FA2'!$B:$C,MATCH("HOME",'FA2'!$B$1:$C$1,0),0),"")&amp;IFERROR(VLOOKUP(GS$2&amp;$A19,'EFL2'!$A:$D,MATCH("AWAY",'EFL2'!$A$1:$D$1,0),0),"")&amp;IFERROR(VLOOKUP(GS$2&amp;$A19,'EFL2'!$B:$C,MATCH("HOME",'EFL2'!$B$1:$C$1,0),0),"")&amp;IFERROR(VLOOKUP(GS$2&amp;$A19,'UCL2'!$C:$F,MATCH("AWAY",'UCL2'!$C$1:$F$1,0),0),"")&amp;IFERROR(VLOOKUP(GS$2&amp;$A19,'UCL2'!$D:$E,MATCH("HOME",'UCL2'!$D$1:$E$1,0),0),"")&amp;IFERROR(VLOOKUP(GS$2&amp;$A19,'EU2'!$C:$F,MATCH("AWAY",'EU2'!$C$1:$F$1,0),0),"")&amp;IFERROR(VLOOKUP(GS$2&amp;$A19,'EU2'!$D:$E,MATCH("HOME",'EU2'!$D$1:$E$1,0),0),"")&amp;IFERROR(VLOOKUP(GS$2&amp;$A19,'EUC2'!$C:$F,MATCH("AWAY",'EUC2'!$C$1:$F$1,0),0),"")&amp;IFERROR(VLOOKUP(GS$2&amp;$A19,'EUC2'!$D:$E,MATCH("HOME",'EUC2'!$D$1:$E$1,0),0),"")</f>
        <v/>
      </c>
      <c r="GT19" s="25" t="str">
        <f>IFERROR(VLOOKUP(GT$2&amp;$B19,'FPL FIX2'!$N$1:$Q$400,MATCH("HOME",'FPL FIX2'!$N$1:$Q$1,0),0),"")&amp;IFERROR(VLOOKUP(GT$2&amp;$B19,'FPL FIX2'!$O$1:$P$400,MATCH("AWAY",'FPL FIX2'!$O$1:$P$1,0),0),"")&amp;IFERROR(VLOOKUP(GT$2&amp;$A19,'FA2'!$A:$D,MATCH("AWAY",'FA2'!$A$1:$D$1,0),0),"")&amp;IFERROR(VLOOKUP(GT$2&amp;$A19,'FA2'!$B:$C,MATCH("HOME",'FA2'!$B$1:$C$1,0),0),"")&amp;IFERROR(VLOOKUP(GT$2&amp;$A19,'EFL2'!$A:$D,MATCH("AWAY",'EFL2'!$A$1:$D$1,0),0),"")&amp;IFERROR(VLOOKUP(GT$2&amp;$A19,'EFL2'!$B:$C,MATCH("HOME",'EFL2'!$B$1:$C$1,0),0),"")&amp;IFERROR(VLOOKUP(GT$2&amp;$A19,'UCL2'!$C:$F,MATCH("AWAY",'UCL2'!$C$1:$F$1,0),0),"")&amp;IFERROR(VLOOKUP(GT$2&amp;$A19,'UCL2'!$D:$E,MATCH("HOME",'UCL2'!$D$1:$E$1,0),0),"")&amp;IFERROR(VLOOKUP(GT$2&amp;$A19,'EU2'!$C:$F,MATCH("AWAY",'EU2'!$C$1:$F$1,0),0),"")&amp;IFERROR(VLOOKUP(GT$2&amp;$A19,'EU2'!$D:$E,MATCH("HOME",'EU2'!$D$1:$E$1,0),0),"")&amp;IFERROR(VLOOKUP(GT$2&amp;$A19,'EUC2'!$C:$F,MATCH("AWAY",'EUC2'!$C$1:$F$1,0),0),"")&amp;IFERROR(VLOOKUP(GT$2&amp;$A19,'EUC2'!$D:$E,MATCH("HOME",'EUC2'!$D$1:$E$1,0),0),"")</f>
        <v/>
      </c>
      <c r="GU19" s="25" t="str">
        <f>IFERROR(VLOOKUP(GU$2&amp;$B19,'FPL FIX2'!$N$1:$Q$400,MATCH("HOME",'FPL FIX2'!$N$1:$Q$1,0),0),"")&amp;IFERROR(VLOOKUP(GU$2&amp;$B19,'FPL FIX2'!$O$1:$P$400,MATCH("AWAY",'FPL FIX2'!$O$1:$P$1,0),0),"")&amp;IFERROR(VLOOKUP(GU$2&amp;$A19,'FA2'!$A:$D,MATCH("AWAY",'FA2'!$A$1:$D$1,0),0),"")&amp;IFERROR(VLOOKUP(GU$2&amp;$A19,'FA2'!$B:$C,MATCH("HOME",'FA2'!$B$1:$C$1,0),0),"")&amp;IFERROR(VLOOKUP(GU$2&amp;$A19,'EFL2'!$A:$D,MATCH("AWAY",'EFL2'!$A$1:$D$1,0),0),"")&amp;IFERROR(VLOOKUP(GU$2&amp;$A19,'EFL2'!$B:$C,MATCH("HOME",'EFL2'!$B$1:$C$1,0),0),"")&amp;IFERROR(VLOOKUP(GU$2&amp;$A19,'UCL2'!$C:$F,MATCH("AWAY",'UCL2'!$C$1:$F$1,0),0),"")&amp;IFERROR(VLOOKUP(GU$2&amp;$A19,'UCL2'!$D:$E,MATCH("HOME",'UCL2'!$D$1:$E$1,0),0),"")&amp;IFERROR(VLOOKUP(GU$2&amp;$A19,'EU2'!$C:$F,MATCH("AWAY",'EU2'!$C$1:$F$1,0),0),"")&amp;IFERROR(VLOOKUP(GU$2&amp;$A19,'EU2'!$D:$E,MATCH("HOME",'EU2'!$D$1:$E$1,0),0),"")&amp;IFERROR(VLOOKUP(GU$2&amp;$A19,'EUC2'!$C:$F,MATCH("AWAY",'EUC2'!$C$1:$F$1,0),0),"")&amp;IFERROR(VLOOKUP(GU$2&amp;$A19,'EUC2'!$D:$E,MATCH("HOME",'EUC2'!$D$1:$E$1,0),0),"")</f>
        <v/>
      </c>
      <c r="GV19" s="25" t="str">
        <f>IFERROR(VLOOKUP(GV$2&amp;$B19,'FPL FIX2'!$N$1:$Q$400,MATCH("HOME",'FPL FIX2'!$N$1:$Q$1,0),0),"")&amp;IFERROR(VLOOKUP(GV$2&amp;$B19,'FPL FIX2'!$O$1:$P$400,MATCH("AWAY",'FPL FIX2'!$O$1:$P$1,0),0),"")&amp;IFERROR(VLOOKUP(GV$2&amp;$A19,'FA2'!$A:$D,MATCH("AWAY",'FA2'!$A$1:$D$1,0),0),"")&amp;IFERROR(VLOOKUP(GV$2&amp;$A19,'FA2'!$B:$C,MATCH("HOME",'FA2'!$B$1:$C$1,0),0),"")&amp;IFERROR(VLOOKUP(GV$2&amp;$A19,'EFL2'!$A:$D,MATCH("AWAY",'EFL2'!$A$1:$D$1,0),0),"")&amp;IFERROR(VLOOKUP(GV$2&amp;$A19,'EFL2'!$B:$C,MATCH("HOME",'EFL2'!$B$1:$C$1,0),0),"")&amp;IFERROR(VLOOKUP(GV$2&amp;$A19,'UCL2'!$C:$F,MATCH("AWAY",'UCL2'!$C$1:$F$1,0),0),"")&amp;IFERROR(VLOOKUP(GV$2&amp;$A19,'UCL2'!$D:$E,MATCH("HOME",'UCL2'!$D$1:$E$1,0),0),"")&amp;IFERROR(VLOOKUP(GV$2&amp;$A19,'EU2'!$C:$F,MATCH("AWAY",'EU2'!$C$1:$F$1,0),0),"")&amp;IFERROR(VLOOKUP(GV$2&amp;$A19,'EU2'!$D:$E,MATCH("HOME",'EU2'!$D$1:$E$1,0),0),"")&amp;IFERROR(VLOOKUP(GV$2&amp;$A19,'EUC2'!$C:$F,MATCH("AWAY",'EUC2'!$C$1:$F$1,0),0),"")&amp;IFERROR(VLOOKUP(GV$2&amp;$A19,'EUC2'!$D:$E,MATCH("HOME",'EUC2'!$D$1:$E$1,0),0),"")</f>
        <v>MCI</v>
      </c>
      <c r="GW19" s="25" t="str">
        <f>IFERROR(VLOOKUP(GW$2&amp;$B19,'FPL FIX2'!$N$1:$Q$400,MATCH("HOME",'FPL FIX2'!$N$1:$Q$1,0),0),"")&amp;IFERROR(VLOOKUP(GW$2&amp;$B19,'FPL FIX2'!$O$1:$P$400,MATCH("AWAY",'FPL FIX2'!$O$1:$P$1,0),0),"")&amp;IFERROR(VLOOKUP(GW$2&amp;$A19,'FA2'!$A:$D,MATCH("AWAY",'FA2'!$A$1:$D$1,0),0),"")&amp;IFERROR(VLOOKUP(GW$2&amp;$A19,'FA2'!$B:$C,MATCH("HOME",'FA2'!$B$1:$C$1,0),0),"")&amp;IFERROR(VLOOKUP(GW$2&amp;$A19,'EFL2'!$A:$D,MATCH("AWAY",'EFL2'!$A$1:$D$1,0),0),"")&amp;IFERROR(VLOOKUP(GW$2&amp;$A19,'EFL2'!$B:$C,MATCH("HOME",'EFL2'!$B$1:$C$1,0),0),"")&amp;IFERROR(VLOOKUP(GW$2&amp;$A19,'UCL2'!$C:$F,MATCH("AWAY",'UCL2'!$C$1:$F$1,0),0),"")&amp;IFERROR(VLOOKUP(GW$2&amp;$A19,'UCL2'!$D:$E,MATCH("HOME",'UCL2'!$D$1:$E$1,0),0),"")&amp;IFERROR(VLOOKUP(GW$2&amp;$A19,'EU2'!$C:$F,MATCH("AWAY",'EU2'!$C$1:$F$1,0),0),"")&amp;IFERROR(VLOOKUP(GW$2&amp;$A19,'EU2'!$D:$E,MATCH("HOME",'EU2'!$D$1:$E$1,0),0),"")&amp;IFERROR(VLOOKUP(GW$2&amp;$A19,'EUC2'!$C:$F,MATCH("AWAY",'EUC2'!$C$1:$F$1,0),0),"")&amp;IFERROR(VLOOKUP(GW$2&amp;$A19,'EUC2'!$D:$E,MATCH("HOME",'EUC2'!$D$1:$E$1,0),0),"")</f>
        <v/>
      </c>
      <c r="GX19" s="25" t="str">
        <f>IFERROR(VLOOKUP(GX$2&amp;$B19,'FPL FIX2'!$N$1:$Q$400,MATCH("HOME",'FPL FIX2'!$N$1:$Q$1,0),0),"")&amp;IFERROR(VLOOKUP(GX$2&amp;$B19,'FPL FIX2'!$O$1:$P$400,MATCH("AWAY",'FPL FIX2'!$O$1:$P$1,0),0),"")&amp;IFERROR(VLOOKUP(GX$2&amp;$A19,'FA2'!$A:$D,MATCH("AWAY",'FA2'!$A$1:$D$1,0),0),"")&amp;IFERROR(VLOOKUP(GX$2&amp;$A19,'FA2'!$B:$C,MATCH("HOME",'FA2'!$B$1:$C$1,0),0),"")&amp;IFERROR(VLOOKUP(GX$2&amp;$A19,'EFL2'!$A:$D,MATCH("AWAY",'EFL2'!$A$1:$D$1,0),0),"")&amp;IFERROR(VLOOKUP(GX$2&amp;$A19,'EFL2'!$B:$C,MATCH("HOME",'EFL2'!$B$1:$C$1,0),0),"")&amp;IFERROR(VLOOKUP(GX$2&amp;$A19,'UCL2'!$C:$F,MATCH("AWAY",'UCL2'!$C$1:$F$1,0),0),"")&amp;IFERROR(VLOOKUP(GX$2&amp;$A19,'UCL2'!$D:$E,MATCH("HOME",'UCL2'!$D$1:$E$1,0),0),"")&amp;IFERROR(VLOOKUP(GX$2&amp;$A19,'EU2'!$C:$F,MATCH("AWAY",'EU2'!$C$1:$F$1,0),0),"")&amp;IFERROR(VLOOKUP(GX$2&amp;$A19,'EU2'!$D:$E,MATCH("HOME",'EU2'!$D$1:$E$1,0),0),"")&amp;IFERROR(VLOOKUP(GX$2&amp;$A19,'EUC2'!$C:$F,MATCH("AWAY",'EUC2'!$C$1:$F$1,0),0),"")&amp;IFERROR(VLOOKUP(GX$2&amp;$A19,'EUC2'!$D:$E,MATCH("HOME",'EUC2'!$D$1:$E$1,0),0),"")</f>
        <v/>
      </c>
      <c r="GY19" s="25" t="str">
        <f>IFERROR(VLOOKUP(GY$2&amp;$B19,'FPL FIX2'!$N$1:$Q$400,MATCH("HOME",'FPL FIX2'!$N$1:$Q$1,0),0),"")&amp;IFERROR(VLOOKUP(GY$2&amp;$B19,'FPL FIX2'!$O$1:$P$400,MATCH("AWAY",'FPL FIX2'!$O$1:$P$1,0),0),"")&amp;IFERROR(VLOOKUP(GY$2&amp;$A19,'FA2'!$A:$D,MATCH("AWAY",'FA2'!$A$1:$D$1,0),0),"")&amp;IFERROR(VLOOKUP(GY$2&amp;$A19,'FA2'!$B:$C,MATCH("HOME",'FA2'!$B$1:$C$1,0),0),"")&amp;IFERROR(VLOOKUP(GY$2&amp;$A19,'EFL2'!$A:$D,MATCH("AWAY",'EFL2'!$A$1:$D$1,0),0),"")&amp;IFERROR(VLOOKUP(GY$2&amp;$A19,'EFL2'!$B:$C,MATCH("HOME",'EFL2'!$B$1:$C$1,0),0),"")&amp;IFERROR(VLOOKUP(GY$2&amp;$A19,'UCL2'!$C:$F,MATCH("AWAY",'UCL2'!$C$1:$F$1,0),0),"")&amp;IFERROR(VLOOKUP(GY$2&amp;$A19,'UCL2'!$D:$E,MATCH("HOME",'UCL2'!$D$1:$E$1,0),0),"")&amp;IFERROR(VLOOKUP(GY$2&amp;$A19,'EU2'!$C:$F,MATCH("AWAY",'EU2'!$C$1:$F$1,0),0),"")&amp;IFERROR(VLOOKUP(GY$2&amp;$A19,'EU2'!$D:$E,MATCH("HOME",'EU2'!$D$1:$E$1,0),0),"")&amp;IFERROR(VLOOKUP(GY$2&amp;$A19,'EUC2'!$C:$F,MATCH("AWAY",'EUC2'!$C$1:$F$1,0),0),"")&amp;IFERROR(VLOOKUP(GY$2&amp;$A19,'EUC2'!$D:$E,MATCH("HOME",'EUC2'!$D$1:$E$1,0),0),"")</f>
        <v/>
      </c>
      <c r="GZ19" s="25" t="str">
        <f>IFERROR(VLOOKUP(GZ$2&amp;$B19,'FPL FIX2'!$N$1:$Q$400,MATCH("HOME",'FPL FIX2'!$N$1:$Q$1,0),0),"")&amp;IFERROR(VLOOKUP(GZ$2&amp;$B19,'FPL FIX2'!$O$1:$P$400,MATCH("AWAY",'FPL FIX2'!$O$1:$P$1,0),0),"")&amp;IFERROR(VLOOKUP(GZ$2&amp;$A19,'FA2'!$A:$D,MATCH("AWAY",'FA2'!$A$1:$D$1,0),0),"")&amp;IFERROR(VLOOKUP(GZ$2&amp;$A19,'FA2'!$B:$C,MATCH("HOME",'FA2'!$B$1:$C$1,0),0),"")&amp;IFERROR(VLOOKUP(GZ$2&amp;$A19,'EFL2'!$A:$D,MATCH("AWAY",'EFL2'!$A$1:$D$1,0),0),"")&amp;IFERROR(VLOOKUP(GZ$2&amp;$A19,'EFL2'!$B:$C,MATCH("HOME",'EFL2'!$B$1:$C$1,0),0),"")&amp;IFERROR(VLOOKUP(GZ$2&amp;$A19,'UCL2'!$C:$F,MATCH("AWAY",'UCL2'!$C$1:$F$1,0),0),"")&amp;IFERROR(VLOOKUP(GZ$2&amp;$A19,'UCL2'!$D:$E,MATCH("HOME",'UCL2'!$D$1:$E$1,0),0),"")&amp;IFERROR(VLOOKUP(GZ$2&amp;$A19,'EU2'!$C:$F,MATCH("AWAY",'EU2'!$C$1:$F$1,0),0),"")&amp;IFERROR(VLOOKUP(GZ$2&amp;$A19,'EU2'!$D:$E,MATCH("HOME",'EU2'!$D$1:$E$1,0),0),"")&amp;IFERROR(VLOOKUP(GZ$2&amp;$A19,'EUC2'!$C:$F,MATCH("AWAY",'EUC2'!$C$1:$F$1,0),0),"")&amp;IFERROR(VLOOKUP(GZ$2&amp;$A19,'EUC2'!$D:$E,MATCH("HOME",'EUC2'!$D$1:$E$1,0),0),"")</f>
        <v/>
      </c>
      <c r="HA19" s="25" t="str">
        <f>IFERROR(VLOOKUP(HA$2&amp;$B19,'FPL FIX2'!$N$1:$Q$400,MATCH("HOME",'FPL FIX2'!$N$1:$Q$1,0),0),"")&amp;IFERROR(VLOOKUP(HA$2&amp;$B19,'FPL FIX2'!$O$1:$P$400,MATCH("AWAY",'FPL FIX2'!$O$1:$P$1,0),0),"")&amp;IFERROR(VLOOKUP(HA$2&amp;$A19,'FA2'!$A:$D,MATCH("AWAY",'FA2'!$A$1:$D$1,0),0),"")&amp;IFERROR(VLOOKUP(HA$2&amp;$A19,'FA2'!$B:$C,MATCH("HOME",'FA2'!$B$1:$C$1,0),0),"")&amp;IFERROR(VLOOKUP(HA$2&amp;$A19,'EFL2'!$A:$D,MATCH("AWAY",'EFL2'!$A$1:$D$1,0),0),"")&amp;IFERROR(VLOOKUP(HA$2&amp;$A19,'EFL2'!$B:$C,MATCH("HOME",'EFL2'!$B$1:$C$1,0),0),"")&amp;IFERROR(VLOOKUP(HA$2&amp;$A19,'UCL2'!$C:$F,MATCH("AWAY",'UCL2'!$C$1:$F$1,0),0),"")&amp;IFERROR(VLOOKUP(HA$2&amp;$A19,'UCL2'!$D:$E,MATCH("HOME",'UCL2'!$D$1:$E$1,0),0),"")&amp;IFERROR(VLOOKUP(HA$2&amp;$A19,'EU2'!$C:$F,MATCH("AWAY",'EU2'!$C$1:$F$1,0),0),"")&amp;IFERROR(VLOOKUP(HA$2&amp;$A19,'EU2'!$D:$E,MATCH("HOME",'EU2'!$D$1:$E$1,0),0),"")&amp;IFERROR(VLOOKUP(HA$2&amp;$A19,'EUC2'!$C:$F,MATCH("AWAY",'EUC2'!$C$1:$F$1,0),0),"")&amp;IFERROR(VLOOKUP(HA$2&amp;$A19,'EUC2'!$D:$E,MATCH("HOME",'EUC2'!$D$1:$E$1,0),0),"")</f>
        <v/>
      </c>
      <c r="HB19" s="25" t="str">
        <f>IFERROR(VLOOKUP(HB$2&amp;$B19,'FPL FIX2'!$N$1:$Q$400,MATCH("HOME",'FPL FIX2'!$N$1:$Q$1,0),0),"")&amp;IFERROR(VLOOKUP(HB$2&amp;$B19,'FPL FIX2'!$O$1:$P$400,MATCH("AWAY",'FPL FIX2'!$O$1:$P$1,0),0),"")&amp;IFERROR(VLOOKUP(HB$2&amp;$A19,'FA2'!$A:$D,MATCH("AWAY",'FA2'!$A$1:$D$1,0),0),"")&amp;IFERROR(VLOOKUP(HB$2&amp;$A19,'FA2'!$B:$C,MATCH("HOME",'FA2'!$B$1:$C$1,0),0),"")&amp;IFERROR(VLOOKUP(HB$2&amp;$A19,'EFL2'!$A:$D,MATCH("AWAY",'EFL2'!$A$1:$D$1,0),0),"")&amp;IFERROR(VLOOKUP(HB$2&amp;$A19,'EFL2'!$B:$C,MATCH("HOME",'EFL2'!$B$1:$C$1,0),0),"")&amp;IFERROR(VLOOKUP(HB$2&amp;$A19,'UCL2'!$C:$F,MATCH("AWAY",'UCL2'!$C$1:$F$1,0),0),"")&amp;IFERROR(VLOOKUP(HB$2&amp;$A19,'UCL2'!$D:$E,MATCH("HOME",'UCL2'!$D$1:$E$1,0),0),"")&amp;IFERROR(VLOOKUP(HB$2&amp;$A19,'EU2'!$C:$F,MATCH("AWAY",'EU2'!$C$1:$F$1,0),0),"")&amp;IFERROR(VLOOKUP(HB$2&amp;$A19,'EU2'!$D:$E,MATCH("HOME",'EU2'!$D$1:$E$1,0),0),"")&amp;IFERROR(VLOOKUP(HB$2&amp;$A19,'EUC2'!$C:$F,MATCH("AWAY",'EUC2'!$C$1:$F$1,0),0),"")&amp;IFERROR(VLOOKUP(HB$2&amp;$A19,'EUC2'!$D:$E,MATCH("HOME",'EUC2'!$D$1:$E$1,0),0),"")</f>
        <v/>
      </c>
      <c r="HC19" s="25" t="str">
        <f>IFERROR(VLOOKUP(HC$2&amp;$B19,'FPL FIX2'!$N$1:$Q$400,MATCH("HOME",'FPL FIX2'!$N$1:$Q$1,0),0),"")&amp;IFERROR(VLOOKUP(HC$2&amp;$B19,'FPL FIX2'!$O$1:$P$400,MATCH("AWAY",'FPL FIX2'!$O$1:$P$1,0),0),"")&amp;IFERROR(VLOOKUP(HC$2&amp;$A19,'FA2'!$A:$D,MATCH("AWAY",'FA2'!$A$1:$D$1,0),0),"")&amp;IFERROR(VLOOKUP(HC$2&amp;$A19,'FA2'!$B:$C,MATCH("HOME",'FA2'!$B$1:$C$1,0),0),"")&amp;IFERROR(VLOOKUP(HC$2&amp;$A19,'EFL2'!$A:$D,MATCH("AWAY",'EFL2'!$A$1:$D$1,0),0),"")&amp;IFERROR(VLOOKUP(HC$2&amp;$A19,'EFL2'!$B:$C,MATCH("HOME",'EFL2'!$B$1:$C$1,0),0),"")&amp;IFERROR(VLOOKUP(HC$2&amp;$A19,'UCL2'!$C:$F,MATCH("AWAY",'UCL2'!$C$1:$F$1,0),0),"")&amp;IFERROR(VLOOKUP(HC$2&amp;$A19,'UCL2'!$D:$E,MATCH("HOME",'UCL2'!$D$1:$E$1,0),0),"")&amp;IFERROR(VLOOKUP(HC$2&amp;$A19,'EU2'!$C:$F,MATCH("AWAY",'EU2'!$C$1:$F$1,0),0),"")&amp;IFERROR(VLOOKUP(HC$2&amp;$A19,'EU2'!$D:$E,MATCH("HOME",'EU2'!$D$1:$E$1,0),0),"")&amp;IFERROR(VLOOKUP(HC$2&amp;$A19,'EUC2'!$C:$F,MATCH("AWAY",'EUC2'!$C$1:$F$1,0),0),"")&amp;IFERROR(VLOOKUP(HC$2&amp;$A19,'EUC2'!$D:$E,MATCH("HOME",'EUC2'!$D$1:$E$1,0),0),"")</f>
        <v>whu</v>
      </c>
      <c r="HD19" s="25" t="str">
        <f>IFERROR(VLOOKUP(HD$2&amp;$B19,'FPL FIX2'!$N$1:$Q$400,MATCH("HOME",'FPL FIX2'!$N$1:$Q$1,0),0),"")&amp;IFERROR(VLOOKUP(HD$2&amp;$B19,'FPL FIX2'!$O$1:$P$400,MATCH("AWAY",'FPL FIX2'!$O$1:$P$1,0),0),"")&amp;IFERROR(VLOOKUP(HD$2&amp;$A19,'FA2'!$A:$D,MATCH("AWAY",'FA2'!$A$1:$D$1,0),0),"")&amp;IFERROR(VLOOKUP(HD$2&amp;$A19,'FA2'!$B:$C,MATCH("HOME",'FA2'!$B$1:$C$1,0),0),"")&amp;IFERROR(VLOOKUP(HD$2&amp;$A19,'EFL2'!$A:$D,MATCH("AWAY",'EFL2'!$A$1:$D$1,0),0),"")&amp;IFERROR(VLOOKUP(HD$2&amp;$A19,'EFL2'!$B:$C,MATCH("HOME",'EFL2'!$B$1:$C$1,0),0),"")&amp;IFERROR(VLOOKUP(HD$2&amp;$A19,'UCL2'!$C:$F,MATCH("AWAY",'UCL2'!$C$1:$F$1,0),0),"")&amp;IFERROR(VLOOKUP(HD$2&amp;$A19,'UCL2'!$D:$E,MATCH("HOME",'UCL2'!$D$1:$E$1,0),0),"")&amp;IFERROR(VLOOKUP(HD$2&amp;$A19,'EU2'!$C:$F,MATCH("AWAY",'EU2'!$C$1:$F$1,0),0),"")&amp;IFERROR(VLOOKUP(HD$2&amp;$A19,'EU2'!$D:$E,MATCH("HOME",'EU2'!$D$1:$E$1,0),0),"")&amp;IFERROR(VLOOKUP(HD$2&amp;$A19,'EUC2'!$C:$F,MATCH("AWAY",'EUC2'!$C$1:$F$1,0),0),"")&amp;IFERROR(VLOOKUP(HD$2&amp;$A19,'EUC2'!$D:$E,MATCH("HOME",'EUC2'!$D$1:$E$1,0),0),"")</f>
        <v/>
      </c>
      <c r="HE19" s="25" t="str">
        <f>IFERROR(VLOOKUP(HE$2&amp;$B19,'FPL FIX2'!$N$1:$Q$400,MATCH("HOME",'FPL FIX2'!$N$1:$Q$1,0),0),"")&amp;IFERROR(VLOOKUP(HE$2&amp;$B19,'FPL FIX2'!$O$1:$P$400,MATCH("AWAY",'FPL FIX2'!$O$1:$P$1,0),0),"")&amp;IFERROR(VLOOKUP(HE$2&amp;$A19,'FA2'!$A:$D,MATCH("AWAY",'FA2'!$A$1:$D$1,0),0),"")&amp;IFERROR(VLOOKUP(HE$2&amp;$A19,'FA2'!$B:$C,MATCH("HOME",'FA2'!$B$1:$C$1,0),0),"")&amp;IFERROR(VLOOKUP(HE$2&amp;$A19,'EFL2'!$A:$D,MATCH("AWAY",'EFL2'!$A$1:$D$1,0),0),"")&amp;IFERROR(VLOOKUP(HE$2&amp;$A19,'EFL2'!$B:$C,MATCH("HOME",'EFL2'!$B$1:$C$1,0),0),"")&amp;IFERROR(VLOOKUP(HE$2&amp;$A19,'UCL2'!$C:$F,MATCH("AWAY",'UCL2'!$C$1:$F$1,0),0),"")&amp;IFERROR(VLOOKUP(HE$2&amp;$A19,'UCL2'!$D:$E,MATCH("HOME",'UCL2'!$D$1:$E$1,0),0),"")&amp;IFERROR(VLOOKUP(HE$2&amp;$A19,'EU2'!$C:$F,MATCH("AWAY",'EU2'!$C$1:$F$1,0),0),"")&amp;IFERROR(VLOOKUP(HE$2&amp;$A19,'EU2'!$D:$E,MATCH("HOME",'EU2'!$D$1:$E$1,0),0),"")&amp;IFERROR(VLOOKUP(HE$2&amp;$A19,'EUC2'!$C:$F,MATCH("AWAY",'EUC2'!$C$1:$F$1,0),0),"")&amp;IFERROR(VLOOKUP(HE$2&amp;$A19,'EUC2'!$D:$E,MATCH("HOME",'EUC2'!$D$1:$E$1,0),0),"")</f>
        <v/>
      </c>
      <c r="HF19" s="25" t="str">
        <f>IFERROR(VLOOKUP(HF$2&amp;$B19,'FPL FIX2'!$N$1:$Q$400,MATCH("HOME",'FPL FIX2'!$N$1:$Q$1,0),0),"")&amp;IFERROR(VLOOKUP(HF$2&amp;$B19,'FPL FIX2'!$O$1:$P$400,MATCH("AWAY",'FPL FIX2'!$O$1:$P$1,0),0),"")&amp;IFERROR(VLOOKUP(HF$2&amp;$A19,'FA2'!$A:$D,MATCH("AWAY",'FA2'!$A$1:$D$1,0),0),"")&amp;IFERROR(VLOOKUP(HF$2&amp;$A19,'FA2'!$B:$C,MATCH("HOME",'FA2'!$B$1:$C$1,0),0),"")&amp;IFERROR(VLOOKUP(HF$2&amp;$A19,'EFL2'!$A:$D,MATCH("AWAY",'EFL2'!$A$1:$D$1,0),0),"")&amp;IFERROR(VLOOKUP(HF$2&amp;$A19,'EFL2'!$B:$C,MATCH("HOME",'EFL2'!$B$1:$C$1,0),0),"")&amp;IFERROR(VLOOKUP(HF$2&amp;$A19,'UCL2'!$C:$F,MATCH("AWAY",'UCL2'!$C$1:$F$1,0),0),"")&amp;IFERROR(VLOOKUP(HF$2&amp;$A19,'UCL2'!$D:$E,MATCH("HOME",'UCL2'!$D$1:$E$1,0),0),"")&amp;IFERROR(VLOOKUP(HF$2&amp;$A19,'EU2'!$C:$F,MATCH("AWAY",'EU2'!$C$1:$F$1,0),0),"")&amp;IFERROR(VLOOKUP(HF$2&amp;$A19,'EU2'!$D:$E,MATCH("HOME",'EU2'!$D$1:$E$1,0),0),"")&amp;IFERROR(VLOOKUP(HF$2&amp;$A19,'EUC2'!$C:$F,MATCH("AWAY",'EUC2'!$C$1:$F$1,0),0),"")&amp;IFERROR(VLOOKUP(HF$2&amp;$A19,'EUC2'!$D:$E,MATCH("HOME",'EUC2'!$D$1:$E$1,0),0),"")</f>
        <v/>
      </c>
      <c r="HG19" s="25" t="str">
        <f>IFERROR(VLOOKUP(HG$2&amp;$B19,'FPL FIX2'!$N$1:$Q$400,MATCH("HOME",'FPL FIX2'!$N$1:$Q$1,0),0),"")&amp;IFERROR(VLOOKUP(HG$2&amp;$B19,'FPL FIX2'!$O$1:$P$400,MATCH("AWAY",'FPL FIX2'!$O$1:$P$1,0),0),"")&amp;IFERROR(VLOOKUP(HG$2&amp;$A19,'FA2'!$A:$D,MATCH("AWAY",'FA2'!$A$1:$D$1,0),0),"")&amp;IFERROR(VLOOKUP(HG$2&amp;$A19,'FA2'!$B:$C,MATCH("HOME",'FA2'!$B$1:$C$1,0),0),"")&amp;IFERROR(VLOOKUP(HG$2&amp;$A19,'EFL2'!$A:$D,MATCH("AWAY",'EFL2'!$A$1:$D$1,0),0),"")&amp;IFERROR(VLOOKUP(HG$2&amp;$A19,'EFL2'!$B:$C,MATCH("HOME",'EFL2'!$B$1:$C$1,0),0),"")&amp;IFERROR(VLOOKUP(HG$2&amp;$A19,'UCL2'!$C:$F,MATCH("AWAY",'UCL2'!$C$1:$F$1,0),0),"")&amp;IFERROR(VLOOKUP(HG$2&amp;$A19,'UCL2'!$D:$E,MATCH("HOME",'UCL2'!$D$1:$E$1,0),0),"")&amp;IFERROR(VLOOKUP(HG$2&amp;$A19,'EU2'!$C:$F,MATCH("AWAY",'EU2'!$C$1:$F$1,0),0),"")&amp;IFERROR(VLOOKUP(HG$2&amp;$A19,'EU2'!$D:$E,MATCH("HOME",'EU2'!$D$1:$E$1,0),0),"")&amp;IFERROR(VLOOKUP(HG$2&amp;$A19,'EUC2'!$C:$F,MATCH("AWAY",'EUC2'!$C$1:$F$1,0),0),"")&amp;IFERROR(VLOOKUP(HG$2&amp;$A19,'EUC2'!$D:$E,MATCH("HOME",'EUC2'!$D$1:$E$1,0),0),"")</f>
        <v/>
      </c>
      <c r="HH19" s="25" t="str">
        <f>IFERROR(VLOOKUP(HH$2&amp;$B19,'FPL FIX2'!$N$1:$Q$400,MATCH("HOME",'FPL FIX2'!$N$1:$Q$1,0),0),"")&amp;IFERROR(VLOOKUP(HH$2&amp;$B19,'FPL FIX2'!$O$1:$P$400,MATCH("AWAY",'FPL FIX2'!$O$1:$P$1,0),0),"")&amp;IFERROR(VLOOKUP(HH$2&amp;$A19,'FA2'!$A:$D,MATCH("AWAY",'FA2'!$A$1:$D$1,0),0),"")&amp;IFERROR(VLOOKUP(HH$2&amp;$A19,'FA2'!$B:$C,MATCH("HOME",'FA2'!$B$1:$C$1,0),0),"")&amp;IFERROR(VLOOKUP(HH$2&amp;$A19,'EFL2'!$A:$D,MATCH("AWAY",'EFL2'!$A$1:$D$1,0),0),"")&amp;IFERROR(VLOOKUP(HH$2&amp;$A19,'EFL2'!$B:$C,MATCH("HOME",'EFL2'!$B$1:$C$1,0),0),"")&amp;IFERROR(VLOOKUP(HH$2&amp;$A19,'UCL2'!$C:$F,MATCH("AWAY",'UCL2'!$C$1:$F$1,0),0),"")&amp;IFERROR(VLOOKUP(HH$2&amp;$A19,'UCL2'!$D:$E,MATCH("HOME",'UCL2'!$D$1:$E$1,0),0),"")&amp;IFERROR(VLOOKUP(HH$2&amp;$A19,'EU2'!$C:$F,MATCH("AWAY",'EU2'!$C$1:$F$1,0),0),"")&amp;IFERROR(VLOOKUP(HH$2&amp;$A19,'EU2'!$D:$E,MATCH("HOME",'EU2'!$D$1:$E$1,0),0),"")&amp;IFERROR(VLOOKUP(HH$2&amp;$A19,'EUC2'!$C:$F,MATCH("AWAY",'EUC2'!$C$1:$F$1,0),0),"")&amp;IFERROR(VLOOKUP(HH$2&amp;$A19,'EUC2'!$D:$E,MATCH("HOME",'EUC2'!$D$1:$E$1,0),0),"")</f>
        <v/>
      </c>
      <c r="HI19" s="25" t="str">
        <f>IFERROR(VLOOKUP(HI$2&amp;$B19,'FPL FIX2'!$N$1:$Q$400,MATCH("HOME",'FPL FIX2'!$N$1:$Q$1,0),0),"")&amp;IFERROR(VLOOKUP(HI$2&amp;$B19,'FPL FIX2'!$O$1:$P$400,MATCH("AWAY",'FPL FIX2'!$O$1:$P$1,0),0),"")&amp;IFERROR(VLOOKUP(HI$2&amp;$A19,'FA2'!$A:$D,MATCH("AWAY",'FA2'!$A$1:$D$1,0),0),"")&amp;IFERROR(VLOOKUP(HI$2&amp;$A19,'FA2'!$B:$C,MATCH("HOME",'FA2'!$B$1:$C$1,0),0),"")&amp;IFERROR(VLOOKUP(HI$2&amp;$A19,'EFL2'!$A:$D,MATCH("AWAY",'EFL2'!$A$1:$D$1,0),0),"")&amp;IFERROR(VLOOKUP(HI$2&amp;$A19,'EFL2'!$B:$C,MATCH("HOME",'EFL2'!$B$1:$C$1,0),0),"")&amp;IFERROR(VLOOKUP(HI$2&amp;$A19,'UCL2'!$C:$F,MATCH("AWAY",'UCL2'!$C$1:$F$1,0),0),"")&amp;IFERROR(VLOOKUP(HI$2&amp;$A19,'UCL2'!$D:$E,MATCH("HOME",'UCL2'!$D$1:$E$1,0),0),"")&amp;IFERROR(VLOOKUP(HI$2&amp;$A19,'EU2'!$C:$F,MATCH("AWAY",'EU2'!$C$1:$F$1,0),0),"")&amp;IFERROR(VLOOKUP(HI$2&amp;$A19,'EU2'!$D:$E,MATCH("HOME",'EU2'!$D$1:$E$1,0),0),"")&amp;IFERROR(VLOOKUP(HI$2&amp;$A19,'EUC2'!$C:$F,MATCH("AWAY",'EUC2'!$C$1:$F$1,0),0),"")&amp;IFERROR(VLOOKUP(HI$2&amp;$A19,'EUC2'!$D:$E,MATCH("HOME",'EUC2'!$D$1:$E$1,0),0),"")</f>
        <v/>
      </c>
      <c r="HJ19" s="25" t="str">
        <f>IFERROR(VLOOKUP(HJ$2&amp;$B19,'FPL FIX2'!$N$1:$Q$400,MATCH("HOME",'FPL FIX2'!$N$1:$Q$1,0),0),"")&amp;IFERROR(VLOOKUP(HJ$2&amp;$B19,'FPL FIX2'!$O$1:$P$400,MATCH("AWAY",'FPL FIX2'!$O$1:$P$1,0),0),"")&amp;IFERROR(VLOOKUP(HJ$2&amp;$A19,'FA2'!$A:$D,MATCH("AWAY",'FA2'!$A$1:$D$1,0),0),"")&amp;IFERROR(VLOOKUP(HJ$2&amp;$A19,'FA2'!$B:$C,MATCH("HOME",'FA2'!$B$1:$C$1,0),0),"")&amp;IFERROR(VLOOKUP(HJ$2&amp;$A19,'EFL2'!$A:$D,MATCH("AWAY",'EFL2'!$A$1:$D$1,0),0),"")&amp;IFERROR(VLOOKUP(HJ$2&amp;$A19,'EFL2'!$B:$C,MATCH("HOME",'EFL2'!$B$1:$C$1,0),0),"")&amp;IFERROR(VLOOKUP(HJ$2&amp;$A19,'UCL2'!$C:$F,MATCH("AWAY",'UCL2'!$C$1:$F$1,0),0),"")&amp;IFERROR(VLOOKUP(HJ$2&amp;$A19,'UCL2'!$D:$E,MATCH("HOME",'UCL2'!$D$1:$E$1,0),0),"")&amp;IFERROR(VLOOKUP(HJ$2&amp;$A19,'EU2'!$C:$F,MATCH("AWAY",'EU2'!$C$1:$F$1,0),0),"")&amp;IFERROR(VLOOKUP(HJ$2&amp;$A19,'EU2'!$D:$E,MATCH("HOME",'EU2'!$D$1:$E$1,0),0),"")&amp;IFERROR(VLOOKUP(HJ$2&amp;$A19,'EUC2'!$C:$F,MATCH("AWAY",'EUC2'!$C$1:$F$1,0),0),"")&amp;IFERROR(VLOOKUP(HJ$2&amp;$A19,'EUC2'!$D:$E,MATCH("HOME",'EUC2'!$D$1:$E$1,0),0),"")</f>
        <v/>
      </c>
      <c r="HK19" s="25" t="str">
        <f>IFERROR(VLOOKUP(HK$2&amp;$B19,'FPL FIX2'!$N$1:$Q$400,MATCH("HOME",'FPL FIX2'!$N$1:$Q$1,0),0),"")&amp;IFERROR(VLOOKUP(HK$2&amp;$B19,'FPL FIX2'!$O$1:$P$400,MATCH("AWAY",'FPL FIX2'!$O$1:$P$1,0),0),"")&amp;IFERROR(VLOOKUP(HK$2&amp;$A19,'FA2'!$A:$D,MATCH("AWAY",'FA2'!$A$1:$D$1,0),0),"")&amp;IFERROR(VLOOKUP(HK$2&amp;$A19,'FA2'!$B:$C,MATCH("HOME",'FA2'!$B$1:$C$1,0),0),"")&amp;IFERROR(VLOOKUP(HK$2&amp;$A19,'EFL2'!$A:$D,MATCH("AWAY",'EFL2'!$A$1:$D$1,0),0),"")&amp;IFERROR(VLOOKUP(HK$2&amp;$A19,'EFL2'!$B:$C,MATCH("HOME",'EFL2'!$B$1:$C$1,0),0),"")&amp;IFERROR(VLOOKUP(HK$2&amp;$A19,'UCL2'!$C:$F,MATCH("AWAY",'UCL2'!$C$1:$F$1,0),0),"")&amp;IFERROR(VLOOKUP(HK$2&amp;$A19,'UCL2'!$D:$E,MATCH("HOME",'UCL2'!$D$1:$E$1,0),0),"")&amp;IFERROR(VLOOKUP(HK$2&amp;$A19,'EU2'!$C:$F,MATCH("AWAY",'EU2'!$C$1:$F$1,0),0),"")&amp;IFERROR(VLOOKUP(HK$2&amp;$A19,'EU2'!$D:$E,MATCH("HOME",'EU2'!$D$1:$E$1,0),0),"")&amp;IFERROR(VLOOKUP(HK$2&amp;$A19,'EUC2'!$C:$F,MATCH("AWAY",'EUC2'!$C$1:$F$1,0),0),"")&amp;IFERROR(VLOOKUP(HK$2&amp;$A19,'EUC2'!$D:$E,MATCH("HOME",'EUC2'!$D$1:$E$1,0),0),"")</f>
        <v>EVE</v>
      </c>
      <c r="HL19" s="25" t="str">
        <f>IFERROR(VLOOKUP(HL$2&amp;$B19,'FPL FIX2'!$N$1:$Q$400,MATCH("HOME",'FPL FIX2'!$N$1:$Q$1,0),0),"")&amp;IFERROR(VLOOKUP(HL$2&amp;$B19,'FPL FIX2'!$O$1:$P$400,MATCH("AWAY",'FPL FIX2'!$O$1:$P$1,0),0),"")&amp;IFERROR(VLOOKUP(HL$2&amp;$A19,'FA2'!$A:$D,MATCH("AWAY",'FA2'!$A$1:$D$1,0),0),"")&amp;IFERROR(VLOOKUP(HL$2&amp;$A19,'FA2'!$B:$C,MATCH("HOME",'FA2'!$B$1:$C$1,0),0),"")&amp;IFERROR(VLOOKUP(HL$2&amp;$A19,'EFL2'!$A:$D,MATCH("AWAY",'EFL2'!$A$1:$D$1,0),0),"")&amp;IFERROR(VLOOKUP(HL$2&amp;$A19,'EFL2'!$B:$C,MATCH("HOME",'EFL2'!$B$1:$C$1,0),0),"")&amp;IFERROR(VLOOKUP(HL$2&amp;$A19,'UCL2'!$C:$F,MATCH("AWAY",'UCL2'!$C$1:$F$1,0),0),"")&amp;IFERROR(VLOOKUP(HL$2&amp;$A19,'UCL2'!$D:$E,MATCH("HOME",'UCL2'!$D$1:$E$1,0),0),"")&amp;IFERROR(VLOOKUP(HL$2&amp;$A19,'EU2'!$C:$F,MATCH("AWAY",'EU2'!$C$1:$F$1,0),0),"")&amp;IFERROR(VLOOKUP(HL$2&amp;$A19,'EU2'!$D:$E,MATCH("HOME",'EU2'!$D$1:$E$1,0),0),"")&amp;IFERROR(VLOOKUP(HL$2&amp;$A19,'EUC2'!$C:$F,MATCH("AWAY",'EUC2'!$C$1:$F$1,0),0),"")&amp;IFERROR(VLOOKUP(HL$2&amp;$A19,'EUC2'!$D:$E,MATCH("HOME",'EUC2'!$D$1:$E$1,0),0),"")</f>
        <v/>
      </c>
      <c r="HM19" s="25" t="str">
        <f>IFERROR(VLOOKUP(HM$2&amp;$B19,'FPL FIX2'!$N$1:$Q$400,MATCH("HOME",'FPL FIX2'!$N$1:$Q$1,0),0),"")&amp;IFERROR(VLOOKUP(HM$2&amp;$B19,'FPL FIX2'!$O$1:$P$400,MATCH("AWAY",'FPL FIX2'!$O$1:$P$1,0),0),"")&amp;IFERROR(VLOOKUP(HM$2&amp;$A19,'FA2'!$A:$D,MATCH("AWAY",'FA2'!$A$1:$D$1,0),0),"")&amp;IFERROR(VLOOKUP(HM$2&amp;$A19,'FA2'!$B:$C,MATCH("HOME",'FA2'!$B$1:$C$1,0),0),"")&amp;IFERROR(VLOOKUP(HM$2&amp;$A19,'EFL2'!$A:$D,MATCH("AWAY",'EFL2'!$A$1:$D$1,0),0),"")&amp;IFERROR(VLOOKUP(HM$2&amp;$A19,'EFL2'!$B:$C,MATCH("HOME",'EFL2'!$B$1:$C$1,0),0),"")&amp;IFERROR(VLOOKUP(HM$2&amp;$A19,'UCL2'!$C:$F,MATCH("AWAY",'UCL2'!$C$1:$F$1,0),0),"")&amp;IFERROR(VLOOKUP(HM$2&amp;$A19,'UCL2'!$D:$E,MATCH("HOME",'UCL2'!$D$1:$E$1,0),0),"")&amp;IFERROR(VLOOKUP(HM$2&amp;$A19,'EU2'!$C:$F,MATCH("AWAY",'EU2'!$C$1:$F$1,0),0),"")&amp;IFERROR(VLOOKUP(HM$2&amp;$A19,'EU2'!$D:$E,MATCH("HOME",'EU2'!$D$1:$E$1,0),0),"")&amp;IFERROR(VLOOKUP(HM$2&amp;$A19,'EUC2'!$C:$F,MATCH("AWAY",'EUC2'!$C$1:$F$1,0),0),"")&amp;IFERROR(VLOOKUP(HM$2&amp;$A19,'EUC2'!$D:$E,MATCH("HOME",'EUC2'!$D$1:$E$1,0),0),"")</f>
        <v/>
      </c>
      <c r="HN19" s="25" t="str">
        <f>IFERROR(VLOOKUP(HN$2&amp;$B19,'FPL FIX2'!$N$1:$Q$400,MATCH("HOME",'FPL FIX2'!$N$1:$Q$1,0),0),"")&amp;IFERROR(VLOOKUP(HN$2&amp;$B19,'FPL FIX2'!$O$1:$P$400,MATCH("AWAY",'FPL FIX2'!$O$1:$P$1,0),0),"")&amp;IFERROR(VLOOKUP(HN$2&amp;$A19,'FA2'!$A:$D,MATCH("AWAY",'FA2'!$A$1:$D$1,0),0),"")&amp;IFERROR(VLOOKUP(HN$2&amp;$A19,'FA2'!$B:$C,MATCH("HOME",'FA2'!$B$1:$C$1,0),0),"")&amp;IFERROR(VLOOKUP(HN$2&amp;$A19,'EFL2'!$A:$D,MATCH("AWAY",'EFL2'!$A$1:$D$1,0),0),"")&amp;IFERROR(VLOOKUP(HN$2&amp;$A19,'EFL2'!$B:$C,MATCH("HOME",'EFL2'!$B$1:$C$1,0),0),"")&amp;IFERROR(VLOOKUP(HN$2&amp;$A19,'UCL2'!$C:$F,MATCH("AWAY",'UCL2'!$C$1:$F$1,0),0),"")&amp;IFERROR(VLOOKUP(HN$2&amp;$A19,'UCL2'!$D:$E,MATCH("HOME",'UCL2'!$D$1:$E$1,0),0),"")&amp;IFERROR(VLOOKUP(HN$2&amp;$A19,'EU2'!$C:$F,MATCH("AWAY",'EU2'!$C$1:$F$1,0),0),"")&amp;IFERROR(VLOOKUP(HN$2&amp;$A19,'EU2'!$D:$E,MATCH("HOME",'EU2'!$D$1:$E$1,0),0),"")&amp;IFERROR(VLOOKUP(HN$2&amp;$A19,'EUC2'!$C:$F,MATCH("AWAY",'EUC2'!$C$1:$F$1,0),0),"")&amp;IFERROR(VLOOKUP(HN$2&amp;$A19,'EUC2'!$D:$E,MATCH("HOME",'EUC2'!$D$1:$E$1,0),0),"")</f>
        <v/>
      </c>
      <c r="HO19" s="25" t="str">
        <f>IFERROR(VLOOKUP(HO$2&amp;$B19,'FPL FIX2'!$N$1:$Q$400,MATCH("HOME",'FPL FIX2'!$N$1:$Q$1,0),0),"")&amp;IFERROR(VLOOKUP(HO$2&amp;$B19,'FPL FIX2'!$O$1:$P$400,MATCH("AWAY",'FPL FIX2'!$O$1:$P$1,0),0),"")&amp;IFERROR(VLOOKUP(HO$2&amp;$A19,'FA2'!$A:$D,MATCH("AWAY",'FA2'!$A$1:$D$1,0),0),"")&amp;IFERROR(VLOOKUP(HO$2&amp;$A19,'FA2'!$B:$C,MATCH("HOME",'FA2'!$B$1:$C$1,0),0),"")&amp;IFERROR(VLOOKUP(HO$2&amp;$A19,'EFL2'!$A:$D,MATCH("AWAY",'EFL2'!$A$1:$D$1,0),0),"")&amp;IFERROR(VLOOKUP(HO$2&amp;$A19,'EFL2'!$B:$C,MATCH("HOME",'EFL2'!$B$1:$C$1,0),0),"")&amp;IFERROR(VLOOKUP(HO$2&amp;$A19,'UCL2'!$C:$F,MATCH("AWAY",'UCL2'!$C$1:$F$1,0),0),"")&amp;IFERROR(VLOOKUP(HO$2&amp;$A19,'UCL2'!$D:$E,MATCH("HOME",'UCL2'!$D$1:$E$1,0),0),"")&amp;IFERROR(VLOOKUP(HO$2&amp;$A19,'EU2'!$C:$F,MATCH("AWAY",'EU2'!$C$1:$F$1,0),0),"")&amp;IFERROR(VLOOKUP(HO$2&amp;$A19,'EU2'!$D:$E,MATCH("HOME",'EU2'!$D$1:$E$1,0),0),"")&amp;IFERROR(VLOOKUP(HO$2&amp;$A19,'EUC2'!$C:$F,MATCH("AWAY",'EUC2'!$C$1:$F$1,0),0),"")&amp;IFERROR(VLOOKUP(HO$2&amp;$A19,'EUC2'!$D:$E,MATCH("HOME",'EUC2'!$D$1:$E$1,0),0),"")</f>
        <v/>
      </c>
      <c r="HP19" s="25" t="str">
        <f>IFERROR(VLOOKUP(HP$2&amp;$B19,'FPL FIX2'!$N$1:$Q$400,MATCH("HOME",'FPL FIX2'!$N$1:$Q$1,0),0),"")&amp;IFERROR(VLOOKUP(HP$2&amp;$B19,'FPL FIX2'!$O$1:$P$400,MATCH("AWAY",'FPL FIX2'!$O$1:$P$1,0),0),"")&amp;IFERROR(VLOOKUP(HP$2&amp;$A19,'FA2'!$A:$D,MATCH("AWAY",'FA2'!$A$1:$D$1,0),0),"")&amp;IFERROR(VLOOKUP(HP$2&amp;$A19,'FA2'!$B:$C,MATCH("HOME",'FA2'!$B$1:$C$1,0),0),"")&amp;IFERROR(VLOOKUP(HP$2&amp;$A19,'EFL2'!$A:$D,MATCH("AWAY",'EFL2'!$A$1:$D$1,0),0),"")&amp;IFERROR(VLOOKUP(HP$2&amp;$A19,'EFL2'!$B:$C,MATCH("HOME",'EFL2'!$B$1:$C$1,0),0),"")&amp;IFERROR(VLOOKUP(HP$2&amp;$A19,'UCL2'!$C:$F,MATCH("AWAY",'UCL2'!$C$1:$F$1,0),0),"")&amp;IFERROR(VLOOKUP(HP$2&amp;$A19,'UCL2'!$D:$E,MATCH("HOME",'UCL2'!$D$1:$E$1,0),0),"")&amp;IFERROR(VLOOKUP(HP$2&amp;$A19,'EU2'!$C:$F,MATCH("AWAY",'EU2'!$C$1:$F$1,0),0),"")&amp;IFERROR(VLOOKUP(HP$2&amp;$A19,'EU2'!$D:$E,MATCH("HOME",'EU2'!$D$1:$E$1,0),0),"")&amp;IFERROR(VLOOKUP(HP$2&amp;$A19,'EUC2'!$C:$F,MATCH("AWAY",'EUC2'!$C$1:$F$1,0),0),"")&amp;IFERROR(VLOOKUP(HP$2&amp;$A19,'EUC2'!$D:$E,MATCH("HOME",'EUC2'!$D$1:$E$1,0),0),"")</f>
        <v/>
      </c>
      <c r="HQ19" s="25" t="str">
        <f>IFERROR(VLOOKUP(HQ$2&amp;$B19,'FPL FIX2'!$N$1:$Q$400,MATCH("HOME",'FPL FIX2'!$N$1:$Q$1,0),0),"")&amp;IFERROR(VLOOKUP(HQ$2&amp;$B19,'FPL FIX2'!$O$1:$P$400,MATCH("AWAY",'FPL FIX2'!$O$1:$P$1,0),0),"")&amp;IFERROR(VLOOKUP(HQ$2&amp;$A19,'FA2'!$A:$D,MATCH("AWAY",'FA2'!$A$1:$D$1,0),0),"")&amp;IFERROR(VLOOKUP(HQ$2&amp;$A19,'FA2'!$B:$C,MATCH("HOME",'FA2'!$B$1:$C$1,0),0),"")&amp;IFERROR(VLOOKUP(HQ$2&amp;$A19,'EFL2'!$A:$D,MATCH("AWAY",'EFL2'!$A$1:$D$1,0),0),"")&amp;IFERROR(VLOOKUP(HQ$2&amp;$A19,'EFL2'!$B:$C,MATCH("HOME",'EFL2'!$B$1:$C$1,0),0),"")&amp;IFERROR(VLOOKUP(HQ$2&amp;$A19,'UCL2'!$C:$F,MATCH("AWAY",'UCL2'!$C$1:$F$1,0),0),"")&amp;IFERROR(VLOOKUP(HQ$2&amp;$A19,'UCL2'!$D:$E,MATCH("HOME",'UCL2'!$D$1:$E$1,0),0),"")&amp;IFERROR(VLOOKUP(HQ$2&amp;$A19,'EU2'!$C:$F,MATCH("AWAY",'EU2'!$C$1:$F$1,0),0),"")&amp;IFERROR(VLOOKUP(HQ$2&amp;$A19,'EU2'!$D:$E,MATCH("HOME",'EU2'!$D$1:$E$1,0),0),"")&amp;IFERROR(VLOOKUP(HQ$2&amp;$A19,'EUC2'!$C:$F,MATCH("AWAY",'EUC2'!$C$1:$F$1,0),0),"")&amp;IFERROR(VLOOKUP(HQ$2&amp;$A19,'EUC2'!$D:$E,MATCH("HOME",'EUC2'!$D$1:$E$1,0),0),"")</f>
        <v>tot</v>
      </c>
      <c r="HR19" s="25" t="str">
        <f>IFERROR(VLOOKUP(HR$2&amp;$B19,'FPL FIX2'!$N$1:$Q$400,MATCH("HOME",'FPL FIX2'!$N$1:$Q$1,0),0),"")&amp;IFERROR(VLOOKUP(HR$2&amp;$B19,'FPL FIX2'!$O$1:$P$400,MATCH("AWAY",'FPL FIX2'!$O$1:$P$1,0),0),"")&amp;IFERROR(VLOOKUP(HR$2&amp;$A19,'FA2'!$A:$D,MATCH("AWAY",'FA2'!$A$1:$D$1,0),0),"")&amp;IFERROR(VLOOKUP(HR$2&amp;$A19,'FA2'!$B:$C,MATCH("HOME",'FA2'!$B$1:$C$1,0),0),"")&amp;IFERROR(VLOOKUP(HR$2&amp;$A19,'EFL2'!$A:$D,MATCH("AWAY",'EFL2'!$A$1:$D$1,0),0),"")&amp;IFERROR(VLOOKUP(HR$2&amp;$A19,'EFL2'!$B:$C,MATCH("HOME",'EFL2'!$B$1:$C$1,0),0),"")&amp;IFERROR(VLOOKUP(HR$2&amp;$A19,'UCL2'!$C:$F,MATCH("AWAY",'UCL2'!$C$1:$F$1,0),0),"")&amp;IFERROR(VLOOKUP(HR$2&amp;$A19,'UCL2'!$D:$E,MATCH("HOME",'UCL2'!$D$1:$E$1,0),0),"")&amp;IFERROR(VLOOKUP(HR$2&amp;$A19,'EU2'!$C:$F,MATCH("AWAY",'EU2'!$C$1:$F$1,0),0),"")&amp;IFERROR(VLOOKUP(HR$2&amp;$A19,'EU2'!$D:$E,MATCH("HOME",'EU2'!$D$1:$E$1,0),0),"")&amp;IFERROR(VLOOKUP(HR$2&amp;$A19,'EUC2'!$C:$F,MATCH("AWAY",'EUC2'!$C$1:$F$1,0),0),"")&amp;IFERROR(VLOOKUP(HR$2&amp;$A19,'EUC2'!$D:$E,MATCH("HOME",'EUC2'!$D$1:$E$1,0),0),"")</f>
        <v/>
      </c>
      <c r="HS19" s="25" t="str">
        <f>IFERROR(VLOOKUP(HS$2&amp;$B19,'FPL FIX2'!$N$1:$Q$400,MATCH("HOME",'FPL FIX2'!$N$1:$Q$1,0),0),"")&amp;IFERROR(VLOOKUP(HS$2&amp;$B19,'FPL FIX2'!$O$1:$P$400,MATCH("AWAY",'FPL FIX2'!$O$1:$P$1,0),0),"")&amp;IFERROR(VLOOKUP(HS$2&amp;$A19,'FA2'!$A:$D,MATCH("AWAY",'FA2'!$A$1:$D$1,0),0),"")&amp;IFERROR(VLOOKUP(HS$2&amp;$A19,'FA2'!$B:$C,MATCH("HOME",'FA2'!$B$1:$C$1,0),0),"")&amp;IFERROR(VLOOKUP(HS$2&amp;$A19,'EFL2'!$A:$D,MATCH("AWAY",'EFL2'!$A$1:$D$1,0),0),"")&amp;IFERROR(VLOOKUP(HS$2&amp;$A19,'EFL2'!$B:$C,MATCH("HOME",'EFL2'!$B$1:$C$1,0),0),"")&amp;IFERROR(VLOOKUP(HS$2&amp;$A19,'UCL2'!$C:$F,MATCH("AWAY",'UCL2'!$C$1:$F$1,0),0),"")&amp;IFERROR(VLOOKUP(HS$2&amp;$A19,'UCL2'!$D:$E,MATCH("HOME",'UCL2'!$D$1:$E$1,0),0),"")&amp;IFERROR(VLOOKUP(HS$2&amp;$A19,'EU2'!$C:$F,MATCH("AWAY",'EU2'!$C$1:$F$1,0),0),"")&amp;IFERROR(VLOOKUP(HS$2&amp;$A19,'EU2'!$D:$E,MATCH("HOME",'EU2'!$D$1:$E$1,0),0),"")&amp;IFERROR(VLOOKUP(HS$2&amp;$A19,'EUC2'!$C:$F,MATCH("AWAY",'EUC2'!$C$1:$F$1,0),0),"")&amp;IFERROR(VLOOKUP(HS$2&amp;$A19,'EUC2'!$D:$E,MATCH("HOME",'EUC2'!$D$1:$E$1,0),0),"")</f>
        <v/>
      </c>
      <c r="HT19" s="25" t="str">
        <f>IFERROR(VLOOKUP(HT$2&amp;$B19,'FPL FIX2'!$N$1:$Q$400,MATCH("HOME",'FPL FIX2'!$N$1:$Q$1,0),0),"")&amp;IFERROR(VLOOKUP(HT$2&amp;$B19,'FPL FIX2'!$O$1:$P$400,MATCH("AWAY",'FPL FIX2'!$O$1:$P$1,0),0),"")&amp;IFERROR(VLOOKUP(HT$2&amp;$A19,'FA2'!$A:$D,MATCH("AWAY",'FA2'!$A$1:$D$1,0),0),"")&amp;IFERROR(VLOOKUP(HT$2&amp;$A19,'FA2'!$B:$C,MATCH("HOME",'FA2'!$B$1:$C$1,0),0),"")&amp;IFERROR(VLOOKUP(HT$2&amp;$A19,'EFL2'!$A:$D,MATCH("AWAY",'EFL2'!$A$1:$D$1,0),0),"")&amp;IFERROR(VLOOKUP(HT$2&amp;$A19,'EFL2'!$B:$C,MATCH("HOME",'EFL2'!$B$1:$C$1,0),0),"")&amp;IFERROR(VLOOKUP(HT$2&amp;$A19,'UCL2'!$C:$F,MATCH("AWAY",'UCL2'!$C$1:$F$1,0),0),"")&amp;IFERROR(VLOOKUP(HT$2&amp;$A19,'UCL2'!$D:$E,MATCH("HOME",'UCL2'!$D$1:$E$1,0),0),"")&amp;IFERROR(VLOOKUP(HT$2&amp;$A19,'EU2'!$C:$F,MATCH("AWAY",'EU2'!$C$1:$F$1,0),0),"")&amp;IFERROR(VLOOKUP(HT$2&amp;$A19,'EU2'!$D:$E,MATCH("HOME",'EU2'!$D$1:$E$1,0),0),"")&amp;IFERROR(VLOOKUP(HT$2&amp;$A19,'EUC2'!$C:$F,MATCH("AWAY",'EUC2'!$C$1:$F$1,0),0),"")&amp;IFERROR(VLOOKUP(HT$2&amp;$A19,'EUC2'!$D:$E,MATCH("HOME",'EUC2'!$D$1:$E$1,0),0),"")</f>
        <v/>
      </c>
      <c r="HU19" s="25" t="str">
        <f>IFERROR(VLOOKUP(HU$2&amp;$B19,'FPL FIX2'!$N$1:$Q$400,MATCH("HOME",'FPL FIX2'!$N$1:$Q$1,0),0),"")&amp;IFERROR(VLOOKUP(HU$2&amp;$B19,'FPL FIX2'!$O$1:$P$400,MATCH("AWAY",'FPL FIX2'!$O$1:$P$1,0),0),"")&amp;IFERROR(VLOOKUP(HU$2&amp;$A19,'FA2'!$A:$D,MATCH("AWAY",'FA2'!$A$1:$D$1,0),0),"")&amp;IFERROR(VLOOKUP(HU$2&amp;$A19,'FA2'!$B:$C,MATCH("HOME",'FA2'!$B$1:$C$1,0),0),"")&amp;IFERROR(VLOOKUP(HU$2&amp;$A19,'EFL2'!$A:$D,MATCH("AWAY",'EFL2'!$A$1:$D$1,0),0),"")&amp;IFERROR(VLOOKUP(HU$2&amp;$A19,'EFL2'!$B:$C,MATCH("HOME",'EFL2'!$B$1:$C$1,0),0),"")&amp;IFERROR(VLOOKUP(HU$2&amp;$A19,'UCL2'!$C:$F,MATCH("AWAY",'UCL2'!$C$1:$F$1,0),0),"")&amp;IFERROR(VLOOKUP(HU$2&amp;$A19,'UCL2'!$D:$E,MATCH("HOME",'UCL2'!$D$1:$E$1,0),0),"")&amp;IFERROR(VLOOKUP(HU$2&amp;$A19,'EU2'!$C:$F,MATCH("AWAY",'EU2'!$C$1:$F$1,0),0),"")&amp;IFERROR(VLOOKUP(HU$2&amp;$A19,'EU2'!$D:$E,MATCH("HOME",'EU2'!$D$1:$E$1,0),0),"")&amp;IFERROR(VLOOKUP(HU$2&amp;$A19,'EUC2'!$C:$F,MATCH("AWAY",'EUC2'!$C$1:$F$1,0),0),"")&amp;IFERROR(VLOOKUP(HU$2&amp;$A19,'EUC2'!$D:$E,MATCH("HOME",'EUC2'!$D$1:$E$1,0),0),"")</f>
        <v/>
      </c>
      <c r="HV19" s="25" t="str">
        <f>IFERROR(VLOOKUP(HV$2&amp;$B19,'FPL FIX2'!$N$1:$Q$400,MATCH("HOME",'FPL FIX2'!$N$1:$Q$1,0),0),"")&amp;IFERROR(VLOOKUP(HV$2&amp;$B19,'FPL FIX2'!$O$1:$P$400,MATCH("AWAY",'FPL FIX2'!$O$1:$P$1,0),0),"")&amp;IFERROR(VLOOKUP(HV$2&amp;$A19,'FA2'!$A:$D,MATCH("AWAY",'FA2'!$A$1:$D$1,0),0),"")&amp;IFERROR(VLOOKUP(HV$2&amp;$A19,'FA2'!$B:$C,MATCH("HOME",'FA2'!$B$1:$C$1,0),0),"")&amp;IFERROR(VLOOKUP(HV$2&amp;$A19,'EFL2'!$A:$D,MATCH("AWAY",'EFL2'!$A$1:$D$1,0),0),"")&amp;IFERROR(VLOOKUP(HV$2&amp;$A19,'EFL2'!$B:$C,MATCH("HOME",'EFL2'!$B$1:$C$1,0),0),"")&amp;IFERROR(VLOOKUP(HV$2&amp;$A19,'UCL2'!$C:$F,MATCH("AWAY",'UCL2'!$C$1:$F$1,0),0),"")&amp;IFERROR(VLOOKUP(HV$2&amp;$A19,'UCL2'!$D:$E,MATCH("HOME",'UCL2'!$D$1:$E$1,0),0),"")&amp;IFERROR(VLOOKUP(HV$2&amp;$A19,'EU2'!$C:$F,MATCH("AWAY",'EU2'!$C$1:$F$1,0),0),"")&amp;IFERROR(VLOOKUP(HV$2&amp;$A19,'EU2'!$D:$E,MATCH("HOME",'EU2'!$D$1:$E$1,0),0),"")&amp;IFERROR(VLOOKUP(HV$2&amp;$A19,'EUC2'!$C:$F,MATCH("AWAY",'EUC2'!$C$1:$F$1,0),0),"")&amp;IFERROR(VLOOKUP(HV$2&amp;$A19,'EUC2'!$D:$E,MATCH("HOME",'EUC2'!$D$1:$E$1,0),0),"")</f>
        <v/>
      </c>
      <c r="HW19" s="25" t="str">
        <f>IFERROR(VLOOKUP(HW$2&amp;$B19,'FPL FIX2'!$N$1:$Q$400,MATCH("HOME",'FPL FIX2'!$N$1:$Q$1,0),0),"")&amp;IFERROR(VLOOKUP(HW$2&amp;$B19,'FPL FIX2'!$O$1:$P$400,MATCH("AWAY",'FPL FIX2'!$O$1:$P$1,0),0),"")&amp;IFERROR(VLOOKUP(HW$2&amp;$A19,'FA2'!$A:$D,MATCH("AWAY",'FA2'!$A$1:$D$1,0),0),"")&amp;IFERROR(VLOOKUP(HW$2&amp;$A19,'FA2'!$B:$C,MATCH("HOME",'FA2'!$B$1:$C$1,0),0),"")&amp;IFERROR(VLOOKUP(HW$2&amp;$A19,'EFL2'!$A:$D,MATCH("AWAY",'EFL2'!$A$1:$D$1,0),0),"")&amp;IFERROR(VLOOKUP(HW$2&amp;$A19,'EFL2'!$B:$C,MATCH("HOME",'EFL2'!$B$1:$C$1,0),0),"")&amp;IFERROR(VLOOKUP(HW$2&amp;$A19,'UCL2'!$C:$F,MATCH("AWAY",'UCL2'!$C$1:$F$1,0),0),"")&amp;IFERROR(VLOOKUP(HW$2&amp;$A19,'UCL2'!$D:$E,MATCH("HOME",'UCL2'!$D$1:$E$1,0),0),"")&amp;IFERROR(VLOOKUP(HW$2&amp;$A19,'EU2'!$C:$F,MATCH("AWAY",'EU2'!$C$1:$F$1,0),0),"")&amp;IFERROR(VLOOKUP(HW$2&amp;$A19,'EU2'!$D:$E,MATCH("HOME",'EU2'!$D$1:$E$1,0),0),"")&amp;IFERROR(VLOOKUP(HW$2&amp;$A19,'EUC2'!$C:$F,MATCH("AWAY",'EUC2'!$C$1:$F$1,0),0),"")&amp;IFERROR(VLOOKUP(HW$2&amp;$A19,'EUC2'!$D:$E,MATCH("HOME",'EUC2'!$D$1:$E$1,0),0),"")</f>
        <v>NEW</v>
      </c>
      <c r="HX19" s="25" t="str">
        <f>IFERROR(VLOOKUP(HX$2&amp;$B19,'FPL FIX2'!$N$1:$Q$400,MATCH("HOME",'FPL FIX2'!$N$1:$Q$1,0),0),"")&amp;IFERROR(VLOOKUP(HX$2&amp;$B19,'FPL FIX2'!$O$1:$P$400,MATCH("AWAY",'FPL FIX2'!$O$1:$P$1,0),0),"")&amp;IFERROR(VLOOKUP(HX$2&amp;$A19,'FA2'!$A:$D,MATCH("AWAY",'FA2'!$A$1:$D$1,0),0),"")&amp;IFERROR(VLOOKUP(HX$2&amp;$A19,'FA2'!$B:$C,MATCH("HOME",'FA2'!$B$1:$C$1,0),0),"")&amp;IFERROR(VLOOKUP(HX$2&amp;$A19,'EFL2'!$A:$D,MATCH("AWAY",'EFL2'!$A$1:$D$1,0),0),"")&amp;IFERROR(VLOOKUP(HX$2&amp;$A19,'EFL2'!$B:$C,MATCH("HOME",'EFL2'!$B$1:$C$1,0),0),"")&amp;IFERROR(VLOOKUP(HX$2&amp;$A19,'UCL2'!$C:$F,MATCH("AWAY",'UCL2'!$C$1:$F$1,0),0),"")&amp;IFERROR(VLOOKUP(HX$2&amp;$A19,'UCL2'!$D:$E,MATCH("HOME",'UCL2'!$D$1:$E$1,0),0),"")&amp;IFERROR(VLOOKUP(HX$2&amp;$A19,'EU2'!$C:$F,MATCH("AWAY",'EU2'!$C$1:$F$1,0),0),"")&amp;IFERROR(VLOOKUP(HX$2&amp;$A19,'EU2'!$D:$E,MATCH("HOME",'EU2'!$D$1:$E$1,0),0),"")&amp;IFERROR(VLOOKUP(HX$2&amp;$A19,'EUC2'!$C:$F,MATCH("AWAY",'EUC2'!$C$1:$F$1,0),0),"")&amp;IFERROR(VLOOKUP(HX$2&amp;$A19,'EUC2'!$D:$E,MATCH("HOME",'EUC2'!$D$1:$E$1,0),0),"")</f>
        <v/>
      </c>
      <c r="HY19" s="25" t="str">
        <f>IFERROR(VLOOKUP(HY$2&amp;$B19,'FPL FIX2'!$N$1:$Q$400,MATCH("HOME",'FPL FIX2'!$N$1:$Q$1,0),0),"")&amp;IFERROR(VLOOKUP(HY$2&amp;$B19,'FPL FIX2'!$O$1:$P$400,MATCH("AWAY",'FPL FIX2'!$O$1:$P$1,0),0),"")&amp;IFERROR(VLOOKUP(HY$2&amp;$A19,'FA2'!$A:$D,MATCH("AWAY",'FA2'!$A$1:$D$1,0),0),"")&amp;IFERROR(VLOOKUP(HY$2&amp;$A19,'FA2'!$B:$C,MATCH("HOME",'FA2'!$B$1:$C$1,0),0),"")&amp;IFERROR(VLOOKUP(HY$2&amp;$A19,'EFL2'!$A:$D,MATCH("AWAY",'EFL2'!$A$1:$D$1,0),0),"")&amp;IFERROR(VLOOKUP(HY$2&amp;$A19,'EFL2'!$B:$C,MATCH("HOME",'EFL2'!$B$1:$C$1,0),0),"")&amp;IFERROR(VLOOKUP(HY$2&amp;$A19,'UCL2'!$C:$F,MATCH("AWAY",'UCL2'!$C$1:$F$1,0),0),"")&amp;IFERROR(VLOOKUP(HY$2&amp;$A19,'UCL2'!$D:$E,MATCH("HOME",'UCL2'!$D$1:$E$1,0),0),"")&amp;IFERROR(VLOOKUP(HY$2&amp;$A19,'EU2'!$C:$F,MATCH("AWAY",'EU2'!$C$1:$F$1,0),0),"")&amp;IFERROR(VLOOKUP(HY$2&amp;$A19,'EU2'!$D:$E,MATCH("HOME",'EU2'!$D$1:$E$1,0),0),"")&amp;IFERROR(VLOOKUP(HY$2&amp;$A19,'EUC2'!$C:$F,MATCH("AWAY",'EUC2'!$C$1:$F$1,0),0),"")&amp;IFERROR(VLOOKUP(HY$2&amp;$A19,'EUC2'!$D:$E,MATCH("HOME",'EUC2'!$D$1:$E$1,0),0),"")</f>
        <v/>
      </c>
      <c r="HZ19" s="25" t="str">
        <f>IFERROR(VLOOKUP(HZ$2&amp;$B19,'FPL FIX2'!$N$1:$Q$400,MATCH("HOME",'FPL FIX2'!$N$1:$Q$1,0),0),"")&amp;IFERROR(VLOOKUP(HZ$2&amp;$B19,'FPL FIX2'!$O$1:$P$400,MATCH("AWAY",'FPL FIX2'!$O$1:$P$1,0),0),"")&amp;IFERROR(VLOOKUP(HZ$2&amp;$A19,'FA2'!$A:$D,MATCH("AWAY",'FA2'!$A$1:$D$1,0),0),"")&amp;IFERROR(VLOOKUP(HZ$2&amp;$A19,'FA2'!$B:$C,MATCH("HOME",'FA2'!$B$1:$C$1,0),0),"")&amp;IFERROR(VLOOKUP(HZ$2&amp;$A19,'EFL2'!$A:$D,MATCH("AWAY",'EFL2'!$A$1:$D$1,0),0),"")&amp;IFERROR(VLOOKUP(HZ$2&amp;$A19,'EFL2'!$B:$C,MATCH("HOME",'EFL2'!$B$1:$C$1,0),0),"")&amp;IFERROR(VLOOKUP(HZ$2&amp;$A19,'UCL2'!$C:$F,MATCH("AWAY",'UCL2'!$C$1:$F$1,0),0),"")&amp;IFERROR(VLOOKUP(HZ$2&amp;$A19,'UCL2'!$D:$E,MATCH("HOME",'UCL2'!$D$1:$E$1,0),0),"")&amp;IFERROR(VLOOKUP(HZ$2&amp;$A19,'EU2'!$C:$F,MATCH("AWAY",'EU2'!$C$1:$F$1,0),0),"")&amp;IFERROR(VLOOKUP(HZ$2&amp;$A19,'EU2'!$D:$E,MATCH("HOME",'EU2'!$D$1:$E$1,0),0),"")&amp;IFERROR(VLOOKUP(HZ$2&amp;$A19,'EUC2'!$C:$F,MATCH("AWAY",'EUC2'!$C$1:$F$1,0),0),"")&amp;IFERROR(VLOOKUP(HZ$2&amp;$A19,'EUC2'!$D:$E,MATCH("HOME",'EUC2'!$D$1:$E$1,0),0),"")</f>
        <v/>
      </c>
      <c r="IA19" s="25" t="str">
        <f>IFERROR(VLOOKUP(IA$2&amp;$B19,'FPL FIX2'!$N$1:$Q$400,MATCH("HOME",'FPL FIX2'!$N$1:$Q$1,0),0),"")&amp;IFERROR(VLOOKUP(IA$2&amp;$B19,'FPL FIX2'!$O$1:$P$400,MATCH("AWAY",'FPL FIX2'!$O$1:$P$1,0),0),"")&amp;IFERROR(VLOOKUP(IA$2&amp;$A19,'FA2'!$A:$D,MATCH("AWAY",'FA2'!$A$1:$D$1,0),0),"")&amp;IFERROR(VLOOKUP(IA$2&amp;$A19,'FA2'!$B:$C,MATCH("HOME",'FA2'!$B$1:$C$1,0),0),"")&amp;IFERROR(VLOOKUP(IA$2&amp;$A19,'EFL2'!$A:$D,MATCH("AWAY",'EFL2'!$A$1:$D$1,0),0),"")&amp;IFERROR(VLOOKUP(IA$2&amp;$A19,'EFL2'!$B:$C,MATCH("HOME",'EFL2'!$B$1:$C$1,0),0),"")&amp;IFERROR(VLOOKUP(IA$2&amp;$A19,'UCL2'!$C:$F,MATCH("AWAY",'UCL2'!$C$1:$F$1,0),0),"")&amp;IFERROR(VLOOKUP(IA$2&amp;$A19,'UCL2'!$D:$E,MATCH("HOME",'UCL2'!$D$1:$E$1,0),0),"")&amp;IFERROR(VLOOKUP(IA$2&amp;$A19,'EU2'!$C:$F,MATCH("AWAY",'EU2'!$C$1:$F$1,0),0),"")&amp;IFERROR(VLOOKUP(IA$2&amp;$A19,'EU2'!$D:$E,MATCH("HOME",'EU2'!$D$1:$E$1,0),0),"")&amp;IFERROR(VLOOKUP(IA$2&amp;$A19,'EUC2'!$C:$F,MATCH("AWAY",'EUC2'!$C$1:$F$1,0),0),"")&amp;IFERROR(VLOOKUP(IA$2&amp;$A19,'EUC2'!$D:$E,MATCH("HOME",'EUC2'!$D$1:$E$1,0),0),"")</f>
        <v/>
      </c>
      <c r="IB19" s="25" t="str">
        <f>IFERROR(VLOOKUP(IB$2&amp;$B19,'FPL FIX2'!$N$1:$Q$400,MATCH("HOME",'FPL FIX2'!$N$1:$Q$1,0),0),"")&amp;IFERROR(VLOOKUP(IB$2&amp;$B19,'FPL FIX2'!$O$1:$P$400,MATCH("AWAY",'FPL FIX2'!$O$1:$P$1,0),0),"")&amp;IFERROR(VLOOKUP(IB$2&amp;$A19,'FA2'!$A:$D,MATCH("AWAY",'FA2'!$A$1:$D$1,0),0),"")&amp;IFERROR(VLOOKUP(IB$2&amp;$A19,'FA2'!$B:$C,MATCH("HOME",'FA2'!$B$1:$C$1,0),0),"")&amp;IFERROR(VLOOKUP(IB$2&amp;$A19,'EFL2'!$A:$D,MATCH("AWAY",'EFL2'!$A$1:$D$1,0),0),"")&amp;IFERROR(VLOOKUP(IB$2&amp;$A19,'EFL2'!$B:$C,MATCH("HOME",'EFL2'!$B$1:$C$1,0),0),"")&amp;IFERROR(VLOOKUP(IB$2&amp;$A19,'UCL2'!$C:$F,MATCH("AWAY",'UCL2'!$C$1:$F$1,0),0),"")&amp;IFERROR(VLOOKUP(IB$2&amp;$A19,'UCL2'!$D:$E,MATCH("HOME",'UCL2'!$D$1:$E$1,0),0),"")&amp;IFERROR(VLOOKUP(IB$2&amp;$A19,'EU2'!$C:$F,MATCH("AWAY",'EU2'!$C$1:$F$1,0),0),"")&amp;IFERROR(VLOOKUP(IB$2&amp;$A19,'EU2'!$D:$E,MATCH("HOME",'EU2'!$D$1:$E$1,0),0),"")&amp;IFERROR(VLOOKUP(IB$2&amp;$A19,'EUC2'!$C:$F,MATCH("AWAY",'EUC2'!$C$1:$F$1,0),0),"")&amp;IFERROR(VLOOKUP(IB$2&amp;$A19,'EUC2'!$D:$E,MATCH("HOME",'EUC2'!$D$1:$E$1,0),0),"")</f>
        <v/>
      </c>
      <c r="IC19" s="25" t="str">
        <f>IFERROR(VLOOKUP(IC$2&amp;$B19,'FPL FIX2'!$N$1:$Q$400,MATCH("HOME",'FPL FIX2'!$N$1:$Q$1,0),0),"")&amp;IFERROR(VLOOKUP(IC$2&amp;$B19,'FPL FIX2'!$O$1:$P$400,MATCH("AWAY",'FPL FIX2'!$O$1:$P$1,0),0),"")&amp;IFERROR(VLOOKUP(IC$2&amp;$A19,'FA2'!$A:$D,MATCH("AWAY",'FA2'!$A$1:$D$1,0),0),"")&amp;IFERROR(VLOOKUP(IC$2&amp;$A19,'FA2'!$B:$C,MATCH("HOME",'FA2'!$B$1:$C$1,0),0),"")&amp;IFERROR(VLOOKUP(IC$2&amp;$A19,'EFL2'!$A:$D,MATCH("AWAY",'EFL2'!$A$1:$D$1,0),0),"")&amp;IFERROR(VLOOKUP(IC$2&amp;$A19,'EFL2'!$B:$C,MATCH("HOME",'EFL2'!$B$1:$C$1,0),0),"")&amp;IFERROR(VLOOKUP(IC$2&amp;$A19,'UCL2'!$C:$F,MATCH("AWAY",'UCL2'!$C$1:$F$1,0),0),"")&amp;IFERROR(VLOOKUP(IC$2&amp;$A19,'UCL2'!$D:$E,MATCH("HOME",'UCL2'!$D$1:$E$1,0),0),"")&amp;IFERROR(VLOOKUP(IC$2&amp;$A19,'EU2'!$C:$F,MATCH("AWAY",'EU2'!$C$1:$F$1,0),0),"")&amp;IFERROR(VLOOKUP(IC$2&amp;$A19,'EU2'!$D:$E,MATCH("HOME",'EU2'!$D$1:$E$1,0),0),"")&amp;IFERROR(VLOOKUP(IC$2&amp;$A19,'EUC2'!$C:$F,MATCH("AWAY",'EUC2'!$C$1:$F$1,0),0),"")&amp;IFERROR(VLOOKUP(IC$2&amp;$A19,'EUC2'!$D:$E,MATCH("HOME",'EUC2'!$D$1:$E$1,0),0),"")</f>
        <v/>
      </c>
      <c r="ID19" s="25" t="str">
        <f>IFERROR(VLOOKUP(ID$2&amp;$B19,'FPL FIX2'!$N$1:$Q$400,MATCH("HOME",'FPL FIX2'!$N$1:$Q$1,0),0),"")&amp;IFERROR(VLOOKUP(ID$2&amp;$B19,'FPL FIX2'!$O$1:$P$400,MATCH("AWAY",'FPL FIX2'!$O$1:$P$1,0),0),"")&amp;IFERROR(VLOOKUP(ID$2&amp;$A19,'FA2'!$A:$D,MATCH("AWAY",'FA2'!$A$1:$D$1,0),0),"")&amp;IFERROR(VLOOKUP(ID$2&amp;$A19,'FA2'!$B:$C,MATCH("HOME",'FA2'!$B$1:$C$1,0),0),"")&amp;IFERROR(VLOOKUP(ID$2&amp;$A19,'EFL2'!$A:$D,MATCH("AWAY",'EFL2'!$A$1:$D$1,0),0),"")&amp;IFERROR(VLOOKUP(ID$2&amp;$A19,'EFL2'!$B:$C,MATCH("HOME",'EFL2'!$B$1:$C$1,0),0),"")&amp;IFERROR(VLOOKUP(ID$2&amp;$A19,'UCL2'!$C:$F,MATCH("AWAY",'UCL2'!$C$1:$F$1,0),0),"")&amp;IFERROR(VLOOKUP(ID$2&amp;$A19,'UCL2'!$D:$E,MATCH("HOME",'UCL2'!$D$1:$E$1,0),0),"")&amp;IFERROR(VLOOKUP(ID$2&amp;$A19,'EU2'!$C:$F,MATCH("AWAY",'EU2'!$C$1:$F$1,0),0),"")&amp;IFERROR(VLOOKUP(ID$2&amp;$A19,'EU2'!$D:$E,MATCH("HOME",'EU2'!$D$1:$E$1,0),0),"")&amp;IFERROR(VLOOKUP(ID$2&amp;$A19,'EUC2'!$C:$F,MATCH("AWAY",'EUC2'!$C$1:$F$1,0),0),"")&amp;IFERROR(VLOOKUP(ID$2&amp;$A19,'EUC2'!$D:$E,MATCH("HOME",'EUC2'!$D$1:$E$1,0),0),"")</f>
        <v/>
      </c>
      <c r="IE19" s="25" t="str">
        <f>IFERROR(VLOOKUP(IE$2&amp;$B19,'FPL FIX2'!$N$1:$Q$400,MATCH("HOME",'FPL FIX2'!$N$1:$Q$1,0),0),"")&amp;IFERROR(VLOOKUP(IE$2&amp;$B19,'FPL FIX2'!$O$1:$P$400,MATCH("AWAY",'FPL FIX2'!$O$1:$P$1,0),0),"")&amp;IFERROR(VLOOKUP(IE$2&amp;$A19,'FA2'!$A:$D,MATCH("AWAY",'FA2'!$A$1:$D$1,0),0),"")&amp;IFERROR(VLOOKUP(IE$2&amp;$A19,'FA2'!$B:$C,MATCH("HOME",'FA2'!$B$1:$C$1,0),0),"")&amp;IFERROR(VLOOKUP(IE$2&amp;$A19,'EFL2'!$A:$D,MATCH("AWAY",'EFL2'!$A$1:$D$1,0),0),"")&amp;IFERROR(VLOOKUP(IE$2&amp;$A19,'EFL2'!$B:$C,MATCH("HOME",'EFL2'!$B$1:$C$1,0),0),"")&amp;IFERROR(VLOOKUP(IE$2&amp;$A19,'UCL2'!$C:$F,MATCH("AWAY",'UCL2'!$C$1:$F$1,0),0),"")&amp;IFERROR(VLOOKUP(IE$2&amp;$A19,'UCL2'!$D:$E,MATCH("HOME",'UCL2'!$D$1:$E$1,0),0),"")&amp;IFERROR(VLOOKUP(IE$2&amp;$A19,'EU2'!$C:$F,MATCH("AWAY",'EU2'!$C$1:$F$1,0),0),"")&amp;IFERROR(VLOOKUP(IE$2&amp;$A19,'EU2'!$D:$E,MATCH("HOME",'EU2'!$D$1:$E$1,0),0),"")&amp;IFERROR(VLOOKUP(IE$2&amp;$A19,'EUC2'!$C:$F,MATCH("AWAY",'EUC2'!$C$1:$F$1,0),0),"")&amp;IFERROR(VLOOKUP(IE$2&amp;$A19,'EUC2'!$D:$E,MATCH("HOME",'EUC2'!$D$1:$E$1,0),0),"")</f>
        <v/>
      </c>
      <c r="IF19" s="25" t="str">
        <f>IFERROR(VLOOKUP(IF$2&amp;$B19,'FPL FIX2'!$N$1:$Q$400,MATCH("HOME",'FPL FIX2'!$N$1:$Q$1,0),0),"")&amp;IFERROR(VLOOKUP(IF$2&amp;$B19,'FPL FIX2'!$O$1:$P$400,MATCH("AWAY",'FPL FIX2'!$O$1:$P$1,0),0),"")&amp;IFERROR(VLOOKUP(IF$2&amp;$A19,'FA2'!$A:$D,MATCH("AWAY",'FA2'!$A$1:$D$1,0),0),"")&amp;IFERROR(VLOOKUP(IF$2&amp;$A19,'FA2'!$B:$C,MATCH("HOME",'FA2'!$B$1:$C$1,0),0),"")&amp;IFERROR(VLOOKUP(IF$2&amp;$A19,'EFL2'!$A:$D,MATCH("AWAY",'EFL2'!$A$1:$D$1,0),0),"")&amp;IFERROR(VLOOKUP(IF$2&amp;$A19,'EFL2'!$B:$C,MATCH("HOME",'EFL2'!$B$1:$C$1,0),0),"")&amp;IFERROR(VLOOKUP(IF$2&amp;$A19,'UCL2'!$C:$F,MATCH("AWAY",'UCL2'!$C$1:$F$1,0),0),"")&amp;IFERROR(VLOOKUP(IF$2&amp;$A19,'UCL2'!$D:$E,MATCH("HOME",'UCL2'!$D$1:$E$1,0),0),"")&amp;IFERROR(VLOOKUP(IF$2&amp;$A19,'EU2'!$C:$F,MATCH("AWAY",'EU2'!$C$1:$F$1,0),0),"")&amp;IFERROR(VLOOKUP(IF$2&amp;$A19,'EU2'!$D:$E,MATCH("HOME",'EU2'!$D$1:$E$1,0),0),"")&amp;IFERROR(VLOOKUP(IF$2&amp;$A19,'EUC2'!$C:$F,MATCH("AWAY",'EUC2'!$C$1:$F$1,0),0),"")&amp;IFERROR(VLOOKUP(IF$2&amp;$A19,'EUC2'!$D:$E,MATCH("HOME",'EUC2'!$D$1:$E$1,0),0),"")</f>
        <v/>
      </c>
      <c r="IG19" s="25" t="str">
        <f>IFERROR(VLOOKUP(IG$2&amp;$B19,'FPL FIX2'!$N$1:$Q$400,MATCH("HOME",'FPL FIX2'!$N$1:$Q$1,0),0),"")&amp;IFERROR(VLOOKUP(IG$2&amp;$B19,'FPL FIX2'!$O$1:$P$400,MATCH("AWAY",'FPL FIX2'!$O$1:$P$1,0),0),"")&amp;IFERROR(VLOOKUP(IG$2&amp;$A19,'FA2'!$A:$D,MATCH("AWAY",'FA2'!$A$1:$D$1,0),0),"")&amp;IFERROR(VLOOKUP(IG$2&amp;$A19,'FA2'!$B:$C,MATCH("HOME",'FA2'!$B$1:$C$1,0),0),"")&amp;IFERROR(VLOOKUP(IG$2&amp;$A19,'EFL2'!$A:$D,MATCH("AWAY",'EFL2'!$A$1:$D$1,0),0),"")&amp;IFERROR(VLOOKUP(IG$2&amp;$A19,'EFL2'!$B:$C,MATCH("HOME",'EFL2'!$B$1:$C$1,0),0),"")&amp;IFERROR(VLOOKUP(IG$2&amp;$A19,'UCL2'!$C:$F,MATCH("AWAY",'UCL2'!$C$1:$F$1,0),0),"")&amp;IFERROR(VLOOKUP(IG$2&amp;$A19,'UCL2'!$D:$E,MATCH("HOME",'UCL2'!$D$1:$E$1,0),0),"")&amp;IFERROR(VLOOKUP(IG$2&amp;$A19,'EU2'!$C:$F,MATCH("AWAY",'EU2'!$C$1:$F$1,0),0),"")&amp;IFERROR(VLOOKUP(IG$2&amp;$A19,'EU2'!$D:$E,MATCH("HOME",'EU2'!$D$1:$E$1,0),0),"")&amp;IFERROR(VLOOKUP(IG$2&amp;$A19,'EUC2'!$C:$F,MATCH("AWAY",'EUC2'!$C$1:$F$1,0),0),"")&amp;IFERROR(VLOOKUP(IG$2&amp;$A19,'EUC2'!$D:$E,MATCH("HOME",'EUC2'!$D$1:$E$1,0),0),"")</f>
        <v/>
      </c>
      <c r="IH19" s="25" t="str">
        <f>IFERROR(VLOOKUP(IH$2&amp;$B19,'FPL FIX2'!$N$1:$Q$400,MATCH("HOME",'FPL FIX2'!$N$1:$Q$1,0),0),"")&amp;IFERROR(VLOOKUP(IH$2&amp;$B19,'FPL FIX2'!$O$1:$P$400,MATCH("AWAY",'FPL FIX2'!$O$1:$P$1,0),0),"")&amp;IFERROR(VLOOKUP(IH$2&amp;$A19,'FA2'!$A:$D,MATCH("AWAY",'FA2'!$A$1:$D$1,0),0),"")&amp;IFERROR(VLOOKUP(IH$2&amp;$A19,'FA2'!$B:$C,MATCH("HOME",'FA2'!$B$1:$C$1,0),0),"")&amp;IFERROR(VLOOKUP(IH$2&amp;$A19,'EFL2'!$A:$D,MATCH("AWAY",'EFL2'!$A$1:$D$1,0),0),"")&amp;IFERROR(VLOOKUP(IH$2&amp;$A19,'EFL2'!$B:$C,MATCH("HOME",'EFL2'!$B$1:$C$1,0),0),"")&amp;IFERROR(VLOOKUP(IH$2&amp;$A19,'UCL2'!$C:$F,MATCH("AWAY",'UCL2'!$C$1:$F$1,0),0),"")&amp;IFERROR(VLOOKUP(IH$2&amp;$A19,'UCL2'!$D:$E,MATCH("HOME",'UCL2'!$D$1:$E$1,0),0),"")&amp;IFERROR(VLOOKUP(IH$2&amp;$A19,'EU2'!$C:$F,MATCH("AWAY",'EU2'!$C$1:$F$1,0),0),"")&amp;IFERROR(VLOOKUP(IH$2&amp;$A19,'EU2'!$D:$E,MATCH("HOME",'EU2'!$D$1:$E$1,0),0),"")&amp;IFERROR(VLOOKUP(IH$2&amp;$A19,'EUC2'!$C:$F,MATCH("AWAY",'EUC2'!$C$1:$F$1,0),0),"")&amp;IFERROR(VLOOKUP(IH$2&amp;$A19,'EUC2'!$D:$E,MATCH("HOME",'EUC2'!$D$1:$E$1,0),0),"")</f>
        <v/>
      </c>
      <c r="II19" s="25" t="str">
        <f>IFERROR(VLOOKUP(II$2&amp;$B19,'FPL FIX2'!$N$1:$Q$400,MATCH("HOME",'FPL FIX2'!$N$1:$Q$1,0),0),"")&amp;IFERROR(VLOOKUP(II$2&amp;$B19,'FPL FIX2'!$O$1:$P$400,MATCH("AWAY",'FPL FIX2'!$O$1:$P$1,0),0),"")&amp;IFERROR(VLOOKUP(II$2&amp;$A19,'FA2'!$A:$D,MATCH("AWAY",'FA2'!$A$1:$D$1,0),0),"")&amp;IFERROR(VLOOKUP(II$2&amp;$A19,'FA2'!$B:$C,MATCH("HOME",'FA2'!$B$1:$C$1,0),0),"")&amp;IFERROR(VLOOKUP(II$2&amp;$A19,'EFL2'!$A:$D,MATCH("AWAY",'EFL2'!$A$1:$D$1,0),0),"")&amp;IFERROR(VLOOKUP(II$2&amp;$A19,'EFL2'!$B:$C,MATCH("HOME",'EFL2'!$B$1:$C$1,0),0),"")&amp;IFERROR(VLOOKUP(II$2&amp;$A19,'UCL2'!$C:$F,MATCH("AWAY",'UCL2'!$C$1:$F$1,0),0),"")&amp;IFERROR(VLOOKUP(II$2&amp;$A19,'UCL2'!$D:$E,MATCH("HOME",'UCL2'!$D$1:$E$1,0),0),"")&amp;IFERROR(VLOOKUP(II$2&amp;$A19,'EU2'!$C:$F,MATCH("AWAY",'EU2'!$C$1:$F$1,0),0),"")&amp;IFERROR(VLOOKUP(II$2&amp;$A19,'EU2'!$D:$E,MATCH("HOME",'EU2'!$D$1:$E$1,0),0),"")&amp;IFERROR(VLOOKUP(II$2&amp;$A19,'EUC2'!$C:$F,MATCH("AWAY",'EUC2'!$C$1:$F$1,0),0),"")&amp;IFERROR(VLOOKUP(II$2&amp;$A19,'EUC2'!$D:$E,MATCH("HOME",'EUC2'!$D$1:$E$1,0),0),"")</f>
        <v/>
      </c>
      <c r="IJ19" s="25" t="str">
        <f>IFERROR(VLOOKUP(IJ$2&amp;$B19,'FPL FIX2'!$N$1:$Q$400,MATCH("HOME",'FPL FIX2'!$N$1:$Q$1,0),0),"")&amp;IFERROR(VLOOKUP(IJ$2&amp;$B19,'FPL FIX2'!$O$1:$P$400,MATCH("AWAY",'FPL FIX2'!$O$1:$P$1,0),0),"")&amp;IFERROR(VLOOKUP(IJ$2&amp;$A19,'FA2'!$A:$D,MATCH("AWAY",'FA2'!$A$1:$D$1,0),0),"")&amp;IFERROR(VLOOKUP(IJ$2&amp;$A19,'FA2'!$B:$C,MATCH("HOME",'FA2'!$B$1:$C$1,0),0),"")&amp;IFERROR(VLOOKUP(IJ$2&amp;$A19,'EFL2'!$A:$D,MATCH("AWAY",'EFL2'!$A$1:$D$1,0),0),"")&amp;IFERROR(VLOOKUP(IJ$2&amp;$A19,'EFL2'!$B:$C,MATCH("HOME",'EFL2'!$B$1:$C$1,0),0),"")&amp;IFERROR(VLOOKUP(IJ$2&amp;$A19,'UCL2'!$C:$F,MATCH("AWAY",'UCL2'!$C$1:$F$1,0),0),"")&amp;IFERROR(VLOOKUP(IJ$2&amp;$A19,'UCL2'!$D:$E,MATCH("HOME",'UCL2'!$D$1:$E$1,0),0),"")&amp;IFERROR(VLOOKUP(IJ$2&amp;$A19,'EU2'!$C:$F,MATCH("AWAY",'EU2'!$C$1:$F$1,0),0),"")&amp;IFERROR(VLOOKUP(IJ$2&amp;$A19,'EU2'!$D:$E,MATCH("HOME",'EU2'!$D$1:$E$1,0),0),"")&amp;IFERROR(VLOOKUP(IJ$2&amp;$A19,'EUC2'!$C:$F,MATCH("AWAY",'EUC2'!$C$1:$F$1,0),0),"")&amp;IFERROR(VLOOKUP(IJ$2&amp;$A19,'EUC2'!$D:$E,MATCH("HOME",'EUC2'!$D$1:$E$1,0),0),"")</f>
        <v/>
      </c>
      <c r="IK19" s="25" t="str">
        <f>IFERROR(VLOOKUP(IK$2&amp;$B19,'FPL FIX2'!$N$1:$Q$400,MATCH("HOME",'FPL FIX2'!$N$1:$Q$1,0),0),"")&amp;IFERROR(VLOOKUP(IK$2&amp;$B19,'FPL FIX2'!$O$1:$P$400,MATCH("AWAY",'FPL FIX2'!$O$1:$P$1,0),0),"")&amp;IFERROR(VLOOKUP(IK$2&amp;$A19,'FA2'!$A:$D,MATCH("AWAY",'FA2'!$A$1:$D$1,0),0),"")&amp;IFERROR(VLOOKUP(IK$2&amp;$A19,'FA2'!$B:$C,MATCH("HOME",'FA2'!$B$1:$C$1,0),0),"")&amp;IFERROR(VLOOKUP(IK$2&amp;$A19,'EFL2'!$A:$D,MATCH("AWAY",'EFL2'!$A$1:$D$1,0),0),"")&amp;IFERROR(VLOOKUP(IK$2&amp;$A19,'EFL2'!$B:$C,MATCH("HOME",'EFL2'!$B$1:$C$1,0),0),"")&amp;IFERROR(VLOOKUP(IK$2&amp;$A19,'UCL2'!$C:$F,MATCH("AWAY",'UCL2'!$C$1:$F$1,0),0),"")&amp;IFERROR(VLOOKUP(IK$2&amp;$A19,'UCL2'!$D:$E,MATCH("HOME",'UCL2'!$D$1:$E$1,0),0),"")&amp;IFERROR(VLOOKUP(IK$2&amp;$A19,'EU2'!$C:$F,MATCH("AWAY",'EU2'!$C$1:$F$1,0),0),"")&amp;IFERROR(VLOOKUP(IK$2&amp;$A19,'EU2'!$D:$E,MATCH("HOME",'EU2'!$D$1:$E$1,0),0),"")&amp;IFERROR(VLOOKUP(IK$2&amp;$A19,'EUC2'!$C:$F,MATCH("AWAY",'EUC2'!$C$1:$F$1,0),0),"")&amp;IFERROR(VLOOKUP(IK$2&amp;$A19,'EUC2'!$D:$E,MATCH("HOME",'EUC2'!$D$1:$E$1,0),0),"")</f>
        <v/>
      </c>
      <c r="IL19" s="25" t="str">
        <f>IFERROR(VLOOKUP(IL$2&amp;$B19,'FPL FIX2'!$N$1:$Q$400,MATCH("HOME",'FPL FIX2'!$N$1:$Q$1,0),0),"")&amp;IFERROR(VLOOKUP(IL$2&amp;$B19,'FPL FIX2'!$O$1:$P$400,MATCH("AWAY",'FPL FIX2'!$O$1:$P$1,0),0),"")&amp;IFERROR(VLOOKUP(IL$2&amp;$A19,'FA2'!$A:$D,MATCH("AWAY",'FA2'!$A$1:$D$1,0),0),"")&amp;IFERROR(VLOOKUP(IL$2&amp;$A19,'FA2'!$B:$C,MATCH("HOME",'FA2'!$B$1:$C$1,0),0),"")&amp;IFERROR(VLOOKUP(IL$2&amp;$A19,'EFL2'!$A:$D,MATCH("AWAY",'EFL2'!$A$1:$D$1,0),0),"")&amp;IFERROR(VLOOKUP(IL$2&amp;$A19,'EFL2'!$B:$C,MATCH("HOME",'EFL2'!$B$1:$C$1,0),0),"")&amp;IFERROR(VLOOKUP(IL$2&amp;$A19,'UCL2'!$C:$F,MATCH("AWAY",'UCL2'!$C$1:$F$1,0),0),"")&amp;IFERROR(VLOOKUP(IL$2&amp;$A19,'UCL2'!$D:$E,MATCH("HOME",'UCL2'!$D$1:$E$1,0),0),"")&amp;IFERROR(VLOOKUP(IL$2&amp;$A19,'EU2'!$C:$F,MATCH("AWAY",'EU2'!$C$1:$F$1,0),0),"")&amp;IFERROR(VLOOKUP(IL$2&amp;$A19,'EU2'!$D:$E,MATCH("HOME",'EU2'!$D$1:$E$1,0),0),"")&amp;IFERROR(VLOOKUP(IL$2&amp;$A19,'EUC2'!$C:$F,MATCH("AWAY",'EUC2'!$C$1:$F$1,0),0),"")&amp;IFERROR(VLOOKUP(IL$2&amp;$A19,'EUC2'!$D:$E,MATCH("HOME",'EUC2'!$D$1:$E$1,0),0),"")</f>
        <v>WOL</v>
      </c>
      <c r="IM19" s="25" t="str">
        <f>IFERROR(VLOOKUP(IM$2&amp;$B19,'FPL FIX2'!$N$1:$Q$400,MATCH("HOME",'FPL FIX2'!$N$1:$Q$1,0),0),"")&amp;IFERROR(VLOOKUP(IM$2&amp;$B19,'FPL FIX2'!$O$1:$P$400,MATCH("AWAY",'FPL FIX2'!$O$1:$P$1,0),0),"")&amp;IFERROR(VLOOKUP(IM$2&amp;$A19,'FA2'!$A:$D,MATCH("AWAY",'FA2'!$A$1:$D$1,0),0),"")&amp;IFERROR(VLOOKUP(IM$2&amp;$A19,'FA2'!$B:$C,MATCH("HOME",'FA2'!$B$1:$C$1,0),0),"")&amp;IFERROR(VLOOKUP(IM$2&amp;$A19,'EFL2'!$A:$D,MATCH("AWAY",'EFL2'!$A$1:$D$1,0),0),"")&amp;IFERROR(VLOOKUP(IM$2&amp;$A19,'EFL2'!$B:$C,MATCH("HOME",'EFL2'!$B$1:$C$1,0),0),"")&amp;IFERROR(VLOOKUP(IM$2&amp;$A19,'UCL2'!$C:$F,MATCH("AWAY",'UCL2'!$C$1:$F$1,0),0),"")&amp;IFERROR(VLOOKUP(IM$2&amp;$A19,'UCL2'!$D:$E,MATCH("HOME",'UCL2'!$D$1:$E$1,0),0),"")&amp;IFERROR(VLOOKUP(IM$2&amp;$A19,'EU2'!$C:$F,MATCH("AWAY",'EU2'!$C$1:$F$1,0),0),"")&amp;IFERROR(VLOOKUP(IM$2&amp;$A19,'EU2'!$D:$E,MATCH("HOME",'EU2'!$D$1:$E$1,0),0),"")&amp;IFERROR(VLOOKUP(IM$2&amp;$A19,'EUC2'!$C:$F,MATCH("AWAY",'EUC2'!$C$1:$F$1,0),0),"")&amp;IFERROR(VLOOKUP(IM$2&amp;$A19,'EUC2'!$D:$E,MATCH("HOME",'EUC2'!$D$1:$E$1,0),0),"")</f>
        <v/>
      </c>
      <c r="IN19" s="25" t="str">
        <f>IFERROR(VLOOKUP(IN$2&amp;$B19,'FPL FIX2'!$N$1:$Q$400,MATCH("HOME",'FPL FIX2'!$N$1:$Q$1,0),0),"")&amp;IFERROR(VLOOKUP(IN$2&amp;$B19,'FPL FIX2'!$O$1:$P$400,MATCH("AWAY",'FPL FIX2'!$O$1:$P$1,0),0),"")&amp;IFERROR(VLOOKUP(IN$2&amp;$A19,'FA2'!$A:$D,MATCH("AWAY",'FA2'!$A$1:$D$1,0),0),"")&amp;IFERROR(VLOOKUP(IN$2&amp;$A19,'FA2'!$B:$C,MATCH("HOME",'FA2'!$B$1:$C$1,0),0),"")&amp;IFERROR(VLOOKUP(IN$2&amp;$A19,'EFL2'!$A:$D,MATCH("AWAY",'EFL2'!$A$1:$D$1,0),0),"")&amp;IFERROR(VLOOKUP(IN$2&amp;$A19,'EFL2'!$B:$C,MATCH("HOME",'EFL2'!$B$1:$C$1,0),0),"")&amp;IFERROR(VLOOKUP(IN$2&amp;$A19,'UCL2'!$C:$F,MATCH("AWAY",'UCL2'!$C$1:$F$1,0),0),"")&amp;IFERROR(VLOOKUP(IN$2&amp;$A19,'UCL2'!$D:$E,MATCH("HOME",'UCL2'!$D$1:$E$1,0),0),"")&amp;IFERROR(VLOOKUP(IN$2&amp;$A19,'EU2'!$C:$F,MATCH("AWAY",'EU2'!$C$1:$F$1,0),0),"")&amp;IFERROR(VLOOKUP(IN$2&amp;$A19,'EU2'!$D:$E,MATCH("HOME",'EU2'!$D$1:$E$1,0),0),"")&amp;IFERROR(VLOOKUP(IN$2&amp;$A19,'EUC2'!$C:$F,MATCH("AWAY",'EUC2'!$C$1:$F$1,0),0),"")&amp;IFERROR(VLOOKUP(IN$2&amp;$A19,'EUC2'!$D:$E,MATCH("HOME",'EUC2'!$D$1:$E$1,0),0),"")</f>
        <v/>
      </c>
      <c r="IO19" s="25" t="str">
        <f>IFERROR(VLOOKUP(IO$2&amp;$B19,'FPL FIX2'!$N$1:$Q$400,MATCH("HOME",'FPL FIX2'!$N$1:$Q$1,0),0),"")&amp;IFERROR(VLOOKUP(IO$2&amp;$B19,'FPL FIX2'!$O$1:$P$400,MATCH("AWAY",'FPL FIX2'!$O$1:$P$1,0),0),"")&amp;IFERROR(VLOOKUP(IO$2&amp;$A19,'FA2'!$A:$D,MATCH("AWAY",'FA2'!$A$1:$D$1,0),0),"")&amp;IFERROR(VLOOKUP(IO$2&amp;$A19,'FA2'!$B:$C,MATCH("HOME",'FA2'!$B$1:$C$1,0),0),"")&amp;IFERROR(VLOOKUP(IO$2&amp;$A19,'EFL2'!$A:$D,MATCH("AWAY",'EFL2'!$A$1:$D$1,0),0),"")&amp;IFERROR(VLOOKUP(IO$2&amp;$A19,'EFL2'!$B:$C,MATCH("HOME",'EFL2'!$B$1:$C$1,0),0),"")&amp;IFERROR(VLOOKUP(IO$2&amp;$A19,'UCL2'!$C:$F,MATCH("AWAY",'UCL2'!$C$1:$F$1,0),0),"")&amp;IFERROR(VLOOKUP(IO$2&amp;$A19,'UCL2'!$D:$E,MATCH("HOME",'UCL2'!$D$1:$E$1,0),0),"")&amp;IFERROR(VLOOKUP(IO$2&amp;$A19,'EU2'!$C:$F,MATCH("AWAY",'EU2'!$C$1:$F$1,0),0),"")&amp;IFERROR(VLOOKUP(IO$2&amp;$A19,'EU2'!$D:$E,MATCH("HOME",'EU2'!$D$1:$E$1,0),0),"")&amp;IFERROR(VLOOKUP(IO$2&amp;$A19,'EUC2'!$C:$F,MATCH("AWAY",'EUC2'!$C$1:$F$1,0),0),"")&amp;IFERROR(VLOOKUP(IO$2&amp;$A19,'EUC2'!$D:$E,MATCH("HOME",'EUC2'!$D$1:$E$1,0),0),"")</f>
        <v>lee</v>
      </c>
      <c r="IP19" s="25" t="str">
        <f>IFERROR(VLOOKUP(IP$2&amp;$B19,'FPL FIX2'!$N$1:$Q$400,MATCH("HOME",'FPL FIX2'!$N$1:$Q$1,0),0),"")&amp;IFERROR(VLOOKUP(IP$2&amp;$B19,'FPL FIX2'!$O$1:$P$400,MATCH("AWAY",'FPL FIX2'!$O$1:$P$1,0),0),"")&amp;IFERROR(VLOOKUP(IP$2&amp;$A19,'FA2'!$A:$D,MATCH("AWAY",'FA2'!$A$1:$D$1,0),0),"")&amp;IFERROR(VLOOKUP(IP$2&amp;$A19,'FA2'!$B:$C,MATCH("HOME",'FA2'!$B$1:$C$1,0),0),"")&amp;IFERROR(VLOOKUP(IP$2&amp;$A19,'EFL2'!$A:$D,MATCH("AWAY",'EFL2'!$A$1:$D$1,0),0),"")&amp;IFERROR(VLOOKUP(IP$2&amp;$A19,'EFL2'!$B:$C,MATCH("HOME",'EFL2'!$B$1:$C$1,0),0),"")&amp;IFERROR(VLOOKUP(IP$2&amp;$A19,'UCL2'!$C:$F,MATCH("AWAY",'UCL2'!$C$1:$F$1,0),0),"")&amp;IFERROR(VLOOKUP(IP$2&amp;$A19,'UCL2'!$D:$E,MATCH("HOME",'UCL2'!$D$1:$E$1,0),0),"")&amp;IFERROR(VLOOKUP(IP$2&amp;$A19,'EU2'!$C:$F,MATCH("AWAY",'EU2'!$C$1:$F$1,0),0),"")&amp;IFERROR(VLOOKUP(IP$2&amp;$A19,'EU2'!$D:$E,MATCH("HOME",'EU2'!$D$1:$E$1,0),0),"")&amp;IFERROR(VLOOKUP(IP$2&amp;$A19,'EUC2'!$C:$F,MATCH("AWAY",'EUC2'!$C$1:$F$1,0),0),"")&amp;IFERROR(VLOOKUP(IP$2&amp;$A19,'EUC2'!$D:$E,MATCH("HOME",'EUC2'!$D$1:$E$1,0),0),"")</f>
        <v/>
      </c>
      <c r="IQ19" s="25" t="str">
        <f>IFERROR(VLOOKUP(IQ$2&amp;$B19,'FPL FIX2'!$N$1:$Q$400,MATCH("HOME",'FPL FIX2'!$N$1:$Q$1,0),0),"")&amp;IFERROR(VLOOKUP(IQ$2&amp;$B19,'FPL FIX2'!$O$1:$P$400,MATCH("AWAY",'FPL FIX2'!$O$1:$P$1,0),0),"")&amp;IFERROR(VLOOKUP(IQ$2&amp;$A19,'FA2'!$A:$D,MATCH("AWAY",'FA2'!$A$1:$D$1,0),0),"")&amp;IFERROR(VLOOKUP(IQ$2&amp;$A19,'FA2'!$B:$C,MATCH("HOME",'FA2'!$B$1:$C$1,0),0),"")&amp;IFERROR(VLOOKUP(IQ$2&amp;$A19,'EFL2'!$A:$D,MATCH("AWAY",'EFL2'!$A$1:$D$1,0),0),"")&amp;IFERROR(VLOOKUP(IQ$2&amp;$A19,'EFL2'!$B:$C,MATCH("HOME",'EFL2'!$B$1:$C$1,0),0),"")&amp;IFERROR(VLOOKUP(IQ$2&amp;$A19,'UCL2'!$C:$F,MATCH("AWAY",'UCL2'!$C$1:$F$1,0),0),"")&amp;IFERROR(VLOOKUP(IQ$2&amp;$A19,'UCL2'!$D:$E,MATCH("HOME",'UCL2'!$D$1:$E$1,0),0),"")&amp;IFERROR(VLOOKUP(IQ$2&amp;$A19,'EU2'!$C:$F,MATCH("AWAY",'EU2'!$C$1:$F$1,0),0),"")&amp;IFERROR(VLOOKUP(IQ$2&amp;$A19,'EU2'!$D:$E,MATCH("HOME",'EU2'!$D$1:$E$1,0),0),"")&amp;IFERROR(VLOOKUP(IQ$2&amp;$A19,'EUC2'!$C:$F,MATCH("AWAY",'EUC2'!$C$1:$F$1,0),0),"")&amp;IFERROR(VLOOKUP(IQ$2&amp;$A19,'EUC2'!$D:$E,MATCH("HOME",'EUC2'!$D$1:$E$1,0),0),"")</f>
        <v/>
      </c>
      <c r="IR19" s="25" t="str">
        <f>IFERROR(VLOOKUP(IR$2&amp;$B19,'FPL FIX2'!$N$1:$Q$400,MATCH("HOME",'FPL FIX2'!$N$1:$Q$1,0),0),"")&amp;IFERROR(VLOOKUP(IR$2&amp;$B19,'FPL FIX2'!$O$1:$P$400,MATCH("AWAY",'FPL FIX2'!$O$1:$P$1,0),0),"")&amp;IFERROR(VLOOKUP(IR$2&amp;$A19,'FA2'!$A:$D,MATCH("AWAY",'FA2'!$A$1:$D$1,0),0),"")&amp;IFERROR(VLOOKUP(IR$2&amp;$A19,'FA2'!$B:$C,MATCH("HOME",'FA2'!$B$1:$C$1,0),0),"")&amp;IFERROR(VLOOKUP(IR$2&amp;$A19,'EFL2'!$A:$D,MATCH("AWAY",'EFL2'!$A$1:$D$1,0),0),"")&amp;IFERROR(VLOOKUP(IR$2&amp;$A19,'EFL2'!$B:$C,MATCH("HOME",'EFL2'!$B$1:$C$1,0),0),"")&amp;IFERROR(VLOOKUP(IR$2&amp;$A19,'UCL2'!$C:$F,MATCH("AWAY",'UCL2'!$C$1:$F$1,0),0),"")&amp;IFERROR(VLOOKUP(IR$2&amp;$A19,'UCL2'!$D:$E,MATCH("HOME",'UCL2'!$D$1:$E$1,0),0),"")&amp;IFERROR(VLOOKUP(IR$2&amp;$A19,'EU2'!$C:$F,MATCH("AWAY",'EU2'!$C$1:$F$1,0),0),"")&amp;IFERROR(VLOOKUP(IR$2&amp;$A19,'EU2'!$D:$E,MATCH("HOME",'EU2'!$D$1:$E$1,0),0),"")&amp;IFERROR(VLOOKUP(IR$2&amp;$A19,'EUC2'!$C:$F,MATCH("AWAY",'EUC2'!$C$1:$F$1,0),0),"")&amp;IFERROR(VLOOKUP(IR$2&amp;$A19,'EUC2'!$D:$E,MATCH("HOME",'EUC2'!$D$1:$E$1,0),0),"")</f>
        <v/>
      </c>
      <c r="IS19" s="25" t="str">
        <f>IFERROR(VLOOKUP(IS$2&amp;$B19,'FPL FIX2'!$N$1:$Q$400,MATCH("HOME",'FPL FIX2'!$N$1:$Q$1,0),0),"")&amp;IFERROR(VLOOKUP(IS$2&amp;$B19,'FPL FIX2'!$O$1:$P$400,MATCH("AWAY",'FPL FIX2'!$O$1:$P$1,0),0),"")&amp;IFERROR(VLOOKUP(IS$2&amp;$A19,'FA2'!$A:$D,MATCH("AWAY",'FA2'!$A$1:$D$1,0),0),"")&amp;IFERROR(VLOOKUP(IS$2&amp;$A19,'FA2'!$B:$C,MATCH("HOME",'FA2'!$B$1:$C$1,0),0),"")&amp;IFERROR(VLOOKUP(IS$2&amp;$A19,'EFL2'!$A:$D,MATCH("AWAY",'EFL2'!$A$1:$D$1,0),0),"")&amp;IFERROR(VLOOKUP(IS$2&amp;$A19,'EFL2'!$B:$C,MATCH("HOME",'EFL2'!$B$1:$C$1,0),0),"")&amp;IFERROR(VLOOKUP(IS$2&amp;$A19,'UCL2'!$C:$F,MATCH("AWAY",'UCL2'!$C$1:$F$1,0),0),"")&amp;IFERROR(VLOOKUP(IS$2&amp;$A19,'UCL2'!$D:$E,MATCH("HOME",'UCL2'!$D$1:$E$1,0),0),"")&amp;IFERROR(VLOOKUP(IS$2&amp;$A19,'EU2'!$C:$F,MATCH("AWAY",'EU2'!$C$1:$F$1,0),0),"")&amp;IFERROR(VLOOKUP(IS$2&amp;$A19,'EU2'!$D:$E,MATCH("HOME",'EU2'!$D$1:$E$1,0),0),"")&amp;IFERROR(VLOOKUP(IS$2&amp;$A19,'EUC2'!$C:$F,MATCH("AWAY",'EUC2'!$C$1:$F$1,0),0),"")&amp;IFERROR(VLOOKUP(IS$2&amp;$A19,'EUC2'!$D:$E,MATCH("HOME",'EUC2'!$D$1:$E$1,0),0),"")</f>
        <v>avl</v>
      </c>
      <c r="IT19" s="25" t="str">
        <f>IFERROR(VLOOKUP(IT$2&amp;$B19,'FPL FIX2'!$N$1:$Q$400,MATCH("HOME",'FPL FIX2'!$N$1:$Q$1,0),0),"")&amp;IFERROR(VLOOKUP(IT$2&amp;$B19,'FPL FIX2'!$O$1:$P$400,MATCH("AWAY",'FPL FIX2'!$O$1:$P$1,0),0),"")&amp;IFERROR(VLOOKUP(IT$2&amp;$A19,'FA2'!$A:$D,MATCH("AWAY",'FA2'!$A$1:$D$1,0),0),"")&amp;IFERROR(VLOOKUP(IT$2&amp;$A19,'FA2'!$B:$C,MATCH("HOME",'FA2'!$B$1:$C$1,0),0),"")&amp;IFERROR(VLOOKUP(IT$2&amp;$A19,'EFL2'!$A:$D,MATCH("AWAY",'EFL2'!$A$1:$D$1,0),0),"")&amp;IFERROR(VLOOKUP(IT$2&amp;$A19,'EFL2'!$B:$C,MATCH("HOME",'EFL2'!$B$1:$C$1,0),0),"")&amp;IFERROR(VLOOKUP(IT$2&amp;$A19,'UCL2'!$C:$F,MATCH("AWAY",'UCL2'!$C$1:$F$1,0),0),"")&amp;IFERROR(VLOOKUP(IT$2&amp;$A19,'UCL2'!$D:$E,MATCH("HOME",'UCL2'!$D$1:$E$1,0),0),"")&amp;IFERROR(VLOOKUP(IT$2&amp;$A19,'EU2'!$C:$F,MATCH("AWAY",'EU2'!$C$1:$F$1,0),0),"")&amp;IFERROR(VLOOKUP(IT$2&amp;$A19,'EU2'!$D:$E,MATCH("HOME",'EU2'!$D$1:$E$1,0),0),"")&amp;IFERROR(VLOOKUP(IT$2&amp;$A19,'EUC2'!$C:$F,MATCH("AWAY",'EUC2'!$C$1:$F$1,0),0),"")&amp;IFERROR(VLOOKUP(IT$2&amp;$A19,'EUC2'!$D:$E,MATCH("HOME",'EUC2'!$D$1:$E$1,0),0),"")</f>
        <v/>
      </c>
      <c r="IU19" s="25" t="str">
        <f>IFERROR(VLOOKUP(IU$2&amp;$B19,'FPL FIX2'!$N$1:$Q$400,MATCH("HOME",'FPL FIX2'!$N$1:$Q$1,0),0),"")&amp;IFERROR(VLOOKUP(IU$2&amp;$B19,'FPL FIX2'!$O$1:$P$400,MATCH("AWAY",'FPL FIX2'!$O$1:$P$1,0),0),"")&amp;IFERROR(VLOOKUP(IU$2&amp;$A19,'FA2'!$A:$D,MATCH("AWAY",'FA2'!$A$1:$D$1,0),0),"")&amp;IFERROR(VLOOKUP(IU$2&amp;$A19,'FA2'!$B:$C,MATCH("HOME",'FA2'!$B$1:$C$1,0),0),"")&amp;IFERROR(VLOOKUP(IU$2&amp;$A19,'EFL2'!$A:$D,MATCH("AWAY",'EFL2'!$A$1:$D$1,0),0),"")&amp;IFERROR(VLOOKUP(IU$2&amp;$A19,'EFL2'!$B:$C,MATCH("HOME",'EFL2'!$B$1:$C$1,0),0),"")&amp;IFERROR(VLOOKUP(IU$2&amp;$A19,'UCL2'!$C:$F,MATCH("AWAY",'UCL2'!$C$1:$F$1,0),0),"")&amp;IFERROR(VLOOKUP(IU$2&amp;$A19,'UCL2'!$D:$E,MATCH("HOME",'UCL2'!$D$1:$E$1,0),0),"")&amp;IFERROR(VLOOKUP(IU$2&amp;$A19,'EU2'!$C:$F,MATCH("AWAY",'EU2'!$C$1:$F$1,0),0),"")&amp;IFERROR(VLOOKUP(IU$2&amp;$A19,'EU2'!$D:$E,MATCH("HOME",'EU2'!$D$1:$E$1,0),0),"")&amp;IFERROR(VLOOKUP(IU$2&amp;$A19,'EUC2'!$C:$F,MATCH("AWAY",'EUC2'!$C$1:$F$1,0),0),"")&amp;IFERROR(VLOOKUP(IU$2&amp;$A19,'EUC2'!$D:$E,MATCH("HOME",'EUC2'!$D$1:$E$1,0),0),"")</f>
        <v/>
      </c>
      <c r="IV19" s="25" t="str">
        <f>IFERROR(VLOOKUP(IV$2&amp;$B19,'FPL FIX2'!$N$1:$Q$400,MATCH("HOME",'FPL FIX2'!$N$1:$Q$1,0),0),"")&amp;IFERROR(VLOOKUP(IV$2&amp;$B19,'FPL FIX2'!$O$1:$P$400,MATCH("AWAY",'FPL FIX2'!$O$1:$P$1,0),0),"")&amp;IFERROR(VLOOKUP(IV$2&amp;$A19,'FA2'!$A:$D,MATCH("AWAY",'FA2'!$A$1:$D$1,0),0),"")&amp;IFERROR(VLOOKUP(IV$2&amp;$A19,'FA2'!$B:$C,MATCH("HOME",'FA2'!$B$1:$C$1,0),0),"")&amp;IFERROR(VLOOKUP(IV$2&amp;$A19,'EFL2'!$A:$D,MATCH("AWAY",'EFL2'!$A$1:$D$1,0),0),"")&amp;IFERROR(VLOOKUP(IV$2&amp;$A19,'EFL2'!$B:$C,MATCH("HOME",'EFL2'!$B$1:$C$1,0),0),"")&amp;IFERROR(VLOOKUP(IV$2&amp;$A19,'UCL2'!$C:$F,MATCH("AWAY",'UCL2'!$C$1:$F$1,0),0),"")&amp;IFERROR(VLOOKUP(IV$2&amp;$A19,'UCL2'!$D:$E,MATCH("HOME",'UCL2'!$D$1:$E$1,0),0),"")&amp;IFERROR(VLOOKUP(IV$2&amp;$A19,'EU2'!$C:$F,MATCH("AWAY",'EU2'!$C$1:$F$1,0),0),"")&amp;IFERROR(VLOOKUP(IV$2&amp;$A19,'EU2'!$D:$E,MATCH("HOME",'EU2'!$D$1:$E$1,0),0),"")&amp;IFERROR(VLOOKUP(IV$2&amp;$A19,'EUC2'!$C:$F,MATCH("AWAY",'EUC2'!$C$1:$F$1,0),0),"")&amp;IFERROR(VLOOKUP(IV$2&amp;$A19,'EUC2'!$D:$E,MATCH("HOME",'EUC2'!$D$1:$E$1,0),0),"")</f>
        <v/>
      </c>
      <c r="IW19" s="25" t="str">
        <f>IFERROR(VLOOKUP(IW$2&amp;$B19,'FPL FIX2'!$N$1:$Q$400,MATCH("HOME",'FPL FIX2'!$N$1:$Q$1,0),0),"")&amp;IFERROR(VLOOKUP(IW$2&amp;$B19,'FPL FIX2'!$O$1:$P$400,MATCH("AWAY",'FPL FIX2'!$O$1:$P$1,0),0),"")&amp;IFERROR(VLOOKUP(IW$2&amp;$A19,'FA2'!$A:$D,MATCH("AWAY",'FA2'!$A$1:$D$1,0),0),"")&amp;IFERROR(VLOOKUP(IW$2&amp;$A19,'FA2'!$B:$C,MATCH("HOME",'FA2'!$B$1:$C$1,0),0),"")&amp;IFERROR(VLOOKUP(IW$2&amp;$A19,'EFL2'!$A:$D,MATCH("AWAY",'EFL2'!$A$1:$D$1,0),0),"")&amp;IFERROR(VLOOKUP(IW$2&amp;$A19,'EFL2'!$B:$C,MATCH("HOME",'EFL2'!$B$1:$C$1,0),0),"")&amp;IFERROR(VLOOKUP(IW$2&amp;$A19,'UCL2'!$C:$F,MATCH("AWAY",'UCL2'!$C$1:$F$1,0),0),"")&amp;IFERROR(VLOOKUP(IW$2&amp;$A19,'UCL2'!$D:$E,MATCH("HOME",'UCL2'!$D$1:$E$1,0),0),"")&amp;IFERROR(VLOOKUP(IW$2&amp;$A19,'EU2'!$C:$F,MATCH("AWAY",'EU2'!$C$1:$F$1,0),0),"")&amp;IFERROR(VLOOKUP(IW$2&amp;$A19,'EU2'!$D:$E,MATCH("HOME",'EU2'!$D$1:$E$1,0),0),"")&amp;IFERROR(VLOOKUP(IW$2&amp;$A19,'EUC2'!$C:$F,MATCH("AWAY",'EUC2'!$C$1:$F$1,0),0),"")&amp;IFERROR(VLOOKUP(IW$2&amp;$A19,'EUC2'!$D:$E,MATCH("HOME",'EUC2'!$D$1:$E$1,0),0),"")</f>
        <v/>
      </c>
      <c r="IX19" s="25" t="str">
        <f>IFERROR(VLOOKUP(IX$2&amp;$B19,'FPL FIX2'!$N$1:$Q$400,MATCH("HOME",'FPL FIX2'!$N$1:$Q$1,0),0),"")&amp;IFERROR(VLOOKUP(IX$2&amp;$B19,'FPL FIX2'!$O$1:$P$400,MATCH("AWAY",'FPL FIX2'!$O$1:$P$1,0),0),"")&amp;IFERROR(VLOOKUP(IX$2&amp;$A19,'FA2'!$A:$D,MATCH("AWAY",'FA2'!$A$1:$D$1,0),0),"")&amp;IFERROR(VLOOKUP(IX$2&amp;$A19,'FA2'!$B:$C,MATCH("HOME",'FA2'!$B$1:$C$1,0),0),"")&amp;IFERROR(VLOOKUP(IX$2&amp;$A19,'EFL2'!$A:$D,MATCH("AWAY",'EFL2'!$A$1:$D$1,0),0),"")&amp;IFERROR(VLOOKUP(IX$2&amp;$A19,'EFL2'!$B:$C,MATCH("HOME",'EFL2'!$B$1:$C$1,0),0),"")&amp;IFERROR(VLOOKUP(IX$2&amp;$A19,'UCL2'!$C:$F,MATCH("AWAY",'UCL2'!$C$1:$F$1,0),0),"")&amp;IFERROR(VLOOKUP(IX$2&amp;$A19,'UCL2'!$D:$E,MATCH("HOME",'UCL2'!$D$1:$E$1,0),0),"")&amp;IFERROR(VLOOKUP(IX$2&amp;$A19,'EU2'!$C:$F,MATCH("AWAY",'EU2'!$C$1:$F$1,0),0),"")&amp;IFERROR(VLOOKUP(IX$2&amp;$A19,'EU2'!$D:$E,MATCH("HOME",'EU2'!$D$1:$E$1,0),0),"")&amp;IFERROR(VLOOKUP(IX$2&amp;$A19,'EUC2'!$C:$F,MATCH("AWAY",'EUC2'!$C$1:$F$1,0),0),"")&amp;IFERROR(VLOOKUP(IX$2&amp;$A19,'EUC2'!$D:$E,MATCH("HOME",'EUC2'!$D$1:$E$1,0),0),"")</f>
        <v/>
      </c>
      <c r="IY19" s="25" t="str">
        <f>IFERROR(VLOOKUP(IY$2&amp;$B19,'FPL FIX2'!$N$1:$Q$400,MATCH("HOME",'FPL FIX2'!$N$1:$Q$1,0),0),"")&amp;IFERROR(VLOOKUP(IY$2&amp;$B19,'FPL FIX2'!$O$1:$P$400,MATCH("AWAY",'FPL FIX2'!$O$1:$P$1,0),0),"")&amp;IFERROR(VLOOKUP(IY$2&amp;$A19,'FA2'!$A:$D,MATCH("AWAY",'FA2'!$A$1:$D$1,0),0),"")&amp;IFERROR(VLOOKUP(IY$2&amp;$A19,'FA2'!$B:$C,MATCH("HOME",'FA2'!$B$1:$C$1,0),0),"")&amp;IFERROR(VLOOKUP(IY$2&amp;$A19,'EFL2'!$A:$D,MATCH("AWAY",'EFL2'!$A$1:$D$1,0),0),"")&amp;IFERROR(VLOOKUP(IY$2&amp;$A19,'EFL2'!$B:$C,MATCH("HOME",'EFL2'!$B$1:$C$1,0),0),"")&amp;IFERROR(VLOOKUP(IY$2&amp;$A19,'UCL2'!$C:$F,MATCH("AWAY",'UCL2'!$C$1:$F$1,0),0),"")&amp;IFERROR(VLOOKUP(IY$2&amp;$A19,'UCL2'!$D:$E,MATCH("HOME",'UCL2'!$D$1:$E$1,0),0),"")&amp;IFERROR(VLOOKUP(IY$2&amp;$A19,'EU2'!$C:$F,MATCH("AWAY",'EU2'!$C$1:$F$1,0),0),"")&amp;IFERROR(VLOOKUP(IY$2&amp;$A19,'EU2'!$D:$E,MATCH("HOME",'EU2'!$D$1:$E$1,0),0),"")&amp;IFERROR(VLOOKUP(IY$2&amp;$A19,'EUC2'!$C:$F,MATCH("AWAY",'EUC2'!$C$1:$F$1,0),0),"")&amp;IFERROR(VLOOKUP(IY$2&amp;$A19,'EUC2'!$D:$E,MATCH("HOME",'EUC2'!$D$1:$E$1,0),0),"")</f>
        <v/>
      </c>
      <c r="IZ19" s="25" t="str">
        <f>IFERROR(VLOOKUP(IZ$2&amp;$B19,'FPL FIX2'!$N$1:$Q$400,MATCH("HOME",'FPL FIX2'!$N$1:$Q$1,0),0),"")&amp;IFERROR(VLOOKUP(IZ$2&amp;$B19,'FPL FIX2'!$O$1:$P$400,MATCH("AWAY",'FPL FIX2'!$O$1:$P$1,0),0),"")&amp;IFERROR(VLOOKUP(IZ$2&amp;$A19,'FA2'!$A:$D,MATCH("AWAY",'FA2'!$A$1:$D$1,0),0),"")&amp;IFERROR(VLOOKUP(IZ$2&amp;$A19,'FA2'!$B:$C,MATCH("HOME",'FA2'!$B$1:$C$1,0),0),"")&amp;IFERROR(VLOOKUP(IZ$2&amp;$A19,'EFL2'!$A:$D,MATCH("AWAY",'EFL2'!$A$1:$D$1,0),0),"")&amp;IFERROR(VLOOKUP(IZ$2&amp;$A19,'EFL2'!$B:$C,MATCH("HOME",'EFL2'!$B$1:$C$1,0),0),"")&amp;IFERROR(VLOOKUP(IZ$2&amp;$A19,'UCL2'!$C:$F,MATCH("AWAY",'UCL2'!$C$1:$F$1,0),0),"")&amp;IFERROR(VLOOKUP(IZ$2&amp;$A19,'UCL2'!$D:$E,MATCH("HOME",'UCL2'!$D$1:$E$1,0),0),"")&amp;IFERROR(VLOOKUP(IZ$2&amp;$A19,'EU2'!$C:$F,MATCH("AWAY",'EU2'!$C$1:$F$1,0),0),"")&amp;IFERROR(VLOOKUP(IZ$2&amp;$A19,'EU2'!$D:$E,MATCH("HOME",'EU2'!$D$1:$E$1,0),0),"")&amp;IFERROR(VLOOKUP(IZ$2&amp;$A19,'EUC2'!$C:$F,MATCH("AWAY",'EUC2'!$C$1:$F$1,0),0),"")&amp;IFERROR(VLOOKUP(IZ$2&amp;$A19,'EUC2'!$D:$E,MATCH("HOME",'EUC2'!$D$1:$E$1,0),0),"")</f>
        <v/>
      </c>
      <c r="JA19" s="25" t="str">
        <f>IFERROR(VLOOKUP(JA$2&amp;$B19,'FPL FIX2'!$N$1:$Q$400,MATCH("HOME",'FPL FIX2'!$N$1:$Q$1,0),0),"")&amp;IFERROR(VLOOKUP(JA$2&amp;$B19,'FPL FIX2'!$O$1:$P$400,MATCH("AWAY",'FPL FIX2'!$O$1:$P$1,0),0),"")&amp;IFERROR(VLOOKUP(JA$2&amp;$A19,'FA2'!$A:$D,MATCH("AWAY",'FA2'!$A$1:$D$1,0),0),"")&amp;IFERROR(VLOOKUP(JA$2&amp;$A19,'FA2'!$B:$C,MATCH("HOME",'FA2'!$B$1:$C$1,0),0),"")&amp;IFERROR(VLOOKUP(JA$2&amp;$A19,'EFL2'!$A:$D,MATCH("AWAY",'EFL2'!$A$1:$D$1,0),0),"")&amp;IFERROR(VLOOKUP(JA$2&amp;$A19,'EFL2'!$B:$C,MATCH("HOME",'EFL2'!$B$1:$C$1,0),0),"")&amp;IFERROR(VLOOKUP(JA$2&amp;$A19,'UCL2'!$C:$F,MATCH("AWAY",'UCL2'!$C$1:$F$1,0),0),"")&amp;IFERROR(VLOOKUP(JA$2&amp;$A19,'UCL2'!$D:$E,MATCH("HOME",'UCL2'!$D$1:$E$1,0),0),"")&amp;IFERROR(VLOOKUP(JA$2&amp;$A19,'EU2'!$C:$F,MATCH("AWAY",'EU2'!$C$1:$F$1,0),0),"")&amp;IFERROR(VLOOKUP(JA$2&amp;$A19,'EU2'!$D:$E,MATCH("HOME",'EU2'!$D$1:$E$1,0),0),"")&amp;IFERROR(VLOOKUP(JA$2&amp;$A19,'EUC2'!$C:$F,MATCH("AWAY",'EUC2'!$C$1:$F$1,0),0),"")&amp;IFERROR(VLOOKUP(JA$2&amp;$A19,'EUC2'!$D:$E,MATCH("HOME",'EUC2'!$D$1:$E$1,0),0),"")</f>
        <v>MUN</v>
      </c>
      <c r="JB19" s="25" t="str">
        <f>IFERROR(VLOOKUP(JB$2&amp;$B19,'FPL FIX2'!$N$1:$Q$400,MATCH("HOME",'FPL FIX2'!$N$1:$Q$1,0),0),"")&amp;IFERROR(VLOOKUP(JB$2&amp;$B19,'FPL FIX2'!$O$1:$P$400,MATCH("AWAY",'FPL FIX2'!$O$1:$P$1,0),0),"")&amp;IFERROR(VLOOKUP(JB$2&amp;$A19,'FA2'!$A:$D,MATCH("AWAY",'FA2'!$A$1:$D$1,0),0),"")&amp;IFERROR(VLOOKUP(JB$2&amp;$A19,'FA2'!$B:$C,MATCH("HOME",'FA2'!$B$1:$C$1,0),0),"")&amp;IFERROR(VLOOKUP(JB$2&amp;$A19,'EFL2'!$A:$D,MATCH("AWAY",'EFL2'!$A$1:$D$1,0),0),"")&amp;IFERROR(VLOOKUP(JB$2&amp;$A19,'EFL2'!$B:$C,MATCH("HOME",'EFL2'!$B$1:$C$1,0),0),"")&amp;IFERROR(VLOOKUP(JB$2&amp;$A19,'UCL2'!$C:$F,MATCH("AWAY",'UCL2'!$C$1:$F$1,0),0),"")&amp;IFERROR(VLOOKUP(JB$2&amp;$A19,'UCL2'!$D:$E,MATCH("HOME",'UCL2'!$D$1:$E$1,0),0),"")&amp;IFERROR(VLOOKUP(JB$2&amp;$A19,'EU2'!$C:$F,MATCH("AWAY",'EU2'!$C$1:$F$1,0),0),"")&amp;IFERROR(VLOOKUP(JB$2&amp;$A19,'EU2'!$D:$E,MATCH("HOME",'EU2'!$D$1:$E$1,0),0),"")&amp;IFERROR(VLOOKUP(JB$2&amp;$A19,'EUC2'!$C:$F,MATCH("AWAY",'EUC2'!$C$1:$F$1,0),0),"")&amp;IFERROR(VLOOKUP(JB$2&amp;$A19,'EUC2'!$D:$E,MATCH("HOME",'EUC2'!$D$1:$E$1,0),0),"")</f>
        <v/>
      </c>
      <c r="JC19" s="25" t="str">
        <f>IFERROR(VLOOKUP(JC$2&amp;$B19,'FPL FIX2'!$N$1:$Q$400,MATCH("HOME",'FPL FIX2'!$N$1:$Q$1,0),0),"")&amp;IFERROR(VLOOKUP(JC$2&amp;$B19,'FPL FIX2'!$O$1:$P$400,MATCH("AWAY",'FPL FIX2'!$O$1:$P$1,0),0),"")&amp;IFERROR(VLOOKUP(JC$2&amp;$A19,'FA2'!$A:$D,MATCH("AWAY",'FA2'!$A$1:$D$1,0),0),"")&amp;IFERROR(VLOOKUP(JC$2&amp;$A19,'FA2'!$B:$C,MATCH("HOME",'FA2'!$B$1:$C$1,0),0),"")&amp;IFERROR(VLOOKUP(JC$2&amp;$A19,'EFL2'!$A:$D,MATCH("AWAY",'EFL2'!$A$1:$D$1,0),0),"")&amp;IFERROR(VLOOKUP(JC$2&amp;$A19,'EFL2'!$B:$C,MATCH("HOME",'EFL2'!$B$1:$C$1,0),0),"")&amp;IFERROR(VLOOKUP(JC$2&amp;$A19,'UCL2'!$C:$F,MATCH("AWAY",'UCL2'!$C$1:$F$1,0),0),"")&amp;IFERROR(VLOOKUP(JC$2&amp;$A19,'UCL2'!$D:$E,MATCH("HOME",'UCL2'!$D$1:$E$1,0),0),"")&amp;IFERROR(VLOOKUP(JC$2&amp;$A19,'EU2'!$C:$F,MATCH("AWAY",'EU2'!$C$1:$F$1,0),0),"")&amp;IFERROR(VLOOKUP(JC$2&amp;$A19,'EU2'!$D:$E,MATCH("HOME",'EU2'!$D$1:$E$1,0),0),"")&amp;IFERROR(VLOOKUP(JC$2&amp;$A19,'EUC2'!$C:$F,MATCH("AWAY",'EUC2'!$C$1:$F$1,0),0),"")&amp;IFERROR(VLOOKUP(JC$2&amp;$A19,'EUC2'!$D:$E,MATCH("HOME",'EUC2'!$D$1:$E$1,0),0),"")</f>
        <v/>
      </c>
      <c r="JD19" s="25" t="str">
        <f>IFERROR(VLOOKUP(JD$2&amp;$B19,'FPL FIX2'!$N$1:$Q$400,MATCH("HOME",'FPL FIX2'!$N$1:$Q$1,0),0),"")&amp;IFERROR(VLOOKUP(JD$2&amp;$B19,'FPL FIX2'!$O$1:$P$400,MATCH("AWAY",'FPL FIX2'!$O$1:$P$1,0),0),"")&amp;IFERROR(VLOOKUP(JD$2&amp;$A19,'FA2'!$A:$D,MATCH("AWAY",'FA2'!$A$1:$D$1,0),0),"")&amp;IFERROR(VLOOKUP(JD$2&amp;$A19,'FA2'!$B:$C,MATCH("HOME",'FA2'!$B$1:$C$1,0),0),"")&amp;IFERROR(VLOOKUP(JD$2&amp;$A19,'EFL2'!$A:$D,MATCH("AWAY",'EFL2'!$A$1:$D$1,0),0),"")&amp;IFERROR(VLOOKUP(JD$2&amp;$A19,'EFL2'!$B:$C,MATCH("HOME",'EFL2'!$B$1:$C$1,0),0),"")&amp;IFERROR(VLOOKUP(JD$2&amp;$A19,'UCL2'!$C:$F,MATCH("AWAY",'UCL2'!$C$1:$F$1,0),0),"")&amp;IFERROR(VLOOKUP(JD$2&amp;$A19,'UCL2'!$D:$E,MATCH("HOME",'UCL2'!$D$1:$E$1,0),0),"")&amp;IFERROR(VLOOKUP(JD$2&amp;$A19,'EU2'!$C:$F,MATCH("AWAY",'EU2'!$C$1:$F$1,0),0),"")&amp;IFERROR(VLOOKUP(JD$2&amp;$A19,'EU2'!$D:$E,MATCH("HOME",'EU2'!$D$1:$E$1,0),0),"")&amp;IFERROR(VLOOKUP(JD$2&amp;$A19,'EUC2'!$C:$F,MATCH("AWAY",'EUC2'!$C$1:$F$1,0),0),"")&amp;IFERROR(VLOOKUP(JD$2&amp;$A19,'EUC2'!$D:$E,MATCH("HOME",'EUC2'!$D$1:$E$1,0),0),"")</f>
        <v/>
      </c>
      <c r="JE19" s="25" t="str">
        <f>IFERROR(VLOOKUP(JE$2&amp;$B19,'FPL FIX2'!$N$1:$Q$400,MATCH("HOME",'FPL FIX2'!$N$1:$Q$1,0),0),"")&amp;IFERROR(VLOOKUP(JE$2&amp;$B19,'FPL FIX2'!$O$1:$P$400,MATCH("AWAY",'FPL FIX2'!$O$1:$P$1,0),0),"")&amp;IFERROR(VLOOKUP(JE$2&amp;$A19,'FA2'!$A:$D,MATCH("AWAY",'FA2'!$A$1:$D$1,0),0),"")&amp;IFERROR(VLOOKUP(JE$2&amp;$A19,'FA2'!$B:$C,MATCH("HOME",'FA2'!$B$1:$C$1,0),0),"")&amp;IFERROR(VLOOKUP(JE$2&amp;$A19,'EFL2'!$A:$D,MATCH("AWAY",'EFL2'!$A$1:$D$1,0),0),"")&amp;IFERROR(VLOOKUP(JE$2&amp;$A19,'EFL2'!$B:$C,MATCH("HOME",'EFL2'!$B$1:$C$1,0),0),"")&amp;IFERROR(VLOOKUP(JE$2&amp;$A19,'UCL2'!$C:$F,MATCH("AWAY",'UCL2'!$C$1:$F$1,0),0),"")&amp;IFERROR(VLOOKUP(JE$2&amp;$A19,'UCL2'!$D:$E,MATCH("HOME",'UCL2'!$D$1:$E$1,0),0),"")&amp;IFERROR(VLOOKUP(JE$2&amp;$A19,'EU2'!$C:$F,MATCH("AWAY",'EU2'!$C$1:$F$1,0),0),"")&amp;IFERROR(VLOOKUP(JE$2&amp;$A19,'EU2'!$D:$E,MATCH("HOME",'EU2'!$D$1:$E$1,0),0),"")&amp;IFERROR(VLOOKUP(JE$2&amp;$A19,'EUC2'!$C:$F,MATCH("AWAY",'EUC2'!$C$1:$F$1,0),0),"")&amp;IFERROR(VLOOKUP(JE$2&amp;$A19,'EUC2'!$D:$E,MATCH("HOME",'EUC2'!$D$1:$E$1,0),0),"")</f>
        <v/>
      </c>
      <c r="JF19" s="25" t="str">
        <f>IFERROR(VLOOKUP(JF$2&amp;$B19,'FPL FIX2'!$N$1:$Q$400,MATCH("HOME",'FPL FIX2'!$N$1:$Q$1,0),0),"")&amp;IFERROR(VLOOKUP(JF$2&amp;$B19,'FPL FIX2'!$O$1:$P$400,MATCH("AWAY",'FPL FIX2'!$O$1:$P$1,0),0),"")&amp;IFERROR(VLOOKUP(JF$2&amp;$A19,'FA2'!$A:$D,MATCH("AWAY",'FA2'!$A$1:$D$1,0),0),"")&amp;IFERROR(VLOOKUP(JF$2&amp;$A19,'FA2'!$B:$C,MATCH("HOME",'FA2'!$B$1:$C$1,0),0),"")&amp;IFERROR(VLOOKUP(JF$2&amp;$A19,'EFL2'!$A:$D,MATCH("AWAY",'EFL2'!$A$1:$D$1,0),0),"")&amp;IFERROR(VLOOKUP(JF$2&amp;$A19,'EFL2'!$B:$C,MATCH("HOME",'EFL2'!$B$1:$C$1,0),0),"")&amp;IFERROR(VLOOKUP(JF$2&amp;$A19,'UCL2'!$C:$F,MATCH("AWAY",'UCL2'!$C$1:$F$1,0),0),"")&amp;IFERROR(VLOOKUP(JF$2&amp;$A19,'UCL2'!$D:$E,MATCH("HOME",'UCL2'!$D$1:$E$1,0),0),"")&amp;IFERROR(VLOOKUP(JF$2&amp;$A19,'EU2'!$C:$F,MATCH("AWAY",'EU2'!$C$1:$F$1,0),0),"")&amp;IFERROR(VLOOKUP(JF$2&amp;$A19,'EU2'!$D:$E,MATCH("HOME",'EU2'!$D$1:$E$1,0),0),"")&amp;IFERROR(VLOOKUP(JF$2&amp;$A19,'EUC2'!$C:$F,MATCH("AWAY",'EUC2'!$C$1:$F$1,0),0),"")&amp;IFERROR(VLOOKUP(JF$2&amp;$A19,'EUC2'!$D:$E,MATCH("HOME",'EUC2'!$D$1:$E$1,0),0),"")</f>
        <v/>
      </c>
      <c r="JG19" s="25" t="str">
        <f>IFERROR(VLOOKUP(JG$2&amp;$B19,'FPL FIX2'!$N$1:$Q$400,MATCH("HOME",'FPL FIX2'!$N$1:$Q$1,0),0),"")&amp;IFERROR(VLOOKUP(JG$2&amp;$B19,'FPL FIX2'!$O$1:$P$400,MATCH("AWAY",'FPL FIX2'!$O$1:$P$1,0),0),"")&amp;IFERROR(VLOOKUP(JG$2&amp;$A19,'FA2'!$A:$D,MATCH("AWAY",'FA2'!$A$1:$D$1,0),0),"")&amp;IFERROR(VLOOKUP(JG$2&amp;$A19,'FA2'!$B:$C,MATCH("HOME",'FA2'!$B$1:$C$1,0),0),"")&amp;IFERROR(VLOOKUP(JG$2&amp;$A19,'EFL2'!$A:$D,MATCH("AWAY",'EFL2'!$A$1:$D$1,0),0),"")&amp;IFERROR(VLOOKUP(JG$2&amp;$A19,'EFL2'!$B:$C,MATCH("HOME",'EFL2'!$B$1:$C$1,0),0),"")&amp;IFERROR(VLOOKUP(JG$2&amp;$A19,'UCL2'!$C:$F,MATCH("AWAY",'UCL2'!$C$1:$F$1,0),0),"")&amp;IFERROR(VLOOKUP(JG$2&amp;$A19,'UCL2'!$D:$E,MATCH("HOME",'UCL2'!$D$1:$E$1,0),0),"")&amp;IFERROR(VLOOKUP(JG$2&amp;$A19,'EU2'!$C:$F,MATCH("AWAY",'EU2'!$C$1:$F$1,0),0),"")&amp;IFERROR(VLOOKUP(JG$2&amp;$A19,'EU2'!$D:$E,MATCH("HOME",'EU2'!$D$1:$E$1,0),0),"")&amp;IFERROR(VLOOKUP(JG$2&amp;$A19,'EUC2'!$C:$F,MATCH("AWAY",'EUC2'!$C$1:$F$1,0),0),"")&amp;IFERROR(VLOOKUP(JG$2&amp;$A19,'EUC2'!$D:$E,MATCH("HOME",'EUC2'!$D$1:$E$1,0),0),"")</f>
        <v>liv</v>
      </c>
      <c r="JH19" s="25" t="str">
        <f>IFERROR(VLOOKUP(JH$2&amp;$B19,'FPL FIX2'!$N$1:$Q$400,MATCH("HOME",'FPL FIX2'!$N$1:$Q$1,0),0),"")&amp;IFERROR(VLOOKUP(JH$2&amp;$B19,'FPL FIX2'!$O$1:$P$400,MATCH("AWAY",'FPL FIX2'!$O$1:$P$1,0),0),"")&amp;IFERROR(VLOOKUP(JH$2&amp;$A19,'FA2'!$A:$D,MATCH("AWAY",'FA2'!$A$1:$D$1,0),0),"")&amp;IFERROR(VLOOKUP(JH$2&amp;$A19,'FA2'!$B:$C,MATCH("HOME",'FA2'!$B$1:$C$1,0),0),"")&amp;IFERROR(VLOOKUP(JH$2&amp;$A19,'EFL2'!$A:$D,MATCH("AWAY",'EFL2'!$A$1:$D$1,0),0),"")&amp;IFERROR(VLOOKUP(JH$2&amp;$A19,'EFL2'!$B:$C,MATCH("HOME",'EFL2'!$B$1:$C$1,0),0),"")&amp;IFERROR(VLOOKUP(JH$2&amp;$A19,'UCL2'!$C:$F,MATCH("AWAY",'UCL2'!$C$1:$F$1,0),0),"")&amp;IFERROR(VLOOKUP(JH$2&amp;$A19,'UCL2'!$D:$E,MATCH("HOME",'UCL2'!$D$1:$E$1,0),0),"")&amp;IFERROR(VLOOKUP(JH$2&amp;$A19,'EU2'!$C:$F,MATCH("AWAY",'EU2'!$C$1:$F$1,0),0),"")&amp;IFERROR(VLOOKUP(JH$2&amp;$A19,'EU2'!$D:$E,MATCH("HOME",'EU2'!$D$1:$E$1,0),0),"")&amp;IFERROR(VLOOKUP(JH$2&amp;$A19,'EUC2'!$C:$F,MATCH("AWAY",'EUC2'!$C$1:$F$1,0),0),"")&amp;IFERROR(VLOOKUP(JH$2&amp;$A19,'EUC2'!$D:$E,MATCH("HOME",'EUC2'!$D$1:$E$1,0),0),"")</f>
        <v/>
      </c>
      <c r="JI19" s="25" t="str">
        <f>IFERROR(VLOOKUP(JI$2&amp;$B19,'FPL FIX2'!$N$1:$Q$400,MATCH("HOME",'FPL FIX2'!$N$1:$Q$1,0),0),"")&amp;IFERROR(VLOOKUP(JI$2&amp;$B19,'FPL FIX2'!$O$1:$P$400,MATCH("AWAY",'FPL FIX2'!$O$1:$P$1,0),0),"")&amp;IFERROR(VLOOKUP(JI$2&amp;$A19,'FA2'!$A:$D,MATCH("AWAY",'FA2'!$A$1:$D$1,0),0),"")&amp;IFERROR(VLOOKUP(JI$2&amp;$A19,'FA2'!$B:$C,MATCH("HOME",'FA2'!$B$1:$C$1,0),0),"")&amp;IFERROR(VLOOKUP(JI$2&amp;$A19,'EFL2'!$A:$D,MATCH("AWAY",'EFL2'!$A$1:$D$1,0),0),"")&amp;IFERROR(VLOOKUP(JI$2&amp;$A19,'EFL2'!$B:$C,MATCH("HOME",'EFL2'!$B$1:$C$1,0),0),"")&amp;IFERROR(VLOOKUP(JI$2&amp;$A19,'UCL2'!$C:$F,MATCH("AWAY",'UCL2'!$C$1:$F$1,0),0),"")&amp;IFERROR(VLOOKUP(JI$2&amp;$A19,'UCL2'!$D:$E,MATCH("HOME",'UCL2'!$D$1:$E$1,0),0),"")&amp;IFERROR(VLOOKUP(JI$2&amp;$A19,'EU2'!$C:$F,MATCH("AWAY",'EU2'!$C$1:$F$1,0),0),"")&amp;IFERROR(VLOOKUP(JI$2&amp;$A19,'EU2'!$D:$E,MATCH("HOME",'EU2'!$D$1:$E$1,0),0),"")&amp;IFERROR(VLOOKUP(JI$2&amp;$A19,'EUC2'!$C:$F,MATCH("AWAY",'EUC2'!$C$1:$F$1,0),0),"")&amp;IFERROR(VLOOKUP(JI$2&amp;$A19,'EUC2'!$D:$E,MATCH("HOME",'EUC2'!$D$1:$E$1,0),0),"")</f>
        <v/>
      </c>
      <c r="JJ19" s="25" t="str">
        <f>IFERROR(VLOOKUP(JJ$2&amp;$B19,'FPL FIX2'!$N$1:$Q$400,MATCH("HOME",'FPL FIX2'!$N$1:$Q$1,0),0),"")&amp;IFERROR(VLOOKUP(JJ$2&amp;$B19,'FPL FIX2'!$O$1:$P$400,MATCH("AWAY",'FPL FIX2'!$O$1:$P$1,0),0),"")&amp;IFERROR(VLOOKUP(JJ$2&amp;$A19,'FA2'!$A:$D,MATCH("AWAY",'FA2'!$A$1:$D$1,0),0),"")&amp;IFERROR(VLOOKUP(JJ$2&amp;$A19,'FA2'!$B:$C,MATCH("HOME",'FA2'!$B$1:$C$1,0),0),"")&amp;IFERROR(VLOOKUP(JJ$2&amp;$A19,'EFL2'!$A:$D,MATCH("AWAY",'EFL2'!$A$1:$D$1,0),0),"")&amp;IFERROR(VLOOKUP(JJ$2&amp;$A19,'EFL2'!$B:$C,MATCH("HOME",'EFL2'!$B$1:$C$1,0),0),"")&amp;IFERROR(VLOOKUP(JJ$2&amp;$A19,'UCL2'!$C:$F,MATCH("AWAY",'UCL2'!$C$1:$F$1,0),0),"")&amp;IFERROR(VLOOKUP(JJ$2&amp;$A19,'UCL2'!$D:$E,MATCH("HOME",'UCL2'!$D$1:$E$1,0),0),"")&amp;IFERROR(VLOOKUP(JJ$2&amp;$A19,'EU2'!$C:$F,MATCH("AWAY",'EU2'!$C$1:$F$1,0),0),"")&amp;IFERROR(VLOOKUP(JJ$2&amp;$A19,'EU2'!$D:$E,MATCH("HOME",'EU2'!$D$1:$E$1,0),0),"")&amp;IFERROR(VLOOKUP(JJ$2&amp;$A19,'EUC2'!$C:$F,MATCH("AWAY",'EUC2'!$C$1:$F$1,0),0),"")&amp;IFERROR(VLOOKUP(JJ$2&amp;$A19,'EUC2'!$D:$E,MATCH("HOME",'EUC2'!$D$1:$E$1,0),0),"")</f>
        <v/>
      </c>
      <c r="JK19" s="25" t="str">
        <f>IFERROR(VLOOKUP(JK$2&amp;$B19,'FPL FIX2'!$N$1:$Q$400,MATCH("HOME",'FPL FIX2'!$N$1:$Q$1,0),0),"")&amp;IFERROR(VLOOKUP(JK$2&amp;$B19,'FPL FIX2'!$O$1:$P$400,MATCH("AWAY",'FPL FIX2'!$O$1:$P$1,0),0),"")&amp;IFERROR(VLOOKUP(JK$2&amp;$A19,'FA2'!$A:$D,MATCH("AWAY",'FA2'!$A$1:$D$1,0),0),"")&amp;IFERROR(VLOOKUP(JK$2&amp;$A19,'FA2'!$B:$C,MATCH("HOME",'FA2'!$B$1:$C$1,0),0),"")&amp;IFERROR(VLOOKUP(JK$2&amp;$A19,'EFL2'!$A:$D,MATCH("AWAY",'EFL2'!$A$1:$D$1,0),0),"")&amp;IFERROR(VLOOKUP(JK$2&amp;$A19,'EFL2'!$B:$C,MATCH("HOME",'EFL2'!$B$1:$C$1,0),0),"")&amp;IFERROR(VLOOKUP(JK$2&amp;$A19,'UCL2'!$C:$F,MATCH("AWAY",'UCL2'!$C$1:$F$1,0),0),"")&amp;IFERROR(VLOOKUP(JK$2&amp;$A19,'UCL2'!$D:$E,MATCH("HOME",'UCL2'!$D$1:$E$1,0),0),"")&amp;IFERROR(VLOOKUP(JK$2&amp;$A19,'EU2'!$C:$F,MATCH("AWAY",'EU2'!$C$1:$F$1,0),0),"")&amp;IFERROR(VLOOKUP(JK$2&amp;$A19,'EU2'!$D:$E,MATCH("HOME",'EU2'!$D$1:$E$1,0),0),"")&amp;IFERROR(VLOOKUP(JK$2&amp;$A19,'EUC2'!$C:$F,MATCH("AWAY",'EUC2'!$C$1:$F$1,0),0),"")&amp;IFERROR(VLOOKUP(JK$2&amp;$A19,'EUC2'!$D:$E,MATCH("HOME",'EUC2'!$D$1:$E$1,0),0),"")</f>
        <v>BHA</v>
      </c>
      <c r="JL19" s="25" t="str">
        <f>IFERROR(VLOOKUP(JL$2&amp;$B19,'FPL FIX2'!$N$1:$Q$400,MATCH("HOME",'FPL FIX2'!$N$1:$Q$1,0),0),"")&amp;IFERROR(VLOOKUP(JL$2&amp;$B19,'FPL FIX2'!$O$1:$P$400,MATCH("AWAY",'FPL FIX2'!$O$1:$P$1,0),0),"")&amp;IFERROR(VLOOKUP(JL$2&amp;$A19,'FA2'!$A:$D,MATCH("AWAY",'FA2'!$A$1:$D$1,0),0),"")&amp;IFERROR(VLOOKUP(JL$2&amp;$A19,'FA2'!$B:$C,MATCH("HOME",'FA2'!$B$1:$C$1,0),0),"")&amp;IFERROR(VLOOKUP(JL$2&amp;$A19,'EFL2'!$A:$D,MATCH("AWAY",'EFL2'!$A$1:$D$1,0),0),"")&amp;IFERROR(VLOOKUP(JL$2&amp;$A19,'EFL2'!$B:$C,MATCH("HOME",'EFL2'!$B$1:$C$1,0),0),"")&amp;IFERROR(VLOOKUP(JL$2&amp;$A19,'UCL2'!$C:$F,MATCH("AWAY",'UCL2'!$C$1:$F$1,0),0),"")&amp;IFERROR(VLOOKUP(JL$2&amp;$A19,'UCL2'!$D:$E,MATCH("HOME",'UCL2'!$D$1:$E$1,0),0),"")&amp;IFERROR(VLOOKUP(JL$2&amp;$A19,'EU2'!$C:$F,MATCH("AWAY",'EU2'!$C$1:$F$1,0),0),"")&amp;IFERROR(VLOOKUP(JL$2&amp;$A19,'EU2'!$D:$E,MATCH("HOME",'EU2'!$D$1:$E$1,0),0),"")&amp;IFERROR(VLOOKUP(JL$2&amp;$A19,'EUC2'!$C:$F,MATCH("AWAY",'EUC2'!$C$1:$F$1,0),0),"")&amp;IFERROR(VLOOKUP(JL$2&amp;$A19,'EUC2'!$D:$E,MATCH("HOME",'EUC2'!$D$1:$E$1,0),0),"")</f>
        <v/>
      </c>
      <c r="JM19" s="25" t="str">
        <f>IFERROR(VLOOKUP(JM$2&amp;$B19,'FPL FIX2'!$N$1:$Q$400,MATCH("HOME",'FPL FIX2'!$N$1:$Q$1,0),0),"")&amp;IFERROR(VLOOKUP(JM$2&amp;$B19,'FPL FIX2'!$O$1:$P$400,MATCH("AWAY",'FPL FIX2'!$O$1:$P$1,0),0),"")&amp;IFERROR(VLOOKUP(JM$2&amp;$A19,'FA2'!$A:$D,MATCH("AWAY",'FA2'!$A$1:$D$1,0),0),"")&amp;IFERROR(VLOOKUP(JM$2&amp;$A19,'FA2'!$B:$C,MATCH("HOME",'FA2'!$B$1:$C$1,0),0),"")&amp;IFERROR(VLOOKUP(JM$2&amp;$A19,'EFL2'!$A:$D,MATCH("AWAY",'EFL2'!$A$1:$D$1,0),0),"")&amp;IFERROR(VLOOKUP(JM$2&amp;$A19,'EFL2'!$B:$C,MATCH("HOME",'EFL2'!$B$1:$C$1,0),0),"")&amp;IFERROR(VLOOKUP(JM$2&amp;$A19,'UCL2'!$C:$F,MATCH("AWAY",'UCL2'!$C$1:$F$1,0),0),"")&amp;IFERROR(VLOOKUP(JM$2&amp;$A19,'UCL2'!$D:$E,MATCH("HOME",'UCL2'!$D$1:$E$1,0),0),"")&amp;IFERROR(VLOOKUP(JM$2&amp;$A19,'EU2'!$C:$F,MATCH("AWAY",'EU2'!$C$1:$F$1,0),0),"")&amp;IFERROR(VLOOKUP(JM$2&amp;$A19,'EU2'!$D:$E,MATCH("HOME",'EU2'!$D$1:$E$1,0),0),"")&amp;IFERROR(VLOOKUP(JM$2&amp;$A19,'EUC2'!$C:$F,MATCH("AWAY",'EUC2'!$C$1:$F$1,0),0),"")&amp;IFERROR(VLOOKUP(JM$2&amp;$A19,'EUC2'!$D:$E,MATCH("HOME",'EUC2'!$D$1:$E$1,0),0),"")</f>
        <v/>
      </c>
      <c r="JN19" s="25" t="str">
        <f>IFERROR(VLOOKUP(JN$2&amp;$B19,'FPL FIX2'!$N$1:$Q$400,MATCH("HOME",'FPL FIX2'!$N$1:$Q$1,0),0),"")&amp;IFERROR(VLOOKUP(JN$2&amp;$B19,'FPL FIX2'!$O$1:$P$400,MATCH("AWAY",'FPL FIX2'!$O$1:$P$1,0),0),"")&amp;IFERROR(VLOOKUP(JN$2&amp;$A19,'FA2'!$A:$D,MATCH("AWAY",'FA2'!$A$1:$D$1,0),0),"")&amp;IFERROR(VLOOKUP(JN$2&amp;$A19,'FA2'!$B:$C,MATCH("HOME",'FA2'!$B$1:$C$1,0),0),"")&amp;IFERROR(VLOOKUP(JN$2&amp;$A19,'EFL2'!$A:$D,MATCH("AWAY",'EFL2'!$A$1:$D$1,0),0),"")&amp;IFERROR(VLOOKUP(JN$2&amp;$A19,'EFL2'!$B:$C,MATCH("HOME",'EFL2'!$B$1:$C$1,0),0),"")&amp;IFERROR(VLOOKUP(JN$2&amp;$A19,'UCL2'!$C:$F,MATCH("AWAY",'UCL2'!$C$1:$F$1,0),0),"")&amp;IFERROR(VLOOKUP(JN$2&amp;$A19,'UCL2'!$D:$E,MATCH("HOME",'UCL2'!$D$1:$E$1,0),0),"")&amp;IFERROR(VLOOKUP(JN$2&amp;$A19,'EU2'!$C:$F,MATCH("AWAY",'EU2'!$C$1:$F$1,0),0),"")&amp;IFERROR(VLOOKUP(JN$2&amp;$A19,'EU2'!$D:$E,MATCH("HOME",'EU2'!$D$1:$E$1,0),0),"")&amp;IFERROR(VLOOKUP(JN$2&amp;$A19,'EUC2'!$C:$F,MATCH("AWAY",'EUC2'!$C$1:$F$1,0),0),"")&amp;IFERROR(VLOOKUP(JN$2&amp;$A19,'EUC2'!$D:$E,MATCH("HOME",'EUC2'!$D$1:$E$1,0),0),"")</f>
        <v>bre</v>
      </c>
      <c r="JO19" s="25" t="str">
        <f>IFERROR(VLOOKUP(JO$2&amp;$B19,'FPL FIX2'!$N$1:$Q$400,MATCH("HOME",'FPL FIX2'!$N$1:$Q$1,0),0),"")&amp;IFERROR(VLOOKUP(JO$2&amp;$B19,'FPL FIX2'!$O$1:$P$400,MATCH("AWAY",'FPL FIX2'!$O$1:$P$1,0),0),"")&amp;IFERROR(VLOOKUP(JO$2&amp;$A19,'FA2'!$A:$D,MATCH("AWAY",'FA2'!$A$1:$D$1,0),0),"")&amp;IFERROR(VLOOKUP(JO$2&amp;$A19,'FA2'!$B:$C,MATCH("HOME",'FA2'!$B$1:$C$1,0),0),"")&amp;IFERROR(VLOOKUP(JO$2&amp;$A19,'EFL2'!$A:$D,MATCH("AWAY",'EFL2'!$A$1:$D$1,0),0),"")&amp;IFERROR(VLOOKUP(JO$2&amp;$A19,'EFL2'!$B:$C,MATCH("HOME",'EFL2'!$B$1:$C$1,0),0),"")&amp;IFERROR(VLOOKUP(JO$2&amp;$A19,'UCL2'!$C:$F,MATCH("AWAY",'UCL2'!$C$1:$F$1,0),0),"")&amp;IFERROR(VLOOKUP(JO$2&amp;$A19,'UCL2'!$D:$E,MATCH("HOME",'UCL2'!$D$1:$E$1,0),0),"")&amp;IFERROR(VLOOKUP(JO$2&amp;$A19,'EU2'!$C:$F,MATCH("AWAY",'EU2'!$C$1:$F$1,0),0),"")&amp;IFERROR(VLOOKUP(JO$2&amp;$A19,'EU2'!$D:$E,MATCH("HOME",'EU2'!$D$1:$E$1,0),0),"")&amp;IFERROR(VLOOKUP(JO$2&amp;$A19,'EUC2'!$C:$F,MATCH("AWAY",'EUC2'!$C$1:$F$1,0),0),"")&amp;IFERROR(VLOOKUP(JO$2&amp;$A19,'EUC2'!$D:$E,MATCH("HOME",'EUC2'!$D$1:$E$1,0),0),"")</f>
        <v/>
      </c>
      <c r="JP19" s="25" t="str">
        <f>IFERROR(VLOOKUP(JP$2&amp;$B19,'FPL FIX2'!$N$1:$Q$400,MATCH("HOME",'FPL FIX2'!$N$1:$Q$1,0),0),"")&amp;IFERROR(VLOOKUP(JP$2&amp;$B19,'FPL FIX2'!$O$1:$P$400,MATCH("AWAY",'FPL FIX2'!$O$1:$P$1,0),0),"")&amp;IFERROR(VLOOKUP(JP$2&amp;$A19,'FA2'!$A:$D,MATCH("AWAY",'FA2'!$A$1:$D$1,0),0),"")&amp;IFERROR(VLOOKUP(JP$2&amp;$A19,'FA2'!$B:$C,MATCH("HOME",'FA2'!$B$1:$C$1,0),0),"")&amp;IFERROR(VLOOKUP(JP$2&amp;$A19,'EFL2'!$A:$D,MATCH("AWAY",'EFL2'!$A$1:$D$1,0),0),"")&amp;IFERROR(VLOOKUP(JP$2&amp;$A19,'EFL2'!$B:$C,MATCH("HOME",'EFL2'!$B$1:$C$1,0),0),"")&amp;IFERROR(VLOOKUP(JP$2&amp;$A19,'UCL2'!$C:$F,MATCH("AWAY",'UCL2'!$C$1:$F$1,0),0),"")&amp;IFERROR(VLOOKUP(JP$2&amp;$A19,'UCL2'!$D:$E,MATCH("HOME",'UCL2'!$D$1:$E$1,0),0),"")&amp;IFERROR(VLOOKUP(JP$2&amp;$A19,'EU2'!$C:$F,MATCH("AWAY",'EU2'!$C$1:$F$1,0),0),"")&amp;IFERROR(VLOOKUP(JP$2&amp;$A19,'EU2'!$D:$E,MATCH("HOME",'EU2'!$D$1:$E$1,0),0),"")&amp;IFERROR(VLOOKUP(JP$2&amp;$A19,'EUC2'!$C:$F,MATCH("AWAY",'EUC2'!$C$1:$F$1,0),0),"")&amp;IFERROR(VLOOKUP(JP$2&amp;$A19,'EUC2'!$D:$E,MATCH("HOME",'EUC2'!$D$1:$E$1,0),0),"")</f>
        <v/>
      </c>
      <c r="JQ19" s="25" t="str">
        <f>IFERROR(VLOOKUP(JQ$2&amp;$B19,'FPL FIX2'!$N$1:$Q$400,MATCH("HOME",'FPL FIX2'!$N$1:$Q$1,0),0),"")&amp;IFERROR(VLOOKUP(JQ$2&amp;$B19,'FPL FIX2'!$O$1:$P$400,MATCH("AWAY",'FPL FIX2'!$O$1:$P$1,0),0),"")&amp;IFERROR(VLOOKUP(JQ$2&amp;$A19,'FA2'!$A:$D,MATCH("AWAY",'FA2'!$A$1:$D$1,0),0),"")&amp;IFERROR(VLOOKUP(JQ$2&amp;$A19,'FA2'!$B:$C,MATCH("HOME",'FA2'!$B$1:$C$1,0),0),"")&amp;IFERROR(VLOOKUP(JQ$2&amp;$A19,'EFL2'!$A:$D,MATCH("AWAY",'EFL2'!$A$1:$D$1,0),0),"")&amp;IFERROR(VLOOKUP(JQ$2&amp;$A19,'EFL2'!$B:$C,MATCH("HOME",'EFL2'!$B$1:$C$1,0),0),"")&amp;IFERROR(VLOOKUP(JQ$2&amp;$A19,'UCL2'!$C:$F,MATCH("AWAY",'UCL2'!$C$1:$F$1,0),0),"")&amp;IFERROR(VLOOKUP(JQ$2&amp;$A19,'UCL2'!$D:$E,MATCH("HOME",'UCL2'!$D$1:$E$1,0),0),"")&amp;IFERROR(VLOOKUP(JQ$2&amp;$A19,'EU2'!$C:$F,MATCH("AWAY",'EU2'!$C$1:$F$1,0),0),"")&amp;IFERROR(VLOOKUP(JQ$2&amp;$A19,'EU2'!$D:$E,MATCH("HOME",'EU2'!$D$1:$E$1,0),0),"")&amp;IFERROR(VLOOKUP(JQ$2&amp;$A19,'EUC2'!$C:$F,MATCH("AWAY",'EUC2'!$C$1:$F$1,0),0),"")&amp;IFERROR(VLOOKUP(JQ$2&amp;$A19,'EUC2'!$D:$E,MATCH("HOME",'EUC2'!$D$1:$E$1,0),0),"")</f>
        <v/>
      </c>
      <c r="JR19" s="25" t="str">
        <f>IFERROR(VLOOKUP(JR$2&amp;$B19,'FPL FIX2'!$N$1:$Q$400,MATCH("HOME",'FPL FIX2'!$N$1:$Q$1,0),0),"")&amp;IFERROR(VLOOKUP(JR$2&amp;$B19,'FPL FIX2'!$O$1:$P$400,MATCH("AWAY",'FPL FIX2'!$O$1:$P$1,0),0),"")&amp;IFERROR(VLOOKUP(JR$2&amp;$A19,'FA2'!$A:$D,MATCH("AWAY",'FA2'!$A$1:$D$1,0),0),"")&amp;IFERROR(VLOOKUP(JR$2&amp;$A19,'FA2'!$B:$C,MATCH("HOME",'FA2'!$B$1:$C$1,0),0),"")&amp;IFERROR(VLOOKUP(JR$2&amp;$A19,'EFL2'!$A:$D,MATCH("AWAY",'EFL2'!$A$1:$D$1,0),0),"")&amp;IFERROR(VLOOKUP(JR$2&amp;$A19,'EFL2'!$B:$C,MATCH("HOME",'EFL2'!$B$1:$C$1,0),0),"")&amp;IFERROR(VLOOKUP(JR$2&amp;$A19,'UCL2'!$C:$F,MATCH("AWAY",'UCL2'!$C$1:$F$1,0),0),"")&amp;IFERROR(VLOOKUP(JR$2&amp;$A19,'UCL2'!$D:$E,MATCH("HOME",'UCL2'!$D$1:$E$1,0),0),"")&amp;IFERROR(VLOOKUP(JR$2&amp;$A19,'EU2'!$C:$F,MATCH("AWAY",'EU2'!$C$1:$F$1,0),0),"")&amp;IFERROR(VLOOKUP(JR$2&amp;$A19,'EU2'!$D:$E,MATCH("HOME",'EU2'!$D$1:$E$1,0),0),"")&amp;IFERROR(VLOOKUP(JR$2&amp;$A19,'EUC2'!$C:$F,MATCH("AWAY",'EUC2'!$C$1:$F$1,0),0),"")&amp;IFERROR(VLOOKUP(JR$2&amp;$A19,'EUC2'!$D:$E,MATCH("HOME",'EUC2'!$D$1:$E$1,0),0),"")</f>
        <v/>
      </c>
      <c r="JS19" s="25" t="str">
        <f>IFERROR(VLOOKUP(JS$2&amp;$B19,'FPL FIX2'!$N$1:$Q$400,MATCH("HOME",'FPL FIX2'!$N$1:$Q$1,0),0),"")&amp;IFERROR(VLOOKUP(JS$2&amp;$B19,'FPL FIX2'!$O$1:$P$400,MATCH("AWAY",'FPL FIX2'!$O$1:$P$1,0),0),"")&amp;IFERROR(VLOOKUP(JS$2&amp;$A19,'FA2'!$A:$D,MATCH("AWAY",'FA2'!$A$1:$D$1,0),0),"")&amp;IFERROR(VLOOKUP(JS$2&amp;$A19,'FA2'!$B:$C,MATCH("HOME",'FA2'!$B$1:$C$1,0),0),"")&amp;IFERROR(VLOOKUP(JS$2&amp;$A19,'EFL2'!$A:$D,MATCH("AWAY",'EFL2'!$A$1:$D$1,0),0),"")&amp;IFERROR(VLOOKUP(JS$2&amp;$A19,'EFL2'!$B:$C,MATCH("HOME",'EFL2'!$B$1:$C$1,0),0),"")&amp;IFERROR(VLOOKUP(JS$2&amp;$A19,'UCL2'!$C:$F,MATCH("AWAY",'UCL2'!$C$1:$F$1,0),0),"")&amp;IFERROR(VLOOKUP(JS$2&amp;$A19,'UCL2'!$D:$E,MATCH("HOME",'UCL2'!$D$1:$E$1,0),0),"")&amp;IFERROR(VLOOKUP(JS$2&amp;$A19,'EU2'!$C:$F,MATCH("AWAY",'EU2'!$C$1:$F$1,0),0),"")&amp;IFERROR(VLOOKUP(JS$2&amp;$A19,'EU2'!$D:$E,MATCH("HOME",'EU2'!$D$1:$E$1,0),0),"")&amp;IFERROR(VLOOKUP(JS$2&amp;$A19,'EUC2'!$C:$F,MATCH("AWAY",'EUC2'!$C$1:$F$1,0),0),"")&amp;IFERROR(VLOOKUP(JS$2&amp;$A19,'EUC2'!$D:$E,MATCH("HOME",'EUC2'!$D$1:$E$1,0),0),"")</f>
        <v/>
      </c>
      <c r="JT19" s="25" t="str">
        <f>IFERROR(VLOOKUP(JT$2&amp;$B19,'FPL FIX2'!$N$1:$Q$400,MATCH("HOME",'FPL FIX2'!$N$1:$Q$1,0),0),"")&amp;IFERROR(VLOOKUP(JT$2&amp;$B19,'FPL FIX2'!$O$1:$P$400,MATCH("AWAY",'FPL FIX2'!$O$1:$P$1,0),0),"")&amp;IFERROR(VLOOKUP(JT$2&amp;$A19,'FA2'!$A:$D,MATCH("AWAY",'FA2'!$A$1:$D$1,0),0),"")&amp;IFERROR(VLOOKUP(JT$2&amp;$A19,'FA2'!$B:$C,MATCH("HOME",'FA2'!$B$1:$C$1,0),0),"")&amp;IFERROR(VLOOKUP(JT$2&amp;$A19,'EFL2'!$A:$D,MATCH("AWAY",'EFL2'!$A$1:$D$1,0),0),"")&amp;IFERROR(VLOOKUP(JT$2&amp;$A19,'EFL2'!$B:$C,MATCH("HOME",'EFL2'!$B$1:$C$1,0),0),"")&amp;IFERROR(VLOOKUP(JT$2&amp;$A19,'UCL2'!$C:$F,MATCH("AWAY",'UCL2'!$C$1:$F$1,0),0),"")&amp;IFERROR(VLOOKUP(JT$2&amp;$A19,'UCL2'!$D:$E,MATCH("HOME",'UCL2'!$D$1:$E$1,0),0),"")&amp;IFERROR(VLOOKUP(JT$2&amp;$A19,'EU2'!$C:$F,MATCH("AWAY",'EU2'!$C$1:$F$1,0),0),"")&amp;IFERROR(VLOOKUP(JT$2&amp;$A19,'EU2'!$D:$E,MATCH("HOME",'EU2'!$D$1:$E$1,0),0),"")&amp;IFERROR(VLOOKUP(JT$2&amp;$A19,'EUC2'!$C:$F,MATCH("AWAY",'EUC2'!$C$1:$F$1,0),0),"")&amp;IFERROR(VLOOKUP(JT$2&amp;$A19,'EUC2'!$D:$E,MATCH("HOME",'EUC2'!$D$1:$E$1,0),0),"")</f>
        <v/>
      </c>
      <c r="JU19" s="25" t="str">
        <f>IFERROR(VLOOKUP(JU$2&amp;$B19,'FPL FIX2'!$N$1:$Q$400,MATCH("HOME",'FPL FIX2'!$N$1:$Q$1,0),0),"")&amp;IFERROR(VLOOKUP(JU$2&amp;$B19,'FPL FIX2'!$O$1:$P$400,MATCH("AWAY",'FPL FIX2'!$O$1:$P$1,0),0),"")&amp;IFERROR(VLOOKUP(JU$2&amp;$A19,'FA2'!$A:$D,MATCH("AWAY",'FA2'!$A$1:$D$1,0),0),"")&amp;IFERROR(VLOOKUP(JU$2&amp;$A19,'FA2'!$B:$C,MATCH("HOME",'FA2'!$B$1:$C$1,0),0),"")&amp;IFERROR(VLOOKUP(JU$2&amp;$A19,'EFL2'!$A:$D,MATCH("AWAY",'EFL2'!$A$1:$D$1,0),0),"")&amp;IFERROR(VLOOKUP(JU$2&amp;$A19,'EFL2'!$B:$C,MATCH("HOME",'EFL2'!$B$1:$C$1,0),0),"")&amp;IFERROR(VLOOKUP(JU$2&amp;$A19,'UCL2'!$C:$F,MATCH("AWAY",'UCL2'!$C$1:$F$1,0),0),"")&amp;IFERROR(VLOOKUP(JU$2&amp;$A19,'UCL2'!$D:$E,MATCH("HOME",'UCL2'!$D$1:$E$1,0),0),"")&amp;IFERROR(VLOOKUP(JU$2&amp;$A19,'EU2'!$C:$F,MATCH("AWAY",'EU2'!$C$1:$F$1,0),0),"")&amp;IFERROR(VLOOKUP(JU$2&amp;$A19,'EU2'!$D:$E,MATCH("HOME",'EU2'!$D$1:$E$1,0),0),"")&amp;IFERROR(VLOOKUP(JU$2&amp;$A19,'EUC2'!$C:$F,MATCH("AWAY",'EUC2'!$C$1:$F$1,0),0),"")&amp;IFERROR(VLOOKUP(JU$2&amp;$A19,'EUC2'!$D:$E,MATCH("HOME",'EUC2'!$D$1:$E$1,0),0),"")</f>
        <v/>
      </c>
      <c r="JV19" s="25" t="str">
        <f>IFERROR(VLOOKUP(JV$2&amp;$B19,'FPL FIX2'!$N$1:$Q$400,MATCH("HOME",'FPL FIX2'!$N$1:$Q$1,0),0),"")&amp;IFERROR(VLOOKUP(JV$2&amp;$B19,'FPL FIX2'!$O$1:$P$400,MATCH("AWAY",'FPL FIX2'!$O$1:$P$1,0),0),"")&amp;IFERROR(VLOOKUP(JV$2&amp;$A19,'FA2'!$A:$D,MATCH("AWAY",'FA2'!$A$1:$D$1,0),0),"")&amp;IFERROR(VLOOKUP(JV$2&amp;$A19,'FA2'!$B:$C,MATCH("HOME",'FA2'!$B$1:$C$1,0),0),"")&amp;IFERROR(VLOOKUP(JV$2&amp;$A19,'EFL2'!$A:$D,MATCH("AWAY",'EFL2'!$A$1:$D$1,0),0),"")&amp;IFERROR(VLOOKUP(JV$2&amp;$A19,'EFL2'!$B:$C,MATCH("HOME",'EFL2'!$B$1:$C$1,0),0),"")&amp;IFERROR(VLOOKUP(JV$2&amp;$A19,'UCL2'!$C:$F,MATCH("AWAY",'UCL2'!$C$1:$F$1,0),0),"")&amp;IFERROR(VLOOKUP(JV$2&amp;$A19,'UCL2'!$D:$E,MATCH("HOME",'UCL2'!$D$1:$E$1,0),0),"")&amp;IFERROR(VLOOKUP(JV$2&amp;$A19,'EU2'!$C:$F,MATCH("AWAY",'EU2'!$C$1:$F$1,0),0),"")&amp;IFERROR(VLOOKUP(JV$2&amp;$A19,'EU2'!$D:$E,MATCH("HOME",'EU2'!$D$1:$E$1,0),0),"")&amp;IFERROR(VLOOKUP(JV$2&amp;$A19,'EUC2'!$C:$F,MATCH("AWAY",'EUC2'!$C$1:$F$1,0),0),"")&amp;IFERROR(VLOOKUP(JV$2&amp;$A19,'EUC2'!$D:$E,MATCH("HOME",'EUC2'!$D$1:$E$1,0),0),"")</f>
        <v/>
      </c>
      <c r="JW19" s="25" t="str">
        <f>IFERROR(VLOOKUP(JW$2&amp;$B19,'FPL FIX2'!$N$1:$Q$400,MATCH("HOME",'FPL FIX2'!$N$1:$Q$1,0),0),"")&amp;IFERROR(VLOOKUP(JW$2&amp;$B19,'FPL FIX2'!$O$1:$P$400,MATCH("AWAY",'FPL FIX2'!$O$1:$P$1,0),0),"")&amp;IFERROR(VLOOKUP(JW$2&amp;$A19,'FA2'!$A:$D,MATCH("AWAY",'FA2'!$A$1:$D$1,0),0),"")&amp;IFERROR(VLOOKUP(JW$2&amp;$A19,'FA2'!$B:$C,MATCH("HOME",'FA2'!$B$1:$C$1,0),0),"")&amp;IFERROR(VLOOKUP(JW$2&amp;$A19,'EFL2'!$A:$D,MATCH("AWAY",'EFL2'!$A$1:$D$1,0),0),"")&amp;IFERROR(VLOOKUP(JW$2&amp;$A19,'EFL2'!$B:$C,MATCH("HOME",'EFL2'!$B$1:$C$1,0),0),"")&amp;IFERROR(VLOOKUP(JW$2&amp;$A19,'UCL2'!$C:$F,MATCH("AWAY",'UCL2'!$C$1:$F$1,0),0),"")&amp;IFERROR(VLOOKUP(JW$2&amp;$A19,'UCL2'!$D:$E,MATCH("HOME",'UCL2'!$D$1:$E$1,0),0),"")&amp;IFERROR(VLOOKUP(JW$2&amp;$A19,'EU2'!$C:$F,MATCH("AWAY",'EU2'!$C$1:$F$1,0),0),"")&amp;IFERROR(VLOOKUP(JW$2&amp;$A19,'EU2'!$D:$E,MATCH("HOME",'EU2'!$D$1:$E$1,0),0),"")&amp;IFERROR(VLOOKUP(JW$2&amp;$A19,'EUC2'!$C:$F,MATCH("AWAY",'EUC2'!$C$1:$F$1,0),0),"")&amp;IFERROR(VLOOKUP(JW$2&amp;$A19,'EUC2'!$D:$E,MATCH("HOME",'EUC2'!$D$1:$E$1,0),0),"")</f>
        <v>SOU</v>
      </c>
      <c r="JX19" s="25" t="str">
        <f>IFERROR(VLOOKUP(JX$2&amp;$B19,'FPL FIX2'!$N$1:$Q$400,MATCH("HOME",'FPL FIX2'!$N$1:$Q$1,0),0),"")&amp;IFERROR(VLOOKUP(JX$2&amp;$B19,'FPL FIX2'!$O$1:$P$400,MATCH("AWAY",'FPL FIX2'!$O$1:$P$1,0),0),"")&amp;IFERROR(VLOOKUP(JX$2&amp;$A19,'FA2'!$A:$D,MATCH("AWAY",'FA2'!$A$1:$D$1,0),0),"")&amp;IFERROR(VLOOKUP(JX$2&amp;$A19,'FA2'!$B:$C,MATCH("HOME",'FA2'!$B$1:$C$1,0),0),"")&amp;IFERROR(VLOOKUP(JX$2&amp;$A19,'EFL2'!$A:$D,MATCH("AWAY",'EFL2'!$A$1:$D$1,0),0),"")&amp;IFERROR(VLOOKUP(JX$2&amp;$A19,'EFL2'!$B:$C,MATCH("HOME",'EFL2'!$B$1:$C$1,0),0),"")&amp;IFERROR(VLOOKUP(JX$2&amp;$A19,'UCL2'!$C:$F,MATCH("AWAY",'UCL2'!$C$1:$F$1,0),0),"")&amp;IFERROR(VLOOKUP(JX$2&amp;$A19,'UCL2'!$D:$E,MATCH("HOME",'UCL2'!$D$1:$E$1,0),0),"")&amp;IFERROR(VLOOKUP(JX$2&amp;$A19,'EU2'!$C:$F,MATCH("AWAY",'EU2'!$C$1:$F$1,0),0),"")&amp;IFERROR(VLOOKUP(JX$2&amp;$A19,'EU2'!$D:$E,MATCH("HOME",'EU2'!$D$1:$E$1,0),0),"")&amp;IFERROR(VLOOKUP(JX$2&amp;$A19,'EUC2'!$C:$F,MATCH("AWAY",'EUC2'!$C$1:$F$1,0),0),"")&amp;IFERROR(VLOOKUP(JX$2&amp;$A19,'EUC2'!$D:$E,MATCH("HOME",'EUC2'!$D$1:$E$1,0),0),"")</f>
        <v/>
      </c>
      <c r="JY19" s="25" t="str">
        <f>IFERROR(VLOOKUP(JY$2&amp;$B19,'FPL FIX2'!$N$1:$Q$400,MATCH("HOME",'FPL FIX2'!$N$1:$Q$1,0),0),"")&amp;IFERROR(VLOOKUP(JY$2&amp;$B19,'FPL FIX2'!$O$1:$P$400,MATCH("AWAY",'FPL FIX2'!$O$1:$P$1,0),0),"")&amp;IFERROR(VLOOKUP(JY$2&amp;$A19,'FA2'!$A:$D,MATCH("AWAY",'FA2'!$A$1:$D$1,0),0),"")&amp;IFERROR(VLOOKUP(JY$2&amp;$A19,'FA2'!$B:$C,MATCH("HOME",'FA2'!$B$1:$C$1,0),0),"")&amp;IFERROR(VLOOKUP(JY$2&amp;$A19,'EFL2'!$A:$D,MATCH("AWAY",'EFL2'!$A$1:$D$1,0),0),"")&amp;IFERROR(VLOOKUP(JY$2&amp;$A19,'EFL2'!$B:$C,MATCH("HOME",'EFL2'!$B$1:$C$1,0),0),"")&amp;IFERROR(VLOOKUP(JY$2&amp;$A19,'UCL2'!$C:$F,MATCH("AWAY",'UCL2'!$C$1:$F$1,0),0),"")&amp;IFERROR(VLOOKUP(JY$2&amp;$A19,'UCL2'!$D:$E,MATCH("HOME",'UCL2'!$D$1:$E$1,0),0),"")&amp;IFERROR(VLOOKUP(JY$2&amp;$A19,'EU2'!$C:$F,MATCH("AWAY",'EU2'!$C$1:$F$1,0),0),"")&amp;IFERROR(VLOOKUP(JY$2&amp;$A19,'EU2'!$D:$E,MATCH("HOME",'EU2'!$D$1:$E$1,0),0),"")&amp;IFERROR(VLOOKUP(JY$2&amp;$A19,'EUC2'!$C:$F,MATCH("AWAY",'EUC2'!$C$1:$F$1,0),0),"")&amp;IFERROR(VLOOKUP(JY$2&amp;$A19,'EUC2'!$D:$E,MATCH("HOME",'EUC2'!$D$1:$E$1,0),0),"")</f>
        <v/>
      </c>
      <c r="JZ19" s="25" t="str">
        <f>IFERROR(VLOOKUP(JZ$2&amp;$B19,'FPL FIX2'!$N$1:$Q$400,MATCH("HOME",'FPL FIX2'!$N$1:$Q$1,0),0),"")&amp;IFERROR(VLOOKUP(JZ$2&amp;$B19,'FPL FIX2'!$O$1:$P$400,MATCH("AWAY",'FPL FIX2'!$O$1:$P$1,0),0),"")&amp;IFERROR(VLOOKUP(JZ$2&amp;$A19,'FA2'!$A:$D,MATCH("AWAY",'FA2'!$A$1:$D$1,0),0),"")&amp;IFERROR(VLOOKUP(JZ$2&amp;$A19,'FA2'!$B:$C,MATCH("HOME",'FA2'!$B$1:$C$1,0),0),"")&amp;IFERROR(VLOOKUP(JZ$2&amp;$A19,'EFL2'!$A:$D,MATCH("AWAY",'EFL2'!$A$1:$D$1,0),0),"")&amp;IFERROR(VLOOKUP(JZ$2&amp;$A19,'EFL2'!$B:$C,MATCH("HOME",'EFL2'!$B$1:$C$1,0),0),"")&amp;IFERROR(VLOOKUP(JZ$2&amp;$A19,'UCL2'!$C:$F,MATCH("AWAY",'UCL2'!$C$1:$F$1,0),0),"")&amp;IFERROR(VLOOKUP(JZ$2&amp;$A19,'UCL2'!$D:$E,MATCH("HOME",'UCL2'!$D$1:$E$1,0),0),"")&amp;IFERROR(VLOOKUP(JZ$2&amp;$A19,'EU2'!$C:$F,MATCH("AWAY",'EU2'!$C$1:$F$1,0),0),"")&amp;IFERROR(VLOOKUP(JZ$2&amp;$A19,'EU2'!$D:$E,MATCH("HOME",'EU2'!$D$1:$E$1,0),0),"")&amp;IFERROR(VLOOKUP(JZ$2&amp;$A19,'EUC2'!$C:$F,MATCH("AWAY",'EUC2'!$C$1:$F$1,0),0),"")&amp;IFERROR(VLOOKUP(JZ$2&amp;$A19,'EUC2'!$D:$E,MATCH("HOME",'EUC2'!$D$1:$E$1,0),0),"")</f>
        <v/>
      </c>
      <c r="KA19" s="25" t="str">
        <f>IFERROR(VLOOKUP(KA$2&amp;$B19,'FPL FIX2'!$N$1:$Q$400,MATCH("HOME",'FPL FIX2'!$N$1:$Q$1,0),0),"")&amp;IFERROR(VLOOKUP(KA$2&amp;$B19,'FPL FIX2'!$O$1:$P$400,MATCH("AWAY",'FPL FIX2'!$O$1:$P$1,0),0),"")&amp;IFERROR(VLOOKUP(KA$2&amp;$A19,'FA2'!$A:$D,MATCH("AWAY",'FA2'!$A$1:$D$1,0),0),"")&amp;IFERROR(VLOOKUP(KA$2&amp;$A19,'FA2'!$B:$C,MATCH("HOME",'FA2'!$B$1:$C$1,0),0),"")&amp;IFERROR(VLOOKUP(KA$2&amp;$A19,'EFL2'!$A:$D,MATCH("AWAY",'EFL2'!$A$1:$D$1,0),0),"")&amp;IFERROR(VLOOKUP(KA$2&amp;$A19,'EFL2'!$B:$C,MATCH("HOME",'EFL2'!$B$1:$C$1,0),0),"")&amp;IFERROR(VLOOKUP(KA$2&amp;$A19,'UCL2'!$C:$F,MATCH("AWAY",'UCL2'!$C$1:$F$1,0),0),"")&amp;IFERROR(VLOOKUP(KA$2&amp;$A19,'UCL2'!$D:$E,MATCH("HOME",'UCL2'!$D$1:$E$1,0),0),"")&amp;IFERROR(VLOOKUP(KA$2&amp;$A19,'EU2'!$C:$F,MATCH("AWAY",'EU2'!$C$1:$F$1,0),0),"")&amp;IFERROR(VLOOKUP(KA$2&amp;$A19,'EU2'!$D:$E,MATCH("HOME",'EU2'!$D$1:$E$1,0),0),"")&amp;IFERROR(VLOOKUP(KA$2&amp;$A19,'EUC2'!$C:$F,MATCH("AWAY",'EUC2'!$C$1:$F$1,0),0),"")&amp;IFERROR(VLOOKUP(KA$2&amp;$A19,'EUC2'!$D:$E,MATCH("HOME",'EUC2'!$D$1:$E$1,0),0),"")</f>
        <v/>
      </c>
      <c r="KB19" s="25" t="str">
        <f>IFERROR(VLOOKUP(KB$2&amp;$B19,'FPL FIX2'!$N$1:$Q$400,MATCH("HOME",'FPL FIX2'!$N$1:$Q$1,0),0),"")&amp;IFERROR(VLOOKUP(KB$2&amp;$B19,'FPL FIX2'!$O$1:$P$400,MATCH("AWAY",'FPL FIX2'!$O$1:$P$1,0),0),"")&amp;IFERROR(VLOOKUP(KB$2&amp;$A19,'FA2'!$A:$D,MATCH("AWAY",'FA2'!$A$1:$D$1,0),0),"")&amp;IFERROR(VLOOKUP(KB$2&amp;$A19,'FA2'!$B:$C,MATCH("HOME",'FA2'!$B$1:$C$1,0),0),"")&amp;IFERROR(VLOOKUP(KB$2&amp;$A19,'EFL2'!$A:$D,MATCH("AWAY",'EFL2'!$A$1:$D$1,0),0),"")&amp;IFERROR(VLOOKUP(KB$2&amp;$A19,'EFL2'!$B:$C,MATCH("HOME",'EFL2'!$B$1:$C$1,0),0),"")&amp;IFERROR(VLOOKUP(KB$2&amp;$A19,'UCL2'!$C:$F,MATCH("AWAY",'UCL2'!$C$1:$F$1,0),0),"")&amp;IFERROR(VLOOKUP(KB$2&amp;$A19,'UCL2'!$D:$E,MATCH("HOME",'UCL2'!$D$1:$E$1,0),0),"")&amp;IFERROR(VLOOKUP(KB$2&amp;$A19,'EU2'!$C:$F,MATCH("AWAY",'EU2'!$C$1:$F$1,0),0),"")&amp;IFERROR(VLOOKUP(KB$2&amp;$A19,'EU2'!$D:$E,MATCH("HOME",'EU2'!$D$1:$E$1,0),0),"")&amp;IFERROR(VLOOKUP(KB$2&amp;$A19,'EUC2'!$C:$F,MATCH("AWAY",'EUC2'!$C$1:$F$1,0),0),"")&amp;IFERROR(VLOOKUP(KB$2&amp;$A19,'EUC2'!$D:$E,MATCH("HOME",'EUC2'!$D$1:$E$1,0),0),"")</f>
        <v>che</v>
      </c>
      <c r="KC19" s="25" t="str">
        <f>IFERROR(VLOOKUP(KC$2&amp;$B19,'FPL FIX2'!$N$1:$Q$400,MATCH("HOME",'FPL FIX2'!$N$1:$Q$1,0),0),"")&amp;IFERROR(VLOOKUP(KC$2&amp;$B19,'FPL FIX2'!$O$1:$P$400,MATCH("AWAY",'FPL FIX2'!$O$1:$P$1,0),0),"")&amp;IFERROR(VLOOKUP(KC$2&amp;$A19,'FA2'!$A:$D,MATCH("AWAY",'FA2'!$A$1:$D$1,0),0),"")&amp;IFERROR(VLOOKUP(KC$2&amp;$A19,'FA2'!$B:$C,MATCH("HOME",'FA2'!$B$1:$C$1,0),0),"")&amp;IFERROR(VLOOKUP(KC$2&amp;$A19,'EFL2'!$A:$D,MATCH("AWAY",'EFL2'!$A$1:$D$1,0),0),"")&amp;IFERROR(VLOOKUP(KC$2&amp;$A19,'EFL2'!$B:$C,MATCH("HOME",'EFL2'!$B$1:$C$1,0),0),"")&amp;IFERROR(VLOOKUP(KC$2&amp;$A19,'UCL2'!$C:$F,MATCH("AWAY",'UCL2'!$C$1:$F$1,0),0),"")&amp;IFERROR(VLOOKUP(KC$2&amp;$A19,'UCL2'!$D:$E,MATCH("HOME",'UCL2'!$D$1:$E$1,0),0),"")&amp;IFERROR(VLOOKUP(KC$2&amp;$A19,'EU2'!$C:$F,MATCH("AWAY",'EU2'!$C$1:$F$1,0),0),"")&amp;IFERROR(VLOOKUP(KC$2&amp;$A19,'EU2'!$D:$E,MATCH("HOME",'EU2'!$D$1:$E$1,0),0),"")&amp;IFERROR(VLOOKUP(KC$2&amp;$A19,'EUC2'!$C:$F,MATCH("AWAY",'EUC2'!$C$1:$F$1,0),0),"")&amp;IFERROR(VLOOKUP(KC$2&amp;$A19,'EUC2'!$D:$E,MATCH("HOME",'EUC2'!$D$1:$E$1,0),0),"")</f>
        <v/>
      </c>
      <c r="KD19" s="25" t="str">
        <f>IFERROR(VLOOKUP(KD$2&amp;$B19,'FPL FIX2'!$N$1:$Q$400,MATCH("HOME",'FPL FIX2'!$N$1:$Q$1,0),0),"")&amp;IFERROR(VLOOKUP(KD$2&amp;$B19,'FPL FIX2'!$O$1:$P$400,MATCH("AWAY",'FPL FIX2'!$O$1:$P$1,0),0),"")&amp;IFERROR(VLOOKUP(KD$2&amp;$A19,'FA2'!$A:$D,MATCH("AWAY",'FA2'!$A$1:$D$1,0),0),"")&amp;IFERROR(VLOOKUP(KD$2&amp;$A19,'FA2'!$B:$C,MATCH("HOME",'FA2'!$B$1:$C$1,0),0),"")&amp;IFERROR(VLOOKUP(KD$2&amp;$A19,'EFL2'!$A:$D,MATCH("AWAY",'EFL2'!$A$1:$D$1,0),0),"")&amp;IFERROR(VLOOKUP(KD$2&amp;$A19,'EFL2'!$B:$C,MATCH("HOME",'EFL2'!$B$1:$C$1,0),0),"")&amp;IFERROR(VLOOKUP(KD$2&amp;$A19,'UCL2'!$C:$F,MATCH("AWAY",'UCL2'!$C$1:$F$1,0),0),"")&amp;IFERROR(VLOOKUP(KD$2&amp;$A19,'UCL2'!$D:$E,MATCH("HOME",'UCL2'!$D$1:$E$1,0),0),"")&amp;IFERROR(VLOOKUP(KD$2&amp;$A19,'EU2'!$C:$F,MATCH("AWAY",'EU2'!$C$1:$F$1,0),0),"")&amp;IFERROR(VLOOKUP(KD$2&amp;$A19,'EU2'!$D:$E,MATCH("HOME",'EU2'!$D$1:$E$1,0),0),"")&amp;IFERROR(VLOOKUP(KD$2&amp;$A19,'EUC2'!$C:$F,MATCH("AWAY",'EUC2'!$C$1:$F$1,0),0),"")&amp;IFERROR(VLOOKUP(KD$2&amp;$A19,'EUC2'!$D:$E,MATCH("HOME",'EUC2'!$D$1:$E$1,0),0),"")</f>
        <v/>
      </c>
      <c r="KE19" s="25" t="str">
        <f>IFERROR(VLOOKUP(KE$2&amp;$B19,'FPL FIX2'!$N$1:$Q$400,MATCH("HOME",'FPL FIX2'!$N$1:$Q$1,0),0),"")&amp;IFERROR(VLOOKUP(KE$2&amp;$B19,'FPL FIX2'!$O$1:$P$400,MATCH("AWAY",'FPL FIX2'!$O$1:$P$1,0),0),"")&amp;IFERROR(VLOOKUP(KE$2&amp;$A19,'FA2'!$A:$D,MATCH("AWAY",'FA2'!$A$1:$D$1,0),0),"")&amp;IFERROR(VLOOKUP(KE$2&amp;$A19,'FA2'!$B:$C,MATCH("HOME",'FA2'!$B$1:$C$1,0),0),"")&amp;IFERROR(VLOOKUP(KE$2&amp;$A19,'EFL2'!$A:$D,MATCH("AWAY",'EFL2'!$A$1:$D$1,0),0),"")&amp;IFERROR(VLOOKUP(KE$2&amp;$A19,'EFL2'!$B:$C,MATCH("HOME",'EFL2'!$B$1:$C$1,0),0),"")&amp;IFERROR(VLOOKUP(KE$2&amp;$A19,'UCL2'!$C:$F,MATCH("AWAY",'UCL2'!$C$1:$F$1,0),0),"")&amp;IFERROR(VLOOKUP(KE$2&amp;$A19,'UCL2'!$D:$E,MATCH("HOME",'UCL2'!$D$1:$E$1,0),0),"")&amp;IFERROR(VLOOKUP(KE$2&amp;$A19,'EU2'!$C:$F,MATCH("AWAY",'EU2'!$C$1:$F$1,0),0),"")&amp;IFERROR(VLOOKUP(KE$2&amp;$A19,'EU2'!$D:$E,MATCH("HOME",'EU2'!$D$1:$E$1,0),0),"")&amp;IFERROR(VLOOKUP(KE$2&amp;$A19,'EUC2'!$C:$F,MATCH("AWAY",'EUC2'!$C$1:$F$1,0),0),"")&amp;IFERROR(VLOOKUP(KE$2&amp;$A19,'EUC2'!$D:$E,MATCH("HOME",'EUC2'!$D$1:$E$1,0),0),"")</f>
        <v/>
      </c>
      <c r="KF19" s="25" t="str">
        <f>IFERROR(VLOOKUP(KF$2&amp;$B19,'FPL FIX2'!$N$1:$Q$400,MATCH("HOME",'FPL FIX2'!$N$1:$Q$1,0),0),"")&amp;IFERROR(VLOOKUP(KF$2&amp;$B19,'FPL FIX2'!$O$1:$P$400,MATCH("AWAY",'FPL FIX2'!$O$1:$P$1,0),0),"")&amp;IFERROR(VLOOKUP(KF$2&amp;$A19,'FA2'!$A:$D,MATCH("AWAY",'FA2'!$A$1:$D$1,0),0),"")&amp;IFERROR(VLOOKUP(KF$2&amp;$A19,'FA2'!$B:$C,MATCH("HOME",'FA2'!$B$1:$C$1,0),0),"")&amp;IFERROR(VLOOKUP(KF$2&amp;$A19,'EFL2'!$A:$D,MATCH("AWAY",'EFL2'!$A$1:$D$1,0),0),"")&amp;IFERROR(VLOOKUP(KF$2&amp;$A19,'EFL2'!$B:$C,MATCH("HOME",'EFL2'!$B$1:$C$1,0),0),"")&amp;IFERROR(VLOOKUP(KF$2&amp;$A19,'UCL2'!$C:$F,MATCH("AWAY",'UCL2'!$C$1:$F$1,0),0),"")&amp;IFERROR(VLOOKUP(KF$2&amp;$A19,'UCL2'!$D:$E,MATCH("HOME",'UCL2'!$D$1:$E$1,0),0),"")&amp;IFERROR(VLOOKUP(KF$2&amp;$A19,'EU2'!$C:$F,MATCH("AWAY",'EU2'!$C$1:$F$1,0),0),"")&amp;IFERROR(VLOOKUP(KF$2&amp;$A19,'EU2'!$D:$E,MATCH("HOME",'EU2'!$D$1:$E$1,0),0),"")&amp;IFERROR(VLOOKUP(KF$2&amp;$A19,'EUC2'!$C:$F,MATCH("AWAY",'EUC2'!$C$1:$F$1,0),0),"")&amp;IFERROR(VLOOKUP(KF$2&amp;$A19,'EUC2'!$D:$E,MATCH("HOME",'EUC2'!$D$1:$E$1,0),0),"")</f>
        <v/>
      </c>
      <c r="KG19" s="25" t="str">
        <f>IFERROR(VLOOKUP(KG$2&amp;$B19,'FPL FIX2'!$N$1:$Q$400,MATCH("HOME",'FPL FIX2'!$N$1:$Q$1,0),0),"")&amp;IFERROR(VLOOKUP(KG$2&amp;$B19,'FPL FIX2'!$O$1:$P$400,MATCH("AWAY",'FPL FIX2'!$O$1:$P$1,0),0),"")&amp;IFERROR(VLOOKUP(KG$2&amp;$A19,'FA2'!$A:$D,MATCH("AWAY",'FA2'!$A$1:$D$1,0),0),"")&amp;IFERROR(VLOOKUP(KG$2&amp;$A19,'FA2'!$B:$C,MATCH("HOME",'FA2'!$B$1:$C$1,0),0),"")&amp;IFERROR(VLOOKUP(KG$2&amp;$A19,'EFL2'!$A:$D,MATCH("AWAY",'EFL2'!$A$1:$D$1,0),0),"")&amp;IFERROR(VLOOKUP(KG$2&amp;$A19,'EFL2'!$B:$C,MATCH("HOME",'EFL2'!$B$1:$C$1,0),0),"")&amp;IFERROR(VLOOKUP(KG$2&amp;$A19,'UCL2'!$C:$F,MATCH("AWAY",'UCL2'!$C$1:$F$1,0),0),"")&amp;IFERROR(VLOOKUP(KG$2&amp;$A19,'UCL2'!$D:$E,MATCH("HOME",'UCL2'!$D$1:$E$1,0),0),"")&amp;IFERROR(VLOOKUP(KG$2&amp;$A19,'EU2'!$C:$F,MATCH("AWAY",'EU2'!$C$1:$F$1,0),0),"")&amp;IFERROR(VLOOKUP(KG$2&amp;$A19,'EU2'!$D:$E,MATCH("HOME",'EU2'!$D$1:$E$1,0),0),"")&amp;IFERROR(VLOOKUP(KG$2&amp;$A19,'EUC2'!$C:$F,MATCH("AWAY",'EUC2'!$C$1:$F$1,0),0),"")&amp;IFERROR(VLOOKUP(KG$2&amp;$A19,'EUC2'!$D:$E,MATCH("HOME",'EUC2'!$D$1:$E$1,0),0),"")</f>
        <v/>
      </c>
      <c r="KH19" s="25" t="str">
        <f>IFERROR(VLOOKUP(KH$2&amp;$B19,'FPL FIX2'!$N$1:$Q$400,MATCH("HOME",'FPL FIX2'!$N$1:$Q$1,0),0),"")&amp;IFERROR(VLOOKUP(KH$2&amp;$B19,'FPL FIX2'!$O$1:$P$400,MATCH("AWAY",'FPL FIX2'!$O$1:$P$1,0),0),"")&amp;IFERROR(VLOOKUP(KH$2&amp;$A19,'FA2'!$A:$D,MATCH("AWAY",'FA2'!$A$1:$D$1,0),0),"")&amp;IFERROR(VLOOKUP(KH$2&amp;$A19,'FA2'!$B:$C,MATCH("HOME",'FA2'!$B$1:$C$1,0),0),"")&amp;IFERROR(VLOOKUP(KH$2&amp;$A19,'EFL2'!$A:$D,MATCH("AWAY",'EFL2'!$A$1:$D$1,0),0),"")&amp;IFERROR(VLOOKUP(KH$2&amp;$A19,'EFL2'!$B:$C,MATCH("HOME",'EFL2'!$B$1:$C$1,0),0),"")&amp;IFERROR(VLOOKUP(KH$2&amp;$A19,'UCL2'!$C:$F,MATCH("AWAY",'UCL2'!$C$1:$F$1,0),0),"")&amp;IFERROR(VLOOKUP(KH$2&amp;$A19,'UCL2'!$D:$E,MATCH("HOME",'UCL2'!$D$1:$E$1,0),0),"")&amp;IFERROR(VLOOKUP(KH$2&amp;$A19,'EU2'!$C:$F,MATCH("AWAY",'EU2'!$C$1:$F$1,0),0),"")&amp;IFERROR(VLOOKUP(KH$2&amp;$A19,'EU2'!$D:$E,MATCH("HOME",'EU2'!$D$1:$E$1,0),0),"")&amp;IFERROR(VLOOKUP(KH$2&amp;$A19,'EUC2'!$C:$F,MATCH("AWAY",'EUC2'!$C$1:$F$1,0),0),"")&amp;IFERROR(VLOOKUP(KH$2&amp;$A19,'EUC2'!$D:$E,MATCH("HOME",'EUC2'!$D$1:$E$1,0),0),"")</f>
        <v/>
      </c>
      <c r="KI19" s="25" t="str">
        <f>IFERROR(VLOOKUP(KI$2&amp;$B19,'FPL FIX2'!$N$1:$Q$400,MATCH("HOME",'FPL FIX2'!$N$1:$Q$1,0),0),"")&amp;IFERROR(VLOOKUP(KI$2&amp;$B19,'FPL FIX2'!$O$1:$P$400,MATCH("AWAY",'FPL FIX2'!$O$1:$P$1,0),0),"")&amp;IFERROR(VLOOKUP(KI$2&amp;$A19,'FA2'!$A:$D,MATCH("AWAY",'FA2'!$A$1:$D$1,0),0),"")&amp;IFERROR(VLOOKUP(KI$2&amp;$A19,'FA2'!$B:$C,MATCH("HOME",'FA2'!$B$1:$C$1,0),0),"")&amp;IFERROR(VLOOKUP(KI$2&amp;$A19,'EFL2'!$A:$D,MATCH("AWAY",'EFL2'!$A$1:$D$1,0),0),"")&amp;IFERROR(VLOOKUP(KI$2&amp;$A19,'EFL2'!$B:$C,MATCH("HOME",'EFL2'!$B$1:$C$1,0),0),"")&amp;IFERROR(VLOOKUP(KI$2&amp;$A19,'UCL2'!$C:$F,MATCH("AWAY",'UCL2'!$C$1:$F$1,0),0),"")&amp;IFERROR(VLOOKUP(KI$2&amp;$A19,'UCL2'!$D:$E,MATCH("HOME",'UCL2'!$D$1:$E$1,0),0),"")&amp;IFERROR(VLOOKUP(KI$2&amp;$A19,'EU2'!$C:$F,MATCH("AWAY",'EU2'!$C$1:$F$1,0),0),"")&amp;IFERROR(VLOOKUP(KI$2&amp;$A19,'EU2'!$D:$E,MATCH("HOME",'EU2'!$D$1:$E$1,0),0),"")&amp;IFERROR(VLOOKUP(KI$2&amp;$A19,'EUC2'!$C:$F,MATCH("AWAY",'EUC2'!$C$1:$F$1,0),0),"")&amp;IFERROR(VLOOKUP(KI$2&amp;$A19,'EUC2'!$D:$E,MATCH("HOME",'EUC2'!$D$1:$E$1,0),0),"")</f>
        <v>ARS</v>
      </c>
      <c r="KJ19" s="25" t="str">
        <f>IFERROR(VLOOKUP(KJ$2&amp;$B19,'FPL FIX2'!$N$1:$Q$400,MATCH("HOME",'FPL FIX2'!$N$1:$Q$1,0),0),"")&amp;IFERROR(VLOOKUP(KJ$2&amp;$B19,'FPL FIX2'!$O$1:$P$400,MATCH("AWAY",'FPL FIX2'!$O$1:$P$1,0),0),"")&amp;IFERROR(VLOOKUP(KJ$2&amp;$A19,'FA2'!$A:$D,MATCH("AWAY",'FA2'!$A$1:$D$1,0),0),"")&amp;IFERROR(VLOOKUP(KJ$2&amp;$A19,'FA2'!$B:$C,MATCH("HOME",'FA2'!$B$1:$C$1,0),0),"")&amp;IFERROR(VLOOKUP(KJ$2&amp;$A19,'EFL2'!$A:$D,MATCH("AWAY",'EFL2'!$A$1:$D$1,0),0),"")&amp;IFERROR(VLOOKUP(KJ$2&amp;$A19,'EFL2'!$B:$C,MATCH("HOME",'EFL2'!$B$1:$C$1,0),0),"")&amp;IFERROR(VLOOKUP(KJ$2&amp;$A19,'UCL2'!$C:$F,MATCH("AWAY",'UCL2'!$C$1:$F$1,0),0),"")&amp;IFERROR(VLOOKUP(KJ$2&amp;$A19,'UCL2'!$D:$E,MATCH("HOME",'UCL2'!$D$1:$E$1,0),0),"")&amp;IFERROR(VLOOKUP(KJ$2&amp;$A19,'EU2'!$C:$F,MATCH("AWAY",'EU2'!$C$1:$F$1,0),0),"")&amp;IFERROR(VLOOKUP(KJ$2&amp;$A19,'EU2'!$D:$E,MATCH("HOME",'EU2'!$D$1:$E$1,0),0),"")&amp;IFERROR(VLOOKUP(KJ$2&amp;$A19,'EUC2'!$C:$F,MATCH("AWAY",'EUC2'!$C$1:$F$1,0),0),"")&amp;IFERROR(VLOOKUP(KJ$2&amp;$A19,'EUC2'!$D:$E,MATCH("HOME",'EUC2'!$D$1:$E$1,0),0),"")</f>
        <v/>
      </c>
      <c r="KK19" s="25" t="str">
        <f>IFERROR(VLOOKUP(KK$2&amp;$B19,'FPL FIX2'!$N$1:$Q$400,MATCH("HOME",'FPL FIX2'!$N$1:$Q$1,0),0),"")&amp;IFERROR(VLOOKUP(KK$2&amp;$B19,'FPL FIX2'!$O$1:$P$400,MATCH("AWAY",'FPL FIX2'!$O$1:$P$1,0),0),"")&amp;IFERROR(VLOOKUP(KK$2&amp;$A19,'FA2'!$A:$D,MATCH("AWAY",'FA2'!$A$1:$D$1,0),0),"")&amp;IFERROR(VLOOKUP(KK$2&amp;$A19,'FA2'!$B:$C,MATCH("HOME",'FA2'!$B$1:$C$1,0),0),"")&amp;IFERROR(VLOOKUP(KK$2&amp;$A19,'EFL2'!$A:$D,MATCH("AWAY",'EFL2'!$A$1:$D$1,0),0),"")&amp;IFERROR(VLOOKUP(KK$2&amp;$A19,'EFL2'!$B:$C,MATCH("HOME",'EFL2'!$B$1:$C$1,0),0),"")&amp;IFERROR(VLOOKUP(KK$2&amp;$A19,'UCL2'!$C:$F,MATCH("AWAY",'UCL2'!$C$1:$F$1,0),0),"")&amp;IFERROR(VLOOKUP(KK$2&amp;$A19,'UCL2'!$D:$E,MATCH("HOME",'UCL2'!$D$1:$E$1,0),0),"")&amp;IFERROR(VLOOKUP(KK$2&amp;$A19,'EU2'!$C:$F,MATCH("AWAY",'EU2'!$C$1:$F$1,0),0),"")&amp;IFERROR(VLOOKUP(KK$2&amp;$A19,'EU2'!$D:$E,MATCH("HOME",'EU2'!$D$1:$E$1,0),0),"")&amp;IFERROR(VLOOKUP(KK$2&amp;$A19,'EUC2'!$C:$F,MATCH("AWAY",'EUC2'!$C$1:$F$1,0),0),"")&amp;IFERROR(VLOOKUP(KK$2&amp;$A19,'EUC2'!$D:$E,MATCH("HOME",'EUC2'!$D$1:$E$1,0),0),"")</f>
        <v/>
      </c>
      <c r="KL19" s="25" t="str">
        <f>IFERROR(VLOOKUP(KL$2&amp;$B19,'FPL FIX2'!$N$1:$Q$400,MATCH("HOME",'FPL FIX2'!$N$1:$Q$1,0),0),"")&amp;IFERROR(VLOOKUP(KL$2&amp;$B19,'FPL FIX2'!$O$1:$P$400,MATCH("AWAY",'FPL FIX2'!$O$1:$P$1,0),0),"")&amp;IFERROR(VLOOKUP(KL$2&amp;$A19,'FA2'!$A:$D,MATCH("AWAY",'FA2'!$A$1:$D$1,0),0),"")&amp;IFERROR(VLOOKUP(KL$2&amp;$A19,'FA2'!$B:$C,MATCH("HOME",'FA2'!$B$1:$C$1,0),0),"")&amp;IFERROR(VLOOKUP(KL$2&amp;$A19,'EFL2'!$A:$D,MATCH("AWAY",'EFL2'!$A$1:$D$1,0),0),"")&amp;IFERROR(VLOOKUP(KL$2&amp;$A19,'EFL2'!$B:$C,MATCH("HOME",'EFL2'!$B$1:$C$1,0),0),"")&amp;IFERROR(VLOOKUP(KL$2&amp;$A19,'UCL2'!$C:$F,MATCH("AWAY",'UCL2'!$C$1:$F$1,0),0),"")&amp;IFERROR(VLOOKUP(KL$2&amp;$A19,'UCL2'!$D:$E,MATCH("HOME",'UCL2'!$D$1:$E$1,0),0),"")&amp;IFERROR(VLOOKUP(KL$2&amp;$A19,'EU2'!$C:$F,MATCH("AWAY",'EU2'!$C$1:$F$1,0),0),"")&amp;IFERROR(VLOOKUP(KL$2&amp;$A19,'EU2'!$D:$E,MATCH("HOME",'EU2'!$D$1:$E$1,0),0),"")&amp;IFERROR(VLOOKUP(KL$2&amp;$A19,'EUC2'!$C:$F,MATCH("AWAY",'EUC2'!$C$1:$F$1,0),0),"")&amp;IFERROR(VLOOKUP(KL$2&amp;$A19,'EUC2'!$D:$E,MATCH("HOME",'EUC2'!$D$1:$E$1,0),0),"")</f>
        <v/>
      </c>
      <c r="KM19" s="25" t="str">
        <f>IFERROR(VLOOKUP(KM$2&amp;$B19,'FPL FIX2'!$N$1:$Q$400,MATCH("HOME",'FPL FIX2'!$N$1:$Q$1,0),0),"")&amp;IFERROR(VLOOKUP(KM$2&amp;$B19,'FPL FIX2'!$O$1:$P$400,MATCH("AWAY",'FPL FIX2'!$O$1:$P$1,0),0),"")&amp;IFERROR(VLOOKUP(KM$2&amp;$A19,'FA2'!$A:$D,MATCH("AWAY",'FA2'!$A$1:$D$1,0),0),"")&amp;IFERROR(VLOOKUP(KM$2&amp;$A19,'FA2'!$B:$C,MATCH("HOME",'FA2'!$B$1:$C$1,0),0),"")&amp;IFERROR(VLOOKUP(KM$2&amp;$A19,'EFL2'!$A:$D,MATCH("AWAY",'EFL2'!$A$1:$D$1,0),0),"")&amp;IFERROR(VLOOKUP(KM$2&amp;$A19,'EFL2'!$B:$C,MATCH("HOME",'EFL2'!$B$1:$C$1,0),0),"")&amp;IFERROR(VLOOKUP(KM$2&amp;$A19,'UCL2'!$C:$F,MATCH("AWAY",'UCL2'!$C$1:$F$1,0),0),"")&amp;IFERROR(VLOOKUP(KM$2&amp;$A19,'UCL2'!$D:$E,MATCH("HOME",'UCL2'!$D$1:$E$1,0),0),"")&amp;IFERROR(VLOOKUP(KM$2&amp;$A19,'EU2'!$C:$F,MATCH("AWAY",'EU2'!$C$1:$F$1,0),0),"")&amp;IFERROR(VLOOKUP(KM$2&amp;$A19,'EU2'!$D:$E,MATCH("HOME",'EU2'!$D$1:$E$1,0),0),"")&amp;IFERROR(VLOOKUP(KM$2&amp;$A19,'EUC2'!$C:$F,MATCH("AWAY",'EUC2'!$C$1:$F$1,0),0),"")&amp;IFERROR(VLOOKUP(KM$2&amp;$A19,'EUC2'!$D:$E,MATCH("HOME",'EUC2'!$D$1:$E$1,0),0),"")</f>
        <v/>
      </c>
      <c r="KN19" s="25" t="str">
        <f>IFERROR(VLOOKUP(KN$2&amp;$B19,'FPL FIX2'!$N$1:$Q$400,MATCH("HOME",'FPL FIX2'!$N$1:$Q$1,0),0),"")&amp;IFERROR(VLOOKUP(KN$2&amp;$B19,'FPL FIX2'!$O$1:$P$400,MATCH("AWAY",'FPL FIX2'!$O$1:$P$1,0),0),"")&amp;IFERROR(VLOOKUP(KN$2&amp;$A19,'FA2'!$A:$D,MATCH("AWAY",'FA2'!$A$1:$D$1,0),0),"")&amp;IFERROR(VLOOKUP(KN$2&amp;$A19,'FA2'!$B:$C,MATCH("HOME",'FA2'!$B$1:$C$1,0),0),"")&amp;IFERROR(VLOOKUP(KN$2&amp;$A19,'EFL2'!$A:$D,MATCH("AWAY",'EFL2'!$A$1:$D$1,0),0),"")&amp;IFERROR(VLOOKUP(KN$2&amp;$A19,'EFL2'!$B:$C,MATCH("HOME",'EFL2'!$B$1:$C$1,0),0),"")&amp;IFERROR(VLOOKUP(KN$2&amp;$A19,'UCL2'!$C:$F,MATCH("AWAY",'UCL2'!$C$1:$F$1,0),0),"")&amp;IFERROR(VLOOKUP(KN$2&amp;$A19,'UCL2'!$D:$E,MATCH("HOME",'UCL2'!$D$1:$E$1,0),0),"")&amp;IFERROR(VLOOKUP(KN$2&amp;$A19,'EU2'!$C:$F,MATCH("AWAY",'EU2'!$C$1:$F$1,0),0),"")&amp;IFERROR(VLOOKUP(KN$2&amp;$A19,'EU2'!$D:$E,MATCH("HOME",'EU2'!$D$1:$E$1,0),0),"")&amp;IFERROR(VLOOKUP(KN$2&amp;$A19,'EUC2'!$C:$F,MATCH("AWAY",'EUC2'!$C$1:$F$1,0),0),"")&amp;IFERROR(VLOOKUP(KN$2&amp;$A19,'EUC2'!$D:$E,MATCH("HOME",'EUC2'!$D$1:$E$1,0),0),"")</f>
        <v/>
      </c>
      <c r="KO19" s="25" t="str">
        <f>IFERROR(VLOOKUP(KO$2&amp;$B19,'FPL FIX2'!$N$1:$Q$400,MATCH("HOME",'FPL FIX2'!$N$1:$Q$1,0),0),"")&amp;IFERROR(VLOOKUP(KO$2&amp;$B19,'FPL FIX2'!$O$1:$P$400,MATCH("AWAY",'FPL FIX2'!$O$1:$P$1,0),0),"")&amp;IFERROR(VLOOKUP(KO$2&amp;$A19,'FA2'!$A:$D,MATCH("AWAY",'FA2'!$A$1:$D$1,0),0),"")&amp;IFERROR(VLOOKUP(KO$2&amp;$A19,'FA2'!$B:$C,MATCH("HOME",'FA2'!$B$1:$C$1,0),0),"")&amp;IFERROR(VLOOKUP(KO$2&amp;$A19,'EFL2'!$A:$D,MATCH("AWAY",'EFL2'!$A$1:$D$1,0),0),"")&amp;IFERROR(VLOOKUP(KO$2&amp;$A19,'EFL2'!$B:$C,MATCH("HOME",'EFL2'!$B$1:$C$1,0),0),"")&amp;IFERROR(VLOOKUP(KO$2&amp;$A19,'UCL2'!$C:$F,MATCH("AWAY",'UCL2'!$C$1:$F$1,0),0),"")&amp;IFERROR(VLOOKUP(KO$2&amp;$A19,'UCL2'!$D:$E,MATCH("HOME",'UCL2'!$D$1:$E$1,0),0),"")&amp;IFERROR(VLOOKUP(KO$2&amp;$A19,'EU2'!$C:$F,MATCH("AWAY",'EU2'!$C$1:$F$1,0),0),"")&amp;IFERROR(VLOOKUP(KO$2&amp;$A19,'EU2'!$D:$E,MATCH("HOME",'EU2'!$D$1:$E$1,0),0),"")&amp;IFERROR(VLOOKUP(KO$2&amp;$A19,'EUC2'!$C:$F,MATCH("AWAY",'EUC2'!$C$1:$F$1,0),0),"")&amp;IFERROR(VLOOKUP(KO$2&amp;$A19,'EUC2'!$D:$E,MATCH("HOME",'EUC2'!$D$1:$E$1,0),0),"")</f>
        <v/>
      </c>
      <c r="KP19" s="25" t="str">
        <f>IFERROR(VLOOKUP(KP$2&amp;$B19,'FPL FIX2'!$N$1:$Q$400,MATCH("HOME",'FPL FIX2'!$N$1:$Q$1,0),0),"")&amp;IFERROR(VLOOKUP(KP$2&amp;$B19,'FPL FIX2'!$O$1:$P$400,MATCH("AWAY",'FPL FIX2'!$O$1:$P$1,0),0),"")&amp;IFERROR(VLOOKUP(KP$2&amp;$A19,'FA2'!$A:$D,MATCH("AWAY",'FA2'!$A$1:$D$1,0),0),"")&amp;IFERROR(VLOOKUP(KP$2&amp;$A19,'FA2'!$B:$C,MATCH("HOME",'FA2'!$B$1:$C$1,0),0),"")&amp;IFERROR(VLOOKUP(KP$2&amp;$A19,'EFL2'!$A:$D,MATCH("AWAY",'EFL2'!$A$1:$D$1,0),0),"")&amp;IFERROR(VLOOKUP(KP$2&amp;$A19,'EFL2'!$B:$C,MATCH("HOME",'EFL2'!$B$1:$C$1,0),0),"")&amp;IFERROR(VLOOKUP(KP$2&amp;$A19,'UCL2'!$C:$F,MATCH("AWAY",'UCL2'!$C$1:$F$1,0),0),"")&amp;IFERROR(VLOOKUP(KP$2&amp;$A19,'UCL2'!$D:$E,MATCH("HOME",'UCL2'!$D$1:$E$1,0),0),"")&amp;IFERROR(VLOOKUP(KP$2&amp;$A19,'EU2'!$C:$F,MATCH("AWAY",'EU2'!$C$1:$F$1,0),0),"")&amp;IFERROR(VLOOKUP(KP$2&amp;$A19,'EU2'!$D:$E,MATCH("HOME",'EU2'!$D$1:$E$1,0),0),"")&amp;IFERROR(VLOOKUP(KP$2&amp;$A19,'EUC2'!$C:$F,MATCH("AWAY",'EUC2'!$C$1:$F$1,0),0),"")&amp;IFERROR(VLOOKUP(KP$2&amp;$A19,'EUC2'!$D:$E,MATCH("HOME",'EUC2'!$D$1:$E$1,0),0),"")</f>
        <v/>
      </c>
      <c r="KQ19" s="25" t="str">
        <f>IFERROR(VLOOKUP(KQ$2&amp;$B19,'FPL FIX2'!$N$1:$Q$400,MATCH("HOME",'FPL FIX2'!$N$1:$Q$1,0),0),"")&amp;IFERROR(VLOOKUP(KQ$2&amp;$B19,'FPL FIX2'!$O$1:$P$400,MATCH("AWAY",'FPL FIX2'!$O$1:$P$1,0),0),"")&amp;IFERROR(VLOOKUP(KQ$2&amp;$A19,'FA2'!$A:$D,MATCH("AWAY",'FA2'!$A$1:$D$1,0),0),"")&amp;IFERROR(VLOOKUP(KQ$2&amp;$A19,'FA2'!$B:$C,MATCH("HOME",'FA2'!$B$1:$C$1,0),0),"")&amp;IFERROR(VLOOKUP(KQ$2&amp;$A19,'EFL2'!$A:$D,MATCH("AWAY",'EFL2'!$A$1:$D$1,0),0),"")&amp;IFERROR(VLOOKUP(KQ$2&amp;$A19,'EFL2'!$B:$C,MATCH("HOME",'EFL2'!$B$1:$C$1,0),0),"")&amp;IFERROR(VLOOKUP(KQ$2&amp;$A19,'UCL2'!$C:$F,MATCH("AWAY",'UCL2'!$C$1:$F$1,0),0),"")&amp;IFERROR(VLOOKUP(KQ$2&amp;$A19,'UCL2'!$D:$E,MATCH("HOME",'UCL2'!$D$1:$E$1,0),0),"")&amp;IFERROR(VLOOKUP(KQ$2&amp;$A19,'EU2'!$C:$F,MATCH("AWAY",'EU2'!$C$1:$F$1,0),0),"")&amp;IFERROR(VLOOKUP(KQ$2&amp;$A19,'EU2'!$D:$E,MATCH("HOME",'EU2'!$D$1:$E$1,0),0),"")&amp;IFERROR(VLOOKUP(KQ$2&amp;$A19,'EUC2'!$C:$F,MATCH("AWAY",'EUC2'!$C$1:$F$1,0),0),"")&amp;IFERROR(VLOOKUP(KQ$2&amp;$A19,'EUC2'!$D:$E,MATCH("HOME",'EUC2'!$D$1:$E$1,0),0),"")</f>
        <v>cry</v>
      </c>
      <c r="KR19" s="25" t="str">
        <f>IFERROR(VLOOKUP(KR$2&amp;$B19,'FPL FIX2'!$N$1:$Q$400,MATCH("HOME",'FPL FIX2'!$N$1:$Q$1,0),0),"")&amp;IFERROR(VLOOKUP(KR$2&amp;$B19,'FPL FIX2'!$O$1:$P$400,MATCH("AWAY",'FPL FIX2'!$O$1:$P$1,0),0),"")&amp;IFERROR(VLOOKUP(KR$2&amp;$A19,'FA2'!$A:$D,MATCH("AWAY",'FA2'!$A$1:$D$1,0),0),"")&amp;IFERROR(VLOOKUP(KR$2&amp;$A19,'FA2'!$B:$C,MATCH("HOME",'FA2'!$B$1:$C$1,0),0),"")&amp;IFERROR(VLOOKUP(KR$2&amp;$A19,'EFL2'!$A:$D,MATCH("AWAY",'EFL2'!$A$1:$D$1,0),0),"")&amp;IFERROR(VLOOKUP(KR$2&amp;$A19,'EFL2'!$B:$C,MATCH("HOME",'EFL2'!$B$1:$C$1,0),0),"")&amp;IFERROR(VLOOKUP(KR$2&amp;$A19,'UCL2'!$C:$F,MATCH("AWAY",'UCL2'!$C$1:$F$1,0),0),"")&amp;IFERROR(VLOOKUP(KR$2&amp;$A19,'UCL2'!$D:$E,MATCH("HOME",'UCL2'!$D$1:$E$1,0),0),"")&amp;IFERROR(VLOOKUP(KR$2&amp;$A19,'EU2'!$C:$F,MATCH("AWAY",'EU2'!$C$1:$F$1,0),0),"")&amp;IFERROR(VLOOKUP(KR$2&amp;$A19,'EU2'!$D:$E,MATCH("HOME",'EU2'!$D$1:$E$1,0),0),"")&amp;IFERROR(VLOOKUP(KR$2&amp;$A19,'EUC2'!$C:$F,MATCH("AWAY",'EUC2'!$C$1:$F$1,0),0),"")&amp;IFERROR(VLOOKUP(KR$2&amp;$A19,'EUC2'!$D:$E,MATCH("HOME",'EUC2'!$D$1:$E$1,0),0),"")</f>
        <v/>
      </c>
      <c r="KS19" s="25" t="str">
        <f>IFERROR(VLOOKUP(KS$2&amp;$B19,'FPL FIX2'!$N$1:$Q$400,MATCH("HOME",'FPL FIX2'!$N$1:$Q$1,0),0),"")&amp;IFERROR(VLOOKUP(KS$2&amp;$B19,'FPL FIX2'!$O$1:$P$400,MATCH("AWAY",'FPL FIX2'!$O$1:$P$1,0),0),"")&amp;IFERROR(VLOOKUP(KS$2&amp;$A19,'FA2'!$A:$D,MATCH("AWAY",'FA2'!$A$1:$D$1,0),0),"")&amp;IFERROR(VLOOKUP(KS$2&amp;$A19,'FA2'!$B:$C,MATCH("HOME",'FA2'!$B$1:$C$1,0),0),"")&amp;IFERROR(VLOOKUP(KS$2&amp;$A19,'EFL2'!$A:$D,MATCH("AWAY",'EFL2'!$A$1:$D$1,0),0),"")&amp;IFERROR(VLOOKUP(KS$2&amp;$A19,'EFL2'!$B:$C,MATCH("HOME",'EFL2'!$B$1:$C$1,0),0),"")&amp;IFERROR(VLOOKUP(KS$2&amp;$A19,'UCL2'!$C:$F,MATCH("AWAY",'UCL2'!$C$1:$F$1,0),0),"")&amp;IFERROR(VLOOKUP(KS$2&amp;$A19,'UCL2'!$D:$E,MATCH("HOME",'UCL2'!$D$1:$E$1,0),0),"")&amp;IFERROR(VLOOKUP(KS$2&amp;$A19,'EU2'!$C:$F,MATCH("AWAY",'EU2'!$C$1:$F$1,0),0),"")&amp;IFERROR(VLOOKUP(KS$2&amp;$A19,'EU2'!$D:$E,MATCH("HOME",'EU2'!$D$1:$E$1,0),0),"")&amp;IFERROR(VLOOKUP(KS$2&amp;$A19,'EUC2'!$C:$F,MATCH("AWAY",'EUC2'!$C$1:$F$1,0),0),"")&amp;IFERROR(VLOOKUP(KS$2&amp;$A19,'EUC2'!$D:$E,MATCH("HOME",'EUC2'!$D$1:$E$1,0),0),"")</f>
        <v/>
      </c>
      <c r="KT19" s="25" t="str">
        <f>IFERROR(VLOOKUP(KT$2&amp;$B19,'FPL FIX2'!$N$1:$Q$400,MATCH("HOME",'FPL FIX2'!$N$1:$Q$1,0),0),"")&amp;IFERROR(VLOOKUP(KT$2&amp;$B19,'FPL FIX2'!$O$1:$P$400,MATCH("AWAY",'FPL FIX2'!$O$1:$P$1,0),0),"")&amp;IFERROR(VLOOKUP(KT$2&amp;$A19,'FA2'!$A:$D,MATCH("AWAY",'FA2'!$A$1:$D$1,0),0),"")&amp;IFERROR(VLOOKUP(KT$2&amp;$A19,'FA2'!$B:$C,MATCH("HOME",'FA2'!$B$1:$C$1,0),0),"")&amp;IFERROR(VLOOKUP(KT$2&amp;$A19,'EFL2'!$A:$D,MATCH("AWAY",'EFL2'!$A$1:$D$1,0),0),"")&amp;IFERROR(VLOOKUP(KT$2&amp;$A19,'EFL2'!$B:$C,MATCH("HOME",'EFL2'!$B$1:$C$1,0),0),"")&amp;IFERROR(VLOOKUP(KT$2&amp;$A19,'UCL2'!$C:$F,MATCH("AWAY",'UCL2'!$C$1:$F$1,0),0),"")&amp;IFERROR(VLOOKUP(KT$2&amp;$A19,'UCL2'!$D:$E,MATCH("HOME",'UCL2'!$D$1:$E$1,0),0),"")&amp;IFERROR(VLOOKUP(KT$2&amp;$A19,'EU2'!$C:$F,MATCH("AWAY",'EU2'!$C$1:$F$1,0),0),"")&amp;IFERROR(VLOOKUP(KT$2&amp;$A19,'EU2'!$D:$E,MATCH("HOME",'EU2'!$D$1:$E$1,0),0),"")&amp;IFERROR(VLOOKUP(KT$2&amp;$A19,'EUC2'!$C:$F,MATCH("AWAY",'EUC2'!$C$1:$F$1,0),0),"")&amp;IFERROR(VLOOKUP(KT$2&amp;$A19,'EUC2'!$D:$E,MATCH("HOME",'EUC2'!$D$1:$E$1,0),0),"")</f>
        <v/>
      </c>
      <c r="KU19" s="25" t="str">
        <f>IFERROR(VLOOKUP(KU$2&amp;$B19,'FPL FIX2'!$N$1:$Q$400,MATCH("HOME",'FPL FIX2'!$N$1:$Q$1,0),0),"")&amp;IFERROR(VLOOKUP(KU$2&amp;$B19,'FPL FIX2'!$O$1:$P$400,MATCH("AWAY",'FPL FIX2'!$O$1:$P$1,0),0),"")&amp;IFERROR(VLOOKUP(KU$2&amp;$A19,'FA2'!$A:$D,MATCH("AWAY",'FA2'!$A$1:$D$1,0),0),"")&amp;IFERROR(VLOOKUP(KU$2&amp;$A19,'FA2'!$B:$C,MATCH("HOME",'FA2'!$B$1:$C$1,0),0),"")&amp;IFERROR(VLOOKUP(KU$2&amp;$A19,'EFL2'!$A:$D,MATCH("AWAY",'EFL2'!$A$1:$D$1,0),0),"")&amp;IFERROR(VLOOKUP(KU$2&amp;$A19,'EFL2'!$B:$C,MATCH("HOME",'EFL2'!$B$1:$C$1,0),0),"")&amp;IFERROR(VLOOKUP(KU$2&amp;$A19,'UCL2'!$C:$F,MATCH("AWAY",'UCL2'!$C$1:$F$1,0),0),"")&amp;IFERROR(VLOOKUP(KU$2&amp;$A19,'UCL2'!$D:$E,MATCH("HOME",'UCL2'!$D$1:$E$1,0),0),"")&amp;IFERROR(VLOOKUP(KU$2&amp;$A19,'EU2'!$C:$F,MATCH("AWAY",'EU2'!$C$1:$F$1,0),0),"")&amp;IFERROR(VLOOKUP(KU$2&amp;$A19,'EU2'!$D:$E,MATCH("HOME",'EU2'!$D$1:$E$1,0),0),"")&amp;IFERROR(VLOOKUP(KU$2&amp;$A19,'EUC2'!$C:$F,MATCH("AWAY",'EUC2'!$C$1:$F$1,0),0),"")&amp;IFERROR(VLOOKUP(KU$2&amp;$A19,'EUC2'!$D:$E,MATCH("HOME",'EUC2'!$D$1:$E$1,0),0),"")</f>
        <v/>
      </c>
      <c r="KV19" s="25" t="str">
        <f>IFERROR(VLOOKUP(KV$2&amp;$B19,'FPL FIX2'!$N$1:$Q$400,MATCH("HOME",'FPL FIX2'!$N$1:$Q$1,0),0),"")&amp;IFERROR(VLOOKUP(KV$2&amp;$B19,'FPL FIX2'!$O$1:$P$400,MATCH("AWAY",'FPL FIX2'!$O$1:$P$1,0),0),"")&amp;IFERROR(VLOOKUP(KV$2&amp;$A19,'FA2'!$A:$D,MATCH("AWAY",'FA2'!$A$1:$D$1,0),0),"")&amp;IFERROR(VLOOKUP(KV$2&amp;$A19,'FA2'!$B:$C,MATCH("HOME",'FA2'!$B$1:$C$1,0),0),"")&amp;IFERROR(VLOOKUP(KV$2&amp;$A19,'EFL2'!$A:$D,MATCH("AWAY",'EFL2'!$A$1:$D$1,0),0),"")&amp;IFERROR(VLOOKUP(KV$2&amp;$A19,'EFL2'!$B:$C,MATCH("HOME",'EFL2'!$B$1:$C$1,0),0),"")&amp;IFERROR(VLOOKUP(KV$2&amp;$A19,'UCL2'!$C:$F,MATCH("AWAY",'UCL2'!$C$1:$F$1,0),0),"")&amp;IFERROR(VLOOKUP(KV$2&amp;$A19,'UCL2'!$D:$E,MATCH("HOME",'UCL2'!$D$1:$E$1,0),0),"")&amp;IFERROR(VLOOKUP(KV$2&amp;$A19,'EU2'!$C:$F,MATCH("AWAY",'EU2'!$C$1:$F$1,0),0),"")&amp;IFERROR(VLOOKUP(KV$2&amp;$A19,'EU2'!$D:$E,MATCH("HOME",'EU2'!$D$1:$E$1,0),0),"")&amp;IFERROR(VLOOKUP(KV$2&amp;$A19,'EUC2'!$C:$F,MATCH("AWAY",'EUC2'!$C$1:$F$1,0),0),"")&amp;IFERROR(VLOOKUP(KV$2&amp;$A19,'EUC2'!$D:$E,MATCH("HOME",'EUC2'!$D$1:$E$1,0),0),"")</f>
        <v/>
      </c>
      <c r="KW19" s="25" t="str">
        <f>IFERROR(VLOOKUP(KW$2&amp;$B19,'FPL FIX2'!$N$1:$Q$400,MATCH("HOME",'FPL FIX2'!$N$1:$Q$1,0),0),"")&amp;IFERROR(VLOOKUP(KW$2&amp;$B19,'FPL FIX2'!$O$1:$P$400,MATCH("AWAY",'FPL FIX2'!$O$1:$P$1,0),0),"")&amp;IFERROR(VLOOKUP(KW$2&amp;$A19,'FA2'!$A:$D,MATCH("AWAY",'FA2'!$A$1:$D$1,0),0),"")&amp;IFERROR(VLOOKUP(KW$2&amp;$A19,'FA2'!$B:$C,MATCH("HOME",'FA2'!$B$1:$C$1,0),0),"")&amp;IFERROR(VLOOKUP(KW$2&amp;$A19,'EFL2'!$A:$D,MATCH("AWAY",'EFL2'!$A$1:$D$1,0),0),"")&amp;IFERROR(VLOOKUP(KW$2&amp;$A19,'EFL2'!$B:$C,MATCH("HOME",'EFL2'!$B$1:$C$1,0),0),"")&amp;IFERROR(VLOOKUP(KW$2&amp;$A19,'UCL2'!$C:$F,MATCH("AWAY",'UCL2'!$C$1:$F$1,0),0),"")&amp;IFERROR(VLOOKUP(KW$2&amp;$A19,'UCL2'!$D:$E,MATCH("HOME",'UCL2'!$D$1:$E$1,0),0),"")&amp;IFERROR(VLOOKUP(KW$2&amp;$A19,'EU2'!$C:$F,MATCH("AWAY",'EU2'!$C$1:$F$1,0),0),"")&amp;IFERROR(VLOOKUP(KW$2&amp;$A19,'EU2'!$D:$E,MATCH("HOME",'EU2'!$D$1:$E$1,0),0),"")&amp;IFERROR(VLOOKUP(KW$2&amp;$A19,'EUC2'!$C:$F,MATCH("AWAY",'EUC2'!$C$1:$F$1,0),0),"")&amp;IFERROR(VLOOKUP(KW$2&amp;$A19,'EUC2'!$D:$E,MATCH("HOME",'EUC2'!$D$1:$E$1,0),0),"")</f>
        <v/>
      </c>
      <c r="KX19" s="25" t="str">
        <f>IFERROR(VLOOKUP(KX$2&amp;$B19,'FPL FIX2'!$N$1:$Q$400,MATCH("HOME",'FPL FIX2'!$N$1:$Q$1,0),0),"")&amp;IFERROR(VLOOKUP(KX$2&amp;$B19,'FPL FIX2'!$O$1:$P$400,MATCH("AWAY",'FPL FIX2'!$O$1:$P$1,0),0),"")&amp;IFERROR(VLOOKUP(KX$2&amp;$A19,'FA2'!$A:$D,MATCH("AWAY",'FA2'!$A$1:$D$1,0),0),"")&amp;IFERROR(VLOOKUP(KX$2&amp;$A19,'FA2'!$B:$C,MATCH("HOME",'FA2'!$B$1:$C$1,0),0),"")&amp;IFERROR(VLOOKUP(KX$2&amp;$A19,'EFL2'!$A:$D,MATCH("AWAY",'EFL2'!$A$1:$D$1,0),0),"")&amp;IFERROR(VLOOKUP(KX$2&amp;$A19,'EFL2'!$B:$C,MATCH("HOME",'EFL2'!$B$1:$C$1,0),0),"")&amp;IFERROR(VLOOKUP(KX$2&amp;$A19,'UCL2'!$C:$F,MATCH("AWAY",'UCL2'!$C$1:$F$1,0),0),"")&amp;IFERROR(VLOOKUP(KX$2&amp;$A19,'UCL2'!$D:$E,MATCH("HOME",'UCL2'!$D$1:$E$1,0),0),"")&amp;IFERROR(VLOOKUP(KX$2&amp;$A19,'EU2'!$C:$F,MATCH("AWAY",'EU2'!$C$1:$F$1,0),0),"")&amp;IFERROR(VLOOKUP(KX$2&amp;$A19,'EU2'!$D:$E,MATCH("HOME",'EU2'!$D$1:$E$1,0),0),"")&amp;IFERROR(VLOOKUP(KX$2&amp;$A19,'EUC2'!$C:$F,MATCH("AWAY",'EUC2'!$C$1:$F$1,0),0),"")&amp;IFERROR(VLOOKUP(KX$2&amp;$A19,'EUC2'!$D:$E,MATCH("HOME",'EUC2'!$D$1:$E$1,0),0),"")</f>
        <v/>
      </c>
      <c r="KY19" s="25" t="str">
        <f>IFERROR(VLOOKUP(KY$2&amp;$B19,'FPL FIX2'!$N$1:$Q$400,MATCH("HOME",'FPL FIX2'!$N$1:$Q$1,0),0),"")&amp;IFERROR(VLOOKUP(KY$2&amp;$B19,'FPL FIX2'!$O$1:$P$400,MATCH("AWAY",'FPL FIX2'!$O$1:$P$1,0),0),"")&amp;IFERROR(VLOOKUP(KY$2&amp;$A19,'FA2'!$A:$D,MATCH("AWAY",'FA2'!$A$1:$D$1,0),0),"")&amp;IFERROR(VLOOKUP(KY$2&amp;$A19,'FA2'!$B:$C,MATCH("HOME",'FA2'!$B$1:$C$1,0),0),"")&amp;IFERROR(VLOOKUP(KY$2&amp;$A19,'EFL2'!$A:$D,MATCH("AWAY",'EFL2'!$A$1:$D$1,0),0),"")&amp;IFERROR(VLOOKUP(KY$2&amp;$A19,'EFL2'!$B:$C,MATCH("HOME",'EFL2'!$B$1:$C$1,0),0),"")&amp;IFERROR(VLOOKUP(KY$2&amp;$A19,'UCL2'!$C:$F,MATCH("AWAY",'UCL2'!$C$1:$F$1,0),0),"")&amp;IFERROR(VLOOKUP(KY$2&amp;$A19,'UCL2'!$D:$E,MATCH("HOME",'UCL2'!$D$1:$E$1,0),0),"")&amp;IFERROR(VLOOKUP(KY$2&amp;$A19,'EU2'!$C:$F,MATCH("AWAY",'EU2'!$C$1:$F$1,0),0),"")&amp;IFERROR(VLOOKUP(KY$2&amp;$A19,'EU2'!$D:$E,MATCH("HOME",'EU2'!$D$1:$E$1,0),0),"")&amp;IFERROR(VLOOKUP(KY$2&amp;$A19,'EUC2'!$C:$F,MATCH("AWAY",'EUC2'!$C$1:$F$1,0),0),"")&amp;IFERROR(VLOOKUP(KY$2&amp;$A19,'EUC2'!$D:$E,MATCH("HOME",'EUC2'!$D$1:$E$1,0),0),"")</f>
        <v/>
      </c>
      <c r="KZ19" s="25" t="str">
        <f>IFERROR(VLOOKUP(KZ$2&amp;$B19,'FPL FIX2'!$N$1:$Q$400,MATCH("HOME",'FPL FIX2'!$N$1:$Q$1,0),0),"")&amp;IFERROR(VLOOKUP(KZ$2&amp;$B19,'FPL FIX2'!$O$1:$P$400,MATCH("AWAY",'FPL FIX2'!$O$1:$P$1,0),0),"")&amp;IFERROR(VLOOKUP(KZ$2&amp;$A19,'FA2'!$A:$D,MATCH("AWAY",'FA2'!$A$1:$D$1,0),0),"")&amp;IFERROR(VLOOKUP(KZ$2&amp;$A19,'FA2'!$B:$C,MATCH("HOME",'FA2'!$B$1:$C$1,0),0),"")&amp;IFERROR(VLOOKUP(KZ$2&amp;$A19,'EFL2'!$A:$D,MATCH("AWAY",'EFL2'!$A$1:$D$1,0),0),"")&amp;IFERROR(VLOOKUP(KZ$2&amp;$A19,'EFL2'!$B:$C,MATCH("HOME",'EFL2'!$B$1:$C$1,0),0),"")&amp;IFERROR(VLOOKUP(KZ$2&amp;$A19,'UCL2'!$C:$F,MATCH("AWAY",'UCL2'!$C$1:$F$1,0),0),"")&amp;IFERROR(VLOOKUP(KZ$2&amp;$A19,'UCL2'!$D:$E,MATCH("HOME",'UCL2'!$D$1:$E$1,0),0),"")&amp;IFERROR(VLOOKUP(KZ$2&amp;$A19,'EU2'!$C:$F,MATCH("AWAY",'EU2'!$C$1:$F$1,0),0),"")&amp;IFERROR(VLOOKUP(KZ$2&amp;$A19,'EU2'!$D:$E,MATCH("HOME",'EU2'!$D$1:$E$1,0),0),"")&amp;IFERROR(VLOOKUP(KZ$2&amp;$A19,'EUC2'!$C:$F,MATCH("AWAY",'EUC2'!$C$1:$F$1,0),0),"")&amp;IFERROR(VLOOKUP(KZ$2&amp;$A19,'EUC2'!$D:$E,MATCH("HOME",'EUC2'!$D$1:$E$1,0),0),"")</f>
        <v/>
      </c>
      <c r="LA19" s="25" t="str">
        <f>IFERROR(VLOOKUP(LA$2&amp;$B19,'FPL FIX2'!$N$1:$Q$400,MATCH("HOME",'FPL FIX2'!$N$1:$Q$1,0),0),"")&amp;IFERROR(VLOOKUP(LA$2&amp;$B19,'FPL FIX2'!$O$1:$P$400,MATCH("AWAY",'FPL FIX2'!$O$1:$P$1,0),0),"")&amp;IFERROR(VLOOKUP(LA$2&amp;$A19,'FA2'!$A:$D,MATCH("AWAY",'FA2'!$A$1:$D$1,0),0),"")&amp;IFERROR(VLOOKUP(LA$2&amp;$A19,'FA2'!$B:$C,MATCH("HOME",'FA2'!$B$1:$C$1,0),0),"")&amp;IFERROR(VLOOKUP(LA$2&amp;$A19,'EFL2'!$A:$D,MATCH("AWAY",'EFL2'!$A$1:$D$1,0),0),"")&amp;IFERROR(VLOOKUP(LA$2&amp;$A19,'EFL2'!$B:$C,MATCH("HOME",'EFL2'!$B$1:$C$1,0),0),"")&amp;IFERROR(VLOOKUP(LA$2&amp;$A19,'UCL2'!$C:$F,MATCH("AWAY",'UCL2'!$C$1:$F$1,0),0),"")&amp;IFERROR(VLOOKUP(LA$2&amp;$A19,'UCL2'!$D:$E,MATCH("HOME",'UCL2'!$D$1:$E$1,0),0),"")&amp;IFERROR(VLOOKUP(LA$2&amp;$A19,'EU2'!$C:$F,MATCH("AWAY",'EU2'!$C$1:$F$1,0),0),"")&amp;IFERROR(VLOOKUP(LA$2&amp;$A19,'EU2'!$D:$E,MATCH("HOME",'EU2'!$D$1:$E$1,0),0),"")&amp;IFERROR(VLOOKUP(LA$2&amp;$A19,'EUC2'!$C:$F,MATCH("AWAY",'EUC2'!$C$1:$F$1,0),0),"")&amp;IFERROR(VLOOKUP(LA$2&amp;$A19,'EUC2'!$D:$E,MATCH("HOME",'EUC2'!$D$1:$E$1,0),0),"")</f>
        <v/>
      </c>
      <c r="LB19" s="25" t="str">
        <f>IFERROR(VLOOKUP(LB$2&amp;$B19,'FPL FIX2'!$N$1:$Q$400,MATCH("HOME",'FPL FIX2'!$N$1:$Q$1,0),0),"")&amp;IFERROR(VLOOKUP(LB$2&amp;$B19,'FPL FIX2'!$O$1:$P$400,MATCH("AWAY",'FPL FIX2'!$O$1:$P$1,0),0),"")&amp;IFERROR(VLOOKUP(LB$2&amp;$A19,'FA2'!$A:$D,MATCH("AWAY",'FA2'!$A$1:$D$1,0),0),"")&amp;IFERROR(VLOOKUP(LB$2&amp;$A19,'FA2'!$B:$C,MATCH("HOME",'FA2'!$B$1:$C$1,0),0),"")&amp;IFERROR(VLOOKUP(LB$2&amp;$A19,'EFL2'!$A:$D,MATCH("AWAY",'EFL2'!$A$1:$D$1,0),0),"")&amp;IFERROR(VLOOKUP(LB$2&amp;$A19,'EFL2'!$B:$C,MATCH("HOME",'EFL2'!$B$1:$C$1,0),0),"")&amp;IFERROR(VLOOKUP(LB$2&amp;$A19,'UCL2'!$C:$F,MATCH("AWAY",'UCL2'!$C$1:$F$1,0),0),"")&amp;IFERROR(VLOOKUP(LB$2&amp;$A19,'UCL2'!$D:$E,MATCH("HOME",'UCL2'!$D$1:$E$1,0),0),"")&amp;IFERROR(VLOOKUP(LB$2&amp;$A19,'EU2'!$C:$F,MATCH("AWAY",'EU2'!$C$1:$F$1,0),0),"")&amp;IFERROR(VLOOKUP(LB$2&amp;$A19,'EU2'!$D:$E,MATCH("HOME",'EU2'!$D$1:$E$1,0),0),"")&amp;IFERROR(VLOOKUP(LB$2&amp;$A19,'EUC2'!$C:$F,MATCH("AWAY",'EUC2'!$C$1:$F$1,0),0),"")&amp;IFERROR(VLOOKUP(LB$2&amp;$A19,'EUC2'!$D:$E,MATCH("HOME",'EUC2'!$D$1:$E$1,0),0),"")</f>
        <v/>
      </c>
      <c r="LC19" s="25" t="str">
        <f>IFERROR(VLOOKUP(LC$2&amp;$B19,'FPL FIX2'!$N$1:$Q$400,MATCH("HOME",'FPL FIX2'!$N$1:$Q$1,0),0),"")&amp;IFERROR(VLOOKUP(LC$2&amp;$B19,'FPL FIX2'!$O$1:$P$400,MATCH("AWAY",'FPL FIX2'!$O$1:$P$1,0),0),"")&amp;IFERROR(VLOOKUP(LC$2&amp;$A19,'FA2'!$A:$D,MATCH("AWAY",'FA2'!$A$1:$D$1,0),0),"")&amp;IFERROR(VLOOKUP(LC$2&amp;$A19,'FA2'!$B:$C,MATCH("HOME",'FA2'!$B$1:$C$1,0),0),"")&amp;IFERROR(VLOOKUP(LC$2&amp;$A19,'EFL2'!$A:$D,MATCH("AWAY",'EFL2'!$A$1:$D$1,0),0),"")&amp;IFERROR(VLOOKUP(LC$2&amp;$A19,'EFL2'!$B:$C,MATCH("HOME",'EFL2'!$B$1:$C$1,0),0),"")&amp;IFERROR(VLOOKUP(LC$2&amp;$A19,'UCL2'!$C:$F,MATCH("AWAY",'UCL2'!$C$1:$F$1,0),0),"")&amp;IFERROR(VLOOKUP(LC$2&amp;$A19,'UCL2'!$D:$E,MATCH("HOME",'UCL2'!$D$1:$E$1,0),0),"")&amp;IFERROR(VLOOKUP(LC$2&amp;$A19,'EU2'!$C:$F,MATCH("AWAY",'EU2'!$C$1:$F$1,0),0),"")&amp;IFERROR(VLOOKUP(LC$2&amp;$A19,'EU2'!$D:$E,MATCH("HOME",'EU2'!$D$1:$E$1,0),0),"")&amp;IFERROR(VLOOKUP(LC$2&amp;$A19,'EUC2'!$C:$F,MATCH("AWAY",'EUC2'!$C$1:$F$1,0),0),"")&amp;IFERROR(VLOOKUP(LC$2&amp;$A19,'EUC2'!$D:$E,MATCH("HOME",'EUC2'!$D$1:$E$1,0),0),"")</f>
        <v/>
      </c>
      <c r="LD19" s="25" t="str">
        <f>IFERROR(VLOOKUP(LD$2&amp;$B19,'FPL FIX2'!$N$1:$Q$400,MATCH("HOME",'FPL FIX2'!$N$1:$Q$1,0),0),"")&amp;IFERROR(VLOOKUP(LD$2&amp;$B19,'FPL FIX2'!$O$1:$P$400,MATCH("AWAY",'FPL FIX2'!$O$1:$P$1,0),0),"")&amp;IFERROR(VLOOKUP(LD$2&amp;$A19,'FA2'!$A:$D,MATCH("AWAY",'FA2'!$A$1:$D$1,0),0),"")&amp;IFERROR(VLOOKUP(LD$2&amp;$A19,'FA2'!$B:$C,MATCH("HOME",'FA2'!$B$1:$C$1,0),0),"")&amp;IFERROR(VLOOKUP(LD$2&amp;$A19,'EFL2'!$A:$D,MATCH("AWAY",'EFL2'!$A$1:$D$1,0),0),"")&amp;IFERROR(VLOOKUP(LD$2&amp;$A19,'EFL2'!$B:$C,MATCH("HOME",'EFL2'!$B$1:$C$1,0),0),"")&amp;IFERROR(VLOOKUP(LD$2&amp;$A19,'UCL2'!$C:$F,MATCH("AWAY",'UCL2'!$C$1:$F$1,0),0),"")&amp;IFERROR(VLOOKUP(LD$2&amp;$A19,'UCL2'!$D:$E,MATCH("HOME",'UCL2'!$D$1:$E$1,0),0),"")&amp;IFERROR(VLOOKUP(LD$2&amp;$A19,'EU2'!$C:$F,MATCH("AWAY",'EU2'!$C$1:$F$1,0),0),"")&amp;IFERROR(VLOOKUP(LD$2&amp;$A19,'EU2'!$D:$E,MATCH("HOME",'EU2'!$D$1:$E$1,0),0),"")&amp;IFERROR(VLOOKUP(LD$2&amp;$A19,'EUC2'!$C:$F,MATCH("AWAY",'EUC2'!$C$1:$F$1,0),0),"")&amp;IFERROR(VLOOKUP(LD$2&amp;$A19,'EUC2'!$D:$E,MATCH("HOME",'EUC2'!$D$1:$E$1,0),0),"")</f>
        <v/>
      </c>
      <c r="LE19" s="25" t="str">
        <f>IFERROR(VLOOKUP(LE$2&amp;$B19,'FPL FIX2'!$N$1:$Q$400,MATCH("HOME",'FPL FIX2'!$N$1:$Q$1,0),0),"")&amp;IFERROR(VLOOKUP(LE$2&amp;$B19,'FPL FIX2'!$O$1:$P$400,MATCH("AWAY",'FPL FIX2'!$O$1:$P$1,0),0),"")&amp;IFERROR(VLOOKUP(LE$2&amp;$A19,'FA2'!$A:$D,MATCH("AWAY",'FA2'!$A$1:$D$1,0),0),"")&amp;IFERROR(VLOOKUP(LE$2&amp;$A19,'FA2'!$B:$C,MATCH("HOME",'FA2'!$B$1:$C$1,0),0),"")&amp;IFERROR(VLOOKUP(LE$2&amp;$A19,'EFL2'!$A:$D,MATCH("AWAY",'EFL2'!$A$1:$D$1,0),0),"")&amp;IFERROR(VLOOKUP(LE$2&amp;$A19,'EFL2'!$B:$C,MATCH("HOME",'EFL2'!$B$1:$C$1,0),0),"")&amp;IFERROR(VLOOKUP(LE$2&amp;$A19,'UCL2'!$C:$F,MATCH("AWAY",'UCL2'!$C$1:$F$1,0),0),"")&amp;IFERROR(VLOOKUP(LE$2&amp;$A19,'UCL2'!$D:$E,MATCH("HOME",'UCL2'!$D$1:$E$1,0),0),"")&amp;IFERROR(VLOOKUP(LE$2&amp;$A19,'EU2'!$C:$F,MATCH("AWAY",'EU2'!$C$1:$F$1,0),0),"")&amp;IFERROR(VLOOKUP(LE$2&amp;$A19,'EU2'!$D:$E,MATCH("HOME",'EU2'!$D$1:$E$1,0),0),"")&amp;IFERROR(VLOOKUP(LE$2&amp;$A19,'EUC2'!$C:$F,MATCH("AWAY",'EUC2'!$C$1:$F$1,0),0),"")&amp;IFERROR(VLOOKUP(LE$2&amp;$A19,'EUC2'!$D:$E,MATCH("HOME",'EUC2'!$D$1:$E$1,0),0),"")</f>
        <v/>
      </c>
      <c r="LF19" s="25" t="str">
        <f>IFERROR(VLOOKUP(LF$2&amp;$B19,'FPL FIX2'!$N$1:$Q$400,MATCH("HOME",'FPL FIX2'!$N$1:$Q$1,0),0),"")&amp;IFERROR(VLOOKUP(LF$2&amp;$B19,'FPL FIX2'!$O$1:$P$400,MATCH("AWAY",'FPL FIX2'!$O$1:$P$1,0),0),"")&amp;IFERROR(VLOOKUP(LF$2&amp;$A19,'FA2'!$A:$D,MATCH("AWAY",'FA2'!$A$1:$D$1,0),0),"")&amp;IFERROR(VLOOKUP(LF$2&amp;$A19,'FA2'!$B:$C,MATCH("HOME",'FA2'!$B$1:$C$1,0),0),"")&amp;IFERROR(VLOOKUP(LF$2&amp;$A19,'EFL2'!$A:$D,MATCH("AWAY",'EFL2'!$A$1:$D$1,0),0),"")&amp;IFERROR(VLOOKUP(LF$2&amp;$A19,'EFL2'!$B:$C,MATCH("HOME",'EFL2'!$B$1:$C$1,0),0),"")&amp;IFERROR(VLOOKUP(LF$2&amp;$A19,'UCL2'!$C:$F,MATCH("AWAY",'UCL2'!$C$1:$F$1,0),0),"")&amp;IFERROR(VLOOKUP(LF$2&amp;$A19,'UCL2'!$D:$E,MATCH("HOME",'UCL2'!$D$1:$E$1,0),0),"")&amp;IFERROR(VLOOKUP(LF$2&amp;$A19,'EU2'!$C:$F,MATCH("AWAY",'EU2'!$C$1:$F$1,0),0),"")&amp;IFERROR(VLOOKUP(LF$2&amp;$A19,'EU2'!$D:$E,MATCH("HOME",'EU2'!$D$1:$E$1,0),0),"")&amp;IFERROR(VLOOKUP(LF$2&amp;$A19,'EUC2'!$C:$F,MATCH("AWAY",'EUC2'!$C$1:$F$1,0),0),"")&amp;IFERROR(VLOOKUP(LF$2&amp;$A19,'EUC2'!$D:$E,MATCH("HOME",'EUC2'!$D$1:$E$1,0),0),"")</f>
        <v/>
      </c>
      <c r="LG19" s="25" t="str">
        <f>IFERROR(VLOOKUP(LG$2&amp;$B19,'FPL FIX2'!$N$1:$Q$400,MATCH("HOME",'FPL FIX2'!$N$1:$Q$1,0),0),"")&amp;IFERROR(VLOOKUP(LG$2&amp;$B19,'FPL FIX2'!$O$1:$P$400,MATCH("AWAY",'FPL FIX2'!$O$1:$P$1,0),0),"")&amp;IFERROR(VLOOKUP(LG$2&amp;$A19,'FA2'!$A:$D,MATCH("AWAY",'FA2'!$A$1:$D$1,0),0),"")&amp;IFERROR(VLOOKUP(LG$2&amp;$A19,'FA2'!$B:$C,MATCH("HOME",'FA2'!$B$1:$C$1,0),0),"")&amp;IFERROR(VLOOKUP(LG$2&amp;$A19,'EFL2'!$A:$D,MATCH("AWAY",'EFL2'!$A$1:$D$1,0),0),"")&amp;IFERROR(VLOOKUP(LG$2&amp;$A19,'EFL2'!$B:$C,MATCH("HOME",'EFL2'!$B$1:$C$1,0),0),"")&amp;IFERROR(VLOOKUP(LG$2&amp;$A19,'UCL2'!$C:$F,MATCH("AWAY",'UCL2'!$C$1:$F$1,0),0),"")&amp;IFERROR(VLOOKUP(LG$2&amp;$A19,'UCL2'!$D:$E,MATCH("HOME",'UCL2'!$D$1:$E$1,0),0),"")&amp;IFERROR(VLOOKUP(LG$2&amp;$A19,'EU2'!$C:$F,MATCH("AWAY",'EU2'!$C$1:$F$1,0),0),"")&amp;IFERROR(VLOOKUP(LG$2&amp;$A19,'EU2'!$D:$E,MATCH("HOME",'EU2'!$D$1:$E$1,0),0),"")&amp;IFERROR(VLOOKUP(LG$2&amp;$A19,'EUC2'!$C:$F,MATCH("AWAY",'EUC2'!$C$1:$F$1,0),0),"")&amp;IFERROR(VLOOKUP(LG$2&amp;$A19,'EUC2'!$D:$E,MATCH("HOME",'EUC2'!$D$1:$E$1,0),0),"")</f>
        <v/>
      </c>
      <c r="LH19" s="25" t="str">
        <f>IFERROR(VLOOKUP(LH$2&amp;$B19,'FPL FIX2'!$N$1:$Q$400,MATCH("HOME",'FPL FIX2'!$N$1:$Q$1,0),0),"")&amp;IFERROR(VLOOKUP(LH$2&amp;$B19,'FPL FIX2'!$O$1:$P$400,MATCH("AWAY",'FPL FIX2'!$O$1:$P$1,0),0),"")&amp;IFERROR(VLOOKUP(LH$2&amp;$A19,'FA2'!$A:$D,MATCH("AWAY",'FA2'!$A$1:$D$1,0),0),"")&amp;IFERROR(VLOOKUP(LH$2&amp;$A19,'FA2'!$B:$C,MATCH("HOME",'FA2'!$B$1:$C$1,0),0),"")&amp;IFERROR(VLOOKUP(LH$2&amp;$A19,'EFL2'!$A:$D,MATCH("AWAY",'EFL2'!$A$1:$D$1,0),0),"")&amp;IFERROR(VLOOKUP(LH$2&amp;$A19,'EFL2'!$B:$C,MATCH("HOME",'EFL2'!$B$1:$C$1,0),0),"")&amp;IFERROR(VLOOKUP(LH$2&amp;$A19,'UCL2'!$C:$F,MATCH("AWAY",'UCL2'!$C$1:$F$1,0),0),"")&amp;IFERROR(VLOOKUP(LH$2&amp;$A19,'UCL2'!$D:$E,MATCH("HOME",'UCL2'!$D$1:$E$1,0),0),"")&amp;IFERROR(VLOOKUP(LH$2&amp;$A19,'EU2'!$C:$F,MATCH("AWAY",'EU2'!$C$1:$F$1,0),0),"")&amp;IFERROR(VLOOKUP(LH$2&amp;$A19,'EU2'!$D:$E,MATCH("HOME",'EU2'!$D$1:$E$1,0),0),"")&amp;IFERROR(VLOOKUP(LH$2&amp;$A19,'EUC2'!$C:$F,MATCH("AWAY",'EUC2'!$C$1:$F$1,0),0),"")&amp;IFERROR(VLOOKUP(LH$2&amp;$A19,'EUC2'!$D:$E,MATCH("HOME",'EUC2'!$D$1:$E$1,0),0),"")</f>
        <v/>
      </c>
      <c r="LI19" s="25" t="str">
        <f>IFERROR(VLOOKUP(LI$2&amp;$B19,'FPL FIX2'!$N$1:$Q$400,MATCH("HOME",'FPL FIX2'!$N$1:$Q$1,0),0),"")&amp;IFERROR(VLOOKUP(LI$2&amp;$B19,'FPL FIX2'!$O$1:$P$400,MATCH("AWAY",'FPL FIX2'!$O$1:$P$1,0),0),"")&amp;IFERROR(VLOOKUP(LI$2&amp;$A19,'FA2'!$A:$D,MATCH("AWAY",'FA2'!$A$1:$D$1,0),0),"")&amp;IFERROR(VLOOKUP(LI$2&amp;$A19,'FA2'!$B:$C,MATCH("HOME",'FA2'!$B$1:$C$1,0),0),"")&amp;IFERROR(VLOOKUP(LI$2&amp;$A19,'EFL2'!$A:$D,MATCH("AWAY",'EFL2'!$A$1:$D$1,0),0),"")&amp;IFERROR(VLOOKUP(LI$2&amp;$A19,'EFL2'!$B:$C,MATCH("HOME",'EFL2'!$B$1:$C$1,0),0),"")&amp;IFERROR(VLOOKUP(LI$2&amp;$A19,'UCL2'!$C:$F,MATCH("AWAY",'UCL2'!$C$1:$F$1,0),0),"")&amp;IFERROR(VLOOKUP(LI$2&amp;$A19,'UCL2'!$D:$E,MATCH("HOME",'UCL2'!$D$1:$E$1,0),0),"")&amp;IFERROR(VLOOKUP(LI$2&amp;$A19,'EU2'!$C:$F,MATCH("AWAY",'EU2'!$C$1:$F$1,0),0),"")&amp;IFERROR(VLOOKUP(LI$2&amp;$A19,'EU2'!$D:$E,MATCH("HOME",'EU2'!$D$1:$E$1,0),0),"")&amp;IFERROR(VLOOKUP(LI$2&amp;$A19,'EUC2'!$C:$F,MATCH("AWAY",'EUC2'!$C$1:$F$1,0),0),"")&amp;IFERROR(VLOOKUP(LI$2&amp;$A19,'EUC2'!$D:$E,MATCH("HOME",'EUC2'!$D$1:$E$1,0),0),"")</f>
        <v/>
      </c>
      <c r="LJ19" s="25" t="str">
        <f>IFERROR(VLOOKUP(LJ$2&amp;$B19,'FPL FIX2'!$N$1:$Q$400,MATCH("HOME",'FPL FIX2'!$N$1:$Q$1,0),0),"")&amp;IFERROR(VLOOKUP(LJ$2&amp;$B19,'FPL FIX2'!$O$1:$P$400,MATCH("AWAY",'FPL FIX2'!$O$1:$P$1,0),0),"")&amp;IFERROR(VLOOKUP(LJ$2&amp;$A19,'FA2'!$A:$D,MATCH("AWAY",'FA2'!$A$1:$D$1,0),0),"")&amp;IFERROR(VLOOKUP(LJ$2&amp;$A19,'FA2'!$B:$C,MATCH("HOME",'FA2'!$B$1:$C$1,0),0),"")&amp;IFERROR(VLOOKUP(LJ$2&amp;$A19,'EFL2'!$A:$D,MATCH("AWAY",'EFL2'!$A$1:$D$1,0),0),"")&amp;IFERROR(VLOOKUP(LJ$2&amp;$A19,'EFL2'!$B:$C,MATCH("HOME",'EFL2'!$B$1:$C$1,0),0),"")&amp;IFERROR(VLOOKUP(LJ$2&amp;$A19,'UCL2'!$C:$F,MATCH("AWAY",'UCL2'!$C$1:$F$1,0),0),"")&amp;IFERROR(VLOOKUP(LJ$2&amp;$A19,'UCL2'!$D:$E,MATCH("HOME",'UCL2'!$D$1:$E$1,0),0),"")&amp;IFERROR(VLOOKUP(LJ$2&amp;$A19,'EU2'!$C:$F,MATCH("AWAY",'EU2'!$C$1:$F$1,0),0),"")&amp;IFERROR(VLOOKUP(LJ$2&amp;$A19,'EU2'!$D:$E,MATCH("HOME",'EU2'!$D$1:$E$1,0),0),"")&amp;IFERROR(VLOOKUP(LJ$2&amp;$A19,'EUC2'!$C:$F,MATCH("AWAY",'EUC2'!$C$1:$F$1,0),0),"")&amp;IFERROR(VLOOKUP(LJ$2&amp;$A19,'EUC2'!$D:$E,MATCH("HOME",'EUC2'!$D$1:$E$1,0),0),"")</f>
        <v/>
      </c>
      <c r="LK19" s="25" t="str">
        <f>IFERROR(VLOOKUP(LK$2&amp;$B19,'FPL FIX2'!$N$1:$Q$400,MATCH("HOME",'FPL FIX2'!$N$1:$Q$1,0),0),"")&amp;IFERROR(VLOOKUP(LK$2&amp;$B19,'FPL FIX2'!$O$1:$P$400,MATCH("AWAY",'FPL FIX2'!$O$1:$P$1,0),0),"")&amp;IFERROR(VLOOKUP(LK$2&amp;$A19,'FA2'!$A:$D,MATCH("AWAY",'FA2'!$A$1:$D$1,0),0),"")&amp;IFERROR(VLOOKUP(LK$2&amp;$A19,'FA2'!$B:$C,MATCH("HOME",'FA2'!$B$1:$C$1,0),0),"")&amp;IFERROR(VLOOKUP(LK$2&amp;$A19,'EFL2'!$A:$D,MATCH("AWAY",'EFL2'!$A$1:$D$1,0),0),"")&amp;IFERROR(VLOOKUP(LK$2&amp;$A19,'EFL2'!$B:$C,MATCH("HOME",'EFL2'!$B$1:$C$1,0),0),"")&amp;IFERROR(VLOOKUP(LK$2&amp;$A19,'UCL2'!$C:$F,MATCH("AWAY",'UCL2'!$C$1:$F$1,0),0),"")&amp;IFERROR(VLOOKUP(LK$2&amp;$A19,'UCL2'!$D:$E,MATCH("HOME",'UCL2'!$D$1:$E$1,0),0),"")&amp;IFERROR(VLOOKUP(LK$2&amp;$A19,'EU2'!$C:$F,MATCH("AWAY",'EU2'!$C$1:$F$1,0),0),"")&amp;IFERROR(VLOOKUP(LK$2&amp;$A19,'EU2'!$D:$E,MATCH("HOME",'EU2'!$D$1:$E$1,0),0),"")&amp;IFERROR(VLOOKUP(LK$2&amp;$A19,'EUC2'!$C:$F,MATCH("AWAY",'EUC2'!$C$1:$F$1,0),0),"")&amp;IFERROR(VLOOKUP(LK$2&amp;$A19,'EUC2'!$D:$E,MATCH("HOME",'EUC2'!$D$1:$E$1,0),0),"")</f>
        <v/>
      </c>
      <c r="LL19" s="25" t="str">
        <f>IFERROR(VLOOKUP(LL$2&amp;$B19,'FPL FIX2'!$N$1:$Q$400,MATCH("HOME",'FPL FIX2'!$N$1:$Q$1,0),0),"")&amp;IFERROR(VLOOKUP(LL$2&amp;$B19,'FPL FIX2'!$O$1:$P$400,MATCH("AWAY",'FPL FIX2'!$O$1:$P$1,0),0),"")&amp;IFERROR(VLOOKUP(LL$2&amp;$A19,'FA2'!$A:$D,MATCH("AWAY",'FA2'!$A$1:$D$1,0),0),"")&amp;IFERROR(VLOOKUP(LL$2&amp;$A19,'FA2'!$B:$C,MATCH("HOME",'FA2'!$B$1:$C$1,0),0),"")&amp;IFERROR(VLOOKUP(LL$2&amp;$A19,'EFL2'!$A:$D,MATCH("AWAY",'EFL2'!$A$1:$D$1,0),0),"")&amp;IFERROR(VLOOKUP(LL$2&amp;$A19,'EFL2'!$B:$C,MATCH("HOME",'EFL2'!$B$1:$C$1,0),0),"")&amp;IFERROR(VLOOKUP(LL$2&amp;$A19,'UCL2'!$C:$F,MATCH("AWAY",'UCL2'!$C$1:$F$1,0),0),"")&amp;IFERROR(VLOOKUP(LL$2&amp;$A19,'UCL2'!$D:$E,MATCH("HOME",'UCL2'!$D$1:$E$1,0),0),"")&amp;IFERROR(VLOOKUP(LL$2&amp;$A19,'EU2'!$C:$F,MATCH("AWAY",'EU2'!$C$1:$F$1,0),0),"")&amp;IFERROR(VLOOKUP(LL$2&amp;$A19,'EU2'!$D:$E,MATCH("HOME",'EU2'!$D$1:$E$1,0),0),"")&amp;IFERROR(VLOOKUP(LL$2&amp;$A19,'EUC2'!$C:$F,MATCH("AWAY",'EUC2'!$C$1:$F$1,0),0),"")&amp;IFERROR(VLOOKUP(LL$2&amp;$A19,'EUC2'!$D:$E,MATCH("HOME",'EUC2'!$D$1:$E$1,0),0),"")</f>
        <v/>
      </c>
      <c r="LM19" s="25" t="str">
        <f>IFERROR(VLOOKUP(LM$2&amp;$B19,'FPL FIX2'!$N$1:$Q$400,MATCH("HOME",'FPL FIX2'!$N$1:$Q$1,0),0),"")&amp;IFERROR(VLOOKUP(LM$2&amp;$B19,'FPL FIX2'!$O$1:$P$400,MATCH("AWAY",'FPL FIX2'!$O$1:$P$1,0),0),"")&amp;IFERROR(VLOOKUP(LM$2&amp;$A19,'FA2'!$A:$D,MATCH("AWAY",'FA2'!$A$1:$D$1,0),0),"")&amp;IFERROR(VLOOKUP(LM$2&amp;$A19,'FA2'!$B:$C,MATCH("HOME",'FA2'!$B$1:$C$1,0),0),"")&amp;IFERROR(VLOOKUP(LM$2&amp;$A19,'EFL2'!$A:$D,MATCH("AWAY",'EFL2'!$A$1:$D$1,0),0),"")&amp;IFERROR(VLOOKUP(LM$2&amp;$A19,'EFL2'!$B:$C,MATCH("HOME",'EFL2'!$B$1:$C$1,0),0),"")&amp;IFERROR(VLOOKUP(LM$2&amp;$A19,'UCL2'!$C:$F,MATCH("AWAY",'UCL2'!$C$1:$F$1,0),0),"")&amp;IFERROR(VLOOKUP(LM$2&amp;$A19,'UCL2'!$D:$E,MATCH("HOME",'UCL2'!$D$1:$E$1,0),0),"")&amp;IFERROR(VLOOKUP(LM$2&amp;$A19,'EU2'!$C:$F,MATCH("AWAY",'EU2'!$C$1:$F$1,0),0),"")&amp;IFERROR(VLOOKUP(LM$2&amp;$A19,'EU2'!$D:$E,MATCH("HOME",'EU2'!$D$1:$E$1,0),0),"")&amp;IFERROR(VLOOKUP(LM$2&amp;$A19,'EUC2'!$C:$F,MATCH("AWAY",'EUC2'!$C$1:$F$1,0),0),"")&amp;IFERROR(VLOOKUP(LM$2&amp;$A19,'EUC2'!$D:$E,MATCH("HOME",'EUC2'!$D$1:$E$1,0),0),"")</f>
        <v/>
      </c>
      <c r="LN19" s="25" t="str">
        <f>IFERROR(VLOOKUP(LN$2&amp;$B19,'FPL FIX2'!$N$1:$Q$400,MATCH("HOME",'FPL FIX2'!$N$1:$Q$1,0),0),"")&amp;IFERROR(VLOOKUP(LN$2&amp;$B19,'FPL FIX2'!$O$1:$P$400,MATCH("AWAY",'FPL FIX2'!$O$1:$P$1,0),0),"")&amp;IFERROR(VLOOKUP(LN$2&amp;$A19,'FA2'!$A:$D,MATCH("AWAY",'FA2'!$A$1:$D$1,0),0),"")&amp;IFERROR(VLOOKUP(LN$2&amp;$A19,'FA2'!$B:$C,MATCH("HOME",'FA2'!$B$1:$C$1,0),0),"")&amp;IFERROR(VLOOKUP(LN$2&amp;$A19,'EFL2'!$A:$D,MATCH("AWAY",'EFL2'!$A$1:$D$1,0),0),"")&amp;IFERROR(VLOOKUP(LN$2&amp;$A19,'EFL2'!$B:$C,MATCH("HOME",'EFL2'!$B$1:$C$1,0),0),"")&amp;IFERROR(VLOOKUP(LN$2&amp;$A19,'UCL2'!$C:$F,MATCH("AWAY",'UCL2'!$C$1:$F$1,0),0),"")&amp;IFERROR(VLOOKUP(LN$2&amp;$A19,'UCL2'!$D:$E,MATCH("HOME",'UCL2'!$D$1:$E$1,0),0),"")&amp;IFERROR(VLOOKUP(LN$2&amp;$A19,'EU2'!$C:$F,MATCH("AWAY",'EU2'!$C$1:$F$1,0),0),"")&amp;IFERROR(VLOOKUP(LN$2&amp;$A19,'EU2'!$D:$E,MATCH("HOME",'EU2'!$D$1:$E$1,0),0),"")&amp;IFERROR(VLOOKUP(LN$2&amp;$A19,'EUC2'!$C:$F,MATCH("AWAY",'EUC2'!$C$1:$F$1,0),0),"")&amp;IFERROR(VLOOKUP(LN$2&amp;$A19,'EUC2'!$D:$E,MATCH("HOME",'EUC2'!$D$1:$E$1,0),0),"")</f>
        <v/>
      </c>
      <c r="LO19" s="25" t="str">
        <f>IFERROR(VLOOKUP(LO$2&amp;$B19,'FPL FIX2'!$N$1:$Q$400,MATCH("HOME",'FPL FIX2'!$N$1:$Q$1,0),0),"")&amp;IFERROR(VLOOKUP(LO$2&amp;$B19,'FPL FIX2'!$O$1:$P$400,MATCH("AWAY",'FPL FIX2'!$O$1:$P$1,0),0),"")&amp;IFERROR(VLOOKUP(LO$2&amp;$A19,'FA2'!$A:$D,MATCH("AWAY",'FA2'!$A$1:$D$1,0),0),"")&amp;IFERROR(VLOOKUP(LO$2&amp;$A19,'FA2'!$B:$C,MATCH("HOME",'FA2'!$B$1:$C$1,0),0),"")&amp;IFERROR(VLOOKUP(LO$2&amp;$A19,'EFL2'!$A:$D,MATCH("AWAY",'EFL2'!$A$1:$D$1,0),0),"")&amp;IFERROR(VLOOKUP(LO$2&amp;$A19,'EFL2'!$B:$C,MATCH("HOME",'EFL2'!$B$1:$C$1,0),0),"")&amp;IFERROR(VLOOKUP(LO$2&amp;$A19,'UCL2'!$C:$F,MATCH("AWAY",'UCL2'!$C$1:$F$1,0),0),"")&amp;IFERROR(VLOOKUP(LO$2&amp;$A19,'UCL2'!$D:$E,MATCH("HOME",'UCL2'!$D$1:$E$1,0),0),"")&amp;IFERROR(VLOOKUP(LO$2&amp;$A19,'EU2'!$C:$F,MATCH("AWAY",'EU2'!$C$1:$F$1,0),0),"")&amp;IFERROR(VLOOKUP(LO$2&amp;$A19,'EU2'!$D:$E,MATCH("HOME",'EU2'!$D$1:$E$1,0),0),"")&amp;IFERROR(VLOOKUP(LO$2&amp;$A19,'EUC2'!$C:$F,MATCH("AWAY",'EUC2'!$C$1:$F$1,0),0),"")&amp;IFERROR(VLOOKUP(LO$2&amp;$A19,'EUC2'!$D:$E,MATCH("HOME",'EUC2'!$D$1:$E$1,0),0),"")</f>
        <v/>
      </c>
      <c r="LP19" s="25" t="str">
        <f>IFERROR(VLOOKUP(LP$2&amp;$B19,'FPL FIX2'!$N$1:$Q$400,MATCH("HOME",'FPL FIX2'!$N$1:$Q$1,0),0),"")&amp;IFERROR(VLOOKUP(LP$2&amp;$B19,'FPL FIX2'!$O$1:$P$400,MATCH("AWAY",'FPL FIX2'!$O$1:$P$1,0),0),"")&amp;IFERROR(VLOOKUP(LP$2&amp;$A19,'FA2'!$A:$D,MATCH("AWAY",'FA2'!$A$1:$D$1,0),0),"")&amp;IFERROR(VLOOKUP(LP$2&amp;$A19,'FA2'!$B:$C,MATCH("HOME",'FA2'!$B$1:$C$1,0),0),"")&amp;IFERROR(VLOOKUP(LP$2&amp;$A19,'EFL2'!$A:$D,MATCH("AWAY",'EFL2'!$A$1:$D$1,0),0),"")&amp;IFERROR(VLOOKUP(LP$2&amp;$A19,'EFL2'!$B:$C,MATCH("HOME",'EFL2'!$B$1:$C$1,0),0),"")&amp;IFERROR(VLOOKUP(LP$2&amp;$A19,'UCL2'!$C:$F,MATCH("AWAY",'UCL2'!$C$1:$F$1,0),0),"")&amp;IFERROR(VLOOKUP(LP$2&amp;$A19,'UCL2'!$D:$E,MATCH("HOME",'UCL2'!$D$1:$E$1,0),0),"")&amp;IFERROR(VLOOKUP(LP$2&amp;$A19,'EU2'!$C:$F,MATCH("AWAY",'EU2'!$C$1:$F$1,0),0),"")&amp;IFERROR(VLOOKUP(LP$2&amp;$A19,'EU2'!$D:$E,MATCH("HOME",'EU2'!$D$1:$E$1,0),0),"")&amp;IFERROR(VLOOKUP(LP$2&amp;$A19,'EUC2'!$C:$F,MATCH("AWAY",'EUC2'!$C$1:$F$1,0),0),"")&amp;IFERROR(VLOOKUP(LP$2&amp;$A19,'EUC2'!$D:$E,MATCH("HOME",'EUC2'!$D$1:$E$1,0),0),"")</f>
        <v/>
      </c>
      <c r="LQ19" s="25" t="str">
        <f>IFERROR(VLOOKUP(LQ$2&amp;$B19,'FPL FIX2'!$N$1:$Q$400,MATCH("HOME",'FPL FIX2'!$N$1:$Q$1,0),0),"")&amp;IFERROR(VLOOKUP(LQ$2&amp;$B19,'FPL FIX2'!$O$1:$P$400,MATCH("AWAY",'FPL FIX2'!$O$1:$P$1,0),0),"")&amp;IFERROR(VLOOKUP(LQ$2&amp;$A19,'FA2'!$A:$D,MATCH("AWAY",'FA2'!$A$1:$D$1,0),0),"")&amp;IFERROR(VLOOKUP(LQ$2&amp;$A19,'FA2'!$B:$C,MATCH("HOME",'FA2'!$B$1:$C$1,0),0),"")&amp;IFERROR(VLOOKUP(LQ$2&amp;$A19,'EFL2'!$A:$D,MATCH("AWAY",'EFL2'!$A$1:$D$1,0),0),"")&amp;IFERROR(VLOOKUP(LQ$2&amp;$A19,'EFL2'!$B:$C,MATCH("HOME",'EFL2'!$B$1:$C$1,0),0),"")&amp;IFERROR(VLOOKUP(LQ$2&amp;$A19,'UCL2'!$C:$F,MATCH("AWAY",'UCL2'!$C$1:$F$1,0),0),"")&amp;IFERROR(VLOOKUP(LQ$2&amp;$A19,'UCL2'!$D:$E,MATCH("HOME",'UCL2'!$D$1:$E$1,0),0),"")&amp;IFERROR(VLOOKUP(LQ$2&amp;$A19,'EU2'!$C:$F,MATCH("AWAY",'EU2'!$C$1:$F$1,0),0),"")&amp;IFERROR(VLOOKUP(LQ$2&amp;$A19,'EU2'!$D:$E,MATCH("HOME",'EU2'!$D$1:$E$1,0),0),"")&amp;IFERROR(VLOOKUP(LQ$2&amp;$A19,'EUC2'!$C:$F,MATCH("AWAY",'EUC2'!$C$1:$F$1,0),0),"")&amp;IFERROR(VLOOKUP(LQ$2&amp;$A19,'EUC2'!$D:$E,MATCH("HOME",'EUC2'!$D$1:$E$1,0),0),"")</f>
        <v/>
      </c>
      <c r="LR19" s="25" t="str">
        <f>IFERROR(VLOOKUP(LR$2&amp;$B19,'FPL FIX2'!$N$1:$Q$400,MATCH("HOME",'FPL FIX2'!$N$1:$Q$1,0),0),"")&amp;IFERROR(VLOOKUP(LR$2&amp;$B19,'FPL FIX2'!$O$1:$P$400,MATCH("AWAY",'FPL FIX2'!$O$1:$P$1,0),0),"")&amp;IFERROR(VLOOKUP(LR$2&amp;$A19,'FA2'!$A:$D,MATCH("AWAY",'FA2'!$A$1:$D$1,0),0),"")&amp;IFERROR(VLOOKUP(LR$2&amp;$A19,'FA2'!$B:$C,MATCH("HOME",'FA2'!$B$1:$C$1,0),0),"")&amp;IFERROR(VLOOKUP(LR$2&amp;$A19,'EFL2'!$A:$D,MATCH("AWAY",'EFL2'!$A$1:$D$1,0),0),"")&amp;IFERROR(VLOOKUP(LR$2&amp;$A19,'EFL2'!$B:$C,MATCH("HOME",'EFL2'!$B$1:$C$1,0),0),"")&amp;IFERROR(VLOOKUP(LR$2&amp;$A19,'UCL2'!$C:$F,MATCH("AWAY",'UCL2'!$C$1:$F$1,0),0),"")&amp;IFERROR(VLOOKUP(LR$2&amp;$A19,'UCL2'!$D:$E,MATCH("HOME",'UCL2'!$D$1:$E$1,0),0),"")&amp;IFERROR(VLOOKUP(LR$2&amp;$A19,'EU2'!$C:$F,MATCH("AWAY",'EU2'!$C$1:$F$1,0),0),"")&amp;IFERROR(VLOOKUP(LR$2&amp;$A19,'EU2'!$D:$E,MATCH("HOME",'EU2'!$D$1:$E$1,0),0),"")&amp;IFERROR(VLOOKUP(LR$2&amp;$A19,'EUC2'!$C:$F,MATCH("AWAY",'EUC2'!$C$1:$F$1,0),0),"")&amp;IFERROR(VLOOKUP(LR$2&amp;$A19,'EUC2'!$D:$E,MATCH("HOME",'EUC2'!$D$1:$E$1,0),0),"")</f>
        <v/>
      </c>
      <c r="LS19" s="25" t="str">
        <f>IFERROR(VLOOKUP(LS$2&amp;$B19,'FPL FIX2'!$N$1:$Q$400,MATCH("HOME",'FPL FIX2'!$N$1:$Q$1,0),0),"")&amp;IFERROR(VLOOKUP(LS$2&amp;$B19,'FPL FIX2'!$O$1:$P$400,MATCH("AWAY",'FPL FIX2'!$O$1:$P$1,0),0),"")&amp;IFERROR(VLOOKUP(LS$2&amp;$A19,'FA2'!$A:$D,MATCH("AWAY",'FA2'!$A$1:$D$1,0),0),"")&amp;IFERROR(VLOOKUP(LS$2&amp;$A19,'FA2'!$B:$C,MATCH("HOME",'FA2'!$B$1:$C$1,0),0),"")&amp;IFERROR(VLOOKUP(LS$2&amp;$A19,'EFL2'!$A:$D,MATCH("AWAY",'EFL2'!$A$1:$D$1,0),0),"")&amp;IFERROR(VLOOKUP(LS$2&amp;$A19,'EFL2'!$B:$C,MATCH("HOME",'EFL2'!$B$1:$C$1,0),0),"")&amp;IFERROR(VLOOKUP(LS$2&amp;$A19,'UCL2'!$C:$F,MATCH("AWAY",'UCL2'!$C$1:$F$1,0),0),"")&amp;IFERROR(VLOOKUP(LS$2&amp;$A19,'UCL2'!$D:$E,MATCH("HOME",'UCL2'!$D$1:$E$1,0),0),"")&amp;IFERROR(VLOOKUP(LS$2&amp;$A19,'EU2'!$C:$F,MATCH("AWAY",'EU2'!$C$1:$F$1,0),0),"")&amp;IFERROR(VLOOKUP(LS$2&amp;$A19,'EU2'!$D:$E,MATCH("HOME",'EU2'!$D$1:$E$1,0),0),"")&amp;IFERROR(VLOOKUP(LS$2&amp;$A19,'EUC2'!$C:$F,MATCH("AWAY",'EUC2'!$C$1:$F$1,0),0),"")&amp;IFERROR(VLOOKUP(LS$2&amp;$A19,'EUC2'!$D:$E,MATCH("HOME",'EUC2'!$D$1:$E$1,0),0),"")</f>
        <v/>
      </c>
      <c r="LT19" s="25" t="str">
        <f>IFERROR(VLOOKUP(LT$2&amp;$B19,'FPL FIX2'!$N$1:$Q$400,MATCH("HOME",'FPL FIX2'!$N$1:$Q$1,0),0),"")&amp;IFERROR(VLOOKUP(LT$2&amp;$B19,'FPL FIX2'!$O$1:$P$400,MATCH("AWAY",'FPL FIX2'!$O$1:$P$1,0),0),"")&amp;IFERROR(VLOOKUP(LT$2&amp;$A19,'FA2'!$A:$D,MATCH("AWAY",'FA2'!$A$1:$D$1,0),0),"")&amp;IFERROR(VLOOKUP(LT$2&amp;$A19,'FA2'!$B:$C,MATCH("HOME",'FA2'!$B$1:$C$1,0),0),"")&amp;IFERROR(VLOOKUP(LT$2&amp;$A19,'EFL2'!$A:$D,MATCH("AWAY",'EFL2'!$A$1:$D$1,0),0),"")&amp;IFERROR(VLOOKUP(LT$2&amp;$A19,'EFL2'!$B:$C,MATCH("HOME",'EFL2'!$B$1:$C$1,0),0),"")&amp;IFERROR(VLOOKUP(LT$2&amp;$A19,'UCL2'!$C:$F,MATCH("AWAY",'UCL2'!$C$1:$F$1,0),0),"")&amp;IFERROR(VLOOKUP(LT$2&amp;$A19,'UCL2'!$D:$E,MATCH("HOME",'UCL2'!$D$1:$E$1,0),0),"")&amp;IFERROR(VLOOKUP(LT$2&amp;$A19,'EU2'!$C:$F,MATCH("AWAY",'EU2'!$C$1:$F$1,0),0),"")&amp;IFERROR(VLOOKUP(LT$2&amp;$A19,'EU2'!$D:$E,MATCH("HOME",'EU2'!$D$1:$E$1,0),0),"")&amp;IFERROR(VLOOKUP(LT$2&amp;$A19,'EUC2'!$C:$F,MATCH("AWAY",'EUC2'!$C$1:$F$1,0),0),"")&amp;IFERROR(VLOOKUP(LT$2&amp;$A19,'EUC2'!$D:$E,MATCH("HOME",'EUC2'!$D$1:$E$1,0),0),"")</f>
        <v/>
      </c>
      <c r="LU19" s="25" t="str">
        <f>IFERROR(VLOOKUP(LU$2&amp;$B19,'FPL FIX2'!$N$1:$Q$400,MATCH("HOME",'FPL FIX2'!$N$1:$Q$1,0),0),"")&amp;IFERROR(VLOOKUP(LU$2&amp;$B19,'FPL FIX2'!$O$1:$P$400,MATCH("AWAY",'FPL FIX2'!$O$1:$P$1,0),0),"")&amp;IFERROR(VLOOKUP(LU$2&amp;$A19,'FA2'!$A:$D,MATCH("AWAY",'FA2'!$A$1:$D$1,0),0),"")&amp;IFERROR(VLOOKUP(LU$2&amp;$A19,'FA2'!$B:$C,MATCH("HOME",'FA2'!$B$1:$C$1,0),0),"")&amp;IFERROR(VLOOKUP(LU$2&amp;$A19,'EFL2'!$A:$D,MATCH("AWAY",'EFL2'!$A$1:$D$1,0),0),"")&amp;IFERROR(VLOOKUP(LU$2&amp;$A19,'EFL2'!$B:$C,MATCH("HOME",'EFL2'!$B$1:$C$1,0),0),"")&amp;IFERROR(VLOOKUP(LU$2&amp;$A19,'UCL2'!$C:$F,MATCH("AWAY",'UCL2'!$C$1:$F$1,0),0),"")&amp;IFERROR(VLOOKUP(LU$2&amp;$A19,'UCL2'!$D:$E,MATCH("HOME",'UCL2'!$D$1:$E$1,0),0),"")&amp;IFERROR(VLOOKUP(LU$2&amp;$A19,'EU2'!$C:$F,MATCH("AWAY",'EU2'!$C$1:$F$1,0),0),"")&amp;IFERROR(VLOOKUP(LU$2&amp;$A19,'EU2'!$D:$E,MATCH("HOME",'EU2'!$D$1:$E$1,0),0),"")&amp;IFERROR(VLOOKUP(LU$2&amp;$A19,'EUC2'!$C:$F,MATCH("AWAY",'EUC2'!$C$1:$F$1,0),0),"")&amp;IFERROR(VLOOKUP(LU$2&amp;$A19,'EUC2'!$D:$E,MATCH("HOME",'EUC2'!$D$1:$E$1,0),0),"")</f>
        <v/>
      </c>
      <c r="LV19" s="25" t="str">
        <f>IFERROR(VLOOKUP(LV$2&amp;$B19,'FPL FIX2'!$N$1:$Q$400,MATCH("HOME",'FPL FIX2'!$N$1:$Q$1,0),0),"")&amp;IFERROR(VLOOKUP(LV$2&amp;$B19,'FPL FIX2'!$O$1:$P$400,MATCH("AWAY",'FPL FIX2'!$O$1:$P$1,0),0),"")&amp;IFERROR(VLOOKUP(LV$2&amp;$A19,'FA2'!$A:$D,MATCH("AWAY",'FA2'!$A$1:$D$1,0),0),"")&amp;IFERROR(VLOOKUP(LV$2&amp;$A19,'FA2'!$B:$C,MATCH("HOME",'FA2'!$B$1:$C$1,0),0),"")&amp;IFERROR(VLOOKUP(LV$2&amp;$A19,'EFL2'!$A:$D,MATCH("AWAY",'EFL2'!$A$1:$D$1,0),0),"")&amp;IFERROR(VLOOKUP(LV$2&amp;$A19,'EFL2'!$B:$C,MATCH("HOME",'EFL2'!$B$1:$C$1,0),0),"")&amp;IFERROR(VLOOKUP(LV$2&amp;$A19,'UCL2'!$C:$F,MATCH("AWAY",'UCL2'!$C$1:$F$1,0),0),"")&amp;IFERROR(VLOOKUP(LV$2&amp;$A19,'UCL2'!$D:$E,MATCH("HOME",'UCL2'!$D$1:$E$1,0),0),"")&amp;IFERROR(VLOOKUP(LV$2&amp;$A19,'EU2'!$C:$F,MATCH("AWAY",'EU2'!$C$1:$F$1,0),0),"")&amp;IFERROR(VLOOKUP(LV$2&amp;$A19,'EU2'!$D:$E,MATCH("HOME",'EU2'!$D$1:$E$1,0),0),"")&amp;IFERROR(VLOOKUP(LV$2&amp;$A19,'EUC2'!$C:$F,MATCH("AWAY",'EUC2'!$C$1:$F$1,0),0),"")&amp;IFERROR(VLOOKUP(LV$2&amp;$A19,'EUC2'!$D:$E,MATCH("HOME",'EUC2'!$D$1:$E$1,0),0),"")</f>
        <v/>
      </c>
      <c r="LW19" s="25" t="str">
        <f>IFERROR(VLOOKUP(LW$2&amp;$B19,'FPL FIX2'!$N$1:$Q$400,MATCH("HOME",'FPL FIX2'!$N$1:$Q$1,0),0),"")&amp;IFERROR(VLOOKUP(LW$2&amp;$B19,'FPL FIX2'!$O$1:$P$400,MATCH("AWAY",'FPL FIX2'!$O$1:$P$1,0),0),"")&amp;IFERROR(VLOOKUP(LW$2&amp;$A19,'FA2'!$A:$D,MATCH("AWAY",'FA2'!$A$1:$D$1,0),0),"")&amp;IFERROR(VLOOKUP(LW$2&amp;$A19,'FA2'!$B:$C,MATCH("HOME",'FA2'!$B$1:$C$1,0),0),"")&amp;IFERROR(VLOOKUP(LW$2&amp;$A19,'EFL2'!$A:$D,MATCH("AWAY",'EFL2'!$A$1:$D$1,0),0),"")&amp;IFERROR(VLOOKUP(LW$2&amp;$A19,'EFL2'!$B:$C,MATCH("HOME",'EFL2'!$B$1:$C$1,0),0),"")&amp;IFERROR(VLOOKUP(LW$2&amp;$A19,'UCL2'!$C:$F,MATCH("AWAY",'UCL2'!$C$1:$F$1,0),0),"")&amp;IFERROR(VLOOKUP(LW$2&amp;$A19,'UCL2'!$D:$E,MATCH("HOME",'UCL2'!$D$1:$E$1,0),0),"")&amp;IFERROR(VLOOKUP(LW$2&amp;$A19,'EU2'!$C:$F,MATCH("AWAY",'EU2'!$C$1:$F$1,0),0),"")&amp;IFERROR(VLOOKUP(LW$2&amp;$A19,'EU2'!$D:$E,MATCH("HOME",'EU2'!$D$1:$E$1,0),0),"")&amp;IFERROR(VLOOKUP(LW$2&amp;$A19,'EUC2'!$C:$F,MATCH("AWAY",'EUC2'!$C$1:$F$1,0),0),"")&amp;IFERROR(VLOOKUP(LW$2&amp;$A19,'EUC2'!$D:$E,MATCH("HOME",'EUC2'!$D$1:$E$1,0),0),"")</f>
        <v/>
      </c>
      <c r="LX19" s="25" t="str">
        <f>IFERROR(VLOOKUP(LX$2&amp;$B19,'FPL FIX2'!$N$1:$Q$400,MATCH("HOME",'FPL FIX2'!$N$1:$Q$1,0),0),"")&amp;IFERROR(VLOOKUP(LX$2&amp;$B19,'FPL FIX2'!$O$1:$P$400,MATCH("AWAY",'FPL FIX2'!$O$1:$P$1,0),0),"")&amp;IFERROR(VLOOKUP(LX$2&amp;$A19,'FA2'!$A:$D,MATCH("AWAY",'FA2'!$A$1:$D$1,0),0),"")&amp;IFERROR(VLOOKUP(LX$2&amp;$A19,'FA2'!$B:$C,MATCH("HOME",'FA2'!$B$1:$C$1,0),0),"")&amp;IFERROR(VLOOKUP(LX$2&amp;$A19,'EFL2'!$A:$D,MATCH("AWAY",'EFL2'!$A$1:$D$1,0),0),"")&amp;IFERROR(VLOOKUP(LX$2&amp;$A19,'EFL2'!$B:$C,MATCH("HOME",'EFL2'!$B$1:$C$1,0),0),"")&amp;IFERROR(VLOOKUP(LX$2&amp;$A19,'UCL2'!$C:$F,MATCH("AWAY",'UCL2'!$C$1:$F$1,0),0),"")&amp;IFERROR(VLOOKUP(LX$2&amp;$A19,'UCL2'!$D:$E,MATCH("HOME",'UCL2'!$D$1:$E$1,0),0),"")&amp;IFERROR(VLOOKUP(LX$2&amp;$A19,'EU2'!$C:$F,MATCH("AWAY",'EU2'!$C$1:$F$1,0),0),"")&amp;IFERROR(VLOOKUP(LX$2&amp;$A19,'EU2'!$D:$E,MATCH("HOME",'EU2'!$D$1:$E$1,0),0),"")&amp;IFERROR(VLOOKUP(LX$2&amp;$A19,'EUC2'!$C:$F,MATCH("AWAY",'EUC2'!$C$1:$F$1,0),0),"")&amp;IFERROR(VLOOKUP(LX$2&amp;$A19,'EUC2'!$D:$E,MATCH("HOME",'EUC2'!$D$1:$E$1,0),0),"")</f>
        <v/>
      </c>
      <c r="LY19" s="25" t="str">
        <f>IFERROR(VLOOKUP(LY$2&amp;$B19,'FPL FIX2'!$N$1:$Q$400,MATCH("HOME",'FPL FIX2'!$N$1:$Q$1,0),0),"")&amp;IFERROR(VLOOKUP(LY$2&amp;$B19,'FPL FIX2'!$O$1:$P$400,MATCH("AWAY",'FPL FIX2'!$O$1:$P$1,0),0),"")&amp;IFERROR(VLOOKUP(LY$2&amp;$A19,'FA2'!$A:$D,MATCH("AWAY",'FA2'!$A$1:$D$1,0),0),"")&amp;IFERROR(VLOOKUP(LY$2&amp;$A19,'FA2'!$B:$C,MATCH("HOME",'FA2'!$B$1:$C$1,0),0),"")&amp;IFERROR(VLOOKUP(LY$2&amp;$A19,'EFL2'!$A:$D,MATCH("AWAY",'EFL2'!$A$1:$D$1,0),0),"")&amp;IFERROR(VLOOKUP(LY$2&amp;$A19,'EFL2'!$B:$C,MATCH("HOME",'EFL2'!$B$1:$C$1,0),0),"")&amp;IFERROR(VLOOKUP(LY$2&amp;$A19,'UCL2'!$C:$F,MATCH("AWAY",'UCL2'!$C$1:$F$1,0),0),"")&amp;IFERROR(VLOOKUP(LY$2&amp;$A19,'UCL2'!$D:$E,MATCH("HOME",'UCL2'!$D$1:$E$1,0),0),"")&amp;IFERROR(VLOOKUP(LY$2&amp;$A19,'EU2'!$C:$F,MATCH("AWAY",'EU2'!$C$1:$F$1,0),0),"")&amp;IFERROR(VLOOKUP(LY$2&amp;$A19,'EU2'!$D:$E,MATCH("HOME",'EU2'!$D$1:$E$1,0),0),"")&amp;IFERROR(VLOOKUP(LY$2&amp;$A19,'EUC2'!$C:$F,MATCH("AWAY",'EUC2'!$C$1:$F$1,0),0),"")&amp;IFERROR(VLOOKUP(LY$2&amp;$A19,'EUC2'!$D:$E,MATCH("HOME",'EUC2'!$D$1:$E$1,0),0),"")</f>
        <v/>
      </c>
      <c r="LZ19" s="25" t="str">
        <f>IFERROR(VLOOKUP(LZ$2&amp;$B19,'FPL FIX2'!$N$1:$Q$400,MATCH("HOME",'FPL FIX2'!$N$1:$Q$1,0),0),"")&amp;IFERROR(VLOOKUP(LZ$2&amp;$B19,'FPL FIX2'!$O$1:$P$400,MATCH("AWAY",'FPL FIX2'!$O$1:$P$1,0),0),"")&amp;IFERROR(VLOOKUP(LZ$2&amp;$A19,'FA2'!$A:$D,MATCH("AWAY",'FA2'!$A$1:$D$1,0),0),"")&amp;IFERROR(VLOOKUP(LZ$2&amp;$A19,'FA2'!$B:$C,MATCH("HOME",'FA2'!$B$1:$C$1,0),0),"")&amp;IFERROR(VLOOKUP(LZ$2&amp;$A19,'EFL2'!$A:$D,MATCH("AWAY",'EFL2'!$A$1:$D$1,0),0),"")&amp;IFERROR(VLOOKUP(LZ$2&amp;$A19,'EFL2'!$B:$C,MATCH("HOME",'EFL2'!$B$1:$C$1,0),0),"")&amp;IFERROR(VLOOKUP(LZ$2&amp;$A19,'UCL2'!$C:$F,MATCH("AWAY",'UCL2'!$C$1:$F$1,0),0),"")&amp;IFERROR(VLOOKUP(LZ$2&amp;$A19,'UCL2'!$D:$E,MATCH("HOME",'UCL2'!$D$1:$E$1,0),0),"")&amp;IFERROR(VLOOKUP(LZ$2&amp;$A19,'EU2'!$C:$F,MATCH("AWAY",'EU2'!$C$1:$F$1,0),0),"")&amp;IFERROR(VLOOKUP(LZ$2&amp;$A19,'EU2'!$D:$E,MATCH("HOME",'EU2'!$D$1:$E$1,0),0),"")&amp;IFERROR(VLOOKUP(LZ$2&amp;$A19,'EUC2'!$C:$F,MATCH("AWAY",'EUC2'!$C$1:$F$1,0),0),"")&amp;IFERROR(VLOOKUP(LZ$2&amp;$A19,'EUC2'!$D:$E,MATCH("HOME",'EUC2'!$D$1:$E$1,0),0),"")</f>
        <v/>
      </c>
      <c r="MA19" s="25" t="str">
        <f>IFERROR(VLOOKUP(MA$2&amp;$B19,'FPL FIX2'!$N$1:$Q$400,MATCH("HOME",'FPL FIX2'!$N$1:$Q$1,0),0),"")&amp;IFERROR(VLOOKUP(MA$2&amp;$B19,'FPL FIX2'!$O$1:$P$400,MATCH("AWAY",'FPL FIX2'!$O$1:$P$1,0),0),"")&amp;IFERROR(VLOOKUP(MA$2&amp;$A19,'FA2'!$A:$D,MATCH("AWAY",'FA2'!$A$1:$D$1,0),0),"")&amp;IFERROR(VLOOKUP(MA$2&amp;$A19,'FA2'!$B:$C,MATCH("HOME",'FA2'!$B$1:$C$1,0),0),"")&amp;IFERROR(VLOOKUP(MA$2&amp;$A19,'EFL2'!$A:$D,MATCH("AWAY",'EFL2'!$A$1:$D$1,0),0),"")&amp;IFERROR(VLOOKUP(MA$2&amp;$A19,'EFL2'!$B:$C,MATCH("HOME",'EFL2'!$B$1:$C$1,0),0),"")&amp;IFERROR(VLOOKUP(MA$2&amp;$A19,'UCL2'!$C:$F,MATCH("AWAY",'UCL2'!$C$1:$F$1,0),0),"")&amp;IFERROR(VLOOKUP(MA$2&amp;$A19,'UCL2'!$D:$E,MATCH("HOME",'UCL2'!$D$1:$E$1,0),0),"")&amp;IFERROR(VLOOKUP(MA$2&amp;$A19,'EU2'!$C:$F,MATCH("AWAY",'EU2'!$C$1:$F$1,0),0),"")&amp;IFERROR(VLOOKUP(MA$2&amp;$A19,'EU2'!$D:$E,MATCH("HOME",'EU2'!$D$1:$E$1,0),0),"")&amp;IFERROR(VLOOKUP(MA$2&amp;$A19,'EUC2'!$C:$F,MATCH("AWAY",'EUC2'!$C$1:$F$1,0),0),"")&amp;IFERROR(VLOOKUP(MA$2&amp;$A19,'EUC2'!$D:$E,MATCH("HOME",'EUC2'!$D$1:$E$1,0),0),"")</f>
        <v/>
      </c>
      <c r="MB19" s="25" t="str">
        <f>IFERROR(VLOOKUP(MB$2&amp;$B19,'FPL FIX2'!$N$1:$Q$400,MATCH("HOME",'FPL FIX2'!$N$1:$Q$1,0),0),"")&amp;IFERROR(VLOOKUP(MB$2&amp;$B19,'FPL FIX2'!$O$1:$P$400,MATCH("AWAY",'FPL FIX2'!$O$1:$P$1,0),0),"")&amp;IFERROR(VLOOKUP(MB$2&amp;$A19,'FA2'!$A:$D,MATCH("AWAY",'FA2'!$A$1:$D$1,0),0),"")&amp;IFERROR(VLOOKUP(MB$2&amp;$A19,'FA2'!$B:$C,MATCH("HOME",'FA2'!$B$1:$C$1,0),0),"")&amp;IFERROR(VLOOKUP(MB$2&amp;$A19,'EFL2'!$A:$D,MATCH("AWAY",'EFL2'!$A$1:$D$1,0),0),"")&amp;IFERROR(VLOOKUP(MB$2&amp;$A19,'EFL2'!$B:$C,MATCH("HOME",'EFL2'!$B$1:$C$1,0),0),"")&amp;IFERROR(VLOOKUP(MB$2&amp;$A19,'UCL2'!$C:$F,MATCH("AWAY",'UCL2'!$C$1:$F$1,0),0),"")&amp;IFERROR(VLOOKUP(MB$2&amp;$A19,'UCL2'!$D:$E,MATCH("HOME",'UCL2'!$D$1:$E$1,0),0),"")&amp;IFERROR(VLOOKUP(MB$2&amp;$A19,'EU2'!$C:$F,MATCH("AWAY",'EU2'!$C$1:$F$1,0),0),"")&amp;IFERROR(VLOOKUP(MB$2&amp;$A19,'EU2'!$D:$E,MATCH("HOME",'EU2'!$D$1:$E$1,0),0),"")&amp;IFERROR(VLOOKUP(MB$2&amp;$A19,'EUC2'!$C:$F,MATCH("AWAY",'EUC2'!$C$1:$F$1,0),0),"")&amp;IFERROR(VLOOKUP(MB$2&amp;$A19,'EUC2'!$D:$E,MATCH("HOME",'EUC2'!$D$1:$E$1,0),0),"")</f>
        <v/>
      </c>
      <c r="MC19" s="25" t="str">
        <f>IFERROR(VLOOKUP(MC$2&amp;$B19,'FPL FIX2'!$N$1:$Q$400,MATCH("HOME",'FPL FIX2'!$N$1:$Q$1,0),0),"")&amp;IFERROR(VLOOKUP(MC$2&amp;$B19,'FPL FIX2'!$O$1:$P$400,MATCH("AWAY",'FPL FIX2'!$O$1:$P$1,0),0),"")&amp;IFERROR(VLOOKUP(MC$2&amp;$A19,'FA2'!$A:$D,MATCH("AWAY",'FA2'!$A$1:$D$1,0),0),"")&amp;IFERROR(VLOOKUP(MC$2&amp;$A19,'FA2'!$B:$C,MATCH("HOME",'FA2'!$B$1:$C$1,0),0),"")&amp;IFERROR(VLOOKUP(MC$2&amp;$A19,'EFL2'!$A:$D,MATCH("AWAY",'EFL2'!$A$1:$D$1,0),0),"")&amp;IFERROR(VLOOKUP(MC$2&amp;$A19,'EFL2'!$B:$C,MATCH("HOME",'EFL2'!$B$1:$C$1,0),0),"")&amp;IFERROR(VLOOKUP(MC$2&amp;$A19,'UCL2'!$C:$F,MATCH("AWAY",'UCL2'!$C$1:$F$1,0),0),"")&amp;IFERROR(VLOOKUP(MC$2&amp;$A19,'UCL2'!$D:$E,MATCH("HOME",'UCL2'!$D$1:$E$1,0),0),"")&amp;IFERROR(VLOOKUP(MC$2&amp;$A19,'EU2'!$C:$F,MATCH("AWAY",'EU2'!$C$1:$F$1,0),0),"")&amp;IFERROR(VLOOKUP(MC$2&amp;$A19,'EU2'!$D:$E,MATCH("HOME",'EU2'!$D$1:$E$1,0),0),"")&amp;IFERROR(VLOOKUP(MC$2&amp;$A19,'EUC2'!$C:$F,MATCH("AWAY",'EUC2'!$C$1:$F$1,0),0),"")&amp;IFERROR(VLOOKUP(MC$2&amp;$A19,'EUC2'!$D:$E,MATCH("HOME",'EUC2'!$D$1:$E$1,0),0),"")</f>
        <v/>
      </c>
      <c r="MD19" s="25" t="str">
        <f>IFERROR(VLOOKUP(MD$2&amp;$B19,'FPL FIX2'!$N$1:$Q$400,MATCH("HOME",'FPL FIX2'!$N$1:$Q$1,0),0),"")&amp;IFERROR(VLOOKUP(MD$2&amp;$B19,'FPL FIX2'!$O$1:$P$400,MATCH("AWAY",'FPL FIX2'!$O$1:$P$1,0),0),"")&amp;IFERROR(VLOOKUP(MD$2&amp;$A19,'FA2'!$A:$D,MATCH("AWAY",'FA2'!$A$1:$D$1,0),0),"")&amp;IFERROR(VLOOKUP(MD$2&amp;$A19,'FA2'!$B:$C,MATCH("HOME",'FA2'!$B$1:$C$1,0),0),"")&amp;IFERROR(VLOOKUP(MD$2&amp;$A19,'EFL2'!$A:$D,MATCH("AWAY",'EFL2'!$A$1:$D$1,0),0),"")&amp;IFERROR(VLOOKUP(MD$2&amp;$A19,'EFL2'!$B:$C,MATCH("HOME",'EFL2'!$B$1:$C$1,0),0),"")&amp;IFERROR(VLOOKUP(MD$2&amp;$A19,'UCL2'!$C:$F,MATCH("AWAY",'UCL2'!$C$1:$F$1,0),0),"")&amp;IFERROR(VLOOKUP(MD$2&amp;$A19,'UCL2'!$D:$E,MATCH("HOME",'UCL2'!$D$1:$E$1,0),0),"")&amp;IFERROR(VLOOKUP(MD$2&amp;$A19,'EU2'!$C:$F,MATCH("AWAY",'EU2'!$C$1:$F$1,0),0),"")&amp;IFERROR(VLOOKUP(MD$2&amp;$A19,'EU2'!$D:$E,MATCH("HOME",'EU2'!$D$1:$E$1,0),0),"")&amp;IFERROR(VLOOKUP(MD$2&amp;$A19,'EUC2'!$C:$F,MATCH("AWAY",'EUC2'!$C$1:$F$1,0),0),"")&amp;IFERROR(VLOOKUP(MD$2&amp;$A19,'EUC2'!$D:$E,MATCH("HOME",'EUC2'!$D$1:$E$1,0),0),"")</f>
        <v/>
      </c>
      <c r="ME19" s="25" t="str">
        <f>IFERROR(VLOOKUP(ME$2&amp;$B19,'FPL FIX2'!$N$1:$Q$400,MATCH("HOME",'FPL FIX2'!$N$1:$Q$1,0),0),"")&amp;IFERROR(VLOOKUP(ME$2&amp;$B19,'FPL FIX2'!$O$1:$P$400,MATCH("AWAY",'FPL FIX2'!$O$1:$P$1,0),0),"")&amp;IFERROR(VLOOKUP(ME$2&amp;$A19,'FA2'!$A:$D,MATCH("AWAY",'FA2'!$A$1:$D$1,0),0),"")&amp;IFERROR(VLOOKUP(ME$2&amp;$A19,'FA2'!$B:$C,MATCH("HOME",'FA2'!$B$1:$C$1,0),0),"")&amp;IFERROR(VLOOKUP(ME$2&amp;$A19,'EFL2'!$A:$D,MATCH("AWAY",'EFL2'!$A$1:$D$1,0),0),"")&amp;IFERROR(VLOOKUP(ME$2&amp;$A19,'EFL2'!$B:$C,MATCH("HOME",'EFL2'!$B$1:$C$1,0),0),"")&amp;IFERROR(VLOOKUP(ME$2&amp;$A19,'UCL2'!$C:$F,MATCH("AWAY",'UCL2'!$C$1:$F$1,0),0),"")&amp;IFERROR(VLOOKUP(ME$2&amp;$A19,'UCL2'!$D:$E,MATCH("HOME",'UCL2'!$D$1:$E$1,0),0),"")&amp;IFERROR(VLOOKUP(ME$2&amp;$A19,'EU2'!$C:$F,MATCH("AWAY",'EU2'!$C$1:$F$1,0),0),"")&amp;IFERROR(VLOOKUP(ME$2&amp;$A19,'EU2'!$D:$E,MATCH("HOME",'EU2'!$D$1:$E$1,0),0),"")&amp;IFERROR(VLOOKUP(ME$2&amp;$A19,'EUC2'!$C:$F,MATCH("AWAY",'EUC2'!$C$1:$F$1,0),0),"")&amp;IFERROR(VLOOKUP(ME$2&amp;$A19,'EUC2'!$D:$E,MATCH("HOME",'EUC2'!$D$1:$E$1,0),0),"")</f>
        <v/>
      </c>
      <c r="MF19" s="25" t="str">
        <f>IFERROR(VLOOKUP(MF$2&amp;$B19,'FPL FIX2'!$N$1:$Q$400,MATCH("HOME",'FPL FIX2'!$N$1:$Q$1,0),0),"")&amp;IFERROR(VLOOKUP(MF$2&amp;$B19,'FPL FIX2'!$O$1:$P$400,MATCH("AWAY",'FPL FIX2'!$O$1:$P$1,0),0),"")&amp;IFERROR(VLOOKUP(MF$2&amp;$A19,'FA2'!$A:$D,MATCH("AWAY",'FA2'!$A$1:$D$1,0),0),"")&amp;IFERROR(VLOOKUP(MF$2&amp;$A19,'FA2'!$B:$C,MATCH("HOME",'FA2'!$B$1:$C$1,0),0),"")&amp;IFERROR(VLOOKUP(MF$2&amp;$A19,'EFL2'!$A:$D,MATCH("AWAY",'EFL2'!$A$1:$D$1,0),0),"")&amp;IFERROR(VLOOKUP(MF$2&amp;$A19,'EFL2'!$B:$C,MATCH("HOME",'EFL2'!$B$1:$C$1,0),0),"")&amp;IFERROR(VLOOKUP(MF$2&amp;$A19,'UCL2'!$C:$F,MATCH("AWAY",'UCL2'!$C$1:$F$1,0),0),"")&amp;IFERROR(VLOOKUP(MF$2&amp;$A19,'UCL2'!$D:$E,MATCH("HOME",'UCL2'!$D$1:$E$1,0),0),"")&amp;IFERROR(VLOOKUP(MF$2&amp;$A19,'EU2'!$C:$F,MATCH("AWAY",'EU2'!$C$1:$F$1,0),0),"")&amp;IFERROR(VLOOKUP(MF$2&amp;$A19,'EU2'!$D:$E,MATCH("HOME",'EU2'!$D$1:$E$1,0),0),"")&amp;IFERROR(VLOOKUP(MF$2&amp;$A19,'EUC2'!$C:$F,MATCH("AWAY",'EUC2'!$C$1:$F$1,0),0),"")&amp;IFERROR(VLOOKUP(MF$2&amp;$A19,'EUC2'!$D:$E,MATCH("HOME",'EUC2'!$D$1:$E$1,0),0),"")</f>
        <v/>
      </c>
      <c r="MG19" s="25" t="str">
        <f>IFERROR(VLOOKUP(MG$2&amp;$B19,'FPL FIX2'!$N$1:$Q$400,MATCH("HOME",'FPL FIX2'!$N$1:$Q$1,0),0),"")&amp;IFERROR(VLOOKUP(MG$2&amp;$B19,'FPL FIX2'!$O$1:$P$400,MATCH("AWAY",'FPL FIX2'!$O$1:$P$1,0),0),"")&amp;IFERROR(VLOOKUP(MG$2&amp;$A19,'FA2'!$A:$D,MATCH("AWAY",'FA2'!$A$1:$D$1,0),0),"")&amp;IFERROR(VLOOKUP(MG$2&amp;$A19,'FA2'!$B:$C,MATCH("HOME",'FA2'!$B$1:$C$1,0),0),"")&amp;IFERROR(VLOOKUP(MG$2&amp;$A19,'EFL2'!$A:$D,MATCH("AWAY",'EFL2'!$A$1:$D$1,0),0),"")&amp;IFERROR(VLOOKUP(MG$2&amp;$A19,'EFL2'!$B:$C,MATCH("HOME",'EFL2'!$B$1:$C$1,0),0),"")&amp;IFERROR(VLOOKUP(MG$2&amp;$A19,'UCL2'!$C:$F,MATCH("AWAY",'UCL2'!$C$1:$F$1,0),0),"")&amp;IFERROR(VLOOKUP(MG$2&amp;$A19,'UCL2'!$D:$E,MATCH("HOME",'UCL2'!$D$1:$E$1,0),0),"")&amp;IFERROR(VLOOKUP(MG$2&amp;$A19,'EU2'!$C:$F,MATCH("AWAY",'EU2'!$C$1:$F$1,0),0),"")&amp;IFERROR(VLOOKUP(MG$2&amp;$A19,'EU2'!$D:$E,MATCH("HOME",'EU2'!$D$1:$E$1,0),0),"")&amp;IFERROR(VLOOKUP(MG$2&amp;$A19,'EUC2'!$C:$F,MATCH("AWAY",'EUC2'!$C$1:$F$1,0),0),"")&amp;IFERROR(VLOOKUP(MG$2&amp;$A19,'EUC2'!$D:$E,MATCH("HOME",'EUC2'!$D$1:$E$1,0),0),"")</f>
        <v/>
      </c>
      <c r="MH19" s="25" t="str">
        <f>IFERROR(VLOOKUP(MH$2&amp;$B19,'FPL FIX2'!$N$1:$Q$400,MATCH("HOME",'FPL FIX2'!$N$1:$Q$1,0),0),"")&amp;IFERROR(VLOOKUP(MH$2&amp;$B19,'FPL FIX2'!$O$1:$P$400,MATCH("AWAY",'FPL FIX2'!$O$1:$P$1,0),0),"")&amp;IFERROR(VLOOKUP(MH$2&amp;$A19,'FA2'!$A:$D,MATCH("AWAY",'FA2'!$A$1:$D$1,0),0),"")&amp;IFERROR(VLOOKUP(MH$2&amp;$A19,'FA2'!$B:$C,MATCH("HOME",'FA2'!$B$1:$C$1,0),0),"")&amp;IFERROR(VLOOKUP(MH$2&amp;$A19,'EFL2'!$A:$D,MATCH("AWAY",'EFL2'!$A$1:$D$1,0),0),"")&amp;IFERROR(VLOOKUP(MH$2&amp;$A19,'EFL2'!$B:$C,MATCH("HOME",'EFL2'!$B$1:$C$1,0),0),"")&amp;IFERROR(VLOOKUP(MH$2&amp;$A19,'UCL2'!$C:$F,MATCH("AWAY",'UCL2'!$C$1:$F$1,0),0),"")&amp;IFERROR(VLOOKUP(MH$2&amp;$A19,'UCL2'!$D:$E,MATCH("HOME",'UCL2'!$D$1:$E$1,0),0),"")&amp;IFERROR(VLOOKUP(MH$2&amp;$A19,'EU2'!$C:$F,MATCH("AWAY",'EU2'!$C$1:$F$1,0),0),"")&amp;IFERROR(VLOOKUP(MH$2&amp;$A19,'EU2'!$D:$E,MATCH("HOME",'EU2'!$D$1:$E$1,0),0),"")&amp;IFERROR(VLOOKUP(MH$2&amp;$A19,'EUC2'!$C:$F,MATCH("AWAY",'EUC2'!$C$1:$F$1,0),0),"")&amp;IFERROR(VLOOKUP(MH$2&amp;$A19,'EUC2'!$D:$E,MATCH("HOME",'EUC2'!$D$1:$E$1,0),0),"")</f>
        <v/>
      </c>
      <c r="MI19" s="25" t="str">
        <f>IFERROR(VLOOKUP(MI$2&amp;$B19,'FPL FIX2'!$N$1:$Q$400,MATCH("HOME",'FPL FIX2'!$N$1:$Q$1,0),0),"")&amp;IFERROR(VLOOKUP(MI$2&amp;$B19,'FPL FIX2'!$O$1:$P$400,MATCH("AWAY",'FPL FIX2'!$O$1:$P$1,0),0),"")&amp;IFERROR(VLOOKUP(MI$2&amp;$A19,'FA2'!$A:$D,MATCH("AWAY",'FA2'!$A$1:$D$1,0),0),"")&amp;IFERROR(VLOOKUP(MI$2&amp;$A19,'FA2'!$B:$C,MATCH("HOME",'FA2'!$B$1:$C$1,0),0),"")&amp;IFERROR(VLOOKUP(MI$2&amp;$A19,'EFL2'!$A:$D,MATCH("AWAY",'EFL2'!$A$1:$D$1,0),0),"")&amp;IFERROR(VLOOKUP(MI$2&amp;$A19,'EFL2'!$B:$C,MATCH("HOME",'EFL2'!$B$1:$C$1,0),0),"")&amp;IFERROR(VLOOKUP(MI$2&amp;$A19,'UCL2'!$C:$F,MATCH("AWAY",'UCL2'!$C$1:$F$1,0),0),"")&amp;IFERROR(VLOOKUP(MI$2&amp;$A19,'UCL2'!$D:$E,MATCH("HOME",'UCL2'!$D$1:$E$1,0),0),"")&amp;IFERROR(VLOOKUP(MI$2&amp;$A19,'EU2'!$C:$F,MATCH("AWAY",'EU2'!$C$1:$F$1,0),0),"")&amp;IFERROR(VLOOKUP(MI$2&amp;$A19,'EU2'!$D:$E,MATCH("HOME",'EU2'!$D$1:$E$1,0),0),"")&amp;IFERROR(VLOOKUP(MI$2&amp;$A19,'EUC2'!$C:$F,MATCH("AWAY",'EUC2'!$C$1:$F$1,0),0),"")&amp;IFERROR(VLOOKUP(MI$2&amp;$A19,'EUC2'!$D:$E,MATCH("HOME",'EUC2'!$D$1:$E$1,0),0),"")</f>
        <v/>
      </c>
      <c r="MJ19" s="25" t="str">
        <f>IFERROR(VLOOKUP(MJ$2&amp;$B19,'FPL FIX2'!$N$1:$Q$400,MATCH("HOME",'FPL FIX2'!$N$1:$Q$1,0),0),"")&amp;IFERROR(VLOOKUP(MJ$2&amp;$B19,'FPL FIX2'!$O$1:$P$400,MATCH("AWAY",'FPL FIX2'!$O$1:$P$1,0),0),"")&amp;IFERROR(VLOOKUP(MJ$2&amp;$A19,'FA2'!$A:$D,MATCH("AWAY",'FA2'!$A$1:$D$1,0),0),"")&amp;IFERROR(VLOOKUP(MJ$2&amp;$A19,'FA2'!$B:$C,MATCH("HOME",'FA2'!$B$1:$C$1,0),0),"")&amp;IFERROR(VLOOKUP(MJ$2&amp;$A19,'EFL2'!$A:$D,MATCH("AWAY",'EFL2'!$A$1:$D$1,0),0),"")&amp;IFERROR(VLOOKUP(MJ$2&amp;$A19,'EFL2'!$B:$C,MATCH("HOME",'EFL2'!$B$1:$C$1,0),0),"")&amp;IFERROR(VLOOKUP(MJ$2&amp;$A19,'UCL2'!$C:$F,MATCH("AWAY",'UCL2'!$C$1:$F$1,0),0),"")&amp;IFERROR(VLOOKUP(MJ$2&amp;$A19,'UCL2'!$D:$E,MATCH("HOME",'UCL2'!$D$1:$E$1,0),0),"")&amp;IFERROR(VLOOKUP(MJ$2&amp;$A19,'EU2'!$C:$F,MATCH("AWAY",'EU2'!$C$1:$F$1,0),0),"")&amp;IFERROR(VLOOKUP(MJ$2&amp;$A19,'EU2'!$D:$E,MATCH("HOME",'EU2'!$D$1:$E$1,0),0),"")&amp;IFERROR(VLOOKUP(MJ$2&amp;$A19,'EUC2'!$C:$F,MATCH("AWAY",'EUC2'!$C$1:$F$1,0),0),"")&amp;IFERROR(VLOOKUP(MJ$2&amp;$A19,'EUC2'!$D:$E,MATCH("HOME",'EUC2'!$D$1:$E$1,0),0),"")</f>
        <v/>
      </c>
      <c r="MK19" s="25" t="str">
        <f>IFERROR(VLOOKUP(MK$2&amp;$B19,'FPL FIX2'!$N$1:$Q$400,MATCH("HOME",'FPL FIX2'!$N$1:$Q$1,0),0),"")&amp;IFERROR(VLOOKUP(MK$2&amp;$B19,'FPL FIX2'!$O$1:$P$400,MATCH("AWAY",'FPL FIX2'!$O$1:$P$1,0),0),"")&amp;IFERROR(VLOOKUP(MK$2&amp;$A19,'FA2'!$A:$D,MATCH("AWAY",'FA2'!$A$1:$D$1,0),0),"")&amp;IFERROR(VLOOKUP(MK$2&amp;$A19,'FA2'!$B:$C,MATCH("HOME",'FA2'!$B$1:$C$1,0),0),"")&amp;IFERROR(VLOOKUP(MK$2&amp;$A19,'EFL2'!$A:$D,MATCH("AWAY",'EFL2'!$A$1:$D$1,0),0),"")&amp;IFERROR(VLOOKUP(MK$2&amp;$A19,'EFL2'!$B:$C,MATCH("HOME",'EFL2'!$B$1:$C$1,0),0),"")&amp;IFERROR(VLOOKUP(MK$2&amp;$A19,'UCL2'!$C:$F,MATCH("AWAY",'UCL2'!$C$1:$F$1,0),0),"")&amp;IFERROR(VLOOKUP(MK$2&amp;$A19,'UCL2'!$D:$E,MATCH("HOME",'UCL2'!$D$1:$E$1,0),0),"")&amp;IFERROR(VLOOKUP(MK$2&amp;$A19,'EU2'!$C:$F,MATCH("AWAY",'EU2'!$C$1:$F$1,0),0),"")&amp;IFERROR(VLOOKUP(MK$2&amp;$A19,'EU2'!$D:$E,MATCH("HOME",'EU2'!$D$1:$E$1,0),0),"")&amp;IFERROR(VLOOKUP(MK$2&amp;$A19,'EUC2'!$C:$F,MATCH("AWAY",'EUC2'!$C$1:$F$1,0),0),"")&amp;IFERROR(VLOOKUP(MK$2&amp;$A19,'EUC2'!$D:$E,MATCH("HOME",'EUC2'!$D$1:$E$1,0),0),"")</f>
        <v/>
      </c>
      <c r="ML19" s="25" t="str">
        <f>IFERROR(VLOOKUP(ML$2&amp;$B19,'FPL FIX2'!$N$1:$Q$400,MATCH("HOME",'FPL FIX2'!$N$1:$Q$1,0),0),"")&amp;IFERROR(VLOOKUP(ML$2&amp;$B19,'FPL FIX2'!$O$1:$P$400,MATCH("AWAY",'FPL FIX2'!$O$1:$P$1,0),0),"")&amp;IFERROR(VLOOKUP(ML$2&amp;$A19,'FA2'!$A:$D,MATCH("AWAY",'FA2'!$A$1:$D$1,0),0),"")&amp;IFERROR(VLOOKUP(ML$2&amp;$A19,'FA2'!$B:$C,MATCH("HOME",'FA2'!$B$1:$C$1,0),0),"")&amp;IFERROR(VLOOKUP(ML$2&amp;$A19,'EFL2'!$A:$D,MATCH("AWAY",'EFL2'!$A$1:$D$1,0),0),"")&amp;IFERROR(VLOOKUP(ML$2&amp;$A19,'EFL2'!$B:$C,MATCH("HOME",'EFL2'!$B$1:$C$1,0),0),"")&amp;IFERROR(VLOOKUP(ML$2&amp;$A19,'UCL2'!$C:$F,MATCH("AWAY",'UCL2'!$C$1:$F$1,0),0),"")&amp;IFERROR(VLOOKUP(ML$2&amp;$A19,'UCL2'!$D:$E,MATCH("HOME",'UCL2'!$D$1:$E$1,0),0),"")&amp;IFERROR(VLOOKUP(ML$2&amp;$A19,'EU2'!$C:$F,MATCH("AWAY",'EU2'!$C$1:$F$1,0),0),"")&amp;IFERROR(VLOOKUP(ML$2&amp;$A19,'EU2'!$D:$E,MATCH("HOME",'EU2'!$D$1:$E$1,0),0),"")&amp;IFERROR(VLOOKUP(ML$2&amp;$A19,'EUC2'!$C:$F,MATCH("AWAY",'EUC2'!$C$1:$F$1,0),0),"")&amp;IFERROR(VLOOKUP(ML$2&amp;$A19,'EUC2'!$D:$E,MATCH("HOME",'EUC2'!$D$1:$E$1,0),0),"")</f>
        <v/>
      </c>
      <c r="MM19" s="25" t="str">
        <f>IFERROR(VLOOKUP(MM$2&amp;$B19,'FPL FIX2'!$N$1:$Q$400,MATCH("HOME",'FPL FIX2'!$N$1:$Q$1,0),0),"")&amp;IFERROR(VLOOKUP(MM$2&amp;$B19,'FPL FIX2'!$O$1:$P$400,MATCH("AWAY",'FPL FIX2'!$O$1:$P$1,0),0),"")&amp;IFERROR(VLOOKUP(MM$2&amp;$A19,'FA2'!$A:$D,MATCH("AWAY",'FA2'!$A$1:$D$1,0),0),"")&amp;IFERROR(VLOOKUP(MM$2&amp;$A19,'FA2'!$B:$C,MATCH("HOME",'FA2'!$B$1:$C$1,0),0),"")&amp;IFERROR(VLOOKUP(MM$2&amp;$A19,'EFL2'!$A:$D,MATCH("AWAY",'EFL2'!$A$1:$D$1,0),0),"")&amp;IFERROR(VLOOKUP(MM$2&amp;$A19,'EFL2'!$B:$C,MATCH("HOME",'EFL2'!$B$1:$C$1,0),0),"")&amp;IFERROR(VLOOKUP(MM$2&amp;$A19,'UCL2'!$C:$F,MATCH("AWAY",'UCL2'!$C$1:$F$1,0),0),"")&amp;IFERROR(VLOOKUP(MM$2&amp;$A19,'UCL2'!$D:$E,MATCH("HOME",'UCL2'!$D$1:$E$1,0),0),"")&amp;IFERROR(VLOOKUP(MM$2&amp;$A19,'EU2'!$C:$F,MATCH("AWAY",'EU2'!$C$1:$F$1,0),0),"")&amp;IFERROR(VLOOKUP(MM$2&amp;$A19,'EU2'!$D:$E,MATCH("HOME",'EU2'!$D$1:$E$1,0),0),"")&amp;IFERROR(VLOOKUP(MM$2&amp;$A19,'EUC2'!$C:$F,MATCH("AWAY",'EUC2'!$C$1:$F$1,0),0),"")&amp;IFERROR(VLOOKUP(MM$2&amp;$A19,'EUC2'!$D:$E,MATCH("HOME",'EUC2'!$D$1:$E$1,0),0),"")</f>
        <v/>
      </c>
      <c r="MN19" s="25" t="str">
        <f>IFERROR(VLOOKUP(MN$2&amp;$B19,'FPL FIX2'!$N$1:$Q$400,MATCH("HOME",'FPL FIX2'!$N$1:$Q$1,0),0),"")&amp;IFERROR(VLOOKUP(MN$2&amp;$B19,'FPL FIX2'!$O$1:$P$400,MATCH("AWAY",'FPL FIX2'!$O$1:$P$1,0),0),"")&amp;IFERROR(VLOOKUP(MN$2&amp;$A19,'FA2'!$A:$D,MATCH("AWAY",'FA2'!$A$1:$D$1,0),0),"")&amp;IFERROR(VLOOKUP(MN$2&amp;$A19,'FA2'!$B:$C,MATCH("HOME",'FA2'!$B$1:$C$1,0),0),"")&amp;IFERROR(VLOOKUP(MN$2&amp;$A19,'EFL2'!$A:$D,MATCH("AWAY",'EFL2'!$A$1:$D$1,0),0),"")&amp;IFERROR(VLOOKUP(MN$2&amp;$A19,'EFL2'!$B:$C,MATCH("HOME",'EFL2'!$B$1:$C$1,0),0),"")&amp;IFERROR(VLOOKUP(MN$2&amp;$A19,'UCL2'!$C:$F,MATCH("AWAY",'UCL2'!$C$1:$F$1,0),0),"")&amp;IFERROR(VLOOKUP(MN$2&amp;$A19,'UCL2'!$D:$E,MATCH("HOME",'UCL2'!$D$1:$E$1,0),0),"")&amp;IFERROR(VLOOKUP(MN$2&amp;$A19,'EU2'!$C:$F,MATCH("AWAY",'EU2'!$C$1:$F$1,0),0),"")&amp;IFERROR(VLOOKUP(MN$2&amp;$A19,'EU2'!$D:$E,MATCH("HOME",'EU2'!$D$1:$E$1,0),0),"")&amp;IFERROR(VLOOKUP(MN$2&amp;$A19,'EUC2'!$C:$F,MATCH("AWAY",'EUC2'!$C$1:$F$1,0),0),"")&amp;IFERROR(VLOOKUP(MN$2&amp;$A19,'EUC2'!$D:$E,MATCH("HOME",'EUC2'!$D$1:$E$1,0),0),"")</f>
        <v/>
      </c>
      <c r="MO19" s="25" t="str">
        <f>IFERROR(VLOOKUP(MO$2&amp;$B19,'FPL FIX2'!$N$1:$Q$400,MATCH("HOME",'FPL FIX2'!$N$1:$Q$1,0),0),"")&amp;IFERROR(VLOOKUP(MO$2&amp;$B19,'FPL FIX2'!$O$1:$P$400,MATCH("AWAY",'FPL FIX2'!$O$1:$P$1,0),0),"")&amp;IFERROR(VLOOKUP(MO$2&amp;$A19,'FA2'!$A:$D,MATCH("AWAY",'FA2'!$A$1:$D$1,0),0),"")&amp;IFERROR(VLOOKUP(MO$2&amp;$A19,'FA2'!$B:$C,MATCH("HOME",'FA2'!$B$1:$C$1,0),0),"")&amp;IFERROR(VLOOKUP(MO$2&amp;$A19,'EFL2'!$A:$D,MATCH("AWAY",'EFL2'!$A$1:$D$1,0),0),"")&amp;IFERROR(VLOOKUP(MO$2&amp;$A19,'EFL2'!$B:$C,MATCH("HOME",'EFL2'!$B$1:$C$1,0),0),"")&amp;IFERROR(VLOOKUP(MO$2&amp;$A19,'UCL2'!$C:$F,MATCH("AWAY",'UCL2'!$C$1:$F$1,0),0),"")&amp;IFERROR(VLOOKUP(MO$2&amp;$A19,'UCL2'!$D:$E,MATCH("HOME",'UCL2'!$D$1:$E$1,0),0),"")&amp;IFERROR(VLOOKUP(MO$2&amp;$A19,'EU2'!$C:$F,MATCH("AWAY",'EU2'!$C$1:$F$1,0),0),"")&amp;IFERROR(VLOOKUP(MO$2&amp;$A19,'EU2'!$D:$E,MATCH("HOME",'EU2'!$D$1:$E$1,0),0),"")&amp;IFERROR(VLOOKUP(MO$2&amp;$A19,'EUC2'!$C:$F,MATCH("AWAY",'EUC2'!$C$1:$F$1,0),0),"")&amp;IFERROR(VLOOKUP(MO$2&amp;$A19,'EUC2'!$D:$E,MATCH("HOME",'EUC2'!$D$1:$E$1,0),0),"")</f>
        <v/>
      </c>
      <c r="MP19" s="25" t="str">
        <f>IFERROR(VLOOKUP(MP$2&amp;$B19,'FPL FIX2'!$N$1:$Q$400,MATCH("HOME",'FPL FIX2'!$N$1:$Q$1,0),0),"")&amp;IFERROR(VLOOKUP(MP$2&amp;$B19,'FPL FIX2'!$O$1:$P$400,MATCH("AWAY",'FPL FIX2'!$O$1:$P$1,0),0),"")&amp;IFERROR(VLOOKUP(MP$2&amp;$A19,'FA2'!$A:$D,MATCH("AWAY",'FA2'!$A$1:$D$1,0),0),"")&amp;IFERROR(VLOOKUP(MP$2&amp;$A19,'FA2'!$B:$C,MATCH("HOME",'FA2'!$B$1:$C$1,0),0),"")&amp;IFERROR(VLOOKUP(MP$2&amp;$A19,'EFL2'!$A:$D,MATCH("AWAY",'EFL2'!$A$1:$D$1,0),0),"")&amp;IFERROR(VLOOKUP(MP$2&amp;$A19,'EFL2'!$B:$C,MATCH("HOME",'EFL2'!$B$1:$C$1,0),0),"")&amp;IFERROR(VLOOKUP(MP$2&amp;$A19,'UCL2'!$C:$F,MATCH("AWAY",'UCL2'!$C$1:$F$1,0),0),"")&amp;IFERROR(VLOOKUP(MP$2&amp;$A19,'UCL2'!$D:$E,MATCH("HOME",'UCL2'!$D$1:$E$1,0),0),"")&amp;IFERROR(VLOOKUP(MP$2&amp;$A19,'EU2'!$C:$F,MATCH("AWAY",'EU2'!$C$1:$F$1,0),0),"")&amp;IFERROR(VLOOKUP(MP$2&amp;$A19,'EU2'!$D:$E,MATCH("HOME",'EU2'!$D$1:$E$1,0),0),"")&amp;IFERROR(VLOOKUP(MP$2&amp;$A19,'EUC2'!$C:$F,MATCH("AWAY",'EUC2'!$C$1:$F$1,0),0),"")&amp;IFERROR(VLOOKUP(MP$2&amp;$A19,'EUC2'!$D:$E,MATCH("HOME",'EUC2'!$D$1:$E$1,0),0),"")</f>
        <v/>
      </c>
      <c r="MQ19" s="25" t="str">
        <f>IFERROR(VLOOKUP(MQ$2&amp;$B19,'FPL FIX2'!$N$1:$Q$400,MATCH("HOME",'FPL FIX2'!$N$1:$Q$1,0),0),"")&amp;IFERROR(VLOOKUP(MQ$2&amp;$B19,'FPL FIX2'!$O$1:$P$400,MATCH("AWAY",'FPL FIX2'!$O$1:$P$1,0),0),"")&amp;IFERROR(VLOOKUP(MQ$2&amp;$A19,'FA2'!$A:$D,MATCH("AWAY",'FA2'!$A$1:$D$1,0),0),"")&amp;IFERROR(VLOOKUP(MQ$2&amp;$A19,'FA2'!$B:$C,MATCH("HOME",'FA2'!$B$1:$C$1,0),0),"")&amp;IFERROR(VLOOKUP(MQ$2&amp;$A19,'EFL2'!$A:$D,MATCH("AWAY",'EFL2'!$A$1:$D$1,0),0),"")&amp;IFERROR(VLOOKUP(MQ$2&amp;$A19,'EFL2'!$B:$C,MATCH("HOME",'EFL2'!$B$1:$C$1,0),0),"")&amp;IFERROR(VLOOKUP(MQ$2&amp;$A19,'UCL2'!$C:$F,MATCH("AWAY",'UCL2'!$C$1:$F$1,0),0),"")&amp;IFERROR(VLOOKUP(MQ$2&amp;$A19,'UCL2'!$D:$E,MATCH("HOME",'UCL2'!$D$1:$E$1,0),0),"")&amp;IFERROR(VLOOKUP(MQ$2&amp;$A19,'EU2'!$C:$F,MATCH("AWAY",'EU2'!$C$1:$F$1,0),0),"")&amp;IFERROR(VLOOKUP(MQ$2&amp;$A19,'EU2'!$D:$E,MATCH("HOME",'EU2'!$D$1:$E$1,0),0),"")&amp;IFERROR(VLOOKUP(MQ$2&amp;$A19,'EUC2'!$C:$F,MATCH("AWAY",'EUC2'!$C$1:$F$1,0),0),"")&amp;IFERROR(VLOOKUP(MQ$2&amp;$A19,'EUC2'!$D:$E,MATCH("HOME",'EUC2'!$D$1:$E$1,0),0),"")</f>
        <v/>
      </c>
      <c r="MR19" s="25" t="str">
        <f>IFERROR(VLOOKUP(MR$2&amp;$B19,'FPL FIX2'!$N$1:$Q$400,MATCH("HOME",'FPL FIX2'!$N$1:$Q$1,0),0),"")&amp;IFERROR(VLOOKUP(MR$2&amp;$B19,'FPL FIX2'!$O$1:$P$400,MATCH("AWAY",'FPL FIX2'!$O$1:$P$1,0),0),"")&amp;IFERROR(VLOOKUP(MR$2&amp;$A19,'FA2'!$A:$D,MATCH("AWAY",'FA2'!$A$1:$D$1,0),0),"")&amp;IFERROR(VLOOKUP(MR$2&amp;$A19,'FA2'!$B:$C,MATCH("HOME",'FA2'!$B$1:$C$1,0),0),"")&amp;IFERROR(VLOOKUP(MR$2&amp;$A19,'EFL2'!$A:$D,MATCH("AWAY",'EFL2'!$A$1:$D$1,0),0),"")&amp;IFERROR(VLOOKUP(MR$2&amp;$A19,'EFL2'!$B:$C,MATCH("HOME",'EFL2'!$B$1:$C$1,0),0),"")&amp;IFERROR(VLOOKUP(MR$2&amp;$A19,'UCL2'!$C:$F,MATCH("AWAY",'UCL2'!$C$1:$F$1,0),0),"")&amp;IFERROR(VLOOKUP(MR$2&amp;$A19,'UCL2'!$D:$E,MATCH("HOME",'UCL2'!$D$1:$E$1,0),0),"")&amp;IFERROR(VLOOKUP(MR$2&amp;$A19,'EU2'!$C:$F,MATCH("AWAY",'EU2'!$C$1:$F$1,0),0),"")&amp;IFERROR(VLOOKUP(MR$2&amp;$A19,'EU2'!$D:$E,MATCH("HOME",'EU2'!$D$1:$E$1,0),0),"")&amp;IFERROR(VLOOKUP(MR$2&amp;$A19,'EUC2'!$C:$F,MATCH("AWAY",'EUC2'!$C$1:$F$1,0),0),"")&amp;IFERROR(VLOOKUP(MR$2&amp;$A19,'EUC2'!$D:$E,MATCH("HOME",'EUC2'!$D$1:$E$1,0),0),"")</f>
        <v/>
      </c>
      <c r="MS19" s="25" t="str">
        <f>IFERROR(VLOOKUP(MS$2&amp;$B19,'FPL FIX2'!$N$1:$Q$400,MATCH("HOME",'FPL FIX2'!$N$1:$Q$1,0),0),"")&amp;IFERROR(VLOOKUP(MS$2&amp;$B19,'FPL FIX2'!$O$1:$P$400,MATCH("AWAY",'FPL FIX2'!$O$1:$P$1,0),0),"")&amp;IFERROR(VLOOKUP(MS$2&amp;$A19,'FA2'!$A:$D,MATCH("AWAY",'FA2'!$A$1:$D$1,0),0),"")&amp;IFERROR(VLOOKUP(MS$2&amp;$A19,'FA2'!$B:$C,MATCH("HOME",'FA2'!$B$1:$C$1,0),0),"")&amp;IFERROR(VLOOKUP(MS$2&amp;$A19,'EFL2'!$A:$D,MATCH("AWAY",'EFL2'!$A$1:$D$1,0),0),"")&amp;IFERROR(VLOOKUP(MS$2&amp;$A19,'EFL2'!$B:$C,MATCH("HOME",'EFL2'!$B$1:$C$1,0),0),"")&amp;IFERROR(VLOOKUP(MS$2&amp;$A19,'UCL2'!$C:$F,MATCH("AWAY",'UCL2'!$C$1:$F$1,0),0),"")&amp;IFERROR(VLOOKUP(MS$2&amp;$A19,'UCL2'!$D:$E,MATCH("HOME",'UCL2'!$D$1:$E$1,0),0),"")&amp;IFERROR(VLOOKUP(MS$2&amp;$A19,'EU2'!$C:$F,MATCH("AWAY",'EU2'!$C$1:$F$1,0),0),"")&amp;IFERROR(VLOOKUP(MS$2&amp;$A19,'EU2'!$D:$E,MATCH("HOME",'EU2'!$D$1:$E$1,0),0),"")&amp;IFERROR(VLOOKUP(MS$2&amp;$A19,'EUC2'!$C:$F,MATCH("AWAY",'EUC2'!$C$1:$F$1,0),0),"")&amp;IFERROR(VLOOKUP(MS$2&amp;$A19,'EUC2'!$D:$E,MATCH("HOME",'EUC2'!$D$1:$E$1,0),0),"")</f>
        <v/>
      </c>
      <c r="MT19" s="25" t="str">
        <f>IFERROR(VLOOKUP(MT$2&amp;$B19,'FPL FIX2'!$N$1:$Q$400,MATCH("HOME",'FPL FIX2'!$N$1:$Q$1,0),0),"")&amp;IFERROR(VLOOKUP(MT$2&amp;$B19,'FPL FIX2'!$O$1:$P$400,MATCH("AWAY",'FPL FIX2'!$O$1:$P$1,0),0),"")&amp;IFERROR(VLOOKUP(MT$2&amp;$A19,'FA2'!$A:$D,MATCH("AWAY",'FA2'!$A$1:$D$1,0),0),"")&amp;IFERROR(VLOOKUP(MT$2&amp;$A19,'FA2'!$B:$C,MATCH("HOME",'FA2'!$B$1:$C$1,0),0),"")&amp;IFERROR(VLOOKUP(MT$2&amp;$A19,'EFL2'!$A:$D,MATCH("AWAY",'EFL2'!$A$1:$D$1,0),0),"")&amp;IFERROR(VLOOKUP(MT$2&amp;$A19,'EFL2'!$B:$C,MATCH("HOME",'EFL2'!$B$1:$C$1,0),0),"")&amp;IFERROR(VLOOKUP(MT$2&amp;$A19,'UCL2'!$C:$F,MATCH("AWAY",'UCL2'!$C$1:$F$1,0),0),"")&amp;IFERROR(VLOOKUP(MT$2&amp;$A19,'UCL2'!$D:$E,MATCH("HOME",'UCL2'!$D$1:$E$1,0),0),"")&amp;IFERROR(VLOOKUP(MT$2&amp;$A19,'EU2'!$C:$F,MATCH("AWAY",'EU2'!$C$1:$F$1,0),0),"")&amp;IFERROR(VLOOKUP(MT$2&amp;$A19,'EU2'!$D:$E,MATCH("HOME",'EU2'!$D$1:$E$1,0),0),"")&amp;IFERROR(VLOOKUP(MT$2&amp;$A19,'EUC2'!$C:$F,MATCH("AWAY",'EUC2'!$C$1:$F$1,0),0),"")&amp;IFERROR(VLOOKUP(MT$2&amp;$A19,'EUC2'!$D:$E,MATCH("HOME",'EUC2'!$D$1:$E$1,0),0),"")</f>
        <v/>
      </c>
      <c r="MU19" s="25" t="str">
        <f>IFERROR(VLOOKUP(MU$2&amp;$B19,'FPL FIX2'!$N$1:$Q$400,MATCH("HOME",'FPL FIX2'!$N$1:$Q$1,0),0),"")&amp;IFERROR(VLOOKUP(MU$2&amp;$B19,'FPL FIX2'!$O$1:$P$400,MATCH("AWAY",'FPL FIX2'!$O$1:$P$1,0),0),"")&amp;IFERROR(VLOOKUP(MU$2&amp;$A19,'FA2'!$A:$D,MATCH("AWAY",'FA2'!$A$1:$D$1,0),0),"")&amp;IFERROR(VLOOKUP(MU$2&amp;$A19,'FA2'!$B:$C,MATCH("HOME",'FA2'!$B$1:$C$1,0),0),"")&amp;IFERROR(VLOOKUP(MU$2&amp;$A19,'EFL2'!$A:$D,MATCH("AWAY",'EFL2'!$A$1:$D$1,0),0),"")&amp;IFERROR(VLOOKUP(MU$2&amp;$A19,'EFL2'!$B:$C,MATCH("HOME",'EFL2'!$B$1:$C$1,0),0),"")&amp;IFERROR(VLOOKUP(MU$2&amp;$A19,'UCL2'!$C:$F,MATCH("AWAY",'UCL2'!$C$1:$F$1,0),0),"")&amp;IFERROR(VLOOKUP(MU$2&amp;$A19,'UCL2'!$D:$E,MATCH("HOME",'UCL2'!$D$1:$E$1,0),0),"")&amp;IFERROR(VLOOKUP(MU$2&amp;$A19,'EU2'!$C:$F,MATCH("AWAY",'EU2'!$C$1:$F$1,0),0),"")&amp;IFERROR(VLOOKUP(MU$2&amp;$A19,'EU2'!$D:$E,MATCH("HOME",'EU2'!$D$1:$E$1,0),0),"")&amp;IFERROR(VLOOKUP(MU$2&amp;$A19,'EUC2'!$C:$F,MATCH("AWAY",'EUC2'!$C$1:$F$1,0),0),"")&amp;IFERROR(VLOOKUP(MU$2&amp;$A19,'EUC2'!$D:$E,MATCH("HOME",'EUC2'!$D$1:$E$1,0),0),"")</f>
        <v/>
      </c>
      <c r="MV19" s="25" t="str">
        <f>IFERROR(VLOOKUP(MV$2&amp;$B19,'FPL FIX2'!$N$1:$Q$400,MATCH("HOME",'FPL FIX2'!$N$1:$Q$1,0),0),"")&amp;IFERROR(VLOOKUP(MV$2&amp;$B19,'FPL FIX2'!$O$1:$P$400,MATCH("AWAY",'FPL FIX2'!$O$1:$P$1,0),0),"")&amp;IFERROR(VLOOKUP(MV$2&amp;$A19,'FA2'!$A:$D,MATCH("AWAY",'FA2'!$A$1:$D$1,0),0),"")&amp;IFERROR(VLOOKUP(MV$2&amp;$A19,'FA2'!$B:$C,MATCH("HOME",'FA2'!$B$1:$C$1,0),0),"")&amp;IFERROR(VLOOKUP(MV$2&amp;$A19,'EFL2'!$A:$D,MATCH("AWAY",'EFL2'!$A$1:$D$1,0),0),"")&amp;IFERROR(VLOOKUP(MV$2&amp;$A19,'EFL2'!$B:$C,MATCH("HOME",'EFL2'!$B$1:$C$1,0),0),"")&amp;IFERROR(VLOOKUP(MV$2&amp;$A19,'UCL2'!$C:$F,MATCH("AWAY",'UCL2'!$C$1:$F$1,0),0),"")&amp;IFERROR(VLOOKUP(MV$2&amp;$A19,'UCL2'!$D:$E,MATCH("HOME",'UCL2'!$D$1:$E$1,0),0),"")&amp;IFERROR(VLOOKUP(MV$2&amp;$A19,'EU2'!$C:$F,MATCH("AWAY",'EU2'!$C$1:$F$1,0),0),"")&amp;IFERROR(VLOOKUP(MV$2&amp;$A19,'EU2'!$D:$E,MATCH("HOME",'EU2'!$D$1:$E$1,0),0),"")&amp;IFERROR(VLOOKUP(MV$2&amp;$A19,'EUC2'!$C:$F,MATCH("AWAY",'EUC2'!$C$1:$F$1,0),0),"")&amp;IFERROR(VLOOKUP(MV$2&amp;$A19,'EUC2'!$D:$E,MATCH("HOME",'EUC2'!$D$1:$E$1,0),0),"")</f>
        <v/>
      </c>
      <c r="MW19" s="25" t="str">
        <f>IFERROR(VLOOKUP(MW$2&amp;$B19,'FPL FIX2'!$N$1:$Q$400,MATCH("HOME",'FPL FIX2'!$N$1:$Q$1,0),0),"")&amp;IFERROR(VLOOKUP(MW$2&amp;$B19,'FPL FIX2'!$O$1:$P$400,MATCH("AWAY",'FPL FIX2'!$O$1:$P$1,0),0),"")&amp;IFERROR(VLOOKUP(MW$2&amp;$A19,'FA2'!$A:$D,MATCH("AWAY",'FA2'!$A$1:$D$1,0),0),"")&amp;IFERROR(VLOOKUP(MW$2&amp;$A19,'FA2'!$B:$C,MATCH("HOME",'FA2'!$B$1:$C$1,0),0),"")&amp;IFERROR(VLOOKUP(MW$2&amp;$A19,'EFL2'!$A:$D,MATCH("AWAY",'EFL2'!$A$1:$D$1,0),0),"")&amp;IFERROR(VLOOKUP(MW$2&amp;$A19,'EFL2'!$B:$C,MATCH("HOME",'EFL2'!$B$1:$C$1,0),0),"")&amp;IFERROR(VLOOKUP(MW$2&amp;$A19,'UCL2'!$C:$F,MATCH("AWAY",'UCL2'!$C$1:$F$1,0),0),"")&amp;IFERROR(VLOOKUP(MW$2&amp;$A19,'UCL2'!$D:$E,MATCH("HOME",'UCL2'!$D$1:$E$1,0),0),"")&amp;IFERROR(VLOOKUP(MW$2&amp;$A19,'EU2'!$C:$F,MATCH("AWAY",'EU2'!$C$1:$F$1,0),0),"")&amp;IFERROR(VLOOKUP(MW$2&amp;$A19,'EU2'!$D:$E,MATCH("HOME",'EU2'!$D$1:$E$1,0),0),"")&amp;IFERROR(VLOOKUP(MW$2&amp;$A19,'EUC2'!$C:$F,MATCH("AWAY",'EUC2'!$C$1:$F$1,0),0),"")&amp;IFERROR(VLOOKUP(MW$2&amp;$A19,'EUC2'!$D:$E,MATCH("HOME",'EUC2'!$D$1:$E$1,0),0),"")</f>
        <v/>
      </c>
      <c r="MX19" s="25" t="str">
        <f>IFERROR(VLOOKUP(MX$2&amp;$B19,'FPL FIX2'!$N$1:$Q$400,MATCH("HOME",'FPL FIX2'!$N$1:$Q$1,0),0),"")&amp;IFERROR(VLOOKUP(MX$2&amp;$B19,'FPL FIX2'!$O$1:$P$400,MATCH("AWAY",'FPL FIX2'!$O$1:$P$1,0),0),"")&amp;IFERROR(VLOOKUP(MX$2&amp;$A19,'FA2'!$A:$D,MATCH("AWAY",'FA2'!$A$1:$D$1,0),0),"")&amp;IFERROR(VLOOKUP(MX$2&amp;$A19,'FA2'!$B:$C,MATCH("HOME",'FA2'!$B$1:$C$1,0),0),"")&amp;IFERROR(VLOOKUP(MX$2&amp;$A19,'EFL2'!$A:$D,MATCH("AWAY",'EFL2'!$A$1:$D$1,0),0),"")&amp;IFERROR(VLOOKUP(MX$2&amp;$A19,'EFL2'!$B:$C,MATCH("HOME",'EFL2'!$B$1:$C$1,0),0),"")&amp;IFERROR(VLOOKUP(MX$2&amp;$A19,'UCL2'!$C:$F,MATCH("AWAY",'UCL2'!$C$1:$F$1,0),0),"")&amp;IFERROR(VLOOKUP(MX$2&amp;$A19,'UCL2'!$D:$E,MATCH("HOME",'UCL2'!$D$1:$E$1,0),0),"")&amp;IFERROR(VLOOKUP(MX$2&amp;$A19,'EU2'!$C:$F,MATCH("AWAY",'EU2'!$C$1:$F$1,0),0),"")&amp;IFERROR(VLOOKUP(MX$2&amp;$A19,'EU2'!$D:$E,MATCH("HOME",'EU2'!$D$1:$E$1,0),0),"")&amp;IFERROR(VLOOKUP(MX$2&amp;$A19,'EUC2'!$C:$F,MATCH("AWAY",'EUC2'!$C$1:$F$1,0),0),"")&amp;IFERROR(VLOOKUP(MX$2&amp;$A19,'EUC2'!$D:$E,MATCH("HOME",'EUC2'!$D$1:$E$1,0),0),"")</f>
        <v/>
      </c>
      <c r="MY19" s="25" t="str">
        <f>IFERROR(VLOOKUP(MY$2&amp;$B19,'FPL FIX2'!$N$1:$Q$400,MATCH("HOME",'FPL FIX2'!$N$1:$Q$1,0),0),"")&amp;IFERROR(VLOOKUP(MY$2&amp;$B19,'FPL FIX2'!$O$1:$P$400,MATCH("AWAY",'FPL FIX2'!$O$1:$P$1,0),0),"")&amp;IFERROR(VLOOKUP(MY$2&amp;$A19,'FA2'!$A:$D,MATCH("AWAY",'FA2'!$A$1:$D$1,0),0),"")&amp;IFERROR(VLOOKUP(MY$2&amp;$A19,'FA2'!$B:$C,MATCH("HOME",'FA2'!$B$1:$C$1,0),0),"")&amp;IFERROR(VLOOKUP(MY$2&amp;$A19,'EFL2'!$A:$D,MATCH("AWAY",'EFL2'!$A$1:$D$1,0),0),"")&amp;IFERROR(VLOOKUP(MY$2&amp;$A19,'EFL2'!$B:$C,MATCH("HOME",'EFL2'!$B$1:$C$1,0),0),"")&amp;IFERROR(VLOOKUP(MY$2&amp;$A19,'UCL2'!$C:$F,MATCH("AWAY",'UCL2'!$C$1:$F$1,0),0),"")&amp;IFERROR(VLOOKUP(MY$2&amp;$A19,'UCL2'!$D:$E,MATCH("HOME",'UCL2'!$D$1:$E$1,0),0),"")&amp;IFERROR(VLOOKUP(MY$2&amp;$A19,'EU2'!$C:$F,MATCH("AWAY",'EU2'!$C$1:$F$1,0),0),"")&amp;IFERROR(VLOOKUP(MY$2&amp;$A19,'EU2'!$D:$E,MATCH("HOME",'EU2'!$D$1:$E$1,0),0),"")&amp;IFERROR(VLOOKUP(MY$2&amp;$A19,'EUC2'!$C:$F,MATCH("AWAY",'EUC2'!$C$1:$F$1,0),0),"")&amp;IFERROR(VLOOKUP(MY$2&amp;$A19,'EUC2'!$D:$E,MATCH("HOME",'EUC2'!$D$1:$E$1,0),0),"")</f>
        <v/>
      </c>
      <c r="MZ19" s="25" t="str">
        <f>IFERROR(VLOOKUP(MZ$2&amp;$B19,'FPL FIX2'!$N$1:$Q$400,MATCH("HOME",'FPL FIX2'!$N$1:$Q$1,0),0),"")&amp;IFERROR(VLOOKUP(MZ$2&amp;$B19,'FPL FIX2'!$O$1:$P$400,MATCH("AWAY",'FPL FIX2'!$O$1:$P$1,0),0),"")&amp;IFERROR(VLOOKUP(MZ$2&amp;$A19,'FA2'!$A:$D,MATCH("AWAY",'FA2'!$A$1:$D$1,0),0),"")&amp;IFERROR(VLOOKUP(MZ$2&amp;$A19,'FA2'!$B:$C,MATCH("HOME",'FA2'!$B$1:$C$1,0),0),"")&amp;IFERROR(VLOOKUP(MZ$2&amp;$A19,'EFL2'!$A:$D,MATCH("AWAY",'EFL2'!$A$1:$D$1,0),0),"")&amp;IFERROR(VLOOKUP(MZ$2&amp;$A19,'EFL2'!$B:$C,MATCH("HOME",'EFL2'!$B$1:$C$1,0),0),"")&amp;IFERROR(VLOOKUP(MZ$2&amp;$A19,'UCL2'!$C:$F,MATCH("AWAY",'UCL2'!$C$1:$F$1,0),0),"")&amp;IFERROR(VLOOKUP(MZ$2&amp;$A19,'UCL2'!$D:$E,MATCH("HOME",'UCL2'!$D$1:$E$1,0),0),"")&amp;IFERROR(VLOOKUP(MZ$2&amp;$A19,'EU2'!$C:$F,MATCH("AWAY",'EU2'!$C$1:$F$1,0),0),"")&amp;IFERROR(VLOOKUP(MZ$2&amp;$A19,'EU2'!$D:$E,MATCH("HOME",'EU2'!$D$1:$E$1,0),0),"")&amp;IFERROR(VLOOKUP(MZ$2&amp;$A19,'EUC2'!$C:$F,MATCH("AWAY",'EUC2'!$C$1:$F$1,0),0),"")&amp;IFERROR(VLOOKUP(MZ$2&amp;$A19,'EUC2'!$D:$E,MATCH("HOME",'EUC2'!$D$1:$E$1,0),0),"")</f>
        <v/>
      </c>
      <c r="NA19" s="25" t="str">
        <f>IFERROR(VLOOKUP(NA$2&amp;$B19,'FPL FIX2'!$N$1:$Q$400,MATCH("HOME",'FPL FIX2'!$N$1:$Q$1,0),0),"")&amp;IFERROR(VLOOKUP(NA$2&amp;$B19,'FPL FIX2'!$O$1:$P$400,MATCH("AWAY",'FPL FIX2'!$O$1:$P$1,0),0),"")&amp;IFERROR(VLOOKUP(NA$2&amp;$A19,'FA2'!$A:$D,MATCH("AWAY",'FA2'!$A$1:$D$1,0),0),"")&amp;IFERROR(VLOOKUP(NA$2&amp;$A19,'FA2'!$B:$C,MATCH("HOME",'FA2'!$B$1:$C$1,0),0),"")&amp;IFERROR(VLOOKUP(NA$2&amp;$A19,'EFL2'!$A:$D,MATCH("AWAY",'EFL2'!$A$1:$D$1,0),0),"")&amp;IFERROR(VLOOKUP(NA$2&amp;$A19,'EFL2'!$B:$C,MATCH("HOME",'EFL2'!$B$1:$C$1,0),0),"")&amp;IFERROR(VLOOKUP(NA$2&amp;$A19,'UCL2'!$C:$F,MATCH("AWAY",'UCL2'!$C$1:$F$1,0),0),"")&amp;IFERROR(VLOOKUP(NA$2&amp;$A19,'UCL2'!$D:$E,MATCH("HOME",'UCL2'!$D$1:$E$1,0),0),"")&amp;IFERROR(VLOOKUP(NA$2&amp;$A19,'EU2'!$C:$F,MATCH("AWAY",'EU2'!$C$1:$F$1,0),0),"")&amp;IFERROR(VLOOKUP(NA$2&amp;$A19,'EU2'!$D:$E,MATCH("HOME",'EU2'!$D$1:$E$1,0),0),"")&amp;IFERROR(VLOOKUP(NA$2&amp;$A19,'EUC2'!$C:$F,MATCH("AWAY",'EUC2'!$C$1:$F$1,0),0),"")&amp;IFERROR(VLOOKUP(NA$2&amp;$A19,'EUC2'!$D:$E,MATCH("HOME",'EUC2'!$D$1:$E$1,0),0),"")</f>
        <v/>
      </c>
      <c r="NB19" s="25" t="str">
        <f>IFERROR(VLOOKUP(NB$2&amp;$B19,'FPL FIX2'!$N$1:$Q$400,MATCH("HOME",'FPL FIX2'!$N$1:$Q$1,0),0),"")&amp;IFERROR(VLOOKUP(NB$2&amp;$B19,'FPL FIX2'!$O$1:$P$400,MATCH("AWAY",'FPL FIX2'!$O$1:$P$1,0),0),"")&amp;IFERROR(VLOOKUP(NB$2&amp;$A19,'FA2'!$A:$D,MATCH("AWAY",'FA2'!$A$1:$D$1,0),0),"")&amp;IFERROR(VLOOKUP(NB$2&amp;$A19,'FA2'!$B:$C,MATCH("HOME",'FA2'!$B$1:$C$1,0),0),"")&amp;IFERROR(VLOOKUP(NB$2&amp;$A19,'EFL2'!$A:$D,MATCH("AWAY",'EFL2'!$A$1:$D$1,0),0),"")&amp;IFERROR(VLOOKUP(NB$2&amp;$A19,'EFL2'!$B:$C,MATCH("HOME",'EFL2'!$B$1:$C$1,0),0),"")&amp;IFERROR(VLOOKUP(NB$2&amp;$A19,'UCL2'!$C:$F,MATCH("AWAY",'UCL2'!$C$1:$F$1,0),0),"")&amp;IFERROR(VLOOKUP(NB$2&amp;$A19,'UCL2'!$D:$E,MATCH("HOME",'UCL2'!$D$1:$E$1,0),0),"")&amp;IFERROR(VLOOKUP(NB$2&amp;$A19,'EU2'!$C:$F,MATCH("AWAY",'EU2'!$C$1:$F$1,0),0),"")&amp;IFERROR(VLOOKUP(NB$2&amp;$A19,'EU2'!$D:$E,MATCH("HOME",'EU2'!$D$1:$E$1,0),0),"")&amp;IFERROR(VLOOKUP(NB$2&amp;$A19,'EUC2'!$C:$F,MATCH("AWAY",'EUC2'!$C$1:$F$1,0),0),"")&amp;IFERROR(VLOOKUP(NB$2&amp;$A19,'EUC2'!$D:$E,MATCH("HOME",'EUC2'!$D$1:$E$1,0),0),"")</f>
        <v/>
      </c>
      <c r="NC19" s="25" t="str">
        <f>IFERROR(VLOOKUP(NC$2&amp;$B19,'FPL FIX2'!$N$1:$Q$400,MATCH("HOME",'FPL FIX2'!$N$1:$Q$1,0),0),"")&amp;IFERROR(VLOOKUP(NC$2&amp;$B19,'FPL FIX2'!$O$1:$P$400,MATCH("AWAY",'FPL FIX2'!$O$1:$P$1,0),0),"")&amp;IFERROR(VLOOKUP(NC$2&amp;$A19,'FA2'!$A:$D,MATCH("AWAY",'FA2'!$A$1:$D$1,0),0),"")&amp;IFERROR(VLOOKUP(NC$2&amp;$A19,'FA2'!$B:$C,MATCH("HOME",'FA2'!$B$1:$C$1,0),0),"")&amp;IFERROR(VLOOKUP(NC$2&amp;$A19,'EFL2'!$A:$D,MATCH("AWAY",'EFL2'!$A$1:$D$1,0),0),"")&amp;IFERROR(VLOOKUP(NC$2&amp;$A19,'EFL2'!$B:$C,MATCH("HOME",'EFL2'!$B$1:$C$1,0),0),"")&amp;IFERROR(VLOOKUP(NC$2&amp;$A19,'UCL2'!$C:$F,MATCH("AWAY",'UCL2'!$C$1:$F$1,0),0),"")&amp;IFERROR(VLOOKUP(NC$2&amp;$A19,'UCL2'!$D:$E,MATCH("HOME",'UCL2'!$D$1:$E$1,0),0),"")&amp;IFERROR(VLOOKUP(NC$2&amp;$A19,'EU2'!$C:$F,MATCH("AWAY",'EU2'!$C$1:$F$1,0),0),"")&amp;IFERROR(VLOOKUP(NC$2&amp;$A19,'EU2'!$D:$E,MATCH("HOME",'EU2'!$D$1:$E$1,0),0),"")&amp;IFERROR(VLOOKUP(NC$2&amp;$A19,'EUC2'!$C:$F,MATCH("AWAY",'EUC2'!$C$1:$F$1,0),0),"")&amp;IFERROR(VLOOKUP(NC$2&amp;$A19,'EUC2'!$D:$E,MATCH("HOME",'EUC2'!$D$1:$E$1,0),0),"")</f>
        <v/>
      </c>
      <c r="NE19" s="24" t="s">
        <v>15</v>
      </c>
      <c r="NF19" s="25" t="str">
        <f>IFERROR(VLOOKUP(NF$2&amp;$B19,'FPL FIX2'!$F$1:$I$50,MATCH("HOME",'FPL FIX2'!$F$1:$I$1,0),0),"")&amp;IFERROR(VLOOKUP(NF$2&amp;$B19,'FPL FIX2'!$G$1:$H$50,MATCH("AWAY",'FPL FIX2'!$G$1:$H$1,0),0),"")</f>
        <v/>
      </c>
      <c r="NG19" s="25"/>
      <c r="NH19" s="25" t="str">
        <f>IFERROR(VLOOKUP(NH$2&amp;$B19,'FPL FIX2'!$F$1:$I$400,MATCH("HOME",'FPL FIX2'!$F$1:$I$1,0),0),"")&amp;IFERROR(VLOOKUP(NH$2&amp;$B19,'FPL FIX2'!$G$1:$H$400,MATCH("AWAY",'FPL FIX2'!$G$1:$H$1,0),0),"")</f>
        <v>whu</v>
      </c>
      <c r="NI19" s="25" t="str">
        <f>IFERROR(VLOOKUP(NI$2&amp;$B19,'FPL FIX2'!$F$1:$I$400,MATCH("HOME",'FPL FIX2'!$F$1:$I$1,0),0),"")&amp;IFERROR(VLOOKUP(NI$2&amp;$B19,'FPL FIX2'!$G$1:$H$400,MATCH("AWAY",'FPL FIX2'!$G$1:$H$1,0),0),"")</f>
        <v>NEW</v>
      </c>
      <c r="NJ19" s="25" t="str">
        <f>IFERROR(VLOOKUP(NJ$2&amp;$B19,'FPL FIX2'!$F$1:$I$400,MATCH("HOME",'FPL FIX2'!$F$1:$I$1,0),0),"")&amp;IFERROR(VLOOKUP(NJ$2&amp;$B19,'FPL FIX2'!$G$1:$H$400,MATCH("AWAY",'FPL FIX2'!$G$1:$H$1,0),0),"")</f>
        <v>liv</v>
      </c>
    </row>
    <row r="20" spans="1:374" ht="30" customHeight="1" thickBot="1" x14ac:dyDescent="0.3">
      <c r="A20" s="23" t="s">
        <v>47</v>
      </c>
      <c r="B20" s="24" t="s">
        <v>16</v>
      </c>
      <c r="C20" s="25" t="str">
        <f>IFERROR(VLOOKUP(C$2&amp;$B20,'FPL FIX2'!$N$1:$Q$400,MATCH("HOME",'FPL FIX2'!$N$1:$Q$1,0),0),"")&amp;IFERROR(VLOOKUP(C$2&amp;$B20,'FPL FIX2'!$O$1:$P$400,MATCH("AWAY",'FPL FIX2'!$O$1:$P$1,0),0),"")&amp;IFERROR(VLOOKUP(C$2&amp;$A20,'FA2'!$A:$D,MATCH("AWAY",'FA2'!$A$1:$D$1,0),0),"")&amp;IFERROR(VLOOKUP(C$2&amp;$A20,'FA2'!$B:$C,MATCH("HOME",'FA2'!$B$1:$C$1,0),0),"")&amp;IFERROR(VLOOKUP(C$2&amp;$A20,'EFL2'!$A:$D,MATCH("AWAY",'EFL2'!$A$1:$D$1,0),0),"")&amp;IFERROR(VLOOKUP(C$2&amp;$A20,'EFL2'!$B:$C,MATCH("HOME",'EFL2'!$B$1:$C$1,0),0),"")&amp;IFERROR(VLOOKUP(C$2&amp;$A20,'UCL2'!$C:$F,MATCH("AWAY",'UCL2'!$C$1:$F$1,0),0),"")&amp;IFERROR(VLOOKUP(C$2&amp;$A20,'UCL2'!$D:$E,MATCH("HOME",'UCL2'!$D$1:$E$1,0),0),"")&amp;IFERROR(VLOOKUP(C$2&amp;$A20,'EU2'!$C:$F,MATCH("AWAY",'EU2'!$C$1:$F$1,0),0),"")&amp;IFERROR(VLOOKUP(C$2&amp;$A20,'EU2'!$D:$E,MATCH("HOME",'EU2'!$D$1:$E$1,0),0),"")&amp;IFERROR(VLOOKUP(C$2&amp;$A20,'EUC2'!$C:$F,MATCH("AWAY",'EUC2'!$C$1:$F$1,0),0),"")&amp;IFERROR(VLOOKUP(C$2&amp;$A20,'EUC2'!$D:$E,MATCH("HOME",'EUC2'!$D$1:$E$1,0),0),"")</f>
        <v/>
      </c>
      <c r="D20" s="25" t="str">
        <f>IFERROR(VLOOKUP(D$2&amp;$B20,'FPL FIX2'!$N$1:$Q$400,MATCH("HOME",'FPL FIX2'!$N$1:$Q$1,0),0),"")&amp;IFERROR(VLOOKUP(D$2&amp;$B20,'FPL FIX2'!$O$1:$P$400,MATCH("AWAY",'FPL FIX2'!$O$1:$P$1,0),0),"")&amp;IFERROR(VLOOKUP(D$2&amp;$A20,'FA2'!$A:$D,MATCH("AWAY",'FA2'!$A$1:$D$1,0),0),"")&amp;IFERROR(VLOOKUP(D$2&amp;$A20,'FA2'!$B:$C,MATCH("HOME",'FA2'!$B$1:$C$1,0),0),"")&amp;IFERROR(VLOOKUP(D$2&amp;$A20,'EFL2'!$A:$D,MATCH("AWAY",'EFL2'!$A$1:$D$1,0),0),"")&amp;IFERROR(VLOOKUP(D$2&amp;$A20,'EFL2'!$B:$C,MATCH("HOME",'EFL2'!$B$1:$C$1,0),0),"")&amp;IFERROR(VLOOKUP(D$2&amp;$A20,'UCL2'!$C:$F,MATCH("AWAY",'UCL2'!$C$1:$F$1,0),0),"")&amp;IFERROR(VLOOKUP(D$2&amp;$A20,'UCL2'!$D:$E,MATCH("HOME",'UCL2'!$D$1:$E$1,0),0),"")&amp;IFERROR(VLOOKUP(D$2&amp;$A20,'EU2'!$C:$F,MATCH("AWAY",'EU2'!$C$1:$F$1,0),0),"")&amp;IFERROR(VLOOKUP(D$2&amp;$A20,'EU2'!$D:$E,MATCH("HOME",'EU2'!$D$1:$E$1,0),0),"")&amp;IFERROR(VLOOKUP(D$2&amp;$A20,'EUC2'!$C:$F,MATCH("AWAY",'EUC2'!$C$1:$F$1,0),0),"")&amp;IFERROR(VLOOKUP(D$2&amp;$A20,'EUC2'!$D:$E,MATCH("HOME",'EUC2'!$D$1:$E$1,0),0),"")</f>
        <v/>
      </c>
      <c r="E20" s="25" t="str">
        <f>IFERROR(VLOOKUP(E$2&amp;$B20,'FPL FIX2'!$N$1:$Q$400,MATCH("HOME",'FPL FIX2'!$N$1:$Q$1,0),0),"")&amp;IFERROR(VLOOKUP(E$2&amp;$B20,'FPL FIX2'!$O$1:$P$400,MATCH("AWAY",'FPL FIX2'!$O$1:$P$1,0),0),"")&amp;IFERROR(VLOOKUP(E$2&amp;$A20,'FA2'!$A:$D,MATCH("AWAY",'FA2'!$A$1:$D$1,0),0),"")&amp;IFERROR(VLOOKUP(E$2&amp;$A20,'FA2'!$B:$C,MATCH("HOME",'FA2'!$B$1:$C$1,0),0),"")&amp;IFERROR(VLOOKUP(E$2&amp;$A20,'EFL2'!$A:$D,MATCH("AWAY",'EFL2'!$A$1:$D$1,0),0),"")&amp;IFERROR(VLOOKUP(E$2&amp;$A20,'EFL2'!$B:$C,MATCH("HOME",'EFL2'!$B$1:$C$1,0),0),"")&amp;IFERROR(VLOOKUP(E$2&amp;$A20,'UCL2'!$C:$F,MATCH("AWAY",'UCL2'!$C$1:$F$1,0),0),"")&amp;IFERROR(VLOOKUP(E$2&amp;$A20,'UCL2'!$D:$E,MATCH("HOME",'UCL2'!$D$1:$E$1,0),0),"")&amp;IFERROR(VLOOKUP(E$2&amp;$A20,'EU2'!$C:$F,MATCH("AWAY",'EU2'!$C$1:$F$1,0),0),"")&amp;IFERROR(VLOOKUP(E$2&amp;$A20,'EU2'!$D:$E,MATCH("HOME",'EU2'!$D$1:$E$1,0),0),"")&amp;IFERROR(VLOOKUP(E$2&amp;$A20,'EUC2'!$C:$F,MATCH("AWAY",'EUC2'!$C$1:$F$1,0),0),"")&amp;IFERROR(VLOOKUP(E$2&amp;$A20,'EUC2'!$D:$E,MATCH("HOME",'EUC2'!$D$1:$E$1,0),0),"")</f>
        <v/>
      </c>
      <c r="F20" s="25" t="str">
        <f>IFERROR(VLOOKUP(F$2&amp;$B20,'FPL FIX2'!$N$1:$Q$400,MATCH("HOME",'FPL FIX2'!$N$1:$Q$1,0),0),"")&amp;IFERROR(VLOOKUP(F$2&amp;$B20,'FPL FIX2'!$O$1:$P$400,MATCH("AWAY",'FPL FIX2'!$O$1:$P$1,0),0),"")&amp;IFERROR(VLOOKUP(F$2&amp;$A20,'FA2'!$A:$D,MATCH("AWAY",'FA2'!$A$1:$D$1,0),0),"")&amp;IFERROR(VLOOKUP(F$2&amp;$A20,'FA2'!$B:$C,MATCH("HOME",'FA2'!$B$1:$C$1,0),0),"")&amp;IFERROR(VLOOKUP(F$2&amp;$A20,'EFL2'!$A:$D,MATCH("AWAY",'EFL2'!$A$1:$D$1,0),0),"")&amp;IFERROR(VLOOKUP(F$2&amp;$A20,'EFL2'!$B:$C,MATCH("HOME",'EFL2'!$B$1:$C$1,0),0),"")&amp;IFERROR(VLOOKUP(F$2&amp;$A20,'UCL2'!$C:$F,MATCH("AWAY",'UCL2'!$C$1:$F$1,0),0),"")&amp;IFERROR(VLOOKUP(F$2&amp;$A20,'UCL2'!$D:$E,MATCH("HOME",'UCL2'!$D$1:$E$1,0),0),"")&amp;IFERROR(VLOOKUP(F$2&amp;$A20,'EU2'!$C:$F,MATCH("AWAY",'EU2'!$C$1:$F$1,0),0),"")&amp;IFERROR(VLOOKUP(F$2&amp;$A20,'EU2'!$D:$E,MATCH("HOME",'EU2'!$D$1:$E$1,0),0),"")&amp;IFERROR(VLOOKUP(F$2&amp;$A20,'EUC2'!$C:$F,MATCH("AWAY",'EUC2'!$C$1:$F$1,0),0),"")&amp;IFERROR(VLOOKUP(F$2&amp;$A20,'EUC2'!$D:$E,MATCH("HOME",'EUC2'!$D$1:$E$1,0),0),"")</f>
        <v/>
      </c>
      <c r="G20" s="25" t="str">
        <f>IFERROR(VLOOKUP(G$2&amp;$B20,'FPL FIX2'!$N$1:$Q$400,MATCH("HOME",'FPL FIX2'!$N$1:$Q$1,0),0),"")&amp;IFERROR(VLOOKUP(G$2&amp;$B20,'FPL FIX2'!$O$1:$P$400,MATCH("AWAY",'FPL FIX2'!$O$1:$P$1,0),0),"")&amp;IFERROR(VLOOKUP(G$2&amp;$A20,'FA2'!$A:$D,MATCH("AWAY",'FA2'!$A$1:$D$1,0),0),"")&amp;IFERROR(VLOOKUP(G$2&amp;$A20,'FA2'!$B:$C,MATCH("HOME",'FA2'!$B$1:$C$1,0),0),"")&amp;IFERROR(VLOOKUP(G$2&amp;$A20,'EFL2'!$A:$D,MATCH("AWAY",'EFL2'!$A$1:$D$1,0),0),"")&amp;IFERROR(VLOOKUP(G$2&amp;$A20,'EFL2'!$B:$C,MATCH("HOME",'EFL2'!$B$1:$C$1,0),0),"")&amp;IFERROR(VLOOKUP(G$2&amp;$A20,'UCL2'!$C:$F,MATCH("AWAY",'UCL2'!$C$1:$F$1,0),0),"")&amp;IFERROR(VLOOKUP(G$2&amp;$A20,'UCL2'!$D:$E,MATCH("HOME",'UCL2'!$D$1:$E$1,0),0),"")&amp;IFERROR(VLOOKUP(G$2&amp;$A20,'EU2'!$C:$F,MATCH("AWAY",'EU2'!$C$1:$F$1,0),0),"")&amp;IFERROR(VLOOKUP(G$2&amp;$A20,'EU2'!$D:$E,MATCH("HOME",'EU2'!$D$1:$E$1,0),0),"")&amp;IFERROR(VLOOKUP(G$2&amp;$A20,'EUC2'!$C:$F,MATCH("AWAY",'EUC2'!$C$1:$F$1,0),0),"")&amp;IFERROR(VLOOKUP(G$2&amp;$A20,'EUC2'!$D:$E,MATCH("HOME",'EUC2'!$D$1:$E$1,0),0),"")</f>
        <v/>
      </c>
      <c r="H20" s="25" t="str">
        <f>IFERROR(VLOOKUP(H$2&amp;$B20,'FPL FIX2'!$N$1:$Q$400,MATCH("HOME",'FPL FIX2'!$N$1:$Q$1,0),0),"")&amp;IFERROR(VLOOKUP(H$2&amp;$B20,'FPL FIX2'!$O$1:$P$400,MATCH("AWAY",'FPL FIX2'!$O$1:$P$1,0),0),"")&amp;IFERROR(VLOOKUP(H$2&amp;$A20,'FA2'!$A:$D,MATCH("AWAY",'FA2'!$A$1:$D$1,0),0),"")&amp;IFERROR(VLOOKUP(H$2&amp;$A20,'FA2'!$B:$C,MATCH("HOME",'FA2'!$B$1:$C$1,0),0),"")&amp;IFERROR(VLOOKUP(H$2&amp;$A20,'EFL2'!$A:$D,MATCH("AWAY",'EFL2'!$A$1:$D$1,0),0),"")&amp;IFERROR(VLOOKUP(H$2&amp;$A20,'EFL2'!$B:$C,MATCH("HOME",'EFL2'!$B$1:$C$1,0),0),"")&amp;IFERROR(VLOOKUP(H$2&amp;$A20,'UCL2'!$C:$F,MATCH("AWAY",'UCL2'!$C$1:$F$1,0),0),"")&amp;IFERROR(VLOOKUP(H$2&amp;$A20,'UCL2'!$D:$E,MATCH("HOME",'UCL2'!$D$1:$E$1,0),0),"")&amp;IFERROR(VLOOKUP(H$2&amp;$A20,'EU2'!$C:$F,MATCH("AWAY",'EU2'!$C$1:$F$1,0),0),"")&amp;IFERROR(VLOOKUP(H$2&amp;$A20,'EU2'!$D:$E,MATCH("HOME",'EU2'!$D$1:$E$1,0),0),"")&amp;IFERROR(VLOOKUP(H$2&amp;$A20,'EUC2'!$C:$F,MATCH("AWAY",'EUC2'!$C$1:$F$1,0),0),"")&amp;IFERROR(VLOOKUP(H$2&amp;$A20,'EUC2'!$D:$E,MATCH("HOME",'EUC2'!$D$1:$E$1,0),0),"")</f>
        <v>tot</v>
      </c>
      <c r="I20" s="25" t="str">
        <f>IFERROR(VLOOKUP(I$2&amp;$B20,'FPL FIX2'!$N$1:$Q$400,MATCH("HOME",'FPL FIX2'!$N$1:$Q$1,0),0),"")&amp;IFERROR(VLOOKUP(I$2&amp;$B20,'FPL FIX2'!$O$1:$P$400,MATCH("AWAY",'FPL FIX2'!$O$1:$P$1,0),0),"")&amp;IFERROR(VLOOKUP(I$2&amp;$A20,'FA2'!$A:$D,MATCH("AWAY",'FA2'!$A$1:$D$1,0),0),"")&amp;IFERROR(VLOOKUP(I$2&amp;$A20,'FA2'!$B:$C,MATCH("HOME",'FA2'!$B$1:$C$1,0),0),"")&amp;IFERROR(VLOOKUP(I$2&amp;$A20,'EFL2'!$A:$D,MATCH("AWAY",'EFL2'!$A$1:$D$1,0),0),"")&amp;IFERROR(VLOOKUP(I$2&amp;$A20,'EFL2'!$B:$C,MATCH("HOME",'EFL2'!$B$1:$C$1,0),0),"")&amp;IFERROR(VLOOKUP(I$2&amp;$A20,'UCL2'!$C:$F,MATCH("AWAY",'UCL2'!$C$1:$F$1,0),0),"")&amp;IFERROR(VLOOKUP(I$2&amp;$A20,'UCL2'!$D:$E,MATCH("HOME",'UCL2'!$D$1:$E$1,0),0),"")&amp;IFERROR(VLOOKUP(I$2&amp;$A20,'EU2'!$C:$F,MATCH("AWAY",'EU2'!$C$1:$F$1,0),0),"")&amp;IFERROR(VLOOKUP(I$2&amp;$A20,'EU2'!$D:$E,MATCH("HOME",'EU2'!$D$1:$E$1,0),0),"")&amp;IFERROR(VLOOKUP(I$2&amp;$A20,'EUC2'!$C:$F,MATCH("AWAY",'EUC2'!$C$1:$F$1,0),0),"")&amp;IFERROR(VLOOKUP(I$2&amp;$A20,'EUC2'!$D:$E,MATCH("HOME",'EUC2'!$D$1:$E$1,0),0),"")</f>
        <v/>
      </c>
      <c r="J20" s="25" t="str">
        <f>IFERROR(VLOOKUP(J$2&amp;$B20,'FPL FIX2'!$N$1:$Q$400,MATCH("HOME",'FPL FIX2'!$N$1:$Q$1,0),0),"")&amp;IFERROR(VLOOKUP(J$2&amp;$B20,'FPL FIX2'!$O$1:$P$400,MATCH("AWAY",'FPL FIX2'!$O$1:$P$1,0),0),"")&amp;IFERROR(VLOOKUP(J$2&amp;$A20,'FA2'!$A:$D,MATCH("AWAY",'FA2'!$A$1:$D$1,0),0),"")&amp;IFERROR(VLOOKUP(J$2&amp;$A20,'FA2'!$B:$C,MATCH("HOME",'FA2'!$B$1:$C$1,0),0),"")&amp;IFERROR(VLOOKUP(J$2&amp;$A20,'EFL2'!$A:$D,MATCH("AWAY",'EFL2'!$A$1:$D$1,0),0),"")&amp;IFERROR(VLOOKUP(J$2&amp;$A20,'EFL2'!$B:$C,MATCH("HOME",'EFL2'!$B$1:$C$1,0),0),"")&amp;IFERROR(VLOOKUP(J$2&amp;$A20,'UCL2'!$C:$F,MATCH("AWAY",'UCL2'!$C$1:$F$1,0),0),"")&amp;IFERROR(VLOOKUP(J$2&amp;$A20,'UCL2'!$D:$E,MATCH("HOME",'UCL2'!$D$1:$E$1,0),0),"")&amp;IFERROR(VLOOKUP(J$2&amp;$A20,'EU2'!$C:$F,MATCH("AWAY",'EU2'!$C$1:$F$1,0),0),"")&amp;IFERROR(VLOOKUP(J$2&amp;$A20,'EU2'!$D:$E,MATCH("HOME",'EU2'!$D$1:$E$1,0),0),"")&amp;IFERROR(VLOOKUP(J$2&amp;$A20,'EUC2'!$C:$F,MATCH("AWAY",'EUC2'!$C$1:$F$1,0),0),"")&amp;IFERROR(VLOOKUP(J$2&amp;$A20,'EUC2'!$D:$E,MATCH("HOME",'EUC2'!$D$1:$E$1,0),0),"")</f>
        <v/>
      </c>
      <c r="K20" s="25" t="str">
        <f>IFERROR(VLOOKUP(K$2&amp;$B20,'FPL FIX2'!$N$1:$Q$400,MATCH("HOME",'FPL FIX2'!$N$1:$Q$1,0),0),"")&amp;IFERROR(VLOOKUP(K$2&amp;$B20,'FPL FIX2'!$O$1:$P$400,MATCH("AWAY",'FPL FIX2'!$O$1:$P$1,0),0),"")&amp;IFERROR(VLOOKUP(K$2&amp;$A20,'FA2'!$A:$D,MATCH("AWAY",'FA2'!$A$1:$D$1,0),0),"")&amp;IFERROR(VLOOKUP(K$2&amp;$A20,'FA2'!$B:$C,MATCH("HOME",'FA2'!$B$1:$C$1,0),0),"")&amp;IFERROR(VLOOKUP(K$2&amp;$A20,'EFL2'!$A:$D,MATCH("AWAY",'EFL2'!$A$1:$D$1,0),0),"")&amp;IFERROR(VLOOKUP(K$2&amp;$A20,'EFL2'!$B:$C,MATCH("HOME",'EFL2'!$B$1:$C$1,0),0),"")&amp;IFERROR(VLOOKUP(K$2&amp;$A20,'UCL2'!$C:$F,MATCH("AWAY",'UCL2'!$C$1:$F$1,0),0),"")&amp;IFERROR(VLOOKUP(K$2&amp;$A20,'UCL2'!$D:$E,MATCH("HOME",'UCL2'!$D$1:$E$1,0),0),"")&amp;IFERROR(VLOOKUP(K$2&amp;$A20,'EU2'!$C:$F,MATCH("AWAY",'EU2'!$C$1:$F$1,0),0),"")&amp;IFERROR(VLOOKUP(K$2&amp;$A20,'EU2'!$D:$E,MATCH("HOME",'EU2'!$D$1:$E$1,0),0),"")&amp;IFERROR(VLOOKUP(K$2&amp;$A20,'EUC2'!$C:$F,MATCH("AWAY",'EUC2'!$C$1:$F$1,0),0),"")&amp;IFERROR(VLOOKUP(K$2&amp;$A20,'EUC2'!$D:$E,MATCH("HOME",'EUC2'!$D$1:$E$1,0),0),"")</f>
        <v/>
      </c>
      <c r="L20" s="25" t="str">
        <f>IFERROR(VLOOKUP(L$2&amp;$B20,'FPL FIX2'!$N$1:$Q$400,MATCH("HOME",'FPL FIX2'!$N$1:$Q$1,0),0),"")&amp;IFERROR(VLOOKUP(L$2&amp;$B20,'FPL FIX2'!$O$1:$P$400,MATCH("AWAY",'FPL FIX2'!$O$1:$P$1,0),0),"")&amp;IFERROR(VLOOKUP(L$2&amp;$A20,'FA2'!$A:$D,MATCH("AWAY",'FA2'!$A$1:$D$1,0),0),"")&amp;IFERROR(VLOOKUP(L$2&amp;$A20,'FA2'!$B:$C,MATCH("HOME",'FA2'!$B$1:$C$1,0),0),"")&amp;IFERROR(VLOOKUP(L$2&amp;$A20,'EFL2'!$A:$D,MATCH("AWAY",'EFL2'!$A$1:$D$1,0),0),"")&amp;IFERROR(VLOOKUP(L$2&amp;$A20,'EFL2'!$B:$C,MATCH("HOME",'EFL2'!$B$1:$C$1,0),0),"")&amp;IFERROR(VLOOKUP(L$2&amp;$A20,'UCL2'!$C:$F,MATCH("AWAY",'UCL2'!$C$1:$F$1,0),0),"")&amp;IFERROR(VLOOKUP(L$2&amp;$A20,'UCL2'!$D:$E,MATCH("HOME",'UCL2'!$D$1:$E$1,0),0),"")&amp;IFERROR(VLOOKUP(L$2&amp;$A20,'EU2'!$C:$F,MATCH("AWAY",'EU2'!$C$1:$F$1,0),0),"")&amp;IFERROR(VLOOKUP(L$2&amp;$A20,'EU2'!$D:$E,MATCH("HOME",'EU2'!$D$1:$E$1,0),0),"")&amp;IFERROR(VLOOKUP(L$2&amp;$A20,'EUC2'!$C:$F,MATCH("AWAY",'EUC2'!$C$1:$F$1,0),0),"")&amp;IFERROR(VLOOKUP(L$2&amp;$A20,'EUC2'!$D:$E,MATCH("HOME",'EUC2'!$D$1:$E$1,0),0),"")</f>
        <v/>
      </c>
      <c r="M20" s="25" t="str">
        <f>IFERROR(VLOOKUP(M$2&amp;$B20,'FPL FIX2'!$N$1:$Q$400,MATCH("HOME",'FPL FIX2'!$N$1:$Q$1,0),0),"")&amp;IFERROR(VLOOKUP(M$2&amp;$B20,'FPL FIX2'!$O$1:$P$400,MATCH("AWAY",'FPL FIX2'!$O$1:$P$1,0),0),"")&amp;IFERROR(VLOOKUP(M$2&amp;$A20,'FA2'!$A:$D,MATCH("AWAY",'FA2'!$A$1:$D$1,0),0),"")&amp;IFERROR(VLOOKUP(M$2&amp;$A20,'FA2'!$B:$C,MATCH("HOME",'FA2'!$B$1:$C$1,0),0),"")&amp;IFERROR(VLOOKUP(M$2&amp;$A20,'EFL2'!$A:$D,MATCH("AWAY",'EFL2'!$A$1:$D$1,0),0),"")&amp;IFERROR(VLOOKUP(M$2&amp;$A20,'EFL2'!$B:$C,MATCH("HOME",'EFL2'!$B$1:$C$1,0),0),"")&amp;IFERROR(VLOOKUP(M$2&amp;$A20,'UCL2'!$C:$F,MATCH("AWAY",'UCL2'!$C$1:$F$1,0),0),"")&amp;IFERROR(VLOOKUP(M$2&amp;$A20,'UCL2'!$D:$E,MATCH("HOME",'UCL2'!$D$1:$E$1,0),0),"")&amp;IFERROR(VLOOKUP(M$2&amp;$A20,'EU2'!$C:$F,MATCH("AWAY",'EU2'!$C$1:$F$1,0),0),"")&amp;IFERROR(VLOOKUP(M$2&amp;$A20,'EU2'!$D:$E,MATCH("HOME",'EU2'!$D$1:$E$1,0),0),"")&amp;IFERROR(VLOOKUP(M$2&amp;$A20,'EUC2'!$C:$F,MATCH("AWAY",'EUC2'!$C$1:$F$1,0),0),"")&amp;IFERROR(VLOOKUP(M$2&amp;$A20,'EUC2'!$D:$E,MATCH("HOME",'EUC2'!$D$1:$E$1,0),0),"")</f>
        <v/>
      </c>
      <c r="N20" s="25" t="str">
        <f>IFERROR(VLOOKUP(N$2&amp;$B20,'FPL FIX2'!$N$1:$Q$400,MATCH("HOME",'FPL FIX2'!$N$1:$Q$1,0),0),"")&amp;IFERROR(VLOOKUP(N$2&amp;$B20,'FPL FIX2'!$O$1:$P$400,MATCH("AWAY",'FPL FIX2'!$O$1:$P$1,0),0),"")&amp;IFERROR(VLOOKUP(N$2&amp;$A20,'FA2'!$A:$D,MATCH("AWAY",'FA2'!$A$1:$D$1,0),0),"")&amp;IFERROR(VLOOKUP(N$2&amp;$A20,'FA2'!$B:$C,MATCH("HOME",'FA2'!$B$1:$C$1,0),0),"")&amp;IFERROR(VLOOKUP(N$2&amp;$A20,'EFL2'!$A:$D,MATCH("AWAY",'EFL2'!$A$1:$D$1,0),0),"")&amp;IFERROR(VLOOKUP(N$2&amp;$A20,'EFL2'!$B:$C,MATCH("HOME",'EFL2'!$B$1:$C$1,0),0),"")&amp;IFERROR(VLOOKUP(N$2&amp;$A20,'UCL2'!$C:$F,MATCH("AWAY",'UCL2'!$C$1:$F$1,0),0),"")&amp;IFERROR(VLOOKUP(N$2&amp;$A20,'UCL2'!$D:$E,MATCH("HOME",'UCL2'!$D$1:$E$1,0),0),"")&amp;IFERROR(VLOOKUP(N$2&amp;$A20,'EU2'!$C:$F,MATCH("AWAY",'EU2'!$C$1:$F$1,0),0),"")&amp;IFERROR(VLOOKUP(N$2&amp;$A20,'EU2'!$D:$E,MATCH("HOME",'EU2'!$D$1:$E$1,0),0),"")&amp;IFERROR(VLOOKUP(N$2&amp;$A20,'EUC2'!$C:$F,MATCH("AWAY",'EUC2'!$C$1:$F$1,0),0),"")&amp;IFERROR(VLOOKUP(N$2&amp;$A20,'EUC2'!$D:$E,MATCH("HOME",'EUC2'!$D$1:$E$1,0),0),"")</f>
        <v/>
      </c>
      <c r="O20" s="25" t="str">
        <f>IFERROR(VLOOKUP(O$2&amp;$B20,'FPL FIX2'!$N$1:$Q$400,MATCH("HOME",'FPL FIX2'!$N$1:$Q$1,0),0),"")&amp;IFERROR(VLOOKUP(O$2&amp;$B20,'FPL FIX2'!$O$1:$P$400,MATCH("AWAY",'FPL FIX2'!$O$1:$P$1,0),0),"")&amp;IFERROR(VLOOKUP(O$2&amp;$A20,'FA2'!$A:$D,MATCH("AWAY",'FA2'!$A$1:$D$1,0),0),"")&amp;IFERROR(VLOOKUP(O$2&amp;$A20,'FA2'!$B:$C,MATCH("HOME",'FA2'!$B$1:$C$1,0),0),"")&amp;IFERROR(VLOOKUP(O$2&amp;$A20,'EFL2'!$A:$D,MATCH("AWAY",'EFL2'!$A$1:$D$1,0),0),"")&amp;IFERROR(VLOOKUP(O$2&amp;$A20,'EFL2'!$B:$C,MATCH("HOME",'EFL2'!$B$1:$C$1,0),0),"")&amp;IFERROR(VLOOKUP(O$2&amp;$A20,'UCL2'!$C:$F,MATCH("AWAY",'UCL2'!$C$1:$F$1,0),0),"")&amp;IFERROR(VLOOKUP(O$2&amp;$A20,'UCL2'!$D:$E,MATCH("HOME",'UCL2'!$D$1:$E$1,0),0),"")&amp;IFERROR(VLOOKUP(O$2&amp;$A20,'EU2'!$C:$F,MATCH("AWAY",'EU2'!$C$1:$F$1,0),0),"")&amp;IFERROR(VLOOKUP(O$2&amp;$A20,'EU2'!$D:$E,MATCH("HOME",'EU2'!$D$1:$E$1,0),0),"")&amp;IFERROR(VLOOKUP(O$2&amp;$A20,'EUC2'!$C:$F,MATCH("AWAY",'EUC2'!$C$1:$F$1,0),0),"")&amp;IFERROR(VLOOKUP(O$2&amp;$A20,'EUC2'!$D:$E,MATCH("HOME",'EUC2'!$D$1:$E$1,0),0),"")</f>
        <v>LEE</v>
      </c>
      <c r="P20" s="25" t="str">
        <f>IFERROR(VLOOKUP(P$2&amp;$B20,'FPL FIX2'!$N$1:$Q$400,MATCH("HOME",'FPL FIX2'!$N$1:$Q$1,0),0),"")&amp;IFERROR(VLOOKUP(P$2&amp;$B20,'FPL FIX2'!$O$1:$P$400,MATCH("AWAY",'FPL FIX2'!$O$1:$P$1,0),0),"")&amp;IFERROR(VLOOKUP(P$2&amp;$A20,'FA2'!$A:$D,MATCH("AWAY",'FA2'!$A$1:$D$1,0),0),"")&amp;IFERROR(VLOOKUP(P$2&amp;$A20,'FA2'!$B:$C,MATCH("HOME",'FA2'!$B$1:$C$1,0),0),"")&amp;IFERROR(VLOOKUP(P$2&amp;$A20,'EFL2'!$A:$D,MATCH("AWAY",'EFL2'!$A$1:$D$1,0),0),"")&amp;IFERROR(VLOOKUP(P$2&amp;$A20,'EFL2'!$B:$C,MATCH("HOME",'EFL2'!$B$1:$C$1,0),0),"")&amp;IFERROR(VLOOKUP(P$2&amp;$A20,'UCL2'!$C:$F,MATCH("AWAY",'UCL2'!$C$1:$F$1,0),0),"")&amp;IFERROR(VLOOKUP(P$2&amp;$A20,'UCL2'!$D:$E,MATCH("HOME",'UCL2'!$D$1:$E$1,0),0),"")&amp;IFERROR(VLOOKUP(P$2&amp;$A20,'EU2'!$C:$F,MATCH("AWAY",'EU2'!$C$1:$F$1,0),0),"")&amp;IFERROR(VLOOKUP(P$2&amp;$A20,'EU2'!$D:$E,MATCH("HOME",'EU2'!$D$1:$E$1,0),0),"")&amp;IFERROR(VLOOKUP(P$2&amp;$A20,'EUC2'!$C:$F,MATCH("AWAY",'EUC2'!$C$1:$F$1,0),0),"")&amp;IFERROR(VLOOKUP(P$2&amp;$A20,'EUC2'!$D:$E,MATCH("HOME",'EUC2'!$D$1:$E$1,0),0),"")</f>
        <v/>
      </c>
      <c r="Q20" s="25" t="str">
        <f>IFERROR(VLOOKUP(Q$2&amp;$B20,'FPL FIX2'!$N$1:$Q$400,MATCH("HOME",'FPL FIX2'!$N$1:$Q$1,0),0),"")&amp;IFERROR(VLOOKUP(Q$2&amp;$B20,'FPL FIX2'!$O$1:$P$400,MATCH("AWAY",'FPL FIX2'!$O$1:$P$1,0),0),"")&amp;IFERROR(VLOOKUP(Q$2&amp;$A20,'FA2'!$A:$D,MATCH("AWAY",'FA2'!$A$1:$D$1,0),0),"")&amp;IFERROR(VLOOKUP(Q$2&amp;$A20,'FA2'!$B:$C,MATCH("HOME",'FA2'!$B$1:$C$1,0),0),"")&amp;IFERROR(VLOOKUP(Q$2&amp;$A20,'EFL2'!$A:$D,MATCH("AWAY",'EFL2'!$A$1:$D$1,0),0),"")&amp;IFERROR(VLOOKUP(Q$2&amp;$A20,'EFL2'!$B:$C,MATCH("HOME",'EFL2'!$B$1:$C$1,0),0),"")&amp;IFERROR(VLOOKUP(Q$2&amp;$A20,'UCL2'!$C:$F,MATCH("AWAY",'UCL2'!$C$1:$F$1,0),0),"")&amp;IFERROR(VLOOKUP(Q$2&amp;$A20,'UCL2'!$D:$E,MATCH("HOME",'UCL2'!$D$1:$E$1,0),0),"")&amp;IFERROR(VLOOKUP(Q$2&amp;$A20,'EU2'!$C:$F,MATCH("AWAY",'EU2'!$C$1:$F$1,0),0),"")&amp;IFERROR(VLOOKUP(Q$2&amp;$A20,'EU2'!$D:$E,MATCH("HOME",'EU2'!$D$1:$E$1,0),0),"")&amp;IFERROR(VLOOKUP(Q$2&amp;$A20,'EUC2'!$C:$F,MATCH("AWAY",'EUC2'!$C$1:$F$1,0),0),"")&amp;IFERROR(VLOOKUP(Q$2&amp;$A20,'EUC2'!$D:$E,MATCH("HOME",'EUC2'!$D$1:$E$1,0),0),"")</f>
        <v/>
      </c>
      <c r="R20" s="25" t="str">
        <f>IFERROR(VLOOKUP(R$2&amp;$B20,'FPL FIX2'!$N$1:$Q$400,MATCH("HOME",'FPL FIX2'!$N$1:$Q$1,0),0),"")&amp;IFERROR(VLOOKUP(R$2&amp;$B20,'FPL FIX2'!$O$1:$P$400,MATCH("AWAY",'FPL FIX2'!$O$1:$P$1,0),0),"")&amp;IFERROR(VLOOKUP(R$2&amp;$A20,'FA2'!$A:$D,MATCH("AWAY",'FA2'!$A$1:$D$1,0),0),"")&amp;IFERROR(VLOOKUP(R$2&amp;$A20,'FA2'!$B:$C,MATCH("HOME",'FA2'!$B$1:$C$1,0),0),"")&amp;IFERROR(VLOOKUP(R$2&amp;$A20,'EFL2'!$A:$D,MATCH("AWAY",'EFL2'!$A$1:$D$1,0),0),"")&amp;IFERROR(VLOOKUP(R$2&amp;$A20,'EFL2'!$B:$C,MATCH("HOME",'EFL2'!$B$1:$C$1,0),0),"")&amp;IFERROR(VLOOKUP(R$2&amp;$A20,'UCL2'!$C:$F,MATCH("AWAY",'UCL2'!$C$1:$F$1,0),0),"")&amp;IFERROR(VLOOKUP(R$2&amp;$A20,'UCL2'!$D:$E,MATCH("HOME",'UCL2'!$D$1:$E$1,0),0),"")&amp;IFERROR(VLOOKUP(R$2&amp;$A20,'EU2'!$C:$F,MATCH("AWAY",'EU2'!$C$1:$F$1,0),0),"")&amp;IFERROR(VLOOKUP(R$2&amp;$A20,'EU2'!$D:$E,MATCH("HOME",'EU2'!$D$1:$E$1,0),0),"")&amp;IFERROR(VLOOKUP(R$2&amp;$A20,'EUC2'!$C:$F,MATCH("AWAY",'EUC2'!$C$1:$F$1,0),0),"")&amp;IFERROR(VLOOKUP(R$2&amp;$A20,'EUC2'!$D:$E,MATCH("HOME",'EUC2'!$D$1:$E$1,0),0),"")</f>
        <v/>
      </c>
      <c r="S20" s="25" t="str">
        <f>IFERROR(VLOOKUP(S$2&amp;$B20,'FPL FIX2'!$N$1:$Q$400,MATCH("HOME",'FPL FIX2'!$N$1:$Q$1,0),0),"")&amp;IFERROR(VLOOKUP(S$2&amp;$B20,'FPL FIX2'!$O$1:$P$400,MATCH("AWAY",'FPL FIX2'!$O$1:$P$1,0),0),"")&amp;IFERROR(VLOOKUP(S$2&amp;$A20,'FA2'!$A:$D,MATCH("AWAY",'FA2'!$A$1:$D$1,0),0),"")&amp;IFERROR(VLOOKUP(S$2&amp;$A20,'FA2'!$B:$C,MATCH("HOME",'FA2'!$B$1:$C$1,0),0),"")&amp;IFERROR(VLOOKUP(S$2&amp;$A20,'EFL2'!$A:$D,MATCH("AWAY",'EFL2'!$A$1:$D$1,0),0),"")&amp;IFERROR(VLOOKUP(S$2&amp;$A20,'EFL2'!$B:$C,MATCH("HOME",'EFL2'!$B$1:$C$1,0),0),"")&amp;IFERROR(VLOOKUP(S$2&amp;$A20,'UCL2'!$C:$F,MATCH("AWAY",'UCL2'!$C$1:$F$1,0),0),"")&amp;IFERROR(VLOOKUP(S$2&amp;$A20,'UCL2'!$D:$E,MATCH("HOME",'UCL2'!$D$1:$E$1,0),0),"")&amp;IFERROR(VLOOKUP(S$2&amp;$A20,'EU2'!$C:$F,MATCH("AWAY",'EU2'!$C$1:$F$1,0),0),"")&amp;IFERROR(VLOOKUP(S$2&amp;$A20,'EU2'!$D:$E,MATCH("HOME",'EU2'!$D$1:$E$1,0),0),"")&amp;IFERROR(VLOOKUP(S$2&amp;$A20,'EUC2'!$C:$F,MATCH("AWAY",'EUC2'!$C$1:$F$1,0),0),"")&amp;IFERROR(VLOOKUP(S$2&amp;$A20,'EUC2'!$D:$E,MATCH("HOME",'EUC2'!$D$1:$E$1,0),0),"")</f>
        <v/>
      </c>
      <c r="T20" s="25" t="str">
        <f>IFERROR(VLOOKUP(T$2&amp;$B20,'FPL FIX2'!$N$1:$Q$400,MATCH("HOME",'FPL FIX2'!$N$1:$Q$1,0),0),"")&amp;IFERROR(VLOOKUP(T$2&amp;$B20,'FPL FIX2'!$O$1:$P$400,MATCH("AWAY",'FPL FIX2'!$O$1:$P$1,0),0),"")&amp;IFERROR(VLOOKUP(T$2&amp;$A20,'FA2'!$A:$D,MATCH("AWAY",'FA2'!$A$1:$D$1,0),0),"")&amp;IFERROR(VLOOKUP(T$2&amp;$A20,'FA2'!$B:$C,MATCH("HOME",'FA2'!$B$1:$C$1,0),0),"")&amp;IFERROR(VLOOKUP(T$2&amp;$A20,'EFL2'!$A:$D,MATCH("AWAY",'EFL2'!$A$1:$D$1,0),0),"")&amp;IFERROR(VLOOKUP(T$2&amp;$A20,'EFL2'!$B:$C,MATCH("HOME",'EFL2'!$B$1:$C$1,0),0),"")&amp;IFERROR(VLOOKUP(T$2&amp;$A20,'UCL2'!$C:$F,MATCH("AWAY",'UCL2'!$C$1:$F$1,0),0),"")&amp;IFERROR(VLOOKUP(T$2&amp;$A20,'UCL2'!$D:$E,MATCH("HOME",'UCL2'!$D$1:$E$1,0),0),"")&amp;IFERROR(VLOOKUP(T$2&amp;$A20,'EU2'!$C:$F,MATCH("AWAY",'EU2'!$C$1:$F$1,0),0),"")&amp;IFERROR(VLOOKUP(T$2&amp;$A20,'EU2'!$D:$E,MATCH("HOME",'EU2'!$D$1:$E$1,0),0),"")&amp;IFERROR(VLOOKUP(T$2&amp;$A20,'EUC2'!$C:$F,MATCH("AWAY",'EUC2'!$C$1:$F$1,0),0),"")&amp;IFERROR(VLOOKUP(T$2&amp;$A20,'EUC2'!$D:$E,MATCH("HOME",'EUC2'!$D$1:$E$1,0),0),"")</f>
        <v/>
      </c>
      <c r="U20" s="25" t="str">
        <f>IFERROR(VLOOKUP(U$2&amp;$B20,'FPL FIX2'!$N$1:$Q$400,MATCH("HOME",'FPL FIX2'!$N$1:$Q$1,0),0),"")&amp;IFERROR(VLOOKUP(U$2&amp;$B20,'FPL FIX2'!$O$1:$P$400,MATCH("AWAY",'FPL FIX2'!$O$1:$P$1,0),0),"")&amp;IFERROR(VLOOKUP(U$2&amp;$A20,'FA2'!$A:$D,MATCH("AWAY",'FA2'!$A$1:$D$1,0),0),"")&amp;IFERROR(VLOOKUP(U$2&amp;$A20,'FA2'!$B:$C,MATCH("HOME",'FA2'!$B$1:$C$1,0),0),"")&amp;IFERROR(VLOOKUP(U$2&amp;$A20,'EFL2'!$A:$D,MATCH("AWAY",'EFL2'!$A$1:$D$1,0),0),"")&amp;IFERROR(VLOOKUP(U$2&amp;$A20,'EFL2'!$B:$C,MATCH("HOME",'EFL2'!$B$1:$C$1,0),0),"")&amp;IFERROR(VLOOKUP(U$2&amp;$A20,'UCL2'!$C:$F,MATCH("AWAY",'UCL2'!$C$1:$F$1,0),0),"")&amp;IFERROR(VLOOKUP(U$2&amp;$A20,'UCL2'!$D:$E,MATCH("HOME",'UCL2'!$D$1:$E$1,0),0),"")&amp;IFERROR(VLOOKUP(U$2&amp;$A20,'EU2'!$C:$F,MATCH("AWAY",'EU2'!$C$1:$F$1,0),0),"")&amp;IFERROR(VLOOKUP(U$2&amp;$A20,'EU2'!$D:$E,MATCH("HOME",'EU2'!$D$1:$E$1,0),0),"")&amp;IFERROR(VLOOKUP(U$2&amp;$A20,'EUC2'!$C:$F,MATCH("AWAY",'EUC2'!$C$1:$F$1,0),0),"")&amp;IFERROR(VLOOKUP(U$2&amp;$A20,'EUC2'!$D:$E,MATCH("HOME",'EUC2'!$D$1:$E$1,0),0),"")</f>
        <v/>
      </c>
      <c r="V20" s="25" t="str">
        <f>IFERROR(VLOOKUP(V$2&amp;$B20,'FPL FIX2'!$N$1:$Q$400,MATCH("HOME",'FPL FIX2'!$N$1:$Q$1,0),0),"")&amp;IFERROR(VLOOKUP(V$2&amp;$B20,'FPL FIX2'!$O$1:$P$400,MATCH("AWAY",'FPL FIX2'!$O$1:$P$1,0),0),"")&amp;IFERROR(VLOOKUP(V$2&amp;$A20,'FA2'!$A:$D,MATCH("AWAY",'FA2'!$A$1:$D$1,0),0),"")&amp;IFERROR(VLOOKUP(V$2&amp;$A20,'FA2'!$B:$C,MATCH("HOME",'FA2'!$B$1:$C$1,0),0),"")&amp;IFERROR(VLOOKUP(V$2&amp;$A20,'EFL2'!$A:$D,MATCH("AWAY",'EFL2'!$A$1:$D$1,0),0),"")&amp;IFERROR(VLOOKUP(V$2&amp;$A20,'EFL2'!$B:$C,MATCH("HOME",'EFL2'!$B$1:$C$1,0),0),"")&amp;IFERROR(VLOOKUP(V$2&amp;$A20,'UCL2'!$C:$F,MATCH("AWAY",'UCL2'!$C$1:$F$1,0),0),"")&amp;IFERROR(VLOOKUP(V$2&amp;$A20,'UCL2'!$D:$E,MATCH("HOME",'UCL2'!$D$1:$E$1,0),0),"")&amp;IFERROR(VLOOKUP(V$2&amp;$A20,'EU2'!$C:$F,MATCH("AWAY",'EU2'!$C$1:$F$1,0),0),"")&amp;IFERROR(VLOOKUP(V$2&amp;$A20,'EU2'!$D:$E,MATCH("HOME",'EU2'!$D$1:$E$1,0),0),"")&amp;IFERROR(VLOOKUP(V$2&amp;$A20,'EUC2'!$C:$F,MATCH("AWAY",'EUC2'!$C$1:$F$1,0),0),"")&amp;IFERROR(VLOOKUP(V$2&amp;$A20,'EUC2'!$D:$E,MATCH("HOME",'EUC2'!$D$1:$E$1,0),0),"")</f>
        <v>lei</v>
      </c>
      <c r="W20" s="25" t="str">
        <f>IFERROR(VLOOKUP(W$2&amp;$B20,'FPL FIX2'!$N$1:$Q$400,MATCH("HOME",'FPL FIX2'!$N$1:$Q$1,0),0),"")&amp;IFERROR(VLOOKUP(W$2&amp;$B20,'FPL FIX2'!$O$1:$P$400,MATCH("AWAY",'FPL FIX2'!$O$1:$P$1,0),0),"")&amp;IFERROR(VLOOKUP(W$2&amp;$A20,'FA2'!$A:$D,MATCH("AWAY",'FA2'!$A$1:$D$1,0),0),"")&amp;IFERROR(VLOOKUP(W$2&amp;$A20,'FA2'!$B:$C,MATCH("HOME",'FA2'!$B$1:$C$1,0),0),"")&amp;IFERROR(VLOOKUP(W$2&amp;$A20,'EFL2'!$A:$D,MATCH("AWAY",'EFL2'!$A$1:$D$1,0),0),"")&amp;IFERROR(VLOOKUP(W$2&amp;$A20,'EFL2'!$B:$C,MATCH("HOME",'EFL2'!$B$1:$C$1,0),0),"")&amp;IFERROR(VLOOKUP(W$2&amp;$A20,'UCL2'!$C:$F,MATCH("AWAY",'UCL2'!$C$1:$F$1,0),0),"")&amp;IFERROR(VLOOKUP(W$2&amp;$A20,'UCL2'!$D:$E,MATCH("HOME",'UCL2'!$D$1:$E$1,0),0),"")&amp;IFERROR(VLOOKUP(W$2&amp;$A20,'EU2'!$C:$F,MATCH("AWAY",'EU2'!$C$1:$F$1,0),0),"")&amp;IFERROR(VLOOKUP(W$2&amp;$A20,'EU2'!$D:$E,MATCH("HOME",'EU2'!$D$1:$E$1,0),0),"")&amp;IFERROR(VLOOKUP(W$2&amp;$A20,'EUC2'!$C:$F,MATCH("AWAY",'EUC2'!$C$1:$F$1,0),0),"")&amp;IFERROR(VLOOKUP(W$2&amp;$A20,'EUC2'!$D:$E,MATCH("HOME",'EUC2'!$D$1:$E$1,0),0),"")</f>
        <v/>
      </c>
      <c r="X20" s="25" t="str">
        <f>IFERROR(VLOOKUP(X$2&amp;$B20,'FPL FIX2'!$N$1:$Q$400,MATCH("HOME",'FPL FIX2'!$N$1:$Q$1,0),0),"")&amp;IFERROR(VLOOKUP(X$2&amp;$B20,'FPL FIX2'!$O$1:$P$400,MATCH("AWAY",'FPL FIX2'!$O$1:$P$1,0),0),"")&amp;IFERROR(VLOOKUP(X$2&amp;$A20,'FA2'!$A:$D,MATCH("AWAY",'FA2'!$A$1:$D$1,0),0),"")&amp;IFERROR(VLOOKUP(X$2&amp;$A20,'FA2'!$B:$C,MATCH("HOME",'FA2'!$B$1:$C$1,0),0),"")&amp;IFERROR(VLOOKUP(X$2&amp;$A20,'EFL2'!$A:$D,MATCH("AWAY",'EFL2'!$A$1:$D$1,0),0),"")&amp;IFERROR(VLOOKUP(X$2&amp;$A20,'EFL2'!$B:$C,MATCH("HOME",'EFL2'!$B$1:$C$1,0),0),"")&amp;IFERROR(VLOOKUP(X$2&amp;$A20,'UCL2'!$C:$F,MATCH("AWAY",'UCL2'!$C$1:$F$1,0),0),"")&amp;IFERROR(VLOOKUP(X$2&amp;$A20,'UCL2'!$D:$E,MATCH("HOME",'UCL2'!$D$1:$E$1,0),0),"")&amp;IFERROR(VLOOKUP(X$2&amp;$A20,'EU2'!$C:$F,MATCH("AWAY",'EU2'!$C$1:$F$1,0),0),"")&amp;IFERROR(VLOOKUP(X$2&amp;$A20,'EU2'!$D:$E,MATCH("HOME",'EU2'!$D$1:$E$1,0),0),"")&amp;IFERROR(VLOOKUP(X$2&amp;$A20,'EUC2'!$C:$F,MATCH("AWAY",'EUC2'!$C$1:$F$1,0),0),"")&amp;IFERROR(VLOOKUP(X$2&amp;$A20,'EUC2'!$D:$E,MATCH("HOME",'EUC2'!$D$1:$E$1,0),0),"")</f>
        <v/>
      </c>
      <c r="Y20" s="57" t="str">
        <f>IFERROR(VLOOKUP(Y$2&amp;$B20,'FPL FIX2'!$N$1:$Q$400,MATCH("HOME",'FPL FIX2'!$N$1:$Q$1,0),0),"")&amp;IFERROR(VLOOKUP(Y$2&amp;$B20,'FPL FIX2'!$O$1:$P$400,MATCH("AWAY",'FPL FIX2'!$O$1:$P$1,0),0),"")&amp;IFERROR(VLOOKUP(Y$2&amp;$A20,'FA2'!$A:$D,MATCH("AWAY",'FA2'!$A$1:$D$1,0),0),"")&amp;IFERROR(VLOOKUP(Y$2&amp;$A20,'FA2'!$B:$C,MATCH("HOME",'FA2'!$B$1:$C$1,0),0),"")&amp;IFERROR(VLOOKUP(Y$2&amp;$A20,'EFL2'!$A:$D,MATCH("AWAY",'EFL2'!$A$1:$D$1,0),0),"")&amp;IFERROR(VLOOKUP(Y$2&amp;$A20,'EFL2'!$B:$C,MATCH("HOME",'EFL2'!$B$1:$C$1,0),0),"")&amp;IFERROR(VLOOKUP(Y$2&amp;$A20,'UCL2'!$C:$F,MATCH("AWAY",'UCL2'!$C$1:$F$1,0),0),"")&amp;IFERROR(VLOOKUP(Y$2&amp;$A20,'UCL2'!$D:$E,MATCH("HOME",'UCL2'!$D$1:$E$1,0),0),"")&amp;IFERROR(VLOOKUP(Y$2&amp;$A20,'EU2'!$C:$F,MATCH("AWAY",'EU2'!$C$1:$F$1,0),0),"")&amp;IFERROR(VLOOKUP(Y$2&amp;$A20,'EU2'!$D:$E,MATCH("HOME",'EU2'!$D$1:$E$1,0),0),"")&amp;IFERROR(VLOOKUP(Y$2&amp;$A20,'EUC2'!$C:$F,MATCH("AWAY",'EUC2'!$C$1:$F$1,0),0),"")&amp;IFERROR(VLOOKUP(Y$2&amp;$A20,'EUC2'!$D:$E,MATCH("HOME",'EUC2'!$D$1:$E$1,0),0),"")</f>
        <v>Cambridge Utd</v>
      </c>
      <c r="Z20" s="25" t="str">
        <f>IFERROR(VLOOKUP(Z$2&amp;$B20,'FPL FIX2'!$N$1:$Q$400,MATCH("HOME",'FPL FIX2'!$N$1:$Q$1,0),0),"")&amp;IFERROR(VLOOKUP(Z$2&amp;$B20,'FPL FIX2'!$O$1:$P$400,MATCH("AWAY",'FPL FIX2'!$O$1:$P$1,0),0),"")&amp;IFERROR(VLOOKUP(Z$2&amp;$A20,'FA2'!$A:$D,MATCH("AWAY",'FA2'!$A$1:$D$1,0),0),"")&amp;IFERROR(VLOOKUP(Z$2&amp;$A20,'FA2'!$B:$C,MATCH("HOME",'FA2'!$B$1:$C$1,0),0),"")&amp;IFERROR(VLOOKUP(Z$2&amp;$A20,'EFL2'!$A:$D,MATCH("AWAY",'EFL2'!$A$1:$D$1,0),0),"")&amp;IFERROR(VLOOKUP(Z$2&amp;$A20,'EFL2'!$B:$C,MATCH("HOME",'EFL2'!$B$1:$C$1,0),0),"")&amp;IFERROR(VLOOKUP(Z$2&amp;$A20,'UCL2'!$C:$F,MATCH("AWAY",'UCL2'!$C$1:$F$1,0),0),"")&amp;IFERROR(VLOOKUP(Z$2&amp;$A20,'UCL2'!$D:$E,MATCH("HOME",'UCL2'!$D$1:$E$1,0),0),"")&amp;IFERROR(VLOOKUP(Z$2&amp;$A20,'EU2'!$C:$F,MATCH("AWAY",'EU2'!$C$1:$F$1,0),0),"")&amp;IFERROR(VLOOKUP(Z$2&amp;$A20,'EU2'!$D:$E,MATCH("HOME",'EU2'!$D$1:$E$1,0),0),"")&amp;IFERROR(VLOOKUP(Z$2&amp;$A20,'EUC2'!$C:$F,MATCH("AWAY",'EUC2'!$C$1:$F$1,0),0),"")&amp;IFERROR(VLOOKUP(Z$2&amp;$A20,'EUC2'!$D:$E,MATCH("HOME",'EUC2'!$D$1:$E$1,0),0),"")</f>
        <v/>
      </c>
      <c r="AA20" s="25" t="str">
        <f>IFERROR(VLOOKUP(AA$2&amp;$B20,'FPL FIX2'!$N$1:$Q$400,MATCH("HOME",'FPL FIX2'!$N$1:$Q$1,0),0),"")&amp;IFERROR(VLOOKUP(AA$2&amp;$B20,'FPL FIX2'!$O$1:$P$400,MATCH("AWAY",'FPL FIX2'!$O$1:$P$1,0),0),"")&amp;IFERROR(VLOOKUP(AA$2&amp;$A20,'FA2'!$A:$D,MATCH("AWAY",'FA2'!$A$1:$D$1,0),0),"")&amp;IFERROR(VLOOKUP(AA$2&amp;$A20,'FA2'!$B:$C,MATCH("HOME",'FA2'!$B$1:$C$1,0),0),"")&amp;IFERROR(VLOOKUP(AA$2&amp;$A20,'EFL2'!$A:$D,MATCH("AWAY",'EFL2'!$A$1:$D$1,0),0),"")&amp;IFERROR(VLOOKUP(AA$2&amp;$A20,'EFL2'!$B:$C,MATCH("HOME",'EFL2'!$B$1:$C$1,0),0),"")&amp;IFERROR(VLOOKUP(AA$2&amp;$A20,'UCL2'!$C:$F,MATCH("AWAY",'UCL2'!$C$1:$F$1,0),0),"")&amp;IFERROR(VLOOKUP(AA$2&amp;$A20,'UCL2'!$D:$E,MATCH("HOME",'UCL2'!$D$1:$E$1,0),0),"")&amp;IFERROR(VLOOKUP(AA$2&amp;$A20,'EU2'!$C:$F,MATCH("AWAY",'EU2'!$C$1:$F$1,0),0),"")&amp;IFERROR(VLOOKUP(AA$2&amp;$A20,'EU2'!$D:$E,MATCH("HOME",'EU2'!$D$1:$E$1,0),0),"")&amp;IFERROR(VLOOKUP(AA$2&amp;$A20,'EUC2'!$C:$F,MATCH("AWAY",'EUC2'!$C$1:$F$1,0),0),"")&amp;IFERROR(VLOOKUP(AA$2&amp;$A20,'EUC2'!$D:$E,MATCH("HOME",'EUC2'!$D$1:$E$1,0),0),"")</f>
        <v/>
      </c>
      <c r="AB20" s="25" t="str">
        <f>IFERROR(VLOOKUP(AB$2&amp;$B20,'FPL FIX2'!$N$1:$Q$400,MATCH("HOME",'FPL FIX2'!$N$1:$Q$1,0),0),"")&amp;IFERROR(VLOOKUP(AB$2&amp;$B20,'FPL FIX2'!$O$1:$P$400,MATCH("AWAY",'FPL FIX2'!$O$1:$P$1,0),0),"")&amp;IFERROR(VLOOKUP(AB$2&amp;$A20,'FA2'!$A:$D,MATCH("AWAY",'FA2'!$A$1:$D$1,0),0),"")&amp;IFERROR(VLOOKUP(AB$2&amp;$A20,'FA2'!$B:$C,MATCH("HOME",'FA2'!$B$1:$C$1,0),0),"")&amp;IFERROR(VLOOKUP(AB$2&amp;$A20,'EFL2'!$A:$D,MATCH("AWAY",'EFL2'!$A$1:$D$1,0),0),"")&amp;IFERROR(VLOOKUP(AB$2&amp;$A20,'EFL2'!$B:$C,MATCH("HOME",'EFL2'!$B$1:$C$1,0),0),"")&amp;IFERROR(VLOOKUP(AB$2&amp;$A20,'UCL2'!$C:$F,MATCH("AWAY",'UCL2'!$C$1:$F$1,0),0),"")&amp;IFERROR(VLOOKUP(AB$2&amp;$A20,'UCL2'!$D:$E,MATCH("HOME",'UCL2'!$D$1:$E$1,0),0),"")&amp;IFERROR(VLOOKUP(AB$2&amp;$A20,'EU2'!$C:$F,MATCH("AWAY",'EU2'!$C$1:$F$1,0),0),"")&amp;IFERROR(VLOOKUP(AB$2&amp;$A20,'EU2'!$D:$E,MATCH("HOME",'EU2'!$D$1:$E$1,0),0),"")&amp;IFERROR(VLOOKUP(AB$2&amp;$A20,'EUC2'!$C:$F,MATCH("AWAY",'EUC2'!$C$1:$F$1,0),0),"")&amp;IFERROR(VLOOKUP(AB$2&amp;$A20,'EUC2'!$D:$E,MATCH("HOME",'EUC2'!$D$1:$E$1,0),0),"")</f>
        <v/>
      </c>
      <c r="AC20" s="25" t="str">
        <f>IFERROR(VLOOKUP(AC$2&amp;$B20,'FPL FIX2'!$N$1:$Q$400,MATCH("HOME",'FPL FIX2'!$N$1:$Q$1,0),0),"")&amp;IFERROR(VLOOKUP(AC$2&amp;$B20,'FPL FIX2'!$O$1:$P$400,MATCH("AWAY",'FPL FIX2'!$O$1:$P$1,0),0),"")&amp;IFERROR(VLOOKUP(AC$2&amp;$A20,'FA2'!$A:$D,MATCH("AWAY",'FA2'!$A$1:$D$1,0),0),"")&amp;IFERROR(VLOOKUP(AC$2&amp;$A20,'FA2'!$B:$C,MATCH("HOME",'FA2'!$B$1:$C$1,0),0),"")&amp;IFERROR(VLOOKUP(AC$2&amp;$A20,'EFL2'!$A:$D,MATCH("AWAY",'EFL2'!$A$1:$D$1,0),0),"")&amp;IFERROR(VLOOKUP(AC$2&amp;$A20,'EFL2'!$B:$C,MATCH("HOME",'EFL2'!$B$1:$C$1,0),0),"")&amp;IFERROR(VLOOKUP(AC$2&amp;$A20,'UCL2'!$C:$F,MATCH("AWAY",'UCL2'!$C$1:$F$1,0),0),"")&amp;IFERROR(VLOOKUP(AC$2&amp;$A20,'UCL2'!$D:$E,MATCH("HOME",'UCL2'!$D$1:$E$1,0),0),"")&amp;IFERROR(VLOOKUP(AC$2&amp;$A20,'EU2'!$C:$F,MATCH("AWAY",'EU2'!$C$1:$F$1,0),0),"")&amp;IFERROR(VLOOKUP(AC$2&amp;$A20,'EU2'!$D:$E,MATCH("HOME",'EU2'!$D$1:$E$1,0),0),"")&amp;IFERROR(VLOOKUP(AC$2&amp;$A20,'EUC2'!$C:$F,MATCH("AWAY",'EUC2'!$C$1:$F$1,0),0),"")&amp;IFERROR(VLOOKUP(AC$2&amp;$A20,'EUC2'!$D:$E,MATCH("HOME",'EUC2'!$D$1:$E$1,0),0),"")</f>
        <v>MUN</v>
      </c>
      <c r="AD20" s="25" t="str">
        <f>IFERROR(VLOOKUP(AD$2&amp;$B20,'FPL FIX2'!$N$1:$Q$400,MATCH("HOME",'FPL FIX2'!$N$1:$Q$1,0),0),"")&amp;IFERROR(VLOOKUP(AD$2&amp;$B20,'FPL FIX2'!$O$1:$P$400,MATCH("AWAY",'FPL FIX2'!$O$1:$P$1,0),0),"")&amp;IFERROR(VLOOKUP(AD$2&amp;$A20,'FA2'!$A:$D,MATCH("AWAY",'FA2'!$A$1:$D$1,0),0),"")&amp;IFERROR(VLOOKUP(AD$2&amp;$A20,'FA2'!$B:$C,MATCH("HOME",'FA2'!$B$1:$C$1,0),0),"")&amp;IFERROR(VLOOKUP(AD$2&amp;$A20,'EFL2'!$A:$D,MATCH("AWAY",'EFL2'!$A$1:$D$1,0),0),"")&amp;IFERROR(VLOOKUP(AD$2&amp;$A20,'EFL2'!$B:$C,MATCH("HOME",'EFL2'!$B$1:$C$1,0),0),"")&amp;IFERROR(VLOOKUP(AD$2&amp;$A20,'UCL2'!$C:$F,MATCH("AWAY",'UCL2'!$C$1:$F$1,0),0),"")&amp;IFERROR(VLOOKUP(AD$2&amp;$A20,'UCL2'!$D:$E,MATCH("HOME",'UCL2'!$D$1:$E$1,0),0),"")&amp;IFERROR(VLOOKUP(AD$2&amp;$A20,'EU2'!$C:$F,MATCH("AWAY",'EU2'!$C$1:$F$1,0),0),"")&amp;IFERROR(VLOOKUP(AD$2&amp;$A20,'EU2'!$D:$E,MATCH("HOME",'EU2'!$D$1:$E$1,0),0),"")&amp;IFERROR(VLOOKUP(AD$2&amp;$A20,'EUC2'!$C:$F,MATCH("AWAY",'EUC2'!$C$1:$F$1,0),0),"")&amp;IFERROR(VLOOKUP(AD$2&amp;$A20,'EUC2'!$D:$E,MATCH("HOME",'EUC2'!$D$1:$E$1,0),0),"")</f>
        <v/>
      </c>
      <c r="AE20" s="25" t="str">
        <f>IFERROR(VLOOKUP(AE$2&amp;$B20,'FPL FIX2'!$N$1:$Q$400,MATCH("HOME",'FPL FIX2'!$N$1:$Q$1,0),0),"")&amp;IFERROR(VLOOKUP(AE$2&amp;$B20,'FPL FIX2'!$O$1:$P$400,MATCH("AWAY",'FPL FIX2'!$O$1:$P$1,0),0),"")&amp;IFERROR(VLOOKUP(AE$2&amp;$A20,'FA2'!$A:$D,MATCH("AWAY",'FA2'!$A$1:$D$1,0),0),"")&amp;IFERROR(VLOOKUP(AE$2&amp;$A20,'FA2'!$B:$C,MATCH("HOME",'FA2'!$B$1:$C$1,0),0),"")&amp;IFERROR(VLOOKUP(AE$2&amp;$A20,'EFL2'!$A:$D,MATCH("AWAY",'EFL2'!$A$1:$D$1,0),0),"")&amp;IFERROR(VLOOKUP(AE$2&amp;$A20,'EFL2'!$B:$C,MATCH("HOME",'EFL2'!$B$1:$C$1,0),0),"")&amp;IFERROR(VLOOKUP(AE$2&amp;$A20,'UCL2'!$C:$F,MATCH("AWAY",'UCL2'!$C$1:$F$1,0),0),"")&amp;IFERROR(VLOOKUP(AE$2&amp;$A20,'UCL2'!$D:$E,MATCH("HOME",'UCL2'!$D$1:$E$1,0),0),"")&amp;IFERROR(VLOOKUP(AE$2&amp;$A20,'EU2'!$C:$F,MATCH("AWAY",'EU2'!$C$1:$F$1,0),0),"")&amp;IFERROR(VLOOKUP(AE$2&amp;$A20,'EU2'!$D:$E,MATCH("HOME",'EU2'!$D$1:$E$1,0),0),"")&amp;IFERROR(VLOOKUP(AE$2&amp;$A20,'EUC2'!$C:$F,MATCH("AWAY",'EUC2'!$C$1:$F$1,0),0),"")&amp;IFERROR(VLOOKUP(AE$2&amp;$A20,'EUC2'!$D:$E,MATCH("HOME",'EUC2'!$D$1:$E$1,0),0),"")</f>
        <v/>
      </c>
      <c r="AF20" s="25" t="str">
        <f>IFERROR(VLOOKUP(AF$2&amp;$B20,'FPL FIX2'!$N$1:$Q$400,MATCH("HOME",'FPL FIX2'!$N$1:$Q$1,0),0),"")&amp;IFERROR(VLOOKUP(AF$2&amp;$B20,'FPL FIX2'!$O$1:$P$400,MATCH("AWAY",'FPL FIX2'!$O$1:$P$1,0),0),"")&amp;IFERROR(VLOOKUP(AF$2&amp;$A20,'FA2'!$A:$D,MATCH("AWAY",'FA2'!$A$1:$D$1,0),0),"")&amp;IFERROR(VLOOKUP(AF$2&amp;$A20,'FA2'!$B:$C,MATCH("HOME",'FA2'!$B$1:$C$1,0),0),"")&amp;IFERROR(VLOOKUP(AF$2&amp;$A20,'EFL2'!$A:$D,MATCH("AWAY",'EFL2'!$A$1:$D$1,0),0),"")&amp;IFERROR(VLOOKUP(AF$2&amp;$A20,'EFL2'!$B:$C,MATCH("HOME",'EFL2'!$B$1:$C$1,0),0),"")&amp;IFERROR(VLOOKUP(AF$2&amp;$A20,'UCL2'!$C:$F,MATCH("AWAY",'UCL2'!$C$1:$F$1,0),0),"")&amp;IFERROR(VLOOKUP(AF$2&amp;$A20,'UCL2'!$D:$E,MATCH("HOME",'UCL2'!$D$1:$E$1,0),0),"")&amp;IFERROR(VLOOKUP(AF$2&amp;$A20,'EU2'!$C:$F,MATCH("AWAY",'EU2'!$C$1:$F$1,0),0),"")&amp;IFERROR(VLOOKUP(AF$2&amp;$A20,'EU2'!$D:$E,MATCH("HOME",'EU2'!$D$1:$E$1,0),0),"")&amp;IFERROR(VLOOKUP(AF$2&amp;$A20,'EUC2'!$C:$F,MATCH("AWAY",'EUC2'!$C$1:$F$1,0),0),"")&amp;IFERROR(VLOOKUP(AF$2&amp;$A20,'EUC2'!$D:$E,MATCH("HOME",'EUC2'!$D$1:$E$1,0),0),"")</f>
        <v>CHE</v>
      </c>
      <c r="AG20" s="25" t="str">
        <f>IFERROR(VLOOKUP(AG$2&amp;$B20,'FPL FIX2'!$N$1:$Q$400,MATCH("HOME",'FPL FIX2'!$N$1:$Q$1,0),0),"")&amp;IFERROR(VLOOKUP(AG$2&amp;$B20,'FPL FIX2'!$O$1:$P$400,MATCH("AWAY",'FPL FIX2'!$O$1:$P$1,0),0),"")&amp;IFERROR(VLOOKUP(AG$2&amp;$A20,'FA2'!$A:$D,MATCH("AWAY",'FA2'!$A$1:$D$1,0),0),"")&amp;IFERROR(VLOOKUP(AG$2&amp;$A20,'FA2'!$B:$C,MATCH("HOME",'FA2'!$B$1:$C$1,0),0),"")&amp;IFERROR(VLOOKUP(AG$2&amp;$A20,'EFL2'!$A:$D,MATCH("AWAY",'EFL2'!$A$1:$D$1,0),0),"")&amp;IFERROR(VLOOKUP(AG$2&amp;$A20,'EFL2'!$B:$C,MATCH("HOME",'EFL2'!$B$1:$C$1,0),0),"")&amp;IFERROR(VLOOKUP(AG$2&amp;$A20,'UCL2'!$C:$F,MATCH("AWAY",'UCL2'!$C$1:$F$1,0),0),"")&amp;IFERROR(VLOOKUP(AG$2&amp;$A20,'UCL2'!$D:$E,MATCH("HOME",'UCL2'!$D$1:$E$1,0),0),"")&amp;IFERROR(VLOOKUP(AG$2&amp;$A20,'EU2'!$C:$F,MATCH("AWAY",'EU2'!$C$1:$F$1,0),0),"")&amp;IFERROR(VLOOKUP(AG$2&amp;$A20,'EU2'!$D:$E,MATCH("HOME",'EU2'!$D$1:$E$1,0),0),"")&amp;IFERROR(VLOOKUP(AG$2&amp;$A20,'EUC2'!$C:$F,MATCH("AWAY",'EUC2'!$C$1:$F$1,0),0),"")&amp;IFERROR(VLOOKUP(AG$2&amp;$A20,'EUC2'!$D:$E,MATCH("HOME",'EUC2'!$D$1:$E$1,0),0),"")</f>
        <v/>
      </c>
      <c r="AH20" s="25" t="str">
        <f>IFERROR(VLOOKUP(AH$2&amp;$B20,'FPL FIX2'!$N$1:$Q$400,MATCH("HOME",'FPL FIX2'!$N$1:$Q$1,0),0),"")&amp;IFERROR(VLOOKUP(AH$2&amp;$B20,'FPL FIX2'!$O$1:$P$400,MATCH("AWAY",'FPL FIX2'!$O$1:$P$1,0),0),"")&amp;IFERROR(VLOOKUP(AH$2&amp;$A20,'FA2'!$A:$D,MATCH("AWAY",'FA2'!$A$1:$D$1,0),0),"")&amp;IFERROR(VLOOKUP(AH$2&amp;$A20,'FA2'!$B:$C,MATCH("HOME",'FA2'!$B$1:$C$1,0),0),"")&amp;IFERROR(VLOOKUP(AH$2&amp;$A20,'EFL2'!$A:$D,MATCH("AWAY",'EFL2'!$A$1:$D$1,0),0),"")&amp;IFERROR(VLOOKUP(AH$2&amp;$A20,'EFL2'!$B:$C,MATCH("HOME",'EFL2'!$B$1:$C$1,0),0),"")&amp;IFERROR(VLOOKUP(AH$2&amp;$A20,'UCL2'!$C:$F,MATCH("AWAY",'UCL2'!$C$1:$F$1,0),0),"")&amp;IFERROR(VLOOKUP(AH$2&amp;$A20,'UCL2'!$D:$E,MATCH("HOME",'UCL2'!$D$1:$E$1,0),0),"")&amp;IFERROR(VLOOKUP(AH$2&amp;$A20,'EU2'!$C:$F,MATCH("AWAY",'EU2'!$C$1:$F$1,0),0),"")&amp;IFERROR(VLOOKUP(AH$2&amp;$A20,'EU2'!$D:$E,MATCH("HOME",'EU2'!$D$1:$E$1,0),0),"")&amp;IFERROR(VLOOKUP(AH$2&amp;$A20,'EUC2'!$C:$F,MATCH("AWAY",'EUC2'!$C$1:$F$1,0),0),"")&amp;IFERROR(VLOOKUP(AH$2&amp;$A20,'EUC2'!$D:$E,MATCH("HOME",'EUC2'!$D$1:$E$1,0),0),"")</f>
        <v/>
      </c>
      <c r="AI20" s="25" t="str">
        <f>IFERROR(VLOOKUP(AI$2&amp;$B20,'FPL FIX2'!$N$1:$Q$400,MATCH("HOME",'FPL FIX2'!$N$1:$Q$1,0),0),"")&amp;IFERROR(VLOOKUP(AI$2&amp;$B20,'FPL FIX2'!$O$1:$P$400,MATCH("AWAY",'FPL FIX2'!$O$1:$P$1,0),0),"")&amp;IFERROR(VLOOKUP(AI$2&amp;$A20,'FA2'!$A:$D,MATCH("AWAY",'FA2'!$A$1:$D$1,0),0),"")&amp;IFERROR(VLOOKUP(AI$2&amp;$A20,'FA2'!$B:$C,MATCH("HOME",'FA2'!$B$1:$C$1,0),0),"")&amp;IFERROR(VLOOKUP(AI$2&amp;$A20,'EFL2'!$A:$D,MATCH("AWAY",'EFL2'!$A$1:$D$1,0),0),"")&amp;IFERROR(VLOOKUP(AI$2&amp;$A20,'EFL2'!$B:$C,MATCH("HOME",'EFL2'!$B$1:$C$1,0),0),"")&amp;IFERROR(VLOOKUP(AI$2&amp;$A20,'UCL2'!$C:$F,MATCH("AWAY",'UCL2'!$C$1:$F$1,0),0),"")&amp;IFERROR(VLOOKUP(AI$2&amp;$A20,'UCL2'!$D:$E,MATCH("HOME",'UCL2'!$D$1:$E$1,0),0),"")&amp;IFERROR(VLOOKUP(AI$2&amp;$A20,'EU2'!$C:$F,MATCH("AWAY",'EU2'!$C$1:$F$1,0),0),"")&amp;IFERROR(VLOOKUP(AI$2&amp;$A20,'EU2'!$D:$E,MATCH("HOME",'EU2'!$D$1:$E$1,0),0),"")&amp;IFERROR(VLOOKUP(AI$2&amp;$A20,'EUC2'!$C:$F,MATCH("AWAY",'EUC2'!$C$1:$F$1,0),0),"")&amp;IFERROR(VLOOKUP(AI$2&amp;$A20,'EUC2'!$D:$E,MATCH("HOME",'EUC2'!$D$1:$E$1,0),0),"")</f>
        <v/>
      </c>
      <c r="AJ20" s="25" t="str">
        <f>IFERROR(VLOOKUP(AJ$2&amp;$B20,'FPL FIX2'!$N$1:$Q$400,MATCH("HOME",'FPL FIX2'!$N$1:$Q$1,0),0),"")&amp;IFERROR(VLOOKUP(AJ$2&amp;$B20,'FPL FIX2'!$O$1:$P$400,MATCH("AWAY",'FPL FIX2'!$O$1:$P$1,0),0),"")&amp;IFERROR(VLOOKUP(AJ$2&amp;$A20,'FA2'!$A:$D,MATCH("AWAY",'FA2'!$A$1:$D$1,0),0),"")&amp;IFERROR(VLOOKUP(AJ$2&amp;$A20,'FA2'!$B:$C,MATCH("HOME",'FA2'!$B$1:$C$1,0),0),"")&amp;IFERROR(VLOOKUP(AJ$2&amp;$A20,'EFL2'!$A:$D,MATCH("AWAY",'EFL2'!$A$1:$D$1,0),0),"")&amp;IFERROR(VLOOKUP(AJ$2&amp;$A20,'EFL2'!$B:$C,MATCH("HOME",'EFL2'!$B$1:$C$1,0),0),"")&amp;IFERROR(VLOOKUP(AJ$2&amp;$A20,'UCL2'!$C:$F,MATCH("AWAY",'UCL2'!$C$1:$F$1,0),0),"")&amp;IFERROR(VLOOKUP(AJ$2&amp;$A20,'UCL2'!$D:$E,MATCH("HOME",'UCL2'!$D$1:$E$1,0),0),"")&amp;IFERROR(VLOOKUP(AJ$2&amp;$A20,'EU2'!$C:$F,MATCH("AWAY",'EU2'!$C$1:$F$1,0),0),"")&amp;IFERROR(VLOOKUP(AJ$2&amp;$A20,'EU2'!$D:$E,MATCH("HOME",'EU2'!$D$1:$E$1,0),0),"")&amp;IFERROR(VLOOKUP(AJ$2&amp;$A20,'EUC2'!$C:$F,MATCH("AWAY",'EUC2'!$C$1:$F$1,0),0),"")&amp;IFERROR(VLOOKUP(AJ$2&amp;$A20,'EUC2'!$D:$E,MATCH("HOME",'EUC2'!$D$1:$E$1,0),0),"")</f>
        <v>wol</v>
      </c>
      <c r="AK20" s="25" t="str">
        <f>IFERROR(VLOOKUP(AK$2&amp;$B20,'FPL FIX2'!$N$1:$Q$400,MATCH("HOME",'FPL FIX2'!$N$1:$Q$1,0),0),"")&amp;IFERROR(VLOOKUP(AK$2&amp;$B20,'FPL FIX2'!$O$1:$P$400,MATCH("AWAY",'FPL FIX2'!$O$1:$P$1,0),0),"")&amp;IFERROR(VLOOKUP(AK$2&amp;$A20,'FA2'!$A:$D,MATCH("AWAY",'FA2'!$A$1:$D$1,0),0),"")&amp;IFERROR(VLOOKUP(AK$2&amp;$A20,'FA2'!$B:$C,MATCH("HOME",'FA2'!$B$1:$C$1,0),0),"")&amp;IFERROR(VLOOKUP(AK$2&amp;$A20,'EFL2'!$A:$D,MATCH("AWAY",'EFL2'!$A$1:$D$1,0),0),"")&amp;IFERROR(VLOOKUP(AK$2&amp;$A20,'EFL2'!$B:$C,MATCH("HOME",'EFL2'!$B$1:$C$1,0),0),"")&amp;IFERROR(VLOOKUP(AK$2&amp;$A20,'UCL2'!$C:$F,MATCH("AWAY",'UCL2'!$C$1:$F$1,0),0),"")&amp;IFERROR(VLOOKUP(AK$2&amp;$A20,'UCL2'!$D:$E,MATCH("HOME",'UCL2'!$D$1:$E$1,0),0),"")&amp;IFERROR(VLOOKUP(AK$2&amp;$A20,'EU2'!$C:$F,MATCH("AWAY",'EU2'!$C$1:$F$1,0),0),"")&amp;IFERROR(VLOOKUP(AK$2&amp;$A20,'EU2'!$D:$E,MATCH("HOME",'EU2'!$D$1:$E$1,0),0),"")&amp;IFERROR(VLOOKUP(AK$2&amp;$A20,'EUC2'!$C:$F,MATCH("AWAY",'EUC2'!$C$1:$F$1,0),0),"")&amp;IFERROR(VLOOKUP(AK$2&amp;$A20,'EUC2'!$D:$E,MATCH("HOME",'EUC2'!$D$1:$E$1,0),0),"")</f>
        <v/>
      </c>
      <c r="AL20" s="25" t="str">
        <f>IFERROR(VLOOKUP(AL$2&amp;$B20,'FPL FIX2'!$N$1:$Q$400,MATCH("HOME",'FPL FIX2'!$N$1:$Q$1,0),0),"")&amp;IFERROR(VLOOKUP(AL$2&amp;$B20,'FPL FIX2'!$O$1:$P$400,MATCH("AWAY",'FPL FIX2'!$O$1:$P$1,0),0),"")&amp;IFERROR(VLOOKUP(AL$2&amp;$A20,'FA2'!$A:$D,MATCH("AWAY",'FA2'!$A$1:$D$1,0),0),"")&amp;IFERROR(VLOOKUP(AL$2&amp;$A20,'FA2'!$B:$C,MATCH("HOME",'FA2'!$B$1:$C$1,0),0),"")&amp;IFERROR(VLOOKUP(AL$2&amp;$A20,'EFL2'!$A:$D,MATCH("AWAY",'EFL2'!$A$1:$D$1,0),0),"")&amp;IFERROR(VLOOKUP(AL$2&amp;$A20,'EFL2'!$B:$C,MATCH("HOME",'EFL2'!$B$1:$C$1,0),0),"")&amp;IFERROR(VLOOKUP(AL$2&amp;$A20,'UCL2'!$C:$F,MATCH("AWAY",'UCL2'!$C$1:$F$1,0),0),"")&amp;IFERROR(VLOOKUP(AL$2&amp;$A20,'UCL2'!$D:$E,MATCH("HOME",'UCL2'!$D$1:$E$1,0),0),"")&amp;IFERROR(VLOOKUP(AL$2&amp;$A20,'EU2'!$C:$F,MATCH("AWAY",'EU2'!$C$1:$F$1,0),0),"")&amp;IFERROR(VLOOKUP(AL$2&amp;$A20,'EU2'!$D:$E,MATCH("HOME",'EU2'!$D$1:$E$1,0),0),"")&amp;IFERROR(VLOOKUP(AL$2&amp;$A20,'EUC2'!$C:$F,MATCH("AWAY",'EUC2'!$C$1:$F$1,0),0),"")&amp;IFERROR(VLOOKUP(AL$2&amp;$A20,'EUC2'!$D:$E,MATCH("HOME",'EUC2'!$D$1:$E$1,0),0),"")</f>
        <v/>
      </c>
      <c r="AM20" s="25" t="str">
        <f>IFERROR(VLOOKUP(AM$2&amp;$B20,'FPL FIX2'!$N$1:$Q$400,MATCH("HOME",'FPL FIX2'!$N$1:$Q$1,0),0),"")&amp;IFERROR(VLOOKUP(AM$2&amp;$B20,'FPL FIX2'!$O$1:$P$400,MATCH("AWAY",'FPL FIX2'!$O$1:$P$1,0),0),"")&amp;IFERROR(VLOOKUP(AM$2&amp;$A20,'FA2'!$A:$D,MATCH("AWAY",'FA2'!$A$1:$D$1,0),0),"")&amp;IFERROR(VLOOKUP(AM$2&amp;$A20,'FA2'!$B:$C,MATCH("HOME",'FA2'!$B$1:$C$1,0),0),"")&amp;IFERROR(VLOOKUP(AM$2&amp;$A20,'EFL2'!$A:$D,MATCH("AWAY",'EFL2'!$A$1:$D$1,0),0),"")&amp;IFERROR(VLOOKUP(AM$2&amp;$A20,'EFL2'!$B:$C,MATCH("HOME",'EFL2'!$B$1:$C$1,0),0),"")&amp;IFERROR(VLOOKUP(AM$2&amp;$A20,'UCL2'!$C:$F,MATCH("AWAY",'UCL2'!$C$1:$F$1,0),0),"")&amp;IFERROR(VLOOKUP(AM$2&amp;$A20,'UCL2'!$D:$E,MATCH("HOME",'UCL2'!$D$1:$E$1,0),0),"")&amp;IFERROR(VLOOKUP(AM$2&amp;$A20,'EU2'!$C:$F,MATCH("AWAY",'EU2'!$C$1:$F$1,0),0),"")&amp;IFERROR(VLOOKUP(AM$2&amp;$A20,'EU2'!$D:$E,MATCH("HOME",'EU2'!$D$1:$E$1,0),0),"")&amp;IFERROR(VLOOKUP(AM$2&amp;$A20,'EUC2'!$C:$F,MATCH("AWAY",'EUC2'!$C$1:$F$1,0),0),"")&amp;IFERROR(VLOOKUP(AM$2&amp;$A20,'EUC2'!$D:$E,MATCH("HOME",'EUC2'!$D$1:$E$1,0),0),"")</f>
        <v/>
      </c>
      <c r="AN20" s="25" t="str">
        <f>IFERROR(VLOOKUP(AN$2&amp;$B20,'FPL FIX2'!$N$1:$Q$400,MATCH("HOME",'FPL FIX2'!$N$1:$Q$1,0),0),"")&amp;IFERROR(VLOOKUP(AN$2&amp;$B20,'FPL FIX2'!$O$1:$P$400,MATCH("AWAY",'FPL FIX2'!$O$1:$P$1,0),0),"")&amp;IFERROR(VLOOKUP(AN$2&amp;$A20,'FA2'!$A:$D,MATCH("AWAY",'FA2'!$A$1:$D$1,0),0),"")&amp;IFERROR(VLOOKUP(AN$2&amp;$A20,'FA2'!$B:$C,MATCH("HOME",'FA2'!$B$1:$C$1,0),0),"")&amp;IFERROR(VLOOKUP(AN$2&amp;$A20,'EFL2'!$A:$D,MATCH("AWAY",'EFL2'!$A$1:$D$1,0),0),"")&amp;IFERROR(VLOOKUP(AN$2&amp;$A20,'EFL2'!$B:$C,MATCH("HOME",'EFL2'!$B$1:$C$1,0),0),"")&amp;IFERROR(VLOOKUP(AN$2&amp;$A20,'UCL2'!$C:$F,MATCH("AWAY",'UCL2'!$C$1:$F$1,0),0),"")&amp;IFERROR(VLOOKUP(AN$2&amp;$A20,'UCL2'!$D:$E,MATCH("HOME",'UCL2'!$D$1:$E$1,0),0),"")&amp;IFERROR(VLOOKUP(AN$2&amp;$A20,'EU2'!$C:$F,MATCH("AWAY",'EU2'!$C$1:$F$1,0),0),"")&amp;IFERROR(VLOOKUP(AN$2&amp;$A20,'EU2'!$D:$E,MATCH("HOME",'EU2'!$D$1:$E$1,0),0),"")&amp;IFERROR(VLOOKUP(AN$2&amp;$A20,'EUC2'!$C:$F,MATCH("AWAY",'EUC2'!$C$1:$F$1,0),0),"")&amp;IFERROR(VLOOKUP(AN$2&amp;$A20,'EUC2'!$D:$E,MATCH("HOME",'EUC2'!$D$1:$E$1,0),0),"")</f>
        <v/>
      </c>
      <c r="AO20" s="25" t="str">
        <f>IFERROR(VLOOKUP(AO$2&amp;$B20,'FPL FIX2'!$N$1:$Q$400,MATCH("HOME",'FPL FIX2'!$N$1:$Q$1,0),0),"")&amp;IFERROR(VLOOKUP(AO$2&amp;$B20,'FPL FIX2'!$O$1:$P$400,MATCH("AWAY",'FPL FIX2'!$O$1:$P$1,0),0),"")&amp;IFERROR(VLOOKUP(AO$2&amp;$A20,'FA2'!$A:$D,MATCH("AWAY",'FA2'!$A$1:$D$1,0),0),"")&amp;IFERROR(VLOOKUP(AO$2&amp;$A20,'FA2'!$B:$C,MATCH("HOME",'FA2'!$B$1:$C$1,0),0),"")&amp;IFERROR(VLOOKUP(AO$2&amp;$A20,'EFL2'!$A:$D,MATCH("AWAY",'EFL2'!$A$1:$D$1,0),0),"")&amp;IFERROR(VLOOKUP(AO$2&amp;$A20,'EFL2'!$B:$C,MATCH("HOME",'EFL2'!$B$1:$C$1,0),0),"")&amp;IFERROR(VLOOKUP(AO$2&amp;$A20,'UCL2'!$C:$F,MATCH("AWAY",'UCL2'!$C$1:$F$1,0),0),"")&amp;IFERROR(VLOOKUP(AO$2&amp;$A20,'UCL2'!$D:$E,MATCH("HOME",'UCL2'!$D$1:$E$1,0),0),"")&amp;IFERROR(VLOOKUP(AO$2&amp;$A20,'EU2'!$C:$F,MATCH("AWAY",'EU2'!$C$1:$F$1,0),0),"")&amp;IFERROR(VLOOKUP(AO$2&amp;$A20,'EU2'!$D:$E,MATCH("HOME",'EU2'!$D$1:$E$1,0),0),"")&amp;IFERROR(VLOOKUP(AO$2&amp;$A20,'EUC2'!$C:$F,MATCH("AWAY",'EUC2'!$C$1:$F$1,0),0),"")&amp;IFERROR(VLOOKUP(AO$2&amp;$A20,'EUC2'!$D:$E,MATCH("HOME",'EUC2'!$D$1:$E$1,0),0),"")</f>
        <v/>
      </c>
      <c r="AP20" s="25" t="str">
        <f>IFERROR(VLOOKUP(AP$2&amp;$B20,'FPL FIX2'!$N$1:$Q$400,MATCH("HOME",'FPL FIX2'!$N$1:$Q$1,0),0),"")&amp;IFERROR(VLOOKUP(AP$2&amp;$B20,'FPL FIX2'!$O$1:$P$400,MATCH("AWAY",'FPL FIX2'!$O$1:$P$1,0),0),"")&amp;IFERROR(VLOOKUP(AP$2&amp;$A20,'FA2'!$A:$D,MATCH("AWAY",'FA2'!$A$1:$D$1,0),0),"")&amp;IFERROR(VLOOKUP(AP$2&amp;$A20,'FA2'!$B:$C,MATCH("HOME",'FA2'!$B$1:$C$1,0),0),"")&amp;IFERROR(VLOOKUP(AP$2&amp;$A20,'EFL2'!$A:$D,MATCH("AWAY",'EFL2'!$A$1:$D$1,0),0),"")&amp;IFERROR(VLOOKUP(AP$2&amp;$A20,'EFL2'!$B:$C,MATCH("HOME",'EFL2'!$B$1:$C$1,0),0),"")&amp;IFERROR(VLOOKUP(AP$2&amp;$A20,'UCL2'!$C:$F,MATCH("AWAY",'UCL2'!$C$1:$F$1,0),0),"")&amp;IFERROR(VLOOKUP(AP$2&amp;$A20,'UCL2'!$D:$E,MATCH("HOME",'UCL2'!$D$1:$E$1,0),0),"")&amp;IFERROR(VLOOKUP(AP$2&amp;$A20,'EU2'!$C:$F,MATCH("AWAY",'EU2'!$C$1:$F$1,0),0),"")&amp;IFERROR(VLOOKUP(AP$2&amp;$A20,'EU2'!$D:$E,MATCH("HOME",'EU2'!$D$1:$E$1,0),0),"")&amp;IFERROR(VLOOKUP(AP$2&amp;$A20,'EUC2'!$C:$F,MATCH("AWAY",'EUC2'!$C$1:$F$1,0),0),"")&amp;IFERROR(VLOOKUP(AP$2&amp;$A20,'EUC2'!$D:$E,MATCH("HOME",'EUC2'!$D$1:$E$1,0),0),"")</f>
        <v/>
      </c>
      <c r="AQ20" s="25" t="str">
        <f>IFERROR(VLOOKUP(AQ$2&amp;$B20,'FPL FIX2'!$N$1:$Q$400,MATCH("HOME",'FPL FIX2'!$N$1:$Q$1,0),0),"")&amp;IFERROR(VLOOKUP(AQ$2&amp;$B20,'FPL FIX2'!$O$1:$P$400,MATCH("AWAY",'FPL FIX2'!$O$1:$P$1,0),0),"")&amp;IFERROR(VLOOKUP(AQ$2&amp;$A20,'FA2'!$A:$D,MATCH("AWAY",'FA2'!$A$1:$D$1,0),0),"")&amp;IFERROR(VLOOKUP(AQ$2&amp;$A20,'FA2'!$B:$C,MATCH("HOME",'FA2'!$B$1:$C$1,0),0),"")&amp;IFERROR(VLOOKUP(AQ$2&amp;$A20,'EFL2'!$A:$D,MATCH("AWAY",'EFL2'!$A$1:$D$1,0),0),"")&amp;IFERROR(VLOOKUP(AQ$2&amp;$A20,'EFL2'!$B:$C,MATCH("HOME",'EFL2'!$B$1:$C$1,0),0),"")&amp;IFERROR(VLOOKUP(AQ$2&amp;$A20,'UCL2'!$C:$F,MATCH("AWAY",'UCL2'!$C$1:$F$1,0),0),"")&amp;IFERROR(VLOOKUP(AQ$2&amp;$A20,'UCL2'!$D:$E,MATCH("HOME",'UCL2'!$D$1:$E$1,0),0),"")&amp;IFERROR(VLOOKUP(AQ$2&amp;$A20,'EU2'!$C:$F,MATCH("AWAY",'EU2'!$C$1:$F$1,0),0),"")&amp;IFERROR(VLOOKUP(AQ$2&amp;$A20,'EU2'!$D:$E,MATCH("HOME",'EU2'!$D$1:$E$1,0),0),"")&amp;IFERROR(VLOOKUP(AQ$2&amp;$A20,'EUC2'!$C:$F,MATCH("AWAY",'EUC2'!$C$1:$F$1,0),0),"")&amp;IFERROR(VLOOKUP(AQ$2&amp;$A20,'EUC2'!$D:$E,MATCH("HOME",'EUC2'!$D$1:$E$1,0),0),"")</f>
        <v/>
      </c>
      <c r="AR20" s="25" t="str">
        <f>IFERROR(VLOOKUP(AR$2&amp;$B20,'FPL FIX2'!$N$1:$Q$400,MATCH("HOME",'FPL FIX2'!$N$1:$Q$1,0),0),"")&amp;IFERROR(VLOOKUP(AR$2&amp;$B20,'FPL FIX2'!$O$1:$P$400,MATCH("AWAY",'FPL FIX2'!$O$1:$P$1,0),0),"")&amp;IFERROR(VLOOKUP(AR$2&amp;$A20,'FA2'!$A:$D,MATCH("AWAY",'FA2'!$A$1:$D$1,0),0),"")&amp;IFERROR(VLOOKUP(AR$2&amp;$A20,'FA2'!$B:$C,MATCH("HOME",'FA2'!$B$1:$C$1,0),0),"")&amp;IFERROR(VLOOKUP(AR$2&amp;$A20,'EFL2'!$A:$D,MATCH("AWAY",'EFL2'!$A$1:$D$1,0),0),"")&amp;IFERROR(VLOOKUP(AR$2&amp;$A20,'EFL2'!$B:$C,MATCH("HOME",'EFL2'!$B$1:$C$1,0),0),"")&amp;IFERROR(VLOOKUP(AR$2&amp;$A20,'UCL2'!$C:$F,MATCH("AWAY",'UCL2'!$C$1:$F$1,0),0),"")&amp;IFERROR(VLOOKUP(AR$2&amp;$A20,'UCL2'!$D:$E,MATCH("HOME",'UCL2'!$D$1:$E$1,0),0),"")&amp;IFERROR(VLOOKUP(AR$2&amp;$A20,'EU2'!$C:$F,MATCH("AWAY",'EU2'!$C$1:$F$1,0),0),"")&amp;IFERROR(VLOOKUP(AR$2&amp;$A20,'EU2'!$D:$E,MATCH("HOME",'EU2'!$D$1:$E$1,0),0),"")&amp;IFERROR(VLOOKUP(AR$2&amp;$A20,'EUC2'!$C:$F,MATCH("AWAY",'EUC2'!$C$1:$F$1,0),0),"")&amp;IFERROR(VLOOKUP(AR$2&amp;$A20,'EUC2'!$D:$E,MATCH("HOME",'EUC2'!$D$1:$E$1,0),0),"")</f>
        <v/>
      </c>
      <c r="AS20" s="25" t="str">
        <f>IFERROR(VLOOKUP(AS$2&amp;$B20,'FPL FIX2'!$N$1:$Q$400,MATCH("HOME",'FPL FIX2'!$N$1:$Q$1,0),0),"")&amp;IFERROR(VLOOKUP(AS$2&amp;$B20,'FPL FIX2'!$O$1:$P$400,MATCH("AWAY",'FPL FIX2'!$O$1:$P$1,0),0),"")&amp;IFERROR(VLOOKUP(AS$2&amp;$A20,'FA2'!$A:$D,MATCH("AWAY",'FA2'!$A$1:$D$1,0),0),"")&amp;IFERROR(VLOOKUP(AS$2&amp;$A20,'FA2'!$B:$C,MATCH("HOME",'FA2'!$B$1:$C$1,0),0),"")&amp;IFERROR(VLOOKUP(AS$2&amp;$A20,'EFL2'!$A:$D,MATCH("AWAY",'EFL2'!$A$1:$D$1,0),0),"")&amp;IFERROR(VLOOKUP(AS$2&amp;$A20,'EFL2'!$B:$C,MATCH("HOME",'EFL2'!$B$1:$C$1,0),0),"")&amp;IFERROR(VLOOKUP(AS$2&amp;$A20,'UCL2'!$C:$F,MATCH("AWAY",'UCL2'!$C$1:$F$1,0),0),"")&amp;IFERROR(VLOOKUP(AS$2&amp;$A20,'UCL2'!$D:$E,MATCH("HOME",'UCL2'!$D$1:$E$1,0),0),"")&amp;IFERROR(VLOOKUP(AS$2&amp;$A20,'EU2'!$C:$F,MATCH("AWAY",'EU2'!$C$1:$F$1,0),0),"")&amp;IFERROR(VLOOKUP(AS$2&amp;$A20,'EU2'!$D:$E,MATCH("HOME",'EU2'!$D$1:$E$1,0),0),"")&amp;IFERROR(VLOOKUP(AS$2&amp;$A20,'EUC2'!$C:$F,MATCH("AWAY",'EUC2'!$C$1:$F$1,0),0),"")&amp;IFERROR(VLOOKUP(AS$2&amp;$A20,'EUC2'!$D:$E,MATCH("HOME",'EUC2'!$D$1:$E$1,0),0),"")</f>
        <v/>
      </c>
      <c r="AT20" s="25" t="str">
        <f>IFERROR(VLOOKUP(AT$2&amp;$B20,'FPL FIX2'!$N$1:$Q$400,MATCH("HOME",'FPL FIX2'!$N$1:$Q$1,0),0),"")&amp;IFERROR(VLOOKUP(AT$2&amp;$B20,'FPL FIX2'!$O$1:$P$400,MATCH("AWAY",'FPL FIX2'!$O$1:$P$1,0),0),"")&amp;IFERROR(VLOOKUP(AT$2&amp;$A20,'FA2'!$A:$D,MATCH("AWAY",'FA2'!$A$1:$D$1,0),0),"")&amp;IFERROR(VLOOKUP(AT$2&amp;$A20,'FA2'!$B:$C,MATCH("HOME",'FA2'!$B$1:$C$1,0),0),"")&amp;IFERROR(VLOOKUP(AT$2&amp;$A20,'EFL2'!$A:$D,MATCH("AWAY",'EFL2'!$A$1:$D$1,0),0),"")&amp;IFERROR(VLOOKUP(AT$2&amp;$A20,'EFL2'!$B:$C,MATCH("HOME",'EFL2'!$B$1:$C$1,0),0),"")&amp;IFERROR(VLOOKUP(AT$2&amp;$A20,'UCL2'!$C:$F,MATCH("AWAY",'UCL2'!$C$1:$F$1,0),0),"")&amp;IFERROR(VLOOKUP(AT$2&amp;$A20,'UCL2'!$D:$E,MATCH("HOME",'UCL2'!$D$1:$E$1,0),0),"")&amp;IFERROR(VLOOKUP(AT$2&amp;$A20,'EU2'!$C:$F,MATCH("AWAY",'EU2'!$C$1:$F$1,0),0),"")&amp;IFERROR(VLOOKUP(AT$2&amp;$A20,'EU2'!$D:$E,MATCH("HOME",'EU2'!$D$1:$E$1,0),0),"")&amp;IFERROR(VLOOKUP(AT$2&amp;$A20,'EUC2'!$C:$F,MATCH("AWAY",'EUC2'!$C$1:$F$1,0),0),"")&amp;IFERROR(VLOOKUP(AT$2&amp;$A20,'EUC2'!$D:$E,MATCH("HOME",'EUC2'!$D$1:$E$1,0),0),"")</f>
        <v/>
      </c>
      <c r="AU20" s="25" t="str">
        <f>IFERROR(VLOOKUP(AU$2&amp;$B20,'FPL FIX2'!$N$1:$Q$400,MATCH("HOME",'FPL FIX2'!$N$1:$Q$1,0),0),"")&amp;IFERROR(VLOOKUP(AU$2&amp;$B20,'FPL FIX2'!$O$1:$P$400,MATCH("AWAY",'FPL FIX2'!$O$1:$P$1,0),0),"")&amp;IFERROR(VLOOKUP(AU$2&amp;$A20,'FA2'!$A:$D,MATCH("AWAY",'FA2'!$A$1:$D$1,0),0),"")&amp;IFERROR(VLOOKUP(AU$2&amp;$A20,'FA2'!$B:$C,MATCH("HOME",'FA2'!$B$1:$C$1,0),0),"")&amp;IFERROR(VLOOKUP(AU$2&amp;$A20,'EFL2'!$A:$D,MATCH("AWAY",'EFL2'!$A$1:$D$1,0),0),"")&amp;IFERROR(VLOOKUP(AU$2&amp;$A20,'EFL2'!$B:$C,MATCH("HOME",'EFL2'!$B$1:$C$1,0),0),"")&amp;IFERROR(VLOOKUP(AU$2&amp;$A20,'UCL2'!$C:$F,MATCH("AWAY",'UCL2'!$C$1:$F$1,0),0),"")&amp;IFERROR(VLOOKUP(AU$2&amp;$A20,'UCL2'!$D:$E,MATCH("HOME",'UCL2'!$D$1:$E$1,0),0),"")&amp;IFERROR(VLOOKUP(AU$2&amp;$A20,'EU2'!$C:$F,MATCH("AWAY",'EU2'!$C$1:$F$1,0),0),"")&amp;IFERROR(VLOOKUP(AU$2&amp;$A20,'EU2'!$D:$E,MATCH("HOME",'EU2'!$D$1:$E$1,0),0),"")&amp;IFERROR(VLOOKUP(AU$2&amp;$A20,'EUC2'!$C:$F,MATCH("AWAY",'EUC2'!$C$1:$F$1,0),0),"")&amp;IFERROR(VLOOKUP(AU$2&amp;$A20,'EUC2'!$D:$E,MATCH("HOME",'EUC2'!$D$1:$E$1,0),0),"")</f>
        <v/>
      </c>
      <c r="AV20" s="25" t="str">
        <f>IFERROR(VLOOKUP(AV$2&amp;$B20,'FPL FIX2'!$N$1:$Q$400,MATCH("HOME",'FPL FIX2'!$N$1:$Q$1,0),0),"")&amp;IFERROR(VLOOKUP(AV$2&amp;$B20,'FPL FIX2'!$O$1:$P$400,MATCH("AWAY",'FPL FIX2'!$O$1:$P$1,0),0),"")&amp;IFERROR(VLOOKUP(AV$2&amp;$A20,'FA2'!$A:$D,MATCH("AWAY",'FA2'!$A$1:$D$1,0),0),"")&amp;IFERROR(VLOOKUP(AV$2&amp;$A20,'FA2'!$B:$C,MATCH("HOME",'FA2'!$B$1:$C$1,0),0),"")&amp;IFERROR(VLOOKUP(AV$2&amp;$A20,'EFL2'!$A:$D,MATCH("AWAY",'EFL2'!$A$1:$D$1,0),0),"")&amp;IFERROR(VLOOKUP(AV$2&amp;$A20,'EFL2'!$B:$C,MATCH("HOME",'EFL2'!$B$1:$C$1,0),0),"")&amp;IFERROR(VLOOKUP(AV$2&amp;$A20,'UCL2'!$C:$F,MATCH("AWAY",'UCL2'!$C$1:$F$1,0),0),"")&amp;IFERROR(VLOOKUP(AV$2&amp;$A20,'UCL2'!$D:$E,MATCH("HOME",'UCL2'!$D$1:$E$1,0),0),"")&amp;IFERROR(VLOOKUP(AV$2&amp;$A20,'EU2'!$C:$F,MATCH("AWAY",'EU2'!$C$1:$F$1,0),0),"")&amp;IFERROR(VLOOKUP(AV$2&amp;$A20,'EU2'!$D:$E,MATCH("HOME",'EU2'!$D$1:$E$1,0),0),"")&amp;IFERROR(VLOOKUP(AV$2&amp;$A20,'EUC2'!$C:$F,MATCH("AWAY",'EUC2'!$C$1:$F$1,0),0),"")&amp;IFERROR(VLOOKUP(AV$2&amp;$A20,'EUC2'!$D:$E,MATCH("HOME",'EUC2'!$D$1:$E$1,0),0),"")</f>
        <v/>
      </c>
      <c r="AW20" s="25" t="str">
        <f>IFERROR(VLOOKUP(AW$2&amp;$B20,'FPL FIX2'!$N$1:$Q$400,MATCH("HOME",'FPL FIX2'!$N$1:$Q$1,0),0),"")&amp;IFERROR(VLOOKUP(AW$2&amp;$B20,'FPL FIX2'!$O$1:$P$400,MATCH("AWAY",'FPL FIX2'!$O$1:$P$1,0),0),"")&amp;IFERROR(VLOOKUP(AW$2&amp;$A20,'FA2'!$A:$D,MATCH("AWAY",'FA2'!$A$1:$D$1,0),0),"")&amp;IFERROR(VLOOKUP(AW$2&amp;$A20,'FA2'!$B:$C,MATCH("HOME",'FA2'!$B$1:$C$1,0),0),"")&amp;IFERROR(VLOOKUP(AW$2&amp;$A20,'EFL2'!$A:$D,MATCH("AWAY",'EFL2'!$A$1:$D$1,0),0),"")&amp;IFERROR(VLOOKUP(AW$2&amp;$A20,'EFL2'!$B:$C,MATCH("HOME",'EFL2'!$B$1:$C$1,0),0),"")&amp;IFERROR(VLOOKUP(AW$2&amp;$A20,'UCL2'!$C:$F,MATCH("AWAY",'UCL2'!$C$1:$F$1,0),0),"")&amp;IFERROR(VLOOKUP(AW$2&amp;$A20,'UCL2'!$D:$E,MATCH("HOME",'UCL2'!$D$1:$E$1,0),0),"")&amp;IFERROR(VLOOKUP(AW$2&amp;$A20,'EU2'!$C:$F,MATCH("AWAY",'EU2'!$C$1:$F$1,0),0),"")&amp;IFERROR(VLOOKUP(AW$2&amp;$A20,'EU2'!$D:$E,MATCH("HOME",'EU2'!$D$1:$E$1,0),0),"")&amp;IFERROR(VLOOKUP(AW$2&amp;$A20,'EUC2'!$C:$F,MATCH("AWAY",'EUC2'!$C$1:$F$1,0),0),"")&amp;IFERROR(VLOOKUP(AW$2&amp;$A20,'EUC2'!$D:$E,MATCH("HOME",'EUC2'!$D$1:$E$1,0),0),"")</f>
        <v>avl</v>
      </c>
      <c r="AX20" s="25" t="str">
        <f>IFERROR(VLOOKUP(AX$2&amp;$B20,'FPL FIX2'!$N$1:$Q$400,MATCH("HOME",'FPL FIX2'!$N$1:$Q$1,0),0),"")&amp;IFERROR(VLOOKUP(AX$2&amp;$B20,'FPL FIX2'!$O$1:$P$400,MATCH("AWAY",'FPL FIX2'!$O$1:$P$1,0),0),"")&amp;IFERROR(VLOOKUP(AX$2&amp;$A20,'FA2'!$A:$D,MATCH("AWAY",'FA2'!$A$1:$D$1,0),0),"")&amp;IFERROR(VLOOKUP(AX$2&amp;$A20,'FA2'!$B:$C,MATCH("HOME",'FA2'!$B$1:$C$1,0),0),"")&amp;IFERROR(VLOOKUP(AX$2&amp;$A20,'EFL2'!$A:$D,MATCH("AWAY",'EFL2'!$A$1:$D$1,0),0),"")&amp;IFERROR(VLOOKUP(AX$2&amp;$A20,'EFL2'!$B:$C,MATCH("HOME",'EFL2'!$B$1:$C$1,0),0),"")&amp;IFERROR(VLOOKUP(AX$2&amp;$A20,'UCL2'!$C:$F,MATCH("AWAY",'UCL2'!$C$1:$F$1,0),0),"")&amp;IFERROR(VLOOKUP(AX$2&amp;$A20,'UCL2'!$D:$E,MATCH("HOME",'UCL2'!$D$1:$E$1,0),0),"")&amp;IFERROR(VLOOKUP(AX$2&amp;$A20,'EU2'!$C:$F,MATCH("AWAY",'EU2'!$C$1:$F$1,0),0),"")&amp;IFERROR(VLOOKUP(AX$2&amp;$A20,'EU2'!$D:$E,MATCH("HOME",'EU2'!$D$1:$E$1,0),0),"")&amp;IFERROR(VLOOKUP(AX$2&amp;$A20,'EUC2'!$C:$F,MATCH("AWAY",'EUC2'!$C$1:$F$1,0),0),"")&amp;IFERROR(VLOOKUP(AX$2&amp;$A20,'EUC2'!$D:$E,MATCH("HOME",'EUC2'!$D$1:$E$1,0),0),"")</f>
        <v/>
      </c>
      <c r="AY20" s="25" t="str">
        <f>IFERROR(VLOOKUP(AY$2&amp;$B20,'FPL FIX2'!$N$1:$Q$400,MATCH("HOME",'FPL FIX2'!$N$1:$Q$1,0),0),"")&amp;IFERROR(VLOOKUP(AY$2&amp;$B20,'FPL FIX2'!$O$1:$P$400,MATCH("AWAY",'FPL FIX2'!$O$1:$P$1,0),0),"")&amp;IFERROR(VLOOKUP(AY$2&amp;$A20,'FA2'!$A:$D,MATCH("AWAY",'FA2'!$A$1:$D$1,0),0),"")&amp;IFERROR(VLOOKUP(AY$2&amp;$A20,'FA2'!$B:$C,MATCH("HOME",'FA2'!$B$1:$C$1,0),0),"")&amp;IFERROR(VLOOKUP(AY$2&amp;$A20,'EFL2'!$A:$D,MATCH("AWAY",'EFL2'!$A$1:$D$1,0),0),"")&amp;IFERROR(VLOOKUP(AY$2&amp;$A20,'EFL2'!$B:$C,MATCH("HOME",'EFL2'!$B$1:$C$1,0),0),"")&amp;IFERROR(VLOOKUP(AY$2&amp;$A20,'UCL2'!$C:$F,MATCH("AWAY",'UCL2'!$C$1:$F$1,0),0),"")&amp;IFERROR(VLOOKUP(AY$2&amp;$A20,'UCL2'!$D:$E,MATCH("HOME",'UCL2'!$D$1:$E$1,0),0),"")&amp;IFERROR(VLOOKUP(AY$2&amp;$A20,'EU2'!$C:$F,MATCH("AWAY",'EU2'!$C$1:$F$1,0),0),"")&amp;IFERROR(VLOOKUP(AY$2&amp;$A20,'EU2'!$D:$E,MATCH("HOME",'EU2'!$D$1:$E$1,0),0),"")&amp;IFERROR(VLOOKUP(AY$2&amp;$A20,'EUC2'!$C:$F,MATCH("AWAY",'EUC2'!$C$1:$F$1,0),0),"")&amp;IFERROR(VLOOKUP(AY$2&amp;$A20,'EUC2'!$D:$E,MATCH("HOME",'EUC2'!$D$1:$E$1,0),0),"")</f>
        <v/>
      </c>
      <c r="AZ20" s="25" t="str">
        <f>IFERROR(VLOOKUP(AZ$2&amp;$B20,'FPL FIX2'!$N$1:$Q$400,MATCH("HOME",'FPL FIX2'!$N$1:$Q$1,0),0),"")&amp;IFERROR(VLOOKUP(AZ$2&amp;$B20,'FPL FIX2'!$O$1:$P$400,MATCH("AWAY",'FPL FIX2'!$O$1:$P$1,0),0),"")&amp;IFERROR(VLOOKUP(AZ$2&amp;$A20,'FA2'!$A:$D,MATCH("AWAY",'FA2'!$A$1:$D$1,0),0),"")&amp;IFERROR(VLOOKUP(AZ$2&amp;$A20,'FA2'!$B:$C,MATCH("HOME",'FA2'!$B$1:$C$1,0),0),"")&amp;IFERROR(VLOOKUP(AZ$2&amp;$A20,'EFL2'!$A:$D,MATCH("AWAY",'EFL2'!$A$1:$D$1,0),0),"")&amp;IFERROR(VLOOKUP(AZ$2&amp;$A20,'EFL2'!$B:$C,MATCH("HOME",'EFL2'!$B$1:$C$1,0),0),"")&amp;IFERROR(VLOOKUP(AZ$2&amp;$A20,'UCL2'!$C:$F,MATCH("AWAY",'UCL2'!$C$1:$F$1,0),0),"")&amp;IFERROR(VLOOKUP(AZ$2&amp;$A20,'UCL2'!$D:$E,MATCH("HOME",'UCL2'!$D$1:$E$1,0),0),"")&amp;IFERROR(VLOOKUP(AZ$2&amp;$A20,'EU2'!$C:$F,MATCH("AWAY",'EU2'!$C$1:$F$1,0),0),"")&amp;IFERROR(VLOOKUP(AZ$2&amp;$A20,'EU2'!$D:$E,MATCH("HOME",'EU2'!$D$1:$E$1,0),0),"")&amp;IFERROR(VLOOKUP(AZ$2&amp;$A20,'EUC2'!$C:$F,MATCH("AWAY",'EUC2'!$C$1:$F$1,0),0),"")&amp;IFERROR(VLOOKUP(AZ$2&amp;$A20,'EUC2'!$D:$E,MATCH("HOME",'EUC2'!$D$1:$E$1,0),0),"")</f>
        <v/>
      </c>
      <c r="BA20" s="25" t="str">
        <f>IFERROR(VLOOKUP(BA$2&amp;$B20,'FPL FIX2'!$N$1:$Q$400,MATCH("HOME",'FPL FIX2'!$N$1:$Q$1,0),0),"")&amp;IFERROR(VLOOKUP(BA$2&amp;$B20,'FPL FIX2'!$O$1:$P$400,MATCH("AWAY",'FPL FIX2'!$O$1:$P$1,0),0),"")&amp;IFERROR(VLOOKUP(BA$2&amp;$A20,'FA2'!$A:$D,MATCH("AWAY",'FA2'!$A$1:$D$1,0),0),"")&amp;IFERROR(VLOOKUP(BA$2&amp;$A20,'FA2'!$B:$C,MATCH("HOME",'FA2'!$B$1:$C$1,0),0),"")&amp;IFERROR(VLOOKUP(BA$2&amp;$A20,'EFL2'!$A:$D,MATCH("AWAY",'EFL2'!$A$1:$D$1,0),0),"")&amp;IFERROR(VLOOKUP(BA$2&amp;$A20,'EFL2'!$B:$C,MATCH("HOME",'EFL2'!$B$1:$C$1,0),0),"")&amp;IFERROR(VLOOKUP(BA$2&amp;$A20,'UCL2'!$C:$F,MATCH("AWAY",'UCL2'!$C$1:$F$1,0),0),"")&amp;IFERROR(VLOOKUP(BA$2&amp;$A20,'UCL2'!$D:$E,MATCH("HOME",'UCL2'!$D$1:$E$1,0),0),"")&amp;IFERROR(VLOOKUP(BA$2&amp;$A20,'EU2'!$C:$F,MATCH("AWAY",'EU2'!$C$1:$F$1,0),0),"")&amp;IFERROR(VLOOKUP(BA$2&amp;$A20,'EU2'!$D:$E,MATCH("HOME",'EU2'!$D$1:$E$1,0),0),"")&amp;IFERROR(VLOOKUP(BA$2&amp;$A20,'EUC2'!$C:$F,MATCH("AWAY",'EUC2'!$C$1:$F$1,0),0),"")&amp;IFERROR(VLOOKUP(BA$2&amp;$A20,'EUC2'!$D:$E,MATCH("HOME",'EUC2'!$D$1:$E$1,0),0),"")</f>
        <v/>
      </c>
      <c r="BB20" s="25" t="str">
        <f>IFERROR(VLOOKUP(BB$2&amp;$B20,'FPL FIX2'!$N$1:$Q$400,MATCH("HOME",'FPL FIX2'!$N$1:$Q$1,0),0),"")&amp;IFERROR(VLOOKUP(BB$2&amp;$B20,'FPL FIX2'!$O$1:$P$400,MATCH("AWAY",'FPL FIX2'!$O$1:$P$1,0),0),"")&amp;IFERROR(VLOOKUP(BB$2&amp;$A20,'FA2'!$A:$D,MATCH("AWAY",'FA2'!$A$1:$D$1,0),0),"")&amp;IFERROR(VLOOKUP(BB$2&amp;$A20,'FA2'!$B:$C,MATCH("HOME",'FA2'!$B$1:$C$1,0),0),"")&amp;IFERROR(VLOOKUP(BB$2&amp;$A20,'EFL2'!$A:$D,MATCH("AWAY",'EFL2'!$A$1:$D$1,0),0),"")&amp;IFERROR(VLOOKUP(BB$2&amp;$A20,'EFL2'!$B:$C,MATCH("HOME",'EFL2'!$B$1:$C$1,0),0),"")&amp;IFERROR(VLOOKUP(BB$2&amp;$A20,'UCL2'!$C:$F,MATCH("AWAY",'UCL2'!$C$1:$F$1,0),0),"")&amp;IFERROR(VLOOKUP(BB$2&amp;$A20,'UCL2'!$D:$E,MATCH("HOME",'UCL2'!$D$1:$E$1,0),0),"")&amp;IFERROR(VLOOKUP(BB$2&amp;$A20,'EU2'!$C:$F,MATCH("AWAY",'EU2'!$C$1:$F$1,0),0),"")&amp;IFERROR(VLOOKUP(BB$2&amp;$A20,'EU2'!$D:$E,MATCH("HOME",'EU2'!$D$1:$E$1,0),0),"")&amp;IFERROR(VLOOKUP(BB$2&amp;$A20,'EUC2'!$C:$F,MATCH("AWAY",'EUC2'!$C$1:$F$1,0),0),"")&amp;IFERROR(VLOOKUP(BB$2&amp;$A20,'EUC2'!$D:$E,MATCH("HOME",'EUC2'!$D$1:$E$1,0),0),"")</f>
        <v/>
      </c>
      <c r="BC20" s="25" t="str">
        <f>IFERROR(VLOOKUP(BC$2&amp;$B20,'FPL FIX2'!$N$1:$Q$400,MATCH("HOME",'FPL FIX2'!$N$1:$Q$1,0),0),"")&amp;IFERROR(VLOOKUP(BC$2&amp;$B20,'FPL FIX2'!$O$1:$P$400,MATCH("AWAY",'FPL FIX2'!$O$1:$P$1,0),0),"")&amp;IFERROR(VLOOKUP(BC$2&amp;$A20,'FA2'!$A:$D,MATCH("AWAY",'FA2'!$A$1:$D$1,0),0),"")&amp;IFERROR(VLOOKUP(BC$2&amp;$A20,'FA2'!$B:$C,MATCH("HOME",'FA2'!$B$1:$C$1,0),0),"")&amp;IFERROR(VLOOKUP(BC$2&amp;$A20,'EFL2'!$A:$D,MATCH("AWAY",'EFL2'!$A$1:$D$1,0),0),"")&amp;IFERROR(VLOOKUP(BC$2&amp;$A20,'EFL2'!$B:$C,MATCH("HOME",'EFL2'!$B$1:$C$1,0),0),"")&amp;IFERROR(VLOOKUP(BC$2&amp;$A20,'UCL2'!$C:$F,MATCH("AWAY",'UCL2'!$C$1:$F$1,0),0),"")&amp;IFERROR(VLOOKUP(BC$2&amp;$A20,'UCL2'!$D:$E,MATCH("HOME",'UCL2'!$D$1:$E$1,0),0),"")&amp;IFERROR(VLOOKUP(BC$2&amp;$A20,'EU2'!$C:$F,MATCH("AWAY",'EU2'!$C$1:$F$1,0),0),"")&amp;IFERROR(VLOOKUP(BC$2&amp;$A20,'EU2'!$D:$E,MATCH("HOME",'EU2'!$D$1:$E$1,0),0),"")&amp;IFERROR(VLOOKUP(BC$2&amp;$A20,'EUC2'!$C:$F,MATCH("AWAY",'EUC2'!$C$1:$F$1,0),0),"")&amp;IFERROR(VLOOKUP(BC$2&amp;$A20,'EUC2'!$D:$E,MATCH("HOME",'EUC2'!$D$1:$E$1,0),0),"")</f>
        <v/>
      </c>
      <c r="BD20" s="25" t="str">
        <f>IFERROR(VLOOKUP(BD$2&amp;$B20,'FPL FIX2'!$N$1:$Q$400,MATCH("HOME",'FPL FIX2'!$N$1:$Q$1,0),0),"")&amp;IFERROR(VLOOKUP(BD$2&amp;$B20,'FPL FIX2'!$O$1:$P$400,MATCH("AWAY",'FPL FIX2'!$O$1:$P$1,0),0),"")&amp;IFERROR(VLOOKUP(BD$2&amp;$A20,'FA2'!$A:$D,MATCH("AWAY",'FA2'!$A$1:$D$1,0),0),"")&amp;IFERROR(VLOOKUP(BD$2&amp;$A20,'FA2'!$B:$C,MATCH("HOME",'FA2'!$B$1:$C$1,0),0),"")&amp;IFERROR(VLOOKUP(BD$2&amp;$A20,'EFL2'!$A:$D,MATCH("AWAY",'EFL2'!$A$1:$D$1,0),0),"")&amp;IFERROR(VLOOKUP(BD$2&amp;$A20,'EFL2'!$B:$C,MATCH("HOME",'EFL2'!$B$1:$C$1,0),0),"")&amp;IFERROR(VLOOKUP(BD$2&amp;$A20,'UCL2'!$C:$F,MATCH("AWAY",'UCL2'!$C$1:$F$1,0),0),"")&amp;IFERROR(VLOOKUP(BD$2&amp;$A20,'UCL2'!$D:$E,MATCH("HOME",'UCL2'!$D$1:$E$1,0),0),"")&amp;IFERROR(VLOOKUP(BD$2&amp;$A20,'EU2'!$C:$F,MATCH("AWAY",'EU2'!$C$1:$F$1,0),0),"")&amp;IFERROR(VLOOKUP(BD$2&amp;$A20,'EU2'!$D:$E,MATCH("HOME",'EU2'!$D$1:$E$1,0),0),"")&amp;IFERROR(VLOOKUP(BD$2&amp;$A20,'EUC2'!$C:$F,MATCH("AWAY",'EUC2'!$C$1:$F$1,0),0),"")&amp;IFERROR(VLOOKUP(BD$2&amp;$A20,'EUC2'!$D:$E,MATCH("HOME",'EUC2'!$D$1:$E$1,0),0),"")</f>
        <v/>
      </c>
      <c r="BE20" s="25" t="str">
        <f>IFERROR(VLOOKUP(BE$2&amp;$B20,'FPL FIX2'!$N$1:$Q$400,MATCH("HOME",'FPL FIX2'!$N$1:$Q$1,0),0),"")&amp;IFERROR(VLOOKUP(BE$2&amp;$B20,'FPL FIX2'!$O$1:$P$400,MATCH("AWAY",'FPL FIX2'!$O$1:$P$1,0),0),"")&amp;IFERROR(VLOOKUP(BE$2&amp;$A20,'FA2'!$A:$D,MATCH("AWAY",'FA2'!$A$1:$D$1,0),0),"")&amp;IFERROR(VLOOKUP(BE$2&amp;$A20,'FA2'!$B:$C,MATCH("HOME",'FA2'!$B$1:$C$1,0),0),"")&amp;IFERROR(VLOOKUP(BE$2&amp;$A20,'EFL2'!$A:$D,MATCH("AWAY",'EFL2'!$A$1:$D$1,0),0),"")&amp;IFERROR(VLOOKUP(BE$2&amp;$A20,'EFL2'!$B:$C,MATCH("HOME",'EFL2'!$B$1:$C$1,0),0),"")&amp;IFERROR(VLOOKUP(BE$2&amp;$A20,'UCL2'!$C:$F,MATCH("AWAY",'UCL2'!$C$1:$F$1,0),0),"")&amp;IFERROR(VLOOKUP(BE$2&amp;$A20,'UCL2'!$D:$E,MATCH("HOME",'UCL2'!$D$1:$E$1,0),0),"")&amp;IFERROR(VLOOKUP(BE$2&amp;$A20,'EU2'!$C:$F,MATCH("AWAY",'EU2'!$C$1:$F$1,0),0),"")&amp;IFERROR(VLOOKUP(BE$2&amp;$A20,'EU2'!$D:$E,MATCH("HOME",'EU2'!$D$1:$E$1,0),0),"")&amp;IFERROR(VLOOKUP(BE$2&amp;$A20,'EUC2'!$C:$F,MATCH("AWAY",'EUC2'!$C$1:$F$1,0),0),"")&amp;IFERROR(VLOOKUP(BE$2&amp;$A20,'EUC2'!$D:$E,MATCH("HOME",'EUC2'!$D$1:$E$1,0),0),"")</f>
        <v/>
      </c>
      <c r="BF20" s="25" t="str">
        <f>IFERROR(VLOOKUP(BF$2&amp;$B20,'FPL FIX2'!$N$1:$Q$400,MATCH("HOME",'FPL FIX2'!$N$1:$Q$1,0),0),"")&amp;IFERROR(VLOOKUP(BF$2&amp;$B20,'FPL FIX2'!$O$1:$P$400,MATCH("AWAY",'FPL FIX2'!$O$1:$P$1,0),0),"")&amp;IFERROR(VLOOKUP(BF$2&amp;$A20,'FA2'!$A:$D,MATCH("AWAY",'FA2'!$A$1:$D$1,0),0),"")&amp;IFERROR(VLOOKUP(BF$2&amp;$A20,'FA2'!$B:$C,MATCH("HOME",'FA2'!$B$1:$C$1,0),0),"")&amp;IFERROR(VLOOKUP(BF$2&amp;$A20,'EFL2'!$A:$D,MATCH("AWAY",'EFL2'!$A$1:$D$1,0),0),"")&amp;IFERROR(VLOOKUP(BF$2&amp;$A20,'EFL2'!$B:$C,MATCH("HOME",'EFL2'!$B$1:$C$1,0),0),"")&amp;IFERROR(VLOOKUP(BF$2&amp;$A20,'UCL2'!$C:$F,MATCH("AWAY",'UCL2'!$C$1:$F$1,0),0),"")&amp;IFERROR(VLOOKUP(BF$2&amp;$A20,'UCL2'!$D:$E,MATCH("HOME",'UCL2'!$D$1:$E$1,0),0),"")&amp;IFERROR(VLOOKUP(BF$2&amp;$A20,'EU2'!$C:$F,MATCH("AWAY",'EU2'!$C$1:$F$1,0),0),"")&amp;IFERROR(VLOOKUP(BF$2&amp;$A20,'EU2'!$D:$E,MATCH("HOME",'EU2'!$D$1:$E$1,0),0),"")&amp;IFERROR(VLOOKUP(BF$2&amp;$A20,'EUC2'!$C:$F,MATCH("AWAY",'EUC2'!$C$1:$F$1,0),0),"")&amp;IFERROR(VLOOKUP(BF$2&amp;$A20,'EUC2'!$D:$E,MATCH("HOME",'EUC2'!$D$1:$E$1,0),0),"")</f>
        <v/>
      </c>
      <c r="BG20" s="25" t="str">
        <f>IFERROR(VLOOKUP(BG$2&amp;$B20,'FPL FIX2'!$N$1:$Q$400,MATCH("HOME",'FPL FIX2'!$N$1:$Q$1,0),0),"")&amp;IFERROR(VLOOKUP(BG$2&amp;$B20,'FPL FIX2'!$O$1:$P$400,MATCH("AWAY",'FPL FIX2'!$O$1:$P$1,0),0),"")&amp;IFERROR(VLOOKUP(BG$2&amp;$A20,'FA2'!$A:$D,MATCH("AWAY",'FA2'!$A$1:$D$1,0),0),"")&amp;IFERROR(VLOOKUP(BG$2&amp;$A20,'FA2'!$B:$C,MATCH("HOME",'FA2'!$B$1:$C$1,0),0),"")&amp;IFERROR(VLOOKUP(BG$2&amp;$A20,'EFL2'!$A:$D,MATCH("AWAY",'EFL2'!$A$1:$D$1,0),0),"")&amp;IFERROR(VLOOKUP(BG$2&amp;$A20,'EFL2'!$B:$C,MATCH("HOME",'EFL2'!$B$1:$C$1,0),0),"")&amp;IFERROR(VLOOKUP(BG$2&amp;$A20,'UCL2'!$C:$F,MATCH("AWAY",'UCL2'!$C$1:$F$1,0),0),"")&amp;IFERROR(VLOOKUP(BG$2&amp;$A20,'UCL2'!$D:$E,MATCH("HOME",'UCL2'!$D$1:$E$1,0),0),"")&amp;IFERROR(VLOOKUP(BG$2&amp;$A20,'EU2'!$C:$F,MATCH("AWAY",'EU2'!$C$1:$F$1,0),0),"")&amp;IFERROR(VLOOKUP(BG$2&amp;$A20,'EU2'!$D:$E,MATCH("HOME",'EU2'!$D$1:$E$1,0),0),"")&amp;IFERROR(VLOOKUP(BG$2&amp;$A20,'EUC2'!$C:$F,MATCH("AWAY",'EUC2'!$C$1:$F$1,0),0),"")&amp;IFERROR(VLOOKUP(BG$2&amp;$A20,'EUC2'!$D:$E,MATCH("HOME",'EUC2'!$D$1:$E$1,0),0),"")</f>
        <v/>
      </c>
      <c r="BH20" s="25" t="str">
        <f>IFERROR(VLOOKUP(BH$2&amp;$B20,'FPL FIX2'!$N$1:$Q$400,MATCH("HOME",'FPL FIX2'!$N$1:$Q$1,0),0),"")&amp;IFERROR(VLOOKUP(BH$2&amp;$B20,'FPL FIX2'!$O$1:$P$400,MATCH("AWAY",'FPL FIX2'!$O$1:$P$1,0),0),"")&amp;IFERROR(VLOOKUP(BH$2&amp;$A20,'FA2'!$A:$D,MATCH("AWAY",'FA2'!$A$1:$D$1,0),0),"")&amp;IFERROR(VLOOKUP(BH$2&amp;$A20,'FA2'!$B:$C,MATCH("HOME",'FA2'!$B$1:$C$1,0),0),"")&amp;IFERROR(VLOOKUP(BH$2&amp;$A20,'EFL2'!$A:$D,MATCH("AWAY",'EFL2'!$A$1:$D$1,0),0),"")&amp;IFERROR(VLOOKUP(BH$2&amp;$A20,'EFL2'!$B:$C,MATCH("HOME",'EFL2'!$B$1:$C$1,0),0),"")&amp;IFERROR(VLOOKUP(BH$2&amp;$A20,'UCL2'!$C:$F,MATCH("AWAY",'UCL2'!$C$1:$F$1,0),0),"")&amp;IFERROR(VLOOKUP(BH$2&amp;$A20,'UCL2'!$D:$E,MATCH("HOME",'UCL2'!$D$1:$E$1,0),0),"")&amp;IFERROR(VLOOKUP(BH$2&amp;$A20,'EU2'!$C:$F,MATCH("AWAY",'EU2'!$C$1:$F$1,0),0),"")&amp;IFERROR(VLOOKUP(BH$2&amp;$A20,'EU2'!$D:$E,MATCH("HOME",'EU2'!$D$1:$E$1,0),0),"")&amp;IFERROR(VLOOKUP(BH$2&amp;$A20,'EUC2'!$C:$F,MATCH("AWAY",'EUC2'!$C$1:$F$1,0),0),"")&amp;IFERROR(VLOOKUP(BH$2&amp;$A20,'EUC2'!$D:$E,MATCH("HOME",'EUC2'!$D$1:$E$1,0),0),"")</f>
        <v/>
      </c>
      <c r="BI20" s="25" t="str">
        <f>IFERROR(VLOOKUP(BI$2&amp;$B20,'FPL FIX2'!$N$1:$Q$400,MATCH("HOME",'FPL FIX2'!$N$1:$Q$1,0),0),"")&amp;IFERROR(VLOOKUP(BI$2&amp;$B20,'FPL FIX2'!$O$1:$P$400,MATCH("AWAY",'FPL FIX2'!$O$1:$P$1,0),0),"")&amp;IFERROR(VLOOKUP(BI$2&amp;$A20,'FA2'!$A:$D,MATCH("AWAY",'FA2'!$A$1:$D$1,0),0),"")&amp;IFERROR(VLOOKUP(BI$2&amp;$A20,'FA2'!$B:$C,MATCH("HOME",'FA2'!$B$1:$C$1,0),0),"")&amp;IFERROR(VLOOKUP(BI$2&amp;$A20,'EFL2'!$A:$D,MATCH("AWAY",'EFL2'!$A$1:$D$1,0),0),"")&amp;IFERROR(VLOOKUP(BI$2&amp;$A20,'EFL2'!$B:$C,MATCH("HOME",'EFL2'!$B$1:$C$1,0),0),"")&amp;IFERROR(VLOOKUP(BI$2&amp;$A20,'UCL2'!$C:$F,MATCH("AWAY",'UCL2'!$C$1:$F$1,0),0),"")&amp;IFERROR(VLOOKUP(BI$2&amp;$A20,'UCL2'!$D:$E,MATCH("HOME",'UCL2'!$D$1:$E$1,0),0),"")&amp;IFERROR(VLOOKUP(BI$2&amp;$A20,'EU2'!$C:$F,MATCH("AWAY",'EU2'!$C$1:$F$1,0),0),"")&amp;IFERROR(VLOOKUP(BI$2&amp;$A20,'EU2'!$D:$E,MATCH("HOME",'EU2'!$D$1:$E$1,0),0),"")&amp;IFERROR(VLOOKUP(BI$2&amp;$A20,'EUC2'!$C:$F,MATCH("AWAY",'EUC2'!$C$1:$F$1,0),0),"")&amp;IFERROR(VLOOKUP(BI$2&amp;$A20,'EUC2'!$D:$E,MATCH("HOME",'EUC2'!$D$1:$E$1,0),0),"")</f>
        <v/>
      </c>
      <c r="BJ20" s="25" t="str">
        <f>IFERROR(VLOOKUP(BJ$2&amp;$B20,'FPL FIX2'!$N$1:$Q$400,MATCH("HOME",'FPL FIX2'!$N$1:$Q$1,0),0),"")&amp;IFERROR(VLOOKUP(BJ$2&amp;$B20,'FPL FIX2'!$O$1:$P$400,MATCH("AWAY",'FPL FIX2'!$O$1:$P$1,0),0),"")&amp;IFERROR(VLOOKUP(BJ$2&amp;$A20,'FA2'!$A:$D,MATCH("AWAY",'FA2'!$A$1:$D$1,0),0),"")&amp;IFERROR(VLOOKUP(BJ$2&amp;$A20,'FA2'!$B:$C,MATCH("HOME",'FA2'!$B$1:$C$1,0),0),"")&amp;IFERROR(VLOOKUP(BJ$2&amp;$A20,'EFL2'!$A:$D,MATCH("AWAY",'EFL2'!$A$1:$D$1,0),0),"")&amp;IFERROR(VLOOKUP(BJ$2&amp;$A20,'EFL2'!$B:$C,MATCH("HOME",'EFL2'!$B$1:$C$1,0),0),"")&amp;IFERROR(VLOOKUP(BJ$2&amp;$A20,'UCL2'!$C:$F,MATCH("AWAY",'UCL2'!$C$1:$F$1,0),0),"")&amp;IFERROR(VLOOKUP(BJ$2&amp;$A20,'UCL2'!$D:$E,MATCH("HOME",'UCL2'!$D$1:$E$1,0),0),"")&amp;IFERROR(VLOOKUP(BJ$2&amp;$A20,'EU2'!$C:$F,MATCH("AWAY",'EU2'!$C$1:$F$1,0),0),"")&amp;IFERROR(VLOOKUP(BJ$2&amp;$A20,'EU2'!$D:$E,MATCH("HOME",'EU2'!$D$1:$E$1,0),0),"")&amp;IFERROR(VLOOKUP(BJ$2&amp;$A20,'EUC2'!$C:$F,MATCH("AWAY",'EUC2'!$C$1:$F$1,0),0),"")&amp;IFERROR(VLOOKUP(BJ$2&amp;$A20,'EUC2'!$D:$E,MATCH("HOME",'EUC2'!$D$1:$E$1,0),0),"")</f>
        <v/>
      </c>
      <c r="BK20" s="25" t="str">
        <f>IFERROR(VLOOKUP(BK$2&amp;$B20,'FPL FIX2'!$N$1:$Q$400,MATCH("HOME",'FPL FIX2'!$N$1:$Q$1,0),0),"")&amp;IFERROR(VLOOKUP(BK$2&amp;$B20,'FPL FIX2'!$O$1:$P$400,MATCH("AWAY",'FPL FIX2'!$O$1:$P$1,0),0),"")&amp;IFERROR(VLOOKUP(BK$2&amp;$A20,'FA2'!$A:$D,MATCH("AWAY",'FA2'!$A$1:$D$1,0),0),"")&amp;IFERROR(VLOOKUP(BK$2&amp;$A20,'FA2'!$B:$C,MATCH("HOME",'FA2'!$B$1:$C$1,0),0),"")&amp;IFERROR(VLOOKUP(BK$2&amp;$A20,'EFL2'!$A:$D,MATCH("AWAY",'EFL2'!$A$1:$D$1,0),0),"")&amp;IFERROR(VLOOKUP(BK$2&amp;$A20,'EFL2'!$B:$C,MATCH("HOME",'EFL2'!$B$1:$C$1,0),0),"")&amp;IFERROR(VLOOKUP(BK$2&amp;$A20,'UCL2'!$C:$F,MATCH("AWAY",'UCL2'!$C$1:$F$1,0),0),"")&amp;IFERROR(VLOOKUP(BK$2&amp;$A20,'UCL2'!$D:$E,MATCH("HOME",'UCL2'!$D$1:$E$1,0),0),"")&amp;IFERROR(VLOOKUP(BK$2&amp;$A20,'EU2'!$C:$F,MATCH("AWAY",'EU2'!$C$1:$F$1,0),0),"")&amp;IFERROR(VLOOKUP(BK$2&amp;$A20,'EU2'!$D:$E,MATCH("HOME",'EU2'!$D$1:$E$1,0),0),"")&amp;IFERROR(VLOOKUP(BK$2&amp;$A20,'EUC2'!$C:$F,MATCH("AWAY",'EUC2'!$C$1:$F$1,0),0),"")&amp;IFERROR(VLOOKUP(BK$2&amp;$A20,'EUC2'!$D:$E,MATCH("HOME",'EUC2'!$D$1:$E$1,0),0),"")</f>
        <v/>
      </c>
      <c r="BL20" s="25" t="str">
        <f>IFERROR(VLOOKUP(BL$2&amp;$B20,'FPL FIX2'!$N$1:$Q$400,MATCH("HOME",'FPL FIX2'!$N$1:$Q$1,0),0),"")&amp;IFERROR(VLOOKUP(BL$2&amp;$B20,'FPL FIX2'!$O$1:$P$400,MATCH("AWAY",'FPL FIX2'!$O$1:$P$1,0),0),"")&amp;IFERROR(VLOOKUP(BL$2&amp;$A20,'FA2'!$A:$D,MATCH("AWAY",'FA2'!$A$1:$D$1,0),0),"")&amp;IFERROR(VLOOKUP(BL$2&amp;$A20,'FA2'!$B:$C,MATCH("HOME",'FA2'!$B$1:$C$1,0),0),"")&amp;IFERROR(VLOOKUP(BL$2&amp;$A20,'EFL2'!$A:$D,MATCH("AWAY",'EFL2'!$A$1:$D$1,0),0),"")&amp;IFERROR(VLOOKUP(BL$2&amp;$A20,'EFL2'!$B:$C,MATCH("HOME",'EFL2'!$B$1:$C$1,0),0),"")&amp;IFERROR(VLOOKUP(BL$2&amp;$A20,'UCL2'!$C:$F,MATCH("AWAY",'UCL2'!$C$1:$F$1,0),0),"")&amp;IFERROR(VLOOKUP(BL$2&amp;$A20,'UCL2'!$D:$E,MATCH("HOME",'UCL2'!$D$1:$E$1,0),0),"")&amp;IFERROR(VLOOKUP(BL$2&amp;$A20,'EU2'!$C:$F,MATCH("AWAY",'EU2'!$C$1:$F$1,0),0),"")&amp;IFERROR(VLOOKUP(BL$2&amp;$A20,'EU2'!$D:$E,MATCH("HOME",'EU2'!$D$1:$E$1,0),0),"")&amp;IFERROR(VLOOKUP(BL$2&amp;$A20,'EUC2'!$C:$F,MATCH("AWAY",'EUC2'!$C$1:$F$1,0),0),"")&amp;IFERROR(VLOOKUP(BL$2&amp;$A20,'EUC2'!$D:$E,MATCH("HOME",'EUC2'!$D$1:$E$1,0),0),"")</f>
        <v>EVE</v>
      </c>
      <c r="BM20" s="25" t="str">
        <f>IFERROR(VLOOKUP(BM$2&amp;$B20,'FPL FIX2'!$N$1:$Q$400,MATCH("HOME",'FPL FIX2'!$N$1:$Q$1,0),0),"")&amp;IFERROR(VLOOKUP(BM$2&amp;$B20,'FPL FIX2'!$O$1:$P$400,MATCH("AWAY",'FPL FIX2'!$O$1:$P$1,0),0),"")&amp;IFERROR(VLOOKUP(BM$2&amp;$A20,'FA2'!$A:$D,MATCH("AWAY",'FA2'!$A$1:$D$1,0),0),"")&amp;IFERROR(VLOOKUP(BM$2&amp;$A20,'FA2'!$B:$C,MATCH("HOME",'FA2'!$B$1:$C$1,0),0),"")&amp;IFERROR(VLOOKUP(BM$2&amp;$A20,'EFL2'!$A:$D,MATCH("AWAY",'EFL2'!$A$1:$D$1,0),0),"")&amp;IFERROR(VLOOKUP(BM$2&amp;$A20,'EFL2'!$B:$C,MATCH("HOME",'EFL2'!$B$1:$C$1,0),0),"")&amp;IFERROR(VLOOKUP(BM$2&amp;$A20,'UCL2'!$C:$F,MATCH("AWAY",'UCL2'!$C$1:$F$1,0),0),"")&amp;IFERROR(VLOOKUP(BM$2&amp;$A20,'UCL2'!$D:$E,MATCH("HOME",'UCL2'!$D$1:$E$1,0),0),"")&amp;IFERROR(VLOOKUP(BM$2&amp;$A20,'EU2'!$C:$F,MATCH("AWAY",'EU2'!$C$1:$F$1,0),0),"")&amp;IFERROR(VLOOKUP(BM$2&amp;$A20,'EU2'!$D:$E,MATCH("HOME",'EU2'!$D$1:$E$1,0),0),"")&amp;IFERROR(VLOOKUP(BM$2&amp;$A20,'EUC2'!$C:$F,MATCH("AWAY",'EUC2'!$C$1:$F$1,0),0),"")&amp;IFERROR(VLOOKUP(BM$2&amp;$A20,'EUC2'!$D:$E,MATCH("HOME",'EUC2'!$D$1:$E$1,0),0),"")</f>
        <v/>
      </c>
      <c r="BN20" s="25" t="str">
        <f>IFERROR(VLOOKUP(BN$2&amp;$B20,'FPL FIX2'!$N$1:$Q$400,MATCH("HOME",'FPL FIX2'!$N$1:$Q$1,0),0),"")&amp;IFERROR(VLOOKUP(BN$2&amp;$B20,'FPL FIX2'!$O$1:$P$400,MATCH("AWAY",'FPL FIX2'!$O$1:$P$1,0),0),"")&amp;IFERROR(VLOOKUP(BN$2&amp;$A20,'FA2'!$A:$D,MATCH("AWAY",'FA2'!$A$1:$D$1,0),0),"")&amp;IFERROR(VLOOKUP(BN$2&amp;$A20,'FA2'!$B:$C,MATCH("HOME",'FA2'!$B$1:$C$1,0),0),"")&amp;IFERROR(VLOOKUP(BN$2&amp;$A20,'EFL2'!$A:$D,MATCH("AWAY",'EFL2'!$A$1:$D$1,0),0),"")&amp;IFERROR(VLOOKUP(BN$2&amp;$A20,'EFL2'!$B:$C,MATCH("HOME",'EFL2'!$B$1:$C$1,0),0),"")&amp;IFERROR(VLOOKUP(BN$2&amp;$A20,'UCL2'!$C:$F,MATCH("AWAY",'UCL2'!$C$1:$F$1,0),0),"")&amp;IFERROR(VLOOKUP(BN$2&amp;$A20,'UCL2'!$D:$E,MATCH("HOME",'UCL2'!$D$1:$E$1,0),0),"")&amp;IFERROR(VLOOKUP(BN$2&amp;$A20,'EU2'!$C:$F,MATCH("AWAY",'EU2'!$C$1:$F$1,0),0),"")&amp;IFERROR(VLOOKUP(BN$2&amp;$A20,'EU2'!$D:$E,MATCH("HOME",'EU2'!$D$1:$E$1,0),0),"")&amp;IFERROR(VLOOKUP(BN$2&amp;$A20,'EUC2'!$C:$F,MATCH("AWAY",'EUC2'!$C$1:$F$1,0),0),"")&amp;IFERROR(VLOOKUP(BN$2&amp;$A20,'EUC2'!$D:$E,MATCH("HOME",'EUC2'!$D$1:$E$1,0),0),"")</f>
        <v/>
      </c>
      <c r="BO20" s="25" t="str">
        <f>IFERROR(VLOOKUP(BO$2&amp;$B20,'FPL FIX2'!$N$1:$Q$400,MATCH("HOME",'FPL FIX2'!$N$1:$Q$1,0),0),"")&amp;IFERROR(VLOOKUP(BO$2&amp;$B20,'FPL FIX2'!$O$1:$P$400,MATCH("AWAY",'FPL FIX2'!$O$1:$P$1,0),0),"")&amp;IFERROR(VLOOKUP(BO$2&amp;$A20,'FA2'!$A:$D,MATCH("AWAY",'FA2'!$A$1:$D$1,0),0),"")&amp;IFERROR(VLOOKUP(BO$2&amp;$A20,'FA2'!$B:$C,MATCH("HOME",'FA2'!$B$1:$C$1,0),0),"")&amp;IFERROR(VLOOKUP(BO$2&amp;$A20,'EFL2'!$A:$D,MATCH("AWAY",'EFL2'!$A$1:$D$1,0),0),"")&amp;IFERROR(VLOOKUP(BO$2&amp;$A20,'EFL2'!$B:$C,MATCH("HOME",'EFL2'!$B$1:$C$1,0),0),"")&amp;IFERROR(VLOOKUP(BO$2&amp;$A20,'UCL2'!$C:$F,MATCH("AWAY",'UCL2'!$C$1:$F$1,0),0),"")&amp;IFERROR(VLOOKUP(BO$2&amp;$A20,'UCL2'!$D:$E,MATCH("HOME",'UCL2'!$D$1:$E$1,0),0),"")&amp;IFERROR(VLOOKUP(BO$2&amp;$A20,'EU2'!$C:$F,MATCH("AWAY",'EU2'!$C$1:$F$1,0),0),"")&amp;IFERROR(VLOOKUP(BO$2&amp;$A20,'EU2'!$D:$E,MATCH("HOME",'EU2'!$D$1:$E$1,0),0),"")&amp;IFERROR(VLOOKUP(BO$2&amp;$A20,'EUC2'!$C:$F,MATCH("AWAY",'EUC2'!$C$1:$F$1,0),0),"")&amp;IFERROR(VLOOKUP(BO$2&amp;$A20,'EUC2'!$D:$E,MATCH("HOME",'EUC2'!$D$1:$E$1,0),0),"")</f>
        <v/>
      </c>
      <c r="BP20" s="25" t="str">
        <f>IFERROR(VLOOKUP(BP$2&amp;$B20,'FPL FIX2'!$N$1:$Q$400,MATCH("HOME",'FPL FIX2'!$N$1:$Q$1,0),0),"")&amp;IFERROR(VLOOKUP(BP$2&amp;$B20,'FPL FIX2'!$O$1:$P$400,MATCH("AWAY",'FPL FIX2'!$O$1:$P$1,0),0),"")&amp;IFERROR(VLOOKUP(BP$2&amp;$A20,'FA2'!$A:$D,MATCH("AWAY",'FA2'!$A$1:$D$1,0),0),"")&amp;IFERROR(VLOOKUP(BP$2&amp;$A20,'FA2'!$B:$C,MATCH("HOME",'FA2'!$B$1:$C$1,0),0),"")&amp;IFERROR(VLOOKUP(BP$2&amp;$A20,'EFL2'!$A:$D,MATCH("AWAY",'EFL2'!$A$1:$D$1,0),0),"")&amp;IFERROR(VLOOKUP(BP$2&amp;$A20,'EFL2'!$B:$C,MATCH("HOME",'EFL2'!$B$1:$C$1,0),0),"")&amp;IFERROR(VLOOKUP(BP$2&amp;$A20,'UCL2'!$C:$F,MATCH("AWAY",'UCL2'!$C$1:$F$1,0),0),"")&amp;IFERROR(VLOOKUP(BP$2&amp;$A20,'UCL2'!$D:$E,MATCH("HOME",'UCL2'!$D$1:$E$1,0),0),"")&amp;IFERROR(VLOOKUP(BP$2&amp;$A20,'EU2'!$C:$F,MATCH("AWAY",'EU2'!$C$1:$F$1,0),0),"")&amp;IFERROR(VLOOKUP(BP$2&amp;$A20,'EU2'!$D:$E,MATCH("HOME",'EU2'!$D$1:$E$1,0),0),"")&amp;IFERROR(VLOOKUP(BP$2&amp;$A20,'EUC2'!$C:$F,MATCH("AWAY",'EUC2'!$C$1:$F$1,0),0),"")&amp;IFERROR(VLOOKUP(BP$2&amp;$A20,'EUC2'!$D:$E,MATCH("HOME",'EUC2'!$D$1:$E$1,0),0),"")</f>
        <v/>
      </c>
      <c r="BQ20" s="25" t="str">
        <f>IFERROR(VLOOKUP(BQ$2&amp;$B20,'FPL FIX2'!$N$1:$Q$400,MATCH("HOME",'FPL FIX2'!$N$1:$Q$1,0),0),"")&amp;IFERROR(VLOOKUP(BQ$2&amp;$B20,'FPL FIX2'!$O$1:$P$400,MATCH("AWAY",'FPL FIX2'!$O$1:$P$1,0),0),"")&amp;IFERROR(VLOOKUP(BQ$2&amp;$A20,'FA2'!$A:$D,MATCH("AWAY",'FA2'!$A$1:$D$1,0),0),"")&amp;IFERROR(VLOOKUP(BQ$2&amp;$A20,'FA2'!$B:$C,MATCH("HOME",'FA2'!$B$1:$C$1,0),0),"")&amp;IFERROR(VLOOKUP(BQ$2&amp;$A20,'EFL2'!$A:$D,MATCH("AWAY",'EFL2'!$A$1:$D$1,0),0),"")&amp;IFERROR(VLOOKUP(BQ$2&amp;$A20,'EFL2'!$B:$C,MATCH("HOME",'EFL2'!$B$1:$C$1,0),0),"")&amp;IFERROR(VLOOKUP(BQ$2&amp;$A20,'UCL2'!$C:$F,MATCH("AWAY",'UCL2'!$C$1:$F$1,0),0),"")&amp;IFERROR(VLOOKUP(BQ$2&amp;$A20,'UCL2'!$D:$E,MATCH("HOME",'UCL2'!$D$1:$E$1,0),0),"")&amp;IFERROR(VLOOKUP(BQ$2&amp;$A20,'EU2'!$C:$F,MATCH("AWAY",'EU2'!$C$1:$F$1,0),0),"")&amp;IFERROR(VLOOKUP(BQ$2&amp;$A20,'EU2'!$D:$E,MATCH("HOME",'EU2'!$D$1:$E$1,0),0),"")&amp;IFERROR(VLOOKUP(BQ$2&amp;$A20,'EUC2'!$C:$F,MATCH("AWAY",'EUC2'!$C$1:$F$1,0),0),"")&amp;IFERROR(VLOOKUP(BQ$2&amp;$A20,'EUC2'!$D:$E,MATCH("HOME",'EUC2'!$D$1:$E$1,0),0),"")</f>
        <v/>
      </c>
      <c r="BR20" s="25" t="str">
        <f>IFERROR(VLOOKUP(BR$2&amp;$B20,'FPL FIX2'!$N$1:$Q$400,MATCH("HOME",'FPL FIX2'!$N$1:$Q$1,0),0),"")&amp;IFERROR(VLOOKUP(BR$2&amp;$B20,'FPL FIX2'!$O$1:$P$400,MATCH("AWAY",'FPL FIX2'!$O$1:$P$1,0),0),"")&amp;IFERROR(VLOOKUP(BR$2&amp;$A20,'FA2'!$A:$D,MATCH("AWAY",'FA2'!$A$1:$D$1,0),0),"")&amp;IFERROR(VLOOKUP(BR$2&amp;$A20,'FA2'!$B:$C,MATCH("HOME",'FA2'!$B$1:$C$1,0),0),"")&amp;IFERROR(VLOOKUP(BR$2&amp;$A20,'EFL2'!$A:$D,MATCH("AWAY",'EFL2'!$A$1:$D$1,0),0),"")&amp;IFERROR(VLOOKUP(BR$2&amp;$A20,'EFL2'!$B:$C,MATCH("HOME",'EFL2'!$B$1:$C$1,0),0),"")&amp;IFERROR(VLOOKUP(BR$2&amp;$A20,'UCL2'!$C:$F,MATCH("AWAY",'UCL2'!$C$1:$F$1,0),0),"")&amp;IFERROR(VLOOKUP(BR$2&amp;$A20,'UCL2'!$D:$E,MATCH("HOME",'UCL2'!$D$1:$E$1,0),0),"")&amp;IFERROR(VLOOKUP(BR$2&amp;$A20,'EU2'!$C:$F,MATCH("AWAY",'EU2'!$C$1:$F$1,0),0),"")&amp;IFERROR(VLOOKUP(BR$2&amp;$A20,'EU2'!$D:$E,MATCH("HOME",'EU2'!$D$1:$E$1,0),0),"")&amp;IFERROR(VLOOKUP(BR$2&amp;$A20,'EUC2'!$C:$F,MATCH("AWAY",'EUC2'!$C$1:$F$1,0),0),"")&amp;IFERROR(VLOOKUP(BR$2&amp;$A20,'EUC2'!$D:$E,MATCH("HOME",'EUC2'!$D$1:$E$1,0),0),"")</f>
        <v/>
      </c>
      <c r="BS20" s="25" t="str">
        <f>IFERROR(VLOOKUP(BS$2&amp;$B20,'FPL FIX2'!$N$1:$Q$400,MATCH("HOME",'FPL FIX2'!$N$1:$Q$1,0),0),"")&amp;IFERROR(VLOOKUP(BS$2&amp;$B20,'FPL FIX2'!$O$1:$P$400,MATCH("AWAY",'FPL FIX2'!$O$1:$P$1,0),0),"")&amp;IFERROR(VLOOKUP(BS$2&amp;$A20,'FA2'!$A:$D,MATCH("AWAY",'FA2'!$A$1:$D$1,0),0),"")&amp;IFERROR(VLOOKUP(BS$2&amp;$A20,'FA2'!$B:$C,MATCH("HOME",'FA2'!$B$1:$C$1,0),0),"")&amp;IFERROR(VLOOKUP(BS$2&amp;$A20,'EFL2'!$A:$D,MATCH("AWAY",'EFL2'!$A$1:$D$1,0),0),"")&amp;IFERROR(VLOOKUP(BS$2&amp;$A20,'EFL2'!$B:$C,MATCH("HOME",'EFL2'!$B$1:$C$1,0),0),"")&amp;IFERROR(VLOOKUP(BS$2&amp;$A20,'UCL2'!$C:$F,MATCH("AWAY",'UCL2'!$C$1:$F$1,0),0),"")&amp;IFERROR(VLOOKUP(BS$2&amp;$A20,'UCL2'!$D:$E,MATCH("HOME",'UCL2'!$D$1:$E$1,0),0),"")&amp;IFERROR(VLOOKUP(BS$2&amp;$A20,'EU2'!$C:$F,MATCH("AWAY",'EU2'!$C$1:$F$1,0),0),"")&amp;IFERROR(VLOOKUP(BS$2&amp;$A20,'EU2'!$D:$E,MATCH("HOME",'EU2'!$D$1:$E$1,0),0),"")&amp;IFERROR(VLOOKUP(BS$2&amp;$A20,'EUC2'!$C:$F,MATCH("AWAY",'EUC2'!$C$1:$F$1,0),0),"")&amp;IFERROR(VLOOKUP(BS$2&amp;$A20,'EUC2'!$D:$E,MATCH("HOME",'EUC2'!$D$1:$E$1,0),0),"")</f>
        <v>mci</v>
      </c>
      <c r="BT20" s="25" t="str">
        <f>IFERROR(VLOOKUP(BT$2&amp;$B20,'FPL FIX2'!$N$1:$Q$400,MATCH("HOME",'FPL FIX2'!$N$1:$Q$1,0),0),"")&amp;IFERROR(VLOOKUP(BT$2&amp;$B20,'FPL FIX2'!$O$1:$P$400,MATCH("AWAY",'FPL FIX2'!$O$1:$P$1,0),0),"")&amp;IFERROR(VLOOKUP(BT$2&amp;$A20,'FA2'!$A:$D,MATCH("AWAY",'FA2'!$A$1:$D$1,0),0),"")&amp;IFERROR(VLOOKUP(BT$2&amp;$A20,'FA2'!$B:$C,MATCH("HOME",'FA2'!$B$1:$C$1,0),0),"")&amp;IFERROR(VLOOKUP(BT$2&amp;$A20,'EFL2'!$A:$D,MATCH("AWAY",'EFL2'!$A$1:$D$1,0),0),"")&amp;IFERROR(VLOOKUP(BT$2&amp;$A20,'EFL2'!$B:$C,MATCH("HOME",'EFL2'!$B$1:$C$1,0),0),"")&amp;IFERROR(VLOOKUP(BT$2&amp;$A20,'UCL2'!$C:$F,MATCH("AWAY",'UCL2'!$C$1:$F$1,0),0),"")&amp;IFERROR(VLOOKUP(BT$2&amp;$A20,'UCL2'!$D:$E,MATCH("HOME",'UCL2'!$D$1:$E$1,0),0),"")&amp;IFERROR(VLOOKUP(BT$2&amp;$A20,'EU2'!$C:$F,MATCH("AWAY",'EU2'!$C$1:$F$1,0),0),"")&amp;IFERROR(VLOOKUP(BT$2&amp;$A20,'EU2'!$D:$E,MATCH("HOME",'EU2'!$D$1:$E$1,0),0),"")&amp;IFERROR(VLOOKUP(BT$2&amp;$A20,'EUC2'!$C:$F,MATCH("AWAY",'EUC2'!$C$1:$F$1,0),0),"")&amp;IFERROR(VLOOKUP(BT$2&amp;$A20,'EUC2'!$D:$E,MATCH("HOME",'EUC2'!$D$1:$E$1,0),0),"")</f>
        <v/>
      </c>
      <c r="BU20" s="25" t="str">
        <f>IFERROR(VLOOKUP(BU$2&amp;$B20,'FPL FIX2'!$N$1:$Q$400,MATCH("HOME",'FPL FIX2'!$N$1:$Q$1,0),0),"")&amp;IFERROR(VLOOKUP(BU$2&amp;$B20,'FPL FIX2'!$O$1:$P$400,MATCH("AWAY",'FPL FIX2'!$O$1:$P$1,0),0),"")&amp;IFERROR(VLOOKUP(BU$2&amp;$A20,'FA2'!$A:$D,MATCH("AWAY",'FA2'!$A$1:$D$1,0),0),"")&amp;IFERROR(VLOOKUP(BU$2&amp;$A20,'FA2'!$B:$C,MATCH("HOME",'FA2'!$B$1:$C$1,0),0),"")&amp;IFERROR(VLOOKUP(BU$2&amp;$A20,'EFL2'!$A:$D,MATCH("AWAY",'EFL2'!$A$1:$D$1,0),0),"")&amp;IFERROR(VLOOKUP(BU$2&amp;$A20,'EFL2'!$B:$C,MATCH("HOME",'EFL2'!$B$1:$C$1,0),0),"")&amp;IFERROR(VLOOKUP(BU$2&amp;$A20,'UCL2'!$C:$F,MATCH("AWAY",'UCL2'!$C$1:$F$1,0),0),"")&amp;IFERROR(VLOOKUP(BU$2&amp;$A20,'UCL2'!$D:$E,MATCH("HOME",'UCL2'!$D$1:$E$1,0),0),"")&amp;IFERROR(VLOOKUP(BU$2&amp;$A20,'EU2'!$C:$F,MATCH("AWAY",'EU2'!$C$1:$F$1,0),0),"")&amp;IFERROR(VLOOKUP(BU$2&amp;$A20,'EU2'!$D:$E,MATCH("HOME",'EU2'!$D$1:$E$1,0),0),"")&amp;IFERROR(VLOOKUP(BU$2&amp;$A20,'EUC2'!$C:$F,MATCH("AWAY",'EUC2'!$C$1:$F$1,0),0),"")&amp;IFERROR(VLOOKUP(BU$2&amp;$A20,'EUC2'!$D:$E,MATCH("HOME",'EUC2'!$D$1:$E$1,0),0),"")</f>
        <v/>
      </c>
      <c r="BV20" s="25" t="str">
        <f>IFERROR(VLOOKUP(BV$2&amp;$B20,'FPL FIX2'!$N$1:$Q$400,MATCH("HOME",'FPL FIX2'!$N$1:$Q$1,0),0),"")&amp;IFERROR(VLOOKUP(BV$2&amp;$B20,'FPL FIX2'!$O$1:$P$400,MATCH("AWAY",'FPL FIX2'!$O$1:$P$1,0),0),"")&amp;IFERROR(VLOOKUP(BV$2&amp;$A20,'FA2'!$A:$D,MATCH("AWAY",'FA2'!$A$1:$D$1,0),0),"")&amp;IFERROR(VLOOKUP(BV$2&amp;$A20,'FA2'!$B:$C,MATCH("HOME",'FA2'!$B$1:$C$1,0),0),"")&amp;IFERROR(VLOOKUP(BV$2&amp;$A20,'EFL2'!$A:$D,MATCH("AWAY",'EFL2'!$A$1:$D$1,0),0),"")&amp;IFERROR(VLOOKUP(BV$2&amp;$A20,'EFL2'!$B:$C,MATCH("HOME",'EFL2'!$B$1:$C$1,0),0),"")&amp;IFERROR(VLOOKUP(BV$2&amp;$A20,'UCL2'!$C:$F,MATCH("AWAY",'UCL2'!$C$1:$F$1,0),0),"")&amp;IFERROR(VLOOKUP(BV$2&amp;$A20,'UCL2'!$D:$E,MATCH("HOME",'UCL2'!$D$1:$E$1,0),0),"")&amp;IFERROR(VLOOKUP(BV$2&amp;$A20,'EU2'!$C:$F,MATCH("AWAY",'EU2'!$C$1:$F$1,0),0),"")&amp;IFERROR(VLOOKUP(BV$2&amp;$A20,'EU2'!$D:$E,MATCH("HOME",'EU2'!$D$1:$E$1,0),0),"")&amp;IFERROR(VLOOKUP(BV$2&amp;$A20,'EUC2'!$C:$F,MATCH("AWAY",'EUC2'!$C$1:$F$1,0),0),"")&amp;IFERROR(VLOOKUP(BV$2&amp;$A20,'EUC2'!$D:$E,MATCH("HOME",'EUC2'!$D$1:$E$1,0),0),"")</f>
        <v/>
      </c>
      <c r="BW20" s="25" t="str">
        <f>IFERROR(VLOOKUP(BW$2&amp;$B20,'FPL FIX2'!$N$1:$Q$400,MATCH("HOME",'FPL FIX2'!$N$1:$Q$1,0),0),"")&amp;IFERROR(VLOOKUP(BW$2&amp;$B20,'FPL FIX2'!$O$1:$P$400,MATCH("AWAY",'FPL FIX2'!$O$1:$P$1,0),0),"")&amp;IFERROR(VLOOKUP(BW$2&amp;$A20,'FA2'!$A:$D,MATCH("AWAY",'FA2'!$A$1:$D$1,0),0),"")&amp;IFERROR(VLOOKUP(BW$2&amp;$A20,'FA2'!$B:$C,MATCH("HOME",'FA2'!$B$1:$C$1,0),0),"")&amp;IFERROR(VLOOKUP(BW$2&amp;$A20,'EFL2'!$A:$D,MATCH("AWAY",'EFL2'!$A$1:$D$1,0),0),"")&amp;IFERROR(VLOOKUP(BW$2&amp;$A20,'EFL2'!$B:$C,MATCH("HOME",'EFL2'!$B$1:$C$1,0),0),"")&amp;IFERROR(VLOOKUP(BW$2&amp;$A20,'UCL2'!$C:$F,MATCH("AWAY",'UCL2'!$C$1:$F$1,0),0),"")&amp;IFERROR(VLOOKUP(BW$2&amp;$A20,'UCL2'!$D:$E,MATCH("HOME",'UCL2'!$D$1:$E$1,0),0),"")&amp;IFERROR(VLOOKUP(BW$2&amp;$A20,'EU2'!$C:$F,MATCH("AWAY",'EU2'!$C$1:$F$1,0),0),"")&amp;IFERROR(VLOOKUP(BW$2&amp;$A20,'EU2'!$D:$E,MATCH("HOME",'EU2'!$D$1:$E$1,0),0),"")&amp;IFERROR(VLOOKUP(BW$2&amp;$A20,'EUC2'!$C:$F,MATCH("AWAY",'EUC2'!$C$1:$F$1,0),0),"")&amp;IFERROR(VLOOKUP(BW$2&amp;$A20,'EUC2'!$D:$E,MATCH("HOME",'EUC2'!$D$1:$E$1,0),0),"")</f>
        <v/>
      </c>
      <c r="BX20" s="25" t="str">
        <f>IFERROR(VLOOKUP(BX$2&amp;$B20,'FPL FIX2'!$N$1:$Q$400,MATCH("HOME",'FPL FIX2'!$N$1:$Q$1,0),0),"")&amp;IFERROR(VLOOKUP(BX$2&amp;$B20,'FPL FIX2'!$O$1:$P$400,MATCH("AWAY",'FPL FIX2'!$O$1:$P$1,0),0),"")&amp;IFERROR(VLOOKUP(BX$2&amp;$A20,'FA2'!$A:$D,MATCH("AWAY",'FA2'!$A$1:$D$1,0),0),"")&amp;IFERROR(VLOOKUP(BX$2&amp;$A20,'FA2'!$B:$C,MATCH("HOME",'FA2'!$B$1:$C$1,0),0),"")&amp;IFERROR(VLOOKUP(BX$2&amp;$A20,'EFL2'!$A:$D,MATCH("AWAY",'EFL2'!$A$1:$D$1,0),0),"")&amp;IFERROR(VLOOKUP(BX$2&amp;$A20,'EFL2'!$B:$C,MATCH("HOME",'EFL2'!$B$1:$C$1,0),0),"")&amp;IFERROR(VLOOKUP(BX$2&amp;$A20,'UCL2'!$C:$F,MATCH("AWAY",'UCL2'!$C$1:$F$1,0),0),"")&amp;IFERROR(VLOOKUP(BX$2&amp;$A20,'UCL2'!$D:$E,MATCH("HOME",'UCL2'!$D$1:$E$1,0),0),"")&amp;IFERROR(VLOOKUP(BX$2&amp;$A20,'EU2'!$C:$F,MATCH("AWAY",'EU2'!$C$1:$F$1,0),0),"")&amp;IFERROR(VLOOKUP(BX$2&amp;$A20,'EU2'!$D:$E,MATCH("HOME",'EU2'!$D$1:$E$1,0),0),"")&amp;IFERROR(VLOOKUP(BX$2&amp;$A20,'EUC2'!$C:$F,MATCH("AWAY",'EUC2'!$C$1:$F$1,0),0),"")&amp;IFERROR(VLOOKUP(BX$2&amp;$A20,'EUC2'!$D:$E,MATCH("HOME",'EUC2'!$D$1:$E$1,0),0),"")</f>
        <v/>
      </c>
      <c r="BY20" s="25" t="str">
        <f>IFERROR(VLOOKUP(BY$2&amp;$B20,'FPL FIX2'!$N$1:$Q$400,MATCH("HOME",'FPL FIX2'!$N$1:$Q$1,0),0),"")&amp;IFERROR(VLOOKUP(BY$2&amp;$B20,'FPL FIX2'!$O$1:$P$400,MATCH("AWAY",'FPL FIX2'!$O$1:$P$1,0),0),"")&amp;IFERROR(VLOOKUP(BY$2&amp;$A20,'FA2'!$A:$D,MATCH("AWAY",'FA2'!$A$1:$D$1,0),0),"")&amp;IFERROR(VLOOKUP(BY$2&amp;$A20,'FA2'!$B:$C,MATCH("HOME",'FA2'!$B$1:$C$1,0),0),"")&amp;IFERROR(VLOOKUP(BY$2&amp;$A20,'EFL2'!$A:$D,MATCH("AWAY",'EFL2'!$A$1:$D$1,0),0),"")&amp;IFERROR(VLOOKUP(BY$2&amp;$A20,'EFL2'!$B:$C,MATCH("HOME",'EFL2'!$B$1:$C$1,0),0),"")&amp;IFERROR(VLOOKUP(BY$2&amp;$A20,'UCL2'!$C:$F,MATCH("AWAY",'UCL2'!$C$1:$F$1,0),0),"")&amp;IFERROR(VLOOKUP(BY$2&amp;$A20,'UCL2'!$D:$E,MATCH("HOME",'UCL2'!$D$1:$E$1,0),0),"")&amp;IFERROR(VLOOKUP(BY$2&amp;$A20,'EU2'!$C:$F,MATCH("AWAY",'EU2'!$C$1:$F$1,0),0),"")&amp;IFERROR(VLOOKUP(BY$2&amp;$A20,'EU2'!$D:$E,MATCH("HOME",'EU2'!$D$1:$E$1,0),0),"")&amp;IFERROR(VLOOKUP(BY$2&amp;$A20,'EUC2'!$C:$F,MATCH("AWAY",'EUC2'!$C$1:$F$1,0),0),"")&amp;IFERROR(VLOOKUP(BY$2&amp;$A20,'EUC2'!$D:$E,MATCH("HOME",'EUC2'!$D$1:$E$1,0),0),"")</f>
        <v/>
      </c>
      <c r="BZ20" s="25" t="str">
        <f>IFERROR(VLOOKUP(BZ$2&amp;$B20,'FPL FIX2'!$N$1:$Q$400,MATCH("HOME",'FPL FIX2'!$N$1:$Q$1,0),0),"")&amp;IFERROR(VLOOKUP(BZ$2&amp;$B20,'FPL FIX2'!$O$1:$P$400,MATCH("AWAY",'FPL FIX2'!$O$1:$P$1,0),0),"")&amp;IFERROR(VLOOKUP(BZ$2&amp;$A20,'FA2'!$A:$D,MATCH("AWAY",'FA2'!$A$1:$D$1,0),0),"")&amp;IFERROR(VLOOKUP(BZ$2&amp;$A20,'FA2'!$B:$C,MATCH("HOME",'FA2'!$B$1:$C$1,0),0),"")&amp;IFERROR(VLOOKUP(BZ$2&amp;$A20,'EFL2'!$A:$D,MATCH("AWAY",'EFL2'!$A$1:$D$1,0),0),"")&amp;IFERROR(VLOOKUP(BZ$2&amp;$A20,'EFL2'!$B:$C,MATCH("HOME",'EFL2'!$B$1:$C$1,0),0),"")&amp;IFERROR(VLOOKUP(BZ$2&amp;$A20,'UCL2'!$C:$F,MATCH("AWAY",'UCL2'!$C$1:$F$1,0),0),"")&amp;IFERROR(VLOOKUP(BZ$2&amp;$A20,'UCL2'!$D:$E,MATCH("HOME",'UCL2'!$D$1:$E$1,0),0),"")&amp;IFERROR(VLOOKUP(BZ$2&amp;$A20,'EU2'!$C:$F,MATCH("AWAY",'EU2'!$C$1:$F$1,0),0),"")&amp;IFERROR(VLOOKUP(BZ$2&amp;$A20,'EU2'!$D:$E,MATCH("HOME",'EU2'!$D$1:$E$1,0),0),"")&amp;IFERROR(VLOOKUP(BZ$2&amp;$A20,'EUC2'!$C:$F,MATCH("AWAY",'EUC2'!$C$1:$F$1,0),0),"")&amp;IFERROR(VLOOKUP(BZ$2&amp;$A20,'EUC2'!$D:$E,MATCH("HOME",'EUC2'!$D$1:$E$1,0),0),"")</f>
        <v/>
      </c>
      <c r="CA20" s="25" t="str">
        <f>IFERROR(VLOOKUP(CA$2&amp;$B20,'FPL FIX2'!$N$1:$Q$400,MATCH("HOME",'FPL FIX2'!$N$1:$Q$1,0),0),"")&amp;IFERROR(VLOOKUP(CA$2&amp;$B20,'FPL FIX2'!$O$1:$P$400,MATCH("AWAY",'FPL FIX2'!$O$1:$P$1,0),0),"")&amp;IFERROR(VLOOKUP(CA$2&amp;$A20,'FA2'!$A:$D,MATCH("AWAY",'FA2'!$A$1:$D$1,0),0),"")&amp;IFERROR(VLOOKUP(CA$2&amp;$A20,'FA2'!$B:$C,MATCH("HOME",'FA2'!$B$1:$C$1,0),0),"")&amp;IFERROR(VLOOKUP(CA$2&amp;$A20,'EFL2'!$A:$D,MATCH("AWAY",'EFL2'!$A$1:$D$1,0),0),"")&amp;IFERROR(VLOOKUP(CA$2&amp;$A20,'EFL2'!$B:$C,MATCH("HOME",'EFL2'!$B$1:$C$1,0),0),"")&amp;IFERROR(VLOOKUP(CA$2&amp;$A20,'UCL2'!$C:$F,MATCH("AWAY",'UCL2'!$C$1:$F$1,0),0),"")&amp;IFERROR(VLOOKUP(CA$2&amp;$A20,'UCL2'!$D:$E,MATCH("HOME",'UCL2'!$D$1:$E$1,0),0),"")&amp;IFERROR(VLOOKUP(CA$2&amp;$A20,'EU2'!$C:$F,MATCH("AWAY",'EU2'!$C$1:$F$1,0),0),"")&amp;IFERROR(VLOOKUP(CA$2&amp;$A20,'EU2'!$D:$E,MATCH("HOME",'EU2'!$D$1:$E$1,0),0),"")&amp;IFERROR(VLOOKUP(CA$2&amp;$A20,'EUC2'!$C:$F,MATCH("AWAY",'EUC2'!$C$1:$F$1,0),0),"")&amp;IFERROR(VLOOKUP(CA$2&amp;$A20,'EUC2'!$D:$E,MATCH("HOME",'EUC2'!$D$1:$E$1,0),0),"")</f>
        <v>WHU</v>
      </c>
      <c r="CB20" s="25" t="str">
        <f>IFERROR(VLOOKUP(CB$2&amp;$B20,'FPL FIX2'!$N$1:$Q$400,MATCH("HOME",'FPL FIX2'!$N$1:$Q$1,0),0),"")&amp;IFERROR(VLOOKUP(CB$2&amp;$B20,'FPL FIX2'!$O$1:$P$400,MATCH("AWAY",'FPL FIX2'!$O$1:$P$1,0),0),"")&amp;IFERROR(VLOOKUP(CB$2&amp;$A20,'FA2'!$A:$D,MATCH("AWAY",'FA2'!$A$1:$D$1,0),0),"")&amp;IFERROR(VLOOKUP(CB$2&amp;$A20,'FA2'!$B:$C,MATCH("HOME",'FA2'!$B$1:$C$1,0),0),"")&amp;IFERROR(VLOOKUP(CB$2&amp;$A20,'EFL2'!$A:$D,MATCH("AWAY",'EFL2'!$A$1:$D$1,0),0),"")&amp;IFERROR(VLOOKUP(CB$2&amp;$A20,'EFL2'!$B:$C,MATCH("HOME",'EFL2'!$B$1:$C$1,0),0),"")&amp;IFERROR(VLOOKUP(CB$2&amp;$A20,'UCL2'!$C:$F,MATCH("AWAY",'UCL2'!$C$1:$F$1,0),0),"")&amp;IFERROR(VLOOKUP(CB$2&amp;$A20,'UCL2'!$D:$E,MATCH("HOME",'UCL2'!$D$1:$E$1,0),0),"")&amp;IFERROR(VLOOKUP(CB$2&amp;$A20,'EU2'!$C:$F,MATCH("AWAY",'EU2'!$C$1:$F$1,0),0),"")&amp;IFERROR(VLOOKUP(CB$2&amp;$A20,'EU2'!$D:$E,MATCH("HOME",'EU2'!$D$1:$E$1,0),0),"")&amp;IFERROR(VLOOKUP(CB$2&amp;$A20,'EUC2'!$C:$F,MATCH("AWAY",'EUC2'!$C$1:$F$1,0),0),"")&amp;IFERROR(VLOOKUP(CB$2&amp;$A20,'EUC2'!$D:$E,MATCH("HOME",'EUC2'!$D$1:$E$1,0),0),"")</f>
        <v/>
      </c>
      <c r="CC20" s="25" t="str">
        <f>IFERROR(VLOOKUP(CC$2&amp;$B20,'FPL FIX2'!$N$1:$Q$400,MATCH("HOME",'FPL FIX2'!$N$1:$Q$1,0),0),"")&amp;IFERROR(VLOOKUP(CC$2&amp;$B20,'FPL FIX2'!$O$1:$P$400,MATCH("AWAY",'FPL FIX2'!$O$1:$P$1,0),0),"")&amp;IFERROR(VLOOKUP(CC$2&amp;$A20,'FA2'!$A:$D,MATCH("AWAY",'FA2'!$A$1:$D$1,0),0),"")&amp;IFERROR(VLOOKUP(CC$2&amp;$A20,'FA2'!$B:$C,MATCH("HOME",'FA2'!$B$1:$C$1,0),0),"")&amp;IFERROR(VLOOKUP(CC$2&amp;$A20,'EFL2'!$A:$D,MATCH("AWAY",'EFL2'!$A$1:$D$1,0),0),"")&amp;IFERROR(VLOOKUP(CC$2&amp;$A20,'EFL2'!$B:$C,MATCH("HOME",'EFL2'!$B$1:$C$1,0),0),"")&amp;IFERROR(VLOOKUP(CC$2&amp;$A20,'UCL2'!$C:$F,MATCH("AWAY",'UCL2'!$C$1:$F$1,0),0),"")&amp;IFERROR(VLOOKUP(CC$2&amp;$A20,'UCL2'!$D:$E,MATCH("HOME",'UCL2'!$D$1:$E$1,0),0),"")&amp;IFERROR(VLOOKUP(CC$2&amp;$A20,'EU2'!$C:$F,MATCH("AWAY",'EU2'!$C$1:$F$1,0),0),"")&amp;IFERROR(VLOOKUP(CC$2&amp;$A20,'EU2'!$D:$E,MATCH("HOME",'EU2'!$D$1:$E$1,0),0),"")&amp;IFERROR(VLOOKUP(CC$2&amp;$A20,'EUC2'!$C:$F,MATCH("AWAY",'EUC2'!$C$1:$F$1,0),0),"")&amp;IFERROR(VLOOKUP(CC$2&amp;$A20,'EUC2'!$D:$E,MATCH("HOME",'EUC2'!$D$1:$E$1,0),0),"")</f>
        <v/>
      </c>
      <c r="CD20" s="25" t="str">
        <f>IFERROR(VLOOKUP(CD$2&amp;$B20,'FPL FIX2'!$N$1:$Q$400,MATCH("HOME",'FPL FIX2'!$N$1:$Q$1,0),0),"")&amp;IFERROR(VLOOKUP(CD$2&amp;$B20,'FPL FIX2'!$O$1:$P$400,MATCH("AWAY",'FPL FIX2'!$O$1:$P$1,0),0),"")&amp;IFERROR(VLOOKUP(CD$2&amp;$A20,'FA2'!$A:$D,MATCH("AWAY",'FA2'!$A$1:$D$1,0),0),"")&amp;IFERROR(VLOOKUP(CD$2&amp;$A20,'FA2'!$B:$C,MATCH("HOME",'FA2'!$B$1:$C$1,0),0),"")&amp;IFERROR(VLOOKUP(CD$2&amp;$A20,'EFL2'!$A:$D,MATCH("AWAY",'EFL2'!$A$1:$D$1,0),0),"")&amp;IFERROR(VLOOKUP(CD$2&amp;$A20,'EFL2'!$B:$C,MATCH("HOME",'EFL2'!$B$1:$C$1,0),0),"")&amp;IFERROR(VLOOKUP(CD$2&amp;$A20,'UCL2'!$C:$F,MATCH("AWAY",'UCL2'!$C$1:$F$1,0),0),"")&amp;IFERROR(VLOOKUP(CD$2&amp;$A20,'UCL2'!$D:$E,MATCH("HOME",'UCL2'!$D$1:$E$1,0),0),"")&amp;IFERROR(VLOOKUP(CD$2&amp;$A20,'EU2'!$C:$F,MATCH("AWAY",'EU2'!$C$1:$F$1,0),0),"")&amp;IFERROR(VLOOKUP(CD$2&amp;$A20,'EU2'!$D:$E,MATCH("HOME",'EU2'!$D$1:$E$1,0),0),"")&amp;IFERROR(VLOOKUP(CD$2&amp;$A20,'EUC2'!$C:$F,MATCH("AWAY",'EUC2'!$C$1:$F$1,0),0),"")&amp;IFERROR(VLOOKUP(CD$2&amp;$A20,'EUC2'!$D:$E,MATCH("HOME",'EUC2'!$D$1:$E$1,0),0),"")</f>
        <v>bou</v>
      </c>
      <c r="CE20" s="25" t="str">
        <f>IFERROR(VLOOKUP(CE$2&amp;$B20,'FPL FIX2'!$N$1:$Q$400,MATCH("HOME",'FPL FIX2'!$N$1:$Q$1,0),0),"")&amp;IFERROR(VLOOKUP(CE$2&amp;$B20,'FPL FIX2'!$O$1:$P$400,MATCH("AWAY",'FPL FIX2'!$O$1:$P$1,0),0),"")&amp;IFERROR(VLOOKUP(CE$2&amp;$A20,'FA2'!$A:$D,MATCH("AWAY",'FA2'!$A$1:$D$1,0),0),"")&amp;IFERROR(VLOOKUP(CE$2&amp;$A20,'FA2'!$B:$C,MATCH("HOME",'FA2'!$B$1:$C$1,0),0),"")&amp;IFERROR(VLOOKUP(CE$2&amp;$A20,'EFL2'!$A:$D,MATCH("AWAY",'EFL2'!$A$1:$D$1,0),0),"")&amp;IFERROR(VLOOKUP(CE$2&amp;$A20,'EFL2'!$B:$C,MATCH("HOME",'EFL2'!$B$1:$C$1,0),0),"")&amp;IFERROR(VLOOKUP(CE$2&amp;$A20,'UCL2'!$C:$F,MATCH("AWAY",'UCL2'!$C$1:$F$1,0),0),"")&amp;IFERROR(VLOOKUP(CE$2&amp;$A20,'UCL2'!$D:$E,MATCH("HOME",'UCL2'!$D$1:$E$1,0),0),"")&amp;IFERROR(VLOOKUP(CE$2&amp;$A20,'EU2'!$C:$F,MATCH("AWAY",'EU2'!$C$1:$F$1,0),0),"")&amp;IFERROR(VLOOKUP(CE$2&amp;$A20,'EU2'!$D:$E,MATCH("HOME",'EU2'!$D$1:$E$1,0),0),"")&amp;IFERROR(VLOOKUP(CE$2&amp;$A20,'EUC2'!$C:$F,MATCH("AWAY",'EUC2'!$C$1:$F$1,0),0),"")&amp;IFERROR(VLOOKUP(CE$2&amp;$A20,'EUC2'!$D:$E,MATCH("HOME",'EUC2'!$D$1:$E$1,0),0),"")</f>
        <v/>
      </c>
      <c r="CF20" s="25" t="str">
        <f>IFERROR(VLOOKUP(CF$2&amp;$B20,'FPL FIX2'!$N$1:$Q$400,MATCH("HOME",'FPL FIX2'!$N$1:$Q$1,0),0),"")&amp;IFERROR(VLOOKUP(CF$2&amp;$B20,'FPL FIX2'!$O$1:$P$400,MATCH("AWAY",'FPL FIX2'!$O$1:$P$1,0),0),"")&amp;IFERROR(VLOOKUP(CF$2&amp;$A20,'FA2'!$A:$D,MATCH("AWAY",'FA2'!$A$1:$D$1,0),0),"")&amp;IFERROR(VLOOKUP(CF$2&amp;$A20,'FA2'!$B:$C,MATCH("HOME",'FA2'!$B$1:$C$1,0),0),"")&amp;IFERROR(VLOOKUP(CF$2&amp;$A20,'EFL2'!$A:$D,MATCH("AWAY",'EFL2'!$A$1:$D$1,0),0),"")&amp;IFERROR(VLOOKUP(CF$2&amp;$A20,'EFL2'!$B:$C,MATCH("HOME",'EFL2'!$B$1:$C$1,0),0),"")&amp;IFERROR(VLOOKUP(CF$2&amp;$A20,'UCL2'!$C:$F,MATCH("AWAY",'UCL2'!$C$1:$F$1,0),0),"")&amp;IFERROR(VLOOKUP(CF$2&amp;$A20,'UCL2'!$D:$E,MATCH("HOME",'UCL2'!$D$1:$E$1,0),0),"")&amp;IFERROR(VLOOKUP(CF$2&amp;$A20,'EU2'!$C:$F,MATCH("AWAY",'EU2'!$C$1:$F$1,0),0),"")&amp;IFERROR(VLOOKUP(CF$2&amp;$A20,'EU2'!$D:$E,MATCH("HOME",'EU2'!$D$1:$E$1,0),0),"")&amp;IFERROR(VLOOKUP(CF$2&amp;$A20,'EUC2'!$C:$F,MATCH("AWAY",'EUC2'!$C$1:$F$1,0),0),"")&amp;IFERROR(VLOOKUP(CF$2&amp;$A20,'EUC2'!$D:$E,MATCH("HOME",'EUC2'!$D$1:$E$1,0),0),"")</f>
        <v/>
      </c>
      <c r="CG20" s="25" t="str">
        <f>IFERROR(VLOOKUP(CG$2&amp;$B20,'FPL FIX2'!$N$1:$Q$400,MATCH("HOME",'FPL FIX2'!$N$1:$Q$1,0),0),"")&amp;IFERROR(VLOOKUP(CG$2&amp;$B20,'FPL FIX2'!$O$1:$P$400,MATCH("AWAY",'FPL FIX2'!$O$1:$P$1,0),0),"")&amp;IFERROR(VLOOKUP(CG$2&amp;$A20,'FA2'!$A:$D,MATCH("AWAY",'FA2'!$A$1:$D$1,0),0),"")&amp;IFERROR(VLOOKUP(CG$2&amp;$A20,'FA2'!$B:$C,MATCH("HOME",'FA2'!$B$1:$C$1,0),0),"")&amp;IFERROR(VLOOKUP(CG$2&amp;$A20,'EFL2'!$A:$D,MATCH("AWAY",'EFL2'!$A$1:$D$1,0),0),"")&amp;IFERROR(VLOOKUP(CG$2&amp;$A20,'EFL2'!$B:$C,MATCH("HOME",'EFL2'!$B$1:$C$1,0),0),"")&amp;IFERROR(VLOOKUP(CG$2&amp;$A20,'UCL2'!$C:$F,MATCH("AWAY",'UCL2'!$C$1:$F$1,0),0),"")&amp;IFERROR(VLOOKUP(CG$2&amp;$A20,'UCL2'!$D:$E,MATCH("HOME",'UCL2'!$D$1:$E$1,0),0),"")&amp;IFERROR(VLOOKUP(CG$2&amp;$A20,'EU2'!$C:$F,MATCH("AWAY",'EU2'!$C$1:$F$1,0),0),"")&amp;IFERROR(VLOOKUP(CG$2&amp;$A20,'EU2'!$D:$E,MATCH("HOME",'EU2'!$D$1:$E$1,0),0),"")&amp;IFERROR(VLOOKUP(CG$2&amp;$A20,'EUC2'!$C:$F,MATCH("AWAY",'EUC2'!$C$1:$F$1,0),0),"")&amp;IFERROR(VLOOKUP(CG$2&amp;$A20,'EUC2'!$D:$E,MATCH("HOME",'EUC2'!$D$1:$E$1,0),0),"")</f>
        <v/>
      </c>
      <c r="CH20" s="25" t="str">
        <f>IFERROR(VLOOKUP(CH$2&amp;$B20,'FPL FIX2'!$N$1:$Q$400,MATCH("HOME",'FPL FIX2'!$N$1:$Q$1,0),0),"")&amp;IFERROR(VLOOKUP(CH$2&amp;$B20,'FPL FIX2'!$O$1:$P$400,MATCH("AWAY",'FPL FIX2'!$O$1:$P$1,0),0),"")&amp;IFERROR(VLOOKUP(CH$2&amp;$A20,'FA2'!$A:$D,MATCH("AWAY",'FA2'!$A$1:$D$1,0),0),"")&amp;IFERROR(VLOOKUP(CH$2&amp;$A20,'FA2'!$B:$C,MATCH("HOME",'FA2'!$B$1:$C$1,0),0),"")&amp;IFERROR(VLOOKUP(CH$2&amp;$A20,'EFL2'!$A:$D,MATCH("AWAY",'EFL2'!$A$1:$D$1,0),0),"")&amp;IFERROR(VLOOKUP(CH$2&amp;$A20,'EFL2'!$B:$C,MATCH("HOME",'EFL2'!$B$1:$C$1,0),0),"")&amp;IFERROR(VLOOKUP(CH$2&amp;$A20,'UCL2'!$C:$F,MATCH("AWAY",'UCL2'!$C$1:$F$1,0),0),"")&amp;IFERROR(VLOOKUP(CH$2&amp;$A20,'UCL2'!$D:$E,MATCH("HOME",'UCL2'!$D$1:$E$1,0),0),"")&amp;IFERROR(VLOOKUP(CH$2&amp;$A20,'EU2'!$C:$F,MATCH("AWAY",'EU2'!$C$1:$F$1,0),0),"")&amp;IFERROR(VLOOKUP(CH$2&amp;$A20,'EU2'!$D:$E,MATCH("HOME",'EU2'!$D$1:$E$1,0),0),"")&amp;IFERROR(VLOOKUP(CH$2&amp;$A20,'EUC2'!$C:$F,MATCH("AWAY",'EUC2'!$C$1:$F$1,0),0),"")&amp;IFERROR(VLOOKUP(CH$2&amp;$A20,'EUC2'!$D:$E,MATCH("HOME",'EUC2'!$D$1:$E$1,0),0),"")</f>
        <v>ARS</v>
      </c>
      <c r="CI20" s="25" t="str">
        <f>IFERROR(VLOOKUP(CI$2&amp;$B20,'FPL FIX2'!$N$1:$Q$400,MATCH("HOME",'FPL FIX2'!$N$1:$Q$1,0),0),"")&amp;IFERROR(VLOOKUP(CI$2&amp;$B20,'FPL FIX2'!$O$1:$P$400,MATCH("AWAY",'FPL FIX2'!$O$1:$P$1,0),0),"")&amp;IFERROR(VLOOKUP(CI$2&amp;$A20,'FA2'!$A:$D,MATCH("AWAY",'FA2'!$A$1:$D$1,0),0),"")&amp;IFERROR(VLOOKUP(CI$2&amp;$A20,'FA2'!$B:$C,MATCH("HOME",'FA2'!$B$1:$C$1,0),0),"")&amp;IFERROR(VLOOKUP(CI$2&amp;$A20,'EFL2'!$A:$D,MATCH("AWAY",'EFL2'!$A$1:$D$1,0),0),"")&amp;IFERROR(VLOOKUP(CI$2&amp;$A20,'EFL2'!$B:$C,MATCH("HOME",'EFL2'!$B$1:$C$1,0),0),"")&amp;IFERROR(VLOOKUP(CI$2&amp;$A20,'UCL2'!$C:$F,MATCH("AWAY",'UCL2'!$C$1:$F$1,0),0),"")&amp;IFERROR(VLOOKUP(CI$2&amp;$A20,'UCL2'!$D:$E,MATCH("HOME",'UCL2'!$D$1:$E$1,0),0),"")&amp;IFERROR(VLOOKUP(CI$2&amp;$A20,'EU2'!$C:$F,MATCH("AWAY",'EU2'!$C$1:$F$1,0),0),"")&amp;IFERROR(VLOOKUP(CI$2&amp;$A20,'EU2'!$D:$E,MATCH("HOME",'EU2'!$D$1:$E$1,0),0),"")&amp;IFERROR(VLOOKUP(CI$2&amp;$A20,'EUC2'!$C:$F,MATCH("AWAY",'EUC2'!$C$1:$F$1,0),0),"")&amp;IFERROR(VLOOKUP(CI$2&amp;$A20,'EUC2'!$D:$E,MATCH("HOME",'EUC2'!$D$1:$E$1,0),0),"")</f>
        <v/>
      </c>
      <c r="CJ20" s="25" t="str">
        <f>IFERROR(VLOOKUP(CJ$2&amp;$B20,'FPL FIX2'!$N$1:$Q$400,MATCH("HOME",'FPL FIX2'!$N$1:$Q$1,0),0),"")&amp;IFERROR(VLOOKUP(CJ$2&amp;$B20,'FPL FIX2'!$O$1:$P$400,MATCH("AWAY",'FPL FIX2'!$O$1:$P$1,0),0),"")&amp;IFERROR(VLOOKUP(CJ$2&amp;$A20,'FA2'!$A:$D,MATCH("AWAY",'FA2'!$A$1:$D$1,0),0),"")&amp;IFERROR(VLOOKUP(CJ$2&amp;$A20,'FA2'!$B:$C,MATCH("HOME",'FA2'!$B$1:$C$1,0),0),"")&amp;IFERROR(VLOOKUP(CJ$2&amp;$A20,'EFL2'!$A:$D,MATCH("AWAY",'EFL2'!$A$1:$D$1,0),0),"")&amp;IFERROR(VLOOKUP(CJ$2&amp;$A20,'EFL2'!$B:$C,MATCH("HOME",'EFL2'!$B$1:$C$1,0),0),"")&amp;IFERROR(VLOOKUP(CJ$2&amp;$A20,'UCL2'!$C:$F,MATCH("AWAY",'UCL2'!$C$1:$F$1,0),0),"")&amp;IFERROR(VLOOKUP(CJ$2&amp;$A20,'UCL2'!$D:$E,MATCH("HOME",'UCL2'!$D$1:$E$1,0),0),"")&amp;IFERROR(VLOOKUP(CJ$2&amp;$A20,'EU2'!$C:$F,MATCH("AWAY",'EU2'!$C$1:$F$1,0),0),"")&amp;IFERROR(VLOOKUP(CJ$2&amp;$A20,'EU2'!$D:$E,MATCH("HOME",'EU2'!$D$1:$E$1,0),0),"")&amp;IFERROR(VLOOKUP(CJ$2&amp;$A20,'EUC2'!$C:$F,MATCH("AWAY",'EUC2'!$C$1:$F$1,0),0),"")&amp;IFERROR(VLOOKUP(CJ$2&amp;$A20,'EUC2'!$D:$E,MATCH("HOME",'EUC2'!$D$1:$E$1,0),0),"")</f>
        <v/>
      </c>
      <c r="CK20" s="25" t="str">
        <f>IFERROR(VLOOKUP(CK$2&amp;$B20,'FPL FIX2'!$N$1:$Q$400,MATCH("HOME",'FPL FIX2'!$N$1:$Q$1,0),0),"")&amp;IFERROR(VLOOKUP(CK$2&amp;$B20,'FPL FIX2'!$O$1:$P$400,MATCH("AWAY",'FPL FIX2'!$O$1:$P$1,0),0),"")&amp;IFERROR(VLOOKUP(CK$2&amp;$A20,'FA2'!$A:$D,MATCH("AWAY",'FA2'!$A$1:$D$1,0),0),"")&amp;IFERROR(VLOOKUP(CK$2&amp;$A20,'FA2'!$B:$C,MATCH("HOME",'FA2'!$B$1:$C$1,0),0),"")&amp;IFERROR(VLOOKUP(CK$2&amp;$A20,'EFL2'!$A:$D,MATCH("AWAY",'EFL2'!$A$1:$D$1,0),0),"")&amp;IFERROR(VLOOKUP(CK$2&amp;$A20,'EFL2'!$B:$C,MATCH("HOME",'EFL2'!$B$1:$C$1,0),0),"")&amp;IFERROR(VLOOKUP(CK$2&amp;$A20,'UCL2'!$C:$F,MATCH("AWAY",'UCL2'!$C$1:$F$1,0),0),"")&amp;IFERROR(VLOOKUP(CK$2&amp;$A20,'UCL2'!$D:$E,MATCH("HOME",'UCL2'!$D$1:$E$1,0),0),"")&amp;IFERROR(VLOOKUP(CK$2&amp;$A20,'EU2'!$C:$F,MATCH("AWAY",'EU2'!$C$1:$F$1,0),0),"")&amp;IFERROR(VLOOKUP(CK$2&amp;$A20,'EU2'!$D:$E,MATCH("HOME",'EU2'!$D$1:$E$1,0),0),"")&amp;IFERROR(VLOOKUP(CK$2&amp;$A20,'EUC2'!$C:$F,MATCH("AWAY",'EUC2'!$C$1:$F$1,0),0),"")&amp;IFERROR(VLOOKUP(CK$2&amp;$A20,'EUC2'!$D:$E,MATCH("HOME",'EUC2'!$D$1:$E$1,0),0),"")</f>
        <v/>
      </c>
      <c r="CL20" s="25" t="str">
        <f>IFERROR(VLOOKUP(CL$2&amp;$B20,'FPL FIX2'!$N$1:$Q$400,MATCH("HOME",'FPL FIX2'!$N$1:$Q$1,0),0),"")&amp;IFERROR(VLOOKUP(CL$2&amp;$B20,'FPL FIX2'!$O$1:$P$400,MATCH("AWAY",'FPL FIX2'!$O$1:$P$1,0),0),"")&amp;IFERROR(VLOOKUP(CL$2&amp;$A20,'FA2'!$A:$D,MATCH("AWAY",'FA2'!$A$1:$D$1,0),0),"")&amp;IFERROR(VLOOKUP(CL$2&amp;$A20,'FA2'!$B:$C,MATCH("HOME",'FA2'!$B$1:$C$1,0),0),"")&amp;IFERROR(VLOOKUP(CL$2&amp;$A20,'EFL2'!$A:$D,MATCH("AWAY",'EFL2'!$A$1:$D$1,0),0),"")&amp;IFERROR(VLOOKUP(CL$2&amp;$A20,'EFL2'!$B:$C,MATCH("HOME",'EFL2'!$B$1:$C$1,0),0),"")&amp;IFERROR(VLOOKUP(CL$2&amp;$A20,'UCL2'!$C:$F,MATCH("AWAY",'UCL2'!$C$1:$F$1,0),0),"")&amp;IFERROR(VLOOKUP(CL$2&amp;$A20,'UCL2'!$D:$E,MATCH("HOME",'UCL2'!$D$1:$E$1,0),0),"")&amp;IFERROR(VLOOKUP(CL$2&amp;$A20,'EU2'!$C:$F,MATCH("AWAY",'EU2'!$C$1:$F$1,0),0),"")&amp;IFERROR(VLOOKUP(CL$2&amp;$A20,'EU2'!$D:$E,MATCH("HOME",'EU2'!$D$1:$E$1,0),0),"")&amp;IFERROR(VLOOKUP(CL$2&amp;$A20,'EUC2'!$C:$F,MATCH("AWAY",'EUC2'!$C$1:$F$1,0),0),"")&amp;IFERROR(VLOOKUP(CL$2&amp;$A20,'EUC2'!$D:$E,MATCH("HOME",'EUC2'!$D$1:$E$1,0),0),"")</f>
        <v/>
      </c>
      <c r="CM20" s="25" t="str">
        <f>IFERROR(VLOOKUP(CM$2&amp;$B20,'FPL FIX2'!$N$1:$Q$400,MATCH("HOME",'FPL FIX2'!$N$1:$Q$1,0),0),"")&amp;IFERROR(VLOOKUP(CM$2&amp;$B20,'FPL FIX2'!$O$1:$P$400,MATCH("AWAY",'FPL FIX2'!$O$1:$P$1,0),0),"")&amp;IFERROR(VLOOKUP(CM$2&amp;$A20,'FA2'!$A:$D,MATCH("AWAY",'FA2'!$A$1:$D$1,0),0),"")&amp;IFERROR(VLOOKUP(CM$2&amp;$A20,'FA2'!$B:$C,MATCH("HOME",'FA2'!$B$1:$C$1,0),0),"")&amp;IFERROR(VLOOKUP(CM$2&amp;$A20,'EFL2'!$A:$D,MATCH("AWAY",'EFL2'!$A$1:$D$1,0),0),"")&amp;IFERROR(VLOOKUP(CM$2&amp;$A20,'EFL2'!$B:$C,MATCH("HOME",'EFL2'!$B$1:$C$1,0),0),"")&amp;IFERROR(VLOOKUP(CM$2&amp;$A20,'UCL2'!$C:$F,MATCH("AWAY",'UCL2'!$C$1:$F$1,0),0),"")&amp;IFERROR(VLOOKUP(CM$2&amp;$A20,'UCL2'!$D:$E,MATCH("HOME",'UCL2'!$D$1:$E$1,0),0),"")&amp;IFERROR(VLOOKUP(CM$2&amp;$A20,'EU2'!$C:$F,MATCH("AWAY",'EU2'!$C$1:$F$1,0),0),"")&amp;IFERROR(VLOOKUP(CM$2&amp;$A20,'EU2'!$D:$E,MATCH("HOME",'EU2'!$D$1:$E$1,0),0),"")&amp;IFERROR(VLOOKUP(CM$2&amp;$A20,'EUC2'!$C:$F,MATCH("AWAY",'EUC2'!$C$1:$F$1,0),0),"")&amp;IFERROR(VLOOKUP(CM$2&amp;$A20,'EUC2'!$D:$E,MATCH("HOME",'EUC2'!$D$1:$E$1,0),0),"")</f>
        <v/>
      </c>
      <c r="CN20" s="25" t="str">
        <f>IFERROR(VLOOKUP(CN$2&amp;$B20,'FPL FIX2'!$N$1:$Q$400,MATCH("HOME",'FPL FIX2'!$N$1:$Q$1,0),0),"")&amp;IFERROR(VLOOKUP(CN$2&amp;$B20,'FPL FIX2'!$O$1:$P$400,MATCH("AWAY",'FPL FIX2'!$O$1:$P$1,0),0),"")&amp;IFERROR(VLOOKUP(CN$2&amp;$A20,'FA2'!$A:$D,MATCH("AWAY",'FA2'!$A$1:$D$1,0),0),"")&amp;IFERROR(VLOOKUP(CN$2&amp;$A20,'FA2'!$B:$C,MATCH("HOME",'FA2'!$B$1:$C$1,0),0),"")&amp;IFERROR(VLOOKUP(CN$2&amp;$A20,'EFL2'!$A:$D,MATCH("AWAY",'EFL2'!$A$1:$D$1,0),0),"")&amp;IFERROR(VLOOKUP(CN$2&amp;$A20,'EFL2'!$B:$C,MATCH("HOME",'EFL2'!$B$1:$C$1,0),0),"")&amp;IFERROR(VLOOKUP(CN$2&amp;$A20,'UCL2'!$C:$F,MATCH("AWAY",'UCL2'!$C$1:$F$1,0),0),"")&amp;IFERROR(VLOOKUP(CN$2&amp;$A20,'UCL2'!$D:$E,MATCH("HOME",'UCL2'!$D$1:$E$1,0),0),"")&amp;IFERROR(VLOOKUP(CN$2&amp;$A20,'EU2'!$C:$F,MATCH("AWAY",'EU2'!$C$1:$F$1,0),0),"")&amp;IFERROR(VLOOKUP(CN$2&amp;$A20,'EU2'!$D:$E,MATCH("HOME",'EU2'!$D$1:$E$1,0),0),"")&amp;IFERROR(VLOOKUP(CN$2&amp;$A20,'EUC2'!$C:$F,MATCH("AWAY",'EUC2'!$C$1:$F$1,0),0),"")&amp;IFERROR(VLOOKUP(CN$2&amp;$A20,'EUC2'!$D:$E,MATCH("HOME",'EUC2'!$D$1:$E$1,0),0),"")</f>
        <v>cry</v>
      </c>
      <c r="CO20" s="25" t="str">
        <f>IFERROR(VLOOKUP(CO$2&amp;$B20,'FPL FIX2'!$N$1:$Q$400,MATCH("HOME",'FPL FIX2'!$N$1:$Q$1,0),0),"")&amp;IFERROR(VLOOKUP(CO$2&amp;$B20,'FPL FIX2'!$O$1:$P$400,MATCH("AWAY",'FPL FIX2'!$O$1:$P$1,0),0),"")&amp;IFERROR(VLOOKUP(CO$2&amp;$A20,'FA2'!$A:$D,MATCH("AWAY",'FA2'!$A$1:$D$1,0),0),"")&amp;IFERROR(VLOOKUP(CO$2&amp;$A20,'FA2'!$B:$C,MATCH("HOME",'FA2'!$B$1:$C$1,0),0),"")&amp;IFERROR(VLOOKUP(CO$2&amp;$A20,'EFL2'!$A:$D,MATCH("AWAY",'EFL2'!$A$1:$D$1,0),0),"")&amp;IFERROR(VLOOKUP(CO$2&amp;$A20,'EFL2'!$B:$C,MATCH("HOME",'EFL2'!$B$1:$C$1,0),0),"")&amp;IFERROR(VLOOKUP(CO$2&amp;$A20,'UCL2'!$C:$F,MATCH("AWAY",'UCL2'!$C$1:$F$1,0),0),"")&amp;IFERROR(VLOOKUP(CO$2&amp;$A20,'UCL2'!$D:$E,MATCH("HOME",'UCL2'!$D$1:$E$1,0),0),"")&amp;IFERROR(VLOOKUP(CO$2&amp;$A20,'EU2'!$C:$F,MATCH("AWAY",'EU2'!$C$1:$F$1,0),0),"")&amp;IFERROR(VLOOKUP(CO$2&amp;$A20,'EU2'!$D:$E,MATCH("HOME",'EU2'!$D$1:$E$1,0),0),"")&amp;IFERROR(VLOOKUP(CO$2&amp;$A20,'EUC2'!$C:$F,MATCH("AWAY",'EUC2'!$C$1:$F$1,0),0),"")&amp;IFERROR(VLOOKUP(CO$2&amp;$A20,'EUC2'!$D:$E,MATCH("HOME",'EUC2'!$D$1:$E$1,0),0),"")</f>
        <v/>
      </c>
      <c r="CP20" s="25" t="str">
        <f>IFERROR(VLOOKUP(CP$2&amp;$B20,'FPL FIX2'!$N$1:$Q$400,MATCH("HOME",'FPL FIX2'!$N$1:$Q$1,0),0),"")&amp;IFERROR(VLOOKUP(CP$2&amp;$B20,'FPL FIX2'!$O$1:$P$400,MATCH("AWAY",'FPL FIX2'!$O$1:$P$1,0),0),"")&amp;IFERROR(VLOOKUP(CP$2&amp;$A20,'FA2'!$A:$D,MATCH("AWAY",'FA2'!$A$1:$D$1,0),0),"")&amp;IFERROR(VLOOKUP(CP$2&amp;$A20,'FA2'!$B:$C,MATCH("HOME",'FA2'!$B$1:$C$1,0),0),"")&amp;IFERROR(VLOOKUP(CP$2&amp;$A20,'EFL2'!$A:$D,MATCH("AWAY",'EFL2'!$A$1:$D$1,0),0),"")&amp;IFERROR(VLOOKUP(CP$2&amp;$A20,'EFL2'!$B:$C,MATCH("HOME",'EFL2'!$B$1:$C$1,0),0),"")&amp;IFERROR(VLOOKUP(CP$2&amp;$A20,'UCL2'!$C:$F,MATCH("AWAY",'UCL2'!$C$1:$F$1,0),0),"")&amp;IFERROR(VLOOKUP(CP$2&amp;$A20,'UCL2'!$D:$E,MATCH("HOME",'UCL2'!$D$1:$E$1,0),0),"")&amp;IFERROR(VLOOKUP(CP$2&amp;$A20,'EU2'!$C:$F,MATCH("AWAY",'EU2'!$C$1:$F$1,0),0),"")&amp;IFERROR(VLOOKUP(CP$2&amp;$A20,'EU2'!$D:$E,MATCH("HOME",'EU2'!$D$1:$E$1,0),0),"")&amp;IFERROR(VLOOKUP(CP$2&amp;$A20,'EUC2'!$C:$F,MATCH("AWAY",'EUC2'!$C$1:$F$1,0),0),"")&amp;IFERROR(VLOOKUP(CP$2&amp;$A20,'EUC2'!$D:$E,MATCH("HOME",'EUC2'!$D$1:$E$1,0),0),"")</f>
        <v/>
      </c>
      <c r="CQ20" s="25" t="str">
        <f>IFERROR(VLOOKUP(CQ$2&amp;$B20,'FPL FIX2'!$N$1:$Q$400,MATCH("HOME",'FPL FIX2'!$N$1:$Q$1,0),0),"")&amp;IFERROR(VLOOKUP(CQ$2&amp;$B20,'FPL FIX2'!$O$1:$P$400,MATCH("AWAY",'FPL FIX2'!$O$1:$P$1,0),0),"")&amp;IFERROR(VLOOKUP(CQ$2&amp;$A20,'FA2'!$A:$D,MATCH("AWAY",'FA2'!$A$1:$D$1,0),0),"")&amp;IFERROR(VLOOKUP(CQ$2&amp;$A20,'FA2'!$B:$C,MATCH("HOME",'FA2'!$B$1:$C$1,0),0),"")&amp;IFERROR(VLOOKUP(CQ$2&amp;$A20,'EFL2'!$A:$D,MATCH("AWAY",'EFL2'!$A$1:$D$1,0),0),"")&amp;IFERROR(VLOOKUP(CQ$2&amp;$A20,'EFL2'!$B:$C,MATCH("HOME",'EFL2'!$B$1:$C$1,0),0),"")&amp;IFERROR(VLOOKUP(CQ$2&amp;$A20,'UCL2'!$C:$F,MATCH("AWAY",'UCL2'!$C$1:$F$1,0),0),"")&amp;IFERROR(VLOOKUP(CQ$2&amp;$A20,'UCL2'!$D:$E,MATCH("HOME",'UCL2'!$D$1:$E$1,0),0),"")&amp;IFERROR(VLOOKUP(CQ$2&amp;$A20,'EU2'!$C:$F,MATCH("AWAY",'EU2'!$C$1:$F$1,0),0),"")&amp;IFERROR(VLOOKUP(CQ$2&amp;$A20,'EU2'!$D:$E,MATCH("HOME",'EU2'!$D$1:$E$1,0),0),"")&amp;IFERROR(VLOOKUP(CQ$2&amp;$A20,'EUC2'!$C:$F,MATCH("AWAY",'EUC2'!$C$1:$F$1,0),0),"")&amp;IFERROR(VLOOKUP(CQ$2&amp;$A20,'EUC2'!$D:$E,MATCH("HOME",'EUC2'!$D$1:$E$1,0),0),"")</f>
        <v/>
      </c>
      <c r="CR20" s="25" t="str">
        <f>IFERROR(VLOOKUP(CR$2&amp;$B20,'FPL FIX2'!$N$1:$Q$400,MATCH("HOME",'FPL FIX2'!$N$1:$Q$1,0),0),"")&amp;IFERROR(VLOOKUP(CR$2&amp;$B20,'FPL FIX2'!$O$1:$P$400,MATCH("AWAY",'FPL FIX2'!$O$1:$P$1,0),0),"")&amp;IFERROR(VLOOKUP(CR$2&amp;$A20,'FA2'!$A:$D,MATCH("AWAY",'FA2'!$A$1:$D$1,0),0),"")&amp;IFERROR(VLOOKUP(CR$2&amp;$A20,'FA2'!$B:$C,MATCH("HOME",'FA2'!$B$1:$C$1,0),0),"")&amp;IFERROR(VLOOKUP(CR$2&amp;$A20,'EFL2'!$A:$D,MATCH("AWAY",'EFL2'!$A$1:$D$1,0),0),"")&amp;IFERROR(VLOOKUP(CR$2&amp;$A20,'EFL2'!$B:$C,MATCH("HOME",'EFL2'!$B$1:$C$1,0),0),"")&amp;IFERROR(VLOOKUP(CR$2&amp;$A20,'UCL2'!$C:$F,MATCH("AWAY",'UCL2'!$C$1:$F$1,0),0),"")&amp;IFERROR(VLOOKUP(CR$2&amp;$A20,'UCL2'!$D:$E,MATCH("HOME",'UCL2'!$D$1:$E$1,0),0),"")&amp;IFERROR(VLOOKUP(CR$2&amp;$A20,'EU2'!$C:$F,MATCH("AWAY",'EU2'!$C$1:$F$1,0),0),"")&amp;IFERROR(VLOOKUP(CR$2&amp;$A20,'EU2'!$D:$E,MATCH("HOME",'EU2'!$D$1:$E$1,0),0),"")&amp;IFERROR(VLOOKUP(CR$2&amp;$A20,'EUC2'!$C:$F,MATCH("AWAY",'EUC2'!$C$1:$F$1,0),0),"")&amp;IFERROR(VLOOKUP(CR$2&amp;$A20,'EUC2'!$D:$E,MATCH("HOME",'EUC2'!$D$1:$E$1,0),0),"")</f>
        <v/>
      </c>
      <c r="CS20" s="25" t="str">
        <f>IFERROR(VLOOKUP(CS$2&amp;$B20,'FPL FIX2'!$N$1:$Q$400,MATCH("HOME",'FPL FIX2'!$N$1:$Q$1,0),0),"")&amp;IFERROR(VLOOKUP(CS$2&amp;$B20,'FPL FIX2'!$O$1:$P$400,MATCH("AWAY",'FPL FIX2'!$O$1:$P$1,0),0),"")&amp;IFERROR(VLOOKUP(CS$2&amp;$A20,'FA2'!$A:$D,MATCH("AWAY",'FA2'!$A$1:$D$1,0),0),"")&amp;IFERROR(VLOOKUP(CS$2&amp;$A20,'FA2'!$B:$C,MATCH("HOME",'FA2'!$B$1:$C$1,0),0),"")&amp;IFERROR(VLOOKUP(CS$2&amp;$A20,'EFL2'!$A:$D,MATCH("AWAY",'EFL2'!$A$1:$D$1,0),0),"")&amp;IFERROR(VLOOKUP(CS$2&amp;$A20,'EFL2'!$B:$C,MATCH("HOME",'EFL2'!$B$1:$C$1,0),0),"")&amp;IFERROR(VLOOKUP(CS$2&amp;$A20,'UCL2'!$C:$F,MATCH("AWAY",'UCL2'!$C$1:$F$1,0),0),"")&amp;IFERROR(VLOOKUP(CS$2&amp;$A20,'UCL2'!$D:$E,MATCH("HOME",'UCL2'!$D$1:$E$1,0),0),"")&amp;IFERROR(VLOOKUP(CS$2&amp;$A20,'EU2'!$C:$F,MATCH("AWAY",'EU2'!$C$1:$F$1,0),0),"")&amp;IFERROR(VLOOKUP(CS$2&amp;$A20,'EU2'!$D:$E,MATCH("HOME",'EU2'!$D$1:$E$1,0),0),"")&amp;IFERROR(VLOOKUP(CS$2&amp;$A20,'EUC2'!$C:$F,MATCH("AWAY",'EUC2'!$C$1:$F$1,0),0),"")&amp;IFERROR(VLOOKUP(CS$2&amp;$A20,'EUC2'!$D:$E,MATCH("HOME",'EUC2'!$D$1:$E$1,0),0),"")</f>
        <v/>
      </c>
      <c r="CT20" s="25" t="str">
        <f>IFERROR(VLOOKUP(CT$2&amp;$B20,'FPL FIX2'!$N$1:$Q$400,MATCH("HOME",'FPL FIX2'!$N$1:$Q$1,0),0),"")&amp;IFERROR(VLOOKUP(CT$2&amp;$B20,'FPL FIX2'!$O$1:$P$400,MATCH("AWAY",'FPL FIX2'!$O$1:$P$1,0),0),"")&amp;IFERROR(VLOOKUP(CT$2&amp;$A20,'FA2'!$A:$D,MATCH("AWAY",'FA2'!$A$1:$D$1,0),0),"")&amp;IFERROR(VLOOKUP(CT$2&amp;$A20,'FA2'!$B:$C,MATCH("HOME",'FA2'!$B$1:$C$1,0),0),"")&amp;IFERROR(VLOOKUP(CT$2&amp;$A20,'EFL2'!$A:$D,MATCH("AWAY",'EFL2'!$A$1:$D$1,0),0),"")&amp;IFERROR(VLOOKUP(CT$2&amp;$A20,'EFL2'!$B:$C,MATCH("HOME",'EFL2'!$B$1:$C$1,0),0),"")&amp;IFERROR(VLOOKUP(CT$2&amp;$A20,'UCL2'!$C:$F,MATCH("AWAY",'UCL2'!$C$1:$F$1,0),0),"")&amp;IFERROR(VLOOKUP(CT$2&amp;$A20,'UCL2'!$D:$E,MATCH("HOME",'UCL2'!$D$1:$E$1,0),0),"")&amp;IFERROR(VLOOKUP(CT$2&amp;$A20,'EU2'!$C:$F,MATCH("AWAY",'EU2'!$C$1:$F$1,0),0),"")&amp;IFERROR(VLOOKUP(CT$2&amp;$A20,'EU2'!$D:$E,MATCH("HOME",'EU2'!$D$1:$E$1,0),0),"")&amp;IFERROR(VLOOKUP(CT$2&amp;$A20,'EUC2'!$C:$F,MATCH("AWAY",'EUC2'!$C$1:$F$1,0),0),"")&amp;IFERROR(VLOOKUP(CT$2&amp;$A20,'EUC2'!$D:$E,MATCH("HOME",'EUC2'!$D$1:$E$1,0),0),"")</f>
        <v/>
      </c>
      <c r="CU20" s="25" t="str">
        <f>IFERROR(VLOOKUP(CU$2&amp;$B20,'FPL FIX2'!$N$1:$Q$400,MATCH("HOME",'FPL FIX2'!$N$1:$Q$1,0),0),"")&amp;IFERROR(VLOOKUP(CU$2&amp;$B20,'FPL FIX2'!$O$1:$P$400,MATCH("AWAY",'FPL FIX2'!$O$1:$P$1,0),0),"")&amp;IFERROR(VLOOKUP(CU$2&amp;$A20,'FA2'!$A:$D,MATCH("AWAY",'FA2'!$A$1:$D$1,0),0),"")&amp;IFERROR(VLOOKUP(CU$2&amp;$A20,'FA2'!$B:$C,MATCH("HOME",'FA2'!$B$1:$C$1,0),0),"")&amp;IFERROR(VLOOKUP(CU$2&amp;$A20,'EFL2'!$A:$D,MATCH("AWAY",'EFL2'!$A$1:$D$1,0),0),"")&amp;IFERROR(VLOOKUP(CU$2&amp;$A20,'EFL2'!$B:$C,MATCH("HOME",'EFL2'!$B$1:$C$1,0),0),"")&amp;IFERROR(VLOOKUP(CU$2&amp;$A20,'UCL2'!$C:$F,MATCH("AWAY",'UCL2'!$C$1:$F$1,0),0),"")&amp;IFERROR(VLOOKUP(CU$2&amp;$A20,'UCL2'!$D:$E,MATCH("HOME",'UCL2'!$D$1:$E$1,0),0),"")&amp;IFERROR(VLOOKUP(CU$2&amp;$A20,'EU2'!$C:$F,MATCH("AWAY",'EU2'!$C$1:$F$1,0),0),"")&amp;IFERROR(VLOOKUP(CU$2&amp;$A20,'EU2'!$D:$E,MATCH("HOME",'EU2'!$D$1:$E$1,0),0),"")&amp;IFERROR(VLOOKUP(CU$2&amp;$A20,'EUC2'!$C:$F,MATCH("AWAY",'EUC2'!$C$1:$F$1,0),0),"")&amp;IFERROR(VLOOKUP(CU$2&amp;$A20,'EUC2'!$D:$E,MATCH("HOME",'EUC2'!$D$1:$E$1,0),0),"")</f>
        <v/>
      </c>
      <c r="CV20" s="25" t="str">
        <f>IFERROR(VLOOKUP(CV$2&amp;$B20,'FPL FIX2'!$N$1:$Q$400,MATCH("HOME",'FPL FIX2'!$N$1:$Q$1,0),0),"")&amp;IFERROR(VLOOKUP(CV$2&amp;$B20,'FPL FIX2'!$O$1:$P$400,MATCH("AWAY",'FPL FIX2'!$O$1:$P$1,0),0),"")&amp;IFERROR(VLOOKUP(CV$2&amp;$A20,'FA2'!$A:$D,MATCH("AWAY",'FA2'!$A$1:$D$1,0),0),"")&amp;IFERROR(VLOOKUP(CV$2&amp;$A20,'FA2'!$B:$C,MATCH("HOME",'FA2'!$B$1:$C$1,0),0),"")&amp;IFERROR(VLOOKUP(CV$2&amp;$A20,'EFL2'!$A:$D,MATCH("AWAY",'EFL2'!$A$1:$D$1,0),0),"")&amp;IFERROR(VLOOKUP(CV$2&amp;$A20,'EFL2'!$B:$C,MATCH("HOME",'EFL2'!$B$1:$C$1,0),0),"")&amp;IFERROR(VLOOKUP(CV$2&amp;$A20,'UCL2'!$C:$F,MATCH("AWAY",'UCL2'!$C$1:$F$1,0),0),"")&amp;IFERROR(VLOOKUP(CV$2&amp;$A20,'UCL2'!$D:$E,MATCH("HOME",'UCL2'!$D$1:$E$1,0),0),"")&amp;IFERROR(VLOOKUP(CV$2&amp;$A20,'EU2'!$C:$F,MATCH("AWAY",'EU2'!$C$1:$F$1,0),0),"")&amp;IFERROR(VLOOKUP(CV$2&amp;$A20,'EU2'!$D:$E,MATCH("HOME",'EU2'!$D$1:$E$1,0),0),"")&amp;IFERROR(VLOOKUP(CV$2&amp;$A20,'EUC2'!$C:$F,MATCH("AWAY",'EUC2'!$C$1:$F$1,0),0),"")&amp;IFERROR(VLOOKUP(CV$2&amp;$A20,'EUC2'!$D:$E,MATCH("HOME",'EUC2'!$D$1:$E$1,0),0),"")</f>
        <v>NEW</v>
      </c>
      <c r="CW20" s="25" t="str">
        <f>IFERROR(VLOOKUP(CW$2&amp;$B20,'FPL FIX2'!$N$1:$Q$400,MATCH("HOME",'FPL FIX2'!$N$1:$Q$1,0),0),"")&amp;IFERROR(VLOOKUP(CW$2&amp;$B20,'FPL FIX2'!$O$1:$P$400,MATCH("AWAY",'FPL FIX2'!$O$1:$P$1,0),0),"")&amp;IFERROR(VLOOKUP(CW$2&amp;$A20,'FA2'!$A:$D,MATCH("AWAY",'FA2'!$A$1:$D$1,0),0),"")&amp;IFERROR(VLOOKUP(CW$2&amp;$A20,'FA2'!$B:$C,MATCH("HOME",'FA2'!$B$1:$C$1,0),0),"")&amp;IFERROR(VLOOKUP(CW$2&amp;$A20,'EFL2'!$A:$D,MATCH("AWAY",'EFL2'!$A$1:$D$1,0),0),"")&amp;IFERROR(VLOOKUP(CW$2&amp;$A20,'EFL2'!$B:$C,MATCH("HOME",'EFL2'!$B$1:$C$1,0),0),"")&amp;IFERROR(VLOOKUP(CW$2&amp;$A20,'UCL2'!$C:$F,MATCH("AWAY",'UCL2'!$C$1:$F$1,0),0),"")&amp;IFERROR(VLOOKUP(CW$2&amp;$A20,'UCL2'!$D:$E,MATCH("HOME",'UCL2'!$D$1:$E$1,0),0),"")&amp;IFERROR(VLOOKUP(CW$2&amp;$A20,'EU2'!$C:$F,MATCH("AWAY",'EU2'!$C$1:$F$1,0),0),"")&amp;IFERROR(VLOOKUP(CW$2&amp;$A20,'EU2'!$D:$E,MATCH("HOME",'EU2'!$D$1:$E$1,0),0),"")&amp;IFERROR(VLOOKUP(CW$2&amp;$A20,'EUC2'!$C:$F,MATCH("AWAY",'EUC2'!$C$1:$F$1,0),0),"")&amp;IFERROR(VLOOKUP(CW$2&amp;$A20,'EUC2'!$D:$E,MATCH("HOME",'EUC2'!$D$1:$E$1,0),0),"")</f>
        <v/>
      </c>
      <c r="CX20" s="25" t="str">
        <f>IFERROR(VLOOKUP(CX$2&amp;$B20,'FPL FIX2'!$N$1:$Q$400,MATCH("HOME",'FPL FIX2'!$N$1:$Q$1,0),0),"")&amp;IFERROR(VLOOKUP(CX$2&amp;$B20,'FPL FIX2'!$O$1:$P$400,MATCH("AWAY",'FPL FIX2'!$O$1:$P$1,0),0),"")&amp;IFERROR(VLOOKUP(CX$2&amp;$A20,'FA2'!$A:$D,MATCH("AWAY",'FA2'!$A$1:$D$1,0),0),"")&amp;IFERROR(VLOOKUP(CX$2&amp;$A20,'FA2'!$B:$C,MATCH("HOME",'FA2'!$B$1:$C$1,0),0),"")&amp;IFERROR(VLOOKUP(CX$2&amp;$A20,'EFL2'!$A:$D,MATCH("AWAY",'EFL2'!$A$1:$D$1,0),0),"")&amp;IFERROR(VLOOKUP(CX$2&amp;$A20,'EFL2'!$B:$C,MATCH("HOME",'EFL2'!$B$1:$C$1,0),0),"")&amp;IFERROR(VLOOKUP(CX$2&amp;$A20,'UCL2'!$C:$F,MATCH("AWAY",'UCL2'!$C$1:$F$1,0),0),"")&amp;IFERROR(VLOOKUP(CX$2&amp;$A20,'UCL2'!$D:$E,MATCH("HOME",'UCL2'!$D$1:$E$1,0),0),"")&amp;IFERROR(VLOOKUP(CX$2&amp;$A20,'EU2'!$C:$F,MATCH("AWAY",'EU2'!$C$1:$F$1,0),0),"")&amp;IFERROR(VLOOKUP(CX$2&amp;$A20,'EU2'!$D:$E,MATCH("HOME",'EU2'!$D$1:$E$1,0),0),"")&amp;IFERROR(VLOOKUP(CX$2&amp;$A20,'EUC2'!$C:$F,MATCH("AWAY",'EUC2'!$C$1:$F$1,0),0),"")&amp;IFERROR(VLOOKUP(CX$2&amp;$A20,'EUC2'!$D:$E,MATCH("HOME",'EUC2'!$D$1:$E$1,0),0),"")</f>
        <v/>
      </c>
      <c r="CY20" s="25" t="str">
        <f>IFERROR(VLOOKUP(CY$2&amp;$B20,'FPL FIX2'!$N$1:$Q$400,MATCH("HOME",'FPL FIX2'!$N$1:$Q$1,0),0),"")&amp;IFERROR(VLOOKUP(CY$2&amp;$B20,'FPL FIX2'!$O$1:$P$400,MATCH("AWAY",'FPL FIX2'!$O$1:$P$1,0),0),"")&amp;IFERROR(VLOOKUP(CY$2&amp;$A20,'FA2'!$A:$D,MATCH("AWAY",'FA2'!$A$1:$D$1,0),0),"")&amp;IFERROR(VLOOKUP(CY$2&amp;$A20,'FA2'!$B:$C,MATCH("HOME",'FA2'!$B$1:$C$1,0),0),"")&amp;IFERROR(VLOOKUP(CY$2&amp;$A20,'EFL2'!$A:$D,MATCH("AWAY",'EFL2'!$A$1:$D$1,0),0),"")&amp;IFERROR(VLOOKUP(CY$2&amp;$A20,'EFL2'!$B:$C,MATCH("HOME",'EFL2'!$B$1:$C$1,0),0),"")&amp;IFERROR(VLOOKUP(CY$2&amp;$A20,'UCL2'!$C:$F,MATCH("AWAY",'UCL2'!$C$1:$F$1,0),0),"")&amp;IFERROR(VLOOKUP(CY$2&amp;$A20,'UCL2'!$D:$E,MATCH("HOME",'UCL2'!$D$1:$E$1,0),0),"")&amp;IFERROR(VLOOKUP(CY$2&amp;$A20,'EU2'!$C:$F,MATCH("AWAY",'EU2'!$C$1:$F$1,0),0),"")&amp;IFERROR(VLOOKUP(CY$2&amp;$A20,'EU2'!$D:$E,MATCH("HOME",'EU2'!$D$1:$E$1,0),0),"")&amp;IFERROR(VLOOKUP(CY$2&amp;$A20,'EUC2'!$C:$F,MATCH("AWAY",'EUC2'!$C$1:$F$1,0),0),"")&amp;IFERROR(VLOOKUP(CY$2&amp;$A20,'EUC2'!$D:$E,MATCH("HOME",'EUC2'!$D$1:$E$1,0),0),"")</f>
        <v>Sheffield Weds</v>
      </c>
      <c r="CZ20" s="25" t="str">
        <f>IFERROR(VLOOKUP(CZ$2&amp;$B20,'FPL FIX2'!$N$1:$Q$400,MATCH("HOME",'FPL FIX2'!$N$1:$Q$1,0),0),"")&amp;IFERROR(VLOOKUP(CZ$2&amp;$B20,'FPL FIX2'!$O$1:$P$400,MATCH("AWAY",'FPL FIX2'!$O$1:$P$1,0),0),"")&amp;IFERROR(VLOOKUP(CZ$2&amp;$A20,'FA2'!$A:$D,MATCH("AWAY",'FA2'!$A$1:$D$1,0),0),"")&amp;IFERROR(VLOOKUP(CZ$2&amp;$A20,'FA2'!$B:$C,MATCH("HOME",'FA2'!$B$1:$C$1,0),0),"")&amp;IFERROR(VLOOKUP(CZ$2&amp;$A20,'EFL2'!$A:$D,MATCH("AWAY",'EFL2'!$A$1:$D$1,0),0),"")&amp;IFERROR(VLOOKUP(CZ$2&amp;$A20,'EFL2'!$B:$C,MATCH("HOME",'EFL2'!$B$1:$C$1,0),0),"")&amp;IFERROR(VLOOKUP(CZ$2&amp;$A20,'UCL2'!$C:$F,MATCH("AWAY",'UCL2'!$C$1:$F$1,0),0),"")&amp;IFERROR(VLOOKUP(CZ$2&amp;$A20,'UCL2'!$D:$E,MATCH("HOME",'UCL2'!$D$1:$E$1,0),0),"")&amp;IFERROR(VLOOKUP(CZ$2&amp;$A20,'EU2'!$C:$F,MATCH("AWAY",'EU2'!$C$1:$F$1,0),0),"")&amp;IFERROR(VLOOKUP(CZ$2&amp;$A20,'EU2'!$D:$E,MATCH("HOME",'EU2'!$D$1:$E$1,0),0),"")&amp;IFERROR(VLOOKUP(CZ$2&amp;$A20,'EUC2'!$C:$F,MATCH("AWAY",'EUC2'!$C$1:$F$1,0),0),"")&amp;IFERROR(VLOOKUP(CZ$2&amp;$A20,'EUC2'!$D:$E,MATCH("HOME",'EUC2'!$D$1:$E$1,0),0),"")</f>
        <v/>
      </c>
      <c r="DA20" s="25" t="str">
        <f>IFERROR(VLOOKUP(DA$2&amp;$B20,'FPL FIX2'!$N$1:$Q$400,MATCH("HOME",'FPL FIX2'!$N$1:$Q$1,0),0),"")&amp;IFERROR(VLOOKUP(DA$2&amp;$B20,'FPL FIX2'!$O$1:$P$400,MATCH("AWAY",'FPL FIX2'!$O$1:$P$1,0),0),"")&amp;IFERROR(VLOOKUP(DA$2&amp;$A20,'FA2'!$A:$D,MATCH("AWAY",'FA2'!$A$1:$D$1,0),0),"")&amp;IFERROR(VLOOKUP(DA$2&amp;$A20,'FA2'!$B:$C,MATCH("HOME",'FA2'!$B$1:$C$1,0),0),"")&amp;IFERROR(VLOOKUP(DA$2&amp;$A20,'EFL2'!$A:$D,MATCH("AWAY",'EFL2'!$A$1:$D$1,0),0),"")&amp;IFERROR(VLOOKUP(DA$2&amp;$A20,'EFL2'!$B:$C,MATCH("HOME",'EFL2'!$B$1:$C$1,0),0),"")&amp;IFERROR(VLOOKUP(DA$2&amp;$A20,'UCL2'!$C:$F,MATCH("AWAY",'UCL2'!$C$1:$F$1,0),0),"")&amp;IFERROR(VLOOKUP(DA$2&amp;$A20,'UCL2'!$D:$E,MATCH("HOME",'UCL2'!$D$1:$E$1,0),0),"")&amp;IFERROR(VLOOKUP(DA$2&amp;$A20,'EU2'!$C:$F,MATCH("AWAY",'EU2'!$C$1:$F$1,0),0),"")&amp;IFERROR(VLOOKUP(DA$2&amp;$A20,'EU2'!$D:$E,MATCH("HOME",'EU2'!$D$1:$E$1,0),0),"")&amp;IFERROR(VLOOKUP(DA$2&amp;$A20,'EUC2'!$C:$F,MATCH("AWAY",'EUC2'!$C$1:$F$1,0),0),"")&amp;IFERROR(VLOOKUP(DA$2&amp;$A20,'EUC2'!$D:$E,MATCH("HOME",'EUC2'!$D$1:$E$1,0),0),"")</f>
        <v/>
      </c>
      <c r="DB20" s="25" t="str">
        <f>IFERROR(VLOOKUP(DB$2&amp;$B20,'FPL FIX2'!$N$1:$Q$400,MATCH("HOME",'FPL FIX2'!$N$1:$Q$1,0),0),"")&amp;IFERROR(VLOOKUP(DB$2&amp;$B20,'FPL FIX2'!$O$1:$P$400,MATCH("AWAY",'FPL FIX2'!$O$1:$P$1,0),0),"")&amp;IFERROR(VLOOKUP(DB$2&amp;$A20,'FA2'!$A:$D,MATCH("AWAY",'FA2'!$A$1:$D$1,0),0),"")&amp;IFERROR(VLOOKUP(DB$2&amp;$A20,'FA2'!$B:$C,MATCH("HOME",'FA2'!$B$1:$C$1,0),0),"")&amp;IFERROR(VLOOKUP(DB$2&amp;$A20,'EFL2'!$A:$D,MATCH("AWAY",'EFL2'!$A$1:$D$1,0),0),"")&amp;IFERROR(VLOOKUP(DB$2&amp;$A20,'EFL2'!$B:$C,MATCH("HOME",'EFL2'!$B$1:$C$1,0),0),"")&amp;IFERROR(VLOOKUP(DB$2&amp;$A20,'UCL2'!$C:$F,MATCH("AWAY",'UCL2'!$C$1:$F$1,0),0),"")&amp;IFERROR(VLOOKUP(DB$2&amp;$A20,'UCL2'!$D:$E,MATCH("HOME",'UCL2'!$D$1:$E$1,0),0),"")&amp;IFERROR(VLOOKUP(DB$2&amp;$A20,'EU2'!$C:$F,MATCH("AWAY",'EU2'!$C$1:$F$1,0),0),"")&amp;IFERROR(VLOOKUP(DB$2&amp;$A20,'EU2'!$D:$E,MATCH("HOME",'EU2'!$D$1:$E$1,0),0),"")&amp;IFERROR(VLOOKUP(DB$2&amp;$A20,'EUC2'!$C:$F,MATCH("AWAY",'EUC2'!$C$1:$F$1,0),0),"")&amp;IFERROR(VLOOKUP(DB$2&amp;$A20,'EUC2'!$D:$E,MATCH("HOME",'EUC2'!$D$1:$E$1,0),0),"")</f>
        <v>liv</v>
      </c>
      <c r="DC20" s="25" t="str">
        <f>IFERROR(VLOOKUP(DC$2&amp;$B20,'FPL FIX2'!$N$1:$Q$400,MATCH("HOME",'FPL FIX2'!$N$1:$Q$1,0),0),"")&amp;IFERROR(VLOOKUP(DC$2&amp;$B20,'FPL FIX2'!$O$1:$P$400,MATCH("AWAY",'FPL FIX2'!$O$1:$P$1,0),0),"")&amp;IFERROR(VLOOKUP(DC$2&amp;$A20,'FA2'!$A:$D,MATCH("AWAY",'FA2'!$A$1:$D$1,0),0),"")&amp;IFERROR(VLOOKUP(DC$2&amp;$A20,'FA2'!$B:$C,MATCH("HOME",'FA2'!$B$1:$C$1,0),0),"")&amp;IFERROR(VLOOKUP(DC$2&amp;$A20,'EFL2'!$A:$D,MATCH("AWAY",'EFL2'!$A$1:$D$1,0),0),"")&amp;IFERROR(VLOOKUP(DC$2&amp;$A20,'EFL2'!$B:$C,MATCH("HOME",'EFL2'!$B$1:$C$1,0),0),"")&amp;IFERROR(VLOOKUP(DC$2&amp;$A20,'UCL2'!$C:$F,MATCH("AWAY",'UCL2'!$C$1:$F$1,0),0),"")&amp;IFERROR(VLOOKUP(DC$2&amp;$A20,'UCL2'!$D:$E,MATCH("HOME",'UCL2'!$D$1:$E$1,0),0),"")&amp;IFERROR(VLOOKUP(DC$2&amp;$A20,'EU2'!$C:$F,MATCH("AWAY",'EU2'!$C$1:$F$1,0),0),"")&amp;IFERROR(VLOOKUP(DC$2&amp;$A20,'EU2'!$D:$E,MATCH("HOME",'EU2'!$D$1:$E$1,0),0),"")&amp;IFERROR(VLOOKUP(DC$2&amp;$A20,'EUC2'!$C:$F,MATCH("AWAY",'EUC2'!$C$1:$F$1,0),0),"")&amp;IFERROR(VLOOKUP(DC$2&amp;$A20,'EUC2'!$D:$E,MATCH("HOME",'EUC2'!$D$1:$E$1,0),0),"")</f>
        <v/>
      </c>
      <c r="DD20" s="25" t="str">
        <f>IFERROR(VLOOKUP(DD$2&amp;$B20,'FPL FIX2'!$N$1:$Q$400,MATCH("HOME",'FPL FIX2'!$N$1:$Q$1,0),0),"")&amp;IFERROR(VLOOKUP(DD$2&amp;$B20,'FPL FIX2'!$O$1:$P$400,MATCH("AWAY",'FPL FIX2'!$O$1:$P$1,0),0),"")&amp;IFERROR(VLOOKUP(DD$2&amp;$A20,'FA2'!$A:$D,MATCH("AWAY",'FA2'!$A$1:$D$1,0),0),"")&amp;IFERROR(VLOOKUP(DD$2&amp;$A20,'FA2'!$B:$C,MATCH("HOME",'FA2'!$B$1:$C$1,0),0),"")&amp;IFERROR(VLOOKUP(DD$2&amp;$A20,'EFL2'!$A:$D,MATCH("AWAY",'EFL2'!$A$1:$D$1,0),0),"")&amp;IFERROR(VLOOKUP(DD$2&amp;$A20,'EFL2'!$B:$C,MATCH("HOME",'EFL2'!$B$1:$C$1,0),0),"")&amp;IFERROR(VLOOKUP(DD$2&amp;$A20,'UCL2'!$C:$F,MATCH("AWAY",'UCL2'!$C$1:$F$1,0),0),"")&amp;IFERROR(VLOOKUP(DD$2&amp;$A20,'UCL2'!$D:$E,MATCH("HOME",'UCL2'!$D$1:$E$1,0),0),"")&amp;IFERROR(VLOOKUP(DD$2&amp;$A20,'EU2'!$C:$F,MATCH("AWAY",'EU2'!$C$1:$F$1,0),0),"")&amp;IFERROR(VLOOKUP(DD$2&amp;$A20,'EU2'!$D:$E,MATCH("HOME",'EU2'!$D$1:$E$1,0),0),"")&amp;IFERROR(VLOOKUP(DD$2&amp;$A20,'EUC2'!$C:$F,MATCH("AWAY",'EUC2'!$C$1:$F$1,0),0),"")&amp;IFERROR(VLOOKUP(DD$2&amp;$A20,'EUC2'!$D:$E,MATCH("HOME",'EUC2'!$D$1:$E$1,0),0),"")</f>
        <v/>
      </c>
      <c r="DE20" s="25" t="str">
        <f>IFERROR(VLOOKUP(DE$2&amp;$B20,'FPL FIX2'!$N$1:$Q$400,MATCH("HOME",'FPL FIX2'!$N$1:$Q$1,0),0),"")&amp;IFERROR(VLOOKUP(DE$2&amp;$B20,'FPL FIX2'!$O$1:$P$400,MATCH("AWAY",'FPL FIX2'!$O$1:$P$1,0),0),"")&amp;IFERROR(VLOOKUP(DE$2&amp;$A20,'FA2'!$A:$D,MATCH("AWAY",'FA2'!$A$1:$D$1,0),0),"")&amp;IFERROR(VLOOKUP(DE$2&amp;$A20,'FA2'!$B:$C,MATCH("HOME",'FA2'!$B$1:$C$1,0),0),"")&amp;IFERROR(VLOOKUP(DE$2&amp;$A20,'EFL2'!$A:$D,MATCH("AWAY",'EFL2'!$A$1:$D$1,0),0),"")&amp;IFERROR(VLOOKUP(DE$2&amp;$A20,'EFL2'!$B:$C,MATCH("HOME",'EFL2'!$B$1:$C$1,0),0),"")&amp;IFERROR(VLOOKUP(DE$2&amp;$A20,'UCL2'!$C:$F,MATCH("AWAY",'UCL2'!$C$1:$F$1,0),0),"")&amp;IFERROR(VLOOKUP(DE$2&amp;$A20,'UCL2'!$D:$E,MATCH("HOME",'UCL2'!$D$1:$E$1,0),0),"")&amp;IFERROR(VLOOKUP(DE$2&amp;$A20,'EU2'!$C:$F,MATCH("AWAY",'EU2'!$C$1:$F$1,0),0),"")&amp;IFERROR(VLOOKUP(DE$2&amp;$A20,'EU2'!$D:$E,MATCH("HOME",'EU2'!$D$1:$E$1,0),0),"")&amp;IFERROR(VLOOKUP(DE$2&amp;$A20,'EUC2'!$C:$F,MATCH("AWAY",'EUC2'!$C$1:$F$1,0),0),"")&amp;IFERROR(VLOOKUP(DE$2&amp;$A20,'EUC2'!$D:$E,MATCH("HOME",'EUC2'!$D$1:$E$1,0),0),"")</f>
        <v/>
      </c>
      <c r="DF20" s="25" t="str">
        <f>IFERROR(VLOOKUP(DF$2&amp;$B20,'FPL FIX2'!$N$1:$Q$400,MATCH("HOME",'FPL FIX2'!$N$1:$Q$1,0),0),"")&amp;IFERROR(VLOOKUP(DF$2&amp;$B20,'FPL FIX2'!$O$1:$P$400,MATCH("AWAY",'FPL FIX2'!$O$1:$P$1,0),0),"")&amp;IFERROR(VLOOKUP(DF$2&amp;$A20,'FA2'!$A:$D,MATCH("AWAY",'FA2'!$A$1:$D$1,0),0),"")&amp;IFERROR(VLOOKUP(DF$2&amp;$A20,'FA2'!$B:$C,MATCH("HOME",'FA2'!$B$1:$C$1,0),0),"")&amp;IFERROR(VLOOKUP(DF$2&amp;$A20,'EFL2'!$A:$D,MATCH("AWAY",'EFL2'!$A$1:$D$1,0),0),"")&amp;IFERROR(VLOOKUP(DF$2&amp;$A20,'EFL2'!$B:$C,MATCH("HOME",'EFL2'!$B$1:$C$1,0),0),"")&amp;IFERROR(VLOOKUP(DF$2&amp;$A20,'UCL2'!$C:$F,MATCH("AWAY",'UCL2'!$C$1:$F$1,0),0),"")&amp;IFERROR(VLOOKUP(DF$2&amp;$A20,'UCL2'!$D:$E,MATCH("HOME",'UCL2'!$D$1:$E$1,0),0),"")&amp;IFERROR(VLOOKUP(DF$2&amp;$A20,'EU2'!$C:$F,MATCH("AWAY",'EU2'!$C$1:$F$1,0),0),"")&amp;IFERROR(VLOOKUP(DF$2&amp;$A20,'EU2'!$D:$E,MATCH("HOME",'EU2'!$D$1:$E$1,0),0),"")&amp;IFERROR(VLOOKUP(DF$2&amp;$A20,'EUC2'!$C:$F,MATCH("AWAY",'EUC2'!$C$1:$F$1,0),0),"")&amp;IFERROR(VLOOKUP(DF$2&amp;$A20,'EUC2'!$D:$E,MATCH("HOME",'EUC2'!$D$1:$E$1,0),0),"")</f>
        <v/>
      </c>
      <c r="DG20" s="25" t="str">
        <f>IFERROR(VLOOKUP(DG$2&amp;$B20,'FPL FIX2'!$N$1:$Q$400,MATCH("HOME",'FPL FIX2'!$N$1:$Q$1,0),0),"")&amp;IFERROR(VLOOKUP(DG$2&amp;$B20,'FPL FIX2'!$O$1:$P$400,MATCH("AWAY",'FPL FIX2'!$O$1:$P$1,0),0),"")&amp;IFERROR(VLOOKUP(DG$2&amp;$A20,'FA2'!$A:$D,MATCH("AWAY",'FA2'!$A$1:$D$1,0),0),"")&amp;IFERROR(VLOOKUP(DG$2&amp;$A20,'FA2'!$B:$C,MATCH("HOME",'FA2'!$B$1:$C$1,0),0),"")&amp;IFERROR(VLOOKUP(DG$2&amp;$A20,'EFL2'!$A:$D,MATCH("AWAY",'EFL2'!$A$1:$D$1,0),0),"")&amp;IFERROR(VLOOKUP(DG$2&amp;$A20,'EFL2'!$B:$C,MATCH("HOME",'EFL2'!$B$1:$C$1,0),0),"")&amp;IFERROR(VLOOKUP(DG$2&amp;$A20,'UCL2'!$C:$F,MATCH("AWAY",'UCL2'!$C$1:$F$1,0),0),"")&amp;IFERROR(VLOOKUP(DG$2&amp;$A20,'UCL2'!$D:$E,MATCH("HOME",'UCL2'!$D$1:$E$1,0),0),"")&amp;IFERROR(VLOOKUP(DG$2&amp;$A20,'EU2'!$C:$F,MATCH("AWAY",'EU2'!$C$1:$F$1,0),0),"")&amp;IFERROR(VLOOKUP(DG$2&amp;$A20,'EU2'!$D:$E,MATCH("HOME",'EU2'!$D$1:$E$1,0),0),"")&amp;IFERROR(VLOOKUP(DG$2&amp;$A20,'EUC2'!$C:$F,MATCH("AWAY",'EUC2'!$C$1:$F$1,0),0),"")&amp;IFERROR(VLOOKUP(DG$2&amp;$A20,'EUC2'!$D:$E,MATCH("HOME",'EUC2'!$D$1:$E$1,0),0),"")</f>
        <v/>
      </c>
      <c r="DH20" s="25" t="str">
        <f>IFERROR(VLOOKUP(DH$2&amp;$B20,'FPL FIX2'!$N$1:$Q$400,MATCH("HOME",'FPL FIX2'!$N$1:$Q$1,0),0),"")&amp;IFERROR(VLOOKUP(DH$2&amp;$B20,'FPL FIX2'!$O$1:$P$400,MATCH("AWAY",'FPL FIX2'!$O$1:$P$1,0),0),"")&amp;IFERROR(VLOOKUP(DH$2&amp;$A20,'FA2'!$A:$D,MATCH("AWAY",'FA2'!$A$1:$D$1,0),0),"")&amp;IFERROR(VLOOKUP(DH$2&amp;$A20,'FA2'!$B:$C,MATCH("HOME",'FA2'!$B$1:$C$1,0),0),"")&amp;IFERROR(VLOOKUP(DH$2&amp;$A20,'EFL2'!$A:$D,MATCH("AWAY",'EFL2'!$A$1:$D$1,0),0),"")&amp;IFERROR(VLOOKUP(DH$2&amp;$A20,'EFL2'!$B:$C,MATCH("HOME",'EFL2'!$B$1:$C$1,0),0),"")&amp;IFERROR(VLOOKUP(DH$2&amp;$A20,'UCL2'!$C:$F,MATCH("AWAY",'UCL2'!$C$1:$F$1,0),0),"")&amp;IFERROR(VLOOKUP(DH$2&amp;$A20,'UCL2'!$D:$E,MATCH("HOME",'UCL2'!$D$1:$E$1,0),0),"")&amp;IFERROR(VLOOKUP(DH$2&amp;$A20,'EU2'!$C:$F,MATCH("AWAY",'EU2'!$C$1:$F$1,0),0),"")&amp;IFERROR(VLOOKUP(DH$2&amp;$A20,'EU2'!$D:$E,MATCH("HOME",'EU2'!$D$1:$E$1,0),0),"")&amp;IFERROR(VLOOKUP(DH$2&amp;$A20,'EUC2'!$C:$F,MATCH("AWAY",'EUC2'!$C$1:$F$1,0),0),"")&amp;IFERROR(VLOOKUP(DH$2&amp;$A20,'EUC2'!$D:$E,MATCH("HOME",'EUC2'!$D$1:$E$1,0),0),"")</f>
        <v/>
      </c>
      <c r="DI20" s="25" t="str">
        <f>IFERROR(VLOOKUP(DI$2&amp;$B20,'FPL FIX2'!$N$1:$Q$400,MATCH("HOME",'FPL FIX2'!$N$1:$Q$1,0),0),"")&amp;IFERROR(VLOOKUP(DI$2&amp;$B20,'FPL FIX2'!$O$1:$P$400,MATCH("AWAY",'FPL FIX2'!$O$1:$P$1,0),0),"")&amp;IFERROR(VLOOKUP(DI$2&amp;$A20,'FA2'!$A:$D,MATCH("AWAY",'FA2'!$A$1:$D$1,0),0),"")&amp;IFERROR(VLOOKUP(DI$2&amp;$A20,'FA2'!$B:$C,MATCH("HOME",'FA2'!$B$1:$C$1,0),0),"")&amp;IFERROR(VLOOKUP(DI$2&amp;$A20,'EFL2'!$A:$D,MATCH("AWAY",'EFL2'!$A$1:$D$1,0),0),"")&amp;IFERROR(VLOOKUP(DI$2&amp;$A20,'EFL2'!$B:$C,MATCH("HOME",'EFL2'!$B$1:$C$1,0),0),"")&amp;IFERROR(VLOOKUP(DI$2&amp;$A20,'UCL2'!$C:$F,MATCH("AWAY",'UCL2'!$C$1:$F$1,0),0),"")&amp;IFERROR(VLOOKUP(DI$2&amp;$A20,'UCL2'!$D:$E,MATCH("HOME",'UCL2'!$D$1:$E$1,0),0),"")&amp;IFERROR(VLOOKUP(DI$2&amp;$A20,'EU2'!$C:$F,MATCH("AWAY",'EU2'!$C$1:$F$1,0),0),"")&amp;IFERROR(VLOOKUP(DI$2&amp;$A20,'EU2'!$D:$E,MATCH("HOME",'EU2'!$D$1:$E$1,0),0),"")&amp;IFERROR(VLOOKUP(DI$2&amp;$A20,'EUC2'!$C:$F,MATCH("AWAY",'EUC2'!$C$1:$F$1,0),0),"")&amp;IFERROR(VLOOKUP(DI$2&amp;$A20,'EUC2'!$D:$E,MATCH("HOME",'EUC2'!$D$1:$E$1,0),0),"")</f>
        <v/>
      </c>
      <c r="DJ20" s="25" t="str">
        <f>IFERROR(VLOOKUP(DJ$2&amp;$B20,'FPL FIX2'!$N$1:$Q$400,MATCH("HOME",'FPL FIX2'!$N$1:$Q$1,0),0),"")&amp;IFERROR(VLOOKUP(DJ$2&amp;$B20,'FPL FIX2'!$O$1:$P$400,MATCH("AWAY",'FPL FIX2'!$O$1:$P$1,0),0),"")&amp;IFERROR(VLOOKUP(DJ$2&amp;$A20,'FA2'!$A:$D,MATCH("AWAY",'FA2'!$A$1:$D$1,0),0),"")&amp;IFERROR(VLOOKUP(DJ$2&amp;$A20,'FA2'!$B:$C,MATCH("HOME",'FA2'!$B$1:$C$1,0),0),"")&amp;IFERROR(VLOOKUP(DJ$2&amp;$A20,'EFL2'!$A:$D,MATCH("AWAY",'EFL2'!$A$1:$D$1,0),0),"")&amp;IFERROR(VLOOKUP(DJ$2&amp;$A20,'EFL2'!$B:$C,MATCH("HOME",'EFL2'!$B$1:$C$1,0),0),"")&amp;IFERROR(VLOOKUP(DJ$2&amp;$A20,'UCL2'!$C:$F,MATCH("AWAY",'UCL2'!$C$1:$F$1,0),0),"")&amp;IFERROR(VLOOKUP(DJ$2&amp;$A20,'UCL2'!$D:$E,MATCH("HOME",'UCL2'!$D$1:$E$1,0),0),"")&amp;IFERROR(VLOOKUP(DJ$2&amp;$A20,'EU2'!$C:$F,MATCH("AWAY",'EU2'!$C$1:$F$1,0),0),"")&amp;IFERROR(VLOOKUP(DJ$2&amp;$A20,'EU2'!$D:$E,MATCH("HOME",'EU2'!$D$1:$E$1,0),0),"")&amp;IFERROR(VLOOKUP(DJ$2&amp;$A20,'EUC2'!$C:$F,MATCH("AWAY",'EUC2'!$C$1:$F$1,0),0),"")&amp;IFERROR(VLOOKUP(DJ$2&amp;$A20,'EUC2'!$D:$E,MATCH("HOME",'EUC2'!$D$1:$E$1,0),0),"")</f>
        <v/>
      </c>
      <c r="DK20" s="25" t="str">
        <f>IFERROR(VLOOKUP(DK$2&amp;$B20,'FPL FIX2'!$N$1:$Q$400,MATCH("HOME",'FPL FIX2'!$N$1:$Q$1,0),0),"")&amp;IFERROR(VLOOKUP(DK$2&amp;$B20,'FPL FIX2'!$O$1:$P$400,MATCH("AWAY",'FPL FIX2'!$O$1:$P$1,0),0),"")&amp;IFERROR(VLOOKUP(DK$2&amp;$A20,'FA2'!$A:$D,MATCH("AWAY",'FA2'!$A$1:$D$1,0),0),"")&amp;IFERROR(VLOOKUP(DK$2&amp;$A20,'FA2'!$B:$C,MATCH("HOME",'FA2'!$B$1:$C$1,0),0),"")&amp;IFERROR(VLOOKUP(DK$2&amp;$A20,'EFL2'!$A:$D,MATCH("AWAY",'EFL2'!$A$1:$D$1,0),0),"")&amp;IFERROR(VLOOKUP(DK$2&amp;$A20,'EFL2'!$B:$C,MATCH("HOME",'EFL2'!$B$1:$C$1,0),0),"")&amp;IFERROR(VLOOKUP(DK$2&amp;$A20,'UCL2'!$C:$F,MATCH("AWAY",'UCL2'!$C$1:$F$1,0),0),"")&amp;IFERROR(VLOOKUP(DK$2&amp;$A20,'UCL2'!$D:$E,MATCH("HOME",'UCL2'!$D$1:$E$1,0),0),"")&amp;IFERROR(VLOOKUP(DK$2&amp;$A20,'EU2'!$C:$F,MATCH("AWAY",'EU2'!$C$1:$F$1,0),0),"")&amp;IFERROR(VLOOKUP(DK$2&amp;$A20,'EU2'!$D:$E,MATCH("HOME",'EU2'!$D$1:$E$1,0),0),"")&amp;IFERROR(VLOOKUP(DK$2&amp;$A20,'EUC2'!$C:$F,MATCH("AWAY",'EUC2'!$C$1:$F$1,0),0),"")&amp;IFERROR(VLOOKUP(DK$2&amp;$A20,'EUC2'!$D:$E,MATCH("HOME",'EUC2'!$D$1:$E$1,0),0),"")</f>
        <v/>
      </c>
      <c r="DL20" s="25" t="str">
        <f>IFERROR(VLOOKUP(DL$2&amp;$B20,'FPL FIX2'!$N$1:$Q$400,MATCH("HOME",'FPL FIX2'!$N$1:$Q$1,0),0),"")&amp;IFERROR(VLOOKUP(DL$2&amp;$B20,'FPL FIX2'!$O$1:$P$400,MATCH("AWAY",'FPL FIX2'!$O$1:$P$1,0),0),"")&amp;IFERROR(VLOOKUP(DL$2&amp;$A20,'FA2'!$A:$D,MATCH("AWAY",'FA2'!$A$1:$D$1,0),0),"")&amp;IFERROR(VLOOKUP(DL$2&amp;$A20,'FA2'!$B:$C,MATCH("HOME",'FA2'!$B$1:$C$1,0),0),"")&amp;IFERROR(VLOOKUP(DL$2&amp;$A20,'EFL2'!$A:$D,MATCH("AWAY",'EFL2'!$A$1:$D$1,0),0),"")&amp;IFERROR(VLOOKUP(DL$2&amp;$A20,'EFL2'!$B:$C,MATCH("HOME",'EFL2'!$B$1:$C$1,0),0),"")&amp;IFERROR(VLOOKUP(DL$2&amp;$A20,'UCL2'!$C:$F,MATCH("AWAY",'UCL2'!$C$1:$F$1,0),0),"")&amp;IFERROR(VLOOKUP(DL$2&amp;$A20,'UCL2'!$D:$E,MATCH("HOME",'UCL2'!$D$1:$E$1,0),0),"")&amp;IFERROR(VLOOKUP(DL$2&amp;$A20,'EU2'!$C:$F,MATCH("AWAY",'EU2'!$C$1:$F$1,0),0),"")&amp;IFERROR(VLOOKUP(DL$2&amp;$A20,'EU2'!$D:$E,MATCH("HOME",'EU2'!$D$1:$E$1,0),0),"")&amp;IFERROR(VLOOKUP(DL$2&amp;$A20,'EUC2'!$C:$F,MATCH("AWAY",'EUC2'!$C$1:$F$1,0),0),"")&amp;IFERROR(VLOOKUP(DL$2&amp;$A20,'EUC2'!$D:$E,MATCH("HOME",'EUC2'!$D$1:$E$1,0),0),"")</f>
        <v/>
      </c>
      <c r="DM20" s="25" t="str">
        <f>IFERROR(VLOOKUP(DM$2&amp;$B20,'FPL FIX2'!$N$1:$Q$400,MATCH("HOME",'FPL FIX2'!$N$1:$Q$1,0),0),"")&amp;IFERROR(VLOOKUP(DM$2&amp;$B20,'FPL FIX2'!$O$1:$P$400,MATCH("AWAY",'FPL FIX2'!$O$1:$P$1,0),0),"")&amp;IFERROR(VLOOKUP(DM$2&amp;$A20,'FA2'!$A:$D,MATCH("AWAY",'FA2'!$A$1:$D$1,0),0),"")&amp;IFERROR(VLOOKUP(DM$2&amp;$A20,'FA2'!$B:$C,MATCH("HOME",'FA2'!$B$1:$C$1,0),0),"")&amp;IFERROR(VLOOKUP(DM$2&amp;$A20,'EFL2'!$A:$D,MATCH("AWAY",'EFL2'!$A$1:$D$1,0),0),"")&amp;IFERROR(VLOOKUP(DM$2&amp;$A20,'EFL2'!$B:$C,MATCH("HOME",'EFL2'!$B$1:$C$1,0),0),"")&amp;IFERROR(VLOOKUP(DM$2&amp;$A20,'UCL2'!$C:$F,MATCH("AWAY",'UCL2'!$C$1:$F$1,0),0),"")&amp;IFERROR(VLOOKUP(DM$2&amp;$A20,'UCL2'!$D:$E,MATCH("HOME",'UCL2'!$D$1:$E$1,0),0),"")&amp;IFERROR(VLOOKUP(DM$2&amp;$A20,'EU2'!$C:$F,MATCH("AWAY",'EU2'!$C$1:$F$1,0),0),"")&amp;IFERROR(VLOOKUP(DM$2&amp;$A20,'EU2'!$D:$E,MATCH("HOME",'EU2'!$D$1:$E$1,0),0),"")&amp;IFERROR(VLOOKUP(DM$2&amp;$A20,'EUC2'!$C:$F,MATCH("AWAY",'EUC2'!$C$1:$F$1,0),0),"")&amp;IFERROR(VLOOKUP(DM$2&amp;$A20,'EUC2'!$D:$E,MATCH("HOME",'EUC2'!$D$1:$E$1,0),0),"")</f>
        <v/>
      </c>
      <c r="DN20" s="25" t="str">
        <f>IFERROR(VLOOKUP(DN$2&amp;$B20,'FPL FIX2'!$N$1:$Q$400,MATCH("HOME",'FPL FIX2'!$N$1:$Q$1,0),0),"")&amp;IFERROR(VLOOKUP(DN$2&amp;$B20,'FPL FIX2'!$O$1:$P$400,MATCH("AWAY",'FPL FIX2'!$O$1:$P$1,0),0),"")&amp;IFERROR(VLOOKUP(DN$2&amp;$A20,'FA2'!$A:$D,MATCH("AWAY",'FA2'!$A$1:$D$1,0),0),"")&amp;IFERROR(VLOOKUP(DN$2&amp;$A20,'FA2'!$B:$C,MATCH("HOME",'FA2'!$B$1:$C$1,0),0),"")&amp;IFERROR(VLOOKUP(DN$2&amp;$A20,'EFL2'!$A:$D,MATCH("AWAY",'EFL2'!$A$1:$D$1,0),0),"")&amp;IFERROR(VLOOKUP(DN$2&amp;$A20,'EFL2'!$B:$C,MATCH("HOME",'EFL2'!$B$1:$C$1,0),0),"")&amp;IFERROR(VLOOKUP(DN$2&amp;$A20,'UCL2'!$C:$F,MATCH("AWAY",'UCL2'!$C$1:$F$1,0),0),"")&amp;IFERROR(VLOOKUP(DN$2&amp;$A20,'UCL2'!$D:$E,MATCH("HOME",'UCL2'!$D$1:$E$1,0),0),"")&amp;IFERROR(VLOOKUP(DN$2&amp;$A20,'EU2'!$C:$F,MATCH("AWAY",'EU2'!$C$1:$F$1,0),0),"")&amp;IFERROR(VLOOKUP(DN$2&amp;$A20,'EU2'!$D:$E,MATCH("HOME",'EU2'!$D$1:$E$1,0),0),"")&amp;IFERROR(VLOOKUP(DN$2&amp;$A20,'EUC2'!$C:$F,MATCH("AWAY",'EUC2'!$C$1:$F$1,0),0),"")&amp;IFERROR(VLOOKUP(DN$2&amp;$A20,'EUC2'!$D:$E,MATCH("HOME",'EUC2'!$D$1:$E$1,0),0),"")</f>
        <v/>
      </c>
      <c r="DO20" s="25" t="str">
        <f>IFERROR(VLOOKUP(DO$2&amp;$B20,'FPL FIX2'!$N$1:$Q$400,MATCH("HOME",'FPL FIX2'!$N$1:$Q$1,0),0),"")&amp;IFERROR(VLOOKUP(DO$2&amp;$B20,'FPL FIX2'!$O$1:$P$400,MATCH("AWAY",'FPL FIX2'!$O$1:$P$1,0),0),"")&amp;IFERROR(VLOOKUP(DO$2&amp;$A20,'FA2'!$A:$D,MATCH("AWAY",'FA2'!$A$1:$D$1,0),0),"")&amp;IFERROR(VLOOKUP(DO$2&amp;$A20,'FA2'!$B:$C,MATCH("HOME",'FA2'!$B$1:$C$1,0),0),"")&amp;IFERROR(VLOOKUP(DO$2&amp;$A20,'EFL2'!$A:$D,MATCH("AWAY",'EFL2'!$A$1:$D$1,0),0),"")&amp;IFERROR(VLOOKUP(DO$2&amp;$A20,'EFL2'!$B:$C,MATCH("HOME",'EFL2'!$B$1:$C$1,0),0),"")&amp;IFERROR(VLOOKUP(DO$2&amp;$A20,'UCL2'!$C:$F,MATCH("AWAY",'UCL2'!$C$1:$F$1,0),0),"")&amp;IFERROR(VLOOKUP(DO$2&amp;$A20,'UCL2'!$D:$E,MATCH("HOME",'UCL2'!$D$1:$E$1,0),0),"")&amp;IFERROR(VLOOKUP(DO$2&amp;$A20,'EU2'!$C:$F,MATCH("AWAY",'EU2'!$C$1:$F$1,0),0),"")&amp;IFERROR(VLOOKUP(DO$2&amp;$A20,'EU2'!$D:$E,MATCH("HOME",'EU2'!$D$1:$E$1,0),0),"")&amp;IFERROR(VLOOKUP(DO$2&amp;$A20,'EUC2'!$C:$F,MATCH("AWAY",'EUC2'!$C$1:$F$1,0),0),"")&amp;IFERROR(VLOOKUP(DO$2&amp;$A20,'EUC2'!$D:$E,MATCH("HOME",'EUC2'!$D$1:$E$1,0),0),"")</f>
        <v/>
      </c>
      <c r="DP20" s="25" t="str">
        <f>IFERROR(VLOOKUP(DP$2&amp;$B20,'FPL FIX2'!$N$1:$Q$400,MATCH("HOME",'FPL FIX2'!$N$1:$Q$1,0),0),"")&amp;IFERROR(VLOOKUP(DP$2&amp;$B20,'FPL FIX2'!$O$1:$P$400,MATCH("AWAY",'FPL FIX2'!$O$1:$P$1,0),0),"")&amp;IFERROR(VLOOKUP(DP$2&amp;$A20,'FA2'!$A:$D,MATCH("AWAY",'FA2'!$A$1:$D$1,0),0),"")&amp;IFERROR(VLOOKUP(DP$2&amp;$A20,'FA2'!$B:$C,MATCH("HOME",'FA2'!$B$1:$C$1,0),0),"")&amp;IFERROR(VLOOKUP(DP$2&amp;$A20,'EFL2'!$A:$D,MATCH("AWAY",'EFL2'!$A$1:$D$1,0),0),"")&amp;IFERROR(VLOOKUP(DP$2&amp;$A20,'EFL2'!$B:$C,MATCH("HOME",'EFL2'!$B$1:$C$1,0),0),"")&amp;IFERROR(VLOOKUP(DP$2&amp;$A20,'UCL2'!$C:$F,MATCH("AWAY",'UCL2'!$C$1:$F$1,0),0),"")&amp;IFERROR(VLOOKUP(DP$2&amp;$A20,'UCL2'!$D:$E,MATCH("HOME",'UCL2'!$D$1:$E$1,0),0),"")&amp;IFERROR(VLOOKUP(DP$2&amp;$A20,'EU2'!$C:$F,MATCH("AWAY",'EU2'!$C$1:$F$1,0),0),"")&amp;IFERROR(VLOOKUP(DP$2&amp;$A20,'EU2'!$D:$E,MATCH("HOME",'EU2'!$D$1:$E$1,0),0),"")&amp;IFERROR(VLOOKUP(DP$2&amp;$A20,'EUC2'!$C:$F,MATCH("AWAY",'EUC2'!$C$1:$F$1,0),0),"")&amp;IFERROR(VLOOKUP(DP$2&amp;$A20,'EUC2'!$D:$E,MATCH("HOME",'EUC2'!$D$1:$E$1,0),0),"")</f>
        <v/>
      </c>
      <c r="DQ20" s="25" t="str">
        <f>IFERROR(VLOOKUP(DQ$2&amp;$B20,'FPL FIX2'!$N$1:$Q$400,MATCH("HOME",'FPL FIX2'!$N$1:$Q$1,0),0),"")&amp;IFERROR(VLOOKUP(DQ$2&amp;$B20,'FPL FIX2'!$O$1:$P$400,MATCH("AWAY",'FPL FIX2'!$O$1:$P$1,0),0),"")&amp;IFERROR(VLOOKUP(DQ$2&amp;$A20,'FA2'!$A:$D,MATCH("AWAY",'FA2'!$A$1:$D$1,0),0),"")&amp;IFERROR(VLOOKUP(DQ$2&amp;$A20,'FA2'!$B:$C,MATCH("HOME",'FA2'!$B$1:$C$1,0),0),"")&amp;IFERROR(VLOOKUP(DQ$2&amp;$A20,'EFL2'!$A:$D,MATCH("AWAY",'EFL2'!$A$1:$D$1,0),0),"")&amp;IFERROR(VLOOKUP(DQ$2&amp;$A20,'EFL2'!$B:$C,MATCH("HOME",'EFL2'!$B$1:$C$1,0),0),"")&amp;IFERROR(VLOOKUP(DQ$2&amp;$A20,'UCL2'!$C:$F,MATCH("AWAY",'UCL2'!$C$1:$F$1,0),0),"")&amp;IFERROR(VLOOKUP(DQ$2&amp;$A20,'UCL2'!$D:$E,MATCH("HOME",'UCL2'!$D$1:$E$1,0),0),"")&amp;IFERROR(VLOOKUP(DQ$2&amp;$A20,'EU2'!$C:$F,MATCH("AWAY",'EU2'!$C$1:$F$1,0),0),"")&amp;IFERROR(VLOOKUP(DQ$2&amp;$A20,'EU2'!$D:$E,MATCH("HOME",'EU2'!$D$1:$E$1,0),0),"")&amp;IFERROR(VLOOKUP(DQ$2&amp;$A20,'EUC2'!$C:$F,MATCH("AWAY",'EUC2'!$C$1:$F$1,0),0),"")&amp;IFERROR(VLOOKUP(DQ$2&amp;$A20,'EUC2'!$D:$E,MATCH("HOME",'EUC2'!$D$1:$E$1,0),0),"")</f>
        <v/>
      </c>
      <c r="DR20" s="25" t="str">
        <f>IFERROR(VLOOKUP(DR$2&amp;$B20,'FPL FIX2'!$N$1:$Q$400,MATCH("HOME",'FPL FIX2'!$N$1:$Q$1,0),0),"")&amp;IFERROR(VLOOKUP(DR$2&amp;$B20,'FPL FIX2'!$O$1:$P$400,MATCH("AWAY",'FPL FIX2'!$O$1:$P$1,0),0),"")&amp;IFERROR(VLOOKUP(DR$2&amp;$A20,'FA2'!$A:$D,MATCH("AWAY",'FA2'!$A$1:$D$1,0),0),"")&amp;IFERROR(VLOOKUP(DR$2&amp;$A20,'FA2'!$B:$C,MATCH("HOME",'FA2'!$B$1:$C$1,0),0),"")&amp;IFERROR(VLOOKUP(DR$2&amp;$A20,'EFL2'!$A:$D,MATCH("AWAY",'EFL2'!$A$1:$D$1,0),0),"")&amp;IFERROR(VLOOKUP(DR$2&amp;$A20,'EFL2'!$B:$C,MATCH("HOME",'EFL2'!$B$1:$C$1,0),0),"")&amp;IFERROR(VLOOKUP(DR$2&amp;$A20,'UCL2'!$C:$F,MATCH("AWAY",'UCL2'!$C$1:$F$1,0),0),"")&amp;IFERROR(VLOOKUP(DR$2&amp;$A20,'UCL2'!$D:$E,MATCH("HOME",'UCL2'!$D$1:$E$1,0),0),"")&amp;IFERROR(VLOOKUP(DR$2&amp;$A20,'EU2'!$C:$F,MATCH("AWAY",'EU2'!$C$1:$F$1,0),0),"")&amp;IFERROR(VLOOKUP(DR$2&amp;$A20,'EU2'!$D:$E,MATCH("HOME",'EU2'!$D$1:$E$1,0),0),"")&amp;IFERROR(VLOOKUP(DR$2&amp;$A20,'EUC2'!$C:$F,MATCH("AWAY",'EUC2'!$C$1:$F$1,0),0),"")&amp;IFERROR(VLOOKUP(DR$2&amp;$A20,'EUC2'!$D:$E,MATCH("HOME",'EUC2'!$D$1:$E$1,0),0),"")</f>
        <v/>
      </c>
      <c r="DS20" s="25" t="str">
        <f>IFERROR(VLOOKUP(DS$2&amp;$B20,'FPL FIX2'!$N$1:$Q$400,MATCH("HOME",'FPL FIX2'!$N$1:$Q$1,0),0),"")&amp;IFERROR(VLOOKUP(DS$2&amp;$B20,'FPL FIX2'!$O$1:$P$400,MATCH("AWAY",'FPL FIX2'!$O$1:$P$1,0),0),"")&amp;IFERROR(VLOOKUP(DS$2&amp;$A20,'FA2'!$A:$D,MATCH("AWAY",'FA2'!$A$1:$D$1,0),0),"")&amp;IFERROR(VLOOKUP(DS$2&amp;$A20,'FA2'!$B:$C,MATCH("HOME",'FA2'!$B$1:$C$1,0),0),"")&amp;IFERROR(VLOOKUP(DS$2&amp;$A20,'EFL2'!$A:$D,MATCH("AWAY",'EFL2'!$A$1:$D$1,0),0),"")&amp;IFERROR(VLOOKUP(DS$2&amp;$A20,'EFL2'!$B:$C,MATCH("HOME",'EFL2'!$B$1:$C$1,0),0),"")&amp;IFERROR(VLOOKUP(DS$2&amp;$A20,'UCL2'!$C:$F,MATCH("AWAY",'UCL2'!$C$1:$F$1,0),0),"")&amp;IFERROR(VLOOKUP(DS$2&amp;$A20,'UCL2'!$D:$E,MATCH("HOME",'UCL2'!$D$1:$E$1,0),0),"")&amp;IFERROR(VLOOKUP(DS$2&amp;$A20,'EU2'!$C:$F,MATCH("AWAY",'EU2'!$C$1:$F$1,0),0),"")&amp;IFERROR(VLOOKUP(DS$2&amp;$A20,'EU2'!$D:$E,MATCH("HOME",'EU2'!$D$1:$E$1,0),0),"")&amp;IFERROR(VLOOKUP(DS$2&amp;$A20,'EUC2'!$C:$F,MATCH("AWAY",'EUC2'!$C$1:$F$1,0),0),"")&amp;IFERROR(VLOOKUP(DS$2&amp;$A20,'EUC2'!$D:$E,MATCH("HOME",'EUC2'!$D$1:$E$1,0),0),"")</f>
        <v/>
      </c>
      <c r="DT20" s="25" t="str">
        <f>IFERROR(VLOOKUP(DT$2&amp;$B20,'FPL FIX2'!$N$1:$Q$400,MATCH("HOME",'FPL FIX2'!$N$1:$Q$1,0),0),"")&amp;IFERROR(VLOOKUP(DT$2&amp;$B20,'FPL FIX2'!$O$1:$P$400,MATCH("AWAY",'FPL FIX2'!$O$1:$P$1,0),0),"")&amp;IFERROR(VLOOKUP(DT$2&amp;$A20,'FA2'!$A:$D,MATCH("AWAY",'FA2'!$A$1:$D$1,0),0),"")&amp;IFERROR(VLOOKUP(DT$2&amp;$A20,'FA2'!$B:$C,MATCH("HOME",'FA2'!$B$1:$C$1,0),0),"")&amp;IFERROR(VLOOKUP(DT$2&amp;$A20,'EFL2'!$A:$D,MATCH("AWAY",'EFL2'!$A$1:$D$1,0),0),"")&amp;IFERROR(VLOOKUP(DT$2&amp;$A20,'EFL2'!$B:$C,MATCH("HOME",'EFL2'!$B$1:$C$1,0),0),"")&amp;IFERROR(VLOOKUP(DT$2&amp;$A20,'UCL2'!$C:$F,MATCH("AWAY",'UCL2'!$C$1:$F$1,0),0),"")&amp;IFERROR(VLOOKUP(DT$2&amp;$A20,'UCL2'!$D:$E,MATCH("HOME",'UCL2'!$D$1:$E$1,0),0),"")&amp;IFERROR(VLOOKUP(DT$2&amp;$A20,'EU2'!$C:$F,MATCH("AWAY",'EU2'!$C$1:$F$1,0),0),"")&amp;IFERROR(VLOOKUP(DT$2&amp;$A20,'EU2'!$D:$E,MATCH("HOME",'EU2'!$D$1:$E$1,0),0),"")&amp;IFERROR(VLOOKUP(DT$2&amp;$A20,'EUC2'!$C:$F,MATCH("AWAY",'EUC2'!$C$1:$F$1,0),0),"")&amp;IFERROR(VLOOKUP(DT$2&amp;$A20,'EUC2'!$D:$E,MATCH("HOME",'EUC2'!$D$1:$E$1,0),0),"")</f>
        <v/>
      </c>
      <c r="DU20" s="25" t="str">
        <f>IFERROR(VLOOKUP(DU$2&amp;$B20,'FPL FIX2'!$N$1:$Q$400,MATCH("HOME",'FPL FIX2'!$N$1:$Q$1,0),0),"")&amp;IFERROR(VLOOKUP(DU$2&amp;$B20,'FPL FIX2'!$O$1:$P$400,MATCH("AWAY",'FPL FIX2'!$O$1:$P$1,0),0),"")&amp;IFERROR(VLOOKUP(DU$2&amp;$A20,'FA2'!$A:$D,MATCH("AWAY",'FA2'!$A$1:$D$1,0),0),"")&amp;IFERROR(VLOOKUP(DU$2&amp;$A20,'FA2'!$B:$C,MATCH("HOME",'FA2'!$B$1:$C$1,0),0),"")&amp;IFERROR(VLOOKUP(DU$2&amp;$A20,'EFL2'!$A:$D,MATCH("AWAY",'EFL2'!$A$1:$D$1,0),0),"")&amp;IFERROR(VLOOKUP(DU$2&amp;$A20,'EFL2'!$B:$C,MATCH("HOME",'EFL2'!$B$1:$C$1,0),0),"")&amp;IFERROR(VLOOKUP(DU$2&amp;$A20,'UCL2'!$C:$F,MATCH("AWAY",'UCL2'!$C$1:$F$1,0),0),"")&amp;IFERROR(VLOOKUP(DU$2&amp;$A20,'UCL2'!$D:$E,MATCH("HOME",'UCL2'!$D$1:$E$1,0),0),"")&amp;IFERROR(VLOOKUP(DU$2&amp;$A20,'EU2'!$C:$F,MATCH("AWAY",'EU2'!$C$1:$F$1,0),0),"")&amp;IFERROR(VLOOKUP(DU$2&amp;$A20,'EU2'!$D:$E,MATCH("HOME",'EU2'!$D$1:$E$1,0),0),"")&amp;IFERROR(VLOOKUP(DU$2&amp;$A20,'EUC2'!$C:$F,MATCH("AWAY",'EUC2'!$C$1:$F$1,0),0),"")&amp;IFERROR(VLOOKUP(DU$2&amp;$A20,'EUC2'!$D:$E,MATCH("HOME",'EUC2'!$D$1:$E$1,0),0),"")</f>
        <v/>
      </c>
      <c r="DV20" s="25" t="str">
        <f>IFERROR(VLOOKUP(DV$2&amp;$B20,'FPL FIX2'!$N$1:$Q$400,MATCH("HOME",'FPL FIX2'!$N$1:$Q$1,0),0),"")&amp;IFERROR(VLOOKUP(DV$2&amp;$B20,'FPL FIX2'!$O$1:$P$400,MATCH("AWAY",'FPL FIX2'!$O$1:$P$1,0),0),"")&amp;IFERROR(VLOOKUP(DV$2&amp;$A20,'FA2'!$A:$D,MATCH("AWAY",'FA2'!$A$1:$D$1,0),0),"")&amp;IFERROR(VLOOKUP(DV$2&amp;$A20,'FA2'!$B:$C,MATCH("HOME",'FA2'!$B$1:$C$1,0),0),"")&amp;IFERROR(VLOOKUP(DV$2&amp;$A20,'EFL2'!$A:$D,MATCH("AWAY",'EFL2'!$A$1:$D$1,0),0),"")&amp;IFERROR(VLOOKUP(DV$2&amp;$A20,'EFL2'!$B:$C,MATCH("HOME",'EFL2'!$B$1:$C$1,0),0),"")&amp;IFERROR(VLOOKUP(DV$2&amp;$A20,'UCL2'!$C:$F,MATCH("AWAY",'UCL2'!$C$1:$F$1,0),0),"")&amp;IFERROR(VLOOKUP(DV$2&amp;$A20,'UCL2'!$D:$E,MATCH("HOME",'UCL2'!$D$1:$E$1,0),0),"")&amp;IFERROR(VLOOKUP(DV$2&amp;$A20,'EU2'!$C:$F,MATCH("AWAY",'EU2'!$C$1:$F$1,0),0),"")&amp;IFERROR(VLOOKUP(DV$2&amp;$A20,'EU2'!$D:$E,MATCH("HOME",'EU2'!$D$1:$E$1,0),0),"")&amp;IFERROR(VLOOKUP(DV$2&amp;$A20,'EUC2'!$C:$F,MATCH("AWAY",'EUC2'!$C$1:$F$1,0),0),"")&amp;IFERROR(VLOOKUP(DV$2&amp;$A20,'EUC2'!$D:$E,MATCH("HOME",'EUC2'!$D$1:$E$1,0),0),"")</f>
        <v/>
      </c>
      <c r="DW20" s="25" t="str">
        <f>IFERROR(VLOOKUP(DW$2&amp;$B20,'FPL FIX2'!$N$1:$Q$400,MATCH("HOME",'FPL FIX2'!$N$1:$Q$1,0),0),"")&amp;IFERROR(VLOOKUP(DW$2&amp;$B20,'FPL FIX2'!$O$1:$P$400,MATCH("AWAY",'FPL FIX2'!$O$1:$P$1,0),0),"")&amp;IFERROR(VLOOKUP(DW$2&amp;$A20,'FA2'!$A:$D,MATCH("AWAY",'FA2'!$A$1:$D$1,0),0),"")&amp;IFERROR(VLOOKUP(DW$2&amp;$A20,'FA2'!$B:$C,MATCH("HOME",'FA2'!$B$1:$C$1,0),0),"")&amp;IFERROR(VLOOKUP(DW$2&amp;$A20,'EFL2'!$A:$D,MATCH("AWAY",'EFL2'!$A$1:$D$1,0),0),"")&amp;IFERROR(VLOOKUP(DW$2&amp;$A20,'EFL2'!$B:$C,MATCH("HOME",'EFL2'!$B$1:$C$1,0),0),"")&amp;IFERROR(VLOOKUP(DW$2&amp;$A20,'UCL2'!$C:$F,MATCH("AWAY",'UCL2'!$C$1:$F$1,0),0),"")&amp;IFERROR(VLOOKUP(DW$2&amp;$A20,'UCL2'!$D:$E,MATCH("HOME",'UCL2'!$D$1:$E$1,0),0),"")&amp;IFERROR(VLOOKUP(DW$2&amp;$A20,'EU2'!$C:$F,MATCH("AWAY",'EU2'!$C$1:$F$1,0),0),"")&amp;IFERROR(VLOOKUP(DW$2&amp;$A20,'EU2'!$D:$E,MATCH("HOME",'EU2'!$D$1:$E$1,0),0),"")&amp;IFERROR(VLOOKUP(DW$2&amp;$A20,'EUC2'!$C:$F,MATCH("AWAY",'EUC2'!$C$1:$F$1,0),0),"")&amp;IFERROR(VLOOKUP(DW$2&amp;$A20,'EUC2'!$D:$E,MATCH("HOME",'EUC2'!$D$1:$E$1,0),0),"")</f>
        <v/>
      </c>
      <c r="DX20" s="25" t="str">
        <f>IFERROR(VLOOKUP(DX$2&amp;$B20,'FPL FIX2'!$N$1:$Q$400,MATCH("HOME",'FPL FIX2'!$N$1:$Q$1,0),0),"")&amp;IFERROR(VLOOKUP(DX$2&amp;$B20,'FPL FIX2'!$O$1:$P$400,MATCH("AWAY",'FPL FIX2'!$O$1:$P$1,0),0),"")&amp;IFERROR(VLOOKUP(DX$2&amp;$A20,'FA2'!$A:$D,MATCH("AWAY",'FA2'!$A$1:$D$1,0),0),"")&amp;IFERROR(VLOOKUP(DX$2&amp;$A20,'FA2'!$B:$C,MATCH("HOME",'FA2'!$B$1:$C$1,0),0),"")&amp;IFERROR(VLOOKUP(DX$2&amp;$A20,'EFL2'!$A:$D,MATCH("AWAY",'EFL2'!$A$1:$D$1,0),0),"")&amp;IFERROR(VLOOKUP(DX$2&amp;$A20,'EFL2'!$B:$C,MATCH("HOME",'EFL2'!$B$1:$C$1,0),0),"")&amp;IFERROR(VLOOKUP(DX$2&amp;$A20,'UCL2'!$C:$F,MATCH("AWAY",'UCL2'!$C$1:$F$1,0),0),"")&amp;IFERROR(VLOOKUP(DX$2&amp;$A20,'UCL2'!$D:$E,MATCH("HOME",'UCL2'!$D$1:$E$1,0),0),"")&amp;IFERROR(VLOOKUP(DX$2&amp;$A20,'EU2'!$C:$F,MATCH("AWAY",'EU2'!$C$1:$F$1,0),0),"")&amp;IFERROR(VLOOKUP(DX$2&amp;$A20,'EU2'!$D:$E,MATCH("HOME",'EU2'!$D$1:$E$1,0),0),"")&amp;IFERROR(VLOOKUP(DX$2&amp;$A20,'EUC2'!$C:$F,MATCH("AWAY",'EUC2'!$C$1:$F$1,0),0),"")&amp;IFERROR(VLOOKUP(DX$2&amp;$A20,'EUC2'!$D:$E,MATCH("HOME",'EUC2'!$D$1:$E$1,0),0),"")</f>
        <v/>
      </c>
      <c r="DY20" s="25" t="str">
        <f>IFERROR(VLOOKUP(DY$2&amp;$B20,'FPL FIX2'!$N$1:$Q$400,MATCH("HOME",'FPL FIX2'!$N$1:$Q$1,0),0),"")&amp;IFERROR(VLOOKUP(DY$2&amp;$B20,'FPL FIX2'!$O$1:$P$400,MATCH("AWAY",'FPL FIX2'!$O$1:$P$1,0),0),"")&amp;IFERROR(VLOOKUP(DY$2&amp;$A20,'FA2'!$A:$D,MATCH("AWAY",'FA2'!$A$1:$D$1,0),0),"")&amp;IFERROR(VLOOKUP(DY$2&amp;$A20,'FA2'!$B:$C,MATCH("HOME",'FA2'!$B$1:$C$1,0),0),"")&amp;IFERROR(VLOOKUP(DY$2&amp;$A20,'EFL2'!$A:$D,MATCH("AWAY",'EFL2'!$A$1:$D$1,0),0),"")&amp;IFERROR(VLOOKUP(DY$2&amp;$A20,'EFL2'!$B:$C,MATCH("HOME",'EFL2'!$B$1:$C$1,0),0),"")&amp;IFERROR(VLOOKUP(DY$2&amp;$A20,'UCL2'!$C:$F,MATCH("AWAY",'UCL2'!$C$1:$F$1,0),0),"")&amp;IFERROR(VLOOKUP(DY$2&amp;$A20,'UCL2'!$D:$E,MATCH("HOME",'UCL2'!$D$1:$E$1,0),0),"")&amp;IFERROR(VLOOKUP(DY$2&amp;$A20,'EU2'!$C:$F,MATCH("AWAY",'EU2'!$C$1:$F$1,0),0),"")&amp;IFERROR(VLOOKUP(DY$2&amp;$A20,'EU2'!$D:$E,MATCH("HOME",'EU2'!$D$1:$E$1,0),0),"")&amp;IFERROR(VLOOKUP(DY$2&amp;$A20,'EUC2'!$C:$F,MATCH("AWAY",'EUC2'!$C$1:$F$1,0),0),"")&amp;IFERROR(VLOOKUP(DY$2&amp;$A20,'EUC2'!$D:$E,MATCH("HOME",'EUC2'!$D$1:$E$1,0),0),"")</f>
        <v/>
      </c>
      <c r="DZ20" s="25" t="str">
        <f>IFERROR(VLOOKUP(DZ$2&amp;$B20,'FPL FIX2'!$N$1:$Q$400,MATCH("HOME",'FPL FIX2'!$N$1:$Q$1,0),0),"")&amp;IFERROR(VLOOKUP(DZ$2&amp;$B20,'FPL FIX2'!$O$1:$P$400,MATCH("AWAY",'FPL FIX2'!$O$1:$P$1,0),0),"")&amp;IFERROR(VLOOKUP(DZ$2&amp;$A20,'FA2'!$A:$D,MATCH("AWAY",'FA2'!$A$1:$D$1,0),0),"")&amp;IFERROR(VLOOKUP(DZ$2&amp;$A20,'FA2'!$B:$C,MATCH("HOME",'FA2'!$B$1:$C$1,0),0),"")&amp;IFERROR(VLOOKUP(DZ$2&amp;$A20,'EFL2'!$A:$D,MATCH("AWAY",'EFL2'!$A$1:$D$1,0),0),"")&amp;IFERROR(VLOOKUP(DZ$2&amp;$A20,'EFL2'!$B:$C,MATCH("HOME",'EFL2'!$B$1:$C$1,0),0),"")&amp;IFERROR(VLOOKUP(DZ$2&amp;$A20,'UCL2'!$C:$F,MATCH("AWAY",'UCL2'!$C$1:$F$1,0),0),"")&amp;IFERROR(VLOOKUP(DZ$2&amp;$A20,'UCL2'!$D:$E,MATCH("HOME",'UCL2'!$D$1:$E$1,0),0),"")&amp;IFERROR(VLOOKUP(DZ$2&amp;$A20,'EU2'!$C:$F,MATCH("AWAY",'EU2'!$C$1:$F$1,0),0),"")&amp;IFERROR(VLOOKUP(DZ$2&amp;$A20,'EU2'!$D:$E,MATCH("HOME",'EU2'!$D$1:$E$1,0),0),"")&amp;IFERROR(VLOOKUP(DZ$2&amp;$A20,'EUC2'!$C:$F,MATCH("AWAY",'EUC2'!$C$1:$F$1,0),0),"")&amp;IFERROR(VLOOKUP(DZ$2&amp;$A20,'EUC2'!$D:$E,MATCH("HOME",'EUC2'!$D$1:$E$1,0),0),"")</f>
        <v/>
      </c>
      <c r="EA20" s="25" t="str">
        <f>IFERROR(VLOOKUP(EA$2&amp;$B20,'FPL FIX2'!$N$1:$Q$400,MATCH("HOME",'FPL FIX2'!$N$1:$Q$1,0),0),"")&amp;IFERROR(VLOOKUP(EA$2&amp;$B20,'FPL FIX2'!$O$1:$P$400,MATCH("AWAY",'FPL FIX2'!$O$1:$P$1,0),0),"")&amp;IFERROR(VLOOKUP(EA$2&amp;$A20,'FA2'!$A:$D,MATCH("AWAY",'FA2'!$A$1:$D$1,0),0),"")&amp;IFERROR(VLOOKUP(EA$2&amp;$A20,'FA2'!$B:$C,MATCH("HOME",'FA2'!$B$1:$C$1,0),0),"")&amp;IFERROR(VLOOKUP(EA$2&amp;$A20,'EFL2'!$A:$D,MATCH("AWAY",'EFL2'!$A$1:$D$1,0),0),"")&amp;IFERROR(VLOOKUP(EA$2&amp;$A20,'EFL2'!$B:$C,MATCH("HOME",'EFL2'!$B$1:$C$1,0),0),"")&amp;IFERROR(VLOOKUP(EA$2&amp;$A20,'UCL2'!$C:$F,MATCH("AWAY",'UCL2'!$C$1:$F$1,0),0),"")&amp;IFERROR(VLOOKUP(EA$2&amp;$A20,'UCL2'!$D:$E,MATCH("HOME",'UCL2'!$D$1:$E$1,0),0),"")&amp;IFERROR(VLOOKUP(EA$2&amp;$A20,'EU2'!$C:$F,MATCH("AWAY",'EU2'!$C$1:$F$1,0),0),"")&amp;IFERROR(VLOOKUP(EA$2&amp;$A20,'EU2'!$D:$E,MATCH("HOME",'EU2'!$D$1:$E$1,0),0),"")&amp;IFERROR(VLOOKUP(EA$2&amp;$A20,'EUC2'!$C:$F,MATCH("AWAY",'EUC2'!$C$1:$F$1,0),0),"")&amp;IFERROR(VLOOKUP(EA$2&amp;$A20,'EUC2'!$D:$E,MATCH("HOME",'EUC2'!$D$1:$E$1,0),0),"")</f>
        <v/>
      </c>
      <c r="EB20" s="25" t="str">
        <f>IFERROR(VLOOKUP(EB$2&amp;$B20,'FPL FIX2'!$N$1:$Q$400,MATCH("HOME",'FPL FIX2'!$N$1:$Q$1,0),0),"")&amp;IFERROR(VLOOKUP(EB$2&amp;$B20,'FPL FIX2'!$O$1:$P$400,MATCH("AWAY",'FPL FIX2'!$O$1:$P$1,0),0),"")&amp;IFERROR(VLOOKUP(EB$2&amp;$A20,'FA2'!$A:$D,MATCH("AWAY",'FA2'!$A$1:$D$1,0),0),"")&amp;IFERROR(VLOOKUP(EB$2&amp;$A20,'FA2'!$B:$C,MATCH("HOME",'FA2'!$B$1:$C$1,0),0),"")&amp;IFERROR(VLOOKUP(EB$2&amp;$A20,'EFL2'!$A:$D,MATCH("AWAY",'EFL2'!$A$1:$D$1,0),0),"")&amp;IFERROR(VLOOKUP(EB$2&amp;$A20,'EFL2'!$B:$C,MATCH("HOME",'EFL2'!$B$1:$C$1,0),0),"")&amp;IFERROR(VLOOKUP(EB$2&amp;$A20,'UCL2'!$C:$F,MATCH("AWAY",'UCL2'!$C$1:$F$1,0),0),"")&amp;IFERROR(VLOOKUP(EB$2&amp;$A20,'UCL2'!$D:$E,MATCH("HOME",'UCL2'!$D$1:$E$1,0),0),"")&amp;IFERROR(VLOOKUP(EB$2&amp;$A20,'EU2'!$C:$F,MATCH("AWAY",'EU2'!$C$1:$F$1,0),0),"")&amp;IFERROR(VLOOKUP(EB$2&amp;$A20,'EU2'!$D:$E,MATCH("HOME",'EU2'!$D$1:$E$1,0),0),"")&amp;IFERROR(VLOOKUP(EB$2&amp;$A20,'EUC2'!$C:$F,MATCH("AWAY",'EUC2'!$C$1:$F$1,0),0),"")&amp;IFERROR(VLOOKUP(EB$2&amp;$A20,'EUC2'!$D:$E,MATCH("HOME",'EUC2'!$D$1:$E$1,0),0),"")</f>
        <v/>
      </c>
      <c r="EC20" s="25" t="str">
        <f>IFERROR(VLOOKUP(EC$2&amp;$B20,'FPL FIX2'!$N$1:$Q$400,MATCH("HOME",'FPL FIX2'!$N$1:$Q$1,0),0),"")&amp;IFERROR(VLOOKUP(EC$2&amp;$B20,'FPL FIX2'!$O$1:$P$400,MATCH("AWAY",'FPL FIX2'!$O$1:$P$1,0),0),"")&amp;IFERROR(VLOOKUP(EC$2&amp;$A20,'FA2'!$A:$D,MATCH("AWAY",'FA2'!$A$1:$D$1,0),0),"")&amp;IFERROR(VLOOKUP(EC$2&amp;$A20,'FA2'!$B:$C,MATCH("HOME",'FA2'!$B$1:$C$1,0),0),"")&amp;IFERROR(VLOOKUP(EC$2&amp;$A20,'EFL2'!$A:$D,MATCH("AWAY",'EFL2'!$A$1:$D$1,0),0),"")&amp;IFERROR(VLOOKUP(EC$2&amp;$A20,'EFL2'!$B:$C,MATCH("HOME",'EFL2'!$B$1:$C$1,0),0),"")&amp;IFERROR(VLOOKUP(EC$2&amp;$A20,'UCL2'!$C:$F,MATCH("AWAY",'UCL2'!$C$1:$F$1,0),0),"")&amp;IFERROR(VLOOKUP(EC$2&amp;$A20,'UCL2'!$D:$E,MATCH("HOME",'UCL2'!$D$1:$E$1,0),0),"")&amp;IFERROR(VLOOKUP(EC$2&amp;$A20,'EU2'!$C:$F,MATCH("AWAY",'EU2'!$C$1:$F$1,0),0),"")&amp;IFERROR(VLOOKUP(EC$2&amp;$A20,'EU2'!$D:$E,MATCH("HOME",'EU2'!$D$1:$E$1,0),0),"")&amp;IFERROR(VLOOKUP(EC$2&amp;$A20,'EUC2'!$C:$F,MATCH("AWAY",'EUC2'!$C$1:$F$1,0),0),"")&amp;IFERROR(VLOOKUP(EC$2&amp;$A20,'EUC2'!$D:$E,MATCH("HOME",'EUC2'!$D$1:$E$1,0),0),"")</f>
        <v/>
      </c>
      <c r="ED20" s="25" t="str">
        <f>IFERROR(VLOOKUP(ED$2&amp;$B20,'FPL FIX2'!$N$1:$Q$400,MATCH("HOME",'FPL FIX2'!$N$1:$Q$1,0),0),"")&amp;IFERROR(VLOOKUP(ED$2&amp;$B20,'FPL FIX2'!$O$1:$P$400,MATCH("AWAY",'FPL FIX2'!$O$1:$P$1,0),0),"")&amp;IFERROR(VLOOKUP(ED$2&amp;$A20,'FA2'!$A:$D,MATCH("AWAY",'FA2'!$A$1:$D$1,0),0),"")&amp;IFERROR(VLOOKUP(ED$2&amp;$A20,'FA2'!$B:$C,MATCH("HOME",'FA2'!$B$1:$C$1,0),0),"")&amp;IFERROR(VLOOKUP(ED$2&amp;$A20,'EFL2'!$A:$D,MATCH("AWAY",'EFL2'!$A$1:$D$1,0),0),"")&amp;IFERROR(VLOOKUP(ED$2&amp;$A20,'EFL2'!$B:$C,MATCH("HOME",'EFL2'!$B$1:$C$1,0),0),"")&amp;IFERROR(VLOOKUP(ED$2&amp;$A20,'UCL2'!$C:$F,MATCH("AWAY",'UCL2'!$C$1:$F$1,0),0),"")&amp;IFERROR(VLOOKUP(ED$2&amp;$A20,'UCL2'!$D:$E,MATCH("HOME",'UCL2'!$D$1:$E$1,0),0),"")&amp;IFERROR(VLOOKUP(ED$2&amp;$A20,'EU2'!$C:$F,MATCH("AWAY",'EU2'!$C$1:$F$1,0),0),"")&amp;IFERROR(VLOOKUP(ED$2&amp;$A20,'EU2'!$D:$E,MATCH("HOME",'EU2'!$D$1:$E$1,0),0),"")&amp;IFERROR(VLOOKUP(ED$2&amp;$A20,'EUC2'!$C:$F,MATCH("AWAY",'EUC2'!$C$1:$F$1,0),0),"")&amp;IFERROR(VLOOKUP(ED$2&amp;$A20,'EUC2'!$D:$E,MATCH("HOME",'EUC2'!$D$1:$E$1,0),0),"")</f>
        <v/>
      </c>
      <c r="EE20" s="25" t="str">
        <f>IFERROR(VLOOKUP(EE$2&amp;$B20,'FPL FIX2'!$N$1:$Q$400,MATCH("HOME",'FPL FIX2'!$N$1:$Q$1,0),0),"")&amp;IFERROR(VLOOKUP(EE$2&amp;$B20,'FPL FIX2'!$O$1:$P$400,MATCH("AWAY",'FPL FIX2'!$O$1:$P$1,0),0),"")&amp;IFERROR(VLOOKUP(EE$2&amp;$A20,'FA2'!$A:$D,MATCH("AWAY",'FA2'!$A$1:$D$1,0),0),"")&amp;IFERROR(VLOOKUP(EE$2&amp;$A20,'FA2'!$B:$C,MATCH("HOME",'FA2'!$B$1:$C$1,0),0),"")&amp;IFERROR(VLOOKUP(EE$2&amp;$A20,'EFL2'!$A:$D,MATCH("AWAY",'EFL2'!$A$1:$D$1,0),0),"")&amp;IFERROR(VLOOKUP(EE$2&amp;$A20,'EFL2'!$B:$C,MATCH("HOME",'EFL2'!$B$1:$C$1,0),0),"")&amp;IFERROR(VLOOKUP(EE$2&amp;$A20,'UCL2'!$C:$F,MATCH("AWAY",'UCL2'!$C$1:$F$1,0),0),"")&amp;IFERROR(VLOOKUP(EE$2&amp;$A20,'UCL2'!$D:$E,MATCH("HOME",'UCL2'!$D$1:$E$1,0),0),"")&amp;IFERROR(VLOOKUP(EE$2&amp;$A20,'EU2'!$C:$F,MATCH("AWAY",'EU2'!$C$1:$F$1,0),0),"")&amp;IFERROR(VLOOKUP(EE$2&amp;$A20,'EU2'!$D:$E,MATCH("HOME",'EU2'!$D$1:$E$1,0),0),"")&amp;IFERROR(VLOOKUP(EE$2&amp;$A20,'EUC2'!$C:$F,MATCH("AWAY",'EUC2'!$C$1:$F$1,0),0),"")&amp;IFERROR(VLOOKUP(EE$2&amp;$A20,'EUC2'!$D:$E,MATCH("HOME",'EUC2'!$D$1:$E$1,0),0),"")</f>
        <v/>
      </c>
      <c r="EF20" s="25" t="str">
        <f>IFERROR(VLOOKUP(EF$2&amp;$B20,'FPL FIX2'!$N$1:$Q$400,MATCH("HOME",'FPL FIX2'!$N$1:$Q$1,0),0),"")&amp;IFERROR(VLOOKUP(EF$2&amp;$B20,'FPL FIX2'!$O$1:$P$400,MATCH("AWAY",'FPL FIX2'!$O$1:$P$1,0),0),"")&amp;IFERROR(VLOOKUP(EF$2&amp;$A20,'FA2'!$A:$D,MATCH("AWAY",'FA2'!$A$1:$D$1,0),0),"")&amp;IFERROR(VLOOKUP(EF$2&amp;$A20,'FA2'!$B:$C,MATCH("HOME",'FA2'!$B$1:$C$1,0),0),"")&amp;IFERROR(VLOOKUP(EF$2&amp;$A20,'EFL2'!$A:$D,MATCH("AWAY",'EFL2'!$A$1:$D$1,0),0),"")&amp;IFERROR(VLOOKUP(EF$2&amp;$A20,'EFL2'!$B:$C,MATCH("HOME",'EFL2'!$B$1:$C$1,0),0),"")&amp;IFERROR(VLOOKUP(EF$2&amp;$A20,'UCL2'!$C:$F,MATCH("AWAY",'UCL2'!$C$1:$F$1,0),0),"")&amp;IFERROR(VLOOKUP(EF$2&amp;$A20,'UCL2'!$D:$E,MATCH("HOME",'UCL2'!$D$1:$E$1,0),0),"")&amp;IFERROR(VLOOKUP(EF$2&amp;$A20,'EU2'!$C:$F,MATCH("AWAY",'EU2'!$C$1:$F$1,0),0),"")&amp;IFERROR(VLOOKUP(EF$2&amp;$A20,'EU2'!$D:$E,MATCH("HOME",'EU2'!$D$1:$E$1,0),0),"")&amp;IFERROR(VLOOKUP(EF$2&amp;$A20,'EUC2'!$C:$F,MATCH("AWAY",'EUC2'!$C$1:$F$1,0),0),"")&amp;IFERROR(VLOOKUP(EF$2&amp;$A20,'EUC2'!$D:$E,MATCH("HOME",'EUC2'!$D$1:$E$1,0),0),"")</f>
        <v/>
      </c>
      <c r="EG20" s="25" t="str">
        <f>IFERROR(VLOOKUP(EG$2&amp;$B20,'FPL FIX2'!$N$1:$Q$400,MATCH("HOME",'FPL FIX2'!$N$1:$Q$1,0),0),"")&amp;IFERROR(VLOOKUP(EG$2&amp;$B20,'FPL FIX2'!$O$1:$P$400,MATCH("AWAY",'FPL FIX2'!$O$1:$P$1,0),0),"")&amp;IFERROR(VLOOKUP(EG$2&amp;$A20,'FA2'!$A:$D,MATCH("AWAY",'FA2'!$A$1:$D$1,0),0),"")&amp;IFERROR(VLOOKUP(EG$2&amp;$A20,'FA2'!$B:$C,MATCH("HOME",'FA2'!$B$1:$C$1,0),0),"")&amp;IFERROR(VLOOKUP(EG$2&amp;$A20,'EFL2'!$A:$D,MATCH("AWAY",'EFL2'!$A$1:$D$1,0),0),"")&amp;IFERROR(VLOOKUP(EG$2&amp;$A20,'EFL2'!$B:$C,MATCH("HOME",'EFL2'!$B$1:$C$1,0),0),"")&amp;IFERROR(VLOOKUP(EG$2&amp;$A20,'UCL2'!$C:$F,MATCH("AWAY",'UCL2'!$C$1:$F$1,0),0),"")&amp;IFERROR(VLOOKUP(EG$2&amp;$A20,'UCL2'!$D:$E,MATCH("HOME",'UCL2'!$D$1:$E$1,0),0),"")&amp;IFERROR(VLOOKUP(EG$2&amp;$A20,'EU2'!$C:$F,MATCH("AWAY",'EU2'!$C$1:$F$1,0),0),"")&amp;IFERROR(VLOOKUP(EG$2&amp;$A20,'EU2'!$D:$E,MATCH("HOME",'EU2'!$D$1:$E$1,0),0),"")&amp;IFERROR(VLOOKUP(EG$2&amp;$A20,'EUC2'!$C:$F,MATCH("AWAY",'EUC2'!$C$1:$F$1,0),0),"")&amp;IFERROR(VLOOKUP(EG$2&amp;$A20,'EUC2'!$D:$E,MATCH("HOME",'EUC2'!$D$1:$E$1,0),0),"")</f>
        <v/>
      </c>
      <c r="EH20" s="25" t="str">
        <f>IFERROR(VLOOKUP(EH$2&amp;$B20,'FPL FIX2'!$N$1:$Q$400,MATCH("HOME",'FPL FIX2'!$N$1:$Q$1,0),0),"")&amp;IFERROR(VLOOKUP(EH$2&amp;$B20,'FPL FIX2'!$O$1:$P$400,MATCH("AWAY",'FPL FIX2'!$O$1:$P$1,0),0),"")&amp;IFERROR(VLOOKUP(EH$2&amp;$A20,'FA2'!$A:$D,MATCH("AWAY",'FA2'!$A$1:$D$1,0),0),"")&amp;IFERROR(VLOOKUP(EH$2&amp;$A20,'FA2'!$B:$C,MATCH("HOME",'FA2'!$B$1:$C$1,0),0),"")&amp;IFERROR(VLOOKUP(EH$2&amp;$A20,'EFL2'!$A:$D,MATCH("AWAY",'EFL2'!$A$1:$D$1,0),0),"")&amp;IFERROR(VLOOKUP(EH$2&amp;$A20,'EFL2'!$B:$C,MATCH("HOME",'EFL2'!$B$1:$C$1,0),0),"")&amp;IFERROR(VLOOKUP(EH$2&amp;$A20,'UCL2'!$C:$F,MATCH("AWAY",'UCL2'!$C$1:$F$1,0),0),"")&amp;IFERROR(VLOOKUP(EH$2&amp;$A20,'UCL2'!$D:$E,MATCH("HOME",'UCL2'!$D$1:$E$1,0),0),"")&amp;IFERROR(VLOOKUP(EH$2&amp;$A20,'EU2'!$C:$F,MATCH("AWAY",'EU2'!$C$1:$F$1,0),0),"")&amp;IFERROR(VLOOKUP(EH$2&amp;$A20,'EU2'!$D:$E,MATCH("HOME",'EU2'!$D$1:$E$1,0),0),"")&amp;IFERROR(VLOOKUP(EH$2&amp;$A20,'EUC2'!$C:$F,MATCH("AWAY",'EUC2'!$C$1:$F$1,0),0),"")&amp;IFERROR(VLOOKUP(EH$2&amp;$A20,'EUC2'!$D:$E,MATCH("HOME",'EUC2'!$D$1:$E$1,0),0),"")</f>
        <v/>
      </c>
      <c r="EI20" s="25" t="str">
        <f>IFERROR(VLOOKUP(EI$2&amp;$B20,'FPL FIX2'!$N$1:$Q$400,MATCH("HOME",'FPL FIX2'!$N$1:$Q$1,0),0),"")&amp;IFERROR(VLOOKUP(EI$2&amp;$B20,'FPL FIX2'!$O$1:$P$400,MATCH("AWAY",'FPL FIX2'!$O$1:$P$1,0),0),"")&amp;IFERROR(VLOOKUP(EI$2&amp;$A20,'FA2'!$A:$D,MATCH("AWAY",'FA2'!$A$1:$D$1,0),0),"")&amp;IFERROR(VLOOKUP(EI$2&amp;$A20,'FA2'!$B:$C,MATCH("HOME",'FA2'!$B$1:$C$1,0),0),"")&amp;IFERROR(VLOOKUP(EI$2&amp;$A20,'EFL2'!$A:$D,MATCH("AWAY",'EFL2'!$A$1:$D$1,0),0),"")&amp;IFERROR(VLOOKUP(EI$2&amp;$A20,'EFL2'!$B:$C,MATCH("HOME",'EFL2'!$B$1:$C$1,0),0),"")&amp;IFERROR(VLOOKUP(EI$2&amp;$A20,'UCL2'!$C:$F,MATCH("AWAY",'UCL2'!$C$1:$F$1,0),0),"")&amp;IFERROR(VLOOKUP(EI$2&amp;$A20,'UCL2'!$D:$E,MATCH("HOME",'UCL2'!$D$1:$E$1,0),0),"")&amp;IFERROR(VLOOKUP(EI$2&amp;$A20,'EU2'!$C:$F,MATCH("AWAY",'EU2'!$C$1:$F$1,0),0),"")&amp;IFERROR(VLOOKUP(EI$2&amp;$A20,'EU2'!$D:$E,MATCH("HOME",'EU2'!$D$1:$E$1,0),0),"")&amp;IFERROR(VLOOKUP(EI$2&amp;$A20,'EUC2'!$C:$F,MATCH("AWAY",'EUC2'!$C$1:$F$1,0),0),"")&amp;IFERROR(VLOOKUP(EI$2&amp;$A20,'EUC2'!$D:$E,MATCH("HOME",'EUC2'!$D$1:$E$1,0),0),"")</f>
        <v/>
      </c>
      <c r="EJ20" s="25" t="str">
        <f>IFERROR(VLOOKUP(EJ$2&amp;$B20,'FPL FIX2'!$N$1:$Q$400,MATCH("HOME",'FPL FIX2'!$N$1:$Q$1,0),0),"")&amp;IFERROR(VLOOKUP(EJ$2&amp;$B20,'FPL FIX2'!$O$1:$P$400,MATCH("AWAY",'FPL FIX2'!$O$1:$P$1,0),0),"")&amp;IFERROR(VLOOKUP(EJ$2&amp;$A20,'FA2'!$A:$D,MATCH("AWAY",'FA2'!$A$1:$D$1,0),0),"")&amp;IFERROR(VLOOKUP(EJ$2&amp;$A20,'FA2'!$B:$C,MATCH("HOME",'FA2'!$B$1:$C$1,0),0),"")&amp;IFERROR(VLOOKUP(EJ$2&amp;$A20,'EFL2'!$A:$D,MATCH("AWAY",'EFL2'!$A$1:$D$1,0),0),"")&amp;IFERROR(VLOOKUP(EJ$2&amp;$A20,'EFL2'!$B:$C,MATCH("HOME",'EFL2'!$B$1:$C$1,0),0),"")&amp;IFERROR(VLOOKUP(EJ$2&amp;$A20,'UCL2'!$C:$F,MATCH("AWAY",'UCL2'!$C$1:$F$1,0),0),"")&amp;IFERROR(VLOOKUP(EJ$2&amp;$A20,'UCL2'!$D:$E,MATCH("HOME",'UCL2'!$D$1:$E$1,0),0),"")&amp;IFERROR(VLOOKUP(EJ$2&amp;$A20,'EU2'!$C:$F,MATCH("AWAY",'EU2'!$C$1:$F$1,0),0),"")&amp;IFERROR(VLOOKUP(EJ$2&amp;$A20,'EU2'!$D:$E,MATCH("HOME",'EU2'!$D$1:$E$1,0),0),"")&amp;IFERROR(VLOOKUP(EJ$2&amp;$A20,'EUC2'!$C:$F,MATCH("AWAY",'EUC2'!$C$1:$F$1,0),0),"")&amp;IFERROR(VLOOKUP(EJ$2&amp;$A20,'EUC2'!$D:$E,MATCH("HOME",'EUC2'!$D$1:$E$1,0),0),"")</f>
        <v/>
      </c>
      <c r="EK20" s="25" t="str">
        <f>IFERROR(VLOOKUP(EK$2&amp;$B20,'FPL FIX2'!$N$1:$Q$400,MATCH("HOME",'FPL FIX2'!$N$1:$Q$1,0),0),"")&amp;IFERROR(VLOOKUP(EK$2&amp;$B20,'FPL FIX2'!$O$1:$P$400,MATCH("AWAY",'FPL FIX2'!$O$1:$P$1,0),0),"")&amp;IFERROR(VLOOKUP(EK$2&amp;$A20,'FA2'!$A:$D,MATCH("AWAY",'FA2'!$A$1:$D$1,0),0),"")&amp;IFERROR(VLOOKUP(EK$2&amp;$A20,'FA2'!$B:$C,MATCH("HOME",'FA2'!$B$1:$C$1,0),0),"")&amp;IFERROR(VLOOKUP(EK$2&amp;$A20,'EFL2'!$A:$D,MATCH("AWAY",'EFL2'!$A$1:$D$1,0),0),"")&amp;IFERROR(VLOOKUP(EK$2&amp;$A20,'EFL2'!$B:$C,MATCH("HOME",'EFL2'!$B$1:$C$1,0),0),"")&amp;IFERROR(VLOOKUP(EK$2&amp;$A20,'UCL2'!$C:$F,MATCH("AWAY",'UCL2'!$C$1:$F$1,0),0),"")&amp;IFERROR(VLOOKUP(EK$2&amp;$A20,'UCL2'!$D:$E,MATCH("HOME",'UCL2'!$D$1:$E$1,0),0),"")&amp;IFERROR(VLOOKUP(EK$2&amp;$A20,'EU2'!$C:$F,MATCH("AWAY",'EU2'!$C$1:$F$1,0),0),"")&amp;IFERROR(VLOOKUP(EK$2&amp;$A20,'EU2'!$D:$E,MATCH("HOME",'EU2'!$D$1:$E$1,0),0),"")&amp;IFERROR(VLOOKUP(EK$2&amp;$A20,'EUC2'!$C:$F,MATCH("AWAY",'EUC2'!$C$1:$F$1,0),0),"")&amp;IFERROR(VLOOKUP(EK$2&amp;$A20,'EUC2'!$D:$E,MATCH("HOME",'EUC2'!$D$1:$E$1,0),0),"")</f>
        <v/>
      </c>
      <c r="EL20" s="25" t="str">
        <f>IFERROR(VLOOKUP(EL$2&amp;$B20,'FPL FIX2'!$N$1:$Q$400,MATCH("HOME",'FPL FIX2'!$N$1:$Q$1,0),0),"")&amp;IFERROR(VLOOKUP(EL$2&amp;$B20,'FPL FIX2'!$O$1:$P$400,MATCH("AWAY",'FPL FIX2'!$O$1:$P$1,0),0),"")&amp;IFERROR(VLOOKUP(EL$2&amp;$A20,'FA2'!$A:$D,MATCH("AWAY",'FA2'!$A$1:$D$1,0),0),"")&amp;IFERROR(VLOOKUP(EL$2&amp;$A20,'FA2'!$B:$C,MATCH("HOME",'FA2'!$B$1:$C$1,0),0),"")&amp;IFERROR(VLOOKUP(EL$2&amp;$A20,'EFL2'!$A:$D,MATCH("AWAY",'EFL2'!$A$1:$D$1,0),0),"")&amp;IFERROR(VLOOKUP(EL$2&amp;$A20,'EFL2'!$B:$C,MATCH("HOME",'EFL2'!$B$1:$C$1,0),0),"")&amp;IFERROR(VLOOKUP(EL$2&amp;$A20,'UCL2'!$C:$F,MATCH("AWAY",'UCL2'!$C$1:$F$1,0),0),"")&amp;IFERROR(VLOOKUP(EL$2&amp;$A20,'UCL2'!$D:$E,MATCH("HOME",'UCL2'!$D$1:$E$1,0),0),"")&amp;IFERROR(VLOOKUP(EL$2&amp;$A20,'EU2'!$C:$F,MATCH("AWAY",'EU2'!$C$1:$F$1,0),0),"")&amp;IFERROR(VLOOKUP(EL$2&amp;$A20,'EU2'!$D:$E,MATCH("HOME",'EU2'!$D$1:$E$1,0),0),"")&amp;IFERROR(VLOOKUP(EL$2&amp;$A20,'EUC2'!$C:$F,MATCH("AWAY",'EUC2'!$C$1:$F$1,0),0),"")&amp;IFERROR(VLOOKUP(EL$2&amp;$A20,'EUC2'!$D:$E,MATCH("HOME",'EUC2'!$D$1:$E$1,0),0),"")</f>
        <v/>
      </c>
      <c r="EM20" s="25" t="str">
        <f>IFERROR(VLOOKUP(EM$2&amp;$B20,'FPL FIX2'!$N$1:$Q$400,MATCH("HOME",'FPL FIX2'!$N$1:$Q$1,0),0),"")&amp;IFERROR(VLOOKUP(EM$2&amp;$B20,'FPL FIX2'!$O$1:$P$400,MATCH("AWAY",'FPL FIX2'!$O$1:$P$1,0),0),"")&amp;IFERROR(VLOOKUP(EM$2&amp;$A20,'FA2'!$A:$D,MATCH("AWAY",'FA2'!$A$1:$D$1,0),0),"")&amp;IFERROR(VLOOKUP(EM$2&amp;$A20,'FA2'!$B:$C,MATCH("HOME",'FA2'!$B$1:$C$1,0),0),"")&amp;IFERROR(VLOOKUP(EM$2&amp;$A20,'EFL2'!$A:$D,MATCH("AWAY",'EFL2'!$A$1:$D$1,0),0),"")&amp;IFERROR(VLOOKUP(EM$2&amp;$A20,'EFL2'!$B:$C,MATCH("HOME",'EFL2'!$B$1:$C$1,0),0),"")&amp;IFERROR(VLOOKUP(EM$2&amp;$A20,'UCL2'!$C:$F,MATCH("AWAY",'UCL2'!$C$1:$F$1,0),0),"")&amp;IFERROR(VLOOKUP(EM$2&amp;$A20,'UCL2'!$D:$E,MATCH("HOME",'UCL2'!$D$1:$E$1,0),0),"")&amp;IFERROR(VLOOKUP(EM$2&amp;$A20,'EU2'!$C:$F,MATCH("AWAY",'EU2'!$C$1:$F$1,0),0),"")&amp;IFERROR(VLOOKUP(EM$2&amp;$A20,'EU2'!$D:$E,MATCH("HOME",'EU2'!$D$1:$E$1,0),0),"")&amp;IFERROR(VLOOKUP(EM$2&amp;$A20,'EUC2'!$C:$F,MATCH("AWAY",'EUC2'!$C$1:$F$1,0),0),"")&amp;IFERROR(VLOOKUP(EM$2&amp;$A20,'EUC2'!$D:$E,MATCH("HOME",'EUC2'!$D$1:$E$1,0),0),"")</f>
        <v/>
      </c>
      <c r="EN20" s="25" t="str">
        <f>IFERROR(VLOOKUP(EN$2&amp;$B20,'FPL FIX2'!$N$1:$Q$400,MATCH("HOME",'FPL FIX2'!$N$1:$Q$1,0),0),"")&amp;IFERROR(VLOOKUP(EN$2&amp;$B20,'FPL FIX2'!$O$1:$P$400,MATCH("AWAY",'FPL FIX2'!$O$1:$P$1,0),0),"")&amp;IFERROR(VLOOKUP(EN$2&amp;$A20,'FA2'!$A:$D,MATCH("AWAY",'FA2'!$A$1:$D$1,0),0),"")&amp;IFERROR(VLOOKUP(EN$2&amp;$A20,'FA2'!$B:$C,MATCH("HOME",'FA2'!$B$1:$C$1,0),0),"")&amp;IFERROR(VLOOKUP(EN$2&amp;$A20,'EFL2'!$A:$D,MATCH("AWAY",'EFL2'!$A$1:$D$1,0),0),"")&amp;IFERROR(VLOOKUP(EN$2&amp;$A20,'EFL2'!$B:$C,MATCH("HOME",'EFL2'!$B$1:$C$1,0),0),"")&amp;IFERROR(VLOOKUP(EN$2&amp;$A20,'UCL2'!$C:$F,MATCH("AWAY",'UCL2'!$C$1:$F$1,0),0),"")&amp;IFERROR(VLOOKUP(EN$2&amp;$A20,'UCL2'!$D:$E,MATCH("HOME",'UCL2'!$D$1:$E$1,0),0),"")&amp;IFERROR(VLOOKUP(EN$2&amp;$A20,'EU2'!$C:$F,MATCH("AWAY",'EU2'!$C$1:$F$1,0),0),"")&amp;IFERROR(VLOOKUP(EN$2&amp;$A20,'EU2'!$D:$E,MATCH("HOME",'EU2'!$D$1:$E$1,0),0),"")&amp;IFERROR(VLOOKUP(EN$2&amp;$A20,'EUC2'!$C:$F,MATCH("AWAY",'EUC2'!$C$1:$F$1,0),0),"")&amp;IFERROR(VLOOKUP(EN$2&amp;$A20,'EUC2'!$D:$E,MATCH("HOME",'EUC2'!$D$1:$E$1,0),0),"")</f>
        <v>Lincoln City</v>
      </c>
      <c r="EO20" s="25" t="str">
        <f>IFERROR(VLOOKUP(EO$2&amp;$B20,'FPL FIX2'!$N$1:$Q$400,MATCH("HOME",'FPL FIX2'!$N$1:$Q$1,0),0),"")&amp;IFERROR(VLOOKUP(EO$2&amp;$B20,'FPL FIX2'!$O$1:$P$400,MATCH("AWAY",'FPL FIX2'!$O$1:$P$1,0),0),"")&amp;IFERROR(VLOOKUP(EO$2&amp;$A20,'FA2'!$A:$D,MATCH("AWAY",'FA2'!$A$1:$D$1,0),0),"")&amp;IFERROR(VLOOKUP(EO$2&amp;$A20,'FA2'!$B:$C,MATCH("HOME",'FA2'!$B$1:$C$1,0),0),"")&amp;IFERROR(VLOOKUP(EO$2&amp;$A20,'EFL2'!$A:$D,MATCH("AWAY",'EFL2'!$A$1:$D$1,0),0),"")&amp;IFERROR(VLOOKUP(EO$2&amp;$A20,'EFL2'!$B:$C,MATCH("HOME",'EFL2'!$B$1:$C$1,0),0),"")&amp;IFERROR(VLOOKUP(EO$2&amp;$A20,'UCL2'!$C:$F,MATCH("AWAY",'UCL2'!$C$1:$F$1,0),0),"")&amp;IFERROR(VLOOKUP(EO$2&amp;$A20,'UCL2'!$D:$E,MATCH("HOME",'UCL2'!$D$1:$E$1,0),0),"")&amp;IFERROR(VLOOKUP(EO$2&amp;$A20,'EU2'!$C:$F,MATCH("AWAY",'EU2'!$C$1:$F$1,0),0),"")&amp;IFERROR(VLOOKUP(EO$2&amp;$A20,'EU2'!$D:$E,MATCH("HOME",'EU2'!$D$1:$E$1,0),0),"")&amp;IFERROR(VLOOKUP(EO$2&amp;$A20,'EUC2'!$C:$F,MATCH("AWAY",'EUC2'!$C$1:$F$1,0),0),"")&amp;IFERROR(VLOOKUP(EO$2&amp;$A20,'EUC2'!$D:$E,MATCH("HOME",'EUC2'!$D$1:$E$1,0),0),"")</f>
        <v/>
      </c>
      <c r="EP20" s="25" t="str">
        <f>IFERROR(VLOOKUP(EP$2&amp;$B20,'FPL FIX2'!$N$1:$Q$400,MATCH("HOME",'FPL FIX2'!$N$1:$Q$1,0),0),"")&amp;IFERROR(VLOOKUP(EP$2&amp;$B20,'FPL FIX2'!$O$1:$P$400,MATCH("AWAY",'FPL FIX2'!$O$1:$P$1,0),0),"")&amp;IFERROR(VLOOKUP(EP$2&amp;$A20,'FA2'!$A:$D,MATCH("AWAY",'FA2'!$A$1:$D$1,0),0),"")&amp;IFERROR(VLOOKUP(EP$2&amp;$A20,'FA2'!$B:$C,MATCH("HOME",'FA2'!$B$1:$C$1,0),0),"")&amp;IFERROR(VLOOKUP(EP$2&amp;$A20,'EFL2'!$A:$D,MATCH("AWAY",'EFL2'!$A$1:$D$1,0),0),"")&amp;IFERROR(VLOOKUP(EP$2&amp;$A20,'EFL2'!$B:$C,MATCH("HOME",'EFL2'!$B$1:$C$1,0),0),"")&amp;IFERROR(VLOOKUP(EP$2&amp;$A20,'UCL2'!$C:$F,MATCH("AWAY",'UCL2'!$C$1:$F$1,0),0),"")&amp;IFERROR(VLOOKUP(EP$2&amp;$A20,'UCL2'!$D:$E,MATCH("HOME",'UCL2'!$D$1:$E$1,0),0),"")&amp;IFERROR(VLOOKUP(EP$2&amp;$A20,'EU2'!$C:$F,MATCH("AWAY",'EU2'!$C$1:$F$1,0),0),"")&amp;IFERROR(VLOOKUP(EP$2&amp;$A20,'EU2'!$D:$E,MATCH("HOME",'EU2'!$D$1:$E$1,0),0),"")&amp;IFERROR(VLOOKUP(EP$2&amp;$A20,'EUC2'!$C:$F,MATCH("AWAY",'EUC2'!$C$1:$F$1,0),0),"")&amp;IFERROR(VLOOKUP(EP$2&amp;$A20,'EUC2'!$D:$E,MATCH("HOME",'EUC2'!$D$1:$E$1,0),0),"")</f>
        <v/>
      </c>
      <c r="EQ20" s="25" t="str">
        <f>IFERROR(VLOOKUP(EQ$2&amp;$B20,'FPL FIX2'!$N$1:$Q$400,MATCH("HOME",'FPL FIX2'!$N$1:$Q$1,0),0),"")&amp;IFERROR(VLOOKUP(EQ$2&amp;$B20,'FPL FIX2'!$O$1:$P$400,MATCH("AWAY",'FPL FIX2'!$O$1:$P$1,0),0),"")&amp;IFERROR(VLOOKUP(EQ$2&amp;$A20,'FA2'!$A:$D,MATCH("AWAY",'FA2'!$A$1:$D$1,0),0),"")&amp;IFERROR(VLOOKUP(EQ$2&amp;$A20,'FA2'!$B:$C,MATCH("HOME",'FA2'!$B$1:$C$1,0),0),"")&amp;IFERROR(VLOOKUP(EQ$2&amp;$A20,'EFL2'!$A:$D,MATCH("AWAY",'EFL2'!$A$1:$D$1,0),0),"")&amp;IFERROR(VLOOKUP(EQ$2&amp;$A20,'EFL2'!$B:$C,MATCH("HOME",'EFL2'!$B$1:$C$1,0),0),"")&amp;IFERROR(VLOOKUP(EQ$2&amp;$A20,'UCL2'!$C:$F,MATCH("AWAY",'UCL2'!$C$1:$F$1,0),0),"")&amp;IFERROR(VLOOKUP(EQ$2&amp;$A20,'UCL2'!$D:$E,MATCH("HOME",'UCL2'!$D$1:$E$1,0),0),"")&amp;IFERROR(VLOOKUP(EQ$2&amp;$A20,'EU2'!$C:$F,MATCH("AWAY",'EU2'!$C$1:$F$1,0),0),"")&amp;IFERROR(VLOOKUP(EQ$2&amp;$A20,'EU2'!$D:$E,MATCH("HOME",'EU2'!$D$1:$E$1,0),0),"")&amp;IFERROR(VLOOKUP(EQ$2&amp;$A20,'EUC2'!$C:$F,MATCH("AWAY",'EUC2'!$C$1:$F$1,0),0),"")&amp;IFERROR(VLOOKUP(EQ$2&amp;$A20,'EUC2'!$D:$E,MATCH("HOME",'EUC2'!$D$1:$E$1,0),0),"")</f>
        <v/>
      </c>
      <c r="ER20" s="25" t="str">
        <f>IFERROR(VLOOKUP(ER$2&amp;$B20,'FPL FIX2'!$N$1:$Q$400,MATCH("HOME",'FPL FIX2'!$N$1:$Q$1,0),0),"")&amp;IFERROR(VLOOKUP(ER$2&amp;$B20,'FPL FIX2'!$O$1:$P$400,MATCH("AWAY",'FPL FIX2'!$O$1:$P$1,0),0),"")&amp;IFERROR(VLOOKUP(ER$2&amp;$A20,'FA2'!$A:$D,MATCH("AWAY",'FA2'!$A$1:$D$1,0),0),"")&amp;IFERROR(VLOOKUP(ER$2&amp;$A20,'FA2'!$B:$C,MATCH("HOME",'FA2'!$B$1:$C$1,0),0),"")&amp;IFERROR(VLOOKUP(ER$2&amp;$A20,'EFL2'!$A:$D,MATCH("AWAY",'EFL2'!$A$1:$D$1,0),0),"")&amp;IFERROR(VLOOKUP(ER$2&amp;$A20,'EFL2'!$B:$C,MATCH("HOME",'EFL2'!$B$1:$C$1,0),0),"")&amp;IFERROR(VLOOKUP(ER$2&amp;$A20,'UCL2'!$C:$F,MATCH("AWAY",'UCL2'!$C$1:$F$1,0),0),"")&amp;IFERROR(VLOOKUP(ER$2&amp;$A20,'UCL2'!$D:$E,MATCH("HOME",'UCL2'!$D$1:$E$1,0),0),"")&amp;IFERROR(VLOOKUP(ER$2&amp;$A20,'EU2'!$C:$F,MATCH("AWAY",'EU2'!$C$1:$F$1,0),0),"")&amp;IFERROR(VLOOKUP(ER$2&amp;$A20,'EU2'!$D:$E,MATCH("HOME",'EU2'!$D$1:$E$1,0),0),"")&amp;IFERROR(VLOOKUP(ER$2&amp;$A20,'EUC2'!$C:$F,MATCH("AWAY",'EUC2'!$C$1:$F$1,0),0),"")&amp;IFERROR(VLOOKUP(ER$2&amp;$A20,'EUC2'!$D:$E,MATCH("HOME",'EUC2'!$D$1:$E$1,0),0),"")</f>
        <v/>
      </c>
      <c r="ES20" s="25" t="str">
        <f>IFERROR(VLOOKUP(ES$2&amp;$B20,'FPL FIX2'!$N$1:$Q$400,MATCH("HOME",'FPL FIX2'!$N$1:$Q$1,0),0),"")&amp;IFERROR(VLOOKUP(ES$2&amp;$B20,'FPL FIX2'!$O$1:$P$400,MATCH("AWAY",'FPL FIX2'!$O$1:$P$1,0),0),"")&amp;IFERROR(VLOOKUP(ES$2&amp;$A20,'FA2'!$A:$D,MATCH("AWAY",'FA2'!$A$1:$D$1,0),0),"")&amp;IFERROR(VLOOKUP(ES$2&amp;$A20,'FA2'!$B:$C,MATCH("HOME",'FA2'!$B$1:$C$1,0),0),"")&amp;IFERROR(VLOOKUP(ES$2&amp;$A20,'EFL2'!$A:$D,MATCH("AWAY",'EFL2'!$A$1:$D$1,0),0),"")&amp;IFERROR(VLOOKUP(ES$2&amp;$A20,'EFL2'!$B:$C,MATCH("HOME",'EFL2'!$B$1:$C$1,0),0),"")&amp;IFERROR(VLOOKUP(ES$2&amp;$A20,'UCL2'!$C:$F,MATCH("AWAY",'UCL2'!$C$1:$F$1,0),0),"")&amp;IFERROR(VLOOKUP(ES$2&amp;$A20,'UCL2'!$D:$E,MATCH("HOME",'UCL2'!$D$1:$E$1,0),0),"")&amp;IFERROR(VLOOKUP(ES$2&amp;$A20,'EU2'!$C:$F,MATCH("AWAY",'EU2'!$C$1:$F$1,0),0),"")&amp;IFERROR(VLOOKUP(ES$2&amp;$A20,'EU2'!$D:$E,MATCH("HOME",'EU2'!$D$1:$E$1,0),0),"")&amp;IFERROR(VLOOKUP(ES$2&amp;$A20,'EUC2'!$C:$F,MATCH("AWAY",'EUC2'!$C$1:$F$1,0),0),"")&amp;IFERROR(VLOOKUP(ES$2&amp;$A20,'EUC2'!$D:$E,MATCH("HOME",'EUC2'!$D$1:$E$1,0),0),"")</f>
        <v/>
      </c>
      <c r="ET20" s="25" t="str">
        <f>IFERROR(VLOOKUP(ET$2&amp;$B20,'FPL FIX2'!$N$1:$Q$400,MATCH("HOME",'FPL FIX2'!$N$1:$Q$1,0),0),"")&amp;IFERROR(VLOOKUP(ET$2&amp;$B20,'FPL FIX2'!$O$1:$P$400,MATCH("AWAY",'FPL FIX2'!$O$1:$P$1,0),0),"")&amp;IFERROR(VLOOKUP(ET$2&amp;$A20,'FA2'!$A:$D,MATCH("AWAY",'FA2'!$A$1:$D$1,0),0),"")&amp;IFERROR(VLOOKUP(ET$2&amp;$A20,'FA2'!$B:$C,MATCH("HOME",'FA2'!$B$1:$C$1,0),0),"")&amp;IFERROR(VLOOKUP(ET$2&amp;$A20,'EFL2'!$A:$D,MATCH("AWAY",'EFL2'!$A$1:$D$1,0),0),"")&amp;IFERROR(VLOOKUP(ET$2&amp;$A20,'EFL2'!$B:$C,MATCH("HOME",'EFL2'!$B$1:$C$1,0),0),"")&amp;IFERROR(VLOOKUP(ET$2&amp;$A20,'UCL2'!$C:$F,MATCH("AWAY",'UCL2'!$C$1:$F$1,0),0),"")&amp;IFERROR(VLOOKUP(ET$2&amp;$A20,'UCL2'!$D:$E,MATCH("HOME",'UCL2'!$D$1:$E$1,0),0),"")&amp;IFERROR(VLOOKUP(ET$2&amp;$A20,'EU2'!$C:$F,MATCH("AWAY",'EU2'!$C$1:$F$1,0),0),"")&amp;IFERROR(VLOOKUP(ET$2&amp;$A20,'EU2'!$D:$E,MATCH("HOME",'EU2'!$D$1:$E$1,0),0),"")&amp;IFERROR(VLOOKUP(ET$2&amp;$A20,'EUC2'!$C:$F,MATCH("AWAY",'EUC2'!$C$1:$F$1,0),0),"")&amp;IFERROR(VLOOKUP(ET$2&amp;$A20,'EUC2'!$D:$E,MATCH("HOME",'EUC2'!$D$1:$E$1,0),0),"")</f>
        <v>BHA</v>
      </c>
      <c r="EU20" s="25" t="str">
        <f>IFERROR(VLOOKUP(EU$2&amp;$B20,'FPL FIX2'!$N$1:$Q$400,MATCH("HOME",'FPL FIX2'!$N$1:$Q$1,0),0),"")&amp;IFERROR(VLOOKUP(EU$2&amp;$B20,'FPL FIX2'!$O$1:$P$400,MATCH("AWAY",'FPL FIX2'!$O$1:$P$1,0),0),"")&amp;IFERROR(VLOOKUP(EU$2&amp;$A20,'FA2'!$A:$D,MATCH("AWAY",'FA2'!$A$1:$D$1,0),0),"")&amp;IFERROR(VLOOKUP(EU$2&amp;$A20,'FA2'!$B:$C,MATCH("HOME",'FA2'!$B$1:$C$1,0),0),"")&amp;IFERROR(VLOOKUP(EU$2&amp;$A20,'EFL2'!$A:$D,MATCH("AWAY",'EFL2'!$A$1:$D$1,0),0),"")&amp;IFERROR(VLOOKUP(EU$2&amp;$A20,'EFL2'!$B:$C,MATCH("HOME",'EFL2'!$B$1:$C$1,0),0),"")&amp;IFERROR(VLOOKUP(EU$2&amp;$A20,'UCL2'!$C:$F,MATCH("AWAY",'UCL2'!$C$1:$F$1,0),0),"")&amp;IFERROR(VLOOKUP(EU$2&amp;$A20,'UCL2'!$D:$E,MATCH("HOME",'UCL2'!$D$1:$E$1,0),0),"")&amp;IFERROR(VLOOKUP(EU$2&amp;$A20,'EU2'!$C:$F,MATCH("AWAY",'EU2'!$C$1:$F$1,0),0),"")&amp;IFERROR(VLOOKUP(EU$2&amp;$A20,'EU2'!$D:$E,MATCH("HOME",'EU2'!$D$1:$E$1,0),0),"")&amp;IFERROR(VLOOKUP(EU$2&amp;$A20,'EUC2'!$C:$F,MATCH("AWAY",'EUC2'!$C$1:$F$1,0),0),"")&amp;IFERROR(VLOOKUP(EU$2&amp;$A20,'EUC2'!$D:$E,MATCH("HOME",'EUC2'!$D$1:$E$1,0),0),"")</f>
        <v/>
      </c>
      <c r="EV20" s="25" t="str">
        <f>IFERROR(VLOOKUP(EV$2&amp;$B20,'FPL FIX2'!$N$1:$Q$400,MATCH("HOME",'FPL FIX2'!$N$1:$Q$1,0),0),"")&amp;IFERROR(VLOOKUP(EV$2&amp;$B20,'FPL FIX2'!$O$1:$P$400,MATCH("AWAY",'FPL FIX2'!$O$1:$P$1,0),0),"")&amp;IFERROR(VLOOKUP(EV$2&amp;$A20,'FA2'!$A:$D,MATCH("AWAY",'FA2'!$A$1:$D$1,0),0),"")&amp;IFERROR(VLOOKUP(EV$2&amp;$A20,'FA2'!$B:$C,MATCH("HOME",'FA2'!$B$1:$C$1,0),0),"")&amp;IFERROR(VLOOKUP(EV$2&amp;$A20,'EFL2'!$A:$D,MATCH("AWAY",'EFL2'!$A$1:$D$1,0),0),"")&amp;IFERROR(VLOOKUP(EV$2&amp;$A20,'EFL2'!$B:$C,MATCH("HOME",'EFL2'!$B$1:$C$1,0),0),"")&amp;IFERROR(VLOOKUP(EV$2&amp;$A20,'UCL2'!$C:$F,MATCH("AWAY",'UCL2'!$C$1:$F$1,0),0),"")&amp;IFERROR(VLOOKUP(EV$2&amp;$A20,'UCL2'!$D:$E,MATCH("HOME",'UCL2'!$D$1:$E$1,0),0),"")&amp;IFERROR(VLOOKUP(EV$2&amp;$A20,'EU2'!$C:$F,MATCH("AWAY",'EU2'!$C$1:$F$1,0),0),"")&amp;IFERROR(VLOOKUP(EV$2&amp;$A20,'EU2'!$D:$E,MATCH("HOME",'EU2'!$D$1:$E$1,0),0),"")&amp;IFERROR(VLOOKUP(EV$2&amp;$A20,'EUC2'!$C:$F,MATCH("AWAY",'EUC2'!$C$1:$F$1,0),0),"")&amp;IFERROR(VLOOKUP(EV$2&amp;$A20,'EUC2'!$D:$E,MATCH("HOME",'EUC2'!$D$1:$E$1,0),0),"")</f>
        <v/>
      </c>
      <c r="EW20" s="25" t="str">
        <f>IFERROR(VLOOKUP(EW$2&amp;$B20,'FPL FIX2'!$N$1:$Q$400,MATCH("HOME",'FPL FIX2'!$N$1:$Q$1,0),0),"")&amp;IFERROR(VLOOKUP(EW$2&amp;$B20,'FPL FIX2'!$O$1:$P$400,MATCH("AWAY",'FPL FIX2'!$O$1:$P$1,0),0),"")&amp;IFERROR(VLOOKUP(EW$2&amp;$A20,'FA2'!$A:$D,MATCH("AWAY",'FA2'!$A$1:$D$1,0),0),"")&amp;IFERROR(VLOOKUP(EW$2&amp;$A20,'FA2'!$B:$C,MATCH("HOME",'FA2'!$B$1:$C$1,0),0),"")&amp;IFERROR(VLOOKUP(EW$2&amp;$A20,'EFL2'!$A:$D,MATCH("AWAY",'EFL2'!$A$1:$D$1,0),0),"")&amp;IFERROR(VLOOKUP(EW$2&amp;$A20,'EFL2'!$B:$C,MATCH("HOME",'EFL2'!$B$1:$C$1,0),0),"")&amp;IFERROR(VLOOKUP(EW$2&amp;$A20,'UCL2'!$C:$F,MATCH("AWAY",'UCL2'!$C$1:$F$1,0),0),"")&amp;IFERROR(VLOOKUP(EW$2&amp;$A20,'UCL2'!$D:$E,MATCH("HOME",'UCL2'!$D$1:$E$1,0),0),"")&amp;IFERROR(VLOOKUP(EW$2&amp;$A20,'EU2'!$C:$F,MATCH("AWAY",'EU2'!$C$1:$F$1,0),0),"")&amp;IFERROR(VLOOKUP(EW$2&amp;$A20,'EU2'!$D:$E,MATCH("HOME",'EU2'!$D$1:$E$1,0),0),"")&amp;IFERROR(VLOOKUP(EW$2&amp;$A20,'EUC2'!$C:$F,MATCH("AWAY",'EUC2'!$C$1:$F$1,0),0),"")&amp;IFERROR(VLOOKUP(EW$2&amp;$A20,'EUC2'!$D:$E,MATCH("HOME",'EUC2'!$D$1:$E$1,0),0),"")</f>
        <v/>
      </c>
      <c r="EX20" s="25" t="str">
        <f>IFERROR(VLOOKUP(EX$2&amp;$B20,'FPL FIX2'!$N$1:$Q$400,MATCH("HOME",'FPL FIX2'!$N$1:$Q$1,0),0),"")&amp;IFERROR(VLOOKUP(EX$2&amp;$B20,'FPL FIX2'!$O$1:$P$400,MATCH("AWAY",'FPL FIX2'!$O$1:$P$1,0),0),"")&amp;IFERROR(VLOOKUP(EX$2&amp;$A20,'FA2'!$A:$D,MATCH("AWAY",'FA2'!$A$1:$D$1,0),0),"")&amp;IFERROR(VLOOKUP(EX$2&amp;$A20,'FA2'!$B:$C,MATCH("HOME",'FA2'!$B$1:$C$1,0),0),"")&amp;IFERROR(VLOOKUP(EX$2&amp;$A20,'EFL2'!$A:$D,MATCH("AWAY",'EFL2'!$A$1:$D$1,0),0),"")&amp;IFERROR(VLOOKUP(EX$2&amp;$A20,'EFL2'!$B:$C,MATCH("HOME",'EFL2'!$B$1:$C$1,0),0),"")&amp;IFERROR(VLOOKUP(EX$2&amp;$A20,'UCL2'!$C:$F,MATCH("AWAY",'UCL2'!$C$1:$F$1,0),0),"")&amp;IFERROR(VLOOKUP(EX$2&amp;$A20,'UCL2'!$D:$E,MATCH("HOME",'UCL2'!$D$1:$E$1,0),0),"")&amp;IFERROR(VLOOKUP(EX$2&amp;$A20,'EU2'!$C:$F,MATCH("AWAY",'EU2'!$C$1:$F$1,0),0),"")&amp;IFERROR(VLOOKUP(EX$2&amp;$A20,'EU2'!$D:$E,MATCH("HOME",'EU2'!$D$1:$E$1,0),0),"")&amp;IFERROR(VLOOKUP(EX$2&amp;$A20,'EUC2'!$C:$F,MATCH("AWAY",'EUC2'!$C$1:$F$1,0),0),"")&amp;IFERROR(VLOOKUP(EX$2&amp;$A20,'EUC2'!$D:$E,MATCH("HOME",'EUC2'!$D$1:$E$1,0),0),"")</f>
        <v/>
      </c>
      <c r="EY20" s="25" t="str">
        <f>IFERROR(VLOOKUP(EY$2&amp;$B20,'FPL FIX2'!$N$1:$Q$400,MATCH("HOME",'FPL FIX2'!$N$1:$Q$1,0),0),"")&amp;IFERROR(VLOOKUP(EY$2&amp;$B20,'FPL FIX2'!$O$1:$P$400,MATCH("AWAY",'FPL FIX2'!$O$1:$P$1,0),0),"")&amp;IFERROR(VLOOKUP(EY$2&amp;$A20,'FA2'!$A:$D,MATCH("AWAY",'FA2'!$A$1:$D$1,0),0),"")&amp;IFERROR(VLOOKUP(EY$2&amp;$A20,'FA2'!$B:$C,MATCH("HOME",'FA2'!$B$1:$C$1,0),0),"")&amp;IFERROR(VLOOKUP(EY$2&amp;$A20,'EFL2'!$A:$D,MATCH("AWAY",'EFL2'!$A$1:$D$1,0),0),"")&amp;IFERROR(VLOOKUP(EY$2&amp;$A20,'EFL2'!$B:$C,MATCH("HOME",'EFL2'!$B$1:$C$1,0),0),"")&amp;IFERROR(VLOOKUP(EY$2&amp;$A20,'UCL2'!$C:$F,MATCH("AWAY",'UCL2'!$C$1:$F$1,0),0),"")&amp;IFERROR(VLOOKUP(EY$2&amp;$A20,'UCL2'!$D:$E,MATCH("HOME",'UCL2'!$D$1:$E$1,0),0),"")&amp;IFERROR(VLOOKUP(EY$2&amp;$A20,'EU2'!$C:$F,MATCH("AWAY",'EU2'!$C$1:$F$1,0),0),"")&amp;IFERROR(VLOOKUP(EY$2&amp;$A20,'EU2'!$D:$E,MATCH("HOME",'EU2'!$D$1:$E$1,0),0),"")&amp;IFERROR(VLOOKUP(EY$2&amp;$A20,'EUC2'!$C:$F,MATCH("AWAY",'EUC2'!$C$1:$F$1,0),0),"")&amp;IFERROR(VLOOKUP(EY$2&amp;$A20,'EUC2'!$D:$E,MATCH("HOME",'EUC2'!$D$1:$E$1,0),0),"")</f>
        <v>ful</v>
      </c>
      <c r="EZ20" s="25" t="str">
        <f>IFERROR(VLOOKUP(EZ$2&amp;$B20,'FPL FIX2'!$N$1:$Q$400,MATCH("HOME",'FPL FIX2'!$N$1:$Q$1,0),0),"")&amp;IFERROR(VLOOKUP(EZ$2&amp;$B20,'FPL FIX2'!$O$1:$P$400,MATCH("AWAY",'FPL FIX2'!$O$1:$P$1,0),0),"")&amp;IFERROR(VLOOKUP(EZ$2&amp;$A20,'FA2'!$A:$D,MATCH("AWAY",'FA2'!$A$1:$D$1,0),0),"")&amp;IFERROR(VLOOKUP(EZ$2&amp;$A20,'FA2'!$B:$C,MATCH("HOME",'FA2'!$B$1:$C$1,0),0),"")&amp;IFERROR(VLOOKUP(EZ$2&amp;$A20,'EFL2'!$A:$D,MATCH("AWAY",'EFL2'!$A$1:$D$1,0),0),"")&amp;IFERROR(VLOOKUP(EZ$2&amp;$A20,'EFL2'!$B:$C,MATCH("HOME",'EFL2'!$B$1:$C$1,0),0),"")&amp;IFERROR(VLOOKUP(EZ$2&amp;$A20,'UCL2'!$C:$F,MATCH("AWAY",'UCL2'!$C$1:$F$1,0),0),"")&amp;IFERROR(VLOOKUP(EZ$2&amp;$A20,'UCL2'!$D:$E,MATCH("HOME",'UCL2'!$D$1:$E$1,0),0),"")&amp;IFERROR(VLOOKUP(EZ$2&amp;$A20,'EU2'!$C:$F,MATCH("AWAY",'EU2'!$C$1:$F$1,0),0),"")&amp;IFERROR(VLOOKUP(EZ$2&amp;$A20,'EU2'!$D:$E,MATCH("HOME",'EU2'!$D$1:$E$1,0),0),"")&amp;IFERROR(VLOOKUP(EZ$2&amp;$A20,'EUC2'!$C:$F,MATCH("AWAY",'EUC2'!$C$1:$F$1,0),0),"")&amp;IFERROR(VLOOKUP(EZ$2&amp;$A20,'EUC2'!$D:$E,MATCH("HOME",'EUC2'!$D$1:$E$1,0),0),"")</f>
        <v/>
      </c>
      <c r="FA20" s="25" t="str">
        <f>IFERROR(VLOOKUP(FA$2&amp;$B20,'FPL FIX2'!$N$1:$Q$400,MATCH("HOME",'FPL FIX2'!$N$1:$Q$1,0),0),"")&amp;IFERROR(VLOOKUP(FA$2&amp;$B20,'FPL FIX2'!$O$1:$P$400,MATCH("AWAY",'FPL FIX2'!$O$1:$P$1,0),0),"")&amp;IFERROR(VLOOKUP(FA$2&amp;$A20,'FA2'!$A:$D,MATCH("AWAY",'FA2'!$A$1:$D$1,0),0),"")&amp;IFERROR(VLOOKUP(FA$2&amp;$A20,'FA2'!$B:$C,MATCH("HOME",'FA2'!$B$1:$C$1,0),0),"")&amp;IFERROR(VLOOKUP(FA$2&amp;$A20,'EFL2'!$A:$D,MATCH("AWAY",'EFL2'!$A$1:$D$1,0),0),"")&amp;IFERROR(VLOOKUP(FA$2&amp;$A20,'EFL2'!$B:$C,MATCH("HOME",'EFL2'!$B$1:$C$1,0),0),"")&amp;IFERROR(VLOOKUP(FA$2&amp;$A20,'UCL2'!$C:$F,MATCH("AWAY",'UCL2'!$C$1:$F$1,0),0),"")&amp;IFERROR(VLOOKUP(FA$2&amp;$A20,'UCL2'!$D:$E,MATCH("HOME",'UCL2'!$D$1:$E$1,0),0),"")&amp;IFERROR(VLOOKUP(FA$2&amp;$A20,'EU2'!$C:$F,MATCH("AWAY",'EU2'!$C$1:$F$1,0),0),"")&amp;IFERROR(VLOOKUP(FA$2&amp;$A20,'EU2'!$D:$E,MATCH("HOME",'EU2'!$D$1:$E$1,0),0),"")&amp;IFERROR(VLOOKUP(FA$2&amp;$A20,'EUC2'!$C:$F,MATCH("AWAY",'EUC2'!$C$1:$F$1,0),0),"")&amp;IFERROR(VLOOKUP(FA$2&amp;$A20,'EUC2'!$D:$E,MATCH("HOME",'EUC2'!$D$1:$E$1,0),0),"")</f>
        <v/>
      </c>
      <c r="FB20" s="25" t="str">
        <f>IFERROR(VLOOKUP(FB$2&amp;$B20,'FPL FIX2'!$N$1:$Q$400,MATCH("HOME",'FPL FIX2'!$N$1:$Q$1,0),0),"")&amp;IFERROR(VLOOKUP(FB$2&amp;$B20,'FPL FIX2'!$O$1:$P$400,MATCH("AWAY",'FPL FIX2'!$O$1:$P$1,0),0),"")&amp;IFERROR(VLOOKUP(FB$2&amp;$A20,'FA2'!$A:$D,MATCH("AWAY",'FA2'!$A$1:$D$1,0),0),"")&amp;IFERROR(VLOOKUP(FB$2&amp;$A20,'FA2'!$B:$C,MATCH("HOME",'FA2'!$B$1:$C$1,0),0),"")&amp;IFERROR(VLOOKUP(FB$2&amp;$A20,'EFL2'!$A:$D,MATCH("AWAY",'EFL2'!$A$1:$D$1,0),0),"")&amp;IFERROR(VLOOKUP(FB$2&amp;$A20,'EFL2'!$B:$C,MATCH("HOME",'EFL2'!$B$1:$C$1,0),0),"")&amp;IFERROR(VLOOKUP(FB$2&amp;$A20,'UCL2'!$C:$F,MATCH("AWAY",'UCL2'!$C$1:$F$1,0),0),"")&amp;IFERROR(VLOOKUP(FB$2&amp;$A20,'UCL2'!$D:$E,MATCH("HOME",'UCL2'!$D$1:$E$1,0),0),"")&amp;IFERROR(VLOOKUP(FB$2&amp;$A20,'EU2'!$C:$F,MATCH("AWAY",'EU2'!$C$1:$F$1,0),0),"")&amp;IFERROR(VLOOKUP(FB$2&amp;$A20,'EU2'!$D:$E,MATCH("HOME",'EU2'!$D$1:$E$1,0),0),"")&amp;IFERROR(VLOOKUP(FB$2&amp;$A20,'EUC2'!$C:$F,MATCH("AWAY",'EUC2'!$C$1:$F$1,0),0),"")&amp;IFERROR(VLOOKUP(FB$2&amp;$A20,'EUC2'!$D:$E,MATCH("HOME",'EUC2'!$D$1:$E$1,0),0),"")</f>
        <v/>
      </c>
      <c r="FC20" s="25" t="str">
        <f>IFERROR(VLOOKUP(FC$2&amp;$B20,'FPL FIX2'!$N$1:$Q$400,MATCH("HOME",'FPL FIX2'!$N$1:$Q$1,0),0),"")&amp;IFERROR(VLOOKUP(FC$2&amp;$B20,'FPL FIX2'!$O$1:$P$400,MATCH("AWAY",'FPL FIX2'!$O$1:$P$1,0),0),"")&amp;IFERROR(VLOOKUP(FC$2&amp;$A20,'FA2'!$A:$D,MATCH("AWAY",'FA2'!$A$1:$D$1,0),0),"")&amp;IFERROR(VLOOKUP(FC$2&amp;$A20,'FA2'!$B:$C,MATCH("HOME",'FA2'!$B$1:$C$1,0),0),"")&amp;IFERROR(VLOOKUP(FC$2&amp;$A20,'EFL2'!$A:$D,MATCH("AWAY",'EFL2'!$A$1:$D$1,0),0),"")&amp;IFERROR(VLOOKUP(FC$2&amp;$A20,'EFL2'!$B:$C,MATCH("HOME",'EFL2'!$B$1:$C$1,0),0),"")&amp;IFERROR(VLOOKUP(FC$2&amp;$A20,'UCL2'!$C:$F,MATCH("AWAY",'UCL2'!$C$1:$F$1,0),0),"")&amp;IFERROR(VLOOKUP(FC$2&amp;$A20,'UCL2'!$D:$E,MATCH("HOME",'UCL2'!$D$1:$E$1,0),0),"")&amp;IFERROR(VLOOKUP(FC$2&amp;$A20,'EU2'!$C:$F,MATCH("AWAY",'EU2'!$C$1:$F$1,0),0),"")&amp;IFERROR(VLOOKUP(FC$2&amp;$A20,'EU2'!$D:$E,MATCH("HOME",'EU2'!$D$1:$E$1,0),0),"")&amp;IFERROR(VLOOKUP(FC$2&amp;$A20,'EUC2'!$C:$F,MATCH("AWAY",'EUC2'!$C$1:$F$1,0),0),"")&amp;IFERROR(VLOOKUP(FC$2&amp;$A20,'EUC2'!$D:$E,MATCH("HOME",'EUC2'!$D$1:$E$1,0),0),"")</f>
        <v>NFO</v>
      </c>
      <c r="FD20" s="25" t="str">
        <f>IFERROR(VLOOKUP(FD$2&amp;$B20,'FPL FIX2'!$N$1:$Q$400,MATCH("HOME",'FPL FIX2'!$N$1:$Q$1,0),0),"")&amp;IFERROR(VLOOKUP(FD$2&amp;$B20,'FPL FIX2'!$O$1:$P$400,MATCH("AWAY",'FPL FIX2'!$O$1:$P$1,0),0),"")&amp;IFERROR(VLOOKUP(FD$2&amp;$A20,'FA2'!$A:$D,MATCH("AWAY",'FA2'!$A$1:$D$1,0),0),"")&amp;IFERROR(VLOOKUP(FD$2&amp;$A20,'FA2'!$B:$C,MATCH("HOME",'FA2'!$B$1:$C$1,0),0),"")&amp;IFERROR(VLOOKUP(FD$2&amp;$A20,'EFL2'!$A:$D,MATCH("AWAY",'EFL2'!$A$1:$D$1,0),0),"")&amp;IFERROR(VLOOKUP(FD$2&amp;$A20,'EFL2'!$B:$C,MATCH("HOME",'EFL2'!$B$1:$C$1,0),0),"")&amp;IFERROR(VLOOKUP(FD$2&amp;$A20,'UCL2'!$C:$F,MATCH("AWAY",'UCL2'!$C$1:$F$1,0),0),"")&amp;IFERROR(VLOOKUP(FD$2&amp;$A20,'UCL2'!$D:$E,MATCH("HOME",'UCL2'!$D$1:$E$1,0),0),"")&amp;IFERROR(VLOOKUP(FD$2&amp;$A20,'EU2'!$C:$F,MATCH("AWAY",'EU2'!$C$1:$F$1,0),0),"")&amp;IFERROR(VLOOKUP(FD$2&amp;$A20,'EU2'!$D:$E,MATCH("HOME",'EU2'!$D$1:$E$1,0),0),"")&amp;IFERROR(VLOOKUP(FD$2&amp;$A20,'EUC2'!$C:$F,MATCH("AWAY",'EUC2'!$C$1:$F$1,0),0),"")&amp;IFERROR(VLOOKUP(FD$2&amp;$A20,'EUC2'!$D:$E,MATCH("HOME",'EUC2'!$D$1:$E$1,0),0),"")</f>
        <v/>
      </c>
      <c r="FE20" s="25" t="str">
        <f>IFERROR(VLOOKUP(FE$2&amp;$B20,'FPL FIX2'!$N$1:$Q$400,MATCH("HOME",'FPL FIX2'!$N$1:$Q$1,0),0),"")&amp;IFERROR(VLOOKUP(FE$2&amp;$B20,'FPL FIX2'!$O$1:$P$400,MATCH("AWAY",'FPL FIX2'!$O$1:$P$1,0),0),"")&amp;IFERROR(VLOOKUP(FE$2&amp;$A20,'FA2'!$A:$D,MATCH("AWAY",'FA2'!$A$1:$D$1,0),0),"")&amp;IFERROR(VLOOKUP(FE$2&amp;$A20,'FA2'!$B:$C,MATCH("HOME",'FA2'!$B$1:$C$1,0),0),"")&amp;IFERROR(VLOOKUP(FE$2&amp;$A20,'EFL2'!$A:$D,MATCH("AWAY",'EFL2'!$A$1:$D$1,0),0),"")&amp;IFERROR(VLOOKUP(FE$2&amp;$A20,'EFL2'!$B:$C,MATCH("HOME",'EFL2'!$B$1:$C$1,0),0),"")&amp;IFERROR(VLOOKUP(FE$2&amp;$A20,'UCL2'!$C:$F,MATCH("AWAY",'UCL2'!$C$1:$F$1,0),0),"")&amp;IFERROR(VLOOKUP(FE$2&amp;$A20,'UCL2'!$D:$E,MATCH("HOME",'UCL2'!$D$1:$E$1,0),0),"")&amp;IFERROR(VLOOKUP(FE$2&amp;$A20,'EU2'!$C:$F,MATCH("AWAY",'EU2'!$C$1:$F$1,0),0),"")&amp;IFERROR(VLOOKUP(FE$2&amp;$A20,'EU2'!$D:$E,MATCH("HOME",'EU2'!$D$1:$E$1,0),0),"")&amp;IFERROR(VLOOKUP(FE$2&amp;$A20,'EUC2'!$C:$F,MATCH("AWAY",'EUC2'!$C$1:$F$1,0),0),"")&amp;IFERROR(VLOOKUP(FE$2&amp;$A20,'EUC2'!$D:$E,MATCH("HOME",'EUC2'!$D$1:$E$1,0),0),"")</f>
        <v/>
      </c>
      <c r="FF20" s="25" t="str">
        <f>IFERROR(VLOOKUP(FF$2&amp;$B20,'FPL FIX2'!$N$1:$Q$400,MATCH("HOME",'FPL FIX2'!$N$1:$Q$1,0),0),"")&amp;IFERROR(VLOOKUP(FF$2&amp;$B20,'FPL FIX2'!$O$1:$P$400,MATCH("AWAY",'FPL FIX2'!$O$1:$P$1,0),0),"")&amp;IFERROR(VLOOKUP(FF$2&amp;$A20,'FA2'!$A:$D,MATCH("AWAY",'FA2'!$A$1:$D$1,0),0),"")&amp;IFERROR(VLOOKUP(FF$2&amp;$A20,'FA2'!$B:$C,MATCH("HOME",'FA2'!$B$1:$C$1,0),0),"")&amp;IFERROR(VLOOKUP(FF$2&amp;$A20,'EFL2'!$A:$D,MATCH("AWAY",'EFL2'!$A$1:$D$1,0),0),"")&amp;IFERROR(VLOOKUP(FF$2&amp;$A20,'EFL2'!$B:$C,MATCH("HOME",'EFL2'!$B$1:$C$1,0),0),"")&amp;IFERROR(VLOOKUP(FF$2&amp;$A20,'UCL2'!$C:$F,MATCH("AWAY",'UCL2'!$C$1:$F$1,0),0),"")&amp;IFERROR(VLOOKUP(FF$2&amp;$A20,'UCL2'!$D:$E,MATCH("HOME",'UCL2'!$D$1:$E$1,0),0),"")&amp;IFERROR(VLOOKUP(FF$2&amp;$A20,'EU2'!$C:$F,MATCH("AWAY",'EU2'!$C$1:$F$1,0),0),"")&amp;IFERROR(VLOOKUP(FF$2&amp;$A20,'EU2'!$D:$E,MATCH("HOME",'EU2'!$D$1:$E$1,0),0),"")&amp;IFERROR(VLOOKUP(FF$2&amp;$A20,'EUC2'!$C:$F,MATCH("AWAY",'EUC2'!$C$1:$F$1,0),0),"")&amp;IFERROR(VLOOKUP(FF$2&amp;$A20,'EUC2'!$D:$E,MATCH("HOME",'EUC2'!$D$1:$E$1,0),0),"")</f>
        <v>Crystal Palace</v>
      </c>
      <c r="FG20" s="25" t="str">
        <f>IFERROR(VLOOKUP(FG$2&amp;$B20,'FPL FIX2'!$N$1:$Q$400,MATCH("HOME",'FPL FIX2'!$N$1:$Q$1,0),0),"")&amp;IFERROR(VLOOKUP(FG$2&amp;$B20,'FPL FIX2'!$O$1:$P$400,MATCH("AWAY",'FPL FIX2'!$O$1:$P$1,0),0),"")&amp;IFERROR(VLOOKUP(FG$2&amp;$A20,'FA2'!$A:$D,MATCH("AWAY",'FA2'!$A$1:$D$1,0),0),"")&amp;IFERROR(VLOOKUP(FG$2&amp;$A20,'FA2'!$B:$C,MATCH("HOME",'FA2'!$B$1:$C$1,0),0),"")&amp;IFERROR(VLOOKUP(FG$2&amp;$A20,'EFL2'!$A:$D,MATCH("AWAY",'EFL2'!$A$1:$D$1,0),0),"")&amp;IFERROR(VLOOKUP(FG$2&amp;$A20,'EFL2'!$B:$C,MATCH("HOME",'EFL2'!$B$1:$C$1,0),0),"")&amp;IFERROR(VLOOKUP(FG$2&amp;$A20,'UCL2'!$C:$F,MATCH("AWAY",'UCL2'!$C$1:$F$1,0),0),"")&amp;IFERROR(VLOOKUP(FG$2&amp;$A20,'UCL2'!$D:$E,MATCH("HOME",'UCL2'!$D$1:$E$1,0),0),"")&amp;IFERROR(VLOOKUP(FG$2&amp;$A20,'EU2'!$C:$F,MATCH("AWAY",'EU2'!$C$1:$F$1,0),0),"")&amp;IFERROR(VLOOKUP(FG$2&amp;$A20,'EU2'!$D:$E,MATCH("HOME",'EU2'!$D$1:$E$1,0),0),"")&amp;IFERROR(VLOOKUP(FG$2&amp;$A20,'EUC2'!$C:$F,MATCH("AWAY",'EUC2'!$C$1:$F$1,0),0),"")&amp;IFERROR(VLOOKUP(FG$2&amp;$A20,'EUC2'!$D:$E,MATCH("HOME",'EUC2'!$D$1:$E$1,0),0),"")</f>
        <v/>
      </c>
      <c r="FH20" s="25" t="str">
        <f>IFERROR(VLOOKUP(FH$2&amp;$B20,'FPL FIX2'!$N$1:$Q$400,MATCH("HOME",'FPL FIX2'!$N$1:$Q$1,0),0),"")&amp;IFERROR(VLOOKUP(FH$2&amp;$B20,'FPL FIX2'!$O$1:$P$400,MATCH("AWAY",'FPL FIX2'!$O$1:$P$1,0),0),"")&amp;IFERROR(VLOOKUP(FH$2&amp;$A20,'FA2'!$A:$D,MATCH("AWAY",'FA2'!$A$1:$D$1,0),0),"")&amp;IFERROR(VLOOKUP(FH$2&amp;$A20,'FA2'!$B:$C,MATCH("HOME",'FA2'!$B$1:$C$1,0),0),"")&amp;IFERROR(VLOOKUP(FH$2&amp;$A20,'EFL2'!$A:$D,MATCH("AWAY",'EFL2'!$A$1:$D$1,0),0),"")&amp;IFERROR(VLOOKUP(FH$2&amp;$A20,'EFL2'!$B:$C,MATCH("HOME",'EFL2'!$B$1:$C$1,0),0),"")&amp;IFERROR(VLOOKUP(FH$2&amp;$A20,'UCL2'!$C:$F,MATCH("AWAY",'UCL2'!$C$1:$F$1,0),0),"")&amp;IFERROR(VLOOKUP(FH$2&amp;$A20,'UCL2'!$D:$E,MATCH("HOME",'UCL2'!$D$1:$E$1,0),0),"")&amp;IFERROR(VLOOKUP(FH$2&amp;$A20,'EU2'!$C:$F,MATCH("AWAY",'EU2'!$C$1:$F$1,0),0),"")&amp;IFERROR(VLOOKUP(FH$2&amp;$A20,'EU2'!$D:$E,MATCH("HOME",'EU2'!$D$1:$E$1,0),0),"")&amp;IFERROR(VLOOKUP(FH$2&amp;$A20,'EUC2'!$C:$F,MATCH("AWAY",'EUC2'!$C$1:$F$1,0),0),"")&amp;IFERROR(VLOOKUP(FH$2&amp;$A20,'EUC2'!$D:$E,MATCH("HOME",'EUC2'!$D$1:$E$1,0),0),"")</f>
        <v/>
      </c>
      <c r="FI20" s="25" t="str">
        <f>IFERROR(VLOOKUP(FI$2&amp;$B20,'FPL FIX2'!$N$1:$Q$400,MATCH("HOME",'FPL FIX2'!$N$1:$Q$1,0),0),"")&amp;IFERROR(VLOOKUP(FI$2&amp;$B20,'FPL FIX2'!$O$1:$P$400,MATCH("AWAY",'FPL FIX2'!$O$1:$P$1,0),0),"")&amp;IFERROR(VLOOKUP(FI$2&amp;$A20,'FA2'!$A:$D,MATCH("AWAY",'FA2'!$A$1:$D$1,0),0),"")&amp;IFERROR(VLOOKUP(FI$2&amp;$A20,'FA2'!$B:$C,MATCH("HOME",'FA2'!$B$1:$C$1,0),0),"")&amp;IFERROR(VLOOKUP(FI$2&amp;$A20,'EFL2'!$A:$D,MATCH("AWAY",'EFL2'!$A$1:$D$1,0),0),"")&amp;IFERROR(VLOOKUP(FI$2&amp;$A20,'EFL2'!$B:$C,MATCH("HOME",'EFL2'!$B$1:$C$1,0),0),"")&amp;IFERROR(VLOOKUP(FI$2&amp;$A20,'UCL2'!$C:$F,MATCH("AWAY",'UCL2'!$C$1:$F$1,0),0),"")&amp;IFERROR(VLOOKUP(FI$2&amp;$A20,'UCL2'!$D:$E,MATCH("HOME",'UCL2'!$D$1:$E$1,0),0),"")&amp;IFERROR(VLOOKUP(FI$2&amp;$A20,'EU2'!$C:$F,MATCH("AWAY",'EU2'!$C$1:$F$1,0),0),"")&amp;IFERROR(VLOOKUP(FI$2&amp;$A20,'EU2'!$D:$E,MATCH("HOME",'EU2'!$D$1:$E$1,0),0),"")&amp;IFERROR(VLOOKUP(FI$2&amp;$A20,'EUC2'!$C:$F,MATCH("AWAY",'EUC2'!$C$1:$F$1,0),0),"")&amp;IFERROR(VLOOKUP(FI$2&amp;$A20,'EUC2'!$D:$E,MATCH("HOME",'EUC2'!$D$1:$E$1,0),0),"")</f>
        <v/>
      </c>
      <c r="FJ20" s="25" t="str">
        <f>IFERROR(VLOOKUP(FJ$2&amp;$B20,'FPL FIX2'!$N$1:$Q$400,MATCH("HOME",'FPL FIX2'!$N$1:$Q$1,0),0),"")&amp;IFERROR(VLOOKUP(FJ$2&amp;$B20,'FPL FIX2'!$O$1:$P$400,MATCH("AWAY",'FPL FIX2'!$O$1:$P$1,0),0),"")&amp;IFERROR(VLOOKUP(FJ$2&amp;$A20,'FA2'!$A:$D,MATCH("AWAY",'FA2'!$A$1:$D$1,0),0),"")&amp;IFERROR(VLOOKUP(FJ$2&amp;$A20,'FA2'!$B:$C,MATCH("HOME",'FA2'!$B$1:$C$1,0),0),"")&amp;IFERROR(VLOOKUP(FJ$2&amp;$A20,'EFL2'!$A:$D,MATCH("AWAY",'EFL2'!$A$1:$D$1,0),0),"")&amp;IFERROR(VLOOKUP(FJ$2&amp;$A20,'EFL2'!$B:$C,MATCH("HOME",'EFL2'!$B$1:$C$1,0),0),"")&amp;IFERROR(VLOOKUP(FJ$2&amp;$A20,'UCL2'!$C:$F,MATCH("AWAY",'UCL2'!$C$1:$F$1,0),0),"")&amp;IFERROR(VLOOKUP(FJ$2&amp;$A20,'UCL2'!$D:$E,MATCH("HOME",'UCL2'!$D$1:$E$1,0),0),"")&amp;IFERROR(VLOOKUP(FJ$2&amp;$A20,'EU2'!$C:$F,MATCH("AWAY",'EU2'!$C$1:$F$1,0),0),"")&amp;IFERROR(VLOOKUP(FJ$2&amp;$A20,'EU2'!$D:$E,MATCH("HOME",'EU2'!$D$1:$E$1,0),0),"")&amp;IFERROR(VLOOKUP(FJ$2&amp;$A20,'EUC2'!$C:$F,MATCH("AWAY",'EUC2'!$C$1:$F$1,0),0),"")&amp;IFERROR(VLOOKUP(FJ$2&amp;$A20,'EUC2'!$D:$E,MATCH("HOME",'EUC2'!$D$1:$E$1,0),0),"")</f>
        <v>Manchester City</v>
      </c>
      <c r="FK20" s="25" t="str">
        <f>IFERROR(VLOOKUP(FK$2&amp;$B20,'FPL FIX2'!$N$1:$Q$400,MATCH("HOME",'FPL FIX2'!$N$1:$Q$1,0),0),"")&amp;IFERROR(VLOOKUP(FK$2&amp;$B20,'FPL FIX2'!$O$1:$P$400,MATCH("AWAY",'FPL FIX2'!$O$1:$P$1,0),0),"")&amp;IFERROR(VLOOKUP(FK$2&amp;$A20,'FA2'!$A:$D,MATCH("AWAY",'FA2'!$A$1:$D$1,0),0),"")&amp;IFERROR(VLOOKUP(FK$2&amp;$A20,'FA2'!$B:$C,MATCH("HOME",'FA2'!$B$1:$C$1,0),0),"")&amp;IFERROR(VLOOKUP(FK$2&amp;$A20,'EFL2'!$A:$D,MATCH("AWAY",'EFL2'!$A$1:$D$1,0),0),"")&amp;IFERROR(VLOOKUP(FK$2&amp;$A20,'EFL2'!$B:$C,MATCH("HOME",'EFL2'!$B$1:$C$1,0),0),"")&amp;IFERROR(VLOOKUP(FK$2&amp;$A20,'UCL2'!$C:$F,MATCH("AWAY",'UCL2'!$C$1:$F$1,0),0),"")&amp;IFERROR(VLOOKUP(FK$2&amp;$A20,'UCL2'!$D:$E,MATCH("HOME",'UCL2'!$D$1:$E$1,0),0),"")&amp;IFERROR(VLOOKUP(FK$2&amp;$A20,'EU2'!$C:$F,MATCH("AWAY",'EU2'!$C$1:$F$1,0),0),"")&amp;IFERROR(VLOOKUP(FK$2&amp;$A20,'EU2'!$D:$E,MATCH("HOME",'EU2'!$D$1:$E$1,0),0),"")&amp;IFERROR(VLOOKUP(FK$2&amp;$A20,'EUC2'!$C:$F,MATCH("AWAY",'EUC2'!$C$1:$F$1,0),0),"")&amp;IFERROR(VLOOKUP(FK$2&amp;$A20,'EUC2'!$D:$E,MATCH("HOME",'EUC2'!$D$1:$E$1,0),0),"")</f>
        <v/>
      </c>
      <c r="FL20" s="25" t="str">
        <f>IFERROR(VLOOKUP(FL$2&amp;$B20,'FPL FIX2'!$N$1:$Q$400,MATCH("HOME",'FPL FIX2'!$N$1:$Q$1,0),0),"")&amp;IFERROR(VLOOKUP(FL$2&amp;$B20,'FPL FIX2'!$O$1:$P$400,MATCH("AWAY",'FPL FIX2'!$O$1:$P$1,0),0),"")&amp;IFERROR(VLOOKUP(FL$2&amp;$A20,'FA2'!$A:$D,MATCH("AWAY",'FA2'!$A$1:$D$1,0),0),"")&amp;IFERROR(VLOOKUP(FL$2&amp;$A20,'FA2'!$B:$C,MATCH("HOME",'FA2'!$B$1:$C$1,0),0),"")&amp;IFERROR(VLOOKUP(FL$2&amp;$A20,'EFL2'!$A:$D,MATCH("AWAY",'EFL2'!$A$1:$D$1,0),0),"")&amp;IFERROR(VLOOKUP(FL$2&amp;$A20,'EFL2'!$B:$C,MATCH("HOME",'EFL2'!$B$1:$C$1,0),0),"")&amp;IFERROR(VLOOKUP(FL$2&amp;$A20,'UCL2'!$C:$F,MATCH("AWAY",'UCL2'!$C$1:$F$1,0),0),"")&amp;IFERROR(VLOOKUP(FL$2&amp;$A20,'UCL2'!$D:$E,MATCH("HOME",'UCL2'!$D$1:$E$1,0),0),"")&amp;IFERROR(VLOOKUP(FL$2&amp;$A20,'EU2'!$C:$F,MATCH("AWAY",'EU2'!$C$1:$F$1,0),0),"")&amp;IFERROR(VLOOKUP(FL$2&amp;$A20,'EU2'!$D:$E,MATCH("HOME",'EU2'!$D$1:$E$1,0),0),"")&amp;IFERROR(VLOOKUP(FL$2&amp;$A20,'EUC2'!$C:$F,MATCH("AWAY",'EUC2'!$C$1:$F$1,0),0),"")&amp;IFERROR(VLOOKUP(FL$2&amp;$A20,'EUC2'!$D:$E,MATCH("HOME",'EUC2'!$D$1:$E$1,0),0),"")</f>
        <v/>
      </c>
      <c r="FM20" s="25" t="str">
        <f>IFERROR(VLOOKUP(FM$2&amp;$B20,'FPL FIX2'!$N$1:$Q$400,MATCH("HOME",'FPL FIX2'!$N$1:$Q$1,0),0),"")&amp;IFERROR(VLOOKUP(FM$2&amp;$B20,'FPL FIX2'!$O$1:$P$400,MATCH("AWAY",'FPL FIX2'!$O$1:$P$1,0),0),"")&amp;IFERROR(VLOOKUP(FM$2&amp;$A20,'FA2'!$A:$D,MATCH("AWAY",'FA2'!$A$1:$D$1,0),0),"")&amp;IFERROR(VLOOKUP(FM$2&amp;$A20,'FA2'!$B:$C,MATCH("HOME",'FA2'!$B$1:$C$1,0),0),"")&amp;IFERROR(VLOOKUP(FM$2&amp;$A20,'EFL2'!$A:$D,MATCH("AWAY",'EFL2'!$A$1:$D$1,0),0),"")&amp;IFERROR(VLOOKUP(FM$2&amp;$A20,'EFL2'!$B:$C,MATCH("HOME",'EFL2'!$B$1:$C$1,0),0),"")&amp;IFERROR(VLOOKUP(FM$2&amp;$A20,'UCL2'!$C:$F,MATCH("AWAY",'UCL2'!$C$1:$F$1,0),0),"")&amp;IFERROR(VLOOKUP(FM$2&amp;$A20,'UCL2'!$D:$E,MATCH("HOME",'UCL2'!$D$1:$E$1,0),0),"")&amp;IFERROR(VLOOKUP(FM$2&amp;$A20,'EU2'!$C:$F,MATCH("AWAY",'EU2'!$C$1:$F$1,0),0),"")&amp;IFERROR(VLOOKUP(FM$2&amp;$A20,'EU2'!$D:$E,MATCH("HOME",'EU2'!$D$1:$E$1,0),0),"")&amp;IFERROR(VLOOKUP(FM$2&amp;$A20,'EUC2'!$C:$F,MATCH("AWAY",'EUC2'!$C$1:$F$1,0),0),"")&amp;IFERROR(VLOOKUP(FM$2&amp;$A20,'EUC2'!$D:$E,MATCH("HOME",'EUC2'!$D$1:$E$1,0),0),"")</f>
        <v>eve</v>
      </c>
      <c r="FN20" s="25" t="str">
        <f>IFERROR(VLOOKUP(FN$2&amp;$B20,'FPL FIX2'!$N$1:$Q$400,MATCH("HOME",'FPL FIX2'!$N$1:$Q$1,0),0),"")&amp;IFERROR(VLOOKUP(FN$2&amp;$B20,'FPL FIX2'!$O$1:$P$400,MATCH("AWAY",'FPL FIX2'!$O$1:$P$1,0),0),"")&amp;IFERROR(VLOOKUP(FN$2&amp;$A20,'FA2'!$A:$D,MATCH("AWAY",'FA2'!$A$1:$D$1,0),0),"")&amp;IFERROR(VLOOKUP(FN$2&amp;$A20,'FA2'!$B:$C,MATCH("HOME",'FA2'!$B$1:$C$1,0),0),"")&amp;IFERROR(VLOOKUP(FN$2&amp;$A20,'EFL2'!$A:$D,MATCH("AWAY",'EFL2'!$A$1:$D$1,0),0),"")&amp;IFERROR(VLOOKUP(FN$2&amp;$A20,'EFL2'!$B:$C,MATCH("HOME",'EFL2'!$B$1:$C$1,0),0),"")&amp;IFERROR(VLOOKUP(FN$2&amp;$A20,'UCL2'!$C:$F,MATCH("AWAY",'UCL2'!$C$1:$F$1,0),0),"")&amp;IFERROR(VLOOKUP(FN$2&amp;$A20,'UCL2'!$D:$E,MATCH("HOME",'UCL2'!$D$1:$E$1,0),0),"")&amp;IFERROR(VLOOKUP(FN$2&amp;$A20,'EU2'!$C:$F,MATCH("AWAY",'EU2'!$C$1:$F$1,0),0),"")&amp;IFERROR(VLOOKUP(FN$2&amp;$A20,'EU2'!$D:$E,MATCH("HOME",'EU2'!$D$1:$E$1,0),0),"")&amp;IFERROR(VLOOKUP(FN$2&amp;$A20,'EUC2'!$C:$F,MATCH("AWAY",'EUC2'!$C$1:$F$1,0),0),"")&amp;IFERROR(VLOOKUP(FN$2&amp;$A20,'EUC2'!$D:$E,MATCH("HOME",'EUC2'!$D$1:$E$1,0),0),"")</f>
        <v/>
      </c>
      <c r="FO20" s="25" t="str">
        <f>IFERROR(VLOOKUP(FO$2&amp;$B20,'FPL FIX2'!$N$1:$Q$400,MATCH("HOME",'FPL FIX2'!$N$1:$Q$1,0),0),"")&amp;IFERROR(VLOOKUP(FO$2&amp;$B20,'FPL FIX2'!$O$1:$P$400,MATCH("AWAY",'FPL FIX2'!$O$1:$P$1,0),0),"")&amp;IFERROR(VLOOKUP(FO$2&amp;$A20,'FA2'!$A:$D,MATCH("AWAY",'FA2'!$A$1:$D$1,0),0),"")&amp;IFERROR(VLOOKUP(FO$2&amp;$A20,'FA2'!$B:$C,MATCH("HOME",'FA2'!$B$1:$C$1,0),0),"")&amp;IFERROR(VLOOKUP(FO$2&amp;$A20,'EFL2'!$A:$D,MATCH("AWAY",'EFL2'!$A$1:$D$1,0),0),"")&amp;IFERROR(VLOOKUP(FO$2&amp;$A20,'EFL2'!$B:$C,MATCH("HOME",'EFL2'!$B$1:$C$1,0),0),"")&amp;IFERROR(VLOOKUP(FO$2&amp;$A20,'UCL2'!$C:$F,MATCH("AWAY",'UCL2'!$C$1:$F$1,0),0),"")&amp;IFERROR(VLOOKUP(FO$2&amp;$A20,'UCL2'!$D:$E,MATCH("HOME",'UCL2'!$D$1:$E$1,0),0),"")&amp;IFERROR(VLOOKUP(FO$2&amp;$A20,'EU2'!$C:$F,MATCH("AWAY",'EU2'!$C$1:$F$1,0),0),"")&amp;IFERROR(VLOOKUP(FO$2&amp;$A20,'EU2'!$D:$E,MATCH("HOME",'EU2'!$D$1:$E$1,0),0),"")&amp;IFERROR(VLOOKUP(FO$2&amp;$A20,'EUC2'!$C:$F,MATCH("AWAY",'EUC2'!$C$1:$F$1,0),0),"")&amp;IFERROR(VLOOKUP(FO$2&amp;$A20,'EUC2'!$D:$E,MATCH("HOME",'EUC2'!$D$1:$E$1,0),0),"")</f>
        <v/>
      </c>
      <c r="FP20" s="25" t="str">
        <f>IFERROR(VLOOKUP(FP$2&amp;$B20,'FPL FIX2'!$N$1:$Q$400,MATCH("HOME",'FPL FIX2'!$N$1:$Q$1,0),0),"")&amp;IFERROR(VLOOKUP(FP$2&amp;$B20,'FPL FIX2'!$O$1:$P$400,MATCH("AWAY",'FPL FIX2'!$O$1:$P$1,0),0),"")&amp;IFERROR(VLOOKUP(FP$2&amp;$A20,'FA2'!$A:$D,MATCH("AWAY",'FA2'!$A$1:$D$1,0),0),"")&amp;IFERROR(VLOOKUP(FP$2&amp;$A20,'FA2'!$B:$C,MATCH("HOME",'FA2'!$B$1:$C$1,0),0),"")&amp;IFERROR(VLOOKUP(FP$2&amp;$A20,'EFL2'!$A:$D,MATCH("AWAY",'EFL2'!$A$1:$D$1,0),0),"")&amp;IFERROR(VLOOKUP(FP$2&amp;$A20,'EFL2'!$B:$C,MATCH("HOME",'EFL2'!$B$1:$C$1,0),0),"")&amp;IFERROR(VLOOKUP(FP$2&amp;$A20,'UCL2'!$C:$F,MATCH("AWAY",'UCL2'!$C$1:$F$1,0),0),"")&amp;IFERROR(VLOOKUP(FP$2&amp;$A20,'UCL2'!$D:$E,MATCH("HOME",'UCL2'!$D$1:$E$1,0),0),"")&amp;IFERROR(VLOOKUP(FP$2&amp;$A20,'EU2'!$C:$F,MATCH("AWAY",'EU2'!$C$1:$F$1,0),0),"")&amp;IFERROR(VLOOKUP(FP$2&amp;$A20,'EU2'!$D:$E,MATCH("HOME",'EU2'!$D$1:$E$1,0),0),"")&amp;IFERROR(VLOOKUP(FP$2&amp;$A20,'EUC2'!$C:$F,MATCH("AWAY",'EUC2'!$C$1:$F$1,0),0),"")&amp;IFERROR(VLOOKUP(FP$2&amp;$A20,'EUC2'!$D:$E,MATCH("HOME",'EUC2'!$D$1:$E$1,0),0),"")</f>
        <v/>
      </c>
      <c r="FQ20" s="25" t="str">
        <f>IFERROR(VLOOKUP(FQ$2&amp;$B20,'FPL FIX2'!$N$1:$Q$400,MATCH("HOME",'FPL FIX2'!$N$1:$Q$1,0),0),"")&amp;IFERROR(VLOOKUP(FQ$2&amp;$B20,'FPL FIX2'!$O$1:$P$400,MATCH("AWAY",'FPL FIX2'!$O$1:$P$1,0),0),"")&amp;IFERROR(VLOOKUP(FQ$2&amp;$A20,'FA2'!$A:$D,MATCH("AWAY",'FA2'!$A$1:$D$1,0),0),"")&amp;IFERROR(VLOOKUP(FQ$2&amp;$A20,'FA2'!$B:$C,MATCH("HOME",'FA2'!$B$1:$C$1,0),0),"")&amp;IFERROR(VLOOKUP(FQ$2&amp;$A20,'EFL2'!$A:$D,MATCH("AWAY",'EFL2'!$A$1:$D$1,0),0),"")&amp;IFERROR(VLOOKUP(FQ$2&amp;$A20,'EFL2'!$B:$C,MATCH("HOME",'EFL2'!$B$1:$C$1,0),0),"")&amp;IFERROR(VLOOKUP(FQ$2&amp;$A20,'UCL2'!$C:$F,MATCH("AWAY",'UCL2'!$C$1:$F$1,0),0),"")&amp;IFERROR(VLOOKUP(FQ$2&amp;$A20,'UCL2'!$D:$E,MATCH("HOME",'UCL2'!$D$1:$E$1,0),0),"")&amp;IFERROR(VLOOKUP(FQ$2&amp;$A20,'EU2'!$C:$F,MATCH("AWAY",'EU2'!$C$1:$F$1,0),0),"")&amp;IFERROR(VLOOKUP(FQ$2&amp;$A20,'EU2'!$D:$E,MATCH("HOME",'EU2'!$D$1:$E$1,0),0),"")&amp;IFERROR(VLOOKUP(FQ$2&amp;$A20,'EUC2'!$C:$F,MATCH("AWAY",'EUC2'!$C$1:$F$1,0),0),"")&amp;IFERROR(VLOOKUP(FQ$2&amp;$A20,'EUC2'!$D:$E,MATCH("HOME",'EUC2'!$D$1:$E$1,0),0),"")</f>
        <v/>
      </c>
      <c r="FR20" s="25" t="str">
        <f>IFERROR(VLOOKUP(FR$2&amp;$B20,'FPL FIX2'!$N$1:$Q$400,MATCH("HOME",'FPL FIX2'!$N$1:$Q$1,0),0),"")&amp;IFERROR(VLOOKUP(FR$2&amp;$B20,'FPL FIX2'!$O$1:$P$400,MATCH("AWAY",'FPL FIX2'!$O$1:$P$1,0),0),"")&amp;IFERROR(VLOOKUP(FR$2&amp;$A20,'FA2'!$A:$D,MATCH("AWAY",'FA2'!$A$1:$D$1,0),0),"")&amp;IFERROR(VLOOKUP(FR$2&amp;$A20,'FA2'!$B:$C,MATCH("HOME",'FA2'!$B$1:$C$1,0),0),"")&amp;IFERROR(VLOOKUP(FR$2&amp;$A20,'EFL2'!$A:$D,MATCH("AWAY",'EFL2'!$A$1:$D$1,0),0),"")&amp;IFERROR(VLOOKUP(FR$2&amp;$A20,'EFL2'!$B:$C,MATCH("HOME",'EFL2'!$B$1:$C$1,0),0),"")&amp;IFERROR(VLOOKUP(FR$2&amp;$A20,'UCL2'!$C:$F,MATCH("AWAY",'UCL2'!$C$1:$F$1,0),0),"")&amp;IFERROR(VLOOKUP(FR$2&amp;$A20,'UCL2'!$D:$E,MATCH("HOME",'UCL2'!$D$1:$E$1,0),0),"")&amp;IFERROR(VLOOKUP(FR$2&amp;$A20,'EU2'!$C:$F,MATCH("AWAY",'EU2'!$C$1:$F$1,0),0),"")&amp;IFERROR(VLOOKUP(FR$2&amp;$A20,'EU2'!$D:$E,MATCH("HOME",'EU2'!$D$1:$E$1,0),0),"")&amp;IFERROR(VLOOKUP(FR$2&amp;$A20,'EUC2'!$C:$F,MATCH("AWAY",'EUC2'!$C$1:$F$1,0),0),"")&amp;IFERROR(VLOOKUP(FR$2&amp;$A20,'EUC2'!$D:$E,MATCH("HOME",'EUC2'!$D$1:$E$1,0),0),"")</f>
        <v/>
      </c>
      <c r="FS20" s="25" t="str">
        <f>IFERROR(VLOOKUP(FS$2&amp;$B20,'FPL FIX2'!$N$1:$Q$400,MATCH("HOME",'FPL FIX2'!$N$1:$Q$1,0),0),"")&amp;IFERROR(VLOOKUP(FS$2&amp;$B20,'FPL FIX2'!$O$1:$P$400,MATCH("AWAY",'FPL FIX2'!$O$1:$P$1,0),0),"")&amp;IFERROR(VLOOKUP(FS$2&amp;$A20,'FA2'!$A:$D,MATCH("AWAY",'FA2'!$A$1:$D$1,0),0),"")&amp;IFERROR(VLOOKUP(FS$2&amp;$A20,'FA2'!$B:$C,MATCH("HOME",'FA2'!$B$1:$C$1,0),0),"")&amp;IFERROR(VLOOKUP(FS$2&amp;$A20,'EFL2'!$A:$D,MATCH("AWAY",'EFL2'!$A$1:$D$1,0),0),"")&amp;IFERROR(VLOOKUP(FS$2&amp;$A20,'EFL2'!$B:$C,MATCH("HOME",'EFL2'!$B$1:$C$1,0),0),"")&amp;IFERROR(VLOOKUP(FS$2&amp;$A20,'UCL2'!$C:$F,MATCH("AWAY",'UCL2'!$C$1:$F$1,0),0),"")&amp;IFERROR(VLOOKUP(FS$2&amp;$A20,'UCL2'!$D:$E,MATCH("HOME",'UCL2'!$D$1:$E$1,0),0),"")&amp;IFERROR(VLOOKUP(FS$2&amp;$A20,'EU2'!$C:$F,MATCH("AWAY",'EU2'!$C$1:$F$1,0),0),"")&amp;IFERROR(VLOOKUP(FS$2&amp;$A20,'EU2'!$D:$E,MATCH("HOME",'EU2'!$D$1:$E$1,0),0),"")&amp;IFERROR(VLOOKUP(FS$2&amp;$A20,'EUC2'!$C:$F,MATCH("AWAY",'EUC2'!$C$1:$F$1,0),0),"")&amp;IFERROR(VLOOKUP(FS$2&amp;$A20,'EUC2'!$D:$E,MATCH("HOME",'EUC2'!$D$1:$E$1,0),0),"")</f>
        <v/>
      </c>
      <c r="FT20" s="25" t="str">
        <f>IFERROR(VLOOKUP(FT$2&amp;$B20,'FPL FIX2'!$N$1:$Q$400,MATCH("HOME",'FPL FIX2'!$N$1:$Q$1,0),0),"")&amp;IFERROR(VLOOKUP(FT$2&amp;$B20,'FPL FIX2'!$O$1:$P$400,MATCH("AWAY",'FPL FIX2'!$O$1:$P$1,0),0),"")&amp;IFERROR(VLOOKUP(FT$2&amp;$A20,'FA2'!$A:$D,MATCH("AWAY",'FA2'!$A$1:$D$1,0),0),"")&amp;IFERROR(VLOOKUP(FT$2&amp;$A20,'FA2'!$B:$C,MATCH("HOME",'FA2'!$B$1:$C$1,0),0),"")&amp;IFERROR(VLOOKUP(FT$2&amp;$A20,'EFL2'!$A:$D,MATCH("AWAY",'EFL2'!$A$1:$D$1,0),0),"")&amp;IFERROR(VLOOKUP(FT$2&amp;$A20,'EFL2'!$B:$C,MATCH("HOME",'EFL2'!$B$1:$C$1,0),0),"")&amp;IFERROR(VLOOKUP(FT$2&amp;$A20,'UCL2'!$C:$F,MATCH("AWAY",'UCL2'!$C$1:$F$1,0),0),"")&amp;IFERROR(VLOOKUP(FT$2&amp;$A20,'UCL2'!$D:$E,MATCH("HOME",'UCL2'!$D$1:$E$1,0),0),"")&amp;IFERROR(VLOOKUP(FT$2&amp;$A20,'EU2'!$C:$F,MATCH("AWAY",'EU2'!$C$1:$F$1,0),0),"")&amp;IFERROR(VLOOKUP(FT$2&amp;$A20,'EU2'!$D:$E,MATCH("HOME",'EU2'!$D$1:$E$1,0),0),"")&amp;IFERROR(VLOOKUP(FT$2&amp;$A20,'EUC2'!$C:$F,MATCH("AWAY",'EUC2'!$C$1:$F$1,0),0),"")&amp;IFERROR(VLOOKUP(FT$2&amp;$A20,'EUC2'!$D:$E,MATCH("HOME",'EUC2'!$D$1:$E$1,0),0),"")</f>
        <v>AVL</v>
      </c>
      <c r="FU20" s="25" t="str">
        <f>IFERROR(VLOOKUP(FU$2&amp;$B20,'FPL FIX2'!$N$1:$Q$400,MATCH("HOME",'FPL FIX2'!$N$1:$Q$1,0),0),"")&amp;IFERROR(VLOOKUP(FU$2&amp;$B20,'FPL FIX2'!$O$1:$P$400,MATCH("AWAY",'FPL FIX2'!$O$1:$P$1,0),0),"")&amp;IFERROR(VLOOKUP(FU$2&amp;$A20,'FA2'!$A:$D,MATCH("AWAY",'FA2'!$A$1:$D$1,0),0),"")&amp;IFERROR(VLOOKUP(FU$2&amp;$A20,'FA2'!$B:$C,MATCH("HOME",'FA2'!$B$1:$C$1,0),0),"")&amp;IFERROR(VLOOKUP(FU$2&amp;$A20,'EFL2'!$A:$D,MATCH("AWAY",'EFL2'!$A$1:$D$1,0),0),"")&amp;IFERROR(VLOOKUP(FU$2&amp;$A20,'EFL2'!$B:$C,MATCH("HOME",'EFL2'!$B$1:$C$1,0),0),"")&amp;IFERROR(VLOOKUP(FU$2&amp;$A20,'UCL2'!$C:$F,MATCH("AWAY",'UCL2'!$C$1:$F$1,0),0),"")&amp;IFERROR(VLOOKUP(FU$2&amp;$A20,'UCL2'!$D:$E,MATCH("HOME",'UCL2'!$D$1:$E$1,0),0),"")&amp;IFERROR(VLOOKUP(FU$2&amp;$A20,'EU2'!$C:$F,MATCH("AWAY",'EU2'!$C$1:$F$1,0),0),"")&amp;IFERROR(VLOOKUP(FU$2&amp;$A20,'EU2'!$D:$E,MATCH("HOME",'EU2'!$D$1:$E$1,0),0),"")&amp;IFERROR(VLOOKUP(FU$2&amp;$A20,'EUC2'!$C:$F,MATCH("AWAY",'EUC2'!$C$1:$F$1,0),0),"")&amp;IFERROR(VLOOKUP(FU$2&amp;$A20,'EUC2'!$D:$E,MATCH("HOME",'EUC2'!$D$1:$E$1,0),0),"")</f>
        <v/>
      </c>
      <c r="FV20" s="25" t="str">
        <f>IFERROR(VLOOKUP(FV$2&amp;$B20,'FPL FIX2'!$N$1:$Q$400,MATCH("HOME",'FPL FIX2'!$N$1:$Q$1,0),0),"")&amp;IFERROR(VLOOKUP(FV$2&amp;$B20,'FPL FIX2'!$O$1:$P$400,MATCH("AWAY",'FPL FIX2'!$O$1:$P$1,0),0),"")&amp;IFERROR(VLOOKUP(FV$2&amp;$A20,'FA2'!$A:$D,MATCH("AWAY",'FA2'!$A$1:$D$1,0),0),"")&amp;IFERROR(VLOOKUP(FV$2&amp;$A20,'FA2'!$B:$C,MATCH("HOME",'FA2'!$B$1:$C$1,0),0),"")&amp;IFERROR(VLOOKUP(FV$2&amp;$A20,'EFL2'!$A:$D,MATCH("AWAY",'EFL2'!$A$1:$D$1,0),0),"")&amp;IFERROR(VLOOKUP(FV$2&amp;$A20,'EFL2'!$B:$C,MATCH("HOME",'EFL2'!$B$1:$C$1,0),0),"")&amp;IFERROR(VLOOKUP(FV$2&amp;$A20,'UCL2'!$C:$F,MATCH("AWAY",'UCL2'!$C$1:$F$1,0),0),"")&amp;IFERROR(VLOOKUP(FV$2&amp;$A20,'UCL2'!$D:$E,MATCH("HOME",'UCL2'!$D$1:$E$1,0),0),"")&amp;IFERROR(VLOOKUP(FV$2&amp;$A20,'EU2'!$C:$F,MATCH("AWAY",'EU2'!$C$1:$F$1,0),0),"")&amp;IFERROR(VLOOKUP(FV$2&amp;$A20,'EU2'!$D:$E,MATCH("HOME",'EU2'!$D$1:$E$1,0),0),"")&amp;IFERROR(VLOOKUP(FV$2&amp;$A20,'EUC2'!$C:$F,MATCH("AWAY",'EUC2'!$C$1:$F$1,0),0),"")&amp;IFERROR(VLOOKUP(FV$2&amp;$A20,'EUC2'!$D:$E,MATCH("HOME",'EUC2'!$D$1:$E$1,0),0),"")</f>
        <v/>
      </c>
      <c r="FW20" s="25" t="str">
        <f>IFERROR(VLOOKUP(FW$2&amp;$B20,'FPL FIX2'!$N$1:$Q$400,MATCH("HOME",'FPL FIX2'!$N$1:$Q$1,0),0),"")&amp;IFERROR(VLOOKUP(FW$2&amp;$B20,'FPL FIX2'!$O$1:$P$400,MATCH("AWAY",'FPL FIX2'!$O$1:$P$1,0),0),"")&amp;IFERROR(VLOOKUP(FW$2&amp;$A20,'FA2'!$A:$D,MATCH("AWAY",'FA2'!$A$1:$D$1,0),0),"")&amp;IFERROR(VLOOKUP(FW$2&amp;$A20,'FA2'!$B:$C,MATCH("HOME",'FA2'!$B$1:$C$1,0),0),"")&amp;IFERROR(VLOOKUP(FW$2&amp;$A20,'EFL2'!$A:$D,MATCH("AWAY",'EFL2'!$A$1:$D$1,0),0),"")&amp;IFERROR(VLOOKUP(FW$2&amp;$A20,'EFL2'!$B:$C,MATCH("HOME",'EFL2'!$B$1:$C$1,0),0),"")&amp;IFERROR(VLOOKUP(FW$2&amp;$A20,'UCL2'!$C:$F,MATCH("AWAY",'UCL2'!$C$1:$F$1,0),0),"")&amp;IFERROR(VLOOKUP(FW$2&amp;$A20,'UCL2'!$D:$E,MATCH("HOME",'UCL2'!$D$1:$E$1,0),0),"")&amp;IFERROR(VLOOKUP(FW$2&amp;$A20,'EU2'!$C:$F,MATCH("AWAY",'EU2'!$C$1:$F$1,0),0),"")&amp;IFERROR(VLOOKUP(FW$2&amp;$A20,'EU2'!$D:$E,MATCH("HOME",'EU2'!$D$1:$E$1,0),0),"")&amp;IFERROR(VLOOKUP(FW$2&amp;$A20,'EUC2'!$C:$F,MATCH("AWAY",'EUC2'!$C$1:$F$1,0),0),"")&amp;IFERROR(VLOOKUP(FW$2&amp;$A20,'EUC2'!$D:$E,MATCH("HOME",'EUC2'!$D$1:$E$1,0),0),"")</f>
        <v>Newcastle Utd</v>
      </c>
      <c r="FX20" s="25" t="str">
        <f>IFERROR(VLOOKUP(FX$2&amp;$B20,'FPL FIX2'!$N$1:$Q$400,MATCH("HOME",'FPL FIX2'!$N$1:$Q$1,0),0),"")&amp;IFERROR(VLOOKUP(FX$2&amp;$B20,'FPL FIX2'!$O$1:$P$400,MATCH("AWAY",'FPL FIX2'!$O$1:$P$1,0),0),"")&amp;IFERROR(VLOOKUP(FX$2&amp;$A20,'FA2'!$A:$D,MATCH("AWAY",'FA2'!$A$1:$D$1,0),0),"")&amp;IFERROR(VLOOKUP(FX$2&amp;$A20,'FA2'!$B:$C,MATCH("HOME",'FA2'!$B$1:$C$1,0),0),"")&amp;IFERROR(VLOOKUP(FX$2&amp;$A20,'EFL2'!$A:$D,MATCH("AWAY",'EFL2'!$A$1:$D$1,0),0),"")&amp;IFERROR(VLOOKUP(FX$2&amp;$A20,'EFL2'!$B:$C,MATCH("HOME",'EFL2'!$B$1:$C$1,0),0),"")&amp;IFERROR(VLOOKUP(FX$2&amp;$A20,'UCL2'!$C:$F,MATCH("AWAY",'UCL2'!$C$1:$F$1,0),0),"")&amp;IFERROR(VLOOKUP(FX$2&amp;$A20,'UCL2'!$D:$E,MATCH("HOME",'UCL2'!$D$1:$E$1,0),0),"")&amp;IFERROR(VLOOKUP(FX$2&amp;$A20,'EU2'!$C:$F,MATCH("AWAY",'EU2'!$C$1:$F$1,0),0),"")&amp;IFERROR(VLOOKUP(FX$2&amp;$A20,'EU2'!$D:$E,MATCH("HOME",'EU2'!$D$1:$E$1,0),0),"")&amp;IFERROR(VLOOKUP(FX$2&amp;$A20,'EUC2'!$C:$F,MATCH("AWAY",'EUC2'!$C$1:$F$1,0),0),"")&amp;IFERROR(VLOOKUP(FX$2&amp;$A20,'EUC2'!$D:$E,MATCH("HOME",'EUC2'!$D$1:$E$1,0),0),"")</f>
        <v/>
      </c>
      <c r="FY20" s="25" t="str">
        <f>IFERROR(VLOOKUP(FY$2&amp;$B20,'FPL FIX2'!$N$1:$Q$400,MATCH("HOME",'FPL FIX2'!$N$1:$Q$1,0),0),"")&amp;IFERROR(VLOOKUP(FY$2&amp;$B20,'FPL FIX2'!$O$1:$P$400,MATCH("AWAY",'FPL FIX2'!$O$1:$P$1,0),0),"")&amp;IFERROR(VLOOKUP(FY$2&amp;$A20,'FA2'!$A:$D,MATCH("AWAY",'FA2'!$A$1:$D$1,0),0),"")&amp;IFERROR(VLOOKUP(FY$2&amp;$A20,'FA2'!$B:$C,MATCH("HOME",'FA2'!$B$1:$C$1,0),0),"")&amp;IFERROR(VLOOKUP(FY$2&amp;$A20,'EFL2'!$A:$D,MATCH("AWAY",'EFL2'!$A$1:$D$1,0),0),"")&amp;IFERROR(VLOOKUP(FY$2&amp;$A20,'EFL2'!$B:$C,MATCH("HOME",'EFL2'!$B$1:$C$1,0),0),"")&amp;IFERROR(VLOOKUP(FY$2&amp;$A20,'UCL2'!$C:$F,MATCH("AWAY",'UCL2'!$C$1:$F$1,0),0),"")&amp;IFERROR(VLOOKUP(FY$2&amp;$A20,'UCL2'!$D:$E,MATCH("HOME",'UCL2'!$D$1:$E$1,0),0),"")&amp;IFERROR(VLOOKUP(FY$2&amp;$A20,'EU2'!$C:$F,MATCH("AWAY",'EU2'!$C$1:$F$1,0),0),"")&amp;IFERROR(VLOOKUP(FY$2&amp;$A20,'EU2'!$D:$E,MATCH("HOME",'EU2'!$D$1:$E$1,0),0),"")&amp;IFERROR(VLOOKUP(FY$2&amp;$A20,'EUC2'!$C:$F,MATCH("AWAY",'EUC2'!$C$1:$F$1,0),0),"")&amp;IFERROR(VLOOKUP(FY$2&amp;$A20,'EUC2'!$D:$E,MATCH("HOME",'EUC2'!$D$1:$E$1,0),0),"")</f>
        <v/>
      </c>
      <c r="FZ20" s="25" t="str">
        <f>IFERROR(VLOOKUP(FZ$2&amp;$B20,'FPL FIX2'!$N$1:$Q$400,MATCH("HOME",'FPL FIX2'!$N$1:$Q$1,0),0),"")&amp;IFERROR(VLOOKUP(FZ$2&amp;$B20,'FPL FIX2'!$O$1:$P$400,MATCH("AWAY",'FPL FIX2'!$O$1:$P$1,0),0),"")&amp;IFERROR(VLOOKUP(FZ$2&amp;$A20,'FA2'!$A:$D,MATCH("AWAY",'FA2'!$A$1:$D$1,0),0),"")&amp;IFERROR(VLOOKUP(FZ$2&amp;$A20,'FA2'!$B:$C,MATCH("HOME",'FA2'!$B$1:$C$1,0),0),"")&amp;IFERROR(VLOOKUP(FZ$2&amp;$A20,'EFL2'!$A:$D,MATCH("AWAY",'EFL2'!$A$1:$D$1,0),0),"")&amp;IFERROR(VLOOKUP(FZ$2&amp;$A20,'EFL2'!$B:$C,MATCH("HOME",'EFL2'!$B$1:$C$1,0),0),"")&amp;IFERROR(VLOOKUP(FZ$2&amp;$A20,'UCL2'!$C:$F,MATCH("AWAY",'UCL2'!$C$1:$F$1,0),0),"")&amp;IFERROR(VLOOKUP(FZ$2&amp;$A20,'UCL2'!$D:$E,MATCH("HOME",'UCL2'!$D$1:$E$1,0),0),"")&amp;IFERROR(VLOOKUP(FZ$2&amp;$A20,'EU2'!$C:$F,MATCH("AWAY",'EU2'!$C$1:$F$1,0),0),"")&amp;IFERROR(VLOOKUP(FZ$2&amp;$A20,'EU2'!$D:$E,MATCH("HOME",'EU2'!$D$1:$E$1,0),0),"")&amp;IFERROR(VLOOKUP(FZ$2&amp;$A20,'EUC2'!$C:$F,MATCH("AWAY",'EUC2'!$C$1:$F$1,0),0),"")&amp;IFERROR(VLOOKUP(FZ$2&amp;$A20,'EUC2'!$D:$E,MATCH("HOME",'EUC2'!$D$1:$E$1,0),0),"")</f>
        <v/>
      </c>
      <c r="GA20" s="25" t="str">
        <f>IFERROR(VLOOKUP(GA$2&amp;$B20,'FPL FIX2'!$N$1:$Q$400,MATCH("HOME",'FPL FIX2'!$N$1:$Q$1,0),0),"")&amp;IFERROR(VLOOKUP(GA$2&amp;$B20,'FPL FIX2'!$O$1:$P$400,MATCH("AWAY",'FPL FIX2'!$O$1:$P$1,0),0),"")&amp;IFERROR(VLOOKUP(GA$2&amp;$A20,'FA2'!$A:$D,MATCH("AWAY",'FA2'!$A$1:$D$1,0),0),"")&amp;IFERROR(VLOOKUP(GA$2&amp;$A20,'FA2'!$B:$C,MATCH("HOME",'FA2'!$B$1:$C$1,0),0),"")&amp;IFERROR(VLOOKUP(GA$2&amp;$A20,'EFL2'!$A:$D,MATCH("AWAY",'EFL2'!$A$1:$D$1,0),0),"")&amp;IFERROR(VLOOKUP(GA$2&amp;$A20,'EFL2'!$B:$C,MATCH("HOME",'EFL2'!$B$1:$C$1,0),0),"")&amp;IFERROR(VLOOKUP(GA$2&amp;$A20,'UCL2'!$C:$F,MATCH("AWAY",'UCL2'!$C$1:$F$1,0),0),"")&amp;IFERROR(VLOOKUP(GA$2&amp;$A20,'UCL2'!$D:$E,MATCH("HOME",'UCL2'!$D$1:$E$1,0),0),"")&amp;IFERROR(VLOOKUP(GA$2&amp;$A20,'EU2'!$C:$F,MATCH("AWAY",'EU2'!$C$1:$F$1,0),0),"")&amp;IFERROR(VLOOKUP(GA$2&amp;$A20,'EU2'!$D:$E,MATCH("HOME",'EU2'!$D$1:$E$1,0),0),"")&amp;IFERROR(VLOOKUP(GA$2&amp;$A20,'EUC2'!$C:$F,MATCH("AWAY",'EUC2'!$C$1:$F$1,0),0),"")&amp;IFERROR(VLOOKUP(GA$2&amp;$A20,'EUC2'!$D:$E,MATCH("HOME",'EUC2'!$D$1:$E$1,0),0),"")</f>
        <v>Blackpool</v>
      </c>
      <c r="GB20" s="25" t="str">
        <f>IFERROR(VLOOKUP(GB$2&amp;$B20,'FPL FIX2'!$N$1:$Q$400,MATCH("HOME",'FPL FIX2'!$N$1:$Q$1,0),0),"")&amp;IFERROR(VLOOKUP(GB$2&amp;$B20,'FPL FIX2'!$O$1:$P$400,MATCH("AWAY",'FPL FIX2'!$O$1:$P$1,0),0),"")&amp;IFERROR(VLOOKUP(GB$2&amp;$A20,'FA2'!$A:$D,MATCH("AWAY",'FA2'!$A$1:$D$1,0),0),"")&amp;IFERROR(VLOOKUP(GB$2&amp;$A20,'FA2'!$B:$C,MATCH("HOME",'FA2'!$B$1:$C$1,0),0),"")&amp;IFERROR(VLOOKUP(GB$2&amp;$A20,'EFL2'!$A:$D,MATCH("AWAY",'EFL2'!$A$1:$D$1,0),0),"")&amp;IFERROR(VLOOKUP(GB$2&amp;$A20,'EFL2'!$B:$C,MATCH("HOME",'EFL2'!$B$1:$C$1,0),0),"")&amp;IFERROR(VLOOKUP(GB$2&amp;$A20,'UCL2'!$C:$F,MATCH("AWAY",'UCL2'!$C$1:$F$1,0),0),"")&amp;IFERROR(VLOOKUP(GB$2&amp;$A20,'UCL2'!$D:$E,MATCH("HOME",'UCL2'!$D$1:$E$1,0),0),"")&amp;IFERROR(VLOOKUP(GB$2&amp;$A20,'EU2'!$C:$F,MATCH("AWAY",'EU2'!$C$1:$F$1,0),0),"")&amp;IFERROR(VLOOKUP(GB$2&amp;$A20,'EU2'!$D:$E,MATCH("HOME",'EU2'!$D$1:$E$1,0),0),"")&amp;IFERROR(VLOOKUP(GB$2&amp;$A20,'EUC2'!$C:$F,MATCH("AWAY",'EUC2'!$C$1:$F$1,0),0),"")&amp;IFERROR(VLOOKUP(GB$2&amp;$A20,'EUC2'!$D:$E,MATCH("HOME",'EUC2'!$D$1:$E$1,0),0),"")</f>
        <v/>
      </c>
      <c r="GC20" s="25" t="str">
        <f>IFERROR(VLOOKUP(GC$2&amp;$B20,'FPL FIX2'!$N$1:$Q$400,MATCH("HOME",'FPL FIX2'!$N$1:$Q$1,0),0),"")&amp;IFERROR(VLOOKUP(GC$2&amp;$B20,'FPL FIX2'!$O$1:$P$400,MATCH("AWAY",'FPL FIX2'!$O$1:$P$1,0),0),"")&amp;IFERROR(VLOOKUP(GC$2&amp;$A20,'FA2'!$A:$D,MATCH("AWAY",'FA2'!$A$1:$D$1,0),0),"")&amp;IFERROR(VLOOKUP(GC$2&amp;$A20,'FA2'!$B:$C,MATCH("HOME",'FA2'!$B$1:$C$1,0),0),"")&amp;IFERROR(VLOOKUP(GC$2&amp;$A20,'EFL2'!$A:$D,MATCH("AWAY",'EFL2'!$A$1:$D$1,0),0),"")&amp;IFERROR(VLOOKUP(GC$2&amp;$A20,'EFL2'!$B:$C,MATCH("HOME",'EFL2'!$B$1:$C$1,0),0),"")&amp;IFERROR(VLOOKUP(GC$2&amp;$A20,'UCL2'!$C:$F,MATCH("AWAY",'UCL2'!$C$1:$F$1,0),0),"")&amp;IFERROR(VLOOKUP(GC$2&amp;$A20,'UCL2'!$D:$E,MATCH("HOME",'UCL2'!$D$1:$E$1,0),0),"")&amp;IFERROR(VLOOKUP(GC$2&amp;$A20,'EU2'!$C:$F,MATCH("AWAY",'EU2'!$C$1:$F$1,0),0),"")&amp;IFERROR(VLOOKUP(GC$2&amp;$A20,'EU2'!$D:$E,MATCH("HOME",'EU2'!$D$1:$E$1,0),0),"")&amp;IFERROR(VLOOKUP(GC$2&amp;$A20,'EUC2'!$C:$F,MATCH("AWAY",'EUC2'!$C$1:$F$1,0),0),"")&amp;IFERROR(VLOOKUP(GC$2&amp;$A20,'EUC2'!$D:$E,MATCH("HOME",'EUC2'!$D$1:$E$1,0),0),"")</f>
        <v/>
      </c>
      <c r="GD20" s="25" t="str">
        <f>IFERROR(VLOOKUP(GD$2&amp;$B20,'FPL FIX2'!$N$1:$Q$400,MATCH("HOME",'FPL FIX2'!$N$1:$Q$1,0),0),"")&amp;IFERROR(VLOOKUP(GD$2&amp;$B20,'FPL FIX2'!$O$1:$P$400,MATCH("AWAY",'FPL FIX2'!$O$1:$P$1,0),0),"")&amp;IFERROR(VLOOKUP(GD$2&amp;$A20,'FA2'!$A:$D,MATCH("AWAY",'FA2'!$A$1:$D$1,0),0),"")&amp;IFERROR(VLOOKUP(GD$2&amp;$A20,'FA2'!$B:$C,MATCH("HOME",'FA2'!$B$1:$C$1,0),0),"")&amp;IFERROR(VLOOKUP(GD$2&amp;$A20,'EFL2'!$A:$D,MATCH("AWAY",'EFL2'!$A$1:$D$1,0),0),"")&amp;IFERROR(VLOOKUP(GD$2&amp;$A20,'EFL2'!$B:$C,MATCH("HOME",'EFL2'!$B$1:$C$1,0),0),"")&amp;IFERROR(VLOOKUP(GD$2&amp;$A20,'UCL2'!$C:$F,MATCH("AWAY",'UCL2'!$C$1:$F$1,0),0),"")&amp;IFERROR(VLOOKUP(GD$2&amp;$A20,'UCL2'!$D:$E,MATCH("HOME",'UCL2'!$D$1:$E$1,0),0),"")&amp;IFERROR(VLOOKUP(GD$2&amp;$A20,'EU2'!$C:$F,MATCH("AWAY",'EU2'!$C$1:$F$1,0),0),"")&amp;IFERROR(VLOOKUP(GD$2&amp;$A20,'EU2'!$D:$E,MATCH("HOME",'EU2'!$D$1:$E$1,0),0),"")&amp;IFERROR(VLOOKUP(GD$2&amp;$A20,'EUC2'!$C:$F,MATCH("AWAY",'EUC2'!$C$1:$F$1,0),0),"")&amp;IFERROR(VLOOKUP(GD$2&amp;$A20,'EUC2'!$D:$E,MATCH("HOME",'EUC2'!$D$1:$E$1,0),0),"")</f>
        <v>Newcastle Utd</v>
      </c>
      <c r="GE20" s="25" t="str">
        <f>IFERROR(VLOOKUP(GE$2&amp;$B20,'FPL FIX2'!$N$1:$Q$400,MATCH("HOME",'FPL FIX2'!$N$1:$Q$1,0),0),"")&amp;IFERROR(VLOOKUP(GE$2&amp;$B20,'FPL FIX2'!$O$1:$P$400,MATCH("AWAY",'FPL FIX2'!$O$1:$P$1,0),0),"")&amp;IFERROR(VLOOKUP(GE$2&amp;$A20,'FA2'!$A:$D,MATCH("AWAY",'FA2'!$A$1:$D$1,0),0),"")&amp;IFERROR(VLOOKUP(GE$2&amp;$A20,'FA2'!$B:$C,MATCH("HOME",'FA2'!$B$1:$C$1,0),0),"")&amp;IFERROR(VLOOKUP(GE$2&amp;$A20,'EFL2'!$A:$D,MATCH("AWAY",'EFL2'!$A$1:$D$1,0),0),"")&amp;IFERROR(VLOOKUP(GE$2&amp;$A20,'EFL2'!$B:$C,MATCH("HOME",'EFL2'!$B$1:$C$1,0),0),"")&amp;IFERROR(VLOOKUP(GE$2&amp;$A20,'UCL2'!$C:$F,MATCH("AWAY",'UCL2'!$C$1:$F$1,0),0),"")&amp;IFERROR(VLOOKUP(GE$2&amp;$A20,'UCL2'!$D:$E,MATCH("HOME",'UCL2'!$D$1:$E$1,0),0),"")&amp;IFERROR(VLOOKUP(GE$2&amp;$A20,'EU2'!$C:$F,MATCH("AWAY",'EU2'!$C$1:$F$1,0),0),"")&amp;IFERROR(VLOOKUP(GE$2&amp;$A20,'EU2'!$D:$E,MATCH("HOME",'EU2'!$D$1:$E$1,0),0),"")&amp;IFERROR(VLOOKUP(GE$2&amp;$A20,'EUC2'!$C:$F,MATCH("AWAY",'EUC2'!$C$1:$F$1,0),0),"")&amp;IFERROR(VLOOKUP(GE$2&amp;$A20,'EUC2'!$D:$E,MATCH("HOME",'EUC2'!$D$1:$E$1,0),0),"")</f>
        <v/>
      </c>
      <c r="GF20" s="25" t="str">
        <f>IFERROR(VLOOKUP(GF$2&amp;$B20,'FPL FIX2'!$N$1:$Q$400,MATCH("HOME",'FPL FIX2'!$N$1:$Q$1,0),0),"")&amp;IFERROR(VLOOKUP(GF$2&amp;$B20,'FPL FIX2'!$O$1:$P$400,MATCH("AWAY",'FPL FIX2'!$O$1:$P$1,0),0),"")&amp;IFERROR(VLOOKUP(GF$2&amp;$A20,'FA2'!$A:$D,MATCH("AWAY",'FA2'!$A$1:$D$1,0),0),"")&amp;IFERROR(VLOOKUP(GF$2&amp;$A20,'FA2'!$B:$C,MATCH("HOME",'FA2'!$B$1:$C$1,0),0),"")&amp;IFERROR(VLOOKUP(GF$2&amp;$A20,'EFL2'!$A:$D,MATCH("AWAY",'EFL2'!$A$1:$D$1,0),0),"")&amp;IFERROR(VLOOKUP(GF$2&amp;$A20,'EFL2'!$B:$C,MATCH("HOME",'EFL2'!$B$1:$C$1,0),0),"")&amp;IFERROR(VLOOKUP(GF$2&amp;$A20,'UCL2'!$C:$F,MATCH("AWAY",'UCL2'!$C$1:$F$1,0),0),"")&amp;IFERROR(VLOOKUP(GF$2&amp;$A20,'UCL2'!$D:$E,MATCH("HOME",'UCL2'!$D$1:$E$1,0),0),"")&amp;IFERROR(VLOOKUP(GF$2&amp;$A20,'EU2'!$C:$F,MATCH("AWAY",'EU2'!$C$1:$F$1,0),0),"")&amp;IFERROR(VLOOKUP(GF$2&amp;$A20,'EU2'!$D:$E,MATCH("HOME",'EU2'!$D$1:$E$1,0),0),"")&amp;IFERROR(VLOOKUP(GF$2&amp;$A20,'EUC2'!$C:$F,MATCH("AWAY",'EUC2'!$C$1:$F$1,0),0),"")&amp;IFERROR(VLOOKUP(GF$2&amp;$A20,'EUC2'!$D:$E,MATCH("HOME",'EUC2'!$D$1:$E$1,0),0),"")</f>
        <v/>
      </c>
      <c r="GG20" s="25" t="str">
        <f>IFERROR(VLOOKUP(GG$2&amp;$B20,'FPL FIX2'!$N$1:$Q$400,MATCH("HOME",'FPL FIX2'!$N$1:$Q$1,0),0),"")&amp;IFERROR(VLOOKUP(GG$2&amp;$B20,'FPL FIX2'!$O$1:$P$400,MATCH("AWAY",'FPL FIX2'!$O$1:$P$1,0),0),"")&amp;IFERROR(VLOOKUP(GG$2&amp;$A20,'FA2'!$A:$D,MATCH("AWAY",'FA2'!$A$1:$D$1,0),0),"")&amp;IFERROR(VLOOKUP(GG$2&amp;$A20,'FA2'!$B:$C,MATCH("HOME",'FA2'!$B$1:$C$1,0),0),"")&amp;IFERROR(VLOOKUP(GG$2&amp;$A20,'EFL2'!$A:$D,MATCH("AWAY",'EFL2'!$A$1:$D$1,0),0),"")&amp;IFERROR(VLOOKUP(GG$2&amp;$A20,'EFL2'!$B:$C,MATCH("HOME",'EFL2'!$B$1:$C$1,0),0),"")&amp;IFERROR(VLOOKUP(GG$2&amp;$A20,'UCL2'!$C:$F,MATCH("AWAY",'UCL2'!$C$1:$F$1,0),0),"")&amp;IFERROR(VLOOKUP(GG$2&amp;$A20,'UCL2'!$D:$E,MATCH("HOME",'UCL2'!$D$1:$E$1,0),0),"")&amp;IFERROR(VLOOKUP(GG$2&amp;$A20,'EU2'!$C:$F,MATCH("AWAY",'EU2'!$C$1:$F$1,0),0),"")&amp;IFERROR(VLOOKUP(GG$2&amp;$A20,'EU2'!$D:$E,MATCH("HOME",'EU2'!$D$1:$E$1,0),0),"")&amp;IFERROR(VLOOKUP(GG$2&amp;$A20,'EUC2'!$C:$F,MATCH("AWAY",'EUC2'!$C$1:$F$1,0),0),"")&amp;IFERROR(VLOOKUP(GG$2&amp;$A20,'EUC2'!$D:$E,MATCH("HOME",'EUC2'!$D$1:$E$1,0),0),"")</f>
        <v/>
      </c>
      <c r="GH20" s="25" t="str">
        <f>IFERROR(VLOOKUP(GH$2&amp;$B20,'FPL FIX2'!$N$1:$Q$400,MATCH("HOME",'FPL FIX2'!$N$1:$Q$1,0),0),"")&amp;IFERROR(VLOOKUP(GH$2&amp;$B20,'FPL FIX2'!$O$1:$P$400,MATCH("AWAY",'FPL FIX2'!$O$1:$P$1,0),0),"")&amp;IFERROR(VLOOKUP(GH$2&amp;$A20,'FA2'!$A:$D,MATCH("AWAY",'FA2'!$A$1:$D$1,0),0),"")&amp;IFERROR(VLOOKUP(GH$2&amp;$A20,'FA2'!$B:$C,MATCH("HOME",'FA2'!$B$1:$C$1,0),0),"")&amp;IFERROR(VLOOKUP(GH$2&amp;$A20,'EFL2'!$A:$D,MATCH("AWAY",'EFL2'!$A$1:$D$1,0),0),"")&amp;IFERROR(VLOOKUP(GH$2&amp;$A20,'EFL2'!$B:$C,MATCH("HOME",'EFL2'!$B$1:$C$1,0),0),"")&amp;IFERROR(VLOOKUP(GH$2&amp;$A20,'UCL2'!$C:$F,MATCH("AWAY",'UCL2'!$C$1:$F$1,0),0),"")&amp;IFERROR(VLOOKUP(GH$2&amp;$A20,'UCL2'!$D:$E,MATCH("HOME",'UCL2'!$D$1:$E$1,0),0),"")&amp;IFERROR(VLOOKUP(GH$2&amp;$A20,'EU2'!$C:$F,MATCH("AWAY",'EU2'!$C$1:$F$1,0),0),"")&amp;IFERROR(VLOOKUP(GH$2&amp;$A20,'EU2'!$D:$E,MATCH("HOME",'EU2'!$D$1:$E$1,0),0),"")&amp;IFERROR(VLOOKUP(GH$2&amp;$A20,'EUC2'!$C:$F,MATCH("AWAY",'EUC2'!$C$1:$F$1,0),0),"")&amp;IFERROR(VLOOKUP(GH$2&amp;$A20,'EUC2'!$D:$E,MATCH("HOME",'EUC2'!$D$1:$E$1,0),0),"")</f>
        <v>bre</v>
      </c>
      <c r="GI20" s="25" t="str">
        <f>IFERROR(VLOOKUP(GI$2&amp;$B20,'FPL FIX2'!$N$1:$Q$400,MATCH("HOME",'FPL FIX2'!$N$1:$Q$1,0),0),"")&amp;IFERROR(VLOOKUP(GI$2&amp;$B20,'FPL FIX2'!$O$1:$P$400,MATCH("AWAY",'FPL FIX2'!$O$1:$P$1,0),0),"")&amp;IFERROR(VLOOKUP(GI$2&amp;$A20,'FA2'!$A:$D,MATCH("AWAY",'FA2'!$A$1:$D$1,0),0),"")&amp;IFERROR(VLOOKUP(GI$2&amp;$A20,'FA2'!$B:$C,MATCH("HOME",'FA2'!$B$1:$C$1,0),0),"")&amp;IFERROR(VLOOKUP(GI$2&amp;$A20,'EFL2'!$A:$D,MATCH("AWAY",'EFL2'!$A$1:$D$1,0),0),"")&amp;IFERROR(VLOOKUP(GI$2&amp;$A20,'EFL2'!$B:$C,MATCH("HOME",'EFL2'!$B$1:$C$1,0),0),"")&amp;IFERROR(VLOOKUP(GI$2&amp;$A20,'UCL2'!$C:$F,MATCH("AWAY",'UCL2'!$C$1:$F$1,0),0),"")&amp;IFERROR(VLOOKUP(GI$2&amp;$A20,'UCL2'!$D:$E,MATCH("HOME",'UCL2'!$D$1:$E$1,0),0),"")&amp;IFERROR(VLOOKUP(GI$2&amp;$A20,'EU2'!$C:$F,MATCH("AWAY",'EU2'!$C$1:$F$1,0),0),"")&amp;IFERROR(VLOOKUP(GI$2&amp;$A20,'EU2'!$D:$E,MATCH("HOME",'EU2'!$D$1:$E$1,0),0),"")&amp;IFERROR(VLOOKUP(GI$2&amp;$A20,'EUC2'!$C:$F,MATCH("AWAY",'EUC2'!$C$1:$F$1,0),0),"")&amp;IFERROR(VLOOKUP(GI$2&amp;$A20,'EUC2'!$D:$E,MATCH("HOME",'EUC2'!$D$1:$E$1,0),0),"")</f>
        <v/>
      </c>
      <c r="GJ20" s="25" t="str">
        <f>IFERROR(VLOOKUP(GJ$2&amp;$B20,'FPL FIX2'!$N$1:$Q$400,MATCH("HOME",'FPL FIX2'!$N$1:$Q$1,0),0),"")&amp;IFERROR(VLOOKUP(GJ$2&amp;$B20,'FPL FIX2'!$O$1:$P$400,MATCH("AWAY",'FPL FIX2'!$O$1:$P$1,0),0),"")&amp;IFERROR(VLOOKUP(GJ$2&amp;$A20,'FA2'!$A:$D,MATCH("AWAY",'FA2'!$A$1:$D$1,0),0),"")&amp;IFERROR(VLOOKUP(GJ$2&amp;$A20,'FA2'!$B:$C,MATCH("HOME",'FA2'!$B$1:$C$1,0),0),"")&amp;IFERROR(VLOOKUP(GJ$2&amp;$A20,'EFL2'!$A:$D,MATCH("AWAY",'EFL2'!$A$1:$D$1,0),0),"")&amp;IFERROR(VLOOKUP(GJ$2&amp;$A20,'EFL2'!$B:$C,MATCH("HOME",'EFL2'!$B$1:$C$1,0),0),"")&amp;IFERROR(VLOOKUP(GJ$2&amp;$A20,'UCL2'!$C:$F,MATCH("AWAY",'UCL2'!$C$1:$F$1,0),0),"")&amp;IFERROR(VLOOKUP(GJ$2&amp;$A20,'UCL2'!$D:$E,MATCH("HOME",'UCL2'!$D$1:$E$1,0),0),"")&amp;IFERROR(VLOOKUP(GJ$2&amp;$A20,'EU2'!$C:$F,MATCH("AWAY",'EU2'!$C$1:$F$1,0),0),"")&amp;IFERROR(VLOOKUP(GJ$2&amp;$A20,'EU2'!$D:$E,MATCH("HOME",'EU2'!$D$1:$E$1,0),0),"")&amp;IFERROR(VLOOKUP(GJ$2&amp;$A20,'EUC2'!$C:$F,MATCH("AWAY",'EUC2'!$C$1:$F$1,0),0),"")&amp;IFERROR(VLOOKUP(GJ$2&amp;$A20,'EUC2'!$D:$E,MATCH("HOME",'EUC2'!$D$1:$E$1,0),0),"")</f>
        <v/>
      </c>
      <c r="GK20" s="25" t="str">
        <f>IFERROR(VLOOKUP(GK$2&amp;$B20,'FPL FIX2'!$N$1:$Q$400,MATCH("HOME",'FPL FIX2'!$N$1:$Q$1,0),0),"")&amp;IFERROR(VLOOKUP(GK$2&amp;$B20,'FPL FIX2'!$O$1:$P$400,MATCH("AWAY",'FPL FIX2'!$O$1:$P$1,0),0),"")&amp;IFERROR(VLOOKUP(GK$2&amp;$A20,'FA2'!$A:$D,MATCH("AWAY",'FA2'!$A$1:$D$1,0),0),"")&amp;IFERROR(VLOOKUP(GK$2&amp;$A20,'FA2'!$B:$C,MATCH("HOME",'FA2'!$B$1:$C$1,0),0),"")&amp;IFERROR(VLOOKUP(GK$2&amp;$A20,'EFL2'!$A:$D,MATCH("AWAY",'EFL2'!$A$1:$D$1,0),0),"")&amp;IFERROR(VLOOKUP(GK$2&amp;$A20,'EFL2'!$B:$C,MATCH("HOME",'EFL2'!$B$1:$C$1,0),0),"")&amp;IFERROR(VLOOKUP(GK$2&amp;$A20,'UCL2'!$C:$F,MATCH("AWAY",'UCL2'!$C$1:$F$1,0),0),"")&amp;IFERROR(VLOOKUP(GK$2&amp;$A20,'UCL2'!$D:$E,MATCH("HOME",'UCL2'!$D$1:$E$1,0),0),"")&amp;IFERROR(VLOOKUP(GK$2&amp;$A20,'EU2'!$C:$F,MATCH("AWAY",'EU2'!$C$1:$F$1,0),0),"")&amp;IFERROR(VLOOKUP(GK$2&amp;$A20,'EU2'!$D:$E,MATCH("HOME",'EU2'!$D$1:$E$1,0),0),"")&amp;IFERROR(VLOOKUP(GK$2&amp;$A20,'EUC2'!$C:$F,MATCH("AWAY",'EUC2'!$C$1:$F$1,0),0),"")&amp;IFERROR(VLOOKUP(GK$2&amp;$A20,'EUC2'!$D:$E,MATCH("HOME",'EUC2'!$D$1:$E$1,0),0),"")</f>
        <v/>
      </c>
      <c r="GL20" s="25" t="str">
        <f>IFERROR(VLOOKUP(GL$2&amp;$B20,'FPL FIX2'!$N$1:$Q$400,MATCH("HOME",'FPL FIX2'!$N$1:$Q$1,0),0),"")&amp;IFERROR(VLOOKUP(GL$2&amp;$B20,'FPL FIX2'!$O$1:$P$400,MATCH("AWAY",'FPL FIX2'!$O$1:$P$1,0),0),"")&amp;IFERROR(VLOOKUP(GL$2&amp;$A20,'FA2'!$A:$D,MATCH("AWAY",'FA2'!$A$1:$D$1,0),0),"")&amp;IFERROR(VLOOKUP(GL$2&amp;$A20,'FA2'!$B:$C,MATCH("HOME",'FA2'!$B$1:$C$1,0),0),"")&amp;IFERROR(VLOOKUP(GL$2&amp;$A20,'EFL2'!$A:$D,MATCH("AWAY",'EFL2'!$A$1:$D$1,0),0),"")&amp;IFERROR(VLOOKUP(GL$2&amp;$A20,'EFL2'!$B:$C,MATCH("HOME",'EFL2'!$B$1:$C$1,0),0),"")&amp;IFERROR(VLOOKUP(GL$2&amp;$A20,'UCL2'!$C:$F,MATCH("AWAY",'UCL2'!$C$1:$F$1,0),0),"")&amp;IFERROR(VLOOKUP(GL$2&amp;$A20,'UCL2'!$D:$E,MATCH("HOME",'UCL2'!$D$1:$E$1,0),0),"")&amp;IFERROR(VLOOKUP(GL$2&amp;$A20,'EU2'!$C:$F,MATCH("AWAY",'EU2'!$C$1:$F$1,0),0),"")&amp;IFERROR(VLOOKUP(GL$2&amp;$A20,'EU2'!$D:$E,MATCH("HOME",'EU2'!$D$1:$E$1,0),0),"")&amp;IFERROR(VLOOKUP(GL$2&amp;$A20,'EUC2'!$C:$F,MATCH("AWAY",'EUC2'!$C$1:$F$1,0),0),"")&amp;IFERROR(VLOOKUP(GL$2&amp;$A20,'EUC2'!$D:$E,MATCH("HOME",'EUC2'!$D$1:$E$1,0),0),"")</f>
        <v/>
      </c>
      <c r="GM20" s="25" t="str">
        <f>IFERROR(VLOOKUP(GM$2&amp;$B20,'FPL FIX2'!$N$1:$Q$400,MATCH("HOME",'FPL FIX2'!$N$1:$Q$1,0),0),"")&amp;IFERROR(VLOOKUP(GM$2&amp;$B20,'FPL FIX2'!$O$1:$P$400,MATCH("AWAY",'FPL FIX2'!$O$1:$P$1,0),0),"")&amp;IFERROR(VLOOKUP(GM$2&amp;$A20,'FA2'!$A:$D,MATCH("AWAY",'FA2'!$A$1:$D$1,0),0),"")&amp;IFERROR(VLOOKUP(GM$2&amp;$A20,'FA2'!$B:$C,MATCH("HOME",'FA2'!$B$1:$C$1,0),0),"")&amp;IFERROR(VLOOKUP(GM$2&amp;$A20,'EFL2'!$A:$D,MATCH("AWAY",'EFL2'!$A$1:$D$1,0),0),"")&amp;IFERROR(VLOOKUP(GM$2&amp;$A20,'EFL2'!$B:$C,MATCH("HOME",'EFL2'!$B$1:$C$1,0),0),"")&amp;IFERROR(VLOOKUP(GM$2&amp;$A20,'UCL2'!$C:$F,MATCH("AWAY",'UCL2'!$C$1:$F$1,0),0),"")&amp;IFERROR(VLOOKUP(GM$2&amp;$A20,'UCL2'!$D:$E,MATCH("HOME",'UCL2'!$D$1:$E$1,0),0),"")&amp;IFERROR(VLOOKUP(GM$2&amp;$A20,'EU2'!$C:$F,MATCH("AWAY",'EU2'!$C$1:$F$1,0),0),"")&amp;IFERROR(VLOOKUP(GM$2&amp;$A20,'EU2'!$D:$E,MATCH("HOME",'EU2'!$D$1:$E$1,0),0),"")&amp;IFERROR(VLOOKUP(GM$2&amp;$A20,'EUC2'!$C:$F,MATCH("AWAY",'EUC2'!$C$1:$F$1,0),0),"")&amp;IFERROR(VLOOKUP(GM$2&amp;$A20,'EUC2'!$D:$E,MATCH("HOME",'EUC2'!$D$1:$E$1,0),0),"")</f>
        <v/>
      </c>
      <c r="GN20" s="25" t="str">
        <f>IFERROR(VLOOKUP(GN$2&amp;$B20,'FPL FIX2'!$N$1:$Q$400,MATCH("HOME",'FPL FIX2'!$N$1:$Q$1,0),0),"")&amp;IFERROR(VLOOKUP(GN$2&amp;$B20,'FPL FIX2'!$O$1:$P$400,MATCH("AWAY",'FPL FIX2'!$O$1:$P$1,0),0),"")&amp;IFERROR(VLOOKUP(GN$2&amp;$A20,'FA2'!$A:$D,MATCH("AWAY",'FA2'!$A$1:$D$1,0),0),"")&amp;IFERROR(VLOOKUP(GN$2&amp;$A20,'FA2'!$B:$C,MATCH("HOME",'FA2'!$B$1:$C$1,0),0),"")&amp;IFERROR(VLOOKUP(GN$2&amp;$A20,'EFL2'!$A:$D,MATCH("AWAY",'EFL2'!$A$1:$D$1,0),0),"")&amp;IFERROR(VLOOKUP(GN$2&amp;$A20,'EFL2'!$B:$C,MATCH("HOME",'EFL2'!$B$1:$C$1,0),0),"")&amp;IFERROR(VLOOKUP(GN$2&amp;$A20,'UCL2'!$C:$F,MATCH("AWAY",'UCL2'!$C$1:$F$1,0),0),"")&amp;IFERROR(VLOOKUP(GN$2&amp;$A20,'UCL2'!$D:$E,MATCH("HOME",'UCL2'!$D$1:$E$1,0),0),"")&amp;IFERROR(VLOOKUP(GN$2&amp;$A20,'EU2'!$C:$F,MATCH("AWAY",'EU2'!$C$1:$F$1,0),0),"")&amp;IFERROR(VLOOKUP(GN$2&amp;$A20,'EU2'!$D:$E,MATCH("HOME",'EU2'!$D$1:$E$1,0),0),"")&amp;IFERROR(VLOOKUP(GN$2&amp;$A20,'EUC2'!$C:$F,MATCH("AWAY",'EUC2'!$C$1:$F$1,0),0),"")&amp;IFERROR(VLOOKUP(GN$2&amp;$A20,'EUC2'!$D:$E,MATCH("HOME",'EUC2'!$D$1:$E$1,0),0),"")</f>
        <v/>
      </c>
      <c r="GO20" s="25" t="str">
        <f>IFERROR(VLOOKUP(GO$2&amp;$B20,'FPL FIX2'!$N$1:$Q$400,MATCH("HOME",'FPL FIX2'!$N$1:$Q$1,0),0),"")&amp;IFERROR(VLOOKUP(GO$2&amp;$B20,'FPL FIX2'!$O$1:$P$400,MATCH("AWAY",'FPL FIX2'!$O$1:$P$1,0),0),"")&amp;IFERROR(VLOOKUP(GO$2&amp;$A20,'FA2'!$A:$D,MATCH("AWAY",'FA2'!$A$1:$D$1,0),0),"")&amp;IFERROR(VLOOKUP(GO$2&amp;$A20,'FA2'!$B:$C,MATCH("HOME",'FA2'!$B$1:$C$1,0),0),"")&amp;IFERROR(VLOOKUP(GO$2&amp;$A20,'EFL2'!$A:$D,MATCH("AWAY",'EFL2'!$A$1:$D$1,0),0),"")&amp;IFERROR(VLOOKUP(GO$2&amp;$A20,'EFL2'!$B:$C,MATCH("HOME",'EFL2'!$B$1:$C$1,0),0),"")&amp;IFERROR(VLOOKUP(GO$2&amp;$A20,'UCL2'!$C:$F,MATCH("AWAY",'UCL2'!$C$1:$F$1,0),0),"")&amp;IFERROR(VLOOKUP(GO$2&amp;$A20,'UCL2'!$D:$E,MATCH("HOME",'UCL2'!$D$1:$E$1,0),0),"")&amp;IFERROR(VLOOKUP(GO$2&amp;$A20,'EU2'!$C:$F,MATCH("AWAY",'EU2'!$C$1:$F$1,0),0),"")&amp;IFERROR(VLOOKUP(GO$2&amp;$A20,'EU2'!$D:$E,MATCH("HOME",'EU2'!$D$1:$E$1,0),0),"")&amp;IFERROR(VLOOKUP(GO$2&amp;$A20,'EUC2'!$C:$F,MATCH("AWAY",'EUC2'!$C$1:$F$1,0),0),"")&amp;IFERROR(VLOOKUP(GO$2&amp;$A20,'EUC2'!$D:$E,MATCH("HOME",'EUC2'!$D$1:$E$1,0),0),"")</f>
        <v>WOL</v>
      </c>
      <c r="GP20" s="25" t="str">
        <f>IFERROR(VLOOKUP(GP$2&amp;$B20,'FPL FIX2'!$N$1:$Q$400,MATCH("HOME",'FPL FIX2'!$N$1:$Q$1,0),0),"")&amp;IFERROR(VLOOKUP(GP$2&amp;$B20,'FPL FIX2'!$O$1:$P$400,MATCH("AWAY",'FPL FIX2'!$O$1:$P$1,0),0),"")&amp;IFERROR(VLOOKUP(GP$2&amp;$A20,'FA2'!$A:$D,MATCH("AWAY",'FA2'!$A$1:$D$1,0),0),"")&amp;IFERROR(VLOOKUP(GP$2&amp;$A20,'FA2'!$B:$C,MATCH("HOME",'FA2'!$B$1:$C$1,0),0),"")&amp;IFERROR(VLOOKUP(GP$2&amp;$A20,'EFL2'!$A:$D,MATCH("AWAY",'EFL2'!$A$1:$D$1,0),0),"")&amp;IFERROR(VLOOKUP(GP$2&amp;$A20,'EFL2'!$B:$C,MATCH("HOME",'EFL2'!$B$1:$C$1,0),0),"")&amp;IFERROR(VLOOKUP(GP$2&amp;$A20,'UCL2'!$C:$F,MATCH("AWAY",'UCL2'!$C$1:$F$1,0),0),"")&amp;IFERROR(VLOOKUP(GP$2&amp;$A20,'UCL2'!$D:$E,MATCH("HOME",'UCL2'!$D$1:$E$1,0),0),"")&amp;IFERROR(VLOOKUP(GP$2&amp;$A20,'EU2'!$C:$F,MATCH("AWAY",'EU2'!$C$1:$F$1,0),0),"")&amp;IFERROR(VLOOKUP(GP$2&amp;$A20,'EU2'!$D:$E,MATCH("HOME",'EU2'!$D$1:$E$1,0),0),"")&amp;IFERROR(VLOOKUP(GP$2&amp;$A20,'EUC2'!$C:$F,MATCH("AWAY",'EUC2'!$C$1:$F$1,0),0),"")&amp;IFERROR(VLOOKUP(GP$2&amp;$A20,'EUC2'!$D:$E,MATCH("HOME",'EUC2'!$D$1:$E$1,0),0),"")</f>
        <v/>
      </c>
      <c r="GQ20" s="25" t="str">
        <f>IFERROR(VLOOKUP(GQ$2&amp;$B20,'FPL FIX2'!$N$1:$Q$400,MATCH("HOME",'FPL FIX2'!$N$1:$Q$1,0),0),"")&amp;IFERROR(VLOOKUP(GQ$2&amp;$B20,'FPL FIX2'!$O$1:$P$400,MATCH("AWAY",'FPL FIX2'!$O$1:$P$1,0),0),"")&amp;IFERROR(VLOOKUP(GQ$2&amp;$A20,'FA2'!$A:$D,MATCH("AWAY",'FA2'!$A$1:$D$1,0),0),"")&amp;IFERROR(VLOOKUP(GQ$2&amp;$A20,'FA2'!$B:$C,MATCH("HOME",'FA2'!$B$1:$C$1,0),0),"")&amp;IFERROR(VLOOKUP(GQ$2&amp;$A20,'EFL2'!$A:$D,MATCH("AWAY",'EFL2'!$A$1:$D$1,0),0),"")&amp;IFERROR(VLOOKUP(GQ$2&amp;$A20,'EFL2'!$B:$C,MATCH("HOME",'EFL2'!$B$1:$C$1,0),0),"")&amp;IFERROR(VLOOKUP(GQ$2&amp;$A20,'UCL2'!$C:$F,MATCH("AWAY",'UCL2'!$C$1:$F$1,0),0),"")&amp;IFERROR(VLOOKUP(GQ$2&amp;$A20,'UCL2'!$D:$E,MATCH("HOME",'UCL2'!$D$1:$E$1,0),0),"")&amp;IFERROR(VLOOKUP(GQ$2&amp;$A20,'EU2'!$C:$F,MATCH("AWAY",'EU2'!$C$1:$F$1,0),0),"")&amp;IFERROR(VLOOKUP(GQ$2&amp;$A20,'EU2'!$D:$E,MATCH("HOME",'EU2'!$D$1:$E$1,0),0),"")&amp;IFERROR(VLOOKUP(GQ$2&amp;$A20,'EUC2'!$C:$F,MATCH("AWAY",'EUC2'!$C$1:$F$1,0),0),"")&amp;IFERROR(VLOOKUP(GQ$2&amp;$A20,'EUC2'!$D:$E,MATCH("HOME",'EUC2'!$D$1:$E$1,0),0),"")</f>
        <v/>
      </c>
      <c r="GR20" s="25" t="str">
        <f>IFERROR(VLOOKUP(GR$2&amp;$B20,'FPL FIX2'!$N$1:$Q$400,MATCH("HOME",'FPL FIX2'!$N$1:$Q$1,0),0),"")&amp;IFERROR(VLOOKUP(GR$2&amp;$B20,'FPL FIX2'!$O$1:$P$400,MATCH("AWAY",'FPL FIX2'!$O$1:$P$1,0),0),"")&amp;IFERROR(VLOOKUP(GR$2&amp;$A20,'FA2'!$A:$D,MATCH("AWAY",'FA2'!$A$1:$D$1,0),0),"")&amp;IFERROR(VLOOKUP(GR$2&amp;$A20,'FA2'!$B:$C,MATCH("HOME",'FA2'!$B$1:$C$1,0),0),"")&amp;IFERROR(VLOOKUP(GR$2&amp;$A20,'EFL2'!$A:$D,MATCH("AWAY",'EFL2'!$A$1:$D$1,0),0),"")&amp;IFERROR(VLOOKUP(GR$2&amp;$A20,'EFL2'!$B:$C,MATCH("HOME",'EFL2'!$B$1:$C$1,0),0),"")&amp;IFERROR(VLOOKUP(GR$2&amp;$A20,'UCL2'!$C:$F,MATCH("AWAY",'UCL2'!$C$1:$F$1,0),0),"")&amp;IFERROR(VLOOKUP(GR$2&amp;$A20,'UCL2'!$D:$E,MATCH("HOME",'UCL2'!$D$1:$E$1,0),0),"")&amp;IFERROR(VLOOKUP(GR$2&amp;$A20,'EU2'!$C:$F,MATCH("AWAY",'EU2'!$C$1:$F$1,0),0),"")&amp;IFERROR(VLOOKUP(GR$2&amp;$A20,'EU2'!$D:$E,MATCH("HOME",'EU2'!$D$1:$E$1,0),0),"")&amp;IFERROR(VLOOKUP(GR$2&amp;$A20,'EUC2'!$C:$F,MATCH("AWAY",'EUC2'!$C$1:$F$1,0),0),"")&amp;IFERROR(VLOOKUP(GR$2&amp;$A20,'EUC2'!$D:$E,MATCH("HOME",'EUC2'!$D$1:$E$1,0),0),"")</f>
        <v/>
      </c>
      <c r="GS20" s="25" t="str">
        <f>IFERROR(VLOOKUP(GS$2&amp;$B20,'FPL FIX2'!$N$1:$Q$400,MATCH("HOME",'FPL FIX2'!$N$1:$Q$1,0),0),"")&amp;IFERROR(VLOOKUP(GS$2&amp;$B20,'FPL FIX2'!$O$1:$P$400,MATCH("AWAY",'FPL FIX2'!$O$1:$P$1,0),0),"")&amp;IFERROR(VLOOKUP(GS$2&amp;$A20,'FA2'!$A:$D,MATCH("AWAY",'FA2'!$A$1:$D$1,0),0),"")&amp;IFERROR(VLOOKUP(GS$2&amp;$A20,'FA2'!$B:$C,MATCH("HOME",'FA2'!$B$1:$C$1,0),0),"")&amp;IFERROR(VLOOKUP(GS$2&amp;$A20,'EFL2'!$A:$D,MATCH("AWAY",'EFL2'!$A$1:$D$1,0),0),"")&amp;IFERROR(VLOOKUP(GS$2&amp;$A20,'EFL2'!$B:$C,MATCH("HOME",'EFL2'!$B$1:$C$1,0),0),"")&amp;IFERROR(VLOOKUP(GS$2&amp;$A20,'UCL2'!$C:$F,MATCH("AWAY",'UCL2'!$C$1:$F$1,0),0),"")&amp;IFERROR(VLOOKUP(GS$2&amp;$A20,'UCL2'!$D:$E,MATCH("HOME",'UCL2'!$D$1:$E$1,0),0),"")&amp;IFERROR(VLOOKUP(GS$2&amp;$A20,'EU2'!$C:$F,MATCH("AWAY",'EU2'!$C$1:$F$1,0),0),"")&amp;IFERROR(VLOOKUP(GS$2&amp;$A20,'EU2'!$D:$E,MATCH("HOME",'EU2'!$D$1:$E$1,0),0),"")&amp;IFERROR(VLOOKUP(GS$2&amp;$A20,'EUC2'!$C:$F,MATCH("AWAY",'EUC2'!$C$1:$F$1,0),0),"")&amp;IFERROR(VLOOKUP(GS$2&amp;$A20,'EUC2'!$D:$E,MATCH("HOME",'EUC2'!$D$1:$E$1,0),0),"")</f>
        <v/>
      </c>
      <c r="GT20" s="25" t="str">
        <f>IFERROR(VLOOKUP(GT$2&amp;$B20,'FPL FIX2'!$N$1:$Q$400,MATCH("HOME",'FPL FIX2'!$N$1:$Q$1,0),0),"")&amp;IFERROR(VLOOKUP(GT$2&amp;$B20,'FPL FIX2'!$O$1:$P$400,MATCH("AWAY",'FPL FIX2'!$O$1:$P$1,0),0),"")&amp;IFERROR(VLOOKUP(GT$2&amp;$A20,'FA2'!$A:$D,MATCH("AWAY",'FA2'!$A$1:$D$1,0),0),"")&amp;IFERROR(VLOOKUP(GT$2&amp;$A20,'FA2'!$B:$C,MATCH("HOME",'FA2'!$B$1:$C$1,0),0),"")&amp;IFERROR(VLOOKUP(GT$2&amp;$A20,'EFL2'!$A:$D,MATCH("AWAY",'EFL2'!$A$1:$D$1,0),0),"")&amp;IFERROR(VLOOKUP(GT$2&amp;$A20,'EFL2'!$B:$C,MATCH("HOME",'EFL2'!$B$1:$C$1,0),0),"")&amp;IFERROR(VLOOKUP(GT$2&amp;$A20,'UCL2'!$C:$F,MATCH("AWAY",'UCL2'!$C$1:$F$1,0),0),"")&amp;IFERROR(VLOOKUP(GT$2&amp;$A20,'UCL2'!$D:$E,MATCH("HOME",'UCL2'!$D$1:$E$1,0),0),"")&amp;IFERROR(VLOOKUP(GT$2&amp;$A20,'EU2'!$C:$F,MATCH("AWAY",'EU2'!$C$1:$F$1,0),0),"")&amp;IFERROR(VLOOKUP(GT$2&amp;$A20,'EU2'!$D:$E,MATCH("HOME",'EU2'!$D$1:$E$1,0),0),"")&amp;IFERROR(VLOOKUP(GT$2&amp;$A20,'EUC2'!$C:$F,MATCH("AWAY",'EUC2'!$C$1:$F$1,0),0),"")&amp;IFERROR(VLOOKUP(GT$2&amp;$A20,'EUC2'!$D:$E,MATCH("HOME",'EUC2'!$D$1:$E$1,0),0),"")</f>
        <v/>
      </c>
      <c r="GU20" s="25" t="str">
        <f>IFERROR(VLOOKUP(GU$2&amp;$B20,'FPL FIX2'!$N$1:$Q$400,MATCH("HOME",'FPL FIX2'!$N$1:$Q$1,0),0),"")&amp;IFERROR(VLOOKUP(GU$2&amp;$B20,'FPL FIX2'!$O$1:$P$400,MATCH("AWAY",'FPL FIX2'!$O$1:$P$1,0),0),"")&amp;IFERROR(VLOOKUP(GU$2&amp;$A20,'FA2'!$A:$D,MATCH("AWAY",'FA2'!$A$1:$D$1,0),0),"")&amp;IFERROR(VLOOKUP(GU$2&amp;$A20,'FA2'!$B:$C,MATCH("HOME",'FA2'!$B$1:$C$1,0),0),"")&amp;IFERROR(VLOOKUP(GU$2&amp;$A20,'EFL2'!$A:$D,MATCH("AWAY",'EFL2'!$A$1:$D$1,0),0),"")&amp;IFERROR(VLOOKUP(GU$2&amp;$A20,'EFL2'!$B:$C,MATCH("HOME",'EFL2'!$B$1:$C$1,0),0),"")&amp;IFERROR(VLOOKUP(GU$2&amp;$A20,'UCL2'!$C:$F,MATCH("AWAY",'UCL2'!$C$1:$F$1,0),0),"")&amp;IFERROR(VLOOKUP(GU$2&amp;$A20,'UCL2'!$D:$E,MATCH("HOME",'UCL2'!$D$1:$E$1,0),0),"")&amp;IFERROR(VLOOKUP(GU$2&amp;$A20,'EU2'!$C:$F,MATCH("AWAY",'EU2'!$C$1:$F$1,0),0),"")&amp;IFERROR(VLOOKUP(GU$2&amp;$A20,'EU2'!$D:$E,MATCH("HOME",'EU2'!$D$1:$E$1,0),0),"")&amp;IFERROR(VLOOKUP(GU$2&amp;$A20,'EUC2'!$C:$F,MATCH("AWAY",'EUC2'!$C$1:$F$1,0),0),"")&amp;IFERROR(VLOOKUP(GU$2&amp;$A20,'EUC2'!$D:$E,MATCH("HOME",'EUC2'!$D$1:$E$1,0),0),"")</f>
        <v/>
      </c>
      <c r="GV20" s="25" t="str">
        <f>IFERROR(VLOOKUP(GV$2&amp;$B20,'FPL FIX2'!$N$1:$Q$400,MATCH("HOME",'FPL FIX2'!$N$1:$Q$1,0),0),"")&amp;IFERROR(VLOOKUP(GV$2&amp;$B20,'FPL FIX2'!$O$1:$P$400,MATCH("AWAY",'FPL FIX2'!$O$1:$P$1,0),0),"")&amp;IFERROR(VLOOKUP(GV$2&amp;$A20,'FA2'!$A:$D,MATCH("AWAY",'FA2'!$A$1:$D$1,0),0),"")&amp;IFERROR(VLOOKUP(GV$2&amp;$A20,'FA2'!$B:$C,MATCH("HOME",'FA2'!$B$1:$C$1,0),0),"")&amp;IFERROR(VLOOKUP(GV$2&amp;$A20,'EFL2'!$A:$D,MATCH("AWAY",'EFL2'!$A$1:$D$1,0),0),"")&amp;IFERROR(VLOOKUP(GV$2&amp;$A20,'EFL2'!$B:$C,MATCH("HOME",'EFL2'!$B$1:$C$1,0),0),"")&amp;IFERROR(VLOOKUP(GV$2&amp;$A20,'UCL2'!$C:$F,MATCH("AWAY",'UCL2'!$C$1:$F$1,0),0),"")&amp;IFERROR(VLOOKUP(GV$2&amp;$A20,'UCL2'!$D:$E,MATCH("HOME",'UCL2'!$D$1:$E$1,0),0),"")&amp;IFERROR(VLOOKUP(GV$2&amp;$A20,'EU2'!$C:$F,MATCH("AWAY",'EU2'!$C$1:$F$1,0),0),"")&amp;IFERROR(VLOOKUP(GV$2&amp;$A20,'EU2'!$D:$E,MATCH("HOME",'EU2'!$D$1:$E$1,0),0),"")&amp;IFERROR(VLOOKUP(GV$2&amp;$A20,'EUC2'!$C:$F,MATCH("AWAY",'EUC2'!$C$1:$F$1,0),0),"")&amp;IFERROR(VLOOKUP(GV$2&amp;$A20,'EUC2'!$D:$E,MATCH("HOME",'EUC2'!$D$1:$E$1,0),0),"")</f>
        <v>che</v>
      </c>
      <c r="GW20" s="25" t="str">
        <f>IFERROR(VLOOKUP(GW$2&amp;$B20,'FPL FIX2'!$N$1:$Q$400,MATCH("HOME",'FPL FIX2'!$N$1:$Q$1,0),0),"")&amp;IFERROR(VLOOKUP(GW$2&amp;$B20,'FPL FIX2'!$O$1:$P$400,MATCH("AWAY",'FPL FIX2'!$O$1:$P$1,0),0),"")&amp;IFERROR(VLOOKUP(GW$2&amp;$A20,'FA2'!$A:$D,MATCH("AWAY",'FA2'!$A$1:$D$1,0),0),"")&amp;IFERROR(VLOOKUP(GW$2&amp;$A20,'FA2'!$B:$C,MATCH("HOME",'FA2'!$B$1:$C$1,0),0),"")&amp;IFERROR(VLOOKUP(GW$2&amp;$A20,'EFL2'!$A:$D,MATCH("AWAY",'EFL2'!$A$1:$D$1,0),0),"")&amp;IFERROR(VLOOKUP(GW$2&amp;$A20,'EFL2'!$B:$C,MATCH("HOME",'EFL2'!$B$1:$C$1,0),0),"")&amp;IFERROR(VLOOKUP(GW$2&amp;$A20,'UCL2'!$C:$F,MATCH("AWAY",'UCL2'!$C$1:$F$1,0),0),"")&amp;IFERROR(VLOOKUP(GW$2&amp;$A20,'UCL2'!$D:$E,MATCH("HOME",'UCL2'!$D$1:$E$1,0),0),"")&amp;IFERROR(VLOOKUP(GW$2&amp;$A20,'EU2'!$C:$F,MATCH("AWAY",'EU2'!$C$1:$F$1,0),0),"")&amp;IFERROR(VLOOKUP(GW$2&amp;$A20,'EU2'!$D:$E,MATCH("HOME",'EU2'!$D$1:$E$1,0),0),"")&amp;IFERROR(VLOOKUP(GW$2&amp;$A20,'EUC2'!$C:$F,MATCH("AWAY",'EUC2'!$C$1:$F$1,0),0),"")&amp;IFERROR(VLOOKUP(GW$2&amp;$A20,'EUC2'!$D:$E,MATCH("HOME",'EUC2'!$D$1:$E$1,0),0),"")</f>
        <v/>
      </c>
      <c r="GX20" s="25" t="str">
        <f>IFERROR(VLOOKUP(GX$2&amp;$B20,'FPL FIX2'!$N$1:$Q$400,MATCH("HOME",'FPL FIX2'!$N$1:$Q$1,0),0),"")&amp;IFERROR(VLOOKUP(GX$2&amp;$B20,'FPL FIX2'!$O$1:$P$400,MATCH("AWAY",'FPL FIX2'!$O$1:$P$1,0),0),"")&amp;IFERROR(VLOOKUP(GX$2&amp;$A20,'FA2'!$A:$D,MATCH("AWAY",'FA2'!$A$1:$D$1,0),0),"")&amp;IFERROR(VLOOKUP(GX$2&amp;$A20,'FA2'!$B:$C,MATCH("HOME",'FA2'!$B$1:$C$1,0),0),"")&amp;IFERROR(VLOOKUP(GX$2&amp;$A20,'EFL2'!$A:$D,MATCH("AWAY",'EFL2'!$A$1:$D$1,0),0),"")&amp;IFERROR(VLOOKUP(GX$2&amp;$A20,'EFL2'!$B:$C,MATCH("HOME",'EFL2'!$B$1:$C$1,0),0),"")&amp;IFERROR(VLOOKUP(GX$2&amp;$A20,'UCL2'!$C:$F,MATCH("AWAY",'UCL2'!$C$1:$F$1,0),0),"")&amp;IFERROR(VLOOKUP(GX$2&amp;$A20,'UCL2'!$D:$E,MATCH("HOME",'UCL2'!$D$1:$E$1,0),0),"")&amp;IFERROR(VLOOKUP(GX$2&amp;$A20,'EU2'!$C:$F,MATCH("AWAY",'EU2'!$C$1:$F$1,0),0),"")&amp;IFERROR(VLOOKUP(GX$2&amp;$A20,'EU2'!$D:$E,MATCH("HOME",'EU2'!$D$1:$E$1,0),0),"")&amp;IFERROR(VLOOKUP(GX$2&amp;$A20,'EUC2'!$C:$F,MATCH("AWAY",'EUC2'!$C$1:$F$1,0),0),"")&amp;IFERROR(VLOOKUP(GX$2&amp;$A20,'EUC2'!$D:$E,MATCH("HOME",'EUC2'!$D$1:$E$1,0),0),"")</f>
        <v/>
      </c>
      <c r="GY20" s="25" t="str">
        <f>IFERROR(VLOOKUP(GY$2&amp;$B20,'FPL FIX2'!$N$1:$Q$400,MATCH("HOME",'FPL FIX2'!$N$1:$Q$1,0),0),"")&amp;IFERROR(VLOOKUP(GY$2&amp;$B20,'FPL FIX2'!$O$1:$P$400,MATCH("AWAY",'FPL FIX2'!$O$1:$P$1,0),0),"")&amp;IFERROR(VLOOKUP(GY$2&amp;$A20,'FA2'!$A:$D,MATCH("AWAY",'FA2'!$A$1:$D$1,0),0),"")&amp;IFERROR(VLOOKUP(GY$2&amp;$A20,'FA2'!$B:$C,MATCH("HOME",'FA2'!$B$1:$C$1,0),0),"")&amp;IFERROR(VLOOKUP(GY$2&amp;$A20,'EFL2'!$A:$D,MATCH("AWAY",'EFL2'!$A$1:$D$1,0),0),"")&amp;IFERROR(VLOOKUP(GY$2&amp;$A20,'EFL2'!$B:$C,MATCH("HOME",'EFL2'!$B$1:$C$1,0),0),"")&amp;IFERROR(VLOOKUP(GY$2&amp;$A20,'UCL2'!$C:$F,MATCH("AWAY",'UCL2'!$C$1:$F$1,0),0),"")&amp;IFERROR(VLOOKUP(GY$2&amp;$A20,'UCL2'!$D:$E,MATCH("HOME",'UCL2'!$D$1:$E$1,0),0),"")&amp;IFERROR(VLOOKUP(GY$2&amp;$A20,'EU2'!$C:$F,MATCH("AWAY",'EU2'!$C$1:$F$1,0),0),"")&amp;IFERROR(VLOOKUP(GY$2&amp;$A20,'EU2'!$D:$E,MATCH("HOME",'EU2'!$D$1:$E$1,0),0),"")&amp;IFERROR(VLOOKUP(GY$2&amp;$A20,'EUC2'!$C:$F,MATCH("AWAY",'EUC2'!$C$1:$F$1,0),0),"")&amp;IFERROR(VLOOKUP(GY$2&amp;$A20,'EUC2'!$D:$E,MATCH("HOME",'EUC2'!$D$1:$E$1,0),0),"")</f>
        <v/>
      </c>
      <c r="GZ20" s="25" t="str">
        <f>IFERROR(VLOOKUP(GZ$2&amp;$B20,'FPL FIX2'!$N$1:$Q$400,MATCH("HOME",'FPL FIX2'!$N$1:$Q$1,0),0),"")&amp;IFERROR(VLOOKUP(GZ$2&amp;$B20,'FPL FIX2'!$O$1:$P$400,MATCH("AWAY",'FPL FIX2'!$O$1:$P$1,0),0),"")&amp;IFERROR(VLOOKUP(GZ$2&amp;$A20,'FA2'!$A:$D,MATCH("AWAY",'FA2'!$A$1:$D$1,0),0),"")&amp;IFERROR(VLOOKUP(GZ$2&amp;$A20,'FA2'!$B:$C,MATCH("HOME",'FA2'!$B$1:$C$1,0),0),"")&amp;IFERROR(VLOOKUP(GZ$2&amp;$A20,'EFL2'!$A:$D,MATCH("AWAY",'EFL2'!$A$1:$D$1,0),0),"")&amp;IFERROR(VLOOKUP(GZ$2&amp;$A20,'EFL2'!$B:$C,MATCH("HOME",'EFL2'!$B$1:$C$1,0),0),"")&amp;IFERROR(VLOOKUP(GZ$2&amp;$A20,'UCL2'!$C:$F,MATCH("AWAY",'UCL2'!$C$1:$F$1,0),0),"")&amp;IFERROR(VLOOKUP(GZ$2&amp;$A20,'UCL2'!$D:$E,MATCH("HOME",'UCL2'!$D$1:$E$1,0),0),"")&amp;IFERROR(VLOOKUP(GZ$2&amp;$A20,'EU2'!$C:$F,MATCH("AWAY",'EU2'!$C$1:$F$1,0),0),"")&amp;IFERROR(VLOOKUP(GZ$2&amp;$A20,'EU2'!$D:$E,MATCH("HOME",'EU2'!$D$1:$E$1,0),0),"")&amp;IFERROR(VLOOKUP(GZ$2&amp;$A20,'EUC2'!$C:$F,MATCH("AWAY",'EUC2'!$C$1:$F$1,0),0),"")&amp;IFERROR(VLOOKUP(GZ$2&amp;$A20,'EUC2'!$D:$E,MATCH("HOME",'EUC2'!$D$1:$E$1,0),0),"")</f>
        <v/>
      </c>
      <c r="HA20" s="25" t="str">
        <f>IFERROR(VLOOKUP(HA$2&amp;$B20,'FPL FIX2'!$N$1:$Q$400,MATCH("HOME",'FPL FIX2'!$N$1:$Q$1,0),0),"")&amp;IFERROR(VLOOKUP(HA$2&amp;$B20,'FPL FIX2'!$O$1:$P$400,MATCH("AWAY",'FPL FIX2'!$O$1:$P$1,0),0),"")&amp;IFERROR(VLOOKUP(HA$2&amp;$A20,'FA2'!$A:$D,MATCH("AWAY",'FA2'!$A$1:$D$1,0),0),"")&amp;IFERROR(VLOOKUP(HA$2&amp;$A20,'FA2'!$B:$C,MATCH("HOME",'FA2'!$B$1:$C$1,0),0),"")&amp;IFERROR(VLOOKUP(HA$2&amp;$A20,'EFL2'!$A:$D,MATCH("AWAY",'EFL2'!$A$1:$D$1,0),0),"")&amp;IFERROR(VLOOKUP(HA$2&amp;$A20,'EFL2'!$B:$C,MATCH("HOME",'EFL2'!$B$1:$C$1,0),0),"")&amp;IFERROR(VLOOKUP(HA$2&amp;$A20,'UCL2'!$C:$F,MATCH("AWAY",'UCL2'!$C$1:$F$1,0),0),"")&amp;IFERROR(VLOOKUP(HA$2&amp;$A20,'UCL2'!$D:$E,MATCH("HOME",'UCL2'!$D$1:$E$1,0),0),"")&amp;IFERROR(VLOOKUP(HA$2&amp;$A20,'EU2'!$C:$F,MATCH("AWAY",'EU2'!$C$1:$F$1,0),0),"")&amp;IFERROR(VLOOKUP(HA$2&amp;$A20,'EU2'!$D:$E,MATCH("HOME",'EU2'!$D$1:$E$1,0),0),"")&amp;IFERROR(VLOOKUP(HA$2&amp;$A20,'EUC2'!$C:$F,MATCH("AWAY",'EUC2'!$C$1:$F$1,0),0),"")&amp;IFERROR(VLOOKUP(HA$2&amp;$A20,'EUC2'!$D:$E,MATCH("HOME",'EUC2'!$D$1:$E$1,0),0),"")</f>
        <v/>
      </c>
      <c r="HB20" s="25" t="str">
        <f>IFERROR(VLOOKUP(HB$2&amp;$B20,'FPL FIX2'!$N$1:$Q$400,MATCH("HOME",'FPL FIX2'!$N$1:$Q$1,0),0),"")&amp;IFERROR(VLOOKUP(HB$2&amp;$B20,'FPL FIX2'!$O$1:$P$400,MATCH("AWAY",'FPL FIX2'!$O$1:$P$1,0),0),"")&amp;IFERROR(VLOOKUP(HB$2&amp;$A20,'FA2'!$A:$D,MATCH("AWAY",'FA2'!$A$1:$D$1,0),0),"")&amp;IFERROR(VLOOKUP(HB$2&amp;$A20,'FA2'!$B:$C,MATCH("HOME",'FA2'!$B$1:$C$1,0),0),"")&amp;IFERROR(VLOOKUP(HB$2&amp;$A20,'EFL2'!$A:$D,MATCH("AWAY",'EFL2'!$A$1:$D$1,0),0),"")&amp;IFERROR(VLOOKUP(HB$2&amp;$A20,'EFL2'!$B:$C,MATCH("HOME",'EFL2'!$B$1:$C$1,0),0),"")&amp;IFERROR(VLOOKUP(HB$2&amp;$A20,'UCL2'!$C:$F,MATCH("AWAY",'UCL2'!$C$1:$F$1,0),0),"")&amp;IFERROR(VLOOKUP(HB$2&amp;$A20,'UCL2'!$D:$E,MATCH("HOME",'UCL2'!$D$1:$E$1,0),0),"")&amp;IFERROR(VLOOKUP(HB$2&amp;$A20,'EU2'!$C:$F,MATCH("AWAY",'EU2'!$C$1:$F$1,0),0),"")&amp;IFERROR(VLOOKUP(HB$2&amp;$A20,'EU2'!$D:$E,MATCH("HOME",'EU2'!$D$1:$E$1,0),0),"")&amp;IFERROR(VLOOKUP(HB$2&amp;$A20,'EUC2'!$C:$F,MATCH("AWAY",'EUC2'!$C$1:$F$1,0),0),"")&amp;IFERROR(VLOOKUP(HB$2&amp;$A20,'EUC2'!$D:$E,MATCH("HOME",'EUC2'!$D$1:$E$1,0),0),"")</f>
        <v/>
      </c>
      <c r="HC20" s="25" t="str">
        <f>IFERROR(VLOOKUP(HC$2&amp;$B20,'FPL FIX2'!$N$1:$Q$400,MATCH("HOME",'FPL FIX2'!$N$1:$Q$1,0),0),"")&amp;IFERROR(VLOOKUP(HC$2&amp;$B20,'FPL FIX2'!$O$1:$P$400,MATCH("AWAY",'FPL FIX2'!$O$1:$P$1,0),0),"")&amp;IFERROR(VLOOKUP(HC$2&amp;$A20,'FA2'!$A:$D,MATCH("AWAY",'FA2'!$A$1:$D$1,0),0),"")&amp;IFERROR(VLOOKUP(HC$2&amp;$A20,'FA2'!$B:$C,MATCH("HOME",'FA2'!$B$1:$C$1,0),0),"")&amp;IFERROR(VLOOKUP(HC$2&amp;$A20,'EFL2'!$A:$D,MATCH("AWAY",'EFL2'!$A$1:$D$1,0),0),"")&amp;IFERROR(VLOOKUP(HC$2&amp;$A20,'EFL2'!$B:$C,MATCH("HOME",'EFL2'!$B$1:$C$1,0),0),"")&amp;IFERROR(VLOOKUP(HC$2&amp;$A20,'UCL2'!$C:$F,MATCH("AWAY",'UCL2'!$C$1:$F$1,0),0),"")&amp;IFERROR(VLOOKUP(HC$2&amp;$A20,'UCL2'!$D:$E,MATCH("HOME",'UCL2'!$D$1:$E$1,0),0),"")&amp;IFERROR(VLOOKUP(HC$2&amp;$A20,'EU2'!$C:$F,MATCH("AWAY",'EU2'!$C$1:$F$1,0),0),"")&amp;IFERROR(VLOOKUP(HC$2&amp;$A20,'EU2'!$D:$E,MATCH("HOME",'EU2'!$D$1:$E$1,0),0),"")&amp;IFERROR(VLOOKUP(HC$2&amp;$A20,'EUC2'!$C:$F,MATCH("AWAY",'EUC2'!$C$1:$F$1,0),0),"")&amp;IFERROR(VLOOKUP(HC$2&amp;$A20,'EUC2'!$D:$E,MATCH("HOME",'EUC2'!$D$1:$E$1,0),0),"")</f>
        <v>lee</v>
      </c>
      <c r="HD20" s="25" t="str">
        <f>IFERROR(VLOOKUP(HD$2&amp;$B20,'FPL FIX2'!$N$1:$Q$400,MATCH("HOME",'FPL FIX2'!$N$1:$Q$1,0),0),"")&amp;IFERROR(VLOOKUP(HD$2&amp;$B20,'FPL FIX2'!$O$1:$P$400,MATCH("AWAY",'FPL FIX2'!$O$1:$P$1,0),0),"")&amp;IFERROR(VLOOKUP(HD$2&amp;$A20,'FA2'!$A:$D,MATCH("AWAY",'FA2'!$A$1:$D$1,0),0),"")&amp;IFERROR(VLOOKUP(HD$2&amp;$A20,'FA2'!$B:$C,MATCH("HOME",'FA2'!$B$1:$C$1,0),0),"")&amp;IFERROR(VLOOKUP(HD$2&amp;$A20,'EFL2'!$A:$D,MATCH("AWAY",'EFL2'!$A$1:$D$1,0),0),"")&amp;IFERROR(VLOOKUP(HD$2&amp;$A20,'EFL2'!$B:$C,MATCH("HOME",'EFL2'!$B$1:$C$1,0),0),"")&amp;IFERROR(VLOOKUP(HD$2&amp;$A20,'UCL2'!$C:$F,MATCH("AWAY",'UCL2'!$C$1:$F$1,0),0),"")&amp;IFERROR(VLOOKUP(HD$2&amp;$A20,'UCL2'!$D:$E,MATCH("HOME",'UCL2'!$D$1:$E$1,0),0),"")&amp;IFERROR(VLOOKUP(HD$2&amp;$A20,'EU2'!$C:$F,MATCH("AWAY",'EU2'!$C$1:$F$1,0),0),"")&amp;IFERROR(VLOOKUP(HD$2&amp;$A20,'EU2'!$D:$E,MATCH("HOME",'EU2'!$D$1:$E$1,0),0),"")&amp;IFERROR(VLOOKUP(HD$2&amp;$A20,'EUC2'!$C:$F,MATCH("AWAY",'EUC2'!$C$1:$F$1,0),0),"")&amp;IFERROR(VLOOKUP(HD$2&amp;$A20,'EUC2'!$D:$E,MATCH("HOME",'EUC2'!$D$1:$E$1,0),0),"")</f>
        <v/>
      </c>
      <c r="HE20" s="25" t="str">
        <f>IFERROR(VLOOKUP(HE$2&amp;$B20,'FPL FIX2'!$N$1:$Q$400,MATCH("HOME",'FPL FIX2'!$N$1:$Q$1,0),0),"")&amp;IFERROR(VLOOKUP(HE$2&amp;$B20,'FPL FIX2'!$O$1:$P$400,MATCH("AWAY",'FPL FIX2'!$O$1:$P$1,0),0),"")&amp;IFERROR(VLOOKUP(HE$2&amp;$A20,'FA2'!$A:$D,MATCH("AWAY",'FA2'!$A$1:$D$1,0),0),"")&amp;IFERROR(VLOOKUP(HE$2&amp;$A20,'FA2'!$B:$C,MATCH("HOME",'FA2'!$B$1:$C$1,0),0),"")&amp;IFERROR(VLOOKUP(HE$2&amp;$A20,'EFL2'!$A:$D,MATCH("AWAY",'EFL2'!$A$1:$D$1,0),0),"")&amp;IFERROR(VLOOKUP(HE$2&amp;$A20,'EFL2'!$B:$C,MATCH("HOME",'EFL2'!$B$1:$C$1,0),0),"")&amp;IFERROR(VLOOKUP(HE$2&amp;$A20,'UCL2'!$C:$F,MATCH("AWAY",'UCL2'!$C$1:$F$1,0),0),"")&amp;IFERROR(VLOOKUP(HE$2&amp;$A20,'UCL2'!$D:$E,MATCH("HOME",'UCL2'!$D$1:$E$1,0),0),"")&amp;IFERROR(VLOOKUP(HE$2&amp;$A20,'EU2'!$C:$F,MATCH("AWAY",'EU2'!$C$1:$F$1,0),0),"")&amp;IFERROR(VLOOKUP(HE$2&amp;$A20,'EU2'!$D:$E,MATCH("HOME",'EU2'!$D$1:$E$1,0),0),"")&amp;IFERROR(VLOOKUP(HE$2&amp;$A20,'EUC2'!$C:$F,MATCH("AWAY",'EUC2'!$C$1:$F$1,0),0),"")&amp;IFERROR(VLOOKUP(HE$2&amp;$A20,'EUC2'!$D:$E,MATCH("HOME",'EUC2'!$D$1:$E$1,0),0),"")</f>
        <v/>
      </c>
      <c r="HF20" s="25" t="str">
        <f>IFERROR(VLOOKUP(HF$2&amp;$B20,'FPL FIX2'!$N$1:$Q$400,MATCH("HOME",'FPL FIX2'!$N$1:$Q$1,0),0),"")&amp;IFERROR(VLOOKUP(HF$2&amp;$B20,'FPL FIX2'!$O$1:$P$400,MATCH("AWAY",'FPL FIX2'!$O$1:$P$1,0),0),"")&amp;IFERROR(VLOOKUP(HF$2&amp;$A20,'FA2'!$A:$D,MATCH("AWAY",'FA2'!$A$1:$D$1,0),0),"")&amp;IFERROR(VLOOKUP(HF$2&amp;$A20,'FA2'!$B:$C,MATCH("HOME",'FA2'!$B$1:$C$1,0),0),"")&amp;IFERROR(VLOOKUP(HF$2&amp;$A20,'EFL2'!$A:$D,MATCH("AWAY",'EFL2'!$A$1:$D$1,0),0),"")&amp;IFERROR(VLOOKUP(HF$2&amp;$A20,'EFL2'!$B:$C,MATCH("HOME",'EFL2'!$B$1:$C$1,0),0),"")&amp;IFERROR(VLOOKUP(HF$2&amp;$A20,'UCL2'!$C:$F,MATCH("AWAY",'UCL2'!$C$1:$F$1,0),0),"")&amp;IFERROR(VLOOKUP(HF$2&amp;$A20,'UCL2'!$D:$E,MATCH("HOME",'UCL2'!$D$1:$E$1,0),0),"")&amp;IFERROR(VLOOKUP(HF$2&amp;$A20,'EU2'!$C:$F,MATCH("AWAY",'EU2'!$C$1:$F$1,0),0),"")&amp;IFERROR(VLOOKUP(HF$2&amp;$A20,'EU2'!$D:$E,MATCH("HOME",'EU2'!$D$1:$E$1,0),0),"")&amp;IFERROR(VLOOKUP(HF$2&amp;$A20,'EUC2'!$C:$F,MATCH("AWAY",'EUC2'!$C$1:$F$1,0),0),"")&amp;IFERROR(VLOOKUP(HF$2&amp;$A20,'EUC2'!$D:$E,MATCH("HOME",'EUC2'!$D$1:$E$1,0),0),"")</f>
        <v/>
      </c>
      <c r="HG20" s="25" t="str">
        <f>IFERROR(VLOOKUP(HG$2&amp;$B20,'FPL FIX2'!$N$1:$Q$400,MATCH("HOME",'FPL FIX2'!$N$1:$Q$1,0),0),"")&amp;IFERROR(VLOOKUP(HG$2&amp;$B20,'FPL FIX2'!$O$1:$P$400,MATCH("AWAY",'FPL FIX2'!$O$1:$P$1,0),0),"")&amp;IFERROR(VLOOKUP(HG$2&amp;$A20,'FA2'!$A:$D,MATCH("AWAY",'FA2'!$A$1:$D$1,0),0),"")&amp;IFERROR(VLOOKUP(HG$2&amp;$A20,'FA2'!$B:$C,MATCH("HOME",'FA2'!$B$1:$C$1,0),0),"")&amp;IFERROR(VLOOKUP(HG$2&amp;$A20,'EFL2'!$A:$D,MATCH("AWAY",'EFL2'!$A$1:$D$1,0),0),"")&amp;IFERROR(VLOOKUP(HG$2&amp;$A20,'EFL2'!$B:$C,MATCH("HOME",'EFL2'!$B$1:$C$1,0),0),"")&amp;IFERROR(VLOOKUP(HG$2&amp;$A20,'UCL2'!$C:$F,MATCH("AWAY",'UCL2'!$C$1:$F$1,0),0),"")&amp;IFERROR(VLOOKUP(HG$2&amp;$A20,'UCL2'!$D:$E,MATCH("HOME",'UCL2'!$D$1:$E$1,0),0),"")&amp;IFERROR(VLOOKUP(HG$2&amp;$A20,'EU2'!$C:$F,MATCH("AWAY",'EU2'!$C$1:$F$1,0),0),"")&amp;IFERROR(VLOOKUP(HG$2&amp;$A20,'EU2'!$D:$E,MATCH("HOME",'EU2'!$D$1:$E$1,0),0),"")&amp;IFERROR(VLOOKUP(HG$2&amp;$A20,'EUC2'!$C:$F,MATCH("AWAY",'EUC2'!$C$1:$F$1,0),0),"")&amp;IFERROR(VLOOKUP(HG$2&amp;$A20,'EUC2'!$D:$E,MATCH("HOME",'EUC2'!$D$1:$E$1,0),0),"")</f>
        <v>Grimsby Town</v>
      </c>
      <c r="HH20" s="25" t="str">
        <f>IFERROR(VLOOKUP(HH$2&amp;$B20,'FPL FIX2'!$N$1:$Q$400,MATCH("HOME",'FPL FIX2'!$N$1:$Q$1,0),0),"")&amp;IFERROR(VLOOKUP(HH$2&amp;$B20,'FPL FIX2'!$O$1:$P$400,MATCH("AWAY",'FPL FIX2'!$O$1:$P$1,0),0),"")&amp;IFERROR(VLOOKUP(HH$2&amp;$A20,'FA2'!$A:$D,MATCH("AWAY",'FA2'!$A$1:$D$1,0),0),"")&amp;IFERROR(VLOOKUP(HH$2&amp;$A20,'FA2'!$B:$C,MATCH("HOME",'FA2'!$B$1:$C$1,0),0),"")&amp;IFERROR(VLOOKUP(HH$2&amp;$A20,'EFL2'!$A:$D,MATCH("AWAY",'EFL2'!$A$1:$D$1,0),0),"")&amp;IFERROR(VLOOKUP(HH$2&amp;$A20,'EFL2'!$B:$C,MATCH("HOME",'EFL2'!$B$1:$C$1,0),0),"")&amp;IFERROR(VLOOKUP(HH$2&amp;$A20,'UCL2'!$C:$F,MATCH("AWAY",'UCL2'!$C$1:$F$1,0),0),"")&amp;IFERROR(VLOOKUP(HH$2&amp;$A20,'UCL2'!$D:$E,MATCH("HOME",'UCL2'!$D$1:$E$1,0),0),"")&amp;IFERROR(VLOOKUP(HH$2&amp;$A20,'EU2'!$C:$F,MATCH("AWAY",'EU2'!$C$1:$F$1,0),0),"")&amp;IFERROR(VLOOKUP(HH$2&amp;$A20,'EU2'!$D:$E,MATCH("HOME",'EU2'!$D$1:$E$1,0),0),"")&amp;IFERROR(VLOOKUP(HH$2&amp;$A20,'EUC2'!$C:$F,MATCH("AWAY",'EUC2'!$C$1:$F$1,0),0),"")&amp;IFERROR(VLOOKUP(HH$2&amp;$A20,'EUC2'!$D:$E,MATCH("HOME",'EUC2'!$D$1:$E$1,0),0),"")</f>
        <v/>
      </c>
      <c r="HI20" s="25" t="str">
        <f>IFERROR(VLOOKUP(HI$2&amp;$B20,'FPL FIX2'!$N$1:$Q$400,MATCH("HOME",'FPL FIX2'!$N$1:$Q$1,0),0),"")&amp;IFERROR(VLOOKUP(HI$2&amp;$B20,'FPL FIX2'!$O$1:$P$400,MATCH("AWAY",'FPL FIX2'!$O$1:$P$1,0),0),"")&amp;IFERROR(VLOOKUP(HI$2&amp;$A20,'FA2'!$A:$D,MATCH("AWAY",'FA2'!$A$1:$D$1,0),0),"")&amp;IFERROR(VLOOKUP(HI$2&amp;$A20,'FA2'!$B:$C,MATCH("HOME",'FA2'!$B$1:$C$1,0),0),"")&amp;IFERROR(VLOOKUP(HI$2&amp;$A20,'EFL2'!$A:$D,MATCH("AWAY",'EFL2'!$A$1:$D$1,0),0),"")&amp;IFERROR(VLOOKUP(HI$2&amp;$A20,'EFL2'!$B:$C,MATCH("HOME",'EFL2'!$B$1:$C$1,0),0),"")&amp;IFERROR(VLOOKUP(HI$2&amp;$A20,'UCL2'!$C:$F,MATCH("AWAY",'UCL2'!$C$1:$F$1,0),0),"")&amp;IFERROR(VLOOKUP(HI$2&amp;$A20,'UCL2'!$D:$E,MATCH("HOME",'UCL2'!$D$1:$E$1,0),0),"")&amp;IFERROR(VLOOKUP(HI$2&amp;$A20,'EU2'!$C:$F,MATCH("AWAY",'EU2'!$C$1:$F$1,0),0),"")&amp;IFERROR(VLOOKUP(HI$2&amp;$A20,'EU2'!$D:$E,MATCH("HOME",'EU2'!$D$1:$E$1,0),0),"")&amp;IFERROR(VLOOKUP(HI$2&amp;$A20,'EUC2'!$C:$F,MATCH("AWAY",'EUC2'!$C$1:$F$1,0),0),"")&amp;IFERROR(VLOOKUP(HI$2&amp;$A20,'EUC2'!$D:$E,MATCH("HOME",'EUC2'!$D$1:$E$1,0),0),"")</f>
        <v/>
      </c>
      <c r="HJ20" s="25" t="str">
        <f>IFERROR(VLOOKUP(HJ$2&amp;$B20,'FPL FIX2'!$N$1:$Q$400,MATCH("HOME",'FPL FIX2'!$N$1:$Q$1,0),0),"")&amp;IFERROR(VLOOKUP(HJ$2&amp;$B20,'FPL FIX2'!$O$1:$P$400,MATCH("AWAY",'FPL FIX2'!$O$1:$P$1,0),0),"")&amp;IFERROR(VLOOKUP(HJ$2&amp;$A20,'FA2'!$A:$D,MATCH("AWAY",'FA2'!$A$1:$D$1,0),0),"")&amp;IFERROR(VLOOKUP(HJ$2&amp;$A20,'FA2'!$B:$C,MATCH("HOME",'FA2'!$B$1:$C$1,0),0),"")&amp;IFERROR(VLOOKUP(HJ$2&amp;$A20,'EFL2'!$A:$D,MATCH("AWAY",'EFL2'!$A$1:$D$1,0),0),"")&amp;IFERROR(VLOOKUP(HJ$2&amp;$A20,'EFL2'!$B:$C,MATCH("HOME",'EFL2'!$B$1:$C$1,0),0),"")&amp;IFERROR(VLOOKUP(HJ$2&amp;$A20,'UCL2'!$C:$F,MATCH("AWAY",'UCL2'!$C$1:$F$1,0),0),"")&amp;IFERROR(VLOOKUP(HJ$2&amp;$A20,'UCL2'!$D:$E,MATCH("HOME",'UCL2'!$D$1:$E$1,0),0),"")&amp;IFERROR(VLOOKUP(HJ$2&amp;$A20,'EU2'!$C:$F,MATCH("AWAY",'EU2'!$C$1:$F$1,0),0),"")&amp;IFERROR(VLOOKUP(HJ$2&amp;$A20,'EU2'!$D:$E,MATCH("HOME",'EU2'!$D$1:$E$1,0),0),"")&amp;IFERROR(VLOOKUP(HJ$2&amp;$A20,'EUC2'!$C:$F,MATCH("AWAY",'EUC2'!$C$1:$F$1,0),0),"")&amp;IFERROR(VLOOKUP(HJ$2&amp;$A20,'EUC2'!$D:$E,MATCH("HOME",'EUC2'!$D$1:$E$1,0),0),"")</f>
        <v>LEI</v>
      </c>
      <c r="HK20" s="25" t="str">
        <f>IFERROR(VLOOKUP(HK$2&amp;$B20,'FPL FIX2'!$N$1:$Q$400,MATCH("HOME",'FPL FIX2'!$N$1:$Q$1,0),0),"")&amp;IFERROR(VLOOKUP(HK$2&amp;$B20,'FPL FIX2'!$O$1:$P$400,MATCH("AWAY",'FPL FIX2'!$O$1:$P$1,0),0),"")&amp;IFERROR(VLOOKUP(HK$2&amp;$A20,'FA2'!$A:$D,MATCH("AWAY",'FA2'!$A$1:$D$1,0),0),"")&amp;IFERROR(VLOOKUP(HK$2&amp;$A20,'FA2'!$B:$C,MATCH("HOME",'FA2'!$B$1:$C$1,0),0),"")&amp;IFERROR(VLOOKUP(HK$2&amp;$A20,'EFL2'!$A:$D,MATCH("AWAY",'EFL2'!$A$1:$D$1,0),0),"")&amp;IFERROR(VLOOKUP(HK$2&amp;$A20,'EFL2'!$B:$C,MATCH("HOME",'EFL2'!$B$1:$C$1,0),0),"")&amp;IFERROR(VLOOKUP(HK$2&amp;$A20,'UCL2'!$C:$F,MATCH("AWAY",'UCL2'!$C$1:$F$1,0),0),"")&amp;IFERROR(VLOOKUP(HK$2&amp;$A20,'UCL2'!$D:$E,MATCH("HOME",'UCL2'!$D$1:$E$1,0),0),"")&amp;IFERROR(VLOOKUP(HK$2&amp;$A20,'EU2'!$C:$F,MATCH("AWAY",'EU2'!$C$1:$F$1,0),0),"")&amp;IFERROR(VLOOKUP(HK$2&amp;$A20,'EU2'!$D:$E,MATCH("HOME",'EU2'!$D$1:$E$1,0),0),"")&amp;IFERROR(VLOOKUP(HK$2&amp;$A20,'EUC2'!$C:$F,MATCH("AWAY",'EUC2'!$C$1:$F$1,0),0),"")&amp;IFERROR(VLOOKUP(HK$2&amp;$A20,'EUC2'!$D:$E,MATCH("HOME",'EUC2'!$D$1:$E$1,0),0),"")</f>
        <v/>
      </c>
      <c r="HL20" s="25" t="str">
        <f>IFERROR(VLOOKUP(HL$2&amp;$B20,'FPL FIX2'!$N$1:$Q$400,MATCH("HOME",'FPL FIX2'!$N$1:$Q$1,0),0),"")&amp;IFERROR(VLOOKUP(HL$2&amp;$B20,'FPL FIX2'!$O$1:$P$400,MATCH("AWAY",'FPL FIX2'!$O$1:$P$1,0),0),"")&amp;IFERROR(VLOOKUP(HL$2&amp;$A20,'FA2'!$A:$D,MATCH("AWAY",'FA2'!$A$1:$D$1,0),0),"")&amp;IFERROR(VLOOKUP(HL$2&amp;$A20,'FA2'!$B:$C,MATCH("HOME",'FA2'!$B$1:$C$1,0),0),"")&amp;IFERROR(VLOOKUP(HL$2&amp;$A20,'EFL2'!$A:$D,MATCH("AWAY",'EFL2'!$A$1:$D$1,0),0),"")&amp;IFERROR(VLOOKUP(HL$2&amp;$A20,'EFL2'!$B:$C,MATCH("HOME",'EFL2'!$B$1:$C$1,0),0),"")&amp;IFERROR(VLOOKUP(HL$2&amp;$A20,'UCL2'!$C:$F,MATCH("AWAY",'UCL2'!$C$1:$F$1,0),0),"")&amp;IFERROR(VLOOKUP(HL$2&amp;$A20,'UCL2'!$D:$E,MATCH("HOME",'UCL2'!$D$1:$E$1,0),0),"")&amp;IFERROR(VLOOKUP(HL$2&amp;$A20,'EU2'!$C:$F,MATCH("AWAY",'EU2'!$C$1:$F$1,0),0),"")&amp;IFERROR(VLOOKUP(HL$2&amp;$A20,'EU2'!$D:$E,MATCH("HOME",'EU2'!$D$1:$E$1,0),0),"")&amp;IFERROR(VLOOKUP(HL$2&amp;$A20,'EUC2'!$C:$F,MATCH("AWAY",'EUC2'!$C$1:$F$1,0),0),"")&amp;IFERROR(VLOOKUP(HL$2&amp;$A20,'EUC2'!$D:$E,MATCH("HOME",'EUC2'!$D$1:$E$1,0),0),"")</f>
        <v/>
      </c>
      <c r="HM20" s="25" t="str">
        <f>IFERROR(VLOOKUP(HM$2&amp;$B20,'FPL FIX2'!$N$1:$Q$400,MATCH("HOME",'FPL FIX2'!$N$1:$Q$1,0),0),"")&amp;IFERROR(VLOOKUP(HM$2&amp;$B20,'FPL FIX2'!$O$1:$P$400,MATCH("AWAY",'FPL FIX2'!$O$1:$P$1,0),0),"")&amp;IFERROR(VLOOKUP(HM$2&amp;$A20,'FA2'!$A:$D,MATCH("AWAY",'FA2'!$A$1:$D$1,0),0),"")&amp;IFERROR(VLOOKUP(HM$2&amp;$A20,'FA2'!$B:$C,MATCH("HOME",'FA2'!$B$1:$C$1,0),0),"")&amp;IFERROR(VLOOKUP(HM$2&amp;$A20,'EFL2'!$A:$D,MATCH("AWAY",'EFL2'!$A$1:$D$1,0),0),"")&amp;IFERROR(VLOOKUP(HM$2&amp;$A20,'EFL2'!$B:$C,MATCH("HOME",'EFL2'!$B$1:$C$1,0),0),"")&amp;IFERROR(VLOOKUP(HM$2&amp;$A20,'UCL2'!$C:$F,MATCH("AWAY",'UCL2'!$C$1:$F$1,0),0),"")&amp;IFERROR(VLOOKUP(HM$2&amp;$A20,'UCL2'!$D:$E,MATCH("HOME",'UCL2'!$D$1:$E$1,0),0),"")&amp;IFERROR(VLOOKUP(HM$2&amp;$A20,'EU2'!$C:$F,MATCH("AWAY",'EU2'!$C$1:$F$1,0),0),"")&amp;IFERROR(VLOOKUP(HM$2&amp;$A20,'EU2'!$D:$E,MATCH("HOME",'EU2'!$D$1:$E$1,0),0),"")&amp;IFERROR(VLOOKUP(HM$2&amp;$A20,'EUC2'!$C:$F,MATCH("AWAY",'EUC2'!$C$1:$F$1,0),0),"")&amp;IFERROR(VLOOKUP(HM$2&amp;$A20,'EUC2'!$D:$E,MATCH("HOME",'EUC2'!$D$1:$E$1,0),0),"")</f>
        <v/>
      </c>
      <c r="HN20" s="25" t="str">
        <f>IFERROR(VLOOKUP(HN$2&amp;$B20,'FPL FIX2'!$N$1:$Q$400,MATCH("HOME",'FPL FIX2'!$N$1:$Q$1,0),0),"")&amp;IFERROR(VLOOKUP(HN$2&amp;$B20,'FPL FIX2'!$O$1:$P$400,MATCH("AWAY",'FPL FIX2'!$O$1:$P$1,0),0),"")&amp;IFERROR(VLOOKUP(HN$2&amp;$A20,'FA2'!$A:$D,MATCH("AWAY",'FA2'!$A$1:$D$1,0),0),"")&amp;IFERROR(VLOOKUP(HN$2&amp;$A20,'FA2'!$B:$C,MATCH("HOME",'FA2'!$B$1:$C$1,0),0),"")&amp;IFERROR(VLOOKUP(HN$2&amp;$A20,'EFL2'!$A:$D,MATCH("AWAY",'EFL2'!$A$1:$D$1,0),0),"")&amp;IFERROR(VLOOKUP(HN$2&amp;$A20,'EFL2'!$B:$C,MATCH("HOME",'EFL2'!$B$1:$C$1,0),0),"")&amp;IFERROR(VLOOKUP(HN$2&amp;$A20,'UCL2'!$C:$F,MATCH("AWAY",'UCL2'!$C$1:$F$1,0),0),"")&amp;IFERROR(VLOOKUP(HN$2&amp;$A20,'UCL2'!$D:$E,MATCH("HOME",'UCL2'!$D$1:$E$1,0),0),"")&amp;IFERROR(VLOOKUP(HN$2&amp;$A20,'EU2'!$C:$F,MATCH("AWAY",'EU2'!$C$1:$F$1,0),0),"")&amp;IFERROR(VLOOKUP(HN$2&amp;$A20,'EU2'!$D:$E,MATCH("HOME",'EU2'!$D$1:$E$1,0),0),"")&amp;IFERROR(VLOOKUP(HN$2&amp;$A20,'EUC2'!$C:$F,MATCH("AWAY",'EUC2'!$C$1:$F$1,0),0),"")&amp;IFERROR(VLOOKUP(HN$2&amp;$A20,'EUC2'!$D:$E,MATCH("HOME",'EUC2'!$D$1:$E$1,0),0),"")</f>
        <v/>
      </c>
      <c r="HO20" s="25" t="str">
        <f>IFERROR(VLOOKUP(HO$2&amp;$B20,'FPL FIX2'!$N$1:$Q$400,MATCH("HOME",'FPL FIX2'!$N$1:$Q$1,0),0),"")&amp;IFERROR(VLOOKUP(HO$2&amp;$B20,'FPL FIX2'!$O$1:$P$400,MATCH("AWAY",'FPL FIX2'!$O$1:$P$1,0),0),"")&amp;IFERROR(VLOOKUP(HO$2&amp;$A20,'FA2'!$A:$D,MATCH("AWAY",'FA2'!$A$1:$D$1,0),0),"")&amp;IFERROR(VLOOKUP(HO$2&amp;$A20,'FA2'!$B:$C,MATCH("HOME",'FA2'!$B$1:$C$1,0),0),"")&amp;IFERROR(VLOOKUP(HO$2&amp;$A20,'EFL2'!$A:$D,MATCH("AWAY",'EFL2'!$A$1:$D$1,0),0),"")&amp;IFERROR(VLOOKUP(HO$2&amp;$A20,'EFL2'!$B:$C,MATCH("HOME",'EFL2'!$B$1:$C$1,0),0),"")&amp;IFERROR(VLOOKUP(HO$2&amp;$A20,'UCL2'!$C:$F,MATCH("AWAY",'UCL2'!$C$1:$F$1,0),0),"")&amp;IFERROR(VLOOKUP(HO$2&amp;$A20,'UCL2'!$D:$E,MATCH("HOME",'UCL2'!$D$1:$E$1,0),0),"")&amp;IFERROR(VLOOKUP(HO$2&amp;$A20,'EU2'!$C:$F,MATCH("AWAY",'EU2'!$C$1:$F$1,0),0),"")&amp;IFERROR(VLOOKUP(HO$2&amp;$A20,'EU2'!$D:$E,MATCH("HOME",'EU2'!$D$1:$E$1,0),0),"")&amp;IFERROR(VLOOKUP(HO$2&amp;$A20,'EUC2'!$C:$F,MATCH("AWAY",'EUC2'!$C$1:$F$1,0),0),"")&amp;IFERROR(VLOOKUP(HO$2&amp;$A20,'EUC2'!$D:$E,MATCH("HOME",'EUC2'!$D$1:$E$1,0),0),"")</f>
        <v/>
      </c>
      <c r="HP20" s="25" t="str">
        <f>IFERROR(VLOOKUP(HP$2&amp;$B20,'FPL FIX2'!$N$1:$Q$400,MATCH("HOME",'FPL FIX2'!$N$1:$Q$1,0),0),"")&amp;IFERROR(VLOOKUP(HP$2&amp;$B20,'FPL FIX2'!$O$1:$P$400,MATCH("AWAY",'FPL FIX2'!$O$1:$P$1,0),0),"")&amp;IFERROR(VLOOKUP(HP$2&amp;$A20,'FA2'!$A:$D,MATCH("AWAY",'FA2'!$A$1:$D$1,0),0),"")&amp;IFERROR(VLOOKUP(HP$2&amp;$A20,'FA2'!$B:$C,MATCH("HOME",'FA2'!$B$1:$C$1,0),0),"")&amp;IFERROR(VLOOKUP(HP$2&amp;$A20,'EFL2'!$A:$D,MATCH("AWAY",'EFL2'!$A$1:$D$1,0),0),"")&amp;IFERROR(VLOOKUP(HP$2&amp;$A20,'EFL2'!$B:$C,MATCH("HOME",'EFL2'!$B$1:$C$1,0),0),"")&amp;IFERROR(VLOOKUP(HP$2&amp;$A20,'UCL2'!$C:$F,MATCH("AWAY",'UCL2'!$C$1:$F$1,0),0),"")&amp;IFERROR(VLOOKUP(HP$2&amp;$A20,'UCL2'!$D:$E,MATCH("HOME",'UCL2'!$D$1:$E$1,0),0),"")&amp;IFERROR(VLOOKUP(HP$2&amp;$A20,'EU2'!$C:$F,MATCH("AWAY",'EU2'!$C$1:$F$1,0),0),"")&amp;IFERROR(VLOOKUP(HP$2&amp;$A20,'EU2'!$D:$E,MATCH("HOME",'EU2'!$D$1:$E$1,0),0),"")&amp;IFERROR(VLOOKUP(HP$2&amp;$A20,'EUC2'!$C:$F,MATCH("AWAY",'EUC2'!$C$1:$F$1,0),0),"")&amp;IFERROR(VLOOKUP(HP$2&amp;$A20,'EUC2'!$D:$E,MATCH("HOME",'EUC2'!$D$1:$E$1,0),0),"")</f>
        <v/>
      </c>
      <c r="HQ20" s="25" t="str">
        <f>IFERROR(VLOOKUP(HQ$2&amp;$B20,'FPL FIX2'!$N$1:$Q$400,MATCH("HOME",'FPL FIX2'!$N$1:$Q$1,0),0),"")&amp;IFERROR(VLOOKUP(HQ$2&amp;$B20,'FPL FIX2'!$O$1:$P$400,MATCH("AWAY",'FPL FIX2'!$O$1:$P$1,0),0),"")&amp;IFERROR(VLOOKUP(HQ$2&amp;$A20,'FA2'!$A:$D,MATCH("AWAY",'FA2'!$A$1:$D$1,0),0),"")&amp;IFERROR(VLOOKUP(HQ$2&amp;$A20,'FA2'!$B:$C,MATCH("HOME",'FA2'!$B$1:$C$1,0),0),"")&amp;IFERROR(VLOOKUP(HQ$2&amp;$A20,'EFL2'!$A:$D,MATCH("AWAY",'EFL2'!$A$1:$D$1,0),0),"")&amp;IFERROR(VLOOKUP(HQ$2&amp;$A20,'EFL2'!$B:$C,MATCH("HOME",'EFL2'!$B$1:$C$1,0),0),"")&amp;IFERROR(VLOOKUP(HQ$2&amp;$A20,'UCL2'!$C:$F,MATCH("AWAY",'UCL2'!$C$1:$F$1,0),0),"")&amp;IFERROR(VLOOKUP(HQ$2&amp;$A20,'UCL2'!$D:$E,MATCH("HOME",'UCL2'!$D$1:$E$1,0),0),"")&amp;IFERROR(VLOOKUP(HQ$2&amp;$A20,'EU2'!$C:$F,MATCH("AWAY",'EU2'!$C$1:$F$1,0),0),"")&amp;IFERROR(VLOOKUP(HQ$2&amp;$A20,'EU2'!$D:$E,MATCH("HOME",'EU2'!$D$1:$E$1,0),0),"")&amp;IFERROR(VLOOKUP(HQ$2&amp;$A20,'EUC2'!$C:$F,MATCH("AWAY",'EUC2'!$C$1:$F$1,0),0),"")&amp;IFERROR(VLOOKUP(HQ$2&amp;$A20,'EUC2'!$D:$E,MATCH("HOME",'EUC2'!$D$1:$E$1,0),0),"")</f>
        <v/>
      </c>
      <c r="HR20" s="25" t="str">
        <f>IFERROR(VLOOKUP(HR$2&amp;$B20,'FPL FIX2'!$N$1:$Q$400,MATCH("HOME",'FPL FIX2'!$N$1:$Q$1,0),0),"")&amp;IFERROR(VLOOKUP(HR$2&amp;$B20,'FPL FIX2'!$O$1:$P$400,MATCH("AWAY",'FPL FIX2'!$O$1:$P$1,0),0),"")&amp;IFERROR(VLOOKUP(HR$2&amp;$A20,'FA2'!$A:$D,MATCH("AWAY",'FA2'!$A$1:$D$1,0),0),"")&amp;IFERROR(VLOOKUP(HR$2&amp;$A20,'FA2'!$B:$C,MATCH("HOME",'FA2'!$B$1:$C$1,0),0),"")&amp;IFERROR(VLOOKUP(HR$2&amp;$A20,'EFL2'!$A:$D,MATCH("AWAY",'EFL2'!$A$1:$D$1,0),0),"")&amp;IFERROR(VLOOKUP(HR$2&amp;$A20,'EFL2'!$B:$C,MATCH("HOME",'EFL2'!$B$1:$C$1,0),0),"")&amp;IFERROR(VLOOKUP(HR$2&amp;$A20,'UCL2'!$C:$F,MATCH("AWAY",'UCL2'!$C$1:$F$1,0),0),"")&amp;IFERROR(VLOOKUP(HR$2&amp;$A20,'UCL2'!$D:$E,MATCH("HOME",'UCL2'!$D$1:$E$1,0),0),"")&amp;IFERROR(VLOOKUP(HR$2&amp;$A20,'EU2'!$C:$F,MATCH("AWAY",'EU2'!$C$1:$F$1,0),0),"")&amp;IFERROR(VLOOKUP(HR$2&amp;$A20,'EU2'!$D:$E,MATCH("HOME",'EU2'!$D$1:$E$1,0),0),"")&amp;IFERROR(VLOOKUP(HR$2&amp;$A20,'EUC2'!$C:$F,MATCH("AWAY",'EUC2'!$C$1:$F$1,0),0),"")&amp;IFERROR(VLOOKUP(HR$2&amp;$A20,'EUC2'!$D:$E,MATCH("HOME",'EUC2'!$D$1:$E$1,0),0),"")</f>
        <v>mun</v>
      </c>
      <c r="HS20" s="25" t="str">
        <f>IFERROR(VLOOKUP(HS$2&amp;$B20,'FPL FIX2'!$N$1:$Q$400,MATCH("HOME",'FPL FIX2'!$N$1:$Q$1,0),0),"")&amp;IFERROR(VLOOKUP(HS$2&amp;$B20,'FPL FIX2'!$O$1:$P$400,MATCH("AWAY",'FPL FIX2'!$O$1:$P$1,0),0),"")&amp;IFERROR(VLOOKUP(HS$2&amp;$A20,'FA2'!$A:$D,MATCH("AWAY",'FA2'!$A$1:$D$1,0),0),"")&amp;IFERROR(VLOOKUP(HS$2&amp;$A20,'FA2'!$B:$C,MATCH("HOME",'FA2'!$B$1:$C$1,0),0),"")&amp;IFERROR(VLOOKUP(HS$2&amp;$A20,'EFL2'!$A:$D,MATCH("AWAY",'EFL2'!$A$1:$D$1,0),0),"")&amp;IFERROR(VLOOKUP(HS$2&amp;$A20,'EFL2'!$B:$C,MATCH("HOME",'EFL2'!$B$1:$C$1,0),0),"")&amp;IFERROR(VLOOKUP(HS$2&amp;$A20,'UCL2'!$C:$F,MATCH("AWAY",'UCL2'!$C$1:$F$1,0),0),"")&amp;IFERROR(VLOOKUP(HS$2&amp;$A20,'UCL2'!$D:$E,MATCH("HOME",'UCL2'!$D$1:$E$1,0),0),"")&amp;IFERROR(VLOOKUP(HS$2&amp;$A20,'EU2'!$C:$F,MATCH("AWAY",'EU2'!$C$1:$F$1,0),0),"")&amp;IFERROR(VLOOKUP(HS$2&amp;$A20,'EU2'!$D:$E,MATCH("HOME",'EU2'!$D$1:$E$1,0),0),"")&amp;IFERROR(VLOOKUP(HS$2&amp;$A20,'EUC2'!$C:$F,MATCH("AWAY",'EUC2'!$C$1:$F$1,0),0),"")&amp;IFERROR(VLOOKUP(HS$2&amp;$A20,'EUC2'!$D:$E,MATCH("HOME",'EUC2'!$D$1:$E$1,0),0),"")</f>
        <v/>
      </c>
      <c r="HT20" s="25" t="str">
        <f>IFERROR(VLOOKUP(HT$2&amp;$B20,'FPL FIX2'!$N$1:$Q$400,MATCH("HOME",'FPL FIX2'!$N$1:$Q$1,0),0),"")&amp;IFERROR(VLOOKUP(HT$2&amp;$B20,'FPL FIX2'!$O$1:$P$400,MATCH("AWAY",'FPL FIX2'!$O$1:$P$1,0),0),"")&amp;IFERROR(VLOOKUP(HT$2&amp;$A20,'FA2'!$A:$D,MATCH("AWAY",'FA2'!$A$1:$D$1,0),0),"")&amp;IFERROR(VLOOKUP(HT$2&amp;$A20,'FA2'!$B:$C,MATCH("HOME",'FA2'!$B$1:$C$1,0),0),"")&amp;IFERROR(VLOOKUP(HT$2&amp;$A20,'EFL2'!$A:$D,MATCH("AWAY",'EFL2'!$A$1:$D$1,0),0),"")&amp;IFERROR(VLOOKUP(HT$2&amp;$A20,'EFL2'!$B:$C,MATCH("HOME",'EFL2'!$B$1:$C$1,0),0),"")&amp;IFERROR(VLOOKUP(HT$2&amp;$A20,'UCL2'!$C:$F,MATCH("AWAY",'UCL2'!$C$1:$F$1,0),0),"")&amp;IFERROR(VLOOKUP(HT$2&amp;$A20,'UCL2'!$D:$E,MATCH("HOME",'UCL2'!$D$1:$E$1,0),0),"")&amp;IFERROR(VLOOKUP(HT$2&amp;$A20,'EU2'!$C:$F,MATCH("AWAY",'EU2'!$C$1:$F$1,0),0),"")&amp;IFERROR(VLOOKUP(HT$2&amp;$A20,'EU2'!$D:$E,MATCH("HOME",'EU2'!$D$1:$E$1,0),0),"")&amp;IFERROR(VLOOKUP(HT$2&amp;$A20,'EUC2'!$C:$F,MATCH("AWAY",'EUC2'!$C$1:$F$1,0),0),"")&amp;IFERROR(VLOOKUP(HT$2&amp;$A20,'EUC2'!$D:$E,MATCH("HOME",'EUC2'!$D$1:$E$1,0),0),"")</f>
        <v/>
      </c>
      <c r="HU20" s="25" t="str">
        <f>IFERROR(VLOOKUP(HU$2&amp;$B20,'FPL FIX2'!$N$1:$Q$400,MATCH("HOME",'FPL FIX2'!$N$1:$Q$1,0),0),"")&amp;IFERROR(VLOOKUP(HU$2&amp;$B20,'FPL FIX2'!$O$1:$P$400,MATCH("AWAY",'FPL FIX2'!$O$1:$P$1,0),0),"")&amp;IFERROR(VLOOKUP(HU$2&amp;$A20,'FA2'!$A:$D,MATCH("AWAY",'FA2'!$A$1:$D$1,0),0),"")&amp;IFERROR(VLOOKUP(HU$2&amp;$A20,'FA2'!$B:$C,MATCH("HOME",'FA2'!$B$1:$C$1,0),0),"")&amp;IFERROR(VLOOKUP(HU$2&amp;$A20,'EFL2'!$A:$D,MATCH("AWAY",'EFL2'!$A$1:$D$1,0),0),"")&amp;IFERROR(VLOOKUP(HU$2&amp;$A20,'EFL2'!$B:$C,MATCH("HOME",'EFL2'!$B$1:$C$1,0),0),"")&amp;IFERROR(VLOOKUP(HU$2&amp;$A20,'UCL2'!$C:$F,MATCH("AWAY",'UCL2'!$C$1:$F$1,0),0),"")&amp;IFERROR(VLOOKUP(HU$2&amp;$A20,'UCL2'!$D:$E,MATCH("HOME",'UCL2'!$D$1:$E$1,0),0),"")&amp;IFERROR(VLOOKUP(HU$2&amp;$A20,'EU2'!$C:$F,MATCH("AWAY",'EU2'!$C$1:$F$1,0),0),"")&amp;IFERROR(VLOOKUP(HU$2&amp;$A20,'EU2'!$D:$E,MATCH("HOME",'EU2'!$D$1:$E$1,0),0),"")&amp;IFERROR(VLOOKUP(HU$2&amp;$A20,'EUC2'!$C:$F,MATCH("AWAY",'EUC2'!$C$1:$F$1,0),0),"")&amp;IFERROR(VLOOKUP(HU$2&amp;$A20,'EUC2'!$D:$E,MATCH("HOME",'EUC2'!$D$1:$E$1,0),0),"")</f>
        <v>BRE</v>
      </c>
      <c r="HV20" s="25" t="str">
        <f>IFERROR(VLOOKUP(HV$2&amp;$B20,'FPL FIX2'!$N$1:$Q$400,MATCH("HOME",'FPL FIX2'!$N$1:$Q$1,0),0),"")&amp;IFERROR(VLOOKUP(HV$2&amp;$B20,'FPL FIX2'!$O$1:$P$400,MATCH("AWAY",'FPL FIX2'!$O$1:$P$1,0),0),"")&amp;IFERROR(VLOOKUP(HV$2&amp;$A20,'FA2'!$A:$D,MATCH("AWAY",'FA2'!$A$1:$D$1,0),0),"")&amp;IFERROR(VLOOKUP(HV$2&amp;$A20,'FA2'!$B:$C,MATCH("HOME",'FA2'!$B$1:$C$1,0),0),"")&amp;IFERROR(VLOOKUP(HV$2&amp;$A20,'EFL2'!$A:$D,MATCH("AWAY",'EFL2'!$A$1:$D$1,0),0),"")&amp;IFERROR(VLOOKUP(HV$2&amp;$A20,'EFL2'!$B:$C,MATCH("HOME",'EFL2'!$B$1:$C$1,0),0),"")&amp;IFERROR(VLOOKUP(HV$2&amp;$A20,'UCL2'!$C:$F,MATCH("AWAY",'UCL2'!$C$1:$F$1,0),0),"")&amp;IFERROR(VLOOKUP(HV$2&amp;$A20,'UCL2'!$D:$E,MATCH("HOME",'UCL2'!$D$1:$E$1,0),0),"")&amp;IFERROR(VLOOKUP(HV$2&amp;$A20,'EU2'!$C:$F,MATCH("AWAY",'EU2'!$C$1:$F$1,0),0),"")&amp;IFERROR(VLOOKUP(HV$2&amp;$A20,'EU2'!$D:$E,MATCH("HOME",'EU2'!$D$1:$E$1,0),0),"")&amp;IFERROR(VLOOKUP(HV$2&amp;$A20,'EUC2'!$C:$F,MATCH("AWAY",'EUC2'!$C$1:$F$1,0),0),"")&amp;IFERROR(VLOOKUP(HV$2&amp;$A20,'EUC2'!$D:$E,MATCH("HOME",'EUC2'!$D$1:$E$1,0),0),"")</f>
        <v/>
      </c>
      <c r="HW20" s="25" t="str">
        <f>IFERROR(VLOOKUP(HW$2&amp;$B20,'FPL FIX2'!$N$1:$Q$400,MATCH("HOME",'FPL FIX2'!$N$1:$Q$1,0),0),"")&amp;IFERROR(VLOOKUP(HW$2&amp;$B20,'FPL FIX2'!$O$1:$P$400,MATCH("AWAY",'FPL FIX2'!$O$1:$P$1,0),0),"")&amp;IFERROR(VLOOKUP(HW$2&amp;$A20,'FA2'!$A:$D,MATCH("AWAY",'FA2'!$A$1:$D$1,0),0),"")&amp;IFERROR(VLOOKUP(HW$2&amp;$A20,'FA2'!$B:$C,MATCH("HOME",'FA2'!$B$1:$C$1,0),0),"")&amp;IFERROR(VLOOKUP(HW$2&amp;$A20,'EFL2'!$A:$D,MATCH("AWAY",'EFL2'!$A$1:$D$1,0),0),"")&amp;IFERROR(VLOOKUP(HW$2&amp;$A20,'EFL2'!$B:$C,MATCH("HOME",'EFL2'!$B$1:$C$1,0),0),"")&amp;IFERROR(VLOOKUP(HW$2&amp;$A20,'UCL2'!$C:$F,MATCH("AWAY",'UCL2'!$C$1:$F$1,0),0),"")&amp;IFERROR(VLOOKUP(HW$2&amp;$A20,'UCL2'!$D:$E,MATCH("HOME",'UCL2'!$D$1:$E$1,0),0),"")&amp;IFERROR(VLOOKUP(HW$2&amp;$A20,'EU2'!$C:$F,MATCH("AWAY",'EU2'!$C$1:$F$1,0),0),"")&amp;IFERROR(VLOOKUP(HW$2&amp;$A20,'EU2'!$D:$E,MATCH("HOME",'EU2'!$D$1:$E$1,0),0),"")&amp;IFERROR(VLOOKUP(HW$2&amp;$A20,'EUC2'!$C:$F,MATCH("AWAY",'EUC2'!$C$1:$F$1,0),0),"")&amp;IFERROR(VLOOKUP(HW$2&amp;$A20,'EUC2'!$D:$E,MATCH("HOME",'EUC2'!$D$1:$E$1,0),0),"")</f>
        <v/>
      </c>
      <c r="HX20" s="25" t="str">
        <f>IFERROR(VLOOKUP(HX$2&amp;$B20,'FPL FIX2'!$N$1:$Q$400,MATCH("HOME",'FPL FIX2'!$N$1:$Q$1,0),0),"")&amp;IFERROR(VLOOKUP(HX$2&amp;$B20,'FPL FIX2'!$O$1:$P$400,MATCH("AWAY",'FPL FIX2'!$O$1:$P$1,0),0),"")&amp;IFERROR(VLOOKUP(HX$2&amp;$A20,'FA2'!$A:$D,MATCH("AWAY",'FA2'!$A$1:$D$1,0),0),"")&amp;IFERROR(VLOOKUP(HX$2&amp;$A20,'FA2'!$B:$C,MATCH("HOME",'FA2'!$B$1:$C$1,0),0),"")&amp;IFERROR(VLOOKUP(HX$2&amp;$A20,'EFL2'!$A:$D,MATCH("AWAY",'EFL2'!$A$1:$D$1,0),0),"")&amp;IFERROR(VLOOKUP(HX$2&amp;$A20,'EFL2'!$B:$C,MATCH("HOME",'EFL2'!$B$1:$C$1,0),0),"")&amp;IFERROR(VLOOKUP(HX$2&amp;$A20,'UCL2'!$C:$F,MATCH("AWAY",'UCL2'!$C$1:$F$1,0),0),"")&amp;IFERROR(VLOOKUP(HX$2&amp;$A20,'UCL2'!$D:$E,MATCH("HOME",'UCL2'!$D$1:$E$1,0),0),"")&amp;IFERROR(VLOOKUP(HX$2&amp;$A20,'EU2'!$C:$F,MATCH("AWAY",'EU2'!$C$1:$F$1,0),0),"")&amp;IFERROR(VLOOKUP(HX$2&amp;$A20,'EU2'!$D:$E,MATCH("HOME",'EU2'!$D$1:$E$1,0),0),"")&amp;IFERROR(VLOOKUP(HX$2&amp;$A20,'EUC2'!$C:$F,MATCH("AWAY",'EUC2'!$C$1:$F$1,0),0),"")&amp;IFERROR(VLOOKUP(HX$2&amp;$A20,'EUC2'!$D:$E,MATCH("HOME",'EUC2'!$D$1:$E$1,0),0),"")</f>
        <v>TOT</v>
      </c>
      <c r="HY20" s="25" t="str">
        <f>IFERROR(VLOOKUP(HY$2&amp;$B20,'FPL FIX2'!$N$1:$Q$400,MATCH("HOME",'FPL FIX2'!$N$1:$Q$1,0),0),"")&amp;IFERROR(VLOOKUP(HY$2&amp;$B20,'FPL FIX2'!$O$1:$P$400,MATCH("AWAY",'FPL FIX2'!$O$1:$P$1,0),0),"")&amp;IFERROR(VLOOKUP(HY$2&amp;$A20,'FA2'!$A:$D,MATCH("AWAY",'FA2'!$A$1:$D$1,0),0),"")&amp;IFERROR(VLOOKUP(HY$2&amp;$A20,'FA2'!$B:$C,MATCH("HOME",'FA2'!$B$1:$C$1,0),0),"")&amp;IFERROR(VLOOKUP(HY$2&amp;$A20,'EFL2'!$A:$D,MATCH("AWAY",'EFL2'!$A$1:$D$1,0),0),"")&amp;IFERROR(VLOOKUP(HY$2&amp;$A20,'EFL2'!$B:$C,MATCH("HOME",'EFL2'!$B$1:$C$1,0),0),"")&amp;IFERROR(VLOOKUP(HY$2&amp;$A20,'UCL2'!$C:$F,MATCH("AWAY",'UCL2'!$C$1:$F$1,0),0),"")&amp;IFERROR(VLOOKUP(HY$2&amp;$A20,'UCL2'!$D:$E,MATCH("HOME",'UCL2'!$D$1:$E$1,0),0),"")&amp;IFERROR(VLOOKUP(HY$2&amp;$A20,'EU2'!$C:$F,MATCH("AWAY",'EU2'!$C$1:$F$1,0),0),"")&amp;IFERROR(VLOOKUP(HY$2&amp;$A20,'EU2'!$D:$E,MATCH("HOME",'EU2'!$D$1:$E$1,0),0),"")&amp;IFERROR(VLOOKUP(HY$2&amp;$A20,'EUC2'!$C:$F,MATCH("AWAY",'EUC2'!$C$1:$F$1,0),0),"")&amp;IFERROR(VLOOKUP(HY$2&amp;$A20,'EUC2'!$D:$E,MATCH("HOME",'EUC2'!$D$1:$E$1,0),0),"")</f>
        <v/>
      </c>
      <c r="HZ20" s="25" t="str">
        <f>IFERROR(VLOOKUP(HZ$2&amp;$B20,'FPL FIX2'!$N$1:$Q$400,MATCH("HOME",'FPL FIX2'!$N$1:$Q$1,0),0),"")&amp;IFERROR(VLOOKUP(HZ$2&amp;$B20,'FPL FIX2'!$O$1:$P$400,MATCH("AWAY",'FPL FIX2'!$O$1:$P$1,0),0),"")&amp;IFERROR(VLOOKUP(HZ$2&amp;$A20,'FA2'!$A:$D,MATCH("AWAY",'FA2'!$A$1:$D$1,0),0),"")&amp;IFERROR(VLOOKUP(HZ$2&amp;$A20,'FA2'!$B:$C,MATCH("HOME",'FA2'!$B$1:$C$1,0),0),"")&amp;IFERROR(VLOOKUP(HZ$2&amp;$A20,'EFL2'!$A:$D,MATCH("AWAY",'EFL2'!$A$1:$D$1,0),0),"")&amp;IFERROR(VLOOKUP(HZ$2&amp;$A20,'EFL2'!$B:$C,MATCH("HOME",'EFL2'!$B$1:$C$1,0),0),"")&amp;IFERROR(VLOOKUP(HZ$2&amp;$A20,'UCL2'!$C:$F,MATCH("AWAY",'UCL2'!$C$1:$F$1,0),0),"")&amp;IFERROR(VLOOKUP(HZ$2&amp;$A20,'UCL2'!$D:$E,MATCH("HOME",'UCL2'!$D$1:$E$1,0),0),"")&amp;IFERROR(VLOOKUP(HZ$2&amp;$A20,'EU2'!$C:$F,MATCH("AWAY",'EU2'!$C$1:$F$1,0),0),"")&amp;IFERROR(VLOOKUP(HZ$2&amp;$A20,'EU2'!$D:$E,MATCH("HOME",'EU2'!$D$1:$E$1,0),0),"")&amp;IFERROR(VLOOKUP(HZ$2&amp;$A20,'EUC2'!$C:$F,MATCH("AWAY",'EUC2'!$C$1:$F$1,0),0),"")&amp;IFERROR(VLOOKUP(HZ$2&amp;$A20,'EUC2'!$D:$E,MATCH("HOME",'EUC2'!$D$1:$E$1,0),0),"")</f>
        <v/>
      </c>
      <c r="IA20" s="25" t="str">
        <f>IFERROR(VLOOKUP(IA$2&amp;$B20,'FPL FIX2'!$N$1:$Q$400,MATCH("HOME",'FPL FIX2'!$N$1:$Q$1,0),0),"")&amp;IFERROR(VLOOKUP(IA$2&amp;$B20,'FPL FIX2'!$O$1:$P$400,MATCH("AWAY",'FPL FIX2'!$O$1:$P$1,0),0),"")&amp;IFERROR(VLOOKUP(IA$2&amp;$A20,'FA2'!$A:$D,MATCH("AWAY",'FA2'!$A$1:$D$1,0),0),"")&amp;IFERROR(VLOOKUP(IA$2&amp;$A20,'FA2'!$B:$C,MATCH("HOME",'FA2'!$B$1:$C$1,0),0),"")&amp;IFERROR(VLOOKUP(IA$2&amp;$A20,'EFL2'!$A:$D,MATCH("AWAY",'EFL2'!$A$1:$D$1,0),0),"")&amp;IFERROR(VLOOKUP(IA$2&amp;$A20,'EFL2'!$B:$C,MATCH("HOME",'EFL2'!$B$1:$C$1,0),0),"")&amp;IFERROR(VLOOKUP(IA$2&amp;$A20,'UCL2'!$C:$F,MATCH("AWAY",'UCL2'!$C$1:$F$1,0),0),"")&amp;IFERROR(VLOOKUP(IA$2&amp;$A20,'UCL2'!$D:$E,MATCH("HOME",'UCL2'!$D$1:$E$1,0),0),"")&amp;IFERROR(VLOOKUP(IA$2&amp;$A20,'EU2'!$C:$F,MATCH("AWAY",'EU2'!$C$1:$F$1,0),0),"")&amp;IFERROR(VLOOKUP(IA$2&amp;$A20,'EU2'!$D:$E,MATCH("HOME",'EU2'!$D$1:$E$1,0),0),"")&amp;IFERROR(VLOOKUP(IA$2&amp;$A20,'EUC2'!$C:$F,MATCH("AWAY",'EUC2'!$C$1:$F$1,0),0),"")&amp;IFERROR(VLOOKUP(IA$2&amp;$A20,'EUC2'!$D:$E,MATCH("HOME",'EUC2'!$D$1:$E$1,0),0),"")</f>
        <v/>
      </c>
      <c r="IB20" s="25" t="str">
        <f>IFERROR(VLOOKUP(IB$2&amp;$B20,'FPL FIX2'!$N$1:$Q$400,MATCH("HOME",'FPL FIX2'!$N$1:$Q$1,0),0),"")&amp;IFERROR(VLOOKUP(IB$2&amp;$B20,'FPL FIX2'!$O$1:$P$400,MATCH("AWAY",'FPL FIX2'!$O$1:$P$1,0),0),"")&amp;IFERROR(VLOOKUP(IB$2&amp;$A20,'FA2'!$A:$D,MATCH("AWAY",'FA2'!$A$1:$D$1,0),0),"")&amp;IFERROR(VLOOKUP(IB$2&amp;$A20,'FA2'!$B:$C,MATCH("HOME",'FA2'!$B$1:$C$1,0),0),"")&amp;IFERROR(VLOOKUP(IB$2&amp;$A20,'EFL2'!$A:$D,MATCH("AWAY",'EFL2'!$A$1:$D$1,0),0),"")&amp;IFERROR(VLOOKUP(IB$2&amp;$A20,'EFL2'!$B:$C,MATCH("HOME",'EFL2'!$B$1:$C$1,0),0),"")&amp;IFERROR(VLOOKUP(IB$2&amp;$A20,'UCL2'!$C:$F,MATCH("AWAY",'UCL2'!$C$1:$F$1,0),0),"")&amp;IFERROR(VLOOKUP(IB$2&amp;$A20,'UCL2'!$D:$E,MATCH("HOME",'UCL2'!$D$1:$E$1,0),0),"")&amp;IFERROR(VLOOKUP(IB$2&amp;$A20,'EU2'!$C:$F,MATCH("AWAY",'EU2'!$C$1:$F$1,0),0),"")&amp;IFERROR(VLOOKUP(IB$2&amp;$A20,'EU2'!$D:$E,MATCH("HOME",'EU2'!$D$1:$E$1,0),0),"")&amp;IFERROR(VLOOKUP(IB$2&amp;$A20,'EUC2'!$C:$F,MATCH("AWAY",'EUC2'!$C$1:$F$1,0),0),"")&amp;IFERROR(VLOOKUP(IB$2&amp;$A20,'EUC2'!$D:$E,MATCH("HOME",'EUC2'!$D$1:$E$1,0),0),"")</f>
        <v/>
      </c>
      <c r="IC20" s="25" t="str">
        <f>IFERROR(VLOOKUP(IC$2&amp;$B20,'FPL FIX2'!$N$1:$Q$400,MATCH("HOME",'FPL FIX2'!$N$1:$Q$1,0),0),"")&amp;IFERROR(VLOOKUP(IC$2&amp;$B20,'FPL FIX2'!$O$1:$P$400,MATCH("AWAY",'FPL FIX2'!$O$1:$P$1,0),0),"")&amp;IFERROR(VLOOKUP(IC$2&amp;$A20,'FA2'!$A:$D,MATCH("AWAY",'FA2'!$A$1:$D$1,0),0),"")&amp;IFERROR(VLOOKUP(IC$2&amp;$A20,'FA2'!$B:$C,MATCH("HOME",'FA2'!$B$1:$C$1,0),0),"")&amp;IFERROR(VLOOKUP(IC$2&amp;$A20,'EFL2'!$A:$D,MATCH("AWAY",'EFL2'!$A$1:$D$1,0),0),"")&amp;IFERROR(VLOOKUP(IC$2&amp;$A20,'EFL2'!$B:$C,MATCH("HOME",'EFL2'!$B$1:$C$1,0),0),"")&amp;IFERROR(VLOOKUP(IC$2&amp;$A20,'UCL2'!$C:$F,MATCH("AWAY",'UCL2'!$C$1:$F$1,0),0),"")&amp;IFERROR(VLOOKUP(IC$2&amp;$A20,'UCL2'!$D:$E,MATCH("HOME",'UCL2'!$D$1:$E$1,0),0),"")&amp;IFERROR(VLOOKUP(IC$2&amp;$A20,'EU2'!$C:$F,MATCH("AWAY",'EU2'!$C$1:$F$1,0),0),"")&amp;IFERROR(VLOOKUP(IC$2&amp;$A20,'EU2'!$D:$E,MATCH("HOME",'EU2'!$D$1:$E$1,0),0),"")&amp;IFERROR(VLOOKUP(IC$2&amp;$A20,'EUC2'!$C:$F,MATCH("AWAY",'EUC2'!$C$1:$F$1,0),0),"")&amp;IFERROR(VLOOKUP(IC$2&amp;$A20,'EUC2'!$D:$E,MATCH("HOME",'EUC2'!$D$1:$E$1,0),0),"")</f>
        <v/>
      </c>
      <c r="ID20" s="25" t="str">
        <f>IFERROR(VLOOKUP(ID$2&amp;$B20,'FPL FIX2'!$N$1:$Q$400,MATCH("HOME",'FPL FIX2'!$N$1:$Q$1,0),0),"")&amp;IFERROR(VLOOKUP(ID$2&amp;$B20,'FPL FIX2'!$O$1:$P$400,MATCH("AWAY",'FPL FIX2'!$O$1:$P$1,0),0),"")&amp;IFERROR(VLOOKUP(ID$2&amp;$A20,'FA2'!$A:$D,MATCH("AWAY",'FA2'!$A$1:$D$1,0),0),"")&amp;IFERROR(VLOOKUP(ID$2&amp;$A20,'FA2'!$B:$C,MATCH("HOME",'FA2'!$B$1:$C$1,0),0),"")&amp;IFERROR(VLOOKUP(ID$2&amp;$A20,'EFL2'!$A:$D,MATCH("AWAY",'EFL2'!$A$1:$D$1,0),0),"")&amp;IFERROR(VLOOKUP(ID$2&amp;$A20,'EFL2'!$B:$C,MATCH("HOME",'EFL2'!$B$1:$C$1,0),0),"")&amp;IFERROR(VLOOKUP(ID$2&amp;$A20,'UCL2'!$C:$F,MATCH("AWAY",'UCL2'!$C$1:$F$1,0),0),"")&amp;IFERROR(VLOOKUP(ID$2&amp;$A20,'UCL2'!$D:$E,MATCH("HOME",'UCL2'!$D$1:$E$1,0),0),"")&amp;IFERROR(VLOOKUP(ID$2&amp;$A20,'EU2'!$C:$F,MATCH("AWAY",'EU2'!$C$1:$F$1,0),0),"")&amp;IFERROR(VLOOKUP(ID$2&amp;$A20,'EU2'!$D:$E,MATCH("HOME",'EU2'!$D$1:$E$1,0),0),"")&amp;IFERROR(VLOOKUP(ID$2&amp;$A20,'EUC2'!$C:$F,MATCH("AWAY",'EUC2'!$C$1:$F$1,0),0),"")&amp;IFERROR(VLOOKUP(ID$2&amp;$A20,'EUC2'!$D:$E,MATCH("HOME",'EUC2'!$D$1:$E$1,0),0),"")</f>
        <v/>
      </c>
      <c r="IE20" s="25" t="str">
        <f>IFERROR(VLOOKUP(IE$2&amp;$B20,'FPL FIX2'!$N$1:$Q$400,MATCH("HOME",'FPL FIX2'!$N$1:$Q$1,0),0),"")&amp;IFERROR(VLOOKUP(IE$2&amp;$B20,'FPL FIX2'!$O$1:$P$400,MATCH("AWAY",'FPL FIX2'!$O$1:$P$1,0),0),"")&amp;IFERROR(VLOOKUP(IE$2&amp;$A20,'FA2'!$A:$D,MATCH("AWAY",'FA2'!$A$1:$D$1,0),0),"")&amp;IFERROR(VLOOKUP(IE$2&amp;$A20,'FA2'!$B:$C,MATCH("HOME",'FA2'!$B$1:$C$1,0),0),"")&amp;IFERROR(VLOOKUP(IE$2&amp;$A20,'EFL2'!$A:$D,MATCH("AWAY",'EFL2'!$A$1:$D$1,0),0),"")&amp;IFERROR(VLOOKUP(IE$2&amp;$A20,'EFL2'!$B:$C,MATCH("HOME",'EFL2'!$B$1:$C$1,0),0),"")&amp;IFERROR(VLOOKUP(IE$2&amp;$A20,'UCL2'!$C:$F,MATCH("AWAY",'UCL2'!$C$1:$F$1,0),0),"")&amp;IFERROR(VLOOKUP(IE$2&amp;$A20,'UCL2'!$D:$E,MATCH("HOME",'UCL2'!$D$1:$E$1,0),0),"")&amp;IFERROR(VLOOKUP(IE$2&amp;$A20,'EU2'!$C:$F,MATCH("AWAY",'EU2'!$C$1:$F$1,0),0),"")&amp;IFERROR(VLOOKUP(IE$2&amp;$A20,'EU2'!$D:$E,MATCH("HOME",'EU2'!$D$1:$E$1,0),0),"")&amp;IFERROR(VLOOKUP(IE$2&amp;$A20,'EUC2'!$C:$F,MATCH("AWAY",'EUC2'!$C$1:$F$1,0),0),"")&amp;IFERROR(VLOOKUP(IE$2&amp;$A20,'EUC2'!$D:$E,MATCH("HOME",'EUC2'!$D$1:$E$1,0),0),"")</f>
        <v/>
      </c>
      <c r="IF20" s="25" t="str">
        <f>IFERROR(VLOOKUP(IF$2&amp;$B20,'FPL FIX2'!$N$1:$Q$400,MATCH("HOME",'FPL FIX2'!$N$1:$Q$1,0),0),"")&amp;IFERROR(VLOOKUP(IF$2&amp;$B20,'FPL FIX2'!$O$1:$P$400,MATCH("AWAY",'FPL FIX2'!$O$1:$P$1,0),0),"")&amp;IFERROR(VLOOKUP(IF$2&amp;$A20,'FA2'!$A:$D,MATCH("AWAY",'FA2'!$A$1:$D$1,0),0),"")&amp;IFERROR(VLOOKUP(IF$2&amp;$A20,'FA2'!$B:$C,MATCH("HOME",'FA2'!$B$1:$C$1,0),0),"")&amp;IFERROR(VLOOKUP(IF$2&amp;$A20,'EFL2'!$A:$D,MATCH("AWAY",'EFL2'!$A$1:$D$1,0),0),"")&amp;IFERROR(VLOOKUP(IF$2&amp;$A20,'EFL2'!$B:$C,MATCH("HOME",'EFL2'!$B$1:$C$1,0),0),"")&amp;IFERROR(VLOOKUP(IF$2&amp;$A20,'UCL2'!$C:$F,MATCH("AWAY",'UCL2'!$C$1:$F$1,0),0),"")&amp;IFERROR(VLOOKUP(IF$2&amp;$A20,'UCL2'!$D:$E,MATCH("HOME",'UCL2'!$D$1:$E$1,0),0),"")&amp;IFERROR(VLOOKUP(IF$2&amp;$A20,'EU2'!$C:$F,MATCH("AWAY",'EU2'!$C$1:$F$1,0),0),"")&amp;IFERROR(VLOOKUP(IF$2&amp;$A20,'EU2'!$D:$E,MATCH("HOME",'EU2'!$D$1:$E$1,0),0),"")&amp;IFERROR(VLOOKUP(IF$2&amp;$A20,'EUC2'!$C:$F,MATCH("AWAY",'EUC2'!$C$1:$F$1,0),0),"")&amp;IFERROR(VLOOKUP(IF$2&amp;$A20,'EUC2'!$D:$E,MATCH("HOME",'EUC2'!$D$1:$E$1,0),0),"")</f>
        <v/>
      </c>
      <c r="IG20" s="25" t="str">
        <f>IFERROR(VLOOKUP(IG$2&amp;$B20,'FPL FIX2'!$N$1:$Q$400,MATCH("HOME",'FPL FIX2'!$N$1:$Q$1,0),0),"")&amp;IFERROR(VLOOKUP(IG$2&amp;$B20,'FPL FIX2'!$O$1:$P$400,MATCH("AWAY",'FPL FIX2'!$O$1:$P$1,0),0),"")&amp;IFERROR(VLOOKUP(IG$2&amp;$A20,'FA2'!$A:$D,MATCH("AWAY",'FA2'!$A$1:$D$1,0),0),"")&amp;IFERROR(VLOOKUP(IG$2&amp;$A20,'FA2'!$B:$C,MATCH("HOME",'FA2'!$B$1:$C$1,0),0),"")&amp;IFERROR(VLOOKUP(IG$2&amp;$A20,'EFL2'!$A:$D,MATCH("AWAY",'EFL2'!$A$1:$D$1,0),0),"")&amp;IFERROR(VLOOKUP(IG$2&amp;$A20,'EFL2'!$B:$C,MATCH("HOME",'EFL2'!$B$1:$C$1,0),0),"")&amp;IFERROR(VLOOKUP(IG$2&amp;$A20,'UCL2'!$C:$F,MATCH("AWAY",'UCL2'!$C$1:$F$1,0),0),"")&amp;IFERROR(VLOOKUP(IG$2&amp;$A20,'UCL2'!$D:$E,MATCH("HOME",'UCL2'!$D$1:$E$1,0),0),"")&amp;IFERROR(VLOOKUP(IG$2&amp;$A20,'EU2'!$C:$F,MATCH("AWAY",'EU2'!$C$1:$F$1,0),0),"")&amp;IFERROR(VLOOKUP(IG$2&amp;$A20,'EU2'!$D:$E,MATCH("HOME",'EU2'!$D$1:$E$1,0),0),"")&amp;IFERROR(VLOOKUP(IG$2&amp;$A20,'EUC2'!$C:$F,MATCH("AWAY",'EUC2'!$C$1:$F$1,0),0),"")&amp;IFERROR(VLOOKUP(IG$2&amp;$A20,'EUC2'!$D:$E,MATCH("HOME",'EUC2'!$D$1:$E$1,0),0),"")</f>
        <v/>
      </c>
      <c r="IH20" s="25" t="str">
        <f>IFERROR(VLOOKUP(IH$2&amp;$B20,'FPL FIX2'!$N$1:$Q$400,MATCH("HOME",'FPL FIX2'!$N$1:$Q$1,0),0),"")&amp;IFERROR(VLOOKUP(IH$2&amp;$B20,'FPL FIX2'!$O$1:$P$400,MATCH("AWAY",'FPL FIX2'!$O$1:$P$1,0),0),"")&amp;IFERROR(VLOOKUP(IH$2&amp;$A20,'FA2'!$A:$D,MATCH("AWAY",'FA2'!$A$1:$D$1,0),0),"")&amp;IFERROR(VLOOKUP(IH$2&amp;$A20,'FA2'!$B:$C,MATCH("HOME",'FA2'!$B$1:$C$1,0),0),"")&amp;IFERROR(VLOOKUP(IH$2&amp;$A20,'EFL2'!$A:$D,MATCH("AWAY",'EFL2'!$A$1:$D$1,0),0),"")&amp;IFERROR(VLOOKUP(IH$2&amp;$A20,'EFL2'!$B:$C,MATCH("HOME",'EFL2'!$B$1:$C$1,0),0),"")&amp;IFERROR(VLOOKUP(IH$2&amp;$A20,'UCL2'!$C:$F,MATCH("AWAY",'UCL2'!$C$1:$F$1,0),0),"")&amp;IFERROR(VLOOKUP(IH$2&amp;$A20,'UCL2'!$D:$E,MATCH("HOME",'UCL2'!$D$1:$E$1,0),0),"")&amp;IFERROR(VLOOKUP(IH$2&amp;$A20,'EU2'!$C:$F,MATCH("AWAY",'EU2'!$C$1:$F$1,0),0),"")&amp;IFERROR(VLOOKUP(IH$2&amp;$A20,'EU2'!$D:$E,MATCH("HOME",'EU2'!$D$1:$E$1,0),0),"")&amp;IFERROR(VLOOKUP(IH$2&amp;$A20,'EUC2'!$C:$F,MATCH("AWAY",'EUC2'!$C$1:$F$1,0),0),"")&amp;IFERROR(VLOOKUP(IH$2&amp;$A20,'EUC2'!$D:$E,MATCH("HOME",'EUC2'!$D$1:$E$1,0),0),"")</f>
        <v/>
      </c>
      <c r="II20" s="25" t="str">
        <f>IFERROR(VLOOKUP(II$2&amp;$B20,'FPL FIX2'!$N$1:$Q$400,MATCH("HOME",'FPL FIX2'!$N$1:$Q$1,0),0),"")&amp;IFERROR(VLOOKUP(II$2&amp;$B20,'FPL FIX2'!$O$1:$P$400,MATCH("AWAY",'FPL FIX2'!$O$1:$P$1,0),0),"")&amp;IFERROR(VLOOKUP(II$2&amp;$A20,'FA2'!$A:$D,MATCH("AWAY",'FA2'!$A$1:$D$1,0),0),"")&amp;IFERROR(VLOOKUP(II$2&amp;$A20,'FA2'!$B:$C,MATCH("HOME",'FA2'!$B$1:$C$1,0),0),"")&amp;IFERROR(VLOOKUP(II$2&amp;$A20,'EFL2'!$A:$D,MATCH("AWAY",'EFL2'!$A$1:$D$1,0),0),"")&amp;IFERROR(VLOOKUP(II$2&amp;$A20,'EFL2'!$B:$C,MATCH("HOME",'EFL2'!$B$1:$C$1,0),0),"")&amp;IFERROR(VLOOKUP(II$2&amp;$A20,'UCL2'!$C:$F,MATCH("AWAY",'UCL2'!$C$1:$F$1,0),0),"")&amp;IFERROR(VLOOKUP(II$2&amp;$A20,'UCL2'!$D:$E,MATCH("HOME",'UCL2'!$D$1:$E$1,0),0),"")&amp;IFERROR(VLOOKUP(II$2&amp;$A20,'EU2'!$C:$F,MATCH("AWAY",'EU2'!$C$1:$F$1,0),0),"")&amp;IFERROR(VLOOKUP(II$2&amp;$A20,'EU2'!$D:$E,MATCH("HOME",'EU2'!$D$1:$E$1,0),0),"")&amp;IFERROR(VLOOKUP(II$2&amp;$A20,'EUC2'!$C:$F,MATCH("AWAY",'EUC2'!$C$1:$F$1,0),0),"")&amp;IFERROR(VLOOKUP(II$2&amp;$A20,'EUC2'!$D:$E,MATCH("HOME",'EUC2'!$D$1:$E$1,0),0),"")</f>
        <v/>
      </c>
      <c r="IJ20" s="25" t="str">
        <f>IFERROR(VLOOKUP(IJ$2&amp;$B20,'FPL FIX2'!$N$1:$Q$400,MATCH("HOME",'FPL FIX2'!$N$1:$Q$1,0),0),"")&amp;IFERROR(VLOOKUP(IJ$2&amp;$B20,'FPL FIX2'!$O$1:$P$400,MATCH("AWAY",'FPL FIX2'!$O$1:$P$1,0),0),"")&amp;IFERROR(VLOOKUP(IJ$2&amp;$A20,'FA2'!$A:$D,MATCH("AWAY",'FA2'!$A$1:$D$1,0),0),"")&amp;IFERROR(VLOOKUP(IJ$2&amp;$A20,'FA2'!$B:$C,MATCH("HOME",'FA2'!$B$1:$C$1,0),0),"")&amp;IFERROR(VLOOKUP(IJ$2&amp;$A20,'EFL2'!$A:$D,MATCH("AWAY",'EFL2'!$A$1:$D$1,0),0),"")&amp;IFERROR(VLOOKUP(IJ$2&amp;$A20,'EFL2'!$B:$C,MATCH("HOME",'EFL2'!$B$1:$C$1,0),0),"")&amp;IFERROR(VLOOKUP(IJ$2&amp;$A20,'UCL2'!$C:$F,MATCH("AWAY",'UCL2'!$C$1:$F$1,0),0),"")&amp;IFERROR(VLOOKUP(IJ$2&amp;$A20,'UCL2'!$D:$E,MATCH("HOME",'UCL2'!$D$1:$E$1,0),0),"")&amp;IFERROR(VLOOKUP(IJ$2&amp;$A20,'EU2'!$C:$F,MATCH("AWAY",'EU2'!$C$1:$F$1,0),0),"")&amp;IFERROR(VLOOKUP(IJ$2&amp;$A20,'EU2'!$D:$E,MATCH("HOME",'EU2'!$D$1:$E$1,0),0),"")&amp;IFERROR(VLOOKUP(IJ$2&amp;$A20,'EUC2'!$C:$F,MATCH("AWAY",'EUC2'!$C$1:$F$1,0),0),"")&amp;IFERROR(VLOOKUP(IJ$2&amp;$A20,'EUC2'!$D:$E,MATCH("HOME",'EUC2'!$D$1:$E$1,0),0),"")</f>
        <v/>
      </c>
      <c r="IK20" s="25" t="str">
        <f>IFERROR(VLOOKUP(IK$2&amp;$B20,'FPL FIX2'!$N$1:$Q$400,MATCH("HOME",'FPL FIX2'!$N$1:$Q$1,0),0),"")&amp;IFERROR(VLOOKUP(IK$2&amp;$B20,'FPL FIX2'!$O$1:$P$400,MATCH("AWAY",'FPL FIX2'!$O$1:$P$1,0),0),"")&amp;IFERROR(VLOOKUP(IK$2&amp;$A20,'FA2'!$A:$D,MATCH("AWAY",'FA2'!$A$1:$D$1,0),0),"")&amp;IFERROR(VLOOKUP(IK$2&amp;$A20,'FA2'!$B:$C,MATCH("HOME",'FA2'!$B$1:$C$1,0),0),"")&amp;IFERROR(VLOOKUP(IK$2&amp;$A20,'EFL2'!$A:$D,MATCH("AWAY",'EFL2'!$A$1:$D$1,0),0),"")&amp;IFERROR(VLOOKUP(IK$2&amp;$A20,'EFL2'!$B:$C,MATCH("HOME",'EFL2'!$B$1:$C$1,0),0),"")&amp;IFERROR(VLOOKUP(IK$2&amp;$A20,'UCL2'!$C:$F,MATCH("AWAY",'UCL2'!$C$1:$F$1,0),0),"")&amp;IFERROR(VLOOKUP(IK$2&amp;$A20,'UCL2'!$D:$E,MATCH("HOME",'UCL2'!$D$1:$E$1,0),0),"")&amp;IFERROR(VLOOKUP(IK$2&amp;$A20,'EU2'!$C:$F,MATCH("AWAY",'EU2'!$C$1:$F$1,0),0),"")&amp;IFERROR(VLOOKUP(IK$2&amp;$A20,'EU2'!$D:$E,MATCH("HOME",'EU2'!$D$1:$E$1,0),0),"")&amp;IFERROR(VLOOKUP(IK$2&amp;$A20,'EUC2'!$C:$F,MATCH("AWAY",'EUC2'!$C$1:$F$1,0),0),"")&amp;IFERROR(VLOOKUP(IK$2&amp;$A20,'EUC2'!$D:$E,MATCH("HOME",'EUC2'!$D$1:$E$1,0),0),"")</f>
        <v/>
      </c>
      <c r="IL20" s="25" t="str">
        <f>IFERROR(VLOOKUP(IL$2&amp;$B20,'FPL FIX2'!$N$1:$Q$400,MATCH("HOME",'FPL FIX2'!$N$1:$Q$1,0),0),"")&amp;IFERROR(VLOOKUP(IL$2&amp;$B20,'FPL FIX2'!$O$1:$P$400,MATCH("AWAY",'FPL FIX2'!$O$1:$P$1,0),0),"")&amp;IFERROR(VLOOKUP(IL$2&amp;$A20,'FA2'!$A:$D,MATCH("AWAY",'FA2'!$A$1:$D$1,0),0),"")&amp;IFERROR(VLOOKUP(IL$2&amp;$A20,'FA2'!$B:$C,MATCH("HOME",'FA2'!$B$1:$C$1,0),0),"")&amp;IFERROR(VLOOKUP(IL$2&amp;$A20,'EFL2'!$A:$D,MATCH("AWAY",'EFL2'!$A$1:$D$1,0),0),"")&amp;IFERROR(VLOOKUP(IL$2&amp;$A20,'EFL2'!$B:$C,MATCH("HOME",'EFL2'!$B$1:$C$1,0),0),"")&amp;IFERROR(VLOOKUP(IL$2&amp;$A20,'UCL2'!$C:$F,MATCH("AWAY",'UCL2'!$C$1:$F$1,0),0),"")&amp;IFERROR(VLOOKUP(IL$2&amp;$A20,'UCL2'!$D:$E,MATCH("HOME",'UCL2'!$D$1:$E$1,0),0),"")&amp;IFERROR(VLOOKUP(IL$2&amp;$A20,'EU2'!$C:$F,MATCH("AWAY",'EU2'!$C$1:$F$1,0),0),"")&amp;IFERROR(VLOOKUP(IL$2&amp;$A20,'EU2'!$D:$E,MATCH("HOME",'EU2'!$D$1:$E$1,0),0),"")&amp;IFERROR(VLOOKUP(IL$2&amp;$A20,'EUC2'!$C:$F,MATCH("AWAY",'EUC2'!$C$1:$F$1,0),0),"")&amp;IFERROR(VLOOKUP(IL$2&amp;$A20,'EUC2'!$D:$E,MATCH("HOME",'EUC2'!$D$1:$E$1,0),0),"")</f>
        <v/>
      </c>
      <c r="IM20" s="25" t="str">
        <f>IFERROR(VLOOKUP(IM$2&amp;$B20,'FPL FIX2'!$N$1:$Q$400,MATCH("HOME",'FPL FIX2'!$N$1:$Q$1,0),0),"")&amp;IFERROR(VLOOKUP(IM$2&amp;$B20,'FPL FIX2'!$O$1:$P$400,MATCH("AWAY",'FPL FIX2'!$O$1:$P$1,0),0),"")&amp;IFERROR(VLOOKUP(IM$2&amp;$A20,'FA2'!$A:$D,MATCH("AWAY",'FA2'!$A$1:$D$1,0),0),"")&amp;IFERROR(VLOOKUP(IM$2&amp;$A20,'FA2'!$B:$C,MATCH("HOME",'FA2'!$B$1:$C$1,0),0),"")&amp;IFERROR(VLOOKUP(IM$2&amp;$A20,'EFL2'!$A:$D,MATCH("AWAY",'EFL2'!$A$1:$D$1,0),0),"")&amp;IFERROR(VLOOKUP(IM$2&amp;$A20,'EFL2'!$B:$C,MATCH("HOME",'EFL2'!$B$1:$C$1,0),0),"")&amp;IFERROR(VLOOKUP(IM$2&amp;$A20,'UCL2'!$C:$F,MATCH("AWAY",'UCL2'!$C$1:$F$1,0),0),"")&amp;IFERROR(VLOOKUP(IM$2&amp;$A20,'UCL2'!$D:$E,MATCH("HOME",'UCL2'!$D$1:$E$1,0),0),"")&amp;IFERROR(VLOOKUP(IM$2&amp;$A20,'EU2'!$C:$F,MATCH("AWAY",'EU2'!$C$1:$F$1,0),0),"")&amp;IFERROR(VLOOKUP(IM$2&amp;$A20,'EU2'!$D:$E,MATCH("HOME",'EU2'!$D$1:$E$1,0),0),"")&amp;IFERROR(VLOOKUP(IM$2&amp;$A20,'EUC2'!$C:$F,MATCH("AWAY",'EUC2'!$C$1:$F$1,0),0),"")&amp;IFERROR(VLOOKUP(IM$2&amp;$A20,'EUC2'!$D:$E,MATCH("HOME",'EUC2'!$D$1:$E$1,0),0),"")</f>
        <v>whu</v>
      </c>
      <c r="IN20" s="25" t="str">
        <f>IFERROR(VLOOKUP(IN$2&amp;$B20,'FPL FIX2'!$N$1:$Q$400,MATCH("HOME",'FPL FIX2'!$N$1:$Q$1,0),0),"")&amp;IFERROR(VLOOKUP(IN$2&amp;$B20,'FPL FIX2'!$O$1:$P$400,MATCH("AWAY",'FPL FIX2'!$O$1:$P$1,0),0),"")&amp;IFERROR(VLOOKUP(IN$2&amp;$A20,'FA2'!$A:$D,MATCH("AWAY",'FA2'!$A$1:$D$1,0),0),"")&amp;IFERROR(VLOOKUP(IN$2&amp;$A20,'FA2'!$B:$C,MATCH("HOME",'FA2'!$B$1:$C$1,0),0),"")&amp;IFERROR(VLOOKUP(IN$2&amp;$A20,'EFL2'!$A:$D,MATCH("AWAY",'EFL2'!$A$1:$D$1,0),0),"")&amp;IFERROR(VLOOKUP(IN$2&amp;$A20,'EFL2'!$B:$C,MATCH("HOME",'EFL2'!$B$1:$C$1,0),0),"")&amp;IFERROR(VLOOKUP(IN$2&amp;$A20,'UCL2'!$C:$F,MATCH("AWAY",'UCL2'!$C$1:$F$1,0),0),"")&amp;IFERROR(VLOOKUP(IN$2&amp;$A20,'UCL2'!$D:$E,MATCH("HOME",'UCL2'!$D$1:$E$1,0),0),"")&amp;IFERROR(VLOOKUP(IN$2&amp;$A20,'EU2'!$C:$F,MATCH("AWAY",'EU2'!$C$1:$F$1,0),0),"")&amp;IFERROR(VLOOKUP(IN$2&amp;$A20,'EU2'!$D:$E,MATCH("HOME",'EU2'!$D$1:$E$1,0),0),"")&amp;IFERROR(VLOOKUP(IN$2&amp;$A20,'EUC2'!$C:$F,MATCH("AWAY",'EUC2'!$C$1:$F$1,0),0),"")&amp;IFERROR(VLOOKUP(IN$2&amp;$A20,'EUC2'!$D:$E,MATCH("HOME",'EUC2'!$D$1:$E$1,0),0),"")</f>
        <v/>
      </c>
      <c r="IO20" s="25" t="str">
        <f>IFERROR(VLOOKUP(IO$2&amp;$B20,'FPL FIX2'!$N$1:$Q$400,MATCH("HOME",'FPL FIX2'!$N$1:$Q$1,0),0),"")&amp;IFERROR(VLOOKUP(IO$2&amp;$B20,'FPL FIX2'!$O$1:$P$400,MATCH("AWAY",'FPL FIX2'!$O$1:$P$1,0),0),"")&amp;IFERROR(VLOOKUP(IO$2&amp;$A20,'FA2'!$A:$D,MATCH("AWAY",'FA2'!$A$1:$D$1,0),0),"")&amp;IFERROR(VLOOKUP(IO$2&amp;$A20,'FA2'!$B:$C,MATCH("HOME",'FA2'!$B$1:$C$1,0),0),"")&amp;IFERROR(VLOOKUP(IO$2&amp;$A20,'EFL2'!$A:$D,MATCH("AWAY",'EFL2'!$A$1:$D$1,0),0),"")&amp;IFERROR(VLOOKUP(IO$2&amp;$A20,'EFL2'!$B:$C,MATCH("HOME",'EFL2'!$B$1:$C$1,0),0),"")&amp;IFERROR(VLOOKUP(IO$2&amp;$A20,'UCL2'!$C:$F,MATCH("AWAY",'UCL2'!$C$1:$F$1,0),0),"")&amp;IFERROR(VLOOKUP(IO$2&amp;$A20,'UCL2'!$D:$E,MATCH("HOME",'UCL2'!$D$1:$E$1,0),0),"")&amp;IFERROR(VLOOKUP(IO$2&amp;$A20,'EU2'!$C:$F,MATCH("AWAY",'EU2'!$C$1:$F$1,0),0),"")&amp;IFERROR(VLOOKUP(IO$2&amp;$A20,'EU2'!$D:$E,MATCH("HOME",'EU2'!$D$1:$E$1,0),0),"")&amp;IFERROR(VLOOKUP(IO$2&amp;$A20,'EUC2'!$C:$F,MATCH("AWAY",'EUC2'!$C$1:$F$1,0),0),"")&amp;IFERROR(VLOOKUP(IO$2&amp;$A20,'EUC2'!$D:$E,MATCH("HOME",'EUC2'!$D$1:$E$1,0),0),"")</f>
        <v/>
      </c>
      <c r="IP20" s="25" t="str">
        <f>IFERROR(VLOOKUP(IP$2&amp;$B20,'FPL FIX2'!$N$1:$Q$400,MATCH("HOME",'FPL FIX2'!$N$1:$Q$1,0),0),"")&amp;IFERROR(VLOOKUP(IP$2&amp;$B20,'FPL FIX2'!$O$1:$P$400,MATCH("AWAY",'FPL FIX2'!$O$1:$P$1,0),0),"")&amp;IFERROR(VLOOKUP(IP$2&amp;$A20,'FA2'!$A:$D,MATCH("AWAY",'FA2'!$A$1:$D$1,0),0),"")&amp;IFERROR(VLOOKUP(IP$2&amp;$A20,'FA2'!$B:$C,MATCH("HOME",'FA2'!$B$1:$C$1,0),0),"")&amp;IFERROR(VLOOKUP(IP$2&amp;$A20,'EFL2'!$A:$D,MATCH("AWAY",'EFL2'!$A$1:$D$1,0),0),"")&amp;IFERROR(VLOOKUP(IP$2&amp;$A20,'EFL2'!$B:$C,MATCH("HOME",'EFL2'!$B$1:$C$1,0),0),"")&amp;IFERROR(VLOOKUP(IP$2&amp;$A20,'UCL2'!$C:$F,MATCH("AWAY",'UCL2'!$C$1:$F$1,0),0),"")&amp;IFERROR(VLOOKUP(IP$2&amp;$A20,'UCL2'!$D:$E,MATCH("HOME",'UCL2'!$D$1:$E$1,0),0),"")&amp;IFERROR(VLOOKUP(IP$2&amp;$A20,'EU2'!$C:$F,MATCH("AWAY",'EU2'!$C$1:$F$1,0),0),"")&amp;IFERROR(VLOOKUP(IP$2&amp;$A20,'EU2'!$D:$E,MATCH("HOME",'EU2'!$D$1:$E$1,0),0),"")&amp;IFERROR(VLOOKUP(IP$2&amp;$A20,'EUC2'!$C:$F,MATCH("AWAY",'EUC2'!$C$1:$F$1,0),0),"")&amp;IFERROR(VLOOKUP(IP$2&amp;$A20,'EUC2'!$D:$E,MATCH("HOME",'EUC2'!$D$1:$E$1,0),0),"")</f>
        <v/>
      </c>
      <c r="IQ20" s="25" t="str">
        <f>IFERROR(VLOOKUP(IQ$2&amp;$B20,'FPL FIX2'!$N$1:$Q$400,MATCH("HOME",'FPL FIX2'!$N$1:$Q$1,0),0),"")&amp;IFERROR(VLOOKUP(IQ$2&amp;$B20,'FPL FIX2'!$O$1:$P$400,MATCH("AWAY",'FPL FIX2'!$O$1:$P$1,0),0),"")&amp;IFERROR(VLOOKUP(IQ$2&amp;$A20,'FA2'!$A:$D,MATCH("AWAY",'FA2'!$A$1:$D$1,0),0),"")&amp;IFERROR(VLOOKUP(IQ$2&amp;$A20,'FA2'!$B:$C,MATCH("HOME",'FA2'!$B$1:$C$1,0),0),"")&amp;IFERROR(VLOOKUP(IQ$2&amp;$A20,'EFL2'!$A:$D,MATCH("AWAY",'EFL2'!$A$1:$D$1,0),0),"")&amp;IFERROR(VLOOKUP(IQ$2&amp;$A20,'EFL2'!$B:$C,MATCH("HOME",'EFL2'!$B$1:$C$1,0),0),"")&amp;IFERROR(VLOOKUP(IQ$2&amp;$A20,'UCL2'!$C:$F,MATCH("AWAY",'UCL2'!$C$1:$F$1,0),0),"")&amp;IFERROR(VLOOKUP(IQ$2&amp;$A20,'UCL2'!$D:$E,MATCH("HOME",'UCL2'!$D$1:$E$1,0),0),"")&amp;IFERROR(VLOOKUP(IQ$2&amp;$A20,'EU2'!$C:$F,MATCH("AWAY",'EU2'!$C$1:$F$1,0),0),"")&amp;IFERROR(VLOOKUP(IQ$2&amp;$A20,'EU2'!$D:$E,MATCH("HOME",'EU2'!$D$1:$E$1,0),0),"")&amp;IFERROR(VLOOKUP(IQ$2&amp;$A20,'EUC2'!$C:$F,MATCH("AWAY",'EUC2'!$C$1:$F$1,0),0),"")&amp;IFERROR(VLOOKUP(IQ$2&amp;$A20,'EUC2'!$D:$E,MATCH("HOME",'EUC2'!$D$1:$E$1,0),0),"")</f>
        <v/>
      </c>
      <c r="IR20" s="25" t="str">
        <f>IFERROR(VLOOKUP(IR$2&amp;$B20,'FPL FIX2'!$N$1:$Q$400,MATCH("HOME",'FPL FIX2'!$N$1:$Q$1,0),0),"")&amp;IFERROR(VLOOKUP(IR$2&amp;$B20,'FPL FIX2'!$O$1:$P$400,MATCH("AWAY",'FPL FIX2'!$O$1:$P$1,0),0),"")&amp;IFERROR(VLOOKUP(IR$2&amp;$A20,'FA2'!$A:$D,MATCH("AWAY",'FA2'!$A$1:$D$1,0),0),"")&amp;IFERROR(VLOOKUP(IR$2&amp;$A20,'FA2'!$B:$C,MATCH("HOME",'FA2'!$B$1:$C$1,0),0),"")&amp;IFERROR(VLOOKUP(IR$2&amp;$A20,'EFL2'!$A:$D,MATCH("AWAY",'EFL2'!$A$1:$D$1,0),0),"")&amp;IFERROR(VLOOKUP(IR$2&amp;$A20,'EFL2'!$B:$C,MATCH("HOME",'EFL2'!$B$1:$C$1,0),0),"")&amp;IFERROR(VLOOKUP(IR$2&amp;$A20,'UCL2'!$C:$F,MATCH("AWAY",'UCL2'!$C$1:$F$1,0),0),"")&amp;IFERROR(VLOOKUP(IR$2&amp;$A20,'UCL2'!$D:$E,MATCH("HOME",'UCL2'!$D$1:$E$1,0),0),"")&amp;IFERROR(VLOOKUP(IR$2&amp;$A20,'EU2'!$C:$F,MATCH("AWAY",'EU2'!$C$1:$F$1,0),0),"")&amp;IFERROR(VLOOKUP(IR$2&amp;$A20,'EU2'!$D:$E,MATCH("HOME",'EU2'!$D$1:$E$1,0),0),"")&amp;IFERROR(VLOOKUP(IR$2&amp;$A20,'EUC2'!$C:$F,MATCH("AWAY",'EUC2'!$C$1:$F$1,0),0),"")&amp;IFERROR(VLOOKUP(IR$2&amp;$A20,'EUC2'!$D:$E,MATCH("HOME",'EUC2'!$D$1:$E$1,0),0),"")</f>
        <v/>
      </c>
      <c r="IS20" s="25" t="str">
        <f>IFERROR(VLOOKUP(IS$2&amp;$B20,'FPL FIX2'!$N$1:$Q$400,MATCH("HOME",'FPL FIX2'!$N$1:$Q$1,0),0),"")&amp;IFERROR(VLOOKUP(IS$2&amp;$B20,'FPL FIX2'!$O$1:$P$400,MATCH("AWAY",'FPL FIX2'!$O$1:$P$1,0),0),"")&amp;IFERROR(VLOOKUP(IS$2&amp;$A20,'FA2'!$A:$D,MATCH("AWAY",'FA2'!$A$1:$D$1,0),0),"")&amp;IFERROR(VLOOKUP(IS$2&amp;$A20,'FA2'!$B:$C,MATCH("HOME",'FA2'!$B$1:$C$1,0),0),"")&amp;IFERROR(VLOOKUP(IS$2&amp;$A20,'EFL2'!$A:$D,MATCH("AWAY",'EFL2'!$A$1:$D$1,0),0),"")&amp;IFERROR(VLOOKUP(IS$2&amp;$A20,'EFL2'!$B:$C,MATCH("HOME",'EFL2'!$B$1:$C$1,0),0),"")&amp;IFERROR(VLOOKUP(IS$2&amp;$A20,'UCL2'!$C:$F,MATCH("AWAY",'UCL2'!$C$1:$F$1,0),0),"")&amp;IFERROR(VLOOKUP(IS$2&amp;$A20,'UCL2'!$D:$E,MATCH("HOME",'UCL2'!$D$1:$E$1,0),0),"")&amp;IFERROR(VLOOKUP(IS$2&amp;$A20,'EU2'!$C:$F,MATCH("AWAY",'EU2'!$C$1:$F$1,0),0),"")&amp;IFERROR(VLOOKUP(IS$2&amp;$A20,'EU2'!$D:$E,MATCH("HOME",'EU2'!$D$1:$E$1,0),0),"")&amp;IFERROR(VLOOKUP(IS$2&amp;$A20,'EUC2'!$C:$F,MATCH("AWAY",'EUC2'!$C$1:$F$1,0),0),"")&amp;IFERROR(VLOOKUP(IS$2&amp;$A20,'EUC2'!$D:$E,MATCH("HOME",'EUC2'!$D$1:$E$1,0),0),"")</f>
        <v>MCI</v>
      </c>
      <c r="IT20" s="25" t="str">
        <f>IFERROR(VLOOKUP(IT$2&amp;$B20,'FPL FIX2'!$N$1:$Q$400,MATCH("HOME",'FPL FIX2'!$N$1:$Q$1,0),0),"")&amp;IFERROR(VLOOKUP(IT$2&amp;$B20,'FPL FIX2'!$O$1:$P$400,MATCH("AWAY",'FPL FIX2'!$O$1:$P$1,0),0),"")&amp;IFERROR(VLOOKUP(IT$2&amp;$A20,'FA2'!$A:$D,MATCH("AWAY",'FA2'!$A$1:$D$1,0),0),"")&amp;IFERROR(VLOOKUP(IT$2&amp;$A20,'FA2'!$B:$C,MATCH("HOME",'FA2'!$B$1:$C$1,0),0),"")&amp;IFERROR(VLOOKUP(IT$2&amp;$A20,'EFL2'!$A:$D,MATCH("AWAY",'EFL2'!$A$1:$D$1,0),0),"")&amp;IFERROR(VLOOKUP(IT$2&amp;$A20,'EFL2'!$B:$C,MATCH("HOME",'EFL2'!$B$1:$C$1,0),0),"")&amp;IFERROR(VLOOKUP(IT$2&amp;$A20,'UCL2'!$C:$F,MATCH("AWAY",'UCL2'!$C$1:$F$1,0),0),"")&amp;IFERROR(VLOOKUP(IT$2&amp;$A20,'UCL2'!$D:$E,MATCH("HOME",'UCL2'!$D$1:$E$1,0),0),"")&amp;IFERROR(VLOOKUP(IT$2&amp;$A20,'EU2'!$C:$F,MATCH("AWAY",'EU2'!$C$1:$F$1,0),0),"")&amp;IFERROR(VLOOKUP(IT$2&amp;$A20,'EU2'!$D:$E,MATCH("HOME",'EU2'!$D$1:$E$1,0),0),"")&amp;IFERROR(VLOOKUP(IT$2&amp;$A20,'EUC2'!$C:$F,MATCH("AWAY",'EUC2'!$C$1:$F$1,0),0),"")&amp;IFERROR(VLOOKUP(IT$2&amp;$A20,'EUC2'!$D:$E,MATCH("HOME",'EUC2'!$D$1:$E$1,0),0),"")</f>
        <v/>
      </c>
      <c r="IU20" s="25" t="str">
        <f>IFERROR(VLOOKUP(IU$2&amp;$B20,'FPL FIX2'!$N$1:$Q$400,MATCH("HOME",'FPL FIX2'!$N$1:$Q$1,0),0),"")&amp;IFERROR(VLOOKUP(IU$2&amp;$B20,'FPL FIX2'!$O$1:$P$400,MATCH("AWAY",'FPL FIX2'!$O$1:$P$1,0),0),"")&amp;IFERROR(VLOOKUP(IU$2&amp;$A20,'FA2'!$A:$D,MATCH("AWAY",'FA2'!$A$1:$D$1,0),0),"")&amp;IFERROR(VLOOKUP(IU$2&amp;$A20,'FA2'!$B:$C,MATCH("HOME",'FA2'!$B$1:$C$1,0),0),"")&amp;IFERROR(VLOOKUP(IU$2&amp;$A20,'EFL2'!$A:$D,MATCH("AWAY",'EFL2'!$A$1:$D$1,0),0),"")&amp;IFERROR(VLOOKUP(IU$2&amp;$A20,'EFL2'!$B:$C,MATCH("HOME",'EFL2'!$B$1:$C$1,0),0),"")&amp;IFERROR(VLOOKUP(IU$2&amp;$A20,'UCL2'!$C:$F,MATCH("AWAY",'UCL2'!$C$1:$F$1,0),0),"")&amp;IFERROR(VLOOKUP(IU$2&amp;$A20,'UCL2'!$D:$E,MATCH("HOME",'UCL2'!$D$1:$E$1,0),0),"")&amp;IFERROR(VLOOKUP(IU$2&amp;$A20,'EU2'!$C:$F,MATCH("AWAY",'EU2'!$C$1:$F$1,0),0),"")&amp;IFERROR(VLOOKUP(IU$2&amp;$A20,'EU2'!$D:$E,MATCH("HOME",'EU2'!$D$1:$E$1,0),0),"")&amp;IFERROR(VLOOKUP(IU$2&amp;$A20,'EUC2'!$C:$F,MATCH("AWAY",'EUC2'!$C$1:$F$1,0),0),"")&amp;IFERROR(VLOOKUP(IU$2&amp;$A20,'EUC2'!$D:$E,MATCH("HOME",'EUC2'!$D$1:$E$1,0),0),"")</f>
        <v/>
      </c>
      <c r="IV20" s="25" t="str">
        <f>IFERROR(VLOOKUP(IV$2&amp;$B20,'FPL FIX2'!$N$1:$Q$400,MATCH("HOME",'FPL FIX2'!$N$1:$Q$1,0),0),"")&amp;IFERROR(VLOOKUP(IV$2&amp;$B20,'FPL FIX2'!$O$1:$P$400,MATCH("AWAY",'FPL FIX2'!$O$1:$P$1,0),0),"")&amp;IFERROR(VLOOKUP(IV$2&amp;$A20,'FA2'!$A:$D,MATCH("AWAY",'FA2'!$A$1:$D$1,0),0),"")&amp;IFERROR(VLOOKUP(IV$2&amp;$A20,'FA2'!$B:$C,MATCH("HOME",'FA2'!$B$1:$C$1,0),0),"")&amp;IFERROR(VLOOKUP(IV$2&amp;$A20,'EFL2'!$A:$D,MATCH("AWAY",'EFL2'!$A$1:$D$1,0),0),"")&amp;IFERROR(VLOOKUP(IV$2&amp;$A20,'EFL2'!$B:$C,MATCH("HOME",'EFL2'!$B$1:$C$1,0),0),"")&amp;IFERROR(VLOOKUP(IV$2&amp;$A20,'UCL2'!$C:$F,MATCH("AWAY",'UCL2'!$C$1:$F$1,0),0),"")&amp;IFERROR(VLOOKUP(IV$2&amp;$A20,'UCL2'!$D:$E,MATCH("HOME",'UCL2'!$D$1:$E$1,0),0),"")&amp;IFERROR(VLOOKUP(IV$2&amp;$A20,'EU2'!$C:$F,MATCH("AWAY",'EU2'!$C$1:$F$1,0),0),"")&amp;IFERROR(VLOOKUP(IV$2&amp;$A20,'EU2'!$D:$E,MATCH("HOME",'EU2'!$D$1:$E$1,0),0),"")&amp;IFERROR(VLOOKUP(IV$2&amp;$A20,'EUC2'!$C:$F,MATCH("AWAY",'EUC2'!$C$1:$F$1,0),0),"")&amp;IFERROR(VLOOKUP(IV$2&amp;$A20,'EUC2'!$D:$E,MATCH("HOME",'EUC2'!$D$1:$E$1,0),0),"")</f>
        <v/>
      </c>
      <c r="IW20" s="25" t="str">
        <f>IFERROR(VLOOKUP(IW$2&amp;$B20,'FPL FIX2'!$N$1:$Q$400,MATCH("HOME",'FPL FIX2'!$N$1:$Q$1,0),0),"")&amp;IFERROR(VLOOKUP(IW$2&amp;$B20,'FPL FIX2'!$O$1:$P$400,MATCH("AWAY",'FPL FIX2'!$O$1:$P$1,0),0),"")&amp;IFERROR(VLOOKUP(IW$2&amp;$A20,'FA2'!$A:$D,MATCH("AWAY",'FA2'!$A$1:$D$1,0),0),"")&amp;IFERROR(VLOOKUP(IW$2&amp;$A20,'FA2'!$B:$C,MATCH("HOME",'FA2'!$B$1:$C$1,0),0),"")&amp;IFERROR(VLOOKUP(IW$2&amp;$A20,'EFL2'!$A:$D,MATCH("AWAY",'EFL2'!$A$1:$D$1,0),0),"")&amp;IFERROR(VLOOKUP(IW$2&amp;$A20,'EFL2'!$B:$C,MATCH("HOME",'EFL2'!$B$1:$C$1,0),0),"")&amp;IFERROR(VLOOKUP(IW$2&amp;$A20,'UCL2'!$C:$F,MATCH("AWAY",'UCL2'!$C$1:$F$1,0),0),"")&amp;IFERROR(VLOOKUP(IW$2&amp;$A20,'UCL2'!$D:$E,MATCH("HOME",'UCL2'!$D$1:$E$1,0),0),"")&amp;IFERROR(VLOOKUP(IW$2&amp;$A20,'EU2'!$C:$F,MATCH("AWAY",'EU2'!$C$1:$F$1,0),0),"")&amp;IFERROR(VLOOKUP(IW$2&amp;$A20,'EU2'!$D:$E,MATCH("HOME",'EU2'!$D$1:$E$1,0),0),"")&amp;IFERROR(VLOOKUP(IW$2&amp;$A20,'EUC2'!$C:$F,MATCH("AWAY",'EUC2'!$C$1:$F$1,0),0),"")&amp;IFERROR(VLOOKUP(IW$2&amp;$A20,'EUC2'!$D:$E,MATCH("HOME",'EUC2'!$D$1:$E$1,0),0),"")</f>
        <v/>
      </c>
      <c r="IX20" s="25" t="str">
        <f>IFERROR(VLOOKUP(IX$2&amp;$B20,'FPL FIX2'!$N$1:$Q$400,MATCH("HOME",'FPL FIX2'!$N$1:$Q$1,0),0),"")&amp;IFERROR(VLOOKUP(IX$2&amp;$B20,'FPL FIX2'!$O$1:$P$400,MATCH("AWAY",'FPL FIX2'!$O$1:$P$1,0),0),"")&amp;IFERROR(VLOOKUP(IX$2&amp;$A20,'FA2'!$A:$D,MATCH("AWAY",'FA2'!$A$1:$D$1,0),0),"")&amp;IFERROR(VLOOKUP(IX$2&amp;$A20,'FA2'!$B:$C,MATCH("HOME",'FA2'!$B$1:$C$1,0),0),"")&amp;IFERROR(VLOOKUP(IX$2&amp;$A20,'EFL2'!$A:$D,MATCH("AWAY",'EFL2'!$A$1:$D$1,0),0),"")&amp;IFERROR(VLOOKUP(IX$2&amp;$A20,'EFL2'!$B:$C,MATCH("HOME",'EFL2'!$B$1:$C$1,0),0),"")&amp;IFERROR(VLOOKUP(IX$2&amp;$A20,'UCL2'!$C:$F,MATCH("AWAY",'UCL2'!$C$1:$F$1,0),0),"")&amp;IFERROR(VLOOKUP(IX$2&amp;$A20,'UCL2'!$D:$E,MATCH("HOME",'UCL2'!$D$1:$E$1,0),0),"")&amp;IFERROR(VLOOKUP(IX$2&amp;$A20,'EU2'!$C:$F,MATCH("AWAY",'EU2'!$C$1:$F$1,0),0),"")&amp;IFERROR(VLOOKUP(IX$2&amp;$A20,'EU2'!$D:$E,MATCH("HOME",'EU2'!$D$1:$E$1,0),0),"")&amp;IFERROR(VLOOKUP(IX$2&amp;$A20,'EUC2'!$C:$F,MATCH("AWAY",'EUC2'!$C$1:$F$1,0),0),"")&amp;IFERROR(VLOOKUP(IX$2&amp;$A20,'EUC2'!$D:$E,MATCH("HOME",'EUC2'!$D$1:$E$1,0),0),"")</f>
        <v/>
      </c>
      <c r="IY20" s="25" t="str">
        <f>IFERROR(VLOOKUP(IY$2&amp;$B20,'FPL FIX2'!$N$1:$Q$400,MATCH("HOME",'FPL FIX2'!$N$1:$Q$1,0),0),"")&amp;IFERROR(VLOOKUP(IY$2&amp;$B20,'FPL FIX2'!$O$1:$P$400,MATCH("AWAY",'FPL FIX2'!$O$1:$P$1,0),0),"")&amp;IFERROR(VLOOKUP(IY$2&amp;$A20,'FA2'!$A:$D,MATCH("AWAY",'FA2'!$A$1:$D$1,0),0),"")&amp;IFERROR(VLOOKUP(IY$2&amp;$A20,'FA2'!$B:$C,MATCH("HOME",'FA2'!$B$1:$C$1,0),0),"")&amp;IFERROR(VLOOKUP(IY$2&amp;$A20,'EFL2'!$A:$D,MATCH("AWAY",'EFL2'!$A$1:$D$1,0),0),"")&amp;IFERROR(VLOOKUP(IY$2&amp;$A20,'EFL2'!$B:$C,MATCH("HOME",'EFL2'!$B$1:$C$1,0),0),"")&amp;IFERROR(VLOOKUP(IY$2&amp;$A20,'UCL2'!$C:$F,MATCH("AWAY",'UCL2'!$C$1:$F$1,0),0),"")&amp;IFERROR(VLOOKUP(IY$2&amp;$A20,'UCL2'!$D:$E,MATCH("HOME",'UCL2'!$D$1:$E$1,0),0),"")&amp;IFERROR(VLOOKUP(IY$2&amp;$A20,'EU2'!$C:$F,MATCH("AWAY",'EU2'!$C$1:$F$1,0),0),"")&amp;IFERROR(VLOOKUP(IY$2&amp;$A20,'EU2'!$D:$E,MATCH("HOME",'EU2'!$D$1:$E$1,0),0),"")&amp;IFERROR(VLOOKUP(IY$2&amp;$A20,'EUC2'!$C:$F,MATCH("AWAY",'EUC2'!$C$1:$F$1,0),0),"")&amp;IFERROR(VLOOKUP(IY$2&amp;$A20,'EUC2'!$D:$E,MATCH("HOME",'EUC2'!$D$1:$E$1,0),0),"")</f>
        <v/>
      </c>
      <c r="IZ20" s="25" t="str">
        <f>IFERROR(VLOOKUP(IZ$2&amp;$B20,'FPL FIX2'!$N$1:$Q$400,MATCH("HOME",'FPL FIX2'!$N$1:$Q$1,0),0),"")&amp;IFERROR(VLOOKUP(IZ$2&amp;$B20,'FPL FIX2'!$O$1:$P$400,MATCH("AWAY",'FPL FIX2'!$O$1:$P$1,0),0),"")&amp;IFERROR(VLOOKUP(IZ$2&amp;$A20,'FA2'!$A:$D,MATCH("AWAY",'FA2'!$A$1:$D$1,0),0),"")&amp;IFERROR(VLOOKUP(IZ$2&amp;$A20,'FA2'!$B:$C,MATCH("HOME",'FA2'!$B$1:$C$1,0),0),"")&amp;IFERROR(VLOOKUP(IZ$2&amp;$A20,'EFL2'!$A:$D,MATCH("AWAY",'EFL2'!$A$1:$D$1,0),0),"")&amp;IFERROR(VLOOKUP(IZ$2&amp;$A20,'EFL2'!$B:$C,MATCH("HOME",'EFL2'!$B$1:$C$1,0),0),"")&amp;IFERROR(VLOOKUP(IZ$2&amp;$A20,'UCL2'!$C:$F,MATCH("AWAY",'UCL2'!$C$1:$F$1,0),0),"")&amp;IFERROR(VLOOKUP(IZ$2&amp;$A20,'UCL2'!$D:$E,MATCH("HOME",'UCL2'!$D$1:$E$1,0),0),"")&amp;IFERROR(VLOOKUP(IZ$2&amp;$A20,'EU2'!$C:$F,MATCH("AWAY",'EU2'!$C$1:$F$1,0),0),"")&amp;IFERROR(VLOOKUP(IZ$2&amp;$A20,'EU2'!$D:$E,MATCH("HOME",'EU2'!$D$1:$E$1,0),0),"")&amp;IFERROR(VLOOKUP(IZ$2&amp;$A20,'EUC2'!$C:$F,MATCH("AWAY",'EUC2'!$C$1:$F$1,0),0),"")&amp;IFERROR(VLOOKUP(IZ$2&amp;$A20,'EUC2'!$D:$E,MATCH("HOME",'EUC2'!$D$1:$E$1,0),0),"")</f>
        <v>CRY</v>
      </c>
      <c r="JA20" s="25" t="str">
        <f>IFERROR(VLOOKUP(JA$2&amp;$B20,'FPL FIX2'!$N$1:$Q$400,MATCH("HOME",'FPL FIX2'!$N$1:$Q$1,0),0),"")&amp;IFERROR(VLOOKUP(JA$2&amp;$B20,'FPL FIX2'!$O$1:$P$400,MATCH("AWAY",'FPL FIX2'!$O$1:$P$1,0),0),"")&amp;IFERROR(VLOOKUP(JA$2&amp;$A20,'FA2'!$A:$D,MATCH("AWAY",'FA2'!$A$1:$D$1,0),0),"")&amp;IFERROR(VLOOKUP(JA$2&amp;$A20,'FA2'!$B:$C,MATCH("HOME",'FA2'!$B$1:$C$1,0),0),"")&amp;IFERROR(VLOOKUP(JA$2&amp;$A20,'EFL2'!$A:$D,MATCH("AWAY",'EFL2'!$A$1:$D$1,0),0),"")&amp;IFERROR(VLOOKUP(JA$2&amp;$A20,'EFL2'!$B:$C,MATCH("HOME",'EFL2'!$B$1:$C$1,0),0),"")&amp;IFERROR(VLOOKUP(JA$2&amp;$A20,'UCL2'!$C:$F,MATCH("AWAY",'UCL2'!$C$1:$F$1,0),0),"")&amp;IFERROR(VLOOKUP(JA$2&amp;$A20,'UCL2'!$D:$E,MATCH("HOME",'UCL2'!$D$1:$E$1,0),0),"")&amp;IFERROR(VLOOKUP(JA$2&amp;$A20,'EU2'!$C:$F,MATCH("AWAY",'EU2'!$C$1:$F$1,0),0),"")&amp;IFERROR(VLOOKUP(JA$2&amp;$A20,'EU2'!$D:$E,MATCH("HOME",'EU2'!$D$1:$E$1,0),0),"")&amp;IFERROR(VLOOKUP(JA$2&amp;$A20,'EUC2'!$C:$F,MATCH("AWAY",'EUC2'!$C$1:$F$1,0),0),"")&amp;IFERROR(VLOOKUP(JA$2&amp;$A20,'EUC2'!$D:$E,MATCH("HOME",'EUC2'!$D$1:$E$1,0),0),"")</f>
        <v/>
      </c>
      <c r="JB20" s="25" t="str">
        <f>IFERROR(VLOOKUP(JB$2&amp;$B20,'FPL FIX2'!$N$1:$Q$400,MATCH("HOME",'FPL FIX2'!$N$1:$Q$1,0),0),"")&amp;IFERROR(VLOOKUP(JB$2&amp;$B20,'FPL FIX2'!$O$1:$P$400,MATCH("AWAY",'FPL FIX2'!$O$1:$P$1,0),0),"")&amp;IFERROR(VLOOKUP(JB$2&amp;$A20,'FA2'!$A:$D,MATCH("AWAY",'FA2'!$A$1:$D$1,0),0),"")&amp;IFERROR(VLOOKUP(JB$2&amp;$A20,'FA2'!$B:$C,MATCH("HOME",'FA2'!$B$1:$C$1,0),0),"")&amp;IFERROR(VLOOKUP(JB$2&amp;$A20,'EFL2'!$A:$D,MATCH("AWAY",'EFL2'!$A$1:$D$1,0),0),"")&amp;IFERROR(VLOOKUP(JB$2&amp;$A20,'EFL2'!$B:$C,MATCH("HOME",'EFL2'!$B$1:$C$1,0),0),"")&amp;IFERROR(VLOOKUP(JB$2&amp;$A20,'UCL2'!$C:$F,MATCH("AWAY",'UCL2'!$C$1:$F$1,0),0),"")&amp;IFERROR(VLOOKUP(JB$2&amp;$A20,'UCL2'!$D:$E,MATCH("HOME",'UCL2'!$D$1:$E$1,0),0),"")&amp;IFERROR(VLOOKUP(JB$2&amp;$A20,'EU2'!$C:$F,MATCH("AWAY",'EU2'!$C$1:$F$1,0),0),"")&amp;IFERROR(VLOOKUP(JB$2&amp;$A20,'EU2'!$D:$E,MATCH("HOME",'EU2'!$D$1:$E$1,0),0),"")&amp;IFERROR(VLOOKUP(JB$2&amp;$A20,'EUC2'!$C:$F,MATCH("AWAY",'EUC2'!$C$1:$F$1,0),0),"")&amp;IFERROR(VLOOKUP(JB$2&amp;$A20,'EUC2'!$D:$E,MATCH("HOME",'EUC2'!$D$1:$E$1,0),0),"")</f>
        <v/>
      </c>
      <c r="JC20" s="25" t="str">
        <f>IFERROR(VLOOKUP(JC$2&amp;$B20,'FPL FIX2'!$N$1:$Q$400,MATCH("HOME",'FPL FIX2'!$N$1:$Q$1,0),0),"")&amp;IFERROR(VLOOKUP(JC$2&amp;$B20,'FPL FIX2'!$O$1:$P$400,MATCH("AWAY",'FPL FIX2'!$O$1:$P$1,0),0),"")&amp;IFERROR(VLOOKUP(JC$2&amp;$A20,'FA2'!$A:$D,MATCH("AWAY",'FA2'!$A$1:$D$1,0),0),"")&amp;IFERROR(VLOOKUP(JC$2&amp;$A20,'FA2'!$B:$C,MATCH("HOME",'FA2'!$B$1:$C$1,0),0),"")&amp;IFERROR(VLOOKUP(JC$2&amp;$A20,'EFL2'!$A:$D,MATCH("AWAY",'EFL2'!$A$1:$D$1,0),0),"")&amp;IFERROR(VLOOKUP(JC$2&amp;$A20,'EFL2'!$B:$C,MATCH("HOME",'EFL2'!$B$1:$C$1,0),0),"")&amp;IFERROR(VLOOKUP(JC$2&amp;$A20,'UCL2'!$C:$F,MATCH("AWAY",'UCL2'!$C$1:$F$1,0),0),"")&amp;IFERROR(VLOOKUP(JC$2&amp;$A20,'UCL2'!$D:$E,MATCH("HOME",'UCL2'!$D$1:$E$1,0),0),"")&amp;IFERROR(VLOOKUP(JC$2&amp;$A20,'EU2'!$C:$F,MATCH("AWAY",'EU2'!$C$1:$F$1,0),0),"")&amp;IFERROR(VLOOKUP(JC$2&amp;$A20,'EU2'!$D:$E,MATCH("HOME",'EU2'!$D$1:$E$1,0),0),"")&amp;IFERROR(VLOOKUP(JC$2&amp;$A20,'EUC2'!$C:$F,MATCH("AWAY",'EUC2'!$C$1:$F$1,0),0),"")&amp;IFERROR(VLOOKUP(JC$2&amp;$A20,'EUC2'!$D:$E,MATCH("HOME",'EUC2'!$D$1:$E$1,0),0),"")</f>
        <v/>
      </c>
      <c r="JD20" s="25" t="str">
        <f>IFERROR(VLOOKUP(JD$2&amp;$B20,'FPL FIX2'!$N$1:$Q$400,MATCH("HOME",'FPL FIX2'!$N$1:$Q$1,0),0),"")&amp;IFERROR(VLOOKUP(JD$2&amp;$B20,'FPL FIX2'!$O$1:$P$400,MATCH("AWAY",'FPL FIX2'!$O$1:$P$1,0),0),"")&amp;IFERROR(VLOOKUP(JD$2&amp;$A20,'FA2'!$A:$D,MATCH("AWAY",'FA2'!$A$1:$D$1,0),0),"")&amp;IFERROR(VLOOKUP(JD$2&amp;$A20,'FA2'!$B:$C,MATCH("HOME",'FA2'!$B$1:$C$1,0),0),"")&amp;IFERROR(VLOOKUP(JD$2&amp;$A20,'EFL2'!$A:$D,MATCH("AWAY",'EFL2'!$A$1:$D$1,0),0),"")&amp;IFERROR(VLOOKUP(JD$2&amp;$A20,'EFL2'!$B:$C,MATCH("HOME",'EFL2'!$B$1:$C$1,0),0),"")&amp;IFERROR(VLOOKUP(JD$2&amp;$A20,'UCL2'!$C:$F,MATCH("AWAY",'UCL2'!$C$1:$F$1,0),0),"")&amp;IFERROR(VLOOKUP(JD$2&amp;$A20,'UCL2'!$D:$E,MATCH("HOME",'UCL2'!$D$1:$E$1,0),0),"")&amp;IFERROR(VLOOKUP(JD$2&amp;$A20,'EU2'!$C:$F,MATCH("AWAY",'EU2'!$C$1:$F$1,0),0),"")&amp;IFERROR(VLOOKUP(JD$2&amp;$A20,'EU2'!$D:$E,MATCH("HOME",'EU2'!$D$1:$E$1,0),0),"")&amp;IFERROR(VLOOKUP(JD$2&amp;$A20,'EUC2'!$C:$F,MATCH("AWAY",'EUC2'!$C$1:$F$1,0),0),"")&amp;IFERROR(VLOOKUP(JD$2&amp;$A20,'EUC2'!$D:$E,MATCH("HOME",'EUC2'!$D$1:$E$1,0),0),"")</f>
        <v/>
      </c>
      <c r="JE20" s="25" t="str">
        <f>IFERROR(VLOOKUP(JE$2&amp;$B20,'FPL FIX2'!$N$1:$Q$400,MATCH("HOME",'FPL FIX2'!$N$1:$Q$1,0),0),"")&amp;IFERROR(VLOOKUP(JE$2&amp;$B20,'FPL FIX2'!$O$1:$P$400,MATCH("AWAY",'FPL FIX2'!$O$1:$P$1,0),0),"")&amp;IFERROR(VLOOKUP(JE$2&amp;$A20,'FA2'!$A:$D,MATCH("AWAY",'FA2'!$A$1:$D$1,0),0),"")&amp;IFERROR(VLOOKUP(JE$2&amp;$A20,'FA2'!$B:$C,MATCH("HOME",'FA2'!$B$1:$C$1,0),0),"")&amp;IFERROR(VLOOKUP(JE$2&amp;$A20,'EFL2'!$A:$D,MATCH("AWAY",'EFL2'!$A$1:$D$1,0),0),"")&amp;IFERROR(VLOOKUP(JE$2&amp;$A20,'EFL2'!$B:$C,MATCH("HOME",'EFL2'!$B$1:$C$1,0),0),"")&amp;IFERROR(VLOOKUP(JE$2&amp;$A20,'UCL2'!$C:$F,MATCH("AWAY",'UCL2'!$C$1:$F$1,0),0),"")&amp;IFERROR(VLOOKUP(JE$2&amp;$A20,'UCL2'!$D:$E,MATCH("HOME",'UCL2'!$D$1:$E$1,0),0),"")&amp;IFERROR(VLOOKUP(JE$2&amp;$A20,'EU2'!$C:$F,MATCH("AWAY",'EU2'!$C$1:$F$1,0),0),"")&amp;IFERROR(VLOOKUP(JE$2&amp;$A20,'EU2'!$D:$E,MATCH("HOME",'EU2'!$D$1:$E$1,0),0),"")&amp;IFERROR(VLOOKUP(JE$2&amp;$A20,'EUC2'!$C:$F,MATCH("AWAY",'EUC2'!$C$1:$F$1,0),0),"")&amp;IFERROR(VLOOKUP(JE$2&amp;$A20,'EUC2'!$D:$E,MATCH("HOME",'EUC2'!$D$1:$E$1,0),0),"")</f>
        <v/>
      </c>
      <c r="JF20" s="25" t="str">
        <f>IFERROR(VLOOKUP(JF$2&amp;$B20,'FPL FIX2'!$N$1:$Q$400,MATCH("HOME",'FPL FIX2'!$N$1:$Q$1,0),0),"")&amp;IFERROR(VLOOKUP(JF$2&amp;$B20,'FPL FIX2'!$O$1:$P$400,MATCH("AWAY",'FPL FIX2'!$O$1:$P$1,0),0),"")&amp;IFERROR(VLOOKUP(JF$2&amp;$A20,'FA2'!$A:$D,MATCH("AWAY",'FA2'!$A$1:$D$1,0),0),"")&amp;IFERROR(VLOOKUP(JF$2&amp;$A20,'FA2'!$B:$C,MATCH("HOME",'FA2'!$B$1:$C$1,0),0),"")&amp;IFERROR(VLOOKUP(JF$2&amp;$A20,'EFL2'!$A:$D,MATCH("AWAY",'EFL2'!$A$1:$D$1,0),0),"")&amp;IFERROR(VLOOKUP(JF$2&amp;$A20,'EFL2'!$B:$C,MATCH("HOME",'EFL2'!$B$1:$C$1,0),0),"")&amp;IFERROR(VLOOKUP(JF$2&amp;$A20,'UCL2'!$C:$F,MATCH("AWAY",'UCL2'!$C$1:$F$1,0),0),"")&amp;IFERROR(VLOOKUP(JF$2&amp;$A20,'UCL2'!$D:$E,MATCH("HOME",'UCL2'!$D$1:$E$1,0),0),"")&amp;IFERROR(VLOOKUP(JF$2&amp;$A20,'EU2'!$C:$F,MATCH("AWAY",'EU2'!$C$1:$F$1,0),0),"")&amp;IFERROR(VLOOKUP(JF$2&amp;$A20,'EU2'!$D:$E,MATCH("HOME",'EU2'!$D$1:$E$1,0),0),"")&amp;IFERROR(VLOOKUP(JF$2&amp;$A20,'EUC2'!$C:$F,MATCH("AWAY",'EUC2'!$C$1:$F$1,0),0),"")&amp;IFERROR(VLOOKUP(JF$2&amp;$A20,'EUC2'!$D:$E,MATCH("HOME",'EUC2'!$D$1:$E$1,0),0),"")</f>
        <v>ars</v>
      </c>
      <c r="JG20" s="25" t="str">
        <f>IFERROR(VLOOKUP(JG$2&amp;$B20,'FPL FIX2'!$N$1:$Q$400,MATCH("HOME",'FPL FIX2'!$N$1:$Q$1,0),0),"")&amp;IFERROR(VLOOKUP(JG$2&amp;$B20,'FPL FIX2'!$O$1:$P$400,MATCH("AWAY",'FPL FIX2'!$O$1:$P$1,0),0),"")&amp;IFERROR(VLOOKUP(JG$2&amp;$A20,'FA2'!$A:$D,MATCH("AWAY",'FA2'!$A$1:$D$1,0),0),"")&amp;IFERROR(VLOOKUP(JG$2&amp;$A20,'FA2'!$B:$C,MATCH("HOME",'FA2'!$B$1:$C$1,0),0),"")&amp;IFERROR(VLOOKUP(JG$2&amp;$A20,'EFL2'!$A:$D,MATCH("AWAY",'EFL2'!$A$1:$D$1,0),0),"")&amp;IFERROR(VLOOKUP(JG$2&amp;$A20,'EFL2'!$B:$C,MATCH("HOME",'EFL2'!$B$1:$C$1,0),0),"")&amp;IFERROR(VLOOKUP(JG$2&amp;$A20,'UCL2'!$C:$F,MATCH("AWAY",'UCL2'!$C$1:$F$1,0),0),"")&amp;IFERROR(VLOOKUP(JG$2&amp;$A20,'UCL2'!$D:$E,MATCH("HOME",'UCL2'!$D$1:$E$1,0),0),"")&amp;IFERROR(VLOOKUP(JG$2&amp;$A20,'EU2'!$C:$F,MATCH("AWAY",'EU2'!$C$1:$F$1,0),0),"")&amp;IFERROR(VLOOKUP(JG$2&amp;$A20,'EU2'!$D:$E,MATCH("HOME",'EU2'!$D$1:$E$1,0),0),"")&amp;IFERROR(VLOOKUP(JG$2&amp;$A20,'EUC2'!$C:$F,MATCH("AWAY",'EUC2'!$C$1:$F$1,0),0),"")&amp;IFERROR(VLOOKUP(JG$2&amp;$A20,'EUC2'!$D:$E,MATCH("HOME",'EUC2'!$D$1:$E$1,0),0),"")</f>
        <v/>
      </c>
      <c r="JH20" s="25" t="str">
        <f>IFERROR(VLOOKUP(JH$2&amp;$B20,'FPL FIX2'!$N$1:$Q$400,MATCH("HOME",'FPL FIX2'!$N$1:$Q$1,0),0),"")&amp;IFERROR(VLOOKUP(JH$2&amp;$B20,'FPL FIX2'!$O$1:$P$400,MATCH("AWAY",'FPL FIX2'!$O$1:$P$1,0),0),"")&amp;IFERROR(VLOOKUP(JH$2&amp;$A20,'FA2'!$A:$D,MATCH("AWAY",'FA2'!$A$1:$D$1,0),0),"")&amp;IFERROR(VLOOKUP(JH$2&amp;$A20,'FA2'!$B:$C,MATCH("HOME",'FA2'!$B$1:$C$1,0),0),"")&amp;IFERROR(VLOOKUP(JH$2&amp;$A20,'EFL2'!$A:$D,MATCH("AWAY",'EFL2'!$A$1:$D$1,0),0),"")&amp;IFERROR(VLOOKUP(JH$2&amp;$A20,'EFL2'!$B:$C,MATCH("HOME",'EFL2'!$B$1:$C$1,0),0),"")&amp;IFERROR(VLOOKUP(JH$2&amp;$A20,'UCL2'!$C:$F,MATCH("AWAY",'UCL2'!$C$1:$F$1,0),0),"")&amp;IFERROR(VLOOKUP(JH$2&amp;$A20,'UCL2'!$D:$E,MATCH("HOME",'UCL2'!$D$1:$E$1,0),0),"")&amp;IFERROR(VLOOKUP(JH$2&amp;$A20,'EU2'!$C:$F,MATCH("AWAY",'EU2'!$C$1:$F$1,0),0),"")&amp;IFERROR(VLOOKUP(JH$2&amp;$A20,'EU2'!$D:$E,MATCH("HOME",'EU2'!$D$1:$E$1,0),0),"")&amp;IFERROR(VLOOKUP(JH$2&amp;$A20,'EUC2'!$C:$F,MATCH("AWAY",'EUC2'!$C$1:$F$1,0),0),"")&amp;IFERROR(VLOOKUP(JH$2&amp;$A20,'EUC2'!$D:$E,MATCH("HOME",'EUC2'!$D$1:$E$1,0),0),"")</f>
        <v/>
      </c>
      <c r="JI20" s="25" t="str">
        <f>IFERROR(VLOOKUP(JI$2&amp;$B20,'FPL FIX2'!$N$1:$Q$400,MATCH("HOME",'FPL FIX2'!$N$1:$Q$1,0),0),"")&amp;IFERROR(VLOOKUP(JI$2&amp;$B20,'FPL FIX2'!$O$1:$P$400,MATCH("AWAY",'FPL FIX2'!$O$1:$P$1,0),0),"")&amp;IFERROR(VLOOKUP(JI$2&amp;$A20,'FA2'!$A:$D,MATCH("AWAY",'FA2'!$A$1:$D$1,0),0),"")&amp;IFERROR(VLOOKUP(JI$2&amp;$A20,'FA2'!$B:$C,MATCH("HOME",'FA2'!$B$1:$C$1,0),0),"")&amp;IFERROR(VLOOKUP(JI$2&amp;$A20,'EFL2'!$A:$D,MATCH("AWAY",'EFL2'!$A$1:$D$1,0),0),"")&amp;IFERROR(VLOOKUP(JI$2&amp;$A20,'EFL2'!$B:$C,MATCH("HOME",'EFL2'!$B$1:$C$1,0),0),"")&amp;IFERROR(VLOOKUP(JI$2&amp;$A20,'UCL2'!$C:$F,MATCH("AWAY",'UCL2'!$C$1:$F$1,0),0),"")&amp;IFERROR(VLOOKUP(JI$2&amp;$A20,'UCL2'!$D:$E,MATCH("HOME",'UCL2'!$D$1:$E$1,0),0),"")&amp;IFERROR(VLOOKUP(JI$2&amp;$A20,'EU2'!$C:$F,MATCH("AWAY",'EU2'!$C$1:$F$1,0),0),"")&amp;IFERROR(VLOOKUP(JI$2&amp;$A20,'EU2'!$D:$E,MATCH("HOME",'EU2'!$D$1:$E$1,0),0),"")&amp;IFERROR(VLOOKUP(JI$2&amp;$A20,'EUC2'!$C:$F,MATCH("AWAY",'EUC2'!$C$1:$F$1,0),0),"")&amp;IFERROR(VLOOKUP(JI$2&amp;$A20,'EUC2'!$D:$E,MATCH("HOME",'EUC2'!$D$1:$E$1,0),0),"")</f>
        <v/>
      </c>
      <c r="JJ20" s="25" t="str">
        <f>IFERROR(VLOOKUP(JJ$2&amp;$B20,'FPL FIX2'!$N$1:$Q$400,MATCH("HOME",'FPL FIX2'!$N$1:$Q$1,0),0),"")&amp;IFERROR(VLOOKUP(JJ$2&amp;$B20,'FPL FIX2'!$O$1:$P$400,MATCH("AWAY",'FPL FIX2'!$O$1:$P$1,0),0),"")&amp;IFERROR(VLOOKUP(JJ$2&amp;$A20,'FA2'!$A:$D,MATCH("AWAY",'FA2'!$A$1:$D$1,0),0),"")&amp;IFERROR(VLOOKUP(JJ$2&amp;$A20,'FA2'!$B:$C,MATCH("HOME",'FA2'!$B$1:$C$1,0),0),"")&amp;IFERROR(VLOOKUP(JJ$2&amp;$A20,'EFL2'!$A:$D,MATCH("AWAY",'EFL2'!$A$1:$D$1,0),0),"")&amp;IFERROR(VLOOKUP(JJ$2&amp;$A20,'EFL2'!$B:$C,MATCH("HOME",'EFL2'!$B$1:$C$1,0),0),"")&amp;IFERROR(VLOOKUP(JJ$2&amp;$A20,'UCL2'!$C:$F,MATCH("AWAY",'UCL2'!$C$1:$F$1,0),0),"")&amp;IFERROR(VLOOKUP(JJ$2&amp;$A20,'UCL2'!$D:$E,MATCH("HOME",'UCL2'!$D$1:$E$1,0),0),"")&amp;IFERROR(VLOOKUP(JJ$2&amp;$A20,'EU2'!$C:$F,MATCH("AWAY",'EU2'!$C$1:$F$1,0),0),"")&amp;IFERROR(VLOOKUP(JJ$2&amp;$A20,'EU2'!$D:$E,MATCH("HOME",'EU2'!$D$1:$E$1,0),0),"")&amp;IFERROR(VLOOKUP(JJ$2&amp;$A20,'EUC2'!$C:$F,MATCH("AWAY",'EUC2'!$C$1:$F$1,0),0),"")&amp;IFERROR(VLOOKUP(JJ$2&amp;$A20,'EUC2'!$D:$E,MATCH("HOME",'EUC2'!$D$1:$E$1,0),0),"")</f>
        <v/>
      </c>
      <c r="JK20" s="25" t="str">
        <f>IFERROR(VLOOKUP(JK$2&amp;$B20,'FPL FIX2'!$N$1:$Q$400,MATCH("HOME",'FPL FIX2'!$N$1:$Q$1,0),0),"")&amp;IFERROR(VLOOKUP(JK$2&amp;$B20,'FPL FIX2'!$O$1:$P$400,MATCH("AWAY",'FPL FIX2'!$O$1:$P$1,0),0),"")&amp;IFERROR(VLOOKUP(JK$2&amp;$A20,'FA2'!$A:$D,MATCH("AWAY",'FA2'!$A$1:$D$1,0),0),"")&amp;IFERROR(VLOOKUP(JK$2&amp;$A20,'FA2'!$B:$C,MATCH("HOME",'FA2'!$B$1:$C$1,0),0),"")&amp;IFERROR(VLOOKUP(JK$2&amp;$A20,'EFL2'!$A:$D,MATCH("AWAY",'EFL2'!$A$1:$D$1,0),0),"")&amp;IFERROR(VLOOKUP(JK$2&amp;$A20,'EFL2'!$B:$C,MATCH("HOME",'EFL2'!$B$1:$C$1,0),0),"")&amp;IFERROR(VLOOKUP(JK$2&amp;$A20,'UCL2'!$C:$F,MATCH("AWAY",'UCL2'!$C$1:$F$1,0),0),"")&amp;IFERROR(VLOOKUP(JK$2&amp;$A20,'UCL2'!$D:$E,MATCH("HOME",'UCL2'!$D$1:$E$1,0),0),"")&amp;IFERROR(VLOOKUP(JK$2&amp;$A20,'EU2'!$C:$F,MATCH("AWAY",'EU2'!$C$1:$F$1,0),0),"")&amp;IFERROR(VLOOKUP(JK$2&amp;$A20,'EU2'!$D:$E,MATCH("HOME",'EU2'!$D$1:$E$1,0),0),"")&amp;IFERROR(VLOOKUP(JK$2&amp;$A20,'EUC2'!$C:$F,MATCH("AWAY",'EUC2'!$C$1:$F$1,0),0),"")&amp;IFERROR(VLOOKUP(JK$2&amp;$A20,'EUC2'!$D:$E,MATCH("HOME",'EUC2'!$D$1:$E$1,0),0),"")</f>
        <v/>
      </c>
      <c r="JL20" s="25" t="str">
        <f>IFERROR(VLOOKUP(JL$2&amp;$B20,'FPL FIX2'!$N$1:$Q$400,MATCH("HOME",'FPL FIX2'!$N$1:$Q$1,0),0),"")&amp;IFERROR(VLOOKUP(JL$2&amp;$B20,'FPL FIX2'!$O$1:$P$400,MATCH("AWAY",'FPL FIX2'!$O$1:$P$1,0),0),"")&amp;IFERROR(VLOOKUP(JL$2&amp;$A20,'FA2'!$A:$D,MATCH("AWAY",'FA2'!$A$1:$D$1,0),0),"")&amp;IFERROR(VLOOKUP(JL$2&amp;$A20,'FA2'!$B:$C,MATCH("HOME",'FA2'!$B$1:$C$1,0),0),"")&amp;IFERROR(VLOOKUP(JL$2&amp;$A20,'EFL2'!$A:$D,MATCH("AWAY",'EFL2'!$A$1:$D$1,0),0),"")&amp;IFERROR(VLOOKUP(JL$2&amp;$A20,'EFL2'!$B:$C,MATCH("HOME",'EFL2'!$B$1:$C$1,0),0),"")&amp;IFERROR(VLOOKUP(JL$2&amp;$A20,'UCL2'!$C:$F,MATCH("AWAY",'UCL2'!$C$1:$F$1,0),0),"")&amp;IFERROR(VLOOKUP(JL$2&amp;$A20,'UCL2'!$D:$E,MATCH("HOME",'UCL2'!$D$1:$E$1,0),0),"")&amp;IFERROR(VLOOKUP(JL$2&amp;$A20,'EU2'!$C:$F,MATCH("AWAY",'EU2'!$C$1:$F$1,0),0),"")&amp;IFERROR(VLOOKUP(JL$2&amp;$A20,'EU2'!$D:$E,MATCH("HOME",'EU2'!$D$1:$E$1,0),0),"")&amp;IFERROR(VLOOKUP(JL$2&amp;$A20,'EUC2'!$C:$F,MATCH("AWAY",'EUC2'!$C$1:$F$1,0),0),"")&amp;IFERROR(VLOOKUP(JL$2&amp;$A20,'EUC2'!$D:$E,MATCH("HOME",'EUC2'!$D$1:$E$1,0),0),"")</f>
        <v>BOU</v>
      </c>
      <c r="JM20" s="25" t="str">
        <f>IFERROR(VLOOKUP(JM$2&amp;$B20,'FPL FIX2'!$N$1:$Q$400,MATCH("HOME",'FPL FIX2'!$N$1:$Q$1,0),0),"")&amp;IFERROR(VLOOKUP(JM$2&amp;$B20,'FPL FIX2'!$O$1:$P$400,MATCH("AWAY",'FPL FIX2'!$O$1:$P$1,0),0),"")&amp;IFERROR(VLOOKUP(JM$2&amp;$A20,'FA2'!$A:$D,MATCH("AWAY",'FA2'!$A$1:$D$1,0),0),"")&amp;IFERROR(VLOOKUP(JM$2&amp;$A20,'FA2'!$B:$C,MATCH("HOME",'FA2'!$B$1:$C$1,0),0),"")&amp;IFERROR(VLOOKUP(JM$2&amp;$A20,'EFL2'!$A:$D,MATCH("AWAY",'EFL2'!$A$1:$D$1,0),0),"")&amp;IFERROR(VLOOKUP(JM$2&amp;$A20,'EFL2'!$B:$C,MATCH("HOME",'EFL2'!$B$1:$C$1,0),0),"")&amp;IFERROR(VLOOKUP(JM$2&amp;$A20,'UCL2'!$C:$F,MATCH("AWAY",'UCL2'!$C$1:$F$1,0),0),"")&amp;IFERROR(VLOOKUP(JM$2&amp;$A20,'UCL2'!$D:$E,MATCH("HOME",'UCL2'!$D$1:$E$1,0),0),"")&amp;IFERROR(VLOOKUP(JM$2&amp;$A20,'EU2'!$C:$F,MATCH("AWAY",'EU2'!$C$1:$F$1,0),0),"")&amp;IFERROR(VLOOKUP(JM$2&amp;$A20,'EU2'!$D:$E,MATCH("HOME",'EU2'!$D$1:$E$1,0),0),"")&amp;IFERROR(VLOOKUP(JM$2&amp;$A20,'EUC2'!$C:$F,MATCH("AWAY",'EUC2'!$C$1:$F$1,0),0),"")&amp;IFERROR(VLOOKUP(JM$2&amp;$A20,'EUC2'!$D:$E,MATCH("HOME",'EUC2'!$D$1:$E$1,0),0),"")</f>
        <v/>
      </c>
      <c r="JN20" s="25" t="str">
        <f>IFERROR(VLOOKUP(JN$2&amp;$B20,'FPL FIX2'!$N$1:$Q$400,MATCH("HOME",'FPL FIX2'!$N$1:$Q$1,0),0),"")&amp;IFERROR(VLOOKUP(JN$2&amp;$B20,'FPL FIX2'!$O$1:$P$400,MATCH("AWAY",'FPL FIX2'!$O$1:$P$1,0),0),"")&amp;IFERROR(VLOOKUP(JN$2&amp;$A20,'FA2'!$A:$D,MATCH("AWAY",'FA2'!$A$1:$D$1,0),0),"")&amp;IFERROR(VLOOKUP(JN$2&amp;$A20,'FA2'!$B:$C,MATCH("HOME",'FA2'!$B$1:$C$1,0),0),"")&amp;IFERROR(VLOOKUP(JN$2&amp;$A20,'EFL2'!$A:$D,MATCH("AWAY",'EFL2'!$A$1:$D$1,0),0),"")&amp;IFERROR(VLOOKUP(JN$2&amp;$A20,'EFL2'!$B:$C,MATCH("HOME",'EFL2'!$B$1:$C$1,0),0),"")&amp;IFERROR(VLOOKUP(JN$2&amp;$A20,'UCL2'!$C:$F,MATCH("AWAY",'UCL2'!$C$1:$F$1,0),0),"")&amp;IFERROR(VLOOKUP(JN$2&amp;$A20,'UCL2'!$D:$E,MATCH("HOME",'UCL2'!$D$1:$E$1,0),0),"")&amp;IFERROR(VLOOKUP(JN$2&amp;$A20,'EU2'!$C:$F,MATCH("AWAY",'EU2'!$C$1:$F$1,0),0),"")&amp;IFERROR(VLOOKUP(JN$2&amp;$A20,'EU2'!$D:$E,MATCH("HOME",'EU2'!$D$1:$E$1,0),0),"")&amp;IFERROR(VLOOKUP(JN$2&amp;$A20,'EUC2'!$C:$F,MATCH("AWAY",'EUC2'!$C$1:$F$1,0),0),"")&amp;IFERROR(VLOOKUP(JN$2&amp;$A20,'EUC2'!$D:$E,MATCH("HOME",'EUC2'!$D$1:$E$1,0),0),"")</f>
        <v/>
      </c>
      <c r="JO20" s="25" t="str">
        <f>IFERROR(VLOOKUP(JO$2&amp;$B20,'FPL FIX2'!$N$1:$Q$400,MATCH("HOME",'FPL FIX2'!$N$1:$Q$1,0),0),"")&amp;IFERROR(VLOOKUP(JO$2&amp;$B20,'FPL FIX2'!$O$1:$P$400,MATCH("AWAY",'FPL FIX2'!$O$1:$P$1,0),0),"")&amp;IFERROR(VLOOKUP(JO$2&amp;$A20,'FA2'!$A:$D,MATCH("AWAY",'FA2'!$A$1:$D$1,0),0),"")&amp;IFERROR(VLOOKUP(JO$2&amp;$A20,'FA2'!$B:$C,MATCH("HOME",'FA2'!$B$1:$C$1,0),0),"")&amp;IFERROR(VLOOKUP(JO$2&amp;$A20,'EFL2'!$A:$D,MATCH("AWAY",'EFL2'!$A$1:$D$1,0),0),"")&amp;IFERROR(VLOOKUP(JO$2&amp;$A20,'EFL2'!$B:$C,MATCH("HOME",'EFL2'!$B$1:$C$1,0),0),"")&amp;IFERROR(VLOOKUP(JO$2&amp;$A20,'UCL2'!$C:$F,MATCH("AWAY",'UCL2'!$C$1:$F$1,0),0),"")&amp;IFERROR(VLOOKUP(JO$2&amp;$A20,'UCL2'!$D:$E,MATCH("HOME",'UCL2'!$D$1:$E$1,0),0),"")&amp;IFERROR(VLOOKUP(JO$2&amp;$A20,'EU2'!$C:$F,MATCH("AWAY",'EU2'!$C$1:$F$1,0),0),"")&amp;IFERROR(VLOOKUP(JO$2&amp;$A20,'EU2'!$D:$E,MATCH("HOME",'EU2'!$D$1:$E$1,0),0),"")&amp;IFERROR(VLOOKUP(JO$2&amp;$A20,'EUC2'!$C:$F,MATCH("AWAY",'EUC2'!$C$1:$F$1,0),0),"")&amp;IFERROR(VLOOKUP(JO$2&amp;$A20,'EUC2'!$D:$E,MATCH("HOME",'EUC2'!$D$1:$E$1,0),0),"")</f>
        <v>new</v>
      </c>
      <c r="JP20" s="25" t="str">
        <f>IFERROR(VLOOKUP(JP$2&amp;$B20,'FPL FIX2'!$N$1:$Q$400,MATCH("HOME",'FPL FIX2'!$N$1:$Q$1,0),0),"")&amp;IFERROR(VLOOKUP(JP$2&amp;$B20,'FPL FIX2'!$O$1:$P$400,MATCH("AWAY",'FPL FIX2'!$O$1:$P$1,0),0),"")&amp;IFERROR(VLOOKUP(JP$2&amp;$A20,'FA2'!$A:$D,MATCH("AWAY",'FA2'!$A$1:$D$1,0),0),"")&amp;IFERROR(VLOOKUP(JP$2&amp;$A20,'FA2'!$B:$C,MATCH("HOME",'FA2'!$B$1:$C$1,0),0),"")&amp;IFERROR(VLOOKUP(JP$2&amp;$A20,'EFL2'!$A:$D,MATCH("AWAY",'EFL2'!$A$1:$D$1,0),0),"")&amp;IFERROR(VLOOKUP(JP$2&amp;$A20,'EFL2'!$B:$C,MATCH("HOME",'EFL2'!$B$1:$C$1,0),0),"")&amp;IFERROR(VLOOKUP(JP$2&amp;$A20,'UCL2'!$C:$F,MATCH("AWAY",'UCL2'!$C$1:$F$1,0),0),"")&amp;IFERROR(VLOOKUP(JP$2&amp;$A20,'UCL2'!$D:$E,MATCH("HOME",'UCL2'!$D$1:$E$1,0),0),"")&amp;IFERROR(VLOOKUP(JP$2&amp;$A20,'EU2'!$C:$F,MATCH("AWAY",'EU2'!$C$1:$F$1,0),0),"")&amp;IFERROR(VLOOKUP(JP$2&amp;$A20,'EU2'!$D:$E,MATCH("HOME",'EU2'!$D$1:$E$1,0),0),"")&amp;IFERROR(VLOOKUP(JP$2&amp;$A20,'EUC2'!$C:$F,MATCH("AWAY",'EUC2'!$C$1:$F$1,0),0),"")&amp;IFERROR(VLOOKUP(JP$2&amp;$A20,'EUC2'!$D:$E,MATCH("HOME",'EUC2'!$D$1:$E$1,0),0),"")</f>
        <v/>
      </c>
      <c r="JQ20" s="25" t="str">
        <f>IFERROR(VLOOKUP(JQ$2&amp;$B20,'FPL FIX2'!$N$1:$Q$400,MATCH("HOME",'FPL FIX2'!$N$1:$Q$1,0),0),"")&amp;IFERROR(VLOOKUP(JQ$2&amp;$B20,'FPL FIX2'!$O$1:$P$400,MATCH("AWAY",'FPL FIX2'!$O$1:$P$1,0),0),"")&amp;IFERROR(VLOOKUP(JQ$2&amp;$A20,'FA2'!$A:$D,MATCH("AWAY",'FA2'!$A$1:$D$1,0),0),"")&amp;IFERROR(VLOOKUP(JQ$2&amp;$A20,'FA2'!$B:$C,MATCH("HOME",'FA2'!$B$1:$C$1,0),0),"")&amp;IFERROR(VLOOKUP(JQ$2&amp;$A20,'EFL2'!$A:$D,MATCH("AWAY",'EFL2'!$A$1:$D$1,0),0),"")&amp;IFERROR(VLOOKUP(JQ$2&amp;$A20,'EFL2'!$B:$C,MATCH("HOME",'EFL2'!$B$1:$C$1,0),0),"")&amp;IFERROR(VLOOKUP(JQ$2&amp;$A20,'UCL2'!$C:$F,MATCH("AWAY",'UCL2'!$C$1:$F$1,0),0),"")&amp;IFERROR(VLOOKUP(JQ$2&amp;$A20,'UCL2'!$D:$E,MATCH("HOME",'UCL2'!$D$1:$E$1,0),0),"")&amp;IFERROR(VLOOKUP(JQ$2&amp;$A20,'EU2'!$C:$F,MATCH("AWAY",'EU2'!$C$1:$F$1,0),0),"")&amp;IFERROR(VLOOKUP(JQ$2&amp;$A20,'EU2'!$D:$E,MATCH("HOME",'EU2'!$D$1:$E$1,0),0),"")&amp;IFERROR(VLOOKUP(JQ$2&amp;$A20,'EUC2'!$C:$F,MATCH("AWAY",'EUC2'!$C$1:$F$1,0),0),"")&amp;IFERROR(VLOOKUP(JQ$2&amp;$A20,'EUC2'!$D:$E,MATCH("HOME",'EUC2'!$D$1:$E$1,0),0),"")</f>
        <v/>
      </c>
      <c r="JR20" s="25" t="str">
        <f>IFERROR(VLOOKUP(JR$2&amp;$B20,'FPL FIX2'!$N$1:$Q$400,MATCH("HOME",'FPL FIX2'!$N$1:$Q$1,0),0),"")&amp;IFERROR(VLOOKUP(JR$2&amp;$B20,'FPL FIX2'!$O$1:$P$400,MATCH("AWAY",'FPL FIX2'!$O$1:$P$1,0),0),"")&amp;IFERROR(VLOOKUP(JR$2&amp;$A20,'FA2'!$A:$D,MATCH("AWAY",'FA2'!$A$1:$D$1,0),0),"")&amp;IFERROR(VLOOKUP(JR$2&amp;$A20,'FA2'!$B:$C,MATCH("HOME",'FA2'!$B$1:$C$1,0),0),"")&amp;IFERROR(VLOOKUP(JR$2&amp;$A20,'EFL2'!$A:$D,MATCH("AWAY",'EFL2'!$A$1:$D$1,0),0),"")&amp;IFERROR(VLOOKUP(JR$2&amp;$A20,'EFL2'!$B:$C,MATCH("HOME",'EFL2'!$B$1:$C$1,0),0),"")&amp;IFERROR(VLOOKUP(JR$2&amp;$A20,'UCL2'!$C:$F,MATCH("AWAY",'UCL2'!$C$1:$F$1,0),0),"")&amp;IFERROR(VLOOKUP(JR$2&amp;$A20,'UCL2'!$D:$E,MATCH("HOME",'UCL2'!$D$1:$E$1,0),0),"")&amp;IFERROR(VLOOKUP(JR$2&amp;$A20,'EU2'!$C:$F,MATCH("AWAY",'EU2'!$C$1:$F$1,0),0),"")&amp;IFERROR(VLOOKUP(JR$2&amp;$A20,'EU2'!$D:$E,MATCH("HOME",'EU2'!$D$1:$E$1,0),0),"")&amp;IFERROR(VLOOKUP(JR$2&amp;$A20,'EUC2'!$C:$F,MATCH("AWAY",'EUC2'!$C$1:$F$1,0),0),"")&amp;IFERROR(VLOOKUP(JR$2&amp;$A20,'EUC2'!$D:$E,MATCH("HOME",'EUC2'!$D$1:$E$1,0),0),"")</f>
        <v/>
      </c>
      <c r="JS20" s="25" t="str">
        <f>IFERROR(VLOOKUP(JS$2&amp;$B20,'FPL FIX2'!$N$1:$Q$400,MATCH("HOME",'FPL FIX2'!$N$1:$Q$1,0),0),"")&amp;IFERROR(VLOOKUP(JS$2&amp;$B20,'FPL FIX2'!$O$1:$P$400,MATCH("AWAY",'FPL FIX2'!$O$1:$P$1,0),0),"")&amp;IFERROR(VLOOKUP(JS$2&amp;$A20,'FA2'!$A:$D,MATCH("AWAY",'FA2'!$A$1:$D$1,0),0),"")&amp;IFERROR(VLOOKUP(JS$2&amp;$A20,'FA2'!$B:$C,MATCH("HOME",'FA2'!$B$1:$C$1,0),0),"")&amp;IFERROR(VLOOKUP(JS$2&amp;$A20,'EFL2'!$A:$D,MATCH("AWAY",'EFL2'!$A$1:$D$1,0),0),"")&amp;IFERROR(VLOOKUP(JS$2&amp;$A20,'EFL2'!$B:$C,MATCH("HOME",'EFL2'!$B$1:$C$1,0),0),"")&amp;IFERROR(VLOOKUP(JS$2&amp;$A20,'UCL2'!$C:$F,MATCH("AWAY",'UCL2'!$C$1:$F$1,0),0),"")&amp;IFERROR(VLOOKUP(JS$2&amp;$A20,'UCL2'!$D:$E,MATCH("HOME",'UCL2'!$D$1:$E$1,0),0),"")&amp;IFERROR(VLOOKUP(JS$2&amp;$A20,'EU2'!$C:$F,MATCH("AWAY",'EU2'!$C$1:$F$1,0),0),"")&amp;IFERROR(VLOOKUP(JS$2&amp;$A20,'EU2'!$D:$E,MATCH("HOME",'EU2'!$D$1:$E$1,0),0),"")&amp;IFERROR(VLOOKUP(JS$2&amp;$A20,'EUC2'!$C:$F,MATCH("AWAY",'EUC2'!$C$1:$F$1,0),0),"")&amp;IFERROR(VLOOKUP(JS$2&amp;$A20,'EUC2'!$D:$E,MATCH("HOME",'EUC2'!$D$1:$E$1,0),0),"")</f>
        <v/>
      </c>
      <c r="JT20" s="25" t="str">
        <f>IFERROR(VLOOKUP(JT$2&amp;$B20,'FPL FIX2'!$N$1:$Q$400,MATCH("HOME",'FPL FIX2'!$N$1:$Q$1,0),0),"")&amp;IFERROR(VLOOKUP(JT$2&amp;$B20,'FPL FIX2'!$O$1:$P$400,MATCH("AWAY",'FPL FIX2'!$O$1:$P$1,0),0),"")&amp;IFERROR(VLOOKUP(JT$2&amp;$A20,'FA2'!$A:$D,MATCH("AWAY",'FA2'!$A$1:$D$1,0),0),"")&amp;IFERROR(VLOOKUP(JT$2&amp;$A20,'FA2'!$B:$C,MATCH("HOME",'FA2'!$B$1:$C$1,0),0),"")&amp;IFERROR(VLOOKUP(JT$2&amp;$A20,'EFL2'!$A:$D,MATCH("AWAY",'EFL2'!$A$1:$D$1,0),0),"")&amp;IFERROR(VLOOKUP(JT$2&amp;$A20,'EFL2'!$B:$C,MATCH("HOME",'EFL2'!$B$1:$C$1,0),0),"")&amp;IFERROR(VLOOKUP(JT$2&amp;$A20,'UCL2'!$C:$F,MATCH("AWAY",'UCL2'!$C$1:$F$1,0),0),"")&amp;IFERROR(VLOOKUP(JT$2&amp;$A20,'UCL2'!$D:$E,MATCH("HOME",'UCL2'!$D$1:$E$1,0),0),"")&amp;IFERROR(VLOOKUP(JT$2&amp;$A20,'EU2'!$C:$F,MATCH("AWAY",'EU2'!$C$1:$F$1,0),0),"")&amp;IFERROR(VLOOKUP(JT$2&amp;$A20,'EU2'!$D:$E,MATCH("HOME",'EU2'!$D$1:$E$1,0),0),"")&amp;IFERROR(VLOOKUP(JT$2&amp;$A20,'EUC2'!$C:$F,MATCH("AWAY",'EUC2'!$C$1:$F$1,0),0),"")&amp;IFERROR(VLOOKUP(JT$2&amp;$A20,'EUC2'!$D:$E,MATCH("HOME",'EUC2'!$D$1:$E$1,0),0),"")</f>
        <v/>
      </c>
      <c r="JU20" s="25" t="str">
        <f>IFERROR(VLOOKUP(JU$2&amp;$B20,'FPL FIX2'!$N$1:$Q$400,MATCH("HOME",'FPL FIX2'!$N$1:$Q$1,0),0),"")&amp;IFERROR(VLOOKUP(JU$2&amp;$B20,'FPL FIX2'!$O$1:$P$400,MATCH("AWAY",'FPL FIX2'!$O$1:$P$1,0),0),"")&amp;IFERROR(VLOOKUP(JU$2&amp;$A20,'FA2'!$A:$D,MATCH("AWAY",'FA2'!$A$1:$D$1,0),0),"")&amp;IFERROR(VLOOKUP(JU$2&amp;$A20,'FA2'!$B:$C,MATCH("HOME",'FA2'!$B$1:$C$1,0),0),"")&amp;IFERROR(VLOOKUP(JU$2&amp;$A20,'EFL2'!$A:$D,MATCH("AWAY",'EFL2'!$A$1:$D$1,0),0),"")&amp;IFERROR(VLOOKUP(JU$2&amp;$A20,'EFL2'!$B:$C,MATCH("HOME",'EFL2'!$B$1:$C$1,0),0),"")&amp;IFERROR(VLOOKUP(JU$2&amp;$A20,'UCL2'!$C:$F,MATCH("AWAY",'UCL2'!$C$1:$F$1,0),0),"")&amp;IFERROR(VLOOKUP(JU$2&amp;$A20,'UCL2'!$D:$E,MATCH("HOME",'UCL2'!$D$1:$E$1,0),0),"")&amp;IFERROR(VLOOKUP(JU$2&amp;$A20,'EU2'!$C:$F,MATCH("AWAY",'EU2'!$C$1:$F$1,0),0),"")&amp;IFERROR(VLOOKUP(JU$2&amp;$A20,'EU2'!$D:$E,MATCH("HOME",'EU2'!$D$1:$E$1,0),0),"")&amp;IFERROR(VLOOKUP(JU$2&amp;$A20,'EUC2'!$C:$F,MATCH("AWAY",'EUC2'!$C$1:$F$1,0),0),"")&amp;IFERROR(VLOOKUP(JU$2&amp;$A20,'EUC2'!$D:$E,MATCH("HOME",'EUC2'!$D$1:$E$1,0),0),"")</f>
        <v/>
      </c>
      <c r="JV20" s="25" t="str">
        <f>IFERROR(VLOOKUP(JV$2&amp;$B20,'FPL FIX2'!$N$1:$Q$400,MATCH("HOME",'FPL FIX2'!$N$1:$Q$1,0),0),"")&amp;IFERROR(VLOOKUP(JV$2&amp;$B20,'FPL FIX2'!$O$1:$P$400,MATCH("AWAY",'FPL FIX2'!$O$1:$P$1,0),0),"")&amp;IFERROR(VLOOKUP(JV$2&amp;$A20,'FA2'!$A:$D,MATCH("AWAY",'FA2'!$A$1:$D$1,0),0),"")&amp;IFERROR(VLOOKUP(JV$2&amp;$A20,'FA2'!$B:$C,MATCH("HOME",'FA2'!$B$1:$C$1,0),0),"")&amp;IFERROR(VLOOKUP(JV$2&amp;$A20,'EFL2'!$A:$D,MATCH("AWAY",'EFL2'!$A$1:$D$1,0),0),"")&amp;IFERROR(VLOOKUP(JV$2&amp;$A20,'EFL2'!$B:$C,MATCH("HOME",'EFL2'!$B$1:$C$1,0),0),"")&amp;IFERROR(VLOOKUP(JV$2&amp;$A20,'UCL2'!$C:$F,MATCH("AWAY",'UCL2'!$C$1:$F$1,0),0),"")&amp;IFERROR(VLOOKUP(JV$2&amp;$A20,'UCL2'!$D:$E,MATCH("HOME",'UCL2'!$D$1:$E$1,0),0),"")&amp;IFERROR(VLOOKUP(JV$2&amp;$A20,'EU2'!$C:$F,MATCH("AWAY",'EU2'!$C$1:$F$1,0),0),"")&amp;IFERROR(VLOOKUP(JV$2&amp;$A20,'EU2'!$D:$E,MATCH("HOME",'EU2'!$D$1:$E$1,0),0),"")&amp;IFERROR(VLOOKUP(JV$2&amp;$A20,'EUC2'!$C:$F,MATCH("AWAY",'EUC2'!$C$1:$F$1,0),0),"")&amp;IFERROR(VLOOKUP(JV$2&amp;$A20,'EUC2'!$D:$E,MATCH("HOME",'EUC2'!$D$1:$E$1,0),0),"")</f>
        <v/>
      </c>
      <c r="JW20" s="25" t="str">
        <f>IFERROR(VLOOKUP(JW$2&amp;$B20,'FPL FIX2'!$N$1:$Q$400,MATCH("HOME",'FPL FIX2'!$N$1:$Q$1,0),0),"")&amp;IFERROR(VLOOKUP(JW$2&amp;$B20,'FPL FIX2'!$O$1:$P$400,MATCH("AWAY",'FPL FIX2'!$O$1:$P$1,0),0),"")&amp;IFERROR(VLOOKUP(JW$2&amp;$A20,'FA2'!$A:$D,MATCH("AWAY",'FA2'!$A$1:$D$1,0),0),"")&amp;IFERROR(VLOOKUP(JW$2&amp;$A20,'FA2'!$B:$C,MATCH("HOME",'FA2'!$B$1:$C$1,0),0),"")&amp;IFERROR(VLOOKUP(JW$2&amp;$A20,'EFL2'!$A:$D,MATCH("AWAY",'EFL2'!$A$1:$D$1,0),0),"")&amp;IFERROR(VLOOKUP(JW$2&amp;$A20,'EFL2'!$B:$C,MATCH("HOME",'EFL2'!$B$1:$C$1,0),0),"")&amp;IFERROR(VLOOKUP(JW$2&amp;$A20,'UCL2'!$C:$F,MATCH("AWAY",'UCL2'!$C$1:$F$1,0),0),"")&amp;IFERROR(VLOOKUP(JW$2&amp;$A20,'UCL2'!$D:$E,MATCH("HOME",'UCL2'!$D$1:$E$1,0),0),"")&amp;IFERROR(VLOOKUP(JW$2&amp;$A20,'EU2'!$C:$F,MATCH("AWAY",'EU2'!$C$1:$F$1,0),0),"")&amp;IFERROR(VLOOKUP(JW$2&amp;$A20,'EU2'!$D:$E,MATCH("HOME",'EU2'!$D$1:$E$1,0),0),"")&amp;IFERROR(VLOOKUP(JW$2&amp;$A20,'EUC2'!$C:$F,MATCH("AWAY",'EUC2'!$C$1:$F$1,0),0),"")&amp;IFERROR(VLOOKUP(JW$2&amp;$A20,'EUC2'!$D:$E,MATCH("HOME",'EUC2'!$D$1:$E$1,0),0),"")</f>
        <v>nfo</v>
      </c>
      <c r="JX20" s="25" t="str">
        <f>IFERROR(VLOOKUP(JX$2&amp;$B20,'FPL FIX2'!$N$1:$Q$400,MATCH("HOME",'FPL FIX2'!$N$1:$Q$1,0),0),"")&amp;IFERROR(VLOOKUP(JX$2&amp;$B20,'FPL FIX2'!$O$1:$P$400,MATCH("AWAY",'FPL FIX2'!$O$1:$P$1,0),0),"")&amp;IFERROR(VLOOKUP(JX$2&amp;$A20,'FA2'!$A:$D,MATCH("AWAY",'FA2'!$A$1:$D$1,0),0),"")&amp;IFERROR(VLOOKUP(JX$2&amp;$A20,'FA2'!$B:$C,MATCH("HOME",'FA2'!$B$1:$C$1,0),0),"")&amp;IFERROR(VLOOKUP(JX$2&amp;$A20,'EFL2'!$A:$D,MATCH("AWAY",'EFL2'!$A$1:$D$1,0),0),"")&amp;IFERROR(VLOOKUP(JX$2&amp;$A20,'EFL2'!$B:$C,MATCH("HOME",'EFL2'!$B$1:$C$1,0),0),"")&amp;IFERROR(VLOOKUP(JX$2&amp;$A20,'UCL2'!$C:$F,MATCH("AWAY",'UCL2'!$C$1:$F$1,0),0),"")&amp;IFERROR(VLOOKUP(JX$2&amp;$A20,'UCL2'!$D:$E,MATCH("HOME",'UCL2'!$D$1:$E$1,0),0),"")&amp;IFERROR(VLOOKUP(JX$2&amp;$A20,'EU2'!$C:$F,MATCH("AWAY",'EU2'!$C$1:$F$1,0),0),"")&amp;IFERROR(VLOOKUP(JX$2&amp;$A20,'EU2'!$D:$E,MATCH("HOME",'EU2'!$D$1:$E$1,0),0),"")&amp;IFERROR(VLOOKUP(JX$2&amp;$A20,'EUC2'!$C:$F,MATCH("AWAY",'EUC2'!$C$1:$F$1,0),0),"")&amp;IFERROR(VLOOKUP(JX$2&amp;$A20,'EUC2'!$D:$E,MATCH("HOME",'EUC2'!$D$1:$E$1,0),0),"")</f>
        <v/>
      </c>
      <c r="JY20" s="25" t="str">
        <f>IFERROR(VLOOKUP(JY$2&amp;$B20,'FPL FIX2'!$N$1:$Q$400,MATCH("HOME",'FPL FIX2'!$N$1:$Q$1,0),0),"")&amp;IFERROR(VLOOKUP(JY$2&amp;$B20,'FPL FIX2'!$O$1:$P$400,MATCH("AWAY",'FPL FIX2'!$O$1:$P$1,0),0),"")&amp;IFERROR(VLOOKUP(JY$2&amp;$A20,'FA2'!$A:$D,MATCH("AWAY",'FA2'!$A$1:$D$1,0),0),"")&amp;IFERROR(VLOOKUP(JY$2&amp;$A20,'FA2'!$B:$C,MATCH("HOME",'FA2'!$B$1:$C$1,0),0),"")&amp;IFERROR(VLOOKUP(JY$2&amp;$A20,'EFL2'!$A:$D,MATCH("AWAY",'EFL2'!$A$1:$D$1,0),0),"")&amp;IFERROR(VLOOKUP(JY$2&amp;$A20,'EFL2'!$B:$C,MATCH("HOME",'EFL2'!$B$1:$C$1,0),0),"")&amp;IFERROR(VLOOKUP(JY$2&amp;$A20,'UCL2'!$C:$F,MATCH("AWAY",'UCL2'!$C$1:$F$1,0),0),"")&amp;IFERROR(VLOOKUP(JY$2&amp;$A20,'UCL2'!$D:$E,MATCH("HOME",'UCL2'!$D$1:$E$1,0),0),"")&amp;IFERROR(VLOOKUP(JY$2&amp;$A20,'EU2'!$C:$F,MATCH("AWAY",'EU2'!$C$1:$F$1,0),0),"")&amp;IFERROR(VLOOKUP(JY$2&amp;$A20,'EU2'!$D:$E,MATCH("HOME",'EU2'!$D$1:$E$1,0),0),"")&amp;IFERROR(VLOOKUP(JY$2&amp;$A20,'EUC2'!$C:$F,MATCH("AWAY",'EUC2'!$C$1:$F$1,0),0),"")&amp;IFERROR(VLOOKUP(JY$2&amp;$A20,'EUC2'!$D:$E,MATCH("HOME",'EUC2'!$D$1:$E$1,0),0),"")</f>
        <v/>
      </c>
      <c r="JZ20" s="25" t="str">
        <f>IFERROR(VLOOKUP(JZ$2&amp;$B20,'FPL FIX2'!$N$1:$Q$400,MATCH("HOME",'FPL FIX2'!$N$1:$Q$1,0),0),"")&amp;IFERROR(VLOOKUP(JZ$2&amp;$B20,'FPL FIX2'!$O$1:$P$400,MATCH("AWAY",'FPL FIX2'!$O$1:$P$1,0),0),"")&amp;IFERROR(VLOOKUP(JZ$2&amp;$A20,'FA2'!$A:$D,MATCH("AWAY",'FA2'!$A$1:$D$1,0),0),"")&amp;IFERROR(VLOOKUP(JZ$2&amp;$A20,'FA2'!$B:$C,MATCH("HOME",'FA2'!$B$1:$C$1,0),0),"")&amp;IFERROR(VLOOKUP(JZ$2&amp;$A20,'EFL2'!$A:$D,MATCH("AWAY",'EFL2'!$A$1:$D$1,0),0),"")&amp;IFERROR(VLOOKUP(JZ$2&amp;$A20,'EFL2'!$B:$C,MATCH("HOME",'EFL2'!$B$1:$C$1,0),0),"")&amp;IFERROR(VLOOKUP(JZ$2&amp;$A20,'UCL2'!$C:$F,MATCH("AWAY",'UCL2'!$C$1:$F$1,0),0),"")&amp;IFERROR(VLOOKUP(JZ$2&amp;$A20,'UCL2'!$D:$E,MATCH("HOME",'UCL2'!$D$1:$E$1,0),0),"")&amp;IFERROR(VLOOKUP(JZ$2&amp;$A20,'EU2'!$C:$F,MATCH("AWAY",'EU2'!$C$1:$F$1,0),0),"")&amp;IFERROR(VLOOKUP(JZ$2&amp;$A20,'EU2'!$D:$E,MATCH("HOME",'EU2'!$D$1:$E$1,0),0),"")&amp;IFERROR(VLOOKUP(JZ$2&amp;$A20,'EUC2'!$C:$F,MATCH("AWAY",'EUC2'!$C$1:$F$1,0),0),"")&amp;IFERROR(VLOOKUP(JZ$2&amp;$A20,'EUC2'!$D:$E,MATCH("HOME",'EUC2'!$D$1:$E$1,0),0),"")</f>
        <v/>
      </c>
      <c r="KA20" s="25" t="str">
        <f>IFERROR(VLOOKUP(KA$2&amp;$B20,'FPL FIX2'!$N$1:$Q$400,MATCH("HOME",'FPL FIX2'!$N$1:$Q$1,0),0),"")&amp;IFERROR(VLOOKUP(KA$2&amp;$B20,'FPL FIX2'!$O$1:$P$400,MATCH("AWAY",'FPL FIX2'!$O$1:$P$1,0),0),"")&amp;IFERROR(VLOOKUP(KA$2&amp;$A20,'FA2'!$A:$D,MATCH("AWAY",'FA2'!$A$1:$D$1,0),0),"")&amp;IFERROR(VLOOKUP(KA$2&amp;$A20,'FA2'!$B:$C,MATCH("HOME",'FA2'!$B$1:$C$1,0),0),"")&amp;IFERROR(VLOOKUP(KA$2&amp;$A20,'EFL2'!$A:$D,MATCH("AWAY",'EFL2'!$A$1:$D$1,0),0),"")&amp;IFERROR(VLOOKUP(KA$2&amp;$A20,'EFL2'!$B:$C,MATCH("HOME",'EFL2'!$B$1:$C$1,0),0),"")&amp;IFERROR(VLOOKUP(KA$2&amp;$A20,'UCL2'!$C:$F,MATCH("AWAY",'UCL2'!$C$1:$F$1,0),0),"")&amp;IFERROR(VLOOKUP(KA$2&amp;$A20,'UCL2'!$D:$E,MATCH("HOME",'UCL2'!$D$1:$E$1,0),0),"")&amp;IFERROR(VLOOKUP(KA$2&amp;$A20,'EU2'!$C:$F,MATCH("AWAY",'EU2'!$C$1:$F$1,0),0),"")&amp;IFERROR(VLOOKUP(KA$2&amp;$A20,'EU2'!$D:$E,MATCH("HOME",'EU2'!$D$1:$E$1,0),0),"")&amp;IFERROR(VLOOKUP(KA$2&amp;$A20,'EUC2'!$C:$F,MATCH("AWAY",'EUC2'!$C$1:$F$1,0),0),"")&amp;IFERROR(VLOOKUP(KA$2&amp;$A20,'EUC2'!$D:$E,MATCH("HOME",'EUC2'!$D$1:$E$1,0),0),"")</f>
        <v/>
      </c>
      <c r="KB20" s="25" t="str">
        <f>IFERROR(VLOOKUP(KB$2&amp;$B20,'FPL FIX2'!$N$1:$Q$400,MATCH("HOME",'FPL FIX2'!$N$1:$Q$1,0),0),"")&amp;IFERROR(VLOOKUP(KB$2&amp;$B20,'FPL FIX2'!$O$1:$P$400,MATCH("AWAY",'FPL FIX2'!$O$1:$P$1,0),0),"")&amp;IFERROR(VLOOKUP(KB$2&amp;$A20,'FA2'!$A:$D,MATCH("AWAY",'FA2'!$A$1:$D$1,0),0),"")&amp;IFERROR(VLOOKUP(KB$2&amp;$A20,'FA2'!$B:$C,MATCH("HOME",'FA2'!$B$1:$C$1,0),0),"")&amp;IFERROR(VLOOKUP(KB$2&amp;$A20,'EFL2'!$A:$D,MATCH("AWAY",'EFL2'!$A$1:$D$1,0),0),"")&amp;IFERROR(VLOOKUP(KB$2&amp;$A20,'EFL2'!$B:$C,MATCH("HOME",'EFL2'!$B$1:$C$1,0),0),"")&amp;IFERROR(VLOOKUP(KB$2&amp;$A20,'UCL2'!$C:$F,MATCH("AWAY",'UCL2'!$C$1:$F$1,0),0),"")&amp;IFERROR(VLOOKUP(KB$2&amp;$A20,'UCL2'!$D:$E,MATCH("HOME",'UCL2'!$D$1:$E$1,0),0),"")&amp;IFERROR(VLOOKUP(KB$2&amp;$A20,'EU2'!$C:$F,MATCH("AWAY",'EU2'!$C$1:$F$1,0),0),"")&amp;IFERROR(VLOOKUP(KB$2&amp;$A20,'EU2'!$D:$E,MATCH("HOME",'EU2'!$D$1:$E$1,0),0),"")&amp;IFERROR(VLOOKUP(KB$2&amp;$A20,'EUC2'!$C:$F,MATCH("AWAY",'EUC2'!$C$1:$F$1,0),0),"")&amp;IFERROR(VLOOKUP(KB$2&amp;$A20,'EUC2'!$D:$E,MATCH("HOME",'EUC2'!$D$1:$E$1,0),0),"")</f>
        <v>FUL</v>
      </c>
      <c r="KC20" s="25" t="str">
        <f>IFERROR(VLOOKUP(KC$2&amp;$B20,'FPL FIX2'!$N$1:$Q$400,MATCH("HOME",'FPL FIX2'!$N$1:$Q$1,0),0),"")&amp;IFERROR(VLOOKUP(KC$2&amp;$B20,'FPL FIX2'!$O$1:$P$400,MATCH("AWAY",'FPL FIX2'!$O$1:$P$1,0),0),"")&amp;IFERROR(VLOOKUP(KC$2&amp;$A20,'FA2'!$A:$D,MATCH("AWAY",'FA2'!$A$1:$D$1,0),0),"")&amp;IFERROR(VLOOKUP(KC$2&amp;$A20,'FA2'!$B:$C,MATCH("HOME",'FA2'!$B$1:$C$1,0),0),"")&amp;IFERROR(VLOOKUP(KC$2&amp;$A20,'EFL2'!$A:$D,MATCH("AWAY",'EFL2'!$A$1:$D$1,0),0),"")&amp;IFERROR(VLOOKUP(KC$2&amp;$A20,'EFL2'!$B:$C,MATCH("HOME",'EFL2'!$B$1:$C$1,0),0),"")&amp;IFERROR(VLOOKUP(KC$2&amp;$A20,'UCL2'!$C:$F,MATCH("AWAY",'UCL2'!$C$1:$F$1,0),0),"")&amp;IFERROR(VLOOKUP(KC$2&amp;$A20,'UCL2'!$D:$E,MATCH("HOME",'UCL2'!$D$1:$E$1,0),0),"")&amp;IFERROR(VLOOKUP(KC$2&amp;$A20,'EU2'!$C:$F,MATCH("AWAY",'EU2'!$C$1:$F$1,0),0),"")&amp;IFERROR(VLOOKUP(KC$2&amp;$A20,'EU2'!$D:$E,MATCH("HOME",'EU2'!$D$1:$E$1,0),0),"")&amp;IFERROR(VLOOKUP(KC$2&amp;$A20,'EUC2'!$C:$F,MATCH("AWAY",'EUC2'!$C$1:$F$1,0),0),"")&amp;IFERROR(VLOOKUP(KC$2&amp;$A20,'EUC2'!$D:$E,MATCH("HOME",'EUC2'!$D$1:$E$1,0),0),"")</f>
        <v/>
      </c>
      <c r="KD20" s="25" t="str">
        <f>IFERROR(VLOOKUP(KD$2&amp;$B20,'FPL FIX2'!$N$1:$Q$400,MATCH("HOME",'FPL FIX2'!$N$1:$Q$1,0),0),"")&amp;IFERROR(VLOOKUP(KD$2&amp;$B20,'FPL FIX2'!$O$1:$P$400,MATCH("AWAY",'FPL FIX2'!$O$1:$P$1,0),0),"")&amp;IFERROR(VLOOKUP(KD$2&amp;$A20,'FA2'!$A:$D,MATCH("AWAY",'FA2'!$A$1:$D$1,0),0),"")&amp;IFERROR(VLOOKUP(KD$2&amp;$A20,'FA2'!$B:$C,MATCH("HOME",'FA2'!$B$1:$C$1,0),0),"")&amp;IFERROR(VLOOKUP(KD$2&amp;$A20,'EFL2'!$A:$D,MATCH("AWAY",'EFL2'!$A$1:$D$1,0),0),"")&amp;IFERROR(VLOOKUP(KD$2&amp;$A20,'EFL2'!$B:$C,MATCH("HOME",'EFL2'!$B$1:$C$1,0),0),"")&amp;IFERROR(VLOOKUP(KD$2&amp;$A20,'UCL2'!$C:$F,MATCH("AWAY",'UCL2'!$C$1:$F$1,0),0),"")&amp;IFERROR(VLOOKUP(KD$2&amp;$A20,'UCL2'!$D:$E,MATCH("HOME",'UCL2'!$D$1:$E$1,0),0),"")&amp;IFERROR(VLOOKUP(KD$2&amp;$A20,'EU2'!$C:$F,MATCH("AWAY",'EU2'!$C$1:$F$1,0),0),"")&amp;IFERROR(VLOOKUP(KD$2&amp;$A20,'EU2'!$D:$E,MATCH("HOME",'EU2'!$D$1:$E$1,0),0),"")&amp;IFERROR(VLOOKUP(KD$2&amp;$A20,'EUC2'!$C:$F,MATCH("AWAY",'EUC2'!$C$1:$F$1,0),0),"")&amp;IFERROR(VLOOKUP(KD$2&amp;$A20,'EUC2'!$D:$E,MATCH("HOME",'EUC2'!$D$1:$E$1,0),0),"")</f>
        <v/>
      </c>
      <c r="KE20" s="25" t="str">
        <f>IFERROR(VLOOKUP(KE$2&amp;$B20,'FPL FIX2'!$N$1:$Q$400,MATCH("HOME",'FPL FIX2'!$N$1:$Q$1,0),0),"")&amp;IFERROR(VLOOKUP(KE$2&amp;$B20,'FPL FIX2'!$O$1:$P$400,MATCH("AWAY",'FPL FIX2'!$O$1:$P$1,0),0),"")&amp;IFERROR(VLOOKUP(KE$2&amp;$A20,'FA2'!$A:$D,MATCH("AWAY",'FA2'!$A$1:$D$1,0),0),"")&amp;IFERROR(VLOOKUP(KE$2&amp;$A20,'FA2'!$B:$C,MATCH("HOME",'FA2'!$B$1:$C$1,0),0),"")&amp;IFERROR(VLOOKUP(KE$2&amp;$A20,'EFL2'!$A:$D,MATCH("AWAY",'EFL2'!$A$1:$D$1,0),0),"")&amp;IFERROR(VLOOKUP(KE$2&amp;$A20,'EFL2'!$B:$C,MATCH("HOME",'EFL2'!$B$1:$C$1,0),0),"")&amp;IFERROR(VLOOKUP(KE$2&amp;$A20,'UCL2'!$C:$F,MATCH("AWAY",'UCL2'!$C$1:$F$1,0),0),"")&amp;IFERROR(VLOOKUP(KE$2&amp;$A20,'UCL2'!$D:$E,MATCH("HOME",'UCL2'!$D$1:$E$1,0),0),"")&amp;IFERROR(VLOOKUP(KE$2&amp;$A20,'EU2'!$C:$F,MATCH("AWAY",'EU2'!$C$1:$F$1,0),0),"")&amp;IFERROR(VLOOKUP(KE$2&amp;$A20,'EU2'!$D:$E,MATCH("HOME",'EU2'!$D$1:$E$1,0),0),"")&amp;IFERROR(VLOOKUP(KE$2&amp;$A20,'EUC2'!$C:$F,MATCH("AWAY",'EUC2'!$C$1:$F$1,0),0),"")&amp;IFERROR(VLOOKUP(KE$2&amp;$A20,'EUC2'!$D:$E,MATCH("HOME",'EUC2'!$D$1:$E$1,0),0),"")</f>
        <v/>
      </c>
      <c r="KF20" s="25" t="str">
        <f>IFERROR(VLOOKUP(KF$2&amp;$B20,'FPL FIX2'!$N$1:$Q$400,MATCH("HOME",'FPL FIX2'!$N$1:$Q$1,0),0),"")&amp;IFERROR(VLOOKUP(KF$2&amp;$B20,'FPL FIX2'!$O$1:$P$400,MATCH("AWAY",'FPL FIX2'!$O$1:$P$1,0),0),"")&amp;IFERROR(VLOOKUP(KF$2&amp;$A20,'FA2'!$A:$D,MATCH("AWAY",'FA2'!$A$1:$D$1,0),0),"")&amp;IFERROR(VLOOKUP(KF$2&amp;$A20,'FA2'!$B:$C,MATCH("HOME",'FA2'!$B$1:$C$1,0),0),"")&amp;IFERROR(VLOOKUP(KF$2&amp;$A20,'EFL2'!$A:$D,MATCH("AWAY",'EFL2'!$A$1:$D$1,0),0),"")&amp;IFERROR(VLOOKUP(KF$2&amp;$A20,'EFL2'!$B:$C,MATCH("HOME",'EFL2'!$B$1:$C$1,0),0),"")&amp;IFERROR(VLOOKUP(KF$2&amp;$A20,'UCL2'!$C:$F,MATCH("AWAY",'UCL2'!$C$1:$F$1,0),0),"")&amp;IFERROR(VLOOKUP(KF$2&amp;$A20,'UCL2'!$D:$E,MATCH("HOME",'UCL2'!$D$1:$E$1,0),0),"")&amp;IFERROR(VLOOKUP(KF$2&amp;$A20,'EU2'!$C:$F,MATCH("AWAY",'EU2'!$C$1:$F$1,0),0),"")&amp;IFERROR(VLOOKUP(KF$2&amp;$A20,'EU2'!$D:$E,MATCH("HOME",'EU2'!$D$1:$E$1,0),0),"")&amp;IFERROR(VLOOKUP(KF$2&amp;$A20,'EUC2'!$C:$F,MATCH("AWAY",'EUC2'!$C$1:$F$1,0),0),"")&amp;IFERROR(VLOOKUP(KF$2&amp;$A20,'EUC2'!$D:$E,MATCH("HOME",'EUC2'!$D$1:$E$1,0),0),"")</f>
        <v/>
      </c>
      <c r="KG20" s="25" t="str">
        <f>IFERROR(VLOOKUP(KG$2&amp;$B20,'FPL FIX2'!$N$1:$Q$400,MATCH("HOME",'FPL FIX2'!$N$1:$Q$1,0),0),"")&amp;IFERROR(VLOOKUP(KG$2&amp;$B20,'FPL FIX2'!$O$1:$P$400,MATCH("AWAY",'FPL FIX2'!$O$1:$P$1,0),0),"")&amp;IFERROR(VLOOKUP(KG$2&amp;$A20,'FA2'!$A:$D,MATCH("AWAY",'FA2'!$A$1:$D$1,0),0),"")&amp;IFERROR(VLOOKUP(KG$2&amp;$A20,'FA2'!$B:$C,MATCH("HOME",'FA2'!$B$1:$C$1,0),0),"")&amp;IFERROR(VLOOKUP(KG$2&amp;$A20,'EFL2'!$A:$D,MATCH("AWAY",'EFL2'!$A$1:$D$1,0),0),"")&amp;IFERROR(VLOOKUP(KG$2&amp;$A20,'EFL2'!$B:$C,MATCH("HOME",'EFL2'!$B$1:$C$1,0),0),"")&amp;IFERROR(VLOOKUP(KG$2&amp;$A20,'UCL2'!$C:$F,MATCH("AWAY",'UCL2'!$C$1:$F$1,0),0),"")&amp;IFERROR(VLOOKUP(KG$2&amp;$A20,'UCL2'!$D:$E,MATCH("HOME",'UCL2'!$D$1:$E$1,0),0),"")&amp;IFERROR(VLOOKUP(KG$2&amp;$A20,'EU2'!$C:$F,MATCH("AWAY",'EU2'!$C$1:$F$1,0),0),"")&amp;IFERROR(VLOOKUP(KG$2&amp;$A20,'EU2'!$D:$E,MATCH("HOME",'EU2'!$D$1:$E$1,0),0),"")&amp;IFERROR(VLOOKUP(KG$2&amp;$A20,'EUC2'!$C:$F,MATCH("AWAY",'EUC2'!$C$1:$F$1,0),0),"")&amp;IFERROR(VLOOKUP(KG$2&amp;$A20,'EUC2'!$D:$E,MATCH("HOME",'EUC2'!$D$1:$E$1,0),0),"")</f>
        <v/>
      </c>
      <c r="KH20" s="25" t="str">
        <f>IFERROR(VLOOKUP(KH$2&amp;$B20,'FPL FIX2'!$N$1:$Q$400,MATCH("HOME",'FPL FIX2'!$N$1:$Q$1,0),0),"")&amp;IFERROR(VLOOKUP(KH$2&amp;$B20,'FPL FIX2'!$O$1:$P$400,MATCH("AWAY",'FPL FIX2'!$O$1:$P$1,0),0),"")&amp;IFERROR(VLOOKUP(KH$2&amp;$A20,'FA2'!$A:$D,MATCH("AWAY",'FA2'!$A$1:$D$1,0),0),"")&amp;IFERROR(VLOOKUP(KH$2&amp;$A20,'FA2'!$B:$C,MATCH("HOME",'FA2'!$B$1:$C$1,0),0),"")&amp;IFERROR(VLOOKUP(KH$2&amp;$A20,'EFL2'!$A:$D,MATCH("AWAY",'EFL2'!$A$1:$D$1,0),0),"")&amp;IFERROR(VLOOKUP(KH$2&amp;$A20,'EFL2'!$B:$C,MATCH("HOME",'EFL2'!$B$1:$C$1,0),0),"")&amp;IFERROR(VLOOKUP(KH$2&amp;$A20,'UCL2'!$C:$F,MATCH("AWAY",'UCL2'!$C$1:$F$1,0),0),"")&amp;IFERROR(VLOOKUP(KH$2&amp;$A20,'UCL2'!$D:$E,MATCH("HOME",'UCL2'!$D$1:$E$1,0),0),"")&amp;IFERROR(VLOOKUP(KH$2&amp;$A20,'EU2'!$C:$F,MATCH("AWAY",'EU2'!$C$1:$F$1,0),0),"")&amp;IFERROR(VLOOKUP(KH$2&amp;$A20,'EU2'!$D:$E,MATCH("HOME",'EU2'!$D$1:$E$1,0),0),"")&amp;IFERROR(VLOOKUP(KH$2&amp;$A20,'EUC2'!$C:$F,MATCH("AWAY",'EUC2'!$C$1:$F$1,0),0),"")&amp;IFERROR(VLOOKUP(KH$2&amp;$A20,'EUC2'!$D:$E,MATCH("HOME",'EUC2'!$D$1:$E$1,0),0),"")</f>
        <v/>
      </c>
      <c r="KI20" s="25" t="str">
        <f>IFERROR(VLOOKUP(KI$2&amp;$B20,'FPL FIX2'!$N$1:$Q$400,MATCH("HOME",'FPL FIX2'!$N$1:$Q$1,0),0),"")&amp;IFERROR(VLOOKUP(KI$2&amp;$B20,'FPL FIX2'!$O$1:$P$400,MATCH("AWAY",'FPL FIX2'!$O$1:$P$1,0),0),"")&amp;IFERROR(VLOOKUP(KI$2&amp;$A20,'FA2'!$A:$D,MATCH("AWAY",'FA2'!$A$1:$D$1,0),0),"")&amp;IFERROR(VLOOKUP(KI$2&amp;$A20,'FA2'!$B:$C,MATCH("HOME",'FA2'!$B$1:$C$1,0),0),"")&amp;IFERROR(VLOOKUP(KI$2&amp;$A20,'EFL2'!$A:$D,MATCH("AWAY",'EFL2'!$A$1:$D$1,0),0),"")&amp;IFERROR(VLOOKUP(KI$2&amp;$A20,'EFL2'!$B:$C,MATCH("HOME",'EFL2'!$B$1:$C$1,0),0),"")&amp;IFERROR(VLOOKUP(KI$2&amp;$A20,'UCL2'!$C:$F,MATCH("AWAY",'UCL2'!$C$1:$F$1,0),0),"")&amp;IFERROR(VLOOKUP(KI$2&amp;$A20,'UCL2'!$D:$E,MATCH("HOME",'UCL2'!$D$1:$E$1,0),0),"")&amp;IFERROR(VLOOKUP(KI$2&amp;$A20,'EU2'!$C:$F,MATCH("AWAY",'EU2'!$C$1:$F$1,0),0),"")&amp;IFERROR(VLOOKUP(KI$2&amp;$A20,'EU2'!$D:$E,MATCH("HOME",'EU2'!$D$1:$E$1,0),0),"")&amp;IFERROR(VLOOKUP(KI$2&amp;$A20,'EUC2'!$C:$F,MATCH("AWAY",'EUC2'!$C$1:$F$1,0),0),"")&amp;IFERROR(VLOOKUP(KI$2&amp;$A20,'EUC2'!$D:$E,MATCH("HOME",'EUC2'!$D$1:$E$1,0),0),"")</f>
        <v/>
      </c>
      <c r="KJ20" s="25" t="str">
        <f>IFERROR(VLOOKUP(KJ$2&amp;$B20,'FPL FIX2'!$N$1:$Q$400,MATCH("HOME",'FPL FIX2'!$N$1:$Q$1,0),0),"")&amp;IFERROR(VLOOKUP(KJ$2&amp;$B20,'FPL FIX2'!$O$1:$P$400,MATCH("AWAY",'FPL FIX2'!$O$1:$P$1,0),0),"")&amp;IFERROR(VLOOKUP(KJ$2&amp;$A20,'FA2'!$A:$D,MATCH("AWAY",'FA2'!$A$1:$D$1,0),0),"")&amp;IFERROR(VLOOKUP(KJ$2&amp;$A20,'FA2'!$B:$C,MATCH("HOME",'FA2'!$B$1:$C$1,0),0),"")&amp;IFERROR(VLOOKUP(KJ$2&amp;$A20,'EFL2'!$A:$D,MATCH("AWAY",'EFL2'!$A$1:$D$1,0),0),"")&amp;IFERROR(VLOOKUP(KJ$2&amp;$A20,'EFL2'!$B:$C,MATCH("HOME",'EFL2'!$B$1:$C$1,0),0),"")&amp;IFERROR(VLOOKUP(KJ$2&amp;$A20,'UCL2'!$C:$F,MATCH("AWAY",'UCL2'!$C$1:$F$1,0),0),"")&amp;IFERROR(VLOOKUP(KJ$2&amp;$A20,'UCL2'!$D:$E,MATCH("HOME",'UCL2'!$D$1:$E$1,0),0),"")&amp;IFERROR(VLOOKUP(KJ$2&amp;$A20,'EU2'!$C:$F,MATCH("AWAY",'EU2'!$C$1:$F$1,0),0),"")&amp;IFERROR(VLOOKUP(KJ$2&amp;$A20,'EU2'!$D:$E,MATCH("HOME",'EU2'!$D$1:$E$1,0),0),"")&amp;IFERROR(VLOOKUP(KJ$2&amp;$A20,'EUC2'!$C:$F,MATCH("AWAY",'EUC2'!$C$1:$F$1,0),0),"")&amp;IFERROR(VLOOKUP(KJ$2&amp;$A20,'EUC2'!$D:$E,MATCH("HOME",'EUC2'!$D$1:$E$1,0),0),"")</f>
        <v>bha</v>
      </c>
      <c r="KK20" s="25" t="str">
        <f>IFERROR(VLOOKUP(KK$2&amp;$B20,'FPL FIX2'!$N$1:$Q$400,MATCH("HOME",'FPL FIX2'!$N$1:$Q$1,0),0),"")&amp;IFERROR(VLOOKUP(KK$2&amp;$B20,'FPL FIX2'!$O$1:$P$400,MATCH("AWAY",'FPL FIX2'!$O$1:$P$1,0),0),"")&amp;IFERROR(VLOOKUP(KK$2&amp;$A20,'FA2'!$A:$D,MATCH("AWAY",'FA2'!$A$1:$D$1,0),0),"")&amp;IFERROR(VLOOKUP(KK$2&amp;$A20,'FA2'!$B:$C,MATCH("HOME",'FA2'!$B$1:$C$1,0),0),"")&amp;IFERROR(VLOOKUP(KK$2&amp;$A20,'EFL2'!$A:$D,MATCH("AWAY",'EFL2'!$A$1:$D$1,0),0),"")&amp;IFERROR(VLOOKUP(KK$2&amp;$A20,'EFL2'!$B:$C,MATCH("HOME",'EFL2'!$B$1:$C$1,0),0),"")&amp;IFERROR(VLOOKUP(KK$2&amp;$A20,'UCL2'!$C:$F,MATCH("AWAY",'UCL2'!$C$1:$F$1,0),0),"")&amp;IFERROR(VLOOKUP(KK$2&amp;$A20,'UCL2'!$D:$E,MATCH("HOME",'UCL2'!$D$1:$E$1,0),0),"")&amp;IFERROR(VLOOKUP(KK$2&amp;$A20,'EU2'!$C:$F,MATCH("AWAY",'EU2'!$C$1:$F$1,0),0),"")&amp;IFERROR(VLOOKUP(KK$2&amp;$A20,'EU2'!$D:$E,MATCH("HOME",'EU2'!$D$1:$E$1,0),0),"")&amp;IFERROR(VLOOKUP(KK$2&amp;$A20,'EUC2'!$C:$F,MATCH("AWAY",'EUC2'!$C$1:$F$1,0),0),"")&amp;IFERROR(VLOOKUP(KK$2&amp;$A20,'EUC2'!$D:$E,MATCH("HOME",'EUC2'!$D$1:$E$1,0),0),"")</f>
        <v/>
      </c>
      <c r="KL20" s="25" t="str">
        <f>IFERROR(VLOOKUP(KL$2&amp;$B20,'FPL FIX2'!$N$1:$Q$400,MATCH("HOME",'FPL FIX2'!$N$1:$Q$1,0),0),"")&amp;IFERROR(VLOOKUP(KL$2&amp;$B20,'FPL FIX2'!$O$1:$P$400,MATCH("AWAY",'FPL FIX2'!$O$1:$P$1,0),0),"")&amp;IFERROR(VLOOKUP(KL$2&amp;$A20,'FA2'!$A:$D,MATCH("AWAY",'FA2'!$A$1:$D$1,0),0),"")&amp;IFERROR(VLOOKUP(KL$2&amp;$A20,'FA2'!$B:$C,MATCH("HOME",'FA2'!$B$1:$C$1,0),0),"")&amp;IFERROR(VLOOKUP(KL$2&amp;$A20,'EFL2'!$A:$D,MATCH("AWAY",'EFL2'!$A$1:$D$1,0),0),"")&amp;IFERROR(VLOOKUP(KL$2&amp;$A20,'EFL2'!$B:$C,MATCH("HOME",'EFL2'!$B$1:$C$1,0),0),"")&amp;IFERROR(VLOOKUP(KL$2&amp;$A20,'UCL2'!$C:$F,MATCH("AWAY",'UCL2'!$C$1:$F$1,0),0),"")&amp;IFERROR(VLOOKUP(KL$2&amp;$A20,'UCL2'!$D:$E,MATCH("HOME",'UCL2'!$D$1:$E$1,0),0),"")&amp;IFERROR(VLOOKUP(KL$2&amp;$A20,'EU2'!$C:$F,MATCH("AWAY",'EU2'!$C$1:$F$1,0),0),"")&amp;IFERROR(VLOOKUP(KL$2&amp;$A20,'EU2'!$D:$E,MATCH("HOME",'EU2'!$D$1:$E$1,0),0),"")&amp;IFERROR(VLOOKUP(KL$2&amp;$A20,'EUC2'!$C:$F,MATCH("AWAY",'EUC2'!$C$1:$F$1,0),0),"")&amp;IFERROR(VLOOKUP(KL$2&amp;$A20,'EUC2'!$D:$E,MATCH("HOME",'EUC2'!$D$1:$E$1,0),0),"")</f>
        <v/>
      </c>
      <c r="KM20" s="25" t="str">
        <f>IFERROR(VLOOKUP(KM$2&amp;$B20,'FPL FIX2'!$N$1:$Q$400,MATCH("HOME",'FPL FIX2'!$N$1:$Q$1,0),0),"")&amp;IFERROR(VLOOKUP(KM$2&amp;$B20,'FPL FIX2'!$O$1:$P$400,MATCH("AWAY",'FPL FIX2'!$O$1:$P$1,0),0),"")&amp;IFERROR(VLOOKUP(KM$2&amp;$A20,'FA2'!$A:$D,MATCH("AWAY",'FA2'!$A$1:$D$1,0),0),"")&amp;IFERROR(VLOOKUP(KM$2&amp;$A20,'FA2'!$B:$C,MATCH("HOME",'FA2'!$B$1:$C$1,0),0),"")&amp;IFERROR(VLOOKUP(KM$2&amp;$A20,'EFL2'!$A:$D,MATCH("AWAY",'EFL2'!$A$1:$D$1,0),0),"")&amp;IFERROR(VLOOKUP(KM$2&amp;$A20,'EFL2'!$B:$C,MATCH("HOME",'EFL2'!$B$1:$C$1,0),0),"")&amp;IFERROR(VLOOKUP(KM$2&amp;$A20,'UCL2'!$C:$F,MATCH("AWAY",'UCL2'!$C$1:$F$1,0),0),"")&amp;IFERROR(VLOOKUP(KM$2&amp;$A20,'UCL2'!$D:$E,MATCH("HOME",'UCL2'!$D$1:$E$1,0),0),"")&amp;IFERROR(VLOOKUP(KM$2&amp;$A20,'EU2'!$C:$F,MATCH("AWAY",'EU2'!$C$1:$F$1,0),0),"")&amp;IFERROR(VLOOKUP(KM$2&amp;$A20,'EU2'!$D:$E,MATCH("HOME",'EU2'!$D$1:$E$1,0),0),"")&amp;IFERROR(VLOOKUP(KM$2&amp;$A20,'EUC2'!$C:$F,MATCH("AWAY",'EUC2'!$C$1:$F$1,0),0),"")&amp;IFERROR(VLOOKUP(KM$2&amp;$A20,'EUC2'!$D:$E,MATCH("HOME",'EUC2'!$D$1:$E$1,0),0),"")</f>
        <v/>
      </c>
      <c r="KN20" s="25" t="str">
        <f>IFERROR(VLOOKUP(KN$2&amp;$B20,'FPL FIX2'!$N$1:$Q$400,MATCH("HOME",'FPL FIX2'!$N$1:$Q$1,0),0),"")&amp;IFERROR(VLOOKUP(KN$2&amp;$B20,'FPL FIX2'!$O$1:$P$400,MATCH("AWAY",'FPL FIX2'!$O$1:$P$1,0),0),"")&amp;IFERROR(VLOOKUP(KN$2&amp;$A20,'FA2'!$A:$D,MATCH("AWAY",'FA2'!$A$1:$D$1,0),0),"")&amp;IFERROR(VLOOKUP(KN$2&amp;$A20,'FA2'!$B:$C,MATCH("HOME",'FA2'!$B$1:$C$1,0),0),"")&amp;IFERROR(VLOOKUP(KN$2&amp;$A20,'EFL2'!$A:$D,MATCH("AWAY",'EFL2'!$A$1:$D$1,0),0),"")&amp;IFERROR(VLOOKUP(KN$2&amp;$A20,'EFL2'!$B:$C,MATCH("HOME",'EFL2'!$B$1:$C$1,0),0),"")&amp;IFERROR(VLOOKUP(KN$2&amp;$A20,'UCL2'!$C:$F,MATCH("AWAY",'UCL2'!$C$1:$F$1,0),0),"")&amp;IFERROR(VLOOKUP(KN$2&amp;$A20,'UCL2'!$D:$E,MATCH("HOME",'UCL2'!$D$1:$E$1,0),0),"")&amp;IFERROR(VLOOKUP(KN$2&amp;$A20,'EU2'!$C:$F,MATCH("AWAY",'EU2'!$C$1:$F$1,0),0),"")&amp;IFERROR(VLOOKUP(KN$2&amp;$A20,'EU2'!$D:$E,MATCH("HOME",'EU2'!$D$1:$E$1,0),0),"")&amp;IFERROR(VLOOKUP(KN$2&amp;$A20,'EUC2'!$C:$F,MATCH("AWAY",'EUC2'!$C$1:$F$1,0),0),"")&amp;IFERROR(VLOOKUP(KN$2&amp;$A20,'EUC2'!$D:$E,MATCH("HOME",'EUC2'!$D$1:$E$1,0),0),"")</f>
        <v/>
      </c>
      <c r="KO20" s="25" t="str">
        <f>IFERROR(VLOOKUP(KO$2&amp;$B20,'FPL FIX2'!$N$1:$Q$400,MATCH("HOME",'FPL FIX2'!$N$1:$Q$1,0),0),"")&amp;IFERROR(VLOOKUP(KO$2&amp;$B20,'FPL FIX2'!$O$1:$P$400,MATCH("AWAY",'FPL FIX2'!$O$1:$P$1,0),0),"")&amp;IFERROR(VLOOKUP(KO$2&amp;$A20,'FA2'!$A:$D,MATCH("AWAY",'FA2'!$A$1:$D$1,0),0),"")&amp;IFERROR(VLOOKUP(KO$2&amp;$A20,'FA2'!$B:$C,MATCH("HOME",'FA2'!$B$1:$C$1,0),0),"")&amp;IFERROR(VLOOKUP(KO$2&amp;$A20,'EFL2'!$A:$D,MATCH("AWAY",'EFL2'!$A$1:$D$1,0),0),"")&amp;IFERROR(VLOOKUP(KO$2&amp;$A20,'EFL2'!$B:$C,MATCH("HOME",'EFL2'!$B$1:$C$1,0),0),"")&amp;IFERROR(VLOOKUP(KO$2&amp;$A20,'UCL2'!$C:$F,MATCH("AWAY",'UCL2'!$C$1:$F$1,0),0),"")&amp;IFERROR(VLOOKUP(KO$2&amp;$A20,'UCL2'!$D:$E,MATCH("HOME",'UCL2'!$D$1:$E$1,0),0),"")&amp;IFERROR(VLOOKUP(KO$2&amp;$A20,'EU2'!$C:$F,MATCH("AWAY",'EU2'!$C$1:$F$1,0),0),"")&amp;IFERROR(VLOOKUP(KO$2&amp;$A20,'EU2'!$D:$E,MATCH("HOME",'EU2'!$D$1:$E$1,0),0),"")&amp;IFERROR(VLOOKUP(KO$2&amp;$A20,'EUC2'!$C:$F,MATCH("AWAY",'EUC2'!$C$1:$F$1,0),0),"")&amp;IFERROR(VLOOKUP(KO$2&amp;$A20,'EUC2'!$D:$E,MATCH("HOME",'EUC2'!$D$1:$E$1,0),0),"")</f>
        <v/>
      </c>
      <c r="KP20" s="25" t="str">
        <f>IFERROR(VLOOKUP(KP$2&amp;$B20,'FPL FIX2'!$N$1:$Q$400,MATCH("HOME",'FPL FIX2'!$N$1:$Q$1,0),0),"")&amp;IFERROR(VLOOKUP(KP$2&amp;$B20,'FPL FIX2'!$O$1:$P$400,MATCH("AWAY",'FPL FIX2'!$O$1:$P$1,0),0),"")&amp;IFERROR(VLOOKUP(KP$2&amp;$A20,'FA2'!$A:$D,MATCH("AWAY",'FA2'!$A$1:$D$1,0),0),"")&amp;IFERROR(VLOOKUP(KP$2&amp;$A20,'FA2'!$B:$C,MATCH("HOME",'FA2'!$B$1:$C$1,0),0),"")&amp;IFERROR(VLOOKUP(KP$2&amp;$A20,'EFL2'!$A:$D,MATCH("AWAY",'EFL2'!$A$1:$D$1,0),0),"")&amp;IFERROR(VLOOKUP(KP$2&amp;$A20,'EFL2'!$B:$C,MATCH("HOME",'EFL2'!$B$1:$C$1,0),0),"")&amp;IFERROR(VLOOKUP(KP$2&amp;$A20,'UCL2'!$C:$F,MATCH("AWAY",'UCL2'!$C$1:$F$1,0),0),"")&amp;IFERROR(VLOOKUP(KP$2&amp;$A20,'UCL2'!$D:$E,MATCH("HOME",'UCL2'!$D$1:$E$1,0),0),"")&amp;IFERROR(VLOOKUP(KP$2&amp;$A20,'EU2'!$C:$F,MATCH("AWAY",'EU2'!$C$1:$F$1,0),0),"")&amp;IFERROR(VLOOKUP(KP$2&amp;$A20,'EU2'!$D:$E,MATCH("HOME",'EU2'!$D$1:$E$1,0),0),"")&amp;IFERROR(VLOOKUP(KP$2&amp;$A20,'EUC2'!$C:$F,MATCH("AWAY",'EUC2'!$C$1:$F$1,0),0),"")&amp;IFERROR(VLOOKUP(KP$2&amp;$A20,'EUC2'!$D:$E,MATCH("HOME",'EUC2'!$D$1:$E$1,0),0),"")</f>
        <v/>
      </c>
      <c r="KQ20" s="25" t="str">
        <f>IFERROR(VLOOKUP(KQ$2&amp;$B20,'FPL FIX2'!$N$1:$Q$400,MATCH("HOME",'FPL FIX2'!$N$1:$Q$1,0),0),"")&amp;IFERROR(VLOOKUP(KQ$2&amp;$B20,'FPL FIX2'!$O$1:$P$400,MATCH("AWAY",'FPL FIX2'!$O$1:$P$1,0),0),"")&amp;IFERROR(VLOOKUP(KQ$2&amp;$A20,'FA2'!$A:$D,MATCH("AWAY",'FA2'!$A$1:$D$1,0),0),"")&amp;IFERROR(VLOOKUP(KQ$2&amp;$A20,'FA2'!$B:$C,MATCH("HOME",'FA2'!$B$1:$C$1,0),0),"")&amp;IFERROR(VLOOKUP(KQ$2&amp;$A20,'EFL2'!$A:$D,MATCH("AWAY",'EFL2'!$A$1:$D$1,0),0),"")&amp;IFERROR(VLOOKUP(KQ$2&amp;$A20,'EFL2'!$B:$C,MATCH("HOME",'EFL2'!$B$1:$C$1,0),0),"")&amp;IFERROR(VLOOKUP(KQ$2&amp;$A20,'UCL2'!$C:$F,MATCH("AWAY",'UCL2'!$C$1:$F$1,0),0),"")&amp;IFERROR(VLOOKUP(KQ$2&amp;$A20,'UCL2'!$D:$E,MATCH("HOME",'UCL2'!$D$1:$E$1,0),0),"")&amp;IFERROR(VLOOKUP(KQ$2&amp;$A20,'EU2'!$C:$F,MATCH("AWAY",'EU2'!$C$1:$F$1,0),0),"")&amp;IFERROR(VLOOKUP(KQ$2&amp;$A20,'EU2'!$D:$E,MATCH("HOME",'EU2'!$D$1:$E$1,0),0),"")&amp;IFERROR(VLOOKUP(KQ$2&amp;$A20,'EUC2'!$C:$F,MATCH("AWAY",'EUC2'!$C$1:$F$1,0),0),"")&amp;IFERROR(VLOOKUP(KQ$2&amp;$A20,'EUC2'!$D:$E,MATCH("HOME",'EUC2'!$D$1:$E$1,0),0),"")</f>
        <v>LIV</v>
      </c>
      <c r="KR20" s="25" t="str">
        <f>IFERROR(VLOOKUP(KR$2&amp;$B20,'FPL FIX2'!$N$1:$Q$400,MATCH("HOME",'FPL FIX2'!$N$1:$Q$1,0),0),"")&amp;IFERROR(VLOOKUP(KR$2&amp;$B20,'FPL FIX2'!$O$1:$P$400,MATCH("AWAY",'FPL FIX2'!$O$1:$P$1,0),0),"")&amp;IFERROR(VLOOKUP(KR$2&amp;$A20,'FA2'!$A:$D,MATCH("AWAY",'FA2'!$A$1:$D$1,0),0),"")&amp;IFERROR(VLOOKUP(KR$2&amp;$A20,'FA2'!$B:$C,MATCH("HOME",'FA2'!$B$1:$C$1,0),0),"")&amp;IFERROR(VLOOKUP(KR$2&amp;$A20,'EFL2'!$A:$D,MATCH("AWAY",'EFL2'!$A$1:$D$1,0),0),"")&amp;IFERROR(VLOOKUP(KR$2&amp;$A20,'EFL2'!$B:$C,MATCH("HOME",'EFL2'!$B$1:$C$1,0),0),"")&amp;IFERROR(VLOOKUP(KR$2&amp;$A20,'UCL2'!$C:$F,MATCH("AWAY",'UCL2'!$C$1:$F$1,0),0),"")&amp;IFERROR(VLOOKUP(KR$2&amp;$A20,'UCL2'!$D:$E,MATCH("HOME",'UCL2'!$D$1:$E$1,0),0),"")&amp;IFERROR(VLOOKUP(KR$2&amp;$A20,'EU2'!$C:$F,MATCH("AWAY",'EU2'!$C$1:$F$1,0),0),"")&amp;IFERROR(VLOOKUP(KR$2&amp;$A20,'EU2'!$D:$E,MATCH("HOME",'EU2'!$D$1:$E$1,0),0),"")&amp;IFERROR(VLOOKUP(KR$2&amp;$A20,'EUC2'!$C:$F,MATCH("AWAY",'EUC2'!$C$1:$F$1,0),0),"")&amp;IFERROR(VLOOKUP(KR$2&amp;$A20,'EUC2'!$D:$E,MATCH("HOME",'EUC2'!$D$1:$E$1,0),0),"")</f>
        <v/>
      </c>
      <c r="KS20" s="25" t="str">
        <f>IFERROR(VLOOKUP(KS$2&amp;$B20,'FPL FIX2'!$N$1:$Q$400,MATCH("HOME",'FPL FIX2'!$N$1:$Q$1,0),0),"")&amp;IFERROR(VLOOKUP(KS$2&amp;$B20,'FPL FIX2'!$O$1:$P$400,MATCH("AWAY",'FPL FIX2'!$O$1:$P$1,0),0),"")&amp;IFERROR(VLOOKUP(KS$2&amp;$A20,'FA2'!$A:$D,MATCH("AWAY",'FA2'!$A$1:$D$1,0),0),"")&amp;IFERROR(VLOOKUP(KS$2&amp;$A20,'FA2'!$B:$C,MATCH("HOME",'FA2'!$B$1:$C$1,0),0),"")&amp;IFERROR(VLOOKUP(KS$2&amp;$A20,'EFL2'!$A:$D,MATCH("AWAY",'EFL2'!$A$1:$D$1,0),0),"")&amp;IFERROR(VLOOKUP(KS$2&amp;$A20,'EFL2'!$B:$C,MATCH("HOME",'EFL2'!$B$1:$C$1,0),0),"")&amp;IFERROR(VLOOKUP(KS$2&amp;$A20,'UCL2'!$C:$F,MATCH("AWAY",'UCL2'!$C$1:$F$1,0),0),"")&amp;IFERROR(VLOOKUP(KS$2&amp;$A20,'UCL2'!$D:$E,MATCH("HOME",'UCL2'!$D$1:$E$1,0),0),"")&amp;IFERROR(VLOOKUP(KS$2&amp;$A20,'EU2'!$C:$F,MATCH("AWAY",'EU2'!$C$1:$F$1,0),0),"")&amp;IFERROR(VLOOKUP(KS$2&amp;$A20,'EU2'!$D:$E,MATCH("HOME",'EU2'!$D$1:$E$1,0),0),"")&amp;IFERROR(VLOOKUP(KS$2&amp;$A20,'EUC2'!$C:$F,MATCH("AWAY",'EUC2'!$C$1:$F$1,0),0),"")&amp;IFERROR(VLOOKUP(KS$2&amp;$A20,'EUC2'!$D:$E,MATCH("HOME",'EUC2'!$D$1:$E$1,0),0),"")</f>
        <v/>
      </c>
      <c r="KT20" s="25" t="str">
        <f>IFERROR(VLOOKUP(KT$2&amp;$B20,'FPL FIX2'!$N$1:$Q$400,MATCH("HOME",'FPL FIX2'!$N$1:$Q$1,0),0),"")&amp;IFERROR(VLOOKUP(KT$2&amp;$B20,'FPL FIX2'!$O$1:$P$400,MATCH("AWAY",'FPL FIX2'!$O$1:$P$1,0),0),"")&amp;IFERROR(VLOOKUP(KT$2&amp;$A20,'FA2'!$A:$D,MATCH("AWAY",'FA2'!$A$1:$D$1,0),0),"")&amp;IFERROR(VLOOKUP(KT$2&amp;$A20,'FA2'!$B:$C,MATCH("HOME",'FA2'!$B$1:$C$1,0),0),"")&amp;IFERROR(VLOOKUP(KT$2&amp;$A20,'EFL2'!$A:$D,MATCH("AWAY",'EFL2'!$A$1:$D$1,0),0),"")&amp;IFERROR(VLOOKUP(KT$2&amp;$A20,'EFL2'!$B:$C,MATCH("HOME",'EFL2'!$B$1:$C$1,0),0),"")&amp;IFERROR(VLOOKUP(KT$2&amp;$A20,'UCL2'!$C:$F,MATCH("AWAY",'UCL2'!$C$1:$F$1,0),0),"")&amp;IFERROR(VLOOKUP(KT$2&amp;$A20,'UCL2'!$D:$E,MATCH("HOME",'UCL2'!$D$1:$E$1,0),0),"")&amp;IFERROR(VLOOKUP(KT$2&amp;$A20,'EU2'!$C:$F,MATCH("AWAY",'EU2'!$C$1:$F$1,0),0),"")&amp;IFERROR(VLOOKUP(KT$2&amp;$A20,'EU2'!$D:$E,MATCH("HOME",'EU2'!$D$1:$E$1,0),0),"")&amp;IFERROR(VLOOKUP(KT$2&amp;$A20,'EUC2'!$C:$F,MATCH("AWAY",'EUC2'!$C$1:$F$1,0),0),"")&amp;IFERROR(VLOOKUP(KT$2&amp;$A20,'EUC2'!$D:$E,MATCH("HOME",'EUC2'!$D$1:$E$1,0),0),"")</f>
        <v/>
      </c>
      <c r="KU20" s="25" t="str">
        <f>IFERROR(VLOOKUP(KU$2&amp;$B20,'FPL FIX2'!$N$1:$Q$400,MATCH("HOME",'FPL FIX2'!$N$1:$Q$1,0),0),"")&amp;IFERROR(VLOOKUP(KU$2&amp;$B20,'FPL FIX2'!$O$1:$P$400,MATCH("AWAY",'FPL FIX2'!$O$1:$P$1,0),0),"")&amp;IFERROR(VLOOKUP(KU$2&amp;$A20,'FA2'!$A:$D,MATCH("AWAY",'FA2'!$A$1:$D$1,0),0),"")&amp;IFERROR(VLOOKUP(KU$2&amp;$A20,'FA2'!$B:$C,MATCH("HOME",'FA2'!$B$1:$C$1,0),0),"")&amp;IFERROR(VLOOKUP(KU$2&amp;$A20,'EFL2'!$A:$D,MATCH("AWAY",'EFL2'!$A$1:$D$1,0),0),"")&amp;IFERROR(VLOOKUP(KU$2&amp;$A20,'EFL2'!$B:$C,MATCH("HOME",'EFL2'!$B$1:$C$1,0),0),"")&amp;IFERROR(VLOOKUP(KU$2&amp;$A20,'UCL2'!$C:$F,MATCH("AWAY",'UCL2'!$C$1:$F$1,0),0),"")&amp;IFERROR(VLOOKUP(KU$2&amp;$A20,'UCL2'!$D:$E,MATCH("HOME",'UCL2'!$D$1:$E$1,0),0),"")&amp;IFERROR(VLOOKUP(KU$2&amp;$A20,'EU2'!$C:$F,MATCH("AWAY",'EU2'!$C$1:$F$1,0),0),"")&amp;IFERROR(VLOOKUP(KU$2&amp;$A20,'EU2'!$D:$E,MATCH("HOME",'EU2'!$D$1:$E$1,0),0),"")&amp;IFERROR(VLOOKUP(KU$2&amp;$A20,'EUC2'!$C:$F,MATCH("AWAY",'EUC2'!$C$1:$F$1,0),0),"")&amp;IFERROR(VLOOKUP(KU$2&amp;$A20,'EUC2'!$D:$E,MATCH("HOME",'EUC2'!$D$1:$E$1,0),0),"")</f>
        <v/>
      </c>
      <c r="KV20" s="25" t="str">
        <f>IFERROR(VLOOKUP(KV$2&amp;$B20,'FPL FIX2'!$N$1:$Q$400,MATCH("HOME",'FPL FIX2'!$N$1:$Q$1,0),0),"")&amp;IFERROR(VLOOKUP(KV$2&amp;$B20,'FPL FIX2'!$O$1:$P$400,MATCH("AWAY",'FPL FIX2'!$O$1:$P$1,0),0),"")&amp;IFERROR(VLOOKUP(KV$2&amp;$A20,'FA2'!$A:$D,MATCH("AWAY",'FA2'!$A$1:$D$1,0),0),"")&amp;IFERROR(VLOOKUP(KV$2&amp;$A20,'FA2'!$B:$C,MATCH("HOME",'FA2'!$B$1:$C$1,0),0),"")&amp;IFERROR(VLOOKUP(KV$2&amp;$A20,'EFL2'!$A:$D,MATCH("AWAY",'EFL2'!$A$1:$D$1,0),0),"")&amp;IFERROR(VLOOKUP(KV$2&amp;$A20,'EFL2'!$B:$C,MATCH("HOME",'EFL2'!$B$1:$C$1,0),0),"")&amp;IFERROR(VLOOKUP(KV$2&amp;$A20,'UCL2'!$C:$F,MATCH("AWAY",'UCL2'!$C$1:$F$1,0),0),"")&amp;IFERROR(VLOOKUP(KV$2&amp;$A20,'UCL2'!$D:$E,MATCH("HOME",'UCL2'!$D$1:$E$1,0),0),"")&amp;IFERROR(VLOOKUP(KV$2&amp;$A20,'EU2'!$C:$F,MATCH("AWAY",'EU2'!$C$1:$F$1,0),0),"")&amp;IFERROR(VLOOKUP(KV$2&amp;$A20,'EU2'!$D:$E,MATCH("HOME",'EU2'!$D$1:$E$1,0),0),"")&amp;IFERROR(VLOOKUP(KV$2&amp;$A20,'EUC2'!$C:$F,MATCH("AWAY",'EUC2'!$C$1:$F$1,0),0),"")&amp;IFERROR(VLOOKUP(KV$2&amp;$A20,'EUC2'!$D:$E,MATCH("HOME",'EUC2'!$D$1:$E$1,0),0),"")</f>
        <v/>
      </c>
      <c r="KW20" s="25" t="str">
        <f>IFERROR(VLOOKUP(KW$2&amp;$B20,'FPL FIX2'!$N$1:$Q$400,MATCH("HOME",'FPL FIX2'!$N$1:$Q$1,0),0),"")&amp;IFERROR(VLOOKUP(KW$2&amp;$B20,'FPL FIX2'!$O$1:$P$400,MATCH("AWAY",'FPL FIX2'!$O$1:$P$1,0),0),"")&amp;IFERROR(VLOOKUP(KW$2&amp;$A20,'FA2'!$A:$D,MATCH("AWAY",'FA2'!$A$1:$D$1,0),0),"")&amp;IFERROR(VLOOKUP(KW$2&amp;$A20,'FA2'!$B:$C,MATCH("HOME",'FA2'!$B$1:$C$1,0),0),"")&amp;IFERROR(VLOOKUP(KW$2&amp;$A20,'EFL2'!$A:$D,MATCH("AWAY",'EFL2'!$A$1:$D$1,0),0),"")&amp;IFERROR(VLOOKUP(KW$2&amp;$A20,'EFL2'!$B:$C,MATCH("HOME",'EFL2'!$B$1:$C$1,0),0),"")&amp;IFERROR(VLOOKUP(KW$2&amp;$A20,'UCL2'!$C:$F,MATCH("AWAY",'UCL2'!$C$1:$F$1,0),0),"")&amp;IFERROR(VLOOKUP(KW$2&amp;$A20,'UCL2'!$D:$E,MATCH("HOME",'UCL2'!$D$1:$E$1,0),0),"")&amp;IFERROR(VLOOKUP(KW$2&amp;$A20,'EU2'!$C:$F,MATCH("AWAY",'EU2'!$C$1:$F$1,0),0),"")&amp;IFERROR(VLOOKUP(KW$2&amp;$A20,'EU2'!$D:$E,MATCH("HOME",'EU2'!$D$1:$E$1,0),0),"")&amp;IFERROR(VLOOKUP(KW$2&amp;$A20,'EUC2'!$C:$F,MATCH("AWAY",'EUC2'!$C$1:$F$1,0),0),"")&amp;IFERROR(VLOOKUP(KW$2&amp;$A20,'EUC2'!$D:$E,MATCH("HOME",'EUC2'!$D$1:$E$1,0),0),"")</f>
        <v/>
      </c>
      <c r="KX20" s="25" t="str">
        <f>IFERROR(VLOOKUP(KX$2&amp;$B20,'FPL FIX2'!$N$1:$Q$400,MATCH("HOME",'FPL FIX2'!$N$1:$Q$1,0),0),"")&amp;IFERROR(VLOOKUP(KX$2&amp;$B20,'FPL FIX2'!$O$1:$P$400,MATCH("AWAY",'FPL FIX2'!$O$1:$P$1,0),0),"")&amp;IFERROR(VLOOKUP(KX$2&amp;$A20,'FA2'!$A:$D,MATCH("AWAY",'FA2'!$A$1:$D$1,0),0),"")&amp;IFERROR(VLOOKUP(KX$2&amp;$A20,'FA2'!$B:$C,MATCH("HOME",'FA2'!$B$1:$C$1,0),0),"")&amp;IFERROR(VLOOKUP(KX$2&amp;$A20,'EFL2'!$A:$D,MATCH("AWAY",'EFL2'!$A$1:$D$1,0),0),"")&amp;IFERROR(VLOOKUP(KX$2&amp;$A20,'EFL2'!$B:$C,MATCH("HOME",'EFL2'!$B$1:$C$1,0),0),"")&amp;IFERROR(VLOOKUP(KX$2&amp;$A20,'UCL2'!$C:$F,MATCH("AWAY",'UCL2'!$C$1:$F$1,0),0),"")&amp;IFERROR(VLOOKUP(KX$2&amp;$A20,'UCL2'!$D:$E,MATCH("HOME",'UCL2'!$D$1:$E$1,0),0),"")&amp;IFERROR(VLOOKUP(KX$2&amp;$A20,'EU2'!$C:$F,MATCH("AWAY",'EU2'!$C$1:$F$1,0),0),"")&amp;IFERROR(VLOOKUP(KX$2&amp;$A20,'EU2'!$D:$E,MATCH("HOME",'EU2'!$D$1:$E$1,0),0),"")&amp;IFERROR(VLOOKUP(KX$2&amp;$A20,'EUC2'!$C:$F,MATCH("AWAY",'EUC2'!$C$1:$F$1,0),0),"")&amp;IFERROR(VLOOKUP(KX$2&amp;$A20,'EUC2'!$D:$E,MATCH("HOME",'EUC2'!$D$1:$E$1,0),0),"")</f>
        <v/>
      </c>
      <c r="KY20" s="25" t="str">
        <f>IFERROR(VLOOKUP(KY$2&amp;$B20,'FPL FIX2'!$N$1:$Q$400,MATCH("HOME",'FPL FIX2'!$N$1:$Q$1,0),0),"")&amp;IFERROR(VLOOKUP(KY$2&amp;$B20,'FPL FIX2'!$O$1:$P$400,MATCH("AWAY",'FPL FIX2'!$O$1:$P$1,0),0),"")&amp;IFERROR(VLOOKUP(KY$2&amp;$A20,'FA2'!$A:$D,MATCH("AWAY",'FA2'!$A$1:$D$1,0),0),"")&amp;IFERROR(VLOOKUP(KY$2&amp;$A20,'FA2'!$B:$C,MATCH("HOME",'FA2'!$B$1:$C$1,0),0),"")&amp;IFERROR(VLOOKUP(KY$2&amp;$A20,'EFL2'!$A:$D,MATCH("AWAY",'EFL2'!$A$1:$D$1,0),0),"")&amp;IFERROR(VLOOKUP(KY$2&amp;$A20,'EFL2'!$B:$C,MATCH("HOME",'EFL2'!$B$1:$C$1,0),0),"")&amp;IFERROR(VLOOKUP(KY$2&amp;$A20,'UCL2'!$C:$F,MATCH("AWAY",'UCL2'!$C$1:$F$1,0),0),"")&amp;IFERROR(VLOOKUP(KY$2&amp;$A20,'UCL2'!$D:$E,MATCH("HOME",'UCL2'!$D$1:$E$1,0),0),"")&amp;IFERROR(VLOOKUP(KY$2&amp;$A20,'EU2'!$C:$F,MATCH("AWAY",'EU2'!$C$1:$F$1,0),0),"")&amp;IFERROR(VLOOKUP(KY$2&amp;$A20,'EU2'!$D:$E,MATCH("HOME",'EU2'!$D$1:$E$1,0),0),"")&amp;IFERROR(VLOOKUP(KY$2&amp;$A20,'EUC2'!$C:$F,MATCH("AWAY",'EUC2'!$C$1:$F$1,0),0),"")&amp;IFERROR(VLOOKUP(KY$2&amp;$A20,'EUC2'!$D:$E,MATCH("HOME",'EUC2'!$D$1:$E$1,0),0),"")</f>
        <v/>
      </c>
      <c r="KZ20" s="25" t="str">
        <f>IFERROR(VLOOKUP(KZ$2&amp;$B20,'FPL FIX2'!$N$1:$Q$400,MATCH("HOME",'FPL FIX2'!$N$1:$Q$1,0),0),"")&amp;IFERROR(VLOOKUP(KZ$2&amp;$B20,'FPL FIX2'!$O$1:$P$400,MATCH("AWAY",'FPL FIX2'!$O$1:$P$1,0),0),"")&amp;IFERROR(VLOOKUP(KZ$2&amp;$A20,'FA2'!$A:$D,MATCH("AWAY",'FA2'!$A$1:$D$1,0),0),"")&amp;IFERROR(VLOOKUP(KZ$2&amp;$A20,'FA2'!$B:$C,MATCH("HOME",'FA2'!$B$1:$C$1,0),0),"")&amp;IFERROR(VLOOKUP(KZ$2&amp;$A20,'EFL2'!$A:$D,MATCH("AWAY",'EFL2'!$A$1:$D$1,0),0),"")&amp;IFERROR(VLOOKUP(KZ$2&amp;$A20,'EFL2'!$B:$C,MATCH("HOME",'EFL2'!$B$1:$C$1,0),0),"")&amp;IFERROR(VLOOKUP(KZ$2&amp;$A20,'UCL2'!$C:$F,MATCH("AWAY",'UCL2'!$C$1:$F$1,0),0),"")&amp;IFERROR(VLOOKUP(KZ$2&amp;$A20,'UCL2'!$D:$E,MATCH("HOME",'UCL2'!$D$1:$E$1,0),0),"")&amp;IFERROR(VLOOKUP(KZ$2&amp;$A20,'EU2'!$C:$F,MATCH("AWAY",'EU2'!$C$1:$F$1,0),0),"")&amp;IFERROR(VLOOKUP(KZ$2&amp;$A20,'EU2'!$D:$E,MATCH("HOME",'EU2'!$D$1:$E$1,0),0),"")&amp;IFERROR(VLOOKUP(KZ$2&amp;$A20,'EUC2'!$C:$F,MATCH("AWAY",'EUC2'!$C$1:$F$1,0),0),"")&amp;IFERROR(VLOOKUP(KZ$2&amp;$A20,'EUC2'!$D:$E,MATCH("HOME",'EUC2'!$D$1:$E$1,0),0),"")</f>
        <v/>
      </c>
      <c r="LA20" s="25" t="str">
        <f>IFERROR(VLOOKUP(LA$2&amp;$B20,'FPL FIX2'!$N$1:$Q$400,MATCH("HOME",'FPL FIX2'!$N$1:$Q$1,0),0),"")&amp;IFERROR(VLOOKUP(LA$2&amp;$B20,'FPL FIX2'!$O$1:$P$400,MATCH("AWAY",'FPL FIX2'!$O$1:$P$1,0),0),"")&amp;IFERROR(VLOOKUP(LA$2&amp;$A20,'FA2'!$A:$D,MATCH("AWAY",'FA2'!$A$1:$D$1,0),0),"")&amp;IFERROR(VLOOKUP(LA$2&amp;$A20,'FA2'!$B:$C,MATCH("HOME",'FA2'!$B$1:$C$1,0),0),"")&amp;IFERROR(VLOOKUP(LA$2&amp;$A20,'EFL2'!$A:$D,MATCH("AWAY",'EFL2'!$A$1:$D$1,0),0),"")&amp;IFERROR(VLOOKUP(LA$2&amp;$A20,'EFL2'!$B:$C,MATCH("HOME",'EFL2'!$B$1:$C$1,0),0),"")&amp;IFERROR(VLOOKUP(LA$2&amp;$A20,'UCL2'!$C:$F,MATCH("AWAY",'UCL2'!$C$1:$F$1,0),0),"")&amp;IFERROR(VLOOKUP(LA$2&amp;$A20,'UCL2'!$D:$E,MATCH("HOME",'UCL2'!$D$1:$E$1,0),0),"")&amp;IFERROR(VLOOKUP(LA$2&amp;$A20,'EU2'!$C:$F,MATCH("AWAY",'EU2'!$C$1:$F$1,0),0),"")&amp;IFERROR(VLOOKUP(LA$2&amp;$A20,'EU2'!$D:$E,MATCH("HOME",'EU2'!$D$1:$E$1,0),0),"")&amp;IFERROR(VLOOKUP(LA$2&amp;$A20,'EUC2'!$C:$F,MATCH("AWAY",'EUC2'!$C$1:$F$1,0),0),"")&amp;IFERROR(VLOOKUP(LA$2&amp;$A20,'EUC2'!$D:$E,MATCH("HOME",'EUC2'!$D$1:$E$1,0),0),"")</f>
        <v/>
      </c>
      <c r="LB20" s="25" t="str">
        <f>IFERROR(VLOOKUP(LB$2&amp;$B20,'FPL FIX2'!$N$1:$Q$400,MATCH("HOME",'FPL FIX2'!$N$1:$Q$1,0),0),"")&amp;IFERROR(VLOOKUP(LB$2&amp;$B20,'FPL FIX2'!$O$1:$P$400,MATCH("AWAY",'FPL FIX2'!$O$1:$P$1,0),0),"")&amp;IFERROR(VLOOKUP(LB$2&amp;$A20,'FA2'!$A:$D,MATCH("AWAY",'FA2'!$A$1:$D$1,0),0),"")&amp;IFERROR(VLOOKUP(LB$2&amp;$A20,'FA2'!$B:$C,MATCH("HOME",'FA2'!$B$1:$C$1,0),0),"")&amp;IFERROR(VLOOKUP(LB$2&amp;$A20,'EFL2'!$A:$D,MATCH("AWAY",'EFL2'!$A$1:$D$1,0),0),"")&amp;IFERROR(VLOOKUP(LB$2&amp;$A20,'EFL2'!$B:$C,MATCH("HOME",'EFL2'!$B$1:$C$1,0),0),"")&amp;IFERROR(VLOOKUP(LB$2&amp;$A20,'UCL2'!$C:$F,MATCH("AWAY",'UCL2'!$C$1:$F$1,0),0),"")&amp;IFERROR(VLOOKUP(LB$2&amp;$A20,'UCL2'!$D:$E,MATCH("HOME",'UCL2'!$D$1:$E$1,0),0),"")&amp;IFERROR(VLOOKUP(LB$2&amp;$A20,'EU2'!$C:$F,MATCH("AWAY",'EU2'!$C$1:$F$1,0),0),"")&amp;IFERROR(VLOOKUP(LB$2&amp;$A20,'EU2'!$D:$E,MATCH("HOME",'EU2'!$D$1:$E$1,0),0),"")&amp;IFERROR(VLOOKUP(LB$2&amp;$A20,'EUC2'!$C:$F,MATCH("AWAY",'EUC2'!$C$1:$F$1,0),0),"")&amp;IFERROR(VLOOKUP(LB$2&amp;$A20,'EUC2'!$D:$E,MATCH("HOME",'EUC2'!$D$1:$E$1,0),0),"")</f>
        <v/>
      </c>
      <c r="LC20" s="25" t="str">
        <f>IFERROR(VLOOKUP(LC$2&amp;$B20,'FPL FIX2'!$N$1:$Q$400,MATCH("HOME",'FPL FIX2'!$N$1:$Q$1,0),0),"")&amp;IFERROR(VLOOKUP(LC$2&amp;$B20,'FPL FIX2'!$O$1:$P$400,MATCH("AWAY",'FPL FIX2'!$O$1:$P$1,0),0),"")&amp;IFERROR(VLOOKUP(LC$2&amp;$A20,'FA2'!$A:$D,MATCH("AWAY",'FA2'!$A$1:$D$1,0),0),"")&amp;IFERROR(VLOOKUP(LC$2&amp;$A20,'FA2'!$B:$C,MATCH("HOME",'FA2'!$B$1:$C$1,0),0),"")&amp;IFERROR(VLOOKUP(LC$2&amp;$A20,'EFL2'!$A:$D,MATCH("AWAY",'EFL2'!$A$1:$D$1,0),0),"")&amp;IFERROR(VLOOKUP(LC$2&amp;$A20,'EFL2'!$B:$C,MATCH("HOME",'EFL2'!$B$1:$C$1,0),0),"")&amp;IFERROR(VLOOKUP(LC$2&amp;$A20,'UCL2'!$C:$F,MATCH("AWAY",'UCL2'!$C$1:$F$1,0),0),"")&amp;IFERROR(VLOOKUP(LC$2&amp;$A20,'UCL2'!$D:$E,MATCH("HOME",'UCL2'!$D$1:$E$1,0),0),"")&amp;IFERROR(VLOOKUP(LC$2&amp;$A20,'EU2'!$C:$F,MATCH("AWAY",'EU2'!$C$1:$F$1,0),0),"")&amp;IFERROR(VLOOKUP(LC$2&amp;$A20,'EU2'!$D:$E,MATCH("HOME",'EU2'!$D$1:$E$1,0),0),"")&amp;IFERROR(VLOOKUP(LC$2&amp;$A20,'EUC2'!$C:$F,MATCH("AWAY",'EUC2'!$C$1:$F$1,0),0),"")&amp;IFERROR(VLOOKUP(LC$2&amp;$A20,'EUC2'!$D:$E,MATCH("HOME",'EUC2'!$D$1:$E$1,0),0),"")</f>
        <v/>
      </c>
      <c r="LD20" s="25" t="str">
        <f>IFERROR(VLOOKUP(LD$2&amp;$B20,'FPL FIX2'!$N$1:$Q$400,MATCH("HOME",'FPL FIX2'!$N$1:$Q$1,0),0),"")&amp;IFERROR(VLOOKUP(LD$2&amp;$B20,'FPL FIX2'!$O$1:$P$400,MATCH("AWAY",'FPL FIX2'!$O$1:$P$1,0),0),"")&amp;IFERROR(VLOOKUP(LD$2&amp;$A20,'FA2'!$A:$D,MATCH("AWAY",'FA2'!$A$1:$D$1,0),0),"")&amp;IFERROR(VLOOKUP(LD$2&amp;$A20,'FA2'!$B:$C,MATCH("HOME",'FA2'!$B$1:$C$1,0),0),"")&amp;IFERROR(VLOOKUP(LD$2&amp;$A20,'EFL2'!$A:$D,MATCH("AWAY",'EFL2'!$A$1:$D$1,0),0),"")&amp;IFERROR(VLOOKUP(LD$2&amp;$A20,'EFL2'!$B:$C,MATCH("HOME",'EFL2'!$B$1:$C$1,0),0),"")&amp;IFERROR(VLOOKUP(LD$2&amp;$A20,'UCL2'!$C:$F,MATCH("AWAY",'UCL2'!$C$1:$F$1,0),0),"")&amp;IFERROR(VLOOKUP(LD$2&amp;$A20,'UCL2'!$D:$E,MATCH("HOME",'UCL2'!$D$1:$E$1,0),0),"")&amp;IFERROR(VLOOKUP(LD$2&amp;$A20,'EU2'!$C:$F,MATCH("AWAY",'EU2'!$C$1:$F$1,0),0),"")&amp;IFERROR(VLOOKUP(LD$2&amp;$A20,'EU2'!$D:$E,MATCH("HOME",'EU2'!$D$1:$E$1,0),0),"")&amp;IFERROR(VLOOKUP(LD$2&amp;$A20,'EUC2'!$C:$F,MATCH("AWAY",'EUC2'!$C$1:$F$1,0),0),"")&amp;IFERROR(VLOOKUP(LD$2&amp;$A20,'EUC2'!$D:$E,MATCH("HOME",'EUC2'!$D$1:$E$1,0),0),"")</f>
        <v/>
      </c>
      <c r="LE20" s="25" t="str">
        <f>IFERROR(VLOOKUP(LE$2&amp;$B20,'FPL FIX2'!$N$1:$Q$400,MATCH("HOME",'FPL FIX2'!$N$1:$Q$1,0),0),"")&amp;IFERROR(VLOOKUP(LE$2&amp;$B20,'FPL FIX2'!$O$1:$P$400,MATCH("AWAY",'FPL FIX2'!$O$1:$P$1,0),0),"")&amp;IFERROR(VLOOKUP(LE$2&amp;$A20,'FA2'!$A:$D,MATCH("AWAY",'FA2'!$A$1:$D$1,0),0),"")&amp;IFERROR(VLOOKUP(LE$2&amp;$A20,'FA2'!$B:$C,MATCH("HOME",'FA2'!$B$1:$C$1,0),0),"")&amp;IFERROR(VLOOKUP(LE$2&amp;$A20,'EFL2'!$A:$D,MATCH("AWAY",'EFL2'!$A$1:$D$1,0),0),"")&amp;IFERROR(VLOOKUP(LE$2&amp;$A20,'EFL2'!$B:$C,MATCH("HOME",'EFL2'!$B$1:$C$1,0),0),"")&amp;IFERROR(VLOOKUP(LE$2&amp;$A20,'UCL2'!$C:$F,MATCH("AWAY",'UCL2'!$C$1:$F$1,0),0),"")&amp;IFERROR(VLOOKUP(LE$2&amp;$A20,'UCL2'!$D:$E,MATCH("HOME",'UCL2'!$D$1:$E$1,0),0),"")&amp;IFERROR(VLOOKUP(LE$2&amp;$A20,'EU2'!$C:$F,MATCH("AWAY",'EU2'!$C$1:$F$1,0),0),"")&amp;IFERROR(VLOOKUP(LE$2&amp;$A20,'EU2'!$D:$E,MATCH("HOME",'EU2'!$D$1:$E$1,0),0),"")&amp;IFERROR(VLOOKUP(LE$2&amp;$A20,'EUC2'!$C:$F,MATCH("AWAY",'EUC2'!$C$1:$F$1,0),0),"")&amp;IFERROR(VLOOKUP(LE$2&amp;$A20,'EUC2'!$D:$E,MATCH("HOME",'EUC2'!$D$1:$E$1,0),0),"")</f>
        <v/>
      </c>
      <c r="LF20" s="25" t="str">
        <f>IFERROR(VLOOKUP(LF$2&amp;$B20,'FPL FIX2'!$N$1:$Q$400,MATCH("HOME",'FPL FIX2'!$N$1:$Q$1,0),0),"")&amp;IFERROR(VLOOKUP(LF$2&amp;$B20,'FPL FIX2'!$O$1:$P$400,MATCH("AWAY",'FPL FIX2'!$O$1:$P$1,0),0),"")&amp;IFERROR(VLOOKUP(LF$2&amp;$A20,'FA2'!$A:$D,MATCH("AWAY",'FA2'!$A$1:$D$1,0),0),"")&amp;IFERROR(VLOOKUP(LF$2&amp;$A20,'FA2'!$B:$C,MATCH("HOME",'FA2'!$B$1:$C$1,0),0),"")&amp;IFERROR(VLOOKUP(LF$2&amp;$A20,'EFL2'!$A:$D,MATCH("AWAY",'EFL2'!$A$1:$D$1,0),0),"")&amp;IFERROR(VLOOKUP(LF$2&amp;$A20,'EFL2'!$B:$C,MATCH("HOME",'EFL2'!$B$1:$C$1,0),0),"")&amp;IFERROR(VLOOKUP(LF$2&amp;$A20,'UCL2'!$C:$F,MATCH("AWAY",'UCL2'!$C$1:$F$1,0),0),"")&amp;IFERROR(VLOOKUP(LF$2&amp;$A20,'UCL2'!$D:$E,MATCH("HOME",'UCL2'!$D$1:$E$1,0),0),"")&amp;IFERROR(VLOOKUP(LF$2&amp;$A20,'EU2'!$C:$F,MATCH("AWAY",'EU2'!$C$1:$F$1,0),0),"")&amp;IFERROR(VLOOKUP(LF$2&amp;$A20,'EU2'!$D:$E,MATCH("HOME",'EU2'!$D$1:$E$1,0),0),"")&amp;IFERROR(VLOOKUP(LF$2&amp;$A20,'EUC2'!$C:$F,MATCH("AWAY",'EUC2'!$C$1:$F$1,0),0),"")&amp;IFERROR(VLOOKUP(LF$2&amp;$A20,'EUC2'!$D:$E,MATCH("HOME",'EUC2'!$D$1:$E$1,0),0),"")</f>
        <v/>
      </c>
      <c r="LG20" s="25" t="str">
        <f>IFERROR(VLOOKUP(LG$2&amp;$B20,'FPL FIX2'!$N$1:$Q$400,MATCH("HOME",'FPL FIX2'!$N$1:$Q$1,0),0),"")&amp;IFERROR(VLOOKUP(LG$2&amp;$B20,'FPL FIX2'!$O$1:$P$400,MATCH("AWAY",'FPL FIX2'!$O$1:$P$1,0),0),"")&amp;IFERROR(VLOOKUP(LG$2&amp;$A20,'FA2'!$A:$D,MATCH("AWAY",'FA2'!$A$1:$D$1,0),0),"")&amp;IFERROR(VLOOKUP(LG$2&amp;$A20,'FA2'!$B:$C,MATCH("HOME",'FA2'!$B$1:$C$1,0),0),"")&amp;IFERROR(VLOOKUP(LG$2&amp;$A20,'EFL2'!$A:$D,MATCH("AWAY",'EFL2'!$A$1:$D$1,0),0),"")&amp;IFERROR(VLOOKUP(LG$2&amp;$A20,'EFL2'!$B:$C,MATCH("HOME",'EFL2'!$B$1:$C$1,0),0),"")&amp;IFERROR(VLOOKUP(LG$2&amp;$A20,'UCL2'!$C:$F,MATCH("AWAY",'UCL2'!$C$1:$F$1,0),0),"")&amp;IFERROR(VLOOKUP(LG$2&amp;$A20,'UCL2'!$D:$E,MATCH("HOME",'UCL2'!$D$1:$E$1,0),0),"")&amp;IFERROR(VLOOKUP(LG$2&amp;$A20,'EU2'!$C:$F,MATCH("AWAY",'EU2'!$C$1:$F$1,0),0),"")&amp;IFERROR(VLOOKUP(LG$2&amp;$A20,'EU2'!$D:$E,MATCH("HOME",'EU2'!$D$1:$E$1,0),0),"")&amp;IFERROR(VLOOKUP(LG$2&amp;$A20,'EUC2'!$C:$F,MATCH("AWAY",'EUC2'!$C$1:$F$1,0),0),"")&amp;IFERROR(VLOOKUP(LG$2&amp;$A20,'EUC2'!$D:$E,MATCH("HOME",'EUC2'!$D$1:$E$1,0),0),"")</f>
        <v/>
      </c>
      <c r="LH20" s="25" t="str">
        <f>IFERROR(VLOOKUP(LH$2&amp;$B20,'FPL FIX2'!$N$1:$Q$400,MATCH("HOME",'FPL FIX2'!$N$1:$Q$1,0),0),"")&amp;IFERROR(VLOOKUP(LH$2&amp;$B20,'FPL FIX2'!$O$1:$P$400,MATCH("AWAY",'FPL FIX2'!$O$1:$P$1,0),0),"")&amp;IFERROR(VLOOKUP(LH$2&amp;$A20,'FA2'!$A:$D,MATCH("AWAY",'FA2'!$A$1:$D$1,0),0),"")&amp;IFERROR(VLOOKUP(LH$2&amp;$A20,'FA2'!$B:$C,MATCH("HOME",'FA2'!$B$1:$C$1,0),0),"")&amp;IFERROR(VLOOKUP(LH$2&amp;$A20,'EFL2'!$A:$D,MATCH("AWAY",'EFL2'!$A$1:$D$1,0),0),"")&amp;IFERROR(VLOOKUP(LH$2&amp;$A20,'EFL2'!$B:$C,MATCH("HOME",'EFL2'!$B$1:$C$1,0),0),"")&amp;IFERROR(VLOOKUP(LH$2&amp;$A20,'UCL2'!$C:$F,MATCH("AWAY",'UCL2'!$C$1:$F$1,0),0),"")&amp;IFERROR(VLOOKUP(LH$2&amp;$A20,'UCL2'!$D:$E,MATCH("HOME",'UCL2'!$D$1:$E$1,0),0),"")&amp;IFERROR(VLOOKUP(LH$2&amp;$A20,'EU2'!$C:$F,MATCH("AWAY",'EU2'!$C$1:$F$1,0),0),"")&amp;IFERROR(VLOOKUP(LH$2&amp;$A20,'EU2'!$D:$E,MATCH("HOME",'EU2'!$D$1:$E$1,0),0),"")&amp;IFERROR(VLOOKUP(LH$2&amp;$A20,'EUC2'!$C:$F,MATCH("AWAY",'EUC2'!$C$1:$F$1,0),0),"")&amp;IFERROR(VLOOKUP(LH$2&amp;$A20,'EUC2'!$D:$E,MATCH("HOME",'EUC2'!$D$1:$E$1,0),0),"")</f>
        <v/>
      </c>
      <c r="LI20" s="25" t="str">
        <f>IFERROR(VLOOKUP(LI$2&amp;$B20,'FPL FIX2'!$N$1:$Q$400,MATCH("HOME",'FPL FIX2'!$N$1:$Q$1,0),0),"")&amp;IFERROR(VLOOKUP(LI$2&amp;$B20,'FPL FIX2'!$O$1:$P$400,MATCH("AWAY",'FPL FIX2'!$O$1:$P$1,0),0),"")&amp;IFERROR(VLOOKUP(LI$2&amp;$A20,'FA2'!$A:$D,MATCH("AWAY",'FA2'!$A$1:$D$1,0),0),"")&amp;IFERROR(VLOOKUP(LI$2&amp;$A20,'FA2'!$B:$C,MATCH("HOME",'FA2'!$B$1:$C$1,0),0),"")&amp;IFERROR(VLOOKUP(LI$2&amp;$A20,'EFL2'!$A:$D,MATCH("AWAY",'EFL2'!$A$1:$D$1,0),0),"")&amp;IFERROR(VLOOKUP(LI$2&amp;$A20,'EFL2'!$B:$C,MATCH("HOME",'EFL2'!$B$1:$C$1,0),0),"")&amp;IFERROR(VLOOKUP(LI$2&amp;$A20,'UCL2'!$C:$F,MATCH("AWAY",'UCL2'!$C$1:$F$1,0),0),"")&amp;IFERROR(VLOOKUP(LI$2&amp;$A20,'UCL2'!$D:$E,MATCH("HOME",'UCL2'!$D$1:$E$1,0),0),"")&amp;IFERROR(VLOOKUP(LI$2&amp;$A20,'EU2'!$C:$F,MATCH("AWAY",'EU2'!$C$1:$F$1,0),0),"")&amp;IFERROR(VLOOKUP(LI$2&amp;$A20,'EU2'!$D:$E,MATCH("HOME",'EU2'!$D$1:$E$1,0),0),"")&amp;IFERROR(VLOOKUP(LI$2&amp;$A20,'EUC2'!$C:$F,MATCH("AWAY",'EUC2'!$C$1:$F$1,0),0),"")&amp;IFERROR(VLOOKUP(LI$2&amp;$A20,'EUC2'!$D:$E,MATCH("HOME",'EUC2'!$D$1:$E$1,0),0),"")</f>
        <v/>
      </c>
      <c r="LJ20" s="25" t="str">
        <f>IFERROR(VLOOKUP(LJ$2&amp;$B20,'FPL FIX2'!$N$1:$Q$400,MATCH("HOME",'FPL FIX2'!$N$1:$Q$1,0),0),"")&amp;IFERROR(VLOOKUP(LJ$2&amp;$B20,'FPL FIX2'!$O$1:$P$400,MATCH("AWAY",'FPL FIX2'!$O$1:$P$1,0),0),"")&amp;IFERROR(VLOOKUP(LJ$2&amp;$A20,'FA2'!$A:$D,MATCH("AWAY",'FA2'!$A$1:$D$1,0),0),"")&amp;IFERROR(VLOOKUP(LJ$2&amp;$A20,'FA2'!$B:$C,MATCH("HOME",'FA2'!$B$1:$C$1,0),0),"")&amp;IFERROR(VLOOKUP(LJ$2&amp;$A20,'EFL2'!$A:$D,MATCH("AWAY",'EFL2'!$A$1:$D$1,0),0),"")&amp;IFERROR(VLOOKUP(LJ$2&amp;$A20,'EFL2'!$B:$C,MATCH("HOME",'EFL2'!$B$1:$C$1,0),0),"")&amp;IFERROR(VLOOKUP(LJ$2&amp;$A20,'UCL2'!$C:$F,MATCH("AWAY",'UCL2'!$C$1:$F$1,0),0),"")&amp;IFERROR(VLOOKUP(LJ$2&amp;$A20,'UCL2'!$D:$E,MATCH("HOME",'UCL2'!$D$1:$E$1,0),0),"")&amp;IFERROR(VLOOKUP(LJ$2&amp;$A20,'EU2'!$C:$F,MATCH("AWAY",'EU2'!$C$1:$F$1,0),0),"")&amp;IFERROR(VLOOKUP(LJ$2&amp;$A20,'EU2'!$D:$E,MATCH("HOME",'EU2'!$D$1:$E$1,0),0),"")&amp;IFERROR(VLOOKUP(LJ$2&amp;$A20,'EUC2'!$C:$F,MATCH("AWAY",'EUC2'!$C$1:$F$1,0),0),"")&amp;IFERROR(VLOOKUP(LJ$2&amp;$A20,'EUC2'!$D:$E,MATCH("HOME",'EUC2'!$D$1:$E$1,0),0),"")</f>
        <v/>
      </c>
      <c r="LK20" s="25" t="str">
        <f>IFERROR(VLOOKUP(LK$2&amp;$B20,'FPL FIX2'!$N$1:$Q$400,MATCH("HOME",'FPL FIX2'!$N$1:$Q$1,0),0),"")&amp;IFERROR(VLOOKUP(LK$2&amp;$B20,'FPL FIX2'!$O$1:$P$400,MATCH("AWAY",'FPL FIX2'!$O$1:$P$1,0),0),"")&amp;IFERROR(VLOOKUP(LK$2&amp;$A20,'FA2'!$A:$D,MATCH("AWAY",'FA2'!$A$1:$D$1,0),0),"")&amp;IFERROR(VLOOKUP(LK$2&amp;$A20,'FA2'!$B:$C,MATCH("HOME",'FA2'!$B$1:$C$1,0),0),"")&amp;IFERROR(VLOOKUP(LK$2&amp;$A20,'EFL2'!$A:$D,MATCH("AWAY",'EFL2'!$A$1:$D$1,0),0),"")&amp;IFERROR(VLOOKUP(LK$2&amp;$A20,'EFL2'!$B:$C,MATCH("HOME",'EFL2'!$B$1:$C$1,0),0),"")&amp;IFERROR(VLOOKUP(LK$2&amp;$A20,'UCL2'!$C:$F,MATCH("AWAY",'UCL2'!$C$1:$F$1,0),0),"")&amp;IFERROR(VLOOKUP(LK$2&amp;$A20,'UCL2'!$D:$E,MATCH("HOME",'UCL2'!$D$1:$E$1,0),0),"")&amp;IFERROR(VLOOKUP(LK$2&amp;$A20,'EU2'!$C:$F,MATCH("AWAY",'EU2'!$C$1:$F$1,0),0),"")&amp;IFERROR(VLOOKUP(LK$2&amp;$A20,'EU2'!$D:$E,MATCH("HOME",'EU2'!$D$1:$E$1,0),0),"")&amp;IFERROR(VLOOKUP(LK$2&amp;$A20,'EUC2'!$C:$F,MATCH("AWAY",'EUC2'!$C$1:$F$1,0),0),"")&amp;IFERROR(VLOOKUP(LK$2&amp;$A20,'EUC2'!$D:$E,MATCH("HOME",'EUC2'!$D$1:$E$1,0),0),"")</f>
        <v/>
      </c>
      <c r="LL20" s="25" t="str">
        <f>IFERROR(VLOOKUP(LL$2&amp;$B20,'FPL FIX2'!$N$1:$Q$400,MATCH("HOME",'FPL FIX2'!$N$1:$Q$1,0),0),"")&amp;IFERROR(VLOOKUP(LL$2&amp;$B20,'FPL FIX2'!$O$1:$P$400,MATCH("AWAY",'FPL FIX2'!$O$1:$P$1,0),0),"")&amp;IFERROR(VLOOKUP(LL$2&amp;$A20,'FA2'!$A:$D,MATCH("AWAY",'FA2'!$A$1:$D$1,0),0),"")&amp;IFERROR(VLOOKUP(LL$2&amp;$A20,'FA2'!$B:$C,MATCH("HOME",'FA2'!$B$1:$C$1,0),0),"")&amp;IFERROR(VLOOKUP(LL$2&amp;$A20,'EFL2'!$A:$D,MATCH("AWAY",'EFL2'!$A$1:$D$1,0),0),"")&amp;IFERROR(VLOOKUP(LL$2&amp;$A20,'EFL2'!$B:$C,MATCH("HOME",'EFL2'!$B$1:$C$1,0),0),"")&amp;IFERROR(VLOOKUP(LL$2&amp;$A20,'UCL2'!$C:$F,MATCH("AWAY",'UCL2'!$C$1:$F$1,0),0),"")&amp;IFERROR(VLOOKUP(LL$2&amp;$A20,'UCL2'!$D:$E,MATCH("HOME",'UCL2'!$D$1:$E$1,0),0),"")&amp;IFERROR(VLOOKUP(LL$2&amp;$A20,'EU2'!$C:$F,MATCH("AWAY",'EU2'!$C$1:$F$1,0),0),"")&amp;IFERROR(VLOOKUP(LL$2&amp;$A20,'EU2'!$D:$E,MATCH("HOME",'EU2'!$D$1:$E$1,0),0),"")&amp;IFERROR(VLOOKUP(LL$2&amp;$A20,'EUC2'!$C:$F,MATCH("AWAY",'EUC2'!$C$1:$F$1,0),0),"")&amp;IFERROR(VLOOKUP(LL$2&amp;$A20,'EUC2'!$D:$E,MATCH("HOME",'EUC2'!$D$1:$E$1,0),0),"")</f>
        <v/>
      </c>
      <c r="LM20" s="25" t="str">
        <f>IFERROR(VLOOKUP(LM$2&amp;$B20,'FPL FIX2'!$N$1:$Q$400,MATCH("HOME",'FPL FIX2'!$N$1:$Q$1,0),0),"")&amp;IFERROR(VLOOKUP(LM$2&amp;$B20,'FPL FIX2'!$O$1:$P$400,MATCH("AWAY",'FPL FIX2'!$O$1:$P$1,0),0),"")&amp;IFERROR(VLOOKUP(LM$2&amp;$A20,'FA2'!$A:$D,MATCH("AWAY",'FA2'!$A$1:$D$1,0),0),"")&amp;IFERROR(VLOOKUP(LM$2&amp;$A20,'FA2'!$B:$C,MATCH("HOME",'FA2'!$B$1:$C$1,0),0),"")&amp;IFERROR(VLOOKUP(LM$2&amp;$A20,'EFL2'!$A:$D,MATCH("AWAY",'EFL2'!$A$1:$D$1,0),0),"")&amp;IFERROR(VLOOKUP(LM$2&amp;$A20,'EFL2'!$B:$C,MATCH("HOME",'EFL2'!$B$1:$C$1,0),0),"")&amp;IFERROR(VLOOKUP(LM$2&amp;$A20,'UCL2'!$C:$F,MATCH("AWAY",'UCL2'!$C$1:$F$1,0),0),"")&amp;IFERROR(VLOOKUP(LM$2&amp;$A20,'UCL2'!$D:$E,MATCH("HOME",'UCL2'!$D$1:$E$1,0),0),"")&amp;IFERROR(VLOOKUP(LM$2&amp;$A20,'EU2'!$C:$F,MATCH("AWAY",'EU2'!$C$1:$F$1,0),0),"")&amp;IFERROR(VLOOKUP(LM$2&amp;$A20,'EU2'!$D:$E,MATCH("HOME",'EU2'!$D$1:$E$1,0),0),"")&amp;IFERROR(VLOOKUP(LM$2&amp;$A20,'EUC2'!$C:$F,MATCH("AWAY",'EUC2'!$C$1:$F$1,0),0),"")&amp;IFERROR(VLOOKUP(LM$2&amp;$A20,'EUC2'!$D:$E,MATCH("HOME",'EUC2'!$D$1:$E$1,0),0),"")</f>
        <v/>
      </c>
      <c r="LN20" s="25" t="str">
        <f>IFERROR(VLOOKUP(LN$2&amp;$B20,'FPL FIX2'!$N$1:$Q$400,MATCH("HOME",'FPL FIX2'!$N$1:$Q$1,0),0),"")&amp;IFERROR(VLOOKUP(LN$2&amp;$B20,'FPL FIX2'!$O$1:$P$400,MATCH("AWAY",'FPL FIX2'!$O$1:$P$1,0),0),"")&amp;IFERROR(VLOOKUP(LN$2&amp;$A20,'FA2'!$A:$D,MATCH("AWAY",'FA2'!$A$1:$D$1,0),0),"")&amp;IFERROR(VLOOKUP(LN$2&amp;$A20,'FA2'!$B:$C,MATCH("HOME",'FA2'!$B$1:$C$1,0),0),"")&amp;IFERROR(VLOOKUP(LN$2&amp;$A20,'EFL2'!$A:$D,MATCH("AWAY",'EFL2'!$A$1:$D$1,0),0),"")&amp;IFERROR(VLOOKUP(LN$2&amp;$A20,'EFL2'!$B:$C,MATCH("HOME",'EFL2'!$B$1:$C$1,0),0),"")&amp;IFERROR(VLOOKUP(LN$2&amp;$A20,'UCL2'!$C:$F,MATCH("AWAY",'UCL2'!$C$1:$F$1,0),0),"")&amp;IFERROR(VLOOKUP(LN$2&amp;$A20,'UCL2'!$D:$E,MATCH("HOME",'UCL2'!$D$1:$E$1,0),0),"")&amp;IFERROR(VLOOKUP(LN$2&amp;$A20,'EU2'!$C:$F,MATCH("AWAY",'EU2'!$C$1:$F$1,0),0),"")&amp;IFERROR(VLOOKUP(LN$2&amp;$A20,'EU2'!$D:$E,MATCH("HOME",'EU2'!$D$1:$E$1,0),0),"")&amp;IFERROR(VLOOKUP(LN$2&amp;$A20,'EUC2'!$C:$F,MATCH("AWAY",'EUC2'!$C$1:$F$1,0),0),"")&amp;IFERROR(VLOOKUP(LN$2&amp;$A20,'EUC2'!$D:$E,MATCH("HOME",'EUC2'!$D$1:$E$1,0),0),"")</f>
        <v/>
      </c>
      <c r="LO20" s="25" t="str">
        <f>IFERROR(VLOOKUP(LO$2&amp;$B20,'FPL FIX2'!$N$1:$Q$400,MATCH("HOME",'FPL FIX2'!$N$1:$Q$1,0),0),"")&amp;IFERROR(VLOOKUP(LO$2&amp;$B20,'FPL FIX2'!$O$1:$P$400,MATCH("AWAY",'FPL FIX2'!$O$1:$P$1,0),0),"")&amp;IFERROR(VLOOKUP(LO$2&amp;$A20,'FA2'!$A:$D,MATCH("AWAY",'FA2'!$A$1:$D$1,0),0),"")&amp;IFERROR(VLOOKUP(LO$2&amp;$A20,'FA2'!$B:$C,MATCH("HOME",'FA2'!$B$1:$C$1,0),0),"")&amp;IFERROR(VLOOKUP(LO$2&amp;$A20,'EFL2'!$A:$D,MATCH("AWAY",'EFL2'!$A$1:$D$1,0),0),"")&amp;IFERROR(VLOOKUP(LO$2&amp;$A20,'EFL2'!$B:$C,MATCH("HOME",'EFL2'!$B$1:$C$1,0),0),"")&amp;IFERROR(VLOOKUP(LO$2&amp;$A20,'UCL2'!$C:$F,MATCH("AWAY",'UCL2'!$C$1:$F$1,0),0),"")&amp;IFERROR(VLOOKUP(LO$2&amp;$A20,'UCL2'!$D:$E,MATCH("HOME",'UCL2'!$D$1:$E$1,0),0),"")&amp;IFERROR(VLOOKUP(LO$2&amp;$A20,'EU2'!$C:$F,MATCH("AWAY",'EU2'!$C$1:$F$1,0),0),"")&amp;IFERROR(VLOOKUP(LO$2&amp;$A20,'EU2'!$D:$E,MATCH("HOME",'EU2'!$D$1:$E$1,0),0),"")&amp;IFERROR(VLOOKUP(LO$2&amp;$A20,'EUC2'!$C:$F,MATCH("AWAY",'EUC2'!$C$1:$F$1,0),0),"")&amp;IFERROR(VLOOKUP(LO$2&amp;$A20,'EUC2'!$D:$E,MATCH("HOME",'EUC2'!$D$1:$E$1,0),0),"")</f>
        <v/>
      </c>
      <c r="LP20" s="25" t="str">
        <f>IFERROR(VLOOKUP(LP$2&amp;$B20,'FPL FIX2'!$N$1:$Q$400,MATCH("HOME",'FPL FIX2'!$N$1:$Q$1,0),0),"")&amp;IFERROR(VLOOKUP(LP$2&amp;$B20,'FPL FIX2'!$O$1:$P$400,MATCH("AWAY",'FPL FIX2'!$O$1:$P$1,0),0),"")&amp;IFERROR(VLOOKUP(LP$2&amp;$A20,'FA2'!$A:$D,MATCH("AWAY",'FA2'!$A$1:$D$1,0),0),"")&amp;IFERROR(VLOOKUP(LP$2&amp;$A20,'FA2'!$B:$C,MATCH("HOME",'FA2'!$B$1:$C$1,0),0),"")&amp;IFERROR(VLOOKUP(LP$2&amp;$A20,'EFL2'!$A:$D,MATCH("AWAY",'EFL2'!$A$1:$D$1,0),0),"")&amp;IFERROR(VLOOKUP(LP$2&amp;$A20,'EFL2'!$B:$C,MATCH("HOME",'EFL2'!$B$1:$C$1,0),0),"")&amp;IFERROR(VLOOKUP(LP$2&amp;$A20,'UCL2'!$C:$F,MATCH("AWAY",'UCL2'!$C$1:$F$1,0),0),"")&amp;IFERROR(VLOOKUP(LP$2&amp;$A20,'UCL2'!$D:$E,MATCH("HOME",'UCL2'!$D$1:$E$1,0),0),"")&amp;IFERROR(VLOOKUP(LP$2&amp;$A20,'EU2'!$C:$F,MATCH("AWAY",'EU2'!$C$1:$F$1,0),0),"")&amp;IFERROR(VLOOKUP(LP$2&amp;$A20,'EU2'!$D:$E,MATCH("HOME",'EU2'!$D$1:$E$1,0),0),"")&amp;IFERROR(VLOOKUP(LP$2&amp;$A20,'EUC2'!$C:$F,MATCH("AWAY",'EUC2'!$C$1:$F$1,0),0),"")&amp;IFERROR(VLOOKUP(LP$2&amp;$A20,'EUC2'!$D:$E,MATCH("HOME",'EUC2'!$D$1:$E$1,0),0),"")</f>
        <v/>
      </c>
      <c r="LQ20" s="25" t="str">
        <f>IFERROR(VLOOKUP(LQ$2&amp;$B20,'FPL FIX2'!$N$1:$Q$400,MATCH("HOME",'FPL FIX2'!$N$1:$Q$1,0),0),"")&amp;IFERROR(VLOOKUP(LQ$2&amp;$B20,'FPL FIX2'!$O$1:$P$400,MATCH("AWAY",'FPL FIX2'!$O$1:$P$1,0),0),"")&amp;IFERROR(VLOOKUP(LQ$2&amp;$A20,'FA2'!$A:$D,MATCH("AWAY",'FA2'!$A$1:$D$1,0),0),"")&amp;IFERROR(VLOOKUP(LQ$2&amp;$A20,'FA2'!$B:$C,MATCH("HOME",'FA2'!$B$1:$C$1,0),0),"")&amp;IFERROR(VLOOKUP(LQ$2&amp;$A20,'EFL2'!$A:$D,MATCH("AWAY",'EFL2'!$A$1:$D$1,0),0),"")&amp;IFERROR(VLOOKUP(LQ$2&amp;$A20,'EFL2'!$B:$C,MATCH("HOME",'EFL2'!$B$1:$C$1,0),0),"")&amp;IFERROR(VLOOKUP(LQ$2&amp;$A20,'UCL2'!$C:$F,MATCH("AWAY",'UCL2'!$C$1:$F$1,0),0),"")&amp;IFERROR(VLOOKUP(LQ$2&amp;$A20,'UCL2'!$D:$E,MATCH("HOME",'UCL2'!$D$1:$E$1,0),0),"")&amp;IFERROR(VLOOKUP(LQ$2&amp;$A20,'EU2'!$C:$F,MATCH("AWAY",'EU2'!$C$1:$F$1,0),0),"")&amp;IFERROR(VLOOKUP(LQ$2&amp;$A20,'EU2'!$D:$E,MATCH("HOME",'EU2'!$D$1:$E$1,0),0),"")&amp;IFERROR(VLOOKUP(LQ$2&amp;$A20,'EUC2'!$C:$F,MATCH("AWAY",'EUC2'!$C$1:$F$1,0),0),"")&amp;IFERROR(VLOOKUP(LQ$2&amp;$A20,'EUC2'!$D:$E,MATCH("HOME",'EUC2'!$D$1:$E$1,0),0),"")</f>
        <v/>
      </c>
      <c r="LR20" s="25" t="str">
        <f>IFERROR(VLOOKUP(LR$2&amp;$B20,'FPL FIX2'!$N$1:$Q$400,MATCH("HOME",'FPL FIX2'!$N$1:$Q$1,0),0),"")&amp;IFERROR(VLOOKUP(LR$2&amp;$B20,'FPL FIX2'!$O$1:$P$400,MATCH("AWAY",'FPL FIX2'!$O$1:$P$1,0),0),"")&amp;IFERROR(VLOOKUP(LR$2&amp;$A20,'FA2'!$A:$D,MATCH("AWAY",'FA2'!$A$1:$D$1,0),0),"")&amp;IFERROR(VLOOKUP(LR$2&amp;$A20,'FA2'!$B:$C,MATCH("HOME",'FA2'!$B$1:$C$1,0),0),"")&amp;IFERROR(VLOOKUP(LR$2&amp;$A20,'EFL2'!$A:$D,MATCH("AWAY",'EFL2'!$A$1:$D$1,0),0),"")&amp;IFERROR(VLOOKUP(LR$2&amp;$A20,'EFL2'!$B:$C,MATCH("HOME",'EFL2'!$B$1:$C$1,0),0),"")&amp;IFERROR(VLOOKUP(LR$2&amp;$A20,'UCL2'!$C:$F,MATCH("AWAY",'UCL2'!$C$1:$F$1,0),0),"")&amp;IFERROR(VLOOKUP(LR$2&amp;$A20,'UCL2'!$D:$E,MATCH("HOME",'UCL2'!$D$1:$E$1,0),0),"")&amp;IFERROR(VLOOKUP(LR$2&amp;$A20,'EU2'!$C:$F,MATCH("AWAY",'EU2'!$C$1:$F$1,0),0),"")&amp;IFERROR(VLOOKUP(LR$2&amp;$A20,'EU2'!$D:$E,MATCH("HOME",'EU2'!$D$1:$E$1,0),0),"")&amp;IFERROR(VLOOKUP(LR$2&amp;$A20,'EUC2'!$C:$F,MATCH("AWAY",'EUC2'!$C$1:$F$1,0),0),"")&amp;IFERROR(VLOOKUP(LR$2&amp;$A20,'EUC2'!$D:$E,MATCH("HOME",'EUC2'!$D$1:$E$1,0),0),"")</f>
        <v/>
      </c>
      <c r="LS20" s="25" t="str">
        <f>IFERROR(VLOOKUP(LS$2&amp;$B20,'FPL FIX2'!$N$1:$Q$400,MATCH("HOME",'FPL FIX2'!$N$1:$Q$1,0),0),"")&amp;IFERROR(VLOOKUP(LS$2&amp;$B20,'FPL FIX2'!$O$1:$P$400,MATCH("AWAY",'FPL FIX2'!$O$1:$P$1,0),0),"")&amp;IFERROR(VLOOKUP(LS$2&amp;$A20,'FA2'!$A:$D,MATCH("AWAY",'FA2'!$A$1:$D$1,0),0),"")&amp;IFERROR(VLOOKUP(LS$2&amp;$A20,'FA2'!$B:$C,MATCH("HOME",'FA2'!$B$1:$C$1,0),0),"")&amp;IFERROR(VLOOKUP(LS$2&amp;$A20,'EFL2'!$A:$D,MATCH("AWAY",'EFL2'!$A$1:$D$1,0),0),"")&amp;IFERROR(VLOOKUP(LS$2&amp;$A20,'EFL2'!$B:$C,MATCH("HOME",'EFL2'!$B$1:$C$1,0),0),"")&amp;IFERROR(VLOOKUP(LS$2&amp;$A20,'UCL2'!$C:$F,MATCH("AWAY",'UCL2'!$C$1:$F$1,0),0),"")&amp;IFERROR(VLOOKUP(LS$2&amp;$A20,'UCL2'!$D:$E,MATCH("HOME",'UCL2'!$D$1:$E$1,0),0),"")&amp;IFERROR(VLOOKUP(LS$2&amp;$A20,'EU2'!$C:$F,MATCH("AWAY",'EU2'!$C$1:$F$1,0),0),"")&amp;IFERROR(VLOOKUP(LS$2&amp;$A20,'EU2'!$D:$E,MATCH("HOME",'EU2'!$D$1:$E$1,0),0),"")&amp;IFERROR(VLOOKUP(LS$2&amp;$A20,'EUC2'!$C:$F,MATCH("AWAY",'EUC2'!$C$1:$F$1,0),0),"")&amp;IFERROR(VLOOKUP(LS$2&amp;$A20,'EUC2'!$D:$E,MATCH("HOME",'EUC2'!$D$1:$E$1,0),0),"")</f>
        <v/>
      </c>
      <c r="LT20" s="25" t="str">
        <f>IFERROR(VLOOKUP(LT$2&amp;$B20,'FPL FIX2'!$N$1:$Q$400,MATCH("HOME",'FPL FIX2'!$N$1:$Q$1,0),0),"")&amp;IFERROR(VLOOKUP(LT$2&amp;$B20,'FPL FIX2'!$O$1:$P$400,MATCH("AWAY",'FPL FIX2'!$O$1:$P$1,0),0),"")&amp;IFERROR(VLOOKUP(LT$2&amp;$A20,'FA2'!$A:$D,MATCH("AWAY",'FA2'!$A$1:$D$1,0),0),"")&amp;IFERROR(VLOOKUP(LT$2&amp;$A20,'FA2'!$B:$C,MATCH("HOME",'FA2'!$B$1:$C$1,0),0),"")&amp;IFERROR(VLOOKUP(LT$2&amp;$A20,'EFL2'!$A:$D,MATCH("AWAY",'EFL2'!$A$1:$D$1,0),0),"")&amp;IFERROR(VLOOKUP(LT$2&amp;$A20,'EFL2'!$B:$C,MATCH("HOME",'EFL2'!$B$1:$C$1,0),0),"")&amp;IFERROR(VLOOKUP(LT$2&amp;$A20,'UCL2'!$C:$F,MATCH("AWAY",'UCL2'!$C$1:$F$1,0),0),"")&amp;IFERROR(VLOOKUP(LT$2&amp;$A20,'UCL2'!$D:$E,MATCH("HOME",'UCL2'!$D$1:$E$1,0),0),"")&amp;IFERROR(VLOOKUP(LT$2&amp;$A20,'EU2'!$C:$F,MATCH("AWAY",'EU2'!$C$1:$F$1,0),0),"")&amp;IFERROR(VLOOKUP(LT$2&amp;$A20,'EU2'!$D:$E,MATCH("HOME",'EU2'!$D$1:$E$1,0),0),"")&amp;IFERROR(VLOOKUP(LT$2&amp;$A20,'EUC2'!$C:$F,MATCH("AWAY",'EUC2'!$C$1:$F$1,0),0),"")&amp;IFERROR(VLOOKUP(LT$2&amp;$A20,'EUC2'!$D:$E,MATCH("HOME",'EUC2'!$D$1:$E$1,0),0),"")</f>
        <v/>
      </c>
      <c r="LU20" s="25" t="str">
        <f>IFERROR(VLOOKUP(LU$2&amp;$B20,'FPL FIX2'!$N$1:$Q$400,MATCH("HOME",'FPL FIX2'!$N$1:$Q$1,0),0),"")&amp;IFERROR(VLOOKUP(LU$2&amp;$B20,'FPL FIX2'!$O$1:$P$400,MATCH("AWAY",'FPL FIX2'!$O$1:$P$1,0),0),"")&amp;IFERROR(VLOOKUP(LU$2&amp;$A20,'FA2'!$A:$D,MATCH("AWAY",'FA2'!$A$1:$D$1,0),0),"")&amp;IFERROR(VLOOKUP(LU$2&amp;$A20,'FA2'!$B:$C,MATCH("HOME",'FA2'!$B$1:$C$1,0),0),"")&amp;IFERROR(VLOOKUP(LU$2&amp;$A20,'EFL2'!$A:$D,MATCH("AWAY",'EFL2'!$A$1:$D$1,0),0),"")&amp;IFERROR(VLOOKUP(LU$2&amp;$A20,'EFL2'!$B:$C,MATCH("HOME",'EFL2'!$B$1:$C$1,0),0),"")&amp;IFERROR(VLOOKUP(LU$2&amp;$A20,'UCL2'!$C:$F,MATCH("AWAY",'UCL2'!$C$1:$F$1,0),0),"")&amp;IFERROR(VLOOKUP(LU$2&amp;$A20,'UCL2'!$D:$E,MATCH("HOME",'UCL2'!$D$1:$E$1,0),0),"")&amp;IFERROR(VLOOKUP(LU$2&amp;$A20,'EU2'!$C:$F,MATCH("AWAY",'EU2'!$C$1:$F$1,0),0),"")&amp;IFERROR(VLOOKUP(LU$2&amp;$A20,'EU2'!$D:$E,MATCH("HOME",'EU2'!$D$1:$E$1,0),0),"")&amp;IFERROR(VLOOKUP(LU$2&amp;$A20,'EUC2'!$C:$F,MATCH("AWAY",'EUC2'!$C$1:$F$1,0),0),"")&amp;IFERROR(VLOOKUP(LU$2&amp;$A20,'EUC2'!$D:$E,MATCH("HOME",'EUC2'!$D$1:$E$1,0),0),"")</f>
        <v/>
      </c>
      <c r="LV20" s="25" t="str">
        <f>IFERROR(VLOOKUP(LV$2&amp;$B20,'FPL FIX2'!$N$1:$Q$400,MATCH("HOME",'FPL FIX2'!$N$1:$Q$1,0),0),"")&amp;IFERROR(VLOOKUP(LV$2&amp;$B20,'FPL FIX2'!$O$1:$P$400,MATCH("AWAY",'FPL FIX2'!$O$1:$P$1,0),0),"")&amp;IFERROR(VLOOKUP(LV$2&amp;$A20,'FA2'!$A:$D,MATCH("AWAY",'FA2'!$A$1:$D$1,0),0),"")&amp;IFERROR(VLOOKUP(LV$2&amp;$A20,'FA2'!$B:$C,MATCH("HOME",'FA2'!$B$1:$C$1,0),0),"")&amp;IFERROR(VLOOKUP(LV$2&amp;$A20,'EFL2'!$A:$D,MATCH("AWAY",'EFL2'!$A$1:$D$1,0),0),"")&amp;IFERROR(VLOOKUP(LV$2&amp;$A20,'EFL2'!$B:$C,MATCH("HOME",'EFL2'!$B$1:$C$1,0),0),"")&amp;IFERROR(VLOOKUP(LV$2&amp;$A20,'UCL2'!$C:$F,MATCH("AWAY",'UCL2'!$C$1:$F$1,0),0),"")&amp;IFERROR(VLOOKUP(LV$2&amp;$A20,'UCL2'!$D:$E,MATCH("HOME",'UCL2'!$D$1:$E$1,0),0),"")&amp;IFERROR(VLOOKUP(LV$2&amp;$A20,'EU2'!$C:$F,MATCH("AWAY",'EU2'!$C$1:$F$1,0),0),"")&amp;IFERROR(VLOOKUP(LV$2&amp;$A20,'EU2'!$D:$E,MATCH("HOME",'EU2'!$D$1:$E$1,0),0),"")&amp;IFERROR(VLOOKUP(LV$2&amp;$A20,'EUC2'!$C:$F,MATCH("AWAY",'EUC2'!$C$1:$F$1,0),0),"")&amp;IFERROR(VLOOKUP(LV$2&amp;$A20,'EUC2'!$D:$E,MATCH("HOME",'EUC2'!$D$1:$E$1,0),0),"")</f>
        <v/>
      </c>
      <c r="LW20" s="25" t="str">
        <f>IFERROR(VLOOKUP(LW$2&amp;$B20,'FPL FIX2'!$N$1:$Q$400,MATCH("HOME",'FPL FIX2'!$N$1:$Q$1,0),0),"")&amp;IFERROR(VLOOKUP(LW$2&amp;$B20,'FPL FIX2'!$O$1:$P$400,MATCH("AWAY",'FPL FIX2'!$O$1:$P$1,0),0),"")&amp;IFERROR(VLOOKUP(LW$2&amp;$A20,'FA2'!$A:$D,MATCH("AWAY",'FA2'!$A$1:$D$1,0),0),"")&amp;IFERROR(VLOOKUP(LW$2&amp;$A20,'FA2'!$B:$C,MATCH("HOME",'FA2'!$B$1:$C$1,0),0),"")&amp;IFERROR(VLOOKUP(LW$2&amp;$A20,'EFL2'!$A:$D,MATCH("AWAY",'EFL2'!$A$1:$D$1,0),0),"")&amp;IFERROR(VLOOKUP(LW$2&amp;$A20,'EFL2'!$B:$C,MATCH("HOME",'EFL2'!$B$1:$C$1,0),0),"")&amp;IFERROR(VLOOKUP(LW$2&amp;$A20,'UCL2'!$C:$F,MATCH("AWAY",'UCL2'!$C$1:$F$1,0),0),"")&amp;IFERROR(VLOOKUP(LW$2&amp;$A20,'UCL2'!$D:$E,MATCH("HOME",'UCL2'!$D$1:$E$1,0),0),"")&amp;IFERROR(VLOOKUP(LW$2&amp;$A20,'EU2'!$C:$F,MATCH("AWAY",'EU2'!$C$1:$F$1,0),0),"")&amp;IFERROR(VLOOKUP(LW$2&amp;$A20,'EU2'!$D:$E,MATCH("HOME",'EU2'!$D$1:$E$1,0),0),"")&amp;IFERROR(VLOOKUP(LW$2&amp;$A20,'EUC2'!$C:$F,MATCH("AWAY",'EUC2'!$C$1:$F$1,0),0),"")&amp;IFERROR(VLOOKUP(LW$2&amp;$A20,'EUC2'!$D:$E,MATCH("HOME",'EUC2'!$D$1:$E$1,0),0),"")</f>
        <v/>
      </c>
      <c r="LX20" s="25" t="str">
        <f>IFERROR(VLOOKUP(LX$2&amp;$B20,'FPL FIX2'!$N$1:$Q$400,MATCH("HOME",'FPL FIX2'!$N$1:$Q$1,0),0),"")&amp;IFERROR(VLOOKUP(LX$2&amp;$B20,'FPL FIX2'!$O$1:$P$400,MATCH("AWAY",'FPL FIX2'!$O$1:$P$1,0),0),"")&amp;IFERROR(VLOOKUP(LX$2&amp;$A20,'FA2'!$A:$D,MATCH("AWAY",'FA2'!$A$1:$D$1,0),0),"")&amp;IFERROR(VLOOKUP(LX$2&amp;$A20,'FA2'!$B:$C,MATCH("HOME",'FA2'!$B$1:$C$1,0),0),"")&amp;IFERROR(VLOOKUP(LX$2&amp;$A20,'EFL2'!$A:$D,MATCH("AWAY",'EFL2'!$A$1:$D$1,0),0),"")&amp;IFERROR(VLOOKUP(LX$2&amp;$A20,'EFL2'!$B:$C,MATCH("HOME",'EFL2'!$B$1:$C$1,0),0),"")&amp;IFERROR(VLOOKUP(LX$2&amp;$A20,'UCL2'!$C:$F,MATCH("AWAY",'UCL2'!$C$1:$F$1,0),0),"")&amp;IFERROR(VLOOKUP(LX$2&amp;$A20,'UCL2'!$D:$E,MATCH("HOME",'UCL2'!$D$1:$E$1,0),0),"")&amp;IFERROR(VLOOKUP(LX$2&amp;$A20,'EU2'!$C:$F,MATCH("AWAY",'EU2'!$C$1:$F$1,0),0),"")&amp;IFERROR(VLOOKUP(LX$2&amp;$A20,'EU2'!$D:$E,MATCH("HOME",'EU2'!$D$1:$E$1,0),0),"")&amp;IFERROR(VLOOKUP(LX$2&amp;$A20,'EUC2'!$C:$F,MATCH("AWAY",'EUC2'!$C$1:$F$1,0),0),"")&amp;IFERROR(VLOOKUP(LX$2&amp;$A20,'EUC2'!$D:$E,MATCH("HOME",'EUC2'!$D$1:$E$1,0),0),"")</f>
        <v/>
      </c>
      <c r="LY20" s="25" t="str">
        <f>IFERROR(VLOOKUP(LY$2&amp;$B20,'FPL FIX2'!$N$1:$Q$400,MATCH("HOME",'FPL FIX2'!$N$1:$Q$1,0),0),"")&amp;IFERROR(VLOOKUP(LY$2&amp;$B20,'FPL FIX2'!$O$1:$P$400,MATCH("AWAY",'FPL FIX2'!$O$1:$P$1,0),0),"")&amp;IFERROR(VLOOKUP(LY$2&amp;$A20,'FA2'!$A:$D,MATCH("AWAY",'FA2'!$A$1:$D$1,0),0),"")&amp;IFERROR(VLOOKUP(LY$2&amp;$A20,'FA2'!$B:$C,MATCH("HOME",'FA2'!$B$1:$C$1,0),0),"")&amp;IFERROR(VLOOKUP(LY$2&amp;$A20,'EFL2'!$A:$D,MATCH("AWAY",'EFL2'!$A$1:$D$1,0),0),"")&amp;IFERROR(VLOOKUP(LY$2&amp;$A20,'EFL2'!$B:$C,MATCH("HOME",'EFL2'!$B$1:$C$1,0),0),"")&amp;IFERROR(VLOOKUP(LY$2&amp;$A20,'UCL2'!$C:$F,MATCH("AWAY",'UCL2'!$C$1:$F$1,0),0),"")&amp;IFERROR(VLOOKUP(LY$2&amp;$A20,'UCL2'!$D:$E,MATCH("HOME",'UCL2'!$D$1:$E$1,0),0),"")&amp;IFERROR(VLOOKUP(LY$2&amp;$A20,'EU2'!$C:$F,MATCH("AWAY",'EU2'!$C$1:$F$1,0),0),"")&amp;IFERROR(VLOOKUP(LY$2&amp;$A20,'EU2'!$D:$E,MATCH("HOME",'EU2'!$D$1:$E$1,0),0),"")&amp;IFERROR(VLOOKUP(LY$2&amp;$A20,'EUC2'!$C:$F,MATCH("AWAY",'EUC2'!$C$1:$F$1,0),0),"")&amp;IFERROR(VLOOKUP(LY$2&amp;$A20,'EUC2'!$D:$E,MATCH("HOME",'EUC2'!$D$1:$E$1,0),0),"")</f>
        <v/>
      </c>
      <c r="LZ20" s="25" t="str">
        <f>IFERROR(VLOOKUP(LZ$2&amp;$B20,'FPL FIX2'!$N$1:$Q$400,MATCH("HOME",'FPL FIX2'!$N$1:$Q$1,0),0),"")&amp;IFERROR(VLOOKUP(LZ$2&amp;$B20,'FPL FIX2'!$O$1:$P$400,MATCH("AWAY",'FPL FIX2'!$O$1:$P$1,0),0),"")&amp;IFERROR(VLOOKUP(LZ$2&amp;$A20,'FA2'!$A:$D,MATCH("AWAY",'FA2'!$A$1:$D$1,0),0),"")&amp;IFERROR(VLOOKUP(LZ$2&amp;$A20,'FA2'!$B:$C,MATCH("HOME",'FA2'!$B$1:$C$1,0),0),"")&amp;IFERROR(VLOOKUP(LZ$2&amp;$A20,'EFL2'!$A:$D,MATCH("AWAY",'EFL2'!$A$1:$D$1,0),0),"")&amp;IFERROR(VLOOKUP(LZ$2&amp;$A20,'EFL2'!$B:$C,MATCH("HOME",'EFL2'!$B$1:$C$1,0),0),"")&amp;IFERROR(VLOOKUP(LZ$2&amp;$A20,'UCL2'!$C:$F,MATCH("AWAY",'UCL2'!$C$1:$F$1,0),0),"")&amp;IFERROR(VLOOKUP(LZ$2&amp;$A20,'UCL2'!$D:$E,MATCH("HOME",'UCL2'!$D$1:$E$1,0),0),"")&amp;IFERROR(VLOOKUP(LZ$2&amp;$A20,'EU2'!$C:$F,MATCH("AWAY",'EU2'!$C$1:$F$1,0),0),"")&amp;IFERROR(VLOOKUP(LZ$2&amp;$A20,'EU2'!$D:$E,MATCH("HOME",'EU2'!$D$1:$E$1,0),0),"")&amp;IFERROR(VLOOKUP(LZ$2&amp;$A20,'EUC2'!$C:$F,MATCH("AWAY",'EUC2'!$C$1:$F$1,0),0),"")&amp;IFERROR(VLOOKUP(LZ$2&amp;$A20,'EUC2'!$D:$E,MATCH("HOME",'EUC2'!$D$1:$E$1,0),0),"")</f>
        <v/>
      </c>
      <c r="MA20" s="25" t="str">
        <f>IFERROR(VLOOKUP(MA$2&amp;$B20,'FPL FIX2'!$N$1:$Q$400,MATCH("HOME",'FPL FIX2'!$N$1:$Q$1,0),0),"")&amp;IFERROR(VLOOKUP(MA$2&amp;$B20,'FPL FIX2'!$O$1:$P$400,MATCH("AWAY",'FPL FIX2'!$O$1:$P$1,0),0),"")&amp;IFERROR(VLOOKUP(MA$2&amp;$A20,'FA2'!$A:$D,MATCH("AWAY",'FA2'!$A$1:$D$1,0),0),"")&amp;IFERROR(VLOOKUP(MA$2&amp;$A20,'FA2'!$B:$C,MATCH("HOME",'FA2'!$B$1:$C$1,0),0),"")&amp;IFERROR(VLOOKUP(MA$2&amp;$A20,'EFL2'!$A:$D,MATCH("AWAY",'EFL2'!$A$1:$D$1,0),0),"")&amp;IFERROR(VLOOKUP(MA$2&amp;$A20,'EFL2'!$B:$C,MATCH("HOME",'EFL2'!$B$1:$C$1,0),0),"")&amp;IFERROR(VLOOKUP(MA$2&amp;$A20,'UCL2'!$C:$F,MATCH("AWAY",'UCL2'!$C$1:$F$1,0),0),"")&amp;IFERROR(VLOOKUP(MA$2&amp;$A20,'UCL2'!$D:$E,MATCH("HOME",'UCL2'!$D$1:$E$1,0),0),"")&amp;IFERROR(VLOOKUP(MA$2&amp;$A20,'EU2'!$C:$F,MATCH("AWAY",'EU2'!$C$1:$F$1,0),0),"")&amp;IFERROR(VLOOKUP(MA$2&amp;$A20,'EU2'!$D:$E,MATCH("HOME",'EU2'!$D$1:$E$1,0),0),"")&amp;IFERROR(VLOOKUP(MA$2&amp;$A20,'EUC2'!$C:$F,MATCH("AWAY",'EUC2'!$C$1:$F$1,0),0),"")&amp;IFERROR(VLOOKUP(MA$2&amp;$A20,'EUC2'!$D:$E,MATCH("HOME",'EUC2'!$D$1:$E$1,0),0),"")</f>
        <v/>
      </c>
      <c r="MB20" s="25" t="str">
        <f>IFERROR(VLOOKUP(MB$2&amp;$B20,'FPL FIX2'!$N$1:$Q$400,MATCH("HOME",'FPL FIX2'!$N$1:$Q$1,0),0),"")&amp;IFERROR(VLOOKUP(MB$2&amp;$B20,'FPL FIX2'!$O$1:$P$400,MATCH("AWAY",'FPL FIX2'!$O$1:$P$1,0),0),"")&amp;IFERROR(VLOOKUP(MB$2&amp;$A20,'FA2'!$A:$D,MATCH("AWAY",'FA2'!$A$1:$D$1,0),0),"")&amp;IFERROR(VLOOKUP(MB$2&amp;$A20,'FA2'!$B:$C,MATCH("HOME",'FA2'!$B$1:$C$1,0),0),"")&amp;IFERROR(VLOOKUP(MB$2&amp;$A20,'EFL2'!$A:$D,MATCH("AWAY",'EFL2'!$A$1:$D$1,0),0),"")&amp;IFERROR(VLOOKUP(MB$2&amp;$A20,'EFL2'!$B:$C,MATCH("HOME",'EFL2'!$B$1:$C$1,0),0),"")&amp;IFERROR(VLOOKUP(MB$2&amp;$A20,'UCL2'!$C:$F,MATCH("AWAY",'UCL2'!$C$1:$F$1,0),0),"")&amp;IFERROR(VLOOKUP(MB$2&amp;$A20,'UCL2'!$D:$E,MATCH("HOME",'UCL2'!$D$1:$E$1,0),0),"")&amp;IFERROR(VLOOKUP(MB$2&amp;$A20,'EU2'!$C:$F,MATCH("AWAY",'EU2'!$C$1:$F$1,0),0),"")&amp;IFERROR(VLOOKUP(MB$2&amp;$A20,'EU2'!$D:$E,MATCH("HOME",'EU2'!$D$1:$E$1,0),0),"")&amp;IFERROR(VLOOKUP(MB$2&amp;$A20,'EUC2'!$C:$F,MATCH("AWAY",'EUC2'!$C$1:$F$1,0),0),"")&amp;IFERROR(VLOOKUP(MB$2&amp;$A20,'EUC2'!$D:$E,MATCH("HOME",'EUC2'!$D$1:$E$1,0),0),"")</f>
        <v/>
      </c>
      <c r="MC20" s="25" t="str">
        <f>IFERROR(VLOOKUP(MC$2&amp;$B20,'FPL FIX2'!$N$1:$Q$400,MATCH("HOME",'FPL FIX2'!$N$1:$Q$1,0),0),"")&amp;IFERROR(VLOOKUP(MC$2&amp;$B20,'FPL FIX2'!$O$1:$P$400,MATCH("AWAY",'FPL FIX2'!$O$1:$P$1,0),0),"")&amp;IFERROR(VLOOKUP(MC$2&amp;$A20,'FA2'!$A:$D,MATCH("AWAY",'FA2'!$A$1:$D$1,0),0),"")&amp;IFERROR(VLOOKUP(MC$2&amp;$A20,'FA2'!$B:$C,MATCH("HOME",'FA2'!$B$1:$C$1,0),0),"")&amp;IFERROR(VLOOKUP(MC$2&amp;$A20,'EFL2'!$A:$D,MATCH("AWAY",'EFL2'!$A$1:$D$1,0),0),"")&amp;IFERROR(VLOOKUP(MC$2&amp;$A20,'EFL2'!$B:$C,MATCH("HOME",'EFL2'!$B$1:$C$1,0),0),"")&amp;IFERROR(VLOOKUP(MC$2&amp;$A20,'UCL2'!$C:$F,MATCH("AWAY",'UCL2'!$C$1:$F$1,0),0),"")&amp;IFERROR(VLOOKUP(MC$2&amp;$A20,'UCL2'!$D:$E,MATCH("HOME",'UCL2'!$D$1:$E$1,0),0),"")&amp;IFERROR(VLOOKUP(MC$2&amp;$A20,'EU2'!$C:$F,MATCH("AWAY",'EU2'!$C$1:$F$1,0),0),"")&amp;IFERROR(VLOOKUP(MC$2&amp;$A20,'EU2'!$D:$E,MATCH("HOME",'EU2'!$D$1:$E$1,0),0),"")&amp;IFERROR(VLOOKUP(MC$2&amp;$A20,'EUC2'!$C:$F,MATCH("AWAY",'EUC2'!$C$1:$F$1,0),0),"")&amp;IFERROR(VLOOKUP(MC$2&amp;$A20,'EUC2'!$D:$E,MATCH("HOME",'EUC2'!$D$1:$E$1,0),0),"")</f>
        <v/>
      </c>
      <c r="MD20" s="25" t="str">
        <f>IFERROR(VLOOKUP(MD$2&amp;$B20,'FPL FIX2'!$N$1:$Q$400,MATCH("HOME",'FPL FIX2'!$N$1:$Q$1,0),0),"")&amp;IFERROR(VLOOKUP(MD$2&amp;$B20,'FPL FIX2'!$O$1:$P$400,MATCH("AWAY",'FPL FIX2'!$O$1:$P$1,0),0),"")&amp;IFERROR(VLOOKUP(MD$2&amp;$A20,'FA2'!$A:$D,MATCH("AWAY",'FA2'!$A$1:$D$1,0),0),"")&amp;IFERROR(VLOOKUP(MD$2&amp;$A20,'FA2'!$B:$C,MATCH("HOME",'FA2'!$B$1:$C$1,0),0),"")&amp;IFERROR(VLOOKUP(MD$2&amp;$A20,'EFL2'!$A:$D,MATCH("AWAY",'EFL2'!$A$1:$D$1,0),0),"")&amp;IFERROR(VLOOKUP(MD$2&amp;$A20,'EFL2'!$B:$C,MATCH("HOME",'EFL2'!$B$1:$C$1,0),0),"")&amp;IFERROR(VLOOKUP(MD$2&amp;$A20,'UCL2'!$C:$F,MATCH("AWAY",'UCL2'!$C$1:$F$1,0),0),"")&amp;IFERROR(VLOOKUP(MD$2&amp;$A20,'UCL2'!$D:$E,MATCH("HOME",'UCL2'!$D$1:$E$1,0),0),"")&amp;IFERROR(VLOOKUP(MD$2&amp;$A20,'EU2'!$C:$F,MATCH("AWAY",'EU2'!$C$1:$F$1,0),0),"")&amp;IFERROR(VLOOKUP(MD$2&amp;$A20,'EU2'!$D:$E,MATCH("HOME",'EU2'!$D$1:$E$1,0),0),"")&amp;IFERROR(VLOOKUP(MD$2&amp;$A20,'EUC2'!$C:$F,MATCH("AWAY",'EUC2'!$C$1:$F$1,0),0),"")&amp;IFERROR(VLOOKUP(MD$2&amp;$A20,'EUC2'!$D:$E,MATCH("HOME",'EUC2'!$D$1:$E$1,0),0),"")</f>
        <v/>
      </c>
      <c r="ME20" s="25" t="str">
        <f>IFERROR(VLOOKUP(ME$2&amp;$B20,'FPL FIX2'!$N$1:$Q$400,MATCH("HOME",'FPL FIX2'!$N$1:$Q$1,0),0),"")&amp;IFERROR(VLOOKUP(ME$2&amp;$B20,'FPL FIX2'!$O$1:$P$400,MATCH("AWAY",'FPL FIX2'!$O$1:$P$1,0),0),"")&amp;IFERROR(VLOOKUP(ME$2&amp;$A20,'FA2'!$A:$D,MATCH("AWAY",'FA2'!$A$1:$D$1,0),0),"")&amp;IFERROR(VLOOKUP(ME$2&amp;$A20,'FA2'!$B:$C,MATCH("HOME",'FA2'!$B$1:$C$1,0),0),"")&amp;IFERROR(VLOOKUP(ME$2&amp;$A20,'EFL2'!$A:$D,MATCH("AWAY",'EFL2'!$A$1:$D$1,0),0),"")&amp;IFERROR(VLOOKUP(ME$2&amp;$A20,'EFL2'!$B:$C,MATCH("HOME",'EFL2'!$B$1:$C$1,0),0),"")&amp;IFERROR(VLOOKUP(ME$2&amp;$A20,'UCL2'!$C:$F,MATCH("AWAY",'UCL2'!$C$1:$F$1,0),0),"")&amp;IFERROR(VLOOKUP(ME$2&amp;$A20,'UCL2'!$D:$E,MATCH("HOME",'UCL2'!$D$1:$E$1,0),0),"")&amp;IFERROR(VLOOKUP(ME$2&amp;$A20,'EU2'!$C:$F,MATCH("AWAY",'EU2'!$C$1:$F$1,0),0),"")&amp;IFERROR(VLOOKUP(ME$2&amp;$A20,'EU2'!$D:$E,MATCH("HOME",'EU2'!$D$1:$E$1,0),0),"")&amp;IFERROR(VLOOKUP(ME$2&amp;$A20,'EUC2'!$C:$F,MATCH("AWAY",'EUC2'!$C$1:$F$1,0),0),"")&amp;IFERROR(VLOOKUP(ME$2&amp;$A20,'EUC2'!$D:$E,MATCH("HOME",'EUC2'!$D$1:$E$1,0),0),"")</f>
        <v/>
      </c>
      <c r="MF20" s="25" t="str">
        <f>IFERROR(VLOOKUP(MF$2&amp;$B20,'FPL FIX2'!$N$1:$Q$400,MATCH("HOME",'FPL FIX2'!$N$1:$Q$1,0),0),"")&amp;IFERROR(VLOOKUP(MF$2&amp;$B20,'FPL FIX2'!$O$1:$P$400,MATCH("AWAY",'FPL FIX2'!$O$1:$P$1,0),0),"")&amp;IFERROR(VLOOKUP(MF$2&amp;$A20,'FA2'!$A:$D,MATCH("AWAY",'FA2'!$A$1:$D$1,0),0),"")&amp;IFERROR(VLOOKUP(MF$2&amp;$A20,'FA2'!$B:$C,MATCH("HOME",'FA2'!$B$1:$C$1,0),0),"")&amp;IFERROR(VLOOKUP(MF$2&amp;$A20,'EFL2'!$A:$D,MATCH("AWAY",'EFL2'!$A$1:$D$1,0),0),"")&amp;IFERROR(VLOOKUP(MF$2&amp;$A20,'EFL2'!$B:$C,MATCH("HOME",'EFL2'!$B$1:$C$1,0),0),"")&amp;IFERROR(VLOOKUP(MF$2&amp;$A20,'UCL2'!$C:$F,MATCH("AWAY",'UCL2'!$C$1:$F$1,0),0),"")&amp;IFERROR(VLOOKUP(MF$2&amp;$A20,'UCL2'!$D:$E,MATCH("HOME",'UCL2'!$D$1:$E$1,0),0),"")&amp;IFERROR(VLOOKUP(MF$2&amp;$A20,'EU2'!$C:$F,MATCH("AWAY",'EU2'!$C$1:$F$1,0),0),"")&amp;IFERROR(VLOOKUP(MF$2&amp;$A20,'EU2'!$D:$E,MATCH("HOME",'EU2'!$D$1:$E$1,0),0),"")&amp;IFERROR(VLOOKUP(MF$2&amp;$A20,'EUC2'!$C:$F,MATCH("AWAY",'EUC2'!$C$1:$F$1,0),0),"")&amp;IFERROR(VLOOKUP(MF$2&amp;$A20,'EUC2'!$D:$E,MATCH("HOME",'EUC2'!$D$1:$E$1,0),0),"")</f>
        <v/>
      </c>
      <c r="MG20" s="25" t="str">
        <f>IFERROR(VLOOKUP(MG$2&amp;$B20,'FPL FIX2'!$N$1:$Q$400,MATCH("HOME",'FPL FIX2'!$N$1:$Q$1,0),0),"")&amp;IFERROR(VLOOKUP(MG$2&amp;$B20,'FPL FIX2'!$O$1:$P$400,MATCH("AWAY",'FPL FIX2'!$O$1:$P$1,0),0),"")&amp;IFERROR(VLOOKUP(MG$2&amp;$A20,'FA2'!$A:$D,MATCH("AWAY",'FA2'!$A$1:$D$1,0),0),"")&amp;IFERROR(VLOOKUP(MG$2&amp;$A20,'FA2'!$B:$C,MATCH("HOME",'FA2'!$B$1:$C$1,0),0),"")&amp;IFERROR(VLOOKUP(MG$2&amp;$A20,'EFL2'!$A:$D,MATCH("AWAY",'EFL2'!$A$1:$D$1,0),0),"")&amp;IFERROR(VLOOKUP(MG$2&amp;$A20,'EFL2'!$B:$C,MATCH("HOME",'EFL2'!$B$1:$C$1,0),0),"")&amp;IFERROR(VLOOKUP(MG$2&amp;$A20,'UCL2'!$C:$F,MATCH("AWAY",'UCL2'!$C$1:$F$1,0),0),"")&amp;IFERROR(VLOOKUP(MG$2&amp;$A20,'UCL2'!$D:$E,MATCH("HOME",'UCL2'!$D$1:$E$1,0),0),"")&amp;IFERROR(VLOOKUP(MG$2&amp;$A20,'EU2'!$C:$F,MATCH("AWAY",'EU2'!$C$1:$F$1,0),0),"")&amp;IFERROR(VLOOKUP(MG$2&amp;$A20,'EU2'!$D:$E,MATCH("HOME",'EU2'!$D$1:$E$1,0),0),"")&amp;IFERROR(VLOOKUP(MG$2&amp;$A20,'EUC2'!$C:$F,MATCH("AWAY",'EUC2'!$C$1:$F$1,0),0),"")&amp;IFERROR(VLOOKUP(MG$2&amp;$A20,'EUC2'!$D:$E,MATCH("HOME",'EUC2'!$D$1:$E$1,0),0),"")</f>
        <v/>
      </c>
      <c r="MH20" s="25" t="str">
        <f>IFERROR(VLOOKUP(MH$2&amp;$B20,'FPL FIX2'!$N$1:$Q$400,MATCH("HOME",'FPL FIX2'!$N$1:$Q$1,0),0),"")&amp;IFERROR(VLOOKUP(MH$2&amp;$B20,'FPL FIX2'!$O$1:$P$400,MATCH("AWAY",'FPL FIX2'!$O$1:$P$1,0),0),"")&amp;IFERROR(VLOOKUP(MH$2&amp;$A20,'FA2'!$A:$D,MATCH("AWAY",'FA2'!$A$1:$D$1,0),0),"")&amp;IFERROR(VLOOKUP(MH$2&amp;$A20,'FA2'!$B:$C,MATCH("HOME",'FA2'!$B$1:$C$1,0),0),"")&amp;IFERROR(VLOOKUP(MH$2&amp;$A20,'EFL2'!$A:$D,MATCH("AWAY",'EFL2'!$A$1:$D$1,0),0),"")&amp;IFERROR(VLOOKUP(MH$2&amp;$A20,'EFL2'!$B:$C,MATCH("HOME",'EFL2'!$B$1:$C$1,0),0),"")&amp;IFERROR(VLOOKUP(MH$2&amp;$A20,'UCL2'!$C:$F,MATCH("AWAY",'UCL2'!$C$1:$F$1,0),0),"")&amp;IFERROR(VLOOKUP(MH$2&amp;$A20,'UCL2'!$D:$E,MATCH("HOME",'UCL2'!$D$1:$E$1,0),0),"")&amp;IFERROR(VLOOKUP(MH$2&amp;$A20,'EU2'!$C:$F,MATCH("AWAY",'EU2'!$C$1:$F$1,0),0),"")&amp;IFERROR(VLOOKUP(MH$2&amp;$A20,'EU2'!$D:$E,MATCH("HOME",'EU2'!$D$1:$E$1,0),0),"")&amp;IFERROR(VLOOKUP(MH$2&amp;$A20,'EUC2'!$C:$F,MATCH("AWAY",'EUC2'!$C$1:$F$1,0),0),"")&amp;IFERROR(VLOOKUP(MH$2&amp;$A20,'EUC2'!$D:$E,MATCH("HOME",'EUC2'!$D$1:$E$1,0),0),"")</f>
        <v/>
      </c>
      <c r="MI20" s="25" t="str">
        <f>IFERROR(VLOOKUP(MI$2&amp;$B20,'FPL FIX2'!$N$1:$Q$400,MATCH("HOME",'FPL FIX2'!$N$1:$Q$1,0),0),"")&amp;IFERROR(VLOOKUP(MI$2&amp;$B20,'FPL FIX2'!$O$1:$P$400,MATCH("AWAY",'FPL FIX2'!$O$1:$P$1,0),0),"")&amp;IFERROR(VLOOKUP(MI$2&amp;$A20,'FA2'!$A:$D,MATCH("AWAY",'FA2'!$A$1:$D$1,0),0),"")&amp;IFERROR(VLOOKUP(MI$2&amp;$A20,'FA2'!$B:$C,MATCH("HOME",'FA2'!$B$1:$C$1,0),0),"")&amp;IFERROR(VLOOKUP(MI$2&amp;$A20,'EFL2'!$A:$D,MATCH("AWAY",'EFL2'!$A$1:$D$1,0),0),"")&amp;IFERROR(VLOOKUP(MI$2&amp;$A20,'EFL2'!$B:$C,MATCH("HOME",'EFL2'!$B$1:$C$1,0),0),"")&amp;IFERROR(VLOOKUP(MI$2&amp;$A20,'UCL2'!$C:$F,MATCH("AWAY",'UCL2'!$C$1:$F$1,0),0),"")&amp;IFERROR(VLOOKUP(MI$2&amp;$A20,'UCL2'!$D:$E,MATCH("HOME",'UCL2'!$D$1:$E$1,0),0),"")&amp;IFERROR(VLOOKUP(MI$2&amp;$A20,'EU2'!$C:$F,MATCH("AWAY",'EU2'!$C$1:$F$1,0),0),"")&amp;IFERROR(VLOOKUP(MI$2&amp;$A20,'EU2'!$D:$E,MATCH("HOME",'EU2'!$D$1:$E$1,0),0),"")&amp;IFERROR(VLOOKUP(MI$2&amp;$A20,'EUC2'!$C:$F,MATCH("AWAY",'EUC2'!$C$1:$F$1,0),0),"")&amp;IFERROR(VLOOKUP(MI$2&amp;$A20,'EUC2'!$D:$E,MATCH("HOME",'EUC2'!$D$1:$E$1,0),0),"")</f>
        <v/>
      </c>
      <c r="MJ20" s="25" t="str">
        <f>IFERROR(VLOOKUP(MJ$2&amp;$B20,'FPL FIX2'!$N$1:$Q$400,MATCH("HOME",'FPL FIX2'!$N$1:$Q$1,0),0),"")&amp;IFERROR(VLOOKUP(MJ$2&amp;$B20,'FPL FIX2'!$O$1:$P$400,MATCH("AWAY",'FPL FIX2'!$O$1:$P$1,0),0),"")&amp;IFERROR(VLOOKUP(MJ$2&amp;$A20,'FA2'!$A:$D,MATCH("AWAY",'FA2'!$A$1:$D$1,0),0),"")&amp;IFERROR(VLOOKUP(MJ$2&amp;$A20,'FA2'!$B:$C,MATCH("HOME",'FA2'!$B$1:$C$1,0),0),"")&amp;IFERROR(VLOOKUP(MJ$2&amp;$A20,'EFL2'!$A:$D,MATCH("AWAY",'EFL2'!$A$1:$D$1,0),0),"")&amp;IFERROR(VLOOKUP(MJ$2&amp;$A20,'EFL2'!$B:$C,MATCH("HOME",'EFL2'!$B$1:$C$1,0),0),"")&amp;IFERROR(VLOOKUP(MJ$2&amp;$A20,'UCL2'!$C:$F,MATCH("AWAY",'UCL2'!$C$1:$F$1,0),0),"")&amp;IFERROR(VLOOKUP(MJ$2&amp;$A20,'UCL2'!$D:$E,MATCH("HOME",'UCL2'!$D$1:$E$1,0),0),"")&amp;IFERROR(VLOOKUP(MJ$2&amp;$A20,'EU2'!$C:$F,MATCH("AWAY",'EU2'!$C$1:$F$1,0),0),"")&amp;IFERROR(VLOOKUP(MJ$2&amp;$A20,'EU2'!$D:$E,MATCH("HOME",'EU2'!$D$1:$E$1,0),0),"")&amp;IFERROR(VLOOKUP(MJ$2&amp;$A20,'EUC2'!$C:$F,MATCH("AWAY",'EUC2'!$C$1:$F$1,0),0),"")&amp;IFERROR(VLOOKUP(MJ$2&amp;$A20,'EUC2'!$D:$E,MATCH("HOME",'EUC2'!$D$1:$E$1,0),0),"")</f>
        <v/>
      </c>
      <c r="MK20" s="25" t="str">
        <f>IFERROR(VLOOKUP(MK$2&amp;$B20,'FPL FIX2'!$N$1:$Q$400,MATCH("HOME",'FPL FIX2'!$N$1:$Q$1,0),0),"")&amp;IFERROR(VLOOKUP(MK$2&amp;$B20,'FPL FIX2'!$O$1:$P$400,MATCH("AWAY",'FPL FIX2'!$O$1:$P$1,0),0),"")&amp;IFERROR(VLOOKUP(MK$2&amp;$A20,'FA2'!$A:$D,MATCH("AWAY",'FA2'!$A$1:$D$1,0),0),"")&amp;IFERROR(VLOOKUP(MK$2&amp;$A20,'FA2'!$B:$C,MATCH("HOME",'FA2'!$B$1:$C$1,0),0),"")&amp;IFERROR(VLOOKUP(MK$2&amp;$A20,'EFL2'!$A:$D,MATCH("AWAY",'EFL2'!$A$1:$D$1,0),0),"")&amp;IFERROR(VLOOKUP(MK$2&amp;$A20,'EFL2'!$B:$C,MATCH("HOME",'EFL2'!$B$1:$C$1,0),0),"")&amp;IFERROR(VLOOKUP(MK$2&amp;$A20,'UCL2'!$C:$F,MATCH("AWAY",'UCL2'!$C$1:$F$1,0),0),"")&amp;IFERROR(VLOOKUP(MK$2&amp;$A20,'UCL2'!$D:$E,MATCH("HOME",'UCL2'!$D$1:$E$1,0),0),"")&amp;IFERROR(VLOOKUP(MK$2&amp;$A20,'EU2'!$C:$F,MATCH("AWAY",'EU2'!$C$1:$F$1,0),0),"")&amp;IFERROR(VLOOKUP(MK$2&amp;$A20,'EU2'!$D:$E,MATCH("HOME",'EU2'!$D$1:$E$1,0),0),"")&amp;IFERROR(VLOOKUP(MK$2&amp;$A20,'EUC2'!$C:$F,MATCH("AWAY",'EUC2'!$C$1:$F$1,0),0),"")&amp;IFERROR(VLOOKUP(MK$2&amp;$A20,'EUC2'!$D:$E,MATCH("HOME",'EUC2'!$D$1:$E$1,0),0),"")</f>
        <v/>
      </c>
      <c r="ML20" s="25" t="str">
        <f>IFERROR(VLOOKUP(ML$2&amp;$B20,'FPL FIX2'!$N$1:$Q$400,MATCH("HOME",'FPL FIX2'!$N$1:$Q$1,0),0),"")&amp;IFERROR(VLOOKUP(ML$2&amp;$B20,'FPL FIX2'!$O$1:$P$400,MATCH("AWAY",'FPL FIX2'!$O$1:$P$1,0),0),"")&amp;IFERROR(VLOOKUP(ML$2&amp;$A20,'FA2'!$A:$D,MATCH("AWAY",'FA2'!$A$1:$D$1,0),0),"")&amp;IFERROR(VLOOKUP(ML$2&amp;$A20,'FA2'!$B:$C,MATCH("HOME",'FA2'!$B$1:$C$1,0),0),"")&amp;IFERROR(VLOOKUP(ML$2&amp;$A20,'EFL2'!$A:$D,MATCH("AWAY",'EFL2'!$A$1:$D$1,0),0),"")&amp;IFERROR(VLOOKUP(ML$2&amp;$A20,'EFL2'!$B:$C,MATCH("HOME",'EFL2'!$B$1:$C$1,0),0),"")&amp;IFERROR(VLOOKUP(ML$2&amp;$A20,'UCL2'!$C:$F,MATCH("AWAY",'UCL2'!$C$1:$F$1,0),0),"")&amp;IFERROR(VLOOKUP(ML$2&amp;$A20,'UCL2'!$D:$E,MATCH("HOME",'UCL2'!$D$1:$E$1,0),0),"")&amp;IFERROR(VLOOKUP(ML$2&amp;$A20,'EU2'!$C:$F,MATCH("AWAY",'EU2'!$C$1:$F$1,0),0),"")&amp;IFERROR(VLOOKUP(ML$2&amp;$A20,'EU2'!$D:$E,MATCH("HOME",'EU2'!$D$1:$E$1,0),0),"")&amp;IFERROR(VLOOKUP(ML$2&amp;$A20,'EUC2'!$C:$F,MATCH("AWAY",'EUC2'!$C$1:$F$1,0),0),"")&amp;IFERROR(VLOOKUP(ML$2&amp;$A20,'EUC2'!$D:$E,MATCH("HOME",'EUC2'!$D$1:$E$1,0),0),"")</f>
        <v/>
      </c>
      <c r="MM20" s="25" t="str">
        <f>IFERROR(VLOOKUP(MM$2&amp;$B20,'FPL FIX2'!$N$1:$Q$400,MATCH("HOME",'FPL FIX2'!$N$1:$Q$1,0),0),"")&amp;IFERROR(VLOOKUP(MM$2&amp;$B20,'FPL FIX2'!$O$1:$P$400,MATCH("AWAY",'FPL FIX2'!$O$1:$P$1,0),0),"")&amp;IFERROR(VLOOKUP(MM$2&amp;$A20,'FA2'!$A:$D,MATCH("AWAY",'FA2'!$A$1:$D$1,0),0),"")&amp;IFERROR(VLOOKUP(MM$2&amp;$A20,'FA2'!$B:$C,MATCH("HOME",'FA2'!$B$1:$C$1,0),0),"")&amp;IFERROR(VLOOKUP(MM$2&amp;$A20,'EFL2'!$A:$D,MATCH("AWAY",'EFL2'!$A$1:$D$1,0),0),"")&amp;IFERROR(VLOOKUP(MM$2&amp;$A20,'EFL2'!$B:$C,MATCH("HOME",'EFL2'!$B$1:$C$1,0),0),"")&amp;IFERROR(VLOOKUP(MM$2&amp;$A20,'UCL2'!$C:$F,MATCH("AWAY",'UCL2'!$C$1:$F$1,0),0),"")&amp;IFERROR(VLOOKUP(MM$2&amp;$A20,'UCL2'!$D:$E,MATCH("HOME",'UCL2'!$D$1:$E$1,0),0),"")&amp;IFERROR(VLOOKUP(MM$2&amp;$A20,'EU2'!$C:$F,MATCH("AWAY",'EU2'!$C$1:$F$1,0),0),"")&amp;IFERROR(VLOOKUP(MM$2&amp;$A20,'EU2'!$D:$E,MATCH("HOME",'EU2'!$D$1:$E$1,0),0),"")&amp;IFERROR(VLOOKUP(MM$2&amp;$A20,'EUC2'!$C:$F,MATCH("AWAY",'EUC2'!$C$1:$F$1,0),0),"")&amp;IFERROR(VLOOKUP(MM$2&amp;$A20,'EUC2'!$D:$E,MATCH("HOME",'EUC2'!$D$1:$E$1,0),0),"")</f>
        <v/>
      </c>
      <c r="MN20" s="25" t="str">
        <f>IFERROR(VLOOKUP(MN$2&amp;$B20,'FPL FIX2'!$N$1:$Q$400,MATCH("HOME",'FPL FIX2'!$N$1:$Q$1,0),0),"")&amp;IFERROR(VLOOKUP(MN$2&amp;$B20,'FPL FIX2'!$O$1:$P$400,MATCH("AWAY",'FPL FIX2'!$O$1:$P$1,0),0),"")&amp;IFERROR(VLOOKUP(MN$2&amp;$A20,'FA2'!$A:$D,MATCH("AWAY",'FA2'!$A$1:$D$1,0),0),"")&amp;IFERROR(VLOOKUP(MN$2&amp;$A20,'FA2'!$B:$C,MATCH("HOME",'FA2'!$B$1:$C$1,0),0),"")&amp;IFERROR(VLOOKUP(MN$2&amp;$A20,'EFL2'!$A:$D,MATCH("AWAY",'EFL2'!$A$1:$D$1,0),0),"")&amp;IFERROR(VLOOKUP(MN$2&amp;$A20,'EFL2'!$B:$C,MATCH("HOME",'EFL2'!$B$1:$C$1,0),0),"")&amp;IFERROR(VLOOKUP(MN$2&amp;$A20,'UCL2'!$C:$F,MATCH("AWAY",'UCL2'!$C$1:$F$1,0),0),"")&amp;IFERROR(VLOOKUP(MN$2&amp;$A20,'UCL2'!$D:$E,MATCH("HOME",'UCL2'!$D$1:$E$1,0),0),"")&amp;IFERROR(VLOOKUP(MN$2&amp;$A20,'EU2'!$C:$F,MATCH("AWAY",'EU2'!$C$1:$F$1,0),0),"")&amp;IFERROR(VLOOKUP(MN$2&amp;$A20,'EU2'!$D:$E,MATCH("HOME",'EU2'!$D$1:$E$1,0),0),"")&amp;IFERROR(VLOOKUP(MN$2&amp;$A20,'EUC2'!$C:$F,MATCH("AWAY",'EUC2'!$C$1:$F$1,0),0),"")&amp;IFERROR(VLOOKUP(MN$2&amp;$A20,'EUC2'!$D:$E,MATCH("HOME",'EUC2'!$D$1:$E$1,0),0),"")</f>
        <v/>
      </c>
      <c r="MO20" s="25" t="str">
        <f>IFERROR(VLOOKUP(MO$2&amp;$B20,'FPL FIX2'!$N$1:$Q$400,MATCH("HOME",'FPL FIX2'!$N$1:$Q$1,0),0),"")&amp;IFERROR(VLOOKUP(MO$2&amp;$B20,'FPL FIX2'!$O$1:$P$400,MATCH("AWAY",'FPL FIX2'!$O$1:$P$1,0),0),"")&amp;IFERROR(VLOOKUP(MO$2&amp;$A20,'FA2'!$A:$D,MATCH("AWAY",'FA2'!$A$1:$D$1,0),0),"")&amp;IFERROR(VLOOKUP(MO$2&amp;$A20,'FA2'!$B:$C,MATCH("HOME",'FA2'!$B$1:$C$1,0),0),"")&amp;IFERROR(VLOOKUP(MO$2&amp;$A20,'EFL2'!$A:$D,MATCH("AWAY",'EFL2'!$A$1:$D$1,0),0),"")&amp;IFERROR(VLOOKUP(MO$2&amp;$A20,'EFL2'!$B:$C,MATCH("HOME",'EFL2'!$B$1:$C$1,0),0),"")&amp;IFERROR(VLOOKUP(MO$2&amp;$A20,'UCL2'!$C:$F,MATCH("AWAY",'UCL2'!$C$1:$F$1,0),0),"")&amp;IFERROR(VLOOKUP(MO$2&amp;$A20,'UCL2'!$D:$E,MATCH("HOME",'UCL2'!$D$1:$E$1,0),0),"")&amp;IFERROR(VLOOKUP(MO$2&amp;$A20,'EU2'!$C:$F,MATCH("AWAY",'EU2'!$C$1:$F$1,0),0),"")&amp;IFERROR(VLOOKUP(MO$2&amp;$A20,'EU2'!$D:$E,MATCH("HOME",'EU2'!$D$1:$E$1,0),0),"")&amp;IFERROR(VLOOKUP(MO$2&amp;$A20,'EUC2'!$C:$F,MATCH("AWAY",'EUC2'!$C$1:$F$1,0),0),"")&amp;IFERROR(VLOOKUP(MO$2&amp;$A20,'EUC2'!$D:$E,MATCH("HOME",'EUC2'!$D$1:$E$1,0),0),"")</f>
        <v/>
      </c>
      <c r="MP20" s="25" t="str">
        <f>IFERROR(VLOOKUP(MP$2&amp;$B20,'FPL FIX2'!$N$1:$Q$400,MATCH("HOME",'FPL FIX2'!$N$1:$Q$1,0),0),"")&amp;IFERROR(VLOOKUP(MP$2&amp;$B20,'FPL FIX2'!$O$1:$P$400,MATCH("AWAY",'FPL FIX2'!$O$1:$P$1,0),0),"")&amp;IFERROR(VLOOKUP(MP$2&amp;$A20,'FA2'!$A:$D,MATCH("AWAY",'FA2'!$A$1:$D$1,0),0),"")&amp;IFERROR(VLOOKUP(MP$2&amp;$A20,'FA2'!$B:$C,MATCH("HOME",'FA2'!$B$1:$C$1,0),0),"")&amp;IFERROR(VLOOKUP(MP$2&amp;$A20,'EFL2'!$A:$D,MATCH("AWAY",'EFL2'!$A$1:$D$1,0),0),"")&amp;IFERROR(VLOOKUP(MP$2&amp;$A20,'EFL2'!$B:$C,MATCH("HOME",'EFL2'!$B$1:$C$1,0),0),"")&amp;IFERROR(VLOOKUP(MP$2&amp;$A20,'UCL2'!$C:$F,MATCH("AWAY",'UCL2'!$C$1:$F$1,0),0),"")&amp;IFERROR(VLOOKUP(MP$2&amp;$A20,'UCL2'!$D:$E,MATCH("HOME",'UCL2'!$D$1:$E$1,0),0),"")&amp;IFERROR(VLOOKUP(MP$2&amp;$A20,'EU2'!$C:$F,MATCH("AWAY",'EU2'!$C$1:$F$1,0),0),"")&amp;IFERROR(VLOOKUP(MP$2&amp;$A20,'EU2'!$D:$E,MATCH("HOME",'EU2'!$D$1:$E$1,0),0),"")&amp;IFERROR(VLOOKUP(MP$2&amp;$A20,'EUC2'!$C:$F,MATCH("AWAY",'EUC2'!$C$1:$F$1,0),0),"")&amp;IFERROR(VLOOKUP(MP$2&amp;$A20,'EUC2'!$D:$E,MATCH("HOME",'EUC2'!$D$1:$E$1,0),0),"")</f>
        <v/>
      </c>
      <c r="MQ20" s="25" t="str">
        <f>IFERROR(VLOOKUP(MQ$2&amp;$B20,'FPL FIX2'!$N$1:$Q$400,MATCH("HOME",'FPL FIX2'!$N$1:$Q$1,0),0),"")&amp;IFERROR(VLOOKUP(MQ$2&amp;$B20,'FPL FIX2'!$O$1:$P$400,MATCH("AWAY",'FPL FIX2'!$O$1:$P$1,0),0),"")&amp;IFERROR(VLOOKUP(MQ$2&amp;$A20,'FA2'!$A:$D,MATCH("AWAY",'FA2'!$A$1:$D$1,0),0),"")&amp;IFERROR(VLOOKUP(MQ$2&amp;$A20,'FA2'!$B:$C,MATCH("HOME",'FA2'!$B$1:$C$1,0),0),"")&amp;IFERROR(VLOOKUP(MQ$2&amp;$A20,'EFL2'!$A:$D,MATCH("AWAY",'EFL2'!$A$1:$D$1,0),0),"")&amp;IFERROR(VLOOKUP(MQ$2&amp;$A20,'EFL2'!$B:$C,MATCH("HOME",'EFL2'!$B$1:$C$1,0),0),"")&amp;IFERROR(VLOOKUP(MQ$2&amp;$A20,'UCL2'!$C:$F,MATCH("AWAY",'UCL2'!$C$1:$F$1,0),0),"")&amp;IFERROR(VLOOKUP(MQ$2&amp;$A20,'UCL2'!$D:$E,MATCH("HOME",'UCL2'!$D$1:$E$1,0),0),"")&amp;IFERROR(VLOOKUP(MQ$2&amp;$A20,'EU2'!$C:$F,MATCH("AWAY",'EU2'!$C$1:$F$1,0),0),"")&amp;IFERROR(VLOOKUP(MQ$2&amp;$A20,'EU2'!$D:$E,MATCH("HOME",'EU2'!$D$1:$E$1,0),0),"")&amp;IFERROR(VLOOKUP(MQ$2&amp;$A20,'EUC2'!$C:$F,MATCH("AWAY",'EUC2'!$C$1:$F$1,0),0),"")&amp;IFERROR(VLOOKUP(MQ$2&amp;$A20,'EUC2'!$D:$E,MATCH("HOME",'EUC2'!$D$1:$E$1,0),0),"")</f>
        <v/>
      </c>
      <c r="MR20" s="25" t="str">
        <f>IFERROR(VLOOKUP(MR$2&amp;$B20,'FPL FIX2'!$N$1:$Q$400,MATCH("HOME",'FPL FIX2'!$N$1:$Q$1,0),0),"")&amp;IFERROR(VLOOKUP(MR$2&amp;$B20,'FPL FIX2'!$O$1:$P$400,MATCH("AWAY",'FPL FIX2'!$O$1:$P$1,0),0),"")&amp;IFERROR(VLOOKUP(MR$2&amp;$A20,'FA2'!$A:$D,MATCH("AWAY",'FA2'!$A$1:$D$1,0),0),"")&amp;IFERROR(VLOOKUP(MR$2&amp;$A20,'FA2'!$B:$C,MATCH("HOME",'FA2'!$B$1:$C$1,0),0),"")&amp;IFERROR(VLOOKUP(MR$2&amp;$A20,'EFL2'!$A:$D,MATCH("AWAY",'EFL2'!$A$1:$D$1,0),0),"")&amp;IFERROR(VLOOKUP(MR$2&amp;$A20,'EFL2'!$B:$C,MATCH("HOME",'EFL2'!$B$1:$C$1,0),0),"")&amp;IFERROR(VLOOKUP(MR$2&amp;$A20,'UCL2'!$C:$F,MATCH("AWAY",'UCL2'!$C$1:$F$1,0),0),"")&amp;IFERROR(VLOOKUP(MR$2&amp;$A20,'UCL2'!$D:$E,MATCH("HOME",'UCL2'!$D$1:$E$1,0),0),"")&amp;IFERROR(VLOOKUP(MR$2&amp;$A20,'EU2'!$C:$F,MATCH("AWAY",'EU2'!$C$1:$F$1,0),0),"")&amp;IFERROR(VLOOKUP(MR$2&amp;$A20,'EU2'!$D:$E,MATCH("HOME",'EU2'!$D$1:$E$1,0),0),"")&amp;IFERROR(VLOOKUP(MR$2&amp;$A20,'EUC2'!$C:$F,MATCH("AWAY",'EUC2'!$C$1:$F$1,0),0),"")&amp;IFERROR(VLOOKUP(MR$2&amp;$A20,'EUC2'!$D:$E,MATCH("HOME",'EUC2'!$D$1:$E$1,0),0),"")</f>
        <v/>
      </c>
      <c r="MS20" s="25" t="str">
        <f>IFERROR(VLOOKUP(MS$2&amp;$B20,'FPL FIX2'!$N$1:$Q$400,MATCH("HOME",'FPL FIX2'!$N$1:$Q$1,0),0),"")&amp;IFERROR(VLOOKUP(MS$2&amp;$B20,'FPL FIX2'!$O$1:$P$400,MATCH("AWAY",'FPL FIX2'!$O$1:$P$1,0),0),"")&amp;IFERROR(VLOOKUP(MS$2&amp;$A20,'FA2'!$A:$D,MATCH("AWAY",'FA2'!$A$1:$D$1,0),0),"")&amp;IFERROR(VLOOKUP(MS$2&amp;$A20,'FA2'!$B:$C,MATCH("HOME",'FA2'!$B$1:$C$1,0),0),"")&amp;IFERROR(VLOOKUP(MS$2&amp;$A20,'EFL2'!$A:$D,MATCH("AWAY",'EFL2'!$A$1:$D$1,0),0),"")&amp;IFERROR(VLOOKUP(MS$2&amp;$A20,'EFL2'!$B:$C,MATCH("HOME",'EFL2'!$B$1:$C$1,0),0),"")&amp;IFERROR(VLOOKUP(MS$2&amp;$A20,'UCL2'!$C:$F,MATCH("AWAY",'UCL2'!$C$1:$F$1,0),0),"")&amp;IFERROR(VLOOKUP(MS$2&amp;$A20,'UCL2'!$D:$E,MATCH("HOME",'UCL2'!$D$1:$E$1,0),0),"")&amp;IFERROR(VLOOKUP(MS$2&amp;$A20,'EU2'!$C:$F,MATCH("AWAY",'EU2'!$C$1:$F$1,0),0),"")&amp;IFERROR(VLOOKUP(MS$2&amp;$A20,'EU2'!$D:$E,MATCH("HOME",'EU2'!$D$1:$E$1,0),0),"")&amp;IFERROR(VLOOKUP(MS$2&amp;$A20,'EUC2'!$C:$F,MATCH("AWAY",'EUC2'!$C$1:$F$1,0),0),"")&amp;IFERROR(VLOOKUP(MS$2&amp;$A20,'EUC2'!$D:$E,MATCH("HOME",'EUC2'!$D$1:$E$1,0),0),"")</f>
        <v/>
      </c>
      <c r="MT20" s="25" t="str">
        <f>IFERROR(VLOOKUP(MT$2&amp;$B20,'FPL FIX2'!$N$1:$Q$400,MATCH("HOME",'FPL FIX2'!$N$1:$Q$1,0),0),"")&amp;IFERROR(VLOOKUP(MT$2&amp;$B20,'FPL FIX2'!$O$1:$P$400,MATCH("AWAY",'FPL FIX2'!$O$1:$P$1,0),0),"")&amp;IFERROR(VLOOKUP(MT$2&amp;$A20,'FA2'!$A:$D,MATCH("AWAY",'FA2'!$A$1:$D$1,0),0),"")&amp;IFERROR(VLOOKUP(MT$2&amp;$A20,'FA2'!$B:$C,MATCH("HOME",'FA2'!$B$1:$C$1,0),0),"")&amp;IFERROR(VLOOKUP(MT$2&amp;$A20,'EFL2'!$A:$D,MATCH("AWAY",'EFL2'!$A$1:$D$1,0),0),"")&amp;IFERROR(VLOOKUP(MT$2&amp;$A20,'EFL2'!$B:$C,MATCH("HOME",'EFL2'!$B$1:$C$1,0),0),"")&amp;IFERROR(VLOOKUP(MT$2&amp;$A20,'UCL2'!$C:$F,MATCH("AWAY",'UCL2'!$C$1:$F$1,0),0),"")&amp;IFERROR(VLOOKUP(MT$2&amp;$A20,'UCL2'!$D:$E,MATCH("HOME",'UCL2'!$D$1:$E$1,0),0),"")&amp;IFERROR(VLOOKUP(MT$2&amp;$A20,'EU2'!$C:$F,MATCH("AWAY",'EU2'!$C$1:$F$1,0),0),"")&amp;IFERROR(VLOOKUP(MT$2&amp;$A20,'EU2'!$D:$E,MATCH("HOME",'EU2'!$D$1:$E$1,0),0),"")&amp;IFERROR(VLOOKUP(MT$2&amp;$A20,'EUC2'!$C:$F,MATCH("AWAY",'EUC2'!$C$1:$F$1,0),0),"")&amp;IFERROR(VLOOKUP(MT$2&amp;$A20,'EUC2'!$D:$E,MATCH("HOME",'EUC2'!$D$1:$E$1,0),0),"")</f>
        <v/>
      </c>
      <c r="MU20" s="25" t="str">
        <f>IFERROR(VLOOKUP(MU$2&amp;$B20,'FPL FIX2'!$N$1:$Q$400,MATCH("HOME",'FPL FIX2'!$N$1:$Q$1,0),0),"")&amp;IFERROR(VLOOKUP(MU$2&amp;$B20,'FPL FIX2'!$O$1:$P$400,MATCH("AWAY",'FPL FIX2'!$O$1:$P$1,0),0),"")&amp;IFERROR(VLOOKUP(MU$2&amp;$A20,'FA2'!$A:$D,MATCH("AWAY",'FA2'!$A$1:$D$1,0),0),"")&amp;IFERROR(VLOOKUP(MU$2&amp;$A20,'FA2'!$B:$C,MATCH("HOME",'FA2'!$B$1:$C$1,0),0),"")&amp;IFERROR(VLOOKUP(MU$2&amp;$A20,'EFL2'!$A:$D,MATCH("AWAY",'EFL2'!$A$1:$D$1,0),0),"")&amp;IFERROR(VLOOKUP(MU$2&amp;$A20,'EFL2'!$B:$C,MATCH("HOME",'EFL2'!$B$1:$C$1,0),0),"")&amp;IFERROR(VLOOKUP(MU$2&amp;$A20,'UCL2'!$C:$F,MATCH("AWAY",'UCL2'!$C$1:$F$1,0),0),"")&amp;IFERROR(VLOOKUP(MU$2&amp;$A20,'UCL2'!$D:$E,MATCH("HOME",'UCL2'!$D$1:$E$1,0),0),"")&amp;IFERROR(VLOOKUP(MU$2&amp;$A20,'EU2'!$C:$F,MATCH("AWAY",'EU2'!$C$1:$F$1,0),0),"")&amp;IFERROR(VLOOKUP(MU$2&amp;$A20,'EU2'!$D:$E,MATCH("HOME",'EU2'!$D$1:$E$1,0),0),"")&amp;IFERROR(VLOOKUP(MU$2&amp;$A20,'EUC2'!$C:$F,MATCH("AWAY",'EUC2'!$C$1:$F$1,0),0),"")&amp;IFERROR(VLOOKUP(MU$2&amp;$A20,'EUC2'!$D:$E,MATCH("HOME",'EUC2'!$D$1:$E$1,0),0),"")</f>
        <v/>
      </c>
      <c r="MV20" s="25" t="str">
        <f>IFERROR(VLOOKUP(MV$2&amp;$B20,'FPL FIX2'!$N$1:$Q$400,MATCH("HOME",'FPL FIX2'!$N$1:$Q$1,0),0),"")&amp;IFERROR(VLOOKUP(MV$2&amp;$B20,'FPL FIX2'!$O$1:$P$400,MATCH("AWAY",'FPL FIX2'!$O$1:$P$1,0),0),"")&amp;IFERROR(VLOOKUP(MV$2&amp;$A20,'FA2'!$A:$D,MATCH("AWAY",'FA2'!$A$1:$D$1,0),0),"")&amp;IFERROR(VLOOKUP(MV$2&amp;$A20,'FA2'!$B:$C,MATCH("HOME",'FA2'!$B$1:$C$1,0),0),"")&amp;IFERROR(VLOOKUP(MV$2&amp;$A20,'EFL2'!$A:$D,MATCH("AWAY",'EFL2'!$A$1:$D$1,0),0),"")&amp;IFERROR(VLOOKUP(MV$2&amp;$A20,'EFL2'!$B:$C,MATCH("HOME",'EFL2'!$B$1:$C$1,0),0),"")&amp;IFERROR(VLOOKUP(MV$2&amp;$A20,'UCL2'!$C:$F,MATCH("AWAY",'UCL2'!$C$1:$F$1,0),0),"")&amp;IFERROR(VLOOKUP(MV$2&amp;$A20,'UCL2'!$D:$E,MATCH("HOME",'UCL2'!$D$1:$E$1,0),0),"")&amp;IFERROR(VLOOKUP(MV$2&amp;$A20,'EU2'!$C:$F,MATCH("AWAY",'EU2'!$C$1:$F$1,0),0),"")&amp;IFERROR(VLOOKUP(MV$2&amp;$A20,'EU2'!$D:$E,MATCH("HOME",'EU2'!$D$1:$E$1,0),0),"")&amp;IFERROR(VLOOKUP(MV$2&amp;$A20,'EUC2'!$C:$F,MATCH("AWAY",'EUC2'!$C$1:$F$1,0),0),"")&amp;IFERROR(VLOOKUP(MV$2&amp;$A20,'EUC2'!$D:$E,MATCH("HOME",'EUC2'!$D$1:$E$1,0),0),"")</f>
        <v/>
      </c>
      <c r="MW20" s="25" t="str">
        <f>IFERROR(VLOOKUP(MW$2&amp;$B20,'FPL FIX2'!$N$1:$Q$400,MATCH("HOME",'FPL FIX2'!$N$1:$Q$1,0),0),"")&amp;IFERROR(VLOOKUP(MW$2&amp;$B20,'FPL FIX2'!$O$1:$P$400,MATCH("AWAY",'FPL FIX2'!$O$1:$P$1,0),0),"")&amp;IFERROR(VLOOKUP(MW$2&amp;$A20,'FA2'!$A:$D,MATCH("AWAY",'FA2'!$A$1:$D$1,0),0),"")&amp;IFERROR(VLOOKUP(MW$2&amp;$A20,'FA2'!$B:$C,MATCH("HOME",'FA2'!$B$1:$C$1,0),0),"")&amp;IFERROR(VLOOKUP(MW$2&amp;$A20,'EFL2'!$A:$D,MATCH("AWAY",'EFL2'!$A$1:$D$1,0),0),"")&amp;IFERROR(VLOOKUP(MW$2&amp;$A20,'EFL2'!$B:$C,MATCH("HOME",'EFL2'!$B$1:$C$1,0),0),"")&amp;IFERROR(VLOOKUP(MW$2&amp;$A20,'UCL2'!$C:$F,MATCH("AWAY",'UCL2'!$C$1:$F$1,0),0),"")&amp;IFERROR(VLOOKUP(MW$2&amp;$A20,'UCL2'!$D:$E,MATCH("HOME",'UCL2'!$D$1:$E$1,0),0),"")&amp;IFERROR(VLOOKUP(MW$2&amp;$A20,'EU2'!$C:$F,MATCH("AWAY",'EU2'!$C$1:$F$1,0),0),"")&amp;IFERROR(VLOOKUP(MW$2&amp;$A20,'EU2'!$D:$E,MATCH("HOME",'EU2'!$D$1:$E$1,0),0),"")&amp;IFERROR(VLOOKUP(MW$2&amp;$A20,'EUC2'!$C:$F,MATCH("AWAY",'EUC2'!$C$1:$F$1,0),0),"")&amp;IFERROR(VLOOKUP(MW$2&amp;$A20,'EUC2'!$D:$E,MATCH("HOME",'EUC2'!$D$1:$E$1,0),0),"")</f>
        <v/>
      </c>
      <c r="MX20" s="25" t="str">
        <f>IFERROR(VLOOKUP(MX$2&amp;$B20,'FPL FIX2'!$N$1:$Q$400,MATCH("HOME",'FPL FIX2'!$N$1:$Q$1,0),0),"")&amp;IFERROR(VLOOKUP(MX$2&amp;$B20,'FPL FIX2'!$O$1:$P$400,MATCH("AWAY",'FPL FIX2'!$O$1:$P$1,0),0),"")&amp;IFERROR(VLOOKUP(MX$2&amp;$A20,'FA2'!$A:$D,MATCH("AWAY",'FA2'!$A$1:$D$1,0),0),"")&amp;IFERROR(VLOOKUP(MX$2&amp;$A20,'FA2'!$B:$C,MATCH("HOME",'FA2'!$B$1:$C$1,0),0),"")&amp;IFERROR(VLOOKUP(MX$2&amp;$A20,'EFL2'!$A:$D,MATCH("AWAY",'EFL2'!$A$1:$D$1,0),0),"")&amp;IFERROR(VLOOKUP(MX$2&amp;$A20,'EFL2'!$B:$C,MATCH("HOME",'EFL2'!$B$1:$C$1,0),0),"")&amp;IFERROR(VLOOKUP(MX$2&amp;$A20,'UCL2'!$C:$F,MATCH("AWAY",'UCL2'!$C$1:$F$1,0),0),"")&amp;IFERROR(VLOOKUP(MX$2&amp;$A20,'UCL2'!$D:$E,MATCH("HOME",'UCL2'!$D$1:$E$1,0),0),"")&amp;IFERROR(VLOOKUP(MX$2&amp;$A20,'EU2'!$C:$F,MATCH("AWAY",'EU2'!$C$1:$F$1,0),0),"")&amp;IFERROR(VLOOKUP(MX$2&amp;$A20,'EU2'!$D:$E,MATCH("HOME",'EU2'!$D$1:$E$1,0),0),"")&amp;IFERROR(VLOOKUP(MX$2&amp;$A20,'EUC2'!$C:$F,MATCH("AWAY",'EUC2'!$C$1:$F$1,0),0),"")&amp;IFERROR(VLOOKUP(MX$2&amp;$A20,'EUC2'!$D:$E,MATCH("HOME",'EUC2'!$D$1:$E$1,0),0),"")</f>
        <v/>
      </c>
      <c r="MY20" s="25" t="str">
        <f>IFERROR(VLOOKUP(MY$2&amp;$B20,'FPL FIX2'!$N$1:$Q$400,MATCH("HOME",'FPL FIX2'!$N$1:$Q$1,0),0),"")&amp;IFERROR(VLOOKUP(MY$2&amp;$B20,'FPL FIX2'!$O$1:$P$400,MATCH("AWAY",'FPL FIX2'!$O$1:$P$1,0),0),"")&amp;IFERROR(VLOOKUP(MY$2&amp;$A20,'FA2'!$A:$D,MATCH("AWAY",'FA2'!$A$1:$D$1,0),0),"")&amp;IFERROR(VLOOKUP(MY$2&amp;$A20,'FA2'!$B:$C,MATCH("HOME",'FA2'!$B$1:$C$1,0),0),"")&amp;IFERROR(VLOOKUP(MY$2&amp;$A20,'EFL2'!$A:$D,MATCH("AWAY",'EFL2'!$A$1:$D$1,0),0),"")&amp;IFERROR(VLOOKUP(MY$2&amp;$A20,'EFL2'!$B:$C,MATCH("HOME",'EFL2'!$B$1:$C$1,0),0),"")&amp;IFERROR(VLOOKUP(MY$2&amp;$A20,'UCL2'!$C:$F,MATCH("AWAY",'UCL2'!$C$1:$F$1,0),0),"")&amp;IFERROR(VLOOKUP(MY$2&amp;$A20,'UCL2'!$D:$E,MATCH("HOME",'UCL2'!$D$1:$E$1,0),0),"")&amp;IFERROR(VLOOKUP(MY$2&amp;$A20,'EU2'!$C:$F,MATCH("AWAY",'EU2'!$C$1:$F$1,0),0),"")&amp;IFERROR(VLOOKUP(MY$2&amp;$A20,'EU2'!$D:$E,MATCH("HOME",'EU2'!$D$1:$E$1,0),0),"")&amp;IFERROR(VLOOKUP(MY$2&amp;$A20,'EUC2'!$C:$F,MATCH("AWAY",'EUC2'!$C$1:$F$1,0),0),"")&amp;IFERROR(VLOOKUP(MY$2&amp;$A20,'EUC2'!$D:$E,MATCH("HOME",'EUC2'!$D$1:$E$1,0),0),"")</f>
        <v/>
      </c>
      <c r="MZ20" s="25" t="str">
        <f>IFERROR(VLOOKUP(MZ$2&amp;$B20,'FPL FIX2'!$N$1:$Q$400,MATCH("HOME",'FPL FIX2'!$N$1:$Q$1,0),0),"")&amp;IFERROR(VLOOKUP(MZ$2&amp;$B20,'FPL FIX2'!$O$1:$P$400,MATCH("AWAY",'FPL FIX2'!$O$1:$P$1,0),0),"")&amp;IFERROR(VLOOKUP(MZ$2&amp;$A20,'FA2'!$A:$D,MATCH("AWAY",'FA2'!$A$1:$D$1,0),0),"")&amp;IFERROR(VLOOKUP(MZ$2&amp;$A20,'FA2'!$B:$C,MATCH("HOME",'FA2'!$B$1:$C$1,0),0),"")&amp;IFERROR(VLOOKUP(MZ$2&amp;$A20,'EFL2'!$A:$D,MATCH("AWAY",'EFL2'!$A$1:$D$1,0),0),"")&amp;IFERROR(VLOOKUP(MZ$2&amp;$A20,'EFL2'!$B:$C,MATCH("HOME",'EFL2'!$B$1:$C$1,0),0),"")&amp;IFERROR(VLOOKUP(MZ$2&amp;$A20,'UCL2'!$C:$F,MATCH("AWAY",'UCL2'!$C$1:$F$1,0),0),"")&amp;IFERROR(VLOOKUP(MZ$2&amp;$A20,'UCL2'!$D:$E,MATCH("HOME",'UCL2'!$D$1:$E$1,0),0),"")&amp;IFERROR(VLOOKUP(MZ$2&amp;$A20,'EU2'!$C:$F,MATCH("AWAY",'EU2'!$C$1:$F$1,0),0),"")&amp;IFERROR(VLOOKUP(MZ$2&amp;$A20,'EU2'!$D:$E,MATCH("HOME",'EU2'!$D$1:$E$1,0),0),"")&amp;IFERROR(VLOOKUP(MZ$2&amp;$A20,'EUC2'!$C:$F,MATCH("AWAY",'EUC2'!$C$1:$F$1,0),0),"")&amp;IFERROR(VLOOKUP(MZ$2&amp;$A20,'EUC2'!$D:$E,MATCH("HOME",'EUC2'!$D$1:$E$1,0),0),"")</f>
        <v/>
      </c>
      <c r="NA20" s="25" t="str">
        <f>IFERROR(VLOOKUP(NA$2&amp;$B20,'FPL FIX2'!$N$1:$Q$400,MATCH("HOME",'FPL FIX2'!$N$1:$Q$1,0),0),"")&amp;IFERROR(VLOOKUP(NA$2&amp;$B20,'FPL FIX2'!$O$1:$P$400,MATCH("AWAY",'FPL FIX2'!$O$1:$P$1,0),0),"")&amp;IFERROR(VLOOKUP(NA$2&amp;$A20,'FA2'!$A:$D,MATCH("AWAY",'FA2'!$A$1:$D$1,0),0),"")&amp;IFERROR(VLOOKUP(NA$2&amp;$A20,'FA2'!$B:$C,MATCH("HOME",'FA2'!$B$1:$C$1,0),0),"")&amp;IFERROR(VLOOKUP(NA$2&amp;$A20,'EFL2'!$A:$D,MATCH("AWAY",'EFL2'!$A$1:$D$1,0),0),"")&amp;IFERROR(VLOOKUP(NA$2&amp;$A20,'EFL2'!$B:$C,MATCH("HOME",'EFL2'!$B$1:$C$1,0),0),"")&amp;IFERROR(VLOOKUP(NA$2&amp;$A20,'UCL2'!$C:$F,MATCH("AWAY",'UCL2'!$C$1:$F$1,0),0),"")&amp;IFERROR(VLOOKUP(NA$2&amp;$A20,'UCL2'!$D:$E,MATCH("HOME",'UCL2'!$D$1:$E$1,0),0),"")&amp;IFERROR(VLOOKUP(NA$2&amp;$A20,'EU2'!$C:$F,MATCH("AWAY",'EU2'!$C$1:$F$1,0),0),"")&amp;IFERROR(VLOOKUP(NA$2&amp;$A20,'EU2'!$D:$E,MATCH("HOME",'EU2'!$D$1:$E$1,0),0),"")&amp;IFERROR(VLOOKUP(NA$2&amp;$A20,'EUC2'!$C:$F,MATCH("AWAY",'EUC2'!$C$1:$F$1,0),0),"")&amp;IFERROR(VLOOKUP(NA$2&amp;$A20,'EUC2'!$D:$E,MATCH("HOME",'EUC2'!$D$1:$E$1,0),0),"")</f>
        <v/>
      </c>
      <c r="NB20" s="25" t="str">
        <f>IFERROR(VLOOKUP(NB$2&amp;$B20,'FPL FIX2'!$N$1:$Q$400,MATCH("HOME",'FPL FIX2'!$N$1:$Q$1,0),0),"")&amp;IFERROR(VLOOKUP(NB$2&amp;$B20,'FPL FIX2'!$O$1:$P$400,MATCH("AWAY",'FPL FIX2'!$O$1:$P$1,0),0),"")&amp;IFERROR(VLOOKUP(NB$2&amp;$A20,'FA2'!$A:$D,MATCH("AWAY",'FA2'!$A$1:$D$1,0),0),"")&amp;IFERROR(VLOOKUP(NB$2&amp;$A20,'FA2'!$B:$C,MATCH("HOME",'FA2'!$B$1:$C$1,0),0),"")&amp;IFERROR(VLOOKUP(NB$2&amp;$A20,'EFL2'!$A:$D,MATCH("AWAY",'EFL2'!$A$1:$D$1,0),0),"")&amp;IFERROR(VLOOKUP(NB$2&amp;$A20,'EFL2'!$B:$C,MATCH("HOME",'EFL2'!$B$1:$C$1,0),0),"")&amp;IFERROR(VLOOKUP(NB$2&amp;$A20,'UCL2'!$C:$F,MATCH("AWAY",'UCL2'!$C$1:$F$1,0),0),"")&amp;IFERROR(VLOOKUP(NB$2&amp;$A20,'UCL2'!$D:$E,MATCH("HOME",'UCL2'!$D$1:$E$1,0),0),"")&amp;IFERROR(VLOOKUP(NB$2&amp;$A20,'EU2'!$C:$F,MATCH("AWAY",'EU2'!$C$1:$F$1,0),0),"")&amp;IFERROR(VLOOKUP(NB$2&amp;$A20,'EU2'!$D:$E,MATCH("HOME",'EU2'!$D$1:$E$1,0),0),"")&amp;IFERROR(VLOOKUP(NB$2&amp;$A20,'EUC2'!$C:$F,MATCH("AWAY",'EUC2'!$C$1:$F$1,0),0),"")&amp;IFERROR(VLOOKUP(NB$2&amp;$A20,'EUC2'!$D:$E,MATCH("HOME",'EUC2'!$D$1:$E$1,0),0),"")</f>
        <v/>
      </c>
      <c r="NC20" s="25" t="str">
        <f>IFERROR(VLOOKUP(NC$2&amp;$B20,'FPL FIX2'!$N$1:$Q$400,MATCH("HOME",'FPL FIX2'!$N$1:$Q$1,0),0),"")&amp;IFERROR(VLOOKUP(NC$2&amp;$B20,'FPL FIX2'!$O$1:$P$400,MATCH("AWAY",'FPL FIX2'!$O$1:$P$1,0),0),"")&amp;IFERROR(VLOOKUP(NC$2&amp;$A20,'FA2'!$A:$D,MATCH("AWAY",'FA2'!$A$1:$D$1,0),0),"")&amp;IFERROR(VLOOKUP(NC$2&amp;$A20,'FA2'!$B:$C,MATCH("HOME",'FA2'!$B$1:$C$1,0),0),"")&amp;IFERROR(VLOOKUP(NC$2&amp;$A20,'EFL2'!$A:$D,MATCH("AWAY",'EFL2'!$A$1:$D$1,0),0),"")&amp;IFERROR(VLOOKUP(NC$2&amp;$A20,'EFL2'!$B:$C,MATCH("HOME",'EFL2'!$B$1:$C$1,0),0),"")&amp;IFERROR(VLOOKUP(NC$2&amp;$A20,'UCL2'!$C:$F,MATCH("AWAY",'UCL2'!$C$1:$F$1,0),0),"")&amp;IFERROR(VLOOKUP(NC$2&amp;$A20,'UCL2'!$D:$E,MATCH("HOME",'UCL2'!$D$1:$E$1,0),0),"")&amp;IFERROR(VLOOKUP(NC$2&amp;$A20,'EU2'!$C:$F,MATCH("AWAY",'EU2'!$C$1:$F$1,0),0),"")&amp;IFERROR(VLOOKUP(NC$2&amp;$A20,'EU2'!$D:$E,MATCH("HOME",'EU2'!$D$1:$E$1,0),0),"")&amp;IFERROR(VLOOKUP(NC$2&amp;$A20,'EUC2'!$C:$F,MATCH("AWAY",'EUC2'!$C$1:$F$1,0),0),"")&amp;IFERROR(VLOOKUP(NC$2&amp;$A20,'EUC2'!$D:$E,MATCH("HOME",'EUC2'!$D$1:$E$1,0),0),"")</f>
        <v/>
      </c>
      <c r="NE20" s="24" t="s">
        <v>16</v>
      </c>
      <c r="NF20" s="25" t="str">
        <f>IFERROR(VLOOKUP(NF$2&amp;$B20,'FPL FIX2'!$F$1:$I$50,MATCH("HOME",'FPL FIX2'!$F$1:$I$1,0),0),"")&amp;IFERROR(VLOOKUP(NF$2&amp;$B20,'FPL FIX2'!$G$1:$H$50,MATCH("AWAY",'FPL FIX2'!$G$1:$H$1,0),0),"")</f>
        <v/>
      </c>
      <c r="NG20" s="25"/>
      <c r="NH20" s="25" t="str">
        <f>IFERROR(VLOOKUP(NH$2&amp;$B20,'FPL FIX2'!$F$1:$I$400,MATCH("HOME",'FPL FIX2'!$F$1:$I$1,0),0),"")&amp;IFERROR(VLOOKUP(NH$2&amp;$B20,'FPL FIX2'!$G$1:$H$400,MATCH("AWAY",'FPL FIX2'!$G$1:$H$1,0),0),"")</f>
        <v>lee</v>
      </c>
      <c r="NI20" s="25" t="str">
        <f>IFERROR(VLOOKUP(NI$2&amp;$B20,'FPL FIX2'!$F$1:$I$400,MATCH("HOME",'FPL FIX2'!$F$1:$I$1,0),0),"")&amp;IFERROR(VLOOKUP(NI$2&amp;$B20,'FPL FIX2'!$G$1:$H$400,MATCH("AWAY",'FPL FIX2'!$G$1:$H$1,0),0),"")</f>
        <v>TOT</v>
      </c>
      <c r="NJ20" s="25" t="str">
        <f>IFERROR(VLOOKUP(NJ$2&amp;$B20,'FPL FIX2'!$F$1:$I$400,MATCH("HOME",'FPL FIX2'!$F$1:$I$1,0),0),"")&amp;IFERROR(VLOOKUP(NJ$2&amp;$B20,'FPL FIX2'!$G$1:$H$400,MATCH("AWAY",'FPL FIX2'!$G$1:$H$1,0),0),"")</f>
        <v>ars</v>
      </c>
    </row>
    <row r="21" spans="1:374" ht="30" customHeight="1" thickBot="1" x14ac:dyDescent="0.3">
      <c r="A21" s="23" t="s">
        <v>45</v>
      </c>
      <c r="B21" s="24" t="s">
        <v>17</v>
      </c>
      <c r="C21" s="25" t="str">
        <f>IFERROR(VLOOKUP(C$2&amp;$B21,'FPL FIX2'!$N$1:$Q$400,MATCH("HOME",'FPL FIX2'!$N$1:$Q$1,0),0),"")&amp;IFERROR(VLOOKUP(C$2&amp;$B21,'FPL FIX2'!$O$1:$P$400,MATCH("AWAY",'FPL FIX2'!$O$1:$P$1,0),0),"")&amp;IFERROR(VLOOKUP(C$2&amp;$A21,'FA2'!$A:$D,MATCH("AWAY",'FA2'!$A$1:$D$1,0),0),"")&amp;IFERROR(VLOOKUP(C$2&amp;$A21,'FA2'!$B:$C,MATCH("HOME",'FA2'!$B$1:$C$1,0),0),"")&amp;IFERROR(VLOOKUP(C$2&amp;$A21,'EFL2'!$A:$D,MATCH("AWAY",'EFL2'!$A$1:$D$1,0),0),"")&amp;IFERROR(VLOOKUP(C$2&amp;$A21,'EFL2'!$B:$C,MATCH("HOME",'EFL2'!$B$1:$C$1,0),0),"")&amp;IFERROR(VLOOKUP(C$2&amp;$A21,'UCL2'!$C:$F,MATCH("AWAY",'UCL2'!$C$1:$F$1,0),0),"")&amp;IFERROR(VLOOKUP(C$2&amp;$A21,'UCL2'!$D:$E,MATCH("HOME",'UCL2'!$D$1:$E$1,0),0),"")&amp;IFERROR(VLOOKUP(C$2&amp;$A21,'EU2'!$C:$F,MATCH("AWAY",'EU2'!$C$1:$F$1,0),0),"")&amp;IFERROR(VLOOKUP(C$2&amp;$A21,'EU2'!$D:$E,MATCH("HOME",'EU2'!$D$1:$E$1,0),0),"")&amp;IFERROR(VLOOKUP(C$2&amp;$A21,'EUC2'!$C:$F,MATCH("AWAY",'EUC2'!$C$1:$F$1,0),0),"")&amp;IFERROR(VLOOKUP(C$2&amp;$A21,'EUC2'!$D:$E,MATCH("HOME",'EUC2'!$D$1:$E$1,0),0),"")</f>
        <v/>
      </c>
      <c r="D21" s="25" t="str">
        <f>IFERROR(VLOOKUP(D$2&amp;$B21,'FPL FIX2'!$N$1:$Q$400,MATCH("HOME",'FPL FIX2'!$N$1:$Q$1,0),0),"")&amp;IFERROR(VLOOKUP(D$2&amp;$B21,'FPL FIX2'!$O$1:$P$400,MATCH("AWAY",'FPL FIX2'!$O$1:$P$1,0),0),"")&amp;IFERROR(VLOOKUP(D$2&amp;$A21,'FA2'!$A:$D,MATCH("AWAY",'FA2'!$A$1:$D$1,0),0),"")&amp;IFERROR(VLOOKUP(D$2&amp;$A21,'FA2'!$B:$C,MATCH("HOME",'FA2'!$B$1:$C$1,0),0),"")&amp;IFERROR(VLOOKUP(D$2&amp;$A21,'EFL2'!$A:$D,MATCH("AWAY",'EFL2'!$A$1:$D$1,0),0),"")&amp;IFERROR(VLOOKUP(D$2&amp;$A21,'EFL2'!$B:$C,MATCH("HOME",'EFL2'!$B$1:$C$1,0),0),"")&amp;IFERROR(VLOOKUP(D$2&amp;$A21,'UCL2'!$C:$F,MATCH("AWAY",'UCL2'!$C$1:$F$1,0),0),"")&amp;IFERROR(VLOOKUP(D$2&amp;$A21,'UCL2'!$D:$E,MATCH("HOME",'UCL2'!$D$1:$E$1,0),0),"")&amp;IFERROR(VLOOKUP(D$2&amp;$A21,'EU2'!$C:$F,MATCH("AWAY",'EU2'!$C$1:$F$1,0),0),"")&amp;IFERROR(VLOOKUP(D$2&amp;$A21,'EU2'!$D:$E,MATCH("HOME",'EU2'!$D$1:$E$1,0),0),"")&amp;IFERROR(VLOOKUP(D$2&amp;$A21,'EUC2'!$C:$F,MATCH("AWAY",'EUC2'!$C$1:$F$1,0),0),"")&amp;IFERROR(VLOOKUP(D$2&amp;$A21,'EUC2'!$D:$E,MATCH("HOME",'EUC2'!$D$1:$E$1,0),0),"")</f>
        <v/>
      </c>
      <c r="E21" s="25" t="str">
        <f>IFERROR(VLOOKUP(E$2&amp;$B21,'FPL FIX2'!$N$1:$Q$400,MATCH("HOME",'FPL FIX2'!$N$1:$Q$1,0),0),"")&amp;IFERROR(VLOOKUP(E$2&amp;$B21,'FPL FIX2'!$O$1:$P$400,MATCH("AWAY",'FPL FIX2'!$O$1:$P$1,0),0),"")&amp;IFERROR(VLOOKUP(E$2&amp;$A21,'FA2'!$A:$D,MATCH("AWAY",'FA2'!$A$1:$D$1,0),0),"")&amp;IFERROR(VLOOKUP(E$2&amp;$A21,'FA2'!$B:$C,MATCH("HOME",'FA2'!$B$1:$C$1,0),0),"")&amp;IFERROR(VLOOKUP(E$2&amp;$A21,'EFL2'!$A:$D,MATCH("AWAY",'EFL2'!$A$1:$D$1,0),0),"")&amp;IFERROR(VLOOKUP(E$2&amp;$A21,'EFL2'!$B:$C,MATCH("HOME",'EFL2'!$B$1:$C$1,0),0),"")&amp;IFERROR(VLOOKUP(E$2&amp;$A21,'UCL2'!$C:$F,MATCH("AWAY",'UCL2'!$C$1:$F$1,0),0),"")&amp;IFERROR(VLOOKUP(E$2&amp;$A21,'UCL2'!$D:$E,MATCH("HOME",'UCL2'!$D$1:$E$1,0),0),"")&amp;IFERROR(VLOOKUP(E$2&amp;$A21,'EU2'!$C:$F,MATCH("AWAY",'EU2'!$C$1:$F$1,0),0),"")&amp;IFERROR(VLOOKUP(E$2&amp;$A21,'EU2'!$D:$E,MATCH("HOME",'EU2'!$D$1:$E$1,0),0),"")&amp;IFERROR(VLOOKUP(E$2&amp;$A21,'EUC2'!$C:$F,MATCH("AWAY",'EUC2'!$C$1:$F$1,0),0),"")&amp;IFERROR(VLOOKUP(E$2&amp;$A21,'EUC2'!$D:$E,MATCH("HOME",'EUC2'!$D$1:$E$1,0),0),"")</f>
        <v/>
      </c>
      <c r="F21" s="25" t="str">
        <f>IFERROR(VLOOKUP(F$2&amp;$B21,'FPL FIX2'!$N$1:$Q$400,MATCH("HOME",'FPL FIX2'!$N$1:$Q$1,0),0),"")&amp;IFERROR(VLOOKUP(F$2&amp;$B21,'FPL FIX2'!$O$1:$P$400,MATCH("AWAY",'FPL FIX2'!$O$1:$P$1,0),0),"")&amp;IFERROR(VLOOKUP(F$2&amp;$A21,'FA2'!$A:$D,MATCH("AWAY",'FA2'!$A$1:$D$1,0),0),"")&amp;IFERROR(VLOOKUP(F$2&amp;$A21,'FA2'!$B:$C,MATCH("HOME",'FA2'!$B$1:$C$1,0),0),"")&amp;IFERROR(VLOOKUP(F$2&amp;$A21,'EFL2'!$A:$D,MATCH("AWAY",'EFL2'!$A$1:$D$1,0),0),"")&amp;IFERROR(VLOOKUP(F$2&amp;$A21,'EFL2'!$B:$C,MATCH("HOME",'EFL2'!$B$1:$C$1,0),0),"")&amp;IFERROR(VLOOKUP(F$2&amp;$A21,'UCL2'!$C:$F,MATCH("AWAY",'UCL2'!$C$1:$F$1,0),0),"")&amp;IFERROR(VLOOKUP(F$2&amp;$A21,'UCL2'!$D:$E,MATCH("HOME",'UCL2'!$D$1:$E$1,0),0),"")&amp;IFERROR(VLOOKUP(F$2&amp;$A21,'EU2'!$C:$F,MATCH("AWAY",'EU2'!$C$1:$F$1,0),0),"")&amp;IFERROR(VLOOKUP(F$2&amp;$A21,'EU2'!$D:$E,MATCH("HOME",'EU2'!$D$1:$E$1,0),0),"")&amp;IFERROR(VLOOKUP(F$2&amp;$A21,'EUC2'!$C:$F,MATCH("AWAY",'EUC2'!$C$1:$F$1,0),0),"")&amp;IFERROR(VLOOKUP(F$2&amp;$A21,'EUC2'!$D:$E,MATCH("HOME",'EUC2'!$D$1:$E$1,0),0),"")</f>
        <v/>
      </c>
      <c r="G21" s="25" t="str">
        <f>IFERROR(VLOOKUP(G$2&amp;$B21,'FPL FIX2'!$N$1:$Q$400,MATCH("HOME",'FPL FIX2'!$N$1:$Q$1,0),0),"")&amp;IFERROR(VLOOKUP(G$2&amp;$B21,'FPL FIX2'!$O$1:$P$400,MATCH("AWAY",'FPL FIX2'!$O$1:$P$1,0),0),"")&amp;IFERROR(VLOOKUP(G$2&amp;$A21,'FA2'!$A:$D,MATCH("AWAY",'FA2'!$A$1:$D$1,0),0),"")&amp;IFERROR(VLOOKUP(G$2&amp;$A21,'FA2'!$B:$C,MATCH("HOME",'FA2'!$B$1:$C$1,0),0),"")&amp;IFERROR(VLOOKUP(G$2&amp;$A21,'EFL2'!$A:$D,MATCH("AWAY",'EFL2'!$A$1:$D$1,0),0),"")&amp;IFERROR(VLOOKUP(G$2&amp;$A21,'EFL2'!$B:$C,MATCH("HOME",'EFL2'!$B$1:$C$1,0),0),"")&amp;IFERROR(VLOOKUP(G$2&amp;$A21,'UCL2'!$C:$F,MATCH("AWAY",'UCL2'!$C$1:$F$1,0),0),"")&amp;IFERROR(VLOOKUP(G$2&amp;$A21,'UCL2'!$D:$E,MATCH("HOME",'UCL2'!$D$1:$E$1,0),0),"")&amp;IFERROR(VLOOKUP(G$2&amp;$A21,'EU2'!$C:$F,MATCH("AWAY",'EU2'!$C$1:$F$1,0),0),"")&amp;IFERROR(VLOOKUP(G$2&amp;$A21,'EU2'!$D:$E,MATCH("HOME",'EU2'!$D$1:$E$1,0),0),"")&amp;IFERROR(VLOOKUP(G$2&amp;$A21,'EUC2'!$C:$F,MATCH("AWAY",'EUC2'!$C$1:$F$1,0),0),"")&amp;IFERROR(VLOOKUP(G$2&amp;$A21,'EUC2'!$D:$E,MATCH("HOME",'EUC2'!$D$1:$E$1,0),0),"")</f>
        <v/>
      </c>
      <c r="H21" s="25" t="str">
        <f>IFERROR(VLOOKUP(H$2&amp;$B21,'FPL FIX2'!$N$1:$Q$400,MATCH("HOME",'FPL FIX2'!$N$1:$Q$1,0),0),"")&amp;IFERROR(VLOOKUP(H$2&amp;$B21,'FPL FIX2'!$O$1:$P$400,MATCH("AWAY",'FPL FIX2'!$O$1:$P$1,0),0),"")&amp;IFERROR(VLOOKUP(H$2&amp;$A21,'FA2'!$A:$D,MATCH("AWAY",'FA2'!$A$1:$D$1,0),0),"")&amp;IFERROR(VLOOKUP(H$2&amp;$A21,'FA2'!$B:$C,MATCH("HOME",'FA2'!$B$1:$C$1,0),0),"")&amp;IFERROR(VLOOKUP(H$2&amp;$A21,'EFL2'!$A:$D,MATCH("AWAY",'EFL2'!$A$1:$D$1,0),0),"")&amp;IFERROR(VLOOKUP(H$2&amp;$A21,'EFL2'!$B:$C,MATCH("HOME",'EFL2'!$B$1:$C$1,0),0),"")&amp;IFERROR(VLOOKUP(H$2&amp;$A21,'UCL2'!$C:$F,MATCH("AWAY",'UCL2'!$C$1:$F$1,0),0),"")&amp;IFERROR(VLOOKUP(H$2&amp;$A21,'UCL2'!$D:$E,MATCH("HOME",'UCL2'!$D$1:$E$1,0),0),"")&amp;IFERROR(VLOOKUP(H$2&amp;$A21,'EU2'!$C:$F,MATCH("AWAY",'EU2'!$C$1:$F$1,0),0),"")&amp;IFERROR(VLOOKUP(H$2&amp;$A21,'EU2'!$D:$E,MATCH("HOME",'EU2'!$D$1:$E$1,0),0),"")&amp;IFERROR(VLOOKUP(H$2&amp;$A21,'EUC2'!$C:$F,MATCH("AWAY",'EUC2'!$C$1:$F$1,0),0),"")&amp;IFERROR(VLOOKUP(H$2&amp;$A21,'EUC2'!$D:$E,MATCH("HOME",'EUC2'!$D$1:$E$1,0),0),"")</f>
        <v>SOU</v>
      </c>
      <c r="I21" s="25" t="str">
        <f>IFERROR(VLOOKUP(I$2&amp;$B21,'FPL FIX2'!$N$1:$Q$400,MATCH("HOME",'FPL FIX2'!$N$1:$Q$1,0),0),"")&amp;IFERROR(VLOOKUP(I$2&amp;$B21,'FPL FIX2'!$O$1:$P$400,MATCH("AWAY",'FPL FIX2'!$O$1:$P$1,0),0),"")&amp;IFERROR(VLOOKUP(I$2&amp;$A21,'FA2'!$A:$D,MATCH("AWAY",'FA2'!$A$1:$D$1,0),0),"")&amp;IFERROR(VLOOKUP(I$2&amp;$A21,'FA2'!$B:$C,MATCH("HOME",'FA2'!$B$1:$C$1,0),0),"")&amp;IFERROR(VLOOKUP(I$2&amp;$A21,'EFL2'!$A:$D,MATCH("AWAY",'EFL2'!$A$1:$D$1,0),0),"")&amp;IFERROR(VLOOKUP(I$2&amp;$A21,'EFL2'!$B:$C,MATCH("HOME",'EFL2'!$B$1:$C$1,0),0),"")&amp;IFERROR(VLOOKUP(I$2&amp;$A21,'UCL2'!$C:$F,MATCH("AWAY",'UCL2'!$C$1:$F$1,0),0),"")&amp;IFERROR(VLOOKUP(I$2&amp;$A21,'UCL2'!$D:$E,MATCH("HOME",'UCL2'!$D$1:$E$1,0),0),"")&amp;IFERROR(VLOOKUP(I$2&amp;$A21,'EU2'!$C:$F,MATCH("AWAY",'EU2'!$C$1:$F$1,0),0),"")&amp;IFERROR(VLOOKUP(I$2&amp;$A21,'EU2'!$D:$E,MATCH("HOME",'EU2'!$D$1:$E$1,0),0),"")&amp;IFERROR(VLOOKUP(I$2&amp;$A21,'EUC2'!$C:$F,MATCH("AWAY",'EUC2'!$C$1:$F$1,0),0),"")&amp;IFERROR(VLOOKUP(I$2&amp;$A21,'EUC2'!$D:$E,MATCH("HOME",'EUC2'!$D$1:$E$1,0),0),"")</f>
        <v/>
      </c>
      <c r="J21" s="25" t="str">
        <f>IFERROR(VLOOKUP(J$2&amp;$B21,'FPL FIX2'!$N$1:$Q$400,MATCH("HOME",'FPL FIX2'!$N$1:$Q$1,0),0),"")&amp;IFERROR(VLOOKUP(J$2&amp;$B21,'FPL FIX2'!$O$1:$P$400,MATCH("AWAY",'FPL FIX2'!$O$1:$P$1,0),0),"")&amp;IFERROR(VLOOKUP(J$2&amp;$A21,'FA2'!$A:$D,MATCH("AWAY",'FA2'!$A$1:$D$1,0),0),"")&amp;IFERROR(VLOOKUP(J$2&amp;$A21,'FA2'!$B:$C,MATCH("HOME",'FA2'!$B$1:$C$1,0),0),"")&amp;IFERROR(VLOOKUP(J$2&amp;$A21,'EFL2'!$A:$D,MATCH("AWAY",'EFL2'!$A$1:$D$1,0),0),"")&amp;IFERROR(VLOOKUP(J$2&amp;$A21,'EFL2'!$B:$C,MATCH("HOME",'EFL2'!$B$1:$C$1,0),0),"")&amp;IFERROR(VLOOKUP(J$2&amp;$A21,'UCL2'!$C:$F,MATCH("AWAY",'UCL2'!$C$1:$F$1,0),0),"")&amp;IFERROR(VLOOKUP(J$2&amp;$A21,'UCL2'!$D:$E,MATCH("HOME",'UCL2'!$D$1:$E$1,0),0),"")&amp;IFERROR(VLOOKUP(J$2&amp;$A21,'EU2'!$C:$F,MATCH("AWAY",'EU2'!$C$1:$F$1,0),0),"")&amp;IFERROR(VLOOKUP(J$2&amp;$A21,'EU2'!$D:$E,MATCH("HOME",'EU2'!$D$1:$E$1,0),0),"")&amp;IFERROR(VLOOKUP(J$2&amp;$A21,'EUC2'!$C:$F,MATCH("AWAY",'EUC2'!$C$1:$F$1,0),0),"")&amp;IFERROR(VLOOKUP(J$2&amp;$A21,'EUC2'!$D:$E,MATCH("HOME",'EUC2'!$D$1:$E$1,0),0),"")</f>
        <v/>
      </c>
      <c r="K21" s="25" t="str">
        <f>IFERROR(VLOOKUP(K$2&amp;$B21,'FPL FIX2'!$N$1:$Q$400,MATCH("HOME",'FPL FIX2'!$N$1:$Q$1,0),0),"")&amp;IFERROR(VLOOKUP(K$2&amp;$B21,'FPL FIX2'!$O$1:$P$400,MATCH("AWAY",'FPL FIX2'!$O$1:$P$1,0),0),"")&amp;IFERROR(VLOOKUP(K$2&amp;$A21,'FA2'!$A:$D,MATCH("AWAY",'FA2'!$A$1:$D$1,0),0),"")&amp;IFERROR(VLOOKUP(K$2&amp;$A21,'FA2'!$B:$C,MATCH("HOME",'FA2'!$B$1:$C$1,0),0),"")&amp;IFERROR(VLOOKUP(K$2&amp;$A21,'EFL2'!$A:$D,MATCH("AWAY",'EFL2'!$A$1:$D$1,0),0),"")&amp;IFERROR(VLOOKUP(K$2&amp;$A21,'EFL2'!$B:$C,MATCH("HOME",'EFL2'!$B$1:$C$1,0),0),"")&amp;IFERROR(VLOOKUP(K$2&amp;$A21,'UCL2'!$C:$F,MATCH("AWAY",'UCL2'!$C$1:$F$1,0),0),"")&amp;IFERROR(VLOOKUP(K$2&amp;$A21,'UCL2'!$D:$E,MATCH("HOME",'UCL2'!$D$1:$E$1,0),0),"")&amp;IFERROR(VLOOKUP(K$2&amp;$A21,'EU2'!$C:$F,MATCH("AWAY",'EU2'!$C$1:$F$1,0),0),"")&amp;IFERROR(VLOOKUP(K$2&amp;$A21,'EU2'!$D:$E,MATCH("HOME",'EU2'!$D$1:$E$1,0),0),"")&amp;IFERROR(VLOOKUP(K$2&amp;$A21,'EUC2'!$C:$F,MATCH("AWAY",'EUC2'!$C$1:$F$1,0),0),"")&amp;IFERROR(VLOOKUP(K$2&amp;$A21,'EUC2'!$D:$E,MATCH("HOME",'EUC2'!$D$1:$E$1,0),0),"")</f>
        <v/>
      </c>
      <c r="L21" s="25" t="str">
        <f>IFERROR(VLOOKUP(L$2&amp;$B21,'FPL FIX2'!$N$1:$Q$400,MATCH("HOME",'FPL FIX2'!$N$1:$Q$1,0),0),"")&amp;IFERROR(VLOOKUP(L$2&amp;$B21,'FPL FIX2'!$O$1:$P$400,MATCH("AWAY",'FPL FIX2'!$O$1:$P$1,0),0),"")&amp;IFERROR(VLOOKUP(L$2&amp;$A21,'FA2'!$A:$D,MATCH("AWAY",'FA2'!$A$1:$D$1,0),0),"")&amp;IFERROR(VLOOKUP(L$2&amp;$A21,'FA2'!$B:$C,MATCH("HOME",'FA2'!$B$1:$C$1,0),0),"")&amp;IFERROR(VLOOKUP(L$2&amp;$A21,'EFL2'!$A:$D,MATCH("AWAY",'EFL2'!$A$1:$D$1,0),0),"")&amp;IFERROR(VLOOKUP(L$2&amp;$A21,'EFL2'!$B:$C,MATCH("HOME",'EFL2'!$B$1:$C$1,0),0),"")&amp;IFERROR(VLOOKUP(L$2&amp;$A21,'UCL2'!$C:$F,MATCH("AWAY",'UCL2'!$C$1:$F$1,0),0),"")&amp;IFERROR(VLOOKUP(L$2&amp;$A21,'UCL2'!$D:$E,MATCH("HOME",'UCL2'!$D$1:$E$1,0),0),"")&amp;IFERROR(VLOOKUP(L$2&amp;$A21,'EU2'!$C:$F,MATCH("AWAY",'EU2'!$C$1:$F$1,0),0),"")&amp;IFERROR(VLOOKUP(L$2&amp;$A21,'EU2'!$D:$E,MATCH("HOME",'EU2'!$D$1:$E$1,0),0),"")&amp;IFERROR(VLOOKUP(L$2&amp;$A21,'EUC2'!$C:$F,MATCH("AWAY",'EUC2'!$C$1:$F$1,0),0),"")&amp;IFERROR(VLOOKUP(L$2&amp;$A21,'EUC2'!$D:$E,MATCH("HOME",'EUC2'!$D$1:$E$1,0),0),"")</f>
        <v/>
      </c>
      <c r="M21" s="25" t="str">
        <f>IFERROR(VLOOKUP(M$2&amp;$B21,'FPL FIX2'!$N$1:$Q$400,MATCH("HOME",'FPL FIX2'!$N$1:$Q$1,0),0),"")&amp;IFERROR(VLOOKUP(M$2&amp;$B21,'FPL FIX2'!$O$1:$P$400,MATCH("AWAY",'FPL FIX2'!$O$1:$P$1,0),0),"")&amp;IFERROR(VLOOKUP(M$2&amp;$A21,'FA2'!$A:$D,MATCH("AWAY",'FA2'!$A$1:$D$1,0),0),"")&amp;IFERROR(VLOOKUP(M$2&amp;$A21,'FA2'!$B:$C,MATCH("HOME",'FA2'!$B$1:$C$1,0),0),"")&amp;IFERROR(VLOOKUP(M$2&amp;$A21,'EFL2'!$A:$D,MATCH("AWAY",'EFL2'!$A$1:$D$1,0),0),"")&amp;IFERROR(VLOOKUP(M$2&amp;$A21,'EFL2'!$B:$C,MATCH("HOME",'EFL2'!$B$1:$C$1,0),0),"")&amp;IFERROR(VLOOKUP(M$2&amp;$A21,'UCL2'!$C:$F,MATCH("AWAY",'UCL2'!$C$1:$F$1,0),0),"")&amp;IFERROR(VLOOKUP(M$2&amp;$A21,'UCL2'!$D:$E,MATCH("HOME",'UCL2'!$D$1:$E$1,0),0),"")&amp;IFERROR(VLOOKUP(M$2&amp;$A21,'EU2'!$C:$F,MATCH("AWAY",'EU2'!$C$1:$F$1,0),0),"")&amp;IFERROR(VLOOKUP(M$2&amp;$A21,'EU2'!$D:$E,MATCH("HOME",'EU2'!$D$1:$E$1,0),0),"")&amp;IFERROR(VLOOKUP(M$2&amp;$A21,'EUC2'!$C:$F,MATCH("AWAY",'EUC2'!$C$1:$F$1,0),0),"")&amp;IFERROR(VLOOKUP(M$2&amp;$A21,'EUC2'!$D:$E,MATCH("HOME",'EUC2'!$D$1:$E$1,0),0),"")</f>
        <v/>
      </c>
      <c r="N21" s="25" t="str">
        <f>IFERROR(VLOOKUP(N$2&amp;$B21,'FPL FIX2'!$N$1:$Q$400,MATCH("HOME",'FPL FIX2'!$N$1:$Q$1,0),0),"")&amp;IFERROR(VLOOKUP(N$2&amp;$B21,'FPL FIX2'!$O$1:$P$400,MATCH("AWAY",'FPL FIX2'!$O$1:$P$1,0),0),"")&amp;IFERROR(VLOOKUP(N$2&amp;$A21,'FA2'!$A:$D,MATCH("AWAY",'FA2'!$A$1:$D$1,0),0),"")&amp;IFERROR(VLOOKUP(N$2&amp;$A21,'FA2'!$B:$C,MATCH("HOME",'FA2'!$B$1:$C$1,0),0),"")&amp;IFERROR(VLOOKUP(N$2&amp;$A21,'EFL2'!$A:$D,MATCH("AWAY",'EFL2'!$A$1:$D$1,0),0),"")&amp;IFERROR(VLOOKUP(N$2&amp;$A21,'EFL2'!$B:$C,MATCH("HOME",'EFL2'!$B$1:$C$1,0),0),"")&amp;IFERROR(VLOOKUP(N$2&amp;$A21,'UCL2'!$C:$F,MATCH("AWAY",'UCL2'!$C$1:$F$1,0),0),"")&amp;IFERROR(VLOOKUP(N$2&amp;$A21,'UCL2'!$D:$E,MATCH("HOME",'UCL2'!$D$1:$E$1,0),0),"")&amp;IFERROR(VLOOKUP(N$2&amp;$A21,'EU2'!$C:$F,MATCH("AWAY",'EU2'!$C$1:$F$1,0),0),"")&amp;IFERROR(VLOOKUP(N$2&amp;$A21,'EU2'!$D:$E,MATCH("HOME",'EU2'!$D$1:$E$1,0),0),"")&amp;IFERROR(VLOOKUP(N$2&amp;$A21,'EUC2'!$C:$F,MATCH("AWAY",'EUC2'!$C$1:$F$1,0),0),"")&amp;IFERROR(VLOOKUP(N$2&amp;$A21,'EUC2'!$D:$E,MATCH("HOME",'EUC2'!$D$1:$E$1,0),0),"")</f>
        <v/>
      </c>
      <c r="O21" s="25" t="str">
        <f>IFERROR(VLOOKUP(O$2&amp;$B21,'FPL FIX2'!$N$1:$Q$400,MATCH("HOME",'FPL FIX2'!$N$1:$Q$1,0),0),"")&amp;IFERROR(VLOOKUP(O$2&amp;$B21,'FPL FIX2'!$O$1:$P$400,MATCH("AWAY",'FPL FIX2'!$O$1:$P$1,0),0),"")&amp;IFERROR(VLOOKUP(O$2&amp;$A21,'FA2'!$A:$D,MATCH("AWAY",'FA2'!$A$1:$D$1,0),0),"")&amp;IFERROR(VLOOKUP(O$2&amp;$A21,'FA2'!$B:$C,MATCH("HOME",'FA2'!$B$1:$C$1,0),0),"")&amp;IFERROR(VLOOKUP(O$2&amp;$A21,'EFL2'!$A:$D,MATCH("AWAY",'EFL2'!$A$1:$D$1,0),0),"")&amp;IFERROR(VLOOKUP(O$2&amp;$A21,'EFL2'!$B:$C,MATCH("HOME",'EFL2'!$B$1:$C$1,0),0),"")&amp;IFERROR(VLOOKUP(O$2&amp;$A21,'UCL2'!$C:$F,MATCH("AWAY",'UCL2'!$C$1:$F$1,0),0),"")&amp;IFERROR(VLOOKUP(O$2&amp;$A21,'UCL2'!$D:$E,MATCH("HOME",'UCL2'!$D$1:$E$1,0),0),"")&amp;IFERROR(VLOOKUP(O$2&amp;$A21,'EU2'!$C:$F,MATCH("AWAY",'EU2'!$C$1:$F$1,0),0),"")&amp;IFERROR(VLOOKUP(O$2&amp;$A21,'EU2'!$D:$E,MATCH("HOME",'EU2'!$D$1:$E$1,0),0),"")&amp;IFERROR(VLOOKUP(O$2&amp;$A21,'EUC2'!$C:$F,MATCH("AWAY",'EUC2'!$C$1:$F$1,0),0),"")&amp;IFERROR(VLOOKUP(O$2&amp;$A21,'EUC2'!$D:$E,MATCH("HOME",'EUC2'!$D$1:$E$1,0),0),"")</f>
        <v/>
      </c>
      <c r="P21" s="25" t="str">
        <f>IFERROR(VLOOKUP(P$2&amp;$B21,'FPL FIX2'!$N$1:$Q$400,MATCH("HOME",'FPL FIX2'!$N$1:$Q$1,0),0),"")&amp;IFERROR(VLOOKUP(P$2&amp;$B21,'FPL FIX2'!$O$1:$P$400,MATCH("AWAY",'FPL FIX2'!$O$1:$P$1,0),0),"")&amp;IFERROR(VLOOKUP(P$2&amp;$A21,'FA2'!$A:$D,MATCH("AWAY",'FA2'!$A$1:$D$1,0),0),"")&amp;IFERROR(VLOOKUP(P$2&amp;$A21,'FA2'!$B:$C,MATCH("HOME",'FA2'!$B$1:$C$1,0),0),"")&amp;IFERROR(VLOOKUP(P$2&amp;$A21,'EFL2'!$A:$D,MATCH("AWAY",'EFL2'!$A$1:$D$1,0),0),"")&amp;IFERROR(VLOOKUP(P$2&amp;$A21,'EFL2'!$B:$C,MATCH("HOME",'EFL2'!$B$1:$C$1,0),0),"")&amp;IFERROR(VLOOKUP(P$2&amp;$A21,'UCL2'!$C:$F,MATCH("AWAY",'UCL2'!$C$1:$F$1,0),0),"")&amp;IFERROR(VLOOKUP(P$2&amp;$A21,'UCL2'!$D:$E,MATCH("HOME",'UCL2'!$D$1:$E$1,0),0),"")&amp;IFERROR(VLOOKUP(P$2&amp;$A21,'EU2'!$C:$F,MATCH("AWAY",'EU2'!$C$1:$F$1,0),0),"")&amp;IFERROR(VLOOKUP(P$2&amp;$A21,'EU2'!$D:$E,MATCH("HOME",'EU2'!$D$1:$E$1,0),0),"")&amp;IFERROR(VLOOKUP(P$2&amp;$A21,'EUC2'!$C:$F,MATCH("AWAY",'EUC2'!$C$1:$F$1,0),0),"")&amp;IFERROR(VLOOKUP(P$2&amp;$A21,'EUC2'!$D:$E,MATCH("HOME",'EUC2'!$D$1:$E$1,0),0),"")</f>
        <v>che</v>
      </c>
      <c r="Q21" s="25" t="str">
        <f>IFERROR(VLOOKUP(Q$2&amp;$B21,'FPL FIX2'!$N$1:$Q$400,MATCH("HOME",'FPL FIX2'!$N$1:$Q$1,0),0),"")&amp;IFERROR(VLOOKUP(Q$2&amp;$B21,'FPL FIX2'!$O$1:$P$400,MATCH("AWAY",'FPL FIX2'!$O$1:$P$1,0),0),"")&amp;IFERROR(VLOOKUP(Q$2&amp;$A21,'FA2'!$A:$D,MATCH("AWAY",'FA2'!$A$1:$D$1,0),0),"")&amp;IFERROR(VLOOKUP(Q$2&amp;$A21,'FA2'!$B:$C,MATCH("HOME",'FA2'!$B$1:$C$1,0),0),"")&amp;IFERROR(VLOOKUP(Q$2&amp;$A21,'EFL2'!$A:$D,MATCH("AWAY",'EFL2'!$A$1:$D$1,0),0),"")&amp;IFERROR(VLOOKUP(Q$2&amp;$A21,'EFL2'!$B:$C,MATCH("HOME",'EFL2'!$B$1:$C$1,0),0),"")&amp;IFERROR(VLOOKUP(Q$2&amp;$A21,'UCL2'!$C:$F,MATCH("AWAY",'UCL2'!$C$1:$F$1,0),0),"")&amp;IFERROR(VLOOKUP(Q$2&amp;$A21,'UCL2'!$D:$E,MATCH("HOME",'UCL2'!$D$1:$E$1,0),0),"")&amp;IFERROR(VLOOKUP(Q$2&amp;$A21,'EU2'!$C:$F,MATCH("AWAY",'EU2'!$C$1:$F$1,0),0),"")&amp;IFERROR(VLOOKUP(Q$2&amp;$A21,'EU2'!$D:$E,MATCH("HOME",'EU2'!$D$1:$E$1,0),0),"")&amp;IFERROR(VLOOKUP(Q$2&amp;$A21,'EUC2'!$C:$F,MATCH("AWAY",'EUC2'!$C$1:$F$1,0),0),"")&amp;IFERROR(VLOOKUP(Q$2&amp;$A21,'EUC2'!$D:$E,MATCH("HOME",'EUC2'!$D$1:$E$1,0),0),"")</f>
        <v/>
      </c>
      <c r="R21" s="25" t="str">
        <f>IFERROR(VLOOKUP(R$2&amp;$B21,'FPL FIX2'!$N$1:$Q$400,MATCH("HOME",'FPL FIX2'!$N$1:$Q$1,0),0),"")&amp;IFERROR(VLOOKUP(R$2&amp;$B21,'FPL FIX2'!$O$1:$P$400,MATCH("AWAY",'FPL FIX2'!$O$1:$P$1,0),0),"")&amp;IFERROR(VLOOKUP(R$2&amp;$A21,'FA2'!$A:$D,MATCH("AWAY",'FA2'!$A$1:$D$1,0),0),"")&amp;IFERROR(VLOOKUP(R$2&amp;$A21,'FA2'!$B:$C,MATCH("HOME",'FA2'!$B$1:$C$1,0),0),"")&amp;IFERROR(VLOOKUP(R$2&amp;$A21,'EFL2'!$A:$D,MATCH("AWAY",'EFL2'!$A$1:$D$1,0),0),"")&amp;IFERROR(VLOOKUP(R$2&amp;$A21,'EFL2'!$B:$C,MATCH("HOME",'EFL2'!$B$1:$C$1,0),0),"")&amp;IFERROR(VLOOKUP(R$2&amp;$A21,'UCL2'!$C:$F,MATCH("AWAY",'UCL2'!$C$1:$F$1,0),0),"")&amp;IFERROR(VLOOKUP(R$2&amp;$A21,'UCL2'!$D:$E,MATCH("HOME",'UCL2'!$D$1:$E$1,0),0),"")&amp;IFERROR(VLOOKUP(R$2&amp;$A21,'EU2'!$C:$F,MATCH("AWAY",'EU2'!$C$1:$F$1,0),0),"")&amp;IFERROR(VLOOKUP(R$2&amp;$A21,'EU2'!$D:$E,MATCH("HOME",'EU2'!$D$1:$E$1,0),0),"")&amp;IFERROR(VLOOKUP(R$2&amp;$A21,'EUC2'!$C:$F,MATCH("AWAY",'EUC2'!$C$1:$F$1,0),0),"")&amp;IFERROR(VLOOKUP(R$2&amp;$A21,'EUC2'!$D:$E,MATCH("HOME",'EUC2'!$D$1:$E$1,0),0),"")</f>
        <v/>
      </c>
      <c r="S21" s="25" t="str">
        <f>IFERROR(VLOOKUP(S$2&amp;$B21,'FPL FIX2'!$N$1:$Q$400,MATCH("HOME",'FPL FIX2'!$N$1:$Q$1,0),0),"")&amp;IFERROR(VLOOKUP(S$2&amp;$B21,'FPL FIX2'!$O$1:$P$400,MATCH("AWAY",'FPL FIX2'!$O$1:$P$1,0),0),"")&amp;IFERROR(VLOOKUP(S$2&amp;$A21,'FA2'!$A:$D,MATCH("AWAY",'FA2'!$A$1:$D$1,0),0),"")&amp;IFERROR(VLOOKUP(S$2&amp;$A21,'FA2'!$B:$C,MATCH("HOME",'FA2'!$B$1:$C$1,0),0),"")&amp;IFERROR(VLOOKUP(S$2&amp;$A21,'EFL2'!$A:$D,MATCH("AWAY",'EFL2'!$A$1:$D$1,0),0),"")&amp;IFERROR(VLOOKUP(S$2&amp;$A21,'EFL2'!$B:$C,MATCH("HOME",'EFL2'!$B$1:$C$1,0),0),"")&amp;IFERROR(VLOOKUP(S$2&amp;$A21,'UCL2'!$C:$F,MATCH("AWAY",'UCL2'!$C$1:$F$1,0),0),"")&amp;IFERROR(VLOOKUP(S$2&amp;$A21,'UCL2'!$D:$E,MATCH("HOME",'UCL2'!$D$1:$E$1,0),0),"")&amp;IFERROR(VLOOKUP(S$2&amp;$A21,'EU2'!$C:$F,MATCH("AWAY",'EU2'!$C$1:$F$1,0),0),"")&amp;IFERROR(VLOOKUP(S$2&amp;$A21,'EU2'!$D:$E,MATCH("HOME",'EU2'!$D$1:$E$1,0),0),"")&amp;IFERROR(VLOOKUP(S$2&amp;$A21,'EUC2'!$C:$F,MATCH("AWAY",'EUC2'!$C$1:$F$1,0),0),"")&amp;IFERROR(VLOOKUP(S$2&amp;$A21,'EUC2'!$D:$E,MATCH("HOME",'EUC2'!$D$1:$E$1,0),0),"")</f>
        <v/>
      </c>
      <c r="T21" s="25" t="str">
        <f>IFERROR(VLOOKUP(T$2&amp;$B21,'FPL FIX2'!$N$1:$Q$400,MATCH("HOME",'FPL FIX2'!$N$1:$Q$1,0),0),"")&amp;IFERROR(VLOOKUP(T$2&amp;$B21,'FPL FIX2'!$O$1:$P$400,MATCH("AWAY",'FPL FIX2'!$O$1:$P$1,0),0),"")&amp;IFERROR(VLOOKUP(T$2&amp;$A21,'FA2'!$A:$D,MATCH("AWAY",'FA2'!$A$1:$D$1,0),0),"")&amp;IFERROR(VLOOKUP(T$2&amp;$A21,'FA2'!$B:$C,MATCH("HOME",'FA2'!$B$1:$C$1,0),0),"")&amp;IFERROR(VLOOKUP(T$2&amp;$A21,'EFL2'!$A:$D,MATCH("AWAY",'EFL2'!$A$1:$D$1,0),0),"")&amp;IFERROR(VLOOKUP(T$2&amp;$A21,'EFL2'!$B:$C,MATCH("HOME",'EFL2'!$B$1:$C$1,0),0),"")&amp;IFERROR(VLOOKUP(T$2&amp;$A21,'UCL2'!$C:$F,MATCH("AWAY",'UCL2'!$C$1:$F$1,0),0),"")&amp;IFERROR(VLOOKUP(T$2&amp;$A21,'UCL2'!$D:$E,MATCH("HOME",'UCL2'!$D$1:$E$1,0),0),"")&amp;IFERROR(VLOOKUP(T$2&amp;$A21,'EU2'!$C:$F,MATCH("AWAY",'EU2'!$C$1:$F$1,0),0),"")&amp;IFERROR(VLOOKUP(T$2&amp;$A21,'EU2'!$D:$E,MATCH("HOME",'EU2'!$D$1:$E$1,0),0),"")&amp;IFERROR(VLOOKUP(T$2&amp;$A21,'EUC2'!$C:$F,MATCH("AWAY",'EUC2'!$C$1:$F$1,0),0),"")&amp;IFERROR(VLOOKUP(T$2&amp;$A21,'EUC2'!$D:$E,MATCH("HOME",'EUC2'!$D$1:$E$1,0),0),"")</f>
        <v/>
      </c>
      <c r="U21" s="25" t="str">
        <f>IFERROR(VLOOKUP(U$2&amp;$B21,'FPL FIX2'!$N$1:$Q$400,MATCH("HOME",'FPL FIX2'!$N$1:$Q$1,0),0),"")&amp;IFERROR(VLOOKUP(U$2&amp;$B21,'FPL FIX2'!$O$1:$P$400,MATCH("AWAY",'FPL FIX2'!$O$1:$P$1,0),0),"")&amp;IFERROR(VLOOKUP(U$2&amp;$A21,'FA2'!$A:$D,MATCH("AWAY",'FA2'!$A$1:$D$1,0),0),"")&amp;IFERROR(VLOOKUP(U$2&amp;$A21,'FA2'!$B:$C,MATCH("HOME",'FA2'!$B$1:$C$1,0),0),"")&amp;IFERROR(VLOOKUP(U$2&amp;$A21,'EFL2'!$A:$D,MATCH("AWAY",'EFL2'!$A$1:$D$1,0),0),"")&amp;IFERROR(VLOOKUP(U$2&amp;$A21,'EFL2'!$B:$C,MATCH("HOME",'EFL2'!$B$1:$C$1,0),0),"")&amp;IFERROR(VLOOKUP(U$2&amp;$A21,'UCL2'!$C:$F,MATCH("AWAY",'UCL2'!$C$1:$F$1,0),0),"")&amp;IFERROR(VLOOKUP(U$2&amp;$A21,'UCL2'!$D:$E,MATCH("HOME",'UCL2'!$D$1:$E$1,0),0),"")&amp;IFERROR(VLOOKUP(U$2&amp;$A21,'EU2'!$C:$F,MATCH("AWAY",'EU2'!$C$1:$F$1,0),0),"")&amp;IFERROR(VLOOKUP(U$2&amp;$A21,'EU2'!$D:$E,MATCH("HOME",'EU2'!$D$1:$E$1,0),0),"")&amp;IFERROR(VLOOKUP(U$2&amp;$A21,'EUC2'!$C:$F,MATCH("AWAY",'EUC2'!$C$1:$F$1,0),0),"")&amp;IFERROR(VLOOKUP(U$2&amp;$A21,'EUC2'!$D:$E,MATCH("HOME",'EUC2'!$D$1:$E$1,0),0),"")</f>
        <v/>
      </c>
      <c r="V21" s="25" t="str">
        <f>IFERROR(VLOOKUP(V$2&amp;$B21,'FPL FIX2'!$N$1:$Q$400,MATCH("HOME",'FPL FIX2'!$N$1:$Q$1,0),0),"")&amp;IFERROR(VLOOKUP(V$2&amp;$B21,'FPL FIX2'!$O$1:$P$400,MATCH("AWAY",'FPL FIX2'!$O$1:$P$1,0),0),"")&amp;IFERROR(VLOOKUP(V$2&amp;$A21,'FA2'!$A:$D,MATCH("AWAY",'FA2'!$A$1:$D$1,0),0),"")&amp;IFERROR(VLOOKUP(V$2&amp;$A21,'FA2'!$B:$C,MATCH("HOME",'FA2'!$B$1:$C$1,0),0),"")&amp;IFERROR(VLOOKUP(V$2&amp;$A21,'EFL2'!$A:$D,MATCH("AWAY",'EFL2'!$A$1:$D$1,0),0),"")&amp;IFERROR(VLOOKUP(V$2&amp;$A21,'EFL2'!$B:$C,MATCH("HOME",'EFL2'!$B$1:$C$1,0),0),"")&amp;IFERROR(VLOOKUP(V$2&amp;$A21,'UCL2'!$C:$F,MATCH("AWAY",'UCL2'!$C$1:$F$1,0),0),"")&amp;IFERROR(VLOOKUP(V$2&amp;$A21,'UCL2'!$D:$E,MATCH("HOME",'UCL2'!$D$1:$E$1,0),0),"")&amp;IFERROR(VLOOKUP(V$2&amp;$A21,'EU2'!$C:$F,MATCH("AWAY",'EU2'!$C$1:$F$1,0),0),"")&amp;IFERROR(VLOOKUP(V$2&amp;$A21,'EU2'!$D:$E,MATCH("HOME",'EU2'!$D$1:$E$1,0),0),"")&amp;IFERROR(VLOOKUP(V$2&amp;$A21,'EUC2'!$C:$F,MATCH("AWAY",'EUC2'!$C$1:$F$1,0),0),"")&amp;IFERROR(VLOOKUP(V$2&amp;$A21,'EUC2'!$D:$E,MATCH("HOME",'EUC2'!$D$1:$E$1,0),0),"")</f>
        <v>WOL</v>
      </c>
      <c r="W21" s="25" t="str">
        <f>IFERROR(VLOOKUP(W$2&amp;$B21,'FPL FIX2'!$N$1:$Q$400,MATCH("HOME",'FPL FIX2'!$N$1:$Q$1,0),0),"")&amp;IFERROR(VLOOKUP(W$2&amp;$B21,'FPL FIX2'!$O$1:$P$400,MATCH("AWAY",'FPL FIX2'!$O$1:$P$1,0),0),"")&amp;IFERROR(VLOOKUP(W$2&amp;$A21,'FA2'!$A:$D,MATCH("AWAY",'FA2'!$A$1:$D$1,0),0),"")&amp;IFERROR(VLOOKUP(W$2&amp;$A21,'FA2'!$B:$C,MATCH("HOME",'FA2'!$B$1:$C$1,0),0),"")&amp;IFERROR(VLOOKUP(W$2&amp;$A21,'EFL2'!$A:$D,MATCH("AWAY",'EFL2'!$A$1:$D$1,0),0),"")&amp;IFERROR(VLOOKUP(W$2&amp;$A21,'EFL2'!$B:$C,MATCH("HOME",'EFL2'!$B$1:$C$1,0),0),"")&amp;IFERROR(VLOOKUP(W$2&amp;$A21,'UCL2'!$C:$F,MATCH("AWAY",'UCL2'!$C$1:$F$1,0),0),"")&amp;IFERROR(VLOOKUP(W$2&amp;$A21,'UCL2'!$D:$E,MATCH("HOME",'UCL2'!$D$1:$E$1,0),0),"")&amp;IFERROR(VLOOKUP(W$2&amp;$A21,'EU2'!$C:$F,MATCH("AWAY",'EU2'!$C$1:$F$1,0),0),"")&amp;IFERROR(VLOOKUP(W$2&amp;$A21,'EU2'!$D:$E,MATCH("HOME",'EU2'!$D$1:$E$1,0),0),"")&amp;IFERROR(VLOOKUP(W$2&amp;$A21,'EUC2'!$C:$F,MATCH("AWAY",'EUC2'!$C$1:$F$1,0),0),"")&amp;IFERROR(VLOOKUP(W$2&amp;$A21,'EUC2'!$D:$E,MATCH("HOME",'EUC2'!$D$1:$E$1,0),0),"")</f>
        <v/>
      </c>
      <c r="X21" s="25" t="str">
        <f>IFERROR(VLOOKUP(X$2&amp;$B21,'FPL FIX2'!$N$1:$Q$400,MATCH("HOME",'FPL FIX2'!$N$1:$Q$1,0),0),"")&amp;IFERROR(VLOOKUP(X$2&amp;$B21,'FPL FIX2'!$O$1:$P$400,MATCH("AWAY",'FPL FIX2'!$O$1:$P$1,0),0),"")&amp;IFERROR(VLOOKUP(X$2&amp;$A21,'FA2'!$A:$D,MATCH("AWAY",'FA2'!$A$1:$D$1,0),0),"")&amp;IFERROR(VLOOKUP(X$2&amp;$A21,'FA2'!$B:$C,MATCH("HOME",'FA2'!$B$1:$C$1,0),0),"")&amp;IFERROR(VLOOKUP(X$2&amp;$A21,'EFL2'!$A:$D,MATCH("AWAY",'EFL2'!$A$1:$D$1,0),0),"")&amp;IFERROR(VLOOKUP(X$2&amp;$A21,'EFL2'!$B:$C,MATCH("HOME",'EFL2'!$B$1:$C$1,0),0),"")&amp;IFERROR(VLOOKUP(X$2&amp;$A21,'UCL2'!$C:$F,MATCH("AWAY",'UCL2'!$C$1:$F$1,0),0),"")&amp;IFERROR(VLOOKUP(X$2&amp;$A21,'UCL2'!$D:$E,MATCH("HOME",'UCL2'!$D$1:$E$1,0),0),"")&amp;IFERROR(VLOOKUP(X$2&amp;$A21,'EU2'!$C:$F,MATCH("AWAY",'EU2'!$C$1:$F$1,0),0),"")&amp;IFERROR(VLOOKUP(X$2&amp;$A21,'EU2'!$D:$E,MATCH("HOME",'EU2'!$D$1:$E$1,0),0),"")&amp;IFERROR(VLOOKUP(X$2&amp;$A21,'EUC2'!$C:$F,MATCH("AWAY",'EUC2'!$C$1:$F$1,0),0),"")&amp;IFERROR(VLOOKUP(X$2&amp;$A21,'EUC2'!$D:$E,MATCH("HOME",'EUC2'!$D$1:$E$1,0),0),"")</f>
        <v/>
      </c>
      <c r="Y21" s="57" t="str">
        <f>IFERROR(VLOOKUP(Y$2&amp;$B21,'FPL FIX2'!$N$1:$Q$400,MATCH("HOME",'FPL FIX2'!$N$1:$Q$1,0),0),"")&amp;IFERROR(VLOOKUP(Y$2&amp;$B21,'FPL FIX2'!$O$1:$P$400,MATCH("AWAY",'FPL FIX2'!$O$1:$P$1,0),0),"")&amp;IFERROR(VLOOKUP(Y$2&amp;$A21,'FA2'!$A:$D,MATCH("AWAY",'FA2'!$A$1:$D$1,0),0),"")&amp;IFERROR(VLOOKUP(Y$2&amp;$A21,'FA2'!$B:$C,MATCH("HOME",'FA2'!$B$1:$C$1,0),0),"")&amp;IFERROR(VLOOKUP(Y$2&amp;$A21,'EFL2'!$A:$D,MATCH("AWAY",'EFL2'!$A$1:$D$1,0),0),"")&amp;IFERROR(VLOOKUP(Y$2&amp;$A21,'EFL2'!$B:$C,MATCH("HOME",'EFL2'!$B$1:$C$1,0),0),"")&amp;IFERROR(VLOOKUP(Y$2&amp;$A21,'UCL2'!$C:$F,MATCH("AWAY",'UCL2'!$C$1:$F$1,0),0),"")&amp;IFERROR(VLOOKUP(Y$2&amp;$A21,'UCL2'!$D:$E,MATCH("HOME",'UCL2'!$D$1:$E$1,0),0),"")&amp;IFERROR(VLOOKUP(Y$2&amp;$A21,'EU2'!$C:$F,MATCH("AWAY",'EU2'!$C$1:$F$1,0),0),"")&amp;IFERROR(VLOOKUP(Y$2&amp;$A21,'EU2'!$D:$E,MATCH("HOME",'EU2'!$D$1:$E$1,0),0),"")&amp;IFERROR(VLOOKUP(Y$2&amp;$A21,'EUC2'!$C:$F,MATCH("AWAY",'EUC2'!$C$1:$F$1,0),0),"")&amp;IFERROR(VLOOKUP(Y$2&amp;$A21,'EUC2'!$D:$E,MATCH("HOME",'EUC2'!$D$1:$E$1,0),0),"")</f>
        <v/>
      </c>
      <c r="Z21" s="25" t="str">
        <f>IFERROR(VLOOKUP(Z$2&amp;$B21,'FPL FIX2'!$N$1:$Q$400,MATCH("HOME",'FPL FIX2'!$N$1:$Q$1,0),0),"")&amp;IFERROR(VLOOKUP(Z$2&amp;$B21,'FPL FIX2'!$O$1:$P$400,MATCH("AWAY",'FPL FIX2'!$O$1:$P$1,0),0),"")&amp;IFERROR(VLOOKUP(Z$2&amp;$A21,'FA2'!$A:$D,MATCH("AWAY",'FA2'!$A$1:$D$1,0),0),"")&amp;IFERROR(VLOOKUP(Z$2&amp;$A21,'FA2'!$B:$C,MATCH("HOME",'FA2'!$B$1:$C$1,0),0),"")&amp;IFERROR(VLOOKUP(Z$2&amp;$A21,'EFL2'!$A:$D,MATCH("AWAY",'EFL2'!$A$1:$D$1,0),0),"")&amp;IFERROR(VLOOKUP(Z$2&amp;$A21,'EFL2'!$B:$C,MATCH("HOME",'EFL2'!$B$1:$C$1,0),0),"")&amp;IFERROR(VLOOKUP(Z$2&amp;$A21,'UCL2'!$C:$F,MATCH("AWAY",'UCL2'!$C$1:$F$1,0),0),"")&amp;IFERROR(VLOOKUP(Z$2&amp;$A21,'UCL2'!$D:$E,MATCH("HOME",'UCL2'!$D$1:$E$1,0),0),"")&amp;IFERROR(VLOOKUP(Z$2&amp;$A21,'EU2'!$C:$F,MATCH("AWAY",'EU2'!$C$1:$F$1,0),0),"")&amp;IFERROR(VLOOKUP(Z$2&amp;$A21,'EU2'!$D:$E,MATCH("HOME",'EU2'!$D$1:$E$1,0),0),"")&amp;IFERROR(VLOOKUP(Z$2&amp;$A21,'EUC2'!$C:$F,MATCH("AWAY",'EUC2'!$C$1:$F$1,0),0),"")&amp;IFERROR(VLOOKUP(Z$2&amp;$A21,'EUC2'!$D:$E,MATCH("HOME",'EUC2'!$D$1:$E$1,0),0),"")</f>
        <v/>
      </c>
      <c r="AA21" s="25" t="str">
        <f>IFERROR(VLOOKUP(AA$2&amp;$B21,'FPL FIX2'!$N$1:$Q$400,MATCH("HOME",'FPL FIX2'!$N$1:$Q$1,0),0),"")&amp;IFERROR(VLOOKUP(AA$2&amp;$B21,'FPL FIX2'!$O$1:$P$400,MATCH("AWAY",'FPL FIX2'!$O$1:$P$1,0),0),"")&amp;IFERROR(VLOOKUP(AA$2&amp;$A21,'FA2'!$A:$D,MATCH("AWAY",'FA2'!$A$1:$D$1,0),0),"")&amp;IFERROR(VLOOKUP(AA$2&amp;$A21,'FA2'!$B:$C,MATCH("HOME",'FA2'!$B$1:$C$1,0),0),"")&amp;IFERROR(VLOOKUP(AA$2&amp;$A21,'EFL2'!$A:$D,MATCH("AWAY",'EFL2'!$A$1:$D$1,0),0),"")&amp;IFERROR(VLOOKUP(AA$2&amp;$A21,'EFL2'!$B:$C,MATCH("HOME",'EFL2'!$B$1:$C$1,0),0),"")&amp;IFERROR(VLOOKUP(AA$2&amp;$A21,'UCL2'!$C:$F,MATCH("AWAY",'UCL2'!$C$1:$F$1,0),0),"")&amp;IFERROR(VLOOKUP(AA$2&amp;$A21,'UCL2'!$D:$E,MATCH("HOME",'UCL2'!$D$1:$E$1,0),0),"")&amp;IFERROR(VLOOKUP(AA$2&amp;$A21,'EU2'!$C:$F,MATCH("AWAY",'EU2'!$C$1:$F$1,0),0),"")&amp;IFERROR(VLOOKUP(AA$2&amp;$A21,'EU2'!$D:$E,MATCH("HOME",'EU2'!$D$1:$E$1,0),0),"")&amp;IFERROR(VLOOKUP(AA$2&amp;$A21,'EUC2'!$C:$F,MATCH("AWAY",'EUC2'!$C$1:$F$1,0),0),"")&amp;IFERROR(VLOOKUP(AA$2&amp;$A21,'EUC2'!$D:$E,MATCH("HOME",'EUC2'!$D$1:$E$1,0),0),"")</f>
        <v/>
      </c>
      <c r="AB21" s="25" t="str">
        <f>IFERROR(VLOOKUP(AB$2&amp;$B21,'FPL FIX2'!$N$1:$Q$400,MATCH("HOME",'FPL FIX2'!$N$1:$Q$1,0),0),"")&amp;IFERROR(VLOOKUP(AB$2&amp;$B21,'FPL FIX2'!$O$1:$P$400,MATCH("AWAY",'FPL FIX2'!$O$1:$P$1,0),0),"")&amp;IFERROR(VLOOKUP(AB$2&amp;$A21,'FA2'!$A:$D,MATCH("AWAY",'FA2'!$A$1:$D$1,0),0),"")&amp;IFERROR(VLOOKUP(AB$2&amp;$A21,'FA2'!$B:$C,MATCH("HOME",'FA2'!$B$1:$C$1,0),0),"")&amp;IFERROR(VLOOKUP(AB$2&amp;$A21,'EFL2'!$A:$D,MATCH("AWAY",'EFL2'!$A$1:$D$1,0),0),"")&amp;IFERROR(VLOOKUP(AB$2&amp;$A21,'EFL2'!$B:$C,MATCH("HOME",'EFL2'!$B$1:$C$1,0),0),"")&amp;IFERROR(VLOOKUP(AB$2&amp;$A21,'UCL2'!$C:$F,MATCH("AWAY",'UCL2'!$C$1:$F$1,0),0),"")&amp;IFERROR(VLOOKUP(AB$2&amp;$A21,'UCL2'!$D:$E,MATCH("HOME",'UCL2'!$D$1:$E$1,0),0),"")&amp;IFERROR(VLOOKUP(AB$2&amp;$A21,'EU2'!$C:$F,MATCH("AWAY",'EU2'!$C$1:$F$1,0),0),"")&amp;IFERROR(VLOOKUP(AB$2&amp;$A21,'EU2'!$D:$E,MATCH("HOME",'EU2'!$D$1:$E$1,0),0),"")&amp;IFERROR(VLOOKUP(AB$2&amp;$A21,'EUC2'!$C:$F,MATCH("AWAY",'EUC2'!$C$1:$F$1,0),0),"")&amp;IFERROR(VLOOKUP(AB$2&amp;$A21,'EUC2'!$D:$E,MATCH("HOME",'EUC2'!$D$1:$E$1,0),0),"")</f>
        <v/>
      </c>
      <c r="AC21" s="25" t="str">
        <f>IFERROR(VLOOKUP(AC$2&amp;$B21,'FPL FIX2'!$N$1:$Q$400,MATCH("HOME",'FPL FIX2'!$N$1:$Q$1,0),0),"")&amp;IFERROR(VLOOKUP(AC$2&amp;$B21,'FPL FIX2'!$O$1:$P$400,MATCH("AWAY",'FPL FIX2'!$O$1:$P$1,0),0),"")&amp;IFERROR(VLOOKUP(AC$2&amp;$A21,'FA2'!$A:$D,MATCH("AWAY",'FA2'!$A$1:$D$1,0),0),"")&amp;IFERROR(VLOOKUP(AC$2&amp;$A21,'FA2'!$B:$C,MATCH("HOME",'FA2'!$B$1:$C$1,0),0),"")&amp;IFERROR(VLOOKUP(AC$2&amp;$A21,'EFL2'!$A:$D,MATCH("AWAY",'EFL2'!$A$1:$D$1,0),0),"")&amp;IFERROR(VLOOKUP(AC$2&amp;$A21,'EFL2'!$B:$C,MATCH("HOME",'EFL2'!$B$1:$C$1,0),0),"")&amp;IFERROR(VLOOKUP(AC$2&amp;$A21,'UCL2'!$C:$F,MATCH("AWAY",'UCL2'!$C$1:$F$1,0),0),"")&amp;IFERROR(VLOOKUP(AC$2&amp;$A21,'UCL2'!$D:$E,MATCH("HOME",'UCL2'!$D$1:$E$1,0),0),"")&amp;IFERROR(VLOOKUP(AC$2&amp;$A21,'EU2'!$C:$F,MATCH("AWAY",'EU2'!$C$1:$F$1,0),0),"")&amp;IFERROR(VLOOKUP(AC$2&amp;$A21,'EU2'!$D:$E,MATCH("HOME",'EU2'!$D$1:$E$1,0),0),"")&amp;IFERROR(VLOOKUP(AC$2&amp;$A21,'EUC2'!$C:$F,MATCH("AWAY",'EUC2'!$C$1:$F$1,0),0),"")&amp;IFERROR(VLOOKUP(AC$2&amp;$A21,'EUC2'!$D:$E,MATCH("HOME",'EUC2'!$D$1:$E$1,0),0),"")</f>
        <v/>
      </c>
      <c r="AD21" s="25" t="str">
        <f>IFERROR(VLOOKUP(AD$2&amp;$B21,'FPL FIX2'!$N$1:$Q$400,MATCH("HOME",'FPL FIX2'!$N$1:$Q$1,0),0),"")&amp;IFERROR(VLOOKUP(AD$2&amp;$B21,'FPL FIX2'!$O$1:$P$400,MATCH("AWAY",'FPL FIX2'!$O$1:$P$1,0),0),"")&amp;IFERROR(VLOOKUP(AD$2&amp;$A21,'FA2'!$A:$D,MATCH("AWAY",'FA2'!$A$1:$D$1,0),0),"")&amp;IFERROR(VLOOKUP(AD$2&amp;$A21,'FA2'!$B:$C,MATCH("HOME",'FA2'!$B$1:$C$1,0),0),"")&amp;IFERROR(VLOOKUP(AD$2&amp;$A21,'EFL2'!$A:$D,MATCH("AWAY",'EFL2'!$A$1:$D$1,0),0),"")&amp;IFERROR(VLOOKUP(AD$2&amp;$A21,'EFL2'!$B:$C,MATCH("HOME",'EFL2'!$B$1:$C$1,0),0),"")&amp;IFERROR(VLOOKUP(AD$2&amp;$A21,'UCL2'!$C:$F,MATCH("AWAY",'UCL2'!$C$1:$F$1,0),0),"")&amp;IFERROR(VLOOKUP(AD$2&amp;$A21,'UCL2'!$D:$E,MATCH("HOME",'UCL2'!$D$1:$E$1,0),0),"")&amp;IFERROR(VLOOKUP(AD$2&amp;$A21,'EU2'!$C:$F,MATCH("AWAY",'EU2'!$C$1:$F$1,0),0),"")&amp;IFERROR(VLOOKUP(AD$2&amp;$A21,'EU2'!$D:$E,MATCH("HOME",'EU2'!$D$1:$E$1,0),0),"")&amp;IFERROR(VLOOKUP(AD$2&amp;$A21,'EUC2'!$C:$F,MATCH("AWAY",'EUC2'!$C$1:$F$1,0),0),"")&amp;IFERROR(VLOOKUP(AD$2&amp;$A21,'EUC2'!$D:$E,MATCH("HOME",'EUC2'!$D$1:$E$1,0),0),"")</f>
        <v>nfo</v>
      </c>
      <c r="AE21" s="25" t="str">
        <f>IFERROR(VLOOKUP(AE$2&amp;$B21,'FPL FIX2'!$N$1:$Q$400,MATCH("HOME",'FPL FIX2'!$N$1:$Q$1,0),0),"")&amp;IFERROR(VLOOKUP(AE$2&amp;$B21,'FPL FIX2'!$O$1:$P$400,MATCH("AWAY",'FPL FIX2'!$O$1:$P$1,0),0),"")&amp;IFERROR(VLOOKUP(AE$2&amp;$A21,'FA2'!$A:$D,MATCH("AWAY",'FA2'!$A$1:$D$1,0),0),"")&amp;IFERROR(VLOOKUP(AE$2&amp;$A21,'FA2'!$B:$C,MATCH("HOME",'FA2'!$B$1:$C$1,0),0),"")&amp;IFERROR(VLOOKUP(AE$2&amp;$A21,'EFL2'!$A:$D,MATCH("AWAY",'EFL2'!$A$1:$D$1,0),0),"")&amp;IFERROR(VLOOKUP(AE$2&amp;$A21,'EFL2'!$B:$C,MATCH("HOME",'EFL2'!$B$1:$C$1,0),0),"")&amp;IFERROR(VLOOKUP(AE$2&amp;$A21,'UCL2'!$C:$F,MATCH("AWAY",'UCL2'!$C$1:$F$1,0),0),"")&amp;IFERROR(VLOOKUP(AE$2&amp;$A21,'UCL2'!$D:$E,MATCH("HOME",'UCL2'!$D$1:$E$1,0),0),"")&amp;IFERROR(VLOOKUP(AE$2&amp;$A21,'EU2'!$C:$F,MATCH("AWAY",'EU2'!$C$1:$F$1,0),0),"")&amp;IFERROR(VLOOKUP(AE$2&amp;$A21,'EU2'!$D:$E,MATCH("HOME",'EU2'!$D$1:$E$1,0),0),"")&amp;IFERROR(VLOOKUP(AE$2&amp;$A21,'EUC2'!$C:$F,MATCH("AWAY",'EUC2'!$C$1:$F$1,0),0),"")&amp;IFERROR(VLOOKUP(AE$2&amp;$A21,'EUC2'!$D:$E,MATCH("HOME",'EUC2'!$D$1:$E$1,0),0),"")</f>
        <v/>
      </c>
      <c r="AF21" s="25" t="str">
        <f>IFERROR(VLOOKUP(AF$2&amp;$B21,'FPL FIX2'!$N$1:$Q$400,MATCH("HOME",'FPL FIX2'!$N$1:$Q$1,0),0),"")&amp;IFERROR(VLOOKUP(AF$2&amp;$B21,'FPL FIX2'!$O$1:$P$400,MATCH("AWAY",'FPL FIX2'!$O$1:$P$1,0),0),"")&amp;IFERROR(VLOOKUP(AF$2&amp;$A21,'FA2'!$A:$D,MATCH("AWAY",'FA2'!$A$1:$D$1,0),0),"")&amp;IFERROR(VLOOKUP(AF$2&amp;$A21,'FA2'!$B:$C,MATCH("HOME",'FA2'!$B$1:$C$1,0),0),"")&amp;IFERROR(VLOOKUP(AF$2&amp;$A21,'EFL2'!$A:$D,MATCH("AWAY",'EFL2'!$A$1:$D$1,0),0),"")&amp;IFERROR(VLOOKUP(AF$2&amp;$A21,'EFL2'!$B:$C,MATCH("HOME",'EFL2'!$B$1:$C$1,0),0),"")&amp;IFERROR(VLOOKUP(AF$2&amp;$A21,'UCL2'!$C:$F,MATCH("AWAY",'UCL2'!$C$1:$F$1,0),0),"")&amp;IFERROR(VLOOKUP(AF$2&amp;$A21,'UCL2'!$D:$E,MATCH("HOME",'UCL2'!$D$1:$E$1,0),0),"")&amp;IFERROR(VLOOKUP(AF$2&amp;$A21,'EU2'!$C:$F,MATCH("AWAY",'EU2'!$C$1:$F$1,0),0),"")&amp;IFERROR(VLOOKUP(AF$2&amp;$A21,'EU2'!$D:$E,MATCH("HOME",'EU2'!$D$1:$E$1,0),0),"")&amp;IFERROR(VLOOKUP(AF$2&amp;$A21,'EUC2'!$C:$F,MATCH("AWAY",'EUC2'!$C$1:$F$1,0),0),"")&amp;IFERROR(VLOOKUP(AF$2&amp;$A21,'EUC2'!$D:$E,MATCH("HOME",'EUC2'!$D$1:$E$1,0),0),"")</f>
        <v/>
      </c>
      <c r="AG21" s="25" t="str">
        <f>IFERROR(VLOOKUP(AG$2&amp;$B21,'FPL FIX2'!$N$1:$Q$400,MATCH("HOME",'FPL FIX2'!$N$1:$Q$1,0),0),"")&amp;IFERROR(VLOOKUP(AG$2&amp;$B21,'FPL FIX2'!$O$1:$P$400,MATCH("AWAY",'FPL FIX2'!$O$1:$P$1,0),0),"")&amp;IFERROR(VLOOKUP(AG$2&amp;$A21,'FA2'!$A:$D,MATCH("AWAY",'FA2'!$A$1:$D$1,0),0),"")&amp;IFERROR(VLOOKUP(AG$2&amp;$A21,'FA2'!$B:$C,MATCH("HOME",'FA2'!$B$1:$C$1,0),0),"")&amp;IFERROR(VLOOKUP(AG$2&amp;$A21,'EFL2'!$A:$D,MATCH("AWAY",'EFL2'!$A$1:$D$1,0),0),"")&amp;IFERROR(VLOOKUP(AG$2&amp;$A21,'EFL2'!$B:$C,MATCH("HOME",'EFL2'!$B$1:$C$1,0),0),"")&amp;IFERROR(VLOOKUP(AG$2&amp;$A21,'UCL2'!$C:$F,MATCH("AWAY",'UCL2'!$C$1:$F$1,0),0),"")&amp;IFERROR(VLOOKUP(AG$2&amp;$A21,'UCL2'!$D:$E,MATCH("HOME",'UCL2'!$D$1:$E$1,0),0),"")&amp;IFERROR(VLOOKUP(AG$2&amp;$A21,'EU2'!$C:$F,MATCH("AWAY",'EU2'!$C$1:$F$1,0),0),"")&amp;IFERROR(VLOOKUP(AG$2&amp;$A21,'EU2'!$D:$E,MATCH("HOME",'EU2'!$D$1:$E$1,0),0),"")&amp;IFERROR(VLOOKUP(AG$2&amp;$A21,'EUC2'!$C:$F,MATCH("AWAY",'EUC2'!$C$1:$F$1,0),0),"")&amp;IFERROR(VLOOKUP(AG$2&amp;$A21,'EUC2'!$D:$E,MATCH("HOME",'EUC2'!$D$1:$E$1,0),0),"")</f>
        <v>whu</v>
      </c>
      <c r="AH21" s="25" t="str">
        <f>IFERROR(VLOOKUP(AH$2&amp;$B21,'FPL FIX2'!$N$1:$Q$400,MATCH("HOME",'FPL FIX2'!$N$1:$Q$1,0),0),"")&amp;IFERROR(VLOOKUP(AH$2&amp;$B21,'FPL FIX2'!$O$1:$P$400,MATCH("AWAY",'FPL FIX2'!$O$1:$P$1,0),0),"")&amp;IFERROR(VLOOKUP(AH$2&amp;$A21,'FA2'!$A:$D,MATCH("AWAY",'FA2'!$A$1:$D$1,0),0),"")&amp;IFERROR(VLOOKUP(AH$2&amp;$A21,'FA2'!$B:$C,MATCH("HOME",'FA2'!$B$1:$C$1,0),0),"")&amp;IFERROR(VLOOKUP(AH$2&amp;$A21,'EFL2'!$A:$D,MATCH("AWAY",'EFL2'!$A$1:$D$1,0),0),"")&amp;IFERROR(VLOOKUP(AH$2&amp;$A21,'EFL2'!$B:$C,MATCH("HOME",'EFL2'!$B$1:$C$1,0),0),"")&amp;IFERROR(VLOOKUP(AH$2&amp;$A21,'UCL2'!$C:$F,MATCH("AWAY",'UCL2'!$C$1:$F$1,0),0),"")&amp;IFERROR(VLOOKUP(AH$2&amp;$A21,'UCL2'!$D:$E,MATCH("HOME",'UCL2'!$D$1:$E$1,0),0),"")&amp;IFERROR(VLOOKUP(AH$2&amp;$A21,'EU2'!$C:$F,MATCH("AWAY",'EU2'!$C$1:$F$1,0),0),"")&amp;IFERROR(VLOOKUP(AH$2&amp;$A21,'EU2'!$D:$E,MATCH("HOME",'EU2'!$D$1:$E$1,0),0),"")&amp;IFERROR(VLOOKUP(AH$2&amp;$A21,'EUC2'!$C:$F,MATCH("AWAY",'EUC2'!$C$1:$F$1,0),0),"")&amp;IFERROR(VLOOKUP(AH$2&amp;$A21,'EUC2'!$D:$E,MATCH("HOME",'EUC2'!$D$1:$E$1,0),0),"")</f>
        <v/>
      </c>
      <c r="AI21" s="25" t="str">
        <f>IFERROR(VLOOKUP(AI$2&amp;$B21,'FPL FIX2'!$N$1:$Q$400,MATCH("HOME",'FPL FIX2'!$N$1:$Q$1,0),0),"")&amp;IFERROR(VLOOKUP(AI$2&amp;$B21,'FPL FIX2'!$O$1:$P$400,MATCH("AWAY",'FPL FIX2'!$O$1:$P$1,0),0),"")&amp;IFERROR(VLOOKUP(AI$2&amp;$A21,'FA2'!$A:$D,MATCH("AWAY",'FA2'!$A$1:$D$1,0),0),"")&amp;IFERROR(VLOOKUP(AI$2&amp;$A21,'FA2'!$B:$C,MATCH("HOME",'FA2'!$B$1:$C$1,0),0),"")&amp;IFERROR(VLOOKUP(AI$2&amp;$A21,'EFL2'!$A:$D,MATCH("AWAY",'EFL2'!$A$1:$D$1,0),0),"")&amp;IFERROR(VLOOKUP(AI$2&amp;$A21,'EFL2'!$B:$C,MATCH("HOME",'EFL2'!$B$1:$C$1,0),0),"")&amp;IFERROR(VLOOKUP(AI$2&amp;$A21,'UCL2'!$C:$F,MATCH("AWAY",'UCL2'!$C$1:$F$1,0),0),"")&amp;IFERROR(VLOOKUP(AI$2&amp;$A21,'UCL2'!$D:$E,MATCH("HOME",'UCL2'!$D$1:$E$1,0),0),"")&amp;IFERROR(VLOOKUP(AI$2&amp;$A21,'EU2'!$C:$F,MATCH("AWAY",'EU2'!$C$1:$F$1,0),0),"")&amp;IFERROR(VLOOKUP(AI$2&amp;$A21,'EU2'!$D:$E,MATCH("HOME",'EU2'!$D$1:$E$1,0),0),"")&amp;IFERROR(VLOOKUP(AI$2&amp;$A21,'EUC2'!$C:$F,MATCH("AWAY",'EUC2'!$C$1:$F$1,0),0),"")&amp;IFERROR(VLOOKUP(AI$2&amp;$A21,'EUC2'!$D:$E,MATCH("HOME",'EUC2'!$D$1:$E$1,0),0),"")</f>
        <v/>
      </c>
      <c r="AJ21" s="25" t="str">
        <f>IFERROR(VLOOKUP(AJ$2&amp;$B21,'FPL FIX2'!$N$1:$Q$400,MATCH("HOME",'FPL FIX2'!$N$1:$Q$1,0),0),"")&amp;IFERROR(VLOOKUP(AJ$2&amp;$B21,'FPL FIX2'!$O$1:$P$400,MATCH("AWAY",'FPL FIX2'!$O$1:$P$1,0),0),"")&amp;IFERROR(VLOOKUP(AJ$2&amp;$A21,'FA2'!$A:$D,MATCH("AWAY",'FA2'!$A$1:$D$1,0),0),"")&amp;IFERROR(VLOOKUP(AJ$2&amp;$A21,'FA2'!$B:$C,MATCH("HOME",'FA2'!$B$1:$C$1,0),0),"")&amp;IFERROR(VLOOKUP(AJ$2&amp;$A21,'EFL2'!$A:$D,MATCH("AWAY",'EFL2'!$A$1:$D$1,0),0),"")&amp;IFERROR(VLOOKUP(AJ$2&amp;$A21,'EFL2'!$B:$C,MATCH("HOME",'EFL2'!$B$1:$C$1,0),0),"")&amp;IFERROR(VLOOKUP(AJ$2&amp;$A21,'UCL2'!$C:$F,MATCH("AWAY",'UCL2'!$C$1:$F$1,0),0),"")&amp;IFERROR(VLOOKUP(AJ$2&amp;$A21,'UCL2'!$D:$E,MATCH("HOME",'UCL2'!$D$1:$E$1,0),0),"")&amp;IFERROR(VLOOKUP(AJ$2&amp;$A21,'EU2'!$C:$F,MATCH("AWAY",'EU2'!$C$1:$F$1,0),0),"")&amp;IFERROR(VLOOKUP(AJ$2&amp;$A21,'EU2'!$D:$E,MATCH("HOME",'EU2'!$D$1:$E$1,0),0),"")&amp;IFERROR(VLOOKUP(AJ$2&amp;$A21,'EUC2'!$C:$F,MATCH("AWAY",'EUC2'!$C$1:$F$1,0),0),"")&amp;IFERROR(VLOOKUP(AJ$2&amp;$A21,'EUC2'!$D:$E,MATCH("HOME",'EUC2'!$D$1:$E$1,0),0),"")</f>
        <v>FUL</v>
      </c>
      <c r="AK21" s="25" t="str">
        <f>IFERROR(VLOOKUP(AK$2&amp;$B21,'FPL FIX2'!$N$1:$Q$400,MATCH("HOME",'FPL FIX2'!$N$1:$Q$1,0),0),"")&amp;IFERROR(VLOOKUP(AK$2&amp;$B21,'FPL FIX2'!$O$1:$P$400,MATCH("AWAY",'FPL FIX2'!$O$1:$P$1,0),0),"")&amp;IFERROR(VLOOKUP(AK$2&amp;$A21,'FA2'!$A:$D,MATCH("AWAY",'FA2'!$A$1:$D$1,0),0),"")&amp;IFERROR(VLOOKUP(AK$2&amp;$A21,'FA2'!$B:$C,MATCH("HOME",'FA2'!$B$1:$C$1,0),0),"")&amp;IFERROR(VLOOKUP(AK$2&amp;$A21,'EFL2'!$A:$D,MATCH("AWAY",'EFL2'!$A$1:$D$1,0),0),"")&amp;IFERROR(VLOOKUP(AK$2&amp;$A21,'EFL2'!$B:$C,MATCH("HOME",'EFL2'!$B$1:$C$1,0),0),"")&amp;IFERROR(VLOOKUP(AK$2&amp;$A21,'UCL2'!$C:$F,MATCH("AWAY",'UCL2'!$C$1:$F$1,0),0),"")&amp;IFERROR(VLOOKUP(AK$2&amp;$A21,'UCL2'!$D:$E,MATCH("HOME",'UCL2'!$D$1:$E$1,0),0),"")&amp;IFERROR(VLOOKUP(AK$2&amp;$A21,'EU2'!$C:$F,MATCH("AWAY",'EU2'!$C$1:$F$1,0),0),"")&amp;IFERROR(VLOOKUP(AK$2&amp;$A21,'EU2'!$D:$E,MATCH("HOME",'EU2'!$D$1:$E$1,0),0),"")&amp;IFERROR(VLOOKUP(AK$2&amp;$A21,'EUC2'!$C:$F,MATCH("AWAY",'EUC2'!$C$1:$F$1,0),0),"")&amp;IFERROR(VLOOKUP(AK$2&amp;$A21,'EUC2'!$D:$E,MATCH("HOME",'EUC2'!$D$1:$E$1,0),0),"")</f>
        <v/>
      </c>
      <c r="AL21" s="25" t="str">
        <f>IFERROR(VLOOKUP(AL$2&amp;$B21,'FPL FIX2'!$N$1:$Q$400,MATCH("HOME",'FPL FIX2'!$N$1:$Q$1,0),0),"")&amp;IFERROR(VLOOKUP(AL$2&amp;$B21,'FPL FIX2'!$O$1:$P$400,MATCH("AWAY",'FPL FIX2'!$O$1:$P$1,0),0),"")&amp;IFERROR(VLOOKUP(AL$2&amp;$A21,'FA2'!$A:$D,MATCH("AWAY",'FA2'!$A$1:$D$1,0),0),"")&amp;IFERROR(VLOOKUP(AL$2&amp;$A21,'FA2'!$B:$C,MATCH("HOME",'FA2'!$B$1:$C$1,0),0),"")&amp;IFERROR(VLOOKUP(AL$2&amp;$A21,'EFL2'!$A:$D,MATCH("AWAY",'EFL2'!$A$1:$D$1,0),0),"")&amp;IFERROR(VLOOKUP(AL$2&amp;$A21,'EFL2'!$B:$C,MATCH("HOME",'EFL2'!$B$1:$C$1,0),0),"")&amp;IFERROR(VLOOKUP(AL$2&amp;$A21,'UCL2'!$C:$F,MATCH("AWAY",'UCL2'!$C$1:$F$1,0),0),"")&amp;IFERROR(VLOOKUP(AL$2&amp;$A21,'UCL2'!$D:$E,MATCH("HOME",'UCL2'!$D$1:$E$1,0),0),"")&amp;IFERROR(VLOOKUP(AL$2&amp;$A21,'EU2'!$C:$F,MATCH("AWAY",'EU2'!$C$1:$F$1,0),0),"")&amp;IFERROR(VLOOKUP(AL$2&amp;$A21,'EU2'!$D:$E,MATCH("HOME",'EU2'!$D$1:$E$1,0),0),"")&amp;IFERROR(VLOOKUP(AL$2&amp;$A21,'EUC2'!$C:$F,MATCH("AWAY",'EUC2'!$C$1:$F$1,0),0),"")&amp;IFERROR(VLOOKUP(AL$2&amp;$A21,'EUC2'!$D:$E,MATCH("HOME",'EUC2'!$D$1:$E$1,0),0),"")</f>
        <v/>
      </c>
      <c r="AM21" s="25" t="str">
        <f>IFERROR(VLOOKUP(AM$2&amp;$B21,'FPL FIX2'!$N$1:$Q$400,MATCH("HOME",'FPL FIX2'!$N$1:$Q$1,0),0),"")&amp;IFERROR(VLOOKUP(AM$2&amp;$B21,'FPL FIX2'!$O$1:$P$400,MATCH("AWAY",'FPL FIX2'!$O$1:$P$1,0),0),"")&amp;IFERROR(VLOOKUP(AM$2&amp;$A21,'FA2'!$A:$D,MATCH("AWAY",'FA2'!$A$1:$D$1,0),0),"")&amp;IFERROR(VLOOKUP(AM$2&amp;$A21,'FA2'!$B:$C,MATCH("HOME",'FA2'!$B$1:$C$1,0),0),"")&amp;IFERROR(VLOOKUP(AM$2&amp;$A21,'EFL2'!$A:$D,MATCH("AWAY",'EFL2'!$A$1:$D$1,0),0),"")&amp;IFERROR(VLOOKUP(AM$2&amp;$A21,'EFL2'!$B:$C,MATCH("HOME",'EFL2'!$B$1:$C$1,0),0),"")&amp;IFERROR(VLOOKUP(AM$2&amp;$A21,'UCL2'!$C:$F,MATCH("AWAY",'UCL2'!$C$1:$F$1,0),0),"")&amp;IFERROR(VLOOKUP(AM$2&amp;$A21,'UCL2'!$D:$E,MATCH("HOME",'UCL2'!$D$1:$E$1,0),0),"")&amp;IFERROR(VLOOKUP(AM$2&amp;$A21,'EU2'!$C:$F,MATCH("AWAY",'EU2'!$C$1:$F$1,0),0),"")&amp;IFERROR(VLOOKUP(AM$2&amp;$A21,'EU2'!$D:$E,MATCH("HOME",'EU2'!$D$1:$E$1,0),0),"")&amp;IFERROR(VLOOKUP(AM$2&amp;$A21,'EUC2'!$C:$F,MATCH("AWAY",'EUC2'!$C$1:$F$1,0),0),"")&amp;IFERROR(VLOOKUP(AM$2&amp;$A21,'EUC2'!$D:$E,MATCH("HOME",'EUC2'!$D$1:$E$1,0),0),"")</f>
        <v/>
      </c>
      <c r="AN21" s="25" t="str">
        <f>IFERROR(VLOOKUP(AN$2&amp;$B21,'FPL FIX2'!$N$1:$Q$400,MATCH("HOME",'FPL FIX2'!$N$1:$Q$1,0),0),"")&amp;IFERROR(VLOOKUP(AN$2&amp;$B21,'FPL FIX2'!$O$1:$P$400,MATCH("AWAY",'FPL FIX2'!$O$1:$P$1,0),0),"")&amp;IFERROR(VLOOKUP(AN$2&amp;$A21,'FA2'!$A:$D,MATCH("AWAY",'FA2'!$A$1:$D$1,0),0),"")&amp;IFERROR(VLOOKUP(AN$2&amp;$A21,'FA2'!$B:$C,MATCH("HOME",'FA2'!$B$1:$C$1,0),0),"")&amp;IFERROR(VLOOKUP(AN$2&amp;$A21,'EFL2'!$A:$D,MATCH("AWAY",'EFL2'!$A$1:$D$1,0),0),"")&amp;IFERROR(VLOOKUP(AN$2&amp;$A21,'EFL2'!$B:$C,MATCH("HOME",'EFL2'!$B$1:$C$1,0),0),"")&amp;IFERROR(VLOOKUP(AN$2&amp;$A21,'UCL2'!$C:$F,MATCH("AWAY",'UCL2'!$C$1:$F$1,0),0),"")&amp;IFERROR(VLOOKUP(AN$2&amp;$A21,'UCL2'!$D:$E,MATCH("HOME",'UCL2'!$D$1:$E$1,0),0),"")&amp;IFERROR(VLOOKUP(AN$2&amp;$A21,'EU2'!$C:$F,MATCH("AWAY",'EU2'!$C$1:$F$1,0),0),"")&amp;IFERROR(VLOOKUP(AN$2&amp;$A21,'EU2'!$D:$E,MATCH("HOME",'EU2'!$D$1:$E$1,0),0),"")&amp;IFERROR(VLOOKUP(AN$2&amp;$A21,'EUC2'!$C:$F,MATCH("AWAY",'EUC2'!$C$1:$F$1,0),0),"")&amp;IFERROR(VLOOKUP(AN$2&amp;$A21,'EUC2'!$D:$E,MATCH("HOME",'EUC2'!$D$1:$E$1,0),0),"")</f>
        <v>Marseille</v>
      </c>
      <c r="AO21" s="25" t="str">
        <f>IFERROR(VLOOKUP(AO$2&amp;$B21,'FPL FIX2'!$N$1:$Q$400,MATCH("HOME",'FPL FIX2'!$N$1:$Q$1,0),0),"")&amp;IFERROR(VLOOKUP(AO$2&amp;$B21,'FPL FIX2'!$O$1:$P$400,MATCH("AWAY",'FPL FIX2'!$O$1:$P$1,0),0),"")&amp;IFERROR(VLOOKUP(AO$2&amp;$A21,'FA2'!$A:$D,MATCH("AWAY",'FA2'!$A$1:$D$1,0),0),"")&amp;IFERROR(VLOOKUP(AO$2&amp;$A21,'FA2'!$B:$C,MATCH("HOME",'FA2'!$B$1:$C$1,0),0),"")&amp;IFERROR(VLOOKUP(AO$2&amp;$A21,'EFL2'!$A:$D,MATCH("AWAY",'EFL2'!$A$1:$D$1,0),0),"")&amp;IFERROR(VLOOKUP(AO$2&amp;$A21,'EFL2'!$B:$C,MATCH("HOME",'EFL2'!$B$1:$C$1,0),0),"")&amp;IFERROR(VLOOKUP(AO$2&amp;$A21,'UCL2'!$C:$F,MATCH("AWAY",'UCL2'!$C$1:$F$1,0),0),"")&amp;IFERROR(VLOOKUP(AO$2&amp;$A21,'UCL2'!$D:$E,MATCH("HOME",'UCL2'!$D$1:$E$1,0),0),"")&amp;IFERROR(VLOOKUP(AO$2&amp;$A21,'EU2'!$C:$F,MATCH("AWAY",'EU2'!$C$1:$F$1,0),0),"")&amp;IFERROR(VLOOKUP(AO$2&amp;$A21,'EU2'!$D:$E,MATCH("HOME",'EU2'!$D$1:$E$1,0),0),"")&amp;IFERROR(VLOOKUP(AO$2&amp;$A21,'EUC2'!$C:$F,MATCH("AWAY",'EUC2'!$C$1:$F$1,0),0),"")&amp;IFERROR(VLOOKUP(AO$2&amp;$A21,'EUC2'!$D:$E,MATCH("HOME",'EUC2'!$D$1:$E$1,0),0),"")</f>
        <v/>
      </c>
      <c r="AP21" s="25" t="str">
        <f>IFERROR(VLOOKUP(AP$2&amp;$B21,'FPL FIX2'!$N$1:$Q$400,MATCH("HOME",'FPL FIX2'!$N$1:$Q$1,0),0),"")&amp;IFERROR(VLOOKUP(AP$2&amp;$B21,'FPL FIX2'!$O$1:$P$400,MATCH("AWAY",'FPL FIX2'!$O$1:$P$1,0),0),"")&amp;IFERROR(VLOOKUP(AP$2&amp;$A21,'FA2'!$A:$D,MATCH("AWAY",'FA2'!$A$1:$D$1,0),0),"")&amp;IFERROR(VLOOKUP(AP$2&amp;$A21,'FA2'!$B:$C,MATCH("HOME",'FA2'!$B$1:$C$1,0),0),"")&amp;IFERROR(VLOOKUP(AP$2&amp;$A21,'EFL2'!$A:$D,MATCH("AWAY",'EFL2'!$A$1:$D$1,0),0),"")&amp;IFERROR(VLOOKUP(AP$2&amp;$A21,'EFL2'!$B:$C,MATCH("HOME",'EFL2'!$B$1:$C$1,0),0),"")&amp;IFERROR(VLOOKUP(AP$2&amp;$A21,'UCL2'!$C:$F,MATCH("AWAY",'UCL2'!$C$1:$F$1,0),0),"")&amp;IFERROR(VLOOKUP(AP$2&amp;$A21,'UCL2'!$D:$E,MATCH("HOME",'UCL2'!$D$1:$E$1,0),0),"")&amp;IFERROR(VLOOKUP(AP$2&amp;$A21,'EU2'!$C:$F,MATCH("AWAY",'EU2'!$C$1:$F$1,0),0),"")&amp;IFERROR(VLOOKUP(AP$2&amp;$A21,'EU2'!$D:$E,MATCH("HOME",'EU2'!$D$1:$E$1,0),0),"")&amp;IFERROR(VLOOKUP(AP$2&amp;$A21,'EUC2'!$C:$F,MATCH("AWAY",'EUC2'!$C$1:$F$1,0),0),"")&amp;IFERROR(VLOOKUP(AP$2&amp;$A21,'EUC2'!$D:$E,MATCH("HOME",'EUC2'!$D$1:$E$1,0),0),"")</f>
        <v/>
      </c>
      <c r="AQ21" s="25" t="str">
        <f>IFERROR(VLOOKUP(AQ$2&amp;$B21,'FPL FIX2'!$N$1:$Q$400,MATCH("HOME",'FPL FIX2'!$N$1:$Q$1,0),0),"")&amp;IFERROR(VLOOKUP(AQ$2&amp;$B21,'FPL FIX2'!$O$1:$P$400,MATCH("AWAY",'FPL FIX2'!$O$1:$P$1,0),0),"")&amp;IFERROR(VLOOKUP(AQ$2&amp;$A21,'FA2'!$A:$D,MATCH("AWAY",'FA2'!$A$1:$D$1,0),0),"")&amp;IFERROR(VLOOKUP(AQ$2&amp;$A21,'FA2'!$B:$C,MATCH("HOME",'FA2'!$B$1:$C$1,0),0),"")&amp;IFERROR(VLOOKUP(AQ$2&amp;$A21,'EFL2'!$A:$D,MATCH("AWAY",'EFL2'!$A$1:$D$1,0),0),"")&amp;IFERROR(VLOOKUP(AQ$2&amp;$A21,'EFL2'!$B:$C,MATCH("HOME",'EFL2'!$B$1:$C$1,0),0),"")&amp;IFERROR(VLOOKUP(AQ$2&amp;$A21,'UCL2'!$C:$F,MATCH("AWAY",'UCL2'!$C$1:$F$1,0),0),"")&amp;IFERROR(VLOOKUP(AQ$2&amp;$A21,'UCL2'!$D:$E,MATCH("HOME",'UCL2'!$D$1:$E$1,0),0),"")&amp;IFERROR(VLOOKUP(AQ$2&amp;$A21,'EU2'!$C:$F,MATCH("AWAY",'EU2'!$C$1:$F$1,0),0),"")&amp;IFERROR(VLOOKUP(AQ$2&amp;$A21,'EU2'!$D:$E,MATCH("HOME",'EU2'!$D$1:$E$1,0),0),"")&amp;IFERROR(VLOOKUP(AQ$2&amp;$A21,'EUC2'!$C:$F,MATCH("AWAY",'EUC2'!$C$1:$F$1,0),0),"")&amp;IFERROR(VLOOKUP(AQ$2&amp;$A21,'EUC2'!$D:$E,MATCH("HOME",'EUC2'!$D$1:$E$1,0),0),"")</f>
        <v/>
      </c>
      <c r="AR21" s="25" t="str">
        <f>IFERROR(VLOOKUP(AR$2&amp;$B21,'FPL FIX2'!$N$1:$Q$400,MATCH("HOME",'FPL FIX2'!$N$1:$Q$1,0),0),"")&amp;IFERROR(VLOOKUP(AR$2&amp;$B21,'FPL FIX2'!$O$1:$P$400,MATCH("AWAY",'FPL FIX2'!$O$1:$P$1,0),0),"")&amp;IFERROR(VLOOKUP(AR$2&amp;$A21,'FA2'!$A:$D,MATCH("AWAY",'FA2'!$A$1:$D$1,0),0),"")&amp;IFERROR(VLOOKUP(AR$2&amp;$A21,'FA2'!$B:$C,MATCH("HOME",'FA2'!$B$1:$C$1,0),0),"")&amp;IFERROR(VLOOKUP(AR$2&amp;$A21,'EFL2'!$A:$D,MATCH("AWAY",'EFL2'!$A$1:$D$1,0),0),"")&amp;IFERROR(VLOOKUP(AR$2&amp;$A21,'EFL2'!$B:$C,MATCH("HOME",'EFL2'!$B$1:$C$1,0),0),"")&amp;IFERROR(VLOOKUP(AR$2&amp;$A21,'UCL2'!$C:$F,MATCH("AWAY",'UCL2'!$C$1:$F$1,0),0),"")&amp;IFERROR(VLOOKUP(AR$2&amp;$A21,'UCL2'!$D:$E,MATCH("HOME",'UCL2'!$D$1:$E$1,0),0),"")&amp;IFERROR(VLOOKUP(AR$2&amp;$A21,'EU2'!$C:$F,MATCH("AWAY",'EU2'!$C$1:$F$1,0),0),"")&amp;IFERROR(VLOOKUP(AR$2&amp;$A21,'EU2'!$D:$E,MATCH("HOME",'EU2'!$D$1:$E$1,0),0),"")&amp;IFERROR(VLOOKUP(AR$2&amp;$A21,'EUC2'!$C:$F,MATCH("AWAY",'EUC2'!$C$1:$F$1,0),0),"")&amp;IFERROR(VLOOKUP(AR$2&amp;$A21,'EUC2'!$D:$E,MATCH("HOME",'EUC2'!$D$1:$E$1,0),0),"")</f>
        <v/>
      </c>
      <c r="AS21" s="25" t="str">
        <f>IFERROR(VLOOKUP(AS$2&amp;$B21,'FPL FIX2'!$N$1:$Q$400,MATCH("HOME",'FPL FIX2'!$N$1:$Q$1,0),0),"")&amp;IFERROR(VLOOKUP(AS$2&amp;$B21,'FPL FIX2'!$O$1:$P$400,MATCH("AWAY",'FPL FIX2'!$O$1:$P$1,0),0),"")&amp;IFERROR(VLOOKUP(AS$2&amp;$A21,'FA2'!$A:$D,MATCH("AWAY",'FA2'!$A$1:$D$1,0),0),"")&amp;IFERROR(VLOOKUP(AS$2&amp;$A21,'FA2'!$B:$C,MATCH("HOME",'FA2'!$B$1:$C$1,0),0),"")&amp;IFERROR(VLOOKUP(AS$2&amp;$A21,'EFL2'!$A:$D,MATCH("AWAY",'EFL2'!$A$1:$D$1,0),0),"")&amp;IFERROR(VLOOKUP(AS$2&amp;$A21,'EFL2'!$B:$C,MATCH("HOME",'EFL2'!$B$1:$C$1,0),0),"")&amp;IFERROR(VLOOKUP(AS$2&amp;$A21,'UCL2'!$C:$F,MATCH("AWAY",'UCL2'!$C$1:$F$1,0),0),"")&amp;IFERROR(VLOOKUP(AS$2&amp;$A21,'UCL2'!$D:$E,MATCH("HOME",'UCL2'!$D$1:$E$1,0),0),"")&amp;IFERROR(VLOOKUP(AS$2&amp;$A21,'EU2'!$C:$F,MATCH("AWAY",'EU2'!$C$1:$F$1,0),0),"")&amp;IFERROR(VLOOKUP(AS$2&amp;$A21,'EU2'!$D:$E,MATCH("HOME",'EU2'!$D$1:$E$1,0),0),"")&amp;IFERROR(VLOOKUP(AS$2&amp;$A21,'EUC2'!$C:$F,MATCH("AWAY",'EUC2'!$C$1:$F$1,0),0),"")&amp;IFERROR(VLOOKUP(AS$2&amp;$A21,'EUC2'!$D:$E,MATCH("HOME",'EUC2'!$D$1:$E$1,0),0),"")</f>
        <v/>
      </c>
      <c r="AT21" s="25" t="str">
        <f>IFERROR(VLOOKUP(AT$2&amp;$B21,'FPL FIX2'!$N$1:$Q$400,MATCH("HOME",'FPL FIX2'!$N$1:$Q$1,0),0),"")&amp;IFERROR(VLOOKUP(AT$2&amp;$B21,'FPL FIX2'!$O$1:$P$400,MATCH("AWAY",'FPL FIX2'!$O$1:$P$1,0),0),"")&amp;IFERROR(VLOOKUP(AT$2&amp;$A21,'FA2'!$A:$D,MATCH("AWAY",'FA2'!$A$1:$D$1,0),0),"")&amp;IFERROR(VLOOKUP(AT$2&amp;$A21,'FA2'!$B:$C,MATCH("HOME",'FA2'!$B$1:$C$1,0),0),"")&amp;IFERROR(VLOOKUP(AT$2&amp;$A21,'EFL2'!$A:$D,MATCH("AWAY",'EFL2'!$A$1:$D$1,0),0),"")&amp;IFERROR(VLOOKUP(AT$2&amp;$A21,'EFL2'!$B:$C,MATCH("HOME",'EFL2'!$B$1:$C$1,0),0),"")&amp;IFERROR(VLOOKUP(AT$2&amp;$A21,'UCL2'!$C:$F,MATCH("AWAY",'UCL2'!$C$1:$F$1,0),0),"")&amp;IFERROR(VLOOKUP(AT$2&amp;$A21,'UCL2'!$D:$E,MATCH("HOME",'UCL2'!$D$1:$E$1,0),0),"")&amp;IFERROR(VLOOKUP(AT$2&amp;$A21,'EU2'!$C:$F,MATCH("AWAY",'EU2'!$C$1:$F$1,0),0),"")&amp;IFERROR(VLOOKUP(AT$2&amp;$A21,'EU2'!$D:$E,MATCH("HOME",'EU2'!$D$1:$E$1,0),0),"")&amp;IFERROR(VLOOKUP(AT$2&amp;$A21,'EUC2'!$C:$F,MATCH("AWAY",'EUC2'!$C$1:$F$1,0),0),"")&amp;IFERROR(VLOOKUP(AT$2&amp;$A21,'EUC2'!$D:$E,MATCH("HOME",'EUC2'!$D$1:$E$1,0),0),"")</f>
        <v>Sporting CP</v>
      </c>
      <c r="AU21" s="25" t="str">
        <f>IFERROR(VLOOKUP(AU$2&amp;$B21,'FPL FIX2'!$N$1:$Q$400,MATCH("HOME",'FPL FIX2'!$N$1:$Q$1,0),0),"")&amp;IFERROR(VLOOKUP(AU$2&amp;$B21,'FPL FIX2'!$O$1:$P$400,MATCH("AWAY",'FPL FIX2'!$O$1:$P$1,0),0),"")&amp;IFERROR(VLOOKUP(AU$2&amp;$A21,'FA2'!$A:$D,MATCH("AWAY",'FA2'!$A$1:$D$1,0),0),"")&amp;IFERROR(VLOOKUP(AU$2&amp;$A21,'FA2'!$B:$C,MATCH("HOME",'FA2'!$B$1:$C$1,0),0),"")&amp;IFERROR(VLOOKUP(AU$2&amp;$A21,'EFL2'!$A:$D,MATCH("AWAY",'EFL2'!$A$1:$D$1,0),0),"")&amp;IFERROR(VLOOKUP(AU$2&amp;$A21,'EFL2'!$B:$C,MATCH("HOME",'EFL2'!$B$1:$C$1,0),0),"")&amp;IFERROR(VLOOKUP(AU$2&amp;$A21,'UCL2'!$C:$F,MATCH("AWAY",'UCL2'!$C$1:$F$1,0),0),"")&amp;IFERROR(VLOOKUP(AU$2&amp;$A21,'UCL2'!$D:$E,MATCH("HOME",'UCL2'!$D$1:$E$1,0),0),"")&amp;IFERROR(VLOOKUP(AU$2&amp;$A21,'EU2'!$C:$F,MATCH("AWAY",'EU2'!$C$1:$F$1,0),0),"")&amp;IFERROR(VLOOKUP(AU$2&amp;$A21,'EU2'!$D:$E,MATCH("HOME",'EU2'!$D$1:$E$1,0),0),"")&amp;IFERROR(VLOOKUP(AU$2&amp;$A21,'EUC2'!$C:$F,MATCH("AWAY",'EUC2'!$C$1:$F$1,0),0),"")&amp;IFERROR(VLOOKUP(AU$2&amp;$A21,'EUC2'!$D:$E,MATCH("HOME",'EUC2'!$D$1:$E$1,0),0),"")</f>
        <v/>
      </c>
      <c r="AV21" s="25" t="str">
        <f>IFERROR(VLOOKUP(AV$2&amp;$B21,'FPL FIX2'!$N$1:$Q$400,MATCH("HOME",'FPL FIX2'!$N$1:$Q$1,0),0),"")&amp;IFERROR(VLOOKUP(AV$2&amp;$B21,'FPL FIX2'!$O$1:$P$400,MATCH("AWAY",'FPL FIX2'!$O$1:$P$1,0),0),"")&amp;IFERROR(VLOOKUP(AV$2&amp;$A21,'FA2'!$A:$D,MATCH("AWAY",'FA2'!$A$1:$D$1,0),0),"")&amp;IFERROR(VLOOKUP(AV$2&amp;$A21,'FA2'!$B:$C,MATCH("HOME",'FA2'!$B$1:$C$1,0),0),"")&amp;IFERROR(VLOOKUP(AV$2&amp;$A21,'EFL2'!$A:$D,MATCH("AWAY",'EFL2'!$A$1:$D$1,0),0),"")&amp;IFERROR(VLOOKUP(AV$2&amp;$A21,'EFL2'!$B:$C,MATCH("HOME",'EFL2'!$B$1:$C$1,0),0),"")&amp;IFERROR(VLOOKUP(AV$2&amp;$A21,'UCL2'!$C:$F,MATCH("AWAY",'UCL2'!$C$1:$F$1,0),0),"")&amp;IFERROR(VLOOKUP(AV$2&amp;$A21,'UCL2'!$D:$E,MATCH("HOME",'UCL2'!$D$1:$E$1,0),0),"")&amp;IFERROR(VLOOKUP(AV$2&amp;$A21,'EU2'!$C:$F,MATCH("AWAY",'EU2'!$C$1:$F$1,0),0),"")&amp;IFERROR(VLOOKUP(AV$2&amp;$A21,'EU2'!$D:$E,MATCH("HOME",'EU2'!$D$1:$E$1,0),0),"")&amp;IFERROR(VLOOKUP(AV$2&amp;$A21,'EUC2'!$C:$F,MATCH("AWAY",'EUC2'!$C$1:$F$1,0),0),"")&amp;IFERROR(VLOOKUP(AV$2&amp;$A21,'EUC2'!$D:$E,MATCH("HOME",'EUC2'!$D$1:$E$1,0),0),"")</f>
        <v/>
      </c>
      <c r="AW21" s="25" t="str">
        <f>IFERROR(VLOOKUP(AW$2&amp;$B21,'FPL FIX2'!$N$1:$Q$400,MATCH("HOME",'FPL FIX2'!$N$1:$Q$1,0),0),"")&amp;IFERROR(VLOOKUP(AW$2&amp;$B21,'FPL FIX2'!$O$1:$P$400,MATCH("AWAY",'FPL FIX2'!$O$1:$P$1,0),0),"")&amp;IFERROR(VLOOKUP(AW$2&amp;$A21,'FA2'!$A:$D,MATCH("AWAY",'FA2'!$A$1:$D$1,0),0),"")&amp;IFERROR(VLOOKUP(AW$2&amp;$A21,'FA2'!$B:$C,MATCH("HOME",'FA2'!$B$1:$C$1,0),0),"")&amp;IFERROR(VLOOKUP(AW$2&amp;$A21,'EFL2'!$A:$D,MATCH("AWAY",'EFL2'!$A$1:$D$1,0),0),"")&amp;IFERROR(VLOOKUP(AW$2&amp;$A21,'EFL2'!$B:$C,MATCH("HOME",'EFL2'!$B$1:$C$1,0),0),"")&amp;IFERROR(VLOOKUP(AW$2&amp;$A21,'UCL2'!$C:$F,MATCH("AWAY",'UCL2'!$C$1:$F$1,0),0),"")&amp;IFERROR(VLOOKUP(AW$2&amp;$A21,'UCL2'!$D:$E,MATCH("HOME",'UCL2'!$D$1:$E$1,0),0),"")&amp;IFERROR(VLOOKUP(AW$2&amp;$A21,'EU2'!$C:$F,MATCH("AWAY",'EU2'!$C$1:$F$1,0),0),"")&amp;IFERROR(VLOOKUP(AW$2&amp;$A21,'EU2'!$D:$E,MATCH("HOME",'EU2'!$D$1:$E$1,0),0),"")&amp;IFERROR(VLOOKUP(AW$2&amp;$A21,'EUC2'!$C:$F,MATCH("AWAY",'EUC2'!$C$1:$F$1,0),0),"")&amp;IFERROR(VLOOKUP(AW$2&amp;$A21,'EUC2'!$D:$E,MATCH("HOME",'EUC2'!$D$1:$E$1,0),0),"")</f>
        <v/>
      </c>
      <c r="AX21" s="25" t="str">
        <f>IFERROR(VLOOKUP(AX$2&amp;$B21,'FPL FIX2'!$N$1:$Q$400,MATCH("HOME",'FPL FIX2'!$N$1:$Q$1,0),0),"")&amp;IFERROR(VLOOKUP(AX$2&amp;$B21,'FPL FIX2'!$O$1:$P$400,MATCH("AWAY",'FPL FIX2'!$O$1:$P$1,0),0),"")&amp;IFERROR(VLOOKUP(AX$2&amp;$A21,'FA2'!$A:$D,MATCH("AWAY",'FA2'!$A$1:$D$1,0),0),"")&amp;IFERROR(VLOOKUP(AX$2&amp;$A21,'FA2'!$B:$C,MATCH("HOME",'FA2'!$B$1:$C$1,0),0),"")&amp;IFERROR(VLOOKUP(AX$2&amp;$A21,'EFL2'!$A:$D,MATCH("AWAY",'EFL2'!$A$1:$D$1,0),0),"")&amp;IFERROR(VLOOKUP(AX$2&amp;$A21,'EFL2'!$B:$C,MATCH("HOME",'EFL2'!$B$1:$C$1,0),0),"")&amp;IFERROR(VLOOKUP(AX$2&amp;$A21,'UCL2'!$C:$F,MATCH("AWAY",'UCL2'!$C$1:$F$1,0),0),"")&amp;IFERROR(VLOOKUP(AX$2&amp;$A21,'UCL2'!$D:$E,MATCH("HOME",'UCL2'!$D$1:$E$1,0),0),"")&amp;IFERROR(VLOOKUP(AX$2&amp;$A21,'EU2'!$C:$F,MATCH("AWAY",'EU2'!$C$1:$F$1,0),0),"")&amp;IFERROR(VLOOKUP(AX$2&amp;$A21,'EU2'!$D:$E,MATCH("HOME",'EU2'!$D$1:$E$1,0),0),"")&amp;IFERROR(VLOOKUP(AX$2&amp;$A21,'EUC2'!$C:$F,MATCH("AWAY",'EUC2'!$C$1:$F$1,0),0),"")&amp;IFERROR(VLOOKUP(AX$2&amp;$A21,'EUC2'!$D:$E,MATCH("HOME",'EUC2'!$D$1:$E$1,0),0),"")</f>
        <v>LEI</v>
      </c>
      <c r="AY21" s="25" t="str">
        <f>IFERROR(VLOOKUP(AY$2&amp;$B21,'FPL FIX2'!$N$1:$Q$400,MATCH("HOME",'FPL FIX2'!$N$1:$Q$1,0),0),"")&amp;IFERROR(VLOOKUP(AY$2&amp;$B21,'FPL FIX2'!$O$1:$P$400,MATCH("AWAY",'FPL FIX2'!$O$1:$P$1,0),0),"")&amp;IFERROR(VLOOKUP(AY$2&amp;$A21,'FA2'!$A:$D,MATCH("AWAY",'FA2'!$A$1:$D$1,0),0),"")&amp;IFERROR(VLOOKUP(AY$2&amp;$A21,'FA2'!$B:$C,MATCH("HOME",'FA2'!$B$1:$C$1,0),0),"")&amp;IFERROR(VLOOKUP(AY$2&amp;$A21,'EFL2'!$A:$D,MATCH("AWAY",'EFL2'!$A$1:$D$1,0),0),"")&amp;IFERROR(VLOOKUP(AY$2&amp;$A21,'EFL2'!$B:$C,MATCH("HOME",'EFL2'!$B$1:$C$1,0),0),"")&amp;IFERROR(VLOOKUP(AY$2&amp;$A21,'UCL2'!$C:$F,MATCH("AWAY",'UCL2'!$C$1:$F$1,0),0),"")&amp;IFERROR(VLOOKUP(AY$2&amp;$A21,'UCL2'!$D:$E,MATCH("HOME",'UCL2'!$D$1:$E$1,0),0),"")&amp;IFERROR(VLOOKUP(AY$2&amp;$A21,'EU2'!$C:$F,MATCH("AWAY",'EU2'!$C$1:$F$1,0),0),"")&amp;IFERROR(VLOOKUP(AY$2&amp;$A21,'EU2'!$D:$E,MATCH("HOME",'EU2'!$D$1:$E$1,0),0),"")&amp;IFERROR(VLOOKUP(AY$2&amp;$A21,'EUC2'!$C:$F,MATCH("AWAY",'EUC2'!$C$1:$F$1,0),0),"")&amp;IFERROR(VLOOKUP(AY$2&amp;$A21,'EUC2'!$D:$E,MATCH("HOME",'EUC2'!$D$1:$E$1,0),0),"")</f>
        <v/>
      </c>
      <c r="AZ21" s="25" t="str">
        <f>IFERROR(VLOOKUP(AZ$2&amp;$B21,'FPL FIX2'!$N$1:$Q$400,MATCH("HOME",'FPL FIX2'!$N$1:$Q$1,0),0),"")&amp;IFERROR(VLOOKUP(AZ$2&amp;$B21,'FPL FIX2'!$O$1:$P$400,MATCH("AWAY",'FPL FIX2'!$O$1:$P$1,0),0),"")&amp;IFERROR(VLOOKUP(AZ$2&amp;$A21,'FA2'!$A:$D,MATCH("AWAY",'FA2'!$A$1:$D$1,0),0),"")&amp;IFERROR(VLOOKUP(AZ$2&amp;$A21,'FA2'!$B:$C,MATCH("HOME",'FA2'!$B$1:$C$1,0),0),"")&amp;IFERROR(VLOOKUP(AZ$2&amp;$A21,'EFL2'!$A:$D,MATCH("AWAY",'EFL2'!$A$1:$D$1,0),0),"")&amp;IFERROR(VLOOKUP(AZ$2&amp;$A21,'EFL2'!$B:$C,MATCH("HOME",'EFL2'!$B$1:$C$1,0),0),"")&amp;IFERROR(VLOOKUP(AZ$2&amp;$A21,'UCL2'!$C:$F,MATCH("AWAY",'UCL2'!$C$1:$F$1,0),0),"")&amp;IFERROR(VLOOKUP(AZ$2&amp;$A21,'UCL2'!$D:$E,MATCH("HOME",'UCL2'!$D$1:$E$1,0),0),"")&amp;IFERROR(VLOOKUP(AZ$2&amp;$A21,'EU2'!$C:$F,MATCH("AWAY",'EU2'!$C$1:$F$1,0),0),"")&amp;IFERROR(VLOOKUP(AZ$2&amp;$A21,'EU2'!$D:$E,MATCH("HOME",'EU2'!$D$1:$E$1,0),0),"")&amp;IFERROR(VLOOKUP(AZ$2&amp;$A21,'EUC2'!$C:$F,MATCH("AWAY",'EUC2'!$C$1:$F$1,0),0),"")&amp;IFERROR(VLOOKUP(AZ$2&amp;$A21,'EUC2'!$D:$E,MATCH("HOME",'EUC2'!$D$1:$E$1,0),0),"")</f>
        <v/>
      </c>
      <c r="BA21" s="25" t="str">
        <f>IFERROR(VLOOKUP(BA$2&amp;$B21,'FPL FIX2'!$N$1:$Q$400,MATCH("HOME",'FPL FIX2'!$N$1:$Q$1,0),0),"")&amp;IFERROR(VLOOKUP(BA$2&amp;$B21,'FPL FIX2'!$O$1:$P$400,MATCH("AWAY",'FPL FIX2'!$O$1:$P$1,0),0),"")&amp;IFERROR(VLOOKUP(BA$2&amp;$A21,'FA2'!$A:$D,MATCH("AWAY",'FA2'!$A$1:$D$1,0),0),"")&amp;IFERROR(VLOOKUP(BA$2&amp;$A21,'FA2'!$B:$C,MATCH("HOME",'FA2'!$B$1:$C$1,0),0),"")&amp;IFERROR(VLOOKUP(BA$2&amp;$A21,'EFL2'!$A:$D,MATCH("AWAY",'EFL2'!$A$1:$D$1,0),0),"")&amp;IFERROR(VLOOKUP(BA$2&amp;$A21,'EFL2'!$B:$C,MATCH("HOME",'EFL2'!$B$1:$C$1,0),0),"")&amp;IFERROR(VLOOKUP(BA$2&amp;$A21,'UCL2'!$C:$F,MATCH("AWAY",'UCL2'!$C$1:$F$1,0),0),"")&amp;IFERROR(VLOOKUP(BA$2&amp;$A21,'UCL2'!$D:$E,MATCH("HOME",'UCL2'!$D$1:$E$1,0),0),"")&amp;IFERROR(VLOOKUP(BA$2&amp;$A21,'EU2'!$C:$F,MATCH("AWAY",'EU2'!$C$1:$F$1,0),0),"")&amp;IFERROR(VLOOKUP(BA$2&amp;$A21,'EU2'!$D:$E,MATCH("HOME",'EU2'!$D$1:$E$1,0),0),"")&amp;IFERROR(VLOOKUP(BA$2&amp;$A21,'EUC2'!$C:$F,MATCH("AWAY",'EUC2'!$C$1:$F$1,0),0),"")&amp;IFERROR(VLOOKUP(BA$2&amp;$A21,'EUC2'!$D:$E,MATCH("HOME",'EUC2'!$D$1:$E$1,0),0),"")</f>
        <v/>
      </c>
      <c r="BB21" s="25" t="str">
        <f>IFERROR(VLOOKUP(BB$2&amp;$B21,'FPL FIX2'!$N$1:$Q$400,MATCH("HOME",'FPL FIX2'!$N$1:$Q$1,0),0),"")&amp;IFERROR(VLOOKUP(BB$2&amp;$B21,'FPL FIX2'!$O$1:$P$400,MATCH("AWAY",'FPL FIX2'!$O$1:$P$1,0),0),"")&amp;IFERROR(VLOOKUP(BB$2&amp;$A21,'FA2'!$A:$D,MATCH("AWAY",'FA2'!$A$1:$D$1,0),0),"")&amp;IFERROR(VLOOKUP(BB$2&amp;$A21,'FA2'!$B:$C,MATCH("HOME",'FA2'!$B$1:$C$1,0),0),"")&amp;IFERROR(VLOOKUP(BB$2&amp;$A21,'EFL2'!$A:$D,MATCH("AWAY",'EFL2'!$A$1:$D$1,0),0),"")&amp;IFERROR(VLOOKUP(BB$2&amp;$A21,'EFL2'!$B:$C,MATCH("HOME",'EFL2'!$B$1:$C$1,0),0),"")&amp;IFERROR(VLOOKUP(BB$2&amp;$A21,'UCL2'!$C:$F,MATCH("AWAY",'UCL2'!$C$1:$F$1,0),0),"")&amp;IFERROR(VLOOKUP(BB$2&amp;$A21,'UCL2'!$D:$E,MATCH("HOME",'UCL2'!$D$1:$E$1,0),0),"")&amp;IFERROR(VLOOKUP(BB$2&amp;$A21,'EU2'!$C:$F,MATCH("AWAY",'EU2'!$C$1:$F$1,0),0),"")&amp;IFERROR(VLOOKUP(BB$2&amp;$A21,'EU2'!$D:$E,MATCH("HOME",'EU2'!$D$1:$E$1,0),0),"")&amp;IFERROR(VLOOKUP(BB$2&amp;$A21,'EUC2'!$C:$F,MATCH("AWAY",'EUC2'!$C$1:$F$1,0),0),"")&amp;IFERROR(VLOOKUP(BB$2&amp;$A21,'EUC2'!$D:$E,MATCH("HOME",'EUC2'!$D$1:$E$1,0),0),"")</f>
        <v/>
      </c>
      <c r="BC21" s="25" t="str">
        <f>IFERROR(VLOOKUP(BC$2&amp;$B21,'FPL FIX2'!$N$1:$Q$400,MATCH("HOME",'FPL FIX2'!$N$1:$Q$1,0),0),"")&amp;IFERROR(VLOOKUP(BC$2&amp;$B21,'FPL FIX2'!$O$1:$P$400,MATCH("AWAY",'FPL FIX2'!$O$1:$P$1,0),0),"")&amp;IFERROR(VLOOKUP(BC$2&amp;$A21,'FA2'!$A:$D,MATCH("AWAY",'FA2'!$A$1:$D$1,0),0),"")&amp;IFERROR(VLOOKUP(BC$2&amp;$A21,'FA2'!$B:$C,MATCH("HOME",'FA2'!$B$1:$C$1,0),0),"")&amp;IFERROR(VLOOKUP(BC$2&amp;$A21,'EFL2'!$A:$D,MATCH("AWAY",'EFL2'!$A$1:$D$1,0),0),"")&amp;IFERROR(VLOOKUP(BC$2&amp;$A21,'EFL2'!$B:$C,MATCH("HOME",'EFL2'!$B$1:$C$1,0),0),"")&amp;IFERROR(VLOOKUP(BC$2&amp;$A21,'UCL2'!$C:$F,MATCH("AWAY",'UCL2'!$C$1:$F$1,0),0),"")&amp;IFERROR(VLOOKUP(BC$2&amp;$A21,'UCL2'!$D:$E,MATCH("HOME",'UCL2'!$D$1:$E$1,0),0),"")&amp;IFERROR(VLOOKUP(BC$2&amp;$A21,'EU2'!$C:$F,MATCH("AWAY",'EU2'!$C$1:$F$1,0),0),"")&amp;IFERROR(VLOOKUP(BC$2&amp;$A21,'EU2'!$D:$E,MATCH("HOME",'EU2'!$D$1:$E$1,0),0),"")&amp;IFERROR(VLOOKUP(BC$2&amp;$A21,'EUC2'!$C:$F,MATCH("AWAY",'EUC2'!$C$1:$F$1,0),0),"")&amp;IFERROR(VLOOKUP(BC$2&amp;$A21,'EUC2'!$D:$E,MATCH("HOME",'EUC2'!$D$1:$E$1,0),0),"")</f>
        <v/>
      </c>
      <c r="BD21" s="25" t="str">
        <f>IFERROR(VLOOKUP(BD$2&amp;$B21,'FPL FIX2'!$N$1:$Q$400,MATCH("HOME",'FPL FIX2'!$N$1:$Q$1,0),0),"")&amp;IFERROR(VLOOKUP(BD$2&amp;$B21,'FPL FIX2'!$O$1:$P$400,MATCH("AWAY",'FPL FIX2'!$O$1:$P$1,0),0),"")&amp;IFERROR(VLOOKUP(BD$2&amp;$A21,'FA2'!$A:$D,MATCH("AWAY",'FA2'!$A$1:$D$1,0),0),"")&amp;IFERROR(VLOOKUP(BD$2&amp;$A21,'FA2'!$B:$C,MATCH("HOME",'FA2'!$B$1:$C$1,0),0),"")&amp;IFERROR(VLOOKUP(BD$2&amp;$A21,'EFL2'!$A:$D,MATCH("AWAY",'EFL2'!$A$1:$D$1,0),0),"")&amp;IFERROR(VLOOKUP(BD$2&amp;$A21,'EFL2'!$B:$C,MATCH("HOME",'EFL2'!$B$1:$C$1,0),0),"")&amp;IFERROR(VLOOKUP(BD$2&amp;$A21,'UCL2'!$C:$F,MATCH("AWAY",'UCL2'!$C$1:$F$1,0),0),"")&amp;IFERROR(VLOOKUP(BD$2&amp;$A21,'UCL2'!$D:$E,MATCH("HOME",'UCL2'!$D$1:$E$1,0),0),"")&amp;IFERROR(VLOOKUP(BD$2&amp;$A21,'EU2'!$C:$F,MATCH("AWAY",'EU2'!$C$1:$F$1,0),0),"")&amp;IFERROR(VLOOKUP(BD$2&amp;$A21,'EU2'!$D:$E,MATCH("HOME",'EU2'!$D$1:$E$1,0),0),"")&amp;IFERROR(VLOOKUP(BD$2&amp;$A21,'EUC2'!$C:$F,MATCH("AWAY",'EUC2'!$C$1:$F$1,0),0),"")&amp;IFERROR(VLOOKUP(BD$2&amp;$A21,'EUC2'!$D:$E,MATCH("HOME",'EUC2'!$D$1:$E$1,0),0),"")</f>
        <v/>
      </c>
      <c r="BE21" s="25" t="str">
        <f>IFERROR(VLOOKUP(BE$2&amp;$B21,'FPL FIX2'!$N$1:$Q$400,MATCH("HOME",'FPL FIX2'!$N$1:$Q$1,0),0),"")&amp;IFERROR(VLOOKUP(BE$2&amp;$B21,'FPL FIX2'!$O$1:$P$400,MATCH("AWAY",'FPL FIX2'!$O$1:$P$1,0),0),"")&amp;IFERROR(VLOOKUP(BE$2&amp;$A21,'FA2'!$A:$D,MATCH("AWAY",'FA2'!$A$1:$D$1,0),0),"")&amp;IFERROR(VLOOKUP(BE$2&amp;$A21,'FA2'!$B:$C,MATCH("HOME",'FA2'!$B$1:$C$1,0),0),"")&amp;IFERROR(VLOOKUP(BE$2&amp;$A21,'EFL2'!$A:$D,MATCH("AWAY",'EFL2'!$A$1:$D$1,0),0),"")&amp;IFERROR(VLOOKUP(BE$2&amp;$A21,'EFL2'!$B:$C,MATCH("HOME",'EFL2'!$B$1:$C$1,0),0),"")&amp;IFERROR(VLOOKUP(BE$2&amp;$A21,'UCL2'!$C:$F,MATCH("AWAY",'UCL2'!$C$1:$F$1,0),0),"")&amp;IFERROR(VLOOKUP(BE$2&amp;$A21,'UCL2'!$D:$E,MATCH("HOME",'UCL2'!$D$1:$E$1,0),0),"")&amp;IFERROR(VLOOKUP(BE$2&amp;$A21,'EU2'!$C:$F,MATCH("AWAY",'EU2'!$C$1:$F$1,0),0),"")&amp;IFERROR(VLOOKUP(BE$2&amp;$A21,'EU2'!$D:$E,MATCH("HOME",'EU2'!$D$1:$E$1,0),0),"")&amp;IFERROR(VLOOKUP(BE$2&amp;$A21,'EUC2'!$C:$F,MATCH("AWAY",'EUC2'!$C$1:$F$1,0),0),"")&amp;IFERROR(VLOOKUP(BE$2&amp;$A21,'EUC2'!$D:$E,MATCH("HOME",'EUC2'!$D$1:$E$1,0),0),"")</f>
        <v/>
      </c>
      <c r="BF21" s="25" t="str">
        <f>IFERROR(VLOOKUP(BF$2&amp;$B21,'FPL FIX2'!$N$1:$Q$400,MATCH("HOME",'FPL FIX2'!$N$1:$Q$1,0),0),"")&amp;IFERROR(VLOOKUP(BF$2&amp;$B21,'FPL FIX2'!$O$1:$P$400,MATCH("AWAY",'FPL FIX2'!$O$1:$P$1,0),0),"")&amp;IFERROR(VLOOKUP(BF$2&amp;$A21,'FA2'!$A:$D,MATCH("AWAY",'FA2'!$A$1:$D$1,0),0),"")&amp;IFERROR(VLOOKUP(BF$2&amp;$A21,'FA2'!$B:$C,MATCH("HOME",'FA2'!$B$1:$C$1,0),0),"")&amp;IFERROR(VLOOKUP(BF$2&amp;$A21,'EFL2'!$A:$D,MATCH("AWAY",'EFL2'!$A$1:$D$1,0),0),"")&amp;IFERROR(VLOOKUP(BF$2&amp;$A21,'EFL2'!$B:$C,MATCH("HOME",'EFL2'!$B$1:$C$1,0),0),"")&amp;IFERROR(VLOOKUP(BF$2&amp;$A21,'UCL2'!$C:$F,MATCH("AWAY",'UCL2'!$C$1:$F$1,0),0),"")&amp;IFERROR(VLOOKUP(BF$2&amp;$A21,'UCL2'!$D:$E,MATCH("HOME",'UCL2'!$D$1:$E$1,0),0),"")&amp;IFERROR(VLOOKUP(BF$2&amp;$A21,'EU2'!$C:$F,MATCH("AWAY",'EU2'!$C$1:$F$1,0),0),"")&amp;IFERROR(VLOOKUP(BF$2&amp;$A21,'EU2'!$D:$E,MATCH("HOME",'EU2'!$D$1:$E$1,0),0),"")&amp;IFERROR(VLOOKUP(BF$2&amp;$A21,'EUC2'!$C:$F,MATCH("AWAY",'EUC2'!$C$1:$F$1,0),0),"")&amp;IFERROR(VLOOKUP(BF$2&amp;$A21,'EUC2'!$D:$E,MATCH("HOME",'EUC2'!$D$1:$E$1,0),0),"")</f>
        <v/>
      </c>
      <c r="BG21" s="25" t="str">
        <f>IFERROR(VLOOKUP(BG$2&amp;$B21,'FPL FIX2'!$N$1:$Q$400,MATCH("HOME",'FPL FIX2'!$N$1:$Q$1,0),0),"")&amp;IFERROR(VLOOKUP(BG$2&amp;$B21,'FPL FIX2'!$O$1:$P$400,MATCH("AWAY",'FPL FIX2'!$O$1:$P$1,0),0),"")&amp;IFERROR(VLOOKUP(BG$2&amp;$A21,'FA2'!$A:$D,MATCH("AWAY",'FA2'!$A$1:$D$1,0),0),"")&amp;IFERROR(VLOOKUP(BG$2&amp;$A21,'FA2'!$B:$C,MATCH("HOME",'FA2'!$B$1:$C$1,0),0),"")&amp;IFERROR(VLOOKUP(BG$2&amp;$A21,'EFL2'!$A:$D,MATCH("AWAY",'EFL2'!$A$1:$D$1,0),0),"")&amp;IFERROR(VLOOKUP(BG$2&amp;$A21,'EFL2'!$B:$C,MATCH("HOME",'EFL2'!$B$1:$C$1,0),0),"")&amp;IFERROR(VLOOKUP(BG$2&amp;$A21,'UCL2'!$C:$F,MATCH("AWAY",'UCL2'!$C$1:$F$1,0),0),"")&amp;IFERROR(VLOOKUP(BG$2&amp;$A21,'UCL2'!$D:$E,MATCH("HOME",'UCL2'!$D$1:$E$1,0),0),"")&amp;IFERROR(VLOOKUP(BG$2&amp;$A21,'EU2'!$C:$F,MATCH("AWAY",'EU2'!$C$1:$F$1,0),0),"")&amp;IFERROR(VLOOKUP(BG$2&amp;$A21,'EU2'!$D:$E,MATCH("HOME",'EU2'!$D$1:$E$1,0),0),"")&amp;IFERROR(VLOOKUP(BG$2&amp;$A21,'EUC2'!$C:$F,MATCH("AWAY",'EUC2'!$C$1:$F$1,0),0),"")&amp;IFERROR(VLOOKUP(BG$2&amp;$A21,'EUC2'!$D:$E,MATCH("HOME",'EUC2'!$D$1:$E$1,0),0),"")</f>
        <v/>
      </c>
      <c r="BH21" s="25" t="str">
        <f>IFERROR(VLOOKUP(BH$2&amp;$B21,'FPL FIX2'!$N$1:$Q$400,MATCH("HOME",'FPL FIX2'!$N$1:$Q$1,0),0),"")&amp;IFERROR(VLOOKUP(BH$2&amp;$B21,'FPL FIX2'!$O$1:$P$400,MATCH("AWAY",'FPL FIX2'!$O$1:$P$1,0),0),"")&amp;IFERROR(VLOOKUP(BH$2&amp;$A21,'FA2'!$A:$D,MATCH("AWAY",'FA2'!$A$1:$D$1,0),0),"")&amp;IFERROR(VLOOKUP(BH$2&amp;$A21,'FA2'!$B:$C,MATCH("HOME",'FA2'!$B$1:$C$1,0),0),"")&amp;IFERROR(VLOOKUP(BH$2&amp;$A21,'EFL2'!$A:$D,MATCH("AWAY",'EFL2'!$A$1:$D$1,0),0),"")&amp;IFERROR(VLOOKUP(BH$2&amp;$A21,'EFL2'!$B:$C,MATCH("HOME",'EFL2'!$B$1:$C$1,0),0),"")&amp;IFERROR(VLOOKUP(BH$2&amp;$A21,'UCL2'!$C:$F,MATCH("AWAY",'UCL2'!$C$1:$F$1,0),0),"")&amp;IFERROR(VLOOKUP(BH$2&amp;$A21,'UCL2'!$D:$E,MATCH("HOME",'UCL2'!$D$1:$E$1,0),0),"")&amp;IFERROR(VLOOKUP(BH$2&amp;$A21,'EU2'!$C:$F,MATCH("AWAY",'EU2'!$C$1:$F$1,0),0),"")&amp;IFERROR(VLOOKUP(BH$2&amp;$A21,'EU2'!$D:$E,MATCH("HOME",'EU2'!$D$1:$E$1,0),0),"")&amp;IFERROR(VLOOKUP(BH$2&amp;$A21,'EUC2'!$C:$F,MATCH("AWAY",'EUC2'!$C$1:$F$1,0),0),"")&amp;IFERROR(VLOOKUP(BH$2&amp;$A21,'EUC2'!$D:$E,MATCH("HOME",'EUC2'!$D$1:$E$1,0),0),"")</f>
        <v/>
      </c>
      <c r="BI21" s="25" t="str">
        <f>IFERROR(VLOOKUP(BI$2&amp;$B21,'FPL FIX2'!$N$1:$Q$400,MATCH("HOME",'FPL FIX2'!$N$1:$Q$1,0),0),"")&amp;IFERROR(VLOOKUP(BI$2&amp;$B21,'FPL FIX2'!$O$1:$P$400,MATCH("AWAY",'FPL FIX2'!$O$1:$P$1,0),0),"")&amp;IFERROR(VLOOKUP(BI$2&amp;$A21,'FA2'!$A:$D,MATCH("AWAY",'FA2'!$A$1:$D$1,0),0),"")&amp;IFERROR(VLOOKUP(BI$2&amp;$A21,'FA2'!$B:$C,MATCH("HOME",'FA2'!$B$1:$C$1,0),0),"")&amp;IFERROR(VLOOKUP(BI$2&amp;$A21,'EFL2'!$A:$D,MATCH("AWAY",'EFL2'!$A$1:$D$1,0),0),"")&amp;IFERROR(VLOOKUP(BI$2&amp;$A21,'EFL2'!$B:$C,MATCH("HOME",'EFL2'!$B$1:$C$1,0),0),"")&amp;IFERROR(VLOOKUP(BI$2&amp;$A21,'UCL2'!$C:$F,MATCH("AWAY",'UCL2'!$C$1:$F$1,0),0),"")&amp;IFERROR(VLOOKUP(BI$2&amp;$A21,'UCL2'!$D:$E,MATCH("HOME",'UCL2'!$D$1:$E$1,0),0),"")&amp;IFERROR(VLOOKUP(BI$2&amp;$A21,'EU2'!$C:$F,MATCH("AWAY",'EU2'!$C$1:$F$1,0),0),"")&amp;IFERROR(VLOOKUP(BI$2&amp;$A21,'EU2'!$D:$E,MATCH("HOME",'EU2'!$D$1:$E$1,0),0),"")&amp;IFERROR(VLOOKUP(BI$2&amp;$A21,'EUC2'!$C:$F,MATCH("AWAY",'EUC2'!$C$1:$F$1,0),0),"")&amp;IFERROR(VLOOKUP(BI$2&amp;$A21,'EUC2'!$D:$E,MATCH("HOME",'EUC2'!$D$1:$E$1,0),0),"")</f>
        <v/>
      </c>
      <c r="BJ21" s="25" t="str">
        <f>IFERROR(VLOOKUP(BJ$2&amp;$B21,'FPL FIX2'!$N$1:$Q$400,MATCH("HOME",'FPL FIX2'!$N$1:$Q$1,0),0),"")&amp;IFERROR(VLOOKUP(BJ$2&amp;$B21,'FPL FIX2'!$O$1:$P$400,MATCH("AWAY",'FPL FIX2'!$O$1:$P$1,0),0),"")&amp;IFERROR(VLOOKUP(BJ$2&amp;$A21,'FA2'!$A:$D,MATCH("AWAY",'FA2'!$A$1:$D$1,0),0),"")&amp;IFERROR(VLOOKUP(BJ$2&amp;$A21,'FA2'!$B:$C,MATCH("HOME",'FA2'!$B$1:$C$1,0),0),"")&amp;IFERROR(VLOOKUP(BJ$2&amp;$A21,'EFL2'!$A:$D,MATCH("AWAY",'EFL2'!$A$1:$D$1,0),0),"")&amp;IFERROR(VLOOKUP(BJ$2&amp;$A21,'EFL2'!$B:$C,MATCH("HOME",'EFL2'!$B$1:$C$1,0),0),"")&amp;IFERROR(VLOOKUP(BJ$2&amp;$A21,'UCL2'!$C:$F,MATCH("AWAY",'UCL2'!$C$1:$F$1,0),0),"")&amp;IFERROR(VLOOKUP(BJ$2&amp;$A21,'UCL2'!$D:$E,MATCH("HOME",'UCL2'!$D$1:$E$1,0),0),"")&amp;IFERROR(VLOOKUP(BJ$2&amp;$A21,'EU2'!$C:$F,MATCH("AWAY",'EU2'!$C$1:$F$1,0),0),"")&amp;IFERROR(VLOOKUP(BJ$2&amp;$A21,'EU2'!$D:$E,MATCH("HOME",'EU2'!$D$1:$E$1,0),0),"")&amp;IFERROR(VLOOKUP(BJ$2&amp;$A21,'EUC2'!$C:$F,MATCH("AWAY",'EUC2'!$C$1:$F$1,0),0),"")&amp;IFERROR(VLOOKUP(BJ$2&amp;$A21,'EUC2'!$D:$E,MATCH("HOME",'EUC2'!$D$1:$E$1,0),0),"")</f>
        <v/>
      </c>
      <c r="BK21" s="25" t="str">
        <f>IFERROR(VLOOKUP(BK$2&amp;$B21,'FPL FIX2'!$N$1:$Q$400,MATCH("HOME",'FPL FIX2'!$N$1:$Q$1,0),0),"")&amp;IFERROR(VLOOKUP(BK$2&amp;$B21,'FPL FIX2'!$O$1:$P$400,MATCH("AWAY",'FPL FIX2'!$O$1:$P$1,0),0),"")&amp;IFERROR(VLOOKUP(BK$2&amp;$A21,'FA2'!$A:$D,MATCH("AWAY",'FA2'!$A$1:$D$1,0),0),"")&amp;IFERROR(VLOOKUP(BK$2&amp;$A21,'FA2'!$B:$C,MATCH("HOME",'FA2'!$B$1:$C$1,0),0),"")&amp;IFERROR(VLOOKUP(BK$2&amp;$A21,'EFL2'!$A:$D,MATCH("AWAY",'EFL2'!$A$1:$D$1,0),0),"")&amp;IFERROR(VLOOKUP(BK$2&amp;$A21,'EFL2'!$B:$C,MATCH("HOME",'EFL2'!$B$1:$C$1,0),0),"")&amp;IFERROR(VLOOKUP(BK$2&amp;$A21,'UCL2'!$C:$F,MATCH("AWAY",'UCL2'!$C$1:$F$1,0),0),"")&amp;IFERROR(VLOOKUP(BK$2&amp;$A21,'UCL2'!$D:$E,MATCH("HOME",'UCL2'!$D$1:$E$1,0),0),"")&amp;IFERROR(VLOOKUP(BK$2&amp;$A21,'EU2'!$C:$F,MATCH("AWAY",'EU2'!$C$1:$F$1,0),0),"")&amp;IFERROR(VLOOKUP(BK$2&amp;$A21,'EU2'!$D:$E,MATCH("HOME",'EU2'!$D$1:$E$1,0),0),"")&amp;IFERROR(VLOOKUP(BK$2&amp;$A21,'EUC2'!$C:$F,MATCH("AWAY",'EUC2'!$C$1:$F$1,0),0),"")&amp;IFERROR(VLOOKUP(BK$2&amp;$A21,'EUC2'!$D:$E,MATCH("HOME",'EUC2'!$D$1:$E$1,0),0),"")</f>
        <v/>
      </c>
      <c r="BL21" s="25" t="str">
        <f>IFERROR(VLOOKUP(BL$2&amp;$B21,'FPL FIX2'!$N$1:$Q$400,MATCH("HOME",'FPL FIX2'!$N$1:$Q$1,0),0),"")&amp;IFERROR(VLOOKUP(BL$2&amp;$B21,'FPL FIX2'!$O$1:$P$400,MATCH("AWAY",'FPL FIX2'!$O$1:$P$1,0),0),"")&amp;IFERROR(VLOOKUP(BL$2&amp;$A21,'FA2'!$A:$D,MATCH("AWAY",'FA2'!$A$1:$D$1,0),0),"")&amp;IFERROR(VLOOKUP(BL$2&amp;$A21,'FA2'!$B:$C,MATCH("HOME",'FA2'!$B$1:$C$1,0),0),"")&amp;IFERROR(VLOOKUP(BL$2&amp;$A21,'EFL2'!$A:$D,MATCH("AWAY",'EFL2'!$A$1:$D$1,0),0),"")&amp;IFERROR(VLOOKUP(BL$2&amp;$A21,'EFL2'!$B:$C,MATCH("HOME",'EFL2'!$B$1:$C$1,0),0),"")&amp;IFERROR(VLOOKUP(BL$2&amp;$A21,'UCL2'!$C:$F,MATCH("AWAY",'UCL2'!$C$1:$F$1,0),0),"")&amp;IFERROR(VLOOKUP(BL$2&amp;$A21,'UCL2'!$D:$E,MATCH("HOME",'UCL2'!$D$1:$E$1,0),0),"")&amp;IFERROR(VLOOKUP(BL$2&amp;$A21,'EU2'!$C:$F,MATCH("AWAY",'EU2'!$C$1:$F$1,0),0),"")&amp;IFERROR(VLOOKUP(BL$2&amp;$A21,'EU2'!$D:$E,MATCH("HOME",'EU2'!$D$1:$E$1,0),0),"")&amp;IFERROR(VLOOKUP(BL$2&amp;$A21,'EUC2'!$C:$F,MATCH("AWAY",'EUC2'!$C$1:$F$1,0),0),"")&amp;IFERROR(VLOOKUP(BL$2&amp;$A21,'EUC2'!$D:$E,MATCH("HOME",'EUC2'!$D$1:$E$1,0),0),"")</f>
        <v>ars</v>
      </c>
      <c r="BM21" s="25" t="str">
        <f>IFERROR(VLOOKUP(BM$2&amp;$B21,'FPL FIX2'!$N$1:$Q$400,MATCH("HOME",'FPL FIX2'!$N$1:$Q$1,0),0),"")&amp;IFERROR(VLOOKUP(BM$2&amp;$B21,'FPL FIX2'!$O$1:$P$400,MATCH("AWAY",'FPL FIX2'!$O$1:$P$1,0),0),"")&amp;IFERROR(VLOOKUP(BM$2&amp;$A21,'FA2'!$A:$D,MATCH("AWAY",'FA2'!$A$1:$D$1,0),0),"")&amp;IFERROR(VLOOKUP(BM$2&amp;$A21,'FA2'!$B:$C,MATCH("HOME",'FA2'!$B$1:$C$1,0),0),"")&amp;IFERROR(VLOOKUP(BM$2&amp;$A21,'EFL2'!$A:$D,MATCH("AWAY",'EFL2'!$A$1:$D$1,0),0),"")&amp;IFERROR(VLOOKUP(BM$2&amp;$A21,'EFL2'!$B:$C,MATCH("HOME",'EFL2'!$B$1:$C$1,0),0),"")&amp;IFERROR(VLOOKUP(BM$2&amp;$A21,'UCL2'!$C:$F,MATCH("AWAY",'UCL2'!$C$1:$F$1,0),0),"")&amp;IFERROR(VLOOKUP(BM$2&amp;$A21,'UCL2'!$D:$E,MATCH("HOME",'UCL2'!$D$1:$E$1,0),0),"")&amp;IFERROR(VLOOKUP(BM$2&amp;$A21,'EU2'!$C:$F,MATCH("AWAY",'EU2'!$C$1:$F$1,0),0),"")&amp;IFERROR(VLOOKUP(BM$2&amp;$A21,'EU2'!$D:$E,MATCH("HOME",'EU2'!$D$1:$E$1,0),0),"")&amp;IFERROR(VLOOKUP(BM$2&amp;$A21,'EUC2'!$C:$F,MATCH("AWAY",'EUC2'!$C$1:$F$1,0),0),"")&amp;IFERROR(VLOOKUP(BM$2&amp;$A21,'EUC2'!$D:$E,MATCH("HOME",'EUC2'!$D$1:$E$1,0),0),"")</f>
        <v/>
      </c>
      <c r="BN21" s="25" t="str">
        <f>IFERROR(VLOOKUP(BN$2&amp;$B21,'FPL FIX2'!$N$1:$Q$400,MATCH("HOME",'FPL FIX2'!$N$1:$Q$1,0),0),"")&amp;IFERROR(VLOOKUP(BN$2&amp;$B21,'FPL FIX2'!$O$1:$P$400,MATCH("AWAY",'FPL FIX2'!$O$1:$P$1,0),0),"")&amp;IFERROR(VLOOKUP(BN$2&amp;$A21,'FA2'!$A:$D,MATCH("AWAY",'FA2'!$A$1:$D$1,0),0),"")&amp;IFERROR(VLOOKUP(BN$2&amp;$A21,'FA2'!$B:$C,MATCH("HOME",'FA2'!$B$1:$C$1,0),0),"")&amp;IFERROR(VLOOKUP(BN$2&amp;$A21,'EFL2'!$A:$D,MATCH("AWAY",'EFL2'!$A$1:$D$1,0),0),"")&amp;IFERROR(VLOOKUP(BN$2&amp;$A21,'EFL2'!$B:$C,MATCH("HOME",'EFL2'!$B$1:$C$1,0),0),"")&amp;IFERROR(VLOOKUP(BN$2&amp;$A21,'UCL2'!$C:$F,MATCH("AWAY",'UCL2'!$C$1:$F$1,0),0),"")&amp;IFERROR(VLOOKUP(BN$2&amp;$A21,'UCL2'!$D:$E,MATCH("HOME",'UCL2'!$D$1:$E$1,0),0),"")&amp;IFERROR(VLOOKUP(BN$2&amp;$A21,'EU2'!$C:$F,MATCH("AWAY",'EU2'!$C$1:$F$1,0),0),"")&amp;IFERROR(VLOOKUP(BN$2&amp;$A21,'EU2'!$D:$E,MATCH("HOME",'EU2'!$D$1:$E$1,0),0),"")&amp;IFERROR(VLOOKUP(BN$2&amp;$A21,'EUC2'!$C:$F,MATCH("AWAY",'EUC2'!$C$1:$F$1,0),0),"")&amp;IFERROR(VLOOKUP(BN$2&amp;$A21,'EUC2'!$D:$E,MATCH("HOME",'EUC2'!$D$1:$E$1,0),0),"")</f>
        <v/>
      </c>
      <c r="BO21" s="25" t="str">
        <f>IFERROR(VLOOKUP(BO$2&amp;$B21,'FPL FIX2'!$N$1:$Q$400,MATCH("HOME",'FPL FIX2'!$N$1:$Q$1,0),0),"")&amp;IFERROR(VLOOKUP(BO$2&amp;$B21,'FPL FIX2'!$O$1:$P$400,MATCH("AWAY",'FPL FIX2'!$O$1:$P$1,0),0),"")&amp;IFERROR(VLOOKUP(BO$2&amp;$A21,'FA2'!$A:$D,MATCH("AWAY",'FA2'!$A$1:$D$1,0),0),"")&amp;IFERROR(VLOOKUP(BO$2&amp;$A21,'FA2'!$B:$C,MATCH("HOME",'FA2'!$B$1:$C$1,0),0),"")&amp;IFERROR(VLOOKUP(BO$2&amp;$A21,'EFL2'!$A:$D,MATCH("AWAY",'EFL2'!$A$1:$D$1,0),0),"")&amp;IFERROR(VLOOKUP(BO$2&amp;$A21,'EFL2'!$B:$C,MATCH("HOME",'EFL2'!$B$1:$C$1,0),0),"")&amp;IFERROR(VLOOKUP(BO$2&amp;$A21,'UCL2'!$C:$F,MATCH("AWAY",'UCL2'!$C$1:$F$1,0),0),"")&amp;IFERROR(VLOOKUP(BO$2&amp;$A21,'UCL2'!$D:$E,MATCH("HOME",'UCL2'!$D$1:$E$1,0),0),"")&amp;IFERROR(VLOOKUP(BO$2&amp;$A21,'EU2'!$C:$F,MATCH("AWAY",'EU2'!$C$1:$F$1,0),0),"")&amp;IFERROR(VLOOKUP(BO$2&amp;$A21,'EU2'!$D:$E,MATCH("HOME",'EU2'!$D$1:$E$1,0),0),"")&amp;IFERROR(VLOOKUP(BO$2&amp;$A21,'EUC2'!$C:$F,MATCH("AWAY",'EUC2'!$C$1:$F$1,0),0),"")&amp;IFERROR(VLOOKUP(BO$2&amp;$A21,'EUC2'!$D:$E,MATCH("HOME",'EUC2'!$D$1:$E$1,0),0),"")</f>
        <v>Eint Frankfurt</v>
      </c>
      <c r="BP21" s="25" t="str">
        <f>IFERROR(VLOOKUP(BP$2&amp;$B21,'FPL FIX2'!$N$1:$Q$400,MATCH("HOME",'FPL FIX2'!$N$1:$Q$1,0),0),"")&amp;IFERROR(VLOOKUP(BP$2&amp;$B21,'FPL FIX2'!$O$1:$P$400,MATCH("AWAY",'FPL FIX2'!$O$1:$P$1,0),0),"")&amp;IFERROR(VLOOKUP(BP$2&amp;$A21,'FA2'!$A:$D,MATCH("AWAY",'FA2'!$A$1:$D$1,0),0),"")&amp;IFERROR(VLOOKUP(BP$2&amp;$A21,'FA2'!$B:$C,MATCH("HOME",'FA2'!$B$1:$C$1,0),0),"")&amp;IFERROR(VLOOKUP(BP$2&amp;$A21,'EFL2'!$A:$D,MATCH("AWAY",'EFL2'!$A$1:$D$1,0),0),"")&amp;IFERROR(VLOOKUP(BP$2&amp;$A21,'EFL2'!$B:$C,MATCH("HOME",'EFL2'!$B$1:$C$1,0),0),"")&amp;IFERROR(VLOOKUP(BP$2&amp;$A21,'UCL2'!$C:$F,MATCH("AWAY",'UCL2'!$C$1:$F$1,0),0),"")&amp;IFERROR(VLOOKUP(BP$2&amp;$A21,'UCL2'!$D:$E,MATCH("HOME",'UCL2'!$D$1:$E$1,0),0),"")&amp;IFERROR(VLOOKUP(BP$2&amp;$A21,'EU2'!$C:$F,MATCH("AWAY",'EU2'!$C$1:$F$1,0),0),"")&amp;IFERROR(VLOOKUP(BP$2&amp;$A21,'EU2'!$D:$E,MATCH("HOME",'EU2'!$D$1:$E$1,0),0),"")&amp;IFERROR(VLOOKUP(BP$2&amp;$A21,'EUC2'!$C:$F,MATCH("AWAY",'EUC2'!$C$1:$F$1,0),0),"")&amp;IFERROR(VLOOKUP(BP$2&amp;$A21,'EUC2'!$D:$E,MATCH("HOME",'EUC2'!$D$1:$E$1,0),0),"")</f>
        <v/>
      </c>
      <c r="BQ21" s="25" t="str">
        <f>IFERROR(VLOOKUP(BQ$2&amp;$B21,'FPL FIX2'!$N$1:$Q$400,MATCH("HOME",'FPL FIX2'!$N$1:$Q$1,0),0),"")&amp;IFERROR(VLOOKUP(BQ$2&amp;$B21,'FPL FIX2'!$O$1:$P$400,MATCH("AWAY",'FPL FIX2'!$O$1:$P$1,0),0),"")&amp;IFERROR(VLOOKUP(BQ$2&amp;$A21,'FA2'!$A:$D,MATCH("AWAY",'FA2'!$A$1:$D$1,0),0),"")&amp;IFERROR(VLOOKUP(BQ$2&amp;$A21,'FA2'!$B:$C,MATCH("HOME",'FA2'!$B$1:$C$1,0),0),"")&amp;IFERROR(VLOOKUP(BQ$2&amp;$A21,'EFL2'!$A:$D,MATCH("AWAY",'EFL2'!$A$1:$D$1,0),0),"")&amp;IFERROR(VLOOKUP(BQ$2&amp;$A21,'EFL2'!$B:$C,MATCH("HOME",'EFL2'!$B$1:$C$1,0),0),"")&amp;IFERROR(VLOOKUP(BQ$2&amp;$A21,'UCL2'!$C:$F,MATCH("AWAY",'UCL2'!$C$1:$F$1,0),0),"")&amp;IFERROR(VLOOKUP(BQ$2&amp;$A21,'UCL2'!$D:$E,MATCH("HOME",'UCL2'!$D$1:$E$1,0),0),"")&amp;IFERROR(VLOOKUP(BQ$2&amp;$A21,'EU2'!$C:$F,MATCH("AWAY",'EU2'!$C$1:$F$1,0),0),"")&amp;IFERROR(VLOOKUP(BQ$2&amp;$A21,'EU2'!$D:$E,MATCH("HOME",'EU2'!$D$1:$E$1,0),0),"")&amp;IFERROR(VLOOKUP(BQ$2&amp;$A21,'EUC2'!$C:$F,MATCH("AWAY",'EUC2'!$C$1:$F$1,0),0),"")&amp;IFERROR(VLOOKUP(BQ$2&amp;$A21,'EUC2'!$D:$E,MATCH("HOME",'EUC2'!$D$1:$E$1,0),0),"")</f>
        <v/>
      </c>
      <c r="BR21" s="25" t="str">
        <f>IFERROR(VLOOKUP(BR$2&amp;$B21,'FPL FIX2'!$N$1:$Q$400,MATCH("HOME",'FPL FIX2'!$N$1:$Q$1,0),0),"")&amp;IFERROR(VLOOKUP(BR$2&amp;$B21,'FPL FIX2'!$O$1:$P$400,MATCH("AWAY",'FPL FIX2'!$O$1:$P$1,0),0),"")&amp;IFERROR(VLOOKUP(BR$2&amp;$A21,'FA2'!$A:$D,MATCH("AWAY",'FA2'!$A$1:$D$1,0),0),"")&amp;IFERROR(VLOOKUP(BR$2&amp;$A21,'FA2'!$B:$C,MATCH("HOME",'FA2'!$B$1:$C$1,0),0),"")&amp;IFERROR(VLOOKUP(BR$2&amp;$A21,'EFL2'!$A:$D,MATCH("AWAY",'EFL2'!$A$1:$D$1,0),0),"")&amp;IFERROR(VLOOKUP(BR$2&amp;$A21,'EFL2'!$B:$C,MATCH("HOME",'EFL2'!$B$1:$C$1,0),0),"")&amp;IFERROR(VLOOKUP(BR$2&amp;$A21,'UCL2'!$C:$F,MATCH("AWAY",'UCL2'!$C$1:$F$1,0),0),"")&amp;IFERROR(VLOOKUP(BR$2&amp;$A21,'UCL2'!$D:$E,MATCH("HOME",'UCL2'!$D$1:$E$1,0),0),"")&amp;IFERROR(VLOOKUP(BR$2&amp;$A21,'EU2'!$C:$F,MATCH("AWAY",'EU2'!$C$1:$F$1,0),0),"")&amp;IFERROR(VLOOKUP(BR$2&amp;$A21,'EU2'!$D:$E,MATCH("HOME",'EU2'!$D$1:$E$1,0),0),"")&amp;IFERROR(VLOOKUP(BR$2&amp;$A21,'EUC2'!$C:$F,MATCH("AWAY",'EUC2'!$C$1:$F$1,0),0),"")&amp;IFERROR(VLOOKUP(BR$2&amp;$A21,'EUC2'!$D:$E,MATCH("HOME",'EUC2'!$D$1:$E$1,0),0),"")</f>
        <v/>
      </c>
      <c r="BS21" s="25" t="str">
        <f>IFERROR(VLOOKUP(BS$2&amp;$B21,'FPL FIX2'!$N$1:$Q$400,MATCH("HOME",'FPL FIX2'!$N$1:$Q$1,0),0),"")&amp;IFERROR(VLOOKUP(BS$2&amp;$B21,'FPL FIX2'!$O$1:$P$400,MATCH("AWAY",'FPL FIX2'!$O$1:$P$1,0),0),"")&amp;IFERROR(VLOOKUP(BS$2&amp;$A21,'FA2'!$A:$D,MATCH("AWAY",'FA2'!$A$1:$D$1,0),0),"")&amp;IFERROR(VLOOKUP(BS$2&amp;$A21,'FA2'!$B:$C,MATCH("HOME",'FA2'!$B$1:$C$1,0),0),"")&amp;IFERROR(VLOOKUP(BS$2&amp;$A21,'EFL2'!$A:$D,MATCH("AWAY",'EFL2'!$A$1:$D$1,0),0),"")&amp;IFERROR(VLOOKUP(BS$2&amp;$A21,'EFL2'!$B:$C,MATCH("HOME",'EFL2'!$B$1:$C$1,0),0),"")&amp;IFERROR(VLOOKUP(BS$2&amp;$A21,'UCL2'!$C:$F,MATCH("AWAY",'UCL2'!$C$1:$F$1,0),0),"")&amp;IFERROR(VLOOKUP(BS$2&amp;$A21,'UCL2'!$D:$E,MATCH("HOME",'UCL2'!$D$1:$E$1,0),0),"")&amp;IFERROR(VLOOKUP(BS$2&amp;$A21,'EU2'!$C:$F,MATCH("AWAY",'EU2'!$C$1:$F$1,0),0),"")&amp;IFERROR(VLOOKUP(BS$2&amp;$A21,'EU2'!$D:$E,MATCH("HOME",'EU2'!$D$1:$E$1,0),0),"")&amp;IFERROR(VLOOKUP(BS$2&amp;$A21,'EUC2'!$C:$F,MATCH("AWAY",'EUC2'!$C$1:$F$1,0),0),"")&amp;IFERROR(VLOOKUP(BS$2&amp;$A21,'EUC2'!$D:$E,MATCH("HOME",'EUC2'!$D$1:$E$1,0),0),"")</f>
        <v>bha</v>
      </c>
      <c r="BT21" s="25" t="str">
        <f>IFERROR(VLOOKUP(BT$2&amp;$B21,'FPL FIX2'!$N$1:$Q$400,MATCH("HOME",'FPL FIX2'!$N$1:$Q$1,0),0),"")&amp;IFERROR(VLOOKUP(BT$2&amp;$B21,'FPL FIX2'!$O$1:$P$400,MATCH("AWAY",'FPL FIX2'!$O$1:$P$1,0),0),"")&amp;IFERROR(VLOOKUP(BT$2&amp;$A21,'FA2'!$A:$D,MATCH("AWAY",'FA2'!$A$1:$D$1,0),0),"")&amp;IFERROR(VLOOKUP(BT$2&amp;$A21,'FA2'!$B:$C,MATCH("HOME",'FA2'!$B$1:$C$1,0),0),"")&amp;IFERROR(VLOOKUP(BT$2&amp;$A21,'EFL2'!$A:$D,MATCH("AWAY",'EFL2'!$A$1:$D$1,0),0),"")&amp;IFERROR(VLOOKUP(BT$2&amp;$A21,'EFL2'!$B:$C,MATCH("HOME",'EFL2'!$B$1:$C$1,0),0),"")&amp;IFERROR(VLOOKUP(BT$2&amp;$A21,'UCL2'!$C:$F,MATCH("AWAY",'UCL2'!$C$1:$F$1,0),0),"")&amp;IFERROR(VLOOKUP(BT$2&amp;$A21,'UCL2'!$D:$E,MATCH("HOME",'UCL2'!$D$1:$E$1,0),0),"")&amp;IFERROR(VLOOKUP(BT$2&amp;$A21,'EU2'!$C:$F,MATCH("AWAY",'EU2'!$C$1:$F$1,0),0),"")&amp;IFERROR(VLOOKUP(BT$2&amp;$A21,'EU2'!$D:$E,MATCH("HOME",'EU2'!$D$1:$E$1,0),0),"")&amp;IFERROR(VLOOKUP(BT$2&amp;$A21,'EUC2'!$C:$F,MATCH("AWAY",'EUC2'!$C$1:$F$1,0),0),"")&amp;IFERROR(VLOOKUP(BT$2&amp;$A21,'EUC2'!$D:$E,MATCH("HOME",'EUC2'!$D$1:$E$1,0),0),"")</f>
        <v/>
      </c>
      <c r="BU21" s="25" t="str">
        <f>IFERROR(VLOOKUP(BU$2&amp;$B21,'FPL FIX2'!$N$1:$Q$400,MATCH("HOME",'FPL FIX2'!$N$1:$Q$1,0),0),"")&amp;IFERROR(VLOOKUP(BU$2&amp;$B21,'FPL FIX2'!$O$1:$P$400,MATCH("AWAY",'FPL FIX2'!$O$1:$P$1,0),0),"")&amp;IFERROR(VLOOKUP(BU$2&amp;$A21,'FA2'!$A:$D,MATCH("AWAY",'FA2'!$A$1:$D$1,0),0),"")&amp;IFERROR(VLOOKUP(BU$2&amp;$A21,'FA2'!$B:$C,MATCH("HOME",'FA2'!$B$1:$C$1,0),0),"")&amp;IFERROR(VLOOKUP(BU$2&amp;$A21,'EFL2'!$A:$D,MATCH("AWAY",'EFL2'!$A$1:$D$1,0),0),"")&amp;IFERROR(VLOOKUP(BU$2&amp;$A21,'EFL2'!$B:$C,MATCH("HOME",'EFL2'!$B$1:$C$1,0),0),"")&amp;IFERROR(VLOOKUP(BU$2&amp;$A21,'UCL2'!$C:$F,MATCH("AWAY",'UCL2'!$C$1:$F$1,0),0),"")&amp;IFERROR(VLOOKUP(BU$2&amp;$A21,'UCL2'!$D:$E,MATCH("HOME",'UCL2'!$D$1:$E$1,0),0),"")&amp;IFERROR(VLOOKUP(BU$2&amp;$A21,'EU2'!$C:$F,MATCH("AWAY",'EU2'!$C$1:$F$1,0),0),"")&amp;IFERROR(VLOOKUP(BU$2&amp;$A21,'EU2'!$D:$E,MATCH("HOME",'EU2'!$D$1:$E$1,0),0),"")&amp;IFERROR(VLOOKUP(BU$2&amp;$A21,'EUC2'!$C:$F,MATCH("AWAY",'EUC2'!$C$1:$F$1,0),0),"")&amp;IFERROR(VLOOKUP(BU$2&amp;$A21,'EUC2'!$D:$E,MATCH("HOME",'EUC2'!$D$1:$E$1,0),0),"")</f>
        <v/>
      </c>
      <c r="BV21" s="25" t="str">
        <f>IFERROR(VLOOKUP(BV$2&amp;$B21,'FPL FIX2'!$N$1:$Q$400,MATCH("HOME",'FPL FIX2'!$N$1:$Q$1,0),0),"")&amp;IFERROR(VLOOKUP(BV$2&amp;$B21,'FPL FIX2'!$O$1:$P$400,MATCH("AWAY",'FPL FIX2'!$O$1:$P$1,0),0),"")&amp;IFERROR(VLOOKUP(BV$2&amp;$A21,'FA2'!$A:$D,MATCH("AWAY",'FA2'!$A$1:$D$1,0),0),"")&amp;IFERROR(VLOOKUP(BV$2&amp;$A21,'FA2'!$B:$C,MATCH("HOME",'FA2'!$B$1:$C$1,0),0),"")&amp;IFERROR(VLOOKUP(BV$2&amp;$A21,'EFL2'!$A:$D,MATCH("AWAY",'EFL2'!$A$1:$D$1,0),0),"")&amp;IFERROR(VLOOKUP(BV$2&amp;$A21,'EFL2'!$B:$C,MATCH("HOME",'EFL2'!$B$1:$C$1,0),0),"")&amp;IFERROR(VLOOKUP(BV$2&amp;$A21,'UCL2'!$C:$F,MATCH("AWAY",'UCL2'!$C$1:$F$1,0),0),"")&amp;IFERROR(VLOOKUP(BV$2&amp;$A21,'UCL2'!$D:$E,MATCH("HOME",'UCL2'!$D$1:$E$1,0),0),"")&amp;IFERROR(VLOOKUP(BV$2&amp;$A21,'EU2'!$C:$F,MATCH("AWAY",'EU2'!$C$1:$F$1,0),0),"")&amp;IFERROR(VLOOKUP(BV$2&amp;$A21,'EU2'!$D:$E,MATCH("HOME",'EU2'!$D$1:$E$1,0),0),"")&amp;IFERROR(VLOOKUP(BV$2&amp;$A21,'EUC2'!$C:$F,MATCH("AWAY",'EUC2'!$C$1:$F$1,0),0),"")&amp;IFERROR(VLOOKUP(BV$2&amp;$A21,'EUC2'!$D:$E,MATCH("HOME",'EUC2'!$D$1:$E$1,0),0),"")</f>
        <v/>
      </c>
      <c r="BW21" s="25" t="str">
        <f>IFERROR(VLOOKUP(BW$2&amp;$B21,'FPL FIX2'!$N$1:$Q$400,MATCH("HOME",'FPL FIX2'!$N$1:$Q$1,0),0),"")&amp;IFERROR(VLOOKUP(BW$2&amp;$B21,'FPL FIX2'!$O$1:$P$400,MATCH("AWAY",'FPL FIX2'!$O$1:$P$1,0),0),"")&amp;IFERROR(VLOOKUP(BW$2&amp;$A21,'FA2'!$A:$D,MATCH("AWAY",'FA2'!$A$1:$D$1,0),0),"")&amp;IFERROR(VLOOKUP(BW$2&amp;$A21,'FA2'!$B:$C,MATCH("HOME",'FA2'!$B$1:$C$1,0),0),"")&amp;IFERROR(VLOOKUP(BW$2&amp;$A21,'EFL2'!$A:$D,MATCH("AWAY",'EFL2'!$A$1:$D$1,0),0),"")&amp;IFERROR(VLOOKUP(BW$2&amp;$A21,'EFL2'!$B:$C,MATCH("HOME",'EFL2'!$B$1:$C$1,0),0),"")&amp;IFERROR(VLOOKUP(BW$2&amp;$A21,'UCL2'!$C:$F,MATCH("AWAY",'UCL2'!$C$1:$F$1,0),0),"")&amp;IFERROR(VLOOKUP(BW$2&amp;$A21,'UCL2'!$D:$E,MATCH("HOME",'UCL2'!$D$1:$E$1,0),0),"")&amp;IFERROR(VLOOKUP(BW$2&amp;$A21,'EU2'!$C:$F,MATCH("AWAY",'EU2'!$C$1:$F$1,0),0),"")&amp;IFERROR(VLOOKUP(BW$2&amp;$A21,'EU2'!$D:$E,MATCH("HOME",'EU2'!$D$1:$E$1,0),0),"")&amp;IFERROR(VLOOKUP(BW$2&amp;$A21,'EUC2'!$C:$F,MATCH("AWAY",'EUC2'!$C$1:$F$1,0),0),"")&amp;IFERROR(VLOOKUP(BW$2&amp;$A21,'EUC2'!$D:$E,MATCH("HOME",'EUC2'!$D$1:$E$1,0),0),"")</f>
        <v>Eint Frankfurt</v>
      </c>
      <c r="BX21" s="25" t="str">
        <f>IFERROR(VLOOKUP(BX$2&amp;$B21,'FPL FIX2'!$N$1:$Q$400,MATCH("HOME",'FPL FIX2'!$N$1:$Q$1,0),0),"")&amp;IFERROR(VLOOKUP(BX$2&amp;$B21,'FPL FIX2'!$O$1:$P$400,MATCH("AWAY",'FPL FIX2'!$O$1:$P$1,0),0),"")&amp;IFERROR(VLOOKUP(BX$2&amp;$A21,'FA2'!$A:$D,MATCH("AWAY",'FA2'!$A$1:$D$1,0),0),"")&amp;IFERROR(VLOOKUP(BX$2&amp;$A21,'FA2'!$B:$C,MATCH("HOME",'FA2'!$B$1:$C$1,0),0),"")&amp;IFERROR(VLOOKUP(BX$2&amp;$A21,'EFL2'!$A:$D,MATCH("AWAY",'EFL2'!$A$1:$D$1,0),0),"")&amp;IFERROR(VLOOKUP(BX$2&amp;$A21,'EFL2'!$B:$C,MATCH("HOME",'EFL2'!$B$1:$C$1,0),0),"")&amp;IFERROR(VLOOKUP(BX$2&amp;$A21,'UCL2'!$C:$F,MATCH("AWAY",'UCL2'!$C$1:$F$1,0),0),"")&amp;IFERROR(VLOOKUP(BX$2&amp;$A21,'UCL2'!$D:$E,MATCH("HOME",'UCL2'!$D$1:$E$1,0),0),"")&amp;IFERROR(VLOOKUP(BX$2&amp;$A21,'EU2'!$C:$F,MATCH("AWAY",'EU2'!$C$1:$F$1,0),0),"")&amp;IFERROR(VLOOKUP(BX$2&amp;$A21,'EU2'!$D:$E,MATCH("HOME",'EU2'!$D$1:$E$1,0),0),"")&amp;IFERROR(VLOOKUP(BX$2&amp;$A21,'EUC2'!$C:$F,MATCH("AWAY",'EUC2'!$C$1:$F$1,0),0),"")&amp;IFERROR(VLOOKUP(BX$2&amp;$A21,'EUC2'!$D:$E,MATCH("HOME",'EUC2'!$D$1:$E$1,0),0),"")</f>
        <v/>
      </c>
      <c r="BY21" s="25" t="str">
        <f>IFERROR(VLOOKUP(BY$2&amp;$B21,'FPL FIX2'!$N$1:$Q$400,MATCH("HOME",'FPL FIX2'!$N$1:$Q$1,0),0),"")&amp;IFERROR(VLOOKUP(BY$2&amp;$B21,'FPL FIX2'!$O$1:$P$400,MATCH("AWAY",'FPL FIX2'!$O$1:$P$1,0),0),"")&amp;IFERROR(VLOOKUP(BY$2&amp;$A21,'FA2'!$A:$D,MATCH("AWAY",'FA2'!$A$1:$D$1,0),0),"")&amp;IFERROR(VLOOKUP(BY$2&amp;$A21,'FA2'!$B:$C,MATCH("HOME",'FA2'!$B$1:$C$1,0),0),"")&amp;IFERROR(VLOOKUP(BY$2&amp;$A21,'EFL2'!$A:$D,MATCH("AWAY",'EFL2'!$A$1:$D$1,0),0),"")&amp;IFERROR(VLOOKUP(BY$2&amp;$A21,'EFL2'!$B:$C,MATCH("HOME",'EFL2'!$B$1:$C$1,0),0),"")&amp;IFERROR(VLOOKUP(BY$2&amp;$A21,'UCL2'!$C:$F,MATCH("AWAY",'UCL2'!$C$1:$F$1,0),0),"")&amp;IFERROR(VLOOKUP(BY$2&amp;$A21,'UCL2'!$D:$E,MATCH("HOME",'UCL2'!$D$1:$E$1,0),0),"")&amp;IFERROR(VLOOKUP(BY$2&amp;$A21,'EU2'!$C:$F,MATCH("AWAY",'EU2'!$C$1:$F$1,0),0),"")&amp;IFERROR(VLOOKUP(BY$2&amp;$A21,'EU2'!$D:$E,MATCH("HOME",'EU2'!$D$1:$E$1,0),0),"")&amp;IFERROR(VLOOKUP(BY$2&amp;$A21,'EUC2'!$C:$F,MATCH("AWAY",'EUC2'!$C$1:$F$1,0),0),"")&amp;IFERROR(VLOOKUP(BY$2&amp;$A21,'EUC2'!$D:$E,MATCH("HOME",'EUC2'!$D$1:$E$1,0),0),"")</f>
        <v/>
      </c>
      <c r="BZ21" s="25" t="str">
        <f>IFERROR(VLOOKUP(BZ$2&amp;$B21,'FPL FIX2'!$N$1:$Q$400,MATCH("HOME",'FPL FIX2'!$N$1:$Q$1,0),0),"")&amp;IFERROR(VLOOKUP(BZ$2&amp;$B21,'FPL FIX2'!$O$1:$P$400,MATCH("AWAY",'FPL FIX2'!$O$1:$P$1,0),0),"")&amp;IFERROR(VLOOKUP(BZ$2&amp;$A21,'FA2'!$A:$D,MATCH("AWAY",'FA2'!$A$1:$D$1,0),0),"")&amp;IFERROR(VLOOKUP(BZ$2&amp;$A21,'FA2'!$B:$C,MATCH("HOME",'FA2'!$B$1:$C$1,0),0),"")&amp;IFERROR(VLOOKUP(BZ$2&amp;$A21,'EFL2'!$A:$D,MATCH("AWAY",'EFL2'!$A$1:$D$1,0),0),"")&amp;IFERROR(VLOOKUP(BZ$2&amp;$A21,'EFL2'!$B:$C,MATCH("HOME",'EFL2'!$B$1:$C$1,0),0),"")&amp;IFERROR(VLOOKUP(BZ$2&amp;$A21,'UCL2'!$C:$F,MATCH("AWAY",'UCL2'!$C$1:$F$1,0),0),"")&amp;IFERROR(VLOOKUP(BZ$2&amp;$A21,'UCL2'!$D:$E,MATCH("HOME",'UCL2'!$D$1:$E$1,0),0),"")&amp;IFERROR(VLOOKUP(BZ$2&amp;$A21,'EU2'!$C:$F,MATCH("AWAY",'EU2'!$C$1:$F$1,0),0),"")&amp;IFERROR(VLOOKUP(BZ$2&amp;$A21,'EU2'!$D:$E,MATCH("HOME",'EU2'!$D$1:$E$1,0),0),"")&amp;IFERROR(VLOOKUP(BZ$2&amp;$A21,'EUC2'!$C:$F,MATCH("AWAY",'EUC2'!$C$1:$F$1,0),0),"")&amp;IFERROR(VLOOKUP(BZ$2&amp;$A21,'EUC2'!$D:$E,MATCH("HOME",'EUC2'!$D$1:$E$1,0),0),"")</f>
        <v>EVE</v>
      </c>
      <c r="CA21" s="25" t="str">
        <f>IFERROR(VLOOKUP(CA$2&amp;$B21,'FPL FIX2'!$N$1:$Q$400,MATCH("HOME",'FPL FIX2'!$N$1:$Q$1,0),0),"")&amp;IFERROR(VLOOKUP(CA$2&amp;$B21,'FPL FIX2'!$O$1:$P$400,MATCH("AWAY",'FPL FIX2'!$O$1:$P$1,0),0),"")&amp;IFERROR(VLOOKUP(CA$2&amp;$A21,'FA2'!$A:$D,MATCH("AWAY",'FA2'!$A$1:$D$1,0),0),"")&amp;IFERROR(VLOOKUP(CA$2&amp;$A21,'FA2'!$B:$C,MATCH("HOME",'FA2'!$B$1:$C$1,0),0),"")&amp;IFERROR(VLOOKUP(CA$2&amp;$A21,'EFL2'!$A:$D,MATCH("AWAY",'EFL2'!$A$1:$D$1,0),0),"")&amp;IFERROR(VLOOKUP(CA$2&amp;$A21,'EFL2'!$B:$C,MATCH("HOME",'EFL2'!$B$1:$C$1,0),0),"")&amp;IFERROR(VLOOKUP(CA$2&amp;$A21,'UCL2'!$C:$F,MATCH("AWAY",'UCL2'!$C$1:$F$1,0),0),"")&amp;IFERROR(VLOOKUP(CA$2&amp;$A21,'UCL2'!$D:$E,MATCH("HOME",'UCL2'!$D$1:$E$1,0),0),"")&amp;IFERROR(VLOOKUP(CA$2&amp;$A21,'EU2'!$C:$F,MATCH("AWAY",'EU2'!$C$1:$F$1,0),0),"")&amp;IFERROR(VLOOKUP(CA$2&amp;$A21,'EU2'!$D:$E,MATCH("HOME",'EU2'!$D$1:$E$1,0),0),"")&amp;IFERROR(VLOOKUP(CA$2&amp;$A21,'EUC2'!$C:$F,MATCH("AWAY",'EUC2'!$C$1:$F$1,0),0),"")&amp;IFERROR(VLOOKUP(CA$2&amp;$A21,'EUC2'!$D:$E,MATCH("HOME",'EUC2'!$D$1:$E$1,0),0),"")</f>
        <v/>
      </c>
      <c r="CB21" s="25" t="str">
        <f>IFERROR(VLOOKUP(CB$2&amp;$B21,'FPL FIX2'!$N$1:$Q$400,MATCH("HOME",'FPL FIX2'!$N$1:$Q$1,0),0),"")&amp;IFERROR(VLOOKUP(CB$2&amp;$B21,'FPL FIX2'!$O$1:$P$400,MATCH("AWAY",'FPL FIX2'!$O$1:$P$1,0),0),"")&amp;IFERROR(VLOOKUP(CB$2&amp;$A21,'FA2'!$A:$D,MATCH("AWAY",'FA2'!$A$1:$D$1,0),0),"")&amp;IFERROR(VLOOKUP(CB$2&amp;$A21,'FA2'!$B:$C,MATCH("HOME",'FA2'!$B$1:$C$1,0),0),"")&amp;IFERROR(VLOOKUP(CB$2&amp;$A21,'EFL2'!$A:$D,MATCH("AWAY",'EFL2'!$A$1:$D$1,0),0),"")&amp;IFERROR(VLOOKUP(CB$2&amp;$A21,'EFL2'!$B:$C,MATCH("HOME",'EFL2'!$B$1:$C$1,0),0),"")&amp;IFERROR(VLOOKUP(CB$2&amp;$A21,'UCL2'!$C:$F,MATCH("AWAY",'UCL2'!$C$1:$F$1,0),0),"")&amp;IFERROR(VLOOKUP(CB$2&amp;$A21,'UCL2'!$D:$E,MATCH("HOME",'UCL2'!$D$1:$E$1,0),0),"")&amp;IFERROR(VLOOKUP(CB$2&amp;$A21,'EU2'!$C:$F,MATCH("AWAY",'EU2'!$C$1:$F$1,0),0),"")&amp;IFERROR(VLOOKUP(CB$2&amp;$A21,'EU2'!$D:$E,MATCH("HOME",'EU2'!$D$1:$E$1,0),0),"")&amp;IFERROR(VLOOKUP(CB$2&amp;$A21,'EUC2'!$C:$F,MATCH("AWAY",'EUC2'!$C$1:$F$1,0),0),"")&amp;IFERROR(VLOOKUP(CB$2&amp;$A21,'EUC2'!$D:$E,MATCH("HOME",'EUC2'!$D$1:$E$1,0),0),"")</f>
        <v/>
      </c>
      <c r="CC21" s="25" t="str">
        <f>IFERROR(VLOOKUP(CC$2&amp;$B21,'FPL FIX2'!$N$1:$Q$400,MATCH("HOME",'FPL FIX2'!$N$1:$Q$1,0),0),"")&amp;IFERROR(VLOOKUP(CC$2&amp;$B21,'FPL FIX2'!$O$1:$P$400,MATCH("AWAY",'FPL FIX2'!$O$1:$P$1,0),0),"")&amp;IFERROR(VLOOKUP(CC$2&amp;$A21,'FA2'!$A:$D,MATCH("AWAY",'FA2'!$A$1:$D$1,0),0),"")&amp;IFERROR(VLOOKUP(CC$2&amp;$A21,'FA2'!$B:$C,MATCH("HOME",'FA2'!$B$1:$C$1,0),0),"")&amp;IFERROR(VLOOKUP(CC$2&amp;$A21,'EFL2'!$A:$D,MATCH("AWAY",'EFL2'!$A$1:$D$1,0),0),"")&amp;IFERROR(VLOOKUP(CC$2&amp;$A21,'EFL2'!$B:$C,MATCH("HOME",'EFL2'!$B$1:$C$1,0),0),"")&amp;IFERROR(VLOOKUP(CC$2&amp;$A21,'UCL2'!$C:$F,MATCH("AWAY",'UCL2'!$C$1:$F$1,0),0),"")&amp;IFERROR(VLOOKUP(CC$2&amp;$A21,'UCL2'!$D:$E,MATCH("HOME",'UCL2'!$D$1:$E$1,0),0),"")&amp;IFERROR(VLOOKUP(CC$2&amp;$A21,'EU2'!$C:$F,MATCH("AWAY",'EU2'!$C$1:$F$1,0),0),"")&amp;IFERROR(VLOOKUP(CC$2&amp;$A21,'EU2'!$D:$E,MATCH("HOME",'EU2'!$D$1:$E$1,0),0),"")&amp;IFERROR(VLOOKUP(CC$2&amp;$A21,'EUC2'!$C:$F,MATCH("AWAY",'EUC2'!$C$1:$F$1,0),0),"")&amp;IFERROR(VLOOKUP(CC$2&amp;$A21,'EUC2'!$D:$E,MATCH("HOME",'EUC2'!$D$1:$E$1,0),0),"")</f>
        <v/>
      </c>
      <c r="CD21" s="25" t="str">
        <f>IFERROR(VLOOKUP(CD$2&amp;$B21,'FPL FIX2'!$N$1:$Q$400,MATCH("HOME",'FPL FIX2'!$N$1:$Q$1,0),0),"")&amp;IFERROR(VLOOKUP(CD$2&amp;$B21,'FPL FIX2'!$O$1:$P$400,MATCH("AWAY",'FPL FIX2'!$O$1:$P$1,0),0),"")&amp;IFERROR(VLOOKUP(CD$2&amp;$A21,'FA2'!$A:$D,MATCH("AWAY",'FA2'!$A$1:$D$1,0),0),"")&amp;IFERROR(VLOOKUP(CD$2&amp;$A21,'FA2'!$B:$C,MATCH("HOME",'FA2'!$B$1:$C$1,0),0),"")&amp;IFERROR(VLOOKUP(CD$2&amp;$A21,'EFL2'!$A:$D,MATCH("AWAY",'EFL2'!$A$1:$D$1,0),0),"")&amp;IFERROR(VLOOKUP(CD$2&amp;$A21,'EFL2'!$B:$C,MATCH("HOME",'EFL2'!$B$1:$C$1,0),0),"")&amp;IFERROR(VLOOKUP(CD$2&amp;$A21,'UCL2'!$C:$F,MATCH("AWAY",'UCL2'!$C$1:$F$1,0),0),"")&amp;IFERROR(VLOOKUP(CD$2&amp;$A21,'UCL2'!$D:$E,MATCH("HOME",'UCL2'!$D$1:$E$1,0),0),"")&amp;IFERROR(VLOOKUP(CD$2&amp;$A21,'EU2'!$C:$F,MATCH("AWAY",'EU2'!$C$1:$F$1,0),0),"")&amp;IFERROR(VLOOKUP(CD$2&amp;$A21,'EU2'!$D:$E,MATCH("HOME",'EU2'!$D$1:$E$1,0),0),"")&amp;IFERROR(VLOOKUP(CD$2&amp;$A21,'EUC2'!$C:$F,MATCH("AWAY",'EUC2'!$C$1:$F$1,0),0),"")&amp;IFERROR(VLOOKUP(CD$2&amp;$A21,'EUC2'!$D:$E,MATCH("HOME",'EUC2'!$D$1:$E$1,0),0),"")</f>
        <v>mun</v>
      </c>
      <c r="CE21" s="25" t="str">
        <f>IFERROR(VLOOKUP(CE$2&amp;$B21,'FPL FIX2'!$N$1:$Q$400,MATCH("HOME",'FPL FIX2'!$N$1:$Q$1,0),0),"")&amp;IFERROR(VLOOKUP(CE$2&amp;$B21,'FPL FIX2'!$O$1:$P$400,MATCH("AWAY",'FPL FIX2'!$O$1:$P$1,0),0),"")&amp;IFERROR(VLOOKUP(CE$2&amp;$A21,'FA2'!$A:$D,MATCH("AWAY",'FA2'!$A$1:$D$1,0),0),"")&amp;IFERROR(VLOOKUP(CE$2&amp;$A21,'FA2'!$B:$C,MATCH("HOME",'FA2'!$B$1:$C$1,0),0),"")&amp;IFERROR(VLOOKUP(CE$2&amp;$A21,'EFL2'!$A:$D,MATCH("AWAY",'EFL2'!$A$1:$D$1,0),0),"")&amp;IFERROR(VLOOKUP(CE$2&amp;$A21,'EFL2'!$B:$C,MATCH("HOME",'EFL2'!$B$1:$C$1,0),0),"")&amp;IFERROR(VLOOKUP(CE$2&amp;$A21,'UCL2'!$C:$F,MATCH("AWAY",'UCL2'!$C$1:$F$1,0),0),"")&amp;IFERROR(VLOOKUP(CE$2&amp;$A21,'UCL2'!$D:$E,MATCH("HOME",'UCL2'!$D$1:$E$1,0),0),"")&amp;IFERROR(VLOOKUP(CE$2&amp;$A21,'EU2'!$C:$F,MATCH("AWAY",'EU2'!$C$1:$F$1,0),0),"")&amp;IFERROR(VLOOKUP(CE$2&amp;$A21,'EU2'!$D:$E,MATCH("HOME",'EU2'!$D$1:$E$1,0),0),"")&amp;IFERROR(VLOOKUP(CE$2&amp;$A21,'EUC2'!$C:$F,MATCH("AWAY",'EUC2'!$C$1:$F$1,0),0),"")&amp;IFERROR(VLOOKUP(CE$2&amp;$A21,'EUC2'!$D:$E,MATCH("HOME",'EUC2'!$D$1:$E$1,0),0),"")</f>
        <v/>
      </c>
      <c r="CF21" s="25" t="str">
        <f>IFERROR(VLOOKUP(CF$2&amp;$B21,'FPL FIX2'!$N$1:$Q$400,MATCH("HOME",'FPL FIX2'!$N$1:$Q$1,0),0),"")&amp;IFERROR(VLOOKUP(CF$2&amp;$B21,'FPL FIX2'!$O$1:$P$400,MATCH("AWAY",'FPL FIX2'!$O$1:$P$1,0),0),"")&amp;IFERROR(VLOOKUP(CF$2&amp;$A21,'FA2'!$A:$D,MATCH("AWAY",'FA2'!$A$1:$D$1,0),0),"")&amp;IFERROR(VLOOKUP(CF$2&amp;$A21,'FA2'!$B:$C,MATCH("HOME",'FA2'!$B$1:$C$1,0),0),"")&amp;IFERROR(VLOOKUP(CF$2&amp;$A21,'EFL2'!$A:$D,MATCH("AWAY",'EFL2'!$A$1:$D$1,0),0),"")&amp;IFERROR(VLOOKUP(CF$2&amp;$A21,'EFL2'!$B:$C,MATCH("HOME",'EFL2'!$B$1:$C$1,0),0),"")&amp;IFERROR(VLOOKUP(CF$2&amp;$A21,'UCL2'!$C:$F,MATCH("AWAY",'UCL2'!$C$1:$F$1,0),0),"")&amp;IFERROR(VLOOKUP(CF$2&amp;$A21,'UCL2'!$D:$E,MATCH("HOME",'UCL2'!$D$1:$E$1,0),0),"")&amp;IFERROR(VLOOKUP(CF$2&amp;$A21,'EU2'!$C:$F,MATCH("AWAY",'EU2'!$C$1:$F$1,0),0),"")&amp;IFERROR(VLOOKUP(CF$2&amp;$A21,'EU2'!$D:$E,MATCH("HOME",'EU2'!$D$1:$E$1,0),0),"")&amp;IFERROR(VLOOKUP(CF$2&amp;$A21,'EUC2'!$C:$F,MATCH("AWAY",'EUC2'!$C$1:$F$1,0),0),"")&amp;IFERROR(VLOOKUP(CF$2&amp;$A21,'EUC2'!$D:$E,MATCH("HOME",'EUC2'!$D$1:$E$1,0),0),"")</f>
        <v/>
      </c>
      <c r="CG21" s="25" t="str">
        <f>IFERROR(VLOOKUP(CG$2&amp;$B21,'FPL FIX2'!$N$1:$Q$400,MATCH("HOME",'FPL FIX2'!$N$1:$Q$1,0),0),"")&amp;IFERROR(VLOOKUP(CG$2&amp;$B21,'FPL FIX2'!$O$1:$P$400,MATCH("AWAY",'FPL FIX2'!$O$1:$P$1,0),0),"")&amp;IFERROR(VLOOKUP(CG$2&amp;$A21,'FA2'!$A:$D,MATCH("AWAY",'FA2'!$A$1:$D$1,0),0),"")&amp;IFERROR(VLOOKUP(CG$2&amp;$A21,'FA2'!$B:$C,MATCH("HOME",'FA2'!$B$1:$C$1,0),0),"")&amp;IFERROR(VLOOKUP(CG$2&amp;$A21,'EFL2'!$A:$D,MATCH("AWAY",'EFL2'!$A$1:$D$1,0),0),"")&amp;IFERROR(VLOOKUP(CG$2&amp;$A21,'EFL2'!$B:$C,MATCH("HOME",'EFL2'!$B$1:$C$1,0),0),"")&amp;IFERROR(VLOOKUP(CG$2&amp;$A21,'UCL2'!$C:$F,MATCH("AWAY",'UCL2'!$C$1:$F$1,0),0),"")&amp;IFERROR(VLOOKUP(CG$2&amp;$A21,'UCL2'!$D:$E,MATCH("HOME",'UCL2'!$D$1:$E$1,0),0),"")&amp;IFERROR(VLOOKUP(CG$2&amp;$A21,'EU2'!$C:$F,MATCH("AWAY",'EU2'!$C$1:$F$1,0),0),"")&amp;IFERROR(VLOOKUP(CG$2&amp;$A21,'EU2'!$D:$E,MATCH("HOME",'EU2'!$D$1:$E$1,0),0),"")&amp;IFERROR(VLOOKUP(CG$2&amp;$A21,'EUC2'!$C:$F,MATCH("AWAY",'EUC2'!$C$1:$F$1,0),0),"")&amp;IFERROR(VLOOKUP(CG$2&amp;$A21,'EUC2'!$D:$E,MATCH("HOME",'EUC2'!$D$1:$E$1,0),0),"")</f>
        <v/>
      </c>
      <c r="CH21" s="25" t="str">
        <f>IFERROR(VLOOKUP(CH$2&amp;$B21,'FPL FIX2'!$N$1:$Q$400,MATCH("HOME",'FPL FIX2'!$N$1:$Q$1,0),0),"")&amp;IFERROR(VLOOKUP(CH$2&amp;$B21,'FPL FIX2'!$O$1:$P$400,MATCH("AWAY",'FPL FIX2'!$O$1:$P$1,0),0),"")&amp;IFERROR(VLOOKUP(CH$2&amp;$A21,'FA2'!$A:$D,MATCH("AWAY",'FA2'!$A$1:$D$1,0),0),"")&amp;IFERROR(VLOOKUP(CH$2&amp;$A21,'FA2'!$B:$C,MATCH("HOME",'FA2'!$B$1:$C$1,0),0),"")&amp;IFERROR(VLOOKUP(CH$2&amp;$A21,'EFL2'!$A:$D,MATCH("AWAY",'EFL2'!$A$1:$D$1,0),0),"")&amp;IFERROR(VLOOKUP(CH$2&amp;$A21,'EFL2'!$B:$C,MATCH("HOME",'EFL2'!$B$1:$C$1,0),0),"")&amp;IFERROR(VLOOKUP(CH$2&amp;$A21,'UCL2'!$C:$F,MATCH("AWAY",'UCL2'!$C$1:$F$1,0),0),"")&amp;IFERROR(VLOOKUP(CH$2&amp;$A21,'UCL2'!$D:$E,MATCH("HOME",'UCL2'!$D$1:$E$1,0),0),"")&amp;IFERROR(VLOOKUP(CH$2&amp;$A21,'EU2'!$C:$F,MATCH("AWAY",'EU2'!$C$1:$F$1,0),0),"")&amp;IFERROR(VLOOKUP(CH$2&amp;$A21,'EU2'!$D:$E,MATCH("HOME",'EU2'!$D$1:$E$1,0),0),"")&amp;IFERROR(VLOOKUP(CH$2&amp;$A21,'EUC2'!$C:$F,MATCH("AWAY",'EUC2'!$C$1:$F$1,0),0),"")&amp;IFERROR(VLOOKUP(CH$2&amp;$A21,'EUC2'!$D:$E,MATCH("HOME",'EUC2'!$D$1:$E$1,0),0),"")</f>
        <v>NEW</v>
      </c>
      <c r="CI21" s="25" t="str">
        <f>IFERROR(VLOOKUP(CI$2&amp;$B21,'FPL FIX2'!$N$1:$Q$400,MATCH("HOME",'FPL FIX2'!$N$1:$Q$1,0),0),"")&amp;IFERROR(VLOOKUP(CI$2&amp;$B21,'FPL FIX2'!$O$1:$P$400,MATCH("AWAY",'FPL FIX2'!$O$1:$P$1,0),0),"")&amp;IFERROR(VLOOKUP(CI$2&amp;$A21,'FA2'!$A:$D,MATCH("AWAY",'FA2'!$A$1:$D$1,0),0),"")&amp;IFERROR(VLOOKUP(CI$2&amp;$A21,'FA2'!$B:$C,MATCH("HOME",'FA2'!$B$1:$C$1,0),0),"")&amp;IFERROR(VLOOKUP(CI$2&amp;$A21,'EFL2'!$A:$D,MATCH("AWAY",'EFL2'!$A$1:$D$1,0),0),"")&amp;IFERROR(VLOOKUP(CI$2&amp;$A21,'EFL2'!$B:$C,MATCH("HOME",'EFL2'!$B$1:$C$1,0),0),"")&amp;IFERROR(VLOOKUP(CI$2&amp;$A21,'UCL2'!$C:$F,MATCH("AWAY",'UCL2'!$C$1:$F$1,0),0),"")&amp;IFERROR(VLOOKUP(CI$2&amp;$A21,'UCL2'!$D:$E,MATCH("HOME",'UCL2'!$D$1:$E$1,0),0),"")&amp;IFERROR(VLOOKUP(CI$2&amp;$A21,'EU2'!$C:$F,MATCH("AWAY",'EU2'!$C$1:$F$1,0),0),"")&amp;IFERROR(VLOOKUP(CI$2&amp;$A21,'EU2'!$D:$E,MATCH("HOME",'EU2'!$D$1:$E$1,0),0),"")&amp;IFERROR(VLOOKUP(CI$2&amp;$A21,'EUC2'!$C:$F,MATCH("AWAY",'EUC2'!$C$1:$F$1,0),0),"")&amp;IFERROR(VLOOKUP(CI$2&amp;$A21,'EUC2'!$D:$E,MATCH("HOME",'EUC2'!$D$1:$E$1,0),0),"")</f>
        <v/>
      </c>
      <c r="CJ21" s="25" t="str">
        <f>IFERROR(VLOOKUP(CJ$2&amp;$B21,'FPL FIX2'!$N$1:$Q$400,MATCH("HOME",'FPL FIX2'!$N$1:$Q$1,0),0),"")&amp;IFERROR(VLOOKUP(CJ$2&amp;$B21,'FPL FIX2'!$O$1:$P$400,MATCH("AWAY",'FPL FIX2'!$O$1:$P$1,0),0),"")&amp;IFERROR(VLOOKUP(CJ$2&amp;$A21,'FA2'!$A:$D,MATCH("AWAY",'FA2'!$A$1:$D$1,0),0),"")&amp;IFERROR(VLOOKUP(CJ$2&amp;$A21,'FA2'!$B:$C,MATCH("HOME",'FA2'!$B$1:$C$1,0),0),"")&amp;IFERROR(VLOOKUP(CJ$2&amp;$A21,'EFL2'!$A:$D,MATCH("AWAY",'EFL2'!$A$1:$D$1,0),0),"")&amp;IFERROR(VLOOKUP(CJ$2&amp;$A21,'EFL2'!$B:$C,MATCH("HOME",'EFL2'!$B$1:$C$1,0),0),"")&amp;IFERROR(VLOOKUP(CJ$2&amp;$A21,'UCL2'!$C:$F,MATCH("AWAY",'UCL2'!$C$1:$F$1,0),0),"")&amp;IFERROR(VLOOKUP(CJ$2&amp;$A21,'UCL2'!$D:$E,MATCH("HOME",'UCL2'!$D$1:$E$1,0),0),"")&amp;IFERROR(VLOOKUP(CJ$2&amp;$A21,'EU2'!$C:$F,MATCH("AWAY",'EU2'!$C$1:$F$1,0),0),"")&amp;IFERROR(VLOOKUP(CJ$2&amp;$A21,'EU2'!$D:$E,MATCH("HOME",'EU2'!$D$1:$E$1,0),0),"")&amp;IFERROR(VLOOKUP(CJ$2&amp;$A21,'EUC2'!$C:$F,MATCH("AWAY",'EUC2'!$C$1:$F$1,0),0),"")&amp;IFERROR(VLOOKUP(CJ$2&amp;$A21,'EUC2'!$D:$E,MATCH("HOME",'EUC2'!$D$1:$E$1,0),0),"")</f>
        <v/>
      </c>
      <c r="CK21" s="25" t="str">
        <f>IFERROR(VLOOKUP(CK$2&amp;$B21,'FPL FIX2'!$N$1:$Q$400,MATCH("HOME",'FPL FIX2'!$N$1:$Q$1,0),0),"")&amp;IFERROR(VLOOKUP(CK$2&amp;$B21,'FPL FIX2'!$O$1:$P$400,MATCH("AWAY",'FPL FIX2'!$O$1:$P$1,0),0),"")&amp;IFERROR(VLOOKUP(CK$2&amp;$A21,'FA2'!$A:$D,MATCH("AWAY",'FA2'!$A$1:$D$1,0),0),"")&amp;IFERROR(VLOOKUP(CK$2&amp;$A21,'FA2'!$B:$C,MATCH("HOME",'FA2'!$B$1:$C$1,0),0),"")&amp;IFERROR(VLOOKUP(CK$2&amp;$A21,'EFL2'!$A:$D,MATCH("AWAY",'EFL2'!$A$1:$D$1,0),0),"")&amp;IFERROR(VLOOKUP(CK$2&amp;$A21,'EFL2'!$B:$C,MATCH("HOME",'EFL2'!$B$1:$C$1,0),0),"")&amp;IFERROR(VLOOKUP(CK$2&amp;$A21,'UCL2'!$C:$F,MATCH("AWAY",'UCL2'!$C$1:$F$1,0),0),"")&amp;IFERROR(VLOOKUP(CK$2&amp;$A21,'UCL2'!$D:$E,MATCH("HOME",'UCL2'!$D$1:$E$1,0),0),"")&amp;IFERROR(VLOOKUP(CK$2&amp;$A21,'EU2'!$C:$F,MATCH("AWAY",'EU2'!$C$1:$F$1,0),0),"")&amp;IFERROR(VLOOKUP(CK$2&amp;$A21,'EU2'!$D:$E,MATCH("HOME",'EU2'!$D$1:$E$1,0),0),"")&amp;IFERROR(VLOOKUP(CK$2&amp;$A21,'EUC2'!$C:$F,MATCH("AWAY",'EUC2'!$C$1:$F$1,0),0),"")&amp;IFERROR(VLOOKUP(CK$2&amp;$A21,'EUC2'!$D:$E,MATCH("HOME",'EUC2'!$D$1:$E$1,0),0),"")</f>
        <v>Sporting CP</v>
      </c>
      <c r="CL21" s="25" t="str">
        <f>IFERROR(VLOOKUP(CL$2&amp;$B21,'FPL FIX2'!$N$1:$Q$400,MATCH("HOME",'FPL FIX2'!$N$1:$Q$1,0),0),"")&amp;IFERROR(VLOOKUP(CL$2&amp;$B21,'FPL FIX2'!$O$1:$P$400,MATCH("AWAY",'FPL FIX2'!$O$1:$P$1,0),0),"")&amp;IFERROR(VLOOKUP(CL$2&amp;$A21,'FA2'!$A:$D,MATCH("AWAY",'FA2'!$A$1:$D$1,0),0),"")&amp;IFERROR(VLOOKUP(CL$2&amp;$A21,'FA2'!$B:$C,MATCH("HOME",'FA2'!$B$1:$C$1,0),0),"")&amp;IFERROR(VLOOKUP(CL$2&amp;$A21,'EFL2'!$A:$D,MATCH("AWAY",'EFL2'!$A$1:$D$1,0),0),"")&amp;IFERROR(VLOOKUP(CL$2&amp;$A21,'EFL2'!$B:$C,MATCH("HOME",'EFL2'!$B$1:$C$1,0),0),"")&amp;IFERROR(VLOOKUP(CL$2&amp;$A21,'UCL2'!$C:$F,MATCH("AWAY",'UCL2'!$C$1:$F$1,0),0),"")&amp;IFERROR(VLOOKUP(CL$2&amp;$A21,'UCL2'!$D:$E,MATCH("HOME",'UCL2'!$D$1:$E$1,0),0),"")&amp;IFERROR(VLOOKUP(CL$2&amp;$A21,'EU2'!$C:$F,MATCH("AWAY",'EU2'!$C$1:$F$1,0),0),"")&amp;IFERROR(VLOOKUP(CL$2&amp;$A21,'EU2'!$D:$E,MATCH("HOME",'EU2'!$D$1:$E$1,0),0),"")&amp;IFERROR(VLOOKUP(CL$2&amp;$A21,'EUC2'!$C:$F,MATCH("AWAY",'EUC2'!$C$1:$F$1,0),0),"")&amp;IFERROR(VLOOKUP(CL$2&amp;$A21,'EUC2'!$D:$E,MATCH("HOME",'EUC2'!$D$1:$E$1,0),0),"")</f>
        <v/>
      </c>
      <c r="CM21" s="25" t="str">
        <f>IFERROR(VLOOKUP(CM$2&amp;$B21,'FPL FIX2'!$N$1:$Q$400,MATCH("HOME",'FPL FIX2'!$N$1:$Q$1,0),0),"")&amp;IFERROR(VLOOKUP(CM$2&amp;$B21,'FPL FIX2'!$O$1:$P$400,MATCH("AWAY",'FPL FIX2'!$O$1:$P$1,0),0),"")&amp;IFERROR(VLOOKUP(CM$2&amp;$A21,'FA2'!$A:$D,MATCH("AWAY",'FA2'!$A$1:$D$1,0),0),"")&amp;IFERROR(VLOOKUP(CM$2&amp;$A21,'FA2'!$B:$C,MATCH("HOME",'FA2'!$B$1:$C$1,0),0),"")&amp;IFERROR(VLOOKUP(CM$2&amp;$A21,'EFL2'!$A:$D,MATCH("AWAY",'EFL2'!$A$1:$D$1,0),0),"")&amp;IFERROR(VLOOKUP(CM$2&amp;$A21,'EFL2'!$B:$C,MATCH("HOME",'EFL2'!$B$1:$C$1,0),0),"")&amp;IFERROR(VLOOKUP(CM$2&amp;$A21,'UCL2'!$C:$F,MATCH("AWAY",'UCL2'!$C$1:$F$1,0),0),"")&amp;IFERROR(VLOOKUP(CM$2&amp;$A21,'UCL2'!$D:$E,MATCH("HOME",'UCL2'!$D$1:$E$1,0),0),"")&amp;IFERROR(VLOOKUP(CM$2&amp;$A21,'EU2'!$C:$F,MATCH("AWAY",'EU2'!$C$1:$F$1,0),0),"")&amp;IFERROR(VLOOKUP(CM$2&amp;$A21,'EU2'!$D:$E,MATCH("HOME",'EU2'!$D$1:$E$1,0),0),"")&amp;IFERROR(VLOOKUP(CM$2&amp;$A21,'EUC2'!$C:$F,MATCH("AWAY",'EUC2'!$C$1:$F$1,0),0),"")&amp;IFERROR(VLOOKUP(CM$2&amp;$A21,'EUC2'!$D:$E,MATCH("HOME",'EUC2'!$D$1:$E$1,0),0),"")</f>
        <v/>
      </c>
      <c r="CN21" s="25" t="str">
        <f>IFERROR(VLOOKUP(CN$2&amp;$B21,'FPL FIX2'!$N$1:$Q$400,MATCH("HOME",'FPL FIX2'!$N$1:$Q$1,0),0),"")&amp;IFERROR(VLOOKUP(CN$2&amp;$B21,'FPL FIX2'!$O$1:$P$400,MATCH("AWAY",'FPL FIX2'!$O$1:$P$1,0),0),"")&amp;IFERROR(VLOOKUP(CN$2&amp;$A21,'FA2'!$A:$D,MATCH("AWAY",'FA2'!$A$1:$D$1,0),0),"")&amp;IFERROR(VLOOKUP(CN$2&amp;$A21,'FA2'!$B:$C,MATCH("HOME",'FA2'!$B$1:$C$1,0),0),"")&amp;IFERROR(VLOOKUP(CN$2&amp;$A21,'EFL2'!$A:$D,MATCH("AWAY",'EFL2'!$A$1:$D$1,0),0),"")&amp;IFERROR(VLOOKUP(CN$2&amp;$A21,'EFL2'!$B:$C,MATCH("HOME",'EFL2'!$B$1:$C$1,0),0),"")&amp;IFERROR(VLOOKUP(CN$2&amp;$A21,'UCL2'!$C:$F,MATCH("AWAY",'UCL2'!$C$1:$F$1,0),0),"")&amp;IFERROR(VLOOKUP(CN$2&amp;$A21,'UCL2'!$D:$E,MATCH("HOME",'UCL2'!$D$1:$E$1,0),0),"")&amp;IFERROR(VLOOKUP(CN$2&amp;$A21,'EU2'!$C:$F,MATCH("AWAY",'EU2'!$C$1:$F$1,0),0),"")&amp;IFERROR(VLOOKUP(CN$2&amp;$A21,'EU2'!$D:$E,MATCH("HOME",'EU2'!$D$1:$E$1,0),0),"")&amp;IFERROR(VLOOKUP(CN$2&amp;$A21,'EUC2'!$C:$F,MATCH("AWAY",'EUC2'!$C$1:$F$1,0),0),"")&amp;IFERROR(VLOOKUP(CN$2&amp;$A21,'EUC2'!$D:$E,MATCH("HOME",'EUC2'!$D$1:$E$1,0),0),"")</f>
        <v>bou</v>
      </c>
      <c r="CO21" s="25" t="str">
        <f>IFERROR(VLOOKUP(CO$2&amp;$B21,'FPL FIX2'!$N$1:$Q$400,MATCH("HOME",'FPL FIX2'!$N$1:$Q$1,0),0),"")&amp;IFERROR(VLOOKUP(CO$2&amp;$B21,'FPL FIX2'!$O$1:$P$400,MATCH("AWAY",'FPL FIX2'!$O$1:$P$1,0),0),"")&amp;IFERROR(VLOOKUP(CO$2&amp;$A21,'FA2'!$A:$D,MATCH("AWAY",'FA2'!$A$1:$D$1,0),0),"")&amp;IFERROR(VLOOKUP(CO$2&amp;$A21,'FA2'!$B:$C,MATCH("HOME",'FA2'!$B$1:$C$1,0),0),"")&amp;IFERROR(VLOOKUP(CO$2&amp;$A21,'EFL2'!$A:$D,MATCH("AWAY",'EFL2'!$A$1:$D$1,0),0),"")&amp;IFERROR(VLOOKUP(CO$2&amp;$A21,'EFL2'!$B:$C,MATCH("HOME",'EFL2'!$B$1:$C$1,0),0),"")&amp;IFERROR(VLOOKUP(CO$2&amp;$A21,'UCL2'!$C:$F,MATCH("AWAY",'UCL2'!$C$1:$F$1,0),0),"")&amp;IFERROR(VLOOKUP(CO$2&amp;$A21,'UCL2'!$D:$E,MATCH("HOME",'UCL2'!$D$1:$E$1,0),0),"")&amp;IFERROR(VLOOKUP(CO$2&amp;$A21,'EU2'!$C:$F,MATCH("AWAY",'EU2'!$C$1:$F$1,0),0),"")&amp;IFERROR(VLOOKUP(CO$2&amp;$A21,'EU2'!$D:$E,MATCH("HOME",'EU2'!$D$1:$E$1,0),0),"")&amp;IFERROR(VLOOKUP(CO$2&amp;$A21,'EUC2'!$C:$F,MATCH("AWAY",'EUC2'!$C$1:$F$1,0),0),"")&amp;IFERROR(VLOOKUP(CO$2&amp;$A21,'EUC2'!$D:$E,MATCH("HOME",'EUC2'!$D$1:$E$1,0),0),"")</f>
        <v/>
      </c>
      <c r="CP21" s="25" t="str">
        <f>IFERROR(VLOOKUP(CP$2&amp;$B21,'FPL FIX2'!$N$1:$Q$400,MATCH("HOME",'FPL FIX2'!$N$1:$Q$1,0),0),"")&amp;IFERROR(VLOOKUP(CP$2&amp;$B21,'FPL FIX2'!$O$1:$P$400,MATCH("AWAY",'FPL FIX2'!$O$1:$P$1,0),0),"")&amp;IFERROR(VLOOKUP(CP$2&amp;$A21,'FA2'!$A:$D,MATCH("AWAY",'FA2'!$A$1:$D$1,0),0),"")&amp;IFERROR(VLOOKUP(CP$2&amp;$A21,'FA2'!$B:$C,MATCH("HOME",'FA2'!$B$1:$C$1,0),0),"")&amp;IFERROR(VLOOKUP(CP$2&amp;$A21,'EFL2'!$A:$D,MATCH("AWAY",'EFL2'!$A$1:$D$1,0),0),"")&amp;IFERROR(VLOOKUP(CP$2&amp;$A21,'EFL2'!$B:$C,MATCH("HOME",'EFL2'!$B$1:$C$1,0),0),"")&amp;IFERROR(VLOOKUP(CP$2&amp;$A21,'UCL2'!$C:$F,MATCH("AWAY",'UCL2'!$C$1:$F$1,0),0),"")&amp;IFERROR(VLOOKUP(CP$2&amp;$A21,'UCL2'!$D:$E,MATCH("HOME",'UCL2'!$D$1:$E$1,0),0),"")&amp;IFERROR(VLOOKUP(CP$2&amp;$A21,'EU2'!$C:$F,MATCH("AWAY",'EU2'!$C$1:$F$1,0),0),"")&amp;IFERROR(VLOOKUP(CP$2&amp;$A21,'EU2'!$D:$E,MATCH("HOME",'EU2'!$D$1:$E$1,0),0),"")&amp;IFERROR(VLOOKUP(CP$2&amp;$A21,'EUC2'!$C:$F,MATCH("AWAY",'EUC2'!$C$1:$F$1,0),0),"")&amp;IFERROR(VLOOKUP(CP$2&amp;$A21,'EUC2'!$D:$E,MATCH("HOME",'EUC2'!$D$1:$E$1,0),0),"")</f>
        <v/>
      </c>
      <c r="CQ21" s="25" t="str">
        <f>IFERROR(VLOOKUP(CQ$2&amp;$B21,'FPL FIX2'!$N$1:$Q$400,MATCH("HOME",'FPL FIX2'!$N$1:$Q$1,0),0),"")&amp;IFERROR(VLOOKUP(CQ$2&amp;$B21,'FPL FIX2'!$O$1:$P$400,MATCH("AWAY",'FPL FIX2'!$O$1:$P$1,0),0),"")&amp;IFERROR(VLOOKUP(CQ$2&amp;$A21,'FA2'!$A:$D,MATCH("AWAY",'FA2'!$A$1:$D$1,0),0),"")&amp;IFERROR(VLOOKUP(CQ$2&amp;$A21,'FA2'!$B:$C,MATCH("HOME",'FA2'!$B$1:$C$1,0),0),"")&amp;IFERROR(VLOOKUP(CQ$2&amp;$A21,'EFL2'!$A:$D,MATCH("AWAY",'EFL2'!$A$1:$D$1,0),0),"")&amp;IFERROR(VLOOKUP(CQ$2&amp;$A21,'EFL2'!$B:$C,MATCH("HOME",'EFL2'!$B$1:$C$1,0),0),"")&amp;IFERROR(VLOOKUP(CQ$2&amp;$A21,'UCL2'!$C:$F,MATCH("AWAY",'UCL2'!$C$1:$F$1,0),0),"")&amp;IFERROR(VLOOKUP(CQ$2&amp;$A21,'UCL2'!$D:$E,MATCH("HOME",'UCL2'!$D$1:$E$1,0),0),"")&amp;IFERROR(VLOOKUP(CQ$2&amp;$A21,'EU2'!$C:$F,MATCH("AWAY",'EU2'!$C$1:$F$1,0),0),"")&amp;IFERROR(VLOOKUP(CQ$2&amp;$A21,'EU2'!$D:$E,MATCH("HOME",'EU2'!$D$1:$E$1,0),0),"")&amp;IFERROR(VLOOKUP(CQ$2&amp;$A21,'EUC2'!$C:$F,MATCH("AWAY",'EUC2'!$C$1:$F$1,0),0),"")&amp;IFERROR(VLOOKUP(CQ$2&amp;$A21,'EUC2'!$D:$E,MATCH("HOME",'EUC2'!$D$1:$E$1,0),0),"")</f>
        <v>Marseille</v>
      </c>
      <c r="CR21" s="25" t="str">
        <f>IFERROR(VLOOKUP(CR$2&amp;$B21,'FPL FIX2'!$N$1:$Q$400,MATCH("HOME",'FPL FIX2'!$N$1:$Q$1,0),0),"")&amp;IFERROR(VLOOKUP(CR$2&amp;$B21,'FPL FIX2'!$O$1:$P$400,MATCH("AWAY",'FPL FIX2'!$O$1:$P$1,0),0),"")&amp;IFERROR(VLOOKUP(CR$2&amp;$A21,'FA2'!$A:$D,MATCH("AWAY",'FA2'!$A$1:$D$1,0),0),"")&amp;IFERROR(VLOOKUP(CR$2&amp;$A21,'FA2'!$B:$C,MATCH("HOME",'FA2'!$B$1:$C$1,0),0),"")&amp;IFERROR(VLOOKUP(CR$2&amp;$A21,'EFL2'!$A:$D,MATCH("AWAY",'EFL2'!$A$1:$D$1,0),0),"")&amp;IFERROR(VLOOKUP(CR$2&amp;$A21,'EFL2'!$B:$C,MATCH("HOME",'EFL2'!$B$1:$C$1,0),0),"")&amp;IFERROR(VLOOKUP(CR$2&amp;$A21,'UCL2'!$C:$F,MATCH("AWAY",'UCL2'!$C$1:$F$1,0),0),"")&amp;IFERROR(VLOOKUP(CR$2&amp;$A21,'UCL2'!$D:$E,MATCH("HOME",'UCL2'!$D$1:$E$1,0),0),"")&amp;IFERROR(VLOOKUP(CR$2&amp;$A21,'EU2'!$C:$F,MATCH("AWAY",'EU2'!$C$1:$F$1,0),0),"")&amp;IFERROR(VLOOKUP(CR$2&amp;$A21,'EU2'!$D:$E,MATCH("HOME",'EU2'!$D$1:$E$1,0),0),"")&amp;IFERROR(VLOOKUP(CR$2&amp;$A21,'EUC2'!$C:$F,MATCH("AWAY",'EUC2'!$C$1:$F$1,0),0),"")&amp;IFERROR(VLOOKUP(CR$2&amp;$A21,'EUC2'!$D:$E,MATCH("HOME",'EUC2'!$D$1:$E$1,0),0),"")</f>
        <v/>
      </c>
      <c r="CS21" s="25" t="str">
        <f>IFERROR(VLOOKUP(CS$2&amp;$B21,'FPL FIX2'!$N$1:$Q$400,MATCH("HOME",'FPL FIX2'!$N$1:$Q$1,0),0),"")&amp;IFERROR(VLOOKUP(CS$2&amp;$B21,'FPL FIX2'!$O$1:$P$400,MATCH("AWAY",'FPL FIX2'!$O$1:$P$1,0),0),"")&amp;IFERROR(VLOOKUP(CS$2&amp;$A21,'FA2'!$A:$D,MATCH("AWAY",'FA2'!$A$1:$D$1,0),0),"")&amp;IFERROR(VLOOKUP(CS$2&amp;$A21,'FA2'!$B:$C,MATCH("HOME",'FA2'!$B$1:$C$1,0),0),"")&amp;IFERROR(VLOOKUP(CS$2&amp;$A21,'EFL2'!$A:$D,MATCH("AWAY",'EFL2'!$A$1:$D$1,0),0),"")&amp;IFERROR(VLOOKUP(CS$2&amp;$A21,'EFL2'!$B:$C,MATCH("HOME",'EFL2'!$B$1:$C$1,0),0),"")&amp;IFERROR(VLOOKUP(CS$2&amp;$A21,'UCL2'!$C:$F,MATCH("AWAY",'UCL2'!$C$1:$F$1,0),0),"")&amp;IFERROR(VLOOKUP(CS$2&amp;$A21,'UCL2'!$D:$E,MATCH("HOME",'UCL2'!$D$1:$E$1,0),0),"")&amp;IFERROR(VLOOKUP(CS$2&amp;$A21,'EU2'!$C:$F,MATCH("AWAY",'EU2'!$C$1:$F$1,0),0),"")&amp;IFERROR(VLOOKUP(CS$2&amp;$A21,'EU2'!$D:$E,MATCH("HOME",'EU2'!$D$1:$E$1,0),0),"")&amp;IFERROR(VLOOKUP(CS$2&amp;$A21,'EUC2'!$C:$F,MATCH("AWAY",'EUC2'!$C$1:$F$1,0),0),"")&amp;IFERROR(VLOOKUP(CS$2&amp;$A21,'EUC2'!$D:$E,MATCH("HOME",'EUC2'!$D$1:$E$1,0),0),"")</f>
        <v/>
      </c>
      <c r="CT21" s="25" t="str">
        <f>IFERROR(VLOOKUP(CT$2&amp;$B21,'FPL FIX2'!$N$1:$Q$400,MATCH("HOME",'FPL FIX2'!$N$1:$Q$1,0),0),"")&amp;IFERROR(VLOOKUP(CT$2&amp;$B21,'FPL FIX2'!$O$1:$P$400,MATCH("AWAY",'FPL FIX2'!$O$1:$P$1,0),0),"")&amp;IFERROR(VLOOKUP(CT$2&amp;$A21,'FA2'!$A:$D,MATCH("AWAY",'FA2'!$A$1:$D$1,0),0),"")&amp;IFERROR(VLOOKUP(CT$2&amp;$A21,'FA2'!$B:$C,MATCH("HOME",'FA2'!$B$1:$C$1,0),0),"")&amp;IFERROR(VLOOKUP(CT$2&amp;$A21,'EFL2'!$A:$D,MATCH("AWAY",'EFL2'!$A$1:$D$1,0),0),"")&amp;IFERROR(VLOOKUP(CT$2&amp;$A21,'EFL2'!$B:$C,MATCH("HOME",'EFL2'!$B$1:$C$1,0),0),"")&amp;IFERROR(VLOOKUP(CT$2&amp;$A21,'UCL2'!$C:$F,MATCH("AWAY",'UCL2'!$C$1:$F$1,0),0),"")&amp;IFERROR(VLOOKUP(CT$2&amp;$A21,'UCL2'!$D:$E,MATCH("HOME",'UCL2'!$D$1:$E$1,0),0),"")&amp;IFERROR(VLOOKUP(CT$2&amp;$A21,'EU2'!$C:$F,MATCH("AWAY",'EU2'!$C$1:$F$1,0),0),"")&amp;IFERROR(VLOOKUP(CT$2&amp;$A21,'EU2'!$D:$E,MATCH("HOME",'EU2'!$D$1:$E$1,0),0),"")&amp;IFERROR(VLOOKUP(CT$2&amp;$A21,'EUC2'!$C:$F,MATCH("AWAY",'EUC2'!$C$1:$F$1,0),0),"")&amp;IFERROR(VLOOKUP(CT$2&amp;$A21,'EUC2'!$D:$E,MATCH("HOME",'EUC2'!$D$1:$E$1,0),0),"")</f>
        <v/>
      </c>
      <c r="CU21" s="25" t="str">
        <f>IFERROR(VLOOKUP(CU$2&amp;$B21,'FPL FIX2'!$N$1:$Q$400,MATCH("HOME",'FPL FIX2'!$N$1:$Q$1,0),0),"")&amp;IFERROR(VLOOKUP(CU$2&amp;$B21,'FPL FIX2'!$O$1:$P$400,MATCH("AWAY",'FPL FIX2'!$O$1:$P$1,0),0),"")&amp;IFERROR(VLOOKUP(CU$2&amp;$A21,'FA2'!$A:$D,MATCH("AWAY",'FA2'!$A$1:$D$1,0),0),"")&amp;IFERROR(VLOOKUP(CU$2&amp;$A21,'FA2'!$B:$C,MATCH("HOME",'FA2'!$B$1:$C$1,0),0),"")&amp;IFERROR(VLOOKUP(CU$2&amp;$A21,'EFL2'!$A:$D,MATCH("AWAY",'EFL2'!$A$1:$D$1,0),0),"")&amp;IFERROR(VLOOKUP(CU$2&amp;$A21,'EFL2'!$B:$C,MATCH("HOME",'EFL2'!$B$1:$C$1,0),0),"")&amp;IFERROR(VLOOKUP(CU$2&amp;$A21,'UCL2'!$C:$F,MATCH("AWAY",'UCL2'!$C$1:$F$1,0),0),"")&amp;IFERROR(VLOOKUP(CU$2&amp;$A21,'UCL2'!$D:$E,MATCH("HOME",'UCL2'!$D$1:$E$1,0),0),"")&amp;IFERROR(VLOOKUP(CU$2&amp;$A21,'EU2'!$C:$F,MATCH("AWAY",'EU2'!$C$1:$F$1,0),0),"")&amp;IFERROR(VLOOKUP(CU$2&amp;$A21,'EU2'!$D:$E,MATCH("HOME",'EU2'!$D$1:$E$1,0),0),"")&amp;IFERROR(VLOOKUP(CU$2&amp;$A21,'EUC2'!$C:$F,MATCH("AWAY",'EUC2'!$C$1:$F$1,0),0),"")&amp;IFERROR(VLOOKUP(CU$2&amp;$A21,'EUC2'!$D:$E,MATCH("HOME",'EUC2'!$D$1:$E$1,0),0),"")</f>
        <v/>
      </c>
      <c r="CV21" s="25" t="str">
        <f>IFERROR(VLOOKUP(CV$2&amp;$B21,'FPL FIX2'!$N$1:$Q$400,MATCH("HOME",'FPL FIX2'!$N$1:$Q$1,0),0),"")&amp;IFERROR(VLOOKUP(CV$2&amp;$B21,'FPL FIX2'!$O$1:$P$400,MATCH("AWAY",'FPL FIX2'!$O$1:$P$1,0),0),"")&amp;IFERROR(VLOOKUP(CV$2&amp;$A21,'FA2'!$A:$D,MATCH("AWAY",'FA2'!$A$1:$D$1,0),0),"")&amp;IFERROR(VLOOKUP(CV$2&amp;$A21,'FA2'!$B:$C,MATCH("HOME",'FA2'!$B$1:$C$1,0),0),"")&amp;IFERROR(VLOOKUP(CV$2&amp;$A21,'EFL2'!$A:$D,MATCH("AWAY",'EFL2'!$A$1:$D$1,0),0),"")&amp;IFERROR(VLOOKUP(CV$2&amp;$A21,'EFL2'!$B:$C,MATCH("HOME",'EFL2'!$B$1:$C$1,0),0),"")&amp;IFERROR(VLOOKUP(CV$2&amp;$A21,'UCL2'!$C:$F,MATCH("AWAY",'UCL2'!$C$1:$F$1,0),0),"")&amp;IFERROR(VLOOKUP(CV$2&amp;$A21,'UCL2'!$D:$E,MATCH("HOME",'UCL2'!$D$1:$E$1,0),0),"")&amp;IFERROR(VLOOKUP(CV$2&amp;$A21,'EU2'!$C:$F,MATCH("AWAY",'EU2'!$C$1:$F$1,0),0),"")&amp;IFERROR(VLOOKUP(CV$2&amp;$A21,'EU2'!$D:$E,MATCH("HOME",'EU2'!$D$1:$E$1,0),0),"")&amp;IFERROR(VLOOKUP(CV$2&amp;$A21,'EUC2'!$C:$F,MATCH("AWAY",'EUC2'!$C$1:$F$1,0),0),"")&amp;IFERROR(VLOOKUP(CV$2&amp;$A21,'EUC2'!$D:$E,MATCH("HOME",'EUC2'!$D$1:$E$1,0),0),"")</f>
        <v>LIV</v>
      </c>
      <c r="CW21" s="25" t="str">
        <f>IFERROR(VLOOKUP(CW$2&amp;$B21,'FPL FIX2'!$N$1:$Q$400,MATCH("HOME",'FPL FIX2'!$N$1:$Q$1,0),0),"")&amp;IFERROR(VLOOKUP(CW$2&amp;$B21,'FPL FIX2'!$O$1:$P$400,MATCH("AWAY",'FPL FIX2'!$O$1:$P$1,0),0),"")&amp;IFERROR(VLOOKUP(CW$2&amp;$A21,'FA2'!$A:$D,MATCH("AWAY",'FA2'!$A$1:$D$1,0),0),"")&amp;IFERROR(VLOOKUP(CW$2&amp;$A21,'FA2'!$B:$C,MATCH("HOME",'FA2'!$B$1:$C$1,0),0),"")&amp;IFERROR(VLOOKUP(CW$2&amp;$A21,'EFL2'!$A:$D,MATCH("AWAY",'EFL2'!$A$1:$D$1,0),0),"")&amp;IFERROR(VLOOKUP(CW$2&amp;$A21,'EFL2'!$B:$C,MATCH("HOME",'EFL2'!$B$1:$C$1,0),0),"")&amp;IFERROR(VLOOKUP(CW$2&amp;$A21,'UCL2'!$C:$F,MATCH("AWAY",'UCL2'!$C$1:$F$1,0),0),"")&amp;IFERROR(VLOOKUP(CW$2&amp;$A21,'UCL2'!$D:$E,MATCH("HOME",'UCL2'!$D$1:$E$1,0),0),"")&amp;IFERROR(VLOOKUP(CW$2&amp;$A21,'EU2'!$C:$F,MATCH("AWAY",'EU2'!$C$1:$F$1,0),0),"")&amp;IFERROR(VLOOKUP(CW$2&amp;$A21,'EU2'!$D:$E,MATCH("HOME",'EU2'!$D$1:$E$1,0),0),"")&amp;IFERROR(VLOOKUP(CW$2&amp;$A21,'EUC2'!$C:$F,MATCH("AWAY",'EUC2'!$C$1:$F$1,0),0),"")&amp;IFERROR(VLOOKUP(CW$2&amp;$A21,'EUC2'!$D:$E,MATCH("HOME",'EUC2'!$D$1:$E$1,0),0),"")</f>
        <v/>
      </c>
      <c r="CX21" s="25" t="str">
        <f>IFERROR(VLOOKUP(CX$2&amp;$B21,'FPL FIX2'!$N$1:$Q$400,MATCH("HOME",'FPL FIX2'!$N$1:$Q$1,0),0),"")&amp;IFERROR(VLOOKUP(CX$2&amp;$B21,'FPL FIX2'!$O$1:$P$400,MATCH("AWAY",'FPL FIX2'!$O$1:$P$1,0),0),"")&amp;IFERROR(VLOOKUP(CX$2&amp;$A21,'FA2'!$A:$D,MATCH("AWAY",'FA2'!$A$1:$D$1,0),0),"")&amp;IFERROR(VLOOKUP(CX$2&amp;$A21,'FA2'!$B:$C,MATCH("HOME",'FA2'!$B$1:$C$1,0),0),"")&amp;IFERROR(VLOOKUP(CX$2&amp;$A21,'EFL2'!$A:$D,MATCH("AWAY",'EFL2'!$A$1:$D$1,0),0),"")&amp;IFERROR(VLOOKUP(CX$2&amp;$A21,'EFL2'!$B:$C,MATCH("HOME",'EFL2'!$B$1:$C$1,0),0),"")&amp;IFERROR(VLOOKUP(CX$2&amp;$A21,'UCL2'!$C:$F,MATCH("AWAY",'UCL2'!$C$1:$F$1,0),0),"")&amp;IFERROR(VLOOKUP(CX$2&amp;$A21,'UCL2'!$D:$E,MATCH("HOME",'UCL2'!$D$1:$E$1,0),0),"")&amp;IFERROR(VLOOKUP(CX$2&amp;$A21,'EU2'!$C:$F,MATCH("AWAY",'EU2'!$C$1:$F$1,0),0),"")&amp;IFERROR(VLOOKUP(CX$2&amp;$A21,'EU2'!$D:$E,MATCH("HOME",'EU2'!$D$1:$E$1,0),0),"")&amp;IFERROR(VLOOKUP(CX$2&amp;$A21,'EUC2'!$C:$F,MATCH("AWAY",'EUC2'!$C$1:$F$1,0),0),"")&amp;IFERROR(VLOOKUP(CX$2&amp;$A21,'EUC2'!$D:$E,MATCH("HOME",'EUC2'!$D$1:$E$1,0),0),"")</f>
        <v/>
      </c>
      <c r="CY21" s="25" t="str">
        <f>IFERROR(VLOOKUP(CY$2&amp;$B21,'FPL FIX2'!$N$1:$Q$400,MATCH("HOME",'FPL FIX2'!$N$1:$Q$1,0),0),"")&amp;IFERROR(VLOOKUP(CY$2&amp;$B21,'FPL FIX2'!$O$1:$P$400,MATCH("AWAY",'FPL FIX2'!$O$1:$P$1,0),0),"")&amp;IFERROR(VLOOKUP(CY$2&amp;$A21,'FA2'!$A:$D,MATCH("AWAY",'FA2'!$A$1:$D$1,0),0),"")&amp;IFERROR(VLOOKUP(CY$2&amp;$A21,'FA2'!$B:$C,MATCH("HOME",'FA2'!$B$1:$C$1,0),0),"")&amp;IFERROR(VLOOKUP(CY$2&amp;$A21,'EFL2'!$A:$D,MATCH("AWAY",'EFL2'!$A$1:$D$1,0),0),"")&amp;IFERROR(VLOOKUP(CY$2&amp;$A21,'EFL2'!$B:$C,MATCH("HOME",'EFL2'!$B$1:$C$1,0),0),"")&amp;IFERROR(VLOOKUP(CY$2&amp;$A21,'UCL2'!$C:$F,MATCH("AWAY",'UCL2'!$C$1:$F$1,0),0),"")&amp;IFERROR(VLOOKUP(CY$2&amp;$A21,'UCL2'!$D:$E,MATCH("HOME",'UCL2'!$D$1:$E$1,0),0),"")&amp;IFERROR(VLOOKUP(CY$2&amp;$A21,'EU2'!$C:$F,MATCH("AWAY",'EU2'!$C$1:$F$1,0),0),"")&amp;IFERROR(VLOOKUP(CY$2&amp;$A21,'EU2'!$D:$E,MATCH("HOME",'EU2'!$D$1:$E$1,0),0),"")&amp;IFERROR(VLOOKUP(CY$2&amp;$A21,'EUC2'!$C:$F,MATCH("AWAY",'EUC2'!$C$1:$F$1,0),0),"")&amp;IFERROR(VLOOKUP(CY$2&amp;$A21,'EUC2'!$D:$E,MATCH("HOME",'EUC2'!$D$1:$E$1,0),0),"")</f>
        <v>Nott'ham Forest</v>
      </c>
      <c r="CZ21" s="25" t="str">
        <f>IFERROR(VLOOKUP(CZ$2&amp;$B21,'FPL FIX2'!$N$1:$Q$400,MATCH("HOME",'FPL FIX2'!$N$1:$Q$1,0),0),"")&amp;IFERROR(VLOOKUP(CZ$2&amp;$B21,'FPL FIX2'!$O$1:$P$400,MATCH("AWAY",'FPL FIX2'!$O$1:$P$1,0),0),"")&amp;IFERROR(VLOOKUP(CZ$2&amp;$A21,'FA2'!$A:$D,MATCH("AWAY",'FA2'!$A$1:$D$1,0),0),"")&amp;IFERROR(VLOOKUP(CZ$2&amp;$A21,'FA2'!$B:$C,MATCH("HOME",'FA2'!$B$1:$C$1,0),0),"")&amp;IFERROR(VLOOKUP(CZ$2&amp;$A21,'EFL2'!$A:$D,MATCH("AWAY",'EFL2'!$A$1:$D$1,0),0),"")&amp;IFERROR(VLOOKUP(CZ$2&amp;$A21,'EFL2'!$B:$C,MATCH("HOME",'EFL2'!$B$1:$C$1,0),0),"")&amp;IFERROR(VLOOKUP(CZ$2&amp;$A21,'UCL2'!$C:$F,MATCH("AWAY",'UCL2'!$C$1:$F$1,0),0),"")&amp;IFERROR(VLOOKUP(CZ$2&amp;$A21,'UCL2'!$D:$E,MATCH("HOME",'UCL2'!$D$1:$E$1,0),0),"")&amp;IFERROR(VLOOKUP(CZ$2&amp;$A21,'EU2'!$C:$F,MATCH("AWAY",'EU2'!$C$1:$F$1,0),0),"")&amp;IFERROR(VLOOKUP(CZ$2&amp;$A21,'EU2'!$D:$E,MATCH("HOME",'EU2'!$D$1:$E$1,0),0),"")&amp;IFERROR(VLOOKUP(CZ$2&amp;$A21,'EUC2'!$C:$F,MATCH("AWAY",'EUC2'!$C$1:$F$1,0),0),"")&amp;IFERROR(VLOOKUP(CZ$2&amp;$A21,'EUC2'!$D:$E,MATCH("HOME",'EUC2'!$D$1:$E$1,0),0),"")</f>
        <v/>
      </c>
      <c r="DA21" s="25" t="str">
        <f>IFERROR(VLOOKUP(DA$2&amp;$B21,'FPL FIX2'!$N$1:$Q$400,MATCH("HOME",'FPL FIX2'!$N$1:$Q$1,0),0),"")&amp;IFERROR(VLOOKUP(DA$2&amp;$B21,'FPL FIX2'!$O$1:$P$400,MATCH("AWAY",'FPL FIX2'!$O$1:$P$1,0),0),"")&amp;IFERROR(VLOOKUP(DA$2&amp;$A21,'FA2'!$A:$D,MATCH("AWAY",'FA2'!$A$1:$D$1,0),0),"")&amp;IFERROR(VLOOKUP(DA$2&amp;$A21,'FA2'!$B:$C,MATCH("HOME",'FA2'!$B$1:$C$1,0),0),"")&amp;IFERROR(VLOOKUP(DA$2&amp;$A21,'EFL2'!$A:$D,MATCH("AWAY",'EFL2'!$A$1:$D$1,0),0),"")&amp;IFERROR(VLOOKUP(DA$2&amp;$A21,'EFL2'!$B:$C,MATCH("HOME",'EFL2'!$B$1:$C$1,0),0),"")&amp;IFERROR(VLOOKUP(DA$2&amp;$A21,'UCL2'!$C:$F,MATCH("AWAY",'UCL2'!$C$1:$F$1,0),0),"")&amp;IFERROR(VLOOKUP(DA$2&amp;$A21,'UCL2'!$D:$E,MATCH("HOME",'UCL2'!$D$1:$E$1,0),0),"")&amp;IFERROR(VLOOKUP(DA$2&amp;$A21,'EU2'!$C:$F,MATCH("AWAY",'EU2'!$C$1:$F$1,0),0),"")&amp;IFERROR(VLOOKUP(DA$2&amp;$A21,'EU2'!$D:$E,MATCH("HOME",'EU2'!$D$1:$E$1,0),0),"")&amp;IFERROR(VLOOKUP(DA$2&amp;$A21,'EUC2'!$C:$F,MATCH("AWAY",'EUC2'!$C$1:$F$1,0),0),"")&amp;IFERROR(VLOOKUP(DA$2&amp;$A21,'EUC2'!$D:$E,MATCH("HOME",'EUC2'!$D$1:$E$1,0),0),"")</f>
        <v/>
      </c>
      <c r="DB21" s="25" t="str">
        <f>IFERROR(VLOOKUP(DB$2&amp;$B21,'FPL FIX2'!$N$1:$Q$400,MATCH("HOME",'FPL FIX2'!$N$1:$Q$1,0),0),"")&amp;IFERROR(VLOOKUP(DB$2&amp;$B21,'FPL FIX2'!$O$1:$P$400,MATCH("AWAY",'FPL FIX2'!$O$1:$P$1,0),0),"")&amp;IFERROR(VLOOKUP(DB$2&amp;$A21,'FA2'!$A:$D,MATCH("AWAY",'FA2'!$A$1:$D$1,0),0),"")&amp;IFERROR(VLOOKUP(DB$2&amp;$A21,'FA2'!$B:$C,MATCH("HOME",'FA2'!$B$1:$C$1,0),0),"")&amp;IFERROR(VLOOKUP(DB$2&amp;$A21,'EFL2'!$A:$D,MATCH("AWAY",'EFL2'!$A$1:$D$1,0),0),"")&amp;IFERROR(VLOOKUP(DB$2&amp;$A21,'EFL2'!$B:$C,MATCH("HOME",'EFL2'!$B$1:$C$1,0),0),"")&amp;IFERROR(VLOOKUP(DB$2&amp;$A21,'UCL2'!$C:$F,MATCH("AWAY",'UCL2'!$C$1:$F$1,0),0),"")&amp;IFERROR(VLOOKUP(DB$2&amp;$A21,'UCL2'!$D:$E,MATCH("HOME",'UCL2'!$D$1:$E$1,0),0),"")&amp;IFERROR(VLOOKUP(DB$2&amp;$A21,'EU2'!$C:$F,MATCH("AWAY",'EU2'!$C$1:$F$1,0),0),"")&amp;IFERROR(VLOOKUP(DB$2&amp;$A21,'EU2'!$D:$E,MATCH("HOME",'EU2'!$D$1:$E$1,0),0),"")&amp;IFERROR(VLOOKUP(DB$2&amp;$A21,'EUC2'!$C:$F,MATCH("AWAY",'EUC2'!$C$1:$F$1,0),0),"")&amp;IFERROR(VLOOKUP(DB$2&amp;$A21,'EUC2'!$D:$E,MATCH("HOME",'EUC2'!$D$1:$E$1,0),0),"")</f>
        <v>LEE</v>
      </c>
      <c r="DC21" s="25" t="str">
        <f>IFERROR(VLOOKUP(DC$2&amp;$B21,'FPL FIX2'!$N$1:$Q$400,MATCH("HOME",'FPL FIX2'!$N$1:$Q$1,0),0),"")&amp;IFERROR(VLOOKUP(DC$2&amp;$B21,'FPL FIX2'!$O$1:$P$400,MATCH("AWAY",'FPL FIX2'!$O$1:$P$1,0),0),"")&amp;IFERROR(VLOOKUP(DC$2&amp;$A21,'FA2'!$A:$D,MATCH("AWAY",'FA2'!$A$1:$D$1,0),0),"")&amp;IFERROR(VLOOKUP(DC$2&amp;$A21,'FA2'!$B:$C,MATCH("HOME",'FA2'!$B$1:$C$1,0),0),"")&amp;IFERROR(VLOOKUP(DC$2&amp;$A21,'EFL2'!$A:$D,MATCH("AWAY",'EFL2'!$A$1:$D$1,0),0),"")&amp;IFERROR(VLOOKUP(DC$2&amp;$A21,'EFL2'!$B:$C,MATCH("HOME",'EFL2'!$B$1:$C$1,0),0),"")&amp;IFERROR(VLOOKUP(DC$2&amp;$A21,'UCL2'!$C:$F,MATCH("AWAY",'UCL2'!$C$1:$F$1,0),0),"")&amp;IFERROR(VLOOKUP(DC$2&amp;$A21,'UCL2'!$D:$E,MATCH("HOME",'UCL2'!$D$1:$E$1,0),0),"")&amp;IFERROR(VLOOKUP(DC$2&amp;$A21,'EU2'!$C:$F,MATCH("AWAY",'EU2'!$C$1:$F$1,0),0),"")&amp;IFERROR(VLOOKUP(DC$2&amp;$A21,'EU2'!$D:$E,MATCH("HOME",'EU2'!$D$1:$E$1,0),0),"")&amp;IFERROR(VLOOKUP(DC$2&amp;$A21,'EUC2'!$C:$F,MATCH("AWAY",'EUC2'!$C$1:$F$1,0),0),"")&amp;IFERROR(VLOOKUP(DC$2&amp;$A21,'EUC2'!$D:$E,MATCH("HOME",'EUC2'!$D$1:$E$1,0),0),"")</f>
        <v/>
      </c>
      <c r="DD21" s="25" t="str">
        <f>IFERROR(VLOOKUP(DD$2&amp;$B21,'FPL FIX2'!$N$1:$Q$400,MATCH("HOME",'FPL FIX2'!$N$1:$Q$1,0),0),"")&amp;IFERROR(VLOOKUP(DD$2&amp;$B21,'FPL FIX2'!$O$1:$P$400,MATCH("AWAY",'FPL FIX2'!$O$1:$P$1,0),0),"")&amp;IFERROR(VLOOKUP(DD$2&amp;$A21,'FA2'!$A:$D,MATCH("AWAY",'FA2'!$A$1:$D$1,0),0),"")&amp;IFERROR(VLOOKUP(DD$2&amp;$A21,'FA2'!$B:$C,MATCH("HOME",'FA2'!$B$1:$C$1,0),0),"")&amp;IFERROR(VLOOKUP(DD$2&amp;$A21,'EFL2'!$A:$D,MATCH("AWAY",'EFL2'!$A$1:$D$1,0),0),"")&amp;IFERROR(VLOOKUP(DD$2&amp;$A21,'EFL2'!$B:$C,MATCH("HOME",'EFL2'!$B$1:$C$1,0),0),"")&amp;IFERROR(VLOOKUP(DD$2&amp;$A21,'UCL2'!$C:$F,MATCH("AWAY",'UCL2'!$C$1:$F$1,0),0),"")&amp;IFERROR(VLOOKUP(DD$2&amp;$A21,'UCL2'!$D:$E,MATCH("HOME",'UCL2'!$D$1:$E$1,0),0),"")&amp;IFERROR(VLOOKUP(DD$2&amp;$A21,'EU2'!$C:$F,MATCH("AWAY",'EU2'!$C$1:$F$1,0),0),"")&amp;IFERROR(VLOOKUP(DD$2&amp;$A21,'EU2'!$D:$E,MATCH("HOME",'EU2'!$D$1:$E$1,0),0),"")&amp;IFERROR(VLOOKUP(DD$2&amp;$A21,'EUC2'!$C:$F,MATCH("AWAY",'EUC2'!$C$1:$F$1,0),0),"")&amp;IFERROR(VLOOKUP(DD$2&amp;$A21,'EUC2'!$D:$E,MATCH("HOME",'EUC2'!$D$1:$E$1,0),0),"")</f>
        <v/>
      </c>
      <c r="DE21" s="25" t="str">
        <f>IFERROR(VLOOKUP(DE$2&amp;$B21,'FPL FIX2'!$N$1:$Q$400,MATCH("HOME",'FPL FIX2'!$N$1:$Q$1,0),0),"")&amp;IFERROR(VLOOKUP(DE$2&amp;$B21,'FPL FIX2'!$O$1:$P$400,MATCH("AWAY",'FPL FIX2'!$O$1:$P$1,0),0),"")&amp;IFERROR(VLOOKUP(DE$2&amp;$A21,'FA2'!$A:$D,MATCH("AWAY",'FA2'!$A$1:$D$1,0),0),"")&amp;IFERROR(VLOOKUP(DE$2&amp;$A21,'FA2'!$B:$C,MATCH("HOME",'FA2'!$B$1:$C$1,0),0),"")&amp;IFERROR(VLOOKUP(DE$2&amp;$A21,'EFL2'!$A:$D,MATCH("AWAY",'EFL2'!$A$1:$D$1,0),0),"")&amp;IFERROR(VLOOKUP(DE$2&amp;$A21,'EFL2'!$B:$C,MATCH("HOME",'EFL2'!$B$1:$C$1,0),0),"")&amp;IFERROR(VLOOKUP(DE$2&amp;$A21,'UCL2'!$C:$F,MATCH("AWAY",'UCL2'!$C$1:$F$1,0),0),"")&amp;IFERROR(VLOOKUP(DE$2&amp;$A21,'UCL2'!$D:$E,MATCH("HOME",'UCL2'!$D$1:$E$1,0),0),"")&amp;IFERROR(VLOOKUP(DE$2&amp;$A21,'EU2'!$C:$F,MATCH("AWAY",'EU2'!$C$1:$F$1,0),0),"")&amp;IFERROR(VLOOKUP(DE$2&amp;$A21,'EU2'!$D:$E,MATCH("HOME",'EU2'!$D$1:$E$1,0),0),"")&amp;IFERROR(VLOOKUP(DE$2&amp;$A21,'EUC2'!$C:$F,MATCH("AWAY",'EUC2'!$C$1:$F$1,0),0),"")&amp;IFERROR(VLOOKUP(DE$2&amp;$A21,'EUC2'!$D:$E,MATCH("HOME",'EUC2'!$D$1:$E$1,0),0),"")</f>
        <v/>
      </c>
      <c r="DF21" s="25" t="str">
        <f>IFERROR(VLOOKUP(DF$2&amp;$B21,'FPL FIX2'!$N$1:$Q$400,MATCH("HOME",'FPL FIX2'!$N$1:$Q$1,0),0),"")&amp;IFERROR(VLOOKUP(DF$2&amp;$B21,'FPL FIX2'!$O$1:$P$400,MATCH("AWAY",'FPL FIX2'!$O$1:$P$1,0),0),"")&amp;IFERROR(VLOOKUP(DF$2&amp;$A21,'FA2'!$A:$D,MATCH("AWAY",'FA2'!$A$1:$D$1,0),0),"")&amp;IFERROR(VLOOKUP(DF$2&amp;$A21,'FA2'!$B:$C,MATCH("HOME",'FA2'!$B$1:$C$1,0),0),"")&amp;IFERROR(VLOOKUP(DF$2&amp;$A21,'EFL2'!$A:$D,MATCH("AWAY",'EFL2'!$A$1:$D$1,0),0),"")&amp;IFERROR(VLOOKUP(DF$2&amp;$A21,'EFL2'!$B:$C,MATCH("HOME",'EFL2'!$B$1:$C$1,0),0),"")&amp;IFERROR(VLOOKUP(DF$2&amp;$A21,'UCL2'!$C:$F,MATCH("AWAY",'UCL2'!$C$1:$F$1,0),0),"")&amp;IFERROR(VLOOKUP(DF$2&amp;$A21,'UCL2'!$D:$E,MATCH("HOME",'UCL2'!$D$1:$E$1,0),0),"")&amp;IFERROR(VLOOKUP(DF$2&amp;$A21,'EU2'!$C:$F,MATCH("AWAY",'EU2'!$C$1:$F$1,0),0),"")&amp;IFERROR(VLOOKUP(DF$2&amp;$A21,'EU2'!$D:$E,MATCH("HOME",'EU2'!$D$1:$E$1,0),0),"")&amp;IFERROR(VLOOKUP(DF$2&amp;$A21,'EUC2'!$C:$F,MATCH("AWAY",'EUC2'!$C$1:$F$1,0),0),"")&amp;IFERROR(VLOOKUP(DF$2&amp;$A21,'EUC2'!$D:$E,MATCH("HOME",'EUC2'!$D$1:$E$1,0),0),"")</f>
        <v/>
      </c>
      <c r="DG21" s="25" t="str">
        <f>IFERROR(VLOOKUP(DG$2&amp;$B21,'FPL FIX2'!$N$1:$Q$400,MATCH("HOME",'FPL FIX2'!$N$1:$Q$1,0),0),"")&amp;IFERROR(VLOOKUP(DG$2&amp;$B21,'FPL FIX2'!$O$1:$P$400,MATCH("AWAY",'FPL FIX2'!$O$1:$P$1,0),0),"")&amp;IFERROR(VLOOKUP(DG$2&amp;$A21,'FA2'!$A:$D,MATCH("AWAY",'FA2'!$A$1:$D$1,0),0),"")&amp;IFERROR(VLOOKUP(DG$2&amp;$A21,'FA2'!$B:$C,MATCH("HOME",'FA2'!$B$1:$C$1,0),0),"")&amp;IFERROR(VLOOKUP(DG$2&amp;$A21,'EFL2'!$A:$D,MATCH("AWAY",'EFL2'!$A$1:$D$1,0),0),"")&amp;IFERROR(VLOOKUP(DG$2&amp;$A21,'EFL2'!$B:$C,MATCH("HOME",'EFL2'!$B$1:$C$1,0),0),"")&amp;IFERROR(VLOOKUP(DG$2&amp;$A21,'UCL2'!$C:$F,MATCH("AWAY",'UCL2'!$C$1:$F$1,0),0),"")&amp;IFERROR(VLOOKUP(DG$2&amp;$A21,'UCL2'!$D:$E,MATCH("HOME",'UCL2'!$D$1:$E$1,0),0),"")&amp;IFERROR(VLOOKUP(DG$2&amp;$A21,'EU2'!$C:$F,MATCH("AWAY",'EU2'!$C$1:$F$1,0),0),"")&amp;IFERROR(VLOOKUP(DG$2&amp;$A21,'EU2'!$D:$E,MATCH("HOME",'EU2'!$D$1:$E$1,0),0),"")&amp;IFERROR(VLOOKUP(DG$2&amp;$A21,'EUC2'!$C:$F,MATCH("AWAY",'EUC2'!$C$1:$F$1,0),0),"")&amp;IFERROR(VLOOKUP(DG$2&amp;$A21,'EUC2'!$D:$E,MATCH("HOME",'EUC2'!$D$1:$E$1,0),0),"")</f>
        <v/>
      </c>
      <c r="DH21" s="25" t="str">
        <f>IFERROR(VLOOKUP(DH$2&amp;$B21,'FPL FIX2'!$N$1:$Q$400,MATCH("HOME",'FPL FIX2'!$N$1:$Q$1,0),0),"")&amp;IFERROR(VLOOKUP(DH$2&amp;$B21,'FPL FIX2'!$O$1:$P$400,MATCH("AWAY",'FPL FIX2'!$O$1:$P$1,0),0),"")&amp;IFERROR(VLOOKUP(DH$2&amp;$A21,'FA2'!$A:$D,MATCH("AWAY",'FA2'!$A$1:$D$1,0),0),"")&amp;IFERROR(VLOOKUP(DH$2&amp;$A21,'FA2'!$B:$C,MATCH("HOME",'FA2'!$B$1:$C$1,0),0),"")&amp;IFERROR(VLOOKUP(DH$2&amp;$A21,'EFL2'!$A:$D,MATCH("AWAY",'EFL2'!$A$1:$D$1,0),0),"")&amp;IFERROR(VLOOKUP(DH$2&amp;$A21,'EFL2'!$B:$C,MATCH("HOME",'EFL2'!$B$1:$C$1,0),0),"")&amp;IFERROR(VLOOKUP(DH$2&amp;$A21,'UCL2'!$C:$F,MATCH("AWAY",'UCL2'!$C$1:$F$1,0),0),"")&amp;IFERROR(VLOOKUP(DH$2&amp;$A21,'UCL2'!$D:$E,MATCH("HOME",'UCL2'!$D$1:$E$1,0),0),"")&amp;IFERROR(VLOOKUP(DH$2&amp;$A21,'EU2'!$C:$F,MATCH("AWAY",'EU2'!$C$1:$F$1,0),0),"")&amp;IFERROR(VLOOKUP(DH$2&amp;$A21,'EU2'!$D:$E,MATCH("HOME",'EU2'!$D$1:$E$1,0),0),"")&amp;IFERROR(VLOOKUP(DH$2&amp;$A21,'EUC2'!$C:$F,MATCH("AWAY",'EUC2'!$C$1:$F$1,0),0),"")&amp;IFERROR(VLOOKUP(DH$2&amp;$A21,'EUC2'!$D:$E,MATCH("HOME",'EUC2'!$D$1:$E$1,0),0),"")</f>
        <v/>
      </c>
      <c r="DI21" s="25" t="str">
        <f>IFERROR(VLOOKUP(DI$2&amp;$B21,'FPL FIX2'!$N$1:$Q$400,MATCH("HOME",'FPL FIX2'!$N$1:$Q$1,0),0),"")&amp;IFERROR(VLOOKUP(DI$2&amp;$B21,'FPL FIX2'!$O$1:$P$400,MATCH("AWAY",'FPL FIX2'!$O$1:$P$1,0),0),"")&amp;IFERROR(VLOOKUP(DI$2&amp;$A21,'FA2'!$A:$D,MATCH("AWAY",'FA2'!$A$1:$D$1,0),0),"")&amp;IFERROR(VLOOKUP(DI$2&amp;$A21,'FA2'!$B:$C,MATCH("HOME",'FA2'!$B$1:$C$1,0),0),"")&amp;IFERROR(VLOOKUP(DI$2&amp;$A21,'EFL2'!$A:$D,MATCH("AWAY",'EFL2'!$A$1:$D$1,0),0),"")&amp;IFERROR(VLOOKUP(DI$2&amp;$A21,'EFL2'!$B:$C,MATCH("HOME",'EFL2'!$B$1:$C$1,0),0),"")&amp;IFERROR(VLOOKUP(DI$2&amp;$A21,'UCL2'!$C:$F,MATCH("AWAY",'UCL2'!$C$1:$F$1,0),0),"")&amp;IFERROR(VLOOKUP(DI$2&amp;$A21,'UCL2'!$D:$E,MATCH("HOME",'UCL2'!$D$1:$E$1,0),0),"")&amp;IFERROR(VLOOKUP(DI$2&amp;$A21,'EU2'!$C:$F,MATCH("AWAY",'EU2'!$C$1:$F$1,0),0),"")&amp;IFERROR(VLOOKUP(DI$2&amp;$A21,'EU2'!$D:$E,MATCH("HOME",'EU2'!$D$1:$E$1,0),0),"")&amp;IFERROR(VLOOKUP(DI$2&amp;$A21,'EUC2'!$C:$F,MATCH("AWAY",'EUC2'!$C$1:$F$1,0),0),"")&amp;IFERROR(VLOOKUP(DI$2&amp;$A21,'EUC2'!$D:$E,MATCH("HOME",'EUC2'!$D$1:$E$1,0),0),"")</f>
        <v/>
      </c>
      <c r="DJ21" s="25" t="str">
        <f>IFERROR(VLOOKUP(DJ$2&amp;$B21,'FPL FIX2'!$N$1:$Q$400,MATCH("HOME",'FPL FIX2'!$N$1:$Q$1,0),0),"")&amp;IFERROR(VLOOKUP(DJ$2&amp;$B21,'FPL FIX2'!$O$1:$P$400,MATCH("AWAY",'FPL FIX2'!$O$1:$P$1,0),0),"")&amp;IFERROR(VLOOKUP(DJ$2&amp;$A21,'FA2'!$A:$D,MATCH("AWAY",'FA2'!$A$1:$D$1,0),0),"")&amp;IFERROR(VLOOKUP(DJ$2&amp;$A21,'FA2'!$B:$C,MATCH("HOME",'FA2'!$B$1:$C$1,0),0),"")&amp;IFERROR(VLOOKUP(DJ$2&amp;$A21,'EFL2'!$A:$D,MATCH("AWAY",'EFL2'!$A$1:$D$1,0),0),"")&amp;IFERROR(VLOOKUP(DJ$2&amp;$A21,'EFL2'!$B:$C,MATCH("HOME",'EFL2'!$B$1:$C$1,0),0),"")&amp;IFERROR(VLOOKUP(DJ$2&amp;$A21,'UCL2'!$C:$F,MATCH("AWAY",'UCL2'!$C$1:$F$1,0),0),"")&amp;IFERROR(VLOOKUP(DJ$2&amp;$A21,'UCL2'!$D:$E,MATCH("HOME",'UCL2'!$D$1:$E$1,0),0),"")&amp;IFERROR(VLOOKUP(DJ$2&amp;$A21,'EU2'!$C:$F,MATCH("AWAY",'EU2'!$C$1:$F$1,0),0),"")&amp;IFERROR(VLOOKUP(DJ$2&amp;$A21,'EU2'!$D:$E,MATCH("HOME",'EU2'!$D$1:$E$1,0),0),"")&amp;IFERROR(VLOOKUP(DJ$2&amp;$A21,'EUC2'!$C:$F,MATCH("AWAY",'EUC2'!$C$1:$F$1,0),0),"")&amp;IFERROR(VLOOKUP(DJ$2&amp;$A21,'EUC2'!$D:$E,MATCH("HOME",'EUC2'!$D$1:$E$1,0),0),"")</f>
        <v/>
      </c>
      <c r="DK21" s="25" t="str">
        <f>IFERROR(VLOOKUP(DK$2&amp;$B21,'FPL FIX2'!$N$1:$Q$400,MATCH("HOME",'FPL FIX2'!$N$1:$Q$1,0),0),"")&amp;IFERROR(VLOOKUP(DK$2&amp;$B21,'FPL FIX2'!$O$1:$P$400,MATCH("AWAY",'FPL FIX2'!$O$1:$P$1,0),0),"")&amp;IFERROR(VLOOKUP(DK$2&amp;$A21,'FA2'!$A:$D,MATCH("AWAY",'FA2'!$A$1:$D$1,0),0),"")&amp;IFERROR(VLOOKUP(DK$2&amp;$A21,'FA2'!$B:$C,MATCH("HOME",'FA2'!$B$1:$C$1,0),0),"")&amp;IFERROR(VLOOKUP(DK$2&amp;$A21,'EFL2'!$A:$D,MATCH("AWAY",'EFL2'!$A$1:$D$1,0),0),"")&amp;IFERROR(VLOOKUP(DK$2&amp;$A21,'EFL2'!$B:$C,MATCH("HOME",'EFL2'!$B$1:$C$1,0),0),"")&amp;IFERROR(VLOOKUP(DK$2&amp;$A21,'UCL2'!$C:$F,MATCH("AWAY",'UCL2'!$C$1:$F$1,0),0),"")&amp;IFERROR(VLOOKUP(DK$2&amp;$A21,'UCL2'!$D:$E,MATCH("HOME",'UCL2'!$D$1:$E$1,0),0),"")&amp;IFERROR(VLOOKUP(DK$2&amp;$A21,'EU2'!$C:$F,MATCH("AWAY",'EU2'!$C$1:$F$1,0),0),"")&amp;IFERROR(VLOOKUP(DK$2&amp;$A21,'EU2'!$D:$E,MATCH("HOME",'EU2'!$D$1:$E$1,0),0),"")&amp;IFERROR(VLOOKUP(DK$2&amp;$A21,'EUC2'!$C:$F,MATCH("AWAY",'EUC2'!$C$1:$F$1,0),0),"")&amp;IFERROR(VLOOKUP(DK$2&amp;$A21,'EUC2'!$D:$E,MATCH("HOME",'EUC2'!$D$1:$E$1,0),0),"")</f>
        <v/>
      </c>
      <c r="DL21" s="25" t="str">
        <f>IFERROR(VLOOKUP(DL$2&amp;$B21,'FPL FIX2'!$N$1:$Q$400,MATCH("HOME",'FPL FIX2'!$N$1:$Q$1,0),0),"")&amp;IFERROR(VLOOKUP(DL$2&amp;$B21,'FPL FIX2'!$O$1:$P$400,MATCH("AWAY",'FPL FIX2'!$O$1:$P$1,0),0),"")&amp;IFERROR(VLOOKUP(DL$2&amp;$A21,'FA2'!$A:$D,MATCH("AWAY",'FA2'!$A$1:$D$1,0),0),"")&amp;IFERROR(VLOOKUP(DL$2&amp;$A21,'FA2'!$B:$C,MATCH("HOME",'FA2'!$B$1:$C$1,0),0),"")&amp;IFERROR(VLOOKUP(DL$2&amp;$A21,'EFL2'!$A:$D,MATCH("AWAY",'EFL2'!$A$1:$D$1,0),0),"")&amp;IFERROR(VLOOKUP(DL$2&amp;$A21,'EFL2'!$B:$C,MATCH("HOME",'EFL2'!$B$1:$C$1,0),0),"")&amp;IFERROR(VLOOKUP(DL$2&amp;$A21,'UCL2'!$C:$F,MATCH("AWAY",'UCL2'!$C$1:$F$1,0),0),"")&amp;IFERROR(VLOOKUP(DL$2&amp;$A21,'UCL2'!$D:$E,MATCH("HOME",'UCL2'!$D$1:$E$1,0),0),"")&amp;IFERROR(VLOOKUP(DL$2&amp;$A21,'EU2'!$C:$F,MATCH("AWAY",'EU2'!$C$1:$F$1,0),0),"")&amp;IFERROR(VLOOKUP(DL$2&amp;$A21,'EU2'!$D:$E,MATCH("HOME",'EU2'!$D$1:$E$1,0),0),"")&amp;IFERROR(VLOOKUP(DL$2&amp;$A21,'EUC2'!$C:$F,MATCH("AWAY",'EUC2'!$C$1:$F$1,0),0),"")&amp;IFERROR(VLOOKUP(DL$2&amp;$A21,'EUC2'!$D:$E,MATCH("HOME",'EUC2'!$D$1:$E$1,0),0),"")</f>
        <v/>
      </c>
      <c r="DM21" s="25" t="str">
        <f>IFERROR(VLOOKUP(DM$2&amp;$B21,'FPL FIX2'!$N$1:$Q$400,MATCH("HOME",'FPL FIX2'!$N$1:$Q$1,0),0),"")&amp;IFERROR(VLOOKUP(DM$2&amp;$B21,'FPL FIX2'!$O$1:$P$400,MATCH("AWAY",'FPL FIX2'!$O$1:$P$1,0),0),"")&amp;IFERROR(VLOOKUP(DM$2&amp;$A21,'FA2'!$A:$D,MATCH("AWAY",'FA2'!$A$1:$D$1,0),0),"")&amp;IFERROR(VLOOKUP(DM$2&amp;$A21,'FA2'!$B:$C,MATCH("HOME",'FA2'!$B$1:$C$1,0),0),"")&amp;IFERROR(VLOOKUP(DM$2&amp;$A21,'EFL2'!$A:$D,MATCH("AWAY",'EFL2'!$A$1:$D$1,0),0),"")&amp;IFERROR(VLOOKUP(DM$2&amp;$A21,'EFL2'!$B:$C,MATCH("HOME",'EFL2'!$B$1:$C$1,0),0),"")&amp;IFERROR(VLOOKUP(DM$2&amp;$A21,'UCL2'!$C:$F,MATCH("AWAY",'UCL2'!$C$1:$F$1,0),0),"")&amp;IFERROR(VLOOKUP(DM$2&amp;$A21,'UCL2'!$D:$E,MATCH("HOME",'UCL2'!$D$1:$E$1,0),0),"")&amp;IFERROR(VLOOKUP(DM$2&amp;$A21,'EU2'!$C:$F,MATCH("AWAY",'EU2'!$C$1:$F$1,0),0),"")&amp;IFERROR(VLOOKUP(DM$2&amp;$A21,'EU2'!$D:$E,MATCH("HOME",'EU2'!$D$1:$E$1,0),0),"")&amp;IFERROR(VLOOKUP(DM$2&amp;$A21,'EUC2'!$C:$F,MATCH("AWAY",'EUC2'!$C$1:$F$1,0),0),"")&amp;IFERROR(VLOOKUP(DM$2&amp;$A21,'EUC2'!$D:$E,MATCH("HOME",'EUC2'!$D$1:$E$1,0),0),"")</f>
        <v/>
      </c>
      <c r="DN21" s="25" t="str">
        <f>IFERROR(VLOOKUP(DN$2&amp;$B21,'FPL FIX2'!$N$1:$Q$400,MATCH("HOME",'FPL FIX2'!$N$1:$Q$1,0),0),"")&amp;IFERROR(VLOOKUP(DN$2&amp;$B21,'FPL FIX2'!$O$1:$P$400,MATCH("AWAY",'FPL FIX2'!$O$1:$P$1,0),0),"")&amp;IFERROR(VLOOKUP(DN$2&amp;$A21,'FA2'!$A:$D,MATCH("AWAY",'FA2'!$A$1:$D$1,0),0),"")&amp;IFERROR(VLOOKUP(DN$2&amp;$A21,'FA2'!$B:$C,MATCH("HOME",'FA2'!$B$1:$C$1,0),0),"")&amp;IFERROR(VLOOKUP(DN$2&amp;$A21,'EFL2'!$A:$D,MATCH("AWAY",'EFL2'!$A$1:$D$1,0),0),"")&amp;IFERROR(VLOOKUP(DN$2&amp;$A21,'EFL2'!$B:$C,MATCH("HOME",'EFL2'!$B$1:$C$1,0),0),"")&amp;IFERROR(VLOOKUP(DN$2&amp;$A21,'UCL2'!$C:$F,MATCH("AWAY",'UCL2'!$C$1:$F$1,0),0),"")&amp;IFERROR(VLOOKUP(DN$2&amp;$A21,'UCL2'!$D:$E,MATCH("HOME",'UCL2'!$D$1:$E$1,0),0),"")&amp;IFERROR(VLOOKUP(DN$2&amp;$A21,'EU2'!$C:$F,MATCH("AWAY",'EU2'!$C$1:$F$1,0),0),"")&amp;IFERROR(VLOOKUP(DN$2&amp;$A21,'EU2'!$D:$E,MATCH("HOME",'EU2'!$D$1:$E$1,0),0),"")&amp;IFERROR(VLOOKUP(DN$2&amp;$A21,'EUC2'!$C:$F,MATCH("AWAY",'EUC2'!$C$1:$F$1,0),0),"")&amp;IFERROR(VLOOKUP(DN$2&amp;$A21,'EUC2'!$D:$E,MATCH("HOME",'EUC2'!$D$1:$E$1,0),0),"")</f>
        <v/>
      </c>
      <c r="DO21" s="25" t="str">
        <f>IFERROR(VLOOKUP(DO$2&amp;$B21,'FPL FIX2'!$N$1:$Q$400,MATCH("HOME",'FPL FIX2'!$N$1:$Q$1,0),0),"")&amp;IFERROR(VLOOKUP(DO$2&amp;$B21,'FPL FIX2'!$O$1:$P$400,MATCH("AWAY",'FPL FIX2'!$O$1:$P$1,0),0),"")&amp;IFERROR(VLOOKUP(DO$2&amp;$A21,'FA2'!$A:$D,MATCH("AWAY",'FA2'!$A$1:$D$1,0),0),"")&amp;IFERROR(VLOOKUP(DO$2&amp;$A21,'FA2'!$B:$C,MATCH("HOME",'FA2'!$B$1:$C$1,0),0),"")&amp;IFERROR(VLOOKUP(DO$2&amp;$A21,'EFL2'!$A:$D,MATCH("AWAY",'EFL2'!$A$1:$D$1,0),0),"")&amp;IFERROR(VLOOKUP(DO$2&amp;$A21,'EFL2'!$B:$C,MATCH("HOME",'EFL2'!$B$1:$C$1,0),0),"")&amp;IFERROR(VLOOKUP(DO$2&amp;$A21,'UCL2'!$C:$F,MATCH("AWAY",'UCL2'!$C$1:$F$1,0),0),"")&amp;IFERROR(VLOOKUP(DO$2&amp;$A21,'UCL2'!$D:$E,MATCH("HOME",'UCL2'!$D$1:$E$1,0),0),"")&amp;IFERROR(VLOOKUP(DO$2&amp;$A21,'EU2'!$C:$F,MATCH("AWAY",'EU2'!$C$1:$F$1,0),0),"")&amp;IFERROR(VLOOKUP(DO$2&amp;$A21,'EU2'!$D:$E,MATCH("HOME",'EU2'!$D$1:$E$1,0),0),"")&amp;IFERROR(VLOOKUP(DO$2&amp;$A21,'EUC2'!$C:$F,MATCH("AWAY",'EUC2'!$C$1:$F$1,0),0),"")&amp;IFERROR(VLOOKUP(DO$2&amp;$A21,'EUC2'!$D:$E,MATCH("HOME",'EUC2'!$D$1:$E$1,0),0),"")</f>
        <v/>
      </c>
      <c r="DP21" s="25" t="str">
        <f>IFERROR(VLOOKUP(DP$2&amp;$B21,'FPL FIX2'!$N$1:$Q$400,MATCH("HOME",'FPL FIX2'!$N$1:$Q$1,0),0),"")&amp;IFERROR(VLOOKUP(DP$2&amp;$B21,'FPL FIX2'!$O$1:$P$400,MATCH("AWAY",'FPL FIX2'!$O$1:$P$1,0),0),"")&amp;IFERROR(VLOOKUP(DP$2&amp;$A21,'FA2'!$A:$D,MATCH("AWAY",'FA2'!$A$1:$D$1,0),0),"")&amp;IFERROR(VLOOKUP(DP$2&amp;$A21,'FA2'!$B:$C,MATCH("HOME",'FA2'!$B$1:$C$1,0),0),"")&amp;IFERROR(VLOOKUP(DP$2&amp;$A21,'EFL2'!$A:$D,MATCH("AWAY",'EFL2'!$A$1:$D$1,0),0),"")&amp;IFERROR(VLOOKUP(DP$2&amp;$A21,'EFL2'!$B:$C,MATCH("HOME",'EFL2'!$B$1:$C$1,0),0),"")&amp;IFERROR(VLOOKUP(DP$2&amp;$A21,'UCL2'!$C:$F,MATCH("AWAY",'UCL2'!$C$1:$F$1,0),0),"")&amp;IFERROR(VLOOKUP(DP$2&amp;$A21,'UCL2'!$D:$E,MATCH("HOME",'UCL2'!$D$1:$E$1,0),0),"")&amp;IFERROR(VLOOKUP(DP$2&amp;$A21,'EU2'!$C:$F,MATCH("AWAY",'EU2'!$C$1:$F$1,0),0),"")&amp;IFERROR(VLOOKUP(DP$2&amp;$A21,'EU2'!$D:$E,MATCH("HOME",'EU2'!$D$1:$E$1,0),0),"")&amp;IFERROR(VLOOKUP(DP$2&amp;$A21,'EUC2'!$C:$F,MATCH("AWAY",'EUC2'!$C$1:$F$1,0),0),"")&amp;IFERROR(VLOOKUP(DP$2&amp;$A21,'EUC2'!$D:$E,MATCH("HOME",'EUC2'!$D$1:$E$1,0),0),"")</f>
        <v/>
      </c>
      <c r="DQ21" s="25" t="str">
        <f>IFERROR(VLOOKUP(DQ$2&amp;$B21,'FPL FIX2'!$N$1:$Q$400,MATCH("HOME",'FPL FIX2'!$N$1:$Q$1,0),0),"")&amp;IFERROR(VLOOKUP(DQ$2&amp;$B21,'FPL FIX2'!$O$1:$P$400,MATCH("AWAY",'FPL FIX2'!$O$1:$P$1,0),0),"")&amp;IFERROR(VLOOKUP(DQ$2&amp;$A21,'FA2'!$A:$D,MATCH("AWAY",'FA2'!$A$1:$D$1,0),0),"")&amp;IFERROR(VLOOKUP(DQ$2&amp;$A21,'FA2'!$B:$C,MATCH("HOME",'FA2'!$B$1:$C$1,0),0),"")&amp;IFERROR(VLOOKUP(DQ$2&amp;$A21,'EFL2'!$A:$D,MATCH("AWAY",'EFL2'!$A$1:$D$1,0),0),"")&amp;IFERROR(VLOOKUP(DQ$2&amp;$A21,'EFL2'!$B:$C,MATCH("HOME",'EFL2'!$B$1:$C$1,0),0),"")&amp;IFERROR(VLOOKUP(DQ$2&amp;$A21,'UCL2'!$C:$F,MATCH("AWAY",'UCL2'!$C$1:$F$1,0),0),"")&amp;IFERROR(VLOOKUP(DQ$2&amp;$A21,'UCL2'!$D:$E,MATCH("HOME",'UCL2'!$D$1:$E$1,0),0),"")&amp;IFERROR(VLOOKUP(DQ$2&amp;$A21,'EU2'!$C:$F,MATCH("AWAY",'EU2'!$C$1:$F$1,0),0),"")&amp;IFERROR(VLOOKUP(DQ$2&amp;$A21,'EU2'!$D:$E,MATCH("HOME",'EU2'!$D$1:$E$1,0),0),"")&amp;IFERROR(VLOOKUP(DQ$2&amp;$A21,'EUC2'!$C:$F,MATCH("AWAY",'EUC2'!$C$1:$F$1,0),0),"")&amp;IFERROR(VLOOKUP(DQ$2&amp;$A21,'EUC2'!$D:$E,MATCH("HOME",'EUC2'!$D$1:$E$1,0),0),"")</f>
        <v/>
      </c>
      <c r="DR21" s="25" t="str">
        <f>IFERROR(VLOOKUP(DR$2&amp;$B21,'FPL FIX2'!$N$1:$Q$400,MATCH("HOME",'FPL FIX2'!$N$1:$Q$1,0),0),"")&amp;IFERROR(VLOOKUP(DR$2&amp;$B21,'FPL FIX2'!$O$1:$P$400,MATCH("AWAY",'FPL FIX2'!$O$1:$P$1,0),0),"")&amp;IFERROR(VLOOKUP(DR$2&amp;$A21,'FA2'!$A:$D,MATCH("AWAY",'FA2'!$A$1:$D$1,0),0),"")&amp;IFERROR(VLOOKUP(DR$2&amp;$A21,'FA2'!$B:$C,MATCH("HOME",'FA2'!$B$1:$C$1,0),0),"")&amp;IFERROR(VLOOKUP(DR$2&amp;$A21,'EFL2'!$A:$D,MATCH("AWAY",'EFL2'!$A$1:$D$1,0),0),"")&amp;IFERROR(VLOOKUP(DR$2&amp;$A21,'EFL2'!$B:$C,MATCH("HOME",'EFL2'!$B$1:$C$1,0),0),"")&amp;IFERROR(VLOOKUP(DR$2&amp;$A21,'UCL2'!$C:$F,MATCH("AWAY",'UCL2'!$C$1:$F$1,0),0),"")&amp;IFERROR(VLOOKUP(DR$2&amp;$A21,'UCL2'!$D:$E,MATCH("HOME",'UCL2'!$D$1:$E$1,0),0),"")&amp;IFERROR(VLOOKUP(DR$2&amp;$A21,'EU2'!$C:$F,MATCH("AWAY",'EU2'!$C$1:$F$1,0),0),"")&amp;IFERROR(VLOOKUP(DR$2&amp;$A21,'EU2'!$D:$E,MATCH("HOME",'EU2'!$D$1:$E$1,0),0),"")&amp;IFERROR(VLOOKUP(DR$2&amp;$A21,'EUC2'!$C:$F,MATCH("AWAY",'EUC2'!$C$1:$F$1,0),0),"")&amp;IFERROR(VLOOKUP(DR$2&amp;$A21,'EUC2'!$D:$E,MATCH("HOME",'EUC2'!$D$1:$E$1,0),0),"")</f>
        <v/>
      </c>
      <c r="DS21" s="25" t="str">
        <f>IFERROR(VLOOKUP(DS$2&amp;$B21,'FPL FIX2'!$N$1:$Q$400,MATCH("HOME",'FPL FIX2'!$N$1:$Q$1,0),0),"")&amp;IFERROR(VLOOKUP(DS$2&amp;$B21,'FPL FIX2'!$O$1:$P$400,MATCH("AWAY",'FPL FIX2'!$O$1:$P$1,0),0),"")&amp;IFERROR(VLOOKUP(DS$2&amp;$A21,'FA2'!$A:$D,MATCH("AWAY",'FA2'!$A$1:$D$1,0),0),"")&amp;IFERROR(VLOOKUP(DS$2&amp;$A21,'FA2'!$B:$C,MATCH("HOME",'FA2'!$B$1:$C$1,0),0),"")&amp;IFERROR(VLOOKUP(DS$2&amp;$A21,'EFL2'!$A:$D,MATCH("AWAY",'EFL2'!$A$1:$D$1,0),0),"")&amp;IFERROR(VLOOKUP(DS$2&amp;$A21,'EFL2'!$B:$C,MATCH("HOME",'EFL2'!$B$1:$C$1,0),0),"")&amp;IFERROR(VLOOKUP(DS$2&amp;$A21,'UCL2'!$C:$F,MATCH("AWAY",'UCL2'!$C$1:$F$1,0),0),"")&amp;IFERROR(VLOOKUP(DS$2&amp;$A21,'UCL2'!$D:$E,MATCH("HOME",'UCL2'!$D$1:$E$1,0),0),"")&amp;IFERROR(VLOOKUP(DS$2&amp;$A21,'EU2'!$C:$F,MATCH("AWAY",'EU2'!$C$1:$F$1,0),0),"")&amp;IFERROR(VLOOKUP(DS$2&amp;$A21,'EU2'!$D:$E,MATCH("HOME",'EU2'!$D$1:$E$1,0),0),"")&amp;IFERROR(VLOOKUP(DS$2&amp;$A21,'EUC2'!$C:$F,MATCH("AWAY",'EUC2'!$C$1:$F$1,0),0),"")&amp;IFERROR(VLOOKUP(DS$2&amp;$A21,'EUC2'!$D:$E,MATCH("HOME",'EUC2'!$D$1:$E$1,0),0),"")</f>
        <v/>
      </c>
      <c r="DT21" s="25" t="str">
        <f>IFERROR(VLOOKUP(DT$2&amp;$B21,'FPL FIX2'!$N$1:$Q$400,MATCH("HOME",'FPL FIX2'!$N$1:$Q$1,0),0),"")&amp;IFERROR(VLOOKUP(DT$2&amp;$B21,'FPL FIX2'!$O$1:$P$400,MATCH("AWAY",'FPL FIX2'!$O$1:$P$1,0),0),"")&amp;IFERROR(VLOOKUP(DT$2&amp;$A21,'FA2'!$A:$D,MATCH("AWAY",'FA2'!$A$1:$D$1,0),0),"")&amp;IFERROR(VLOOKUP(DT$2&amp;$A21,'FA2'!$B:$C,MATCH("HOME",'FA2'!$B$1:$C$1,0),0),"")&amp;IFERROR(VLOOKUP(DT$2&amp;$A21,'EFL2'!$A:$D,MATCH("AWAY",'EFL2'!$A$1:$D$1,0),0),"")&amp;IFERROR(VLOOKUP(DT$2&amp;$A21,'EFL2'!$B:$C,MATCH("HOME",'EFL2'!$B$1:$C$1,0),0),"")&amp;IFERROR(VLOOKUP(DT$2&amp;$A21,'UCL2'!$C:$F,MATCH("AWAY",'UCL2'!$C$1:$F$1,0),0),"")&amp;IFERROR(VLOOKUP(DT$2&amp;$A21,'UCL2'!$D:$E,MATCH("HOME",'UCL2'!$D$1:$E$1,0),0),"")&amp;IFERROR(VLOOKUP(DT$2&amp;$A21,'EU2'!$C:$F,MATCH("AWAY",'EU2'!$C$1:$F$1,0),0),"")&amp;IFERROR(VLOOKUP(DT$2&amp;$A21,'EU2'!$D:$E,MATCH("HOME",'EU2'!$D$1:$E$1,0),0),"")&amp;IFERROR(VLOOKUP(DT$2&amp;$A21,'EUC2'!$C:$F,MATCH("AWAY",'EUC2'!$C$1:$F$1,0),0),"")&amp;IFERROR(VLOOKUP(DT$2&amp;$A21,'EUC2'!$D:$E,MATCH("HOME",'EUC2'!$D$1:$E$1,0),0),"")</f>
        <v/>
      </c>
      <c r="DU21" s="25" t="str">
        <f>IFERROR(VLOOKUP(DU$2&amp;$B21,'FPL FIX2'!$N$1:$Q$400,MATCH("HOME",'FPL FIX2'!$N$1:$Q$1,0),0),"")&amp;IFERROR(VLOOKUP(DU$2&amp;$B21,'FPL FIX2'!$O$1:$P$400,MATCH("AWAY",'FPL FIX2'!$O$1:$P$1,0),0),"")&amp;IFERROR(VLOOKUP(DU$2&amp;$A21,'FA2'!$A:$D,MATCH("AWAY",'FA2'!$A$1:$D$1,0),0),"")&amp;IFERROR(VLOOKUP(DU$2&amp;$A21,'FA2'!$B:$C,MATCH("HOME",'FA2'!$B$1:$C$1,0),0),"")&amp;IFERROR(VLOOKUP(DU$2&amp;$A21,'EFL2'!$A:$D,MATCH("AWAY",'EFL2'!$A$1:$D$1,0),0),"")&amp;IFERROR(VLOOKUP(DU$2&amp;$A21,'EFL2'!$B:$C,MATCH("HOME",'EFL2'!$B$1:$C$1,0),0),"")&amp;IFERROR(VLOOKUP(DU$2&amp;$A21,'UCL2'!$C:$F,MATCH("AWAY",'UCL2'!$C$1:$F$1,0),0),"")&amp;IFERROR(VLOOKUP(DU$2&amp;$A21,'UCL2'!$D:$E,MATCH("HOME",'UCL2'!$D$1:$E$1,0),0),"")&amp;IFERROR(VLOOKUP(DU$2&amp;$A21,'EU2'!$C:$F,MATCH("AWAY",'EU2'!$C$1:$F$1,0),0),"")&amp;IFERROR(VLOOKUP(DU$2&amp;$A21,'EU2'!$D:$E,MATCH("HOME",'EU2'!$D$1:$E$1,0),0),"")&amp;IFERROR(VLOOKUP(DU$2&amp;$A21,'EUC2'!$C:$F,MATCH("AWAY",'EUC2'!$C$1:$F$1,0),0),"")&amp;IFERROR(VLOOKUP(DU$2&amp;$A21,'EUC2'!$D:$E,MATCH("HOME",'EUC2'!$D$1:$E$1,0),0),"")</f>
        <v/>
      </c>
      <c r="DV21" s="25" t="str">
        <f>IFERROR(VLOOKUP(DV$2&amp;$B21,'FPL FIX2'!$N$1:$Q$400,MATCH("HOME",'FPL FIX2'!$N$1:$Q$1,0),0),"")&amp;IFERROR(VLOOKUP(DV$2&amp;$B21,'FPL FIX2'!$O$1:$P$400,MATCH("AWAY",'FPL FIX2'!$O$1:$P$1,0),0),"")&amp;IFERROR(VLOOKUP(DV$2&amp;$A21,'FA2'!$A:$D,MATCH("AWAY",'FA2'!$A$1:$D$1,0),0),"")&amp;IFERROR(VLOOKUP(DV$2&amp;$A21,'FA2'!$B:$C,MATCH("HOME",'FA2'!$B$1:$C$1,0),0),"")&amp;IFERROR(VLOOKUP(DV$2&amp;$A21,'EFL2'!$A:$D,MATCH("AWAY",'EFL2'!$A$1:$D$1,0),0),"")&amp;IFERROR(VLOOKUP(DV$2&amp;$A21,'EFL2'!$B:$C,MATCH("HOME",'EFL2'!$B$1:$C$1,0),0),"")&amp;IFERROR(VLOOKUP(DV$2&amp;$A21,'UCL2'!$C:$F,MATCH("AWAY",'UCL2'!$C$1:$F$1,0),0),"")&amp;IFERROR(VLOOKUP(DV$2&amp;$A21,'UCL2'!$D:$E,MATCH("HOME",'UCL2'!$D$1:$E$1,0),0),"")&amp;IFERROR(VLOOKUP(DV$2&amp;$A21,'EU2'!$C:$F,MATCH("AWAY",'EU2'!$C$1:$F$1,0),0),"")&amp;IFERROR(VLOOKUP(DV$2&amp;$A21,'EU2'!$D:$E,MATCH("HOME",'EU2'!$D$1:$E$1,0),0),"")&amp;IFERROR(VLOOKUP(DV$2&amp;$A21,'EUC2'!$C:$F,MATCH("AWAY",'EUC2'!$C$1:$F$1,0),0),"")&amp;IFERROR(VLOOKUP(DV$2&amp;$A21,'EUC2'!$D:$E,MATCH("HOME",'EUC2'!$D$1:$E$1,0),0),"")</f>
        <v/>
      </c>
      <c r="DW21" s="25" t="str">
        <f>IFERROR(VLOOKUP(DW$2&amp;$B21,'FPL FIX2'!$N$1:$Q$400,MATCH("HOME",'FPL FIX2'!$N$1:$Q$1,0),0),"")&amp;IFERROR(VLOOKUP(DW$2&amp;$B21,'FPL FIX2'!$O$1:$P$400,MATCH("AWAY",'FPL FIX2'!$O$1:$P$1,0),0),"")&amp;IFERROR(VLOOKUP(DW$2&amp;$A21,'FA2'!$A:$D,MATCH("AWAY",'FA2'!$A$1:$D$1,0),0),"")&amp;IFERROR(VLOOKUP(DW$2&amp;$A21,'FA2'!$B:$C,MATCH("HOME",'FA2'!$B$1:$C$1,0),0),"")&amp;IFERROR(VLOOKUP(DW$2&amp;$A21,'EFL2'!$A:$D,MATCH("AWAY",'EFL2'!$A$1:$D$1,0),0),"")&amp;IFERROR(VLOOKUP(DW$2&amp;$A21,'EFL2'!$B:$C,MATCH("HOME",'EFL2'!$B$1:$C$1,0),0),"")&amp;IFERROR(VLOOKUP(DW$2&amp;$A21,'UCL2'!$C:$F,MATCH("AWAY",'UCL2'!$C$1:$F$1,0),0),"")&amp;IFERROR(VLOOKUP(DW$2&amp;$A21,'UCL2'!$D:$E,MATCH("HOME",'UCL2'!$D$1:$E$1,0),0),"")&amp;IFERROR(VLOOKUP(DW$2&amp;$A21,'EU2'!$C:$F,MATCH("AWAY",'EU2'!$C$1:$F$1,0),0),"")&amp;IFERROR(VLOOKUP(DW$2&amp;$A21,'EU2'!$D:$E,MATCH("HOME",'EU2'!$D$1:$E$1,0),0),"")&amp;IFERROR(VLOOKUP(DW$2&amp;$A21,'EUC2'!$C:$F,MATCH("AWAY",'EUC2'!$C$1:$F$1,0),0),"")&amp;IFERROR(VLOOKUP(DW$2&amp;$A21,'EUC2'!$D:$E,MATCH("HOME",'EUC2'!$D$1:$E$1,0),0),"")</f>
        <v/>
      </c>
      <c r="DX21" s="25" t="str">
        <f>IFERROR(VLOOKUP(DX$2&amp;$B21,'FPL FIX2'!$N$1:$Q$400,MATCH("HOME",'FPL FIX2'!$N$1:$Q$1,0),0),"")&amp;IFERROR(VLOOKUP(DX$2&amp;$B21,'FPL FIX2'!$O$1:$P$400,MATCH("AWAY",'FPL FIX2'!$O$1:$P$1,0),0),"")&amp;IFERROR(VLOOKUP(DX$2&amp;$A21,'FA2'!$A:$D,MATCH("AWAY",'FA2'!$A$1:$D$1,0),0),"")&amp;IFERROR(VLOOKUP(DX$2&amp;$A21,'FA2'!$B:$C,MATCH("HOME",'FA2'!$B$1:$C$1,0),0),"")&amp;IFERROR(VLOOKUP(DX$2&amp;$A21,'EFL2'!$A:$D,MATCH("AWAY",'EFL2'!$A$1:$D$1,0),0),"")&amp;IFERROR(VLOOKUP(DX$2&amp;$A21,'EFL2'!$B:$C,MATCH("HOME",'EFL2'!$B$1:$C$1,0),0),"")&amp;IFERROR(VLOOKUP(DX$2&amp;$A21,'UCL2'!$C:$F,MATCH("AWAY",'UCL2'!$C$1:$F$1,0),0),"")&amp;IFERROR(VLOOKUP(DX$2&amp;$A21,'UCL2'!$D:$E,MATCH("HOME",'UCL2'!$D$1:$E$1,0),0),"")&amp;IFERROR(VLOOKUP(DX$2&amp;$A21,'EU2'!$C:$F,MATCH("AWAY",'EU2'!$C$1:$F$1,0),0),"")&amp;IFERROR(VLOOKUP(DX$2&amp;$A21,'EU2'!$D:$E,MATCH("HOME",'EU2'!$D$1:$E$1,0),0),"")&amp;IFERROR(VLOOKUP(DX$2&amp;$A21,'EUC2'!$C:$F,MATCH("AWAY",'EUC2'!$C$1:$F$1,0),0),"")&amp;IFERROR(VLOOKUP(DX$2&amp;$A21,'EUC2'!$D:$E,MATCH("HOME",'EUC2'!$D$1:$E$1,0),0),"")</f>
        <v/>
      </c>
      <c r="DY21" s="25" t="str">
        <f>IFERROR(VLOOKUP(DY$2&amp;$B21,'FPL FIX2'!$N$1:$Q$400,MATCH("HOME",'FPL FIX2'!$N$1:$Q$1,0),0),"")&amp;IFERROR(VLOOKUP(DY$2&amp;$B21,'FPL FIX2'!$O$1:$P$400,MATCH("AWAY",'FPL FIX2'!$O$1:$P$1,0),0),"")&amp;IFERROR(VLOOKUP(DY$2&amp;$A21,'FA2'!$A:$D,MATCH("AWAY",'FA2'!$A$1:$D$1,0),0),"")&amp;IFERROR(VLOOKUP(DY$2&amp;$A21,'FA2'!$B:$C,MATCH("HOME",'FA2'!$B$1:$C$1,0),0),"")&amp;IFERROR(VLOOKUP(DY$2&amp;$A21,'EFL2'!$A:$D,MATCH("AWAY",'EFL2'!$A$1:$D$1,0),0),"")&amp;IFERROR(VLOOKUP(DY$2&amp;$A21,'EFL2'!$B:$C,MATCH("HOME",'EFL2'!$B$1:$C$1,0),0),"")&amp;IFERROR(VLOOKUP(DY$2&amp;$A21,'UCL2'!$C:$F,MATCH("AWAY",'UCL2'!$C$1:$F$1,0),0),"")&amp;IFERROR(VLOOKUP(DY$2&amp;$A21,'UCL2'!$D:$E,MATCH("HOME",'UCL2'!$D$1:$E$1,0),0),"")&amp;IFERROR(VLOOKUP(DY$2&amp;$A21,'EU2'!$C:$F,MATCH("AWAY",'EU2'!$C$1:$F$1,0),0),"")&amp;IFERROR(VLOOKUP(DY$2&amp;$A21,'EU2'!$D:$E,MATCH("HOME",'EU2'!$D$1:$E$1,0),0),"")&amp;IFERROR(VLOOKUP(DY$2&amp;$A21,'EUC2'!$C:$F,MATCH("AWAY",'EUC2'!$C$1:$F$1,0),0),"")&amp;IFERROR(VLOOKUP(DY$2&amp;$A21,'EUC2'!$D:$E,MATCH("HOME",'EUC2'!$D$1:$E$1,0),0),"")</f>
        <v/>
      </c>
      <c r="DZ21" s="25" t="str">
        <f>IFERROR(VLOOKUP(DZ$2&amp;$B21,'FPL FIX2'!$N$1:$Q$400,MATCH("HOME",'FPL FIX2'!$N$1:$Q$1,0),0),"")&amp;IFERROR(VLOOKUP(DZ$2&amp;$B21,'FPL FIX2'!$O$1:$P$400,MATCH("AWAY",'FPL FIX2'!$O$1:$P$1,0),0),"")&amp;IFERROR(VLOOKUP(DZ$2&amp;$A21,'FA2'!$A:$D,MATCH("AWAY",'FA2'!$A$1:$D$1,0),0),"")&amp;IFERROR(VLOOKUP(DZ$2&amp;$A21,'FA2'!$B:$C,MATCH("HOME",'FA2'!$B$1:$C$1,0),0),"")&amp;IFERROR(VLOOKUP(DZ$2&amp;$A21,'EFL2'!$A:$D,MATCH("AWAY",'EFL2'!$A$1:$D$1,0),0),"")&amp;IFERROR(VLOOKUP(DZ$2&amp;$A21,'EFL2'!$B:$C,MATCH("HOME",'EFL2'!$B$1:$C$1,0),0),"")&amp;IFERROR(VLOOKUP(DZ$2&amp;$A21,'UCL2'!$C:$F,MATCH("AWAY",'UCL2'!$C$1:$F$1,0),0),"")&amp;IFERROR(VLOOKUP(DZ$2&amp;$A21,'UCL2'!$D:$E,MATCH("HOME",'UCL2'!$D$1:$E$1,0),0),"")&amp;IFERROR(VLOOKUP(DZ$2&amp;$A21,'EU2'!$C:$F,MATCH("AWAY",'EU2'!$C$1:$F$1,0),0),"")&amp;IFERROR(VLOOKUP(DZ$2&amp;$A21,'EU2'!$D:$E,MATCH("HOME",'EU2'!$D$1:$E$1,0),0),"")&amp;IFERROR(VLOOKUP(DZ$2&amp;$A21,'EUC2'!$C:$F,MATCH("AWAY",'EUC2'!$C$1:$F$1,0),0),"")&amp;IFERROR(VLOOKUP(DZ$2&amp;$A21,'EUC2'!$D:$E,MATCH("HOME",'EUC2'!$D$1:$E$1,0),0),"")</f>
        <v/>
      </c>
      <c r="EA21" s="25" t="str">
        <f>IFERROR(VLOOKUP(EA$2&amp;$B21,'FPL FIX2'!$N$1:$Q$400,MATCH("HOME",'FPL FIX2'!$N$1:$Q$1,0),0),"")&amp;IFERROR(VLOOKUP(EA$2&amp;$B21,'FPL FIX2'!$O$1:$P$400,MATCH("AWAY",'FPL FIX2'!$O$1:$P$1,0),0),"")&amp;IFERROR(VLOOKUP(EA$2&amp;$A21,'FA2'!$A:$D,MATCH("AWAY",'FA2'!$A$1:$D$1,0),0),"")&amp;IFERROR(VLOOKUP(EA$2&amp;$A21,'FA2'!$B:$C,MATCH("HOME",'FA2'!$B$1:$C$1,0),0),"")&amp;IFERROR(VLOOKUP(EA$2&amp;$A21,'EFL2'!$A:$D,MATCH("AWAY",'EFL2'!$A$1:$D$1,0),0),"")&amp;IFERROR(VLOOKUP(EA$2&amp;$A21,'EFL2'!$B:$C,MATCH("HOME",'EFL2'!$B$1:$C$1,0),0),"")&amp;IFERROR(VLOOKUP(EA$2&amp;$A21,'UCL2'!$C:$F,MATCH("AWAY",'UCL2'!$C$1:$F$1,0),0),"")&amp;IFERROR(VLOOKUP(EA$2&amp;$A21,'UCL2'!$D:$E,MATCH("HOME",'UCL2'!$D$1:$E$1,0),0),"")&amp;IFERROR(VLOOKUP(EA$2&amp;$A21,'EU2'!$C:$F,MATCH("AWAY",'EU2'!$C$1:$F$1,0),0),"")&amp;IFERROR(VLOOKUP(EA$2&amp;$A21,'EU2'!$D:$E,MATCH("HOME",'EU2'!$D$1:$E$1,0),0),"")&amp;IFERROR(VLOOKUP(EA$2&amp;$A21,'EUC2'!$C:$F,MATCH("AWAY",'EUC2'!$C$1:$F$1,0),0),"")&amp;IFERROR(VLOOKUP(EA$2&amp;$A21,'EUC2'!$D:$E,MATCH("HOME",'EUC2'!$D$1:$E$1,0),0),"")</f>
        <v/>
      </c>
      <c r="EB21" s="25" t="str">
        <f>IFERROR(VLOOKUP(EB$2&amp;$B21,'FPL FIX2'!$N$1:$Q$400,MATCH("HOME",'FPL FIX2'!$N$1:$Q$1,0),0),"")&amp;IFERROR(VLOOKUP(EB$2&amp;$B21,'FPL FIX2'!$O$1:$P$400,MATCH("AWAY",'FPL FIX2'!$O$1:$P$1,0),0),"")&amp;IFERROR(VLOOKUP(EB$2&amp;$A21,'FA2'!$A:$D,MATCH("AWAY",'FA2'!$A$1:$D$1,0),0),"")&amp;IFERROR(VLOOKUP(EB$2&amp;$A21,'FA2'!$B:$C,MATCH("HOME",'FA2'!$B$1:$C$1,0),0),"")&amp;IFERROR(VLOOKUP(EB$2&amp;$A21,'EFL2'!$A:$D,MATCH("AWAY",'EFL2'!$A$1:$D$1,0),0),"")&amp;IFERROR(VLOOKUP(EB$2&amp;$A21,'EFL2'!$B:$C,MATCH("HOME",'EFL2'!$B$1:$C$1,0),0),"")&amp;IFERROR(VLOOKUP(EB$2&amp;$A21,'UCL2'!$C:$F,MATCH("AWAY",'UCL2'!$C$1:$F$1,0),0),"")&amp;IFERROR(VLOOKUP(EB$2&amp;$A21,'UCL2'!$D:$E,MATCH("HOME",'UCL2'!$D$1:$E$1,0),0),"")&amp;IFERROR(VLOOKUP(EB$2&amp;$A21,'EU2'!$C:$F,MATCH("AWAY",'EU2'!$C$1:$F$1,0),0),"")&amp;IFERROR(VLOOKUP(EB$2&amp;$A21,'EU2'!$D:$E,MATCH("HOME",'EU2'!$D$1:$E$1,0),0),"")&amp;IFERROR(VLOOKUP(EB$2&amp;$A21,'EUC2'!$C:$F,MATCH("AWAY",'EUC2'!$C$1:$F$1,0),0),"")&amp;IFERROR(VLOOKUP(EB$2&amp;$A21,'EUC2'!$D:$E,MATCH("HOME",'EUC2'!$D$1:$E$1,0),0),"")</f>
        <v/>
      </c>
      <c r="EC21" s="25" t="str">
        <f>IFERROR(VLOOKUP(EC$2&amp;$B21,'FPL FIX2'!$N$1:$Q$400,MATCH("HOME",'FPL FIX2'!$N$1:$Q$1,0),0),"")&amp;IFERROR(VLOOKUP(EC$2&amp;$B21,'FPL FIX2'!$O$1:$P$400,MATCH("AWAY",'FPL FIX2'!$O$1:$P$1,0),0),"")&amp;IFERROR(VLOOKUP(EC$2&amp;$A21,'FA2'!$A:$D,MATCH("AWAY",'FA2'!$A$1:$D$1,0),0),"")&amp;IFERROR(VLOOKUP(EC$2&amp;$A21,'FA2'!$B:$C,MATCH("HOME",'FA2'!$B$1:$C$1,0),0),"")&amp;IFERROR(VLOOKUP(EC$2&amp;$A21,'EFL2'!$A:$D,MATCH("AWAY",'EFL2'!$A$1:$D$1,0),0),"")&amp;IFERROR(VLOOKUP(EC$2&amp;$A21,'EFL2'!$B:$C,MATCH("HOME",'EFL2'!$B$1:$C$1,0),0),"")&amp;IFERROR(VLOOKUP(EC$2&amp;$A21,'UCL2'!$C:$F,MATCH("AWAY",'UCL2'!$C$1:$F$1,0),0),"")&amp;IFERROR(VLOOKUP(EC$2&amp;$A21,'UCL2'!$D:$E,MATCH("HOME",'UCL2'!$D$1:$E$1,0),0),"")&amp;IFERROR(VLOOKUP(EC$2&amp;$A21,'EU2'!$C:$F,MATCH("AWAY",'EU2'!$C$1:$F$1,0),0),"")&amp;IFERROR(VLOOKUP(EC$2&amp;$A21,'EU2'!$D:$E,MATCH("HOME",'EU2'!$D$1:$E$1,0),0),"")&amp;IFERROR(VLOOKUP(EC$2&amp;$A21,'EUC2'!$C:$F,MATCH("AWAY",'EUC2'!$C$1:$F$1,0),0),"")&amp;IFERROR(VLOOKUP(EC$2&amp;$A21,'EUC2'!$D:$E,MATCH("HOME",'EUC2'!$D$1:$E$1,0),0),"")</f>
        <v/>
      </c>
      <c r="ED21" s="25" t="str">
        <f>IFERROR(VLOOKUP(ED$2&amp;$B21,'FPL FIX2'!$N$1:$Q$400,MATCH("HOME",'FPL FIX2'!$N$1:$Q$1,0),0),"")&amp;IFERROR(VLOOKUP(ED$2&amp;$B21,'FPL FIX2'!$O$1:$P$400,MATCH("AWAY",'FPL FIX2'!$O$1:$P$1,0),0),"")&amp;IFERROR(VLOOKUP(ED$2&amp;$A21,'FA2'!$A:$D,MATCH("AWAY",'FA2'!$A$1:$D$1,0),0),"")&amp;IFERROR(VLOOKUP(ED$2&amp;$A21,'FA2'!$B:$C,MATCH("HOME",'FA2'!$B$1:$C$1,0),0),"")&amp;IFERROR(VLOOKUP(ED$2&amp;$A21,'EFL2'!$A:$D,MATCH("AWAY",'EFL2'!$A$1:$D$1,0),0),"")&amp;IFERROR(VLOOKUP(ED$2&amp;$A21,'EFL2'!$B:$C,MATCH("HOME",'EFL2'!$B$1:$C$1,0),0),"")&amp;IFERROR(VLOOKUP(ED$2&amp;$A21,'UCL2'!$C:$F,MATCH("AWAY",'UCL2'!$C$1:$F$1,0),0),"")&amp;IFERROR(VLOOKUP(ED$2&amp;$A21,'UCL2'!$D:$E,MATCH("HOME",'UCL2'!$D$1:$E$1,0),0),"")&amp;IFERROR(VLOOKUP(ED$2&amp;$A21,'EU2'!$C:$F,MATCH("AWAY",'EU2'!$C$1:$F$1,0),0),"")&amp;IFERROR(VLOOKUP(ED$2&amp;$A21,'EU2'!$D:$E,MATCH("HOME",'EU2'!$D$1:$E$1,0),0),"")&amp;IFERROR(VLOOKUP(ED$2&amp;$A21,'EUC2'!$C:$F,MATCH("AWAY",'EUC2'!$C$1:$F$1,0),0),"")&amp;IFERROR(VLOOKUP(ED$2&amp;$A21,'EUC2'!$D:$E,MATCH("HOME",'EUC2'!$D$1:$E$1,0),0),"")</f>
        <v/>
      </c>
      <c r="EE21" s="25" t="str">
        <f>IFERROR(VLOOKUP(EE$2&amp;$B21,'FPL FIX2'!$N$1:$Q$400,MATCH("HOME",'FPL FIX2'!$N$1:$Q$1,0),0),"")&amp;IFERROR(VLOOKUP(EE$2&amp;$B21,'FPL FIX2'!$O$1:$P$400,MATCH("AWAY",'FPL FIX2'!$O$1:$P$1,0),0),"")&amp;IFERROR(VLOOKUP(EE$2&amp;$A21,'FA2'!$A:$D,MATCH("AWAY",'FA2'!$A$1:$D$1,0),0),"")&amp;IFERROR(VLOOKUP(EE$2&amp;$A21,'FA2'!$B:$C,MATCH("HOME",'FA2'!$B$1:$C$1,0),0),"")&amp;IFERROR(VLOOKUP(EE$2&amp;$A21,'EFL2'!$A:$D,MATCH("AWAY",'EFL2'!$A$1:$D$1,0),0),"")&amp;IFERROR(VLOOKUP(EE$2&amp;$A21,'EFL2'!$B:$C,MATCH("HOME",'EFL2'!$B$1:$C$1,0),0),"")&amp;IFERROR(VLOOKUP(EE$2&amp;$A21,'UCL2'!$C:$F,MATCH("AWAY",'UCL2'!$C$1:$F$1,0),0),"")&amp;IFERROR(VLOOKUP(EE$2&amp;$A21,'UCL2'!$D:$E,MATCH("HOME",'UCL2'!$D$1:$E$1,0),0),"")&amp;IFERROR(VLOOKUP(EE$2&amp;$A21,'EU2'!$C:$F,MATCH("AWAY",'EU2'!$C$1:$F$1,0),0),"")&amp;IFERROR(VLOOKUP(EE$2&amp;$A21,'EU2'!$D:$E,MATCH("HOME",'EU2'!$D$1:$E$1,0),0),"")&amp;IFERROR(VLOOKUP(EE$2&amp;$A21,'EUC2'!$C:$F,MATCH("AWAY",'EUC2'!$C$1:$F$1,0),0),"")&amp;IFERROR(VLOOKUP(EE$2&amp;$A21,'EUC2'!$D:$E,MATCH("HOME",'EUC2'!$D$1:$E$1,0),0),"")</f>
        <v/>
      </c>
      <c r="EF21" s="25" t="str">
        <f>IFERROR(VLOOKUP(EF$2&amp;$B21,'FPL FIX2'!$N$1:$Q$400,MATCH("HOME",'FPL FIX2'!$N$1:$Q$1,0),0),"")&amp;IFERROR(VLOOKUP(EF$2&amp;$B21,'FPL FIX2'!$O$1:$P$400,MATCH("AWAY",'FPL FIX2'!$O$1:$P$1,0),0),"")&amp;IFERROR(VLOOKUP(EF$2&amp;$A21,'FA2'!$A:$D,MATCH("AWAY",'FA2'!$A$1:$D$1,0),0),"")&amp;IFERROR(VLOOKUP(EF$2&amp;$A21,'FA2'!$B:$C,MATCH("HOME",'FA2'!$B$1:$C$1,0),0),"")&amp;IFERROR(VLOOKUP(EF$2&amp;$A21,'EFL2'!$A:$D,MATCH("AWAY",'EFL2'!$A$1:$D$1,0),0),"")&amp;IFERROR(VLOOKUP(EF$2&amp;$A21,'EFL2'!$B:$C,MATCH("HOME",'EFL2'!$B$1:$C$1,0),0),"")&amp;IFERROR(VLOOKUP(EF$2&amp;$A21,'UCL2'!$C:$F,MATCH("AWAY",'UCL2'!$C$1:$F$1,0),0),"")&amp;IFERROR(VLOOKUP(EF$2&amp;$A21,'UCL2'!$D:$E,MATCH("HOME",'UCL2'!$D$1:$E$1,0),0),"")&amp;IFERROR(VLOOKUP(EF$2&amp;$A21,'EU2'!$C:$F,MATCH("AWAY",'EU2'!$C$1:$F$1,0),0),"")&amp;IFERROR(VLOOKUP(EF$2&amp;$A21,'EU2'!$D:$E,MATCH("HOME",'EU2'!$D$1:$E$1,0),0),"")&amp;IFERROR(VLOOKUP(EF$2&amp;$A21,'EUC2'!$C:$F,MATCH("AWAY",'EUC2'!$C$1:$F$1,0),0),"")&amp;IFERROR(VLOOKUP(EF$2&amp;$A21,'EUC2'!$D:$E,MATCH("HOME",'EUC2'!$D$1:$E$1,0),0),"")</f>
        <v/>
      </c>
      <c r="EG21" s="25" t="str">
        <f>IFERROR(VLOOKUP(EG$2&amp;$B21,'FPL FIX2'!$N$1:$Q$400,MATCH("HOME",'FPL FIX2'!$N$1:$Q$1,0),0),"")&amp;IFERROR(VLOOKUP(EG$2&amp;$B21,'FPL FIX2'!$O$1:$P$400,MATCH("AWAY",'FPL FIX2'!$O$1:$P$1,0),0),"")&amp;IFERROR(VLOOKUP(EG$2&amp;$A21,'FA2'!$A:$D,MATCH("AWAY",'FA2'!$A$1:$D$1,0),0),"")&amp;IFERROR(VLOOKUP(EG$2&amp;$A21,'FA2'!$B:$C,MATCH("HOME",'FA2'!$B$1:$C$1,0),0),"")&amp;IFERROR(VLOOKUP(EG$2&amp;$A21,'EFL2'!$A:$D,MATCH("AWAY",'EFL2'!$A$1:$D$1,0),0),"")&amp;IFERROR(VLOOKUP(EG$2&amp;$A21,'EFL2'!$B:$C,MATCH("HOME",'EFL2'!$B$1:$C$1,0),0),"")&amp;IFERROR(VLOOKUP(EG$2&amp;$A21,'UCL2'!$C:$F,MATCH("AWAY",'UCL2'!$C$1:$F$1,0),0),"")&amp;IFERROR(VLOOKUP(EG$2&amp;$A21,'UCL2'!$D:$E,MATCH("HOME",'UCL2'!$D$1:$E$1,0),0),"")&amp;IFERROR(VLOOKUP(EG$2&amp;$A21,'EU2'!$C:$F,MATCH("AWAY",'EU2'!$C$1:$F$1,0),0),"")&amp;IFERROR(VLOOKUP(EG$2&amp;$A21,'EU2'!$D:$E,MATCH("HOME",'EU2'!$D$1:$E$1,0),0),"")&amp;IFERROR(VLOOKUP(EG$2&amp;$A21,'EUC2'!$C:$F,MATCH("AWAY",'EUC2'!$C$1:$F$1,0),0),"")&amp;IFERROR(VLOOKUP(EG$2&amp;$A21,'EUC2'!$D:$E,MATCH("HOME",'EUC2'!$D$1:$E$1,0),0),"")</f>
        <v/>
      </c>
      <c r="EH21" s="25" t="str">
        <f>IFERROR(VLOOKUP(EH$2&amp;$B21,'FPL FIX2'!$N$1:$Q$400,MATCH("HOME",'FPL FIX2'!$N$1:$Q$1,0),0),"")&amp;IFERROR(VLOOKUP(EH$2&amp;$B21,'FPL FIX2'!$O$1:$P$400,MATCH("AWAY",'FPL FIX2'!$O$1:$P$1,0),0),"")&amp;IFERROR(VLOOKUP(EH$2&amp;$A21,'FA2'!$A:$D,MATCH("AWAY",'FA2'!$A$1:$D$1,0),0),"")&amp;IFERROR(VLOOKUP(EH$2&amp;$A21,'FA2'!$B:$C,MATCH("HOME",'FA2'!$B$1:$C$1,0),0),"")&amp;IFERROR(VLOOKUP(EH$2&amp;$A21,'EFL2'!$A:$D,MATCH("AWAY",'EFL2'!$A$1:$D$1,0),0),"")&amp;IFERROR(VLOOKUP(EH$2&amp;$A21,'EFL2'!$B:$C,MATCH("HOME",'EFL2'!$B$1:$C$1,0),0),"")&amp;IFERROR(VLOOKUP(EH$2&amp;$A21,'UCL2'!$C:$F,MATCH("AWAY",'UCL2'!$C$1:$F$1,0),0),"")&amp;IFERROR(VLOOKUP(EH$2&amp;$A21,'UCL2'!$D:$E,MATCH("HOME",'UCL2'!$D$1:$E$1,0),0),"")&amp;IFERROR(VLOOKUP(EH$2&amp;$A21,'EU2'!$C:$F,MATCH("AWAY",'EU2'!$C$1:$F$1,0),0),"")&amp;IFERROR(VLOOKUP(EH$2&amp;$A21,'EU2'!$D:$E,MATCH("HOME",'EU2'!$D$1:$E$1,0),0),"")&amp;IFERROR(VLOOKUP(EH$2&amp;$A21,'EUC2'!$C:$F,MATCH("AWAY",'EUC2'!$C$1:$F$1,0),0),"")&amp;IFERROR(VLOOKUP(EH$2&amp;$A21,'EUC2'!$D:$E,MATCH("HOME",'EUC2'!$D$1:$E$1,0),0),"")</f>
        <v/>
      </c>
      <c r="EI21" s="25" t="str">
        <f>IFERROR(VLOOKUP(EI$2&amp;$B21,'FPL FIX2'!$N$1:$Q$400,MATCH("HOME",'FPL FIX2'!$N$1:$Q$1,0),0),"")&amp;IFERROR(VLOOKUP(EI$2&amp;$B21,'FPL FIX2'!$O$1:$P$400,MATCH("AWAY",'FPL FIX2'!$O$1:$P$1,0),0),"")&amp;IFERROR(VLOOKUP(EI$2&amp;$A21,'FA2'!$A:$D,MATCH("AWAY",'FA2'!$A$1:$D$1,0),0),"")&amp;IFERROR(VLOOKUP(EI$2&amp;$A21,'FA2'!$B:$C,MATCH("HOME",'FA2'!$B$1:$C$1,0),0),"")&amp;IFERROR(VLOOKUP(EI$2&amp;$A21,'EFL2'!$A:$D,MATCH("AWAY",'EFL2'!$A$1:$D$1,0),0),"")&amp;IFERROR(VLOOKUP(EI$2&amp;$A21,'EFL2'!$B:$C,MATCH("HOME",'EFL2'!$B$1:$C$1,0),0),"")&amp;IFERROR(VLOOKUP(EI$2&amp;$A21,'UCL2'!$C:$F,MATCH("AWAY",'UCL2'!$C$1:$F$1,0),0),"")&amp;IFERROR(VLOOKUP(EI$2&amp;$A21,'UCL2'!$D:$E,MATCH("HOME",'UCL2'!$D$1:$E$1,0),0),"")&amp;IFERROR(VLOOKUP(EI$2&amp;$A21,'EU2'!$C:$F,MATCH("AWAY",'EU2'!$C$1:$F$1,0),0),"")&amp;IFERROR(VLOOKUP(EI$2&amp;$A21,'EU2'!$D:$E,MATCH("HOME",'EU2'!$D$1:$E$1,0),0),"")&amp;IFERROR(VLOOKUP(EI$2&amp;$A21,'EUC2'!$C:$F,MATCH("AWAY",'EUC2'!$C$1:$F$1,0),0),"")&amp;IFERROR(VLOOKUP(EI$2&amp;$A21,'EUC2'!$D:$E,MATCH("HOME",'EUC2'!$D$1:$E$1,0),0),"")</f>
        <v/>
      </c>
      <c r="EJ21" s="25" t="str">
        <f>IFERROR(VLOOKUP(EJ$2&amp;$B21,'FPL FIX2'!$N$1:$Q$400,MATCH("HOME",'FPL FIX2'!$N$1:$Q$1,0),0),"")&amp;IFERROR(VLOOKUP(EJ$2&amp;$B21,'FPL FIX2'!$O$1:$P$400,MATCH("AWAY",'FPL FIX2'!$O$1:$P$1,0),0),"")&amp;IFERROR(VLOOKUP(EJ$2&amp;$A21,'FA2'!$A:$D,MATCH("AWAY",'FA2'!$A$1:$D$1,0),0),"")&amp;IFERROR(VLOOKUP(EJ$2&amp;$A21,'FA2'!$B:$C,MATCH("HOME",'FA2'!$B$1:$C$1,0),0),"")&amp;IFERROR(VLOOKUP(EJ$2&amp;$A21,'EFL2'!$A:$D,MATCH("AWAY",'EFL2'!$A$1:$D$1,0),0),"")&amp;IFERROR(VLOOKUP(EJ$2&amp;$A21,'EFL2'!$B:$C,MATCH("HOME",'EFL2'!$B$1:$C$1,0),0),"")&amp;IFERROR(VLOOKUP(EJ$2&amp;$A21,'UCL2'!$C:$F,MATCH("AWAY",'UCL2'!$C$1:$F$1,0),0),"")&amp;IFERROR(VLOOKUP(EJ$2&amp;$A21,'UCL2'!$D:$E,MATCH("HOME",'UCL2'!$D$1:$E$1,0),0),"")&amp;IFERROR(VLOOKUP(EJ$2&amp;$A21,'EU2'!$C:$F,MATCH("AWAY",'EU2'!$C$1:$F$1,0),0),"")&amp;IFERROR(VLOOKUP(EJ$2&amp;$A21,'EU2'!$D:$E,MATCH("HOME",'EU2'!$D$1:$E$1,0),0),"")&amp;IFERROR(VLOOKUP(EJ$2&amp;$A21,'EUC2'!$C:$F,MATCH("AWAY",'EUC2'!$C$1:$F$1,0),0),"")&amp;IFERROR(VLOOKUP(EJ$2&amp;$A21,'EUC2'!$D:$E,MATCH("HOME",'EUC2'!$D$1:$E$1,0),0),"")</f>
        <v/>
      </c>
      <c r="EK21" s="25" t="str">
        <f>IFERROR(VLOOKUP(EK$2&amp;$B21,'FPL FIX2'!$N$1:$Q$400,MATCH("HOME",'FPL FIX2'!$N$1:$Q$1,0),0),"")&amp;IFERROR(VLOOKUP(EK$2&amp;$B21,'FPL FIX2'!$O$1:$P$400,MATCH("AWAY",'FPL FIX2'!$O$1:$P$1,0),0),"")&amp;IFERROR(VLOOKUP(EK$2&amp;$A21,'FA2'!$A:$D,MATCH("AWAY",'FA2'!$A$1:$D$1,0),0),"")&amp;IFERROR(VLOOKUP(EK$2&amp;$A21,'FA2'!$B:$C,MATCH("HOME",'FA2'!$B$1:$C$1,0),0),"")&amp;IFERROR(VLOOKUP(EK$2&amp;$A21,'EFL2'!$A:$D,MATCH("AWAY",'EFL2'!$A$1:$D$1,0),0),"")&amp;IFERROR(VLOOKUP(EK$2&amp;$A21,'EFL2'!$B:$C,MATCH("HOME",'EFL2'!$B$1:$C$1,0),0),"")&amp;IFERROR(VLOOKUP(EK$2&amp;$A21,'UCL2'!$C:$F,MATCH("AWAY",'UCL2'!$C$1:$F$1,0),0),"")&amp;IFERROR(VLOOKUP(EK$2&amp;$A21,'UCL2'!$D:$E,MATCH("HOME",'UCL2'!$D$1:$E$1,0),0),"")&amp;IFERROR(VLOOKUP(EK$2&amp;$A21,'EU2'!$C:$F,MATCH("AWAY",'EU2'!$C$1:$F$1,0),0),"")&amp;IFERROR(VLOOKUP(EK$2&amp;$A21,'EU2'!$D:$E,MATCH("HOME",'EU2'!$D$1:$E$1,0),0),"")&amp;IFERROR(VLOOKUP(EK$2&amp;$A21,'EUC2'!$C:$F,MATCH("AWAY",'EUC2'!$C$1:$F$1,0),0),"")&amp;IFERROR(VLOOKUP(EK$2&amp;$A21,'EUC2'!$D:$E,MATCH("HOME",'EUC2'!$D$1:$E$1,0),0),"")</f>
        <v/>
      </c>
      <c r="EL21" s="25" t="str">
        <f>IFERROR(VLOOKUP(EL$2&amp;$B21,'FPL FIX2'!$N$1:$Q$400,MATCH("HOME",'FPL FIX2'!$N$1:$Q$1,0),0),"")&amp;IFERROR(VLOOKUP(EL$2&amp;$B21,'FPL FIX2'!$O$1:$P$400,MATCH("AWAY",'FPL FIX2'!$O$1:$P$1,0),0),"")&amp;IFERROR(VLOOKUP(EL$2&amp;$A21,'FA2'!$A:$D,MATCH("AWAY",'FA2'!$A$1:$D$1,0),0),"")&amp;IFERROR(VLOOKUP(EL$2&amp;$A21,'FA2'!$B:$C,MATCH("HOME",'FA2'!$B$1:$C$1,0),0),"")&amp;IFERROR(VLOOKUP(EL$2&amp;$A21,'EFL2'!$A:$D,MATCH("AWAY",'EFL2'!$A$1:$D$1,0),0),"")&amp;IFERROR(VLOOKUP(EL$2&amp;$A21,'EFL2'!$B:$C,MATCH("HOME",'EFL2'!$B$1:$C$1,0),0),"")&amp;IFERROR(VLOOKUP(EL$2&amp;$A21,'UCL2'!$C:$F,MATCH("AWAY",'UCL2'!$C$1:$F$1,0),0),"")&amp;IFERROR(VLOOKUP(EL$2&amp;$A21,'UCL2'!$D:$E,MATCH("HOME",'UCL2'!$D$1:$E$1,0),0),"")&amp;IFERROR(VLOOKUP(EL$2&amp;$A21,'EU2'!$C:$F,MATCH("AWAY",'EU2'!$C$1:$F$1,0),0),"")&amp;IFERROR(VLOOKUP(EL$2&amp;$A21,'EU2'!$D:$E,MATCH("HOME",'EU2'!$D$1:$E$1,0),0),"")&amp;IFERROR(VLOOKUP(EL$2&amp;$A21,'EUC2'!$C:$F,MATCH("AWAY",'EUC2'!$C$1:$F$1,0),0),"")&amp;IFERROR(VLOOKUP(EL$2&amp;$A21,'EUC2'!$D:$E,MATCH("HOME",'EUC2'!$D$1:$E$1,0),0),"")</f>
        <v/>
      </c>
      <c r="EM21" s="25" t="str">
        <f>IFERROR(VLOOKUP(EM$2&amp;$B21,'FPL FIX2'!$N$1:$Q$400,MATCH("HOME",'FPL FIX2'!$N$1:$Q$1,0),0),"")&amp;IFERROR(VLOOKUP(EM$2&amp;$B21,'FPL FIX2'!$O$1:$P$400,MATCH("AWAY",'FPL FIX2'!$O$1:$P$1,0),0),"")&amp;IFERROR(VLOOKUP(EM$2&amp;$A21,'FA2'!$A:$D,MATCH("AWAY",'FA2'!$A$1:$D$1,0),0),"")&amp;IFERROR(VLOOKUP(EM$2&amp;$A21,'FA2'!$B:$C,MATCH("HOME",'FA2'!$B$1:$C$1,0),0),"")&amp;IFERROR(VLOOKUP(EM$2&amp;$A21,'EFL2'!$A:$D,MATCH("AWAY",'EFL2'!$A$1:$D$1,0),0),"")&amp;IFERROR(VLOOKUP(EM$2&amp;$A21,'EFL2'!$B:$C,MATCH("HOME",'EFL2'!$B$1:$C$1,0),0),"")&amp;IFERROR(VLOOKUP(EM$2&amp;$A21,'UCL2'!$C:$F,MATCH("AWAY",'UCL2'!$C$1:$F$1,0),0),"")&amp;IFERROR(VLOOKUP(EM$2&amp;$A21,'UCL2'!$D:$E,MATCH("HOME",'UCL2'!$D$1:$E$1,0),0),"")&amp;IFERROR(VLOOKUP(EM$2&amp;$A21,'EU2'!$C:$F,MATCH("AWAY",'EU2'!$C$1:$F$1,0),0),"")&amp;IFERROR(VLOOKUP(EM$2&amp;$A21,'EU2'!$D:$E,MATCH("HOME",'EU2'!$D$1:$E$1,0),0),"")&amp;IFERROR(VLOOKUP(EM$2&amp;$A21,'EUC2'!$C:$F,MATCH("AWAY",'EUC2'!$C$1:$F$1,0),0),"")&amp;IFERROR(VLOOKUP(EM$2&amp;$A21,'EUC2'!$D:$E,MATCH("HOME",'EUC2'!$D$1:$E$1,0),0),"")</f>
        <v/>
      </c>
      <c r="EN21" s="25" t="str">
        <f>IFERROR(VLOOKUP(EN$2&amp;$B21,'FPL FIX2'!$N$1:$Q$400,MATCH("HOME",'FPL FIX2'!$N$1:$Q$1,0),0),"")&amp;IFERROR(VLOOKUP(EN$2&amp;$B21,'FPL FIX2'!$O$1:$P$400,MATCH("AWAY",'FPL FIX2'!$O$1:$P$1,0),0),"")&amp;IFERROR(VLOOKUP(EN$2&amp;$A21,'FA2'!$A:$D,MATCH("AWAY",'FA2'!$A$1:$D$1,0),0),"")&amp;IFERROR(VLOOKUP(EN$2&amp;$A21,'FA2'!$B:$C,MATCH("HOME",'FA2'!$B$1:$C$1,0),0),"")&amp;IFERROR(VLOOKUP(EN$2&amp;$A21,'EFL2'!$A:$D,MATCH("AWAY",'EFL2'!$A$1:$D$1,0),0),"")&amp;IFERROR(VLOOKUP(EN$2&amp;$A21,'EFL2'!$B:$C,MATCH("HOME",'EFL2'!$B$1:$C$1,0),0),"")&amp;IFERROR(VLOOKUP(EN$2&amp;$A21,'UCL2'!$C:$F,MATCH("AWAY",'UCL2'!$C$1:$F$1,0),0),"")&amp;IFERROR(VLOOKUP(EN$2&amp;$A21,'UCL2'!$D:$E,MATCH("HOME",'UCL2'!$D$1:$E$1,0),0),"")&amp;IFERROR(VLOOKUP(EN$2&amp;$A21,'EU2'!$C:$F,MATCH("AWAY",'EU2'!$C$1:$F$1,0),0),"")&amp;IFERROR(VLOOKUP(EN$2&amp;$A21,'EU2'!$D:$E,MATCH("HOME",'EU2'!$D$1:$E$1,0),0),"")&amp;IFERROR(VLOOKUP(EN$2&amp;$A21,'EUC2'!$C:$F,MATCH("AWAY",'EUC2'!$C$1:$F$1,0),0),"")&amp;IFERROR(VLOOKUP(EN$2&amp;$A21,'EUC2'!$D:$E,MATCH("HOME",'EUC2'!$D$1:$E$1,0),0),"")</f>
        <v/>
      </c>
      <c r="EO21" s="25" t="str">
        <f>IFERROR(VLOOKUP(EO$2&amp;$B21,'FPL FIX2'!$N$1:$Q$400,MATCH("HOME",'FPL FIX2'!$N$1:$Q$1,0),0),"")&amp;IFERROR(VLOOKUP(EO$2&amp;$B21,'FPL FIX2'!$O$1:$P$400,MATCH("AWAY",'FPL FIX2'!$O$1:$P$1,0),0),"")&amp;IFERROR(VLOOKUP(EO$2&amp;$A21,'FA2'!$A:$D,MATCH("AWAY",'FA2'!$A$1:$D$1,0),0),"")&amp;IFERROR(VLOOKUP(EO$2&amp;$A21,'FA2'!$B:$C,MATCH("HOME",'FA2'!$B$1:$C$1,0),0),"")&amp;IFERROR(VLOOKUP(EO$2&amp;$A21,'EFL2'!$A:$D,MATCH("AWAY",'EFL2'!$A$1:$D$1,0),0),"")&amp;IFERROR(VLOOKUP(EO$2&amp;$A21,'EFL2'!$B:$C,MATCH("HOME",'EFL2'!$B$1:$C$1,0),0),"")&amp;IFERROR(VLOOKUP(EO$2&amp;$A21,'UCL2'!$C:$F,MATCH("AWAY",'UCL2'!$C$1:$F$1,0),0),"")&amp;IFERROR(VLOOKUP(EO$2&amp;$A21,'UCL2'!$D:$E,MATCH("HOME",'UCL2'!$D$1:$E$1,0),0),"")&amp;IFERROR(VLOOKUP(EO$2&amp;$A21,'EU2'!$C:$F,MATCH("AWAY",'EU2'!$C$1:$F$1,0),0),"")&amp;IFERROR(VLOOKUP(EO$2&amp;$A21,'EU2'!$D:$E,MATCH("HOME",'EU2'!$D$1:$E$1,0),0),"")&amp;IFERROR(VLOOKUP(EO$2&amp;$A21,'EUC2'!$C:$F,MATCH("AWAY",'EUC2'!$C$1:$F$1,0),0),"")&amp;IFERROR(VLOOKUP(EO$2&amp;$A21,'EUC2'!$D:$E,MATCH("HOME",'EUC2'!$D$1:$E$1,0),0),"")</f>
        <v/>
      </c>
      <c r="EP21" s="25" t="str">
        <f>IFERROR(VLOOKUP(EP$2&amp;$B21,'FPL FIX2'!$N$1:$Q$400,MATCH("HOME",'FPL FIX2'!$N$1:$Q$1,0),0),"")&amp;IFERROR(VLOOKUP(EP$2&amp;$B21,'FPL FIX2'!$O$1:$P$400,MATCH("AWAY",'FPL FIX2'!$O$1:$P$1,0),0),"")&amp;IFERROR(VLOOKUP(EP$2&amp;$A21,'FA2'!$A:$D,MATCH("AWAY",'FA2'!$A$1:$D$1,0),0),"")&amp;IFERROR(VLOOKUP(EP$2&amp;$A21,'FA2'!$B:$C,MATCH("HOME",'FA2'!$B$1:$C$1,0),0),"")&amp;IFERROR(VLOOKUP(EP$2&amp;$A21,'EFL2'!$A:$D,MATCH("AWAY",'EFL2'!$A$1:$D$1,0),0),"")&amp;IFERROR(VLOOKUP(EP$2&amp;$A21,'EFL2'!$B:$C,MATCH("HOME",'EFL2'!$B$1:$C$1,0),0),"")&amp;IFERROR(VLOOKUP(EP$2&amp;$A21,'UCL2'!$C:$F,MATCH("AWAY",'UCL2'!$C$1:$F$1,0),0),"")&amp;IFERROR(VLOOKUP(EP$2&amp;$A21,'UCL2'!$D:$E,MATCH("HOME",'UCL2'!$D$1:$E$1,0),0),"")&amp;IFERROR(VLOOKUP(EP$2&amp;$A21,'EU2'!$C:$F,MATCH("AWAY",'EU2'!$C$1:$F$1,0),0),"")&amp;IFERROR(VLOOKUP(EP$2&amp;$A21,'EU2'!$D:$E,MATCH("HOME",'EU2'!$D$1:$E$1,0),0),"")&amp;IFERROR(VLOOKUP(EP$2&amp;$A21,'EUC2'!$C:$F,MATCH("AWAY",'EUC2'!$C$1:$F$1,0),0),"")&amp;IFERROR(VLOOKUP(EP$2&amp;$A21,'EUC2'!$D:$E,MATCH("HOME",'EUC2'!$D$1:$E$1,0),0),"")</f>
        <v/>
      </c>
      <c r="EQ21" s="25" t="str">
        <f>IFERROR(VLOOKUP(EQ$2&amp;$B21,'FPL FIX2'!$N$1:$Q$400,MATCH("HOME",'FPL FIX2'!$N$1:$Q$1,0),0),"")&amp;IFERROR(VLOOKUP(EQ$2&amp;$B21,'FPL FIX2'!$O$1:$P$400,MATCH("AWAY",'FPL FIX2'!$O$1:$P$1,0),0),"")&amp;IFERROR(VLOOKUP(EQ$2&amp;$A21,'FA2'!$A:$D,MATCH("AWAY",'FA2'!$A$1:$D$1,0),0),"")&amp;IFERROR(VLOOKUP(EQ$2&amp;$A21,'FA2'!$B:$C,MATCH("HOME",'FA2'!$B$1:$C$1,0),0),"")&amp;IFERROR(VLOOKUP(EQ$2&amp;$A21,'EFL2'!$A:$D,MATCH("AWAY",'EFL2'!$A$1:$D$1,0),0),"")&amp;IFERROR(VLOOKUP(EQ$2&amp;$A21,'EFL2'!$B:$C,MATCH("HOME",'EFL2'!$B$1:$C$1,0),0),"")&amp;IFERROR(VLOOKUP(EQ$2&amp;$A21,'UCL2'!$C:$F,MATCH("AWAY",'UCL2'!$C$1:$F$1,0),0),"")&amp;IFERROR(VLOOKUP(EQ$2&amp;$A21,'UCL2'!$D:$E,MATCH("HOME",'UCL2'!$D$1:$E$1,0),0),"")&amp;IFERROR(VLOOKUP(EQ$2&amp;$A21,'EU2'!$C:$F,MATCH("AWAY",'EU2'!$C$1:$F$1,0),0),"")&amp;IFERROR(VLOOKUP(EQ$2&amp;$A21,'EU2'!$D:$E,MATCH("HOME",'EU2'!$D$1:$E$1,0),0),"")&amp;IFERROR(VLOOKUP(EQ$2&amp;$A21,'EUC2'!$C:$F,MATCH("AWAY",'EUC2'!$C$1:$F$1,0),0),"")&amp;IFERROR(VLOOKUP(EQ$2&amp;$A21,'EUC2'!$D:$E,MATCH("HOME",'EUC2'!$D$1:$E$1,0),0),"")</f>
        <v/>
      </c>
      <c r="ER21" s="25" t="str">
        <f>IFERROR(VLOOKUP(ER$2&amp;$B21,'FPL FIX2'!$N$1:$Q$400,MATCH("HOME",'FPL FIX2'!$N$1:$Q$1,0),0),"")&amp;IFERROR(VLOOKUP(ER$2&amp;$B21,'FPL FIX2'!$O$1:$P$400,MATCH("AWAY",'FPL FIX2'!$O$1:$P$1,0),0),"")&amp;IFERROR(VLOOKUP(ER$2&amp;$A21,'FA2'!$A:$D,MATCH("AWAY",'FA2'!$A$1:$D$1,0),0),"")&amp;IFERROR(VLOOKUP(ER$2&amp;$A21,'FA2'!$B:$C,MATCH("HOME",'FA2'!$B$1:$C$1,0),0),"")&amp;IFERROR(VLOOKUP(ER$2&amp;$A21,'EFL2'!$A:$D,MATCH("AWAY",'EFL2'!$A$1:$D$1,0),0),"")&amp;IFERROR(VLOOKUP(ER$2&amp;$A21,'EFL2'!$B:$C,MATCH("HOME",'EFL2'!$B$1:$C$1,0),0),"")&amp;IFERROR(VLOOKUP(ER$2&amp;$A21,'UCL2'!$C:$F,MATCH("AWAY",'UCL2'!$C$1:$F$1,0),0),"")&amp;IFERROR(VLOOKUP(ER$2&amp;$A21,'UCL2'!$D:$E,MATCH("HOME",'UCL2'!$D$1:$E$1,0),0),"")&amp;IFERROR(VLOOKUP(ER$2&amp;$A21,'EU2'!$C:$F,MATCH("AWAY",'EU2'!$C$1:$F$1,0),0),"")&amp;IFERROR(VLOOKUP(ER$2&amp;$A21,'EU2'!$D:$E,MATCH("HOME",'EU2'!$D$1:$E$1,0),0),"")&amp;IFERROR(VLOOKUP(ER$2&amp;$A21,'EUC2'!$C:$F,MATCH("AWAY",'EUC2'!$C$1:$F$1,0),0),"")&amp;IFERROR(VLOOKUP(ER$2&amp;$A21,'EUC2'!$D:$E,MATCH("HOME",'EUC2'!$D$1:$E$1,0),0),"")</f>
        <v/>
      </c>
      <c r="ES21" s="25" t="str">
        <f>IFERROR(VLOOKUP(ES$2&amp;$B21,'FPL FIX2'!$N$1:$Q$400,MATCH("HOME",'FPL FIX2'!$N$1:$Q$1,0),0),"")&amp;IFERROR(VLOOKUP(ES$2&amp;$B21,'FPL FIX2'!$O$1:$P$400,MATCH("AWAY",'FPL FIX2'!$O$1:$P$1,0),0),"")&amp;IFERROR(VLOOKUP(ES$2&amp;$A21,'FA2'!$A:$D,MATCH("AWAY",'FA2'!$A$1:$D$1,0),0),"")&amp;IFERROR(VLOOKUP(ES$2&amp;$A21,'FA2'!$B:$C,MATCH("HOME",'FA2'!$B$1:$C$1,0),0),"")&amp;IFERROR(VLOOKUP(ES$2&amp;$A21,'EFL2'!$A:$D,MATCH("AWAY",'EFL2'!$A$1:$D$1,0),0),"")&amp;IFERROR(VLOOKUP(ES$2&amp;$A21,'EFL2'!$B:$C,MATCH("HOME",'EFL2'!$B$1:$C$1,0),0),"")&amp;IFERROR(VLOOKUP(ES$2&amp;$A21,'UCL2'!$C:$F,MATCH("AWAY",'UCL2'!$C$1:$F$1,0),0),"")&amp;IFERROR(VLOOKUP(ES$2&amp;$A21,'UCL2'!$D:$E,MATCH("HOME",'UCL2'!$D$1:$E$1,0),0),"")&amp;IFERROR(VLOOKUP(ES$2&amp;$A21,'EU2'!$C:$F,MATCH("AWAY",'EU2'!$C$1:$F$1,0),0),"")&amp;IFERROR(VLOOKUP(ES$2&amp;$A21,'EU2'!$D:$E,MATCH("HOME",'EU2'!$D$1:$E$1,0),0),"")&amp;IFERROR(VLOOKUP(ES$2&amp;$A21,'EUC2'!$C:$F,MATCH("AWAY",'EUC2'!$C$1:$F$1,0),0),"")&amp;IFERROR(VLOOKUP(ES$2&amp;$A21,'EUC2'!$D:$E,MATCH("HOME",'EUC2'!$D$1:$E$1,0),0),"")</f>
        <v/>
      </c>
      <c r="ET21" s="25" t="str">
        <f>IFERROR(VLOOKUP(ET$2&amp;$B21,'FPL FIX2'!$N$1:$Q$400,MATCH("HOME",'FPL FIX2'!$N$1:$Q$1,0),0),"")&amp;IFERROR(VLOOKUP(ET$2&amp;$B21,'FPL FIX2'!$O$1:$P$400,MATCH("AWAY",'FPL FIX2'!$O$1:$P$1,0),0),"")&amp;IFERROR(VLOOKUP(ET$2&amp;$A21,'FA2'!$A:$D,MATCH("AWAY",'FA2'!$A$1:$D$1,0),0),"")&amp;IFERROR(VLOOKUP(ET$2&amp;$A21,'FA2'!$B:$C,MATCH("HOME",'FA2'!$B$1:$C$1,0),0),"")&amp;IFERROR(VLOOKUP(ET$2&amp;$A21,'EFL2'!$A:$D,MATCH("AWAY",'EFL2'!$A$1:$D$1,0),0),"")&amp;IFERROR(VLOOKUP(ET$2&amp;$A21,'EFL2'!$B:$C,MATCH("HOME",'EFL2'!$B$1:$C$1,0),0),"")&amp;IFERROR(VLOOKUP(ET$2&amp;$A21,'UCL2'!$C:$F,MATCH("AWAY",'UCL2'!$C$1:$F$1,0),0),"")&amp;IFERROR(VLOOKUP(ET$2&amp;$A21,'UCL2'!$D:$E,MATCH("HOME",'UCL2'!$D$1:$E$1,0),0),"")&amp;IFERROR(VLOOKUP(ET$2&amp;$A21,'EU2'!$C:$F,MATCH("AWAY",'EU2'!$C$1:$F$1,0),0),"")&amp;IFERROR(VLOOKUP(ET$2&amp;$A21,'EU2'!$D:$E,MATCH("HOME",'EU2'!$D$1:$E$1,0),0),"")&amp;IFERROR(VLOOKUP(ET$2&amp;$A21,'EUC2'!$C:$F,MATCH("AWAY",'EUC2'!$C$1:$F$1,0),0),"")&amp;IFERROR(VLOOKUP(ET$2&amp;$A21,'EUC2'!$D:$E,MATCH("HOME",'EUC2'!$D$1:$E$1,0),0),"")</f>
        <v>bre</v>
      </c>
      <c r="EU21" s="25" t="str">
        <f>IFERROR(VLOOKUP(EU$2&amp;$B21,'FPL FIX2'!$N$1:$Q$400,MATCH("HOME",'FPL FIX2'!$N$1:$Q$1,0),0),"")&amp;IFERROR(VLOOKUP(EU$2&amp;$B21,'FPL FIX2'!$O$1:$P$400,MATCH("AWAY",'FPL FIX2'!$O$1:$P$1,0),0),"")&amp;IFERROR(VLOOKUP(EU$2&amp;$A21,'FA2'!$A:$D,MATCH("AWAY",'FA2'!$A$1:$D$1,0),0),"")&amp;IFERROR(VLOOKUP(EU$2&amp;$A21,'FA2'!$B:$C,MATCH("HOME",'FA2'!$B$1:$C$1,0),0),"")&amp;IFERROR(VLOOKUP(EU$2&amp;$A21,'EFL2'!$A:$D,MATCH("AWAY",'EFL2'!$A$1:$D$1,0),0),"")&amp;IFERROR(VLOOKUP(EU$2&amp;$A21,'EFL2'!$B:$C,MATCH("HOME",'EFL2'!$B$1:$C$1,0),0),"")&amp;IFERROR(VLOOKUP(EU$2&amp;$A21,'UCL2'!$C:$F,MATCH("AWAY",'UCL2'!$C$1:$F$1,0),0),"")&amp;IFERROR(VLOOKUP(EU$2&amp;$A21,'UCL2'!$D:$E,MATCH("HOME",'UCL2'!$D$1:$E$1,0),0),"")&amp;IFERROR(VLOOKUP(EU$2&amp;$A21,'EU2'!$C:$F,MATCH("AWAY",'EU2'!$C$1:$F$1,0),0),"")&amp;IFERROR(VLOOKUP(EU$2&amp;$A21,'EU2'!$D:$E,MATCH("HOME",'EU2'!$D$1:$E$1,0),0),"")&amp;IFERROR(VLOOKUP(EU$2&amp;$A21,'EUC2'!$C:$F,MATCH("AWAY",'EUC2'!$C$1:$F$1,0),0),"")&amp;IFERROR(VLOOKUP(EU$2&amp;$A21,'EUC2'!$D:$E,MATCH("HOME",'EUC2'!$D$1:$E$1,0),0),"")</f>
        <v/>
      </c>
      <c r="EV21" s="25" t="str">
        <f>IFERROR(VLOOKUP(EV$2&amp;$B21,'FPL FIX2'!$N$1:$Q$400,MATCH("HOME",'FPL FIX2'!$N$1:$Q$1,0),0),"")&amp;IFERROR(VLOOKUP(EV$2&amp;$B21,'FPL FIX2'!$O$1:$P$400,MATCH("AWAY",'FPL FIX2'!$O$1:$P$1,0),0),"")&amp;IFERROR(VLOOKUP(EV$2&amp;$A21,'FA2'!$A:$D,MATCH("AWAY",'FA2'!$A$1:$D$1,0),0),"")&amp;IFERROR(VLOOKUP(EV$2&amp;$A21,'FA2'!$B:$C,MATCH("HOME",'FA2'!$B$1:$C$1,0),0),"")&amp;IFERROR(VLOOKUP(EV$2&amp;$A21,'EFL2'!$A:$D,MATCH("AWAY",'EFL2'!$A$1:$D$1,0),0),"")&amp;IFERROR(VLOOKUP(EV$2&amp;$A21,'EFL2'!$B:$C,MATCH("HOME",'EFL2'!$B$1:$C$1,0),0),"")&amp;IFERROR(VLOOKUP(EV$2&amp;$A21,'UCL2'!$C:$F,MATCH("AWAY",'UCL2'!$C$1:$F$1,0),0),"")&amp;IFERROR(VLOOKUP(EV$2&amp;$A21,'UCL2'!$D:$E,MATCH("HOME",'UCL2'!$D$1:$E$1,0),0),"")&amp;IFERROR(VLOOKUP(EV$2&amp;$A21,'EU2'!$C:$F,MATCH("AWAY",'EU2'!$C$1:$F$1,0),0),"")&amp;IFERROR(VLOOKUP(EV$2&amp;$A21,'EU2'!$D:$E,MATCH("HOME",'EU2'!$D$1:$E$1,0),0),"")&amp;IFERROR(VLOOKUP(EV$2&amp;$A21,'EUC2'!$C:$F,MATCH("AWAY",'EUC2'!$C$1:$F$1,0),0),"")&amp;IFERROR(VLOOKUP(EV$2&amp;$A21,'EUC2'!$D:$E,MATCH("HOME",'EUC2'!$D$1:$E$1,0),0),"")</f>
        <v/>
      </c>
      <c r="EW21" s="25" t="str">
        <f>IFERROR(VLOOKUP(EW$2&amp;$B21,'FPL FIX2'!$N$1:$Q$400,MATCH("HOME",'FPL FIX2'!$N$1:$Q$1,0),0),"")&amp;IFERROR(VLOOKUP(EW$2&amp;$B21,'FPL FIX2'!$O$1:$P$400,MATCH("AWAY",'FPL FIX2'!$O$1:$P$1,0),0),"")&amp;IFERROR(VLOOKUP(EW$2&amp;$A21,'FA2'!$A:$D,MATCH("AWAY",'FA2'!$A$1:$D$1,0),0),"")&amp;IFERROR(VLOOKUP(EW$2&amp;$A21,'FA2'!$B:$C,MATCH("HOME",'FA2'!$B$1:$C$1,0),0),"")&amp;IFERROR(VLOOKUP(EW$2&amp;$A21,'EFL2'!$A:$D,MATCH("AWAY",'EFL2'!$A$1:$D$1,0),0),"")&amp;IFERROR(VLOOKUP(EW$2&amp;$A21,'EFL2'!$B:$C,MATCH("HOME",'EFL2'!$B$1:$C$1,0),0),"")&amp;IFERROR(VLOOKUP(EW$2&amp;$A21,'UCL2'!$C:$F,MATCH("AWAY",'UCL2'!$C$1:$F$1,0),0),"")&amp;IFERROR(VLOOKUP(EW$2&amp;$A21,'UCL2'!$D:$E,MATCH("HOME",'UCL2'!$D$1:$E$1,0),0),"")&amp;IFERROR(VLOOKUP(EW$2&amp;$A21,'EU2'!$C:$F,MATCH("AWAY",'EU2'!$C$1:$F$1,0),0),"")&amp;IFERROR(VLOOKUP(EW$2&amp;$A21,'EU2'!$D:$E,MATCH("HOME",'EU2'!$D$1:$E$1,0),0),"")&amp;IFERROR(VLOOKUP(EW$2&amp;$A21,'EUC2'!$C:$F,MATCH("AWAY",'EUC2'!$C$1:$F$1,0),0),"")&amp;IFERROR(VLOOKUP(EW$2&amp;$A21,'EUC2'!$D:$E,MATCH("HOME",'EUC2'!$D$1:$E$1,0),0),"")</f>
        <v/>
      </c>
      <c r="EX21" s="25" t="str">
        <f>IFERROR(VLOOKUP(EX$2&amp;$B21,'FPL FIX2'!$N$1:$Q$400,MATCH("HOME",'FPL FIX2'!$N$1:$Q$1,0),0),"")&amp;IFERROR(VLOOKUP(EX$2&amp;$B21,'FPL FIX2'!$O$1:$P$400,MATCH("AWAY",'FPL FIX2'!$O$1:$P$1,0),0),"")&amp;IFERROR(VLOOKUP(EX$2&amp;$A21,'FA2'!$A:$D,MATCH("AWAY",'FA2'!$A$1:$D$1,0),0),"")&amp;IFERROR(VLOOKUP(EX$2&amp;$A21,'FA2'!$B:$C,MATCH("HOME",'FA2'!$B$1:$C$1,0),0),"")&amp;IFERROR(VLOOKUP(EX$2&amp;$A21,'EFL2'!$A:$D,MATCH("AWAY",'EFL2'!$A$1:$D$1,0),0),"")&amp;IFERROR(VLOOKUP(EX$2&amp;$A21,'EFL2'!$B:$C,MATCH("HOME",'EFL2'!$B$1:$C$1,0),0),"")&amp;IFERROR(VLOOKUP(EX$2&amp;$A21,'UCL2'!$C:$F,MATCH("AWAY",'UCL2'!$C$1:$F$1,0),0),"")&amp;IFERROR(VLOOKUP(EX$2&amp;$A21,'UCL2'!$D:$E,MATCH("HOME",'UCL2'!$D$1:$E$1,0),0),"")&amp;IFERROR(VLOOKUP(EX$2&amp;$A21,'EU2'!$C:$F,MATCH("AWAY",'EU2'!$C$1:$F$1,0),0),"")&amp;IFERROR(VLOOKUP(EX$2&amp;$A21,'EU2'!$D:$E,MATCH("HOME",'EU2'!$D$1:$E$1,0),0),"")&amp;IFERROR(VLOOKUP(EX$2&amp;$A21,'EUC2'!$C:$F,MATCH("AWAY",'EUC2'!$C$1:$F$1,0),0),"")&amp;IFERROR(VLOOKUP(EX$2&amp;$A21,'EUC2'!$D:$E,MATCH("HOME",'EUC2'!$D$1:$E$1,0),0),"")</f>
        <v/>
      </c>
      <c r="EY21" s="25" t="str">
        <f>IFERROR(VLOOKUP(EY$2&amp;$B21,'FPL FIX2'!$N$1:$Q$400,MATCH("HOME",'FPL FIX2'!$N$1:$Q$1,0),0),"")&amp;IFERROR(VLOOKUP(EY$2&amp;$B21,'FPL FIX2'!$O$1:$P$400,MATCH("AWAY",'FPL FIX2'!$O$1:$P$1,0),0),"")&amp;IFERROR(VLOOKUP(EY$2&amp;$A21,'FA2'!$A:$D,MATCH("AWAY",'FA2'!$A$1:$D$1,0),0),"")&amp;IFERROR(VLOOKUP(EY$2&amp;$A21,'FA2'!$B:$C,MATCH("HOME",'FA2'!$B$1:$C$1,0),0),"")&amp;IFERROR(VLOOKUP(EY$2&amp;$A21,'EFL2'!$A:$D,MATCH("AWAY",'EFL2'!$A$1:$D$1,0),0),"")&amp;IFERROR(VLOOKUP(EY$2&amp;$A21,'EFL2'!$B:$C,MATCH("HOME",'EFL2'!$B$1:$C$1,0),0),"")&amp;IFERROR(VLOOKUP(EY$2&amp;$A21,'UCL2'!$C:$F,MATCH("AWAY",'UCL2'!$C$1:$F$1,0),0),"")&amp;IFERROR(VLOOKUP(EY$2&amp;$A21,'UCL2'!$D:$E,MATCH("HOME",'UCL2'!$D$1:$E$1,0),0),"")&amp;IFERROR(VLOOKUP(EY$2&amp;$A21,'EU2'!$C:$F,MATCH("AWAY",'EU2'!$C$1:$F$1,0),0),"")&amp;IFERROR(VLOOKUP(EY$2&amp;$A21,'EU2'!$D:$E,MATCH("HOME",'EU2'!$D$1:$E$1,0),0),"")&amp;IFERROR(VLOOKUP(EY$2&amp;$A21,'EUC2'!$C:$F,MATCH("AWAY",'EUC2'!$C$1:$F$1,0),0),"")&amp;IFERROR(VLOOKUP(EY$2&amp;$A21,'EUC2'!$D:$E,MATCH("HOME",'EUC2'!$D$1:$E$1,0),0),"")</f>
        <v/>
      </c>
      <c r="EZ21" s="25" t="str">
        <f>IFERROR(VLOOKUP(EZ$2&amp;$B21,'FPL FIX2'!$N$1:$Q$400,MATCH("HOME",'FPL FIX2'!$N$1:$Q$1,0),0),"")&amp;IFERROR(VLOOKUP(EZ$2&amp;$B21,'FPL FIX2'!$O$1:$P$400,MATCH("AWAY",'FPL FIX2'!$O$1:$P$1,0),0),"")&amp;IFERROR(VLOOKUP(EZ$2&amp;$A21,'FA2'!$A:$D,MATCH("AWAY",'FA2'!$A$1:$D$1,0),0),"")&amp;IFERROR(VLOOKUP(EZ$2&amp;$A21,'FA2'!$B:$C,MATCH("HOME",'FA2'!$B$1:$C$1,0),0),"")&amp;IFERROR(VLOOKUP(EZ$2&amp;$A21,'EFL2'!$A:$D,MATCH("AWAY",'EFL2'!$A$1:$D$1,0),0),"")&amp;IFERROR(VLOOKUP(EZ$2&amp;$A21,'EFL2'!$B:$C,MATCH("HOME",'EFL2'!$B$1:$C$1,0),0),"")&amp;IFERROR(VLOOKUP(EZ$2&amp;$A21,'UCL2'!$C:$F,MATCH("AWAY",'UCL2'!$C$1:$F$1,0),0),"")&amp;IFERROR(VLOOKUP(EZ$2&amp;$A21,'UCL2'!$D:$E,MATCH("HOME",'UCL2'!$D$1:$E$1,0),0),"")&amp;IFERROR(VLOOKUP(EZ$2&amp;$A21,'EU2'!$C:$F,MATCH("AWAY",'EU2'!$C$1:$F$1,0),0),"")&amp;IFERROR(VLOOKUP(EZ$2&amp;$A21,'EU2'!$D:$E,MATCH("HOME",'EU2'!$D$1:$E$1,0),0),"")&amp;IFERROR(VLOOKUP(EZ$2&amp;$A21,'EUC2'!$C:$F,MATCH("AWAY",'EUC2'!$C$1:$F$1,0),0),"")&amp;IFERROR(VLOOKUP(EZ$2&amp;$A21,'EUC2'!$D:$E,MATCH("HOME",'EUC2'!$D$1:$E$1,0),0),"")</f>
        <v>AVL</v>
      </c>
      <c r="FA21" s="25" t="str">
        <f>IFERROR(VLOOKUP(FA$2&amp;$B21,'FPL FIX2'!$N$1:$Q$400,MATCH("HOME",'FPL FIX2'!$N$1:$Q$1,0),0),"")&amp;IFERROR(VLOOKUP(FA$2&amp;$B21,'FPL FIX2'!$O$1:$P$400,MATCH("AWAY",'FPL FIX2'!$O$1:$P$1,0),0),"")&amp;IFERROR(VLOOKUP(FA$2&amp;$A21,'FA2'!$A:$D,MATCH("AWAY",'FA2'!$A$1:$D$1,0),0),"")&amp;IFERROR(VLOOKUP(FA$2&amp;$A21,'FA2'!$B:$C,MATCH("HOME",'FA2'!$B$1:$C$1,0),0),"")&amp;IFERROR(VLOOKUP(FA$2&amp;$A21,'EFL2'!$A:$D,MATCH("AWAY",'EFL2'!$A$1:$D$1,0),0),"")&amp;IFERROR(VLOOKUP(FA$2&amp;$A21,'EFL2'!$B:$C,MATCH("HOME",'EFL2'!$B$1:$C$1,0),0),"")&amp;IFERROR(VLOOKUP(FA$2&amp;$A21,'UCL2'!$C:$F,MATCH("AWAY",'UCL2'!$C$1:$F$1,0),0),"")&amp;IFERROR(VLOOKUP(FA$2&amp;$A21,'UCL2'!$D:$E,MATCH("HOME",'UCL2'!$D$1:$E$1,0),0),"")&amp;IFERROR(VLOOKUP(FA$2&amp;$A21,'EU2'!$C:$F,MATCH("AWAY",'EU2'!$C$1:$F$1,0),0),"")&amp;IFERROR(VLOOKUP(FA$2&amp;$A21,'EU2'!$D:$E,MATCH("HOME",'EU2'!$D$1:$E$1,0),0),"")&amp;IFERROR(VLOOKUP(FA$2&amp;$A21,'EUC2'!$C:$F,MATCH("AWAY",'EUC2'!$C$1:$F$1,0),0),"")&amp;IFERROR(VLOOKUP(FA$2&amp;$A21,'EUC2'!$D:$E,MATCH("HOME",'EUC2'!$D$1:$E$1,0),0),"")</f>
        <v/>
      </c>
      <c r="FB21" s="25" t="str">
        <f>IFERROR(VLOOKUP(FB$2&amp;$B21,'FPL FIX2'!$N$1:$Q$400,MATCH("HOME",'FPL FIX2'!$N$1:$Q$1,0),0),"")&amp;IFERROR(VLOOKUP(FB$2&amp;$B21,'FPL FIX2'!$O$1:$P$400,MATCH("AWAY",'FPL FIX2'!$O$1:$P$1,0),0),"")&amp;IFERROR(VLOOKUP(FB$2&amp;$A21,'FA2'!$A:$D,MATCH("AWAY",'FA2'!$A$1:$D$1,0),0),"")&amp;IFERROR(VLOOKUP(FB$2&amp;$A21,'FA2'!$B:$C,MATCH("HOME",'FA2'!$B$1:$C$1,0),0),"")&amp;IFERROR(VLOOKUP(FB$2&amp;$A21,'EFL2'!$A:$D,MATCH("AWAY",'EFL2'!$A$1:$D$1,0),0),"")&amp;IFERROR(VLOOKUP(FB$2&amp;$A21,'EFL2'!$B:$C,MATCH("HOME",'EFL2'!$B$1:$C$1,0),0),"")&amp;IFERROR(VLOOKUP(FB$2&amp;$A21,'UCL2'!$C:$F,MATCH("AWAY",'UCL2'!$C$1:$F$1,0),0),"")&amp;IFERROR(VLOOKUP(FB$2&amp;$A21,'UCL2'!$D:$E,MATCH("HOME",'UCL2'!$D$1:$E$1,0),0),"")&amp;IFERROR(VLOOKUP(FB$2&amp;$A21,'EU2'!$C:$F,MATCH("AWAY",'EU2'!$C$1:$F$1,0),0),"")&amp;IFERROR(VLOOKUP(FB$2&amp;$A21,'EU2'!$D:$E,MATCH("HOME",'EU2'!$D$1:$E$1,0),0),"")&amp;IFERROR(VLOOKUP(FB$2&amp;$A21,'EUC2'!$C:$F,MATCH("AWAY",'EUC2'!$C$1:$F$1,0),0),"")&amp;IFERROR(VLOOKUP(FB$2&amp;$A21,'EUC2'!$D:$E,MATCH("HOME",'EUC2'!$D$1:$E$1,0),0),"")</f>
        <v/>
      </c>
      <c r="FC21" s="25" t="str">
        <f>IFERROR(VLOOKUP(FC$2&amp;$B21,'FPL FIX2'!$N$1:$Q$400,MATCH("HOME",'FPL FIX2'!$N$1:$Q$1,0),0),"")&amp;IFERROR(VLOOKUP(FC$2&amp;$B21,'FPL FIX2'!$O$1:$P$400,MATCH("AWAY",'FPL FIX2'!$O$1:$P$1,0),0),"")&amp;IFERROR(VLOOKUP(FC$2&amp;$A21,'FA2'!$A:$D,MATCH("AWAY",'FA2'!$A$1:$D$1,0),0),"")&amp;IFERROR(VLOOKUP(FC$2&amp;$A21,'FA2'!$B:$C,MATCH("HOME",'FA2'!$B$1:$C$1,0),0),"")&amp;IFERROR(VLOOKUP(FC$2&amp;$A21,'EFL2'!$A:$D,MATCH("AWAY",'EFL2'!$A$1:$D$1,0),0),"")&amp;IFERROR(VLOOKUP(FC$2&amp;$A21,'EFL2'!$B:$C,MATCH("HOME",'EFL2'!$B$1:$C$1,0),0),"")&amp;IFERROR(VLOOKUP(FC$2&amp;$A21,'UCL2'!$C:$F,MATCH("AWAY",'UCL2'!$C$1:$F$1,0),0),"")&amp;IFERROR(VLOOKUP(FC$2&amp;$A21,'UCL2'!$D:$E,MATCH("HOME",'UCL2'!$D$1:$E$1,0),0),"")&amp;IFERROR(VLOOKUP(FC$2&amp;$A21,'EU2'!$C:$F,MATCH("AWAY",'EU2'!$C$1:$F$1,0),0),"")&amp;IFERROR(VLOOKUP(FC$2&amp;$A21,'EU2'!$D:$E,MATCH("HOME",'EU2'!$D$1:$E$1,0),0),"")&amp;IFERROR(VLOOKUP(FC$2&amp;$A21,'EUC2'!$C:$F,MATCH("AWAY",'EUC2'!$C$1:$F$1,0),0),"")&amp;IFERROR(VLOOKUP(FC$2&amp;$A21,'EUC2'!$D:$E,MATCH("HOME",'EUC2'!$D$1:$E$1,0),0),"")</f>
        <v>cry</v>
      </c>
      <c r="FD21" s="25" t="str">
        <f>IFERROR(VLOOKUP(FD$2&amp;$B21,'FPL FIX2'!$N$1:$Q$400,MATCH("HOME",'FPL FIX2'!$N$1:$Q$1,0),0),"")&amp;IFERROR(VLOOKUP(FD$2&amp;$B21,'FPL FIX2'!$O$1:$P$400,MATCH("AWAY",'FPL FIX2'!$O$1:$P$1,0),0),"")&amp;IFERROR(VLOOKUP(FD$2&amp;$A21,'FA2'!$A:$D,MATCH("AWAY",'FA2'!$A$1:$D$1,0),0),"")&amp;IFERROR(VLOOKUP(FD$2&amp;$A21,'FA2'!$B:$C,MATCH("HOME",'FA2'!$B$1:$C$1,0),0),"")&amp;IFERROR(VLOOKUP(FD$2&amp;$A21,'EFL2'!$A:$D,MATCH("AWAY",'EFL2'!$A$1:$D$1,0),0),"")&amp;IFERROR(VLOOKUP(FD$2&amp;$A21,'EFL2'!$B:$C,MATCH("HOME",'EFL2'!$B$1:$C$1,0),0),"")&amp;IFERROR(VLOOKUP(FD$2&amp;$A21,'UCL2'!$C:$F,MATCH("AWAY",'UCL2'!$C$1:$F$1,0),0),"")&amp;IFERROR(VLOOKUP(FD$2&amp;$A21,'UCL2'!$D:$E,MATCH("HOME",'UCL2'!$D$1:$E$1,0),0),"")&amp;IFERROR(VLOOKUP(FD$2&amp;$A21,'EU2'!$C:$F,MATCH("AWAY",'EU2'!$C$1:$F$1,0),0),"")&amp;IFERROR(VLOOKUP(FD$2&amp;$A21,'EU2'!$D:$E,MATCH("HOME",'EU2'!$D$1:$E$1,0),0),"")&amp;IFERROR(VLOOKUP(FD$2&amp;$A21,'EUC2'!$C:$F,MATCH("AWAY",'EUC2'!$C$1:$F$1,0),0),"")&amp;IFERROR(VLOOKUP(FD$2&amp;$A21,'EUC2'!$D:$E,MATCH("HOME",'EUC2'!$D$1:$E$1,0),0),"")</f>
        <v/>
      </c>
      <c r="FE21" s="25" t="str">
        <f>IFERROR(VLOOKUP(FE$2&amp;$B21,'FPL FIX2'!$N$1:$Q$400,MATCH("HOME",'FPL FIX2'!$N$1:$Q$1,0),0),"")&amp;IFERROR(VLOOKUP(FE$2&amp;$B21,'FPL FIX2'!$O$1:$P$400,MATCH("AWAY",'FPL FIX2'!$O$1:$P$1,0),0),"")&amp;IFERROR(VLOOKUP(FE$2&amp;$A21,'FA2'!$A:$D,MATCH("AWAY",'FA2'!$A$1:$D$1,0),0),"")&amp;IFERROR(VLOOKUP(FE$2&amp;$A21,'FA2'!$B:$C,MATCH("HOME",'FA2'!$B$1:$C$1,0),0),"")&amp;IFERROR(VLOOKUP(FE$2&amp;$A21,'EFL2'!$A:$D,MATCH("AWAY",'EFL2'!$A$1:$D$1,0),0),"")&amp;IFERROR(VLOOKUP(FE$2&amp;$A21,'EFL2'!$B:$C,MATCH("HOME",'EFL2'!$B$1:$C$1,0),0),"")&amp;IFERROR(VLOOKUP(FE$2&amp;$A21,'UCL2'!$C:$F,MATCH("AWAY",'UCL2'!$C$1:$F$1,0),0),"")&amp;IFERROR(VLOOKUP(FE$2&amp;$A21,'UCL2'!$D:$E,MATCH("HOME",'UCL2'!$D$1:$E$1,0),0),"")&amp;IFERROR(VLOOKUP(FE$2&amp;$A21,'EU2'!$C:$F,MATCH("AWAY",'EU2'!$C$1:$F$1,0),0),"")&amp;IFERROR(VLOOKUP(FE$2&amp;$A21,'EU2'!$D:$E,MATCH("HOME",'EU2'!$D$1:$E$1,0),0),"")&amp;IFERROR(VLOOKUP(FE$2&amp;$A21,'EUC2'!$C:$F,MATCH("AWAY",'EUC2'!$C$1:$F$1,0),0),"")&amp;IFERROR(VLOOKUP(FE$2&amp;$A21,'EUC2'!$D:$E,MATCH("HOME",'EUC2'!$D$1:$E$1,0),0),"")</f>
        <v/>
      </c>
      <c r="FF21" s="25" t="str">
        <f>IFERROR(VLOOKUP(FF$2&amp;$B21,'FPL FIX2'!$N$1:$Q$400,MATCH("HOME",'FPL FIX2'!$N$1:$Q$1,0),0),"")&amp;IFERROR(VLOOKUP(FF$2&amp;$B21,'FPL FIX2'!$O$1:$P$400,MATCH("AWAY",'FPL FIX2'!$O$1:$P$1,0),0),"")&amp;IFERROR(VLOOKUP(FF$2&amp;$A21,'FA2'!$A:$D,MATCH("AWAY",'FA2'!$A$1:$D$1,0),0),"")&amp;IFERROR(VLOOKUP(FF$2&amp;$A21,'FA2'!$B:$C,MATCH("HOME",'FA2'!$B$1:$C$1,0),0),"")&amp;IFERROR(VLOOKUP(FF$2&amp;$A21,'EFL2'!$A:$D,MATCH("AWAY",'EFL2'!$A$1:$D$1,0),0),"")&amp;IFERROR(VLOOKUP(FF$2&amp;$A21,'EFL2'!$B:$C,MATCH("HOME",'EFL2'!$B$1:$C$1,0),0),"")&amp;IFERROR(VLOOKUP(FF$2&amp;$A21,'UCL2'!$C:$F,MATCH("AWAY",'UCL2'!$C$1:$F$1,0),0),"")&amp;IFERROR(VLOOKUP(FF$2&amp;$A21,'UCL2'!$D:$E,MATCH("HOME",'UCL2'!$D$1:$E$1,0),0),"")&amp;IFERROR(VLOOKUP(FF$2&amp;$A21,'EU2'!$C:$F,MATCH("AWAY",'EU2'!$C$1:$F$1,0),0),"")&amp;IFERROR(VLOOKUP(FF$2&amp;$A21,'EU2'!$D:$E,MATCH("HOME",'EU2'!$D$1:$E$1,0),0),"")&amp;IFERROR(VLOOKUP(FF$2&amp;$A21,'EUC2'!$C:$F,MATCH("AWAY",'EUC2'!$C$1:$F$1,0),0),"")&amp;IFERROR(VLOOKUP(FF$2&amp;$A21,'EUC2'!$D:$E,MATCH("HOME",'EUC2'!$D$1:$E$1,0),0),"")</f>
        <v>Portsmouth</v>
      </c>
      <c r="FG21" s="25" t="str">
        <f>IFERROR(VLOOKUP(FG$2&amp;$B21,'FPL FIX2'!$N$1:$Q$400,MATCH("HOME",'FPL FIX2'!$N$1:$Q$1,0),0),"")&amp;IFERROR(VLOOKUP(FG$2&amp;$B21,'FPL FIX2'!$O$1:$P$400,MATCH("AWAY",'FPL FIX2'!$O$1:$P$1,0),0),"")&amp;IFERROR(VLOOKUP(FG$2&amp;$A21,'FA2'!$A:$D,MATCH("AWAY",'FA2'!$A$1:$D$1,0),0),"")&amp;IFERROR(VLOOKUP(FG$2&amp;$A21,'FA2'!$B:$C,MATCH("HOME",'FA2'!$B$1:$C$1,0),0),"")&amp;IFERROR(VLOOKUP(FG$2&amp;$A21,'EFL2'!$A:$D,MATCH("AWAY",'EFL2'!$A$1:$D$1,0),0),"")&amp;IFERROR(VLOOKUP(FG$2&amp;$A21,'EFL2'!$B:$C,MATCH("HOME",'EFL2'!$B$1:$C$1,0),0),"")&amp;IFERROR(VLOOKUP(FG$2&amp;$A21,'UCL2'!$C:$F,MATCH("AWAY",'UCL2'!$C$1:$F$1,0),0),"")&amp;IFERROR(VLOOKUP(FG$2&amp;$A21,'UCL2'!$D:$E,MATCH("HOME",'UCL2'!$D$1:$E$1,0),0),"")&amp;IFERROR(VLOOKUP(FG$2&amp;$A21,'EU2'!$C:$F,MATCH("AWAY",'EU2'!$C$1:$F$1,0),0),"")&amp;IFERROR(VLOOKUP(FG$2&amp;$A21,'EU2'!$D:$E,MATCH("HOME",'EU2'!$D$1:$E$1,0),0),"")&amp;IFERROR(VLOOKUP(FG$2&amp;$A21,'EUC2'!$C:$F,MATCH("AWAY",'EUC2'!$C$1:$F$1,0),0),"")&amp;IFERROR(VLOOKUP(FG$2&amp;$A21,'EUC2'!$D:$E,MATCH("HOME",'EUC2'!$D$1:$E$1,0),0),"")</f>
        <v/>
      </c>
      <c r="FH21" s="25" t="str">
        <f>IFERROR(VLOOKUP(FH$2&amp;$B21,'FPL FIX2'!$N$1:$Q$400,MATCH("HOME",'FPL FIX2'!$N$1:$Q$1,0),0),"")&amp;IFERROR(VLOOKUP(FH$2&amp;$B21,'FPL FIX2'!$O$1:$P$400,MATCH("AWAY",'FPL FIX2'!$O$1:$P$1,0),0),"")&amp;IFERROR(VLOOKUP(FH$2&amp;$A21,'FA2'!$A:$D,MATCH("AWAY",'FA2'!$A$1:$D$1,0),0),"")&amp;IFERROR(VLOOKUP(FH$2&amp;$A21,'FA2'!$B:$C,MATCH("HOME",'FA2'!$B$1:$C$1,0),0),"")&amp;IFERROR(VLOOKUP(FH$2&amp;$A21,'EFL2'!$A:$D,MATCH("AWAY",'EFL2'!$A$1:$D$1,0),0),"")&amp;IFERROR(VLOOKUP(FH$2&amp;$A21,'EFL2'!$B:$C,MATCH("HOME",'EFL2'!$B$1:$C$1,0),0),"")&amp;IFERROR(VLOOKUP(FH$2&amp;$A21,'UCL2'!$C:$F,MATCH("AWAY",'UCL2'!$C$1:$F$1,0),0),"")&amp;IFERROR(VLOOKUP(FH$2&amp;$A21,'UCL2'!$D:$E,MATCH("HOME",'UCL2'!$D$1:$E$1,0),0),"")&amp;IFERROR(VLOOKUP(FH$2&amp;$A21,'EU2'!$C:$F,MATCH("AWAY",'EU2'!$C$1:$F$1,0),0),"")&amp;IFERROR(VLOOKUP(FH$2&amp;$A21,'EU2'!$D:$E,MATCH("HOME",'EU2'!$D$1:$E$1,0),0),"")&amp;IFERROR(VLOOKUP(FH$2&amp;$A21,'EUC2'!$C:$F,MATCH("AWAY",'EUC2'!$C$1:$F$1,0),0),"")&amp;IFERROR(VLOOKUP(FH$2&amp;$A21,'EUC2'!$D:$E,MATCH("HOME",'EUC2'!$D$1:$E$1,0),0),"")</f>
        <v/>
      </c>
      <c r="FI21" s="25" t="str">
        <f>IFERROR(VLOOKUP(FI$2&amp;$B21,'FPL FIX2'!$N$1:$Q$400,MATCH("HOME",'FPL FIX2'!$N$1:$Q$1,0),0),"")&amp;IFERROR(VLOOKUP(FI$2&amp;$B21,'FPL FIX2'!$O$1:$P$400,MATCH("AWAY",'FPL FIX2'!$O$1:$P$1,0),0),"")&amp;IFERROR(VLOOKUP(FI$2&amp;$A21,'FA2'!$A:$D,MATCH("AWAY",'FA2'!$A$1:$D$1,0),0),"")&amp;IFERROR(VLOOKUP(FI$2&amp;$A21,'FA2'!$B:$C,MATCH("HOME",'FA2'!$B$1:$C$1,0),0),"")&amp;IFERROR(VLOOKUP(FI$2&amp;$A21,'EFL2'!$A:$D,MATCH("AWAY",'EFL2'!$A$1:$D$1,0),0),"")&amp;IFERROR(VLOOKUP(FI$2&amp;$A21,'EFL2'!$B:$C,MATCH("HOME",'EFL2'!$B$1:$C$1,0),0),"")&amp;IFERROR(VLOOKUP(FI$2&amp;$A21,'UCL2'!$C:$F,MATCH("AWAY",'UCL2'!$C$1:$F$1,0),0),"")&amp;IFERROR(VLOOKUP(FI$2&amp;$A21,'UCL2'!$D:$E,MATCH("HOME",'UCL2'!$D$1:$E$1,0),0),"")&amp;IFERROR(VLOOKUP(FI$2&amp;$A21,'EU2'!$C:$F,MATCH("AWAY",'EU2'!$C$1:$F$1,0),0),"")&amp;IFERROR(VLOOKUP(FI$2&amp;$A21,'EU2'!$D:$E,MATCH("HOME",'EU2'!$D$1:$E$1,0),0),"")&amp;IFERROR(VLOOKUP(FI$2&amp;$A21,'EUC2'!$C:$F,MATCH("AWAY",'EUC2'!$C$1:$F$1,0),0),"")&amp;IFERROR(VLOOKUP(FI$2&amp;$A21,'EUC2'!$D:$E,MATCH("HOME",'EUC2'!$D$1:$E$1,0),0),"")</f>
        <v/>
      </c>
      <c r="FJ21" s="25" t="str">
        <f>IFERROR(VLOOKUP(FJ$2&amp;$B21,'FPL FIX2'!$N$1:$Q$400,MATCH("HOME",'FPL FIX2'!$N$1:$Q$1,0),0),"")&amp;IFERROR(VLOOKUP(FJ$2&amp;$B21,'FPL FIX2'!$O$1:$P$400,MATCH("AWAY",'FPL FIX2'!$O$1:$P$1,0),0),"")&amp;IFERROR(VLOOKUP(FJ$2&amp;$A21,'FA2'!$A:$D,MATCH("AWAY",'FA2'!$A$1:$D$1,0),0),"")&amp;IFERROR(VLOOKUP(FJ$2&amp;$A21,'FA2'!$B:$C,MATCH("HOME",'FA2'!$B$1:$C$1,0),0),"")&amp;IFERROR(VLOOKUP(FJ$2&amp;$A21,'EFL2'!$A:$D,MATCH("AWAY",'EFL2'!$A$1:$D$1,0),0),"")&amp;IFERROR(VLOOKUP(FJ$2&amp;$A21,'EFL2'!$B:$C,MATCH("HOME",'EFL2'!$B$1:$C$1,0),0),"")&amp;IFERROR(VLOOKUP(FJ$2&amp;$A21,'UCL2'!$C:$F,MATCH("AWAY",'UCL2'!$C$1:$F$1,0),0),"")&amp;IFERROR(VLOOKUP(FJ$2&amp;$A21,'UCL2'!$D:$E,MATCH("HOME",'UCL2'!$D$1:$E$1,0),0),"")&amp;IFERROR(VLOOKUP(FJ$2&amp;$A21,'EU2'!$C:$F,MATCH("AWAY",'EU2'!$C$1:$F$1,0),0),"")&amp;IFERROR(VLOOKUP(FJ$2&amp;$A21,'EU2'!$D:$E,MATCH("HOME",'EU2'!$D$1:$E$1,0),0),"")&amp;IFERROR(VLOOKUP(FJ$2&amp;$A21,'EUC2'!$C:$F,MATCH("AWAY",'EUC2'!$C$1:$F$1,0),0),"")&amp;IFERROR(VLOOKUP(FJ$2&amp;$A21,'EUC2'!$D:$E,MATCH("HOME",'EUC2'!$D$1:$E$1,0),0),"")</f>
        <v/>
      </c>
      <c r="FK21" s="25" t="str">
        <f>IFERROR(VLOOKUP(FK$2&amp;$B21,'FPL FIX2'!$N$1:$Q$400,MATCH("HOME",'FPL FIX2'!$N$1:$Q$1,0),0),"")&amp;IFERROR(VLOOKUP(FK$2&amp;$B21,'FPL FIX2'!$O$1:$P$400,MATCH("AWAY",'FPL FIX2'!$O$1:$P$1,0),0),"")&amp;IFERROR(VLOOKUP(FK$2&amp;$A21,'FA2'!$A:$D,MATCH("AWAY",'FA2'!$A$1:$D$1,0),0),"")&amp;IFERROR(VLOOKUP(FK$2&amp;$A21,'FA2'!$B:$C,MATCH("HOME",'FA2'!$B$1:$C$1,0),0),"")&amp;IFERROR(VLOOKUP(FK$2&amp;$A21,'EFL2'!$A:$D,MATCH("AWAY",'EFL2'!$A$1:$D$1,0),0),"")&amp;IFERROR(VLOOKUP(FK$2&amp;$A21,'EFL2'!$B:$C,MATCH("HOME",'EFL2'!$B$1:$C$1,0),0),"")&amp;IFERROR(VLOOKUP(FK$2&amp;$A21,'UCL2'!$C:$F,MATCH("AWAY",'UCL2'!$C$1:$F$1,0),0),"")&amp;IFERROR(VLOOKUP(FK$2&amp;$A21,'UCL2'!$D:$E,MATCH("HOME",'UCL2'!$D$1:$E$1,0),0),"")&amp;IFERROR(VLOOKUP(FK$2&amp;$A21,'EU2'!$C:$F,MATCH("AWAY",'EU2'!$C$1:$F$1,0),0),"")&amp;IFERROR(VLOOKUP(FK$2&amp;$A21,'EU2'!$D:$E,MATCH("HOME",'EU2'!$D$1:$E$1,0),0),"")&amp;IFERROR(VLOOKUP(FK$2&amp;$A21,'EUC2'!$C:$F,MATCH("AWAY",'EUC2'!$C$1:$F$1,0),0),"")&amp;IFERROR(VLOOKUP(FK$2&amp;$A21,'EUC2'!$D:$E,MATCH("HOME",'EUC2'!$D$1:$E$1,0),0),"")</f>
        <v/>
      </c>
      <c r="FL21" s="25" t="str">
        <f>IFERROR(VLOOKUP(FL$2&amp;$B21,'FPL FIX2'!$N$1:$Q$400,MATCH("HOME",'FPL FIX2'!$N$1:$Q$1,0),0),"")&amp;IFERROR(VLOOKUP(FL$2&amp;$B21,'FPL FIX2'!$O$1:$P$400,MATCH("AWAY",'FPL FIX2'!$O$1:$P$1,0),0),"")&amp;IFERROR(VLOOKUP(FL$2&amp;$A21,'FA2'!$A:$D,MATCH("AWAY",'FA2'!$A$1:$D$1,0),0),"")&amp;IFERROR(VLOOKUP(FL$2&amp;$A21,'FA2'!$B:$C,MATCH("HOME",'FA2'!$B$1:$C$1,0),0),"")&amp;IFERROR(VLOOKUP(FL$2&amp;$A21,'EFL2'!$A:$D,MATCH("AWAY",'EFL2'!$A$1:$D$1,0),0),"")&amp;IFERROR(VLOOKUP(FL$2&amp;$A21,'EFL2'!$B:$C,MATCH("HOME",'EFL2'!$B$1:$C$1,0),0),"")&amp;IFERROR(VLOOKUP(FL$2&amp;$A21,'UCL2'!$C:$F,MATCH("AWAY",'UCL2'!$C$1:$F$1,0),0),"")&amp;IFERROR(VLOOKUP(FL$2&amp;$A21,'UCL2'!$D:$E,MATCH("HOME",'UCL2'!$D$1:$E$1,0),0),"")&amp;IFERROR(VLOOKUP(FL$2&amp;$A21,'EU2'!$C:$F,MATCH("AWAY",'EU2'!$C$1:$F$1,0),0),"")&amp;IFERROR(VLOOKUP(FL$2&amp;$A21,'EU2'!$D:$E,MATCH("HOME",'EU2'!$D$1:$E$1,0),0),"")&amp;IFERROR(VLOOKUP(FL$2&amp;$A21,'EUC2'!$C:$F,MATCH("AWAY",'EUC2'!$C$1:$F$1,0),0),"")&amp;IFERROR(VLOOKUP(FL$2&amp;$A21,'EUC2'!$D:$E,MATCH("HOME",'EUC2'!$D$1:$E$1,0),0),"")</f>
        <v/>
      </c>
      <c r="FM21" s="25" t="str">
        <f>IFERROR(VLOOKUP(FM$2&amp;$B21,'FPL FIX2'!$N$1:$Q$400,MATCH("HOME",'FPL FIX2'!$N$1:$Q$1,0),0),"")&amp;IFERROR(VLOOKUP(FM$2&amp;$B21,'FPL FIX2'!$O$1:$P$400,MATCH("AWAY",'FPL FIX2'!$O$1:$P$1,0),0),"")&amp;IFERROR(VLOOKUP(FM$2&amp;$A21,'FA2'!$A:$D,MATCH("AWAY",'FA2'!$A$1:$D$1,0),0),"")&amp;IFERROR(VLOOKUP(FM$2&amp;$A21,'FA2'!$B:$C,MATCH("HOME",'FA2'!$B$1:$C$1,0),0),"")&amp;IFERROR(VLOOKUP(FM$2&amp;$A21,'EFL2'!$A:$D,MATCH("AWAY",'EFL2'!$A$1:$D$1,0),0),"")&amp;IFERROR(VLOOKUP(FM$2&amp;$A21,'EFL2'!$B:$C,MATCH("HOME",'EFL2'!$B$1:$C$1,0),0),"")&amp;IFERROR(VLOOKUP(FM$2&amp;$A21,'UCL2'!$C:$F,MATCH("AWAY",'UCL2'!$C$1:$F$1,0),0),"")&amp;IFERROR(VLOOKUP(FM$2&amp;$A21,'UCL2'!$D:$E,MATCH("HOME",'UCL2'!$D$1:$E$1,0),0),"")&amp;IFERROR(VLOOKUP(FM$2&amp;$A21,'EU2'!$C:$F,MATCH("AWAY",'EU2'!$C$1:$F$1,0),0),"")&amp;IFERROR(VLOOKUP(FM$2&amp;$A21,'EU2'!$D:$E,MATCH("HOME",'EU2'!$D$1:$E$1,0),0),"")&amp;IFERROR(VLOOKUP(FM$2&amp;$A21,'EUC2'!$C:$F,MATCH("AWAY",'EUC2'!$C$1:$F$1,0),0),"")&amp;IFERROR(VLOOKUP(FM$2&amp;$A21,'EUC2'!$D:$E,MATCH("HOME",'EUC2'!$D$1:$E$1,0),0),"")</f>
        <v/>
      </c>
      <c r="FN21" s="25" t="str">
        <f>IFERROR(VLOOKUP(FN$2&amp;$B21,'FPL FIX2'!$N$1:$Q$400,MATCH("HOME",'FPL FIX2'!$N$1:$Q$1,0),0),"")&amp;IFERROR(VLOOKUP(FN$2&amp;$B21,'FPL FIX2'!$O$1:$P$400,MATCH("AWAY",'FPL FIX2'!$O$1:$P$1,0),0),"")&amp;IFERROR(VLOOKUP(FN$2&amp;$A21,'FA2'!$A:$D,MATCH("AWAY",'FA2'!$A$1:$D$1,0),0),"")&amp;IFERROR(VLOOKUP(FN$2&amp;$A21,'FA2'!$B:$C,MATCH("HOME",'FA2'!$B$1:$C$1,0),0),"")&amp;IFERROR(VLOOKUP(FN$2&amp;$A21,'EFL2'!$A:$D,MATCH("AWAY",'EFL2'!$A$1:$D$1,0),0),"")&amp;IFERROR(VLOOKUP(FN$2&amp;$A21,'EFL2'!$B:$C,MATCH("HOME",'EFL2'!$B$1:$C$1,0),0),"")&amp;IFERROR(VLOOKUP(FN$2&amp;$A21,'UCL2'!$C:$F,MATCH("AWAY",'UCL2'!$C$1:$F$1,0),0),"")&amp;IFERROR(VLOOKUP(FN$2&amp;$A21,'UCL2'!$D:$E,MATCH("HOME",'UCL2'!$D$1:$E$1,0),0),"")&amp;IFERROR(VLOOKUP(FN$2&amp;$A21,'EU2'!$C:$F,MATCH("AWAY",'EU2'!$C$1:$F$1,0),0),"")&amp;IFERROR(VLOOKUP(FN$2&amp;$A21,'EU2'!$D:$E,MATCH("HOME",'EU2'!$D$1:$E$1,0),0),"")&amp;IFERROR(VLOOKUP(FN$2&amp;$A21,'EUC2'!$C:$F,MATCH("AWAY",'EUC2'!$C$1:$F$1,0),0),"")&amp;IFERROR(VLOOKUP(FN$2&amp;$A21,'EUC2'!$D:$E,MATCH("HOME",'EUC2'!$D$1:$E$1,0),0),"")</f>
        <v>ARS</v>
      </c>
      <c r="FO21" s="25" t="str">
        <f>IFERROR(VLOOKUP(FO$2&amp;$B21,'FPL FIX2'!$N$1:$Q$400,MATCH("HOME",'FPL FIX2'!$N$1:$Q$1,0),0),"")&amp;IFERROR(VLOOKUP(FO$2&amp;$B21,'FPL FIX2'!$O$1:$P$400,MATCH("AWAY",'FPL FIX2'!$O$1:$P$1,0),0),"")&amp;IFERROR(VLOOKUP(FO$2&amp;$A21,'FA2'!$A:$D,MATCH("AWAY",'FA2'!$A$1:$D$1,0),0),"")&amp;IFERROR(VLOOKUP(FO$2&amp;$A21,'FA2'!$B:$C,MATCH("HOME",'FA2'!$B$1:$C$1,0),0),"")&amp;IFERROR(VLOOKUP(FO$2&amp;$A21,'EFL2'!$A:$D,MATCH("AWAY",'EFL2'!$A$1:$D$1,0),0),"")&amp;IFERROR(VLOOKUP(FO$2&amp;$A21,'EFL2'!$B:$C,MATCH("HOME",'EFL2'!$B$1:$C$1,0),0),"")&amp;IFERROR(VLOOKUP(FO$2&amp;$A21,'UCL2'!$C:$F,MATCH("AWAY",'UCL2'!$C$1:$F$1,0),0),"")&amp;IFERROR(VLOOKUP(FO$2&amp;$A21,'UCL2'!$D:$E,MATCH("HOME",'UCL2'!$D$1:$E$1,0),0),"")&amp;IFERROR(VLOOKUP(FO$2&amp;$A21,'EU2'!$C:$F,MATCH("AWAY",'EU2'!$C$1:$F$1,0),0),"")&amp;IFERROR(VLOOKUP(FO$2&amp;$A21,'EU2'!$D:$E,MATCH("HOME",'EU2'!$D$1:$E$1,0),0),"")&amp;IFERROR(VLOOKUP(FO$2&amp;$A21,'EUC2'!$C:$F,MATCH("AWAY",'EUC2'!$C$1:$F$1,0),0),"")&amp;IFERROR(VLOOKUP(FO$2&amp;$A21,'EUC2'!$D:$E,MATCH("HOME",'EUC2'!$D$1:$E$1,0),0),"")</f>
        <v/>
      </c>
      <c r="FP21" s="25" t="str">
        <f>IFERROR(VLOOKUP(FP$2&amp;$B21,'FPL FIX2'!$N$1:$Q$400,MATCH("HOME",'FPL FIX2'!$N$1:$Q$1,0),0),"")&amp;IFERROR(VLOOKUP(FP$2&amp;$B21,'FPL FIX2'!$O$1:$P$400,MATCH("AWAY",'FPL FIX2'!$O$1:$P$1,0),0),"")&amp;IFERROR(VLOOKUP(FP$2&amp;$A21,'FA2'!$A:$D,MATCH("AWAY",'FA2'!$A$1:$D$1,0),0),"")&amp;IFERROR(VLOOKUP(FP$2&amp;$A21,'FA2'!$B:$C,MATCH("HOME",'FA2'!$B$1:$C$1,0),0),"")&amp;IFERROR(VLOOKUP(FP$2&amp;$A21,'EFL2'!$A:$D,MATCH("AWAY",'EFL2'!$A$1:$D$1,0),0),"")&amp;IFERROR(VLOOKUP(FP$2&amp;$A21,'EFL2'!$B:$C,MATCH("HOME",'EFL2'!$B$1:$C$1,0),0),"")&amp;IFERROR(VLOOKUP(FP$2&amp;$A21,'UCL2'!$C:$F,MATCH("AWAY",'UCL2'!$C$1:$F$1,0),0),"")&amp;IFERROR(VLOOKUP(FP$2&amp;$A21,'UCL2'!$D:$E,MATCH("HOME",'UCL2'!$D$1:$E$1,0),0),"")&amp;IFERROR(VLOOKUP(FP$2&amp;$A21,'EU2'!$C:$F,MATCH("AWAY",'EU2'!$C$1:$F$1,0),0),"")&amp;IFERROR(VLOOKUP(FP$2&amp;$A21,'EU2'!$D:$E,MATCH("HOME",'EU2'!$D$1:$E$1,0),0),"")&amp;IFERROR(VLOOKUP(FP$2&amp;$A21,'EUC2'!$C:$F,MATCH("AWAY",'EUC2'!$C$1:$F$1,0),0),"")&amp;IFERROR(VLOOKUP(FP$2&amp;$A21,'EUC2'!$D:$E,MATCH("HOME",'EUC2'!$D$1:$E$1,0),0),"")</f>
        <v/>
      </c>
      <c r="FQ21" s="25" t="str">
        <f>IFERROR(VLOOKUP(FQ$2&amp;$B21,'FPL FIX2'!$N$1:$Q$400,MATCH("HOME",'FPL FIX2'!$N$1:$Q$1,0),0),"")&amp;IFERROR(VLOOKUP(FQ$2&amp;$B21,'FPL FIX2'!$O$1:$P$400,MATCH("AWAY",'FPL FIX2'!$O$1:$P$1,0),0),"")&amp;IFERROR(VLOOKUP(FQ$2&amp;$A21,'FA2'!$A:$D,MATCH("AWAY",'FA2'!$A$1:$D$1,0),0),"")&amp;IFERROR(VLOOKUP(FQ$2&amp;$A21,'FA2'!$B:$C,MATCH("HOME",'FA2'!$B$1:$C$1,0),0),"")&amp;IFERROR(VLOOKUP(FQ$2&amp;$A21,'EFL2'!$A:$D,MATCH("AWAY",'EFL2'!$A$1:$D$1,0),0),"")&amp;IFERROR(VLOOKUP(FQ$2&amp;$A21,'EFL2'!$B:$C,MATCH("HOME",'EFL2'!$B$1:$C$1,0),0),"")&amp;IFERROR(VLOOKUP(FQ$2&amp;$A21,'UCL2'!$C:$F,MATCH("AWAY",'UCL2'!$C$1:$F$1,0),0),"")&amp;IFERROR(VLOOKUP(FQ$2&amp;$A21,'UCL2'!$D:$E,MATCH("HOME",'UCL2'!$D$1:$E$1,0),0),"")&amp;IFERROR(VLOOKUP(FQ$2&amp;$A21,'EU2'!$C:$F,MATCH("AWAY",'EU2'!$C$1:$F$1,0),0),"")&amp;IFERROR(VLOOKUP(FQ$2&amp;$A21,'EU2'!$D:$E,MATCH("HOME",'EU2'!$D$1:$E$1,0),0),"")&amp;IFERROR(VLOOKUP(FQ$2&amp;$A21,'EUC2'!$C:$F,MATCH("AWAY",'EUC2'!$C$1:$F$1,0),0),"")&amp;IFERROR(VLOOKUP(FQ$2&amp;$A21,'EUC2'!$D:$E,MATCH("HOME",'EUC2'!$D$1:$E$1,0),0),"")</f>
        <v/>
      </c>
      <c r="FR21" s="25" t="str">
        <f>IFERROR(VLOOKUP(FR$2&amp;$B21,'FPL FIX2'!$N$1:$Q$400,MATCH("HOME",'FPL FIX2'!$N$1:$Q$1,0),0),"")&amp;IFERROR(VLOOKUP(FR$2&amp;$B21,'FPL FIX2'!$O$1:$P$400,MATCH("AWAY",'FPL FIX2'!$O$1:$P$1,0),0),"")&amp;IFERROR(VLOOKUP(FR$2&amp;$A21,'FA2'!$A:$D,MATCH("AWAY",'FA2'!$A$1:$D$1,0),0),"")&amp;IFERROR(VLOOKUP(FR$2&amp;$A21,'FA2'!$B:$C,MATCH("HOME",'FA2'!$B$1:$C$1,0),0),"")&amp;IFERROR(VLOOKUP(FR$2&amp;$A21,'EFL2'!$A:$D,MATCH("AWAY",'EFL2'!$A$1:$D$1,0),0),"")&amp;IFERROR(VLOOKUP(FR$2&amp;$A21,'EFL2'!$B:$C,MATCH("HOME",'EFL2'!$B$1:$C$1,0),0),"")&amp;IFERROR(VLOOKUP(FR$2&amp;$A21,'UCL2'!$C:$F,MATCH("AWAY",'UCL2'!$C$1:$F$1,0),0),"")&amp;IFERROR(VLOOKUP(FR$2&amp;$A21,'UCL2'!$D:$E,MATCH("HOME",'UCL2'!$D$1:$E$1,0),0),"")&amp;IFERROR(VLOOKUP(FR$2&amp;$A21,'EU2'!$C:$F,MATCH("AWAY",'EU2'!$C$1:$F$1,0),0),"")&amp;IFERROR(VLOOKUP(FR$2&amp;$A21,'EU2'!$D:$E,MATCH("HOME",'EU2'!$D$1:$E$1,0),0),"")&amp;IFERROR(VLOOKUP(FR$2&amp;$A21,'EUC2'!$C:$F,MATCH("AWAY",'EUC2'!$C$1:$F$1,0),0),"")&amp;IFERROR(VLOOKUP(FR$2&amp;$A21,'EUC2'!$D:$E,MATCH("HOME",'EUC2'!$D$1:$E$1,0),0),"")</f>
        <v>mci</v>
      </c>
      <c r="FS21" s="25" t="str">
        <f>IFERROR(VLOOKUP(FS$2&amp;$B21,'FPL FIX2'!$N$1:$Q$400,MATCH("HOME",'FPL FIX2'!$N$1:$Q$1,0),0),"")&amp;IFERROR(VLOOKUP(FS$2&amp;$B21,'FPL FIX2'!$O$1:$P$400,MATCH("AWAY",'FPL FIX2'!$O$1:$P$1,0),0),"")&amp;IFERROR(VLOOKUP(FS$2&amp;$A21,'FA2'!$A:$D,MATCH("AWAY",'FA2'!$A$1:$D$1,0),0),"")&amp;IFERROR(VLOOKUP(FS$2&amp;$A21,'FA2'!$B:$C,MATCH("HOME",'FA2'!$B$1:$C$1,0),0),"")&amp;IFERROR(VLOOKUP(FS$2&amp;$A21,'EFL2'!$A:$D,MATCH("AWAY",'EFL2'!$A$1:$D$1,0),0),"")&amp;IFERROR(VLOOKUP(FS$2&amp;$A21,'EFL2'!$B:$C,MATCH("HOME",'EFL2'!$B$1:$C$1,0),0),"")&amp;IFERROR(VLOOKUP(FS$2&amp;$A21,'UCL2'!$C:$F,MATCH("AWAY",'UCL2'!$C$1:$F$1,0),0),"")&amp;IFERROR(VLOOKUP(FS$2&amp;$A21,'UCL2'!$D:$E,MATCH("HOME",'UCL2'!$D$1:$E$1,0),0),"")&amp;IFERROR(VLOOKUP(FS$2&amp;$A21,'EU2'!$C:$F,MATCH("AWAY",'EU2'!$C$1:$F$1,0),0),"")&amp;IFERROR(VLOOKUP(FS$2&amp;$A21,'EU2'!$D:$E,MATCH("HOME",'EU2'!$D$1:$E$1,0),0),"")&amp;IFERROR(VLOOKUP(FS$2&amp;$A21,'EUC2'!$C:$F,MATCH("AWAY",'EUC2'!$C$1:$F$1,0),0),"")&amp;IFERROR(VLOOKUP(FS$2&amp;$A21,'EUC2'!$D:$E,MATCH("HOME",'EUC2'!$D$1:$E$1,0),0),"")</f>
        <v/>
      </c>
      <c r="FT21" s="25" t="str">
        <f>IFERROR(VLOOKUP(FT$2&amp;$B21,'FPL FIX2'!$N$1:$Q$400,MATCH("HOME",'FPL FIX2'!$N$1:$Q$1,0),0),"")&amp;IFERROR(VLOOKUP(FT$2&amp;$B21,'FPL FIX2'!$O$1:$P$400,MATCH("AWAY",'FPL FIX2'!$O$1:$P$1,0),0),"")&amp;IFERROR(VLOOKUP(FT$2&amp;$A21,'FA2'!$A:$D,MATCH("AWAY",'FA2'!$A$1:$D$1,0),0),"")&amp;IFERROR(VLOOKUP(FT$2&amp;$A21,'FA2'!$B:$C,MATCH("HOME",'FA2'!$B$1:$C$1,0),0),"")&amp;IFERROR(VLOOKUP(FT$2&amp;$A21,'EFL2'!$A:$D,MATCH("AWAY",'EFL2'!$A$1:$D$1,0),0),"")&amp;IFERROR(VLOOKUP(FT$2&amp;$A21,'EFL2'!$B:$C,MATCH("HOME",'EFL2'!$B$1:$C$1,0),0),"")&amp;IFERROR(VLOOKUP(FT$2&amp;$A21,'UCL2'!$C:$F,MATCH("AWAY",'UCL2'!$C$1:$F$1,0),0),"")&amp;IFERROR(VLOOKUP(FT$2&amp;$A21,'UCL2'!$D:$E,MATCH("HOME",'UCL2'!$D$1:$E$1,0),0),"")&amp;IFERROR(VLOOKUP(FT$2&amp;$A21,'EU2'!$C:$F,MATCH("AWAY",'EU2'!$C$1:$F$1,0),0),"")&amp;IFERROR(VLOOKUP(FT$2&amp;$A21,'EU2'!$D:$E,MATCH("HOME",'EU2'!$D$1:$E$1,0),0),"")&amp;IFERROR(VLOOKUP(FT$2&amp;$A21,'EUC2'!$C:$F,MATCH("AWAY",'EUC2'!$C$1:$F$1,0),0),"")&amp;IFERROR(VLOOKUP(FT$2&amp;$A21,'EUC2'!$D:$E,MATCH("HOME",'EUC2'!$D$1:$E$1,0),0),"")</f>
        <v/>
      </c>
      <c r="FU21" s="25" t="str">
        <f>IFERROR(VLOOKUP(FU$2&amp;$B21,'FPL FIX2'!$N$1:$Q$400,MATCH("HOME",'FPL FIX2'!$N$1:$Q$1,0),0),"")&amp;IFERROR(VLOOKUP(FU$2&amp;$B21,'FPL FIX2'!$O$1:$P$400,MATCH("AWAY",'FPL FIX2'!$O$1:$P$1,0),0),"")&amp;IFERROR(VLOOKUP(FU$2&amp;$A21,'FA2'!$A:$D,MATCH("AWAY",'FA2'!$A$1:$D$1,0),0),"")&amp;IFERROR(VLOOKUP(FU$2&amp;$A21,'FA2'!$B:$C,MATCH("HOME",'FA2'!$B$1:$C$1,0),0),"")&amp;IFERROR(VLOOKUP(FU$2&amp;$A21,'EFL2'!$A:$D,MATCH("AWAY",'EFL2'!$A$1:$D$1,0),0),"")&amp;IFERROR(VLOOKUP(FU$2&amp;$A21,'EFL2'!$B:$C,MATCH("HOME",'EFL2'!$B$1:$C$1,0),0),"")&amp;IFERROR(VLOOKUP(FU$2&amp;$A21,'UCL2'!$C:$F,MATCH("AWAY",'UCL2'!$C$1:$F$1,0),0),"")&amp;IFERROR(VLOOKUP(FU$2&amp;$A21,'UCL2'!$D:$E,MATCH("HOME",'UCL2'!$D$1:$E$1,0),0),"")&amp;IFERROR(VLOOKUP(FU$2&amp;$A21,'EU2'!$C:$F,MATCH("AWAY",'EU2'!$C$1:$F$1,0),0),"")&amp;IFERROR(VLOOKUP(FU$2&amp;$A21,'EU2'!$D:$E,MATCH("HOME",'EU2'!$D$1:$E$1,0),0),"")&amp;IFERROR(VLOOKUP(FU$2&amp;$A21,'EUC2'!$C:$F,MATCH("AWAY",'EUC2'!$C$1:$F$1,0),0),"")&amp;IFERROR(VLOOKUP(FU$2&amp;$A21,'EUC2'!$D:$E,MATCH("HOME",'EUC2'!$D$1:$E$1,0),0),"")</f>
        <v/>
      </c>
      <c r="FV21" s="25" t="str">
        <f>IFERROR(VLOOKUP(FV$2&amp;$B21,'FPL FIX2'!$N$1:$Q$400,MATCH("HOME",'FPL FIX2'!$N$1:$Q$1,0),0),"")&amp;IFERROR(VLOOKUP(FV$2&amp;$B21,'FPL FIX2'!$O$1:$P$400,MATCH("AWAY",'FPL FIX2'!$O$1:$P$1,0),0),"")&amp;IFERROR(VLOOKUP(FV$2&amp;$A21,'FA2'!$A:$D,MATCH("AWAY",'FA2'!$A$1:$D$1,0),0),"")&amp;IFERROR(VLOOKUP(FV$2&amp;$A21,'FA2'!$B:$C,MATCH("HOME",'FA2'!$B$1:$C$1,0),0),"")&amp;IFERROR(VLOOKUP(FV$2&amp;$A21,'EFL2'!$A:$D,MATCH("AWAY",'EFL2'!$A$1:$D$1,0),0),"")&amp;IFERROR(VLOOKUP(FV$2&amp;$A21,'EFL2'!$B:$C,MATCH("HOME",'EFL2'!$B$1:$C$1,0),0),"")&amp;IFERROR(VLOOKUP(FV$2&amp;$A21,'UCL2'!$C:$F,MATCH("AWAY",'UCL2'!$C$1:$F$1,0),0),"")&amp;IFERROR(VLOOKUP(FV$2&amp;$A21,'UCL2'!$D:$E,MATCH("HOME",'UCL2'!$D$1:$E$1,0),0),"")&amp;IFERROR(VLOOKUP(FV$2&amp;$A21,'EU2'!$C:$F,MATCH("AWAY",'EU2'!$C$1:$F$1,0),0),"")&amp;IFERROR(VLOOKUP(FV$2&amp;$A21,'EU2'!$D:$E,MATCH("HOME",'EU2'!$D$1:$E$1,0),0),"")&amp;IFERROR(VLOOKUP(FV$2&amp;$A21,'EUC2'!$C:$F,MATCH("AWAY",'EUC2'!$C$1:$F$1,0),0),"")&amp;IFERROR(VLOOKUP(FV$2&amp;$A21,'EUC2'!$D:$E,MATCH("HOME",'EUC2'!$D$1:$E$1,0),0),"")</f>
        <v>ful</v>
      </c>
      <c r="FW21" s="25" t="str">
        <f>IFERROR(VLOOKUP(FW$2&amp;$B21,'FPL FIX2'!$N$1:$Q$400,MATCH("HOME",'FPL FIX2'!$N$1:$Q$1,0),0),"")&amp;IFERROR(VLOOKUP(FW$2&amp;$B21,'FPL FIX2'!$O$1:$P$400,MATCH("AWAY",'FPL FIX2'!$O$1:$P$1,0),0),"")&amp;IFERROR(VLOOKUP(FW$2&amp;$A21,'FA2'!$A:$D,MATCH("AWAY",'FA2'!$A$1:$D$1,0),0),"")&amp;IFERROR(VLOOKUP(FW$2&amp;$A21,'FA2'!$B:$C,MATCH("HOME",'FA2'!$B$1:$C$1,0),0),"")&amp;IFERROR(VLOOKUP(FW$2&amp;$A21,'EFL2'!$A:$D,MATCH("AWAY",'EFL2'!$A$1:$D$1,0),0),"")&amp;IFERROR(VLOOKUP(FW$2&amp;$A21,'EFL2'!$B:$C,MATCH("HOME",'EFL2'!$B$1:$C$1,0),0),"")&amp;IFERROR(VLOOKUP(FW$2&amp;$A21,'UCL2'!$C:$F,MATCH("AWAY",'UCL2'!$C$1:$F$1,0),0),"")&amp;IFERROR(VLOOKUP(FW$2&amp;$A21,'UCL2'!$D:$E,MATCH("HOME",'UCL2'!$D$1:$E$1,0),0),"")&amp;IFERROR(VLOOKUP(FW$2&amp;$A21,'EU2'!$C:$F,MATCH("AWAY",'EU2'!$C$1:$F$1,0),0),"")&amp;IFERROR(VLOOKUP(FW$2&amp;$A21,'EU2'!$D:$E,MATCH("HOME",'EU2'!$D$1:$E$1,0),0),"")&amp;IFERROR(VLOOKUP(FW$2&amp;$A21,'EUC2'!$C:$F,MATCH("AWAY",'EUC2'!$C$1:$F$1,0),0),"")&amp;IFERROR(VLOOKUP(FW$2&amp;$A21,'EUC2'!$D:$E,MATCH("HOME",'EUC2'!$D$1:$E$1,0),0),"")</f>
        <v/>
      </c>
      <c r="FX21" s="25" t="str">
        <f>IFERROR(VLOOKUP(FX$2&amp;$B21,'FPL FIX2'!$N$1:$Q$400,MATCH("HOME",'FPL FIX2'!$N$1:$Q$1,0),0),"")&amp;IFERROR(VLOOKUP(FX$2&amp;$B21,'FPL FIX2'!$O$1:$P$400,MATCH("AWAY",'FPL FIX2'!$O$1:$P$1,0),0),"")&amp;IFERROR(VLOOKUP(FX$2&amp;$A21,'FA2'!$A:$D,MATCH("AWAY",'FA2'!$A$1:$D$1,0),0),"")&amp;IFERROR(VLOOKUP(FX$2&amp;$A21,'FA2'!$B:$C,MATCH("HOME",'FA2'!$B$1:$C$1,0),0),"")&amp;IFERROR(VLOOKUP(FX$2&amp;$A21,'EFL2'!$A:$D,MATCH("AWAY",'EFL2'!$A$1:$D$1,0),0),"")&amp;IFERROR(VLOOKUP(FX$2&amp;$A21,'EFL2'!$B:$C,MATCH("HOME",'EFL2'!$B$1:$C$1,0),0),"")&amp;IFERROR(VLOOKUP(FX$2&amp;$A21,'UCL2'!$C:$F,MATCH("AWAY",'UCL2'!$C$1:$F$1,0),0),"")&amp;IFERROR(VLOOKUP(FX$2&amp;$A21,'UCL2'!$D:$E,MATCH("HOME",'UCL2'!$D$1:$E$1,0),0),"")&amp;IFERROR(VLOOKUP(FX$2&amp;$A21,'EU2'!$C:$F,MATCH("AWAY",'EU2'!$C$1:$F$1,0),0),"")&amp;IFERROR(VLOOKUP(FX$2&amp;$A21,'EU2'!$D:$E,MATCH("HOME",'EU2'!$D$1:$E$1,0),0),"")&amp;IFERROR(VLOOKUP(FX$2&amp;$A21,'EUC2'!$C:$F,MATCH("AWAY",'EUC2'!$C$1:$F$1,0),0),"")&amp;IFERROR(VLOOKUP(FX$2&amp;$A21,'EUC2'!$D:$E,MATCH("HOME",'EUC2'!$D$1:$E$1,0),0),"")</f>
        <v/>
      </c>
      <c r="FY21" s="25" t="str">
        <f>IFERROR(VLOOKUP(FY$2&amp;$B21,'FPL FIX2'!$N$1:$Q$400,MATCH("HOME",'FPL FIX2'!$N$1:$Q$1,0),0),"")&amp;IFERROR(VLOOKUP(FY$2&amp;$B21,'FPL FIX2'!$O$1:$P$400,MATCH("AWAY",'FPL FIX2'!$O$1:$P$1,0),0),"")&amp;IFERROR(VLOOKUP(FY$2&amp;$A21,'FA2'!$A:$D,MATCH("AWAY",'FA2'!$A$1:$D$1,0),0),"")&amp;IFERROR(VLOOKUP(FY$2&amp;$A21,'FA2'!$B:$C,MATCH("HOME",'FA2'!$B$1:$C$1,0),0),"")&amp;IFERROR(VLOOKUP(FY$2&amp;$A21,'EFL2'!$A:$D,MATCH("AWAY",'EFL2'!$A$1:$D$1,0),0),"")&amp;IFERROR(VLOOKUP(FY$2&amp;$A21,'EFL2'!$B:$C,MATCH("HOME",'EFL2'!$B$1:$C$1,0),0),"")&amp;IFERROR(VLOOKUP(FY$2&amp;$A21,'UCL2'!$C:$F,MATCH("AWAY",'UCL2'!$C$1:$F$1,0),0),"")&amp;IFERROR(VLOOKUP(FY$2&amp;$A21,'UCL2'!$D:$E,MATCH("HOME",'UCL2'!$D$1:$E$1,0),0),"")&amp;IFERROR(VLOOKUP(FY$2&amp;$A21,'EU2'!$C:$F,MATCH("AWAY",'EU2'!$C$1:$F$1,0),0),"")&amp;IFERROR(VLOOKUP(FY$2&amp;$A21,'EU2'!$D:$E,MATCH("HOME",'EU2'!$D$1:$E$1,0),0),"")&amp;IFERROR(VLOOKUP(FY$2&amp;$A21,'EUC2'!$C:$F,MATCH("AWAY",'EUC2'!$C$1:$F$1,0),0),"")&amp;IFERROR(VLOOKUP(FY$2&amp;$A21,'EUC2'!$D:$E,MATCH("HOME",'EUC2'!$D$1:$E$1,0),0),"")</f>
        <v/>
      </c>
      <c r="FZ21" s="25" t="str">
        <f>IFERROR(VLOOKUP(FZ$2&amp;$B21,'FPL FIX2'!$N$1:$Q$400,MATCH("HOME",'FPL FIX2'!$N$1:$Q$1,0),0),"")&amp;IFERROR(VLOOKUP(FZ$2&amp;$B21,'FPL FIX2'!$O$1:$P$400,MATCH("AWAY",'FPL FIX2'!$O$1:$P$1,0),0),"")&amp;IFERROR(VLOOKUP(FZ$2&amp;$A21,'FA2'!$A:$D,MATCH("AWAY",'FA2'!$A$1:$D$1,0),0),"")&amp;IFERROR(VLOOKUP(FZ$2&amp;$A21,'FA2'!$B:$C,MATCH("HOME",'FA2'!$B$1:$C$1,0),0),"")&amp;IFERROR(VLOOKUP(FZ$2&amp;$A21,'EFL2'!$A:$D,MATCH("AWAY",'EFL2'!$A$1:$D$1,0),0),"")&amp;IFERROR(VLOOKUP(FZ$2&amp;$A21,'EFL2'!$B:$C,MATCH("HOME",'EFL2'!$B$1:$C$1,0),0),"")&amp;IFERROR(VLOOKUP(FZ$2&amp;$A21,'UCL2'!$C:$F,MATCH("AWAY",'UCL2'!$C$1:$F$1,0),0),"")&amp;IFERROR(VLOOKUP(FZ$2&amp;$A21,'UCL2'!$D:$E,MATCH("HOME",'UCL2'!$D$1:$E$1,0),0),"")&amp;IFERROR(VLOOKUP(FZ$2&amp;$A21,'EU2'!$C:$F,MATCH("AWAY",'EU2'!$C$1:$F$1,0),0),"")&amp;IFERROR(VLOOKUP(FZ$2&amp;$A21,'EU2'!$D:$E,MATCH("HOME",'EU2'!$D$1:$E$1,0),0),"")&amp;IFERROR(VLOOKUP(FZ$2&amp;$A21,'EUC2'!$C:$F,MATCH("AWAY",'EUC2'!$C$1:$F$1,0),0),"")&amp;IFERROR(VLOOKUP(FZ$2&amp;$A21,'EUC2'!$D:$E,MATCH("HOME",'EUC2'!$D$1:$E$1,0),0),"")</f>
        <v/>
      </c>
      <c r="GA21" s="25" t="str">
        <f>IFERROR(VLOOKUP(GA$2&amp;$B21,'FPL FIX2'!$N$1:$Q$400,MATCH("HOME",'FPL FIX2'!$N$1:$Q$1,0),0),"")&amp;IFERROR(VLOOKUP(GA$2&amp;$B21,'FPL FIX2'!$O$1:$P$400,MATCH("AWAY",'FPL FIX2'!$O$1:$P$1,0),0),"")&amp;IFERROR(VLOOKUP(GA$2&amp;$A21,'FA2'!$A:$D,MATCH("AWAY",'FA2'!$A$1:$D$1,0),0),"")&amp;IFERROR(VLOOKUP(GA$2&amp;$A21,'FA2'!$B:$C,MATCH("HOME",'FA2'!$B$1:$C$1,0),0),"")&amp;IFERROR(VLOOKUP(GA$2&amp;$A21,'EFL2'!$A:$D,MATCH("AWAY",'EFL2'!$A$1:$D$1,0),0),"")&amp;IFERROR(VLOOKUP(GA$2&amp;$A21,'EFL2'!$B:$C,MATCH("HOME",'EFL2'!$B$1:$C$1,0),0),"")&amp;IFERROR(VLOOKUP(GA$2&amp;$A21,'UCL2'!$C:$F,MATCH("AWAY",'UCL2'!$C$1:$F$1,0),0),"")&amp;IFERROR(VLOOKUP(GA$2&amp;$A21,'UCL2'!$D:$E,MATCH("HOME",'UCL2'!$D$1:$E$1,0),0),"")&amp;IFERROR(VLOOKUP(GA$2&amp;$A21,'EU2'!$C:$F,MATCH("AWAY",'EU2'!$C$1:$F$1,0),0),"")&amp;IFERROR(VLOOKUP(GA$2&amp;$A21,'EU2'!$D:$E,MATCH("HOME",'EU2'!$D$1:$E$1,0),0),"")&amp;IFERROR(VLOOKUP(GA$2&amp;$A21,'EUC2'!$C:$F,MATCH("AWAY",'EUC2'!$C$1:$F$1,0),0),"")&amp;IFERROR(VLOOKUP(GA$2&amp;$A21,'EUC2'!$D:$E,MATCH("HOME",'EUC2'!$D$1:$E$1,0),0),"")</f>
        <v>Preston</v>
      </c>
      <c r="GB21" s="25" t="str">
        <f>IFERROR(VLOOKUP(GB$2&amp;$B21,'FPL FIX2'!$N$1:$Q$400,MATCH("HOME",'FPL FIX2'!$N$1:$Q$1,0),0),"")&amp;IFERROR(VLOOKUP(GB$2&amp;$B21,'FPL FIX2'!$O$1:$P$400,MATCH("AWAY",'FPL FIX2'!$O$1:$P$1,0),0),"")&amp;IFERROR(VLOOKUP(GB$2&amp;$A21,'FA2'!$A:$D,MATCH("AWAY",'FA2'!$A$1:$D$1,0),0),"")&amp;IFERROR(VLOOKUP(GB$2&amp;$A21,'FA2'!$B:$C,MATCH("HOME",'FA2'!$B$1:$C$1,0),0),"")&amp;IFERROR(VLOOKUP(GB$2&amp;$A21,'EFL2'!$A:$D,MATCH("AWAY",'EFL2'!$A$1:$D$1,0),0),"")&amp;IFERROR(VLOOKUP(GB$2&amp;$A21,'EFL2'!$B:$C,MATCH("HOME",'EFL2'!$B$1:$C$1,0),0),"")&amp;IFERROR(VLOOKUP(GB$2&amp;$A21,'UCL2'!$C:$F,MATCH("AWAY",'UCL2'!$C$1:$F$1,0),0),"")&amp;IFERROR(VLOOKUP(GB$2&amp;$A21,'UCL2'!$D:$E,MATCH("HOME",'UCL2'!$D$1:$E$1,0),0),"")&amp;IFERROR(VLOOKUP(GB$2&amp;$A21,'EU2'!$C:$F,MATCH("AWAY",'EU2'!$C$1:$F$1,0),0),"")&amp;IFERROR(VLOOKUP(GB$2&amp;$A21,'EU2'!$D:$E,MATCH("HOME",'EU2'!$D$1:$E$1,0),0),"")&amp;IFERROR(VLOOKUP(GB$2&amp;$A21,'EUC2'!$C:$F,MATCH("AWAY",'EUC2'!$C$1:$F$1,0),0),"")&amp;IFERROR(VLOOKUP(GB$2&amp;$A21,'EUC2'!$D:$E,MATCH("HOME",'EUC2'!$D$1:$E$1,0),0),"")</f>
        <v/>
      </c>
      <c r="GC21" s="25" t="str">
        <f>IFERROR(VLOOKUP(GC$2&amp;$B21,'FPL FIX2'!$N$1:$Q$400,MATCH("HOME",'FPL FIX2'!$N$1:$Q$1,0),0),"")&amp;IFERROR(VLOOKUP(GC$2&amp;$B21,'FPL FIX2'!$O$1:$P$400,MATCH("AWAY",'FPL FIX2'!$O$1:$P$1,0),0),"")&amp;IFERROR(VLOOKUP(GC$2&amp;$A21,'FA2'!$A:$D,MATCH("AWAY",'FA2'!$A$1:$D$1,0),0),"")&amp;IFERROR(VLOOKUP(GC$2&amp;$A21,'FA2'!$B:$C,MATCH("HOME",'FA2'!$B$1:$C$1,0),0),"")&amp;IFERROR(VLOOKUP(GC$2&amp;$A21,'EFL2'!$A:$D,MATCH("AWAY",'EFL2'!$A$1:$D$1,0),0),"")&amp;IFERROR(VLOOKUP(GC$2&amp;$A21,'EFL2'!$B:$C,MATCH("HOME",'EFL2'!$B$1:$C$1,0),0),"")&amp;IFERROR(VLOOKUP(GC$2&amp;$A21,'UCL2'!$C:$F,MATCH("AWAY",'UCL2'!$C$1:$F$1,0),0),"")&amp;IFERROR(VLOOKUP(GC$2&amp;$A21,'UCL2'!$D:$E,MATCH("HOME",'UCL2'!$D$1:$E$1,0),0),"")&amp;IFERROR(VLOOKUP(GC$2&amp;$A21,'EU2'!$C:$F,MATCH("AWAY",'EU2'!$C$1:$F$1,0),0),"")&amp;IFERROR(VLOOKUP(GC$2&amp;$A21,'EU2'!$D:$E,MATCH("HOME",'EU2'!$D$1:$E$1,0),0),"")&amp;IFERROR(VLOOKUP(GC$2&amp;$A21,'EUC2'!$C:$F,MATCH("AWAY",'EUC2'!$C$1:$F$1,0),0),"")&amp;IFERROR(VLOOKUP(GC$2&amp;$A21,'EUC2'!$D:$E,MATCH("HOME",'EUC2'!$D$1:$E$1,0),0),"")</f>
        <v/>
      </c>
      <c r="GD21" s="25" t="str">
        <f>IFERROR(VLOOKUP(GD$2&amp;$B21,'FPL FIX2'!$N$1:$Q$400,MATCH("HOME",'FPL FIX2'!$N$1:$Q$1,0),0),"")&amp;IFERROR(VLOOKUP(GD$2&amp;$B21,'FPL FIX2'!$O$1:$P$400,MATCH("AWAY",'FPL FIX2'!$O$1:$P$1,0),0),"")&amp;IFERROR(VLOOKUP(GD$2&amp;$A21,'FA2'!$A:$D,MATCH("AWAY",'FA2'!$A$1:$D$1,0),0),"")&amp;IFERROR(VLOOKUP(GD$2&amp;$A21,'FA2'!$B:$C,MATCH("HOME",'FA2'!$B$1:$C$1,0),0),"")&amp;IFERROR(VLOOKUP(GD$2&amp;$A21,'EFL2'!$A:$D,MATCH("AWAY",'EFL2'!$A$1:$D$1,0),0),"")&amp;IFERROR(VLOOKUP(GD$2&amp;$A21,'EFL2'!$B:$C,MATCH("HOME",'EFL2'!$B$1:$C$1,0),0),"")&amp;IFERROR(VLOOKUP(GD$2&amp;$A21,'UCL2'!$C:$F,MATCH("AWAY",'UCL2'!$C$1:$F$1,0),0),"")&amp;IFERROR(VLOOKUP(GD$2&amp;$A21,'UCL2'!$D:$E,MATCH("HOME",'UCL2'!$D$1:$E$1,0),0),"")&amp;IFERROR(VLOOKUP(GD$2&amp;$A21,'EU2'!$C:$F,MATCH("AWAY",'EU2'!$C$1:$F$1,0),0),"")&amp;IFERROR(VLOOKUP(GD$2&amp;$A21,'EU2'!$D:$E,MATCH("HOME",'EU2'!$D$1:$E$1,0),0),"")&amp;IFERROR(VLOOKUP(GD$2&amp;$A21,'EUC2'!$C:$F,MATCH("AWAY",'EUC2'!$C$1:$F$1,0),0),"")&amp;IFERROR(VLOOKUP(GD$2&amp;$A21,'EUC2'!$D:$E,MATCH("HOME",'EUC2'!$D$1:$E$1,0),0),"")</f>
        <v/>
      </c>
      <c r="GE21" s="25" t="str">
        <f>IFERROR(VLOOKUP(GE$2&amp;$B21,'FPL FIX2'!$N$1:$Q$400,MATCH("HOME",'FPL FIX2'!$N$1:$Q$1,0),0),"")&amp;IFERROR(VLOOKUP(GE$2&amp;$B21,'FPL FIX2'!$O$1:$P$400,MATCH("AWAY",'FPL FIX2'!$O$1:$P$1,0),0),"")&amp;IFERROR(VLOOKUP(GE$2&amp;$A21,'FA2'!$A:$D,MATCH("AWAY",'FA2'!$A$1:$D$1,0),0),"")&amp;IFERROR(VLOOKUP(GE$2&amp;$A21,'FA2'!$B:$C,MATCH("HOME",'FA2'!$B$1:$C$1,0),0),"")&amp;IFERROR(VLOOKUP(GE$2&amp;$A21,'EFL2'!$A:$D,MATCH("AWAY",'EFL2'!$A$1:$D$1,0),0),"")&amp;IFERROR(VLOOKUP(GE$2&amp;$A21,'EFL2'!$B:$C,MATCH("HOME",'EFL2'!$B$1:$C$1,0),0),"")&amp;IFERROR(VLOOKUP(GE$2&amp;$A21,'UCL2'!$C:$F,MATCH("AWAY",'UCL2'!$C$1:$F$1,0),0),"")&amp;IFERROR(VLOOKUP(GE$2&amp;$A21,'UCL2'!$D:$E,MATCH("HOME",'UCL2'!$D$1:$E$1,0),0),"")&amp;IFERROR(VLOOKUP(GE$2&amp;$A21,'EU2'!$C:$F,MATCH("AWAY",'EU2'!$C$1:$F$1,0),0),"")&amp;IFERROR(VLOOKUP(GE$2&amp;$A21,'EU2'!$D:$E,MATCH("HOME",'EU2'!$D$1:$E$1,0),0),"")&amp;IFERROR(VLOOKUP(GE$2&amp;$A21,'EUC2'!$C:$F,MATCH("AWAY",'EUC2'!$C$1:$F$1,0),0),"")&amp;IFERROR(VLOOKUP(GE$2&amp;$A21,'EUC2'!$D:$E,MATCH("HOME",'EUC2'!$D$1:$E$1,0),0),"")</f>
        <v/>
      </c>
      <c r="GF21" s="25" t="str">
        <f>IFERROR(VLOOKUP(GF$2&amp;$B21,'FPL FIX2'!$N$1:$Q$400,MATCH("HOME",'FPL FIX2'!$N$1:$Q$1,0),0),"")&amp;IFERROR(VLOOKUP(GF$2&amp;$B21,'FPL FIX2'!$O$1:$P$400,MATCH("AWAY",'FPL FIX2'!$O$1:$P$1,0),0),"")&amp;IFERROR(VLOOKUP(GF$2&amp;$A21,'FA2'!$A:$D,MATCH("AWAY",'FA2'!$A$1:$D$1,0),0),"")&amp;IFERROR(VLOOKUP(GF$2&amp;$A21,'FA2'!$B:$C,MATCH("HOME",'FA2'!$B$1:$C$1,0),0),"")&amp;IFERROR(VLOOKUP(GF$2&amp;$A21,'EFL2'!$A:$D,MATCH("AWAY",'EFL2'!$A$1:$D$1,0),0),"")&amp;IFERROR(VLOOKUP(GF$2&amp;$A21,'EFL2'!$B:$C,MATCH("HOME",'EFL2'!$B$1:$C$1,0),0),"")&amp;IFERROR(VLOOKUP(GF$2&amp;$A21,'UCL2'!$C:$F,MATCH("AWAY",'UCL2'!$C$1:$F$1,0),0),"")&amp;IFERROR(VLOOKUP(GF$2&amp;$A21,'UCL2'!$D:$E,MATCH("HOME",'UCL2'!$D$1:$E$1,0),0),"")&amp;IFERROR(VLOOKUP(GF$2&amp;$A21,'EU2'!$C:$F,MATCH("AWAY",'EU2'!$C$1:$F$1,0),0),"")&amp;IFERROR(VLOOKUP(GF$2&amp;$A21,'EU2'!$D:$E,MATCH("HOME",'EU2'!$D$1:$E$1,0),0),"")&amp;IFERROR(VLOOKUP(GF$2&amp;$A21,'EUC2'!$C:$F,MATCH("AWAY",'EUC2'!$C$1:$F$1,0),0),"")&amp;IFERROR(VLOOKUP(GF$2&amp;$A21,'EUC2'!$D:$E,MATCH("HOME",'EUC2'!$D$1:$E$1,0),0),"")</f>
        <v/>
      </c>
      <c r="GG21" s="25" t="str">
        <f>IFERROR(VLOOKUP(GG$2&amp;$B21,'FPL FIX2'!$N$1:$Q$400,MATCH("HOME",'FPL FIX2'!$N$1:$Q$1,0),0),"")&amp;IFERROR(VLOOKUP(GG$2&amp;$B21,'FPL FIX2'!$O$1:$P$400,MATCH("AWAY",'FPL FIX2'!$O$1:$P$1,0),0),"")&amp;IFERROR(VLOOKUP(GG$2&amp;$A21,'FA2'!$A:$D,MATCH("AWAY",'FA2'!$A$1:$D$1,0),0),"")&amp;IFERROR(VLOOKUP(GG$2&amp;$A21,'FA2'!$B:$C,MATCH("HOME",'FA2'!$B$1:$C$1,0),0),"")&amp;IFERROR(VLOOKUP(GG$2&amp;$A21,'EFL2'!$A:$D,MATCH("AWAY",'EFL2'!$A$1:$D$1,0),0),"")&amp;IFERROR(VLOOKUP(GG$2&amp;$A21,'EFL2'!$B:$C,MATCH("HOME",'EFL2'!$B$1:$C$1,0),0),"")&amp;IFERROR(VLOOKUP(GG$2&amp;$A21,'UCL2'!$C:$F,MATCH("AWAY",'UCL2'!$C$1:$F$1,0),0),"")&amp;IFERROR(VLOOKUP(GG$2&amp;$A21,'UCL2'!$D:$E,MATCH("HOME",'UCL2'!$D$1:$E$1,0),0),"")&amp;IFERROR(VLOOKUP(GG$2&amp;$A21,'EU2'!$C:$F,MATCH("AWAY",'EU2'!$C$1:$F$1,0),0),"")&amp;IFERROR(VLOOKUP(GG$2&amp;$A21,'EU2'!$D:$E,MATCH("HOME",'EU2'!$D$1:$E$1,0),0),"")&amp;IFERROR(VLOOKUP(GG$2&amp;$A21,'EUC2'!$C:$F,MATCH("AWAY",'EUC2'!$C$1:$F$1,0),0),"")&amp;IFERROR(VLOOKUP(GG$2&amp;$A21,'EUC2'!$D:$E,MATCH("HOME",'EUC2'!$D$1:$E$1,0),0),"")</f>
        <v/>
      </c>
      <c r="GH21" s="25" t="str">
        <f>IFERROR(VLOOKUP(GH$2&amp;$B21,'FPL FIX2'!$N$1:$Q$400,MATCH("HOME",'FPL FIX2'!$N$1:$Q$1,0),0),"")&amp;IFERROR(VLOOKUP(GH$2&amp;$B21,'FPL FIX2'!$O$1:$P$400,MATCH("AWAY",'FPL FIX2'!$O$1:$P$1,0),0),"")&amp;IFERROR(VLOOKUP(GH$2&amp;$A21,'FA2'!$A:$D,MATCH("AWAY",'FA2'!$A$1:$D$1,0),0),"")&amp;IFERROR(VLOOKUP(GH$2&amp;$A21,'FA2'!$B:$C,MATCH("HOME",'FA2'!$B$1:$C$1,0),0),"")&amp;IFERROR(VLOOKUP(GH$2&amp;$A21,'EFL2'!$A:$D,MATCH("AWAY",'EFL2'!$A$1:$D$1,0),0),"")&amp;IFERROR(VLOOKUP(GH$2&amp;$A21,'EFL2'!$B:$C,MATCH("HOME",'EFL2'!$B$1:$C$1,0),0),"")&amp;IFERROR(VLOOKUP(GH$2&amp;$A21,'UCL2'!$C:$F,MATCH("AWAY",'UCL2'!$C$1:$F$1,0),0),"")&amp;IFERROR(VLOOKUP(GH$2&amp;$A21,'UCL2'!$D:$E,MATCH("HOME",'UCL2'!$D$1:$E$1,0),0),"")&amp;IFERROR(VLOOKUP(GH$2&amp;$A21,'EU2'!$C:$F,MATCH("AWAY",'EU2'!$C$1:$F$1,0),0),"")&amp;IFERROR(VLOOKUP(GH$2&amp;$A21,'EU2'!$D:$E,MATCH("HOME",'EU2'!$D$1:$E$1,0),0),"")&amp;IFERROR(VLOOKUP(GH$2&amp;$A21,'EUC2'!$C:$F,MATCH("AWAY",'EUC2'!$C$1:$F$1,0),0),"")&amp;IFERROR(VLOOKUP(GH$2&amp;$A21,'EUC2'!$D:$E,MATCH("HOME",'EUC2'!$D$1:$E$1,0),0),"")</f>
        <v/>
      </c>
      <c r="GI21" s="25" t="str">
        <f>IFERROR(VLOOKUP(GI$2&amp;$B21,'FPL FIX2'!$N$1:$Q$400,MATCH("HOME",'FPL FIX2'!$N$1:$Q$1,0),0),"")&amp;IFERROR(VLOOKUP(GI$2&amp;$B21,'FPL FIX2'!$O$1:$P$400,MATCH("AWAY",'FPL FIX2'!$O$1:$P$1,0),0),"")&amp;IFERROR(VLOOKUP(GI$2&amp;$A21,'FA2'!$A:$D,MATCH("AWAY",'FA2'!$A$1:$D$1,0),0),"")&amp;IFERROR(VLOOKUP(GI$2&amp;$A21,'FA2'!$B:$C,MATCH("HOME",'FA2'!$B$1:$C$1,0),0),"")&amp;IFERROR(VLOOKUP(GI$2&amp;$A21,'EFL2'!$A:$D,MATCH("AWAY",'EFL2'!$A$1:$D$1,0),0),"")&amp;IFERROR(VLOOKUP(GI$2&amp;$A21,'EFL2'!$B:$C,MATCH("HOME",'EFL2'!$B$1:$C$1,0),0),"")&amp;IFERROR(VLOOKUP(GI$2&amp;$A21,'UCL2'!$C:$F,MATCH("AWAY",'UCL2'!$C$1:$F$1,0),0),"")&amp;IFERROR(VLOOKUP(GI$2&amp;$A21,'UCL2'!$D:$E,MATCH("HOME",'UCL2'!$D$1:$E$1,0),0),"")&amp;IFERROR(VLOOKUP(GI$2&amp;$A21,'EU2'!$C:$F,MATCH("AWAY",'EU2'!$C$1:$F$1,0),0),"")&amp;IFERROR(VLOOKUP(GI$2&amp;$A21,'EU2'!$D:$E,MATCH("HOME",'EU2'!$D$1:$E$1,0),0),"")&amp;IFERROR(VLOOKUP(GI$2&amp;$A21,'EUC2'!$C:$F,MATCH("AWAY",'EUC2'!$C$1:$F$1,0),0),"")&amp;IFERROR(VLOOKUP(GI$2&amp;$A21,'EUC2'!$D:$E,MATCH("HOME",'EUC2'!$D$1:$E$1,0),0),"")</f>
        <v>MCI</v>
      </c>
      <c r="GJ21" s="25" t="str">
        <f>IFERROR(VLOOKUP(GJ$2&amp;$B21,'FPL FIX2'!$N$1:$Q$400,MATCH("HOME",'FPL FIX2'!$N$1:$Q$1,0),0),"")&amp;IFERROR(VLOOKUP(GJ$2&amp;$B21,'FPL FIX2'!$O$1:$P$400,MATCH("AWAY",'FPL FIX2'!$O$1:$P$1,0),0),"")&amp;IFERROR(VLOOKUP(GJ$2&amp;$A21,'FA2'!$A:$D,MATCH("AWAY",'FA2'!$A$1:$D$1,0),0),"")&amp;IFERROR(VLOOKUP(GJ$2&amp;$A21,'FA2'!$B:$C,MATCH("HOME",'FA2'!$B$1:$C$1,0),0),"")&amp;IFERROR(VLOOKUP(GJ$2&amp;$A21,'EFL2'!$A:$D,MATCH("AWAY",'EFL2'!$A$1:$D$1,0),0),"")&amp;IFERROR(VLOOKUP(GJ$2&amp;$A21,'EFL2'!$B:$C,MATCH("HOME",'EFL2'!$B$1:$C$1,0),0),"")&amp;IFERROR(VLOOKUP(GJ$2&amp;$A21,'UCL2'!$C:$F,MATCH("AWAY",'UCL2'!$C$1:$F$1,0),0),"")&amp;IFERROR(VLOOKUP(GJ$2&amp;$A21,'UCL2'!$D:$E,MATCH("HOME",'UCL2'!$D$1:$E$1,0),0),"")&amp;IFERROR(VLOOKUP(GJ$2&amp;$A21,'EU2'!$C:$F,MATCH("AWAY",'EU2'!$C$1:$F$1,0),0),"")&amp;IFERROR(VLOOKUP(GJ$2&amp;$A21,'EU2'!$D:$E,MATCH("HOME",'EU2'!$D$1:$E$1,0),0),"")&amp;IFERROR(VLOOKUP(GJ$2&amp;$A21,'EUC2'!$C:$F,MATCH("AWAY",'EUC2'!$C$1:$F$1,0),0),"")&amp;IFERROR(VLOOKUP(GJ$2&amp;$A21,'EUC2'!$D:$E,MATCH("HOME",'EUC2'!$D$1:$E$1,0),0),"")</f>
        <v/>
      </c>
      <c r="GK21" s="25" t="str">
        <f>IFERROR(VLOOKUP(GK$2&amp;$B21,'FPL FIX2'!$N$1:$Q$400,MATCH("HOME",'FPL FIX2'!$N$1:$Q$1,0),0),"")&amp;IFERROR(VLOOKUP(GK$2&amp;$B21,'FPL FIX2'!$O$1:$P$400,MATCH("AWAY",'FPL FIX2'!$O$1:$P$1,0),0),"")&amp;IFERROR(VLOOKUP(GK$2&amp;$A21,'FA2'!$A:$D,MATCH("AWAY",'FA2'!$A$1:$D$1,0),0),"")&amp;IFERROR(VLOOKUP(GK$2&amp;$A21,'FA2'!$B:$C,MATCH("HOME",'FA2'!$B$1:$C$1,0),0),"")&amp;IFERROR(VLOOKUP(GK$2&amp;$A21,'EFL2'!$A:$D,MATCH("AWAY",'EFL2'!$A$1:$D$1,0),0),"")&amp;IFERROR(VLOOKUP(GK$2&amp;$A21,'EFL2'!$B:$C,MATCH("HOME",'EFL2'!$B$1:$C$1,0),0),"")&amp;IFERROR(VLOOKUP(GK$2&amp;$A21,'UCL2'!$C:$F,MATCH("AWAY",'UCL2'!$C$1:$F$1,0),0),"")&amp;IFERROR(VLOOKUP(GK$2&amp;$A21,'UCL2'!$D:$E,MATCH("HOME",'UCL2'!$D$1:$E$1,0),0),"")&amp;IFERROR(VLOOKUP(GK$2&amp;$A21,'EU2'!$C:$F,MATCH("AWAY",'EU2'!$C$1:$F$1,0),0),"")&amp;IFERROR(VLOOKUP(GK$2&amp;$A21,'EU2'!$D:$E,MATCH("HOME",'EU2'!$D$1:$E$1,0),0),"")&amp;IFERROR(VLOOKUP(GK$2&amp;$A21,'EUC2'!$C:$F,MATCH("AWAY",'EUC2'!$C$1:$F$1,0),0),"")&amp;IFERROR(VLOOKUP(GK$2&amp;$A21,'EUC2'!$D:$E,MATCH("HOME",'EUC2'!$D$1:$E$1,0),0),"")</f>
        <v/>
      </c>
      <c r="GL21" s="25" t="str">
        <f>IFERROR(VLOOKUP(GL$2&amp;$B21,'FPL FIX2'!$N$1:$Q$400,MATCH("HOME",'FPL FIX2'!$N$1:$Q$1,0),0),"")&amp;IFERROR(VLOOKUP(GL$2&amp;$B21,'FPL FIX2'!$O$1:$P$400,MATCH("AWAY",'FPL FIX2'!$O$1:$P$1,0),0),"")&amp;IFERROR(VLOOKUP(GL$2&amp;$A21,'FA2'!$A:$D,MATCH("AWAY",'FA2'!$A$1:$D$1,0),0),"")&amp;IFERROR(VLOOKUP(GL$2&amp;$A21,'FA2'!$B:$C,MATCH("HOME",'FA2'!$B$1:$C$1,0),0),"")&amp;IFERROR(VLOOKUP(GL$2&amp;$A21,'EFL2'!$A:$D,MATCH("AWAY",'EFL2'!$A$1:$D$1,0),0),"")&amp;IFERROR(VLOOKUP(GL$2&amp;$A21,'EFL2'!$B:$C,MATCH("HOME",'EFL2'!$B$1:$C$1,0),0),"")&amp;IFERROR(VLOOKUP(GL$2&amp;$A21,'UCL2'!$C:$F,MATCH("AWAY",'UCL2'!$C$1:$F$1,0),0),"")&amp;IFERROR(VLOOKUP(GL$2&amp;$A21,'UCL2'!$D:$E,MATCH("HOME",'UCL2'!$D$1:$E$1,0),0),"")&amp;IFERROR(VLOOKUP(GL$2&amp;$A21,'EU2'!$C:$F,MATCH("AWAY",'EU2'!$C$1:$F$1,0),0),"")&amp;IFERROR(VLOOKUP(GL$2&amp;$A21,'EU2'!$D:$E,MATCH("HOME",'EU2'!$D$1:$E$1,0),0),"")&amp;IFERROR(VLOOKUP(GL$2&amp;$A21,'EUC2'!$C:$F,MATCH("AWAY",'EUC2'!$C$1:$F$1,0),0),"")&amp;IFERROR(VLOOKUP(GL$2&amp;$A21,'EUC2'!$D:$E,MATCH("HOME",'EUC2'!$D$1:$E$1,0),0),"")</f>
        <v/>
      </c>
      <c r="GM21" s="25" t="str">
        <f>IFERROR(VLOOKUP(GM$2&amp;$B21,'FPL FIX2'!$N$1:$Q$400,MATCH("HOME",'FPL FIX2'!$N$1:$Q$1,0),0),"")&amp;IFERROR(VLOOKUP(GM$2&amp;$B21,'FPL FIX2'!$O$1:$P$400,MATCH("AWAY",'FPL FIX2'!$O$1:$P$1,0),0),"")&amp;IFERROR(VLOOKUP(GM$2&amp;$A21,'FA2'!$A:$D,MATCH("AWAY",'FA2'!$A$1:$D$1,0),0),"")&amp;IFERROR(VLOOKUP(GM$2&amp;$A21,'FA2'!$B:$C,MATCH("HOME",'FA2'!$B$1:$C$1,0),0),"")&amp;IFERROR(VLOOKUP(GM$2&amp;$A21,'EFL2'!$A:$D,MATCH("AWAY",'EFL2'!$A$1:$D$1,0),0),"")&amp;IFERROR(VLOOKUP(GM$2&amp;$A21,'EFL2'!$B:$C,MATCH("HOME",'EFL2'!$B$1:$C$1,0),0),"")&amp;IFERROR(VLOOKUP(GM$2&amp;$A21,'UCL2'!$C:$F,MATCH("AWAY",'UCL2'!$C$1:$F$1,0),0),"")&amp;IFERROR(VLOOKUP(GM$2&amp;$A21,'UCL2'!$D:$E,MATCH("HOME",'UCL2'!$D$1:$E$1,0),0),"")&amp;IFERROR(VLOOKUP(GM$2&amp;$A21,'EU2'!$C:$F,MATCH("AWAY",'EU2'!$C$1:$F$1,0),0),"")&amp;IFERROR(VLOOKUP(GM$2&amp;$A21,'EU2'!$D:$E,MATCH("HOME",'EU2'!$D$1:$E$1,0),0),"")&amp;IFERROR(VLOOKUP(GM$2&amp;$A21,'EUC2'!$C:$F,MATCH("AWAY",'EUC2'!$C$1:$F$1,0),0),"")&amp;IFERROR(VLOOKUP(GM$2&amp;$A21,'EUC2'!$D:$E,MATCH("HOME",'EUC2'!$D$1:$E$1,0),0),"")</f>
        <v/>
      </c>
      <c r="GN21" s="25" t="str">
        <f>IFERROR(VLOOKUP(GN$2&amp;$B21,'FPL FIX2'!$N$1:$Q$400,MATCH("HOME",'FPL FIX2'!$N$1:$Q$1,0),0),"")&amp;IFERROR(VLOOKUP(GN$2&amp;$B21,'FPL FIX2'!$O$1:$P$400,MATCH("AWAY",'FPL FIX2'!$O$1:$P$1,0),0),"")&amp;IFERROR(VLOOKUP(GN$2&amp;$A21,'FA2'!$A:$D,MATCH("AWAY",'FA2'!$A$1:$D$1,0),0),"")&amp;IFERROR(VLOOKUP(GN$2&amp;$A21,'FA2'!$B:$C,MATCH("HOME",'FA2'!$B$1:$C$1,0),0),"")&amp;IFERROR(VLOOKUP(GN$2&amp;$A21,'EFL2'!$A:$D,MATCH("AWAY",'EFL2'!$A$1:$D$1,0),0),"")&amp;IFERROR(VLOOKUP(GN$2&amp;$A21,'EFL2'!$B:$C,MATCH("HOME",'EFL2'!$B$1:$C$1,0),0),"")&amp;IFERROR(VLOOKUP(GN$2&amp;$A21,'UCL2'!$C:$F,MATCH("AWAY",'UCL2'!$C$1:$F$1,0),0),"")&amp;IFERROR(VLOOKUP(GN$2&amp;$A21,'UCL2'!$D:$E,MATCH("HOME",'UCL2'!$D$1:$E$1,0),0),"")&amp;IFERROR(VLOOKUP(GN$2&amp;$A21,'EU2'!$C:$F,MATCH("AWAY",'EU2'!$C$1:$F$1,0),0),"")&amp;IFERROR(VLOOKUP(GN$2&amp;$A21,'EU2'!$D:$E,MATCH("HOME",'EU2'!$D$1:$E$1,0),0),"")&amp;IFERROR(VLOOKUP(GN$2&amp;$A21,'EUC2'!$C:$F,MATCH("AWAY",'EUC2'!$C$1:$F$1,0),0),"")&amp;IFERROR(VLOOKUP(GN$2&amp;$A21,'EUC2'!$D:$E,MATCH("HOME",'EUC2'!$D$1:$E$1,0),0),"")</f>
        <v/>
      </c>
      <c r="GO21" s="25" t="str">
        <f>IFERROR(VLOOKUP(GO$2&amp;$B21,'FPL FIX2'!$N$1:$Q$400,MATCH("HOME",'FPL FIX2'!$N$1:$Q$1,0),0),"")&amp;IFERROR(VLOOKUP(GO$2&amp;$B21,'FPL FIX2'!$O$1:$P$400,MATCH("AWAY",'FPL FIX2'!$O$1:$P$1,0),0),"")&amp;IFERROR(VLOOKUP(GO$2&amp;$A21,'FA2'!$A:$D,MATCH("AWAY",'FA2'!$A$1:$D$1,0),0),"")&amp;IFERROR(VLOOKUP(GO$2&amp;$A21,'FA2'!$B:$C,MATCH("HOME",'FA2'!$B$1:$C$1,0),0),"")&amp;IFERROR(VLOOKUP(GO$2&amp;$A21,'EFL2'!$A:$D,MATCH("AWAY",'EFL2'!$A$1:$D$1,0),0),"")&amp;IFERROR(VLOOKUP(GO$2&amp;$A21,'EFL2'!$B:$C,MATCH("HOME",'EFL2'!$B$1:$C$1,0),0),"")&amp;IFERROR(VLOOKUP(GO$2&amp;$A21,'UCL2'!$C:$F,MATCH("AWAY",'UCL2'!$C$1:$F$1,0),0),"")&amp;IFERROR(VLOOKUP(GO$2&amp;$A21,'UCL2'!$D:$E,MATCH("HOME",'UCL2'!$D$1:$E$1,0),0),"")&amp;IFERROR(VLOOKUP(GO$2&amp;$A21,'EU2'!$C:$F,MATCH("AWAY",'EU2'!$C$1:$F$1,0),0),"")&amp;IFERROR(VLOOKUP(GO$2&amp;$A21,'EU2'!$D:$E,MATCH("HOME",'EU2'!$D$1:$E$1,0),0),"")&amp;IFERROR(VLOOKUP(GO$2&amp;$A21,'EUC2'!$C:$F,MATCH("AWAY",'EUC2'!$C$1:$F$1,0),0),"")&amp;IFERROR(VLOOKUP(GO$2&amp;$A21,'EUC2'!$D:$E,MATCH("HOME",'EUC2'!$D$1:$E$1,0),0),"")</f>
        <v>lei</v>
      </c>
      <c r="GP21" s="25" t="str">
        <f>IFERROR(VLOOKUP(GP$2&amp;$B21,'FPL FIX2'!$N$1:$Q$400,MATCH("HOME",'FPL FIX2'!$N$1:$Q$1,0),0),"")&amp;IFERROR(VLOOKUP(GP$2&amp;$B21,'FPL FIX2'!$O$1:$P$400,MATCH("AWAY",'FPL FIX2'!$O$1:$P$1,0),0),"")&amp;IFERROR(VLOOKUP(GP$2&amp;$A21,'FA2'!$A:$D,MATCH("AWAY",'FA2'!$A$1:$D$1,0),0),"")&amp;IFERROR(VLOOKUP(GP$2&amp;$A21,'FA2'!$B:$C,MATCH("HOME",'FA2'!$B$1:$C$1,0),0),"")&amp;IFERROR(VLOOKUP(GP$2&amp;$A21,'EFL2'!$A:$D,MATCH("AWAY",'EFL2'!$A$1:$D$1,0),0),"")&amp;IFERROR(VLOOKUP(GP$2&amp;$A21,'EFL2'!$B:$C,MATCH("HOME",'EFL2'!$B$1:$C$1,0),0),"")&amp;IFERROR(VLOOKUP(GP$2&amp;$A21,'UCL2'!$C:$F,MATCH("AWAY",'UCL2'!$C$1:$F$1,0),0),"")&amp;IFERROR(VLOOKUP(GP$2&amp;$A21,'UCL2'!$D:$E,MATCH("HOME",'UCL2'!$D$1:$E$1,0),0),"")&amp;IFERROR(VLOOKUP(GP$2&amp;$A21,'EU2'!$C:$F,MATCH("AWAY",'EU2'!$C$1:$F$1,0),0),"")&amp;IFERROR(VLOOKUP(GP$2&amp;$A21,'EU2'!$D:$E,MATCH("HOME",'EU2'!$D$1:$E$1,0),0),"")&amp;IFERROR(VLOOKUP(GP$2&amp;$A21,'EUC2'!$C:$F,MATCH("AWAY",'EUC2'!$C$1:$F$1,0),0),"")&amp;IFERROR(VLOOKUP(GP$2&amp;$A21,'EUC2'!$D:$E,MATCH("HOME",'EUC2'!$D$1:$E$1,0),0),"")</f>
        <v/>
      </c>
      <c r="GQ21" s="25" t="str">
        <f>IFERROR(VLOOKUP(GQ$2&amp;$B21,'FPL FIX2'!$N$1:$Q$400,MATCH("HOME",'FPL FIX2'!$N$1:$Q$1,0),0),"")&amp;IFERROR(VLOOKUP(GQ$2&amp;$B21,'FPL FIX2'!$O$1:$P$400,MATCH("AWAY",'FPL FIX2'!$O$1:$P$1,0),0),"")&amp;IFERROR(VLOOKUP(GQ$2&amp;$A21,'FA2'!$A:$D,MATCH("AWAY",'FA2'!$A$1:$D$1,0),0),"")&amp;IFERROR(VLOOKUP(GQ$2&amp;$A21,'FA2'!$B:$C,MATCH("HOME",'FA2'!$B$1:$C$1,0),0),"")&amp;IFERROR(VLOOKUP(GQ$2&amp;$A21,'EFL2'!$A:$D,MATCH("AWAY",'EFL2'!$A$1:$D$1,0),0),"")&amp;IFERROR(VLOOKUP(GQ$2&amp;$A21,'EFL2'!$B:$C,MATCH("HOME",'EFL2'!$B$1:$C$1,0),0),"")&amp;IFERROR(VLOOKUP(GQ$2&amp;$A21,'UCL2'!$C:$F,MATCH("AWAY",'UCL2'!$C$1:$F$1,0),0),"")&amp;IFERROR(VLOOKUP(GQ$2&amp;$A21,'UCL2'!$D:$E,MATCH("HOME",'UCL2'!$D$1:$E$1,0),0),"")&amp;IFERROR(VLOOKUP(GQ$2&amp;$A21,'EU2'!$C:$F,MATCH("AWAY",'EU2'!$C$1:$F$1,0),0),"")&amp;IFERROR(VLOOKUP(GQ$2&amp;$A21,'EU2'!$D:$E,MATCH("HOME",'EU2'!$D$1:$E$1,0),0),"")&amp;IFERROR(VLOOKUP(GQ$2&amp;$A21,'EUC2'!$C:$F,MATCH("AWAY",'EUC2'!$C$1:$F$1,0),0),"")&amp;IFERROR(VLOOKUP(GQ$2&amp;$A21,'EUC2'!$D:$E,MATCH("HOME",'EUC2'!$D$1:$E$1,0),0),"")</f>
        <v/>
      </c>
      <c r="GR21" s="25" t="str">
        <f>IFERROR(VLOOKUP(GR$2&amp;$B21,'FPL FIX2'!$N$1:$Q$400,MATCH("HOME",'FPL FIX2'!$N$1:$Q$1,0),0),"")&amp;IFERROR(VLOOKUP(GR$2&amp;$B21,'FPL FIX2'!$O$1:$P$400,MATCH("AWAY",'FPL FIX2'!$O$1:$P$1,0),0),"")&amp;IFERROR(VLOOKUP(GR$2&amp;$A21,'FA2'!$A:$D,MATCH("AWAY",'FA2'!$A$1:$D$1,0),0),"")&amp;IFERROR(VLOOKUP(GR$2&amp;$A21,'FA2'!$B:$C,MATCH("HOME",'FA2'!$B$1:$C$1,0),0),"")&amp;IFERROR(VLOOKUP(GR$2&amp;$A21,'EFL2'!$A:$D,MATCH("AWAY",'EFL2'!$A$1:$D$1,0),0),"")&amp;IFERROR(VLOOKUP(GR$2&amp;$A21,'EFL2'!$B:$C,MATCH("HOME",'EFL2'!$B$1:$C$1,0),0),"")&amp;IFERROR(VLOOKUP(GR$2&amp;$A21,'UCL2'!$C:$F,MATCH("AWAY",'UCL2'!$C$1:$F$1,0),0),"")&amp;IFERROR(VLOOKUP(GR$2&amp;$A21,'UCL2'!$D:$E,MATCH("HOME",'UCL2'!$D$1:$E$1,0),0),"")&amp;IFERROR(VLOOKUP(GR$2&amp;$A21,'EU2'!$C:$F,MATCH("AWAY",'EU2'!$C$1:$F$1,0),0),"")&amp;IFERROR(VLOOKUP(GR$2&amp;$A21,'EU2'!$D:$E,MATCH("HOME",'EU2'!$D$1:$E$1,0),0),"")&amp;IFERROR(VLOOKUP(GR$2&amp;$A21,'EUC2'!$C:$F,MATCH("AWAY",'EUC2'!$C$1:$F$1,0),0),"")&amp;IFERROR(VLOOKUP(GR$2&amp;$A21,'EUC2'!$D:$E,MATCH("HOME",'EUC2'!$D$1:$E$1,0),0),"")</f>
        <v>Milan</v>
      </c>
      <c r="GS21" s="25" t="str">
        <f>IFERROR(VLOOKUP(GS$2&amp;$B21,'FPL FIX2'!$N$1:$Q$400,MATCH("HOME",'FPL FIX2'!$N$1:$Q$1,0),0),"")&amp;IFERROR(VLOOKUP(GS$2&amp;$B21,'FPL FIX2'!$O$1:$P$400,MATCH("AWAY",'FPL FIX2'!$O$1:$P$1,0),0),"")&amp;IFERROR(VLOOKUP(GS$2&amp;$A21,'FA2'!$A:$D,MATCH("AWAY",'FA2'!$A$1:$D$1,0),0),"")&amp;IFERROR(VLOOKUP(GS$2&amp;$A21,'FA2'!$B:$C,MATCH("HOME",'FA2'!$B$1:$C$1,0),0),"")&amp;IFERROR(VLOOKUP(GS$2&amp;$A21,'EFL2'!$A:$D,MATCH("AWAY",'EFL2'!$A$1:$D$1,0),0),"")&amp;IFERROR(VLOOKUP(GS$2&amp;$A21,'EFL2'!$B:$C,MATCH("HOME",'EFL2'!$B$1:$C$1,0),0),"")&amp;IFERROR(VLOOKUP(GS$2&amp;$A21,'UCL2'!$C:$F,MATCH("AWAY",'UCL2'!$C$1:$F$1,0),0),"")&amp;IFERROR(VLOOKUP(GS$2&amp;$A21,'UCL2'!$D:$E,MATCH("HOME",'UCL2'!$D$1:$E$1,0),0),"")&amp;IFERROR(VLOOKUP(GS$2&amp;$A21,'EU2'!$C:$F,MATCH("AWAY",'EU2'!$C$1:$F$1,0),0),"")&amp;IFERROR(VLOOKUP(GS$2&amp;$A21,'EU2'!$D:$E,MATCH("HOME",'EU2'!$D$1:$E$1,0),0),"")&amp;IFERROR(VLOOKUP(GS$2&amp;$A21,'EUC2'!$C:$F,MATCH("AWAY",'EUC2'!$C$1:$F$1,0),0),"")&amp;IFERROR(VLOOKUP(GS$2&amp;$A21,'EUC2'!$D:$E,MATCH("HOME",'EUC2'!$D$1:$E$1,0),0),"")</f>
        <v/>
      </c>
      <c r="GT21" s="25" t="str">
        <f>IFERROR(VLOOKUP(GT$2&amp;$B21,'FPL FIX2'!$N$1:$Q$400,MATCH("HOME",'FPL FIX2'!$N$1:$Q$1,0),0),"")&amp;IFERROR(VLOOKUP(GT$2&amp;$B21,'FPL FIX2'!$O$1:$P$400,MATCH("AWAY",'FPL FIX2'!$O$1:$P$1,0),0),"")&amp;IFERROR(VLOOKUP(GT$2&amp;$A21,'FA2'!$A:$D,MATCH("AWAY",'FA2'!$A$1:$D$1,0),0),"")&amp;IFERROR(VLOOKUP(GT$2&amp;$A21,'FA2'!$B:$C,MATCH("HOME",'FA2'!$B$1:$C$1,0),0),"")&amp;IFERROR(VLOOKUP(GT$2&amp;$A21,'EFL2'!$A:$D,MATCH("AWAY",'EFL2'!$A$1:$D$1,0),0),"")&amp;IFERROR(VLOOKUP(GT$2&amp;$A21,'EFL2'!$B:$C,MATCH("HOME",'EFL2'!$B$1:$C$1,0),0),"")&amp;IFERROR(VLOOKUP(GT$2&amp;$A21,'UCL2'!$C:$F,MATCH("AWAY",'UCL2'!$C$1:$F$1,0),0),"")&amp;IFERROR(VLOOKUP(GT$2&amp;$A21,'UCL2'!$D:$E,MATCH("HOME",'UCL2'!$D$1:$E$1,0),0),"")&amp;IFERROR(VLOOKUP(GT$2&amp;$A21,'EU2'!$C:$F,MATCH("AWAY",'EU2'!$C$1:$F$1,0),0),"")&amp;IFERROR(VLOOKUP(GT$2&amp;$A21,'EU2'!$D:$E,MATCH("HOME",'EU2'!$D$1:$E$1,0),0),"")&amp;IFERROR(VLOOKUP(GT$2&amp;$A21,'EUC2'!$C:$F,MATCH("AWAY",'EUC2'!$C$1:$F$1,0),0),"")&amp;IFERROR(VLOOKUP(GT$2&amp;$A21,'EUC2'!$D:$E,MATCH("HOME",'EUC2'!$D$1:$E$1,0),0),"")</f>
        <v/>
      </c>
      <c r="GU21" s="25" t="str">
        <f>IFERROR(VLOOKUP(GU$2&amp;$B21,'FPL FIX2'!$N$1:$Q$400,MATCH("HOME",'FPL FIX2'!$N$1:$Q$1,0),0),"")&amp;IFERROR(VLOOKUP(GU$2&amp;$B21,'FPL FIX2'!$O$1:$P$400,MATCH("AWAY",'FPL FIX2'!$O$1:$P$1,0),0),"")&amp;IFERROR(VLOOKUP(GU$2&amp;$A21,'FA2'!$A:$D,MATCH("AWAY",'FA2'!$A$1:$D$1,0),0),"")&amp;IFERROR(VLOOKUP(GU$2&amp;$A21,'FA2'!$B:$C,MATCH("HOME",'FA2'!$B$1:$C$1,0),0),"")&amp;IFERROR(VLOOKUP(GU$2&amp;$A21,'EFL2'!$A:$D,MATCH("AWAY",'EFL2'!$A$1:$D$1,0),0),"")&amp;IFERROR(VLOOKUP(GU$2&amp;$A21,'EFL2'!$B:$C,MATCH("HOME",'EFL2'!$B$1:$C$1,0),0),"")&amp;IFERROR(VLOOKUP(GU$2&amp;$A21,'UCL2'!$C:$F,MATCH("AWAY",'UCL2'!$C$1:$F$1,0),0),"")&amp;IFERROR(VLOOKUP(GU$2&amp;$A21,'UCL2'!$D:$E,MATCH("HOME",'UCL2'!$D$1:$E$1,0),0),"")&amp;IFERROR(VLOOKUP(GU$2&amp;$A21,'EU2'!$C:$F,MATCH("AWAY",'EU2'!$C$1:$F$1,0),0),"")&amp;IFERROR(VLOOKUP(GU$2&amp;$A21,'EU2'!$D:$E,MATCH("HOME",'EU2'!$D$1:$E$1,0),0),"")&amp;IFERROR(VLOOKUP(GU$2&amp;$A21,'EUC2'!$C:$F,MATCH("AWAY",'EUC2'!$C$1:$F$1,0),0),"")&amp;IFERROR(VLOOKUP(GU$2&amp;$A21,'EUC2'!$D:$E,MATCH("HOME",'EUC2'!$D$1:$E$1,0),0),"")</f>
        <v/>
      </c>
      <c r="GV21" s="25" t="str">
        <f>IFERROR(VLOOKUP(GV$2&amp;$B21,'FPL FIX2'!$N$1:$Q$400,MATCH("HOME",'FPL FIX2'!$N$1:$Q$1,0),0),"")&amp;IFERROR(VLOOKUP(GV$2&amp;$B21,'FPL FIX2'!$O$1:$P$400,MATCH("AWAY",'FPL FIX2'!$O$1:$P$1,0),0),"")&amp;IFERROR(VLOOKUP(GV$2&amp;$A21,'FA2'!$A:$D,MATCH("AWAY",'FA2'!$A$1:$D$1,0),0),"")&amp;IFERROR(VLOOKUP(GV$2&amp;$A21,'FA2'!$B:$C,MATCH("HOME",'FA2'!$B$1:$C$1,0),0),"")&amp;IFERROR(VLOOKUP(GV$2&amp;$A21,'EFL2'!$A:$D,MATCH("AWAY",'EFL2'!$A$1:$D$1,0),0),"")&amp;IFERROR(VLOOKUP(GV$2&amp;$A21,'EFL2'!$B:$C,MATCH("HOME",'EFL2'!$B$1:$C$1,0),0),"")&amp;IFERROR(VLOOKUP(GV$2&amp;$A21,'UCL2'!$C:$F,MATCH("AWAY",'UCL2'!$C$1:$F$1,0),0),"")&amp;IFERROR(VLOOKUP(GV$2&amp;$A21,'UCL2'!$D:$E,MATCH("HOME",'UCL2'!$D$1:$E$1,0),0),"")&amp;IFERROR(VLOOKUP(GV$2&amp;$A21,'EU2'!$C:$F,MATCH("AWAY",'EU2'!$C$1:$F$1,0),0),"")&amp;IFERROR(VLOOKUP(GV$2&amp;$A21,'EU2'!$D:$E,MATCH("HOME",'EU2'!$D$1:$E$1,0),0),"")&amp;IFERROR(VLOOKUP(GV$2&amp;$A21,'EUC2'!$C:$F,MATCH("AWAY",'EUC2'!$C$1:$F$1,0),0),"")&amp;IFERROR(VLOOKUP(GV$2&amp;$A21,'EUC2'!$D:$E,MATCH("HOME",'EUC2'!$D$1:$E$1,0),0),"")</f>
        <v/>
      </c>
      <c r="GW21" s="25" t="str">
        <f>IFERROR(VLOOKUP(GW$2&amp;$B21,'FPL FIX2'!$N$1:$Q$400,MATCH("HOME",'FPL FIX2'!$N$1:$Q$1,0),0),"")&amp;IFERROR(VLOOKUP(GW$2&amp;$B21,'FPL FIX2'!$O$1:$P$400,MATCH("AWAY",'FPL FIX2'!$O$1:$P$1,0),0),"")&amp;IFERROR(VLOOKUP(GW$2&amp;$A21,'FA2'!$A:$D,MATCH("AWAY",'FA2'!$A$1:$D$1,0),0),"")&amp;IFERROR(VLOOKUP(GW$2&amp;$A21,'FA2'!$B:$C,MATCH("HOME",'FA2'!$B$1:$C$1,0),0),"")&amp;IFERROR(VLOOKUP(GW$2&amp;$A21,'EFL2'!$A:$D,MATCH("AWAY",'EFL2'!$A$1:$D$1,0),0),"")&amp;IFERROR(VLOOKUP(GW$2&amp;$A21,'EFL2'!$B:$C,MATCH("HOME",'EFL2'!$B$1:$C$1,0),0),"")&amp;IFERROR(VLOOKUP(GW$2&amp;$A21,'UCL2'!$C:$F,MATCH("AWAY",'UCL2'!$C$1:$F$1,0),0),"")&amp;IFERROR(VLOOKUP(GW$2&amp;$A21,'UCL2'!$D:$E,MATCH("HOME",'UCL2'!$D$1:$E$1,0),0),"")&amp;IFERROR(VLOOKUP(GW$2&amp;$A21,'EU2'!$C:$F,MATCH("AWAY",'EU2'!$C$1:$F$1,0),0),"")&amp;IFERROR(VLOOKUP(GW$2&amp;$A21,'EU2'!$D:$E,MATCH("HOME",'EU2'!$D$1:$E$1,0),0),"")&amp;IFERROR(VLOOKUP(GW$2&amp;$A21,'EUC2'!$C:$F,MATCH("AWAY",'EUC2'!$C$1:$F$1,0),0),"")&amp;IFERROR(VLOOKUP(GW$2&amp;$A21,'EUC2'!$D:$E,MATCH("HOME",'EUC2'!$D$1:$E$1,0),0),"")</f>
        <v>WHU</v>
      </c>
      <c r="GX21" s="25" t="str">
        <f>IFERROR(VLOOKUP(GX$2&amp;$B21,'FPL FIX2'!$N$1:$Q$400,MATCH("HOME",'FPL FIX2'!$N$1:$Q$1,0),0),"")&amp;IFERROR(VLOOKUP(GX$2&amp;$B21,'FPL FIX2'!$O$1:$P$400,MATCH("AWAY",'FPL FIX2'!$O$1:$P$1,0),0),"")&amp;IFERROR(VLOOKUP(GX$2&amp;$A21,'FA2'!$A:$D,MATCH("AWAY",'FA2'!$A$1:$D$1,0),0),"")&amp;IFERROR(VLOOKUP(GX$2&amp;$A21,'FA2'!$B:$C,MATCH("HOME",'FA2'!$B$1:$C$1,0),0),"")&amp;IFERROR(VLOOKUP(GX$2&amp;$A21,'EFL2'!$A:$D,MATCH("AWAY",'EFL2'!$A$1:$D$1,0),0),"")&amp;IFERROR(VLOOKUP(GX$2&amp;$A21,'EFL2'!$B:$C,MATCH("HOME",'EFL2'!$B$1:$C$1,0),0),"")&amp;IFERROR(VLOOKUP(GX$2&amp;$A21,'UCL2'!$C:$F,MATCH("AWAY",'UCL2'!$C$1:$F$1,0),0),"")&amp;IFERROR(VLOOKUP(GX$2&amp;$A21,'UCL2'!$D:$E,MATCH("HOME",'UCL2'!$D$1:$E$1,0),0),"")&amp;IFERROR(VLOOKUP(GX$2&amp;$A21,'EU2'!$C:$F,MATCH("AWAY",'EU2'!$C$1:$F$1,0),0),"")&amp;IFERROR(VLOOKUP(GX$2&amp;$A21,'EU2'!$D:$E,MATCH("HOME",'EU2'!$D$1:$E$1,0),0),"")&amp;IFERROR(VLOOKUP(GX$2&amp;$A21,'EUC2'!$C:$F,MATCH("AWAY",'EUC2'!$C$1:$F$1,0),0),"")&amp;IFERROR(VLOOKUP(GX$2&amp;$A21,'EUC2'!$D:$E,MATCH("HOME",'EUC2'!$D$1:$E$1,0),0),"")</f>
        <v/>
      </c>
      <c r="GY21" s="25" t="str">
        <f>IFERROR(VLOOKUP(GY$2&amp;$B21,'FPL FIX2'!$N$1:$Q$400,MATCH("HOME",'FPL FIX2'!$N$1:$Q$1,0),0),"")&amp;IFERROR(VLOOKUP(GY$2&amp;$B21,'FPL FIX2'!$O$1:$P$400,MATCH("AWAY",'FPL FIX2'!$O$1:$P$1,0),0),"")&amp;IFERROR(VLOOKUP(GY$2&amp;$A21,'FA2'!$A:$D,MATCH("AWAY",'FA2'!$A$1:$D$1,0),0),"")&amp;IFERROR(VLOOKUP(GY$2&amp;$A21,'FA2'!$B:$C,MATCH("HOME",'FA2'!$B$1:$C$1,0),0),"")&amp;IFERROR(VLOOKUP(GY$2&amp;$A21,'EFL2'!$A:$D,MATCH("AWAY",'EFL2'!$A$1:$D$1,0),0),"")&amp;IFERROR(VLOOKUP(GY$2&amp;$A21,'EFL2'!$B:$C,MATCH("HOME",'EFL2'!$B$1:$C$1,0),0),"")&amp;IFERROR(VLOOKUP(GY$2&amp;$A21,'UCL2'!$C:$F,MATCH("AWAY",'UCL2'!$C$1:$F$1,0),0),"")&amp;IFERROR(VLOOKUP(GY$2&amp;$A21,'UCL2'!$D:$E,MATCH("HOME",'UCL2'!$D$1:$E$1,0),0),"")&amp;IFERROR(VLOOKUP(GY$2&amp;$A21,'EU2'!$C:$F,MATCH("AWAY",'EU2'!$C$1:$F$1,0),0),"")&amp;IFERROR(VLOOKUP(GY$2&amp;$A21,'EU2'!$D:$E,MATCH("HOME",'EU2'!$D$1:$E$1,0),0),"")&amp;IFERROR(VLOOKUP(GY$2&amp;$A21,'EUC2'!$C:$F,MATCH("AWAY",'EUC2'!$C$1:$F$1,0),0),"")&amp;IFERROR(VLOOKUP(GY$2&amp;$A21,'EUC2'!$D:$E,MATCH("HOME",'EUC2'!$D$1:$E$1,0),0),"")</f>
        <v/>
      </c>
      <c r="GZ21" s="25" t="str">
        <f>IFERROR(VLOOKUP(GZ$2&amp;$B21,'FPL FIX2'!$N$1:$Q$400,MATCH("HOME",'FPL FIX2'!$N$1:$Q$1,0),0),"")&amp;IFERROR(VLOOKUP(GZ$2&amp;$B21,'FPL FIX2'!$O$1:$P$400,MATCH("AWAY",'FPL FIX2'!$O$1:$P$1,0),0),"")&amp;IFERROR(VLOOKUP(GZ$2&amp;$A21,'FA2'!$A:$D,MATCH("AWAY",'FA2'!$A$1:$D$1,0),0),"")&amp;IFERROR(VLOOKUP(GZ$2&amp;$A21,'FA2'!$B:$C,MATCH("HOME",'FA2'!$B$1:$C$1,0),0),"")&amp;IFERROR(VLOOKUP(GZ$2&amp;$A21,'EFL2'!$A:$D,MATCH("AWAY",'EFL2'!$A$1:$D$1,0),0),"")&amp;IFERROR(VLOOKUP(GZ$2&amp;$A21,'EFL2'!$B:$C,MATCH("HOME",'EFL2'!$B$1:$C$1,0),0),"")&amp;IFERROR(VLOOKUP(GZ$2&amp;$A21,'UCL2'!$C:$F,MATCH("AWAY",'UCL2'!$C$1:$F$1,0),0),"")&amp;IFERROR(VLOOKUP(GZ$2&amp;$A21,'UCL2'!$D:$E,MATCH("HOME",'UCL2'!$D$1:$E$1,0),0),"")&amp;IFERROR(VLOOKUP(GZ$2&amp;$A21,'EU2'!$C:$F,MATCH("AWAY",'EU2'!$C$1:$F$1,0),0),"")&amp;IFERROR(VLOOKUP(GZ$2&amp;$A21,'EU2'!$D:$E,MATCH("HOME",'EU2'!$D$1:$E$1,0),0),"")&amp;IFERROR(VLOOKUP(GZ$2&amp;$A21,'EUC2'!$C:$F,MATCH("AWAY",'EUC2'!$C$1:$F$1,0),0),"")&amp;IFERROR(VLOOKUP(GZ$2&amp;$A21,'EUC2'!$D:$E,MATCH("HOME",'EUC2'!$D$1:$E$1,0),0),"")</f>
        <v/>
      </c>
      <c r="HA21" s="25" t="str">
        <f>IFERROR(VLOOKUP(HA$2&amp;$B21,'FPL FIX2'!$N$1:$Q$400,MATCH("HOME",'FPL FIX2'!$N$1:$Q$1,0),0),"")&amp;IFERROR(VLOOKUP(HA$2&amp;$B21,'FPL FIX2'!$O$1:$P$400,MATCH("AWAY",'FPL FIX2'!$O$1:$P$1,0),0),"")&amp;IFERROR(VLOOKUP(HA$2&amp;$A21,'FA2'!$A:$D,MATCH("AWAY",'FA2'!$A$1:$D$1,0),0),"")&amp;IFERROR(VLOOKUP(HA$2&amp;$A21,'FA2'!$B:$C,MATCH("HOME",'FA2'!$B$1:$C$1,0),0),"")&amp;IFERROR(VLOOKUP(HA$2&amp;$A21,'EFL2'!$A:$D,MATCH("AWAY",'EFL2'!$A$1:$D$1,0),0),"")&amp;IFERROR(VLOOKUP(HA$2&amp;$A21,'EFL2'!$B:$C,MATCH("HOME",'EFL2'!$B$1:$C$1,0),0),"")&amp;IFERROR(VLOOKUP(HA$2&amp;$A21,'UCL2'!$C:$F,MATCH("AWAY",'UCL2'!$C$1:$F$1,0),0),"")&amp;IFERROR(VLOOKUP(HA$2&amp;$A21,'UCL2'!$D:$E,MATCH("HOME",'UCL2'!$D$1:$E$1,0),0),"")&amp;IFERROR(VLOOKUP(HA$2&amp;$A21,'EU2'!$C:$F,MATCH("AWAY",'EU2'!$C$1:$F$1,0),0),"")&amp;IFERROR(VLOOKUP(HA$2&amp;$A21,'EU2'!$D:$E,MATCH("HOME",'EU2'!$D$1:$E$1,0),0),"")&amp;IFERROR(VLOOKUP(HA$2&amp;$A21,'EUC2'!$C:$F,MATCH("AWAY",'EUC2'!$C$1:$F$1,0),0),"")&amp;IFERROR(VLOOKUP(HA$2&amp;$A21,'EUC2'!$D:$E,MATCH("HOME",'EUC2'!$D$1:$E$1,0),0),"")</f>
        <v/>
      </c>
      <c r="HB21" s="25" t="str">
        <f>IFERROR(VLOOKUP(HB$2&amp;$B21,'FPL FIX2'!$N$1:$Q$400,MATCH("HOME",'FPL FIX2'!$N$1:$Q$1,0),0),"")&amp;IFERROR(VLOOKUP(HB$2&amp;$B21,'FPL FIX2'!$O$1:$P$400,MATCH("AWAY",'FPL FIX2'!$O$1:$P$1,0),0),"")&amp;IFERROR(VLOOKUP(HB$2&amp;$A21,'FA2'!$A:$D,MATCH("AWAY",'FA2'!$A$1:$D$1,0),0),"")&amp;IFERROR(VLOOKUP(HB$2&amp;$A21,'FA2'!$B:$C,MATCH("HOME",'FA2'!$B$1:$C$1,0),0),"")&amp;IFERROR(VLOOKUP(HB$2&amp;$A21,'EFL2'!$A:$D,MATCH("AWAY",'EFL2'!$A$1:$D$1,0),0),"")&amp;IFERROR(VLOOKUP(HB$2&amp;$A21,'EFL2'!$B:$C,MATCH("HOME",'EFL2'!$B$1:$C$1,0),0),"")&amp;IFERROR(VLOOKUP(HB$2&amp;$A21,'UCL2'!$C:$F,MATCH("AWAY",'UCL2'!$C$1:$F$1,0),0),"")&amp;IFERROR(VLOOKUP(HB$2&amp;$A21,'UCL2'!$D:$E,MATCH("HOME",'UCL2'!$D$1:$E$1,0),0),"")&amp;IFERROR(VLOOKUP(HB$2&amp;$A21,'EU2'!$C:$F,MATCH("AWAY",'EU2'!$C$1:$F$1,0),0),"")&amp;IFERROR(VLOOKUP(HB$2&amp;$A21,'EU2'!$D:$E,MATCH("HOME",'EU2'!$D$1:$E$1,0),0),"")&amp;IFERROR(VLOOKUP(HB$2&amp;$A21,'EUC2'!$C:$F,MATCH("AWAY",'EUC2'!$C$1:$F$1,0),0),"")&amp;IFERROR(VLOOKUP(HB$2&amp;$A21,'EUC2'!$D:$E,MATCH("HOME",'EUC2'!$D$1:$E$1,0),0),"")</f>
        <v/>
      </c>
      <c r="HC21" s="25" t="str">
        <f>IFERROR(VLOOKUP(HC$2&amp;$B21,'FPL FIX2'!$N$1:$Q$400,MATCH("HOME",'FPL FIX2'!$N$1:$Q$1,0),0),"")&amp;IFERROR(VLOOKUP(HC$2&amp;$B21,'FPL FIX2'!$O$1:$P$400,MATCH("AWAY",'FPL FIX2'!$O$1:$P$1,0),0),"")&amp;IFERROR(VLOOKUP(HC$2&amp;$A21,'FA2'!$A:$D,MATCH("AWAY",'FA2'!$A$1:$D$1,0),0),"")&amp;IFERROR(VLOOKUP(HC$2&amp;$A21,'FA2'!$B:$C,MATCH("HOME",'FA2'!$B$1:$C$1,0),0),"")&amp;IFERROR(VLOOKUP(HC$2&amp;$A21,'EFL2'!$A:$D,MATCH("AWAY",'EFL2'!$A$1:$D$1,0),0),"")&amp;IFERROR(VLOOKUP(HC$2&amp;$A21,'EFL2'!$B:$C,MATCH("HOME",'EFL2'!$B$1:$C$1,0),0),"")&amp;IFERROR(VLOOKUP(HC$2&amp;$A21,'UCL2'!$C:$F,MATCH("AWAY",'UCL2'!$C$1:$F$1,0),0),"")&amp;IFERROR(VLOOKUP(HC$2&amp;$A21,'UCL2'!$D:$E,MATCH("HOME",'UCL2'!$D$1:$E$1,0),0),"")&amp;IFERROR(VLOOKUP(HC$2&amp;$A21,'EU2'!$C:$F,MATCH("AWAY",'EU2'!$C$1:$F$1,0),0),"")&amp;IFERROR(VLOOKUP(HC$2&amp;$A21,'EU2'!$D:$E,MATCH("HOME",'EU2'!$D$1:$E$1,0),0),"")&amp;IFERROR(VLOOKUP(HC$2&amp;$A21,'EUC2'!$C:$F,MATCH("AWAY",'EUC2'!$C$1:$F$1,0),0),"")&amp;IFERROR(VLOOKUP(HC$2&amp;$A21,'EUC2'!$D:$E,MATCH("HOME",'EUC2'!$D$1:$E$1,0),0),"")</f>
        <v/>
      </c>
      <c r="HD21" s="25" t="str">
        <f>IFERROR(VLOOKUP(HD$2&amp;$B21,'FPL FIX2'!$N$1:$Q$400,MATCH("HOME",'FPL FIX2'!$N$1:$Q$1,0),0),"")&amp;IFERROR(VLOOKUP(HD$2&amp;$B21,'FPL FIX2'!$O$1:$P$400,MATCH("AWAY",'FPL FIX2'!$O$1:$P$1,0),0),"")&amp;IFERROR(VLOOKUP(HD$2&amp;$A21,'FA2'!$A:$D,MATCH("AWAY",'FA2'!$A$1:$D$1,0),0),"")&amp;IFERROR(VLOOKUP(HD$2&amp;$A21,'FA2'!$B:$C,MATCH("HOME",'FA2'!$B$1:$C$1,0),0),"")&amp;IFERROR(VLOOKUP(HD$2&amp;$A21,'EFL2'!$A:$D,MATCH("AWAY",'EFL2'!$A$1:$D$1,0),0),"")&amp;IFERROR(VLOOKUP(HD$2&amp;$A21,'EFL2'!$B:$C,MATCH("HOME",'EFL2'!$B$1:$C$1,0),0),"")&amp;IFERROR(VLOOKUP(HD$2&amp;$A21,'UCL2'!$C:$F,MATCH("AWAY",'UCL2'!$C$1:$F$1,0),0),"")&amp;IFERROR(VLOOKUP(HD$2&amp;$A21,'UCL2'!$D:$E,MATCH("HOME",'UCL2'!$D$1:$E$1,0),0),"")&amp;IFERROR(VLOOKUP(HD$2&amp;$A21,'EU2'!$C:$F,MATCH("AWAY",'EU2'!$C$1:$F$1,0),0),"")&amp;IFERROR(VLOOKUP(HD$2&amp;$A21,'EU2'!$D:$E,MATCH("HOME",'EU2'!$D$1:$E$1,0),0),"")&amp;IFERROR(VLOOKUP(HD$2&amp;$A21,'EUC2'!$C:$F,MATCH("AWAY",'EUC2'!$C$1:$F$1,0),0),"")&amp;IFERROR(VLOOKUP(HD$2&amp;$A21,'EUC2'!$D:$E,MATCH("HOME",'EUC2'!$D$1:$E$1,0),0),"")</f>
        <v>CHE</v>
      </c>
      <c r="HE21" s="25" t="str">
        <f>IFERROR(VLOOKUP(HE$2&amp;$B21,'FPL FIX2'!$N$1:$Q$400,MATCH("HOME",'FPL FIX2'!$N$1:$Q$1,0),0),"")&amp;IFERROR(VLOOKUP(HE$2&amp;$B21,'FPL FIX2'!$O$1:$P$400,MATCH("AWAY",'FPL FIX2'!$O$1:$P$1,0),0),"")&amp;IFERROR(VLOOKUP(HE$2&amp;$A21,'FA2'!$A:$D,MATCH("AWAY",'FA2'!$A$1:$D$1,0),0),"")&amp;IFERROR(VLOOKUP(HE$2&amp;$A21,'FA2'!$B:$C,MATCH("HOME",'FA2'!$B$1:$C$1,0),0),"")&amp;IFERROR(VLOOKUP(HE$2&amp;$A21,'EFL2'!$A:$D,MATCH("AWAY",'EFL2'!$A$1:$D$1,0),0),"")&amp;IFERROR(VLOOKUP(HE$2&amp;$A21,'EFL2'!$B:$C,MATCH("HOME",'EFL2'!$B$1:$C$1,0),0),"")&amp;IFERROR(VLOOKUP(HE$2&amp;$A21,'UCL2'!$C:$F,MATCH("AWAY",'UCL2'!$C$1:$F$1,0),0),"")&amp;IFERROR(VLOOKUP(HE$2&amp;$A21,'UCL2'!$D:$E,MATCH("HOME",'UCL2'!$D$1:$E$1,0),0),"")&amp;IFERROR(VLOOKUP(HE$2&amp;$A21,'EU2'!$C:$F,MATCH("AWAY",'EU2'!$C$1:$F$1,0),0),"")&amp;IFERROR(VLOOKUP(HE$2&amp;$A21,'EU2'!$D:$E,MATCH("HOME",'EU2'!$D$1:$E$1,0),0),"")&amp;IFERROR(VLOOKUP(HE$2&amp;$A21,'EUC2'!$C:$F,MATCH("AWAY",'EUC2'!$C$1:$F$1,0),0),"")&amp;IFERROR(VLOOKUP(HE$2&amp;$A21,'EUC2'!$D:$E,MATCH("HOME",'EUC2'!$D$1:$E$1,0),0),"")</f>
        <v/>
      </c>
      <c r="HF21" s="25" t="str">
        <f>IFERROR(VLOOKUP(HF$2&amp;$B21,'FPL FIX2'!$N$1:$Q$400,MATCH("HOME",'FPL FIX2'!$N$1:$Q$1,0),0),"")&amp;IFERROR(VLOOKUP(HF$2&amp;$B21,'FPL FIX2'!$O$1:$P$400,MATCH("AWAY",'FPL FIX2'!$O$1:$P$1,0),0),"")&amp;IFERROR(VLOOKUP(HF$2&amp;$A21,'FA2'!$A:$D,MATCH("AWAY",'FA2'!$A$1:$D$1,0),0),"")&amp;IFERROR(VLOOKUP(HF$2&amp;$A21,'FA2'!$B:$C,MATCH("HOME",'FA2'!$B$1:$C$1,0),0),"")&amp;IFERROR(VLOOKUP(HF$2&amp;$A21,'EFL2'!$A:$D,MATCH("AWAY",'EFL2'!$A$1:$D$1,0),0),"")&amp;IFERROR(VLOOKUP(HF$2&amp;$A21,'EFL2'!$B:$C,MATCH("HOME",'EFL2'!$B$1:$C$1,0),0),"")&amp;IFERROR(VLOOKUP(HF$2&amp;$A21,'UCL2'!$C:$F,MATCH("AWAY",'UCL2'!$C$1:$F$1,0),0),"")&amp;IFERROR(VLOOKUP(HF$2&amp;$A21,'UCL2'!$D:$E,MATCH("HOME",'UCL2'!$D$1:$E$1,0),0),"")&amp;IFERROR(VLOOKUP(HF$2&amp;$A21,'EU2'!$C:$F,MATCH("AWAY",'EU2'!$C$1:$F$1,0),0),"")&amp;IFERROR(VLOOKUP(HF$2&amp;$A21,'EU2'!$D:$E,MATCH("HOME",'EU2'!$D$1:$E$1,0),0),"")&amp;IFERROR(VLOOKUP(HF$2&amp;$A21,'EUC2'!$C:$F,MATCH("AWAY",'EUC2'!$C$1:$F$1,0),0),"")&amp;IFERROR(VLOOKUP(HF$2&amp;$A21,'EUC2'!$D:$E,MATCH("HOME",'EUC2'!$D$1:$E$1,0),0),"")</f>
        <v/>
      </c>
      <c r="HG21" s="25" t="str">
        <f>IFERROR(VLOOKUP(HG$2&amp;$B21,'FPL FIX2'!$N$1:$Q$400,MATCH("HOME",'FPL FIX2'!$N$1:$Q$1,0),0),"")&amp;IFERROR(VLOOKUP(HG$2&amp;$B21,'FPL FIX2'!$O$1:$P$400,MATCH("AWAY",'FPL FIX2'!$O$1:$P$1,0),0),"")&amp;IFERROR(VLOOKUP(HG$2&amp;$A21,'FA2'!$A:$D,MATCH("AWAY",'FA2'!$A$1:$D$1,0),0),"")&amp;IFERROR(VLOOKUP(HG$2&amp;$A21,'FA2'!$B:$C,MATCH("HOME",'FA2'!$B$1:$C$1,0),0),"")&amp;IFERROR(VLOOKUP(HG$2&amp;$A21,'EFL2'!$A:$D,MATCH("AWAY",'EFL2'!$A$1:$D$1,0),0),"")&amp;IFERROR(VLOOKUP(HG$2&amp;$A21,'EFL2'!$B:$C,MATCH("HOME",'EFL2'!$B$1:$C$1,0),0),"")&amp;IFERROR(VLOOKUP(HG$2&amp;$A21,'UCL2'!$C:$F,MATCH("AWAY",'UCL2'!$C$1:$F$1,0),0),"")&amp;IFERROR(VLOOKUP(HG$2&amp;$A21,'UCL2'!$D:$E,MATCH("HOME",'UCL2'!$D$1:$E$1,0),0),"")&amp;IFERROR(VLOOKUP(HG$2&amp;$A21,'EU2'!$C:$F,MATCH("AWAY",'EU2'!$C$1:$F$1,0),0),"")&amp;IFERROR(VLOOKUP(HG$2&amp;$A21,'EU2'!$D:$E,MATCH("HOME",'EU2'!$D$1:$E$1,0),0),"")&amp;IFERROR(VLOOKUP(HG$2&amp;$A21,'EUC2'!$C:$F,MATCH("AWAY",'EUC2'!$C$1:$F$1,0),0),"")&amp;IFERROR(VLOOKUP(HG$2&amp;$A21,'EUC2'!$D:$E,MATCH("HOME",'EUC2'!$D$1:$E$1,0),0),"")</f>
        <v>Sheffield Utd</v>
      </c>
      <c r="HH21" s="25" t="str">
        <f>IFERROR(VLOOKUP(HH$2&amp;$B21,'FPL FIX2'!$N$1:$Q$400,MATCH("HOME",'FPL FIX2'!$N$1:$Q$1,0),0),"")&amp;IFERROR(VLOOKUP(HH$2&amp;$B21,'FPL FIX2'!$O$1:$P$400,MATCH("AWAY",'FPL FIX2'!$O$1:$P$1,0),0),"")&amp;IFERROR(VLOOKUP(HH$2&amp;$A21,'FA2'!$A:$D,MATCH("AWAY",'FA2'!$A$1:$D$1,0),0),"")&amp;IFERROR(VLOOKUP(HH$2&amp;$A21,'FA2'!$B:$C,MATCH("HOME",'FA2'!$B$1:$C$1,0),0),"")&amp;IFERROR(VLOOKUP(HH$2&amp;$A21,'EFL2'!$A:$D,MATCH("AWAY",'EFL2'!$A$1:$D$1,0),0),"")&amp;IFERROR(VLOOKUP(HH$2&amp;$A21,'EFL2'!$B:$C,MATCH("HOME",'EFL2'!$B$1:$C$1,0),0),"")&amp;IFERROR(VLOOKUP(HH$2&amp;$A21,'UCL2'!$C:$F,MATCH("AWAY",'UCL2'!$C$1:$F$1,0),0),"")&amp;IFERROR(VLOOKUP(HH$2&amp;$A21,'UCL2'!$D:$E,MATCH("HOME",'UCL2'!$D$1:$E$1,0),0),"")&amp;IFERROR(VLOOKUP(HH$2&amp;$A21,'EU2'!$C:$F,MATCH("AWAY",'EU2'!$C$1:$F$1,0),0),"")&amp;IFERROR(VLOOKUP(HH$2&amp;$A21,'EU2'!$D:$E,MATCH("HOME",'EU2'!$D$1:$E$1,0),0),"")&amp;IFERROR(VLOOKUP(HH$2&amp;$A21,'EUC2'!$C:$F,MATCH("AWAY",'EUC2'!$C$1:$F$1,0),0),"")&amp;IFERROR(VLOOKUP(HH$2&amp;$A21,'EUC2'!$D:$E,MATCH("HOME",'EUC2'!$D$1:$E$1,0),0),"")</f>
        <v/>
      </c>
      <c r="HI21" s="25" t="str">
        <f>IFERROR(VLOOKUP(HI$2&amp;$B21,'FPL FIX2'!$N$1:$Q$400,MATCH("HOME",'FPL FIX2'!$N$1:$Q$1,0),0),"")&amp;IFERROR(VLOOKUP(HI$2&amp;$B21,'FPL FIX2'!$O$1:$P$400,MATCH("AWAY",'FPL FIX2'!$O$1:$P$1,0),0),"")&amp;IFERROR(VLOOKUP(HI$2&amp;$A21,'FA2'!$A:$D,MATCH("AWAY",'FA2'!$A$1:$D$1,0),0),"")&amp;IFERROR(VLOOKUP(HI$2&amp;$A21,'FA2'!$B:$C,MATCH("HOME",'FA2'!$B$1:$C$1,0),0),"")&amp;IFERROR(VLOOKUP(HI$2&amp;$A21,'EFL2'!$A:$D,MATCH("AWAY",'EFL2'!$A$1:$D$1,0),0),"")&amp;IFERROR(VLOOKUP(HI$2&amp;$A21,'EFL2'!$B:$C,MATCH("HOME",'EFL2'!$B$1:$C$1,0),0),"")&amp;IFERROR(VLOOKUP(HI$2&amp;$A21,'UCL2'!$C:$F,MATCH("AWAY",'UCL2'!$C$1:$F$1,0),0),"")&amp;IFERROR(VLOOKUP(HI$2&amp;$A21,'UCL2'!$D:$E,MATCH("HOME",'UCL2'!$D$1:$E$1,0),0),"")&amp;IFERROR(VLOOKUP(HI$2&amp;$A21,'EU2'!$C:$F,MATCH("AWAY",'EU2'!$C$1:$F$1,0),0),"")&amp;IFERROR(VLOOKUP(HI$2&amp;$A21,'EU2'!$D:$E,MATCH("HOME",'EU2'!$D$1:$E$1,0),0),"")&amp;IFERROR(VLOOKUP(HI$2&amp;$A21,'EUC2'!$C:$F,MATCH("AWAY",'EUC2'!$C$1:$F$1,0),0),"")&amp;IFERROR(VLOOKUP(HI$2&amp;$A21,'EUC2'!$D:$E,MATCH("HOME",'EUC2'!$D$1:$E$1,0),0),"")</f>
        <v/>
      </c>
      <c r="HJ21" s="25" t="str">
        <f>IFERROR(VLOOKUP(HJ$2&amp;$B21,'FPL FIX2'!$N$1:$Q$400,MATCH("HOME",'FPL FIX2'!$N$1:$Q$1,0),0),"")&amp;IFERROR(VLOOKUP(HJ$2&amp;$B21,'FPL FIX2'!$O$1:$P$400,MATCH("AWAY",'FPL FIX2'!$O$1:$P$1,0),0),"")&amp;IFERROR(VLOOKUP(HJ$2&amp;$A21,'FA2'!$A:$D,MATCH("AWAY",'FA2'!$A$1:$D$1,0),0),"")&amp;IFERROR(VLOOKUP(HJ$2&amp;$A21,'FA2'!$B:$C,MATCH("HOME",'FA2'!$B$1:$C$1,0),0),"")&amp;IFERROR(VLOOKUP(HJ$2&amp;$A21,'EFL2'!$A:$D,MATCH("AWAY",'EFL2'!$A$1:$D$1,0),0),"")&amp;IFERROR(VLOOKUP(HJ$2&amp;$A21,'EFL2'!$B:$C,MATCH("HOME",'EFL2'!$B$1:$C$1,0),0),"")&amp;IFERROR(VLOOKUP(HJ$2&amp;$A21,'UCL2'!$C:$F,MATCH("AWAY",'UCL2'!$C$1:$F$1,0),0),"")&amp;IFERROR(VLOOKUP(HJ$2&amp;$A21,'UCL2'!$D:$E,MATCH("HOME",'UCL2'!$D$1:$E$1,0),0),"")&amp;IFERROR(VLOOKUP(HJ$2&amp;$A21,'EU2'!$C:$F,MATCH("AWAY",'EU2'!$C$1:$F$1,0),0),"")&amp;IFERROR(VLOOKUP(HJ$2&amp;$A21,'EU2'!$D:$E,MATCH("HOME",'EU2'!$D$1:$E$1,0),0),"")&amp;IFERROR(VLOOKUP(HJ$2&amp;$A21,'EUC2'!$C:$F,MATCH("AWAY",'EUC2'!$C$1:$F$1,0),0),"")&amp;IFERROR(VLOOKUP(HJ$2&amp;$A21,'EUC2'!$D:$E,MATCH("HOME",'EUC2'!$D$1:$E$1,0),0),"")</f>
        <v>wol</v>
      </c>
      <c r="HK21" s="25" t="str">
        <f>IFERROR(VLOOKUP(HK$2&amp;$B21,'FPL FIX2'!$N$1:$Q$400,MATCH("HOME",'FPL FIX2'!$N$1:$Q$1,0),0),"")&amp;IFERROR(VLOOKUP(HK$2&amp;$B21,'FPL FIX2'!$O$1:$P$400,MATCH("AWAY",'FPL FIX2'!$O$1:$P$1,0),0),"")&amp;IFERROR(VLOOKUP(HK$2&amp;$A21,'FA2'!$A:$D,MATCH("AWAY",'FA2'!$A$1:$D$1,0),0),"")&amp;IFERROR(VLOOKUP(HK$2&amp;$A21,'FA2'!$B:$C,MATCH("HOME",'FA2'!$B$1:$C$1,0),0),"")&amp;IFERROR(VLOOKUP(HK$2&amp;$A21,'EFL2'!$A:$D,MATCH("AWAY",'EFL2'!$A$1:$D$1,0),0),"")&amp;IFERROR(VLOOKUP(HK$2&amp;$A21,'EFL2'!$B:$C,MATCH("HOME",'EFL2'!$B$1:$C$1,0),0),"")&amp;IFERROR(VLOOKUP(HK$2&amp;$A21,'UCL2'!$C:$F,MATCH("AWAY",'UCL2'!$C$1:$F$1,0),0),"")&amp;IFERROR(VLOOKUP(HK$2&amp;$A21,'UCL2'!$D:$E,MATCH("HOME",'UCL2'!$D$1:$E$1,0),0),"")&amp;IFERROR(VLOOKUP(HK$2&amp;$A21,'EU2'!$C:$F,MATCH("AWAY",'EU2'!$C$1:$F$1,0),0),"")&amp;IFERROR(VLOOKUP(HK$2&amp;$A21,'EU2'!$D:$E,MATCH("HOME",'EU2'!$D$1:$E$1,0),0),"")&amp;IFERROR(VLOOKUP(HK$2&amp;$A21,'EUC2'!$C:$F,MATCH("AWAY",'EUC2'!$C$1:$F$1,0),0),"")&amp;IFERROR(VLOOKUP(HK$2&amp;$A21,'EUC2'!$D:$E,MATCH("HOME",'EUC2'!$D$1:$E$1,0),0),"")</f>
        <v/>
      </c>
      <c r="HL21" s="25" t="str">
        <f>IFERROR(VLOOKUP(HL$2&amp;$B21,'FPL FIX2'!$N$1:$Q$400,MATCH("HOME",'FPL FIX2'!$N$1:$Q$1,0),0),"")&amp;IFERROR(VLOOKUP(HL$2&amp;$B21,'FPL FIX2'!$O$1:$P$400,MATCH("AWAY",'FPL FIX2'!$O$1:$P$1,0),0),"")&amp;IFERROR(VLOOKUP(HL$2&amp;$A21,'FA2'!$A:$D,MATCH("AWAY",'FA2'!$A$1:$D$1,0),0),"")&amp;IFERROR(VLOOKUP(HL$2&amp;$A21,'FA2'!$B:$C,MATCH("HOME",'FA2'!$B$1:$C$1,0),0),"")&amp;IFERROR(VLOOKUP(HL$2&amp;$A21,'EFL2'!$A:$D,MATCH("AWAY",'EFL2'!$A$1:$D$1,0),0),"")&amp;IFERROR(VLOOKUP(HL$2&amp;$A21,'EFL2'!$B:$C,MATCH("HOME",'EFL2'!$B$1:$C$1,0),0),"")&amp;IFERROR(VLOOKUP(HL$2&amp;$A21,'UCL2'!$C:$F,MATCH("AWAY",'UCL2'!$C$1:$F$1,0),0),"")&amp;IFERROR(VLOOKUP(HL$2&amp;$A21,'UCL2'!$D:$E,MATCH("HOME",'UCL2'!$D$1:$E$1,0),0),"")&amp;IFERROR(VLOOKUP(HL$2&amp;$A21,'EU2'!$C:$F,MATCH("AWAY",'EU2'!$C$1:$F$1,0),0),"")&amp;IFERROR(VLOOKUP(HL$2&amp;$A21,'EU2'!$D:$E,MATCH("HOME",'EU2'!$D$1:$E$1,0),0),"")&amp;IFERROR(VLOOKUP(HL$2&amp;$A21,'EUC2'!$C:$F,MATCH("AWAY",'EUC2'!$C$1:$F$1,0),0),"")&amp;IFERROR(VLOOKUP(HL$2&amp;$A21,'EUC2'!$D:$E,MATCH("HOME",'EUC2'!$D$1:$E$1,0),0),"")</f>
        <v/>
      </c>
      <c r="HM21" s="25" t="str">
        <f>IFERROR(VLOOKUP(HM$2&amp;$B21,'FPL FIX2'!$N$1:$Q$400,MATCH("HOME",'FPL FIX2'!$N$1:$Q$1,0),0),"")&amp;IFERROR(VLOOKUP(HM$2&amp;$B21,'FPL FIX2'!$O$1:$P$400,MATCH("AWAY",'FPL FIX2'!$O$1:$P$1,0),0),"")&amp;IFERROR(VLOOKUP(HM$2&amp;$A21,'FA2'!$A:$D,MATCH("AWAY",'FA2'!$A$1:$D$1,0),0),"")&amp;IFERROR(VLOOKUP(HM$2&amp;$A21,'FA2'!$B:$C,MATCH("HOME",'FA2'!$B$1:$C$1,0),0),"")&amp;IFERROR(VLOOKUP(HM$2&amp;$A21,'EFL2'!$A:$D,MATCH("AWAY",'EFL2'!$A$1:$D$1,0),0),"")&amp;IFERROR(VLOOKUP(HM$2&amp;$A21,'EFL2'!$B:$C,MATCH("HOME",'EFL2'!$B$1:$C$1,0),0),"")&amp;IFERROR(VLOOKUP(HM$2&amp;$A21,'UCL2'!$C:$F,MATCH("AWAY",'UCL2'!$C$1:$F$1,0),0),"")&amp;IFERROR(VLOOKUP(HM$2&amp;$A21,'UCL2'!$D:$E,MATCH("HOME",'UCL2'!$D$1:$E$1,0),0),"")&amp;IFERROR(VLOOKUP(HM$2&amp;$A21,'EU2'!$C:$F,MATCH("AWAY",'EU2'!$C$1:$F$1,0),0),"")&amp;IFERROR(VLOOKUP(HM$2&amp;$A21,'EU2'!$D:$E,MATCH("HOME",'EU2'!$D$1:$E$1,0),0),"")&amp;IFERROR(VLOOKUP(HM$2&amp;$A21,'EUC2'!$C:$F,MATCH("AWAY",'EUC2'!$C$1:$F$1,0),0),"")&amp;IFERROR(VLOOKUP(HM$2&amp;$A21,'EUC2'!$D:$E,MATCH("HOME",'EUC2'!$D$1:$E$1,0),0),"")</f>
        <v/>
      </c>
      <c r="HN21" s="25" t="str">
        <f>IFERROR(VLOOKUP(HN$2&amp;$B21,'FPL FIX2'!$N$1:$Q$400,MATCH("HOME",'FPL FIX2'!$N$1:$Q$1,0),0),"")&amp;IFERROR(VLOOKUP(HN$2&amp;$B21,'FPL FIX2'!$O$1:$P$400,MATCH("AWAY",'FPL FIX2'!$O$1:$P$1,0),0),"")&amp;IFERROR(VLOOKUP(HN$2&amp;$A21,'FA2'!$A:$D,MATCH("AWAY",'FA2'!$A$1:$D$1,0),0),"")&amp;IFERROR(VLOOKUP(HN$2&amp;$A21,'FA2'!$B:$C,MATCH("HOME",'FA2'!$B$1:$C$1,0),0),"")&amp;IFERROR(VLOOKUP(HN$2&amp;$A21,'EFL2'!$A:$D,MATCH("AWAY",'EFL2'!$A$1:$D$1,0),0),"")&amp;IFERROR(VLOOKUP(HN$2&amp;$A21,'EFL2'!$B:$C,MATCH("HOME",'EFL2'!$B$1:$C$1,0),0),"")&amp;IFERROR(VLOOKUP(HN$2&amp;$A21,'UCL2'!$C:$F,MATCH("AWAY",'UCL2'!$C$1:$F$1,0),0),"")&amp;IFERROR(VLOOKUP(HN$2&amp;$A21,'UCL2'!$D:$E,MATCH("HOME",'UCL2'!$D$1:$E$1,0),0),"")&amp;IFERROR(VLOOKUP(HN$2&amp;$A21,'EU2'!$C:$F,MATCH("AWAY",'EU2'!$C$1:$F$1,0),0),"")&amp;IFERROR(VLOOKUP(HN$2&amp;$A21,'EU2'!$D:$E,MATCH("HOME",'EU2'!$D$1:$E$1,0),0),"")&amp;IFERROR(VLOOKUP(HN$2&amp;$A21,'EUC2'!$C:$F,MATCH("AWAY",'EUC2'!$C$1:$F$1,0),0),"")&amp;IFERROR(VLOOKUP(HN$2&amp;$A21,'EUC2'!$D:$E,MATCH("HOME",'EUC2'!$D$1:$E$1,0),0),"")</f>
        <v>Milan</v>
      </c>
      <c r="HO21" s="25" t="str">
        <f>IFERROR(VLOOKUP(HO$2&amp;$B21,'FPL FIX2'!$N$1:$Q$400,MATCH("HOME",'FPL FIX2'!$N$1:$Q$1,0),0),"")&amp;IFERROR(VLOOKUP(HO$2&amp;$B21,'FPL FIX2'!$O$1:$P$400,MATCH("AWAY",'FPL FIX2'!$O$1:$P$1,0),0),"")&amp;IFERROR(VLOOKUP(HO$2&amp;$A21,'FA2'!$A:$D,MATCH("AWAY",'FA2'!$A$1:$D$1,0),0),"")&amp;IFERROR(VLOOKUP(HO$2&amp;$A21,'FA2'!$B:$C,MATCH("HOME",'FA2'!$B$1:$C$1,0),0),"")&amp;IFERROR(VLOOKUP(HO$2&amp;$A21,'EFL2'!$A:$D,MATCH("AWAY",'EFL2'!$A$1:$D$1,0),0),"")&amp;IFERROR(VLOOKUP(HO$2&amp;$A21,'EFL2'!$B:$C,MATCH("HOME",'EFL2'!$B$1:$C$1,0),0),"")&amp;IFERROR(VLOOKUP(HO$2&amp;$A21,'UCL2'!$C:$F,MATCH("AWAY",'UCL2'!$C$1:$F$1,0),0),"")&amp;IFERROR(VLOOKUP(HO$2&amp;$A21,'UCL2'!$D:$E,MATCH("HOME",'UCL2'!$D$1:$E$1,0),0),"")&amp;IFERROR(VLOOKUP(HO$2&amp;$A21,'EU2'!$C:$F,MATCH("AWAY",'EU2'!$C$1:$F$1,0),0),"")&amp;IFERROR(VLOOKUP(HO$2&amp;$A21,'EU2'!$D:$E,MATCH("HOME",'EU2'!$D$1:$E$1,0),0),"")&amp;IFERROR(VLOOKUP(HO$2&amp;$A21,'EUC2'!$C:$F,MATCH("AWAY",'EUC2'!$C$1:$F$1,0),0),"")&amp;IFERROR(VLOOKUP(HO$2&amp;$A21,'EUC2'!$D:$E,MATCH("HOME",'EUC2'!$D$1:$E$1,0),0),"")</f>
        <v/>
      </c>
      <c r="HP21" s="25" t="str">
        <f>IFERROR(VLOOKUP(HP$2&amp;$B21,'FPL FIX2'!$N$1:$Q$400,MATCH("HOME",'FPL FIX2'!$N$1:$Q$1,0),0),"")&amp;IFERROR(VLOOKUP(HP$2&amp;$B21,'FPL FIX2'!$O$1:$P$400,MATCH("AWAY",'FPL FIX2'!$O$1:$P$1,0),0),"")&amp;IFERROR(VLOOKUP(HP$2&amp;$A21,'FA2'!$A:$D,MATCH("AWAY",'FA2'!$A$1:$D$1,0),0),"")&amp;IFERROR(VLOOKUP(HP$2&amp;$A21,'FA2'!$B:$C,MATCH("HOME",'FA2'!$B$1:$C$1,0),0),"")&amp;IFERROR(VLOOKUP(HP$2&amp;$A21,'EFL2'!$A:$D,MATCH("AWAY",'EFL2'!$A$1:$D$1,0),0),"")&amp;IFERROR(VLOOKUP(HP$2&amp;$A21,'EFL2'!$B:$C,MATCH("HOME",'EFL2'!$B$1:$C$1,0),0),"")&amp;IFERROR(VLOOKUP(HP$2&amp;$A21,'UCL2'!$C:$F,MATCH("AWAY",'UCL2'!$C$1:$F$1,0),0),"")&amp;IFERROR(VLOOKUP(HP$2&amp;$A21,'UCL2'!$D:$E,MATCH("HOME",'UCL2'!$D$1:$E$1,0),0),"")&amp;IFERROR(VLOOKUP(HP$2&amp;$A21,'EU2'!$C:$F,MATCH("AWAY",'EU2'!$C$1:$F$1,0),0),"")&amp;IFERROR(VLOOKUP(HP$2&amp;$A21,'EU2'!$D:$E,MATCH("HOME",'EU2'!$D$1:$E$1,0),0),"")&amp;IFERROR(VLOOKUP(HP$2&amp;$A21,'EUC2'!$C:$F,MATCH("AWAY",'EUC2'!$C$1:$F$1,0),0),"")&amp;IFERROR(VLOOKUP(HP$2&amp;$A21,'EUC2'!$D:$E,MATCH("HOME",'EUC2'!$D$1:$E$1,0),0),"")</f>
        <v/>
      </c>
      <c r="HQ21" s="25" t="str">
        <f>IFERROR(VLOOKUP(HQ$2&amp;$B21,'FPL FIX2'!$N$1:$Q$400,MATCH("HOME",'FPL FIX2'!$N$1:$Q$1,0),0),"")&amp;IFERROR(VLOOKUP(HQ$2&amp;$B21,'FPL FIX2'!$O$1:$P$400,MATCH("AWAY",'FPL FIX2'!$O$1:$P$1,0),0),"")&amp;IFERROR(VLOOKUP(HQ$2&amp;$A21,'FA2'!$A:$D,MATCH("AWAY",'FA2'!$A$1:$D$1,0),0),"")&amp;IFERROR(VLOOKUP(HQ$2&amp;$A21,'FA2'!$B:$C,MATCH("HOME",'FA2'!$B$1:$C$1,0),0),"")&amp;IFERROR(VLOOKUP(HQ$2&amp;$A21,'EFL2'!$A:$D,MATCH("AWAY",'EFL2'!$A$1:$D$1,0),0),"")&amp;IFERROR(VLOOKUP(HQ$2&amp;$A21,'EFL2'!$B:$C,MATCH("HOME",'EFL2'!$B$1:$C$1,0),0),"")&amp;IFERROR(VLOOKUP(HQ$2&amp;$A21,'UCL2'!$C:$F,MATCH("AWAY",'UCL2'!$C$1:$F$1,0),0),"")&amp;IFERROR(VLOOKUP(HQ$2&amp;$A21,'UCL2'!$D:$E,MATCH("HOME",'UCL2'!$D$1:$E$1,0),0),"")&amp;IFERROR(VLOOKUP(HQ$2&amp;$A21,'EU2'!$C:$F,MATCH("AWAY",'EU2'!$C$1:$F$1,0),0),"")&amp;IFERROR(VLOOKUP(HQ$2&amp;$A21,'EU2'!$D:$E,MATCH("HOME",'EU2'!$D$1:$E$1,0),0),"")&amp;IFERROR(VLOOKUP(HQ$2&amp;$A21,'EUC2'!$C:$F,MATCH("AWAY",'EUC2'!$C$1:$F$1,0),0),"")&amp;IFERROR(VLOOKUP(HQ$2&amp;$A21,'EUC2'!$D:$E,MATCH("HOME",'EUC2'!$D$1:$E$1,0),0),"")</f>
        <v>NFO</v>
      </c>
      <c r="HR21" s="25" t="str">
        <f>IFERROR(VLOOKUP(HR$2&amp;$B21,'FPL FIX2'!$N$1:$Q$400,MATCH("HOME",'FPL FIX2'!$N$1:$Q$1,0),0),"")&amp;IFERROR(VLOOKUP(HR$2&amp;$B21,'FPL FIX2'!$O$1:$P$400,MATCH("AWAY",'FPL FIX2'!$O$1:$P$1,0),0),"")&amp;IFERROR(VLOOKUP(HR$2&amp;$A21,'FA2'!$A:$D,MATCH("AWAY",'FA2'!$A$1:$D$1,0),0),"")&amp;IFERROR(VLOOKUP(HR$2&amp;$A21,'FA2'!$B:$C,MATCH("HOME",'FA2'!$B$1:$C$1,0),0),"")&amp;IFERROR(VLOOKUP(HR$2&amp;$A21,'EFL2'!$A:$D,MATCH("AWAY",'EFL2'!$A$1:$D$1,0),0),"")&amp;IFERROR(VLOOKUP(HR$2&amp;$A21,'EFL2'!$B:$C,MATCH("HOME",'EFL2'!$B$1:$C$1,0),0),"")&amp;IFERROR(VLOOKUP(HR$2&amp;$A21,'UCL2'!$C:$F,MATCH("AWAY",'UCL2'!$C$1:$F$1,0),0),"")&amp;IFERROR(VLOOKUP(HR$2&amp;$A21,'UCL2'!$D:$E,MATCH("HOME",'UCL2'!$D$1:$E$1,0),0),"")&amp;IFERROR(VLOOKUP(HR$2&amp;$A21,'EU2'!$C:$F,MATCH("AWAY",'EU2'!$C$1:$F$1,0),0),"")&amp;IFERROR(VLOOKUP(HR$2&amp;$A21,'EU2'!$D:$E,MATCH("HOME",'EU2'!$D$1:$E$1,0),0),"")&amp;IFERROR(VLOOKUP(HR$2&amp;$A21,'EUC2'!$C:$F,MATCH("AWAY",'EUC2'!$C$1:$F$1,0),0),"")&amp;IFERROR(VLOOKUP(HR$2&amp;$A21,'EUC2'!$D:$E,MATCH("HOME",'EUC2'!$D$1:$E$1,0),0),"")</f>
        <v/>
      </c>
      <c r="HS21" s="25" t="str">
        <f>IFERROR(VLOOKUP(HS$2&amp;$B21,'FPL FIX2'!$N$1:$Q$400,MATCH("HOME",'FPL FIX2'!$N$1:$Q$1,0),0),"")&amp;IFERROR(VLOOKUP(HS$2&amp;$B21,'FPL FIX2'!$O$1:$P$400,MATCH("AWAY",'FPL FIX2'!$O$1:$P$1,0),0),"")&amp;IFERROR(VLOOKUP(HS$2&amp;$A21,'FA2'!$A:$D,MATCH("AWAY",'FA2'!$A$1:$D$1,0),0),"")&amp;IFERROR(VLOOKUP(HS$2&amp;$A21,'FA2'!$B:$C,MATCH("HOME",'FA2'!$B$1:$C$1,0),0),"")&amp;IFERROR(VLOOKUP(HS$2&amp;$A21,'EFL2'!$A:$D,MATCH("AWAY",'EFL2'!$A$1:$D$1,0),0),"")&amp;IFERROR(VLOOKUP(HS$2&amp;$A21,'EFL2'!$B:$C,MATCH("HOME",'EFL2'!$B$1:$C$1,0),0),"")&amp;IFERROR(VLOOKUP(HS$2&amp;$A21,'UCL2'!$C:$F,MATCH("AWAY",'UCL2'!$C$1:$F$1,0),0),"")&amp;IFERROR(VLOOKUP(HS$2&amp;$A21,'UCL2'!$D:$E,MATCH("HOME",'UCL2'!$D$1:$E$1,0),0),"")&amp;IFERROR(VLOOKUP(HS$2&amp;$A21,'EU2'!$C:$F,MATCH("AWAY",'EU2'!$C$1:$F$1,0),0),"")&amp;IFERROR(VLOOKUP(HS$2&amp;$A21,'EU2'!$D:$E,MATCH("HOME",'EU2'!$D$1:$E$1,0),0),"")&amp;IFERROR(VLOOKUP(HS$2&amp;$A21,'EUC2'!$C:$F,MATCH("AWAY",'EUC2'!$C$1:$F$1,0),0),"")&amp;IFERROR(VLOOKUP(HS$2&amp;$A21,'EUC2'!$D:$E,MATCH("HOME",'EUC2'!$D$1:$E$1,0),0),"")</f>
        <v/>
      </c>
      <c r="HT21" s="25" t="str">
        <f>IFERROR(VLOOKUP(HT$2&amp;$B21,'FPL FIX2'!$N$1:$Q$400,MATCH("HOME",'FPL FIX2'!$N$1:$Q$1,0),0),"")&amp;IFERROR(VLOOKUP(HT$2&amp;$B21,'FPL FIX2'!$O$1:$P$400,MATCH("AWAY",'FPL FIX2'!$O$1:$P$1,0),0),"")&amp;IFERROR(VLOOKUP(HT$2&amp;$A21,'FA2'!$A:$D,MATCH("AWAY",'FA2'!$A$1:$D$1,0),0),"")&amp;IFERROR(VLOOKUP(HT$2&amp;$A21,'FA2'!$B:$C,MATCH("HOME",'FA2'!$B$1:$C$1,0),0),"")&amp;IFERROR(VLOOKUP(HT$2&amp;$A21,'EFL2'!$A:$D,MATCH("AWAY",'EFL2'!$A$1:$D$1,0),0),"")&amp;IFERROR(VLOOKUP(HT$2&amp;$A21,'EFL2'!$B:$C,MATCH("HOME",'EFL2'!$B$1:$C$1,0),0),"")&amp;IFERROR(VLOOKUP(HT$2&amp;$A21,'UCL2'!$C:$F,MATCH("AWAY",'UCL2'!$C$1:$F$1,0),0),"")&amp;IFERROR(VLOOKUP(HT$2&amp;$A21,'UCL2'!$D:$E,MATCH("HOME",'UCL2'!$D$1:$E$1,0),0),"")&amp;IFERROR(VLOOKUP(HT$2&amp;$A21,'EU2'!$C:$F,MATCH("AWAY",'EU2'!$C$1:$F$1,0),0),"")&amp;IFERROR(VLOOKUP(HT$2&amp;$A21,'EU2'!$D:$E,MATCH("HOME",'EU2'!$D$1:$E$1,0),0),"")&amp;IFERROR(VLOOKUP(HT$2&amp;$A21,'EUC2'!$C:$F,MATCH("AWAY",'EUC2'!$C$1:$F$1,0),0),"")&amp;IFERROR(VLOOKUP(HT$2&amp;$A21,'EUC2'!$D:$E,MATCH("HOME",'EUC2'!$D$1:$E$1,0),0),"")</f>
        <v/>
      </c>
      <c r="HU21" s="25" t="str">
        <f>IFERROR(VLOOKUP(HU$2&amp;$B21,'FPL FIX2'!$N$1:$Q$400,MATCH("HOME",'FPL FIX2'!$N$1:$Q$1,0),0),"")&amp;IFERROR(VLOOKUP(HU$2&amp;$B21,'FPL FIX2'!$O$1:$P$400,MATCH("AWAY",'FPL FIX2'!$O$1:$P$1,0),0),"")&amp;IFERROR(VLOOKUP(HU$2&amp;$A21,'FA2'!$A:$D,MATCH("AWAY",'FA2'!$A$1:$D$1,0),0),"")&amp;IFERROR(VLOOKUP(HU$2&amp;$A21,'FA2'!$B:$C,MATCH("HOME",'FA2'!$B$1:$C$1,0),0),"")&amp;IFERROR(VLOOKUP(HU$2&amp;$A21,'EFL2'!$A:$D,MATCH("AWAY",'EFL2'!$A$1:$D$1,0),0),"")&amp;IFERROR(VLOOKUP(HU$2&amp;$A21,'EFL2'!$B:$C,MATCH("HOME",'EFL2'!$B$1:$C$1,0),0),"")&amp;IFERROR(VLOOKUP(HU$2&amp;$A21,'UCL2'!$C:$F,MATCH("AWAY",'UCL2'!$C$1:$F$1,0),0),"")&amp;IFERROR(VLOOKUP(HU$2&amp;$A21,'UCL2'!$D:$E,MATCH("HOME",'UCL2'!$D$1:$E$1,0),0),"")&amp;IFERROR(VLOOKUP(HU$2&amp;$A21,'EU2'!$C:$F,MATCH("AWAY",'EU2'!$C$1:$F$1,0),0),"")&amp;IFERROR(VLOOKUP(HU$2&amp;$A21,'EU2'!$D:$E,MATCH("HOME",'EU2'!$D$1:$E$1,0),0),"")&amp;IFERROR(VLOOKUP(HU$2&amp;$A21,'EUC2'!$C:$F,MATCH("AWAY",'EUC2'!$C$1:$F$1,0),0),"")&amp;IFERROR(VLOOKUP(HU$2&amp;$A21,'EUC2'!$D:$E,MATCH("HOME",'EUC2'!$D$1:$E$1,0),0),"")</f>
        <v/>
      </c>
      <c r="HV21" s="25" t="str">
        <f>IFERROR(VLOOKUP(HV$2&amp;$B21,'FPL FIX2'!$N$1:$Q$400,MATCH("HOME",'FPL FIX2'!$N$1:$Q$1,0),0),"")&amp;IFERROR(VLOOKUP(HV$2&amp;$B21,'FPL FIX2'!$O$1:$P$400,MATCH("AWAY",'FPL FIX2'!$O$1:$P$1,0),0),"")&amp;IFERROR(VLOOKUP(HV$2&amp;$A21,'FA2'!$A:$D,MATCH("AWAY",'FA2'!$A$1:$D$1,0),0),"")&amp;IFERROR(VLOOKUP(HV$2&amp;$A21,'FA2'!$B:$C,MATCH("HOME",'FA2'!$B$1:$C$1,0),0),"")&amp;IFERROR(VLOOKUP(HV$2&amp;$A21,'EFL2'!$A:$D,MATCH("AWAY",'EFL2'!$A$1:$D$1,0),0),"")&amp;IFERROR(VLOOKUP(HV$2&amp;$A21,'EFL2'!$B:$C,MATCH("HOME",'EFL2'!$B$1:$C$1,0),0),"")&amp;IFERROR(VLOOKUP(HV$2&amp;$A21,'UCL2'!$C:$F,MATCH("AWAY",'UCL2'!$C$1:$F$1,0),0),"")&amp;IFERROR(VLOOKUP(HV$2&amp;$A21,'UCL2'!$D:$E,MATCH("HOME",'UCL2'!$D$1:$E$1,0),0),"")&amp;IFERROR(VLOOKUP(HV$2&amp;$A21,'EU2'!$C:$F,MATCH("AWAY",'EU2'!$C$1:$F$1,0),0),"")&amp;IFERROR(VLOOKUP(HV$2&amp;$A21,'EU2'!$D:$E,MATCH("HOME",'EU2'!$D$1:$E$1,0),0),"")&amp;IFERROR(VLOOKUP(HV$2&amp;$A21,'EUC2'!$C:$F,MATCH("AWAY",'EUC2'!$C$1:$F$1,0),0),"")&amp;IFERROR(VLOOKUP(HV$2&amp;$A21,'EUC2'!$D:$E,MATCH("HOME",'EUC2'!$D$1:$E$1,0),0),"")</f>
        <v/>
      </c>
      <c r="HW21" s="25" t="str">
        <f>IFERROR(VLOOKUP(HW$2&amp;$B21,'FPL FIX2'!$N$1:$Q$400,MATCH("HOME",'FPL FIX2'!$N$1:$Q$1,0),0),"")&amp;IFERROR(VLOOKUP(HW$2&amp;$B21,'FPL FIX2'!$O$1:$P$400,MATCH("AWAY",'FPL FIX2'!$O$1:$P$1,0),0),"")&amp;IFERROR(VLOOKUP(HW$2&amp;$A21,'FA2'!$A:$D,MATCH("AWAY",'FA2'!$A$1:$D$1,0),0),"")&amp;IFERROR(VLOOKUP(HW$2&amp;$A21,'FA2'!$B:$C,MATCH("HOME",'FA2'!$B$1:$C$1,0),0),"")&amp;IFERROR(VLOOKUP(HW$2&amp;$A21,'EFL2'!$A:$D,MATCH("AWAY",'EFL2'!$A$1:$D$1,0),0),"")&amp;IFERROR(VLOOKUP(HW$2&amp;$A21,'EFL2'!$B:$C,MATCH("HOME",'EFL2'!$B$1:$C$1,0),0),"")&amp;IFERROR(VLOOKUP(HW$2&amp;$A21,'UCL2'!$C:$F,MATCH("AWAY",'UCL2'!$C$1:$F$1,0),0),"")&amp;IFERROR(VLOOKUP(HW$2&amp;$A21,'UCL2'!$D:$E,MATCH("HOME",'UCL2'!$D$1:$E$1,0),0),"")&amp;IFERROR(VLOOKUP(HW$2&amp;$A21,'EU2'!$C:$F,MATCH("AWAY",'EU2'!$C$1:$F$1,0),0),"")&amp;IFERROR(VLOOKUP(HW$2&amp;$A21,'EU2'!$D:$E,MATCH("HOME",'EU2'!$D$1:$E$1,0),0),"")&amp;IFERROR(VLOOKUP(HW$2&amp;$A21,'EUC2'!$C:$F,MATCH("AWAY",'EUC2'!$C$1:$F$1,0),0),"")&amp;IFERROR(VLOOKUP(HW$2&amp;$A21,'EUC2'!$D:$E,MATCH("HOME",'EUC2'!$D$1:$E$1,0),0),"")</f>
        <v/>
      </c>
      <c r="HX21" s="25" t="str">
        <f>IFERROR(VLOOKUP(HX$2&amp;$B21,'FPL FIX2'!$N$1:$Q$400,MATCH("HOME",'FPL FIX2'!$N$1:$Q$1,0),0),"")&amp;IFERROR(VLOOKUP(HX$2&amp;$B21,'FPL FIX2'!$O$1:$P$400,MATCH("AWAY",'FPL FIX2'!$O$1:$P$1,0),0),"")&amp;IFERROR(VLOOKUP(HX$2&amp;$A21,'FA2'!$A:$D,MATCH("AWAY",'FA2'!$A$1:$D$1,0),0),"")&amp;IFERROR(VLOOKUP(HX$2&amp;$A21,'FA2'!$B:$C,MATCH("HOME",'FA2'!$B$1:$C$1,0),0),"")&amp;IFERROR(VLOOKUP(HX$2&amp;$A21,'EFL2'!$A:$D,MATCH("AWAY",'EFL2'!$A$1:$D$1,0),0),"")&amp;IFERROR(VLOOKUP(HX$2&amp;$A21,'EFL2'!$B:$C,MATCH("HOME",'EFL2'!$B$1:$C$1,0),0),"")&amp;IFERROR(VLOOKUP(HX$2&amp;$A21,'UCL2'!$C:$F,MATCH("AWAY",'UCL2'!$C$1:$F$1,0),0),"")&amp;IFERROR(VLOOKUP(HX$2&amp;$A21,'UCL2'!$D:$E,MATCH("HOME",'UCL2'!$D$1:$E$1,0),0),"")&amp;IFERROR(VLOOKUP(HX$2&amp;$A21,'EU2'!$C:$F,MATCH("AWAY",'EU2'!$C$1:$F$1,0),0),"")&amp;IFERROR(VLOOKUP(HX$2&amp;$A21,'EU2'!$D:$E,MATCH("HOME",'EU2'!$D$1:$E$1,0),0),"")&amp;IFERROR(VLOOKUP(HX$2&amp;$A21,'EUC2'!$C:$F,MATCH("AWAY",'EUC2'!$C$1:$F$1,0),0),"")&amp;IFERROR(VLOOKUP(HX$2&amp;$A21,'EUC2'!$D:$E,MATCH("HOME",'EUC2'!$D$1:$E$1,0),0),"")</f>
        <v>sou</v>
      </c>
      <c r="HY21" s="25" t="str">
        <f>IFERROR(VLOOKUP(HY$2&amp;$B21,'FPL FIX2'!$N$1:$Q$400,MATCH("HOME",'FPL FIX2'!$N$1:$Q$1,0),0),"")&amp;IFERROR(VLOOKUP(HY$2&amp;$B21,'FPL FIX2'!$O$1:$P$400,MATCH("AWAY",'FPL FIX2'!$O$1:$P$1,0),0),"")&amp;IFERROR(VLOOKUP(HY$2&amp;$A21,'FA2'!$A:$D,MATCH("AWAY",'FA2'!$A$1:$D$1,0),0),"")&amp;IFERROR(VLOOKUP(HY$2&amp;$A21,'FA2'!$B:$C,MATCH("HOME",'FA2'!$B$1:$C$1,0),0),"")&amp;IFERROR(VLOOKUP(HY$2&amp;$A21,'EFL2'!$A:$D,MATCH("AWAY",'EFL2'!$A$1:$D$1,0),0),"")&amp;IFERROR(VLOOKUP(HY$2&amp;$A21,'EFL2'!$B:$C,MATCH("HOME",'EFL2'!$B$1:$C$1,0),0),"")&amp;IFERROR(VLOOKUP(HY$2&amp;$A21,'UCL2'!$C:$F,MATCH("AWAY",'UCL2'!$C$1:$F$1,0),0),"")&amp;IFERROR(VLOOKUP(HY$2&amp;$A21,'UCL2'!$D:$E,MATCH("HOME",'UCL2'!$D$1:$E$1,0),0),"")&amp;IFERROR(VLOOKUP(HY$2&amp;$A21,'EU2'!$C:$F,MATCH("AWAY",'EU2'!$C$1:$F$1,0),0),"")&amp;IFERROR(VLOOKUP(HY$2&amp;$A21,'EU2'!$D:$E,MATCH("HOME",'EU2'!$D$1:$E$1,0),0),"")&amp;IFERROR(VLOOKUP(HY$2&amp;$A21,'EUC2'!$C:$F,MATCH("AWAY",'EUC2'!$C$1:$F$1,0),0),"")&amp;IFERROR(VLOOKUP(HY$2&amp;$A21,'EUC2'!$D:$E,MATCH("HOME",'EUC2'!$D$1:$E$1,0),0),"")</f>
        <v/>
      </c>
      <c r="HZ21" s="25" t="str">
        <f>IFERROR(VLOOKUP(HZ$2&amp;$B21,'FPL FIX2'!$N$1:$Q$400,MATCH("HOME",'FPL FIX2'!$N$1:$Q$1,0),0),"")&amp;IFERROR(VLOOKUP(HZ$2&amp;$B21,'FPL FIX2'!$O$1:$P$400,MATCH("AWAY",'FPL FIX2'!$O$1:$P$1,0),0),"")&amp;IFERROR(VLOOKUP(HZ$2&amp;$A21,'FA2'!$A:$D,MATCH("AWAY",'FA2'!$A$1:$D$1,0),0),"")&amp;IFERROR(VLOOKUP(HZ$2&amp;$A21,'FA2'!$B:$C,MATCH("HOME",'FA2'!$B$1:$C$1,0),0),"")&amp;IFERROR(VLOOKUP(HZ$2&amp;$A21,'EFL2'!$A:$D,MATCH("AWAY",'EFL2'!$A$1:$D$1,0),0),"")&amp;IFERROR(VLOOKUP(HZ$2&amp;$A21,'EFL2'!$B:$C,MATCH("HOME",'EFL2'!$B$1:$C$1,0),0),"")&amp;IFERROR(VLOOKUP(HZ$2&amp;$A21,'UCL2'!$C:$F,MATCH("AWAY",'UCL2'!$C$1:$F$1,0),0),"")&amp;IFERROR(VLOOKUP(HZ$2&amp;$A21,'UCL2'!$D:$E,MATCH("HOME",'UCL2'!$D$1:$E$1,0),0),"")&amp;IFERROR(VLOOKUP(HZ$2&amp;$A21,'EU2'!$C:$F,MATCH("AWAY",'EU2'!$C$1:$F$1,0),0),"")&amp;IFERROR(VLOOKUP(HZ$2&amp;$A21,'EU2'!$D:$E,MATCH("HOME",'EU2'!$D$1:$E$1,0),0),"")&amp;IFERROR(VLOOKUP(HZ$2&amp;$A21,'EUC2'!$C:$F,MATCH("AWAY",'EUC2'!$C$1:$F$1,0),0),"")&amp;IFERROR(VLOOKUP(HZ$2&amp;$A21,'EUC2'!$D:$E,MATCH("HOME",'EUC2'!$D$1:$E$1,0),0),"")</f>
        <v/>
      </c>
      <c r="IA21" s="25" t="str">
        <f>IFERROR(VLOOKUP(IA$2&amp;$B21,'FPL FIX2'!$N$1:$Q$400,MATCH("HOME",'FPL FIX2'!$N$1:$Q$1,0),0),"")&amp;IFERROR(VLOOKUP(IA$2&amp;$B21,'FPL FIX2'!$O$1:$P$400,MATCH("AWAY",'FPL FIX2'!$O$1:$P$1,0),0),"")&amp;IFERROR(VLOOKUP(IA$2&amp;$A21,'FA2'!$A:$D,MATCH("AWAY",'FA2'!$A$1:$D$1,0),0),"")&amp;IFERROR(VLOOKUP(IA$2&amp;$A21,'FA2'!$B:$C,MATCH("HOME",'FA2'!$B$1:$C$1,0),0),"")&amp;IFERROR(VLOOKUP(IA$2&amp;$A21,'EFL2'!$A:$D,MATCH("AWAY",'EFL2'!$A$1:$D$1,0),0),"")&amp;IFERROR(VLOOKUP(IA$2&amp;$A21,'EFL2'!$B:$C,MATCH("HOME",'EFL2'!$B$1:$C$1,0),0),"")&amp;IFERROR(VLOOKUP(IA$2&amp;$A21,'UCL2'!$C:$F,MATCH("AWAY",'UCL2'!$C$1:$F$1,0),0),"")&amp;IFERROR(VLOOKUP(IA$2&amp;$A21,'UCL2'!$D:$E,MATCH("HOME",'UCL2'!$D$1:$E$1,0),0),"")&amp;IFERROR(VLOOKUP(IA$2&amp;$A21,'EU2'!$C:$F,MATCH("AWAY",'EU2'!$C$1:$F$1,0),0),"")&amp;IFERROR(VLOOKUP(IA$2&amp;$A21,'EU2'!$D:$E,MATCH("HOME",'EU2'!$D$1:$E$1,0),0),"")&amp;IFERROR(VLOOKUP(IA$2&amp;$A21,'EUC2'!$C:$F,MATCH("AWAY",'EUC2'!$C$1:$F$1,0),0),"")&amp;IFERROR(VLOOKUP(IA$2&amp;$A21,'EUC2'!$D:$E,MATCH("HOME",'EUC2'!$D$1:$E$1,0),0),"")</f>
        <v/>
      </c>
      <c r="IB21" s="25" t="str">
        <f>IFERROR(VLOOKUP(IB$2&amp;$B21,'FPL FIX2'!$N$1:$Q$400,MATCH("HOME",'FPL FIX2'!$N$1:$Q$1,0),0),"")&amp;IFERROR(VLOOKUP(IB$2&amp;$B21,'FPL FIX2'!$O$1:$P$400,MATCH("AWAY",'FPL FIX2'!$O$1:$P$1,0),0),"")&amp;IFERROR(VLOOKUP(IB$2&amp;$A21,'FA2'!$A:$D,MATCH("AWAY",'FA2'!$A$1:$D$1,0),0),"")&amp;IFERROR(VLOOKUP(IB$2&amp;$A21,'FA2'!$B:$C,MATCH("HOME",'FA2'!$B$1:$C$1,0),0),"")&amp;IFERROR(VLOOKUP(IB$2&amp;$A21,'EFL2'!$A:$D,MATCH("AWAY",'EFL2'!$A$1:$D$1,0),0),"")&amp;IFERROR(VLOOKUP(IB$2&amp;$A21,'EFL2'!$B:$C,MATCH("HOME",'EFL2'!$B$1:$C$1,0),0),"")&amp;IFERROR(VLOOKUP(IB$2&amp;$A21,'UCL2'!$C:$F,MATCH("AWAY",'UCL2'!$C$1:$F$1,0),0),"")&amp;IFERROR(VLOOKUP(IB$2&amp;$A21,'UCL2'!$D:$E,MATCH("HOME",'UCL2'!$D$1:$E$1,0),0),"")&amp;IFERROR(VLOOKUP(IB$2&amp;$A21,'EU2'!$C:$F,MATCH("AWAY",'EU2'!$C$1:$F$1,0),0),"")&amp;IFERROR(VLOOKUP(IB$2&amp;$A21,'EU2'!$D:$E,MATCH("HOME",'EU2'!$D$1:$E$1,0),0),"")&amp;IFERROR(VLOOKUP(IB$2&amp;$A21,'EUC2'!$C:$F,MATCH("AWAY",'EUC2'!$C$1:$F$1,0),0),"")&amp;IFERROR(VLOOKUP(IB$2&amp;$A21,'EUC2'!$D:$E,MATCH("HOME",'EUC2'!$D$1:$E$1,0),0),"")</f>
        <v/>
      </c>
      <c r="IC21" s="25" t="str">
        <f>IFERROR(VLOOKUP(IC$2&amp;$B21,'FPL FIX2'!$N$1:$Q$400,MATCH("HOME",'FPL FIX2'!$N$1:$Q$1,0),0),"")&amp;IFERROR(VLOOKUP(IC$2&amp;$B21,'FPL FIX2'!$O$1:$P$400,MATCH("AWAY",'FPL FIX2'!$O$1:$P$1,0),0),"")&amp;IFERROR(VLOOKUP(IC$2&amp;$A21,'FA2'!$A:$D,MATCH("AWAY",'FA2'!$A$1:$D$1,0),0),"")&amp;IFERROR(VLOOKUP(IC$2&amp;$A21,'FA2'!$B:$C,MATCH("HOME",'FA2'!$B$1:$C$1,0),0),"")&amp;IFERROR(VLOOKUP(IC$2&amp;$A21,'EFL2'!$A:$D,MATCH("AWAY",'EFL2'!$A$1:$D$1,0),0),"")&amp;IFERROR(VLOOKUP(IC$2&amp;$A21,'EFL2'!$B:$C,MATCH("HOME",'EFL2'!$B$1:$C$1,0),0),"")&amp;IFERROR(VLOOKUP(IC$2&amp;$A21,'UCL2'!$C:$F,MATCH("AWAY",'UCL2'!$C$1:$F$1,0),0),"")&amp;IFERROR(VLOOKUP(IC$2&amp;$A21,'UCL2'!$D:$E,MATCH("HOME",'UCL2'!$D$1:$E$1,0),0),"")&amp;IFERROR(VLOOKUP(IC$2&amp;$A21,'EU2'!$C:$F,MATCH("AWAY",'EU2'!$C$1:$F$1,0),0),"")&amp;IFERROR(VLOOKUP(IC$2&amp;$A21,'EU2'!$D:$E,MATCH("HOME",'EU2'!$D$1:$E$1,0),0),"")&amp;IFERROR(VLOOKUP(IC$2&amp;$A21,'EUC2'!$C:$F,MATCH("AWAY",'EUC2'!$C$1:$F$1,0),0),"")&amp;IFERROR(VLOOKUP(IC$2&amp;$A21,'EUC2'!$D:$E,MATCH("HOME",'EUC2'!$D$1:$E$1,0),0),"")</f>
        <v/>
      </c>
      <c r="ID21" s="25" t="str">
        <f>IFERROR(VLOOKUP(ID$2&amp;$B21,'FPL FIX2'!$N$1:$Q$400,MATCH("HOME",'FPL FIX2'!$N$1:$Q$1,0),0),"")&amp;IFERROR(VLOOKUP(ID$2&amp;$B21,'FPL FIX2'!$O$1:$P$400,MATCH("AWAY",'FPL FIX2'!$O$1:$P$1,0),0),"")&amp;IFERROR(VLOOKUP(ID$2&amp;$A21,'FA2'!$A:$D,MATCH("AWAY",'FA2'!$A$1:$D$1,0),0),"")&amp;IFERROR(VLOOKUP(ID$2&amp;$A21,'FA2'!$B:$C,MATCH("HOME",'FA2'!$B$1:$C$1,0),0),"")&amp;IFERROR(VLOOKUP(ID$2&amp;$A21,'EFL2'!$A:$D,MATCH("AWAY",'EFL2'!$A$1:$D$1,0),0),"")&amp;IFERROR(VLOOKUP(ID$2&amp;$A21,'EFL2'!$B:$C,MATCH("HOME",'EFL2'!$B$1:$C$1,0),0),"")&amp;IFERROR(VLOOKUP(ID$2&amp;$A21,'UCL2'!$C:$F,MATCH("AWAY",'UCL2'!$C$1:$F$1,0),0),"")&amp;IFERROR(VLOOKUP(ID$2&amp;$A21,'UCL2'!$D:$E,MATCH("HOME",'UCL2'!$D$1:$E$1,0),0),"")&amp;IFERROR(VLOOKUP(ID$2&amp;$A21,'EU2'!$C:$F,MATCH("AWAY",'EU2'!$C$1:$F$1,0),0),"")&amp;IFERROR(VLOOKUP(ID$2&amp;$A21,'EU2'!$D:$E,MATCH("HOME",'EU2'!$D$1:$E$1,0),0),"")&amp;IFERROR(VLOOKUP(ID$2&amp;$A21,'EUC2'!$C:$F,MATCH("AWAY",'EUC2'!$C$1:$F$1,0),0),"")&amp;IFERROR(VLOOKUP(ID$2&amp;$A21,'EUC2'!$D:$E,MATCH("HOME",'EUC2'!$D$1:$E$1,0),0),"")</f>
        <v/>
      </c>
      <c r="IE21" s="25" t="str">
        <f>IFERROR(VLOOKUP(IE$2&amp;$B21,'FPL FIX2'!$N$1:$Q$400,MATCH("HOME",'FPL FIX2'!$N$1:$Q$1,0),0),"")&amp;IFERROR(VLOOKUP(IE$2&amp;$B21,'FPL FIX2'!$O$1:$P$400,MATCH("AWAY",'FPL FIX2'!$O$1:$P$1,0),0),"")&amp;IFERROR(VLOOKUP(IE$2&amp;$A21,'FA2'!$A:$D,MATCH("AWAY",'FA2'!$A$1:$D$1,0),0),"")&amp;IFERROR(VLOOKUP(IE$2&amp;$A21,'FA2'!$B:$C,MATCH("HOME",'FA2'!$B$1:$C$1,0),0),"")&amp;IFERROR(VLOOKUP(IE$2&amp;$A21,'EFL2'!$A:$D,MATCH("AWAY",'EFL2'!$A$1:$D$1,0),0),"")&amp;IFERROR(VLOOKUP(IE$2&amp;$A21,'EFL2'!$B:$C,MATCH("HOME",'EFL2'!$B$1:$C$1,0),0),"")&amp;IFERROR(VLOOKUP(IE$2&amp;$A21,'UCL2'!$C:$F,MATCH("AWAY",'UCL2'!$C$1:$F$1,0),0),"")&amp;IFERROR(VLOOKUP(IE$2&amp;$A21,'UCL2'!$D:$E,MATCH("HOME",'UCL2'!$D$1:$E$1,0),0),"")&amp;IFERROR(VLOOKUP(IE$2&amp;$A21,'EU2'!$C:$F,MATCH("AWAY",'EU2'!$C$1:$F$1,0),0),"")&amp;IFERROR(VLOOKUP(IE$2&amp;$A21,'EU2'!$D:$E,MATCH("HOME",'EU2'!$D$1:$E$1,0),0),"")&amp;IFERROR(VLOOKUP(IE$2&amp;$A21,'EUC2'!$C:$F,MATCH("AWAY",'EUC2'!$C$1:$F$1,0),0),"")&amp;IFERROR(VLOOKUP(IE$2&amp;$A21,'EUC2'!$D:$E,MATCH("HOME",'EUC2'!$D$1:$E$1,0),0),"")</f>
        <v/>
      </c>
      <c r="IF21" s="25" t="str">
        <f>IFERROR(VLOOKUP(IF$2&amp;$B21,'FPL FIX2'!$N$1:$Q$400,MATCH("HOME",'FPL FIX2'!$N$1:$Q$1,0),0),"")&amp;IFERROR(VLOOKUP(IF$2&amp;$B21,'FPL FIX2'!$O$1:$P$400,MATCH("AWAY",'FPL FIX2'!$O$1:$P$1,0),0),"")&amp;IFERROR(VLOOKUP(IF$2&amp;$A21,'FA2'!$A:$D,MATCH("AWAY",'FA2'!$A$1:$D$1,0),0),"")&amp;IFERROR(VLOOKUP(IF$2&amp;$A21,'FA2'!$B:$C,MATCH("HOME",'FA2'!$B$1:$C$1,0),0),"")&amp;IFERROR(VLOOKUP(IF$2&amp;$A21,'EFL2'!$A:$D,MATCH("AWAY",'EFL2'!$A$1:$D$1,0),0),"")&amp;IFERROR(VLOOKUP(IF$2&amp;$A21,'EFL2'!$B:$C,MATCH("HOME",'EFL2'!$B$1:$C$1,0),0),"")&amp;IFERROR(VLOOKUP(IF$2&amp;$A21,'UCL2'!$C:$F,MATCH("AWAY",'UCL2'!$C$1:$F$1,0),0),"")&amp;IFERROR(VLOOKUP(IF$2&amp;$A21,'UCL2'!$D:$E,MATCH("HOME",'UCL2'!$D$1:$E$1,0),0),"")&amp;IFERROR(VLOOKUP(IF$2&amp;$A21,'EU2'!$C:$F,MATCH("AWAY",'EU2'!$C$1:$F$1,0),0),"")&amp;IFERROR(VLOOKUP(IF$2&amp;$A21,'EU2'!$D:$E,MATCH("HOME",'EU2'!$D$1:$E$1,0),0),"")&amp;IFERROR(VLOOKUP(IF$2&amp;$A21,'EUC2'!$C:$F,MATCH("AWAY",'EUC2'!$C$1:$F$1,0),0),"")&amp;IFERROR(VLOOKUP(IF$2&amp;$A21,'EUC2'!$D:$E,MATCH("HOME",'EUC2'!$D$1:$E$1,0),0),"")</f>
        <v/>
      </c>
      <c r="IG21" s="25" t="str">
        <f>IFERROR(VLOOKUP(IG$2&amp;$B21,'FPL FIX2'!$N$1:$Q$400,MATCH("HOME",'FPL FIX2'!$N$1:$Q$1,0),0),"")&amp;IFERROR(VLOOKUP(IG$2&amp;$B21,'FPL FIX2'!$O$1:$P$400,MATCH("AWAY",'FPL FIX2'!$O$1:$P$1,0),0),"")&amp;IFERROR(VLOOKUP(IG$2&amp;$A21,'FA2'!$A:$D,MATCH("AWAY",'FA2'!$A$1:$D$1,0),0),"")&amp;IFERROR(VLOOKUP(IG$2&amp;$A21,'FA2'!$B:$C,MATCH("HOME",'FA2'!$B$1:$C$1,0),0),"")&amp;IFERROR(VLOOKUP(IG$2&amp;$A21,'EFL2'!$A:$D,MATCH("AWAY",'EFL2'!$A$1:$D$1,0),0),"")&amp;IFERROR(VLOOKUP(IG$2&amp;$A21,'EFL2'!$B:$C,MATCH("HOME",'EFL2'!$B$1:$C$1,0),0),"")&amp;IFERROR(VLOOKUP(IG$2&amp;$A21,'UCL2'!$C:$F,MATCH("AWAY",'UCL2'!$C$1:$F$1,0),0),"")&amp;IFERROR(VLOOKUP(IG$2&amp;$A21,'UCL2'!$D:$E,MATCH("HOME",'UCL2'!$D$1:$E$1,0),0),"")&amp;IFERROR(VLOOKUP(IG$2&amp;$A21,'EU2'!$C:$F,MATCH("AWAY",'EU2'!$C$1:$F$1,0),0),"")&amp;IFERROR(VLOOKUP(IG$2&amp;$A21,'EU2'!$D:$E,MATCH("HOME",'EU2'!$D$1:$E$1,0),0),"")&amp;IFERROR(VLOOKUP(IG$2&amp;$A21,'EUC2'!$C:$F,MATCH("AWAY",'EUC2'!$C$1:$F$1,0),0),"")&amp;IFERROR(VLOOKUP(IG$2&amp;$A21,'EUC2'!$D:$E,MATCH("HOME",'EUC2'!$D$1:$E$1,0),0),"")</f>
        <v/>
      </c>
      <c r="IH21" s="25" t="str">
        <f>IFERROR(VLOOKUP(IH$2&amp;$B21,'FPL FIX2'!$N$1:$Q$400,MATCH("HOME",'FPL FIX2'!$N$1:$Q$1,0),0),"")&amp;IFERROR(VLOOKUP(IH$2&amp;$B21,'FPL FIX2'!$O$1:$P$400,MATCH("AWAY",'FPL FIX2'!$O$1:$P$1,0),0),"")&amp;IFERROR(VLOOKUP(IH$2&amp;$A21,'FA2'!$A:$D,MATCH("AWAY",'FA2'!$A$1:$D$1,0),0),"")&amp;IFERROR(VLOOKUP(IH$2&amp;$A21,'FA2'!$B:$C,MATCH("HOME",'FA2'!$B$1:$C$1,0),0),"")&amp;IFERROR(VLOOKUP(IH$2&amp;$A21,'EFL2'!$A:$D,MATCH("AWAY",'EFL2'!$A$1:$D$1,0),0),"")&amp;IFERROR(VLOOKUP(IH$2&amp;$A21,'EFL2'!$B:$C,MATCH("HOME",'EFL2'!$B$1:$C$1,0),0),"")&amp;IFERROR(VLOOKUP(IH$2&amp;$A21,'UCL2'!$C:$F,MATCH("AWAY",'UCL2'!$C$1:$F$1,0),0),"")&amp;IFERROR(VLOOKUP(IH$2&amp;$A21,'UCL2'!$D:$E,MATCH("HOME",'UCL2'!$D$1:$E$1,0),0),"")&amp;IFERROR(VLOOKUP(IH$2&amp;$A21,'EU2'!$C:$F,MATCH("AWAY",'EU2'!$C$1:$F$1,0),0),"")&amp;IFERROR(VLOOKUP(IH$2&amp;$A21,'EU2'!$D:$E,MATCH("HOME",'EU2'!$D$1:$E$1,0),0),"")&amp;IFERROR(VLOOKUP(IH$2&amp;$A21,'EUC2'!$C:$F,MATCH("AWAY",'EUC2'!$C$1:$F$1,0),0),"")&amp;IFERROR(VLOOKUP(IH$2&amp;$A21,'EUC2'!$D:$E,MATCH("HOME",'EUC2'!$D$1:$E$1,0),0),"")</f>
        <v/>
      </c>
      <c r="II21" s="25" t="str">
        <f>IFERROR(VLOOKUP(II$2&amp;$B21,'FPL FIX2'!$N$1:$Q$400,MATCH("HOME",'FPL FIX2'!$N$1:$Q$1,0),0),"")&amp;IFERROR(VLOOKUP(II$2&amp;$B21,'FPL FIX2'!$O$1:$P$400,MATCH("AWAY",'FPL FIX2'!$O$1:$P$1,0),0),"")&amp;IFERROR(VLOOKUP(II$2&amp;$A21,'FA2'!$A:$D,MATCH("AWAY",'FA2'!$A$1:$D$1,0),0),"")&amp;IFERROR(VLOOKUP(II$2&amp;$A21,'FA2'!$B:$C,MATCH("HOME",'FA2'!$B$1:$C$1,0),0),"")&amp;IFERROR(VLOOKUP(II$2&amp;$A21,'EFL2'!$A:$D,MATCH("AWAY",'EFL2'!$A$1:$D$1,0),0),"")&amp;IFERROR(VLOOKUP(II$2&amp;$A21,'EFL2'!$B:$C,MATCH("HOME",'EFL2'!$B$1:$C$1,0),0),"")&amp;IFERROR(VLOOKUP(II$2&amp;$A21,'UCL2'!$C:$F,MATCH("AWAY",'UCL2'!$C$1:$F$1,0),0),"")&amp;IFERROR(VLOOKUP(II$2&amp;$A21,'UCL2'!$D:$E,MATCH("HOME",'UCL2'!$D$1:$E$1,0),0),"")&amp;IFERROR(VLOOKUP(II$2&amp;$A21,'EU2'!$C:$F,MATCH("AWAY",'EU2'!$C$1:$F$1,0),0),"")&amp;IFERROR(VLOOKUP(II$2&amp;$A21,'EU2'!$D:$E,MATCH("HOME",'EU2'!$D$1:$E$1,0),0),"")&amp;IFERROR(VLOOKUP(II$2&amp;$A21,'EUC2'!$C:$F,MATCH("AWAY",'EUC2'!$C$1:$F$1,0),0),"")&amp;IFERROR(VLOOKUP(II$2&amp;$A21,'EUC2'!$D:$E,MATCH("HOME",'EUC2'!$D$1:$E$1,0),0),"")</f>
        <v/>
      </c>
      <c r="IJ21" s="25" t="str">
        <f>IFERROR(VLOOKUP(IJ$2&amp;$B21,'FPL FIX2'!$N$1:$Q$400,MATCH("HOME",'FPL FIX2'!$N$1:$Q$1,0),0),"")&amp;IFERROR(VLOOKUP(IJ$2&amp;$B21,'FPL FIX2'!$O$1:$P$400,MATCH("AWAY",'FPL FIX2'!$O$1:$P$1,0),0),"")&amp;IFERROR(VLOOKUP(IJ$2&amp;$A21,'FA2'!$A:$D,MATCH("AWAY",'FA2'!$A$1:$D$1,0),0),"")&amp;IFERROR(VLOOKUP(IJ$2&amp;$A21,'FA2'!$B:$C,MATCH("HOME",'FA2'!$B$1:$C$1,0),0),"")&amp;IFERROR(VLOOKUP(IJ$2&amp;$A21,'EFL2'!$A:$D,MATCH("AWAY",'EFL2'!$A$1:$D$1,0),0),"")&amp;IFERROR(VLOOKUP(IJ$2&amp;$A21,'EFL2'!$B:$C,MATCH("HOME",'EFL2'!$B$1:$C$1,0),0),"")&amp;IFERROR(VLOOKUP(IJ$2&amp;$A21,'UCL2'!$C:$F,MATCH("AWAY",'UCL2'!$C$1:$F$1,0),0),"")&amp;IFERROR(VLOOKUP(IJ$2&amp;$A21,'UCL2'!$D:$E,MATCH("HOME",'UCL2'!$D$1:$E$1,0),0),"")&amp;IFERROR(VLOOKUP(IJ$2&amp;$A21,'EU2'!$C:$F,MATCH("AWAY",'EU2'!$C$1:$F$1,0),0),"")&amp;IFERROR(VLOOKUP(IJ$2&amp;$A21,'EU2'!$D:$E,MATCH("HOME",'EU2'!$D$1:$E$1,0),0),"")&amp;IFERROR(VLOOKUP(IJ$2&amp;$A21,'EUC2'!$C:$F,MATCH("AWAY",'EUC2'!$C$1:$F$1,0),0),"")&amp;IFERROR(VLOOKUP(IJ$2&amp;$A21,'EUC2'!$D:$E,MATCH("HOME",'EUC2'!$D$1:$E$1,0),0),"")</f>
        <v/>
      </c>
      <c r="IK21" s="25" t="str">
        <f>IFERROR(VLOOKUP(IK$2&amp;$B21,'FPL FIX2'!$N$1:$Q$400,MATCH("HOME",'FPL FIX2'!$N$1:$Q$1,0),0),"")&amp;IFERROR(VLOOKUP(IK$2&amp;$B21,'FPL FIX2'!$O$1:$P$400,MATCH("AWAY",'FPL FIX2'!$O$1:$P$1,0),0),"")&amp;IFERROR(VLOOKUP(IK$2&amp;$A21,'FA2'!$A:$D,MATCH("AWAY",'FA2'!$A$1:$D$1,0),0),"")&amp;IFERROR(VLOOKUP(IK$2&amp;$A21,'FA2'!$B:$C,MATCH("HOME",'FA2'!$B$1:$C$1,0),0),"")&amp;IFERROR(VLOOKUP(IK$2&amp;$A21,'EFL2'!$A:$D,MATCH("AWAY",'EFL2'!$A$1:$D$1,0),0),"")&amp;IFERROR(VLOOKUP(IK$2&amp;$A21,'EFL2'!$B:$C,MATCH("HOME",'EFL2'!$B$1:$C$1,0),0),"")&amp;IFERROR(VLOOKUP(IK$2&amp;$A21,'UCL2'!$C:$F,MATCH("AWAY",'UCL2'!$C$1:$F$1,0),0),"")&amp;IFERROR(VLOOKUP(IK$2&amp;$A21,'UCL2'!$D:$E,MATCH("HOME",'UCL2'!$D$1:$E$1,0),0),"")&amp;IFERROR(VLOOKUP(IK$2&amp;$A21,'EU2'!$C:$F,MATCH("AWAY",'EU2'!$C$1:$F$1,0),0),"")&amp;IFERROR(VLOOKUP(IK$2&amp;$A21,'EU2'!$D:$E,MATCH("HOME",'EU2'!$D$1:$E$1,0),0),"")&amp;IFERROR(VLOOKUP(IK$2&amp;$A21,'EUC2'!$C:$F,MATCH("AWAY",'EUC2'!$C$1:$F$1,0),0),"")&amp;IFERROR(VLOOKUP(IK$2&amp;$A21,'EUC2'!$D:$E,MATCH("HOME",'EUC2'!$D$1:$E$1,0),0),"")</f>
        <v/>
      </c>
      <c r="IL21" s="25" t="str">
        <f>IFERROR(VLOOKUP(IL$2&amp;$B21,'FPL FIX2'!$N$1:$Q$400,MATCH("HOME",'FPL FIX2'!$N$1:$Q$1,0),0),"")&amp;IFERROR(VLOOKUP(IL$2&amp;$B21,'FPL FIX2'!$O$1:$P$400,MATCH("AWAY",'FPL FIX2'!$O$1:$P$1,0),0),"")&amp;IFERROR(VLOOKUP(IL$2&amp;$A21,'FA2'!$A:$D,MATCH("AWAY",'FA2'!$A$1:$D$1,0),0),"")&amp;IFERROR(VLOOKUP(IL$2&amp;$A21,'FA2'!$B:$C,MATCH("HOME",'FA2'!$B$1:$C$1,0),0),"")&amp;IFERROR(VLOOKUP(IL$2&amp;$A21,'EFL2'!$A:$D,MATCH("AWAY",'EFL2'!$A$1:$D$1,0),0),"")&amp;IFERROR(VLOOKUP(IL$2&amp;$A21,'EFL2'!$B:$C,MATCH("HOME",'EFL2'!$B$1:$C$1,0),0),"")&amp;IFERROR(VLOOKUP(IL$2&amp;$A21,'UCL2'!$C:$F,MATCH("AWAY",'UCL2'!$C$1:$F$1,0),0),"")&amp;IFERROR(VLOOKUP(IL$2&amp;$A21,'UCL2'!$D:$E,MATCH("HOME",'UCL2'!$D$1:$E$1,0),0),"")&amp;IFERROR(VLOOKUP(IL$2&amp;$A21,'EU2'!$C:$F,MATCH("AWAY",'EU2'!$C$1:$F$1,0),0),"")&amp;IFERROR(VLOOKUP(IL$2&amp;$A21,'EU2'!$D:$E,MATCH("HOME",'EU2'!$D$1:$E$1,0),0),"")&amp;IFERROR(VLOOKUP(IL$2&amp;$A21,'EUC2'!$C:$F,MATCH("AWAY",'EUC2'!$C$1:$F$1,0),0),"")&amp;IFERROR(VLOOKUP(IL$2&amp;$A21,'EUC2'!$D:$E,MATCH("HOME",'EUC2'!$D$1:$E$1,0),0),"")</f>
        <v/>
      </c>
      <c r="IM21" s="25" t="str">
        <f>IFERROR(VLOOKUP(IM$2&amp;$B21,'FPL FIX2'!$N$1:$Q$400,MATCH("HOME",'FPL FIX2'!$N$1:$Q$1,0),0),"")&amp;IFERROR(VLOOKUP(IM$2&amp;$B21,'FPL FIX2'!$O$1:$P$400,MATCH("AWAY",'FPL FIX2'!$O$1:$P$1,0),0),"")&amp;IFERROR(VLOOKUP(IM$2&amp;$A21,'FA2'!$A:$D,MATCH("AWAY",'FA2'!$A$1:$D$1,0),0),"")&amp;IFERROR(VLOOKUP(IM$2&amp;$A21,'FA2'!$B:$C,MATCH("HOME",'FA2'!$B$1:$C$1,0),0),"")&amp;IFERROR(VLOOKUP(IM$2&amp;$A21,'EFL2'!$A:$D,MATCH("AWAY",'EFL2'!$A$1:$D$1,0),0),"")&amp;IFERROR(VLOOKUP(IM$2&amp;$A21,'EFL2'!$B:$C,MATCH("HOME",'EFL2'!$B$1:$C$1,0),0),"")&amp;IFERROR(VLOOKUP(IM$2&amp;$A21,'UCL2'!$C:$F,MATCH("AWAY",'UCL2'!$C$1:$F$1,0),0),"")&amp;IFERROR(VLOOKUP(IM$2&amp;$A21,'UCL2'!$D:$E,MATCH("HOME",'UCL2'!$D$1:$E$1,0),0),"")&amp;IFERROR(VLOOKUP(IM$2&amp;$A21,'EU2'!$C:$F,MATCH("AWAY",'EU2'!$C$1:$F$1,0),0),"")&amp;IFERROR(VLOOKUP(IM$2&amp;$A21,'EU2'!$D:$E,MATCH("HOME",'EU2'!$D$1:$E$1,0),0),"")&amp;IFERROR(VLOOKUP(IM$2&amp;$A21,'EUC2'!$C:$F,MATCH("AWAY",'EUC2'!$C$1:$F$1,0),0),"")&amp;IFERROR(VLOOKUP(IM$2&amp;$A21,'EUC2'!$D:$E,MATCH("HOME",'EUC2'!$D$1:$E$1,0),0),"")</f>
        <v/>
      </c>
      <c r="IN21" s="25" t="str">
        <f>IFERROR(VLOOKUP(IN$2&amp;$B21,'FPL FIX2'!$N$1:$Q$400,MATCH("HOME",'FPL FIX2'!$N$1:$Q$1,0),0),"")&amp;IFERROR(VLOOKUP(IN$2&amp;$B21,'FPL FIX2'!$O$1:$P$400,MATCH("AWAY",'FPL FIX2'!$O$1:$P$1,0),0),"")&amp;IFERROR(VLOOKUP(IN$2&amp;$A21,'FA2'!$A:$D,MATCH("AWAY",'FA2'!$A$1:$D$1,0),0),"")&amp;IFERROR(VLOOKUP(IN$2&amp;$A21,'FA2'!$B:$C,MATCH("HOME",'FA2'!$B$1:$C$1,0),0),"")&amp;IFERROR(VLOOKUP(IN$2&amp;$A21,'EFL2'!$A:$D,MATCH("AWAY",'EFL2'!$A$1:$D$1,0),0),"")&amp;IFERROR(VLOOKUP(IN$2&amp;$A21,'EFL2'!$B:$C,MATCH("HOME",'EFL2'!$B$1:$C$1,0),0),"")&amp;IFERROR(VLOOKUP(IN$2&amp;$A21,'UCL2'!$C:$F,MATCH("AWAY",'UCL2'!$C$1:$F$1,0),0),"")&amp;IFERROR(VLOOKUP(IN$2&amp;$A21,'UCL2'!$D:$E,MATCH("HOME",'UCL2'!$D$1:$E$1,0),0),"")&amp;IFERROR(VLOOKUP(IN$2&amp;$A21,'EU2'!$C:$F,MATCH("AWAY",'EU2'!$C$1:$F$1,0),0),"")&amp;IFERROR(VLOOKUP(IN$2&amp;$A21,'EU2'!$D:$E,MATCH("HOME",'EU2'!$D$1:$E$1,0),0),"")&amp;IFERROR(VLOOKUP(IN$2&amp;$A21,'EUC2'!$C:$F,MATCH("AWAY",'EUC2'!$C$1:$F$1,0),0),"")&amp;IFERROR(VLOOKUP(IN$2&amp;$A21,'EUC2'!$D:$E,MATCH("HOME",'EUC2'!$D$1:$E$1,0),0),"")</f>
        <v>eve</v>
      </c>
      <c r="IO21" s="25" t="str">
        <f>IFERROR(VLOOKUP(IO$2&amp;$B21,'FPL FIX2'!$N$1:$Q$400,MATCH("HOME",'FPL FIX2'!$N$1:$Q$1,0),0),"")&amp;IFERROR(VLOOKUP(IO$2&amp;$B21,'FPL FIX2'!$O$1:$P$400,MATCH("AWAY",'FPL FIX2'!$O$1:$P$1,0),0),"")&amp;IFERROR(VLOOKUP(IO$2&amp;$A21,'FA2'!$A:$D,MATCH("AWAY",'FA2'!$A$1:$D$1,0),0),"")&amp;IFERROR(VLOOKUP(IO$2&amp;$A21,'FA2'!$B:$C,MATCH("HOME",'FA2'!$B$1:$C$1,0),0),"")&amp;IFERROR(VLOOKUP(IO$2&amp;$A21,'EFL2'!$A:$D,MATCH("AWAY",'EFL2'!$A$1:$D$1,0),0),"")&amp;IFERROR(VLOOKUP(IO$2&amp;$A21,'EFL2'!$B:$C,MATCH("HOME",'EFL2'!$B$1:$C$1,0),0),"")&amp;IFERROR(VLOOKUP(IO$2&amp;$A21,'UCL2'!$C:$F,MATCH("AWAY",'UCL2'!$C$1:$F$1,0),0),"")&amp;IFERROR(VLOOKUP(IO$2&amp;$A21,'UCL2'!$D:$E,MATCH("HOME",'UCL2'!$D$1:$E$1,0),0),"")&amp;IFERROR(VLOOKUP(IO$2&amp;$A21,'EU2'!$C:$F,MATCH("AWAY",'EU2'!$C$1:$F$1,0),0),"")&amp;IFERROR(VLOOKUP(IO$2&amp;$A21,'EU2'!$D:$E,MATCH("HOME",'EU2'!$D$1:$E$1,0),0),"")&amp;IFERROR(VLOOKUP(IO$2&amp;$A21,'EUC2'!$C:$F,MATCH("AWAY",'EUC2'!$C$1:$F$1,0),0),"")&amp;IFERROR(VLOOKUP(IO$2&amp;$A21,'EUC2'!$D:$E,MATCH("HOME",'EUC2'!$D$1:$E$1,0),0),"")</f>
        <v/>
      </c>
      <c r="IP21" s="25" t="str">
        <f>IFERROR(VLOOKUP(IP$2&amp;$B21,'FPL FIX2'!$N$1:$Q$400,MATCH("HOME",'FPL FIX2'!$N$1:$Q$1,0),0),"")&amp;IFERROR(VLOOKUP(IP$2&amp;$B21,'FPL FIX2'!$O$1:$P$400,MATCH("AWAY",'FPL FIX2'!$O$1:$P$1,0),0),"")&amp;IFERROR(VLOOKUP(IP$2&amp;$A21,'FA2'!$A:$D,MATCH("AWAY",'FA2'!$A$1:$D$1,0),0),"")&amp;IFERROR(VLOOKUP(IP$2&amp;$A21,'FA2'!$B:$C,MATCH("HOME",'FA2'!$B$1:$C$1,0),0),"")&amp;IFERROR(VLOOKUP(IP$2&amp;$A21,'EFL2'!$A:$D,MATCH("AWAY",'EFL2'!$A$1:$D$1,0),0),"")&amp;IFERROR(VLOOKUP(IP$2&amp;$A21,'EFL2'!$B:$C,MATCH("HOME",'EFL2'!$B$1:$C$1,0),0),"")&amp;IFERROR(VLOOKUP(IP$2&amp;$A21,'UCL2'!$C:$F,MATCH("AWAY",'UCL2'!$C$1:$F$1,0),0),"")&amp;IFERROR(VLOOKUP(IP$2&amp;$A21,'UCL2'!$D:$E,MATCH("HOME",'UCL2'!$D$1:$E$1,0),0),"")&amp;IFERROR(VLOOKUP(IP$2&amp;$A21,'EU2'!$C:$F,MATCH("AWAY",'EU2'!$C$1:$F$1,0),0),"")&amp;IFERROR(VLOOKUP(IP$2&amp;$A21,'EU2'!$D:$E,MATCH("HOME",'EU2'!$D$1:$E$1,0),0),"")&amp;IFERROR(VLOOKUP(IP$2&amp;$A21,'EUC2'!$C:$F,MATCH("AWAY",'EUC2'!$C$1:$F$1,0),0),"")&amp;IFERROR(VLOOKUP(IP$2&amp;$A21,'EUC2'!$D:$E,MATCH("HOME",'EUC2'!$D$1:$E$1,0),0),"")</f>
        <v/>
      </c>
      <c r="IQ21" s="25" t="str">
        <f>IFERROR(VLOOKUP(IQ$2&amp;$B21,'FPL FIX2'!$N$1:$Q$400,MATCH("HOME",'FPL FIX2'!$N$1:$Q$1,0),0),"")&amp;IFERROR(VLOOKUP(IQ$2&amp;$B21,'FPL FIX2'!$O$1:$P$400,MATCH("AWAY",'FPL FIX2'!$O$1:$P$1,0),0),"")&amp;IFERROR(VLOOKUP(IQ$2&amp;$A21,'FA2'!$A:$D,MATCH("AWAY",'FA2'!$A$1:$D$1,0),0),"")&amp;IFERROR(VLOOKUP(IQ$2&amp;$A21,'FA2'!$B:$C,MATCH("HOME",'FA2'!$B$1:$C$1,0),0),"")&amp;IFERROR(VLOOKUP(IQ$2&amp;$A21,'EFL2'!$A:$D,MATCH("AWAY",'EFL2'!$A$1:$D$1,0),0),"")&amp;IFERROR(VLOOKUP(IQ$2&amp;$A21,'EFL2'!$B:$C,MATCH("HOME",'EFL2'!$B$1:$C$1,0),0),"")&amp;IFERROR(VLOOKUP(IQ$2&amp;$A21,'UCL2'!$C:$F,MATCH("AWAY",'UCL2'!$C$1:$F$1,0),0),"")&amp;IFERROR(VLOOKUP(IQ$2&amp;$A21,'UCL2'!$D:$E,MATCH("HOME",'UCL2'!$D$1:$E$1,0),0),"")&amp;IFERROR(VLOOKUP(IQ$2&amp;$A21,'EU2'!$C:$F,MATCH("AWAY",'EU2'!$C$1:$F$1,0),0),"")&amp;IFERROR(VLOOKUP(IQ$2&amp;$A21,'EU2'!$D:$E,MATCH("HOME",'EU2'!$D$1:$E$1,0),0),"")&amp;IFERROR(VLOOKUP(IQ$2&amp;$A21,'EUC2'!$C:$F,MATCH("AWAY",'EUC2'!$C$1:$F$1,0),0),"")&amp;IFERROR(VLOOKUP(IQ$2&amp;$A21,'EUC2'!$D:$E,MATCH("HOME",'EUC2'!$D$1:$E$1,0),0),"")</f>
        <v/>
      </c>
      <c r="IR21" s="25" t="str">
        <f>IFERROR(VLOOKUP(IR$2&amp;$B21,'FPL FIX2'!$N$1:$Q$400,MATCH("HOME",'FPL FIX2'!$N$1:$Q$1,0),0),"")&amp;IFERROR(VLOOKUP(IR$2&amp;$B21,'FPL FIX2'!$O$1:$P$400,MATCH("AWAY",'FPL FIX2'!$O$1:$P$1,0),0),"")&amp;IFERROR(VLOOKUP(IR$2&amp;$A21,'FA2'!$A:$D,MATCH("AWAY",'FA2'!$A$1:$D$1,0),0),"")&amp;IFERROR(VLOOKUP(IR$2&amp;$A21,'FA2'!$B:$C,MATCH("HOME",'FA2'!$B$1:$C$1,0),0),"")&amp;IFERROR(VLOOKUP(IR$2&amp;$A21,'EFL2'!$A:$D,MATCH("AWAY",'EFL2'!$A$1:$D$1,0),0),"")&amp;IFERROR(VLOOKUP(IR$2&amp;$A21,'EFL2'!$B:$C,MATCH("HOME",'EFL2'!$B$1:$C$1,0),0),"")&amp;IFERROR(VLOOKUP(IR$2&amp;$A21,'UCL2'!$C:$F,MATCH("AWAY",'UCL2'!$C$1:$F$1,0),0),"")&amp;IFERROR(VLOOKUP(IR$2&amp;$A21,'UCL2'!$D:$E,MATCH("HOME",'UCL2'!$D$1:$E$1,0),0),"")&amp;IFERROR(VLOOKUP(IR$2&amp;$A21,'EU2'!$C:$F,MATCH("AWAY",'EU2'!$C$1:$F$1,0),0),"")&amp;IFERROR(VLOOKUP(IR$2&amp;$A21,'EU2'!$D:$E,MATCH("HOME",'EU2'!$D$1:$E$1,0),0),"")&amp;IFERROR(VLOOKUP(IR$2&amp;$A21,'EUC2'!$C:$F,MATCH("AWAY",'EUC2'!$C$1:$F$1,0),0),"")&amp;IFERROR(VLOOKUP(IR$2&amp;$A21,'EUC2'!$D:$E,MATCH("HOME",'EUC2'!$D$1:$E$1,0),0),"")</f>
        <v/>
      </c>
      <c r="IS21" s="25" t="str">
        <f>IFERROR(VLOOKUP(IS$2&amp;$B21,'FPL FIX2'!$N$1:$Q$400,MATCH("HOME",'FPL FIX2'!$N$1:$Q$1,0),0),"")&amp;IFERROR(VLOOKUP(IS$2&amp;$B21,'FPL FIX2'!$O$1:$P$400,MATCH("AWAY",'FPL FIX2'!$O$1:$P$1,0),0),"")&amp;IFERROR(VLOOKUP(IS$2&amp;$A21,'FA2'!$A:$D,MATCH("AWAY",'FA2'!$A$1:$D$1,0),0),"")&amp;IFERROR(VLOOKUP(IS$2&amp;$A21,'FA2'!$B:$C,MATCH("HOME",'FA2'!$B$1:$C$1,0),0),"")&amp;IFERROR(VLOOKUP(IS$2&amp;$A21,'EFL2'!$A:$D,MATCH("AWAY",'EFL2'!$A$1:$D$1,0),0),"")&amp;IFERROR(VLOOKUP(IS$2&amp;$A21,'EFL2'!$B:$C,MATCH("HOME",'EFL2'!$B$1:$C$1,0),0),"")&amp;IFERROR(VLOOKUP(IS$2&amp;$A21,'UCL2'!$C:$F,MATCH("AWAY",'UCL2'!$C$1:$F$1,0),0),"")&amp;IFERROR(VLOOKUP(IS$2&amp;$A21,'UCL2'!$D:$E,MATCH("HOME",'UCL2'!$D$1:$E$1,0),0),"")&amp;IFERROR(VLOOKUP(IS$2&amp;$A21,'EU2'!$C:$F,MATCH("AWAY",'EU2'!$C$1:$F$1,0),0),"")&amp;IFERROR(VLOOKUP(IS$2&amp;$A21,'EU2'!$D:$E,MATCH("HOME",'EU2'!$D$1:$E$1,0),0),"")&amp;IFERROR(VLOOKUP(IS$2&amp;$A21,'EUC2'!$C:$F,MATCH("AWAY",'EUC2'!$C$1:$F$1,0),0),"")&amp;IFERROR(VLOOKUP(IS$2&amp;$A21,'EUC2'!$D:$E,MATCH("HOME",'EUC2'!$D$1:$E$1,0),0),"")</f>
        <v>BHA</v>
      </c>
      <c r="IT21" s="25" t="str">
        <f>IFERROR(VLOOKUP(IT$2&amp;$B21,'FPL FIX2'!$N$1:$Q$400,MATCH("HOME",'FPL FIX2'!$N$1:$Q$1,0),0),"")&amp;IFERROR(VLOOKUP(IT$2&amp;$B21,'FPL FIX2'!$O$1:$P$400,MATCH("AWAY",'FPL FIX2'!$O$1:$P$1,0),0),"")&amp;IFERROR(VLOOKUP(IT$2&amp;$A21,'FA2'!$A:$D,MATCH("AWAY",'FA2'!$A$1:$D$1,0),0),"")&amp;IFERROR(VLOOKUP(IT$2&amp;$A21,'FA2'!$B:$C,MATCH("HOME",'FA2'!$B$1:$C$1,0),0),"")&amp;IFERROR(VLOOKUP(IT$2&amp;$A21,'EFL2'!$A:$D,MATCH("AWAY",'EFL2'!$A$1:$D$1,0),0),"")&amp;IFERROR(VLOOKUP(IT$2&amp;$A21,'EFL2'!$B:$C,MATCH("HOME",'EFL2'!$B$1:$C$1,0),0),"")&amp;IFERROR(VLOOKUP(IT$2&amp;$A21,'UCL2'!$C:$F,MATCH("AWAY",'UCL2'!$C$1:$F$1,0),0),"")&amp;IFERROR(VLOOKUP(IT$2&amp;$A21,'UCL2'!$D:$E,MATCH("HOME",'UCL2'!$D$1:$E$1,0),0),"")&amp;IFERROR(VLOOKUP(IT$2&amp;$A21,'EU2'!$C:$F,MATCH("AWAY",'EU2'!$C$1:$F$1,0),0),"")&amp;IFERROR(VLOOKUP(IT$2&amp;$A21,'EU2'!$D:$E,MATCH("HOME",'EU2'!$D$1:$E$1,0),0),"")&amp;IFERROR(VLOOKUP(IT$2&amp;$A21,'EUC2'!$C:$F,MATCH("AWAY",'EUC2'!$C$1:$F$1,0),0),"")&amp;IFERROR(VLOOKUP(IT$2&amp;$A21,'EUC2'!$D:$E,MATCH("HOME",'EUC2'!$D$1:$E$1,0),0),"")</f>
        <v/>
      </c>
      <c r="IU21" s="25" t="str">
        <f>IFERROR(VLOOKUP(IU$2&amp;$B21,'FPL FIX2'!$N$1:$Q$400,MATCH("HOME",'FPL FIX2'!$N$1:$Q$1,0),0),"")&amp;IFERROR(VLOOKUP(IU$2&amp;$B21,'FPL FIX2'!$O$1:$P$400,MATCH("AWAY",'FPL FIX2'!$O$1:$P$1,0),0),"")&amp;IFERROR(VLOOKUP(IU$2&amp;$A21,'FA2'!$A:$D,MATCH("AWAY",'FA2'!$A$1:$D$1,0),0),"")&amp;IFERROR(VLOOKUP(IU$2&amp;$A21,'FA2'!$B:$C,MATCH("HOME",'FA2'!$B$1:$C$1,0),0),"")&amp;IFERROR(VLOOKUP(IU$2&amp;$A21,'EFL2'!$A:$D,MATCH("AWAY",'EFL2'!$A$1:$D$1,0),0),"")&amp;IFERROR(VLOOKUP(IU$2&amp;$A21,'EFL2'!$B:$C,MATCH("HOME",'EFL2'!$B$1:$C$1,0),0),"")&amp;IFERROR(VLOOKUP(IU$2&amp;$A21,'UCL2'!$C:$F,MATCH("AWAY",'UCL2'!$C$1:$F$1,0),0),"")&amp;IFERROR(VLOOKUP(IU$2&amp;$A21,'UCL2'!$D:$E,MATCH("HOME",'UCL2'!$D$1:$E$1,0),0),"")&amp;IFERROR(VLOOKUP(IU$2&amp;$A21,'EU2'!$C:$F,MATCH("AWAY",'EU2'!$C$1:$F$1,0),0),"")&amp;IFERROR(VLOOKUP(IU$2&amp;$A21,'EU2'!$D:$E,MATCH("HOME",'EU2'!$D$1:$E$1,0),0),"")&amp;IFERROR(VLOOKUP(IU$2&amp;$A21,'EUC2'!$C:$F,MATCH("AWAY",'EUC2'!$C$1:$F$1,0),0),"")&amp;IFERROR(VLOOKUP(IU$2&amp;$A21,'EUC2'!$D:$E,MATCH("HOME",'EUC2'!$D$1:$E$1,0),0),"")</f>
        <v/>
      </c>
      <c r="IV21" s="25" t="str">
        <f>IFERROR(VLOOKUP(IV$2&amp;$B21,'FPL FIX2'!$N$1:$Q$400,MATCH("HOME",'FPL FIX2'!$N$1:$Q$1,0),0),"")&amp;IFERROR(VLOOKUP(IV$2&amp;$B21,'FPL FIX2'!$O$1:$P$400,MATCH("AWAY",'FPL FIX2'!$O$1:$P$1,0),0),"")&amp;IFERROR(VLOOKUP(IV$2&amp;$A21,'FA2'!$A:$D,MATCH("AWAY",'FA2'!$A$1:$D$1,0),0),"")&amp;IFERROR(VLOOKUP(IV$2&amp;$A21,'FA2'!$B:$C,MATCH("HOME",'FA2'!$B$1:$C$1,0),0),"")&amp;IFERROR(VLOOKUP(IV$2&amp;$A21,'EFL2'!$A:$D,MATCH("AWAY",'EFL2'!$A$1:$D$1,0),0),"")&amp;IFERROR(VLOOKUP(IV$2&amp;$A21,'EFL2'!$B:$C,MATCH("HOME",'EFL2'!$B$1:$C$1,0),0),"")&amp;IFERROR(VLOOKUP(IV$2&amp;$A21,'UCL2'!$C:$F,MATCH("AWAY",'UCL2'!$C$1:$F$1,0),0),"")&amp;IFERROR(VLOOKUP(IV$2&amp;$A21,'UCL2'!$D:$E,MATCH("HOME",'UCL2'!$D$1:$E$1,0),0),"")&amp;IFERROR(VLOOKUP(IV$2&amp;$A21,'EU2'!$C:$F,MATCH("AWAY",'EU2'!$C$1:$F$1,0),0),"")&amp;IFERROR(VLOOKUP(IV$2&amp;$A21,'EU2'!$D:$E,MATCH("HOME",'EU2'!$D$1:$E$1,0),0),"")&amp;IFERROR(VLOOKUP(IV$2&amp;$A21,'EUC2'!$C:$F,MATCH("AWAY",'EUC2'!$C$1:$F$1,0),0),"")&amp;IFERROR(VLOOKUP(IV$2&amp;$A21,'EUC2'!$D:$E,MATCH("HOME",'EUC2'!$D$1:$E$1,0),0),"")</f>
        <v/>
      </c>
      <c r="IW21" s="25" t="str">
        <f>IFERROR(VLOOKUP(IW$2&amp;$B21,'FPL FIX2'!$N$1:$Q$400,MATCH("HOME",'FPL FIX2'!$N$1:$Q$1,0),0),"")&amp;IFERROR(VLOOKUP(IW$2&amp;$B21,'FPL FIX2'!$O$1:$P$400,MATCH("AWAY",'FPL FIX2'!$O$1:$P$1,0),0),"")&amp;IFERROR(VLOOKUP(IW$2&amp;$A21,'FA2'!$A:$D,MATCH("AWAY",'FA2'!$A$1:$D$1,0),0),"")&amp;IFERROR(VLOOKUP(IW$2&amp;$A21,'FA2'!$B:$C,MATCH("HOME",'FA2'!$B$1:$C$1,0),0),"")&amp;IFERROR(VLOOKUP(IW$2&amp;$A21,'EFL2'!$A:$D,MATCH("AWAY",'EFL2'!$A$1:$D$1,0),0),"")&amp;IFERROR(VLOOKUP(IW$2&amp;$A21,'EFL2'!$B:$C,MATCH("HOME",'EFL2'!$B$1:$C$1,0),0),"")&amp;IFERROR(VLOOKUP(IW$2&amp;$A21,'UCL2'!$C:$F,MATCH("AWAY",'UCL2'!$C$1:$F$1,0),0),"")&amp;IFERROR(VLOOKUP(IW$2&amp;$A21,'UCL2'!$D:$E,MATCH("HOME",'UCL2'!$D$1:$E$1,0),0),"")&amp;IFERROR(VLOOKUP(IW$2&amp;$A21,'EU2'!$C:$F,MATCH("AWAY",'EU2'!$C$1:$F$1,0),0),"")&amp;IFERROR(VLOOKUP(IW$2&amp;$A21,'EU2'!$D:$E,MATCH("HOME",'EU2'!$D$1:$E$1,0),0),"")&amp;IFERROR(VLOOKUP(IW$2&amp;$A21,'EUC2'!$C:$F,MATCH("AWAY",'EUC2'!$C$1:$F$1,0),0),"")&amp;IFERROR(VLOOKUP(IW$2&amp;$A21,'EUC2'!$D:$E,MATCH("HOME",'EUC2'!$D$1:$E$1,0),0),"")</f>
        <v/>
      </c>
      <c r="IX21" s="25" t="str">
        <f>IFERROR(VLOOKUP(IX$2&amp;$B21,'FPL FIX2'!$N$1:$Q$400,MATCH("HOME",'FPL FIX2'!$N$1:$Q$1,0),0),"")&amp;IFERROR(VLOOKUP(IX$2&amp;$B21,'FPL FIX2'!$O$1:$P$400,MATCH("AWAY",'FPL FIX2'!$O$1:$P$1,0),0),"")&amp;IFERROR(VLOOKUP(IX$2&amp;$A21,'FA2'!$A:$D,MATCH("AWAY",'FA2'!$A$1:$D$1,0),0),"")&amp;IFERROR(VLOOKUP(IX$2&amp;$A21,'FA2'!$B:$C,MATCH("HOME",'FA2'!$B$1:$C$1,0),0),"")&amp;IFERROR(VLOOKUP(IX$2&amp;$A21,'EFL2'!$A:$D,MATCH("AWAY",'EFL2'!$A$1:$D$1,0),0),"")&amp;IFERROR(VLOOKUP(IX$2&amp;$A21,'EFL2'!$B:$C,MATCH("HOME",'EFL2'!$B$1:$C$1,0),0),"")&amp;IFERROR(VLOOKUP(IX$2&amp;$A21,'UCL2'!$C:$F,MATCH("AWAY",'UCL2'!$C$1:$F$1,0),0),"")&amp;IFERROR(VLOOKUP(IX$2&amp;$A21,'UCL2'!$D:$E,MATCH("HOME",'UCL2'!$D$1:$E$1,0),0),"")&amp;IFERROR(VLOOKUP(IX$2&amp;$A21,'EU2'!$C:$F,MATCH("AWAY",'EU2'!$C$1:$F$1,0),0),"")&amp;IFERROR(VLOOKUP(IX$2&amp;$A21,'EU2'!$D:$E,MATCH("HOME",'EU2'!$D$1:$E$1,0),0),"")&amp;IFERROR(VLOOKUP(IX$2&amp;$A21,'EUC2'!$C:$F,MATCH("AWAY",'EUC2'!$C$1:$F$1,0),0),"")&amp;IFERROR(VLOOKUP(IX$2&amp;$A21,'EUC2'!$D:$E,MATCH("HOME",'EUC2'!$D$1:$E$1,0),0),"")</f>
        <v/>
      </c>
      <c r="IY21" s="25" t="str">
        <f>IFERROR(VLOOKUP(IY$2&amp;$B21,'FPL FIX2'!$N$1:$Q$400,MATCH("HOME",'FPL FIX2'!$N$1:$Q$1,0),0),"")&amp;IFERROR(VLOOKUP(IY$2&amp;$B21,'FPL FIX2'!$O$1:$P$400,MATCH("AWAY",'FPL FIX2'!$O$1:$P$1,0),0),"")&amp;IFERROR(VLOOKUP(IY$2&amp;$A21,'FA2'!$A:$D,MATCH("AWAY",'FA2'!$A$1:$D$1,0),0),"")&amp;IFERROR(VLOOKUP(IY$2&amp;$A21,'FA2'!$B:$C,MATCH("HOME",'FA2'!$B$1:$C$1,0),0),"")&amp;IFERROR(VLOOKUP(IY$2&amp;$A21,'EFL2'!$A:$D,MATCH("AWAY",'EFL2'!$A$1:$D$1,0),0),"")&amp;IFERROR(VLOOKUP(IY$2&amp;$A21,'EFL2'!$B:$C,MATCH("HOME",'EFL2'!$B$1:$C$1,0),0),"")&amp;IFERROR(VLOOKUP(IY$2&amp;$A21,'UCL2'!$C:$F,MATCH("AWAY",'UCL2'!$C$1:$F$1,0),0),"")&amp;IFERROR(VLOOKUP(IY$2&amp;$A21,'UCL2'!$D:$E,MATCH("HOME",'UCL2'!$D$1:$E$1,0),0),"")&amp;IFERROR(VLOOKUP(IY$2&amp;$A21,'EU2'!$C:$F,MATCH("AWAY",'EU2'!$C$1:$F$1,0),0),"")&amp;IFERROR(VLOOKUP(IY$2&amp;$A21,'EU2'!$D:$E,MATCH("HOME",'EU2'!$D$1:$E$1,0),0),"")&amp;IFERROR(VLOOKUP(IY$2&amp;$A21,'EUC2'!$C:$F,MATCH("AWAY",'EUC2'!$C$1:$F$1,0),0),"")&amp;IFERROR(VLOOKUP(IY$2&amp;$A21,'EUC2'!$D:$E,MATCH("HOME",'EUC2'!$D$1:$E$1,0),0),"")</f>
        <v/>
      </c>
      <c r="IZ21" s="25" t="str">
        <f>IFERROR(VLOOKUP(IZ$2&amp;$B21,'FPL FIX2'!$N$1:$Q$400,MATCH("HOME",'FPL FIX2'!$N$1:$Q$1,0),0),"")&amp;IFERROR(VLOOKUP(IZ$2&amp;$B21,'FPL FIX2'!$O$1:$P$400,MATCH("AWAY",'FPL FIX2'!$O$1:$P$1,0),0),"")&amp;IFERROR(VLOOKUP(IZ$2&amp;$A21,'FA2'!$A:$D,MATCH("AWAY",'FA2'!$A$1:$D$1,0),0),"")&amp;IFERROR(VLOOKUP(IZ$2&amp;$A21,'FA2'!$B:$C,MATCH("HOME",'FA2'!$B$1:$C$1,0),0),"")&amp;IFERROR(VLOOKUP(IZ$2&amp;$A21,'EFL2'!$A:$D,MATCH("AWAY",'EFL2'!$A$1:$D$1,0),0),"")&amp;IFERROR(VLOOKUP(IZ$2&amp;$A21,'EFL2'!$B:$C,MATCH("HOME",'EFL2'!$B$1:$C$1,0),0),"")&amp;IFERROR(VLOOKUP(IZ$2&amp;$A21,'UCL2'!$C:$F,MATCH("AWAY",'UCL2'!$C$1:$F$1,0),0),"")&amp;IFERROR(VLOOKUP(IZ$2&amp;$A21,'UCL2'!$D:$E,MATCH("HOME",'UCL2'!$D$1:$E$1,0),0),"")&amp;IFERROR(VLOOKUP(IZ$2&amp;$A21,'EU2'!$C:$F,MATCH("AWAY",'EU2'!$C$1:$F$1,0),0),"")&amp;IFERROR(VLOOKUP(IZ$2&amp;$A21,'EU2'!$D:$E,MATCH("HOME",'EU2'!$D$1:$E$1,0),0),"")&amp;IFERROR(VLOOKUP(IZ$2&amp;$A21,'EUC2'!$C:$F,MATCH("AWAY",'EUC2'!$C$1:$F$1,0),0),"")&amp;IFERROR(VLOOKUP(IZ$2&amp;$A21,'EUC2'!$D:$E,MATCH("HOME",'EUC2'!$D$1:$E$1,0),0),"")</f>
        <v>BOU</v>
      </c>
      <c r="JA21" s="25" t="str">
        <f>IFERROR(VLOOKUP(JA$2&amp;$B21,'FPL FIX2'!$N$1:$Q$400,MATCH("HOME",'FPL FIX2'!$N$1:$Q$1,0),0),"")&amp;IFERROR(VLOOKUP(JA$2&amp;$B21,'FPL FIX2'!$O$1:$P$400,MATCH("AWAY",'FPL FIX2'!$O$1:$P$1,0),0),"")&amp;IFERROR(VLOOKUP(JA$2&amp;$A21,'FA2'!$A:$D,MATCH("AWAY",'FA2'!$A$1:$D$1,0),0),"")&amp;IFERROR(VLOOKUP(JA$2&amp;$A21,'FA2'!$B:$C,MATCH("HOME",'FA2'!$B$1:$C$1,0),0),"")&amp;IFERROR(VLOOKUP(JA$2&amp;$A21,'EFL2'!$A:$D,MATCH("AWAY",'EFL2'!$A$1:$D$1,0),0),"")&amp;IFERROR(VLOOKUP(JA$2&amp;$A21,'EFL2'!$B:$C,MATCH("HOME",'EFL2'!$B$1:$C$1,0),0),"")&amp;IFERROR(VLOOKUP(JA$2&amp;$A21,'UCL2'!$C:$F,MATCH("AWAY",'UCL2'!$C$1:$F$1,0),0),"")&amp;IFERROR(VLOOKUP(JA$2&amp;$A21,'UCL2'!$D:$E,MATCH("HOME",'UCL2'!$D$1:$E$1,0),0),"")&amp;IFERROR(VLOOKUP(JA$2&amp;$A21,'EU2'!$C:$F,MATCH("AWAY",'EU2'!$C$1:$F$1,0),0),"")&amp;IFERROR(VLOOKUP(JA$2&amp;$A21,'EU2'!$D:$E,MATCH("HOME",'EU2'!$D$1:$E$1,0),0),"")&amp;IFERROR(VLOOKUP(JA$2&amp;$A21,'EUC2'!$C:$F,MATCH("AWAY",'EUC2'!$C$1:$F$1,0),0),"")&amp;IFERROR(VLOOKUP(JA$2&amp;$A21,'EUC2'!$D:$E,MATCH("HOME",'EUC2'!$D$1:$E$1,0),0),"")</f>
        <v/>
      </c>
      <c r="JB21" s="25" t="str">
        <f>IFERROR(VLOOKUP(JB$2&amp;$B21,'FPL FIX2'!$N$1:$Q$400,MATCH("HOME",'FPL FIX2'!$N$1:$Q$1,0),0),"")&amp;IFERROR(VLOOKUP(JB$2&amp;$B21,'FPL FIX2'!$O$1:$P$400,MATCH("AWAY",'FPL FIX2'!$O$1:$P$1,0),0),"")&amp;IFERROR(VLOOKUP(JB$2&amp;$A21,'FA2'!$A:$D,MATCH("AWAY",'FA2'!$A$1:$D$1,0),0),"")&amp;IFERROR(VLOOKUP(JB$2&amp;$A21,'FA2'!$B:$C,MATCH("HOME",'FA2'!$B$1:$C$1,0),0),"")&amp;IFERROR(VLOOKUP(JB$2&amp;$A21,'EFL2'!$A:$D,MATCH("AWAY",'EFL2'!$A$1:$D$1,0),0),"")&amp;IFERROR(VLOOKUP(JB$2&amp;$A21,'EFL2'!$B:$C,MATCH("HOME",'EFL2'!$B$1:$C$1,0),0),"")&amp;IFERROR(VLOOKUP(JB$2&amp;$A21,'UCL2'!$C:$F,MATCH("AWAY",'UCL2'!$C$1:$F$1,0),0),"")&amp;IFERROR(VLOOKUP(JB$2&amp;$A21,'UCL2'!$D:$E,MATCH("HOME",'UCL2'!$D$1:$E$1,0),0),"")&amp;IFERROR(VLOOKUP(JB$2&amp;$A21,'EU2'!$C:$F,MATCH("AWAY",'EU2'!$C$1:$F$1,0),0),"")&amp;IFERROR(VLOOKUP(JB$2&amp;$A21,'EU2'!$D:$E,MATCH("HOME",'EU2'!$D$1:$E$1,0),0),"")&amp;IFERROR(VLOOKUP(JB$2&amp;$A21,'EUC2'!$C:$F,MATCH("AWAY",'EUC2'!$C$1:$F$1,0),0),"")&amp;IFERROR(VLOOKUP(JB$2&amp;$A21,'EUC2'!$D:$E,MATCH("HOME",'EUC2'!$D$1:$E$1,0),0),"")</f>
        <v/>
      </c>
      <c r="JC21" s="25" t="str">
        <f>IFERROR(VLOOKUP(JC$2&amp;$B21,'FPL FIX2'!$N$1:$Q$400,MATCH("HOME",'FPL FIX2'!$N$1:$Q$1,0),0),"")&amp;IFERROR(VLOOKUP(JC$2&amp;$B21,'FPL FIX2'!$O$1:$P$400,MATCH("AWAY",'FPL FIX2'!$O$1:$P$1,0),0),"")&amp;IFERROR(VLOOKUP(JC$2&amp;$A21,'FA2'!$A:$D,MATCH("AWAY",'FA2'!$A$1:$D$1,0),0),"")&amp;IFERROR(VLOOKUP(JC$2&amp;$A21,'FA2'!$B:$C,MATCH("HOME",'FA2'!$B$1:$C$1,0),0),"")&amp;IFERROR(VLOOKUP(JC$2&amp;$A21,'EFL2'!$A:$D,MATCH("AWAY",'EFL2'!$A$1:$D$1,0),0),"")&amp;IFERROR(VLOOKUP(JC$2&amp;$A21,'EFL2'!$B:$C,MATCH("HOME",'EFL2'!$B$1:$C$1,0),0),"")&amp;IFERROR(VLOOKUP(JC$2&amp;$A21,'UCL2'!$C:$F,MATCH("AWAY",'UCL2'!$C$1:$F$1,0),0),"")&amp;IFERROR(VLOOKUP(JC$2&amp;$A21,'UCL2'!$D:$E,MATCH("HOME",'UCL2'!$D$1:$E$1,0),0),"")&amp;IFERROR(VLOOKUP(JC$2&amp;$A21,'EU2'!$C:$F,MATCH("AWAY",'EU2'!$C$1:$F$1,0),0),"")&amp;IFERROR(VLOOKUP(JC$2&amp;$A21,'EU2'!$D:$E,MATCH("HOME",'EU2'!$D$1:$E$1,0),0),"")&amp;IFERROR(VLOOKUP(JC$2&amp;$A21,'EUC2'!$C:$F,MATCH("AWAY",'EUC2'!$C$1:$F$1,0),0),"")&amp;IFERROR(VLOOKUP(JC$2&amp;$A21,'EUC2'!$D:$E,MATCH("HOME",'EUC2'!$D$1:$E$1,0),0),"")</f>
        <v/>
      </c>
      <c r="JD21" s="25" t="str">
        <f>IFERROR(VLOOKUP(JD$2&amp;$B21,'FPL FIX2'!$N$1:$Q$400,MATCH("HOME",'FPL FIX2'!$N$1:$Q$1,0),0),"")&amp;IFERROR(VLOOKUP(JD$2&amp;$B21,'FPL FIX2'!$O$1:$P$400,MATCH("AWAY",'FPL FIX2'!$O$1:$P$1,0),0),"")&amp;IFERROR(VLOOKUP(JD$2&amp;$A21,'FA2'!$A:$D,MATCH("AWAY",'FA2'!$A$1:$D$1,0),0),"")&amp;IFERROR(VLOOKUP(JD$2&amp;$A21,'FA2'!$B:$C,MATCH("HOME",'FA2'!$B$1:$C$1,0),0),"")&amp;IFERROR(VLOOKUP(JD$2&amp;$A21,'EFL2'!$A:$D,MATCH("AWAY",'EFL2'!$A$1:$D$1,0),0),"")&amp;IFERROR(VLOOKUP(JD$2&amp;$A21,'EFL2'!$B:$C,MATCH("HOME",'EFL2'!$B$1:$C$1,0),0),"")&amp;IFERROR(VLOOKUP(JD$2&amp;$A21,'UCL2'!$C:$F,MATCH("AWAY",'UCL2'!$C$1:$F$1,0),0),"")&amp;IFERROR(VLOOKUP(JD$2&amp;$A21,'UCL2'!$D:$E,MATCH("HOME",'UCL2'!$D$1:$E$1,0),0),"")&amp;IFERROR(VLOOKUP(JD$2&amp;$A21,'EU2'!$C:$F,MATCH("AWAY",'EU2'!$C$1:$F$1,0),0),"")&amp;IFERROR(VLOOKUP(JD$2&amp;$A21,'EU2'!$D:$E,MATCH("HOME",'EU2'!$D$1:$E$1,0),0),"")&amp;IFERROR(VLOOKUP(JD$2&amp;$A21,'EUC2'!$C:$F,MATCH("AWAY",'EUC2'!$C$1:$F$1,0),0),"")&amp;IFERROR(VLOOKUP(JD$2&amp;$A21,'EUC2'!$D:$E,MATCH("HOME",'EUC2'!$D$1:$E$1,0),0),"")</f>
        <v/>
      </c>
      <c r="JE21" s="25" t="str">
        <f>IFERROR(VLOOKUP(JE$2&amp;$B21,'FPL FIX2'!$N$1:$Q$400,MATCH("HOME",'FPL FIX2'!$N$1:$Q$1,0),0),"")&amp;IFERROR(VLOOKUP(JE$2&amp;$B21,'FPL FIX2'!$O$1:$P$400,MATCH("AWAY",'FPL FIX2'!$O$1:$P$1,0),0),"")&amp;IFERROR(VLOOKUP(JE$2&amp;$A21,'FA2'!$A:$D,MATCH("AWAY",'FA2'!$A$1:$D$1,0),0),"")&amp;IFERROR(VLOOKUP(JE$2&amp;$A21,'FA2'!$B:$C,MATCH("HOME",'FA2'!$B$1:$C$1,0),0),"")&amp;IFERROR(VLOOKUP(JE$2&amp;$A21,'EFL2'!$A:$D,MATCH("AWAY",'EFL2'!$A$1:$D$1,0),0),"")&amp;IFERROR(VLOOKUP(JE$2&amp;$A21,'EFL2'!$B:$C,MATCH("HOME",'EFL2'!$B$1:$C$1,0),0),"")&amp;IFERROR(VLOOKUP(JE$2&amp;$A21,'UCL2'!$C:$F,MATCH("AWAY",'UCL2'!$C$1:$F$1,0),0),"")&amp;IFERROR(VLOOKUP(JE$2&amp;$A21,'UCL2'!$D:$E,MATCH("HOME",'UCL2'!$D$1:$E$1,0),0),"")&amp;IFERROR(VLOOKUP(JE$2&amp;$A21,'EU2'!$C:$F,MATCH("AWAY",'EU2'!$C$1:$F$1,0),0),"")&amp;IFERROR(VLOOKUP(JE$2&amp;$A21,'EU2'!$D:$E,MATCH("HOME",'EU2'!$D$1:$E$1,0),0),"")&amp;IFERROR(VLOOKUP(JE$2&amp;$A21,'EUC2'!$C:$F,MATCH("AWAY",'EUC2'!$C$1:$F$1,0),0),"")&amp;IFERROR(VLOOKUP(JE$2&amp;$A21,'EUC2'!$D:$E,MATCH("HOME",'EUC2'!$D$1:$E$1,0),0),"")</f>
        <v/>
      </c>
      <c r="JF21" s="25" t="str">
        <f>IFERROR(VLOOKUP(JF$2&amp;$B21,'FPL FIX2'!$N$1:$Q$400,MATCH("HOME",'FPL FIX2'!$N$1:$Q$1,0),0),"")&amp;IFERROR(VLOOKUP(JF$2&amp;$B21,'FPL FIX2'!$O$1:$P$400,MATCH("AWAY",'FPL FIX2'!$O$1:$P$1,0),0),"")&amp;IFERROR(VLOOKUP(JF$2&amp;$A21,'FA2'!$A:$D,MATCH("AWAY",'FA2'!$A$1:$D$1,0),0),"")&amp;IFERROR(VLOOKUP(JF$2&amp;$A21,'FA2'!$B:$C,MATCH("HOME",'FA2'!$B$1:$C$1,0),0),"")&amp;IFERROR(VLOOKUP(JF$2&amp;$A21,'EFL2'!$A:$D,MATCH("AWAY",'EFL2'!$A$1:$D$1,0),0),"")&amp;IFERROR(VLOOKUP(JF$2&amp;$A21,'EFL2'!$B:$C,MATCH("HOME",'EFL2'!$B$1:$C$1,0),0),"")&amp;IFERROR(VLOOKUP(JF$2&amp;$A21,'UCL2'!$C:$F,MATCH("AWAY",'UCL2'!$C$1:$F$1,0),0),"")&amp;IFERROR(VLOOKUP(JF$2&amp;$A21,'UCL2'!$D:$E,MATCH("HOME",'UCL2'!$D$1:$E$1,0),0),"")&amp;IFERROR(VLOOKUP(JF$2&amp;$A21,'EU2'!$C:$F,MATCH("AWAY",'EU2'!$C$1:$F$1,0),0),"")&amp;IFERROR(VLOOKUP(JF$2&amp;$A21,'EU2'!$D:$E,MATCH("HOME",'EU2'!$D$1:$E$1,0),0),"")&amp;IFERROR(VLOOKUP(JF$2&amp;$A21,'EUC2'!$C:$F,MATCH("AWAY",'EUC2'!$C$1:$F$1,0),0),"")&amp;IFERROR(VLOOKUP(JF$2&amp;$A21,'EUC2'!$D:$E,MATCH("HOME",'EUC2'!$D$1:$E$1,0),0),"")</f>
        <v/>
      </c>
      <c r="JG21" s="25" t="str">
        <f>IFERROR(VLOOKUP(JG$2&amp;$B21,'FPL FIX2'!$N$1:$Q$400,MATCH("HOME",'FPL FIX2'!$N$1:$Q$1,0),0),"")&amp;IFERROR(VLOOKUP(JG$2&amp;$B21,'FPL FIX2'!$O$1:$P$400,MATCH("AWAY",'FPL FIX2'!$O$1:$P$1,0),0),"")&amp;IFERROR(VLOOKUP(JG$2&amp;$A21,'FA2'!$A:$D,MATCH("AWAY",'FA2'!$A$1:$D$1,0),0),"")&amp;IFERROR(VLOOKUP(JG$2&amp;$A21,'FA2'!$B:$C,MATCH("HOME",'FA2'!$B$1:$C$1,0),0),"")&amp;IFERROR(VLOOKUP(JG$2&amp;$A21,'EFL2'!$A:$D,MATCH("AWAY",'EFL2'!$A$1:$D$1,0),0),"")&amp;IFERROR(VLOOKUP(JG$2&amp;$A21,'EFL2'!$B:$C,MATCH("HOME",'EFL2'!$B$1:$C$1,0),0),"")&amp;IFERROR(VLOOKUP(JG$2&amp;$A21,'UCL2'!$C:$F,MATCH("AWAY",'UCL2'!$C$1:$F$1,0),0),"")&amp;IFERROR(VLOOKUP(JG$2&amp;$A21,'UCL2'!$D:$E,MATCH("HOME",'UCL2'!$D$1:$E$1,0),0),"")&amp;IFERROR(VLOOKUP(JG$2&amp;$A21,'EU2'!$C:$F,MATCH("AWAY",'EU2'!$C$1:$F$1,0),0),"")&amp;IFERROR(VLOOKUP(JG$2&amp;$A21,'EU2'!$D:$E,MATCH("HOME",'EU2'!$D$1:$E$1,0),0),"")&amp;IFERROR(VLOOKUP(JG$2&amp;$A21,'EUC2'!$C:$F,MATCH("AWAY",'EUC2'!$C$1:$F$1,0),0),"")&amp;IFERROR(VLOOKUP(JG$2&amp;$A21,'EUC2'!$D:$E,MATCH("HOME",'EUC2'!$D$1:$E$1,0),0),"")</f>
        <v/>
      </c>
      <c r="JH21" s="25" t="str">
        <f>IFERROR(VLOOKUP(JH$2&amp;$B21,'FPL FIX2'!$N$1:$Q$400,MATCH("HOME",'FPL FIX2'!$N$1:$Q$1,0),0),"")&amp;IFERROR(VLOOKUP(JH$2&amp;$B21,'FPL FIX2'!$O$1:$P$400,MATCH("AWAY",'FPL FIX2'!$O$1:$P$1,0),0),"")&amp;IFERROR(VLOOKUP(JH$2&amp;$A21,'FA2'!$A:$D,MATCH("AWAY",'FA2'!$A$1:$D$1,0),0),"")&amp;IFERROR(VLOOKUP(JH$2&amp;$A21,'FA2'!$B:$C,MATCH("HOME",'FA2'!$B$1:$C$1,0),0),"")&amp;IFERROR(VLOOKUP(JH$2&amp;$A21,'EFL2'!$A:$D,MATCH("AWAY",'EFL2'!$A$1:$D$1,0),0),"")&amp;IFERROR(VLOOKUP(JH$2&amp;$A21,'EFL2'!$B:$C,MATCH("HOME",'EFL2'!$B$1:$C$1,0),0),"")&amp;IFERROR(VLOOKUP(JH$2&amp;$A21,'UCL2'!$C:$F,MATCH("AWAY",'UCL2'!$C$1:$F$1,0),0),"")&amp;IFERROR(VLOOKUP(JH$2&amp;$A21,'UCL2'!$D:$E,MATCH("HOME",'UCL2'!$D$1:$E$1,0),0),"")&amp;IFERROR(VLOOKUP(JH$2&amp;$A21,'EU2'!$C:$F,MATCH("AWAY",'EU2'!$C$1:$F$1,0),0),"")&amp;IFERROR(VLOOKUP(JH$2&amp;$A21,'EU2'!$D:$E,MATCH("HOME",'EU2'!$D$1:$E$1,0),0),"")&amp;IFERROR(VLOOKUP(JH$2&amp;$A21,'EUC2'!$C:$F,MATCH("AWAY",'EUC2'!$C$1:$F$1,0),0),"")&amp;IFERROR(VLOOKUP(JH$2&amp;$A21,'EUC2'!$D:$E,MATCH("HOME",'EUC2'!$D$1:$E$1,0),0),"")</f>
        <v>new</v>
      </c>
      <c r="JI21" s="25" t="str">
        <f>IFERROR(VLOOKUP(JI$2&amp;$B21,'FPL FIX2'!$N$1:$Q$400,MATCH("HOME",'FPL FIX2'!$N$1:$Q$1,0),0),"")&amp;IFERROR(VLOOKUP(JI$2&amp;$B21,'FPL FIX2'!$O$1:$P$400,MATCH("AWAY",'FPL FIX2'!$O$1:$P$1,0),0),"")&amp;IFERROR(VLOOKUP(JI$2&amp;$A21,'FA2'!$A:$D,MATCH("AWAY",'FA2'!$A$1:$D$1,0),0),"")&amp;IFERROR(VLOOKUP(JI$2&amp;$A21,'FA2'!$B:$C,MATCH("HOME",'FA2'!$B$1:$C$1,0),0),"")&amp;IFERROR(VLOOKUP(JI$2&amp;$A21,'EFL2'!$A:$D,MATCH("AWAY",'EFL2'!$A$1:$D$1,0),0),"")&amp;IFERROR(VLOOKUP(JI$2&amp;$A21,'EFL2'!$B:$C,MATCH("HOME",'EFL2'!$B$1:$C$1,0),0),"")&amp;IFERROR(VLOOKUP(JI$2&amp;$A21,'UCL2'!$C:$F,MATCH("AWAY",'UCL2'!$C$1:$F$1,0),0),"")&amp;IFERROR(VLOOKUP(JI$2&amp;$A21,'UCL2'!$D:$E,MATCH("HOME",'UCL2'!$D$1:$E$1,0),0),"")&amp;IFERROR(VLOOKUP(JI$2&amp;$A21,'EU2'!$C:$F,MATCH("AWAY",'EU2'!$C$1:$F$1,0),0),"")&amp;IFERROR(VLOOKUP(JI$2&amp;$A21,'EU2'!$D:$E,MATCH("HOME",'EU2'!$D$1:$E$1,0),0),"")&amp;IFERROR(VLOOKUP(JI$2&amp;$A21,'EUC2'!$C:$F,MATCH("AWAY",'EUC2'!$C$1:$F$1,0),0),"")&amp;IFERROR(VLOOKUP(JI$2&amp;$A21,'EUC2'!$D:$E,MATCH("HOME",'EUC2'!$D$1:$E$1,0),0),"")</f>
        <v/>
      </c>
      <c r="JJ21" s="25" t="str">
        <f>IFERROR(VLOOKUP(JJ$2&amp;$B21,'FPL FIX2'!$N$1:$Q$400,MATCH("HOME",'FPL FIX2'!$N$1:$Q$1,0),0),"")&amp;IFERROR(VLOOKUP(JJ$2&amp;$B21,'FPL FIX2'!$O$1:$P$400,MATCH("AWAY",'FPL FIX2'!$O$1:$P$1,0),0),"")&amp;IFERROR(VLOOKUP(JJ$2&amp;$A21,'FA2'!$A:$D,MATCH("AWAY",'FA2'!$A$1:$D$1,0),0),"")&amp;IFERROR(VLOOKUP(JJ$2&amp;$A21,'FA2'!$B:$C,MATCH("HOME",'FA2'!$B$1:$C$1,0),0),"")&amp;IFERROR(VLOOKUP(JJ$2&amp;$A21,'EFL2'!$A:$D,MATCH("AWAY",'EFL2'!$A$1:$D$1,0),0),"")&amp;IFERROR(VLOOKUP(JJ$2&amp;$A21,'EFL2'!$B:$C,MATCH("HOME",'EFL2'!$B$1:$C$1,0),0),"")&amp;IFERROR(VLOOKUP(JJ$2&amp;$A21,'UCL2'!$C:$F,MATCH("AWAY",'UCL2'!$C$1:$F$1,0),0),"")&amp;IFERROR(VLOOKUP(JJ$2&amp;$A21,'UCL2'!$D:$E,MATCH("HOME",'UCL2'!$D$1:$E$1,0),0),"")&amp;IFERROR(VLOOKUP(JJ$2&amp;$A21,'EU2'!$C:$F,MATCH("AWAY",'EU2'!$C$1:$F$1,0),0),"")&amp;IFERROR(VLOOKUP(JJ$2&amp;$A21,'EU2'!$D:$E,MATCH("HOME",'EU2'!$D$1:$E$1,0),0),"")&amp;IFERROR(VLOOKUP(JJ$2&amp;$A21,'EUC2'!$C:$F,MATCH("AWAY",'EUC2'!$C$1:$F$1,0),0),"")&amp;IFERROR(VLOOKUP(JJ$2&amp;$A21,'EUC2'!$D:$E,MATCH("HOME",'EUC2'!$D$1:$E$1,0),0),"")</f>
        <v/>
      </c>
      <c r="JK21" s="25" t="str">
        <f>IFERROR(VLOOKUP(JK$2&amp;$B21,'FPL FIX2'!$N$1:$Q$400,MATCH("HOME",'FPL FIX2'!$N$1:$Q$1,0),0),"")&amp;IFERROR(VLOOKUP(JK$2&amp;$B21,'FPL FIX2'!$O$1:$P$400,MATCH("AWAY",'FPL FIX2'!$O$1:$P$1,0),0),"")&amp;IFERROR(VLOOKUP(JK$2&amp;$A21,'FA2'!$A:$D,MATCH("AWAY",'FA2'!$A$1:$D$1,0),0),"")&amp;IFERROR(VLOOKUP(JK$2&amp;$A21,'FA2'!$B:$C,MATCH("HOME",'FA2'!$B$1:$C$1,0),0),"")&amp;IFERROR(VLOOKUP(JK$2&amp;$A21,'EFL2'!$A:$D,MATCH("AWAY",'EFL2'!$A$1:$D$1,0),0),"")&amp;IFERROR(VLOOKUP(JK$2&amp;$A21,'EFL2'!$B:$C,MATCH("HOME",'EFL2'!$B$1:$C$1,0),0),"")&amp;IFERROR(VLOOKUP(JK$2&amp;$A21,'UCL2'!$C:$F,MATCH("AWAY",'UCL2'!$C$1:$F$1,0),0),"")&amp;IFERROR(VLOOKUP(JK$2&amp;$A21,'UCL2'!$D:$E,MATCH("HOME",'UCL2'!$D$1:$E$1,0),0),"")&amp;IFERROR(VLOOKUP(JK$2&amp;$A21,'EU2'!$C:$F,MATCH("AWAY",'EU2'!$C$1:$F$1,0),0),"")&amp;IFERROR(VLOOKUP(JK$2&amp;$A21,'EU2'!$D:$E,MATCH("HOME",'EU2'!$D$1:$E$1,0),0),"")&amp;IFERROR(VLOOKUP(JK$2&amp;$A21,'EUC2'!$C:$F,MATCH("AWAY",'EUC2'!$C$1:$F$1,0),0),"")&amp;IFERROR(VLOOKUP(JK$2&amp;$A21,'EUC2'!$D:$E,MATCH("HOME",'EUC2'!$D$1:$E$1,0),0),"")</f>
        <v/>
      </c>
      <c r="JL21" s="25" t="str">
        <f>IFERROR(VLOOKUP(JL$2&amp;$B21,'FPL FIX2'!$N$1:$Q$400,MATCH("HOME",'FPL FIX2'!$N$1:$Q$1,0),0),"")&amp;IFERROR(VLOOKUP(JL$2&amp;$B21,'FPL FIX2'!$O$1:$P$400,MATCH("AWAY",'FPL FIX2'!$O$1:$P$1,0),0),"")&amp;IFERROR(VLOOKUP(JL$2&amp;$A21,'FA2'!$A:$D,MATCH("AWAY",'FA2'!$A$1:$D$1,0),0),"")&amp;IFERROR(VLOOKUP(JL$2&amp;$A21,'FA2'!$B:$C,MATCH("HOME",'FA2'!$B$1:$C$1,0),0),"")&amp;IFERROR(VLOOKUP(JL$2&amp;$A21,'EFL2'!$A:$D,MATCH("AWAY",'EFL2'!$A$1:$D$1,0),0),"")&amp;IFERROR(VLOOKUP(JL$2&amp;$A21,'EFL2'!$B:$C,MATCH("HOME",'EFL2'!$B$1:$C$1,0),0),"")&amp;IFERROR(VLOOKUP(JL$2&amp;$A21,'UCL2'!$C:$F,MATCH("AWAY",'UCL2'!$C$1:$F$1,0),0),"")&amp;IFERROR(VLOOKUP(JL$2&amp;$A21,'UCL2'!$D:$E,MATCH("HOME",'UCL2'!$D$1:$E$1,0),0),"")&amp;IFERROR(VLOOKUP(JL$2&amp;$A21,'EU2'!$C:$F,MATCH("AWAY",'EU2'!$C$1:$F$1,0),0),"")&amp;IFERROR(VLOOKUP(JL$2&amp;$A21,'EU2'!$D:$E,MATCH("HOME",'EU2'!$D$1:$E$1,0),0),"")&amp;IFERROR(VLOOKUP(JL$2&amp;$A21,'EUC2'!$C:$F,MATCH("AWAY",'EUC2'!$C$1:$F$1,0),0),"")&amp;IFERROR(VLOOKUP(JL$2&amp;$A21,'EUC2'!$D:$E,MATCH("HOME",'EUC2'!$D$1:$E$1,0),0),"")</f>
        <v>MUN</v>
      </c>
      <c r="JM21" s="25" t="str">
        <f>IFERROR(VLOOKUP(JM$2&amp;$B21,'FPL FIX2'!$N$1:$Q$400,MATCH("HOME",'FPL FIX2'!$N$1:$Q$1,0),0),"")&amp;IFERROR(VLOOKUP(JM$2&amp;$B21,'FPL FIX2'!$O$1:$P$400,MATCH("AWAY",'FPL FIX2'!$O$1:$P$1,0),0),"")&amp;IFERROR(VLOOKUP(JM$2&amp;$A21,'FA2'!$A:$D,MATCH("AWAY",'FA2'!$A$1:$D$1,0),0),"")&amp;IFERROR(VLOOKUP(JM$2&amp;$A21,'FA2'!$B:$C,MATCH("HOME",'FA2'!$B$1:$C$1,0),0),"")&amp;IFERROR(VLOOKUP(JM$2&amp;$A21,'EFL2'!$A:$D,MATCH("AWAY",'EFL2'!$A$1:$D$1,0),0),"")&amp;IFERROR(VLOOKUP(JM$2&amp;$A21,'EFL2'!$B:$C,MATCH("HOME",'EFL2'!$B$1:$C$1,0),0),"")&amp;IFERROR(VLOOKUP(JM$2&amp;$A21,'UCL2'!$C:$F,MATCH("AWAY",'UCL2'!$C$1:$F$1,0),0),"")&amp;IFERROR(VLOOKUP(JM$2&amp;$A21,'UCL2'!$D:$E,MATCH("HOME",'UCL2'!$D$1:$E$1,0),0),"")&amp;IFERROR(VLOOKUP(JM$2&amp;$A21,'EU2'!$C:$F,MATCH("AWAY",'EU2'!$C$1:$F$1,0),0),"")&amp;IFERROR(VLOOKUP(JM$2&amp;$A21,'EU2'!$D:$E,MATCH("HOME",'EU2'!$D$1:$E$1,0),0),"")&amp;IFERROR(VLOOKUP(JM$2&amp;$A21,'EUC2'!$C:$F,MATCH("AWAY",'EUC2'!$C$1:$F$1,0),0),"")&amp;IFERROR(VLOOKUP(JM$2&amp;$A21,'EUC2'!$D:$E,MATCH("HOME",'EUC2'!$D$1:$E$1,0),0),"")</f>
        <v/>
      </c>
      <c r="JN21" s="25" t="str">
        <f>IFERROR(VLOOKUP(JN$2&amp;$B21,'FPL FIX2'!$N$1:$Q$400,MATCH("HOME",'FPL FIX2'!$N$1:$Q$1,0),0),"")&amp;IFERROR(VLOOKUP(JN$2&amp;$B21,'FPL FIX2'!$O$1:$P$400,MATCH("AWAY",'FPL FIX2'!$O$1:$P$1,0),0),"")&amp;IFERROR(VLOOKUP(JN$2&amp;$A21,'FA2'!$A:$D,MATCH("AWAY",'FA2'!$A$1:$D$1,0),0),"")&amp;IFERROR(VLOOKUP(JN$2&amp;$A21,'FA2'!$B:$C,MATCH("HOME",'FA2'!$B$1:$C$1,0),0),"")&amp;IFERROR(VLOOKUP(JN$2&amp;$A21,'EFL2'!$A:$D,MATCH("AWAY",'EFL2'!$A$1:$D$1,0),0),"")&amp;IFERROR(VLOOKUP(JN$2&amp;$A21,'EFL2'!$B:$C,MATCH("HOME",'EFL2'!$B$1:$C$1,0),0),"")&amp;IFERROR(VLOOKUP(JN$2&amp;$A21,'UCL2'!$C:$F,MATCH("AWAY",'UCL2'!$C$1:$F$1,0),0),"")&amp;IFERROR(VLOOKUP(JN$2&amp;$A21,'UCL2'!$D:$E,MATCH("HOME",'UCL2'!$D$1:$E$1,0),0),"")&amp;IFERROR(VLOOKUP(JN$2&amp;$A21,'EU2'!$C:$F,MATCH("AWAY",'EU2'!$C$1:$F$1,0),0),"")&amp;IFERROR(VLOOKUP(JN$2&amp;$A21,'EU2'!$D:$E,MATCH("HOME",'EU2'!$D$1:$E$1,0),0),"")&amp;IFERROR(VLOOKUP(JN$2&amp;$A21,'EUC2'!$C:$F,MATCH("AWAY",'EUC2'!$C$1:$F$1,0),0),"")&amp;IFERROR(VLOOKUP(JN$2&amp;$A21,'EUC2'!$D:$E,MATCH("HOME",'EUC2'!$D$1:$E$1,0),0),"")</f>
        <v/>
      </c>
      <c r="JO21" s="25" t="str">
        <f>IFERROR(VLOOKUP(JO$2&amp;$B21,'FPL FIX2'!$N$1:$Q$400,MATCH("HOME",'FPL FIX2'!$N$1:$Q$1,0),0),"")&amp;IFERROR(VLOOKUP(JO$2&amp;$B21,'FPL FIX2'!$O$1:$P$400,MATCH("AWAY",'FPL FIX2'!$O$1:$P$1,0),0),"")&amp;IFERROR(VLOOKUP(JO$2&amp;$A21,'FA2'!$A:$D,MATCH("AWAY",'FA2'!$A$1:$D$1,0),0),"")&amp;IFERROR(VLOOKUP(JO$2&amp;$A21,'FA2'!$B:$C,MATCH("HOME",'FA2'!$B$1:$C$1,0),0),"")&amp;IFERROR(VLOOKUP(JO$2&amp;$A21,'EFL2'!$A:$D,MATCH("AWAY",'EFL2'!$A$1:$D$1,0),0),"")&amp;IFERROR(VLOOKUP(JO$2&amp;$A21,'EFL2'!$B:$C,MATCH("HOME",'EFL2'!$B$1:$C$1,0),0),"")&amp;IFERROR(VLOOKUP(JO$2&amp;$A21,'UCL2'!$C:$F,MATCH("AWAY",'UCL2'!$C$1:$F$1,0),0),"")&amp;IFERROR(VLOOKUP(JO$2&amp;$A21,'UCL2'!$D:$E,MATCH("HOME",'UCL2'!$D$1:$E$1,0),0),"")&amp;IFERROR(VLOOKUP(JO$2&amp;$A21,'EU2'!$C:$F,MATCH("AWAY",'EU2'!$C$1:$F$1,0),0),"")&amp;IFERROR(VLOOKUP(JO$2&amp;$A21,'EU2'!$D:$E,MATCH("HOME",'EU2'!$D$1:$E$1,0),0),"")&amp;IFERROR(VLOOKUP(JO$2&amp;$A21,'EUC2'!$C:$F,MATCH("AWAY",'EUC2'!$C$1:$F$1,0),0),"")&amp;IFERROR(VLOOKUP(JO$2&amp;$A21,'EUC2'!$D:$E,MATCH("HOME",'EUC2'!$D$1:$E$1,0),0),"")</f>
        <v>liv</v>
      </c>
      <c r="JP21" s="25" t="str">
        <f>IFERROR(VLOOKUP(JP$2&amp;$B21,'FPL FIX2'!$N$1:$Q$400,MATCH("HOME",'FPL FIX2'!$N$1:$Q$1,0),0),"")&amp;IFERROR(VLOOKUP(JP$2&amp;$B21,'FPL FIX2'!$O$1:$P$400,MATCH("AWAY",'FPL FIX2'!$O$1:$P$1,0),0),"")&amp;IFERROR(VLOOKUP(JP$2&amp;$A21,'FA2'!$A:$D,MATCH("AWAY",'FA2'!$A$1:$D$1,0),0),"")&amp;IFERROR(VLOOKUP(JP$2&amp;$A21,'FA2'!$B:$C,MATCH("HOME",'FA2'!$B$1:$C$1,0),0),"")&amp;IFERROR(VLOOKUP(JP$2&amp;$A21,'EFL2'!$A:$D,MATCH("AWAY",'EFL2'!$A$1:$D$1,0),0),"")&amp;IFERROR(VLOOKUP(JP$2&amp;$A21,'EFL2'!$B:$C,MATCH("HOME",'EFL2'!$B$1:$C$1,0),0),"")&amp;IFERROR(VLOOKUP(JP$2&amp;$A21,'UCL2'!$C:$F,MATCH("AWAY",'UCL2'!$C$1:$F$1,0),0),"")&amp;IFERROR(VLOOKUP(JP$2&amp;$A21,'UCL2'!$D:$E,MATCH("HOME",'UCL2'!$D$1:$E$1,0),0),"")&amp;IFERROR(VLOOKUP(JP$2&amp;$A21,'EU2'!$C:$F,MATCH("AWAY",'EU2'!$C$1:$F$1,0),0),"")&amp;IFERROR(VLOOKUP(JP$2&amp;$A21,'EU2'!$D:$E,MATCH("HOME",'EU2'!$D$1:$E$1,0),0),"")&amp;IFERROR(VLOOKUP(JP$2&amp;$A21,'EUC2'!$C:$F,MATCH("AWAY",'EUC2'!$C$1:$F$1,0),0),"")&amp;IFERROR(VLOOKUP(JP$2&amp;$A21,'EUC2'!$D:$E,MATCH("HOME",'EUC2'!$D$1:$E$1,0),0),"")</f>
        <v/>
      </c>
      <c r="JQ21" s="25" t="str">
        <f>IFERROR(VLOOKUP(JQ$2&amp;$B21,'FPL FIX2'!$N$1:$Q$400,MATCH("HOME",'FPL FIX2'!$N$1:$Q$1,0),0),"")&amp;IFERROR(VLOOKUP(JQ$2&amp;$B21,'FPL FIX2'!$O$1:$P$400,MATCH("AWAY",'FPL FIX2'!$O$1:$P$1,0),0),"")&amp;IFERROR(VLOOKUP(JQ$2&amp;$A21,'FA2'!$A:$D,MATCH("AWAY",'FA2'!$A$1:$D$1,0),0),"")&amp;IFERROR(VLOOKUP(JQ$2&amp;$A21,'FA2'!$B:$C,MATCH("HOME",'FA2'!$B$1:$C$1,0),0),"")&amp;IFERROR(VLOOKUP(JQ$2&amp;$A21,'EFL2'!$A:$D,MATCH("AWAY",'EFL2'!$A$1:$D$1,0),0),"")&amp;IFERROR(VLOOKUP(JQ$2&amp;$A21,'EFL2'!$B:$C,MATCH("HOME",'EFL2'!$B$1:$C$1,0),0),"")&amp;IFERROR(VLOOKUP(JQ$2&amp;$A21,'UCL2'!$C:$F,MATCH("AWAY",'UCL2'!$C$1:$F$1,0),0),"")&amp;IFERROR(VLOOKUP(JQ$2&amp;$A21,'UCL2'!$D:$E,MATCH("HOME",'UCL2'!$D$1:$E$1,0),0),"")&amp;IFERROR(VLOOKUP(JQ$2&amp;$A21,'EU2'!$C:$F,MATCH("AWAY",'EU2'!$C$1:$F$1,0),0),"")&amp;IFERROR(VLOOKUP(JQ$2&amp;$A21,'EU2'!$D:$E,MATCH("HOME",'EU2'!$D$1:$E$1,0),0),"")&amp;IFERROR(VLOOKUP(JQ$2&amp;$A21,'EUC2'!$C:$F,MATCH("AWAY",'EUC2'!$C$1:$F$1,0),0),"")&amp;IFERROR(VLOOKUP(JQ$2&amp;$A21,'EUC2'!$D:$E,MATCH("HOME",'EUC2'!$D$1:$E$1,0),0),"")</f>
        <v/>
      </c>
      <c r="JR21" s="25" t="str">
        <f>IFERROR(VLOOKUP(JR$2&amp;$B21,'FPL FIX2'!$N$1:$Q$400,MATCH("HOME",'FPL FIX2'!$N$1:$Q$1,0),0),"")&amp;IFERROR(VLOOKUP(JR$2&amp;$B21,'FPL FIX2'!$O$1:$P$400,MATCH("AWAY",'FPL FIX2'!$O$1:$P$1,0),0),"")&amp;IFERROR(VLOOKUP(JR$2&amp;$A21,'FA2'!$A:$D,MATCH("AWAY",'FA2'!$A$1:$D$1,0),0),"")&amp;IFERROR(VLOOKUP(JR$2&amp;$A21,'FA2'!$B:$C,MATCH("HOME",'FA2'!$B$1:$C$1,0),0),"")&amp;IFERROR(VLOOKUP(JR$2&amp;$A21,'EFL2'!$A:$D,MATCH("AWAY",'EFL2'!$A$1:$D$1,0),0),"")&amp;IFERROR(VLOOKUP(JR$2&amp;$A21,'EFL2'!$B:$C,MATCH("HOME",'EFL2'!$B$1:$C$1,0),0),"")&amp;IFERROR(VLOOKUP(JR$2&amp;$A21,'UCL2'!$C:$F,MATCH("AWAY",'UCL2'!$C$1:$F$1,0),0),"")&amp;IFERROR(VLOOKUP(JR$2&amp;$A21,'UCL2'!$D:$E,MATCH("HOME",'UCL2'!$D$1:$E$1,0),0),"")&amp;IFERROR(VLOOKUP(JR$2&amp;$A21,'EU2'!$C:$F,MATCH("AWAY",'EU2'!$C$1:$F$1,0),0),"")&amp;IFERROR(VLOOKUP(JR$2&amp;$A21,'EU2'!$D:$E,MATCH("HOME",'EU2'!$D$1:$E$1,0),0),"")&amp;IFERROR(VLOOKUP(JR$2&amp;$A21,'EUC2'!$C:$F,MATCH("AWAY",'EUC2'!$C$1:$F$1,0),0),"")&amp;IFERROR(VLOOKUP(JR$2&amp;$A21,'EUC2'!$D:$E,MATCH("HOME",'EUC2'!$D$1:$E$1,0),0),"")</f>
        <v/>
      </c>
      <c r="JS21" s="25" t="str">
        <f>IFERROR(VLOOKUP(JS$2&amp;$B21,'FPL FIX2'!$N$1:$Q$400,MATCH("HOME",'FPL FIX2'!$N$1:$Q$1,0),0),"")&amp;IFERROR(VLOOKUP(JS$2&amp;$B21,'FPL FIX2'!$O$1:$P$400,MATCH("AWAY",'FPL FIX2'!$O$1:$P$1,0),0),"")&amp;IFERROR(VLOOKUP(JS$2&amp;$A21,'FA2'!$A:$D,MATCH("AWAY",'FA2'!$A$1:$D$1,0),0),"")&amp;IFERROR(VLOOKUP(JS$2&amp;$A21,'FA2'!$B:$C,MATCH("HOME",'FA2'!$B$1:$C$1,0),0),"")&amp;IFERROR(VLOOKUP(JS$2&amp;$A21,'EFL2'!$A:$D,MATCH("AWAY",'EFL2'!$A$1:$D$1,0),0),"")&amp;IFERROR(VLOOKUP(JS$2&amp;$A21,'EFL2'!$B:$C,MATCH("HOME",'EFL2'!$B$1:$C$1,0),0),"")&amp;IFERROR(VLOOKUP(JS$2&amp;$A21,'UCL2'!$C:$F,MATCH("AWAY",'UCL2'!$C$1:$F$1,0),0),"")&amp;IFERROR(VLOOKUP(JS$2&amp;$A21,'UCL2'!$D:$E,MATCH("HOME",'UCL2'!$D$1:$E$1,0),0),"")&amp;IFERROR(VLOOKUP(JS$2&amp;$A21,'EU2'!$C:$F,MATCH("AWAY",'EU2'!$C$1:$F$1,0),0),"")&amp;IFERROR(VLOOKUP(JS$2&amp;$A21,'EU2'!$D:$E,MATCH("HOME",'EU2'!$D$1:$E$1,0),0),"")&amp;IFERROR(VLOOKUP(JS$2&amp;$A21,'EUC2'!$C:$F,MATCH("AWAY",'EUC2'!$C$1:$F$1,0),0),"")&amp;IFERROR(VLOOKUP(JS$2&amp;$A21,'EUC2'!$D:$E,MATCH("HOME",'EUC2'!$D$1:$E$1,0),0),"")</f>
        <v/>
      </c>
      <c r="JT21" s="25" t="str">
        <f>IFERROR(VLOOKUP(JT$2&amp;$B21,'FPL FIX2'!$N$1:$Q$400,MATCH("HOME",'FPL FIX2'!$N$1:$Q$1,0),0),"")&amp;IFERROR(VLOOKUP(JT$2&amp;$B21,'FPL FIX2'!$O$1:$P$400,MATCH("AWAY",'FPL FIX2'!$O$1:$P$1,0),0),"")&amp;IFERROR(VLOOKUP(JT$2&amp;$A21,'FA2'!$A:$D,MATCH("AWAY",'FA2'!$A$1:$D$1,0),0),"")&amp;IFERROR(VLOOKUP(JT$2&amp;$A21,'FA2'!$B:$C,MATCH("HOME",'FA2'!$B$1:$C$1,0),0),"")&amp;IFERROR(VLOOKUP(JT$2&amp;$A21,'EFL2'!$A:$D,MATCH("AWAY",'EFL2'!$A$1:$D$1,0),0),"")&amp;IFERROR(VLOOKUP(JT$2&amp;$A21,'EFL2'!$B:$C,MATCH("HOME",'EFL2'!$B$1:$C$1,0),0),"")&amp;IFERROR(VLOOKUP(JT$2&amp;$A21,'UCL2'!$C:$F,MATCH("AWAY",'UCL2'!$C$1:$F$1,0),0),"")&amp;IFERROR(VLOOKUP(JT$2&amp;$A21,'UCL2'!$D:$E,MATCH("HOME",'UCL2'!$D$1:$E$1,0),0),"")&amp;IFERROR(VLOOKUP(JT$2&amp;$A21,'EU2'!$C:$F,MATCH("AWAY",'EU2'!$C$1:$F$1,0),0),"")&amp;IFERROR(VLOOKUP(JT$2&amp;$A21,'EU2'!$D:$E,MATCH("HOME",'EU2'!$D$1:$E$1,0),0),"")&amp;IFERROR(VLOOKUP(JT$2&amp;$A21,'EUC2'!$C:$F,MATCH("AWAY",'EUC2'!$C$1:$F$1,0),0),"")&amp;IFERROR(VLOOKUP(JT$2&amp;$A21,'EUC2'!$D:$E,MATCH("HOME",'EUC2'!$D$1:$E$1,0),0),"")</f>
        <v/>
      </c>
      <c r="JU21" s="25" t="str">
        <f>IFERROR(VLOOKUP(JU$2&amp;$B21,'FPL FIX2'!$N$1:$Q$400,MATCH("HOME",'FPL FIX2'!$N$1:$Q$1,0),0),"")&amp;IFERROR(VLOOKUP(JU$2&amp;$B21,'FPL FIX2'!$O$1:$P$400,MATCH("AWAY",'FPL FIX2'!$O$1:$P$1,0),0),"")&amp;IFERROR(VLOOKUP(JU$2&amp;$A21,'FA2'!$A:$D,MATCH("AWAY",'FA2'!$A$1:$D$1,0),0),"")&amp;IFERROR(VLOOKUP(JU$2&amp;$A21,'FA2'!$B:$C,MATCH("HOME",'FA2'!$B$1:$C$1,0),0),"")&amp;IFERROR(VLOOKUP(JU$2&amp;$A21,'EFL2'!$A:$D,MATCH("AWAY",'EFL2'!$A$1:$D$1,0),0),"")&amp;IFERROR(VLOOKUP(JU$2&amp;$A21,'EFL2'!$B:$C,MATCH("HOME",'EFL2'!$B$1:$C$1,0),0),"")&amp;IFERROR(VLOOKUP(JU$2&amp;$A21,'UCL2'!$C:$F,MATCH("AWAY",'UCL2'!$C$1:$F$1,0),0),"")&amp;IFERROR(VLOOKUP(JU$2&amp;$A21,'UCL2'!$D:$E,MATCH("HOME",'UCL2'!$D$1:$E$1,0),0),"")&amp;IFERROR(VLOOKUP(JU$2&amp;$A21,'EU2'!$C:$F,MATCH("AWAY",'EU2'!$C$1:$F$1,0),0),"")&amp;IFERROR(VLOOKUP(JU$2&amp;$A21,'EU2'!$D:$E,MATCH("HOME",'EU2'!$D$1:$E$1,0),0),"")&amp;IFERROR(VLOOKUP(JU$2&amp;$A21,'EUC2'!$C:$F,MATCH("AWAY",'EUC2'!$C$1:$F$1,0),0),"")&amp;IFERROR(VLOOKUP(JU$2&amp;$A21,'EUC2'!$D:$E,MATCH("HOME",'EUC2'!$D$1:$E$1,0),0),"")</f>
        <v>CRY</v>
      </c>
      <c r="JV21" s="25" t="str">
        <f>IFERROR(VLOOKUP(JV$2&amp;$B21,'FPL FIX2'!$N$1:$Q$400,MATCH("HOME",'FPL FIX2'!$N$1:$Q$1,0),0),"")&amp;IFERROR(VLOOKUP(JV$2&amp;$B21,'FPL FIX2'!$O$1:$P$400,MATCH("AWAY",'FPL FIX2'!$O$1:$P$1,0),0),"")&amp;IFERROR(VLOOKUP(JV$2&amp;$A21,'FA2'!$A:$D,MATCH("AWAY",'FA2'!$A$1:$D$1,0),0),"")&amp;IFERROR(VLOOKUP(JV$2&amp;$A21,'FA2'!$B:$C,MATCH("HOME",'FA2'!$B$1:$C$1,0),0),"")&amp;IFERROR(VLOOKUP(JV$2&amp;$A21,'EFL2'!$A:$D,MATCH("AWAY",'EFL2'!$A$1:$D$1,0),0),"")&amp;IFERROR(VLOOKUP(JV$2&amp;$A21,'EFL2'!$B:$C,MATCH("HOME",'EFL2'!$B$1:$C$1,0),0),"")&amp;IFERROR(VLOOKUP(JV$2&amp;$A21,'UCL2'!$C:$F,MATCH("AWAY",'UCL2'!$C$1:$F$1,0),0),"")&amp;IFERROR(VLOOKUP(JV$2&amp;$A21,'UCL2'!$D:$E,MATCH("HOME",'UCL2'!$D$1:$E$1,0),0),"")&amp;IFERROR(VLOOKUP(JV$2&amp;$A21,'EU2'!$C:$F,MATCH("AWAY",'EU2'!$C$1:$F$1,0),0),"")&amp;IFERROR(VLOOKUP(JV$2&amp;$A21,'EU2'!$D:$E,MATCH("HOME",'EU2'!$D$1:$E$1,0),0),"")&amp;IFERROR(VLOOKUP(JV$2&amp;$A21,'EUC2'!$C:$F,MATCH("AWAY",'EUC2'!$C$1:$F$1,0),0),"")&amp;IFERROR(VLOOKUP(JV$2&amp;$A21,'EUC2'!$D:$E,MATCH("HOME",'EUC2'!$D$1:$E$1,0),0),"")</f>
        <v/>
      </c>
      <c r="JW21" s="25" t="str">
        <f>IFERROR(VLOOKUP(JW$2&amp;$B21,'FPL FIX2'!$N$1:$Q$400,MATCH("HOME",'FPL FIX2'!$N$1:$Q$1,0),0),"")&amp;IFERROR(VLOOKUP(JW$2&amp;$B21,'FPL FIX2'!$O$1:$P$400,MATCH("AWAY",'FPL FIX2'!$O$1:$P$1,0),0),"")&amp;IFERROR(VLOOKUP(JW$2&amp;$A21,'FA2'!$A:$D,MATCH("AWAY",'FA2'!$A$1:$D$1,0),0),"")&amp;IFERROR(VLOOKUP(JW$2&amp;$A21,'FA2'!$B:$C,MATCH("HOME",'FA2'!$B$1:$C$1,0),0),"")&amp;IFERROR(VLOOKUP(JW$2&amp;$A21,'EFL2'!$A:$D,MATCH("AWAY",'EFL2'!$A$1:$D$1,0),0),"")&amp;IFERROR(VLOOKUP(JW$2&amp;$A21,'EFL2'!$B:$C,MATCH("HOME",'EFL2'!$B$1:$C$1,0),0),"")&amp;IFERROR(VLOOKUP(JW$2&amp;$A21,'UCL2'!$C:$F,MATCH("AWAY",'UCL2'!$C$1:$F$1,0),0),"")&amp;IFERROR(VLOOKUP(JW$2&amp;$A21,'UCL2'!$D:$E,MATCH("HOME",'UCL2'!$D$1:$E$1,0),0),"")&amp;IFERROR(VLOOKUP(JW$2&amp;$A21,'EU2'!$C:$F,MATCH("AWAY",'EU2'!$C$1:$F$1,0),0),"")&amp;IFERROR(VLOOKUP(JW$2&amp;$A21,'EU2'!$D:$E,MATCH("HOME",'EU2'!$D$1:$E$1,0),0),"")&amp;IFERROR(VLOOKUP(JW$2&amp;$A21,'EUC2'!$C:$F,MATCH("AWAY",'EUC2'!$C$1:$F$1,0),0),"")&amp;IFERROR(VLOOKUP(JW$2&amp;$A21,'EUC2'!$D:$E,MATCH("HOME",'EUC2'!$D$1:$E$1,0),0),"")</f>
        <v/>
      </c>
      <c r="JX21" s="25" t="str">
        <f>IFERROR(VLOOKUP(JX$2&amp;$B21,'FPL FIX2'!$N$1:$Q$400,MATCH("HOME",'FPL FIX2'!$N$1:$Q$1,0),0),"")&amp;IFERROR(VLOOKUP(JX$2&amp;$B21,'FPL FIX2'!$O$1:$P$400,MATCH("AWAY",'FPL FIX2'!$O$1:$P$1,0),0),"")&amp;IFERROR(VLOOKUP(JX$2&amp;$A21,'FA2'!$A:$D,MATCH("AWAY",'FA2'!$A$1:$D$1,0),0),"")&amp;IFERROR(VLOOKUP(JX$2&amp;$A21,'FA2'!$B:$C,MATCH("HOME",'FA2'!$B$1:$C$1,0),0),"")&amp;IFERROR(VLOOKUP(JX$2&amp;$A21,'EFL2'!$A:$D,MATCH("AWAY",'EFL2'!$A$1:$D$1,0),0),"")&amp;IFERROR(VLOOKUP(JX$2&amp;$A21,'EFL2'!$B:$C,MATCH("HOME",'EFL2'!$B$1:$C$1,0),0),"")&amp;IFERROR(VLOOKUP(JX$2&amp;$A21,'UCL2'!$C:$F,MATCH("AWAY",'UCL2'!$C$1:$F$1,0),0),"")&amp;IFERROR(VLOOKUP(JX$2&amp;$A21,'UCL2'!$D:$E,MATCH("HOME",'UCL2'!$D$1:$E$1,0),0),"")&amp;IFERROR(VLOOKUP(JX$2&amp;$A21,'EU2'!$C:$F,MATCH("AWAY",'EU2'!$C$1:$F$1,0),0),"")&amp;IFERROR(VLOOKUP(JX$2&amp;$A21,'EU2'!$D:$E,MATCH("HOME",'EU2'!$D$1:$E$1,0),0),"")&amp;IFERROR(VLOOKUP(JX$2&amp;$A21,'EUC2'!$C:$F,MATCH("AWAY",'EUC2'!$C$1:$F$1,0),0),"")&amp;IFERROR(VLOOKUP(JX$2&amp;$A21,'EUC2'!$D:$E,MATCH("HOME",'EUC2'!$D$1:$E$1,0),0),"")</f>
        <v/>
      </c>
      <c r="JY21" s="25" t="str">
        <f>IFERROR(VLOOKUP(JY$2&amp;$B21,'FPL FIX2'!$N$1:$Q$400,MATCH("HOME",'FPL FIX2'!$N$1:$Q$1,0),0),"")&amp;IFERROR(VLOOKUP(JY$2&amp;$B21,'FPL FIX2'!$O$1:$P$400,MATCH("AWAY",'FPL FIX2'!$O$1:$P$1,0),0),"")&amp;IFERROR(VLOOKUP(JY$2&amp;$A21,'FA2'!$A:$D,MATCH("AWAY",'FA2'!$A$1:$D$1,0),0),"")&amp;IFERROR(VLOOKUP(JY$2&amp;$A21,'FA2'!$B:$C,MATCH("HOME",'FA2'!$B$1:$C$1,0),0),"")&amp;IFERROR(VLOOKUP(JY$2&amp;$A21,'EFL2'!$A:$D,MATCH("AWAY",'EFL2'!$A$1:$D$1,0),0),"")&amp;IFERROR(VLOOKUP(JY$2&amp;$A21,'EFL2'!$B:$C,MATCH("HOME",'EFL2'!$B$1:$C$1,0),0),"")&amp;IFERROR(VLOOKUP(JY$2&amp;$A21,'UCL2'!$C:$F,MATCH("AWAY",'UCL2'!$C$1:$F$1,0),0),"")&amp;IFERROR(VLOOKUP(JY$2&amp;$A21,'UCL2'!$D:$E,MATCH("HOME",'UCL2'!$D$1:$E$1,0),0),"")&amp;IFERROR(VLOOKUP(JY$2&amp;$A21,'EU2'!$C:$F,MATCH("AWAY",'EU2'!$C$1:$F$1,0),0),"")&amp;IFERROR(VLOOKUP(JY$2&amp;$A21,'EU2'!$D:$E,MATCH("HOME",'EU2'!$D$1:$E$1,0),0),"")&amp;IFERROR(VLOOKUP(JY$2&amp;$A21,'EUC2'!$C:$F,MATCH("AWAY",'EUC2'!$C$1:$F$1,0),0),"")&amp;IFERROR(VLOOKUP(JY$2&amp;$A21,'EUC2'!$D:$E,MATCH("HOME",'EUC2'!$D$1:$E$1,0),0),"")</f>
        <v/>
      </c>
      <c r="JZ21" s="25" t="str">
        <f>IFERROR(VLOOKUP(JZ$2&amp;$B21,'FPL FIX2'!$N$1:$Q$400,MATCH("HOME",'FPL FIX2'!$N$1:$Q$1,0),0),"")&amp;IFERROR(VLOOKUP(JZ$2&amp;$B21,'FPL FIX2'!$O$1:$P$400,MATCH("AWAY",'FPL FIX2'!$O$1:$P$1,0),0),"")&amp;IFERROR(VLOOKUP(JZ$2&amp;$A21,'FA2'!$A:$D,MATCH("AWAY",'FA2'!$A$1:$D$1,0),0),"")&amp;IFERROR(VLOOKUP(JZ$2&amp;$A21,'FA2'!$B:$C,MATCH("HOME",'FA2'!$B$1:$C$1,0),0),"")&amp;IFERROR(VLOOKUP(JZ$2&amp;$A21,'EFL2'!$A:$D,MATCH("AWAY",'EFL2'!$A$1:$D$1,0),0),"")&amp;IFERROR(VLOOKUP(JZ$2&amp;$A21,'EFL2'!$B:$C,MATCH("HOME",'EFL2'!$B$1:$C$1,0),0),"")&amp;IFERROR(VLOOKUP(JZ$2&amp;$A21,'UCL2'!$C:$F,MATCH("AWAY",'UCL2'!$C$1:$F$1,0),0),"")&amp;IFERROR(VLOOKUP(JZ$2&amp;$A21,'UCL2'!$D:$E,MATCH("HOME",'UCL2'!$D$1:$E$1,0),0),"")&amp;IFERROR(VLOOKUP(JZ$2&amp;$A21,'EU2'!$C:$F,MATCH("AWAY",'EU2'!$C$1:$F$1,0),0),"")&amp;IFERROR(VLOOKUP(JZ$2&amp;$A21,'EU2'!$D:$E,MATCH("HOME",'EU2'!$D$1:$E$1,0),0),"")&amp;IFERROR(VLOOKUP(JZ$2&amp;$A21,'EUC2'!$C:$F,MATCH("AWAY",'EUC2'!$C$1:$F$1,0),0),"")&amp;IFERROR(VLOOKUP(JZ$2&amp;$A21,'EUC2'!$D:$E,MATCH("HOME",'EUC2'!$D$1:$E$1,0),0),"")</f>
        <v/>
      </c>
      <c r="KA21" s="25" t="str">
        <f>IFERROR(VLOOKUP(KA$2&amp;$B21,'FPL FIX2'!$N$1:$Q$400,MATCH("HOME",'FPL FIX2'!$N$1:$Q$1,0),0),"")&amp;IFERROR(VLOOKUP(KA$2&amp;$B21,'FPL FIX2'!$O$1:$P$400,MATCH("AWAY",'FPL FIX2'!$O$1:$P$1,0),0),"")&amp;IFERROR(VLOOKUP(KA$2&amp;$A21,'FA2'!$A:$D,MATCH("AWAY",'FA2'!$A$1:$D$1,0),0),"")&amp;IFERROR(VLOOKUP(KA$2&amp;$A21,'FA2'!$B:$C,MATCH("HOME",'FA2'!$B$1:$C$1,0),0),"")&amp;IFERROR(VLOOKUP(KA$2&amp;$A21,'EFL2'!$A:$D,MATCH("AWAY",'EFL2'!$A$1:$D$1,0),0),"")&amp;IFERROR(VLOOKUP(KA$2&amp;$A21,'EFL2'!$B:$C,MATCH("HOME",'EFL2'!$B$1:$C$1,0),0),"")&amp;IFERROR(VLOOKUP(KA$2&amp;$A21,'UCL2'!$C:$F,MATCH("AWAY",'UCL2'!$C$1:$F$1,0),0),"")&amp;IFERROR(VLOOKUP(KA$2&amp;$A21,'UCL2'!$D:$E,MATCH("HOME",'UCL2'!$D$1:$E$1,0),0),"")&amp;IFERROR(VLOOKUP(KA$2&amp;$A21,'EU2'!$C:$F,MATCH("AWAY",'EU2'!$C$1:$F$1,0),0),"")&amp;IFERROR(VLOOKUP(KA$2&amp;$A21,'EU2'!$D:$E,MATCH("HOME",'EU2'!$D$1:$E$1,0),0),"")&amp;IFERROR(VLOOKUP(KA$2&amp;$A21,'EUC2'!$C:$F,MATCH("AWAY",'EUC2'!$C$1:$F$1,0),0),"")&amp;IFERROR(VLOOKUP(KA$2&amp;$A21,'EUC2'!$D:$E,MATCH("HOME",'EUC2'!$D$1:$E$1,0),0),"")</f>
        <v/>
      </c>
      <c r="KB21" s="25" t="str">
        <f>IFERROR(VLOOKUP(KB$2&amp;$B21,'FPL FIX2'!$N$1:$Q$400,MATCH("HOME",'FPL FIX2'!$N$1:$Q$1,0),0),"")&amp;IFERROR(VLOOKUP(KB$2&amp;$B21,'FPL FIX2'!$O$1:$P$400,MATCH("AWAY",'FPL FIX2'!$O$1:$P$1,0),0),"")&amp;IFERROR(VLOOKUP(KB$2&amp;$A21,'FA2'!$A:$D,MATCH("AWAY",'FA2'!$A$1:$D$1,0),0),"")&amp;IFERROR(VLOOKUP(KB$2&amp;$A21,'FA2'!$B:$C,MATCH("HOME",'FA2'!$B$1:$C$1,0),0),"")&amp;IFERROR(VLOOKUP(KB$2&amp;$A21,'EFL2'!$A:$D,MATCH("AWAY",'EFL2'!$A$1:$D$1,0),0),"")&amp;IFERROR(VLOOKUP(KB$2&amp;$A21,'EFL2'!$B:$C,MATCH("HOME",'EFL2'!$B$1:$C$1,0),0),"")&amp;IFERROR(VLOOKUP(KB$2&amp;$A21,'UCL2'!$C:$F,MATCH("AWAY",'UCL2'!$C$1:$F$1,0),0),"")&amp;IFERROR(VLOOKUP(KB$2&amp;$A21,'UCL2'!$D:$E,MATCH("HOME",'UCL2'!$D$1:$E$1,0),0),"")&amp;IFERROR(VLOOKUP(KB$2&amp;$A21,'EU2'!$C:$F,MATCH("AWAY",'EU2'!$C$1:$F$1,0),0),"")&amp;IFERROR(VLOOKUP(KB$2&amp;$A21,'EU2'!$D:$E,MATCH("HOME",'EU2'!$D$1:$E$1,0),0),"")&amp;IFERROR(VLOOKUP(KB$2&amp;$A21,'EUC2'!$C:$F,MATCH("AWAY",'EUC2'!$C$1:$F$1,0),0),"")&amp;IFERROR(VLOOKUP(KB$2&amp;$A21,'EUC2'!$D:$E,MATCH("HOME",'EUC2'!$D$1:$E$1,0),0),"")</f>
        <v>avl</v>
      </c>
      <c r="KC21" s="25" t="str">
        <f>IFERROR(VLOOKUP(KC$2&amp;$B21,'FPL FIX2'!$N$1:$Q$400,MATCH("HOME",'FPL FIX2'!$N$1:$Q$1,0),0),"")&amp;IFERROR(VLOOKUP(KC$2&amp;$B21,'FPL FIX2'!$O$1:$P$400,MATCH("AWAY",'FPL FIX2'!$O$1:$P$1,0),0),"")&amp;IFERROR(VLOOKUP(KC$2&amp;$A21,'FA2'!$A:$D,MATCH("AWAY",'FA2'!$A$1:$D$1,0),0),"")&amp;IFERROR(VLOOKUP(KC$2&amp;$A21,'FA2'!$B:$C,MATCH("HOME",'FA2'!$B$1:$C$1,0),0),"")&amp;IFERROR(VLOOKUP(KC$2&amp;$A21,'EFL2'!$A:$D,MATCH("AWAY",'EFL2'!$A$1:$D$1,0),0),"")&amp;IFERROR(VLOOKUP(KC$2&amp;$A21,'EFL2'!$B:$C,MATCH("HOME",'EFL2'!$B$1:$C$1,0),0),"")&amp;IFERROR(VLOOKUP(KC$2&amp;$A21,'UCL2'!$C:$F,MATCH("AWAY",'UCL2'!$C$1:$F$1,0),0),"")&amp;IFERROR(VLOOKUP(KC$2&amp;$A21,'UCL2'!$D:$E,MATCH("HOME",'UCL2'!$D$1:$E$1,0),0),"")&amp;IFERROR(VLOOKUP(KC$2&amp;$A21,'EU2'!$C:$F,MATCH("AWAY",'EU2'!$C$1:$F$1,0),0),"")&amp;IFERROR(VLOOKUP(KC$2&amp;$A21,'EU2'!$D:$E,MATCH("HOME",'EU2'!$D$1:$E$1,0),0),"")&amp;IFERROR(VLOOKUP(KC$2&amp;$A21,'EUC2'!$C:$F,MATCH("AWAY",'EUC2'!$C$1:$F$1,0),0),"")&amp;IFERROR(VLOOKUP(KC$2&amp;$A21,'EUC2'!$D:$E,MATCH("HOME",'EUC2'!$D$1:$E$1,0),0),"")</f>
        <v/>
      </c>
      <c r="KD21" s="25" t="str">
        <f>IFERROR(VLOOKUP(KD$2&amp;$B21,'FPL FIX2'!$N$1:$Q$400,MATCH("HOME",'FPL FIX2'!$N$1:$Q$1,0),0),"")&amp;IFERROR(VLOOKUP(KD$2&amp;$B21,'FPL FIX2'!$O$1:$P$400,MATCH("AWAY",'FPL FIX2'!$O$1:$P$1,0),0),"")&amp;IFERROR(VLOOKUP(KD$2&amp;$A21,'FA2'!$A:$D,MATCH("AWAY",'FA2'!$A$1:$D$1,0),0),"")&amp;IFERROR(VLOOKUP(KD$2&amp;$A21,'FA2'!$B:$C,MATCH("HOME",'FA2'!$B$1:$C$1,0),0),"")&amp;IFERROR(VLOOKUP(KD$2&amp;$A21,'EFL2'!$A:$D,MATCH("AWAY",'EFL2'!$A$1:$D$1,0),0),"")&amp;IFERROR(VLOOKUP(KD$2&amp;$A21,'EFL2'!$B:$C,MATCH("HOME",'EFL2'!$B$1:$C$1,0),0),"")&amp;IFERROR(VLOOKUP(KD$2&amp;$A21,'UCL2'!$C:$F,MATCH("AWAY",'UCL2'!$C$1:$F$1,0),0),"")&amp;IFERROR(VLOOKUP(KD$2&amp;$A21,'UCL2'!$D:$E,MATCH("HOME",'UCL2'!$D$1:$E$1,0),0),"")&amp;IFERROR(VLOOKUP(KD$2&amp;$A21,'EU2'!$C:$F,MATCH("AWAY",'EU2'!$C$1:$F$1,0),0),"")&amp;IFERROR(VLOOKUP(KD$2&amp;$A21,'EU2'!$D:$E,MATCH("HOME",'EU2'!$D$1:$E$1,0),0),"")&amp;IFERROR(VLOOKUP(KD$2&amp;$A21,'EUC2'!$C:$F,MATCH("AWAY",'EUC2'!$C$1:$F$1,0),0),"")&amp;IFERROR(VLOOKUP(KD$2&amp;$A21,'EUC2'!$D:$E,MATCH("HOME",'EUC2'!$D$1:$E$1,0),0),"")</f>
        <v/>
      </c>
      <c r="KE21" s="25" t="str">
        <f>IFERROR(VLOOKUP(KE$2&amp;$B21,'FPL FIX2'!$N$1:$Q$400,MATCH("HOME",'FPL FIX2'!$N$1:$Q$1,0),0),"")&amp;IFERROR(VLOOKUP(KE$2&amp;$B21,'FPL FIX2'!$O$1:$P$400,MATCH("AWAY",'FPL FIX2'!$O$1:$P$1,0),0),"")&amp;IFERROR(VLOOKUP(KE$2&amp;$A21,'FA2'!$A:$D,MATCH("AWAY",'FA2'!$A$1:$D$1,0),0),"")&amp;IFERROR(VLOOKUP(KE$2&amp;$A21,'FA2'!$B:$C,MATCH("HOME",'FA2'!$B$1:$C$1,0),0),"")&amp;IFERROR(VLOOKUP(KE$2&amp;$A21,'EFL2'!$A:$D,MATCH("AWAY",'EFL2'!$A$1:$D$1,0),0),"")&amp;IFERROR(VLOOKUP(KE$2&amp;$A21,'EFL2'!$B:$C,MATCH("HOME",'EFL2'!$B$1:$C$1,0),0),"")&amp;IFERROR(VLOOKUP(KE$2&amp;$A21,'UCL2'!$C:$F,MATCH("AWAY",'UCL2'!$C$1:$F$1,0),0),"")&amp;IFERROR(VLOOKUP(KE$2&amp;$A21,'UCL2'!$D:$E,MATCH("HOME",'UCL2'!$D$1:$E$1,0),0),"")&amp;IFERROR(VLOOKUP(KE$2&amp;$A21,'EU2'!$C:$F,MATCH("AWAY",'EU2'!$C$1:$F$1,0),0),"")&amp;IFERROR(VLOOKUP(KE$2&amp;$A21,'EU2'!$D:$E,MATCH("HOME",'EU2'!$D$1:$E$1,0),0),"")&amp;IFERROR(VLOOKUP(KE$2&amp;$A21,'EUC2'!$C:$F,MATCH("AWAY",'EUC2'!$C$1:$F$1,0),0),"")&amp;IFERROR(VLOOKUP(KE$2&amp;$A21,'EUC2'!$D:$E,MATCH("HOME",'EUC2'!$D$1:$E$1,0),0),"")</f>
        <v/>
      </c>
      <c r="KF21" s="25" t="str">
        <f>IFERROR(VLOOKUP(KF$2&amp;$B21,'FPL FIX2'!$N$1:$Q$400,MATCH("HOME",'FPL FIX2'!$N$1:$Q$1,0),0),"")&amp;IFERROR(VLOOKUP(KF$2&amp;$B21,'FPL FIX2'!$O$1:$P$400,MATCH("AWAY",'FPL FIX2'!$O$1:$P$1,0),0),"")&amp;IFERROR(VLOOKUP(KF$2&amp;$A21,'FA2'!$A:$D,MATCH("AWAY",'FA2'!$A$1:$D$1,0),0),"")&amp;IFERROR(VLOOKUP(KF$2&amp;$A21,'FA2'!$B:$C,MATCH("HOME",'FA2'!$B$1:$C$1,0),0),"")&amp;IFERROR(VLOOKUP(KF$2&amp;$A21,'EFL2'!$A:$D,MATCH("AWAY",'EFL2'!$A$1:$D$1,0),0),"")&amp;IFERROR(VLOOKUP(KF$2&amp;$A21,'EFL2'!$B:$C,MATCH("HOME",'EFL2'!$B$1:$C$1,0),0),"")&amp;IFERROR(VLOOKUP(KF$2&amp;$A21,'UCL2'!$C:$F,MATCH("AWAY",'UCL2'!$C$1:$F$1,0),0),"")&amp;IFERROR(VLOOKUP(KF$2&amp;$A21,'UCL2'!$D:$E,MATCH("HOME",'UCL2'!$D$1:$E$1,0),0),"")&amp;IFERROR(VLOOKUP(KF$2&amp;$A21,'EU2'!$C:$F,MATCH("AWAY",'EU2'!$C$1:$F$1,0),0),"")&amp;IFERROR(VLOOKUP(KF$2&amp;$A21,'EU2'!$D:$E,MATCH("HOME",'EU2'!$D$1:$E$1,0),0),"")&amp;IFERROR(VLOOKUP(KF$2&amp;$A21,'EUC2'!$C:$F,MATCH("AWAY",'EUC2'!$C$1:$F$1,0),0),"")&amp;IFERROR(VLOOKUP(KF$2&amp;$A21,'EUC2'!$D:$E,MATCH("HOME",'EUC2'!$D$1:$E$1,0),0),"")</f>
        <v/>
      </c>
      <c r="KG21" s="25" t="str">
        <f>IFERROR(VLOOKUP(KG$2&amp;$B21,'FPL FIX2'!$N$1:$Q$400,MATCH("HOME",'FPL FIX2'!$N$1:$Q$1,0),0),"")&amp;IFERROR(VLOOKUP(KG$2&amp;$B21,'FPL FIX2'!$O$1:$P$400,MATCH("AWAY",'FPL FIX2'!$O$1:$P$1,0),0),"")&amp;IFERROR(VLOOKUP(KG$2&amp;$A21,'FA2'!$A:$D,MATCH("AWAY",'FA2'!$A$1:$D$1,0),0),"")&amp;IFERROR(VLOOKUP(KG$2&amp;$A21,'FA2'!$B:$C,MATCH("HOME",'FA2'!$B$1:$C$1,0),0),"")&amp;IFERROR(VLOOKUP(KG$2&amp;$A21,'EFL2'!$A:$D,MATCH("AWAY",'EFL2'!$A$1:$D$1,0),0),"")&amp;IFERROR(VLOOKUP(KG$2&amp;$A21,'EFL2'!$B:$C,MATCH("HOME",'EFL2'!$B$1:$C$1,0),0),"")&amp;IFERROR(VLOOKUP(KG$2&amp;$A21,'UCL2'!$C:$F,MATCH("AWAY",'UCL2'!$C$1:$F$1,0),0),"")&amp;IFERROR(VLOOKUP(KG$2&amp;$A21,'UCL2'!$D:$E,MATCH("HOME",'UCL2'!$D$1:$E$1,0),0),"")&amp;IFERROR(VLOOKUP(KG$2&amp;$A21,'EU2'!$C:$F,MATCH("AWAY",'EU2'!$C$1:$F$1,0),0),"")&amp;IFERROR(VLOOKUP(KG$2&amp;$A21,'EU2'!$D:$E,MATCH("HOME",'EU2'!$D$1:$E$1,0),0),"")&amp;IFERROR(VLOOKUP(KG$2&amp;$A21,'EUC2'!$C:$F,MATCH("AWAY",'EUC2'!$C$1:$F$1,0),0),"")&amp;IFERROR(VLOOKUP(KG$2&amp;$A21,'EUC2'!$D:$E,MATCH("HOME",'EUC2'!$D$1:$E$1,0),0),"")</f>
        <v/>
      </c>
      <c r="KH21" s="25" t="str">
        <f>IFERROR(VLOOKUP(KH$2&amp;$B21,'FPL FIX2'!$N$1:$Q$400,MATCH("HOME",'FPL FIX2'!$N$1:$Q$1,0),0),"")&amp;IFERROR(VLOOKUP(KH$2&amp;$B21,'FPL FIX2'!$O$1:$P$400,MATCH("AWAY",'FPL FIX2'!$O$1:$P$1,0),0),"")&amp;IFERROR(VLOOKUP(KH$2&amp;$A21,'FA2'!$A:$D,MATCH("AWAY",'FA2'!$A$1:$D$1,0),0),"")&amp;IFERROR(VLOOKUP(KH$2&amp;$A21,'FA2'!$B:$C,MATCH("HOME",'FA2'!$B$1:$C$1,0),0),"")&amp;IFERROR(VLOOKUP(KH$2&amp;$A21,'EFL2'!$A:$D,MATCH("AWAY",'EFL2'!$A$1:$D$1,0),0),"")&amp;IFERROR(VLOOKUP(KH$2&amp;$A21,'EFL2'!$B:$C,MATCH("HOME",'EFL2'!$B$1:$C$1,0),0),"")&amp;IFERROR(VLOOKUP(KH$2&amp;$A21,'UCL2'!$C:$F,MATCH("AWAY",'UCL2'!$C$1:$F$1,0),0),"")&amp;IFERROR(VLOOKUP(KH$2&amp;$A21,'UCL2'!$D:$E,MATCH("HOME",'UCL2'!$D$1:$E$1,0),0),"")&amp;IFERROR(VLOOKUP(KH$2&amp;$A21,'EU2'!$C:$F,MATCH("AWAY",'EU2'!$C$1:$F$1,0),0),"")&amp;IFERROR(VLOOKUP(KH$2&amp;$A21,'EU2'!$D:$E,MATCH("HOME",'EU2'!$D$1:$E$1,0),0),"")&amp;IFERROR(VLOOKUP(KH$2&amp;$A21,'EUC2'!$C:$F,MATCH("AWAY",'EUC2'!$C$1:$F$1,0),0),"")&amp;IFERROR(VLOOKUP(KH$2&amp;$A21,'EUC2'!$D:$E,MATCH("HOME",'EUC2'!$D$1:$E$1,0),0),"")</f>
        <v/>
      </c>
      <c r="KI21" s="25" t="str">
        <f>IFERROR(VLOOKUP(KI$2&amp;$B21,'FPL FIX2'!$N$1:$Q$400,MATCH("HOME",'FPL FIX2'!$N$1:$Q$1,0),0),"")&amp;IFERROR(VLOOKUP(KI$2&amp;$B21,'FPL FIX2'!$O$1:$P$400,MATCH("AWAY",'FPL FIX2'!$O$1:$P$1,0),0),"")&amp;IFERROR(VLOOKUP(KI$2&amp;$A21,'FA2'!$A:$D,MATCH("AWAY",'FA2'!$A$1:$D$1,0),0),"")&amp;IFERROR(VLOOKUP(KI$2&amp;$A21,'FA2'!$B:$C,MATCH("HOME",'FA2'!$B$1:$C$1,0),0),"")&amp;IFERROR(VLOOKUP(KI$2&amp;$A21,'EFL2'!$A:$D,MATCH("AWAY",'EFL2'!$A$1:$D$1,0),0),"")&amp;IFERROR(VLOOKUP(KI$2&amp;$A21,'EFL2'!$B:$C,MATCH("HOME",'EFL2'!$B$1:$C$1,0),0),"")&amp;IFERROR(VLOOKUP(KI$2&amp;$A21,'UCL2'!$C:$F,MATCH("AWAY",'UCL2'!$C$1:$F$1,0),0),"")&amp;IFERROR(VLOOKUP(KI$2&amp;$A21,'UCL2'!$D:$E,MATCH("HOME",'UCL2'!$D$1:$E$1,0),0),"")&amp;IFERROR(VLOOKUP(KI$2&amp;$A21,'EU2'!$C:$F,MATCH("AWAY",'EU2'!$C$1:$F$1,0),0),"")&amp;IFERROR(VLOOKUP(KI$2&amp;$A21,'EU2'!$D:$E,MATCH("HOME",'EU2'!$D$1:$E$1,0),0),"")&amp;IFERROR(VLOOKUP(KI$2&amp;$A21,'EUC2'!$C:$F,MATCH("AWAY",'EUC2'!$C$1:$F$1,0),0),"")&amp;IFERROR(VLOOKUP(KI$2&amp;$A21,'EUC2'!$D:$E,MATCH("HOME",'EUC2'!$D$1:$E$1,0),0),"")</f>
        <v>BRE</v>
      </c>
      <c r="KJ21" s="25" t="str">
        <f>IFERROR(VLOOKUP(KJ$2&amp;$B21,'FPL FIX2'!$N$1:$Q$400,MATCH("HOME",'FPL FIX2'!$N$1:$Q$1,0),0),"")&amp;IFERROR(VLOOKUP(KJ$2&amp;$B21,'FPL FIX2'!$O$1:$P$400,MATCH("AWAY",'FPL FIX2'!$O$1:$P$1,0),0),"")&amp;IFERROR(VLOOKUP(KJ$2&amp;$A21,'FA2'!$A:$D,MATCH("AWAY",'FA2'!$A$1:$D$1,0),0),"")&amp;IFERROR(VLOOKUP(KJ$2&amp;$A21,'FA2'!$B:$C,MATCH("HOME",'FA2'!$B$1:$C$1,0),0),"")&amp;IFERROR(VLOOKUP(KJ$2&amp;$A21,'EFL2'!$A:$D,MATCH("AWAY",'EFL2'!$A$1:$D$1,0),0),"")&amp;IFERROR(VLOOKUP(KJ$2&amp;$A21,'EFL2'!$B:$C,MATCH("HOME",'EFL2'!$B$1:$C$1,0),0),"")&amp;IFERROR(VLOOKUP(KJ$2&amp;$A21,'UCL2'!$C:$F,MATCH("AWAY",'UCL2'!$C$1:$F$1,0),0),"")&amp;IFERROR(VLOOKUP(KJ$2&amp;$A21,'UCL2'!$D:$E,MATCH("HOME",'UCL2'!$D$1:$E$1,0),0),"")&amp;IFERROR(VLOOKUP(KJ$2&amp;$A21,'EU2'!$C:$F,MATCH("AWAY",'EU2'!$C$1:$F$1,0),0),"")&amp;IFERROR(VLOOKUP(KJ$2&amp;$A21,'EU2'!$D:$E,MATCH("HOME",'EU2'!$D$1:$E$1,0),0),"")&amp;IFERROR(VLOOKUP(KJ$2&amp;$A21,'EUC2'!$C:$F,MATCH("AWAY",'EUC2'!$C$1:$F$1,0),0),"")&amp;IFERROR(VLOOKUP(KJ$2&amp;$A21,'EUC2'!$D:$E,MATCH("HOME",'EUC2'!$D$1:$E$1,0),0),"")</f>
        <v/>
      </c>
      <c r="KK21" s="25" t="str">
        <f>IFERROR(VLOOKUP(KK$2&amp;$B21,'FPL FIX2'!$N$1:$Q$400,MATCH("HOME",'FPL FIX2'!$N$1:$Q$1,0),0),"")&amp;IFERROR(VLOOKUP(KK$2&amp;$B21,'FPL FIX2'!$O$1:$P$400,MATCH("AWAY",'FPL FIX2'!$O$1:$P$1,0),0),"")&amp;IFERROR(VLOOKUP(KK$2&amp;$A21,'FA2'!$A:$D,MATCH("AWAY",'FA2'!$A$1:$D$1,0),0),"")&amp;IFERROR(VLOOKUP(KK$2&amp;$A21,'FA2'!$B:$C,MATCH("HOME",'FA2'!$B$1:$C$1,0),0),"")&amp;IFERROR(VLOOKUP(KK$2&amp;$A21,'EFL2'!$A:$D,MATCH("AWAY",'EFL2'!$A$1:$D$1,0),0),"")&amp;IFERROR(VLOOKUP(KK$2&amp;$A21,'EFL2'!$B:$C,MATCH("HOME",'EFL2'!$B$1:$C$1,0),0),"")&amp;IFERROR(VLOOKUP(KK$2&amp;$A21,'UCL2'!$C:$F,MATCH("AWAY",'UCL2'!$C$1:$F$1,0),0),"")&amp;IFERROR(VLOOKUP(KK$2&amp;$A21,'UCL2'!$D:$E,MATCH("HOME",'UCL2'!$D$1:$E$1,0),0),"")&amp;IFERROR(VLOOKUP(KK$2&amp;$A21,'EU2'!$C:$F,MATCH("AWAY",'EU2'!$C$1:$F$1,0),0),"")&amp;IFERROR(VLOOKUP(KK$2&amp;$A21,'EU2'!$D:$E,MATCH("HOME",'EU2'!$D$1:$E$1,0),0),"")&amp;IFERROR(VLOOKUP(KK$2&amp;$A21,'EUC2'!$C:$F,MATCH("AWAY",'EUC2'!$C$1:$F$1,0),0),"")&amp;IFERROR(VLOOKUP(KK$2&amp;$A21,'EUC2'!$D:$E,MATCH("HOME",'EUC2'!$D$1:$E$1,0),0),"")</f>
        <v/>
      </c>
      <c r="KL21" s="25" t="str">
        <f>IFERROR(VLOOKUP(KL$2&amp;$B21,'FPL FIX2'!$N$1:$Q$400,MATCH("HOME",'FPL FIX2'!$N$1:$Q$1,0),0),"")&amp;IFERROR(VLOOKUP(KL$2&amp;$B21,'FPL FIX2'!$O$1:$P$400,MATCH("AWAY",'FPL FIX2'!$O$1:$P$1,0),0),"")&amp;IFERROR(VLOOKUP(KL$2&amp;$A21,'FA2'!$A:$D,MATCH("AWAY",'FA2'!$A$1:$D$1,0),0),"")&amp;IFERROR(VLOOKUP(KL$2&amp;$A21,'FA2'!$B:$C,MATCH("HOME",'FA2'!$B$1:$C$1,0),0),"")&amp;IFERROR(VLOOKUP(KL$2&amp;$A21,'EFL2'!$A:$D,MATCH("AWAY",'EFL2'!$A$1:$D$1,0),0),"")&amp;IFERROR(VLOOKUP(KL$2&amp;$A21,'EFL2'!$B:$C,MATCH("HOME",'EFL2'!$B$1:$C$1,0),0),"")&amp;IFERROR(VLOOKUP(KL$2&amp;$A21,'UCL2'!$C:$F,MATCH("AWAY",'UCL2'!$C$1:$F$1,0),0),"")&amp;IFERROR(VLOOKUP(KL$2&amp;$A21,'UCL2'!$D:$E,MATCH("HOME",'UCL2'!$D$1:$E$1,0),0),"")&amp;IFERROR(VLOOKUP(KL$2&amp;$A21,'EU2'!$C:$F,MATCH("AWAY",'EU2'!$C$1:$F$1,0),0),"")&amp;IFERROR(VLOOKUP(KL$2&amp;$A21,'EU2'!$D:$E,MATCH("HOME",'EU2'!$D$1:$E$1,0),0),"")&amp;IFERROR(VLOOKUP(KL$2&amp;$A21,'EUC2'!$C:$F,MATCH("AWAY",'EUC2'!$C$1:$F$1,0),0),"")&amp;IFERROR(VLOOKUP(KL$2&amp;$A21,'EUC2'!$D:$E,MATCH("HOME",'EUC2'!$D$1:$E$1,0),0),"")</f>
        <v/>
      </c>
      <c r="KM21" s="25" t="str">
        <f>IFERROR(VLOOKUP(KM$2&amp;$B21,'FPL FIX2'!$N$1:$Q$400,MATCH("HOME",'FPL FIX2'!$N$1:$Q$1,0),0),"")&amp;IFERROR(VLOOKUP(KM$2&amp;$B21,'FPL FIX2'!$O$1:$P$400,MATCH("AWAY",'FPL FIX2'!$O$1:$P$1,0),0),"")&amp;IFERROR(VLOOKUP(KM$2&amp;$A21,'FA2'!$A:$D,MATCH("AWAY",'FA2'!$A$1:$D$1,0),0),"")&amp;IFERROR(VLOOKUP(KM$2&amp;$A21,'FA2'!$B:$C,MATCH("HOME",'FA2'!$B$1:$C$1,0),0),"")&amp;IFERROR(VLOOKUP(KM$2&amp;$A21,'EFL2'!$A:$D,MATCH("AWAY",'EFL2'!$A$1:$D$1,0),0),"")&amp;IFERROR(VLOOKUP(KM$2&amp;$A21,'EFL2'!$B:$C,MATCH("HOME",'EFL2'!$B$1:$C$1,0),0),"")&amp;IFERROR(VLOOKUP(KM$2&amp;$A21,'UCL2'!$C:$F,MATCH("AWAY",'UCL2'!$C$1:$F$1,0),0),"")&amp;IFERROR(VLOOKUP(KM$2&amp;$A21,'UCL2'!$D:$E,MATCH("HOME",'UCL2'!$D$1:$E$1,0),0),"")&amp;IFERROR(VLOOKUP(KM$2&amp;$A21,'EU2'!$C:$F,MATCH("AWAY",'EU2'!$C$1:$F$1,0),0),"")&amp;IFERROR(VLOOKUP(KM$2&amp;$A21,'EU2'!$D:$E,MATCH("HOME",'EU2'!$D$1:$E$1,0),0),"")&amp;IFERROR(VLOOKUP(KM$2&amp;$A21,'EUC2'!$C:$F,MATCH("AWAY",'EUC2'!$C$1:$F$1,0),0),"")&amp;IFERROR(VLOOKUP(KM$2&amp;$A21,'EUC2'!$D:$E,MATCH("HOME",'EUC2'!$D$1:$E$1,0),0),"")</f>
        <v/>
      </c>
      <c r="KN21" s="25" t="str">
        <f>IFERROR(VLOOKUP(KN$2&amp;$B21,'FPL FIX2'!$N$1:$Q$400,MATCH("HOME",'FPL FIX2'!$N$1:$Q$1,0),0),"")&amp;IFERROR(VLOOKUP(KN$2&amp;$B21,'FPL FIX2'!$O$1:$P$400,MATCH("AWAY",'FPL FIX2'!$O$1:$P$1,0),0),"")&amp;IFERROR(VLOOKUP(KN$2&amp;$A21,'FA2'!$A:$D,MATCH("AWAY",'FA2'!$A$1:$D$1,0),0),"")&amp;IFERROR(VLOOKUP(KN$2&amp;$A21,'FA2'!$B:$C,MATCH("HOME",'FA2'!$B$1:$C$1,0),0),"")&amp;IFERROR(VLOOKUP(KN$2&amp;$A21,'EFL2'!$A:$D,MATCH("AWAY",'EFL2'!$A$1:$D$1,0),0),"")&amp;IFERROR(VLOOKUP(KN$2&amp;$A21,'EFL2'!$B:$C,MATCH("HOME",'EFL2'!$B$1:$C$1,0),0),"")&amp;IFERROR(VLOOKUP(KN$2&amp;$A21,'UCL2'!$C:$F,MATCH("AWAY",'UCL2'!$C$1:$F$1,0),0),"")&amp;IFERROR(VLOOKUP(KN$2&amp;$A21,'UCL2'!$D:$E,MATCH("HOME",'UCL2'!$D$1:$E$1,0),0),"")&amp;IFERROR(VLOOKUP(KN$2&amp;$A21,'EU2'!$C:$F,MATCH("AWAY",'EU2'!$C$1:$F$1,0),0),"")&amp;IFERROR(VLOOKUP(KN$2&amp;$A21,'EU2'!$D:$E,MATCH("HOME",'EU2'!$D$1:$E$1,0),0),"")&amp;IFERROR(VLOOKUP(KN$2&amp;$A21,'EUC2'!$C:$F,MATCH("AWAY",'EUC2'!$C$1:$F$1,0),0),"")&amp;IFERROR(VLOOKUP(KN$2&amp;$A21,'EUC2'!$D:$E,MATCH("HOME",'EUC2'!$D$1:$E$1,0),0),"")</f>
        <v/>
      </c>
      <c r="KO21" s="25" t="str">
        <f>IFERROR(VLOOKUP(KO$2&amp;$B21,'FPL FIX2'!$N$1:$Q$400,MATCH("HOME",'FPL FIX2'!$N$1:$Q$1,0),0),"")&amp;IFERROR(VLOOKUP(KO$2&amp;$B21,'FPL FIX2'!$O$1:$P$400,MATCH("AWAY",'FPL FIX2'!$O$1:$P$1,0),0),"")&amp;IFERROR(VLOOKUP(KO$2&amp;$A21,'FA2'!$A:$D,MATCH("AWAY",'FA2'!$A$1:$D$1,0),0),"")&amp;IFERROR(VLOOKUP(KO$2&amp;$A21,'FA2'!$B:$C,MATCH("HOME",'FA2'!$B$1:$C$1,0),0),"")&amp;IFERROR(VLOOKUP(KO$2&amp;$A21,'EFL2'!$A:$D,MATCH("AWAY",'EFL2'!$A$1:$D$1,0),0),"")&amp;IFERROR(VLOOKUP(KO$2&amp;$A21,'EFL2'!$B:$C,MATCH("HOME",'EFL2'!$B$1:$C$1,0),0),"")&amp;IFERROR(VLOOKUP(KO$2&amp;$A21,'UCL2'!$C:$F,MATCH("AWAY",'UCL2'!$C$1:$F$1,0),0),"")&amp;IFERROR(VLOOKUP(KO$2&amp;$A21,'UCL2'!$D:$E,MATCH("HOME",'UCL2'!$D$1:$E$1,0),0),"")&amp;IFERROR(VLOOKUP(KO$2&amp;$A21,'EU2'!$C:$F,MATCH("AWAY",'EU2'!$C$1:$F$1,0),0),"")&amp;IFERROR(VLOOKUP(KO$2&amp;$A21,'EU2'!$D:$E,MATCH("HOME",'EU2'!$D$1:$E$1,0),0),"")&amp;IFERROR(VLOOKUP(KO$2&amp;$A21,'EUC2'!$C:$F,MATCH("AWAY",'EUC2'!$C$1:$F$1,0),0),"")&amp;IFERROR(VLOOKUP(KO$2&amp;$A21,'EUC2'!$D:$E,MATCH("HOME",'EUC2'!$D$1:$E$1,0),0),"")</f>
        <v/>
      </c>
      <c r="KP21" s="25" t="str">
        <f>IFERROR(VLOOKUP(KP$2&amp;$B21,'FPL FIX2'!$N$1:$Q$400,MATCH("HOME",'FPL FIX2'!$N$1:$Q$1,0),0),"")&amp;IFERROR(VLOOKUP(KP$2&amp;$B21,'FPL FIX2'!$O$1:$P$400,MATCH("AWAY",'FPL FIX2'!$O$1:$P$1,0),0),"")&amp;IFERROR(VLOOKUP(KP$2&amp;$A21,'FA2'!$A:$D,MATCH("AWAY",'FA2'!$A$1:$D$1,0),0),"")&amp;IFERROR(VLOOKUP(KP$2&amp;$A21,'FA2'!$B:$C,MATCH("HOME",'FA2'!$B$1:$C$1,0),0),"")&amp;IFERROR(VLOOKUP(KP$2&amp;$A21,'EFL2'!$A:$D,MATCH("AWAY",'EFL2'!$A$1:$D$1,0),0),"")&amp;IFERROR(VLOOKUP(KP$2&amp;$A21,'EFL2'!$B:$C,MATCH("HOME",'EFL2'!$B$1:$C$1,0),0),"")&amp;IFERROR(VLOOKUP(KP$2&amp;$A21,'UCL2'!$C:$F,MATCH("AWAY",'UCL2'!$C$1:$F$1,0),0),"")&amp;IFERROR(VLOOKUP(KP$2&amp;$A21,'UCL2'!$D:$E,MATCH("HOME",'UCL2'!$D$1:$E$1,0),0),"")&amp;IFERROR(VLOOKUP(KP$2&amp;$A21,'EU2'!$C:$F,MATCH("AWAY",'EU2'!$C$1:$F$1,0),0),"")&amp;IFERROR(VLOOKUP(KP$2&amp;$A21,'EU2'!$D:$E,MATCH("HOME",'EU2'!$D$1:$E$1,0),0),"")&amp;IFERROR(VLOOKUP(KP$2&amp;$A21,'EUC2'!$C:$F,MATCH("AWAY",'EUC2'!$C$1:$F$1,0),0),"")&amp;IFERROR(VLOOKUP(KP$2&amp;$A21,'EUC2'!$D:$E,MATCH("HOME",'EUC2'!$D$1:$E$1,0),0),"")</f>
        <v/>
      </c>
      <c r="KQ21" s="25" t="str">
        <f>IFERROR(VLOOKUP(KQ$2&amp;$B21,'FPL FIX2'!$N$1:$Q$400,MATCH("HOME",'FPL FIX2'!$N$1:$Q$1,0),0),"")&amp;IFERROR(VLOOKUP(KQ$2&amp;$B21,'FPL FIX2'!$O$1:$P$400,MATCH("AWAY",'FPL FIX2'!$O$1:$P$1,0),0),"")&amp;IFERROR(VLOOKUP(KQ$2&amp;$A21,'FA2'!$A:$D,MATCH("AWAY",'FA2'!$A$1:$D$1,0),0),"")&amp;IFERROR(VLOOKUP(KQ$2&amp;$A21,'FA2'!$B:$C,MATCH("HOME",'FA2'!$B$1:$C$1,0),0),"")&amp;IFERROR(VLOOKUP(KQ$2&amp;$A21,'EFL2'!$A:$D,MATCH("AWAY",'EFL2'!$A$1:$D$1,0),0),"")&amp;IFERROR(VLOOKUP(KQ$2&amp;$A21,'EFL2'!$B:$C,MATCH("HOME",'EFL2'!$B$1:$C$1,0),0),"")&amp;IFERROR(VLOOKUP(KQ$2&amp;$A21,'UCL2'!$C:$F,MATCH("AWAY",'UCL2'!$C$1:$F$1,0),0),"")&amp;IFERROR(VLOOKUP(KQ$2&amp;$A21,'UCL2'!$D:$E,MATCH("HOME",'UCL2'!$D$1:$E$1,0),0),"")&amp;IFERROR(VLOOKUP(KQ$2&amp;$A21,'EU2'!$C:$F,MATCH("AWAY",'EU2'!$C$1:$F$1,0),0),"")&amp;IFERROR(VLOOKUP(KQ$2&amp;$A21,'EU2'!$D:$E,MATCH("HOME",'EU2'!$D$1:$E$1,0),0),"")&amp;IFERROR(VLOOKUP(KQ$2&amp;$A21,'EUC2'!$C:$F,MATCH("AWAY",'EUC2'!$C$1:$F$1,0),0),"")&amp;IFERROR(VLOOKUP(KQ$2&amp;$A21,'EUC2'!$D:$E,MATCH("HOME",'EUC2'!$D$1:$E$1,0),0),"")</f>
        <v>lee</v>
      </c>
      <c r="KR21" s="25" t="str">
        <f>IFERROR(VLOOKUP(KR$2&amp;$B21,'FPL FIX2'!$N$1:$Q$400,MATCH("HOME",'FPL FIX2'!$N$1:$Q$1,0),0),"")&amp;IFERROR(VLOOKUP(KR$2&amp;$B21,'FPL FIX2'!$O$1:$P$400,MATCH("AWAY",'FPL FIX2'!$O$1:$P$1,0),0),"")&amp;IFERROR(VLOOKUP(KR$2&amp;$A21,'FA2'!$A:$D,MATCH("AWAY",'FA2'!$A$1:$D$1,0),0),"")&amp;IFERROR(VLOOKUP(KR$2&amp;$A21,'FA2'!$B:$C,MATCH("HOME",'FA2'!$B$1:$C$1,0),0),"")&amp;IFERROR(VLOOKUP(KR$2&amp;$A21,'EFL2'!$A:$D,MATCH("AWAY",'EFL2'!$A$1:$D$1,0),0),"")&amp;IFERROR(VLOOKUP(KR$2&amp;$A21,'EFL2'!$B:$C,MATCH("HOME",'EFL2'!$B$1:$C$1,0),0),"")&amp;IFERROR(VLOOKUP(KR$2&amp;$A21,'UCL2'!$C:$F,MATCH("AWAY",'UCL2'!$C$1:$F$1,0),0),"")&amp;IFERROR(VLOOKUP(KR$2&amp;$A21,'UCL2'!$D:$E,MATCH("HOME",'UCL2'!$D$1:$E$1,0),0),"")&amp;IFERROR(VLOOKUP(KR$2&amp;$A21,'EU2'!$C:$F,MATCH("AWAY",'EU2'!$C$1:$F$1,0),0),"")&amp;IFERROR(VLOOKUP(KR$2&amp;$A21,'EU2'!$D:$E,MATCH("HOME",'EU2'!$D$1:$E$1,0),0),"")&amp;IFERROR(VLOOKUP(KR$2&amp;$A21,'EUC2'!$C:$F,MATCH("AWAY",'EUC2'!$C$1:$F$1,0),0),"")&amp;IFERROR(VLOOKUP(KR$2&amp;$A21,'EUC2'!$D:$E,MATCH("HOME",'EUC2'!$D$1:$E$1,0),0),"")</f>
        <v/>
      </c>
      <c r="KS21" s="25" t="str">
        <f>IFERROR(VLOOKUP(KS$2&amp;$B21,'FPL FIX2'!$N$1:$Q$400,MATCH("HOME",'FPL FIX2'!$N$1:$Q$1,0),0),"")&amp;IFERROR(VLOOKUP(KS$2&amp;$B21,'FPL FIX2'!$O$1:$P$400,MATCH("AWAY",'FPL FIX2'!$O$1:$P$1,0),0),"")&amp;IFERROR(VLOOKUP(KS$2&amp;$A21,'FA2'!$A:$D,MATCH("AWAY",'FA2'!$A$1:$D$1,0),0),"")&amp;IFERROR(VLOOKUP(KS$2&amp;$A21,'FA2'!$B:$C,MATCH("HOME",'FA2'!$B$1:$C$1,0),0),"")&amp;IFERROR(VLOOKUP(KS$2&amp;$A21,'EFL2'!$A:$D,MATCH("AWAY",'EFL2'!$A$1:$D$1,0),0),"")&amp;IFERROR(VLOOKUP(KS$2&amp;$A21,'EFL2'!$B:$C,MATCH("HOME",'EFL2'!$B$1:$C$1,0),0),"")&amp;IFERROR(VLOOKUP(KS$2&amp;$A21,'UCL2'!$C:$F,MATCH("AWAY",'UCL2'!$C$1:$F$1,0),0),"")&amp;IFERROR(VLOOKUP(KS$2&amp;$A21,'UCL2'!$D:$E,MATCH("HOME",'UCL2'!$D$1:$E$1,0),0),"")&amp;IFERROR(VLOOKUP(KS$2&amp;$A21,'EU2'!$C:$F,MATCH("AWAY",'EU2'!$C$1:$F$1,0),0),"")&amp;IFERROR(VLOOKUP(KS$2&amp;$A21,'EU2'!$D:$E,MATCH("HOME",'EU2'!$D$1:$E$1,0),0),"")&amp;IFERROR(VLOOKUP(KS$2&amp;$A21,'EUC2'!$C:$F,MATCH("AWAY",'EUC2'!$C$1:$F$1,0),0),"")&amp;IFERROR(VLOOKUP(KS$2&amp;$A21,'EUC2'!$D:$E,MATCH("HOME",'EUC2'!$D$1:$E$1,0),0),"")</f>
        <v/>
      </c>
      <c r="KT21" s="25" t="str">
        <f>IFERROR(VLOOKUP(KT$2&amp;$B21,'FPL FIX2'!$N$1:$Q$400,MATCH("HOME",'FPL FIX2'!$N$1:$Q$1,0),0),"")&amp;IFERROR(VLOOKUP(KT$2&amp;$B21,'FPL FIX2'!$O$1:$P$400,MATCH("AWAY",'FPL FIX2'!$O$1:$P$1,0),0),"")&amp;IFERROR(VLOOKUP(KT$2&amp;$A21,'FA2'!$A:$D,MATCH("AWAY",'FA2'!$A$1:$D$1,0),0),"")&amp;IFERROR(VLOOKUP(KT$2&amp;$A21,'FA2'!$B:$C,MATCH("HOME",'FA2'!$B$1:$C$1,0),0),"")&amp;IFERROR(VLOOKUP(KT$2&amp;$A21,'EFL2'!$A:$D,MATCH("AWAY",'EFL2'!$A$1:$D$1,0),0),"")&amp;IFERROR(VLOOKUP(KT$2&amp;$A21,'EFL2'!$B:$C,MATCH("HOME",'EFL2'!$B$1:$C$1,0),0),"")&amp;IFERROR(VLOOKUP(KT$2&amp;$A21,'UCL2'!$C:$F,MATCH("AWAY",'UCL2'!$C$1:$F$1,0),0),"")&amp;IFERROR(VLOOKUP(KT$2&amp;$A21,'UCL2'!$D:$E,MATCH("HOME",'UCL2'!$D$1:$E$1,0),0),"")&amp;IFERROR(VLOOKUP(KT$2&amp;$A21,'EU2'!$C:$F,MATCH("AWAY",'EU2'!$C$1:$F$1,0),0),"")&amp;IFERROR(VLOOKUP(KT$2&amp;$A21,'EU2'!$D:$E,MATCH("HOME",'EU2'!$D$1:$E$1,0),0),"")&amp;IFERROR(VLOOKUP(KT$2&amp;$A21,'EUC2'!$C:$F,MATCH("AWAY",'EUC2'!$C$1:$F$1,0),0),"")&amp;IFERROR(VLOOKUP(KT$2&amp;$A21,'EUC2'!$D:$E,MATCH("HOME",'EUC2'!$D$1:$E$1,0),0),"")</f>
        <v/>
      </c>
      <c r="KU21" s="25" t="str">
        <f>IFERROR(VLOOKUP(KU$2&amp;$B21,'FPL FIX2'!$N$1:$Q$400,MATCH("HOME",'FPL FIX2'!$N$1:$Q$1,0),0),"")&amp;IFERROR(VLOOKUP(KU$2&amp;$B21,'FPL FIX2'!$O$1:$P$400,MATCH("AWAY",'FPL FIX2'!$O$1:$P$1,0),0),"")&amp;IFERROR(VLOOKUP(KU$2&amp;$A21,'FA2'!$A:$D,MATCH("AWAY",'FA2'!$A$1:$D$1,0),0),"")&amp;IFERROR(VLOOKUP(KU$2&amp;$A21,'FA2'!$B:$C,MATCH("HOME",'FA2'!$B$1:$C$1,0),0),"")&amp;IFERROR(VLOOKUP(KU$2&amp;$A21,'EFL2'!$A:$D,MATCH("AWAY",'EFL2'!$A$1:$D$1,0),0),"")&amp;IFERROR(VLOOKUP(KU$2&amp;$A21,'EFL2'!$B:$C,MATCH("HOME",'EFL2'!$B$1:$C$1,0),0),"")&amp;IFERROR(VLOOKUP(KU$2&amp;$A21,'UCL2'!$C:$F,MATCH("AWAY",'UCL2'!$C$1:$F$1,0),0),"")&amp;IFERROR(VLOOKUP(KU$2&amp;$A21,'UCL2'!$D:$E,MATCH("HOME",'UCL2'!$D$1:$E$1,0),0),"")&amp;IFERROR(VLOOKUP(KU$2&amp;$A21,'EU2'!$C:$F,MATCH("AWAY",'EU2'!$C$1:$F$1,0),0),"")&amp;IFERROR(VLOOKUP(KU$2&amp;$A21,'EU2'!$D:$E,MATCH("HOME",'EU2'!$D$1:$E$1,0),0),"")&amp;IFERROR(VLOOKUP(KU$2&amp;$A21,'EUC2'!$C:$F,MATCH("AWAY",'EUC2'!$C$1:$F$1,0),0),"")&amp;IFERROR(VLOOKUP(KU$2&amp;$A21,'EUC2'!$D:$E,MATCH("HOME",'EUC2'!$D$1:$E$1,0),0),"")</f>
        <v/>
      </c>
      <c r="KV21" s="25" t="str">
        <f>IFERROR(VLOOKUP(KV$2&amp;$B21,'FPL FIX2'!$N$1:$Q$400,MATCH("HOME",'FPL FIX2'!$N$1:$Q$1,0),0),"")&amp;IFERROR(VLOOKUP(KV$2&amp;$B21,'FPL FIX2'!$O$1:$P$400,MATCH("AWAY",'FPL FIX2'!$O$1:$P$1,0),0),"")&amp;IFERROR(VLOOKUP(KV$2&amp;$A21,'FA2'!$A:$D,MATCH("AWAY",'FA2'!$A$1:$D$1,0),0),"")&amp;IFERROR(VLOOKUP(KV$2&amp;$A21,'FA2'!$B:$C,MATCH("HOME",'FA2'!$B$1:$C$1,0),0),"")&amp;IFERROR(VLOOKUP(KV$2&amp;$A21,'EFL2'!$A:$D,MATCH("AWAY",'EFL2'!$A$1:$D$1,0),0),"")&amp;IFERROR(VLOOKUP(KV$2&amp;$A21,'EFL2'!$B:$C,MATCH("HOME",'EFL2'!$B$1:$C$1,0),0),"")&amp;IFERROR(VLOOKUP(KV$2&amp;$A21,'UCL2'!$C:$F,MATCH("AWAY",'UCL2'!$C$1:$F$1,0),0),"")&amp;IFERROR(VLOOKUP(KV$2&amp;$A21,'UCL2'!$D:$E,MATCH("HOME",'UCL2'!$D$1:$E$1,0),0),"")&amp;IFERROR(VLOOKUP(KV$2&amp;$A21,'EU2'!$C:$F,MATCH("AWAY",'EU2'!$C$1:$F$1,0),0),"")&amp;IFERROR(VLOOKUP(KV$2&amp;$A21,'EU2'!$D:$E,MATCH("HOME",'EU2'!$D$1:$E$1,0),0),"")&amp;IFERROR(VLOOKUP(KV$2&amp;$A21,'EUC2'!$C:$F,MATCH("AWAY",'EUC2'!$C$1:$F$1,0),0),"")&amp;IFERROR(VLOOKUP(KV$2&amp;$A21,'EUC2'!$D:$E,MATCH("HOME",'EUC2'!$D$1:$E$1,0),0),"")</f>
        <v/>
      </c>
      <c r="KW21" s="25" t="str">
        <f>IFERROR(VLOOKUP(KW$2&amp;$B21,'FPL FIX2'!$N$1:$Q$400,MATCH("HOME",'FPL FIX2'!$N$1:$Q$1,0),0),"")&amp;IFERROR(VLOOKUP(KW$2&amp;$B21,'FPL FIX2'!$O$1:$P$400,MATCH("AWAY",'FPL FIX2'!$O$1:$P$1,0),0),"")&amp;IFERROR(VLOOKUP(KW$2&amp;$A21,'FA2'!$A:$D,MATCH("AWAY",'FA2'!$A$1:$D$1,0),0),"")&amp;IFERROR(VLOOKUP(KW$2&amp;$A21,'FA2'!$B:$C,MATCH("HOME",'FA2'!$B$1:$C$1,0),0),"")&amp;IFERROR(VLOOKUP(KW$2&amp;$A21,'EFL2'!$A:$D,MATCH("AWAY",'EFL2'!$A$1:$D$1,0),0),"")&amp;IFERROR(VLOOKUP(KW$2&amp;$A21,'EFL2'!$B:$C,MATCH("HOME",'EFL2'!$B$1:$C$1,0),0),"")&amp;IFERROR(VLOOKUP(KW$2&amp;$A21,'UCL2'!$C:$F,MATCH("AWAY",'UCL2'!$C$1:$F$1,0),0),"")&amp;IFERROR(VLOOKUP(KW$2&amp;$A21,'UCL2'!$D:$E,MATCH("HOME",'UCL2'!$D$1:$E$1,0),0),"")&amp;IFERROR(VLOOKUP(KW$2&amp;$A21,'EU2'!$C:$F,MATCH("AWAY",'EU2'!$C$1:$F$1,0),0),"")&amp;IFERROR(VLOOKUP(KW$2&amp;$A21,'EU2'!$D:$E,MATCH("HOME",'EU2'!$D$1:$E$1,0),0),"")&amp;IFERROR(VLOOKUP(KW$2&amp;$A21,'EUC2'!$C:$F,MATCH("AWAY",'EUC2'!$C$1:$F$1,0),0),"")&amp;IFERROR(VLOOKUP(KW$2&amp;$A21,'EUC2'!$D:$E,MATCH("HOME",'EUC2'!$D$1:$E$1,0),0),"")</f>
        <v/>
      </c>
      <c r="KX21" s="25" t="str">
        <f>IFERROR(VLOOKUP(KX$2&amp;$B21,'FPL FIX2'!$N$1:$Q$400,MATCH("HOME",'FPL FIX2'!$N$1:$Q$1,0),0),"")&amp;IFERROR(VLOOKUP(KX$2&amp;$B21,'FPL FIX2'!$O$1:$P$400,MATCH("AWAY",'FPL FIX2'!$O$1:$P$1,0),0),"")&amp;IFERROR(VLOOKUP(KX$2&amp;$A21,'FA2'!$A:$D,MATCH("AWAY",'FA2'!$A$1:$D$1,0),0),"")&amp;IFERROR(VLOOKUP(KX$2&amp;$A21,'FA2'!$B:$C,MATCH("HOME",'FA2'!$B$1:$C$1,0),0),"")&amp;IFERROR(VLOOKUP(KX$2&amp;$A21,'EFL2'!$A:$D,MATCH("AWAY",'EFL2'!$A$1:$D$1,0),0),"")&amp;IFERROR(VLOOKUP(KX$2&amp;$A21,'EFL2'!$B:$C,MATCH("HOME",'EFL2'!$B$1:$C$1,0),0),"")&amp;IFERROR(VLOOKUP(KX$2&amp;$A21,'UCL2'!$C:$F,MATCH("AWAY",'UCL2'!$C$1:$F$1,0),0),"")&amp;IFERROR(VLOOKUP(KX$2&amp;$A21,'UCL2'!$D:$E,MATCH("HOME",'UCL2'!$D$1:$E$1,0),0),"")&amp;IFERROR(VLOOKUP(KX$2&amp;$A21,'EU2'!$C:$F,MATCH("AWAY",'EU2'!$C$1:$F$1,0),0),"")&amp;IFERROR(VLOOKUP(KX$2&amp;$A21,'EU2'!$D:$E,MATCH("HOME",'EU2'!$D$1:$E$1,0),0),"")&amp;IFERROR(VLOOKUP(KX$2&amp;$A21,'EUC2'!$C:$F,MATCH("AWAY",'EUC2'!$C$1:$F$1,0),0),"")&amp;IFERROR(VLOOKUP(KX$2&amp;$A21,'EUC2'!$D:$E,MATCH("HOME",'EUC2'!$D$1:$E$1,0),0),"")</f>
        <v/>
      </c>
      <c r="KY21" s="25" t="str">
        <f>IFERROR(VLOOKUP(KY$2&amp;$B21,'FPL FIX2'!$N$1:$Q$400,MATCH("HOME",'FPL FIX2'!$N$1:$Q$1,0),0),"")&amp;IFERROR(VLOOKUP(KY$2&amp;$B21,'FPL FIX2'!$O$1:$P$400,MATCH("AWAY",'FPL FIX2'!$O$1:$P$1,0),0),"")&amp;IFERROR(VLOOKUP(KY$2&amp;$A21,'FA2'!$A:$D,MATCH("AWAY",'FA2'!$A$1:$D$1,0),0),"")&amp;IFERROR(VLOOKUP(KY$2&amp;$A21,'FA2'!$B:$C,MATCH("HOME",'FA2'!$B$1:$C$1,0),0),"")&amp;IFERROR(VLOOKUP(KY$2&amp;$A21,'EFL2'!$A:$D,MATCH("AWAY",'EFL2'!$A$1:$D$1,0),0),"")&amp;IFERROR(VLOOKUP(KY$2&amp;$A21,'EFL2'!$B:$C,MATCH("HOME",'EFL2'!$B$1:$C$1,0),0),"")&amp;IFERROR(VLOOKUP(KY$2&amp;$A21,'UCL2'!$C:$F,MATCH("AWAY",'UCL2'!$C$1:$F$1,0),0),"")&amp;IFERROR(VLOOKUP(KY$2&amp;$A21,'UCL2'!$D:$E,MATCH("HOME",'UCL2'!$D$1:$E$1,0),0),"")&amp;IFERROR(VLOOKUP(KY$2&amp;$A21,'EU2'!$C:$F,MATCH("AWAY",'EU2'!$C$1:$F$1,0),0),"")&amp;IFERROR(VLOOKUP(KY$2&amp;$A21,'EU2'!$D:$E,MATCH("HOME",'EU2'!$D$1:$E$1,0),0),"")&amp;IFERROR(VLOOKUP(KY$2&amp;$A21,'EUC2'!$C:$F,MATCH("AWAY",'EUC2'!$C$1:$F$1,0),0),"")&amp;IFERROR(VLOOKUP(KY$2&amp;$A21,'EUC2'!$D:$E,MATCH("HOME",'EUC2'!$D$1:$E$1,0),0),"")</f>
        <v/>
      </c>
      <c r="KZ21" s="25" t="str">
        <f>IFERROR(VLOOKUP(KZ$2&amp;$B21,'FPL FIX2'!$N$1:$Q$400,MATCH("HOME",'FPL FIX2'!$N$1:$Q$1,0),0),"")&amp;IFERROR(VLOOKUP(KZ$2&amp;$B21,'FPL FIX2'!$O$1:$P$400,MATCH("AWAY",'FPL FIX2'!$O$1:$P$1,0),0),"")&amp;IFERROR(VLOOKUP(KZ$2&amp;$A21,'FA2'!$A:$D,MATCH("AWAY",'FA2'!$A$1:$D$1,0),0),"")&amp;IFERROR(VLOOKUP(KZ$2&amp;$A21,'FA2'!$B:$C,MATCH("HOME",'FA2'!$B$1:$C$1,0),0),"")&amp;IFERROR(VLOOKUP(KZ$2&amp;$A21,'EFL2'!$A:$D,MATCH("AWAY",'EFL2'!$A$1:$D$1,0),0),"")&amp;IFERROR(VLOOKUP(KZ$2&amp;$A21,'EFL2'!$B:$C,MATCH("HOME",'EFL2'!$B$1:$C$1,0),0),"")&amp;IFERROR(VLOOKUP(KZ$2&amp;$A21,'UCL2'!$C:$F,MATCH("AWAY",'UCL2'!$C$1:$F$1,0),0),"")&amp;IFERROR(VLOOKUP(KZ$2&amp;$A21,'UCL2'!$D:$E,MATCH("HOME",'UCL2'!$D$1:$E$1,0),0),"")&amp;IFERROR(VLOOKUP(KZ$2&amp;$A21,'EU2'!$C:$F,MATCH("AWAY",'EU2'!$C$1:$F$1,0),0),"")&amp;IFERROR(VLOOKUP(KZ$2&amp;$A21,'EU2'!$D:$E,MATCH("HOME",'EU2'!$D$1:$E$1,0),0),"")&amp;IFERROR(VLOOKUP(KZ$2&amp;$A21,'EUC2'!$C:$F,MATCH("AWAY",'EUC2'!$C$1:$F$1,0),0),"")&amp;IFERROR(VLOOKUP(KZ$2&amp;$A21,'EUC2'!$D:$E,MATCH("HOME",'EUC2'!$D$1:$E$1,0),0),"")</f>
        <v/>
      </c>
      <c r="LA21" s="25" t="str">
        <f>IFERROR(VLOOKUP(LA$2&amp;$B21,'FPL FIX2'!$N$1:$Q$400,MATCH("HOME",'FPL FIX2'!$N$1:$Q$1,0),0),"")&amp;IFERROR(VLOOKUP(LA$2&amp;$B21,'FPL FIX2'!$O$1:$P$400,MATCH("AWAY",'FPL FIX2'!$O$1:$P$1,0),0),"")&amp;IFERROR(VLOOKUP(LA$2&amp;$A21,'FA2'!$A:$D,MATCH("AWAY",'FA2'!$A$1:$D$1,0),0),"")&amp;IFERROR(VLOOKUP(LA$2&amp;$A21,'FA2'!$B:$C,MATCH("HOME",'FA2'!$B$1:$C$1,0),0),"")&amp;IFERROR(VLOOKUP(LA$2&amp;$A21,'EFL2'!$A:$D,MATCH("AWAY",'EFL2'!$A$1:$D$1,0),0),"")&amp;IFERROR(VLOOKUP(LA$2&amp;$A21,'EFL2'!$B:$C,MATCH("HOME",'EFL2'!$B$1:$C$1,0),0),"")&amp;IFERROR(VLOOKUP(LA$2&amp;$A21,'UCL2'!$C:$F,MATCH("AWAY",'UCL2'!$C$1:$F$1,0),0),"")&amp;IFERROR(VLOOKUP(LA$2&amp;$A21,'UCL2'!$D:$E,MATCH("HOME",'UCL2'!$D$1:$E$1,0),0),"")&amp;IFERROR(VLOOKUP(LA$2&amp;$A21,'EU2'!$C:$F,MATCH("AWAY",'EU2'!$C$1:$F$1,0),0),"")&amp;IFERROR(VLOOKUP(LA$2&amp;$A21,'EU2'!$D:$E,MATCH("HOME",'EU2'!$D$1:$E$1,0),0),"")&amp;IFERROR(VLOOKUP(LA$2&amp;$A21,'EUC2'!$C:$F,MATCH("AWAY",'EUC2'!$C$1:$F$1,0),0),"")&amp;IFERROR(VLOOKUP(LA$2&amp;$A21,'EUC2'!$D:$E,MATCH("HOME",'EUC2'!$D$1:$E$1,0),0),"")</f>
        <v/>
      </c>
      <c r="LB21" s="25" t="str">
        <f>IFERROR(VLOOKUP(LB$2&amp;$B21,'FPL FIX2'!$N$1:$Q$400,MATCH("HOME",'FPL FIX2'!$N$1:$Q$1,0),0),"")&amp;IFERROR(VLOOKUP(LB$2&amp;$B21,'FPL FIX2'!$O$1:$P$400,MATCH("AWAY",'FPL FIX2'!$O$1:$P$1,0),0),"")&amp;IFERROR(VLOOKUP(LB$2&amp;$A21,'FA2'!$A:$D,MATCH("AWAY",'FA2'!$A$1:$D$1,0),0),"")&amp;IFERROR(VLOOKUP(LB$2&amp;$A21,'FA2'!$B:$C,MATCH("HOME",'FA2'!$B$1:$C$1,0),0),"")&amp;IFERROR(VLOOKUP(LB$2&amp;$A21,'EFL2'!$A:$D,MATCH("AWAY",'EFL2'!$A$1:$D$1,0),0),"")&amp;IFERROR(VLOOKUP(LB$2&amp;$A21,'EFL2'!$B:$C,MATCH("HOME",'EFL2'!$B$1:$C$1,0),0),"")&amp;IFERROR(VLOOKUP(LB$2&amp;$A21,'UCL2'!$C:$F,MATCH("AWAY",'UCL2'!$C$1:$F$1,0),0),"")&amp;IFERROR(VLOOKUP(LB$2&amp;$A21,'UCL2'!$D:$E,MATCH("HOME",'UCL2'!$D$1:$E$1,0),0),"")&amp;IFERROR(VLOOKUP(LB$2&amp;$A21,'EU2'!$C:$F,MATCH("AWAY",'EU2'!$C$1:$F$1,0),0),"")&amp;IFERROR(VLOOKUP(LB$2&amp;$A21,'EU2'!$D:$E,MATCH("HOME",'EU2'!$D$1:$E$1,0),0),"")&amp;IFERROR(VLOOKUP(LB$2&amp;$A21,'EUC2'!$C:$F,MATCH("AWAY",'EUC2'!$C$1:$F$1,0),0),"")&amp;IFERROR(VLOOKUP(LB$2&amp;$A21,'EUC2'!$D:$E,MATCH("HOME",'EUC2'!$D$1:$E$1,0),0),"")</f>
        <v/>
      </c>
      <c r="LC21" s="25" t="str">
        <f>IFERROR(VLOOKUP(LC$2&amp;$B21,'FPL FIX2'!$N$1:$Q$400,MATCH("HOME",'FPL FIX2'!$N$1:$Q$1,0),0),"")&amp;IFERROR(VLOOKUP(LC$2&amp;$B21,'FPL FIX2'!$O$1:$P$400,MATCH("AWAY",'FPL FIX2'!$O$1:$P$1,0),0),"")&amp;IFERROR(VLOOKUP(LC$2&amp;$A21,'FA2'!$A:$D,MATCH("AWAY",'FA2'!$A$1:$D$1,0),0),"")&amp;IFERROR(VLOOKUP(LC$2&amp;$A21,'FA2'!$B:$C,MATCH("HOME",'FA2'!$B$1:$C$1,0),0),"")&amp;IFERROR(VLOOKUP(LC$2&amp;$A21,'EFL2'!$A:$D,MATCH("AWAY",'EFL2'!$A$1:$D$1,0),0),"")&amp;IFERROR(VLOOKUP(LC$2&amp;$A21,'EFL2'!$B:$C,MATCH("HOME",'EFL2'!$B$1:$C$1,0),0),"")&amp;IFERROR(VLOOKUP(LC$2&amp;$A21,'UCL2'!$C:$F,MATCH("AWAY",'UCL2'!$C$1:$F$1,0),0),"")&amp;IFERROR(VLOOKUP(LC$2&amp;$A21,'UCL2'!$D:$E,MATCH("HOME",'UCL2'!$D$1:$E$1,0),0),"")&amp;IFERROR(VLOOKUP(LC$2&amp;$A21,'EU2'!$C:$F,MATCH("AWAY",'EU2'!$C$1:$F$1,0),0),"")&amp;IFERROR(VLOOKUP(LC$2&amp;$A21,'EU2'!$D:$E,MATCH("HOME",'EU2'!$D$1:$E$1,0),0),"")&amp;IFERROR(VLOOKUP(LC$2&amp;$A21,'EUC2'!$C:$F,MATCH("AWAY",'EUC2'!$C$1:$F$1,0),0),"")&amp;IFERROR(VLOOKUP(LC$2&amp;$A21,'EUC2'!$D:$E,MATCH("HOME",'EUC2'!$D$1:$E$1,0),0),"")</f>
        <v/>
      </c>
      <c r="LD21" s="25" t="str">
        <f>IFERROR(VLOOKUP(LD$2&amp;$B21,'FPL FIX2'!$N$1:$Q$400,MATCH("HOME",'FPL FIX2'!$N$1:$Q$1,0),0),"")&amp;IFERROR(VLOOKUP(LD$2&amp;$B21,'FPL FIX2'!$O$1:$P$400,MATCH("AWAY",'FPL FIX2'!$O$1:$P$1,0),0),"")&amp;IFERROR(VLOOKUP(LD$2&amp;$A21,'FA2'!$A:$D,MATCH("AWAY",'FA2'!$A$1:$D$1,0),0),"")&amp;IFERROR(VLOOKUP(LD$2&amp;$A21,'FA2'!$B:$C,MATCH("HOME",'FA2'!$B$1:$C$1,0),0),"")&amp;IFERROR(VLOOKUP(LD$2&amp;$A21,'EFL2'!$A:$D,MATCH("AWAY",'EFL2'!$A$1:$D$1,0),0),"")&amp;IFERROR(VLOOKUP(LD$2&amp;$A21,'EFL2'!$B:$C,MATCH("HOME",'EFL2'!$B$1:$C$1,0),0),"")&amp;IFERROR(VLOOKUP(LD$2&amp;$A21,'UCL2'!$C:$F,MATCH("AWAY",'UCL2'!$C$1:$F$1,0),0),"")&amp;IFERROR(VLOOKUP(LD$2&amp;$A21,'UCL2'!$D:$E,MATCH("HOME",'UCL2'!$D$1:$E$1,0),0),"")&amp;IFERROR(VLOOKUP(LD$2&amp;$A21,'EU2'!$C:$F,MATCH("AWAY",'EU2'!$C$1:$F$1,0),0),"")&amp;IFERROR(VLOOKUP(LD$2&amp;$A21,'EU2'!$D:$E,MATCH("HOME",'EU2'!$D$1:$E$1,0),0),"")&amp;IFERROR(VLOOKUP(LD$2&amp;$A21,'EUC2'!$C:$F,MATCH("AWAY",'EUC2'!$C$1:$F$1,0),0),"")&amp;IFERROR(VLOOKUP(LD$2&amp;$A21,'EUC2'!$D:$E,MATCH("HOME",'EUC2'!$D$1:$E$1,0),0),"")</f>
        <v/>
      </c>
      <c r="LE21" s="25" t="str">
        <f>IFERROR(VLOOKUP(LE$2&amp;$B21,'FPL FIX2'!$N$1:$Q$400,MATCH("HOME",'FPL FIX2'!$N$1:$Q$1,0),0),"")&amp;IFERROR(VLOOKUP(LE$2&amp;$B21,'FPL FIX2'!$O$1:$P$400,MATCH("AWAY",'FPL FIX2'!$O$1:$P$1,0),0),"")&amp;IFERROR(VLOOKUP(LE$2&amp;$A21,'FA2'!$A:$D,MATCH("AWAY",'FA2'!$A$1:$D$1,0),0),"")&amp;IFERROR(VLOOKUP(LE$2&amp;$A21,'FA2'!$B:$C,MATCH("HOME",'FA2'!$B$1:$C$1,0),0),"")&amp;IFERROR(VLOOKUP(LE$2&amp;$A21,'EFL2'!$A:$D,MATCH("AWAY",'EFL2'!$A$1:$D$1,0),0),"")&amp;IFERROR(VLOOKUP(LE$2&amp;$A21,'EFL2'!$B:$C,MATCH("HOME",'EFL2'!$B$1:$C$1,0),0),"")&amp;IFERROR(VLOOKUP(LE$2&amp;$A21,'UCL2'!$C:$F,MATCH("AWAY",'UCL2'!$C$1:$F$1,0),0),"")&amp;IFERROR(VLOOKUP(LE$2&amp;$A21,'UCL2'!$D:$E,MATCH("HOME",'UCL2'!$D$1:$E$1,0),0),"")&amp;IFERROR(VLOOKUP(LE$2&amp;$A21,'EU2'!$C:$F,MATCH("AWAY",'EU2'!$C$1:$F$1,0),0),"")&amp;IFERROR(VLOOKUP(LE$2&amp;$A21,'EU2'!$D:$E,MATCH("HOME",'EU2'!$D$1:$E$1,0),0),"")&amp;IFERROR(VLOOKUP(LE$2&amp;$A21,'EUC2'!$C:$F,MATCH("AWAY",'EUC2'!$C$1:$F$1,0),0),"")&amp;IFERROR(VLOOKUP(LE$2&amp;$A21,'EUC2'!$D:$E,MATCH("HOME",'EUC2'!$D$1:$E$1,0),0),"")</f>
        <v/>
      </c>
      <c r="LF21" s="25" t="str">
        <f>IFERROR(VLOOKUP(LF$2&amp;$B21,'FPL FIX2'!$N$1:$Q$400,MATCH("HOME",'FPL FIX2'!$N$1:$Q$1,0),0),"")&amp;IFERROR(VLOOKUP(LF$2&amp;$B21,'FPL FIX2'!$O$1:$P$400,MATCH("AWAY",'FPL FIX2'!$O$1:$P$1,0),0),"")&amp;IFERROR(VLOOKUP(LF$2&amp;$A21,'FA2'!$A:$D,MATCH("AWAY",'FA2'!$A$1:$D$1,0),0),"")&amp;IFERROR(VLOOKUP(LF$2&amp;$A21,'FA2'!$B:$C,MATCH("HOME",'FA2'!$B$1:$C$1,0),0),"")&amp;IFERROR(VLOOKUP(LF$2&amp;$A21,'EFL2'!$A:$D,MATCH("AWAY",'EFL2'!$A$1:$D$1,0),0),"")&amp;IFERROR(VLOOKUP(LF$2&amp;$A21,'EFL2'!$B:$C,MATCH("HOME",'EFL2'!$B$1:$C$1,0),0),"")&amp;IFERROR(VLOOKUP(LF$2&amp;$A21,'UCL2'!$C:$F,MATCH("AWAY",'UCL2'!$C$1:$F$1,0),0),"")&amp;IFERROR(VLOOKUP(LF$2&amp;$A21,'UCL2'!$D:$E,MATCH("HOME",'UCL2'!$D$1:$E$1,0),0),"")&amp;IFERROR(VLOOKUP(LF$2&amp;$A21,'EU2'!$C:$F,MATCH("AWAY",'EU2'!$C$1:$F$1,0),0),"")&amp;IFERROR(VLOOKUP(LF$2&amp;$A21,'EU2'!$D:$E,MATCH("HOME",'EU2'!$D$1:$E$1,0),0),"")&amp;IFERROR(VLOOKUP(LF$2&amp;$A21,'EUC2'!$C:$F,MATCH("AWAY",'EUC2'!$C$1:$F$1,0),0),"")&amp;IFERROR(VLOOKUP(LF$2&amp;$A21,'EUC2'!$D:$E,MATCH("HOME",'EUC2'!$D$1:$E$1,0),0),"")</f>
        <v/>
      </c>
      <c r="LG21" s="25" t="str">
        <f>IFERROR(VLOOKUP(LG$2&amp;$B21,'FPL FIX2'!$N$1:$Q$400,MATCH("HOME",'FPL FIX2'!$N$1:$Q$1,0),0),"")&amp;IFERROR(VLOOKUP(LG$2&amp;$B21,'FPL FIX2'!$O$1:$P$400,MATCH("AWAY",'FPL FIX2'!$O$1:$P$1,0),0),"")&amp;IFERROR(VLOOKUP(LG$2&amp;$A21,'FA2'!$A:$D,MATCH("AWAY",'FA2'!$A$1:$D$1,0),0),"")&amp;IFERROR(VLOOKUP(LG$2&amp;$A21,'FA2'!$B:$C,MATCH("HOME",'FA2'!$B$1:$C$1,0),0),"")&amp;IFERROR(VLOOKUP(LG$2&amp;$A21,'EFL2'!$A:$D,MATCH("AWAY",'EFL2'!$A$1:$D$1,0),0),"")&amp;IFERROR(VLOOKUP(LG$2&amp;$A21,'EFL2'!$B:$C,MATCH("HOME",'EFL2'!$B$1:$C$1,0),0),"")&amp;IFERROR(VLOOKUP(LG$2&amp;$A21,'UCL2'!$C:$F,MATCH("AWAY",'UCL2'!$C$1:$F$1,0),0),"")&amp;IFERROR(VLOOKUP(LG$2&amp;$A21,'UCL2'!$D:$E,MATCH("HOME",'UCL2'!$D$1:$E$1,0),0),"")&amp;IFERROR(VLOOKUP(LG$2&amp;$A21,'EU2'!$C:$F,MATCH("AWAY",'EU2'!$C$1:$F$1,0),0),"")&amp;IFERROR(VLOOKUP(LG$2&amp;$A21,'EU2'!$D:$E,MATCH("HOME",'EU2'!$D$1:$E$1,0),0),"")&amp;IFERROR(VLOOKUP(LG$2&amp;$A21,'EUC2'!$C:$F,MATCH("AWAY",'EUC2'!$C$1:$F$1,0),0),"")&amp;IFERROR(VLOOKUP(LG$2&amp;$A21,'EUC2'!$D:$E,MATCH("HOME",'EUC2'!$D$1:$E$1,0),0),"")</f>
        <v/>
      </c>
      <c r="LH21" s="25" t="str">
        <f>IFERROR(VLOOKUP(LH$2&amp;$B21,'FPL FIX2'!$N$1:$Q$400,MATCH("HOME",'FPL FIX2'!$N$1:$Q$1,0),0),"")&amp;IFERROR(VLOOKUP(LH$2&amp;$B21,'FPL FIX2'!$O$1:$P$400,MATCH("AWAY",'FPL FIX2'!$O$1:$P$1,0),0),"")&amp;IFERROR(VLOOKUP(LH$2&amp;$A21,'FA2'!$A:$D,MATCH("AWAY",'FA2'!$A$1:$D$1,0),0),"")&amp;IFERROR(VLOOKUP(LH$2&amp;$A21,'FA2'!$B:$C,MATCH("HOME",'FA2'!$B$1:$C$1,0),0),"")&amp;IFERROR(VLOOKUP(LH$2&amp;$A21,'EFL2'!$A:$D,MATCH("AWAY",'EFL2'!$A$1:$D$1,0),0),"")&amp;IFERROR(VLOOKUP(LH$2&amp;$A21,'EFL2'!$B:$C,MATCH("HOME",'EFL2'!$B$1:$C$1,0),0),"")&amp;IFERROR(VLOOKUP(LH$2&amp;$A21,'UCL2'!$C:$F,MATCH("AWAY",'UCL2'!$C$1:$F$1,0),0),"")&amp;IFERROR(VLOOKUP(LH$2&amp;$A21,'UCL2'!$D:$E,MATCH("HOME",'UCL2'!$D$1:$E$1,0),0),"")&amp;IFERROR(VLOOKUP(LH$2&amp;$A21,'EU2'!$C:$F,MATCH("AWAY",'EU2'!$C$1:$F$1,0),0),"")&amp;IFERROR(VLOOKUP(LH$2&amp;$A21,'EU2'!$D:$E,MATCH("HOME",'EU2'!$D$1:$E$1,0),0),"")&amp;IFERROR(VLOOKUP(LH$2&amp;$A21,'EUC2'!$C:$F,MATCH("AWAY",'EUC2'!$C$1:$F$1,0),0),"")&amp;IFERROR(VLOOKUP(LH$2&amp;$A21,'EUC2'!$D:$E,MATCH("HOME",'EUC2'!$D$1:$E$1,0),0),"")</f>
        <v/>
      </c>
      <c r="LI21" s="25" t="str">
        <f>IFERROR(VLOOKUP(LI$2&amp;$B21,'FPL FIX2'!$N$1:$Q$400,MATCH("HOME",'FPL FIX2'!$N$1:$Q$1,0),0),"")&amp;IFERROR(VLOOKUP(LI$2&amp;$B21,'FPL FIX2'!$O$1:$P$400,MATCH("AWAY",'FPL FIX2'!$O$1:$P$1,0),0),"")&amp;IFERROR(VLOOKUP(LI$2&amp;$A21,'FA2'!$A:$D,MATCH("AWAY",'FA2'!$A$1:$D$1,0),0),"")&amp;IFERROR(VLOOKUP(LI$2&amp;$A21,'FA2'!$B:$C,MATCH("HOME",'FA2'!$B$1:$C$1,0),0),"")&amp;IFERROR(VLOOKUP(LI$2&amp;$A21,'EFL2'!$A:$D,MATCH("AWAY",'EFL2'!$A$1:$D$1,0),0),"")&amp;IFERROR(VLOOKUP(LI$2&amp;$A21,'EFL2'!$B:$C,MATCH("HOME",'EFL2'!$B$1:$C$1,0),0),"")&amp;IFERROR(VLOOKUP(LI$2&amp;$A21,'UCL2'!$C:$F,MATCH("AWAY",'UCL2'!$C$1:$F$1,0),0),"")&amp;IFERROR(VLOOKUP(LI$2&amp;$A21,'UCL2'!$D:$E,MATCH("HOME",'UCL2'!$D$1:$E$1,0),0),"")&amp;IFERROR(VLOOKUP(LI$2&amp;$A21,'EU2'!$C:$F,MATCH("AWAY",'EU2'!$C$1:$F$1,0),0),"")&amp;IFERROR(VLOOKUP(LI$2&amp;$A21,'EU2'!$D:$E,MATCH("HOME",'EU2'!$D$1:$E$1,0),0),"")&amp;IFERROR(VLOOKUP(LI$2&amp;$A21,'EUC2'!$C:$F,MATCH("AWAY",'EUC2'!$C$1:$F$1,0),0),"")&amp;IFERROR(VLOOKUP(LI$2&amp;$A21,'EUC2'!$D:$E,MATCH("HOME",'EUC2'!$D$1:$E$1,0),0),"")</f>
        <v/>
      </c>
      <c r="LJ21" s="25" t="str">
        <f>IFERROR(VLOOKUP(LJ$2&amp;$B21,'FPL FIX2'!$N$1:$Q$400,MATCH("HOME",'FPL FIX2'!$N$1:$Q$1,0),0),"")&amp;IFERROR(VLOOKUP(LJ$2&amp;$B21,'FPL FIX2'!$O$1:$P$400,MATCH("AWAY",'FPL FIX2'!$O$1:$P$1,0),0),"")&amp;IFERROR(VLOOKUP(LJ$2&amp;$A21,'FA2'!$A:$D,MATCH("AWAY",'FA2'!$A$1:$D$1,0),0),"")&amp;IFERROR(VLOOKUP(LJ$2&amp;$A21,'FA2'!$B:$C,MATCH("HOME",'FA2'!$B$1:$C$1,0),0),"")&amp;IFERROR(VLOOKUP(LJ$2&amp;$A21,'EFL2'!$A:$D,MATCH("AWAY",'EFL2'!$A$1:$D$1,0),0),"")&amp;IFERROR(VLOOKUP(LJ$2&amp;$A21,'EFL2'!$B:$C,MATCH("HOME",'EFL2'!$B$1:$C$1,0),0),"")&amp;IFERROR(VLOOKUP(LJ$2&amp;$A21,'UCL2'!$C:$F,MATCH("AWAY",'UCL2'!$C$1:$F$1,0),0),"")&amp;IFERROR(VLOOKUP(LJ$2&amp;$A21,'UCL2'!$D:$E,MATCH("HOME",'UCL2'!$D$1:$E$1,0),0),"")&amp;IFERROR(VLOOKUP(LJ$2&amp;$A21,'EU2'!$C:$F,MATCH("AWAY",'EU2'!$C$1:$F$1,0),0),"")&amp;IFERROR(VLOOKUP(LJ$2&amp;$A21,'EU2'!$D:$E,MATCH("HOME",'EU2'!$D$1:$E$1,0),0),"")&amp;IFERROR(VLOOKUP(LJ$2&amp;$A21,'EUC2'!$C:$F,MATCH("AWAY",'EUC2'!$C$1:$F$1,0),0),"")&amp;IFERROR(VLOOKUP(LJ$2&amp;$A21,'EUC2'!$D:$E,MATCH("HOME",'EUC2'!$D$1:$E$1,0),0),"")</f>
        <v/>
      </c>
      <c r="LK21" s="25" t="str">
        <f>IFERROR(VLOOKUP(LK$2&amp;$B21,'FPL FIX2'!$N$1:$Q$400,MATCH("HOME",'FPL FIX2'!$N$1:$Q$1,0),0),"")&amp;IFERROR(VLOOKUP(LK$2&amp;$B21,'FPL FIX2'!$O$1:$P$400,MATCH("AWAY",'FPL FIX2'!$O$1:$P$1,0),0),"")&amp;IFERROR(VLOOKUP(LK$2&amp;$A21,'FA2'!$A:$D,MATCH("AWAY",'FA2'!$A$1:$D$1,0),0),"")&amp;IFERROR(VLOOKUP(LK$2&amp;$A21,'FA2'!$B:$C,MATCH("HOME",'FA2'!$B$1:$C$1,0),0),"")&amp;IFERROR(VLOOKUP(LK$2&amp;$A21,'EFL2'!$A:$D,MATCH("AWAY",'EFL2'!$A$1:$D$1,0),0),"")&amp;IFERROR(VLOOKUP(LK$2&amp;$A21,'EFL2'!$B:$C,MATCH("HOME",'EFL2'!$B$1:$C$1,0),0),"")&amp;IFERROR(VLOOKUP(LK$2&amp;$A21,'UCL2'!$C:$F,MATCH("AWAY",'UCL2'!$C$1:$F$1,0),0),"")&amp;IFERROR(VLOOKUP(LK$2&amp;$A21,'UCL2'!$D:$E,MATCH("HOME",'UCL2'!$D$1:$E$1,0),0),"")&amp;IFERROR(VLOOKUP(LK$2&amp;$A21,'EU2'!$C:$F,MATCH("AWAY",'EU2'!$C$1:$F$1,0),0),"")&amp;IFERROR(VLOOKUP(LK$2&amp;$A21,'EU2'!$D:$E,MATCH("HOME",'EU2'!$D$1:$E$1,0),0),"")&amp;IFERROR(VLOOKUP(LK$2&amp;$A21,'EUC2'!$C:$F,MATCH("AWAY",'EUC2'!$C$1:$F$1,0),0),"")&amp;IFERROR(VLOOKUP(LK$2&amp;$A21,'EUC2'!$D:$E,MATCH("HOME",'EUC2'!$D$1:$E$1,0),0),"")</f>
        <v/>
      </c>
      <c r="LL21" s="25" t="str">
        <f>IFERROR(VLOOKUP(LL$2&amp;$B21,'FPL FIX2'!$N$1:$Q$400,MATCH("HOME",'FPL FIX2'!$N$1:$Q$1,0),0),"")&amp;IFERROR(VLOOKUP(LL$2&amp;$B21,'FPL FIX2'!$O$1:$P$400,MATCH("AWAY",'FPL FIX2'!$O$1:$P$1,0),0),"")&amp;IFERROR(VLOOKUP(LL$2&amp;$A21,'FA2'!$A:$D,MATCH("AWAY",'FA2'!$A$1:$D$1,0),0),"")&amp;IFERROR(VLOOKUP(LL$2&amp;$A21,'FA2'!$B:$C,MATCH("HOME",'FA2'!$B$1:$C$1,0),0),"")&amp;IFERROR(VLOOKUP(LL$2&amp;$A21,'EFL2'!$A:$D,MATCH("AWAY",'EFL2'!$A$1:$D$1,0),0),"")&amp;IFERROR(VLOOKUP(LL$2&amp;$A21,'EFL2'!$B:$C,MATCH("HOME",'EFL2'!$B$1:$C$1,0),0),"")&amp;IFERROR(VLOOKUP(LL$2&amp;$A21,'UCL2'!$C:$F,MATCH("AWAY",'UCL2'!$C$1:$F$1,0),0),"")&amp;IFERROR(VLOOKUP(LL$2&amp;$A21,'UCL2'!$D:$E,MATCH("HOME",'UCL2'!$D$1:$E$1,0),0),"")&amp;IFERROR(VLOOKUP(LL$2&amp;$A21,'EU2'!$C:$F,MATCH("AWAY",'EU2'!$C$1:$F$1,0),0),"")&amp;IFERROR(VLOOKUP(LL$2&amp;$A21,'EU2'!$D:$E,MATCH("HOME",'EU2'!$D$1:$E$1,0),0),"")&amp;IFERROR(VLOOKUP(LL$2&amp;$A21,'EUC2'!$C:$F,MATCH("AWAY",'EUC2'!$C$1:$F$1,0),0),"")&amp;IFERROR(VLOOKUP(LL$2&amp;$A21,'EUC2'!$D:$E,MATCH("HOME",'EUC2'!$D$1:$E$1,0),0),"")</f>
        <v/>
      </c>
      <c r="LM21" s="25" t="str">
        <f>IFERROR(VLOOKUP(LM$2&amp;$B21,'FPL FIX2'!$N$1:$Q$400,MATCH("HOME",'FPL FIX2'!$N$1:$Q$1,0),0),"")&amp;IFERROR(VLOOKUP(LM$2&amp;$B21,'FPL FIX2'!$O$1:$P$400,MATCH("AWAY",'FPL FIX2'!$O$1:$P$1,0),0),"")&amp;IFERROR(VLOOKUP(LM$2&amp;$A21,'FA2'!$A:$D,MATCH("AWAY",'FA2'!$A$1:$D$1,0),0),"")&amp;IFERROR(VLOOKUP(LM$2&amp;$A21,'FA2'!$B:$C,MATCH("HOME",'FA2'!$B$1:$C$1,0),0),"")&amp;IFERROR(VLOOKUP(LM$2&amp;$A21,'EFL2'!$A:$D,MATCH("AWAY",'EFL2'!$A$1:$D$1,0),0),"")&amp;IFERROR(VLOOKUP(LM$2&amp;$A21,'EFL2'!$B:$C,MATCH("HOME",'EFL2'!$B$1:$C$1,0),0),"")&amp;IFERROR(VLOOKUP(LM$2&amp;$A21,'UCL2'!$C:$F,MATCH("AWAY",'UCL2'!$C$1:$F$1,0),0),"")&amp;IFERROR(VLOOKUP(LM$2&amp;$A21,'UCL2'!$D:$E,MATCH("HOME",'UCL2'!$D$1:$E$1,0),0),"")&amp;IFERROR(VLOOKUP(LM$2&amp;$A21,'EU2'!$C:$F,MATCH("AWAY",'EU2'!$C$1:$F$1,0),0),"")&amp;IFERROR(VLOOKUP(LM$2&amp;$A21,'EU2'!$D:$E,MATCH("HOME",'EU2'!$D$1:$E$1,0),0),"")&amp;IFERROR(VLOOKUP(LM$2&amp;$A21,'EUC2'!$C:$F,MATCH("AWAY",'EUC2'!$C$1:$F$1,0),0),"")&amp;IFERROR(VLOOKUP(LM$2&amp;$A21,'EUC2'!$D:$E,MATCH("HOME",'EUC2'!$D$1:$E$1,0),0),"")</f>
        <v/>
      </c>
      <c r="LN21" s="25" t="str">
        <f>IFERROR(VLOOKUP(LN$2&amp;$B21,'FPL FIX2'!$N$1:$Q$400,MATCH("HOME",'FPL FIX2'!$N$1:$Q$1,0),0),"")&amp;IFERROR(VLOOKUP(LN$2&amp;$B21,'FPL FIX2'!$O$1:$P$400,MATCH("AWAY",'FPL FIX2'!$O$1:$P$1,0),0),"")&amp;IFERROR(VLOOKUP(LN$2&amp;$A21,'FA2'!$A:$D,MATCH("AWAY",'FA2'!$A$1:$D$1,0),0),"")&amp;IFERROR(VLOOKUP(LN$2&amp;$A21,'FA2'!$B:$C,MATCH("HOME",'FA2'!$B$1:$C$1,0),0),"")&amp;IFERROR(VLOOKUP(LN$2&amp;$A21,'EFL2'!$A:$D,MATCH("AWAY",'EFL2'!$A$1:$D$1,0),0),"")&amp;IFERROR(VLOOKUP(LN$2&amp;$A21,'EFL2'!$B:$C,MATCH("HOME",'EFL2'!$B$1:$C$1,0),0),"")&amp;IFERROR(VLOOKUP(LN$2&amp;$A21,'UCL2'!$C:$F,MATCH("AWAY",'UCL2'!$C$1:$F$1,0),0),"")&amp;IFERROR(VLOOKUP(LN$2&amp;$A21,'UCL2'!$D:$E,MATCH("HOME",'UCL2'!$D$1:$E$1,0),0),"")&amp;IFERROR(VLOOKUP(LN$2&amp;$A21,'EU2'!$C:$F,MATCH("AWAY",'EU2'!$C$1:$F$1,0),0),"")&amp;IFERROR(VLOOKUP(LN$2&amp;$A21,'EU2'!$D:$E,MATCH("HOME",'EU2'!$D$1:$E$1,0),0),"")&amp;IFERROR(VLOOKUP(LN$2&amp;$A21,'EUC2'!$C:$F,MATCH("AWAY",'EUC2'!$C$1:$F$1,0),0),"")&amp;IFERROR(VLOOKUP(LN$2&amp;$A21,'EUC2'!$D:$E,MATCH("HOME",'EUC2'!$D$1:$E$1,0),0),"")</f>
        <v/>
      </c>
      <c r="LO21" s="25" t="str">
        <f>IFERROR(VLOOKUP(LO$2&amp;$B21,'FPL FIX2'!$N$1:$Q$400,MATCH("HOME",'FPL FIX2'!$N$1:$Q$1,0),0),"")&amp;IFERROR(VLOOKUP(LO$2&amp;$B21,'FPL FIX2'!$O$1:$P$400,MATCH("AWAY",'FPL FIX2'!$O$1:$P$1,0),0),"")&amp;IFERROR(VLOOKUP(LO$2&amp;$A21,'FA2'!$A:$D,MATCH("AWAY",'FA2'!$A$1:$D$1,0),0),"")&amp;IFERROR(VLOOKUP(LO$2&amp;$A21,'FA2'!$B:$C,MATCH("HOME",'FA2'!$B$1:$C$1,0),0),"")&amp;IFERROR(VLOOKUP(LO$2&amp;$A21,'EFL2'!$A:$D,MATCH("AWAY",'EFL2'!$A$1:$D$1,0),0),"")&amp;IFERROR(VLOOKUP(LO$2&amp;$A21,'EFL2'!$B:$C,MATCH("HOME",'EFL2'!$B$1:$C$1,0),0),"")&amp;IFERROR(VLOOKUP(LO$2&amp;$A21,'UCL2'!$C:$F,MATCH("AWAY",'UCL2'!$C$1:$F$1,0),0),"")&amp;IFERROR(VLOOKUP(LO$2&amp;$A21,'UCL2'!$D:$E,MATCH("HOME",'UCL2'!$D$1:$E$1,0),0),"")&amp;IFERROR(VLOOKUP(LO$2&amp;$A21,'EU2'!$C:$F,MATCH("AWAY",'EU2'!$C$1:$F$1,0),0),"")&amp;IFERROR(VLOOKUP(LO$2&amp;$A21,'EU2'!$D:$E,MATCH("HOME",'EU2'!$D$1:$E$1,0),0),"")&amp;IFERROR(VLOOKUP(LO$2&amp;$A21,'EUC2'!$C:$F,MATCH("AWAY",'EUC2'!$C$1:$F$1,0),0),"")&amp;IFERROR(VLOOKUP(LO$2&amp;$A21,'EUC2'!$D:$E,MATCH("HOME",'EUC2'!$D$1:$E$1,0),0),"")</f>
        <v/>
      </c>
      <c r="LP21" s="25" t="str">
        <f>IFERROR(VLOOKUP(LP$2&amp;$B21,'FPL FIX2'!$N$1:$Q$400,MATCH("HOME",'FPL FIX2'!$N$1:$Q$1,0),0),"")&amp;IFERROR(VLOOKUP(LP$2&amp;$B21,'FPL FIX2'!$O$1:$P$400,MATCH("AWAY",'FPL FIX2'!$O$1:$P$1,0),0),"")&amp;IFERROR(VLOOKUP(LP$2&amp;$A21,'FA2'!$A:$D,MATCH("AWAY",'FA2'!$A$1:$D$1,0),0),"")&amp;IFERROR(VLOOKUP(LP$2&amp;$A21,'FA2'!$B:$C,MATCH("HOME",'FA2'!$B$1:$C$1,0),0),"")&amp;IFERROR(VLOOKUP(LP$2&amp;$A21,'EFL2'!$A:$D,MATCH("AWAY",'EFL2'!$A$1:$D$1,0),0),"")&amp;IFERROR(VLOOKUP(LP$2&amp;$A21,'EFL2'!$B:$C,MATCH("HOME",'EFL2'!$B$1:$C$1,0),0),"")&amp;IFERROR(VLOOKUP(LP$2&amp;$A21,'UCL2'!$C:$F,MATCH("AWAY",'UCL2'!$C$1:$F$1,0),0),"")&amp;IFERROR(VLOOKUP(LP$2&amp;$A21,'UCL2'!$D:$E,MATCH("HOME",'UCL2'!$D$1:$E$1,0),0),"")&amp;IFERROR(VLOOKUP(LP$2&amp;$A21,'EU2'!$C:$F,MATCH("AWAY",'EU2'!$C$1:$F$1,0),0),"")&amp;IFERROR(VLOOKUP(LP$2&amp;$A21,'EU2'!$D:$E,MATCH("HOME",'EU2'!$D$1:$E$1,0),0),"")&amp;IFERROR(VLOOKUP(LP$2&amp;$A21,'EUC2'!$C:$F,MATCH("AWAY",'EUC2'!$C$1:$F$1,0),0),"")&amp;IFERROR(VLOOKUP(LP$2&amp;$A21,'EUC2'!$D:$E,MATCH("HOME",'EUC2'!$D$1:$E$1,0),0),"")</f>
        <v/>
      </c>
      <c r="LQ21" s="25" t="str">
        <f>IFERROR(VLOOKUP(LQ$2&amp;$B21,'FPL FIX2'!$N$1:$Q$400,MATCH("HOME",'FPL FIX2'!$N$1:$Q$1,0),0),"")&amp;IFERROR(VLOOKUP(LQ$2&amp;$B21,'FPL FIX2'!$O$1:$P$400,MATCH("AWAY",'FPL FIX2'!$O$1:$P$1,0),0),"")&amp;IFERROR(VLOOKUP(LQ$2&amp;$A21,'FA2'!$A:$D,MATCH("AWAY",'FA2'!$A$1:$D$1,0),0),"")&amp;IFERROR(VLOOKUP(LQ$2&amp;$A21,'FA2'!$B:$C,MATCH("HOME",'FA2'!$B$1:$C$1,0),0),"")&amp;IFERROR(VLOOKUP(LQ$2&amp;$A21,'EFL2'!$A:$D,MATCH("AWAY",'EFL2'!$A$1:$D$1,0),0),"")&amp;IFERROR(VLOOKUP(LQ$2&amp;$A21,'EFL2'!$B:$C,MATCH("HOME",'EFL2'!$B$1:$C$1,0),0),"")&amp;IFERROR(VLOOKUP(LQ$2&amp;$A21,'UCL2'!$C:$F,MATCH("AWAY",'UCL2'!$C$1:$F$1,0),0),"")&amp;IFERROR(VLOOKUP(LQ$2&amp;$A21,'UCL2'!$D:$E,MATCH("HOME",'UCL2'!$D$1:$E$1,0),0),"")&amp;IFERROR(VLOOKUP(LQ$2&amp;$A21,'EU2'!$C:$F,MATCH("AWAY",'EU2'!$C$1:$F$1,0),0),"")&amp;IFERROR(VLOOKUP(LQ$2&amp;$A21,'EU2'!$D:$E,MATCH("HOME",'EU2'!$D$1:$E$1,0),0),"")&amp;IFERROR(VLOOKUP(LQ$2&amp;$A21,'EUC2'!$C:$F,MATCH("AWAY",'EUC2'!$C$1:$F$1,0),0),"")&amp;IFERROR(VLOOKUP(LQ$2&amp;$A21,'EUC2'!$D:$E,MATCH("HOME",'EUC2'!$D$1:$E$1,0),0),"")</f>
        <v/>
      </c>
      <c r="LR21" s="25" t="str">
        <f>IFERROR(VLOOKUP(LR$2&amp;$B21,'FPL FIX2'!$N$1:$Q$400,MATCH("HOME",'FPL FIX2'!$N$1:$Q$1,0),0),"")&amp;IFERROR(VLOOKUP(LR$2&amp;$B21,'FPL FIX2'!$O$1:$P$400,MATCH("AWAY",'FPL FIX2'!$O$1:$P$1,0),0),"")&amp;IFERROR(VLOOKUP(LR$2&amp;$A21,'FA2'!$A:$D,MATCH("AWAY",'FA2'!$A$1:$D$1,0),0),"")&amp;IFERROR(VLOOKUP(LR$2&amp;$A21,'FA2'!$B:$C,MATCH("HOME",'FA2'!$B$1:$C$1,0),0),"")&amp;IFERROR(VLOOKUP(LR$2&amp;$A21,'EFL2'!$A:$D,MATCH("AWAY",'EFL2'!$A$1:$D$1,0),0),"")&amp;IFERROR(VLOOKUP(LR$2&amp;$A21,'EFL2'!$B:$C,MATCH("HOME",'EFL2'!$B$1:$C$1,0),0),"")&amp;IFERROR(VLOOKUP(LR$2&amp;$A21,'UCL2'!$C:$F,MATCH("AWAY",'UCL2'!$C$1:$F$1,0),0),"")&amp;IFERROR(VLOOKUP(LR$2&amp;$A21,'UCL2'!$D:$E,MATCH("HOME",'UCL2'!$D$1:$E$1,0),0),"")&amp;IFERROR(VLOOKUP(LR$2&amp;$A21,'EU2'!$C:$F,MATCH("AWAY",'EU2'!$C$1:$F$1,0),0),"")&amp;IFERROR(VLOOKUP(LR$2&amp;$A21,'EU2'!$D:$E,MATCH("HOME",'EU2'!$D$1:$E$1,0),0),"")&amp;IFERROR(VLOOKUP(LR$2&amp;$A21,'EUC2'!$C:$F,MATCH("AWAY",'EUC2'!$C$1:$F$1,0),0),"")&amp;IFERROR(VLOOKUP(LR$2&amp;$A21,'EUC2'!$D:$E,MATCH("HOME",'EUC2'!$D$1:$E$1,0),0),"")</f>
        <v/>
      </c>
      <c r="LS21" s="25" t="str">
        <f>IFERROR(VLOOKUP(LS$2&amp;$B21,'FPL FIX2'!$N$1:$Q$400,MATCH("HOME",'FPL FIX2'!$N$1:$Q$1,0),0),"")&amp;IFERROR(VLOOKUP(LS$2&amp;$B21,'FPL FIX2'!$O$1:$P$400,MATCH("AWAY",'FPL FIX2'!$O$1:$P$1,0),0),"")&amp;IFERROR(VLOOKUP(LS$2&amp;$A21,'FA2'!$A:$D,MATCH("AWAY",'FA2'!$A$1:$D$1,0),0),"")&amp;IFERROR(VLOOKUP(LS$2&amp;$A21,'FA2'!$B:$C,MATCH("HOME",'FA2'!$B$1:$C$1,0),0),"")&amp;IFERROR(VLOOKUP(LS$2&amp;$A21,'EFL2'!$A:$D,MATCH("AWAY",'EFL2'!$A$1:$D$1,0),0),"")&amp;IFERROR(VLOOKUP(LS$2&amp;$A21,'EFL2'!$B:$C,MATCH("HOME",'EFL2'!$B$1:$C$1,0),0),"")&amp;IFERROR(VLOOKUP(LS$2&amp;$A21,'UCL2'!$C:$F,MATCH("AWAY",'UCL2'!$C$1:$F$1,0),0),"")&amp;IFERROR(VLOOKUP(LS$2&amp;$A21,'UCL2'!$D:$E,MATCH("HOME",'UCL2'!$D$1:$E$1,0),0),"")&amp;IFERROR(VLOOKUP(LS$2&amp;$A21,'EU2'!$C:$F,MATCH("AWAY",'EU2'!$C$1:$F$1,0),0),"")&amp;IFERROR(VLOOKUP(LS$2&amp;$A21,'EU2'!$D:$E,MATCH("HOME",'EU2'!$D$1:$E$1,0),0),"")&amp;IFERROR(VLOOKUP(LS$2&amp;$A21,'EUC2'!$C:$F,MATCH("AWAY",'EUC2'!$C$1:$F$1,0),0),"")&amp;IFERROR(VLOOKUP(LS$2&amp;$A21,'EUC2'!$D:$E,MATCH("HOME",'EUC2'!$D$1:$E$1,0),0),"")</f>
        <v/>
      </c>
      <c r="LT21" s="25" t="str">
        <f>IFERROR(VLOOKUP(LT$2&amp;$B21,'FPL FIX2'!$N$1:$Q$400,MATCH("HOME",'FPL FIX2'!$N$1:$Q$1,0),0),"")&amp;IFERROR(VLOOKUP(LT$2&amp;$B21,'FPL FIX2'!$O$1:$P$400,MATCH("AWAY",'FPL FIX2'!$O$1:$P$1,0),0),"")&amp;IFERROR(VLOOKUP(LT$2&amp;$A21,'FA2'!$A:$D,MATCH("AWAY",'FA2'!$A$1:$D$1,0),0),"")&amp;IFERROR(VLOOKUP(LT$2&amp;$A21,'FA2'!$B:$C,MATCH("HOME",'FA2'!$B$1:$C$1,0),0),"")&amp;IFERROR(VLOOKUP(LT$2&amp;$A21,'EFL2'!$A:$D,MATCH("AWAY",'EFL2'!$A$1:$D$1,0),0),"")&amp;IFERROR(VLOOKUP(LT$2&amp;$A21,'EFL2'!$B:$C,MATCH("HOME",'EFL2'!$B$1:$C$1,0),0),"")&amp;IFERROR(VLOOKUP(LT$2&amp;$A21,'UCL2'!$C:$F,MATCH("AWAY",'UCL2'!$C$1:$F$1,0),0),"")&amp;IFERROR(VLOOKUP(LT$2&amp;$A21,'UCL2'!$D:$E,MATCH("HOME",'UCL2'!$D$1:$E$1,0),0),"")&amp;IFERROR(VLOOKUP(LT$2&amp;$A21,'EU2'!$C:$F,MATCH("AWAY",'EU2'!$C$1:$F$1,0),0),"")&amp;IFERROR(VLOOKUP(LT$2&amp;$A21,'EU2'!$D:$E,MATCH("HOME",'EU2'!$D$1:$E$1,0),0),"")&amp;IFERROR(VLOOKUP(LT$2&amp;$A21,'EUC2'!$C:$F,MATCH("AWAY",'EUC2'!$C$1:$F$1,0),0),"")&amp;IFERROR(VLOOKUP(LT$2&amp;$A21,'EUC2'!$D:$E,MATCH("HOME",'EUC2'!$D$1:$E$1,0),0),"")</f>
        <v/>
      </c>
      <c r="LU21" s="25" t="str">
        <f>IFERROR(VLOOKUP(LU$2&amp;$B21,'FPL FIX2'!$N$1:$Q$400,MATCH("HOME",'FPL FIX2'!$N$1:$Q$1,0),0),"")&amp;IFERROR(VLOOKUP(LU$2&amp;$B21,'FPL FIX2'!$O$1:$P$400,MATCH("AWAY",'FPL FIX2'!$O$1:$P$1,0),0),"")&amp;IFERROR(VLOOKUP(LU$2&amp;$A21,'FA2'!$A:$D,MATCH("AWAY",'FA2'!$A$1:$D$1,0),0),"")&amp;IFERROR(VLOOKUP(LU$2&amp;$A21,'FA2'!$B:$C,MATCH("HOME",'FA2'!$B$1:$C$1,0),0),"")&amp;IFERROR(VLOOKUP(LU$2&amp;$A21,'EFL2'!$A:$D,MATCH("AWAY",'EFL2'!$A$1:$D$1,0),0),"")&amp;IFERROR(VLOOKUP(LU$2&amp;$A21,'EFL2'!$B:$C,MATCH("HOME",'EFL2'!$B$1:$C$1,0),0),"")&amp;IFERROR(VLOOKUP(LU$2&amp;$A21,'UCL2'!$C:$F,MATCH("AWAY",'UCL2'!$C$1:$F$1,0),0),"")&amp;IFERROR(VLOOKUP(LU$2&amp;$A21,'UCL2'!$D:$E,MATCH("HOME",'UCL2'!$D$1:$E$1,0),0),"")&amp;IFERROR(VLOOKUP(LU$2&amp;$A21,'EU2'!$C:$F,MATCH("AWAY",'EU2'!$C$1:$F$1,0),0),"")&amp;IFERROR(VLOOKUP(LU$2&amp;$A21,'EU2'!$D:$E,MATCH("HOME",'EU2'!$D$1:$E$1,0),0),"")&amp;IFERROR(VLOOKUP(LU$2&amp;$A21,'EUC2'!$C:$F,MATCH("AWAY",'EUC2'!$C$1:$F$1,0),0),"")&amp;IFERROR(VLOOKUP(LU$2&amp;$A21,'EUC2'!$D:$E,MATCH("HOME",'EUC2'!$D$1:$E$1,0),0),"")</f>
        <v/>
      </c>
      <c r="LV21" s="25" t="str">
        <f>IFERROR(VLOOKUP(LV$2&amp;$B21,'FPL FIX2'!$N$1:$Q$400,MATCH("HOME",'FPL FIX2'!$N$1:$Q$1,0),0),"")&amp;IFERROR(VLOOKUP(LV$2&amp;$B21,'FPL FIX2'!$O$1:$P$400,MATCH("AWAY",'FPL FIX2'!$O$1:$P$1,0),0),"")&amp;IFERROR(VLOOKUP(LV$2&amp;$A21,'FA2'!$A:$D,MATCH("AWAY",'FA2'!$A$1:$D$1,0),0),"")&amp;IFERROR(VLOOKUP(LV$2&amp;$A21,'FA2'!$B:$C,MATCH("HOME",'FA2'!$B$1:$C$1,0),0),"")&amp;IFERROR(VLOOKUP(LV$2&amp;$A21,'EFL2'!$A:$D,MATCH("AWAY",'EFL2'!$A$1:$D$1,0),0),"")&amp;IFERROR(VLOOKUP(LV$2&amp;$A21,'EFL2'!$B:$C,MATCH("HOME",'EFL2'!$B$1:$C$1,0),0),"")&amp;IFERROR(VLOOKUP(LV$2&amp;$A21,'UCL2'!$C:$F,MATCH("AWAY",'UCL2'!$C$1:$F$1,0),0),"")&amp;IFERROR(VLOOKUP(LV$2&amp;$A21,'UCL2'!$D:$E,MATCH("HOME",'UCL2'!$D$1:$E$1,0),0),"")&amp;IFERROR(VLOOKUP(LV$2&amp;$A21,'EU2'!$C:$F,MATCH("AWAY",'EU2'!$C$1:$F$1,0),0),"")&amp;IFERROR(VLOOKUP(LV$2&amp;$A21,'EU2'!$D:$E,MATCH("HOME",'EU2'!$D$1:$E$1,0),0),"")&amp;IFERROR(VLOOKUP(LV$2&amp;$A21,'EUC2'!$C:$F,MATCH("AWAY",'EUC2'!$C$1:$F$1,0),0),"")&amp;IFERROR(VLOOKUP(LV$2&amp;$A21,'EUC2'!$D:$E,MATCH("HOME",'EUC2'!$D$1:$E$1,0),0),"")</f>
        <v/>
      </c>
      <c r="LW21" s="25" t="str">
        <f>IFERROR(VLOOKUP(LW$2&amp;$B21,'FPL FIX2'!$N$1:$Q$400,MATCH("HOME",'FPL FIX2'!$N$1:$Q$1,0),0),"")&amp;IFERROR(VLOOKUP(LW$2&amp;$B21,'FPL FIX2'!$O$1:$P$400,MATCH("AWAY",'FPL FIX2'!$O$1:$P$1,0),0),"")&amp;IFERROR(VLOOKUP(LW$2&amp;$A21,'FA2'!$A:$D,MATCH("AWAY",'FA2'!$A$1:$D$1,0),0),"")&amp;IFERROR(VLOOKUP(LW$2&amp;$A21,'FA2'!$B:$C,MATCH("HOME",'FA2'!$B$1:$C$1,0),0),"")&amp;IFERROR(VLOOKUP(LW$2&amp;$A21,'EFL2'!$A:$D,MATCH("AWAY",'EFL2'!$A$1:$D$1,0),0),"")&amp;IFERROR(VLOOKUP(LW$2&amp;$A21,'EFL2'!$B:$C,MATCH("HOME",'EFL2'!$B$1:$C$1,0),0),"")&amp;IFERROR(VLOOKUP(LW$2&amp;$A21,'UCL2'!$C:$F,MATCH("AWAY",'UCL2'!$C$1:$F$1,0),0),"")&amp;IFERROR(VLOOKUP(LW$2&amp;$A21,'UCL2'!$D:$E,MATCH("HOME",'UCL2'!$D$1:$E$1,0),0),"")&amp;IFERROR(VLOOKUP(LW$2&amp;$A21,'EU2'!$C:$F,MATCH("AWAY",'EU2'!$C$1:$F$1,0),0),"")&amp;IFERROR(VLOOKUP(LW$2&amp;$A21,'EU2'!$D:$E,MATCH("HOME",'EU2'!$D$1:$E$1,0),0),"")&amp;IFERROR(VLOOKUP(LW$2&amp;$A21,'EUC2'!$C:$F,MATCH("AWAY",'EUC2'!$C$1:$F$1,0),0),"")&amp;IFERROR(VLOOKUP(LW$2&amp;$A21,'EUC2'!$D:$E,MATCH("HOME",'EUC2'!$D$1:$E$1,0),0),"")</f>
        <v/>
      </c>
      <c r="LX21" s="25" t="str">
        <f>IFERROR(VLOOKUP(LX$2&amp;$B21,'FPL FIX2'!$N$1:$Q$400,MATCH("HOME",'FPL FIX2'!$N$1:$Q$1,0),0),"")&amp;IFERROR(VLOOKUP(LX$2&amp;$B21,'FPL FIX2'!$O$1:$P$400,MATCH("AWAY",'FPL FIX2'!$O$1:$P$1,0),0),"")&amp;IFERROR(VLOOKUP(LX$2&amp;$A21,'FA2'!$A:$D,MATCH("AWAY",'FA2'!$A$1:$D$1,0),0),"")&amp;IFERROR(VLOOKUP(LX$2&amp;$A21,'FA2'!$B:$C,MATCH("HOME",'FA2'!$B$1:$C$1,0),0),"")&amp;IFERROR(VLOOKUP(LX$2&amp;$A21,'EFL2'!$A:$D,MATCH("AWAY",'EFL2'!$A$1:$D$1,0),0),"")&amp;IFERROR(VLOOKUP(LX$2&amp;$A21,'EFL2'!$B:$C,MATCH("HOME",'EFL2'!$B$1:$C$1,0),0),"")&amp;IFERROR(VLOOKUP(LX$2&amp;$A21,'UCL2'!$C:$F,MATCH("AWAY",'UCL2'!$C$1:$F$1,0),0),"")&amp;IFERROR(VLOOKUP(LX$2&amp;$A21,'UCL2'!$D:$E,MATCH("HOME",'UCL2'!$D$1:$E$1,0),0),"")&amp;IFERROR(VLOOKUP(LX$2&amp;$A21,'EU2'!$C:$F,MATCH("AWAY",'EU2'!$C$1:$F$1,0),0),"")&amp;IFERROR(VLOOKUP(LX$2&amp;$A21,'EU2'!$D:$E,MATCH("HOME",'EU2'!$D$1:$E$1,0),0),"")&amp;IFERROR(VLOOKUP(LX$2&amp;$A21,'EUC2'!$C:$F,MATCH("AWAY",'EUC2'!$C$1:$F$1,0),0),"")&amp;IFERROR(VLOOKUP(LX$2&amp;$A21,'EUC2'!$D:$E,MATCH("HOME",'EUC2'!$D$1:$E$1,0),0),"")</f>
        <v/>
      </c>
      <c r="LY21" s="25" t="str">
        <f>IFERROR(VLOOKUP(LY$2&amp;$B21,'FPL FIX2'!$N$1:$Q$400,MATCH("HOME",'FPL FIX2'!$N$1:$Q$1,0),0),"")&amp;IFERROR(VLOOKUP(LY$2&amp;$B21,'FPL FIX2'!$O$1:$P$400,MATCH("AWAY",'FPL FIX2'!$O$1:$P$1,0),0),"")&amp;IFERROR(VLOOKUP(LY$2&amp;$A21,'FA2'!$A:$D,MATCH("AWAY",'FA2'!$A$1:$D$1,0),0),"")&amp;IFERROR(VLOOKUP(LY$2&amp;$A21,'FA2'!$B:$C,MATCH("HOME",'FA2'!$B$1:$C$1,0),0),"")&amp;IFERROR(VLOOKUP(LY$2&amp;$A21,'EFL2'!$A:$D,MATCH("AWAY",'EFL2'!$A$1:$D$1,0),0),"")&amp;IFERROR(VLOOKUP(LY$2&amp;$A21,'EFL2'!$B:$C,MATCH("HOME",'EFL2'!$B$1:$C$1,0),0),"")&amp;IFERROR(VLOOKUP(LY$2&amp;$A21,'UCL2'!$C:$F,MATCH("AWAY",'UCL2'!$C$1:$F$1,0),0),"")&amp;IFERROR(VLOOKUP(LY$2&amp;$A21,'UCL2'!$D:$E,MATCH("HOME",'UCL2'!$D$1:$E$1,0),0),"")&amp;IFERROR(VLOOKUP(LY$2&amp;$A21,'EU2'!$C:$F,MATCH("AWAY",'EU2'!$C$1:$F$1,0),0),"")&amp;IFERROR(VLOOKUP(LY$2&amp;$A21,'EU2'!$D:$E,MATCH("HOME",'EU2'!$D$1:$E$1,0),0),"")&amp;IFERROR(VLOOKUP(LY$2&amp;$A21,'EUC2'!$C:$F,MATCH("AWAY",'EUC2'!$C$1:$F$1,0),0),"")&amp;IFERROR(VLOOKUP(LY$2&amp;$A21,'EUC2'!$D:$E,MATCH("HOME",'EUC2'!$D$1:$E$1,0),0),"")</f>
        <v/>
      </c>
      <c r="LZ21" s="25" t="str">
        <f>IFERROR(VLOOKUP(LZ$2&amp;$B21,'FPL FIX2'!$N$1:$Q$400,MATCH("HOME",'FPL FIX2'!$N$1:$Q$1,0),0),"")&amp;IFERROR(VLOOKUP(LZ$2&amp;$B21,'FPL FIX2'!$O$1:$P$400,MATCH("AWAY",'FPL FIX2'!$O$1:$P$1,0),0),"")&amp;IFERROR(VLOOKUP(LZ$2&amp;$A21,'FA2'!$A:$D,MATCH("AWAY",'FA2'!$A$1:$D$1,0),0),"")&amp;IFERROR(VLOOKUP(LZ$2&amp;$A21,'FA2'!$B:$C,MATCH("HOME",'FA2'!$B$1:$C$1,0),0),"")&amp;IFERROR(VLOOKUP(LZ$2&amp;$A21,'EFL2'!$A:$D,MATCH("AWAY",'EFL2'!$A$1:$D$1,0),0),"")&amp;IFERROR(VLOOKUP(LZ$2&amp;$A21,'EFL2'!$B:$C,MATCH("HOME",'EFL2'!$B$1:$C$1,0),0),"")&amp;IFERROR(VLOOKUP(LZ$2&amp;$A21,'UCL2'!$C:$F,MATCH("AWAY",'UCL2'!$C$1:$F$1,0),0),"")&amp;IFERROR(VLOOKUP(LZ$2&amp;$A21,'UCL2'!$D:$E,MATCH("HOME",'UCL2'!$D$1:$E$1,0),0),"")&amp;IFERROR(VLOOKUP(LZ$2&amp;$A21,'EU2'!$C:$F,MATCH("AWAY",'EU2'!$C$1:$F$1,0),0),"")&amp;IFERROR(VLOOKUP(LZ$2&amp;$A21,'EU2'!$D:$E,MATCH("HOME",'EU2'!$D$1:$E$1,0),0),"")&amp;IFERROR(VLOOKUP(LZ$2&amp;$A21,'EUC2'!$C:$F,MATCH("AWAY",'EUC2'!$C$1:$F$1,0),0),"")&amp;IFERROR(VLOOKUP(LZ$2&amp;$A21,'EUC2'!$D:$E,MATCH("HOME",'EUC2'!$D$1:$E$1,0),0),"")</f>
        <v/>
      </c>
      <c r="MA21" s="25" t="str">
        <f>IFERROR(VLOOKUP(MA$2&amp;$B21,'FPL FIX2'!$N$1:$Q$400,MATCH("HOME",'FPL FIX2'!$N$1:$Q$1,0),0),"")&amp;IFERROR(VLOOKUP(MA$2&amp;$B21,'FPL FIX2'!$O$1:$P$400,MATCH("AWAY",'FPL FIX2'!$O$1:$P$1,0),0),"")&amp;IFERROR(VLOOKUP(MA$2&amp;$A21,'FA2'!$A:$D,MATCH("AWAY",'FA2'!$A$1:$D$1,0),0),"")&amp;IFERROR(VLOOKUP(MA$2&amp;$A21,'FA2'!$B:$C,MATCH("HOME",'FA2'!$B$1:$C$1,0),0),"")&amp;IFERROR(VLOOKUP(MA$2&amp;$A21,'EFL2'!$A:$D,MATCH("AWAY",'EFL2'!$A$1:$D$1,0),0),"")&amp;IFERROR(VLOOKUP(MA$2&amp;$A21,'EFL2'!$B:$C,MATCH("HOME",'EFL2'!$B$1:$C$1,0),0),"")&amp;IFERROR(VLOOKUP(MA$2&amp;$A21,'UCL2'!$C:$F,MATCH("AWAY",'UCL2'!$C$1:$F$1,0),0),"")&amp;IFERROR(VLOOKUP(MA$2&amp;$A21,'UCL2'!$D:$E,MATCH("HOME",'UCL2'!$D$1:$E$1,0),0),"")&amp;IFERROR(VLOOKUP(MA$2&amp;$A21,'EU2'!$C:$F,MATCH("AWAY",'EU2'!$C$1:$F$1,0),0),"")&amp;IFERROR(VLOOKUP(MA$2&amp;$A21,'EU2'!$D:$E,MATCH("HOME",'EU2'!$D$1:$E$1,0),0),"")&amp;IFERROR(VLOOKUP(MA$2&amp;$A21,'EUC2'!$C:$F,MATCH("AWAY",'EUC2'!$C$1:$F$1,0),0),"")&amp;IFERROR(VLOOKUP(MA$2&amp;$A21,'EUC2'!$D:$E,MATCH("HOME",'EUC2'!$D$1:$E$1,0),0),"")</f>
        <v/>
      </c>
      <c r="MB21" s="25" t="str">
        <f>IFERROR(VLOOKUP(MB$2&amp;$B21,'FPL FIX2'!$N$1:$Q$400,MATCH("HOME",'FPL FIX2'!$N$1:$Q$1,0),0),"")&amp;IFERROR(VLOOKUP(MB$2&amp;$B21,'FPL FIX2'!$O$1:$P$400,MATCH("AWAY",'FPL FIX2'!$O$1:$P$1,0),0),"")&amp;IFERROR(VLOOKUP(MB$2&amp;$A21,'FA2'!$A:$D,MATCH("AWAY",'FA2'!$A$1:$D$1,0),0),"")&amp;IFERROR(VLOOKUP(MB$2&amp;$A21,'FA2'!$B:$C,MATCH("HOME",'FA2'!$B$1:$C$1,0),0),"")&amp;IFERROR(VLOOKUP(MB$2&amp;$A21,'EFL2'!$A:$D,MATCH("AWAY",'EFL2'!$A$1:$D$1,0),0),"")&amp;IFERROR(VLOOKUP(MB$2&amp;$A21,'EFL2'!$B:$C,MATCH("HOME",'EFL2'!$B$1:$C$1,0),0),"")&amp;IFERROR(VLOOKUP(MB$2&amp;$A21,'UCL2'!$C:$F,MATCH("AWAY",'UCL2'!$C$1:$F$1,0),0),"")&amp;IFERROR(VLOOKUP(MB$2&amp;$A21,'UCL2'!$D:$E,MATCH("HOME",'UCL2'!$D$1:$E$1,0),0),"")&amp;IFERROR(VLOOKUP(MB$2&amp;$A21,'EU2'!$C:$F,MATCH("AWAY",'EU2'!$C$1:$F$1,0),0),"")&amp;IFERROR(VLOOKUP(MB$2&amp;$A21,'EU2'!$D:$E,MATCH("HOME",'EU2'!$D$1:$E$1,0),0),"")&amp;IFERROR(VLOOKUP(MB$2&amp;$A21,'EUC2'!$C:$F,MATCH("AWAY",'EUC2'!$C$1:$F$1,0),0),"")&amp;IFERROR(VLOOKUP(MB$2&amp;$A21,'EUC2'!$D:$E,MATCH("HOME",'EUC2'!$D$1:$E$1,0),0),"")</f>
        <v/>
      </c>
      <c r="MC21" s="25" t="str">
        <f>IFERROR(VLOOKUP(MC$2&amp;$B21,'FPL FIX2'!$N$1:$Q$400,MATCH("HOME",'FPL FIX2'!$N$1:$Q$1,0),0),"")&amp;IFERROR(VLOOKUP(MC$2&amp;$B21,'FPL FIX2'!$O$1:$P$400,MATCH("AWAY",'FPL FIX2'!$O$1:$P$1,0),0),"")&amp;IFERROR(VLOOKUP(MC$2&amp;$A21,'FA2'!$A:$D,MATCH("AWAY",'FA2'!$A$1:$D$1,0),0),"")&amp;IFERROR(VLOOKUP(MC$2&amp;$A21,'FA2'!$B:$C,MATCH("HOME",'FA2'!$B$1:$C$1,0),0),"")&amp;IFERROR(VLOOKUP(MC$2&amp;$A21,'EFL2'!$A:$D,MATCH("AWAY",'EFL2'!$A$1:$D$1,0),0),"")&amp;IFERROR(VLOOKUP(MC$2&amp;$A21,'EFL2'!$B:$C,MATCH("HOME",'EFL2'!$B$1:$C$1,0),0),"")&amp;IFERROR(VLOOKUP(MC$2&amp;$A21,'UCL2'!$C:$F,MATCH("AWAY",'UCL2'!$C$1:$F$1,0),0),"")&amp;IFERROR(VLOOKUP(MC$2&amp;$A21,'UCL2'!$D:$E,MATCH("HOME",'UCL2'!$D$1:$E$1,0),0),"")&amp;IFERROR(VLOOKUP(MC$2&amp;$A21,'EU2'!$C:$F,MATCH("AWAY",'EU2'!$C$1:$F$1,0),0),"")&amp;IFERROR(VLOOKUP(MC$2&amp;$A21,'EU2'!$D:$E,MATCH("HOME",'EU2'!$D$1:$E$1,0),0),"")&amp;IFERROR(VLOOKUP(MC$2&amp;$A21,'EUC2'!$C:$F,MATCH("AWAY",'EUC2'!$C$1:$F$1,0),0),"")&amp;IFERROR(VLOOKUP(MC$2&amp;$A21,'EUC2'!$D:$E,MATCH("HOME",'EUC2'!$D$1:$E$1,0),0),"")</f>
        <v/>
      </c>
      <c r="MD21" s="25" t="str">
        <f>IFERROR(VLOOKUP(MD$2&amp;$B21,'FPL FIX2'!$N$1:$Q$400,MATCH("HOME",'FPL FIX2'!$N$1:$Q$1,0),0),"")&amp;IFERROR(VLOOKUP(MD$2&amp;$B21,'FPL FIX2'!$O$1:$P$400,MATCH("AWAY",'FPL FIX2'!$O$1:$P$1,0),0),"")&amp;IFERROR(VLOOKUP(MD$2&amp;$A21,'FA2'!$A:$D,MATCH("AWAY",'FA2'!$A$1:$D$1,0),0),"")&amp;IFERROR(VLOOKUP(MD$2&amp;$A21,'FA2'!$B:$C,MATCH("HOME",'FA2'!$B$1:$C$1,0),0),"")&amp;IFERROR(VLOOKUP(MD$2&amp;$A21,'EFL2'!$A:$D,MATCH("AWAY",'EFL2'!$A$1:$D$1,0),0),"")&amp;IFERROR(VLOOKUP(MD$2&amp;$A21,'EFL2'!$B:$C,MATCH("HOME",'EFL2'!$B$1:$C$1,0),0),"")&amp;IFERROR(VLOOKUP(MD$2&amp;$A21,'UCL2'!$C:$F,MATCH("AWAY",'UCL2'!$C$1:$F$1,0),0),"")&amp;IFERROR(VLOOKUP(MD$2&amp;$A21,'UCL2'!$D:$E,MATCH("HOME",'UCL2'!$D$1:$E$1,0),0),"")&amp;IFERROR(VLOOKUP(MD$2&amp;$A21,'EU2'!$C:$F,MATCH("AWAY",'EU2'!$C$1:$F$1,0),0),"")&amp;IFERROR(VLOOKUP(MD$2&amp;$A21,'EU2'!$D:$E,MATCH("HOME",'EU2'!$D$1:$E$1,0),0),"")&amp;IFERROR(VLOOKUP(MD$2&amp;$A21,'EUC2'!$C:$F,MATCH("AWAY",'EUC2'!$C$1:$F$1,0),0),"")&amp;IFERROR(VLOOKUP(MD$2&amp;$A21,'EUC2'!$D:$E,MATCH("HOME",'EUC2'!$D$1:$E$1,0),0),"")</f>
        <v/>
      </c>
      <c r="ME21" s="25" t="str">
        <f>IFERROR(VLOOKUP(ME$2&amp;$B21,'FPL FIX2'!$N$1:$Q$400,MATCH("HOME",'FPL FIX2'!$N$1:$Q$1,0),0),"")&amp;IFERROR(VLOOKUP(ME$2&amp;$B21,'FPL FIX2'!$O$1:$P$400,MATCH("AWAY",'FPL FIX2'!$O$1:$P$1,0),0),"")&amp;IFERROR(VLOOKUP(ME$2&amp;$A21,'FA2'!$A:$D,MATCH("AWAY",'FA2'!$A$1:$D$1,0),0),"")&amp;IFERROR(VLOOKUP(ME$2&amp;$A21,'FA2'!$B:$C,MATCH("HOME",'FA2'!$B$1:$C$1,0),0),"")&amp;IFERROR(VLOOKUP(ME$2&amp;$A21,'EFL2'!$A:$D,MATCH("AWAY",'EFL2'!$A$1:$D$1,0),0),"")&amp;IFERROR(VLOOKUP(ME$2&amp;$A21,'EFL2'!$B:$C,MATCH("HOME",'EFL2'!$B$1:$C$1,0),0),"")&amp;IFERROR(VLOOKUP(ME$2&amp;$A21,'UCL2'!$C:$F,MATCH("AWAY",'UCL2'!$C$1:$F$1,0),0),"")&amp;IFERROR(VLOOKUP(ME$2&amp;$A21,'UCL2'!$D:$E,MATCH("HOME",'UCL2'!$D$1:$E$1,0),0),"")&amp;IFERROR(VLOOKUP(ME$2&amp;$A21,'EU2'!$C:$F,MATCH("AWAY",'EU2'!$C$1:$F$1,0),0),"")&amp;IFERROR(VLOOKUP(ME$2&amp;$A21,'EU2'!$D:$E,MATCH("HOME",'EU2'!$D$1:$E$1,0),0),"")&amp;IFERROR(VLOOKUP(ME$2&amp;$A21,'EUC2'!$C:$F,MATCH("AWAY",'EUC2'!$C$1:$F$1,0),0),"")&amp;IFERROR(VLOOKUP(ME$2&amp;$A21,'EUC2'!$D:$E,MATCH("HOME",'EUC2'!$D$1:$E$1,0),0),"")</f>
        <v/>
      </c>
      <c r="MF21" s="25" t="str">
        <f>IFERROR(VLOOKUP(MF$2&amp;$B21,'FPL FIX2'!$N$1:$Q$400,MATCH("HOME",'FPL FIX2'!$N$1:$Q$1,0),0),"")&amp;IFERROR(VLOOKUP(MF$2&amp;$B21,'FPL FIX2'!$O$1:$P$400,MATCH("AWAY",'FPL FIX2'!$O$1:$P$1,0),0),"")&amp;IFERROR(VLOOKUP(MF$2&amp;$A21,'FA2'!$A:$D,MATCH("AWAY",'FA2'!$A$1:$D$1,0),0),"")&amp;IFERROR(VLOOKUP(MF$2&amp;$A21,'FA2'!$B:$C,MATCH("HOME",'FA2'!$B$1:$C$1,0),0),"")&amp;IFERROR(VLOOKUP(MF$2&amp;$A21,'EFL2'!$A:$D,MATCH("AWAY",'EFL2'!$A$1:$D$1,0),0),"")&amp;IFERROR(VLOOKUP(MF$2&amp;$A21,'EFL2'!$B:$C,MATCH("HOME",'EFL2'!$B$1:$C$1,0),0),"")&amp;IFERROR(VLOOKUP(MF$2&amp;$A21,'UCL2'!$C:$F,MATCH("AWAY",'UCL2'!$C$1:$F$1,0),0),"")&amp;IFERROR(VLOOKUP(MF$2&amp;$A21,'UCL2'!$D:$E,MATCH("HOME",'UCL2'!$D$1:$E$1,0),0),"")&amp;IFERROR(VLOOKUP(MF$2&amp;$A21,'EU2'!$C:$F,MATCH("AWAY",'EU2'!$C$1:$F$1,0),0),"")&amp;IFERROR(VLOOKUP(MF$2&amp;$A21,'EU2'!$D:$E,MATCH("HOME",'EU2'!$D$1:$E$1,0),0),"")&amp;IFERROR(VLOOKUP(MF$2&amp;$A21,'EUC2'!$C:$F,MATCH("AWAY",'EUC2'!$C$1:$F$1,0),0),"")&amp;IFERROR(VLOOKUP(MF$2&amp;$A21,'EUC2'!$D:$E,MATCH("HOME",'EUC2'!$D$1:$E$1,0),0),"")</f>
        <v/>
      </c>
      <c r="MG21" s="25" t="str">
        <f>IFERROR(VLOOKUP(MG$2&amp;$B21,'FPL FIX2'!$N$1:$Q$400,MATCH("HOME",'FPL FIX2'!$N$1:$Q$1,0),0),"")&amp;IFERROR(VLOOKUP(MG$2&amp;$B21,'FPL FIX2'!$O$1:$P$400,MATCH("AWAY",'FPL FIX2'!$O$1:$P$1,0),0),"")&amp;IFERROR(VLOOKUP(MG$2&amp;$A21,'FA2'!$A:$D,MATCH("AWAY",'FA2'!$A$1:$D$1,0),0),"")&amp;IFERROR(VLOOKUP(MG$2&amp;$A21,'FA2'!$B:$C,MATCH("HOME",'FA2'!$B$1:$C$1,0),0),"")&amp;IFERROR(VLOOKUP(MG$2&amp;$A21,'EFL2'!$A:$D,MATCH("AWAY",'EFL2'!$A$1:$D$1,0),0),"")&amp;IFERROR(VLOOKUP(MG$2&amp;$A21,'EFL2'!$B:$C,MATCH("HOME",'EFL2'!$B$1:$C$1,0),0),"")&amp;IFERROR(VLOOKUP(MG$2&amp;$A21,'UCL2'!$C:$F,MATCH("AWAY",'UCL2'!$C$1:$F$1,0),0),"")&amp;IFERROR(VLOOKUP(MG$2&amp;$A21,'UCL2'!$D:$E,MATCH("HOME",'UCL2'!$D$1:$E$1,0),0),"")&amp;IFERROR(VLOOKUP(MG$2&amp;$A21,'EU2'!$C:$F,MATCH("AWAY",'EU2'!$C$1:$F$1,0),0),"")&amp;IFERROR(VLOOKUP(MG$2&amp;$A21,'EU2'!$D:$E,MATCH("HOME",'EU2'!$D$1:$E$1,0),0),"")&amp;IFERROR(VLOOKUP(MG$2&amp;$A21,'EUC2'!$C:$F,MATCH("AWAY",'EUC2'!$C$1:$F$1,0),0),"")&amp;IFERROR(VLOOKUP(MG$2&amp;$A21,'EUC2'!$D:$E,MATCH("HOME",'EUC2'!$D$1:$E$1,0),0),"")</f>
        <v/>
      </c>
      <c r="MH21" s="25" t="str">
        <f>IFERROR(VLOOKUP(MH$2&amp;$B21,'FPL FIX2'!$N$1:$Q$400,MATCH("HOME",'FPL FIX2'!$N$1:$Q$1,0),0),"")&amp;IFERROR(VLOOKUP(MH$2&amp;$B21,'FPL FIX2'!$O$1:$P$400,MATCH("AWAY",'FPL FIX2'!$O$1:$P$1,0),0),"")&amp;IFERROR(VLOOKUP(MH$2&amp;$A21,'FA2'!$A:$D,MATCH("AWAY",'FA2'!$A$1:$D$1,0),0),"")&amp;IFERROR(VLOOKUP(MH$2&amp;$A21,'FA2'!$B:$C,MATCH("HOME",'FA2'!$B$1:$C$1,0),0),"")&amp;IFERROR(VLOOKUP(MH$2&amp;$A21,'EFL2'!$A:$D,MATCH("AWAY",'EFL2'!$A$1:$D$1,0),0),"")&amp;IFERROR(VLOOKUP(MH$2&amp;$A21,'EFL2'!$B:$C,MATCH("HOME",'EFL2'!$B$1:$C$1,0),0),"")&amp;IFERROR(VLOOKUP(MH$2&amp;$A21,'UCL2'!$C:$F,MATCH("AWAY",'UCL2'!$C$1:$F$1,0),0),"")&amp;IFERROR(VLOOKUP(MH$2&amp;$A21,'UCL2'!$D:$E,MATCH("HOME",'UCL2'!$D$1:$E$1,0),0),"")&amp;IFERROR(VLOOKUP(MH$2&amp;$A21,'EU2'!$C:$F,MATCH("AWAY",'EU2'!$C$1:$F$1,0),0),"")&amp;IFERROR(VLOOKUP(MH$2&amp;$A21,'EU2'!$D:$E,MATCH("HOME",'EU2'!$D$1:$E$1,0),0),"")&amp;IFERROR(VLOOKUP(MH$2&amp;$A21,'EUC2'!$C:$F,MATCH("AWAY",'EUC2'!$C$1:$F$1,0),0),"")&amp;IFERROR(VLOOKUP(MH$2&amp;$A21,'EUC2'!$D:$E,MATCH("HOME",'EUC2'!$D$1:$E$1,0),0),"")</f>
        <v/>
      </c>
      <c r="MI21" s="25" t="str">
        <f>IFERROR(VLOOKUP(MI$2&amp;$B21,'FPL FIX2'!$N$1:$Q$400,MATCH("HOME",'FPL FIX2'!$N$1:$Q$1,0),0),"")&amp;IFERROR(VLOOKUP(MI$2&amp;$B21,'FPL FIX2'!$O$1:$P$400,MATCH("AWAY",'FPL FIX2'!$O$1:$P$1,0),0),"")&amp;IFERROR(VLOOKUP(MI$2&amp;$A21,'FA2'!$A:$D,MATCH("AWAY",'FA2'!$A$1:$D$1,0),0),"")&amp;IFERROR(VLOOKUP(MI$2&amp;$A21,'FA2'!$B:$C,MATCH("HOME",'FA2'!$B$1:$C$1,0),0),"")&amp;IFERROR(VLOOKUP(MI$2&amp;$A21,'EFL2'!$A:$D,MATCH("AWAY",'EFL2'!$A$1:$D$1,0),0),"")&amp;IFERROR(VLOOKUP(MI$2&amp;$A21,'EFL2'!$B:$C,MATCH("HOME",'EFL2'!$B$1:$C$1,0),0),"")&amp;IFERROR(VLOOKUP(MI$2&amp;$A21,'UCL2'!$C:$F,MATCH("AWAY",'UCL2'!$C$1:$F$1,0),0),"")&amp;IFERROR(VLOOKUP(MI$2&amp;$A21,'UCL2'!$D:$E,MATCH("HOME",'UCL2'!$D$1:$E$1,0),0),"")&amp;IFERROR(VLOOKUP(MI$2&amp;$A21,'EU2'!$C:$F,MATCH("AWAY",'EU2'!$C$1:$F$1,0),0),"")&amp;IFERROR(VLOOKUP(MI$2&amp;$A21,'EU2'!$D:$E,MATCH("HOME",'EU2'!$D$1:$E$1,0),0),"")&amp;IFERROR(VLOOKUP(MI$2&amp;$A21,'EUC2'!$C:$F,MATCH("AWAY",'EUC2'!$C$1:$F$1,0),0),"")&amp;IFERROR(VLOOKUP(MI$2&amp;$A21,'EUC2'!$D:$E,MATCH("HOME",'EUC2'!$D$1:$E$1,0),0),"")</f>
        <v/>
      </c>
      <c r="MJ21" s="25" t="str">
        <f>IFERROR(VLOOKUP(MJ$2&amp;$B21,'FPL FIX2'!$N$1:$Q$400,MATCH("HOME",'FPL FIX2'!$N$1:$Q$1,0),0),"")&amp;IFERROR(VLOOKUP(MJ$2&amp;$B21,'FPL FIX2'!$O$1:$P$400,MATCH("AWAY",'FPL FIX2'!$O$1:$P$1,0),0),"")&amp;IFERROR(VLOOKUP(MJ$2&amp;$A21,'FA2'!$A:$D,MATCH("AWAY",'FA2'!$A$1:$D$1,0),0),"")&amp;IFERROR(VLOOKUP(MJ$2&amp;$A21,'FA2'!$B:$C,MATCH("HOME",'FA2'!$B$1:$C$1,0),0),"")&amp;IFERROR(VLOOKUP(MJ$2&amp;$A21,'EFL2'!$A:$D,MATCH("AWAY",'EFL2'!$A$1:$D$1,0),0),"")&amp;IFERROR(VLOOKUP(MJ$2&amp;$A21,'EFL2'!$B:$C,MATCH("HOME",'EFL2'!$B$1:$C$1,0),0),"")&amp;IFERROR(VLOOKUP(MJ$2&amp;$A21,'UCL2'!$C:$F,MATCH("AWAY",'UCL2'!$C$1:$F$1,0),0),"")&amp;IFERROR(VLOOKUP(MJ$2&amp;$A21,'UCL2'!$D:$E,MATCH("HOME",'UCL2'!$D$1:$E$1,0),0),"")&amp;IFERROR(VLOOKUP(MJ$2&amp;$A21,'EU2'!$C:$F,MATCH("AWAY",'EU2'!$C$1:$F$1,0),0),"")&amp;IFERROR(VLOOKUP(MJ$2&amp;$A21,'EU2'!$D:$E,MATCH("HOME",'EU2'!$D$1:$E$1,0),0),"")&amp;IFERROR(VLOOKUP(MJ$2&amp;$A21,'EUC2'!$C:$F,MATCH("AWAY",'EUC2'!$C$1:$F$1,0),0),"")&amp;IFERROR(VLOOKUP(MJ$2&amp;$A21,'EUC2'!$D:$E,MATCH("HOME",'EUC2'!$D$1:$E$1,0),0),"")</f>
        <v/>
      </c>
      <c r="MK21" s="25" t="str">
        <f>IFERROR(VLOOKUP(MK$2&amp;$B21,'FPL FIX2'!$N$1:$Q$400,MATCH("HOME",'FPL FIX2'!$N$1:$Q$1,0),0),"")&amp;IFERROR(VLOOKUP(MK$2&amp;$B21,'FPL FIX2'!$O$1:$P$400,MATCH("AWAY",'FPL FIX2'!$O$1:$P$1,0),0),"")&amp;IFERROR(VLOOKUP(MK$2&amp;$A21,'FA2'!$A:$D,MATCH("AWAY",'FA2'!$A$1:$D$1,0),0),"")&amp;IFERROR(VLOOKUP(MK$2&amp;$A21,'FA2'!$B:$C,MATCH("HOME",'FA2'!$B$1:$C$1,0),0),"")&amp;IFERROR(VLOOKUP(MK$2&amp;$A21,'EFL2'!$A:$D,MATCH("AWAY",'EFL2'!$A$1:$D$1,0),0),"")&amp;IFERROR(VLOOKUP(MK$2&amp;$A21,'EFL2'!$B:$C,MATCH("HOME",'EFL2'!$B$1:$C$1,0),0),"")&amp;IFERROR(VLOOKUP(MK$2&amp;$A21,'UCL2'!$C:$F,MATCH("AWAY",'UCL2'!$C$1:$F$1,0),0),"")&amp;IFERROR(VLOOKUP(MK$2&amp;$A21,'UCL2'!$D:$E,MATCH("HOME",'UCL2'!$D$1:$E$1,0),0),"")&amp;IFERROR(VLOOKUP(MK$2&amp;$A21,'EU2'!$C:$F,MATCH("AWAY",'EU2'!$C$1:$F$1,0),0),"")&amp;IFERROR(VLOOKUP(MK$2&amp;$A21,'EU2'!$D:$E,MATCH("HOME",'EU2'!$D$1:$E$1,0),0),"")&amp;IFERROR(VLOOKUP(MK$2&amp;$A21,'EUC2'!$C:$F,MATCH("AWAY",'EUC2'!$C$1:$F$1,0),0),"")&amp;IFERROR(VLOOKUP(MK$2&amp;$A21,'EUC2'!$D:$E,MATCH("HOME",'EUC2'!$D$1:$E$1,0),0),"")</f>
        <v/>
      </c>
      <c r="ML21" s="25" t="str">
        <f>IFERROR(VLOOKUP(ML$2&amp;$B21,'FPL FIX2'!$N$1:$Q$400,MATCH("HOME",'FPL FIX2'!$N$1:$Q$1,0),0),"")&amp;IFERROR(VLOOKUP(ML$2&amp;$B21,'FPL FIX2'!$O$1:$P$400,MATCH("AWAY",'FPL FIX2'!$O$1:$P$1,0),0),"")&amp;IFERROR(VLOOKUP(ML$2&amp;$A21,'FA2'!$A:$D,MATCH("AWAY",'FA2'!$A$1:$D$1,0),0),"")&amp;IFERROR(VLOOKUP(ML$2&amp;$A21,'FA2'!$B:$C,MATCH("HOME",'FA2'!$B$1:$C$1,0),0),"")&amp;IFERROR(VLOOKUP(ML$2&amp;$A21,'EFL2'!$A:$D,MATCH("AWAY",'EFL2'!$A$1:$D$1,0),0),"")&amp;IFERROR(VLOOKUP(ML$2&amp;$A21,'EFL2'!$B:$C,MATCH("HOME",'EFL2'!$B$1:$C$1,0),0),"")&amp;IFERROR(VLOOKUP(ML$2&amp;$A21,'UCL2'!$C:$F,MATCH("AWAY",'UCL2'!$C$1:$F$1,0),0),"")&amp;IFERROR(VLOOKUP(ML$2&amp;$A21,'UCL2'!$D:$E,MATCH("HOME",'UCL2'!$D$1:$E$1,0),0),"")&amp;IFERROR(VLOOKUP(ML$2&amp;$A21,'EU2'!$C:$F,MATCH("AWAY",'EU2'!$C$1:$F$1,0),0),"")&amp;IFERROR(VLOOKUP(ML$2&amp;$A21,'EU2'!$D:$E,MATCH("HOME",'EU2'!$D$1:$E$1,0),0),"")&amp;IFERROR(VLOOKUP(ML$2&amp;$A21,'EUC2'!$C:$F,MATCH("AWAY",'EUC2'!$C$1:$F$1,0),0),"")&amp;IFERROR(VLOOKUP(ML$2&amp;$A21,'EUC2'!$D:$E,MATCH("HOME",'EUC2'!$D$1:$E$1,0),0),"")</f>
        <v/>
      </c>
      <c r="MM21" s="25" t="str">
        <f>IFERROR(VLOOKUP(MM$2&amp;$B21,'FPL FIX2'!$N$1:$Q$400,MATCH("HOME",'FPL FIX2'!$N$1:$Q$1,0),0),"")&amp;IFERROR(VLOOKUP(MM$2&amp;$B21,'FPL FIX2'!$O$1:$P$400,MATCH("AWAY",'FPL FIX2'!$O$1:$P$1,0),0),"")&amp;IFERROR(VLOOKUP(MM$2&amp;$A21,'FA2'!$A:$D,MATCH("AWAY",'FA2'!$A$1:$D$1,0),0),"")&amp;IFERROR(VLOOKUP(MM$2&amp;$A21,'FA2'!$B:$C,MATCH("HOME",'FA2'!$B$1:$C$1,0),0),"")&amp;IFERROR(VLOOKUP(MM$2&amp;$A21,'EFL2'!$A:$D,MATCH("AWAY",'EFL2'!$A$1:$D$1,0),0),"")&amp;IFERROR(VLOOKUP(MM$2&amp;$A21,'EFL2'!$B:$C,MATCH("HOME",'EFL2'!$B$1:$C$1,0),0),"")&amp;IFERROR(VLOOKUP(MM$2&amp;$A21,'UCL2'!$C:$F,MATCH("AWAY",'UCL2'!$C$1:$F$1,0),0),"")&amp;IFERROR(VLOOKUP(MM$2&amp;$A21,'UCL2'!$D:$E,MATCH("HOME",'UCL2'!$D$1:$E$1,0),0),"")&amp;IFERROR(VLOOKUP(MM$2&amp;$A21,'EU2'!$C:$F,MATCH("AWAY",'EU2'!$C$1:$F$1,0),0),"")&amp;IFERROR(VLOOKUP(MM$2&amp;$A21,'EU2'!$D:$E,MATCH("HOME",'EU2'!$D$1:$E$1,0),0),"")&amp;IFERROR(VLOOKUP(MM$2&amp;$A21,'EUC2'!$C:$F,MATCH("AWAY",'EUC2'!$C$1:$F$1,0),0),"")&amp;IFERROR(VLOOKUP(MM$2&amp;$A21,'EUC2'!$D:$E,MATCH("HOME",'EUC2'!$D$1:$E$1,0),0),"")</f>
        <v/>
      </c>
      <c r="MN21" s="25" t="str">
        <f>IFERROR(VLOOKUP(MN$2&amp;$B21,'FPL FIX2'!$N$1:$Q$400,MATCH("HOME",'FPL FIX2'!$N$1:$Q$1,0),0),"")&amp;IFERROR(VLOOKUP(MN$2&amp;$B21,'FPL FIX2'!$O$1:$P$400,MATCH("AWAY",'FPL FIX2'!$O$1:$P$1,0),0),"")&amp;IFERROR(VLOOKUP(MN$2&amp;$A21,'FA2'!$A:$D,MATCH("AWAY",'FA2'!$A$1:$D$1,0),0),"")&amp;IFERROR(VLOOKUP(MN$2&amp;$A21,'FA2'!$B:$C,MATCH("HOME",'FA2'!$B$1:$C$1,0),0),"")&amp;IFERROR(VLOOKUP(MN$2&amp;$A21,'EFL2'!$A:$D,MATCH("AWAY",'EFL2'!$A$1:$D$1,0),0),"")&amp;IFERROR(VLOOKUP(MN$2&amp;$A21,'EFL2'!$B:$C,MATCH("HOME",'EFL2'!$B$1:$C$1,0),0),"")&amp;IFERROR(VLOOKUP(MN$2&amp;$A21,'UCL2'!$C:$F,MATCH("AWAY",'UCL2'!$C$1:$F$1,0),0),"")&amp;IFERROR(VLOOKUP(MN$2&amp;$A21,'UCL2'!$D:$E,MATCH("HOME",'UCL2'!$D$1:$E$1,0),0),"")&amp;IFERROR(VLOOKUP(MN$2&amp;$A21,'EU2'!$C:$F,MATCH("AWAY",'EU2'!$C$1:$F$1,0),0),"")&amp;IFERROR(VLOOKUP(MN$2&amp;$A21,'EU2'!$D:$E,MATCH("HOME",'EU2'!$D$1:$E$1,0),0),"")&amp;IFERROR(VLOOKUP(MN$2&amp;$A21,'EUC2'!$C:$F,MATCH("AWAY",'EUC2'!$C$1:$F$1,0),0),"")&amp;IFERROR(VLOOKUP(MN$2&amp;$A21,'EUC2'!$D:$E,MATCH("HOME",'EUC2'!$D$1:$E$1,0),0),"")</f>
        <v/>
      </c>
      <c r="MO21" s="25" t="str">
        <f>IFERROR(VLOOKUP(MO$2&amp;$B21,'FPL FIX2'!$N$1:$Q$400,MATCH("HOME",'FPL FIX2'!$N$1:$Q$1,0),0),"")&amp;IFERROR(VLOOKUP(MO$2&amp;$B21,'FPL FIX2'!$O$1:$P$400,MATCH("AWAY",'FPL FIX2'!$O$1:$P$1,0),0),"")&amp;IFERROR(VLOOKUP(MO$2&amp;$A21,'FA2'!$A:$D,MATCH("AWAY",'FA2'!$A$1:$D$1,0),0),"")&amp;IFERROR(VLOOKUP(MO$2&amp;$A21,'FA2'!$B:$C,MATCH("HOME",'FA2'!$B$1:$C$1,0),0),"")&amp;IFERROR(VLOOKUP(MO$2&amp;$A21,'EFL2'!$A:$D,MATCH("AWAY",'EFL2'!$A$1:$D$1,0),0),"")&amp;IFERROR(VLOOKUP(MO$2&amp;$A21,'EFL2'!$B:$C,MATCH("HOME",'EFL2'!$B$1:$C$1,0),0),"")&amp;IFERROR(VLOOKUP(MO$2&amp;$A21,'UCL2'!$C:$F,MATCH("AWAY",'UCL2'!$C$1:$F$1,0),0),"")&amp;IFERROR(VLOOKUP(MO$2&amp;$A21,'UCL2'!$D:$E,MATCH("HOME",'UCL2'!$D$1:$E$1,0),0),"")&amp;IFERROR(VLOOKUP(MO$2&amp;$A21,'EU2'!$C:$F,MATCH("AWAY",'EU2'!$C$1:$F$1,0),0),"")&amp;IFERROR(VLOOKUP(MO$2&amp;$A21,'EU2'!$D:$E,MATCH("HOME",'EU2'!$D$1:$E$1,0),0),"")&amp;IFERROR(VLOOKUP(MO$2&amp;$A21,'EUC2'!$C:$F,MATCH("AWAY",'EUC2'!$C$1:$F$1,0),0),"")&amp;IFERROR(VLOOKUP(MO$2&amp;$A21,'EUC2'!$D:$E,MATCH("HOME",'EUC2'!$D$1:$E$1,0),0),"")</f>
        <v/>
      </c>
      <c r="MP21" s="25" t="str">
        <f>IFERROR(VLOOKUP(MP$2&amp;$B21,'FPL FIX2'!$N$1:$Q$400,MATCH("HOME",'FPL FIX2'!$N$1:$Q$1,0),0),"")&amp;IFERROR(VLOOKUP(MP$2&amp;$B21,'FPL FIX2'!$O$1:$P$400,MATCH("AWAY",'FPL FIX2'!$O$1:$P$1,0),0),"")&amp;IFERROR(VLOOKUP(MP$2&amp;$A21,'FA2'!$A:$D,MATCH("AWAY",'FA2'!$A$1:$D$1,0),0),"")&amp;IFERROR(VLOOKUP(MP$2&amp;$A21,'FA2'!$B:$C,MATCH("HOME",'FA2'!$B$1:$C$1,0),0),"")&amp;IFERROR(VLOOKUP(MP$2&amp;$A21,'EFL2'!$A:$D,MATCH("AWAY",'EFL2'!$A$1:$D$1,0),0),"")&amp;IFERROR(VLOOKUP(MP$2&amp;$A21,'EFL2'!$B:$C,MATCH("HOME",'EFL2'!$B$1:$C$1,0),0),"")&amp;IFERROR(VLOOKUP(MP$2&amp;$A21,'UCL2'!$C:$F,MATCH("AWAY",'UCL2'!$C$1:$F$1,0),0),"")&amp;IFERROR(VLOOKUP(MP$2&amp;$A21,'UCL2'!$D:$E,MATCH("HOME",'UCL2'!$D$1:$E$1,0),0),"")&amp;IFERROR(VLOOKUP(MP$2&amp;$A21,'EU2'!$C:$F,MATCH("AWAY",'EU2'!$C$1:$F$1,0),0),"")&amp;IFERROR(VLOOKUP(MP$2&amp;$A21,'EU2'!$D:$E,MATCH("HOME",'EU2'!$D$1:$E$1,0),0),"")&amp;IFERROR(VLOOKUP(MP$2&amp;$A21,'EUC2'!$C:$F,MATCH("AWAY",'EUC2'!$C$1:$F$1,0),0),"")&amp;IFERROR(VLOOKUP(MP$2&amp;$A21,'EUC2'!$D:$E,MATCH("HOME",'EUC2'!$D$1:$E$1,0),0),"")</f>
        <v/>
      </c>
      <c r="MQ21" s="25" t="str">
        <f>IFERROR(VLOOKUP(MQ$2&amp;$B21,'FPL FIX2'!$N$1:$Q$400,MATCH("HOME",'FPL FIX2'!$N$1:$Q$1,0),0),"")&amp;IFERROR(VLOOKUP(MQ$2&amp;$B21,'FPL FIX2'!$O$1:$P$400,MATCH("AWAY",'FPL FIX2'!$O$1:$P$1,0),0),"")&amp;IFERROR(VLOOKUP(MQ$2&amp;$A21,'FA2'!$A:$D,MATCH("AWAY",'FA2'!$A$1:$D$1,0),0),"")&amp;IFERROR(VLOOKUP(MQ$2&amp;$A21,'FA2'!$B:$C,MATCH("HOME",'FA2'!$B$1:$C$1,0),0),"")&amp;IFERROR(VLOOKUP(MQ$2&amp;$A21,'EFL2'!$A:$D,MATCH("AWAY",'EFL2'!$A$1:$D$1,0),0),"")&amp;IFERROR(VLOOKUP(MQ$2&amp;$A21,'EFL2'!$B:$C,MATCH("HOME",'EFL2'!$B$1:$C$1,0),0),"")&amp;IFERROR(VLOOKUP(MQ$2&amp;$A21,'UCL2'!$C:$F,MATCH("AWAY",'UCL2'!$C$1:$F$1,0),0),"")&amp;IFERROR(VLOOKUP(MQ$2&amp;$A21,'UCL2'!$D:$E,MATCH("HOME",'UCL2'!$D$1:$E$1,0),0),"")&amp;IFERROR(VLOOKUP(MQ$2&amp;$A21,'EU2'!$C:$F,MATCH("AWAY",'EU2'!$C$1:$F$1,0),0),"")&amp;IFERROR(VLOOKUP(MQ$2&amp;$A21,'EU2'!$D:$E,MATCH("HOME",'EU2'!$D$1:$E$1,0),0),"")&amp;IFERROR(VLOOKUP(MQ$2&amp;$A21,'EUC2'!$C:$F,MATCH("AWAY",'EUC2'!$C$1:$F$1,0),0),"")&amp;IFERROR(VLOOKUP(MQ$2&amp;$A21,'EUC2'!$D:$E,MATCH("HOME",'EUC2'!$D$1:$E$1,0),0),"")</f>
        <v/>
      </c>
      <c r="MR21" s="25" t="str">
        <f>IFERROR(VLOOKUP(MR$2&amp;$B21,'FPL FIX2'!$N$1:$Q$400,MATCH("HOME",'FPL FIX2'!$N$1:$Q$1,0),0),"")&amp;IFERROR(VLOOKUP(MR$2&amp;$B21,'FPL FIX2'!$O$1:$P$400,MATCH("AWAY",'FPL FIX2'!$O$1:$P$1,0),0),"")&amp;IFERROR(VLOOKUP(MR$2&amp;$A21,'FA2'!$A:$D,MATCH("AWAY",'FA2'!$A$1:$D$1,0),0),"")&amp;IFERROR(VLOOKUP(MR$2&amp;$A21,'FA2'!$B:$C,MATCH("HOME",'FA2'!$B$1:$C$1,0),0),"")&amp;IFERROR(VLOOKUP(MR$2&amp;$A21,'EFL2'!$A:$D,MATCH("AWAY",'EFL2'!$A$1:$D$1,0),0),"")&amp;IFERROR(VLOOKUP(MR$2&amp;$A21,'EFL2'!$B:$C,MATCH("HOME",'EFL2'!$B$1:$C$1,0),0),"")&amp;IFERROR(VLOOKUP(MR$2&amp;$A21,'UCL2'!$C:$F,MATCH("AWAY",'UCL2'!$C$1:$F$1,0),0),"")&amp;IFERROR(VLOOKUP(MR$2&amp;$A21,'UCL2'!$D:$E,MATCH("HOME",'UCL2'!$D$1:$E$1,0),0),"")&amp;IFERROR(VLOOKUP(MR$2&amp;$A21,'EU2'!$C:$F,MATCH("AWAY",'EU2'!$C$1:$F$1,0),0),"")&amp;IFERROR(VLOOKUP(MR$2&amp;$A21,'EU2'!$D:$E,MATCH("HOME",'EU2'!$D$1:$E$1,0),0),"")&amp;IFERROR(VLOOKUP(MR$2&amp;$A21,'EUC2'!$C:$F,MATCH("AWAY",'EUC2'!$C$1:$F$1,0),0),"")&amp;IFERROR(VLOOKUP(MR$2&amp;$A21,'EUC2'!$D:$E,MATCH("HOME",'EUC2'!$D$1:$E$1,0),0),"")</f>
        <v/>
      </c>
      <c r="MS21" s="25" t="str">
        <f>IFERROR(VLOOKUP(MS$2&amp;$B21,'FPL FIX2'!$N$1:$Q$400,MATCH("HOME",'FPL FIX2'!$N$1:$Q$1,0),0),"")&amp;IFERROR(VLOOKUP(MS$2&amp;$B21,'FPL FIX2'!$O$1:$P$400,MATCH("AWAY",'FPL FIX2'!$O$1:$P$1,0),0),"")&amp;IFERROR(VLOOKUP(MS$2&amp;$A21,'FA2'!$A:$D,MATCH("AWAY",'FA2'!$A$1:$D$1,0),0),"")&amp;IFERROR(VLOOKUP(MS$2&amp;$A21,'FA2'!$B:$C,MATCH("HOME",'FA2'!$B$1:$C$1,0),0),"")&amp;IFERROR(VLOOKUP(MS$2&amp;$A21,'EFL2'!$A:$D,MATCH("AWAY",'EFL2'!$A$1:$D$1,0),0),"")&amp;IFERROR(VLOOKUP(MS$2&amp;$A21,'EFL2'!$B:$C,MATCH("HOME",'EFL2'!$B$1:$C$1,0),0),"")&amp;IFERROR(VLOOKUP(MS$2&amp;$A21,'UCL2'!$C:$F,MATCH("AWAY",'UCL2'!$C$1:$F$1,0),0),"")&amp;IFERROR(VLOOKUP(MS$2&amp;$A21,'UCL2'!$D:$E,MATCH("HOME",'UCL2'!$D$1:$E$1,0),0),"")&amp;IFERROR(VLOOKUP(MS$2&amp;$A21,'EU2'!$C:$F,MATCH("AWAY",'EU2'!$C$1:$F$1,0),0),"")&amp;IFERROR(VLOOKUP(MS$2&amp;$A21,'EU2'!$D:$E,MATCH("HOME",'EU2'!$D$1:$E$1,0),0),"")&amp;IFERROR(VLOOKUP(MS$2&amp;$A21,'EUC2'!$C:$F,MATCH("AWAY",'EUC2'!$C$1:$F$1,0),0),"")&amp;IFERROR(VLOOKUP(MS$2&amp;$A21,'EUC2'!$D:$E,MATCH("HOME",'EUC2'!$D$1:$E$1,0),0),"")</f>
        <v/>
      </c>
      <c r="MT21" s="25" t="str">
        <f>IFERROR(VLOOKUP(MT$2&amp;$B21,'FPL FIX2'!$N$1:$Q$400,MATCH("HOME",'FPL FIX2'!$N$1:$Q$1,0),0),"")&amp;IFERROR(VLOOKUP(MT$2&amp;$B21,'FPL FIX2'!$O$1:$P$400,MATCH("AWAY",'FPL FIX2'!$O$1:$P$1,0),0),"")&amp;IFERROR(VLOOKUP(MT$2&amp;$A21,'FA2'!$A:$D,MATCH("AWAY",'FA2'!$A$1:$D$1,0),0),"")&amp;IFERROR(VLOOKUP(MT$2&amp;$A21,'FA2'!$B:$C,MATCH("HOME",'FA2'!$B$1:$C$1,0),0),"")&amp;IFERROR(VLOOKUP(MT$2&amp;$A21,'EFL2'!$A:$D,MATCH("AWAY",'EFL2'!$A$1:$D$1,0),0),"")&amp;IFERROR(VLOOKUP(MT$2&amp;$A21,'EFL2'!$B:$C,MATCH("HOME",'EFL2'!$B$1:$C$1,0),0),"")&amp;IFERROR(VLOOKUP(MT$2&amp;$A21,'UCL2'!$C:$F,MATCH("AWAY",'UCL2'!$C$1:$F$1,0),0),"")&amp;IFERROR(VLOOKUP(MT$2&amp;$A21,'UCL2'!$D:$E,MATCH("HOME",'UCL2'!$D$1:$E$1,0),0),"")&amp;IFERROR(VLOOKUP(MT$2&amp;$A21,'EU2'!$C:$F,MATCH("AWAY",'EU2'!$C$1:$F$1,0),0),"")&amp;IFERROR(VLOOKUP(MT$2&amp;$A21,'EU2'!$D:$E,MATCH("HOME",'EU2'!$D$1:$E$1,0),0),"")&amp;IFERROR(VLOOKUP(MT$2&amp;$A21,'EUC2'!$C:$F,MATCH("AWAY",'EUC2'!$C$1:$F$1,0),0),"")&amp;IFERROR(VLOOKUP(MT$2&amp;$A21,'EUC2'!$D:$E,MATCH("HOME",'EUC2'!$D$1:$E$1,0),0),"")</f>
        <v/>
      </c>
      <c r="MU21" s="25" t="str">
        <f>IFERROR(VLOOKUP(MU$2&amp;$B21,'FPL FIX2'!$N$1:$Q$400,MATCH("HOME",'FPL FIX2'!$N$1:$Q$1,0),0),"")&amp;IFERROR(VLOOKUP(MU$2&amp;$B21,'FPL FIX2'!$O$1:$P$400,MATCH("AWAY",'FPL FIX2'!$O$1:$P$1,0),0),"")&amp;IFERROR(VLOOKUP(MU$2&amp;$A21,'FA2'!$A:$D,MATCH("AWAY",'FA2'!$A$1:$D$1,0),0),"")&amp;IFERROR(VLOOKUP(MU$2&amp;$A21,'FA2'!$B:$C,MATCH("HOME",'FA2'!$B$1:$C$1,0),0),"")&amp;IFERROR(VLOOKUP(MU$2&amp;$A21,'EFL2'!$A:$D,MATCH("AWAY",'EFL2'!$A$1:$D$1,0),0),"")&amp;IFERROR(VLOOKUP(MU$2&amp;$A21,'EFL2'!$B:$C,MATCH("HOME",'EFL2'!$B$1:$C$1,0),0),"")&amp;IFERROR(VLOOKUP(MU$2&amp;$A21,'UCL2'!$C:$F,MATCH("AWAY",'UCL2'!$C$1:$F$1,0),0),"")&amp;IFERROR(VLOOKUP(MU$2&amp;$A21,'UCL2'!$D:$E,MATCH("HOME",'UCL2'!$D$1:$E$1,0),0),"")&amp;IFERROR(VLOOKUP(MU$2&amp;$A21,'EU2'!$C:$F,MATCH("AWAY",'EU2'!$C$1:$F$1,0),0),"")&amp;IFERROR(VLOOKUP(MU$2&amp;$A21,'EU2'!$D:$E,MATCH("HOME",'EU2'!$D$1:$E$1,0),0),"")&amp;IFERROR(VLOOKUP(MU$2&amp;$A21,'EUC2'!$C:$F,MATCH("AWAY",'EUC2'!$C$1:$F$1,0),0),"")&amp;IFERROR(VLOOKUP(MU$2&amp;$A21,'EUC2'!$D:$E,MATCH("HOME",'EUC2'!$D$1:$E$1,0),0),"")</f>
        <v/>
      </c>
      <c r="MV21" s="25" t="str">
        <f>IFERROR(VLOOKUP(MV$2&amp;$B21,'FPL FIX2'!$N$1:$Q$400,MATCH("HOME",'FPL FIX2'!$N$1:$Q$1,0),0),"")&amp;IFERROR(VLOOKUP(MV$2&amp;$B21,'FPL FIX2'!$O$1:$P$400,MATCH("AWAY",'FPL FIX2'!$O$1:$P$1,0),0),"")&amp;IFERROR(VLOOKUP(MV$2&amp;$A21,'FA2'!$A:$D,MATCH("AWAY",'FA2'!$A$1:$D$1,0),0),"")&amp;IFERROR(VLOOKUP(MV$2&amp;$A21,'FA2'!$B:$C,MATCH("HOME",'FA2'!$B$1:$C$1,0),0),"")&amp;IFERROR(VLOOKUP(MV$2&amp;$A21,'EFL2'!$A:$D,MATCH("AWAY",'EFL2'!$A$1:$D$1,0),0),"")&amp;IFERROR(VLOOKUP(MV$2&amp;$A21,'EFL2'!$B:$C,MATCH("HOME",'EFL2'!$B$1:$C$1,0),0),"")&amp;IFERROR(VLOOKUP(MV$2&amp;$A21,'UCL2'!$C:$F,MATCH("AWAY",'UCL2'!$C$1:$F$1,0),0),"")&amp;IFERROR(VLOOKUP(MV$2&amp;$A21,'UCL2'!$D:$E,MATCH("HOME",'UCL2'!$D$1:$E$1,0),0),"")&amp;IFERROR(VLOOKUP(MV$2&amp;$A21,'EU2'!$C:$F,MATCH("AWAY",'EU2'!$C$1:$F$1,0),0),"")&amp;IFERROR(VLOOKUP(MV$2&amp;$A21,'EU2'!$D:$E,MATCH("HOME",'EU2'!$D$1:$E$1,0),0),"")&amp;IFERROR(VLOOKUP(MV$2&amp;$A21,'EUC2'!$C:$F,MATCH("AWAY",'EUC2'!$C$1:$F$1,0),0),"")&amp;IFERROR(VLOOKUP(MV$2&amp;$A21,'EUC2'!$D:$E,MATCH("HOME",'EUC2'!$D$1:$E$1,0),0),"")</f>
        <v/>
      </c>
      <c r="MW21" s="25" t="str">
        <f>IFERROR(VLOOKUP(MW$2&amp;$B21,'FPL FIX2'!$N$1:$Q$400,MATCH("HOME",'FPL FIX2'!$N$1:$Q$1,0),0),"")&amp;IFERROR(VLOOKUP(MW$2&amp;$B21,'FPL FIX2'!$O$1:$P$400,MATCH("AWAY",'FPL FIX2'!$O$1:$P$1,0),0),"")&amp;IFERROR(VLOOKUP(MW$2&amp;$A21,'FA2'!$A:$D,MATCH("AWAY",'FA2'!$A$1:$D$1,0),0),"")&amp;IFERROR(VLOOKUP(MW$2&amp;$A21,'FA2'!$B:$C,MATCH("HOME",'FA2'!$B$1:$C$1,0),0),"")&amp;IFERROR(VLOOKUP(MW$2&amp;$A21,'EFL2'!$A:$D,MATCH("AWAY",'EFL2'!$A$1:$D$1,0),0),"")&amp;IFERROR(VLOOKUP(MW$2&amp;$A21,'EFL2'!$B:$C,MATCH("HOME",'EFL2'!$B$1:$C$1,0),0),"")&amp;IFERROR(VLOOKUP(MW$2&amp;$A21,'UCL2'!$C:$F,MATCH("AWAY",'UCL2'!$C$1:$F$1,0),0),"")&amp;IFERROR(VLOOKUP(MW$2&amp;$A21,'UCL2'!$D:$E,MATCH("HOME",'UCL2'!$D$1:$E$1,0),0),"")&amp;IFERROR(VLOOKUP(MW$2&amp;$A21,'EU2'!$C:$F,MATCH("AWAY",'EU2'!$C$1:$F$1,0),0),"")&amp;IFERROR(VLOOKUP(MW$2&amp;$A21,'EU2'!$D:$E,MATCH("HOME",'EU2'!$D$1:$E$1,0),0),"")&amp;IFERROR(VLOOKUP(MW$2&amp;$A21,'EUC2'!$C:$F,MATCH("AWAY",'EUC2'!$C$1:$F$1,0),0),"")&amp;IFERROR(VLOOKUP(MW$2&amp;$A21,'EUC2'!$D:$E,MATCH("HOME",'EUC2'!$D$1:$E$1,0),0),"")</f>
        <v/>
      </c>
      <c r="MX21" s="25" t="str">
        <f>IFERROR(VLOOKUP(MX$2&amp;$B21,'FPL FIX2'!$N$1:$Q$400,MATCH("HOME",'FPL FIX2'!$N$1:$Q$1,0),0),"")&amp;IFERROR(VLOOKUP(MX$2&amp;$B21,'FPL FIX2'!$O$1:$P$400,MATCH("AWAY",'FPL FIX2'!$O$1:$P$1,0),0),"")&amp;IFERROR(VLOOKUP(MX$2&amp;$A21,'FA2'!$A:$D,MATCH("AWAY",'FA2'!$A$1:$D$1,0),0),"")&amp;IFERROR(VLOOKUP(MX$2&amp;$A21,'FA2'!$B:$C,MATCH("HOME",'FA2'!$B$1:$C$1,0),0),"")&amp;IFERROR(VLOOKUP(MX$2&amp;$A21,'EFL2'!$A:$D,MATCH("AWAY",'EFL2'!$A$1:$D$1,0),0),"")&amp;IFERROR(VLOOKUP(MX$2&amp;$A21,'EFL2'!$B:$C,MATCH("HOME",'EFL2'!$B$1:$C$1,0),0),"")&amp;IFERROR(VLOOKUP(MX$2&amp;$A21,'UCL2'!$C:$F,MATCH("AWAY",'UCL2'!$C$1:$F$1,0),0),"")&amp;IFERROR(VLOOKUP(MX$2&amp;$A21,'UCL2'!$D:$E,MATCH("HOME",'UCL2'!$D$1:$E$1,0),0),"")&amp;IFERROR(VLOOKUP(MX$2&amp;$A21,'EU2'!$C:$F,MATCH("AWAY",'EU2'!$C$1:$F$1,0),0),"")&amp;IFERROR(VLOOKUP(MX$2&amp;$A21,'EU2'!$D:$E,MATCH("HOME",'EU2'!$D$1:$E$1,0),0),"")&amp;IFERROR(VLOOKUP(MX$2&amp;$A21,'EUC2'!$C:$F,MATCH("AWAY",'EUC2'!$C$1:$F$1,0),0),"")&amp;IFERROR(VLOOKUP(MX$2&amp;$A21,'EUC2'!$D:$E,MATCH("HOME",'EUC2'!$D$1:$E$1,0),0),"")</f>
        <v/>
      </c>
      <c r="MY21" s="25" t="str">
        <f>IFERROR(VLOOKUP(MY$2&amp;$B21,'FPL FIX2'!$N$1:$Q$400,MATCH("HOME",'FPL FIX2'!$N$1:$Q$1,0),0),"")&amp;IFERROR(VLOOKUP(MY$2&amp;$B21,'FPL FIX2'!$O$1:$P$400,MATCH("AWAY",'FPL FIX2'!$O$1:$P$1,0),0),"")&amp;IFERROR(VLOOKUP(MY$2&amp;$A21,'FA2'!$A:$D,MATCH("AWAY",'FA2'!$A$1:$D$1,0),0),"")&amp;IFERROR(VLOOKUP(MY$2&amp;$A21,'FA2'!$B:$C,MATCH("HOME",'FA2'!$B$1:$C$1,0),0),"")&amp;IFERROR(VLOOKUP(MY$2&amp;$A21,'EFL2'!$A:$D,MATCH("AWAY",'EFL2'!$A$1:$D$1,0),0),"")&amp;IFERROR(VLOOKUP(MY$2&amp;$A21,'EFL2'!$B:$C,MATCH("HOME",'EFL2'!$B$1:$C$1,0),0),"")&amp;IFERROR(VLOOKUP(MY$2&amp;$A21,'UCL2'!$C:$F,MATCH("AWAY",'UCL2'!$C$1:$F$1,0),0),"")&amp;IFERROR(VLOOKUP(MY$2&amp;$A21,'UCL2'!$D:$E,MATCH("HOME",'UCL2'!$D$1:$E$1,0),0),"")&amp;IFERROR(VLOOKUP(MY$2&amp;$A21,'EU2'!$C:$F,MATCH("AWAY",'EU2'!$C$1:$F$1,0),0),"")&amp;IFERROR(VLOOKUP(MY$2&amp;$A21,'EU2'!$D:$E,MATCH("HOME",'EU2'!$D$1:$E$1,0),0),"")&amp;IFERROR(VLOOKUP(MY$2&amp;$A21,'EUC2'!$C:$F,MATCH("AWAY",'EUC2'!$C$1:$F$1,0),0),"")&amp;IFERROR(VLOOKUP(MY$2&amp;$A21,'EUC2'!$D:$E,MATCH("HOME",'EUC2'!$D$1:$E$1,0),0),"")</f>
        <v/>
      </c>
      <c r="MZ21" s="25" t="str">
        <f>IFERROR(VLOOKUP(MZ$2&amp;$B21,'FPL FIX2'!$N$1:$Q$400,MATCH("HOME",'FPL FIX2'!$N$1:$Q$1,0),0),"")&amp;IFERROR(VLOOKUP(MZ$2&amp;$B21,'FPL FIX2'!$O$1:$P$400,MATCH("AWAY",'FPL FIX2'!$O$1:$P$1,0),0),"")&amp;IFERROR(VLOOKUP(MZ$2&amp;$A21,'FA2'!$A:$D,MATCH("AWAY",'FA2'!$A$1:$D$1,0),0),"")&amp;IFERROR(VLOOKUP(MZ$2&amp;$A21,'FA2'!$B:$C,MATCH("HOME",'FA2'!$B$1:$C$1,0),0),"")&amp;IFERROR(VLOOKUP(MZ$2&amp;$A21,'EFL2'!$A:$D,MATCH("AWAY",'EFL2'!$A$1:$D$1,0),0),"")&amp;IFERROR(VLOOKUP(MZ$2&amp;$A21,'EFL2'!$B:$C,MATCH("HOME",'EFL2'!$B$1:$C$1,0),0),"")&amp;IFERROR(VLOOKUP(MZ$2&amp;$A21,'UCL2'!$C:$F,MATCH("AWAY",'UCL2'!$C$1:$F$1,0),0),"")&amp;IFERROR(VLOOKUP(MZ$2&amp;$A21,'UCL2'!$D:$E,MATCH("HOME",'UCL2'!$D$1:$E$1,0),0),"")&amp;IFERROR(VLOOKUP(MZ$2&amp;$A21,'EU2'!$C:$F,MATCH("AWAY",'EU2'!$C$1:$F$1,0),0),"")&amp;IFERROR(VLOOKUP(MZ$2&amp;$A21,'EU2'!$D:$E,MATCH("HOME",'EU2'!$D$1:$E$1,0),0),"")&amp;IFERROR(VLOOKUP(MZ$2&amp;$A21,'EUC2'!$C:$F,MATCH("AWAY",'EUC2'!$C$1:$F$1,0),0),"")&amp;IFERROR(VLOOKUP(MZ$2&amp;$A21,'EUC2'!$D:$E,MATCH("HOME",'EUC2'!$D$1:$E$1,0),0),"")</f>
        <v/>
      </c>
      <c r="NA21" s="25" t="str">
        <f>IFERROR(VLOOKUP(NA$2&amp;$B21,'FPL FIX2'!$N$1:$Q$400,MATCH("HOME",'FPL FIX2'!$N$1:$Q$1,0),0),"")&amp;IFERROR(VLOOKUP(NA$2&amp;$B21,'FPL FIX2'!$O$1:$P$400,MATCH("AWAY",'FPL FIX2'!$O$1:$P$1,0),0),"")&amp;IFERROR(VLOOKUP(NA$2&amp;$A21,'FA2'!$A:$D,MATCH("AWAY",'FA2'!$A$1:$D$1,0),0),"")&amp;IFERROR(VLOOKUP(NA$2&amp;$A21,'FA2'!$B:$C,MATCH("HOME",'FA2'!$B$1:$C$1,0),0),"")&amp;IFERROR(VLOOKUP(NA$2&amp;$A21,'EFL2'!$A:$D,MATCH("AWAY",'EFL2'!$A$1:$D$1,0),0),"")&amp;IFERROR(VLOOKUP(NA$2&amp;$A21,'EFL2'!$B:$C,MATCH("HOME",'EFL2'!$B$1:$C$1,0),0),"")&amp;IFERROR(VLOOKUP(NA$2&amp;$A21,'UCL2'!$C:$F,MATCH("AWAY",'UCL2'!$C$1:$F$1,0),0),"")&amp;IFERROR(VLOOKUP(NA$2&amp;$A21,'UCL2'!$D:$E,MATCH("HOME",'UCL2'!$D$1:$E$1,0),0),"")&amp;IFERROR(VLOOKUP(NA$2&amp;$A21,'EU2'!$C:$F,MATCH("AWAY",'EU2'!$C$1:$F$1,0),0),"")&amp;IFERROR(VLOOKUP(NA$2&amp;$A21,'EU2'!$D:$E,MATCH("HOME",'EU2'!$D$1:$E$1,0),0),"")&amp;IFERROR(VLOOKUP(NA$2&amp;$A21,'EUC2'!$C:$F,MATCH("AWAY",'EUC2'!$C$1:$F$1,0),0),"")&amp;IFERROR(VLOOKUP(NA$2&amp;$A21,'EUC2'!$D:$E,MATCH("HOME",'EUC2'!$D$1:$E$1,0),0),"")</f>
        <v/>
      </c>
      <c r="NB21" s="25" t="str">
        <f>IFERROR(VLOOKUP(NB$2&amp;$B21,'FPL FIX2'!$N$1:$Q$400,MATCH("HOME",'FPL FIX2'!$N$1:$Q$1,0),0),"")&amp;IFERROR(VLOOKUP(NB$2&amp;$B21,'FPL FIX2'!$O$1:$P$400,MATCH("AWAY",'FPL FIX2'!$O$1:$P$1,0),0),"")&amp;IFERROR(VLOOKUP(NB$2&amp;$A21,'FA2'!$A:$D,MATCH("AWAY",'FA2'!$A$1:$D$1,0),0),"")&amp;IFERROR(VLOOKUP(NB$2&amp;$A21,'FA2'!$B:$C,MATCH("HOME",'FA2'!$B$1:$C$1,0),0),"")&amp;IFERROR(VLOOKUP(NB$2&amp;$A21,'EFL2'!$A:$D,MATCH("AWAY",'EFL2'!$A$1:$D$1,0),0),"")&amp;IFERROR(VLOOKUP(NB$2&amp;$A21,'EFL2'!$B:$C,MATCH("HOME",'EFL2'!$B$1:$C$1,0),0),"")&amp;IFERROR(VLOOKUP(NB$2&amp;$A21,'UCL2'!$C:$F,MATCH("AWAY",'UCL2'!$C$1:$F$1,0),0),"")&amp;IFERROR(VLOOKUP(NB$2&amp;$A21,'UCL2'!$D:$E,MATCH("HOME",'UCL2'!$D$1:$E$1,0),0),"")&amp;IFERROR(VLOOKUP(NB$2&amp;$A21,'EU2'!$C:$F,MATCH("AWAY",'EU2'!$C$1:$F$1,0),0),"")&amp;IFERROR(VLOOKUP(NB$2&amp;$A21,'EU2'!$D:$E,MATCH("HOME",'EU2'!$D$1:$E$1,0),0),"")&amp;IFERROR(VLOOKUP(NB$2&amp;$A21,'EUC2'!$C:$F,MATCH("AWAY",'EUC2'!$C$1:$F$1,0),0),"")&amp;IFERROR(VLOOKUP(NB$2&amp;$A21,'EUC2'!$D:$E,MATCH("HOME",'EUC2'!$D$1:$E$1,0),0),"")</f>
        <v/>
      </c>
      <c r="NC21" s="25" t="str">
        <f>IFERROR(VLOOKUP(NC$2&amp;$B21,'FPL FIX2'!$N$1:$Q$400,MATCH("HOME",'FPL FIX2'!$N$1:$Q$1,0),0),"")&amp;IFERROR(VLOOKUP(NC$2&amp;$B21,'FPL FIX2'!$O$1:$P$400,MATCH("AWAY",'FPL FIX2'!$O$1:$P$1,0),0),"")&amp;IFERROR(VLOOKUP(NC$2&amp;$A21,'FA2'!$A:$D,MATCH("AWAY",'FA2'!$A$1:$D$1,0),0),"")&amp;IFERROR(VLOOKUP(NC$2&amp;$A21,'FA2'!$B:$C,MATCH("HOME",'FA2'!$B$1:$C$1,0),0),"")&amp;IFERROR(VLOOKUP(NC$2&amp;$A21,'EFL2'!$A:$D,MATCH("AWAY",'EFL2'!$A$1:$D$1,0),0),"")&amp;IFERROR(VLOOKUP(NC$2&amp;$A21,'EFL2'!$B:$C,MATCH("HOME",'EFL2'!$B$1:$C$1,0),0),"")&amp;IFERROR(VLOOKUP(NC$2&amp;$A21,'UCL2'!$C:$F,MATCH("AWAY",'UCL2'!$C$1:$F$1,0),0),"")&amp;IFERROR(VLOOKUP(NC$2&amp;$A21,'UCL2'!$D:$E,MATCH("HOME",'UCL2'!$D$1:$E$1,0),0),"")&amp;IFERROR(VLOOKUP(NC$2&amp;$A21,'EU2'!$C:$F,MATCH("AWAY",'EU2'!$C$1:$F$1,0),0),"")&amp;IFERROR(VLOOKUP(NC$2&amp;$A21,'EU2'!$D:$E,MATCH("HOME",'EU2'!$D$1:$E$1,0),0),"")&amp;IFERROR(VLOOKUP(NC$2&amp;$A21,'EUC2'!$C:$F,MATCH("AWAY",'EUC2'!$C$1:$F$1,0),0),"")&amp;IFERROR(VLOOKUP(NC$2&amp;$A21,'EUC2'!$D:$E,MATCH("HOME",'EUC2'!$D$1:$E$1,0),0),"")</f>
        <v/>
      </c>
      <c r="NE21" s="24" t="s">
        <v>17</v>
      </c>
      <c r="NF21" s="25" t="str">
        <f>IFERROR(VLOOKUP(NF$2&amp;$B21,'FPL FIX2'!$F$1:$I$50,MATCH("HOME",'FPL FIX2'!$F$1:$I$1,0),0),"")&amp;IFERROR(VLOOKUP(NF$2&amp;$B21,'FPL FIX2'!$G$1:$H$50,MATCH("AWAY",'FPL FIX2'!$G$1:$H$1,0),0),"")</f>
        <v/>
      </c>
      <c r="NG21" s="25"/>
      <c r="NH21" s="25" t="str">
        <f>IFERROR(VLOOKUP(NH$2&amp;$B21,'FPL FIX2'!$F$1:$I$400,MATCH("HOME",'FPL FIX2'!$F$1:$I$1,0),0),"")&amp;IFERROR(VLOOKUP(NH$2&amp;$B21,'FPL FIX2'!$G$1:$H$400,MATCH("AWAY",'FPL FIX2'!$G$1:$H$1,0),0),"")</f>
        <v>CHE</v>
      </c>
      <c r="NI21" s="25" t="str">
        <f>IFERROR(VLOOKUP(NI$2&amp;$B21,'FPL FIX2'!$F$1:$I$400,MATCH("HOME",'FPL FIX2'!$F$1:$I$1,0),0),"")&amp;IFERROR(VLOOKUP(NI$2&amp;$B21,'FPL FIX2'!$G$1:$H$400,MATCH("AWAY",'FPL FIX2'!$G$1:$H$1,0),0),"")</f>
        <v>sou</v>
      </c>
      <c r="NJ21" s="25" t="str">
        <f>IFERROR(VLOOKUP(NJ$2&amp;$B21,'FPL FIX2'!$F$1:$I$400,MATCH("HOME",'FPL FIX2'!$F$1:$I$1,0),0),"")&amp;IFERROR(VLOOKUP(NJ$2&amp;$B21,'FPL FIX2'!$G$1:$H$400,MATCH("AWAY",'FPL FIX2'!$G$1:$H$1,0),0),"")</f>
        <v>new</v>
      </c>
    </row>
    <row r="22" spans="1:374" ht="30" customHeight="1" thickBot="1" x14ac:dyDescent="0.3">
      <c r="A22" s="23" t="s">
        <v>78</v>
      </c>
      <c r="B22" s="24" t="s">
        <v>18</v>
      </c>
      <c r="C22" s="25" t="str">
        <f>IFERROR(VLOOKUP(C$2&amp;$B22,'FPL FIX2'!$N$1:$Q$400,MATCH("HOME",'FPL FIX2'!$N$1:$Q$1,0),0),"")&amp;IFERROR(VLOOKUP(C$2&amp;$B22,'FPL FIX2'!$O$1:$P$400,MATCH("AWAY",'FPL FIX2'!$O$1:$P$1,0),0),"")&amp;IFERROR(VLOOKUP(C$2&amp;$A22,'FA2'!$A:$D,MATCH("AWAY",'FA2'!$A$1:$D$1,0),0),"")&amp;IFERROR(VLOOKUP(C$2&amp;$A22,'FA2'!$B:$C,MATCH("HOME",'FA2'!$B$1:$C$1,0),0),"")&amp;IFERROR(VLOOKUP(C$2&amp;$A22,'EFL2'!$A:$D,MATCH("AWAY",'EFL2'!$A$1:$D$1,0),0),"")&amp;IFERROR(VLOOKUP(C$2&amp;$A22,'EFL2'!$B:$C,MATCH("HOME",'EFL2'!$B$1:$C$1,0),0),"")&amp;IFERROR(VLOOKUP(C$2&amp;$A22,'UCL2'!$C:$F,MATCH("AWAY",'UCL2'!$C$1:$F$1,0),0),"")&amp;IFERROR(VLOOKUP(C$2&amp;$A22,'UCL2'!$D:$E,MATCH("HOME",'UCL2'!$D$1:$E$1,0),0),"")&amp;IFERROR(VLOOKUP(C$2&amp;$A22,'EU2'!$C:$F,MATCH("AWAY",'EU2'!$C$1:$F$1,0),0),"")&amp;IFERROR(VLOOKUP(C$2&amp;$A22,'EU2'!$D:$E,MATCH("HOME",'EU2'!$D$1:$E$1,0),0),"")&amp;IFERROR(VLOOKUP(C$2&amp;$A22,'EUC2'!$C:$F,MATCH("AWAY",'EUC2'!$C$1:$F$1,0),0),"")&amp;IFERROR(VLOOKUP(C$2&amp;$A22,'EUC2'!$D:$E,MATCH("HOME",'EUC2'!$D$1:$E$1,0),0),"")</f>
        <v/>
      </c>
      <c r="D22" s="25" t="str">
        <f>IFERROR(VLOOKUP(D$2&amp;$B22,'FPL FIX2'!$N$1:$Q$400,MATCH("HOME",'FPL FIX2'!$N$1:$Q$1,0),0),"")&amp;IFERROR(VLOOKUP(D$2&amp;$B22,'FPL FIX2'!$O$1:$P$400,MATCH("AWAY",'FPL FIX2'!$O$1:$P$1,0),0),"")&amp;IFERROR(VLOOKUP(D$2&amp;$A22,'FA2'!$A:$D,MATCH("AWAY",'FA2'!$A$1:$D$1,0),0),"")&amp;IFERROR(VLOOKUP(D$2&amp;$A22,'FA2'!$B:$C,MATCH("HOME",'FA2'!$B$1:$C$1,0),0),"")&amp;IFERROR(VLOOKUP(D$2&amp;$A22,'EFL2'!$A:$D,MATCH("AWAY",'EFL2'!$A$1:$D$1,0),0),"")&amp;IFERROR(VLOOKUP(D$2&amp;$A22,'EFL2'!$B:$C,MATCH("HOME",'EFL2'!$B$1:$C$1,0),0),"")&amp;IFERROR(VLOOKUP(D$2&amp;$A22,'UCL2'!$C:$F,MATCH("AWAY",'UCL2'!$C$1:$F$1,0),0),"")&amp;IFERROR(VLOOKUP(D$2&amp;$A22,'UCL2'!$D:$E,MATCH("HOME",'UCL2'!$D$1:$E$1,0),0),"")&amp;IFERROR(VLOOKUP(D$2&amp;$A22,'EU2'!$C:$F,MATCH("AWAY",'EU2'!$C$1:$F$1,0),0),"")&amp;IFERROR(VLOOKUP(D$2&amp;$A22,'EU2'!$D:$E,MATCH("HOME",'EU2'!$D$1:$E$1,0),0),"")&amp;IFERROR(VLOOKUP(D$2&amp;$A22,'EUC2'!$C:$F,MATCH("AWAY",'EUC2'!$C$1:$F$1,0),0),"")&amp;IFERROR(VLOOKUP(D$2&amp;$A22,'EUC2'!$D:$E,MATCH("HOME",'EUC2'!$D$1:$E$1,0),0),"")</f>
        <v/>
      </c>
      <c r="E22" s="25" t="str">
        <f>IFERROR(VLOOKUP(E$2&amp;$B22,'FPL FIX2'!$N$1:$Q$400,MATCH("HOME",'FPL FIX2'!$N$1:$Q$1,0),0),"")&amp;IFERROR(VLOOKUP(E$2&amp;$B22,'FPL FIX2'!$O$1:$P$400,MATCH("AWAY",'FPL FIX2'!$O$1:$P$1,0),0),"")&amp;IFERROR(VLOOKUP(E$2&amp;$A22,'FA2'!$A:$D,MATCH("AWAY",'FA2'!$A$1:$D$1,0),0),"")&amp;IFERROR(VLOOKUP(E$2&amp;$A22,'FA2'!$B:$C,MATCH("HOME",'FA2'!$B$1:$C$1,0),0),"")&amp;IFERROR(VLOOKUP(E$2&amp;$A22,'EFL2'!$A:$D,MATCH("AWAY",'EFL2'!$A$1:$D$1,0),0),"")&amp;IFERROR(VLOOKUP(E$2&amp;$A22,'EFL2'!$B:$C,MATCH("HOME",'EFL2'!$B$1:$C$1,0),0),"")&amp;IFERROR(VLOOKUP(E$2&amp;$A22,'UCL2'!$C:$F,MATCH("AWAY",'UCL2'!$C$1:$F$1,0),0),"")&amp;IFERROR(VLOOKUP(E$2&amp;$A22,'UCL2'!$D:$E,MATCH("HOME",'UCL2'!$D$1:$E$1,0),0),"")&amp;IFERROR(VLOOKUP(E$2&amp;$A22,'EU2'!$C:$F,MATCH("AWAY",'EU2'!$C$1:$F$1,0),0),"")&amp;IFERROR(VLOOKUP(E$2&amp;$A22,'EU2'!$D:$E,MATCH("HOME",'EU2'!$D$1:$E$1,0),0),"")&amp;IFERROR(VLOOKUP(E$2&amp;$A22,'EUC2'!$C:$F,MATCH("AWAY",'EUC2'!$C$1:$F$1,0),0),"")&amp;IFERROR(VLOOKUP(E$2&amp;$A22,'EUC2'!$D:$E,MATCH("HOME",'EUC2'!$D$1:$E$1,0),0),"")</f>
        <v/>
      </c>
      <c r="F22" s="25" t="str">
        <f>IFERROR(VLOOKUP(F$2&amp;$B22,'FPL FIX2'!$N$1:$Q$400,MATCH("HOME",'FPL FIX2'!$N$1:$Q$1,0),0),"")&amp;IFERROR(VLOOKUP(F$2&amp;$B22,'FPL FIX2'!$O$1:$P$400,MATCH("AWAY",'FPL FIX2'!$O$1:$P$1,0),0),"")&amp;IFERROR(VLOOKUP(F$2&amp;$A22,'FA2'!$A:$D,MATCH("AWAY",'FA2'!$A$1:$D$1,0),0),"")&amp;IFERROR(VLOOKUP(F$2&amp;$A22,'FA2'!$B:$C,MATCH("HOME",'FA2'!$B$1:$C$1,0),0),"")&amp;IFERROR(VLOOKUP(F$2&amp;$A22,'EFL2'!$A:$D,MATCH("AWAY",'EFL2'!$A$1:$D$1,0),0),"")&amp;IFERROR(VLOOKUP(F$2&amp;$A22,'EFL2'!$B:$C,MATCH("HOME",'EFL2'!$B$1:$C$1,0),0),"")&amp;IFERROR(VLOOKUP(F$2&amp;$A22,'UCL2'!$C:$F,MATCH("AWAY",'UCL2'!$C$1:$F$1,0),0),"")&amp;IFERROR(VLOOKUP(F$2&amp;$A22,'UCL2'!$D:$E,MATCH("HOME",'UCL2'!$D$1:$E$1,0),0),"")&amp;IFERROR(VLOOKUP(F$2&amp;$A22,'EU2'!$C:$F,MATCH("AWAY",'EU2'!$C$1:$F$1,0),0),"")&amp;IFERROR(VLOOKUP(F$2&amp;$A22,'EU2'!$D:$E,MATCH("HOME",'EU2'!$D$1:$E$1,0),0),"")&amp;IFERROR(VLOOKUP(F$2&amp;$A22,'EUC2'!$C:$F,MATCH("AWAY",'EUC2'!$C$1:$F$1,0),0),"")&amp;IFERROR(VLOOKUP(F$2&amp;$A22,'EUC2'!$D:$E,MATCH("HOME",'EUC2'!$D$1:$E$1,0),0),"")</f>
        <v/>
      </c>
      <c r="G22" s="25" t="str">
        <f>IFERROR(VLOOKUP(G$2&amp;$B22,'FPL FIX2'!$N$1:$Q$400,MATCH("HOME",'FPL FIX2'!$N$1:$Q$1,0),0),"")&amp;IFERROR(VLOOKUP(G$2&amp;$B22,'FPL FIX2'!$O$1:$P$400,MATCH("AWAY",'FPL FIX2'!$O$1:$P$1,0),0),"")&amp;IFERROR(VLOOKUP(G$2&amp;$A22,'FA2'!$A:$D,MATCH("AWAY",'FA2'!$A$1:$D$1,0),0),"")&amp;IFERROR(VLOOKUP(G$2&amp;$A22,'FA2'!$B:$C,MATCH("HOME",'FA2'!$B$1:$C$1,0),0),"")&amp;IFERROR(VLOOKUP(G$2&amp;$A22,'EFL2'!$A:$D,MATCH("AWAY",'EFL2'!$A$1:$D$1,0),0),"")&amp;IFERROR(VLOOKUP(G$2&amp;$A22,'EFL2'!$B:$C,MATCH("HOME",'EFL2'!$B$1:$C$1,0),0),"")&amp;IFERROR(VLOOKUP(G$2&amp;$A22,'UCL2'!$C:$F,MATCH("AWAY",'UCL2'!$C$1:$F$1,0),0),"")&amp;IFERROR(VLOOKUP(G$2&amp;$A22,'UCL2'!$D:$E,MATCH("HOME",'UCL2'!$D$1:$E$1,0),0),"")&amp;IFERROR(VLOOKUP(G$2&amp;$A22,'EU2'!$C:$F,MATCH("AWAY",'EU2'!$C$1:$F$1,0),0),"")&amp;IFERROR(VLOOKUP(G$2&amp;$A22,'EU2'!$D:$E,MATCH("HOME",'EU2'!$D$1:$E$1,0),0),"")&amp;IFERROR(VLOOKUP(G$2&amp;$A22,'EUC2'!$C:$F,MATCH("AWAY",'EUC2'!$C$1:$F$1,0),0),"")&amp;IFERROR(VLOOKUP(G$2&amp;$A22,'EUC2'!$D:$E,MATCH("HOME",'EUC2'!$D$1:$E$1,0),0),"")</f>
        <v/>
      </c>
      <c r="H22" s="25" t="str">
        <f>IFERROR(VLOOKUP(H$2&amp;$B22,'FPL FIX2'!$N$1:$Q$400,MATCH("HOME",'FPL FIX2'!$N$1:$Q$1,0),0),"")&amp;IFERROR(VLOOKUP(H$2&amp;$B22,'FPL FIX2'!$O$1:$P$400,MATCH("AWAY",'FPL FIX2'!$O$1:$P$1,0),0),"")&amp;IFERROR(VLOOKUP(H$2&amp;$A22,'FA2'!$A:$D,MATCH("AWAY",'FA2'!$A$1:$D$1,0),0),"")&amp;IFERROR(VLOOKUP(H$2&amp;$A22,'FA2'!$B:$C,MATCH("HOME",'FA2'!$B$1:$C$1,0),0),"")&amp;IFERROR(VLOOKUP(H$2&amp;$A22,'EFL2'!$A:$D,MATCH("AWAY",'EFL2'!$A$1:$D$1,0),0),"")&amp;IFERROR(VLOOKUP(H$2&amp;$A22,'EFL2'!$B:$C,MATCH("HOME",'EFL2'!$B$1:$C$1,0),0),"")&amp;IFERROR(VLOOKUP(H$2&amp;$A22,'UCL2'!$C:$F,MATCH("AWAY",'UCL2'!$C$1:$F$1,0),0),"")&amp;IFERROR(VLOOKUP(H$2&amp;$A22,'UCL2'!$D:$E,MATCH("HOME",'UCL2'!$D$1:$E$1,0),0),"")&amp;IFERROR(VLOOKUP(H$2&amp;$A22,'EU2'!$C:$F,MATCH("AWAY",'EU2'!$C$1:$F$1,0),0),"")&amp;IFERROR(VLOOKUP(H$2&amp;$A22,'EU2'!$D:$E,MATCH("HOME",'EU2'!$D$1:$E$1,0),0),"")&amp;IFERROR(VLOOKUP(H$2&amp;$A22,'EUC2'!$C:$F,MATCH("AWAY",'EUC2'!$C$1:$F$1,0),0),"")&amp;IFERROR(VLOOKUP(H$2&amp;$A22,'EUC2'!$D:$E,MATCH("HOME",'EUC2'!$D$1:$E$1,0),0),"")</f>
        <v/>
      </c>
      <c r="I22" s="25" t="str">
        <f>IFERROR(VLOOKUP(I$2&amp;$B22,'FPL FIX2'!$N$1:$Q$400,MATCH("HOME",'FPL FIX2'!$N$1:$Q$1,0),0),"")&amp;IFERROR(VLOOKUP(I$2&amp;$B22,'FPL FIX2'!$O$1:$P$400,MATCH("AWAY",'FPL FIX2'!$O$1:$P$1,0),0),"")&amp;IFERROR(VLOOKUP(I$2&amp;$A22,'FA2'!$A:$D,MATCH("AWAY",'FA2'!$A$1:$D$1,0),0),"")&amp;IFERROR(VLOOKUP(I$2&amp;$A22,'FA2'!$B:$C,MATCH("HOME",'FA2'!$B$1:$C$1,0),0),"")&amp;IFERROR(VLOOKUP(I$2&amp;$A22,'EFL2'!$A:$D,MATCH("AWAY",'EFL2'!$A$1:$D$1,0),0),"")&amp;IFERROR(VLOOKUP(I$2&amp;$A22,'EFL2'!$B:$C,MATCH("HOME",'EFL2'!$B$1:$C$1,0),0),"")&amp;IFERROR(VLOOKUP(I$2&amp;$A22,'UCL2'!$C:$F,MATCH("AWAY",'UCL2'!$C$1:$F$1,0),0),"")&amp;IFERROR(VLOOKUP(I$2&amp;$A22,'UCL2'!$D:$E,MATCH("HOME",'UCL2'!$D$1:$E$1,0),0),"")&amp;IFERROR(VLOOKUP(I$2&amp;$A22,'EU2'!$C:$F,MATCH("AWAY",'EU2'!$C$1:$F$1,0),0),"")&amp;IFERROR(VLOOKUP(I$2&amp;$A22,'EU2'!$D:$E,MATCH("HOME",'EU2'!$D$1:$E$1,0),0),"")&amp;IFERROR(VLOOKUP(I$2&amp;$A22,'EUC2'!$C:$F,MATCH("AWAY",'EUC2'!$C$1:$F$1,0),0),"")&amp;IFERROR(VLOOKUP(I$2&amp;$A22,'EUC2'!$D:$E,MATCH("HOME",'EUC2'!$D$1:$E$1,0),0),"")</f>
        <v>MCI</v>
      </c>
      <c r="J22" s="25" t="str">
        <f>IFERROR(VLOOKUP(J$2&amp;$B22,'FPL FIX2'!$N$1:$Q$400,MATCH("HOME",'FPL FIX2'!$N$1:$Q$1,0),0),"")&amp;IFERROR(VLOOKUP(J$2&amp;$B22,'FPL FIX2'!$O$1:$P$400,MATCH("AWAY",'FPL FIX2'!$O$1:$P$1,0),0),"")&amp;IFERROR(VLOOKUP(J$2&amp;$A22,'FA2'!$A:$D,MATCH("AWAY",'FA2'!$A$1:$D$1,0),0),"")&amp;IFERROR(VLOOKUP(J$2&amp;$A22,'FA2'!$B:$C,MATCH("HOME",'FA2'!$B$1:$C$1,0),0),"")&amp;IFERROR(VLOOKUP(J$2&amp;$A22,'EFL2'!$A:$D,MATCH("AWAY",'EFL2'!$A$1:$D$1,0),0),"")&amp;IFERROR(VLOOKUP(J$2&amp;$A22,'EFL2'!$B:$C,MATCH("HOME",'EFL2'!$B$1:$C$1,0),0),"")&amp;IFERROR(VLOOKUP(J$2&amp;$A22,'UCL2'!$C:$F,MATCH("AWAY",'UCL2'!$C$1:$F$1,0),0),"")&amp;IFERROR(VLOOKUP(J$2&amp;$A22,'UCL2'!$D:$E,MATCH("HOME",'UCL2'!$D$1:$E$1,0),0),"")&amp;IFERROR(VLOOKUP(J$2&amp;$A22,'EU2'!$C:$F,MATCH("AWAY",'EU2'!$C$1:$F$1,0),0),"")&amp;IFERROR(VLOOKUP(J$2&amp;$A22,'EU2'!$D:$E,MATCH("HOME",'EU2'!$D$1:$E$1,0),0),"")&amp;IFERROR(VLOOKUP(J$2&amp;$A22,'EUC2'!$C:$F,MATCH("AWAY",'EUC2'!$C$1:$F$1,0),0),"")&amp;IFERROR(VLOOKUP(J$2&amp;$A22,'EUC2'!$D:$E,MATCH("HOME",'EUC2'!$D$1:$E$1,0),0),"")</f>
        <v/>
      </c>
      <c r="K22" s="25" t="str">
        <f>IFERROR(VLOOKUP(K$2&amp;$B22,'FPL FIX2'!$N$1:$Q$400,MATCH("HOME",'FPL FIX2'!$N$1:$Q$1,0),0),"")&amp;IFERROR(VLOOKUP(K$2&amp;$B22,'FPL FIX2'!$O$1:$P$400,MATCH("AWAY",'FPL FIX2'!$O$1:$P$1,0),0),"")&amp;IFERROR(VLOOKUP(K$2&amp;$A22,'FA2'!$A:$D,MATCH("AWAY",'FA2'!$A$1:$D$1,0),0),"")&amp;IFERROR(VLOOKUP(K$2&amp;$A22,'FA2'!$B:$C,MATCH("HOME",'FA2'!$B$1:$C$1,0),0),"")&amp;IFERROR(VLOOKUP(K$2&amp;$A22,'EFL2'!$A:$D,MATCH("AWAY",'EFL2'!$A$1:$D$1,0),0),"")&amp;IFERROR(VLOOKUP(K$2&amp;$A22,'EFL2'!$B:$C,MATCH("HOME",'EFL2'!$B$1:$C$1,0),0),"")&amp;IFERROR(VLOOKUP(K$2&amp;$A22,'UCL2'!$C:$F,MATCH("AWAY",'UCL2'!$C$1:$F$1,0),0),"")&amp;IFERROR(VLOOKUP(K$2&amp;$A22,'UCL2'!$D:$E,MATCH("HOME",'UCL2'!$D$1:$E$1,0),0),"")&amp;IFERROR(VLOOKUP(K$2&amp;$A22,'EU2'!$C:$F,MATCH("AWAY",'EU2'!$C$1:$F$1,0),0),"")&amp;IFERROR(VLOOKUP(K$2&amp;$A22,'EU2'!$D:$E,MATCH("HOME",'EU2'!$D$1:$E$1,0),0),"")&amp;IFERROR(VLOOKUP(K$2&amp;$A22,'EUC2'!$C:$F,MATCH("AWAY",'EUC2'!$C$1:$F$1,0),0),"")&amp;IFERROR(VLOOKUP(K$2&amp;$A22,'EUC2'!$D:$E,MATCH("HOME",'EUC2'!$D$1:$E$1,0),0),"")</f>
        <v/>
      </c>
      <c r="L22" s="25" t="str">
        <f>IFERROR(VLOOKUP(L$2&amp;$B22,'FPL FIX2'!$N$1:$Q$400,MATCH("HOME",'FPL FIX2'!$N$1:$Q$1,0),0),"")&amp;IFERROR(VLOOKUP(L$2&amp;$B22,'FPL FIX2'!$O$1:$P$400,MATCH("AWAY",'FPL FIX2'!$O$1:$P$1,0),0),"")&amp;IFERROR(VLOOKUP(L$2&amp;$A22,'FA2'!$A:$D,MATCH("AWAY",'FA2'!$A$1:$D$1,0),0),"")&amp;IFERROR(VLOOKUP(L$2&amp;$A22,'FA2'!$B:$C,MATCH("HOME",'FA2'!$B$1:$C$1,0),0),"")&amp;IFERROR(VLOOKUP(L$2&amp;$A22,'EFL2'!$A:$D,MATCH("AWAY",'EFL2'!$A$1:$D$1,0),0),"")&amp;IFERROR(VLOOKUP(L$2&amp;$A22,'EFL2'!$B:$C,MATCH("HOME",'EFL2'!$B$1:$C$1,0),0),"")&amp;IFERROR(VLOOKUP(L$2&amp;$A22,'UCL2'!$C:$F,MATCH("AWAY",'UCL2'!$C$1:$F$1,0),0),"")&amp;IFERROR(VLOOKUP(L$2&amp;$A22,'UCL2'!$D:$E,MATCH("HOME",'UCL2'!$D$1:$E$1,0),0),"")&amp;IFERROR(VLOOKUP(L$2&amp;$A22,'EU2'!$C:$F,MATCH("AWAY",'EU2'!$C$1:$F$1,0),0),"")&amp;IFERROR(VLOOKUP(L$2&amp;$A22,'EU2'!$D:$E,MATCH("HOME",'EU2'!$D$1:$E$1,0),0),"")&amp;IFERROR(VLOOKUP(L$2&amp;$A22,'EUC2'!$C:$F,MATCH("AWAY",'EUC2'!$C$1:$F$1,0),0),"")&amp;IFERROR(VLOOKUP(L$2&amp;$A22,'EUC2'!$D:$E,MATCH("HOME",'EUC2'!$D$1:$E$1,0),0),"")</f>
        <v/>
      </c>
      <c r="M22" s="25" t="str">
        <f>IFERROR(VLOOKUP(M$2&amp;$B22,'FPL FIX2'!$N$1:$Q$400,MATCH("HOME",'FPL FIX2'!$N$1:$Q$1,0),0),"")&amp;IFERROR(VLOOKUP(M$2&amp;$B22,'FPL FIX2'!$O$1:$P$400,MATCH("AWAY",'FPL FIX2'!$O$1:$P$1,0),0),"")&amp;IFERROR(VLOOKUP(M$2&amp;$A22,'FA2'!$A:$D,MATCH("AWAY",'FA2'!$A$1:$D$1,0),0),"")&amp;IFERROR(VLOOKUP(M$2&amp;$A22,'FA2'!$B:$C,MATCH("HOME",'FA2'!$B$1:$C$1,0),0),"")&amp;IFERROR(VLOOKUP(M$2&amp;$A22,'EFL2'!$A:$D,MATCH("AWAY",'EFL2'!$A$1:$D$1,0),0),"")&amp;IFERROR(VLOOKUP(M$2&amp;$A22,'EFL2'!$B:$C,MATCH("HOME",'EFL2'!$B$1:$C$1,0),0),"")&amp;IFERROR(VLOOKUP(M$2&amp;$A22,'UCL2'!$C:$F,MATCH("AWAY",'UCL2'!$C$1:$F$1,0),0),"")&amp;IFERROR(VLOOKUP(M$2&amp;$A22,'UCL2'!$D:$E,MATCH("HOME",'UCL2'!$D$1:$E$1,0),0),"")&amp;IFERROR(VLOOKUP(M$2&amp;$A22,'EU2'!$C:$F,MATCH("AWAY",'EU2'!$C$1:$F$1,0),0),"")&amp;IFERROR(VLOOKUP(M$2&amp;$A22,'EU2'!$D:$E,MATCH("HOME",'EU2'!$D$1:$E$1,0),0),"")&amp;IFERROR(VLOOKUP(M$2&amp;$A22,'EUC2'!$C:$F,MATCH("AWAY",'EUC2'!$C$1:$F$1,0),0),"")&amp;IFERROR(VLOOKUP(M$2&amp;$A22,'EUC2'!$D:$E,MATCH("HOME",'EUC2'!$D$1:$E$1,0),0),"")</f>
        <v/>
      </c>
      <c r="N22" s="25" t="str">
        <f>IFERROR(VLOOKUP(N$2&amp;$B22,'FPL FIX2'!$N$1:$Q$400,MATCH("HOME",'FPL FIX2'!$N$1:$Q$1,0),0),"")&amp;IFERROR(VLOOKUP(N$2&amp;$B22,'FPL FIX2'!$O$1:$P$400,MATCH("AWAY",'FPL FIX2'!$O$1:$P$1,0),0),"")&amp;IFERROR(VLOOKUP(N$2&amp;$A22,'FA2'!$A:$D,MATCH("AWAY",'FA2'!$A$1:$D$1,0),0),"")&amp;IFERROR(VLOOKUP(N$2&amp;$A22,'FA2'!$B:$C,MATCH("HOME",'FA2'!$B$1:$C$1,0),0),"")&amp;IFERROR(VLOOKUP(N$2&amp;$A22,'EFL2'!$A:$D,MATCH("AWAY",'EFL2'!$A$1:$D$1,0),0),"")&amp;IFERROR(VLOOKUP(N$2&amp;$A22,'EFL2'!$B:$C,MATCH("HOME",'EFL2'!$B$1:$C$1,0),0),"")&amp;IFERROR(VLOOKUP(N$2&amp;$A22,'UCL2'!$C:$F,MATCH("AWAY",'UCL2'!$C$1:$F$1,0),0),"")&amp;IFERROR(VLOOKUP(N$2&amp;$A22,'UCL2'!$D:$E,MATCH("HOME",'UCL2'!$D$1:$E$1,0),0),"")&amp;IFERROR(VLOOKUP(N$2&amp;$A22,'EU2'!$C:$F,MATCH("AWAY",'EU2'!$C$1:$F$1,0),0),"")&amp;IFERROR(VLOOKUP(N$2&amp;$A22,'EU2'!$D:$E,MATCH("HOME",'EU2'!$D$1:$E$1,0),0),"")&amp;IFERROR(VLOOKUP(N$2&amp;$A22,'EUC2'!$C:$F,MATCH("AWAY",'EUC2'!$C$1:$F$1,0),0),"")&amp;IFERROR(VLOOKUP(N$2&amp;$A22,'EUC2'!$D:$E,MATCH("HOME",'EUC2'!$D$1:$E$1,0),0),"")</f>
        <v/>
      </c>
      <c r="O22" s="25" t="str">
        <f>IFERROR(VLOOKUP(O$2&amp;$B22,'FPL FIX2'!$N$1:$Q$400,MATCH("HOME",'FPL FIX2'!$N$1:$Q$1,0),0),"")&amp;IFERROR(VLOOKUP(O$2&amp;$B22,'FPL FIX2'!$O$1:$P$400,MATCH("AWAY",'FPL FIX2'!$O$1:$P$1,0),0),"")&amp;IFERROR(VLOOKUP(O$2&amp;$A22,'FA2'!$A:$D,MATCH("AWAY",'FA2'!$A$1:$D$1,0),0),"")&amp;IFERROR(VLOOKUP(O$2&amp;$A22,'FA2'!$B:$C,MATCH("HOME",'FA2'!$B$1:$C$1,0),0),"")&amp;IFERROR(VLOOKUP(O$2&amp;$A22,'EFL2'!$A:$D,MATCH("AWAY",'EFL2'!$A$1:$D$1,0),0),"")&amp;IFERROR(VLOOKUP(O$2&amp;$A22,'EFL2'!$B:$C,MATCH("HOME",'EFL2'!$B$1:$C$1,0),0),"")&amp;IFERROR(VLOOKUP(O$2&amp;$A22,'UCL2'!$C:$F,MATCH("AWAY",'UCL2'!$C$1:$F$1,0),0),"")&amp;IFERROR(VLOOKUP(O$2&amp;$A22,'UCL2'!$D:$E,MATCH("HOME",'UCL2'!$D$1:$E$1,0),0),"")&amp;IFERROR(VLOOKUP(O$2&amp;$A22,'EU2'!$C:$F,MATCH("AWAY",'EU2'!$C$1:$F$1,0),0),"")&amp;IFERROR(VLOOKUP(O$2&amp;$A22,'EU2'!$D:$E,MATCH("HOME",'EU2'!$D$1:$E$1,0),0),"")&amp;IFERROR(VLOOKUP(O$2&amp;$A22,'EUC2'!$C:$F,MATCH("AWAY",'EUC2'!$C$1:$F$1,0),0),"")&amp;IFERROR(VLOOKUP(O$2&amp;$A22,'EUC2'!$D:$E,MATCH("HOME",'EUC2'!$D$1:$E$1,0),0),"")</f>
        <v/>
      </c>
      <c r="P22" s="25" t="str">
        <f>IFERROR(VLOOKUP(P$2&amp;$B22,'FPL FIX2'!$N$1:$Q$400,MATCH("HOME",'FPL FIX2'!$N$1:$Q$1,0),0),"")&amp;IFERROR(VLOOKUP(P$2&amp;$B22,'FPL FIX2'!$O$1:$P$400,MATCH("AWAY",'FPL FIX2'!$O$1:$P$1,0),0),"")&amp;IFERROR(VLOOKUP(P$2&amp;$A22,'FA2'!$A:$D,MATCH("AWAY",'FA2'!$A$1:$D$1,0),0),"")&amp;IFERROR(VLOOKUP(P$2&amp;$A22,'FA2'!$B:$C,MATCH("HOME",'FA2'!$B$1:$C$1,0),0),"")&amp;IFERROR(VLOOKUP(P$2&amp;$A22,'EFL2'!$A:$D,MATCH("AWAY",'EFL2'!$A$1:$D$1,0),0),"")&amp;IFERROR(VLOOKUP(P$2&amp;$A22,'EFL2'!$B:$C,MATCH("HOME",'EFL2'!$B$1:$C$1,0),0),"")&amp;IFERROR(VLOOKUP(P$2&amp;$A22,'UCL2'!$C:$F,MATCH("AWAY",'UCL2'!$C$1:$F$1,0),0),"")&amp;IFERROR(VLOOKUP(P$2&amp;$A22,'UCL2'!$D:$E,MATCH("HOME",'UCL2'!$D$1:$E$1,0),0),"")&amp;IFERROR(VLOOKUP(P$2&amp;$A22,'EU2'!$C:$F,MATCH("AWAY",'EU2'!$C$1:$F$1,0),0),"")&amp;IFERROR(VLOOKUP(P$2&amp;$A22,'EU2'!$D:$E,MATCH("HOME",'EU2'!$D$1:$E$1,0),0),"")&amp;IFERROR(VLOOKUP(P$2&amp;$A22,'EUC2'!$C:$F,MATCH("AWAY",'EUC2'!$C$1:$F$1,0),0),"")&amp;IFERROR(VLOOKUP(P$2&amp;$A22,'EUC2'!$D:$E,MATCH("HOME",'EUC2'!$D$1:$E$1,0),0),"")</f>
        <v>nfo</v>
      </c>
      <c r="Q22" s="25" t="str">
        <f>IFERROR(VLOOKUP(Q$2&amp;$B22,'FPL FIX2'!$N$1:$Q$400,MATCH("HOME",'FPL FIX2'!$N$1:$Q$1,0),0),"")&amp;IFERROR(VLOOKUP(Q$2&amp;$B22,'FPL FIX2'!$O$1:$P$400,MATCH("AWAY",'FPL FIX2'!$O$1:$P$1,0),0),"")&amp;IFERROR(VLOOKUP(Q$2&amp;$A22,'FA2'!$A:$D,MATCH("AWAY",'FA2'!$A$1:$D$1,0),0),"")&amp;IFERROR(VLOOKUP(Q$2&amp;$A22,'FA2'!$B:$C,MATCH("HOME",'FA2'!$B$1:$C$1,0),0),"")&amp;IFERROR(VLOOKUP(Q$2&amp;$A22,'EFL2'!$A:$D,MATCH("AWAY",'EFL2'!$A$1:$D$1,0),0),"")&amp;IFERROR(VLOOKUP(Q$2&amp;$A22,'EFL2'!$B:$C,MATCH("HOME",'EFL2'!$B$1:$C$1,0),0),"")&amp;IFERROR(VLOOKUP(Q$2&amp;$A22,'UCL2'!$C:$F,MATCH("AWAY",'UCL2'!$C$1:$F$1,0),0),"")&amp;IFERROR(VLOOKUP(Q$2&amp;$A22,'UCL2'!$D:$E,MATCH("HOME",'UCL2'!$D$1:$E$1,0),0),"")&amp;IFERROR(VLOOKUP(Q$2&amp;$A22,'EU2'!$C:$F,MATCH("AWAY",'EU2'!$C$1:$F$1,0),0),"")&amp;IFERROR(VLOOKUP(Q$2&amp;$A22,'EU2'!$D:$E,MATCH("HOME",'EU2'!$D$1:$E$1,0),0),"")&amp;IFERROR(VLOOKUP(Q$2&amp;$A22,'EUC2'!$C:$F,MATCH("AWAY",'EUC2'!$C$1:$F$1,0),0),"")&amp;IFERROR(VLOOKUP(Q$2&amp;$A22,'EUC2'!$D:$E,MATCH("HOME",'EUC2'!$D$1:$E$1,0),0),"")</f>
        <v/>
      </c>
      <c r="R22" s="25" t="str">
        <f>IFERROR(VLOOKUP(R$2&amp;$B22,'FPL FIX2'!$N$1:$Q$400,MATCH("HOME",'FPL FIX2'!$N$1:$Q$1,0),0),"")&amp;IFERROR(VLOOKUP(R$2&amp;$B22,'FPL FIX2'!$O$1:$P$400,MATCH("AWAY",'FPL FIX2'!$O$1:$P$1,0),0),"")&amp;IFERROR(VLOOKUP(R$2&amp;$A22,'FA2'!$A:$D,MATCH("AWAY",'FA2'!$A$1:$D$1,0),0),"")&amp;IFERROR(VLOOKUP(R$2&amp;$A22,'FA2'!$B:$C,MATCH("HOME",'FA2'!$B$1:$C$1,0),0),"")&amp;IFERROR(VLOOKUP(R$2&amp;$A22,'EFL2'!$A:$D,MATCH("AWAY",'EFL2'!$A$1:$D$1,0),0),"")&amp;IFERROR(VLOOKUP(R$2&amp;$A22,'EFL2'!$B:$C,MATCH("HOME",'EFL2'!$B$1:$C$1,0),0),"")&amp;IFERROR(VLOOKUP(R$2&amp;$A22,'UCL2'!$C:$F,MATCH("AWAY",'UCL2'!$C$1:$F$1,0),0),"")&amp;IFERROR(VLOOKUP(R$2&amp;$A22,'UCL2'!$D:$E,MATCH("HOME",'UCL2'!$D$1:$E$1,0),0),"")&amp;IFERROR(VLOOKUP(R$2&amp;$A22,'EU2'!$C:$F,MATCH("AWAY",'EU2'!$C$1:$F$1,0),0),"")&amp;IFERROR(VLOOKUP(R$2&amp;$A22,'EU2'!$D:$E,MATCH("HOME",'EU2'!$D$1:$E$1,0),0),"")&amp;IFERROR(VLOOKUP(R$2&amp;$A22,'EUC2'!$C:$F,MATCH("AWAY",'EUC2'!$C$1:$F$1,0),0),"")&amp;IFERROR(VLOOKUP(R$2&amp;$A22,'EUC2'!$D:$E,MATCH("HOME",'EUC2'!$D$1:$E$1,0),0),"")</f>
        <v/>
      </c>
      <c r="S22" s="25" t="str">
        <f>IFERROR(VLOOKUP(S$2&amp;$B22,'FPL FIX2'!$N$1:$Q$400,MATCH("HOME",'FPL FIX2'!$N$1:$Q$1,0),0),"")&amp;IFERROR(VLOOKUP(S$2&amp;$B22,'FPL FIX2'!$O$1:$P$400,MATCH("AWAY",'FPL FIX2'!$O$1:$P$1,0),0),"")&amp;IFERROR(VLOOKUP(S$2&amp;$A22,'FA2'!$A:$D,MATCH("AWAY",'FA2'!$A$1:$D$1,0),0),"")&amp;IFERROR(VLOOKUP(S$2&amp;$A22,'FA2'!$B:$C,MATCH("HOME",'FA2'!$B$1:$C$1,0),0),"")&amp;IFERROR(VLOOKUP(S$2&amp;$A22,'EFL2'!$A:$D,MATCH("AWAY",'EFL2'!$A$1:$D$1,0),0),"")&amp;IFERROR(VLOOKUP(S$2&amp;$A22,'EFL2'!$B:$C,MATCH("HOME",'EFL2'!$B$1:$C$1,0),0),"")&amp;IFERROR(VLOOKUP(S$2&amp;$A22,'UCL2'!$C:$F,MATCH("AWAY",'UCL2'!$C$1:$F$1,0),0),"")&amp;IFERROR(VLOOKUP(S$2&amp;$A22,'UCL2'!$D:$E,MATCH("HOME",'UCL2'!$D$1:$E$1,0),0),"")&amp;IFERROR(VLOOKUP(S$2&amp;$A22,'EU2'!$C:$F,MATCH("AWAY",'EU2'!$C$1:$F$1,0),0),"")&amp;IFERROR(VLOOKUP(S$2&amp;$A22,'EU2'!$D:$E,MATCH("HOME",'EU2'!$D$1:$E$1,0),0),"")&amp;IFERROR(VLOOKUP(S$2&amp;$A22,'EUC2'!$C:$F,MATCH("AWAY",'EUC2'!$C$1:$F$1,0),0),"")&amp;IFERROR(VLOOKUP(S$2&amp;$A22,'EUC2'!$D:$E,MATCH("HOME",'EUC2'!$D$1:$E$1,0),0),"")</f>
        <v/>
      </c>
      <c r="T22" s="25" t="str">
        <f>IFERROR(VLOOKUP(T$2&amp;$B22,'FPL FIX2'!$N$1:$Q$400,MATCH("HOME",'FPL FIX2'!$N$1:$Q$1,0),0),"")&amp;IFERROR(VLOOKUP(T$2&amp;$B22,'FPL FIX2'!$O$1:$P$400,MATCH("AWAY",'FPL FIX2'!$O$1:$P$1,0),0),"")&amp;IFERROR(VLOOKUP(T$2&amp;$A22,'FA2'!$A:$D,MATCH("AWAY",'FA2'!$A$1:$D$1,0),0),"")&amp;IFERROR(VLOOKUP(T$2&amp;$A22,'FA2'!$B:$C,MATCH("HOME",'FA2'!$B$1:$C$1,0),0),"")&amp;IFERROR(VLOOKUP(T$2&amp;$A22,'EFL2'!$A:$D,MATCH("AWAY",'EFL2'!$A$1:$D$1,0),0),"")&amp;IFERROR(VLOOKUP(T$2&amp;$A22,'EFL2'!$B:$C,MATCH("HOME",'EFL2'!$B$1:$C$1,0),0),"")&amp;IFERROR(VLOOKUP(T$2&amp;$A22,'UCL2'!$C:$F,MATCH("AWAY",'UCL2'!$C$1:$F$1,0),0),"")&amp;IFERROR(VLOOKUP(T$2&amp;$A22,'UCL2'!$D:$E,MATCH("HOME",'UCL2'!$D$1:$E$1,0),0),"")&amp;IFERROR(VLOOKUP(T$2&amp;$A22,'EU2'!$C:$F,MATCH("AWAY",'EU2'!$C$1:$F$1,0),0),"")&amp;IFERROR(VLOOKUP(T$2&amp;$A22,'EU2'!$D:$E,MATCH("HOME",'EU2'!$D$1:$E$1,0),0),"")&amp;IFERROR(VLOOKUP(T$2&amp;$A22,'EUC2'!$C:$F,MATCH("AWAY",'EUC2'!$C$1:$F$1,0),0),"")&amp;IFERROR(VLOOKUP(T$2&amp;$A22,'EUC2'!$D:$E,MATCH("HOME",'EUC2'!$D$1:$E$1,0),0),"")</f>
        <v/>
      </c>
      <c r="U22" s="25" t="str">
        <f>IFERROR(VLOOKUP(U$2&amp;$B22,'FPL FIX2'!$N$1:$Q$400,MATCH("HOME",'FPL FIX2'!$N$1:$Q$1,0),0),"")&amp;IFERROR(VLOOKUP(U$2&amp;$B22,'FPL FIX2'!$O$1:$P$400,MATCH("AWAY",'FPL FIX2'!$O$1:$P$1,0),0),"")&amp;IFERROR(VLOOKUP(U$2&amp;$A22,'FA2'!$A:$D,MATCH("AWAY",'FA2'!$A$1:$D$1,0),0),"")&amp;IFERROR(VLOOKUP(U$2&amp;$A22,'FA2'!$B:$C,MATCH("HOME",'FA2'!$B$1:$C$1,0),0),"")&amp;IFERROR(VLOOKUP(U$2&amp;$A22,'EFL2'!$A:$D,MATCH("AWAY",'EFL2'!$A$1:$D$1,0),0),"")&amp;IFERROR(VLOOKUP(U$2&amp;$A22,'EFL2'!$B:$C,MATCH("HOME",'EFL2'!$B$1:$C$1,0),0),"")&amp;IFERROR(VLOOKUP(U$2&amp;$A22,'UCL2'!$C:$F,MATCH("AWAY",'UCL2'!$C$1:$F$1,0),0),"")&amp;IFERROR(VLOOKUP(U$2&amp;$A22,'UCL2'!$D:$E,MATCH("HOME",'UCL2'!$D$1:$E$1,0),0),"")&amp;IFERROR(VLOOKUP(U$2&amp;$A22,'EU2'!$C:$F,MATCH("AWAY",'EU2'!$C$1:$F$1,0),0),"")&amp;IFERROR(VLOOKUP(U$2&amp;$A22,'EU2'!$D:$E,MATCH("HOME",'EU2'!$D$1:$E$1,0),0),"")&amp;IFERROR(VLOOKUP(U$2&amp;$A22,'EUC2'!$C:$F,MATCH("AWAY",'EUC2'!$C$1:$F$1,0),0),"")&amp;IFERROR(VLOOKUP(U$2&amp;$A22,'EUC2'!$D:$E,MATCH("HOME",'EUC2'!$D$1:$E$1,0),0),"")</f>
        <v/>
      </c>
      <c r="V22" s="25" t="str">
        <f>IFERROR(VLOOKUP(V$2&amp;$B22,'FPL FIX2'!$N$1:$Q$400,MATCH("HOME",'FPL FIX2'!$N$1:$Q$1,0),0),"")&amp;IFERROR(VLOOKUP(V$2&amp;$B22,'FPL FIX2'!$O$1:$P$400,MATCH("AWAY",'FPL FIX2'!$O$1:$P$1,0),0),"")&amp;IFERROR(VLOOKUP(V$2&amp;$A22,'FA2'!$A:$D,MATCH("AWAY",'FA2'!$A$1:$D$1,0),0),"")&amp;IFERROR(VLOOKUP(V$2&amp;$A22,'FA2'!$B:$C,MATCH("HOME",'FA2'!$B$1:$C$1,0),0),"")&amp;IFERROR(VLOOKUP(V$2&amp;$A22,'EFL2'!$A:$D,MATCH("AWAY",'EFL2'!$A$1:$D$1,0),0),"")&amp;IFERROR(VLOOKUP(V$2&amp;$A22,'EFL2'!$B:$C,MATCH("HOME",'EFL2'!$B$1:$C$1,0),0),"")&amp;IFERROR(VLOOKUP(V$2&amp;$A22,'UCL2'!$C:$F,MATCH("AWAY",'UCL2'!$C$1:$F$1,0),0),"")&amp;IFERROR(VLOOKUP(V$2&amp;$A22,'UCL2'!$D:$E,MATCH("HOME",'UCL2'!$D$1:$E$1,0),0),"")&amp;IFERROR(VLOOKUP(V$2&amp;$A22,'EU2'!$C:$F,MATCH("AWAY",'EU2'!$C$1:$F$1,0),0),"")&amp;IFERROR(VLOOKUP(V$2&amp;$A22,'EU2'!$D:$E,MATCH("HOME",'EU2'!$D$1:$E$1,0),0),"")&amp;IFERROR(VLOOKUP(V$2&amp;$A22,'EUC2'!$C:$F,MATCH("AWAY",'EUC2'!$C$1:$F$1,0),0),"")&amp;IFERROR(VLOOKUP(V$2&amp;$A22,'EUC2'!$D:$E,MATCH("HOME",'EUC2'!$D$1:$E$1,0),0),"")</f>
        <v/>
      </c>
      <c r="W22" s="25" t="str">
        <f>IFERROR(VLOOKUP(W$2&amp;$B22,'FPL FIX2'!$N$1:$Q$400,MATCH("HOME",'FPL FIX2'!$N$1:$Q$1,0),0),"")&amp;IFERROR(VLOOKUP(W$2&amp;$B22,'FPL FIX2'!$O$1:$P$400,MATCH("AWAY",'FPL FIX2'!$O$1:$P$1,0),0),"")&amp;IFERROR(VLOOKUP(W$2&amp;$A22,'FA2'!$A:$D,MATCH("AWAY",'FA2'!$A$1:$D$1,0),0),"")&amp;IFERROR(VLOOKUP(W$2&amp;$A22,'FA2'!$B:$C,MATCH("HOME",'FA2'!$B$1:$C$1,0),0),"")&amp;IFERROR(VLOOKUP(W$2&amp;$A22,'EFL2'!$A:$D,MATCH("AWAY",'EFL2'!$A$1:$D$1,0),0),"")&amp;IFERROR(VLOOKUP(W$2&amp;$A22,'EFL2'!$B:$C,MATCH("HOME",'EFL2'!$B$1:$C$1,0),0),"")&amp;IFERROR(VLOOKUP(W$2&amp;$A22,'UCL2'!$C:$F,MATCH("AWAY",'UCL2'!$C$1:$F$1,0),0),"")&amp;IFERROR(VLOOKUP(W$2&amp;$A22,'UCL2'!$D:$E,MATCH("HOME",'UCL2'!$D$1:$E$1,0),0),"")&amp;IFERROR(VLOOKUP(W$2&amp;$A22,'EU2'!$C:$F,MATCH("AWAY",'EU2'!$C$1:$F$1,0),0),"")&amp;IFERROR(VLOOKUP(W$2&amp;$A22,'EU2'!$D:$E,MATCH("HOME",'EU2'!$D$1:$E$1,0),0),"")&amp;IFERROR(VLOOKUP(W$2&amp;$A22,'EUC2'!$C:$F,MATCH("AWAY",'EUC2'!$C$1:$F$1,0),0),"")&amp;IFERROR(VLOOKUP(W$2&amp;$A22,'EUC2'!$D:$E,MATCH("HOME",'EUC2'!$D$1:$E$1,0),0),"")</f>
        <v>BHA</v>
      </c>
      <c r="X22" s="25" t="str">
        <f>IFERROR(VLOOKUP(X$2&amp;$B22,'FPL FIX2'!$N$1:$Q$400,MATCH("HOME",'FPL FIX2'!$N$1:$Q$1,0),0),"")&amp;IFERROR(VLOOKUP(X$2&amp;$B22,'FPL FIX2'!$O$1:$P$400,MATCH("AWAY",'FPL FIX2'!$O$1:$P$1,0),0),"")&amp;IFERROR(VLOOKUP(X$2&amp;$A22,'FA2'!$A:$D,MATCH("AWAY",'FA2'!$A$1:$D$1,0),0),"")&amp;IFERROR(VLOOKUP(X$2&amp;$A22,'FA2'!$B:$C,MATCH("HOME",'FA2'!$B$1:$C$1,0),0),"")&amp;IFERROR(VLOOKUP(X$2&amp;$A22,'EFL2'!$A:$D,MATCH("AWAY",'EFL2'!$A$1:$D$1,0),0),"")&amp;IFERROR(VLOOKUP(X$2&amp;$A22,'EFL2'!$B:$C,MATCH("HOME",'EFL2'!$B$1:$C$1,0),0),"")&amp;IFERROR(VLOOKUP(X$2&amp;$A22,'UCL2'!$C:$F,MATCH("AWAY",'UCL2'!$C$1:$F$1,0),0),"")&amp;IFERROR(VLOOKUP(X$2&amp;$A22,'UCL2'!$D:$E,MATCH("HOME",'UCL2'!$D$1:$E$1,0),0),"")&amp;IFERROR(VLOOKUP(X$2&amp;$A22,'EU2'!$C:$F,MATCH("AWAY",'EU2'!$C$1:$F$1,0),0),"")&amp;IFERROR(VLOOKUP(X$2&amp;$A22,'EU2'!$D:$E,MATCH("HOME",'EU2'!$D$1:$E$1,0),0),"")&amp;IFERROR(VLOOKUP(X$2&amp;$A22,'EUC2'!$C:$F,MATCH("AWAY",'EUC2'!$C$1:$F$1,0),0),"")&amp;IFERROR(VLOOKUP(X$2&amp;$A22,'EUC2'!$D:$E,MATCH("HOME",'EUC2'!$D$1:$E$1,0),0),"")</f>
        <v/>
      </c>
      <c r="Y22" s="57" t="str">
        <f>IFERROR(VLOOKUP(Y$2&amp;$B22,'FPL FIX2'!$N$1:$Q$400,MATCH("HOME",'FPL FIX2'!$N$1:$Q$1,0),0),"")&amp;IFERROR(VLOOKUP(Y$2&amp;$B22,'FPL FIX2'!$O$1:$P$400,MATCH("AWAY",'FPL FIX2'!$O$1:$P$1,0),0),"")&amp;IFERROR(VLOOKUP(Y$2&amp;$A22,'FA2'!$A:$D,MATCH("AWAY",'FA2'!$A$1:$D$1,0),0),"")&amp;IFERROR(VLOOKUP(Y$2&amp;$A22,'FA2'!$B:$C,MATCH("HOME",'FA2'!$B$1:$C$1,0),0),"")&amp;IFERROR(VLOOKUP(Y$2&amp;$A22,'EFL2'!$A:$D,MATCH("AWAY",'EFL2'!$A$1:$D$1,0),0),"")&amp;IFERROR(VLOOKUP(Y$2&amp;$A22,'EFL2'!$B:$C,MATCH("HOME",'EFL2'!$B$1:$C$1,0),0),"")&amp;IFERROR(VLOOKUP(Y$2&amp;$A22,'UCL2'!$C:$F,MATCH("AWAY",'UCL2'!$C$1:$F$1,0),0),"")&amp;IFERROR(VLOOKUP(Y$2&amp;$A22,'UCL2'!$D:$E,MATCH("HOME",'UCL2'!$D$1:$E$1,0),0),"")&amp;IFERROR(VLOOKUP(Y$2&amp;$A22,'EU2'!$C:$F,MATCH("AWAY",'EU2'!$C$1:$F$1,0),0),"")&amp;IFERROR(VLOOKUP(Y$2&amp;$A22,'EU2'!$D:$E,MATCH("HOME",'EU2'!$D$1:$E$1,0),0),"")&amp;IFERROR(VLOOKUP(Y$2&amp;$A22,'EUC2'!$C:$F,MATCH("AWAY",'EUC2'!$C$1:$F$1,0),0),"")&amp;IFERROR(VLOOKUP(Y$2&amp;$A22,'EUC2'!$D:$E,MATCH("HOME",'EUC2'!$D$1:$E$1,0),0),"")</f>
        <v/>
      </c>
      <c r="Z22" s="25" t="str">
        <f>IFERROR(VLOOKUP(Z$2&amp;$B22,'FPL FIX2'!$N$1:$Q$400,MATCH("HOME",'FPL FIX2'!$N$1:$Q$1,0),0),"")&amp;IFERROR(VLOOKUP(Z$2&amp;$B22,'FPL FIX2'!$O$1:$P$400,MATCH("AWAY",'FPL FIX2'!$O$1:$P$1,0),0),"")&amp;IFERROR(VLOOKUP(Z$2&amp;$A22,'FA2'!$A:$D,MATCH("AWAY",'FA2'!$A$1:$D$1,0),0),"")&amp;IFERROR(VLOOKUP(Z$2&amp;$A22,'FA2'!$B:$C,MATCH("HOME",'FA2'!$B$1:$C$1,0),0),"")&amp;IFERROR(VLOOKUP(Z$2&amp;$A22,'EFL2'!$A:$D,MATCH("AWAY",'EFL2'!$A$1:$D$1,0),0),"")&amp;IFERROR(VLOOKUP(Z$2&amp;$A22,'EFL2'!$B:$C,MATCH("HOME",'EFL2'!$B$1:$C$1,0),0),"")&amp;IFERROR(VLOOKUP(Z$2&amp;$A22,'UCL2'!$C:$F,MATCH("AWAY",'UCL2'!$C$1:$F$1,0),0),"")&amp;IFERROR(VLOOKUP(Z$2&amp;$A22,'UCL2'!$D:$E,MATCH("HOME",'UCL2'!$D$1:$E$1,0),0),"")&amp;IFERROR(VLOOKUP(Z$2&amp;$A22,'EU2'!$C:$F,MATCH("AWAY",'EU2'!$C$1:$F$1,0),0),"")&amp;IFERROR(VLOOKUP(Z$2&amp;$A22,'EU2'!$D:$E,MATCH("HOME",'EU2'!$D$1:$E$1,0),0),"")&amp;IFERROR(VLOOKUP(Z$2&amp;$A22,'EUC2'!$C:$F,MATCH("AWAY",'EUC2'!$C$1:$F$1,0),0),"")&amp;IFERROR(VLOOKUP(Z$2&amp;$A22,'EUC2'!$D:$E,MATCH("HOME",'EUC2'!$D$1:$E$1,0),0),"")</f>
        <v/>
      </c>
      <c r="AA22" s="25" t="str">
        <f>IFERROR(VLOOKUP(AA$2&amp;$B22,'FPL FIX2'!$N$1:$Q$400,MATCH("HOME",'FPL FIX2'!$N$1:$Q$1,0),0),"")&amp;IFERROR(VLOOKUP(AA$2&amp;$B22,'FPL FIX2'!$O$1:$P$400,MATCH("AWAY",'FPL FIX2'!$O$1:$P$1,0),0),"")&amp;IFERROR(VLOOKUP(AA$2&amp;$A22,'FA2'!$A:$D,MATCH("AWAY",'FA2'!$A$1:$D$1,0),0),"")&amp;IFERROR(VLOOKUP(AA$2&amp;$A22,'FA2'!$B:$C,MATCH("HOME",'FA2'!$B$1:$C$1,0),0),"")&amp;IFERROR(VLOOKUP(AA$2&amp;$A22,'EFL2'!$A:$D,MATCH("AWAY",'EFL2'!$A$1:$D$1,0),0),"")&amp;IFERROR(VLOOKUP(AA$2&amp;$A22,'EFL2'!$B:$C,MATCH("HOME",'EFL2'!$B$1:$C$1,0),0),"")&amp;IFERROR(VLOOKUP(AA$2&amp;$A22,'UCL2'!$C:$F,MATCH("AWAY",'UCL2'!$C$1:$F$1,0),0),"")&amp;IFERROR(VLOOKUP(AA$2&amp;$A22,'UCL2'!$D:$E,MATCH("HOME",'UCL2'!$D$1:$E$1,0),0),"")&amp;IFERROR(VLOOKUP(AA$2&amp;$A22,'EU2'!$C:$F,MATCH("AWAY",'EU2'!$C$1:$F$1,0),0),"")&amp;IFERROR(VLOOKUP(AA$2&amp;$A22,'EU2'!$D:$E,MATCH("HOME",'EU2'!$D$1:$E$1,0),0),"")&amp;IFERROR(VLOOKUP(AA$2&amp;$A22,'EUC2'!$C:$F,MATCH("AWAY",'EUC2'!$C$1:$F$1,0),0),"")&amp;IFERROR(VLOOKUP(AA$2&amp;$A22,'EUC2'!$D:$E,MATCH("HOME",'EUC2'!$D$1:$E$1,0),0),"")</f>
        <v/>
      </c>
      <c r="AB22" s="25" t="str">
        <f>IFERROR(VLOOKUP(AB$2&amp;$B22,'FPL FIX2'!$N$1:$Q$400,MATCH("HOME",'FPL FIX2'!$N$1:$Q$1,0),0),"")&amp;IFERROR(VLOOKUP(AB$2&amp;$B22,'FPL FIX2'!$O$1:$P$400,MATCH("AWAY",'FPL FIX2'!$O$1:$P$1,0),0),"")&amp;IFERROR(VLOOKUP(AB$2&amp;$A22,'FA2'!$A:$D,MATCH("AWAY",'FA2'!$A$1:$D$1,0),0),"")&amp;IFERROR(VLOOKUP(AB$2&amp;$A22,'FA2'!$B:$C,MATCH("HOME",'FA2'!$B$1:$C$1,0),0),"")&amp;IFERROR(VLOOKUP(AB$2&amp;$A22,'EFL2'!$A:$D,MATCH("AWAY",'EFL2'!$A$1:$D$1,0),0),"")&amp;IFERROR(VLOOKUP(AB$2&amp;$A22,'EFL2'!$B:$C,MATCH("HOME",'EFL2'!$B$1:$C$1,0),0),"")&amp;IFERROR(VLOOKUP(AB$2&amp;$A22,'UCL2'!$C:$F,MATCH("AWAY",'UCL2'!$C$1:$F$1,0),0),"")&amp;IFERROR(VLOOKUP(AB$2&amp;$A22,'UCL2'!$D:$E,MATCH("HOME",'UCL2'!$D$1:$E$1,0),0),"")&amp;IFERROR(VLOOKUP(AB$2&amp;$A22,'EU2'!$C:$F,MATCH("AWAY",'EU2'!$C$1:$F$1,0),0),"")&amp;IFERROR(VLOOKUP(AB$2&amp;$A22,'EU2'!$D:$E,MATCH("HOME",'EU2'!$D$1:$E$1,0),0),"")&amp;IFERROR(VLOOKUP(AB$2&amp;$A22,'EUC2'!$C:$F,MATCH("AWAY",'EUC2'!$C$1:$F$1,0),0),"")&amp;IFERROR(VLOOKUP(AB$2&amp;$A22,'EUC2'!$D:$E,MATCH("HOME",'EUC2'!$D$1:$E$1,0),0),"")</f>
        <v/>
      </c>
      <c r="AC22" s="25" t="str">
        <f>IFERROR(VLOOKUP(AC$2&amp;$B22,'FPL FIX2'!$N$1:$Q$400,MATCH("HOME",'FPL FIX2'!$N$1:$Q$1,0),0),"")&amp;IFERROR(VLOOKUP(AC$2&amp;$B22,'FPL FIX2'!$O$1:$P$400,MATCH("AWAY",'FPL FIX2'!$O$1:$P$1,0),0),"")&amp;IFERROR(VLOOKUP(AC$2&amp;$A22,'FA2'!$A:$D,MATCH("AWAY",'FA2'!$A$1:$D$1,0),0),"")&amp;IFERROR(VLOOKUP(AC$2&amp;$A22,'FA2'!$B:$C,MATCH("HOME",'FA2'!$B$1:$C$1,0),0),"")&amp;IFERROR(VLOOKUP(AC$2&amp;$A22,'EFL2'!$A:$D,MATCH("AWAY",'EFL2'!$A$1:$D$1,0),0),"")&amp;IFERROR(VLOOKUP(AC$2&amp;$A22,'EFL2'!$B:$C,MATCH("HOME",'EFL2'!$B$1:$C$1,0),0),"")&amp;IFERROR(VLOOKUP(AC$2&amp;$A22,'UCL2'!$C:$F,MATCH("AWAY",'UCL2'!$C$1:$F$1,0),0),"")&amp;IFERROR(VLOOKUP(AC$2&amp;$A22,'UCL2'!$D:$E,MATCH("HOME",'UCL2'!$D$1:$E$1,0),0),"")&amp;IFERROR(VLOOKUP(AC$2&amp;$A22,'EU2'!$C:$F,MATCH("AWAY",'EU2'!$C$1:$F$1,0),0),"")&amp;IFERROR(VLOOKUP(AC$2&amp;$A22,'EU2'!$D:$E,MATCH("HOME",'EU2'!$D$1:$E$1,0),0),"")&amp;IFERROR(VLOOKUP(AC$2&amp;$A22,'EUC2'!$C:$F,MATCH("AWAY",'EUC2'!$C$1:$F$1,0),0),"")&amp;IFERROR(VLOOKUP(AC$2&amp;$A22,'EUC2'!$D:$E,MATCH("HOME",'EUC2'!$D$1:$E$1,0),0),"")</f>
        <v/>
      </c>
      <c r="AD22" s="25" t="str">
        <f>IFERROR(VLOOKUP(AD$2&amp;$B22,'FPL FIX2'!$N$1:$Q$400,MATCH("HOME",'FPL FIX2'!$N$1:$Q$1,0),0),"")&amp;IFERROR(VLOOKUP(AD$2&amp;$B22,'FPL FIX2'!$O$1:$P$400,MATCH("AWAY",'FPL FIX2'!$O$1:$P$1,0),0),"")&amp;IFERROR(VLOOKUP(AD$2&amp;$A22,'FA2'!$A:$D,MATCH("AWAY",'FA2'!$A$1:$D$1,0),0),"")&amp;IFERROR(VLOOKUP(AD$2&amp;$A22,'FA2'!$B:$C,MATCH("HOME",'FA2'!$B$1:$C$1,0),0),"")&amp;IFERROR(VLOOKUP(AD$2&amp;$A22,'EFL2'!$A:$D,MATCH("AWAY",'EFL2'!$A$1:$D$1,0),0),"")&amp;IFERROR(VLOOKUP(AD$2&amp;$A22,'EFL2'!$B:$C,MATCH("HOME",'EFL2'!$B$1:$C$1,0),0),"")&amp;IFERROR(VLOOKUP(AD$2&amp;$A22,'UCL2'!$C:$F,MATCH("AWAY",'UCL2'!$C$1:$F$1,0),0),"")&amp;IFERROR(VLOOKUP(AD$2&amp;$A22,'UCL2'!$D:$E,MATCH("HOME",'UCL2'!$D$1:$E$1,0),0),"")&amp;IFERROR(VLOOKUP(AD$2&amp;$A22,'EU2'!$C:$F,MATCH("AWAY",'EU2'!$C$1:$F$1,0),0),"")&amp;IFERROR(VLOOKUP(AD$2&amp;$A22,'EU2'!$D:$E,MATCH("HOME",'EU2'!$D$1:$E$1,0),0),"")&amp;IFERROR(VLOOKUP(AD$2&amp;$A22,'EUC2'!$C:$F,MATCH("AWAY",'EUC2'!$C$1:$F$1,0),0),"")&amp;IFERROR(VLOOKUP(AD$2&amp;$A22,'EUC2'!$D:$E,MATCH("HOME",'EUC2'!$D$1:$E$1,0),0),"")</f>
        <v>avl</v>
      </c>
      <c r="AE22" s="25" t="str">
        <f>IFERROR(VLOOKUP(AE$2&amp;$B22,'FPL FIX2'!$N$1:$Q$400,MATCH("HOME",'FPL FIX2'!$N$1:$Q$1,0),0),"")&amp;IFERROR(VLOOKUP(AE$2&amp;$B22,'FPL FIX2'!$O$1:$P$400,MATCH("AWAY",'FPL FIX2'!$O$1:$P$1,0),0),"")&amp;IFERROR(VLOOKUP(AE$2&amp;$A22,'FA2'!$A:$D,MATCH("AWAY",'FA2'!$A$1:$D$1,0),0),"")&amp;IFERROR(VLOOKUP(AE$2&amp;$A22,'FA2'!$B:$C,MATCH("HOME",'FA2'!$B$1:$C$1,0),0),"")&amp;IFERROR(VLOOKUP(AE$2&amp;$A22,'EFL2'!$A:$D,MATCH("AWAY",'EFL2'!$A$1:$D$1,0),0),"")&amp;IFERROR(VLOOKUP(AE$2&amp;$A22,'EFL2'!$B:$C,MATCH("HOME",'EFL2'!$B$1:$C$1,0),0),"")&amp;IFERROR(VLOOKUP(AE$2&amp;$A22,'UCL2'!$C:$F,MATCH("AWAY",'UCL2'!$C$1:$F$1,0),0),"")&amp;IFERROR(VLOOKUP(AE$2&amp;$A22,'UCL2'!$D:$E,MATCH("HOME",'UCL2'!$D$1:$E$1,0),0),"")&amp;IFERROR(VLOOKUP(AE$2&amp;$A22,'EU2'!$C:$F,MATCH("AWAY",'EU2'!$C$1:$F$1,0),0),"")&amp;IFERROR(VLOOKUP(AE$2&amp;$A22,'EU2'!$D:$E,MATCH("HOME",'EU2'!$D$1:$E$1,0),0),"")&amp;IFERROR(VLOOKUP(AE$2&amp;$A22,'EUC2'!$C:$F,MATCH("AWAY",'EUC2'!$C$1:$F$1,0),0),"")&amp;IFERROR(VLOOKUP(AE$2&amp;$A22,'EUC2'!$D:$E,MATCH("HOME",'EUC2'!$D$1:$E$1,0),0),"")</f>
        <v/>
      </c>
      <c r="AF22" s="25" t="str">
        <f>IFERROR(VLOOKUP(AF$2&amp;$B22,'FPL FIX2'!$N$1:$Q$400,MATCH("HOME",'FPL FIX2'!$N$1:$Q$1,0),0),"")&amp;IFERROR(VLOOKUP(AF$2&amp;$B22,'FPL FIX2'!$O$1:$P$400,MATCH("AWAY",'FPL FIX2'!$O$1:$P$1,0),0),"")&amp;IFERROR(VLOOKUP(AF$2&amp;$A22,'FA2'!$A:$D,MATCH("AWAY",'FA2'!$A$1:$D$1,0),0),"")&amp;IFERROR(VLOOKUP(AF$2&amp;$A22,'FA2'!$B:$C,MATCH("HOME",'FA2'!$B$1:$C$1,0),0),"")&amp;IFERROR(VLOOKUP(AF$2&amp;$A22,'EFL2'!$A:$D,MATCH("AWAY",'EFL2'!$A$1:$D$1,0),0),"")&amp;IFERROR(VLOOKUP(AF$2&amp;$A22,'EFL2'!$B:$C,MATCH("HOME",'EFL2'!$B$1:$C$1,0),0),"")&amp;IFERROR(VLOOKUP(AF$2&amp;$A22,'UCL2'!$C:$F,MATCH("AWAY",'UCL2'!$C$1:$F$1,0),0),"")&amp;IFERROR(VLOOKUP(AF$2&amp;$A22,'UCL2'!$D:$E,MATCH("HOME",'UCL2'!$D$1:$E$1,0),0),"")&amp;IFERROR(VLOOKUP(AF$2&amp;$A22,'EU2'!$C:$F,MATCH("AWAY",'EU2'!$C$1:$F$1,0),0),"")&amp;IFERROR(VLOOKUP(AF$2&amp;$A22,'EU2'!$D:$E,MATCH("HOME",'EU2'!$D$1:$E$1,0),0),"")&amp;IFERROR(VLOOKUP(AF$2&amp;$A22,'EUC2'!$C:$F,MATCH("AWAY",'EUC2'!$C$1:$F$1,0),0),"")&amp;IFERROR(VLOOKUP(AF$2&amp;$A22,'EUC2'!$D:$E,MATCH("HOME",'EUC2'!$D$1:$E$1,0),0),"")</f>
        <v/>
      </c>
      <c r="AG22" s="25" t="str">
        <f>IFERROR(VLOOKUP(AG$2&amp;$B22,'FPL FIX2'!$N$1:$Q$400,MATCH("HOME",'FPL FIX2'!$N$1:$Q$1,0),0),"")&amp;IFERROR(VLOOKUP(AG$2&amp;$B22,'FPL FIX2'!$O$1:$P$400,MATCH("AWAY",'FPL FIX2'!$O$1:$P$1,0),0),"")&amp;IFERROR(VLOOKUP(AG$2&amp;$A22,'FA2'!$A:$D,MATCH("AWAY",'FA2'!$A$1:$D$1,0),0),"")&amp;IFERROR(VLOOKUP(AG$2&amp;$A22,'FA2'!$B:$C,MATCH("HOME",'FA2'!$B$1:$C$1,0),0),"")&amp;IFERROR(VLOOKUP(AG$2&amp;$A22,'EFL2'!$A:$D,MATCH("AWAY",'EFL2'!$A$1:$D$1,0),0),"")&amp;IFERROR(VLOOKUP(AG$2&amp;$A22,'EFL2'!$B:$C,MATCH("HOME",'EFL2'!$B$1:$C$1,0),0),"")&amp;IFERROR(VLOOKUP(AG$2&amp;$A22,'UCL2'!$C:$F,MATCH("AWAY",'UCL2'!$C$1:$F$1,0),0),"")&amp;IFERROR(VLOOKUP(AG$2&amp;$A22,'UCL2'!$D:$E,MATCH("HOME",'UCL2'!$D$1:$E$1,0),0),"")&amp;IFERROR(VLOOKUP(AG$2&amp;$A22,'EU2'!$C:$F,MATCH("AWAY",'EU2'!$C$1:$F$1,0),0),"")&amp;IFERROR(VLOOKUP(AG$2&amp;$A22,'EU2'!$D:$E,MATCH("HOME",'EU2'!$D$1:$E$1,0),0),"")&amp;IFERROR(VLOOKUP(AG$2&amp;$A22,'EUC2'!$C:$F,MATCH("AWAY",'EUC2'!$C$1:$F$1,0),0),"")&amp;IFERROR(VLOOKUP(AG$2&amp;$A22,'EUC2'!$D:$E,MATCH("HOME",'EUC2'!$D$1:$E$1,0),0),"")</f>
        <v>TOT</v>
      </c>
      <c r="AH22" s="25" t="str">
        <f>IFERROR(VLOOKUP(AH$2&amp;$B22,'FPL FIX2'!$N$1:$Q$400,MATCH("HOME",'FPL FIX2'!$N$1:$Q$1,0),0),"")&amp;IFERROR(VLOOKUP(AH$2&amp;$B22,'FPL FIX2'!$O$1:$P$400,MATCH("AWAY",'FPL FIX2'!$O$1:$P$1,0),0),"")&amp;IFERROR(VLOOKUP(AH$2&amp;$A22,'FA2'!$A:$D,MATCH("AWAY",'FA2'!$A$1:$D$1,0),0),"")&amp;IFERROR(VLOOKUP(AH$2&amp;$A22,'FA2'!$B:$C,MATCH("HOME",'FA2'!$B$1:$C$1,0),0),"")&amp;IFERROR(VLOOKUP(AH$2&amp;$A22,'EFL2'!$A:$D,MATCH("AWAY",'EFL2'!$A$1:$D$1,0),0),"")&amp;IFERROR(VLOOKUP(AH$2&amp;$A22,'EFL2'!$B:$C,MATCH("HOME",'EFL2'!$B$1:$C$1,0),0),"")&amp;IFERROR(VLOOKUP(AH$2&amp;$A22,'UCL2'!$C:$F,MATCH("AWAY",'UCL2'!$C$1:$F$1,0),0),"")&amp;IFERROR(VLOOKUP(AH$2&amp;$A22,'UCL2'!$D:$E,MATCH("HOME",'UCL2'!$D$1:$E$1,0),0),"")&amp;IFERROR(VLOOKUP(AH$2&amp;$A22,'EU2'!$C:$F,MATCH("AWAY",'EU2'!$C$1:$F$1,0),0),"")&amp;IFERROR(VLOOKUP(AH$2&amp;$A22,'EU2'!$D:$E,MATCH("HOME",'EU2'!$D$1:$E$1,0),0),"")&amp;IFERROR(VLOOKUP(AH$2&amp;$A22,'EUC2'!$C:$F,MATCH("AWAY",'EUC2'!$C$1:$F$1,0),0),"")&amp;IFERROR(VLOOKUP(AH$2&amp;$A22,'EUC2'!$D:$E,MATCH("HOME",'EUC2'!$D$1:$E$1,0),0),"")</f>
        <v/>
      </c>
      <c r="AI22" s="25" t="str">
        <f>IFERROR(VLOOKUP(AI$2&amp;$B22,'FPL FIX2'!$N$1:$Q$400,MATCH("HOME",'FPL FIX2'!$N$1:$Q$1,0),0),"")&amp;IFERROR(VLOOKUP(AI$2&amp;$B22,'FPL FIX2'!$O$1:$P$400,MATCH("AWAY",'FPL FIX2'!$O$1:$P$1,0),0),"")&amp;IFERROR(VLOOKUP(AI$2&amp;$A22,'FA2'!$A:$D,MATCH("AWAY",'FA2'!$A$1:$D$1,0),0),"")&amp;IFERROR(VLOOKUP(AI$2&amp;$A22,'FA2'!$B:$C,MATCH("HOME",'FA2'!$B$1:$C$1,0),0),"")&amp;IFERROR(VLOOKUP(AI$2&amp;$A22,'EFL2'!$A:$D,MATCH("AWAY",'EFL2'!$A$1:$D$1,0),0),"")&amp;IFERROR(VLOOKUP(AI$2&amp;$A22,'EFL2'!$B:$C,MATCH("HOME",'EFL2'!$B$1:$C$1,0),0),"")&amp;IFERROR(VLOOKUP(AI$2&amp;$A22,'UCL2'!$C:$F,MATCH("AWAY",'UCL2'!$C$1:$F$1,0),0),"")&amp;IFERROR(VLOOKUP(AI$2&amp;$A22,'UCL2'!$D:$E,MATCH("HOME",'UCL2'!$D$1:$E$1,0),0),"")&amp;IFERROR(VLOOKUP(AI$2&amp;$A22,'EU2'!$C:$F,MATCH("AWAY",'EU2'!$C$1:$F$1,0),0),"")&amp;IFERROR(VLOOKUP(AI$2&amp;$A22,'EU2'!$D:$E,MATCH("HOME",'EU2'!$D$1:$E$1,0),0),"")&amp;IFERROR(VLOOKUP(AI$2&amp;$A22,'EUC2'!$C:$F,MATCH("AWAY",'EUC2'!$C$1:$F$1,0),0),"")&amp;IFERROR(VLOOKUP(AI$2&amp;$A22,'EUC2'!$D:$E,MATCH("HOME",'EUC2'!$D$1:$E$1,0),0),"")</f>
        <v/>
      </c>
      <c r="AJ22" s="25" t="str">
        <f>IFERROR(VLOOKUP(AJ$2&amp;$B22,'FPL FIX2'!$N$1:$Q$400,MATCH("HOME",'FPL FIX2'!$N$1:$Q$1,0),0),"")&amp;IFERROR(VLOOKUP(AJ$2&amp;$B22,'FPL FIX2'!$O$1:$P$400,MATCH("AWAY",'FPL FIX2'!$O$1:$P$1,0),0),"")&amp;IFERROR(VLOOKUP(AJ$2&amp;$A22,'FA2'!$A:$D,MATCH("AWAY",'FA2'!$A$1:$D$1,0),0),"")&amp;IFERROR(VLOOKUP(AJ$2&amp;$A22,'FA2'!$B:$C,MATCH("HOME",'FA2'!$B$1:$C$1,0),0),"")&amp;IFERROR(VLOOKUP(AJ$2&amp;$A22,'EFL2'!$A:$D,MATCH("AWAY",'EFL2'!$A$1:$D$1,0),0),"")&amp;IFERROR(VLOOKUP(AJ$2&amp;$A22,'EFL2'!$B:$C,MATCH("HOME",'EFL2'!$B$1:$C$1,0),0),"")&amp;IFERROR(VLOOKUP(AJ$2&amp;$A22,'UCL2'!$C:$F,MATCH("AWAY",'UCL2'!$C$1:$F$1,0),0),"")&amp;IFERROR(VLOOKUP(AJ$2&amp;$A22,'UCL2'!$D:$E,MATCH("HOME",'UCL2'!$D$1:$E$1,0),0),"")&amp;IFERROR(VLOOKUP(AJ$2&amp;$A22,'EU2'!$C:$F,MATCH("AWAY",'EU2'!$C$1:$F$1,0),0),"")&amp;IFERROR(VLOOKUP(AJ$2&amp;$A22,'EU2'!$D:$E,MATCH("HOME",'EU2'!$D$1:$E$1,0),0),"")&amp;IFERROR(VLOOKUP(AJ$2&amp;$A22,'EUC2'!$C:$F,MATCH("AWAY",'EUC2'!$C$1:$F$1,0),0),"")&amp;IFERROR(VLOOKUP(AJ$2&amp;$A22,'EUC2'!$D:$E,MATCH("HOME",'EUC2'!$D$1:$E$1,0),0),"")</f>
        <v>che</v>
      </c>
      <c r="AK22" s="25" t="str">
        <f>IFERROR(VLOOKUP(AK$2&amp;$B22,'FPL FIX2'!$N$1:$Q$400,MATCH("HOME",'FPL FIX2'!$N$1:$Q$1,0),0),"")&amp;IFERROR(VLOOKUP(AK$2&amp;$B22,'FPL FIX2'!$O$1:$P$400,MATCH("AWAY",'FPL FIX2'!$O$1:$P$1,0),0),"")&amp;IFERROR(VLOOKUP(AK$2&amp;$A22,'FA2'!$A:$D,MATCH("AWAY",'FA2'!$A$1:$D$1,0),0),"")&amp;IFERROR(VLOOKUP(AK$2&amp;$A22,'FA2'!$B:$C,MATCH("HOME",'FA2'!$B$1:$C$1,0),0),"")&amp;IFERROR(VLOOKUP(AK$2&amp;$A22,'EFL2'!$A:$D,MATCH("AWAY",'EFL2'!$A$1:$D$1,0),0),"")&amp;IFERROR(VLOOKUP(AK$2&amp;$A22,'EFL2'!$B:$C,MATCH("HOME",'EFL2'!$B$1:$C$1,0),0),"")&amp;IFERROR(VLOOKUP(AK$2&amp;$A22,'UCL2'!$C:$F,MATCH("AWAY",'UCL2'!$C$1:$F$1,0),0),"")&amp;IFERROR(VLOOKUP(AK$2&amp;$A22,'UCL2'!$D:$E,MATCH("HOME",'UCL2'!$D$1:$E$1,0),0),"")&amp;IFERROR(VLOOKUP(AK$2&amp;$A22,'EU2'!$C:$F,MATCH("AWAY",'EU2'!$C$1:$F$1,0),0),"")&amp;IFERROR(VLOOKUP(AK$2&amp;$A22,'EU2'!$D:$E,MATCH("HOME",'EU2'!$D$1:$E$1,0),0),"")&amp;IFERROR(VLOOKUP(AK$2&amp;$A22,'EUC2'!$C:$F,MATCH("AWAY",'EUC2'!$C$1:$F$1,0),0),"")&amp;IFERROR(VLOOKUP(AK$2&amp;$A22,'EUC2'!$D:$E,MATCH("HOME",'EUC2'!$D$1:$E$1,0),0),"")</f>
        <v/>
      </c>
      <c r="AL22" s="25" t="str">
        <f>IFERROR(VLOOKUP(AL$2&amp;$B22,'FPL FIX2'!$N$1:$Q$400,MATCH("HOME",'FPL FIX2'!$N$1:$Q$1,0),0),"")&amp;IFERROR(VLOOKUP(AL$2&amp;$B22,'FPL FIX2'!$O$1:$P$400,MATCH("AWAY",'FPL FIX2'!$O$1:$P$1,0),0),"")&amp;IFERROR(VLOOKUP(AL$2&amp;$A22,'FA2'!$A:$D,MATCH("AWAY",'FA2'!$A$1:$D$1,0),0),"")&amp;IFERROR(VLOOKUP(AL$2&amp;$A22,'FA2'!$B:$C,MATCH("HOME",'FA2'!$B$1:$C$1,0),0),"")&amp;IFERROR(VLOOKUP(AL$2&amp;$A22,'EFL2'!$A:$D,MATCH("AWAY",'EFL2'!$A$1:$D$1,0),0),"")&amp;IFERROR(VLOOKUP(AL$2&amp;$A22,'EFL2'!$B:$C,MATCH("HOME",'EFL2'!$B$1:$C$1,0),0),"")&amp;IFERROR(VLOOKUP(AL$2&amp;$A22,'UCL2'!$C:$F,MATCH("AWAY",'UCL2'!$C$1:$F$1,0),0),"")&amp;IFERROR(VLOOKUP(AL$2&amp;$A22,'UCL2'!$D:$E,MATCH("HOME",'UCL2'!$D$1:$E$1,0),0),"")&amp;IFERROR(VLOOKUP(AL$2&amp;$A22,'EU2'!$C:$F,MATCH("AWAY",'EU2'!$C$1:$F$1,0),0),"")&amp;IFERROR(VLOOKUP(AL$2&amp;$A22,'EU2'!$D:$E,MATCH("HOME",'EU2'!$D$1:$E$1,0),0),"")&amp;IFERROR(VLOOKUP(AL$2&amp;$A22,'EUC2'!$C:$F,MATCH("AWAY",'EUC2'!$C$1:$F$1,0),0),"")&amp;IFERROR(VLOOKUP(AL$2&amp;$A22,'EUC2'!$D:$E,MATCH("HOME",'EUC2'!$D$1:$E$1,0),0),"")</f>
        <v/>
      </c>
      <c r="AM22" s="25" t="str">
        <f>IFERROR(VLOOKUP(AM$2&amp;$B22,'FPL FIX2'!$N$1:$Q$400,MATCH("HOME",'FPL FIX2'!$N$1:$Q$1,0),0),"")&amp;IFERROR(VLOOKUP(AM$2&amp;$B22,'FPL FIX2'!$O$1:$P$400,MATCH("AWAY",'FPL FIX2'!$O$1:$P$1,0),0),"")&amp;IFERROR(VLOOKUP(AM$2&amp;$A22,'FA2'!$A:$D,MATCH("AWAY",'FA2'!$A$1:$D$1,0),0),"")&amp;IFERROR(VLOOKUP(AM$2&amp;$A22,'FA2'!$B:$C,MATCH("HOME",'FA2'!$B$1:$C$1,0),0),"")&amp;IFERROR(VLOOKUP(AM$2&amp;$A22,'EFL2'!$A:$D,MATCH("AWAY",'EFL2'!$A$1:$D$1,0),0),"")&amp;IFERROR(VLOOKUP(AM$2&amp;$A22,'EFL2'!$B:$C,MATCH("HOME",'EFL2'!$B$1:$C$1,0),0),"")&amp;IFERROR(VLOOKUP(AM$2&amp;$A22,'UCL2'!$C:$F,MATCH("AWAY",'UCL2'!$C$1:$F$1,0),0),"")&amp;IFERROR(VLOOKUP(AM$2&amp;$A22,'UCL2'!$D:$E,MATCH("HOME",'UCL2'!$D$1:$E$1,0),0),"")&amp;IFERROR(VLOOKUP(AM$2&amp;$A22,'EU2'!$C:$F,MATCH("AWAY",'EU2'!$C$1:$F$1,0),0),"")&amp;IFERROR(VLOOKUP(AM$2&amp;$A22,'EU2'!$D:$E,MATCH("HOME",'EU2'!$D$1:$E$1,0),0),"")&amp;IFERROR(VLOOKUP(AM$2&amp;$A22,'EUC2'!$C:$F,MATCH("AWAY",'EUC2'!$C$1:$F$1,0),0),"")&amp;IFERROR(VLOOKUP(AM$2&amp;$A22,'EUC2'!$D:$E,MATCH("HOME",'EUC2'!$D$1:$E$1,0),0),"")</f>
        <v/>
      </c>
      <c r="AN22" s="25" t="str">
        <f>IFERROR(VLOOKUP(AN$2&amp;$B22,'FPL FIX2'!$N$1:$Q$400,MATCH("HOME",'FPL FIX2'!$N$1:$Q$1,0),0),"")&amp;IFERROR(VLOOKUP(AN$2&amp;$B22,'FPL FIX2'!$O$1:$P$400,MATCH("AWAY",'FPL FIX2'!$O$1:$P$1,0),0),"")&amp;IFERROR(VLOOKUP(AN$2&amp;$A22,'FA2'!$A:$D,MATCH("AWAY",'FA2'!$A$1:$D$1,0),0),"")&amp;IFERROR(VLOOKUP(AN$2&amp;$A22,'FA2'!$B:$C,MATCH("HOME",'FA2'!$B$1:$C$1,0),0),"")&amp;IFERROR(VLOOKUP(AN$2&amp;$A22,'EFL2'!$A:$D,MATCH("AWAY",'EFL2'!$A$1:$D$1,0),0),"")&amp;IFERROR(VLOOKUP(AN$2&amp;$A22,'EFL2'!$B:$C,MATCH("HOME",'EFL2'!$B$1:$C$1,0),0),"")&amp;IFERROR(VLOOKUP(AN$2&amp;$A22,'UCL2'!$C:$F,MATCH("AWAY",'UCL2'!$C$1:$F$1,0),0),"")&amp;IFERROR(VLOOKUP(AN$2&amp;$A22,'UCL2'!$D:$E,MATCH("HOME",'UCL2'!$D$1:$E$1,0),0),"")&amp;IFERROR(VLOOKUP(AN$2&amp;$A22,'EU2'!$C:$F,MATCH("AWAY",'EU2'!$C$1:$F$1,0),0),"")&amp;IFERROR(VLOOKUP(AN$2&amp;$A22,'EU2'!$D:$E,MATCH("HOME",'EU2'!$D$1:$E$1,0),0),"")&amp;IFERROR(VLOOKUP(AN$2&amp;$A22,'EUC2'!$C:$F,MATCH("AWAY",'EUC2'!$C$1:$F$1,0),0),"")&amp;IFERROR(VLOOKUP(AN$2&amp;$A22,'EUC2'!$D:$E,MATCH("HOME",'EUC2'!$D$1:$E$1,0),0),"")</f>
        <v/>
      </c>
      <c r="AO22" s="25" t="str">
        <f>IFERROR(VLOOKUP(AO$2&amp;$B22,'FPL FIX2'!$N$1:$Q$400,MATCH("HOME",'FPL FIX2'!$N$1:$Q$1,0),0),"")&amp;IFERROR(VLOOKUP(AO$2&amp;$B22,'FPL FIX2'!$O$1:$P$400,MATCH("AWAY",'FPL FIX2'!$O$1:$P$1,0),0),"")&amp;IFERROR(VLOOKUP(AO$2&amp;$A22,'FA2'!$A:$D,MATCH("AWAY",'FA2'!$A$1:$D$1,0),0),"")&amp;IFERROR(VLOOKUP(AO$2&amp;$A22,'FA2'!$B:$C,MATCH("HOME",'FA2'!$B$1:$C$1,0),0),"")&amp;IFERROR(VLOOKUP(AO$2&amp;$A22,'EFL2'!$A:$D,MATCH("AWAY",'EFL2'!$A$1:$D$1,0),0),"")&amp;IFERROR(VLOOKUP(AO$2&amp;$A22,'EFL2'!$B:$C,MATCH("HOME",'EFL2'!$B$1:$C$1,0),0),"")&amp;IFERROR(VLOOKUP(AO$2&amp;$A22,'UCL2'!$C:$F,MATCH("AWAY",'UCL2'!$C$1:$F$1,0),0),"")&amp;IFERROR(VLOOKUP(AO$2&amp;$A22,'UCL2'!$D:$E,MATCH("HOME",'UCL2'!$D$1:$E$1,0),0),"")&amp;IFERROR(VLOOKUP(AO$2&amp;$A22,'EU2'!$C:$F,MATCH("AWAY",'EU2'!$C$1:$F$1,0),0),"")&amp;IFERROR(VLOOKUP(AO$2&amp;$A22,'EU2'!$D:$E,MATCH("HOME",'EU2'!$D$1:$E$1,0),0),"")&amp;IFERROR(VLOOKUP(AO$2&amp;$A22,'EUC2'!$C:$F,MATCH("AWAY",'EUC2'!$C$1:$F$1,0),0),"")&amp;IFERROR(VLOOKUP(AO$2&amp;$A22,'EUC2'!$D:$E,MATCH("HOME",'EUC2'!$D$1:$E$1,0),0),"")</f>
        <v>FCSB</v>
      </c>
      <c r="AP22" s="25" t="str">
        <f>IFERROR(VLOOKUP(AP$2&amp;$B22,'FPL FIX2'!$N$1:$Q$400,MATCH("HOME",'FPL FIX2'!$N$1:$Q$1,0),0),"")&amp;IFERROR(VLOOKUP(AP$2&amp;$B22,'FPL FIX2'!$O$1:$P$400,MATCH("AWAY",'FPL FIX2'!$O$1:$P$1,0),0),"")&amp;IFERROR(VLOOKUP(AP$2&amp;$A22,'FA2'!$A:$D,MATCH("AWAY",'FA2'!$A$1:$D$1,0),0),"")&amp;IFERROR(VLOOKUP(AP$2&amp;$A22,'FA2'!$B:$C,MATCH("HOME",'FA2'!$B$1:$C$1,0),0),"")&amp;IFERROR(VLOOKUP(AP$2&amp;$A22,'EFL2'!$A:$D,MATCH("AWAY",'EFL2'!$A$1:$D$1,0),0),"")&amp;IFERROR(VLOOKUP(AP$2&amp;$A22,'EFL2'!$B:$C,MATCH("HOME",'EFL2'!$B$1:$C$1,0),0),"")&amp;IFERROR(VLOOKUP(AP$2&amp;$A22,'UCL2'!$C:$F,MATCH("AWAY",'UCL2'!$C$1:$F$1,0),0),"")&amp;IFERROR(VLOOKUP(AP$2&amp;$A22,'UCL2'!$D:$E,MATCH("HOME",'UCL2'!$D$1:$E$1,0),0),"")&amp;IFERROR(VLOOKUP(AP$2&amp;$A22,'EU2'!$C:$F,MATCH("AWAY",'EU2'!$C$1:$F$1,0),0),"")&amp;IFERROR(VLOOKUP(AP$2&amp;$A22,'EU2'!$D:$E,MATCH("HOME",'EU2'!$D$1:$E$1,0),0),"")&amp;IFERROR(VLOOKUP(AP$2&amp;$A22,'EUC2'!$C:$F,MATCH("AWAY",'EUC2'!$C$1:$F$1,0),0),"")&amp;IFERROR(VLOOKUP(AP$2&amp;$A22,'EUC2'!$D:$E,MATCH("HOME",'EUC2'!$D$1:$E$1,0),0),"")</f>
        <v/>
      </c>
      <c r="AQ22" s="25" t="str">
        <f>IFERROR(VLOOKUP(AQ$2&amp;$B22,'FPL FIX2'!$N$1:$Q$400,MATCH("HOME",'FPL FIX2'!$N$1:$Q$1,0),0),"")&amp;IFERROR(VLOOKUP(AQ$2&amp;$B22,'FPL FIX2'!$O$1:$P$400,MATCH("AWAY",'FPL FIX2'!$O$1:$P$1,0),0),"")&amp;IFERROR(VLOOKUP(AQ$2&amp;$A22,'FA2'!$A:$D,MATCH("AWAY",'FA2'!$A$1:$D$1,0),0),"")&amp;IFERROR(VLOOKUP(AQ$2&amp;$A22,'FA2'!$B:$C,MATCH("HOME",'FA2'!$B$1:$C$1,0),0),"")&amp;IFERROR(VLOOKUP(AQ$2&amp;$A22,'EFL2'!$A:$D,MATCH("AWAY",'EFL2'!$A$1:$D$1,0),0),"")&amp;IFERROR(VLOOKUP(AQ$2&amp;$A22,'EFL2'!$B:$C,MATCH("HOME",'EFL2'!$B$1:$C$1,0),0),"")&amp;IFERROR(VLOOKUP(AQ$2&amp;$A22,'UCL2'!$C:$F,MATCH("AWAY",'UCL2'!$C$1:$F$1,0),0),"")&amp;IFERROR(VLOOKUP(AQ$2&amp;$A22,'UCL2'!$D:$E,MATCH("HOME",'UCL2'!$D$1:$E$1,0),0),"")&amp;IFERROR(VLOOKUP(AQ$2&amp;$A22,'EU2'!$C:$F,MATCH("AWAY",'EU2'!$C$1:$F$1,0),0),"")&amp;IFERROR(VLOOKUP(AQ$2&amp;$A22,'EU2'!$D:$E,MATCH("HOME",'EU2'!$D$1:$E$1,0),0),"")&amp;IFERROR(VLOOKUP(AQ$2&amp;$A22,'EUC2'!$C:$F,MATCH("AWAY",'EUC2'!$C$1:$F$1,0),0),"")&amp;IFERROR(VLOOKUP(AQ$2&amp;$A22,'EUC2'!$D:$E,MATCH("HOME",'EUC2'!$D$1:$E$1,0),0),"")</f>
        <v/>
      </c>
      <c r="AR22" s="25" t="str">
        <f>IFERROR(VLOOKUP(AR$2&amp;$B22,'FPL FIX2'!$N$1:$Q$400,MATCH("HOME",'FPL FIX2'!$N$1:$Q$1,0),0),"")&amp;IFERROR(VLOOKUP(AR$2&amp;$B22,'FPL FIX2'!$O$1:$P$400,MATCH("AWAY",'FPL FIX2'!$O$1:$P$1,0),0),"")&amp;IFERROR(VLOOKUP(AR$2&amp;$A22,'FA2'!$A:$D,MATCH("AWAY",'FA2'!$A$1:$D$1,0),0),"")&amp;IFERROR(VLOOKUP(AR$2&amp;$A22,'FA2'!$B:$C,MATCH("HOME",'FA2'!$B$1:$C$1,0),0),"")&amp;IFERROR(VLOOKUP(AR$2&amp;$A22,'EFL2'!$A:$D,MATCH("AWAY",'EFL2'!$A$1:$D$1,0),0),"")&amp;IFERROR(VLOOKUP(AR$2&amp;$A22,'EFL2'!$B:$C,MATCH("HOME",'EFL2'!$B$1:$C$1,0),0),"")&amp;IFERROR(VLOOKUP(AR$2&amp;$A22,'UCL2'!$C:$F,MATCH("AWAY",'UCL2'!$C$1:$F$1,0),0),"")&amp;IFERROR(VLOOKUP(AR$2&amp;$A22,'UCL2'!$D:$E,MATCH("HOME",'UCL2'!$D$1:$E$1,0),0),"")&amp;IFERROR(VLOOKUP(AR$2&amp;$A22,'EU2'!$C:$F,MATCH("AWAY",'EU2'!$C$1:$F$1,0),0),"")&amp;IFERROR(VLOOKUP(AR$2&amp;$A22,'EU2'!$D:$E,MATCH("HOME",'EU2'!$D$1:$E$1,0),0),"")&amp;IFERROR(VLOOKUP(AR$2&amp;$A22,'EUC2'!$C:$F,MATCH("AWAY",'EUC2'!$C$1:$F$1,0),0),"")&amp;IFERROR(VLOOKUP(AR$2&amp;$A22,'EUC2'!$D:$E,MATCH("HOME",'EUC2'!$D$1:$E$1,0),0),"")</f>
        <v/>
      </c>
      <c r="AS22" s="25" t="str">
        <f>IFERROR(VLOOKUP(AS$2&amp;$B22,'FPL FIX2'!$N$1:$Q$400,MATCH("HOME",'FPL FIX2'!$N$1:$Q$1,0),0),"")&amp;IFERROR(VLOOKUP(AS$2&amp;$B22,'FPL FIX2'!$O$1:$P$400,MATCH("AWAY",'FPL FIX2'!$O$1:$P$1,0),0),"")&amp;IFERROR(VLOOKUP(AS$2&amp;$A22,'FA2'!$A:$D,MATCH("AWAY",'FA2'!$A$1:$D$1,0),0),"")&amp;IFERROR(VLOOKUP(AS$2&amp;$A22,'FA2'!$B:$C,MATCH("HOME",'FA2'!$B$1:$C$1,0),0),"")&amp;IFERROR(VLOOKUP(AS$2&amp;$A22,'EFL2'!$A:$D,MATCH("AWAY",'EFL2'!$A$1:$D$1,0),0),"")&amp;IFERROR(VLOOKUP(AS$2&amp;$A22,'EFL2'!$B:$C,MATCH("HOME",'EFL2'!$B$1:$C$1,0),0),"")&amp;IFERROR(VLOOKUP(AS$2&amp;$A22,'UCL2'!$C:$F,MATCH("AWAY",'UCL2'!$C$1:$F$1,0),0),"")&amp;IFERROR(VLOOKUP(AS$2&amp;$A22,'UCL2'!$D:$E,MATCH("HOME",'UCL2'!$D$1:$E$1,0),0),"")&amp;IFERROR(VLOOKUP(AS$2&amp;$A22,'EU2'!$C:$F,MATCH("AWAY",'EU2'!$C$1:$F$1,0),0),"")&amp;IFERROR(VLOOKUP(AS$2&amp;$A22,'EU2'!$D:$E,MATCH("HOME",'EU2'!$D$1:$E$1,0),0),"")&amp;IFERROR(VLOOKUP(AS$2&amp;$A22,'EUC2'!$C:$F,MATCH("AWAY",'EUC2'!$C$1:$F$1,0),0),"")&amp;IFERROR(VLOOKUP(AS$2&amp;$A22,'EUC2'!$D:$E,MATCH("HOME",'EUC2'!$D$1:$E$1,0),0),"")</f>
        <v/>
      </c>
      <c r="AT22" s="25" t="str">
        <f>IFERROR(VLOOKUP(AT$2&amp;$B22,'FPL FIX2'!$N$1:$Q$400,MATCH("HOME",'FPL FIX2'!$N$1:$Q$1,0),0),"")&amp;IFERROR(VLOOKUP(AT$2&amp;$B22,'FPL FIX2'!$O$1:$P$400,MATCH("AWAY",'FPL FIX2'!$O$1:$P$1,0),0),"")&amp;IFERROR(VLOOKUP(AT$2&amp;$A22,'FA2'!$A:$D,MATCH("AWAY",'FA2'!$A$1:$D$1,0),0),"")&amp;IFERROR(VLOOKUP(AT$2&amp;$A22,'FA2'!$B:$C,MATCH("HOME",'FA2'!$B$1:$C$1,0),0),"")&amp;IFERROR(VLOOKUP(AT$2&amp;$A22,'EFL2'!$A:$D,MATCH("AWAY",'EFL2'!$A$1:$D$1,0),0),"")&amp;IFERROR(VLOOKUP(AT$2&amp;$A22,'EFL2'!$B:$C,MATCH("HOME",'EFL2'!$B$1:$C$1,0),0),"")&amp;IFERROR(VLOOKUP(AT$2&amp;$A22,'UCL2'!$C:$F,MATCH("AWAY",'UCL2'!$C$1:$F$1,0),0),"")&amp;IFERROR(VLOOKUP(AT$2&amp;$A22,'UCL2'!$D:$E,MATCH("HOME",'UCL2'!$D$1:$E$1,0),0),"")&amp;IFERROR(VLOOKUP(AT$2&amp;$A22,'EU2'!$C:$F,MATCH("AWAY",'EU2'!$C$1:$F$1,0),0),"")&amp;IFERROR(VLOOKUP(AT$2&amp;$A22,'EU2'!$D:$E,MATCH("HOME",'EU2'!$D$1:$E$1,0),0),"")&amp;IFERROR(VLOOKUP(AT$2&amp;$A22,'EUC2'!$C:$F,MATCH("AWAY",'EUC2'!$C$1:$F$1,0),0),"")&amp;IFERROR(VLOOKUP(AT$2&amp;$A22,'EUC2'!$D:$E,MATCH("HOME",'EUC2'!$D$1:$E$1,0),0),"")</f>
        <v/>
      </c>
      <c r="AU22" s="25" t="str">
        <f>IFERROR(VLOOKUP(AU$2&amp;$B22,'FPL FIX2'!$N$1:$Q$400,MATCH("HOME",'FPL FIX2'!$N$1:$Q$1,0),0),"")&amp;IFERROR(VLOOKUP(AU$2&amp;$B22,'FPL FIX2'!$O$1:$P$400,MATCH("AWAY",'FPL FIX2'!$O$1:$P$1,0),0),"")&amp;IFERROR(VLOOKUP(AU$2&amp;$A22,'FA2'!$A:$D,MATCH("AWAY",'FA2'!$A$1:$D$1,0),0),"")&amp;IFERROR(VLOOKUP(AU$2&amp;$A22,'FA2'!$B:$C,MATCH("HOME",'FA2'!$B$1:$C$1,0),0),"")&amp;IFERROR(VLOOKUP(AU$2&amp;$A22,'EFL2'!$A:$D,MATCH("AWAY",'EFL2'!$A$1:$D$1,0),0),"")&amp;IFERROR(VLOOKUP(AU$2&amp;$A22,'EFL2'!$B:$C,MATCH("HOME",'EFL2'!$B$1:$C$1,0),0),"")&amp;IFERROR(VLOOKUP(AU$2&amp;$A22,'UCL2'!$C:$F,MATCH("AWAY",'UCL2'!$C$1:$F$1,0),0),"")&amp;IFERROR(VLOOKUP(AU$2&amp;$A22,'UCL2'!$D:$E,MATCH("HOME",'UCL2'!$D$1:$E$1,0),0),"")&amp;IFERROR(VLOOKUP(AU$2&amp;$A22,'EU2'!$C:$F,MATCH("AWAY",'EU2'!$C$1:$F$1,0),0),"")&amp;IFERROR(VLOOKUP(AU$2&amp;$A22,'EU2'!$D:$E,MATCH("HOME",'EU2'!$D$1:$E$1,0),0),"")&amp;IFERROR(VLOOKUP(AU$2&amp;$A22,'EUC2'!$C:$F,MATCH("AWAY",'EUC2'!$C$1:$F$1,0),0),"")&amp;IFERROR(VLOOKUP(AU$2&amp;$A22,'EUC2'!$D:$E,MATCH("HOME",'EUC2'!$D$1:$E$1,0),0),"")</f>
        <v/>
      </c>
      <c r="AV22" s="25" t="str">
        <f>IFERROR(VLOOKUP(AV$2&amp;$B22,'FPL FIX2'!$N$1:$Q$400,MATCH("HOME",'FPL FIX2'!$N$1:$Q$1,0),0),"")&amp;IFERROR(VLOOKUP(AV$2&amp;$B22,'FPL FIX2'!$O$1:$P$400,MATCH("AWAY",'FPL FIX2'!$O$1:$P$1,0),0),"")&amp;IFERROR(VLOOKUP(AV$2&amp;$A22,'FA2'!$A:$D,MATCH("AWAY",'FA2'!$A$1:$D$1,0),0),"")&amp;IFERROR(VLOOKUP(AV$2&amp;$A22,'FA2'!$B:$C,MATCH("HOME",'FA2'!$B$1:$C$1,0),0),"")&amp;IFERROR(VLOOKUP(AV$2&amp;$A22,'EFL2'!$A:$D,MATCH("AWAY",'EFL2'!$A$1:$D$1,0),0),"")&amp;IFERROR(VLOOKUP(AV$2&amp;$A22,'EFL2'!$B:$C,MATCH("HOME",'EFL2'!$B$1:$C$1,0),0),"")&amp;IFERROR(VLOOKUP(AV$2&amp;$A22,'UCL2'!$C:$F,MATCH("AWAY",'UCL2'!$C$1:$F$1,0),0),"")&amp;IFERROR(VLOOKUP(AV$2&amp;$A22,'UCL2'!$D:$E,MATCH("HOME",'UCL2'!$D$1:$E$1,0),0),"")&amp;IFERROR(VLOOKUP(AV$2&amp;$A22,'EU2'!$C:$F,MATCH("AWAY",'EU2'!$C$1:$F$1,0),0),"")&amp;IFERROR(VLOOKUP(AV$2&amp;$A22,'EU2'!$D:$E,MATCH("HOME",'EU2'!$D$1:$E$1,0),0),"")&amp;IFERROR(VLOOKUP(AV$2&amp;$A22,'EUC2'!$C:$F,MATCH("AWAY",'EUC2'!$C$1:$F$1,0),0),"")&amp;IFERROR(VLOOKUP(AV$2&amp;$A22,'EUC2'!$D:$E,MATCH("HOME",'EUC2'!$D$1:$E$1,0),0),"")</f>
        <v>Silkeborg</v>
      </c>
      <c r="AW22" s="25" t="str">
        <f>IFERROR(VLOOKUP(AW$2&amp;$B22,'FPL FIX2'!$N$1:$Q$400,MATCH("HOME",'FPL FIX2'!$N$1:$Q$1,0),0),"")&amp;IFERROR(VLOOKUP(AW$2&amp;$B22,'FPL FIX2'!$O$1:$P$400,MATCH("AWAY",'FPL FIX2'!$O$1:$P$1,0),0),"")&amp;IFERROR(VLOOKUP(AW$2&amp;$A22,'FA2'!$A:$D,MATCH("AWAY",'FA2'!$A$1:$D$1,0),0),"")&amp;IFERROR(VLOOKUP(AW$2&amp;$A22,'FA2'!$B:$C,MATCH("HOME",'FA2'!$B$1:$C$1,0),0),"")&amp;IFERROR(VLOOKUP(AW$2&amp;$A22,'EFL2'!$A:$D,MATCH("AWAY",'EFL2'!$A$1:$D$1,0),0),"")&amp;IFERROR(VLOOKUP(AW$2&amp;$A22,'EFL2'!$B:$C,MATCH("HOME",'EFL2'!$B$1:$C$1,0),0),"")&amp;IFERROR(VLOOKUP(AW$2&amp;$A22,'UCL2'!$C:$F,MATCH("AWAY",'UCL2'!$C$1:$F$1,0),0),"")&amp;IFERROR(VLOOKUP(AW$2&amp;$A22,'UCL2'!$D:$E,MATCH("HOME",'UCL2'!$D$1:$E$1,0),0),"")&amp;IFERROR(VLOOKUP(AW$2&amp;$A22,'EU2'!$C:$F,MATCH("AWAY",'EU2'!$C$1:$F$1,0),0),"")&amp;IFERROR(VLOOKUP(AW$2&amp;$A22,'EU2'!$D:$E,MATCH("HOME",'EU2'!$D$1:$E$1,0),0),"")&amp;IFERROR(VLOOKUP(AW$2&amp;$A22,'EUC2'!$C:$F,MATCH("AWAY",'EUC2'!$C$1:$F$1,0),0),"")&amp;IFERROR(VLOOKUP(AW$2&amp;$A22,'EUC2'!$D:$E,MATCH("HOME",'EUC2'!$D$1:$E$1,0),0),"")</f>
        <v/>
      </c>
      <c r="AX22" s="25" t="str">
        <f>IFERROR(VLOOKUP(AX$2&amp;$B22,'FPL FIX2'!$N$1:$Q$400,MATCH("HOME",'FPL FIX2'!$N$1:$Q$1,0),0),"")&amp;IFERROR(VLOOKUP(AX$2&amp;$B22,'FPL FIX2'!$O$1:$P$400,MATCH("AWAY",'FPL FIX2'!$O$1:$P$1,0),0),"")&amp;IFERROR(VLOOKUP(AX$2&amp;$A22,'FA2'!$A:$D,MATCH("AWAY",'FA2'!$A$1:$D$1,0),0),"")&amp;IFERROR(VLOOKUP(AX$2&amp;$A22,'FA2'!$B:$C,MATCH("HOME",'FA2'!$B$1:$C$1,0),0),"")&amp;IFERROR(VLOOKUP(AX$2&amp;$A22,'EFL2'!$A:$D,MATCH("AWAY",'EFL2'!$A$1:$D$1,0),0),"")&amp;IFERROR(VLOOKUP(AX$2&amp;$A22,'EFL2'!$B:$C,MATCH("HOME",'EFL2'!$B$1:$C$1,0),0),"")&amp;IFERROR(VLOOKUP(AX$2&amp;$A22,'UCL2'!$C:$F,MATCH("AWAY",'UCL2'!$C$1:$F$1,0),0),"")&amp;IFERROR(VLOOKUP(AX$2&amp;$A22,'UCL2'!$D:$E,MATCH("HOME",'UCL2'!$D$1:$E$1,0),0),"")&amp;IFERROR(VLOOKUP(AX$2&amp;$A22,'EU2'!$C:$F,MATCH("AWAY",'EU2'!$C$1:$F$1,0),0),"")&amp;IFERROR(VLOOKUP(AX$2&amp;$A22,'EU2'!$D:$E,MATCH("HOME",'EU2'!$D$1:$E$1,0),0),"")&amp;IFERROR(VLOOKUP(AX$2&amp;$A22,'EUC2'!$C:$F,MATCH("AWAY",'EUC2'!$C$1:$F$1,0),0),"")&amp;IFERROR(VLOOKUP(AX$2&amp;$A22,'EUC2'!$D:$E,MATCH("HOME",'EUC2'!$D$1:$E$1,0),0),"")</f>
        <v/>
      </c>
      <c r="AY22" s="25" t="str">
        <f>IFERROR(VLOOKUP(AY$2&amp;$B22,'FPL FIX2'!$N$1:$Q$400,MATCH("HOME",'FPL FIX2'!$N$1:$Q$1,0),0),"")&amp;IFERROR(VLOOKUP(AY$2&amp;$B22,'FPL FIX2'!$O$1:$P$400,MATCH("AWAY",'FPL FIX2'!$O$1:$P$1,0),0),"")&amp;IFERROR(VLOOKUP(AY$2&amp;$A22,'FA2'!$A:$D,MATCH("AWAY",'FA2'!$A$1:$D$1,0),0),"")&amp;IFERROR(VLOOKUP(AY$2&amp;$A22,'FA2'!$B:$C,MATCH("HOME",'FA2'!$B$1:$C$1,0),0),"")&amp;IFERROR(VLOOKUP(AY$2&amp;$A22,'EFL2'!$A:$D,MATCH("AWAY",'EFL2'!$A$1:$D$1,0),0),"")&amp;IFERROR(VLOOKUP(AY$2&amp;$A22,'EFL2'!$B:$C,MATCH("HOME",'EFL2'!$B$1:$C$1,0),0),"")&amp;IFERROR(VLOOKUP(AY$2&amp;$A22,'UCL2'!$C:$F,MATCH("AWAY",'UCL2'!$C$1:$F$1,0),0),"")&amp;IFERROR(VLOOKUP(AY$2&amp;$A22,'UCL2'!$D:$E,MATCH("HOME",'UCL2'!$D$1:$E$1,0),0),"")&amp;IFERROR(VLOOKUP(AY$2&amp;$A22,'EU2'!$C:$F,MATCH("AWAY",'EU2'!$C$1:$F$1,0),0),"")&amp;IFERROR(VLOOKUP(AY$2&amp;$A22,'EU2'!$D:$E,MATCH("HOME",'EU2'!$D$1:$E$1,0),0),"")&amp;IFERROR(VLOOKUP(AY$2&amp;$A22,'EUC2'!$C:$F,MATCH("AWAY",'EUC2'!$C$1:$F$1,0),0),"")&amp;IFERROR(VLOOKUP(AY$2&amp;$A22,'EUC2'!$D:$E,MATCH("HOME",'EUC2'!$D$1:$E$1,0),0),"")</f>
        <v>eve</v>
      </c>
      <c r="AZ22" s="25" t="str">
        <f>IFERROR(VLOOKUP(AZ$2&amp;$B22,'FPL FIX2'!$N$1:$Q$400,MATCH("HOME",'FPL FIX2'!$N$1:$Q$1,0),0),"")&amp;IFERROR(VLOOKUP(AZ$2&amp;$B22,'FPL FIX2'!$O$1:$P$400,MATCH("AWAY",'FPL FIX2'!$O$1:$P$1,0),0),"")&amp;IFERROR(VLOOKUP(AZ$2&amp;$A22,'FA2'!$A:$D,MATCH("AWAY",'FA2'!$A$1:$D$1,0),0),"")&amp;IFERROR(VLOOKUP(AZ$2&amp;$A22,'FA2'!$B:$C,MATCH("HOME",'FA2'!$B$1:$C$1,0),0),"")&amp;IFERROR(VLOOKUP(AZ$2&amp;$A22,'EFL2'!$A:$D,MATCH("AWAY",'EFL2'!$A$1:$D$1,0),0),"")&amp;IFERROR(VLOOKUP(AZ$2&amp;$A22,'EFL2'!$B:$C,MATCH("HOME",'EFL2'!$B$1:$C$1,0),0),"")&amp;IFERROR(VLOOKUP(AZ$2&amp;$A22,'UCL2'!$C:$F,MATCH("AWAY",'UCL2'!$C$1:$F$1,0),0),"")&amp;IFERROR(VLOOKUP(AZ$2&amp;$A22,'UCL2'!$D:$E,MATCH("HOME",'UCL2'!$D$1:$E$1,0),0),"")&amp;IFERROR(VLOOKUP(AZ$2&amp;$A22,'EU2'!$C:$F,MATCH("AWAY",'EU2'!$C$1:$F$1,0),0),"")&amp;IFERROR(VLOOKUP(AZ$2&amp;$A22,'EU2'!$D:$E,MATCH("HOME",'EU2'!$D$1:$E$1,0),0),"")&amp;IFERROR(VLOOKUP(AZ$2&amp;$A22,'EUC2'!$C:$F,MATCH("AWAY",'EUC2'!$C$1:$F$1,0),0),"")&amp;IFERROR(VLOOKUP(AZ$2&amp;$A22,'EUC2'!$D:$E,MATCH("HOME",'EUC2'!$D$1:$E$1,0),0),"")</f>
        <v/>
      </c>
      <c r="BA22" s="25" t="str">
        <f>IFERROR(VLOOKUP(BA$2&amp;$B22,'FPL FIX2'!$N$1:$Q$400,MATCH("HOME",'FPL FIX2'!$N$1:$Q$1,0),0),"")&amp;IFERROR(VLOOKUP(BA$2&amp;$B22,'FPL FIX2'!$O$1:$P$400,MATCH("AWAY",'FPL FIX2'!$O$1:$P$1,0),0),"")&amp;IFERROR(VLOOKUP(BA$2&amp;$A22,'FA2'!$A:$D,MATCH("AWAY",'FA2'!$A$1:$D$1,0),0),"")&amp;IFERROR(VLOOKUP(BA$2&amp;$A22,'FA2'!$B:$C,MATCH("HOME",'FA2'!$B$1:$C$1,0),0),"")&amp;IFERROR(VLOOKUP(BA$2&amp;$A22,'EFL2'!$A:$D,MATCH("AWAY",'EFL2'!$A$1:$D$1,0),0),"")&amp;IFERROR(VLOOKUP(BA$2&amp;$A22,'EFL2'!$B:$C,MATCH("HOME",'EFL2'!$B$1:$C$1,0),0),"")&amp;IFERROR(VLOOKUP(BA$2&amp;$A22,'UCL2'!$C:$F,MATCH("AWAY",'UCL2'!$C$1:$F$1,0),0),"")&amp;IFERROR(VLOOKUP(BA$2&amp;$A22,'UCL2'!$D:$E,MATCH("HOME",'UCL2'!$D$1:$E$1,0),0),"")&amp;IFERROR(VLOOKUP(BA$2&amp;$A22,'EU2'!$C:$F,MATCH("AWAY",'EU2'!$C$1:$F$1,0),0),"")&amp;IFERROR(VLOOKUP(BA$2&amp;$A22,'EU2'!$D:$E,MATCH("HOME",'EU2'!$D$1:$E$1,0),0),"")&amp;IFERROR(VLOOKUP(BA$2&amp;$A22,'EUC2'!$C:$F,MATCH("AWAY",'EUC2'!$C$1:$F$1,0),0),"")&amp;IFERROR(VLOOKUP(BA$2&amp;$A22,'EUC2'!$D:$E,MATCH("HOME",'EUC2'!$D$1:$E$1,0),0),"")</f>
        <v/>
      </c>
      <c r="BB22" s="25" t="str">
        <f>IFERROR(VLOOKUP(BB$2&amp;$B22,'FPL FIX2'!$N$1:$Q$400,MATCH("HOME",'FPL FIX2'!$N$1:$Q$1,0),0),"")&amp;IFERROR(VLOOKUP(BB$2&amp;$B22,'FPL FIX2'!$O$1:$P$400,MATCH("AWAY",'FPL FIX2'!$O$1:$P$1,0),0),"")&amp;IFERROR(VLOOKUP(BB$2&amp;$A22,'FA2'!$A:$D,MATCH("AWAY",'FA2'!$A$1:$D$1,0),0),"")&amp;IFERROR(VLOOKUP(BB$2&amp;$A22,'FA2'!$B:$C,MATCH("HOME",'FA2'!$B$1:$C$1,0),0),"")&amp;IFERROR(VLOOKUP(BB$2&amp;$A22,'EFL2'!$A:$D,MATCH("AWAY",'EFL2'!$A$1:$D$1,0),0),"")&amp;IFERROR(VLOOKUP(BB$2&amp;$A22,'EFL2'!$B:$C,MATCH("HOME",'EFL2'!$B$1:$C$1,0),0),"")&amp;IFERROR(VLOOKUP(BB$2&amp;$A22,'UCL2'!$C:$F,MATCH("AWAY",'UCL2'!$C$1:$F$1,0),0),"")&amp;IFERROR(VLOOKUP(BB$2&amp;$A22,'UCL2'!$D:$E,MATCH("HOME",'UCL2'!$D$1:$E$1,0),0),"")&amp;IFERROR(VLOOKUP(BB$2&amp;$A22,'EU2'!$C:$F,MATCH("AWAY",'EU2'!$C$1:$F$1,0),0),"")&amp;IFERROR(VLOOKUP(BB$2&amp;$A22,'EU2'!$D:$E,MATCH("HOME",'EU2'!$D$1:$E$1,0),0),"")&amp;IFERROR(VLOOKUP(BB$2&amp;$A22,'EUC2'!$C:$F,MATCH("AWAY",'EUC2'!$C$1:$F$1,0),0),"")&amp;IFERROR(VLOOKUP(BB$2&amp;$A22,'EUC2'!$D:$E,MATCH("HOME",'EUC2'!$D$1:$E$1,0),0),"")</f>
        <v/>
      </c>
      <c r="BC22" s="25" t="str">
        <f>IFERROR(VLOOKUP(BC$2&amp;$B22,'FPL FIX2'!$N$1:$Q$400,MATCH("HOME",'FPL FIX2'!$N$1:$Q$1,0),0),"")&amp;IFERROR(VLOOKUP(BC$2&amp;$B22,'FPL FIX2'!$O$1:$P$400,MATCH("AWAY",'FPL FIX2'!$O$1:$P$1,0),0),"")&amp;IFERROR(VLOOKUP(BC$2&amp;$A22,'FA2'!$A:$D,MATCH("AWAY",'FA2'!$A$1:$D$1,0),0),"")&amp;IFERROR(VLOOKUP(BC$2&amp;$A22,'FA2'!$B:$C,MATCH("HOME",'FA2'!$B$1:$C$1,0),0),"")&amp;IFERROR(VLOOKUP(BC$2&amp;$A22,'EFL2'!$A:$D,MATCH("AWAY",'EFL2'!$A$1:$D$1,0),0),"")&amp;IFERROR(VLOOKUP(BC$2&amp;$A22,'EFL2'!$B:$C,MATCH("HOME",'EFL2'!$B$1:$C$1,0),0),"")&amp;IFERROR(VLOOKUP(BC$2&amp;$A22,'UCL2'!$C:$F,MATCH("AWAY",'UCL2'!$C$1:$F$1,0),0),"")&amp;IFERROR(VLOOKUP(BC$2&amp;$A22,'UCL2'!$D:$E,MATCH("HOME",'UCL2'!$D$1:$E$1,0),0),"")&amp;IFERROR(VLOOKUP(BC$2&amp;$A22,'EU2'!$C:$F,MATCH("AWAY",'EU2'!$C$1:$F$1,0),0),"")&amp;IFERROR(VLOOKUP(BC$2&amp;$A22,'EU2'!$D:$E,MATCH("HOME",'EU2'!$D$1:$E$1,0),0),"")&amp;IFERROR(VLOOKUP(BC$2&amp;$A22,'EUC2'!$C:$F,MATCH("AWAY",'EUC2'!$C$1:$F$1,0),0),"")&amp;IFERROR(VLOOKUP(BC$2&amp;$A22,'EUC2'!$D:$E,MATCH("HOME",'EUC2'!$D$1:$E$1,0),0),"")</f>
        <v/>
      </c>
      <c r="BD22" s="25" t="str">
        <f>IFERROR(VLOOKUP(BD$2&amp;$B22,'FPL FIX2'!$N$1:$Q$400,MATCH("HOME",'FPL FIX2'!$N$1:$Q$1,0),0),"")&amp;IFERROR(VLOOKUP(BD$2&amp;$B22,'FPL FIX2'!$O$1:$P$400,MATCH("AWAY",'FPL FIX2'!$O$1:$P$1,0),0),"")&amp;IFERROR(VLOOKUP(BD$2&amp;$A22,'FA2'!$A:$D,MATCH("AWAY",'FA2'!$A$1:$D$1,0),0),"")&amp;IFERROR(VLOOKUP(BD$2&amp;$A22,'FA2'!$B:$C,MATCH("HOME",'FA2'!$B$1:$C$1,0),0),"")&amp;IFERROR(VLOOKUP(BD$2&amp;$A22,'EFL2'!$A:$D,MATCH("AWAY",'EFL2'!$A$1:$D$1,0),0),"")&amp;IFERROR(VLOOKUP(BD$2&amp;$A22,'EFL2'!$B:$C,MATCH("HOME",'EFL2'!$B$1:$C$1,0),0),"")&amp;IFERROR(VLOOKUP(BD$2&amp;$A22,'UCL2'!$C:$F,MATCH("AWAY",'UCL2'!$C$1:$F$1,0),0),"")&amp;IFERROR(VLOOKUP(BD$2&amp;$A22,'UCL2'!$D:$E,MATCH("HOME",'UCL2'!$D$1:$E$1,0),0),"")&amp;IFERROR(VLOOKUP(BD$2&amp;$A22,'EU2'!$C:$F,MATCH("AWAY",'EU2'!$C$1:$F$1,0),0),"")&amp;IFERROR(VLOOKUP(BD$2&amp;$A22,'EU2'!$D:$E,MATCH("HOME",'EU2'!$D$1:$E$1,0),0),"")&amp;IFERROR(VLOOKUP(BD$2&amp;$A22,'EUC2'!$C:$F,MATCH("AWAY",'EUC2'!$C$1:$F$1,0),0),"")&amp;IFERROR(VLOOKUP(BD$2&amp;$A22,'EUC2'!$D:$E,MATCH("HOME",'EUC2'!$D$1:$E$1,0),0),"")</f>
        <v/>
      </c>
      <c r="BE22" s="25" t="str">
        <f>IFERROR(VLOOKUP(BE$2&amp;$B22,'FPL FIX2'!$N$1:$Q$400,MATCH("HOME",'FPL FIX2'!$N$1:$Q$1,0),0),"")&amp;IFERROR(VLOOKUP(BE$2&amp;$B22,'FPL FIX2'!$O$1:$P$400,MATCH("AWAY",'FPL FIX2'!$O$1:$P$1,0),0),"")&amp;IFERROR(VLOOKUP(BE$2&amp;$A22,'FA2'!$A:$D,MATCH("AWAY",'FA2'!$A$1:$D$1,0),0),"")&amp;IFERROR(VLOOKUP(BE$2&amp;$A22,'FA2'!$B:$C,MATCH("HOME",'FA2'!$B$1:$C$1,0),0),"")&amp;IFERROR(VLOOKUP(BE$2&amp;$A22,'EFL2'!$A:$D,MATCH("AWAY",'EFL2'!$A$1:$D$1,0),0),"")&amp;IFERROR(VLOOKUP(BE$2&amp;$A22,'EFL2'!$B:$C,MATCH("HOME",'EFL2'!$B$1:$C$1,0),0),"")&amp;IFERROR(VLOOKUP(BE$2&amp;$A22,'UCL2'!$C:$F,MATCH("AWAY",'UCL2'!$C$1:$F$1,0),0),"")&amp;IFERROR(VLOOKUP(BE$2&amp;$A22,'UCL2'!$D:$E,MATCH("HOME",'UCL2'!$D$1:$E$1,0),0),"")&amp;IFERROR(VLOOKUP(BE$2&amp;$A22,'EU2'!$C:$F,MATCH("AWAY",'EU2'!$C$1:$F$1,0),0),"")&amp;IFERROR(VLOOKUP(BE$2&amp;$A22,'EU2'!$D:$E,MATCH("HOME",'EU2'!$D$1:$E$1,0),0),"")&amp;IFERROR(VLOOKUP(BE$2&amp;$A22,'EUC2'!$C:$F,MATCH("AWAY",'EUC2'!$C$1:$F$1,0),0),"")&amp;IFERROR(VLOOKUP(BE$2&amp;$A22,'EUC2'!$D:$E,MATCH("HOME",'EUC2'!$D$1:$E$1,0),0),"")</f>
        <v/>
      </c>
      <c r="BF22" s="25" t="str">
        <f>IFERROR(VLOOKUP(BF$2&amp;$B22,'FPL FIX2'!$N$1:$Q$400,MATCH("HOME",'FPL FIX2'!$N$1:$Q$1,0),0),"")&amp;IFERROR(VLOOKUP(BF$2&amp;$B22,'FPL FIX2'!$O$1:$P$400,MATCH("AWAY",'FPL FIX2'!$O$1:$P$1,0),0),"")&amp;IFERROR(VLOOKUP(BF$2&amp;$A22,'FA2'!$A:$D,MATCH("AWAY",'FA2'!$A$1:$D$1,0),0),"")&amp;IFERROR(VLOOKUP(BF$2&amp;$A22,'FA2'!$B:$C,MATCH("HOME",'FA2'!$B$1:$C$1,0),0),"")&amp;IFERROR(VLOOKUP(BF$2&amp;$A22,'EFL2'!$A:$D,MATCH("AWAY",'EFL2'!$A$1:$D$1,0),0),"")&amp;IFERROR(VLOOKUP(BF$2&amp;$A22,'EFL2'!$B:$C,MATCH("HOME",'EFL2'!$B$1:$C$1,0),0),"")&amp;IFERROR(VLOOKUP(BF$2&amp;$A22,'UCL2'!$C:$F,MATCH("AWAY",'UCL2'!$C$1:$F$1,0),0),"")&amp;IFERROR(VLOOKUP(BF$2&amp;$A22,'UCL2'!$D:$E,MATCH("HOME",'UCL2'!$D$1:$E$1,0),0),"")&amp;IFERROR(VLOOKUP(BF$2&amp;$A22,'EU2'!$C:$F,MATCH("AWAY",'EU2'!$C$1:$F$1,0),0),"")&amp;IFERROR(VLOOKUP(BF$2&amp;$A22,'EU2'!$D:$E,MATCH("HOME",'EU2'!$D$1:$E$1,0),0),"")&amp;IFERROR(VLOOKUP(BF$2&amp;$A22,'EUC2'!$C:$F,MATCH("AWAY",'EUC2'!$C$1:$F$1,0),0),"")&amp;IFERROR(VLOOKUP(BF$2&amp;$A22,'EUC2'!$D:$E,MATCH("HOME",'EUC2'!$D$1:$E$1,0),0),"")</f>
        <v/>
      </c>
      <c r="BG22" s="25" t="str">
        <f>IFERROR(VLOOKUP(BG$2&amp;$B22,'FPL FIX2'!$N$1:$Q$400,MATCH("HOME",'FPL FIX2'!$N$1:$Q$1,0),0),"")&amp;IFERROR(VLOOKUP(BG$2&amp;$B22,'FPL FIX2'!$O$1:$P$400,MATCH("AWAY",'FPL FIX2'!$O$1:$P$1,0),0),"")&amp;IFERROR(VLOOKUP(BG$2&amp;$A22,'FA2'!$A:$D,MATCH("AWAY",'FA2'!$A$1:$D$1,0),0),"")&amp;IFERROR(VLOOKUP(BG$2&amp;$A22,'FA2'!$B:$C,MATCH("HOME",'FA2'!$B$1:$C$1,0),0),"")&amp;IFERROR(VLOOKUP(BG$2&amp;$A22,'EFL2'!$A:$D,MATCH("AWAY",'EFL2'!$A$1:$D$1,0),0),"")&amp;IFERROR(VLOOKUP(BG$2&amp;$A22,'EFL2'!$B:$C,MATCH("HOME",'EFL2'!$B$1:$C$1,0),0),"")&amp;IFERROR(VLOOKUP(BG$2&amp;$A22,'UCL2'!$C:$F,MATCH("AWAY",'UCL2'!$C$1:$F$1,0),0),"")&amp;IFERROR(VLOOKUP(BG$2&amp;$A22,'UCL2'!$D:$E,MATCH("HOME",'UCL2'!$D$1:$E$1,0),0),"")&amp;IFERROR(VLOOKUP(BG$2&amp;$A22,'EU2'!$C:$F,MATCH("AWAY",'EU2'!$C$1:$F$1,0),0),"")&amp;IFERROR(VLOOKUP(BG$2&amp;$A22,'EU2'!$D:$E,MATCH("HOME",'EU2'!$D$1:$E$1,0),0),"")&amp;IFERROR(VLOOKUP(BG$2&amp;$A22,'EUC2'!$C:$F,MATCH("AWAY",'EUC2'!$C$1:$F$1,0),0),"")&amp;IFERROR(VLOOKUP(BG$2&amp;$A22,'EUC2'!$D:$E,MATCH("HOME",'EUC2'!$D$1:$E$1,0),0),"")</f>
        <v/>
      </c>
      <c r="BH22" s="25" t="str">
        <f>IFERROR(VLOOKUP(BH$2&amp;$B22,'FPL FIX2'!$N$1:$Q$400,MATCH("HOME",'FPL FIX2'!$N$1:$Q$1,0),0),"")&amp;IFERROR(VLOOKUP(BH$2&amp;$B22,'FPL FIX2'!$O$1:$P$400,MATCH("AWAY",'FPL FIX2'!$O$1:$P$1,0),0),"")&amp;IFERROR(VLOOKUP(BH$2&amp;$A22,'FA2'!$A:$D,MATCH("AWAY",'FA2'!$A$1:$D$1,0),0),"")&amp;IFERROR(VLOOKUP(BH$2&amp;$A22,'FA2'!$B:$C,MATCH("HOME",'FA2'!$B$1:$C$1,0),0),"")&amp;IFERROR(VLOOKUP(BH$2&amp;$A22,'EFL2'!$A:$D,MATCH("AWAY",'EFL2'!$A$1:$D$1,0),0),"")&amp;IFERROR(VLOOKUP(BH$2&amp;$A22,'EFL2'!$B:$C,MATCH("HOME",'EFL2'!$B$1:$C$1,0),0),"")&amp;IFERROR(VLOOKUP(BH$2&amp;$A22,'UCL2'!$C:$F,MATCH("AWAY",'UCL2'!$C$1:$F$1,0),0),"")&amp;IFERROR(VLOOKUP(BH$2&amp;$A22,'UCL2'!$D:$E,MATCH("HOME",'UCL2'!$D$1:$E$1,0),0),"")&amp;IFERROR(VLOOKUP(BH$2&amp;$A22,'EU2'!$C:$F,MATCH("AWAY",'EU2'!$C$1:$F$1,0),0),"")&amp;IFERROR(VLOOKUP(BH$2&amp;$A22,'EU2'!$D:$E,MATCH("HOME",'EU2'!$D$1:$E$1,0),0),"")&amp;IFERROR(VLOOKUP(BH$2&amp;$A22,'EUC2'!$C:$F,MATCH("AWAY",'EUC2'!$C$1:$F$1,0),0),"")&amp;IFERROR(VLOOKUP(BH$2&amp;$A22,'EUC2'!$D:$E,MATCH("HOME",'EUC2'!$D$1:$E$1,0),0),"")</f>
        <v/>
      </c>
      <c r="BI22" s="25" t="str">
        <f>IFERROR(VLOOKUP(BI$2&amp;$B22,'FPL FIX2'!$N$1:$Q$400,MATCH("HOME",'FPL FIX2'!$N$1:$Q$1,0),0),"")&amp;IFERROR(VLOOKUP(BI$2&amp;$B22,'FPL FIX2'!$O$1:$P$400,MATCH("AWAY",'FPL FIX2'!$O$1:$P$1,0),0),"")&amp;IFERROR(VLOOKUP(BI$2&amp;$A22,'FA2'!$A:$D,MATCH("AWAY",'FA2'!$A$1:$D$1,0),0),"")&amp;IFERROR(VLOOKUP(BI$2&amp;$A22,'FA2'!$B:$C,MATCH("HOME",'FA2'!$B$1:$C$1,0),0),"")&amp;IFERROR(VLOOKUP(BI$2&amp;$A22,'EFL2'!$A:$D,MATCH("AWAY",'EFL2'!$A$1:$D$1,0),0),"")&amp;IFERROR(VLOOKUP(BI$2&amp;$A22,'EFL2'!$B:$C,MATCH("HOME",'EFL2'!$B$1:$C$1,0),0),"")&amp;IFERROR(VLOOKUP(BI$2&amp;$A22,'UCL2'!$C:$F,MATCH("AWAY",'UCL2'!$C$1:$F$1,0),0),"")&amp;IFERROR(VLOOKUP(BI$2&amp;$A22,'UCL2'!$D:$E,MATCH("HOME",'UCL2'!$D$1:$E$1,0),0),"")&amp;IFERROR(VLOOKUP(BI$2&amp;$A22,'EU2'!$C:$F,MATCH("AWAY",'EU2'!$C$1:$F$1,0),0),"")&amp;IFERROR(VLOOKUP(BI$2&amp;$A22,'EU2'!$D:$E,MATCH("HOME",'EU2'!$D$1:$E$1,0),0),"")&amp;IFERROR(VLOOKUP(BI$2&amp;$A22,'EUC2'!$C:$F,MATCH("AWAY",'EUC2'!$C$1:$F$1,0),0),"")&amp;IFERROR(VLOOKUP(BI$2&amp;$A22,'EUC2'!$D:$E,MATCH("HOME",'EUC2'!$D$1:$E$1,0),0),"")</f>
        <v/>
      </c>
      <c r="BJ22" s="25" t="str">
        <f>IFERROR(VLOOKUP(BJ$2&amp;$B22,'FPL FIX2'!$N$1:$Q$400,MATCH("HOME",'FPL FIX2'!$N$1:$Q$1,0),0),"")&amp;IFERROR(VLOOKUP(BJ$2&amp;$B22,'FPL FIX2'!$O$1:$P$400,MATCH("AWAY",'FPL FIX2'!$O$1:$P$1,0),0),"")&amp;IFERROR(VLOOKUP(BJ$2&amp;$A22,'FA2'!$A:$D,MATCH("AWAY",'FA2'!$A$1:$D$1,0),0),"")&amp;IFERROR(VLOOKUP(BJ$2&amp;$A22,'FA2'!$B:$C,MATCH("HOME",'FA2'!$B$1:$C$1,0),0),"")&amp;IFERROR(VLOOKUP(BJ$2&amp;$A22,'EFL2'!$A:$D,MATCH("AWAY",'EFL2'!$A$1:$D$1,0),0),"")&amp;IFERROR(VLOOKUP(BJ$2&amp;$A22,'EFL2'!$B:$C,MATCH("HOME",'EFL2'!$B$1:$C$1,0),0),"")&amp;IFERROR(VLOOKUP(BJ$2&amp;$A22,'UCL2'!$C:$F,MATCH("AWAY",'UCL2'!$C$1:$F$1,0),0),"")&amp;IFERROR(VLOOKUP(BJ$2&amp;$A22,'UCL2'!$D:$E,MATCH("HOME",'UCL2'!$D$1:$E$1,0),0),"")&amp;IFERROR(VLOOKUP(BJ$2&amp;$A22,'EU2'!$C:$F,MATCH("AWAY",'EU2'!$C$1:$F$1,0),0),"")&amp;IFERROR(VLOOKUP(BJ$2&amp;$A22,'EU2'!$D:$E,MATCH("HOME",'EU2'!$D$1:$E$1,0),0),"")&amp;IFERROR(VLOOKUP(BJ$2&amp;$A22,'EUC2'!$C:$F,MATCH("AWAY",'EUC2'!$C$1:$F$1,0),0),"")&amp;IFERROR(VLOOKUP(BJ$2&amp;$A22,'EUC2'!$D:$E,MATCH("HOME",'EUC2'!$D$1:$E$1,0),0),"")</f>
        <v/>
      </c>
      <c r="BK22" s="25" t="str">
        <f>IFERROR(VLOOKUP(BK$2&amp;$B22,'FPL FIX2'!$N$1:$Q$400,MATCH("HOME",'FPL FIX2'!$N$1:$Q$1,0),0),"")&amp;IFERROR(VLOOKUP(BK$2&amp;$B22,'FPL FIX2'!$O$1:$P$400,MATCH("AWAY",'FPL FIX2'!$O$1:$P$1,0),0),"")&amp;IFERROR(VLOOKUP(BK$2&amp;$A22,'FA2'!$A:$D,MATCH("AWAY",'FA2'!$A$1:$D$1,0),0),"")&amp;IFERROR(VLOOKUP(BK$2&amp;$A22,'FA2'!$B:$C,MATCH("HOME",'FA2'!$B$1:$C$1,0),0),"")&amp;IFERROR(VLOOKUP(BK$2&amp;$A22,'EFL2'!$A:$D,MATCH("AWAY",'EFL2'!$A$1:$D$1,0),0),"")&amp;IFERROR(VLOOKUP(BK$2&amp;$A22,'EFL2'!$B:$C,MATCH("HOME",'EFL2'!$B$1:$C$1,0),0),"")&amp;IFERROR(VLOOKUP(BK$2&amp;$A22,'UCL2'!$C:$F,MATCH("AWAY",'UCL2'!$C$1:$F$1,0),0),"")&amp;IFERROR(VLOOKUP(BK$2&amp;$A22,'UCL2'!$D:$E,MATCH("HOME",'UCL2'!$D$1:$E$1,0),0),"")&amp;IFERROR(VLOOKUP(BK$2&amp;$A22,'EU2'!$C:$F,MATCH("AWAY",'EU2'!$C$1:$F$1,0),0),"")&amp;IFERROR(VLOOKUP(BK$2&amp;$A22,'EU2'!$D:$E,MATCH("HOME",'EU2'!$D$1:$E$1,0),0),"")&amp;IFERROR(VLOOKUP(BK$2&amp;$A22,'EUC2'!$C:$F,MATCH("AWAY",'EUC2'!$C$1:$F$1,0),0),"")&amp;IFERROR(VLOOKUP(BK$2&amp;$A22,'EUC2'!$D:$E,MATCH("HOME",'EUC2'!$D$1:$E$1,0),0),"")</f>
        <v/>
      </c>
      <c r="BL22" s="25" t="str">
        <f>IFERROR(VLOOKUP(BL$2&amp;$B22,'FPL FIX2'!$N$1:$Q$400,MATCH("HOME",'FPL FIX2'!$N$1:$Q$1,0),0),"")&amp;IFERROR(VLOOKUP(BL$2&amp;$B22,'FPL FIX2'!$O$1:$P$400,MATCH("AWAY",'FPL FIX2'!$O$1:$P$1,0),0),"")&amp;IFERROR(VLOOKUP(BL$2&amp;$A22,'FA2'!$A:$D,MATCH("AWAY",'FA2'!$A$1:$D$1,0),0),"")&amp;IFERROR(VLOOKUP(BL$2&amp;$A22,'FA2'!$B:$C,MATCH("HOME",'FA2'!$B$1:$C$1,0),0),"")&amp;IFERROR(VLOOKUP(BL$2&amp;$A22,'EFL2'!$A:$D,MATCH("AWAY",'EFL2'!$A$1:$D$1,0),0),"")&amp;IFERROR(VLOOKUP(BL$2&amp;$A22,'EFL2'!$B:$C,MATCH("HOME",'EFL2'!$B$1:$C$1,0),0),"")&amp;IFERROR(VLOOKUP(BL$2&amp;$A22,'UCL2'!$C:$F,MATCH("AWAY",'UCL2'!$C$1:$F$1,0),0),"")&amp;IFERROR(VLOOKUP(BL$2&amp;$A22,'UCL2'!$D:$E,MATCH("HOME",'UCL2'!$D$1:$E$1,0),0),"")&amp;IFERROR(VLOOKUP(BL$2&amp;$A22,'EU2'!$C:$F,MATCH("AWAY",'EU2'!$C$1:$F$1,0),0),"")&amp;IFERROR(VLOOKUP(BL$2&amp;$A22,'EU2'!$D:$E,MATCH("HOME",'EU2'!$D$1:$E$1,0),0),"")&amp;IFERROR(VLOOKUP(BL$2&amp;$A22,'EUC2'!$C:$F,MATCH("AWAY",'EUC2'!$C$1:$F$1,0),0),"")&amp;IFERROR(VLOOKUP(BL$2&amp;$A22,'EUC2'!$D:$E,MATCH("HOME",'EUC2'!$D$1:$E$1,0),0),"")</f>
        <v>WOL</v>
      </c>
      <c r="BM22" s="25" t="str">
        <f>IFERROR(VLOOKUP(BM$2&amp;$B22,'FPL FIX2'!$N$1:$Q$400,MATCH("HOME",'FPL FIX2'!$N$1:$Q$1,0),0),"")&amp;IFERROR(VLOOKUP(BM$2&amp;$B22,'FPL FIX2'!$O$1:$P$400,MATCH("AWAY",'FPL FIX2'!$O$1:$P$1,0),0),"")&amp;IFERROR(VLOOKUP(BM$2&amp;$A22,'FA2'!$A:$D,MATCH("AWAY",'FA2'!$A$1:$D$1,0),0),"")&amp;IFERROR(VLOOKUP(BM$2&amp;$A22,'FA2'!$B:$C,MATCH("HOME",'FA2'!$B$1:$C$1,0),0),"")&amp;IFERROR(VLOOKUP(BM$2&amp;$A22,'EFL2'!$A:$D,MATCH("AWAY",'EFL2'!$A$1:$D$1,0),0),"")&amp;IFERROR(VLOOKUP(BM$2&amp;$A22,'EFL2'!$B:$C,MATCH("HOME",'EFL2'!$B$1:$C$1,0),0),"")&amp;IFERROR(VLOOKUP(BM$2&amp;$A22,'UCL2'!$C:$F,MATCH("AWAY",'UCL2'!$C$1:$F$1,0),0),"")&amp;IFERROR(VLOOKUP(BM$2&amp;$A22,'UCL2'!$D:$E,MATCH("HOME",'UCL2'!$D$1:$E$1,0),0),"")&amp;IFERROR(VLOOKUP(BM$2&amp;$A22,'EU2'!$C:$F,MATCH("AWAY",'EU2'!$C$1:$F$1,0),0),"")&amp;IFERROR(VLOOKUP(BM$2&amp;$A22,'EU2'!$D:$E,MATCH("HOME",'EU2'!$D$1:$E$1,0),0),"")&amp;IFERROR(VLOOKUP(BM$2&amp;$A22,'EUC2'!$C:$F,MATCH("AWAY",'EUC2'!$C$1:$F$1,0),0),"")&amp;IFERROR(VLOOKUP(BM$2&amp;$A22,'EUC2'!$D:$E,MATCH("HOME",'EUC2'!$D$1:$E$1,0),0),"")</f>
        <v/>
      </c>
      <c r="BN22" s="25" t="str">
        <f>IFERROR(VLOOKUP(BN$2&amp;$B22,'FPL FIX2'!$N$1:$Q$400,MATCH("HOME",'FPL FIX2'!$N$1:$Q$1,0),0),"")&amp;IFERROR(VLOOKUP(BN$2&amp;$B22,'FPL FIX2'!$O$1:$P$400,MATCH("AWAY",'FPL FIX2'!$O$1:$P$1,0),0),"")&amp;IFERROR(VLOOKUP(BN$2&amp;$A22,'FA2'!$A:$D,MATCH("AWAY",'FA2'!$A$1:$D$1,0),0),"")&amp;IFERROR(VLOOKUP(BN$2&amp;$A22,'FA2'!$B:$C,MATCH("HOME",'FA2'!$B$1:$C$1,0),0),"")&amp;IFERROR(VLOOKUP(BN$2&amp;$A22,'EFL2'!$A:$D,MATCH("AWAY",'EFL2'!$A$1:$D$1,0),0),"")&amp;IFERROR(VLOOKUP(BN$2&amp;$A22,'EFL2'!$B:$C,MATCH("HOME",'EFL2'!$B$1:$C$1,0),0),"")&amp;IFERROR(VLOOKUP(BN$2&amp;$A22,'UCL2'!$C:$F,MATCH("AWAY",'UCL2'!$C$1:$F$1,0),0),"")&amp;IFERROR(VLOOKUP(BN$2&amp;$A22,'UCL2'!$D:$E,MATCH("HOME",'UCL2'!$D$1:$E$1,0),0),"")&amp;IFERROR(VLOOKUP(BN$2&amp;$A22,'EU2'!$C:$F,MATCH("AWAY",'EU2'!$C$1:$F$1,0),0),"")&amp;IFERROR(VLOOKUP(BN$2&amp;$A22,'EU2'!$D:$E,MATCH("HOME",'EU2'!$D$1:$E$1,0),0),"")&amp;IFERROR(VLOOKUP(BN$2&amp;$A22,'EUC2'!$C:$F,MATCH("AWAY",'EUC2'!$C$1:$F$1,0),0),"")&amp;IFERROR(VLOOKUP(BN$2&amp;$A22,'EUC2'!$D:$E,MATCH("HOME",'EUC2'!$D$1:$E$1,0),0),"")</f>
        <v/>
      </c>
      <c r="BO22" s="25" t="str">
        <f>IFERROR(VLOOKUP(BO$2&amp;$B22,'FPL FIX2'!$N$1:$Q$400,MATCH("HOME",'FPL FIX2'!$N$1:$Q$1,0),0),"")&amp;IFERROR(VLOOKUP(BO$2&amp;$B22,'FPL FIX2'!$O$1:$P$400,MATCH("AWAY",'FPL FIX2'!$O$1:$P$1,0),0),"")&amp;IFERROR(VLOOKUP(BO$2&amp;$A22,'FA2'!$A:$D,MATCH("AWAY",'FA2'!$A$1:$D$1,0),0),"")&amp;IFERROR(VLOOKUP(BO$2&amp;$A22,'FA2'!$B:$C,MATCH("HOME",'FA2'!$B$1:$C$1,0),0),"")&amp;IFERROR(VLOOKUP(BO$2&amp;$A22,'EFL2'!$A:$D,MATCH("AWAY",'EFL2'!$A$1:$D$1,0),0),"")&amp;IFERROR(VLOOKUP(BO$2&amp;$A22,'EFL2'!$B:$C,MATCH("HOME",'EFL2'!$B$1:$C$1,0),0),"")&amp;IFERROR(VLOOKUP(BO$2&amp;$A22,'UCL2'!$C:$F,MATCH("AWAY",'UCL2'!$C$1:$F$1,0),0),"")&amp;IFERROR(VLOOKUP(BO$2&amp;$A22,'UCL2'!$D:$E,MATCH("HOME",'UCL2'!$D$1:$E$1,0),0),"")&amp;IFERROR(VLOOKUP(BO$2&amp;$A22,'EU2'!$C:$F,MATCH("AWAY",'EU2'!$C$1:$F$1,0),0),"")&amp;IFERROR(VLOOKUP(BO$2&amp;$A22,'EU2'!$D:$E,MATCH("HOME",'EU2'!$D$1:$E$1,0),0),"")&amp;IFERROR(VLOOKUP(BO$2&amp;$A22,'EUC2'!$C:$F,MATCH("AWAY",'EUC2'!$C$1:$F$1,0),0),"")&amp;IFERROR(VLOOKUP(BO$2&amp;$A22,'EUC2'!$D:$E,MATCH("HOME",'EUC2'!$D$1:$E$1,0),0),"")</f>
        <v/>
      </c>
      <c r="BP22" s="25" t="str">
        <f>IFERROR(VLOOKUP(BP$2&amp;$B22,'FPL FIX2'!$N$1:$Q$400,MATCH("HOME",'FPL FIX2'!$N$1:$Q$1,0),0),"")&amp;IFERROR(VLOOKUP(BP$2&amp;$B22,'FPL FIX2'!$O$1:$P$400,MATCH("AWAY",'FPL FIX2'!$O$1:$P$1,0),0),"")&amp;IFERROR(VLOOKUP(BP$2&amp;$A22,'FA2'!$A:$D,MATCH("AWAY",'FA2'!$A$1:$D$1,0),0),"")&amp;IFERROR(VLOOKUP(BP$2&amp;$A22,'FA2'!$B:$C,MATCH("HOME",'FA2'!$B$1:$C$1,0),0),"")&amp;IFERROR(VLOOKUP(BP$2&amp;$A22,'EFL2'!$A:$D,MATCH("AWAY",'EFL2'!$A$1:$D$1,0),0),"")&amp;IFERROR(VLOOKUP(BP$2&amp;$A22,'EFL2'!$B:$C,MATCH("HOME",'EFL2'!$B$1:$C$1,0),0),"")&amp;IFERROR(VLOOKUP(BP$2&amp;$A22,'UCL2'!$C:$F,MATCH("AWAY",'UCL2'!$C$1:$F$1,0),0),"")&amp;IFERROR(VLOOKUP(BP$2&amp;$A22,'UCL2'!$D:$E,MATCH("HOME",'UCL2'!$D$1:$E$1,0),0),"")&amp;IFERROR(VLOOKUP(BP$2&amp;$A22,'EU2'!$C:$F,MATCH("AWAY",'EU2'!$C$1:$F$1,0),0),"")&amp;IFERROR(VLOOKUP(BP$2&amp;$A22,'EU2'!$D:$E,MATCH("HOME",'EU2'!$D$1:$E$1,0),0),"")&amp;IFERROR(VLOOKUP(BP$2&amp;$A22,'EUC2'!$C:$F,MATCH("AWAY",'EUC2'!$C$1:$F$1,0),0),"")&amp;IFERROR(VLOOKUP(BP$2&amp;$A22,'EUC2'!$D:$E,MATCH("HOME",'EUC2'!$D$1:$E$1,0),0),"")</f>
        <v/>
      </c>
      <c r="BQ22" s="25" t="str">
        <f>IFERROR(VLOOKUP(BQ$2&amp;$B22,'FPL FIX2'!$N$1:$Q$400,MATCH("HOME",'FPL FIX2'!$N$1:$Q$1,0),0),"")&amp;IFERROR(VLOOKUP(BQ$2&amp;$B22,'FPL FIX2'!$O$1:$P$400,MATCH("AWAY",'FPL FIX2'!$O$1:$P$1,0),0),"")&amp;IFERROR(VLOOKUP(BQ$2&amp;$A22,'FA2'!$A:$D,MATCH("AWAY",'FA2'!$A$1:$D$1,0),0),"")&amp;IFERROR(VLOOKUP(BQ$2&amp;$A22,'FA2'!$B:$C,MATCH("HOME",'FA2'!$B$1:$C$1,0),0),"")&amp;IFERROR(VLOOKUP(BQ$2&amp;$A22,'EFL2'!$A:$D,MATCH("AWAY",'EFL2'!$A$1:$D$1,0),0),"")&amp;IFERROR(VLOOKUP(BQ$2&amp;$A22,'EFL2'!$B:$C,MATCH("HOME",'EFL2'!$B$1:$C$1,0),0),"")&amp;IFERROR(VLOOKUP(BQ$2&amp;$A22,'UCL2'!$C:$F,MATCH("AWAY",'UCL2'!$C$1:$F$1,0),0),"")&amp;IFERROR(VLOOKUP(BQ$2&amp;$A22,'UCL2'!$D:$E,MATCH("HOME",'UCL2'!$D$1:$E$1,0),0),"")&amp;IFERROR(VLOOKUP(BQ$2&amp;$A22,'EU2'!$C:$F,MATCH("AWAY",'EU2'!$C$1:$F$1,0),0),"")&amp;IFERROR(VLOOKUP(BQ$2&amp;$A22,'EU2'!$D:$E,MATCH("HOME",'EU2'!$D$1:$E$1,0),0),"")&amp;IFERROR(VLOOKUP(BQ$2&amp;$A22,'EUC2'!$C:$F,MATCH("AWAY",'EUC2'!$C$1:$F$1,0),0),"")&amp;IFERROR(VLOOKUP(BQ$2&amp;$A22,'EUC2'!$D:$E,MATCH("HOME",'EUC2'!$D$1:$E$1,0),0),"")</f>
        <v>Anderlecht</v>
      </c>
      <c r="BR22" s="25" t="str">
        <f>IFERROR(VLOOKUP(BR$2&amp;$B22,'FPL FIX2'!$N$1:$Q$400,MATCH("HOME",'FPL FIX2'!$N$1:$Q$1,0),0),"")&amp;IFERROR(VLOOKUP(BR$2&amp;$B22,'FPL FIX2'!$O$1:$P$400,MATCH("AWAY",'FPL FIX2'!$O$1:$P$1,0),0),"")&amp;IFERROR(VLOOKUP(BR$2&amp;$A22,'FA2'!$A:$D,MATCH("AWAY",'FA2'!$A$1:$D$1,0),0),"")&amp;IFERROR(VLOOKUP(BR$2&amp;$A22,'FA2'!$B:$C,MATCH("HOME",'FA2'!$B$1:$C$1,0),0),"")&amp;IFERROR(VLOOKUP(BR$2&amp;$A22,'EFL2'!$A:$D,MATCH("AWAY",'EFL2'!$A$1:$D$1,0),0),"")&amp;IFERROR(VLOOKUP(BR$2&amp;$A22,'EFL2'!$B:$C,MATCH("HOME",'EFL2'!$B$1:$C$1,0),0),"")&amp;IFERROR(VLOOKUP(BR$2&amp;$A22,'UCL2'!$C:$F,MATCH("AWAY",'UCL2'!$C$1:$F$1,0),0),"")&amp;IFERROR(VLOOKUP(BR$2&amp;$A22,'UCL2'!$D:$E,MATCH("HOME",'UCL2'!$D$1:$E$1,0),0),"")&amp;IFERROR(VLOOKUP(BR$2&amp;$A22,'EU2'!$C:$F,MATCH("AWAY",'EU2'!$C$1:$F$1,0),0),"")&amp;IFERROR(VLOOKUP(BR$2&amp;$A22,'EU2'!$D:$E,MATCH("HOME",'EU2'!$D$1:$E$1,0),0),"")&amp;IFERROR(VLOOKUP(BR$2&amp;$A22,'EUC2'!$C:$F,MATCH("AWAY",'EUC2'!$C$1:$F$1,0),0),"")&amp;IFERROR(VLOOKUP(BR$2&amp;$A22,'EUC2'!$D:$E,MATCH("HOME",'EUC2'!$D$1:$E$1,0),0),"")</f>
        <v/>
      </c>
      <c r="BS22" s="25" t="str">
        <f>IFERROR(VLOOKUP(BS$2&amp;$B22,'FPL FIX2'!$N$1:$Q$400,MATCH("HOME",'FPL FIX2'!$N$1:$Q$1,0),0),"")&amp;IFERROR(VLOOKUP(BS$2&amp;$B22,'FPL FIX2'!$O$1:$P$400,MATCH("AWAY",'FPL FIX2'!$O$1:$P$1,0),0),"")&amp;IFERROR(VLOOKUP(BS$2&amp;$A22,'FA2'!$A:$D,MATCH("AWAY",'FA2'!$A$1:$D$1,0),0),"")&amp;IFERROR(VLOOKUP(BS$2&amp;$A22,'FA2'!$B:$C,MATCH("HOME",'FA2'!$B$1:$C$1,0),0),"")&amp;IFERROR(VLOOKUP(BS$2&amp;$A22,'EFL2'!$A:$D,MATCH("AWAY",'EFL2'!$A$1:$D$1,0),0),"")&amp;IFERROR(VLOOKUP(BS$2&amp;$A22,'EFL2'!$B:$C,MATCH("HOME",'EFL2'!$B$1:$C$1,0),0),"")&amp;IFERROR(VLOOKUP(BS$2&amp;$A22,'UCL2'!$C:$F,MATCH("AWAY",'UCL2'!$C$1:$F$1,0),0),"")&amp;IFERROR(VLOOKUP(BS$2&amp;$A22,'UCL2'!$D:$E,MATCH("HOME",'UCL2'!$D$1:$E$1,0),0),"")&amp;IFERROR(VLOOKUP(BS$2&amp;$A22,'EU2'!$C:$F,MATCH("AWAY",'EU2'!$C$1:$F$1,0),0),"")&amp;IFERROR(VLOOKUP(BS$2&amp;$A22,'EU2'!$D:$E,MATCH("HOME",'EU2'!$D$1:$E$1,0),0),"")&amp;IFERROR(VLOOKUP(BS$2&amp;$A22,'EUC2'!$C:$F,MATCH("AWAY",'EUC2'!$C$1:$F$1,0),0),"")&amp;IFERROR(VLOOKUP(BS$2&amp;$A22,'EUC2'!$D:$E,MATCH("HOME",'EUC2'!$D$1:$E$1,0),0),"")</f>
        <v/>
      </c>
      <c r="BT22" s="25" t="str">
        <f>IFERROR(VLOOKUP(BT$2&amp;$B22,'FPL FIX2'!$N$1:$Q$400,MATCH("HOME",'FPL FIX2'!$N$1:$Q$1,0),0),"")&amp;IFERROR(VLOOKUP(BT$2&amp;$B22,'FPL FIX2'!$O$1:$P$400,MATCH("AWAY",'FPL FIX2'!$O$1:$P$1,0),0),"")&amp;IFERROR(VLOOKUP(BT$2&amp;$A22,'FA2'!$A:$D,MATCH("AWAY",'FA2'!$A$1:$D$1,0),0),"")&amp;IFERROR(VLOOKUP(BT$2&amp;$A22,'FA2'!$B:$C,MATCH("HOME",'FA2'!$B$1:$C$1,0),0),"")&amp;IFERROR(VLOOKUP(BT$2&amp;$A22,'EFL2'!$A:$D,MATCH("AWAY",'EFL2'!$A$1:$D$1,0),0),"")&amp;IFERROR(VLOOKUP(BT$2&amp;$A22,'EFL2'!$B:$C,MATCH("HOME",'EFL2'!$B$1:$C$1,0),0),"")&amp;IFERROR(VLOOKUP(BT$2&amp;$A22,'UCL2'!$C:$F,MATCH("AWAY",'UCL2'!$C$1:$F$1,0),0),"")&amp;IFERROR(VLOOKUP(BT$2&amp;$A22,'UCL2'!$D:$E,MATCH("HOME",'UCL2'!$D$1:$E$1,0),0),"")&amp;IFERROR(VLOOKUP(BT$2&amp;$A22,'EU2'!$C:$F,MATCH("AWAY",'EU2'!$C$1:$F$1,0),0),"")&amp;IFERROR(VLOOKUP(BT$2&amp;$A22,'EU2'!$D:$E,MATCH("HOME",'EU2'!$D$1:$E$1,0),0),"")&amp;IFERROR(VLOOKUP(BT$2&amp;$A22,'EUC2'!$C:$F,MATCH("AWAY",'EUC2'!$C$1:$F$1,0),0),"")&amp;IFERROR(VLOOKUP(BT$2&amp;$A22,'EUC2'!$D:$E,MATCH("HOME",'EUC2'!$D$1:$E$1,0),0),"")</f>
        <v>FUL</v>
      </c>
      <c r="BU22" s="25" t="str">
        <f>IFERROR(VLOOKUP(BU$2&amp;$B22,'FPL FIX2'!$N$1:$Q$400,MATCH("HOME",'FPL FIX2'!$N$1:$Q$1,0),0),"")&amp;IFERROR(VLOOKUP(BU$2&amp;$B22,'FPL FIX2'!$O$1:$P$400,MATCH("AWAY",'FPL FIX2'!$O$1:$P$1,0),0),"")&amp;IFERROR(VLOOKUP(BU$2&amp;$A22,'FA2'!$A:$D,MATCH("AWAY",'FA2'!$A$1:$D$1,0),0),"")&amp;IFERROR(VLOOKUP(BU$2&amp;$A22,'FA2'!$B:$C,MATCH("HOME",'FA2'!$B$1:$C$1,0),0),"")&amp;IFERROR(VLOOKUP(BU$2&amp;$A22,'EFL2'!$A:$D,MATCH("AWAY",'EFL2'!$A$1:$D$1,0),0),"")&amp;IFERROR(VLOOKUP(BU$2&amp;$A22,'EFL2'!$B:$C,MATCH("HOME",'EFL2'!$B$1:$C$1,0),0),"")&amp;IFERROR(VLOOKUP(BU$2&amp;$A22,'UCL2'!$C:$F,MATCH("AWAY",'UCL2'!$C$1:$F$1,0),0),"")&amp;IFERROR(VLOOKUP(BU$2&amp;$A22,'UCL2'!$D:$E,MATCH("HOME",'UCL2'!$D$1:$E$1,0),0),"")&amp;IFERROR(VLOOKUP(BU$2&amp;$A22,'EU2'!$C:$F,MATCH("AWAY",'EU2'!$C$1:$F$1,0),0),"")&amp;IFERROR(VLOOKUP(BU$2&amp;$A22,'EU2'!$D:$E,MATCH("HOME",'EU2'!$D$1:$E$1,0),0),"")&amp;IFERROR(VLOOKUP(BU$2&amp;$A22,'EUC2'!$C:$F,MATCH("AWAY",'EUC2'!$C$1:$F$1,0),0),"")&amp;IFERROR(VLOOKUP(BU$2&amp;$A22,'EUC2'!$D:$E,MATCH("HOME",'EUC2'!$D$1:$E$1,0),0),"")</f>
        <v/>
      </c>
      <c r="BV22" s="25" t="str">
        <f>IFERROR(VLOOKUP(BV$2&amp;$B22,'FPL FIX2'!$N$1:$Q$400,MATCH("HOME",'FPL FIX2'!$N$1:$Q$1,0),0),"")&amp;IFERROR(VLOOKUP(BV$2&amp;$B22,'FPL FIX2'!$O$1:$P$400,MATCH("AWAY",'FPL FIX2'!$O$1:$P$1,0),0),"")&amp;IFERROR(VLOOKUP(BV$2&amp;$A22,'FA2'!$A:$D,MATCH("AWAY",'FA2'!$A$1:$D$1,0),0),"")&amp;IFERROR(VLOOKUP(BV$2&amp;$A22,'FA2'!$B:$C,MATCH("HOME",'FA2'!$B$1:$C$1,0),0),"")&amp;IFERROR(VLOOKUP(BV$2&amp;$A22,'EFL2'!$A:$D,MATCH("AWAY",'EFL2'!$A$1:$D$1,0),0),"")&amp;IFERROR(VLOOKUP(BV$2&amp;$A22,'EFL2'!$B:$C,MATCH("HOME",'EFL2'!$B$1:$C$1,0),0),"")&amp;IFERROR(VLOOKUP(BV$2&amp;$A22,'UCL2'!$C:$F,MATCH("AWAY",'UCL2'!$C$1:$F$1,0),0),"")&amp;IFERROR(VLOOKUP(BV$2&amp;$A22,'UCL2'!$D:$E,MATCH("HOME",'UCL2'!$D$1:$E$1,0),0),"")&amp;IFERROR(VLOOKUP(BV$2&amp;$A22,'EU2'!$C:$F,MATCH("AWAY",'EU2'!$C$1:$F$1,0),0),"")&amp;IFERROR(VLOOKUP(BV$2&amp;$A22,'EU2'!$D:$E,MATCH("HOME",'EU2'!$D$1:$E$1,0),0),"")&amp;IFERROR(VLOOKUP(BV$2&amp;$A22,'EUC2'!$C:$F,MATCH("AWAY",'EUC2'!$C$1:$F$1,0),0),"")&amp;IFERROR(VLOOKUP(BV$2&amp;$A22,'EUC2'!$D:$E,MATCH("HOME",'EUC2'!$D$1:$E$1,0),0),"")</f>
        <v/>
      </c>
      <c r="BW22" s="25" t="str">
        <f>IFERROR(VLOOKUP(BW$2&amp;$B22,'FPL FIX2'!$N$1:$Q$400,MATCH("HOME",'FPL FIX2'!$N$1:$Q$1,0),0),"")&amp;IFERROR(VLOOKUP(BW$2&amp;$B22,'FPL FIX2'!$O$1:$P$400,MATCH("AWAY",'FPL FIX2'!$O$1:$P$1,0),0),"")&amp;IFERROR(VLOOKUP(BW$2&amp;$A22,'FA2'!$A:$D,MATCH("AWAY",'FA2'!$A$1:$D$1,0),0),"")&amp;IFERROR(VLOOKUP(BW$2&amp;$A22,'FA2'!$B:$C,MATCH("HOME",'FA2'!$B$1:$C$1,0),0),"")&amp;IFERROR(VLOOKUP(BW$2&amp;$A22,'EFL2'!$A:$D,MATCH("AWAY",'EFL2'!$A$1:$D$1,0),0),"")&amp;IFERROR(VLOOKUP(BW$2&amp;$A22,'EFL2'!$B:$C,MATCH("HOME",'EFL2'!$B$1:$C$1,0),0),"")&amp;IFERROR(VLOOKUP(BW$2&amp;$A22,'UCL2'!$C:$F,MATCH("AWAY",'UCL2'!$C$1:$F$1,0),0),"")&amp;IFERROR(VLOOKUP(BW$2&amp;$A22,'UCL2'!$D:$E,MATCH("HOME",'UCL2'!$D$1:$E$1,0),0),"")&amp;IFERROR(VLOOKUP(BW$2&amp;$A22,'EU2'!$C:$F,MATCH("AWAY",'EU2'!$C$1:$F$1,0),0),"")&amp;IFERROR(VLOOKUP(BW$2&amp;$A22,'EU2'!$D:$E,MATCH("HOME",'EU2'!$D$1:$E$1,0),0),"")&amp;IFERROR(VLOOKUP(BW$2&amp;$A22,'EUC2'!$C:$F,MATCH("AWAY",'EUC2'!$C$1:$F$1,0),0),"")&amp;IFERROR(VLOOKUP(BW$2&amp;$A22,'EUC2'!$D:$E,MATCH("HOME",'EUC2'!$D$1:$E$1,0),0),"")</f>
        <v/>
      </c>
      <c r="BX22" s="25" t="str">
        <f>IFERROR(VLOOKUP(BX$2&amp;$B22,'FPL FIX2'!$N$1:$Q$400,MATCH("HOME",'FPL FIX2'!$N$1:$Q$1,0),0),"")&amp;IFERROR(VLOOKUP(BX$2&amp;$B22,'FPL FIX2'!$O$1:$P$400,MATCH("AWAY",'FPL FIX2'!$O$1:$P$1,0),0),"")&amp;IFERROR(VLOOKUP(BX$2&amp;$A22,'FA2'!$A:$D,MATCH("AWAY",'FA2'!$A$1:$D$1,0),0),"")&amp;IFERROR(VLOOKUP(BX$2&amp;$A22,'FA2'!$B:$C,MATCH("HOME",'FA2'!$B$1:$C$1,0),0),"")&amp;IFERROR(VLOOKUP(BX$2&amp;$A22,'EFL2'!$A:$D,MATCH("AWAY",'EFL2'!$A$1:$D$1,0),0),"")&amp;IFERROR(VLOOKUP(BX$2&amp;$A22,'EFL2'!$B:$C,MATCH("HOME",'EFL2'!$B$1:$C$1,0),0),"")&amp;IFERROR(VLOOKUP(BX$2&amp;$A22,'UCL2'!$C:$F,MATCH("AWAY",'UCL2'!$C$1:$F$1,0),0),"")&amp;IFERROR(VLOOKUP(BX$2&amp;$A22,'UCL2'!$D:$E,MATCH("HOME",'UCL2'!$D$1:$E$1,0),0),"")&amp;IFERROR(VLOOKUP(BX$2&amp;$A22,'EU2'!$C:$F,MATCH("AWAY",'EU2'!$C$1:$F$1,0),0),"")&amp;IFERROR(VLOOKUP(BX$2&amp;$A22,'EU2'!$D:$E,MATCH("HOME",'EU2'!$D$1:$E$1,0),0),"")&amp;IFERROR(VLOOKUP(BX$2&amp;$A22,'EUC2'!$C:$F,MATCH("AWAY",'EUC2'!$C$1:$F$1,0),0),"")&amp;IFERROR(VLOOKUP(BX$2&amp;$A22,'EUC2'!$D:$E,MATCH("HOME",'EUC2'!$D$1:$E$1,0),0),"")</f>
        <v>Anderlecht</v>
      </c>
      <c r="BY22" s="25" t="str">
        <f>IFERROR(VLOOKUP(BY$2&amp;$B22,'FPL FIX2'!$N$1:$Q$400,MATCH("HOME",'FPL FIX2'!$N$1:$Q$1,0),0),"")&amp;IFERROR(VLOOKUP(BY$2&amp;$B22,'FPL FIX2'!$O$1:$P$400,MATCH("AWAY",'FPL FIX2'!$O$1:$P$1,0),0),"")&amp;IFERROR(VLOOKUP(BY$2&amp;$A22,'FA2'!$A:$D,MATCH("AWAY",'FA2'!$A$1:$D$1,0),0),"")&amp;IFERROR(VLOOKUP(BY$2&amp;$A22,'FA2'!$B:$C,MATCH("HOME",'FA2'!$B$1:$C$1,0),0),"")&amp;IFERROR(VLOOKUP(BY$2&amp;$A22,'EFL2'!$A:$D,MATCH("AWAY",'EFL2'!$A$1:$D$1,0),0),"")&amp;IFERROR(VLOOKUP(BY$2&amp;$A22,'EFL2'!$B:$C,MATCH("HOME",'EFL2'!$B$1:$C$1,0),0),"")&amp;IFERROR(VLOOKUP(BY$2&amp;$A22,'UCL2'!$C:$F,MATCH("AWAY",'UCL2'!$C$1:$F$1,0),0),"")&amp;IFERROR(VLOOKUP(BY$2&amp;$A22,'UCL2'!$D:$E,MATCH("HOME",'UCL2'!$D$1:$E$1,0),0),"")&amp;IFERROR(VLOOKUP(BY$2&amp;$A22,'EU2'!$C:$F,MATCH("AWAY",'EU2'!$C$1:$F$1,0),0),"")&amp;IFERROR(VLOOKUP(BY$2&amp;$A22,'EU2'!$D:$E,MATCH("HOME",'EU2'!$D$1:$E$1,0),0),"")&amp;IFERROR(VLOOKUP(BY$2&amp;$A22,'EUC2'!$C:$F,MATCH("AWAY",'EUC2'!$C$1:$F$1,0),0),"")&amp;IFERROR(VLOOKUP(BY$2&amp;$A22,'EUC2'!$D:$E,MATCH("HOME",'EUC2'!$D$1:$E$1,0),0),"")</f>
        <v/>
      </c>
      <c r="BZ22" s="25" t="str">
        <f>IFERROR(VLOOKUP(BZ$2&amp;$B22,'FPL FIX2'!$N$1:$Q$400,MATCH("HOME",'FPL FIX2'!$N$1:$Q$1,0),0),"")&amp;IFERROR(VLOOKUP(BZ$2&amp;$B22,'FPL FIX2'!$O$1:$P$400,MATCH("AWAY",'FPL FIX2'!$O$1:$P$1,0),0),"")&amp;IFERROR(VLOOKUP(BZ$2&amp;$A22,'FA2'!$A:$D,MATCH("AWAY",'FA2'!$A$1:$D$1,0),0),"")&amp;IFERROR(VLOOKUP(BZ$2&amp;$A22,'FA2'!$B:$C,MATCH("HOME",'FA2'!$B$1:$C$1,0),0),"")&amp;IFERROR(VLOOKUP(BZ$2&amp;$A22,'EFL2'!$A:$D,MATCH("AWAY",'EFL2'!$A$1:$D$1,0),0),"")&amp;IFERROR(VLOOKUP(BZ$2&amp;$A22,'EFL2'!$B:$C,MATCH("HOME",'EFL2'!$B$1:$C$1,0),0),"")&amp;IFERROR(VLOOKUP(BZ$2&amp;$A22,'UCL2'!$C:$F,MATCH("AWAY",'UCL2'!$C$1:$F$1,0),0),"")&amp;IFERROR(VLOOKUP(BZ$2&amp;$A22,'UCL2'!$D:$E,MATCH("HOME",'UCL2'!$D$1:$E$1,0),0),"")&amp;IFERROR(VLOOKUP(BZ$2&amp;$A22,'EU2'!$C:$F,MATCH("AWAY",'EU2'!$C$1:$F$1,0),0),"")&amp;IFERROR(VLOOKUP(BZ$2&amp;$A22,'EU2'!$D:$E,MATCH("HOME",'EU2'!$D$1:$E$1,0),0),"")&amp;IFERROR(VLOOKUP(BZ$2&amp;$A22,'EUC2'!$C:$F,MATCH("AWAY",'EUC2'!$C$1:$F$1,0),0),"")&amp;IFERROR(VLOOKUP(BZ$2&amp;$A22,'EUC2'!$D:$E,MATCH("HOME",'EUC2'!$D$1:$E$1,0),0),"")</f>
        <v/>
      </c>
      <c r="CA22" s="25" t="str">
        <f>IFERROR(VLOOKUP(CA$2&amp;$B22,'FPL FIX2'!$N$1:$Q$400,MATCH("HOME",'FPL FIX2'!$N$1:$Q$1,0),0),"")&amp;IFERROR(VLOOKUP(CA$2&amp;$B22,'FPL FIX2'!$O$1:$P$400,MATCH("AWAY",'FPL FIX2'!$O$1:$P$1,0),0),"")&amp;IFERROR(VLOOKUP(CA$2&amp;$A22,'FA2'!$A:$D,MATCH("AWAY",'FA2'!$A$1:$D$1,0),0),"")&amp;IFERROR(VLOOKUP(CA$2&amp;$A22,'FA2'!$B:$C,MATCH("HOME",'FA2'!$B$1:$C$1,0),0),"")&amp;IFERROR(VLOOKUP(CA$2&amp;$A22,'EFL2'!$A:$D,MATCH("AWAY",'EFL2'!$A$1:$D$1,0),0),"")&amp;IFERROR(VLOOKUP(CA$2&amp;$A22,'EFL2'!$B:$C,MATCH("HOME",'EFL2'!$B$1:$C$1,0),0),"")&amp;IFERROR(VLOOKUP(CA$2&amp;$A22,'UCL2'!$C:$F,MATCH("AWAY",'UCL2'!$C$1:$F$1,0),0),"")&amp;IFERROR(VLOOKUP(CA$2&amp;$A22,'UCL2'!$D:$E,MATCH("HOME",'UCL2'!$D$1:$E$1,0),0),"")&amp;IFERROR(VLOOKUP(CA$2&amp;$A22,'EU2'!$C:$F,MATCH("AWAY",'EU2'!$C$1:$F$1,0),0),"")&amp;IFERROR(VLOOKUP(CA$2&amp;$A22,'EU2'!$D:$E,MATCH("HOME",'EU2'!$D$1:$E$1,0),0),"")&amp;IFERROR(VLOOKUP(CA$2&amp;$A22,'EUC2'!$C:$F,MATCH("AWAY",'EUC2'!$C$1:$F$1,0),0),"")&amp;IFERROR(VLOOKUP(CA$2&amp;$A22,'EUC2'!$D:$E,MATCH("HOME",'EUC2'!$D$1:$E$1,0),0),"")</f>
        <v>sou</v>
      </c>
      <c r="CB22" s="25" t="str">
        <f>IFERROR(VLOOKUP(CB$2&amp;$B22,'FPL FIX2'!$N$1:$Q$400,MATCH("HOME",'FPL FIX2'!$N$1:$Q$1,0),0),"")&amp;IFERROR(VLOOKUP(CB$2&amp;$B22,'FPL FIX2'!$O$1:$P$400,MATCH("AWAY",'FPL FIX2'!$O$1:$P$1,0),0),"")&amp;IFERROR(VLOOKUP(CB$2&amp;$A22,'FA2'!$A:$D,MATCH("AWAY",'FA2'!$A$1:$D$1,0),0),"")&amp;IFERROR(VLOOKUP(CB$2&amp;$A22,'FA2'!$B:$C,MATCH("HOME",'FA2'!$B$1:$C$1,0),0),"")&amp;IFERROR(VLOOKUP(CB$2&amp;$A22,'EFL2'!$A:$D,MATCH("AWAY",'EFL2'!$A$1:$D$1,0),0),"")&amp;IFERROR(VLOOKUP(CB$2&amp;$A22,'EFL2'!$B:$C,MATCH("HOME",'EFL2'!$B$1:$C$1,0),0),"")&amp;IFERROR(VLOOKUP(CB$2&amp;$A22,'UCL2'!$C:$F,MATCH("AWAY",'UCL2'!$C$1:$F$1,0),0),"")&amp;IFERROR(VLOOKUP(CB$2&amp;$A22,'UCL2'!$D:$E,MATCH("HOME",'UCL2'!$D$1:$E$1,0),0),"")&amp;IFERROR(VLOOKUP(CB$2&amp;$A22,'EU2'!$C:$F,MATCH("AWAY",'EU2'!$C$1:$F$1,0),0),"")&amp;IFERROR(VLOOKUP(CB$2&amp;$A22,'EU2'!$D:$E,MATCH("HOME",'EU2'!$D$1:$E$1,0),0),"")&amp;IFERROR(VLOOKUP(CB$2&amp;$A22,'EUC2'!$C:$F,MATCH("AWAY",'EUC2'!$C$1:$F$1,0),0),"")&amp;IFERROR(VLOOKUP(CB$2&amp;$A22,'EUC2'!$D:$E,MATCH("HOME",'EUC2'!$D$1:$E$1,0),0),"")</f>
        <v/>
      </c>
      <c r="CC22" s="25" t="str">
        <f>IFERROR(VLOOKUP(CC$2&amp;$B22,'FPL FIX2'!$N$1:$Q$400,MATCH("HOME",'FPL FIX2'!$N$1:$Q$1,0),0),"")&amp;IFERROR(VLOOKUP(CC$2&amp;$B22,'FPL FIX2'!$O$1:$P$400,MATCH("AWAY",'FPL FIX2'!$O$1:$P$1,0),0),"")&amp;IFERROR(VLOOKUP(CC$2&amp;$A22,'FA2'!$A:$D,MATCH("AWAY",'FA2'!$A$1:$D$1,0),0),"")&amp;IFERROR(VLOOKUP(CC$2&amp;$A22,'FA2'!$B:$C,MATCH("HOME",'FA2'!$B$1:$C$1,0),0),"")&amp;IFERROR(VLOOKUP(CC$2&amp;$A22,'EFL2'!$A:$D,MATCH("AWAY",'EFL2'!$A$1:$D$1,0),0),"")&amp;IFERROR(VLOOKUP(CC$2&amp;$A22,'EFL2'!$B:$C,MATCH("HOME",'EFL2'!$B$1:$C$1,0),0),"")&amp;IFERROR(VLOOKUP(CC$2&amp;$A22,'UCL2'!$C:$F,MATCH("AWAY",'UCL2'!$C$1:$F$1,0),0),"")&amp;IFERROR(VLOOKUP(CC$2&amp;$A22,'UCL2'!$D:$E,MATCH("HOME",'UCL2'!$D$1:$E$1,0),0),"")&amp;IFERROR(VLOOKUP(CC$2&amp;$A22,'EU2'!$C:$F,MATCH("AWAY",'EU2'!$C$1:$F$1,0),0),"")&amp;IFERROR(VLOOKUP(CC$2&amp;$A22,'EU2'!$D:$E,MATCH("HOME",'EU2'!$D$1:$E$1,0),0),"")&amp;IFERROR(VLOOKUP(CC$2&amp;$A22,'EUC2'!$C:$F,MATCH("AWAY",'EUC2'!$C$1:$F$1,0),0),"")&amp;IFERROR(VLOOKUP(CC$2&amp;$A22,'EUC2'!$D:$E,MATCH("HOME",'EUC2'!$D$1:$E$1,0),0),"")</f>
        <v/>
      </c>
      <c r="CD22" s="25" t="str">
        <f>IFERROR(VLOOKUP(CD$2&amp;$B22,'FPL FIX2'!$N$1:$Q$400,MATCH("HOME",'FPL FIX2'!$N$1:$Q$1,0),0),"")&amp;IFERROR(VLOOKUP(CD$2&amp;$B22,'FPL FIX2'!$O$1:$P$400,MATCH("AWAY",'FPL FIX2'!$O$1:$P$1,0),0),"")&amp;IFERROR(VLOOKUP(CD$2&amp;$A22,'FA2'!$A:$D,MATCH("AWAY",'FA2'!$A$1:$D$1,0),0),"")&amp;IFERROR(VLOOKUP(CD$2&amp;$A22,'FA2'!$B:$C,MATCH("HOME",'FA2'!$B$1:$C$1,0),0),"")&amp;IFERROR(VLOOKUP(CD$2&amp;$A22,'EFL2'!$A:$D,MATCH("AWAY",'EFL2'!$A$1:$D$1,0),0),"")&amp;IFERROR(VLOOKUP(CD$2&amp;$A22,'EFL2'!$B:$C,MATCH("HOME",'EFL2'!$B$1:$C$1,0),0),"")&amp;IFERROR(VLOOKUP(CD$2&amp;$A22,'UCL2'!$C:$F,MATCH("AWAY",'UCL2'!$C$1:$F$1,0),0),"")&amp;IFERROR(VLOOKUP(CD$2&amp;$A22,'UCL2'!$D:$E,MATCH("HOME",'UCL2'!$D$1:$E$1,0),0),"")&amp;IFERROR(VLOOKUP(CD$2&amp;$A22,'EU2'!$C:$F,MATCH("AWAY",'EU2'!$C$1:$F$1,0),0),"")&amp;IFERROR(VLOOKUP(CD$2&amp;$A22,'EU2'!$D:$E,MATCH("HOME",'EU2'!$D$1:$E$1,0),0),"")&amp;IFERROR(VLOOKUP(CD$2&amp;$A22,'EUC2'!$C:$F,MATCH("AWAY",'EUC2'!$C$1:$F$1,0),0),"")&amp;IFERROR(VLOOKUP(CD$2&amp;$A22,'EUC2'!$D:$E,MATCH("HOME",'EUC2'!$D$1:$E$1,0),0),"")</f>
        <v>liv</v>
      </c>
      <c r="CE22" s="25" t="str">
        <f>IFERROR(VLOOKUP(CE$2&amp;$B22,'FPL FIX2'!$N$1:$Q$400,MATCH("HOME",'FPL FIX2'!$N$1:$Q$1,0),0),"")&amp;IFERROR(VLOOKUP(CE$2&amp;$B22,'FPL FIX2'!$O$1:$P$400,MATCH("AWAY",'FPL FIX2'!$O$1:$P$1,0),0),"")&amp;IFERROR(VLOOKUP(CE$2&amp;$A22,'FA2'!$A:$D,MATCH("AWAY",'FA2'!$A$1:$D$1,0),0),"")&amp;IFERROR(VLOOKUP(CE$2&amp;$A22,'FA2'!$B:$C,MATCH("HOME",'FA2'!$B$1:$C$1,0),0),"")&amp;IFERROR(VLOOKUP(CE$2&amp;$A22,'EFL2'!$A:$D,MATCH("AWAY",'EFL2'!$A$1:$D$1,0),0),"")&amp;IFERROR(VLOOKUP(CE$2&amp;$A22,'EFL2'!$B:$C,MATCH("HOME",'EFL2'!$B$1:$C$1,0),0),"")&amp;IFERROR(VLOOKUP(CE$2&amp;$A22,'UCL2'!$C:$F,MATCH("AWAY",'UCL2'!$C$1:$F$1,0),0),"")&amp;IFERROR(VLOOKUP(CE$2&amp;$A22,'UCL2'!$D:$E,MATCH("HOME",'UCL2'!$D$1:$E$1,0),0),"")&amp;IFERROR(VLOOKUP(CE$2&amp;$A22,'EU2'!$C:$F,MATCH("AWAY",'EU2'!$C$1:$F$1,0),0),"")&amp;IFERROR(VLOOKUP(CE$2&amp;$A22,'EU2'!$D:$E,MATCH("HOME",'EU2'!$D$1:$E$1,0),0),"")&amp;IFERROR(VLOOKUP(CE$2&amp;$A22,'EUC2'!$C:$F,MATCH("AWAY",'EUC2'!$C$1:$F$1,0),0),"")&amp;IFERROR(VLOOKUP(CE$2&amp;$A22,'EUC2'!$D:$E,MATCH("HOME",'EUC2'!$D$1:$E$1,0),0),"")</f>
        <v/>
      </c>
      <c r="CF22" s="25" t="str">
        <f>IFERROR(VLOOKUP(CF$2&amp;$B22,'FPL FIX2'!$N$1:$Q$400,MATCH("HOME",'FPL FIX2'!$N$1:$Q$1,0),0),"")&amp;IFERROR(VLOOKUP(CF$2&amp;$B22,'FPL FIX2'!$O$1:$P$400,MATCH("AWAY",'FPL FIX2'!$O$1:$P$1,0),0),"")&amp;IFERROR(VLOOKUP(CF$2&amp;$A22,'FA2'!$A:$D,MATCH("AWAY",'FA2'!$A$1:$D$1,0),0),"")&amp;IFERROR(VLOOKUP(CF$2&amp;$A22,'FA2'!$B:$C,MATCH("HOME",'FA2'!$B$1:$C$1,0),0),"")&amp;IFERROR(VLOOKUP(CF$2&amp;$A22,'EFL2'!$A:$D,MATCH("AWAY",'EFL2'!$A$1:$D$1,0),0),"")&amp;IFERROR(VLOOKUP(CF$2&amp;$A22,'EFL2'!$B:$C,MATCH("HOME",'EFL2'!$B$1:$C$1,0),0),"")&amp;IFERROR(VLOOKUP(CF$2&amp;$A22,'UCL2'!$C:$F,MATCH("AWAY",'UCL2'!$C$1:$F$1,0),0),"")&amp;IFERROR(VLOOKUP(CF$2&amp;$A22,'UCL2'!$D:$E,MATCH("HOME",'UCL2'!$D$1:$E$1,0),0),"")&amp;IFERROR(VLOOKUP(CF$2&amp;$A22,'EU2'!$C:$F,MATCH("AWAY",'EU2'!$C$1:$F$1,0),0),"")&amp;IFERROR(VLOOKUP(CF$2&amp;$A22,'EU2'!$D:$E,MATCH("HOME",'EU2'!$D$1:$E$1,0),0),"")&amp;IFERROR(VLOOKUP(CF$2&amp;$A22,'EUC2'!$C:$F,MATCH("AWAY",'EUC2'!$C$1:$F$1,0),0),"")&amp;IFERROR(VLOOKUP(CF$2&amp;$A22,'EUC2'!$D:$E,MATCH("HOME",'EUC2'!$D$1:$E$1,0),0),"")</f>
        <v/>
      </c>
      <c r="CG22" s="25" t="str">
        <f>IFERROR(VLOOKUP(CG$2&amp;$B22,'FPL FIX2'!$N$1:$Q$400,MATCH("HOME",'FPL FIX2'!$N$1:$Q$1,0),0),"")&amp;IFERROR(VLOOKUP(CG$2&amp;$B22,'FPL FIX2'!$O$1:$P$400,MATCH("AWAY",'FPL FIX2'!$O$1:$P$1,0),0),"")&amp;IFERROR(VLOOKUP(CG$2&amp;$A22,'FA2'!$A:$D,MATCH("AWAY",'FA2'!$A$1:$D$1,0),0),"")&amp;IFERROR(VLOOKUP(CG$2&amp;$A22,'FA2'!$B:$C,MATCH("HOME",'FA2'!$B$1:$C$1,0),0),"")&amp;IFERROR(VLOOKUP(CG$2&amp;$A22,'EFL2'!$A:$D,MATCH("AWAY",'EFL2'!$A$1:$D$1,0),0),"")&amp;IFERROR(VLOOKUP(CG$2&amp;$A22,'EFL2'!$B:$C,MATCH("HOME",'EFL2'!$B$1:$C$1,0),0),"")&amp;IFERROR(VLOOKUP(CG$2&amp;$A22,'UCL2'!$C:$F,MATCH("AWAY",'UCL2'!$C$1:$F$1,0),0),"")&amp;IFERROR(VLOOKUP(CG$2&amp;$A22,'UCL2'!$D:$E,MATCH("HOME",'UCL2'!$D$1:$E$1,0),0),"")&amp;IFERROR(VLOOKUP(CG$2&amp;$A22,'EU2'!$C:$F,MATCH("AWAY",'EU2'!$C$1:$F$1,0),0),"")&amp;IFERROR(VLOOKUP(CG$2&amp;$A22,'EU2'!$D:$E,MATCH("HOME",'EU2'!$D$1:$E$1,0),0),"")&amp;IFERROR(VLOOKUP(CG$2&amp;$A22,'EUC2'!$C:$F,MATCH("AWAY",'EUC2'!$C$1:$F$1,0),0),"")&amp;IFERROR(VLOOKUP(CG$2&amp;$A22,'EUC2'!$D:$E,MATCH("HOME",'EUC2'!$D$1:$E$1,0),0),"")</f>
        <v/>
      </c>
      <c r="CH22" s="25" t="str">
        <f>IFERROR(VLOOKUP(CH$2&amp;$B22,'FPL FIX2'!$N$1:$Q$400,MATCH("HOME",'FPL FIX2'!$N$1:$Q$1,0),0),"")&amp;IFERROR(VLOOKUP(CH$2&amp;$B22,'FPL FIX2'!$O$1:$P$400,MATCH("AWAY",'FPL FIX2'!$O$1:$P$1,0),0),"")&amp;IFERROR(VLOOKUP(CH$2&amp;$A22,'FA2'!$A:$D,MATCH("AWAY",'FA2'!$A$1:$D$1,0),0),"")&amp;IFERROR(VLOOKUP(CH$2&amp;$A22,'FA2'!$B:$C,MATCH("HOME",'FA2'!$B$1:$C$1,0),0),"")&amp;IFERROR(VLOOKUP(CH$2&amp;$A22,'EFL2'!$A:$D,MATCH("AWAY",'EFL2'!$A$1:$D$1,0),0),"")&amp;IFERROR(VLOOKUP(CH$2&amp;$A22,'EFL2'!$B:$C,MATCH("HOME",'EFL2'!$B$1:$C$1,0),0),"")&amp;IFERROR(VLOOKUP(CH$2&amp;$A22,'UCL2'!$C:$F,MATCH("AWAY",'UCL2'!$C$1:$F$1,0),0),"")&amp;IFERROR(VLOOKUP(CH$2&amp;$A22,'UCL2'!$D:$E,MATCH("HOME",'UCL2'!$D$1:$E$1,0),0),"")&amp;IFERROR(VLOOKUP(CH$2&amp;$A22,'EU2'!$C:$F,MATCH("AWAY",'EU2'!$C$1:$F$1,0),0),"")&amp;IFERROR(VLOOKUP(CH$2&amp;$A22,'EU2'!$D:$E,MATCH("HOME",'EU2'!$D$1:$E$1,0),0),"")&amp;IFERROR(VLOOKUP(CH$2&amp;$A22,'EUC2'!$C:$F,MATCH("AWAY",'EUC2'!$C$1:$F$1,0),0),"")&amp;IFERROR(VLOOKUP(CH$2&amp;$A22,'EUC2'!$D:$E,MATCH("HOME",'EUC2'!$D$1:$E$1,0),0),"")</f>
        <v/>
      </c>
      <c r="CI22" s="25" t="str">
        <f>IFERROR(VLOOKUP(CI$2&amp;$B22,'FPL FIX2'!$N$1:$Q$400,MATCH("HOME",'FPL FIX2'!$N$1:$Q$1,0),0),"")&amp;IFERROR(VLOOKUP(CI$2&amp;$B22,'FPL FIX2'!$O$1:$P$400,MATCH("AWAY",'FPL FIX2'!$O$1:$P$1,0),0),"")&amp;IFERROR(VLOOKUP(CI$2&amp;$A22,'FA2'!$A:$D,MATCH("AWAY",'FA2'!$A$1:$D$1,0),0),"")&amp;IFERROR(VLOOKUP(CI$2&amp;$A22,'FA2'!$B:$C,MATCH("HOME",'FA2'!$B$1:$C$1,0),0),"")&amp;IFERROR(VLOOKUP(CI$2&amp;$A22,'EFL2'!$A:$D,MATCH("AWAY",'EFL2'!$A$1:$D$1,0),0),"")&amp;IFERROR(VLOOKUP(CI$2&amp;$A22,'EFL2'!$B:$C,MATCH("HOME",'EFL2'!$B$1:$C$1,0),0),"")&amp;IFERROR(VLOOKUP(CI$2&amp;$A22,'UCL2'!$C:$F,MATCH("AWAY",'UCL2'!$C$1:$F$1,0),0),"")&amp;IFERROR(VLOOKUP(CI$2&amp;$A22,'UCL2'!$D:$E,MATCH("HOME",'UCL2'!$D$1:$E$1,0),0),"")&amp;IFERROR(VLOOKUP(CI$2&amp;$A22,'EU2'!$C:$F,MATCH("AWAY",'EU2'!$C$1:$F$1,0),0),"")&amp;IFERROR(VLOOKUP(CI$2&amp;$A22,'EU2'!$D:$E,MATCH("HOME",'EU2'!$D$1:$E$1,0),0),"")&amp;IFERROR(VLOOKUP(CI$2&amp;$A22,'EUC2'!$C:$F,MATCH("AWAY",'EUC2'!$C$1:$F$1,0),0),"")&amp;IFERROR(VLOOKUP(CI$2&amp;$A22,'EUC2'!$D:$E,MATCH("HOME",'EUC2'!$D$1:$E$1,0),0),"")</f>
        <v>BOU</v>
      </c>
      <c r="CJ22" s="25" t="str">
        <f>IFERROR(VLOOKUP(CJ$2&amp;$B22,'FPL FIX2'!$N$1:$Q$400,MATCH("HOME",'FPL FIX2'!$N$1:$Q$1,0),0),"")&amp;IFERROR(VLOOKUP(CJ$2&amp;$B22,'FPL FIX2'!$O$1:$P$400,MATCH("AWAY",'FPL FIX2'!$O$1:$P$1,0),0),"")&amp;IFERROR(VLOOKUP(CJ$2&amp;$A22,'FA2'!$A:$D,MATCH("AWAY",'FA2'!$A$1:$D$1,0),0),"")&amp;IFERROR(VLOOKUP(CJ$2&amp;$A22,'FA2'!$B:$C,MATCH("HOME",'FA2'!$B$1:$C$1,0),0),"")&amp;IFERROR(VLOOKUP(CJ$2&amp;$A22,'EFL2'!$A:$D,MATCH("AWAY",'EFL2'!$A$1:$D$1,0),0),"")&amp;IFERROR(VLOOKUP(CJ$2&amp;$A22,'EFL2'!$B:$C,MATCH("HOME",'EFL2'!$B$1:$C$1,0),0),"")&amp;IFERROR(VLOOKUP(CJ$2&amp;$A22,'UCL2'!$C:$F,MATCH("AWAY",'UCL2'!$C$1:$F$1,0),0),"")&amp;IFERROR(VLOOKUP(CJ$2&amp;$A22,'UCL2'!$D:$E,MATCH("HOME",'UCL2'!$D$1:$E$1,0),0),"")&amp;IFERROR(VLOOKUP(CJ$2&amp;$A22,'EU2'!$C:$F,MATCH("AWAY",'EU2'!$C$1:$F$1,0),0),"")&amp;IFERROR(VLOOKUP(CJ$2&amp;$A22,'EU2'!$D:$E,MATCH("HOME",'EU2'!$D$1:$E$1,0),0),"")&amp;IFERROR(VLOOKUP(CJ$2&amp;$A22,'EUC2'!$C:$F,MATCH("AWAY",'EUC2'!$C$1:$F$1,0),0),"")&amp;IFERROR(VLOOKUP(CJ$2&amp;$A22,'EUC2'!$D:$E,MATCH("HOME",'EUC2'!$D$1:$E$1,0),0),"")</f>
        <v/>
      </c>
      <c r="CK22" s="25" t="str">
        <f>IFERROR(VLOOKUP(CK$2&amp;$B22,'FPL FIX2'!$N$1:$Q$400,MATCH("HOME",'FPL FIX2'!$N$1:$Q$1,0),0),"")&amp;IFERROR(VLOOKUP(CK$2&amp;$B22,'FPL FIX2'!$O$1:$P$400,MATCH("AWAY",'FPL FIX2'!$O$1:$P$1,0),0),"")&amp;IFERROR(VLOOKUP(CK$2&amp;$A22,'FA2'!$A:$D,MATCH("AWAY",'FA2'!$A$1:$D$1,0),0),"")&amp;IFERROR(VLOOKUP(CK$2&amp;$A22,'FA2'!$B:$C,MATCH("HOME",'FA2'!$B$1:$C$1,0),0),"")&amp;IFERROR(VLOOKUP(CK$2&amp;$A22,'EFL2'!$A:$D,MATCH("AWAY",'EFL2'!$A$1:$D$1,0),0),"")&amp;IFERROR(VLOOKUP(CK$2&amp;$A22,'EFL2'!$B:$C,MATCH("HOME",'EFL2'!$B$1:$C$1,0),0),"")&amp;IFERROR(VLOOKUP(CK$2&amp;$A22,'UCL2'!$C:$F,MATCH("AWAY",'UCL2'!$C$1:$F$1,0),0),"")&amp;IFERROR(VLOOKUP(CK$2&amp;$A22,'UCL2'!$D:$E,MATCH("HOME",'UCL2'!$D$1:$E$1,0),0),"")&amp;IFERROR(VLOOKUP(CK$2&amp;$A22,'EU2'!$C:$F,MATCH("AWAY",'EU2'!$C$1:$F$1,0),0),"")&amp;IFERROR(VLOOKUP(CK$2&amp;$A22,'EU2'!$D:$E,MATCH("HOME",'EU2'!$D$1:$E$1,0),0),"")&amp;IFERROR(VLOOKUP(CK$2&amp;$A22,'EUC2'!$C:$F,MATCH("AWAY",'EUC2'!$C$1:$F$1,0),0),"")&amp;IFERROR(VLOOKUP(CK$2&amp;$A22,'EUC2'!$D:$E,MATCH("HOME",'EUC2'!$D$1:$E$1,0),0),"")</f>
        <v/>
      </c>
      <c r="CL22" s="25" t="str">
        <f>IFERROR(VLOOKUP(CL$2&amp;$B22,'FPL FIX2'!$N$1:$Q$400,MATCH("HOME",'FPL FIX2'!$N$1:$Q$1,0),0),"")&amp;IFERROR(VLOOKUP(CL$2&amp;$B22,'FPL FIX2'!$O$1:$P$400,MATCH("AWAY",'FPL FIX2'!$O$1:$P$1,0),0),"")&amp;IFERROR(VLOOKUP(CL$2&amp;$A22,'FA2'!$A:$D,MATCH("AWAY",'FA2'!$A$1:$D$1,0),0),"")&amp;IFERROR(VLOOKUP(CL$2&amp;$A22,'FA2'!$B:$C,MATCH("HOME",'FA2'!$B$1:$C$1,0),0),"")&amp;IFERROR(VLOOKUP(CL$2&amp;$A22,'EFL2'!$A:$D,MATCH("AWAY",'EFL2'!$A$1:$D$1,0),0),"")&amp;IFERROR(VLOOKUP(CL$2&amp;$A22,'EFL2'!$B:$C,MATCH("HOME",'EFL2'!$B$1:$C$1,0),0),"")&amp;IFERROR(VLOOKUP(CL$2&amp;$A22,'UCL2'!$C:$F,MATCH("AWAY",'UCL2'!$C$1:$F$1,0),0),"")&amp;IFERROR(VLOOKUP(CL$2&amp;$A22,'UCL2'!$D:$E,MATCH("HOME",'UCL2'!$D$1:$E$1,0),0),"")&amp;IFERROR(VLOOKUP(CL$2&amp;$A22,'EU2'!$C:$F,MATCH("AWAY",'EU2'!$C$1:$F$1,0),0),"")&amp;IFERROR(VLOOKUP(CL$2&amp;$A22,'EU2'!$D:$E,MATCH("HOME",'EU2'!$D$1:$E$1,0),0),"")&amp;IFERROR(VLOOKUP(CL$2&amp;$A22,'EUC2'!$C:$F,MATCH("AWAY",'EUC2'!$C$1:$F$1,0),0),"")&amp;IFERROR(VLOOKUP(CL$2&amp;$A22,'EUC2'!$D:$E,MATCH("HOME",'EUC2'!$D$1:$E$1,0),0),"")</f>
        <v>Silkeborg</v>
      </c>
      <c r="CM22" s="25" t="str">
        <f>IFERROR(VLOOKUP(CM$2&amp;$B22,'FPL FIX2'!$N$1:$Q$400,MATCH("HOME",'FPL FIX2'!$N$1:$Q$1,0),0),"")&amp;IFERROR(VLOOKUP(CM$2&amp;$B22,'FPL FIX2'!$O$1:$P$400,MATCH("AWAY",'FPL FIX2'!$O$1:$P$1,0),0),"")&amp;IFERROR(VLOOKUP(CM$2&amp;$A22,'FA2'!$A:$D,MATCH("AWAY",'FA2'!$A$1:$D$1,0),0),"")&amp;IFERROR(VLOOKUP(CM$2&amp;$A22,'FA2'!$B:$C,MATCH("HOME",'FA2'!$B$1:$C$1,0),0),"")&amp;IFERROR(VLOOKUP(CM$2&amp;$A22,'EFL2'!$A:$D,MATCH("AWAY",'EFL2'!$A$1:$D$1,0),0),"")&amp;IFERROR(VLOOKUP(CM$2&amp;$A22,'EFL2'!$B:$C,MATCH("HOME",'EFL2'!$B$1:$C$1,0),0),"")&amp;IFERROR(VLOOKUP(CM$2&amp;$A22,'UCL2'!$C:$F,MATCH("AWAY",'UCL2'!$C$1:$F$1,0),0),"")&amp;IFERROR(VLOOKUP(CM$2&amp;$A22,'UCL2'!$D:$E,MATCH("HOME",'UCL2'!$D$1:$E$1,0),0),"")&amp;IFERROR(VLOOKUP(CM$2&amp;$A22,'EU2'!$C:$F,MATCH("AWAY",'EU2'!$C$1:$F$1,0),0),"")&amp;IFERROR(VLOOKUP(CM$2&amp;$A22,'EU2'!$D:$E,MATCH("HOME",'EU2'!$D$1:$E$1,0),0),"")&amp;IFERROR(VLOOKUP(CM$2&amp;$A22,'EUC2'!$C:$F,MATCH("AWAY",'EUC2'!$C$1:$F$1,0),0),"")&amp;IFERROR(VLOOKUP(CM$2&amp;$A22,'EUC2'!$D:$E,MATCH("HOME",'EUC2'!$D$1:$E$1,0),0),"")</f>
        <v/>
      </c>
      <c r="CN22" s="25" t="str">
        <f>IFERROR(VLOOKUP(CN$2&amp;$B22,'FPL FIX2'!$N$1:$Q$400,MATCH("HOME",'FPL FIX2'!$N$1:$Q$1,0),0),"")&amp;IFERROR(VLOOKUP(CN$2&amp;$B22,'FPL FIX2'!$O$1:$P$400,MATCH("AWAY",'FPL FIX2'!$O$1:$P$1,0),0),"")&amp;IFERROR(VLOOKUP(CN$2&amp;$A22,'FA2'!$A:$D,MATCH("AWAY",'FA2'!$A$1:$D$1,0),0),"")&amp;IFERROR(VLOOKUP(CN$2&amp;$A22,'FA2'!$B:$C,MATCH("HOME",'FA2'!$B$1:$C$1,0),0),"")&amp;IFERROR(VLOOKUP(CN$2&amp;$A22,'EFL2'!$A:$D,MATCH("AWAY",'EFL2'!$A$1:$D$1,0),0),"")&amp;IFERROR(VLOOKUP(CN$2&amp;$A22,'EFL2'!$B:$C,MATCH("HOME",'EFL2'!$B$1:$C$1,0),0),"")&amp;IFERROR(VLOOKUP(CN$2&amp;$A22,'UCL2'!$C:$F,MATCH("AWAY",'UCL2'!$C$1:$F$1,0),0),"")&amp;IFERROR(VLOOKUP(CN$2&amp;$A22,'UCL2'!$D:$E,MATCH("HOME",'UCL2'!$D$1:$E$1,0),0),"")&amp;IFERROR(VLOOKUP(CN$2&amp;$A22,'EU2'!$C:$F,MATCH("AWAY",'EU2'!$C$1:$F$1,0),0),"")&amp;IFERROR(VLOOKUP(CN$2&amp;$A22,'EU2'!$D:$E,MATCH("HOME",'EU2'!$D$1:$E$1,0),0),"")&amp;IFERROR(VLOOKUP(CN$2&amp;$A22,'EUC2'!$C:$F,MATCH("AWAY",'EUC2'!$C$1:$F$1,0),0),"")&amp;IFERROR(VLOOKUP(CN$2&amp;$A22,'EUC2'!$D:$E,MATCH("HOME",'EUC2'!$D$1:$E$1,0),0),"")</f>
        <v/>
      </c>
      <c r="CO22" s="25" t="str">
        <f>IFERROR(VLOOKUP(CO$2&amp;$B22,'FPL FIX2'!$N$1:$Q$400,MATCH("HOME",'FPL FIX2'!$N$1:$Q$1,0),0),"")&amp;IFERROR(VLOOKUP(CO$2&amp;$B22,'FPL FIX2'!$O$1:$P$400,MATCH("AWAY",'FPL FIX2'!$O$1:$P$1,0),0),"")&amp;IFERROR(VLOOKUP(CO$2&amp;$A22,'FA2'!$A:$D,MATCH("AWAY",'FA2'!$A$1:$D$1,0),0),"")&amp;IFERROR(VLOOKUP(CO$2&amp;$A22,'FA2'!$B:$C,MATCH("HOME",'FA2'!$B$1:$C$1,0),0),"")&amp;IFERROR(VLOOKUP(CO$2&amp;$A22,'EFL2'!$A:$D,MATCH("AWAY",'EFL2'!$A$1:$D$1,0),0),"")&amp;IFERROR(VLOOKUP(CO$2&amp;$A22,'EFL2'!$B:$C,MATCH("HOME",'EFL2'!$B$1:$C$1,0),0),"")&amp;IFERROR(VLOOKUP(CO$2&amp;$A22,'UCL2'!$C:$F,MATCH("AWAY",'UCL2'!$C$1:$F$1,0),0),"")&amp;IFERROR(VLOOKUP(CO$2&amp;$A22,'UCL2'!$D:$E,MATCH("HOME",'UCL2'!$D$1:$E$1,0),0),"")&amp;IFERROR(VLOOKUP(CO$2&amp;$A22,'EU2'!$C:$F,MATCH("AWAY",'EU2'!$C$1:$F$1,0),0),"")&amp;IFERROR(VLOOKUP(CO$2&amp;$A22,'EU2'!$D:$E,MATCH("HOME",'EU2'!$D$1:$E$1,0),0),"")&amp;IFERROR(VLOOKUP(CO$2&amp;$A22,'EUC2'!$C:$F,MATCH("AWAY",'EUC2'!$C$1:$F$1,0),0),"")&amp;IFERROR(VLOOKUP(CO$2&amp;$A22,'EUC2'!$D:$E,MATCH("HOME",'EUC2'!$D$1:$E$1,0),0),"")</f>
        <v>mun</v>
      </c>
      <c r="CP22" s="25" t="str">
        <f>IFERROR(VLOOKUP(CP$2&amp;$B22,'FPL FIX2'!$N$1:$Q$400,MATCH("HOME",'FPL FIX2'!$N$1:$Q$1,0),0),"")&amp;IFERROR(VLOOKUP(CP$2&amp;$B22,'FPL FIX2'!$O$1:$P$400,MATCH("AWAY",'FPL FIX2'!$O$1:$P$1,0),0),"")&amp;IFERROR(VLOOKUP(CP$2&amp;$A22,'FA2'!$A:$D,MATCH("AWAY",'FA2'!$A$1:$D$1,0),0),"")&amp;IFERROR(VLOOKUP(CP$2&amp;$A22,'FA2'!$B:$C,MATCH("HOME",'FA2'!$B$1:$C$1,0),0),"")&amp;IFERROR(VLOOKUP(CP$2&amp;$A22,'EFL2'!$A:$D,MATCH("AWAY",'EFL2'!$A$1:$D$1,0),0),"")&amp;IFERROR(VLOOKUP(CP$2&amp;$A22,'EFL2'!$B:$C,MATCH("HOME",'EFL2'!$B$1:$C$1,0),0),"")&amp;IFERROR(VLOOKUP(CP$2&amp;$A22,'UCL2'!$C:$F,MATCH("AWAY",'UCL2'!$C$1:$F$1,0),0),"")&amp;IFERROR(VLOOKUP(CP$2&amp;$A22,'UCL2'!$D:$E,MATCH("HOME",'UCL2'!$D$1:$E$1,0),0),"")&amp;IFERROR(VLOOKUP(CP$2&amp;$A22,'EU2'!$C:$F,MATCH("AWAY",'EU2'!$C$1:$F$1,0),0),"")&amp;IFERROR(VLOOKUP(CP$2&amp;$A22,'EU2'!$D:$E,MATCH("HOME",'EU2'!$D$1:$E$1,0),0),"")&amp;IFERROR(VLOOKUP(CP$2&amp;$A22,'EUC2'!$C:$F,MATCH("AWAY",'EUC2'!$C$1:$F$1,0),0),"")&amp;IFERROR(VLOOKUP(CP$2&amp;$A22,'EUC2'!$D:$E,MATCH("HOME",'EUC2'!$D$1:$E$1,0),0),"")</f>
        <v/>
      </c>
      <c r="CQ22" s="25" t="str">
        <f>IFERROR(VLOOKUP(CQ$2&amp;$B22,'FPL FIX2'!$N$1:$Q$400,MATCH("HOME",'FPL FIX2'!$N$1:$Q$1,0),0),"")&amp;IFERROR(VLOOKUP(CQ$2&amp;$B22,'FPL FIX2'!$O$1:$P$400,MATCH("AWAY",'FPL FIX2'!$O$1:$P$1,0),0),"")&amp;IFERROR(VLOOKUP(CQ$2&amp;$A22,'FA2'!$A:$D,MATCH("AWAY",'FA2'!$A$1:$D$1,0),0),"")&amp;IFERROR(VLOOKUP(CQ$2&amp;$A22,'FA2'!$B:$C,MATCH("HOME",'FA2'!$B$1:$C$1,0),0),"")&amp;IFERROR(VLOOKUP(CQ$2&amp;$A22,'EFL2'!$A:$D,MATCH("AWAY",'EFL2'!$A$1:$D$1,0),0),"")&amp;IFERROR(VLOOKUP(CQ$2&amp;$A22,'EFL2'!$B:$C,MATCH("HOME",'EFL2'!$B$1:$C$1,0),0),"")&amp;IFERROR(VLOOKUP(CQ$2&amp;$A22,'UCL2'!$C:$F,MATCH("AWAY",'UCL2'!$C$1:$F$1,0),0),"")&amp;IFERROR(VLOOKUP(CQ$2&amp;$A22,'UCL2'!$D:$E,MATCH("HOME",'UCL2'!$D$1:$E$1,0),0),"")&amp;IFERROR(VLOOKUP(CQ$2&amp;$A22,'EU2'!$C:$F,MATCH("AWAY",'EU2'!$C$1:$F$1,0),0),"")&amp;IFERROR(VLOOKUP(CQ$2&amp;$A22,'EU2'!$D:$E,MATCH("HOME",'EU2'!$D$1:$E$1,0),0),"")&amp;IFERROR(VLOOKUP(CQ$2&amp;$A22,'EUC2'!$C:$F,MATCH("AWAY",'EUC2'!$C$1:$F$1,0),0),"")&amp;IFERROR(VLOOKUP(CQ$2&amp;$A22,'EUC2'!$D:$E,MATCH("HOME",'EUC2'!$D$1:$E$1,0),0),"")</f>
        <v/>
      </c>
      <c r="CR22" s="25" t="str">
        <f>IFERROR(VLOOKUP(CR$2&amp;$B22,'FPL FIX2'!$N$1:$Q$400,MATCH("HOME",'FPL FIX2'!$N$1:$Q$1,0),0),"")&amp;IFERROR(VLOOKUP(CR$2&amp;$B22,'FPL FIX2'!$O$1:$P$400,MATCH("AWAY",'FPL FIX2'!$O$1:$P$1,0),0),"")&amp;IFERROR(VLOOKUP(CR$2&amp;$A22,'FA2'!$A:$D,MATCH("AWAY",'FA2'!$A$1:$D$1,0),0),"")&amp;IFERROR(VLOOKUP(CR$2&amp;$A22,'FA2'!$B:$C,MATCH("HOME",'FA2'!$B$1:$C$1,0),0),"")&amp;IFERROR(VLOOKUP(CR$2&amp;$A22,'EFL2'!$A:$D,MATCH("AWAY",'EFL2'!$A$1:$D$1,0),0),"")&amp;IFERROR(VLOOKUP(CR$2&amp;$A22,'EFL2'!$B:$C,MATCH("HOME",'EFL2'!$B$1:$C$1,0),0),"")&amp;IFERROR(VLOOKUP(CR$2&amp;$A22,'UCL2'!$C:$F,MATCH("AWAY",'UCL2'!$C$1:$F$1,0),0),"")&amp;IFERROR(VLOOKUP(CR$2&amp;$A22,'UCL2'!$D:$E,MATCH("HOME",'UCL2'!$D$1:$E$1,0),0),"")&amp;IFERROR(VLOOKUP(CR$2&amp;$A22,'EU2'!$C:$F,MATCH("AWAY",'EU2'!$C$1:$F$1,0),0),"")&amp;IFERROR(VLOOKUP(CR$2&amp;$A22,'EU2'!$D:$E,MATCH("HOME",'EU2'!$D$1:$E$1,0),0),"")&amp;IFERROR(VLOOKUP(CR$2&amp;$A22,'EUC2'!$C:$F,MATCH("AWAY",'EUC2'!$C$1:$F$1,0),0),"")&amp;IFERROR(VLOOKUP(CR$2&amp;$A22,'EUC2'!$D:$E,MATCH("HOME",'EUC2'!$D$1:$E$1,0),0),"")</f>
        <v/>
      </c>
      <c r="CS22" s="25" t="str">
        <f>IFERROR(VLOOKUP(CS$2&amp;$B22,'FPL FIX2'!$N$1:$Q$400,MATCH("HOME",'FPL FIX2'!$N$1:$Q$1,0),0),"")&amp;IFERROR(VLOOKUP(CS$2&amp;$B22,'FPL FIX2'!$O$1:$P$400,MATCH("AWAY",'FPL FIX2'!$O$1:$P$1,0),0),"")&amp;IFERROR(VLOOKUP(CS$2&amp;$A22,'FA2'!$A:$D,MATCH("AWAY",'FA2'!$A$1:$D$1,0),0),"")&amp;IFERROR(VLOOKUP(CS$2&amp;$A22,'FA2'!$B:$C,MATCH("HOME",'FA2'!$B$1:$C$1,0),0),"")&amp;IFERROR(VLOOKUP(CS$2&amp;$A22,'EFL2'!$A:$D,MATCH("AWAY",'EFL2'!$A$1:$D$1,0),0),"")&amp;IFERROR(VLOOKUP(CS$2&amp;$A22,'EFL2'!$B:$C,MATCH("HOME",'EFL2'!$B$1:$C$1,0),0),"")&amp;IFERROR(VLOOKUP(CS$2&amp;$A22,'UCL2'!$C:$F,MATCH("AWAY",'UCL2'!$C$1:$F$1,0),0),"")&amp;IFERROR(VLOOKUP(CS$2&amp;$A22,'UCL2'!$D:$E,MATCH("HOME",'UCL2'!$D$1:$E$1,0),0),"")&amp;IFERROR(VLOOKUP(CS$2&amp;$A22,'EU2'!$C:$F,MATCH("AWAY",'EU2'!$C$1:$F$1,0),0),"")&amp;IFERROR(VLOOKUP(CS$2&amp;$A22,'EU2'!$D:$E,MATCH("HOME",'EU2'!$D$1:$E$1,0),0),"")&amp;IFERROR(VLOOKUP(CS$2&amp;$A22,'EUC2'!$C:$F,MATCH("AWAY",'EUC2'!$C$1:$F$1,0),0),"")&amp;IFERROR(VLOOKUP(CS$2&amp;$A22,'EUC2'!$D:$E,MATCH("HOME",'EUC2'!$D$1:$E$1,0),0),"")</f>
        <v>FCSB</v>
      </c>
      <c r="CT22" s="25" t="str">
        <f>IFERROR(VLOOKUP(CT$2&amp;$B22,'FPL FIX2'!$N$1:$Q$400,MATCH("HOME",'FPL FIX2'!$N$1:$Q$1,0),0),"")&amp;IFERROR(VLOOKUP(CT$2&amp;$B22,'FPL FIX2'!$O$1:$P$400,MATCH("AWAY",'FPL FIX2'!$O$1:$P$1,0),0),"")&amp;IFERROR(VLOOKUP(CT$2&amp;$A22,'FA2'!$A:$D,MATCH("AWAY",'FA2'!$A$1:$D$1,0),0),"")&amp;IFERROR(VLOOKUP(CT$2&amp;$A22,'FA2'!$B:$C,MATCH("HOME",'FA2'!$B$1:$C$1,0),0),"")&amp;IFERROR(VLOOKUP(CT$2&amp;$A22,'EFL2'!$A:$D,MATCH("AWAY",'EFL2'!$A$1:$D$1,0),0),"")&amp;IFERROR(VLOOKUP(CT$2&amp;$A22,'EFL2'!$B:$C,MATCH("HOME",'EFL2'!$B$1:$C$1,0),0),"")&amp;IFERROR(VLOOKUP(CT$2&amp;$A22,'UCL2'!$C:$F,MATCH("AWAY",'UCL2'!$C$1:$F$1,0),0),"")&amp;IFERROR(VLOOKUP(CT$2&amp;$A22,'UCL2'!$D:$E,MATCH("HOME",'UCL2'!$D$1:$E$1,0),0),"")&amp;IFERROR(VLOOKUP(CT$2&amp;$A22,'EU2'!$C:$F,MATCH("AWAY",'EU2'!$C$1:$F$1,0),0),"")&amp;IFERROR(VLOOKUP(CT$2&amp;$A22,'EU2'!$D:$E,MATCH("HOME",'EU2'!$D$1:$E$1,0),0),"")&amp;IFERROR(VLOOKUP(CT$2&amp;$A22,'EUC2'!$C:$F,MATCH("AWAY",'EUC2'!$C$1:$F$1,0),0),"")&amp;IFERROR(VLOOKUP(CT$2&amp;$A22,'EUC2'!$D:$E,MATCH("HOME",'EUC2'!$D$1:$E$1,0),0),"")</f>
        <v/>
      </c>
      <c r="CU22" s="25" t="str">
        <f>IFERROR(VLOOKUP(CU$2&amp;$B22,'FPL FIX2'!$N$1:$Q$400,MATCH("HOME",'FPL FIX2'!$N$1:$Q$1,0),0),"")&amp;IFERROR(VLOOKUP(CU$2&amp;$B22,'FPL FIX2'!$O$1:$P$400,MATCH("AWAY",'FPL FIX2'!$O$1:$P$1,0),0),"")&amp;IFERROR(VLOOKUP(CU$2&amp;$A22,'FA2'!$A:$D,MATCH("AWAY",'FA2'!$A$1:$D$1,0),0),"")&amp;IFERROR(VLOOKUP(CU$2&amp;$A22,'FA2'!$B:$C,MATCH("HOME",'FA2'!$B$1:$C$1,0),0),"")&amp;IFERROR(VLOOKUP(CU$2&amp;$A22,'EFL2'!$A:$D,MATCH("AWAY",'EFL2'!$A$1:$D$1,0),0),"")&amp;IFERROR(VLOOKUP(CU$2&amp;$A22,'EFL2'!$B:$C,MATCH("HOME",'EFL2'!$B$1:$C$1,0),0),"")&amp;IFERROR(VLOOKUP(CU$2&amp;$A22,'UCL2'!$C:$F,MATCH("AWAY",'UCL2'!$C$1:$F$1,0),0),"")&amp;IFERROR(VLOOKUP(CU$2&amp;$A22,'UCL2'!$D:$E,MATCH("HOME",'UCL2'!$D$1:$E$1,0),0),"")&amp;IFERROR(VLOOKUP(CU$2&amp;$A22,'EU2'!$C:$F,MATCH("AWAY",'EU2'!$C$1:$F$1,0),0),"")&amp;IFERROR(VLOOKUP(CU$2&amp;$A22,'EU2'!$D:$E,MATCH("HOME",'EU2'!$D$1:$E$1,0),0),"")&amp;IFERROR(VLOOKUP(CU$2&amp;$A22,'EUC2'!$C:$F,MATCH("AWAY",'EUC2'!$C$1:$F$1,0),0),"")&amp;IFERROR(VLOOKUP(CU$2&amp;$A22,'EUC2'!$D:$E,MATCH("HOME",'EUC2'!$D$1:$E$1,0),0),"")</f>
        <v/>
      </c>
      <c r="CV22" s="25" t="str">
        <f>IFERROR(VLOOKUP(CV$2&amp;$B22,'FPL FIX2'!$N$1:$Q$400,MATCH("HOME",'FPL FIX2'!$N$1:$Q$1,0),0),"")&amp;IFERROR(VLOOKUP(CV$2&amp;$B22,'FPL FIX2'!$O$1:$P$400,MATCH("AWAY",'FPL FIX2'!$O$1:$P$1,0),0),"")&amp;IFERROR(VLOOKUP(CV$2&amp;$A22,'FA2'!$A:$D,MATCH("AWAY",'FA2'!$A$1:$D$1,0),0),"")&amp;IFERROR(VLOOKUP(CV$2&amp;$A22,'FA2'!$B:$C,MATCH("HOME",'FA2'!$B$1:$C$1,0),0),"")&amp;IFERROR(VLOOKUP(CV$2&amp;$A22,'EFL2'!$A:$D,MATCH("AWAY",'EFL2'!$A$1:$D$1,0),0),"")&amp;IFERROR(VLOOKUP(CV$2&amp;$A22,'EFL2'!$B:$C,MATCH("HOME",'EFL2'!$B$1:$C$1,0),0),"")&amp;IFERROR(VLOOKUP(CV$2&amp;$A22,'UCL2'!$C:$F,MATCH("AWAY",'UCL2'!$C$1:$F$1,0),0),"")&amp;IFERROR(VLOOKUP(CV$2&amp;$A22,'UCL2'!$D:$E,MATCH("HOME",'UCL2'!$D$1:$E$1,0),0),"")&amp;IFERROR(VLOOKUP(CV$2&amp;$A22,'EU2'!$C:$F,MATCH("AWAY",'EU2'!$C$1:$F$1,0),0),"")&amp;IFERROR(VLOOKUP(CV$2&amp;$A22,'EU2'!$D:$E,MATCH("HOME",'EU2'!$D$1:$E$1,0),0),"")&amp;IFERROR(VLOOKUP(CV$2&amp;$A22,'EUC2'!$C:$F,MATCH("AWAY",'EUC2'!$C$1:$F$1,0),0),"")&amp;IFERROR(VLOOKUP(CV$2&amp;$A22,'EUC2'!$D:$E,MATCH("HOME",'EUC2'!$D$1:$E$1,0),0),"")</f>
        <v>CRY</v>
      </c>
      <c r="CW22" s="25" t="str">
        <f>IFERROR(VLOOKUP(CW$2&amp;$B22,'FPL FIX2'!$N$1:$Q$400,MATCH("HOME",'FPL FIX2'!$N$1:$Q$1,0),0),"")&amp;IFERROR(VLOOKUP(CW$2&amp;$B22,'FPL FIX2'!$O$1:$P$400,MATCH("AWAY",'FPL FIX2'!$O$1:$P$1,0),0),"")&amp;IFERROR(VLOOKUP(CW$2&amp;$A22,'FA2'!$A:$D,MATCH("AWAY",'FA2'!$A$1:$D$1,0),0),"")&amp;IFERROR(VLOOKUP(CW$2&amp;$A22,'FA2'!$B:$C,MATCH("HOME",'FA2'!$B$1:$C$1,0),0),"")&amp;IFERROR(VLOOKUP(CW$2&amp;$A22,'EFL2'!$A:$D,MATCH("AWAY",'EFL2'!$A$1:$D$1,0),0),"")&amp;IFERROR(VLOOKUP(CW$2&amp;$A22,'EFL2'!$B:$C,MATCH("HOME",'EFL2'!$B$1:$C$1,0),0),"")&amp;IFERROR(VLOOKUP(CW$2&amp;$A22,'UCL2'!$C:$F,MATCH("AWAY",'UCL2'!$C$1:$F$1,0),0),"")&amp;IFERROR(VLOOKUP(CW$2&amp;$A22,'UCL2'!$D:$E,MATCH("HOME",'UCL2'!$D$1:$E$1,0),0),"")&amp;IFERROR(VLOOKUP(CW$2&amp;$A22,'EU2'!$C:$F,MATCH("AWAY",'EU2'!$C$1:$F$1,0),0),"")&amp;IFERROR(VLOOKUP(CW$2&amp;$A22,'EU2'!$D:$E,MATCH("HOME",'EU2'!$D$1:$E$1,0),0),"")&amp;IFERROR(VLOOKUP(CW$2&amp;$A22,'EUC2'!$C:$F,MATCH("AWAY",'EUC2'!$C$1:$F$1,0),0),"")&amp;IFERROR(VLOOKUP(CW$2&amp;$A22,'EUC2'!$D:$E,MATCH("HOME",'EUC2'!$D$1:$E$1,0),0),"")</f>
        <v/>
      </c>
      <c r="CX22" s="25" t="str">
        <f>IFERROR(VLOOKUP(CX$2&amp;$B22,'FPL FIX2'!$N$1:$Q$400,MATCH("HOME",'FPL FIX2'!$N$1:$Q$1,0),0),"")&amp;IFERROR(VLOOKUP(CX$2&amp;$B22,'FPL FIX2'!$O$1:$P$400,MATCH("AWAY",'FPL FIX2'!$O$1:$P$1,0),0),"")&amp;IFERROR(VLOOKUP(CX$2&amp;$A22,'FA2'!$A:$D,MATCH("AWAY",'FA2'!$A$1:$D$1,0),0),"")&amp;IFERROR(VLOOKUP(CX$2&amp;$A22,'FA2'!$B:$C,MATCH("HOME",'FA2'!$B$1:$C$1,0),0),"")&amp;IFERROR(VLOOKUP(CX$2&amp;$A22,'EFL2'!$A:$D,MATCH("AWAY",'EFL2'!$A$1:$D$1,0),0),"")&amp;IFERROR(VLOOKUP(CX$2&amp;$A22,'EFL2'!$B:$C,MATCH("HOME",'EFL2'!$B$1:$C$1,0),0),"")&amp;IFERROR(VLOOKUP(CX$2&amp;$A22,'UCL2'!$C:$F,MATCH("AWAY",'UCL2'!$C$1:$F$1,0),0),"")&amp;IFERROR(VLOOKUP(CX$2&amp;$A22,'UCL2'!$D:$E,MATCH("HOME",'UCL2'!$D$1:$E$1,0),0),"")&amp;IFERROR(VLOOKUP(CX$2&amp;$A22,'EU2'!$C:$F,MATCH("AWAY",'EU2'!$C$1:$F$1,0),0),"")&amp;IFERROR(VLOOKUP(CX$2&amp;$A22,'EU2'!$D:$E,MATCH("HOME",'EU2'!$D$1:$E$1,0),0),"")&amp;IFERROR(VLOOKUP(CX$2&amp;$A22,'EUC2'!$C:$F,MATCH("AWAY",'EUC2'!$C$1:$F$1,0),0),"")&amp;IFERROR(VLOOKUP(CX$2&amp;$A22,'EUC2'!$D:$E,MATCH("HOME",'EUC2'!$D$1:$E$1,0),0),"")</f>
        <v/>
      </c>
      <c r="CY22" s="25" t="str">
        <f>IFERROR(VLOOKUP(CY$2&amp;$B22,'FPL FIX2'!$N$1:$Q$400,MATCH("HOME",'FPL FIX2'!$N$1:$Q$1,0),0),"")&amp;IFERROR(VLOOKUP(CY$2&amp;$B22,'FPL FIX2'!$O$1:$P$400,MATCH("AWAY",'FPL FIX2'!$O$1:$P$1,0),0),"")&amp;IFERROR(VLOOKUP(CY$2&amp;$A22,'FA2'!$A:$D,MATCH("AWAY",'FA2'!$A$1:$D$1,0),0),"")&amp;IFERROR(VLOOKUP(CY$2&amp;$A22,'FA2'!$B:$C,MATCH("HOME",'FA2'!$B$1:$C$1,0),0),"")&amp;IFERROR(VLOOKUP(CY$2&amp;$A22,'EFL2'!$A:$D,MATCH("AWAY",'EFL2'!$A$1:$D$1,0),0),"")&amp;IFERROR(VLOOKUP(CY$2&amp;$A22,'EFL2'!$B:$C,MATCH("HOME",'EFL2'!$B$1:$C$1,0),0),"")&amp;IFERROR(VLOOKUP(CY$2&amp;$A22,'UCL2'!$C:$F,MATCH("AWAY",'UCL2'!$C$1:$F$1,0),0),"")&amp;IFERROR(VLOOKUP(CY$2&amp;$A22,'UCL2'!$D:$E,MATCH("HOME",'UCL2'!$D$1:$E$1,0),0),"")&amp;IFERROR(VLOOKUP(CY$2&amp;$A22,'EU2'!$C:$F,MATCH("AWAY",'EU2'!$C$1:$F$1,0),0),"")&amp;IFERROR(VLOOKUP(CY$2&amp;$A22,'EU2'!$D:$E,MATCH("HOME",'EU2'!$D$1:$E$1,0),0),"")&amp;IFERROR(VLOOKUP(CY$2&amp;$A22,'EUC2'!$C:$F,MATCH("AWAY",'EUC2'!$C$1:$F$1,0),0),"")&amp;IFERROR(VLOOKUP(CY$2&amp;$A22,'EUC2'!$D:$E,MATCH("HOME",'EUC2'!$D$1:$E$1,0),0),"")</f>
        <v>Blackburn</v>
      </c>
      <c r="CZ22" s="25" t="str">
        <f>IFERROR(VLOOKUP(CZ$2&amp;$B22,'FPL FIX2'!$N$1:$Q$400,MATCH("HOME",'FPL FIX2'!$N$1:$Q$1,0),0),"")&amp;IFERROR(VLOOKUP(CZ$2&amp;$B22,'FPL FIX2'!$O$1:$P$400,MATCH("AWAY",'FPL FIX2'!$O$1:$P$1,0),0),"")&amp;IFERROR(VLOOKUP(CZ$2&amp;$A22,'FA2'!$A:$D,MATCH("AWAY",'FA2'!$A$1:$D$1,0),0),"")&amp;IFERROR(VLOOKUP(CZ$2&amp;$A22,'FA2'!$B:$C,MATCH("HOME",'FA2'!$B$1:$C$1,0),0),"")&amp;IFERROR(VLOOKUP(CZ$2&amp;$A22,'EFL2'!$A:$D,MATCH("AWAY",'EFL2'!$A$1:$D$1,0),0),"")&amp;IFERROR(VLOOKUP(CZ$2&amp;$A22,'EFL2'!$B:$C,MATCH("HOME",'EFL2'!$B$1:$C$1,0),0),"")&amp;IFERROR(VLOOKUP(CZ$2&amp;$A22,'UCL2'!$C:$F,MATCH("AWAY",'UCL2'!$C$1:$F$1,0),0),"")&amp;IFERROR(VLOOKUP(CZ$2&amp;$A22,'UCL2'!$D:$E,MATCH("HOME",'UCL2'!$D$1:$E$1,0),0),"")&amp;IFERROR(VLOOKUP(CZ$2&amp;$A22,'EU2'!$C:$F,MATCH("AWAY",'EU2'!$C$1:$F$1,0),0),"")&amp;IFERROR(VLOOKUP(CZ$2&amp;$A22,'EU2'!$D:$E,MATCH("HOME",'EU2'!$D$1:$E$1,0),0),"")&amp;IFERROR(VLOOKUP(CZ$2&amp;$A22,'EUC2'!$C:$F,MATCH("AWAY",'EUC2'!$C$1:$F$1,0),0),"")&amp;IFERROR(VLOOKUP(CZ$2&amp;$A22,'EUC2'!$D:$E,MATCH("HOME",'EUC2'!$D$1:$E$1,0),0),"")</f>
        <v/>
      </c>
      <c r="DA22" s="25" t="str">
        <f>IFERROR(VLOOKUP(DA$2&amp;$B22,'FPL FIX2'!$N$1:$Q$400,MATCH("HOME",'FPL FIX2'!$N$1:$Q$1,0),0),"")&amp;IFERROR(VLOOKUP(DA$2&amp;$B22,'FPL FIX2'!$O$1:$P$400,MATCH("AWAY",'FPL FIX2'!$O$1:$P$1,0),0),"")&amp;IFERROR(VLOOKUP(DA$2&amp;$A22,'FA2'!$A:$D,MATCH("AWAY",'FA2'!$A$1:$D$1,0),0),"")&amp;IFERROR(VLOOKUP(DA$2&amp;$A22,'FA2'!$B:$C,MATCH("HOME",'FA2'!$B$1:$C$1,0),0),"")&amp;IFERROR(VLOOKUP(DA$2&amp;$A22,'EFL2'!$A:$D,MATCH("AWAY",'EFL2'!$A$1:$D$1,0),0),"")&amp;IFERROR(VLOOKUP(DA$2&amp;$A22,'EFL2'!$B:$C,MATCH("HOME",'EFL2'!$B$1:$C$1,0),0),"")&amp;IFERROR(VLOOKUP(DA$2&amp;$A22,'UCL2'!$C:$F,MATCH("AWAY",'UCL2'!$C$1:$F$1,0),0),"")&amp;IFERROR(VLOOKUP(DA$2&amp;$A22,'UCL2'!$D:$E,MATCH("HOME",'UCL2'!$D$1:$E$1,0),0),"")&amp;IFERROR(VLOOKUP(DA$2&amp;$A22,'EU2'!$C:$F,MATCH("AWAY",'EU2'!$C$1:$F$1,0),0),"")&amp;IFERROR(VLOOKUP(DA$2&amp;$A22,'EU2'!$D:$E,MATCH("HOME",'EU2'!$D$1:$E$1,0),0),"")&amp;IFERROR(VLOOKUP(DA$2&amp;$A22,'EUC2'!$C:$F,MATCH("AWAY",'EUC2'!$C$1:$F$1,0),0),"")&amp;IFERROR(VLOOKUP(DA$2&amp;$A22,'EUC2'!$D:$E,MATCH("HOME",'EUC2'!$D$1:$E$1,0),0),"")</f>
        <v/>
      </c>
      <c r="DB22" s="25" t="str">
        <f>IFERROR(VLOOKUP(DB$2&amp;$B22,'FPL FIX2'!$N$1:$Q$400,MATCH("HOME",'FPL FIX2'!$N$1:$Q$1,0),0),"")&amp;IFERROR(VLOOKUP(DB$2&amp;$B22,'FPL FIX2'!$O$1:$P$400,MATCH("AWAY",'FPL FIX2'!$O$1:$P$1,0),0),"")&amp;IFERROR(VLOOKUP(DB$2&amp;$A22,'FA2'!$A:$D,MATCH("AWAY",'FA2'!$A$1:$D$1,0),0),"")&amp;IFERROR(VLOOKUP(DB$2&amp;$A22,'FA2'!$B:$C,MATCH("HOME",'FA2'!$B$1:$C$1,0),0),"")&amp;IFERROR(VLOOKUP(DB$2&amp;$A22,'EFL2'!$A:$D,MATCH("AWAY",'EFL2'!$A$1:$D$1,0),0),"")&amp;IFERROR(VLOOKUP(DB$2&amp;$A22,'EFL2'!$B:$C,MATCH("HOME",'EFL2'!$B$1:$C$1,0),0),"")&amp;IFERROR(VLOOKUP(DB$2&amp;$A22,'UCL2'!$C:$F,MATCH("AWAY",'UCL2'!$C$1:$F$1,0),0),"")&amp;IFERROR(VLOOKUP(DB$2&amp;$A22,'UCL2'!$D:$E,MATCH("HOME",'UCL2'!$D$1:$E$1,0),0),"")&amp;IFERROR(VLOOKUP(DB$2&amp;$A22,'EU2'!$C:$F,MATCH("AWAY",'EU2'!$C$1:$F$1,0),0),"")&amp;IFERROR(VLOOKUP(DB$2&amp;$A22,'EU2'!$D:$E,MATCH("HOME",'EU2'!$D$1:$E$1,0),0),"")&amp;IFERROR(VLOOKUP(DB$2&amp;$A22,'EUC2'!$C:$F,MATCH("AWAY",'EUC2'!$C$1:$F$1,0),0),"")&amp;IFERROR(VLOOKUP(DB$2&amp;$A22,'EUC2'!$D:$E,MATCH("HOME",'EUC2'!$D$1:$E$1,0),0),"")</f>
        <v>LEI</v>
      </c>
      <c r="DC22" s="25" t="str">
        <f>IFERROR(VLOOKUP(DC$2&amp;$B22,'FPL FIX2'!$N$1:$Q$400,MATCH("HOME",'FPL FIX2'!$N$1:$Q$1,0),0),"")&amp;IFERROR(VLOOKUP(DC$2&amp;$B22,'FPL FIX2'!$O$1:$P$400,MATCH("AWAY",'FPL FIX2'!$O$1:$P$1,0),0),"")&amp;IFERROR(VLOOKUP(DC$2&amp;$A22,'FA2'!$A:$D,MATCH("AWAY",'FA2'!$A$1:$D$1,0),0),"")&amp;IFERROR(VLOOKUP(DC$2&amp;$A22,'FA2'!$B:$C,MATCH("HOME",'FA2'!$B$1:$C$1,0),0),"")&amp;IFERROR(VLOOKUP(DC$2&amp;$A22,'EFL2'!$A:$D,MATCH("AWAY",'EFL2'!$A$1:$D$1,0),0),"")&amp;IFERROR(VLOOKUP(DC$2&amp;$A22,'EFL2'!$B:$C,MATCH("HOME",'EFL2'!$B$1:$C$1,0),0),"")&amp;IFERROR(VLOOKUP(DC$2&amp;$A22,'UCL2'!$C:$F,MATCH("AWAY",'UCL2'!$C$1:$F$1,0),0),"")&amp;IFERROR(VLOOKUP(DC$2&amp;$A22,'UCL2'!$D:$E,MATCH("HOME",'UCL2'!$D$1:$E$1,0),0),"")&amp;IFERROR(VLOOKUP(DC$2&amp;$A22,'EU2'!$C:$F,MATCH("AWAY",'EU2'!$C$1:$F$1,0),0),"")&amp;IFERROR(VLOOKUP(DC$2&amp;$A22,'EU2'!$D:$E,MATCH("HOME",'EU2'!$D$1:$E$1,0),0),"")&amp;IFERROR(VLOOKUP(DC$2&amp;$A22,'EUC2'!$C:$F,MATCH("AWAY",'EUC2'!$C$1:$F$1,0),0),"")&amp;IFERROR(VLOOKUP(DC$2&amp;$A22,'EUC2'!$D:$E,MATCH("HOME",'EUC2'!$D$1:$E$1,0),0),"")</f>
        <v/>
      </c>
      <c r="DD22" s="25" t="str">
        <f>IFERROR(VLOOKUP(DD$2&amp;$B22,'FPL FIX2'!$N$1:$Q$400,MATCH("HOME",'FPL FIX2'!$N$1:$Q$1,0),0),"")&amp;IFERROR(VLOOKUP(DD$2&amp;$B22,'FPL FIX2'!$O$1:$P$400,MATCH("AWAY",'FPL FIX2'!$O$1:$P$1,0),0),"")&amp;IFERROR(VLOOKUP(DD$2&amp;$A22,'FA2'!$A:$D,MATCH("AWAY",'FA2'!$A$1:$D$1,0),0),"")&amp;IFERROR(VLOOKUP(DD$2&amp;$A22,'FA2'!$B:$C,MATCH("HOME",'FA2'!$B$1:$C$1,0),0),"")&amp;IFERROR(VLOOKUP(DD$2&amp;$A22,'EFL2'!$A:$D,MATCH("AWAY",'EFL2'!$A$1:$D$1,0),0),"")&amp;IFERROR(VLOOKUP(DD$2&amp;$A22,'EFL2'!$B:$C,MATCH("HOME",'EFL2'!$B$1:$C$1,0),0),"")&amp;IFERROR(VLOOKUP(DD$2&amp;$A22,'UCL2'!$C:$F,MATCH("AWAY",'UCL2'!$C$1:$F$1,0),0),"")&amp;IFERROR(VLOOKUP(DD$2&amp;$A22,'UCL2'!$D:$E,MATCH("HOME",'UCL2'!$D$1:$E$1,0),0),"")&amp;IFERROR(VLOOKUP(DD$2&amp;$A22,'EU2'!$C:$F,MATCH("AWAY",'EU2'!$C$1:$F$1,0),0),"")&amp;IFERROR(VLOOKUP(DD$2&amp;$A22,'EU2'!$D:$E,MATCH("HOME",'EU2'!$D$1:$E$1,0),0),"")&amp;IFERROR(VLOOKUP(DD$2&amp;$A22,'EUC2'!$C:$F,MATCH("AWAY",'EUC2'!$C$1:$F$1,0),0),"")&amp;IFERROR(VLOOKUP(DD$2&amp;$A22,'EUC2'!$D:$E,MATCH("HOME",'EUC2'!$D$1:$E$1,0),0),"")</f>
        <v/>
      </c>
      <c r="DE22" s="25" t="str">
        <f>IFERROR(VLOOKUP(DE$2&amp;$B22,'FPL FIX2'!$N$1:$Q$400,MATCH("HOME",'FPL FIX2'!$N$1:$Q$1,0),0),"")&amp;IFERROR(VLOOKUP(DE$2&amp;$B22,'FPL FIX2'!$O$1:$P$400,MATCH("AWAY",'FPL FIX2'!$O$1:$P$1,0),0),"")&amp;IFERROR(VLOOKUP(DE$2&amp;$A22,'FA2'!$A:$D,MATCH("AWAY",'FA2'!$A$1:$D$1,0),0),"")&amp;IFERROR(VLOOKUP(DE$2&amp;$A22,'FA2'!$B:$C,MATCH("HOME",'FA2'!$B$1:$C$1,0),0),"")&amp;IFERROR(VLOOKUP(DE$2&amp;$A22,'EFL2'!$A:$D,MATCH("AWAY",'EFL2'!$A$1:$D$1,0),0),"")&amp;IFERROR(VLOOKUP(DE$2&amp;$A22,'EFL2'!$B:$C,MATCH("HOME",'EFL2'!$B$1:$C$1,0),0),"")&amp;IFERROR(VLOOKUP(DE$2&amp;$A22,'UCL2'!$C:$F,MATCH("AWAY",'UCL2'!$C$1:$F$1,0),0),"")&amp;IFERROR(VLOOKUP(DE$2&amp;$A22,'UCL2'!$D:$E,MATCH("HOME",'UCL2'!$D$1:$E$1,0),0),"")&amp;IFERROR(VLOOKUP(DE$2&amp;$A22,'EU2'!$C:$F,MATCH("AWAY",'EU2'!$C$1:$F$1,0),0),"")&amp;IFERROR(VLOOKUP(DE$2&amp;$A22,'EU2'!$D:$E,MATCH("HOME",'EU2'!$D$1:$E$1,0),0),"")&amp;IFERROR(VLOOKUP(DE$2&amp;$A22,'EUC2'!$C:$F,MATCH("AWAY",'EUC2'!$C$1:$F$1,0),0),"")&amp;IFERROR(VLOOKUP(DE$2&amp;$A22,'EUC2'!$D:$E,MATCH("HOME",'EUC2'!$D$1:$E$1,0),0),"")</f>
        <v/>
      </c>
      <c r="DF22" s="25" t="str">
        <f>IFERROR(VLOOKUP(DF$2&amp;$B22,'FPL FIX2'!$N$1:$Q$400,MATCH("HOME",'FPL FIX2'!$N$1:$Q$1,0),0),"")&amp;IFERROR(VLOOKUP(DF$2&amp;$B22,'FPL FIX2'!$O$1:$P$400,MATCH("AWAY",'FPL FIX2'!$O$1:$P$1,0),0),"")&amp;IFERROR(VLOOKUP(DF$2&amp;$A22,'FA2'!$A:$D,MATCH("AWAY",'FA2'!$A$1:$D$1,0),0),"")&amp;IFERROR(VLOOKUP(DF$2&amp;$A22,'FA2'!$B:$C,MATCH("HOME",'FA2'!$B$1:$C$1,0),0),"")&amp;IFERROR(VLOOKUP(DF$2&amp;$A22,'EFL2'!$A:$D,MATCH("AWAY",'EFL2'!$A$1:$D$1,0),0),"")&amp;IFERROR(VLOOKUP(DF$2&amp;$A22,'EFL2'!$B:$C,MATCH("HOME",'EFL2'!$B$1:$C$1,0),0),"")&amp;IFERROR(VLOOKUP(DF$2&amp;$A22,'UCL2'!$C:$F,MATCH("AWAY",'UCL2'!$C$1:$F$1,0),0),"")&amp;IFERROR(VLOOKUP(DF$2&amp;$A22,'UCL2'!$D:$E,MATCH("HOME",'UCL2'!$D$1:$E$1,0),0),"")&amp;IFERROR(VLOOKUP(DF$2&amp;$A22,'EU2'!$C:$F,MATCH("AWAY",'EU2'!$C$1:$F$1,0),0),"")&amp;IFERROR(VLOOKUP(DF$2&amp;$A22,'EU2'!$D:$E,MATCH("HOME",'EU2'!$D$1:$E$1,0),0),"")&amp;IFERROR(VLOOKUP(DF$2&amp;$A22,'EUC2'!$C:$F,MATCH("AWAY",'EUC2'!$C$1:$F$1,0),0),"")&amp;IFERROR(VLOOKUP(DF$2&amp;$A22,'EUC2'!$D:$E,MATCH("HOME",'EUC2'!$D$1:$E$1,0),0),"")</f>
        <v/>
      </c>
      <c r="DG22" s="25" t="str">
        <f>IFERROR(VLOOKUP(DG$2&amp;$B22,'FPL FIX2'!$N$1:$Q$400,MATCH("HOME",'FPL FIX2'!$N$1:$Q$1,0),0),"")&amp;IFERROR(VLOOKUP(DG$2&amp;$B22,'FPL FIX2'!$O$1:$P$400,MATCH("AWAY",'FPL FIX2'!$O$1:$P$1,0),0),"")&amp;IFERROR(VLOOKUP(DG$2&amp;$A22,'FA2'!$A:$D,MATCH("AWAY",'FA2'!$A$1:$D$1,0),0),"")&amp;IFERROR(VLOOKUP(DG$2&amp;$A22,'FA2'!$B:$C,MATCH("HOME",'FA2'!$B$1:$C$1,0),0),"")&amp;IFERROR(VLOOKUP(DG$2&amp;$A22,'EFL2'!$A:$D,MATCH("AWAY",'EFL2'!$A$1:$D$1,0),0),"")&amp;IFERROR(VLOOKUP(DG$2&amp;$A22,'EFL2'!$B:$C,MATCH("HOME",'EFL2'!$B$1:$C$1,0),0),"")&amp;IFERROR(VLOOKUP(DG$2&amp;$A22,'UCL2'!$C:$F,MATCH("AWAY",'UCL2'!$C$1:$F$1,0),0),"")&amp;IFERROR(VLOOKUP(DG$2&amp;$A22,'UCL2'!$D:$E,MATCH("HOME",'UCL2'!$D$1:$E$1,0),0),"")&amp;IFERROR(VLOOKUP(DG$2&amp;$A22,'EU2'!$C:$F,MATCH("AWAY",'EU2'!$C$1:$F$1,0),0),"")&amp;IFERROR(VLOOKUP(DG$2&amp;$A22,'EU2'!$D:$E,MATCH("HOME",'EU2'!$D$1:$E$1,0),0),"")&amp;IFERROR(VLOOKUP(DG$2&amp;$A22,'EUC2'!$C:$F,MATCH("AWAY",'EUC2'!$C$1:$F$1,0),0),"")&amp;IFERROR(VLOOKUP(DG$2&amp;$A22,'EUC2'!$D:$E,MATCH("HOME",'EUC2'!$D$1:$E$1,0),0),"")</f>
        <v/>
      </c>
      <c r="DH22" s="25" t="str">
        <f>IFERROR(VLOOKUP(DH$2&amp;$B22,'FPL FIX2'!$N$1:$Q$400,MATCH("HOME",'FPL FIX2'!$N$1:$Q$1,0),0),"")&amp;IFERROR(VLOOKUP(DH$2&amp;$B22,'FPL FIX2'!$O$1:$P$400,MATCH("AWAY",'FPL FIX2'!$O$1:$P$1,0),0),"")&amp;IFERROR(VLOOKUP(DH$2&amp;$A22,'FA2'!$A:$D,MATCH("AWAY",'FA2'!$A$1:$D$1,0),0),"")&amp;IFERROR(VLOOKUP(DH$2&amp;$A22,'FA2'!$B:$C,MATCH("HOME",'FA2'!$B$1:$C$1,0),0),"")&amp;IFERROR(VLOOKUP(DH$2&amp;$A22,'EFL2'!$A:$D,MATCH("AWAY",'EFL2'!$A$1:$D$1,0),0),"")&amp;IFERROR(VLOOKUP(DH$2&amp;$A22,'EFL2'!$B:$C,MATCH("HOME",'EFL2'!$B$1:$C$1,0),0),"")&amp;IFERROR(VLOOKUP(DH$2&amp;$A22,'UCL2'!$C:$F,MATCH("AWAY",'UCL2'!$C$1:$F$1,0),0),"")&amp;IFERROR(VLOOKUP(DH$2&amp;$A22,'UCL2'!$D:$E,MATCH("HOME",'UCL2'!$D$1:$E$1,0),0),"")&amp;IFERROR(VLOOKUP(DH$2&amp;$A22,'EU2'!$C:$F,MATCH("AWAY",'EU2'!$C$1:$F$1,0),0),"")&amp;IFERROR(VLOOKUP(DH$2&amp;$A22,'EU2'!$D:$E,MATCH("HOME",'EU2'!$D$1:$E$1,0),0),"")&amp;IFERROR(VLOOKUP(DH$2&amp;$A22,'EUC2'!$C:$F,MATCH("AWAY",'EUC2'!$C$1:$F$1,0),0),"")&amp;IFERROR(VLOOKUP(DH$2&amp;$A22,'EUC2'!$D:$E,MATCH("HOME",'EUC2'!$D$1:$E$1,0),0),"")</f>
        <v/>
      </c>
      <c r="DI22" s="25" t="str">
        <f>IFERROR(VLOOKUP(DI$2&amp;$B22,'FPL FIX2'!$N$1:$Q$400,MATCH("HOME",'FPL FIX2'!$N$1:$Q$1,0),0),"")&amp;IFERROR(VLOOKUP(DI$2&amp;$B22,'FPL FIX2'!$O$1:$P$400,MATCH("AWAY",'FPL FIX2'!$O$1:$P$1,0),0),"")&amp;IFERROR(VLOOKUP(DI$2&amp;$A22,'FA2'!$A:$D,MATCH("AWAY",'FA2'!$A$1:$D$1,0),0),"")&amp;IFERROR(VLOOKUP(DI$2&amp;$A22,'FA2'!$B:$C,MATCH("HOME",'FA2'!$B$1:$C$1,0),0),"")&amp;IFERROR(VLOOKUP(DI$2&amp;$A22,'EFL2'!$A:$D,MATCH("AWAY",'EFL2'!$A$1:$D$1,0),0),"")&amp;IFERROR(VLOOKUP(DI$2&amp;$A22,'EFL2'!$B:$C,MATCH("HOME",'EFL2'!$B$1:$C$1,0),0),"")&amp;IFERROR(VLOOKUP(DI$2&amp;$A22,'UCL2'!$C:$F,MATCH("AWAY",'UCL2'!$C$1:$F$1,0),0),"")&amp;IFERROR(VLOOKUP(DI$2&amp;$A22,'UCL2'!$D:$E,MATCH("HOME",'UCL2'!$D$1:$E$1,0),0),"")&amp;IFERROR(VLOOKUP(DI$2&amp;$A22,'EU2'!$C:$F,MATCH("AWAY",'EU2'!$C$1:$F$1,0),0),"")&amp;IFERROR(VLOOKUP(DI$2&amp;$A22,'EU2'!$D:$E,MATCH("HOME",'EU2'!$D$1:$E$1,0),0),"")&amp;IFERROR(VLOOKUP(DI$2&amp;$A22,'EUC2'!$C:$F,MATCH("AWAY",'EUC2'!$C$1:$F$1,0),0),"")&amp;IFERROR(VLOOKUP(DI$2&amp;$A22,'EUC2'!$D:$E,MATCH("HOME",'EUC2'!$D$1:$E$1,0),0),"")</f>
        <v/>
      </c>
      <c r="DJ22" s="25" t="str">
        <f>IFERROR(VLOOKUP(DJ$2&amp;$B22,'FPL FIX2'!$N$1:$Q$400,MATCH("HOME",'FPL FIX2'!$N$1:$Q$1,0),0),"")&amp;IFERROR(VLOOKUP(DJ$2&amp;$B22,'FPL FIX2'!$O$1:$P$400,MATCH("AWAY",'FPL FIX2'!$O$1:$P$1,0),0),"")&amp;IFERROR(VLOOKUP(DJ$2&amp;$A22,'FA2'!$A:$D,MATCH("AWAY",'FA2'!$A$1:$D$1,0),0),"")&amp;IFERROR(VLOOKUP(DJ$2&amp;$A22,'FA2'!$B:$C,MATCH("HOME",'FA2'!$B$1:$C$1,0),0),"")&amp;IFERROR(VLOOKUP(DJ$2&amp;$A22,'EFL2'!$A:$D,MATCH("AWAY",'EFL2'!$A$1:$D$1,0),0),"")&amp;IFERROR(VLOOKUP(DJ$2&amp;$A22,'EFL2'!$B:$C,MATCH("HOME",'EFL2'!$B$1:$C$1,0),0),"")&amp;IFERROR(VLOOKUP(DJ$2&amp;$A22,'UCL2'!$C:$F,MATCH("AWAY",'UCL2'!$C$1:$F$1,0),0),"")&amp;IFERROR(VLOOKUP(DJ$2&amp;$A22,'UCL2'!$D:$E,MATCH("HOME",'UCL2'!$D$1:$E$1,0),0),"")&amp;IFERROR(VLOOKUP(DJ$2&amp;$A22,'EU2'!$C:$F,MATCH("AWAY",'EU2'!$C$1:$F$1,0),0),"")&amp;IFERROR(VLOOKUP(DJ$2&amp;$A22,'EU2'!$D:$E,MATCH("HOME",'EU2'!$D$1:$E$1,0),0),"")&amp;IFERROR(VLOOKUP(DJ$2&amp;$A22,'EUC2'!$C:$F,MATCH("AWAY",'EUC2'!$C$1:$F$1,0),0),"")&amp;IFERROR(VLOOKUP(DJ$2&amp;$A22,'EUC2'!$D:$E,MATCH("HOME",'EUC2'!$D$1:$E$1,0),0),"")</f>
        <v/>
      </c>
      <c r="DK22" s="25" t="str">
        <f>IFERROR(VLOOKUP(DK$2&amp;$B22,'FPL FIX2'!$N$1:$Q$400,MATCH("HOME",'FPL FIX2'!$N$1:$Q$1,0),0),"")&amp;IFERROR(VLOOKUP(DK$2&amp;$B22,'FPL FIX2'!$O$1:$P$400,MATCH("AWAY",'FPL FIX2'!$O$1:$P$1,0),0),"")&amp;IFERROR(VLOOKUP(DK$2&amp;$A22,'FA2'!$A:$D,MATCH("AWAY",'FA2'!$A$1:$D$1,0),0),"")&amp;IFERROR(VLOOKUP(DK$2&amp;$A22,'FA2'!$B:$C,MATCH("HOME",'FA2'!$B$1:$C$1,0),0),"")&amp;IFERROR(VLOOKUP(DK$2&amp;$A22,'EFL2'!$A:$D,MATCH("AWAY",'EFL2'!$A$1:$D$1,0),0),"")&amp;IFERROR(VLOOKUP(DK$2&amp;$A22,'EFL2'!$B:$C,MATCH("HOME",'EFL2'!$B$1:$C$1,0),0),"")&amp;IFERROR(VLOOKUP(DK$2&amp;$A22,'UCL2'!$C:$F,MATCH("AWAY",'UCL2'!$C$1:$F$1,0),0),"")&amp;IFERROR(VLOOKUP(DK$2&amp;$A22,'UCL2'!$D:$E,MATCH("HOME",'UCL2'!$D$1:$E$1,0),0),"")&amp;IFERROR(VLOOKUP(DK$2&amp;$A22,'EU2'!$C:$F,MATCH("AWAY",'EU2'!$C$1:$F$1,0),0),"")&amp;IFERROR(VLOOKUP(DK$2&amp;$A22,'EU2'!$D:$E,MATCH("HOME",'EU2'!$D$1:$E$1,0),0),"")&amp;IFERROR(VLOOKUP(DK$2&amp;$A22,'EUC2'!$C:$F,MATCH("AWAY",'EUC2'!$C$1:$F$1,0),0),"")&amp;IFERROR(VLOOKUP(DK$2&amp;$A22,'EUC2'!$D:$E,MATCH("HOME",'EUC2'!$D$1:$E$1,0),0),"")</f>
        <v/>
      </c>
      <c r="DL22" s="25" t="str">
        <f>IFERROR(VLOOKUP(DL$2&amp;$B22,'FPL FIX2'!$N$1:$Q$400,MATCH("HOME",'FPL FIX2'!$N$1:$Q$1,0),0),"")&amp;IFERROR(VLOOKUP(DL$2&amp;$B22,'FPL FIX2'!$O$1:$P$400,MATCH("AWAY",'FPL FIX2'!$O$1:$P$1,0),0),"")&amp;IFERROR(VLOOKUP(DL$2&amp;$A22,'FA2'!$A:$D,MATCH("AWAY",'FA2'!$A$1:$D$1,0),0),"")&amp;IFERROR(VLOOKUP(DL$2&amp;$A22,'FA2'!$B:$C,MATCH("HOME",'FA2'!$B$1:$C$1,0),0),"")&amp;IFERROR(VLOOKUP(DL$2&amp;$A22,'EFL2'!$A:$D,MATCH("AWAY",'EFL2'!$A$1:$D$1,0),0),"")&amp;IFERROR(VLOOKUP(DL$2&amp;$A22,'EFL2'!$B:$C,MATCH("HOME",'EFL2'!$B$1:$C$1,0),0),"")&amp;IFERROR(VLOOKUP(DL$2&amp;$A22,'UCL2'!$C:$F,MATCH("AWAY",'UCL2'!$C$1:$F$1,0),0),"")&amp;IFERROR(VLOOKUP(DL$2&amp;$A22,'UCL2'!$D:$E,MATCH("HOME",'UCL2'!$D$1:$E$1,0),0),"")&amp;IFERROR(VLOOKUP(DL$2&amp;$A22,'EU2'!$C:$F,MATCH("AWAY",'EU2'!$C$1:$F$1,0),0),"")&amp;IFERROR(VLOOKUP(DL$2&amp;$A22,'EU2'!$D:$E,MATCH("HOME",'EU2'!$D$1:$E$1,0),0),"")&amp;IFERROR(VLOOKUP(DL$2&amp;$A22,'EUC2'!$C:$F,MATCH("AWAY",'EUC2'!$C$1:$F$1,0),0),"")&amp;IFERROR(VLOOKUP(DL$2&amp;$A22,'EUC2'!$D:$E,MATCH("HOME",'EUC2'!$D$1:$E$1,0),0),"")</f>
        <v/>
      </c>
      <c r="DM22" s="25" t="str">
        <f>IFERROR(VLOOKUP(DM$2&amp;$B22,'FPL FIX2'!$N$1:$Q$400,MATCH("HOME",'FPL FIX2'!$N$1:$Q$1,0),0),"")&amp;IFERROR(VLOOKUP(DM$2&amp;$B22,'FPL FIX2'!$O$1:$P$400,MATCH("AWAY",'FPL FIX2'!$O$1:$P$1,0),0),"")&amp;IFERROR(VLOOKUP(DM$2&amp;$A22,'FA2'!$A:$D,MATCH("AWAY",'FA2'!$A$1:$D$1,0),0),"")&amp;IFERROR(VLOOKUP(DM$2&amp;$A22,'FA2'!$B:$C,MATCH("HOME",'FA2'!$B$1:$C$1,0),0),"")&amp;IFERROR(VLOOKUP(DM$2&amp;$A22,'EFL2'!$A:$D,MATCH("AWAY",'EFL2'!$A$1:$D$1,0),0),"")&amp;IFERROR(VLOOKUP(DM$2&amp;$A22,'EFL2'!$B:$C,MATCH("HOME",'EFL2'!$B$1:$C$1,0),0),"")&amp;IFERROR(VLOOKUP(DM$2&amp;$A22,'UCL2'!$C:$F,MATCH("AWAY",'UCL2'!$C$1:$F$1,0),0),"")&amp;IFERROR(VLOOKUP(DM$2&amp;$A22,'UCL2'!$D:$E,MATCH("HOME",'UCL2'!$D$1:$E$1,0),0),"")&amp;IFERROR(VLOOKUP(DM$2&amp;$A22,'EU2'!$C:$F,MATCH("AWAY",'EU2'!$C$1:$F$1,0),0),"")&amp;IFERROR(VLOOKUP(DM$2&amp;$A22,'EU2'!$D:$E,MATCH("HOME",'EU2'!$D$1:$E$1,0),0),"")&amp;IFERROR(VLOOKUP(DM$2&amp;$A22,'EUC2'!$C:$F,MATCH("AWAY",'EUC2'!$C$1:$F$1,0),0),"")&amp;IFERROR(VLOOKUP(DM$2&amp;$A22,'EUC2'!$D:$E,MATCH("HOME",'EUC2'!$D$1:$E$1,0),0),"")</f>
        <v/>
      </c>
      <c r="DN22" s="25" t="str">
        <f>IFERROR(VLOOKUP(DN$2&amp;$B22,'FPL FIX2'!$N$1:$Q$400,MATCH("HOME",'FPL FIX2'!$N$1:$Q$1,0),0),"")&amp;IFERROR(VLOOKUP(DN$2&amp;$B22,'FPL FIX2'!$O$1:$P$400,MATCH("AWAY",'FPL FIX2'!$O$1:$P$1,0),0),"")&amp;IFERROR(VLOOKUP(DN$2&amp;$A22,'FA2'!$A:$D,MATCH("AWAY",'FA2'!$A$1:$D$1,0),0),"")&amp;IFERROR(VLOOKUP(DN$2&amp;$A22,'FA2'!$B:$C,MATCH("HOME",'FA2'!$B$1:$C$1,0),0),"")&amp;IFERROR(VLOOKUP(DN$2&amp;$A22,'EFL2'!$A:$D,MATCH("AWAY",'EFL2'!$A$1:$D$1,0),0),"")&amp;IFERROR(VLOOKUP(DN$2&amp;$A22,'EFL2'!$B:$C,MATCH("HOME",'EFL2'!$B$1:$C$1,0),0),"")&amp;IFERROR(VLOOKUP(DN$2&amp;$A22,'UCL2'!$C:$F,MATCH("AWAY",'UCL2'!$C$1:$F$1,0),0),"")&amp;IFERROR(VLOOKUP(DN$2&amp;$A22,'UCL2'!$D:$E,MATCH("HOME",'UCL2'!$D$1:$E$1,0),0),"")&amp;IFERROR(VLOOKUP(DN$2&amp;$A22,'EU2'!$C:$F,MATCH("AWAY",'EU2'!$C$1:$F$1,0),0),"")&amp;IFERROR(VLOOKUP(DN$2&amp;$A22,'EU2'!$D:$E,MATCH("HOME",'EU2'!$D$1:$E$1,0),0),"")&amp;IFERROR(VLOOKUP(DN$2&amp;$A22,'EUC2'!$C:$F,MATCH("AWAY",'EUC2'!$C$1:$F$1,0),0),"")&amp;IFERROR(VLOOKUP(DN$2&amp;$A22,'EUC2'!$D:$E,MATCH("HOME",'EUC2'!$D$1:$E$1,0),0),"")</f>
        <v/>
      </c>
      <c r="DO22" s="25" t="str">
        <f>IFERROR(VLOOKUP(DO$2&amp;$B22,'FPL FIX2'!$N$1:$Q$400,MATCH("HOME",'FPL FIX2'!$N$1:$Q$1,0),0),"")&amp;IFERROR(VLOOKUP(DO$2&amp;$B22,'FPL FIX2'!$O$1:$P$400,MATCH("AWAY",'FPL FIX2'!$O$1:$P$1,0),0),"")&amp;IFERROR(VLOOKUP(DO$2&amp;$A22,'FA2'!$A:$D,MATCH("AWAY",'FA2'!$A$1:$D$1,0),0),"")&amp;IFERROR(VLOOKUP(DO$2&amp;$A22,'FA2'!$B:$C,MATCH("HOME",'FA2'!$B$1:$C$1,0),0),"")&amp;IFERROR(VLOOKUP(DO$2&amp;$A22,'EFL2'!$A:$D,MATCH("AWAY",'EFL2'!$A$1:$D$1,0),0),"")&amp;IFERROR(VLOOKUP(DO$2&amp;$A22,'EFL2'!$B:$C,MATCH("HOME",'EFL2'!$B$1:$C$1,0),0),"")&amp;IFERROR(VLOOKUP(DO$2&amp;$A22,'UCL2'!$C:$F,MATCH("AWAY",'UCL2'!$C$1:$F$1,0),0),"")&amp;IFERROR(VLOOKUP(DO$2&amp;$A22,'UCL2'!$D:$E,MATCH("HOME",'UCL2'!$D$1:$E$1,0),0),"")&amp;IFERROR(VLOOKUP(DO$2&amp;$A22,'EU2'!$C:$F,MATCH("AWAY",'EU2'!$C$1:$F$1,0),0),"")&amp;IFERROR(VLOOKUP(DO$2&amp;$A22,'EU2'!$D:$E,MATCH("HOME",'EU2'!$D$1:$E$1,0),0),"")&amp;IFERROR(VLOOKUP(DO$2&amp;$A22,'EUC2'!$C:$F,MATCH("AWAY",'EUC2'!$C$1:$F$1,0),0),"")&amp;IFERROR(VLOOKUP(DO$2&amp;$A22,'EUC2'!$D:$E,MATCH("HOME",'EUC2'!$D$1:$E$1,0),0),"")</f>
        <v/>
      </c>
      <c r="DP22" s="25" t="str">
        <f>IFERROR(VLOOKUP(DP$2&amp;$B22,'FPL FIX2'!$N$1:$Q$400,MATCH("HOME",'FPL FIX2'!$N$1:$Q$1,0),0),"")&amp;IFERROR(VLOOKUP(DP$2&amp;$B22,'FPL FIX2'!$O$1:$P$400,MATCH("AWAY",'FPL FIX2'!$O$1:$P$1,0),0),"")&amp;IFERROR(VLOOKUP(DP$2&amp;$A22,'FA2'!$A:$D,MATCH("AWAY",'FA2'!$A$1:$D$1,0),0),"")&amp;IFERROR(VLOOKUP(DP$2&amp;$A22,'FA2'!$B:$C,MATCH("HOME",'FA2'!$B$1:$C$1,0),0),"")&amp;IFERROR(VLOOKUP(DP$2&amp;$A22,'EFL2'!$A:$D,MATCH("AWAY",'EFL2'!$A$1:$D$1,0),0),"")&amp;IFERROR(VLOOKUP(DP$2&amp;$A22,'EFL2'!$B:$C,MATCH("HOME",'EFL2'!$B$1:$C$1,0),0),"")&amp;IFERROR(VLOOKUP(DP$2&amp;$A22,'UCL2'!$C:$F,MATCH("AWAY",'UCL2'!$C$1:$F$1,0),0),"")&amp;IFERROR(VLOOKUP(DP$2&amp;$A22,'UCL2'!$D:$E,MATCH("HOME",'UCL2'!$D$1:$E$1,0),0),"")&amp;IFERROR(VLOOKUP(DP$2&amp;$A22,'EU2'!$C:$F,MATCH("AWAY",'EU2'!$C$1:$F$1,0),0),"")&amp;IFERROR(VLOOKUP(DP$2&amp;$A22,'EU2'!$D:$E,MATCH("HOME",'EU2'!$D$1:$E$1,0),0),"")&amp;IFERROR(VLOOKUP(DP$2&amp;$A22,'EUC2'!$C:$F,MATCH("AWAY",'EUC2'!$C$1:$F$1,0),0),"")&amp;IFERROR(VLOOKUP(DP$2&amp;$A22,'EUC2'!$D:$E,MATCH("HOME",'EUC2'!$D$1:$E$1,0),0),"")</f>
        <v/>
      </c>
      <c r="DQ22" s="25" t="str">
        <f>IFERROR(VLOOKUP(DQ$2&amp;$B22,'FPL FIX2'!$N$1:$Q$400,MATCH("HOME",'FPL FIX2'!$N$1:$Q$1,0),0),"")&amp;IFERROR(VLOOKUP(DQ$2&amp;$B22,'FPL FIX2'!$O$1:$P$400,MATCH("AWAY",'FPL FIX2'!$O$1:$P$1,0),0),"")&amp;IFERROR(VLOOKUP(DQ$2&amp;$A22,'FA2'!$A:$D,MATCH("AWAY",'FA2'!$A$1:$D$1,0),0),"")&amp;IFERROR(VLOOKUP(DQ$2&amp;$A22,'FA2'!$B:$C,MATCH("HOME",'FA2'!$B$1:$C$1,0),0),"")&amp;IFERROR(VLOOKUP(DQ$2&amp;$A22,'EFL2'!$A:$D,MATCH("AWAY",'EFL2'!$A$1:$D$1,0),0),"")&amp;IFERROR(VLOOKUP(DQ$2&amp;$A22,'EFL2'!$B:$C,MATCH("HOME",'EFL2'!$B$1:$C$1,0),0),"")&amp;IFERROR(VLOOKUP(DQ$2&amp;$A22,'UCL2'!$C:$F,MATCH("AWAY",'UCL2'!$C$1:$F$1,0),0),"")&amp;IFERROR(VLOOKUP(DQ$2&amp;$A22,'UCL2'!$D:$E,MATCH("HOME",'UCL2'!$D$1:$E$1,0),0),"")&amp;IFERROR(VLOOKUP(DQ$2&amp;$A22,'EU2'!$C:$F,MATCH("AWAY",'EU2'!$C$1:$F$1,0),0),"")&amp;IFERROR(VLOOKUP(DQ$2&amp;$A22,'EU2'!$D:$E,MATCH("HOME",'EU2'!$D$1:$E$1,0),0),"")&amp;IFERROR(VLOOKUP(DQ$2&amp;$A22,'EUC2'!$C:$F,MATCH("AWAY",'EUC2'!$C$1:$F$1,0),0),"")&amp;IFERROR(VLOOKUP(DQ$2&amp;$A22,'EUC2'!$D:$E,MATCH("HOME",'EUC2'!$D$1:$E$1,0),0),"")</f>
        <v/>
      </c>
      <c r="DR22" s="25" t="str">
        <f>IFERROR(VLOOKUP(DR$2&amp;$B22,'FPL FIX2'!$N$1:$Q$400,MATCH("HOME",'FPL FIX2'!$N$1:$Q$1,0),0),"")&amp;IFERROR(VLOOKUP(DR$2&amp;$B22,'FPL FIX2'!$O$1:$P$400,MATCH("AWAY",'FPL FIX2'!$O$1:$P$1,0),0),"")&amp;IFERROR(VLOOKUP(DR$2&amp;$A22,'FA2'!$A:$D,MATCH("AWAY",'FA2'!$A$1:$D$1,0),0),"")&amp;IFERROR(VLOOKUP(DR$2&amp;$A22,'FA2'!$B:$C,MATCH("HOME",'FA2'!$B$1:$C$1,0),0),"")&amp;IFERROR(VLOOKUP(DR$2&amp;$A22,'EFL2'!$A:$D,MATCH("AWAY",'EFL2'!$A$1:$D$1,0),0),"")&amp;IFERROR(VLOOKUP(DR$2&amp;$A22,'EFL2'!$B:$C,MATCH("HOME",'EFL2'!$B$1:$C$1,0),0),"")&amp;IFERROR(VLOOKUP(DR$2&amp;$A22,'UCL2'!$C:$F,MATCH("AWAY",'UCL2'!$C$1:$F$1,0),0),"")&amp;IFERROR(VLOOKUP(DR$2&amp;$A22,'UCL2'!$D:$E,MATCH("HOME",'UCL2'!$D$1:$E$1,0),0),"")&amp;IFERROR(VLOOKUP(DR$2&amp;$A22,'EU2'!$C:$F,MATCH("AWAY",'EU2'!$C$1:$F$1,0),0),"")&amp;IFERROR(VLOOKUP(DR$2&amp;$A22,'EU2'!$D:$E,MATCH("HOME",'EU2'!$D$1:$E$1,0),0),"")&amp;IFERROR(VLOOKUP(DR$2&amp;$A22,'EUC2'!$C:$F,MATCH("AWAY",'EUC2'!$C$1:$F$1,0),0),"")&amp;IFERROR(VLOOKUP(DR$2&amp;$A22,'EUC2'!$D:$E,MATCH("HOME",'EUC2'!$D$1:$E$1,0),0),"")</f>
        <v/>
      </c>
      <c r="DS22" s="25" t="str">
        <f>IFERROR(VLOOKUP(DS$2&amp;$B22,'FPL FIX2'!$N$1:$Q$400,MATCH("HOME",'FPL FIX2'!$N$1:$Q$1,0),0),"")&amp;IFERROR(VLOOKUP(DS$2&amp;$B22,'FPL FIX2'!$O$1:$P$400,MATCH("AWAY",'FPL FIX2'!$O$1:$P$1,0),0),"")&amp;IFERROR(VLOOKUP(DS$2&amp;$A22,'FA2'!$A:$D,MATCH("AWAY",'FA2'!$A$1:$D$1,0),0),"")&amp;IFERROR(VLOOKUP(DS$2&amp;$A22,'FA2'!$B:$C,MATCH("HOME",'FA2'!$B$1:$C$1,0),0),"")&amp;IFERROR(VLOOKUP(DS$2&amp;$A22,'EFL2'!$A:$D,MATCH("AWAY",'EFL2'!$A$1:$D$1,0),0),"")&amp;IFERROR(VLOOKUP(DS$2&amp;$A22,'EFL2'!$B:$C,MATCH("HOME",'EFL2'!$B$1:$C$1,0),0),"")&amp;IFERROR(VLOOKUP(DS$2&amp;$A22,'UCL2'!$C:$F,MATCH("AWAY",'UCL2'!$C$1:$F$1,0),0),"")&amp;IFERROR(VLOOKUP(DS$2&amp;$A22,'UCL2'!$D:$E,MATCH("HOME",'UCL2'!$D$1:$E$1,0),0),"")&amp;IFERROR(VLOOKUP(DS$2&amp;$A22,'EU2'!$C:$F,MATCH("AWAY",'EU2'!$C$1:$F$1,0),0),"")&amp;IFERROR(VLOOKUP(DS$2&amp;$A22,'EU2'!$D:$E,MATCH("HOME",'EU2'!$D$1:$E$1,0),0),"")&amp;IFERROR(VLOOKUP(DS$2&amp;$A22,'EUC2'!$C:$F,MATCH("AWAY",'EUC2'!$C$1:$F$1,0),0),"")&amp;IFERROR(VLOOKUP(DS$2&amp;$A22,'EUC2'!$D:$E,MATCH("HOME",'EUC2'!$D$1:$E$1,0),0),"")</f>
        <v/>
      </c>
      <c r="DT22" s="25" t="str">
        <f>IFERROR(VLOOKUP(DT$2&amp;$B22,'FPL FIX2'!$N$1:$Q$400,MATCH("HOME",'FPL FIX2'!$N$1:$Q$1,0),0),"")&amp;IFERROR(VLOOKUP(DT$2&amp;$B22,'FPL FIX2'!$O$1:$P$400,MATCH("AWAY",'FPL FIX2'!$O$1:$P$1,0),0),"")&amp;IFERROR(VLOOKUP(DT$2&amp;$A22,'FA2'!$A:$D,MATCH("AWAY",'FA2'!$A$1:$D$1,0),0),"")&amp;IFERROR(VLOOKUP(DT$2&amp;$A22,'FA2'!$B:$C,MATCH("HOME",'FA2'!$B$1:$C$1,0),0),"")&amp;IFERROR(VLOOKUP(DT$2&amp;$A22,'EFL2'!$A:$D,MATCH("AWAY",'EFL2'!$A$1:$D$1,0),0),"")&amp;IFERROR(VLOOKUP(DT$2&amp;$A22,'EFL2'!$B:$C,MATCH("HOME",'EFL2'!$B$1:$C$1,0),0),"")&amp;IFERROR(VLOOKUP(DT$2&amp;$A22,'UCL2'!$C:$F,MATCH("AWAY",'UCL2'!$C$1:$F$1,0),0),"")&amp;IFERROR(VLOOKUP(DT$2&amp;$A22,'UCL2'!$D:$E,MATCH("HOME",'UCL2'!$D$1:$E$1,0),0),"")&amp;IFERROR(VLOOKUP(DT$2&amp;$A22,'EU2'!$C:$F,MATCH("AWAY",'EU2'!$C$1:$F$1,0),0),"")&amp;IFERROR(VLOOKUP(DT$2&amp;$A22,'EU2'!$D:$E,MATCH("HOME",'EU2'!$D$1:$E$1,0),0),"")&amp;IFERROR(VLOOKUP(DT$2&amp;$A22,'EUC2'!$C:$F,MATCH("AWAY",'EUC2'!$C$1:$F$1,0),0),"")&amp;IFERROR(VLOOKUP(DT$2&amp;$A22,'EUC2'!$D:$E,MATCH("HOME",'EUC2'!$D$1:$E$1,0),0),"")</f>
        <v/>
      </c>
      <c r="DU22" s="25" t="str">
        <f>IFERROR(VLOOKUP(DU$2&amp;$B22,'FPL FIX2'!$N$1:$Q$400,MATCH("HOME",'FPL FIX2'!$N$1:$Q$1,0),0),"")&amp;IFERROR(VLOOKUP(DU$2&amp;$B22,'FPL FIX2'!$O$1:$P$400,MATCH("AWAY",'FPL FIX2'!$O$1:$P$1,0),0),"")&amp;IFERROR(VLOOKUP(DU$2&amp;$A22,'FA2'!$A:$D,MATCH("AWAY",'FA2'!$A$1:$D$1,0),0),"")&amp;IFERROR(VLOOKUP(DU$2&amp;$A22,'FA2'!$B:$C,MATCH("HOME",'FA2'!$B$1:$C$1,0),0),"")&amp;IFERROR(VLOOKUP(DU$2&amp;$A22,'EFL2'!$A:$D,MATCH("AWAY",'EFL2'!$A$1:$D$1,0),0),"")&amp;IFERROR(VLOOKUP(DU$2&amp;$A22,'EFL2'!$B:$C,MATCH("HOME",'EFL2'!$B$1:$C$1,0),0),"")&amp;IFERROR(VLOOKUP(DU$2&amp;$A22,'UCL2'!$C:$F,MATCH("AWAY",'UCL2'!$C$1:$F$1,0),0),"")&amp;IFERROR(VLOOKUP(DU$2&amp;$A22,'UCL2'!$D:$E,MATCH("HOME",'UCL2'!$D$1:$E$1,0),0),"")&amp;IFERROR(VLOOKUP(DU$2&amp;$A22,'EU2'!$C:$F,MATCH("AWAY",'EU2'!$C$1:$F$1,0),0),"")&amp;IFERROR(VLOOKUP(DU$2&amp;$A22,'EU2'!$D:$E,MATCH("HOME",'EU2'!$D$1:$E$1,0),0),"")&amp;IFERROR(VLOOKUP(DU$2&amp;$A22,'EUC2'!$C:$F,MATCH("AWAY",'EUC2'!$C$1:$F$1,0),0),"")&amp;IFERROR(VLOOKUP(DU$2&amp;$A22,'EUC2'!$D:$E,MATCH("HOME",'EUC2'!$D$1:$E$1,0),0),"")</f>
        <v/>
      </c>
      <c r="DV22" s="25" t="str">
        <f>IFERROR(VLOOKUP(DV$2&amp;$B22,'FPL FIX2'!$N$1:$Q$400,MATCH("HOME",'FPL FIX2'!$N$1:$Q$1,0),0),"")&amp;IFERROR(VLOOKUP(DV$2&amp;$B22,'FPL FIX2'!$O$1:$P$400,MATCH("AWAY",'FPL FIX2'!$O$1:$P$1,0),0),"")&amp;IFERROR(VLOOKUP(DV$2&amp;$A22,'FA2'!$A:$D,MATCH("AWAY",'FA2'!$A$1:$D$1,0),0),"")&amp;IFERROR(VLOOKUP(DV$2&amp;$A22,'FA2'!$B:$C,MATCH("HOME",'FA2'!$B$1:$C$1,0),0),"")&amp;IFERROR(VLOOKUP(DV$2&amp;$A22,'EFL2'!$A:$D,MATCH("AWAY",'EFL2'!$A$1:$D$1,0),0),"")&amp;IFERROR(VLOOKUP(DV$2&amp;$A22,'EFL2'!$B:$C,MATCH("HOME",'EFL2'!$B$1:$C$1,0),0),"")&amp;IFERROR(VLOOKUP(DV$2&amp;$A22,'UCL2'!$C:$F,MATCH("AWAY",'UCL2'!$C$1:$F$1,0),0),"")&amp;IFERROR(VLOOKUP(DV$2&amp;$A22,'UCL2'!$D:$E,MATCH("HOME",'UCL2'!$D$1:$E$1,0),0),"")&amp;IFERROR(VLOOKUP(DV$2&amp;$A22,'EU2'!$C:$F,MATCH("AWAY",'EU2'!$C$1:$F$1,0),0),"")&amp;IFERROR(VLOOKUP(DV$2&amp;$A22,'EU2'!$D:$E,MATCH("HOME",'EU2'!$D$1:$E$1,0),0),"")&amp;IFERROR(VLOOKUP(DV$2&amp;$A22,'EUC2'!$C:$F,MATCH("AWAY",'EUC2'!$C$1:$F$1,0),0),"")&amp;IFERROR(VLOOKUP(DV$2&amp;$A22,'EUC2'!$D:$E,MATCH("HOME",'EUC2'!$D$1:$E$1,0),0),"")</f>
        <v/>
      </c>
      <c r="DW22" s="25" t="str">
        <f>IFERROR(VLOOKUP(DW$2&amp;$B22,'FPL FIX2'!$N$1:$Q$400,MATCH("HOME",'FPL FIX2'!$N$1:$Q$1,0),0),"")&amp;IFERROR(VLOOKUP(DW$2&amp;$B22,'FPL FIX2'!$O$1:$P$400,MATCH("AWAY",'FPL FIX2'!$O$1:$P$1,0),0),"")&amp;IFERROR(VLOOKUP(DW$2&amp;$A22,'FA2'!$A:$D,MATCH("AWAY",'FA2'!$A$1:$D$1,0),0),"")&amp;IFERROR(VLOOKUP(DW$2&amp;$A22,'FA2'!$B:$C,MATCH("HOME",'FA2'!$B$1:$C$1,0),0),"")&amp;IFERROR(VLOOKUP(DW$2&amp;$A22,'EFL2'!$A:$D,MATCH("AWAY",'EFL2'!$A$1:$D$1,0),0),"")&amp;IFERROR(VLOOKUP(DW$2&amp;$A22,'EFL2'!$B:$C,MATCH("HOME",'EFL2'!$B$1:$C$1,0),0),"")&amp;IFERROR(VLOOKUP(DW$2&amp;$A22,'UCL2'!$C:$F,MATCH("AWAY",'UCL2'!$C$1:$F$1,0),0),"")&amp;IFERROR(VLOOKUP(DW$2&amp;$A22,'UCL2'!$D:$E,MATCH("HOME",'UCL2'!$D$1:$E$1,0),0),"")&amp;IFERROR(VLOOKUP(DW$2&amp;$A22,'EU2'!$C:$F,MATCH("AWAY",'EU2'!$C$1:$F$1,0),0),"")&amp;IFERROR(VLOOKUP(DW$2&amp;$A22,'EU2'!$D:$E,MATCH("HOME",'EU2'!$D$1:$E$1,0),0),"")&amp;IFERROR(VLOOKUP(DW$2&amp;$A22,'EUC2'!$C:$F,MATCH("AWAY",'EUC2'!$C$1:$F$1,0),0),"")&amp;IFERROR(VLOOKUP(DW$2&amp;$A22,'EUC2'!$D:$E,MATCH("HOME",'EUC2'!$D$1:$E$1,0),0),"")</f>
        <v/>
      </c>
      <c r="DX22" s="25" t="str">
        <f>IFERROR(VLOOKUP(DX$2&amp;$B22,'FPL FIX2'!$N$1:$Q$400,MATCH("HOME",'FPL FIX2'!$N$1:$Q$1,0),0),"")&amp;IFERROR(VLOOKUP(DX$2&amp;$B22,'FPL FIX2'!$O$1:$P$400,MATCH("AWAY",'FPL FIX2'!$O$1:$P$1,0),0),"")&amp;IFERROR(VLOOKUP(DX$2&amp;$A22,'FA2'!$A:$D,MATCH("AWAY",'FA2'!$A$1:$D$1,0),0),"")&amp;IFERROR(VLOOKUP(DX$2&amp;$A22,'FA2'!$B:$C,MATCH("HOME",'FA2'!$B$1:$C$1,0),0),"")&amp;IFERROR(VLOOKUP(DX$2&amp;$A22,'EFL2'!$A:$D,MATCH("AWAY",'EFL2'!$A$1:$D$1,0),0),"")&amp;IFERROR(VLOOKUP(DX$2&amp;$A22,'EFL2'!$B:$C,MATCH("HOME",'EFL2'!$B$1:$C$1,0),0),"")&amp;IFERROR(VLOOKUP(DX$2&amp;$A22,'UCL2'!$C:$F,MATCH("AWAY",'UCL2'!$C$1:$F$1,0),0),"")&amp;IFERROR(VLOOKUP(DX$2&amp;$A22,'UCL2'!$D:$E,MATCH("HOME",'UCL2'!$D$1:$E$1,0),0),"")&amp;IFERROR(VLOOKUP(DX$2&amp;$A22,'EU2'!$C:$F,MATCH("AWAY",'EU2'!$C$1:$F$1,0),0),"")&amp;IFERROR(VLOOKUP(DX$2&amp;$A22,'EU2'!$D:$E,MATCH("HOME",'EU2'!$D$1:$E$1,0),0),"")&amp;IFERROR(VLOOKUP(DX$2&amp;$A22,'EUC2'!$C:$F,MATCH("AWAY",'EUC2'!$C$1:$F$1,0),0),"")&amp;IFERROR(VLOOKUP(DX$2&amp;$A22,'EUC2'!$D:$E,MATCH("HOME",'EUC2'!$D$1:$E$1,0),0),"")</f>
        <v/>
      </c>
      <c r="DY22" s="25" t="str">
        <f>IFERROR(VLOOKUP(DY$2&amp;$B22,'FPL FIX2'!$N$1:$Q$400,MATCH("HOME",'FPL FIX2'!$N$1:$Q$1,0),0),"")&amp;IFERROR(VLOOKUP(DY$2&amp;$B22,'FPL FIX2'!$O$1:$P$400,MATCH("AWAY",'FPL FIX2'!$O$1:$P$1,0),0),"")&amp;IFERROR(VLOOKUP(DY$2&amp;$A22,'FA2'!$A:$D,MATCH("AWAY",'FA2'!$A$1:$D$1,0),0),"")&amp;IFERROR(VLOOKUP(DY$2&amp;$A22,'FA2'!$B:$C,MATCH("HOME",'FA2'!$B$1:$C$1,0),0),"")&amp;IFERROR(VLOOKUP(DY$2&amp;$A22,'EFL2'!$A:$D,MATCH("AWAY",'EFL2'!$A$1:$D$1,0),0),"")&amp;IFERROR(VLOOKUP(DY$2&amp;$A22,'EFL2'!$B:$C,MATCH("HOME",'EFL2'!$B$1:$C$1,0),0),"")&amp;IFERROR(VLOOKUP(DY$2&amp;$A22,'UCL2'!$C:$F,MATCH("AWAY",'UCL2'!$C$1:$F$1,0),0),"")&amp;IFERROR(VLOOKUP(DY$2&amp;$A22,'UCL2'!$D:$E,MATCH("HOME",'UCL2'!$D$1:$E$1,0),0),"")&amp;IFERROR(VLOOKUP(DY$2&amp;$A22,'EU2'!$C:$F,MATCH("AWAY",'EU2'!$C$1:$F$1,0),0),"")&amp;IFERROR(VLOOKUP(DY$2&amp;$A22,'EU2'!$D:$E,MATCH("HOME",'EU2'!$D$1:$E$1,0),0),"")&amp;IFERROR(VLOOKUP(DY$2&amp;$A22,'EUC2'!$C:$F,MATCH("AWAY",'EUC2'!$C$1:$F$1,0),0),"")&amp;IFERROR(VLOOKUP(DY$2&amp;$A22,'EUC2'!$D:$E,MATCH("HOME",'EUC2'!$D$1:$E$1,0),0),"")</f>
        <v/>
      </c>
      <c r="DZ22" s="25" t="str">
        <f>IFERROR(VLOOKUP(DZ$2&amp;$B22,'FPL FIX2'!$N$1:$Q$400,MATCH("HOME",'FPL FIX2'!$N$1:$Q$1,0),0),"")&amp;IFERROR(VLOOKUP(DZ$2&amp;$B22,'FPL FIX2'!$O$1:$P$400,MATCH("AWAY",'FPL FIX2'!$O$1:$P$1,0),0),"")&amp;IFERROR(VLOOKUP(DZ$2&amp;$A22,'FA2'!$A:$D,MATCH("AWAY",'FA2'!$A$1:$D$1,0),0),"")&amp;IFERROR(VLOOKUP(DZ$2&amp;$A22,'FA2'!$B:$C,MATCH("HOME",'FA2'!$B$1:$C$1,0),0),"")&amp;IFERROR(VLOOKUP(DZ$2&amp;$A22,'EFL2'!$A:$D,MATCH("AWAY",'EFL2'!$A$1:$D$1,0),0),"")&amp;IFERROR(VLOOKUP(DZ$2&amp;$A22,'EFL2'!$B:$C,MATCH("HOME",'EFL2'!$B$1:$C$1,0),0),"")&amp;IFERROR(VLOOKUP(DZ$2&amp;$A22,'UCL2'!$C:$F,MATCH("AWAY",'UCL2'!$C$1:$F$1,0),0),"")&amp;IFERROR(VLOOKUP(DZ$2&amp;$A22,'UCL2'!$D:$E,MATCH("HOME",'UCL2'!$D$1:$E$1,0),0),"")&amp;IFERROR(VLOOKUP(DZ$2&amp;$A22,'EU2'!$C:$F,MATCH("AWAY",'EU2'!$C$1:$F$1,0),0),"")&amp;IFERROR(VLOOKUP(DZ$2&amp;$A22,'EU2'!$D:$E,MATCH("HOME",'EU2'!$D$1:$E$1,0),0),"")&amp;IFERROR(VLOOKUP(DZ$2&amp;$A22,'EUC2'!$C:$F,MATCH("AWAY",'EUC2'!$C$1:$F$1,0),0),"")&amp;IFERROR(VLOOKUP(DZ$2&amp;$A22,'EUC2'!$D:$E,MATCH("HOME",'EUC2'!$D$1:$E$1,0),0),"")</f>
        <v/>
      </c>
      <c r="EA22" s="25" t="str">
        <f>IFERROR(VLOOKUP(EA$2&amp;$B22,'FPL FIX2'!$N$1:$Q$400,MATCH("HOME",'FPL FIX2'!$N$1:$Q$1,0),0),"")&amp;IFERROR(VLOOKUP(EA$2&amp;$B22,'FPL FIX2'!$O$1:$P$400,MATCH("AWAY",'FPL FIX2'!$O$1:$P$1,0),0),"")&amp;IFERROR(VLOOKUP(EA$2&amp;$A22,'FA2'!$A:$D,MATCH("AWAY",'FA2'!$A$1:$D$1,0),0),"")&amp;IFERROR(VLOOKUP(EA$2&amp;$A22,'FA2'!$B:$C,MATCH("HOME",'FA2'!$B$1:$C$1,0),0),"")&amp;IFERROR(VLOOKUP(EA$2&amp;$A22,'EFL2'!$A:$D,MATCH("AWAY",'EFL2'!$A$1:$D$1,0),0),"")&amp;IFERROR(VLOOKUP(EA$2&amp;$A22,'EFL2'!$B:$C,MATCH("HOME",'EFL2'!$B$1:$C$1,0),0),"")&amp;IFERROR(VLOOKUP(EA$2&amp;$A22,'UCL2'!$C:$F,MATCH("AWAY",'UCL2'!$C$1:$F$1,0),0),"")&amp;IFERROR(VLOOKUP(EA$2&amp;$A22,'UCL2'!$D:$E,MATCH("HOME",'UCL2'!$D$1:$E$1,0),0),"")&amp;IFERROR(VLOOKUP(EA$2&amp;$A22,'EU2'!$C:$F,MATCH("AWAY",'EU2'!$C$1:$F$1,0),0),"")&amp;IFERROR(VLOOKUP(EA$2&amp;$A22,'EU2'!$D:$E,MATCH("HOME",'EU2'!$D$1:$E$1,0),0),"")&amp;IFERROR(VLOOKUP(EA$2&amp;$A22,'EUC2'!$C:$F,MATCH("AWAY",'EUC2'!$C$1:$F$1,0),0),"")&amp;IFERROR(VLOOKUP(EA$2&amp;$A22,'EUC2'!$D:$E,MATCH("HOME",'EUC2'!$D$1:$E$1,0),0),"")</f>
        <v/>
      </c>
      <c r="EB22" s="25" t="str">
        <f>IFERROR(VLOOKUP(EB$2&amp;$B22,'FPL FIX2'!$N$1:$Q$400,MATCH("HOME",'FPL FIX2'!$N$1:$Q$1,0),0),"")&amp;IFERROR(VLOOKUP(EB$2&amp;$B22,'FPL FIX2'!$O$1:$P$400,MATCH("AWAY",'FPL FIX2'!$O$1:$P$1,0),0),"")&amp;IFERROR(VLOOKUP(EB$2&amp;$A22,'FA2'!$A:$D,MATCH("AWAY",'FA2'!$A$1:$D$1,0),0),"")&amp;IFERROR(VLOOKUP(EB$2&amp;$A22,'FA2'!$B:$C,MATCH("HOME",'FA2'!$B$1:$C$1,0),0),"")&amp;IFERROR(VLOOKUP(EB$2&amp;$A22,'EFL2'!$A:$D,MATCH("AWAY",'EFL2'!$A$1:$D$1,0),0),"")&amp;IFERROR(VLOOKUP(EB$2&amp;$A22,'EFL2'!$B:$C,MATCH("HOME",'EFL2'!$B$1:$C$1,0),0),"")&amp;IFERROR(VLOOKUP(EB$2&amp;$A22,'UCL2'!$C:$F,MATCH("AWAY",'UCL2'!$C$1:$F$1,0),0),"")&amp;IFERROR(VLOOKUP(EB$2&amp;$A22,'UCL2'!$D:$E,MATCH("HOME",'UCL2'!$D$1:$E$1,0),0),"")&amp;IFERROR(VLOOKUP(EB$2&amp;$A22,'EU2'!$C:$F,MATCH("AWAY",'EU2'!$C$1:$F$1,0),0),"")&amp;IFERROR(VLOOKUP(EB$2&amp;$A22,'EU2'!$D:$E,MATCH("HOME",'EU2'!$D$1:$E$1,0),0),"")&amp;IFERROR(VLOOKUP(EB$2&amp;$A22,'EUC2'!$C:$F,MATCH("AWAY",'EUC2'!$C$1:$F$1,0),0),"")&amp;IFERROR(VLOOKUP(EB$2&amp;$A22,'EUC2'!$D:$E,MATCH("HOME",'EUC2'!$D$1:$E$1,0),0),"")</f>
        <v/>
      </c>
      <c r="EC22" s="25" t="str">
        <f>IFERROR(VLOOKUP(EC$2&amp;$B22,'FPL FIX2'!$N$1:$Q$400,MATCH("HOME",'FPL FIX2'!$N$1:$Q$1,0),0),"")&amp;IFERROR(VLOOKUP(EC$2&amp;$B22,'FPL FIX2'!$O$1:$P$400,MATCH("AWAY",'FPL FIX2'!$O$1:$P$1,0),0),"")&amp;IFERROR(VLOOKUP(EC$2&amp;$A22,'FA2'!$A:$D,MATCH("AWAY",'FA2'!$A$1:$D$1,0),0),"")&amp;IFERROR(VLOOKUP(EC$2&amp;$A22,'FA2'!$B:$C,MATCH("HOME",'FA2'!$B$1:$C$1,0),0),"")&amp;IFERROR(VLOOKUP(EC$2&amp;$A22,'EFL2'!$A:$D,MATCH("AWAY",'EFL2'!$A$1:$D$1,0),0),"")&amp;IFERROR(VLOOKUP(EC$2&amp;$A22,'EFL2'!$B:$C,MATCH("HOME",'EFL2'!$B$1:$C$1,0),0),"")&amp;IFERROR(VLOOKUP(EC$2&amp;$A22,'UCL2'!$C:$F,MATCH("AWAY",'UCL2'!$C$1:$F$1,0),0),"")&amp;IFERROR(VLOOKUP(EC$2&amp;$A22,'UCL2'!$D:$E,MATCH("HOME",'UCL2'!$D$1:$E$1,0),0),"")&amp;IFERROR(VLOOKUP(EC$2&amp;$A22,'EU2'!$C:$F,MATCH("AWAY",'EU2'!$C$1:$F$1,0),0),"")&amp;IFERROR(VLOOKUP(EC$2&amp;$A22,'EU2'!$D:$E,MATCH("HOME",'EU2'!$D$1:$E$1,0),0),"")&amp;IFERROR(VLOOKUP(EC$2&amp;$A22,'EUC2'!$C:$F,MATCH("AWAY",'EUC2'!$C$1:$F$1,0),0),"")&amp;IFERROR(VLOOKUP(EC$2&amp;$A22,'EUC2'!$D:$E,MATCH("HOME",'EUC2'!$D$1:$E$1,0),0),"")</f>
        <v/>
      </c>
      <c r="ED22" s="25" t="str">
        <f>IFERROR(VLOOKUP(ED$2&amp;$B22,'FPL FIX2'!$N$1:$Q$400,MATCH("HOME",'FPL FIX2'!$N$1:$Q$1,0),0),"")&amp;IFERROR(VLOOKUP(ED$2&amp;$B22,'FPL FIX2'!$O$1:$P$400,MATCH("AWAY",'FPL FIX2'!$O$1:$P$1,0),0),"")&amp;IFERROR(VLOOKUP(ED$2&amp;$A22,'FA2'!$A:$D,MATCH("AWAY",'FA2'!$A$1:$D$1,0),0),"")&amp;IFERROR(VLOOKUP(ED$2&amp;$A22,'FA2'!$B:$C,MATCH("HOME",'FA2'!$B$1:$C$1,0),0),"")&amp;IFERROR(VLOOKUP(ED$2&amp;$A22,'EFL2'!$A:$D,MATCH("AWAY",'EFL2'!$A$1:$D$1,0),0),"")&amp;IFERROR(VLOOKUP(ED$2&amp;$A22,'EFL2'!$B:$C,MATCH("HOME",'EFL2'!$B$1:$C$1,0),0),"")&amp;IFERROR(VLOOKUP(ED$2&amp;$A22,'UCL2'!$C:$F,MATCH("AWAY",'UCL2'!$C$1:$F$1,0),0),"")&amp;IFERROR(VLOOKUP(ED$2&amp;$A22,'UCL2'!$D:$E,MATCH("HOME",'UCL2'!$D$1:$E$1,0),0),"")&amp;IFERROR(VLOOKUP(ED$2&amp;$A22,'EU2'!$C:$F,MATCH("AWAY",'EU2'!$C$1:$F$1,0),0),"")&amp;IFERROR(VLOOKUP(ED$2&amp;$A22,'EU2'!$D:$E,MATCH("HOME",'EU2'!$D$1:$E$1,0),0),"")&amp;IFERROR(VLOOKUP(ED$2&amp;$A22,'EUC2'!$C:$F,MATCH("AWAY",'EUC2'!$C$1:$F$1,0),0),"")&amp;IFERROR(VLOOKUP(ED$2&amp;$A22,'EUC2'!$D:$E,MATCH("HOME",'EUC2'!$D$1:$E$1,0),0),"")</f>
        <v/>
      </c>
      <c r="EE22" s="25" t="str">
        <f>IFERROR(VLOOKUP(EE$2&amp;$B22,'FPL FIX2'!$N$1:$Q$400,MATCH("HOME",'FPL FIX2'!$N$1:$Q$1,0),0),"")&amp;IFERROR(VLOOKUP(EE$2&amp;$B22,'FPL FIX2'!$O$1:$P$400,MATCH("AWAY",'FPL FIX2'!$O$1:$P$1,0),0),"")&amp;IFERROR(VLOOKUP(EE$2&amp;$A22,'FA2'!$A:$D,MATCH("AWAY",'FA2'!$A$1:$D$1,0),0),"")&amp;IFERROR(VLOOKUP(EE$2&amp;$A22,'FA2'!$B:$C,MATCH("HOME",'FA2'!$B$1:$C$1,0),0),"")&amp;IFERROR(VLOOKUP(EE$2&amp;$A22,'EFL2'!$A:$D,MATCH("AWAY",'EFL2'!$A$1:$D$1,0),0),"")&amp;IFERROR(VLOOKUP(EE$2&amp;$A22,'EFL2'!$B:$C,MATCH("HOME",'EFL2'!$B$1:$C$1,0),0),"")&amp;IFERROR(VLOOKUP(EE$2&amp;$A22,'UCL2'!$C:$F,MATCH("AWAY",'UCL2'!$C$1:$F$1,0),0),"")&amp;IFERROR(VLOOKUP(EE$2&amp;$A22,'UCL2'!$D:$E,MATCH("HOME",'UCL2'!$D$1:$E$1,0),0),"")&amp;IFERROR(VLOOKUP(EE$2&amp;$A22,'EU2'!$C:$F,MATCH("AWAY",'EU2'!$C$1:$F$1,0),0),"")&amp;IFERROR(VLOOKUP(EE$2&amp;$A22,'EU2'!$D:$E,MATCH("HOME",'EU2'!$D$1:$E$1,0),0),"")&amp;IFERROR(VLOOKUP(EE$2&amp;$A22,'EUC2'!$C:$F,MATCH("AWAY",'EUC2'!$C$1:$F$1,0),0),"")&amp;IFERROR(VLOOKUP(EE$2&amp;$A22,'EUC2'!$D:$E,MATCH("HOME",'EUC2'!$D$1:$E$1,0),0),"")</f>
        <v/>
      </c>
      <c r="EF22" s="25" t="str">
        <f>IFERROR(VLOOKUP(EF$2&amp;$B22,'FPL FIX2'!$N$1:$Q$400,MATCH("HOME",'FPL FIX2'!$N$1:$Q$1,0),0),"")&amp;IFERROR(VLOOKUP(EF$2&amp;$B22,'FPL FIX2'!$O$1:$P$400,MATCH("AWAY",'FPL FIX2'!$O$1:$P$1,0),0),"")&amp;IFERROR(VLOOKUP(EF$2&amp;$A22,'FA2'!$A:$D,MATCH("AWAY",'FA2'!$A$1:$D$1,0),0),"")&amp;IFERROR(VLOOKUP(EF$2&amp;$A22,'FA2'!$B:$C,MATCH("HOME",'FA2'!$B$1:$C$1,0),0),"")&amp;IFERROR(VLOOKUP(EF$2&amp;$A22,'EFL2'!$A:$D,MATCH("AWAY",'EFL2'!$A$1:$D$1,0),0),"")&amp;IFERROR(VLOOKUP(EF$2&amp;$A22,'EFL2'!$B:$C,MATCH("HOME",'EFL2'!$B$1:$C$1,0),0),"")&amp;IFERROR(VLOOKUP(EF$2&amp;$A22,'UCL2'!$C:$F,MATCH("AWAY",'UCL2'!$C$1:$F$1,0),0),"")&amp;IFERROR(VLOOKUP(EF$2&amp;$A22,'UCL2'!$D:$E,MATCH("HOME",'UCL2'!$D$1:$E$1,0),0),"")&amp;IFERROR(VLOOKUP(EF$2&amp;$A22,'EU2'!$C:$F,MATCH("AWAY",'EU2'!$C$1:$F$1,0),0),"")&amp;IFERROR(VLOOKUP(EF$2&amp;$A22,'EU2'!$D:$E,MATCH("HOME",'EU2'!$D$1:$E$1,0),0),"")&amp;IFERROR(VLOOKUP(EF$2&amp;$A22,'EUC2'!$C:$F,MATCH("AWAY",'EUC2'!$C$1:$F$1,0),0),"")&amp;IFERROR(VLOOKUP(EF$2&amp;$A22,'EUC2'!$D:$E,MATCH("HOME",'EUC2'!$D$1:$E$1,0),0),"")</f>
        <v/>
      </c>
      <c r="EG22" s="25" t="str">
        <f>IFERROR(VLOOKUP(EG$2&amp;$B22,'FPL FIX2'!$N$1:$Q$400,MATCH("HOME",'FPL FIX2'!$N$1:$Q$1,0),0),"")&amp;IFERROR(VLOOKUP(EG$2&amp;$B22,'FPL FIX2'!$O$1:$P$400,MATCH("AWAY",'FPL FIX2'!$O$1:$P$1,0),0),"")&amp;IFERROR(VLOOKUP(EG$2&amp;$A22,'FA2'!$A:$D,MATCH("AWAY",'FA2'!$A$1:$D$1,0),0),"")&amp;IFERROR(VLOOKUP(EG$2&amp;$A22,'FA2'!$B:$C,MATCH("HOME",'FA2'!$B$1:$C$1,0),0),"")&amp;IFERROR(VLOOKUP(EG$2&amp;$A22,'EFL2'!$A:$D,MATCH("AWAY",'EFL2'!$A$1:$D$1,0),0),"")&amp;IFERROR(VLOOKUP(EG$2&amp;$A22,'EFL2'!$B:$C,MATCH("HOME",'EFL2'!$B$1:$C$1,0),0),"")&amp;IFERROR(VLOOKUP(EG$2&amp;$A22,'UCL2'!$C:$F,MATCH("AWAY",'UCL2'!$C$1:$F$1,0),0),"")&amp;IFERROR(VLOOKUP(EG$2&amp;$A22,'UCL2'!$D:$E,MATCH("HOME",'UCL2'!$D$1:$E$1,0),0),"")&amp;IFERROR(VLOOKUP(EG$2&amp;$A22,'EU2'!$C:$F,MATCH("AWAY",'EU2'!$C$1:$F$1,0),0),"")&amp;IFERROR(VLOOKUP(EG$2&amp;$A22,'EU2'!$D:$E,MATCH("HOME",'EU2'!$D$1:$E$1,0),0),"")&amp;IFERROR(VLOOKUP(EG$2&amp;$A22,'EUC2'!$C:$F,MATCH("AWAY",'EUC2'!$C$1:$F$1,0),0),"")&amp;IFERROR(VLOOKUP(EG$2&amp;$A22,'EUC2'!$D:$E,MATCH("HOME",'EUC2'!$D$1:$E$1,0),0),"")</f>
        <v/>
      </c>
      <c r="EH22" s="25" t="str">
        <f>IFERROR(VLOOKUP(EH$2&amp;$B22,'FPL FIX2'!$N$1:$Q$400,MATCH("HOME",'FPL FIX2'!$N$1:$Q$1,0),0),"")&amp;IFERROR(VLOOKUP(EH$2&amp;$B22,'FPL FIX2'!$O$1:$P$400,MATCH("AWAY",'FPL FIX2'!$O$1:$P$1,0),0),"")&amp;IFERROR(VLOOKUP(EH$2&amp;$A22,'FA2'!$A:$D,MATCH("AWAY",'FA2'!$A$1:$D$1,0),0),"")&amp;IFERROR(VLOOKUP(EH$2&amp;$A22,'FA2'!$B:$C,MATCH("HOME",'FA2'!$B$1:$C$1,0),0),"")&amp;IFERROR(VLOOKUP(EH$2&amp;$A22,'EFL2'!$A:$D,MATCH("AWAY",'EFL2'!$A$1:$D$1,0),0),"")&amp;IFERROR(VLOOKUP(EH$2&amp;$A22,'EFL2'!$B:$C,MATCH("HOME",'EFL2'!$B$1:$C$1,0),0),"")&amp;IFERROR(VLOOKUP(EH$2&amp;$A22,'UCL2'!$C:$F,MATCH("AWAY",'UCL2'!$C$1:$F$1,0),0),"")&amp;IFERROR(VLOOKUP(EH$2&amp;$A22,'UCL2'!$D:$E,MATCH("HOME",'UCL2'!$D$1:$E$1,0),0),"")&amp;IFERROR(VLOOKUP(EH$2&amp;$A22,'EU2'!$C:$F,MATCH("AWAY",'EU2'!$C$1:$F$1,0),0),"")&amp;IFERROR(VLOOKUP(EH$2&amp;$A22,'EU2'!$D:$E,MATCH("HOME",'EU2'!$D$1:$E$1,0),0),"")&amp;IFERROR(VLOOKUP(EH$2&amp;$A22,'EUC2'!$C:$F,MATCH("AWAY",'EUC2'!$C$1:$F$1,0),0),"")&amp;IFERROR(VLOOKUP(EH$2&amp;$A22,'EUC2'!$D:$E,MATCH("HOME",'EUC2'!$D$1:$E$1,0),0),"")</f>
        <v/>
      </c>
      <c r="EI22" s="25" t="str">
        <f>IFERROR(VLOOKUP(EI$2&amp;$B22,'FPL FIX2'!$N$1:$Q$400,MATCH("HOME",'FPL FIX2'!$N$1:$Q$1,0),0),"")&amp;IFERROR(VLOOKUP(EI$2&amp;$B22,'FPL FIX2'!$O$1:$P$400,MATCH("AWAY",'FPL FIX2'!$O$1:$P$1,0),0),"")&amp;IFERROR(VLOOKUP(EI$2&amp;$A22,'FA2'!$A:$D,MATCH("AWAY",'FA2'!$A$1:$D$1,0),0),"")&amp;IFERROR(VLOOKUP(EI$2&amp;$A22,'FA2'!$B:$C,MATCH("HOME",'FA2'!$B$1:$C$1,0),0),"")&amp;IFERROR(VLOOKUP(EI$2&amp;$A22,'EFL2'!$A:$D,MATCH("AWAY",'EFL2'!$A$1:$D$1,0),0),"")&amp;IFERROR(VLOOKUP(EI$2&amp;$A22,'EFL2'!$B:$C,MATCH("HOME",'EFL2'!$B$1:$C$1,0),0),"")&amp;IFERROR(VLOOKUP(EI$2&amp;$A22,'UCL2'!$C:$F,MATCH("AWAY",'UCL2'!$C$1:$F$1,0),0),"")&amp;IFERROR(VLOOKUP(EI$2&amp;$A22,'UCL2'!$D:$E,MATCH("HOME",'UCL2'!$D$1:$E$1,0),0),"")&amp;IFERROR(VLOOKUP(EI$2&amp;$A22,'EU2'!$C:$F,MATCH("AWAY",'EU2'!$C$1:$F$1,0),0),"")&amp;IFERROR(VLOOKUP(EI$2&amp;$A22,'EU2'!$D:$E,MATCH("HOME",'EU2'!$D$1:$E$1,0),0),"")&amp;IFERROR(VLOOKUP(EI$2&amp;$A22,'EUC2'!$C:$F,MATCH("AWAY",'EUC2'!$C$1:$F$1,0),0),"")&amp;IFERROR(VLOOKUP(EI$2&amp;$A22,'EUC2'!$D:$E,MATCH("HOME",'EUC2'!$D$1:$E$1,0),0),"")</f>
        <v/>
      </c>
      <c r="EJ22" s="25" t="str">
        <f>IFERROR(VLOOKUP(EJ$2&amp;$B22,'FPL FIX2'!$N$1:$Q$400,MATCH("HOME",'FPL FIX2'!$N$1:$Q$1,0),0),"")&amp;IFERROR(VLOOKUP(EJ$2&amp;$B22,'FPL FIX2'!$O$1:$P$400,MATCH("AWAY",'FPL FIX2'!$O$1:$P$1,0),0),"")&amp;IFERROR(VLOOKUP(EJ$2&amp;$A22,'FA2'!$A:$D,MATCH("AWAY",'FA2'!$A$1:$D$1,0),0),"")&amp;IFERROR(VLOOKUP(EJ$2&amp;$A22,'FA2'!$B:$C,MATCH("HOME",'FA2'!$B$1:$C$1,0),0),"")&amp;IFERROR(VLOOKUP(EJ$2&amp;$A22,'EFL2'!$A:$D,MATCH("AWAY",'EFL2'!$A$1:$D$1,0),0),"")&amp;IFERROR(VLOOKUP(EJ$2&amp;$A22,'EFL2'!$B:$C,MATCH("HOME",'EFL2'!$B$1:$C$1,0),0),"")&amp;IFERROR(VLOOKUP(EJ$2&amp;$A22,'UCL2'!$C:$F,MATCH("AWAY",'UCL2'!$C$1:$F$1,0),0),"")&amp;IFERROR(VLOOKUP(EJ$2&amp;$A22,'UCL2'!$D:$E,MATCH("HOME",'UCL2'!$D$1:$E$1,0),0),"")&amp;IFERROR(VLOOKUP(EJ$2&amp;$A22,'EU2'!$C:$F,MATCH("AWAY",'EU2'!$C$1:$F$1,0),0),"")&amp;IFERROR(VLOOKUP(EJ$2&amp;$A22,'EU2'!$D:$E,MATCH("HOME",'EU2'!$D$1:$E$1,0),0),"")&amp;IFERROR(VLOOKUP(EJ$2&amp;$A22,'EUC2'!$C:$F,MATCH("AWAY",'EUC2'!$C$1:$F$1,0),0),"")&amp;IFERROR(VLOOKUP(EJ$2&amp;$A22,'EUC2'!$D:$E,MATCH("HOME",'EUC2'!$D$1:$E$1,0),0),"")</f>
        <v/>
      </c>
      <c r="EK22" s="25" t="str">
        <f>IFERROR(VLOOKUP(EK$2&amp;$B22,'FPL FIX2'!$N$1:$Q$400,MATCH("HOME",'FPL FIX2'!$N$1:$Q$1,0),0),"")&amp;IFERROR(VLOOKUP(EK$2&amp;$B22,'FPL FIX2'!$O$1:$P$400,MATCH("AWAY",'FPL FIX2'!$O$1:$P$1,0),0),"")&amp;IFERROR(VLOOKUP(EK$2&amp;$A22,'FA2'!$A:$D,MATCH("AWAY",'FA2'!$A$1:$D$1,0),0),"")&amp;IFERROR(VLOOKUP(EK$2&amp;$A22,'FA2'!$B:$C,MATCH("HOME",'FA2'!$B$1:$C$1,0),0),"")&amp;IFERROR(VLOOKUP(EK$2&amp;$A22,'EFL2'!$A:$D,MATCH("AWAY",'EFL2'!$A$1:$D$1,0),0),"")&amp;IFERROR(VLOOKUP(EK$2&amp;$A22,'EFL2'!$B:$C,MATCH("HOME",'EFL2'!$B$1:$C$1,0),0),"")&amp;IFERROR(VLOOKUP(EK$2&amp;$A22,'UCL2'!$C:$F,MATCH("AWAY",'UCL2'!$C$1:$F$1,0),0),"")&amp;IFERROR(VLOOKUP(EK$2&amp;$A22,'UCL2'!$D:$E,MATCH("HOME",'UCL2'!$D$1:$E$1,0),0),"")&amp;IFERROR(VLOOKUP(EK$2&amp;$A22,'EU2'!$C:$F,MATCH("AWAY",'EU2'!$C$1:$F$1,0),0),"")&amp;IFERROR(VLOOKUP(EK$2&amp;$A22,'EU2'!$D:$E,MATCH("HOME",'EU2'!$D$1:$E$1,0),0),"")&amp;IFERROR(VLOOKUP(EK$2&amp;$A22,'EUC2'!$C:$F,MATCH("AWAY",'EUC2'!$C$1:$F$1,0),0),"")&amp;IFERROR(VLOOKUP(EK$2&amp;$A22,'EUC2'!$D:$E,MATCH("HOME",'EUC2'!$D$1:$E$1,0),0),"")</f>
        <v/>
      </c>
      <c r="EL22" s="25" t="str">
        <f>IFERROR(VLOOKUP(EL$2&amp;$B22,'FPL FIX2'!$N$1:$Q$400,MATCH("HOME",'FPL FIX2'!$N$1:$Q$1,0),0),"")&amp;IFERROR(VLOOKUP(EL$2&amp;$B22,'FPL FIX2'!$O$1:$P$400,MATCH("AWAY",'FPL FIX2'!$O$1:$P$1,0),0),"")&amp;IFERROR(VLOOKUP(EL$2&amp;$A22,'FA2'!$A:$D,MATCH("AWAY",'FA2'!$A$1:$D$1,0),0),"")&amp;IFERROR(VLOOKUP(EL$2&amp;$A22,'FA2'!$B:$C,MATCH("HOME",'FA2'!$B$1:$C$1,0),0),"")&amp;IFERROR(VLOOKUP(EL$2&amp;$A22,'EFL2'!$A:$D,MATCH("AWAY",'EFL2'!$A$1:$D$1,0),0),"")&amp;IFERROR(VLOOKUP(EL$2&amp;$A22,'EFL2'!$B:$C,MATCH("HOME",'EFL2'!$B$1:$C$1,0),0),"")&amp;IFERROR(VLOOKUP(EL$2&amp;$A22,'UCL2'!$C:$F,MATCH("AWAY",'UCL2'!$C$1:$F$1,0),0),"")&amp;IFERROR(VLOOKUP(EL$2&amp;$A22,'UCL2'!$D:$E,MATCH("HOME",'UCL2'!$D$1:$E$1,0),0),"")&amp;IFERROR(VLOOKUP(EL$2&amp;$A22,'EU2'!$C:$F,MATCH("AWAY",'EU2'!$C$1:$F$1,0),0),"")&amp;IFERROR(VLOOKUP(EL$2&amp;$A22,'EU2'!$D:$E,MATCH("HOME",'EU2'!$D$1:$E$1,0),0),"")&amp;IFERROR(VLOOKUP(EL$2&amp;$A22,'EUC2'!$C:$F,MATCH("AWAY",'EUC2'!$C$1:$F$1,0),0),"")&amp;IFERROR(VLOOKUP(EL$2&amp;$A22,'EUC2'!$D:$E,MATCH("HOME",'EUC2'!$D$1:$E$1,0),0),"")</f>
        <v/>
      </c>
      <c r="EM22" s="25" t="str">
        <f>IFERROR(VLOOKUP(EM$2&amp;$B22,'FPL FIX2'!$N$1:$Q$400,MATCH("HOME",'FPL FIX2'!$N$1:$Q$1,0),0),"")&amp;IFERROR(VLOOKUP(EM$2&amp;$B22,'FPL FIX2'!$O$1:$P$400,MATCH("AWAY",'FPL FIX2'!$O$1:$P$1,0),0),"")&amp;IFERROR(VLOOKUP(EM$2&amp;$A22,'FA2'!$A:$D,MATCH("AWAY",'FA2'!$A$1:$D$1,0),0),"")&amp;IFERROR(VLOOKUP(EM$2&amp;$A22,'FA2'!$B:$C,MATCH("HOME",'FA2'!$B$1:$C$1,0),0),"")&amp;IFERROR(VLOOKUP(EM$2&amp;$A22,'EFL2'!$A:$D,MATCH("AWAY",'EFL2'!$A$1:$D$1,0),0),"")&amp;IFERROR(VLOOKUP(EM$2&amp;$A22,'EFL2'!$B:$C,MATCH("HOME",'EFL2'!$B$1:$C$1,0),0),"")&amp;IFERROR(VLOOKUP(EM$2&amp;$A22,'UCL2'!$C:$F,MATCH("AWAY",'UCL2'!$C$1:$F$1,0),0),"")&amp;IFERROR(VLOOKUP(EM$2&amp;$A22,'UCL2'!$D:$E,MATCH("HOME",'UCL2'!$D$1:$E$1,0),0),"")&amp;IFERROR(VLOOKUP(EM$2&amp;$A22,'EU2'!$C:$F,MATCH("AWAY",'EU2'!$C$1:$F$1,0),0),"")&amp;IFERROR(VLOOKUP(EM$2&amp;$A22,'EU2'!$D:$E,MATCH("HOME",'EU2'!$D$1:$E$1,0),0),"")&amp;IFERROR(VLOOKUP(EM$2&amp;$A22,'EUC2'!$C:$F,MATCH("AWAY",'EUC2'!$C$1:$F$1,0),0),"")&amp;IFERROR(VLOOKUP(EM$2&amp;$A22,'EUC2'!$D:$E,MATCH("HOME",'EUC2'!$D$1:$E$1,0),0),"")</f>
        <v/>
      </c>
      <c r="EN22" s="25" t="str">
        <f>IFERROR(VLOOKUP(EN$2&amp;$B22,'FPL FIX2'!$N$1:$Q$400,MATCH("HOME",'FPL FIX2'!$N$1:$Q$1,0),0),"")&amp;IFERROR(VLOOKUP(EN$2&amp;$B22,'FPL FIX2'!$O$1:$P$400,MATCH("AWAY",'FPL FIX2'!$O$1:$P$1,0),0),"")&amp;IFERROR(VLOOKUP(EN$2&amp;$A22,'FA2'!$A:$D,MATCH("AWAY",'FA2'!$A$1:$D$1,0),0),"")&amp;IFERROR(VLOOKUP(EN$2&amp;$A22,'FA2'!$B:$C,MATCH("HOME",'FA2'!$B$1:$C$1,0),0),"")&amp;IFERROR(VLOOKUP(EN$2&amp;$A22,'EFL2'!$A:$D,MATCH("AWAY",'EFL2'!$A$1:$D$1,0),0),"")&amp;IFERROR(VLOOKUP(EN$2&amp;$A22,'EFL2'!$B:$C,MATCH("HOME",'EFL2'!$B$1:$C$1,0),0),"")&amp;IFERROR(VLOOKUP(EN$2&amp;$A22,'UCL2'!$C:$F,MATCH("AWAY",'UCL2'!$C$1:$F$1,0),0),"")&amp;IFERROR(VLOOKUP(EN$2&amp;$A22,'UCL2'!$D:$E,MATCH("HOME",'UCL2'!$D$1:$E$1,0),0),"")&amp;IFERROR(VLOOKUP(EN$2&amp;$A22,'EU2'!$C:$F,MATCH("AWAY",'EU2'!$C$1:$F$1,0),0),"")&amp;IFERROR(VLOOKUP(EN$2&amp;$A22,'EU2'!$D:$E,MATCH("HOME",'EU2'!$D$1:$E$1,0),0),"")&amp;IFERROR(VLOOKUP(EN$2&amp;$A22,'EUC2'!$C:$F,MATCH("AWAY",'EUC2'!$C$1:$F$1,0),0),"")&amp;IFERROR(VLOOKUP(EN$2&amp;$A22,'EUC2'!$D:$E,MATCH("HOME",'EUC2'!$D$1:$E$1,0),0),"")</f>
        <v/>
      </c>
      <c r="EO22" s="25" t="str">
        <f>IFERROR(VLOOKUP(EO$2&amp;$B22,'FPL FIX2'!$N$1:$Q$400,MATCH("HOME",'FPL FIX2'!$N$1:$Q$1,0),0),"")&amp;IFERROR(VLOOKUP(EO$2&amp;$B22,'FPL FIX2'!$O$1:$P$400,MATCH("AWAY",'FPL FIX2'!$O$1:$P$1,0),0),"")&amp;IFERROR(VLOOKUP(EO$2&amp;$A22,'FA2'!$A:$D,MATCH("AWAY",'FA2'!$A$1:$D$1,0),0),"")&amp;IFERROR(VLOOKUP(EO$2&amp;$A22,'FA2'!$B:$C,MATCH("HOME",'FA2'!$B$1:$C$1,0),0),"")&amp;IFERROR(VLOOKUP(EO$2&amp;$A22,'EFL2'!$A:$D,MATCH("AWAY",'EFL2'!$A$1:$D$1,0),0),"")&amp;IFERROR(VLOOKUP(EO$2&amp;$A22,'EFL2'!$B:$C,MATCH("HOME",'EFL2'!$B$1:$C$1,0),0),"")&amp;IFERROR(VLOOKUP(EO$2&amp;$A22,'UCL2'!$C:$F,MATCH("AWAY",'UCL2'!$C$1:$F$1,0),0),"")&amp;IFERROR(VLOOKUP(EO$2&amp;$A22,'UCL2'!$D:$E,MATCH("HOME",'UCL2'!$D$1:$E$1,0),0),"")&amp;IFERROR(VLOOKUP(EO$2&amp;$A22,'EU2'!$C:$F,MATCH("AWAY",'EU2'!$C$1:$F$1,0),0),"")&amp;IFERROR(VLOOKUP(EO$2&amp;$A22,'EU2'!$D:$E,MATCH("HOME",'EU2'!$D$1:$E$1,0),0),"")&amp;IFERROR(VLOOKUP(EO$2&amp;$A22,'EUC2'!$C:$F,MATCH("AWAY",'EUC2'!$C$1:$F$1,0),0),"")&amp;IFERROR(VLOOKUP(EO$2&amp;$A22,'EUC2'!$D:$E,MATCH("HOME",'EUC2'!$D$1:$E$1,0),0),"")</f>
        <v/>
      </c>
      <c r="EP22" s="25" t="str">
        <f>IFERROR(VLOOKUP(EP$2&amp;$B22,'FPL FIX2'!$N$1:$Q$400,MATCH("HOME",'FPL FIX2'!$N$1:$Q$1,0),0),"")&amp;IFERROR(VLOOKUP(EP$2&amp;$B22,'FPL FIX2'!$O$1:$P$400,MATCH("AWAY",'FPL FIX2'!$O$1:$P$1,0),0),"")&amp;IFERROR(VLOOKUP(EP$2&amp;$A22,'FA2'!$A:$D,MATCH("AWAY",'FA2'!$A$1:$D$1,0),0),"")&amp;IFERROR(VLOOKUP(EP$2&amp;$A22,'FA2'!$B:$C,MATCH("HOME",'FA2'!$B$1:$C$1,0),0),"")&amp;IFERROR(VLOOKUP(EP$2&amp;$A22,'EFL2'!$A:$D,MATCH("AWAY",'EFL2'!$A$1:$D$1,0),0),"")&amp;IFERROR(VLOOKUP(EP$2&amp;$A22,'EFL2'!$B:$C,MATCH("HOME",'EFL2'!$B$1:$C$1,0),0),"")&amp;IFERROR(VLOOKUP(EP$2&amp;$A22,'UCL2'!$C:$F,MATCH("AWAY",'UCL2'!$C$1:$F$1,0),0),"")&amp;IFERROR(VLOOKUP(EP$2&amp;$A22,'UCL2'!$D:$E,MATCH("HOME",'UCL2'!$D$1:$E$1,0),0),"")&amp;IFERROR(VLOOKUP(EP$2&amp;$A22,'EU2'!$C:$F,MATCH("AWAY",'EU2'!$C$1:$F$1,0),0),"")&amp;IFERROR(VLOOKUP(EP$2&amp;$A22,'EU2'!$D:$E,MATCH("HOME",'EU2'!$D$1:$E$1,0),0),"")&amp;IFERROR(VLOOKUP(EP$2&amp;$A22,'EUC2'!$C:$F,MATCH("AWAY",'EUC2'!$C$1:$F$1,0),0),"")&amp;IFERROR(VLOOKUP(EP$2&amp;$A22,'EUC2'!$D:$E,MATCH("HOME",'EUC2'!$D$1:$E$1,0),0),"")</f>
        <v/>
      </c>
      <c r="EQ22" s="25" t="str">
        <f>IFERROR(VLOOKUP(EQ$2&amp;$B22,'FPL FIX2'!$N$1:$Q$400,MATCH("HOME",'FPL FIX2'!$N$1:$Q$1,0),0),"")&amp;IFERROR(VLOOKUP(EQ$2&amp;$B22,'FPL FIX2'!$O$1:$P$400,MATCH("AWAY",'FPL FIX2'!$O$1:$P$1,0),0),"")&amp;IFERROR(VLOOKUP(EQ$2&amp;$A22,'FA2'!$A:$D,MATCH("AWAY",'FA2'!$A$1:$D$1,0),0),"")&amp;IFERROR(VLOOKUP(EQ$2&amp;$A22,'FA2'!$B:$C,MATCH("HOME",'FA2'!$B$1:$C$1,0),0),"")&amp;IFERROR(VLOOKUP(EQ$2&amp;$A22,'EFL2'!$A:$D,MATCH("AWAY",'EFL2'!$A$1:$D$1,0),0),"")&amp;IFERROR(VLOOKUP(EQ$2&amp;$A22,'EFL2'!$B:$C,MATCH("HOME",'EFL2'!$B$1:$C$1,0),0),"")&amp;IFERROR(VLOOKUP(EQ$2&amp;$A22,'UCL2'!$C:$F,MATCH("AWAY",'UCL2'!$C$1:$F$1,0),0),"")&amp;IFERROR(VLOOKUP(EQ$2&amp;$A22,'UCL2'!$D:$E,MATCH("HOME",'UCL2'!$D$1:$E$1,0),0),"")&amp;IFERROR(VLOOKUP(EQ$2&amp;$A22,'EU2'!$C:$F,MATCH("AWAY",'EU2'!$C$1:$F$1,0),0),"")&amp;IFERROR(VLOOKUP(EQ$2&amp;$A22,'EU2'!$D:$E,MATCH("HOME",'EU2'!$D$1:$E$1,0),0),"")&amp;IFERROR(VLOOKUP(EQ$2&amp;$A22,'EUC2'!$C:$F,MATCH("AWAY",'EUC2'!$C$1:$F$1,0),0),"")&amp;IFERROR(VLOOKUP(EQ$2&amp;$A22,'EUC2'!$D:$E,MATCH("HOME",'EUC2'!$D$1:$E$1,0),0),"")</f>
        <v/>
      </c>
      <c r="ER22" s="25" t="str">
        <f>IFERROR(VLOOKUP(ER$2&amp;$B22,'FPL FIX2'!$N$1:$Q$400,MATCH("HOME",'FPL FIX2'!$N$1:$Q$1,0),0),"")&amp;IFERROR(VLOOKUP(ER$2&amp;$B22,'FPL FIX2'!$O$1:$P$400,MATCH("AWAY",'FPL FIX2'!$O$1:$P$1,0),0),"")&amp;IFERROR(VLOOKUP(ER$2&amp;$A22,'FA2'!$A:$D,MATCH("AWAY",'FA2'!$A$1:$D$1,0),0),"")&amp;IFERROR(VLOOKUP(ER$2&amp;$A22,'FA2'!$B:$C,MATCH("HOME",'FA2'!$B$1:$C$1,0),0),"")&amp;IFERROR(VLOOKUP(ER$2&amp;$A22,'EFL2'!$A:$D,MATCH("AWAY",'EFL2'!$A$1:$D$1,0),0),"")&amp;IFERROR(VLOOKUP(ER$2&amp;$A22,'EFL2'!$B:$C,MATCH("HOME",'EFL2'!$B$1:$C$1,0),0),"")&amp;IFERROR(VLOOKUP(ER$2&amp;$A22,'UCL2'!$C:$F,MATCH("AWAY",'UCL2'!$C$1:$F$1,0),0),"")&amp;IFERROR(VLOOKUP(ER$2&amp;$A22,'UCL2'!$D:$E,MATCH("HOME",'UCL2'!$D$1:$E$1,0),0),"")&amp;IFERROR(VLOOKUP(ER$2&amp;$A22,'EU2'!$C:$F,MATCH("AWAY",'EU2'!$C$1:$F$1,0),0),"")&amp;IFERROR(VLOOKUP(ER$2&amp;$A22,'EU2'!$D:$E,MATCH("HOME",'EU2'!$D$1:$E$1,0),0),"")&amp;IFERROR(VLOOKUP(ER$2&amp;$A22,'EUC2'!$C:$F,MATCH("AWAY",'EUC2'!$C$1:$F$1,0),0),"")&amp;IFERROR(VLOOKUP(ER$2&amp;$A22,'EUC2'!$D:$E,MATCH("HOME",'EUC2'!$D$1:$E$1,0),0),"")</f>
        <v/>
      </c>
      <c r="ES22" s="25" t="str">
        <f>IFERROR(VLOOKUP(ES$2&amp;$B22,'FPL FIX2'!$N$1:$Q$400,MATCH("HOME",'FPL FIX2'!$N$1:$Q$1,0),0),"")&amp;IFERROR(VLOOKUP(ES$2&amp;$B22,'FPL FIX2'!$O$1:$P$400,MATCH("AWAY",'FPL FIX2'!$O$1:$P$1,0),0),"")&amp;IFERROR(VLOOKUP(ES$2&amp;$A22,'FA2'!$A:$D,MATCH("AWAY",'FA2'!$A$1:$D$1,0),0),"")&amp;IFERROR(VLOOKUP(ES$2&amp;$A22,'FA2'!$B:$C,MATCH("HOME",'FA2'!$B$1:$C$1,0),0),"")&amp;IFERROR(VLOOKUP(ES$2&amp;$A22,'EFL2'!$A:$D,MATCH("AWAY",'EFL2'!$A$1:$D$1,0),0),"")&amp;IFERROR(VLOOKUP(ES$2&amp;$A22,'EFL2'!$B:$C,MATCH("HOME",'EFL2'!$B$1:$C$1,0),0),"")&amp;IFERROR(VLOOKUP(ES$2&amp;$A22,'UCL2'!$C:$F,MATCH("AWAY",'UCL2'!$C$1:$F$1,0),0),"")&amp;IFERROR(VLOOKUP(ES$2&amp;$A22,'UCL2'!$D:$E,MATCH("HOME",'UCL2'!$D$1:$E$1,0),0),"")&amp;IFERROR(VLOOKUP(ES$2&amp;$A22,'EU2'!$C:$F,MATCH("AWAY",'EU2'!$C$1:$F$1,0),0),"")&amp;IFERROR(VLOOKUP(ES$2&amp;$A22,'EU2'!$D:$E,MATCH("HOME",'EU2'!$D$1:$E$1,0),0),"")&amp;IFERROR(VLOOKUP(ES$2&amp;$A22,'EUC2'!$C:$F,MATCH("AWAY",'EUC2'!$C$1:$F$1,0),0),"")&amp;IFERROR(VLOOKUP(ES$2&amp;$A22,'EUC2'!$D:$E,MATCH("HOME",'EUC2'!$D$1:$E$1,0),0),"")</f>
        <v/>
      </c>
      <c r="ET22" s="25" t="str">
        <f>IFERROR(VLOOKUP(ET$2&amp;$B22,'FPL FIX2'!$N$1:$Q$400,MATCH("HOME",'FPL FIX2'!$N$1:$Q$1,0),0),"")&amp;IFERROR(VLOOKUP(ET$2&amp;$B22,'FPL FIX2'!$O$1:$P$400,MATCH("AWAY",'FPL FIX2'!$O$1:$P$1,0),0),"")&amp;IFERROR(VLOOKUP(ET$2&amp;$A22,'FA2'!$A:$D,MATCH("AWAY",'FA2'!$A$1:$D$1,0),0),"")&amp;IFERROR(VLOOKUP(ET$2&amp;$A22,'FA2'!$B:$C,MATCH("HOME",'FA2'!$B$1:$C$1,0),0),"")&amp;IFERROR(VLOOKUP(ET$2&amp;$A22,'EFL2'!$A:$D,MATCH("AWAY",'EFL2'!$A$1:$D$1,0),0),"")&amp;IFERROR(VLOOKUP(ET$2&amp;$A22,'EFL2'!$B:$C,MATCH("HOME",'EFL2'!$B$1:$C$1,0),0),"")&amp;IFERROR(VLOOKUP(ET$2&amp;$A22,'UCL2'!$C:$F,MATCH("AWAY",'UCL2'!$C$1:$F$1,0),0),"")&amp;IFERROR(VLOOKUP(ET$2&amp;$A22,'UCL2'!$D:$E,MATCH("HOME",'UCL2'!$D$1:$E$1,0),0),"")&amp;IFERROR(VLOOKUP(ET$2&amp;$A22,'EU2'!$C:$F,MATCH("AWAY",'EU2'!$C$1:$F$1,0),0),"")&amp;IFERROR(VLOOKUP(ET$2&amp;$A22,'EU2'!$D:$E,MATCH("HOME",'EU2'!$D$1:$E$1,0),0),"")&amp;IFERROR(VLOOKUP(ET$2&amp;$A22,'EUC2'!$C:$F,MATCH("AWAY",'EUC2'!$C$1:$F$1,0),0),"")&amp;IFERROR(VLOOKUP(ET$2&amp;$A22,'EUC2'!$D:$E,MATCH("HOME",'EUC2'!$D$1:$E$1,0),0),"")</f>
        <v>ars</v>
      </c>
      <c r="EU22" s="25" t="str">
        <f>IFERROR(VLOOKUP(EU$2&amp;$B22,'FPL FIX2'!$N$1:$Q$400,MATCH("HOME",'FPL FIX2'!$N$1:$Q$1,0),0),"")&amp;IFERROR(VLOOKUP(EU$2&amp;$B22,'FPL FIX2'!$O$1:$P$400,MATCH("AWAY",'FPL FIX2'!$O$1:$P$1,0),0),"")&amp;IFERROR(VLOOKUP(EU$2&amp;$A22,'FA2'!$A:$D,MATCH("AWAY",'FA2'!$A$1:$D$1,0),0),"")&amp;IFERROR(VLOOKUP(EU$2&amp;$A22,'FA2'!$B:$C,MATCH("HOME",'FA2'!$B$1:$C$1,0),0),"")&amp;IFERROR(VLOOKUP(EU$2&amp;$A22,'EFL2'!$A:$D,MATCH("AWAY",'EFL2'!$A$1:$D$1,0),0),"")&amp;IFERROR(VLOOKUP(EU$2&amp;$A22,'EFL2'!$B:$C,MATCH("HOME",'EFL2'!$B$1:$C$1,0),0),"")&amp;IFERROR(VLOOKUP(EU$2&amp;$A22,'UCL2'!$C:$F,MATCH("AWAY",'UCL2'!$C$1:$F$1,0),0),"")&amp;IFERROR(VLOOKUP(EU$2&amp;$A22,'UCL2'!$D:$E,MATCH("HOME",'UCL2'!$D$1:$E$1,0),0),"")&amp;IFERROR(VLOOKUP(EU$2&amp;$A22,'EU2'!$C:$F,MATCH("AWAY",'EU2'!$C$1:$F$1,0),0),"")&amp;IFERROR(VLOOKUP(EU$2&amp;$A22,'EU2'!$D:$E,MATCH("HOME",'EU2'!$D$1:$E$1,0),0),"")&amp;IFERROR(VLOOKUP(EU$2&amp;$A22,'EUC2'!$C:$F,MATCH("AWAY",'EUC2'!$C$1:$F$1,0),0),"")&amp;IFERROR(VLOOKUP(EU$2&amp;$A22,'EUC2'!$D:$E,MATCH("HOME",'EUC2'!$D$1:$E$1,0),0),"")</f>
        <v/>
      </c>
      <c r="EV22" s="25" t="str">
        <f>IFERROR(VLOOKUP(EV$2&amp;$B22,'FPL FIX2'!$N$1:$Q$400,MATCH("HOME",'FPL FIX2'!$N$1:$Q$1,0),0),"")&amp;IFERROR(VLOOKUP(EV$2&amp;$B22,'FPL FIX2'!$O$1:$P$400,MATCH("AWAY",'FPL FIX2'!$O$1:$P$1,0),0),"")&amp;IFERROR(VLOOKUP(EV$2&amp;$A22,'FA2'!$A:$D,MATCH("AWAY",'FA2'!$A$1:$D$1,0),0),"")&amp;IFERROR(VLOOKUP(EV$2&amp;$A22,'FA2'!$B:$C,MATCH("HOME",'FA2'!$B$1:$C$1,0),0),"")&amp;IFERROR(VLOOKUP(EV$2&amp;$A22,'EFL2'!$A:$D,MATCH("AWAY",'EFL2'!$A$1:$D$1,0),0),"")&amp;IFERROR(VLOOKUP(EV$2&amp;$A22,'EFL2'!$B:$C,MATCH("HOME",'EFL2'!$B$1:$C$1,0),0),"")&amp;IFERROR(VLOOKUP(EV$2&amp;$A22,'UCL2'!$C:$F,MATCH("AWAY",'UCL2'!$C$1:$F$1,0),0),"")&amp;IFERROR(VLOOKUP(EV$2&amp;$A22,'UCL2'!$D:$E,MATCH("HOME",'UCL2'!$D$1:$E$1,0),0),"")&amp;IFERROR(VLOOKUP(EV$2&amp;$A22,'EU2'!$C:$F,MATCH("AWAY",'EU2'!$C$1:$F$1,0),0),"")&amp;IFERROR(VLOOKUP(EV$2&amp;$A22,'EU2'!$D:$E,MATCH("HOME",'EU2'!$D$1:$E$1,0),0),"")&amp;IFERROR(VLOOKUP(EV$2&amp;$A22,'EUC2'!$C:$F,MATCH("AWAY",'EUC2'!$C$1:$F$1,0),0),"")&amp;IFERROR(VLOOKUP(EV$2&amp;$A22,'EUC2'!$D:$E,MATCH("HOME",'EUC2'!$D$1:$E$1,0),0),"")</f>
        <v/>
      </c>
      <c r="EW22" s="25" t="str">
        <f>IFERROR(VLOOKUP(EW$2&amp;$B22,'FPL FIX2'!$N$1:$Q$400,MATCH("HOME",'FPL FIX2'!$N$1:$Q$1,0),0),"")&amp;IFERROR(VLOOKUP(EW$2&amp;$B22,'FPL FIX2'!$O$1:$P$400,MATCH("AWAY",'FPL FIX2'!$O$1:$P$1,0),0),"")&amp;IFERROR(VLOOKUP(EW$2&amp;$A22,'FA2'!$A:$D,MATCH("AWAY",'FA2'!$A$1:$D$1,0),0),"")&amp;IFERROR(VLOOKUP(EW$2&amp;$A22,'FA2'!$B:$C,MATCH("HOME",'FA2'!$B$1:$C$1,0),0),"")&amp;IFERROR(VLOOKUP(EW$2&amp;$A22,'EFL2'!$A:$D,MATCH("AWAY",'EFL2'!$A$1:$D$1,0),0),"")&amp;IFERROR(VLOOKUP(EW$2&amp;$A22,'EFL2'!$B:$C,MATCH("HOME",'EFL2'!$B$1:$C$1,0),0),"")&amp;IFERROR(VLOOKUP(EW$2&amp;$A22,'UCL2'!$C:$F,MATCH("AWAY",'UCL2'!$C$1:$F$1,0),0),"")&amp;IFERROR(VLOOKUP(EW$2&amp;$A22,'UCL2'!$D:$E,MATCH("HOME",'UCL2'!$D$1:$E$1,0),0),"")&amp;IFERROR(VLOOKUP(EW$2&amp;$A22,'EU2'!$C:$F,MATCH("AWAY",'EU2'!$C$1:$F$1,0),0),"")&amp;IFERROR(VLOOKUP(EW$2&amp;$A22,'EU2'!$D:$E,MATCH("HOME",'EU2'!$D$1:$E$1,0),0),"")&amp;IFERROR(VLOOKUP(EW$2&amp;$A22,'EUC2'!$C:$F,MATCH("AWAY",'EUC2'!$C$1:$F$1,0),0),"")&amp;IFERROR(VLOOKUP(EW$2&amp;$A22,'EUC2'!$D:$E,MATCH("HOME",'EUC2'!$D$1:$E$1,0),0),"")</f>
        <v/>
      </c>
      <c r="EX22" s="25" t="str">
        <f>IFERROR(VLOOKUP(EX$2&amp;$B22,'FPL FIX2'!$N$1:$Q$400,MATCH("HOME",'FPL FIX2'!$N$1:$Q$1,0),0),"")&amp;IFERROR(VLOOKUP(EX$2&amp;$B22,'FPL FIX2'!$O$1:$P$400,MATCH("AWAY",'FPL FIX2'!$O$1:$P$1,0),0),"")&amp;IFERROR(VLOOKUP(EX$2&amp;$A22,'FA2'!$A:$D,MATCH("AWAY",'FA2'!$A$1:$D$1,0),0),"")&amp;IFERROR(VLOOKUP(EX$2&amp;$A22,'FA2'!$B:$C,MATCH("HOME",'FA2'!$B$1:$C$1,0),0),"")&amp;IFERROR(VLOOKUP(EX$2&amp;$A22,'EFL2'!$A:$D,MATCH("AWAY",'EFL2'!$A$1:$D$1,0),0),"")&amp;IFERROR(VLOOKUP(EX$2&amp;$A22,'EFL2'!$B:$C,MATCH("HOME",'EFL2'!$B$1:$C$1,0),0),"")&amp;IFERROR(VLOOKUP(EX$2&amp;$A22,'UCL2'!$C:$F,MATCH("AWAY",'UCL2'!$C$1:$F$1,0),0),"")&amp;IFERROR(VLOOKUP(EX$2&amp;$A22,'UCL2'!$D:$E,MATCH("HOME",'UCL2'!$D$1:$E$1,0),0),"")&amp;IFERROR(VLOOKUP(EX$2&amp;$A22,'EU2'!$C:$F,MATCH("AWAY",'EU2'!$C$1:$F$1,0),0),"")&amp;IFERROR(VLOOKUP(EX$2&amp;$A22,'EU2'!$D:$E,MATCH("HOME",'EU2'!$D$1:$E$1,0),0),"")&amp;IFERROR(VLOOKUP(EX$2&amp;$A22,'EUC2'!$C:$F,MATCH("AWAY",'EUC2'!$C$1:$F$1,0),0),"")&amp;IFERROR(VLOOKUP(EX$2&amp;$A22,'EUC2'!$D:$E,MATCH("HOME",'EUC2'!$D$1:$E$1,0),0),"")</f>
        <v>BRE</v>
      </c>
      <c r="EY22" s="25" t="str">
        <f>IFERROR(VLOOKUP(EY$2&amp;$B22,'FPL FIX2'!$N$1:$Q$400,MATCH("HOME",'FPL FIX2'!$N$1:$Q$1,0),0),"")&amp;IFERROR(VLOOKUP(EY$2&amp;$B22,'FPL FIX2'!$O$1:$P$400,MATCH("AWAY",'FPL FIX2'!$O$1:$P$1,0),0),"")&amp;IFERROR(VLOOKUP(EY$2&amp;$A22,'FA2'!$A:$D,MATCH("AWAY",'FA2'!$A$1:$D$1,0),0),"")&amp;IFERROR(VLOOKUP(EY$2&amp;$A22,'FA2'!$B:$C,MATCH("HOME",'FA2'!$B$1:$C$1,0),0),"")&amp;IFERROR(VLOOKUP(EY$2&amp;$A22,'EFL2'!$A:$D,MATCH("AWAY",'EFL2'!$A$1:$D$1,0),0),"")&amp;IFERROR(VLOOKUP(EY$2&amp;$A22,'EFL2'!$B:$C,MATCH("HOME",'EFL2'!$B$1:$C$1,0),0),"")&amp;IFERROR(VLOOKUP(EY$2&amp;$A22,'UCL2'!$C:$F,MATCH("AWAY",'UCL2'!$C$1:$F$1,0),0),"")&amp;IFERROR(VLOOKUP(EY$2&amp;$A22,'UCL2'!$D:$E,MATCH("HOME",'UCL2'!$D$1:$E$1,0),0),"")&amp;IFERROR(VLOOKUP(EY$2&amp;$A22,'EU2'!$C:$F,MATCH("AWAY",'EU2'!$C$1:$F$1,0),0),"")&amp;IFERROR(VLOOKUP(EY$2&amp;$A22,'EU2'!$D:$E,MATCH("HOME",'EU2'!$D$1:$E$1,0),0),"")&amp;IFERROR(VLOOKUP(EY$2&amp;$A22,'EUC2'!$C:$F,MATCH("AWAY",'EUC2'!$C$1:$F$1,0),0),"")&amp;IFERROR(VLOOKUP(EY$2&amp;$A22,'EUC2'!$D:$E,MATCH("HOME",'EUC2'!$D$1:$E$1,0),0),"")</f>
        <v/>
      </c>
      <c r="EZ22" s="25" t="str">
        <f>IFERROR(VLOOKUP(EZ$2&amp;$B22,'FPL FIX2'!$N$1:$Q$400,MATCH("HOME",'FPL FIX2'!$N$1:$Q$1,0),0),"")&amp;IFERROR(VLOOKUP(EZ$2&amp;$B22,'FPL FIX2'!$O$1:$P$400,MATCH("AWAY",'FPL FIX2'!$O$1:$P$1,0),0),"")&amp;IFERROR(VLOOKUP(EZ$2&amp;$A22,'FA2'!$A:$D,MATCH("AWAY",'FA2'!$A$1:$D$1,0),0),"")&amp;IFERROR(VLOOKUP(EZ$2&amp;$A22,'FA2'!$B:$C,MATCH("HOME",'FA2'!$B$1:$C$1,0),0),"")&amp;IFERROR(VLOOKUP(EZ$2&amp;$A22,'EFL2'!$A:$D,MATCH("AWAY",'EFL2'!$A$1:$D$1,0),0),"")&amp;IFERROR(VLOOKUP(EZ$2&amp;$A22,'EFL2'!$B:$C,MATCH("HOME",'EFL2'!$B$1:$C$1,0),0),"")&amp;IFERROR(VLOOKUP(EZ$2&amp;$A22,'UCL2'!$C:$F,MATCH("AWAY",'UCL2'!$C$1:$F$1,0),0),"")&amp;IFERROR(VLOOKUP(EZ$2&amp;$A22,'UCL2'!$D:$E,MATCH("HOME",'UCL2'!$D$1:$E$1,0),0),"")&amp;IFERROR(VLOOKUP(EZ$2&amp;$A22,'EU2'!$C:$F,MATCH("AWAY",'EU2'!$C$1:$F$1,0),0),"")&amp;IFERROR(VLOOKUP(EZ$2&amp;$A22,'EU2'!$D:$E,MATCH("HOME",'EU2'!$D$1:$E$1,0),0),"")&amp;IFERROR(VLOOKUP(EZ$2&amp;$A22,'EUC2'!$C:$F,MATCH("AWAY",'EUC2'!$C$1:$F$1,0),0),"")&amp;IFERROR(VLOOKUP(EZ$2&amp;$A22,'EUC2'!$D:$E,MATCH("HOME",'EUC2'!$D$1:$E$1,0),0),"")</f>
        <v/>
      </c>
      <c r="FA22" s="25" t="str">
        <f>IFERROR(VLOOKUP(FA$2&amp;$B22,'FPL FIX2'!$N$1:$Q$400,MATCH("HOME",'FPL FIX2'!$N$1:$Q$1,0),0),"")&amp;IFERROR(VLOOKUP(FA$2&amp;$B22,'FPL FIX2'!$O$1:$P$400,MATCH("AWAY",'FPL FIX2'!$O$1:$P$1,0),0),"")&amp;IFERROR(VLOOKUP(FA$2&amp;$A22,'FA2'!$A:$D,MATCH("AWAY",'FA2'!$A$1:$D$1,0),0),"")&amp;IFERROR(VLOOKUP(FA$2&amp;$A22,'FA2'!$B:$C,MATCH("HOME",'FA2'!$B$1:$C$1,0),0),"")&amp;IFERROR(VLOOKUP(FA$2&amp;$A22,'EFL2'!$A:$D,MATCH("AWAY",'EFL2'!$A$1:$D$1,0),0),"")&amp;IFERROR(VLOOKUP(FA$2&amp;$A22,'EFL2'!$B:$C,MATCH("HOME",'EFL2'!$B$1:$C$1,0),0),"")&amp;IFERROR(VLOOKUP(FA$2&amp;$A22,'UCL2'!$C:$F,MATCH("AWAY",'UCL2'!$C$1:$F$1,0),0),"")&amp;IFERROR(VLOOKUP(FA$2&amp;$A22,'UCL2'!$D:$E,MATCH("HOME",'UCL2'!$D$1:$E$1,0),0),"")&amp;IFERROR(VLOOKUP(FA$2&amp;$A22,'EU2'!$C:$F,MATCH("AWAY",'EU2'!$C$1:$F$1,0),0),"")&amp;IFERROR(VLOOKUP(FA$2&amp;$A22,'EU2'!$D:$E,MATCH("HOME",'EU2'!$D$1:$E$1,0),0),"")&amp;IFERROR(VLOOKUP(FA$2&amp;$A22,'EUC2'!$C:$F,MATCH("AWAY",'EUC2'!$C$1:$F$1,0),0),"")&amp;IFERROR(VLOOKUP(FA$2&amp;$A22,'EUC2'!$D:$E,MATCH("HOME",'EUC2'!$D$1:$E$1,0),0),"")</f>
        <v/>
      </c>
      <c r="FB22" s="25" t="str">
        <f>IFERROR(VLOOKUP(FB$2&amp;$B22,'FPL FIX2'!$N$1:$Q$400,MATCH("HOME",'FPL FIX2'!$N$1:$Q$1,0),0),"")&amp;IFERROR(VLOOKUP(FB$2&amp;$B22,'FPL FIX2'!$O$1:$P$400,MATCH("AWAY",'FPL FIX2'!$O$1:$P$1,0),0),"")&amp;IFERROR(VLOOKUP(FB$2&amp;$A22,'FA2'!$A:$D,MATCH("AWAY",'FA2'!$A$1:$D$1,0),0),"")&amp;IFERROR(VLOOKUP(FB$2&amp;$A22,'FA2'!$B:$C,MATCH("HOME",'FA2'!$B$1:$C$1,0),0),"")&amp;IFERROR(VLOOKUP(FB$2&amp;$A22,'EFL2'!$A:$D,MATCH("AWAY",'EFL2'!$A$1:$D$1,0),0),"")&amp;IFERROR(VLOOKUP(FB$2&amp;$A22,'EFL2'!$B:$C,MATCH("HOME",'EFL2'!$B$1:$C$1,0),0),"")&amp;IFERROR(VLOOKUP(FB$2&amp;$A22,'UCL2'!$C:$F,MATCH("AWAY",'UCL2'!$C$1:$F$1,0),0),"")&amp;IFERROR(VLOOKUP(FB$2&amp;$A22,'UCL2'!$D:$E,MATCH("HOME",'UCL2'!$D$1:$E$1,0),0),"")&amp;IFERROR(VLOOKUP(FB$2&amp;$A22,'EU2'!$C:$F,MATCH("AWAY",'EU2'!$C$1:$F$1,0),0),"")&amp;IFERROR(VLOOKUP(FB$2&amp;$A22,'EU2'!$D:$E,MATCH("HOME",'EU2'!$D$1:$E$1,0),0),"")&amp;IFERROR(VLOOKUP(FB$2&amp;$A22,'EUC2'!$C:$F,MATCH("AWAY",'EUC2'!$C$1:$F$1,0),0),"")&amp;IFERROR(VLOOKUP(FB$2&amp;$A22,'EUC2'!$D:$E,MATCH("HOME",'EUC2'!$D$1:$E$1,0),0),"")</f>
        <v/>
      </c>
      <c r="FC22" s="25" t="str">
        <f>IFERROR(VLOOKUP(FC$2&amp;$B22,'FPL FIX2'!$N$1:$Q$400,MATCH("HOME",'FPL FIX2'!$N$1:$Q$1,0),0),"")&amp;IFERROR(VLOOKUP(FC$2&amp;$B22,'FPL FIX2'!$O$1:$P$400,MATCH("AWAY",'FPL FIX2'!$O$1:$P$1,0),0),"")&amp;IFERROR(VLOOKUP(FC$2&amp;$A22,'FA2'!$A:$D,MATCH("AWAY",'FA2'!$A$1:$D$1,0),0),"")&amp;IFERROR(VLOOKUP(FC$2&amp;$A22,'FA2'!$B:$C,MATCH("HOME",'FA2'!$B$1:$C$1,0),0),"")&amp;IFERROR(VLOOKUP(FC$2&amp;$A22,'EFL2'!$A:$D,MATCH("AWAY",'EFL2'!$A$1:$D$1,0),0),"")&amp;IFERROR(VLOOKUP(FC$2&amp;$A22,'EFL2'!$B:$C,MATCH("HOME",'EFL2'!$B$1:$C$1,0),0),"")&amp;IFERROR(VLOOKUP(FC$2&amp;$A22,'UCL2'!$C:$F,MATCH("AWAY",'UCL2'!$C$1:$F$1,0),0),"")&amp;IFERROR(VLOOKUP(FC$2&amp;$A22,'UCL2'!$D:$E,MATCH("HOME",'UCL2'!$D$1:$E$1,0),0),"")&amp;IFERROR(VLOOKUP(FC$2&amp;$A22,'EU2'!$C:$F,MATCH("AWAY",'EU2'!$C$1:$F$1,0),0),"")&amp;IFERROR(VLOOKUP(FC$2&amp;$A22,'EU2'!$D:$E,MATCH("HOME",'EU2'!$D$1:$E$1,0),0),"")&amp;IFERROR(VLOOKUP(FC$2&amp;$A22,'EUC2'!$C:$F,MATCH("AWAY",'EUC2'!$C$1:$F$1,0),0),"")&amp;IFERROR(VLOOKUP(FC$2&amp;$A22,'EUC2'!$D:$E,MATCH("HOME",'EUC2'!$D$1:$E$1,0),0),"")</f>
        <v>lee</v>
      </c>
      <c r="FD22" s="25" t="str">
        <f>IFERROR(VLOOKUP(FD$2&amp;$B22,'FPL FIX2'!$N$1:$Q$400,MATCH("HOME",'FPL FIX2'!$N$1:$Q$1,0),0),"")&amp;IFERROR(VLOOKUP(FD$2&amp;$B22,'FPL FIX2'!$O$1:$P$400,MATCH("AWAY",'FPL FIX2'!$O$1:$P$1,0),0),"")&amp;IFERROR(VLOOKUP(FD$2&amp;$A22,'FA2'!$A:$D,MATCH("AWAY",'FA2'!$A$1:$D$1,0),0),"")&amp;IFERROR(VLOOKUP(FD$2&amp;$A22,'FA2'!$B:$C,MATCH("HOME",'FA2'!$B$1:$C$1,0),0),"")&amp;IFERROR(VLOOKUP(FD$2&amp;$A22,'EFL2'!$A:$D,MATCH("AWAY",'EFL2'!$A$1:$D$1,0),0),"")&amp;IFERROR(VLOOKUP(FD$2&amp;$A22,'EFL2'!$B:$C,MATCH("HOME",'EFL2'!$B$1:$C$1,0),0),"")&amp;IFERROR(VLOOKUP(FD$2&amp;$A22,'UCL2'!$C:$F,MATCH("AWAY",'UCL2'!$C$1:$F$1,0),0),"")&amp;IFERROR(VLOOKUP(FD$2&amp;$A22,'UCL2'!$D:$E,MATCH("HOME",'UCL2'!$D$1:$E$1,0),0),"")&amp;IFERROR(VLOOKUP(FD$2&amp;$A22,'EU2'!$C:$F,MATCH("AWAY",'EU2'!$C$1:$F$1,0),0),"")&amp;IFERROR(VLOOKUP(FD$2&amp;$A22,'EU2'!$D:$E,MATCH("HOME",'EU2'!$D$1:$E$1,0),0),"")&amp;IFERROR(VLOOKUP(FD$2&amp;$A22,'EUC2'!$C:$F,MATCH("AWAY",'EUC2'!$C$1:$F$1,0),0),"")&amp;IFERROR(VLOOKUP(FD$2&amp;$A22,'EUC2'!$D:$E,MATCH("HOME",'EUC2'!$D$1:$E$1,0),0),"")</f>
        <v/>
      </c>
      <c r="FE22" s="25" t="str">
        <f>IFERROR(VLOOKUP(FE$2&amp;$B22,'FPL FIX2'!$N$1:$Q$400,MATCH("HOME",'FPL FIX2'!$N$1:$Q$1,0),0),"")&amp;IFERROR(VLOOKUP(FE$2&amp;$B22,'FPL FIX2'!$O$1:$P$400,MATCH("AWAY",'FPL FIX2'!$O$1:$P$1,0),0),"")&amp;IFERROR(VLOOKUP(FE$2&amp;$A22,'FA2'!$A:$D,MATCH("AWAY",'FA2'!$A$1:$D$1,0),0),"")&amp;IFERROR(VLOOKUP(FE$2&amp;$A22,'FA2'!$B:$C,MATCH("HOME",'FA2'!$B$1:$C$1,0),0),"")&amp;IFERROR(VLOOKUP(FE$2&amp;$A22,'EFL2'!$A:$D,MATCH("AWAY",'EFL2'!$A$1:$D$1,0),0),"")&amp;IFERROR(VLOOKUP(FE$2&amp;$A22,'EFL2'!$B:$C,MATCH("HOME",'EFL2'!$B$1:$C$1,0),0),"")&amp;IFERROR(VLOOKUP(FE$2&amp;$A22,'UCL2'!$C:$F,MATCH("AWAY",'UCL2'!$C$1:$F$1,0),0),"")&amp;IFERROR(VLOOKUP(FE$2&amp;$A22,'UCL2'!$D:$E,MATCH("HOME",'UCL2'!$D$1:$E$1,0),0),"")&amp;IFERROR(VLOOKUP(FE$2&amp;$A22,'EU2'!$C:$F,MATCH("AWAY",'EU2'!$C$1:$F$1,0),0),"")&amp;IFERROR(VLOOKUP(FE$2&amp;$A22,'EU2'!$D:$E,MATCH("HOME",'EU2'!$D$1:$E$1,0),0),"")&amp;IFERROR(VLOOKUP(FE$2&amp;$A22,'EUC2'!$C:$F,MATCH("AWAY",'EUC2'!$C$1:$F$1,0),0),"")&amp;IFERROR(VLOOKUP(FE$2&amp;$A22,'EUC2'!$D:$E,MATCH("HOME",'EUC2'!$D$1:$E$1,0),0),"")</f>
        <v/>
      </c>
      <c r="FF22" s="25" t="str">
        <f>IFERROR(VLOOKUP(FF$2&amp;$B22,'FPL FIX2'!$N$1:$Q$400,MATCH("HOME",'FPL FIX2'!$N$1:$Q$1,0),0),"")&amp;IFERROR(VLOOKUP(FF$2&amp;$B22,'FPL FIX2'!$O$1:$P$400,MATCH("AWAY",'FPL FIX2'!$O$1:$P$1,0),0),"")&amp;IFERROR(VLOOKUP(FF$2&amp;$A22,'FA2'!$A:$D,MATCH("AWAY",'FA2'!$A$1:$D$1,0),0),"")&amp;IFERROR(VLOOKUP(FF$2&amp;$A22,'FA2'!$B:$C,MATCH("HOME",'FA2'!$B$1:$C$1,0),0),"")&amp;IFERROR(VLOOKUP(FF$2&amp;$A22,'EFL2'!$A:$D,MATCH("AWAY",'EFL2'!$A$1:$D$1,0),0),"")&amp;IFERROR(VLOOKUP(FF$2&amp;$A22,'EFL2'!$B:$C,MATCH("HOME",'EFL2'!$B$1:$C$1,0),0),"")&amp;IFERROR(VLOOKUP(FF$2&amp;$A22,'UCL2'!$C:$F,MATCH("AWAY",'UCL2'!$C$1:$F$1,0),0),"")&amp;IFERROR(VLOOKUP(FF$2&amp;$A22,'UCL2'!$D:$E,MATCH("HOME",'UCL2'!$D$1:$E$1,0),0),"")&amp;IFERROR(VLOOKUP(FF$2&amp;$A22,'EU2'!$C:$F,MATCH("AWAY",'EU2'!$C$1:$F$1,0),0),"")&amp;IFERROR(VLOOKUP(FF$2&amp;$A22,'EU2'!$D:$E,MATCH("HOME",'EU2'!$D$1:$E$1,0),0),"")&amp;IFERROR(VLOOKUP(FF$2&amp;$A22,'EUC2'!$C:$F,MATCH("AWAY",'EUC2'!$C$1:$F$1,0),0),"")&amp;IFERROR(VLOOKUP(FF$2&amp;$A22,'EUC2'!$D:$E,MATCH("HOME",'EUC2'!$D$1:$E$1,0),0),"")</f>
        <v>Brentford</v>
      </c>
      <c r="FG22" s="25" t="str">
        <f>IFERROR(VLOOKUP(FG$2&amp;$B22,'FPL FIX2'!$N$1:$Q$400,MATCH("HOME",'FPL FIX2'!$N$1:$Q$1,0),0),"")&amp;IFERROR(VLOOKUP(FG$2&amp;$B22,'FPL FIX2'!$O$1:$P$400,MATCH("AWAY",'FPL FIX2'!$O$1:$P$1,0),0),"")&amp;IFERROR(VLOOKUP(FG$2&amp;$A22,'FA2'!$A:$D,MATCH("AWAY",'FA2'!$A$1:$D$1,0),0),"")&amp;IFERROR(VLOOKUP(FG$2&amp;$A22,'FA2'!$B:$C,MATCH("HOME",'FA2'!$B$1:$C$1,0),0),"")&amp;IFERROR(VLOOKUP(FG$2&amp;$A22,'EFL2'!$A:$D,MATCH("AWAY",'EFL2'!$A$1:$D$1,0),0),"")&amp;IFERROR(VLOOKUP(FG$2&amp;$A22,'EFL2'!$B:$C,MATCH("HOME",'EFL2'!$B$1:$C$1,0),0),"")&amp;IFERROR(VLOOKUP(FG$2&amp;$A22,'UCL2'!$C:$F,MATCH("AWAY",'UCL2'!$C$1:$F$1,0),0),"")&amp;IFERROR(VLOOKUP(FG$2&amp;$A22,'UCL2'!$D:$E,MATCH("HOME",'UCL2'!$D$1:$E$1,0),0),"")&amp;IFERROR(VLOOKUP(FG$2&amp;$A22,'EU2'!$C:$F,MATCH("AWAY",'EU2'!$C$1:$F$1,0),0),"")&amp;IFERROR(VLOOKUP(FG$2&amp;$A22,'EU2'!$D:$E,MATCH("HOME",'EU2'!$D$1:$E$1,0),0),"")&amp;IFERROR(VLOOKUP(FG$2&amp;$A22,'EUC2'!$C:$F,MATCH("AWAY",'EUC2'!$C$1:$F$1,0),0),"")&amp;IFERROR(VLOOKUP(FG$2&amp;$A22,'EUC2'!$D:$E,MATCH("HOME",'EUC2'!$D$1:$E$1,0),0),"")</f>
        <v/>
      </c>
      <c r="FH22" s="25" t="str">
        <f>IFERROR(VLOOKUP(FH$2&amp;$B22,'FPL FIX2'!$N$1:$Q$400,MATCH("HOME",'FPL FIX2'!$N$1:$Q$1,0),0),"")&amp;IFERROR(VLOOKUP(FH$2&amp;$B22,'FPL FIX2'!$O$1:$P$400,MATCH("AWAY",'FPL FIX2'!$O$1:$P$1,0),0),"")&amp;IFERROR(VLOOKUP(FH$2&amp;$A22,'FA2'!$A:$D,MATCH("AWAY",'FA2'!$A$1:$D$1,0),0),"")&amp;IFERROR(VLOOKUP(FH$2&amp;$A22,'FA2'!$B:$C,MATCH("HOME",'FA2'!$B$1:$C$1,0),0),"")&amp;IFERROR(VLOOKUP(FH$2&amp;$A22,'EFL2'!$A:$D,MATCH("AWAY",'EFL2'!$A$1:$D$1,0),0),"")&amp;IFERROR(VLOOKUP(FH$2&amp;$A22,'EFL2'!$B:$C,MATCH("HOME",'EFL2'!$B$1:$C$1,0),0),"")&amp;IFERROR(VLOOKUP(FH$2&amp;$A22,'UCL2'!$C:$F,MATCH("AWAY",'UCL2'!$C$1:$F$1,0),0),"")&amp;IFERROR(VLOOKUP(FH$2&amp;$A22,'UCL2'!$D:$E,MATCH("HOME",'UCL2'!$D$1:$E$1,0),0),"")&amp;IFERROR(VLOOKUP(FH$2&amp;$A22,'EU2'!$C:$F,MATCH("AWAY",'EU2'!$C$1:$F$1,0),0),"")&amp;IFERROR(VLOOKUP(FH$2&amp;$A22,'EU2'!$D:$E,MATCH("HOME",'EU2'!$D$1:$E$1,0),0),"")&amp;IFERROR(VLOOKUP(FH$2&amp;$A22,'EUC2'!$C:$F,MATCH("AWAY",'EUC2'!$C$1:$F$1,0),0),"")&amp;IFERROR(VLOOKUP(FH$2&amp;$A22,'EUC2'!$D:$E,MATCH("HOME",'EUC2'!$D$1:$E$1,0),0),"")</f>
        <v/>
      </c>
      <c r="FI22" s="25" t="str">
        <f>IFERROR(VLOOKUP(FI$2&amp;$B22,'FPL FIX2'!$N$1:$Q$400,MATCH("HOME",'FPL FIX2'!$N$1:$Q$1,0),0),"")&amp;IFERROR(VLOOKUP(FI$2&amp;$B22,'FPL FIX2'!$O$1:$P$400,MATCH("AWAY",'FPL FIX2'!$O$1:$P$1,0),0),"")&amp;IFERROR(VLOOKUP(FI$2&amp;$A22,'FA2'!$A:$D,MATCH("AWAY",'FA2'!$A$1:$D$1,0),0),"")&amp;IFERROR(VLOOKUP(FI$2&amp;$A22,'FA2'!$B:$C,MATCH("HOME",'FA2'!$B$1:$C$1,0),0),"")&amp;IFERROR(VLOOKUP(FI$2&amp;$A22,'EFL2'!$A:$D,MATCH("AWAY",'EFL2'!$A$1:$D$1,0),0),"")&amp;IFERROR(VLOOKUP(FI$2&amp;$A22,'EFL2'!$B:$C,MATCH("HOME",'EFL2'!$B$1:$C$1,0),0),"")&amp;IFERROR(VLOOKUP(FI$2&amp;$A22,'UCL2'!$C:$F,MATCH("AWAY",'UCL2'!$C$1:$F$1,0),0),"")&amp;IFERROR(VLOOKUP(FI$2&amp;$A22,'UCL2'!$D:$E,MATCH("HOME",'UCL2'!$D$1:$E$1,0),0),"")&amp;IFERROR(VLOOKUP(FI$2&amp;$A22,'EU2'!$C:$F,MATCH("AWAY",'EU2'!$C$1:$F$1,0),0),"")&amp;IFERROR(VLOOKUP(FI$2&amp;$A22,'EU2'!$D:$E,MATCH("HOME",'EU2'!$D$1:$E$1,0),0),"")&amp;IFERROR(VLOOKUP(FI$2&amp;$A22,'EUC2'!$C:$F,MATCH("AWAY",'EUC2'!$C$1:$F$1,0),0),"")&amp;IFERROR(VLOOKUP(FI$2&amp;$A22,'EUC2'!$D:$E,MATCH("HOME",'EUC2'!$D$1:$E$1,0),0),"")</f>
        <v/>
      </c>
      <c r="FJ22" s="25" t="str">
        <f>IFERROR(VLOOKUP(FJ$2&amp;$B22,'FPL FIX2'!$N$1:$Q$400,MATCH("HOME",'FPL FIX2'!$N$1:$Q$1,0),0),"")&amp;IFERROR(VLOOKUP(FJ$2&amp;$B22,'FPL FIX2'!$O$1:$P$400,MATCH("AWAY",'FPL FIX2'!$O$1:$P$1,0),0),"")&amp;IFERROR(VLOOKUP(FJ$2&amp;$A22,'FA2'!$A:$D,MATCH("AWAY",'FA2'!$A$1:$D$1,0),0),"")&amp;IFERROR(VLOOKUP(FJ$2&amp;$A22,'FA2'!$B:$C,MATCH("HOME",'FA2'!$B$1:$C$1,0),0),"")&amp;IFERROR(VLOOKUP(FJ$2&amp;$A22,'EFL2'!$A:$D,MATCH("AWAY",'EFL2'!$A$1:$D$1,0),0),"")&amp;IFERROR(VLOOKUP(FJ$2&amp;$A22,'EFL2'!$B:$C,MATCH("HOME",'EFL2'!$B$1:$C$1,0),0),"")&amp;IFERROR(VLOOKUP(FJ$2&amp;$A22,'UCL2'!$C:$F,MATCH("AWAY",'UCL2'!$C$1:$F$1,0),0),"")&amp;IFERROR(VLOOKUP(FJ$2&amp;$A22,'UCL2'!$D:$E,MATCH("HOME",'UCL2'!$D$1:$E$1,0),0),"")&amp;IFERROR(VLOOKUP(FJ$2&amp;$A22,'EU2'!$C:$F,MATCH("AWAY",'EU2'!$C$1:$F$1,0),0),"")&amp;IFERROR(VLOOKUP(FJ$2&amp;$A22,'EU2'!$D:$E,MATCH("HOME",'EU2'!$D$1:$E$1,0),0),"")&amp;IFERROR(VLOOKUP(FJ$2&amp;$A22,'EUC2'!$C:$F,MATCH("AWAY",'EUC2'!$C$1:$F$1,0),0),"")&amp;IFERROR(VLOOKUP(FJ$2&amp;$A22,'EUC2'!$D:$E,MATCH("HOME",'EUC2'!$D$1:$E$1,0),0),"")</f>
        <v/>
      </c>
      <c r="FK22" s="25" t="str">
        <f>IFERROR(VLOOKUP(FK$2&amp;$B22,'FPL FIX2'!$N$1:$Q$400,MATCH("HOME",'FPL FIX2'!$N$1:$Q$1,0),0),"")&amp;IFERROR(VLOOKUP(FK$2&amp;$B22,'FPL FIX2'!$O$1:$P$400,MATCH("AWAY",'FPL FIX2'!$O$1:$P$1,0),0),"")&amp;IFERROR(VLOOKUP(FK$2&amp;$A22,'FA2'!$A:$D,MATCH("AWAY",'FA2'!$A$1:$D$1,0),0),"")&amp;IFERROR(VLOOKUP(FK$2&amp;$A22,'FA2'!$B:$C,MATCH("HOME",'FA2'!$B$1:$C$1,0),0),"")&amp;IFERROR(VLOOKUP(FK$2&amp;$A22,'EFL2'!$A:$D,MATCH("AWAY",'EFL2'!$A$1:$D$1,0),0),"")&amp;IFERROR(VLOOKUP(FK$2&amp;$A22,'EFL2'!$B:$C,MATCH("HOME",'EFL2'!$B$1:$C$1,0),0),"")&amp;IFERROR(VLOOKUP(FK$2&amp;$A22,'UCL2'!$C:$F,MATCH("AWAY",'UCL2'!$C$1:$F$1,0),0),"")&amp;IFERROR(VLOOKUP(FK$2&amp;$A22,'UCL2'!$D:$E,MATCH("HOME",'UCL2'!$D$1:$E$1,0),0),"")&amp;IFERROR(VLOOKUP(FK$2&amp;$A22,'EU2'!$C:$F,MATCH("AWAY",'EU2'!$C$1:$F$1,0),0),"")&amp;IFERROR(VLOOKUP(FK$2&amp;$A22,'EU2'!$D:$E,MATCH("HOME",'EU2'!$D$1:$E$1,0),0),"")&amp;IFERROR(VLOOKUP(FK$2&amp;$A22,'EUC2'!$C:$F,MATCH("AWAY",'EUC2'!$C$1:$F$1,0),0),"")&amp;IFERROR(VLOOKUP(FK$2&amp;$A22,'EUC2'!$D:$E,MATCH("HOME",'EUC2'!$D$1:$E$1,0),0),"")</f>
        <v/>
      </c>
      <c r="FL22" s="25" t="str">
        <f>IFERROR(VLOOKUP(FL$2&amp;$B22,'FPL FIX2'!$N$1:$Q$400,MATCH("HOME",'FPL FIX2'!$N$1:$Q$1,0),0),"")&amp;IFERROR(VLOOKUP(FL$2&amp;$B22,'FPL FIX2'!$O$1:$P$400,MATCH("AWAY",'FPL FIX2'!$O$1:$P$1,0),0),"")&amp;IFERROR(VLOOKUP(FL$2&amp;$A22,'FA2'!$A:$D,MATCH("AWAY",'FA2'!$A$1:$D$1,0),0),"")&amp;IFERROR(VLOOKUP(FL$2&amp;$A22,'FA2'!$B:$C,MATCH("HOME",'FA2'!$B$1:$C$1,0),0),"")&amp;IFERROR(VLOOKUP(FL$2&amp;$A22,'EFL2'!$A:$D,MATCH("AWAY",'EFL2'!$A$1:$D$1,0),0),"")&amp;IFERROR(VLOOKUP(FL$2&amp;$A22,'EFL2'!$B:$C,MATCH("HOME",'EFL2'!$B$1:$C$1,0),0),"")&amp;IFERROR(VLOOKUP(FL$2&amp;$A22,'UCL2'!$C:$F,MATCH("AWAY",'UCL2'!$C$1:$F$1,0),0),"")&amp;IFERROR(VLOOKUP(FL$2&amp;$A22,'UCL2'!$D:$E,MATCH("HOME",'UCL2'!$D$1:$E$1,0),0),"")&amp;IFERROR(VLOOKUP(FL$2&amp;$A22,'EU2'!$C:$F,MATCH("AWAY",'EU2'!$C$1:$F$1,0),0),"")&amp;IFERROR(VLOOKUP(FL$2&amp;$A22,'EU2'!$D:$E,MATCH("HOME",'EU2'!$D$1:$E$1,0),0),"")&amp;IFERROR(VLOOKUP(FL$2&amp;$A22,'EUC2'!$C:$F,MATCH("AWAY",'EUC2'!$C$1:$F$1,0),0),"")&amp;IFERROR(VLOOKUP(FL$2&amp;$A22,'EUC2'!$D:$E,MATCH("HOME",'EUC2'!$D$1:$E$1,0),0),"")</f>
        <v/>
      </c>
      <c r="FM22" s="25" t="str">
        <f>IFERROR(VLOOKUP(FM$2&amp;$B22,'FPL FIX2'!$N$1:$Q$400,MATCH("HOME",'FPL FIX2'!$N$1:$Q$1,0),0),"")&amp;IFERROR(VLOOKUP(FM$2&amp;$B22,'FPL FIX2'!$O$1:$P$400,MATCH("AWAY",'FPL FIX2'!$O$1:$P$1,0),0),"")&amp;IFERROR(VLOOKUP(FM$2&amp;$A22,'FA2'!$A:$D,MATCH("AWAY",'FA2'!$A$1:$D$1,0),0),"")&amp;IFERROR(VLOOKUP(FM$2&amp;$A22,'FA2'!$B:$C,MATCH("HOME",'FA2'!$B$1:$C$1,0),0),"")&amp;IFERROR(VLOOKUP(FM$2&amp;$A22,'EFL2'!$A:$D,MATCH("AWAY",'EFL2'!$A$1:$D$1,0),0),"")&amp;IFERROR(VLOOKUP(FM$2&amp;$A22,'EFL2'!$B:$C,MATCH("HOME",'EFL2'!$B$1:$C$1,0),0),"")&amp;IFERROR(VLOOKUP(FM$2&amp;$A22,'UCL2'!$C:$F,MATCH("AWAY",'UCL2'!$C$1:$F$1,0),0),"")&amp;IFERROR(VLOOKUP(FM$2&amp;$A22,'UCL2'!$D:$E,MATCH("HOME",'UCL2'!$D$1:$E$1,0),0),"")&amp;IFERROR(VLOOKUP(FM$2&amp;$A22,'EU2'!$C:$F,MATCH("AWAY",'EU2'!$C$1:$F$1,0),0),"")&amp;IFERROR(VLOOKUP(FM$2&amp;$A22,'EU2'!$D:$E,MATCH("HOME",'EU2'!$D$1:$E$1,0),0),"")&amp;IFERROR(VLOOKUP(FM$2&amp;$A22,'EUC2'!$C:$F,MATCH("AWAY",'EUC2'!$C$1:$F$1,0),0),"")&amp;IFERROR(VLOOKUP(FM$2&amp;$A22,'EUC2'!$D:$E,MATCH("HOME",'EUC2'!$D$1:$E$1,0),0),"")</f>
        <v>wol</v>
      </c>
      <c r="FN22" s="25" t="str">
        <f>IFERROR(VLOOKUP(FN$2&amp;$B22,'FPL FIX2'!$N$1:$Q$400,MATCH("HOME",'FPL FIX2'!$N$1:$Q$1,0),0),"")&amp;IFERROR(VLOOKUP(FN$2&amp;$B22,'FPL FIX2'!$O$1:$P$400,MATCH("AWAY",'FPL FIX2'!$O$1:$P$1,0),0),"")&amp;IFERROR(VLOOKUP(FN$2&amp;$A22,'FA2'!$A:$D,MATCH("AWAY",'FA2'!$A$1:$D$1,0),0),"")&amp;IFERROR(VLOOKUP(FN$2&amp;$A22,'FA2'!$B:$C,MATCH("HOME",'FA2'!$B$1:$C$1,0),0),"")&amp;IFERROR(VLOOKUP(FN$2&amp;$A22,'EFL2'!$A:$D,MATCH("AWAY",'EFL2'!$A$1:$D$1,0),0),"")&amp;IFERROR(VLOOKUP(FN$2&amp;$A22,'EFL2'!$B:$C,MATCH("HOME",'EFL2'!$B$1:$C$1,0),0),"")&amp;IFERROR(VLOOKUP(FN$2&amp;$A22,'UCL2'!$C:$F,MATCH("AWAY",'UCL2'!$C$1:$F$1,0),0),"")&amp;IFERROR(VLOOKUP(FN$2&amp;$A22,'UCL2'!$D:$E,MATCH("HOME",'UCL2'!$D$1:$E$1,0),0),"")&amp;IFERROR(VLOOKUP(FN$2&amp;$A22,'EU2'!$C:$F,MATCH("AWAY",'EU2'!$C$1:$F$1,0),0),"")&amp;IFERROR(VLOOKUP(FN$2&amp;$A22,'EU2'!$D:$E,MATCH("HOME",'EU2'!$D$1:$E$1,0),0),"")&amp;IFERROR(VLOOKUP(FN$2&amp;$A22,'EUC2'!$C:$F,MATCH("AWAY",'EUC2'!$C$1:$F$1,0),0),"")&amp;IFERROR(VLOOKUP(FN$2&amp;$A22,'EUC2'!$D:$E,MATCH("HOME",'EUC2'!$D$1:$E$1,0),0),"")</f>
        <v/>
      </c>
      <c r="FO22" s="25" t="str">
        <f>IFERROR(VLOOKUP(FO$2&amp;$B22,'FPL FIX2'!$N$1:$Q$400,MATCH("HOME",'FPL FIX2'!$N$1:$Q$1,0),0),"")&amp;IFERROR(VLOOKUP(FO$2&amp;$B22,'FPL FIX2'!$O$1:$P$400,MATCH("AWAY",'FPL FIX2'!$O$1:$P$1,0),0),"")&amp;IFERROR(VLOOKUP(FO$2&amp;$A22,'FA2'!$A:$D,MATCH("AWAY",'FA2'!$A$1:$D$1,0),0),"")&amp;IFERROR(VLOOKUP(FO$2&amp;$A22,'FA2'!$B:$C,MATCH("HOME",'FA2'!$B$1:$C$1,0),0),"")&amp;IFERROR(VLOOKUP(FO$2&amp;$A22,'EFL2'!$A:$D,MATCH("AWAY",'EFL2'!$A$1:$D$1,0),0),"")&amp;IFERROR(VLOOKUP(FO$2&amp;$A22,'EFL2'!$B:$C,MATCH("HOME",'EFL2'!$B$1:$C$1,0),0),"")&amp;IFERROR(VLOOKUP(FO$2&amp;$A22,'UCL2'!$C:$F,MATCH("AWAY",'UCL2'!$C$1:$F$1,0),0),"")&amp;IFERROR(VLOOKUP(FO$2&amp;$A22,'UCL2'!$D:$E,MATCH("HOME",'UCL2'!$D$1:$E$1,0),0),"")&amp;IFERROR(VLOOKUP(FO$2&amp;$A22,'EU2'!$C:$F,MATCH("AWAY",'EU2'!$C$1:$F$1,0),0),"")&amp;IFERROR(VLOOKUP(FO$2&amp;$A22,'EU2'!$D:$E,MATCH("HOME",'EU2'!$D$1:$E$1,0),0),"")&amp;IFERROR(VLOOKUP(FO$2&amp;$A22,'EUC2'!$C:$F,MATCH("AWAY",'EUC2'!$C$1:$F$1,0),0),"")&amp;IFERROR(VLOOKUP(FO$2&amp;$A22,'EUC2'!$D:$E,MATCH("HOME",'EUC2'!$D$1:$E$1,0),0),"")</f>
        <v/>
      </c>
      <c r="FP22" s="25" t="str">
        <f>IFERROR(VLOOKUP(FP$2&amp;$B22,'FPL FIX2'!$N$1:$Q$400,MATCH("HOME",'FPL FIX2'!$N$1:$Q$1,0),0),"")&amp;IFERROR(VLOOKUP(FP$2&amp;$B22,'FPL FIX2'!$O$1:$P$400,MATCH("AWAY",'FPL FIX2'!$O$1:$P$1,0),0),"")&amp;IFERROR(VLOOKUP(FP$2&amp;$A22,'FA2'!$A:$D,MATCH("AWAY",'FA2'!$A$1:$D$1,0),0),"")&amp;IFERROR(VLOOKUP(FP$2&amp;$A22,'FA2'!$B:$C,MATCH("HOME",'FA2'!$B$1:$C$1,0),0),"")&amp;IFERROR(VLOOKUP(FP$2&amp;$A22,'EFL2'!$A:$D,MATCH("AWAY",'EFL2'!$A$1:$D$1,0),0),"")&amp;IFERROR(VLOOKUP(FP$2&amp;$A22,'EFL2'!$B:$C,MATCH("HOME",'EFL2'!$B$1:$C$1,0),0),"")&amp;IFERROR(VLOOKUP(FP$2&amp;$A22,'UCL2'!$C:$F,MATCH("AWAY",'UCL2'!$C$1:$F$1,0),0),"")&amp;IFERROR(VLOOKUP(FP$2&amp;$A22,'UCL2'!$D:$E,MATCH("HOME",'UCL2'!$D$1:$E$1,0),0),"")&amp;IFERROR(VLOOKUP(FP$2&amp;$A22,'EU2'!$C:$F,MATCH("AWAY",'EU2'!$C$1:$F$1,0),0),"")&amp;IFERROR(VLOOKUP(FP$2&amp;$A22,'EU2'!$D:$E,MATCH("HOME",'EU2'!$D$1:$E$1,0),0),"")&amp;IFERROR(VLOOKUP(FP$2&amp;$A22,'EUC2'!$C:$F,MATCH("AWAY",'EUC2'!$C$1:$F$1,0),0),"")&amp;IFERROR(VLOOKUP(FP$2&amp;$A22,'EUC2'!$D:$E,MATCH("HOME",'EUC2'!$D$1:$E$1,0),0),"")</f>
        <v/>
      </c>
      <c r="FQ22" s="25" t="str">
        <f>IFERROR(VLOOKUP(FQ$2&amp;$B22,'FPL FIX2'!$N$1:$Q$400,MATCH("HOME",'FPL FIX2'!$N$1:$Q$1,0),0),"")&amp;IFERROR(VLOOKUP(FQ$2&amp;$B22,'FPL FIX2'!$O$1:$P$400,MATCH("AWAY",'FPL FIX2'!$O$1:$P$1,0),0),"")&amp;IFERROR(VLOOKUP(FQ$2&amp;$A22,'FA2'!$A:$D,MATCH("AWAY",'FA2'!$A$1:$D$1,0),0),"")&amp;IFERROR(VLOOKUP(FQ$2&amp;$A22,'FA2'!$B:$C,MATCH("HOME",'FA2'!$B$1:$C$1,0),0),"")&amp;IFERROR(VLOOKUP(FQ$2&amp;$A22,'EFL2'!$A:$D,MATCH("AWAY",'EFL2'!$A$1:$D$1,0),0),"")&amp;IFERROR(VLOOKUP(FQ$2&amp;$A22,'EFL2'!$B:$C,MATCH("HOME",'EFL2'!$B$1:$C$1,0),0),"")&amp;IFERROR(VLOOKUP(FQ$2&amp;$A22,'UCL2'!$C:$F,MATCH("AWAY",'UCL2'!$C$1:$F$1,0),0),"")&amp;IFERROR(VLOOKUP(FQ$2&amp;$A22,'UCL2'!$D:$E,MATCH("HOME",'UCL2'!$D$1:$E$1,0),0),"")&amp;IFERROR(VLOOKUP(FQ$2&amp;$A22,'EU2'!$C:$F,MATCH("AWAY",'EU2'!$C$1:$F$1,0),0),"")&amp;IFERROR(VLOOKUP(FQ$2&amp;$A22,'EU2'!$D:$E,MATCH("HOME",'EU2'!$D$1:$E$1,0),0),"")&amp;IFERROR(VLOOKUP(FQ$2&amp;$A22,'EUC2'!$C:$F,MATCH("AWAY",'EUC2'!$C$1:$F$1,0),0),"")&amp;IFERROR(VLOOKUP(FQ$2&amp;$A22,'EUC2'!$D:$E,MATCH("HOME",'EUC2'!$D$1:$E$1,0),0),"")</f>
        <v/>
      </c>
      <c r="FR22" s="25" t="str">
        <f>IFERROR(VLOOKUP(FR$2&amp;$B22,'FPL FIX2'!$N$1:$Q$400,MATCH("HOME",'FPL FIX2'!$N$1:$Q$1,0),0),"")&amp;IFERROR(VLOOKUP(FR$2&amp;$B22,'FPL FIX2'!$O$1:$P$400,MATCH("AWAY",'FPL FIX2'!$O$1:$P$1,0),0),"")&amp;IFERROR(VLOOKUP(FR$2&amp;$A22,'FA2'!$A:$D,MATCH("AWAY",'FA2'!$A$1:$D$1,0),0),"")&amp;IFERROR(VLOOKUP(FR$2&amp;$A22,'FA2'!$B:$C,MATCH("HOME",'FA2'!$B$1:$C$1,0),0),"")&amp;IFERROR(VLOOKUP(FR$2&amp;$A22,'EFL2'!$A:$D,MATCH("AWAY",'EFL2'!$A$1:$D$1,0),0),"")&amp;IFERROR(VLOOKUP(FR$2&amp;$A22,'EFL2'!$B:$C,MATCH("HOME",'EFL2'!$B$1:$C$1,0),0),"")&amp;IFERROR(VLOOKUP(FR$2&amp;$A22,'UCL2'!$C:$F,MATCH("AWAY",'UCL2'!$C$1:$F$1,0),0),"")&amp;IFERROR(VLOOKUP(FR$2&amp;$A22,'UCL2'!$D:$E,MATCH("HOME",'UCL2'!$D$1:$E$1,0),0),"")&amp;IFERROR(VLOOKUP(FR$2&amp;$A22,'EU2'!$C:$F,MATCH("AWAY",'EU2'!$C$1:$F$1,0),0),"")&amp;IFERROR(VLOOKUP(FR$2&amp;$A22,'EU2'!$D:$E,MATCH("HOME",'EU2'!$D$1:$E$1,0),0),"")&amp;IFERROR(VLOOKUP(FR$2&amp;$A22,'EUC2'!$C:$F,MATCH("AWAY",'EUC2'!$C$1:$F$1,0),0),"")&amp;IFERROR(VLOOKUP(FR$2&amp;$A22,'EUC2'!$D:$E,MATCH("HOME",'EUC2'!$D$1:$E$1,0),0),"")</f>
        <v/>
      </c>
      <c r="FS22" s="25" t="str">
        <f>IFERROR(VLOOKUP(FS$2&amp;$B22,'FPL FIX2'!$N$1:$Q$400,MATCH("HOME",'FPL FIX2'!$N$1:$Q$1,0),0),"")&amp;IFERROR(VLOOKUP(FS$2&amp;$B22,'FPL FIX2'!$O$1:$P$400,MATCH("AWAY",'FPL FIX2'!$O$1:$P$1,0),0),"")&amp;IFERROR(VLOOKUP(FS$2&amp;$A22,'FA2'!$A:$D,MATCH("AWAY",'FA2'!$A$1:$D$1,0),0),"")&amp;IFERROR(VLOOKUP(FS$2&amp;$A22,'FA2'!$B:$C,MATCH("HOME",'FA2'!$B$1:$C$1,0),0),"")&amp;IFERROR(VLOOKUP(FS$2&amp;$A22,'EFL2'!$A:$D,MATCH("AWAY",'EFL2'!$A$1:$D$1,0),0),"")&amp;IFERROR(VLOOKUP(FS$2&amp;$A22,'EFL2'!$B:$C,MATCH("HOME",'EFL2'!$B$1:$C$1,0),0),"")&amp;IFERROR(VLOOKUP(FS$2&amp;$A22,'UCL2'!$C:$F,MATCH("AWAY",'UCL2'!$C$1:$F$1,0),0),"")&amp;IFERROR(VLOOKUP(FS$2&amp;$A22,'UCL2'!$D:$E,MATCH("HOME",'UCL2'!$D$1:$E$1,0),0),"")&amp;IFERROR(VLOOKUP(FS$2&amp;$A22,'EU2'!$C:$F,MATCH("AWAY",'EU2'!$C$1:$F$1,0),0),"")&amp;IFERROR(VLOOKUP(FS$2&amp;$A22,'EU2'!$D:$E,MATCH("HOME",'EU2'!$D$1:$E$1,0),0),"")&amp;IFERROR(VLOOKUP(FS$2&amp;$A22,'EUC2'!$C:$F,MATCH("AWAY",'EUC2'!$C$1:$F$1,0),0),"")&amp;IFERROR(VLOOKUP(FS$2&amp;$A22,'EUC2'!$D:$E,MATCH("HOME",'EUC2'!$D$1:$E$1,0),0),"")</f>
        <v/>
      </c>
      <c r="FT22" s="25" t="str">
        <f>IFERROR(VLOOKUP(FT$2&amp;$B22,'FPL FIX2'!$N$1:$Q$400,MATCH("HOME",'FPL FIX2'!$N$1:$Q$1,0),0),"")&amp;IFERROR(VLOOKUP(FT$2&amp;$B22,'FPL FIX2'!$O$1:$P$400,MATCH("AWAY",'FPL FIX2'!$O$1:$P$1,0),0),"")&amp;IFERROR(VLOOKUP(FT$2&amp;$A22,'FA2'!$A:$D,MATCH("AWAY",'FA2'!$A$1:$D$1,0),0),"")&amp;IFERROR(VLOOKUP(FT$2&amp;$A22,'FA2'!$B:$C,MATCH("HOME",'FA2'!$B$1:$C$1,0),0),"")&amp;IFERROR(VLOOKUP(FT$2&amp;$A22,'EFL2'!$A:$D,MATCH("AWAY",'EFL2'!$A$1:$D$1,0),0),"")&amp;IFERROR(VLOOKUP(FT$2&amp;$A22,'EFL2'!$B:$C,MATCH("HOME",'EFL2'!$B$1:$C$1,0),0),"")&amp;IFERROR(VLOOKUP(FT$2&amp;$A22,'UCL2'!$C:$F,MATCH("AWAY",'UCL2'!$C$1:$F$1,0),0),"")&amp;IFERROR(VLOOKUP(FT$2&amp;$A22,'UCL2'!$D:$E,MATCH("HOME",'UCL2'!$D$1:$E$1,0),0),"")&amp;IFERROR(VLOOKUP(FT$2&amp;$A22,'EU2'!$C:$F,MATCH("AWAY",'EU2'!$C$1:$F$1,0),0),"")&amp;IFERROR(VLOOKUP(FT$2&amp;$A22,'EU2'!$D:$E,MATCH("HOME",'EU2'!$D$1:$E$1,0),0),"")&amp;IFERROR(VLOOKUP(FT$2&amp;$A22,'EUC2'!$C:$F,MATCH("AWAY",'EUC2'!$C$1:$F$1,0),0),"")&amp;IFERROR(VLOOKUP(FT$2&amp;$A22,'EUC2'!$D:$E,MATCH("HOME",'EUC2'!$D$1:$E$1,0),0),"")</f>
        <v>EVE</v>
      </c>
      <c r="FU22" s="25" t="str">
        <f>IFERROR(VLOOKUP(FU$2&amp;$B22,'FPL FIX2'!$N$1:$Q$400,MATCH("HOME",'FPL FIX2'!$N$1:$Q$1,0),0),"")&amp;IFERROR(VLOOKUP(FU$2&amp;$B22,'FPL FIX2'!$O$1:$P$400,MATCH("AWAY",'FPL FIX2'!$O$1:$P$1,0),0),"")&amp;IFERROR(VLOOKUP(FU$2&amp;$A22,'FA2'!$A:$D,MATCH("AWAY",'FA2'!$A$1:$D$1,0),0),"")&amp;IFERROR(VLOOKUP(FU$2&amp;$A22,'FA2'!$B:$C,MATCH("HOME",'FA2'!$B$1:$C$1,0),0),"")&amp;IFERROR(VLOOKUP(FU$2&amp;$A22,'EFL2'!$A:$D,MATCH("AWAY",'EFL2'!$A$1:$D$1,0),0),"")&amp;IFERROR(VLOOKUP(FU$2&amp;$A22,'EFL2'!$B:$C,MATCH("HOME",'EFL2'!$B$1:$C$1,0),0),"")&amp;IFERROR(VLOOKUP(FU$2&amp;$A22,'UCL2'!$C:$F,MATCH("AWAY",'UCL2'!$C$1:$F$1,0),0),"")&amp;IFERROR(VLOOKUP(FU$2&amp;$A22,'UCL2'!$D:$E,MATCH("HOME",'UCL2'!$D$1:$E$1,0),0),"")&amp;IFERROR(VLOOKUP(FU$2&amp;$A22,'EU2'!$C:$F,MATCH("AWAY",'EU2'!$C$1:$F$1,0),0),"")&amp;IFERROR(VLOOKUP(FU$2&amp;$A22,'EU2'!$D:$E,MATCH("HOME",'EU2'!$D$1:$E$1,0),0),"")&amp;IFERROR(VLOOKUP(FU$2&amp;$A22,'EUC2'!$C:$F,MATCH("AWAY",'EUC2'!$C$1:$F$1,0),0),"")&amp;IFERROR(VLOOKUP(FU$2&amp;$A22,'EUC2'!$D:$E,MATCH("HOME",'EUC2'!$D$1:$E$1,0),0),"")</f>
        <v/>
      </c>
      <c r="FV22" s="25" t="str">
        <f>IFERROR(VLOOKUP(FV$2&amp;$B22,'FPL FIX2'!$N$1:$Q$400,MATCH("HOME",'FPL FIX2'!$N$1:$Q$1,0),0),"")&amp;IFERROR(VLOOKUP(FV$2&amp;$B22,'FPL FIX2'!$O$1:$P$400,MATCH("AWAY",'FPL FIX2'!$O$1:$P$1,0),0),"")&amp;IFERROR(VLOOKUP(FV$2&amp;$A22,'FA2'!$A:$D,MATCH("AWAY",'FA2'!$A$1:$D$1,0),0),"")&amp;IFERROR(VLOOKUP(FV$2&amp;$A22,'FA2'!$B:$C,MATCH("HOME",'FA2'!$B$1:$C$1,0),0),"")&amp;IFERROR(VLOOKUP(FV$2&amp;$A22,'EFL2'!$A:$D,MATCH("AWAY",'EFL2'!$A$1:$D$1,0),0),"")&amp;IFERROR(VLOOKUP(FV$2&amp;$A22,'EFL2'!$B:$C,MATCH("HOME",'EFL2'!$B$1:$C$1,0),0),"")&amp;IFERROR(VLOOKUP(FV$2&amp;$A22,'UCL2'!$C:$F,MATCH("AWAY",'UCL2'!$C$1:$F$1,0),0),"")&amp;IFERROR(VLOOKUP(FV$2&amp;$A22,'UCL2'!$D:$E,MATCH("HOME",'UCL2'!$D$1:$E$1,0),0),"")&amp;IFERROR(VLOOKUP(FV$2&amp;$A22,'EU2'!$C:$F,MATCH("AWAY",'EU2'!$C$1:$F$1,0),0),"")&amp;IFERROR(VLOOKUP(FV$2&amp;$A22,'EU2'!$D:$E,MATCH("HOME",'EU2'!$D$1:$E$1,0),0),"")&amp;IFERROR(VLOOKUP(FV$2&amp;$A22,'EUC2'!$C:$F,MATCH("AWAY",'EUC2'!$C$1:$F$1,0),0),"")&amp;IFERROR(VLOOKUP(FV$2&amp;$A22,'EUC2'!$D:$E,MATCH("HOME",'EUC2'!$D$1:$E$1,0),0),"")</f>
        <v/>
      </c>
      <c r="FW22" s="25" t="str">
        <f>IFERROR(VLOOKUP(FW$2&amp;$B22,'FPL FIX2'!$N$1:$Q$400,MATCH("HOME",'FPL FIX2'!$N$1:$Q$1,0),0),"")&amp;IFERROR(VLOOKUP(FW$2&amp;$B22,'FPL FIX2'!$O$1:$P$400,MATCH("AWAY",'FPL FIX2'!$O$1:$P$1,0),0),"")&amp;IFERROR(VLOOKUP(FW$2&amp;$A22,'FA2'!$A:$D,MATCH("AWAY",'FA2'!$A$1:$D$1,0),0),"")&amp;IFERROR(VLOOKUP(FW$2&amp;$A22,'FA2'!$B:$C,MATCH("HOME",'FA2'!$B$1:$C$1,0),0),"")&amp;IFERROR(VLOOKUP(FW$2&amp;$A22,'EFL2'!$A:$D,MATCH("AWAY",'EFL2'!$A$1:$D$1,0),0),"")&amp;IFERROR(VLOOKUP(FW$2&amp;$A22,'EFL2'!$B:$C,MATCH("HOME",'EFL2'!$B$1:$C$1,0),0),"")&amp;IFERROR(VLOOKUP(FW$2&amp;$A22,'UCL2'!$C:$F,MATCH("AWAY",'UCL2'!$C$1:$F$1,0),0),"")&amp;IFERROR(VLOOKUP(FW$2&amp;$A22,'UCL2'!$D:$E,MATCH("HOME",'UCL2'!$D$1:$E$1,0),0),"")&amp;IFERROR(VLOOKUP(FW$2&amp;$A22,'EU2'!$C:$F,MATCH("AWAY",'EU2'!$C$1:$F$1,0),0),"")&amp;IFERROR(VLOOKUP(FW$2&amp;$A22,'EU2'!$D:$E,MATCH("HOME",'EU2'!$D$1:$E$1,0),0),"")&amp;IFERROR(VLOOKUP(FW$2&amp;$A22,'EUC2'!$C:$F,MATCH("AWAY",'EUC2'!$C$1:$F$1,0),0),"")&amp;IFERROR(VLOOKUP(FW$2&amp;$A22,'EUC2'!$D:$E,MATCH("HOME",'EUC2'!$D$1:$E$1,0),0),"")</f>
        <v/>
      </c>
      <c r="FX22" s="25" t="str">
        <f>IFERROR(VLOOKUP(FX$2&amp;$B22,'FPL FIX2'!$N$1:$Q$400,MATCH("HOME",'FPL FIX2'!$N$1:$Q$1,0),0),"")&amp;IFERROR(VLOOKUP(FX$2&amp;$B22,'FPL FIX2'!$O$1:$P$400,MATCH("AWAY",'FPL FIX2'!$O$1:$P$1,0),0),"")&amp;IFERROR(VLOOKUP(FX$2&amp;$A22,'FA2'!$A:$D,MATCH("AWAY",'FA2'!$A$1:$D$1,0),0),"")&amp;IFERROR(VLOOKUP(FX$2&amp;$A22,'FA2'!$B:$C,MATCH("HOME",'FA2'!$B$1:$C$1,0),0),"")&amp;IFERROR(VLOOKUP(FX$2&amp;$A22,'EFL2'!$A:$D,MATCH("AWAY",'EFL2'!$A$1:$D$1,0),0),"")&amp;IFERROR(VLOOKUP(FX$2&amp;$A22,'EFL2'!$B:$C,MATCH("HOME",'EFL2'!$B$1:$C$1,0),0),"")&amp;IFERROR(VLOOKUP(FX$2&amp;$A22,'UCL2'!$C:$F,MATCH("AWAY",'UCL2'!$C$1:$F$1,0),0),"")&amp;IFERROR(VLOOKUP(FX$2&amp;$A22,'UCL2'!$D:$E,MATCH("HOME",'UCL2'!$D$1:$E$1,0),0),"")&amp;IFERROR(VLOOKUP(FX$2&amp;$A22,'EU2'!$C:$F,MATCH("AWAY",'EU2'!$C$1:$F$1,0),0),"")&amp;IFERROR(VLOOKUP(FX$2&amp;$A22,'EU2'!$D:$E,MATCH("HOME",'EU2'!$D$1:$E$1,0),0),"")&amp;IFERROR(VLOOKUP(FX$2&amp;$A22,'EUC2'!$C:$F,MATCH("AWAY",'EUC2'!$C$1:$F$1,0),0),"")&amp;IFERROR(VLOOKUP(FX$2&amp;$A22,'EUC2'!$D:$E,MATCH("HOME",'EUC2'!$D$1:$E$1,0),0),"")</f>
        <v/>
      </c>
      <c r="FY22" s="25" t="str">
        <f>IFERROR(VLOOKUP(FY$2&amp;$B22,'FPL FIX2'!$N$1:$Q$400,MATCH("HOME",'FPL FIX2'!$N$1:$Q$1,0),0),"")&amp;IFERROR(VLOOKUP(FY$2&amp;$B22,'FPL FIX2'!$O$1:$P$400,MATCH("AWAY",'FPL FIX2'!$O$1:$P$1,0),0),"")&amp;IFERROR(VLOOKUP(FY$2&amp;$A22,'FA2'!$A:$D,MATCH("AWAY",'FA2'!$A$1:$D$1,0),0),"")&amp;IFERROR(VLOOKUP(FY$2&amp;$A22,'FA2'!$B:$C,MATCH("HOME",'FA2'!$B$1:$C$1,0),0),"")&amp;IFERROR(VLOOKUP(FY$2&amp;$A22,'EFL2'!$A:$D,MATCH("AWAY",'EFL2'!$A$1:$D$1,0),0),"")&amp;IFERROR(VLOOKUP(FY$2&amp;$A22,'EFL2'!$B:$C,MATCH("HOME",'EFL2'!$B$1:$C$1,0),0),"")&amp;IFERROR(VLOOKUP(FY$2&amp;$A22,'UCL2'!$C:$F,MATCH("AWAY",'UCL2'!$C$1:$F$1,0),0),"")&amp;IFERROR(VLOOKUP(FY$2&amp;$A22,'UCL2'!$D:$E,MATCH("HOME",'UCL2'!$D$1:$E$1,0),0),"")&amp;IFERROR(VLOOKUP(FY$2&amp;$A22,'EU2'!$C:$F,MATCH("AWAY",'EU2'!$C$1:$F$1,0),0),"")&amp;IFERROR(VLOOKUP(FY$2&amp;$A22,'EU2'!$D:$E,MATCH("HOME",'EU2'!$D$1:$E$1,0),0),"")&amp;IFERROR(VLOOKUP(FY$2&amp;$A22,'EUC2'!$C:$F,MATCH("AWAY",'EUC2'!$C$1:$F$1,0),0),"")&amp;IFERROR(VLOOKUP(FY$2&amp;$A22,'EUC2'!$D:$E,MATCH("HOME",'EUC2'!$D$1:$E$1,0),0),"")</f>
        <v/>
      </c>
      <c r="FZ22" s="25" t="str">
        <f>IFERROR(VLOOKUP(FZ$2&amp;$B22,'FPL FIX2'!$N$1:$Q$400,MATCH("HOME",'FPL FIX2'!$N$1:$Q$1,0),0),"")&amp;IFERROR(VLOOKUP(FZ$2&amp;$B22,'FPL FIX2'!$O$1:$P$400,MATCH("AWAY",'FPL FIX2'!$O$1:$P$1,0),0),"")&amp;IFERROR(VLOOKUP(FZ$2&amp;$A22,'FA2'!$A:$D,MATCH("AWAY",'FA2'!$A$1:$D$1,0),0),"")&amp;IFERROR(VLOOKUP(FZ$2&amp;$A22,'FA2'!$B:$C,MATCH("HOME",'FA2'!$B$1:$C$1,0),0),"")&amp;IFERROR(VLOOKUP(FZ$2&amp;$A22,'EFL2'!$A:$D,MATCH("AWAY",'EFL2'!$A$1:$D$1,0),0),"")&amp;IFERROR(VLOOKUP(FZ$2&amp;$A22,'EFL2'!$B:$C,MATCH("HOME",'EFL2'!$B$1:$C$1,0),0),"")&amp;IFERROR(VLOOKUP(FZ$2&amp;$A22,'UCL2'!$C:$F,MATCH("AWAY",'UCL2'!$C$1:$F$1,0),0),"")&amp;IFERROR(VLOOKUP(FZ$2&amp;$A22,'UCL2'!$D:$E,MATCH("HOME",'UCL2'!$D$1:$E$1,0),0),"")&amp;IFERROR(VLOOKUP(FZ$2&amp;$A22,'EU2'!$C:$F,MATCH("AWAY",'EU2'!$C$1:$F$1,0),0),"")&amp;IFERROR(VLOOKUP(FZ$2&amp;$A22,'EU2'!$D:$E,MATCH("HOME",'EU2'!$D$1:$E$1,0),0),"")&amp;IFERROR(VLOOKUP(FZ$2&amp;$A22,'EUC2'!$C:$F,MATCH("AWAY",'EUC2'!$C$1:$F$1,0),0),"")&amp;IFERROR(VLOOKUP(FZ$2&amp;$A22,'EUC2'!$D:$E,MATCH("HOME",'EUC2'!$D$1:$E$1,0),0),"")</f>
        <v/>
      </c>
      <c r="GA22" s="25" t="str">
        <f>IFERROR(VLOOKUP(GA$2&amp;$B22,'FPL FIX2'!$N$1:$Q$400,MATCH("HOME",'FPL FIX2'!$N$1:$Q$1,0),0),"")&amp;IFERROR(VLOOKUP(GA$2&amp;$B22,'FPL FIX2'!$O$1:$P$400,MATCH("AWAY",'FPL FIX2'!$O$1:$P$1,0),0),"")&amp;IFERROR(VLOOKUP(GA$2&amp;$A22,'FA2'!$A:$D,MATCH("AWAY",'FA2'!$A$1:$D$1,0),0),"")&amp;IFERROR(VLOOKUP(GA$2&amp;$A22,'FA2'!$B:$C,MATCH("HOME",'FA2'!$B$1:$C$1,0),0),"")&amp;IFERROR(VLOOKUP(GA$2&amp;$A22,'EFL2'!$A:$D,MATCH("AWAY",'EFL2'!$A$1:$D$1,0),0),"")&amp;IFERROR(VLOOKUP(GA$2&amp;$A22,'EFL2'!$B:$C,MATCH("HOME",'EFL2'!$B$1:$C$1,0),0),"")&amp;IFERROR(VLOOKUP(GA$2&amp;$A22,'UCL2'!$C:$F,MATCH("AWAY",'UCL2'!$C$1:$F$1,0),0),"")&amp;IFERROR(VLOOKUP(GA$2&amp;$A22,'UCL2'!$D:$E,MATCH("HOME",'UCL2'!$D$1:$E$1,0),0),"")&amp;IFERROR(VLOOKUP(GA$2&amp;$A22,'EU2'!$C:$F,MATCH("AWAY",'EU2'!$C$1:$F$1,0),0),"")&amp;IFERROR(VLOOKUP(GA$2&amp;$A22,'EU2'!$D:$E,MATCH("HOME",'EU2'!$D$1:$E$1,0),0),"")&amp;IFERROR(VLOOKUP(GA$2&amp;$A22,'EUC2'!$C:$F,MATCH("AWAY",'EUC2'!$C$1:$F$1,0),0),"")&amp;IFERROR(VLOOKUP(GA$2&amp;$A22,'EUC2'!$D:$E,MATCH("HOME",'EUC2'!$D$1:$E$1,0),0),"")</f>
        <v/>
      </c>
      <c r="GB22" s="25" t="str">
        <f>IFERROR(VLOOKUP(GB$2&amp;$B22,'FPL FIX2'!$N$1:$Q$400,MATCH("HOME",'FPL FIX2'!$N$1:$Q$1,0),0),"")&amp;IFERROR(VLOOKUP(GB$2&amp;$B22,'FPL FIX2'!$O$1:$P$400,MATCH("AWAY",'FPL FIX2'!$O$1:$P$1,0),0),"")&amp;IFERROR(VLOOKUP(GB$2&amp;$A22,'FA2'!$A:$D,MATCH("AWAY",'FA2'!$A$1:$D$1,0),0),"")&amp;IFERROR(VLOOKUP(GB$2&amp;$A22,'FA2'!$B:$C,MATCH("HOME",'FA2'!$B$1:$C$1,0),0),"")&amp;IFERROR(VLOOKUP(GB$2&amp;$A22,'EFL2'!$A:$D,MATCH("AWAY",'EFL2'!$A$1:$D$1,0),0),"")&amp;IFERROR(VLOOKUP(GB$2&amp;$A22,'EFL2'!$B:$C,MATCH("HOME",'EFL2'!$B$1:$C$1,0),0),"")&amp;IFERROR(VLOOKUP(GB$2&amp;$A22,'UCL2'!$C:$F,MATCH("AWAY",'UCL2'!$C$1:$F$1,0),0),"")&amp;IFERROR(VLOOKUP(GB$2&amp;$A22,'UCL2'!$D:$E,MATCH("HOME",'UCL2'!$D$1:$E$1,0),0),"")&amp;IFERROR(VLOOKUP(GB$2&amp;$A22,'EU2'!$C:$F,MATCH("AWAY",'EU2'!$C$1:$F$1,0),0),"")&amp;IFERROR(VLOOKUP(GB$2&amp;$A22,'EU2'!$D:$E,MATCH("HOME",'EU2'!$D$1:$E$1,0),0),"")&amp;IFERROR(VLOOKUP(GB$2&amp;$A22,'EUC2'!$C:$F,MATCH("AWAY",'EUC2'!$C$1:$F$1,0),0),"")&amp;IFERROR(VLOOKUP(GB$2&amp;$A22,'EUC2'!$D:$E,MATCH("HOME",'EUC2'!$D$1:$E$1,0),0),"")</f>
        <v/>
      </c>
      <c r="GC22" s="25" t="str">
        <f>IFERROR(VLOOKUP(GC$2&amp;$B22,'FPL FIX2'!$N$1:$Q$400,MATCH("HOME",'FPL FIX2'!$N$1:$Q$1,0),0),"")&amp;IFERROR(VLOOKUP(GC$2&amp;$B22,'FPL FIX2'!$O$1:$P$400,MATCH("AWAY",'FPL FIX2'!$O$1:$P$1,0),0),"")&amp;IFERROR(VLOOKUP(GC$2&amp;$A22,'FA2'!$A:$D,MATCH("AWAY",'FA2'!$A$1:$D$1,0),0),"")&amp;IFERROR(VLOOKUP(GC$2&amp;$A22,'FA2'!$B:$C,MATCH("HOME",'FA2'!$B$1:$C$1,0),0),"")&amp;IFERROR(VLOOKUP(GC$2&amp;$A22,'EFL2'!$A:$D,MATCH("AWAY",'EFL2'!$A$1:$D$1,0),0),"")&amp;IFERROR(VLOOKUP(GC$2&amp;$A22,'EFL2'!$B:$C,MATCH("HOME",'EFL2'!$B$1:$C$1,0),0),"")&amp;IFERROR(VLOOKUP(GC$2&amp;$A22,'UCL2'!$C:$F,MATCH("AWAY",'UCL2'!$C$1:$F$1,0),0),"")&amp;IFERROR(VLOOKUP(GC$2&amp;$A22,'UCL2'!$D:$E,MATCH("HOME",'UCL2'!$D$1:$E$1,0),0),"")&amp;IFERROR(VLOOKUP(GC$2&amp;$A22,'EU2'!$C:$F,MATCH("AWAY",'EU2'!$C$1:$F$1,0),0),"")&amp;IFERROR(VLOOKUP(GC$2&amp;$A22,'EU2'!$D:$E,MATCH("HOME",'EU2'!$D$1:$E$1,0),0),"")&amp;IFERROR(VLOOKUP(GC$2&amp;$A22,'EUC2'!$C:$F,MATCH("AWAY",'EUC2'!$C$1:$F$1,0),0),"")&amp;IFERROR(VLOOKUP(GC$2&amp;$A22,'EUC2'!$D:$E,MATCH("HOME",'EUC2'!$D$1:$E$1,0),0),"")</f>
        <v>Derby County</v>
      </c>
      <c r="GD22" s="25" t="str">
        <f>IFERROR(VLOOKUP(GD$2&amp;$B22,'FPL FIX2'!$N$1:$Q$400,MATCH("HOME",'FPL FIX2'!$N$1:$Q$1,0),0),"")&amp;IFERROR(VLOOKUP(GD$2&amp;$B22,'FPL FIX2'!$O$1:$P$400,MATCH("AWAY",'FPL FIX2'!$O$1:$P$1,0),0),"")&amp;IFERROR(VLOOKUP(GD$2&amp;$A22,'FA2'!$A:$D,MATCH("AWAY",'FA2'!$A$1:$D$1,0),0),"")&amp;IFERROR(VLOOKUP(GD$2&amp;$A22,'FA2'!$B:$C,MATCH("HOME",'FA2'!$B$1:$C$1,0),0),"")&amp;IFERROR(VLOOKUP(GD$2&amp;$A22,'EFL2'!$A:$D,MATCH("AWAY",'EFL2'!$A$1:$D$1,0),0),"")&amp;IFERROR(VLOOKUP(GD$2&amp;$A22,'EFL2'!$B:$C,MATCH("HOME",'EFL2'!$B$1:$C$1,0),0),"")&amp;IFERROR(VLOOKUP(GD$2&amp;$A22,'UCL2'!$C:$F,MATCH("AWAY",'UCL2'!$C$1:$F$1,0),0),"")&amp;IFERROR(VLOOKUP(GD$2&amp;$A22,'UCL2'!$D:$E,MATCH("HOME",'UCL2'!$D$1:$E$1,0),0),"")&amp;IFERROR(VLOOKUP(GD$2&amp;$A22,'EU2'!$C:$F,MATCH("AWAY",'EU2'!$C$1:$F$1,0),0),"")&amp;IFERROR(VLOOKUP(GD$2&amp;$A22,'EU2'!$D:$E,MATCH("HOME",'EU2'!$D$1:$E$1,0),0),"")&amp;IFERROR(VLOOKUP(GD$2&amp;$A22,'EUC2'!$C:$F,MATCH("AWAY",'EUC2'!$C$1:$F$1,0),0),"")&amp;IFERROR(VLOOKUP(GD$2&amp;$A22,'EUC2'!$D:$E,MATCH("HOME",'EUC2'!$D$1:$E$1,0),0),"")</f>
        <v/>
      </c>
      <c r="GE22" s="25" t="str">
        <f>IFERROR(VLOOKUP(GE$2&amp;$B22,'FPL FIX2'!$N$1:$Q$400,MATCH("HOME",'FPL FIX2'!$N$1:$Q$1,0),0),"")&amp;IFERROR(VLOOKUP(GE$2&amp;$B22,'FPL FIX2'!$O$1:$P$400,MATCH("AWAY",'FPL FIX2'!$O$1:$P$1,0),0),"")&amp;IFERROR(VLOOKUP(GE$2&amp;$A22,'FA2'!$A:$D,MATCH("AWAY",'FA2'!$A$1:$D$1,0),0),"")&amp;IFERROR(VLOOKUP(GE$2&amp;$A22,'FA2'!$B:$C,MATCH("HOME",'FA2'!$B$1:$C$1,0),0),"")&amp;IFERROR(VLOOKUP(GE$2&amp;$A22,'EFL2'!$A:$D,MATCH("AWAY",'EFL2'!$A$1:$D$1,0),0),"")&amp;IFERROR(VLOOKUP(GE$2&amp;$A22,'EFL2'!$B:$C,MATCH("HOME",'EFL2'!$B$1:$C$1,0),0),"")&amp;IFERROR(VLOOKUP(GE$2&amp;$A22,'UCL2'!$C:$F,MATCH("AWAY",'UCL2'!$C$1:$F$1,0),0),"")&amp;IFERROR(VLOOKUP(GE$2&amp;$A22,'UCL2'!$D:$E,MATCH("HOME",'UCL2'!$D$1:$E$1,0),0),"")&amp;IFERROR(VLOOKUP(GE$2&amp;$A22,'EU2'!$C:$F,MATCH("AWAY",'EU2'!$C$1:$F$1,0),0),"")&amp;IFERROR(VLOOKUP(GE$2&amp;$A22,'EU2'!$D:$E,MATCH("HOME",'EU2'!$D$1:$E$1,0),0),"")&amp;IFERROR(VLOOKUP(GE$2&amp;$A22,'EUC2'!$C:$F,MATCH("AWAY",'EUC2'!$C$1:$F$1,0),0),"")&amp;IFERROR(VLOOKUP(GE$2&amp;$A22,'EUC2'!$D:$E,MATCH("HOME",'EUC2'!$D$1:$E$1,0),0),"")</f>
        <v/>
      </c>
      <c r="GF22" s="25" t="str">
        <f>IFERROR(VLOOKUP(GF$2&amp;$B22,'FPL FIX2'!$N$1:$Q$400,MATCH("HOME",'FPL FIX2'!$N$1:$Q$1,0),0),"")&amp;IFERROR(VLOOKUP(GF$2&amp;$B22,'FPL FIX2'!$O$1:$P$400,MATCH("AWAY",'FPL FIX2'!$O$1:$P$1,0),0),"")&amp;IFERROR(VLOOKUP(GF$2&amp;$A22,'FA2'!$A:$D,MATCH("AWAY",'FA2'!$A$1:$D$1,0),0),"")&amp;IFERROR(VLOOKUP(GF$2&amp;$A22,'FA2'!$B:$C,MATCH("HOME",'FA2'!$B$1:$C$1,0),0),"")&amp;IFERROR(VLOOKUP(GF$2&amp;$A22,'EFL2'!$A:$D,MATCH("AWAY",'EFL2'!$A$1:$D$1,0),0),"")&amp;IFERROR(VLOOKUP(GF$2&amp;$A22,'EFL2'!$B:$C,MATCH("HOME",'EFL2'!$B$1:$C$1,0),0),"")&amp;IFERROR(VLOOKUP(GF$2&amp;$A22,'UCL2'!$C:$F,MATCH("AWAY",'UCL2'!$C$1:$F$1,0),0),"")&amp;IFERROR(VLOOKUP(GF$2&amp;$A22,'UCL2'!$D:$E,MATCH("HOME",'UCL2'!$D$1:$E$1,0),0),"")&amp;IFERROR(VLOOKUP(GF$2&amp;$A22,'EU2'!$C:$F,MATCH("AWAY",'EU2'!$C$1:$F$1,0),0),"")&amp;IFERROR(VLOOKUP(GF$2&amp;$A22,'EU2'!$D:$E,MATCH("HOME",'EU2'!$D$1:$E$1,0),0),"")&amp;IFERROR(VLOOKUP(GF$2&amp;$A22,'EUC2'!$C:$F,MATCH("AWAY",'EUC2'!$C$1:$F$1,0),0),"")&amp;IFERROR(VLOOKUP(GF$2&amp;$A22,'EUC2'!$D:$E,MATCH("HOME",'EUC2'!$D$1:$E$1,0),0),"")</f>
        <v/>
      </c>
      <c r="GG22" s="25" t="str">
        <f>IFERROR(VLOOKUP(GG$2&amp;$B22,'FPL FIX2'!$N$1:$Q$400,MATCH("HOME",'FPL FIX2'!$N$1:$Q$1,0),0),"")&amp;IFERROR(VLOOKUP(GG$2&amp;$B22,'FPL FIX2'!$O$1:$P$400,MATCH("AWAY",'FPL FIX2'!$O$1:$P$1,0),0),"")&amp;IFERROR(VLOOKUP(GG$2&amp;$A22,'FA2'!$A:$D,MATCH("AWAY",'FA2'!$A$1:$D$1,0),0),"")&amp;IFERROR(VLOOKUP(GG$2&amp;$A22,'FA2'!$B:$C,MATCH("HOME",'FA2'!$B$1:$C$1,0),0),"")&amp;IFERROR(VLOOKUP(GG$2&amp;$A22,'EFL2'!$A:$D,MATCH("AWAY",'EFL2'!$A$1:$D$1,0),0),"")&amp;IFERROR(VLOOKUP(GG$2&amp;$A22,'EFL2'!$B:$C,MATCH("HOME",'EFL2'!$B$1:$C$1,0),0),"")&amp;IFERROR(VLOOKUP(GG$2&amp;$A22,'UCL2'!$C:$F,MATCH("AWAY",'UCL2'!$C$1:$F$1,0),0),"")&amp;IFERROR(VLOOKUP(GG$2&amp;$A22,'UCL2'!$D:$E,MATCH("HOME",'UCL2'!$D$1:$E$1,0),0),"")&amp;IFERROR(VLOOKUP(GG$2&amp;$A22,'EU2'!$C:$F,MATCH("AWAY",'EU2'!$C$1:$F$1,0),0),"")&amp;IFERROR(VLOOKUP(GG$2&amp;$A22,'EU2'!$D:$E,MATCH("HOME",'EU2'!$D$1:$E$1,0),0),"")&amp;IFERROR(VLOOKUP(GG$2&amp;$A22,'EUC2'!$C:$F,MATCH("AWAY",'EUC2'!$C$1:$F$1,0),0),"")&amp;IFERROR(VLOOKUP(GG$2&amp;$A22,'EUC2'!$D:$E,MATCH("HOME",'EUC2'!$D$1:$E$1,0),0),"")</f>
        <v/>
      </c>
      <c r="GH22" s="25" t="str">
        <f>IFERROR(VLOOKUP(GH$2&amp;$B22,'FPL FIX2'!$N$1:$Q$400,MATCH("HOME",'FPL FIX2'!$N$1:$Q$1,0),0),"")&amp;IFERROR(VLOOKUP(GH$2&amp;$B22,'FPL FIX2'!$O$1:$P$400,MATCH("AWAY",'FPL FIX2'!$O$1:$P$1,0),0),"")&amp;IFERROR(VLOOKUP(GH$2&amp;$A22,'FA2'!$A:$D,MATCH("AWAY",'FA2'!$A$1:$D$1,0),0),"")&amp;IFERROR(VLOOKUP(GH$2&amp;$A22,'FA2'!$B:$C,MATCH("HOME",'FA2'!$B$1:$C$1,0),0),"")&amp;IFERROR(VLOOKUP(GH$2&amp;$A22,'EFL2'!$A:$D,MATCH("AWAY",'EFL2'!$A$1:$D$1,0),0),"")&amp;IFERROR(VLOOKUP(GH$2&amp;$A22,'EFL2'!$B:$C,MATCH("HOME",'EFL2'!$B$1:$C$1,0),0),"")&amp;IFERROR(VLOOKUP(GH$2&amp;$A22,'UCL2'!$C:$F,MATCH("AWAY",'UCL2'!$C$1:$F$1,0),0),"")&amp;IFERROR(VLOOKUP(GH$2&amp;$A22,'UCL2'!$D:$E,MATCH("HOME",'UCL2'!$D$1:$E$1,0),0),"")&amp;IFERROR(VLOOKUP(GH$2&amp;$A22,'EU2'!$C:$F,MATCH("AWAY",'EU2'!$C$1:$F$1,0),0),"")&amp;IFERROR(VLOOKUP(GH$2&amp;$A22,'EU2'!$D:$E,MATCH("HOME",'EU2'!$D$1:$E$1,0),0),"")&amp;IFERROR(VLOOKUP(GH$2&amp;$A22,'EUC2'!$C:$F,MATCH("AWAY",'EUC2'!$C$1:$F$1,0),0),"")&amp;IFERROR(VLOOKUP(GH$2&amp;$A22,'EUC2'!$D:$E,MATCH("HOME",'EUC2'!$D$1:$E$1,0),0),"")</f>
        <v>new</v>
      </c>
      <c r="GI22" s="25" t="str">
        <f>IFERROR(VLOOKUP(GI$2&amp;$B22,'FPL FIX2'!$N$1:$Q$400,MATCH("HOME",'FPL FIX2'!$N$1:$Q$1,0),0),"")&amp;IFERROR(VLOOKUP(GI$2&amp;$B22,'FPL FIX2'!$O$1:$P$400,MATCH("AWAY",'FPL FIX2'!$O$1:$P$1,0),0),"")&amp;IFERROR(VLOOKUP(GI$2&amp;$A22,'FA2'!$A:$D,MATCH("AWAY",'FA2'!$A$1:$D$1,0),0),"")&amp;IFERROR(VLOOKUP(GI$2&amp;$A22,'FA2'!$B:$C,MATCH("HOME",'FA2'!$B$1:$C$1,0),0),"")&amp;IFERROR(VLOOKUP(GI$2&amp;$A22,'EFL2'!$A:$D,MATCH("AWAY",'EFL2'!$A$1:$D$1,0),0),"")&amp;IFERROR(VLOOKUP(GI$2&amp;$A22,'EFL2'!$B:$C,MATCH("HOME",'EFL2'!$B$1:$C$1,0),0),"")&amp;IFERROR(VLOOKUP(GI$2&amp;$A22,'UCL2'!$C:$F,MATCH("AWAY",'UCL2'!$C$1:$F$1,0),0),"")&amp;IFERROR(VLOOKUP(GI$2&amp;$A22,'UCL2'!$D:$E,MATCH("HOME",'UCL2'!$D$1:$E$1,0),0),"")&amp;IFERROR(VLOOKUP(GI$2&amp;$A22,'EU2'!$C:$F,MATCH("AWAY",'EU2'!$C$1:$F$1,0),0),"")&amp;IFERROR(VLOOKUP(GI$2&amp;$A22,'EU2'!$D:$E,MATCH("HOME",'EU2'!$D$1:$E$1,0),0),"")&amp;IFERROR(VLOOKUP(GI$2&amp;$A22,'EUC2'!$C:$F,MATCH("AWAY",'EUC2'!$C$1:$F$1,0),0),"")&amp;IFERROR(VLOOKUP(GI$2&amp;$A22,'EUC2'!$D:$E,MATCH("HOME",'EUC2'!$D$1:$E$1,0),0),"")</f>
        <v/>
      </c>
      <c r="GJ22" s="25" t="str">
        <f>IFERROR(VLOOKUP(GJ$2&amp;$B22,'FPL FIX2'!$N$1:$Q$400,MATCH("HOME",'FPL FIX2'!$N$1:$Q$1,0),0),"")&amp;IFERROR(VLOOKUP(GJ$2&amp;$B22,'FPL FIX2'!$O$1:$P$400,MATCH("AWAY",'FPL FIX2'!$O$1:$P$1,0),0),"")&amp;IFERROR(VLOOKUP(GJ$2&amp;$A22,'FA2'!$A:$D,MATCH("AWAY",'FA2'!$A$1:$D$1,0),0),"")&amp;IFERROR(VLOOKUP(GJ$2&amp;$A22,'FA2'!$B:$C,MATCH("HOME",'FA2'!$B$1:$C$1,0),0),"")&amp;IFERROR(VLOOKUP(GJ$2&amp;$A22,'EFL2'!$A:$D,MATCH("AWAY",'EFL2'!$A$1:$D$1,0),0),"")&amp;IFERROR(VLOOKUP(GJ$2&amp;$A22,'EFL2'!$B:$C,MATCH("HOME",'EFL2'!$B$1:$C$1,0),0),"")&amp;IFERROR(VLOOKUP(GJ$2&amp;$A22,'UCL2'!$C:$F,MATCH("AWAY",'UCL2'!$C$1:$F$1,0),0),"")&amp;IFERROR(VLOOKUP(GJ$2&amp;$A22,'UCL2'!$D:$E,MATCH("HOME",'UCL2'!$D$1:$E$1,0),0),"")&amp;IFERROR(VLOOKUP(GJ$2&amp;$A22,'EU2'!$C:$F,MATCH("AWAY",'EU2'!$C$1:$F$1,0),0),"")&amp;IFERROR(VLOOKUP(GJ$2&amp;$A22,'EU2'!$D:$E,MATCH("HOME",'EU2'!$D$1:$E$1,0),0),"")&amp;IFERROR(VLOOKUP(GJ$2&amp;$A22,'EUC2'!$C:$F,MATCH("AWAY",'EUC2'!$C$1:$F$1,0),0),"")&amp;IFERROR(VLOOKUP(GJ$2&amp;$A22,'EUC2'!$D:$E,MATCH("HOME",'EUC2'!$D$1:$E$1,0),0),"")</f>
        <v/>
      </c>
      <c r="GK22" s="25" t="str">
        <f>IFERROR(VLOOKUP(GK$2&amp;$B22,'FPL FIX2'!$N$1:$Q$400,MATCH("HOME",'FPL FIX2'!$N$1:$Q$1,0),0),"")&amp;IFERROR(VLOOKUP(GK$2&amp;$B22,'FPL FIX2'!$O$1:$P$400,MATCH("AWAY",'FPL FIX2'!$O$1:$P$1,0),0),"")&amp;IFERROR(VLOOKUP(GK$2&amp;$A22,'FA2'!$A:$D,MATCH("AWAY",'FA2'!$A$1:$D$1,0),0),"")&amp;IFERROR(VLOOKUP(GK$2&amp;$A22,'FA2'!$B:$C,MATCH("HOME",'FA2'!$B$1:$C$1,0),0),"")&amp;IFERROR(VLOOKUP(GK$2&amp;$A22,'EFL2'!$A:$D,MATCH("AWAY",'EFL2'!$A$1:$D$1,0),0),"")&amp;IFERROR(VLOOKUP(GK$2&amp;$A22,'EFL2'!$B:$C,MATCH("HOME",'EFL2'!$B$1:$C$1,0),0),"")&amp;IFERROR(VLOOKUP(GK$2&amp;$A22,'UCL2'!$C:$F,MATCH("AWAY",'UCL2'!$C$1:$F$1,0),0),"")&amp;IFERROR(VLOOKUP(GK$2&amp;$A22,'UCL2'!$D:$E,MATCH("HOME",'UCL2'!$D$1:$E$1,0),0),"")&amp;IFERROR(VLOOKUP(GK$2&amp;$A22,'EU2'!$C:$F,MATCH("AWAY",'EU2'!$C$1:$F$1,0),0),"")&amp;IFERROR(VLOOKUP(GK$2&amp;$A22,'EU2'!$D:$E,MATCH("HOME",'EU2'!$D$1:$E$1,0),0),"")&amp;IFERROR(VLOOKUP(GK$2&amp;$A22,'EUC2'!$C:$F,MATCH("AWAY",'EUC2'!$C$1:$F$1,0),0),"")&amp;IFERROR(VLOOKUP(GK$2&amp;$A22,'EUC2'!$D:$E,MATCH("HOME",'EUC2'!$D$1:$E$1,0),0),"")</f>
        <v/>
      </c>
      <c r="GL22" s="25" t="str">
        <f>IFERROR(VLOOKUP(GL$2&amp;$B22,'FPL FIX2'!$N$1:$Q$400,MATCH("HOME",'FPL FIX2'!$N$1:$Q$1,0),0),"")&amp;IFERROR(VLOOKUP(GL$2&amp;$B22,'FPL FIX2'!$O$1:$P$400,MATCH("AWAY",'FPL FIX2'!$O$1:$P$1,0),0),"")&amp;IFERROR(VLOOKUP(GL$2&amp;$A22,'FA2'!$A:$D,MATCH("AWAY",'FA2'!$A$1:$D$1,0),0),"")&amp;IFERROR(VLOOKUP(GL$2&amp;$A22,'FA2'!$B:$C,MATCH("HOME",'FA2'!$B$1:$C$1,0),0),"")&amp;IFERROR(VLOOKUP(GL$2&amp;$A22,'EFL2'!$A:$D,MATCH("AWAY",'EFL2'!$A$1:$D$1,0),0),"")&amp;IFERROR(VLOOKUP(GL$2&amp;$A22,'EFL2'!$B:$C,MATCH("HOME",'EFL2'!$B$1:$C$1,0),0),"")&amp;IFERROR(VLOOKUP(GL$2&amp;$A22,'UCL2'!$C:$F,MATCH("AWAY",'UCL2'!$C$1:$F$1,0),0),"")&amp;IFERROR(VLOOKUP(GL$2&amp;$A22,'UCL2'!$D:$E,MATCH("HOME",'UCL2'!$D$1:$E$1,0),0),"")&amp;IFERROR(VLOOKUP(GL$2&amp;$A22,'EU2'!$C:$F,MATCH("AWAY",'EU2'!$C$1:$F$1,0),0),"")&amp;IFERROR(VLOOKUP(GL$2&amp;$A22,'EU2'!$D:$E,MATCH("HOME",'EU2'!$D$1:$E$1,0),0),"")&amp;IFERROR(VLOOKUP(GL$2&amp;$A22,'EUC2'!$C:$F,MATCH("AWAY",'EUC2'!$C$1:$F$1,0),0),"")&amp;IFERROR(VLOOKUP(GL$2&amp;$A22,'EUC2'!$D:$E,MATCH("HOME",'EUC2'!$D$1:$E$1,0),0),"")</f>
        <v/>
      </c>
      <c r="GM22" s="25" t="str">
        <f>IFERROR(VLOOKUP(GM$2&amp;$B22,'FPL FIX2'!$N$1:$Q$400,MATCH("HOME",'FPL FIX2'!$N$1:$Q$1,0),0),"")&amp;IFERROR(VLOOKUP(GM$2&amp;$B22,'FPL FIX2'!$O$1:$P$400,MATCH("AWAY",'FPL FIX2'!$O$1:$P$1,0),0),"")&amp;IFERROR(VLOOKUP(GM$2&amp;$A22,'FA2'!$A:$D,MATCH("AWAY",'FA2'!$A$1:$D$1,0),0),"")&amp;IFERROR(VLOOKUP(GM$2&amp;$A22,'FA2'!$B:$C,MATCH("HOME",'FA2'!$B$1:$C$1,0),0),"")&amp;IFERROR(VLOOKUP(GM$2&amp;$A22,'EFL2'!$A:$D,MATCH("AWAY",'EFL2'!$A$1:$D$1,0),0),"")&amp;IFERROR(VLOOKUP(GM$2&amp;$A22,'EFL2'!$B:$C,MATCH("HOME",'EFL2'!$B$1:$C$1,0),0),"")&amp;IFERROR(VLOOKUP(GM$2&amp;$A22,'UCL2'!$C:$F,MATCH("AWAY",'UCL2'!$C$1:$F$1,0),0),"")&amp;IFERROR(VLOOKUP(GM$2&amp;$A22,'UCL2'!$D:$E,MATCH("HOME",'UCL2'!$D$1:$E$1,0),0),"")&amp;IFERROR(VLOOKUP(GM$2&amp;$A22,'EU2'!$C:$F,MATCH("AWAY",'EU2'!$C$1:$F$1,0),0),"")&amp;IFERROR(VLOOKUP(GM$2&amp;$A22,'EU2'!$D:$E,MATCH("HOME",'EU2'!$D$1:$E$1,0),0),"")&amp;IFERROR(VLOOKUP(GM$2&amp;$A22,'EUC2'!$C:$F,MATCH("AWAY",'EUC2'!$C$1:$F$1,0),0),"")&amp;IFERROR(VLOOKUP(GM$2&amp;$A22,'EUC2'!$D:$E,MATCH("HOME",'EUC2'!$D$1:$E$1,0),0),"")</f>
        <v/>
      </c>
      <c r="GN22" s="25" t="str">
        <f>IFERROR(VLOOKUP(GN$2&amp;$B22,'FPL FIX2'!$N$1:$Q$400,MATCH("HOME",'FPL FIX2'!$N$1:$Q$1,0),0),"")&amp;IFERROR(VLOOKUP(GN$2&amp;$B22,'FPL FIX2'!$O$1:$P$400,MATCH("AWAY",'FPL FIX2'!$O$1:$P$1,0),0),"")&amp;IFERROR(VLOOKUP(GN$2&amp;$A22,'FA2'!$A:$D,MATCH("AWAY",'FA2'!$A$1:$D$1,0),0),"")&amp;IFERROR(VLOOKUP(GN$2&amp;$A22,'FA2'!$B:$C,MATCH("HOME",'FA2'!$B$1:$C$1,0),0),"")&amp;IFERROR(VLOOKUP(GN$2&amp;$A22,'EFL2'!$A:$D,MATCH("AWAY",'EFL2'!$A$1:$D$1,0),0),"")&amp;IFERROR(VLOOKUP(GN$2&amp;$A22,'EFL2'!$B:$C,MATCH("HOME",'EFL2'!$B$1:$C$1,0),0),"")&amp;IFERROR(VLOOKUP(GN$2&amp;$A22,'UCL2'!$C:$F,MATCH("AWAY",'UCL2'!$C$1:$F$1,0),0),"")&amp;IFERROR(VLOOKUP(GN$2&amp;$A22,'UCL2'!$D:$E,MATCH("HOME",'UCL2'!$D$1:$E$1,0),0),"")&amp;IFERROR(VLOOKUP(GN$2&amp;$A22,'EU2'!$C:$F,MATCH("AWAY",'EU2'!$C$1:$F$1,0),0),"")&amp;IFERROR(VLOOKUP(GN$2&amp;$A22,'EU2'!$D:$E,MATCH("HOME",'EU2'!$D$1:$E$1,0),0),"")&amp;IFERROR(VLOOKUP(GN$2&amp;$A22,'EUC2'!$C:$F,MATCH("AWAY",'EUC2'!$C$1:$F$1,0),0),"")&amp;IFERROR(VLOOKUP(GN$2&amp;$A22,'EUC2'!$D:$E,MATCH("HOME",'EUC2'!$D$1:$E$1,0),0),"")</f>
        <v/>
      </c>
      <c r="GO22" s="25" t="str">
        <f>IFERROR(VLOOKUP(GO$2&amp;$B22,'FPL FIX2'!$N$1:$Q$400,MATCH("HOME",'FPL FIX2'!$N$1:$Q$1,0),0),"")&amp;IFERROR(VLOOKUP(GO$2&amp;$B22,'FPL FIX2'!$O$1:$P$400,MATCH("AWAY",'FPL FIX2'!$O$1:$P$1,0),0),"")&amp;IFERROR(VLOOKUP(GO$2&amp;$A22,'FA2'!$A:$D,MATCH("AWAY",'FA2'!$A$1:$D$1,0),0),"")&amp;IFERROR(VLOOKUP(GO$2&amp;$A22,'FA2'!$B:$C,MATCH("HOME",'FA2'!$B$1:$C$1,0),0),"")&amp;IFERROR(VLOOKUP(GO$2&amp;$A22,'EFL2'!$A:$D,MATCH("AWAY",'EFL2'!$A$1:$D$1,0),0),"")&amp;IFERROR(VLOOKUP(GO$2&amp;$A22,'EFL2'!$B:$C,MATCH("HOME",'EFL2'!$B$1:$C$1,0),0),"")&amp;IFERROR(VLOOKUP(GO$2&amp;$A22,'UCL2'!$C:$F,MATCH("AWAY",'UCL2'!$C$1:$F$1,0),0),"")&amp;IFERROR(VLOOKUP(GO$2&amp;$A22,'UCL2'!$D:$E,MATCH("HOME",'UCL2'!$D$1:$E$1,0),0),"")&amp;IFERROR(VLOOKUP(GO$2&amp;$A22,'EU2'!$C:$F,MATCH("AWAY",'EU2'!$C$1:$F$1,0),0),"")&amp;IFERROR(VLOOKUP(GO$2&amp;$A22,'EU2'!$D:$E,MATCH("HOME",'EU2'!$D$1:$E$1,0),0),"")&amp;IFERROR(VLOOKUP(GO$2&amp;$A22,'EUC2'!$C:$F,MATCH("AWAY",'EUC2'!$C$1:$F$1,0),0),"")&amp;IFERROR(VLOOKUP(GO$2&amp;$A22,'EUC2'!$D:$E,MATCH("HOME",'EUC2'!$D$1:$E$1,0),0),"")</f>
        <v>CHE</v>
      </c>
      <c r="GP22" s="25" t="str">
        <f>IFERROR(VLOOKUP(GP$2&amp;$B22,'FPL FIX2'!$N$1:$Q$400,MATCH("HOME",'FPL FIX2'!$N$1:$Q$1,0),0),"")&amp;IFERROR(VLOOKUP(GP$2&amp;$B22,'FPL FIX2'!$O$1:$P$400,MATCH("AWAY",'FPL FIX2'!$O$1:$P$1,0),0),"")&amp;IFERROR(VLOOKUP(GP$2&amp;$A22,'FA2'!$A:$D,MATCH("AWAY",'FA2'!$A$1:$D$1,0),0),"")&amp;IFERROR(VLOOKUP(GP$2&amp;$A22,'FA2'!$B:$C,MATCH("HOME",'FA2'!$B$1:$C$1,0),0),"")&amp;IFERROR(VLOOKUP(GP$2&amp;$A22,'EFL2'!$A:$D,MATCH("AWAY",'EFL2'!$A$1:$D$1,0),0),"")&amp;IFERROR(VLOOKUP(GP$2&amp;$A22,'EFL2'!$B:$C,MATCH("HOME",'EFL2'!$B$1:$C$1,0),0),"")&amp;IFERROR(VLOOKUP(GP$2&amp;$A22,'UCL2'!$C:$F,MATCH("AWAY",'UCL2'!$C$1:$F$1,0),0),"")&amp;IFERROR(VLOOKUP(GP$2&amp;$A22,'UCL2'!$D:$E,MATCH("HOME",'UCL2'!$D$1:$E$1,0),0),"")&amp;IFERROR(VLOOKUP(GP$2&amp;$A22,'EU2'!$C:$F,MATCH("AWAY",'EU2'!$C$1:$F$1,0),0),"")&amp;IFERROR(VLOOKUP(GP$2&amp;$A22,'EU2'!$D:$E,MATCH("HOME",'EU2'!$D$1:$E$1,0),0),"")&amp;IFERROR(VLOOKUP(GP$2&amp;$A22,'EUC2'!$C:$F,MATCH("AWAY",'EUC2'!$C$1:$F$1,0),0),"")&amp;IFERROR(VLOOKUP(GP$2&amp;$A22,'EUC2'!$D:$E,MATCH("HOME",'EUC2'!$D$1:$E$1,0),0),"")</f>
        <v/>
      </c>
      <c r="GQ22" s="25" t="str">
        <f>IFERROR(VLOOKUP(GQ$2&amp;$B22,'FPL FIX2'!$N$1:$Q$400,MATCH("HOME",'FPL FIX2'!$N$1:$Q$1,0),0),"")&amp;IFERROR(VLOOKUP(GQ$2&amp;$B22,'FPL FIX2'!$O$1:$P$400,MATCH("AWAY",'FPL FIX2'!$O$1:$P$1,0),0),"")&amp;IFERROR(VLOOKUP(GQ$2&amp;$A22,'FA2'!$A:$D,MATCH("AWAY",'FA2'!$A$1:$D$1,0),0),"")&amp;IFERROR(VLOOKUP(GQ$2&amp;$A22,'FA2'!$B:$C,MATCH("HOME",'FA2'!$B$1:$C$1,0),0),"")&amp;IFERROR(VLOOKUP(GQ$2&amp;$A22,'EFL2'!$A:$D,MATCH("AWAY",'EFL2'!$A$1:$D$1,0),0),"")&amp;IFERROR(VLOOKUP(GQ$2&amp;$A22,'EFL2'!$B:$C,MATCH("HOME",'EFL2'!$B$1:$C$1,0),0),"")&amp;IFERROR(VLOOKUP(GQ$2&amp;$A22,'UCL2'!$C:$F,MATCH("AWAY",'UCL2'!$C$1:$F$1,0),0),"")&amp;IFERROR(VLOOKUP(GQ$2&amp;$A22,'UCL2'!$D:$E,MATCH("HOME",'UCL2'!$D$1:$E$1,0),0),"")&amp;IFERROR(VLOOKUP(GQ$2&amp;$A22,'EU2'!$C:$F,MATCH("AWAY",'EU2'!$C$1:$F$1,0),0),"")&amp;IFERROR(VLOOKUP(GQ$2&amp;$A22,'EU2'!$D:$E,MATCH("HOME",'EU2'!$D$1:$E$1,0),0),"")&amp;IFERROR(VLOOKUP(GQ$2&amp;$A22,'EUC2'!$C:$F,MATCH("AWAY",'EUC2'!$C$1:$F$1,0),0),"")&amp;IFERROR(VLOOKUP(GQ$2&amp;$A22,'EUC2'!$D:$E,MATCH("HOME",'EUC2'!$D$1:$E$1,0),0),"")</f>
        <v/>
      </c>
      <c r="GR22" s="25" t="str">
        <f>IFERROR(VLOOKUP(GR$2&amp;$B22,'FPL FIX2'!$N$1:$Q$400,MATCH("HOME",'FPL FIX2'!$N$1:$Q$1,0),0),"")&amp;IFERROR(VLOOKUP(GR$2&amp;$B22,'FPL FIX2'!$O$1:$P$400,MATCH("AWAY",'FPL FIX2'!$O$1:$P$1,0),0),"")&amp;IFERROR(VLOOKUP(GR$2&amp;$A22,'FA2'!$A:$D,MATCH("AWAY",'FA2'!$A$1:$D$1,0),0),"")&amp;IFERROR(VLOOKUP(GR$2&amp;$A22,'FA2'!$B:$C,MATCH("HOME",'FA2'!$B$1:$C$1,0),0),"")&amp;IFERROR(VLOOKUP(GR$2&amp;$A22,'EFL2'!$A:$D,MATCH("AWAY",'EFL2'!$A$1:$D$1,0),0),"")&amp;IFERROR(VLOOKUP(GR$2&amp;$A22,'EFL2'!$B:$C,MATCH("HOME",'EFL2'!$B$1:$C$1,0),0),"")&amp;IFERROR(VLOOKUP(GR$2&amp;$A22,'UCL2'!$C:$F,MATCH("AWAY",'UCL2'!$C$1:$F$1,0),0),"")&amp;IFERROR(VLOOKUP(GR$2&amp;$A22,'UCL2'!$D:$E,MATCH("HOME",'UCL2'!$D$1:$E$1,0),0),"")&amp;IFERROR(VLOOKUP(GR$2&amp;$A22,'EU2'!$C:$F,MATCH("AWAY",'EU2'!$C$1:$F$1,0),0),"")&amp;IFERROR(VLOOKUP(GR$2&amp;$A22,'EU2'!$D:$E,MATCH("HOME",'EU2'!$D$1:$E$1,0),0),"")&amp;IFERROR(VLOOKUP(GR$2&amp;$A22,'EUC2'!$C:$F,MATCH("AWAY",'EUC2'!$C$1:$F$1,0),0),"")&amp;IFERROR(VLOOKUP(GR$2&amp;$A22,'EUC2'!$D:$E,MATCH("HOME",'EUC2'!$D$1:$E$1,0),0),"")</f>
        <v/>
      </c>
      <c r="GS22" s="25" t="str">
        <f>IFERROR(VLOOKUP(GS$2&amp;$B22,'FPL FIX2'!$N$1:$Q$400,MATCH("HOME",'FPL FIX2'!$N$1:$Q$1,0),0),"")&amp;IFERROR(VLOOKUP(GS$2&amp;$B22,'FPL FIX2'!$O$1:$P$400,MATCH("AWAY",'FPL FIX2'!$O$1:$P$1,0),0),"")&amp;IFERROR(VLOOKUP(GS$2&amp;$A22,'FA2'!$A:$D,MATCH("AWAY",'FA2'!$A$1:$D$1,0),0),"")&amp;IFERROR(VLOOKUP(GS$2&amp;$A22,'FA2'!$B:$C,MATCH("HOME",'FA2'!$B$1:$C$1,0),0),"")&amp;IFERROR(VLOOKUP(GS$2&amp;$A22,'EFL2'!$A:$D,MATCH("AWAY",'EFL2'!$A$1:$D$1,0),0),"")&amp;IFERROR(VLOOKUP(GS$2&amp;$A22,'EFL2'!$B:$C,MATCH("HOME",'EFL2'!$B$1:$C$1,0),0),"")&amp;IFERROR(VLOOKUP(GS$2&amp;$A22,'UCL2'!$C:$F,MATCH("AWAY",'UCL2'!$C$1:$F$1,0),0),"")&amp;IFERROR(VLOOKUP(GS$2&amp;$A22,'UCL2'!$D:$E,MATCH("HOME",'UCL2'!$D$1:$E$1,0),0),"")&amp;IFERROR(VLOOKUP(GS$2&amp;$A22,'EU2'!$C:$F,MATCH("AWAY",'EU2'!$C$1:$F$1,0),0),"")&amp;IFERROR(VLOOKUP(GS$2&amp;$A22,'EU2'!$D:$E,MATCH("HOME",'EU2'!$D$1:$E$1,0),0),"")&amp;IFERROR(VLOOKUP(GS$2&amp;$A22,'EUC2'!$C:$F,MATCH("AWAY",'EUC2'!$C$1:$F$1,0),0),"")&amp;IFERROR(VLOOKUP(GS$2&amp;$A22,'EUC2'!$D:$E,MATCH("HOME",'EUC2'!$D$1:$E$1,0),0),"")</f>
        <v/>
      </c>
      <c r="GT22" s="25" t="str">
        <f>IFERROR(VLOOKUP(GT$2&amp;$B22,'FPL FIX2'!$N$1:$Q$400,MATCH("HOME",'FPL FIX2'!$N$1:$Q$1,0),0),"")&amp;IFERROR(VLOOKUP(GT$2&amp;$B22,'FPL FIX2'!$O$1:$P$400,MATCH("AWAY",'FPL FIX2'!$O$1:$P$1,0),0),"")&amp;IFERROR(VLOOKUP(GT$2&amp;$A22,'FA2'!$A:$D,MATCH("AWAY",'FA2'!$A$1:$D$1,0),0),"")&amp;IFERROR(VLOOKUP(GT$2&amp;$A22,'FA2'!$B:$C,MATCH("HOME",'FA2'!$B$1:$C$1,0),0),"")&amp;IFERROR(VLOOKUP(GT$2&amp;$A22,'EFL2'!$A:$D,MATCH("AWAY",'EFL2'!$A$1:$D$1,0),0),"")&amp;IFERROR(VLOOKUP(GT$2&amp;$A22,'EFL2'!$B:$C,MATCH("HOME",'EFL2'!$B$1:$C$1,0),0),"")&amp;IFERROR(VLOOKUP(GT$2&amp;$A22,'UCL2'!$C:$F,MATCH("AWAY",'UCL2'!$C$1:$F$1,0),0),"")&amp;IFERROR(VLOOKUP(GT$2&amp;$A22,'UCL2'!$D:$E,MATCH("HOME",'UCL2'!$D$1:$E$1,0),0),"")&amp;IFERROR(VLOOKUP(GT$2&amp;$A22,'EU2'!$C:$F,MATCH("AWAY",'EU2'!$C$1:$F$1,0),0),"")&amp;IFERROR(VLOOKUP(GT$2&amp;$A22,'EU2'!$D:$E,MATCH("HOME",'EU2'!$D$1:$E$1,0),0),"")&amp;IFERROR(VLOOKUP(GT$2&amp;$A22,'EUC2'!$C:$F,MATCH("AWAY",'EUC2'!$C$1:$F$1,0),0),"")&amp;IFERROR(VLOOKUP(GT$2&amp;$A22,'EUC2'!$D:$E,MATCH("HOME",'EUC2'!$D$1:$E$1,0),0),"")</f>
        <v/>
      </c>
      <c r="GU22" s="25" t="str">
        <f>IFERROR(VLOOKUP(GU$2&amp;$B22,'FPL FIX2'!$N$1:$Q$400,MATCH("HOME",'FPL FIX2'!$N$1:$Q$1,0),0),"")&amp;IFERROR(VLOOKUP(GU$2&amp;$B22,'FPL FIX2'!$O$1:$P$400,MATCH("AWAY",'FPL FIX2'!$O$1:$P$1,0),0),"")&amp;IFERROR(VLOOKUP(GU$2&amp;$A22,'FA2'!$A:$D,MATCH("AWAY",'FA2'!$A$1:$D$1,0),0),"")&amp;IFERROR(VLOOKUP(GU$2&amp;$A22,'FA2'!$B:$C,MATCH("HOME",'FA2'!$B$1:$C$1,0),0),"")&amp;IFERROR(VLOOKUP(GU$2&amp;$A22,'EFL2'!$A:$D,MATCH("AWAY",'EFL2'!$A$1:$D$1,0),0),"")&amp;IFERROR(VLOOKUP(GU$2&amp;$A22,'EFL2'!$B:$C,MATCH("HOME",'EFL2'!$B$1:$C$1,0),0),"")&amp;IFERROR(VLOOKUP(GU$2&amp;$A22,'UCL2'!$C:$F,MATCH("AWAY",'UCL2'!$C$1:$F$1,0),0),"")&amp;IFERROR(VLOOKUP(GU$2&amp;$A22,'UCL2'!$D:$E,MATCH("HOME",'UCL2'!$D$1:$E$1,0),0),"")&amp;IFERROR(VLOOKUP(GU$2&amp;$A22,'EU2'!$C:$F,MATCH("AWAY",'EU2'!$C$1:$F$1,0),0),"")&amp;IFERROR(VLOOKUP(GU$2&amp;$A22,'EU2'!$D:$E,MATCH("HOME",'EU2'!$D$1:$E$1,0),0),"")&amp;IFERROR(VLOOKUP(GU$2&amp;$A22,'EUC2'!$C:$F,MATCH("AWAY",'EUC2'!$C$1:$F$1,0),0),"")&amp;IFERROR(VLOOKUP(GU$2&amp;$A22,'EUC2'!$D:$E,MATCH("HOME",'EUC2'!$D$1:$E$1,0),0),"")</f>
        <v/>
      </c>
      <c r="GV22" s="25" t="str">
        <f>IFERROR(VLOOKUP(GV$2&amp;$B22,'FPL FIX2'!$N$1:$Q$400,MATCH("HOME",'FPL FIX2'!$N$1:$Q$1,0),0),"")&amp;IFERROR(VLOOKUP(GV$2&amp;$B22,'FPL FIX2'!$O$1:$P$400,MATCH("AWAY",'FPL FIX2'!$O$1:$P$1,0),0),"")&amp;IFERROR(VLOOKUP(GV$2&amp;$A22,'FA2'!$A:$D,MATCH("AWAY",'FA2'!$A$1:$D$1,0),0),"")&amp;IFERROR(VLOOKUP(GV$2&amp;$A22,'FA2'!$B:$C,MATCH("HOME",'FA2'!$B$1:$C$1,0),0),"")&amp;IFERROR(VLOOKUP(GV$2&amp;$A22,'EFL2'!$A:$D,MATCH("AWAY",'EFL2'!$A$1:$D$1,0),0),"")&amp;IFERROR(VLOOKUP(GV$2&amp;$A22,'EFL2'!$B:$C,MATCH("HOME",'EFL2'!$B$1:$C$1,0),0),"")&amp;IFERROR(VLOOKUP(GV$2&amp;$A22,'UCL2'!$C:$F,MATCH("AWAY",'UCL2'!$C$1:$F$1,0),0),"")&amp;IFERROR(VLOOKUP(GV$2&amp;$A22,'UCL2'!$D:$E,MATCH("HOME",'UCL2'!$D$1:$E$1,0),0),"")&amp;IFERROR(VLOOKUP(GV$2&amp;$A22,'EU2'!$C:$F,MATCH("AWAY",'EU2'!$C$1:$F$1,0),0),"")&amp;IFERROR(VLOOKUP(GV$2&amp;$A22,'EU2'!$D:$E,MATCH("HOME",'EU2'!$D$1:$E$1,0),0),"")&amp;IFERROR(VLOOKUP(GV$2&amp;$A22,'EUC2'!$C:$F,MATCH("AWAY",'EUC2'!$C$1:$F$1,0),0),"")&amp;IFERROR(VLOOKUP(GV$2&amp;$A22,'EUC2'!$D:$E,MATCH("HOME",'EUC2'!$D$1:$E$1,0),0),"")</f>
        <v/>
      </c>
      <c r="GW22" s="25" t="str">
        <f>IFERROR(VLOOKUP(GW$2&amp;$B22,'FPL FIX2'!$N$1:$Q$400,MATCH("HOME",'FPL FIX2'!$N$1:$Q$1,0),0),"")&amp;IFERROR(VLOOKUP(GW$2&amp;$B22,'FPL FIX2'!$O$1:$P$400,MATCH("AWAY",'FPL FIX2'!$O$1:$P$1,0),0),"")&amp;IFERROR(VLOOKUP(GW$2&amp;$A22,'FA2'!$A:$D,MATCH("AWAY",'FA2'!$A$1:$D$1,0),0),"")&amp;IFERROR(VLOOKUP(GW$2&amp;$A22,'FA2'!$B:$C,MATCH("HOME",'FA2'!$B$1:$C$1,0),0),"")&amp;IFERROR(VLOOKUP(GW$2&amp;$A22,'EFL2'!$A:$D,MATCH("AWAY",'EFL2'!$A$1:$D$1,0),0),"")&amp;IFERROR(VLOOKUP(GW$2&amp;$A22,'EFL2'!$B:$C,MATCH("HOME",'EFL2'!$B$1:$C$1,0),0),"")&amp;IFERROR(VLOOKUP(GW$2&amp;$A22,'UCL2'!$C:$F,MATCH("AWAY",'UCL2'!$C$1:$F$1,0),0),"")&amp;IFERROR(VLOOKUP(GW$2&amp;$A22,'UCL2'!$D:$E,MATCH("HOME",'UCL2'!$D$1:$E$1,0),0),"")&amp;IFERROR(VLOOKUP(GW$2&amp;$A22,'EU2'!$C:$F,MATCH("AWAY",'EU2'!$C$1:$F$1,0),0),"")&amp;IFERROR(VLOOKUP(GW$2&amp;$A22,'EU2'!$D:$E,MATCH("HOME",'EU2'!$D$1:$E$1,0),0),"")&amp;IFERROR(VLOOKUP(GW$2&amp;$A22,'EUC2'!$C:$F,MATCH("AWAY",'EUC2'!$C$1:$F$1,0),0),"")&amp;IFERROR(VLOOKUP(GW$2&amp;$A22,'EUC2'!$D:$E,MATCH("HOME",'EUC2'!$D$1:$E$1,0),0),"")</f>
        <v>tot</v>
      </c>
      <c r="GX22" s="25" t="str">
        <f>IFERROR(VLOOKUP(GX$2&amp;$B22,'FPL FIX2'!$N$1:$Q$400,MATCH("HOME",'FPL FIX2'!$N$1:$Q$1,0),0),"")&amp;IFERROR(VLOOKUP(GX$2&amp;$B22,'FPL FIX2'!$O$1:$P$400,MATCH("AWAY",'FPL FIX2'!$O$1:$P$1,0),0),"")&amp;IFERROR(VLOOKUP(GX$2&amp;$A22,'FA2'!$A:$D,MATCH("AWAY",'FA2'!$A$1:$D$1,0),0),"")&amp;IFERROR(VLOOKUP(GX$2&amp;$A22,'FA2'!$B:$C,MATCH("HOME",'FA2'!$B$1:$C$1,0),0),"")&amp;IFERROR(VLOOKUP(GX$2&amp;$A22,'EFL2'!$A:$D,MATCH("AWAY",'EFL2'!$A$1:$D$1,0),0),"")&amp;IFERROR(VLOOKUP(GX$2&amp;$A22,'EFL2'!$B:$C,MATCH("HOME",'EFL2'!$B$1:$C$1,0),0),"")&amp;IFERROR(VLOOKUP(GX$2&amp;$A22,'UCL2'!$C:$F,MATCH("AWAY",'UCL2'!$C$1:$F$1,0),0),"")&amp;IFERROR(VLOOKUP(GX$2&amp;$A22,'UCL2'!$D:$E,MATCH("HOME",'UCL2'!$D$1:$E$1,0),0),"")&amp;IFERROR(VLOOKUP(GX$2&amp;$A22,'EU2'!$C:$F,MATCH("AWAY",'EU2'!$C$1:$F$1,0),0),"")&amp;IFERROR(VLOOKUP(GX$2&amp;$A22,'EU2'!$D:$E,MATCH("HOME",'EU2'!$D$1:$E$1,0),0),"")&amp;IFERROR(VLOOKUP(GX$2&amp;$A22,'EUC2'!$C:$F,MATCH("AWAY",'EUC2'!$C$1:$F$1,0),0),"")&amp;IFERROR(VLOOKUP(GX$2&amp;$A22,'EUC2'!$D:$E,MATCH("HOME",'EUC2'!$D$1:$E$1,0),0),"")</f>
        <v/>
      </c>
      <c r="GY22" s="25" t="str">
        <f>IFERROR(VLOOKUP(GY$2&amp;$B22,'FPL FIX2'!$N$1:$Q$400,MATCH("HOME",'FPL FIX2'!$N$1:$Q$1,0),0),"")&amp;IFERROR(VLOOKUP(GY$2&amp;$B22,'FPL FIX2'!$O$1:$P$400,MATCH("AWAY",'FPL FIX2'!$O$1:$P$1,0),0),"")&amp;IFERROR(VLOOKUP(GY$2&amp;$A22,'FA2'!$A:$D,MATCH("AWAY",'FA2'!$A$1:$D$1,0),0),"")&amp;IFERROR(VLOOKUP(GY$2&amp;$A22,'FA2'!$B:$C,MATCH("HOME",'FA2'!$B$1:$C$1,0),0),"")&amp;IFERROR(VLOOKUP(GY$2&amp;$A22,'EFL2'!$A:$D,MATCH("AWAY",'EFL2'!$A$1:$D$1,0),0),"")&amp;IFERROR(VLOOKUP(GY$2&amp;$A22,'EFL2'!$B:$C,MATCH("HOME",'EFL2'!$B$1:$C$1,0),0),"")&amp;IFERROR(VLOOKUP(GY$2&amp;$A22,'UCL2'!$C:$F,MATCH("AWAY",'UCL2'!$C$1:$F$1,0),0),"")&amp;IFERROR(VLOOKUP(GY$2&amp;$A22,'UCL2'!$D:$E,MATCH("HOME",'UCL2'!$D$1:$E$1,0),0),"")&amp;IFERROR(VLOOKUP(GY$2&amp;$A22,'EU2'!$C:$F,MATCH("AWAY",'EU2'!$C$1:$F$1,0),0),"")&amp;IFERROR(VLOOKUP(GY$2&amp;$A22,'EU2'!$D:$E,MATCH("HOME",'EU2'!$D$1:$E$1,0),0),"")&amp;IFERROR(VLOOKUP(GY$2&amp;$A22,'EUC2'!$C:$F,MATCH("AWAY",'EUC2'!$C$1:$F$1,0),0),"")&amp;IFERROR(VLOOKUP(GY$2&amp;$A22,'EUC2'!$D:$E,MATCH("HOME",'EUC2'!$D$1:$E$1,0),0),"")</f>
        <v/>
      </c>
      <c r="GZ22" s="25" t="str">
        <f>IFERROR(VLOOKUP(GZ$2&amp;$B22,'FPL FIX2'!$N$1:$Q$400,MATCH("HOME",'FPL FIX2'!$N$1:$Q$1,0),0),"")&amp;IFERROR(VLOOKUP(GZ$2&amp;$B22,'FPL FIX2'!$O$1:$P$400,MATCH("AWAY",'FPL FIX2'!$O$1:$P$1,0),0),"")&amp;IFERROR(VLOOKUP(GZ$2&amp;$A22,'FA2'!$A:$D,MATCH("AWAY",'FA2'!$A$1:$D$1,0),0),"")&amp;IFERROR(VLOOKUP(GZ$2&amp;$A22,'FA2'!$B:$C,MATCH("HOME",'FA2'!$B$1:$C$1,0),0),"")&amp;IFERROR(VLOOKUP(GZ$2&amp;$A22,'EFL2'!$A:$D,MATCH("AWAY",'EFL2'!$A$1:$D$1,0),0),"")&amp;IFERROR(VLOOKUP(GZ$2&amp;$A22,'EFL2'!$B:$C,MATCH("HOME",'EFL2'!$B$1:$C$1,0),0),"")&amp;IFERROR(VLOOKUP(GZ$2&amp;$A22,'UCL2'!$C:$F,MATCH("AWAY",'UCL2'!$C$1:$F$1,0),0),"")&amp;IFERROR(VLOOKUP(GZ$2&amp;$A22,'UCL2'!$D:$E,MATCH("HOME",'UCL2'!$D$1:$E$1,0),0),"")&amp;IFERROR(VLOOKUP(GZ$2&amp;$A22,'EU2'!$C:$F,MATCH("AWAY",'EU2'!$C$1:$F$1,0),0),"")&amp;IFERROR(VLOOKUP(GZ$2&amp;$A22,'EU2'!$D:$E,MATCH("HOME",'EU2'!$D$1:$E$1,0),0),"")&amp;IFERROR(VLOOKUP(GZ$2&amp;$A22,'EUC2'!$C:$F,MATCH("AWAY",'EUC2'!$C$1:$F$1,0),0),"")&amp;IFERROR(VLOOKUP(GZ$2&amp;$A22,'EUC2'!$D:$E,MATCH("HOME",'EUC2'!$D$1:$E$1,0),0),"")</f>
        <v/>
      </c>
      <c r="HA22" s="25" t="str">
        <f>IFERROR(VLOOKUP(HA$2&amp;$B22,'FPL FIX2'!$N$1:$Q$400,MATCH("HOME",'FPL FIX2'!$N$1:$Q$1,0),0),"")&amp;IFERROR(VLOOKUP(HA$2&amp;$B22,'FPL FIX2'!$O$1:$P$400,MATCH("AWAY",'FPL FIX2'!$O$1:$P$1,0),0),"")&amp;IFERROR(VLOOKUP(HA$2&amp;$A22,'FA2'!$A:$D,MATCH("AWAY",'FA2'!$A$1:$D$1,0),0),"")&amp;IFERROR(VLOOKUP(HA$2&amp;$A22,'FA2'!$B:$C,MATCH("HOME",'FA2'!$B$1:$C$1,0),0),"")&amp;IFERROR(VLOOKUP(HA$2&amp;$A22,'EFL2'!$A:$D,MATCH("AWAY",'EFL2'!$A$1:$D$1,0),0),"")&amp;IFERROR(VLOOKUP(HA$2&amp;$A22,'EFL2'!$B:$C,MATCH("HOME",'EFL2'!$B$1:$C$1,0),0),"")&amp;IFERROR(VLOOKUP(HA$2&amp;$A22,'UCL2'!$C:$F,MATCH("AWAY",'UCL2'!$C$1:$F$1,0),0),"")&amp;IFERROR(VLOOKUP(HA$2&amp;$A22,'UCL2'!$D:$E,MATCH("HOME",'UCL2'!$D$1:$E$1,0),0),"")&amp;IFERROR(VLOOKUP(HA$2&amp;$A22,'EU2'!$C:$F,MATCH("AWAY",'EU2'!$C$1:$F$1,0),0),"")&amp;IFERROR(VLOOKUP(HA$2&amp;$A22,'EU2'!$D:$E,MATCH("HOME",'EU2'!$D$1:$E$1,0),0),"")&amp;IFERROR(VLOOKUP(HA$2&amp;$A22,'EUC2'!$C:$F,MATCH("AWAY",'EUC2'!$C$1:$F$1,0),0),"")&amp;IFERROR(VLOOKUP(HA$2&amp;$A22,'EUC2'!$D:$E,MATCH("HOME",'EUC2'!$D$1:$E$1,0),0),"")</f>
        <v/>
      </c>
      <c r="HB22" s="25" t="str">
        <f>IFERROR(VLOOKUP(HB$2&amp;$B22,'FPL FIX2'!$N$1:$Q$400,MATCH("HOME",'FPL FIX2'!$N$1:$Q$1,0),0),"")&amp;IFERROR(VLOOKUP(HB$2&amp;$B22,'FPL FIX2'!$O$1:$P$400,MATCH("AWAY",'FPL FIX2'!$O$1:$P$1,0),0),"")&amp;IFERROR(VLOOKUP(HB$2&amp;$A22,'FA2'!$A:$D,MATCH("AWAY",'FA2'!$A$1:$D$1,0),0),"")&amp;IFERROR(VLOOKUP(HB$2&amp;$A22,'FA2'!$B:$C,MATCH("HOME",'FA2'!$B$1:$C$1,0),0),"")&amp;IFERROR(VLOOKUP(HB$2&amp;$A22,'EFL2'!$A:$D,MATCH("AWAY",'EFL2'!$A$1:$D$1,0),0),"")&amp;IFERROR(VLOOKUP(HB$2&amp;$A22,'EFL2'!$B:$C,MATCH("HOME",'EFL2'!$B$1:$C$1,0),0),"")&amp;IFERROR(VLOOKUP(HB$2&amp;$A22,'UCL2'!$C:$F,MATCH("AWAY",'UCL2'!$C$1:$F$1,0),0),"")&amp;IFERROR(VLOOKUP(HB$2&amp;$A22,'UCL2'!$D:$E,MATCH("HOME",'UCL2'!$D$1:$E$1,0),0),"")&amp;IFERROR(VLOOKUP(HB$2&amp;$A22,'EU2'!$C:$F,MATCH("AWAY",'EU2'!$C$1:$F$1,0),0),"")&amp;IFERROR(VLOOKUP(HB$2&amp;$A22,'EU2'!$D:$E,MATCH("HOME",'EU2'!$D$1:$E$1,0),0),"")&amp;IFERROR(VLOOKUP(HB$2&amp;$A22,'EUC2'!$C:$F,MATCH("AWAY",'EUC2'!$C$1:$F$1,0),0),"")&amp;IFERROR(VLOOKUP(HB$2&amp;$A22,'EUC2'!$D:$E,MATCH("HOME",'EUC2'!$D$1:$E$1,0),0),"")</f>
        <v/>
      </c>
      <c r="HC22" s="25" t="str">
        <f>IFERROR(VLOOKUP(HC$2&amp;$B22,'FPL FIX2'!$N$1:$Q$400,MATCH("HOME",'FPL FIX2'!$N$1:$Q$1,0),0),"")&amp;IFERROR(VLOOKUP(HC$2&amp;$B22,'FPL FIX2'!$O$1:$P$400,MATCH("AWAY",'FPL FIX2'!$O$1:$P$1,0),0),"")&amp;IFERROR(VLOOKUP(HC$2&amp;$A22,'FA2'!$A:$D,MATCH("AWAY",'FA2'!$A$1:$D$1,0),0),"")&amp;IFERROR(VLOOKUP(HC$2&amp;$A22,'FA2'!$B:$C,MATCH("HOME",'FA2'!$B$1:$C$1,0),0),"")&amp;IFERROR(VLOOKUP(HC$2&amp;$A22,'EFL2'!$A:$D,MATCH("AWAY",'EFL2'!$A$1:$D$1,0),0),"")&amp;IFERROR(VLOOKUP(HC$2&amp;$A22,'EFL2'!$B:$C,MATCH("HOME",'EFL2'!$B$1:$C$1,0),0),"")&amp;IFERROR(VLOOKUP(HC$2&amp;$A22,'UCL2'!$C:$F,MATCH("AWAY",'UCL2'!$C$1:$F$1,0),0),"")&amp;IFERROR(VLOOKUP(HC$2&amp;$A22,'UCL2'!$D:$E,MATCH("HOME",'UCL2'!$D$1:$E$1,0),0),"")&amp;IFERROR(VLOOKUP(HC$2&amp;$A22,'EU2'!$C:$F,MATCH("AWAY",'EU2'!$C$1:$F$1,0),0),"")&amp;IFERROR(VLOOKUP(HC$2&amp;$A22,'EU2'!$D:$E,MATCH("HOME",'EU2'!$D$1:$E$1,0),0),"")&amp;IFERROR(VLOOKUP(HC$2&amp;$A22,'EUC2'!$C:$F,MATCH("AWAY",'EUC2'!$C$1:$F$1,0),0),"")&amp;IFERROR(VLOOKUP(HC$2&amp;$A22,'EUC2'!$D:$E,MATCH("HOME",'EUC2'!$D$1:$E$1,0),0),"")</f>
        <v>NFO</v>
      </c>
      <c r="HD22" s="25" t="str">
        <f>IFERROR(VLOOKUP(HD$2&amp;$B22,'FPL FIX2'!$N$1:$Q$400,MATCH("HOME",'FPL FIX2'!$N$1:$Q$1,0),0),"")&amp;IFERROR(VLOOKUP(HD$2&amp;$B22,'FPL FIX2'!$O$1:$P$400,MATCH("AWAY",'FPL FIX2'!$O$1:$P$1,0),0),"")&amp;IFERROR(VLOOKUP(HD$2&amp;$A22,'FA2'!$A:$D,MATCH("AWAY",'FA2'!$A$1:$D$1,0),0),"")&amp;IFERROR(VLOOKUP(HD$2&amp;$A22,'FA2'!$B:$C,MATCH("HOME",'FA2'!$B$1:$C$1,0),0),"")&amp;IFERROR(VLOOKUP(HD$2&amp;$A22,'EFL2'!$A:$D,MATCH("AWAY",'EFL2'!$A$1:$D$1,0),0),"")&amp;IFERROR(VLOOKUP(HD$2&amp;$A22,'EFL2'!$B:$C,MATCH("HOME",'EFL2'!$B$1:$C$1,0),0),"")&amp;IFERROR(VLOOKUP(HD$2&amp;$A22,'UCL2'!$C:$F,MATCH("AWAY",'UCL2'!$C$1:$F$1,0),0),"")&amp;IFERROR(VLOOKUP(HD$2&amp;$A22,'UCL2'!$D:$E,MATCH("HOME",'UCL2'!$D$1:$E$1,0),0),"")&amp;IFERROR(VLOOKUP(HD$2&amp;$A22,'EU2'!$C:$F,MATCH("AWAY",'EU2'!$C$1:$F$1,0),0),"")&amp;IFERROR(VLOOKUP(HD$2&amp;$A22,'EU2'!$D:$E,MATCH("HOME",'EU2'!$D$1:$E$1,0),0),"")&amp;IFERROR(VLOOKUP(HD$2&amp;$A22,'EUC2'!$C:$F,MATCH("AWAY",'EUC2'!$C$1:$F$1,0),0),"")&amp;IFERROR(VLOOKUP(HD$2&amp;$A22,'EUC2'!$D:$E,MATCH("HOME",'EUC2'!$D$1:$E$1,0),0),"")</f>
        <v/>
      </c>
      <c r="HE22" s="25" t="str">
        <f>IFERROR(VLOOKUP(HE$2&amp;$B22,'FPL FIX2'!$N$1:$Q$400,MATCH("HOME",'FPL FIX2'!$N$1:$Q$1,0),0),"")&amp;IFERROR(VLOOKUP(HE$2&amp;$B22,'FPL FIX2'!$O$1:$P$400,MATCH("AWAY",'FPL FIX2'!$O$1:$P$1,0),0),"")&amp;IFERROR(VLOOKUP(HE$2&amp;$A22,'FA2'!$A:$D,MATCH("AWAY",'FA2'!$A$1:$D$1,0),0),"")&amp;IFERROR(VLOOKUP(HE$2&amp;$A22,'FA2'!$B:$C,MATCH("HOME",'FA2'!$B$1:$C$1,0),0),"")&amp;IFERROR(VLOOKUP(HE$2&amp;$A22,'EFL2'!$A:$D,MATCH("AWAY",'EFL2'!$A$1:$D$1,0),0),"")&amp;IFERROR(VLOOKUP(HE$2&amp;$A22,'EFL2'!$B:$C,MATCH("HOME",'EFL2'!$B$1:$C$1,0),0),"")&amp;IFERROR(VLOOKUP(HE$2&amp;$A22,'UCL2'!$C:$F,MATCH("AWAY",'UCL2'!$C$1:$F$1,0),0),"")&amp;IFERROR(VLOOKUP(HE$2&amp;$A22,'UCL2'!$D:$E,MATCH("HOME",'UCL2'!$D$1:$E$1,0),0),"")&amp;IFERROR(VLOOKUP(HE$2&amp;$A22,'EU2'!$C:$F,MATCH("AWAY",'EU2'!$C$1:$F$1,0),0),"")&amp;IFERROR(VLOOKUP(HE$2&amp;$A22,'EU2'!$D:$E,MATCH("HOME",'EU2'!$D$1:$E$1,0),0),"")&amp;IFERROR(VLOOKUP(HE$2&amp;$A22,'EUC2'!$C:$F,MATCH("AWAY",'EUC2'!$C$1:$F$1,0),0),"")&amp;IFERROR(VLOOKUP(HE$2&amp;$A22,'EUC2'!$D:$E,MATCH("HOME",'EUC2'!$D$1:$E$1,0),0),"")</f>
        <v/>
      </c>
      <c r="HF22" s="25" t="str">
        <f>IFERROR(VLOOKUP(HF$2&amp;$B22,'FPL FIX2'!$N$1:$Q$400,MATCH("HOME",'FPL FIX2'!$N$1:$Q$1,0),0),"")&amp;IFERROR(VLOOKUP(HF$2&amp;$B22,'FPL FIX2'!$O$1:$P$400,MATCH("AWAY",'FPL FIX2'!$O$1:$P$1,0),0),"")&amp;IFERROR(VLOOKUP(HF$2&amp;$A22,'FA2'!$A:$D,MATCH("AWAY",'FA2'!$A$1:$D$1,0),0),"")&amp;IFERROR(VLOOKUP(HF$2&amp;$A22,'FA2'!$B:$C,MATCH("HOME",'FA2'!$B$1:$C$1,0),0),"")&amp;IFERROR(VLOOKUP(HF$2&amp;$A22,'EFL2'!$A:$D,MATCH("AWAY",'EFL2'!$A$1:$D$1,0),0),"")&amp;IFERROR(VLOOKUP(HF$2&amp;$A22,'EFL2'!$B:$C,MATCH("HOME",'EFL2'!$B$1:$C$1,0),0),"")&amp;IFERROR(VLOOKUP(HF$2&amp;$A22,'UCL2'!$C:$F,MATCH("AWAY",'UCL2'!$C$1:$F$1,0),0),"")&amp;IFERROR(VLOOKUP(HF$2&amp;$A22,'UCL2'!$D:$E,MATCH("HOME",'UCL2'!$D$1:$E$1,0),0),"")&amp;IFERROR(VLOOKUP(HF$2&amp;$A22,'EU2'!$C:$F,MATCH("AWAY",'EU2'!$C$1:$F$1,0),0),"")&amp;IFERROR(VLOOKUP(HF$2&amp;$A22,'EU2'!$D:$E,MATCH("HOME",'EU2'!$D$1:$E$1,0),0),"")&amp;IFERROR(VLOOKUP(HF$2&amp;$A22,'EUC2'!$C:$F,MATCH("AWAY",'EUC2'!$C$1:$F$1,0),0),"")&amp;IFERROR(VLOOKUP(HF$2&amp;$A22,'EUC2'!$D:$E,MATCH("HOME",'EUC2'!$D$1:$E$1,0),0),"")</f>
        <v/>
      </c>
      <c r="HG22" s="25" t="str">
        <f>IFERROR(VLOOKUP(HG$2&amp;$B22,'FPL FIX2'!$N$1:$Q$400,MATCH("HOME",'FPL FIX2'!$N$1:$Q$1,0),0),"")&amp;IFERROR(VLOOKUP(HG$2&amp;$B22,'FPL FIX2'!$O$1:$P$400,MATCH("AWAY",'FPL FIX2'!$O$1:$P$1,0),0),"")&amp;IFERROR(VLOOKUP(HG$2&amp;$A22,'FA2'!$A:$D,MATCH("AWAY",'FA2'!$A$1:$D$1,0),0),"")&amp;IFERROR(VLOOKUP(HG$2&amp;$A22,'FA2'!$B:$C,MATCH("HOME",'FA2'!$B$1:$C$1,0),0),"")&amp;IFERROR(VLOOKUP(HG$2&amp;$A22,'EFL2'!$A:$D,MATCH("AWAY",'EFL2'!$A$1:$D$1,0),0),"")&amp;IFERROR(VLOOKUP(HG$2&amp;$A22,'EFL2'!$B:$C,MATCH("HOME",'EFL2'!$B$1:$C$1,0),0),"")&amp;IFERROR(VLOOKUP(HG$2&amp;$A22,'UCL2'!$C:$F,MATCH("AWAY",'UCL2'!$C$1:$F$1,0),0),"")&amp;IFERROR(VLOOKUP(HG$2&amp;$A22,'UCL2'!$D:$E,MATCH("HOME",'UCL2'!$D$1:$E$1,0),0),"")&amp;IFERROR(VLOOKUP(HG$2&amp;$A22,'EU2'!$C:$F,MATCH("AWAY",'EU2'!$C$1:$F$1,0),0),"")&amp;IFERROR(VLOOKUP(HG$2&amp;$A22,'EU2'!$D:$E,MATCH("HOME",'EU2'!$D$1:$E$1,0),0),"")&amp;IFERROR(VLOOKUP(HG$2&amp;$A22,'EUC2'!$C:$F,MATCH("AWAY",'EUC2'!$C$1:$F$1,0),0),"")&amp;IFERROR(VLOOKUP(HG$2&amp;$A22,'EUC2'!$D:$E,MATCH("HOME",'EUC2'!$D$1:$E$1,0),0),"")</f>
        <v>Manchester Utd</v>
      </c>
      <c r="HH22" s="25" t="str">
        <f>IFERROR(VLOOKUP(HH$2&amp;$B22,'FPL FIX2'!$N$1:$Q$400,MATCH("HOME",'FPL FIX2'!$N$1:$Q$1,0),0),"")&amp;IFERROR(VLOOKUP(HH$2&amp;$B22,'FPL FIX2'!$O$1:$P$400,MATCH("AWAY",'FPL FIX2'!$O$1:$P$1,0),0),"")&amp;IFERROR(VLOOKUP(HH$2&amp;$A22,'FA2'!$A:$D,MATCH("AWAY",'FA2'!$A$1:$D$1,0),0),"")&amp;IFERROR(VLOOKUP(HH$2&amp;$A22,'FA2'!$B:$C,MATCH("HOME",'FA2'!$B$1:$C$1,0),0),"")&amp;IFERROR(VLOOKUP(HH$2&amp;$A22,'EFL2'!$A:$D,MATCH("AWAY",'EFL2'!$A$1:$D$1,0),0),"")&amp;IFERROR(VLOOKUP(HH$2&amp;$A22,'EFL2'!$B:$C,MATCH("HOME",'EFL2'!$B$1:$C$1,0),0),"")&amp;IFERROR(VLOOKUP(HH$2&amp;$A22,'UCL2'!$C:$F,MATCH("AWAY",'UCL2'!$C$1:$F$1,0),0),"")&amp;IFERROR(VLOOKUP(HH$2&amp;$A22,'UCL2'!$D:$E,MATCH("HOME",'UCL2'!$D$1:$E$1,0),0),"")&amp;IFERROR(VLOOKUP(HH$2&amp;$A22,'EU2'!$C:$F,MATCH("AWAY",'EU2'!$C$1:$F$1,0),0),"")&amp;IFERROR(VLOOKUP(HH$2&amp;$A22,'EU2'!$D:$E,MATCH("HOME",'EU2'!$D$1:$E$1,0),0),"")&amp;IFERROR(VLOOKUP(HH$2&amp;$A22,'EUC2'!$C:$F,MATCH("AWAY",'EUC2'!$C$1:$F$1,0),0),"")&amp;IFERROR(VLOOKUP(HH$2&amp;$A22,'EUC2'!$D:$E,MATCH("HOME",'EUC2'!$D$1:$E$1,0),0),"")</f>
        <v/>
      </c>
      <c r="HI22" s="25" t="str">
        <f>IFERROR(VLOOKUP(HI$2&amp;$B22,'FPL FIX2'!$N$1:$Q$400,MATCH("HOME",'FPL FIX2'!$N$1:$Q$1,0),0),"")&amp;IFERROR(VLOOKUP(HI$2&amp;$B22,'FPL FIX2'!$O$1:$P$400,MATCH("AWAY",'FPL FIX2'!$O$1:$P$1,0),0),"")&amp;IFERROR(VLOOKUP(HI$2&amp;$A22,'FA2'!$A:$D,MATCH("AWAY",'FA2'!$A$1:$D$1,0),0),"")&amp;IFERROR(VLOOKUP(HI$2&amp;$A22,'FA2'!$B:$C,MATCH("HOME",'FA2'!$B$1:$C$1,0),0),"")&amp;IFERROR(VLOOKUP(HI$2&amp;$A22,'EFL2'!$A:$D,MATCH("AWAY",'EFL2'!$A$1:$D$1,0),0),"")&amp;IFERROR(VLOOKUP(HI$2&amp;$A22,'EFL2'!$B:$C,MATCH("HOME",'EFL2'!$B$1:$C$1,0),0),"")&amp;IFERROR(VLOOKUP(HI$2&amp;$A22,'UCL2'!$C:$F,MATCH("AWAY",'UCL2'!$C$1:$F$1,0),0),"")&amp;IFERROR(VLOOKUP(HI$2&amp;$A22,'UCL2'!$D:$E,MATCH("HOME",'UCL2'!$D$1:$E$1,0),0),"")&amp;IFERROR(VLOOKUP(HI$2&amp;$A22,'EU2'!$C:$F,MATCH("AWAY",'EU2'!$C$1:$F$1,0),0),"")&amp;IFERROR(VLOOKUP(HI$2&amp;$A22,'EU2'!$D:$E,MATCH("HOME",'EU2'!$D$1:$E$1,0),0),"")&amp;IFERROR(VLOOKUP(HI$2&amp;$A22,'EUC2'!$C:$F,MATCH("AWAY",'EUC2'!$C$1:$F$1,0),0),"")&amp;IFERROR(VLOOKUP(HI$2&amp;$A22,'EUC2'!$D:$E,MATCH("HOME",'EUC2'!$D$1:$E$1,0),0),"")</f>
        <v/>
      </c>
      <c r="HJ22" s="25" t="str">
        <f>IFERROR(VLOOKUP(HJ$2&amp;$B22,'FPL FIX2'!$N$1:$Q$400,MATCH("HOME",'FPL FIX2'!$N$1:$Q$1,0),0),"")&amp;IFERROR(VLOOKUP(HJ$2&amp;$B22,'FPL FIX2'!$O$1:$P$400,MATCH("AWAY",'FPL FIX2'!$O$1:$P$1,0),0),"")&amp;IFERROR(VLOOKUP(HJ$2&amp;$A22,'FA2'!$A:$D,MATCH("AWAY",'FA2'!$A$1:$D$1,0),0),"")&amp;IFERROR(VLOOKUP(HJ$2&amp;$A22,'FA2'!$B:$C,MATCH("HOME",'FA2'!$B$1:$C$1,0),0),"")&amp;IFERROR(VLOOKUP(HJ$2&amp;$A22,'EFL2'!$A:$D,MATCH("AWAY",'EFL2'!$A$1:$D$1,0),0),"")&amp;IFERROR(VLOOKUP(HJ$2&amp;$A22,'EFL2'!$B:$C,MATCH("HOME",'EFL2'!$B$1:$C$1,0),0),"")&amp;IFERROR(VLOOKUP(HJ$2&amp;$A22,'UCL2'!$C:$F,MATCH("AWAY",'UCL2'!$C$1:$F$1,0),0),"")&amp;IFERROR(VLOOKUP(HJ$2&amp;$A22,'UCL2'!$D:$E,MATCH("HOME",'UCL2'!$D$1:$E$1,0),0),"")&amp;IFERROR(VLOOKUP(HJ$2&amp;$A22,'EU2'!$C:$F,MATCH("AWAY",'EU2'!$C$1:$F$1,0),0),"")&amp;IFERROR(VLOOKUP(HJ$2&amp;$A22,'EU2'!$D:$E,MATCH("HOME",'EU2'!$D$1:$E$1,0),0),"")&amp;IFERROR(VLOOKUP(HJ$2&amp;$A22,'EUC2'!$C:$F,MATCH("AWAY",'EUC2'!$C$1:$F$1,0),0),"")&amp;IFERROR(VLOOKUP(HJ$2&amp;$A22,'EUC2'!$D:$E,MATCH("HOME",'EUC2'!$D$1:$E$1,0),0),"")</f>
        <v>bha</v>
      </c>
      <c r="HK22" s="25" t="str">
        <f>IFERROR(VLOOKUP(HK$2&amp;$B22,'FPL FIX2'!$N$1:$Q$400,MATCH("HOME",'FPL FIX2'!$N$1:$Q$1,0),0),"")&amp;IFERROR(VLOOKUP(HK$2&amp;$B22,'FPL FIX2'!$O$1:$P$400,MATCH("AWAY",'FPL FIX2'!$O$1:$P$1,0),0),"")&amp;IFERROR(VLOOKUP(HK$2&amp;$A22,'FA2'!$A:$D,MATCH("AWAY",'FA2'!$A$1:$D$1,0),0),"")&amp;IFERROR(VLOOKUP(HK$2&amp;$A22,'FA2'!$B:$C,MATCH("HOME",'FA2'!$B$1:$C$1,0),0),"")&amp;IFERROR(VLOOKUP(HK$2&amp;$A22,'EFL2'!$A:$D,MATCH("AWAY",'EFL2'!$A$1:$D$1,0),0),"")&amp;IFERROR(VLOOKUP(HK$2&amp;$A22,'EFL2'!$B:$C,MATCH("HOME",'EFL2'!$B$1:$C$1,0),0),"")&amp;IFERROR(VLOOKUP(HK$2&amp;$A22,'UCL2'!$C:$F,MATCH("AWAY",'UCL2'!$C$1:$F$1,0),0),"")&amp;IFERROR(VLOOKUP(HK$2&amp;$A22,'UCL2'!$D:$E,MATCH("HOME",'UCL2'!$D$1:$E$1,0),0),"")&amp;IFERROR(VLOOKUP(HK$2&amp;$A22,'EU2'!$C:$F,MATCH("AWAY",'EU2'!$C$1:$F$1,0),0),"")&amp;IFERROR(VLOOKUP(HK$2&amp;$A22,'EU2'!$D:$E,MATCH("HOME",'EU2'!$D$1:$E$1,0),0),"")&amp;IFERROR(VLOOKUP(HK$2&amp;$A22,'EUC2'!$C:$F,MATCH("AWAY",'EUC2'!$C$1:$F$1,0),0),"")&amp;IFERROR(VLOOKUP(HK$2&amp;$A22,'EUC2'!$D:$E,MATCH("HOME",'EUC2'!$D$1:$E$1,0),0),"")</f>
        <v/>
      </c>
      <c r="HL22" s="25" t="str">
        <f>IFERROR(VLOOKUP(HL$2&amp;$B22,'FPL FIX2'!$N$1:$Q$400,MATCH("HOME",'FPL FIX2'!$N$1:$Q$1,0),0),"")&amp;IFERROR(VLOOKUP(HL$2&amp;$B22,'FPL FIX2'!$O$1:$P$400,MATCH("AWAY",'FPL FIX2'!$O$1:$P$1,0),0),"")&amp;IFERROR(VLOOKUP(HL$2&amp;$A22,'FA2'!$A:$D,MATCH("AWAY",'FA2'!$A$1:$D$1,0),0),"")&amp;IFERROR(VLOOKUP(HL$2&amp;$A22,'FA2'!$B:$C,MATCH("HOME",'FA2'!$B$1:$C$1,0),0),"")&amp;IFERROR(VLOOKUP(HL$2&amp;$A22,'EFL2'!$A:$D,MATCH("AWAY",'EFL2'!$A$1:$D$1,0),0),"")&amp;IFERROR(VLOOKUP(HL$2&amp;$A22,'EFL2'!$B:$C,MATCH("HOME",'EFL2'!$B$1:$C$1,0),0),"")&amp;IFERROR(VLOOKUP(HL$2&amp;$A22,'UCL2'!$C:$F,MATCH("AWAY",'UCL2'!$C$1:$F$1,0),0),"")&amp;IFERROR(VLOOKUP(HL$2&amp;$A22,'UCL2'!$D:$E,MATCH("HOME",'UCL2'!$D$1:$E$1,0),0),"")&amp;IFERROR(VLOOKUP(HL$2&amp;$A22,'EU2'!$C:$F,MATCH("AWAY",'EU2'!$C$1:$F$1,0),0),"")&amp;IFERROR(VLOOKUP(HL$2&amp;$A22,'EU2'!$D:$E,MATCH("HOME",'EU2'!$D$1:$E$1,0),0),"")&amp;IFERROR(VLOOKUP(HL$2&amp;$A22,'EUC2'!$C:$F,MATCH("AWAY",'EUC2'!$C$1:$F$1,0),0),"")&amp;IFERROR(VLOOKUP(HL$2&amp;$A22,'EUC2'!$D:$E,MATCH("HOME",'EUC2'!$D$1:$E$1,0),0),"")</f>
        <v/>
      </c>
      <c r="HM22" s="25" t="str">
        <f>IFERROR(VLOOKUP(HM$2&amp;$B22,'FPL FIX2'!$N$1:$Q$400,MATCH("HOME",'FPL FIX2'!$N$1:$Q$1,0),0),"")&amp;IFERROR(VLOOKUP(HM$2&amp;$B22,'FPL FIX2'!$O$1:$P$400,MATCH("AWAY",'FPL FIX2'!$O$1:$P$1,0),0),"")&amp;IFERROR(VLOOKUP(HM$2&amp;$A22,'FA2'!$A:$D,MATCH("AWAY",'FA2'!$A$1:$D$1,0),0),"")&amp;IFERROR(VLOOKUP(HM$2&amp;$A22,'FA2'!$B:$C,MATCH("HOME",'FA2'!$B$1:$C$1,0),0),"")&amp;IFERROR(VLOOKUP(HM$2&amp;$A22,'EFL2'!$A:$D,MATCH("AWAY",'EFL2'!$A$1:$D$1,0),0),"")&amp;IFERROR(VLOOKUP(HM$2&amp;$A22,'EFL2'!$B:$C,MATCH("HOME",'EFL2'!$B$1:$C$1,0),0),"")&amp;IFERROR(VLOOKUP(HM$2&amp;$A22,'UCL2'!$C:$F,MATCH("AWAY",'UCL2'!$C$1:$F$1,0),0),"")&amp;IFERROR(VLOOKUP(HM$2&amp;$A22,'UCL2'!$D:$E,MATCH("HOME",'UCL2'!$D$1:$E$1,0),0),"")&amp;IFERROR(VLOOKUP(HM$2&amp;$A22,'EU2'!$C:$F,MATCH("AWAY",'EU2'!$C$1:$F$1,0),0),"")&amp;IFERROR(VLOOKUP(HM$2&amp;$A22,'EU2'!$D:$E,MATCH("HOME",'EU2'!$D$1:$E$1,0),0),"")&amp;IFERROR(VLOOKUP(HM$2&amp;$A22,'EUC2'!$C:$F,MATCH("AWAY",'EUC2'!$C$1:$F$1,0),0),"")&amp;IFERROR(VLOOKUP(HM$2&amp;$A22,'EUC2'!$D:$E,MATCH("HOME",'EUC2'!$D$1:$E$1,0),0),"")</f>
        <v/>
      </c>
      <c r="HN22" s="25" t="str">
        <f>IFERROR(VLOOKUP(HN$2&amp;$B22,'FPL FIX2'!$N$1:$Q$400,MATCH("HOME",'FPL FIX2'!$N$1:$Q$1,0),0),"")&amp;IFERROR(VLOOKUP(HN$2&amp;$B22,'FPL FIX2'!$O$1:$P$400,MATCH("AWAY",'FPL FIX2'!$O$1:$P$1,0),0),"")&amp;IFERROR(VLOOKUP(HN$2&amp;$A22,'FA2'!$A:$D,MATCH("AWAY",'FA2'!$A$1:$D$1,0),0),"")&amp;IFERROR(VLOOKUP(HN$2&amp;$A22,'FA2'!$B:$C,MATCH("HOME",'FA2'!$B$1:$C$1,0),0),"")&amp;IFERROR(VLOOKUP(HN$2&amp;$A22,'EFL2'!$A:$D,MATCH("AWAY",'EFL2'!$A$1:$D$1,0),0),"")&amp;IFERROR(VLOOKUP(HN$2&amp;$A22,'EFL2'!$B:$C,MATCH("HOME",'EFL2'!$B$1:$C$1,0),0),"")&amp;IFERROR(VLOOKUP(HN$2&amp;$A22,'UCL2'!$C:$F,MATCH("AWAY",'UCL2'!$C$1:$F$1,0),0),"")&amp;IFERROR(VLOOKUP(HN$2&amp;$A22,'UCL2'!$D:$E,MATCH("HOME",'UCL2'!$D$1:$E$1,0),0),"")&amp;IFERROR(VLOOKUP(HN$2&amp;$A22,'EU2'!$C:$F,MATCH("AWAY",'EU2'!$C$1:$F$1,0),0),"")&amp;IFERROR(VLOOKUP(HN$2&amp;$A22,'EU2'!$D:$E,MATCH("HOME",'EU2'!$D$1:$E$1,0),0),"")&amp;IFERROR(VLOOKUP(HN$2&amp;$A22,'EUC2'!$C:$F,MATCH("AWAY",'EUC2'!$C$1:$F$1,0),0),"")&amp;IFERROR(VLOOKUP(HN$2&amp;$A22,'EUC2'!$D:$E,MATCH("HOME",'EUC2'!$D$1:$E$1,0),0),"")</f>
        <v/>
      </c>
      <c r="HO22" s="25" t="str">
        <f>IFERROR(VLOOKUP(HO$2&amp;$B22,'FPL FIX2'!$N$1:$Q$400,MATCH("HOME",'FPL FIX2'!$N$1:$Q$1,0),0),"")&amp;IFERROR(VLOOKUP(HO$2&amp;$B22,'FPL FIX2'!$O$1:$P$400,MATCH("AWAY",'FPL FIX2'!$O$1:$P$1,0),0),"")&amp;IFERROR(VLOOKUP(HO$2&amp;$A22,'FA2'!$A:$D,MATCH("AWAY",'FA2'!$A$1:$D$1,0),0),"")&amp;IFERROR(VLOOKUP(HO$2&amp;$A22,'FA2'!$B:$C,MATCH("HOME",'FA2'!$B$1:$C$1,0),0),"")&amp;IFERROR(VLOOKUP(HO$2&amp;$A22,'EFL2'!$A:$D,MATCH("AWAY",'EFL2'!$A$1:$D$1,0),0),"")&amp;IFERROR(VLOOKUP(HO$2&amp;$A22,'EFL2'!$B:$C,MATCH("HOME",'EFL2'!$B$1:$C$1,0),0),"")&amp;IFERROR(VLOOKUP(HO$2&amp;$A22,'UCL2'!$C:$F,MATCH("AWAY",'UCL2'!$C$1:$F$1,0),0),"")&amp;IFERROR(VLOOKUP(HO$2&amp;$A22,'UCL2'!$D:$E,MATCH("HOME",'UCL2'!$D$1:$E$1,0),0),"")&amp;IFERROR(VLOOKUP(HO$2&amp;$A22,'EU2'!$C:$F,MATCH("AWAY",'EU2'!$C$1:$F$1,0),0),"")&amp;IFERROR(VLOOKUP(HO$2&amp;$A22,'EU2'!$D:$E,MATCH("HOME",'EU2'!$D$1:$E$1,0),0),"")&amp;IFERROR(VLOOKUP(HO$2&amp;$A22,'EUC2'!$C:$F,MATCH("AWAY",'EUC2'!$C$1:$F$1,0),0),"")&amp;IFERROR(VLOOKUP(HO$2&amp;$A22,'EUC2'!$D:$E,MATCH("HOME",'EUC2'!$D$1:$E$1,0),0),"")</f>
        <v>AÉK Lárnaka</v>
      </c>
      <c r="HP22" s="25" t="str">
        <f>IFERROR(VLOOKUP(HP$2&amp;$B22,'FPL FIX2'!$N$1:$Q$400,MATCH("HOME",'FPL FIX2'!$N$1:$Q$1,0),0),"")&amp;IFERROR(VLOOKUP(HP$2&amp;$B22,'FPL FIX2'!$O$1:$P$400,MATCH("AWAY",'FPL FIX2'!$O$1:$P$1,0),0),"")&amp;IFERROR(VLOOKUP(HP$2&amp;$A22,'FA2'!$A:$D,MATCH("AWAY",'FA2'!$A$1:$D$1,0),0),"")&amp;IFERROR(VLOOKUP(HP$2&amp;$A22,'FA2'!$B:$C,MATCH("HOME",'FA2'!$B$1:$C$1,0),0),"")&amp;IFERROR(VLOOKUP(HP$2&amp;$A22,'EFL2'!$A:$D,MATCH("AWAY",'EFL2'!$A$1:$D$1,0),0),"")&amp;IFERROR(VLOOKUP(HP$2&amp;$A22,'EFL2'!$B:$C,MATCH("HOME",'EFL2'!$B$1:$C$1,0),0),"")&amp;IFERROR(VLOOKUP(HP$2&amp;$A22,'UCL2'!$C:$F,MATCH("AWAY",'UCL2'!$C$1:$F$1,0),0),"")&amp;IFERROR(VLOOKUP(HP$2&amp;$A22,'UCL2'!$D:$E,MATCH("HOME",'UCL2'!$D$1:$E$1,0),0),"")&amp;IFERROR(VLOOKUP(HP$2&amp;$A22,'EU2'!$C:$F,MATCH("AWAY",'EU2'!$C$1:$F$1,0),0),"")&amp;IFERROR(VLOOKUP(HP$2&amp;$A22,'EU2'!$D:$E,MATCH("HOME",'EU2'!$D$1:$E$1,0),0),"")&amp;IFERROR(VLOOKUP(HP$2&amp;$A22,'EUC2'!$C:$F,MATCH("AWAY",'EUC2'!$C$1:$F$1,0),0),"")&amp;IFERROR(VLOOKUP(HP$2&amp;$A22,'EUC2'!$D:$E,MATCH("HOME",'EUC2'!$D$1:$E$1,0),0),"")</f>
        <v/>
      </c>
      <c r="HQ22" s="25" t="str">
        <f>IFERROR(VLOOKUP(HQ$2&amp;$B22,'FPL FIX2'!$N$1:$Q$400,MATCH("HOME",'FPL FIX2'!$N$1:$Q$1,0),0),"")&amp;IFERROR(VLOOKUP(HQ$2&amp;$B22,'FPL FIX2'!$O$1:$P$400,MATCH("AWAY",'FPL FIX2'!$O$1:$P$1,0),0),"")&amp;IFERROR(VLOOKUP(HQ$2&amp;$A22,'FA2'!$A:$D,MATCH("AWAY",'FA2'!$A$1:$D$1,0),0),"")&amp;IFERROR(VLOOKUP(HQ$2&amp;$A22,'FA2'!$B:$C,MATCH("HOME",'FA2'!$B$1:$C$1,0),0),"")&amp;IFERROR(VLOOKUP(HQ$2&amp;$A22,'EFL2'!$A:$D,MATCH("AWAY",'EFL2'!$A$1:$D$1,0),0),"")&amp;IFERROR(VLOOKUP(HQ$2&amp;$A22,'EFL2'!$B:$C,MATCH("HOME",'EFL2'!$B$1:$C$1,0),0),"")&amp;IFERROR(VLOOKUP(HQ$2&amp;$A22,'UCL2'!$C:$F,MATCH("AWAY",'UCL2'!$C$1:$F$1,0),0),"")&amp;IFERROR(VLOOKUP(HQ$2&amp;$A22,'UCL2'!$D:$E,MATCH("HOME",'UCL2'!$D$1:$E$1,0),0),"")&amp;IFERROR(VLOOKUP(HQ$2&amp;$A22,'EU2'!$C:$F,MATCH("AWAY",'EU2'!$C$1:$F$1,0),0),"")&amp;IFERROR(VLOOKUP(HQ$2&amp;$A22,'EU2'!$D:$E,MATCH("HOME",'EU2'!$D$1:$E$1,0),0),"")&amp;IFERROR(VLOOKUP(HQ$2&amp;$A22,'EUC2'!$C:$F,MATCH("AWAY",'EUC2'!$C$1:$F$1,0),0),"")&amp;IFERROR(VLOOKUP(HQ$2&amp;$A22,'EUC2'!$D:$E,MATCH("HOME",'EUC2'!$D$1:$E$1,0),0),"")</f>
        <v/>
      </c>
      <c r="HR22" s="25" t="str">
        <f>IFERROR(VLOOKUP(HR$2&amp;$B22,'FPL FIX2'!$N$1:$Q$400,MATCH("HOME",'FPL FIX2'!$N$1:$Q$1,0),0),"")&amp;IFERROR(VLOOKUP(HR$2&amp;$B22,'FPL FIX2'!$O$1:$P$400,MATCH("AWAY",'FPL FIX2'!$O$1:$P$1,0),0),"")&amp;IFERROR(VLOOKUP(HR$2&amp;$A22,'FA2'!$A:$D,MATCH("AWAY",'FA2'!$A$1:$D$1,0),0),"")&amp;IFERROR(VLOOKUP(HR$2&amp;$A22,'FA2'!$B:$C,MATCH("HOME",'FA2'!$B$1:$C$1,0),0),"")&amp;IFERROR(VLOOKUP(HR$2&amp;$A22,'EFL2'!$A:$D,MATCH("AWAY",'EFL2'!$A$1:$D$1,0),0),"")&amp;IFERROR(VLOOKUP(HR$2&amp;$A22,'EFL2'!$B:$C,MATCH("HOME",'EFL2'!$B$1:$C$1,0),0),"")&amp;IFERROR(VLOOKUP(HR$2&amp;$A22,'UCL2'!$C:$F,MATCH("AWAY",'UCL2'!$C$1:$F$1,0),0),"")&amp;IFERROR(VLOOKUP(HR$2&amp;$A22,'UCL2'!$D:$E,MATCH("HOME",'UCL2'!$D$1:$E$1,0),0),"")&amp;IFERROR(VLOOKUP(HR$2&amp;$A22,'EU2'!$C:$F,MATCH("AWAY",'EU2'!$C$1:$F$1,0),0),"")&amp;IFERROR(VLOOKUP(HR$2&amp;$A22,'EU2'!$D:$E,MATCH("HOME",'EU2'!$D$1:$E$1,0),0),"")&amp;IFERROR(VLOOKUP(HR$2&amp;$A22,'EUC2'!$C:$F,MATCH("AWAY",'EUC2'!$C$1:$F$1,0),0),"")&amp;IFERROR(VLOOKUP(HR$2&amp;$A22,'EUC2'!$D:$E,MATCH("HOME",'EUC2'!$D$1:$E$1,0),0),"")</f>
        <v>AVL</v>
      </c>
      <c r="HS22" s="25" t="str">
        <f>IFERROR(VLOOKUP(HS$2&amp;$B22,'FPL FIX2'!$N$1:$Q$400,MATCH("HOME",'FPL FIX2'!$N$1:$Q$1,0),0),"")&amp;IFERROR(VLOOKUP(HS$2&amp;$B22,'FPL FIX2'!$O$1:$P$400,MATCH("AWAY",'FPL FIX2'!$O$1:$P$1,0),0),"")&amp;IFERROR(VLOOKUP(HS$2&amp;$A22,'FA2'!$A:$D,MATCH("AWAY",'FA2'!$A$1:$D$1,0),0),"")&amp;IFERROR(VLOOKUP(HS$2&amp;$A22,'FA2'!$B:$C,MATCH("HOME",'FA2'!$B$1:$C$1,0),0),"")&amp;IFERROR(VLOOKUP(HS$2&amp;$A22,'EFL2'!$A:$D,MATCH("AWAY",'EFL2'!$A$1:$D$1,0),0),"")&amp;IFERROR(VLOOKUP(HS$2&amp;$A22,'EFL2'!$B:$C,MATCH("HOME",'EFL2'!$B$1:$C$1,0),0),"")&amp;IFERROR(VLOOKUP(HS$2&amp;$A22,'UCL2'!$C:$F,MATCH("AWAY",'UCL2'!$C$1:$F$1,0),0),"")&amp;IFERROR(VLOOKUP(HS$2&amp;$A22,'UCL2'!$D:$E,MATCH("HOME",'UCL2'!$D$1:$E$1,0),0),"")&amp;IFERROR(VLOOKUP(HS$2&amp;$A22,'EU2'!$C:$F,MATCH("AWAY",'EU2'!$C$1:$F$1,0),0),"")&amp;IFERROR(VLOOKUP(HS$2&amp;$A22,'EU2'!$D:$E,MATCH("HOME",'EU2'!$D$1:$E$1,0),0),"")&amp;IFERROR(VLOOKUP(HS$2&amp;$A22,'EUC2'!$C:$F,MATCH("AWAY",'EUC2'!$C$1:$F$1,0),0),"")&amp;IFERROR(VLOOKUP(HS$2&amp;$A22,'EUC2'!$D:$E,MATCH("HOME",'EUC2'!$D$1:$E$1,0),0),"")</f>
        <v/>
      </c>
      <c r="HT22" s="25" t="str">
        <f>IFERROR(VLOOKUP(HT$2&amp;$B22,'FPL FIX2'!$N$1:$Q$400,MATCH("HOME",'FPL FIX2'!$N$1:$Q$1,0),0),"")&amp;IFERROR(VLOOKUP(HT$2&amp;$B22,'FPL FIX2'!$O$1:$P$400,MATCH("AWAY",'FPL FIX2'!$O$1:$P$1,0),0),"")&amp;IFERROR(VLOOKUP(HT$2&amp;$A22,'FA2'!$A:$D,MATCH("AWAY",'FA2'!$A$1:$D$1,0),0),"")&amp;IFERROR(VLOOKUP(HT$2&amp;$A22,'FA2'!$B:$C,MATCH("HOME",'FA2'!$B$1:$C$1,0),0),"")&amp;IFERROR(VLOOKUP(HT$2&amp;$A22,'EFL2'!$A:$D,MATCH("AWAY",'EFL2'!$A$1:$D$1,0),0),"")&amp;IFERROR(VLOOKUP(HT$2&amp;$A22,'EFL2'!$B:$C,MATCH("HOME",'EFL2'!$B$1:$C$1,0),0),"")&amp;IFERROR(VLOOKUP(HT$2&amp;$A22,'UCL2'!$C:$F,MATCH("AWAY",'UCL2'!$C$1:$F$1,0),0),"")&amp;IFERROR(VLOOKUP(HT$2&amp;$A22,'UCL2'!$D:$E,MATCH("HOME",'UCL2'!$D$1:$E$1,0),0),"")&amp;IFERROR(VLOOKUP(HT$2&amp;$A22,'EU2'!$C:$F,MATCH("AWAY",'EU2'!$C$1:$F$1,0),0),"")&amp;IFERROR(VLOOKUP(HT$2&amp;$A22,'EU2'!$D:$E,MATCH("HOME",'EU2'!$D$1:$E$1,0),0),"")&amp;IFERROR(VLOOKUP(HT$2&amp;$A22,'EUC2'!$C:$F,MATCH("AWAY",'EUC2'!$C$1:$F$1,0),0),"")&amp;IFERROR(VLOOKUP(HT$2&amp;$A22,'EUC2'!$D:$E,MATCH("HOME",'EUC2'!$D$1:$E$1,0),0),"")</f>
        <v/>
      </c>
      <c r="HU22" s="25" t="str">
        <f>IFERROR(VLOOKUP(HU$2&amp;$B22,'FPL FIX2'!$N$1:$Q$400,MATCH("HOME",'FPL FIX2'!$N$1:$Q$1,0),0),"")&amp;IFERROR(VLOOKUP(HU$2&amp;$B22,'FPL FIX2'!$O$1:$P$400,MATCH("AWAY",'FPL FIX2'!$O$1:$P$1,0),0),"")&amp;IFERROR(VLOOKUP(HU$2&amp;$A22,'FA2'!$A:$D,MATCH("AWAY",'FA2'!$A$1:$D$1,0),0),"")&amp;IFERROR(VLOOKUP(HU$2&amp;$A22,'FA2'!$B:$C,MATCH("HOME",'FA2'!$B$1:$C$1,0),0),"")&amp;IFERROR(VLOOKUP(HU$2&amp;$A22,'EFL2'!$A:$D,MATCH("AWAY",'EFL2'!$A$1:$D$1,0),0),"")&amp;IFERROR(VLOOKUP(HU$2&amp;$A22,'EFL2'!$B:$C,MATCH("HOME",'EFL2'!$B$1:$C$1,0),0),"")&amp;IFERROR(VLOOKUP(HU$2&amp;$A22,'UCL2'!$C:$F,MATCH("AWAY",'UCL2'!$C$1:$F$1,0),0),"")&amp;IFERROR(VLOOKUP(HU$2&amp;$A22,'UCL2'!$D:$E,MATCH("HOME",'UCL2'!$D$1:$E$1,0),0),"")&amp;IFERROR(VLOOKUP(HU$2&amp;$A22,'EU2'!$C:$F,MATCH("AWAY",'EU2'!$C$1:$F$1,0),0),"")&amp;IFERROR(VLOOKUP(HU$2&amp;$A22,'EU2'!$D:$E,MATCH("HOME",'EU2'!$D$1:$E$1,0),0),"")&amp;IFERROR(VLOOKUP(HU$2&amp;$A22,'EUC2'!$C:$F,MATCH("AWAY",'EUC2'!$C$1:$F$1,0),0),"")&amp;IFERROR(VLOOKUP(HU$2&amp;$A22,'EUC2'!$D:$E,MATCH("HOME",'EUC2'!$D$1:$E$1,0),0),"")</f>
        <v/>
      </c>
      <c r="HV22" s="25" t="str">
        <f>IFERROR(VLOOKUP(HV$2&amp;$B22,'FPL FIX2'!$N$1:$Q$400,MATCH("HOME",'FPL FIX2'!$N$1:$Q$1,0),0),"")&amp;IFERROR(VLOOKUP(HV$2&amp;$B22,'FPL FIX2'!$O$1:$P$400,MATCH("AWAY",'FPL FIX2'!$O$1:$P$1,0),0),"")&amp;IFERROR(VLOOKUP(HV$2&amp;$A22,'FA2'!$A:$D,MATCH("AWAY",'FA2'!$A$1:$D$1,0),0),"")&amp;IFERROR(VLOOKUP(HV$2&amp;$A22,'FA2'!$B:$C,MATCH("HOME",'FA2'!$B$1:$C$1,0),0),"")&amp;IFERROR(VLOOKUP(HV$2&amp;$A22,'EFL2'!$A:$D,MATCH("AWAY",'EFL2'!$A$1:$D$1,0),0),"")&amp;IFERROR(VLOOKUP(HV$2&amp;$A22,'EFL2'!$B:$C,MATCH("HOME",'EFL2'!$B$1:$C$1,0),0),"")&amp;IFERROR(VLOOKUP(HV$2&amp;$A22,'UCL2'!$C:$F,MATCH("AWAY",'UCL2'!$C$1:$F$1,0),0),"")&amp;IFERROR(VLOOKUP(HV$2&amp;$A22,'UCL2'!$D:$E,MATCH("HOME",'UCL2'!$D$1:$E$1,0),0),"")&amp;IFERROR(VLOOKUP(HV$2&amp;$A22,'EU2'!$C:$F,MATCH("AWAY",'EU2'!$C$1:$F$1,0),0),"")&amp;IFERROR(VLOOKUP(HV$2&amp;$A22,'EU2'!$D:$E,MATCH("HOME",'EU2'!$D$1:$E$1,0),0),"")&amp;IFERROR(VLOOKUP(HV$2&amp;$A22,'EUC2'!$C:$F,MATCH("AWAY",'EUC2'!$C$1:$F$1,0),0),"")&amp;IFERROR(VLOOKUP(HV$2&amp;$A22,'EUC2'!$D:$E,MATCH("HOME",'EUC2'!$D$1:$E$1,0),0),"")</f>
        <v>AÉK Lárnaka</v>
      </c>
      <c r="HW22" s="25" t="str">
        <f>IFERROR(VLOOKUP(HW$2&amp;$B22,'FPL FIX2'!$N$1:$Q$400,MATCH("HOME",'FPL FIX2'!$N$1:$Q$1,0),0),"")&amp;IFERROR(VLOOKUP(HW$2&amp;$B22,'FPL FIX2'!$O$1:$P$400,MATCH("AWAY",'FPL FIX2'!$O$1:$P$1,0),0),"")&amp;IFERROR(VLOOKUP(HW$2&amp;$A22,'FA2'!$A:$D,MATCH("AWAY",'FA2'!$A$1:$D$1,0),0),"")&amp;IFERROR(VLOOKUP(HW$2&amp;$A22,'FA2'!$B:$C,MATCH("HOME",'FA2'!$B$1:$C$1,0),0),"")&amp;IFERROR(VLOOKUP(HW$2&amp;$A22,'EFL2'!$A:$D,MATCH("AWAY",'EFL2'!$A$1:$D$1,0),0),"")&amp;IFERROR(VLOOKUP(HW$2&amp;$A22,'EFL2'!$B:$C,MATCH("HOME",'EFL2'!$B$1:$C$1,0),0),"")&amp;IFERROR(VLOOKUP(HW$2&amp;$A22,'UCL2'!$C:$F,MATCH("AWAY",'UCL2'!$C$1:$F$1,0),0),"")&amp;IFERROR(VLOOKUP(HW$2&amp;$A22,'UCL2'!$D:$E,MATCH("HOME",'UCL2'!$D$1:$E$1,0),0),"")&amp;IFERROR(VLOOKUP(HW$2&amp;$A22,'EU2'!$C:$F,MATCH("AWAY",'EU2'!$C$1:$F$1,0),0),"")&amp;IFERROR(VLOOKUP(HW$2&amp;$A22,'EU2'!$D:$E,MATCH("HOME",'EU2'!$D$1:$E$1,0),0),"")&amp;IFERROR(VLOOKUP(HW$2&amp;$A22,'EUC2'!$C:$F,MATCH("AWAY",'EUC2'!$C$1:$F$1,0),0),"")&amp;IFERROR(VLOOKUP(HW$2&amp;$A22,'EUC2'!$D:$E,MATCH("HOME",'EUC2'!$D$1:$E$1,0),0),"")</f>
        <v/>
      </c>
      <c r="HX22" s="25" t="str">
        <f>IFERROR(VLOOKUP(HX$2&amp;$B22,'FPL FIX2'!$N$1:$Q$400,MATCH("HOME",'FPL FIX2'!$N$1:$Q$1,0),0),"")&amp;IFERROR(VLOOKUP(HX$2&amp;$B22,'FPL FIX2'!$O$1:$P$400,MATCH("AWAY",'FPL FIX2'!$O$1:$P$1,0),0),"")&amp;IFERROR(VLOOKUP(HX$2&amp;$A22,'FA2'!$A:$D,MATCH("AWAY",'FA2'!$A$1:$D$1,0),0),"")&amp;IFERROR(VLOOKUP(HX$2&amp;$A22,'FA2'!$B:$C,MATCH("HOME",'FA2'!$B$1:$C$1,0),0),"")&amp;IFERROR(VLOOKUP(HX$2&amp;$A22,'EFL2'!$A:$D,MATCH("AWAY",'EFL2'!$A$1:$D$1,0),0),"")&amp;IFERROR(VLOOKUP(HX$2&amp;$A22,'EFL2'!$B:$C,MATCH("HOME",'EFL2'!$B$1:$C$1,0),0),"")&amp;IFERROR(VLOOKUP(HX$2&amp;$A22,'UCL2'!$C:$F,MATCH("AWAY",'UCL2'!$C$1:$F$1,0),0),"")&amp;IFERROR(VLOOKUP(HX$2&amp;$A22,'UCL2'!$D:$E,MATCH("HOME",'UCL2'!$D$1:$E$1,0),0),"")&amp;IFERROR(VLOOKUP(HX$2&amp;$A22,'EU2'!$C:$F,MATCH("AWAY",'EU2'!$C$1:$F$1,0),0),"")&amp;IFERROR(VLOOKUP(HX$2&amp;$A22,'EU2'!$D:$E,MATCH("HOME",'EU2'!$D$1:$E$1,0),0),"")&amp;IFERROR(VLOOKUP(HX$2&amp;$A22,'EUC2'!$C:$F,MATCH("AWAY",'EUC2'!$C$1:$F$1,0),0),"")&amp;IFERROR(VLOOKUP(HX$2&amp;$A22,'EUC2'!$D:$E,MATCH("HOME",'EUC2'!$D$1:$E$1,0),0),"")</f>
        <v/>
      </c>
      <c r="HY22" s="25" t="str">
        <f>IFERROR(VLOOKUP(HY$2&amp;$B22,'FPL FIX2'!$N$1:$Q$400,MATCH("HOME",'FPL FIX2'!$N$1:$Q$1,0),0),"")&amp;IFERROR(VLOOKUP(HY$2&amp;$B22,'FPL FIX2'!$O$1:$P$400,MATCH("AWAY",'FPL FIX2'!$O$1:$P$1,0),0),"")&amp;IFERROR(VLOOKUP(HY$2&amp;$A22,'FA2'!$A:$D,MATCH("AWAY",'FA2'!$A$1:$D$1,0),0),"")&amp;IFERROR(VLOOKUP(HY$2&amp;$A22,'FA2'!$B:$C,MATCH("HOME",'FA2'!$B$1:$C$1,0),0),"")&amp;IFERROR(VLOOKUP(HY$2&amp;$A22,'EFL2'!$A:$D,MATCH("AWAY",'EFL2'!$A$1:$D$1,0),0),"")&amp;IFERROR(VLOOKUP(HY$2&amp;$A22,'EFL2'!$B:$C,MATCH("HOME",'EFL2'!$B$1:$C$1,0),0),"")&amp;IFERROR(VLOOKUP(HY$2&amp;$A22,'UCL2'!$C:$F,MATCH("AWAY",'UCL2'!$C$1:$F$1,0),0),"")&amp;IFERROR(VLOOKUP(HY$2&amp;$A22,'UCL2'!$D:$E,MATCH("HOME",'UCL2'!$D$1:$E$1,0),0),"")&amp;IFERROR(VLOOKUP(HY$2&amp;$A22,'EU2'!$C:$F,MATCH("AWAY",'EU2'!$C$1:$F$1,0),0),"")&amp;IFERROR(VLOOKUP(HY$2&amp;$A22,'EU2'!$D:$E,MATCH("HOME",'EU2'!$D$1:$E$1,0),0),"")&amp;IFERROR(VLOOKUP(HY$2&amp;$A22,'EUC2'!$C:$F,MATCH("AWAY",'EUC2'!$C$1:$F$1,0),0),"")&amp;IFERROR(VLOOKUP(HY$2&amp;$A22,'EUC2'!$D:$E,MATCH("HOME",'EUC2'!$D$1:$E$1,0),0),"")</f>
        <v/>
      </c>
      <c r="HZ22" s="25" t="str">
        <f>IFERROR(VLOOKUP(HZ$2&amp;$B22,'FPL FIX2'!$N$1:$Q$400,MATCH("HOME",'FPL FIX2'!$N$1:$Q$1,0),0),"")&amp;IFERROR(VLOOKUP(HZ$2&amp;$B22,'FPL FIX2'!$O$1:$P$400,MATCH("AWAY",'FPL FIX2'!$O$1:$P$1,0),0),"")&amp;IFERROR(VLOOKUP(HZ$2&amp;$A22,'FA2'!$A:$D,MATCH("AWAY",'FA2'!$A$1:$D$1,0),0),"")&amp;IFERROR(VLOOKUP(HZ$2&amp;$A22,'FA2'!$B:$C,MATCH("HOME",'FA2'!$B$1:$C$1,0),0),"")&amp;IFERROR(VLOOKUP(HZ$2&amp;$A22,'EFL2'!$A:$D,MATCH("AWAY",'EFL2'!$A$1:$D$1,0),0),"")&amp;IFERROR(VLOOKUP(HZ$2&amp;$A22,'EFL2'!$B:$C,MATCH("HOME",'EFL2'!$B$1:$C$1,0),0),"")&amp;IFERROR(VLOOKUP(HZ$2&amp;$A22,'UCL2'!$C:$F,MATCH("AWAY",'UCL2'!$C$1:$F$1,0),0),"")&amp;IFERROR(VLOOKUP(HZ$2&amp;$A22,'UCL2'!$D:$E,MATCH("HOME",'UCL2'!$D$1:$E$1,0),0),"")&amp;IFERROR(VLOOKUP(HZ$2&amp;$A22,'EU2'!$C:$F,MATCH("AWAY",'EU2'!$C$1:$F$1,0),0),"")&amp;IFERROR(VLOOKUP(HZ$2&amp;$A22,'EU2'!$D:$E,MATCH("HOME",'EU2'!$D$1:$E$1,0),0),"")&amp;IFERROR(VLOOKUP(HZ$2&amp;$A22,'EUC2'!$C:$F,MATCH("AWAY",'EUC2'!$C$1:$F$1,0),0),"")&amp;IFERROR(VLOOKUP(HZ$2&amp;$A22,'EUC2'!$D:$E,MATCH("HOME",'EUC2'!$D$1:$E$1,0),0),"")</f>
        <v/>
      </c>
      <c r="IA22" s="25" t="str">
        <f>IFERROR(VLOOKUP(IA$2&amp;$B22,'FPL FIX2'!$N$1:$Q$400,MATCH("HOME",'FPL FIX2'!$N$1:$Q$1,0),0),"")&amp;IFERROR(VLOOKUP(IA$2&amp;$B22,'FPL FIX2'!$O$1:$P$400,MATCH("AWAY",'FPL FIX2'!$O$1:$P$1,0),0),"")&amp;IFERROR(VLOOKUP(IA$2&amp;$A22,'FA2'!$A:$D,MATCH("AWAY",'FA2'!$A$1:$D$1,0),0),"")&amp;IFERROR(VLOOKUP(IA$2&amp;$A22,'FA2'!$B:$C,MATCH("HOME",'FA2'!$B$1:$C$1,0),0),"")&amp;IFERROR(VLOOKUP(IA$2&amp;$A22,'EFL2'!$A:$D,MATCH("AWAY",'EFL2'!$A$1:$D$1,0),0),"")&amp;IFERROR(VLOOKUP(IA$2&amp;$A22,'EFL2'!$B:$C,MATCH("HOME",'EFL2'!$B$1:$C$1,0),0),"")&amp;IFERROR(VLOOKUP(IA$2&amp;$A22,'UCL2'!$C:$F,MATCH("AWAY",'UCL2'!$C$1:$F$1,0),0),"")&amp;IFERROR(VLOOKUP(IA$2&amp;$A22,'UCL2'!$D:$E,MATCH("HOME",'UCL2'!$D$1:$E$1,0),0),"")&amp;IFERROR(VLOOKUP(IA$2&amp;$A22,'EU2'!$C:$F,MATCH("AWAY",'EU2'!$C$1:$F$1,0),0),"")&amp;IFERROR(VLOOKUP(IA$2&amp;$A22,'EU2'!$D:$E,MATCH("HOME",'EU2'!$D$1:$E$1,0),0),"")&amp;IFERROR(VLOOKUP(IA$2&amp;$A22,'EUC2'!$C:$F,MATCH("AWAY",'EUC2'!$C$1:$F$1,0),0),"")&amp;IFERROR(VLOOKUP(IA$2&amp;$A22,'EUC2'!$D:$E,MATCH("HOME",'EUC2'!$D$1:$E$1,0),0),"")</f>
        <v/>
      </c>
      <c r="IB22" s="25" t="str">
        <f>IFERROR(VLOOKUP(IB$2&amp;$B22,'FPL FIX2'!$N$1:$Q$400,MATCH("HOME",'FPL FIX2'!$N$1:$Q$1,0),0),"")&amp;IFERROR(VLOOKUP(IB$2&amp;$B22,'FPL FIX2'!$O$1:$P$400,MATCH("AWAY",'FPL FIX2'!$O$1:$P$1,0),0),"")&amp;IFERROR(VLOOKUP(IB$2&amp;$A22,'FA2'!$A:$D,MATCH("AWAY",'FA2'!$A$1:$D$1,0),0),"")&amp;IFERROR(VLOOKUP(IB$2&amp;$A22,'FA2'!$B:$C,MATCH("HOME",'FA2'!$B$1:$C$1,0),0),"")&amp;IFERROR(VLOOKUP(IB$2&amp;$A22,'EFL2'!$A:$D,MATCH("AWAY",'EFL2'!$A$1:$D$1,0),0),"")&amp;IFERROR(VLOOKUP(IB$2&amp;$A22,'EFL2'!$B:$C,MATCH("HOME",'EFL2'!$B$1:$C$1,0),0),"")&amp;IFERROR(VLOOKUP(IB$2&amp;$A22,'UCL2'!$C:$F,MATCH("AWAY",'UCL2'!$C$1:$F$1,0),0),"")&amp;IFERROR(VLOOKUP(IB$2&amp;$A22,'UCL2'!$D:$E,MATCH("HOME",'UCL2'!$D$1:$E$1,0),0),"")&amp;IFERROR(VLOOKUP(IB$2&amp;$A22,'EU2'!$C:$F,MATCH("AWAY",'EU2'!$C$1:$F$1,0),0),"")&amp;IFERROR(VLOOKUP(IB$2&amp;$A22,'EU2'!$D:$E,MATCH("HOME",'EU2'!$D$1:$E$1,0),0),"")&amp;IFERROR(VLOOKUP(IB$2&amp;$A22,'EUC2'!$C:$F,MATCH("AWAY",'EUC2'!$C$1:$F$1,0),0),"")&amp;IFERROR(VLOOKUP(IB$2&amp;$A22,'EUC2'!$D:$E,MATCH("HOME",'EUC2'!$D$1:$E$1,0),0),"")</f>
        <v/>
      </c>
      <c r="IC22" s="25" t="str">
        <f>IFERROR(VLOOKUP(IC$2&amp;$B22,'FPL FIX2'!$N$1:$Q$400,MATCH("HOME",'FPL FIX2'!$N$1:$Q$1,0),0),"")&amp;IFERROR(VLOOKUP(IC$2&amp;$B22,'FPL FIX2'!$O$1:$P$400,MATCH("AWAY",'FPL FIX2'!$O$1:$P$1,0),0),"")&amp;IFERROR(VLOOKUP(IC$2&amp;$A22,'FA2'!$A:$D,MATCH("AWAY",'FA2'!$A$1:$D$1,0),0),"")&amp;IFERROR(VLOOKUP(IC$2&amp;$A22,'FA2'!$B:$C,MATCH("HOME",'FA2'!$B$1:$C$1,0),0),"")&amp;IFERROR(VLOOKUP(IC$2&amp;$A22,'EFL2'!$A:$D,MATCH("AWAY",'EFL2'!$A$1:$D$1,0),0),"")&amp;IFERROR(VLOOKUP(IC$2&amp;$A22,'EFL2'!$B:$C,MATCH("HOME",'EFL2'!$B$1:$C$1,0),0),"")&amp;IFERROR(VLOOKUP(IC$2&amp;$A22,'UCL2'!$C:$F,MATCH("AWAY",'UCL2'!$C$1:$F$1,0),0),"")&amp;IFERROR(VLOOKUP(IC$2&amp;$A22,'UCL2'!$D:$E,MATCH("HOME",'UCL2'!$D$1:$E$1,0),0),"")&amp;IFERROR(VLOOKUP(IC$2&amp;$A22,'EU2'!$C:$F,MATCH("AWAY",'EU2'!$C$1:$F$1,0),0),"")&amp;IFERROR(VLOOKUP(IC$2&amp;$A22,'EU2'!$D:$E,MATCH("HOME",'EU2'!$D$1:$E$1,0),0),"")&amp;IFERROR(VLOOKUP(IC$2&amp;$A22,'EUC2'!$C:$F,MATCH("AWAY",'EUC2'!$C$1:$F$1,0),0),"")&amp;IFERROR(VLOOKUP(IC$2&amp;$A22,'EUC2'!$D:$E,MATCH("HOME",'EUC2'!$D$1:$E$1,0),0),"")</f>
        <v/>
      </c>
      <c r="ID22" s="25" t="str">
        <f>IFERROR(VLOOKUP(ID$2&amp;$B22,'FPL FIX2'!$N$1:$Q$400,MATCH("HOME",'FPL FIX2'!$N$1:$Q$1,0),0),"")&amp;IFERROR(VLOOKUP(ID$2&amp;$B22,'FPL FIX2'!$O$1:$P$400,MATCH("AWAY",'FPL FIX2'!$O$1:$P$1,0),0),"")&amp;IFERROR(VLOOKUP(ID$2&amp;$A22,'FA2'!$A:$D,MATCH("AWAY",'FA2'!$A$1:$D$1,0),0),"")&amp;IFERROR(VLOOKUP(ID$2&amp;$A22,'FA2'!$B:$C,MATCH("HOME",'FA2'!$B$1:$C$1,0),0),"")&amp;IFERROR(VLOOKUP(ID$2&amp;$A22,'EFL2'!$A:$D,MATCH("AWAY",'EFL2'!$A$1:$D$1,0),0),"")&amp;IFERROR(VLOOKUP(ID$2&amp;$A22,'EFL2'!$B:$C,MATCH("HOME",'EFL2'!$B$1:$C$1,0),0),"")&amp;IFERROR(VLOOKUP(ID$2&amp;$A22,'UCL2'!$C:$F,MATCH("AWAY",'UCL2'!$C$1:$F$1,0),0),"")&amp;IFERROR(VLOOKUP(ID$2&amp;$A22,'UCL2'!$D:$E,MATCH("HOME",'UCL2'!$D$1:$E$1,0),0),"")&amp;IFERROR(VLOOKUP(ID$2&amp;$A22,'EU2'!$C:$F,MATCH("AWAY",'EU2'!$C$1:$F$1,0),0),"")&amp;IFERROR(VLOOKUP(ID$2&amp;$A22,'EU2'!$D:$E,MATCH("HOME",'EU2'!$D$1:$E$1,0),0),"")&amp;IFERROR(VLOOKUP(ID$2&amp;$A22,'EUC2'!$C:$F,MATCH("AWAY",'EUC2'!$C$1:$F$1,0),0),"")&amp;IFERROR(VLOOKUP(ID$2&amp;$A22,'EUC2'!$D:$E,MATCH("HOME",'EUC2'!$D$1:$E$1,0),0),"")</f>
        <v/>
      </c>
      <c r="IE22" s="25" t="str">
        <f>IFERROR(VLOOKUP(IE$2&amp;$B22,'FPL FIX2'!$N$1:$Q$400,MATCH("HOME",'FPL FIX2'!$N$1:$Q$1,0),0),"")&amp;IFERROR(VLOOKUP(IE$2&amp;$B22,'FPL FIX2'!$O$1:$P$400,MATCH("AWAY",'FPL FIX2'!$O$1:$P$1,0),0),"")&amp;IFERROR(VLOOKUP(IE$2&amp;$A22,'FA2'!$A:$D,MATCH("AWAY",'FA2'!$A$1:$D$1,0),0),"")&amp;IFERROR(VLOOKUP(IE$2&amp;$A22,'FA2'!$B:$C,MATCH("HOME",'FA2'!$B$1:$C$1,0),0),"")&amp;IFERROR(VLOOKUP(IE$2&amp;$A22,'EFL2'!$A:$D,MATCH("AWAY",'EFL2'!$A$1:$D$1,0),0),"")&amp;IFERROR(VLOOKUP(IE$2&amp;$A22,'EFL2'!$B:$C,MATCH("HOME",'EFL2'!$B$1:$C$1,0),0),"")&amp;IFERROR(VLOOKUP(IE$2&amp;$A22,'UCL2'!$C:$F,MATCH("AWAY",'UCL2'!$C$1:$F$1,0),0),"")&amp;IFERROR(VLOOKUP(IE$2&amp;$A22,'UCL2'!$D:$E,MATCH("HOME",'UCL2'!$D$1:$E$1,0),0),"")&amp;IFERROR(VLOOKUP(IE$2&amp;$A22,'EU2'!$C:$F,MATCH("AWAY",'EU2'!$C$1:$F$1,0),0),"")&amp;IFERROR(VLOOKUP(IE$2&amp;$A22,'EU2'!$D:$E,MATCH("HOME",'EU2'!$D$1:$E$1,0),0),"")&amp;IFERROR(VLOOKUP(IE$2&amp;$A22,'EUC2'!$C:$F,MATCH("AWAY",'EUC2'!$C$1:$F$1,0),0),"")&amp;IFERROR(VLOOKUP(IE$2&amp;$A22,'EUC2'!$D:$E,MATCH("HOME",'EUC2'!$D$1:$E$1,0),0),"")</f>
        <v/>
      </c>
      <c r="IF22" s="25" t="str">
        <f>IFERROR(VLOOKUP(IF$2&amp;$B22,'FPL FIX2'!$N$1:$Q$400,MATCH("HOME",'FPL FIX2'!$N$1:$Q$1,0),0),"")&amp;IFERROR(VLOOKUP(IF$2&amp;$B22,'FPL FIX2'!$O$1:$P$400,MATCH("AWAY",'FPL FIX2'!$O$1:$P$1,0),0),"")&amp;IFERROR(VLOOKUP(IF$2&amp;$A22,'FA2'!$A:$D,MATCH("AWAY",'FA2'!$A$1:$D$1,0),0),"")&amp;IFERROR(VLOOKUP(IF$2&amp;$A22,'FA2'!$B:$C,MATCH("HOME",'FA2'!$B$1:$C$1,0),0),"")&amp;IFERROR(VLOOKUP(IF$2&amp;$A22,'EFL2'!$A:$D,MATCH("AWAY",'EFL2'!$A$1:$D$1,0),0),"")&amp;IFERROR(VLOOKUP(IF$2&amp;$A22,'EFL2'!$B:$C,MATCH("HOME",'EFL2'!$B$1:$C$1,0),0),"")&amp;IFERROR(VLOOKUP(IF$2&amp;$A22,'UCL2'!$C:$F,MATCH("AWAY",'UCL2'!$C$1:$F$1,0),0),"")&amp;IFERROR(VLOOKUP(IF$2&amp;$A22,'UCL2'!$D:$E,MATCH("HOME",'UCL2'!$D$1:$E$1,0),0),"")&amp;IFERROR(VLOOKUP(IF$2&amp;$A22,'EU2'!$C:$F,MATCH("AWAY",'EU2'!$C$1:$F$1,0),0),"")&amp;IFERROR(VLOOKUP(IF$2&amp;$A22,'EU2'!$D:$E,MATCH("HOME",'EU2'!$D$1:$E$1,0),0),"")&amp;IFERROR(VLOOKUP(IF$2&amp;$A22,'EUC2'!$C:$F,MATCH("AWAY",'EUC2'!$C$1:$F$1,0),0),"")&amp;IFERROR(VLOOKUP(IF$2&amp;$A22,'EUC2'!$D:$E,MATCH("HOME",'EUC2'!$D$1:$E$1,0),0),"")</f>
        <v/>
      </c>
      <c r="IG22" s="25" t="str">
        <f>IFERROR(VLOOKUP(IG$2&amp;$B22,'FPL FIX2'!$N$1:$Q$400,MATCH("HOME",'FPL FIX2'!$N$1:$Q$1,0),0),"")&amp;IFERROR(VLOOKUP(IG$2&amp;$B22,'FPL FIX2'!$O$1:$P$400,MATCH("AWAY",'FPL FIX2'!$O$1:$P$1,0),0),"")&amp;IFERROR(VLOOKUP(IG$2&amp;$A22,'FA2'!$A:$D,MATCH("AWAY",'FA2'!$A$1:$D$1,0),0),"")&amp;IFERROR(VLOOKUP(IG$2&amp;$A22,'FA2'!$B:$C,MATCH("HOME",'FA2'!$B$1:$C$1,0),0),"")&amp;IFERROR(VLOOKUP(IG$2&amp;$A22,'EFL2'!$A:$D,MATCH("AWAY",'EFL2'!$A$1:$D$1,0),0),"")&amp;IFERROR(VLOOKUP(IG$2&amp;$A22,'EFL2'!$B:$C,MATCH("HOME",'EFL2'!$B$1:$C$1,0),0),"")&amp;IFERROR(VLOOKUP(IG$2&amp;$A22,'UCL2'!$C:$F,MATCH("AWAY",'UCL2'!$C$1:$F$1,0),0),"")&amp;IFERROR(VLOOKUP(IG$2&amp;$A22,'UCL2'!$D:$E,MATCH("HOME",'UCL2'!$D$1:$E$1,0),0),"")&amp;IFERROR(VLOOKUP(IG$2&amp;$A22,'EU2'!$C:$F,MATCH("AWAY",'EU2'!$C$1:$F$1,0),0),"")&amp;IFERROR(VLOOKUP(IG$2&amp;$A22,'EU2'!$D:$E,MATCH("HOME",'EU2'!$D$1:$E$1,0),0),"")&amp;IFERROR(VLOOKUP(IG$2&amp;$A22,'EUC2'!$C:$F,MATCH("AWAY",'EUC2'!$C$1:$F$1,0),0),"")&amp;IFERROR(VLOOKUP(IG$2&amp;$A22,'EUC2'!$D:$E,MATCH("HOME",'EUC2'!$D$1:$E$1,0),0),"")</f>
        <v/>
      </c>
      <c r="IH22" s="25" t="str">
        <f>IFERROR(VLOOKUP(IH$2&amp;$B22,'FPL FIX2'!$N$1:$Q$400,MATCH("HOME",'FPL FIX2'!$N$1:$Q$1,0),0),"")&amp;IFERROR(VLOOKUP(IH$2&amp;$B22,'FPL FIX2'!$O$1:$P$400,MATCH("AWAY",'FPL FIX2'!$O$1:$P$1,0),0),"")&amp;IFERROR(VLOOKUP(IH$2&amp;$A22,'FA2'!$A:$D,MATCH("AWAY",'FA2'!$A$1:$D$1,0),0),"")&amp;IFERROR(VLOOKUP(IH$2&amp;$A22,'FA2'!$B:$C,MATCH("HOME",'FA2'!$B$1:$C$1,0),0),"")&amp;IFERROR(VLOOKUP(IH$2&amp;$A22,'EFL2'!$A:$D,MATCH("AWAY",'EFL2'!$A$1:$D$1,0),0),"")&amp;IFERROR(VLOOKUP(IH$2&amp;$A22,'EFL2'!$B:$C,MATCH("HOME",'EFL2'!$B$1:$C$1,0),0),"")&amp;IFERROR(VLOOKUP(IH$2&amp;$A22,'UCL2'!$C:$F,MATCH("AWAY",'UCL2'!$C$1:$F$1,0),0),"")&amp;IFERROR(VLOOKUP(IH$2&amp;$A22,'UCL2'!$D:$E,MATCH("HOME",'UCL2'!$D$1:$E$1,0),0),"")&amp;IFERROR(VLOOKUP(IH$2&amp;$A22,'EU2'!$C:$F,MATCH("AWAY",'EU2'!$C$1:$F$1,0),0),"")&amp;IFERROR(VLOOKUP(IH$2&amp;$A22,'EU2'!$D:$E,MATCH("HOME",'EU2'!$D$1:$E$1,0),0),"")&amp;IFERROR(VLOOKUP(IH$2&amp;$A22,'EUC2'!$C:$F,MATCH("AWAY",'EUC2'!$C$1:$F$1,0),0),"")&amp;IFERROR(VLOOKUP(IH$2&amp;$A22,'EUC2'!$D:$E,MATCH("HOME",'EUC2'!$D$1:$E$1,0),0),"")</f>
        <v/>
      </c>
      <c r="II22" s="25" t="str">
        <f>IFERROR(VLOOKUP(II$2&amp;$B22,'FPL FIX2'!$N$1:$Q$400,MATCH("HOME",'FPL FIX2'!$N$1:$Q$1,0),0),"")&amp;IFERROR(VLOOKUP(II$2&amp;$B22,'FPL FIX2'!$O$1:$P$400,MATCH("AWAY",'FPL FIX2'!$O$1:$P$1,0),0),"")&amp;IFERROR(VLOOKUP(II$2&amp;$A22,'FA2'!$A:$D,MATCH("AWAY",'FA2'!$A$1:$D$1,0),0),"")&amp;IFERROR(VLOOKUP(II$2&amp;$A22,'FA2'!$B:$C,MATCH("HOME",'FA2'!$B$1:$C$1,0),0),"")&amp;IFERROR(VLOOKUP(II$2&amp;$A22,'EFL2'!$A:$D,MATCH("AWAY",'EFL2'!$A$1:$D$1,0),0),"")&amp;IFERROR(VLOOKUP(II$2&amp;$A22,'EFL2'!$B:$C,MATCH("HOME",'EFL2'!$B$1:$C$1,0),0),"")&amp;IFERROR(VLOOKUP(II$2&amp;$A22,'UCL2'!$C:$F,MATCH("AWAY",'UCL2'!$C$1:$F$1,0),0),"")&amp;IFERROR(VLOOKUP(II$2&amp;$A22,'UCL2'!$D:$E,MATCH("HOME",'UCL2'!$D$1:$E$1,0),0),"")&amp;IFERROR(VLOOKUP(II$2&amp;$A22,'EU2'!$C:$F,MATCH("AWAY",'EU2'!$C$1:$F$1,0),0),"")&amp;IFERROR(VLOOKUP(II$2&amp;$A22,'EU2'!$D:$E,MATCH("HOME",'EU2'!$D$1:$E$1,0),0),"")&amp;IFERROR(VLOOKUP(II$2&amp;$A22,'EUC2'!$C:$F,MATCH("AWAY",'EUC2'!$C$1:$F$1,0),0),"")&amp;IFERROR(VLOOKUP(II$2&amp;$A22,'EUC2'!$D:$E,MATCH("HOME",'EUC2'!$D$1:$E$1,0),0),"")</f>
        <v/>
      </c>
      <c r="IJ22" s="25" t="str">
        <f>IFERROR(VLOOKUP(IJ$2&amp;$B22,'FPL FIX2'!$N$1:$Q$400,MATCH("HOME",'FPL FIX2'!$N$1:$Q$1,0),0),"")&amp;IFERROR(VLOOKUP(IJ$2&amp;$B22,'FPL FIX2'!$O$1:$P$400,MATCH("AWAY",'FPL FIX2'!$O$1:$P$1,0),0),"")&amp;IFERROR(VLOOKUP(IJ$2&amp;$A22,'FA2'!$A:$D,MATCH("AWAY",'FA2'!$A$1:$D$1,0),0),"")&amp;IFERROR(VLOOKUP(IJ$2&amp;$A22,'FA2'!$B:$C,MATCH("HOME",'FA2'!$B$1:$C$1,0),0),"")&amp;IFERROR(VLOOKUP(IJ$2&amp;$A22,'EFL2'!$A:$D,MATCH("AWAY",'EFL2'!$A$1:$D$1,0),0),"")&amp;IFERROR(VLOOKUP(IJ$2&amp;$A22,'EFL2'!$B:$C,MATCH("HOME",'EFL2'!$B$1:$C$1,0),0),"")&amp;IFERROR(VLOOKUP(IJ$2&amp;$A22,'UCL2'!$C:$F,MATCH("AWAY",'UCL2'!$C$1:$F$1,0),0),"")&amp;IFERROR(VLOOKUP(IJ$2&amp;$A22,'UCL2'!$D:$E,MATCH("HOME",'UCL2'!$D$1:$E$1,0),0),"")&amp;IFERROR(VLOOKUP(IJ$2&amp;$A22,'EU2'!$C:$F,MATCH("AWAY",'EU2'!$C$1:$F$1,0),0),"")&amp;IFERROR(VLOOKUP(IJ$2&amp;$A22,'EU2'!$D:$E,MATCH("HOME",'EU2'!$D$1:$E$1,0),0),"")&amp;IFERROR(VLOOKUP(IJ$2&amp;$A22,'EUC2'!$C:$F,MATCH("AWAY",'EUC2'!$C$1:$F$1,0),0),"")&amp;IFERROR(VLOOKUP(IJ$2&amp;$A22,'EUC2'!$D:$E,MATCH("HOME",'EUC2'!$D$1:$E$1,0),0),"")</f>
        <v/>
      </c>
      <c r="IK22" s="25" t="str">
        <f>IFERROR(VLOOKUP(IK$2&amp;$B22,'FPL FIX2'!$N$1:$Q$400,MATCH("HOME",'FPL FIX2'!$N$1:$Q$1,0),0),"")&amp;IFERROR(VLOOKUP(IK$2&amp;$B22,'FPL FIX2'!$O$1:$P$400,MATCH("AWAY",'FPL FIX2'!$O$1:$P$1,0),0),"")&amp;IFERROR(VLOOKUP(IK$2&amp;$A22,'FA2'!$A:$D,MATCH("AWAY",'FA2'!$A$1:$D$1,0),0),"")&amp;IFERROR(VLOOKUP(IK$2&amp;$A22,'FA2'!$B:$C,MATCH("HOME",'FA2'!$B$1:$C$1,0),0),"")&amp;IFERROR(VLOOKUP(IK$2&amp;$A22,'EFL2'!$A:$D,MATCH("AWAY",'EFL2'!$A$1:$D$1,0),0),"")&amp;IFERROR(VLOOKUP(IK$2&amp;$A22,'EFL2'!$B:$C,MATCH("HOME",'EFL2'!$B$1:$C$1,0),0),"")&amp;IFERROR(VLOOKUP(IK$2&amp;$A22,'UCL2'!$C:$F,MATCH("AWAY",'UCL2'!$C$1:$F$1,0),0),"")&amp;IFERROR(VLOOKUP(IK$2&amp;$A22,'UCL2'!$D:$E,MATCH("HOME",'UCL2'!$D$1:$E$1,0),0),"")&amp;IFERROR(VLOOKUP(IK$2&amp;$A22,'EU2'!$C:$F,MATCH("AWAY",'EU2'!$C$1:$F$1,0),0),"")&amp;IFERROR(VLOOKUP(IK$2&amp;$A22,'EU2'!$D:$E,MATCH("HOME",'EU2'!$D$1:$E$1,0),0),"")&amp;IFERROR(VLOOKUP(IK$2&amp;$A22,'EUC2'!$C:$F,MATCH("AWAY",'EUC2'!$C$1:$F$1,0),0),"")&amp;IFERROR(VLOOKUP(IK$2&amp;$A22,'EUC2'!$D:$E,MATCH("HOME",'EUC2'!$D$1:$E$1,0),0),"")</f>
        <v/>
      </c>
      <c r="IL22" s="25" t="str">
        <f>IFERROR(VLOOKUP(IL$2&amp;$B22,'FPL FIX2'!$N$1:$Q$400,MATCH("HOME",'FPL FIX2'!$N$1:$Q$1,0),0),"")&amp;IFERROR(VLOOKUP(IL$2&amp;$B22,'FPL FIX2'!$O$1:$P$400,MATCH("AWAY",'FPL FIX2'!$O$1:$P$1,0),0),"")&amp;IFERROR(VLOOKUP(IL$2&amp;$A22,'FA2'!$A:$D,MATCH("AWAY",'FA2'!$A$1:$D$1,0),0),"")&amp;IFERROR(VLOOKUP(IL$2&amp;$A22,'FA2'!$B:$C,MATCH("HOME",'FA2'!$B$1:$C$1,0),0),"")&amp;IFERROR(VLOOKUP(IL$2&amp;$A22,'EFL2'!$A:$D,MATCH("AWAY",'EFL2'!$A$1:$D$1,0),0),"")&amp;IFERROR(VLOOKUP(IL$2&amp;$A22,'EFL2'!$B:$C,MATCH("HOME",'EFL2'!$B$1:$C$1,0),0),"")&amp;IFERROR(VLOOKUP(IL$2&amp;$A22,'UCL2'!$C:$F,MATCH("AWAY",'UCL2'!$C$1:$F$1,0),0),"")&amp;IFERROR(VLOOKUP(IL$2&amp;$A22,'UCL2'!$D:$E,MATCH("HOME",'UCL2'!$D$1:$E$1,0),0),"")&amp;IFERROR(VLOOKUP(IL$2&amp;$A22,'EU2'!$C:$F,MATCH("AWAY",'EU2'!$C$1:$F$1,0),0),"")&amp;IFERROR(VLOOKUP(IL$2&amp;$A22,'EU2'!$D:$E,MATCH("HOME",'EU2'!$D$1:$E$1,0),0),"")&amp;IFERROR(VLOOKUP(IL$2&amp;$A22,'EUC2'!$C:$F,MATCH("AWAY",'EUC2'!$C$1:$F$1,0),0),"")&amp;IFERROR(VLOOKUP(IL$2&amp;$A22,'EUC2'!$D:$E,MATCH("HOME",'EUC2'!$D$1:$E$1,0),0),"")</f>
        <v/>
      </c>
      <c r="IM22" s="25" t="str">
        <f>IFERROR(VLOOKUP(IM$2&amp;$B22,'FPL FIX2'!$N$1:$Q$400,MATCH("HOME",'FPL FIX2'!$N$1:$Q$1,0),0),"")&amp;IFERROR(VLOOKUP(IM$2&amp;$B22,'FPL FIX2'!$O$1:$P$400,MATCH("AWAY",'FPL FIX2'!$O$1:$P$1,0),0),"")&amp;IFERROR(VLOOKUP(IM$2&amp;$A22,'FA2'!$A:$D,MATCH("AWAY",'FA2'!$A$1:$D$1,0),0),"")&amp;IFERROR(VLOOKUP(IM$2&amp;$A22,'FA2'!$B:$C,MATCH("HOME",'FA2'!$B$1:$C$1,0),0),"")&amp;IFERROR(VLOOKUP(IM$2&amp;$A22,'EFL2'!$A:$D,MATCH("AWAY",'EFL2'!$A$1:$D$1,0),0),"")&amp;IFERROR(VLOOKUP(IM$2&amp;$A22,'EFL2'!$B:$C,MATCH("HOME",'EFL2'!$B$1:$C$1,0),0),"")&amp;IFERROR(VLOOKUP(IM$2&amp;$A22,'UCL2'!$C:$F,MATCH("AWAY",'UCL2'!$C$1:$F$1,0),0),"")&amp;IFERROR(VLOOKUP(IM$2&amp;$A22,'UCL2'!$D:$E,MATCH("HOME",'UCL2'!$D$1:$E$1,0),0),"")&amp;IFERROR(VLOOKUP(IM$2&amp;$A22,'EU2'!$C:$F,MATCH("AWAY",'EU2'!$C$1:$F$1,0),0),"")&amp;IFERROR(VLOOKUP(IM$2&amp;$A22,'EU2'!$D:$E,MATCH("HOME",'EU2'!$D$1:$E$1,0),0),"")&amp;IFERROR(VLOOKUP(IM$2&amp;$A22,'EUC2'!$C:$F,MATCH("AWAY",'EUC2'!$C$1:$F$1,0),0),"")&amp;IFERROR(VLOOKUP(IM$2&amp;$A22,'EUC2'!$D:$E,MATCH("HOME",'EUC2'!$D$1:$E$1,0),0),"")</f>
        <v>SOU</v>
      </c>
      <c r="IN22" s="25" t="str">
        <f>IFERROR(VLOOKUP(IN$2&amp;$B22,'FPL FIX2'!$N$1:$Q$400,MATCH("HOME",'FPL FIX2'!$N$1:$Q$1,0),0),"")&amp;IFERROR(VLOOKUP(IN$2&amp;$B22,'FPL FIX2'!$O$1:$P$400,MATCH("AWAY",'FPL FIX2'!$O$1:$P$1,0),0),"")&amp;IFERROR(VLOOKUP(IN$2&amp;$A22,'FA2'!$A:$D,MATCH("AWAY",'FA2'!$A$1:$D$1,0),0),"")&amp;IFERROR(VLOOKUP(IN$2&amp;$A22,'FA2'!$B:$C,MATCH("HOME",'FA2'!$B$1:$C$1,0),0),"")&amp;IFERROR(VLOOKUP(IN$2&amp;$A22,'EFL2'!$A:$D,MATCH("AWAY",'EFL2'!$A$1:$D$1,0),0),"")&amp;IFERROR(VLOOKUP(IN$2&amp;$A22,'EFL2'!$B:$C,MATCH("HOME",'EFL2'!$B$1:$C$1,0),0),"")&amp;IFERROR(VLOOKUP(IN$2&amp;$A22,'UCL2'!$C:$F,MATCH("AWAY",'UCL2'!$C$1:$F$1,0),0),"")&amp;IFERROR(VLOOKUP(IN$2&amp;$A22,'UCL2'!$D:$E,MATCH("HOME",'UCL2'!$D$1:$E$1,0),0),"")&amp;IFERROR(VLOOKUP(IN$2&amp;$A22,'EU2'!$C:$F,MATCH("AWAY",'EU2'!$C$1:$F$1,0),0),"")&amp;IFERROR(VLOOKUP(IN$2&amp;$A22,'EU2'!$D:$E,MATCH("HOME",'EU2'!$D$1:$E$1,0),0),"")&amp;IFERROR(VLOOKUP(IN$2&amp;$A22,'EUC2'!$C:$F,MATCH("AWAY",'EUC2'!$C$1:$F$1,0),0),"")&amp;IFERROR(VLOOKUP(IN$2&amp;$A22,'EUC2'!$D:$E,MATCH("HOME",'EUC2'!$D$1:$E$1,0),0),"")</f>
        <v/>
      </c>
      <c r="IO22" s="25" t="str">
        <f>IFERROR(VLOOKUP(IO$2&amp;$B22,'FPL FIX2'!$N$1:$Q$400,MATCH("HOME",'FPL FIX2'!$N$1:$Q$1,0),0),"")&amp;IFERROR(VLOOKUP(IO$2&amp;$B22,'FPL FIX2'!$O$1:$P$400,MATCH("AWAY",'FPL FIX2'!$O$1:$P$1,0),0),"")&amp;IFERROR(VLOOKUP(IO$2&amp;$A22,'FA2'!$A:$D,MATCH("AWAY",'FA2'!$A$1:$D$1,0),0),"")&amp;IFERROR(VLOOKUP(IO$2&amp;$A22,'FA2'!$B:$C,MATCH("HOME",'FA2'!$B$1:$C$1,0),0),"")&amp;IFERROR(VLOOKUP(IO$2&amp;$A22,'EFL2'!$A:$D,MATCH("AWAY",'EFL2'!$A$1:$D$1,0),0),"")&amp;IFERROR(VLOOKUP(IO$2&amp;$A22,'EFL2'!$B:$C,MATCH("HOME",'EFL2'!$B$1:$C$1,0),0),"")&amp;IFERROR(VLOOKUP(IO$2&amp;$A22,'UCL2'!$C:$F,MATCH("AWAY",'UCL2'!$C$1:$F$1,0),0),"")&amp;IFERROR(VLOOKUP(IO$2&amp;$A22,'UCL2'!$D:$E,MATCH("HOME",'UCL2'!$D$1:$E$1,0),0),"")&amp;IFERROR(VLOOKUP(IO$2&amp;$A22,'EU2'!$C:$F,MATCH("AWAY",'EU2'!$C$1:$F$1,0),0),"")&amp;IFERROR(VLOOKUP(IO$2&amp;$A22,'EU2'!$D:$E,MATCH("HOME",'EU2'!$D$1:$E$1,0),0),"")&amp;IFERROR(VLOOKUP(IO$2&amp;$A22,'EUC2'!$C:$F,MATCH("AWAY",'EUC2'!$C$1:$F$1,0),0),"")&amp;IFERROR(VLOOKUP(IO$2&amp;$A22,'EUC2'!$D:$E,MATCH("HOME",'EUC2'!$D$1:$E$1,0),0),"")</f>
        <v/>
      </c>
      <c r="IP22" s="25" t="str">
        <f>IFERROR(VLOOKUP(IP$2&amp;$B22,'FPL FIX2'!$N$1:$Q$400,MATCH("HOME",'FPL FIX2'!$N$1:$Q$1,0),0),"")&amp;IFERROR(VLOOKUP(IP$2&amp;$B22,'FPL FIX2'!$O$1:$P$400,MATCH("AWAY",'FPL FIX2'!$O$1:$P$1,0),0),"")&amp;IFERROR(VLOOKUP(IP$2&amp;$A22,'FA2'!$A:$D,MATCH("AWAY",'FA2'!$A$1:$D$1,0),0),"")&amp;IFERROR(VLOOKUP(IP$2&amp;$A22,'FA2'!$B:$C,MATCH("HOME",'FA2'!$B$1:$C$1,0),0),"")&amp;IFERROR(VLOOKUP(IP$2&amp;$A22,'EFL2'!$A:$D,MATCH("AWAY",'EFL2'!$A$1:$D$1,0),0),"")&amp;IFERROR(VLOOKUP(IP$2&amp;$A22,'EFL2'!$B:$C,MATCH("HOME",'EFL2'!$B$1:$C$1,0),0),"")&amp;IFERROR(VLOOKUP(IP$2&amp;$A22,'UCL2'!$C:$F,MATCH("AWAY",'UCL2'!$C$1:$F$1,0),0),"")&amp;IFERROR(VLOOKUP(IP$2&amp;$A22,'UCL2'!$D:$E,MATCH("HOME",'UCL2'!$D$1:$E$1,0),0),"")&amp;IFERROR(VLOOKUP(IP$2&amp;$A22,'EU2'!$C:$F,MATCH("AWAY",'EU2'!$C$1:$F$1,0),0),"")&amp;IFERROR(VLOOKUP(IP$2&amp;$A22,'EU2'!$D:$E,MATCH("HOME",'EU2'!$D$1:$E$1,0),0),"")&amp;IFERROR(VLOOKUP(IP$2&amp;$A22,'EUC2'!$C:$F,MATCH("AWAY",'EUC2'!$C$1:$F$1,0),0),"")&amp;IFERROR(VLOOKUP(IP$2&amp;$A22,'EUC2'!$D:$E,MATCH("HOME",'EUC2'!$D$1:$E$1,0),0),"")</f>
        <v>NEW</v>
      </c>
      <c r="IQ22" s="25" t="str">
        <f>IFERROR(VLOOKUP(IQ$2&amp;$B22,'FPL FIX2'!$N$1:$Q$400,MATCH("HOME",'FPL FIX2'!$N$1:$Q$1,0),0),"")&amp;IFERROR(VLOOKUP(IQ$2&amp;$B22,'FPL FIX2'!$O$1:$P$400,MATCH("AWAY",'FPL FIX2'!$O$1:$P$1,0),0),"")&amp;IFERROR(VLOOKUP(IQ$2&amp;$A22,'FA2'!$A:$D,MATCH("AWAY",'FA2'!$A$1:$D$1,0),0),"")&amp;IFERROR(VLOOKUP(IQ$2&amp;$A22,'FA2'!$B:$C,MATCH("HOME",'FA2'!$B$1:$C$1,0),0),"")&amp;IFERROR(VLOOKUP(IQ$2&amp;$A22,'EFL2'!$A:$D,MATCH("AWAY",'EFL2'!$A$1:$D$1,0),0),"")&amp;IFERROR(VLOOKUP(IQ$2&amp;$A22,'EFL2'!$B:$C,MATCH("HOME",'EFL2'!$B$1:$C$1,0),0),"")&amp;IFERROR(VLOOKUP(IQ$2&amp;$A22,'UCL2'!$C:$F,MATCH("AWAY",'UCL2'!$C$1:$F$1,0),0),"")&amp;IFERROR(VLOOKUP(IQ$2&amp;$A22,'UCL2'!$D:$E,MATCH("HOME",'UCL2'!$D$1:$E$1,0),0),"")&amp;IFERROR(VLOOKUP(IQ$2&amp;$A22,'EU2'!$C:$F,MATCH("AWAY",'EU2'!$C$1:$F$1,0),0),"")&amp;IFERROR(VLOOKUP(IQ$2&amp;$A22,'EU2'!$D:$E,MATCH("HOME",'EU2'!$D$1:$E$1,0),0),"")&amp;IFERROR(VLOOKUP(IQ$2&amp;$A22,'EUC2'!$C:$F,MATCH("AWAY",'EUC2'!$C$1:$F$1,0),0),"")&amp;IFERROR(VLOOKUP(IQ$2&amp;$A22,'EUC2'!$D:$E,MATCH("HOME",'EUC2'!$D$1:$E$1,0),0),"")</f>
        <v/>
      </c>
      <c r="IR22" s="25" t="str">
        <f>IFERROR(VLOOKUP(IR$2&amp;$B22,'FPL FIX2'!$N$1:$Q$400,MATCH("HOME",'FPL FIX2'!$N$1:$Q$1,0),0),"")&amp;IFERROR(VLOOKUP(IR$2&amp;$B22,'FPL FIX2'!$O$1:$P$400,MATCH("AWAY",'FPL FIX2'!$O$1:$P$1,0),0),"")&amp;IFERROR(VLOOKUP(IR$2&amp;$A22,'FA2'!$A:$D,MATCH("AWAY",'FA2'!$A$1:$D$1,0),0),"")&amp;IFERROR(VLOOKUP(IR$2&amp;$A22,'FA2'!$B:$C,MATCH("HOME",'FA2'!$B$1:$C$1,0),0),"")&amp;IFERROR(VLOOKUP(IR$2&amp;$A22,'EFL2'!$A:$D,MATCH("AWAY",'EFL2'!$A$1:$D$1,0),0),"")&amp;IFERROR(VLOOKUP(IR$2&amp;$A22,'EFL2'!$B:$C,MATCH("HOME",'EFL2'!$B$1:$C$1,0),0),"")&amp;IFERROR(VLOOKUP(IR$2&amp;$A22,'UCL2'!$C:$F,MATCH("AWAY",'UCL2'!$C$1:$F$1,0),0),"")&amp;IFERROR(VLOOKUP(IR$2&amp;$A22,'UCL2'!$D:$E,MATCH("HOME",'UCL2'!$D$1:$E$1,0),0),"")&amp;IFERROR(VLOOKUP(IR$2&amp;$A22,'EU2'!$C:$F,MATCH("AWAY",'EU2'!$C$1:$F$1,0),0),"")&amp;IFERROR(VLOOKUP(IR$2&amp;$A22,'EU2'!$D:$E,MATCH("HOME",'EU2'!$D$1:$E$1,0),0),"")&amp;IFERROR(VLOOKUP(IR$2&amp;$A22,'EUC2'!$C:$F,MATCH("AWAY",'EUC2'!$C$1:$F$1,0),0),"")&amp;IFERROR(VLOOKUP(IR$2&amp;$A22,'EUC2'!$D:$E,MATCH("HOME",'EUC2'!$D$1:$E$1,0),0),"")</f>
        <v/>
      </c>
      <c r="IS22" s="25" t="str">
        <f>IFERROR(VLOOKUP(IS$2&amp;$B22,'FPL FIX2'!$N$1:$Q$400,MATCH("HOME",'FPL FIX2'!$N$1:$Q$1,0),0),"")&amp;IFERROR(VLOOKUP(IS$2&amp;$B22,'FPL FIX2'!$O$1:$P$400,MATCH("AWAY",'FPL FIX2'!$O$1:$P$1,0),0),"")&amp;IFERROR(VLOOKUP(IS$2&amp;$A22,'FA2'!$A:$D,MATCH("AWAY",'FA2'!$A$1:$D$1,0),0),"")&amp;IFERROR(VLOOKUP(IS$2&amp;$A22,'FA2'!$B:$C,MATCH("HOME",'FA2'!$B$1:$C$1,0),0),"")&amp;IFERROR(VLOOKUP(IS$2&amp;$A22,'EFL2'!$A:$D,MATCH("AWAY",'EFL2'!$A$1:$D$1,0),0),"")&amp;IFERROR(VLOOKUP(IS$2&amp;$A22,'EFL2'!$B:$C,MATCH("HOME",'EFL2'!$B$1:$C$1,0),0),"")&amp;IFERROR(VLOOKUP(IS$2&amp;$A22,'UCL2'!$C:$F,MATCH("AWAY",'UCL2'!$C$1:$F$1,0),0),"")&amp;IFERROR(VLOOKUP(IS$2&amp;$A22,'UCL2'!$D:$E,MATCH("HOME",'UCL2'!$D$1:$E$1,0),0),"")&amp;IFERROR(VLOOKUP(IS$2&amp;$A22,'EU2'!$C:$F,MATCH("AWAY",'EU2'!$C$1:$F$1,0),0),"")&amp;IFERROR(VLOOKUP(IS$2&amp;$A22,'EU2'!$D:$E,MATCH("HOME",'EU2'!$D$1:$E$1,0),0),"")&amp;IFERROR(VLOOKUP(IS$2&amp;$A22,'EUC2'!$C:$F,MATCH("AWAY",'EUC2'!$C$1:$F$1,0),0),"")&amp;IFERROR(VLOOKUP(IS$2&amp;$A22,'EUC2'!$D:$E,MATCH("HOME",'EUC2'!$D$1:$E$1,0),0),"")</f>
        <v>ful</v>
      </c>
      <c r="IT22" s="25" t="str">
        <f>IFERROR(VLOOKUP(IT$2&amp;$B22,'FPL FIX2'!$N$1:$Q$400,MATCH("HOME",'FPL FIX2'!$N$1:$Q$1,0),0),"")&amp;IFERROR(VLOOKUP(IT$2&amp;$B22,'FPL FIX2'!$O$1:$P$400,MATCH("AWAY",'FPL FIX2'!$O$1:$P$1,0),0),"")&amp;IFERROR(VLOOKUP(IT$2&amp;$A22,'FA2'!$A:$D,MATCH("AWAY",'FA2'!$A$1:$D$1,0),0),"")&amp;IFERROR(VLOOKUP(IT$2&amp;$A22,'FA2'!$B:$C,MATCH("HOME",'FA2'!$B$1:$C$1,0),0),"")&amp;IFERROR(VLOOKUP(IT$2&amp;$A22,'EFL2'!$A:$D,MATCH("AWAY",'EFL2'!$A$1:$D$1,0),0),"")&amp;IFERROR(VLOOKUP(IT$2&amp;$A22,'EFL2'!$B:$C,MATCH("HOME",'EFL2'!$B$1:$C$1,0),0),"")&amp;IFERROR(VLOOKUP(IT$2&amp;$A22,'UCL2'!$C:$F,MATCH("AWAY",'UCL2'!$C$1:$F$1,0),0),"")&amp;IFERROR(VLOOKUP(IT$2&amp;$A22,'UCL2'!$D:$E,MATCH("HOME",'UCL2'!$D$1:$E$1,0),0),"")&amp;IFERROR(VLOOKUP(IT$2&amp;$A22,'EU2'!$C:$F,MATCH("AWAY",'EU2'!$C$1:$F$1,0),0),"")&amp;IFERROR(VLOOKUP(IT$2&amp;$A22,'EU2'!$D:$E,MATCH("HOME",'EU2'!$D$1:$E$1,0),0),"")&amp;IFERROR(VLOOKUP(IT$2&amp;$A22,'EUC2'!$C:$F,MATCH("AWAY",'EUC2'!$C$1:$F$1,0),0),"")&amp;IFERROR(VLOOKUP(IT$2&amp;$A22,'EUC2'!$D:$E,MATCH("HOME",'EUC2'!$D$1:$E$1,0),0),"")</f>
        <v/>
      </c>
      <c r="IU22" s="25" t="str">
        <f>IFERROR(VLOOKUP(IU$2&amp;$B22,'FPL FIX2'!$N$1:$Q$400,MATCH("HOME",'FPL FIX2'!$N$1:$Q$1,0),0),"")&amp;IFERROR(VLOOKUP(IU$2&amp;$B22,'FPL FIX2'!$O$1:$P$400,MATCH("AWAY",'FPL FIX2'!$O$1:$P$1,0),0),"")&amp;IFERROR(VLOOKUP(IU$2&amp;$A22,'FA2'!$A:$D,MATCH("AWAY",'FA2'!$A$1:$D$1,0),0),"")&amp;IFERROR(VLOOKUP(IU$2&amp;$A22,'FA2'!$B:$C,MATCH("HOME",'FA2'!$B$1:$C$1,0),0),"")&amp;IFERROR(VLOOKUP(IU$2&amp;$A22,'EFL2'!$A:$D,MATCH("AWAY",'EFL2'!$A$1:$D$1,0),0),"")&amp;IFERROR(VLOOKUP(IU$2&amp;$A22,'EFL2'!$B:$C,MATCH("HOME",'EFL2'!$B$1:$C$1,0),0),"")&amp;IFERROR(VLOOKUP(IU$2&amp;$A22,'UCL2'!$C:$F,MATCH("AWAY",'UCL2'!$C$1:$F$1,0),0),"")&amp;IFERROR(VLOOKUP(IU$2&amp;$A22,'UCL2'!$D:$E,MATCH("HOME",'UCL2'!$D$1:$E$1,0),0),"")&amp;IFERROR(VLOOKUP(IU$2&amp;$A22,'EU2'!$C:$F,MATCH("AWAY",'EU2'!$C$1:$F$1,0),0),"")&amp;IFERROR(VLOOKUP(IU$2&amp;$A22,'EU2'!$D:$E,MATCH("HOME",'EU2'!$D$1:$E$1,0),0),"")&amp;IFERROR(VLOOKUP(IU$2&amp;$A22,'EUC2'!$C:$F,MATCH("AWAY",'EUC2'!$C$1:$F$1,0),0),"")&amp;IFERROR(VLOOKUP(IU$2&amp;$A22,'EUC2'!$D:$E,MATCH("HOME",'EUC2'!$D$1:$E$1,0),0),"")</f>
        <v/>
      </c>
      <c r="IV22" s="25" t="str">
        <f>IFERROR(VLOOKUP(IV$2&amp;$B22,'FPL FIX2'!$N$1:$Q$400,MATCH("HOME",'FPL FIX2'!$N$1:$Q$1,0),0),"")&amp;IFERROR(VLOOKUP(IV$2&amp;$B22,'FPL FIX2'!$O$1:$P$400,MATCH("AWAY",'FPL FIX2'!$O$1:$P$1,0),0),"")&amp;IFERROR(VLOOKUP(IV$2&amp;$A22,'FA2'!$A:$D,MATCH("AWAY",'FA2'!$A$1:$D$1,0),0),"")&amp;IFERROR(VLOOKUP(IV$2&amp;$A22,'FA2'!$B:$C,MATCH("HOME",'FA2'!$B$1:$C$1,0),0),"")&amp;IFERROR(VLOOKUP(IV$2&amp;$A22,'EFL2'!$A:$D,MATCH("AWAY",'EFL2'!$A$1:$D$1,0),0),"")&amp;IFERROR(VLOOKUP(IV$2&amp;$A22,'EFL2'!$B:$C,MATCH("HOME",'EFL2'!$B$1:$C$1,0),0),"")&amp;IFERROR(VLOOKUP(IV$2&amp;$A22,'UCL2'!$C:$F,MATCH("AWAY",'UCL2'!$C$1:$F$1,0),0),"")&amp;IFERROR(VLOOKUP(IV$2&amp;$A22,'UCL2'!$D:$E,MATCH("HOME",'UCL2'!$D$1:$E$1,0),0),"")&amp;IFERROR(VLOOKUP(IV$2&amp;$A22,'EU2'!$C:$F,MATCH("AWAY",'EU2'!$C$1:$F$1,0),0),"")&amp;IFERROR(VLOOKUP(IV$2&amp;$A22,'EU2'!$D:$E,MATCH("HOME",'EU2'!$D$1:$E$1,0),0),"")&amp;IFERROR(VLOOKUP(IV$2&amp;$A22,'EUC2'!$C:$F,MATCH("AWAY",'EUC2'!$C$1:$F$1,0),0),"")&amp;IFERROR(VLOOKUP(IV$2&amp;$A22,'EUC2'!$D:$E,MATCH("HOME",'EUC2'!$D$1:$E$1,0),0),"")</f>
        <v/>
      </c>
      <c r="IW22" s="25" t="str">
        <f>IFERROR(VLOOKUP(IW$2&amp;$B22,'FPL FIX2'!$N$1:$Q$400,MATCH("HOME",'FPL FIX2'!$N$1:$Q$1,0),0),"")&amp;IFERROR(VLOOKUP(IW$2&amp;$B22,'FPL FIX2'!$O$1:$P$400,MATCH("AWAY",'FPL FIX2'!$O$1:$P$1,0),0),"")&amp;IFERROR(VLOOKUP(IW$2&amp;$A22,'FA2'!$A:$D,MATCH("AWAY",'FA2'!$A$1:$D$1,0),0),"")&amp;IFERROR(VLOOKUP(IW$2&amp;$A22,'FA2'!$B:$C,MATCH("HOME",'FA2'!$B$1:$C$1,0),0),"")&amp;IFERROR(VLOOKUP(IW$2&amp;$A22,'EFL2'!$A:$D,MATCH("AWAY",'EFL2'!$A$1:$D$1,0),0),"")&amp;IFERROR(VLOOKUP(IW$2&amp;$A22,'EFL2'!$B:$C,MATCH("HOME",'EFL2'!$B$1:$C$1,0),0),"")&amp;IFERROR(VLOOKUP(IW$2&amp;$A22,'UCL2'!$C:$F,MATCH("AWAY",'UCL2'!$C$1:$F$1,0),0),"")&amp;IFERROR(VLOOKUP(IW$2&amp;$A22,'UCL2'!$D:$E,MATCH("HOME",'UCL2'!$D$1:$E$1,0),0),"")&amp;IFERROR(VLOOKUP(IW$2&amp;$A22,'EU2'!$C:$F,MATCH("AWAY",'EU2'!$C$1:$F$1,0),0),"")&amp;IFERROR(VLOOKUP(IW$2&amp;$A22,'EU2'!$D:$E,MATCH("HOME",'EU2'!$D$1:$E$1,0),0),"")&amp;IFERROR(VLOOKUP(IW$2&amp;$A22,'EUC2'!$C:$F,MATCH("AWAY",'EUC2'!$C$1:$F$1,0),0),"")&amp;IFERROR(VLOOKUP(IW$2&amp;$A22,'EUC2'!$D:$E,MATCH("HOME",'EUC2'!$D$1:$E$1,0),0),"")</f>
        <v/>
      </c>
      <c r="IX22" s="25" t="str">
        <f>IFERROR(VLOOKUP(IX$2&amp;$B22,'FPL FIX2'!$N$1:$Q$400,MATCH("HOME",'FPL FIX2'!$N$1:$Q$1,0),0),"")&amp;IFERROR(VLOOKUP(IX$2&amp;$B22,'FPL FIX2'!$O$1:$P$400,MATCH("AWAY",'FPL FIX2'!$O$1:$P$1,0),0),"")&amp;IFERROR(VLOOKUP(IX$2&amp;$A22,'FA2'!$A:$D,MATCH("AWAY",'FA2'!$A$1:$D$1,0),0),"")&amp;IFERROR(VLOOKUP(IX$2&amp;$A22,'FA2'!$B:$C,MATCH("HOME",'FA2'!$B$1:$C$1,0),0),"")&amp;IFERROR(VLOOKUP(IX$2&amp;$A22,'EFL2'!$A:$D,MATCH("AWAY",'EFL2'!$A$1:$D$1,0),0),"")&amp;IFERROR(VLOOKUP(IX$2&amp;$A22,'EFL2'!$B:$C,MATCH("HOME",'EFL2'!$B$1:$C$1,0),0),"")&amp;IFERROR(VLOOKUP(IX$2&amp;$A22,'UCL2'!$C:$F,MATCH("AWAY",'UCL2'!$C$1:$F$1,0),0),"")&amp;IFERROR(VLOOKUP(IX$2&amp;$A22,'UCL2'!$D:$E,MATCH("HOME",'UCL2'!$D$1:$E$1,0),0),"")&amp;IFERROR(VLOOKUP(IX$2&amp;$A22,'EU2'!$C:$F,MATCH("AWAY",'EU2'!$C$1:$F$1,0),0),"")&amp;IFERROR(VLOOKUP(IX$2&amp;$A22,'EU2'!$D:$E,MATCH("HOME",'EU2'!$D$1:$E$1,0),0),"")&amp;IFERROR(VLOOKUP(IX$2&amp;$A22,'EUC2'!$C:$F,MATCH("AWAY",'EUC2'!$C$1:$F$1,0),0),"")&amp;IFERROR(VLOOKUP(IX$2&amp;$A22,'EUC2'!$D:$E,MATCH("HOME",'EUC2'!$D$1:$E$1,0),0),"")</f>
        <v>Gent</v>
      </c>
      <c r="IY22" s="25" t="str">
        <f>IFERROR(VLOOKUP(IY$2&amp;$B22,'FPL FIX2'!$N$1:$Q$400,MATCH("HOME",'FPL FIX2'!$N$1:$Q$1,0),0),"")&amp;IFERROR(VLOOKUP(IY$2&amp;$B22,'FPL FIX2'!$O$1:$P$400,MATCH("AWAY",'FPL FIX2'!$O$1:$P$1,0),0),"")&amp;IFERROR(VLOOKUP(IY$2&amp;$A22,'FA2'!$A:$D,MATCH("AWAY",'FA2'!$A$1:$D$1,0),0),"")&amp;IFERROR(VLOOKUP(IY$2&amp;$A22,'FA2'!$B:$C,MATCH("HOME",'FA2'!$B$1:$C$1,0),0),"")&amp;IFERROR(VLOOKUP(IY$2&amp;$A22,'EFL2'!$A:$D,MATCH("AWAY",'EFL2'!$A$1:$D$1,0),0),"")&amp;IFERROR(VLOOKUP(IY$2&amp;$A22,'EFL2'!$B:$C,MATCH("HOME",'EFL2'!$B$1:$C$1,0),0),"")&amp;IFERROR(VLOOKUP(IY$2&amp;$A22,'UCL2'!$C:$F,MATCH("AWAY",'UCL2'!$C$1:$F$1,0),0),"")&amp;IFERROR(VLOOKUP(IY$2&amp;$A22,'UCL2'!$D:$E,MATCH("HOME",'UCL2'!$D$1:$E$1,0),0),"")&amp;IFERROR(VLOOKUP(IY$2&amp;$A22,'EU2'!$C:$F,MATCH("AWAY",'EU2'!$C$1:$F$1,0),0),"")&amp;IFERROR(VLOOKUP(IY$2&amp;$A22,'EU2'!$D:$E,MATCH("HOME",'EU2'!$D$1:$E$1,0),0),"")&amp;IFERROR(VLOOKUP(IY$2&amp;$A22,'EUC2'!$C:$F,MATCH("AWAY",'EUC2'!$C$1:$F$1,0),0),"")&amp;IFERROR(VLOOKUP(IY$2&amp;$A22,'EUC2'!$D:$E,MATCH("HOME",'EUC2'!$D$1:$E$1,0),0),"")</f>
        <v/>
      </c>
      <c r="IZ22" s="25" t="str">
        <f>IFERROR(VLOOKUP(IZ$2&amp;$B22,'FPL FIX2'!$N$1:$Q$400,MATCH("HOME",'FPL FIX2'!$N$1:$Q$1,0),0),"")&amp;IFERROR(VLOOKUP(IZ$2&amp;$B22,'FPL FIX2'!$O$1:$P$400,MATCH("AWAY",'FPL FIX2'!$O$1:$P$1,0),0),"")&amp;IFERROR(VLOOKUP(IZ$2&amp;$A22,'FA2'!$A:$D,MATCH("AWAY",'FA2'!$A$1:$D$1,0),0),"")&amp;IFERROR(VLOOKUP(IZ$2&amp;$A22,'FA2'!$B:$C,MATCH("HOME",'FA2'!$B$1:$C$1,0),0),"")&amp;IFERROR(VLOOKUP(IZ$2&amp;$A22,'EFL2'!$A:$D,MATCH("AWAY",'EFL2'!$A$1:$D$1,0),0),"")&amp;IFERROR(VLOOKUP(IZ$2&amp;$A22,'EFL2'!$B:$C,MATCH("HOME",'EFL2'!$B$1:$C$1,0),0),"")&amp;IFERROR(VLOOKUP(IZ$2&amp;$A22,'UCL2'!$C:$F,MATCH("AWAY",'UCL2'!$C$1:$F$1,0),0),"")&amp;IFERROR(VLOOKUP(IZ$2&amp;$A22,'UCL2'!$D:$E,MATCH("HOME",'UCL2'!$D$1:$E$1,0),0),"")&amp;IFERROR(VLOOKUP(IZ$2&amp;$A22,'EU2'!$C:$F,MATCH("AWAY",'EU2'!$C$1:$F$1,0),0),"")&amp;IFERROR(VLOOKUP(IZ$2&amp;$A22,'EU2'!$D:$E,MATCH("HOME",'EU2'!$D$1:$E$1,0),0),"")&amp;IFERROR(VLOOKUP(IZ$2&amp;$A22,'EUC2'!$C:$F,MATCH("AWAY",'EUC2'!$C$1:$F$1,0),0),"")&amp;IFERROR(VLOOKUP(IZ$2&amp;$A22,'EUC2'!$D:$E,MATCH("HOME",'EUC2'!$D$1:$E$1,0),0),"")</f>
        <v/>
      </c>
      <c r="JA22" s="25" t="str">
        <f>IFERROR(VLOOKUP(JA$2&amp;$B22,'FPL FIX2'!$N$1:$Q$400,MATCH("HOME",'FPL FIX2'!$N$1:$Q$1,0),0),"")&amp;IFERROR(VLOOKUP(JA$2&amp;$B22,'FPL FIX2'!$O$1:$P$400,MATCH("AWAY",'FPL FIX2'!$O$1:$P$1,0),0),"")&amp;IFERROR(VLOOKUP(JA$2&amp;$A22,'FA2'!$A:$D,MATCH("AWAY",'FA2'!$A$1:$D$1,0),0),"")&amp;IFERROR(VLOOKUP(JA$2&amp;$A22,'FA2'!$B:$C,MATCH("HOME",'FA2'!$B$1:$C$1,0),0),"")&amp;IFERROR(VLOOKUP(JA$2&amp;$A22,'EFL2'!$A:$D,MATCH("AWAY",'EFL2'!$A$1:$D$1,0),0),"")&amp;IFERROR(VLOOKUP(JA$2&amp;$A22,'EFL2'!$B:$C,MATCH("HOME",'EFL2'!$B$1:$C$1,0),0),"")&amp;IFERROR(VLOOKUP(JA$2&amp;$A22,'UCL2'!$C:$F,MATCH("AWAY",'UCL2'!$C$1:$F$1,0),0),"")&amp;IFERROR(VLOOKUP(JA$2&amp;$A22,'UCL2'!$D:$E,MATCH("HOME",'UCL2'!$D$1:$E$1,0),0),"")&amp;IFERROR(VLOOKUP(JA$2&amp;$A22,'EU2'!$C:$F,MATCH("AWAY",'EU2'!$C$1:$F$1,0),0),"")&amp;IFERROR(VLOOKUP(JA$2&amp;$A22,'EU2'!$D:$E,MATCH("HOME",'EU2'!$D$1:$E$1,0),0),"")&amp;IFERROR(VLOOKUP(JA$2&amp;$A22,'EUC2'!$C:$F,MATCH("AWAY",'EUC2'!$C$1:$F$1,0),0),"")&amp;IFERROR(VLOOKUP(JA$2&amp;$A22,'EUC2'!$D:$E,MATCH("HOME",'EUC2'!$D$1:$E$1,0),0),"")</f>
        <v>ARS</v>
      </c>
      <c r="JB22" s="25" t="str">
        <f>IFERROR(VLOOKUP(JB$2&amp;$B22,'FPL FIX2'!$N$1:$Q$400,MATCH("HOME",'FPL FIX2'!$N$1:$Q$1,0),0),"")&amp;IFERROR(VLOOKUP(JB$2&amp;$B22,'FPL FIX2'!$O$1:$P$400,MATCH("AWAY",'FPL FIX2'!$O$1:$P$1,0),0),"")&amp;IFERROR(VLOOKUP(JB$2&amp;$A22,'FA2'!$A:$D,MATCH("AWAY",'FA2'!$A$1:$D$1,0),0),"")&amp;IFERROR(VLOOKUP(JB$2&amp;$A22,'FA2'!$B:$C,MATCH("HOME",'FA2'!$B$1:$C$1,0),0),"")&amp;IFERROR(VLOOKUP(JB$2&amp;$A22,'EFL2'!$A:$D,MATCH("AWAY",'EFL2'!$A$1:$D$1,0),0),"")&amp;IFERROR(VLOOKUP(JB$2&amp;$A22,'EFL2'!$B:$C,MATCH("HOME",'EFL2'!$B$1:$C$1,0),0),"")&amp;IFERROR(VLOOKUP(JB$2&amp;$A22,'UCL2'!$C:$F,MATCH("AWAY",'UCL2'!$C$1:$F$1,0),0),"")&amp;IFERROR(VLOOKUP(JB$2&amp;$A22,'UCL2'!$D:$E,MATCH("HOME",'UCL2'!$D$1:$E$1,0),0),"")&amp;IFERROR(VLOOKUP(JB$2&amp;$A22,'EU2'!$C:$F,MATCH("AWAY",'EU2'!$C$1:$F$1,0),0),"")&amp;IFERROR(VLOOKUP(JB$2&amp;$A22,'EU2'!$D:$E,MATCH("HOME",'EU2'!$D$1:$E$1,0),0),"")&amp;IFERROR(VLOOKUP(JB$2&amp;$A22,'EUC2'!$C:$F,MATCH("AWAY",'EUC2'!$C$1:$F$1,0),0),"")&amp;IFERROR(VLOOKUP(JB$2&amp;$A22,'EUC2'!$D:$E,MATCH("HOME",'EUC2'!$D$1:$E$1,0),0),"")</f>
        <v/>
      </c>
      <c r="JC22" s="25" t="str">
        <f>IFERROR(VLOOKUP(JC$2&amp;$B22,'FPL FIX2'!$N$1:$Q$400,MATCH("HOME",'FPL FIX2'!$N$1:$Q$1,0),0),"")&amp;IFERROR(VLOOKUP(JC$2&amp;$B22,'FPL FIX2'!$O$1:$P$400,MATCH("AWAY",'FPL FIX2'!$O$1:$P$1,0),0),"")&amp;IFERROR(VLOOKUP(JC$2&amp;$A22,'FA2'!$A:$D,MATCH("AWAY",'FA2'!$A$1:$D$1,0),0),"")&amp;IFERROR(VLOOKUP(JC$2&amp;$A22,'FA2'!$B:$C,MATCH("HOME",'FA2'!$B$1:$C$1,0),0),"")&amp;IFERROR(VLOOKUP(JC$2&amp;$A22,'EFL2'!$A:$D,MATCH("AWAY",'EFL2'!$A$1:$D$1,0),0),"")&amp;IFERROR(VLOOKUP(JC$2&amp;$A22,'EFL2'!$B:$C,MATCH("HOME",'EFL2'!$B$1:$C$1,0),0),"")&amp;IFERROR(VLOOKUP(JC$2&amp;$A22,'UCL2'!$C:$F,MATCH("AWAY",'UCL2'!$C$1:$F$1,0),0),"")&amp;IFERROR(VLOOKUP(JC$2&amp;$A22,'UCL2'!$D:$E,MATCH("HOME",'UCL2'!$D$1:$E$1,0),0),"")&amp;IFERROR(VLOOKUP(JC$2&amp;$A22,'EU2'!$C:$F,MATCH("AWAY",'EU2'!$C$1:$F$1,0),0),"")&amp;IFERROR(VLOOKUP(JC$2&amp;$A22,'EU2'!$D:$E,MATCH("HOME",'EU2'!$D$1:$E$1,0),0),"")&amp;IFERROR(VLOOKUP(JC$2&amp;$A22,'EUC2'!$C:$F,MATCH("AWAY",'EUC2'!$C$1:$F$1,0),0),"")&amp;IFERROR(VLOOKUP(JC$2&amp;$A22,'EUC2'!$D:$E,MATCH("HOME",'EUC2'!$D$1:$E$1,0),0),"")</f>
        <v/>
      </c>
      <c r="JD22" s="25" t="str">
        <f>IFERROR(VLOOKUP(JD$2&amp;$B22,'FPL FIX2'!$N$1:$Q$400,MATCH("HOME",'FPL FIX2'!$N$1:$Q$1,0),0),"")&amp;IFERROR(VLOOKUP(JD$2&amp;$B22,'FPL FIX2'!$O$1:$P$400,MATCH("AWAY",'FPL FIX2'!$O$1:$P$1,0),0),"")&amp;IFERROR(VLOOKUP(JD$2&amp;$A22,'FA2'!$A:$D,MATCH("AWAY",'FA2'!$A$1:$D$1,0),0),"")&amp;IFERROR(VLOOKUP(JD$2&amp;$A22,'FA2'!$B:$C,MATCH("HOME",'FA2'!$B$1:$C$1,0),0),"")&amp;IFERROR(VLOOKUP(JD$2&amp;$A22,'EFL2'!$A:$D,MATCH("AWAY",'EFL2'!$A$1:$D$1,0),0),"")&amp;IFERROR(VLOOKUP(JD$2&amp;$A22,'EFL2'!$B:$C,MATCH("HOME",'EFL2'!$B$1:$C$1,0),0),"")&amp;IFERROR(VLOOKUP(JD$2&amp;$A22,'UCL2'!$C:$F,MATCH("AWAY",'UCL2'!$C$1:$F$1,0),0),"")&amp;IFERROR(VLOOKUP(JD$2&amp;$A22,'UCL2'!$D:$E,MATCH("HOME",'UCL2'!$D$1:$E$1,0),0),"")&amp;IFERROR(VLOOKUP(JD$2&amp;$A22,'EU2'!$C:$F,MATCH("AWAY",'EU2'!$C$1:$F$1,0),0),"")&amp;IFERROR(VLOOKUP(JD$2&amp;$A22,'EU2'!$D:$E,MATCH("HOME",'EU2'!$D$1:$E$1,0),0),"")&amp;IFERROR(VLOOKUP(JD$2&amp;$A22,'EUC2'!$C:$F,MATCH("AWAY",'EUC2'!$C$1:$F$1,0),0),"")&amp;IFERROR(VLOOKUP(JD$2&amp;$A22,'EUC2'!$D:$E,MATCH("HOME",'EUC2'!$D$1:$E$1,0),0),"")</f>
        <v/>
      </c>
      <c r="JE22" s="25" t="str">
        <f>IFERROR(VLOOKUP(JE$2&amp;$B22,'FPL FIX2'!$N$1:$Q$400,MATCH("HOME",'FPL FIX2'!$N$1:$Q$1,0),0),"")&amp;IFERROR(VLOOKUP(JE$2&amp;$B22,'FPL FIX2'!$O$1:$P$400,MATCH("AWAY",'FPL FIX2'!$O$1:$P$1,0),0),"")&amp;IFERROR(VLOOKUP(JE$2&amp;$A22,'FA2'!$A:$D,MATCH("AWAY",'FA2'!$A$1:$D$1,0),0),"")&amp;IFERROR(VLOOKUP(JE$2&amp;$A22,'FA2'!$B:$C,MATCH("HOME",'FA2'!$B$1:$C$1,0),0),"")&amp;IFERROR(VLOOKUP(JE$2&amp;$A22,'EFL2'!$A:$D,MATCH("AWAY",'EFL2'!$A$1:$D$1,0),0),"")&amp;IFERROR(VLOOKUP(JE$2&amp;$A22,'EFL2'!$B:$C,MATCH("HOME",'EFL2'!$B$1:$C$1,0),0),"")&amp;IFERROR(VLOOKUP(JE$2&amp;$A22,'UCL2'!$C:$F,MATCH("AWAY",'UCL2'!$C$1:$F$1,0),0),"")&amp;IFERROR(VLOOKUP(JE$2&amp;$A22,'UCL2'!$D:$E,MATCH("HOME",'UCL2'!$D$1:$E$1,0),0),"")&amp;IFERROR(VLOOKUP(JE$2&amp;$A22,'EU2'!$C:$F,MATCH("AWAY",'EU2'!$C$1:$F$1,0),0),"")&amp;IFERROR(VLOOKUP(JE$2&amp;$A22,'EU2'!$D:$E,MATCH("HOME",'EU2'!$D$1:$E$1,0),0),"")&amp;IFERROR(VLOOKUP(JE$2&amp;$A22,'EUC2'!$C:$F,MATCH("AWAY",'EUC2'!$C$1:$F$1,0),0),"")&amp;IFERROR(VLOOKUP(JE$2&amp;$A22,'EUC2'!$D:$E,MATCH("HOME",'EUC2'!$D$1:$E$1,0),0),"")</f>
        <v>Gent</v>
      </c>
      <c r="JF22" s="25" t="str">
        <f>IFERROR(VLOOKUP(JF$2&amp;$B22,'FPL FIX2'!$N$1:$Q$400,MATCH("HOME",'FPL FIX2'!$N$1:$Q$1,0),0),"")&amp;IFERROR(VLOOKUP(JF$2&amp;$B22,'FPL FIX2'!$O$1:$P$400,MATCH("AWAY",'FPL FIX2'!$O$1:$P$1,0),0),"")&amp;IFERROR(VLOOKUP(JF$2&amp;$A22,'FA2'!$A:$D,MATCH("AWAY",'FA2'!$A$1:$D$1,0),0),"")&amp;IFERROR(VLOOKUP(JF$2&amp;$A22,'FA2'!$B:$C,MATCH("HOME",'FA2'!$B$1:$C$1,0),0),"")&amp;IFERROR(VLOOKUP(JF$2&amp;$A22,'EFL2'!$A:$D,MATCH("AWAY",'EFL2'!$A$1:$D$1,0),0),"")&amp;IFERROR(VLOOKUP(JF$2&amp;$A22,'EFL2'!$B:$C,MATCH("HOME",'EFL2'!$B$1:$C$1,0),0),"")&amp;IFERROR(VLOOKUP(JF$2&amp;$A22,'UCL2'!$C:$F,MATCH("AWAY",'UCL2'!$C$1:$F$1,0),0),"")&amp;IFERROR(VLOOKUP(JF$2&amp;$A22,'UCL2'!$D:$E,MATCH("HOME",'UCL2'!$D$1:$E$1,0),0),"")&amp;IFERROR(VLOOKUP(JF$2&amp;$A22,'EU2'!$C:$F,MATCH("AWAY",'EU2'!$C$1:$F$1,0),0),"")&amp;IFERROR(VLOOKUP(JF$2&amp;$A22,'EU2'!$D:$E,MATCH("HOME",'EU2'!$D$1:$E$1,0),0),"")&amp;IFERROR(VLOOKUP(JF$2&amp;$A22,'EUC2'!$C:$F,MATCH("AWAY",'EUC2'!$C$1:$F$1,0),0),"")&amp;IFERROR(VLOOKUP(JF$2&amp;$A22,'EUC2'!$D:$E,MATCH("HOME",'EUC2'!$D$1:$E$1,0),0),"")</f>
        <v/>
      </c>
      <c r="JG22" s="25" t="str">
        <f>IFERROR(VLOOKUP(JG$2&amp;$B22,'FPL FIX2'!$N$1:$Q$400,MATCH("HOME",'FPL FIX2'!$N$1:$Q$1,0),0),"")&amp;IFERROR(VLOOKUP(JG$2&amp;$B22,'FPL FIX2'!$O$1:$P$400,MATCH("AWAY",'FPL FIX2'!$O$1:$P$1,0),0),"")&amp;IFERROR(VLOOKUP(JG$2&amp;$A22,'FA2'!$A:$D,MATCH("AWAY",'FA2'!$A$1:$D$1,0),0),"")&amp;IFERROR(VLOOKUP(JG$2&amp;$A22,'FA2'!$B:$C,MATCH("HOME",'FA2'!$B$1:$C$1,0),0),"")&amp;IFERROR(VLOOKUP(JG$2&amp;$A22,'EFL2'!$A:$D,MATCH("AWAY",'EFL2'!$A$1:$D$1,0),0),"")&amp;IFERROR(VLOOKUP(JG$2&amp;$A22,'EFL2'!$B:$C,MATCH("HOME",'EFL2'!$B$1:$C$1,0),0),"")&amp;IFERROR(VLOOKUP(JG$2&amp;$A22,'UCL2'!$C:$F,MATCH("AWAY",'UCL2'!$C$1:$F$1,0),0),"")&amp;IFERROR(VLOOKUP(JG$2&amp;$A22,'UCL2'!$D:$E,MATCH("HOME",'UCL2'!$D$1:$E$1,0),0),"")&amp;IFERROR(VLOOKUP(JG$2&amp;$A22,'EU2'!$C:$F,MATCH("AWAY",'EU2'!$C$1:$F$1,0),0),"")&amp;IFERROR(VLOOKUP(JG$2&amp;$A22,'EU2'!$D:$E,MATCH("HOME",'EU2'!$D$1:$E$1,0),0),"")&amp;IFERROR(VLOOKUP(JG$2&amp;$A22,'EUC2'!$C:$F,MATCH("AWAY",'EUC2'!$C$1:$F$1,0),0),"")&amp;IFERROR(VLOOKUP(JG$2&amp;$A22,'EUC2'!$D:$E,MATCH("HOME",'EUC2'!$D$1:$E$1,0),0),"")</f>
        <v/>
      </c>
      <c r="JH22" s="25" t="str">
        <f>IFERROR(VLOOKUP(JH$2&amp;$B22,'FPL FIX2'!$N$1:$Q$400,MATCH("HOME",'FPL FIX2'!$N$1:$Q$1,0),0),"")&amp;IFERROR(VLOOKUP(JH$2&amp;$B22,'FPL FIX2'!$O$1:$P$400,MATCH("AWAY",'FPL FIX2'!$O$1:$P$1,0),0),"")&amp;IFERROR(VLOOKUP(JH$2&amp;$A22,'FA2'!$A:$D,MATCH("AWAY",'FA2'!$A$1:$D$1,0),0),"")&amp;IFERROR(VLOOKUP(JH$2&amp;$A22,'FA2'!$B:$C,MATCH("HOME",'FA2'!$B$1:$C$1,0),0),"")&amp;IFERROR(VLOOKUP(JH$2&amp;$A22,'EFL2'!$A:$D,MATCH("AWAY",'EFL2'!$A$1:$D$1,0),0),"")&amp;IFERROR(VLOOKUP(JH$2&amp;$A22,'EFL2'!$B:$C,MATCH("HOME",'EFL2'!$B$1:$C$1,0),0),"")&amp;IFERROR(VLOOKUP(JH$2&amp;$A22,'UCL2'!$C:$F,MATCH("AWAY",'UCL2'!$C$1:$F$1,0),0),"")&amp;IFERROR(VLOOKUP(JH$2&amp;$A22,'UCL2'!$D:$E,MATCH("HOME",'UCL2'!$D$1:$E$1,0),0),"")&amp;IFERROR(VLOOKUP(JH$2&amp;$A22,'EU2'!$C:$F,MATCH("AWAY",'EU2'!$C$1:$F$1,0),0),"")&amp;IFERROR(VLOOKUP(JH$2&amp;$A22,'EU2'!$D:$E,MATCH("HOME",'EU2'!$D$1:$E$1,0),0),"")&amp;IFERROR(VLOOKUP(JH$2&amp;$A22,'EUC2'!$C:$F,MATCH("AWAY",'EUC2'!$C$1:$F$1,0),0),"")&amp;IFERROR(VLOOKUP(JH$2&amp;$A22,'EUC2'!$D:$E,MATCH("HOME",'EUC2'!$D$1:$E$1,0),0),"")</f>
        <v>bou</v>
      </c>
      <c r="JI22" s="25" t="str">
        <f>IFERROR(VLOOKUP(JI$2&amp;$B22,'FPL FIX2'!$N$1:$Q$400,MATCH("HOME",'FPL FIX2'!$N$1:$Q$1,0),0),"")&amp;IFERROR(VLOOKUP(JI$2&amp;$B22,'FPL FIX2'!$O$1:$P$400,MATCH("AWAY",'FPL FIX2'!$O$1:$P$1,0),0),"")&amp;IFERROR(VLOOKUP(JI$2&amp;$A22,'FA2'!$A:$D,MATCH("AWAY",'FA2'!$A$1:$D$1,0),0),"")&amp;IFERROR(VLOOKUP(JI$2&amp;$A22,'FA2'!$B:$C,MATCH("HOME",'FA2'!$B$1:$C$1,0),0),"")&amp;IFERROR(VLOOKUP(JI$2&amp;$A22,'EFL2'!$A:$D,MATCH("AWAY",'EFL2'!$A$1:$D$1,0),0),"")&amp;IFERROR(VLOOKUP(JI$2&amp;$A22,'EFL2'!$B:$C,MATCH("HOME",'EFL2'!$B$1:$C$1,0),0),"")&amp;IFERROR(VLOOKUP(JI$2&amp;$A22,'UCL2'!$C:$F,MATCH("AWAY",'UCL2'!$C$1:$F$1,0),0),"")&amp;IFERROR(VLOOKUP(JI$2&amp;$A22,'UCL2'!$D:$E,MATCH("HOME",'UCL2'!$D$1:$E$1,0),0),"")&amp;IFERROR(VLOOKUP(JI$2&amp;$A22,'EU2'!$C:$F,MATCH("AWAY",'EU2'!$C$1:$F$1,0),0),"")&amp;IFERROR(VLOOKUP(JI$2&amp;$A22,'EU2'!$D:$E,MATCH("HOME",'EU2'!$D$1:$E$1,0),0),"")&amp;IFERROR(VLOOKUP(JI$2&amp;$A22,'EUC2'!$C:$F,MATCH("AWAY",'EUC2'!$C$1:$F$1,0),0),"")&amp;IFERROR(VLOOKUP(JI$2&amp;$A22,'EUC2'!$D:$E,MATCH("HOME",'EUC2'!$D$1:$E$1,0),0),"")</f>
        <v/>
      </c>
      <c r="JJ22" s="25" t="str">
        <f>IFERROR(VLOOKUP(JJ$2&amp;$B22,'FPL FIX2'!$N$1:$Q$400,MATCH("HOME",'FPL FIX2'!$N$1:$Q$1,0),0),"")&amp;IFERROR(VLOOKUP(JJ$2&amp;$B22,'FPL FIX2'!$O$1:$P$400,MATCH("AWAY",'FPL FIX2'!$O$1:$P$1,0),0),"")&amp;IFERROR(VLOOKUP(JJ$2&amp;$A22,'FA2'!$A:$D,MATCH("AWAY",'FA2'!$A$1:$D$1,0),0),"")&amp;IFERROR(VLOOKUP(JJ$2&amp;$A22,'FA2'!$B:$C,MATCH("HOME",'FA2'!$B$1:$C$1,0),0),"")&amp;IFERROR(VLOOKUP(JJ$2&amp;$A22,'EFL2'!$A:$D,MATCH("AWAY",'EFL2'!$A$1:$D$1,0),0),"")&amp;IFERROR(VLOOKUP(JJ$2&amp;$A22,'EFL2'!$B:$C,MATCH("HOME",'EFL2'!$B$1:$C$1,0),0),"")&amp;IFERROR(VLOOKUP(JJ$2&amp;$A22,'UCL2'!$C:$F,MATCH("AWAY",'UCL2'!$C$1:$F$1,0),0),"")&amp;IFERROR(VLOOKUP(JJ$2&amp;$A22,'UCL2'!$D:$E,MATCH("HOME",'UCL2'!$D$1:$E$1,0),0),"")&amp;IFERROR(VLOOKUP(JJ$2&amp;$A22,'EU2'!$C:$F,MATCH("AWAY",'EU2'!$C$1:$F$1,0),0),"")&amp;IFERROR(VLOOKUP(JJ$2&amp;$A22,'EU2'!$D:$E,MATCH("HOME",'EU2'!$D$1:$E$1,0),0),"")&amp;IFERROR(VLOOKUP(JJ$2&amp;$A22,'EUC2'!$C:$F,MATCH("AWAY",'EUC2'!$C$1:$F$1,0),0),"")&amp;IFERROR(VLOOKUP(JJ$2&amp;$A22,'EUC2'!$D:$E,MATCH("HOME",'EUC2'!$D$1:$E$1,0),0),"")</f>
        <v/>
      </c>
      <c r="JK22" s="25" t="str">
        <f>IFERROR(VLOOKUP(JK$2&amp;$B22,'FPL FIX2'!$N$1:$Q$400,MATCH("HOME",'FPL FIX2'!$N$1:$Q$1,0),0),"")&amp;IFERROR(VLOOKUP(JK$2&amp;$B22,'FPL FIX2'!$O$1:$P$400,MATCH("AWAY",'FPL FIX2'!$O$1:$P$1,0),0),"")&amp;IFERROR(VLOOKUP(JK$2&amp;$A22,'FA2'!$A:$D,MATCH("AWAY",'FA2'!$A$1:$D$1,0),0),"")&amp;IFERROR(VLOOKUP(JK$2&amp;$A22,'FA2'!$B:$C,MATCH("HOME",'FA2'!$B$1:$C$1,0),0),"")&amp;IFERROR(VLOOKUP(JK$2&amp;$A22,'EFL2'!$A:$D,MATCH("AWAY",'EFL2'!$A$1:$D$1,0),0),"")&amp;IFERROR(VLOOKUP(JK$2&amp;$A22,'EFL2'!$B:$C,MATCH("HOME",'EFL2'!$B$1:$C$1,0),0),"")&amp;IFERROR(VLOOKUP(JK$2&amp;$A22,'UCL2'!$C:$F,MATCH("AWAY",'UCL2'!$C$1:$F$1,0),0),"")&amp;IFERROR(VLOOKUP(JK$2&amp;$A22,'UCL2'!$D:$E,MATCH("HOME",'UCL2'!$D$1:$E$1,0),0),"")&amp;IFERROR(VLOOKUP(JK$2&amp;$A22,'EU2'!$C:$F,MATCH("AWAY",'EU2'!$C$1:$F$1,0),0),"")&amp;IFERROR(VLOOKUP(JK$2&amp;$A22,'EU2'!$D:$E,MATCH("HOME",'EU2'!$D$1:$E$1,0),0),"")&amp;IFERROR(VLOOKUP(JK$2&amp;$A22,'EUC2'!$C:$F,MATCH("AWAY",'EUC2'!$C$1:$F$1,0),0),"")&amp;IFERROR(VLOOKUP(JK$2&amp;$A22,'EUC2'!$D:$E,MATCH("HOME",'EUC2'!$D$1:$E$1,0),0),"")</f>
        <v>LIV</v>
      </c>
      <c r="JL22" s="25" t="str">
        <f>IFERROR(VLOOKUP(JL$2&amp;$B22,'FPL FIX2'!$N$1:$Q$400,MATCH("HOME",'FPL FIX2'!$N$1:$Q$1,0),0),"")&amp;IFERROR(VLOOKUP(JL$2&amp;$B22,'FPL FIX2'!$O$1:$P$400,MATCH("AWAY",'FPL FIX2'!$O$1:$P$1,0),0),"")&amp;IFERROR(VLOOKUP(JL$2&amp;$A22,'FA2'!$A:$D,MATCH("AWAY",'FA2'!$A$1:$D$1,0),0),"")&amp;IFERROR(VLOOKUP(JL$2&amp;$A22,'FA2'!$B:$C,MATCH("HOME",'FA2'!$B$1:$C$1,0),0),"")&amp;IFERROR(VLOOKUP(JL$2&amp;$A22,'EFL2'!$A:$D,MATCH("AWAY",'EFL2'!$A$1:$D$1,0),0),"")&amp;IFERROR(VLOOKUP(JL$2&amp;$A22,'EFL2'!$B:$C,MATCH("HOME",'EFL2'!$B$1:$C$1,0),0),"")&amp;IFERROR(VLOOKUP(JL$2&amp;$A22,'UCL2'!$C:$F,MATCH("AWAY",'UCL2'!$C$1:$F$1,0),0),"")&amp;IFERROR(VLOOKUP(JL$2&amp;$A22,'UCL2'!$D:$E,MATCH("HOME",'UCL2'!$D$1:$E$1,0),0),"")&amp;IFERROR(VLOOKUP(JL$2&amp;$A22,'EU2'!$C:$F,MATCH("AWAY",'EU2'!$C$1:$F$1,0),0),"")&amp;IFERROR(VLOOKUP(JL$2&amp;$A22,'EU2'!$D:$E,MATCH("HOME",'EU2'!$D$1:$E$1,0),0),"")&amp;IFERROR(VLOOKUP(JL$2&amp;$A22,'EUC2'!$C:$F,MATCH("AWAY",'EUC2'!$C$1:$F$1,0),0),"")&amp;IFERROR(VLOOKUP(JL$2&amp;$A22,'EUC2'!$D:$E,MATCH("HOME",'EUC2'!$D$1:$E$1,0),0),"")</f>
        <v/>
      </c>
      <c r="JM22" s="25" t="str">
        <f>IFERROR(VLOOKUP(JM$2&amp;$B22,'FPL FIX2'!$N$1:$Q$400,MATCH("HOME",'FPL FIX2'!$N$1:$Q$1,0),0),"")&amp;IFERROR(VLOOKUP(JM$2&amp;$B22,'FPL FIX2'!$O$1:$P$400,MATCH("AWAY",'FPL FIX2'!$O$1:$P$1,0),0),"")&amp;IFERROR(VLOOKUP(JM$2&amp;$A22,'FA2'!$A:$D,MATCH("AWAY",'FA2'!$A$1:$D$1,0),0),"")&amp;IFERROR(VLOOKUP(JM$2&amp;$A22,'FA2'!$B:$C,MATCH("HOME",'FA2'!$B$1:$C$1,0),0),"")&amp;IFERROR(VLOOKUP(JM$2&amp;$A22,'EFL2'!$A:$D,MATCH("AWAY",'EFL2'!$A$1:$D$1,0),0),"")&amp;IFERROR(VLOOKUP(JM$2&amp;$A22,'EFL2'!$B:$C,MATCH("HOME",'EFL2'!$B$1:$C$1,0),0),"")&amp;IFERROR(VLOOKUP(JM$2&amp;$A22,'UCL2'!$C:$F,MATCH("AWAY",'UCL2'!$C$1:$F$1,0),0),"")&amp;IFERROR(VLOOKUP(JM$2&amp;$A22,'UCL2'!$D:$E,MATCH("HOME",'UCL2'!$D$1:$E$1,0),0),"")&amp;IFERROR(VLOOKUP(JM$2&amp;$A22,'EU2'!$C:$F,MATCH("AWAY",'EU2'!$C$1:$F$1,0),0),"")&amp;IFERROR(VLOOKUP(JM$2&amp;$A22,'EU2'!$D:$E,MATCH("HOME",'EU2'!$D$1:$E$1,0),0),"")&amp;IFERROR(VLOOKUP(JM$2&amp;$A22,'EUC2'!$C:$F,MATCH("AWAY",'EUC2'!$C$1:$F$1,0),0),"")&amp;IFERROR(VLOOKUP(JM$2&amp;$A22,'EUC2'!$D:$E,MATCH("HOME",'EUC2'!$D$1:$E$1,0),0),"")</f>
        <v/>
      </c>
      <c r="JN22" s="25" t="str">
        <f>IFERROR(VLOOKUP(JN$2&amp;$B22,'FPL FIX2'!$N$1:$Q$400,MATCH("HOME",'FPL FIX2'!$N$1:$Q$1,0),0),"")&amp;IFERROR(VLOOKUP(JN$2&amp;$B22,'FPL FIX2'!$O$1:$P$400,MATCH("AWAY",'FPL FIX2'!$O$1:$P$1,0),0),"")&amp;IFERROR(VLOOKUP(JN$2&amp;$A22,'FA2'!$A:$D,MATCH("AWAY",'FA2'!$A$1:$D$1,0),0),"")&amp;IFERROR(VLOOKUP(JN$2&amp;$A22,'FA2'!$B:$C,MATCH("HOME",'FA2'!$B$1:$C$1,0),0),"")&amp;IFERROR(VLOOKUP(JN$2&amp;$A22,'EFL2'!$A:$D,MATCH("AWAY",'EFL2'!$A$1:$D$1,0),0),"")&amp;IFERROR(VLOOKUP(JN$2&amp;$A22,'EFL2'!$B:$C,MATCH("HOME",'EFL2'!$B$1:$C$1,0),0),"")&amp;IFERROR(VLOOKUP(JN$2&amp;$A22,'UCL2'!$C:$F,MATCH("AWAY",'UCL2'!$C$1:$F$1,0),0),"")&amp;IFERROR(VLOOKUP(JN$2&amp;$A22,'UCL2'!$D:$E,MATCH("HOME",'UCL2'!$D$1:$E$1,0),0),"")&amp;IFERROR(VLOOKUP(JN$2&amp;$A22,'EU2'!$C:$F,MATCH("AWAY",'EU2'!$C$1:$F$1,0),0),"")&amp;IFERROR(VLOOKUP(JN$2&amp;$A22,'EU2'!$D:$E,MATCH("HOME",'EU2'!$D$1:$E$1,0),0),"")&amp;IFERROR(VLOOKUP(JN$2&amp;$A22,'EUC2'!$C:$F,MATCH("AWAY",'EUC2'!$C$1:$F$1,0),0),"")&amp;IFERROR(VLOOKUP(JN$2&amp;$A22,'EUC2'!$D:$E,MATCH("HOME",'EUC2'!$D$1:$E$1,0),0),"")</f>
        <v>cry</v>
      </c>
      <c r="JO22" s="25" t="str">
        <f>IFERROR(VLOOKUP(JO$2&amp;$B22,'FPL FIX2'!$N$1:$Q$400,MATCH("HOME",'FPL FIX2'!$N$1:$Q$1,0),0),"")&amp;IFERROR(VLOOKUP(JO$2&amp;$B22,'FPL FIX2'!$O$1:$P$400,MATCH("AWAY",'FPL FIX2'!$O$1:$P$1,0),0),"")&amp;IFERROR(VLOOKUP(JO$2&amp;$A22,'FA2'!$A:$D,MATCH("AWAY",'FA2'!$A$1:$D$1,0),0),"")&amp;IFERROR(VLOOKUP(JO$2&amp;$A22,'FA2'!$B:$C,MATCH("HOME",'FA2'!$B$1:$C$1,0),0),"")&amp;IFERROR(VLOOKUP(JO$2&amp;$A22,'EFL2'!$A:$D,MATCH("AWAY",'EFL2'!$A$1:$D$1,0),0),"")&amp;IFERROR(VLOOKUP(JO$2&amp;$A22,'EFL2'!$B:$C,MATCH("HOME",'EFL2'!$B$1:$C$1,0),0),"")&amp;IFERROR(VLOOKUP(JO$2&amp;$A22,'UCL2'!$C:$F,MATCH("AWAY",'UCL2'!$C$1:$F$1,0),0),"")&amp;IFERROR(VLOOKUP(JO$2&amp;$A22,'UCL2'!$D:$E,MATCH("HOME",'UCL2'!$D$1:$E$1,0),0),"")&amp;IFERROR(VLOOKUP(JO$2&amp;$A22,'EU2'!$C:$F,MATCH("AWAY",'EU2'!$C$1:$F$1,0),0),"")&amp;IFERROR(VLOOKUP(JO$2&amp;$A22,'EU2'!$D:$E,MATCH("HOME",'EU2'!$D$1:$E$1,0),0),"")&amp;IFERROR(VLOOKUP(JO$2&amp;$A22,'EUC2'!$C:$F,MATCH("AWAY",'EUC2'!$C$1:$F$1,0),0),"")&amp;IFERROR(VLOOKUP(JO$2&amp;$A22,'EUC2'!$D:$E,MATCH("HOME",'EUC2'!$D$1:$E$1,0),0),"")</f>
        <v/>
      </c>
      <c r="JP22" s="25" t="str">
        <f>IFERROR(VLOOKUP(JP$2&amp;$B22,'FPL FIX2'!$N$1:$Q$400,MATCH("HOME",'FPL FIX2'!$N$1:$Q$1,0),0),"")&amp;IFERROR(VLOOKUP(JP$2&amp;$B22,'FPL FIX2'!$O$1:$P$400,MATCH("AWAY",'FPL FIX2'!$O$1:$P$1,0),0),"")&amp;IFERROR(VLOOKUP(JP$2&amp;$A22,'FA2'!$A:$D,MATCH("AWAY",'FA2'!$A$1:$D$1,0),0),"")&amp;IFERROR(VLOOKUP(JP$2&amp;$A22,'FA2'!$B:$C,MATCH("HOME",'FA2'!$B$1:$C$1,0),0),"")&amp;IFERROR(VLOOKUP(JP$2&amp;$A22,'EFL2'!$A:$D,MATCH("AWAY",'EFL2'!$A$1:$D$1,0),0),"")&amp;IFERROR(VLOOKUP(JP$2&amp;$A22,'EFL2'!$B:$C,MATCH("HOME",'EFL2'!$B$1:$C$1,0),0),"")&amp;IFERROR(VLOOKUP(JP$2&amp;$A22,'UCL2'!$C:$F,MATCH("AWAY",'UCL2'!$C$1:$F$1,0),0),"")&amp;IFERROR(VLOOKUP(JP$2&amp;$A22,'UCL2'!$D:$E,MATCH("HOME",'UCL2'!$D$1:$E$1,0),0),"")&amp;IFERROR(VLOOKUP(JP$2&amp;$A22,'EU2'!$C:$F,MATCH("AWAY",'EU2'!$C$1:$F$1,0),0),"")&amp;IFERROR(VLOOKUP(JP$2&amp;$A22,'EU2'!$D:$E,MATCH("HOME",'EU2'!$D$1:$E$1,0),0),"")&amp;IFERROR(VLOOKUP(JP$2&amp;$A22,'EUC2'!$C:$F,MATCH("AWAY",'EUC2'!$C$1:$F$1,0),0),"")&amp;IFERROR(VLOOKUP(JP$2&amp;$A22,'EUC2'!$D:$E,MATCH("HOME",'EUC2'!$D$1:$E$1,0),0),"")</f>
        <v/>
      </c>
      <c r="JQ22" s="25" t="str">
        <f>IFERROR(VLOOKUP(JQ$2&amp;$B22,'FPL FIX2'!$N$1:$Q$400,MATCH("HOME",'FPL FIX2'!$N$1:$Q$1,0),0),"")&amp;IFERROR(VLOOKUP(JQ$2&amp;$B22,'FPL FIX2'!$O$1:$P$400,MATCH("AWAY",'FPL FIX2'!$O$1:$P$1,0),0),"")&amp;IFERROR(VLOOKUP(JQ$2&amp;$A22,'FA2'!$A:$D,MATCH("AWAY",'FA2'!$A$1:$D$1,0),0),"")&amp;IFERROR(VLOOKUP(JQ$2&amp;$A22,'FA2'!$B:$C,MATCH("HOME",'FA2'!$B$1:$C$1,0),0),"")&amp;IFERROR(VLOOKUP(JQ$2&amp;$A22,'EFL2'!$A:$D,MATCH("AWAY",'EFL2'!$A$1:$D$1,0),0),"")&amp;IFERROR(VLOOKUP(JQ$2&amp;$A22,'EFL2'!$B:$C,MATCH("HOME",'EFL2'!$B$1:$C$1,0),0),"")&amp;IFERROR(VLOOKUP(JQ$2&amp;$A22,'UCL2'!$C:$F,MATCH("AWAY",'UCL2'!$C$1:$F$1,0),0),"")&amp;IFERROR(VLOOKUP(JQ$2&amp;$A22,'UCL2'!$D:$E,MATCH("HOME",'UCL2'!$D$1:$E$1,0),0),"")&amp;IFERROR(VLOOKUP(JQ$2&amp;$A22,'EU2'!$C:$F,MATCH("AWAY",'EU2'!$C$1:$F$1,0),0),"")&amp;IFERROR(VLOOKUP(JQ$2&amp;$A22,'EU2'!$D:$E,MATCH("HOME",'EU2'!$D$1:$E$1,0),0),"")&amp;IFERROR(VLOOKUP(JQ$2&amp;$A22,'EUC2'!$C:$F,MATCH("AWAY",'EUC2'!$C$1:$F$1,0),0),"")&amp;IFERROR(VLOOKUP(JQ$2&amp;$A22,'EUC2'!$D:$E,MATCH("HOME",'EUC2'!$D$1:$E$1,0),0),"")</f>
        <v/>
      </c>
      <c r="JR22" s="25" t="str">
        <f>IFERROR(VLOOKUP(JR$2&amp;$B22,'FPL FIX2'!$N$1:$Q$400,MATCH("HOME",'FPL FIX2'!$N$1:$Q$1,0),0),"")&amp;IFERROR(VLOOKUP(JR$2&amp;$B22,'FPL FIX2'!$O$1:$P$400,MATCH("AWAY",'FPL FIX2'!$O$1:$P$1,0),0),"")&amp;IFERROR(VLOOKUP(JR$2&amp;$A22,'FA2'!$A:$D,MATCH("AWAY",'FA2'!$A$1:$D$1,0),0),"")&amp;IFERROR(VLOOKUP(JR$2&amp;$A22,'FA2'!$B:$C,MATCH("HOME",'FA2'!$B$1:$C$1,0),0),"")&amp;IFERROR(VLOOKUP(JR$2&amp;$A22,'EFL2'!$A:$D,MATCH("AWAY",'EFL2'!$A$1:$D$1,0),0),"")&amp;IFERROR(VLOOKUP(JR$2&amp;$A22,'EFL2'!$B:$C,MATCH("HOME",'EFL2'!$B$1:$C$1,0),0),"")&amp;IFERROR(VLOOKUP(JR$2&amp;$A22,'UCL2'!$C:$F,MATCH("AWAY",'UCL2'!$C$1:$F$1,0),0),"")&amp;IFERROR(VLOOKUP(JR$2&amp;$A22,'UCL2'!$D:$E,MATCH("HOME",'UCL2'!$D$1:$E$1,0),0),"")&amp;IFERROR(VLOOKUP(JR$2&amp;$A22,'EU2'!$C:$F,MATCH("AWAY",'EU2'!$C$1:$F$1,0),0),"")&amp;IFERROR(VLOOKUP(JR$2&amp;$A22,'EU2'!$D:$E,MATCH("HOME",'EU2'!$D$1:$E$1,0),0),"")&amp;IFERROR(VLOOKUP(JR$2&amp;$A22,'EUC2'!$C:$F,MATCH("AWAY",'EUC2'!$C$1:$F$1,0),0),"")&amp;IFERROR(VLOOKUP(JR$2&amp;$A22,'EUC2'!$D:$E,MATCH("HOME",'EUC2'!$D$1:$E$1,0),0),"")</f>
        <v>mci</v>
      </c>
      <c r="JS22" s="25" t="str">
        <f>IFERROR(VLOOKUP(JS$2&amp;$B22,'FPL FIX2'!$N$1:$Q$400,MATCH("HOME",'FPL FIX2'!$N$1:$Q$1,0),0),"")&amp;IFERROR(VLOOKUP(JS$2&amp;$B22,'FPL FIX2'!$O$1:$P$400,MATCH("AWAY",'FPL FIX2'!$O$1:$P$1,0),0),"")&amp;IFERROR(VLOOKUP(JS$2&amp;$A22,'FA2'!$A:$D,MATCH("AWAY",'FA2'!$A$1:$D$1,0),0),"")&amp;IFERROR(VLOOKUP(JS$2&amp;$A22,'FA2'!$B:$C,MATCH("HOME",'FA2'!$B$1:$C$1,0),0),"")&amp;IFERROR(VLOOKUP(JS$2&amp;$A22,'EFL2'!$A:$D,MATCH("AWAY",'EFL2'!$A$1:$D$1,0),0),"")&amp;IFERROR(VLOOKUP(JS$2&amp;$A22,'EFL2'!$B:$C,MATCH("HOME",'EFL2'!$B$1:$C$1,0),0),"")&amp;IFERROR(VLOOKUP(JS$2&amp;$A22,'UCL2'!$C:$F,MATCH("AWAY",'UCL2'!$C$1:$F$1,0),0),"")&amp;IFERROR(VLOOKUP(JS$2&amp;$A22,'UCL2'!$D:$E,MATCH("HOME",'UCL2'!$D$1:$E$1,0),0),"")&amp;IFERROR(VLOOKUP(JS$2&amp;$A22,'EU2'!$C:$F,MATCH("AWAY",'EU2'!$C$1:$F$1,0),0),"")&amp;IFERROR(VLOOKUP(JS$2&amp;$A22,'EU2'!$D:$E,MATCH("HOME",'EU2'!$D$1:$E$1,0),0),"")&amp;IFERROR(VLOOKUP(JS$2&amp;$A22,'EUC2'!$C:$F,MATCH("AWAY",'EUC2'!$C$1:$F$1,0),0),"")&amp;IFERROR(VLOOKUP(JS$2&amp;$A22,'EUC2'!$D:$E,MATCH("HOME",'EUC2'!$D$1:$E$1,0),0),"")</f>
        <v/>
      </c>
      <c r="JT22" s="25" t="str">
        <f>IFERROR(VLOOKUP(JT$2&amp;$B22,'FPL FIX2'!$N$1:$Q$400,MATCH("HOME",'FPL FIX2'!$N$1:$Q$1,0),0),"")&amp;IFERROR(VLOOKUP(JT$2&amp;$B22,'FPL FIX2'!$O$1:$P$400,MATCH("AWAY",'FPL FIX2'!$O$1:$P$1,0),0),"")&amp;IFERROR(VLOOKUP(JT$2&amp;$A22,'FA2'!$A:$D,MATCH("AWAY",'FA2'!$A$1:$D$1,0),0),"")&amp;IFERROR(VLOOKUP(JT$2&amp;$A22,'FA2'!$B:$C,MATCH("HOME",'FA2'!$B$1:$C$1,0),0),"")&amp;IFERROR(VLOOKUP(JT$2&amp;$A22,'EFL2'!$A:$D,MATCH("AWAY",'EFL2'!$A$1:$D$1,0),0),"")&amp;IFERROR(VLOOKUP(JT$2&amp;$A22,'EFL2'!$B:$C,MATCH("HOME",'EFL2'!$B$1:$C$1,0),0),"")&amp;IFERROR(VLOOKUP(JT$2&amp;$A22,'UCL2'!$C:$F,MATCH("AWAY",'UCL2'!$C$1:$F$1,0),0),"")&amp;IFERROR(VLOOKUP(JT$2&amp;$A22,'UCL2'!$D:$E,MATCH("HOME",'UCL2'!$D$1:$E$1,0),0),"")&amp;IFERROR(VLOOKUP(JT$2&amp;$A22,'EU2'!$C:$F,MATCH("AWAY",'EU2'!$C$1:$F$1,0),0),"")&amp;IFERROR(VLOOKUP(JT$2&amp;$A22,'EU2'!$D:$E,MATCH("HOME",'EU2'!$D$1:$E$1,0),0),"")&amp;IFERROR(VLOOKUP(JT$2&amp;$A22,'EUC2'!$C:$F,MATCH("AWAY",'EUC2'!$C$1:$F$1,0),0),"")&amp;IFERROR(VLOOKUP(JT$2&amp;$A22,'EUC2'!$D:$E,MATCH("HOME",'EUC2'!$D$1:$E$1,0),0),"")</f>
        <v/>
      </c>
      <c r="JU22" s="25" t="str">
        <f>IFERROR(VLOOKUP(JU$2&amp;$B22,'FPL FIX2'!$N$1:$Q$400,MATCH("HOME",'FPL FIX2'!$N$1:$Q$1,0),0),"")&amp;IFERROR(VLOOKUP(JU$2&amp;$B22,'FPL FIX2'!$O$1:$P$400,MATCH("AWAY",'FPL FIX2'!$O$1:$P$1,0),0),"")&amp;IFERROR(VLOOKUP(JU$2&amp;$A22,'FA2'!$A:$D,MATCH("AWAY",'FA2'!$A$1:$D$1,0),0),"")&amp;IFERROR(VLOOKUP(JU$2&amp;$A22,'FA2'!$B:$C,MATCH("HOME",'FA2'!$B$1:$C$1,0),0),"")&amp;IFERROR(VLOOKUP(JU$2&amp;$A22,'EFL2'!$A:$D,MATCH("AWAY",'EFL2'!$A$1:$D$1,0),0),"")&amp;IFERROR(VLOOKUP(JU$2&amp;$A22,'EFL2'!$B:$C,MATCH("HOME",'EFL2'!$B$1:$C$1,0),0),"")&amp;IFERROR(VLOOKUP(JU$2&amp;$A22,'UCL2'!$C:$F,MATCH("AWAY",'UCL2'!$C$1:$F$1,0),0),"")&amp;IFERROR(VLOOKUP(JU$2&amp;$A22,'UCL2'!$D:$E,MATCH("HOME",'UCL2'!$D$1:$E$1,0),0),"")&amp;IFERROR(VLOOKUP(JU$2&amp;$A22,'EU2'!$C:$F,MATCH("AWAY",'EU2'!$C$1:$F$1,0),0),"")&amp;IFERROR(VLOOKUP(JU$2&amp;$A22,'EU2'!$D:$E,MATCH("HOME",'EU2'!$D$1:$E$1,0),0),"")&amp;IFERROR(VLOOKUP(JU$2&amp;$A22,'EUC2'!$C:$F,MATCH("AWAY",'EUC2'!$C$1:$F$1,0),0),"")&amp;IFERROR(VLOOKUP(JU$2&amp;$A22,'EUC2'!$D:$E,MATCH("HOME",'EUC2'!$D$1:$E$1,0),0),"")</f>
        <v/>
      </c>
      <c r="JV22" s="25" t="str">
        <f>IFERROR(VLOOKUP(JV$2&amp;$B22,'FPL FIX2'!$N$1:$Q$400,MATCH("HOME",'FPL FIX2'!$N$1:$Q$1,0),0),"")&amp;IFERROR(VLOOKUP(JV$2&amp;$B22,'FPL FIX2'!$O$1:$P$400,MATCH("AWAY",'FPL FIX2'!$O$1:$P$1,0),0),"")&amp;IFERROR(VLOOKUP(JV$2&amp;$A22,'FA2'!$A:$D,MATCH("AWAY",'FA2'!$A$1:$D$1,0),0),"")&amp;IFERROR(VLOOKUP(JV$2&amp;$A22,'FA2'!$B:$C,MATCH("HOME",'FA2'!$B$1:$C$1,0),0),"")&amp;IFERROR(VLOOKUP(JV$2&amp;$A22,'EFL2'!$A:$D,MATCH("AWAY",'EFL2'!$A$1:$D$1,0),0),"")&amp;IFERROR(VLOOKUP(JV$2&amp;$A22,'EFL2'!$B:$C,MATCH("HOME",'EFL2'!$B$1:$C$1,0),0),"")&amp;IFERROR(VLOOKUP(JV$2&amp;$A22,'UCL2'!$C:$F,MATCH("AWAY",'UCL2'!$C$1:$F$1,0),0),"")&amp;IFERROR(VLOOKUP(JV$2&amp;$A22,'UCL2'!$D:$E,MATCH("HOME",'UCL2'!$D$1:$E$1,0),0),"")&amp;IFERROR(VLOOKUP(JV$2&amp;$A22,'EU2'!$C:$F,MATCH("AWAY",'EU2'!$C$1:$F$1,0),0),"")&amp;IFERROR(VLOOKUP(JV$2&amp;$A22,'EU2'!$D:$E,MATCH("HOME",'EU2'!$D$1:$E$1,0),0),"")&amp;IFERROR(VLOOKUP(JV$2&amp;$A22,'EUC2'!$C:$F,MATCH("AWAY",'EUC2'!$C$1:$F$1,0),0),"")&amp;IFERROR(VLOOKUP(JV$2&amp;$A22,'EUC2'!$D:$E,MATCH("HOME",'EUC2'!$D$1:$E$1,0),0),"")</f>
        <v>MUN</v>
      </c>
      <c r="JW22" s="25" t="str">
        <f>IFERROR(VLOOKUP(JW$2&amp;$B22,'FPL FIX2'!$N$1:$Q$400,MATCH("HOME",'FPL FIX2'!$N$1:$Q$1,0),0),"")&amp;IFERROR(VLOOKUP(JW$2&amp;$B22,'FPL FIX2'!$O$1:$P$400,MATCH("AWAY",'FPL FIX2'!$O$1:$P$1,0),0),"")&amp;IFERROR(VLOOKUP(JW$2&amp;$A22,'FA2'!$A:$D,MATCH("AWAY",'FA2'!$A$1:$D$1,0),0),"")&amp;IFERROR(VLOOKUP(JW$2&amp;$A22,'FA2'!$B:$C,MATCH("HOME",'FA2'!$B$1:$C$1,0),0),"")&amp;IFERROR(VLOOKUP(JW$2&amp;$A22,'EFL2'!$A:$D,MATCH("AWAY",'EFL2'!$A$1:$D$1,0),0),"")&amp;IFERROR(VLOOKUP(JW$2&amp;$A22,'EFL2'!$B:$C,MATCH("HOME",'EFL2'!$B$1:$C$1,0),0),"")&amp;IFERROR(VLOOKUP(JW$2&amp;$A22,'UCL2'!$C:$F,MATCH("AWAY",'UCL2'!$C$1:$F$1,0),0),"")&amp;IFERROR(VLOOKUP(JW$2&amp;$A22,'UCL2'!$D:$E,MATCH("HOME",'UCL2'!$D$1:$E$1,0),0),"")&amp;IFERROR(VLOOKUP(JW$2&amp;$A22,'EU2'!$C:$F,MATCH("AWAY",'EU2'!$C$1:$F$1,0),0),"")&amp;IFERROR(VLOOKUP(JW$2&amp;$A22,'EU2'!$D:$E,MATCH("HOME",'EU2'!$D$1:$E$1,0),0),"")&amp;IFERROR(VLOOKUP(JW$2&amp;$A22,'EUC2'!$C:$F,MATCH("AWAY",'EUC2'!$C$1:$F$1,0),0),"")&amp;IFERROR(VLOOKUP(JW$2&amp;$A22,'EUC2'!$D:$E,MATCH("HOME",'EUC2'!$D$1:$E$1,0),0),"")</f>
        <v/>
      </c>
      <c r="JX22" s="25" t="str">
        <f>IFERROR(VLOOKUP(JX$2&amp;$B22,'FPL FIX2'!$N$1:$Q$400,MATCH("HOME",'FPL FIX2'!$N$1:$Q$1,0),0),"")&amp;IFERROR(VLOOKUP(JX$2&amp;$B22,'FPL FIX2'!$O$1:$P$400,MATCH("AWAY",'FPL FIX2'!$O$1:$P$1,0),0),"")&amp;IFERROR(VLOOKUP(JX$2&amp;$A22,'FA2'!$A:$D,MATCH("AWAY",'FA2'!$A$1:$D$1,0),0),"")&amp;IFERROR(VLOOKUP(JX$2&amp;$A22,'FA2'!$B:$C,MATCH("HOME",'FA2'!$B$1:$C$1,0),0),"")&amp;IFERROR(VLOOKUP(JX$2&amp;$A22,'EFL2'!$A:$D,MATCH("AWAY",'EFL2'!$A$1:$D$1,0),0),"")&amp;IFERROR(VLOOKUP(JX$2&amp;$A22,'EFL2'!$B:$C,MATCH("HOME",'EFL2'!$B$1:$C$1,0),0),"")&amp;IFERROR(VLOOKUP(JX$2&amp;$A22,'UCL2'!$C:$F,MATCH("AWAY",'UCL2'!$C$1:$F$1,0),0),"")&amp;IFERROR(VLOOKUP(JX$2&amp;$A22,'UCL2'!$D:$E,MATCH("HOME",'UCL2'!$D$1:$E$1,0),0),"")&amp;IFERROR(VLOOKUP(JX$2&amp;$A22,'EU2'!$C:$F,MATCH("AWAY",'EU2'!$C$1:$F$1,0),0),"")&amp;IFERROR(VLOOKUP(JX$2&amp;$A22,'EU2'!$D:$E,MATCH("HOME",'EU2'!$D$1:$E$1,0),0),"")&amp;IFERROR(VLOOKUP(JX$2&amp;$A22,'EUC2'!$C:$F,MATCH("AWAY",'EUC2'!$C$1:$F$1,0),0),"")&amp;IFERROR(VLOOKUP(JX$2&amp;$A22,'EUC2'!$D:$E,MATCH("HOME",'EUC2'!$D$1:$E$1,0),0),"")</f>
        <v/>
      </c>
      <c r="JY22" s="25" t="str">
        <f>IFERROR(VLOOKUP(JY$2&amp;$B22,'FPL FIX2'!$N$1:$Q$400,MATCH("HOME",'FPL FIX2'!$N$1:$Q$1,0),0),"")&amp;IFERROR(VLOOKUP(JY$2&amp;$B22,'FPL FIX2'!$O$1:$P$400,MATCH("AWAY",'FPL FIX2'!$O$1:$P$1,0),0),"")&amp;IFERROR(VLOOKUP(JY$2&amp;$A22,'FA2'!$A:$D,MATCH("AWAY",'FA2'!$A$1:$D$1,0),0),"")&amp;IFERROR(VLOOKUP(JY$2&amp;$A22,'FA2'!$B:$C,MATCH("HOME",'FA2'!$B$1:$C$1,0),0),"")&amp;IFERROR(VLOOKUP(JY$2&amp;$A22,'EFL2'!$A:$D,MATCH("AWAY",'EFL2'!$A$1:$D$1,0),0),"")&amp;IFERROR(VLOOKUP(JY$2&amp;$A22,'EFL2'!$B:$C,MATCH("HOME",'EFL2'!$B$1:$C$1,0),0),"")&amp;IFERROR(VLOOKUP(JY$2&amp;$A22,'UCL2'!$C:$F,MATCH("AWAY",'UCL2'!$C$1:$F$1,0),0),"")&amp;IFERROR(VLOOKUP(JY$2&amp;$A22,'UCL2'!$D:$E,MATCH("HOME",'UCL2'!$D$1:$E$1,0),0),"")&amp;IFERROR(VLOOKUP(JY$2&amp;$A22,'EU2'!$C:$F,MATCH("AWAY",'EU2'!$C$1:$F$1,0),0),"")&amp;IFERROR(VLOOKUP(JY$2&amp;$A22,'EU2'!$D:$E,MATCH("HOME",'EU2'!$D$1:$E$1,0),0),"")&amp;IFERROR(VLOOKUP(JY$2&amp;$A22,'EUC2'!$C:$F,MATCH("AWAY",'EUC2'!$C$1:$F$1,0),0),"")&amp;IFERROR(VLOOKUP(JY$2&amp;$A22,'EUC2'!$D:$E,MATCH("HOME",'EUC2'!$D$1:$E$1,0),0),"")</f>
        <v/>
      </c>
      <c r="JZ22" s="25" t="str">
        <f>IFERROR(VLOOKUP(JZ$2&amp;$B22,'FPL FIX2'!$N$1:$Q$400,MATCH("HOME",'FPL FIX2'!$N$1:$Q$1,0),0),"")&amp;IFERROR(VLOOKUP(JZ$2&amp;$B22,'FPL FIX2'!$O$1:$P$400,MATCH("AWAY",'FPL FIX2'!$O$1:$P$1,0),0),"")&amp;IFERROR(VLOOKUP(JZ$2&amp;$A22,'FA2'!$A:$D,MATCH("AWAY",'FA2'!$A$1:$D$1,0),0),"")&amp;IFERROR(VLOOKUP(JZ$2&amp;$A22,'FA2'!$B:$C,MATCH("HOME",'FA2'!$B$1:$C$1,0),0),"")&amp;IFERROR(VLOOKUP(JZ$2&amp;$A22,'EFL2'!$A:$D,MATCH("AWAY",'EFL2'!$A$1:$D$1,0),0),"")&amp;IFERROR(VLOOKUP(JZ$2&amp;$A22,'EFL2'!$B:$C,MATCH("HOME",'EFL2'!$B$1:$C$1,0),0),"")&amp;IFERROR(VLOOKUP(JZ$2&amp;$A22,'UCL2'!$C:$F,MATCH("AWAY",'UCL2'!$C$1:$F$1,0),0),"")&amp;IFERROR(VLOOKUP(JZ$2&amp;$A22,'UCL2'!$D:$E,MATCH("HOME",'UCL2'!$D$1:$E$1,0),0),"")&amp;IFERROR(VLOOKUP(JZ$2&amp;$A22,'EU2'!$C:$F,MATCH("AWAY",'EU2'!$C$1:$F$1,0),0),"")&amp;IFERROR(VLOOKUP(JZ$2&amp;$A22,'EU2'!$D:$E,MATCH("HOME",'EU2'!$D$1:$E$1,0),0),"")&amp;IFERROR(VLOOKUP(JZ$2&amp;$A22,'EUC2'!$C:$F,MATCH("AWAY",'EUC2'!$C$1:$F$1,0),0),"")&amp;IFERROR(VLOOKUP(JZ$2&amp;$A22,'EUC2'!$D:$E,MATCH("HOME",'EUC2'!$D$1:$E$1,0),0),"")</f>
        <v>AZ Alkmaar</v>
      </c>
      <c r="KA22" s="25" t="str">
        <f>IFERROR(VLOOKUP(KA$2&amp;$B22,'FPL FIX2'!$N$1:$Q$400,MATCH("HOME",'FPL FIX2'!$N$1:$Q$1,0),0),"")&amp;IFERROR(VLOOKUP(KA$2&amp;$B22,'FPL FIX2'!$O$1:$P$400,MATCH("AWAY",'FPL FIX2'!$O$1:$P$1,0),0),"")&amp;IFERROR(VLOOKUP(KA$2&amp;$A22,'FA2'!$A:$D,MATCH("AWAY",'FA2'!$A$1:$D$1,0),0),"")&amp;IFERROR(VLOOKUP(KA$2&amp;$A22,'FA2'!$B:$C,MATCH("HOME",'FA2'!$B$1:$C$1,0),0),"")&amp;IFERROR(VLOOKUP(KA$2&amp;$A22,'EFL2'!$A:$D,MATCH("AWAY",'EFL2'!$A$1:$D$1,0),0),"")&amp;IFERROR(VLOOKUP(KA$2&amp;$A22,'EFL2'!$B:$C,MATCH("HOME",'EFL2'!$B$1:$C$1,0),0),"")&amp;IFERROR(VLOOKUP(KA$2&amp;$A22,'UCL2'!$C:$F,MATCH("AWAY",'UCL2'!$C$1:$F$1,0),0),"")&amp;IFERROR(VLOOKUP(KA$2&amp;$A22,'UCL2'!$D:$E,MATCH("HOME",'UCL2'!$D$1:$E$1,0),0),"")&amp;IFERROR(VLOOKUP(KA$2&amp;$A22,'EU2'!$C:$F,MATCH("AWAY",'EU2'!$C$1:$F$1,0),0),"")&amp;IFERROR(VLOOKUP(KA$2&amp;$A22,'EU2'!$D:$E,MATCH("HOME",'EU2'!$D$1:$E$1,0),0),"")&amp;IFERROR(VLOOKUP(KA$2&amp;$A22,'EUC2'!$C:$F,MATCH("AWAY",'EUC2'!$C$1:$F$1,0),0),"")&amp;IFERROR(VLOOKUP(KA$2&amp;$A22,'EUC2'!$D:$E,MATCH("HOME",'EUC2'!$D$1:$E$1,0),0),"")</f>
        <v/>
      </c>
      <c r="KB22" s="25" t="str">
        <f>IFERROR(VLOOKUP(KB$2&amp;$B22,'FPL FIX2'!$N$1:$Q$400,MATCH("HOME",'FPL FIX2'!$N$1:$Q$1,0),0),"")&amp;IFERROR(VLOOKUP(KB$2&amp;$B22,'FPL FIX2'!$O$1:$P$400,MATCH("AWAY",'FPL FIX2'!$O$1:$P$1,0),0),"")&amp;IFERROR(VLOOKUP(KB$2&amp;$A22,'FA2'!$A:$D,MATCH("AWAY",'FA2'!$A$1:$D$1,0),0),"")&amp;IFERROR(VLOOKUP(KB$2&amp;$A22,'FA2'!$B:$C,MATCH("HOME",'FA2'!$B$1:$C$1,0),0),"")&amp;IFERROR(VLOOKUP(KB$2&amp;$A22,'EFL2'!$A:$D,MATCH("AWAY",'EFL2'!$A$1:$D$1,0),0),"")&amp;IFERROR(VLOOKUP(KB$2&amp;$A22,'EFL2'!$B:$C,MATCH("HOME",'EFL2'!$B$1:$C$1,0),0),"")&amp;IFERROR(VLOOKUP(KB$2&amp;$A22,'UCL2'!$C:$F,MATCH("AWAY",'UCL2'!$C$1:$F$1,0),0),"")&amp;IFERROR(VLOOKUP(KB$2&amp;$A22,'UCL2'!$D:$E,MATCH("HOME",'UCL2'!$D$1:$E$1,0),0),"")&amp;IFERROR(VLOOKUP(KB$2&amp;$A22,'EU2'!$C:$F,MATCH("AWAY",'EU2'!$C$1:$F$1,0),0),"")&amp;IFERROR(VLOOKUP(KB$2&amp;$A22,'EU2'!$D:$E,MATCH("HOME",'EU2'!$D$1:$E$1,0),0),"")&amp;IFERROR(VLOOKUP(KB$2&amp;$A22,'EUC2'!$C:$F,MATCH("AWAY",'EUC2'!$C$1:$F$1,0),0),"")&amp;IFERROR(VLOOKUP(KB$2&amp;$A22,'EUC2'!$D:$E,MATCH("HOME",'EUC2'!$D$1:$E$1,0),0),"")</f>
        <v/>
      </c>
      <c r="KC22" s="25" t="str">
        <f>IFERROR(VLOOKUP(KC$2&amp;$B22,'FPL FIX2'!$N$1:$Q$400,MATCH("HOME",'FPL FIX2'!$N$1:$Q$1,0),0),"")&amp;IFERROR(VLOOKUP(KC$2&amp;$B22,'FPL FIX2'!$O$1:$P$400,MATCH("AWAY",'FPL FIX2'!$O$1:$P$1,0),0),"")&amp;IFERROR(VLOOKUP(KC$2&amp;$A22,'FA2'!$A:$D,MATCH("AWAY",'FA2'!$A$1:$D$1,0),0),"")&amp;IFERROR(VLOOKUP(KC$2&amp;$A22,'FA2'!$B:$C,MATCH("HOME",'FA2'!$B$1:$C$1,0),0),"")&amp;IFERROR(VLOOKUP(KC$2&amp;$A22,'EFL2'!$A:$D,MATCH("AWAY",'EFL2'!$A$1:$D$1,0),0),"")&amp;IFERROR(VLOOKUP(KC$2&amp;$A22,'EFL2'!$B:$C,MATCH("HOME",'EFL2'!$B$1:$C$1,0),0),"")&amp;IFERROR(VLOOKUP(KC$2&amp;$A22,'UCL2'!$C:$F,MATCH("AWAY",'UCL2'!$C$1:$F$1,0),0),"")&amp;IFERROR(VLOOKUP(KC$2&amp;$A22,'UCL2'!$D:$E,MATCH("HOME",'UCL2'!$D$1:$E$1,0),0),"")&amp;IFERROR(VLOOKUP(KC$2&amp;$A22,'EU2'!$C:$F,MATCH("AWAY",'EU2'!$C$1:$F$1,0),0),"")&amp;IFERROR(VLOOKUP(KC$2&amp;$A22,'EU2'!$D:$E,MATCH("HOME",'EU2'!$D$1:$E$1,0),0),"")&amp;IFERROR(VLOOKUP(KC$2&amp;$A22,'EUC2'!$C:$F,MATCH("AWAY",'EUC2'!$C$1:$F$1,0),0),"")&amp;IFERROR(VLOOKUP(KC$2&amp;$A22,'EUC2'!$D:$E,MATCH("HOME",'EUC2'!$D$1:$E$1,0),0),"")</f>
        <v>bre</v>
      </c>
      <c r="KD22" s="25" t="str">
        <f>IFERROR(VLOOKUP(KD$2&amp;$B22,'FPL FIX2'!$N$1:$Q$400,MATCH("HOME",'FPL FIX2'!$N$1:$Q$1,0),0),"")&amp;IFERROR(VLOOKUP(KD$2&amp;$B22,'FPL FIX2'!$O$1:$P$400,MATCH("AWAY",'FPL FIX2'!$O$1:$P$1,0),0),"")&amp;IFERROR(VLOOKUP(KD$2&amp;$A22,'FA2'!$A:$D,MATCH("AWAY",'FA2'!$A$1:$D$1,0),0),"")&amp;IFERROR(VLOOKUP(KD$2&amp;$A22,'FA2'!$B:$C,MATCH("HOME",'FA2'!$B$1:$C$1,0),0),"")&amp;IFERROR(VLOOKUP(KD$2&amp;$A22,'EFL2'!$A:$D,MATCH("AWAY",'EFL2'!$A$1:$D$1,0),0),"")&amp;IFERROR(VLOOKUP(KD$2&amp;$A22,'EFL2'!$B:$C,MATCH("HOME",'EFL2'!$B$1:$C$1,0),0),"")&amp;IFERROR(VLOOKUP(KD$2&amp;$A22,'UCL2'!$C:$F,MATCH("AWAY",'UCL2'!$C$1:$F$1,0),0),"")&amp;IFERROR(VLOOKUP(KD$2&amp;$A22,'UCL2'!$D:$E,MATCH("HOME",'UCL2'!$D$1:$E$1,0),0),"")&amp;IFERROR(VLOOKUP(KD$2&amp;$A22,'EU2'!$C:$F,MATCH("AWAY",'EU2'!$C$1:$F$1,0),0),"")&amp;IFERROR(VLOOKUP(KD$2&amp;$A22,'EU2'!$D:$E,MATCH("HOME",'EU2'!$D$1:$E$1,0),0),"")&amp;IFERROR(VLOOKUP(KD$2&amp;$A22,'EUC2'!$C:$F,MATCH("AWAY",'EUC2'!$C$1:$F$1,0),0),"")&amp;IFERROR(VLOOKUP(KD$2&amp;$A22,'EUC2'!$D:$E,MATCH("HOME",'EUC2'!$D$1:$E$1,0),0),"")</f>
        <v/>
      </c>
      <c r="KE22" s="25" t="str">
        <f>IFERROR(VLOOKUP(KE$2&amp;$B22,'FPL FIX2'!$N$1:$Q$400,MATCH("HOME",'FPL FIX2'!$N$1:$Q$1,0),0),"")&amp;IFERROR(VLOOKUP(KE$2&amp;$B22,'FPL FIX2'!$O$1:$P$400,MATCH("AWAY",'FPL FIX2'!$O$1:$P$1,0),0),"")&amp;IFERROR(VLOOKUP(KE$2&amp;$A22,'FA2'!$A:$D,MATCH("AWAY",'FA2'!$A$1:$D$1,0),0),"")&amp;IFERROR(VLOOKUP(KE$2&amp;$A22,'FA2'!$B:$C,MATCH("HOME",'FA2'!$B$1:$C$1,0),0),"")&amp;IFERROR(VLOOKUP(KE$2&amp;$A22,'EFL2'!$A:$D,MATCH("AWAY",'EFL2'!$A$1:$D$1,0),0),"")&amp;IFERROR(VLOOKUP(KE$2&amp;$A22,'EFL2'!$B:$C,MATCH("HOME",'EFL2'!$B$1:$C$1,0),0),"")&amp;IFERROR(VLOOKUP(KE$2&amp;$A22,'UCL2'!$C:$F,MATCH("AWAY",'UCL2'!$C$1:$F$1,0),0),"")&amp;IFERROR(VLOOKUP(KE$2&amp;$A22,'UCL2'!$D:$E,MATCH("HOME",'UCL2'!$D$1:$E$1,0),0),"")&amp;IFERROR(VLOOKUP(KE$2&amp;$A22,'EU2'!$C:$F,MATCH("AWAY",'EU2'!$C$1:$F$1,0),0),"")&amp;IFERROR(VLOOKUP(KE$2&amp;$A22,'EU2'!$D:$E,MATCH("HOME",'EU2'!$D$1:$E$1,0),0),"")&amp;IFERROR(VLOOKUP(KE$2&amp;$A22,'EUC2'!$C:$F,MATCH("AWAY",'EUC2'!$C$1:$F$1,0),0),"")&amp;IFERROR(VLOOKUP(KE$2&amp;$A22,'EUC2'!$D:$E,MATCH("HOME",'EUC2'!$D$1:$E$1,0),0),"")</f>
        <v/>
      </c>
      <c r="KF22" s="25" t="str">
        <f>IFERROR(VLOOKUP(KF$2&amp;$B22,'FPL FIX2'!$N$1:$Q$400,MATCH("HOME",'FPL FIX2'!$N$1:$Q$1,0),0),"")&amp;IFERROR(VLOOKUP(KF$2&amp;$B22,'FPL FIX2'!$O$1:$P$400,MATCH("AWAY",'FPL FIX2'!$O$1:$P$1,0),0),"")&amp;IFERROR(VLOOKUP(KF$2&amp;$A22,'FA2'!$A:$D,MATCH("AWAY",'FA2'!$A$1:$D$1,0),0),"")&amp;IFERROR(VLOOKUP(KF$2&amp;$A22,'FA2'!$B:$C,MATCH("HOME",'FA2'!$B$1:$C$1,0),0),"")&amp;IFERROR(VLOOKUP(KF$2&amp;$A22,'EFL2'!$A:$D,MATCH("AWAY",'EFL2'!$A$1:$D$1,0),0),"")&amp;IFERROR(VLOOKUP(KF$2&amp;$A22,'EFL2'!$B:$C,MATCH("HOME",'EFL2'!$B$1:$C$1,0),0),"")&amp;IFERROR(VLOOKUP(KF$2&amp;$A22,'UCL2'!$C:$F,MATCH("AWAY",'UCL2'!$C$1:$F$1,0),0),"")&amp;IFERROR(VLOOKUP(KF$2&amp;$A22,'UCL2'!$D:$E,MATCH("HOME",'UCL2'!$D$1:$E$1,0),0),"")&amp;IFERROR(VLOOKUP(KF$2&amp;$A22,'EU2'!$C:$F,MATCH("AWAY",'EU2'!$C$1:$F$1,0),0),"")&amp;IFERROR(VLOOKUP(KF$2&amp;$A22,'EU2'!$D:$E,MATCH("HOME",'EU2'!$D$1:$E$1,0),0),"")&amp;IFERROR(VLOOKUP(KF$2&amp;$A22,'EUC2'!$C:$F,MATCH("AWAY",'EUC2'!$C$1:$F$1,0),0),"")&amp;IFERROR(VLOOKUP(KF$2&amp;$A22,'EUC2'!$D:$E,MATCH("HOME",'EUC2'!$D$1:$E$1,0),0),"")</f>
        <v/>
      </c>
      <c r="KG22" s="25" t="str">
        <f>IFERROR(VLOOKUP(KG$2&amp;$B22,'FPL FIX2'!$N$1:$Q$400,MATCH("HOME",'FPL FIX2'!$N$1:$Q$1,0),0),"")&amp;IFERROR(VLOOKUP(KG$2&amp;$B22,'FPL FIX2'!$O$1:$P$400,MATCH("AWAY",'FPL FIX2'!$O$1:$P$1,0),0),"")&amp;IFERROR(VLOOKUP(KG$2&amp;$A22,'FA2'!$A:$D,MATCH("AWAY",'FA2'!$A$1:$D$1,0),0),"")&amp;IFERROR(VLOOKUP(KG$2&amp;$A22,'FA2'!$B:$C,MATCH("HOME",'FA2'!$B$1:$C$1,0),0),"")&amp;IFERROR(VLOOKUP(KG$2&amp;$A22,'EFL2'!$A:$D,MATCH("AWAY",'EFL2'!$A$1:$D$1,0),0),"")&amp;IFERROR(VLOOKUP(KG$2&amp;$A22,'EFL2'!$B:$C,MATCH("HOME",'EFL2'!$B$1:$C$1,0),0),"")&amp;IFERROR(VLOOKUP(KG$2&amp;$A22,'UCL2'!$C:$F,MATCH("AWAY",'UCL2'!$C$1:$F$1,0),0),"")&amp;IFERROR(VLOOKUP(KG$2&amp;$A22,'UCL2'!$D:$E,MATCH("HOME",'UCL2'!$D$1:$E$1,0),0),"")&amp;IFERROR(VLOOKUP(KG$2&amp;$A22,'EU2'!$C:$F,MATCH("AWAY",'EU2'!$C$1:$F$1,0),0),"")&amp;IFERROR(VLOOKUP(KG$2&amp;$A22,'EU2'!$D:$E,MATCH("HOME",'EU2'!$D$1:$E$1,0),0),"")&amp;IFERROR(VLOOKUP(KG$2&amp;$A22,'EUC2'!$C:$F,MATCH("AWAY",'EUC2'!$C$1:$F$1,0),0),"")&amp;IFERROR(VLOOKUP(KG$2&amp;$A22,'EUC2'!$D:$E,MATCH("HOME",'EUC2'!$D$1:$E$1,0),0),"")</f>
        <v>AZ Alkmaar</v>
      </c>
      <c r="KH22" s="25" t="str">
        <f>IFERROR(VLOOKUP(KH$2&amp;$B22,'FPL FIX2'!$N$1:$Q$400,MATCH("HOME",'FPL FIX2'!$N$1:$Q$1,0),0),"")&amp;IFERROR(VLOOKUP(KH$2&amp;$B22,'FPL FIX2'!$O$1:$P$400,MATCH("AWAY",'FPL FIX2'!$O$1:$P$1,0),0),"")&amp;IFERROR(VLOOKUP(KH$2&amp;$A22,'FA2'!$A:$D,MATCH("AWAY",'FA2'!$A$1:$D$1,0),0),"")&amp;IFERROR(VLOOKUP(KH$2&amp;$A22,'FA2'!$B:$C,MATCH("HOME",'FA2'!$B$1:$C$1,0),0),"")&amp;IFERROR(VLOOKUP(KH$2&amp;$A22,'EFL2'!$A:$D,MATCH("AWAY",'EFL2'!$A$1:$D$1,0),0),"")&amp;IFERROR(VLOOKUP(KH$2&amp;$A22,'EFL2'!$B:$C,MATCH("HOME",'EFL2'!$B$1:$C$1,0),0),"")&amp;IFERROR(VLOOKUP(KH$2&amp;$A22,'UCL2'!$C:$F,MATCH("AWAY",'UCL2'!$C$1:$F$1,0),0),"")&amp;IFERROR(VLOOKUP(KH$2&amp;$A22,'UCL2'!$D:$E,MATCH("HOME",'UCL2'!$D$1:$E$1,0),0),"")&amp;IFERROR(VLOOKUP(KH$2&amp;$A22,'EU2'!$C:$F,MATCH("AWAY",'EU2'!$C$1:$F$1,0),0),"")&amp;IFERROR(VLOOKUP(KH$2&amp;$A22,'EU2'!$D:$E,MATCH("HOME",'EU2'!$D$1:$E$1,0),0),"")&amp;IFERROR(VLOOKUP(KH$2&amp;$A22,'EUC2'!$C:$F,MATCH("AWAY",'EUC2'!$C$1:$F$1,0),0),"")&amp;IFERROR(VLOOKUP(KH$2&amp;$A22,'EUC2'!$D:$E,MATCH("HOME",'EUC2'!$D$1:$E$1,0),0),"")</f>
        <v/>
      </c>
      <c r="KI22" s="25" t="str">
        <f>IFERROR(VLOOKUP(KI$2&amp;$B22,'FPL FIX2'!$N$1:$Q$400,MATCH("HOME",'FPL FIX2'!$N$1:$Q$1,0),0),"")&amp;IFERROR(VLOOKUP(KI$2&amp;$B22,'FPL FIX2'!$O$1:$P$400,MATCH("AWAY",'FPL FIX2'!$O$1:$P$1,0),0),"")&amp;IFERROR(VLOOKUP(KI$2&amp;$A22,'FA2'!$A:$D,MATCH("AWAY",'FA2'!$A$1:$D$1,0),0),"")&amp;IFERROR(VLOOKUP(KI$2&amp;$A22,'FA2'!$B:$C,MATCH("HOME",'FA2'!$B$1:$C$1,0),0),"")&amp;IFERROR(VLOOKUP(KI$2&amp;$A22,'EFL2'!$A:$D,MATCH("AWAY",'EFL2'!$A$1:$D$1,0),0),"")&amp;IFERROR(VLOOKUP(KI$2&amp;$A22,'EFL2'!$B:$C,MATCH("HOME",'EFL2'!$B$1:$C$1,0),0),"")&amp;IFERROR(VLOOKUP(KI$2&amp;$A22,'UCL2'!$C:$F,MATCH("AWAY",'UCL2'!$C$1:$F$1,0),0),"")&amp;IFERROR(VLOOKUP(KI$2&amp;$A22,'UCL2'!$D:$E,MATCH("HOME",'UCL2'!$D$1:$E$1,0),0),"")&amp;IFERROR(VLOOKUP(KI$2&amp;$A22,'EU2'!$C:$F,MATCH("AWAY",'EU2'!$C$1:$F$1,0),0),"")&amp;IFERROR(VLOOKUP(KI$2&amp;$A22,'EU2'!$D:$E,MATCH("HOME",'EU2'!$D$1:$E$1,0),0),"")&amp;IFERROR(VLOOKUP(KI$2&amp;$A22,'EUC2'!$C:$F,MATCH("AWAY",'EUC2'!$C$1:$F$1,0),0),"")&amp;IFERROR(VLOOKUP(KI$2&amp;$A22,'EUC2'!$D:$E,MATCH("HOME",'EUC2'!$D$1:$E$1,0),0),"")</f>
        <v/>
      </c>
      <c r="KJ22" s="25" t="str">
        <f>IFERROR(VLOOKUP(KJ$2&amp;$B22,'FPL FIX2'!$N$1:$Q$400,MATCH("HOME",'FPL FIX2'!$N$1:$Q$1,0),0),"")&amp;IFERROR(VLOOKUP(KJ$2&amp;$B22,'FPL FIX2'!$O$1:$P$400,MATCH("AWAY",'FPL FIX2'!$O$1:$P$1,0),0),"")&amp;IFERROR(VLOOKUP(KJ$2&amp;$A22,'FA2'!$A:$D,MATCH("AWAY",'FA2'!$A$1:$D$1,0),0),"")&amp;IFERROR(VLOOKUP(KJ$2&amp;$A22,'FA2'!$B:$C,MATCH("HOME",'FA2'!$B$1:$C$1,0),0),"")&amp;IFERROR(VLOOKUP(KJ$2&amp;$A22,'EFL2'!$A:$D,MATCH("AWAY",'EFL2'!$A$1:$D$1,0),0),"")&amp;IFERROR(VLOOKUP(KJ$2&amp;$A22,'EFL2'!$B:$C,MATCH("HOME",'EFL2'!$B$1:$C$1,0),0),"")&amp;IFERROR(VLOOKUP(KJ$2&amp;$A22,'UCL2'!$C:$F,MATCH("AWAY",'UCL2'!$C$1:$F$1,0),0),"")&amp;IFERROR(VLOOKUP(KJ$2&amp;$A22,'UCL2'!$D:$E,MATCH("HOME",'UCL2'!$D$1:$E$1,0),0),"")&amp;IFERROR(VLOOKUP(KJ$2&amp;$A22,'EU2'!$C:$F,MATCH("AWAY",'EU2'!$C$1:$F$1,0),0),"")&amp;IFERROR(VLOOKUP(KJ$2&amp;$A22,'EU2'!$D:$E,MATCH("HOME",'EU2'!$D$1:$E$1,0),0),"")&amp;IFERROR(VLOOKUP(KJ$2&amp;$A22,'EUC2'!$C:$F,MATCH("AWAY",'EUC2'!$C$1:$F$1,0),0),"")&amp;IFERROR(VLOOKUP(KJ$2&amp;$A22,'EUC2'!$D:$E,MATCH("HOME",'EUC2'!$D$1:$E$1,0),0),"")</f>
        <v>LEE</v>
      </c>
      <c r="KK22" s="25" t="str">
        <f>IFERROR(VLOOKUP(KK$2&amp;$B22,'FPL FIX2'!$N$1:$Q$400,MATCH("HOME",'FPL FIX2'!$N$1:$Q$1,0),0),"")&amp;IFERROR(VLOOKUP(KK$2&amp;$B22,'FPL FIX2'!$O$1:$P$400,MATCH("AWAY",'FPL FIX2'!$O$1:$P$1,0),0),"")&amp;IFERROR(VLOOKUP(KK$2&amp;$A22,'FA2'!$A:$D,MATCH("AWAY",'FA2'!$A$1:$D$1,0),0),"")&amp;IFERROR(VLOOKUP(KK$2&amp;$A22,'FA2'!$B:$C,MATCH("HOME",'FA2'!$B$1:$C$1,0),0),"")&amp;IFERROR(VLOOKUP(KK$2&amp;$A22,'EFL2'!$A:$D,MATCH("AWAY",'EFL2'!$A$1:$D$1,0),0),"")&amp;IFERROR(VLOOKUP(KK$2&amp;$A22,'EFL2'!$B:$C,MATCH("HOME",'EFL2'!$B$1:$C$1,0),0),"")&amp;IFERROR(VLOOKUP(KK$2&amp;$A22,'UCL2'!$C:$F,MATCH("AWAY",'UCL2'!$C$1:$F$1,0),0),"")&amp;IFERROR(VLOOKUP(KK$2&amp;$A22,'UCL2'!$D:$E,MATCH("HOME",'UCL2'!$D$1:$E$1,0),0),"")&amp;IFERROR(VLOOKUP(KK$2&amp;$A22,'EU2'!$C:$F,MATCH("AWAY",'EU2'!$C$1:$F$1,0),0),"")&amp;IFERROR(VLOOKUP(KK$2&amp;$A22,'EU2'!$D:$E,MATCH("HOME",'EU2'!$D$1:$E$1,0),0),"")&amp;IFERROR(VLOOKUP(KK$2&amp;$A22,'EUC2'!$C:$F,MATCH("AWAY",'EUC2'!$C$1:$F$1,0),0),"")&amp;IFERROR(VLOOKUP(KK$2&amp;$A22,'EUC2'!$D:$E,MATCH("HOME",'EUC2'!$D$1:$E$1,0),0),"")</f>
        <v/>
      </c>
      <c r="KL22" s="25" t="str">
        <f>IFERROR(VLOOKUP(KL$2&amp;$B22,'FPL FIX2'!$N$1:$Q$400,MATCH("HOME",'FPL FIX2'!$N$1:$Q$1,0),0),"")&amp;IFERROR(VLOOKUP(KL$2&amp;$B22,'FPL FIX2'!$O$1:$P$400,MATCH("AWAY",'FPL FIX2'!$O$1:$P$1,0),0),"")&amp;IFERROR(VLOOKUP(KL$2&amp;$A22,'FA2'!$A:$D,MATCH("AWAY",'FA2'!$A$1:$D$1,0),0),"")&amp;IFERROR(VLOOKUP(KL$2&amp;$A22,'FA2'!$B:$C,MATCH("HOME",'FA2'!$B$1:$C$1,0),0),"")&amp;IFERROR(VLOOKUP(KL$2&amp;$A22,'EFL2'!$A:$D,MATCH("AWAY",'EFL2'!$A$1:$D$1,0),0),"")&amp;IFERROR(VLOOKUP(KL$2&amp;$A22,'EFL2'!$B:$C,MATCH("HOME",'EFL2'!$B$1:$C$1,0),0),"")&amp;IFERROR(VLOOKUP(KL$2&amp;$A22,'UCL2'!$C:$F,MATCH("AWAY",'UCL2'!$C$1:$F$1,0),0),"")&amp;IFERROR(VLOOKUP(KL$2&amp;$A22,'UCL2'!$D:$E,MATCH("HOME",'UCL2'!$D$1:$E$1,0),0),"")&amp;IFERROR(VLOOKUP(KL$2&amp;$A22,'EU2'!$C:$F,MATCH("AWAY",'EU2'!$C$1:$F$1,0),0),"")&amp;IFERROR(VLOOKUP(KL$2&amp;$A22,'EU2'!$D:$E,MATCH("HOME",'EU2'!$D$1:$E$1,0),0),"")&amp;IFERROR(VLOOKUP(KL$2&amp;$A22,'EUC2'!$C:$F,MATCH("AWAY",'EUC2'!$C$1:$F$1,0),0),"")&amp;IFERROR(VLOOKUP(KL$2&amp;$A22,'EUC2'!$D:$E,MATCH("HOME",'EUC2'!$D$1:$E$1,0),0),"")</f>
        <v/>
      </c>
      <c r="KM22" s="25" t="str">
        <f>IFERROR(VLOOKUP(KM$2&amp;$B22,'FPL FIX2'!$N$1:$Q$400,MATCH("HOME",'FPL FIX2'!$N$1:$Q$1,0),0),"")&amp;IFERROR(VLOOKUP(KM$2&amp;$B22,'FPL FIX2'!$O$1:$P$400,MATCH("AWAY",'FPL FIX2'!$O$1:$P$1,0),0),"")&amp;IFERROR(VLOOKUP(KM$2&amp;$A22,'FA2'!$A:$D,MATCH("AWAY",'FA2'!$A$1:$D$1,0),0),"")&amp;IFERROR(VLOOKUP(KM$2&amp;$A22,'FA2'!$B:$C,MATCH("HOME",'FA2'!$B$1:$C$1,0),0),"")&amp;IFERROR(VLOOKUP(KM$2&amp;$A22,'EFL2'!$A:$D,MATCH("AWAY",'EFL2'!$A$1:$D$1,0),0),"")&amp;IFERROR(VLOOKUP(KM$2&amp;$A22,'EFL2'!$B:$C,MATCH("HOME",'EFL2'!$B$1:$C$1,0),0),"")&amp;IFERROR(VLOOKUP(KM$2&amp;$A22,'UCL2'!$C:$F,MATCH("AWAY",'UCL2'!$C$1:$F$1,0),0),"")&amp;IFERROR(VLOOKUP(KM$2&amp;$A22,'UCL2'!$D:$E,MATCH("HOME",'UCL2'!$D$1:$E$1,0),0),"")&amp;IFERROR(VLOOKUP(KM$2&amp;$A22,'EU2'!$C:$F,MATCH("AWAY",'EU2'!$C$1:$F$1,0),0),"")&amp;IFERROR(VLOOKUP(KM$2&amp;$A22,'EU2'!$D:$E,MATCH("HOME",'EU2'!$D$1:$E$1,0),0),"")&amp;IFERROR(VLOOKUP(KM$2&amp;$A22,'EUC2'!$C:$F,MATCH("AWAY",'EUC2'!$C$1:$F$1,0),0),"")&amp;IFERROR(VLOOKUP(KM$2&amp;$A22,'EUC2'!$D:$E,MATCH("HOME",'EUC2'!$D$1:$E$1,0),0),"")</f>
        <v/>
      </c>
      <c r="KN22" s="25" t="str">
        <f>IFERROR(VLOOKUP(KN$2&amp;$B22,'FPL FIX2'!$N$1:$Q$400,MATCH("HOME",'FPL FIX2'!$N$1:$Q$1,0),0),"")&amp;IFERROR(VLOOKUP(KN$2&amp;$B22,'FPL FIX2'!$O$1:$P$400,MATCH("AWAY",'FPL FIX2'!$O$1:$P$1,0),0),"")&amp;IFERROR(VLOOKUP(KN$2&amp;$A22,'FA2'!$A:$D,MATCH("AWAY",'FA2'!$A$1:$D$1,0),0),"")&amp;IFERROR(VLOOKUP(KN$2&amp;$A22,'FA2'!$B:$C,MATCH("HOME",'FA2'!$B$1:$C$1,0),0),"")&amp;IFERROR(VLOOKUP(KN$2&amp;$A22,'EFL2'!$A:$D,MATCH("AWAY",'EFL2'!$A$1:$D$1,0),0),"")&amp;IFERROR(VLOOKUP(KN$2&amp;$A22,'EFL2'!$B:$C,MATCH("HOME",'EFL2'!$B$1:$C$1,0),0),"")&amp;IFERROR(VLOOKUP(KN$2&amp;$A22,'UCL2'!$C:$F,MATCH("AWAY",'UCL2'!$C$1:$F$1,0),0),"")&amp;IFERROR(VLOOKUP(KN$2&amp;$A22,'UCL2'!$D:$E,MATCH("HOME",'UCL2'!$D$1:$E$1,0),0),"")&amp;IFERROR(VLOOKUP(KN$2&amp;$A22,'EU2'!$C:$F,MATCH("AWAY",'EU2'!$C$1:$F$1,0),0),"")&amp;IFERROR(VLOOKUP(KN$2&amp;$A22,'EU2'!$D:$E,MATCH("HOME",'EU2'!$D$1:$E$1,0),0),"")&amp;IFERROR(VLOOKUP(KN$2&amp;$A22,'EUC2'!$C:$F,MATCH("AWAY",'EUC2'!$C$1:$F$1,0),0),"")&amp;IFERROR(VLOOKUP(KN$2&amp;$A22,'EUC2'!$D:$E,MATCH("HOME",'EUC2'!$D$1:$E$1,0),0),"")</f>
        <v/>
      </c>
      <c r="KO22" s="25" t="str">
        <f>IFERROR(VLOOKUP(KO$2&amp;$B22,'FPL FIX2'!$N$1:$Q$400,MATCH("HOME",'FPL FIX2'!$N$1:$Q$1,0),0),"")&amp;IFERROR(VLOOKUP(KO$2&amp;$B22,'FPL FIX2'!$O$1:$P$400,MATCH("AWAY",'FPL FIX2'!$O$1:$P$1,0),0),"")&amp;IFERROR(VLOOKUP(KO$2&amp;$A22,'FA2'!$A:$D,MATCH("AWAY",'FA2'!$A$1:$D$1,0),0),"")&amp;IFERROR(VLOOKUP(KO$2&amp;$A22,'FA2'!$B:$C,MATCH("HOME",'FA2'!$B$1:$C$1,0),0),"")&amp;IFERROR(VLOOKUP(KO$2&amp;$A22,'EFL2'!$A:$D,MATCH("AWAY",'EFL2'!$A$1:$D$1,0),0),"")&amp;IFERROR(VLOOKUP(KO$2&amp;$A22,'EFL2'!$B:$C,MATCH("HOME",'EFL2'!$B$1:$C$1,0),0),"")&amp;IFERROR(VLOOKUP(KO$2&amp;$A22,'UCL2'!$C:$F,MATCH("AWAY",'UCL2'!$C$1:$F$1,0),0),"")&amp;IFERROR(VLOOKUP(KO$2&amp;$A22,'UCL2'!$D:$E,MATCH("HOME",'UCL2'!$D$1:$E$1,0),0),"")&amp;IFERROR(VLOOKUP(KO$2&amp;$A22,'EU2'!$C:$F,MATCH("AWAY",'EU2'!$C$1:$F$1,0),0),"")&amp;IFERROR(VLOOKUP(KO$2&amp;$A22,'EU2'!$D:$E,MATCH("HOME",'EU2'!$D$1:$E$1,0),0),"")&amp;IFERROR(VLOOKUP(KO$2&amp;$A22,'EUC2'!$C:$F,MATCH("AWAY",'EUC2'!$C$1:$F$1,0),0),"")&amp;IFERROR(VLOOKUP(KO$2&amp;$A22,'EUC2'!$D:$E,MATCH("HOME",'EUC2'!$D$1:$E$1,0),0),"")</f>
        <v/>
      </c>
      <c r="KP22" s="25" t="str">
        <f>IFERROR(VLOOKUP(KP$2&amp;$B22,'FPL FIX2'!$N$1:$Q$400,MATCH("HOME",'FPL FIX2'!$N$1:$Q$1,0),0),"")&amp;IFERROR(VLOOKUP(KP$2&amp;$B22,'FPL FIX2'!$O$1:$P$400,MATCH("AWAY",'FPL FIX2'!$O$1:$P$1,0),0),"")&amp;IFERROR(VLOOKUP(KP$2&amp;$A22,'FA2'!$A:$D,MATCH("AWAY",'FA2'!$A$1:$D$1,0),0),"")&amp;IFERROR(VLOOKUP(KP$2&amp;$A22,'FA2'!$B:$C,MATCH("HOME",'FA2'!$B$1:$C$1,0),0),"")&amp;IFERROR(VLOOKUP(KP$2&amp;$A22,'EFL2'!$A:$D,MATCH("AWAY",'EFL2'!$A$1:$D$1,0),0),"")&amp;IFERROR(VLOOKUP(KP$2&amp;$A22,'EFL2'!$B:$C,MATCH("HOME",'EFL2'!$B$1:$C$1,0),0),"")&amp;IFERROR(VLOOKUP(KP$2&amp;$A22,'UCL2'!$C:$F,MATCH("AWAY",'UCL2'!$C$1:$F$1,0),0),"")&amp;IFERROR(VLOOKUP(KP$2&amp;$A22,'UCL2'!$D:$E,MATCH("HOME",'UCL2'!$D$1:$E$1,0),0),"")&amp;IFERROR(VLOOKUP(KP$2&amp;$A22,'EU2'!$C:$F,MATCH("AWAY",'EU2'!$C$1:$F$1,0),0),"")&amp;IFERROR(VLOOKUP(KP$2&amp;$A22,'EU2'!$D:$E,MATCH("HOME",'EU2'!$D$1:$E$1,0),0),"")&amp;IFERROR(VLOOKUP(KP$2&amp;$A22,'EUC2'!$C:$F,MATCH("AWAY",'EUC2'!$C$1:$F$1,0),0),"")&amp;IFERROR(VLOOKUP(KP$2&amp;$A22,'EUC2'!$D:$E,MATCH("HOME",'EUC2'!$D$1:$E$1,0),0),"")</f>
        <v/>
      </c>
      <c r="KQ22" s="25" t="str">
        <f>IFERROR(VLOOKUP(KQ$2&amp;$B22,'FPL FIX2'!$N$1:$Q$400,MATCH("HOME",'FPL FIX2'!$N$1:$Q$1,0),0),"")&amp;IFERROR(VLOOKUP(KQ$2&amp;$B22,'FPL FIX2'!$O$1:$P$400,MATCH("AWAY",'FPL FIX2'!$O$1:$P$1,0),0),"")&amp;IFERROR(VLOOKUP(KQ$2&amp;$A22,'FA2'!$A:$D,MATCH("AWAY",'FA2'!$A$1:$D$1,0),0),"")&amp;IFERROR(VLOOKUP(KQ$2&amp;$A22,'FA2'!$B:$C,MATCH("HOME",'FA2'!$B$1:$C$1,0),0),"")&amp;IFERROR(VLOOKUP(KQ$2&amp;$A22,'EFL2'!$A:$D,MATCH("AWAY",'EFL2'!$A$1:$D$1,0),0),"")&amp;IFERROR(VLOOKUP(KQ$2&amp;$A22,'EFL2'!$B:$C,MATCH("HOME",'EFL2'!$B$1:$C$1,0),0),"")&amp;IFERROR(VLOOKUP(KQ$2&amp;$A22,'UCL2'!$C:$F,MATCH("AWAY",'UCL2'!$C$1:$F$1,0),0),"")&amp;IFERROR(VLOOKUP(KQ$2&amp;$A22,'UCL2'!$D:$E,MATCH("HOME",'UCL2'!$D$1:$E$1,0),0),"")&amp;IFERROR(VLOOKUP(KQ$2&amp;$A22,'EU2'!$C:$F,MATCH("AWAY",'EU2'!$C$1:$F$1,0),0),"")&amp;IFERROR(VLOOKUP(KQ$2&amp;$A22,'EU2'!$D:$E,MATCH("HOME",'EU2'!$D$1:$E$1,0),0),"")&amp;IFERROR(VLOOKUP(KQ$2&amp;$A22,'EUC2'!$C:$F,MATCH("AWAY",'EUC2'!$C$1:$F$1,0),0),"")&amp;IFERROR(VLOOKUP(KQ$2&amp;$A22,'EUC2'!$D:$E,MATCH("HOME",'EUC2'!$D$1:$E$1,0),0),"")</f>
        <v>lei</v>
      </c>
      <c r="KR22" s="25" t="str">
        <f>IFERROR(VLOOKUP(KR$2&amp;$B22,'FPL FIX2'!$N$1:$Q$400,MATCH("HOME",'FPL FIX2'!$N$1:$Q$1,0),0),"")&amp;IFERROR(VLOOKUP(KR$2&amp;$B22,'FPL FIX2'!$O$1:$P$400,MATCH("AWAY",'FPL FIX2'!$O$1:$P$1,0),0),"")&amp;IFERROR(VLOOKUP(KR$2&amp;$A22,'FA2'!$A:$D,MATCH("AWAY",'FA2'!$A$1:$D$1,0),0),"")&amp;IFERROR(VLOOKUP(KR$2&amp;$A22,'FA2'!$B:$C,MATCH("HOME",'FA2'!$B$1:$C$1,0),0),"")&amp;IFERROR(VLOOKUP(KR$2&amp;$A22,'EFL2'!$A:$D,MATCH("AWAY",'EFL2'!$A$1:$D$1,0),0),"")&amp;IFERROR(VLOOKUP(KR$2&amp;$A22,'EFL2'!$B:$C,MATCH("HOME",'EFL2'!$B$1:$C$1,0),0),"")&amp;IFERROR(VLOOKUP(KR$2&amp;$A22,'UCL2'!$C:$F,MATCH("AWAY",'UCL2'!$C$1:$F$1,0),0),"")&amp;IFERROR(VLOOKUP(KR$2&amp;$A22,'UCL2'!$D:$E,MATCH("HOME",'UCL2'!$D$1:$E$1,0),0),"")&amp;IFERROR(VLOOKUP(KR$2&amp;$A22,'EU2'!$C:$F,MATCH("AWAY",'EU2'!$C$1:$F$1,0),0),"")&amp;IFERROR(VLOOKUP(KR$2&amp;$A22,'EU2'!$D:$E,MATCH("HOME",'EU2'!$D$1:$E$1,0),0),"")&amp;IFERROR(VLOOKUP(KR$2&amp;$A22,'EUC2'!$C:$F,MATCH("AWAY",'EUC2'!$C$1:$F$1,0),0),"")&amp;IFERROR(VLOOKUP(KR$2&amp;$A22,'EUC2'!$D:$E,MATCH("HOME",'EUC2'!$D$1:$E$1,0),0),"")</f>
        <v/>
      </c>
      <c r="KS22" s="25" t="str">
        <f>IFERROR(VLOOKUP(KS$2&amp;$B22,'FPL FIX2'!$N$1:$Q$400,MATCH("HOME",'FPL FIX2'!$N$1:$Q$1,0),0),"")&amp;IFERROR(VLOOKUP(KS$2&amp;$B22,'FPL FIX2'!$O$1:$P$400,MATCH("AWAY",'FPL FIX2'!$O$1:$P$1,0),0),"")&amp;IFERROR(VLOOKUP(KS$2&amp;$A22,'FA2'!$A:$D,MATCH("AWAY",'FA2'!$A$1:$D$1,0),0),"")&amp;IFERROR(VLOOKUP(KS$2&amp;$A22,'FA2'!$B:$C,MATCH("HOME",'FA2'!$B$1:$C$1,0),0),"")&amp;IFERROR(VLOOKUP(KS$2&amp;$A22,'EFL2'!$A:$D,MATCH("AWAY",'EFL2'!$A$1:$D$1,0),0),"")&amp;IFERROR(VLOOKUP(KS$2&amp;$A22,'EFL2'!$B:$C,MATCH("HOME",'EFL2'!$B$1:$C$1,0),0),"")&amp;IFERROR(VLOOKUP(KS$2&amp;$A22,'UCL2'!$C:$F,MATCH("AWAY",'UCL2'!$C$1:$F$1,0),0),"")&amp;IFERROR(VLOOKUP(KS$2&amp;$A22,'UCL2'!$D:$E,MATCH("HOME",'UCL2'!$D$1:$E$1,0),0),"")&amp;IFERROR(VLOOKUP(KS$2&amp;$A22,'EU2'!$C:$F,MATCH("AWAY",'EU2'!$C$1:$F$1,0),0),"")&amp;IFERROR(VLOOKUP(KS$2&amp;$A22,'EU2'!$D:$E,MATCH("HOME",'EU2'!$D$1:$E$1,0),0),"")&amp;IFERROR(VLOOKUP(KS$2&amp;$A22,'EUC2'!$C:$F,MATCH("AWAY",'EUC2'!$C$1:$F$1,0),0),"")&amp;IFERROR(VLOOKUP(KS$2&amp;$A22,'EUC2'!$D:$E,MATCH("HOME",'EUC2'!$D$1:$E$1,0),0),"")</f>
        <v/>
      </c>
      <c r="KT22" s="25" t="str">
        <f>IFERROR(VLOOKUP(KT$2&amp;$B22,'FPL FIX2'!$N$1:$Q$400,MATCH("HOME",'FPL FIX2'!$N$1:$Q$1,0),0),"")&amp;IFERROR(VLOOKUP(KT$2&amp;$B22,'FPL FIX2'!$O$1:$P$400,MATCH("AWAY",'FPL FIX2'!$O$1:$P$1,0),0),"")&amp;IFERROR(VLOOKUP(KT$2&amp;$A22,'FA2'!$A:$D,MATCH("AWAY",'FA2'!$A$1:$D$1,0),0),"")&amp;IFERROR(VLOOKUP(KT$2&amp;$A22,'FA2'!$B:$C,MATCH("HOME",'FA2'!$B$1:$C$1,0),0),"")&amp;IFERROR(VLOOKUP(KT$2&amp;$A22,'EFL2'!$A:$D,MATCH("AWAY",'EFL2'!$A$1:$D$1,0),0),"")&amp;IFERROR(VLOOKUP(KT$2&amp;$A22,'EFL2'!$B:$C,MATCH("HOME",'EFL2'!$B$1:$C$1,0),0),"")&amp;IFERROR(VLOOKUP(KT$2&amp;$A22,'UCL2'!$C:$F,MATCH("AWAY",'UCL2'!$C$1:$F$1,0),0),"")&amp;IFERROR(VLOOKUP(KT$2&amp;$A22,'UCL2'!$D:$E,MATCH("HOME",'UCL2'!$D$1:$E$1,0),0),"")&amp;IFERROR(VLOOKUP(KT$2&amp;$A22,'EU2'!$C:$F,MATCH("AWAY",'EU2'!$C$1:$F$1,0),0),"")&amp;IFERROR(VLOOKUP(KT$2&amp;$A22,'EU2'!$D:$E,MATCH("HOME",'EU2'!$D$1:$E$1,0),0),"")&amp;IFERROR(VLOOKUP(KT$2&amp;$A22,'EUC2'!$C:$F,MATCH("AWAY",'EUC2'!$C$1:$F$1,0),0),"")&amp;IFERROR(VLOOKUP(KT$2&amp;$A22,'EUC2'!$D:$E,MATCH("HOME",'EUC2'!$D$1:$E$1,0),0),"")</f>
        <v/>
      </c>
      <c r="KU22" s="25" t="str">
        <f>IFERROR(VLOOKUP(KU$2&amp;$B22,'FPL FIX2'!$N$1:$Q$400,MATCH("HOME",'FPL FIX2'!$N$1:$Q$1,0),0),"")&amp;IFERROR(VLOOKUP(KU$2&amp;$B22,'FPL FIX2'!$O$1:$P$400,MATCH("AWAY",'FPL FIX2'!$O$1:$P$1,0),0),"")&amp;IFERROR(VLOOKUP(KU$2&amp;$A22,'FA2'!$A:$D,MATCH("AWAY",'FA2'!$A$1:$D$1,0),0),"")&amp;IFERROR(VLOOKUP(KU$2&amp;$A22,'FA2'!$B:$C,MATCH("HOME",'FA2'!$B$1:$C$1,0),0),"")&amp;IFERROR(VLOOKUP(KU$2&amp;$A22,'EFL2'!$A:$D,MATCH("AWAY",'EFL2'!$A$1:$D$1,0),0),"")&amp;IFERROR(VLOOKUP(KU$2&amp;$A22,'EFL2'!$B:$C,MATCH("HOME",'EFL2'!$B$1:$C$1,0),0),"")&amp;IFERROR(VLOOKUP(KU$2&amp;$A22,'UCL2'!$C:$F,MATCH("AWAY",'UCL2'!$C$1:$F$1,0),0),"")&amp;IFERROR(VLOOKUP(KU$2&amp;$A22,'UCL2'!$D:$E,MATCH("HOME",'UCL2'!$D$1:$E$1,0),0),"")&amp;IFERROR(VLOOKUP(KU$2&amp;$A22,'EU2'!$C:$F,MATCH("AWAY",'EU2'!$C$1:$F$1,0),0),"")&amp;IFERROR(VLOOKUP(KU$2&amp;$A22,'EU2'!$D:$E,MATCH("HOME",'EU2'!$D$1:$E$1,0),0),"")&amp;IFERROR(VLOOKUP(KU$2&amp;$A22,'EUC2'!$C:$F,MATCH("AWAY",'EUC2'!$C$1:$F$1,0),0),"")&amp;IFERROR(VLOOKUP(KU$2&amp;$A22,'EUC2'!$D:$E,MATCH("HOME",'EUC2'!$D$1:$E$1,0),0),"")</f>
        <v/>
      </c>
      <c r="KV22" s="25" t="str">
        <f>IFERROR(VLOOKUP(KV$2&amp;$B22,'FPL FIX2'!$N$1:$Q$400,MATCH("HOME",'FPL FIX2'!$N$1:$Q$1,0),0),"")&amp;IFERROR(VLOOKUP(KV$2&amp;$B22,'FPL FIX2'!$O$1:$P$400,MATCH("AWAY",'FPL FIX2'!$O$1:$P$1,0),0),"")&amp;IFERROR(VLOOKUP(KV$2&amp;$A22,'FA2'!$A:$D,MATCH("AWAY",'FA2'!$A$1:$D$1,0),0),"")&amp;IFERROR(VLOOKUP(KV$2&amp;$A22,'FA2'!$B:$C,MATCH("HOME",'FA2'!$B$1:$C$1,0),0),"")&amp;IFERROR(VLOOKUP(KV$2&amp;$A22,'EFL2'!$A:$D,MATCH("AWAY",'EFL2'!$A$1:$D$1,0),0),"")&amp;IFERROR(VLOOKUP(KV$2&amp;$A22,'EFL2'!$B:$C,MATCH("HOME",'EFL2'!$B$1:$C$1,0),0),"")&amp;IFERROR(VLOOKUP(KV$2&amp;$A22,'UCL2'!$C:$F,MATCH("AWAY",'UCL2'!$C$1:$F$1,0),0),"")&amp;IFERROR(VLOOKUP(KV$2&amp;$A22,'UCL2'!$D:$E,MATCH("HOME",'UCL2'!$D$1:$E$1,0),0),"")&amp;IFERROR(VLOOKUP(KV$2&amp;$A22,'EU2'!$C:$F,MATCH("AWAY",'EU2'!$C$1:$F$1,0),0),"")&amp;IFERROR(VLOOKUP(KV$2&amp;$A22,'EU2'!$D:$E,MATCH("HOME",'EU2'!$D$1:$E$1,0),0),"")&amp;IFERROR(VLOOKUP(KV$2&amp;$A22,'EUC2'!$C:$F,MATCH("AWAY",'EUC2'!$C$1:$F$1,0),0),"")&amp;IFERROR(VLOOKUP(KV$2&amp;$A22,'EUC2'!$D:$E,MATCH("HOME",'EUC2'!$D$1:$E$1,0),0),"")</f>
        <v/>
      </c>
      <c r="KW22" s="25" t="str">
        <f>IFERROR(VLOOKUP(KW$2&amp;$B22,'FPL FIX2'!$N$1:$Q$400,MATCH("HOME",'FPL FIX2'!$N$1:$Q$1,0),0),"")&amp;IFERROR(VLOOKUP(KW$2&amp;$B22,'FPL FIX2'!$O$1:$P$400,MATCH("AWAY",'FPL FIX2'!$O$1:$P$1,0),0),"")&amp;IFERROR(VLOOKUP(KW$2&amp;$A22,'FA2'!$A:$D,MATCH("AWAY",'FA2'!$A$1:$D$1,0),0),"")&amp;IFERROR(VLOOKUP(KW$2&amp;$A22,'FA2'!$B:$C,MATCH("HOME",'FA2'!$B$1:$C$1,0),0),"")&amp;IFERROR(VLOOKUP(KW$2&amp;$A22,'EFL2'!$A:$D,MATCH("AWAY",'EFL2'!$A$1:$D$1,0),0),"")&amp;IFERROR(VLOOKUP(KW$2&amp;$A22,'EFL2'!$B:$C,MATCH("HOME",'EFL2'!$B$1:$C$1,0),0),"")&amp;IFERROR(VLOOKUP(KW$2&amp;$A22,'UCL2'!$C:$F,MATCH("AWAY",'UCL2'!$C$1:$F$1,0),0),"")&amp;IFERROR(VLOOKUP(KW$2&amp;$A22,'UCL2'!$D:$E,MATCH("HOME",'UCL2'!$D$1:$E$1,0),0),"")&amp;IFERROR(VLOOKUP(KW$2&amp;$A22,'EU2'!$C:$F,MATCH("AWAY",'EU2'!$C$1:$F$1,0),0),"")&amp;IFERROR(VLOOKUP(KW$2&amp;$A22,'EU2'!$D:$E,MATCH("HOME",'EU2'!$D$1:$E$1,0),0),"")&amp;IFERROR(VLOOKUP(KW$2&amp;$A22,'EUC2'!$C:$F,MATCH("AWAY",'EUC2'!$C$1:$F$1,0),0),"")&amp;IFERROR(VLOOKUP(KW$2&amp;$A22,'EUC2'!$D:$E,MATCH("HOME",'EUC2'!$D$1:$E$1,0),0),"")</f>
        <v/>
      </c>
      <c r="KX22" s="25" t="str">
        <f>IFERROR(VLOOKUP(KX$2&amp;$B22,'FPL FIX2'!$N$1:$Q$400,MATCH("HOME",'FPL FIX2'!$N$1:$Q$1,0),0),"")&amp;IFERROR(VLOOKUP(KX$2&amp;$B22,'FPL FIX2'!$O$1:$P$400,MATCH("AWAY",'FPL FIX2'!$O$1:$P$1,0),0),"")&amp;IFERROR(VLOOKUP(KX$2&amp;$A22,'FA2'!$A:$D,MATCH("AWAY",'FA2'!$A$1:$D$1,0),0),"")&amp;IFERROR(VLOOKUP(KX$2&amp;$A22,'FA2'!$B:$C,MATCH("HOME",'FA2'!$B$1:$C$1,0),0),"")&amp;IFERROR(VLOOKUP(KX$2&amp;$A22,'EFL2'!$A:$D,MATCH("AWAY",'EFL2'!$A$1:$D$1,0),0),"")&amp;IFERROR(VLOOKUP(KX$2&amp;$A22,'EFL2'!$B:$C,MATCH("HOME",'EFL2'!$B$1:$C$1,0),0),"")&amp;IFERROR(VLOOKUP(KX$2&amp;$A22,'UCL2'!$C:$F,MATCH("AWAY",'UCL2'!$C$1:$F$1,0),0),"")&amp;IFERROR(VLOOKUP(KX$2&amp;$A22,'UCL2'!$D:$E,MATCH("HOME",'UCL2'!$D$1:$E$1,0),0),"")&amp;IFERROR(VLOOKUP(KX$2&amp;$A22,'EU2'!$C:$F,MATCH("AWAY",'EU2'!$C$1:$F$1,0),0),"")&amp;IFERROR(VLOOKUP(KX$2&amp;$A22,'EU2'!$D:$E,MATCH("HOME",'EU2'!$D$1:$E$1,0),0),"")&amp;IFERROR(VLOOKUP(KX$2&amp;$A22,'EUC2'!$C:$F,MATCH("AWAY",'EUC2'!$C$1:$F$1,0),0),"")&amp;IFERROR(VLOOKUP(KX$2&amp;$A22,'EUC2'!$D:$E,MATCH("HOME",'EUC2'!$D$1:$E$1,0),0),"")</f>
        <v/>
      </c>
      <c r="KY22" s="25" t="str">
        <f>IFERROR(VLOOKUP(KY$2&amp;$B22,'FPL FIX2'!$N$1:$Q$400,MATCH("HOME",'FPL FIX2'!$N$1:$Q$1,0),0),"")&amp;IFERROR(VLOOKUP(KY$2&amp;$B22,'FPL FIX2'!$O$1:$P$400,MATCH("AWAY",'FPL FIX2'!$O$1:$P$1,0),0),"")&amp;IFERROR(VLOOKUP(KY$2&amp;$A22,'FA2'!$A:$D,MATCH("AWAY",'FA2'!$A$1:$D$1,0),0),"")&amp;IFERROR(VLOOKUP(KY$2&amp;$A22,'FA2'!$B:$C,MATCH("HOME",'FA2'!$B$1:$C$1,0),0),"")&amp;IFERROR(VLOOKUP(KY$2&amp;$A22,'EFL2'!$A:$D,MATCH("AWAY",'EFL2'!$A$1:$D$1,0),0),"")&amp;IFERROR(VLOOKUP(KY$2&amp;$A22,'EFL2'!$B:$C,MATCH("HOME",'EFL2'!$B$1:$C$1,0),0),"")&amp;IFERROR(VLOOKUP(KY$2&amp;$A22,'UCL2'!$C:$F,MATCH("AWAY",'UCL2'!$C$1:$F$1,0),0),"")&amp;IFERROR(VLOOKUP(KY$2&amp;$A22,'UCL2'!$D:$E,MATCH("HOME",'UCL2'!$D$1:$E$1,0),0),"")&amp;IFERROR(VLOOKUP(KY$2&amp;$A22,'EU2'!$C:$F,MATCH("AWAY",'EU2'!$C$1:$F$1,0),0),"")&amp;IFERROR(VLOOKUP(KY$2&amp;$A22,'EU2'!$D:$E,MATCH("HOME",'EU2'!$D$1:$E$1,0),0),"")&amp;IFERROR(VLOOKUP(KY$2&amp;$A22,'EUC2'!$C:$F,MATCH("AWAY",'EUC2'!$C$1:$F$1,0),0),"")&amp;IFERROR(VLOOKUP(KY$2&amp;$A22,'EUC2'!$D:$E,MATCH("HOME",'EUC2'!$D$1:$E$1,0),0),"")</f>
        <v/>
      </c>
      <c r="KZ22" s="25" t="str">
        <f>IFERROR(VLOOKUP(KZ$2&amp;$B22,'FPL FIX2'!$N$1:$Q$400,MATCH("HOME",'FPL FIX2'!$N$1:$Q$1,0),0),"")&amp;IFERROR(VLOOKUP(KZ$2&amp;$B22,'FPL FIX2'!$O$1:$P$400,MATCH("AWAY",'FPL FIX2'!$O$1:$P$1,0),0),"")&amp;IFERROR(VLOOKUP(KZ$2&amp;$A22,'FA2'!$A:$D,MATCH("AWAY",'FA2'!$A$1:$D$1,0),0),"")&amp;IFERROR(VLOOKUP(KZ$2&amp;$A22,'FA2'!$B:$C,MATCH("HOME",'FA2'!$B$1:$C$1,0),0),"")&amp;IFERROR(VLOOKUP(KZ$2&amp;$A22,'EFL2'!$A:$D,MATCH("AWAY",'EFL2'!$A$1:$D$1,0),0),"")&amp;IFERROR(VLOOKUP(KZ$2&amp;$A22,'EFL2'!$B:$C,MATCH("HOME",'EFL2'!$B$1:$C$1,0),0),"")&amp;IFERROR(VLOOKUP(KZ$2&amp;$A22,'UCL2'!$C:$F,MATCH("AWAY",'UCL2'!$C$1:$F$1,0),0),"")&amp;IFERROR(VLOOKUP(KZ$2&amp;$A22,'UCL2'!$D:$E,MATCH("HOME",'UCL2'!$D$1:$E$1,0),0),"")&amp;IFERROR(VLOOKUP(KZ$2&amp;$A22,'EU2'!$C:$F,MATCH("AWAY",'EU2'!$C$1:$F$1,0),0),"")&amp;IFERROR(VLOOKUP(KZ$2&amp;$A22,'EU2'!$D:$E,MATCH("HOME",'EU2'!$D$1:$E$1,0),0),"")&amp;IFERROR(VLOOKUP(KZ$2&amp;$A22,'EUC2'!$C:$F,MATCH("AWAY",'EUC2'!$C$1:$F$1,0),0),"")&amp;IFERROR(VLOOKUP(KZ$2&amp;$A22,'EUC2'!$D:$E,MATCH("HOME",'EUC2'!$D$1:$E$1,0),0),"")</f>
        <v/>
      </c>
      <c r="LA22" s="25" t="str">
        <f>IFERROR(VLOOKUP(LA$2&amp;$B22,'FPL FIX2'!$N$1:$Q$400,MATCH("HOME",'FPL FIX2'!$N$1:$Q$1,0),0),"")&amp;IFERROR(VLOOKUP(LA$2&amp;$B22,'FPL FIX2'!$O$1:$P$400,MATCH("AWAY",'FPL FIX2'!$O$1:$P$1,0),0),"")&amp;IFERROR(VLOOKUP(LA$2&amp;$A22,'FA2'!$A:$D,MATCH("AWAY",'FA2'!$A$1:$D$1,0),0),"")&amp;IFERROR(VLOOKUP(LA$2&amp;$A22,'FA2'!$B:$C,MATCH("HOME",'FA2'!$B$1:$C$1,0),0),"")&amp;IFERROR(VLOOKUP(LA$2&amp;$A22,'EFL2'!$A:$D,MATCH("AWAY",'EFL2'!$A$1:$D$1,0),0),"")&amp;IFERROR(VLOOKUP(LA$2&amp;$A22,'EFL2'!$B:$C,MATCH("HOME",'EFL2'!$B$1:$C$1,0),0),"")&amp;IFERROR(VLOOKUP(LA$2&amp;$A22,'UCL2'!$C:$F,MATCH("AWAY",'UCL2'!$C$1:$F$1,0),0),"")&amp;IFERROR(VLOOKUP(LA$2&amp;$A22,'UCL2'!$D:$E,MATCH("HOME",'UCL2'!$D$1:$E$1,0),0),"")&amp;IFERROR(VLOOKUP(LA$2&amp;$A22,'EU2'!$C:$F,MATCH("AWAY",'EU2'!$C$1:$F$1,0),0),"")&amp;IFERROR(VLOOKUP(LA$2&amp;$A22,'EU2'!$D:$E,MATCH("HOME",'EU2'!$D$1:$E$1,0),0),"")&amp;IFERROR(VLOOKUP(LA$2&amp;$A22,'EUC2'!$C:$F,MATCH("AWAY",'EUC2'!$C$1:$F$1,0),0),"")&amp;IFERROR(VLOOKUP(LA$2&amp;$A22,'EUC2'!$D:$E,MATCH("HOME",'EUC2'!$D$1:$E$1,0),0),"")</f>
        <v/>
      </c>
      <c r="LB22" s="25" t="str">
        <f>IFERROR(VLOOKUP(LB$2&amp;$B22,'FPL FIX2'!$N$1:$Q$400,MATCH("HOME",'FPL FIX2'!$N$1:$Q$1,0),0),"")&amp;IFERROR(VLOOKUP(LB$2&amp;$B22,'FPL FIX2'!$O$1:$P$400,MATCH("AWAY",'FPL FIX2'!$O$1:$P$1,0),0),"")&amp;IFERROR(VLOOKUP(LB$2&amp;$A22,'FA2'!$A:$D,MATCH("AWAY",'FA2'!$A$1:$D$1,0),0),"")&amp;IFERROR(VLOOKUP(LB$2&amp;$A22,'FA2'!$B:$C,MATCH("HOME",'FA2'!$B$1:$C$1,0),0),"")&amp;IFERROR(VLOOKUP(LB$2&amp;$A22,'EFL2'!$A:$D,MATCH("AWAY",'EFL2'!$A$1:$D$1,0),0),"")&amp;IFERROR(VLOOKUP(LB$2&amp;$A22,'EFL2'!$B:$C,MATCH("HOME",'EFL2'!$B$1:$C$1,0),0),"")&amp;IFERROR(VLOOKUP(LB$2&amp;$A22,'UCL2'!$C:$F,MATCH("AWAY",'UCL2'!$C$1:$F$1,0),0),"")&amp;IFERROR(VLOOKUP(LB$2&amp;$A22,'UCL2'!$D:$E,MATCH("HOME",'UCL2'!$D$1:$E$1,0),0),"")&amp;IFERROR(VLOOKUP(LB$2&amp;$A22,'EU2'!$C:$F,MATCH("AWAY",'EU2'!$C$1:$F$1,0),0),"")&amp;IFERROR(VLOOKUP(LB$2&amp;$A22,'EU2'!$D:$E,MATCH("HOME",'EU2'!$D$1:$E$1,0),0),"")&amp;IFERROR(VLOOKUP(LB$2&amp;$A22,'EUC2'!$C:$F,MATCH("AWAY",'EUC2'!$C$1:$F$1,0),0),"")&amp;IFERROR(VLOOKUP(LB$2&amp;$A22,'EUC2'!$D:$E,MATCH("HOME",'EUC2'!$D$1:$E$1,0),0),"")</f>
        <v/>
      </c>
      <c r="LC22" s="25" t="str">
        <f>IFERROR(VLOOKUP(LC$2&amp;$B22,'FPL FIX2'!$N$1:$Q$400,MATCH("HOME",'FPL FIX2'!$N$1:$Q$1,0),0),"")&amp;IFERROR(VLOOKUP(LC$2&amp;$B22,'FPL FIX2'!$O$1:$P$400,MATCH("AWAY",'FPL FIX2'!$O$1:$P$1,0),0),"")&amp;IFERROR(VLOOKUP(LC$2&amp;$A22,'FA2'!$A:$D,MATCH("AWAY",'FA2'!$A$1:$D$1,0),0),"")&amp;IFERROR(VLOOKUP(LC$2&amp;$A22,'FA2'!$B:$C,MATCH("HOME",'FA2'!$B$1:$C$1,0),0),"")&amp;IFERROR(VLOOKUP(LC$2&amp;$A22,'EFL2'!$A:$D,MATCH("AWAY",'EFL2'!$A$1:$D$1,0),0),"")&amp;IFERROR(VLOOKUP(LC$2&amp;$A22,'EFL2'!$B:$C,MATCH("HOME",'EFL2'!$B$1:$C$1,0),0),"")&amp;IFERROR(VLOOKUP(LC$2&amp;$A22,'UCL2'!$C:$F,MATCH("AWAY",'UCL2'!$C$1:$F$1,0),0),"")&amp;IFERROR(VLOOKUP(LC$2&amp;$A22,'UCL2'!$D:$E,MATCH("HOME",'UCL2'!$D$1:$E$1,0),0),"")&amp;IFERROR(VLOOKUP(LC$2&amp;$A22,'EU2'!$C:$F,MATCH("AWAY",'EU2'!$C$1:$F$1,0),0),"")&amp;IFERROR(VLOOKUP(LC$2&amp;$A22,'EU2'!$D:$E,MATCH("HOME",'EU2'!$D$1:$E$1,0),0),"")&amp;IFERROR(VLOOKUP(LC$2&amp;$A22,'EUC2'!$C:$F,MATCH("AWAY",'EUC2'!$C$1:$F$1,0),0),"")&amp;IFERROR(VLOOKUP(LC$2&amp;$A22,'EUC2'!$D:$E,MATCH("HOME",'EUC2'!$D$1:$E$1,0),0),"")</f>
        <v/>
      </c>
      <c r="LD22" s="25" t="str">
        <f>IFERROR(VLOOKUP(LD$2&amp;$B22,'FPL FIX2'!$N$1:$Q$400,MATCH("HOME",'FPL FIX2'!$N$1:$Q$1,0),0),"")&amp;IFERROR(VLOOKUP(LD$2&amp;$B22,'FPL FIX2'!$O$1:$P$400,MATCH("AWAY",'FPL FIX2'!$O$1:$P$1,0),0),"")&amp;IFERROR(VLOOKUP(LD$2&amp;$A22,'FA2'!$A:$D,MATCH("AWAY",'FA2'!$A$1:$D$1,0),0),"")&amp;IFERROR(VLOOKUP(LD$2&amp;$A22,'FA2'!$B:$C,MATCH("HOME",'FA2'!$B$1:$C$1,0),0),"")&amp;IFERROR(VLOOKUP(LD$2&amp;$A22,'EFL2'!$A:$D,MATCH("AWAY",'EFL2'!$A$1:$D$1,0),0),"")&amp;IFERROR(VLOOKUP(LD$2&amp;$A22,'EFL2'!$B:$C,MATCH("HOME",'EFL2'!$B$1:$C$1,0),0),"")&amp;IFERROR(VLOOKUP(LD$2&amp;$A22,'UCL2'!$C:$F,MATCH("AWAY",'UCL2'!$C$1:$F$1,0),0),"")&amp;IFERROR(VLOOKUP(LD$2&amp;$A22,'UCL2'!$D:$E,MATCH("HOME",'UCL2'!$D$1:$E$1,0),0),"")&amp;IFERROR(VLOOKUP(LD$2&amp;$A22,'EU2'!$C:$F,MATCH("AWAY",'EU2'!$C$1:$F$1,0),0),"")&amp;IFERROR(VLOOKUP(LD$2&amp;$A22,'EU2'!$D:$E,MATCH("HOME",'EU2'!$D$1:$E$1,0),0),"")&amp;IFERROR(VLOOKUP(LD$2&amp;$A22,'EUC2'!$C:$F,MATCH("AWAY",'EUC2'!$C$1:$F$1,0),0),"")&amp;IFERROR(VLOOKUP(LD$2&amp;$A22,'EUC2'!$D:$E,MATCH("HOME",'EUC2'!$D$1:$E$1,0),0),"")</f>
        <v/>
      </c>
      <c r="LE22" s="25" t="str">
        <f>IFERROR(VLOOKUP(LE$2&amp;$B22,'FPL FIX2'!$N$1:$Q$400,MATCH("HOME",'FPL FIX2'!$N$1:$Q$1,0),0),"")&amp;IFERROR(VLOOKUP(LE$2&amp;$B22,'FPL FIX2'!$O$1:$P$400,MATCH("AWAY",'FPL FIX2'!$O$1:$P$1,0),0),"")&amp;IFERROR(VLOOKUP(LE$2&amp;$A22,'FA2'!$A:$D,MATCH("AWAY",'FA2'!$A$1:$D$1,0),0),"")&amp;IFERROR(VLOOKUP(LE$2&amp;$A22,'FA2'!$B:$C,MATCH("HOME",'FA2'!$B$1:$C$1,0),0),"")&amp;IFERROR(VLOOKUP(LE$2&amp;$A22,'EFL2'!$A:$D,MATCH("AWAY",'EFL2'!$A$1:$D$1,0),0),"")&amp;IFERROR(VLOOKUP(LE$2&amp;$A22,'EFL2'!$B:$C,MATCH("HOME",'EFL2'!$B$1:$C$1,0),0),"")&amp;IFERROR(VLOOKUP(LE$2&amp;$A22,'UCL2'!$C:$F,MATCH("AWAY",'UCL2'!$C$1:$F$1,0),0),"")&amp;IFERROR(VLOOKUP(LE$2&amp;$A22,'UCL2'!$D:$E,MATCH("HOME",'UCL2'!$D$1:$E$1,0),0),"")&amp;IFERROR(VLOOKUP(LE$2&amp;$A22,'EU2'!$C:$F,MATCH("AWAY",'EU2'!$C$1:$F$1,0),0),"")&amp;IFERROR(VLOOKUP(LE$2&amp;$A22,'EU2'!$D:$E,MATCH("HOME",'EU2'!$D$1:$E$1,0),0),"")&amp;IFERROR(VLOOKUP(LE$2&amp;$A22,'EUC2'!$C:$F,MATCH("AWAY",'EUC2'!$C$1:$F$1,0),0),"")&amp;IFERROR(VLOOKUP(LE$2&amp;$A22,'EUC2'!$D:$E,MATCH("HOME",'EUC2'!$D$1:$E$1,0),0),"")</f>
        <v/>
      </c>
      <c r="LF22" s="25" t="str">
        <f>IFERROR(VLOOKUP(LF$2&amp;$B22,'FPL FIX2'!$N$1:$Q$400,MATCH("HOME",'FPL FIX2'!$N$1:$Q$1,0),0),"")&amp;IFERROR(VLOOKUP(LF$2&amp;$B22,'FPL FIX2'!$O$1:$P$400,MATCH("AWAY",'FPL FIX2'!$O$1:$P$1,0),0),"")&amp;IFERROR(VLOOKUP(LF$2&amp;$A22,'FA2'!$A:$D,MATCH("AWAY",'FA2'!$A$1:$D$1,0),0),"")&amp;IFERROR(VLOOKUP(LF$2&amp;$A22,'FA2'!$B:$C,MATCH("HOME",'FA2'!$B$1:$C$1,0),0),"")&amp;IFERROR(VLOOKUP(LF$2&amp;$A22,'EFL2'!$A:$D,MATCH("AWAY",'EFL2'!$A$1:$D$1,0),0),"")&amp;IFERROR(VLOOKUP(LF$2&amp;$A22,'EFL2'!$B:$C,MATCH("HOME",'EFL2'!$B$1:$C$1,0),0),"")&amp;IFERROR(VLOOKUP(LF$2&amp;$A22,'UCL2'!$C:$F,MATCH("AWAY",'UCL2'!$C$1:$F$1,0),0),"")&amp;IFERROR(VLOOKUP(LF$2&amp;$A22,'UCL2'!$D:$E,MATCH("HOME",'UCL2'!$D$1:$E$1,0),0),"")&amp;IFERROR(VLOOKUP(LF$2&amp;$A22,'EU2'!$C:$F,MATCH("AWAY",'EU2'!$C$1:$F$1,0),0),"")&amp;IFERROR(VLOOKUP(LF$2&amp;$A22,'EU2'!$D:$E,MATCH("HOME",'EU2'!$D$1:$E$1,0),0),"")&amp;IFERROR(VLOOKUP(LF$2&amp;$A22,'EUC2'!$C:$F,MATCH("AWAY",'EUC2'!$C$1:$F$1,0),0),"")&amp;IFERROR(VLOOKUP(LF$2&amp;$A22,'EUC2'!$D:$E,MATCH("HOME",'EUC2'!$D$1:$E$1,0),0),"")</f>
        <v/>
      </c>
      <c r="LG22" s="25" t="str">
        <f>IFERROR(VLOOKUP(LG$2&amp;$B22,'FPL FIX2'!$N$1:$Q$400,MATCH("HOME",'FPL FIX2'!$N$1:$Q$1,0),0),"")&amp;IFERROR(VLOOKUP(LG$2&amp;$B22,'FPL FIX2'!$O$1:$P$400,MATCH("AWAY",'FPL FIX2'!$O$1:$P$1,0),0),"")&amp;IFERROR(VLOOKUP(LG$2&amp;$A22,'FA2'!$A:$D,MATCH("AWAY",'FA2'!$A$1:$D$1,0),0),"")&amp;IFERROR(VLOOKUP(LG$2&amp;$A22,'FA2'!$B:$C,MATCH("HOME",'FA2'!$B$1:$C$1,0),0),"")&amp;IFERROR(VLOOKUP(LG$2&amp;$A22,'EFL2'!$A:$D,MATCH("AWAY",'EFL2'!$A$1:$D$1,0),0),"")&amp;IFERROR(VLOOKUP(LG$2&amp;$A22,'EFL2'!$B:$C,MATCH("HOME",'EFL2'!$B$1:$C$1,0),0),"")&amp;IFERROR(VLOOKUP(LG$2&amp;$A22,'UCL2'!$C:$F,MATCH("AWAY",'UCL2'!$C$1:$F$1,0),0),"")&amp;IFERROR(VLOOKUP(LG$2&amp;$A22,'UCL2'!$D:$E,MATCH("HOME",'UCL2'!$D$1:$E$1,0),0),"")&amp;IFERROR(VLOOKUP(LG$2&amp;$A22,'EU2'!$C:$F,MATCH("AWAY",'EU2'!$C$1:$F$1,0),0),"")&amp;IFERROR(VLOOKUP(LG$2&amp;$A22,'EU2'!$D:$E,MATCH("HOME",'EU2'!$D$1:$E$1,0),0),"")&amp;IFERROR(VLOOKUP(LG$2&amp;$A22,'EUC2'!$C:$F,MATCH("AWAY",'EUC2'!$C$1:$F$1,0),0),"")&amp;IFERROR(VLOOKUP(LG$2&amp;$A22,'EUC2'!$D:$E,MATCH("HOME",'EUC2'!$D$1:$E$1,0),0),"")</f>
        <v/>
      </c>
      <c r="LH22" s="25" t="str">
        <f>IFERROR(VLOOKUP(LH$2&amp;$B22,'FPL FIX2'!$N$1:$Q$400,MATCH("HOME",'FPL FIX2'!$N$1:$Q$1,0),0),"")&amp;IFERROR(VLOOKUP(LH$2&amp;$B22,'FPL FIX2'!$O$1:$P$400,MATCH("AWAY",'FPL FIX2'!$O$1:$P$1,0),0),"")&amp;IFERROR(VLOOKUP(LH$2&amp;$A22,'FA2'!$A:$D,MATCH("AWAY",'FA2'!$A$1:$D$1,0),0),"")&amp;IFERROR(VLOOKUP(LH$2&amp;$A22,'FA2'!$B:$C,MATCH("HOME",'FA2'!$B$1:$C$1,0),0),"")&amp;IFERROR(VLOOKUP(LH$2&amp;$A22,'EFL2'!$A:$D,MATCH("AWAY",'EFL2'!$A$1:$D$1,0),0),"")&amp;IFERROR(VLOOKUP(LH$2&amp;$A22,'EFL2'!$B:$C,MATCH("HOME",'EFL2'!$B$1:$C$1,0),0),"")&amp;IFERROR(VLOOKUP(LH$2&amp;$A22,'UCL2'!$C:$F,MATCH("AWAY",'UCL2'!$C$1:$F$1,0),0),"")&amp;IFERROR(VLOOKUP(LH$2&amp;$A22,'UCL2'!$D:$E,MATCH("HOME",'UCL2'!$D$1:$E$1,0),0),"")&amp;IFERROR(VLOOKUP(LH$2&amp;$A22,'EU2'!$C:$F,MATCH("AWAY",'EU2'!$C$1:$F$1,0),0),"")&amp;IFERROR(VLOOKUP(LH$2&amp;$A22,'EU2'!$D:$E,MATCH("HOME",'EU2'!$D$1:$E$1,0),0),"")&amp;IFERROR(VLOOKUP(LH$2&amp;$A22,'EUC2'!$C:$F,MATCH("AWAY",'EUC2'!$C$1:$F$1,0),0),"")&amp;IFERROR(VLOOKUP(LH$2&amp;$A22,'EUC2'!$D:$E,MATCH("HOME",'EUC2'!$D$1:$E$1,0),0),"")</f>
        <v/>
      </c>
      <c r="LI22" s="25" t="str">
        <f>IFERROR(VLOOKUP(LI$2&amp;$B22,'FPL FIX2'!$N$1:$Q$400,MATCH("HOME",'FPL FIX2'!$N$1:$Q$1,0),0),"")&amp;IFERROR(VLOOKUP(LI$2&amp;$B22,'FPL FIX2'!$O$1:$P$400,MATCH("AWAY",'FPL FIX2'!$O$1:$P$1,0),0),"")&amp;IFERROR(VLOOKUP(LI$2&amp;$A22,'FA2'!$A:$D,MATCH("AWAY",'FA2'!$A$1:$D$1,0),0),"")&amp;IFERROR(VLOOKUP(LI$2&amp;$A22,'FA2'!$B:$C,MATCH("HOME",'FA2'!$B$1:$C$1,0),0),"")&amp;IFERROR(VLOOKUP(LI$2&amp;$A22,'EFL2'!$A:$D,MATCH("AWAY",'EFL2'!$A$1:$D$1,0),0),"")&amp;IFERROR(VLOOKUP(LI$2&amp;$A22,'EFL2'!$B:$C,MATCH("HOME",'EFL2'!$B$1:$C$1,0),0),"")&amp;IFERROR(VLOOKUP(LI$2&amp;$A22,'UCL2'!$C:$F,MATCH("AWAY",'UCL2'!$C$1:$F$1,0),0),"")&amp;IFERROR(VLOOKUP(LI$2&amp;$A22,'UCL2'!$D:$E,MATCH("HOME",'UCL2'!$D$1:$E$1,0),0),"")&amp;IFERROR(VLOOKUP(LI$2&amp;$A22,'EU2'!$C:$F,MATCH("AWAY",'EU2'!$C$1:$F$1,0),0),"")&amp;IFERROR(VLOOKUP(LI$2&amp;$A22,'EU2'!$D:$E,MATCH("HOME",'EU2'!$D$1:$E$1,0),0),"")&amp;IFERROR(VLOOKUP(LI$2&amp;$A22,'EUC2'!$C:$F,MATCH("AWAY",'EUC2'!$C$1:$F$1,0),0),"")&amp;IFERROR(VLOOKUP(LI$2&amp;$A22,'EUC2'!$D:$E,MATCH("HOME",'EUC2'!$D$1:$E$1,0),0),"")</f>
        <v/>
      </c>
      <c r="LJ22" s="25" t="str">
        <f>IFERROR(VLOOKUP(LJ$2&amp;$B22,'FPL FIX2'!$N$1:$Q$400,MATCH("HOME",'FPL FIX2'!$N$1:$Q$1,0),0),"")&amp;IFERROR(VLOOKUP(LJ$2&amp;$B22,'FPL FIX2'!$O$1:$P$400,MATCH("AWAY",'FPL FIX2'!$O$1:$P$1,0),0),"")&amp;IFERROR(VLOOKUP(LJ$2&amp;$A22,'FA2'!$A:$D,MATCH("AWAY",'FA2'!$A$1:$D$1,0),0),"")&amp;IFERROR(VLOOKUP(LJ$2&amp;$A22,'FA2'!$B:$C,MATCH("HOME",'FA2'!$B$1:$C$1,0),0),"")&amp;IFERROR(VLOOKUP(LJ$2&amp;$A22,'EFL2'!$A:$D,MATCH("AWAY",'EFL2'!$A$1:$D$1,0),0),"")&amp;IFERROR(VLOOKUP(LJ$2&amp;$A22,'EFL2'!$B:$C,MATCH("HOME",'EFL2'!$B$1:$C$1,0),0),"")&amp;IFERROR(VLOOKUP(LJ$2&amp;$A22,'UCL2'!$C:$F,MATCH("AWAY",'UCL2'!$C$1:$F$1,0),0),"")&amp;IFERROR(VLOOKUP(LJ$2&amp;$A22,'UCL2'!$D:$E,MATCH("HOME",'UCL2'!$D$1:$E$1,0),0),"")&amp;IFERROR(VLOOKUP(LJ$2&amp;$A22,'EU2'!$C:$F,MATCH("AWAY",'EU2'!$C$1:$F$1,0),0),"")&amp;IFERROR(VLOOKUP(LJ$2&amp;$A22,'EU2'!$D:$E,MATCH("HOME",'EU2'!$D$1:$E$1,0),0),"")&amp;IFERROR(VLOOKUP(LJ$2&amp;$A22,'EUC2'!$C:$F,MATCH("AWAY",'EUC2'!$C$1:$F$1,0),0),"")&amp;IFERROR(VLOOKUP(LJ$2&amp;$A22,'EUC2'!$D:$E,MATCH("HOME",'EUC2'!$D$1:$E$1,0),0),"")</f>
        <v/>
      </c>
      <c r="LK22" s="25" t="str">
        <f>IFERROR(VLOOKUP(LK$2&amp;$B22,'FPL FIX2'!$N$1:$Q$400,MATCH("HOME",'FPL FIX2'!$N$1:$Q$1,0),0),"")&amp;IFERROR(VLOOKUP(LK$2&amp;$B22,'FPL FIX2'!$O$1:$P$400,MATCH("AWAY",'FPL FIX2'!$O$1:$P$1,0),0),"")&amp;IFERROR(VLOOKUP(LK$2&amp;$A22,'FA2'!$A:$D,MATCH("AWAY",'FA2'!$A$1:$D$1,0),0),"")&amp;IFERROR(VLOOKUP(LK$2&amp;$A22,'FA2'!$B:$C,MATCH("HOME",'FA2'!$B$1:$C$1,0),0),"")&amp;IFERROR(VLOOKUP(LK$2&amp;$A22,'EFL2'!$A:$D,MATCH("AWAY",'EFL2'!$A$1:$D$1,0),0),"")&amp;IFERROR(VLOOKUP(LK$2&amp;$A22,'EFL2'!$B:$C,MATCH("HOME",'EFL2'!$B$1:$C$1,0),0),"")&amp;IFERROR(VLOOKUP(LK$2&amp;$A22,'UCL2'!$C:$F,MATCH("AWAY",'UCL2'!$C$1:$F$1,0),0),"")&amp;IFERROR(VLOOKUP(LK$2&amp;$A22,'UCL2'!$D:$E,MATCH("HOME",'UCL2'!$D$1:$E$1,0),0),"")&amp;IFERROR(VLOOKUP(LK$2&amp;$A22,'EU2'!$C:$F,MATCH("AWAY",'EU2'!$C$1:$F$1,0),0),"")&amp;IFERROR(VLOOKUP(LK$2&amp;$A22,'EU2'!$D:$E,MATCH("HOME",'EU2'!$D$1:$E$1,0),0),"")&amp;IFERROR(VLOOKUP(LK$2&amp;$A22,'EUC2'!$C:$F,MATCH("AWAY",'EUC2'!$C$1:$F$1,0),0),"")&amp;IFERROR(VLOOKUP(LK$2&amp;$A22,'EUC2'!$D:$E,MATCH("HOME",'EUC2'!$D$1:$E$1,0),0),"")</f>
        <v/>
      </c>
      <c r="LL22" s="25" t="str">
        <f>IFERROR(VLOOKUP(LL$2&amp;$B22,'FPL FIX2'!$N$1:$Q$400,MATCH("HOME",'FPL FIX2'!$N$1:$Q$1,0),0),"")&amp;IFERROR(VLOOKUP(LL$2&amp;$B22,'FPL FIX2'!$O$1:$P$400,MATCH("AWAY",'FPL FIX2'!$O$1:$P$1,0),0),"")&amp;IFERROR(VLOOKUP(LL$2&amp;$A22,'FA2'!$A:$D,MATCH("AWAY",'FA2'!$A$1:$D$1,0),0),"")&amp;IFERROR(VLOOKUP(LL$2&amp;$A22,'FA2'!$B:$C,MATCH("HOME",'FA2'!$B$1:$C$1,0),0),"")&amp;IFERROR(VLOOKUP(LL$2&amp;$A22,'EFL2'!$A:$D,MATCH("AWAY",'EFL2'!$A$1:$D$1,0),0),"")&amp;IFERROR(VLOOKUP(LL$2&amp;$A22,'EFL2'!$B:$C,MATCH("HOME",'EFL2'!$B$1:$C$1,0),0),"")&amp;IFERROR(VLOOKUP(LL$2&amp;$A22,'UCL2'!$C:$F,MATCH("AWAY",'UCL2'!$C$1:$F$1,0),0),"")&amp;IFERROR(VLOOKUP(LL$2&amp;$A22,'UCL2'!$D:$E,MATCH("HOME",'UCL2'!$D$1:$E$1,0),0),"")&amp;IFERROR(VLOOKUP(LL$2&amp;$A22,'EU2'!$C:$F,MATCH("AWAY",'EU2'!$C$1:$F$1,0),0),"")&amp;IFERROR(VLOOKUP(LL$2&amp;$A22,'EU2'!$D:$E,MATCH("HOME",'EU2'!$D$1:$E$1,0),0),"")&amp;IFERROR(VLOOKUP(LL$2&amp;$A22,'EUC2'!$C:$F,MATCH("AWAY",'EUC2'!$C$1:$F$1,0),0),"")&amp;IFERROR(VLOOKUP(LL$2&amp;$A22,'EUC2'!$D:$E,MATCH("HOME",'EUC2'!$D$1:$E$1,0),0),"")</f>
        <v/>
      </c>
      <c r="LM22" s="25" t="str">
        <f>IFERROR(VLOOKUP(LM$2&amp;$B22,'FPL FIX2'!$N$1:$Q$400,MATCH("HOME",'FPL FIX2'!$N$1:$Q$1,0),0),"")&amp;IFERROR(VLOOKUP(LM$2&amp;$B22,'FPL FIX2'!$O$1:$P$400,MATCH("AWAY",'FPL FIX2'!$O$1:$P$1,0),0),"")&amp;IFERROR(VLOOKUP(LM$2&amp;$A22,'FA2'!$A:$D,MATCH("AWAY",'FA2'!$A$1:$D$1,0),0),"")&amp;IFERROR(VLOOKUP(LM$2&amp;$A22,'FA2'!$B:$C,MATCH("HOME",'FA2'!$B$1:$C$1,0),0),"")&amp;IFERROR(VLOOKUP(LM$2&amp;$A22,'EFL2'!$A:$D,MATCH("AWAY",'EFL2'!$A$1:$D$1,0),0),"")&amp;IFERROR(VLOOKUP(LM$2&amp;$A22,'EFL2'!$B:$C,MATCH("HOME",'EFL2'!$B$1:$C$1,0),0),"")&amp;IFERROR(VLOOKUP(LM$2&amp;$A22,'UCL2'!$C:$F,MATCH("AWAY",'UCL2'!$C$1:$F$1,0),0),"")&amp;IFERROR(VLOOKUP(LM$2&amp;$A22,'UCL2'!$D:$E,MATCH("HOME",'UCL2'!$D$1:$E$1,0),0),"")&amp;IFERROR(VLOOKUP(LM$2&amp;$A22,'EU2'!$C:$F,MATCH("AWAY",'EU2'!$C$1:$F$1,0),0),"")&amp;IFERROR(VLOOKUP(LM$2&amp;$A22,'EU2'!$D:$E,MATCH("HOME",'EU2'!$D$1:$E$1,0),0),"")&amp;IFERROR(VLOOKUP(LM$2&amp;$A22,'EUC2'!$C:$F,MATCH("AWAY",'EUC2'!$C$1:$F$1,0),0),"")&amp;IFERROR(VLOOKUP(LM$2&amp;$A22,'EUC2'!$D:$E,MATCH("HOME",'EUC2'!$D$1:$E$1,0),0),"")</f>
        <v/>
      </c>
      <c r="LN22" s="25" t="str">
        <f>IFERROR(VLOOKUP(LN$2&amp;$B22,'FPL FIX2'!$N$1:$Q$400,MATCH("HOME",'FPL FIX2'!$N$1:$Q$1,0),0),"")&amp;IFERROR(VLOOKUP(LN$2&amp;$B22,'FPL FIX2'!$O$1:$P$400,MATCH("AWAY",'FPL FIX2'!$O$1:$P$1,0),0),"")&amp;IFERROR(VLOOKUP(LN$2&amp;$A22,'FA2'!$A:$D,MATCH("AWAY",'FA2'!$A$1:$D$1,0),0),"")&amp;IFERROR(VLOOKUP(LN$2&amp;$A22,'FA2'!$B:$C,MATCH("HOME",'FA2'!$B$1:$C$1,0),0),"")&amp;IFERROR(VLOOKUP(LN$2&amp;$A22,'EFL2'!$A:$D,MATCH("AWAY",'EFL2'!$A$1:$D$1,0),0),"")&amp;IFERROR(VLOOKUP(LN$2&amp;$A22,'EFL2'!$B:$C,MATCH("HOME",'EFL2'!$B$1:$C$1,0),0),"")&amp;IFERROR(VLOOKUP(LN$2&amp;$A22,'UCL2'!$C:$F,MATCH("AWAY",'UCL2'!$C$1:$F$1,0),0),"")&amp;IFERROR(VLOOKUP(LN$2&amp;$A22,'UCL2'!$D:$E,MATCH("HOME",'UCL2'!$D$1:$E$1,0),0),"")&amp;IFERROR(VLOOKUP(LN$2&amp;$A22,'EU2'!$C:$F,MATCH("AWAY",'EU2'!$C$1:$F$1,0),0),"")&amp;IFERROR(VLOOKUP(LN$2&amp;$A22,'EU2'!$D:$E,MATCH("HOME",'EU2'!$D$1:$E$1,0),0),"")&amp;IFERROR(VLOOKUP(LN$2&amp;$A22,'EUC2'!$C:$F,MATCH("AWAY",'EUC2'!$C$1:$F$1,0),0),"")&amp;IFERROR(VLOOKUP(LN$2&amp;$A22,'EUC2'!$D:$E,MATCH("HOME",'EUC2'!$D$1:$E$1,0),0),"")</f>
        <v/>
      </c>
      <c r="LO22" s="25" t="str">
        <f>IFERROR(VLOOKUP(LO$2&amp;$B22,'FPL FIX2'!$N$1:$Q$400,MATCH("HOME",'FPL FIX2'!$N$1:$Q$1,0),0),"")&amp;IFERROR(VLOOKUP(LO$2&amp;$B22,'FPL FIX2'!$O$1:$P$400,MATCH("AWAY",'FPL FIX2'!$O$1:$P$1,0),0),"")&amp;IFERROR(VLOOKUP(LO$2&amp;$A22,'FA2'!$A:$D,MATCH("AWAY",'FA2'!$A$1:$D$1,0),0),"")&amp;IFERROR(VLOOKUP(LO$2&amp;$A22,'FA2'!$B:$C,MATCH("HOME",'FA2'!$B$1:$C$1,0),0),"")&amp;IFERROR(VLOOKUP(LO$2&amp;$A22,'EFL2'!$A:$D,MATCH("AWAY",'EFL2'!$A$1:$D$1,0),0),"")&amp;IFERROR(VLOOKUP(LO$2&amp;$A22,'EFL2'!$B:$C,MATCH("HOME",'EFL2'!$B$1:$C$1,0),0),"")&amp;IFERROR(VLOOKUP(LO$2&amp;$A22,'UCL2'!$C:$F,MATCH("AWAY",'UCL2'!$C$1:$F$1,0),0),"")&amp;IFERROR(VLOOKUP(LO$2&amp;$A22,'UCL2'!$D:$E,MATCH("HOME",'UCL2'!$D$1:$E$1,0),0),"")&amp;IFERROR(VLOOKUP(LO$2&amp;$A22,'EU2'!$C:$F,MATCH("AWAY",'EU2'!$C$1:$F$1,0),0),"")&amp;IFERROR(VLOOKUP(LO$2&amp;$A22,'EU2'!$D:$E,MATCH("HOME",'EU2'!$D$1:$E$1,0),0),"")&amp;IFERROR(VLOOKUP(LO$2&amp;$A22,'EUC2'!$C:$F,MATCH("AWAY",'EUC2'!$C$1:$F$1,0),0),"")&amp;IFERROR(VLOOKUP(LO$2&amp;$A22,'EUC2'!$D:$E,MATCH("HOME",'EUC2'!$D$1:$E$1,0),0),"")</f>
        <v/>
      </c>
      <c r="LP22" s="25" t="str">
        <f>IFERROR(VLOOKUP(LP$2&amp;$B22,'FPL FIX2'!$N$1:$Q$400,MATCH("HOME",'FPL FIX2'!$N$1:$Q$1,0),0),"")&amp;IFERROR(VLOOKUP(LP$2&amp;$B22,'FPL FIX2'!$O$1:$P$400,MATCH("AWAY",'FPL FIX2'!$O$1:$P$1,0),0),"")&amp;IFERROR(VLOOKUP(LP$2&amp;$A22,'FA2'!$A:$D,MATCH("AWAY",'FA2'!$A$1:$D$1,0),0),"")&amp;IFERROR(VLOOKUP(LP$2&amp;$A22,'FA2'!$B:$C,MATCH("HOME",'FA2'!$B$1:$C$1,0),0),"")&amp;IFERROR(VLOOKUP(LP$2&amp;$A22,'EFL2'!$A:$D,MATCH("AWAY",'EFL2'!$A$1:$D$1,0),0),"")&amp;IFERROR(VLOOKUP(LP$2&amp;$A22,'EFL2'!$B:$C,MATCH("HOME",'EFL2'!$B$1:$C$1,0),0),"")&amp;IFERROR(VLOOKUP(LP$2&amp;$A22,'UCL2'!$C:$F,MATCH("AWAY",'UCL2'!$C$1:$F$1,0),0),"")&amp;IFERROR(VLOOKUP(LP$2&amp;$A22,'UCL2'!$D:$E,MATCH("HOME",'UCL2'!$D$1:$E$1,0),0),"")&amp;IFERROR(VLOOKUP(LP$2&amp;$A22,'EU2'!$C:$F,MATCH("AWAY",'EU2'!$C$1:$F$1,0),0),"")&amp;IFERROR(VLOOKUP(LP$2&amp;$A22,'EU2'!$D:$E,MATCH("HOME",'EU2'!$D$1:$E$1,0),0),"")&amp;IFERROR(VLOOKUP(LP$2&amp;$A22,'EUC2'!$C:$F,MATCH("AWAY",'EUC2'!$C$1:$F$1,0),0),"")&amp;IFERROR(VLOOKUP(LP$2&amp;$A22,'EUC2'!$D:$E,MATCH("HOME",'EUC2'!$D$1:$E$1,0),0),"")</f>
        <v/>
      </c>
      <c r="LQ22" s="25" t="str">
        <f>IFERROR(VLOOKUP(LQ$2&amp;$B22,'FPL FIX2'!$N$1:$Q$400,MATCH("HOME",'FPL FIX2'!$N$1:$Q$1,0),0),"")&amp;IFERROR(VLOOKUP(LQ$2&amp;$B22,'FPL FIX2'!$O$1:$P$400,MATCH("AWAY",'FPL FIX2'!$O$1:$P$1,0),0),"")&amp;IFERROR(VLOOKUP(LQ$2&amp;$A22,'FA2'!$A:$D,MATCH("AWAY",'FA2'!$A$1:$D$1,0),0),"")&amp;IFERROR(VLOOKUP(LQ$2&amp;$A22,'FA2'!$B:$C,MATCH("HOME",'FA2'!$B$1:$C$1,0),0),"")&amp;IFERROR(VLOOKUP(LQ$2&amp;$A22,'EFL2'!$A:$D,MATCH("AWAY",'EFL2'!$A$1:$D$1,0),0),"")&amp;IFERROR(VLOOKUP(LQ$2&amp;$A22,'EFL2'!$B:$C,MATCH("HOME",'EFL2'!$B$1:$C$1,0),0),"")&amp;IFERROR(VLOOKUP(LQ$2&amp;$A22,'UCL2'!$C:$F,MATCH("AWAY",'UCL2'!$C$1:$F$1,0),0),"")&amp;IFERROR(VLOOKUP(LQ$2&amp;$A22,'UCL2'!$D:$E,MATCH("HOME",'UCL2'!$D$1:$E$1,0),0),"")&amp;IFERROR(VLOOKUP(LQ$2&amp;$A22,'EU2'!$C:$F,MATCH("AWAY",'EU2'!$C$1:$F$1,0),0),"")&amp;IFERROR(VLOOKUP(LQ$2&amp;$A22,'EU2'!$D:$E,MATCH("HOME",'EU2'!$D$1:$E$1,0),0),"")&amp;IFERROR(VLOOKUP(LQ$2&amp;$A22,'EUC2'!$C:$F,MATCH("AWAY",'EUC2'!$C$1:$F$1,0),0),"")&amp;IFERROR(VLOOKUP(LQ$2&amp;$A22,'EUC2'!$D:$E,MATCH("HOME",'EUC2'!$D$1:$E$1,0),0),"")</f>
        <v/>
      </c>
      <c r="LR22" s="25" t="str">
        <f>IFERROR(VLOOKUP(LR$2&amp;$B22,'FPL FIX2'!$N$1:$Q$400,MATCH("HOME",'FPL FIX2'!$N$1:$Q$1,0),0),"")&amp;IFERROR(VLOOKUP(LR$2&amp;$B22,'FPL FIX2'!$O$1:$P$400,MATCH("AWAY",'FPL FIX2'!$O$1:$P$1,0),0),"")&amp;IFERROR(VLOOKUP(LR$2&amp;$A22,'FA2'!$A:$D,MATCH("AWAY",'FA2'!$A$1:$D$1,0),0),"")&amp;IFERROR(VLOOKUP(LR$2&amp;$A22,'FA2'!$B:$C,MATCH("HOME",'FA2'!$B$1:$C$1,0),0),"")&amp;IFERROR(VLOOKUP(LR$2&amp;$A22,'EFL2'!$A:$D,MATCH("AWAY",'EFL2'!$A$1:$D$1,0),0),"")&amp;IFERROR(VLOOKUP(LR$2&amp;$A22,'EFL2'!$B:$C,MATCH("HOME",'EFL2'!$B$1:$C$1,0),0),"")&amp;IFERROR(VLOOKUP(LR$2&amp;$A22,'UCL2'!$C:$F,MATCH("AWAY",'UCL2'!$C$1:$F$1,0),0),"")&amp;IFERROR(VLOOKUP(LR$2&amp;$A22,'UCL2'!$D:$E,MATCH("HOME",'UCL2'!$D$1:$E$1,0),0),"")&amp;IFERROR(VLOOKUP(LR$2&amp;$A22,'EU2'!$C:$F,MATCH("AWAY",'EU2'!$C$1:$F$1,0),0),"")&amp;IFERROR(VLOOKUP(LR$2&amp;$A22,'EU2'!$D:$E,MATCH("HOME",'EU2'!$D$1:$E$1,0),0),"")&amp;IFERROR(VLOOKUP(LR$2&amp;$A22,'EUC2'!$C:$F,MATCH("AWAY",'EUC2'!$C$1:$F$1,0),0),"")&amp;IFERROR(VLOOKUP(LR$2&amp;$A22,'EUC2'!$D:$E,MATCH("HOME",'EUC2'!$D$1:$E$1,0),0),"")</f>
        <v/>
      </c>
      <c r="LS22" s="25" t="str">
        <f>IFERROR(VLOOKUP(LS$2&amp;$B22,'FPL FIX2'!$N$1:$Q$400,MATCH("HOME",'FPL FIX2'!$N$1:$Q$1,0),0),"")&amp;IFERROR(VLOOKUP(LS$2&amp;$B22,'FPL FIX2'!$O$1:$P$400,MATCH("AWAY",'FPL FIX2'!$O$1:$P$1,0),0),"")&amp;IFERROR(VLOOKUP(LS$2&amp;$A22,'FA2'!$A:$D,MATCH("AWAY",'FA2'!$A$1:$D$1,0),0),"")&amp;IFERROR(VLOOKUP(LS$2&amp;$A22,'FA2'!$B:$C,MATCH("HOME",'FA2'!$B$1:$C$1,0),0),"")&amp;IFERROR(VLOOKUP(LS$2&amp;$A22,'EFL2'!$A:$D,MATCH("AWAY",'EFL2'!$A$1:$D$1,0),0),"")&amp;IFERROR(VLOOKUP(LS$2&amp;$A22,'EFL2'!$B:$C,MATCH("HOME",'EFL2'!$B$1:$C$1,0),0),"")&amp;IFERROR(VLOOKUP(LS$2&amp;$A22,'UCL2'!$C:$F,MATCH("AWAY",'UCL2'!$C$1:$F$1,0),0),"")&amp;IFERROR(VLOOKUP(LS$2&amp;$A22,'UCL2'!$D:$E,MATCH("HOME",'UCL2'!$D$1:$E$1,0),0),"")&amp;IFERROR(VLOOKUP(LS$2&amp;$A22,'EU2'!$C:$F,MATCH("AWAY",'EU2'!$C$1:$F$1,0),0),"")&amp;IFERROR(VLOOKUP(LS$2&amp;$A22,'EU2'!$D:$E,MATCH("HOME",'EU2'!$D$1:$E$1,0),0),"")&amp;IFERROR(VLOOKUP(LS$2&amp;$A22,'EUC2'!$C:$F,MATCH("AWAY",'EUC2'!$C$1:$F$1,0),0),"")&amp;IFERROR(VLOOKUP(LS$2&amp;$A22,'EUC2'!$D:$E,MATCH("HOME",'EUC2'!$D$1:$E$1,0),0),"")</f>
        <v/>
      </c>
      <c r="LT22" s="25" t="str">
        <f>IFERROR(VLOOKUP(LT$2&amp;$B22,'FPL FIX2'!$N$1:$Q$400,MATCH("HOME",'FPL FIX2'!$N$1:$Q$1,0),0),"")&amp;IFERROR(VLOOKUP(LT$2&amp;$B22,'FPL FIX2'!$O$1:$P$400,MATCH("AWAY",'FPL FIX2'!$O$1:$P$1,0),0),"")&amp;IFERROR(VLOOKUP(LT$2&amp;$A22,'FA2'!$A:$D,MATCH("AWAY",'FA2'!$A$1:$D$1,0),0),"")&amp;IFERROR(VLOOKUP(LT$2&amp;$A22,'FA2'!$B:$C,MATCH("HOME",'FA2'!$B$1:$C$1,0),0),"")&amp;IFERROR(VLOOKUP(LT$2&amp;$A22,'EFL2'!$A:$D,MATCH("AWAY",'EFL2'!$A$1:$D$1,0),0),"")&amp;IFERROR(VLOOKUP(LT$2&amp;$A22,'EFL2'!$B:$C,MATCH("HOME",'EFL2'!$B$1:$C$1,0),0),"")&amp;IFERROR(VLOOKUP(LT$2&amp;$A22,'UCL2'!$C:$F,MATCH("AWAY",'UCL2'!$C$1:$F$1,0),0),"")&amp;IFERROR(VLOOKUP(LT$2&amp;$A22,'UCL2'!$D:$E,MATCH("HOME",'UCL2'!$D$1:$E$1,0),0),"")&amp;IFERROR(VLOOKUP(LT$2&amp;$A22,'EU2'!$C:$F,MATCH("AWAY",'EU2'!$C$1:$F$1,0),0),"")&amp;IFERROR(VLOOKUP(LT$2&amp;$A22,'EU2'!$D:$E,MATCH("HOME",'EU2'!$D$1:$E$1,0),0),"")&amp;IFERROR(VLOOKUP(LT$2&amp;$A22,'EUC2'!$C:$F,MATCH("AWAY",'EUC2'!$C$1:$F$1,0),0),"")&amp;IFERROR(VLOOKUP(LT$2&amp;$A22,'EUC2'!$D:$E,MATCH("HOME",'EUC2'!$D$1:$E$1,0),0),"")</f>
        <v/>
      </c>
      <c r="LU22" s="25" t="str">
        <f>IFERROR(VLOOKUP(LU$2&amp;$B22,'FPL FIX2'!$N$1:$Q$400,MATCH("HOME",'FPL FIX2'!$N$1:$Q$1,0),0),"")&amp;IFERROR(VLOOKUP(LU$2&amp;$B22,'FPL FIX2'!$O$1:$P$400,MATCH("AWAY",'FPL FIX2'!$O$1:$P$1,0),0),"")&amp;IFERROR(VLOOKUP(LU$2&amp;$A22,'FA2'!$A:$D,MATCH("AWAY",'FA2'!$A$1:$D$1,0),0),"")&amp;IFERROR(VLOOKUP(LU$2&amp;$A22,'FA2'!$B:$C,MATCH("HOME",'FA2'!$B$1:$C$1,0),0),"")&amp;IFERROR(VLOOKUP(LU$2&amp;$A22,'EFL2'!$A:$D,MATCH("AWAY",'EFL2'!$A$1:$D$1,0),0),"")&amp;IFERROR(VLOOKUP(LU$2&amp;$A22,'EFL2'!$B:$C,MATCH("HOME",'EFL2'!$B$1:$C$1,0),0),"")&amp;IFERROR(VLOOKUP(LU$2&amp;$A22,'UCL2'!$C:$F,MATCH("AWAY",'UCL2'!$C$1:$F$1,0),0),"")&amp;IFERROR(VLOOKUP(LU$2&amp;$A22,'UCL2'!$D:$E,MATCH("HOME",'UCL2'!$D$1:$E$1,0),0),"")&amp;IFERROR(VLOOKUP(LU$2&amp;$A22,'EU2'!$C:$F,MATCH("AWAY",'EU2'!$C$1:$F$1,0),0),"")&amp;IFERROR(VLOOKUP(LU$2&amp;$A22,'EU2'!$D:$E,MATCH("HOME",'EU2'!$D$1:$E$1,0),0),"")&amp;IFERROR(VLOOKUP(LU$2&amp;$A22,'EUC2'!$C:$F,MATCH("AWAY",'EUC2'!$C$1:$F$1,0),0),"")&amp;IFERROR(VLOOKUP(LU$2&amp;$A22,'EUC2'!$D:$E,MATCH("HOME",'EUC2'!$D$1:$E$1,0),0),"")</f>
        <v/>
      </c>
      <c r="LV22" s="25" t="str">
        <f>IFERROR(VLOOKUP(LV$2&amp;$B22,'FPL FIX2'!$N$1:$Q$400,MATCH("HOME",'FPL FIX2'!$N$1:$Q$1,0),0),"")&amp;IFERROR(VLOOKUP(LV$2&amp;$B22,'FPL FIX2'!$O$1:$P$400,MATCH("AWAY",'FPL FIX2'!$O$1:$P$1,0),0),"")&amp;IFERROR(VLOOKUP(LV$2&amp;$A22,'FA2'!$A:$D,MATCH("AWAY",'FA2'!$A$1:$D$1,0),0),"")&amp;IFERROR(VLOOKUP(LV$2&amp;$A22,'FA2'!$B:$C,MATCH("HOME",'FA2'!$B$1:$C$1,0),0),"")&amp;IFERROR(VLOOKUP(LV$2&amp;$A22,'EFL2'!$A:$D,MATCH("AWAY",'EFL2'!$A$1:$D$1,0),0),"")&amp;IFERROR(VLOOKUP(LV$2&amp;$A22,'EFL2'!$B:$C,MATCH("HOME",'EFL2'!$B$1:$C$1,0),0),"")&amp;IFERROR(VLOOKUP(LV$2&amp;$A22,'UCL2'!$C:$F,MATCH("AWAY",'UCL2'!$C$1:$F$1,0),0),"")&amp;IFERROR(VLOOKUP(LV$2&amp;$A22,'UCL2'!$D:$E,MATCH("HOME",'UCL2'!$D$1:$E$1,0),0),"")&amp;IFERROR(VLOOKUP(LV$2&amp;$A22,'EU2'!$C:$F,MATCH("AWAY",'EU2'!$C$1:$F$1,0),0),"")&amp;IFERROR(VLOOKUP(LV$2&amp;$A22,'EU2'!$D:$E,MATCH("HOME",'EU2'!$D$1:$E$1,0),0),"")&amp;IFERROR(VLOOKUP(LV$2&amp;$A22,'EUC2'!$C:$F,MATCH("AWAY",'EUC2'!$C$1:$F$1,0),0),"")&amp;IFERROR(VLOOKUP(LV$2&amp;$A22,'EUC2'!$D:$E,MATCH("HOME",'EUC2'!$D$1:$E$1,0),0),"")</f>
        <v/>
      </c>
      <c r="LW22" s="25" t="str">
        <f>IFERROR(VLOOKUP(LW$2&amp;$B22,'FPL FIX2'!$N$1:$Q$400,MATCH("HOME",'FPL FIX2'!$N$1:$Q$1,0),0),"")&amp;IFERROR(VLOOKUP(LW$2&amp;$B22,'FPL FIX2'!$O$1:$P$400,MATCH("AWAY",'FPL FIX2'!$O$1:$P$1,0),0),"")&amp;IFERROR(VLOOKUP(LW$2&amp;$A22,'FA2'!$A:$D,MATCH("AWAY",'FA2'!$A$1:$D$1,0),0),"")&amp;IFERROR(VLOOKUP(LW$2&amp;$A22,'FA2'!$B:$C,MATCH("HOME",'FA2'!$B$1:$C$1,0),0),"")&amp;IFERROR(VLOOKUP(LW$2&amp;$A22,'EFL2'!$A:$D,MATCH("AWAY",'EFL2'!$A$1:$D$1,0),0),"")&amp;IFERROR(VLOOKUP(LW$2&amp;$A22,'EFL2'!$B:$C,MATCH("HOME",'EFL2'!$B$1:$C$1,0),0),"")&amp;IFERROR(VLOOKUP(LW$2&amp;$A22,'UCL2'!$C:$F,MATCH("AWAY",'UCL2'!$C$1:$F$1,0),0),"")&amp;IFERROR(VLOOKUP(LW$2&amp;$A22,'UCL2'!$D:$E,MATCH("HOME",'UCL2'!$D$1:$E$1,0),0),"")&amp;IFERROR(VLOOKUP(LW$2&amp;$A22,'EU2'!$C:$F,MATCH("AWAY",'EU2'!$C$1:$F$1,0),0),"")&amp;IFERROR(VLOOKUP(LW$2&amp;$A22,'EU2'!$D:$E,MATCH("HOME",'EU2'!$D$1:$E$1,0),0),"")&amp;IFERROR(VLOOKUP(LW$2&amp;$A22,'EUC2'!$C:$F,MATCH("AWAY",'EUC2'!$C$1:$F$1,0),0),"")&amp;IFERROR(VLOOKUP(LW$2&amp;$A22,'EUC2'!$D:$E,MATCH("HOME",'EUC2'!$D$1:$E$1,0),0),"")</f>
        <v/>
      </c>
      <c r="LX22" s="25" t="str">
        <f>IFERROR(VLOOKUP(LX$2&amp;$B22,'FPL FIX2'!$N$1:$Q$400,MATCH("HOME",'FPL FIX2'!$N$1:$Q$1,0),0),"")&amp;IFERROR(VLOOKUP(LX$2&amp;$B22,'FPL FIX2'!$O$1:$P$400,MATCH("AWAY",'FPL FIX2'!$O$1:$P$1,0),0),"")&amp;IFERROR(VLOOKUP(LX$2&amp;$A22,'FA2'!$A:$D,MATCH("AWAY",'FA2'!$A$1:$D$1,0),0),"")&amp;IFERROR(VLOOKUP(LX$2&amp;$A22,'FA2'!$B:$C,MATCH("HOME",'FA2'!$B$1:$C$1,0),0),"")&amp;IFERROR(VLOOKUP(LX$2&amp;$A22,'EFL2'!$A:$D,MATCH("AWAY",'EFL2'!$A$1:$D$1,0),0),"")&amp;IFERROR(VLOOKUP(LX$2&amp;$A22,'EFL2'!$B:$C,MATCH("HOME",'EFL2'!$B$1:$C$1,0),0),"")&amp;IFERROR(VLOOKUP(LX$2&amp;$A22,'UCL2'!$C:$F,MATCH("AWAY",'UCL2'!$C$1:$F$1,0),0),"")&amp;IFERROR(VLOOKUP(LX$2&amp;$A22,'UCL2'!$D:$E,MATCH("HOME",'UCL2'!$D$1:$E$1,0),0),"")&amp;IFERROR(VLOOKUP(LX$2&amp;$A22,'EU2'!$C:$F,MATCH("AWAY",'EU2'!$C$1:$F$1,0),0),"")&amp;IFERROR(VLOOKUP(LX$2&amp;$A22,'EU2'!$D:$E,MATCH("HOME",'EU2'!$D$1:$E$1,0),0),"")&amp;IFERROR(VLOOKUP(LX$2&amp;$A22,'EUC2'!$C:$F,MATCH("AWAY",'EUC2'!$C$1:$F$1,0),0),"")&amp;IFERROR(VLOOKUP(LX$2&amp;$A22,'EUC2'!$D:$E,MATCH("HOME",'EUC2'!$D$1:$E$1,0),0),"")</f>
        <v/>
      </c>
      <c r="LY22" s="25" t="str">
        <f>IFERROR(VLOOKUP(LY$2&amp;$B22,'FPL FIX2'!$N$1:$Q$400,MATCH("HOME",'FPL FIX2'!$N$1:$Q$1,0),0),"")&amp;IFERROR(VLOOKUP(LY$2&amp;$B22,'FPL FIX2'!$O$1:$P$400,MATCH("AWAY",'FPL FIX2'!$O$1:$P$1,0),0),"")&amp;IFERROR(VLOOKUP(LY$2&amp;$A22,'FA2'!$A:$D,MATCH("AWAY",'FA2'!$A$1:$D$1,0),0),"")&amp;IFERROR(VLOOKUP(LY$2&amp;$A22,'FA2'!$B:$C,MATCH("HOME",'FA2'!$B$1:$C$1,0),0),"")&amp;IFERROR(VLOOKUP(LY$2&amp;$A22,'EFL2'!$A:$D,MATCH("AWAY",'EFL2'!$A$1:$D$1,0),0),"")&amp;IFERROR(VLOOKUP(LY$2&amp;$A22,'EFL2'!$B:$C,MATCH("HOME",'EFL2'!$B$1:$C$1,0),0),"")&amp;IFERROR(VLOOKUP(LY$2&amp;$A22,'UCL2'!$C:$F,MATCH("AWAY",'UCL2'!$C$1:$F$1,0),0),"")&amp;IFERROR(VLOOKUP(LY$2&amp;$A22,'UCL2'!$D:$E,MATCH("HOME",'UCL2'!$D$1:$E$1,0),0),"")&amp;IFERROR(VLOOKUP(LY$2&amp;$A22,'EU2'!$C:$F,MATCH("AWAY",'EU2'!$C$1:$F$1,0),0),"")&amp;IFERROR(VLOOKUP(LY$2&amp;$A22,'EU2'!$D:$E,MATCH("HOME",'EU2'!$D$1:$E$1,0),0),"")&amp;IFERROR(VLOOKUP(LY$2&amp;$A22,'EUC2'!$C:$F,MATCH("AWAY",'EUC2'!$C$1:$F$1,0),0),"")&amp;IFERROR(VLOOKUP(LY$2&amp;$A22,'EUC2'!$D:$E,MATCH("HOME",'EUC2'!$D$1:$E$1,0),0),"")</f>
        <v/>
      </c>
      <c r="LZ22" s="25" t="str">
        <f>IFERROR(VLOOKUP(LZ$2&amp;$B22,'FPL FIX2'!$N$1:$Q$400,MATCH("HOME",'FPL FIX2'!$N$1:$Q$1,0),0),"")&amp;IFERROR(VLOOKUP(LZ$2&amp;$B22,'FPL FIX2'!$O$1:$P$400,MATCH("AWAY",'FPL FIX2'!$O$1:$P$1,0),0),"")&amp;IFERROR(VLOOKUP(LZ$2&amp;$A22,'FA2'!$A:$D,MATCH("AWAY",'FA2'!$A$1:$D$1,0),0),"")&amp;IFERROR(VLOOKUP(LZ$2&amp;$A22,'FA2'!$B:$C,MATCH("HOME",'FA2'!$B$1:$C$1,0),0),"")&amp;IFERROR(VLOOKUP(LZ$2&amp;$A22,'EFL2'!$A:$D,MATCH("AWAY",'EFL2'!$A$1:$D$1,0),0),"")&amp;IFERROR(VLOOKUP(LZ$2&amp;$A22,'EFL2'!$B:$C,MATCH("HOME",'EFL2'!$B$1:$C$1,0),0),"")&amp;IFERROR(VLOOKUP(LZ$2&amp;$A22,'UCL2'!$C:$F,MATCH("AWAY",'UCL2'!$C$1:$F$1,0),0),"")&amp;IFERROR(VLOOKUP(LZ$2&amp;$A22,'UCL2'!$D:$E,MATCH("HOME",'UCL2'!$D$1:$E$1,0),0),"")&amp;IFERROR(VLOOKUP(LZ$2&amp;$A22,'EU2'!$C:$F,MATCH("AWAY",'EU2'!$C$1:$F$1,0),0),"")&amp;IFERROR(VLOOKUP(LZ$2&amp;$A22,'EU2'!$D:$E,MATCH("HOME",'EU2'!$D$1:$E$1,0),0),"")&amp;IFERROR(VLOOKUP(LZ$2&amp;$A22,'EUC2'!$C:$F,MATCH("AWAY",'EUC2'!$C$1:$F$1,0),0),"")&amp;IFERROR(VLOOKUP(LZ$2&amp;$A22,'EUC2'!$D:$E,MATCH("HOME",'EUC2'!$D$1:$E$1,0),0),"")</f>
        <v/>
      </c>
      <c r="MA22" s="25" t="str">
        <f>IFERROR(VLOOKUP(MA$2&amp;$B22,'FPL FIX2'!$N$1:$Q$400,MATCH("HOME",'FPL FIX2'!$N$1:$Q$1,0),0),"")&amp;IFERROR(VLOOKUP(MA$2&amp;$B22,'FPL FIX2'!$O$1:$P$400,MATCH("AWAY",'FPL FIX2'!$O$1:$P$1,0),0),"")&amp;IFERROR(VLOOKUP(MA$2&amp;$A22,'FA2'!$A:$D,MATCH("AWAY",'FA2'!$A$1:$D$1,0),0),"")&amp;IFERROR(VLOOKUP(MA$2&amp;$A22,'FA2'!$B:$C,MATCH("HOME",'FA2'!$B$1:$C$1,0),0),"")&amp;IFERROR(VLOOKUP(MA$2&amp;$A22,'EFL2'!$A:$D,MATCH("AWAY",'EFL2'!$A$1:$D$1,0),0),"")&amp;IFERROR(VLOOKUP(MA$2&amp;$A22,'EFL2'!$B:$C,MATCH("HOME",'EFL2'!$B$1:$C$1,0),0),"")&amp;IFERROR(VLOOKUP(MA$2&amp;$A22,'UCL2'!$C:$F,MATCH("AWAY",'UCL2'!$C$1:$F$1,0),0),"")&amp;IFERROR(VLOOKUP(MA$2&amp;$A22,'UCL2'!$D:$E,MATCH("HOME",'UCL2'!$D$1:$E$1,0),0),"")&amp;IFERROR(VLOOKUP(MA$2&amp;$A22,'EU2'!$C:$F,MATCH("AWAY",'EU2'!$C$1:$F$1,0),0),"")&amp;IFERROR(VLOOKUP(MA$2&amp;$A22,'EU2'!$D:$E,MATCH("HOME",'EU2'!$D$1:$E$1,0),0),"")&amp;IFERROR(VLOOKUP(MA$2&amp;$A22,'EUC2'!$C:$F,MATCH("AWAY",'EUC2'!$C$1:$F$1,0),0),"")&amp;IFERROR(VLOOKUP(MA$2&amp;$A22,'EUC2'!$D:$E,MATCH("HOME",'EUC2'!$D$1:$E$1,0),0),"")</f>
        <v/>
      </c>
      <c r="MB22" s="25" t="str">
        <f>IFERROR(VLOOKUP(MB$2&amp;$B22,'FPL FIX2'!$N$1:$Q$400,MATCH("HOME",'FPL FIX2'!$N$1:$Q$1,0),0),"")&amp;IFERROR(VLOOKUP(MB$2&amp;$B22,'FPL FIX2'!$O$1:$P$400,MATCH("AWAY",'FPL FIX2'!$O$1:$P$1,0),0),"")&amp;IFERROR(VLOOKUP(MB$2&amp;$A22,'FA2'!$A:$D,MATCH("AWAY",'FA2'!$A$1:$D$1,0),0),"")&amp;IFERROR(VLOOKUP(MB$2&amp;$A22,'FA2'!$B:$C,MATCH("HOME",'FA2'!$B$1:$C$1,0),0),"")&amp;IFERROR(VLOOKUP(MB$2&amp;$A22,'EFL2'!$A:$D,MATCH("AWAY",'EFL2'!$A$1:$D$1,0),0),"")&amp;IFERROR(VLOOKUP(MB$2&amp;$A22,'EFL2'!$B:$C,MATCH("HOME",'EFL2'!$B$1:$C$1,0),0),"")&amp;IFERROR(VLOOKUP(MB$2&amp;$A22,'UCL2'!$C:$F,MATCH("AWAY",'UCL2'!$C$1:$F$1,0),0),"")&amp;IFERROR(VLOOKUP(MB$2&amp;$A22,'UCL2'!$D:$E,MATCH("HOME",'UCL2'!$D$1:$E$1,0),0),"")&amp;IFERROR(VLOOKUP(MB$2&amp;$A22,'EU2'!$C:$F,MATCH("AWAY",'EU2'!$C$1:$F$1,0),0),"")&amp;IFERROR(VLOOKUP(MB$2&amp;$A22,'EU2'!$D:$E,MATCH("HOME",'EU2'!$D$1:$E$1,0),0),"")&amp;IFERROR(VLOOKUP(MB$2&amp;$A22,'EUC2'!$C:$F,MATCH("AWAY",'EUC2'!$C$1:$F$1,0),0),"")&amp;IFERROR(VLOOKUP(MB$2&amp;$A22,'EUC2'!$D:$E,MATCH("HOME",'EUC2'!$D$1:$E$1,0),0),"")</f>
        <v/>
      </c>
      <c r="MC22" s="25" t="str">
        <f>IFERROR(VLOOKUP(MC$2&amp;$B22,'FPL FIX2'!$N$1:$Q$400,MATCH("HOME",'FPL FIX2'!$N$1:$Q$1,0),0),"")&amp;IFERROR(VLOOKUP(MC$2&amp;$B22,'FPL FIX2'!$O$1:$P$400,MATCH("AWAY",'FPL FIX2'!$O$1:$P$1,0),0),"")&amp;IFERROR(VLOOKUP(MC$2&amp;$A22,'FA2'!$A:$D,MATCH("AWAY",'FA2'!$A$1:$D$1,0),0),"")&amp;IFERROR(VLOOKUP(MC$2&amp;$A22,'FA2'!$B:$C,MATCH("HOME",'FA2'!$B$1:$C$1,0),0),"")&amp;IFERROR(VLOOKUP(MC$2&amp;$A22,'EFL2'!$A:$D,MATCH("AWAY",'EFL2'!$A$1:$D$1,0),0),"")&amp;IFERROR(VLOOKUP(MC$2&amp;$A22,'EFL2'!$B:$C,MATCH("HOME",'EFL2'!$B$1:$C$1,0),0),"")&amp;IFERROR(VLOOKUP(MC$2&amp;$A22,'UCL2'!$C:$F,MATCH("AWAY",'UCL2'!$C$1:$F$1,0),0),"")&amp;IFERROR(VLOOKUP(MC$2&amp;$A22,'UCL2'!$D:$E,MATCH("HOME",'UCL2'!$D$1:$E$1,0),0),"")&amp;IFERROR(VLOOKUP(MC$2&amp;$A22,'EU2'!$C:$F,MATCH("AWAY",'EU2'!$C$1:$F$1,0),0),"")&amp;IFERROR(VLOOKUP(MC$2&amp;$A22,'EU2'!$D:$E,MATCH("HOME",'EU2'!$D$1:$E$1,0),0),"")&amp;IFERROR(VLOOKUP(MC$2&amp;$A22,'EUC2'!$C:$F,MATCH("AWAY",'EUC2'!$C$1:$F$1,0),0),"")&amp;IFERROR(VLOOKUP(MC$2&amp;$A22,'EUC2'!$D:$E,MATCH("HOME",'EUC2'!$D$1:$E$1,0),0),"")</f>
        <v/>
      </c>
      <c r="MD22" s="25" t="str">
        <f>IFERROR(VLOOKUP(MD$2&amp;$B22,'FPL FIX2'!$N$1:$Q$400,MATCH("HOME",'FPL FIX2'!$N$1:$Q$1,0),0),"")&amp;IFERROR(VLOOKUP(MD$2&amp;$B22,'FPL FIX2'!$O$1:$P$400,MATCH("AWAY",'FPL FIX2'!$O$1:$P$1,0),0),"")&amp;IFERROR(VLOOKUP(MD$2&amp;$A22,'FA2'!$A:$D,MATCH("AWAY",'FA2'!$A$1:$D$1,0),0),"")&amp;IFERROR(VLOOKUP(MD$2&amp;$A22,'FA2'!$B:$C,MATCH("HOME",'FA2'!$B$1:$C$1,0),0),"")&amp;IFERROR(VLOOKUP(MD$2&amp;$A22,'EFL2'!$A:$D,MATCH("AWAY",'EFL2'!$A$1:$D$1,0),0),"")&amp;IFERROR(VLOOKUP(MD$2&amp;$A22,'EFL2'!$B:$C,MATCH("HOME",'EFL2'!$B$1:$C$1,0),0),"")&amp;IFERROR(VLOOKUP(MD$2&amp;$A22,'UCL2'!$C:$F,MATCH("AWAY",'UCL2'!$C$1:$F$1,0),0),"")&amp;IFERROR(VLOOKUP(MD$2&amp;$A22,'UCL2'!$D:$E,MATCH("HOME",'UCL2'!$D$1:$E$1,0),0),"")&amp;IFERROR(VLOOKUP(MD$2&amp;$A22,'EU2'!$C:$F,MATCH("AWAY",'EU2'!$C$1:$F$1,0),0),"")&amp;IFERROR(VLOOKUP(MD$2&amp;$A22,'EU2'!$D:$E,MATCH("HOME",'EU2'!$D$1:$E$1,0),0),"")&amp;IFERROR(VLOOKUP(MD$2&amp;$A22,'EUC2'!$C:$F,MATCH("AWAY",'EUC2'!$C$1:$F$1,0),0),"")&amp;IFERROR(VLOOKUP(MD$2&amp;$A22,'EUC2'!$D:$E,MATCH("HOME",'EUC2'!$D$1:$E$1,0),0),"")</f>
        <v/>
      </c>
      <c r="ME22" s="25" t="str">
        <f>IFERROR(VLOOKUP(ME$2&amp;$B22,'FPL FIX2'!$N$1:$Q$400,MATCH("HOME",'FPL FIX2'!$N$1:$Q$1,0),0),"")&amp;IFERROR(VLOOKUP(ME$2&amp;$B22,'FPL FIX2'!$O$1:$P$400,MATCH("AWAY",'FPL FIX2'!$O$1:$P$1,0),0),"")&amp;IFERROR(VLOOKUP(ME$2&amp;$A22,'FA2'!$A:$D,MATCH("AWAY",'FA2'!$A$1:$D$1,0),0),"")&amp;IFERROR(VLOOKUP(ME$2&amp;$A22,'FA2'!$B:$C,MATCH("HOME",'FA2'!$B$1:$C$1,0),0),"")&amp;IFERROR(VLOOKUP(ME$2&amp;$A22,'EFL2'!$A:$D,MATCH("AWAY",'EFL2'!$A$1:$D$1,0),0),"")&amp;IFERROR(VLOOKUP(ME$2&amp;$A22,'EFL2'!$B:$C,MATCH("HOME",'EFL2'!$B$1:$C$1,0),0),"")&amp;IFERROR(VLOOKUP(ME$2&amp;$A22,'UCL2'!$C:$F,MATCH("AWAY",'UCL2'!$C$1:$F$1,0),0),"")&amp;IFERROR(VLOOKUP(ME$2&amp;$A22,'UCL2'!$D:$E,MATCH("HOME",'UCL2'!$D$1:$E$1,0),0),"")&amp;IFERROR(VLOOKUP(ME$2&amp;$A22,'EU2'!$C:$F,MATCH("AWAY",'EU2'!$C$1:$F$1,0),0),"")&amp;IFERROR(VLOOKUP(ME$2&amp;$A22,'EU2'!$D:$E,MATCH("HOME",'EU2'!$D$1:$E$1,0),0),"")&amp;IFERROR(VLOOKUP(ME$2&amp;$A22,'EUC2'!$C:$F,MATCH("AWAY",'EUC2'!$C$1:$F$1,0),0),"")&amp;IFERROR(VLOOKUP(ME$2&amp;$A22,'EUC2'!$D:$E,MATCH("HOME",'EUC2'!$D$1:$E$1,0),0),"")</f>
        <v/>
      </c>
      <c r="MF22" s="25" t="str">
        <f>IFERROR(VLOOKUP(MF$2&amp;$B22,'FPL FIX2'!$N$1:$Q$400,MATCH("HOME",'FPL FIX2'!$N$1:$Q$1,0),0),"")&amp;IFERROR(VLOOKUP(MF$2&amp;$B22,'FPL FIX2'!$O$1:$P$400,MATCH("AWAY",'FPL FIX2'!$O$1:$P$1,0),0),"")&amp;IFERROR(VLOOKUP(MF$2&amp;$A22,'FA2'!$A:$D,MATCH("AWAY",'FA2'!$A$1:$D$1,0),0),"")&amp;IFERROR(VLOOKUP(MF$2&amp;$A22,'FA2'!$B:$C,MATCH("HOME",'FA2'!$B$1:$C$1,0),0),"")&amp;IFERROR(VLOOKUP(MF$2&amp;$A22,'EFL2'!$A:$D,MATCH("AWAY",'EFL2'!$A$1:$D$1,0),0),"")&amp;IFERROR(VLOOKUP(MF$2&amp;$A22,'EFL2'!$B:$C,MATCH("HOME",'EFL2'!$B$1:$C$1,0),0),"")&amp;IFERROR(VLOOKUP(MF$2&amp;$A22,'UCL2'!$C:$F,MATCH("AWAY",'UCL2'!$C$1:$F$1,0),0),"")&amp;IFERROR(VLOOKUP(MF$2&amp;$A22,'UCL2'!$D:$E,MATCH("HOME",'UCL2'!$D$1:$E$1,0),0),"")&amp;IFERROR(VLOOKUP(MF$2&amp;$A22,'EU2'!$C:$F,MATCH("AWAY",'EU2'!$C$1:$F$1,0),0),"")&amp;IFERROR(VLOOKUP(MF$2&amp;$A22,'EU2'!$D:$E,MATCH("HOME",'EU2'!$D$1:$E$1,0),0),"")&amp;IFERROR(VLOOKUP(MF$2&amp;$A22,'EUC2'!$C:$F,MATCH("AWAY",'EUC2'!$C$1:$F$1,0),0),"")&amp;IFERROR(VLOOKUP(MF$2&amp;$A22,'EUC2'!$D:$E,MATCH("HOME",'EUC2'!$D$1:$E$1,0),0),"")</f>
        <v/>
      </c>
      <c r="MG22" s="25" t="str">
        <f>IFERROR(VLOOKUP(MG$2&amp;$B22,'FPL FIX2'!$N$1:$Q$400,MATCH("HOME",'FPL FIX2'!$N$1:$Q$1,0),0),"")&amp;IFERROR(VLOOKUP(MG$2&amp;$B22,'FPL FIX2'!$O$1:$P$400,MATCH("AWAY",'FPL FIX2'!$O$1:$P$1,0),0),"")&amp;IFERROR(VLOOKUP(MG$2&amp;$A22,'FA2'!$A:$D,MATCH("AWAY",'FA2'!$A$1:$D$1,0),0),"")&amp;IFERROR(VLOOKUP(MG$2&amp;$A22,'FA2'!$B:$C,MATCH("HOME",'FA2'!$B$1:$C$1,0),0),"")&amp;IFERROR(VLOOKUP(MG$2&amp;$A22,'EFL2'!$A:$D,MATCH("AWAY",'EFL2'!$A$1:$D$1,0),0),"")&amp;IFERROR(VLOOKUP(MG$2&amp;$A22,'EFL2'!$B:$C,MATCH("HOME",'EFL2'!$B$1:$C$1,0),0),"")&amp;IFERROR(VLOOKUP(MG$2&amp;$A22,'UCL2'!$C:$F,MATCH("AWAY",'UCL2'!$C$1:$F$1,0),0),"")&amp;IFERROR(VLOOKUP(MG$2&amp;$A22,'UCL2'!$D:$E,MATCH("HOME",'UCL2'!$D$1:$E$1,0),0),"")&amp;IFERROR(VLOOKUP(MG$2&amp;$A22,'EU2'!$C:$F,MATCH("AWAY",'EU2'!$C$1:$F$1,0),0),"")&amp;IFERROR(VLOOKUP(MG$2&amp;$A22,'EU2'!$D:$E,MATCH("HOME",'EU2'!$D$1:$E$1,0),0),"")&amp;IFERROR(VLOOKUP(MG$2&amp;$A22,'EUC2'!$C:$F,MATCH("AWAY",'EUC2'!$C$1:$F$1,0),0),"")&amp;IFERROR(VLOOKUP(MG$2&amp;$A22,'EUC2'!$D:$E,MATCH("HOME",'EUC2'!$D$1:$E$1,0),0),"")</f>
        <v/>
      </c>
      <c r="MH22" s="25" t="str">
        <f>IFERROR(VLOOKUP(MH$2&amp;$B22,'FPL FIX2'!$N$1:$Q$400,MATCH("HOME",'FPL FIX2'!$N$1:$Q$1,0),0),"")&amp;IFERROR(VLOOKUP(MH$2&amp;$B22,'FPL FIX2'!$O$1:$P$400,MATCH("AWAY",'FPL FIX2'!$O$1:$P$1,0),0),"")&amp;IFERROR(VLOOKUP(MH$2&amp;$A22,'FA2'!$A:$D,MATCH("AWAY",'FA2'!$A$1:$D$1,0),0),"")&amp;IFERROR(VLOOKUP(MH$2&amp;$A22,'FA2'!$B:$C,MATCH("HOME",'FA2'!$B$1:$C$1,0),0),"")&amp;IFERROR(VLOOKUP(MH$2&amp;$A22,'EFL2'!$A:$D,MATCH("AWAY",'EFL2'!$A$1:$D$1,0),0),"")&amp;IFERROR(VLOOKUP(MH$2&amp;$A22,'EFL2'!$B:$C,MATCH("HOME",'EFL2'!$B$1:$C$1,0),0),"")&amp;IFERROR(VLOOKUP(MH$2&amp;$A22,'UCL2'!$C:$F,MATCH("AWAY",'UCL2'!$C$1:$F$1,0),0),"")&amp;IFERROR(VLOOKUP(MH$2&amp;$A22,'UCL2'!$D:$E,MATCH("HOME",'UCL2'!$D$1:$E$1,0),0),"")&amp;IFERROR(VLOOKUP(MH$2&amp;$A22,'EU2'!$C:$F,MATCH("AWAY",'EU2'!$C$1:$F$1,0),0),"")&amp;IFERROR(VLOOKUP(MH$2&amp;$A22,'EU2'!$D:$E,MATCH("HOME",'EU2'!$D$1:$E$1,0),0),"")&amp;IFERROR(VLOOKUP(MH$2&amp;$A22,'EUC2'!$C:$F,MATCH("AWAY",'EUC2'!$C$1:$F$1,0),0),"")&amp;IFERROR(VLOOKUP(MH$2&amp;$A22,'EUC2'!$D:$E,MATCH("HOME",'EUC2'!$D$1:$E$1,0),0),"")</f>
        <v/>
      </c>
      <c r="MI22" s="25" t="str">
        <f>IFERROR(VLOOKUP(MI$2&amp;$B22,'FPL FIX2'!$N$1:$Q$400,MATCH("HOME",'FPL FIX2'!$N$1:$Q$1,0),0),"")&amp;IFERROR(VLOOKUP(MI$2&amp;$B22,'FPL FIX2'!$O$1:$P$400,MATCH("AWAY",'FPL FIX2'!$O$1:$P$1,0),0),"")&amp;IFERROR(VLOOKUP(MI$2&amp;$A22,'FA2'!$A:$D,MATCH("AWAY",'FA2'!$A$1:$D$1,0),0),"")&amp;IFERROR(VLOOKUP(MI$2&amp;$A22,'FA2'!$B:$C,MATCH("HOME",'FA2'!$B$1:$C$1,0),0),"")&amp;IFERROR(VLOOKUP(MI$2&amp;$A22,'EFL2'!$A:$D,MATCH("AWAY",'EFL2'!$A$1:$D$1,0),0),"")&amp;IFERROR(VLOOKUP(MI$2&amp;$A22,'EFL2'!$B:$C,MATCH("HOME",'EFL2'!$B$1:$C$1,0),0),"")&amp;IFERROR(VLOOKUP(MI$2&amp;$A22,'UCL2'!$C:$F,MATCH("AWAY",'UCL2'!$C$1:$F$1,0),0),"")&amp;IFERROR(VLOOKUP(MI$2&amp;$A22,'UCL2'!$D:$E,MATCH("HOME",'UCL2'!$D$1:$E$1,0),0),"")&amp;IFERROR(VLOOKUP(MI$2&amp;$A22,'EU2'!$C:$F,MATCH("AWAY",'EU2'!$C$1:$F$1,0),0),"")&amp;IFERROR(VLOOKUP(MI$2&amp;$A22,'EU2'!$D:$E,MATCH("HOME",'EU2'!$D$1:$E$1,0),0),"")&amp;IFERROR(VLOOKUP(MI$2&amp;$A22,'EUC2'!$C:$F,MATCH("AWAY",'EUC2'!$C$1:$F$1,0),0),"")&amp;IFERROR(VLOOKUP(MI$2&amp;$A22,'EUC2'!$D:$E,MATCH("HOME",'EUC2'!$D$1:$E$1,0),0),"")</f>
        <v/>
      </c>
      <c r="MJ22" s="25" t="str">
        <f>IFERROR(VLOOKUP(MJ$2&amp;$B22,'FPL FIX2'!$N$1:$Q$400,MATCH("HOME",'FPL FIX2'!$N$1:$Q$1,0),0),"")&amp;IFERROR(VLOOKUP(MJ$2&amp;$B22,'FPL FIX2'!$O$1:$P$400,MATCH("AWAY",'FPL FIX2'!$O$1:$P$1,0),0),"")&amp;IFERROR(VLOOKUP(MJ$2&amp;$A22,'FA2'!$A:$D,MATCH("AWAY",'FA2'!$A$1:$D$1,0),0),"")&amp;IFERROR(VLOOKUP(MJ$2&amp;$A22,'FA2'!$B:$C,MATCH("HOME",'FA2'!$B$1:$C$1,0),0),"")&amp;IFERROR(VLOOKUP(MJ$2&amp;$A22,'EFL2'!$A:$D,MATCH("AWAY",'EFL2'!$A$1:$D$1,0),0),"")&amp;IFERROR(VLOOKUP(MJ$2&amp;$A22,'EFL2'!$B:$C,MATCH("HOME",'EFL2'!$B$1:$C$1,0),0),"")&amp;IFERROR(VLOOKUP(MJ$2&amp;$A22,'UCL2'!$C:$F,MATCH("AWAY",'UCL2'!$C$1:$F$1,0),0),"")&amp;IFERROR(VLOOKUP(MJ$2&amp;$A22,'UCL2'!$D:$E,MATCH("HOME",'UCL2'!$D$1:$E$1,0),0),"")&amp;IFERROR(VLOOKUP(MJ$2&amp;$A22,'EU2'!$C:$F,MATCH("AWAY",'EU2'!$C$1:$F$1,0),0),"")&amp;IFERROR(VLOOKUP(MJ$2&amp;$A22,'EU2'!$D:$E,MATCH("HOME",'EU2'!$D$1:$E$1,0),0),"")&amp;IFERROR(VLOOKUP(MJ$2&amp;$A22,'EUC2'!$C:$F,MATCH("AWAY",'EUC2'!$C$1:$F$1,0),0),"")&amp;IFERROR(VLOOKUP(MJ$2&amp;$A22,'EUC2'!$D:$E,MATCH("HOME",'EUC2'!$D$1:$E$1,0),0),"")</f>
        <v/>
      </c>
      <c r="MK22" s="25" t="str">
        <f>IFERROR(VLOOKUP(MK$2&amp;$B22,'FPL FIX2'!$N$1:$Q$400,MATCH("HOME",'FPL FIX2'!$N$1:$Q$1,0),0),"")&amp;IFERROR(VLOOKUP(MK$2&amp;$B22,'FPL FIX2'!$O$1:$P$400,MATCH("AWAY",'FPL FIX2'!$O$1:$P$1,0),0),"")&amp;IFERROR(VLOOKUP(MK$2&amp;$A22,'FA2'!$A:$D,MATCH("AWAY",'FA2'!$A$1:$D$1,0),0),"")&amp;IFERROR(VLOOKUP(MK$2&amp;$A22,'FA2'!$B:$C,MATCH("HOME",'FA2'!$B$1:$C$1,0),0),"")&amp;IFERROR(VLOOKUP(MK$2&amp;$A22,'EFL2'!$A:$D,MATCH("AWAY",'EFL2'!$A$1:$D$1,0),0),"")&amp;IFERROR(VLOOKUP(MK$2&amp;$A22,'EFL2'!$B:$C,MATCH("HOME",'EFL2'!$B$1:$C$1,0),0),"")&amp;IFERROR(VLOOKUP(MK$2&amp;$A22,'UCL2'!$C:$F,MATCH("AWAY",'UCL2'!$C$1:$F$1,0),0),"")&amp;IFERROR(VLOOKUP(MK$2&amp;$A22,'UCL2'!$D:$E,MATCH("HOME",'UCL2'!$D$1:$E$1,0),0),"")&amp;IFERROR(VLOOKUP(MK$2&amp;$A22,'EU2'!$C:$F,MATCH("AWAY",'EU2'!$C$1:$F$1,0),0),"")&amp;IFERROR(VLOOKUP(MK$2&amp;$A22,'EU2'!$D:$E,MATCH("HOME",'EU2'!$D$1:$E$1,0),0),"")&amp;IFERROR(VLOOKUP(MK$2&amp;$A22,'EUC2'!$C:$F,MATCH("AWAY",'EUC2'!$C$1:$F$1,0),0),"")&amp;IFERROR(VLOOKUP(MK$2&amp;$A22,'EUC2'!$D:$E,MATCH("HOME",'EUC2'!$D$1:$E$1,0),0),"")</f>
        <v/>
      </c>
      <c r="ML22" s="25" t="str">
        <f>IFERROR(VLOOKUP(ML$2&amp;$B22,'FPL FIX2'!$N$1:$Q$400,MATCH("HOME",'FPL FIX2'!$N$1:$Q$1,0),0),"")&amp;IFERROR(VLOOKUP(ML$2&amp;$B22,'FPL FIX2'!$O$1:$P$400,MATCH("AWAY",'FPL FIX2'!$O$1:$P$1,0),0),"")&amp;IFERROR(VLOOKUP(ML$2&amp;$A22,'FA2'!$A:$D,MATCH("AWAY",'FA2'!$A$1:$D$1,0),0),"")&amp;IFERROR(VLOOKUP(ML$2&amp;$A22,'FA2'!$B:$C,MATCH("HOME",'FA2'!$B$1:$C$1,0),0),"")&amp;IFERROR(VLOOKUP(ML$2&amp;$A22,'EFL2'!$A:$D,MATCH("AWAY",'EFL2'!$A$1:$D$1,0),0),"")&amp;IFERROR(VLOOKUP(ML$2&amp;$A22,'EFL2'!$B:$C,MATCH("HOME",'EFL2'!$B$1:$C$1,0),0),"")&amp;IFERROR(VLOOKUP(ML$2&amp;$A22,'UCL2'!$C:$F,MATCH("AWAY",'UCL2'!$C$1:$F$1,0),0),"")&amp;IFERROR(VLOOKUP(ML$2&amp;$A22,'UCL2'!$D:$E,MATCH("HOME",'UCL2'!$D$1:$E$1,0),0),"")&amp;IFERROR(VLOOKUP(ML$2&amp;$A22,'EU2'!$C:$F,MATCH("AWAY",'EU2'!$C$1:$F$1,0),0),"")&amp;IFERROR(VLOOKUP(ML$2&amp;$A22,'EU2'!$D:$E,MATCH("HOME",'EU2'!$D$1:$E$1,0),0),"")&amp;IFERROR(VLOOKUP(ML$2&amp;$A22,'EUC2'!$C:$F,MATCH("AWAY",'EUC2'!$C$1:$F$1,0),0),"")&amp;IFERROR(VLOOKUP(ML$2&amp;$A22,'EUC2'!$D:$E,MATCH("HOME",'EUC2'!$D$1:$E$1,0),0),"")</f>
        <v/>
      </c>
      <c r="MM22" s="25" t="str">
        <f>IFERROR(VLOOKUP(MM$2&amp;$B22,'FPL FIX2'!$N$1:$Q$400,MATCH("HOME",'FPL FIX2'!$N$1:$Q$1,0),0),"")&amp;IFERROR(VLOOKUP(MM$2&amp;$B22,'FPL FIX2'!$O$1:$P$400,MATCH("AWAY",'FPL FIX2'!$O$1:$P$1,0),0),"")&amp;IFERROR(VLOOKUP(MM$2&amp;$A22,'FA2'!$A:$D,MATCH("AWAY",'FA2'!$A$1:$D$1,0),0),"")&amp;IFERROR(VLOOKUP(MM$2&amp;$A22,'FA2'!$B:$C,MATCH("HOME",'FA2'!$B$1:$C$1,0),0),"")&amp;IFERROR(VLOOKUP(MM$2&amp;$A22,'EFL2'!$A:$D,MATCH("AWAY",'EFL2'!$A$1:$D$1,0),0),"")&amp;IFERROR(VLOOKUP(MM$2&amp;$A22,'EFL2'!$B:$C,MATCH("HOME",'EFL2'!$B$1:$C$1,0),0),"")&amp;IFERROR(VLOOKUP(MM$2&amp;$A22,'UCL2'!$C:$F,MATCH("AWAY",'UCL2'!$C$1:$F$1,0),0),"")&amp;IFERROR(VLOOKUP(MM$2&amp;$A22,'UCL2'!$D:$E,MATCH("HOME",'UCL2'!$D$1:$E$1,0),0),"")&amp;IFERROR(VLOOKUP(MM$2&amp;$A22,'EU2'!$C:$F,MATCH("AWAY",'EU2'!$C$1:$F$1,0),0),"")&amp;IFERROR(VLOOKUP(MM$2&amp;$A22,'EU2'!$D:$E,MATCH("HOME",'EU2'!$D$1:$E$1,0),0),"")&amp;IFERROR(VLOOKUP(MM$2&amp;$A22,'EUC2'!$C:$F,MATCH("AWAY",'EUC2'!$C$1:$F$1,0),0),"")&amp;IFERROR(VLOOKUP(MM$2&amp;$A22,'EUC2'!$D:$E,MATCH("HOME",'EUC2'!$D$1:$E$1,0),0),"")</f>
        <v/>
      </c>
      <c r="MN22" s="25" t="str">
        <f>IFERROR(VLOOKUP(MN$2&amp;$B22,'FPL FIX2'!$N$1:$Q$400,MATCH("HOME",'FPL FIX2'!$N$1:$Q$1,0),0),"")&amp;IFERROR(VLOOKUP(MN$2&amp;$B22,'FPL FIX2'!$O$1:$P$400,MATCH("AWAY",'FPL FIX2'!$O$1:$P$1,0),0),"")&amp;IFERROR(VLOOKUP(MN$2&amp;$A22,'FA2'!$A:$D,MATCH("AWAY",'FA2'!$A$1:$D$1,0),0),"")&amp;IFERROR(VLOOKUP(MN$2&amp;$A22,'FA2'!$B:$C,MATCH("HOME",'FA2'!$B$1:$C$1,0),0),"")&amp;IFERROR(VLOOKUP(MN$2&amp;$A22,'EFL2'!$A:$D,MATCH("AWAY",'EFL2'!$A$1:$D$1,0),0),"")&amp;IFERROR(VLOOKUP(MN$2&amp;$A22,'EFL2'!$B:$C,MATCH("HOME",'EFL2'!$B$1:$C$1,0),0),"")&amp;IFERROR(VLOOKUP(MN$2&amp;$A22,'UCL2'!$C:$F,MATCH("AWAY",'UCL2'!$C$1:$F$1,0),0),"")&amp;IFERROR(VLOOKUP(MN$2&amp;$A22,'UCL2'!$D:$E,MATCH("HOME",'UCL2'!$D$1:$E$1,0),0),"")&amp;IFERROR(VLOOKUP(MN$2&amp;$A22,'EU2'!$C:$F,MATCH("AWAY",'EU2'!$C$1:$F$1,0),0),"")&amp;IFERROR(VLOOKUP(MN$2&amp;$A22,'EU2'!$D:$E,MATCH("HOME",'EU2'!$D$1:$E$1,0),0),"")&amp;IFERROR(VLOOKUP(MN$2&amp;$A22,'EUC2'!$C:$F,MATCH("AWAY",'EUC2'!$C$1:$F$1,0),0),"")&amp;IFERROR(VLOOKUP(MN$2&amp;$A22,'EUC2'!$D:$E,MATCH("HOME",'EUC2'!$D$1:$E$1,0),0),"")</f>
        <v/>
      </c>
      <c r="MO22" s="25" t="str">
        <f>IFERROR(VLOOKUP(MO$2&amp;$B22,'FPL FIX2'!$N$1:$Q$400,MATCH("HOME",'FPL FIX2'!$N$1:$Q$1,0),0),"")&amp;IFERROR(VLOOKUP(MO$2&amp;$B22,'FPL FIX2'!$O$1:$P$400,MATCH("AWAY",'FPL FIX2'!$O$1:$P$1,0),0),"")&amp;IFERROR(VLOOKUP(MO$2&amp;$A22,'FA2'!$A:$D,MATCH("AWAY",'FA2'!$A$1:$D$1,0),0),"")&amp;IFERROR(VLOOKUP(MO$2&amp;$A22,'FA2'!$B:$C,MATCH("HOME",'FA2'!$B$1:$C$1,0),0),"")&amp;IFERROR(VLOOKUP(MO$2&amp;$A22,'EFL2'!$A:$D,MATCH("AWAY",'EFL2'!$A$1:$D$1,0),0),"")&amp;IFERROR(VLOOKUP(MO$2&amp;$A22,'EFL2'!$B:$C,MATCH("HOME",'EFL2'!$B$1:$C$1,0),0),"")&amp;IFERROR(VLOOKUP(MO$2&amp;$A22,'UCL2'!$C:$F,MATCH("AWAY",'UCL2'!$C$1:$F$1,0),0),"")&amp;IFERROR(VLOOKUP(MO$2&amp;$A22,'UCL2'!$D:$E,MATCH("HOME",'UCL2'!$D$1:$E$1,0),0),"")&amp;IFERROR(VLOOKUP(MO$2&amp;$A22,'EU2'!$C:$F,MATCH("AWAY",'EU2'!$C$1:$F$1,0),0),"")&amp;IFERROR(VLOOKUP(MO$2&amp;$A22,'EU2'!$D:$E,MATCH("HOME",'EU2'!$D$1:$E$1,0),0),"")&amp;IFERROR(VLOOKUP(MO$2&amp;$A22,'EUC2'!$C:$F,MATCH("AWAY",'EUC2'!$C$1:$F$1,0),0),"")&amp;IFERROR(VLOOKUP(MO$2&amp;$A22,'EUC2'!$D:$E,MATCH("HOME",'EUC2'!$D$1:$E$1,0),0),"")</f>
        <v/>
      </c>
      <c r="MP22" s="25" t="str">
        <f>IFERROR(VLOOKUP(MP$2&amp;$B22,'FPL FIX2'!$N$1:$Q$400,MATCH("HOME",'FPL FIX2'!$N$1:$Q$1,0),0),"")&amp;IFERROR(VLOOKUP(MP$2&amp;$B22,'FPL FIX2'!$O$1:$P$400,MATCH("AWAY",'FPL FIX2'!$O$1:$P$1,0),0),"")&amp;IFERROR(VLOOKUP(MP$2&amp;$A22,'FA2'!$A:$D,MATCH("AWAY",'FA2'!$A$1:$D$1,0),0),"")&amp;IFERROR(VLOOKUP(MP$2&amp;$A22,'FA2'!$B:$C,MATCH("HOME",'FA2'!$B$1:$C$1,0),0),"")&amp;IFERROR(VLOOKUP(MP$2&amp;$A22,'EFL2'!$A:$D,MATCH("AWAY",'EFL2'!$A$1:$D$1,0),0),"")&amp;IFERROR(VLOOKUP(MP$2&amp;$A22,'EFL2'!$B:$C,MATCH("HOME",'EFL2'!$B$1:$C$1,0),0),"")&amp;IFERROR(VLOOKUP(MP$2&amp;$A22,'UCL2'!$C:$F,MATCH("AWAY",'UCL2'!$C$1:$F$1,0),0),"")&amp;IFERROR(VLOOKUP(MP$2&amp;$A22,'UCL2'!$D:$E,MATCH("HOME",'UCL2'!$D$1:$E$1,0),0),"")&amp;IFERROR(VLOOKUP(MP$2&amp;$A22,'EU2'!$C:$F,MATCH("AWAY",'EU2'!$C$1:$F$1,0),0),"")&amp;IFERROR(VLOOKUP(MP$2&amp;$A22,'EU2'!$D:$E,MATCH("HOME",'EU2'!$D$1:$E$1,0),0),"")&amp;IFERROR(VLOOKUP(MP$2&amp;$A22,'EUC2'!$C:$F,MATCH("AWAY",'EUC2'!$C$1:$F$1,0),0),"")&amp;IFERROR(VLOOKUP(MP$2&amp;$A22,'EUC2'!$D:$E,MATCH("HOME",'EUC2'!$D$1:$E$1,0),0),"")</f>
        <v/>
      </c>
      <c r="MQ22" s="25" t="str">
        <f>IFERROR(VLOOKUP(MQ$2&amp;$B22,'FPL FIX2'!$N$1:$Q$400,MATCH("HOME",'FPL FIX2'!$N$1:$Q$1,0),0),"")&amp;IFERROR(VLOOKUP(MQ$2&amp;$B22,'FPL FIX2'!$O$1:$P$400,MATCH("AWAY",'FPL FIX2'!$O$1:$P$1,0),0),"")&amp;IFERROR(VLOOKUP(MQ$2&amp;$A22,'FA2'!$A:$D,MATCH("AWAY",'FA2'!$A$1:$D$1,0),0),"")&amp;IFERROR(VLOOKUP(MQ$2&amp;$A22,'FA2'!$B:$C,MATCH("HOME",'FA2'!$B$1:$C$1,0),0),"")&amp;IFERROR(VLOOKUP(MQ$2&amp;$A22,'EFL2'!$A:$D,MATCH("AWAY",'EFL2'!$A$1:$D$1,0),0),"")&amp;IFERROR(VLOOKUP(MQ$2&amp;$A22,'EFL2'!$B:$C,MATCH("HOME",'EFL2'!$B$1:$C$1,0),0),"")&amp;IFERROR(VLOOKUP(MQ$2&amp;$A22,'UCL2'!$C:$F,MATCH("AWAY",'UCL2'!$C$1:$F$1,0),0),"")&amp;IFERROR(VLOOKUP(MQ$2&amp;$A22,'UCL2'!$D:$E,MATCH("HOME",'UCL2'!$D$1:$E$1,0),0),"")&amp;IFERROR(VLOOKUP(MQ$2&amp;$A22,'EU2'!$C:$F,MATCH("AWAY",'EU2'!$C$1:$F$1,0),0),"")&amp;IFERROR(VLOOKUP(MQ$2&amp;$A22,'EU2'!$D:$E,MATCH("HOME",'EU2'!$D$1:$E$1,0),0),"")&amp;IFERROR(VLOOKUP(MQ$2&amp;$A22,'EUC2'!$C:$F,MATCH("AWAY",'EUC2'!$C$1:$F$1,0),0),"")&amp;IFERROR(VLOOKUP(MQ$2&amp;$A22,'EUC2'!$D:$E,MATCH("HOME",'EUC2'!$D$1:$E$1,0),0),"")</f>
        <v/>
      </c>
      <c r="MR22" s="25" t="str">
        <f>IFERROR(VLOOKUP(MR$2&amp;$B22,'FPL FIX2'!$N$1:$Q$400,MATCH("HOME",'FPL FIX2'!$N$1:$Q$1,0),0),"")&amp;IFERROR(VLOOKUP(MR$2&amp;$B22,'FPL FIX2'!$O$1:$P$400,MATCH("AWAY",'FPL FIX2'!$O$1:$P$1,0),0),"")&amp;IFERROR(VLOOKUP(MR$2&amp;$A22,'FA2'!$A:$D,MATCH("AWAY",'FA2'!$A$1:$D$1,0),0),"")&amp;IFERROR(VLOOKUP(MR$2&amp;$A22,'FA2'!$B:$C,MATCH("HOME",'FA2'!$B$1:$C$1,0),0),"")&amp;IFERROR(VLOOKUP(MR$2&amp;$A22,'EFL2'!$A:$D,MATCH("AWAY",'EFL2'!$A$1:$D$1,0),0),"")&amp;IFERROR(VLOOKUP(MR$2&amp;$A22,'EFL2'!$B:$C,MATCH("HOME",'EFL2'!$B$1:$C$1,0),0),"")&amp;IFERROR(VLOOKUP(MR$2&amp;$A22,'UCL2'!$C:$F,MATCH("AWAY",'UCL2'!$C$1:$F$1,0),0),"")&amp;IFERROR(VLOOKUP(MR$2&amp;$A22,'UCL2'!$D:$E,MATCH("HOME",'UCL2'!$D$1:$E$1,0),0),"")&amp;IFERROR(VLOOKUP(MR$2&amp;$A22,'EU2'!$C:$F,MATCH("AWAY",'EU2'!$C$1:$F$1,0),0),"")&amp;IFERROR(VLOOKUP(MR$2&amp;$A22,'EU2'!$D:$E,MATCH("HOME",'EU2'!$D$1:$E$1,0),0),"")&amp;IFERROR(VLOOKUP(MR$2&amp;$A22,'EUC2'!$C:$F,MATCH("AWAY",'EUC2'!$C$1:$F$1,0),0),"")&amp;IFERROR(VLOOKUP(MR$2&amp;$A22,'EUC2'!$D:$E,MATCH("HOME",'EUC2'!$D$1:$E$1,0),0),"")</f>
        <v/>
      </c>
      <c r="MS22" s="25" t="str">
        <f>IFERROR(VLOOKUP(MS$2&amp;$B22,'FPL FIX2'!$N$1:$Q$400,MATCH("HOME",'FPL FIX2'!$N$1:$Q$1,0),0),"")&amp;IFERROR(VLOOKUP(MS$2&amp;$B22,'FPL FIX2'!$O$1:$P$400,MATCH("AWAY",'FPL FIX2'!$O$1:$P$1,0),0),"")&amp;IFERROR(VLOOKUP(MS$2&amp;$A22,'FA2'!$A:$D,MATCH("AWAY",'FA2'!$A$1:$D$1,0),0),"")&amp;IFERROR(VLOOKUP(MS$2&amp;$A22,'FA2'!$B:$C,MATCH("HOME",'FA2'!$B$1:$C$1,0),0),"")&amp;IFERROR(VLOOKUP(MS$2&amp;$A22,'EFL2'!$A:$D,MATCH("AWAY",'EFL2'!$A$1:$D$1,0),0),"")&amp;IFERROR(VLOOKUP(MS$2&amp;$A22,'EFL2'!$B:$C,MATCH("HOME",'EFL2'!$B$1:$C$1,0),0),"")&amp;IFERROR(VLOOKUP(MS$2&amp;$A22,'UCL2'!$C:$F,MATCH("AWAY",'UCL2'!$C$1:$F$1,0),0),"")&amp;IFERROR(VLOOKUP(MS$2&amp;$A22,'UCL2'!$D:$E,MATCH("HOME",'UCL2'!$D$1:$E$1,0),0),"")&amp;IFERROR(VLOOKUP(MS$2&amp;$A22,'EU2'!$C:$F,MATCH("AWAY",'EU2'!$C$1:$F$1,0),0),"")&amp;IFERROR(VLOOKUP(MS$2&amp;$A22,'EU2'!$D:$E,MATCH("HOME",'EU2'!$D$1:$E$1,0),0),"")&amp;IFERROR(VLOOKUP(MS$2&amp;$A22,'EUC2'!$C:$F,MATCH("AWAY",'EUC2'!$C$1:$F$1,0),0),"")&amp;IFERROR(VLOOKUP(MS$2&amp;$A22,'EUC2'!$D:$E,MATCH("HOME",'EUC2'!$D$1:$E$1,0),0),"")</f>
        <v/>
      </c>
      <c r="MT22" s="25" t="str">
        <f>IFERROR(VLOOKUP(MT$2&amp;$B22,'FPL FIX2'!$N$1:$Q$400,MATCH("HOME",'FPL FIX2'!$N$1:$Q$1,0),0),"")&amp;IFERROR(VLOOKUP(MT$2&amp;$B22,'FPL FIX2'!$O$1:$P$400,MATCH("AWAY",'FPL FIX2'!$O$1:$P$1,0),0),"")&amp;IFERROR(VLOOKUP(MT$2&amp;$A22,'FA2'!$A:$D,MATCH("AWAY",'FA2'!$A$1:$D$1,0),0),"")&amp;IFERROR(VLOOKUP(MT$2&amp;$A22,'FA2'!$B:$C,MATCH("HOME",'FA2'!$B$1:$C$1,0),0),"")&amp;IFERROR(VLOOKUP(MT$2&amp;$A22,'EFL2'!$A:$D,MATCH("AWAY",'EFL2'!$A$1:$D$1,0),0),"")&amp;IFERROR(VLOOKUP(MT$2&amp;$A22,'EFL2'!$B:$C,MATCH("HOME",'EFL2'!$B$1:$C$1,0),0),"")&amp;IFERROR(VLOOKUP(MT$2&amp;$A22,'UCL2'!$C:$F,MATCH("AWAY",'UCL2'!$C$1:$F$1,0),0),"")&amp;IFERROR(VLOOKUP(MT$2&amp;$A22,'UCL2'!$D:$E,MATCH("HOME",'UCL2'!$D$1:$E$1,0),0),"")&amp;IFERROR(VLOOKUP(MT$2&amp;$A22,'EU2'!$C:$F,MATCH("AWAY",'EU2'!$C$1:$F$1,0),0),"")&amp;IFERROR(VLOOKUP(MT$2&amp;$A22,'EU2'!$D:$E,MATCH("HOME",'EU2'!$D$1:$E$1,0),0),"")&amp;IFERROR(VLOOKUP(MT$2&amp;$A22,'EUC2'!$C:$F,MATCH("AWAY",'EUC2'!$C$1:$F$1,0),0),"")&amp;IFERROR(VLOOKUP(MT$2&amp;$A22,'EUC2'!$D:$E,MATCH("HOME",'EUC2'!$D$1:$E$1,0),0),"")</f>
        <v/>
      </c>
      <c r="MU22" s="25" t="str">
        <f>IFERROR(VLOOKUP(MU$2&amp;$B22,'FPL FIX2'!$N$1:$Q$400,MATCH("HOME",'FPL FIX2'!$N$1:$Q$1,0),0),"")&amp;IFERROR(VLOOKUP(MU$2&amp;$B22,'FPL FIX2'!$O$1:$P$400,MATCH("AWAY",'FPL FIX2'!$O$1:$P$1,0),0),"")&amp;IFERROR(VLOOKUP(MU$2&amp;$A22,'FA2'!$A:$D,MATCH("AWAY",'FA2'!$A$1:$D$1,0),0),"")&amp;IFERROR(VLOOKUP(MU$2&amp;$A22,'FA2'!$B:$C,MATCH("HOME",'FA2'!$B$1:$C$1,0),0),"")&amp;IFERROR(VLOOKUP(MU$2&amp;$A22,'EFL2'!$A:$D,MATCH("AWAY",'EFL2'!$A$1:$D$1,0),0),"")&amp;IFERROR(VLOOKUP(MU$2&amp;$A22,'EFL2'!$B:$C,MATCH("HOME",'EFL2'!$B$1:$C$1,0),0),"")&amp;IFERROR(VLOOKUP(MU$2&amp;$A22,'UCL2'!$C:$F,MATCH("AWAY",'UCL2'!$C$1:$F$1,0),0),"")&amp;IFERROR(VLOOKUP(MU$2&amp;$A22,'UCL2'!$D:$E,MATCH("HOME",'UCL2'!$D$1:$E$1,0),0),"")&amp;IFERROR(VLOOKUP(MU$2&amp;$A22,'EU2'!$C:$F,MATCH("AWAY",'EU2'!$C$1:$F$1,0),0),"")&amp;IFERROR(VLOOKUP(MU$2&amp;$A22,'EU2'!$D:$E,MATCH("HOME",'EU2'!$D$1:$E$1,0),0),"")&amp;IFERROR(VLOOKUP(MU$2&amp;$A22,'EUC2'!$C:$F,MATCH("AWAY",'EUC2'!$C$1:$F$1,0),0),"")&amp;IFERROR(VLOOKUP(MU$2&amp;$A22,'EUC2'!$D:$E,MATCH("HOME",'EUC2'!$D$1:$E$1,0),0),"")</f>
        <v/>
      </c>
      <c r="MV22" s="25" t="str">
        <f>IFERROR(VLOOKUP(MV$2&amp;$B22,'FPL FIX2'!$N$1:$Q$400,MATCH("HOME",'FPL FIX2'!$N$1:$Q$1,0),0),"")&amp;IFERROR(VLOOKUP(MV$2&amp;$B22,'FPL FIX2'!$O$1:$P$400,MATCH("AWAY",'FPL FIX2'!$O$1:$P$1,0),0),"")&amp;IFERROR(VLOOKUP(MV$2&amp;$A22,'FA2'!$A:$D,MATCH("AWAY",'FA2'!$A$1:$D$1,0),0),"")&amp;IFERROR(VLOOKUP(MV$2&amp;$A22,'FA2'!$B:$C,MATCH("HOME",'FA2'!$B$1:$C$1,0),0),"")&amp;IFERROR(VLOOKUP(MV$2&amp;$A22,'EFL2'!$A:$D,MATCH("AWAY",'EFL2'!$A$1:$D$1,0),0),"")&amp;IFERROR(VLOOKUP(MV$2&amp;$A22,'EFL2'!$B:$C,MATCH("HOME",'EFL2'!$B$1:$C$1,0),0),"")&amp;IFERROR(VLOOKUP(MV$2&amp;$A22,'UCL2'!$C:$F,MATCH("AWAY",'UCL2'!$C$1:$F$1,0),0),"")&amp;IFERROR(VLOOKUP(MV$2&amp;$A22,'UCL2'!$D:$E,MATCH("HOME",'UCL2'!$D$1:$E$1,0),0),"")&amp;IFERROR(VLOOKUP(MV$2&amp;$A22,'EU2'!$C:$F,MATCH("AWAY",'EU2'!$C$1:$F$1,0),0),"")&amp;IFERROR(VLOOKUP(MV$2&amp;$A22,'EU2'!$D:$E,MATCH("HOME",'EU2'!$D$1:$E$1,0),0),"")&amp;IFERROR(VLOOKUP(MV$2&amp;$A22,'EUC2'!$C:$F,MATCH("AWAY",'EUC2'!$C$1:$F$1,0),0),"")&amp;IFERROR(VLOOKUP(MV$2&amp;$A22,'EUC2'!$D:$E,MATCH("HOME",'EUC2'!$D$1:$E$1,0),0),"")</f>
        <v/>
      </c>
      <c r="MW22" s="25" t="str">
        <f>IFERROR(VLOOKUP(MW$2&amp;$B22,'FPL FIX2'!$N$1:$Q$400,MATCH("HOME",'FPL FIX2'!$N$1:$Q$1,0),0),"")&amp;IFERROR(VLOOKUP(MW$2&amp;$B22,'FPL FIX2'!$O$1:$P$400,MATCH("AWAY",'FPL FIX2'!$O$1:$P$1,0),0),"")&amp;IFERROR(VLOOKUP(MW$2&amp;$A22,'FA2'!$A:$D,MATCH("AWAY",'FA2'!$A$1:$D$1,0),0),"")&amp;IFERROR(VLOOKUP(MW$2&amp;$A22,'FA2'!$B:$C,MATCH("HOME",'FA2'!$B$1:$C$1,0),0),"")&amp;IFERROR(VLOOKUP(MW$2&amp;$A22,'EFL2'!$A:$D,MATCH("AWAY",'EFL2'!$A$1:$D$1,0),0),"")&amp;IFERROR(VLOOKUP(MW$2&amp;$A22,'EFL2'!$B:$C,MATCH("HOME",'EFL2'!$B$1:$C$1,0),0),"")&amp;IFERROR(VLOOKUP(MW$2&amp;$A22,'UCL2'!$C:$F,MATCH("AWAY",'UCL2'!$C$1:$F$1,0),0),"")&amp;IFERROR(VLOOKUP(MW$2&amp;$A22,'UCL2'!$D:$E,MATCH("HOME",'UCL2'!$D$1:$E$1,0),0),"")&amp;IFERROR(VLOOKUP(MW$2&amp;$A22,'EU2'!$C:$F,MATCH("AWAY",'EU2'!$C$1:$F$1,0),0),"")&amp;IFERROR(VLOOKUP(MW$2&amp;$A22,'EU2'!$D:$E,MATCH("HOME",'EU2'!$D$1:$E$1,0),0),"")&amp;IFERROR(VLOOKUP(MW$2&amp;$A22,'EUC2'!$C:$F,MATCH("AWAY",'EUC2'!$C$1:$F$1,0),0),"")&amp;IFERROR(VLOOKUP(MW$2&amp;$A22,'EUC2'!$D:$E,MATCH("HOME",'EUC2'!$D$1:$E$1,0),0),"")</f>
        <v/>
      </c>
      <c r="MX22" s="25" t="str">
        <f>IFERROR(VLOOKUP(MX$2&amp;$B22,'FPL FIX2'!$N$1:$Q$400,MATCH("HOME",'FPL FIX2'!$N$1:$Q$1,0),0),"")&amp;IFERROR(VLOOKUP(MX$2&amp;$B22,'FPL FIX2'!$O$1:$P$400,MATCH("AWAY",'FPL FIX2'!$O$1:$P$1,0),0),"")&amp;IFERROR(VLOOKUP(MX$2&amp;$A22,'FA2'!$A:$D,MATCH("AWAY",'FA2'!$A$1:$D$1,0),0),"")&amp;IFERROR(VLOOKUP(MX$2&amp;$A22,'FA2'!$B:$C,MATCH("HOME",'FA2'!$B$1:$C$1,0),0),"")&amp;IFERROR(VLOOKUP(MX$2&amp;$A22,'EFL2'!$A:$D,MATCH("AWAY",'EFL2'!$A$1:$D$1,0),0),"")&amp;IFERROR(VLOOKUP(MX$2&amp;$A22,'EFL2'!$B:$C,MATCH("HOME",'EFL2'!$B$1:$C$1,0),0),"")&amp;IFERROR(VLOOKUP(MX$2&amp;$A22,'UCL2'!$C:$F,MATCH("AWAY",'UCL2'!$C$1:$F$1,0),0),"")&amp;IFERROR(VLOOKUP(MX$2&amp;$A22,'UCL2'!$D:$E,MATCH("HOME",'UCL2'!$D$1:$E$1,0),0),"")&amp;IFERROR(VLOOKUP(MX$2&amp;$A22,'EU2'!$C:$F,MATCH("AWAY",'EU2'!$C$1:$F$1,0),0),"")&amp;IFERROR(VLOOKUP(MX$2&amp;$A22,'EU2'!$D:$E,MATCH("HOME",'EU2'!$D$1:$E$1,0),0),"")&amp;IFERROR(VLOOKUP(MX$2&amp;$A22,'EUC2'!$C:$F,MATCH("AWAY",'EUC2'!$C$1:$F$1,0),0),"")&amp;IFERROR(VLOOKUP(MX$2&amp;$A22,'EUC2'!$D:$E,MATCH("HOME",'EUC2'!$D$1:$E$1,0),0),"")</f>
        <v/>
      </c>
      <c r="MY22" s="25" t="str">
        <f>IFERROR(VLOOKUP(MY$2&amp;$B22,'FPL FIX2'!$N$1:$Q$400,MATCH("HOME",'FPL FIX2'!$N$1:$Q$1,0),0),"")&amp;IFERROR(VLOOKUP(MY$2&amp;$B22,'FPL FIX2'!$O$1:$P$400,MATCH("AWAY",'FPL FIX2'!$O$1:$P$1,0),0),"")&amp;IFERROR(VLOOKUP(MY$2&amp;$A22,'FA2'!$A:$D,MATCH("AWAY",'FA2'!$A$1:$D$1,0),0),"")&amp;IFERROR(VLOOKUP(MY$2&amp;$A22,'FA2'!$B:$C,MATCH("HOME",'FA2'!$B$1:$C$1,0),0),"")&amp;IFERROR(VLOOKUP(MY$2&amp;$A22,'EFL2'!$A:$D,MATCH("AWAY",'EFL2'!$A$1:$D$1,0),0),"")&amp;IFERROR(VLOOKUP(MY$2&amp;$A22,'EFL2'!$B:$C,MATCH("HOME",'EFL2'!$B$1:$C$1,0),0),"")&amp;IFERROR(VLOOKUP(MY$2&amp;$A22,'UCL2'!$C:$F,MATCH("AWAY",'UCL2'!$C$1:$F$1,0),0),"")&amp;IFERROR(VLOOKUP(MY$2&amp;$A22,'UCL2'!$D:$E,MATCH("HOME",'UCL2'!$D$1:$E$1,0),0),"")&amp;IFERROR(VLOOKUP(MY$2&amp;$A22,'EU2'!$C:$F,MATCH("AWAY",'EU2'!$C$1:$F$1,0),0),"")&amp;IFERROR(VLOOKUP(MY$2&amp;$A22,'EU2'!$D:$E,MATCH("HOME",'EU2'!$D$1:$E$1,0),0),"")&amp;IFERROR(VLOOKUP(MY$2&amp;$A22,'EUC2'!$C:$F,MATCH("AWAY",'EUC2'!$C$1:$F$1,0),0),"")&amp;IFERROR(VLOOKUP(MY$2&amp;$A22,'EUC2'!$D:$E,MATCH("HOME",'EUC2'!$D$1:$E$1,0),0),"")</f>
        <v/>
      </c>
      <c r="MZ22" s="25" t="str">
        <f>IFERROR(VLOOKUP(MZ$2&amp;$B22,'FPL FIX2'!$N$1:$Q$400,MATCH("HOME",'FPL FIX2'!$N$1:$Q$1,0),0),"")&amp;IFERROR(VLOOKUP(MZ$2&amp;$B22,'FPL FIX2'!$O$1:$P$400,MATCH("AWAY",'FPL FIX2'!$O$1:$P$1,0),0),"")&amp;IFERROR(VLOOKUP(MZ$2&amp;$A22,'FA2'!$A:$D,MATCH("AWAY",'FA2'!$A$1:$D$1,0),0),"")&amp;IFERROR(VLOOKUP(MZ$2&amp;$A22,'FA2'!$B:$C,MATCH("HOME",'FA2'!$B$1:$C$1,0),0),"")&amp;IFERROR(VLOOKUP(MZ$2&amp;$A22,'EFL2'!$A:$D,MATCH("AWAY",'EFL2'!$A$1:$D$1,0),0),"")&amp;IFERROR(VLOOKUP(MZ$2&amp;$A22,'EFL2'!$B:$C,MATCH("HOME",'EFL2'!$B$1:$C$1,0),0),"")&amp;IFERROR(VLOOKUP(MZ$2&amp;$A22,'UCL2'!$C:$F,MATCH("AWAY",'UCL2'!$C$1:$F$1,0),0),"")&amp;IFERROR(VLOOKUP(MZ$2&amp;$A22,'UCL2'!$D:$E,MATCH("HOME",'UCL2'!$D$1:$E$1,0),0),"")&amp;IFERROR(VLOOKUP(MZ$2&amp;$A22,'EU2'!$C:$F,MATCH("AWAY",'EU2'!$C$1:$F$1,0),0),"")&amp;IFERROR(VLOOKUP(MZ$2&amp;$A22,'EU2'!$D:$E,MATCH("HOME",'EU2'!$D$1:$E$1,0),0),"")&amp;IFERROR(VLOOKUP(MZ$2&amp;$A22,'EUC2'!$C:$F,MATCH("AWAY",'EUC2'!$C$1:$F$1,0),0),"")&amp;IFERROR(VLOOKUP(MZ$2&amp;$A22,'EUC2'!$D:$E,MATCH("HOME",'EUC2'!$D$1:$E$1,0),0),"")</f>
        <v/>
      </c>
      <c r="NA22" s="25" t="str">
        <f>IFERROR(VLOOKUP(NA$2&amp;$B22,'FPL FIX2'!$N$1:$Q$400,MATCH("HOME",'FPL FIX2'!$N$1:$Q$1,0),0),"")&amp;IFERROR(VLOOKUP(NA$2&amp;$B22,'FPL FIX2'!$O$1:$P$400,MATCH("AWAY",'FPL FIX2'!$O$1:$P$1,0),0),"")&amp;IFERROR(VLOOKUP(NA$2&amp;$A22,'FA2'!$A:$D,MATCH("AWAY",'FA2'!$A$1:$D$1,0),0),"")&amp;IFERROR(VLOOKUP(NA$2&amp;$A22,'FA2'!$B:$C,MATCH("HOME",'FA2'!$B$1:$C$1,0),0),"")&amp;IFERROR(VLOOKUP(NA$2&amp;$A22,'EFL2'!$A:$D,MATCH("AWAY",'EFL2'!$A$1:$D$1,0),0),"")&amp;IFERROR(VLOOKUP(NA$2&amp;$A22,'EFL2'!$B:$C,MATCH("HOME",'EFL2'!$B$1:$C$1,0),0),"")&amp;IFERROR(VLOOKUP(NA$2&amp;$A22,'UCL2'!$C:$F,MATCH("AWAY",'UCL2'!$C$1:$F$1,0),0),"")&amp;IFERROR(VLOOKUP(NA$2&amp;$A22,'UCL2'!$D:$E,MATCH("HOME",'UCL2'!$D$1:$E$1,0),0),"")&amp;IFERROR(VLOOKUP(NA$2&amp;$A22,'EU2'!$C:$F,MATCH("AWAY",'EU2'!$C$1:$F$1,0),0),"")&amp;IFERROR(VLOOKUP(NA$2&amp;$A22,'EU2'!$D:$E,MATCH("HOME",'EU2'!$D$1:$E$1,0),0),"")&amp;IFERROR(VLOOKUP(NA$2&amp;$A22,'EUC2'!$C:$F,MATCH("AWAY",'EUC2'!$C$1:$F$1,0),0),"")&amp;IFERROR(VLOOKUP(NA$2&amp;$A22,'EUC2'!$D:$E,MATCH("HOME",'EUC2'!$D$1:$E$1,0),0),"")</f>
        <v/>
      </c>
      <c r="NB22" s="25" t="str">
        <f>IFERROR(VLOOKUP(NB$2&amp;$B22,'FPL FIX2'!$N$1:$Q$400,MATCH("HOME",'FPL FIX2'!$N$1:$Q$1,0),0),"")&amp;IFERROR(VLOOKUP(NB$2&amp;$B22,'FPL FIX2'!$O$1:$P$400,MATCH("AWAY",'FPL FIX2'!$O$1:$P$1,0),0),"")&amp;IFERROR(VLOOKUP(NB$2&amp;$A22,'FA2'!$A:$D,MATCH("AWAY",'FA2'!$A$1:$D$1,0),0),"")&amp;IFERROR(VLOOKUP(NB$2&amp;$A22,'FA2'!$B:$C,MATCH("HOME",'FA2'!$B$1:$C$1,0),0),"")&amp;IFERROR(VLOOKUP(NB$2&amp;$A22,'EFL2'!$A:$D,MATCH("AWAY",'EFL2'!$A$1:$D$1,0),0),"")&amp;IFERROR(VLOOKUP(NB$2&amp;$A22,'EFL2'!$B:$C,MATCH("HOME",'EFL2'!$B$1:$C$1,0),0),"")&amp;IFERROR(VLOOKUP(NB$2&amp;$A22,'UCL2'!$C:$F,MATCH("AWAY",'UCL2'!$C$1:$F$1,0),0),"")&amp;IFERROR(VLOOKUP(NB$2&amp;$A22,'UCL2'!$D:$E,MATCH("HOME",'UCL2'!$D$1:$E$1,0),0),"")&amp;IFERROR(VLOOKUP(NB$2&amp;$A22,'EU2'!$C:$F,MATCH("AWAY",'EU2'!$C$1:$F$1,0),0),"")&amp;IFERROR(VLOOKUP(NB$2&amp;$A22,'EU2'!$D:$E,MATCH("HOME",'EU2'!$D$1:$E$1,0),0),"")&amp;IFERROR(VLOOKUP(NB$2&amp;$A22,'EUC2'!$C:$F,MATCH("AWAY",'EUC2'!$C$1:$F$1,0),0),"")&amp;IFERROR(VLOOKUP(NB$2&amp;$A22,'EUC2'!$D:$E,MATCH("HOME",'EUC2'!$D$1:$E$1,0),0),"")</f>
        <v/>
      </c>
      <c r="NC22" s="25" t="str">
        <f>IFERROR(VLOOKUP(NC$2&amp;$B22,'FPL FIX2'!$N$1:$Q$400,MATCH("HOME",'FPL FIX2'!$N$1:$Q$1,0),0),"")&amp;IFERROR(VLOOKUP(NC$2&amp;$B22,'FPL FIX2'!$O$1:$P$400,MATCH("AWAY",'FPL FIX2'!$O$1:$P$1,0),0),"")&amp;IFERROR(VLOOKUP(NC$2&amp;$A22,'FA2'!$A:$D,MATCH("AWAY",'FA2'!$A$1:$D$1,0),0),"")&amp;IFERROR(VLOOKUP(NC$2&amp;$A22,'FA2'!$B:$C,MATCH("HOME",'FA2'!$B$1:$C$1,0),0),"")&amp;IFERROR(VLOOKUP(NC$2&amp;$A22,'EFL2'!$A:$D,MATCH("AWAY",'EFL2'!$A$1:$D$1,0),0),"")&amp;IFERROR(VLOOKUP(NC$2&amp;$A22,'EFL2'!$B:$C,MATCH("HOME",'EFL2'!$B$1:$C$1,0),0),"")&amp;IFERROR(VLOOKUP(NC$2&amp;$A22,'UCL2'!$C:$F,MATCH("AWAY",'UCL2'!$C$1:$F$1,0),0),"")&amp;IFERROR(VLOOKUP(NC$2&amp;$A22,'UCL2'!$D:$E,MATCH("HOME",'UCL2'!$D$1:$E$1,0),0),"")&amp;IFERROR(VLOOKUP(NC$2&amp;$A22,'EU2'!$C:$F,MATCH("AWAY",'EU2'!$C$1:$F$1,0),0),"")&amp;IFERROR(VLOOKUP(NC$2&amp;$A22,'EU2'!$D:$E,MATCH("HOME",'EU2'!$D$1:$E$1,0),0),"")&amp;IFERROR(VLOOKUP(NC$2&amp;$A22,'EUC2'!$C:$F,MATCH("AWAY",'EUC2'!$C$1:$F$1,0),0),"")&amp;IFERROR(VLOOKUP(NC$2&amp;$A22,'EUC2'!$D:$E,MATCH("HOME",'EUC2'!$D$1:$E$1,0),0),"")</f>
        <v/>
      </c>
      <c r="NE22" s="24" t="s">
        <v>18</v>
      </c>
      <c r="NF22" s="25" t="str">
        <f>IFERROR(VLOOKUP(NF$2&amp;$B22,'FPL FIX2'!$F$1:$I$50,MATCH("HOME",'FPL FIX2'!$F$1:$I$1,0),0),"")&amp;IFERROR(VLOOKUP(NF$2&amp;$B22,'FPL FIX2'!$G$1:$H$50,MATCH("AWAY",'FPL FIX2'!$G$1:$H$1,0),0),"")</f>
        <v/>
      </c>
      <c r="NG22" s="25"/>
      <c r="NH22" s="25" t="str">
        <f>IFERROR(VLOOKUP(NH$2&amp;$B22,'FPL FIX2'!$F$1:$I$400,MATCH("HOME",'FPL FIX2'!$F$1:$I$1,0),0),"")&amp;IFERROR(VLOOKUP(NH$2&amp;$B22,'FPL FIX2'!$G$1:$H$400,MATCH("AWAY",'FPL FIX2'!$G$1:$H$1,0),0),"")</f>
        <v>NFO</v>
      </c>
      <c r="NI22" s="25" t="str">
        <f>IFERROR(VLOOKUP(NI$2&amp;$B22,'FPL FIX2'!$F$1:$I$400,MATCH("HOME",'FPL FIX2'!$F$1:$I$1,0),0),"")&amp;IFERROR(VLOOKUP(NI$2&amp;$B22,'FPL FIX2'!$G$1:$H$400,MATCH("AWAY",'FPL FIX2'!$G$1:$H$1,0),0),"")</f>
        <v/>
      </c>
      <c r="NJ22" s="25" t="str">
        <f>IFERROR(VLOOKUP(NJ$2&amp;$B22,'FPL FIX2'!$F$1:$I$400,MATCH("HOME",'FPL FIX2'!$F$1:$I$1,0),0),"")&amp;IFERROR(VLOOKUP(NJ$2&amp;$B22,'FPL FIX2'!$G$1:$H$400,MATCH("AWAY",'FPL FIX2'!$G$1:$H$1,0),0),"")</f>
        <v>bou</v>
      </c>
    </row>
    <row r="23" spans="1:374" s="28" customFormat="1" ht="30" customHeight="1" x14ac:dyDescent="0.25">
      <c r="A23" s="27" t="s">
        <v>57</v>
      </c>
      <c r="B23" s="24" t="s">
        <v>19</v>
      </c>
      <c r="C23" s="25" t="str">
        <f>IFERROR(VLOOKUP(C$2&amp;$B23,'FPL FIX2'!$N$1:$Q$400,MATCH("HOME",'FPL FIX2'!$N$1:$Q$1,0),0),"")&amp;IFERROR(VLOOKUP(C$2&amp;$B23,'FPL FIX2'!$O$1:$P$400,MATCH("AWAY",'FPL FIX2'!$O$1:$P$1,0),0),"")&amp;IFERROR(VLOOKUP(C$2&amp;$A23,'FA2'!$A:$D,MATCH("AWAY",'FA2'!$A$1:$D$1,0),0),"")&amp;IFERROR(VLOOKUP(C$2&amp;$A23,'FA2'!$B:$C,MATCH("HOME",'FA2'!$B$1:$C$1,0),0),"")&amp;IFERROR(VLOOKUP(C$2&amp;$A23,'EFL2'!$A:$D,MATCH("AWAY",'EFL2'!$A$1:$D$1,0),0),"")&amp;IFERROR(VLOOKUP(C$2&amp;$A23,'EFL2'!$B:$C,MATCH("HOME",'EFL2'!$B$1:$C$1,0),0),"")&amp;IFERROR(VLOOKUP(C$2&amp;$A23,'UCL2'!$C:$F,MATCH("AWAY",'UCL2'!$C$1:$F$1,0),0),"")&amp;IFERROR(VLOOKUP(C$2&amp;$A23,'UCL2'!$D:$E,MATCH("HOME",'UCL2'!$D$1:$E$1,0),0),"")&amp;IFERROR(VLOOKUP(C$2&amp;$A23,'EU2'!$C:$F,MATCH("AWAY",'EU2'!$C$1:$F$1,0),0),"")&amp;IFERROR(VLOOKUP(C$2&amp;$A23,'EU2'!$D:$E,MATCH("HOME",'EU2'!$D$1:$E$1,0),0),"")&amp;IFERROR(VLOOKUP(C$2&amp;$A23,'EUC2'!$C:$F,MATCH("AWAY",'EUC2'!$C$1:$F$1,0),0),"")&amp;IFERROR(VLOOKUP(C$2&amp;$A23,'EUC2'!$D:$E,MATCH("HOME",'EUC2'!$D$1:$E$1,0),0),"")</f>
        <v/>
      </c>
      <c r="D23" s="25" t="str">
        <f>IFERROR(VLOOKUP(D$2&amp;$B23,'FPL FIX2'!$N$1:$Q$400,MATCH("HOME",'FPL FIX2'!$N$1:$Q$1,0),0),"")&amp;IFERROR(VLOOKUP(D$2&amp;$B23,'FPL FIX2'!$O$1:$P$400,MATCH("AWAY",'FPL FIX2'!$O$1:$P$1,0),0),"")&amp;IFERROR(VLOOKUP(D$2&amp;$A23,'FA2'!$A:$D,MATCH("AWAY",'FA2'!$A$1:$D$1,0),0),"")&amp;IFERROR(VLOOKUP(D$2&amp;$A23,'FA2'!$B:$C,MATCH("HOME",'FA2'!$B$1:$C$1,0),0),"")&amp;IFERROR(VLOOKUP(D$2&amp;$A23,'EFL2'!$A:$D,MATCH("AWAY",'EFL2'!$A$1:$D$1,0),0),"")&amp;IFERROR(VLOOKUP(D$2&amp;$A23,'EFL2'!$B:$C,MATCH("HOME",'EFL2'!$B$1:$C$1,0),0),"")&amp;IFERROR(VLOOKUP(D$2&amp;$A23,'UCL2'!$C:$F,MATCH("AWAY",'UCL2'!$C$1:$F$1,0),0),"")&amp;IFERROR(VLOOKUP(D$2&amp;$A23,'UCL2'!$D:$E,MATCH("HOME",'UCL2'!$D$1:$E$1,0),0),"")&amp;IFERROR(VLOOKUP(D$2&amp;$A23,'EU2'!$C:$F,MATCH("AWAY",'EU2'!$C$1:$F$1,0),0),"")&amp;IFERROR(VLOOKUP(D$2&amp;$A23,'EU2'!$D:$E,MATCH("HOME",'EU2'!$D$1:$E$1,0),0),"")&amp;IFERROR(VLOOKUP(D$2&amp;$A23,'EUC2'!$C:$F,MATCH("AWAY",'EUC2'!$C$1:$F$1,0),0),"")&amp;IFERROR(VLOOKUP(D$2&amp;$A23,'EUC2'!$D:$E,MATCH("HOME",'EUC2'!$D$1:$E$1,0),0),"")</f>
        <v/>
      </c>
      <c r="E23" s="25" t="str">
        <f>IFERROR(VLOOKUP(E$2&amp;$B23,'FPL FIX2'!$N$1:$Q$400,MATCH("HOME",'FPL FIX2'!$N$1:$Q$1,0),0),"")&amp;IFERROR(VLOOKUP(E$2&amp;$B23,'FPL FIX2'!$O$1:$P$400,MATCH("AWAY",'FPL FIX2'!$O$1:$P$1,0),0),"")&amp;IFERROR(VLOOKUP(E$2&amp;$A23,'FA2'!$A:$D,MATCH("AWAY",'FA2'!$A$1:$D$1,0),0),"")&amp;IFERROR(VLOOKUP(E$2&amp;$A23,'FA2'!$B:$C,MATCH("HOME",'FA2'!$B$1:$C$1,0),0),"")&amp;IFERROR(VLOOKUP(E$2&amp;$A23,'EFL2'!$A:$D,MATCH("AWAY",'EFL2'!$A$1:$D$1,0),0),"")&amp;IFERROR(VLOOKUP(E$2&amp;$A23,'EFL2'!$B:$C,MATCH("HOME",'EFL2'!$B$1:$C$1,0),0),"")&amp;IFERROR(VLOOKUP(E$2&amp;$A23,'UCL2'!$C:$F,MATCH("AWAY",'UCL2'!$C$1:$F$1,0),0),"")&amp;IFERROR(VLOOKUP(E$2&amp;$A23,'UCL2'!$D:$E,MATCH("HOME",'UCL2'!$D$1:$E$1,0),0),"")&amp;IFERROR(VLOOKUP(E$2&amp;$A23,'EU2'!$C:$F,MATCH("AWAY",'EU2'!$C$1:$F$1,0),0),"")&amp;IFERROR(VLOOKUP(E$2&amp;$A23,'EU2'!$D:$E,MATCH("HOME",'EU2'!$D$1:$E$1,0),0),"")&amp;IFERROR(VLOOKUP(E$2&amp;$A23,'EUC2'!$C:$F,MATCH("AWAY",'EUC2'!$C$1:$F$1,0),0),"")&amp;IFERROR(VLOOKUP(E$2&amp;$A23,'EUC2'!$D:$E,MATCH("HOME",'EUC2'!$D$1:$E$1,0),0),"")</f>
        <v/>
      </c>
      <c r="F23" s="25" t="str">
        <f>IFERROR(VLOOKUP(F$2&amp;$B23,'FPL FIX2'!$N$1:$Q$400,MATCH("HOME",'FPL FIX2'!$N$1:$Q$1,0),0),"")&amp;IFERROR(VLOOKUP(F$2&amp;$B23,'FPL FIX2'!$O$1:$P$400,MATCH("AWAY",'FPL FIX2'!$O$1:$P$1,0),0),"")&amp;IFERROR(VLOOKUP(F$2&amp;$A23,'FA2'!$A:$D,MATCH("AWAY",'FA2'!$A$1:$D$1,0),0),"")&amp;IFERROR(VLOOKUP(F$2&amp;$A23,'FA2'!$B:$C,MATCH("HOME",'FA2'!$B$1:$C$1,0),0),"")&amp;IFERROR(VLOOKUP(F$2&amp;$A23,'EFL2'!$A:$D,MATCH("AWAY",'EFL2'!$A$1:$D$1,0),0),"")&amp;IFERROR(VLOOKUP(F$2&amp;$A23,'EFL2'!$B:$C,MATCH("HOME",'EFL2'!$B$1:$C$1,0),0),"")&amp;IFERROR(VLOOKUP(F$2&amp;$A23,'UCL2'!$C:$F,MATCH("AWAY",'UCL2'!$C$1:$F$1,0),0),"")&amp;IFERROR(VLOOKUP(F$2&amp;$A23,'UCL2'!$D:$E,MATCH("HOME",'UCL2'!$D$1:$E$1,0),0),"")&amp;IFERROR(VLOOKUP(F$2&amp;$A23,'EU2'!$C:$F,MATCH("AWAY",'EU2'!$C$1:$F$1,0),0),"")&amp;IFERROR(VLOOKUP(F$2&amp;$A23,'EU2'!$D:$E,MATCH("HOME",'EU2'!$D$1:$E$1,0),0),"")&amp;IFERROR(VLOOKUP(F$2&amp;$A23,'EUC2'!$C:$F,MATCH("AWAY",'EUC2'!$C$1:$F$1,0),0),"")&amp;IFERROR(VLOOKUP(F$2&amp;$A23,'EUC2'!$D:$E,MATCH("HOME",'EUC2'!$D$1:$E$1,0),0),"")</f>
        <v/>
      </c>
      <c r="G23" s="25" t="str">
        <f>IFERROR(VLOOKUP(G$2&amp;$B23,'FPL FIX2'!$N$1:$Q$400,MATCH("HOME",'FPL FIX2'!$N$1:$Q$1,0),0),"")&amp;IFERROR(VLOOKUP(G$2&amp;$B23,'FPL FIX2'!$O$1:$P$400,MATCH("AWAY",'FPL FIX2'!$O$1:$P$1,0),0),"")&amp;IFERROR(VLOOKUP(G$2&amp;$A23,'FA2'!$A:$D,MATCH("AWAY",'FA2'!$A$1:$D$1,0),0),"")&amp;IFERROR(VLOOKUP(G$2&amp;$A23,'FA2'!$B:$C,MATCH("HOME",'FA2'!$B$1:$C$1,0),0),"")&amp;IFERROR(VLOOKUP(G$2&amp;$A23,'EFL2'!$A:$D,MATCH("AWAY",'EFL2'!$A$1:$D$1,0),0),"")&amp;IFERROR(VLOOKUP(G$2&amp;$A23,'EFL2'!$B:$C,MATCH("HOME",'EFL2'!$B$1:$C$1,0),0),"")&amp;IFERROR(VLOOKUP(G$2&amp;$A23,'UCL2'!$C:$F,MATCH("AWAY",'UCL2'!$C$1:$F$1,0),0),"")&amp;IFERROR(VLOOKUP(G$2&amp;$A23,'UCL2'!$D:$E,MATCH("HOME",'UCL2'!$D$1:$E$1,0),0),"")&amp;IFERROR(VLOOKUP(G$2&amp;$A23,'EU2'!$C:$F,MATCH("AWAY",'EU2'!$C$1:$F$1,0),0),"")&amp;IFERROR(VLOOKUP(G$2&amp;$A23,'EU2'!$D:$E,MATCH("HOME",'EU2'!$D$1:$E$1,0),0),"")&amp;IFERROR(VLOOKUP(G$2&amp;$A23,'EUC2'!$C:$F,MATCH("AWAY",'EUC2'!$C$1:$F$1,0),0),"")&amp;IFERROR(VLOOKUP(G$2&amp;$A23,'EUC2'!$D:$E,MATCH("HOME",'EUC2'!$D$1:$E$1,0),0),"")</f>
        <v/>
      </c>
      <c r="H23" s="25" t="str">
        <f>IFERROR(VLOOKUP(H$2&amp;$B23,'FPL FIX2'!$N$1:$Q$400,MATCH("HOME",'FPL FIX2'!$N$1:$Q$1,0),0),"")&amp;IFERROR(VLOOKUP(H$2&amp;$B23,'FPL FIX2'!$O$1:$P$400,MATCH("AWAY",'FPL FIX2'!$O$1:$P$1,0),0),"")&amp;IFERROR(VLOOKUP(H$2&amp;$A23,'FA2'!$A:$D,MATCH("AWAY",'FA2'!$A$1:$D$1,0),0),"")&amp;IFERROR(VLOOKUP(H$2&amp;$A23,'FA2'!$B:$C,MATCH("HOME",'FA2'!$B$1:$C$1,0),0),"")&amp;IFERROR(VLOOKUP(H$2&amp;$A23,'EFL2'!$A:$D,MATCH("AWAY",'EFL2'!$A$1:$D$1,0),0),"")&amp;IFERROR(VLOOKUP(H$2&amp;$A23,'EFL2'!$B:$C,MATCH("HOME",'EFL2'!$B$1:$C$1,0),0),"")&amp;IFERROR(VLOOKUP(H$2&amp;$A23,'UCL2'!$C:$F,MATCH("AWAY",'UCL2'!$C$1:$F$1,0),0),"")&amp;IFERROR(VLOOKUP(H$2&amp;$A23,'UCL2'!$D:$E,MATCH("HOME",'UCL2'!$D$1:$E$1,0),0),"")&amp;IFERROR(VLOOKUP(H$2&amp;$A23,'EU2'!$C:$F,MATCH("AWAY",'EU2'!$C$1:$F$1,0),0),"")&amp;IFERROR(VLOOKUP(H$2&amp;$A23,'EU2'!$D:$E,MATCH("HOME",'EU2'!$D$1:$E$1,0),0),"")&amp;IFERROR(VLOOKUP(H$2&amp;$A23,'EUC2'!$C:$F,MATCH("AWAY",'EUC2'!$C$1:$F$1,0),0),"")&amp;IFERROR(VLOOKUP(H$2&amp;$A23,'EUC2'!$D:$E,MATCH("HOME",'EUC2'!$D$1:$E$1,0),0),"")</f>
        <v>lee</v>
      </c>
      <c r="I23" s="25" t="str">
        <f>IFERROR(VLOOKUP(I$2&amp;$B23,'FPL FIX2'!$N$1:$Q$400,MATCH("HOME",'FPL FIX2'!$N$1:$Q$1,0),0),"")&amp;IFERROR(VLOOKUP(I$2&amp;$B23,'FPL FIX2'!$O$1:$P$400,MATCH("AWAY",'FPL FIX2'!$O$1:$P$1,0),0),"")&amp;IFERROR(VLOOKUP(I$2&amp;$A23,'FA2'!$A:$D,MATCH("AWAY",'FA2'!$A$1:$D$1,0),0),"")&amp;IFERROR(VLOOKUP(I$2&amp;$A23,'FA2'!$B:$C,MATCH("HOME",'FA2'!$B$1:$C$1,0),0),"")&amp;IFERROR(VLOOKUP(I$2&amp;$A23,'EFL2'!$A:$D,MATCH("AWAY",'EFL2'!$A$1:$D$1,0),0),"")&amp;IFERROR(VLOOKUP(I$2&amp;$A23,'EFL2'!$B:$C,MATCH("HOME",'EFL2'!$B$1:$C$1,0),0),"")&amp;IFERROR(VLOOKUP(I$2&amp;$A23,'UCL2'!$C:$F,MATCH("AWAY",'UCL2'!$C$1:$F$1,0),0),"")&amp;IFERROR(VLOOKUP(I$2&amp;$A23,'UCL2'!$D:$E,MATCH("HOME",'UCL2'!$D$1:$E$1,0),0),"")&amp;IFERROR(VLOOKUP(I$2&amp;$A23,'EU2'!$C:$F,MATCH("AWAY",'EU2'!$C$1:$F$1,0),0),"")&amp;IFERROR(VLOOKUP(I$2&amp;$A23,'EU2'!$D:$E,MATCH("HOME",'EU2'!$D$1:$E$1,0),0),"")&amp;IFERROR(VLOOKUP(I$2&amp;$A23,'EUC2'!$C:$F,MATCH("AWAY",'EUC2'!$C$1:$F$1,0),0),"")&amp;IFERROR(VLOOKUP(I$2&amp;$A23,'EUC2'!$D:$E,MATCH("HOME",'EUC2'!$D$1:$E$1,0),0),"")</f>
        <v/>
      </c>
      <c r="J23" s="25" t="str">
        <f>IFERROR(VLOOKUP(J$2&amp;$B23,'FPL FIX2'!$N$1:$Q$400,MATCH("HOME",'FPL FIX2'!$N$1:$Q$1,0),0),"")&amp;IFERROR(VLOOKUP(J$2&amp;$B23,'FPL FIX2'!$O$1:$P$400,MATCH("AWAY",'FPL FIX2'!$O$1:$P$1,0),0),"")&amp;IFERROR(VLOOKUP(J$2&amp;$A23,'FA2'!$A:$D,MATCH("AWAY",'FA2'!$A$1:$D$1,0),0),"")&amp;IFERROR(VLOOKUP(J$2&amp;$A23,'FA2'!$B:$C,MATCH("HOME",'FA2'!$B$1:$C$1,0),0),"")&amp;IFERROR(VLOOKUP(J$2&amp;$A23,'EFL2'!$A:$D,MATCH("AWAY",'EFL2'!$A$1:$D$1,0),0),"")&amp;IFERROR(VLOOKUP(J$2&amp;$A23,'EFL2'!$B:$C,MATCH("HOME",'EFL2'!$B$1:$C$1,0),0),"")&amp;IFERROR(VLOOKUP(J$2&amp;$A23,'UCL2'!$C:$F,MATCH("AWAY",'UCL2'!$C$1:$F$1,0),0),"")&amp;IFERROR(VLOOKUP(J$2&amp;$A23,'UCL2'!$D:$E,MATCH("HOME",'UCL2'!$D$1:$E$1,0),0),"")&amp;IFERROR(VLOOKUP(J$2&amp;$A23,'EU2'!$C:$F,MATCH("AWAY",'EU2'!$C$1:$F$1,0),0),"")&amp;IFERROR(VLOOKUP(J$2&amp;$A23,'EU2'!$D:$E,MATCH("HOME",'EU2'!$D$1:$E$1,0),0),"")&amp;IFERROR(VLOOKUP(J$2&amp;$A23,'EUC2'!$C:$F,MATCH("AWAY",'EUC2'!$C$1:$F$1,0),0),"")&amp;IFERROR(VLOOKUP(J$2&amp;$A23,'EUC2'!$D:$E,MATCH("HOME",'EUC2'!$D$1:$E$1,0),0),"")</f>
        <v/>
      </c>
      <c r="K23" s="25" t="str">
        <f>IFERROR(VLOOKUP(K$2&amp;$B23,'FPL FIX2'!$N$1:$Q$400,MATCH("HOME",'FPL FIX2'!$N$1:$Q$1,0),0),"")&amp;IFERROR(VLOOKUP(K$2&amp;$B23,'FPL FIX2'!$O$1:$P$400,MATCH("AWAY",'FPL FIX2'!$O$1:$P$1,0),0),"")&amp;IFERROR(VLOOKUP(K$2&amp;$A23,'FA2'!$A:$D,MATCH("AWAY",'FA2'!$A$1:$D$1,0),0),"")&amp;IFERROR(VLOOKUP(K$2&amp;$A23,'FA2'!$B:$C,MATCH("HOME",'FA2'!$B$1:$C$1,0),0),"")&amp;IFERROR(VLOOKUP(K$2&amp;$A23,'EFL2'!$A:$D,MATCH("AWAY",'EFL2'!$A$1:$D$1,0),0),"")&amp;IFERROR(VLOOKUP(K$2&amp;$A23,'EFL2'!$B:$C,MATCH("HOME",'EFL2'!$B$1:$C$1,0),0),"")&amp;IFERROR(VLOOKUP(K$2&amp;$A23,'UCL2'!$C:$F,MATCH("AWAY",'UCL2'!$C$1:$F$1,0),0),"")&amp;IFERROR(VLOOKUP(K$2&amp;$A23,'UCL2'!$D:$E,MATCH("HOME",'UCL2'!$D$1:$E$1,0),0),"")&amp;IFERROR(VLOOKUP(K$2&amp;$A23,'EU2'!$C:$F,MATCH("AWAY",'EU2'!$C$1:$F$1,0),0),"")&amp;IFERROR(VLOOKUP(K$2&amp;$A23,'EU2'!$D:$E,MATCH("HOME",'EU2'!$D$1:$E$1,0),0),"")&amp;IFERROR(VLOOKUP(K$2&amp;$A23,'EUC2'!$C:$F,MATCH("AWAY",'EUC2'!$C$1:$F$1,0),0),"")&amp;IFERROR(VLOOKUP(K$2&amp;$A23,'EUC2'!$D:$E,MATCH("HOME",'EUC2'!$D$1:$E$1,0),0),"")</f>
        <v/>
      </c>
      <c r="L23" s="25" t="str">
        <f>IFERROR(VLOOKUP(L$2&amp;$B23,'FPL FIX2'!$N$1:$Q$400,MATCH("HOME",'FPL FIX2'!$N$1:$Q$1,0),0),"")&amp;IFERROR(VLOOKUP(L$2&amp;$B23,'FPL FIX2'!$O$1:$P$400,MATCH("AWAY",'FPL FIX2'!$O$1:$P$1,0),0),"")&amp;IFERROR(VLOOKUP(L$2&amp;$A23,'FA2'!$A:$D,MATCH("AWAY",'FA2'!$A$1:$D$1,0),0),"")&amp;IFERROR(VLOOKUP(L$2&amp;$A23,'FA2'!$B:$C,MATCH("HOME",'FA2'!$B$1:$C$1,0),0),"")&amp;IFERROR(VLOOKUP(L$2&amp;$A23,'EFL2'!$A:$D,MATCH("AWAY",'EFL2'!$A$1:$D$1,0),0),"")&amp;IFERROR(VLOOKUP(L$2&amp;$A23,'EFL2'!$B:$C,MATCH("HOME",'EFL2'!$B$1:$C$1,0),0),"")&amp;IFERROR(VLOOKUP(L$2&amp;$A23,'UCL2'!$C:$F,MATCH("AWAY",'UCL2'!$C$1:$F$1,0),0),"")&amp;IFERROR(VLOOKUP(L$2&amp;$A23,'UCL2'!$D:$E,MATCH("HOME",'UCL2'!$D$1:$E$1,0),0),"")&amp;IFERROR(VLOOKUP(L$2&amp;$A23,'EU2'!$C:$F,MATCH("AWAY",'EU2'!$C$1:$F$1,0),0),"")&amp;IFERROR(VLOOKUP(L$2&amp;$A23,'EU2'!$D:$E,MATCH("HOME",'EU2'!$D$1:$E$1,0),0),"")&amp;IFERROR(VLOOKUP(L$2&amp;$A23,'EUC2'!$C:$F,MATCH("AWAY",'EUC2'!$C$1:$F$1,0),0),"")&amp;IFERROR(VLOOKUP(L$2&amp;$A23,'EUC2'!$D:$E,MATCH("HOME",'EUC2'!$D$1:$E$1,0),0),"")</f>
        <v/>
      </c>
      <c r="M23" s="25" t="str">
        <f>IFERROR(VLOOKUP(M$2&amp;$B23,'FPL FIX2'!$N$1:$Q$400,MATCH("HOME",'FPL FIX2'!$N$1:$Q$1,0),0),"")&amp;IFERROR(VLOOKUP(M$2&amp;$B23,'FPL FIX2'!$O$1:$P$400,MATCH("AWAY",'FPL FIX2'!$O$1:$P$1,0),0),"")&amp;IFERROR(VLOOKUP(M$2&amp;$A23,'FA2'!$A:$D,MATCH("AWAY",'FA2'!$A$1:$D$1,0),0),"")&amp;IFERROR(VLOOKUP(M$2&amp;$A23,'FA2'!$B:$C,MATCH("HOME",'FA2'!$B$1:$C$1,0),0),"")&amp;IFERROR(VLOOKUP(M$2&amp;$A23,'EFL2'!$A:$D,MATCH("AWAY",'EFL2'!$A$1:$D$1,0),0),"")&amp;IFERROR(VLOOKUP(M$2&amp;$A23,'EFL2'!$B:$C,MATCH("HOME",'EFL2'!$B$1:$C$1,0),0),"")&amp;IFERROR(VLOOKUP(M$2&amp;$A23,'UCL2'!$C:$F,MATCH("AWAY",'UCL2'!$C$1:$F$1,0),0),"")&amp;IFERROR(VLOOKUP(M$2&amp;$A23,'UCL2'!$D:$E,MATCH("HOME",'UCL2'!$D$1:$E$1,0),0),"")&amp;IFERROR(VLOOKUP(M$2&amp;$A23,'EU2'!$C:$F,MATCH("AWAY",'EU2'!$C$1:$F$1,0),0),"")&amp;IFERROR(VLOOKUP(M$2&amp;$A23,'EU2'!$D:$E,MATCH("HOME",'EU2'!$D$1:$E$1,0),0),"")&amp;IFERROR(VLOOKUP(M$2&amp;$A23,'EUC2'!$C:$F,MATCH("AWAY",'EUC2'!$C$1:$F$1,0),0),"")&amp;IFERROR(VLOOKUP(M$2&amp;$A23,'EUC2'!$D:$E,MATCH("HOME",'EUC2'!$D$1:$E$1,0),0),"")</f>
        <v/>
      </c>
      <c r="N23" s="25" t="str">
        <f>IFERROR(VLOOKUP(N$2&amp;$B23,'FPL FIX2'!$N$1:$Q$400,MATCH("HOME",'FPL FIX2'!$N$1:$Q$1,0),0),"")&amp;IFERROR(VLOOKUP(N$2&amp;$B23,'FPL FIX2'!$O$1:$P$400,MATCH("AWAY",'FPL FIX2'!$O$1:$P$1,0),0),"")&amp;IFERROR(VLOOKUP(N$2&amp;$A23,'FA2'!$A:$D,MATCH("AWAY",'FA2'!$A$1:$D$1,0),0),"")&amp;IFERROR(VLOOKUP(N$2&amp;$A23,'FA2'!$B:$C,MATCH("HOME",'FA2'!$B$1:$C$1,0),0),"")&amp;IFERROR(VLOOKUP(N$2&amp;$A23,'EFL2'!$A:$D,MATCH("AWAY",'EFL2'!$A$1:$D$1,0),0),"")&amp;IFERROR(VLOOKUP(N$2&amp;$A23,'EFL2'!$B:$C,MATCH("HOME",'EFL2'!$B$1:$C$1,0),0),"")&amp;IFERROR(VLOOKUP(N$2&amp;$A23,'UCL2'!$C:$F,MATCH("AWAY",'UCL2'!$C$1:$F$1,0),0),"")&amp;IFERROR(VLOOKUP(N$2&amp;$A23,'UCL2'!$D:$E,MATCH("HOME",'UCL2'!$D$1:$E$1,0),0),"")&amp;IFERROR(VLOOKUP(N$2&amp;$A23,'EU2'!$C:$F,MATCH("AWAY",'EU2'!$C$1:$F$1,0),0),"")&amp;IFERROR(VLOOKUP(N$2&amp;$A23,'EU2'!$D:$E,MATCH("HOME",'EU2'!$D$1:$E$1,0),0),"")&amp;IFERROR(VLOOKUP(N$2&amp;$A23,'EUC2'!$C:$F,MATCH("AWAY",'EUC2'!$C$1:$F$1,0),0),"")&amp;IFERROR(VLOOKUP(N$2&amp;$A23,'EUC2'!$D:$E,MATCH("HOME",'EUC2'!$D$1:$E$1,0),0),"")</f>
        <v/>
      </c>
      <c r="O23" s="25" t="str">
        <f>IFERROR(VLOOKUP(O$2&amp;$B23,'FPL FIX2'!$N$1:$Q$400,MATCH("HOME",'FPL FIX2'!$N$1:$Q$1,0),0),"")&amp;IFERROR(VLOOKUP(O$2&amp;$B23,'FPL FIX2'!$O$1:$P$400,MATCH("AWAY",'FPL FIX2'!$O$1:$P$1,0),0),"")&amp;IFERROR(VLOOKUP(O$2&amp;$A23,'FA2'!$A:$D,MATCH("AWAY",'FA2'!$A$1:$D$1,0),0),"")&amp;IFERROR(VLOOKUP(O$2&amp;$A23,'FA2'!$B:$C,MATCH("HOME",'FA2'!$B$1:$C$1,0),0),"")&amp;IFERROR(VLOOKUP(O$2&amp;$A23,'EFL2'!$A:$D,MATCH("AWAY",'EFL2'!$A$1:$D$1,0),0),"")&amp;IFERROR(VLOOKUP(O$2&amp;$A23,'EFL2'!$B:$C,MATCH("HOME",'EFL2'!$B$1:$C$1,0),0),"")&amp;IFERROR(VLOOKUP(O$2&amp;$A23,'UCL2'!$C:$F,MATCH("AWAY",'UCL2'!$C$1:$F$1,0),0),"")&amp;IFERROR(VLOOKUP(O$2&amp;$A23,'UCL2'!$D:$E,MATCH("HOME",'UCL2'!$D$1:$E$1,0),0),"")&amp;IFERROR(VLOOKUP(O$2&amp;$A23,'EU2'!$C:$F,MATCH("AWAY",'EU2'!$C$1:$F$1,0),0),"")&amp;IFERROR(VLOOKUP(O$2&amp;$A23,'EU2'!$D:$E,MATCH("HOME",'EU2'!$D$1:$E$1,0),0),"")&amp;IFERROR(VLOOKUP(O$2&amp;$A23,'EUC2'!$C:$F,MATCH("AWAY",'EUC2'!$C$1:$F$1,0),0),"")&amp;IFERROR(VLOOKUP(O$2&amp;$A23,'EUC2'!$D:$E,MATCH("HOME",'EUC2'!$D$1:$E$1,0),0),"")</f>
        <v>FUL</v>
      </c>
      <c r="P23" s="25" t="str">
        <f>IFERROR(VLOOKUP(P$2&amp;$B23,'FPL FIX2'!$N$1:$Q$400,MATCH("HOME",'FPL FIX2'!$N$1:$Q$1,0),0),"")&amp;IFERROR(VLOOKUP(P$2&amp;$B23,'FPL FIX2'!$O$1:$P$400,MATCH("AWAY",'FPL FIX2'!$O$1:$P$1,0),0),"")&amp;IFERROR(VLOOKUP(P$2&amp;$A23,'FA2'!$A:$D,MATCH("AWAY",'FA2'!$A$1:$D$1,0),0),"")&amp;IFERROR(VLOOKUP(P$2&amp;$A23,'FA2'!$B:$C,MATCH("HOME",'FA2'!$B$1:$C$1,0),0),"")&amp;IFERROR(VLOOKUP(P$2&amp;$A23,'EFL2'!$A:$D,MATCH("AWAY",'EFL2'!$A$1:$D$1,0),0),"")&amp;IFERROR(VLOOKUP(P$2&amp;$A23,'EFL2'!$B:$C,MATCH("HOME",'EFL2'!$B$1:$C$1,0),0),"")&amp;IFERROR(VLOOKUP(P$2&amp;$A23,'UCL2'!$C:$F,MATCH("AWAY",'UCL2'!$C$1:$F$1,0),0),"")&amp;IFERROR(VLOOKUP(P$2&amp;$A23,'UCL2'!$D:$E,MATCH("HOME",'UCL2'!$D$1:$E$1,0),0),"")&amp;IFERROR(VLOOKUP(P$2&amp;$A23,'EU2'!$C:$F,MATCH("AWAY",'EU2'!$C$1:$F$1,0),0),"")&amp;IFERROR(VLOOKUP(P$2&amp;$A23,'EU2'!$D:$E,MATCH("HOME",'EU2'!$D$1:$E$1,0),0),"")&amp;IFERROR(VLOOKUP(P$2&amp;$A23,'EUC2'!$C:$F,MATCH("AWAY",'EUC2'!$C$1:$F$1,0),0),"")&amp;IFERROR(VLOOKUP(P$2&amp;$A23,'EUC2'!$D:$E,MATCH("HOME",'EUC2'!$D$1:$E$1,0),0),"")</f>
        <v/>
      </c>
      <c r="Q23" s="25" t="str">
        <f>IFERROR(VLOOKUP(Q$2&amp;$B23,'FPL FIX2'!$N$1:$Q$400,MATCH("HOME",'FPL FIX2'!$N$1:$Q$1,0),0),"")&amp;IFERROR(VLOOKUP(Q$2&amp;$B23,'FPL FIX2'!$O$1:$P$400,MATCH("AWAY",'FPL FIX2'!$O$1:$P$1,0),0),"")&amp;IFERROR(VLOOKUP(Q$2&amp;$A23,'FA2'!$A:$D,MATCH("AWAY",'FA2'!$A$1:$D$1,0),0),"")&amp;IFERROR(VLOOKUP(Q$2&amp;$A23,'FA2'!$B:$C,MATCH("HOME",'FA2'!$B$1:$C$1,0),0),"")&amp;IFERROR(VLOOKUP(Q$2&amp;$A23,'EFL2'!$A:$D,MATCH("AWAY",'EFL2'!$A$1:$D$1,0),0),"")&amp;IFERROR(VLOOKUP(Q$2&amp;$A23,'EFL2'!$B:$C,MATCH("HOME",'EFL2'!$B$1:$C$1,0),0),"")&amp;IFERROR(VLOOKUP(Q$2&amp;$A23,'UCL2'!$C:$F,MATCH("AWAY",'UCL2'!$C$1:$F$1,0),0),"")&amp;IFERROR(VLOOKUP(Q$2&amp;$A23,'UCL2'!$D:$E,MATCH("HOME",'UCL2'!$D$1:$E$1,0),0),"")&amp;IFERROR(VLOOKUP(Q$2&amp;$A23,'EU2'!$C:$F,MATCH("AWAY",'EU2'!$C$1:$F$1,0),0),"")&amp;IFERROR(VLOOKUP(Q$2&amp;$A23,'EU2'!$D:$E,MATCH("HOME",'EU2'!$D$1:$E$1,0),0),"")&amp;IFERROR(VLOOKUP(Q$2&amp;$A23,'EUC2'!$C:$F,MATCH("AWAY",'EUC2'!$C$1:$F$1,0),0),"")&amp;IFERROR(VLOOKUP(Q$2&amp;$A23,'EUC2'!$D:$E,MATCH("HOME",'EUC2'!$D$1:$E$1,0),0),"")</f>
        <v/>
      </c>
      <c r="R23" s="25" t="str">
        <f>IFERROR(VLOOKUP(R$2&amp;$B23,'FPL FIX2'!$N$1:$Q$400,MATCH("HOME",'FPL FIX2'!$N$1:$Q$1,0),0),"")&amp;IFERROR(VLOOKUP(R$2&amp;$B23,'FPL FIX2'!$O$1:$P$400,MATCH("AWAY",'FPL FIX2'!$O$1:$P$1,0),0),"")&amp;IFERROR(VLOOKUP(R$2&amp;$A23,'FA2'!$A:$D,MATCH("AWAY",'FA2'!$A$1:$D$1,0),0),"")&amp;IFERROR(VLOOKUP(R$2&amp;$A23,'FA2'!$B:$C,MATCH("HOME",'FA2'!$B$1:$C$1,0),0),"")&amp;IFERROR(VLOOKUP(R$2&amp;$A23,'EFL2'!$A:$D,MATCH("AWAY",'EFL2'!$A$1:$D$1,0),0),"")&amp;IFERROR(VLOOKUP(R$2&amp;$A23,'EFL2'!$B:$C,MATCH("HOME",'EFL2'!$B$1:$C$1,0),0),"")&amp;IFERROR(VLOOKUP(R$2&amp;$A23,'UCL2'!$C:$F,MATCH("AWAY",'UCL2'!$C$1:$F$1,0),0),"")&amp;IFERROR(VLOOKUP(R$2&amp;$A23,'UCL2'!$D:$E,MATCH("HOME",'UCL2'!$D$1:$E$1,0),0),"")&amp;IFERROR(VLOOKUP(R$2&amp;$A23,'EU2'!$C:$F,MATCH("AWAY",'EU2'!$C$1:$F$1,0),0),"")&amp;IFERROR(VLOOKUP(R$2&amp;$A23,'EU2'!$D:$E,MATCH("HOME",'EU2'!$D$1:$E$1,0),0),"")&amp;IFERROR(VLOOKUP(R$2&amp;$A23,'EUC2'!$C:$F,MATCH("AWAY",'EUC2'!$C$1:$F$1,0),0),"")&amp;IFERROR(VLOOKUP(R$2&amp;$A23,'EUC2'!$D:$E,MATCH("HOME",'EUC2'!$D$1:$E$1,0),0),"")</f>
        <v/>
      </c>
      <c r="S23" s="25" t="str">
        <f>IFERROR(VLOOKUP(S$2&amp;$B23,'FPL FIX2'!$N$1:$Q$400,MATCH("HOME",'FPL FIX2'!$N$1:$Q$1,0),0),"")&amp;IFERROR(VLOOKUP(S$2&amp;$B23,'FPL FIX2'!$O$1:$P$400,MATCH("AWAY",'FPL FIX2'!$O$1:$P$1,0),0),"")&amp;IFERROR(VLOOKUP(S$2&amp;$A23,'FA2'!$A:$D,MATCH("AWAY",'FA2'!$A$1:$D$1,0),0),"")&amp;IFERROR(VLOOKUP(S$2&amp;$A23,'FA2'!$B:$C,MATCH("HOME",'FA2'!$B$1:$C$1,0),0),"")&amp;IFERROR(VLOOKUP(S$2&amp;$A23,'EFL2'!$A:$D,MATCH("AWAY",'EFL2'!$A$1:$D$1,0),0),"")&amp;IFERROR(VLOOKUP(S$2&amp;$A23,'EFL2'!$B:$C,MATCH("HOME",'EFL2'!$B$1:$C$1,0),0),"")&amp;IFERROR(VLOOKUP(S$2&amp;$A23,'UCL2'!$C:$F,MATCH("AWAY",'UCL2'!$C$1:$F$1,0),0),"")&amp;IFERROR(VLOOKUP(S$2&amp;$A23,'UCL2'!$D:$E,MATCH("HOME",'UCL2'!$D$1:$E$1,0),0),"")&amp;IFERROR(VLOOKUP(S$2&amp;$A23,'EU2'!$C:$F,MATCH("AWAY",'EU2'!$C$1:$F$1,0),0),"")&amp;IFERROR(VLOOKUP(S$2&amp;$A23,'EU2'!$D:$E,MATCH("HOME",'EU2'!$D$1:$E$1,0),0),"")&amp;IFERROR(VLOOKUP(S$2&amp;$A23,'EUC2'!$C:$F,MATCH("AWAY",'EUC2'!$C$1:$F$1,0),0),"")&amp;IFERROR(VLOOKUP(S$2&amp;$A23,'EUC2'!$D:$E,MATCH("HOME",'EUC2'!$D$1:$E$1,0),0),"")</f>
        <v/>
      </c>
      <c r="T23" s="25" t="str">
        <f>IFERROR(VLOOKUP(T$2&amp;$B23,'FPL FIX2'!$N$1:$Q$400,MATCH("HOME",'FPL FIX2'!$N$1:$Q$1,0),0),"")&amp;IFERROR(VLOOKUP(T$2&amp;$B23,'FPL FIX2'!$O$1:$P$400,MATCH("AWAY",'FPL FIX2'!$O$1:$P$1,0),0),"")&amp;IFERROR(VLOOKUP(T$2&amp;$A23,'FA2'!$A:$D,MATCH("AWAY",'FA2'!$A$1:$D$1,0),0),"")&amp;IFERROR(VLOOKUP(T$2&amp;$A23,'FA2'!$B:$C,MATCH("HOME",'FA2'!$B$1:$C$1,0),0),"")&amp;IFERROR(VLOOKUP(T$2&amp;$A23,'EFL2'!$A:$D,MATCH("AWAY",'EFL2'!$A$1:$D$1,0),0),"")&amp;IFERROR(VLOOKUP(T$2&amp;$A23,'EFL2'!$B:$C,MATCH("HOME",'EFL2'!$B$1:$C$1,0),0),"")&amp;IFERROR(VLOOKUP(T$2&amp;$A23,'UCL2'!$C:$F,MATCH("AWAY",'UCL2'!$C$1:$F$1,0),0),"")&amp;IFERROR(VLOOKUP(T$2&amp;$A23,'UCL2'!$D:$E,MATCH("HOME",'UCL2'!$D$1:$E$1,0),0),"")&amp;IFERROR(VLOOKUP(T$2&amp;$A23,'EU2'!$C:$F,MATCH("AWAY",'EU2'!$C$1:$F$1,0),0),"")&amp;IFERROR(VLOOKUP(T$2&amp;$A23,'EU2'!$D:$E,MATCH("HOME",'EU2'!$D$1:$E$1,0),0),"")&amp;IFERROR(VLOOKUP(T$2&amp;$A23,'EUC2'!$C:$F,MATCH("AWAY",'EUC2'!$C$1:$F$1,0),0),"")&amp;IFERROR(VLOOKUP(T$2&amp;$A23,'EUC2'!$D:$E,MATCH("HOME",'EUC2'!$D$1:$E$1,0),0),"")</f>
        <v/>
      </c>
      <c r="U23" s="25" t="str">
        <f>IFERROR(VLOOKUP(U$2&amp;$B23,'FPL FIX2'!$N$1:$Q$400,MATCH("HOME",'FPL FIX2'!$N$1:$Q$1,0),0),"")&amp;IFERROR(VLOOKUP(U$2&amp;$B23,'FPL FIX2'!$O$1:$P$400,MATCH("AWAY",'FPL FIX2'!$O$1:$P$1,0),0),"")&amp;IFERROR(VLOOKUP(U$2&amp;$A23,'FA2'!$A:$D,MATCH("AWAY",'FA2'!$A$1:$D$1,0),0),"")&amp;IFERROR(VLOOKUP(U$2&amp;$A23,'FA2'!$B:$C,MATCH("HOME",'FA2'!$B$1:$C$1,0),0),"")&amp;IFERROR(VLOOKUP(U$2&amp;$A23,'EFL2'!$A:$D,MATCH("AWAY",'EFL2'!$A$1:$D$1,0),0),"")&amp;IFERROR(VLOOKUP(U$2&amp;$A23,'EFL2'!$B:$C,MATCH("HOME",'EFL2'!$B$1:$C$1,0),0),"")&amp;IFERROR(VLOOKUP(U$2&amp;$A23,'UCL2'!$C:$F,MATCH("AWAY",'UCL2'!$C$1:$F$1,0),0),"")&amp;IFERROR(VLOOKUP(U$2&amp;$A23,'UCL2'!$D:$E,MATCH("HOME",'UCL2'!$D$1:$E$1,0),0),"")&amp;IFERROR(VLOOKUP(U$2&amp;$A23,'EU2'!$C:$F,MATCH("AWAY",'EU2'!$C$1:$F$1,0),0),"")&amp;IFERROR(VLOOKUP(U$2&amp;$A23,'EU2'!$D:$E,MATCH("HOME",'EU2'!$D$1:$E$1,0),0),"")&amp;IFERROR(VLOOKUP(U$2&amp;$A23,'EUC2'!$C:$F,MATCH("AWAY",'EUC2'!$C$1:$F$1,0),0),"")&amp;IFERROR(VLOOKUP(U$2&amp;$A23,'EUC2'!$D:$E,MATCH("HOME",'EUC2'!$D$1:$E$1,0),0),"")</f>
        <v/>
      </c>
      <c r="V23" s="25" t="str">
        <f>IFERROR(VLOOKUP(V$2&amp;$B23,'FPL FIX2'!$N$1:$Q$400,MATCH("HOME",'FPL FIX2'!$N$1:$Q$1,0),0),"")&amp;IFERROR(VLOOKUP(V$2&amp;$B23,'FPL FIX2'!$O$1:$P$400,MATCH("AWAY",'FPL FIX2'!$O$1:$P$1,0),0),"")&amp;IFERROR(VLOOKUP(V$2&amp;$A23,'FA2'!$A:$D,MATCH("AWAY",'FA2'!$A$1:$D$1,0),0),"")&amp;IFERROR(VLOOKUP(V$2&amp;$A23,'FA2'!$B:$C,MATCH("HOME",'FA2'!$B$1:$C$1,0),0),"")&amp;IFERROR(VLOOKUP(V$2&amp;$A23,'EFL2'!$A:$D,MATCH("AWAY",'EFL2'!$A$1:$D$1,0),0),"")&amp;IFERROR(VLOOKUP(V$2&amp;$A23,'EFL2'!$B:$C,MATCH("HOME",'EFL2'!$B$1:$C$1,0),0),"")&amp;IFERROR(VLOOKUP(V$2&amp;$A23,'UCL2'!$C:$F,MATCH("AWAY",'UCL2'!$C$1:$F$1,0),0),"")&amp;IFERROR(VLOOKUP(V$2&amp;$A23,'UCL2'!$D:$E,MATCH("HOME",'UCL2'!$D$1:$E$1,0),0),"")&amp;IFERROR(VLOOKUP(V$2&amp;$A23,'EU2'!$C:$F,MATCH("AWAY",'EU2'!$C$1:$F$1,0),0),"")&amp;IFERROR(VLOOKUP(V$2&amp;$A23,'EU2'!$D:$E,MATCH("HOME",'EU2'!$D$1:$E$1,0),0),"")&amp;IFERROR(VLOOKUP(V$2&amp;$A23,'EUC2'!$C:$F,MATCH("AWAY",'EUC2'!$C$1:$F$1,0),0),"")&amp;IFERROR(VLOOKUP(V$2&amp;$A23,'EUC2'!$D:$E,MATCH("HOME",'EUC2'!$D$1:$E$1,0),0),"")</f>
        <v>tot</v>
      </c>
      <c r="W23" s="25" t="str">
        <f>IFERROR(VLOOKUP(W$2&amp;$B23,'FPL FIX2'!$N$1:$Q$400,MATCH("HOME",'FPL FIX2'!$N$1:$Q$1,0),0),"")&amp;IFERROR(VLOOKUP(W$2&amp;$B23,'FPL FIX2'!$O$1:$P$400,MATCH("AWAY",'FPL FIX2'!$O$1:$P$1,0),0),"")&amp;IFERROR(VLOOKUP(W$2&amp;$A23,'FA2'!$A:$D,MATCH("AWAY",'FA2'!$A$1:$D$1,0),0),"")&amp;IFERROR(VLOOKUP(W$2&amp;$A23,'FA2'!$B:$C,MATCH("HOME",'FA2'!$B$1:$C$1,0),0),"")&amp;IFERROR(VLOOKUP(W$2&amp;$A23,'EFL2'!$A:$D,MATCH("AWAY",'EFL2'!$A$1:$D$1,0),0),"")&amp;IFERROR(VLOOKUP(W$2&amp;$A23,'EFL2'!$B:$C,MATCH("HOME",'EFL2'!$B$1:$C$1,0),0),"")&amp;IFERROR(VLOOKUP(W$2&amp;$A23,'UCL2'!$C:$F,MATCH("AWAY",'UCL2'!$C$1:$F$1,0),0),"")&amp;IFERROR(VLOOKUP(W$2&amp;$A23,'UCL2'!$D:$E,MATCH("HOME",'UCL2'!$D$1:$E$1,0),0),"")&amp;IFERROR(VLOOKUP(W$2&amp;$A23,'EU2'!$C:$F,MATCH("AWAY",'EU2'!$C$1:$F$1,0),0),"")&amp;IFERROR(VLOOKUP(W$2&amp;$A23,'EU2'!$D:$E,MATCH("HOME",'EU2'!$D$1:$E$1,0),0),"")&amp;IFERROR(VLOOKUP(W$2&amp;$A23,'EUC2'!$C:$F,MATCH("AWAY",'EUC2'!$C$1:$F$1,0),0),"")&amp;IFERROR(VLOOKUP(W$2&amp;$A23,'EUC2'!$D:$E,MATCH("HOME",'EUC2'!$D$1:$E$1,0),0),"")</f>
        <v/>
      </c>
      <c r="X23" s="25" t="str">
        <f>IFERROR(VLOOKUP(X$2&amp;$B23,'FPL FIX2'!$N$1:$Q$400,MATCH("HOME",'FPL FIX2'!$N$1:$Q$1,0),0),"")&amp;IFERROR(VLOOKUP(X$2&amp;$B23,'FPL FIX2'!$O$1:$P$400,MATCH("AWAY",'FPL FIX2'!$O$1:$P$1,0),0),"")&amp;IFERROR(VLOOKUP(X$2&amp;$A23,'FA2'!$A:$D,MATCH("AWAY",'FA2'!$A$1:$D$1,0),0),"")&amp;IFERROR(VLOOKUP(X$2&amp;$A23,'FA2'!$B:$C,MATCH("HOME",'FA2'!$B$1:$C$1,0),0),"")&amp;IFERROR(VLOOKUP(X$2&amp;$A23,'EFL2'!$A:$D,MATCH("AWAY",'EFL2'!$A$1:$D$1,0),0),"")&amp;IFERROR(VLOOKUP(X$2&amp;$A23,'EFL2'!$B:$C,MATCH("HOME",'EFL2'!$B$1:$C$1,0),0),"")&amp;IFERROR(VLOOKUP(X$2&amp;$A23,'UCL2'!$C:$F,MATCH("AWAY",'UCL2'!$C$1:$F$1,0),0),"")&amp;IFERROR(VLOOKUP(X$2&amp;$A23,'UCL2'!$D:$E,MATCH("HOME",'UCL2'!$D$1:$E$1,0),0),"")&amp;IFERROR(VLOOKUP(X$2&amp;$A23,'EU2'!$C:$F,MATCH("AWAY",'EU2'!$C$1:$F$1,0),0),"")&amp;IFERROR(VLOOKUP(X$2&amp;$A23,'EU2'!$D:$E,MATCH("HOME",'EU2'!$D$1:$E$1,0),0),"")&amp;IFERROR(VLOOKUP(X$2&amp;$A23,'EUC2'!$C:$F,MATCH("AWAY",'EUC2'!$C$1:$F$1,0),0),"")&amp;IFERROR(VLOOKUP(X$2&amp;$A23,'EUC2'!$D:$E,MATCH("HOME",'EUC2'!$D$1:$E$1,0),0),"")</f>
        <v/>
      </c>
      <c r="Y23" s="57" t="str">
        <f>IFERROR(VLOOKUP(Y$2&amp;$B23,'FPL FIX2'!$N$1:$Q$400,MATCH("HOME",'FPL FIX2'!$N$1:$Q$1,0),0),"")&amp;IFERROR(VLOOKUP(Y$2&amp;$B23,'FPL FIX2'!$O$1:$P$400,MATCH("AWAY",'FPL FIX2'!$O$1:$P$1,0),0),"")&amp;IFERROR(VLOOKUP(Y$2&amp;$A23,'FA2'!$A:$D,MATCH("AWAY",'FA2'!$A$1:$D$1,0),0),"")&amp;IFERROR(VLOOKUP(Y$2&amp;$A23,'FA2'!$B:$C,MATCH("HOME",'FA2'!$B$1:$C$1,0),0),"")&amp;IFERROR(VLOOKUP(Y$2&amp;$A23,'EFL2'!$A:$D,MATCH("AWAY",'EFL2'!$A$1:$D$1,0),0),"")&amp;IFERROR(VLOOKUP(Y$2&amp;$A23,'EFL2'!$B:$C,MATCH("HOME",'EFL2'!$B$1:$C$1,0),0),"")&amp;IFERROR(VLOOKUP(Y$2&amp;$A23,'UCL2'!$C:$F,MATCH("AWAY",'UCL2'!$C$1:$F$1,0),0),"")&amp;IFERROR(VLOOKUP(Y$2&amp;$A23,'UCL2'!$D:$E,MATCH("HOME",'UCL2'!$D$1:$E$1,0),0),"")&amp;IFERROR(VLOOKUP(Y$2&amp;$A23,'EU2'!$C:$F,MATCH("AWAY",'EU2'!$C$1:$F$1,0),0),"")&amp;IFERROR(VLOOKUP(Y$2&amp;$A23,'EU2'!$D:$E,MATCH("HOME",'EU2'!$D$1:$E$1,0),0),"")&amp;IFERROR(VLOOKUP(Y$2&amp;$A23,'EUC2'!$C:$F,MATCH("AWAY",'EUC2'!$C$1:$F$1,0),0),"")&amp;IFERROR(VLOOKUP(Y$2&amp;$A23,'EUC2'!$D:$E,MATCH("HOME",'EUC2'!$D$1:$E$1,0),0),"")</f>
        <v>Preston</v>
      </c>
      <c r="Z23" s="25" t="str">
        <f>IFERROR(VLOOKUP(Z$2&amp;$B23,'FPL FIX2'!$N$1:$Q$400,MATCH("HOME",'FPL FIX2'!$N$1:$Q$1,0),0),"")&amp;IFERROR(VLOOKUP(Z$2&amp;$B23,'FPL FIX2'!$O$1:$P$400,MATCH("AWAY",'FPL FIX2'!$O$1:$P$1,0),0),"")&amp;IFERROR(VLOOKUP(Z$2&amp;$A23,'FA2'!$A:$D,MATCH("AWAY",'FA2'!$A$1:$D$1,0),0),"")&amp;IFERROR(VLOOKUP(Z$2&amp;$A23,'FA2'!$B:$C,MATCH("HOME",'FA2'!$B$1:$C$1,0),0),"")&amp;IFERROR(VLOOKUP(Z$2&amp;$A23,'EFL2'!$A:$D,MATCH("AWAY",'EFL2'!$A$1:$D$1,0),0),"")&amp;IFERROR(VLOOKUP(Z$2&amp;$A23,'EFL2'!$B:$C,MATCH("HOME",'EFL2'!$B$1:$C$1,0),0),"")&amp;IFERROR(VLOOKUP(Z$2&amp;$A23,'UCL2'!$C:$F,MATCH("AWAY",'UCL2'!$C$1:$F$1,0),0),"")&amp;IFERROR(VLOOKUP(Z$2&amp;$A23,'UCL2'!$D:$E,MATCH("HOME",'UCL2'!$D$1:$E$1,0),0),"")&amp;IFERROR(VLOOKUP(Z$2&amp;$A23,'EU2'!$C:$F,MATCH("AWAY",'EU2'!$C$1:$F$1,0),0),"")&amp;IFERROR(VLOOKUP(Z$2&amp;$A23,'EU2'!$D:$E,MATCH("HOME",'EU2'!$D$1:$E$1,0),0),"")&amp;IFERROR(VLOOKUP(Z$2&amp;$A23,'EUC2'!$C:$F,MATCH("AWAY",'EUC2'!$C$1:$F$1,0),0),"")&amp;IFERROR(VLOOKUP(Z$2&amp;$A23,'EUC2'!$D:$E,MATCH("HOME",'EUC2'!$D$1:$E$1,0),0),"")</f>
        <v/>
      </c>
      <c r="AA23" s="25" t="str">
        <f>IFERROR(VLOOKUP(AA$2&amp;$B23,'FPL FIX2'!$N$1:$Q$400,MATCH("HOME",'FPL FIX2'!$N$1:$Q$1,0),0),"")&amp;IFERROR(VLOOKUP(AA$2&amp;$B23,'FPL FIX2'!$O$1:$P$400,MATCH("AWAY",'FPL FIX2'!$O$1:$P$1,0),0),"")&amp;IFERROR(VLOOKUP(AA$2&amp;$A23,'FA2'!$A:$D,MATCH("AWAY",'FA2'!$A$1:$D$1,0),0),"")&amp;IFERROR(VLOOKUP(AA$2&amp;$A23,'FA2'!$B:$C,MATCH("HOME",'FA2'!$B$1:$C$1,0),0),"")&amp;IFERROR(VLOOKUP(AA$2&amp;$A23,'EFL2'!$A:$D,MATCH("AWAY",'EFL2'!$A$1:$D$1,0),0),"")&amp;IFERROR(VLOOKUP(AA$2&amp;$A23,'EFL2'!$B:$C,MATCH("HOME",'EFL2'!$B$1:$C$1,0),0),"")&amp;IFERROR(VLOOKUP(AA$2&amp;$A23,'UCL2'!$C:$F,MATCH("AWAY",'UCL2'!$C$1:$F$1,0),0),"")&amp;IFERROR(VLOOKUP(AA$2&amp;$A23,'UCL2'!$D:$E,MATCH("HOME",'UCL2'!$D$1:$E$1,0),0),"")&amp;IFERROR(VLOOKUP(AA$2&amp;$A23,'EU2'!$C:$F,MATCH("AWAY",'EU2'!$C$1:$F$1,0),0),"")&amp;IFERROR(VLOOKUP(AA$2&amp;$A23,'EU2'!$D:$E,MATCH("HOME",'EU2'!$D$1:$E$1,0),0),"")&amp;IFERROR(VLOOKUP(AA$2&amp;$A23,'EUC2'!$C:$F,MATCH("AWAY",'EUC2'!$C$1:$F$1,0),0),"")&amp;IFERROR(VLOOKUP(AA$2&amp;$A23,'EUC2'!$D:$E,MATCH("HOME",'EUC2'!$D$1:$E$1,0),0),"")</f>
        <v/>
      </c>
      <c r="AB23" s="25" t="str">
        <f>IFERROR(VLOOKUP(AB$2&amp;$B23,'FPL FIX2'!$N$1:$Q$400,MATCH("HOME",'FPL FIX2'!$N$1:$Q$1,0),0),"")&amp;IFERROR(VLOOKUP(AB$2&amp;$B23,'FPL FIX2'!$O$1:$P$400,MATCH("AWAY",'FPL FIX2'!$O$1:$P$1,0),0),"")&amp;IFERROR(VLOOKUP(AB$2&amp;$A23,'FA2'!$A:$D,MATCH("AWAY",'FA2'!$A$1:$D$1,0),0),"")&amp;IFERROR(VLOOKUP(AB$2&amp;$A23,'FA2'!$B:$C,MATCH("HOME",'FA2'!$B$1:$C$1,0),0),"")&amp;IFERROR(VLOOKUP(AB$2&amp;$A23,'EFL2'!$A:$D,MATCH("AWAY",'EFL2'!$A$1:$D$1,0),0),"")&amp;IFERROR(VLOOKUP(AB$2&amp;$A23,'EFL2'!$B:$C,MATCH("HOME",'EFL2'!$B$1:$C$1,0),0),"")&amp;IFERROR(VLOOKUP(AB$2&amp;$A23,'UCL2'!$C:$F,MATCH("AWAY",'UCL2'!$C$1:$F$1,0),0),"")&amp;IFERROR(VLOOKUP(AB$2&amp;$A23,'UCL2'!$D:$E,MATCH("HOME",'UCL2'!$D$1:$E$1,0),0),"")&amp;IFERROR(VLOOKUP(AB$2&amp;$A23,'EU2'!$C:$F,MATCH("AWAY",'EU2'!$C$1:$F$1,0),0),"")&amp;IFERROR(VLOOKUP(AB$2&amp;$A23,'EU2'!$D:$E,MATCH("HOME",'EU2'!$D$1:$E$1,0),0),"")&amp;IFERROR(VLOOKUP(AB$2&amp;$A23,'EUC2'!$C:$F,MATCH("AWAY",'EUC2'!$C$1:$F$1,0),0),"")&amp;IFERROR(VLOOKUP(AB$2&amp;$A23,'EUC2'!$D:$E,MATCH("HOME",'EUC2'!$D$1:$E$1,0),0),"")</f>
        <v/>
      </c>
      <c r="AC23" s="25" t="str">
        <f>IFERROR(VLOOKUP(AC$2&amp;$B23,'FPL FIX2'!$N$1:$Q$400,MATCH("HOME",'FPL FIX2'!$N$1:$Q$1,0),0),"")&amp;IFERROR(VLOOKUP(AC$2&amp;$B23,'FPL FIX2'!$O$1:$P$400,MATCH("AWAY",'FPL FIX2'!$O$1:$P$1,0),0),"")&amp;IFERROR(VLOOKUP(AC$2&amp;$A23,'FA2'!$A:$D,MATCH("AWAY",'FA2'!$A$1:$D$1,0),0),"")&amp;IFERROR(VLOOKUP(AC$2&amp;$A23,'FA2'!$B:$C,MATCH("HOME",'FA2'!$B$1:$C$1,0),0),"")&amp;IFERROR(VLOOKUP(AC$2&amp;$A23,'EFL2'!$A:$D,MATCH("AWAY",'EFL2'!$A$1:$D$1,0),0),"")&amp;IFERROR(VLOOKUP(AC$2&amp;$A23,'EFL2'!$B:$C,MATCH("HOME",'EFL2'!$B$1:$C$1,0),0),"")&amp;IFERROR(VLOOKUP(AC$2&amp;$A23,'UCL2'!$C:$F,MATCH("AWAY",'UCL2'!$C$1:$F$1,0),0),"")&amp;IFERROR(VLOOKUP(AC$2&amp;$A23,'UCL2'!$D:$E,MATCH("HOME",'UCL2'!$D$1:$E$1,0),0),"")&amp;IFERROR(VLOOKUP(AC$2&amp;$A23,'EU2'!$C:$F,MATCH("AWAY",'EU2'!$C$1:$F$1,0),0),"")&amp;IFERROR(VLOOKUP(AC$2&amp;$A23,'EU2'!$D:$E,MATCH("HOME",'EU2'!$D$1:$E$1,0),0),"")&amp;IFERROR(VLOOKUP(AC$2&amp;$A23,'EUC2'!$C:$F,MATCH("AWAY",'EUC2'!$C$1:$F$1,0),0),"")&amp;IFERROR(VLOOKUP(AC$2&amp;$A23,'EUC2'!$D:$E,MATCH("HOME",'EUC2'!$D$1:$E$1,0),0),"")</f>
        <v/>
      </c>
      <c r="AD23" s="25" t="str">
        <f>IFERROR(VLOOKUP(AD$2&amp;$B23,'FPL FIX2'!$N$1:$Q$400,MATCH("HOME",'FPL FIX2'!$N$1:$Q$1,0),0),"")&amp;IFERROR(VLOOKUP(AD$2&amp;$B23,'FPL FIX2'!$O$1:$P$400,MATCH("AWAY",'FPL FIX2'!$O$1:$P$1,0),0),"")&amp;IFERROR(VLOOKUP(AD$2&amp;$A23,'FA2'!$A:$D,MATCH("AWAY",'FA2'!$A$1:$D$1,0),0),"")&amp;IFERROR(VLOOKUP(AD$2&amp;$A23,'FA2'!$B:$C,MATCH("HOME",'FA2'!$B$1:$C$1,0),0),"")&amp;IFERROR(VLOOKUP(AD$2&amp;$A23,'EFL2'!$A:$D,MATCH("AWAY",'EFL2'!$A$1:$D$1,0),0),"")&amp;IFERROR(VLOOKUP(AD$2&amp;$A23,'EFL2'!$B:$C,MATCH("HOME",'EFL2'!$B$1:$C$1,0),0),"")&amp;IFERROR(VLOOKUP(AD$2&amp;$A23,'UCL2'!$C:$F,MATCH("AWAY",'UCL2'!$C$1:$F$1,0),0),"")&amp;IFERROR(VLOOKUP(AD$2&amp;$A23,'UCL2'!$D:$E,MATCH("HOME",'UCL2'!$D$1:$E$1,0),0),"")&amp;IFERROR(VLOOKUP(AD$2&amp;$A23,'EU2'!$C:$F,MATCH("AWAY",'EU2'!$C$1:$F$1,0),0),"")&amp;IFERROR(VLOOKUP(AD$2&amp;$A23,'EU2'!$D:$E,MATCH("HOME",'EU2'!$D$1:$E$1,0),0),"")&amp;IFERROR(VLOOKUP(AD$2&amp;$A23,'EUC2'!$C:$F,MATCH("AWAY",'EUC2'!$C$1:$F$1,0),0),"")&amp;IFERROR(VLOOKUP(AD$2&amp;$A23,'EUC2'!$D:$E,MATCH("HOME",'EUC2'!$D$1:$E$1,0),0),"")</f>
        <v>NEW</v>
      </c>
      <c r="AE23" s="25" t="str">
        <f>IFERROR(VLOOKUP(AE$2&amp;$B23,'FPL FIX2'!$N$1:$Q$400,MATCH("HOME",'FPL FIX2'!$N$1:$Q$1,0),0),"")&amp;IFERROR(VLOOKUP(AE$2&amp;$B23,'FPL FIX2'!$O$1:$P$400,MATCH("AWAY",'FPL FIX2'!$O$1:$P$1,0),0),"")&amp;IFERROR(VLOOKUP(AE$2&amp;$A23,'FA2'!$A:$D,MATCH("AWAY",'FA2'!$A$1:$D$1,0),0),"")&amp;IFERROR(VLOOKUP(AE$2&amp;$A23,'FA2'!$B:$C,MATCH("HOME",'FA2'!$B$1:$C$1,0),0),"")&amp;IFERROR(VLOOKUP(AE$2&amp;$A23,'EFL2'!$A:$D,MATCH("AWAY",'EFL2'!$A$1:$D$1,0),0),"")&amp;IFERROR(VLOOKUP(AE$2&amp;$A23,'EFL2'!$B:$C,MATCH("HOME",'EFL2'!$B$1:$C$1,0),0),"")&amp;IFERROR(VLOOKUP(AE$2&amp;$A23,'UCL2'!$C:$F,MATCH("AWAY",'UCL2'!$C$1:$F$1,0),0),"")&amp;IFERROR(VLOOKUP(AE$2&amp;$A23,'UCL2'!$D:$E,MATCH("HOME",'UCL2'!$D$1:$E$1,0),0),"")&amp;IFERROR(VLOOKUP(AE$2&amp;$A23,'EU2'!$C:$F,MATCH("AWAY",'EU2'!$C$1:$F$1,0),0),"")&amp;IFERROR(VLOOKUP(AE$2&amp;$A23,'EU2'!$D:$E,MATCH("HOME",'EU2'!$D$1:$E$1,0),0),"")&amp;IFERROR(VLOOKUP(AE$2&amp;$A23,'EUC2'!$C:$F,MATCH("AWAY",'EUC2'!$C$1:$F$1,0),0),"")&amp;IFERROR(VLOOKUP(AE$2&amp;$A23,'EUC2'!$D:$E,MATCH("HOME",'EUC2'!$D$1:$E$1,0),0),"")</f>
        <v/>
      </c>
      <c r="AF23" s="25" t="str">
        <f>IFERROR(VLOOKUP(AF$2&amp;$B23,'FPL FIX2'!$N$1:$Q$400,MATCH("HOME",'FPL FIX2'!$N$1:$Q$1,0),0),"")&amp;IFERROR(VLOOKUP(AF$2&amp;$B23,'FPL FIX2'!$O$1:$P$400,MATCH("AWAY",'FPL FIX2'!$O$1:$P$1,0),0),"")&amp;IFERROR(VLOOKUP(AF$2&amp;$A23,'FA2'!$A:$D,MATCH("AWAY",'FA2'!$A$1:$D$1,0),0),"")&amp;IFERROR(VLOOKUP(AF$2&amp;$A23,'FA2'!$B:$C,MATCH("HOME",'FA2'!$B$1:$C$1,0),0),"")&amp;IFERROR(VLOOKUP(AF$2&amp;$A23,'EFL2'!$A:$D,MATCH("AWAY",'EFL2'!$A$1:$D$1,0),0),"")&amp;IFERROR(VLOOKUP(AF$2&amp;$A23,'EFL2'!$B:$C,MATCH("HOME",'EFL2'!$B$1:$C$1,0),0),"")&amp;IFERROR(VLOOKUP(AF$2&amp;$A23,'UCL2'!$C:$F,MATCH("AWAY",'UCL2'!$C$1:$F$1,0),0),"")&amp;IFERROR(VLOOKUP(AF$2&amp;$A23,'UCL2'!$D:$E,MATCH("HOME",'UCL2'!$D$1:$E$1,0),0),"")&amp;IFERROR(VLOOKUP(AF$2&amp;$A23,'EU2'!$C:$F,MATCH("AWAY",'EU2'!$C$1:$F$1,0),0),"")&amp;IFERROR(VLOOKUP(AF$2&amp;$A23,'EU2'!$D:$E,MATCH("HOME",'EU2'!$D$1:$E$1,0),0),"")&amp;IFERROR(VLOOKUP(AF$2&amp;$A23,'EUC2'!$C:$F,MATCH("AWAY",'EUC2'!$C$1:$F$1,0),0),"")&amp;IFERROR(VLOOKUP(AF$2&amp;$A23,'EUC2'!$D:$E,MATCH("HOME",'EUC2'!$D$1:$E$1,0),0),"")</f>
        <v/>
      </c>
      <c r="AG23" s="25" t="str">
        <f>IFERROR(VLOOKUP(AG$2&amp;$B23,'FPL FIX2'!$N$1:$Q$400,MATCH("HOME",'FPL FIX2'!$N$1:$Q$1,0),0),"")&amp;IFERROR(VLOOKUP(AG$2&amp;$B23,'FPL FIX2'!$O$1:$P$400,MATCH("AWAY",'FPL FIX2'!$O$1:$P$1,0),0),"")&amp;IFERROR(VLOOKUP(AG$2&amp;$A23,'FA2'!$A:$D,MATCH("AWAY",'FA2'!$A$1:$D$1,0),0),"")&amp;IFERROR(VLOOKUP(AG$2&amp;$A23,'FA2'!$B:$C,MATCH("HOME",'FA2'!$B$1:$C$1,0),0),"")&amp;IFERROR(VLOOKUP(AG$2&amp;$A23,'EFL2'!$A:$D,MATCH("AWAY",'EFL2'!$A$1:$D$1,0),0),"")&amp;IFERROR(VLOOKUP(AG$2&amp;$A23,'EFL2'!$B:$C,MATCH("HOME",'EFL2'!$B$1:$C$1,0),0),"")&amp;IFERROR(VLOOKUP(AG$2&amp;$A23,'UCL2'!$C:$F,MATCH("AWAY",'UCL2'!$C$1:$F$1,0),0),"")&amp;IFERROR(VLOOKUP(AG$2&amp;$A23,'UCL2'!$D:$E,MATCH("HOME",'UCL2'!$D$1:$E$1,0),0),"")&amp;IFERROR(VLOOKUP(AG$2&amp;$A23,'EU2'!$C:$F,MATCH("AWAY",'EU2'!$C$1:$F$1,0),0),"")&amp;IFERROR(VLOOKUP(AG$2&amp;$A23,'EU2'!$D:$E,MATCH("HOME",'EU2'!$D$1:$E$1,0),0),"")&amp;IFERROR(VLOOKUP(AG$2&amp;$A23,'EUC2'!$C:$F,MATCH("AWAY",'EUC2'!$C$1:$F$1,0),0),"")&amp;IFERROR(VLOOKUP(AG$2&amp;$A23,'EUC2'!$D:$E,MATCH("HOME",'EUC2'!$D$1:$E$1,0),0),"")</f>
        <v>bou</v>
      </c>
      <c r="AH23" s="25" t="str">
        <f>IFERROR(VLOOKUP(AH$2&amp;$B23,'FPL FIX2'!$N$1:$Q$400,MATCH("HOME",'FPL FIX2'!$N$1:$Q$1,0),0),"")&amp;IFERROR(VLOOKUP(AH$2&amp;$B23,'FPL FIX2'!$O$1:$P$400,MATCH("AWAY",'FPL FIX2'!$O$1:$P$1,0),0),"")&amp;IFERROR(VLOOKUP(AH$2&amp;$A23,'FA2'!$A:$D,MATCH("AWAY",'FA2'!$A$1:$D$1,0),0),"")&amp;IFERROR(VLOOKUP(AH$2&amp;$A23,'FA2'!$B:$C,MATCH("HOME",'FA2'!$B$1:$C$1,0),0),"")&amp;IFERROR(VLOOKUP(AH$2&amp;$A23,'EFL2'!$A:$D,MATCH("AWAY",'EFL2'!$A$1:$D$1,0),0),"")&amp;IFERROR(VLOOKUP(AH$2&amp;$A23,'EFL2'!$B:$C,MATCH("HOME",'EFL2'!$B$1:$C$1,0),0),"")&amp;IFERROR(VLOOKUP(AH$2&amp;$A23,'UCL2'!$C:$F,MATCH("AWAY",'UCL2'!$C$1:$F$1,0),0),"")&amp;IFERROR(VLOOKUP(AH$2&amp;$A23,'UCL2'!$D:$E,MATCH("HOME",'UCL2'!$D$1:$E$1,0),0),"")&amp;IFERROR(VLOOKUP(AH$2&amp;$A23,'EU2'!$C:$F,MATCH("AWAY",'EU2'!$C$1:$F$1,0),0),"")&amp;IFERROR(VLOOKUP(AH$2&amp;$A23,'EU2'!$D:$E,MATCH("HOME",'EU2'!$D$1:$E$1,0),0),"")&amp;IFERROR(VLOOKUP(AH$2&amp;$A23,'EUC2'!$C:$F,MATCH("AWAY",'EUC2'!$C$1:$F$1,0),0),"")&amp;IFERROR(VLOOKUP(AH$2&amp;$A23,'EUC2'!$D:$E,MATCH("HOME",'EUC2'!$D$1:$E$1,0),0),"")</f>
        <v/>
      </c>
      <c r="AI23" s="25" t="str">
        <f>IFERROR(VLOOKUP(AI$2&amp;$B23,'FPL FIX2'!$N$1:$Q$400,MATCH("HOME",'FPL FIX2'!$N$1:$Q$1,0),0),"")&amp;IFERROR(VLOOKUP(AI$2&amp;$B23,'FPL FIX2'!$O$1:$P$400,MATCH("AWAY",'FPL FIX2'!$O$1:$P$1,0),0),"")&amp;IFERROR(VLOOKUP(AI$2&amp;$A23,'FA2'!$A:$D,MATCH("AWAY",'FA2'!$A$1:$D$1,0),0),"")&amp;IFERROR(VLOOKUP(AI$2&amp;$A23,'FA2'!$B:$C,MATCH("HOME",'FA2'!$B$1:$C$1,0),0),"")&amp;IFERROR(VLOOKUP(AI$2&amp;$A23,'EFL2'!$A:$D,MATCH("AWAY",'EFL2'!$A$1:$D$1,0),0),"")&amp;IFERROR(VLOOKUP(AI$2&amp;$A23,'EFL2'!$B:$C,MATCH("HOME",'EFL2'!$B$1:$C$1,0),0),"")&amp;IFERROR(VLOOKUP(AI$2&amp;$A23,'UCL2'!$C:$F,MATCH("AWAY",'UCL2'!$C$1:$F$1,0),0),"")&amp;IFERROR(VLOOKUP(AI$2&amp;$A23,'UCL2'!$D:$E,MATCH("HOME",'UCL2'!$D$1:$E$1,0),0),"")&amp;IFERROR(VLOOKUP(AI$2&amp;$A23,'EU2'!$C:$F,MATCH("AWAY",'EU2'!$C$1:$F$1,0),0),"")&amp;IFERROR(VLOOKUP(AI$2&amp;$A23,'EU2'!$D:$E,MATCH("HOME",'EU2'!$D$1:$E$1,0),0),"")&amp;IFERROR(VLOOKUP(AI$2&amp;$A23,'EUC2'!$C:$F,MATCH("AWAY",'EUC2'!$C$1:$F$1,0),0),"")&amp;IFERROR(VLOOKUP(AI$2&amp;$A23,'EUC2'!$D:$E,MATCH("HOME",'EUC2'!$D$1:$E$1,0),0),"")</f>
        <v/>
      </c>
      <c r="AJ23" s="25" t="str">
        <f>IFERROR(VLOOKUP(AJ$2&amp;$B23,'FPL FIX2'!$N$1:$Q$400,MATCH("HOME",'FPL FIX2'!$N$1:$Q$1,0),0),"")&amp;IFERROR(VLOOKUP(AJ$2&amp;$B23,'FPL FIX2'!$O$1:$P$400,MATCH("AWAY",'FPL FIX2'!$O$1:$P$1,0),0),"")&amp;IFERROR(VLOOKUP(AJ$2&amp;$A23,'FA2'!$A:$D,MATCH("AWAY",'FA2'!$A$1:$D$1,0),0),"")&amp;IFERROR(VLOOKUP(AJ$2&amp;$A23,'FA2'!$B:$C,MATCH("HOME",'FA2'!$B$1:$C$1,0),0),"")&amp;IFERROR(VLOOKUP(AJ$2&amp;$A23,'EFL2'!$A:$D,MATCH("AWAY",'EFL2'!$A$1:$D$1,0),0),"")&amp;IFERROR(VLOOKUP(AJ$2&amp;$A23,'EFL2'!$B:$C,MATCH("HOME",'EFL2'!$B$1:$C$1,0),0),"")&amp;IFERROR(VLOOKUP(AJ$2&amp;$A23,'UCL2'!$C:$F,MATCH("AWAY",'UCL2'!$C$1:$F$1,0),0),"")&amp;IFERROR(VLOOKUP(AJ$2&amp;$A23,'UCL2'!$D:$E,MATCH("HOME",'UCL2'!$D$1:$E$1,0),0),"")&amp;IFERROR(VLOOKUP(AJ$2&amp;$A23,'EU2'!$C:$F,MATCH("AWAY",'EU2'!$C$1:$F$1,0),0),"")&amp;IFERROR(VLOOKUP(AJ$2&amp;$A23,'EU2'!$D:$E,MATCH("HOME",'EU2'!$D$1:$E$1,0),0),"")&amp;IFERROR(VLOOKUP(AJ$2&amp;$A23,'EUC2'!$C:$F,MATCH("AWAY",'EUC2'!$C$1:$F$1,0),0),"")&amp;IFERROR(VLOOKUP(AJ$2&amp;$A23,'EUC2'!$D:$E,MATCH("HOME",'EUC2'!$D$1:$E$1,0),0),"")</f>
        <v>SOU</v>
      </c>
      <c r="AK23" s="25" t="str">
        <f>IFERROR(VLOOKUP(AK$2&amp;$B23,'FPL FIX2'!$N$1:$Q$400,MATCH("HOME",'FPL FIX2'!$N$1:$Q$1,0),0),"")&amp;IFERROR(VLOOKUP(AK$2&amp;$B23,'FPL FIX2'!$O$1:$P$400,MATCH("AWAY",'FPL FIX2'!$O$1:$P$1,0),0),"")&amp;IFERROR(VLOOKUP(AK$2&amp;$A23,'FA2'!$A:$D,MATCH("AWAY",'FA2'!$A$1:$D$1,0),0),"")&amp;IFERROR(VLOOKUP(AK$2&amp;$A23,'FA2'!$B:$C,MATCH("HOME",'FA2'!$B$1:$C$1,0),0),"")&amp;IFERROR(VLOOKUP(AK$2&amp;$A23,'EFL2'!$A:$D,MATCH("AWAY",'EFL2'!$A$1:$D$1,0),0),"")&amp;IFERROR(VLOOKUP(AK$2&amp;$A23,'EFL2'!$B:$C,MATCH("HOME",'EFL2'!$B$1:$C$1,0),0),"")&amp;IFERROR(VLOOKUP(AK$2&amp;$A23,'UCL2'!$C:$F,MATCH("AWAY",'UCL2'!$C$1:$F$1,0),0),"")&amp;IFERROR(VLOOKUP(AK$2&amp;$A23,'UCL2'!$D:$E,MATCH("HOME",'UCL2'!$D$1:$E$1,0),0),"")&amp;IFERROR(VLOOKUP(AK$2&amp;$A23,'EU2'!$C:$F,MATCH("AWAY",'EU2'!$C$1:$F$1,0),0),"")&amp;IFERROR(VLOOKUP(AK$2&amp;$A23,'EU2'!$D:$E,MATCH("HOME",'EU2'!$D$1:$E$1,0),0),"")&amp;IFERROR(VLOOKUP(AK$2&amp;$A23,'EUC2'!$C:$F,MATCH("AWAY",'EUC2'!$C$1:$F$1,0),0),"")&amp;IFERROR(VLOOKUP(AK$2&amp;$A23,'EUC2'!$D:$E,MATCH("HOME",'EUC2'!$D$1:$E$1,0),0),"")</f>
        <v/>
      </c>
      <c r="AL23" s="25" t="str">
        <f>IFERROR(VLOOKUP(AL$2&amp;$B23,'FPL FIX2'!$N$1:$Q$400,MATCH("HOME",'FPL FIX2'!$N$1:$Q$1,0),0),"")&amp;IFERROR(VLOOKUP(AL$2&amp;$B23,'FPL FIX2'!$O$1:$P$400,MATCH("AWAY",'FPL FIX2'!$O$1:$P$1,0),0),"")&amp;IFERROR(VLOOKUP(AL$2&amp;$A23,'FA2'!$A:$D,MATCH("AWAY",'FA2'!$A$1:$D$1,0),0),"")&amp;IFERROR(VLOOKUP(AL$2&amp;$A23,'FA2'!$B:$C,MATCH("HOME",'FA2'!$B$1:$C$1,0),0),"")&amp;IFERROR(VLOOKUP(AL$2&amp;$A23,'EFL2'!$A:$D,MATCH("AWAY",'EFL2'!$A$1:$D$1,0),0),"")&amp;IFERROR(VLOOKUP(AL$2&amp;$A23,'EFL2'!$B:$C,MATCH("HOME",'EFL2'!$B$1:$C$1,0),0),"")&amp;IFERROR(VLOOKUP(AL$2&amp;$A23,'UCL2'!$C:$F,MATCH("AWAY",'UCL2'!$C$1:$F$1,0),0),"")&amp;IFERROR(VLOOKUP(AL$2&amp;$A23,'UCL2'!$D:$E,MATCH("HOME",'UCL2'!$D$1:$E$1,0),0),"")&amp;IFERROR(VLOOKUP(AL$2&amp;$A23,'EU2'!$C:$F,MATCH("AWAY",'EU2'!$C$1:$F$1,0),0),"")&amp;IFERROR(VLOOKUP(AL$2&amp;$A23,'EU2'!$D:$E,MATCH("HOME",'EU2'!$D$1:$E$1,0),0),"")&amp;IFERROR(VLOOKUP(AL$2&amp;$A23,'EUC2'!$C:$F,MATCH("AWAY",'EUC2'!$C$1:$F$1,0),0),"")&amp;IFERROR(VLOOKUP(AL$2&amp;$A23,'EUC2'!$D:$E,MATCH("HOME",'EUC2'!$D$1:$E$1,0),0),"")</f>
        <v/>
      </c>
      <c r="AM23" s="25" t="str">
        <f>IFERROR(VLOOKUP(AM$2&amp;$B23,'FPL FIX2'!$N$1:$Q$400,MATCH("HOME",'FPL FIX2'!$N$1:$Q$1,0),0),"")&amp;IFERROR(VLOOKUP(AM$2&amp;$B23,'FPL FIX2'!$O$1:$P$400,MATCH("AWAY",'FPL FIX2'!$O$1:$P$1,0),0),"")&amp;IFERROR(VLOOKUP(AM$2&amp;$A23,'FA2'!$A:$D,MATCH("AWAY",'FA2'!$A$1:$D$1,0),0),"")&amp;IFERROR(VLOOKUP(AM$2&amp;$A23,'FA2'!$B:$C,MATCH("HOME",'FA2'!$B$1:$C$1,0),0),"")&amp;IFERROR(VLOOKUP(AM$2&amp;$A23,'EFL2'!$A:$D,MATCH("AWAY",'EFL2'!$A$1:$D$1,0),0),"")&amp;IFERROR(VLOOKUP(AM$2&amp;$A23,'EFL2'!$B:$C,MATCH("HOME",'EFL2'!$B$1:$C$1,0),0),"")&amp;IFERROR(VLOOKUP(AM$2&amp;$A23,'UCL2'!$C:$F,MATCH("AWAY",'UCL2'!$C$1:$F$1,0),0),"")&amp;IFERROR(VLOOKUP(AM$2&amp;$A23,'UCL2'!$D:$E,MATCH("HOME",'UCL2'!$D$1:$E$1,0),0),"")&amp;IFERROR(VLOOKUP(AM$2&amp;$A23,'EU2'!$C:$F,MATCH("AWAY",'EU2'!$C$1:$F$1,0),0),"")&amp;IFERROR(VLOOKUP(AM$2&amp;$A23,'EU2'!$D:$E,MATCH("HOME",'EU2'!$D$1:$E$1,0),0),"")&amp;IFERROR(VLOOKUP(AM$2&amp;$A23,'EUC2'!$C:$F,MATCH("AWAY",'EUC2'!$C$1:$F$1,0),0),"")&amp;IFERROR(VLOOKUP(AM$2&amp;$A23,'EUC2'!$D:$E,MATCH("HOME",'EUC2'!$D$1:$E$1,0),0),"")</f>
        <v/>
      </c>
      <c r="AN23" s="25" t="str">
        <f>IFERROR(VLOOKUP(AN$2&amp;$B23,'FPL FIX2'!$N$1:$Q$400,MATCH("HOME",'FPL FIX2'!$N$1:$Q$1,0),0),"")&amp;IFERROR(VLOOKUP(AN$2&amp;$B23,'FPL FIX2'!$O$1:$P$400,MATCH("AWAY",'FPL FIX2'!$O$1:$P$1,0),0),"")&amp;IFERROR(VLOOKUP(AN$2&amp;$A23,'FA2'!$A:$D,MATCH("AWAY",'FA2'!$A$1:$D$1,0),0),"")&amp;IFERROR(VLOOKUP(AN$2&amp;$A23,'FA2'!$B:$C,MATCH("HOME",'FA2'!$B$1:$C$1,0),0),"")&amp;IFERROR(VLOOKUP(AN$2&amp;$A23,'EFL2'!$A:$D,MATCH("AWAY",'EFL2'!$A$1:$D$1,0),0),"")&amp;IFERROR(VLOOKUP(AN$2&amp;$A23,'EFL2'!$B:$C,MATCH("HOME",'EFL2'!$B$1:$C$1,0),0),"")&amp;IFERROR(VLOOKUP(AN$2&amp;$A23,'UCL2'!$C:$F,MATCH("AWAY",'UCL2'!$C$1:$F$1,0),0),"")&amp;IFERROR(VLOOKUP(AN$2&amp;$A23,'UCL2'!$D:$E,MATCH("HOME",'UCL2'!$D$1:$E$1,0),0),"")&amp;IFERROR(VLOOKUP(AN$2&amp;$A23,'EU2'!$C:$F,MATCH("AWAY",'EU2'!$C$1:$F$1,0),0),"")&amp;IFERROR(VLOOKUP(AN$2&amp;$A23,'EU2'!$D:$E,MATCH("HOME",'EU2'!$D$1:$E$1,0),0),"")&amp;IFERROR(VLOOKUP(AN$2&amp;$A23,'EUC2'!$C:$F,MATCH("AWAY",'EUC2'!$C$1:$F$1,0),0),"")&amp;IFERROR(VLOOKUP(AN$2&amp;$A23,'EUC2'!$D:$E,MATCH("HOME",'EUC2'!$D$1:$E$1,0),0),"")</f>
        <v/>
      </c>
      <c r="AO23" s="25" t="str">
        <f>IFERROR(VLOOKUP(AO$2&amp;$B23,'FPL FIX2'!$N$1:$Q$400,MATCH("HOME",'FPL FIX2'!$N$1:$Q$1,0),0),"")&amp;IFERROR(VLOOKUP(AO$2&amp;$B23,'FPL FIX2'!$O$1:$P$400,MATCH("AWAY",'FPL FIX2'!$O$1:$P$1,0),0),"")&amp;IFERROR(VLOOKUP(AO$2&amp;$A23,'FA2'!$A:$D,MATCH("AWAY",'FA2'!$A$1:$D$1,0),0),"")&amp;IFERROR(VLOOKUP(AO$2&amp;$A23,'FA2'!$B:$C,MATCH("HOME",'FA2'!$B$1:$C$1,0),0),"")&amp;IFERROR(VLOOKUP(AO$2&amp;$A23,'EFL2'!$A:$D,MATCH("AWAY",'EFL2'!$A$1:$D$1,0),0),"")&amp;IFERROR(VLOOKUP(AO$2&amp;$A23,'EFL2'!$B:$C,MATCH("HOME",'EFL2'!$B$1:$C$1,0),0),"")&amp;IFERROR(VLOOKUP(AO$2&amp;$A23,'UCL2'!$C:$F,MATCH("AWAY",'UCL2'!$C$1:$F$1,0),0),"")&amp;IFERROR(VLOOKUP(AO$2&amp;$A23,'UCL2'!$D:$E,MATCH("HOME",'UCL2'!$D$1:$E$1,0),0),"")&amp;IFERROR(VLOOKUP(AO$2&amp;$A23,'EU2'!$C:$F,MATCH("AWAY",'EU2'!$C$1:$F$1,0),0),"")&amp;IFERROR(VLOOKUP(AO$2&amp;$A23,'EU2'!$D:$E,MATCH("HOME",'EU2'!$D$1:$E$1,0),0),"")&amp;IFERROR(VLOOKUP(AO$2&amp;$A23,'EUC2'!$C:$F,MATCH("AWAY",'EUC2'!$C$1:$F$1,0),0),"")&amp;IFERROR(VLOOKUP(AO$2&amp;$A23,'EUC2'!$D:$E,MATCH("HOME",'EUC2'!$D$1:$E$1,0),0),"")</f>
        <v/>
      </c>
      <c r="AP23" s="25" t="str">
        <f>IFERROR(VLOOKUP(AP$2&amp;$B23,'FPL FIX2'!$N$1:$Q$400,MATCH("HOME",'FPL FIX2'!$N$1:$Q$1,0),0),"")&amp;IFERROR(VLOOKUP(AP$2&amp;$B23,'FPL FIX2'!$O$1:$P$400,MATCH("AWAY",'FPL FIX2'!$O$1:$P$1,0),0),"")&amp;IFERROR(VLOOKUP(AP$2&amp;$A23,'FA2'!$A:$D,MATCH("AWAY",'FA2'!$A$1:$D$1,0),0),"")&amp;IFERROR(VLOOKUP(AP$2&amp;$A23,'FA2'!$B:$C,MATCH("HOME",'FA2'!$B$1:$C$1,0),0),"")&amp;IFERROR(VLOOKUP(AP$2&amp;$A23,'EFL2'!$A:$D,MATCH("AWAY",'EFL2'!$A$1:$D$1,0),0),"")&amp;IFERROR(VLOOKUP(AP$2&amp;$A23,'EFL2'!$B:$C,MATCH("HOME",'EFL2'!$B$1:$C$1,0),0),"")&amp;IFERROR(VLOOKUP(AP$2&amp;$A23,'UCL2'!$C:$F,MATCH("AWAY",'UCL2'!$C$1:$F$1,0),0),"")&amp;IFERROR(VLOOKUP(AP$2&amp;$A23,'UCL2'!$D:$E,MATCH("HOME",'UCL2'!$D$1:$E$1,0),0),"")&amp;IFERROR(VLOOKUP(AP$2&amp;$A23,'EU2'!$C:$F,MATCH("AWAY",'EU2'!$C$1:$F$1,0),0),"")&amp;IFERROR(VLOOKUP(AP$2&amp;$A23,'EU2'!$D:$E,MATCH("HOME",'EU2'!$D$1:$E$1,0),0),"")&amp;IFERROR(VLOOKUP(AP$2&amp;$A23,'EUC2'!$C:$F,MATCH("AWAY",'EUC2'!$C$1:$F$1,0),0),"")&amp;IFERROR(VLOOKUP(AP$2&amp;$A23,'EUC2'!$D:$E,MATCH("HOME",'EUC2'!$D$1:$E$1,0),0),"")</f>
        <v/>
      </c>
      <c r="AQ23" s="25" t="str">
        <f>IFERROR(VLOOKUP(AQ$2&amp;$B23,'FPL FIX2'!$N$1:$Q$400,MATCH("HOME",'FPL FIX2'!$N$1:$Q$1,0),0),"")&amp;IFERROR(VLOOKUP(AQ$2&amp;$B23,'FPL FIX2'!$O$1:$P$400,MATCH("AWAY",'FPL FIX2'!$O$1:$P$1,0),0),"")&amp;IFERROR(VLOOKUP(AQ$2&amp;$A23,'FA2'!$A:$D,MATCH("AWAY",'FA2'!$A$1:$D$1,0),0),"")&amp;IFERROR(VLOOKUP(AQ$2&amp;$A23,'FA2'!$B:$C,MATCH("HOME",'FA2'!$B$1:$C$1,0),0),"")&amp;IFERROR(VLOOKUP(AQ$2&amp;$A23,'EFL2'!$A:$D,MATCH("AWAY",'EFL2'!$A$1:$D$1,0),0),"")&amp;IFERROR(VLOOKUP(AQ$2&amp;$A23,'EFL2'!$B:$C,MATCH("HOME",'EFL2'!$B$1:$C$1,0),0),"")&amp;IFERROR(VLOOKUP(AQ$2&amp;$A23,'UCL2'!$C:$F,MATCH("AWAY",'UCL2'!$C$1:$F$1,0),0),"")&amp;IFERROR(VLOOKUP(AQ$2&amp;$A23,'UCL2'!$D:$E,MATCH("HOME",'UCL2'!$D$1:$E$1,0),0),"")&amp;IFERROR(VLOOKUP(AQ$2&amp;$A23,'EU2'!$C:$F,MATCH("AWAY",'EU2'!$C$1:$F$1,0),0),"")&amp;IFERROR(VLOOKUP(AQ$2&amp;$A23,'EU2'!$D:$E,MATCH("HOME",'EU2'!$D$1:$E$1,0),0),"")&amp;IFERROR(VLOOKUP(AQ$2&amp;$A23,'EUC2'!$C:$F,MATCH("AWAY",'EUC2'!$C$1:$F$1,0),0),"")&amp;IFERROR(VLOOKUP(AQ$2&amp;$A23,'EUC2'!$D:$E,MATCH("HOME",'EUC2'!$D$1:$E$1,0),0),"")</f>
        <v/>
      </c>
      <c r="AR23" s="25" t="str">
        <f>IFERROR(VLOOKUP(AR$2&amp;$B23,'FPL FIX2'!$N$1:$Q$400,MATCH("HOME",'FPL FIX2'!$N$1:$Q$1,0),0),"")&amp;IFERROR(VLOOKUP(AR$2&amp;$B23,'FPL FIX2'!$O$1:$P$400,MATCH("AWAY",'FPL FIX2'!$O$1:$P$1,0),0),"")&amp;IFERROR(VLOOKUP(AR$2&amp;$A23,'FA2'!$A:$D,MATCH("AWAY",'FA2'!$A$1:$D$1,0),0),"")&amp;IFERROR(VLOOKUP(AR$2&amp;$A23,'FA2'!$B:$C,MATCH("HOME",'FA2'!$B$1:$C$1,0),0),"")&amp;IFERROR(VLOOKUP(AR$2&amp;$A23,'EFL2'!$A:$D,MATCH("AWAY",'EFL2'!$A$1:$D$1,0),0),"")&amp;IFERROR(VLOOKUP(AR$2&amp;$A23,'EFL2'!$B:$C,MATCH("HOME",'EFL2'!$B$1:$C$1,0),0),"")&amp;IFERROR(VLOOKUP(AR$2&amp;$A23,'UCL2'!$C:$F,MATCH("AWAY",'UCL2'!$C$1:$F$1,0),0),"")&amp;IFERROR(VLOOKUP(AR$2&amp;$A23,'UCL2'!$D:$E,MATCH("HOME",'UCL2'!$D$1:$E$1,0),0),"")&amp;IFERROR(VLOOKUP(AR$2&amp;$A23,'EU2'!$C:$F,MATCH("AWAY",'EU2'!$C$1:$F$1,0),0),"")&amp;IFERROR(VLOOKUP(AR$2&amp;$A23,'EU2'!$D:$E,MATCH("HOME",'EU2'!$D$1:$E$1,0),0),"")&amp;IFERROR(VLOOKUP(AR$2&amp;$A23,'EUC2'!$C:$F,MATCH("AWAY",'EUC2'!$C$1:$F$1,0),0),"")&amp;IFERROR(VLOOKUP(AR$2&amp;$A23,'EUC2'!$D:$E,MATCH("HOME",'EUC2'!$D$1:$E$1,0),0),"")</f>
        <v/>
      </c>
      <c r="AS23" s="25" t="str">
        <f>IFERROR(VLOOKUP(AS$2&amp;$B23,'FPL FIX2'!$N$1:$Q$400,MATCH("HOME",'FPL FIX2'!$N$1:$Q$1,0),0),"")&amp;IFERROR(VLOOKUP(AS$2&amp;$B23,'FPL FIX2'!$O$1:$P$400,MATCH("AWAY",'FPL FIX2'!$O$1:$P$1,0),0),"")&amp;IFERROR(VLOOKUP(AS$2&amp;$A23,'FA2'!$A:$D,MATCH("AWAY",'FA2'!$A$1:$D$1,0),0),"")&amp;IFERROR(VLOOKUP(AS$2&amp;$A23,'FA2'!$B:$C,MATCH("HOME",'FA2'!$B$1:$C$1,0),0),"")&amp;IFERROR(VLOOKUP(AS$2&amp;$A23,'EFL2'!$A:$D,MATCH("AWAY",'EFL2'!$A$1:$D$1,0),0),"")&amp;IFERROR(VLOOKUP(AS$2&amp;$A23,'EFL2'!$B:$C,MATCH("HOME",'EFL2'!$B$1:$C$1,0),0),"")&amp;IFERROR(VLOOKUP(AS$2&amp;$A23,'UCL2'!$C:$F,MATCH("AWAY",'UCL2'!$C$1:$F$1,0),0),"")&amp;IFERROR(VLOOKUP(AS$2&amp;$A23,'UCL2'!$D:$E,MATCH("HOME",'UCL2'!$D$1:$E$1,0),0),"")&amp;IFERROR(VLOOKUP(AS$2&amp;$A23,'EU2'!$C:$F,MATCH("AWAY",'EU2'!$C$1:$F$1,0),0),"")&amp;IFERROR(VLOOKUP(AS$2&amp;$A23,'EU2'!$D:$E,MATCH("HOME",'EU2'!$D$1:$E$1,0),0),"")&amp;IFERROR(VLOOKUP(AS$2&amp;$A23,'EUC2'!$C:$F,MATCH("AWAY",'EUC2'!$C$1:$F$1,0),0),"")&amp;IFERROR(VLOOKUP(AS$2&amp;$A23,'EUC2'!$D:$E,MATCH("HOME",'EUC2'!$D$1:$E$1,0),0),"")</f>
        <v/>
      </c>
      <c r="AT23" s="25" t="str">
        <f>IFERROR(VLOOKUP(AT$2&amp;$B23,'FPL FIX2'!$N$1:$Q$400,MATCH("HOME",'FPL FIX2'!$N$1:$Q$1,0),0),"")&amp;IFERROR(VLOOKUP(AT$2&amp;$B23,'FPL FIX2'!$O$1:$P$400,MATCH("AWAY",'FPL FIX2'!$O$1:$P$1,0),0),"")&amp;IFERROR(VLOOKUP(AT$2&amp;$A23,'FA2'!$A:$D,MATCH("AWAY",'FA2'!$A$1:$D$1,0),0),"")&amp;IFERROR(VLOOKUP(AT$2&amp;$A23,'FA2'!$B:$C,MATCH("HOME",'FA2'!$B$1:$C$1,0),0),"")&amp;IFERROR(VLOOKUP(AT$2&amp;$A23,'EFL2'!$A:$D,MATCH("AWAY",'EFL2'!$A$1:$D$1,0),0),"")&amp;IFERROR(VLOOKUP(AT$2&amp;$A23,'EFL2'!$B:$C,MATCH("HOME",'EFL2'!$B$1:$C$1,0),0),"")&amp;IFERROR(VLOOKUP(AT$2&amp;$A23,'UCL2'!$C:$F,MATCH("AWAY",'UCL2'!$C$1:$F$1,0),0),"")&amp;IFERROR(VLOOKUP(AT$2&amp;$A23,'UCL2'!$D:$E,MATCH("HOME",'UCL2'!$D$1:$E$1,0),0),"")&amp;IFERROR(VLOOKUP(AT$2&amp;$A23,'EU2'!$C:$F,MATCH("AWAY",'EU2'!$C$1:$F$1,0),0),"")&amp;IFERROR(VLOOKUP(AT$2&amp;$A23,'EU2'!$D:$E,MATCH("HOME",'EU2'!$D$1:$E$1,0),0),"")&amp;IFERROR(VLOOKUP(AT$2&amp;$A23,'EUC2'!$C:$F,MATCH("AWAY",'EUC2'!$C$1:$F$1,0),0),"")&amp;IFERROR(VLOOKUP(AT$2&amp;$A23,'EUC2'!$D:$E,MATCH("HOME",'EUC2'!$D$1:$E$1,0),0),"")</f>
        <v/>
      </c>
      <c r="AU23" s="25" t="str">
        <f>IFERROR(VLOOKUP(AU$2&amp;$B23,'FPL FIX2'!$N$1:$Q$400,MATCH("HOME",'FPL FIX2'!$N$1:$Q$1,0),0),"")&amp;IFERROR(VLOOKUP(AU$2&amp;$B23,'FPL FIX2'!$O$1:$P$400,MATCH("AWAY",'FPL FIX2'!$O$1:$P$1,0),0),"")&amp;IFERROR(VLOOKUP(AU$2&amp;$A23,'FA2'!$A:$D,MATCH("AWAY",'FA2'!$A$1:$D$1,0),0),"")&amp;IFERROR(VLOOKUP(AU$2&amp;$A23,'FA2'!$B:$C,MATCH("HOME",'FA2'!$B$1:$C$1,0),0),"")&amp;IFERROR(VLOOKUP(AU$2&amp;$A23,'EFL2'!$A:$D,MATCH("AWAY",'EFL2'!$A$1:$D$1,0),0),"")&amp;IFERROR(VLOOKUP(AU$2&amp;$A23,'EFL2'!$B:$C,MATCH("HOME",'EFL2'!$B$1:$C$1,0),0),"")&amp;IFERROR(VLOOKUP(AU$2&amp;$A23,'UCL2'!$C:$F,MATCH("AWAY",'UCL2'!$C$1:$F$1,0),0),"")&amp;IFERROR(VLOOKUP(AU$2&amp;$A23,'UCL2'!$D:$E,MATCH("HOME",'UCL2'!$D$1:$E$1,0),0),"")&amp;IFERROR(VLOOKUP(AU$2&amp;$A23,'EU2'!$C:$F,MATCH("AWAY",'EU2'!$C$1:$F$1,0),0),"")&amp;IFERROR(VLOOKUP(AU$2&amp;$A23,'EU2'!$D:$E,MATCH("HOME",'EU2'!$D$1:$E$1,0),0),"")&amp;IFERROR(VLOOKUP(AU$2&amp;$A23,'EUC2'!$C:$F,MATCH("AWAY",'EUC2'!$C$1:$F$1,0),0),"")&amp;IFERROR(VLOOKUP(AU$2&amp;$A23,'EUC2'!$D:$E,MATCH("HOME",'EUC2'!$D$1:$E$1,0),0),"")</f>
        <v/>
      </c>
      <c r="AV23" s="25" t="str">
        <f>IFERROR(VLOOKUP(AV$2&amp;$B23,'FPL FIX2'!$N$1:$Q$400,MATCH("HOME",'FPL FIX2'!$N$1:$Q$1,0),0),"")&amp;IFERROR(VLOOKUP(AV$2&amp;$B23,'FPL FIX2'!$O$1:$P$400,MATCH("AWAY",'FPL FIX2'!$O$1:$P$1,0),0),"")&amp;IFERROR(VLOOKUP(AV$2&amp;$A23,'FA2'!$A:$D,MATCH("AWAY",'FA2'!$A$1:$D$1,0),0),"")&amp;IFERROR(VLOOKUP(AV$2&amp;$A23,'FA2'!$B:$C,MATCH("HOME",'FA2'!$B$1:$C$1,0),0),"")&amp;IFERROR(VLOOKUP(AV$2&amp;$A23,'EFL2'!$A:$D,MATCH("AWAY",'EFL2'!$A$1:$D$1,0),0),"")&amp;IFERROR(VLOOKUP(AV$2&amp;$A23,'EFL2'!$B:$C,MATCH("HOME",'EFL2'!$B$1:$C$1,0),0),"")&amp;IFERROR(VLOOKUP(AV$2&amp;$A23,'UCL2'!$C:$F,MATCH("AWAY",'UCL2'!$C$1:$F$1,0),0),"")&amp;IFERROR(VLOOKUP(AV$2&amp;$A23,'UCL2'!$D:$E,MATCH("HOME",'UCL2'!$D$1:$E$1,0),0),"")&amp;IFERROR(VLOOKUP(AV$2&amp;$A23,'EU2'!$C:$F,MATCH("AWAY",'EU2'!$C$1:$F$1,0),0),"")&amp;IFERROR(VLOOKUP(AV$2&amp;$A23,'EU2'!$D:$E,MATCH("HOME",'EU2'!$D$1:$E$1,0),0),"")&amp;IFERROR(VLOOKUP(AV$2&amp;$A23,'EUC2'!$C:$F,MATCH("AWAY",'EUC2'!$C$1:$F$1,0),0),"")&amp;IFERROR(VLOOKUP(AV$2&amp;$A23,'EUC2'!$D:$E,MATCH("HOME",'EUC2'!$D$1:$E$1,0),0),"")</f>
        <v/>
      </c>
      <c r="AW23" s="25" t="str">
        <f>IFERROR(VLOOKUP(AW$2&amp;$B23,'FPL FIX2'!$N$1:$Q$400,MATCH("HOME",'FPL FIX2'!$N$1:$Q$1,0),0),"")&amp;IFERROR(VLOOKUP(AW$2&amp;$B23,'FPL FIX2'!$O$1:$P$400,MATCH("AWAY",'FPL FIX2'!$O$1:$P$1,0),0),"")&amp;IFERROR(VLOOKUP(AW$2&amp;$A23,'FA2'!$A:$D,MATCH("AWAY",'FA2'!$A$1:$D$1,0),0),"")&amp;IFERROR(VLOOKUP(AW$2&amp;$A23,'FA2'!$B:$C,MATCH("HOME",'FA2'!$B$1:$C$1,0),0),"")&amp;IFERROR(VLOOKUP(AW$2&amp;$A23,'EFL2'!$A:$D,MATCH("AWAY",'EFL2'!$A$1:$D$1,0),0),"")&amp;IFERROR(VLOOKUP(AW$2&amp;$A23,'EFL2'!$B:$C,MATCH("HOME",'EFL2'!$B$1:$C$1,0),0),"")&amp;IFERROR(VLOOKUP(AW$2&amp;$A23,'UCL2'!$C:$F,MATCH("AWAY",'UCL2'!$C$1:$F$1,0),0),"")&amp;IFERROR(VLOOKUP(AW$2&amp;$A23,'UCL2'!$D:$E,MATCH("HOME",'UCL2'!$D$1:$E$1,0),0),"")&amp;IFERROR(VLOOKUP(AW$2&amp;$A23,'EU2'!$C:$F,MATCH("AWAY",'EU2'!$C$1:$F$1,0),0),"")&amp;IFERROR(VLOOKUP(AW$2&amp;$A23,'EU2'!$D:$E,MATCH("HOME",'EU2'!$D$1:$E$1,0),0),"")&amp;IFERROR(VLOOKUP(AW$2&amp;$A23,'EUC2'!$C:$F,MATCH("AWAY",'EUC2'!$C$1:$F$1,0),0),"")&amp;IFERROR(VLOOKUP(AW$2&amp;$A23,'EUC2'!$D:$E,MATCH("HOME",'EUC2'!$D$1:$E$1,0),0),"")</f>
        <v/>
      </c>
      <c r="AX23" s="25" t="str">
        <f>IFERROR(VLOOKUP(AX$2&amp;$B23,'FPL FIX2'!$N$1:$Q$400,MATCH("HOME",'FPL FIX2'!$N$1:$Q$1,0),0),"")&amp;IFERROR(VLOOKUP(AX$2&amp;$B23,'FPL FIX2'!$O$1:$P$400,MATCH("AWAY",'FPL FIX2'!$O$1:$P$1,0),0),"")&amp;IFERROR(VLOOKUP(AX$2&amp;$A23,'FA2'!$A:$D,MATCH("AWAY",'FA2'!$A$1:$D$1,0),0),"")&amp;IFERROR(VLOOKUP(AX$2&amp;$A23,'FA2'!$B:$C,MATCH("HOME",'FA2'!$B$1:$C$1,0),0),"")&amp;IFERROR(VLOOKUP(AX$2&amp;$A23,'EFL2'!$A:$D,MATCH("AWAY",'EFL2'!$A$1:$D$1,0),0),"")&amp;IFERROR(VLOOKUP(AX$2&amp;$A23,'EFL2'!$B:$C,MATCH("HOME",'EFL2'!$B$1:$C$1,0),0),"")&amp;IFERROR(VLOOKUP(AX$2&amp;$A23,'UCL2'!$C:$F,MATCH("AWAY",'UCL2'!$C$1:$F$1,0),0),"")&amp;IFERROR(VLOOKUP(AX$2&amp;$A23,'UCL2'!$D:$E,MATCH("HOME",'UCL2'!$D$1:$E$1,0),0),"")&amp;IFERROR(VLOOKUP(AX$2&amp;$A23,'EU2'!$C:$F,MATCH("AWAY",'EU2'!$C$1:$F$1,0),0),"")&amp;IFERROR(VLOOKUP(AX$2&amp;$A23,'EU2'!$D:$E,MATCH("HOME",'EU2'!$D$1:$E$1,0),0),"")&amp;IFERROR(VLOOKUP(AX$2&amp;$A23,'EUC2'!$C:$F,MATCH("AWAY",'EUC2'!$C$1:$F$1,0),0),"")&amp;IFERROR(VLOOKUP(AX$2&amp;$A23,'EUC2'!$D:$E,MATCH("HOME",'EUC2'!$D$1:$E$1,0),0),"")</f>
        <v>MCI</v>
      </c>
      <c r="AY23" s="25" t="str">
        <f>IFERROR(VLOOKUP(AY$2&amp;$B23,'FPL FIX2'!$N$1:$Q$400,MATCH("HOME",'FPL FIX2'!$N$1:$Q$1,0),0),"")&amp;IFERROR(VLOOKUP(AY$2&amp;$B23,'FPL FIX2'!$O$1:$P$400,MATCH("AWAY",'FPL FIX2'!$O$1:$P$1,0),0),"")&amp;IFERROR(VLOOKUP(AY$2&amp;$A23,'FA2'!$A:$D,MATCH("AWAY",'FA2'!$A$1:$D$1,0),0),"")&amp;IFERROR(VLOOKUP(AY$2&amp;$A23,'FA2'!$B:$C,MATCH("HOME",'FA2'!$B$1:$C$1,0),0),"")&amp;IFERROR(VLOOKUP(AY$2&amp;$A23,'EFL2'!$A:$D,MATCH("AWAY",'EFL2'!$A$1:$D$1,0),0),"")&amp;IFERROR(VLOOKUP(AY$2&amp;$A23,'EFL2'!$B:$C,MATCH("HOME",'EFL2'!$B$1:$C$1,0),0),"")&amp;IFERROR(VLOOKUP(AY$2&amp;$A23,'UCL2'!$C:$F,MATCH("AWAY",'UCL2'!$C$1:$F$1,0),0),"")&amp;IFERROR(VLOOKUP(AY$2&amp;$A23,'UCL2'!$D:$E,MATCH("HOME",'UCL2'!$D$1:$E$1,0),0),"")&amp;IFERROR(VLOOKUP(AY$2&amp;$A23,'EU2'!$C:$F,MATCH("AWAY",'EU2'!$C$1:$F$1,0),0),"")&amp;IFERROR(VLOOKUP(AY$2&amp;$A23,'EU2'!$D:$E,MATCH("HOME",'EU2'!$D$1:$E$1,0),0),"")&amp;IFERROR(VLOOKUP(AY$2&amp;$A23,'EUC2'!$C:$F,MATCH("AWAY",'EUC2'!$C$1:$F$1,0),0),"")&amp;IFERROR(VLOOKUP(AY$2&amp;$A23,'EUC2'!$D:$E,MATCH("HOME",'EUC2'!$D$1:$E$1,0),0),"")</f>
        <v/>
      </c>
      <c r="AZ23" s="25" t="str">
        <f>IFERROR(VLOOKUP(AZ$2&amp;$B23,'FPL FIX2'!$N$1:$Q$400,MATCH("HOME",'FPL FIX2'!$N$1:$Q$1,0),0),"")&amp;IFERROR(VLOOKUP(AZ$2&amp;$B23,'FPL FIX2'!$O$1:$P$400,MATCH("AWAY",'FPL FIX2'!$O$1:$P$1,0),0),"")&amp;IFERROR(VLOOKUP(AZ$2&amp;$A23,'FA2'!$A:$D,MATCH("AWAY",'FA2'!$A$1:$D$1,0),0),"")&amp;IFERROR(VLOOKUP(AZ$2&amp;$A23,'FA2'!$B:$C,MATCH("HOME",'FA2'!$B$1:$C$1,0),0),"")&amp;IFERROR(VLOOKUP(AZ$2&amp;$A23,'EFL2'!$A:$D,MATCH("AWAY",'EFL2'!$A$1:$D$1,0),0),"")&amp;IFERROR(VLOOKUP(AZ$2&amp;$A23,'EFL2'!$B:$C,MATCH("HOME",'EFL2'!$B$1:$C$1,0),0),"")&amp;IFERROR(VLOOKUP(AZ$2&amp;$A23,'UCL2'!$C:$F,MATCH("AWAY",'UCL2'!$C$1:$F$1,0),0),"")&amp;IFERROR(VLOOKUP(AZ$2&amp;$A23,'UCL2'!$D:$E,MATCH("HOME",'UCL2'!$D$1:$E$1,0),0),"")&amp;IFERROR(VLOOKUP(AZ$2&amp;$A23,'EU2'!$C:$F,MATCH("AWAY",'EU2'!$C$1:$F$1,0),0),"")&amp;IFERROR(VLOOKUP(AZ$2&amp;$A23,'EU2'!$D:$E,MATCH("HOME",'EU2'!$D$1:$E$1,0),0),"")&amp;IFERROR(VLOOKUP(AZ$2&amp;$A23,'EUC2'!$C:$F,MATCH("AWAY",'EUC2'!$C$1:$F$1,0),0),"")&amp;IFERROR(VLOOKUP(AZ$2&amp;$A23,'EUC2'!$D:$E,MATCH("HOME",'EUC2'!$D$1:$E$1,0),0),"")</f>
        <v/>
      </c>
      <c r="BA23" s="25" t="str">
        <f>IFERROR(VLOOKUP(BA$2&amp;$B23,'FPL FIX2'!$N$1:$Q$400,MATCH("HOME",'FPL FIX2'!$N$1:$Q$1,0),0),"")&amp;IFERROR(VLOOKUP(BA$2&amp;$B23,'FPL FIX2'!$O$1:$P$400,MATCH("AWAY",'FPL FIX2'!$O$1:$P$1,0),0),"")&amp;IFERROR(VLOOKUP(BA$2&amp;$A23,'FA2'!$A:$D,MATCH("AWAY",'FA2'!$A$1:$D$1,0),0),"")&amp;IFERROR(VLOOKUP(BA$2&amp;$A23,'FA2'!$B:$C,MATCH("HOME",'FA2'!$B$1:$C$1,0),0),"")&amp;IFERROR(VLOOKUP(BA$2&amp;$A23,'EFL2'!$A:$D,MATCH("AWAY",'EFL2'!$A$1:$D$1,0),0),"")&amp;IFERROR(VLOOKUP(BA$2&amp;$A23,'EFL2'!$B:$C,MATCH("HOME",'EFL2'!$B$1:$C$1,0),0),"")&amp;IFERROR(VLOOKUP(BA$2&amp;$A23,'UCL2'!$C:$F,MATCH("AWAY",'UCL2'!$C$1:$F$1,0),0),"")&amp;IFERROR(VLOOKUP(BA$2&amp;$A23,'UCL2'!$D:$E,MATCH("HOME",'UCL2'!$D$1:$E$1,0),0),"")&amp;IFERROR(VLOOKUP(BA$2&amp;$A23,'EU2'!$C:$F,MATCH("AWAY",'EU2'!$C$1:$F$1,0),0),"")&amp;IFERROR(VLOOKUP(BA$2&amp;$A23,'EU2'!$D:$E,MATCH("HOME",'EU2'!$D$1:$E$1,0),0),"")&amp;IFERROR(VLOOKUP(BA$2&amp;$A23,'EUC2'!$C:$F,MATCH("AWAY",'EUC2'!$C$1:$F$1,0),0),"")&amp;IFERROR(VLOOKUP(BA$2&amp;$A23,'EUC2'!$D:$E,MATCH("HOME",'EUC2'!$D$1:$E$1,0),0),"")</f>
        <v/>
      </c>
      <c r="BB23" s="25" t="str">
        <f>IFERROR(VLOOKUP(BB$2&amp;$B23,'FPL FIX2'!$N$1:$Q$400,MATCH("HOME",'FPL FIX2'!$N$1:$Q$1,0),0),"")&amp;IFERROR(VLOOKUP(BB$2&amp;$B23,'FPL FIX2'!$O$1:$P$400,MATCH("AWAY",'FPL FIX2'!$O$1:$P$1,0),0),"")&amp;IFERROR(VLOOKUP(BB$2&amp;$A23,'FA2'!$A:$D,MATCH("AWAY",'FA2'!$A$1:$D$1,0),0),"")&amp;IFERROR(VLOOKUP(BB$2&amp;$A23,'FA2'!$B:$C,MATCH("HOME",'FA2'!$B$1:$C$1,0),0),"")&amp;IFERROR(VLOOKUP(BB$2&amp;$A23,'EFL2'!$A:$D,MATCH("AWAY",'EFL2'!$A$1:$D$1,0),0),"")&amp;IFERROR(VLOOKUP(BB$2&amp;$A23,'EFL2'!$B:$C,MATCH("HOME",'EFL2'!$B$1:$C$1,0),0),"")&amp;IFERROR(VLOOKUP(BB$2&amp;$A23,'UCL2'!$C:$F,MATCH("AWAY",'UCL2'!$C$1:$F$1,0),0),"")&amp;IFERROR(VLOOKUP(BB$2&amp;$A23,'UCL2'!$D:$E,MATCH("HOME",'UCL2'!$D$1:$E$1,0),0),"")&amp;IFERROR(VLOOKUP(BB$2&amp;$A23,'EU2'!$C:$F,MATCH("AWAY",'EU2'!$C$1:$F$1,0),0),"")&amp;IFERROR(VLOOKUP(BB$2&amp;$A23,'EU2'!$D:$E,MATCH("HOME",'EU2'!$D$1:$E$1,0),0),"")&amp;IFERROR(VLOOKUP(BB$2&amp;$A23,'EUC2'!$C:$F,MATCH("AWAY",'EUC2'!$C$1:$F$1,0),0),"")&amp;IFERROR(VLOOKUP(BB$2&amp;$A23,'EUC2'!$D:$E,MATCH("HOME",'EUC2'!$D$1:$E$1,0),0),"")</f>
        <v/>
      </c>
      <c r="BC23" s="25" t="str">
        <f>IFERROR(VLOOKUP(BC$2&amp;$B23,'FPL FIX2'!$N$1:$Q$400,MATCH("HOME",'FPL FIX2'!$N$1:$Q$1,0),0),"")&amp;IFERROR(VLOOKUP(BC$2&amp;$B23,'FPL FIX2'!$O$1:$P$400,MATCH("AWAY",'FPL FIX2'!$O$1:$P$1,0),0),"")&amp;IFERROR(VLOOKUP(BC$2&amp;$A23,'FA2'!$A:$D,MATCH("AWAY",'FA2'!$A$1:$D$1,0),0),"")&amp;IFERROR(VLOOKUP(BC$2&amp;$A23,'FA2'!$B:$C,MATCH("HOME",'FA2'!$B$1:$C$1,0),0),"")&amp;IFERROR(VLOOKUP(BC$2&amp;$A23,'EFL2'!$A:$D,MATCH("AWAY",'EFL2'!$A$1:$D$1,0),0),"")&amp;IFERROR(VLOOKUP(BC$2&amp;$A23,'EFL2'!$B:$C,MATCH("HOME",'EFL2'!$B$1:$C$1,0),0),"")&amp;IFERROR(VLOOKUP(BC$2&amp;$A23,'UCL2'!$C:$F,MATCH("AWAY",'UCL2'!$C$1:$F$1,0),0),"")&amp;IFERROR(VLOOKUP(BC$2&amp;$A23,'UCL2'!$D:$E,MATCH("HOME",'UCL2'!$D$1:$E$1,0),0),"")&amp;IFERROR(VLOOKUP(BC$2&amp;$A23,'EU2'!$C:$F,MATCH("AWAY",'EU2'!$C$1:$F$1,0),0),"")&amp;IFERROR(VLOOKUP(BC$2&amp;$A23,'EU2'!$D:$E,MATCH("HOME",'EU2'!$D$1:$E$1,0),0),"")&amp;IFERROR(VLOOKUP(BC$2&amp;$A23,'EUC2'!$C:$F,MATCH("AWAY",'EUC2'!$C$1:$F$1,0),0),"")&amp;IFERROR(VLOOKUP(BC$2&amp;$A23,'EUC2'!$D:$E,MATCH("HOME",'EUC2'!$D$1:$E$1,0),0),"")</f>
        <v/>
      </c>
      <c r="BD23" s="25" t="str">
        <f>IFERROR(VLOOKUP(BD$2&amp;$B23,'FPL FIX2'!$N$1:$Q$400,MATCH("HOME",'FPL FIX2'!$N$1:$Q$1,0),0),"")&amp;IFERROR(VLOOKUP(BD$2&amp;$B23,'FPL FIX2'!$O$1:$P$400,MATCH("AWAY",'FPL FIX2'!$O$1:$P$1,0),0),"")&amp;IFERROR(VLOOKUP(BD$2&amp;$A23,'FA2'!$A:$D,MATCH("AWAY",'FA2'!$A$1:$D$1,0),0),"")&amp;IFERROR(VLOOKUP(BD$2&amp;$A23,'FA2'!$B:$C,MATCH("HOME",'FA2'!$B$1:$C$1,0),0),"")&amp;IFERROR(VLOOKUP(BD$2&amp;$A23,'EFL2'!$A:$D,MATCH("AWAY",'EFL2'!$A$1:$D$1,0),0),"")&amp;IFERROR(VLOOKUP(BD$2&amp;$A23,'EFL2'!$B:$C,MATCH("HOME",'EFL2'!$B$1:$C$1,0),0),"")&amp;IFERROR(VLOOKUP(BD$2&amp;$A23,'UCL2'!$C:$F,MATCH("AWAY",'UCL2'!$C$1:$F$1,0),0),"")&amp;IFERROR(VLOOKUP(BD$2&amp;$A23,'UCL2'!$D:$E,MATCH("HOME",'UCL2'!$D$1:$E$1,0),0),"")&amp;IFERROR(VLOOKUP(BD$2&amp;$A23,'EU2'!$C:$F,MATCH("AWAY",'EU2'!$C$1:$F$1,0),0),"")&amp;IFERROR(VLOOKUP(BD$2&amp;$A23,'EU2'!$D:$E,MATCH("HOME",'EU2'!$D$1:$E$1,0),0),"")&amp;IFERROR(VLOOKUP(BD$2&amp;$A23,'EUC2'!$C:$F,MATCH("AWAY",'EUC2'!$C$1:$F$1,0),0),"")&amp;IFERROR(VLOOKUP(BD$2&amp;$A23,'EUC2'!$D:$E,MATCH("HOME",'EUC2'!$D$1:$E$1,0),0),"")</f>
        <v/>
      </c>
      <c r="BE23" s="25" t="str">
        <f>IFERROR(VLOOKUP(BE$2&amp;$B23,'FPL FIX2'!$N$1:$Q$400,MATCH("HOME",'FPL FIX2'!$N$1:$Q$1,0),0),"")&amp;IFERROR(VLOOKUP(BE$2&amp;$B23,'FPL FIX2'!$O$1:$P$400,MATCH("AWAY",'FPL FIX2'!$O$1:$P$1,0),0),"")&amp;IFERROR(VLOOKUP(BE$2&amp;$A23,'FA2'!$A:$D,MATCH("AWAY",'FA2'!$A$1:$D$1,0),0),"")&amp;IFERROR(VLOOKUP(BE$2&amp;$A23,'FA2'!$B:$C,MATCH("HOME",'FA2'!$B$1:$C$1,0),0),"")&amp;IFERROR(VLOOKUP(BE$2&amp;$A23,'EFL2'!$A:$D,MATCH("AWAY",'EFL2'!$A$1:$D$1,0),0),"")&amp;IFERROR(VLOOKUP(BE$2&amp;$A23,'EFL2'!$B:$C,MATCH("HOME",'EFL2'!$B$1:$C$1,0),0),"")&amp;IFERROR(VLOOKUP(BE$2&amp;$A23,'UCL2'!$C:$F,MATCH("AWAY",'UCL2'!$C$1:$F$1,0),0),"")&amp;IFERROR(VLOOKUP(BE$2&amp;$A23,'UCL2'!$D:$E,MATCH("HOME",'UCL2'!$D$1:$E$1,0),0),"")&amp;IFERROR(VLOOKUP(BE$2&amp;$A23,'EU2'!$C:$F,MATCH("AWAY",'EU2'!$C$1:$F$1,0),0),"")&amp;IFERROR(VLOOKUP(BE$2&amp;$A23,'EU2'!$D:$E,MATCH("HOME",'EU2'!$D$1:$E$1,0),0),"")&amp;IFERROR(VLOOKUP(BE$2&amp;$A23,'EUC2'!$C:$F,MATCH("AWAY",'EUC2'!$C$1:$F$1,0),0),"")&amp;IFERROR(VLOOKUP(BE$2&amp;$A23,'EUC2'!$D:$E,MATCH("HOME",'EUC2'!$D$1:$E$1,0),0),"")</f>
        <v/>
      </c>
      <c r="BF23" s="25" t="str">
        <f>IFERROR(VLOOKUP(BF$2&amp;$B23,'FPL FIX2'!$N$1:$Q$400,MATCH("HOME",'FPL FIX2'!$N$1:$Q$1,0),0),"")&amp;IFERROR(VLOOKUP(BF$2&amp;$B23,'FPL FIX2'!$O$1:$P$400,MATCH("AWAY",'FPL FIX2'!$O$1:$P$1,0),0),"")&amp;IFERROR(VLOOKUP(BF$2&amp;$A23,'FA2'!$A:$D,MATCH("AWAY",'FA2'!$A$1:$D$1,0),0),"")&amp;IFERROR(VLOOKUP(BF$2&amp;$A23,'FA2'!$B:$C,MATCH("HOME",'FA2'!$B$1:$C$1,0),0),"")&amp;IFERROR(VLOOKUP(BF$2&amp;$A23,'EFL2'!$A:$D,MATCH("AWAY",'EFL2'!$A$1:$D$1,0),0),"")&amp;IFERROR(VLOOKUP(BF$2&amp;$A23,'EFL2'!$B:$C,MATCH("HOME",'EFL2'!$B$1:$C$1,0),0),"")&amp;IFERROR(VLOOKUP(BF$2&amp;$A23,'UCL2'!$C:$F,MATCH("AWAY",'UCL2'!$C$1:$F$1,0),0),"")&amp;IFERROR(VLOOKUP(BF$2&amp;$A23,'UCL2'!$D:$E,MATCH("HOME",'UCL2'!$D$1:$E$1,0),0),"")&amp;IFERROR(VLOOKUP(BF$2&amp;$A23,'EU2'!$C:$F,MATCH("AWAY",'EU2'!$C$1:$F$1,0),0),"")&amp;IFERROR(VLOOKUP(BF$2&amp;$A23,'EU2'!$D:$E,MATCH("HOME",'EU2'!$D$1:$E$1,0),0),"")&amp;IFERROR(VLOOKUP(BF$2&amp;$A23,'EUC2'!$C:$F,MATCH("AWAY",'EUC2'!$C$1:$F$1,0),0),"")&amp;IFERROR(VLOOKUP(BF$2&amp;$A23,'EUC2'!$D:$E,MATCH("HOME",'EUC2'!$D$1:$E$1,0),0),"")</f>
        <v/>
      </c>
      <c r="BG23" s="25" t="str">
        <f>IFERROR(VLOOKUP(BG$2&amp;$B23,'FPL FIX2'!$N$1:$Q$400,MATCH("HOME",'FPL FIX2'!$N$1:$Q$1,0),0),"")&amp;IFERROR(VLOOKUP(BG$2&amp;$B23,'FPL FIX2'!$O$1:$P$400,MATCH("AWAY",'FPL FIX2'!$O$1:$P$1,0),0),"")&amp;IFERROR(VLOOKUP(BG$2&amp;$A23,'FA2'!$A:$D,MATCH("AWAY",'FA2'!$A$1:$D$1,0),0),"")&amp;IFERROR(VLOOKUP(BG$2&amp;$A23,'FA2'!$B:$C,MATCH("HOME",'FA2'!$B$1:$C$1,0),0),"")&amp;IFERROR(VLOOKUP(BG$2&amp;$A23,'EFL2'!$A:$D,MATCH("AWAY",'EFL2'!$A$1:$D$1,0),0),"")&amp;IFERROR(VLOOKUP(BG$2&amp;$A23,'EFL2'!$B:$C,MATCH("HOME",'EFL2'!$B$1:$C$1,0),0),"")&amp;IFERROR(VLOOKUP(BG$2&amp;$A23,'UCL2'!$C:$F,MATCH("AWAY",'UCL2'!$C$1:$F$1,0),0),"")&amp;IFERROR(VLOOKUP(BG$2&amp;$A23,'UCL2'!$D:$E,MATCH("HOME",'UCL2'!$D$1:$E$1,0),0),"")&amp;IFERROR(VLOOKUP(BG$2&amp;$A23,'EU2'!$C:$F,MATCH("AWAY",'EU2'!$C$1:$F$1,0),0),"")&amp;IFERROR(VLOOKUP(BG$2&amp;$A23,'EU2'!$D:$E,MATCH("HOME",'EU2'!$D$1:$E$1,0),0),"")&amp;IFERROR(VLOOKUP(BG$2&amp;$A23,'EUC2'!$C:$F,MATCH("AWAY",'EUC2'!$C$1:$F$1,0),0),"")&amp;IFERROR(VLOOKUP(BG$2&amp;$A23,'EUC2'!$D:$E,MATCH("HOME",'EUC2'!$D$1:$E$1,0),0),"")</f>
        <v/>
      </c>
      <c r="BH23" s="25" t="str">
        <f>IFERROR(VLOOKUP(BH$2&amp;$B23,'FPL FIX2'!$N$1:$Q$400,MATCH("HOME",'FPL FIX2'!$N$1:$Q$1,0),0),"")&amp;IFERROR(VLOOKUP(BH$2&amp;$B23,'FPL FIX2'!$O$1:$P$400,MATCH("AWAY",'FPL FIX2'!$O$1:$P$1,0),0),"")&amp;IFERROR(VLOOKUP(BH$2&amp;$A23,'FA2'!$A:$D,MATCH("AWAY",'FA2'!$A$1:$D$1,0),0),"")&amp;IFERROR(VLOOKUP(BH$2&amp;$A23,'FA2'!$B:$C,MATCH("HOME",'FA2'!$B$1:$C$1,0),0),"")&amp;IFERROR(VLOOKUP(BH$2&amp;$A23,'EFL2'!$A:$D,MATCH("AWAY",'EFL2'!$A$1:$D$1,0),0),"")&amp;IFERROR(VLOOKUP(BH$2&amp;$A23,'EFL2'!$B:$C,MATCH("HOME",'EFL2'!$B$1:$C$1,0),0),"")&amp;IFERROR(VLOOKUP(BH$2&amp;$A23,'UCL2'!$C:$F,MATCH("AWAY",'UCL2'!$C$1:$F$1,0),0),"")&amp;IFERROR(VLOOKUP(BH$2&amp;$A23,'UCL2'!$D:$E,MATCH("HOME",'UCL2'!$D$1:$E$1,0),0),"")&amp;IFERROR(VLOOKUP(BH$2&amp;$A23,'EU2'!$C:$F,MATCH("AWAY",'EU2'!$C$1:$F$1,0),0),"")&amp;IFERROR(VLOOKUP(BH$2&amp;$A23,'EU2'!$D:$E,MATCH("HOME",'EU2'!$D$1:$E$1,0),0),"")&amp;IFERROR(VLOOKUP(BH$2&amp;$A23,'EUC2'!$C:$F,MATCH("AWAY",'EUC2'!$C$1:$F$1,0),0),"")&amp;IFERROR(VLOOKUP(BH$2&amp;$A23,'EUC2'!$D:$E,MATCH("HOME",'EUC2'!$D$1:$E$1,0),0),"")</f>
        <v/>
      </c>
      <c r="BI23" s="25" t="str">
        <f>IFERROR(VLOOKUP(BI$2&amp;$B23,'FPL FIX2'!$N$1:$Q$400,MATCH("HOME",'FPL FIX2'!$N$1:$Q$1,0),0),"")&amp;IFERROR(VLOOKUP(BI$2&amp;$B23,'FPL FIX2'!$O$1:$P$400,MATCH("AWAY",'FPL FIX2'!$O$1:$P$1,0),0),"")&amp;IFERROR(VLOOKUP(BI$2&amp;$A23,'FA2'!$A:$D,MATCH("AWAY",'FA2'!$A$1:$D$1,0),0),"")&amp;IFERROR(VLOOKUP(BI$2&amp;$A23,'FA2'!$B:$C,MATCH("HOME",'FA2'!$B$1:$C$1,0),0),"")&amp;IFERROR(VLOOKUP(BI$2&amp;$A23,'EFL2'!$A:$D,MATCH("AWAY",'EFL2'!$A$1:$D$1,0),0),"")&amp;IFERROR(VLOOKUP(BI$2&amp;$A23,'EFL2'!$B:$C,MATCH("HOME",'EFL2'!$B$1:$C$1,0),0),"")&amp;IFERROR(VLOOKUP(BI$2&amp;$A23,'UCL2'!$C:$F,MATCH("AWAY",'UCL2'!$C$1:$F$1,0),0),"")&amp;IFERROR(VLOOKUP(BI$2&amp;$A23,'UCL2'!$D:$E,MATCH("HOME",'UCL2'!$D$1:$E$1,0),0),"")&amp;IFERROR(VLOOKUP(BI$2&amp;$A23,'EU2'!$C:$F,MATCH("AWAY",'EU2'!$C$1:$F$1,0),0),"")&amp;IFERROR(VLOOKUP(BI$2&amp;$A23,'EU2'!$D:$E,MATCH("HOME",'EU2'!$D$1:$E$1,0),0),"")&amp;IFERROR(VLOOKUP(BI$2&amp;$A23,'EUC2'!$C:$F,MATCH("AWAY",'EUC2'!$C$1:$F$1,0),0),"")&amp;IFERROR(VLOOKUP(BI$2&amp;$A23,'EUC2'!$D:$E,MATCH("HOME",'EUC2'!$D$1:$E$1,0),0),"")</f>
        <v/>
      </c>
      <c r="BJ23" s="25" t="str">
        <f>IFERROR(VLOOKUP(BJ$2&amp;$B23,'FPL FIX2'!$N$1:$Q$400,MATCH("HOME",'FPL FIX2'!$N$1:$Q$1,0),0),"")&amp;IFERROR(VLOOKUP(BJ$2&amp;$B23,'FPL FIX2'!$O$1:$P$400,MATCH("AWAY",'FPL FIX2'!$O$1:$P$1,0),0),"")&amp;IFERROR(VLOOKUP(BJ$2&amp;$A23,'FA2'!$A:$D,MATCH("AWAY",'FA2'!$A$1:$D$1,0),0),"")&amp;IFERROR(VLOOKUP(BJ$2&amp;$A23,'FA2'!$B:$C,MATCH("HOME",'FA2'!$B$1:$C$1,0),0),"")&amp;IFERROR(VLOOKUP(BJ$2&amp;$A23,'EFL2'!$A:$D,MATCH("AWAY",'EFL2'!$A$1:$D$1,0),0),"")&amp;IFERROR(VLOOKUP(BJ$2&amp;$A23,'EFL2'!$B:$C,MATCH("HOME",'EFL2'!$B$1:$C$1,0),0),"")&amp;IFERROR(VLOOKUP(BJ$2&amp;$A23,'UCL2'!$C:$F,MATCH("AWAY",'UCL2'!$C$1:$F$1,0),0),"")&amp;IFERROR(VLOOKUP(BJ$2&amp;$A23,'UCL2'!$D:$E,MATCH("HOME",'UCL2'!$D$1:$E$1,0),0),"")&amp;IFERROR(VLOOKUP(BJ$2&amp;$A23,'EU2'!$C:$F,MATCH("AWAY",'EU2'!$C$1:$F$1,0),0),"")&amp;IFERROR(VLOOKUP(BJ$2&amp;$A23,'EU2'!$D:$E,MATCH("HOME",'EU2'!$D$1:$E$1,0),0),"")&amp;IFERROR(VLOOKUP(BJ$2&amp;$A23,'EUC2'!$C:$F,MATCH("AWAY",'EUC2'!$C$1:$F$1,0),0),"")&amp;IFERROR(VLOOKUP(BJ$2&amp;$A23,'EUC2'!$D:$E,MATCH("HOME",'EUC2'!$D$1:$E$1,0),0),"")</f>
        <v/>
      </c>
      <c r="BK23" s="25" t="str">
        <f>IFERROR(VLOOKUP(BK$2&amp;$B23,'FPL FIX2'!$N$1:$Q$400,MATCH("HOME",'FPL FIX2'!$N$1:$Q$1,0),0),"")&amp;IFERROR(VLOOKUP(BK$2&amp;$B23,'FPL FIX2'!$O$1:$P$400,MATCH("AWAY",'FPL FIX2'!$O$1:$P$1,0),0),"")&amp;IFERROR(VLOOKUP(BK$2&amp;$A23,'FA2'!$A:$D,MATCH("AWAY",'FA2'!$A$1:$D$1,0),0),"")&amp;IFERROR(VLOOKUP(BK$2&amp;$A23,'FA2'!$B:$C,MATCH("HOME",'FA2'!$B$1:$C$1,0),0),"")&amp;IFERROR(VLOOKUP(BK$2&amp;$A23,'EFL2'!$A:$D,MATCH("AWAY",'EFL2'!$A$1:$D$1,0),0),"")&amp;IFERROR(VLOOKUP(BK$2&amp;$A23,'EFL2'!$B:$C,MATCH("HOME",'EFL2'!$B$1:$C$1,0),0),"")&amp;IFERROR(VLOOKUP(BK$2&amp;$A23,'UCL2'!$C:$F,MATCH("AWAY",'UCL2'!$C$1:$F$1,0),0),"")&amp;IFERROR(VLOOKUP(BK$2&amp;$A23,'UCL2'!$D:$E,MATCH("HOME",'UCL2'!$D$1:$E$1,0),0),"")&amp;IFERROR(VLOOKUP(BK$2&amp;$A23,'EU2'!$C:$F,MATCH("AWAY",'EU2'!$C$1:$F$1,0),0),"")&amp;IFERROR(VLOOKUP(BK$2&amp;$A23,'EU2'!$D:$E,MATCH("HOME",'EU2'!$D$1:$E$1,0),0),"")&amp;IFERROR(VLOOKUP(BK$2&amp;$A23,'EUC2'!$C:$F,MATCH("AWAY",'EUC2'!$C$1:$F$1,0),0),"")&amp;IFERROR(VLOOKUP(BK$2&amp;$A23,'EUC2'!$D:$E,MATCH("HOME",'EUC2'!$D$1:$E$1,0),0),"")</f>
        <v/>
      </c>
      <c r="BL23" s="25" t="str">
        <f>IFERROR(VLOOKUP(BL$2&amp;$B23,'FPL FIX2'!$N$1:$Q$400,MATCH("HOME",'FPL FIX2'!$N$1:$Q$1,0),0),"")&amp;IFERROR(VLOOKUP(BL$2&amp;$B23,'FPL FIX2'!$O$1:$P$400,MATCH("AWAY",'FPL FIX2'!$O$1:$P$1,0),0),"")&amp;IFERROR(VLOOKUP(BL$2&amp;$A23,'FA2'!$A:$D,MATCH("AWAY",'FA2'!$A$1:$D$1,0),0),"")&amp;IFERROR(VLOOKUP(BL$2&amp;$A23,'FA2'!$B:$C,MATCH("HOME",'FA2'!$B$1:$C$1,0),0),"")&amp;IFERROR(VLOOKUP(BL$2&amp;$A23,'EFL2'!$A:$D,MATCH("AWAY",'EFL2'!$A$1:$D$1,0),0),"")&amp;IFERROR(VLOOKUP(BL$2&amp;$A23,'EFL2'!$B:$C,MATCH("HOME",'EFL2'!$B$1:$C$1,0),0),"")&amp;IFERROR(VLOOKUP(BL$2&amp;$A23,'UCL2'!$C:$F,MATCH("AWAY",'UCL2'!$C$1:$F$1,0),0),"")&amp;IFERROR(VLOOKUP(BL$2&amp;$A23,'UCL2'!$D:$E,MATCH("HOME",'UCL2'!$D$1:$E$1,0),0),"")&amp;IFERROR(VLOOKUP(BL$2&amp;$A23,'EU2'!$C:$F,MATCH("AWAY",'EU2'!$C$1:$F$1,0),0),"")&amp;IFERROR(VLOOKUP(BL$2&amp;$A23,'EU2'!$D:$E,MATCH("HOME",'EU2'!$D$1:$E$1,0),0),"")&amp;IFERROR(VLOOKUP(BL$2&amp;$A23,'EUC2'!$C:$F,MATCH("AWAY",'EUC2'!$C$1:$F$1,0),0),"")&amp;IFERROR(VLOOKUP(BL$2&amp;$A23,'EUC2'!$D:$E,MATCH("HOME",'EUC2'!$D$1:$E$1,0),0),"")</f>
        <v>whu</v>
      </c>
      <c r="BM23" s="25" t="str">
        <f>IFERROR(VLOOKUP(BM$2&amp;$B23,'FPL FIX2'!$N$1:$Q$400,MATCH("HOME",'FPL FIX2'!$N$1:$Q$1,0),0),"")&amp;IFERROR(VLOOKUP(BM$2&amp;$B23,'FPL FIX2'!$O$1:$P$400,MATCH("AWAY",'FPL FIX2'!$O$1:$P$1,0),0),"")&amp;IFERROR(VLOOKUP(BM$2&amp;$A23,'FA2'!$A:$D,MATCH("AWAY",'FA2'!$A$1:$D$1,0),0),"")&amp;IFERROR(VLOOKUP(BM$2&amp;$A23,'FA2'!$B:$C,MATCH("HOME",'FA2'!$B$1:$C$1,0),0),"")&amp;IFERROR(VLOOKUP(BM$2&amp;$A23,'EFL2'!$A:$D,MATCH("AWAY",'EFL2'!$A$1:$D$1,0),0),"")&amp;IFERROR(VLOOKUP(BM$2&amp;$A23,'EFL2'!$B:$C,MATCH("HOME",'EFL2'!$B$1:$C$1,0),0),"")&amp;IFERROR(VLOOKUP(BM$2&amp;$A23,'UCL2'!$C:$F,MATCH("AWAY",'UCL2'!$C$1:$F$1,0),0),"")&amp;IFERROR(VLOOKUP(BM$2&amp;$A23,'UCL2'!$D:$E,MATCH("HOME",'UCL2'!$D$1:$E$1,0),0),"")&amp;IFERROR(VLOOKUP(BM$2&amp;$A23,'EU2'!$C:$F,MATCH("AWAY",'EU2'!$C$1:$F$1,0),0),"")&amp;IFERROR(VLOOKUP(BM$2&amp;$A23,'EU2'!$D:$E,MATCH("HOME",'EU2'!$D$1:$E$1,0),0),"")&amp;IFERROR(VLOOKUP(BM$2&amp;$A23,'EUC2'!$C:$F,MATCH("AWAY",'EUC2'!$C$1:$F$1,0),0),"")&amp;IFERROR(VLOOKUP(BM$2&amp;$A23,'EUC2'!$D:$E,MATCH("HOME",'EUC2'!$D$1:$E$1,0),0),"")</f>
        <v/>
      </c>
      <c r="BN23" s="25" t="str">
        <f>IFERROR(VLOOKUP(BN$2&amp;$B23,'FPL FIX2'!$N$1:$Q$400,MATCH("HOME",'FPL FIX2'!$N$1:$Q$1,0),0),"")&amp;IFERROR(VLOOKUP(BN$2&amp;$B23,'FPL FIX2'!$O$1:$P$400,MATCH("AWAY",'FPL FIX2'!$O$1:$P$1,0),0),"")&amp;IFERROR(VLOOKUP(BN$2&amp;$A23,'FA2'!$A:$D,MATCH("AWAY",'FA2'!$A$1:$D$1,0),0),"")&amp;IFERROR(VLOOKUP(BN$2&amp;$A23,'FA2'!$B:$C,MATCH("HOME",'FA2'!$B$1:$C$1,0),0),"")&amp;IFERROR(VLOOKUP(BN$2&amp;$A23,'EFL2'!$A:$D,MATCH("AWAY",'EFL2'!$A$1:$D$1,0),0),"")&amp;IFERROR(VLOOKUP(BN$2&amp;$A23,'EFL2'!$B:$C,MATCH("HOME",'EFL2'!$B$1:$C$1,0),0),"")&amp;IFERROR(VLOOKUP(BN$2&amp;$A23,'UCL2'!$C:$F,MATCH("AWAY",'UCL2'!$C$1:$F$1,0),0),"")&amp;IFERROR(VLOOKUP(BN$2&amp;$A23,'UCL2'!$D:$E,MATCH("HOME",'UCL2'!$D$1:$E$1,0),0),"")&amp;IFERROR(VLOOKUP(BN$2&amp;$A23,'EU2'!$C:$F,MATCH("AWAY",'EU2'!$C$1:$F$1,0),0),"")&amp;IFERROR(VLOOKUP(BN$2&amp;$A23,'EU2'!$D:$E,MATCH("HOME",'EU2'!$D$1:$E$1,0),0),"")&amp;IFERROR(VLOOKUP(BN$2&amp;$A23,'EUC2'!$C:$F,MATCH("AWAY",'EUC2'!$C$1:$F$1,0),0),"")&amp;IFERROR(VLOOKUP(BN$2&amp;$A23,'EUC2'!$D:$E,MATCH("HOME",'EUC2'!$D$1:$E$1,0),0),"")</f>
        <v/>
      </c>
      <c r="BO23" s="25" t="str">
        <f>IFERROR(VLOOKUP(BO$2&amp;$B23,'FPL FIX2'!$N$1:$Q$400,MATCH("HOME",'FPL FIX2'!$N$1:$Q$1,0),0),"")&amp;IFERROR(VLOOKUP(BO$2&amp;$B23,'FPL FIX2'!$O$1:$P$400,MATCH("AWAY",'FPL FIX2'!$O$1:$P$1,0),0),"")&amp;IFERROR(VLOOKUP(BO$2&amp;$A23,'FA2'!$A:$D,MATCH("AWAY",'FA2'!$A$1:$D$1,0),0),"")&amp;IFERROR(VLOOKUP(BO$2&amp;$A23,'FA2'!$B:$C,MATCH("HOME",'FA2'!$B$1:$C$1,0),0),"")&amp;IFERROR(VLOOKUP(BO$2&amp;$A23,'EFL2'!$A:$D,MATCH("AWAY",'EFL2'!$A$1:$D$1,0),0),"")&amp;IFERROR(VLOOKUP(BO$2&amp;$A23,'EFL2'!$B:$C,MATCH("HOME",'EFL2'!$B$1:$C$1,0),0),"")&amp;IFERROR(VLOOKUP(BO$2&amp;$A23,'UCL2'!$C:$F,MATCH("AWAY",'UCL2'!$C$1:$F$1,0),0),"")&amp;IFERROR(VLOOKUP(BO$2&amp;$A23,'UCL2'!$D:$E,MATCH("HOME",'UCL2'!$D$1:$E$1,0),0),"")&amp;IFERROR(VLOOKUP(BO$2&amp;$A23,'EU2'!$C:$F,MATCH("AWAY",'EU2'!$C$1:$F$1,0),0),"")&amp;IFERROR(VLOOKUP(BO$2&amp;$A23,'EU2'!$D:$E,MATCH("HOME",'EU2'!$D$1:$E$1,0),0),"")&amp;IFERROR(VLOOKUP(BO$2&amp;$A23,'EUC2'!$C:$F,MATCH("AWAY",'EUC2'!$C$1:$F$1,0),0),"")&amp;IFERROR(VLOOKUP(BO$2&amp;$A23,'EUC2'!$D:$E,MATCH("HOME",'EUC2'!$D$1:$E$1,0),0),"")</f>
        <v/>
      </c>
      <c r="BP23" s="25" t="str">
        <f>IFERROR(VLOOKUP(BP$2&amp;$B23,'FPL FIX2'!$N$1:$Q$400,MATCH("HOME",'FPL FIX2'!$N$1:$Q$1,0),0),"")&amp;IFERROR(VLOOKUP(BP$2&amp;$B23,'FPL FIX2'!$O$1:$P$400,MATCH("AWAY",'FPL FIX2'!$O$1:$P$1,0),0),"")&amp;IFERROR(VLOOKUP(BP$2&amp;$A23,'FA2'!$A:$D,MATCH("AWAY",'FA2'!$A$1:$D$1,0),0),"")&amp;IFERROR(VLOOKUP(BP$2&amp;$A23,'FA2'!$B:$C,MATCH("HOME",'FA2'!$B$1:$C$1,0),0),"")&amp;IFERROR(VLOOKUP(BP$2&amp;$A23,'EFL2'!$A:$D,MATCH("AWAY",'EFL2'!$A$1:$D$1,0),0),"")&amp;IFERROR(VLOOKUP(BP$2&amp;$A23,'EFL2'!$B:$C,MATCH("HOME",'EFL2'!$B$1:$C$1,0),0),"")&amp;IFERROR(VLOOKUP(BP$2&amp;$A23,'UCL2'!$C:$F,MATCH("AWAY",'UCL2'!$C$1:$F$1,0),0),"")&amp;IFERROR(VLOOKUP(BP$2&amp;$A23,'UCL2'!$D:$E,MATCH("HOME",'UCL2'!$D$1:$E$1,0),0),"")&amp;IFERROR(VLOOKUP(BP$2&amp;$A23,'EU2'!$C:$F,MATCH("AWAY",'EU2'!$C$1:$F$1,0),0),"")&amp;IFERROR(VLOOKUP(BP$2&amp;$A23,'EU2'!$D:$E,MATCH("HOME",'EU2'!$D$1:$E$1,0),0),"")&amp;IFERROR(VLOOKUP(BP$2&amp;$A23,'EUC2'!$C:$F,MATCH("AWAY",'EUC2'!$C$1:$F$1,0),0),"")&amp;IFERROR(VLOOKUP(BP$2&amp;$A23,'EUC2'!$D:$E,MATCH("HOME",'EUC2'!$D$1:$E$1,0),0),"")</f>
        <v/>
      </c>
      <c r="BQ23" s="25" t="str">
        <f>IFERROR(VLOOKUP(BQ$2&amp;$B23,'FPL FIX2'!$N$1:$Q$400,MATCH("HOME",'FPL FIX2'!$N$1:$Q$1,0),0),"")&amp;IFERROR(VLOOKUP(BQ$2&amp;$B23,'FPL FIX2'!$O$1:$P$400,MATCH("AWAY",'FPL FIX2'!$O$1:$P$1,0),0),"")&amp;IFERROR(VLOOKUP(BQ$2&amp;$A23,'FA2'!$A:$D,MATCH("AWAY",'FA2'!$A$1:$D$1,0),0),"")&amp;IFERROR(VLOOKUP(BQ$2&amp;$A23,'FA2'!$B:$C,MATCH("HOME",'FA2'!$B$1:$C$1,0),0),"")&amp;IFERROR(VLOOKUP(BQ$2&amp;$A23,'EFL2'!$A:$D,MATCH("AWAY",'EFL2'!$A$1:$D$1,0),0),"")&amp;IFERROR(VLOOKUP(BQ$2&amp;$A23,'EFL2'!$B:$C,MATCH("HOME",'EFL2'!$B$1:$C$1,0),0),"")&amp;IFERROR(VLOOKUP(BQ$2&amp;$A23,'UCL2'!$C:$F,MATCH("AWAY",'UCL2'!$C$1:$F$1,0),0),"")&amp;IFERROR(VLOOKUP(BQ$2&amp;$A23,'UCL2'!$D:$E,MATCH("HOME",'UCL2'!$D$1:$E$1,0),0),"")&amp;IFERROR(VLOOKUP(BQ$2&amp;$A23,'EU2'!$C:$F,MATCH("AWAY",'EU2'!$C$1:$F$1,0),0),"")&amp;IFERROR(VLOOKUP(BQ$2&amp;$A23,'EU2'!$D:$E,MATCH("HOME",'EU2'!$D$1:$E$1,0),0),"")&amp;IFERROR(VLOOKUP(BQ$2&amp;$A23,'EUC2'!$C:$F,MATCH("AWAY",'EUC2'!$C$1:$F$1,0),0),"")&amp;IFERROR(VLOOKUP(BQ$2&amp;$A23,'EUC2'!$D:$E,MATCH("HOME",'EUC2'!$D$1:$E$1,0),0),"")</f>
        <v/>
      </c>
      <c r="BR23" s="25" t="str">
        <f>IFERROR(VLOOKUP(BR$2&amp;$B23,'FPL FIX2'!$N$1:$Q$400,MATCH("HOME",'FPL FIX2'!$N$1:$Q$1,0),0),"")&amp;IFERROR(VLOOKUP(BR$2&amp;$B23,'FPL FIX2'!$O$1:$P$400,MATCH("AWAY",'FPL FIX2'!$O$1:$P$1,0),0),"")&amp;IFERROR(VLOOKUP(BR$2&amp;$A23,'FA2'!$A:$D,MATCH("AWAY",'FA2'!$A$1:$D$1,0),0),"")&amp;IFERROR(VLOOKUP(BR$2&amp;$A23,'FA2'!$B:$C,MATCH("HOME",'FA2'!$B$1:$C$1,0),0),"")&amp;IFERROR(VLOOKUP(BR$2&amp;$A23,'EFL2'!$A:$D,MATCH("AWAY",'EFL2'!$A$1:$D$1,0),0),"")&amp;IFERROR(VLOOKUP(BR$2&amp;$A23,'EFL2'!$B:$C,MATCH("HOME",'EFL2'!$B$1:$C$1,0),0),"")&amp;IFERROR(VLOOKUP(BR$2&amp;$A23,'UCL2'!$C:$F,MATCH("AWAY",'UCL2'!$C$1:$F$1,0),0),"")&amp;IFERROR(VLOOKUP(BR$2&amp;$A23,'UCL2'!$D:$E,MATCH("HOME",'UCL2'!$D$1:$E$1,0),0),"")&amp;IFERROR(VLOOKUP(BR$2&amp;$A23,'EU2'!$C:$F,MATCH("AWAY",'EU2'!$C$1:$F$1,0),0),"")&amp;IFERROR(VLOOKUP(BR$2&amp;$A23,'EU2'!$D:$E,MATCH("HOME",'EU2'!$D$1:$E$1,0),0),"")&amp;IFERROR(VLOOKUP(BR$2&amp;$A23,'EUC2'!$C:$F,MATCH("AWAY",'EUC2'!$C$1:$F$1,0),0),"")&amp;IFERROR(VLOOKUP(BR$2&amp;$A23,'EUC2'!$D:$E,MATCH("HOME",'EUC2'!$D$1:$E$1,0),0),"")</f>
        <v/>
      </c>
      <c r="BS23" s="25" t="str">
        <f>IFERROR(VLOOKUP(BS$2&amp;$B23,'FPL FIX2'!$N$1:$Q$400,MATCH("HOME",'FPL FIX2'!$N$1:$Q$1,0),0),"")&amp;IFERROR(VLOOKUP(BS$2&amp;$B23,'FPL FIX2'!$O$1:$P$400,MATCH("AWAY",'FPL FIX2'!$O$1:$P$1,0),0),"")&amp;IFERROR(VLOOKUP(BS$2&amp;$A23,'FA2'!$A:$D,MATCH("AWAY",'FA2'!$A$1:$D$1,0),0),"")&amp;IFERROR(VLOOKUP(BS$2&amp;$A23,'FA2'!$B:$C,MATCH("HOME",'FA2'!$B$1:$C$1,0),0),"")&amp;IFERROR(VLOOKUP(BS$2&amp;$A23,'EFL2'!$A:$D,MATCH("AWAY",'EFL2'!$A$1:$D$1,0),0),"")&amp;IFERROR(VLOOKUP(BS$2&amp;$A23,'EFL2'!$B:$C,MATCH("HOME",'EFL2'!$B$1:$C$1,0),0),"")&amp;IFERROR(VLOOKUP(BS$2&amp;$A23,'UCL2'!$C:$F,MATCH("AWAY",'UCL2'!$C$1:$F$1,0),0),"")&amp;IFERROR(VLOOKUP(BS$2&amp;$A23,'UCL2'!$D:$E,MATCH("HOME",'UCL2'!$D$1:$E$1,0),0),"")&amp;IFERROR(VLOOKUP(BS$2&amp;$A23,'EU2'!$C:$F,MATCH("AWAY",'EU2'!$C$1:$F$1,0),0),"")&amp;IFERROR(VLOOKUP(BS$2&amp;$A23,'EU2'!$D:$E,MATCH("HOME",'EU2'!$D$1:$E$1,0),0),"")&amp;IFERROR(VLOOKUP(BS$2&amp;$A23,'EUC2'!$C:$F,MATCH("AWAY",'EUC2'!$C$1:$F$1,0),0),"")&amp;IFERROR(VLOOKUP(BS$2&amp;$A23,'EUC2'!$D:$E,MATCH("HOME",'EUC2'!$D$1:$E$1,0),0),"")</f>
        <v>che</v>
      </c>
      <c r="BT23" s="25" t="str">
        <f>IFERROR(VLOOKUP(BT$2&amp;$B23,'FPL FIX2'!$N$1:$Q$400,MATCH("HOME",'FPL FIX2'!$N$1:$Q$1,0),0),"")&amp;IFERROR(VLOOKUP(BT$2&amp;$B23,'FPL FIX2'!$O$1:$P$400,MATCH("AWAY",'FPL FIX2'!$O$1:$P$1,0),0),"")&amp;IFERROR(VLOOKUP(BT$2&amp;$A23,'FA2'!$A:$D,MATCH("AWAY",'FA2'!$A$1:$D$1,0),0),"")&amp;IFERROR(VLOOKUP(BT$2&amp;$A23,'FA2'!$B:$C,MATCH("HOME",'FA2'!$B$1:$C$1,0),0),"")&amp;IFERROR(VLOOKUP(BT$2&amp;$A23,'EFL2'!$A:$D,MATCH("AWAY",'EFL2'!$A$1:$D$1,0),0),"")&amp;IFERROR(VLOOKUP(BT$2&amp;$A23,'EFL2'!$B:$C,MATCH("HOME",'EFL2'!$B$1:$C$1,0),0),"")&amp;IFERROR(VLOOKUP(BT$2&amp;$A23,'UCL2'!$C:$F,MATCH("AWAY",'UCL2'!$C$1:$F$1,0),0),"")&amp;IFERROR(VLOOKUP(BT$2&amp;$A23,'UCL2'!$D:$E,MATCH("HOME",'UCL2'!$D$1:$E$1,0),0),"")&amp;IFERROR(VLOOKUP(BT$2&amp;$A23,'EU2'!$C:$F,MATCH("AWAY",'EU2'!$C$1:$F$1,0),0),"")&amp;IFERROR(VLOOKUP(BT$2&amp;$A23,'EU2'!$D:$E,MATCH("HOME",'EU2'!$D$1:$E$1,0),0),"")&amp;IFERROR(VLOOKUP(BT$2&amp;$A23,'EUC2'!$C:$F,MATCH("AWAY",'EUC2'!$C$1:$F$1,0),0),"")&amp;IFERROR(VLOOKUP(BT$2&amp;$A23,'EUC2'!$D:$E,MATCH("HOME",'EUC2'!$D$1:$E$1,0),0),"")</f>
        <v/>
      </c>
      <c r="BU23" s="25" t="str">
        <f>IFERROR(VLOOKUP(BU$2&amp;$B23,'FPL FIX2'!$N$1:$Q$400,MATCH("HOME",'FPL FIX2'!$N$1:$Q$1,0),0),"")&amp;IFERROR(VLOOKUP(BU$2&amp;$B23,'FPL FIX2'!$O$1:$P$400,MATCH("AWAY",'FPL FIX2'!$O$1:$P$1,0),0),"")&amp;IFERROR(VLOOKUP(BU$2&amp;$A23,'FA2'!$A:$D,MATCH("AWAY",'FA2'!$A$1:$D$1,0),0),"")&amp;IFERROR(VLOOKUP(BU$2&amp;$A23,'FA2'!$B:$C,MATCH("HOME",'FA2'!$B$1:$C$1,0),0),"")&amp;IFERROR(VLOOKUP(BU$2&amp;$A23,'EFL2'!$A:$D,MATCH("AWAY",'EFL2'!$A$1:$D$1,0),0),"")&amp;IFERROR(VLOOKUP(BU$2&amp;$A23,'EFL2'!$B:$C,MATCH("HOME",'EFL2'!$B$1:$C$1,0),0),"")&amp;IFERROR(VLOOKUP(BU$2&amp;$A23,'UCL2'!$C:$F,MATCH("AWAY",'UCL2'!$C$1:$F$1,0),0),"")&amp;IFERROR(VLOOKUP(BU$2&amp;$A23,'UCL2'!$D:$E,MATCH("HOME",'UCL2'!$D$1:$E$1,0),0),"")&amp;IFERROR(VLOOKUP(BU$2&amp;$A23,'EU2'!$C:$F,MATCH("AWAY",'EU2'!$C$1:$F$1,0),0),"")&amp;IFERROR(VLOOKUP(BU$2&amp;$A23,'EU2'!$D:$E,MATCH("HOME",'EU2'!$D$1:$E$1,0),0),"")&amp;IFERROR(VLOOKUP(BU$2&amp;$A23,'EUC2'!$C:$F,MATCH("AWAY",'EUC2'!$C$1:$F$1,0),0),"")&amp;IFERROR(VLOOKUP(BU$2&amp;$A23,'EUC2'!$D:$E,MATCH("HOME",'EUC2'!$D$1:$E$1,0),0),"")</f>
        <v/>
      </c>
      <c r="BV23" s="25" t="str">
        <f>IFERROR(VLOOKUP(BV$2&amp;$B23,'FPL FIX2'!$N$1:$Q$400,MATCH("HOME",'FPL FIX2'!$N$1:$Q$1,0),0),"")&amp;IFERROR(VLOOKUP(BV$2&amp;$B23,'FPL FIX2'!$O$1:$P$400,MATCH("AWAY",'FPL FIX2'!$O$1:$P$1,0),0),"")&amp;IFERROR(VLOOKUP(BV$2&amp;$A23,'FA2'!$A:$D,MATCH("AWAY",'FA2'!$A$1:$D$1,0),0),"")&amp;IFERROR(VLOOKUP(BV$2&amp;$A23,'FA2'!$B:$C,MATCH("HOME",'FA2'!$B$1:$C$1,0),0),"")&amp;IFERROR(VLOOKUP(BV$2&amp;$A23,'EFL2'!$A:$D,MATCH("AWAY",'EFL2'!$A$1:$D$1,0),0),"")&amp;IFERROR(VLOOKUP(BV$2&amp;$A23,'EFL2'!$B:$C,MATCH("HOME",'EFL2'!$B$1:$C$1,0),0),"")&amp;IFERROR(VLOOKUP(BV$2&amp;$A23,'UCL2'!$C:$F,MATCH("AWAY",'UCL2'!$C$1:$F$1,0),0),"")&amp;IFERROR(VLOOKUP(BV$2&amp;$A23,'UCL2'!$D:$E,MATCH("HOME",'UCL2'!$D$1:$E$1,0),0),"")&amp;IFERROR(VLOOKUP(BV$2&amp;$A23,'EU2'!$C:$F,MATCH("AWAY",'EU2'!$C$1:$F$1,0),0),"")&amp;IFERROR(VLOOKUP(BV$2&amp;$A23,'EU2'!$D:$E,MATCH("HOME",'EU2'!$D$1:$E$1,0),0),"")&amp;IFERROR(VLOOKUP(BV$2&amp;$A23,'EUC2'!$C:$F,MATCH("AWAY",'EUC2'!$C$1:$F$1,0),0),"")&amp;IFERROR(VLOOKUP(BV$2&amp;$A23,'EUC2'!$D:$E,MATCH("HOME",'EUC2'!$D$1:$E$1,0),0),"")</f>
        <v/>
      </c>
      <c r="BW23" s="25" t="str">
        <f>IFERROR(VLOOKUP(BW$2&amp;$B23,'FPL FIX2'!$N$1:$Q$400,MATCH("HOME",'FPL FIX2'!$N$1:$Q$1,0),0),"")&amp;IFERROR(VLOOKUP(BW$2&amp;$B23,'FPL FIX2'!$O$1:$P$400,MATCH("AWAY",'FPL FIX2'!$O$1:$P$1,0),0),"")&amp;IFERROR(VLOOKUP(BW$2&amp;$A23,'FA2'!$A:$D,MATCH("AWAY",'FA2'!$A$1:$D$1,0),0),"")&amp;IFERROR(VLOOKUP(BW$2&amp;$A23,'FA2'!$B:$C,MATCH("HOME",'FA2'!$B$1:$C$1,0),0),"")&amp;IFERROR(VLOOKUP(BW$2&amp;$A23,'EFL2'!$A:$D,MATCH("AWAY",'EFL2'!$A$1:$D$1,0),0),"")&amp;IFERROR(VLOOKUP(BW$2&amp;$A23,'EFL2'!$B:$C,MATCH("HOME",'EFL2'!$B$1:$C$1,0),0),"")&amp;IFERROR(VLOOKUP(BW$2&amp;$A23,'UCL2'!$C:$F,MATCH("AWAY",'UCL2'!$C$1:$F$1,0),0),"")&amp;IFERROR(VLOOKUP(BW$2&amp;$A23,'UCL2'!$D:$E,MATCH("HOME",'UCL2'!$D$1:$E$1,0),0),"")&amp;IFERROR(VLOOKUP(BW$2&amp;$A23,'EU2'!$C:$F,MATCH("AWAY",'EU2'!$C$1:$F$1,0),0),"")&amp;IFERROR(VLOOKUP(BW$2&amp;$A23,'EU2'!$D:$E,MATCH("HOME",'EU2'!$D$1:$E$1,0),0),"")&amp;IFERROR(VLOOKUP(BW$2&amp;$A23,'EUC2'!$C:$F,MATCH("AWAY",'EUC2'!$C$1:$F$1,0),0),"")&amp;IFERROR(VLOOKUP(BW$2&amp;$A23,'EUC2'!$D:$E,MATCH("HOME",'EUC2'!$D$1:$E$1,0),0),"")</f>
        <v/>
      </c>
      <c r="BX23" s="25" t="str">
        <f>IFERROR(VLOOKUP(BX$2&amp;$B23,'FPL FIX2'!$N$1:$Q$400,MATCH("HOME",'FPL FIX2'!$N$1:$Q$1,0),0),"")&amp;IFERROR(VLOOKUP(BX$2&amp;$B23,'FPL FIX2'!$O$1:$P$400,MATCH("AWAY",'FPL FIX2'!$O$1:$P$1,0),0),"")&amp;IFERROR(VLOOKUP(BX$2&amp;$A23,'FA2'!$A:$D,MATCH("AWAY",'FA2'!$A$1:$D$1,0),0),"")&amp;IFERROR(VLOOKUP(BX$2&amp;$A23,'FA2'!$B:$C,MATCH("HOME",'FA2'!$B$1:$C$1,0),0),"")&amp;IFERROR(VLOOKUP(BX$2&amp;$A23,'EFL2'!$A:$D,MATCH("AWAY",'EFL2'!$A$1:$D$1,0),0),"")&amp;IFERROR(VLOOKUP(BX$2&amp;$A23,'EFL2'!$B:$C,MATCH("HOME",'EFL2'!$B$1:$C$1,0),0),"")&amp;IFERROR(VLOOKUP(BX$2&amp;$A23,'UCL2'!$C:$F,MATCH("AWAY",'UCL2'!$C$1:$F$1,0),0),"")&amp;IFERROR(VLOOKUP(BX$2&amp;$A23,'UCL2'!$D:$E,MATCH("HOME",'UCL2'!$D$1:$E$1,0),0),"")&amp;IFERROR(VLOOKUP(BX$2&amp;$A23,'EU2'!$C:$F,MATCH("AWAY",'EU2'!$C$1:$F$1,0),0),"")&amp;IFERROR(VLOOKUP(BX$2&amp;$A23,'EU2'!$D:$E,MATCH("HOME",'EU2'!$D$1:$E$1,0),0),"")&amp;IFERROR(VLOOKUP(BX$2&amp;$A23,'EUC2'!$C:$F,MATCH("AWAY",'EUC2'!$C$1:$F$1,0),0),"")&amp;IFERROR(VLOOKUP(BX$2&amp;$A23,'EUC2'!$D:$E,MATCH("HOME",'EUC2'!$D$1:$E$1,0),0),"")</f>
        <v/>
      </c>
      <c r="BY23" s="25" t="str">
        <f>IFERROR(VLOOKUP(BY$2&amp;$B23,'FPL FIX2'!$N$1:$Q$400,MATCH("HOME",'FPL FIX2'!$N$1:$Q$1,0),0),"")&amp;IFERROR(VLOOKUP(BY$2&amp;$B23,'FPL FIX2'!$O$1:$P$400,MATCH("AWAY",'FPL FIX2'!$O$1:$P$1,0),0),"")&amp;IFERROR(VLOOKUP(BY$2&amp;$A23,'FA2'!$A:$D,MATCH("AWAY",'FA2'!$A$1:$D$1,0),0),"")&amp;IFERROR(VLOOKUP(BY$2&amp;$A23,'FA2'!$B:$C,MATCH("HOME",'FA2'!$B$1:$C$1,0),0),"")&amp;IFERROR(VLOOKUP(BY$2&amp;$A23,'EFL2'!$A:$D,MATCH("AWAY",'EFL2'!$A$1:$D$1,0),0),"")&amp;IFERROR(VLOOKUP(BY$2&amp;$A23,'EFL2'!$B:$C,MATCH("HOME",'EFL2'!$B$1:$C$1,0),0),"")&amp;IFERROR(VLOOKUP(BY$2&amp;$A23,'UCL2'!$C:$F,MATCH("AWAY",'UCL2'!$C$1:$F$1,0),0),"")&amp;IFERROR(VLOOKUP(BY$2&amp;$A23,'UCL2'!$D:$E,MATCH("HOME",'UCL2'!$D$1:$E$1,0),0),"")&amp;IFERROR(VLOOKUP(BY$2&amp;$A23,'EU2'!$C:$F,MATCH("AWAY",'EU2'!$C$1:$F$1,0),0),"")&amp;IFERROR(VLOOKUP(BY$2&amp;$A23,'EU2'!$D:$E,MATCH("HOME",'EU2'!$D$1:$E$1,0),0),"")&amp;IFERROR(VLOOKUP(BY$2&amp;$A23,'EUC2'!$C:$F,MATCH("AWAY",'EUC2'!$C$1:$F$1,0),0),"")&amp;IFERROR(VLOOKUP(BY$2&amp;$A23,'EUC2'!$D:$E,MATCH("HOME",'EUC2'!$D$1:$E$1,0),0),"")</f>
        <v/>
      </c>
      <c r="BZ23" s="25" t="str">
        <f>IFERROR(VLOOKUP(BZ$2&amp;$B23,'FPL FIX2'!$N$1:$Q$400,MATCH("HOME",'FPL FIX2'!$N$1:$Q$1,0),0),"")&amp;IFERROR(VLOOKUP(BZ$2&amp;$B23,'FPL FIX2'!$O$1:$P$400,MATCH("AWAY",'FPL FIX2'!$O$1:$P$1,0),0),"")&amp;IFERROR(VLOOKUP(BZ$2&amp;$A23,'FA2'!$A:$D,MATCH("AWAY",'FA2'!$A$1:$D$1,0),0),"")&amp;IFERROR(VLOOKUP(BZ$2&amp;$A23,'FA2'!$B:$C,MATCH("HOME",'FA2'!$B$1:$C$1,0),0),"")&amp;IFERROR(VLOOKUP(BZ$2&amp;$A23,'EFL2'!$A:$D,MATCH("AWAY",'EFL2'!$A$1:$D$1,0),0),"")&amp;IFERROR(VLOOKUP(BZ$2&amp;$A23,'EFL2'!$B:$C,MATCH("HOME",'EFL2'!$B$1:$C$1,0),0),"")&amp;IFERROR(VLOOKUP(BZ$2&amp;$A23,'UCL2'!$C:$F,MATCH("AWAY",'UCL2'!$C$1:$F$1,0),0),"")&amp;IFERROR(VLOOKUP(BZ$2&amp;$A23,'UCL2'!$D:$E,MATCH("HOME",'UCL2'!$D$1:$E$1,0),0),"")&amp;IFERROR(VLOOKUP(BZ$2&amp;$A23,'EU2'!$C:$F,MATCH("AWAY",'EU2'!$C$1:$F$1,0),0),"")&amp;IFERROR(VLOOKUP(BZ$2&amp;$A23,'EU2'!$D:$E,MATCH("HOME",'EU2'!$D$1:$E$1,0),0),"")&amp;IFERROR(VLOOKUP(BZ$2&amp;$A23,'EUC2'!$C:$F,MATCH("AWAY",'EUC2'!$C$1:$F$1,0),0),"")&amp;IFERROR(VLOOKUP(BZ$2&amp;$A23,'EUC2'!$D:$E,MATCH("HOME",'EUC2'!$D$1:$E$1,0),0),"")</f>
        <v>NFO</v>
      </c>
      <c r="CA23" s="25" t="str">
        <f>IFERROR(VLOOKUP(CA$2&amp;$B23,'FPL FIX2'!$N$1:$Q$400,MATCH("HOME",'FPL FIX2'!$N$1:$Q$1,0),0),"")&amp;IFERROR(VLOOKUP(CA$2&amp;$B23,'FPL FIX2'!$O$1:$P$400,MATCH("AWAY",'FPL FIX2'!$O$1:$P$1,0),0),"")&amp;IFERROR(VLOOKUP(CA$2&amp;$A23,'FA2'!$A:$D,MATCH("AWAY",'FA2'!$A$1:$D$1,0),0),"")&amp;IFERROR(VLOOKUP(CA$2&amp;$A23,'FA2'!$B:$C,MATCH("HOME",'FA2'!$B$1:$C$1,0),0),"")&amp;IFERROR(VLOOKUP(CA$2&amp;$A23,'EFL2'!$A:$D,MATCH("AWAY",'EFL2'!$A$1:$D$1,0),0),"")&amp;IFERROR(VLOOKUP(CA$2&amp;$A23,'EFL2'!$B:$C,MATCH("HOME",'EFL2'!$B$1:$C$1,0),0),"")&amp;IFERROR(VLOOKUP(CA$2&amp;$A23,'UCL2'!$C:$F,MATCH("AWAY",'UCL2'!$C$1:$F$1,0),0),"")&amp;IFERROR(VLOOKUP(CA$2&amp;$A23,'UCL2'!$D:$E,MATCH("HOME",'UCL2'!$D$1:$E$1,0),0),"")&amp;IFERROR(VLOOKUP(CA$2&amp;$A23,'EU2'!$C:$F,MATCH("AWAY",'EU2'!$C$1:$F$1,0),0),"")&amp;IFERROR(VLOOKUP(CA$2&amp;$A23,'EU2'!$D:$E,MATCH("HOME",'EU2'!$D$1:$E$1,0),0),"")&amp;IFERROR(VLOOKUP(CA$2&amp;$A23,'EUC2'!$C:$F,MATCH("AWAY",'EUC2'!$C$1:$F$1,0),0),"")&amp;IFERROR(VLOOKUP(CA$2&amp;$A23,'EUC2'!$D:$E,MATCH("HOME",'EUC2'!$D$1:$E$1,0),0),"")</f>
        <v/>
      </c>
      <c r="CB23" s="25" t="str">
        <f>IFERROR(VLOOKUP(CB$2&amp;$B23,'FPL FIX2'!$N$1:$Q$400,MATCH("HOME",'FPL FIX2'!$N$1:$Q$1,0),0),"")&amp;IFERROR(VLOOKUP(CB$2&amp;$B23,'FPL FIX2'!$O$1:$P$400,MATCH("AWAY",'FPL FIX2'!$O$1:$P$1,0),0),"")&amp;IFERROR(VLOOKUP(CB$2&amp;$A23,'FA2'!$A:$D,MATCH("AWAY",'FA2'!$A$1:$D$1,0),0),"")&amp;IFERROR(VLOOKUP(CB$2&amp;$A23,'FA2'!$B:$C,MATCH("HOME",'FA2'!$B$1:$C$1,0),0),"")&amp;IFERROR(VLOOKUP(CB$2&amp;$A23,'EFL2'!$A:$D,MATCH("AWAY",'EFL2'!$A$1:$D$1,0),0),"")&amp;IFERROR(VLOOKUP(CB$2&amp;$A23,'EFL2'!$B:$C,MATCH("HOME",'EFL2'!$B$1:$C$1,0),0),"")&amp;IFERROR(VLOOKUP(CB$2&amp;$A23,'UCL2'!$C:$F,MATCH("AWAY",'UCL2'!$C$1:$F$1,0),0),"")&amp;IFERROR(VLOOKUP(CB$2&amp;$A23,'UCL2'!$D:$E,MATCH("HOME",'UCL2'!$D$1:$E$1,0),0),"")&amp;IFERROR(VLOOKUP(CB$2&amp;$A23,'EU2'!$C:$F,MATCH("AWAY",'EU2'!$C$1:$F$1,0),0),"")&amp;IFERROR(VLOOKUP(CB$2&amp;$A23,'EU2'!$D:$E,MATCH("HOME",'EU2'!$D$1:$E$1,0),0),"")&amp;IFERROR(VLOOKUP(CB$2&amp;$A23,'EUC2'!$C:$F,MATCH("AWAY",'EUC2'!$C$1:$F$1,0),0),"")&amp;IFERROR(VLOOKUP(CB$2&amp;$A23,'EUC2'!$D:$E,MATCH("HOME",'EUC2'!$D$1:$E$1,0),0),"")</f>
        <v/>
      </c>
      <c r="CC23" s="25" t="str">
        <f>IFERROR(VLOOKUP(CC$2&amp;$B23,'FPL FIX2'!$N$1:$Q$400,MATCH("HOME",'FPL FIX2'!$N$1:$Q$1,0),0),"")&amp;IFERROR(VLOOKUP(CC$2&amp;$B23,'FPL FIX2'!$O$1:$P$400,MATCH("AWAY",'FPL FIX2'!$O$1:$P$1,0),0),"")&amp;IFERROR(VLOOKUP(CC$2&amp;$A23,'FA2'!$A:$D,MATCH("AWAY",'FA2'!$A$1:$D$1,0),0),"")&amp;IFERROR(VLOOKUP(CC$2&amp;$A23,'FA2'!$B:$C,MATCH("HOME",'FA2'!$B$1:$C$1,0),0),"")&amp;IFERROR(VLOOKUP(CC$2&amp;$A23,'EFL2'!$A:$D,MATCH("AWAY",'EFL2'!$A$1:$D$1,0),0),"")&amp;IFERROR(VLOOKUP(CC$2&amp;$A23,'EFL2'!$B:$C,MATCH("HOME",'EFL2'!$B$1:$C$1,0),0),"")&amp;IFERROR(VLOOKUP(CC$2&amp;$A23,'UCL2'!$C:$F,MATCH("AWAY",'UCL2'!$C$1:$F$1,0),0),"")&amp;IFERROR(VLOOKUP(CC$2&amp;$A23,'UCL2'!$D:$E,MATCH("HOME",'UCL2'!$D$1:$E$1,0),0),"")&amp;IFERROR(VLOOKUP(CC$2&amp;$A23,'EU2'!$C:$F,MATCH("AWAY",'EU2'!$C$1:$F$1,0),0),"")&amp;IFERROR(VLOOKUP(CC$2&amp;$A23,'EU2'!$D:$E,MATCH("HOME",'EU2'!$D$1:$E$1,0),0),"")&amp;IFERROR(VLOOKUP(CC$2&amp;$A23,'EUC2'!$C:$F,MATCH("AWAY",'EUC2'!$C$1:$F$1,0),0),"")&amp;IFERROR(VLOOKUP(CC$2&amp;$A23,'EUC2'!$D:$E,MATCH("HOME",'EUC2'!$D$1:$E$1,0),0),"")</f>
        <v>cry</v>
      </c>
      <c r="CD23" s="25" t="str">
        <f>IFERROR(VLOOKUP(CD$2&amp;$B23,'FPL FIX2'!$N$1:$Q$400,MATCH("HOME",'FPL FIX2'!$N$1:$Q$1,0),0),"")&amp;IFERROR(VLOOKUP(CD$2&amp;$B23,'FPL FIX2'!$O$1:$P$400,MATCH("AWAY",'FPL FIX2'!$O$1:$P$1,0),0),"")&amp;IFERROR(VLOOKUP(CD$2&amp;$A23,'FA2'!$A:$D,MATCH("AWAY",'FA2'!$A$1:$D$1,0),0),"")&amp;IFERROR(VLOOKUP(CD$2&amp;$A23,'FA2'!$B:$C,MATCH("HOME",'FA2'!$B$1:$C$1,0),0),"")&amp;IFERROR(VLOOKUP(CD$2&amp;$A23,'EFL2'!$A:$D,MATCH("AWAY",'EFL2'!$A$1:$D$1,0),0),"")&amp;IFERROR(VLOOKUP(CD$2&amp;$A23,'EFL2'!$B:$C,MATCH("HOME",'EFL2'!$B$1:$C$1,0),0),"")&amp;IFERROR(VLOOKUP(CD$2&amp;$A23,'UCL2'!$C:$F,MATCH("AWAY",'UCL2'!$C$1:$F$1,0),0),"")&amp;IFERROR(VLOOKUP(CD$2&amp;$A23,'UCL2'!$D:$E,MATCH("HOME",'UCL2'!$D$1:$E$1,0),0),"")&amp;IFERROR(VLOOKUP(CD$2&amp;$A23,'EU2'!$C:$F,MATCH("AWAY",'EU2'!$C$1:$F$1,0),0),"")&amp;IFERROR(VLOOKUP(CD$2&amp;$A23,'EU2'!$D:$E,MATCH("HOME",'EU2'!$D$1:$E$1,0),0),"")&amp;IFERROR(VLOOKUP(CD$2&amp;$A23,'EUC2'!$C:$F,MATCH("AWAY",'EUC2'!$C$1:$F$1,0),0),"")&amp;IFERROR(VLOOKUP(CD$2&amp;$A23,'EUC2'!$D:$E,MATCH("HOME",'EUC2'!$D$1:$E$1,0),0),"")</f>
        <v/>
      </c>
      <c r="CE23" s="25" t="str">
        <f>IFERROR(VLOOKUP(CE$2&amp;$B23,'FPL FIX2'!$N$1:$Q$400,MATCH("HOME",'FPL FIX2'!$N$1:$Q$1,0),0),"")&amp;IFERROR(VLOOKUP(CE$2&amp;$B23,'FPL FIX2'!$O$1:$P$400,MATCH("AWAY",'FPL FIX2'!$O$1:$P$1,0),0),"")&amp;IFERROR(VLOOKUP(CE$2&amp;$A23,'FA2'!$A:$D,MATCH("AWAY",'FA2'!$A$1:$D$1,0),0),"")&amp;IFERROR(VLOOKUP(CE$2&amp;$A23,'FA2'!$B:$C,MATCH("HOME",'FA2'!$B$1:$C$1,0),0),"")&amp;IFERROR(VLOOKUP(CE$2&amp;$A23,'EFL2'!$A:$D,MATCH("AWAY",'EFL2'!$A$1:$D$1,0),0),"")&amp;IFERROR(VLOOKUP(CE$2&amp;$A23,'EFL2'!$B:$C,MATCH("HOME",'EFL2'!$B$1:$C$1,0),0),"")&amp;IFERROR(VLOOKUP(CE$2&amp;$A23,'UCL2'!$C:$F,MATCH("AWAY",'UCL2'!$C$1:$F$1,0),0),"")&amp;IFERROR(VLOOKUP(CE$2&amp;$A23,'UCL2'!$D:$E,MATCH("HOME",'UCL2'!$D$1:$E$1,0),0),"")&amp;IFERROR(VLOOKUP(CE$2&amp;$A23,'EU2'!$C:$F,MATCH("AWAY",'EU2'!$C$1:$F$1,0),0),"")&amp;IFERROR(VLOOKUP(CE$2&amp;$A23,'EU2'!$D:$E,MATCH("HOME",'EU2'!$D$1:$E$1,0),0),"")&amp;IFERROR(VLOOKUP(CE$2&amp;$A23,'EUC2'!$C:$F,MATCH("AWAY",'EUC2'!$C$1:$F$1,0),0),"")&amp;IFERROR(VLOOKUP(CE$2&amp;$A23,'EUC2'!$D:$E,MATCH("HOME",'EUC2'!$D$1:$E$1,0),0),"")</f>
        <v/>
      </c>
      <c r="CF23" s="25" t="str">
        <f>IFERROR(VLOOKUP(CF$2&amp;$B23,'FPL FIX2'!$N$1:$Q$400,MATCH("HOME",'FPL FIX2'!$N$1:$Q$1,0),0),"")&amp;IFERROR(VLOOKUP(CF$2&amp;$B23,'FPL FIX2'!$O$1:$P$400,MATCH("AWAY",'FPL FIX2'!$O$1:$P$1,0),0),"")&amp;IFERROR(VLOOKUP(CF$2&amp;$A23,'FA2'!$A:$D,MATCH("AWAY",'FA2'!$A$1:$D$1,0),0),"")&amp;IFERROR(VLOOKUP(CF$2&amp;$A23,'FA2'!$B:$C,MATCH("HOME",'FA2'!$B$1:$C$1,0),0),"")&amp;IFERROR(VLOOKUP(CF$2&amp;$A23,'EFL2'!$A:$D,MATCH("AWAY",'EFL2'!$A$1:$D$1,0),0),"")&amp;IFERROR(VLOOKUP(CF$2&amp;$A23,'EFL2'!$B:$C,MATCH("HOME",'EFL2'!$B$1:$C$1,0),0),"")&amp;IFERROR(VLOOKUP(CF$2&amp;$A23,'UCL2'!$C:$F,MATCH("AWAY",'UCL2'!$C$1:$F$1,0),0),"")&amp;IFERROR(VLOOKUP(CF$2&amp;$A23,'UCL2'!$D:$E,MATCH("HOME",'UCL2'!$D$1:$E$1,0),0),"")&amp;IFERROR(VLOOKUP(CF$2&amp;$A23,'EU2'!$C:$F,MATCH("AWAY",'EU2'!$C$1:$F$1,0),0),"")&amp;IFERROR(VLOOKUP(CF$2&amp;$A23,'EU2'!$D:$E,MATCH("HOME",'EU2'!$D$1:$E$1,0),0),"")&amp;IFERROR(VLOOKUP(CF$2&amp;$A23,'EUC2'!$C:$F,MATCH("AWAY",'EUC2'!$C$1:$F$1,0),0),"")&amp;IFERROR(VLOOKUP(CF$2&amp;$A23,'EUC2'!$D:$E,MATCH("HOME",'EUC2'!$D$1:$E$1,0),0),"")</f>
        <v/>
      </c>
      <c r="CG23" s="25" t="str">
        <f>IFERROR(VLOOKUP(CG$2&amp;$B23,'FPL FIX2'!$N$1:$Q$400,MATCH("HOME",'FPL FIX2'!$N$1:$Q$1,0),0),"")&amp;IFERROR(VLOOKUP(CG$2&amp;$B23,'FPL FIX2'!$O$1:$P$400,MATCH("AWAY",'FPL FIX2'!$O$1:$P$1,0),0),"")&amp;IFERROR(VLOOKUP(CG$2&amp;$A23,'FA2'!$A:$D,MATCH("AWAY",'FA2'!$A$1:$D$1,0),0),"")&amp;IFERROR(VLOOKUP(CG$2&amp;$A23,'FA2'!$B:$C,MATCH("HOME",'FA2'!$B$1:$C$1,0),0),"")&amp;IFERROR(VLOOKUP(CG$2&amp;$A23,'EFL2'!$A:$D,MATCH("AWAY",'EFL2'!$A$1:$D$1,0),0),"")&amp;IFERROR(VLOOKUP(CG$2&amp;$A23,'EFL2'!$B:$C,MATCH("HOME",'EFL2'!$B$1:$C$1,0),0),"")&amp;IFERROR(VLOOKUP(CG$2&amp;$A23,'UCL2'!$C:$F,MATCH("AWAY",'UCL2'!$C$1:$F$1,0),0),"")&amp;IFERROR(VLOOKUP(CG$2&amp;$A23,'UCL2'!$D:$E,MATCH("HOME",'UCL2'!$D$1:$E$1,0),0),"")&amp;IFERROR(VLOOKUP(CG$2&amp;$A23,'EU2'!$C:$F,MATCH("AWAY",'EU2'!$C$1:$F$1,0),0),"")&amp;IFERROR(VLOOKUP(CG$2&amp;$A23,'EU2'!$D:$E,MATCH("HOME",'EU2'!$D$1:$E$1,0),0),"")&amp;IFERROR(VLOOKUP(CG$2&amp;$A23,'EUC2'!$C:$F,MATCH("AWAY",'EUC2'!$C$1:$F$1,0),0),"")&amp;IFERROR(VLOOKUP(CG$2&amp;$A23,'EUC2'!$D:$E,MATCH("HOME",'EUC2'!$D$1:$E$1,0),0),"")</f>
        <v/>
      </c>
      <c r="CH23" s="25" t="str">
        <f>IFERROR(VLOOKUP(CH$2&amp;$B23,'FPL FIX2'!$N$1:$Q$400,MATCH("HOME",'FPL FIX2'!$N$1:$Q$1,0),0),"")&amp;IFERROR(VLOOKUP(CH$2&amp;$B23,'FPL FIX2'!$O$1:$P$400,MATCH("AWAY",'FPL FIX2'!$O$1:$P$1,0),0),"")&amp;IFERROR(VLOOKUP(CH$2&amp;$A23,'FA2'!$A:$D,MATCH("AWAY",'FA2'!$A$1:$D$1,0),0),"")&amp;IFERROR(VLOOKUP(CH$2&amp;$A23,'FA2'!$B:$C,MATCH("HOME",'FA2'!$B$1:$C$1,0),0),"")&amp;IFERROR(VLOOKUP(CH$2&amp;$A23,'EFL2'!$A:$D,MATCH("AWAY",'EFL2'!$A$1:$D$1,0),0),"")&amp;IFERROR(VLOOKUP(CH$2&amp;$A23,'EFL2'!$B:$C,MATCH("HOME",'EFL2'!$B$1:$C$1,0),0),"")&amp;IFERROR(VLOOKUP(CH$2&amp;$A23,'UCL2'!$C:$F,MATCH("AWAY",'UCL2'!$C$1:$F$1,0),0),"")&amp;IFERROR(VLOOKUP(CH$2&amp;$A23,'UCL2'!$D:$E,MATCH("HOME",'UCL2'!$D$1:$E$1,0),0),"")&amp;IFERROR(VLOOKUP(CH$2&amp;$A23,'EU2'!$C:$F,MATCH("AWAY",'EU2'!$C$1:$F$1,0),0),"")&amp;IFERROR(VLOOKUP(CH$2&amp;$A23,'EU2'!$D:$E,MATCH("HOME",'EU2'!$D$1:$E$1,0),0),"")&amp;IFERROR(VLOOKUP(CH$2&amp;$A23,'EUC2'!$C:$F,MATCH("AWAY",'EUC2'!$C$1:$F$1,0),0),"")&amp;IFERROR(VLOOKUP(CH$2&amp;$A23,'EUC2'!$D:$E,MATCH("HOME",'EUC2'!$D$1:$E$1,0),0),"")</f>
        <v>LEI</v>
      </c>
      <c r="CI23" s="25" t="str">
        <f>IFERROR(VLOOKUP(CI$2&amp;$B23,'FPL FIX2'!$N$1:$Q$400,MATCH("HOME",'FPL FIX2'!$N$1:$Q$1,0),0),"")&amp;IFERROR(VLOOKUP(CI$2&amp;$B23,'FPL FIX2'!$O$1:$P$400,MATCH("AWAY",'FPL FIX2'!$O$1:$P$1,0),0),"")&amp;IFERROR(VLOOKUP(CI$2&amp;$A23,'FA2'!$A:$D,MATCH("AWAY",'FA2'!$A$1:$D$1,0),0),"")&amp;IFERROR(VLOOKUP(CI$2&amp;$A23,'FA2'!$B:$C,MATCH("HOME",'FA2'!$B$1:$C$1,0),0),"")&amp;IFERROR(VLOOKUP(CI$2&amp;$A23,'EFL2'!$A:$D,MATCH("AWAY",'EFL2'!$A$1:$D$1,0),0),"")&amp;IFERROR(VLOOKUP(CI$2&amp;$A23,'EFL2'!$B:$C,MATCH("HOME",'EFL2'!$B$1:$C$1,0),0),"")&amp;IFERROR(VLOOKUP(CI$2&amp;$A23,'UCL2'!$C:$F,MATCH("AWAY",'UCL2'!$C$1:$F$1,0),0),"")&amp;IFERROR(VLOOKUP(CI$2&amp;$A23,'UCL2'!$D:$E,MATCH("HOME",'UCL2'!$D$1:$E$1,0),0),"")&amp;IFERROR(VLOOKUP(CI$2&amp;$A23,'EU2'!$C:$F,MATCH("AWAY",'EU2'!$C$1:$F$1,0),0),"")&amp;IFERROR(VLOOKUP(CI$2&amp;$A23,'EU2'!$D:$E,MATCH("HOME",'EU2'!$D$1:$E$1,0),0),"")&amp;IFERROR(VLOOKUP(CI$2&amp;$A23,'EUC2'!$C:$F,MATCH("AWAY",'EUC2'!$C$1:$F$1,0),0),"")&amp;IFERROR(VLOOKUP(CI$2&amp;$A23,'EUC2'!$D:$E,MATCH("HOME",'EUC2'!$D$1:$E$1,0),0),"")</f>
        <v/>
      </c>
      <c r="CJ23" s="25" t="str">
        <f>IFERROR(VLOOKUP(CJ$2&amp;$B23,'FPL FIX2'!$N$1:$Q$400,MATCH("HOME",'FPL FIX2'!$N$1:$Q$1,0),0),"")&amp;IFERROR(VLOOKUP(CJ$2&amp;$B23,'FPL FIX2'!$O$1:$P$400,MATCH("AWAY",'FPL FIX2'!$O$1:$P$1,0),0),"")&amp;IFERROR(VLOOKUP(CJ$2&amp;$A23,'FA2'!$A:$D,MATCH("AWAY",'FA2'!$A$1:$D$1,0),0),"")&amp;IFERROR(VLOOKUP(CJ$2&amp;$A23,'FA2'!$B:$C,MATCH("HOME",'FA2'!$B$1:$C$1,0),0),"")&amp;IFERROR(VLOOKUP(CJ$2&amp;$A23,'EFL2'!$A:$D,MATCH("AWAY",'EFL2'!$A$1:$D$1,0),0),"")&amp;IFERROR(VLOOKUP(CJ$2&amp;$A23,'EFL2'!$B:$C,MATCH("HOME",'EFL2'!$B$1:$C$1,0),0),"")&amp;IFERROR(VLOOKUP(CJ$2&amp;$A23,'UCL2'!$C:$F,MATCH("AWAY",'UCL2'!$C$1:$F$1,0),0),"")&amp;IFERROR(VLOOKUP(CJ$2&amp;$A23,'UCL2'!$D:$E,MATCH("HOME",'UCL2'!$D$1:$E$1,0),0),"")&amp;IFERROR(VLOOKUP(CJ$2&amp;$A23,'EU2'!$C:$F,MATCH("AWAY",'EU2'!$C$1:$F$1,0),0),"")&amp;IFERROR(VLOOKUP(CJ$2&amp;$A23,'EU2'!$D:$E,MATCH("HOME",'EU2'!$D$1:$E$1,0),0),"")&amp;IFERROR(VLOOKUP(CJ$2&amp;$A23,'EUC2'!$C:$F,MATCH("AWAY",'EUC2'!$C$1:$F$1,0),0),"")&amp;IFERROR(VLOOKUP(CJ$2&amp;$A23,'EUC2'!$D:$E,MATCH("HOME",'EUC2'!$D$1:$E$1,0),0),"")</f>
        <v/>
      </c>
      <c r="CK23" s="25" t="str">
        <f>IFERROR(VLOOKUP(CK$2&amp;$B23,'FPL FIX2'!$N$1:$Q$400,MATCH("HOME",'FPL FIX2'!$N$1:$Q$1,0),0),"")&amp;IFERROR(VLOOKUP(CK$2&amp;$B23,'FPL FIX2'!$O$1:$P$400,MATCH("AWAY",'FPL FIX2'!$O$1:$P$1,0),0),"")&amp;IFERROR(VLOOKUP(CK$2&amp;$A23,'FA2'!$A:$D,MATCH("AWAY",'FA2'!$A$1:$D$1,0),0),"")&amp;IFERROR(VLOOKUP(CK$2&amp;$A23,'FA2'!$B:$C,MATCH("HOME",'FA2'!$B$1:$C$1,0),0),"")&amp;IFERROR(VLOOKUP(CK$2&amp;$A23,'EFL2'!$A:$D,MATCH("AWAY",'EFL2'!$A$1:$D$1,0),0),"")&amp;IFERROR(VLOOKUP(CK$2&amp;$A23,'EFL2'!$B:$C,MATCH("HOME",'EFL2'!$B$1:$C$1,0),0),"")&amp;IFERROR(VLOOKUP(CK$2&amp;$A23,'UCL2'!$C:$F,MATCH("AWAY",'UCL2'!$C$1:$F$1,0),0),"")&amp;IFERROR(VLOOKUP(CK$2&amp;$A23,'UCL2'!$D:$E,MATCH("HOME",'UCL2'!$D$1:$E$1,0),0),"")&amp;IFERROR(VLOOKUP(CK$2&amp;$A23,'EU2'!$C:$F,MATCH("AWAY",'EU2'!$C$1:$F$1,0),0),"")&amp;IFERROR(VLOOKUP(CK$2&amp;$A23,'EU2'!$D:$E,MATCH("HOME",'EU2'!$D$1:$E$1,0),0),"")&amp;IFERROR(VLOOKUP(CK$2&amp;$A23,'EUC2'!$C:$F,MATCH("AWAY",'EUC2'!$C$1:$F$1,0),0),"")&amp;IFERROR(VLOOKUP(CK$2&amp;$A23,'EUC2'!$D:$E,MATCH("HOME",'EUC2'!$D$1:$E$1,0),0),"")</f>
        <v/>
      </c>
      <c r="CL23" s="25" t="str">
        <f>IFERROR(VLOOKUP(CL$2&amp;$B23,'FPL FIX2'!$N$1:$Q$400,MATCH("HOME",'FPL FIX2'!$N$1:$Q$1,0),0),"")&amp;IFERROR(VLOOKUP(CL$2&amp;$B23,'FPL FIX2'!$O$1:$P$400,MATCH("AWAY",'FPL FIX2'!$O$1:$P$1,0),0),"")&amp;IFERROR(VLOOKUP(CL$2&amp;$A23,'FA2'!$A:$D,MATCH("AWAY",'FA2'!$A$1:$D$1,0),0),"")&amp;IFERROR(VLOOKUP(CL$2&amp;$A23,'FA2'!$B:$C,MATCH("HOME",'FA2'!$B$1:$C$1,0),0),"")&amp;IFERROR(VLOOKUP(CL$2&amp;$A23,'EFL2'!$A:$D,MATCH("AWAY",'EFL2'!$A$1:$D$1,0),0),"")&amp;IFERROR(VLOOKUP(CL$2&amp;$A23,'EFL2'!$B:$C,MATCH("HOME",'EFL2'!$B$1:$C$1,0),0),"")&amp;IFERROR(VLOOKUP(CL$2&amp;$A23,'UCL2'!$C:$F,MATCH("AWAY",'UCL2'!$C$1:$F$1,0),0),"")&amp;IFERROR(VLOOKUP(CL$2&amp;$A23,'UCL2'!$D:$E,MATCH("HOME",'UCL2'!$D$1:$E$1,0),0),"")&amp;IFERROR(VLOOKUP(CL$2&amp;$A23,'EU2'!$C:$F,MATCH("AWAY",'EU2'!$C$1:$F$1,0),0),"")&amp;IFERROR(VLOOKUP(CL$2&amp;$A23,'EU2'!$D:$E,MATCH("HOME",'EU2'!$D$1:$E$1,0),0),"")&amp;IFERROR(VLOOKUP(CL$2&amp;$A23,'EUC2'!$C:$F,MATCH("AWAY",'EUC2'!$C$1:$F$1,0),0),"")&amp;IFERROR(VLOOKUP(CL$2&amp;$A23,'EUC2'!$D:$E,MATCH("HOME",'EUC2'!$D$1:$E$1,0),0),"")</f>
        <v/>
      </c>
      <c r="CM23" s="25" t="str">
        <f>IFERROR(VLOOKUP(CM$2&amp;$B23,'FPL FIX2'!$N$1:$Q$400,MATCH("HOME",'FPL FIX2'!$N$1:$Q$1,0),0),"")&amp;IFERROR(VLOOKUP(CM$2&amp;$B23,'FPL FIX2'!$O$1:$P$400,MATCH("AWAY",'FPL FIX2'!$O$1:$P$1,0),0),"")&amp;IFERROR(VLOOKUP(CM$2&amp;$A23,'FA2'!$A:$D,MATCH("AWAY",'FA2'!$A$1:$D$1,0),0),"")&amp;IFERROR(VLOOKUP(CM$2&amp;$A23,'FA2'!$B:$C,MATCH("HOME",'FA2'!$B$1:$C$1,0),0),"")&amp;IFERROR(VLOOKUP(CM$2&amp;$A23,'EFL2'!$A:$D,MATCH("AWAY",'EFL2'!$A$1:$D$1,0),0),"")&amp;IFERROR(VLOOKUP(CM$2&amp;$A23,'EFL2'!$B:$C,MATCH("HOME",'EFL2'!$B$1:$C$1,0),0),"")&amp;IFERROR(VLOOKUP(CM$2&amp;$A23,'UCL2'!$C:$F,MATCH("AWAY",'UCL2'!$C$1:$F$1,0),0),"")&amp;IFERROR(VLOOKUP(CM$2&amp;$A23,'UCL2'!$D:$E,MATCH("HOME",'UCL2'!$D$1:$E$1,0),0),"")&amp;IFERROR(VLOOKUP(CM$2&amp;$A23,'EU2'!$C:$F,MATCH("AWAY",'EU2'!$C$1:$F$1,0),0),"")&amp;IFERROR(VLOOKUP(CM$2&amp;$A23,'EU2'!$D:$E,MATCH("HOME",'EU2'!$D$1:$E$1,0),0),"")&amp;IFERROR(VLOOKUP(CM$2&amp;$A23,'EUC2'!$C:$F,MATCH("AWAY",'EUC2'!$C$1:$F$1,0),0),"")&amp;IFERROR(VLOOKUP(CM$2&amp;$A23,'EUC2'!$D:$E,MATCH("HOME",'EUC2'!$D$1:$E$1,0),0),"")</f>
        <v/>
      </c>
      <c r="CN23" s="25" t="str">
        <f>IFERROR(VLOOKUP(CN$2&amp;$B23,'FPL FIX2'!$N$1:$Q$400,MATCH("HOME",'FPL FIX2'!$N$1:$Q$1,0),0),"")&amp;IFERROR(VLOOKUP(CN$2&amp;$B23,'FPL FIX2'!$O$1:$P$400,MATCH("AWAY",'FPL FIX2'!$O$1:$P$1,0),0),"")&amp;IFERROR(VLOOKUP(CN$2&amp;$A23,'FA2'!$A:$D,MATCH("AWAY",'FA2'!$A$1:$D$1,0),0),"")&amp;IFERROR(VLOOKUP(CN$2&amp;$A23,'FA2'!$B:$C,MATCH("HOME",'FA2'!$B$1:$C$1,0),0),"")&amp;IFERROR(VLOOKUP(CN$2&amp;$A23,'EFL2'!$A:$D,MATCH("AWAY",'EFL2'!$A$1:$D$1,0),0),"")&amp;IFERROR(VLOOKUP(CN$2&amp;$A23,'EFL2'!$B:$C,MATCH("HOME",'EFL2'!$B$1:$C$1,0),0),"")&amp;IFERROR(VLOOKUP(CN$2&amp;$A23,'UCL2'!$C:$F,MATCH("AWAY",'UCL2'!$C$1:$F$1,0),0),"")&amp;IFERROR(VLOOKUP(CN$2&amp;$A23,'UCL2'!$D:$E,MATCH("HOME",'UCL2'!$D$1:$E$1,0),0),"")&amp;IFERROR(VLOOKUP(CN$2&amp;$A23,'EU2'!$C:$F,MATCH("AWAY",'EU2'!$C$1:$F$1,0),0),"")&amp;IFERROR(VLOOKUP(CN$2&amp;$A23,'EU2'!$D:$E,MATCH("HOME",'EU2'!$D$1:$E$1,0),0),"")&amp;IFERROR(VLOOKUP(CN$2&amp;$A23,'EUC2'!$C:$F,MATCH("AWAY",'EUC2'!$C$1:$F$1,0),0),"")&amp;IFERROR(VLOOKUP(CN$2&amp;$A23,'EUC2'!$D:$E,MATCH("HOME",'EUC2'!$D$1:$E$1,0),0),"")</f>
        <v>bre</v>
      </c>
      <c r="CO23" s="25" t="str">
        <f>IFERROR(VLOOKUP(CO$2&amp;$B23,'FPL FIX2'!$N$1:$Q$400,MATCH("HOME",'FPL FIX2'!$N$1:$Q$1,0),0),"")&amp;IFERROR(VLOOKUP(CO$2&amp;$B23,'FPL FIX2'!$O$1:$P$400,MATCH("AWAY",'FPL FIX2'!$O$1:$P$1,0),0),"")&amp;IFERROR(VLOOKUP(CO$2&amp;$A23,'FA2'!$A:$D,MATCH("AWAY",'FA2'!$A$1:$D$1,0),0),"")&amp;IFERROR(VLOOKUP(CO$2&amp;$A23,'FA2'!$B:$C,MATCH("HOME",'FA2'!$B$1:$C$1,0),0),"")&amp;IFERROR(VLOOKUP(CO$2&amp;$A23,'EFL2'!$A:$D,MATCH("AWAY",'EFL2'!$A$1:$D$1,0),0),"")&amp;IFERROR(VLOOKUP(CO$2&amp;$A23,'EFL2'!$B:$C,MATCH("HOME",'EFL2'!$B$1:$C$1,0),0),"")&amp;IFERROR(VLOOKUP(CO$2&amp;$A23,'UCL2'!$C:$F,MATCH("AWAY",'UCL2'!$C$1:$F$1,0),0),"")&amp;IFERROR(VLOOKUP(CO$2&amp;$A23,'UCL2'!$D:$E,MATCH("HOME",'UCL2'!$D$1:$E$1,0),0),"")&amp;IFERROR(VLOOKUP(CO$2&amp;$A23,'EU2'!$C:$F,MATCH("AWAY",'EU2'!$C$1:$F$1,0),0),"")&amp;IFERROR(VLOOKUP(CO$2&amp;$A23,'EU2'!$D:$E,MATCH("HOME",'EU2'!$D$1:$E$1,0),0),"")&amp;IFERROR(VLOOKUP(CO$2&amp;$A23,'EUC2'!$C:$F,MATCH("AWAY",'EUC2'!$C$1:$F$1,0),0),"")&amp;IFERROR(VLOOKUP(CO$2&amp;$A23,'EUC2'!$D:$E,MATCH("HOME",'EUC2'!$D$1:$E$1,0),0),"")</f>
        <v/>
      </c>
      <c r="CP23" s="25" t="str">
        <f>IFERROR(VLOOKUP(CP$2&amp;$B23,'FPL FIX2'!$N$1:$Q$400,MATCH("HOME",'FPL FIX2'!$N$1:$Q$1,0),0),"")&amp;IFERROR(VLOOKUP(CP$2&amp;$B23,'FPL FIX2'!$O$1:$P$400,MATCH("AWAY",'FPL FIX2'!$O$1:$P$1,0),0),"")&amp;IFERROR(VLOOKUP(CP$2&amp;$A23,'FA2'!$A:$D,MATCH("AWAY",'FA2'!$A$1:$D$1,0),0),"")&amp;IFERROR(VLOOKUP(CP$2&amp;$A23,'FA2'!$B:$C,MATCH("HOME",'FA2'!$B$1:$C$1,0),0),"")&amp;IFERROR(VLOOKUP(CP$2&amp;$A23,'EFL2'!$A:$D,MATCH("AWAY",'EFL2'!$A$1:$D$1,0),0),"")&amp;IFERROR(VLOOKUP(CP$2&amp;$A23,'EFL2'!$B:$C,MATCH("HOME",'EFL2'!$B$1:$C$1,0),0),"")&amp;IFERROR(VLOOKUP(CP$2&amp;$A23,'UCL2'!$C:$F,MATCH("AWAY",'UCL2'!$C$1:$F$1,0),0),"")&amp;IFERROR(VLOOKUP(CP$2&amp;$A23,'UCL2'!$D:$E,MATCH("HOME",'UCL2'!$D$1:$E$1,0),0),"")&amp;IFERROR(VLOOKUP(CP$2&amp;$A23,'EU2'!$C:$F,MATCH("AWAY",'EU2'!$C$1:$F$1,0),0),"")&amp;IFERROR(VLOOKUP(CP$2&amp;$A23,'EU2'!$D:$E,MATCH("HOME",'EU2'!$D$1:$E$1,0),0),"")&amp;IFERROR(VLOOKUP(CP$2&amp;$A23,'EUC2'!$C:$F,MATCH("AWAY",'EUC2'!$C$1:$F$1,0),0),"")&amp;IFERROR(VLOOKUP(CP$2&amp;$A23,'EUC2'!$D:$E,MATCH("HOME",'EUC2'!$D$1:$E$1,0),0),"")</f>
        <v/>
      </c>
      <c r="CQ23" s="25" t="str">
        <f>IFERROR(VLOOKUP(CQ$2&amp;$B23,'FPL FIX2'!$N$1:$Q$400,MATCH("HOME",'FPL FIX2'!$N$1:$Q$1,0),0),"")&amp;IFERROR(VLOOKUP(CQ$2&amp;$B23,'FPL FIX2'!$O$1:$P$400,MATCH("AWAY",'FPL FIX2'!$O$1:$P$1,0),0),"")&amp;IFERROR(VLOOKUP(CQ$2&amp;$A23,'FA2'!$A:$D,MATCH("AWAY",'FA2'!$A$1:$D$1,0),0),"")&amp;IFERROR(VLOOKUP(CQ$2&amp;$A23,'FA2'!$B:$C,MATCH("HOME",'FA2'!$B$1:$C$1,0),0),"")&amp;IFERROR(VLOOKUP(CQ$2&amp;$A23,'EFL2'!$A:$D,MATCH("AWAY",'EFL2'!$A$1:$D$1,0),0),"")&amp;IFERROR(VLOOKUP(CQ$2&amp;$A23,'EFL2'!$B:$C,MATCH("HOME",'EFL2'!$B$1:$C$1,0),0),"")&amp;IFERROR(VLOOKUP(CQ$2&amp;$A23,'UCL2'!$C:$F,MATCH("AWAY",'UCL2'!$C$1:$F$1,0),0),"")&amp;IFERROR(VLOOKUP(CQ$2&amp;$A23,'UCL2'!$D:$E,MATCH("HOME",'UCL2'!$D$1:$E$1,0),0),"")&amp;IFERROR(VLOOKUP(CQ$2&amp;$A23,'EU2'!$C:$F,MATCH("AWAY",'EU2'!$C$1:$F$1,0),0),"")&amp;IFERROR(VLOOKUP(CQ$2&amp;$A23,'EU2'!$D:$E,MATCH("HOME",'EU2'!$D$1:$E$1,0),0),"")&amp;IFERROR(VLOOKUP(CQ$2&amp;$A23,'EUC2'!$C:$F,MATCH("AWAY",'EUC2'!$C$1:$F$1,0),0),"")&amp;IFERROR(VLOOKUP(CQ$2&amp;$A23,'EUC2'!$D:$E,MATCH("HOME",'EUC2'!$D$1:$E$1,0),0),"")</f>
        <v/>
      </c>
      <c r="CR23" s="25" t="str">
        <f>IFERROR(VLOOKUP(CR$2&amp;$B23,'FPL FIX2'!$N$1:$Q$400,MATCH("HOME",'FPL FIX2'!$N$1:$Q$1,0),0),"")&amp;IFERROR(VLOOKUP(CR$2&amp;$B23,'FPL FIX2'!$O$1:$P$400,MATCH("AWAY",'FPL FIX2'!$O$1:$P$1,0),0),"")&amp;IFERROR(VLOOKUP(CR$2&amp;$A23,'FA2'!$A:$D,MATCH("AWAY",'FA2'!$A$1:$D$1,0),0),"")&amp;IFERROR(VLOOKUP(CR$2&amp;$A23,'FA2'!$B:$C,MATCH("HOME",'FA2'!$B$1:$C$1,0),0),"")&amp;IFERROR(VLOOKUP(CR$2&amp;$A23,'EFL2'!$A:$D,MATCH("AWAY",'EFL2'!$A$1:$D$1,0),0),"")&amp;IFERROR(VLOOKUP(CR$2&amp;$A23,'EFL2'!$B:$C,MATCH("HOME",'EFL2'!$B$1:$C$1,0),0),"")&amp;IFERROR(VLOOKUP(CR$2&amp;$A23,'UCL2'!$C:$F,MATCH("AWAY",'UCL2'!$C$1:$F$1,0),0),"")&amp;IFERROR(VLOOKUP(CR$2&amp;$A23,'UCL2'!$D:$E,MATCH("HOME",'UCL2'!$D$1:$E$1,0),0),"")&amp;IFERROR(VLOOKUP(CR$2&amp;$A23,'EU2'!$C:$F,MATCH("AWAY",'EU2'!$C$1:$F$1,0),0),"")&amp;IFERROR(VLOOKUP(CR$2&amp;$A23,'EU2'!$D:$E,MATCH("HOME",'EU2'!$D$1:$E$1,0),0),"")&amp;IFERROR(VLOOKUP(CR$2&amp;$A23,'EUC2'!$C:$F,MATCH("AWAY",'EUC2'!$C$1:$F$1,0),0),"")&amp;IFERROR(VLOOKUP(CR$2&amp;$A23,'EUC2'!$D:$E,MATCH("HOME",'EUC2'!$D$1:$E$1,0),0),"")</f>
        <v/>
      </c>
      <c r="CS23" s="25" t="str">
        <f>IFERROR(VLOOKUP(CS$2&amp;$B23,'FPL FIX2'!$N$1:$Q$400,MATCH("HOME",'FPL FIX2'!$N$1:$Q$1,0),0),"")&amp;IFERROR(VLOOKUP(CS$2&amp;$B23,'FPL FIX2'!$O$1:$P$400,MATCH("AWAY",'FPL FIX2'!$O$1:$P$1,0),0),"")&amp;IFERROR(VLOOKUP(CS$2&amp;$A23,'FA2'!$A:$D,MATCH("AWAY",'FA2'!$A$1:$D$1,0),0),"")&amp;IFERROR(VLOOKUP(CS$2&amp;$A23,'FA2'!$B:$C,MATCH("HOME",'FA2'!$B$1:$C$1,0),0),"")&amp;IFERROR(VLOOKUP(CS$2&amp;$A23,'EFL2'!$A:$D,MATCH("AWAY",'EFL2'!$A$1:$D$1,0),0),"")&amp;IFERROR(VLOOKUP(CS$2&amp;$A23,'EFL2'!$B:$C,MATCH("HOME",'EFL2'!$B$1:$C$1,0),0),"")&amp;IFERROR(VLOOKUP(CS$2&amp;$A23,'UCL2'!$C:$F,MATCH("AWAY",'UCL2'!$C$1:$F$1,0),0),"")&amp;IFERROR(VLOOKUP(CS$2&amp;$A23,'UCL2'!$D:$E,MATCH("HOME",'UCL2'!$D$1:$E$1,0),0),"")&amp;IFERROR(VLOOKUP(CS$2&amp;$A23,'EU2'!$C:$F,MATCH("AWAY",'EU2'!$C$1:$F$1,0),0),"")&amp;IFERROR(VLOOKUP(CS$2&amp;$A23,'EU2'!$D:$E,MATCH("HOME",'EU2'!$D$1:$E$1,0),0),"")&amp;IFERROR(VLOOKUP(CS$2&amp;$A23,'EUC2'!$C:$F,MATCH("AWAY",'EUC2'!$C$1:$F$1,0),0),"")&amp;IFERROR(VLOOKUP(CS$2&amp;$A23,'EUC2'!$D:$E,MATCH("HOME",'EUC2'!$D$1:$E$1,0),0),"")</f>
        <v/>
      </c>
      <c r="CT23" s="25" t="str">
        <f>IFERROR(VLOOKUP(CT$2&amp;$B23,'FPL FIX2'!$N$1:$Q$400,MATCH("HOME",'FPL FIX2'!$N$1:$Q$1,0),0),"")&amp;IFERROR(VLOOKUP(CT$2&amp;$B23,'FPL FIX2'!$O$1:$P$400,MATCH("AWAY",'FPL FIX2'!$O$1:$P$1,0),0),"")&amp;IFERROR(VLOOKUP(CT$2&amp;$A23,'FA2'!$A:$D,MATCH("AWAY",'FA2'!$A$1:$D$1,0),0),"")&amp;IFERROR(VLOOKUP(CT$2&amp;$A23,'FA2'!$B:$C,MATCH("HOME",'FA2'!$B$1:$C$1,0),0),"")&amp;IFERROR(VLOOKUP(CT$2&amp;$A23,'EFL2'!$A:$D,MATCH("AWAY",'EFL2'!$A$1:$D$1,0),0),"")&amp;IFERROR(VLOOKUP(CT$2&amp;$A23,'EFL2'!$B:$C,MATCH("HOME",'EFL2'!$B$1:$C$1,0),0),"")&amp;IFERROR(VLOOKUP(CT$2&amp;$A23,'UCL2'!$C:$F,MATCH("AWAY",'UCL2'!$C$1:$F$1,0),0),"")&amp;IFERROR(VLOOKUP(CT$2&amp;$A23,'UCL2'!$D:$E,MATCH("HOME",'UCL2'!$D$1:$E$1,0),0),"")&amp;IFERROR(VLOOKUP(CT$2&amp;$A23,'EU2'!$C:$F,MATCH("AWAY",'EU2'!$C$1:$F$1,0),0),"")&amp;IFERROR(VLOOKUP(CT$2&amp;$A23,'EU2'!$D:$E,MATCH("HOME",'EU2'!$D$1:$E$1,0),0),"")&amp;IFERROR(VLOOKUP(CT$2&amp;$A23,'EUC2'!$C:$F,MATCH("AWAY",'EUC2'!$C$1:$F$1,0),0),"")&amp;IFERROR(VLOOKUP(CT$2&amp;$A23,'EUC2'!$D:$E,MATCH("HOME",'EUC2'!$D$1:$E$1,0),0),"")</f>
        <v/>
      </c>
      <c r="CU23" s="25" t="str">
        <f>IFERROR(VLOOKUP(CU$2&amp;$B23,'FPL FIX2'!$N$1:$Q$400,MATCH("HOME",'FPL FIX2'!$N$1:$Q$1,0),0),"")&amp;IFERROR(VLOOKUP(CU$2&amp;$B23,'FPL FIX2'!$O$1:$P$400,MATCH("AWAY",'FPL FIX2'!$O$1:$P$1,0),0),"")&amp;IFERROR(VLOOKUP(CU$2&amp;$A23,'FA2'!$A:$D,MATCH("AWAY",'FA2'!$A$1:$D$1,0),0),"")&amp;IFERROR(VLOOKUP(CU$2&amp;$A23,'FA2'!$B:$C,MATCH("HOME",'FA2'!$B$1:$C$1,0),0),"")&amp;IFERROR(VLOOKUP(CU$2&amp;$A23,'EFL2'!$A:$D,MATCH("AWAY",'EFL2'!$A$1:$D$1,0),0),"")&amp;IFERROR(VLOOKUP(CU$2&amp;$A23,'EFL2'!$B:$C,MATCH("HOME",'EFL2'!$B$1:$C$1,0),0),"")&amp;IFERROR(VLOOKUP(CU$2&amp;$A23,'UCL2'!$C:$F,MATCH("AWAY",'UCL2'!$C$1:$F$1,0),0),"")&amp;IFERROR(VLOOKUP(CU$2&amp;$A23,'UCL2'!$D:$E,MATCH("HOME",'UCL2'!$D$1:$E$1,0),0),"")&amp;IFERROR(VLOOKUP(CU$2&amp;$A23,'EU2'!$C:$F,MATCH("AWAY",'EU2'!$C$1:$F$1,0),0),"")&amp;IFERROR(VLOOKUP(CU$2&amp;$A23,'EU2'!$D:$E,MATCH("HOME",'EU2'!$D$1:$E$1,0),0),"")&amp;IFERROR(VLOOKUP(CU$2&amp;$A23,'EUC2'!$C:$F,MATCH("AWAY",'EUC2'!$C$1:$F$1,0),0),"")&amp;IFERROR(VLOOKUP(CU$2&amp;$A23,'EUC2'!$D:$E,MATCH("HOME",'EUC2'!$D$1:$E$1,0),0),"")</f>
        <v>BHA</v>
      </c>
      <c r="CV23" s="25" t="str">
        <f>IFERROR(VLOOKUP(CV$2&amp;$B23,'FPL FIX2'!$N$1:$Q$400,MATCH("HOME",'FPL FIX2'!$N$1:$Q$1,0),0),"")&amp;IFERROR(VLOOKUP(CV$2&amp;$B23,'FPL FIX2'!$O$1:$P$400,MATCH("AWAY",'FPL FIX2'!$O$1:$P$1,0),0),"")&amp;IFERROR(VLOOKUP(CV$2&amp;$A23,'FA2'!$A:$D,MATCH("AWAY",'FA2'!$A$1:$D$1,0),0),"")&amp;IFERROR(VLOOKUP(CV$2&amp;$A23,'FA2'!$B:$C,MATCH("HOME",'FA2'!$B$1:$C$1,0),0),"")&amp;IFERROR(VLOOKUP(CV$2&amp;$A23,'EFL2'!$A:$D,MATCH("AWAY",'EFL2'!$A$1:$D$1,0),0),"")&amp;IFERROR(VLOOKUP(CV$2&amp;$A23,'EFL2'!$B:$C,MATCH("HOME",'EFL2'!$B$1:$C$1,0),0),"")&amp;IFERROR(VLOOKUP(CV$2&amp;$A23,'UCL2'!$C:$F,MATCH("AWAY",'UCL2'!$C$1:$F$1,0),0),"")&amp;IFERROR(VLOOKUP(CV$2&amp;$A23,'UCL2'!$D:$E,MATCH("HOME",'UCL2'!$D$1:$E$1,0),0),"")&amp;IFERROR(VLOOKUP(CV$2&amp;$A23,'EU2'!$C:$F,MATCH("AWAY",'EU2'!$C$1:$F$1,0),0),"")&amp;IFERROR(VLOOKUP(CV$2&amp;$A23,'EU2'!$D:$E,MATCH("HOME",'EU2'!$D$1:$E$1,0),0),"")&amp;IFERROR(VLOOKUP(CV$2&amp;$A23,'EUC2'!$C:$F,MATCH("AWAY",'EUC2'!$C$1:$F$1,0),0),"")&amp;IFERROR(VLOOKUP(CV$2&amp;$A23,'EUC2'!$D:$E,MATCH("HOME",'EUC2'!$D$1:$E$1,0),0),"")</f>
        <v/>
      </c>
      <c r="CW23" s="25" t="str">
        <f>IFERROR(VLOOKUP(CW$2&amp;$B23,'FPL FIX2'!$N$1:$Q$400,MATCH("HOME",'FPL FIX2'!$N$1:$Q$1,0),0),"")&amp;IFERROR(VLOOKUP(CW$2&amp;$B23,'FPL FIX2'!$O$1:$P$400,MATCH("AWAY",'FPL FIX2'!$O$1:$P$1,0),0),"")&amp;IFERROR(VLOOKUP(CW$2&amp;$A23,'FA2'!$A:$D,MATCH("AWAY",'FA2'!$A$1:$D$1,0),0),"")&amp;IFERROR(VLOOKUP(CW$2&amp;$A23,'FA2'!$B:$C,MATCH("HOME",'FA2'!$B$1:$C$1,0),0),"")&amp;IFERROR(VLOOKUP(CW$2&amp;$A23,'EFL2'!$A:$D,MATCH("AWAY",'EFL2'!$A$1:$D$1,0),0),"")&amp;IFERROR(VLOOKUP(CW$2&amp;$A23,'EFL2'!$B:$C,MATCH("HOME",'EFL2'!$B$1:$C$1,0),0),"")&amp;IFERROR(VLOOKUP(CW$2&amp;$A23,'UCL2'!$C:$F,MATCH("AWAY",'UCL2'!$C$1:$F$1,0),0),"")&amp;IFERROR(VLOOKUP(CW$2&amp;$A23,'UCL2'!$D:$E,MATCH("HOME",'UCL2'!$D$1:$E$1,0),0),"")&amp;IFERROR(VLOOKUP(CW$2&amp;$A23,'EU2'!$C:$F,MATCH("AWAY",'EU2'!$C$1:$F$1,0),0),"")&amp;IFERROR(VLOOKUP(CW$2&amp;$A23,'EU2'!$D:$E,MATCH("HOME",'EU2'!$D$1:$E$1,0),0),"")&amp;IFERROR(VLOOKUP(CW$2&amp;$A23,'EUC2'!$C:$F,MATCH("AWAY",'EUC2'!$C$1:$F$1,0),0),"")&amp;IFERROR(VLOOKUP(CW$2&amp;$A23,'EUC2'!$D:$E,MATCH("HOME",'EUC2'!$D$1:$E$1,0),0),"")</f>
        <v/>
      </c>
      <c r="CX23" s="25" t="str">
        <f>IFERROR(VLOOKUP(CX$2&amp;$B23,'FPL FIX2'!$N$1:$Q$400,MATCH("HOME",'FPL FIX2'!$N$1:$Q$1,0),0),"")&amp;IFERROR(VLOOKUP(CX$2&amp;$B23,'FPL FIX2'!$O$1:$P$400,MATCH("AWAY",'FPL FIX2'!$O$1:$P$1,0),0),"")&amp;IFERROR(VLOOKUP(CX$2&amp;$A23,'FA2'!$A:$D,MATCH("AWAY",'FA2'!$A$1:$D$1,0),0),"")&amp;IFERROR(VLOOKUP(CX$2&amp;$A23,'FA2'!$B:$C,MATCH("HOME",'FA2'!$B$1:$C$1,0),0),"")&amp;IFERROR(VLOOKUP(CX$2&amp;$A23,'EFL2'!$A:$D,MATCH("AWAY",'EFL2'!$A$1:$D$1,0),0),"")&amp;IFERROR(VLOOKUP(CX$2&amp;$A23,'EFL2'!$B:$C,MATCH("HOME",'EFL2'!$B$1:$C$1,0),0),"")&amp;IFERROR(VLOOKUP(CX$2&amp;$A23,'UCL2'!$C:$F,MATCH("AWAY",'UCL2'!$C$1:$F$1,0),0),"")&amp;IFERROR(VLOOKUP(CX$2&amp;$A23,'UCL2'!$D:$E,MATCH("HOME",'UCL2'!$D$1:$E$1,0),0),"")&amp;IFERROR(VLOOKUP(CX$2&amp;$A23,'EU2'!$C:$F,MATCH("AWAY",'EU2'!$C$1:$F$1,0),0),"")&amp;IFERROR(VLOOKUP(CX$2&amp;$A23,'EU2'!$D:$E,MATCH("HOME",'EU2'!$D$1:$E$1,0),0),"")&amp;IFERROR(VLOOKUP(CX$2&amp;$A23,'EUC2'!$C:$F,MATCH("AWAY",'EUC2'!$C$1:$F$1,0),0),"")&amp;IFERROR(VLOOKUP(CX$2&amp;$A23,'EUC2'!$D:$E,MATCH("HOME",'EUC2'!$D$1:$E$1,0),0),"")</f>
        <v/>
      </c>
      <c r="CY23" s="25" t="str">
        <f>IFERROR(VLOOKUP(CY$2&amp;$B23,'FPL FIX2'!$N$1:$Q$400,MATCH("HOME",'FPL FIX2'!$N$1:$Q$1,0),0),"")&amp;IFERROR(VLOOKUP(CY$2&amp;$B23,'FPL FIX2'!$O$1:$P$400,MATCH("AWAY",'FPL FIX2'!$O$1:$P$1,0),0),"")&amp;IFERROR(VLOOKUP(CY$2&amp;$A23,'FA2'!$A:$D,MATCH("AWAY",'FA2'!$A$1:$D$1,0),0),"")&amp;IFERROR(VLOOKUP(CY$2&amp;$A23,'FA2'!$B:$C,MATCH("HOME",'FA2'!$B$1:$C$1,0),0),"")&amp;IFERROR(VLOOKUP(CY$2&amp;$A23,'EFL2'!$A:$D,MATCH("AWAY",'EFL2'!$A$1:$D$1,0),0),"")&amp;IFERROR(VLOOKUP(CY$2&amp;$A23,'EFL2'!$B:$C,MATCH("HOME",'EFL2'!$B$1:$C$1,0),0),"")&amp;IFERROR(VLOOKUP(CY$2&amp;$A23,'UCL2'!$C:$F,MATCH("AWAY",'UCL2'!$C$1:$F$1,0),0),"")&amp;IFERROR(VLOOKUP(CY$2&amp;$A23,'UCL2'!$D:$E,MATCH("HOME",'UCL2'!$D$1:$E$1,0),0),"")&amp;IFERROR(VLOOKUP(CY$2&amp;$A23,'EU2'!$C:$F,MATCH("AWAY",'EU2'!$C$1:$F$1,0),0),"")&amp;IFERROR(VLOOKUP(CY$2&amp;$A23,'EU2'!$D:$E,MATCH("HOME",'EU2'!$D$1:$E$1,0),0),"")&amp;IFERROR(VLOOKUP(CY$2&amp;$A23,'EUC2'!$C:$F,MATCH("AWAY",'EUC2'!$C$1:$F$1,0),0),"")&amp;IFERROR(VLOOKUP(CY$2&amp;$A23,'EUC2'!$D:$E,MATCH("HOME",'EUC2'!$D$1:$E$1,0),0),"")</f>
        <v>Leeds United</v>
      </c>
      <c r="CZ23" s="25" t="str">
        <f>IFERROR(VLOOKUP(CZ$2&amp;$B23,'FPL FIX2'!$N$1:$Q$400,MATCH("HOME",'FPL FIX2'!$N$1:$Q$1,0),0),"")&amp;IFERROR(VLOOKUP(CZ$2&amp;$B23,'FPL FIX2'!$O$1:$P$400,MATCH("AWAY",'FPL FIX2'!$O$1:$P$1,0),0),"")&amp;IFERROR(VLOOKUP(CZ$2&amp;$A23,'FA2'!$A:$D,MATCH("AWAY",'FA2'!$A$1:$D$1,0),0),"")&amp;IFERROR(VLOOKUP(CZ$2&amp;$A23,'FA2'!$B:$C,MATCH("HOME",'FA2'!$B$1:$C$1,0),0),"")&amp;IFERROR(VLOOKUP(CZ$2&amp;$A23,'EFL2'!$A:$D,MATCH("AWAY",'EFL2'!$A$1:$D$1,0),0),"")&amp;IFERROR(VLOOKUP(CZ$2&amp;$A23,'EFL2'!$B:$C,MATCH("HOME",'EFL2'!$B$1:$C$1,0),0),"")&amp;IFERROR(VLOOKUP(CZ$2&amp;$A23,'UCL2'!$C:$F,MATCH("AWAY",'UCL2'!$C$1:$F$1,0),0),"")&amp;IFERROR(VLOOKUP(CZ$2&amp;$A23,'UCL2'!$D:$E,MATCH("HOME",'UCL2'!$D$1:$E$1,0),0),"")&amp;IFERROR(VLOOKUP(CZ$2&amp;$A23,'EU2'!$C:$F,MATCH("AWAY",'EU2'!$C$1:$F$1,0),0),"")&amp;IFERROR(VLOOKUP(CZ$2&amp;$A23,'EU2'!$D:$E,MATCH("HOME",'EU2'!$D$1:$E$1,0),0),"")&amp;IFERROR(VLOOKUP(CZ$2&amp;$A23,'EUC2'!$C:$F,MATCH("AWAY",'EUC2'!$C$1:$F$1,0),0),"")&amp;IFERROR(VLOOKUP(CZ$2&amp;$A23,'EUC2'!$D:$E,MATCH("HOME",'EUC2'!$D$1:$E$1,0),0),"")</f>
        <v/>
      </c>
      <c r="DA23" s="25" t="str">
        <f>IFERROR(VLOOKUP(DA$2&amp;$B23,'FPL FIX2'!$N$1:$Q$400,MATCH("HOME",'FPL FIX2'!$N$1:$Q$1,0),0),"")&amp;IFERROR(VLOOKUP(DA$2&amp;$B23,'FPL FIX2'!$O$1:$P$400,MATCH("AWAY",'FPL FIX2'!$O$1:$P$1,0),0),"")&amp;IFERROR(VLOOKUP(DA$2&amp;$A23,'FA2'!$A:$D,MATCH("AWAY",'FA2'!$A$1:$D$1,0),0),"")&amp;IFERROR(VLOOKUP(DA$2&amp;$A23,'FA2'!$B:$C,MATCH("HOME",'FA2'!$B$1:$C$1,0),0),"")&amp;IFERROR(VLOOKUP(DA$2&amp;$A23,'EFL2'!$A:$D,MATCH("AWAY",'EFL2'!$A$1:$D$1,0),0),"")&amp;IFERROR(VLOOKUP(DA$2&amp;$A23,'EFL2'!$B:$C,MATCH("HOME",'EFL2'!$B$1:$C$1,0),0),"")&amp;IFERROR(VLOOKUP(DA$2&amp;$A23,'UCL2'!$C:$F,MATCH("AWAY",'UCL2'!$C$1:$F$1,0),0),"")&amp;IFERROR(VLOOKUP(DA$2&amp;$A23,'UCL2'!$D:$E,MATCH("HOME",'UCL2'!$D$1:$E$1,0),0),"")&amp;IFERROR(VLOOKUP(DA$2&amp;$A23,'EU2'!$C:$F,MATCH("AWAY",'EU2'!$C$1:$F$1,0),0),"")&amp;IFERROR(VLOOKUP(DA$2&amp;$A23,'EU2'!$D:$E,MATCH("HOME",'EU2'!$D$1:$E$1,0),0),"")&amp;IFERROR(VLOOKUP(DA$2&amp;$A23,'EUC2'!$C:$F,MATCH("AWAY",'EUC2'!$C$1:$F$1,0),0),"")&amp;IFERROR(VLOOKUP(DA$2&amp;$A23,'EUC2'!$D:$E,MATCH("HOME",'EUC2'!$D$1:$E$1,0),0),"")</f>
        <v/>
      </c>
      <c r="DB23" s="25" t="str">
        <f>IFERROR(VLOOKUP(DB$2&amp;$B23,'FPL FIX2'!$N$1:$Q$400,MATCH("HOME",'FPL FIX2'!$N$1:$Q$1,0),0),"")&amp;IFERROR(VLOOKUP(DB$2&amp;$B23,'FPL FIX2'!$O$1:$P$400,MATCH("AWAY",'FPL FIX2'!$O$1:$P$1,0),0),"")&amp;IFERROR(VLOOKUP(DB$2&amp;$A23,'FA2'!$A:$D,MATCH("AWAY",'FA2'!$A$1:$D$1,0),0),"")&amp;IFERROR(VLOOKUP(DB$2&amp;$A23,'FA2'!$B:$C,MATCH("HOME",'FA2'!$B$1:$C$1,0),0),"")&amp;IFERROR(VLOOKUP(DB$2&amp;$A23,'EFL2'!$A:$D,MATCH("AWAY",'EFL2'!$A$1:$D$1,0),0),"")&amp;IFERROR(VLOOKUP(DB$2&amp;$A23,'EFL2'!$B:$C,MATCH("HOME",'EFL2'!$B$1:$C$1,0),0),"")&amp;IFERROR(VLOOKUP(DB$2&amp;$A23,'UCL2'!$C:$F,MATCH("AWAY",'UCL2'!$C$1:$F$1,0),0),"")&amp;IFERROR(VLOOKUP(DB$2&amp;$A23,'UCL2'!$D:$E,MATCH("HOME",'UCL2'!$D$1:$E$1,0),0),"")&amp;IFERROR(VLOOKUP(DB$2&amp;$A23,'EU2'!$C:$F,MATCH("AWAY",'EU2'!$C$1:$F$1,0),0),"")&amp;IFERROR(VLOOKUP(DB$2&amp;$A23,'EU2'!$D:$E,MATCH("HOME",'EU2'!$D$1:$E$1,0),0),"")&amp;IFERROR(VLOOKUP(DB$2&amp;$A23,'EUC2'!$C:$F,MATCH("AWAY",'EUC2'!$C$1:$F$1,0),0),"")&amp;IFERROR(VLOOKUP(DB$2&amp;$A23,'EUC2'!$D:$E,MATCH("HOME",'EUC2'!$D$1:$E$1,0),0),"")</f>
        <v>ARS</v>
      </c>
      <c r="DC23" s="25" t="str">
        <f>IFERROR(VLOOKUP(DC$2&amp;$B23,'FPL FIX2'!$N$1:$Q$400,MATCH("HOME",'FPL FIX2'!$N$1:$Q$1,0),0),"")&amp;IFERROR(VLOOKUP(DC$2&amp;$B23,'FPL FIX2'!$O$1:$P$400,MATCH("AWAY",'FPL FIX2'!$O$1:$P$1,0),0),"")&amp;IFERROR(VLOOKUP(DC$2&amp;$A23,'FA2'!$A:$D,MATCH("AWAY",'FA2'!$A$1:$D$1,0),0),"")&amp;IFERROR(VLOOKUP(DC$2&amp;$A23,'FA2'!$B:$C,MATCH("HOME",'FA2'!$B$1:$C$1,0),0),"")&amp;IFERROR(VLOOKUP(DC$2&amp;$A23,'EFL2'!$A:$D,MATCH("AWAY",'EFL2'!$A$1:$D$1,0),0),"")&amp;IFERROR(VLOOKUP(DC$2&amp;$A23,'EFL2'!$B:$C,MATCH("HOME",'EFL2'!$B$1:$C$1,0),0),"")&amp;IFERROR(VLOOKUP(DC$2&amp;$A23,'UCL2'!$C:$F,MATCH("AWAY",'UCL2'!$C$1:$F$1,0),0),"")&amp;IFERROR(VLOOKUP(DC$2&amp;$A23,'UCL2'!$D:$E,MATCH("HOME",'UCL2'!$D$1:$E$1,0),0),"")&amp;IFERROR(VLOOKUP(DC$2&amp;$A23,'EU2'!$C:$F,MATCH("AWAY",'EU2'!$C$1:$F$1,0),0),"")&amp;IFERROR(VLOOKUP(DC$2&amp;$A23,'EU2'!$D:$E,MATCH("HOME",'EU2'!$D$1:$E$1,0),0),"")&amp;IFERROR(VLOOKUP(DC$2&amp;$A23,'EUC2'!$C:$F,MATCH("AWAY",'EUC2'!$C$1:$F$1,0),0),"")&amp;IFERROR(VLOOKUP(DC$2&amp;$A23,'EUC2'!$D:$E,MATCH("HOME",'EUC2'!$D$1:$E$1,0),0),"")</f>
        <v/>
      </c>
      <c r="DD23" s="25" t="str">
        <f>IFERROR(VLOOKUP(DD$2&amp;$B23,'FPL FIX2'!$N$1:$Q$400,MATCH("HOME",'FPL FIX2'!$N$1:$Q$1,0),0),"")&amp;IFERROR(VLOOKUP(DD$2&amp;$B23,'FPL FIX2'!$O$1:$P$400,MATCH("AWAY",'FPL FIX2'!$O$1:$P$1,0),0),"")&amp;IFERROR(VLOOKUP(DD$2&amp;$A23,'FA2'!$A:$D,MATCH("AWAY",'FA2'!$A$1:$D$1,0),0),"")&amp;IFERROR(VLOOKUP(DD$2&amp;$A23,'FA2'!$B:$C,MATCH("HOME",'FA2'!$B$1:$C$1,0),0),"")&amp;IFERROR(VLOOKUP(DD$2&amp;$A23,'EFL2'!$A:$D,MATCH("AWAY",'EFL2'!$A$1:$D$1,0),0),"")&amp;IFERROR(VLOOKUP(DD$2&amp;$A23,'EFL2'!$B:$C,MATCH("HOME",'EFL2'!$B$1:$C$1,0),0),"")&amp;IFERROR(VLOOKUP(DD$2&amp;$A23,'UCL2'!$C:$F,MATCH("AWAY",'UCL2'!$C$1:$F$1,0),0),"")&amp;IFERROR(VLOOKUP(DD$2&amp;$A23,'UCL2'!$D:$E,MATCH("HOME",'UCL2'!$D$1:$E$1,0),0),"")&amp;IFERROR(VLOOKUP(DD$2&amp;$A23,'EU2'!$C:$F,MATCH("AWAY",'EU2'!$C$1:$F$1,0),0),"")&amp;IFERROR(VLOOKUP(DD$2&amp;$A23,'EU2'!$D:$E,MATCH("HOME",'EU2'!$D$1:$E$1,0),0),"")&amp;IFERROR(VLOOKUP(DD$2&amp;$A23,'EUC2'!$C:$F,MATCH("AWAY",'EUC2'!$C$1:$F$1,0),0),"")&amp;IFERROR(VLOOKUP(DD$2&amp;$A23,'EUC2'!$D:$E,MATCH("HOME",'EUC2'!$D$1:$E$1,0),0),"")</f>
        <v/>
      </c>
      <c r="DE23" s="25" t="str">
        <f>IFERROR(VLOOKUP(DE$2&amp;$B23,'FPL FIX2'!$N$1:$Q$400,MATCH("HOME",'FPL FIX2'!$N$1:$Q$1,0),0),"")&amp;IFERROR(VLOOKUP(DE$2&amp;$B23,'FPL FIX2'!$O$1:$P$400,MATCH("AWAY",'FPL FIX2'!$O$1:$P$1,0),0),"")&amp;IFERROR(VLOOKUP(DE$2&amp;$A23,'FA2'!$A:$D,MATCH("AWAY",'FA2'!$A$1:$D$1,0),0),"")&amp;IFERROR(VLOOKUP(DE$2&amp;$A23,'FA2'!$B:$C,MATCH("HOME",'FA2'!$B$1:$C$1,0),0),"")&amp;IFERROR(VLOOKUP(DE$2&amp;$A23,'EFL2'!$A:$D,MATCH("AWAY",'EFL2'!$A$1:$D$1,0),0),"")&amp;IFERROR(VLOOKUP(DE$2&amp;$A23,'EFL2'!$B:$C,MATCH("HOME",'EFL2'!$B$1:$C$1,0),0),"")&amp;IFERROR(VLOOKUP(DE$2&amp;$A23,'UCL2'!$C:$F,MATCH("AWAY",'UCL2'!$C$1:$F$1,0),0),"")&amp;IFERROR(VLOOKUP(DE$2&amp;$A23,'UCL2'!$D:$E,MATCH("HOME",'UCL2'!$D$1:$E$1,0),0),"")&amp;IFERROR(VLOOKUP(DE$2&amp;$A23,'EU2'!$C:$F,MATCH("AWAY",'EU2'!$C$1:$F$1,0),0),"")&amp;IFERROR(VLOOKUP(DE$2&amp;$A23,'EU2'!$D:$E,MATCH("HOME",'EU2'!$D$1:$E$1,0),0),"")&amp;IFERROR(VLOOKUP(DE$2&amp;$A23,'EUC2'!$C:$F,MATCH("AWAY",'EUC2'!$C$1:$F$1,0),0),"")&amp;IFERROR(VLOOKUP(DE$2&amp;$A23,'EUC2'!$D:$E,MATCH("HOME",'EUC2'!$D$1:$E$1,0),0),"")</f>
        <v/>
      </c>
      <c r="DF23" s="25" t="str">
        <f>IFERROR(VLOOKUP(DF$2&amp;$B23,'FPL FIX2'!$N$1:$Q$400,MATCH("HOME",'FPL FIX2'!$N$1:$Q$1,0),0),"")&amp;IFERROR(VLOOKUP(DF$2&amp;$B23,'FPL FIX2'!$O$1:$P$400,MATCH("AWAY",'FPL FIX2'!$O$1:$P$1,0),0),"")&amp;IFERROR(VLOOKUP(DF$2&amp;$A23,'FA2'!$A:$D,MATCH("AWAY",'FA2'!$A$1:$D$1,0),0),"")&amp;IFERROR(VLOOKUP(DF$2&amp;$A23,'FA2'!$B:$C,MATCH("HOME",'FA2'!$B$1:$C$1,0),0),"")&amp;IFERROR(VLOOKUP(DF$2&amp;$A23,'EFL2'!$A:$D,MATCH("AWAY",'EFL2'!$A$1:$D$1,0),0),"")&amp;IFERROR(VLOOKUP(DF$2&amp;$A23,'EFL2'!$B:$C,MATCH("HOME",'EFL2'!$B$1:$C$1,0),0),"")&amp;IFERROR(VLOOKUP(DF$2&amp;$A23,'UCL2'!$C:$F,MATCH("AWAY",'UCL2'!$C$1:$F$1,0),0),"")&amp;IFERROR(VLOOKUP(DF$2&amp;$A23,'UCL2'!$D:$E,MATCH("HOME",'UCL2'!$D$1:$E$1,0),0),"")&amp;IFERROR(VLOOKUP(DF$2&amp;$A23,'EU2'!$C:$F,MATCH("AWAY",'EU2'!$C$1:$F$1,0),0),"")&amp;IFERROR(VLOOKUP(DF$2&amp;$A23,'EU2'!$D:$E,MATCH("HOME",'EU2'!$D$1:$E$1,0),0),"")&amp;IFERROR(VLOOKUP(DF$2&amp;$A23,'EUC2'!$C:$F,MATCH("AWAY",'EUC2'!$C$1:$F$1,0),0),"")&amp;IFERROR(VLOOKUP(DF$2&amp;$A23,'EUC2'!$D:$E,MATCH("HOME",'EUC2'!$D$1:$E$1,0),0),"")</f>
        <v/>
      </c>
      <c r="DG23" s="25" t="str">
        <f>IFERROR(VLOOKUP(DG$2&amp;$B23,'FPL FIX2'!$N$1:$Q$400,MATCH("HOME",'FPL FIX2'!$N$1:$Q$1,0),0),"")&amp;IFERROR(VLOOKUP(DG$2&amp;$B23,'FPL FIX2'!$O$1:$P$400,MATCH("AWAY",'FPL FIX2'!$O$1:$P$1,0),0),"")&amp;IFERROR(VLOOKUP(DG$2&amp;$A23,'FA2'!$A:$D,MATCH("AWAY",'FA2'!$A$1:$D$1,0),0),"")&amp;IFERROR(VLOOKUP(DG$2&amp;$A23,'FA2'!$B:$C,MATCH("HOME",'FA2'!$B$1:$C$1,0),0),"")&amp;IFERROR(VLOOKUP(DG$2&amp;$A23,'EFL2'!$A:$D,MATCH("AWAY",'EFL2'!$A$1:$D$1,0),0),"")&amp;IFERROR(VLOOKUP(DG$2&amp;$A23,'EFL2'!$B:$C,MATCH("HOME",'EFL2'!$B$1:$C$1,0),0),"")&amp;IFERROR(VLOOKUP(DG$2&amp;$A23,'UCL2'!$C:$F,MATCH("AWAY",'UCL2'!$C$1:$F$1,0),0),"")&amp;IFERROR(VLOOKUP(DG$2&amp;$A23,'UCL2'!$D:$E,MATCH("HOME",'UCL2'!$D$1:$E$1,0),0),"")&amp;IFERROR(VLOOKUP(DG$2&amp;$A23,'EU2'!$C:$F,MATCH("AWAY",'EU2'!$C$1:$F$1,0),0),"")&amp;IFERROR(VLOOKUP(DG$2&amp;$A23,'EU2'!$D:$E,MATCH("HOME",'EU2'!$D$1:$E$1,0),0),"")&amp;IFERROR(VLOOKUP(DG$2&amp;$A23,'EUC2'!$C:$F,MATCH("AWAY",'EUC2'!$C$1:$F$1,0),0),"")&amp;IFERROR(VLOOKUP(DG$2&amp;$A23,'EUC2'!$D:$E,MATCH("HOME",'EUC2'!$D$1:$E$1,0),0),"")</f>
        <v/>
      </c>
      <c r="DH23" s="25" t="str">
        <f>IFERROR(VLOOKUP(DH$2&amp;$B23,'FPL FIX2'!$N$1:$Q$400,MATCH("HOME",'FPL FIX2'!$N$1:$Q$1,0),0),"")&amp;IFERROR(VLOOKUP(DH$2&amp;$B23,'FPL FIX2'!$O$1:$P$400,MATCH("AWAY",'FPL FIX2'!$O$1:$P$1,0),0),"")&amp;IFERROR(VLOOKUP(DH$2&amp;$A23,'FA2'!$A:$D,MATCH("AWAY",'FA2'!$A$1:$D$1,0),0),"")&amp;IFERROR(VLOOKUP(DH$2&amp;$A23,'FA2'!$B:$C,MATCH("HOME",'FA2'!$B$1:$C$1,0),0),"")&amp;IFERROR(VLOOKUP(DH$2&amp;$A23,'EFL2'!$A:$D,MATCH("AWAY",'EFL2'!$A$1:$D$1,0),0),"")&amp;IFERROR(VLOOKUP(DH$2&amp;$A23,'EFL2'!$B:$C,MATCH("HOME",'EFL2'!$B$1:$C$1,0),0),"")&amp;IFERROR(VLOOKUP(DH$2&amp;$A23,'UCL2'!$C:$F,MATCH("AWAY",'UCL2'!$C$1:$F$1,0),0),"")&amp;IFERROR(VLOOKUP(DH$2&amp;$A23,'UCL2'!$D:$E,MATCH("HOME",'UCL2'!$D$1:$E$1,0),0),"")&amp;IFERROR(VLOOKUP(DH$2&amp;$A23,'EU2'!$C:$F,MATCH("AWAY",'EU2'!$C$1:$F$1,0),0),"")&amp;IFERROR(VLOOKUP(DH$2&amp;$A23,'EU2'!$D:$E,MATCH("HOME",'EU2'!$D$1:$E$1,0),0),"")&amp;IFERROR(VLOOKUP(DH$2&amp;$A23,'EUC2'!$C:$F,MATCH("AWAY",'EUC2'!$C$1:$F$1,0),0),"")&amp;IFERROR(VLOOKUP(DH$2&amp;$A23,'EUC2'!$D:$E,MATCH("HOME",'EUC2'!$D$1:$E$1,0),0),"")</f>
        <v/>
      </c>
      <c r="DI23" s="25" t="str">
        <f>IFERROR(VLOOKUP(DI$2&amp;$B23,'FPL FIX2'!$N$1:$Q$400,MATCH("HOME",'FPL FIX2'!$N$1:$Q$1,0),0),"")&amp;IFERROR(VLOOKUP(DI$2&amp;$B23,'FPL FIX2'!$O$1:$P$400,MATCH("AWAY",'FPL FIX2'!$O$1:$P$1,0),0),"")&amp;IFERROR(VLOOKUP(DI$2&amp;$A23,'FA2'!$A:$D,MATCH("AWAY",'FA2'!$A$1:$D$1,0),0),"")&amp;IFERROR(VLOOKUP(DI$2&amp;$A23,'FA2'!$B:$C,MATCH("HOME",'FA2'!$B$1:$C$1,0),0),"")&amp;IFERROR(VLOOKUP(DI$2&amp;$A23,'EFL2'!$A:$D,MATCH("AWAY",'EFL2'!$A$1:$D$1,0),0),"")&amp;IFERROR(VLOOKUP(DI$2&amp;$A23,'EFL2'!$B:$C,MATCH("HOME",'EFL2'!$B$1:$C$1,0),0),"")&amp;IFERROR(VLOOKUP(DI$2&amp;$A23,'UCL2'!$C:$F,MATCH("AWAY",'UCL2'!$C$1:$F$1,0),0),"")&amp;IFERROR(VLOOKUP(DI$2&amp;$A23,'UCL2'!$D:$E,MATCH("HOME",'UCL2'!$D$1:$E$1,0),0),"")&amp;IFERROR(VLOOKUP(DI$2&amp;$A23,'EU2'!$C:$F,MATCH("AWAY",'EU2'!$C$1:$F$1,0),0),"")&amp;IFERROR(VLOOKUP(DI$2&amp;$A23,'EU2'!$D:$E,MATCH("HOME",'EU2'!$D$1:$E$1,0),0),"")&amp;IFERROR(VLOOKUP(DI$2&amp;$A23,'EUC2'!$C:$F,MATCH("AWAY",'EUC2'!$C$1:$F$1,0),0),"")&amp;IFERROR(VLOOKUP(DI$2&amp;$A23,'EUC2'!$D:$E,MATCH("HOME",'EUC2'!$D$1:$E$1,0),0),"")</f>
        <v/>
      </c>
      <c r="DJ23" s="25" t="str">
        <f>IFERROR(VLOOKUP(DJ$2&amp;$B23,'FPL FIX2'!$N$1:$Q$400,MATCH("HOME",'FPL FIX2'!$N$1:$Q$1,0),0),"")&amp;IFERROR(VLOOKUP(DJ$2&amp;$B23,'FPL FIX2'!$O$1:$P$400,MATCH("AWAY",'FPL FIX2'!$O$1:$P$1,0),0),"")&amp;IFERROR(VLOOKUP(DJ$2&amp;$A23,'FA2'!$A:$D,MATCH("AWAY",'FA2'!$A$1:$D$1,0),0),"")&amp;IFERROR(VLOOKUP(DJ$2&amp;$A23,'FA2'!$B:$C,MATCH("HOME",'FA2'!$B$1:$C$1,0),0),"")&amp;IFERROR(VLOOKUP(DJ$2&amp;$A23,'EFL2'!$A:$D,MATCH("AWAY",'EFL2'!$A$1:$D$1,0),0),"")&amp;IFERROR(VLOOKUP(DJ$2&amp;$A23,'EFL2'!$B:$C,MATCH("HOME",'EFL2'!$B$1:$C$1,0),0),"")&amp;IFERROR(VLOOKUP(DJ$2&amp;$A23,'UCL2'!$C:$F,MATCH("AWAY",'UCL2'!$C$1:$F$1,0),0),"")&amp;IFERROR(VLOOKUP(DJ$2&amp;$A23,'UCL2'!$D:$E,MATCH("HOME",'UCL2'!$D$1:$E$1,0),0),"")&amp;IFERROR(VLOOKUP(DJ$2&amp;$A23,'EU2'!$C:$F,MATCH("AWAY",'EU2'!$C$1:$F$1,0),0),"")&amp;IFERROR(VLOOKUP(DJ$2&amp;$A23,'EU2'!$D:$E,MATCH("HOME",'EU2'!$D$1:$E$1,0),0),"")&amp;IFERROR(VLOOKUP(DJ$2&amp;$A23,'EUC2'!$C:$F,MATCH("AWAY",'EUC2'!$C$1:$F$1,0),0),"")&amp;IFERROR(VLOOKUP(DJ$2&amp;$A23,'EUC2'!$D:$E,MATCH("HOME",'EUC2'!$D$1:$E$1,0),0),"")</f>
        <v/>
      </c>
      <c r="DK23" s="25" t="str">
        <f>IFERROR(VLOOKUP(DK$2&amp;$B23,'FPL FIX2'!$N$1:$Q$400,MATCH("HOME",'FPL FIX2'!$N$1:$Q$1,0),0),"")&amp;IFERROR(VLOOKUP(DK$2&amp;$B23,'FPL FIX2'!$O$1:$P$400,MATCH("AWAY",'FPL FIX2'!$O$1:$P$1,0),0),"")&amp;IFERROR(VLOOKUP(DK$2&amp;$A23,'FA2'!$A:$D,MATCH("AWAY",'FA2'!$A$1:$D$1,0),0),"")&amp;IFERROR(VLOOKUP(DK$2&amp;$A23,'FA2'!$B:$C,MATCH("HOME",'FA2'!$B$1:$C$1,0),0),"")&amp;IFERROR(VLOOKUP(DK$2&amp;$A23,'EFL2'!$A:$D,MATCH("AWAY",'EFL2'!$A$1:$D$1,0),0),"")&amp;IFERROR(VLOOKUP(DK$2&amp;$A23,'EFL2'!$B:$C,MATCH("HOME",'EFL2'!$B$1:$C$1,0),0),"")&amp;IFERROR(VLOOKUP(DK$2&amp;$A23,'UCL2'!$C:$F,MATCH("AWAY",'UCL2'!$C$1:$F$1,0),0),"")&amp;IFERROR(VLOOKUP(DK$2&amp;$A23,'UCL2'!$D:$E,MATCH("HOME",'UCL2'!$D$1:$E$1,0),0),"")&amp;IFERROR(VLOOKUP(DK$2&amp;$A23,'EU2'!$C:$F,MATCH("AWAY",'EU2'!$C$1:$F$1,0),0),"")&amp;IFERROR(VLOOKUP(DK$2&amp;$A23,'EU2'!$D:$E,MATCH("HOME",'EU2'!$D$1:$E$1,0),0),"")&amp;IFERROR(VLOOKUP(DK$2&amp;$A23,'EUC2'!$C:$F,MATCH("AWAY",'EUC2'!$C$1:$F$1,0),0),"")&amp;IFERROR(VLOOKUP(DK$2&amp;$A23,'EUC2'!$D:$E,MATCH("HOME",'EUC2'!$D$1:$E$1,0),0),"")</f>
        <v/>
      </c>
      <c r="DL23" s="25" t="str">
        <f>IFERROR(VLOOKUP(DL$2&amp;$B23,'FPL FIX2'!$N$1:$Q$400,MATCH("HOME",'FPL FIX2'!$N$1:$Q$1,0),0),"")&amp;IFERROR(VLOOKUP(DL$2&amp;$B23,'FPL FIX2'!$O$1:$P$400,MATCH("AWAY",'FPL FIX2'!$O$1:$P$1,0),0),"")&amp;IFERROR(VLOOKUP(DL$2&amp;$A23,'FA2'!$A:$D,MATCH("AWAY",'FA2'!$A$1:$D$1,0),0),"")&amp;IFERROR(VLOOKUP(DL$2&amp;$A23,'FA2'!$B:$C,MATCH("HOME",'FA2'!$B$1:$C$1,0),0),"")&amp;IFERROR(VLOOKUP(DL$2&amp;$A23,'EFL2'!$A:$D,MATCH("AWAY",'EFL2'!$A$1:$D$1,0),0),"")&amp;IFERROR(VLOOKUP(DL$2&amp;$A23,'EFL2'!$B:$C,MATCH("HOME",'EFL2'!$B$1:$C$1,0),0),"")&amp;IFERROR(VLOOKUP(DL$2&amp;$A23,'UCL2'!$C:$F,MATCH("AWAY",'UCL2'!$C$1:$F$1,0),0),"")&amp;IFERROR(VLOOKUP(DL$2&amp;$A23,'UCL2'!$D:$E,MATCH("HOME",'UCL2'!$D$1:$E$1,0),0),"")&amp;IFERROR(VLOOKUP(DL$2&amp;$A23,'EU2'!$C:$F,MATCH("AWAY",'EU2'!$C$1:$F$1,0),0),"")&amp;IFERROR(VLOOKUP(DL$2&amp;$A23,'EU2'!$D:$E,MATCH("HOME",'EU2'!$D$1:$E$1,0),0),"")&amp;IFERROR(VLOOKUP(DL$2&amp;$A23,'EUC2'!$C:$F,MATCH("AWAY",'EUC2'!$C$1:$F$1,0),0),"")&amp;IFERROR(VLOOKUP(DL$2&amp;$A23,'EUC2'!$D:$E,MATCH("HOME",'EUC2'!$D$1:$E$1,0),0),"")</f>
        <v/>
      </c>
      <c r="DM23" s="25" t="str">
        <f>IFERROR(VLOOKUP(DM$2&amp;$B23,'FPL FIX2'!$N$1:$Q$400,MATCH("HOME",'FPL FIX2'!$N$1:$Q$1,0),0),"")&amp;IFERROR(VLOOKUP(DM$2&amp;$B23,'FPL FIX2'!$O$1:$P$400,MATCH("AWAY",'FPL FIX2'!$O$1:$P$1,0),0),"")&amp;IFERROR(VLOOKUP(DM$2&amp;$A23,'FA2'!$A:$D,MATCH("AWAY",'FA2'!$A$1:$D$1,0),0),"")&amp;IFERROR(VLOOKUP(DM$2&amp;$A23,'FA2'!$B:$C,MATCH("HOME",'FA2'!$B$1:$C$1,0),0),"")&amp;IFERROR(VLOOKUP(DM$2&amp;$A23,'EFL2'!$A:$D,MATCH("AWAY",'EFL2'!$A$1:$D$1,0),0),"")&amp;IFERROR(VLOOKUP(DM$2&amp;$A23,'EFL2'!$B:$C,MATCH("HOME",'EFL2'!$B$1:$C$1,0),0),"")&amp;IFERROR(VLOOKUP(DM$2&amp;$A23,'UCL2'!$C:$F,MATCH("AWAY",'UCL2'!$C$1:$F$1,0),0),"")&amp;IFERROR(VLOOKUP(DM$2&amp;$A23,'UCL2'!$D:$E,MATCH("HOME",'UCL2'!$D$1:$E$1,0),0),"")&amp;IFERROR(VLOOKUP(DM$2&amp;$A23,'EU2'!$C:$F,MATCH("AWAY",'EU2'!$C$1:$F$1,0),0),"")&amp;IFERROR(VLOOKUP(DM$2&amp;$A23,'EU2'!$D:$E,MATCH("HOME",'EU2'!$D$1:$E$1,0),0),"")&amp;IFERROR(VLOOKUP(DM$2&amp;$A23,'EUC2'!$C:$F,MATCH("AWAY",'EUC2'!$C$1:$F$1,0),0),"")&amp;IFERROR(VLOOKUP(DM$2&amp;$A23,'EUC2'!$D:$E,MATCH("HOME",'EUC2'!$D$1:$E$1,0),0),"")</f>
        <v/>
      </c>
      <c r="DN23" s="25" t="str">
        <f>IFERROR(VLOOKUP(DN$2&amp;$B23,'FPL FIX2'!$N$1:$Q$400,MATCH("HOME",'FPL FIX2'!$N$1:$Q$1,0),0),"")&amp;IFERROR(VLOOKUP(DN$2&amp;$B23,'FPL FIX2'!$O$1:$P$400,MATCH("AWAY",'FPL FIX2'!$O$1:$P$1,0),0),"")&amp;IFERROR(VLOOKUP(DN$2&amp;$A23,'FA2'!$A:$D,MATCH("AWAY",'FA2'!$A$1:$D$1,0),0),"")&amp;IFERROR(VLOOKUP(DN$2&amp;$A23,'FA2'!$B:$C,MATCH("HOME",'FA2'!$B$1:$C$1,0),0),"")&amp;IFERROR(VLOOKUP(DN$2&amp;$A23,'EFL2'!$A:$D,MATCH("AWAY",'EFL2'!$A$1:$D$1,0),0),"")&amp;IFERROR(VLOOKUP(DN$2&amp;$A23,'EFL2'!$B:$C,MATCH("HOME",'EFL2'!$B$1:$C$1,0),0),"")&amp;IFERROR(VLOOKUP(DN$2&amp;$A23,'UCL2'!$C:$F,MATCH("AWAY",'UCL2'!$C$1:$F$1,0),0),"")&amp;IFERROR(VLOOKUP(DN$2&amp;$A23,'UCL2'!$D:$E,MATCH("HOME",'UCL2'!$D$1:$E$1,0),0),"")&amp;IFERROR(VLOOKUP(DN$2&amp;$A23,'EU2'!$C:$F,MATCH("AWAY",'EU2'!$C$1:$F$1,0),0),"")&amp;IFERROR(VLOOKUP(DN$2&amp;$A23,'EU2'!$D:$E,MATCH("HOME",'EU2'!$D$1:$E$1,0),0),"")&amp;IFERROR(VLOOKUP(DN$2&amp;$A23,'EUC2'!$C:$F,MATCH("AWAY",'EUC2'!$C$1:$F$1,0),0),"")&amp;IFERROR(VLOOKUP(DN$2&amp;$A23,'EUC2'!$D:$E,MATCH("HOME",'EUC2'!$D$1:$E$1,0),0),"")</f>
        <v/>
      </c>
      <c r="DO23" s="25" t="str">
        <f>IFERROR(VLOOKUP(DO$2&amp;$B23,'FPL FIX2'!$N$1:$Q$400,MATCH("HOME",'FPL FIX2'!$N$1:$Q$1,0),0),"")&amp;IFERROR(VLOOKUP(DO$2&amp;$B23,'FPL FIX2'!$O$1:$P$400,MATCH("AWAY",'FPL FIX2'!$O$1:$P$1,0),0),"")&amp;IFERROR(VLOOKUP(DO$2&amp;$A23,'FA2'!$A:$D,MATCH("AWAY",'FA2'!$A$1:$D$1,0),0),"")&amp;IFERROR(VLOOKUP(DO$2&amp;$A23,'FA2'!$B:$C,MATCH("HOME",'FA2'!$B$1:$C$1,0),0),"")&amp;IFERROR(VLOOKUP(DO$2&amp;$A23,'EFL2'!$A:$D,MATCH("AWAY",'EFL2'!$A$1:$D$1,0),0),"")&amp;IFERROR(VLOOKUP(DO$2&amp;$A23,'EFL2'!$B:$C,MATCH("HOME",'EFL2'!$B$1:$C$1,0),0),"")&amp;IFERROR(VLOOKUP(DO$2&amp;$A23,'UCL2'!$C:$F,MATCH("AWAY",'UCL2'!$C$1:$F$1,0),0),"")&amp;IFERROR(VLOOKUP(DO$2&amp;$A23,'UCL2'!$D:$E,MATCH("HOME",'UCL2'!$D$1:$E$1,0),0),"")&amp;IFERROR(VLOOKUP(DO$2&amp;$A23,'EU2'!$C:$F,MATCH("AWAY",'EU2'!$C$1:$F$1,0),0),"")&amp;IFERROR(VLOOKUP(DO$2&amp;$A23,'EU2'!$D:$E,MATCH("HOME",'EU2'!$D$1:$E$1,0),0),"")&amp;IFERROR(VLOOKUP(DO$2&amp;$A23,'EUC2'!$C:$F,MATCH("AWAY",'EUC2'!$C$1:$F$1,0),0),"")&amp;IFERROR(VLOOKUP(DO$2&amp;$A23,'EUC2'!$D:$E,MATCH("HOME",'EUC2'!$D$1:$E$1,0),0),"")</f>
        <v/>
      </c>
      <c r="DP23" s="25" t="str">
        <f>IFERROR(VLOOKUP(DP$2&amp;$B23,'FPL FIX2'!$N$1:$Q$400,MATCH("HOME",'FPL FIX2'!$N$1:$Q$1,0),0),"")&amp;IFERROR(VLOOKUP(DP$2&amp;$B23,'FPL FIX2'!$O$1:$P$400,MATCH("AWAY",'FPL FIX2'!$O$1:$P$1,0),0),"")&amp;IFERROR(VLOOKUP(DP$2&amp;$A23,'FA2'!$A:$D,MATCH("AWAY",'FA2'!$A$1:$D$1,0),0),"")&amp;IFERROR(VLOOKUP(DP$2&amp;$A23,'FA2'!$B:$C,MATCH("HOME",'FA2'!$B$1:$C$1,0),0),"")&amp;IFERROR(VLOOKUP(DP$2&amp;$A23,'EFL2'!$A:$D,MATCH("AWAY",'EFL2'!$A$1:$D$1,0),0),"")&amp;IFERROR(VLOOKUP(DP$2&amp;$A23,'EFL2'!$B:$C,MATCH("HOME",'EFL2'!$B$1:$C$1,0),0),"")&amp;IFERROR(VLOOKUP(DP$2&amp;$A23,'UCL2'!$C:$F,MATCH("AWAY",'UCL2'!$C$1:$F$1,0),0),"")&amp;IFERROR(VLOOKUP(DP$2&amp;$A23,'UCL2'!$D:$E,MATCH("HOME",'UCL2'!$D$1:$E$1,0),0),"")&amp;IFERROR(VLOOKUP(DP$2&amp;$A23,'EU2'!$C:$F,MATCH("AWAY",'EU2'!$C$1:$F$1,0),0),"")&amp;IFERROR(VLOOKUP(DP$2&amp;$A23,'EU2'!$D:$E,MATCH("HOME",'EU2'!$D$1:$E$1,0),0),"")&amp;IFERROR(VLOOKUP(DP$2&amp;$A23,'EUC2'!$C:$F,MATCH("AWAY",'EUC2'!$C$1:$F$1,0),0),"")&amp;IFERROR(VLOOKUP(DP$2&amp;$A23,'EUC2'!$D:$E,MATCH("HOME",'EUC2'!$D$1:$E$1,0),0),"")</f>
        <v/>
      </c>
      <c r="DQ23" s="25" t="str">
        <f>IFERROR(VLOOKUP(DQ$2&amp;$B23,'FPL FIX2'!$N$1:$Q$400,MATCH("HOME",'FPL FIX2'!$N$1:$Q$1,0),0),"")&amp;IFERROR(VLOOKUP(DQ$2&amp;$B23,'FPL FIX2'!$O$1:$P$400,MATCH("AWAY",'FPL FIX2'!$O$1:$P$1,0),0),"")&amp;IFERROR(VLOOKUP(DQ$2&amp;$A23,'FA2'!$A:$D,MATCH("AWAY",'FA2'!$A$1:$D$1,0),0),"")&amp;IFERROR(VLOOKUP(DQ$2&amp;$A23,'FA2'!$B:$C,MATCH("HOME",'FA2'!$B$1:$C$1,0),0),"")&amp;IFERROR(VLOOKUP(DQ$2&amp;$A23,'EFL2'!$A:$D,MATCH("AWAY",'EFL2'!$A$1:$D$1,0),0),"")&amp;IFERROR(VLOOKUP(DQ$2&amp;$A23,'EFL2'!$B:$C,MATCH("HOME",'EFL2'!$B$1:$C$1,0),0),"")&amp;IFERROR(VLOOKUP(DQ$2&amp;$A23,'UCL2'!$C:$F,MATCH("AWAY",'UCL2'!$C$1:$F$1,0),0),"")&amp;IFERROR(VLOOKUP(DQ$2&amp;$A23,'UCL2'!$D:$E,MATCH("HOME",'UCL2'!$D$1:$E$1,0),0),"")&amp;IFERROR(VLOOKUP(DQ$2&amp;$A23,'EU2'!$C:$F,MATCH("AWAY",'EU2'!$C$1:$F$1,0),0),"")&amp;IFERROR(VLOOKUP(DQ$2&amp;$A23,'EU2'!$D:$E,MATCH("HOME",'EU2'!$D$1:$E$1,0),0),"")&amp;IFERROR(VLOOKUP(DQ$2&amp;$A23,'EUC2'!$C:$F,MATCH("AWAY",'EUC2'!$C$1:$F$1,0),0),"")&amp;IFERROR(VLOOKUP(DQ$2&amp;$A23,'EUC2'!$D:$E,MATCH("HOME",'EUC2'!$D$1:$E$1,0),0),"")</f>
        <v/>
      </c>
      <c r="DR23" s="25" t="str">
        <f>IFERROR(VLOOKUP(DR$2&amp;$B23,'FPL FIX2'!$N$1:$Q$400,MATCH("HOME",'FPL FIX2'!$N$1:$Q$1,0),0),"")&amp;IFERROR(VLOOKUP(DR$2&amp;$B23,'FPL FIX2'!$O$1:$P$400,MATCH("AWAY",'FPL FIX2'!$O$1:$P$1,0),0),"")&amp;IFERROR(VLOOKUP(DR$2&amp;$A23,'FA2'!$A:$D,MATCH("AWAY",'FA2'!$A$1:$D$1,0),0),"")&amp;IFERROR(VLOOKUP(DR$2&amp;$A23,'FA2'!$B:$C,MATCH("HOME",'FA2'!$B$1:$C$1,0),0),"")&amp;IFERROR(VLOOKUP(DR$2&amp;$A23,'EFL2'!$A:$D,MATCH("AWAY",'EFL2'!$A$1:$D$1,0),0),"")&amp;IFERROR(VLOOKUP(DR$2&amp;$A23,'EFL2'!$B:$C,MATCH("HOME",'EFL2'!$B$1:$C$1,0),0),"")&amp;IFERROR(VLOOKUP(DR$2&amp;$A23,'UCL2'!$C:$F,MATCH("AWAY",'UCL2'!$C$1:$F$1,0),0),"")&amp;IFERROR(VLOOKUP(DR$2&amp;$A23,'UCL2'!$D:$E,MATCH("HOME",'UCL2'!$D$1:$E$1,0),0),"")&amp;IFERROR(VLOOKUP(DR$2&amp;$A23,'EU2'!$C:$F,MATCH("AWAY",'EU2'!$C$1:$F$1,0),0),"")&amp;IFERROR(VLOOKUP(DR$2&amp;$A23,'EU2'!$D:$E,MATCH("HOME",'EU2'!$D$1:$E$1,0),0),"")&amp;IFERROR(VLOOKUP(DR$2&amp;$A23,'EUC2'!$C:$F,MATCH("AWAY",'EUC2'!$C$1:$F$1,0),0),"")&amp;IFERROR(VLOOKUP(DR$2&amp;$A23,'EUC2'!$D:$E,MATCH("HOME",'EUC2'!$D$1:$E$1,0),0),"")</f>
        <v/>
      </c>
      <c r="DS23" s="25" t="str">
        <f>IFERROR(VLOOKUP(DS$2&amp;$B23,'FPL FIX2'!$N$1:$Q$400,MATCH("HOME",'FPL FIX2'!$N$1:$Q$1,0),0),"")&amp;IFERROR(VLOOKUP(DS$2&amp;$B23,'FPL FIX2'!$O$1:$P$400,MATCH("AWAY",'FPL FIX2'!$O$1:$P$1,0),0),"")&amp;IFERROR(VLOOKUP(DS$2&amp;$A23,'FA2'!$A:$D,MATCH("AWAY",'FA2'!$A$1:$D$1,0),0),"")&amp;IFERROR(VLOOKUP(DS$2&amp;$A23,'FA2'!$B:$C,MATCH("HOME",'FA2'!$B$1:$C$1,0),0),"")&amp;IFERROR(VLOOKUP(DS$2&amp;$A23,'EFL2'!$A:$D,MATCH("AWAY",'EFL2'!$A$1:$D$1,0),0),"")&amp;IFERROR(VLOOKUP(DS$2&amp;$A23,'EFL2'!$B:$C,MATCH("HOME",'EFL2'!$B$1:$C$1,0),0),"")&amp;IFERROR(VLOOKUP(DS$2&amp;$A23,'UCL2'!$C:$F,MATCH("AWAY",'UCL2'!$C$1:$F$1,0),0),"")&amp;IFERROR(VLOOKUP(DS$2&amp;$A23,'UCL2'!$D:$E,MATCH("HOME",'UCL2'!$D$1:$E$1,0),0),"")&amp;IFERROR(VLOOKUP(DS$2&amp;$A23,'EU2'!$C:$F,MATCH("AWAY",'EU2'!$C$1:$F$1,0),0),"")&amp;IFERROR(VLOOKUP(DS$2&amp;$A23,'EU2'!$D:$E,MATCH("HOME",'EU2'!$D$1:$E$1,0),0),"")&amp;IFERROR(VLOOKUP(DS$2&amp;$A23,'EUC2'!$C:$F,MATCH("AWAY",'EUC2'!$C$1:$F$1,0),0),"")&amp;IFERROR(VLOOKUP(DS$2&amp;$A23,'EUC2'!$D:$E,MATCH("HOME",'EUC2'!$D$1:$E$1,0),0),"")</f>
        <v/>
      </c>
      <c r="DT23" s="25" t="str">
        <f>IFERROR(VLOOKUP(DT$2&amp;$B23,'FPL FIX2'!$N$1:$Q$400,MATCH("HOME",'FPL FIX2'!$N$1:$Q$1,0),0),"")&amp;IFERROR(VLOOKUP(DT$2&amp;$B23,'FPL FIX2'!$O$1:$P$400,MATCH("AWAY",'FPL FIX2'!$O$1:$P$1,0),0),"")&amp;IFERROR(VLOOKUP(DT$2&amp;$A23,'FA2'!$A:$D,MATCH("AWAY",'FA2'!$A$1:$D$1,0),0),"")&amp;IFERROR(VLOOKUP(DT$2&amp;$A23,'FA2'!$B:$C,MATCH("HOME",'FA2'!$B$1:$C$1,0),0),"")&amp;IFERROR(VLOOKUP(DT$2&amp;$A23,'EFL2'!$A:$D,MATCH("AWAY",'EFL2'!$A$1:$D$1,0),0),"")&amp;IFERROR(VLOOKUP(DT$2&amp;$A23,'EFL2'!$B:$C,MATCH("HOME",'EFL2'!$B$1:$C$1,0),0),"")&amp;IFERROR(VLOOKUP(DT$2&amp;$A23,'UCL2'!$C:$F,MATCH("AWAY",'UCL2'!$C$1:$F$1,0),0),"")&amp;IFERROR(VLOOKUP(DT$2&amp;$A23,'UCL2'!$D:$E,MATCH("HOME",'UCL2'!$D$1:$E$1,0),0),"")&amp;IFERROR(VLOOKUP(DT$2&amp;$A23,'EU2'!$C:$F,MATCH("AWAY",'EU2'!$C$1:$F$1,0),0),"")&amp;IFERROR(VLOOKUP(DT$2&amp;$A23,'EU2'!$D:$E,MATCH("HOME",'EU2'!$D$1:$E$1,0),0),"")&amp;IFERROR(VLOOKUP(DT$2&amp;$A23,'EUC2'!$C:$F,MATCH("AWAY",'EUC2'!$C$1:$F$1,0),0),"")&amp;IFERROR(VLOOKUP(DT$2&amp;$A23,'EUC2'!$D:$E,MATCH("HOME",'EUC2'!$D$1:$E$1,0),0),"")</f>
        <v/>
      </c>
      <c r="DU23" s="25" t="str">
        <f>IFERROR(VLOOKUP(DU$2&amp;$B23,'FPL FIX2'!$N$1:$Q$400,MATCH("HOME",'FPL FIX2'!$N$1:$Q$1,0),0),"")&amp;IFERROR(VLOOKUP(DU$2&amp;$B23,'FPL FIX2'!$O$1:$P$400,MATCH("AWAY",'FPL FIX2'!$O$1:$P$1,0),0),"")&amp;IFERROR(VLOOKUP(DU$2&amp;$A23,'FA2'!$A:$D,MATCH("AWAY",'FA2'!$A$1:$D$1,0),0),"")&amp;IFERROR(VLOOKUP(DU$2&amp;$A23,'FA2'!$B:$C,MATCH("HOME",'FA2'!$B$1:$C$1,0),0),"")&amp;IFERROR(VLOOKUP(DU$2&amp;$A23,'EFL2'!$A:$D,MATCH("AWAY",'EFL2'!$A$1:$D$1,0),0),"")&amp;IFERROR(VLOOKUP(DU$2&amp;$A23,'EFL2'!$B:$C,MATCH("HOME",'EFL2'!$B$1:$C$1,0),0),"")&amp;IFERROR(VLOOKUP(DU$2&amp;$A23,'UCL2'!$C:$F,MATCH("AWAY",'UCL2'!$C$1:$F$1,0),0),"")&amp;IFERROR(VLOOKUP(DU$2&amp;$A23,'UCL2'!$D:$E,MATCH("HOME",'UCL2'!$D$1:$E$1,0),0),"")&amp;IFERROR(VLOOKUP(DU$2&amp;$A23,'EU2'!$C:$F,MATCH("AWAY",'EU2'!$C$1:$F$1,0),0),"")&amp;IFERROR(VLOOKUP(DU$2&amp;$A23,'EU2'!$D:$E,MATCH("HOME",'EU2'!$D$1:$E$1,0),0),"")&amp;IFERROR(VLOOKUP(DU$2&amp;$A23,'EUC2'!$C:$F,MATCH("AWAY",'EUC2'!$C$1:$F$1,0),0),"")&amp;IFERROR(VLOOKUP(DU$2&amp;$A23,'EUC2'!$D:$E,MATCH("HOME",'EUC2'!$D$1:$E$1,0),0),"")</f>
        <v/>
      </c>
      <c r="DV23" s="25" t="str">
        <f>IFERROR(VLOOKUP(DV$2&amp;$B23,'FPL FIX2'!$N$1:$Q$400,MATCH("HOME",'FPL FIX2'!$N$1:$Q$1,0),0),"")&amp;IFERROR(VLOOKUP(DV$2&amp;$B23,'FPL FIX2'!$O$1:$P$400,MATCH("AWAY",'FPL FIX2'!$O$1:$P$1,0),0),"")&amp;IFERROR(VLOOKUP(DV$2&amp;$A23,'FA2'!$A:$D,MATCH("AWAY",'FA2'!$A$1:$D$1,0),0),"")&amp;IFERROR(VLOOKUP(DV$2&amp;$A23,'FA2'!$B:$C,MATCH("HOME",'FA2'!$B$1:$C$1,0),0),"")&amp;IFERROR(VLOOKUP(DV$2&amp;$A23,'EFL2'!$A:$D,MATCH("AWAY",'EFL2'!$A$1:$D$1,0),0),"")&amp;IFERROR(VLOOKUP(DV$2&amp;$A23,'EFL2'!$B:$C,MATCH("HOME",'EFL2'!$B$1:$C$1,0),0),"")&amp;IFERROR(VLOOKUP(DV$2&amp;$A23,'UCL2'!$C:$F,MATCH("AWAY",'UCL2'!$C$1:$F$1,0),0),"")&amp;IFERROR(VLOOKUP(DV$2&amp;$A23,'UCL2'!$D:$E,MATCH("HOME",'UCL2'!$D$1:$E$1,0),0),"")&amp;IFERROR(VLOOKUP(DV$2&amp;$A23,'EU2'!$C:$F,MATCH("AWAY",'EU2'!$C$1:$F$1,0),0),"")&amp;IFERROR(VLOOKUP(DV$2&amp;$A23,'EU2'!$D:$E,MATCH("HOME",'EU2'!$D$1:$E$1,0),0),"")&amp;IFERROR(VLOOKUP(DV$2&amp;$A23,'EUC2'!$C:$F,MATCH("AWAY",'EUC2'!$C$1:$F$1,0),0),"")&amp;IFERROR(VLOOKUP(DV$2&amp;$A23,'EUC2'!$D:$E,MATCH("HOME",'EUC2'!$D$1:$E$1,0),0),"")</f>
        <v/>
      </c>
      <c r="DW23" s="25" t="str">
        <f>IFERROR(VLOOKUP(DW$2&amp;$B23,'FPL FIX2'!$N$1:$Q$400,MATCH("HOME",'FPL FIX2'!$N$1:$Q$1,0),0),"")&amp;IFERROR(VLOOKUP(DW$2&amp;$B23,'FPL FIX2'!$O$1:$P$400,MATCH("AWAY",'FPL FIX2'!$O$1:$P$1,0),0),"")&amp;IFERROR(VLOOKUP(DW$2&amp;$A23,'FA2'!$A:$D,MATCH("AWAY",'FA2'!$A$1:$D$1,0),0),"")&amp;IFERROR(VLOOKUP(DW$2&amp;$A23,'FA2'!$B:$C,MATCH("HOME",'FA2'!$B$1:$C$1,0),0),"")&amp;IFERROR(VLOOKUP(DW$2&amp;$A23,'EFL2'!$A:$D,MATCH("AWAY",'EFL2'!$A$1:$D$1,0),0),"")&amp;IFERROR(VLOOKUP(DW$2&amp;$A23,'EFL2'!$B:$C,MATCH("HOME",'EFL2'!$B$1:$C$1,0),0),"")&amp;IFERROR(VLOOKUP(DW$2&amp;$A23,'UCL2'!$C:$F,MATCH("AWAY",'UCL2'!$C$1:$F$1,0),0),"")&amp;IFERROR(VLOOKUP(DW$2&amp;$A23,'UCL2'!$D:$E,MATCH("HOME",'UCL2'!$D$1:$E$1,0),0),"")&amp;IFERROR(VLOOKUP(DW$2&amp;$A23,'EU2'!$C:$F,MATCH("AWAY",'EU2'!$C$1:$F$1,0),0),"")&amp;IFERROR(VLOOKUP(DW$2&amp;$A23,'EU2'!$D:$E,MATCH("HOME",'EU2'!$D$1:$E$1,0),0),"")&amp;IFERROR(VLOOKUP(DW$2&amp;$A23,'EUC2'!$C:$F,MATCH("AWAY",'EUC2'!$C$1:$F$1,0),0),"")&amp;IFERROR(VLOOKUP(DW$2&amp;$A23,'EUC2'!$D:$E,MATCH("HOME",'EUC2'!$D$1:$E$1,0),0),"")</f>
        <v/>
      </c>
      <c r="DX23" s="25" t="str">
        <f>IFERROR(VLOOKUP(DX$2&amp;$B23,'FPL FIX2'!$N$1:$Q$400,MATCH("HOME",'FPL FIX2'!$N$1:$Q$1,0),0),"")&amp;IFERROR(VLOOKUP(DX$2&amp;$B23,'FPL FIX2'!$O$1:$P$400,MATCH("AWAY",'FPL FIX2'!$O$1:$P$1,0),0),"")&amp;IFERROR(VLOOKUP(DX$2&amp;$A23,'FA2'!$A:$D,MATCH("AWAY",'FA2'!$A$1:$D$1,0),0),"")&amp;IFERROR(VLOOKUP(DX$2&amp;$A23,'FA2'!$B:$C,MATCH("HOME",'FA2'!$B$1:$C$1,0),0),"")&amp;IFERROR(VLOOKUP(DX$2&amp;$A23,'EFL2'!$A:$D,MATCH("AWAY",'EFL2'!$A$1:$D$1,0),0),"")&amp;IFERROR(VLOOKUP(DX$2&amp;$A23,'EFL2'!$B:$C,MATCH("HOME",'EFL2'!$B$1:$C$1,0),0),"")&amp;IFERROR(VLOOKUP(DX$2&amp;$A23,'UCL2'!$C:$F,MATCH("AWAY",'UCL2'!$C$1:$F$1,0),0),"")&amp;IFERROR(VLOOKUP(DX$2&amp;$A23,'UCL2'!$D:$E,MATCH("HOME",'UCL2'!$D$1:$E$1,0),0),"")&amp;IFERROR(VLOOKUP(DX$2&amp;$A23,'EU2'!$C:$F,MATCH("AWAY",'EU2'!$C$1:$F$1,0),0),"")&amp;IFERROR(VLOOKUP(DX$2&amp;$A23,'EU2'!$D:$E,MATCH("HOME",'EU2'!$D$1:$E$1,0),0),"")&amp;IFERROR(VLOOKUP(DX$2&amp;$A23,'EUC2'!$C:$F,MATCH("AWAY",'EUC2'!$C$1:$F$1,0),0),"")&amp;IFERROR(VLOOKUP(DX$2&amp;$A23,'EUC2'!$D:$E,MATCH("HOME",'EUC2'!$D$1:$E$1,0),0),"")</f>
        <v/>
      </c>
      <c r="DY23" s="25" t="str">
        <f>IFERROR(VLOOKUP(DY$2&amp;$B23,'FPL FIX2'!$N$1:$Q$400,MATCH("HOME",'FPL FIX2'!$N$1:$Q$1,0),0),"")&amp;IFERROR(VLOOKUP(DY$2&amp;$B23,'FPL FIX2'!$O$1:$P$400,MATCH("AWAY",'FPL FIX2'!$O$1:$P$1,0),0),"")&amp;IFERROR(VLOOKUP(DY$2&amp;$A23,'FA2'!$A:$D,MATCH("AWAY",'FA2'!$A$1:$D$1,0),0),"")&amp;IFERROR(VLOOKUP(DY$2&amp;$A23,'FA2'!$B:$C,MATCH("HOME",'FA2'!$B$1:$C$1,0),0),"")&amp;IFERROR(VLOOKUP(DY$2&amp;$A23,'EFL2'!$A:$D,MATCH("AWAY",'EFL2'!$A$1:$D$1,0),0),"")&amp;IFERROR(VLOOKUP(DY$2&amp;$A23,'EFL2'!$B:$C,MATCH("HOME",'EFL2'!$B$1:$C$1,0),0),"")&amp;IFERROR(VLOOKUP(DY$2&amp;$A23,'UCL2'!$C:$F,MATCH("AWAY",'UCL2'!$C$1:$F$1,0),0),"")&amp;IFERROR(VLOOKUP(DY$2&amp;$A23,'UCL2'!$D:$E,MATCH("HOME",'UCL2'!$D$1:$E$1,0),0),"")&amp;IFERROR(VLOOKUP(DY$2&amp;$A23,'EU2'!$C:$F,MATCH("AWAY",'EU2'!$C$1:$F$1,0),0),"")&amp;IFERROR(VLOOKUP(DY$2&amp;$A23,'EU2'!$D:$E,MATCH("HOME",'EU2'!$D$1:$E$1,0),0),"")&amp;IFERROR(VLOOKUP(DY$2&amp;$A23,'EUC2'!$C:$F,MATCH("AWAY",'EUC2'!$C$1:$F$1,0),0),"")&amp;IFERROR(VLOOKUP(DY$2&amp;$A23,'EUC2'!$D:$E,MATCH("HOME",'EUC2'!$D$1:$E$1,0),0),"")</f>
        <v/>
      </c>
      <c r="DZ23" s="25" t="str">
        <f>IFERROR(VLOOKUP(DZ$2&amp;$B23,'FPL FIX2'!$N$1:$Q$400,MATCH("HOME",'FPL FIX2'!$N$1:$Q$1,0),0),"")&amp;IFERROR(VLOOKUP(DZ$2&amp;$B23,'FPL FIX2'!$O$1:$P$400,MATCH("AWAY",'FPL FIX2'!$O$1:$P$1,0),0),"")&amp;IFERROR(VLOOKUP(DZ$2&amp;$A23,'FA2'!$A:$D,MATCH("AWAY",'FA2'!$A$1:$D$1,0),0),"")&amp;IFERROR(VLOOKUP(DZ$2&amp;$A23,'FA2'!$B:$C,MATCH("HOME",'FA2'!$B$1:$C$1,0),0),"")&amp;IFERROR(VLOOKUP(DZ$2&amp;$A23,'EFL2'!$A:$D,MATCH("AWAY",'EFL2'!$A$1:$D$1,0),0),"")&amp;IFERROR(VLOOKUP(DZ$2&amp;$A23,'EFL2'!$B:$C,MATCH("HOME",'EFL2'!$B$1:$C$1,0),0),"")&amp;IFERROR(VLOOKUP(DZ$2&amp;$A23,'UCL2'!$C:$F,MATCH("AWAY",'UCL2'!$C$1:$F$1,0),0),"")&amp;IFERROR(VLOOKUP(DZ$2&amp;$A23,'UCL2'!$D:$E,MATCH("HOME",'UCL2'!$D$1:$E$1,0),0),"")&amp;IFERROR(VLOOKUP(DZ$2&amp;$A23,'EU2'!$C:$F,MATCH("AWAY",'EU2'!$C$1:$F$1,0),0),"")&amp;IFERROR(VLOOKUP(DZ$2&amp;$A23,'EU2'!$D:$E,MATCH("HOME",'EU2'!$D$1:$E$1,0),0),"")&amp;IFERROR(VLOOKUP(DZ$2&amp;$A23,'EUC2'!$C:$F,MATCH("AWAY",'EUC2'!$C$1:$F$1,0),0),"")&amp;IFERROR(VLOOKUP(DZ$2&amp;$A23,'EUC2'!$D:$E,MATCH("HOME",'EUC2'!$D$1:$E$1,0),0),"")</f>
        <v/>
      </c>
      <c r="EA23" s="25" t="str">
        <f>IFERROR(VLOOKUP(EA$2&amp;$B23,'FPL FIX2'!$N$1:$Q$400,MATCH("HOME",'FPL FIX2'!$N$1:$Q$1,0),0),"")&amp;IFERROR(VLOOKUP(EA$2&amp;$B23,'FPL FIX2'!$O$1:$P$400,MATCH("AWAY",'FPL FIX2'!$O$1:$P$1,0),0),"")&amp;IFERROR(VLOOKUP(EA$2&amp;$A23,'FA2'!$A:$D,MATCH("AWAY",'FA2'!$A$1:$D$1,0),0),"")&amp;IFERROR(VLOOKUP(EA$2&amp;$A23,'FA2'!$B:$C,MATCH("HOME",'FA2'!$B$1:$C$1,0),0),"")&amp;IFERROR(VLOOKUP(EA$2&amp;$A23,'EFL2'!$A:$D,MATCH("AWAY",'EFL2'!$A$1:$D$1,0),0),"")&amp;IFERROR(VLOOKUP(EA$2&amp;$A23,'EFL2'!$B:$C,MATCH("HOME",'EFL2'!$B$1:$C$1,0),0),"")&amp;IFERROR(VLOOKUP(EA$2&amp;$A23,'UCL2'!$C:$F,MATCH("AWAY",'UCL2'!$C$1:$F$1,0),0),"")&amp;IFERROR(VLOOKUP(EA$2&amp;$A23,'UCL2'!$D:$E,MATCH("HOME",'UCL2'!$D$1:$E$1,0),0),"")&amp;IFERROR(VLOOKUP(EA$2&amp;$A23,'EU2'!$C:$F,MATCH("AWAY",'EU2'!$C$1:$F$1,0),0),"")&amp;IFERROR(VLOOKUP(EA$2&amp;$A23,'EU2'!$D:$E,MATCH("HOME",'EU2'!$D$1:$E$1,0),0),"")&amp;IFERROR(VLOOKUP(EA$2&amp;$A23,'EUC2'!$C:$F,MATCH("AWAY",'EUC2'!$C$1:$F$1,0),0),"")&amp;IFERROR(VLOOKUP(EA$2&amp;$A23,'EUC2'!$D:$E,MATCH("HOME",'EUC2'!$D$1:$E$1,0),0),"")</f>
        <v/>
      </c>
      <c r="EB23" s="25" t="str">
        <f>IFERROR(VLOOKUP(EB$2&amp;$B23,'FPL FIX2'!$N$1:$Q$400,MATCH("HOME",'FPL FIX2'!$N$1:$Q$1,0),0),"")&amp;IFERROR(VLOOKUP(EB$2&amp;$B23,'FPL FIX2'!$O$1:$P$400,MATCH("AWAY",'FPL FIX2'!$O$1:$P$1,0),0),"")&amp;IFERROR(VLOOKUP(EB$2&amp;$A23,'FA2'!$A:$D,MATCH("AWAY",'FA2'!$A$1:$D$1,0),0),"")&amp;IFERROR(VLOOKUP(EB$2&amp;$A23,'FA2'!$B:$C,MATCH("HOME",'FA2'!$B$1:$C$1,0),0),"")&amp;IFERROR(VLOOKUP(EB$2&amp;$A23,'EFL2'!$A:$D,MATCH("AWAY",'EFL2'!$A$1:$D$1,0),0),"")&amp;IFERROR(VLOOKUP(EB$2&amp;$A23,'EFL2'!$B:$C,MATCH("HOME",'EFL2'!$B$1:$C$1,0),0),"")&amp;IFERROR(VLOOKUP(EB$2&amp;$A23,'UCL2'!$C:$F,MATCH("AWAY",'UCL2'!$C$1:$F$1,0),0),"")&amp;IFERROR(VLOOKUP(EB$2&amp;$A23,'UCL2'!$D:$E,MATCH("HOME",'UCL2'!$D$1:$E$1,0),0),"")&amp;IFERROR(VLOOKUP(EB$2&amp;$A23,'EU2'!$C:$F,MATCH("AWAY",'EU2'!$C$1:$F$1,0),0),"")&amp;IFERROR(VLOOKUP(EB$2&amp;$A23,'EU2'!$D:$E,MATCH("HOME",'EU2'!$D$1:$E$1,0),0),"")&amp;IFERROR(VLOOKUP(EB$2&amp;$A23,'EUC2'!$C:$F,MATCH("AWAY",'EUC2'!$C$1:$F$1,0),0),"")&amp;IFERROR(VLOOKUP(EB$2&amp;$A23,'EUC2'!$D:$E,MATCH("HOME",'EUC2'!$D$1:$E$1,0),0),"")</f>
        <v/>
      </c>
      <c r="EC23" s="25" t="str">
        <f>IFERROR(VLOOKUP(EC$2&amp;$B23,'FPL FIX2'!$N$1:$Q$400,MATCH("HOME",'FPL FIX2'!$N$1:$Q$1,0),0),"")&amp;IFERROR(VLOOKUP(EC$2&amp;$B23,'FPL FIX2'!$O$1:$P$400,MATCH("AWAY",'FPL FIX2'!$O$1:$P$1,0),0),"")&amp;IFERROR(VLOOKUP(EC$2&amp;$A23,'FA2'!$A:$D,MATCH("AWAY",'FA2'!$A$1:$D$1,0),0),"")&amp;IFERROR(VLOOKUP(EC$2&amp;$A23,'FA2'!$B:$C,MATCH("HOME",'FA2'!$B$1:$C$1,0),0),"")&amp;IFERROR(VLOOKUP(EC$2&amp;$A23,'EFL2'!$A:$D,MATCH("AWAY",'EFL2'!$A$1:$D$1,0),0),"")&amp;IFERROR(VLOOKUP(EC$2&amp;$A23,'EFL2'!$B:$C,MATCH("HOME",'EFL2'!$B$1:$C$1,0),0),"")&amp;IFERROR(VLOOKUP(EC$2&amp;$A23,'UCL2'!$C:$F,MATCH("AWAY",'UCL2'!$C$1:$F$1,0),0),"")&amp;IFERROR(VLOOKUP(EC$2&amp;$A23,'UCL2'!$D:$E,MATCH("HOME",'UCL2'!$D$1:$E$1,0),0),"")&amp;IFERROR(VLOOKUP(EC$2&amp;$A23,'EU2'!$C:$F,MATCH("AWAY",'EU2'!$C$1:$F$1,0),0),"")&amp;IFERROR(VLOOKUP(EC$2&amp;$A23,'EU2'!$D:$E,MATCH("HOME",'EU2'!$D$1:$E$1,0),0),"")&amp;IFERROR(VLOOKUP(EC$2&amp;$A23,'EUC2'!$C:$F,MATCH("AWAY",'EUC2'!$C$1:$F$1,0),0),"")&amp;IFERROR(VLOOKUP(EC$2&amp;$A23,'EUC2'!$D:$E,MATCH("HOME",'EUC2'!$D$1:$E$1,0),0),"")</f>
        <v/>
      </c>
      <c r="ED23" s="25" t="str">
        <f>IFERROR(VLOOKUP(ED$2&amp;$B23,'FPL FIX2'!$N$1:$Q$400,MATCH("HOME",'FPL FIX2'!$N$1:$Q$1,0),0),"")&amp;IFERROR(VLOOKUP(ED$2&amp;$B23,'FPL FIX2'!$O$1:$P$400,MATCH("AWAY",'FPL FIX2'!$O$1:$P$1,0),0),"")&amp;IFERROR(VLOOKUP(ED$2&amp;$A23,'FA2'!$A:$D,MATCH("AWAY",'FA2'!$A$1:$D$1,0),0),"")&amp;IFERROR(VLOOKUP(ED$2&amp;$A23,'FA2'!$B:$C,MATCH("HOME",'FA2'!$B$1:$C$1,0),0),"")&amp;IFERROR(VLOOKUP(ED$2&amp;$A23,'EFL2'!$A:$D,MATCH("AWAY",'EFL2'!$A$1:$D$1,0),0),"")&amp;IFERROR(VLOOKUP(ED$2&amp;$A23,'EFL2'!$B:$C,MATCH("HOME",'EFL2'!$B$1:$C$1,0),0),"")&amp;IFERROR(VLOOKUP(ED$2&amp;$A23,'UCL2'!$C:$F,MATCH("AWAY",'UCL2'!$C$1:$F$1,0),0),"")&amp;IFERROR(VLOOKUP(ED$2&amp;$A23,'UCL2'!$D:$E,MATCH("HOME",'UCL2'!$D$1:$E$1,0),0),"")&amp;IFERROR(VLOOKUP(ED$2&amp;$A23,'EU2'!$C:$F,MATCH("AWAY",'EU2'!$C$1:$F$1,0),0),"")&amp;IFERROR(VLOOKUP(ED$2&amp;$A23,'EU2'!$D:$E,MATCH("HOME",'EU2'!$D$1:$E$1,0),0),"")&amp;IFERROR(VLOOKUP(ED$2&amp;$A23,'EUC2'!$C:$F,MATCH("AWAY",'EUC2'!$C$1:$F$1,0),0),"")&amp;IFERROR(VLOOKUP(ED$2&amp;$A23,'EUC2'!$D:$E,MATCH("HOME",'EUC2'!$D$1:$E$1,0),0),"")</f>
        <v/>
      </c>
      <c r="EE23" s="25" t="str">
        <f>IFERROR(VLOOKUP(EE$2&amp;$B23,'FPL FIX2'!$N$1:$Q$400,MATCH("HOME",'FPL FIX2'!$N$1:$Q$1,0),0),"")&amp;IFERROR(VLOOKUP(EE$2&amp;$B23,'FPL FIX2'!$O$1:$P$400,MATCH("AWAY",'FPL FIX2'!$O$1:$P$1,0),0),"")&amp;IFERROR(VLOOKUP(EE$2&amp;$A23,'FA2'!$A:$D,MATCH("AWAY",'FA2'!$A$1:$D$1,0),0),"")&amp;IFERROR(VLOOKUP(EE$2&amp;$A23,'FA2'!$B:$C,MATCH("HOME",'FA2'!$B$1:$C$1,0),0),"")&amp;IFERROR(VLOOKUP(EE$2&amp;$A23,'EFL2'!$A:$D,MATCH("AWAY",'EFL2'!$A$1:$D$1,0),0),"")&amp;IFERROR(VLOOKUP(EE$2&amp;$A23,'EFL2'!$B:$C,MATCH("HOME",'EFL2'!$B$1:$C$1,0),0),"")&amp;IFERROR(VLOOKUP(EE$2&amp;$A23,'UCL2'!$C:$F,MATCH("AWAY",'UCL2'!$C$1:$F$1,0),0),"")&amp;IFERROR(VLOOKUP(EE$2&amp;$A23,'UCL2'!$D:$E,MATCH("HOME",'UCL2'!$D$1:$E$1,0),0),"")&amp;IFERROR(VLOOKUP(EE$2&amp;$A23,'EU2'!$C:$F,MATCH("AWAY",'EU2'!$C$1:$F$1,0),0),"")&amp;IFERROR(VLOOKUP(EE$2&amp;$A23,'EU2'!$D:$E,MATCH("HOME",'EU2'!$D$1:$E$1,0),0),"")&amp;IFERROR(VLOOKUP(EE$2&amp;$A23,'EUC2'!$C:$F,MATCH("AWAY",'EUC2'!$C$1:$F$1,0),0),"")&amp;IFERROR(VLOOKUP(EE$2&amp;$A23,'EUC2'!$D:$E,MATCH("HOME",'EUC2'!$D$1:$E$1,0),0),"")</f>
        <v/>
      </c>
      <c r="EF23" s="25" t="str">
        <f>IFERROR(VLOOKUP(EF$2&amp;$B23,'FPL FIX2'!$N$1:$Q$400,MATCH("HOME",'FPL FIX2'!$N$1:$Q$1,0),0),"")&amp;IFERROR(VLOOKUP(EF$2&amp;$B23,'FPL FIX2'!$O$1:$P$400,MATCH("AWAY",'FPL FIX2'!$O$1:$P$1,0),0),"")&amp;IFERROR(VLOOKUP(EF$2&amp;$A23,'FA2'!$A:$D,MATCH("AWAY",'FA2'!$A$1:$D$1,0),0),"")&amp;IFERROR(VLOOKUP(EF$2&amp;$A23,'FA2'!$B:$C,MATCH("HOME",'FA2'!$B$1:$C$1,0),0),"")&amp;IFERROR(VLOOKUP(EF$2&amp;$A23,'EFL2'!$A:$D,MATCH("AWAY",'EFL2'!$A$1:$D$1,0),0),"")&amp;IFERROR(VLOOKUP(EF$2&amp;$A23,'EFL2'!$B:$C,MATCH("HOME",'EFL2'!$B$1:$C$1,0),0),"")&amp;IFERROR(VLOOKUP(EF$2&amp;$A23,'UCL2'!$C:$F,MATCH("AWAY",'UCL2'!$C$1:$F$1,0),0),"")&amp;IFERROR(VLOOKUP(EF$2&amp;$A23,'UCL2'!$D:$E,MATCH("HOME",'UCL2'!$D$1:$E$1,0),0),"")&amp;IFERROR(VLOOKUP(EF$2&amp;$A23,'EU2'!$C:$F,MATCH("AWAY",'EU2'!$C$1:$F$1,0),0),"")&amp;IFERROR(VLOOKUP(EF$2&amp;$A23,'EU2'!$D:$E,MATCH("HOME",'EU2'!$D$1:$E$1,0),0),"")&amp;IFERROR(VLOOKUP(EF$2&amp;$A23,'EUC2'!$C:$F,MATCH("AWAY",'EUC2'!$C$1:$F$1,0),0),"")&amp;IFERROR(VLOOKUP(EF$2&amp;$A23,'EUC2'!$D:$E,MATCH("HOME",'EUC2'!$D$1:$E$1,0),0),"")</f>
        <v/>
      </c>
      <c r="EG23" s="25" t="str">
        <f>IFERROR(VLOOKUP(EG$2&amp;$B23,'FPL FIX2'!$N$1:$Q$400,MATCH("HOME",'FPL FIX2'!$N$1:$Q$1,0),0),"")&amp;IFERROR(VLOOKUP(EG$2&amp;$B23,'FPL FIX2'!$O$1:$P$400,MATCH("AWAY",'FPL FIX2'!$O$1:$P$1,0),0),"")&amp;IFERROR(VLOOKUP(EG$2&amp;$A23,'FA2'!$A:$D,MATCH("AWAY",'FA2'!$A$1:$D$1,0),0),"")&amp;IFERROR(VLOOKUP(EG$2&amp;$A23,'FA2'!$B:$C,MATCH("HOME",'FA2'!$B$1:$C$1,0),0),"")&amp;IFERROR(VLOOKUP(EG$2&amp;$A23,'EFL2'!$A:$D,MATCH("AWAY",'EFL2'!$A$1:$D$1,0),0),"")&amp;IFERROR(VLOOKUP(EG$2&amp;$A23,'EFL2'!$B:$C,MATCH("HOME",'EFL2'!$B$1:$C$1,0),0),"")&amp;IFERROR(VLOOKUP(EG$2&amp;$A23,'UCL2'!$C:$F,MATCH("AWAY",'UCL2'!$C$1:$F$1,0),0),"")&amp;IFERROR(VLOOKUP(EG$2&amp;$A23,'UCL2'!$D:$E,MATCH("HOME",'UCL2'!$D$1:$E$1,0),0),"")&amp;IFERROR(VLOOKUP(EG$2&amp;$A23,'EU2'!$C:$F,MATCH("AWAY",'EU2'!$C$1:$F$1,0),0),"")&amp;IFERROR(VLOOKUP(EG$2&amp;$A23,'EU2'!$D:$E,MATCH("HOME",'EU2'!$D$1:$E$1,0),0),"")&amp;IFERROR(VLOOKUP(EG$2&amp;$A23,'EUC2'!$C:$F,MATCH("AWAY",'EUC2'!$C$1:$F$1,0),0),"")&amp;IFERROR(VLOOKUP(EG$2&amp;$A23,'EUC2'!$D:$E,MATCH("HOME",'EUC2'!$D$1:$E$1,0),0),"")</f>
        <v/>
      </c>
      <c r="EH23" s="25" t="str">
        <f>IFERROR(VLOOKUP(EH$2&amp;$B23,'FPL FIX2'!$N$1:$Q$400,MATCH("HOME",'FPL FIX2'!$N$1:$Q$1,0),0),"")&amp;IFERROR(VLOOKUP(EH$2&amp;$B23,'FPL FIX2'!$O$1:$P$400,MATCH("AWAY",'FPL FIX2'!$O$1:$P$1,0),0),"")&amp;IFERROR(VLOOKUP(EH$2&amp;$A23,'FA2'!$A:$D,MATCH("AWAY",'FA2'!$A$1:$D$1,0),0),"")&amp;IFERROR(VLOOKUP(EH$2&amp;$A23,'FA2'!$B:$C,MATCH("HOME",'FA2'!$B$1:$C$1,0),0),"")&amp;IFERROR(VLOOKUP(EH$2&amp;$A23,'EFL2'!$A:$D,MATCH("AWAY",'EFL2'!$A$1:$D$1,0),0),"")&amp;IFERROR(VLOOKUP(EH$2&amp;$A23,'EFL2'!$B:$C,MATCH("HOME",'EFL2'!$B$1:$C$1,0),0),"")&amp;IFERROR(VLOOKUP(EH$2&amp;$A23,'UCL2'!$C:$F,MATCH("AWAY",'UCL2'!$C$1:$F$1,0),0),"")&amp;IFERROR(VLOOKUP(EH$2&amp;$A23,'UCL2'!$D:$E,MATCH("HOME",'UCL2'!$D$1:$E$1,0),0),"")&amp;IFERROR(VLOOKUP(EH$2&amp;$A23,'EU2'!$C:$F,MATCH("AWAY",'EU2'!$C$1:$F$1,0),0),"")&amp;IFERROR(VLOOKUP(EH$2&amp;$A23,'EU2'!$D:$E,MATCH("HOME",'EU2'!$D$1:$E$1,0),0),"")&amp;IFERROR(VLOOKUP(EH$2&amp;$A23,'EUC2'!$C:$F,MATCH("AWAY",'EUC2'!$C$1:$F$1,0),0),"")&amp;IFERROR(VLOOKUP(EH$2&amp;$A23,'EUC2'!$D:$E,MATCH("HOME",'EUC2'!$D$1:$E$1,0),0),"")</f>
        <v/>
      </c>
      <c r="EI23" s="25" t="str">
        <f>IFERROR(VLOOKUP(EI$2&amp;$B23,'FPL FIX2'!$N$1:$Q$400,MATCH("HOME",'FPL FIX2'!$N$1:$Q$1,0),0),"")&amp;IFERROR(VLOOKUP(EI$2&amp;$B23,'FPL FIX2'!$O$1:$P$400,MATCH("AWAY",'FPL FIX2'!$O$1:$P$1,0),0),"")&amp;IFERROR(VLOOKUP(EI$2&amp;$A23,'FA2'!$A:$D,MATCH("AWAY",'FA2'!$A$1:$D$1,0),0),"")&amp;IFERROR(VLOOKUP(EI$2&amp;$A23,'FA2'!$B:$C,MATCH("HOME",'FA2'!$B$1:$C$1,0),0),"")&amp;IFERROR(VLOOKUP(EI$2&amp;$A23,'EFL2'!$A:$D,MATCH("AWAY",'EFL2'!$A$1:$D$1,0),0),"")&amp;IFERROR(VLOOKUP(EI$2&amp;$A23,'EFL2'!$B:$C,MATCH("HOME",'EFL2'!$B$1:$C$1,0),0),"")&amp;IFERROR(VLOOKUP(EI$2&amp;$A23,'UCL2'!$C:$F,MATCH("AWAY",'UCL2'!$C$1:$F$1,0),0),"")&amp;IFERROR(VLOOKUP(EI$2&amp;$A23,'UCL2'!$D:$E,MATCH("HOME",'UCL2'!$D$1:$E$1,0),0),"")&amp;IFERROR(VLOOKUP(EI$2&amp;$A23,'EU2'!$C:$F,MATCH("AWAY",'EU2'!$C$1:$F$1,0),0),"")&amp;IFERROR(VLOOKUP(EI$2&amp;$A23,'EU2'!$D:$E,MATCH("HOME",'EU2'!$D$1:$E$1,0),0),"")&amp;IFERROR(VLOOKUP(EI$2&amp;$A23,'EUC2'!$C:$F,MATCH("AWAY",'EUC2'!$C$1:$F$1,0),0),"")&amp;IFERROR(VLOOKUP(EI$2&amp;$A23,'EUC2'!$D:$E,MATCH("HOME",'EUC2'!$D$1:$E$1,0),0),"")</f>
        <v/>
      </c>
      <c r="EJ23" s="25" t="str">
        <f>IFERROR(VLOOKUP(EJ$2&amp;$B23,'FPL FIX2'!$N$1:$Q$400,MATCH("HOME",'FPL FIX2'!$N$1:$Q$1,0),0),"")&amp;IFERROR(VLOOKUP(EJ$2&amp;$B23,'FPL FIX2'!$O$1:$P$400,MATCH("AWAY",'FPL FIX2'!$O$1:$P$1,0),0),"")&amp;IFERROR(VLOOKUP(EJ$2&amp;$A23,'FA2'!$A:$D,MATCH("AWAY",'FA2'!$A$1:$D$1,0),0),"")&amp;IFERROR(VLOOKUP(EJ$2&amp;$A23,'FA2'!$B:$C,MATCH("HOME",'FA2'!$B$1:$C$1,0),0),"")&amp;IFERROR(VLOOKUP(EJ$2&amp;$A23,'EFL2'!$A:$D,MATCH("AWAY",'EFL2'!$A$1:$D$1,0),0),"")&amp;IFERROR(VLOOKUP(EJ$2&amp;$A23,'EFL2'!$B:$C,MATCH("HOME",'EFL2'!$B$1:$C$1,0),0),"")&amp;IFERROR(VLOOKUP(EJ$2&amp;$A23,'UCL2'!$C:$F,MATCH("AWAY",'UCL2'!$C$1:$F$1,0),0),"")&amp;IFERROR(VLOOKUP(EJ$2&amp;$A23,'UCL2'!$D:$E,MATCH("HOME",'UCL2'!$D$1:$E$1,0),0),"")&amp;IFERROR(VLOOKUP(EJ$2&amp;$A23,'EU2'!$C:$F,MATCH("AWAY",'EU2'!$C$1:$F$1,0),0),"")&amp;IFERROR(VLOOKUP(EJ$2&amp;$A23,'EU2'!$D:$E,MATCH("HOME",'EU2'!$D$1:$E$1,0),0),"")&amp;IFERROR(VLOOKUP(EJ$2&amp;$A23,'EUC2'!$C:$F,MATCH("AWAY",'EUC2'!$C$1:$F$1,0),0),"")&amp;IFERROR(VLOOKUP(EJ$2&amp;$A23,'EUC2'!$D:$E,MATCH("HOME",'EUC2'!$D$1:$E$1,0),0),"")</f>
        <v/>
      </c>
      <c r="EK23" s="25" t="str">
        <f>IFERROR(VLOOKUP(EK$2&amp;$B23,'FPL FIX2'!$N$1:$Q$400,MATCH("HOME",'FPL FIX2'!$N$1:$Q$1,0),0),"")&amp;IFERROR(VLOOKUP(EK$2&amp;$B23,'FPL FIX2'!$O$1:$P$400,MATCH("AWAY",'FPL FIX2'!$O$1:$P$1,0),0),"")&amp;IFERROR(VLOOKUP(EK$2&amp;$A23,'FA2'!$A:$D,MATCH("AWAY",'FA2'!$A$1:$D$1,0),0),"")&amp;IFERROR(VLOOKUP(EK$2&amp;$A23,'FA2'!$B:$C,MATCH("HOME",'FA2'!$B$1:$C$1,0),0),"")&amp;IFERROR(VLOOKUP(EK$2&amp;$A23,'EFL2'!$A:$D,MATCH("AWAY",'EFL2'!$A$1:$D$1,0),0),"")&amp;IFERROR(VLOOKUP(EK$2&amp;$A23,'EFL2'!$B:$C,MATCH("HOME",'EFL2'!$B$1:$C$1,0),0),"")&amp;IFERROR(VLOOKUP(EK$2&amp;$A23,'UCL2'!$C:$F,MATCH("AWAY",'UCL2'!$C$1:$F$1,0),0),"")&amp;IFERROR(VLOOKUP(EK$2&amp;$A23,'UCL2'!$D:$E,MATCH("HOME",'UCL2'!$D$1:$E$1,0),0),"")&amp;IFERROR(VLOOKUP(EK$2&amp;$A23,'EU2'!$C:$F,MATCH("AWAY",'EU2'!$C$1:$F$1,0),0),"")&amp;IFERROR(VLOOKUP(EK$2&amp;$A23,'EU2'!$D:$E,MATCH("HOME",'EU2'!$D$1:$E$1,0),0),"")&amp;IFERROR(VLOOKUP(EK$2&amp;$A23,'EUC2'!$C:$F,MATCH("AWAY",'EUC2'!$C$1:$F$1,0),0),"")&amp;IFERROR(VLOOKUP(EK$2&amp;$A23,'EUC2'!$D:$E,MATCH("HOME",'EUC2'!$D$1:$E$1,0),0),"")</f>
        <v/>
      </c>
      <c r="EL23" s="25" t="str">
        <f>IFERROR(VLOOKUP(EL$2&amp;$B23,'FPL FIX2'!$N$1:$Q$400,MATCH("HOME",'FPL FIX2'!$N$1:$Q$1,0),0),"")&amp;IFERROR(VLOOKUP(EL$2&amp;$B23,'FPL FIX2'!$O$1:$P$400,MATCH("AWAY",'FPL FIX2'!$O$1:$P$1,0),0),"")&amp;IFERROR(VLOOKUP(EL$2&amp;$A23,'FA2'!$A:$D,MATCH("AWAY",'FA2'!$A$1:$D$1,0),0),"")&amp;IFERROR(VLOOKUP(EL$2&amp;$A23,'FA2'!$B:$C,MATCH("HOME",'FA2'!$B$1:$C$1,0),0),"")&amp;IFERROR(VLOOKUP(EL$2&amp;$A23,'EFL2'!$A:$D,MATCH("AWAY",'EFL2'!$A$1:$D$1,0),0),"")&amp;IFERROR(VLOOKUP(EL$2&amp;$A23,'EFL2'!$B:$C,MATCH("HOME",'EFL2'!$B$1:$C$1,0),0),"")&amp;IFERROR(VLOOKUP(EL$2&amp;$A23,'UCL2'!$C:$F,MATCH("AWAY",'UCL2'!$C$1:$F$1,0),0),"")&amp;IFERROR(VLOOKUP(EL$2&amp;$A23,'UCL2'!$D:$E,MATCH("HOME",'UCL2'!$D$1:$E$1,0),0),"")&amp;IFERROR(VLOOKUP(EL$2&amp;$A23,'EU2'!$C:$F,MATCH("AWAY",'EU2'!$C$1:$F$1,0),0),"")&amp;IFERROR(VLOOKUP(EL$2&amp;$A23,'EU2'!$D:$E,MATCH("HOME",'EU2'!$D$1:$E$1,0),0),"")&amp;IFERROR(VLOOKUP(EL$2&amp;$A23,'EUC2'!$C:$F,MATCH("AWAY",'EUC2'!$C$1:$F$1,0),0),"")&amp;IFERROR(VLOOKUP(EL$2&amp;$A23,'EUC2'!$D:$E,MATCH("HOME",'EUC2'!$D$1:$E$1,0),0),"")</f>
        <v/>
      </c>
      <c r="EM23" s="25" t="str">
        <f>IFERROR(VLOOKUP(EM$2&amp;$B23,'FPL FIX2'!$N$1:$Q$400,MATCH("HOME",'FPL FIX2'!$N$1:$Q$1,0),0),"")&amp;IFERROR(VLOOKUP(EM$2&amp;$B23,'FPL FIX2'!$O$1:$P$400,MATCH("AWAY",'FPL FIX2'!$O$1:$P$1,0),0),"")&amp;IFERROR(VLOOKUP(EM$2&amp;$A23,'FA2'!$A:$D,MATCH("AWAY",'FA2'!$A$1:$D$1,0),0),"")&amp;IFERROR(VLOOKUP(EM$2&amp;$A23,'FA2'!$B:$C,MATCH("HOME",'FA2'!$B$1:$C$1,0),0),"")&amp;IFERROR(VLOOKUP(EM$2&amp;$A23,'EFL2'!$A:$D,MATCH("AWAY",'EFL2'!$A$1:$D$1,0),0),"")&amp;IFERROR(VLOOKUP(EM$2&amp;$A23,'EFL2'!$B:$C,MATCH("HOME",'EFL2'!$B$1:$C$1,0),0),"")&amp;IFERROR(VLOOKUP(EM$2&amp;$A23,'UCL2'!$C:$F,MATCH("AWAY",'UCL2'!$C$1:$F$1,0),0),"")&amp;IFERROR(VLOOKUP(EM$2&amp;$A23,'UCL2'!$D:$E,MATCH("HOME",'UCL2'!$D$1:$E$1,0),0),"")&amp;IFERROR(VLOOKUP(EM$2&amp;$A23,'EU2'!$C:$F,MATCH("AWAY",'EU2'!$C$1:$F$1,0),0),"")&amp;IFERROR(VLOOKUP(EM$2&amp;$A23,'EU2'!$D:$E,MATCH("HOME",'EU2'!$D$1:$E$1,0),0),"")&amp;IFERROR(VLOOKUP(EM$2&amp;$A23,'EUC2'!$C:$F,MATCH("AWAY",'EUC2'!$C$1:$F$1,0),0),"")&amp;IFERROR(VLOOKUP(EM$2&amp;$A23,'EUC2'!$D:$E,MATCH("HOME",'EUC2'!$D$1:$E$1,0),0),"")</f>
        <v/>
      </c>
      <c r="EN23" s="25" t="str">
        <f>IFERROR(VLOOKUP(EN$2&amp;$B23,'FPL FIX2'!$N$1:$Q$400,MATCH("HOME",'FPL FIX2'!$N$1:$Q$1,0),0),"")&amp;IFERROR(VLOOKUP(EN$2&amp;$B23,'FPL FIX2'!$O$1:$P$400,MATCH("AWAY",'FPL FIX2'!$O$1:$P$1,0),0),"")&amp;IFERROR(VLOOKUP(EN$2&amp;$A23,'FA2'!$A:$D,MATCH("AWAY",'FA2'!$A$1:$D$1,0),0),"")&amp;IFERROR(VLOOKUP(EN$2&amp;$A23,'FA2'!$B:$C,MATCH("HOME",'FA2'!$B$1:$C$1,0),0),"")&amp;IFERROR(VLOOKUP(EN$2&amp;$A23,'EFL2'!$A:$D,MATCH("AWAY",'EFL2'!$A$1:$D$1,0),0),"")&amp;IFERROR(VLOOKUP(EN$2&amp;$A23,'EFL2'!$B:$C,MATCH("HOME",'EFL2'!$B$1:$C$1,0),0),"")&amp;IFERROR(VLOOKUP(EN$2&amp;$A23,'UCL2'!$C:$F,MATCH("AWAY",'UCL2'!$C$1:$F$1,0),0),"")&amp;IFERROR(VLOOKUP(EN$2&amp;$A23,'UCL2'!$D:$E,MATCH("HOME",'UCL2'!$D$1:$E$1,0),0),"")&amp;IFERROR(VLOOKUP(EN$2&amp;$A23,'EU2'!$C:$F,MATCH("AWAY",'EU2'!$C$1:$F$1,0),0),"")&amp;IFERROR(VLOOKUP(EN$2&amp;$A23,'EU2'!$D:$E,MATCH("HOME",'EU2'!$D$1:$E$1,0),0),"")&amp;IFERROR(VLOOKUP(EN$2&amp;$A23,'EUC2'!$C:$F,MATCH("AWAY",'EUC2'!$C$1:$F$1,0),0),"")&amp;IFERROR(VLOOKUP(EN$2&amp;$A23,'EUC2'!$D:$E,MATCH("HOME",'EUC2'!$D$1:$E$1,0),0),"")</f>
        <v>Gillingham</v>
      </c>
      <c r="EO23" s="25" t="str">
        <f>IFERROR(VLOOKUP(EO$2&amp;$B23,'FPL FIX2'!$N$1:$Q$400,MATCH("HOME",'FPL FIX2'!$N$1:$Q$1,0),0),"")&amp;IFERROR(VLOOKUP(EO$2&amp;$B23,'FPL FIX2'!$O$1:$P$400,MATCH("AWAY",'FPL FIX2'!$O$1:$P$1,0),0),"")&amp;IFERROR(VLOOKUP(EO$2&amp;$A23,'FA2'!$A:$D,MATCH("AWAY",'FA2'!$A$1:$D$1,0),0),"")&amp;IFERROR(VLOOKUP(EO$2&amp;$A23,'FA2'!$B:$C,MATCH("HOME",'FA2'!$B$1:$C$1,0),0),"")&amp;IFERROR(VLOOKUP(EO$2&amp;$A23,'EFL2'!$A:$D,MATCH("AWAY",'EFL2'!$A$1:$D$1,0),0),"")&amp;IFERROR(VLOOKUP(EO$2&amp;$A23,'EFL2'!$B:$C,MATCH("HOME",'EFL2'!$B$1:$C$1,0),0),"")&amp;IFERROR(VLOOKUP(EO$2&amp;$A23,'UCL2'!$C:$F,MATCH("AWAY",'UCL2'!$C$1:$F$1,0),0),"")&amp;IFERROR(VLOOKUP(EO$2&amp;$A23,'UCL2'!$D:$E,MATCH("HOME",'UCL2'!$D$1:$E$1,0),0),"")&amp;IFERROR(VLOOKUP(EO$2&amp;$A23,'EU2'!$C:$F,MATCH("AWAY",'EU2'!$C$1:$F$1,0),0),"")&amp;IFERROR(VLOOKUP(EO$2&amp;$A23,'EU2'!$D:$E,MATCH("HOME",'EU2'!$D$1:$E$1,0),0),"")&amp;IFERROR(VLOOKUP(EO$2&amp;$A23,'EUC2'!$C:$F,MATCH("AWAY",'EUC2'!$C$1:$F$1,0),0),"")&amp;IFERROR(VLOOKUP(EO$2&amp;$A23,'EUC2'!$D:$E,MATCH("HOME",'EUC2'!$D$1:$E$1,0),0),"")</f>
        <v/>
      </c>
      <c r="EP23" s="25" t="str">
        <f>IFERROR(VLOOKUP(EP$2&amp;$B23,'FPL FIX2'!$N$1:$Q$400,MATCH("HOME",'FPL FIX2'!$N$1:$Q$1,0),0),"")&amp;IFERROR(VLOOKUP(EP$2&amp;$B23,'FPL FIX2'!$O$1:$P$400,MATCH("AWAY",'FPL FIX2'!$O$1:$P$1,0),0),"")&amp;IFERROR(VLOOKUP(EP$2&amp;$A23,'FA2'!$A:$D,MATCH("AWAY",'FA2'!$A$1:$D$1,0),0),"")&amp;IFERROR(VLOOKUP(EP$2&amp;$A23,'FA2'!$B:$C,MATCH("HOME",'FA2'!$B$1:$C$1,0),0),"")&amp;IFERROR(VLOOKUP(EP$2&amp;$A23,'EFL2'!$A:$D,MATCH("AWAY",'EFL2'!$A$1:$D$1,0),0),"")&amp;IFERROR(VLOOKUP(EP$2&amp;$A23,'EFL2'!$B:$C,MATCH("HOME",'EFL2'!$B$1:$C$1,0),0),"")&amp;IFERROR(VLOOKUP(EP$2&amp;$A23,'UCL2'!$C:$F,MATCH("AWAY",'UCL2'!$C$1:$F$1,0),0),"")&amp;IFERROR(VLOOKUP(EP$2&amp;$A23,'UCL2'!$D:$E,MATCH("HOME",'UCL2'!$D$1:$E$1,0),0),"")&amp;IFERROR(VLOOKUP(EP$2&amp;$A23,'EU2'!$C:$F,MATCH("AWAY",'EU2'!$C$1:$F$1,0),0),"")&amp;IFERROR(VLOOKUP(EP$2&amp;$A23,'EU2'!$D:$E,MATCH("HOME",'EU2'!$D$1:$E$1,0),0),"")&amp;IFERROR(VLOOKUP(EP$2&amp;$A23,'EUC2'!$C:$F,MATCH("AWAY",'EUC2'!$C$1:$F$1,0),0),"")&amp;IFERROR(VLOOKUP(EP$2&amp;$A23,'EUC2'!$D:$E,MATCH("HOME",'EUC2'!$D$1:$E$1,0),0),"")</f>
        <v/>
      </c>
      <c r="EQ23" s="25" t="str">
        <f>IFERROR(VLOOKUP(EQ$2&amp;$B23,'FPL FIX2'!$N$1:$Q$400,MATCH("HOME",'FPL FIX2'!$N$1:$Q$1,0),0),"")&amp;IFERROR(VLOOKUP(EQ$2&amp;$B23,'FPL FIX2'!$O$1:$P$400,MATCH("AWAY",'FPL FIX2'!$O$1:$P$1,0),0),"")&amp;IFERROR(VLOOKUP(EQ$2&amp;$A23,'FA2'!$A:$D,MATCH("AWAY",'FA2'!$A$1:$D$1,0),0),"")&amp;IFERROR(VLOOKUP(EQ$2&amp;$A23,'FA2'!$B:$C,MATCH("HOME",'FA2'!$B$1:$C$1,0),0),"")&amp;IFERROR(VLOOKUP(EQ$2&amp;$A23,'EFL2'!$A:$D,MATCH("AWAY",'EFL2'!$A$1:$D$1,0),0),"")&amp;IFERROR(VLOOKUP(EQ$2&amp;$A23,'EFL2'!$B:$C,MATCH("HOME",'EFL2'!$B$1:$C$1,0),0),"")&amp;IFERROR(VLOOKUP(EQ$2&amp;$A23,'UCL2'!$C:$F,MATCH("AWAY",'UCL2'!$C$1:$F$1,0),0),"")&amp;IFERROR(VLOOKUP(EQ$2&amp;$A23,'UCL2'!$D:$E,MATCH("HOME",'UCL2'!$D$1:$E$1,0),0),"")&amp;IFERROR(VLOOKUP(EQ$2&amp;$A23,'EU2'!$C:$F,MATCH("AWAY",'EU2'!$C$1:$F$1,0),0),"")&amp;IFERROR(VLOOKUP(EQ$2&amp;$A23,'EU2'!$D:$E,MATCH("HOME",'EU2'!$D$1:$E$1,0),0),"")&amp;IFERROR(VLOOKUP(EQ$2&amp;$A23,'EUC2'!$C:$F,MATCH("AWAY",'EUC2'!$C$1:$F$1,0),0),"")&amp;IFERROR(VLOOKUP(EQ$2&amp;$A23,'EUC2'!$D:$E,MATCH("HOME",'EUC2'!$D$1:$E$1,0),0),"")</f>
        <v/>
      </c>
      <c r="ER23" s="25" t="str">
        <f>IFERROR(VLOOKUP(ER$2&amp;$B23,'FPL FIX2'!$N$1:$Q$400,MATCH("HOME",'FPL FIX2'!$N$1:$Q$1,0),0),"")&amp;IFERROR(VLOOKUP(ER$2&amp;$B23,'FPL FIX2'!$O$1:$P$400,MATCH("AWAY",'FPL FIX2'!$O$1:$P$1,0),0),"")&amp;IFERROR(VLOOKUP(ER$2&amp;$A23,'FA2'!$A:$D,MATCH("AWAY",'FA2'!$A$1:$D$1,0),0),"")&amp;IFERROR(VLOOKUP(ER$2&amp;$A23,'FA2'!$B:$C,MATCH("HOME",'FA2'!$B$1:$C$1,0),0),"")&amp;IFERROR(VLOOKUP(ER$2&amp;$A23,'EFL2'!$A:$D,MATCH("AWAY",'EFL2'!$A$1:$D$1,0),0),"")&amp;IFERROR(VLOOKUP(ER$2&amp;$A23,'EFL2'!$B:$C,MATCH("HOME",'EFL2'!$B$1:$C$1,0),0),"")&amp;IFERROR(VLOOKUP(ER$2&amp;$A23,'UCL2'!$C:$F,MATCH("AWAY",'UCL2'!$C$1:$F$1,0),0),"")&amp;IFERROR(VLOOKUP(ER$2&amp;$A23,'UCL2'!$D:$E,MATCH("HOME",'UCL2'!$D$1:$E$1,0),0),"")&amp;IFERROR(VLOOKUP(ER$2&amp;$A23,'EU2'!$C:$F,MATCH("AWAY",'EU2'!$C$1:$F$1,0),0),"")&amp;IFERROR(VLOOKUP(ER$2&amp;$A23,'EU2'!$D:$E,MATCH("HOME",'EU2'!$D$1:$E$1,0),0),"")&amp;IFERROR(VLOOKUP(ER$2&amp;$A23,'EUC2'!$C:$F,MATCH("AWAY",'EUC2'!$C$1:$F$1,0),0),"")&amp;IFERROR(VLOOKUP(ER$2&amp;$A23,'EUC2'!$D:$E,MATCH("HOME",'EUC2'!$D$1:$E$1,0),0),"")</f>
        <v/>
      </c>
      <c r="ES23" s="25" t="str">
        <f>IFERROR(VLOOKUP(ES$2&amp;$B23,'FPL FIX2'!$N$1:$Q$400,MATCH("HOME",'FPL FIX2'!$N$1:$Q$1,0),0),"")&amp;IFERROR(VLOOKUP(ES$2&amp;$B23,'FPL FIX2'!$O$1:$P$400,MATCH("AWAY",'FPL FIX2'!$O$1:$P$1,0),0),"")&amp;IFERROR(VLOOKUP(ES$2&amp;$A23,'FA2'!$A:$D,MATCH("AWAY",'FA2'!$A$1:$D$1,0),0),"")&amp;IFERROR(VLOOKUP(ES$2&amp;$A23,'FA2'!$B:$C,MATCH("HOME",'FA2'!$B$1:$C$1,0),0),"")&amp;IFERROR(VLOOKUP(ES$2&amp;$A23,'EFL2'!$A:$D,MATCH("AWAY",'EFL2'!$A$1:$D$1,0),0),"")&amp;IFERROR(VLOOKUP(ES$2&amp;$A23,'EFL2'!$B:$C,MATCH("HOME",'EFL2'!$B$1:$C$1,0),0),"")&amp;IFERROR(VLOOKUP(ES$2&amp;$A23,'UCL2'!$C:$F,MATCH("AWAY",'UCL2'!$C$1:$F$1,0),0),"")&amp;IFERROR(VLOOKUP(ES$2&amp;$A23,'UCL2'!$D:$E,MATCH("HOME",'UCL2'!$D$1:$E$1,0),0),"")&amp;IFERROR(VLOOKUP(ES$2&amp;$A23,'EU2'!$C:$F,MATCH("AWAY",'EU2'!$C$1:$F$1,0),0),"")&amp;IFERROR(VLOOKUP(ES$2&amp;$A23,'EU2'!$D:$E,MATCH("HOME",'EU2'!$D$1:$E$1,0),0),"")&amp;IFERROR(VLOOKUP(ES$2&amp;$A23,'EUC2'!$C:$F,MATCH("AWAY",'EUC2'!$C$1:$F$1,0),0),"")&amp;IFERROR(VLOOKUP(ES$2&amp;$A23,'EUC2'!$D:$E,MATCH("HOME",'EUC2'!$D$1:$E$1,0),0),"")</f>
        <v/>
      </c>
      <c r="ET23" s="25" t="str">
        <f>IFERROR(VLOOKUP(ET$2&amp;$B23,'FPL FIX2'!$N$1:$Q$400,MATCH("HOME",'FPL FIX2'!$N$1:$Q$1,0),0),"")&amp;IFERROR(VLOOKUP(ET$2&amp;$B23,'FPL FIX2'!$O$1:$P$400,MATCH("AWAY",'FPL FIX2'!$O$1:$P$1,0),0),"")&amp;IFERROR(VLOOKUP(ET$2&amp;$A23,'FA2'!$A:$D,MATCH("AWAY",'FA2'!$A$1:$D$1,0),0),"")&amp;IFERROR(VLOOKUP(ET$2&amp;$A23,'FA2'!$B:$C,MATCH("HOME",'FA2'!$B$1:$C$1,0),0),"")&amp;IFERROR(VLOOKUP(ET$2&amp;$A23,'EFL2'!$A:$D,MATCH("AWAY",'EFL2'!$A$1:$D$1,0),0),"")&amp;IFERROR(VLOOKUP(ET$2&amp;$A23,'EFL2'!$B:$C,MATCH("HOME",'EFL2'!$B$1:$C$1,0),0),"")&amp;IFERROR(VLOOKUP(ET$2&amp;$A23,'UCL2'!$C:$F,MATCH("AWAY",'UCL2'!$C$1:$F$1,0),0),"")&amp;IFERROR(VLOOKUP(ET$2&amp;$A23,'UCL2'!$D:$E,MATCH("HOME",'UCL2'!$D$1:$E$1,0),0),"")&amp;IFERROR(VLOOKUP(ET$2&amp;$A23,'EU2'!$C:$F,MATCH("AWAY",'EU2'!$C$1:$F$1,0),0),"")&amp;IFERROR(VLOOKUP(ET$2&amp;$A23,'EU2'!$D:$E,MATCH("HOME",'EU2'!$D$1:$E$1,0),0),"")&amp;IFERROR(VLOOKUP(ET$2&amp;$A23,'EUC2'!$C:$F,MATCH("AWAY",'EUC2'!$C$1:$F$1,0),0),"")&amp;IFERROR(VLOOKUP(ET$2&amp;$A23,'EUC2'!$D:$E,MATCH("HOME",'EUC2'!$D$1:$E$1,0),0),"")</f>
        <v>eve</v>
      </c>
      <c r="EU23" s="25" t="str">
        <f>IFERROR(VLOOKUP(EU$2&amp;$B23,'FPL FIX2'!$N$1:$Q$400,MATCH("HOME",'FPL FIX2'!$N$1:$Q$1,0),0),"")&amp;IFERROR(VLOOKUP(EU$2&amp;$B23,'FPL FIX2'!$O$1:$P$400,MATCH("AWAY",'FPL FIX2'!$O$1:$P$1,0),0),"")&amp;IFERROR(VLOOKUP(EU$2&amp;$A23,'FA2'!$A:$D,MATCH("AWAY",'FA2'!$A$1:$D$1,0),0),"")&amp;IFERROR(VLOOKUP(EU$2&amp;$A23,'FA2'!$B:$C,MATCH("HOME",'FA2'!$B$1:$C$1,0),0),"")&amp;IFERROR(VLOOKUP(EU$2&amp;$A23,'EFL2'!$A:$D,MATCH("AWAY",'EFL2'!$A$1:$D$1,0),0),"")&amp;IFERROR(VLOOKUP(EU$2&amp;$A23,'EFL2'!$B:$C,MATCH("HOME",'EFL2'!$B$1:$C$1,0),0),"")&amp;IFERROR(VLOOKUP(EU$2&amp;$A23,'UCL2'!$C:$F,MATCH("AWAY",'UCL2'!$C$1:$F$1,0),0),"")&amp;IFERROR(VLOOKUP(EU$2&amp;$A23,'UCL2'!$D:$E,MATCH("HOME",'UCL2'!$D$1:$E$1,0),0),"")&amp;IFERROR(VLOOKUP(EU$2&amp;$A23,'EU2'!$C:$F,MATCH("AWAY",'EU2'!$C$1:$F$1,0),0),"")&amp;IFERROR(VLOOKUP(EU$2&amp;$A23,'EU2'!$D:$E,MATCH("HOME",'EU2'!$D$1:$E$1,0),0),"")&amp;IFERROR(VLOOKUP(EU$2&amp;$A23,'EUC2'!$C:$F,MATCH("AWAY",'EUC2'!$C$1:$F$1,0),0),"")&amp;IFERROR(VLOOKUP(EU$2&amp;$A23,'EUC2'!$D:$E,MATCH("HOME",'EUC2'!$D$1:$E$1,0),0),"")</f>
        <v/>
      </c>
      <c r="EV23" s="25" t="str">
        <f>IFERROR(VLOOKUP(EV$2&amp;$B23,'FPL FIX2'!$N$1:$Q$400,MATCH("HOME",'FPL FIX2'!$N$1:$Q$1,0),0),"")&amp;IFERROR(VLOOKUP(EV$2&amp;$B23,'FPL FIX2'!$O$1:$P$400,MATCH("AWAY",'FPL FIX2'!$O$1:$P$1,0),0),"")&amp;IFERROR(VLOOKUP(EV$2&amp;$A23,'FA2'!$A:$D,MATCH("AWAY",'FA2'!$A$1:$D$1,0),0),"")&amp;IFERROR(VLOOKUP(EV$2&amp;$A23,'FA2'!$B:$C,MATCH("HOME",'FA2'!$B$1:$C$1,0),0),"")&amp;IFERROR(VLOOKUP(EV$2&amp;$A23,'EFL2'!$A:$D,MATCH("AWAY",'EFL2'!$A$1:$D$1,0),0),"")&amp;IFERROR(VLOOKUP(EV$2&amp;$A23,'EFL2'!$B:$C,MATCH("HOME",'EFL2'!$B$1:$C$1,0),0),"")&amp;IFERROR(VLOOKUP(EV$2&amp;$A23,'UCL2'!$C:$F,MATCH("AWAY",'UCL2'!$C$1:$F$1,0),0),"")&amp;IFERROR(VLOOKUP(EV$2&amp;$A23,'UCL2'!$D:$E,MATCH("HOME",'UCL2'!$D$1:$E$1,0),0),"")&amp;IFERROR(VLOOKUP(EV$2&amp;$A23,'EU2'!$C:$F,MATCH("AWAY",'EU2'!$C$1:$F$1,0),0),"")&amp;IFERROR(VLOOKUP(EV$2&amp;$A23,'EU2'!$D:$E,MATCH("HOME",'EU2'!$D$1:$E$1,0),0),"")&amp;IFERROR(VLOOKUP(EV$2&amp;$A23,'EUC2'!$C:$F,MATCH("AWAY",'EUC2'!$C$1:$F$1,0),0),"")&amp;IFERROR(VLOOKUP(EV$2&amp;$A23,'EUC2'!$D:$E,MATCH("HOME",'EUC2'!$D$1:$E$1,0),0),"")</f>
        <v/>
      </c>
      <c r="EW23" s="25" t="str">
        <f>IFERROR(VLOOKUP(EW$2&amp;$B23,'FPL FIX2'!$N$1:$Q$400,MATCH("HOME",'FPL FIX2'!$N$1:$Q$1,0),0),"")&amp;IFERROR(VLOOKUP(EW$2&amp;$B23,'FPL FIX2'!$O$1:$P$400,MATCH("AWAY",'FPL FIX2'!$O$1:$P$1,0),0),"")&amp;IFERROR(VLOOKUP(EW$2&amp;$A23,'FA2'!$A:$D,MATCH("AWAY",'FA2'!$A$1:$D$1,0),0),"")&amp;IFERROR(VLOOKUP(EW$2&amp;$A23,'FA2'!$B:$C,MATCH("HOME",'FA2'!$B$1:$C$1,0),0),"")&amp;IFERROR(VLOOKUP(EW$2&amp;$A23,'EFL2'!$A:$D,MATCH("AWAY",'EFL2'!$A$1:$D$1,0),0),"")&amp;IFERROR(VLOOKUP(EW$2&amp;$A23,'EFL2'!$B:$C,MATCH("HOME",'EFL2'!$B$1:$C$1,0),0),"")&amp;IFERROR(VLOOKUP(EW$2&amp;$A23,'UCL2'!$C:$F,MATCH("AWAY",'UCL2'!$C$1:$F$1,0),0),"")&amp;IFERROR(VLOOKUP(EW$2&amp;$A23,'UCL2'!$D:$E,MATCH("HOME",'UCL2'!$D$1:$E$1,0),0),"")&amp;IFERROR(VLOOKUP(EW$2&amp;$A23,'EU2'!$C:$F,MATCH("AWAY",'EU2'!$C$1:$F$1,0),0),"")&amp;IFERROR(VLOOKUP(EW$2&amp;$A23,'EU2'!$D:$E,MATCH("HOME",'EU2'!$D$1:$E$1,0),0),"")&amp;IFERROR(VLOOKUP(EW$2&amp;$A23,'EUC2'!$C:$F,MATCH("AWAY",'EUC2'!$C$1:$F$1,0),0),"")&amp;IFERROR(VLOOKUP(EW$2&amp;$A23,'EUC2'!$D:$E,MATCH("HOME",'EUC2'!$D$1:$E$1,0),0),"")</f>
        <v/>
      </c>
      <c r="EX23" s="25" t="str">
        <f>IFERROR(VLOOKUP(EX$2&amp;$B23,'FPL FIX2'!$N$1:$Q$400,MATCH("HOME",'FPL FIX2'!$N$1:$Q$1,0),0),"")&amp;IFERROR(VLOOKUP(EX$2&amp;$B23,'FPL FIX2'!$O$1:$P$400,MATCH("AWAY",'FPL FIX2'!$O$1:$P$1,0),0),"")&amp;IFERROR(VLOOKUP(EX$2&amp;$A23,'FA2'!$A:$D,MATCH("AWAY",'FA2'!$A$1:$D$1,0),0),"")&amp;IFERROR(VLOOKUP(EX$2&amp;$A23,'FA2'!$B:$C,MATCH("HOME",'FA2'!$B$1:$C$1,0),0),"")&amp;IFERROR(VLOOKUP(EX$2&amp;$A23,'EFL2'!$A:$D,MATCH("AWAY",'EFL2'!$A$1:$D$1,0),0),"")&amp;IFERROR(VLOOKUP(EX$2&amp;$A23,'EFL2'!$B:$C,MATCH("HOME",'EFL2'!$B$1:$C$1,0),0),"")&amp;IFERROR(VLOOKUP(EX$2&amp;$A23,'UCL2'!$C:$F,MATCH("AWAY",'UCL2'!$C$1:$F$1,0),0),"")&amp;IFERROR(VLOOKUP(EX$2&amp;$A23,'UCL2'!$D:$E,MATCH("HOME",'UCL2'!$D$1:$E$1,0),0),"")&amp;IFERROR(VLOOKUP(EX$2&amp;$A23,'EU2'!$C:$F,MATCH("AWAY",'EU2'!$C$1:$F$1,0),0),"")&amp;IFERROR(VLOOKUP(EX$2&amp;$A23,'EU2'!$D:$E,MATCH("HOME",'EU2'!$D$1:$E$1,0),0),"")&amp;IFERROR(VLOOKUP(EX$2&amp;$A23,'EUC2'!$C:$F,MATCH("AWAY",'EUC2'!$C$1:$F$1,0),0),"")&amp;IFERROR(VLOOKUP(EX$2&amp;$A23,'EUC2'!$D:$E,MATCH("HOME",'EUC2'!$D$1:$E$1,0),0),"")</f>
        <v/>
      </c>
      <c r="EY23" s="25" t="str">
        <f>IFERROR(VLOOKUP(EY$2&amp;$B23,'FPL FIX2'!$N$1:$Q$400,MATCH("HOME",'FPL FIX2'!$N$1:$Q$1,0),0),"")&amp;IFERROR(VLOOKUP(EY$2&amp;$B23,'FPL FIX2'!$O$1:$P$400,MATCH("AWAY",'FPL FIX2'!$O$1:$P$1,0),0),"")&amp;IFERROR(VLOOKUP(EY$2&amp;$A23,'FA2'!$A:$D,MATCH("AWAY",'FA2'!$A$1:$D$1,0),0),"")&amp;IFERROR(VLOOKUP(EY$2&amp;$A23,'FA2'!$B:$C,MATCH("HOME",'FA2'!$B$1:$C$1,0),0),"")&amp;IFERROR(VLOOKUP(EY$2&amp;$A23,'EFL2'!$A:$D,MATCH("AWAY",'EFL2'!$A$1:$D$1,0),0),"")&amp;IFERROR(VLOOKUP(EY$2&amp;$A23,'EFL2'!$B:$C,MATCH("HOME",'EFL2'!$B$1:$C$1,0),0),"")&amp;IFERROR(VLOOKUP(EY$2&amp;$A23,'UCL2'!$C:$F,MATCH("AWAY",'UCL2'!$C$1:$F$1,0),0),"")&amp;IFERROR(VLOOKUP(EY$2&amp;$A23,'UCL2'!$D:$E,MATCH("HOME",'UCL2'!$D$1:$E$1,0),0),"")&amp;IFERROR(VLOOKUP(EY$2&amp;$A23,'EU2'!$C:$F,MATCH("AWAY",'EU2'!$C$1:$F$1,0),0),"")&amp;IFERROR(VLOOKUP(EY$2&amp;$A23,'EU2'!$D:$E,MATCH("HOME",'EU2'!$D$1:$E$1,0),0),"")&amp;IFERROR(VLOOKUP(EY$2&amp;$A23,'EUC2'!$C:$F,MATCH("AWAY",'EUC2'!$C$1:$F$1,0),0),"")&amp;IFERROR(VLOOKUP(EY$2&amp;$A23,'EUC2'!$D:$E,MATCH("HOME",'EUC2'!$D$1:$E$1,0),0),"")</f>
        <v>MUN</v>
      </c>
      <c r="EZ23" s="25" t="str">
        <f>IFERROR(VLOOKUP(EZ$2&amp;$B23,'FPL FIX2'!$N$1:$Q$400,MATCH("HOME",'FPL FIX2'!$N$1:$Q$1,0),0),"")&amp;IFERROR(VLOOKUP(EZ$2&amp;$B23,'FPL FIX2'!$O$1:$P$400,MATCH("AWAY",'FPL FIX2'!$O$1:$P$1,0),0),"")&amp;IFERROR(VLOOKUP(EZ$2&amp;$A23,'FA2'!$A:$D,MATCH("AWAY",'FA2'!$A$1:$D$1,0),0),"")&amp;IFERROR(VLOOKUP(EZ$2&amp;$A23,'FA2'!$B:$C,MATCH("HOME",'FA2'!$B$1:$C$1,0),0),"")&amp;IFERROR(VLOOKUP(EZ$2&amp;$A23,'EFL2'!$A:$D,MATCH("AWAY",'EFL2'!$A$1:$D$1,0),0),"")&amp;IFERROR(VLOOKUP(EZ$2&amp;$A23,'EFL2'!$B:$C,MATCH("HOME",'EFL2'!$B$1:$C$1,0),0),"")&amp;IFERROR(VLOOKUP(EZ$2&amp;$A23,'UCL2'!$C:$F,MATCH("AWAY",'UCL2'!$C$1:$F$1,0),0),"")&amp;IFERROR(VLOOKUP(EZ$2&amp;$A23,'UCL2'!$D:$E,MATCH("HOME",'UCL2'!$D$1:$E$1,0),0),"")&amp;IFERROR(VLOOKUP(EZ$2&amp;$A23,'EU2'!$C:$F,MATCH("AWAY",'EU2'!$C$1:$F$1,0),0),"")&amp;IFERROR(VLOOKUP(EZ$2&amp;$A23,'EU2'!$D:$E,MATCH("HOME",'EU2'!$D$1:$E$1,0),0),"")&amp;IFERROR(VLOOKUP(EZ$2&amp;$A23,'EUC2'!$C:$F,MATCH("AWAY",'EUC2'!$C$1:$F$1,0),0),"")&amp;IFERROR(VLOOKUP(EZ$2&amp;$A23,'EUC2'!$D:$E,MATCH("HOME",'EUC2'!$D$1:$E$1,0),0),"")</f>
        <v/>
      </c>
      <c r="FA23" s="25" t="str">
        <f>IFERROR(VLOOKUP(FA$2&amp;$B23,'FPL FIX2'!$N$1:$Q$400,MATCH("HOME",'FPL FIX2'!$N$1:$Q$1,0),0),"")&amp;IFERROR(VLOOKUP(FA$2&amp;$B23,'FPL FIX2'!$O$1:$P$400,MATCH("AWAY",'FPL FIX2'!$O$1:$P$1,0),0),"")&amp;IFERROR(VLOOKUP(FA$2&amp;$A23,'FA2'!$A:$D,MATCH("AWAY",'FA2'!$A$1:$D$1,0),0),"")&amp;IFERROR(VLOOKUP(FA$2&amp;$A23,'FA2'!$B:$C,MATCH("HOME",'FA2'!$B$1:$C$1,0),0),"")&amp;IFERROR(VLOOKUP(FA$2&amp;$A23,'EFL2'!$A:$D,MATCH("AWAY",'EFL2'!$A$1:$D$1,0),0),"")&amp;IFERROR(VLOOKUP(FA$2&amp;$A23,'EFL2'!$B:$C,MATCH("HOME",'EFL2'!$B$1:$C$1,0),0),"")&amp;IFERROR(VLOOKUP(FA$2&amp;$A23,'UCL2'!$C:$F,MATCH("AWAY",'UCL2'!$C$1:$F$1,0),0),"")&amp;IFERROR(VLOOKUP(FA$2&amp;$A23,'UCL2'!$D:$E,MATCH("HOME",'UCL2'!$D$1:$E$1,0),0),"")&amp;IFERROR(VLOOKUP(FA$2&amp;$A23,'EU2'!$C:$F,MATCH("AWAY",'EU2'!$C$1:$F$1,0),0),"")&amp;IFERROR(VLOOKUP(FA$2&amp;$A23,'EU2'!$D:$E,MATCH("HOME",'EU2'!$D$1:$E$1,0),0),"")&amp;IFERROR(VLOOKUP(FA$2&amp;$A23,'EUC2'!$C:$F,MATCH("AWAY",'EUC2'!$C$1:$F$1,0),0),"")&amp;IFERROR(VLOOKUP(FA$2&amp;$A23,'EUC2'!$D:$E,MATCH("HOME",'EUC2'!$D$1:$E$1,0),0),"")</f>
        <v/>
      </c>
      <c r="FB23" s="25" t="str">
        <f>IFERROR(VLOOKUP(FB$2&amp;$B23,'FPL FIX2'!$N$1:$Q$400,MATCH("HOME",'FPL FIX2'!$N$1:$Q$1,0),0),"")&amp;IFERROR(VLOOKUP(FB$2&amp;$B23,'FPL FIX2'!$O$1:$P$400,MATCH("AWAY",'FPL FIX2'!$O$1:$P$1,0),0),"")&amp;IFERROR(VLOOKUP(FB$2&amp;$A23,'FA2'!$A:$D,MATCH("AWAY",'FA2'!$A$1:$D$1,0),0),"")&amp;IFERROR(VLOOKUP(FB$2&amp;$A23,'FA2'!$B:$C,MATCH("HOME",'FA2'!$B$1:$C$1,0),0),"")&amp;IFERROR(VLOOKUP(FB$2&amp;$A23,'EFL2'!$A:$D,MATCH("AWAY",'EFL2'!$A$1:$D$1,0),0),"")&amp;IFERROR(VLOOKUP(FB$2&amp;$A23,'EFL2'!$B:$C,MATCH("HOME",'EFL2'!$B$1:$C$1,0),0),"")&amp;IFERROR(VLOOKUP(FB$2&amp;$A23,'UCL2'!$C:$F,MATCH("AWAY",'UCL2'!$C$1:$F$1,0),0),"")&amp;IFERROR(VLOOKUP(FB$2&amp;$A23,'UCL2'!$D:$E,MATCH("HOME",'UCL2'!$D$1:$E$1,0),0),"")&amp;IFERROR(VLOOKUP(FB$2&amp;$A23,'EU2'!$C:$F,MATCH("AWAY",'EU2'!$C$1:$F$1,0),0),"")&amp;IFERROR(VLOOKUP(FB$2&amp;$A23,'EU2'!$D:$E,MATCH("HOME",'EU2'!$D$1:$E$1,0),0),"")&amp;IFERROR(VLOOKUP(FB$2&amp;$A23,'EUC2'!$C:$F,MATCH("AWAY",'EUC2'!$C$1:$F$1,0),0),"")&amp;IFERROR(VLOOKUP(FB$2&amp;$A23,'EUC2'!$D:$E,MATCH("HOME",'EUC2'!$D$1:$E$1,0),0),"")</f>
        <v/>
      </c>
      <c r="FC23" s="25" t="str">
        <f>IFERROR(VLOOKUP(FC$2&amp;$B23,'FPL FIX2'!$N$1:$Q$400,MATCH("HOME",'FPL FIX2'!$N$1:$Q$1,0),0),"")&amp;IFERROR(VLOOKUP(FC$2&amp;$B23,'FPL FIX2'!$O$1:$P$400,MATCH("AWAY",'FPL FIX2'!$O$1:$P$1,0),0),"")&amp;IFERROR(VLOOKUP(FC$2&amp;$A23,'FA2'!$A:$D,MATCH("AWAY",'FA2'!$A$1:$D$1,0),0),"")&amp;IFERROR(VLOOKUP(FC$2&amp;$A23,'FA2'!$B:$C,MATCH("HOME",'FA2'!$B$1:$C$1,0),0),"")&amp;IFERROR(VLOOKUP(FC$2&amp;$A23,'EFL2'!$A:$D,MATCH("AWAY",'EFL2'!$A$1:$D$1,0),0),"")&amp;IFERROR(VLOOKUP(FC$2&amp;$A23,'EFL2'!$B:$C,MATCH("HOME",'EFL2'!$B$1:$C$1,0),0),"")&amp;IFERROR(VLOOKUP(FC$2&amp;$A23,'UCL2'!$C:$F,MATCH("AWAY",'UCL2'!$C$1:$F$1,0),0),"")&amp;IFERROR(VLOOKUP(FC$2&amp;$A23,'UCL2'!$D:$E,MATCH("HOME",'UCL2'!$D$1:$E$1,0),0),"")&amp;IFERROR(VLOOKUP(FC$2&amp;$A23,'EU2'!$C:$F,MATCH("AWAY",'EU2'!$C$1:$F$1,0),0),"")&amp;IFERROR(VLOOKUP(FC$2&amp;$A23,'EU2'!$D:$E,MATCH("HOME",'EU2'!$D$1:$E$1,0),0),"")&amp;IFERROR(VLOOKUP(FC$2&amp;$A23,'EUC2'!$C:$F,MATCH("AWAY",'EUC2'!$C$1:$F$1,0),0),"")&amp;IFERROR(VLOOKUP(FC$2&amp;$A23,'EUC2'!$D:$E,MATCH("HOME",'EUC2'!$D$1:$E$1,0),0),"")</f>
        <v>avl</v>
      </c>
      <c r="FD23" s="25" t="str">
        <f>IFERROR(VLOOKUP(FD$2&amp;$B23,'FPL FIX2'!$N$1:$Q$400,MATCH("HOME",'FPL FIX2'!$N$1:$Q$1,0),0),"")&amp;IFERROR(VLOOKUP(FD$2&amp;$B23,'FPL FIX2'!$O$1:$P$400,MATCH("AWAY",'FPL FIX2'!$O$1:$P$1,0),0),"")&amp;IFERROR(VLOOKUP(FD$2&amp;$A23,'FA2'!$A:$D,MATCH("AWAY",'FA2'!$A$1:$D$1,0),0),"")&amp;IFERROR(VLOOKUP(FD$2&amp;$A23,'FA2'!$B:$C,MATCH("HOME",'FA2'!$B$1:$C$1,0),0),"")&amp;IFERROR(VLOOKUP(FD$2&amp;$A23,'EFL2'!$A:$D,MATCH("AWAY",'EFL2'!$A$1:$D$1,0),0),"")&amp;IFERROR(VLOOKUP(FD$2&amp;$A23,'EFL2'!$B:$C,MATCH("HOME",'EFL2'!$B$1:$C$1,0),0),"")&amp;IFERROR(VLOOKUP(FD$2&amp;$A23,'UCL2'!$C:$F,MATCH("AWAY",'UCL2'!$C$1:$F$1,0),0),"")&amp;IFERROR(VLOOKUP(FD$2&amp;$A23,'UCL2'!$D:$E,MATCH("HOME",'UCL2'!$D$1:$E$1,0),0),"")&amp;IFERROR(VLOOKUP(FD$2&amp;$A23,'EU2'!$C:$F,MATCH("AWAY",'EU2'!$C$1:$F$1,0),0),"")&amp;IFERROR(VLOOKUP(FD$2&amp;$A23,'EU2'!$D:$E,MATCH("HOME",'EU2'!$D$1:$E$1,0),0),"")&amp;IFERROR(VLOOKUP(FD$2&amp;$A23,'EUC2'!$C:$F,MATCH("AWAY",'EUC2'!$C$1:$F$1,0),0),"")&amp;IFERROR(VLOOKUP(FD$2&amp;$A23,'EUC2'!$D:$E,MATCH("HOME",'EUC2'!$D$1:$E$1,0),0),"")</f>
        <v/>
      </c>
      <c r="FE23" s="25" t="str">
        <f>IFERROR(VLOOKUP(FE$2&amp;$B23,'FPL FIX2'!$N$1:$Q$400,MATCH("HOME",'FPL FIX2'!$N$1:$Q$1,0),0),"")&amp;IFERROR(VLOOKUP(FE$2&amp;$B23,'FPL FIX2'!$O$1:$P$400,MATCH("AWAY",'FPL FIX2'!$O$1:$P$1,0),0),"")&amp;IFERROR(VLOOKUP(FE$2&amp;$A23,'FA2'!$A:$D,MATCH("AWAY",'FA2'!$A$1:$D$1,0),0),"")&amp;IFERROR(VLOOKUP(FE$2&amp;$A23,'FA2'!$B:$C,MATCH("HOME",'FA2'!$B$1:$C$1,0),0),"")&amp;IFERROR(VLOOKUP(FE$2&amp;$A23,'EFL2'!$A:$D,MATCH("AWAY",'EFL2'!$A$1:$D$1,0),0),"")&amp;IFERROR(VLOOKUP(FE$2&amp;$A23,'EFL2'!$B:$C,MATCH("HOME",'EFL2'!$B$1:$C$1,0),0),"")&amp;IFERROR(VLOOKUP(FE$2&amp;$A23,'UCL2'!$C:$F,MATCH("AWAY",'UCL2'!$C$1:$F$1,0),0),"")&amp;IFERROR(VLOOKUP(FE$2&amp;$A23,'UCL2'!$D:$E,MATCH("HOME",'UCL2'!$D$1:$E$1,0),0),"")&amp;IFERROR(VLOOKUP(FE$2&amp;$A23,'EU2'!$C:$F,MATCH("AWAY",'EU2'!$C$1:$F$1,0),0),"")&amp;IFERROR(VLOOKUP(FE$2&amp;$A23,'EU2'!$D:$E,MATCH("HOME",'EU2'!$D$1:$E$1,0),0),"")&amp;IFERROR(VLOOKUP(FE$2&amp;$A23,'EUC2'!$C:$F,MATCH("AWAY",'EUC2'!$C$1:$F$1,0),0),"")&amp;IFERROR(VLOOKUP(FE$2&amp;$A23,'EUC2'!$D:$E,MATCH("HOME",'EUC2'!$D$1:$E$1,0),0),"")</f>
        <v/>
      </c>
      <c r="FF23" s="25" t="str">
        <f>IFERROR(VLOOKUP(FF$2&amp;$B23,'FPL FIX2'!$N$1:$Q$400,MATCH("HOME",'FPL FIX2'!$N$1:$Q$1,0),0),"")&amp;IFERROR(VLOOKUP(FF$2&amp;$B23,'FPL FIX2'!$O$1:$P$400,MATCH("AWAY",'FPL FIX2'!$O$1:$P$1,0),0),"")&amp;IFERROR(VLOOKUP(FF$2&amp;$A23,'FA2'!$A:$D,MATCH("AWAY",'FA2'!$A$1:$D$1,0),0),"")&amp;IFERROR(VLOOKUP(FF$2&amp;$A23,'FA2'!$B:$C,MATCH("HOME",'FA2'!$B$1:$C$1,0),0),"")&amp;IFERROR(VLOOKUP(FF$2&amp;$A23,'EFL2'!$A:$D,MATCH("AWAY",'EFL2'!$A$1:$D$1,0),0),"")&amp;IFERROR(VLOOKUP(FF$2&amp;$A23,'EFL2'!$B:$C,MATCH("HOME",'EFL2'!$B$1:$C$1,0),0),"")&amp;IFERROR(VLOOKUP(FF$2&amp;$A23,'UCL2'!$C:$F,MATCH("AWAY",'UCL2'!$C$1:$F$1,0),0),"")&amp;IFERROR(VLOOKUP(FF$2&amp;$A23,'UCL2'!$D:$E,MATCH("HOME",'UCL2'!$D$1:$E$1,0),0),"")&amp;IFERROR(VLOOKUP(FF$2&amp;$A23,'EU2'!$C:$F,MATCH("AWAY",'EU2'!$C$1:$F$1,0),0),"")&amp;IFERROR(VLOOKUP(FF$2&amp;$A23,'EU2'!$D:$E,MATCH("HOME",'EU2'!$D$1:$E$1,0),0),"")&amp;IFERROR(VLOOKUP(FF$2&amp;$A23,'EUC2'!$C:$F,MATCH("AWAY",'EUC2'!$C$1:$F$1,0),0),"")&amp;IFERROR(VLOOKUP(FF$2&amp;$A23,'EUC2'!$D:$E,MATCH("HOME",'EUC2'!$D$1:$E$1,0),0),"")</f>
        <v>Liverpool</v>
      </c>
      <c r="FG23" s="25" t="str">
        <f>IFERROR(VLOOKUP(FG$2&amp;$B23,'FPL FIX2'!$N$1:$Q$400,MATCH("HOME",'FPL FIX2'!$N$1:$Q$1,0),0),"")&amp;IFERROR(VLOOKUP(FG$2&amp;$B23,'FPL FIX2'!$O$1:$P$400,MATCH("AWAY",'FPL FIX2'!$O$1:$P$1,0),0),"")&amp;IFERROR(VLOOKUP(FG$2&amp;$A23,'FA2'!$A:$D,MATCH("AWAY",'FA2'!$A$1:$D$1,0),0),"")&amp;IFERROR(VLOOKUP(FG$2&amp;$A23,'FA2'!$B:$C,MATCH("HOME",'FA2'!$B$1:$C$1,0),0),"")&amp;IFERROR(VLOOKUP(FG$2&amp;$A23,'EFL2'!$A:$D,MATCH("AWAY",'EFL2'!$A$1:$D$1,0),0),"")&amp;IFERROR(VLOOKUP(FG$2&amp;$A23,'EFL2'!$B:$C,MATCH("HOME",'EFL2'!$B$1:$C$1,0),0),"")&amp;IFERROR(VLOOKUP(FG$2&amp;$A23,'UCL2'!$C:$F,MATCH("AWAY",'UCL2'!$C$1:$F$1,0),0),"")&amp;IFERROR(VLOOKUP(FG$2&amp;$A23,'UCL2'!$D:$E,MATCH("HOME",'UCL2'!$D$1:$E$1,0),0),"")&amp;IFERROR(VLOOKUP(FG$2&amp;$A23,'EU2'!$C:$F,MATCH("AWAY",'EU2'!$C$1:$F$1,0),0),"")&amp;IFERROR(VLOOKUP(FG$2&amp;$A23,'EU2'!$D:$E,MATCH("HOME",'EU2'!$D$1:$E$1,0),0),"")&amp;IFERROR(VLOOKUP(FG$2&amp;$A23,'EUC2'!$C:$F,MATCH("AWAY",'EUC2'!$C$1:$F$1,0),0),"")&amp;IFERROR(VLOOKUP(FG$2&amp;$A23,'EUC2'!$D:$E,MATCH("HOME",'EUC2'!$D$1:$E$1,0),0),"")</f>
        <v/>
      </c>
      <c r="FH23" s="25" t="str">
        <f>IFERROR(VLOOKUP(FH$2&amp;$B23,'FPL FIX2'!$N$1:$Q$400,MATCH("HOME",'FPL FIX2'!$N$1:$Q$1,0),0),"")&amp;IFERROR(VLOOKUP(FH$2&amp;$B23,'FPL FIX2'!$O$1:$P$400,MATCH("AWAY",'FPL FIX2'!$O$1:$P$1,0),0),"")&amp;IFERROR(VLOOKUP(FH$2&amp;$A23,'FA2'!$A:$D,MATCH("AWAY",'FA2'!$A$1:$D$1,0),0),"")&amp;IFERROR(VLOOKUP(FH$2&amp;$A23,'FA2'!$B:$C,MATCH("HOME",'FA2'!$B$1:$C$1,0),0),"")&amp;IFERROR(VLOOKUP(FH$2&amp;$A23,'EFL2'!$A:$D,MATCH("AWAY",'EFL2'!$A$1:$D$1,0),0),"")&amp;IFERROR(VLOOKUP(FH$2&amp;$A23,'EFL2'!$B:$C,MATCH("HOME",'EFL2'!$B$1:$C$1,0),0),"")&amp;IFERROR(VLOOKUP(FH$2&amp;$A23,'UCL2'!$C:$F,MATCH("AWAY",'UCL2'!$C$1:$F$1,0),0),"")&amp;IFERROR(VLOOKUP(FH$2&amp;$A23,'UCL2'!$D:$E,MATCH("HOME",'UCL2'!$D$1:$E$1,0),0),"")&amp;IFERROR(VLOOKUP(FH$2&amp;$A23,'EU2'!$C:$F,MATCH("AWAY",'EU2'!$C$1:$F$1,0),0),"")&amp;IFERROR(VLOOKUP(FH$2&amp;$A23,'EU2'!$D:$E,MATCH("HOME",'EU2'!$D$1:$E$1,0),0),"")&amp;IFERROR(VLOOKUP(FH$2&amp;$A23,'EUC2'!$C:$F,MATCH("AWAY",'EUC2'!$C$1:$F$1,0),0),"")&amp;IFERROR(VLOOKUP(FH$2&amp;$A23,'EUC2'!$D:$E,MATCH("HOME",'EUC2'!$D$1:$E$1,0),0),"")</f>
        <v/>
      </c>
      <c r="FI23" s="25" t="str">
        <f>IFERROR(VLOOKUP(FI$2&amp;$B23,'FPL FIX2'!$N$1:$Q$400,MATCH("HOME",'FPL FIX2'!$N$1:$Q$1,0),0),"")&amp;IFERROR(VLOOKUP(FI$2&amp;$B23,'FPL FIX2'!$O$1:$P$400,MATCH("AWAY",'FPL FIX2'!$O$1:$P$1,0),0),"")&amp;IFERROR(VLOOKUP(FI$2&amp;$A23,'FA2'!$A:$D,MATCH("AWAY",'FA2'!$A$1:$D$1,0),0),"")&amp;IFERROR(VLOOKUP(FI$2&amp;$A23,'FA2'!$B:$C,MATCH("HOME",'FA2'!$B$1:$C$1,0),0),"")&amp;IFERROR(VLOOKUP(FI$2&amp;$A23,'EFL2'!$A:$D,MATCH("AWAY",'EFL2'!$A$1:$D$1,0),0),"")&amp;IFERROR(VLOOKUP(FI$2&amp;$A23,'EFL2'!$B:$C,MATCH("HOME",'EFL2'!$B$1:$C$1,0),0),"")&amp;IFERROR(VLOOKUP(FI$2&amp;$A23,'UCL2'!$C:$F,MATCH("AWAY",'UCL2'!$C$1:$F$1,0),0),"")&amp;IFERROR(VLOOKUP(FI$2&amp;$A23,'UCL2'!$D:$E,MATCH("HOME",'UCL2'!$D$1:$E$1,0),0),"")&amp;IFERROR(VLOOKUP(FI$2&amp;$A23,'EU2'!$C:$F,MATCH("AWAY",'EU2'!$C$1:$F$1,0),0),"")&amp;IFERROR(VLOOKUP(FI$2&amp;$A23,'EU2'!$D:$E,MATCH("HOME",'EU2'!$D$1:$E$1,0),0),"")&amp;IFERROR(VLOOKUP(FI$2&amp;$A23,'EUC2'!$C:$F,MATCH("AWAY",'EUC2'!$C$1:$F$1,0),0),"")&amp;IFERROR(VLOOKUP(FI$2&amp;$A23,'EUC2'!$D:$E,MATCH("HOME",'EUC2'!$D$1:$E$1,0),0),"")</f>
        <v/>
      </c>
      <c r="FJ23" s="25" t="str">
        <f>IFERROR(VLOOKUP(FJ$2&amp;$B23,'FPL FIX2'!$N$1:$Q$400,MATCH("HOME",'FPL FIX2'!$N$1:$Q$1,0),0),"")&amp;IFERROR(VLOOKUP(FJ$2&amp;$B23,'FPL FIX2'!$O$1:$P$400,MATCH("AWAY",'FPL FIX2'!$O$1:$P$1,0),0),"")&amp;IFERROR(VLOOKUP(FJ$2&amp;$A23,'FA2'!$A:$D,MATCH("AWAY",'FA2'!$A$1:$D$1,0),0),"")&amp;IFERROR(VLOOKUP(FJ$2&amp;$A23,'FA2'!$B:$C,MATCH("HOME",'FA2'!$B$1:$C$1,0),0),"")&amp;IFERROR(VLOOKUP(FJ$2&amp;$A23,'EFL2'!$A:$D,MATCH("AWAY",'EFL2'!$A$1:$D$1,0),0),"")&amp;IFERROR(VLOOKUP(FJ$2&amp;$A23,'EFL2'!$B:$C,MATCH("HOME",'EFL2'!$B$1:$C$1,0),0),"")&amp;IFERROR(VLOOKUP(FJ$2&amp;$A23,'UCL2'!$C:$F,MATCH("AWAY",'UCL2'!$C$1:$F$1,0),0),"")&amp;IFERROR(VLOOKUP(FJ$2&amp;$A23,'UCL2'!$D:$E,MATCH("HOME",'UCL2'!$D$1:$E$1,0),0),"")&amp;IFERROR(VLOOKUP(FJ$2&amp;$A23,'EU2'!$C:$F,MATCH("AWAY",'EU2'!$C$1:$F$1,0),0),"")&amp;IFERROR(VLOOKUP(FJ$2&amp;$A23,'EU2'!$D:$E,MATCH("HOME",'EU2'!$D$1:$E$1,0),0),"")&amp;IFERROR(VLOOKUP(FJ$2&amp;$A23,'EUC2'!$C:$F,MATCH("AWAY",'EUC2'!$C$1:$F$1,0),0),"")&amp;IFERROR(VLOOKUP(FJ$2&amp;$A23,'EUC2'!$D:$E,MATCH("HOME",'EUC2'!$D$1:$E$1,0),0),"")</f>
        <v>Nott'ham Forest</v>
      </c>
      <c r="FK23" s="25" t="str">
        <f>IFERROR(VLOOKUP(FK$2&amp;$B23,'FPL FIX2'!$N$1:$Q$400,MATCH("HOME",'FPL FIX2'!$N$1:$Q$1,0),0),"")&amp;IFERROR(VLOOKUP(FK$2&amp;$B23,'FPL FIX2'!$O$1:$P$400,MATCH("AWAY",'FPL FIX2'!$O$1:$P$1,0),0),"")&amp;IFERROR(VLOOKUP(FK$2&amp;$A23,'FA2'!$A:$D,MATCH("AWAY",'FA2'!$A$1:$D$1,0),0),"")&amp;IFERROR(VLOOKUP(FK$2&amp;$A23,'FA2'!$B:$C,MATCH("HOME",'FA2'!$B$1:$C$1,0),0),"")&amp;IFERROR(VLOOKUP(FK$2&amp;$A23,'EFL2'!$A:$D,MATCH("AWAY",'EFL2'!$A$1:$D$1,0),0),"")&amp;IFERROR(VLOOKUP(FK$2&amp;$A23,'EFL2'!$B:$C,MATCH("HOME",'EFL2'!$B$1:$C$1,0),0),"")&amp;IFERROR(VLOOKUP(FK$2&amp;$A23,'UCL2'!$C:$F,MATCH("AWAY",'UCL2'!$C$1:$F$1,0),0),"")&amp;IFERROR(VLOOKUP(FK$2&amp;$A23,'UCL2'!$D:$E,MATCH("HOME",'UCL2'!$D$1:$E$1,0),0),"")&amp;IFERROR(VLOOKUP(FK$2&amp;$A23,'EU2'!$C:$F,MATCH("AWAY",'EU2'!$C$1:$F$1,0),0),"")&amp;IFERROR(VLOOKUP(FK$2&amp;$A23,'EU2'!$D:$E,MATCH("HOME",'EU2'!$D$1:$E$1,0),0),"")&amp;IFERROR(VLOOKUP(FK$2&amp;$A23,'EUC2'!$C:$F,MATCH("AWAY",'EUC2'!$C$1:$F$1,0),0),"")&amp;IFERROR(VLOOKUP(FK$2&amp;$A23,'EUC2'!$D:$E,MATCH("HOME",'EUC2'!$D$1:$E$1,0),0),"")</f>
        <v/>
      </c>
      <c r="FL23" s="25" t="str">
        <f>IFERROR(VLOOKUP(FL$2&amp;$B23,'FPL FIX2'!$N$1:$Q$400,MATCH("HOME",'FPL FIX2'!$N$1:$Q$1,0),0),"")&amp;IFERROR(VLOOKUP(FL$2&amp;$B23,'FPL FIX2'!$O$1:$P$400,MATCH("AWAY",'FPL FIX2'!$O$1:$P$1,0),0),"")&amp;IFERROR(VLOOKUP(FL$2&amp;$A23,'FA2'!$A:$D,MATCH("AWAY",'FA2'!$A$1:$D$1,0),0),"")&amp;IFERROR(VLOOKUP(FL$2&amp;$A23,'FA2'!$B:$C,MATCH("HOME",'FA2'!$B$1:$C$1,0),0),"")&amp;IFERROR(VLOOKUP(FL$2&amp;$A23,'EFL2'!$A:$D,MATCH("AWAY",'EFL2'!$A$1:$D$1,0),0),"")&amp;IFERROR(VLOOKUP(FL$2&amp;$A23,'EFL2'!$B:$C,MATCH("HOME",'EFL2'!$B$1:$C$1,0),0),"")&amp;IFERROR(VLOOKUP(FL$2&amp;$A23,'UCL2'!$C:$F,MATCH("AWAY",'UCL2'!$C$1:$F$1,0),0),"")&amp;IFERROR(VLOOKUP(FL$2&amp;$A23,'UCL2'!$D:$E,MATCH("HOME",'UCL2'!$D$1:$E$1,0),0),"")&amp;IFERROR(VLOOKUP(FL$2&amp;$A23,'EU2'!$C:$F,MATCH("AWAY",'EU2'!$C$1:$F$1,0),0),"")&amp;IFERROR(VLOOKUP(FL$2&amp;$A23,'EU2'!$D:$E,MATCH("HOME",'EU2'!$D$1:$E$1,0),0),"")&amp;IFERROR(VLOOKUP(FL$2&amp;$A23,'EUC2'!$C:$F,MATCH("AWAY",'EUC2'!$C$1:$F$1,0),0),"")&amp;IFERROR(VLOOKUP(FL$2&amp;$A23,'EUC2'!$D:$E,MATCH("HOME",'EUC2'!$D$1:$E$1,0),0),"")</f>
        <v/>
      </c>
      <c r="FM23" s="25" t="str">
        <f>IFERROR(VLOOKUP(FM$2&amp;$B23,'FPL FIX2'!$N$1:$Q$400,MATCH("HOME",'FPL FIX2'!$N$1:$Q$1,0),0),"")&amp;IFERROR(VLOOKUP(FM$2&amp;$B23,'FPL FIX2'!$O$1:$P$400,MATCH("AWAY",'FPL FIX2'!$O$1:$P$1,0),0),"")&amp;IFERROR(VLOOKUP(FM$2&amp;$A23,'FA2'!$A:$D,MATCH("AWAY",'FA2'!$A$1:$D$1,0),0),"")&amp;IFERROR(VLOOKUP(FM$2&amp;$A23,'FA2'!$B:$C,MATCH("HOME",'FA2'!$B$1:$C$1,0),0),"")&amp;IFERROR(VLOOKUP(FM$2&amp;$A23,'EFL2'!$A:$D,MATCH("AWAY",'EFL2'!$A$1:$D$1,0),0),"")&amp;IFERROR(VLOOKUP(FM$2&amp;$A23,'EFL2'!$B:$C,MATCH("HOME",'EFL2'!$B$1:$C$1,0),0),"")&amp;IFERROR(VLOOKUP(FM$2&amp;$A23,'UCL2'!$C:$F,MATCH("AWAY",'UCL2'!$C$1:$F$1,0),0),"")&amp;IFERROR(VLOOKUP(FM$2&amp;$A23,'UCL2'!$D:$E,MATCH("HOME",'UCL2'!$D$1:$E$1,0),0),"")&amp;IFERROR(VLOOKUP(FM$2&amp;$A23,'EU2'!$C:$F,MATCH("AWAY",'EU2'!$C$1:$F$1,0),0),"")&amp;IFERROR(VLOOKUP(FM$2&amp;$A23,'EU2'!$D:$E,MATCH("HOME",'EU2'!$D$1:$E$1,0),0),"")&amp;IFERROR(VLOOKUP(FM$2&amp;$A23,'EUC2'!$C:$F,MATCH("AWAY",'EUC2'!$C$1:$F$1,0),0),"")&amp;IFERROR(VLOOKUP(FM$2&amp;$A23,'EUC2'!$D:$E,MATCH("HOME",'EUC2'!$D$1:$E$1,0),0),"")</f>
        <v>WHU</v>
      </c>
      <c r="FN23" s="25" t="str">
        <f>IFERROR(VLOOKUP(FN$2&amp;$B23,'FPL FIX2'!$N$1:$Q$400,MATCH("HOME",'FPL FIX2'!$N$1:$Q$1,0),0),"")&amp;IFERROR(VLOOKUP(FN$2&amp;$B23,'FPL FIX2'!$O$1:$P$400,MATCH("AWAY",'FPL FIX2'!$O$1:$P$1,0),0),"")&amp;IFERROR(VLOOKUP(FN$2&amp;$A23,'FA2'!$A:$D,MATCH("AWAY",'FA2'!$A$1:$D$1,0),0),"")&amp;IFERROR(VLOOKUP(FN$2&amp;$A23,'FA2'!$B:$C,MATCH("HOME",'FA2'!$B$1:$C$1,0),0),"")&amp;IFERROR(VLOOKUP(FN$2&amp;$A23,'EFL2'!$A:$D,MATCH("AWAY",'EFL2'!$A$1:$D$1,0),0),"")&amp;IFERROR(VLOOKUP(FN$2&amp;$A23,'EFL2'!$B:$C,MATCH("HOME",'EFL2'!$B$1:$C$1,0),0),"")&amp;IFERROR(VLOOKUP(FN$2&amp;$A23,'UCL2'!$C:$F,MATCH("AWAY",'UCL2'!$C$1:$F$1,0),0),"")&amp;IFERROR(VLOOKUP(FN$2&amp;$A23,'UCL2'!$D:$E,MATCH("HOME",'UCL2'!$D$1:$E$1,0),0),"")&amp;IFERROR(VLOOKUP(FN$2&amp;$A23,'EU2'!$C:$F,MATCH("AWAY",'EU2'!$C$1:$F$1,0),0),"")&amp;IFERROR(VLOOKUP(FN$2&amp;$A23,'EU2'!$D:$E,MATCH("HOME",'EU2'!$D$1:$E$1,0),0),"")&amp;IFERROR(VLOOKUP(FN$2&amp;$A23,'EUC2'!$C:$F,MATCH("AWAY",'EUC2'!$C$1:$F$1,0),0),"")&amp;IFERROR(VLOOKUP(FN$2&amp;$A23,'EUC2'!$D:$E,MATCH("HOME",'EUC2'!$D$1:$E$1,0),0),"")</f>
        <v/>
      </c>
      <c r="FO23" s="25" t="str">
        <f>IFERROR(VLOOKUP(FO$2&amp;$B23,'FPL FIX2'!$N$1:$Q$400,MATCH("HOME",'FPL FIX2'!$N$1:$Q$1,0),0),"")&amp;IFERROR(VLOOKUP(FO$2&amp;$B23,'FPL FIX2'!$O$1:$P$400,MATCH("AWAY",'FPL FIX2'!$O$1:$P$1,0),0),"")&amp;IFERROR(VLOOKUP(FO$2&amp;$A23,'FA2'!$A:$D,MATCH("AWAY",'FA2'!$A$1:$D$1,0),0),"")&amp;IFERROR(VLOOKUP(FO$2&amp;$A23,'FA2'!$B:$C,MATCH("HOME",'FA2'!$B$1:$C$1,0),0),"")&amp;IFERROR(VLOOKUP(FO$2&amp;$A23,'EFL2'!$A:$D,MATCH("AWAY",'EFL2'!$A$1:$D$1,0),0),"")&amp;IFERROR(VLOOKUP(FO$2&amp;$A23,'EFL2'!$B:$C,MATCH("HOME",'EFL2'!$B$1:$C$1,0),0),"")&amp;IFERROR(VLOOKUP(FO$2&amp;$A23,'UCL2'!$C:$F,MATCH("AWAY",'UCL2'!$C$1:$F$1,0),0),"")&amp;IFERROR(VLOOKUP(FO$2&amp;$A23,'UCL2'!$D:$E,MATCH("HOME",'UCL2'!$D$1:$E$1,0),0),"")&amp;IFERROR(VLOOKUP(FO$2&amp;$A23,'EU2'!$C:$F,MATCH("AWAY",'EU2'!$C$1:$F$1,0),0),"")&amp;IFERROR(VLOOKUP(FO$2&amp;$A23,'EU2'!$D:$E,MATCH("HOME",'EU2'!$D$1:$E$1,0),0),"")&amp;IFERROR(VLOOKUP(FO$2&amp;$A23,'EUC2'!$C:$F,MATCH("AWAY",'EUC2'!$C$1:$F$1,0),0),"")&amp;IFERROR(VLOOKUP(FO$2&amp;$A23,'EUC2'!$D:$E,MATCH("HOME",'EUC2'!$D$1:$E$1,0),0),"")</f>
        <v/>
      </c>
      <c r="FP23" s="25" t="str">
        <f>IFERROR(VLOOKUP(FP$2&amp;$B23,'FPL FIX2'!$N$1:$Q$400,MATCH("HOME",'FPL FIX2'!$N$1:$Q$1,0),0),"")&amp;IFERROR(VLOOKUP(FP$2&amp;$B23,'FPL FIX2'!$O$1:$P$400,MATCH("AWAY",'FPL FIX2'!$O$1:$P$1,0),0),"")&amp;IFERROR(VLOOKUP(FP$2&amp;$A23,'FA2'!$A:$D,MATCH("AWAY",'FA2'!$A$1:$D$1,0),0),"")&amp;IFERROR(VLOOKUP(FP$2&amp;$A23,'FA2'!$B:$C,MATCH("HOME",'FA2'!$B$1:$C$1,0),0),"")&amp;IFERROR(VLOOKUP(FP$2&amp;$A23,'EFL2'!$A:$D,MATCH("AWAY",'EFL2'!$A$1:$D$1,0),0),"")&amp;IFERROR(VLOOKUP(FP$2&amp;$A23,'EFL2'!$B:$C,MATCH("HOME",'EFL2'!$B$1:$C$1,0),0),"")&amp;IFERROR(VLOOKUP(FP$2&amp;$A23,'UCL2'!$C:$F,MATCH("AWAY",'UCL2'!$C$1:$F$1,0),0),"")&amp;IFERROR(VLOOKUP(FP$2&amp;$A23,'UCL2'!$D:$E,MATCH("HOME",'UCL2'!$D$1:$E$1,0),0),"")&amp;IFERROR(VLOOKUP(FP$2&amp;$A23,'EU2'!$C:$F,MATCH("AWAY",'EU2'!$C$1:$F$1,0),0),"")&amp;IFERROR(VLOOKUP(FP$2&amp;$A23,'EU2'!$D:$E,MATCH("HOME",'EU2'!$D$1:$E$1,0),0),"")&amp;IFERROR(VLOOKUP(FP$2&amp;$A23,'EUC2'!$C:$F,MATCH("AWAY",'EUC2'!$C$1:$F$1,0),0),"")&amp;IFERROR(VLOOKUP(FP$2&amp;$A23,'EUC2'!$D:$E,MATCH("HOME",'EUC2'!$D$1:$E$1,0),0),"")</f>
        <v>Liverpool</v>
      </c>
      <c r="FQ23" s="25" t="str">
        <f>IFERROR(VLOOKUP(FQ$2&amp;$B23,'FPL FIX2'!$N$1:$Q$400,MATCH("HOME",'FPL FIX2'!$N$1:$Q$1,0),0),"")&amp;IFERROR(VLOOKUP(FQ$2&amp;$B23,'FPL FIX2'!$O$1:$P$400,MATCH("AWAY",'FPL FIX2'!$O$1:$P$1,0),0),"")&amp;IFERROR(VLOOKUP(FQ$2&amp;$A23,'FA2'!$A:$D,MATCH("AWAY",'FA2'!$A$1:$D$1,0),0),"")&amp;IFERROR(VLOOKUP(FQ$2&amp;$A23,'FA2'!$B:$C,MATCH("HOME",'FA2'!$B$1:$C$1,0),0),"")&amp;IFERROR(VLOOKUP(FQ$2&amp;$A23,'EFL2'!$A:$D,MATCH("AWAY",'EFL2'!$A$1:$D$1,0),0),"")&amp;IFERROR(VLOOKUP(FQ$2&amp;$A23,'EFL2'!$B:$C,MATCH("HOME",'EFL2'!$B$1:$C$1,0),0),"")&amp;IFERROR(VLOOKUP(FQ$2&amp;$A23,'UCL2'!$C:$F,MATCH("AWAY",'UCL2'!$C$1:$F$1,0),0),"")&amp;IFERROR(VLOOKUP(FQ$2&amp;$A23,'UCL2'!$D:$E,MATCH("HOME",'UCL2'!$D$1:$E$1,0),0),"")&amp;IFERROR(VLOOKUP(FQ$2&amp;$A23,'EU2'!$C:$F,MATCH("AWAY",'EU2'!$C$1:$F$1,0),0),"")&amp;IFERROR(VLOOKUP(FQ$2&amp;$A23,'EU2'!$D:$E,MATCH("HOME",'EU2'!$D$1:$E$1,0),0),"")&amp;IFERROR(VLOOKUP(FQ$2&amp;$A23,'EUC2'!$C:$F,MATCH("AWAY",'EUC2'!$C$1:$F$1,0),0),"")&amp;IFERROR(VLOOKUP(FQ$2&amp;$A23,'EUC2'!$D:$E,MATCH("HOME",'EUC2'!$D$1:$E$1,0),0),"")</f>
        <v/>
      </c>
      <c r="FR23" s="25" t="str">
        <f>IFERROR(VLOOKUP(FR$2&amp;$B23,'FPL FIX2'!$N$1:$Q$400,MATCH("HOME",'FPL FIX2'!$N$1:$Q$1,0),0),"")&amp;IFERROR(VLOOKUP(FR$2&amp;$B23,'FPL FIX2'!$O$1:$P$400,MATCH("AWAY",'FPL FIX2'!$O$1:$P$1,0),0),"")&amp;IFERROR(VLOOKUP(FR$2&amp;$A23,'FA2'!$A:$D,MATCH("AWAY",'FA2'!$A$1:$D$1,0),0),"")&amp;IFERROR(VLOOKUP(FR$2&amp;$A23,'FA2'!$B:$C,MATCH("HOME",'FA2'!$B$1:$C$1,0),0),"")&amp;IFERROR(VLOOKUP(FR$2&amp;$A23,'EFL2'!$A:$D,MATCH("AWAY",'EFL2'!$A$1:$D$1,0),0),"")&amp;IFERROR(VLOOKUP(FR$2&amp;$A23,'EFL2'!$B:$C,MATCH("HOME",'EFL2'!$B$1:$C$1,0),0),"")&amp;IFERROR(VLOOKUP(FR$2&amp;$A23,'UCL2'!$C:$F,MATCH("AWAY",'UCL2'!$C$1:$F$1,0),0),"")&amp;IFERROR(VLOOKUP(FR$2&amp;$A23,'UCL2'!$D:$E,MATCH("HOME",'UCL2'!$D$1:$E$1,0),0),"")&amp;IFERROR(VLOOKUP(FR$2&amp;$A23,'EU2'!$C:$F,MATCH("AWAY",'EU2'!$C$1:$F$1,0),0),"")&amp;IFERROR(VLOOKUP(FR$2&amp;$A23,'EU2'!$D:$E,MATCH("HOME",'EU2'!$D$1:$E$1,0),0),"")&amp;IFERROR(VLOOKUP(FR$2&amp;$A23,'EUC2'!$C:$F,MATCH("AWAY",'EUC2'!$C$1:$F$1,0),0),"")&amp;IFERROR(VLOOKUP(FR$2&amp;$A23,'EUC2'!$D:$E,MATCH("HOME",'EUC2'!$D$1:$E$1,0),0),"")</f>
        <v/>
      </c>
      <c r="FS23" s="25" t="str">
        <f>IFERROR(VLOOKUP(FS$2&amp;$B23,'FPL FIX2'!$N$1:$Q$400,MATCH("HOME",'FPL FIX2'!$N$1:$Q$1,0),0),"")&amp;IFERROR(VLOOKUP(FS$2&amp;$B23,'FPL FIX2'!$O$1:$P$400,MATCH("AWAY",'FPL FIX2'!$O$1:$P$1,0),0),"")&amp;IFERROR(VLOOKUP(FS$2&amp;$A23,'FA2'!$A:$D,MATCH("AWAY",'FA2'!$A$1:$D$1,0),0),"")&amp;IFERROR(VLOOKUP(FS$2&amp;$A23,'FA2'!$B:$C,MATCH("HOME",'FA2'!$B$1:$C$1,0),0),"")&amp;IFERROR(VLOOKUP(FS$2&amp;$A23,'EFL2'!$A:$D,MATCH("AWAY",'EFL2'!$A$1:$D$1,0),0),"")&amp;IFERROR(VLOOKUP(FS$2&amp;$A23,'EFL2'!$B:$C,MATCH("HOME",'EFL2'!$B$1:$C$1,0),0),"")&amp;IFERROR(VLOOKUP(FS$2&amp;$A23,'UCL2'!$C:$F,MATCH("AWAY",'UCL2'!$C$1:$F$1,0),0),"")&amp;IFERROR(VLOOKUP(FS$2&amp;$A23,'UCL2'!$D:$E,MATCH("HOME",'UCL2'!$D$1:$E$1,0),0),"")&amp;IFERROR(VLOOKUP(FS$2&amp;$A23,'EU2'!$C:$F,MATCH("AWAY",'EU2'!$C$1:$F$1,0),0),"")&amp;IFERROR(VLOOKUP(FS$2&amp;$A23,'EU2'!$D:$E,MATCH("HOME",'EU2'!$D$1:$E$1,0),0),"")&amp;IFERROR(VLOOKUP(FS$2&amp;$A23,'EUC2'!$C:$F,MATCH("AWAY",'EUC2'!$C$1:$F$1,0),0),"")&amp;IFERROR(VLOOKUP(FS$2&amp;$A23,'EUC2'!$D:$E,MATCH("HOME",'EUC2'!$D$1:$E$1,0),0),"")</f>
        <v/>
      </c>
      <c r="FT23" s="25" t="str">
        <f>IFERROR(VLOOKUP(FT$2&amp;$B23,'FPL FIX2'!$N$1:$Q$400,MATCH("HOME",'FPL FIX2'!$N$1:$Q$1,0),0),"")&amp;IFERROR(VLOOKUP(FT$2&amp;$B23,'FPL FIX2'!$O$1:$P$400,MATCH("AWAY",'FPL FIX2'!$O$1:$P$1,0),0),"")&amp;IFERROR(VLOOKUP(FT$2&amp;$A23,'FA2'!$A:$D,MATCH("AWAY",'FA2'!$A$1:$D$1,0),0),"")&amp;IFERROR(VLOOKUP(FT$2&amp;$A23,'FA2'!$B:$C,MATCH("HOME",'FA2'!$B$1:$C$1,0),0),"")&amp;IFERROR(VLOOKUP(FT$2&amp;$A23,'EFL2'!$A:$D,MATCH("AWAY",'EFL2'!$A$1:$D$1,0),0),"")&amp;IFERROR(VLOOKUP(FT$2&amp;$A23,'EFL2'!$B:$C,MATCH("HOME",'EFL2'!$B$1:$C$1,0),0),"")&amp;IFERROR(VLOOKUP(FT$2&amp;$A23,'UCL2'!$C:$F,MATCH("AWAY",'UCL2'!$C$1:$F$1,0),0),"")&amp;IFERROR(VLOOKUP(FT$2&amp;$A23,'UCL2'!$D:$E,MATCH("HOME",'UCL2'!$D$1:$E$1,0),0),"")&amp;IFERROR(VLOOKUP(FT$2&amp;$A23,'EU2'!$C:$F,MATCH("AWAY",'EU2'!$C$1:$F$1,0),0),"")&amp;IFERROR(VLOOKUP(FT$2&amp;$A23,'EU2'!$D:$E,MATCH("HOME",'EU2'!$D$1:$E$1,0),0),"")&amp;IFERROR(VLOOKUP(FT$2&amp;$A23,'EUC2'!$C:$F,MATCH("AWAY",'EUC2'!$C$1:$F$1,0),0),"")&amp;IFERROR(VLOOKUP(FT$2&amp;$A23,'EUC2'!$D:$E,MATCH("HOME",'EUC2'!$D$1:$E$1,0),0),"")</f>
        <v/>
      </c>
      <c r="FU23" s="25" t="str">
        <f>IFERROR(VLOOKUP(FU$2&amp;$B23,'FPL FIX2'!$N$1:$Q$400,MATCH("HOME",'FPL FIX2'!$N$1:$Q$1,0),0),"")&amp;IFERROR(VLOOKUP(FU$2&amp;$B23,'FPL FIX2'!$O$1:$P$400,MATCH("AWAY",'FPL FIX2'!$O$1:$P$1,0),0),"")&amp;IFERROR(VLOOKUP(FU$2&amp;$A23,'FA2'!$A:$D,MATCH("AWAY",'FA2'!$A$1:$D$1,0),0),"")&amp;IFERROR(VLOOKUP(FU$2&amp;$A23,'FA2'!$B:$C,MATCH("HOME",'FA2'!$B$1:$C$1,0),0),"")&amp;IFERROR(VLOOKUP(FU$2&amp;$A23,'EFL2'!$A:$D,MATCH("AWAY",'EFL2'!$A$1:$D$1,0),0),"")&amp;IFERROR(VLOOKUP(FU$2&amp;$A23,'EFL2'!$B:$C,MATCH("HOME",'EFL2'!$B$1:$C$1,0),0),"")&amp;IFERROR(VLOOKUP(FU$2&amp;$A23,'UCL2'!$C:$F,MATCH("AWAY",'UCL2'!$C$1:$F$1,0),0),"")&amp;IFERROR(VLOOKUP(FU$2&amp;$A23,'UCL2'!$D:$E,MATCH("HOME",'UCL2'!$D$1:$E$1,0),0),"")&amp;IFERROR(VLOOKUP(FU$2&amp;$A23,'EU2'!$C:$F,MATCH("AWAY",'EU2'!$C$1:$F$1,0),0),"")&amp;IFERROR(VLOOKUP(FU$2&amp;$A23,'EU2'!$D:$E,MATCH("HOME",'EU2'!$D$1:$E$1,0),0),"")&amp;IFERROR(VLOOKUP(FU$2&amp;$A23,'EUC2'!$C:$F,MATCH("AWAY",'EUC2'!$C$1:$F$1,0),0),"")&amp;IFERROR(VLOOKUP(FU$2&amp;$A23,'EUC2'!$D:$E,MATCH("HOME",'EUC2'!$D$1:$E$1,0),0),"")</f>
        <v>mci</v>
      </c>
      <c r="FV23" s="25" t="str">
        <f>IFERROR(VLOOKUP(FV$2&amp;$B23,'FPL FIX2'!$N$1:$Q$400,MATCH("HOME",'FPL FIX2'!$N$1:$Q$1,0),0),"")&amp;IFERROR(VLOOKUP(FV$2&amp;$B23,'FPL FIX2'!$O$1:$P$400,MATCH("AWAY",'FPL FIX2'!$O$1:$P$1,0),0),"")&amp;IFERROR(VLOOKUP(FV$2&amp;$A23,'FA2'!$A:$D,MATCH("AWAY",'FA2'!$A$1:$D$1,0),0),"")&amp;IFERROR(VLOOKUP(FV$2&amp;$A23,'FA2'!$B:$C,MATCH("HOME",'FA2'!$B$1:$C$1,0),0),"")&amp;IFERROR(VLOOKUP(FV$2&amp;$A23,'EFL2'!$A:$D,MATCH("AWAY",'EFL2'!$A$1:$D$1,0),0),"")&amp;IFERROR(VLOOKUP(FV$2&amp;$A23,'EFL2'!$B:$C,MATCH("HOME",'EFL2'!$B$1:$C$1,0),0),"")&amp;IFERROR(VLOOKUP(FV$2&amp;$A23,'UCL2'!$C:$F,MATCH("AWAY",'UCL2'!$C$1:$F$1,0),0),"")&amp;IFERROR(VLOOKUP(FV$2&amp;$A23,'UCL2'!$D:$E,MATCH("HOME",'UCL2'!$D$1:$E$1,0),0),"")&amp;IFERROR(VLOOKUP(FV$2&amp;$A23,'EU2'!$C:$F,MATCH("AWAY",'EU2'!$C$1:$F$1,0),0),"")&amp;IFERROR(VLOOKUP(FV$2&amp;$A23,'EU2'!$D:$E,MATCH("HOME",'EU2'!$D$1:$E$1,0),0),"")&amp;IFERROR(VLOOKUP(FV$2&amp;$A23,'EUC2'!$C:$F,MATCH("AWAY",'EUC2'!$C$1:$F$1,0),0),"")&amp;IFERROR(VLOOKUP(FV$2&amp;$A23,'EUC2'!$D:$E,MATCH("HOME",'EUC2'!$D$1:$E$1,0),0),"")</f>
        <v/>
      </c>
      <c r="FW23" s="25" t="str">
        <f>IFERROR(VLOOKUP(FW$2&amp;$B23,'FPL FIX2'!$N$1:$Q$400,MATCH("HOME",'FPL FIX2'!$N$1:$Q$1,0),0),"")&amp;IFERROR(VLOOKUP(FW$2&amp;$B23,'FPL FIX2'!$O$1:$P$400,MATCH("AWAY",'FPL FIX2'!$O$1:$P$1,0),0),"")&amp;IFERROR(VLOOKUP(FW$2&amp;$A23,'FA2'!$A:$D,MATCH("AWAY",'FA2'!$A$1:$D$1,0),0),"")&amp;IFERROR(VLOOKUP(FW$2&amp;$A23,'FA2'!$B:$C,MATCH("HOME",'FA2'!$B$1:$C$1,0),0),"")&amp;IFERROR(VLOOKUP(FW$2&amp;$A23,'EFL2'!$A:$D,MATCH("AWAY",'EFL2'!$A$1:$D$1,0),0),"")&amp;IFERROR(VLOOKUP(FW$2&amp;$A23,'EFL2'!$B:$C,MATCH("HOME",'EFL2'!$B$1:$C$1,0),0),"")&amp;IFERROR(VLOOKUP(FW$2&amp;$A23,'UCL2'!$C:$F,MATCH("AWAY",'UCL2'!$C$1:$F$1,0),0),"")&amp;IFERROR(VLOOKUP(FW$2&amp;$A23,'UCL2'!$D:$E,MATCH("HOME",'UCL2'!$D$1:$E$1,0),0),"")&amp;IFERROR(VLOOKUP(FW$2&amp;$A23,'EU2'!$C:$F,MATCH("AWAY",'EU2'!$C$1:$F$1,0),0),"")&amp;IFERROR(VLOOKUP(FW$2&amp;$A23,'EU2'!$D:$E,MATCH("HOME",'EU2'!$D$1:$E$1,0),0),"")&amp;IFERROR(VLOOKUP(FW$2&amp;$A23,'EUC2'!$C:$F,MATCH("AWAY",'EUC2'!$C$1:$F$1,0),0),"")&amp;IFERROR(VLOOKUP(FW$2&amp;$A23,'EUC2'!$D:$E,MATCH("HOME",'EUC2'!$D$1:$E$1,0),0),"")</f>
        <v/>
      </c>
      <c r="FX23" s="25" t="str">
        <f>IFERROR(VLOOKUP(FX$2&amp;$B23,'FPL FIX2'!$N$1:$Q$400,MATCH("HOME",'FPL FIX2'!$N$1:$Q$1,0),0),"")&amp;IFERROR(VLOOKUP(FX$2&amp;$B23,'FPL FIX2'!$O$1:$P$400,MATCH("AWAY",'FPL FIX2'!$O$1:$P$1,0),0),"")&amp;IFERROR(VLOOKUP(FX$2&amp;$A23,'FA2'!$A:$D,MATCH("AWAY",'FA2'!$A$1:$D$1,0),0),"")&amp;IFERROR(VLOOKUP(FX$2&amp;$A23,'FA2'!$B:$C,MATCH("HOME",'FA2'!$B$1:$C$1,0),0),"")&amp;IFERROR(VLOOKUP(FX$2&amp;$A23,'EFL2'!$A:$D,MATCH("AWAY",'EFL2'!$A$1:$D$1,0),0),"")&amp;IFERROR(VLOOKUP(FX$2&amp;$A23,'EFL2'!$B:$C,MATCH("HOME",'EFL2'!$B$1:$C$1,0),0),"")&amp;IFERROR(VLOOKUP(FX$2&amp;$A23,'UCL2'!$C:$F,MATCH("AWAY",'UCL2'!$C$1:$F$1,0),0),"")&amp;IFERROR(VLOOKUP(FX$2&amp;$A23,'UCL2'!$D:$E,MATCH("HOME",'UCL2'!$D$1:$E$1,0),0),"")&amp;IFERROR(VLOOKUP(FX$2&amp;$A23,'EU2'!$C:$F,MATCH("AWAY",'EU2'!$C$1:$F$1,0),0),"")&amp;IFERROR(VLOOKUP(FX$2&amp;$A23,'EU2'!$D:$E,MATCH("HOME",'EU2'!$D$1:$E$1,0),0),"")&amp;IFERROR(VLOOKUP(FX$2&amp;$A23,'EUC2'!$C:$F,MATCH("AWAY",'EUC2'!$C$1:$F$1,0),0),"")&amp;IFERROR(VLOOKUP(FX$2&amp;$A23,'EUC2'!$D:$E,MATCH("HOME",'EUC2'!$D$1:$E$1,0),0),"")</f>
        <v/>
      </c>
      <c r="FY23" s="25" t="str">
        <f>IFERROR(VLOOKUP(FY$2&amp;$B23,'FPL FIX2'!$N$1:$Q$400,MATCH("HOME",'FPL FIX2'!$N$1:$Q$1,0),0),"")&amp;IFERROR(VLOOKUP(FY$2&amp;$B23,'FPL FIX2'!$O$1:$P$400,MATCH("AWAY",'FPL FIX2'!$O$1:$P$1,0),0),"")&amp;IFERROR(VLOOKUP(FY$2&amp;$A23,'FA2'!$A:$D,MATCH("AWAY",'FA2'!$A$1:$D$1,0),0),"")&amp;IFERROR(VLOOKUP(FY$2&amp;$A23,'FA2'!$B:$C,MATCH("HOME",'FA2'!$B$1:$C$1,0),0),"")&amp;IFERROR(VLOOKUP(FY$2&amp;$A23,'EFL2'!$A:$D,MATCH("AWAY",'EFL2'!$A$1:$D$1,0),0),"")&amp;IFERROR(VLOOKUP(FY$2&amp;$A23,'EFL2'!$B:$C,MATCH("HOME",'EFL2'!$B$1:$C$1,0),0),"")&amp;IFERROR(VLOOKUP(FY$2&amp;$A23,'UCL2'!$C:$F,MATCH("AWAY",'UCL2'!$C$1:$F$1,0),0),"")&amp;IFERROR(VLOOKUP(FY$2&amp;$A23,'UCL2'!$D:$E,MATCH("HOME",'UCL2'!$D$1:$E$1,0),0),"")&amp;IFERROR(VLOOKUP(FY$2&amp;$A23,'EU2'!$C:$F,MATCH("AWAY",'EU2'!$C$1:$F$1,0),0),"")&amp;IFERROR(VLOOKUP(FY$2&amp;$A23,'EU2'!$D:$E,MATCH("HOME",'EU2'!$D$1:$E$1,0),0),"")&amp;IFERROR(VLOOKUP(FY$2&amp;$A23,'EUC2'!$C:$F,MATCH("AWAY",'EUC2'!$C$1:$F$1,0),0),"")&amp;IFERROR(VLOOKUP(FY$2&amp;$A23,'EUC2'!$D:$E,MATCH("HOME",'EUC2'!$D$1:$E$1,0),0),"")</f>
        <v/>
      </c>
      <c r="FZ23" s="25" t="str">
        <f>IFERROR(VLOOKUP(FZ$2&amp;$B23,'FPL FIX2'!$N$1:$Q$400,MATCH("HOME",'FPL FIX2'!$N$1:$Q$1,0),0),"")&amp;IFERROR(VLOOKUP(FZ$2&amp;$B23,'FPL FIX2'!$O$1:$P$400,MATCH("AWAY",'FPL FIX2'!$O$1:$P$1,0),0),"")&amp;IFERROR(VLOOKUP(FZ$2&amp;$A23,'FA2'!$A:$D,MATCH("AWAY",'FA2'!$A$1:$D$1,0),0),"")&amp;IFERROR(VLOOKUP(FZ$2&amp;$A23,'FA2'!$B:$C,MATCH("HOME",'FA2'!$B$1:$C$1,0),0),"")&amp;IFERROR(VLOOKUP(FZ$2&amp;$A23,'EFL2'!$A:$D,MATCH("AWAY",'EFL2'!$A$1:$D$1,0),0),"")&amp;IFERROR(VLOOKUP(FZ$2&amp;$A23,'EFL2'!$B:$C,MATCH("HOME",'EFL2'!$B$1:$C$1,0),0),"")&amp;IFERROR(VLOOKUP(FZ$2&amp;$A23,'UCL2'!$C:$F,MATCH("AWAY",'UCL2'!$C$1:$F$1,0),0),"")&amp;IFERROR(VLOOKUP(FZ$2&amp;$A23,'UCL2'!$D:$E,MATCH("HOME",'UCL2'!$D$1:$E$1,0),0),"")&amp;IFERROR(VLOOKUP(FZ$2&amp;$A23,'EU2'!$C:$F,MATCH("AWAY",'EU2'!$C$1:$F$1,0),0),"")&amp;IFERROR(VLOOKUP(FZ$2&amp;$A23,'EU2'!$D:$E,MATCH("HOME",'EU2'!$D$1:$E$1,0),0),"")&amp;IFERROR(VLOOKUP(FZ$2&amp;$A23,'EUC2'!$C:$F,MATCH("AWAY",'EUC2'!$C$1:$F$1,0),0),"")&amp;IFERROR(VLOOKUP(FZ$2&amp;$A23,'EUC2'!$D:$E,MATCH("HOME",'EUC2'!$D$1:$E$1,0),0),"")</f>
        <v/>
      </c>
      <c r="GA23" s="25" t="str">
        <f>IFERROR(VLOOKUP(GA$2&amp;$B23,'FPL FIX2'!$N$1:$Q$400,MATCH("HOME",'FPL FIX2'!$N$1:$Q$1,0),0),"")&amp;IFERROR(VLOOKUP(GA$2&amp;$B23,'FPL FIX2'!$O$1:$P$400,MATCH("AWAY",'FPL FIX2'!$O$1:$P$1,0),0),"")&amp;IFERROR(VLOOKUP(GA$2&amp;$A23,'FA2'!$A:$D,MATCH("AWAY",'FA2'!$A$1:$D$1,0),0),"")&amp;IFERROR(VLOOKUP(GA$2&amp;$A23,'FA2'!$B:$C,MATCH("HOME",'FA2'!$B$1:$C$1,0),0),"")&amp;IFERROR(VLOOKUP(GA$2&amp;$A23,'EFL2'!$A:$D,MATCH("AWAY",'EFL2'!$A$1:$D$1,0),0),"")&amp;IFERROR(VLOOKUP(GA$2&amp;$A23,'EFL2'!$B:$C,MATCH("HOME",'EFL2'!$B$1:$C$1,0),0),"")&amp;IFERROR(VLOOKUP(GA$2&amp;$A23,'UCL2'!$C:$F,MATCH("AWAY",'UCL2'!$C$1:$F$1,0),0),"")&amp;IFERROR(VLOOKUP(GA$2&amp;$A23,'UCL2'!$D:$E,MATCH("HOME",'UCL2'!$D$1:$E$1,0),0),"")&amp;IFERROR(VLOOKUP(GA$2&amp;$A23,'EU2'!$C:$F,MATCH("AWAY",'EU2'!$C$1:$F$1,0),0),"")&amp;IFERROR(VLOOKUP(GA$2&amp;$A23,'EU2'!$D:$E,MATCH("HOME",'EU2'!$D$1:$E$1,0),0),"")&amp;IFERROR(VLOOKUP(GA$2&amp;$A23,'EUC2'!$C:$F,MATCH("AWAY",'EUC2'!$C$1:$F$1,0),0),"")&amp;IFERROR(VLOOKUP(GA$2&amp;$A23,'EUC2'!$D:$E,MATCH("HOME",'EUC2'!$D$1:$E$1,0),0),"")</f>
        <v/>
      </c>
      <c r="GB23" s="25" t="str">
        <f>IFERROR(VLOOKUP(GB$2&amp;$B23,'FPL FIX2'!$N$1:$Q$400,MATCH("HOME",'FPL FIX2'!$N$1:$Q$1,0),0),"")&amp;IFERROR(VLOOKUP(GB$2&amp;$B23,'FPL FIX2'!$O$1:$P$400,MATCH("AWAY",'FPL FIX2'!$O$1:$P$1,0),0),"")&amp;IFERROR(VLOOKUP(GB$2&amp;$A23,'FA2'!$A:$D,MATCH("AWAY",'FA2'!$A$1:$D$1,0),0),"")&amp;IFERROR(VLOOKUP(GB$2&amp;$A23,'FA2'!$B:$C,MATCH("HOME",'FA2'!$B$1:$C$1,0),0),"")&amp;IFERROR(VLOOKUP(GB$2&amp;$A23,'EFL2'!$A:$D,MATCH("AWAY",'EFL2'!$A$1:$D$1,0),0),"")&amp;IFERROR(VLOOKUP(GB$2&amp;$A23,'EFL2'!$B:$C,MATCH("HOME",'EFL2'!$B$1:$C$1,0),0),"")&amp;IFERROR(VLOOKUP(GB$2&amp;$A23,'UCL2'!$C:$F,MATCH("AWAY",'UCL2'!$C$1:$F$1,0),0),"")&amp;IFERROR(VLOOKUP(GB$2&amp;$A23,'UCL2'!$D:$E,MATCH("HOME",'UCL2'!$D$1:$E$1,0),0),"")&amp;IFERROR(VLOOKUP(GB$2&amp;$A23,'EU2'!$C:$F,MATCH("AWAY",'EU2'!$C$1:$F$1,0),0),"")&amp;IFERROR(VLOOKUP(GB$2&amp;$A23,'EU2'!$D:$E,MATCH("HOME",'EU2'!$D$1:$E$1,0),0),"")&amp;IFERROR(VLOOKUP(GB$2&amp;$A23,'EUC2'!$C:$F,MATCH("AWAY",'EUC2'!$C$1:$F$1,0),0),"")&amp;IFERROR(VLOOKUP(GB$2&amp;$A23,'EUC2'!$D:$E,MATCH("HOME",'EUC2'!$D$1:$E$1,0),0),"")</f>
        <v/>
      </c>
      <c r="GC23" s="25" t="str">
        <f>IFERROR(VLOOKUP(GC$2&amp;$B23,'FPL FIX2'!$N$1:$Q$400,MATCH("HOME",'FPL FIX2'!$N$1:$Q$1,0),0),"")&amp;IFERROR(VLOOKUP(GC$2&amp;$B23,'FPL FIX2'!$O$1:$P$400,MATCH("AWAY",'FPL FIX2'!$O$1:$P$1,0),0),"")&amp;IFERROR(VLOOKUP(GC$2&amp;$A23,'FA2'!$A:$D,MATCH("AWAY",'FA2'!$A$1:$D$1,0),0),"")&amp;IFERROR(VLOOKUP(GC$2&amp;$A23,'FA2'!$B:$C,MATCH("HOME",'FA2'!$B$1:$C$1,0),0),"")&amp;IFERROR(VLOOKUP(GC$2&amp;$A23,'EFL2'!$A:$D,MATCH("AWAY",'EFL2'!$A$1:$D$1,0),0),"")&amp;IFERROR(VLOOKUP(GC$2&amp;$A23,'EFL2'!$B:$C,MATCH("HOME",'EFL2'!$B$1:$C$1,0),0),"")&amp;IFERROR(VLOOKUP(GC$2&amp;$A23,'UCL2'!$C:$F,MATCH("AWAY",'UCL2'!$C$1:$F$1,0),0),"")&amp;IFERROR(VLOOKUP(GC$2&amp;$A23,'UCL2'!$D:$E,MATCH("HOME",'UCL2'!$D$1:$E$1,0),0),"")&amp;IFERROR(VLOOKUP(GC$2&amp;$A23,'EU2'!$C:$F,MATCH("AWAY",'EU2'!$C$1:$F$1,0),0),"")&amp;IFERROR(VLOOKUP(GC$2&amp;$A23,'EU2'!$D:$E,MATCH("HOME",'EU2'!$D$1:$E$1,0),0),"")&amp;IFERROR(VLOOKUP(GC$2&amp;$A23,'EUC2'!$C:$F,MATCH("AWAY",'EUC2'!$C$1:$F$1,0),0),"")&amp;IFERROR(VLOOKUP(GC$2&amp;$A23,'EUC2'!$D:$E,MATCH("HOME",'EUC2'!$D$1:$E$1,0),0),"")</f>
        <v/>
      </c>
      <c r="GD23" s="25" t="str">
        <f>IFERROR(VLOOKUP(GD$2&amp;$B23,'FPL FIX2'!$N$1:$Q$400,MATCH("HOME",'FPL FIX2'!$N$1:$Q$1,0),0),"")&amp;IFERROR(VLOOKUP(GD$2&amp;$B23,'FPL FIX2'!$O$1:$P$400,MATCH("AWAY",'FPL FIX2'!$O$1:$P$1,0),0),"")&amp;IFERROR(VLOOKUP(GD$2&amp;$A23,'FA2'!$A:$D,MATCH("AWAY",'FA2'!$A$1:$D$1,0),0),"")&amp;IFERROR(VLOOKUP(GD$2&amp;$A23,'FA2'!$B:$C,MATCH("HOME",'FA2'!$B$1:$C$1,0),0),"")&amp;IFERROR(VLOOKUP(GD$2&amp;$A23,'EFL2'!$A:$D,MATCH("AWAY",'EFL2'!$A$1:$D$1,0),0),"")&amp;IFERROR(VLOOKUP(GD$2&amp;$A23,'EFL2'!$B:$C,MATCH("HOME",'EFL2'!$B$1:$C$1,0),0),"")&amp;IFERROR(VLOOKUP(GD$2&amp;$A23,'UCL2'!$C:$F,MATCH("AWAY",'UCL2'!$C$1:$F$1,0),0),"")&amp;IFERROR(VLOOKUP(GD$2&amp;$A23,'UCL2'!$D:$E,MATCH("HOME",'UCL2'!$D$1:$E$1,0),0),"")&amp;IFERROR(VLOOKUP(GD$2&amp;$A23,'EU2'!$C:$F,MATCH("AWAY",'EU2'!$C$1:$F$1,0),0),"")&amp;IFERROR(VLOOKUP(GD$2&amp;$A23,'EU2'!$D:$E,MATCH("HOME",'EU2'!$D$1:$E$1,0),0),"")&amp;IFERROR(VLOOKUP(GD$2&amp;$A23,'EUC2'!$C:$F,MATCH("AWAY",'EUC2'!$C$1:$F$1,0),0),"")&amp;IFERROR(VLOOKUP(GD$2&amp;$A23,'EUC2'!$D:$E,MATCH("HOME",'EUC2'!$D$1:$E$1,0),0),"")</f>
        <v/>
      </c>
      <c r="GE23" s="25" t="str">
        <f>IFERROR(VLOOKUP(GE$2&amp;$B23,'FPL FIX2'!$N$1:$Q$400,MATCH("HOME",'FPL FIX2'!$N$1:$Q$1,0),0),"")&amp;IFERROR(VLOOKUP(GE$2&amp;$B23,'FPL FIX2'!$O$1:$P$400,MATCH("AWAY",'FPL FIX2'!$O$1:$P$1,0),0),"")&amp;IFERROR(VLOOKUP(GE$2&amp;$A23,'FA2'!$A:$D,MATCH("AWAY",'FA2'!$A$1:$D$1,0),0),"")&amp;IFERROR(VLOOKUP(GE$2&amp;$A23,'FA2'!$B:$C,MATCH("HOME",'FA2'!$B$1:$C$1,0),0),"")&amp;IFERROR(VLOOKUP(GE$2&amp;$A23,'EFL2'!$A:$D,MATCH("AWAY",'EFL2'!$A$1:$D$1,0),0),"")&amp;IFERROR(VLOOKUP(GE$2&amp;$A23,'EFL2'!$B:$C,MATCH("HOME",'EFL2'!$B$1:$C$1,0),0),"")&amp;IFERROR(VLOOKUP(GE$2&amp;$A23,'UCL2'!$C:$F,MATCH("AWAY",'UCL2'!$C$1:$F$1,0),0),"")&amp;IFERROR(VLOOKUP(GE$2&amp;$A23,'UCL2'!$D:$E,MATCH("HOME",'UCL2'!$D$1:$E$1,0),0),"")&amp;IFERROR(VLOOKUP(GE$2&amp;$A23,'EU2'!$C:$F,MATCH("AWAY",'EU2'!$C$1:$F$1,0),0),"")&amp;IFERROR(VLOOKUP(GE$2&amp;$A23,'EU2'!$D:$E,MATCH("HOME",'EU2'!$D$1:$E$1,0),0),"")&amp;IFERROR(VLOOKUP(GE$2&amp;$A23,'EUC2'!$C:$F,MATCH("AWAY",'EUC2'!$C$1:$F$1,0),0),"")&amp;IFERROR(VLOOKUP(GE$2&amp;$A23,'EUC2'!$D:$E,MATCH("HOME",'EUC2'!$D$1:$E$1,0),0),"")</f>
        <v/>
      </c>
      <c r="GF23" s="25" t="str">
        <f>IFERROR(VLOOKUP(GF$2&amp;$B23,'FPL FIX2'!$N$1:$Q$400,MATCH("HOME",'FPL FIX2'!$N$1:$Q$1,0),0),"")&amp;IFERROR(VLOOKUP(GF$2&amp;$B23,'FPL FIX2'!$O$1:$P$400,MATCH("AWAY",'FPL FIX2'!$O$1:$P$1,0),0),"")&amp;IFERROR(VLOOKUP(GF$2&amp;$A23,'FA2'!$A:$D,MATCH("AWAY",'FA2'!$A$1:$D$1,0),0),"")&amp;IFERROR(VLOOKUP(GF$2&amp;$A23,'FA2'!$B:$C,MATCH("HOME",'FA2'!$B$1:$C$1,0),0),"")&amp;IFERROR(VLOOKUP(GF$2&amp;$A23,'EFL2'!$A:$D,MATCH("AWAY",'EFL2'!$A$1:$D$1,0),0),"")&amp;IFERROR(VLOOKUP(GF$2&amp;$A23,'EFL2'!$B:$C,MATCH("HOME",'EFL2'!$B$1:$C$1,0),0),"")&amp;IFERROR(VLOOKUP(GF$2&amp;$A23,'UCL2'!$C:$F,MATCH("AWAY",'UCL2'!$C$1:$F$1,0),0),"")&amp;IFERROR(VLOOKUP(GF$2&amp;$A23,'UCL2'!$D:$E,MATCH("HOME",'UCL2'!$D$1:$E$1,0),0),"")&amp;IFERROR(VLOOKUP(GF$2&amp;$A23,'EU2'!$C:$F,MATCH("AWAY",'EU2'!$C$1:$F$1,0),0),"")&amp;IFERROR(VLOOKUP(GF$2&amp;$A23,'EU2'!$D:$E,MATCH("HOME",'EU2'!$D$1:$E$1,0),0),"")&amp;IFERROR(VLOOKUP(GF$2&amp;$A23,'EUC2'!$C:$F,MATCH("AWAY",'EUC2'!$C$1:$F$1,0),0),"")&amp;IFERROR(VLOOKUP(GF$2&amp;$A23,'EUC2'!$D:$E,MATCH("HOME",'EUC2'!$D$1:$E$1,0),0),"")</f>
        <v/>
      </c>
      <c r="GG23" s="25" t="str">
        <f>IFERROR(VLOOKUP(GG$2&amp;$B23,'FPL FIX2'!$N$1:$Q$400,MATCH("HOME",'FPL FIX2'!$N$1:$Q$1,0),0),"")&amp;IFERROR(VLOOKUP(GG$2&amp;$B23,'FPL FIX2'!$O$1:$P$400,MATCH("AWAY",'FPL FIX2'!$O$1:$P$1,0),0),"")&amp;IFERROR(VLOOKUP(GG$2&amp;$A23,'FA2'!$A:$D,MATCH("AWAY",'FA2'!$A$1:$D$1,0),0),"")&amp;IFERROR(VLOOKUP(GG$2&amp;$A23,'FA2'!$B:$C,MATCH("HOME",'FA2'!$B$1:$C$1,0),0),"")&amp;IFERROR(VLOOKUP(GG$2&amp;$A23,'EFL2'!$A:$D,MATCH("AWAY",'EFL2'!$A$1:$D$1,0),0),"")&amp;IFERROR(VLOOKUP(GG$2&amp;$A23,'EFL2'!$B:$C,MATCH("HOME",'EFL2'!$B$1:$C$1,0),0),"")&amp;IFERROR(VLOOKUP(GG$2&amp;$A23,'UCL2'!$C:$F,MATCH("AWAY",'UCL2'!$C$1:$F$1,0),0),"")&amp;IFERROR(VLOOKUP(GG$2&amp;$A23,'UCL2'!$D:$E,MATCH("HOME",'UCL2'!$D$1:$E$1,0),0),"")&amp;IFERROR(VLOOKUP(GG$2&amp;$A23,'EU2'!$C:$F,MATCH("AWAY",'EU2'!$C$1:$F$1,0),0),"")&amp;IFERROR(VLOOKUP(GG$2&amp;$A23,'EU2'!$D:$E,MATCH("HOME",'EU2'!$D$1:$E$1,0),0),"")&amp;IFERROR(VLOOKUP(GG$2&amp;$A23,'EUC2'!$C:$F,MATCH("AWAY",'EUC2'!$C$1:$F$1,0),0),"")&amp;IFERROR(VLOOKUP(GG$2&amp;$A23,'EUC2'!$D:$E,MATCH("HOME",'EUC2'!$D$1:$E$1,0),0),"")</f>
        <v/>
      </c>
      <c r="GH23" s="25" t="str">
        <f>IFERROR(VLOOKUP(GH$2&amp;$B23,'FPL FIX2'!$N$1:$Q$400,MATCH("HOME",'FPL FIX2'!$N$1:$Q$1,0),0),"")&amp;IFERROR(VLOOKUP(GH$2&amp;$B23,'FPL FIX2'!$O$1:$P$400,MATCH("AWAY",'FPL FIX2'!$O$1:$P$1,0),0),"")&amp;IFERROR(VLOOKUP(GH$2&amp;$A23,'FA2'!$A:$D,MATCH("AWAY",'FA2'!$A$1:$D$1,0),0),"")&amp;IFERROR(VLOOKUP(GH$2&amp;$A23,'FA2'!$B:$C,MATCH("HOME",'FA2'!$B$1:$C$1,0),0),"")&amp;IFERROR(VLOOKUP(GH$2&amp;$A23,'EFL2'!$A:$D,MATCH("AWAY",'EFL2'!$A$1:$D$1,0),0),"")&amp;IFERROR(VLOOKUP(GH$2&amp;$A23,'EFL2'!$B:$C,MATCH("HOME",'EFL2'!$B$1:$C$1,0),0),"")&amp;IFERROR(VLOOKUP(GH$2&amp;$A23,'UCL2'!$C:$F,MATCH("AWAY",'UCL2'!$C$1:$F$1,0),0),"")&amp;IFERROR(VLOOKUP(GH$2&amp;$A23,'UCL2'!$D:$E,MATCH("HOME",'UCL2'!$D$1:$E$1,0),0),"")&amp;IFERROR(VLOOKUP(GH$2&amp;$A23,'EU2'!$C:$F,MATCH("AWAY",'EU2'!$C$1:$F$1,0),0),"")&amp;IFERROR(VLOOKUP(GH$2&amp;$A23,'EU2'!$D:$E,MATCH("HOME",'EU2'!$D$1:$E$1,0),0),"")&amp;IFERROR(VLOOKUP(GH$2&amp;$A23,'EUC2'!$C:$F,MATCH("AWAY",'EUC2'!$C$1:$F$1,0),0),"")&amp;IFERROR(VLOOKUP(GH$2&amp;$A23,'EUC2'!$D:$E,MATCH("HOME",'EUC2'!$D$1:$E$1,0),0),"")</f>
        <v>LIV</v>
      </c>
      <c r="GI23" s="25" t="str">
        <f>IFERROR(VLOOKUP(GI$2&amp;$B23,'FPL FIX2'!$N$1:$Q$400,MATCH("HOME",'FPL FIX2'!$N$1:$Q$1,0),0),"")&amp;IFERROR(VLOOKUP(GI$2&amp;$B23,'FPL FIX2'!$O$1:$P$400,MATCH("AWAY",'FPL FIX2'!$O$1:$P$1,0),0),"")&amp;IFERROR(VLOOKUP(GI$2&amp;$A23,'FA2'!$A:$D,MATCH("AWAY",'FA2'!$A$1:$D$1,0),0),"")&amp;IFERROR(VLOOKUP(GI$2&amp;$A23,'FA2'!$B:$C,MATCH("HOME",'FA2'!$B$1:$C$1,0),0),"")&amp;IFERROR(VLOOKUP(GI$2&amp;$A23,'EFL2'!$A:$D,MATCH("AWAY",'EFL2'!$A$1:$D$1,0),0),"")&amp;IFERROR(VLOOKUP(GI$2&amp;$A23,'EFL2'!$B:$C,MATCH("HOME",'EFL2'!$B$1:$C$1,0),0),"")&amp;IFERROR(VLOOKUP(GI$2&amp;$A23,'UCL2'!$C:$F,MATCH("AWAY",'UCL2'!$C$1:$F$1,0),0),"")&amp;IFERROR(VLOOKUP(GI$2&amp;$A23,'UCL2'!$D:$E,MATCH("HOME",'UCL2'!$D$1:$E$1,0),0),"")&amp;IFERROR(VLOOKUP(GI$2&amp;$A23,'EU2'!$C:$F,MATCH("AWAY",'EU2'!$C$1:$F$1,0),0),"")&amp;IFERROR(VLOOKUP(GI$2&amp;$A23,'EU2'!$D:$E,MATCH("HOME",'EU2'!$D$1:$E$1,0),0),"")&amp;IFERROR(VLOOKUP(GI$2&amp;$A23,'EUC2'!$C:$F,MATCH("AWAY",'EUC2'!$C$1:$F$1,0),0),"")&amp;IFERROR(VLOOKUP(GI$2&amp;$A23,'EUC2'!$D:$E,MATCH("HOME",'EUC2'!$D$1:$E$1,0),0),"")</f>
        <v/>
      </c>
      <c r="GJ23" s="25" t="str">
        <f>IFERROR(VLOOKUP(GJ$2&amp;$B23,'FPL FIX2'!$N$1:$Q$400,MATCH("HOME",'FPL FIX2'!$N$1:$Q$1,0),0),"")&amp;IFERROR(VLOOKUP(GJ$2&amp;$B23,'FPL FIX2'!$O$1:$P$400,MATCH("AWAY",'FPL FIX2'!$O$1:$P$1,0),0),"")&amp;IFERROR(VLOOKUP(GJ$2&amp;$A23,'FA2'!$A:$D,MATCH("AWAY",'FA2'!$A$1:$D$1,0),0),"")&amp;IFERROR(VLOOKUP(GJ$2&amp;$A23,'FA2'!$B:$C,MATCH("HOME",'FA2'!$B$1:$C$1,0),0),"")&amp;IFERROR(VLOOKUP(GJ$2&amp;$A23,'EFL2'!$A:$D,MATCH("AWAY",'EFL2'!$A$1:$D$1,0),0),"")&amp;IFERROR(VLOOKUP(GJ$2&amp;$A23,'EFL2'!$B:$C,MATCH("HOME",'EFL2'!$B$1:$C$1,0),0),"")&amp;IFERROR(VLOOKUP(GJ$2&amp;$A23,'UCL2'!$C:$F,MATCH("AWAY",'UCL2'!$C$1:$F$1,0),0),"")&amp;IFERROR(VLOOKUP(GJ$2&amp;$A23,'UCL2'!$D:$E,MATCH("HOME",'UCL2'!$D$1:$E$1,0),0),"")&amp;IFERROR(VLOOKUP(GJ$2&amp;$A23,'EU2'!$C:$F,MATCH("AWAY",'EU2'!$C$1:$F$1,0),0),"")&amp;IFERROR(VLOOKUP(GJ$2&amp;$A23,'EU2'!$D:$E,MATCH("HOME",'EU2'!$D$1:$E$1,0),0),"")&amp;IFERROR(VLOOKUP(GJ$2&amp;$A23,'EUC2'!$C:$F,MATCH("AWAY",'EUC2'!$C$1:$F$1,0),0),"")&amp;IFERROR(VLOOKUP(GJ$2&amp;$A23,'EUC2'!$D:$E,MATCH("HOME",'EUC2'!$D$1:$E$1,0),0),"")</f>
        <v/>
      </c>
      <c r="GK23" s="25" t="str">
        <f>IFERROR(VLOOKUP(GK$2&amp;$B23,'FPL FIX2'!$N$1:$Q$400,MATCH("HOME",'FPL FIX2'!$N$1:$Q$1,0),0),"")&amp;IFERROR(VLOOKUP(GK$2&amp;$B23,'FPL FIX2'!$O$1:$P$400,MATCH("AWAY",'FPL FIX2'!$O$1:$P$1,0),0),"")&amp;IFERROR(VLOOKUP(GK$2&amp;$A23,'FA2'!$A:$D,MATCH("AWAY",'FA2'!$A$1:$D$1,0),0),"")&amp;IFERROR(VLOOKUP(GK$2&amp;$A23,'FA2'!$B:$C,MATCH("HOME",'FA2'!$B$1:$C$1,0),0),"")&amp;IFERROR(VLOOKUP(GK$2&amp;$A23,'EFL2'!$A:$D,MATCH("AWAY",'EFL2'!$A$1:$D$1,0),0),"")&amp;IFERROR(VLOOKUP(GK$2&amp;$A23,'EFL2'!$B:$C,MATCH("HOME",'EFL2'!$B$1:$C$1,0),0),"")&amp;IFERROR(VLOOKUP(GK$2&amp;$A23,'UCL2'!$C:$F,MATCH("AWAY",'UCL2'!$C$1:$F$1,0),0),"")&amp;IFERROR(VLOOKUP(GK$2&amp;$A23,'UCL2'!$D:$E,MATCH("HOME",'UCL2'!$D$1:$E$1,0),0),"")&amp;IFERROR(VLOOKUP(GK$2&amp;$A23,'EU2'!$C:$F,MATCH("AWAY",'EU2'!$C$1:$F$1,0),0),"")&amp;IFERROR(VLOOKUP(GK$2&amp;$A23,'EU2'!$D:$E,MATCH("HOME",'EU2'!$D$1:$E$1,0),0),"")&amp;IFERROR(VLOOKUP(GK$2&amp;$A23,'EUC2'!$C:$F,MATCH("AWAY",'EUC2'!$C$1:$F$1,0),0),"")&amp;IFERROR(VLOOKUP(GK$2&amp;$A23,'EUC2'!$D:$E,MATCH("HOME",'EUC2'!$D$1:$E$1,0),0),"")</f>
        <v/>
      </c>
      <c r="GL23" s="25" t="str">
        <f>IFERROR(VLOOKUP(GL$2&amp;$B23,'FPL FIX2'!$N$1:$Q$400,MATCH("HOME",'FPL FIX2'!$N$1:$Q$1,0),0),"")&amp;IFERROR(VLOOKUP(GL$2&amp;$B23,'FPL FIX2'!$O$1:$P$400,MATCH("AWAY",'FPL FIX2'!$O$1:$P$1,0),0),"")&amp;IFERROR(VLOOKUP(GL$2&amp;$A23,'FA2'!$A:$D,MATCH("AWAY",'FA2'!$A$1:$D$1,0),0),"")&amp;IFERROR(VLOOKUP(GL$2&amp;$A23,'FA2'!$B:$C,MATCH("HOME",'FA2'!$B$1:$C$1,0),0),"")&amp;IFERROR(VLOOKUP(GL$2&amp;$A23,'EFL2'!$A:$D,MATCH("AWAY",'EFL2'!$A$1:$D$1,0),0),"")&amp;IFERROR(VLOOKUP(GL$2&amp;$A23,'EFL2'!$B:$C,MATCH("HOME",'EFL2'!$B$1:$C$1,0),0),"")&amp;IFERROR(VLOOKUP(GL$2&amp;$A23,'UCL2'!$C:$F,MATCH("AWAY",'UCL2'!$C$1:$F$1,0),0),"")&amp;IFERROR(VLOOKUP(GL$2&amp;$A23,'UCL2'!$D:$E,MATCH("HOME",'UCL2'!$D$1:$E$1,0),0),"")&amp;IFERROR(VLOOKUP(GL$2&amp;$A23,'EU2'!$C:$F,MATCH("AWAY",'EU2'!$C$1:$F$1,0),0),"")&amp;IFERROR(VLOOKUP(GL$2&amp;$A23,'EU2'!$D:$E,MATCH("HOME",'EU2'!$D$1:$E$1,0),0),"")&amp;IFERROR(VLOOKUP(GL$2&amp;$A23,'EUC2'!$C:$F,MATCH("AWAY",'EUC2'!$C$1:$F$1,0),0),"")&amp;IFERROR(VLOOKUP(GL$2&amp;$A23,'EUC2'!$D:$E,MATCH("HOME",'EUC2'!$D$1:$E$1,0),0),"")</f>
        <v/>
      </c>
      <c r="GM23" s="25" t="str">
        <f>IFERROR(VLOOKUP(GM$2&amp;$B23,'FPL FIX2'!$N$1:$Q$400,MATCH("HOME",'FPL FIX2'!$N$1:$Q$1,0),0),"")&amp;IFERROR(VLOOKUP(GM$2&amp;$B23,'FPL FIX2'!$O$1:$P$400,MATCH("AWAY",'FPL FIX2'!$O$1:$P$1,0),0),"")&amp;IFERROR(VLOOKUP(GM$2&amp;$A23,'FA2'!$A:$D,MATCH("AWAY",'FA2'!$A$1:$D$1,0),0),"")&amp;IFERROR(VLOOKUP(GM$2&amp;$A23,'FA2'!$B:$C,MATCH("HOME",'FA2'!$B$1:$C$1,0),0),"")&amp;IFERROR(VLOOKUP(GM$2&amp;$A23,'EFL2'!$A:$D,MATCH("AWAY",'EFL2'!$A$1:$D$1,0),0),"")&amp;IFERROR(VLOOKUP(GM$2&amp;$A23,'EFL2'!$B:$C,MATCH("HOME",'EFL2'!$B$1:$C$1,0),0),"")&amp;IFERROR(VLOOKUP(GM$2&amp;$A23,'UCL2'!$C:$F,MATCH("AWAY",'UCL2'!$C$1:$F$1,0),0),"")&amp;IFERROR(VLOOKUP(GM$2&amp;$A23,'UCL2'!$D:$E,MATCH("HOME",'UCL2'!$D$1:$E$1,0),0),"")&amp;IFERROR(VLOOKUP(GM$2&amp;$A23,'EU2'!$C:$F,MATCH("AWAY",'EU2'!$C$1:$F$1,0),0),"")&amp;IFERROR(VLOOKUP(GM$2&amp;$A23,'EU2'!$D:$E,MATCH("HOME",'EU2'!$D$1:$E$1,0),0),"")&amp;IFERROR(VLOOKUP(GM$2&amp;$A23,'EUC2'!$C:$F,MATCH("AWAY",'EUC2'!$C$1:$F$1,0),0),"")&amp;IFERROR(VLOOKUP(GM$2&amp;$A23,'EUC2'!$D:$E,MATCH("HOME",'EUC2'!$D$1:$E$1,0),0),"")</f>
        <v/>
      </c>
      <c r="GN23" s="25" t="str">
        <f>IFERROR(VLOOKUP(GN$2&amp;$B23,'FPL FIX2'!$N$1:$Q$400,MATCH("HOME",'FPL FIX2'!$N$1:$Q$1,0),0),"")&amp;IFERROR(VLOOKUP(GN$2&amp;$B23,'FPL FIX2'!$O$1:$P$400,MATCH("AWAY",'FPL FIX2'!$O$1:$P$1,0),0),"")&amp;IFERROR(VLOOKUP(GN$2&amp;$A23,'FA2'!$A:$D,MATCH("AWAY",'FA2'!$A$1:$D$1,0),0),"")&amp;IFERROR(VLOOKUP(GN$2&amp;$A23,'FA2'!$B:$C,MATCH("HOME",'FA2'!$B$1:$C$1,0),0),"")&amp;IFERROR(VLOOKUP(GN$2&amp;$A23,'EFL2'!$A:$D,MATCH("AWAY",'EFL2'!$A$1:$D$1,0),0),"")&amp;IFERROR(VLOOKUP(GN$2&amp;$A23,'EFL2'!$B:$C,MATCH("HOME",'EFL2'!$B$1:$C$1,0),0),"")&amp;IFERROR(VLOOKUP(GN$2&amp;$A23,'UCL2'!$C:$F,MATCH("AWAY",'UCL2'!$C$1:$F$1,0),0),"")&amp;IFERROR(VLOOKUP(GN$2&amp;$A23,'UCL2'!$D:$E,MATCH("HOME",'UCL2'!$D$1:$E$1,0),0),"")&amp;IFERROR(VLOOKUP(GN$2&amp;$A23,'EU2'!$C:$F,MATCH("AWAY",'EU2'!$C$1:$F$1,0),0),"")&amp;IFERROR(VLOOKUP(GN$2&amp;$A23,'EU2'!$D:$E,MATCH("HOME",'EU2'!$D$1:$E$1,0),0),"")&amp;IFERROR(VLOOKUP(GN$2&amp;$A23,'EUC2'!$C:$F,MATCH("AWAY",'EUC2'!$C$1:$F$1,0),0),"")&amp;IFERROR(VLOOKUP(GN$2&amp;$A23,'EUC2'!$D:$E,MATCH("HOME",'EUC2'!$D$1:$E$1,0),0),"")</f>
        <v/>
      </c>
      <c r="GO23" s="25" t="str">
        <f>IFERROR(VLOOKUP(GO$2&amp;$B23,'FPL FIX2'!$N$1:$Q$400,MATCH("HOME",'FPL FIX2'!$N$1:$Q$1,0),0),"")&amp;IFERROR(VLOOKUP(GO$2&amp;$B23,'FPL FIX2'!$O$1:$P$400,MATCH("AWAY",'FPL FIX2'!$O$1:$P$1,0),0),"")&amp;IFERROR(VLOOKUP(GO$2&amp;$A23,'FA2'!$A:$D,MATCH("AWAY",'FA2'!$A$1:$D$1,0),0),"")&amp;IFERROR(VLOOKUP(GO$2&amp;$A23,'FA2'!$B:$C,MATCH("HOME",'FA2'!$B$1:$C$1,0),0),"")&amp;IFERROR(VLOOKUP(GO$2&amp;$A23,'EFL2'!$A:$D,MATCH("AWAY",'EFL2'!$A$1:$D$1,0),0),"")&amp;IFERROR(VLOOKUP(GO$2&amp;$A23,'EFL2'!$B:$C,MATCH("HOME",'EFL2'!$B$1:$C$1,0),0),"")&amp;IFERROR(VLOOKUP(GO$2&amp;$A23,'UCL2'!$C:$F,MATCH("AWAY",'UCL2'!$C$1:$F$1,0),0),"")&amp;IFERROR(VLOOKUP(GO$2&amp;$A23,'UCL2'!$D:$E,MATCH("HOME",'UCL2'!$D$1:$E$1,0),0),"")&amp;IFERROR(VLOOKUP(GO$2&amp;$A23,'EU2'!$C:$F,MATCH("AWAY",'EU2'!$C$1:$F$1,0),0),"")&amp;IFERROR(VLOOKUP(GO$2&amp;$A23,'EU2'!$D:$E,MATCH("HOME",'EU2'!$D$1:$E$1,0),0),"")&amp;IFERROR(VLOOKUP(GO$2&amp;$A23,'EUC2'!$C:$F,MATCH("AWAY",'EUC2'!$C$1:$F$1,0),0),"")&amp;IFERROR(VLOOKUP(GO$2&amp;$A23,'EUC2'!$D:$E,MATCH("HOME",'EUC2'!$D$1:$E$1,0),0),"")</f>
        <v>sou</v>
      </c>
      <c r="GP23" s="25" t="str">
        <f>IFERROR(VLOOKUP(GP$2&amp;$B23,'FPL FIX2'!$N$1:$Q$400,MATCH("HOME",'FPL FIX2'!$N$1:$Q$1,0),0),"")&amp;IFERROR(VLOOKUP(GP$2&amp;$B23,'FPL FIX2'!$O$1:$P$400,MATCH("AWAY",'FPL FIX2'!$O$1:$P$1,0),0),"")&amp;IFERROR(VLOOKUP(GP$2&amp;$A23,'FA2'!$A:$D,MATCH("AWAY",'FA2'!$A$1:$D$1,0),0),"")&amp;IFERROR(VLOOKUP(GP$2&amp;$A23,'FA2'!$B:$C,MATCH("HOME",'FA2'!$B$1:$C$1,0),0),"")&amp;IFERROR(VLOOKUP(GP$2&amp;$A23,'EFL2'!$A:$D,MATCH("AWAY",'EFL2'!$A$1:$D$1,0),0),"")&amp;IFERROR(VLOOKUP(GP$2&amp;$A23,'EFL2'!$B:$C,MATCH("HOME",'EFL2'!$B$1:$C$1,0),0),"")&amp;IFERROR(VLOOKUP(GP$2&amp;$A23,'UCL2'!$C:$F,MATCH("AWAY",'UCL2'!$C$1:$F$1,0),0),"")&amp;IFERROR(VLOOKUP(GP$2&amp;$A23,'UCL2'!$D:$E,MATCH("HOME",'UCL2'!$D$1:$E$1,0),0),"")&amp;IFERROR(VLOOKUP(GP$2&amp;$A23,'EU2'!$C:$F,MATCH("AWAY",'EU2'!$C$1:$F$1,0),0),"")&amp;IFERROR(VLOOKUP(GP$2&amp;$A23,'EU2'!$D:$E,MATCH("HOME",'EU2'!$D$1:$E$1,0),0),"")&amp;IFERROR(VLOOKUP(GP$2&amp;$A23,'EUC2'!$C:$F,MATCH("AWAY",'EUC2'!$C$1:$F$1,0),0),"")&amp;IFERROR(VLOOKUP(GP$2&amp;$A23,'EUC2'!$D:$E,MATCH("HOME",'EUC2'!$D$1:$E$1,0),0),"")</f>
        <v/>
      </c>
      <c r="GQ23" s="25" t="str">
        <f>IFERROR(VLOOKUP(GQ$2&amp;$B23,'FPL FIX2'!$N$1:$Q$400,MATCH("HOME",'FPL FIX2'!$N$1:$Q$1,0),0),"")&amp;IFERROR(VLOOKUP(GQ$2&amp;$B23,'FPL FIX2'!$O$1:$P$400,MATCH("AWAY",'FPL FIX2'!$O$1:$P$1,0),0),"")&amp;IFERROR(VLOOKUP(GQ$2&amp;$A23,'FA2'!$A:$D,MATCH("AWAY",'FA2'!$A$1:$D$1,0),0),"")&amp;IFERROR(VLOOKUP(GQ$2&amp;$A23,'FA2'!$B:$C,MATCH("HOME",'FA2'!$B$1:$C$1,0),0),"")&amp;IFERROR(VLOOKUP(GQ$2&amp;$A23,'EFL2'!$A:$D,MATCH("AWAY",'EFL2'!$A$1:$D$1,0),0),"")&amp;IFERROR(VLOOKUP(GQ$2&amp;$A23,'EFL2'!$B:$C,MATCH("HOME",'EFL2'!$B$1:$C$1,0),0),"")&amp;IFERROR(VLOOKUP(GQ$2&amp;$A23,'UCL2'!$C:$F,MATCH("AWAY",'UCL2'!$C$1:$F$1,0),0),"")&amp;IFERROR(VLOOKUP(GQ$2&amp;$A23,'UCL2'!$D:$E,MATCH("HOME",'UCL2'!$D$1:$E$1,0),0),"")&amp;IFERROR(VLOOKUP(GQ$2&amp;$A23,'EU2'!$C:$F,MATCH("AWAY",'EU2'!$C$1:$F$1,0),0),"")&amp;IFERROR(VLOOKUP(GQ$2&amp;$A23,'EU2'!$D:$E,MATCH("HOME",'EU2'!$D$1:$E$1,0),0),"")&amp;IFERROR(VLOOKUP(GQ$2&amp;$A23,'EUC2'!$C:$F,MATCH("AWAY",'EUC2'!$C$1:$F$1,0),0),"")&amp;IFERROR(VLOOKUP(GQ$2&amp;$A23,'EUC2'!$D:$E,MATCH("HOME",'EUC2'!$D$1:$E$1,0),0),"")</f>
        <v/>
      </c>
      <c r="GR23" s="25" t="str">
        <f>IFERROR(VLOOKUP(GR$2&amp;$B23,'FPL FIX2'!$N$1:$Q$400,MATCH("HOME",'FPL FIX2'!$N$1:$Q$1,0),0),"")&amp;IFERROR(VLOOKUP(GR$2&amp;$B23,'FPL FIX2'!$O$1:$P$400,MATCH("AWAY",'FPL FIX2'!$O$1:$P$1,0),0),"")&amp;IFERROR(VLOOKUP(GR$2&amp;$A23,'FA2'!$A:$D,MATCH("AWAY",'FA2'!$A$1:$D$1,0),0),"")&amp;IFERROR(VLOOKUP(GR$2&amp;$A23,'FA2'!$B:$C,MATCH("HOME",'FA2'!$B$1:$C$1,0),0),"")&amp;IFERROR(VLOOKUP(GR$2&amp;$A23,'EFL2'!$A:$D,MATCH("AWAY",'EFL2'!$A$1:$D$1,0),0),"")&amp;IFERROR(VLOOKUP(GR$2&amp;$A23,'EFL2'!$B:$C,MATCH("HOME",'EFL2'!$B$1:$C$1,0),0),"")&amp;IFERROR(VLOOKUP(GR$2&amp;$A23,'UCL2'!$C:$F,MATCH("AWAY",'UCL2'!$C$1:$F$1,0),0),"")&amp;IFERROR(VLOOKUP(GR$2&amp;$A23,'UCL2'!$D:$E,MATCH("HOME",'UCL2'!$D$1:$E$1,0),0),"")&amp;IFERROR(VLOOKUP(GR$2&amp;$A23,'EU2'!$C:$F,MATCH("AWAY",'EU2'!$C$1:$F$1,0),0),"")&amp;IFERROR(VLOOKUP(GR$2&amp;$A23,'EU2'!$D:$E,MATCH("HOME",'EU2'!$D$1:$E$1,0),0),"")&amp;IFERROR(VLOOKUP(GR$2&amp;$A23,'EUC2'!$C:$F,MATCH("AWAY",'EUC2'!$C$1:$F$1,0),0),"")&amp;IFERROR(VLOOKUP(GR$2&amp;$A23,'EUC2'!$D:$E,MATCH("HOME",'EUC2'!$D$1:$E$1,0),0),"")</f>
        <v/>
      </c>
      <c r="GS23" s="25" t="str">
        <f>IFERROR(VLOOKUP(GS$2&amp;$B23,'FPL FIX2'!$N$1:$Q$400,MATCH("HOME",'FPL FIX2'!$N$1:$Q$1,0),0),"")&amp;IFERROR(VLOOKUP(GS$2&amp;$B23,'FPL FIX2'!$O$1:$P$400,MATCH("AWAY",'FPL FIX2'!$O$1:$P$1,0),0),"")&amp;IFERROR(VLOOKUP(GS$2&amp;$A23,'FA2'!$A:$D,MATCH("AWAY",'FA2'!$A$1:$D$1,0),0),"")&amp;IFERROR(VLOOKUP(GS$2&amp;$A23,'FA2'!$B:$C,MATCH("HOME",'FA2'!$B$1:$C$1,0),0),"")&amp;IFERROR(VLOOKUP(GS$2&amp;$A23,'EFL2'!$A:$D,MATCH("AWAY",'EFL2'!$A$1:$D$1,0),0),"")&amp;IFERROR(VLOOKUP(GS$2&amp;$A23,'EFL2'!$B:$C,MATCH("HOME",'EFL2'!$B$1:$C$1,0),0),"")&amp;IFERROR(VLOOKUP(GS$2&amp;$A23,'UCL2'!$C:$F,MATCH("AWAY",'UCL2'!$C$1:$F$1,0),0),"")&amp;IFERROR(VLOOKUP(GS$2&amp;$A23,'UCL2'!$D:$E,MATCH("HOME",'UCL2'!$D$1:$E$1,0),0),"")&amp;IFERROR(VLOOKUP(GS$2&amp;$A23,'EU2'!$C:$F,MATCH("AWAY",'EU2'!$C$1:$F$1,0),0),"")&amp;IFERROR(VLOOKUP(GS$2&amp;$A23,'EU2'!$D:$E,MATCH("HOME",'EU2'!$D$1:$E$1,0),0),"")&amp;IFERROR(VLOOKUP(GS$2&amp;$A23,'EUC2'!$C:$F,MATCH("AWAY",'EUC2'!$C$1:$F$1,0),0),"")&amp;IFERROR(VLOOKUP(GS$2&amp;$A23,'EUC2'!$D:$E,MATCH("HOME",'EUC2'!$D$1:$E$1,0),0),"")</f>
        <v/>
      </c>
      <c r="GT23" s="25" t="str">
        <f>IFERROR(VLOOKUP(GT$2&amp;$B23,'FPL FIX2'!$N$1:$Q$400,MATCH("HOME",'FPL FIX2'!$N$1:$Q$1,0),0),"")&amp;IFERROR(VLOOKUP(GT$2&amp;$B23,'FPL FIX2'!$O$1:$P$400,MATCH("AWAY",'FPL FIX2'!$O$1:$P$1,0),0),"")&amp;IFERROR(VLOOKUP(GT$2&amp;$A23,'FA2'!$A:$D,MATCH("AWAY",'FA2'!$A$1:$D$1,0),0),"")&amp;IFERROR(VLOOKUP(GT$2&amp;$A23,'FA2'!$B:$C,MATCH("HOME",'FA2'!$B$1:$C$1,0),0),"")&amp;IFERROR(VLOOKUP(GT$2&amp;$A23,'EFL2'!$A:$D,MATCH("AWAY",'EFL2'!$A$1:$D$1,0),0),"")&amp;IFERROR(VLOOKUP(GT$2&amp;$A23,'EFL2'!$B:$C,MATCH("HOME",'EFL2'!$B$1:$C$1,0),0),"")&amp;IFERROR(VLOOKUP(GT$2&amp;$A23,'UCL2'!$C:$F,MATCH("AWAY",'UCL2'!$C$1:$F$1,0),0),"")&amp;IFERROR(VLOOKUP(GT$2&amp;$A23,'UCL2'!$D:$E,MATCH("HOME",'UCL2'!$D$1:$E$1,0),0),"")&amp;IFERROR(VLOOKUP(GT$2&amp;$A23,'EU2'!$C:$F,MATCH("AWAY",'EU2'!$C$1:$F$1,0),0),"")&amp;IFERROR(VLOOKUP(GT$2&amp;$A23,'EU2'!$D:$E,MATCH("HOME",'EU2'!$D$1:$E$1,0),0),"")&amp;IFERROR(VLOOKUP(GT$2&amp;$A23,'EUC2'!$C:$F,MATCH("AWAY",'EUC2'!$C$1:$F$1,0),0),"")&amp;IFERROR(VLOOKUP(GT$2&amp;$A23,'EUC2'!$D:$E,MATCH("HOME",'EUC2'!$D$1:$E$1,0),0),"")</f>
        <v/>
      </c>
      <c r="GU23" s="25" t="str">
        <f>IFERROR(VLOOKUP(GU$2&amp;$B23,'FPL FIX2'!$N$1:$Q$400,MATCH("HOME",'FPL FIX2'!$N$1:$Q$1,0),0),"")&amp;IFERROR(VLOOKUP(GU$2&amp;$B23,'FPL FIX2'!$O$1:$P$400,MATCH("AWAY",'FPL FIX2'!$O$1:$P$1,0),0),"")&amp;IFERROR(VLOOKUP(GU$2&amp;$A23,'FA2'!$A:$D,MATCH("AWAY",'FA2'!$A$1:$D$1,0),0),"")&amp;IFERROR(VLOOKUP(GU$2&amp;$A23,'FA2'!$B:$C,MATCH("HOME",'FA2'!$B$1:$C$1,0),0),"")&amp;IFERROR(VLOOKUP(GU$2&amp;$A23,'EFL2'!$A:$D,MATCH("AWAY",'EFL2'!$A$1:$D$1,0),0),"")&amp;IFERROR(VLOOKUP(GU$2&amp;$A23,'EFL2'!$B:$C,MATCH("HOME",'EFL2'!$B$1:$C$1,0),0),"")&amp;IFERROR(VLOOKUP(GU$2&amp;$A23,'UCL2'!$C:$F,MATCH("AWAY",'UCL2'!$C$1:$F$1,0),0),"")&amp;IFERROR(VLOOKUP(GU$2&amp;$A23,'UCL2'!$D:$E,MATCH("HOME",'UCL2'!$D$1:$E$1,0),0),"")&amp;IFERROR(VLOOKUP(GU$2&amp;$A23,'EU2'!$C:$F,MATCH("AWAY",'EU2'!$C$1:$F$1,0),0),"")&amp;IFERROR(VLOOKUP(GU$2&amp;$A23,'EU2'!$D:$E,MATCH("HOME",'EU2'!$D$1:$E$1,0),0),"")&amp;IFERROR(VLOOKUP(GU$2&amp;$A23,'EUC2'!$C:$F,MATCH("AWAY",'EUC2'!$C$1:$F$1,0),0),"")&amp;IFERROR(VLOOKUP(GU$2&amp;$A23,'EUC2'!$D:$E,MATCH("HOME",'EUC2'!$D$1:$E$1,0),0),"")</f>
        <v/>
      </c>
      <c r="GV23" s="25" t="str">
        <f>IFERROR(VLOOKUP(GV$2&amp;$B23,'FPL FIX2'!$N$1:$Q$400,MATCH("HOME",'FPL FIX2'!$N$1:$Q$1,0),0),"")&amp;IFERROR(VLOOKUP(GV$2&amp;$B23,'FPL FIX2'!$O$1:$P$400,MATCH("AWAY",'FPL FIX2'!$O$1:$P$1,0),0),"")&amp;IFERROR(VLOOKUP(GV$2&amp;$A23,'FA2'!$A:$D,MATCH("AWAY",'FA2'!$A$1:$D$1,0),0),"")&amp;IFERROR(VLOOKUP(GV$2&amp;$A23,'FA2'!$B:$C,MATCH("HOME",'FA2'!$B$1:$C$1,0),0),"")&amp;IFERROR(VLOOKUP(GV$2&amp;$A23,'EFL2'!$A:$D,MATCH("AWAY",'EFL2'!$A$1:$D$1,0),0),"")&amp;IFERROR(VLOOKUP(GV$2&amp;$A23,'EFL2'!$B:$C,MATCH("HOME",'EFL2'!$B$1:$C$1,0),0),"")&amp;IFERROR(VLOOKUP(GV$2&amp;$A23,'UCL2'!$C:$F,MATCH("AWAY",'UCL2'!$C$1:$F$1,0),0),"")&amp;IFERROR(VLOOKUP(GV$2&amp;$A23,'UCL2'!$D:$E,MATCH("HOME",'UCL2'!$D$1:$E$1,0),0),"")&amp;IFERROR(VLOOKUP(GV$2&amp;$A23,'EU2'!$C:$F,MATCH("AWAY",'EU2'!$C$1:$F$1,0),0),"")&amp;IFERROR(VLOOKUP(GV$2&amp;$A23,'EU2'!$D:$E,MATCH("HOME",'EU2'!$D$1:$E$1,0),0),"")&amp;IFERROR(VLOOKUP(GV$2&amp;$A23,'EUC2'!$C:$F,MATCH("AWAY",'EUC2'!$C$1:$F$1,0),0),"")&amp;IFERROR(VLOOKUP(GV$2&amp;$A23,'EUC2'!$D:$E,MATCH("HOME",'EUC2'!$D$1:$E$1,0),0),"")</f>
        <v>BOU</v>
      </c>
      <c r="GW23" s="25" t="str">
        <f>IFERROR(VLOOKUP(GW$2&amp;$B23,'FPL FIX2'!$N$1:$Q$400,MATCH("HOME",'FPL FIX2'!$N$1:$Q$1,0),0),"")&amp;IFERROR(VLOOKUP(GW$2&amp;$B23,'FPL FIX2'!$O$1:$P$400,MATCH("AWAY",'FPL FIX2'!$O$1:$P$1,0),0),"")&amp;IFERROR(VLOOKUP(GW$2&amp;$A23,'FA2'!$A:$D,MATCH("AWAY",'FA2'!$A$1:$D$1,0),0),"")&amp;IFERROR(VLOOKUP(GW$2&amp;$A23,'FA2'!$B:$C,MATCH("HOME",'FA2'!$B$1:$C$1,0),0),"")&amp;IFERROR(VLOOKUP(GW$2&amp;$A23,'EFL2'!$A:$D,MATCH("AWAY",'EFL2'!$A$1:$D$1,0),0),"")&amp;IFERROR(VLOOKUP(GW$2&amp;$A23,'EFL2'!$B:$C,MATCH("HOME",'EFL2'!$B$1:$C$1,0),0),"")&amp;IFERROR(VLOOKUP(GW$2&amp;$A23,'UCL2'!$C:$F,MATCH("AWAY",'UCL2'!$C$1:$F$1,0),0),"")&amp;IFERROR(VLOOKUP(GW$2&amp;$A23,'UCL2'!$D:$E,MATCH("HOME",'UCL2'!$D$1:$E$1,0),0),"")&amp;IFERROR(VLOOKUP(GW$2&amp;$A23,'EU2'!$C:$F,MATCH("AWAY",'EU2'!$C$1:$F$1,0),0),"")&amp;IFERROR(VLOOKUP(GW$2&amp;$A23,'EU2'!$D:$E,MATCH("HOME",'EU2'!$D$1:$E$1,0),0),"")&amp;IFERROR(VLOOKUP(GW$2&amp;$A23,'EUC2'!$C:$F,MATCH("AWAY",'EUC2'!$C$1:$F$1,0),0),"")&amp;IFERROR(VLOOKUP(GW$2&amp;$A23,'EUC2'!$D:$E,MATCH("HOME",'EUC2'!$D$1:$E$1,0),0),"")</f>
        <v/>
      </c>
      <c r="GX23" s="25" t="str">
        <f>IFERROR(VLOOKUP(GX$2&amp;$B23,'FPL FIX2'!$N$1:$Q$400,MATCH("HOME",'FPL FIX2'!$N$1:$Q$1,0),0),"")&amp;IFERROR(VLOOKUP(GX$2&amp;$B23,'FPL FIX2'!$O$1:$P$400,MATCH("AWAY",'FPL FIX2'!$O$1:$P$1,0),0),"")&amp;IFERROR(VLOOKUP(GX$2&amp;$A23,'FA2'!$A:$D,MATCH("AWAY",'FA2'!$A$1:$D$1,0),0),"")&amp;IFERROR(VLOOKUP(GX$2&amp;$A23,'FA2'!$B:$C,MATCH("HOME",'FA2'!$B$1:$C$1,0),0),"")&amp;IFERROR(VLOOKUP(GX$2&amp;$A23,'EFL2'!$A:$D,MATCH("AWAY",'EFL2'!$A$1:$D$1,0),0),"")&amp;IFERROR(VLOOKUP(GX$2&amp;$A23,'EFL2'!$B:$C,MATCH("HOME",'EFL2'!$B$1:$C$1,0),0),"")&amp;IFERROR(VLOOKUP(GX$2&amp;$A23,'UCL2'!$C:$F,MATCH("AWAY",'UCL2'!$C$1:$F$1,0),0),"")&amp;IFERROR(VLOOKUP(GX$2&amp;$A23,'UCL2'!$D:$E,MATCH("HOME",'UCL2'!$D$1:$E$1,0),0),"")&amp;IFERROR(VLOOKUP(GX$2&amp;$A23,'EU2'!$C:$F,MATCH("AWAY",'EU2'!$C$1:$F$1,0),0),"")&amp;IFERROR(VLOOKUP(GX$2&amp;$A23,'EU2'!$D:$E,MATCH("HOME",'EU2'!$D$1:$E$1,0),0),"")&amp;IFERROR(VLOOKUP(GX$2&amp;$A23,'EUC2'!$C:$F,MATCH("AWAY",'EUC2'!$C$1:$F$1,0),0),"")&amp;IFERROR(VLOOKUP(GX$2&amp;$A23,'EUC2'!$D:$E,MATCH("HOME",'EUC2'!$D$1:$E$1,0),0),"")</f>
        <v/>
      </c>
      <c r="GY23" s="25" t="str">
        <f>IFERROR(VLOOKUP(GY$2&amp;$B23,'FPL FIX2'!$N$1:$Q$400,MATCH("HOME",'FPL FIX2'!$N$1:$Q$1,0),0),"")&amp;IFERROR(VLOOKUP(GY$2&amp;$B23,'FPL FIX2'!$O$1:$P$400,MATCH("AWAY",'FPL FIX2'!$O$1:$P$1,0),0),"")&amp;IFERROR(VLOOKUP(GY$2&amp;$A23,'FA2'!$A:$D,MATCH("AWAY",'FA2'!$A$1:$D$1,0),0),"")&amp;IFERROR(VLOOKUP(GY$2&amp;$A23,'FA2'!$B:$C,MATCH("HOME",'FA2'!$B$1:$C$1,0),0),"")&amp;IFERROR(VLOOKUP(GY$2&amp;$A23,'EFL2'!$A:$D,MATCH("AWAY",'EFL2'!$A$1:$D$1,0),0),"")&amp;IFERROR(VLOOKUP(GY$2&amp;$A23,'EFL2'!$B:$C,MATCH("HOME",'EFL2'!$B$1:$C$1,0),0),"")&amp;IFERROR(VLOOKUP(GY$2&amp;$A23,'UCL2'!$C:$F,MATCH("AWAY",'UCL2'!$C$1:$F$1,0),0),"")&amp;IFERROR(VLOOKUP(GY$2&amp;$A23,'UCL2'!$D:$E,MATCH("HOME",'UCL2'!$D$1:$E$1,0),0),"")&amp;IFERROR(VLOOKUP(GY$2&amp;$A23,'EU2'!$C:$F,MATCH("AWAY",'EU2'!$C$1:$F$1,0),0),"")&amp;IFERROR(VLOOKUP(GY$2&amp;$A23,'EU2'!$D:$E,MATCH("HOME",'EU2'!$D$1:$E$1,0),0),"")&amp;IFERROR(VLOOKUP(GY$2&amp;$A23,'EUC2'!$C:$F,MATCH("AWAY",'EUC2'!$C$1:$F$1,0),0),"")&amp;IFERROR(VLOOKUP(GY$2&amp;$A23,'EUC2'!$D:$E,MATCH("HOME",'EUC2'!$D$1:$E$1,0),0),"")</f>
        <v/>
      </c>
      <c r="GZ23" s="25" t="str">
        <f>IFERROR(VLOOKUP(GZ$2&amp;$B23,'FPL FIX2'!$N$1:$Q$400,MATCH("HOME",'FPL FIX2'!$N$1:$Q$1,0),0),"")&amp;IFERROR(VLOOKUP(GZ$2&amp;$B23,'FPL FIX2'!$O$1:$P$400,MATCH("AWAY",'FPL FIX2'!$O$1:$P$1,0),0),"")&amp;IFERROR(VLOOKUP(GZ$2&amp;$A23,'FA2'!$A:$D,MATCH("AWAY",'FA2'!$A$1:$D$1,0),0),"")&amp;IFERROR(VLOOKUP(GZ$2&amp;$A23,'FA2'!$B:$C,MATCH("HOME",'FA2'!$B$1:$C$1,0),0),"")&amp;IFERROR(VLOOKUP(GZ$2&amp;$A23,'EFL2'!$A:$D,MATCH("AWAY",'EFL2'!$A$1:$D$1,0),0),"")&amp;IFERROR(VLOOKUP(GZ$2&amp;$A23,'EFL2'!$B:$C,MATCH("HOME",'EFL2'!$B$1:$C$1,0),0),"")&amp;IFERROR(VLOOKUP(GZ$2&amp;$A23,'UCL2'!$C:$F,MATCH("AWAY",'UCL2'!$C$1:$F$1,0),0),"")&amp;IFERROR(VLOOKUP(GZ$2&amp;$A23,'UCL2'!$D:$E,MATCH("HOME",'UCL2'!$D$1:$E$1,0),0),"")&amp;IFERROR(VLOOKUP(GZ$2&amp;$A23,'EU2'!$C:$F,MATCH("AWAY",'EU2'!$C$1:$F$1,0),0),"")&amp;IFERROR(VLOOKUP(GZ$2&amp;$A23,'EU2'!$D:$E,MATCH("HOME",'EU2'!$D$1:$E$1,0),0),"")&amp;IFERROR(VLOOKUP(GZ$2&amp;$A23,'EUC2'!$C:$F,MATCH("AWAY",'EUC2'!$C$1:$F$1,0),0),"")&amp;IFERROR(VLOOKUP(GZ$2&amp;$A23,'EUC2'!$D:$E,MATCH("HOME",'EUC2'!$D$1:$E$1,0),0),"")</f>
        <v/>
      </c>
      <c r="HA23" s="25" t="str">
        <f>IFERROR(VLOOKUP(HA$2&amp;$B23,'FPL FIX2'!$N$1:$Q$400,MATCH("HOME",'FPL FIX2'!$N$1:$Q$1,0),0),"")&amp;IFERROR(VLOOKUP(HA$2&amp;$B23,'FPL FIX2'!$O$1:$P$400,MATCH("AWAY",'FPL FIX2'!$O$1:$P$1,0),0),"")&amp;IFERROR(VLOOKUP(HA$2&amp;$A23,'FA2'!$A:$D,MATCH("AWAY",'FA2'!$A$1:$D$1,0),0),"")&amp;IFERROR(VLOOKUP(HA$2&amp;$A23,'FA2'!$B:$C,MATCH("HOME",'FA2'!$B$1:$C$1,0),0),"")&amp;IFERROR(VLOOKUP(HA$2&amp;$A23,'EFL2'!$A:$D,MATCH("AWAY",'EFL2'!$A$1:$D$1,0),0),"")&amp;IFERROR(VLOOKUP(HA$2&amp;$A23,'EFL2'!$B:$C,MATCH("HOME",'EFL2'!$B$1:$C$1,0),0),"")&amp;IFERROR(VLOOKUP(HA$2&amp;$A23,'UCL2'!$C:$F,MATCH("AWAY",'UCL2'!$C$1:$F$1,0),0),"")&amp;IFERROR(VLOOKUP(HA$2&amp;$A23,'UCL2'!$D:$E,MATCH("HOME",'UCL2'!$D$1:$E$1,0),0),"")&amp;IFERROR(VLOOKUP(HA$2&amp;$A23,'EU2'!$C:$F,MATCH("AWAY",'EU2'!$C$1:$F$1,0),0),"")&amp;IFERROR(VLOOKUP(HA$2&amp;$A23,'EU2'!$D:$E,MATCH("HOME",'EU2'!$D$1:$E$1,0),0),"")&amp;IFERROR(VLOOKUP(HA$2&amp;$A23,'EUC2'!$C:$F,MATCH("AWAY",'EUC2'!$C$1:$F$1,0),0),"")&amp;IFERROR(VLOOKUP(HA$2&amp;$A23,'EUC2'!$D:$E,MATCH("HOME",'EUC2'!$D$1:$E$1,0),0),"")</f>
        <v/>
      </c>
      <c r="HB23" s="25" t="str">
        <f>IFERROR(VLOOKUP(HB$2&amp;$B23,'FPL FIX2'!$N$1:$Q$400,MATCH("HOME",'FPL FIX2'!$N$1:$Q$1,0),0),"")&amp;IFERROR(VLOOKUP(HB$2&amp;$B23,'FPL FIX2'!$O$1:$P$400,MATCH("AWAY",'FPL FIX2'!$O$1:$P$1,0),0),"")&amp;IFERROR(VLOOKUP(HB$2&amp;$A23,'FA2'!$A:$D,MATCH("AWAY",'FA2'!$A$1:$D$1,0),0),"")&amp;IFERROR(VLOOKUP(HB$2&amp;$A23,'FA2'!$B:$C,MATCH("HOME",'FA2'!$B$1:$C$1,0),0),"")&amp;IFERROR(VLOOKUP(HB$2&amp;$A23,'EFL2'!$A:$D,MATCH("AWAY",'EFL2'!$A$1:$D$1,0),0),"")&amp;IFERROR(VLOOKUP(HB$2&amp;$A23,'EFL2'!$B:$C,MATCH("HOME",'EFL2'!$B$1:$C$1,0),0),"")&amp;IFERROR(VLOOKUP(HB$2&amp;$A23,'UCL2'!$C:$F,MATCH("AWAY",'UCL2'!$C$1:$F$1,0),0),"")&amp;IFERROR(VLOOKUP(HB$2&amp;$A23,'UCL2'!$D:$E,MATCH("HOME",'UCL2'!$D$1:$E$1,0),0),"")&amp;IFERROR(VLOOKUP(HB$2&amp;$A23,'EU2'!$C:$F,MATCH("AWAY",'EU2'!$C$1:$F$1,0),0),"")&amp;IFERROR(VLOOKUP(HB$2&amp;$A23,'EU2'!$D:$E,MATCH("HOME",'EU2'!$D$1:$E$1,0),0),"")&amp;IFERROR(VLOOKUP(HB$2&amp;$A23,'EUC2'!$C:$F,MATCH("AWAY",'EUC2'!$C$1:$F$1,0),0),"")&amp;IFERROR(VLOOKUP(HB$2&amp;$A23,'EUC2'!$D:$E,MATCH("HOME",'EUC2'!$D$1:$E$1,0),0),"")</f>
        <v>ful</v>
      </c>
      <c r="HC23" s="25" t="str">
        <f>IFERROR(VLOOKUP(HC$2&amp;$B23,'FPL FIX2'!$N$1:$Q$400,MATCH("HOME",'FPL FIX2'!$N$1:$Q$1,0),0),"")&amp;IFERROR(VLOOKUP(HC$2&amp;$B23,'FPL FIX2'!$O$1:$P$400,MATCH("AWAY",'FPL FIX2'!$O$1:$P$1,0),0),"")&amp;IFERROR(VLOOKUP(HC$2&amp;$A23,'FA2'!$A:$D,MATCH("AWAY",'FA2'!$A$1:$D$1,0),0),"")&amp;IFERROR(VLOOKUP(HC$2&amp;$A23,'FA2'!$B:$C,MATCH("HOME",'FA2'!$B$1:$C$1,0),0),"")&amp;IFERROR(VLOOKUP(HC$2&amp;$A23,'EFL2'!$A:$D,MATCH("AWAY",'EFL2'!$A$1:$D$1,0),0),"")&amp;IFERROR(VLOOKUP(HC$2&amp;$A23,'EFL2'!$B:$C,MATCH("HOME",'EFL2'!$B$1:$C$1,0),0),"")&amp;IFERROR(VLOOKUP(HC$2&amp;$A23,'UCL2'!$C:$F,MATCH("AWAY",'UCL2'!$C$1:$F$1,0),0),"")&amp;IFERROR(VLOOKUP(HC$2&amp;$A23,'UCL2'!$D:$E,MATCH("HOME",'UCL2'!$D$1:$E$1,0),0),"")&amp;IFERROR(VLOOKUP(HC$2&amp;$A23,'EU2'!$C:$F,MATCH("AWAY",'EU2'!$C$1:$F$1,0),0),"")&amp;IFERROR(VLOOKUP(HC$2&amp;$A23,'EU2'!$D:$E,MATCH("HOME",'EU2'!$D$1:$E$1,0),0),"")&amp;IFERROR(VLOOKUP(HC$2&amp;$A23,'EUC2'!$C:$F,MATCH("AWAY",'EUC2'!$C$1:$F$1,0),0),"")&amp;IFERROR(VLOOKUP(HC$2&amp;$A23,'EUC2'!$D:$E,MATCH("HOME",'EUC2'!$D$1:$E$1,0),0),"")</f>
        <v/>
      </c>
      <c r="HD23" s="25" t="str">
        <f>IFERROR(VLOOKUP(HD$2&amp;$B23,'FPL FIX2'!$N$1:$Q$400,MATCH("HOME",'FPL FIX2'!$N$1:$Q$1,0),0),"")&amp;IFERROR(VLOOKUP(HD$2&amp;$B23,'FPL FIX2'!$O$1:$P$400,MATCH("AWAY",'FPL FIX2'!$O$1:$P$1,0),0),"")&amp;IFERROR(VLOOKUP(HD$2&amp;$A23,'FA2'!$A:$D,MATCH("AWAY",'FA2'!$A$1:$D$1,0),0),"")&amp;IFERROR(VLOOKUP(HD$2&amp;$A23,'FA2'!$B:$C,MATCH("HOME",'FA2'!$B$1:$C$1,0),0),"")&amp;IFERROR(VLOOKUP(HD$2&amp;$A23,'EFL2'!$A:$D,MATCH("AWAY",'EFL2'!$A$1:$D$1,0),0),"")&amp;IFERROR(VLOOKUP(HD$2&amp;$A23,'EFL2'!$B:$C,MATCH("HOME",'EFL2'!$B$1:$C$1,0),0),"")&amp;IFERROR(VLOOKUP(HD$2&amp;$A23,'UCL2'!$C:$F,MATCH("AWAY",'UCL2'!$C$1:$F$1,0),0),"")&amp;IFERROR(VLOOKUP(HD$2&amp;$A23,'UCL2'!$D:$E,MATCH("HOME",'UCL2'!$D$1:$E$1,0),0),"")&amp;IFERROR(VLOOKUP(HD$2&amp;$A23,'EU2'!$C:$F,MATCH("AWAY",'EU2'!$C$1:$F$1,0),0),"")&amp;IFERROR(VLOOKUP(HD$2&amp;$A23,'EU2'!$D:$E,MATCH("HOME",'EU2'!$D$1:$E$1,0),0),"")&amp;IFERROR(VLOOKUP(HD$2&amp;$A23,'EUC2'!$C:$F,MATCH("AWAY",'EUC2'!$C$1:$F$1,0),0),"")&amp;IFERROR(VLOOKUP(HD$2&amp;$A23,'EUC2'!$D:$E,MATCH("HOME",'EUC2'!$D$1:$E$1,0),0),"")</f>
        <v/>
      </c>
      <c r="HE23" s="25" t="str">
        <f>IFERROR(VLOOKUP(HE$2&amp;$B23,'FPL FIX2'!$N$1:$Q$400,MATCH("HOME",'FPL FIX2'!$N$1:$Q$1,0),0),"")&amp;IFERROR(VLOOKUP(HE$2&amp;$B23,'FPL FIX2'!$O$1:$P$400,MATCH("AWAY",'FPL FIX2'!$O$1:$P$1,0),0),"")&amp;IFERROR(VLOOKUP(HE$2&amp;$A23,'FA2'!$A:$D,MATCH("AWAY",'FA2'!$A$1:$D$1,0),0),"")&amp;IFERROR(VLOOKUP(HE$2&amp;$A23,'FA2'!$B:$C,MATCH("HOME",'FA2'!$B$1:$C$1,0),0),"")&amp;IFERROR(VLOOKUP(HE$2&amp;$A23,'EFL2'!$A:$D,MATCH("AWAY",'EFL2'!$A$1:$D$1,0),0),"")&amp;IFERROR(VLOOKUP(HE$2&amp;$A23,'EFL2'!$B:$C,MATCH("HOME",'EFL2'!$B$1:$C$1,0),0),"")&amp;IFERROR(VLOOKUP(HE$2&amp;$A23,'UCL2'!$C:$F,MATCH("AWAY",'UCL2'!$C$1:$F$1,0),0),"")&amp;IFERROR(VLOOKUP(HE$2&amp;$A23,'UCL2'!$D:$E,MATCH("HOME",'UCL2'!$D$1:$E$1,0),0),"")&amp;IFERROR(VLOOKUP(HE$2&amp;$A23,'EU2'!$C:$F,MATCH("AWAY",'EU2'!$C$1:$F$1,0),0),"")&amp;IFERROR(VLOOKUP(HE$2&amp;$A23,'EU2'!$D:$E,MATCH("HOME",'EU2'!$D$1:$E$1,0),0),"")&amp;IFERROR(VLOOKUP(HE$2&amp;$A23,'EUC2'!$C:$F,MATCH("AWAY",'EUC2'!$C$1:$F$1,0),0),"")&amp;IFERROR(VLOOKUP(HE$2&amp;$A23,'EUC2'!$D:$E,MATCH("HOME",'EUC2'!$D$1:$E$1,0),0),"")</f>
        <v/>
      </c>
      <c r="HF23" s="25" t="str">
        <f>IFERROR(VLOOKUP(HF$2&amp;$B23,'FPL FIX2'!$N$1:$Q$400,MATCH("HOME",'FPL FIX2'!$N$1:$Q$1,0),0),"")&amp;IFERROR(VLOOKUP(HF$2&amp;$B23,'FPL FIX2'!$O$1:$P$400,MATCH("AWAY",'FPL FIX2'!$O$1:$P$1,0),0),"")&amp;IFERROR(VLOOKUP(HF$2&amp;$A23,'FA2'!$A:$D,MATCH("AWAY",'FA2'!$A$1:$D$1,0),0),"")&amp;IFERROR(VLOOKUP(HF$2&amp;$A23,'FA2'!$B:$C,MATCH("HOME",'FA2'!$B$1:$C$1,0),0),"")&amp;IFERROR(VLOOKUP(HF$2&amp;$A23,'EFL2'!$A:$D,MATCH("AWAY",'EFL2'!$A$1:$D$1,0),0),"")&amp;IFERROR(VLOOKUP(HF$2&amp;$A23,'EFL2'!$B:$C,MATCH("HOME",'EFL2'!$B$1:$C$1,0),0),"")&amp;IFERROR(VLOOKUP(HF$2&amp;$A23,'UCL2'!$C:$F,MATCH("AWAY",'UCL2'!$C$1:$F$1,0),0),"")&amp;IFERROR(VLOOKUP(HF$2&amp;$A23,'UCL2'!$D:$E,MATCH("HOME",'UCL2'!$D$1:$E$1,0),0),"")&amp;IFERROR(VLOOKUP(HF$2&amp;$A23,'EU2'!$C:$F,MATCH("AWAY",'EU2'!$C$1:$F$1,0),0),"")&amp;IFERROR(VLOOKUP(HF$2&amp;$A23,'EU2'!$D:$E,MATCH("HOME",'EU2'!$D$1:$E$1,0),0),"")&amp;IFERROR(VLOOKUP(HF$2&amp;$A23,'EUC2'!$C:$F,MATCH("AWAY",'EUC2'!$C$1:$F$1,0),0),"")&amp;IFERROR(VLOOKUP(HF$2&amp;$A23,'EUC2'!$D:$E,MATCH("HOME",'EUC2'!$D$1:$E$1,0),0),"")</f>
        <v/>
      </c>
      <c r="HG23" s="25" t="str">
        <f>IFERROR(VLOOKUP(HG$2&amp;$B23,'FPL FIX2'!$N$1:$Q$400,MATCH("HOME",'FPL FIX2'!$N$1:$Q$1,0),0),"")&amp;IFERROR(VLOOKUP(HG$2&amp;$B23,'FPL FIX2'!$O$1:$P$400,MATCH("AWAY",'FPL FIX2'!$O$1:$P$1,0),0),"")&amp;IFERROR(VLOOKUP(HG$2&amp;$A23,'FA2'!$A:$D,MATCH("AWAY",'FA2'!$A$1:$D$1,0),0),"")&amp;IFERROR(VLOOKUP(HG$2&amp;$A23,'FA2'!$B:$C,MATCH("HOME",'FA2'!$B$1:$C$1,0),0),"")&amp;IFERROR(VLOOKUP(HG$2&amp;$A23,'EFL2'!$A:$D,MATCH("AWAY",'EFL2'!$A$1:$D$1,0),0),"")&amp;IFERROR(VLOOKUP(HG$2&amp;$A23,'EFL2'!$B:$C,MATCH("HOME",'EFL2'!$B$1:$C$1,0),0),"")&amp;IFERROR(VLOOKUP(HG$2&amp;$A23,'UCL2'!$C:$F,MATCH("AWAY",'UCL2'!$C$1:$F$1,0),0),"")&amp;IFERROR(VLOOKUP(HG$2&amp;$A23,'UCL2'!$D:$E,MATCH("HOME",'UCL2'!$D$1:$E$1,0),0),"")&amp;IFERROR(VLOOKUP(HG$2&amp;$A23,'EU2'!$C:$F,MATCH("AWAY",'EU2'!$C$1:$F$1,0),0),"")&amp;IFERROR(VLOOKUP(HG$2&amp;$A23,'EU2'!$D:$E,MATCH("HOME",'EU2'!$D$1:$E$1,0),0),"")&amp;IFERROR(VLOOKUP(HG$2&amp;$A23,'EUC2'!$C:$F,MATCH("AWAY",'EUC2'!$C$1:$F$1,0),0),"")&amp;IFERROR(VLOOKUP(HG$2&amp;$A23,'EUC2'!$D:$E,MATCH("HOME",'EUC2'!$D$1:$E$1,0),0),"")</f>
        <v>liv</v>
      </c>
      <c r="HH23" s="25" t="str">
        <f>IFERROR(VLOOKUP(HH$2&amp;$B23,'FPL FIX2'!$N$1:$Q$400,MATCH("HOME",'FPL FIX2'!$N$1:$Q$1,0),0),"")&amp;IFERROR(VLOOKUP(HH$2&amp;$B23,'FPL FIX2'!$O$1:$P$400,MATCH("AWAY",'FPL FIX2'!$O$1:$P$1,0),0),"")&amp;IFERROR(VLOOKUP(HH$2&amp;$A23,'FA2'!$A:$D,MATCH("AWAY",'FA2'!$A$1:$D$1,0),0),"")&amp;IFERROR(VLOOKUP(HH$2&amp;$A23,'FA2'!$B:$C,MATCH("HOME",'FA2'!$B$1:$C$1,0),0),"")&amp;IFERROR(VLOOKUP(HH$2&amp;$A23,'EFL2'!$A:$D,MATCH("AWAY",'EFL2'!$A$1:$D$1,0),0),"")&amp;IFERROR(VLOOKUP(HH$2&amp;$A23,'EFL2'!$B:$C,MATCH("HOME",'EFL2'!$B$1:$C$1,0),0),"")&amp;IFERROR(VLOOKUP(HH$2&amp;$A23,'UCL2'!$C:$F,MATCH("AWAY",'UCL2'!$C$1:$F$1,0),0),"")&amp;IFERROR(VLOOKUP(HH$2&amp;$A23,'UCL2'!$D:$E,MATCH("HOME",'UCL2'!$D$1:$E$1,0),0),"")&amp;IFERROR(VLOOKUP(HH$2&amp;$A23,'EU2'!$C:$F,MATCH("AWAY",'EU2'!$C$1:$F$1,0),0),"")&amp;IFERROR(VLOOKUP(HH$2&amp;$A23,'EU2'!$D:$E,MATCH("HOME",'EU2'!$D$1:$E$1,0),0),"")&amp;IFERROR(VLOOKUP(HH$2&amp;$A23,'EUC2'!$C:$F,MATCH("AWAY",'EUC2'!$C$1:$F$1,0),0),"")&amp;IFERROR(VLOOKUP(HH$2&amp;$A23,'EUC2'!$D:$E,MATCH("HOME",'EUC2'!$D$1:$E$1,0),0),"")</f>
        <v/>
      </c>
      <c r="HI23" s="25" t="str">
        <f>IFERROR(VLOOKUP(HI$2&amp;$B23,'FPL FIX2'!$N$1:$Q$400,MATCH("HOME",'FPL FIX2'!$N$1:$Q$1,0),0),"")&amp;IFERROR(VLOOKUP(HI$2&amp;$B23,'FPL FIX2'!$O$1:$P$400,MATCH("AWAY",'FPL FIX2'!$O$1:$P$1,0),0),"")&amp;IFERROR(VLOOKUP(HI$2&amp;$A23,'FA2'!$A:$D,MATCH("AWAY",'FA2'!$A$1:$D$1,0),0),"")&amp;IFERROR(VLOOKUP(HI$2&amp;$A23,'FA2'!$B:$C,MATCH("HOME",'FA2'!$B$1:$C$1,0),0),"")&amp;IFERROR(VLOOKUP(HI$2&amp;$A23,'EFL2'!$A:$D,MATCH("AWAY",'EFL2'!$A$1:$D$1,0),0),"")&amp;IFERROR(VLOOKUP(HI$2&amp;$A23,'EFL2'!$B:$C,MATCH("HOME",'EFL2'!$B$1:$C$1,0),0),"")&amp;IFERROR(VLOOKUP(HI$2&amp;$A23,'UCL2'!$C:$F,MATCH("AWAY",'UCL2'!$C$1:$F$1,0),0),"")&amp;IFERROR(VLOOKUP(HI$2&amp;$A23,'UCL2'!$D:$E,MATCH("HOME",'UCL2'!$D$1:$E$1,0),0),"")&amp;IFERROR(VLOOKUP(HI$2&amp;$A23,'EU2'!$C:$F,MATCH("AWAY",'EU2'!$C$1:$F$1,0),0),"")&amp;IFERROR(VLOOKUP(HI$2&amp;$A23,'EU2'!$D:$E,MATCH("HOME",'EU2'!$D$1:$E$1,0),0),"")&amp;IFERROR(VLOOKUP(HI$2&amp;$A23,'EUC2'!$C:$F,MATCH("AWAY",'EUC2'!$C$1:$F$1,0),0),"")&amp;IFERROR(VLOOKUP(HI$2&amp;$A23,'EUC2'!$D:$E,MATCH("HOME",'EUC2'!$D$1:$E$1,0),0),"")</f>
        <v/>
      </c>
      <c r="HJ23" s="25" t="str">
        <f>IFERROR(VLOOKUP(HJ$2&amp;$B23,'FPL FIX2'!$N$1:$Q$400,MATCH("HOME",'FPL FIX2'!$N$1:$Q$1,0),0),"")&amp;IFERROR(VLOOKUP(HJ$2&amp;$B23,'FPL FIX2'!$O$1:$P$400,MATCH("AWAY",'FPL FIX2'!$O$1:$P$1,0),0),"")&amp;IFERROR(VLOOKUP(HJ$2&amp;$A23,'FA2'!$A:$D,MATCH("AWAY",'FA2'!$A$1:$D$1,0),0),"")&amp;IFERROR(VLOOKUP(HJ$2&amp;$A23,'FA2'!$B:$C,MATCH("HOME",'FA2'!$B$1:$C$1,0),0),"")&amp;IFERROR(VLOOKUP(HJ$2&amp;$A23,'EFL2'!$A:$D,MATCH("AWAY",'EFL2'!$A$1:$D$1,0),0),"")&amp;IFERROR(VLOOKUP(HJ$2&amp;$A23,'EFL2'!$B:$C,MATCH("HOME",'EFL2'!$B$1:$C$1,0),0),"")&amp;IFERROR(VLOOKUP(HJ$2&amp;$A23,'UCL2'!$C:$F,MATCH("AWAY",'UCL2'!$C$1:$F$1,0),0),"")&amp;IFERROR(VLOOKUP(HJ$2&amp;$A23,'UCL2'!$D:$E,MATCH("HOME",'UCL2'!$D$1:$E$1,0),0),"")&amp;IFERROR(VLOOKUP(HJ$2&amp;$A23,'EU2'!$C:$F,MATCH("AWAY",'EU2'!$C$1:$F$1,0),0),"")&amp;IFERROR(VLOOKUP(HJ$2&amp;$A23,'EU2'!$D:$E,MATCH("HOME",'EU2'!$D$1:$E$1,0),0),"")&amp;IFERROR(VLOOKUP(HJ$2&amp;$A23,'EUC2'!$C:$F,MATCH("AWAY",'EUC2'!$C$1:$F$1,0),0),"")&amp;IFERROR(VLOOKUP(HJ$2&amp;$A23,'EUC2'!$D:$E,MATCH("HOME",'EUC2'!$D$1:$E$1,0),0),"")</f>
        <v>TOT</v>
      </c>
      <c r="HK23" s="25" t="str">
        <f>IFERROR(VLOOKUP(HK$2&amp;$B23,'FPL FIX2'!$N$1:$Q$400,MATCH("HOME",'FPL FIX2'!$N$1:$Q$1,0),0),"")&amp;IFERROR(VLOOKUP(HK$2&amp;$B23,'FPL FIX2'!$O$1:$P$400,MATCH("AWAY",'FPL FIX2'!$O$1:$P$1,0),0),"")&amp;IFERROR(VLOOKUP(HK$2&amp;$A23,'FA2'!$A:$D,MATCH("AWAY",'FA2'!$A$1:$D$1,0),0),"")&amp;IFERROR(VLOOKUP(HK$2&amp;$A23,'FA2'!$B:$C,MATCH("HOME",'FA2'!$B$1:$C$1,0),0),"")&amp;IFERROR(VLOOKUP(HK$2&amp;$A23,'EFL2'!$A:$D,MATCH("AWAY",'EFL2'!$A$1:$D$1,0),0),"")&amp;IFERROR(VLOOKUP(HK$2&amp;$A23,'EFL2'!$B:$C,MATCH("HOME",'EFL2'!$B$1:$C$1,0),0),"")&amp;IFERROR(VLOOKUP(HK$2&amp;$A23,'UCL2'!$C:$F,MATCH("AWAY",'UCL2'!$C$1:$F$1,0),0),"")&amp;IFERROR(VLOOKUP(HK$2&amp;$A23,'UCL2'!$D:$E,MATCH("HOME",'UCL2'!$D$1:$E$1,0),0),"")&amp;IFERROR(VLOOKUP(HK$2&amp;$A23,'EU2'!$C:$F,MATCH("AWAY",'EU2'!$C$1:$F$1,0),0),"")&amp;IFERROR(VLOOKUP(HK$2&amp;$A23,'EU2'!$D:$E,MATCH("HOME",'EU2'!$D$1:$E$1,0),0),"")&amp;IFERROR(VLOOKUP(HK$2&amp;$A23,'EUC2'!$C:$F,MATCH("AWAY",'EUC2'!$C$1:$F$1,0),0),"")&amp;IFERROR(VLOOKUP(HK$2&amp;$A23,'EUC2'!$D:$E,MATCH("HOME",'EUC2'!$D$1:$E$1,0),0),"")</f>
        <v/>
      </c>
      <c r="HL23" s="25" t="str">
        <f>IFERROR(VLOOKUP(HL$2&amp;$B23,'FPL FIX2'!$N$1:$Q$400,MATCH("HOME",'FPL FIX2'!$N$1:$Q$1,0),0),"")&amp;IFERROR(VLOOKUP(HL$2&amp;$B23,'FPL FIX2'!$O$1:$P$400,MATCH("AWAY",'FPL FIX2'!$O$1:$P$1,0),0),"")&amp;IFERROR(VLOOKUP(HL$2&amp;$A23,'FA2'!$A:$D,MATCH("AWAY",'FA2'!$A$1:$D$1,0),0),"")&amp;IFERROR(VLOOKUP(HL$2&amp;$A23,'FA2'!$B:$C,MATCH("HOME",'FA2'!$B$1:$C$1,0),0),"")&amp;IFERROR(VLOOKUP(HL$2&amp;$A23,'EFL2'!$A:$D,MATCH("AWAY",'EFL2'!$A$1:$D$1,0),0),"")&amp;IFERROR(VLOOKUP(HL$2&amp;$A23,'EFL2'!$B:$C,MATCH("HOME",'EFL2'!$B$1:$C$1,0),0),"")&amp;IFERROR(VLOOKUP(HL$2&amp;$A23,'UCL2'!$C:$F,MATCH("AWAY",'UCL2'!$C$1:$F$1,0),0),"")&amp;IFERROR(VLOOKUP(HL$2&amp;$A23,'UCL2'!$D:$E,MATCH("HOME",'UCL2'!$D$1:$E$1,0),0),"")&amp;IFERROR(VLOOKUP(HL$2&amp;$A23,'EU2'!$C:$F,MATCH("AWAY",'EU2'!$C$1:$F$1,0),0),"")&amp;IFERROR(VLOOKUP(HL$2&amp;$A23,'EU2'!$D:$E,MATCH("HOME",'EU2'!$D$1:$E$1,0),0),"")&amp;IFERROR(VLOOKUP(HL$2&amp;$A23,'EUC2'!$C:$F,MATCH("AWAY",'EUC2'!$C$1:$F$1,0),0),"")&amp;IFERROR(VLOOKUP(HL$2&amp;$A23,'EUC2'!$D:$E,MATCH("HOME",'EUC2'!$D$1:$E$1,0),0),"")</f>
        <v/>
      </c>
      <c r="HM23" s="25" t="str">
        <f>IFERROR(VLOOKUP(HM$2&amp;$B23,'FPL FIX2'!$N$1:$Q$400,MATCH("HOME",'FPL FIX2'!$N$1:$Q$1,0),0),"")&amp;IFERROR(VLOOKUP(HM$2&amp;$B23,'FPL FIX2'!$O$1:$P$400,MATCH("AWAY",'FPL FIX2'!$O$1:$P$1,0),0),"")&amp;IFERROR(VLOOKUP(HM$2&amp;$A23,'FA2'!$A:$D,MATCH("AWAY",'FA2'!$A$1:$D$1,0),0),"")&amp;IFERROR(VLOOKUP(HM$2&amp;$A23,'FA2'!$B:$C,MATCH("HOME",'FA2'!$B$1:$C$1,0),0),"")&amp;IFERROR(VLOOKUP(HM$2&amp;$A23,'EFL2'!$A:$D,MATCH("AWAY",'EFL2'!$A$1:$D$1,0),0),"")&amp;IFERROR(VLOOKUP(HM$2&amp;$A23,'EFL2'!$B:$C,MATCH("HOME",'EFL2'!$B$1:$C$1,0),0),"")&amp;IFERROR(VLOOKUP(HM$2&amp;$A23,'UCL2'!$C:$F,MATCH("AWAY",'UCL2'!$C$1:$F$1,0),0),"")&amp;IFERROR(VLOOKUP(HM$2&amp;$A23,'UCL2'!$D:$E,MATCH("HOME",'UCL2'!$D$1:$E$1,0),0),"")&amp;IFERROR(VLOOKUP(HM$2&amp;$A23,'EU2'!$C:$F,MATCH("AWAY",'EU2'!$C$1:$F$1,0),0),"")&amp;IFERROR(VLOOKUP(HM$2&amp;$A23,'EU2'!$D:$E,MATCH("HOME",'EU2'!$D$1:$E$1,0),0),"")&amp;IFERROR(VLOOKUP(HM$2&amp;$A23,'EUC2'!$C:$F,MATCH("AWAY",'EUC2'!$C$1:$F$1,0),0),"")&amp;IFERROR(VLOOKUP(HM$2&amp;$A23,'EUC2'!$D:$E,MATCH("HOME",'EUC2'!$D$1:$E$1,0),0),"")</f>
        <v/>
      </c>
      <c r="HN23" s="25" t="str">
        <f>IFERROR(VLOOKUP(HN$2&amp;$B23,'FPL FIX2'!$N$1:$Q$400,MATCH("HOME",'FPL FIX2'!$N$1:$Q$1,0),0),"")&amp;IFERROR(VLOOKUP(HN$2&amp;$B23,'FPL FIX2'!$O$1:$P$400,MATCH("AWAY",'FPL FIX2'!$O$1:$P$1,0),0),"")&amp;IFERROR(VLOOKUP(HN$2&amp;$A23,'FA2'!$A:$D,MATCH("AWAY",'FA2'!$A$1:$D$1,0),0),"")&amp;IFERROR(VLOOKUP(HN$2&amp;$A23,'FA2'!$B:$C,MATCH("HOME",'FA2'!$B$1:$C$1,0),0),"")&amp;IFERROR(VLOOKUP(HN$2&amp;$A23,'EFL2'!$A:$D,MATCH("AWAY",'EFL2'!$A$1:$D$1,0),0),"")&amp;IFERROR(VLOOKUP(HN$2&amp;$A23,'EFL2'!$B:$C,MATCH("HOME",'EFL2'!$B$1:$C$1,0),0),"")&amp;IFERROR(VLOOKUP(HN$2&amp;$A23,'UCL2'!$C:$F,MATCH("AWAY",'UCL2'!$C$1:$F$1,0),0),"")&amp;IFERROR(VLOOKUP(HN$2&amp;$A23,'UCL2'!$D:$E,MATCH("HOME",'UCL2'!$D$1:$E$1,0),0),"")&amp;IFERROR(VLOOKUP(HN$2&amp;$A23,'EU2'!$C:$F,MATCH("AWAY",'EU2'!$C$1:$F$1,0),0),"")&amp;IFERROR(VLOOKUP(HN$2&amp;$A23,'EU2'!$D:$E,MATCH("HOME",'EU2'!$D$1:$E$1,0),0),"")&amp;IFERROR(VLOOKUP(HN$2&amp;$A23,'EUC2'!$C:$F,MATCH("AWAY",'EUC2'!$C$1:$F$1,0),0),"")&amp;IFERROR(VLOOKUP(HN$2&amp;$A23,'EUC2'!$D:$E,MATCH("HOME",'EUC2'!$D$1:$E$1,0),0),"")</f>
        <v/>
      </c>
      <c r="HO23" s="25" t="str">
        <f>IFERROR(VLOOKUP(HO$2&amp;$B23,'FPL FIX2'!$N$1:$Q$400,MATCH("HOME",'FPL FIX2'!$N$1:$Q$1,0),0),"")&amp;IFERROR(VLOOKUP(HO$2&amp;$B23,'FPL FIX2'!$O$1:$P$400,MATCH("AWAY",'FPL FIX2'!$O$1:$P$1,0),0),"")&amp;IFERROR(VLOOKUP(HO$2&amp;$A23,'FA2'!$A:$D,MATCH("AWAY",'FA2'!$A$1:$D$1,0),0),"")&amp;IFERROR(VLOOKUP(HO$2&amp;$A23,'FA2'!$B:$C,MATCH("HOME",'FA2'!$B$1:$C$1,0),0),"")&amp;IFERROR(VLOOKUP(HO$2&amp;$A23,'EFL2'!$A:$D,MATCH("AWAY",'EFL2'!$A$1:$D$1,0),0),"")&amp;IFERROR(VLOOKUP(HO$2&amp;$A23,'EFL2'!$B:$C,MATCH("HOME",'EFL2'!$B$1:$C$1,0),0),"")&amp;IFERROR(VLOOKUP(HO$2&amp;$A23,'UCL2'!$C:$F,MATCH("AWAY",'UCL2'!$C$1:$F$1,0),0),"")&amp;IFERROR(VLOOKUP(HO$2&amp;$A23,'UCL2'!$D:$E,MATCH("HOME",'UCL2'!$D$1:$E$1,0),0),"")&amp;IFERROR(VLOOKUP(HO$2&amp;$A23,'EU2'!$C:$F,MATCH("AWAY",'EU2'!$C$1:$F$1,0),0),"")&amp;IFERROR(VLOOKUP(HO$2&amp;$A23,'EU2'!$D:$E,MATCH("HOME",'EU2'!$D$1:$E$1,0),0),"")&amp;IFERROR(VLOOKUP(HO$2&amp;$A23,'EUC2'!$C:$F,MATCH("AWAY",'EUC2'!$C$1:$F$1,0),0),"")&amp;IFERROR(VLOOKUP(HO$2&amp;$A23,'EUC2'!$D:$E,MATCH("HOME",'EUC2'!$D$1:$E$1,0),0),"")</f>
        <v/>
      </c>
      <c r="HP23" s="25" t="str">
        <f>IFERROR(VLOOKUP(HP$2&amp;$B23,'FPL FIX2'!$N$1:$Q$400,MATCH("HOME",'FPL FIX2'!$N$1:$Q$1,0),0),"")&amp;IFERROR(VLOOKUP(HP$2&amp;$B23,'FPL FIX2'!$O$1:$P$400,MATCH("AWAY",'FPL FIX2'!$O$1:$P$1,0),0),"")&amp;IFERROR(VLOOKUP(HP$2&amp;$A23,'FA2'!$A:$D,MATCH("AWAY",'FA2'!$A$1:$D$1,0),0),"")&amp;IFERROR(VLOOKUP(HP$2&amp;$A23,'FA2'!$B:$C,MATCH("HOME",'FA2'!$B$1:$C$1,0),0),"")&amp;IFERROR(VLOOKUP(HP$2&amp;$A23,'EFL2'!$A:$D,MATCH("AWAY",'EFL2'!$A$1:$D$1,0),0),"")&amp;IFERROR(VLOOKUP(HP$2&amp;$A23,'EFL2'!$B:$C,MATCH("HOME",'EFL2'!$B$1:$C$1,0),0),"")&amp;IFERROR(VLOOKUP(HP$2&amp;$A23,'UCL2'!$C:$F,MATCH("AWAY",'UCL2'!$C$1:$F$1,0),0),"")&amp;IFERROR(VLOOKUP(HP$2&amp;$A23,'UCL2'!$D:$E,MATCH("HOME",'UCL2'!$D$1:$E$1,0),0),"")&amp;IFERROR(VLOOKUP(HP$2&amp;$A23,'EU2'!$C:$F,MATCH("AWAY",'EU2'!$C$1:$F$1,0),0),"")&amp;IFERROR(VLOOKUP(HP$2&amp;$A23,'EU2'!$D:$E,MATCH("HOME",'EU2'!$D$1:$E$1,0),0),"")&amp;IFERROR(VLOOKUP(HP$2&amp;$A23,'EUC2'!$C:$F,MATCH("AWAY",'EUC2'!$C$1:$F$1,0),0),"")&amp;IFERROR(VLOOKUP(HP$2&amp;$A23,'EUC2'!$D:$E,MATCH("HOME",'EUC2'!$D$1:$E$1,0),0),"")</f>
        <v/>
      </c>
      <c r="HQ23" s="25" t="str">
        <f>IFERROR(VLOOKUP(HQ$2&amp;$B23,'FPL FIX2'!$N$1:$Q$400,MATCH("HOME",'FPL FIX2'!$N$1:$Q$1,0),0),"")&amp;IFERROR(VLOOKUP(HQ$2&amp;$B23,'FPL FIX2'!$O$1:$P$400,MATCH("AWAY",'FPL FIX2'!$O$1:$P$1,0),0),"")&amp;IFERROR(VLOOKUP(HQ$2&amp;$A23,'FA2'!$A:$D,MATCH("AWAY",'FA2'!$A$1:$D$1,0),0),"")&amp;IFERROR(VLOOKUP(HQ$2&amp;$A23,'FA2'!$B:$C,MATCH("HOME",'FA2'!$B$1:$C$1,0),0),"")&amp;IFERROR(VLOOKUP(HQ$2&amp;$A23,'EFL2'!$A:$D,MATCH("AWAY",'EFL2'!$A$1:$D$1,0),0),"")&amp;IFERROR(VLOOKUP(HQ$2&amp;$A23,'EFL2'!$B:$C,MATCH("HOME",'EFL2'!$B$1:$C$1,0),0),"")&amp;IFERROR(VLOOKUP(HQ$2&amp;$A23,'UCL2'!$C:$F,MATCH("AWAY",'UCL2'!$C$1:$F$1,0),0),"")&amp;IFERROR(VLOOKUP(HQ$2&amp;$A23,'UCL2'!$D:$E,MATCH("HOME",'UCL2'!$D$1:$E$1,0),0),"")&amp;IFERROR(VLOOKUP(HQ$2&amp;$A23,'EU2'!$C:$F,MATCH("AWAY",'EU2'!$C$1:$F$1,0),0),"")&amp;IFERROR(VLOOKUP(HQ$2&amp;$A23,'EU2'!$D:$E,MATCH("HOME",'EU2'!$D$1:$E$1,0),0),"")&amp;IFERROR(VLOOKUP(HQ$2&amp;$A23,'EUC2'!$C:$F,MATCH("AWAY",'EUC2'!$C$1:$F$1,0),0),"")&amp;IFERROR(VLOOKUP(HQ$2&amp;$A23,'EUC2'!$D:$E,MATCH("HOME",'EUC2'!$D$1:$E$1,0),0),"")</f>
        <v/>
      </c>
      <c r="HR23" s="25" t="str">
        <f>IFERROR(VLOOKUP(HR$2&amp;$B23,'FPL FIX2'!$N$1:$Q$400,MATCH("HOME",'FPL FIX2'!$N$1:$Q$1,0),0),"")&amp;IFERROR(VLOOKUP(HR$2&amp;$B23,'FPL FIX2'!$O$1:$P$400,MATCH("AWAY",'FPL FIX2'!$O$1:$P$1,0),0),"")&amp;IFERROR(VLOOKUP(HR$2&amp;$A23,'FA2'!$A:$D,MATCH("AWAY",'FA2'!$A$1:$D$1,0),0),"")&amp;IFERROR(VLOOKUP(HR$2&amp;$A23,'FA2'!$B:$C,MATCH("HOME",'FA2'!$B$1:$C$1,0),0),"")&amp;IFERROR(VLOOKUP(HR$2&amp;$A23,'EFL2'!$A:$D,MATCH("AWAY",'EFL2'!$A$1:$D$1,0),0),"")&amp;IFERROR(VLOOKUP(HR$2&amp;$A23,'EFL2'!$B:$C,MATCH("HOME",'EFL2'!$B$1:$C$1,0),0),"")&amp;IFERROR(VLOOKUP(HR$2&amp;$A23,'UCL2'!$C:$F,MATCH("AWAY",'UCL2'!$C$1:$F$1,0),0),"")&amp;IFERROR(VLOOKUP(HR$2&amp;$A23,'UCL2'!$D:$E,MATCH("HOME",'UCL2'!$D$1:$E$1,0),0),"")&amp;IFERROR(VLOOKUP(HR$2&amp;$A23,'EU2'!$C:$F,MATCH("AWAY",'EU2'!$C$1:$F$1,0),0),"")&amp;IFERROR(VLOOKUP(HR$2&amp;$A23,'EU2'!$D:$E,MATCH("HOME",'EU2'!$D$1:$E$1,0),0),"")&amp;IFERROR(VLOOKUP(HR$2&amp;$A23,'EUC2'!$C:$F,MATCH("AWAY",'EUC2'!$C$1:$F$1,0),0),"")&amp;IFERROR(VLOOKUP(HR$2&amp;$A23,'EUC2'!$D:$E,MATCH("HOME",'EUC2'!$D$1:$E$1,0),0),"")</f>
        <v>new</v>
      </c>
      <c r="HS23" s="25" t="str">
        <f>IFERROR(VLOOKUP(HS$2&amp;$B23,'FPL FIX2'!$N$1:$Q$400,MATCH("HOME",'FPL FIX2'!$N$1:$Q$1,0),0),"")&amp;IFERROR(VLOOKUP(HS$2&amp;$B23,'FPL FIX2'!$O$1:$P$400,MATCH("AWAY",'FPL FIX2'!$O$1:$P$1,0),0),"")&amp;IFERROR(VLOOKUP(HS$2&amp;$A23,'FA2'!$A:$D,MATCH("AWAY",'FA2'!$A$1:$D$1,0),0),"")&amp;IFERROR(VLOOKUP(HS$2&amp;$A23,'FA2'!$B:$C,MATCH("HOME",'FA2'!$B$1:$C$1,0),0),"")&amp;IFERROR(VLOOKUP(HS$2&amp;$A23,'EFL2'!$A:$D,MATCH("AWAY",'EFL2'!$A$1:$D$1,0),0),"")&amp;IFERROR(VLOOKUP(HS$2&amp;$A23,'EFL2'!$B:$C,MATCH("HOME",'EFL2'!$B$1:$C$1,0),0),"")&amp;IFERROR(VLOOKUP(HS$2&amp;$A23,'UCL2'!$C:$F,MATCH("AWAY",'UCL2'!$C$1:$F$1,0),0),"")&amp;IFERROR(VLOOKUP(HS$2&amp;$A23,'UCL2'!$D:$E,MATCH("HOME",'UCL2'!$D$1:$E$1,0),0),"")&amp;IFERROR(VLOOKUP(HS$2&amp;$A23,'EU2'!$C:$F,MATCH("AWAY",'EU2'!$C$1:$F$1,0),0),"")&amp;IFERROR(VLOOKUP(HS$2&amp;$A23,'EU2'!$D:$E,MATCH("HOME",'EU2'!$D$1:$E$1,0),0),"")&amp;IFERROR(VLOOKUP(HS$2&amp;$A23,'EUC2'!$C:$F,MATCH("AWAY",'EUC2'!$C$1:$F$1,0),0),"")&amp;IFERROR(VLOOKUP(HS$2&amp;$A23,'EUC2'!$D:$E,MATCH("HOME",'EUC2'!$D$1:$E$1,0),0),"")</f>
        <v/>
      </c>
      <c r="HT23" s="25" t="str">
        <f>IFERROR(VLOOKUP(HT$2&amp;$B23,'FPL FIX2'!$N$1:$Q$400,MATCH("HOME",'FPL FIX2'!$N$1:$Q$1,0),0),"")&amp;IFERROR(VLOOKUP(HT$2&amp;$B23,'FPL FIX2'!$O$1:$P$400,MATCH("AWAY",'FPL FIX2'!$O$1:$P$1,0),0),"")&amp;IFERROR(VLOOKUP(HT$2&amp;$A23,'FA2'!$A:$D,MATCH("AWAY",'FA2'!$A$1:$D$1,0),0),"")&amp;IFERROR(VLOOKUP(HT$2&amp;$A23,'FA2'!$B:$C,MATCH("HOME",'FA2'!$B$1:$C$1,0),0),"")&amp;IFERROR(VLOOKUP(HT$2&amp;$A23,'EFL2'!$A:$D,MATCH("AWAY",'EFL2'!$A$1:$D$1,0),0),"")&amp;IFERROR(VLOOKUP(HT$2&amp;$A23,'EFL2'!$B:$C,MATCH("HOME",'EFL2'!$B$1:$C$1,0),0),"")&amp;IFERROR(VLOOKUP(HT$2&amp;$A23,'UCL2'!$C:$F,MATCH("AWAY",'UCL2'!$C$1:$F$1,0),0),"")&amp;IFERROR(VLOOKUP(HT$2&amp;$A23,'UCL2'!$D:$E,MATCH("HOME",'UCL2'!$D$1:$E$1,0),0),"")&amp;IFERROR(VLOOKUP(HT$2&amp;$A23,'EU2'!$C:$F,MATCH("AWAY",'EU2'!$C$1:$F$1,0),0),"")&amp;IFERROR(VLOOKUP(HT$2&amp;$A23,'EU2'!$D:$E,MATCH("HOME",'EU2'!$D$1:$E$1,0),0),"")&amp;IFERROR(VLOOKUP(HT$2&amp;$A23,'EUC2'!$C:$F,MATCH("AWAY",'EUC2'!$C$1:$F$1,0),0),"")&amp;IFERROR(VLOOKUP(HT$2&amp;$A23,'EUC2'!$D:$E,MATCH("HOME",'EUC2'!$D$1:$E$1,0),0),"")</f>
        <v/>
      </c>
      <c r="HU23" s="25" t="str">
        <f>IFERROR(VLOOKUP(HU$2&amp;$B23,'FPL FIX2'!$N$1:$Q$400,MATCH("HOME",'FPL FIX2'!$N$1:$Q$1,0),0),"")&amp;IFERROR(VLOOKUP(HU$2&amp;$B23,'FPL FIX2'!$O$1:$P$400,MATCH("AWAY",'FPL FIX2'!$O$1:$P$1,0),0),"")&amp;IFERROR(VLOOKUP(HU$2&amp;$A23,'FA2'!$A:$D,MATCH("AWAY",'FA2'!$A$1:$D$1,0),0),"")&amp;IFERROR(VLOOKUP(HU$2&amp;$A23,'FA2'!$B:$C,MATCH("HOME",'FA2'!$B$1:$C$1,0),0),"")&amp;IFERROR(VLOOKUP(HU$2&amp;$A23,'EFL2'!$A:$D,MATCH("AWAY",'EFL2'!$A$1:$D$1,0),0),"")&amp;IFERROR(VLOOKUP(HU$2&amp;$A23,'EFL2'!$B:$C,MATCH("HOME",'EFL2'!$B$1:$C$1,0),0),"")&amp;IFERROR(VLOOKUP(HU$2&amp;$A23,'UCL2'!$C:$F,MATCH("AWAY",'UCL2'!$C$1:$F$1,0),0),"")&amp;IFERROR(VLOOKUP(HU$2&amp;$A23,'UCL2'!$D:$E,MATCH("HOME",'UCL2'!$D$1:$E$1,0),0),"")&amp;IFERROR(VLOOKUP(HU$2&amp;$A23,'EU2'!$C:$F,MATCH("AWAY",'EU2'!$C$1:$F$1,0),0),"")&amp;IFERROR(VLOOKUP(HU$2&amp;$A23,'EU2'!$D:$E,MATCH("HOME",'EU2'!$D$1:$E$1,0),0),"")&amp;IFERROR(VLOOKUP(HU$2&amp;$A23,'EUC2'!$C:$F,MATCH("AWAY",'EUC2'!$C$1:$F$1,0),0),"")&amp;IFERROR(VLOOKUP(HU$2&amp;$A23,'EUC2'!$D:$E,MATCH("HOME",'EUC2'!$D$1:$E$1,0),0),"")</f>
        <v/>
      </c>
      <c r="HV23" s="25" t="str">
        <f>IFERROR(VLOOKUP(HV$2&amp;$B23,'FPL FIX2'!$N$1:$Q$400,MATCH("HOME",'FPL FIX2'!$N$1:$Q$1,0),0),"")&amp;IFERROR(VLOOKUP(HV$2&amp;$B23,'FPL FIX2'!$O$1:$P$400,MATCH("AWAY",'FPL FIX2'!$O$1:$P$1,0),0),"")&amp;IFERROR(VLOOKUP(HV$2&amp;$A23,'FA2'!$A:$D,MATCH("AWAY",'FA2'!$A$1:$D$1,0),0),"")&amp;IFERROR(VLOOKUP(HV$2&amp;$A23,'FA2'!$B:$C,MATCH("HOME",'FA2'!$B$1:$C$1,0),0),"")&amp;IFERROR(VLOOKUP(HV$2&amp;$A23,'EFL2'!$A:$D,MATCH("AWAY",'EFL2'!$A$1:$D$1,0),0),"")&amp;IFERROR(VLOOKUP(HV$2&amp;$A23,'EFL2'!$B:$C,MATCH("HOME",'EFL2'!$B$1:$C$1,0),0),"")&amp;IFERROR(VLOOKUP(HV$2&amp;$A23,'UCL2'!$C:$F,MATCH("AWAY",'UCL2'!$C$1:$F$1,0),0),"")&amp;IFERROR(VLOOKUP(HV$2&amp;$A23,'UCL2'!$D:$E,MATCH("HOME",'UCL2'!$D$1:$E$1,0),0),"")&amp;IFERROR(VLOOKUP(HV$2&amp;$A23,'EU2'!$C:$F,MATCH("AWAY",'EU2'!$C$1:$F$1,0),0),"")&amp;IFERROR(VLOOKUP(HV$2&amp;$A23,'EU2'!$D:$E,MATCH("HOME",'EU2'!$D$1:$E$1,0),0),"")&amp;IFERROR(VLOOKUP(HV$2&amp;$A23,'EUC2'!$C:$F,MATCH("AWAY",'EUC2'!$C$1:$F$1,0),0),"")&amp;IFERROR(VLOOKUP(HV$2&amp;$A23,'EUC2'!$D:$E,MATCH("HOME",'EUC2'!$D$1:$E$1,0),0),"")</f>
        <v/>
      </c>
      <c r="HW23" s="25" t="str">
        <f>IFERROR(VLOOKUP(HW$2&amp;$B23,'FPL FIX2'!$N$1:$Q$400,MATCH("HOME",'FPL FIX2'!$N$1:$Q$1,0),0),"")&amp;IFERROR(VLOOKUP(HW$2&amp;$B23,'FPL FIX2'!$O$1:$P$400,MATCH("AWAY",'FPL FIX2'!$O$1:$P$1,0),0),"")&amp;IFERROR(VLOOKUP(HW$2&amp;$A23,'FA2'!$A:$D,MATCH("AWAY",'FA2'!$A$1:$D$1,0),0),"")&amp;IFERROR(VLOOKUP(HW$2&amp;$A23,'FA2'!$B:$C,MATCH("HOME",'FA2'!$B$1:$C$1,0),0),"")&amp;IFERROR(VLOOKUP(HW$2&amp;$A23,'EFL2'!$A:$D,MATCH("AWAY",'EFL2'!$A$1:$D$1,0),0),"")&amp;IFERROR(VLOOKUP(HW$2&amp;$A23,'EFL2'!$B:$C,MATCH("HOME",'EFL2'!$B$1:$C$1,0),0),"")&amp;IFERROR(VLOOKUP(HW$2&amp;$A23,'UCL2'!$C:$F,MATCH("AWAY",'UCL2'!$C$1:$F$1,0),0),"")&amp;IFERROR(VLOOKUP(HW$2&amp;$A23,'UCL2'!$D:$E,MATCH("HOME",'UCL2'!$D$1:$E$1,0),0),"")&amp;IFERROR(VLOOKUP(HW$2&amp;$A23,'EU2'!$C:$F,MATCH("AWAY",'EU2'!$C$1:$F$1,0),0),"")&amp;IFERROR(VLOOKUP(HW$2&amp;$A23,'EU2'!$D:$E,MATCH("HOME",'EU2'!$D$1:$E$1,0),0),"")&amp;IFERROR(VLOOKUP(HW$2&amp;$A23,'EUC2'!$C:$F,MATCH("AWAY",'EUC2'!$C$1:$F$1,0),0),"")&amp;IFERROR(VLOOKUP(HW$2&amp;$A23,'EUC2'!$D:$E,MATCH("HOME",'EUC2'!$D$1:$E$1,0),0),"")</f>
        <v/>
      </c>
      <c r="HX23" s="25" t="str">
        <f>IFERROR(VLOOKUP(HX$2&amp;$B23,'FPL FIX2'!$N$1:$Q$400,MATCH("HOME",'FPL FIX2'!$N$1:$Q$1,0),0),"")&amp;IFERROR(VLOOKUP(HX$2&amp;$B23,'FPL FIX2'!$O$1:$P$400,MATCH("AWAY",'FPL FIX2'!$O$1:$P$1,0),0),"")&amp;IFERROR(VLOOKUP(HX$2&amp;$A23,'FA2'!$A:$D,MATCH("AWAY",'FA2'!$A$1:$D$1,0),0),"")&amp;IFERROR(VLOOKUP(HX$2&amp;$A23,'FA2'!$B:$C,MATCH("HOME",'FA2'!$B$1:$C$1,0),0),"")&amp;IFERROR(VLOOKUP(HX$2&amp;$A23,'EFL2'!$A:$D,MATCH("AWAY",'EFL2'!$A$1:$D$1,0),0),"")&amp;IFERROR(VLOOKUP(HX$2&amp;$A23,'EFL2'!$B:$C,MATCH("HOME",'EFL2'!$B$1:$C$1,0),0),"")&amp;IFERROR(VLOOKUP(HX$2&amp;$A23,'UCL2'!$C:$F,MATCH("AWAY",'UCL2'!$C$1:$F$1,0),0),"")&amp;IFERROR(VLOOKUP(HX$2&amp;$A23,'UCL2'!$D:$E,MATCH("HOME",'UCL2'!$D$1:$E$1,0),0),"")&amp;IFERROR(VLOOKUP(HX$2&amp;$A23,'EU2'!$C:$F,MATCH("AWAY",'EU2'!$C$1:$F$1,0),0),"")&amp;IFERROR(VLOOKUP(HX$2&amp;$A23,'EU2'!$D:$E,MATCH("HOME",'EU2'!$D$1:$E$1,0),0),"")&amp;IFERROR(VLOOKUP(HX$2&amp;$A23,'EUC2'!$C:$F,MATCH("AWAY",'EUC2'!$C$1:$F$1,0),0),"")&amp;IFERROR(VLOOKUP(HX$2&amp;$A23,'EUC2'!$D:$E,MATCH("HOME",'EUC2'!$D$1:$E$1,0),0),"")</f>
        <v>LEE</v>
      </c>
      <c r="HY23" s="25" t="str">
        <f>IFERROR(VLOOKUP(HY$2&amp;$B23,'FPL FIX2'!$N$1:$Q$400,MATCH("HOME",'FPL FIX2'!$N$1:$Q$1,0),0),"")&amp;IFERROR(VLOOKUP(HY$2&amp;$B23,'FPL FIX2'!$O$1:$P$400,MATCH("AWAY",'FPL FIX2'!$O$1:$P$1,0),0),"")&amp;IFERROR(VLOOKUP(HY$2&amp;$A23,'FA2'!$A:$D,MATCH("AWAY",'FA2'!$A$1:$D$1,0),0),"")&amp;IFERROR(VLOOKUP(HY$2&amp;$A23,'FA2'!$B:$C,MATCH("HOME",'FA2'!$B$1:$C$1,0),0),"")&amp;IFERROR(VLOOKUP(HY$2&amp;$A23,'EFL2'!$A:$D,MATCH("AWAY",'EFL2'!$A$1:$D$1,0),0),"")&amp;IFERROR(VLOOKUP(HY$2&amp;$A23,'EFL2'!$B:$C,MATCH("HOME",'EFL2'!$B$1:$C$1,0),0),"")&amp;IFERROR(VLOOKUP(HY$2&amp;$A23,'UCL2'!$C:$F,MATCH("AWAY",'UCL2'!$C$1:$F$1,0),0),"")&amp;IFERROR(VLOOKUP(HY$2&amp;$A23,'UCL2'!$D:$E,MATCH("HOME",'UCL2'!$D$1:$E$1,0),0),"")&amp;IFERROR(VLOOKUP(HY$2&amp;$A23,'EU2'!$C:$F,MATCH("AWAY",'EU2'!$C$1:$F$1,0),0),"")&amp;IFERROR(VLOOKUP(HY$2&amp;$A23,'EU2'!$D:$E,MATCH("HOME",'EU2'!$D$1:$E$1,0),0),"")&amp;IFERROR(VLOOKUP(HY$2&amp;$A23,'EUC2'!$C:$F,MATCH("AWAY",'EUC2'!$C$1:$F$1,0),0),"")&amp;IFERROR(VLOOKUP(HY$2&amp;$A23,'EUC2'!$D:$E,MATCH("HOME",'EUC2'!$D$1:$E$1,0),0),"")</f>
        <v/>
      </c>
      <c r="HZ23" s="25" t="str">
        <f>IFERROR(VLOOKUP(HZ$2&amp;$B23,'FPL FIX2'!$N$1:$Q$400,MATCH("HOME",'FPL FIX2'!$N$1:$Q$1,0),0),"")&amp;IFERROR(VLOOKUP(HZ$2&amp;$B23,'FPL FIX2'!$O$1:$P$400,MATCH("AWAY",'FPL FIX2'!$O$1:$P$1,0),0),"")&amp;IFERROR(VLOOKUP(HZ$2&amp;$A23,'FA2'!$A:$D,MATCH("AWAY",'FA2'!$A$1:$D$1,0),0),"")&amp;IFERROR(VLOOKUP(HZ$2&amp;$A23,'FA2'!$B:$C,MATCH("HOME",'FA2'!$B$1:$C$1,0),0),"")&amp;IFERROR(VLOOKUP(HZ$2&amp;$A23,'EFL2'!$A:$D,MATCH("AWAY",'EFL2'!$A$1:$D$1,0),0),"")&amp;IFERROR(VLOOKUP(HZ$2&amp;$A23,'EFL2'!$B:$C,MATCH("HOME",'EFL2'!$B$1:$C$1,0),0),"")&amp;IFERROR(VLOOKUP(HZ$2&amp;$A23,'UCL2'!$C:$F,MATCH("AWAY",'UCL2'!$C$1:$F$1,0),0),"")&amp;IFERROR(VLOOKUP(HZ$2&amp;$A23,'UCL2'!$D:$E,MATCH("HOME",'UCL2'!$D$1:$E$1,0),0),"")&amp;IFERROR(VLOOKUP(HZ$2&amp;$A23,'EU2'!$C:$F,MATCH("AWAY",'EU2'!$C$1:$F$1,0),0),"")&amp;IFERROR(VLOOKUP(HZ$2&amp;$A23,'EU2'!$D:$E,MATCH("HOME",'EU2'!$D$1:$E$1,0),0),"")&amp;IFERROR(VLOOKUP(HZ$2&amp;$A23,'EUC2'!$C:$F,MATCH("AWAY",'EUC2'!$C$1:$F$1,0),0),"")&amp;IFERROR(VLOOKUP(HZ$2&amp;$A23,'EUC2'!$D:$E,MATCH("HOME",'EUC2'!$D$1:$E$1,0),0),"")</f>
        <v/>
      </c>
      <c r="IA23" s="25" t="str">
        <f>IFERROR(VLOOKUP(IA$2&amp;$B23,'FPL FIX2'!$N$1:$Q$400,MATCH("HOME",'FPL FIX2'!$N$1:$Q$1,0),0),"")&amp;IFERROR(VLOOKUP(IA$2&amp;$B23,'FPL FIX2'!$O$1:$P$400,MATCH("AWAY",'FPL FIX2'!$O$1:$P$1,0),0),"")&amp;IFERROR(VLOOKUP(IA$2&amp;$A23,'FA2'!$A:$D,MATCH("AWAY",'FA2'!$A$1:$D$1,0),0),"")&amp;IFERROR(VLOOKUP(IA$2&amp;$A23,'FA2'!$B:$C,MATCH("HOME",'FA2'!$B$1:$C$1,0),0),"")&amp;IFERROR(VLOOKUP(IA$2&amp;$A23,'EFL2'!$A:$D,MATCH("AWAY",'EFL2'!$A$1:$D$1,0),0),"")&amp;IFERROR(VLOOKUP(IA$2&amp;$A23,'EFL2'!$B:$C,MATCH("HOME",'EFL2'!$B$1:$C$1,0),0),"")&amp;IFERROR(VLOOKUP(IA$2&amp;$A23,'UCL2'!$C:$F,MATCH("AWAY",'UCL2'!$C$1:$F$1,0),0),"")&amp;IFERROR(VLOOKUP(IA$2&amp;$A23,'UCL2'!$D:$E,MATCH("HOME",'UCL2'!$D$1:$E$1,0),0),"")&amp;IFERROR(VLOOKUP(IA$2&amp;$A23,'EU2'!$C:$F,MATCH("AWAY",'EU2'!$C$1:$F$1,0),0),"")&amp;IFERROR(VLOOKUP(IA$2&amp;$A23,'EU2'!$D:$E,MATCH("HOME",'EU2'!$D$1:$E$1,0),0),"")&amp;IFERROR(VLOOKUP(IA$2&amp;$A23,'EUC2'!$C:$F,MATCH("AWAY",'EUC2'!$C$1:$F$1,0),0),"")&amp;IFERROR(VLOOKUP(IA$2&amp;$A23,'EUC2'!$D:$E,MATCH("HOME",'EUC2'!$D$1:$E$1,0),0),"")</f>
        <v/>
      </c>
      <c r="IB23" s="25" t="str">
        <f>IFERROR(VLOOKUP(IB$2&amp;$B23,'FPL FIX2'!$N$1:$Q$400,MATCH("HOME",'FPL FIX2'!$N$1:$Q$1,0),0),"")&amp;IFERROR(VLOOKUP(IB$2&amp;$B23,'FPL FIX2'!$O$1:$P$400,MATCH("AWAY",'FPL FIX2'!$O$1:$P$1,0),0),"")&amp;IFERROR(VLOOKUP(IB$2&amp;$A23,'FA2'!$A:$D,MATCH("AWAY",'FA2'!$A$1:$D$1,0),0),"")&amp;IFERROR(VLOOKUP(IB$2&amp;$A23,'FA2'!$B:$C,MATCH("HOME",'FA2'!$B$1:$C$1,0),0),"")&amp;IFERROR(VLOOKUP(IB$2&amp;$A23,'EFL2'!$A:$D,MATCH("AWAY",'EFL2'!$A$1:$D$1,0),0),"")&amp;IFERROR(VLOOKUP(IB$2&amp;$A23,'EFL2'!$B:$C,MATCH("HOME",'EFL2'!$B$1:$C$1,0),0),"")&amp;IFERROR(VLOOKUP(IB$2&amp;$A23,'UCL2'!$C:$F,MATCH("AWAY",'UCL2'!$C$1:$F$1,0),0),"")&amp;IFERROR(VLOOKUP(IB$2&amp;$A23,'UCL2'!$D:$E,MATCH("HOME",'UCL2'!$D$1:$E$1,0),0),"")&amp;IFERROR(VLOOKUP(IB$2&amp;$A23,'EU2'!$C:$F,MATCH("AWAY",'EU2'!$C$1:$F$1,0),0),"")&amp;IFERROR(VLOOKUP(IB$2&amp;$A23,'EU2'!$D:$E,MATCH("HOME",'EU2'!$D$1:$E$1,0),0),"")&amp;IFERROR(VLOOKUP(IB$2&amp;$A23,'EUC2'!$C:$F,MATCH("AWAY",'EUC2'!$C$1:$F$1,0),0),"")&amp;IFERROR(VLOOKUP(IB$2&amp;$A23,'EUC2'!$D:$E,MATCH("HOME",'EUC2'!$D$1:$E$1,0),0),"")</f>
        <v/>
      </c>
      <c r="IC23" s="25" t="str">
        <f>IFERROR(VLOOKUP(IC$2&amp;$B23,'FPL FIX2'!$N$1:$Q$400,MATCH("HOME",'FPL FIX2'!$N$1:$Q$1,0),0),"")&amp;IFERROR(VLOOKUP(IC$2&amp;$B23,'FPL FIX2'!$O$1:$P$400,MATCH("AWAY",'FPL FIX2'!$O$1:$P$1,0),0),"")&amp;IFERROR(VLOOKUP(IC$2&amp;$A23,'FA2'!$A:$D,MATCH("AWAY",'FA2'!$A$1:$D$1,0),0),"")&amp;IFERROR(VLOOKUP(IC$2&amp;$A23,'FA2'!$B:$C,MATCH("HOME",'FA2'!$B$1:$C$1,0),0),"")&amp;IFERROR(VLOOKUP(IC$2&amp;$A23,'EFL2'!$A:$D,MATCH("AWAY",'EFL2'!$A$1:$D$1,0),0),"")&amp;IFERROR(VLOOKUP(IC$2&amp;$A23,'EFL2'!$B:$C,MATCH("HOME",'EFL2'!$B$1:$C$1,0),0),"")&amp;IFERROR(VLOOKUP(IC$2&amp;$A23,'UCL2'!$C:$F,MATCH("AWAY",'UCL2'!$C$1:$F$1,0),0),"")&amp;IFERROR(VLOOKUP(IC$2&amp;$A23,'UCL2'!$D:$E,MATCH("HOME",'UCL2'!$D$1:$E$1,0),0),"")&amp;IFERROR(VLOOKUP(IC$2&amp;$A23,'EU2'!$C:$F,MATCH("AWAY",'EU2'!$C$1:$F$1,0),0),"")&amp;IFERROR(VLOOKUP(IC$2&amp;$A23,'EU2'!$D:$E,MATCH("HOME",'EU2'!$D$1:$E$1,0),0),"")&amp;IFERROR(VLOOKUP(IC$2&amp;$A23,'EUC2'!$C:$F,MATCH("AWAY",'EUC2'!$C$1:$F$1,0),0),"")&amp;IFERROR(VLOOKUP(IC$2&amp;$A23,'EUC2'!$D:$E,MATCH("HOME",'EUC2'!$D$1:$E$1,0),0),"")</f>
        <v/>
      </c>
      <c r="ID23" s="25" t="str">
        <f>IFERROR(VLOOKUP(ID$2&amp;$B23,'FPL FIX2'!$N$1:$Q$400,MATCH("HOME",'FPL FIX2'!$N$1:$Q$1,0),0),"")&amp;IFERROR(VLOOKUP(ID$2&amp;$B23,'FPL FIX2'!$O$1:$P$400,MATCH("AWAY",'FPL FIX2'!$O$1:$P$1,0),0),"")&amp;IFERROR(VLOOKUP(ID$2&amp;$A23,'FA2'!$A:$D,MATCH("AWAY",'FA2'!$A$1:$D$1,0),0),"")&amp;IFERROR(VLOOKUP(ID$2&amp;$A23,'FA2'!$B:$C,MATCH("HOME",'FA2'!$B$1:$C$1,0),0),"")&amp;IFERROR(VLOOKUP(ID$2&amp;$A23,'EFL2'!$A:$D,MATCH("AWAY",'EFL2'!$A$1:$D$1,0),0),"")&amp;IFERROR(VLOOKUP(ID$2&amp;$A23,'EFL2'!$B:$C,MATCH("HOME",'EFL2'!$B$1:$C$1,0),0),"")&amp;IFERROR(VLOOKUP(ID$2&amp;$A23,'UCL2'!$C:$F,MATCH("AWAY",'UCL2'!$C$1:$F$1,0),0),"")&amp;IFERROR(VLOOKUP(ID$2&amp;$A23,'UCL2'!$D:$E,MATCH("HOME",'UCL2'!$D$1:$E$1,0),0),"")&amp;IFERROR(VLOOKUP(ID$2&amp;$A23,'EU2'!$C:$F,MATCH("AWAY",'EU2'!$C$1:$F$1,0),0),"")&amp;IFERROR(VLOOKUP(ID$2&amp;$A23,'EU2'!$D:$E,MATCH("HOME",'EU2'!$D$1:$E$1,0),0),"")&amp;IFERROR(VLOOKUP(ID$2&amp;$A23,'EUC2'!$C:$F,MATCH("AWAY",'EUC2'!$C$1:$F$1,0),0),"")&amp;IFERROR(VLOOKUP(ID$2&amp;$A23,'EUC2'!$D:$E,MATCH("HOME",'EUC2'!$D$1:$E$1,0),0),"")</f>
        <v/>
      </c>
      <c r="IE23" s="25" t="str">
        <f>IFERROR(VLOOKUP(IE$2&amp;$B23,'FPL FIX2'!$N$1:$Q$400,MATCH("HOME",'FPL FIX2'!$N$1:$Q$1,0),0),"")&amp;IFERROR(VLOOKUP(IE$2&amp;$B23,'FPL FIX2'!$O$1:$P$400,MATCH("AWAY",'FPL FIX2'!$O$1:$P$1,0),0),"")&amp;IFERROR(VLOOKUP(IE$2&amp;$A23,'FA2'!$A:$D,MATCH("AWAY",'FA2'!$A$1:$D$1,0),0),"")&amp;IFERROR(VLOOKUP(IE$2&amp;$A23,'FA2'!$B:$C,MATCH("HOME",'FA2'!$B$1:$C$1,0),0),"")&amp;IFERROR(VLOOKUP(IE$2&amp;$A23,'EFL2'!$A:$D,MATCH("AWAY",'EFL2'!$A$1:$D$1,0),0),"")&amp;IFERROR(VLOOKUP(IE$2&amp;$A23,'EFL2'!$B:$C,MATCH("HOME",'EFL2'!$B$1:$C$1,0),0),"")&amp;IFERROR(VLOOKUP(IE$2&amp;$A23,'UCL2'!$C:$F,MATCH("AWAY",'UCL2'!$C$1:$F$1,0),0),"")&amp;IFERROR(VLOOKUP(IE$2&amp;$A23,'UCL2'!$D:$E,MATCH("HOME",'UCL2'!$D$1:$E$1,0),0),"")&amp;IFERROR(VLOOKUP(IE$2&amp;$A23,'EU2'!$C:$F,MATCH("AWAY",'EU2'!$C$1:$F$1,0),0),"")&amp;IFERROR(VLOOKUP(IE$2&amp;$A23,'EU2'!$D:$E,MATCH("HOME",'EU2'!$D$1:$E$1,0),0),"")&amp;IFERROR(VLOOKUP(IE$2&amp;$A23,'EUC2'!$C:$F,MATCH("AWAY",'EUC2'!$C$1:$F$1,0),0),"")&amp;IFERROR(VLOOKUP(IE$2&amp;$A23,'EUC2'!$D:$E,MATCH("HOME",'EUC2'!$D$1:$E$1,0),0),"")</f>
        <v/>
      </c>
      <c r="IF23" s="25" t="str">
        <f>IFERROR(VLOOKUP(IF$2&amp;$B23,'FPL FIX2'!$N$1:$Q$400,MATCH("HOME",'FPL FIX2'!$N$1:$Q$1,0),0),"")&amp;IFERROR(VLOOKUP(IF$2&amp;$B23,'FPL FIX2'!$O$1:$P$400,MATCH("AWAY",'FPL FIX2'!$O$1:$P$1,0),0),"")&amp;IFERROR(VLOOKUP(IF$2&amp;$A23,'FA2'!$A:$D,MATCH("AWAY",'FA2'!$A$1:$D$1,0),0),"")&amp;IFERROR(VLOOKUP(IF$2&amp;$A23,'FA2'!$B:$C,MATCH("HOME",'FA2'!$B$1:$C$1,0),0),"")&amp;IFERROR(VLOOKUP(IF$2&amp;$A23,'EFL2'!$A:$D,MATCH("AWAY",'EFL2'!$A$1:$D$1,0),0),"")&amp;IFERROR(VLOOKUP(IF$2&amp;$A23,'EFL2'!$B:$C,MATCH("HOME",'EFL2'!$B$1:$C$1,0),0),"")&amp;IFERROR(VLOOKUP(IF$2&amp;$A23,'UCL2'!$C:$F,MATCH("AWAY",'UCL2'!$C$1:$F$1,0),0),"")&amp;IFERROR(VLOOKUP(IF$2&amp;$A23,'UCL2'!$D:$E,MATCH("HOME",'UCL2'!$D$1:$E$1,0),0),"")&amp;IFERROR(VLOOKUP(IF$2&amp;$A23,'EU2'!$C:$F,MATCH("AWAY",'EU2'!$C$1:$F$1,0),0),"")&amp;IFERROR(VLOOKUP(IF$2&amp;$A23,'EU2'!$D:$E,MATCH("HOME",'EU2'!$D$1:$E$1,0),0),"")&amp;IFERROR(VLOOKUP(IF$2&amp;$A23,'EUC2'!$C:$F,MATCH("AWAY",'EUC2'!$C$1:$F$1,0),0),"")&amp;IFERROR(VLOOKUP(IF$2&amp;$A23,'EUC2'!$D:$E,MATCH("HOME",'EUC2'!$D$1:$E$1,0),0),"")</f>
        <v/>
      </c>
      <c r="IG23" s="25" t="str">
        <f>IFERROR(VLOOKUP(IG$2&amp;$B23,'FPL FIX2'!$N$1:$Q$400,MATCH("HOME",'FPL FIX2'!$N$1:$Q$1,0),0),"")&amp;IFERROR(VLOOKUP(IG$2&amp;$B23,'FPL FIX2'!$O$1:$P$400,MATCH("AWAY",'FPL FIX2'!$O$1:$P$1,0),0),"")&amp;IFERROR(VLOOKUP(IG$2&amp;$A23,'FA2'!$A:$D,MATCH("AWAY",'FA2'!$A$1:$D$1,0),0),"")&amp;IFERROR(VLOOKUP(IG$2&amp;$A23,'FA2'!$B:$C,MATCH("HOME",'FA2'!$B$1:$C$1,0),0),"")&amp;IFERROR(VLOOKUP(IG$2&amp;$A23,'EFL2'!$A:$D,MATCH("AWAY",'EFL2'!$A$1:$D$1,0),0),"")&amp;IFERROR(VLOOKUP(IG$2&amp;$A23,'EFL2'!$B:$C,MATCH("HOME",'EFL2'!$B$1:$C$1,0),0),"")&amp;IFERROR(VLOOKUP(IG$2&amp;$A23,'UCL2'!$C:$F,MATCH("AWAY",'UCL2'!$C$1:$F$1,0),0),"")&amp;IFERROR(VLOOKUP(IG$2&amp;$A23,'UCL2'!$D:$E,MATCH("HOME",'UCL2'!$D$1:$E$1,0),0),"")&amp;IFERROR(VLOOKUP(IG$2&amp;$A23,'EU2'!$C:$F,MATCH("AWAY",'EU2'!$C$1:$F$1,0),0),"")&amp;IFERROR(VLOOKUP(IG$2&amp;$A23,'EU2'!$D:$E,MATCH("HOME",'EU2'!$D$1:$E$1,0),0),"")&amp;IFERROR(VLOOKUP(IG$2&amp;$A23,'EUC2'!$C:$F,MATCH("AWAY",'EUC2'!$C$1:$F$1,0),0),"")&amp;IFERROR(VLOOKUP(IG$2&amp;$A23,'EUC2'!$D:$E,MATCH("HOME",'EUC2'!$D$1:$E$1,0),0),"")</f>
        <v/>
      </c>
      <c r="IH23" s="25" t="str">
        <f>IFERROR(VLOOKUP(IH$2&amp;$B23,'FPL FIX2'!$N$1:$Q$400,MATCH("HOME",'FPL FIX2'!$N$1:$Q$1,0),0),"")&amp;IFERROR(VLOOKUP(IH$2&amp;$B23,'FPL FIX2'!$O$1:$P$400,MATCH("AWAY",'FPL FIX2'!$O$1:$P$1,0),0),"")&amp;IFERROR(VLOOKUP(IH$2&amp;$A23,'FA2'!$A:$D,MATCH("AWAY",'FA2'!$A$1:$D$1,0),0),"")&amp;IFERROR(VLOOKUP(IH$2&amp;$A23,'FA2'!$B:$C,MATCH("HOME",'FA2'!$B$1:$C$1,0),0),"")&amp;IFERROR(VLOOKUP(IH$2&amp;$A23,'EFL2'!$A:$D,MATCH("AWAY",'EFL2'!$A$1:$D$1,0),0),"")&amp;IFERROR(VLOOKUP(IH$2&amp;$A23,'EFL2'!$B:$C,MATCH("HOME",'EFL2'!$B$1:$C$1,0),0),"")&amp;IFERROR(VLOOKUP(IH$2&amp;$A23,'UCL2'!$C:$F,MATCH("AWAY",'UCL2'!$C$1:$F$1,0),0),"")&amp;IFERROR(VLOOKUP(IH$2&amp;$A23,'UCL2'!$D:$E,MATCH("HOME",'UCL2'!$D$1:$E$1,0),0),"")&amp;IFERROR(VLOOKUP(IH$2&amp;$A23,'EU2'!$C:$F,MATCH("AWAY",'EU2'!$C$1:$F$1,0),0),"")&amp;IFERROR(VLOOKUP(IH$2&amp;$A23,'EU2'!$D:$E,MATCH("HOME",'EU2'!$D$1:$E$1,0),0),"")&amp;IFERROR(VLOOKUP(IH$2&amp;$A23,'EUC2'!$C:$F,MATCH("AWAY",'EUC2'!$C$1:$F$1,0),0),"")&amp;IFERROR(VLOOKUP(IH$2&amp;$A23,'EUC2'!$D:$E,MATCH("HOME",'EUC2'!$D$1:$E$1,0),0),"")</f>
        <v/>
      </c>
      <c r="II23" s="25" t="str">
        <f>IFERROR(VLOOKUP(II$2&amp;$B23,'FPL FIX2'!$N$1:$Q$400,MATCH("HOME",'FPL FIX2'!$N$1:$Q$1,0),0),"")&amp;IFERROR(VLOOKUP(II$2&amp;$B23,'FPL FIX2'!$O$1:$P$400,MATCH("AWAY",'FPL FIX2'!$O$1:$P$1,0),0),"")&amp;IFERROR(VLOOKUP(II$2&amp;$A23,'FA2'!$A:$D,MATCH("AWAY",'FA2'!$A$1:$D$1,0),0),"")&amp;IFERROR(VLOOKUP(II$2&amp;$A23,'FA2'!$B:$C,MATCH("HOME",'FA2'!$B$1:$C$1,0),0),"")&amp;IFERROR(VLOOKUP(II$2&amp;$A23,'EFL2'!$A:$D,MATCH("AWAY",'EFL2'!$A$1:$D$1,0),0),"")&amp;IFERROR(VLOOKUP(II$2&amp;$A23,'EFL2'!$B:$C,MATCH("HOME",'EFL2'!$B$1:$C$1,0),0),"")&amp;IFERROR(VLOOKUP(II$2&amp;$A23,'UCL2'!$C:$F,MATCH("AWAY",'UCL2'!$C$1:$F$1,0),0),"")&amp;IFERROR(VLOOKUP(II$2&amp;$A23,'UCL2'!$D:$E,MATCH("HOME",'UCL2'!$D$1:$E$1,0),0),"")&amp;IFERROR(VLOOKUP(II$2&amp;$A23,'EU2'!$C:$F,MATCH("AWAY",'EU2'!$C$1:$F$1,0),0),"")&amp;IFERROR(VLOOKUP(II$2&amp;$A23,'EU2'!$D:$E,MATCH("HOME",'EU2'!$D$1:$E$1,0),0),"")&amp;IFERROR(VLOOKUP(II$2&amp;$A23,'EUC2'!$C:$F,MATCH("AWAY",'EUC2'!$C$1:$F$1,0),0),"")&amp;IFERROR(VLOOKUP(II$2&amp;$A23,'EUC2'!$D:$E,MATCH("HOME",'EUC2'!$D$1:$E$1,0),0),"")</f>
        <v/>
      </c>
      <c r="IJ23" s="25" t="str">
        <f>IFERROR(VLOOKUP(IJ$2&amp;$B23,'FPL FIX2'!$N$1:$Q$400,MATCH("HOME",'FPL FIX2'!$N$1:$Q$1,0),0),"")&amp;IFERROR(VLOOKUP(IJ$2&amp;$B23,'FPL FIX2'!$O$1:$P$400,MATCH("AWAY",'FPL FIX2'!$O$1:$P$1,0),0),"")&amp;IFERROR(VLOOKUP(IJ$2&amp;$A23,'FA2'!$A:$D,MATCH("AWAY",'FA2'!$A$1:$D$1,0),0),"")&amp;IFERROR(VLOOKUP(IJ$2&amp;$A23,'FA2'!$B:$C,MATCH("HOME",'FA2'!$B$1:$C$1,0),0),"")&amp;IFERROR(VLOOKUP(IJ$2&amp;$A23,'EFL2'!$A:$D,MATCH("AWAY",'EFL2'!$A$1:$D$1,0),0),"")&amp;IFERROR(VLOOKUP(IJ$2&amp;$A23,'EFL2'!$B:$C,MATCH("HOME",'EFL2'!$B$1:$C$1,0),0),"")&amp;IFERROR(VLOOKUP(IJ$2&amp;$A23,'UCL2'!$C:$F,MATCH("AWAY",'UCL2'!$C$1:$F$1,0),0),"")&amp;IFERROR(VLOOKUP(IJ$2&amp;$A23,'UCL2'!$D:$E,MATCH("HOME",'UCL2'!$D$1:$E$1,0),0),"")&amp;IFERROR(VLOOKUP(IJ$2&amp;$A23,'EU2'!$C:$F,MATCH("AWAY",'EU2'!$C$1:$F$1,0),0),"")&amp;IFERROR(VLOOKUP(IJ$2&amp;$A23,'EU2'!$D:$E,MATCH("HOME",'EU2'!$D$1:$E$1,0),0),"")&amp;IFERROR(VLOOKUP(IJ$2&amp;$A23,'EUC2'!$C:$F,MATCH("AWAY",'EUC2'!$C$1:$F$1,0),0),"")&amp;IFERROR(VLOOKUP(IJ$2&amp;$A23,'EUC2'!$D:$E,MATCH("HOME",'EUC2'!$D$1:$E$1,0),0),"")</f>
        <v/>
      </c>
      <c r="IK23" s="25" t="str">
        <f>IFERROR(VLOOKUP(IK$2&amp;$B23,'FPL FIX2'!$N$1:$Q$400,MATCH("HOME",'FPL FIX2'!$N$1:$Q$1,0),0),"")&amp;IFERROR(VLOOKUP(IK$2&amp;$B23,'FPL FIX2'!$O$1:$P$400,MATCH("AWAY",'FPL FIX2'!$O$1:$P$1,0),0),"")&amp;IFERROR(VLOOKUP(IK$2&amp;$A23,'FA2'!$A:$D,MATCH("AWAY",'FA2'!$A$1:$D$1,0),0),"")&amp;IFERROR(VLOOKUP(IK$2&amp;$A23,'FA2'!$B:$C,MATCH("HOME",'FA2'!$B$1:$C$1,0),0),"")&amp;IFERROR(VLOOKUP(IK$2&amp;$A23,'EFL2'!$A:$D,MATCH("AWAY",'EFL2'!$A$1:$D$1,0),0),"")&amp;IFERROR(VLOOKUP(IK$2&amp;$A23,'EFL2'!$B:$C,MATCH("HOME",'EFL2'!$B$1:$C$1,0),0),"")&amp;IFERROR(VLOOKUP(IK$2&amp;$A23,'UCL2'!$C:$F,MATCH("AWAY",'UCL2'!$C$1:$F$1,0),0),"")&amp;IFERROR(VLOOKUP(IK$2&amp;$A23,'UCL2'!$D:$E,MATCH("HOME",'UCL2'!$D$1:$E$1,0),0),"")&amp;IFERROR(VLOOKUP(IK$2&amp;$A23,'EU2'!$C:$F,MATCH("AWAY",'EU2'!$C$1:$F$1,0),0),"")&amp;IFERROR(VLOOKUP(IK$2&amp;$A23,'EU2'!$D:$E,MATCH("HOME",'EU2'!$D$1:$E$1,0),0),"")&amp;IFERROR(VLOOKUP(IK$2&amp;$A23,'EUC2'!$C:$F,MATCH("AWAY",'EUC2'!$C$1:$F$1,0),0),"")&amp;IFERROR(VLOOKUP(IK$2&amp;$A23,'EUC2'!$D:$E,MATCH("HOME",'EUC2'!$D$1:$E$1,0),0),"")</f>
        <v/>
      </c>
      <c r="IL23" s="25" t="str">
        <f>IFERROR(VLOOKUP(IL$2&amp;$B23,'FPL FIX2'!$N$1:$Q$400,MATCH("HOME",'FPL FIX2'!$N$1:$Q$1,0),0),"")&amp;IFERROR(VLOOKUP(IL$2&amp;$B23,'FPL FIX2'!$O$1:$P$400,MATCH("AWAY",'FPL FIX2'!$O$1:$P$1,0),0),"")&amp;IFERROR(VLOOKUP(IL$2&amp;$A23,'FA2'!$A:$D,MATCH("AWAY",'FA2'!$A$1:$D$1,0),0),"")&amp;IFERROR(VLOOKUP(IL$2&amp;$A23,'FA2'!$B:$C,MATCH("HOME",'FA2'!$B$1:$C$1,0),0),"")&amp;IFERROR(VLOOKUP(IL$2&amp;$A23,'EFL2'!$A:$D,MATCH("AWAY",'EFL2'!$A$1:$D$1,0),0),"")&amp;IFERROR(VLOOKUP(IL$2&amp;$A23,'EFL2'!$B:$C,MATCH("HOME",'EFL2'!$B$1:$C$1,0),0),"")&amp;IFERROR(VLOOKUP(IL$2&amp;$A23,'UCL2'!$C:$F,MATCH("AWAY",'UCL2'!$C$1:$F$1,0),0),"")&amp;IFERROR(VLOOKUP(IL$2&amp;$A23,'UCL2'!$D:$E,MATCH("HOME",'UCL2'!$D$1:$E$1,0),0),"")&amp;IFERROR(VLOOKUP(IL$2&amp;$A23,'EU2'!$C:$F,MATCH("AWAY",'EU2'!$C$1:$F$1,0),0),"")&amp;IFERROR(VLOOKUP(IL$2&amp;$A23,'EU2'!$D:$E,MATCH("HOME",'EU2'!$D$1:$E$1,0),0),"")&amp;IFERROR(VLOOKUP(IL$2&amp;$A23,'EUC2'!$C:$F,MATCH("AWAY",'EUC2'!$C$1:$F$1,0),0),"")&amp;IFERROR(VLOOKUP(IL$2&amp;$A23,'EUC2'!$D:$E,MATCH("HOME",'EUC2'!$D$1:$E$1,0),0),"")</f>
        <v>nfo</v>
      </c>
      <c r="IM23" s="25" t="str">
        <f>IFERROR(VLOOKUP(IM$2&amp;$B23,'FPL FIX2'!$N$1:$Q$400,MATCH("HOME",'FPL FIX2'!$N$1:$Q$1,0),0),"")&amp;IFERROR(VLOOKUP(IM$2&amp;$B23,'FPL FIX2'!$O$1:$P$400,MATCH("AWAY",'FPL FIX2'!$O$1:$P$1,0),0),"")&amp;IFERROR(VLOOKUP(IM$2&amp;$A23,'FA2'!$A:$D,MATCH("AWAY",'FA2'!$A$1:$D$1,0),0),"")&amp;IFERROR(VLOOKUP(IM$2&amp;$A23,'FA2'!$B:$C,MATCH("HOME",'FA2'!$B$1:$C$1,0),0),"")&amp;IFERROR(VLOOKUP(IM$2&amp;$A23,'EFL2'!$A:$D,MATCH("AWAY",'EFL2'!$A$1:$D$1,0),0),"")&amp;IFERROR(VLOOKUP(IM$2&amp;$A23,'EFL2'!$B:$C,MATCH("HOME",'EFL2'!$B$1:$C$1,0),0),"")&amp;IFERROR(VLOOKUP(IM$2&amp;$A23,'UCL2'!$C:$F,MATCH("AWAY",'UCL2'!$C$1:$F$1,0),0),"")&amp;IFERROR(VLOOKUP(IM$2&amp;$A23,'UCL2'!$D:$E,MATCH("HOME",'UCL2'!$D$1:$E$1,0),0),"")&amp;IFERROR(VLOOKUP(IM$2&amp;$A23,'EU2'!$C:$F,MATCH("AWAY",'EU2'!$C$1:$F$1,0),0),"")&amp;IFERROR(VLOOKUP(IM$2&amp;$A23,'EU2'!$D:$E,MATCH("HOME",'EU2'!$D$1:$E$1,0),0),"")&amp;IFERROR(VLOOKUP(IM$2&amp;$A23,'EUC2'!$C:$F,MATCH("AWAY",'EUC2'!$C$1:$F$1,0),0),"")&amp;IFERROR(VLOOKUP(IM$2&amp;$A23,'EUC2'!$D:$E,MATCH("HOME",'EUC2'!$D$1:$E$1,0),0),"")</f>
        <v/>
      </c>
      <c r="IN23" s="25" t="str">
        <f>IFERROR(VLOOKUP(IN$2&amp;$B23,'FPL FIX2'!$N$1:$Q$400,MATCH("HOME",'FPL FIX2'!$N$1:$Q$1,0),0),"")&amp;IFERROR(VLOOKUP(IN$2&amp;$B23,'FPL FIX2'!$O$1:$P$400,MATCH("AWAY",'FPL FIX2'!$O$1:$P$1,0),0),"")&amp;IFERROR(VLOOKUP(IN$2&amp;$A23,'FA2'!$A:$D,MATCH("AWAY",'FA2'!$A$1:$D$1,0),0),"")&amp;IFERROR(VLOOKUP(IN$2&amp;$A23,'FA2'!$B:$C,MATCH("HOME",'FA2'!$B$1:$C$1,0),0),"")&amp;IFERROR(VLOOKUP(IN$2&amp;$A23,'EFL2'!$A:$D,MATCH("AWAY",'EFL2'!$A$1:$D$1,0),0),"")&amp;IFERROR(VLOOKUP(IN$2&amp;$A23,'EFL2'!$B:$C,MATCH("HOME",'EFL2'!$B$1:$C$1,0),0),"")&amp;IFERROR(VLOOKUP(IN$2&amp;$A23,'UCL2'!$C:$F,MATCH("AWAY",'UCL2'!$C$1:$F$1,0),0),"")&amp;IFERROR(VLOOKUP(IN$2&amp;$A23,'UCL2'!$D:$E,MATCH("HOME",'UCL2'!$D$1:$E$1,0),0),"")&amp;IFERROR(VLOOKUP(IN$2&amp;$A23,'EU2'!$C:$F,MATCH("AWAY",'EU2'!$C$1:$F$1,0),0),"")&amp;IFERROR(VLOOKUP(IN$2&amp;$A23,'EU2'!$D:$E,MATCH("HOME",'EU2'!$D$1:$E$1,0),0),"")&amp;IFERROR(VLOOKUP(IN$2&amp;$A23,'EUC2'!$C:$F,MATCH("AWAY",'EUC2'!$C$1:$F$1,0),0),"")&amp;IFERROR(VLOOKUP(IN$2&amp;$A23,'EUC2'!$D:$E,MATCH("HOME",'EUC2'!$D$1:$E$1,0),0),"")</f>
        <v/>
      </c>
      <c r="IO23" s="25" t="str">
        <f>IFERROR(VLOOKUP(IO$2&amp;$B23,'FPL FIX2'!$N$1:$Q$400,MATCH("HOME",'FPL FIX2'!$N$1:$Q$1,0),0),"")&amp;IFERROR(VLOOKUP(IO$2&amp;$B23,'FPL FIX2'!$O$1:$P$400,MATCH("AWAY",'FPL FIX2'!$O$1:$P$1,0),0),"")&amp;IFERROR(VLOOKUP(IO$2&amp;$A23,'FA2'!$A:$D,MATCH("AWAY",'FA2'!$A$1:$D$1,0),0),"")&amp;IFERROR(VLOOKUP(IO$2&amp;$A23,'FA2'!$B:$C,MATCH("HOME",'FA2'!$B$1:$C$1,0),0),"")&amp;IFERROR(VLOOKUP(IO$2&amp;$A23,'EFL2'!$A:$D,MATCH("AWAY",'EFL2'!$A$1:$D$1,0),0),"")&amp;IFERROR(VLOOKUP(IO$2&amp;$A23,'EFL2'!$B:$C,MATCH("HOME",'EFL2'!$B$1:$C$1,0),0),"")&amp;IFERROR(VLOOKUP(IO$2&amp;$A23,'UCL2'!$C:$F,MATCH("AWAY",'UCL2'!$C$1:$F$1,0),0),"")&amp;IFERROR(VLOOKUP(IO$2&amp;$A23,'UCL2'!$D:$E,MATCH("HOME",'UCL2'!$D$1:$E$1,0),0),"")&amp;IFERROR(VLOOKUP(IO$2&amp;$A23,'EU2'!$C:$F,MATCH("AWAY",'EU2'!$C$1:$F$1,0),0),"")&amp;IFERROR(VLOOKUP(IO$2&amp;$A23,'EU2'!$D:$E,MATCH("HOME",'EU2'!$D$1:$E$1,0),0),"")&amp;IFERROR(VLOOKUP(IO$2&amp;$A23,'EUC2'!$C:$F,MATCH("AWAY",'EUC2'!$C$1:$F$1,0),0),"")&amp;IFERROR(VLOOKUP(IO$2&amp;$A23,'EUC2'!$D:$E,MATCH("HOME",'EUC2'!$D$1:$E$1,0),0),"")</f>
        <v/>
      </c>
      <c r="IP23" s="25" t="str">
        <f>IFERROR(VLOOKUP(IP$2&amp;$B23,'FPL FIX2'!$N$1:$Q$400,MATCH("HOME",'FPL FIX2'!$N$1:$Q$1,0),0),"")&amp;IFERROR(VLOOKUP(IP$2&amp;$B23,'FPL FIX2'!$O$1:$P$400,MATCH("AWAY",'FPL FIX2'!$O$1:$P$1,0),0),"")&amp;IFERROR(VLOOKUP(IP$2&amp;$A23,'FA2'!$A:$D,MATCH("AWAY",'FA2'!$A$1:$D$1,0),0),"")&amp;IFERROR(VLOOKUP(IP$2&amp;$A23,'FA2'!$B:$C,MATCH("HOME",'FA2'!$B$1:$C$1,0),0),"")&amp;IFERROR(VLOOKUP(IP$2&amp;$A23,'EFL2'!$A:$D,MATCH("AWAY",'EFL2'!$A$1:$D$1,0),0),"")&amp;IFERROR(VLOOKUP(IP$2&amp;$A23,'EFL2'!$B:$C,MATCH("HOME",'EFL2'!$B$1:$C$1,0),0),"")&amp;IFERROR(VLOOKUP(IP$2&amp;$A23,'UCL2'!$C:$F,MATCH("AWAY",'UCL2'!$C$1:$F$1,0),0),"")&amp;IFERROR(VLOOKUP(IP$2&amp;$A23,'UCL2'!$D:$E,MATCH("HOME",'UCL2'!$D$1:$E$1,0),0),"")&amp;IFERROR(VLOOKUP(IP$2&amp;$A23,'EU2'!$C:$F,MATCH("AWAY",'EU2'!$C$1:$F$1,0),0),"")&amp;IFERROR(VLOOKUP(IP$2&amp;$A23,'EU2'!$D:$E,MATCH("HOME",'EU2'!$D$1:$E$1,0),0),"")&amp;IFERROR(VLOOKUP(IP$2&amp;$A23,'EUC2'!$C:$F,MATCH("AWAY",'EUC2'!$C$1:$F$1,0),0),"")&amp;IFERROR(VLOOKUP(IP$2&amp;$A23,'EUC2'!$D:$E,MATCH("HOME",'EUC2'!$D$1:$E$1,0),0),"")</f>
        <v/>
      </c>
      <c r="IQ23" s="25" t="str">
        <f>IFERROR(VLOOKUP(IQ$2&amp;$B23,'FPL FIX2'!$N$1:$Q$400,MATCH("HOME",'FPL FIX2'!$N$1:$Q$1,0),0),"")&amp;IFERROR(VLOOKUP(IQ$2&amp;$B23,'FPL FIX2'!$O$1:$P$400,MATCH("AWAY",'FPL FIX2'!$O$1:$P$1,0),0),"")&amp;IFERROR(VLOOKUP(IQ$2&amp;$A23,'FA2'!$A:$D,MATCH("AWAY",'FA2'!$A$1:$D$1,0),0),"")&amp;IFERROR(VLOOKUP(IQ$2&amp;$A23,'FA2'!$B:$C,MATCH("HOME",'FA2'!$B$1:$C$1,0),0),"")&amp;IFERROR(VLOOKUP(IQ$2&amp;$A23,'EFL2'!$A:$D,MATCH("AWAY",'EFL2'!$A$1:$D$1,0),0),"")&amp;IFERROR(VLOOKUP(IQ$2&amp;$A23,'EFL2'!$B:$C,MATCH("HOME",'EFL2'!$B$1:$C$1,0),0),"")&amp;IFERROR(VLOOKUP(IQ$2&amp;$A23,'UCL2'!$C:$F,MATCH("AWAY",'UCL2'!$C$1:$F$1,0),0),"")&amp;IFERROR(VLOOKUP(IQ$2&amp;$A23,'UCL2'!$D:$E,MATCH("HOME",'UCL2'!$D$1:$E$1,0),0),"")&amp;IFERROR(VLOOKUP(IQ$2&amp;$A23,'EU2'!$C:$F,MATCH("AWAY",'EU2'!$C$1:$F$1,0),0),"")&amp;IFERROR(VLOOKUP(IQ$2&amp;$A23,'EU2'!$D:$E,MATCH("HOME",'EU2'!$D$1:$E$1,0),0),"")&amp;IFERROR(VLOOKUP(IQ$2&amp;$A23,'EUC2'!$C:$F,MATCH("AWAY",'EUC2'!$C$1:$F$1,0),0),"")&amp;IFERROR(VLOOKUP(IQ$2&amp;$A23,'EUC2'!$D:$E,MATCH("HOME",'EUC2'!$D$1:$E$1,0),0),"")</f>
        <v/>
      </c>
      <c r="IR23" s="25" t="str">
        <f>IFERROR(VLOOKUP(IR$2&amp;$B23,'FPL FIX2'!$N$1:$Q$400,MATCH("HOME",'FPL FIX2'!$N$1:$Q$1,0),0),"")&amp;IFERROR(VLOOKUP(IR$2&amp;$B23,'FPL FIX2'!$O$1:$P$400,MATCH("AWAY",'FPL FIX2'!$O$1:$P$1,0),0),"")&amp;IFERROR(VLOOKUP(IR$2&amp;$A23,'FA2'!$A:$D,MATCH("AWAY",'FA2'!$A$1:$D$1,0),0),"")&amp;IFERROR(VLOOKUP(IR$2&amp;$A23,'FA2'!$B:$C,MATCH("HOME",'FA2'!$B$1:$C$1,0),0),"")&amp;IFERROR(VLOOKUP(IR$2&amp;$A23,'EFL2'!$A:$D,MATCH("AWAY",'EFL2'!$A$1:$D$1,0),0),"")&amp;IFERROR(VLOOKUP(IR$2&amp;$A23,'EFL2'!$B:$C,MATCH("HOME",'EFL2'!$B$1:$C$1,0),0),"")&amp;IFERROR(VLOOKUP(IR$2&amp;$A23,'UCL2'!$C:$F,MATCH("AWAY",'UCL2'!$C$1:$F$1,0),0),"")&amp;IFERROR(VLOOKUP(IR$2&amp;$A23,'UCL2'!$D:$E,MATCH("HOME",'UCL2'!$D$1:$E$1,0),0),"")&amp;IFERROR(VLOOKUP(IR$2&amp;$A23,'EU2'!$C:$F,MATCH("AWAY",'EU2'!$C$1:$F$1,0),0),"")&amp;IFERROR(VLOOKUP(IR$2&amp;$A23,'EU2'!$D:$E,MATCH("HOME",'EU2'!$D$1:$E$1,0),0),"")&amp;IFERROR(VLOOKUP(IR$2&amp;$A23,'EUC2'!$C:$F,MATCH("AWAY",'EUC2'!$C$1:$F$1,0),0),"")&amp;IFERROR(VLOOKUP(IR$2&amp;$A23,'EUC2'!$D:$E,MATCH("HOME",'EUC2'!$D$1:$E$1,0),0),"")</f>
        <v/>
      </c>
      <c r="IS23" s="25" t="str">
        <f>IFERROR(VLOOKUP(IS$2&amp;$B23,'FPL FIX2'!$N$1:$Q$400,MATCH("HOME",'FPL FIX2'!$N$1:$Q$1,0),0),"")&amp;IFERROR(VLOOKUP(IS$2&amp;$B23,'FPL FIX2'!$O$1:$P$400,MATCH("AWAY",'FPL FIX2'!$O$1:$P$1,0),0),"")&amp;IFERROR(VLOOKUP(IS$2&amp;$A23,'FA2'!$A:$D,MATCH("AWAY",'FA2'!$A$1:$D$1,0),0),"")&amp;IFERROR(VLOOKUP(IS$2&amp;$A23,'FA2'!$B:$C,MATCH("HOME",'FA2'!$B$1:$C$1,0),0),"")&amp;IFERROR(VLOOKUP(IS$2&amp;$A23,'EFL2'!$A:$D,MATCH("AWAY",'EFL2'!$A$1:$D$1,0),0),"")&amp;IFERROR(VLOOKUP(IS$2&amp;$A23,'EFL2'!$B:$C,MATCH("HOME",'EFL2'!$B$1:$C$1,0),0),"")&amp;IFERROR(VLOOKUP(IS$2&amp;$A23,'UCL2'!$C:$F,MATCH("AWAY",'UCL2'!$C$1:$F$1,0),0),"")&amp;IFERROR(VLOOKUP(IS$2&amp;$A23,'UCL2'!$D:$E,MATCH("HOME",'UCL2'!$D$1:$E$1,0),0),"")&amp;IFERROR(VLOOKUP(IS$2&amp;$A23,'EU2'!$C:$F,MATCH("AWAY",'EU2'!$C$1:$F$1,0),0),"")&amp;IFERROR(VLOOKUP(IS$2&amp;$A23,'EU2'!$D:$E,MATCH("HOME",'EU2'!$D$1:$E$1,0),0),"")&amp;IFERROR(VLOOKUP(IS$2&amp;$A23,'EUC2'!$C:$F,MATCH("AWAY",'EUC2'!$C$1:$F$1,0),0),"")&amp;IFERROR(VLOOKUP(IS$2&amp;$A23,'EUC2'!$D:$E,MATCH("HOME",'EUC2'!$D$1:$E$1,0),0),"")</f>
        <v>CHE</v>
      </c>
      <c r="IT23" s="25" t="str">
        <f>IFERROR(VLOOKUP(IT$2&amp;$B23,'FPL FIX2'!$N$1:$Q$400,MATCH("HOME",'FPL FIX2'!$N$1:$Q$1,0),0),"")&amp;IFERROR(VLOOKUP(IT$2&amp;$B23,'FPL FIX2'!$O$1:$P$400,MATCH("AWAY",'FPL FIX2'!$O$1:$P$1,0),0),"")&amp;IFERROR(VLOOKUP(IT$2&amp;$A23,'FA2'!$A:$D,MATCH("AWAY",'FA2'!$A$1:$D$1,0),0),"")&amp;IFERROR(VLOOKUP(IT$2&amp;$A23,'FA2'!$B:$C,MATCH("HOME",'FA2'!$B$1:$C$1,0),0),"")&amp;IFERROR(VLOOKUP(IT$2&amp;$A23,'EFL2'!$A:$D,MATCH("AWAY",'EFL2'!$A$1:$D$1,0),0),"")&amp;IFERROR(VLOOKUP(IT$2&amp;$A23,'EFL2'!$B:$C,MATCH("HOME",'EFL2'!$B$1:$C$1,0),0),"")&amp;IFERROR(VLOOKUP(IT$2&amp;$A23,'UCL2'!$C:$F,MATCH("AWAY",'UCL2'!$C$1:$F$1,0),0),"")&amp;IFERROR(VLOOKUP(IT$2&amp;$A23,'UCL2'!$D:$E,MATCH("HOME",'UCL2'!$D$1:$E$1,0),0),"")&amp;IFERROR(VLOOKUP(IT$2&amp;$A23,'EU2'!$C:$F,MATCH("AWAY",'EU2'!$C$1:$F$1,0),0),"")&amp;IFERROR(VLOOKUP(IT$2&amp;$A23,'EU2'!$D:$E,MATCH("HOME",'EU2'!$D$1:$E$1,0),0),"")&amp;IFERROR(VLOOKUP(IT$2&amp;$A23,'EUC2'!$C:$F,MATCH("AWAY",'EUC2'!$C$1:$F$1,0),0),"")&amp;IFERROR(VLOOKUP(IT$2&amp;$A23,'EUC2'!$D:$E,MATCH("HOME",'EUC2'!$D$1:$E$1,0),0),"")</f>
        <v/>
      </c>
      <c r="IU23" s="25" t="str">
        <f>IFERROR(VLOOKUP(IU$2&amp;$B23,'FPL FIX2'!$N$1:$Q$400,MATCH("HOME",'FPL FIX2'!$N$1:$Q$1,0),0),"")&amp;IFERROR(VLOOKUP(IU$2&amp;$B23,'FPL FIX2'!$O$1:$P$400,MATCH("AWAY",'FPL FIX2'!$O$1:$P$1,0),0),"")&amp;IFERROR(VLOOKUP(IU$2&amp;$A23,'FA2'!$A:$D,MATCH("AWAY",'FA2'!$A$1:$D$1,0),0),"")&amp;IFERROR(VLOOKUP(IU$2&amp;$A23,'FA2'!$B:$C,MATCH("HOME",'FA2'!$B$1:$C$1,0),0),"")&amp;IFERROR(VLOOKUP(IU$2&amp;$A23,'EFL2'!$A:$D,MATCH("AWAY",'EFL2'!$A$1:$D$1,0),0),"")&amp;IFERROR(VLOOKUP(IU$2&amp;$A23,'EFL2'!$B:$C,MATCH("HOME",'EFL2'!$B$1:$C$1,0),0),"")&amp;IFERROR(VLOOKUP(IU$2&amp;$A23,'UCL2'!$C:$F,MATCH("AWAY",'UCL2'!$C$1:$F$1,0),0),"")&amp;IFERROR(VLOOKUP(IU$2&amp;$A23,'UCL2'!$D:$E,MATCH("HOME",'UCL2'!$D$1:$E$1,0),0),"")&amp;IFERROR(VLOOKUP(IU$2&amp;$A23,'EU2'!$C:$F,MATCH("AWAY",'EU2'!$C$1:$F$1,0),0),"")&amp;IFERROR(VLOOKUP(IU$2&amp;$A23,'EU2'!$D:$E,MATCH("HOME",'EU2'!$D$1:$E$1,0),0),"")&amp;IFERROR(VLOOKUP(IU$2&amp;$A23,'EUC2'!$C:$F,MATCH("AWAY",'EUC2'!$C$1:$F$1,0),0),"")&amp;IFERROR(VLOOKUP(IU$2&amp;$A23,'EUC2'!$D:$E,MATCH("HOME",'EUC2'!$D$1:$E$1,0),0),"")</f>
        <v/>
      </c>
      <c r="IV23" s="25" t="str">
        <f>IFERROR(VLOOKUP(IV$2&amp;$B23,'FPL FIX2'!$N$1:$Q$400,MATCH("HOME",'FPL FIX2'!$N$1:$Q$1,0),0),"")&amp;IFERROR(VLOOKUP(IV$2&amp;$B23,'FPL FIX2'!$O$1:$P$400,MATCH("AWAY",'FPL FIX2'!$O$1:$P$1,0),0),"")&amp;IFERROR(VLOOKUP(IV$2&amp;$A23,'FA2'!$A:$D,MATCH("AWAY",'FA2'!$A$1:$D$1,0),0),"")&amp;IFERROR(VLOOKUP(IV$2&amp;$A23,'FA2'!$B:$C,MATCH("HOME",'FA2'!$B$1:$C$1,0),0),"")&amp;IFERROR(VLOOKUP(IV$2&amp;$A23,'EFL2'!$A:$D,MATCH("AWAY",'EFL2'!$A$1:$D$1,0),0),"")&amp;IFERROR(VLOOKUP(IV$2&amp;$A23,'EFL2'!$B:$C,MATCH("HOME",'EFL2'!$B$1:$C$1,0),0),"")&amp;IFERROR(VLOOKUP(IV$2&amp;$A23,'UCL2'!$C:$F,MATCH("AWAY",'UCL2'!$C$1:$F$1,0),0),"")&amp;IFERROR(VLOOKUP(IV$2&amp;$A23,'UCL2'!$D:$E,MATCH("HOME",'UCL2'!$D$1:$E$1,0),0),"")&amp;IFERROR(VLOOKUP(IV$2&amp;$A23,'EU2'!$C:$F,MATCH("AWAY",'EU2'!$C$1:$F$1,0),0),"")&amp;IFERROR(VLOOKUP(IV$2&amp;$A23,'EU2'!$D:$E,MATCH("HOME",'EU2'!$D$1:$E$1,0),0),"")&amp;IFERROR(VLOOKUP(IV$2&amp;$A23,'EUC2'!$C:$F,MATCH("AWAY",'EUC2'!$C$1:$F$1,0),0),"")&amp;IFERROR(VLOOKUP(IV$2&amp;$A23,'EUC2'!$D:$E,MATCH("HOME",'EUC2'!$D$1:$E$1,0),0),"")</f>
        <v/>
      </c>
      <c r="IW23" s="25" t="str">
        <f>IFERROR(VLOOKUP(IW$2&amp;$B23,'FPL FIX2'!$N$1:$Q$400,MATCH("HOME",'FPL FIX2'!$N$1:$Q$1,0),0),"")&amp;IFERROR(VLOOKUP(IW$2&amp;$B23,'FPL FIX2'!$O$1:$P$400,MATCH("AWAY",'FPL FIX2'!$O$1:$P$1,0),0),"")&amp;IFERROR(VLOOKUP(IW$2&amp;$A23,'FA2'!$A:$D,MATCH("AWAY",'FA2'!$A$1:$D$1,0),0),"")&amp;IFERROR(VLOOKUP(IW$2&amp;$A23,'FA2'!$B:$C,MATCH("HOME",'FA2'!$B$1:$C$1,0),0),"")&amp;IFERROR(VLOOKUP(IW$2&amp;$A23,'EFL2'!$A:$D,MATCH("AWAY",'EFL2'!$A$1:$D$1,0),0),"")&amp;IFERROR(VLOOKUP(IW$2&amp;$A23,'EFL2'!$B:$C,MATCH("HOME",'EFL2'!$B$1:$C$1,0),0),"")&amp;IFERROR(VLOOKUP(IW$2&amp;$A23,'UCL2'!$C:$F,MATCH("AWAY",'UCL2'!$C$1:$F$1,0),0),"")&amp;IFERROR(VLOOKUP(IW$2&amp;$A23,'UCL2'!$D:$E,MATCH("HOME",'UCL2'!$D$1:$E$1,0),0),"")&amp;IFERROR(VLOOKUP(IW$2&amp;$A23,'EU2'!$C:$F,MATCH("AWAY",'EU2'!$C$1:$F$1,0),0),"")&amp;IFERROR(VLOOKUP(IW$2&amp;$A23,'EU2'!$D:$E,MATCH("HOME",'EU2'!$D$1:$E$1,0),0),"")&amp;IFERROR(VLOOKUP(IW$2&amp;$A23,'EUC2'!$C:$F,MATCH("AWAY",'EUC2'!$C$1:$F$1,0),0),"")&amp;IFERROR(VLOOKUP(IW$2&amp;$A23,'EUC2'!$D:$E,MATCH("HOME",'EUC2'!$D$1:$E$1,0),0),"")</f>
        <v/>
      </c>
      <c r="IX23" s="25" t="str">
        <f>IFERROR(VLOOKUP(IX$2&amp;$B23,'FPL FIX2'!$N$1:$Q$400,MATCH("HOME",'FPL FIX2'!$N$1:$Q$1,0),0),"")&amp;IFERROR(VLOOKUP(IX$2&amp;$B23,'FPL FIX2'!$O$1:$P$400,MATCH("AWAY",'FPL FIX2'!$O$1:$P$1,0),0),"")&amp;IFERROR(VLOOKUP(IX$2&amp;$A23,'FA2'!$A:$D,MATCH("AWAY",'FA2'!$A$1:$D$1,0),0),"")&amp;IFERROR(VLOOKUP(IX$2&amp;$A23,'FA2'!$B:$C,MATCH("HOME",'FA2'!$B$1:$C$1,0),0),"")&amp;IFERROR(VLOOKUP(IX$2&amp;$A23,'EFL2'!$A:$D,MATCH("AWAY",'EFL2'!$A$1:$D$1,0),0),"")&amp;IFERROR(VLOOKUP(IX$2&amp;$A23,'EFL2'!$B:$C,MATCH("HOME",'EFL2'!$B$1:$C$1,0),0),"")&amp;IFERROR(VLOOKUP(IX$2&amp;$A23,'UCL2'!$C:$F,MATCH("AWAY",'UCL2'!$C$1:$F$1,0),0),"")&amp;IFERROR(VLOOKUP(IX$2&amp;$A23,'UCL2'!$D:$E,MATCH("HOME",'UCL2'!$D$1:$E$1,0),0),"")&amp;IFERROR(VLOOKUP(IX$2&amp;$A23,'EU2'!$C:$F,MATCH("AWAY",'EU2'!$C$1:$F$1,0),0),"")&amp;IFERROR(VLOOKUP(IX$2&amp;$A23,'EU2'!$D:$E,MATCH("HOME",'EU2'!$D$1:$E$1,0),0),"")&amp;IFERROR(VLOOKUP(IX$2&amp;$A23,'EUC2'!$C:$F,MATCH("AWAY",'EUC2'!$C$1:$F$1,0),0),"")&amp;IFERROR(VLOOKUP(IX$2&amp;$A23,'EUC2'!$D:$E,MATCH("HOME",'EUC2'!$D$1:$E$1,0),0),"")</f>
        <v/>
      </c>
      <c r="IY23" s="25" t="str">
        <f>IFERROR(VLOOKUP(IY$2&amp;$B23,'FPL FIX2'!$N$1:$Q$400,MATCH("HOME",'FPL FIX2'!$N$1:$Q$1,0),0),"")&amp;IFERROR(VLOOKUP(IY$2&amp;$B23,'FPL FIX2'!$O$1:$P$400,MATCH("AWAY",'FPL FIX2'!$O$1:$P$1,0),0),"")&amp;IFERROR(VLOOKUP(IY$2&amp;$A23,'FA2'!$A:$D,MATCH("AWAY",'FA2'!$A$1:$D$1,0),0),"")&amp;IFERROR(VLOOKUP(IY$2&amp;$A23,'FA2'!$B:$C,MATCH("HOME",'FA2'!$B$1:$C$1,0),0),"")&amp;IFERROR(VLOOKUP(IY$2&amp;$A23,'EFL2'!$A:$D,MATCH("AWAY",'EFL2'!$A$1:$D$1,0),0),"")&amp;IFERROR(VLOOKUP(IY$2&amp;$A23,'EFL2'!$B:$C,MATCH("HOME",'EFL2'!$B$1:$C$1,0),0),"")&amp;IFERROR(VLOOKUP(IY$2&amp;$A23,'UCL2'!$C:$F,MATCH("AWAY",'UCL2'!$C$1:$F$1,0),0),"")&amp;IFERROR(VLOOKUP(IY$2&amp;$A23,'UCL2'!$D:$E,MATCH("HOME",'UCL2'!$D$1:$E$1,0),0),"")&amp;IFERROR(VLOOKUP(IY$2&amp;$A23,'EU2'!$C:$F,MATCH("AWAY",'EU2'!$C$1:$F$1,0),0),"")&amp;IFERROR(VLOOKUP(IY$2&amp;$A23,'EU2'!$D:$E,MATCH("HOME",'EU2'!$D$1:$E$1,0),0),"")&amp;IFERROR(VLOOKUP(IY$2&amp;$A23,'EUC2'!$C:$F,MATCH("AWAY",'EUC2'!$C$1:$F$1,0),0),"")&amp;IFERROR(VLOOKUP(IY$2&amp;$A23,'EUC2'!$D:$E,MATCH("HOME",'EUC2'!$D$1:$E$1,0),0),"")</f>
        <v/>
      </c>
      <c r="IZ23" s="25" t="str">
        <f>IFERROR(VLOOKUP(IZ$2&amp;$B23,'FPL FIX2'!$N$1:$Q$400,MATCH("HOME",'FPL FIX2'!$N$1:$Q$1,0),0),"")&amp;IFERROR(VLOOKUP(IZ$2&amp;$B23,'FPL FIX2'!$O$1:$P$400,MATCH("AWAY",'FPL FIX2'!$O$1:$P$1,0),0),"")&amp;IFERROR(VLOOKUP(IZ$2&amp;$A23,'FA2'!$A:$D,MATCH("AWAY",'FA2'!$A$1:$D$1,0),0),"")&amp;IFERROR(VLOOKUP(IZ$2&amp;$A23,'FA2'!$B:$C,MATCH("HOME",'FA2'!$B$1:$C$1,0),0),"")&amp;IFERROR(VLOOKUP(IZ$2&amp;$A23,'EFL2'!$A:$D,MATCH("AWAY",'EFL2'!$A$1:$D$1,0),0),"")&amp;IFERROR(VLOOKUP(IZ$2&amp;$A23,'EFL2'!$B:$C,MATCH("HOME",'EFL2'!$B$1:$C$1,0),0),"")&amp;IFERROR(VLOOKUP(IZ$2&amp;$A23,'UCL2'!$C:$F,MATCH("AWAY",'UCL2'!$C$1:$F$1,0),0),"")&amp;IFERROR(VLOOKUP(IZ$2&amp;$A23,'UCL2'!$D:$E,MATCH("HOME",'UCL2'!$D$1:$E$1,0),0),"")&amp;IFERROR(VLOOKUP(IZ$2&amp;$A23,'EU2'!$C:$F,MATCH("AWAY",'EU2'!$C$1:$F$1,0),0),"")&amp;IFERROR(VLOOKUP(IZ$2&amp;$A23,'EU2'!$D:$E,MATCH("HOME",'EU2'!$D$1:$E$1,0),0),"")&amp;IFERROR(VLOOKUP(IZ$2&amp;$A23,'EUC2'!$C:$F,MATCH("AWAY",'EUC2'!$C$1:$F$1,0),0),"")&amp;IFERROR(VLOOKUP(IZ$2&amp;$A23,'EUC2'!$D:$E,MATCH("HOME",'EUC2'!$D$1:$E$1,0),0),"")</f>
        <v>BRE</v>
      </c>
      <c r="JA23" s="25" t="str">
        <f>IFERROR(VLOOKUP(JA$2&amp;$B23,'FPL FIX2'!$N$1:$Q$400,MATCH("HOME",'FPL FIX2'!$N$1:$Q$1,0),0),"")&amp;IFERROR(VLOOKUP(JA$2&amp;$B23,'FPL FIX2'!$O$1:$P$400,MATCH("AWAY",'FPL FIX2'!$O$1:$P$1,0),0),"")&amp;IFERROR(VLOOKUP(JA$2&amp;$A23,'FA2'!$A:$D,MATCH("AWAY",'FA2'!$A$1:$D$1,0),0),"")&amp;IFERROR(VLOOKUP(JA$2&amp;$A23,'FA2'!$B:$C,MATCH("HOME",'FA2'!$B$1:$C$1,0),0),"")&amp;IFERROR(VLOOKUP(JA$2&amp;$A23,'EFL2'!$A:$D,MATCH("AWAY",'EFL2'!$A$1:$D$1,0),0),"")&amp;IFERROR(VLOOKUP(JA$2&amp;$A23,'EFL2'!$B:$C,MATCH("HOME",'EFL2'!$B$1:$C$1,0),0),"")&amp;IFERROR(VLOOKUP(JA$2&amp;$A23,'UCL2'!$C:$F,MATCH("AWAY",'UCL2'!$C$1:$F$1,0),0),"")&amp;IFERROR(VLOOKUP(JA$2&amp;$A23,'UCL2'!$D:$E,MATCH("HOME",'UCL2'!$D$1:$E$1,0),0),"")&amp;IFERROR(VLOOKUP(JA$2&amp;$A23,'EU2'!$C:$F,MATCH("AWAY",'EU2'!$C$1:$F$1,0),0),"")&amp;IFERROR(VLOOKUP(JA$2&amp;$A23,'EU2'!$D:$E,MATCH("HOME",'EU2'!$D$1:$E$1,0),0),"")&amp;IFERROR(VLOOKUP(JA$2&amp;$A23,'EUC2'!$C:$F,MATCH("AWAY",'EUC2'!$C$1:$F$1,0),0),"")&amp;IFERROR(VLOOKUP(JA$2&amp;$A23,'EUC2'!$D:$E,MATCH("HOME",'EUC2'!$D$1:$E$1,0),0),"")</f>
        <v/>
      </c>
      <c r="JB23" s="25" t="str">
        <f>IFERROR(VLOOKUP(JB$2&amp;$B23,'FPL FIX2'!$N$1:$Q$400,MATCH("HOME",'FPL FIX2'!$N$1:$Q$1,0),0),"")&amp;IFERROR(VLOOKUP(JB$2&amp;$B23,'FPL FIX2'!$O$1:$P$400,MATCH("AWAY",'FPL FIX2'!$O$1:$P$1,0),0),"")&amp;IFERROR(VLOOKUP(JB$2&amp;$A23,'FA2'!$A:$D,MATCH("AWAY",'FA2'!$A$1:$D$1,0),0),"")&amp;IFERROR(VLOOKUP(JB$2&amp;$A23,'FA2'!$B:$C,MATCH("HOME",'FA2'!$B$1:$C$1,0),0),"")&amp;IFERROR(VLOOKUP(JB$2&amp;$A23,'EFL2'!$A:$D,MATCH("AWAY",'EFL2'!$A$1:$D$1,0),0),"")&amp;IFERROR(VLOOKUP(JB$2&amp;$A23,'EFL2'!$B:$C,MATCH("HOME",'EFL2'!$B$1:$C$1,0),0),"")&amp;IFERROR(VLOOKUP(JB$2&amp;$A23,'UCL2'!$C:$F,MATCH("AWAY",'UCL2'!$C$1:$F$1,0),0),"")&amp;IFERROR(VLOOKUP(JB$2&amp;$A23,'UCL2'!$D:$E,MATCH("HOME",'UCL2'!$D$1:$E$1,0),0),"")&amp;IFERROR(VLOOKUP(JB$2&amp;$A23,'EU2'!$C:$F,MATCH("AWAY",'EU2'!$C$1:$F$1,0),0),"")&amp;IFERROR(VLOOKUP(JB$2&amp;$A23,'EU2'!$D:$E,MATCH("HOME",'EU2'!$D$1:$E$1,0),0),"")&amp;IFERROR(VLOOKUP(JB$2&amp;$A23,'EUC2'!$C:$F,MATCH("AWAY",'EUC2'!$C$1:$F$1,0),0),"")&amp;IFERROR(VLOOKUP(JB$2&amp;$A23,'EUC2'!$D:$E,MATCH("HOME",'EUC2'!$D$1:$E$1,0),0),"")</f>
        <v/>
      </c>
      <c r="JC23" s="25" t="str">
        <f>IFERROR(VLOOKUP(JC$2&amp;$B23,'FPL FIX2'!$N$1:$Q$400,MATCH("HOME",'FPL FIX2'!$N$1:$Q$1,0),0),"")&amp;IFERROR(VLOOKUP(JC$2&amp;$B23,'FPL FIX2'!$O$1:$P$400,MATCH("AWAY",'FPL FIX2'!$O$1:$P$1,0),0),"")&amp;IFERROR(VLOOKUP(JC$2&amp;$A23,'FA2'!$A:$D,MATCH("AWAY",'FA2'!$A$1:$D$1,0),0),"")&amp;IFERROR(VLOOKUP(JC$2&amp;$A23,'FA2'!$B:$C,MATCH("HOME",'FA2'!$B$1:$C$1,0),0),"")&amp;IFERROR(VLOOKUP(JC$2&amp;$A23,'EFL2'!$A:$D,MATCH("AWAY",'EFL2'!$A$1:$D$1,0),0),"")&amp;IFERROR(VLOOKUP(JC$2&amp;$A23,'EFL2'!$B:$C,MATCH("HOME",'EFL2'!$B$1:$C$1,0),0),"")&amp;IFERROR(VLOOKUP(JC$2&amp;$A23,'UCL2'!$C:$F,MATCH("AWAY",'UCL2'!$C$1:$F$1,0),0),"")&amp;IFERROR(VLOOKUP(JC$2&amp;$A23,'UCL2'!$D:$E,MATCH("HOME",'UCL2'!$D$1:$E$1,0),0),"")&amp;IFERROR(VLOOKUP(JC$2&amp;$A23,'EU2'!$C:$F,MATCH("AWAY",'EU2'!$C$1:$F$1,0),0),"")&amp;IFERROR(VLOOKUP(JC$2&amp;$A23,'EU2'!$D:$E,MATCH("HOME",'EU2'!$D$1:$E$1,0),0),"")&amp;IFERROR(VLOOKUP(JC$2&amp;$A23,'EUC2'!$C:$F,MATCH("AWAY",'EUC2'!$C$1:$F$1,0),0),"")&amp;IFERROR(VLOOKUP(JC$2&amp;$A23,'EUC2'!$D:$E,MATCH("HOME",'EUC2'!$D$1:$E$1,0),0),"")</f>
        <v/>
      </c>
      <c r="JD23" s="25" t="str">
        <f>IFERROR(VLOOKUP(JD$2&amp;$B23,'FPL FIX2'!$N$1:$Q$400,MATCH("HOME",'FPL FIX2'!$N$1:$Q$1,0),0),"")&amp;IFERROR(VLOOKUP(JD$2&amp;$B23,'FPL FIX2'!$O$1:$P$400,MATCH("AWAY",'FPL FIX2'!$O$1:$P$1,0),0),"")&amp;IFERROR(VLOOKUP(JD$2&amp;$A23,'FA2'!$A:$D,MATCH("AWAY",'FA2'!$A$1:$D$1,0),0),"")&amp;IFERROR(VLOOKUP(JD$2&amp;$A23,'FA2'!$B:$C,MATCH("HOME",'FA2'!$B$1:$C$1,0),0),"")&amp;IFERROR(VLOOKUP(JD$2&amp;$A23,'EFL2'!$A:$D,MATCH("AWAY",'EFL2'!$A$1:$D$1,0),0),"")&amp;IFERROR(VLOOKUP(JD$2&amp;$A23,'EFL2'!$B:$C,MATCH("HOME",'EFL2'!$B$1:$C$1,0),0),"")&amp;IFERROR(VLOOKUP(JD$2&amp;$A23,'UCL2'!$C:$F,MATCH("AWAY",'UCL2'!$C$1:$F$1,0),0),"")&amp;IFERROR(VLOOKUP(JD$2&amp;$A23,'UCL2'!$D:$E,MATCH("HOME",'UCL2'!$D$1:$E$1,0),0),"")&amp;IFERROR(VLOOKUP(JD$2&amp;$A23,'EU2'!$C:$F,MATCH("AWAY",'EU2'!$C$1:$F$1,0),0),"")&amp;IFERROR(VLOOKUP(JD$2&amp;$A23,'EU2'!$D:$E,MATCH("HOME",'EU2'!$D$1:$E$1,0),0),"")&amp;IFERROR(VLOOKUP(JD$2&amp;$A23,'EUC2'!$C:$F,MATCH("AWAY",'EUC2'!$C$1:$F$1,0),0),"")&amp;IFERROR(VLOOKUP(JD$2&amp;$A23,'EUC2'!$D:$E,MATCH("HOME",'EUC2'!$D$1:$E$1,0),0),"")</f>
        <v/>
      </c>
      <c r="JE23" s="25" t="str">
        <f>IFERROR(VLOOKUP(JE$2&amp;$B23,'FPL FIX2'!$N$1:$Q$400,MATCH("HOME",'FPL FIX2'!$N$1:$Q$1,0),0),"")&amp;IFERROR(VLOOKUP(JE$2&amp;$B23,'FPL FIX2'!$O$1:$P$400,MATCH("AWAY",'FPL FIX2'!$O$1:$P$1,0),0),"")&amp;IFERROR(VLOOKUP(JE$2&amp;$A23,'FA2'!$A:$D,MATCH("AWAY",'FA2'!$A$1:$D$1,0),0),"")&amp;IFERROR(VLOOKUP(JE$2&amp;$A23,'FA2'!$B:$C,MATCH("HOME",'FA2'!$B$1:$C$1,0),0),"")&amp;IFERROR(VLOOKUP(JE$2&amp;$A23,'EFL2'!$A:$D,MATCH("AWAY",'EFL2'!$A$1:$D$1,0),0),"")&amp;IFERROR(VLOOKUP(JE$2&amp;$A23,'EFL2'!$B:$C,MATCH("HOME",'EFL2'!$B$1:$C$1,0),0),"")&amp;IFERROR(VLOOKUP(JE$2&amp;$A23,'UCL2'!$C:$F,MATCH("AWAY",'UCL2'!$C$1:$F$1,0),0),"")&amp;IFERROR(VLOOKUP(JE$2&amp;$A23,'UCL2'!$D:$E,MATCH("HOME",'UCL2'!$D$1:$E$1,0),0),"")&amp;IFERROR(VLOOKUP(JE$2&amp;$A23,'EU2'!$C:$F,MATCH("AWAY",'EU2'!$C$1:$F$1,0),0),"")&amp;IFERROR(VLOOKUP(JE$2&amp;$A23,'EU2'!$D:$E,MATCH("HOME",'EU2'!$D$1:$E$1,0),0),"")&amp;IFERROR(VLOOKUP(JE$2&amp;$A23,'EUC2'!$C:$F,MATCH("AWAY",'EUC2'!$C$1:$F$1,0),0),"")&amp;IFERROR(VLOOKUP(JE$2&amp;$A23,'EUC2'!$D:$E,MATCH("HOME",'EUC2'!$D$1:$E$1,0),0),"")</f>
        <v/>
      </c>
      <c r="JF23" s="25" t="str">
        <f>IFERROR(VLOOKUP(JF$2&amp;$B23,'FPL FIX2'!$N$1:$Q$400,MATCH("HOME",'FPL FIX2'!$N$1:$Q$1,0),0),"")&amp;IFERROR(VLOOKUP(JF$2&amp;$B23,'FPL FIX2'!$O$1:$P$400,MATCH("AWAY",'FPL FIX2'!$O$1:$P$1,0),0),"")&amp;IFERROR(VLOOKUP(JF$2&amp;$A23,'FA2'!$A:$D,MATCH("AWAY",'FA2'!$A$1:$D$1,0),0),"")&amp;IFERROR(VLOOKUP(JF$2&amp;$A23,'FA2'!$B:$C,MATCH("HOME",'FA2'!$B$1:$C$1,0),0),"")&amp;IFERROR(VLOOKUP(JF$2&amp;$A23,'EFL2'!$A:$D,MATCH("AWAY",'EFL2'!$A$1:$D$1,0),0),"")&amp;IFERROR(VLOOKUP(JF$2&amp;$A23,'EFL2'!$B:$C,MATCH("HOME",'EFL2'!$B$1:$C$1,0),0),"")&amp;IFERROR(VLOOKUP(JF$2&amp;$A23,'UCL2'!$C:$F,MATCH("AWAY",'UCL2'!$C$1:$F$1,0),0),"")&amp;IFERROR(VLOOKUP(JF$2&amp;$A23,'UCL2'!$D:$E,MATCH("HOME",'UCL2'!$D$1:$E$1,0),0),"")&amp;IFERROR(VLOOKUP(JF$2&amp;$A23,'EU2'!$C:$F,MATCH("AWAY",'EU2'!$C$1:$F$1,0),0),"")&amp;IFERROR(VLOOKUP(JF$2&amp;$A23,'EU2'!$D:$E,MATCH("HOME",'EU2'!$D$1:$E$1,0),0),"")&amp;IFERROR(VLOOKUP(JF$2&amp;$A23,'EUC2'!$C:$F,MATCH("AWAY",'EUC2'!$C$1:$F$1,0),0),"")&amp;IFERROR(VLOOKUP(JF$2&amp;$A23,'EUC2'!$D:$E,MATCH("HOME",'EUC2'!$D$1:$E$1,0),0),"")</f>
        <v/>
      </c>
      <c r="JG23" s="25" t="str">
        <f>IFERROR(VLOOKUP(JG$2&amp;$B23,'FPL FIX2'!$N$1:$Q$400,MATCH("HOME",'FPL FIX2'!$N$1:$Q$1,0),0),"")&amp;IFERROR(VLOOKUP(JG$2&amp;$B23,'FPL FIX2'!$O$1:$P$400,MATCH("AWAY",'FPL FIX2'!$O$1:$P$1,0),0),"")&amp;IFERROR(VLOOKUP(JG$2&amp;$A23,'FA2'!$A:$D,MATCH("AWAY",'FA2'!$A$1:$D$1,0),0),"")&amp;IFERROR(VLOOKUP(JG$2&amp;$A23,'FA2'!$B:$C,MATCH("HOME",'FA2'!$B$1:$C$1,0),0),"")&amp;IFERROR(VLOOKUP(JG$2&amp;$A23,'EFL2'!$A:$D,MATCH("AWAY",'EFL2'!$A$1:$D$1,0),0),"")&amp;IFERROR(VLOOKUP(JG$2&amp;$A23,'EFL2'!$B:$C,MATCH("HOME",'EFL2'!$B$1:$C$1,0),0),"")&amp;IFERROR(VLOOKUP(JG$2&amp;$A23,'UCL2'!$C:$F,MATCH("AWAY",'UCL2'!$C$1:$F$1,0),0),"")&amp;IFERROR(VLOOKUP(JG$2&amp;$A23,'UCL2'!$D:$E,MATCH("HOME",'UCL2'!$D$1:$E$1,0),0),"")&amp;IFERROR(VLOOKUP(JG$2&amp;$A23,'EU2'!$C:$F,MATCH("AWAY",'EU2'!$C$1:$F$1,0),0),"")&amp;IFERROR(VLOOKUP(JG$2&amp;$A23,'EU2'!$D:$E,MATCH("HOME",'EU2'!$D$1:$E$1,0),0),"")&amp;IFERROR(VLOOKUP(JG$2&amp;$A23,'EUC2'!$C:$F,MATCH("AWAY",'EUC2'!$C$1:$F$1,0),0),"")&amp;IFERROR(VLOOKUP(JG$2&amp;$A23,'EUC2'!$D:$E,MATCH("HOME",'EUC2'!$D$1:$E$1,0),0),"")</f>
        <v>lei</v>
      </c>
      <c r="JH23" s="25" t="str">
        <f>IFERROR(VLOOKUP(JH$2&amp;$B23,'FPL FIX2'!$N$1:$Q$400,MATCH("HOME",'FPL FIX2'!$N$1:$Q$1,0),0),"")&amp;IFERROR(VLOOKUP(JH$2&amp;$B23,'FPL FIX2'!$O$1:$P$400,MATCH("AWAY",'FPL FIX2'!$O$1:$P$1,0),0),"")&amp;IFERROR(VLOOKUP(JH$2&amp;$A23,'FA2'!$A:$D,MATCH("AWAY",'FA2'!$A$1:$D$1,0),0),"")&amp;IFERROR(VLOOKUP(JH$2&amp;$A23,'FA2'!$B:$C,MATCH("HOME",'FA2'!$B$1:$C$1,0),0),"")&amp;IFERROR(VLOOKUP(JH$2&amp;$A23,'EFL2'!$A:$D,MATCH("AWAY",'EFL2'!$A$1:$D$1,0),0),"")&amp;IFERROR(VLOOKUP(JH$2&amp;$A23,'EFL2'!$B:$C,MATCH("HOME",'EFL2'!$B$1:$C$1,0),0),"")&amp;IFERROR(VLOOKUP(JH$2&amp;$A23,'UCL2'!$C:$F,MATCH("AWAY",'UCL2'!$C$1:$F$1,0),0),"")&amp;IFERROR(VLOOKUP(JH$2&amp;$A23,'UCL2'!$D:$E,MATCH("HOME",'UCL2'!$D$1:$E$1,0),0),"")&amp;IFERROR(VLOOKUP(JH$2&amp;$A23,'EU2'!$C:$F,MATCH("AWAY",'EU2'!$C$1:$F$1,0),0),"")&amp;IFERROR(VLOOKUP(JH$2&amp;$A23,'EU2'!$D:$E,MATCH("HOME",'EU2'!$D$1:$E$1,0),0),"")&amp;IFERROR(VLOOKUP(JH$2&amp;$A23,'EUC2'!$C:$F,MATCH("AWAY",'EUC2'!$C$1:$F$1,0),0),"")&amp;IFERROR(VLOOKUP(JH$2&amp;$A23,'EUC2'!$D:$E,MATCH("HOME",'EUC2'!$D$1:$E$1,0),0),"")</f>
        <v/>
      </c>
      <c r="JI23" s="25" t="str">
        <f>IFERROR(VLOOKUP(JI$2&amp;$B23,'FPL FIX2'!$N$1:$Q$400,MATCH("HOME",'FPL FIX2'!$N$1:$Q$1,0),0),"")&amp;IFERROR(VLOOKUP(JI$2&amp;$B23,'FPL FIX2'!$O$1:$P$400,MATCH("AWAY",'FPL FIX2'!$O$1:$P$1,0),0),"")&amp;IFERROR(VLOOKUP(JI$2&amp;$A23,'FA2'!$A:$D,MATCH("AWAY",'FA2'!$A$1:$D$1,0),0),"")&amp;IFERROR(VLOOKUP(JI$2&amp;$A23,'FA2'!$B:$C,MATCH("HOME",'FA2'!$B$1:$C$1,0),0),"")&amp;IFERROR(VLOOKUP(JI$2&amp;$A23,'EFL2'!$A:$D,MATCH("AWAY",'EFL2'!$A$1:$D$1,0),0),"")&amp;IFERROR(VLOOKUP(JI$2&amp;$A23,'EFL2'!$B:$C,MATCH("HOME",'EFL2'!$B$1:$C$1,0),0),"")&amp;IFERROR(VLOOKUP(JI$2&amp;$A23,'UCL2'!$C:$F,MATCH("AWAY",'UCL2'!$C$1:$F$1,0),0),"")&amp;IFERROR(VLOOKUP(JI$2&amp;$A23,'UCL2'!$D:$E,MATCH("HOME",'UCL2'!$D$1:$E$1,0),0),"")&amp;IFERROR(VLOOKUP(JI$2&amp;$A23,'EU2'!$C:$F,MATCH("AWAY",'EU2'!$C$1:$F$1,0),0),"")&amp;IFERROR(VLOOKUP(JI$2&amp;$A23,'EU2'!$D:$E,MATCH("HOME",'EU2'!$D$1:$E$1,0),0),"")&amp;IFERROR(VLOOKUP(JI$2&amp;$A23,'EUC2'!$C:$F,MATCH("AWAY",'EUC2'!$C$1:$F$1,0),0),"")&amp;IFERROR(VLOOKUP(JI$2&amp;$A23,'EUC2'!$D:$E,MATCH("HOME",'EUC2'!$D$1:$E$1,0),0),"")</f>
        <v/>
      </c>
      <c r="JJ23" s="25" t="str">
        <f>IFERROR(VLOOKUP(JJ$2&amp;$B23,'FPL FIX2'!$N$1:$Q$400,MATCH("HOME",'FPL FIX2'!$N$1:$Q$1,0),0),"")&amp;IFERROR(VLOOKUP(JJ$2&amp;$B23,'FPL FIX2'!$O$1:$P$400,MATCH("AWAY",'FPL FIX2'!$O$1:$P$1,0),0),"")&amp;IFERROR(VLOOKUP(JJ$2&amp;$A23,'FA2'!$A:$D,MATCH("AWAY",'FA2'!$A$1:$D$1,0),0),"")&amp;IFERROR(VLOOKUP(JJ$2&amp;$A23,'FA2'!$B:$C,MATCH("HOME",'FA2'!$B$1:$C$1,0),0),"")&amp;IFERROR(VLOOKUP(JJ$2&amp;$A23,'EFL2'!$A:$D,MATCH("AWAY",'EFL2'!$A$1:$D$1,0),0),"")&amp;IFERROR(VLOOKUP(JJ$2&amp;$A23,'EFL2'!$B:$C,MATCH("HOME",'EFL2'!$B$1:$C$1,0),0),"")&amp;IFERROR(VLOOKUP(JJ$2&amp;$A23,'UCL2'!$C:$F,MATCH("AWAY",'UCL2'!$C$1:$F$1,0),0),"")&amp;IFERROR(VLOOKUP(JJ$2&amp;$A23,'UCL2'!$D:$E,MATCH("HOME",'UCL2'!$D$1:$E$1,0),0),"")&amp;IFERROR(VLOOKUP(JJ$2&amp;$A23,'EU2'!$C:$F,MATCH("AWAY",'EU2'!$C$1:$F$1,0),0),"")&amp;IFERROR(VLOOKUP(JJ$2&amp;$A23,'EU2'!$D:$E,MATCH("HOME",'EU2'!$D$1:$E$1,0),0),"")&amp;IFERROR(VLOOKUP(JJ$2&amp;$A23,'EUC2'!$C:$F,MATCH("AWAY",'EUC2'!$C$1:$F$1,0),0),"")&amp;IFERROR(VLOOKUP(JJ$2&amp;$A23,'EUC2'!$D:$E,MATCH("HOME",'EUC2'!$D$1:$E$1,0),0),"")</f>
        <v>CRY</v>
      </c>
      <c r="JK23" s="25" t="str">
        <f>IFERROR(VLOOKUP(JK$2&amp;$B23,'FPL FIX2'!$N$1:$Q$400,MATCH("HOME",'FPL FIX2'!$N$1:$Q$1,0),0),"")&amp;IFERROR(VLOOKUP(JK$2&amp;$B23,'FPL FIX2'!$O$1:$P$400,MATCH("AWAY",'FPL FIX2'!$O$1:$P$1,0),0),"")&amp;IFERROR(VLOOKUP(JK$2&amp;$A23,'FA2'!$A:$D,MATCH("AWAY",'FA2'!$A$1:$D$1,0),0),"")&amp;IFERROR(VLOOKUP(JK$2&amp;$A23,'FA2'!$B:$C,MATCH("HOME",'FA2'!$B$1:$C$1,0),0),"")&amp;IFERROR(VLOOKUP(JK$2&amp;$A23,'EFL2'!$A:$D,MATCH("AWAY",'EFL2'!$A$1:$D$1,0),0),"")&amp;IFERROR(VLOOKUP(JK$2&amp;$A23,'EFL2'!$B:$C,MATCH("HOME",'EFL2'!$B$1:$C$1,0),0),"")&amp;IFERROR(VLOOKUP(JK$2&amp;$A23,'UCL2'!$C:$F,MATCH("AWAY",'UCL2'!$C$1:$F$1,0),0),"")&amp;IFERROR(VLOOKUP(JK$2&amp;$A23,'UCL2'!$D:$E,MATCH("HOME",'UCL2'!$D$1:$E$1,0),0),"")&amp;IFERROR(VLOOKUP(JK$2&amp;$A23,'EU2'!$C:$F,MATCH("AWAY",'EU2'!$C$1:$F$1,0),0),"")&amp;IFERROR(VLOOKUP(JK$2&amp;$A23,'EU2'!$D:$E,MATCH("HOME",'EU2'!$D$1:$E$1,0),0),"")&amp;IFERROR(VLOOKUP(JK$2&amp;$A23,'EUC2'!$C:$F,MATCH("AWAY",'EUC2'!$C$1:$F$1,0),0),"")&amp;IFERROR(VLOOKUP(JK$2&amp;$A23,'EUC2'!$D:$E,MATCH("HOME",'EUC2'!$D$1:$E$1,0),0),"")</f>
        <v/>
      </c>
      <c r="JL23" s="25" t="str">
        <f>IFERROR(VLOOKUP(JL$2&amp;$B23,'FPL FIX2'!$N$1:$Q$400,MATCH("HOME",'FPL FIX2'!$N$1:$Q$1,0),0),"")&amp;IFERROR(VLOOKUP(JL$2&amp;$B23,'FPL FIX2'!$O$1:$P$400,MATCH("AWAY",'FPL FIX2'!$O$1:$P$1,0),0),"")&amp;IFERROR(VLOOKUP(JL$2&amp;$A23,'FA2'!$A:$D,MATCH("AWAY",'FA2'!$A$1:$D$1,0),0),"")&amp;IFERROR(VLOOKUP(JL$2&amp;$A23,'FA2'!$B:$C,MATCH("HOME",'FA2'!$B$1:$C$1,0),0),"")&amp;IFERROR(VLOOKUP(JL$2&amp;$A23,'EFL2'!$A:$D,MATCH("AWAY",'EFL2'!$A$1:$D$1,0),0),"")&amp;IFERROR(VLOOKUP(JL$2&amp;$A23,'EFL2'!$B:$C,MATCH("HOME",'EFL2'!$B$1:$C$1,0),0),"")&amp;IFERROR(VLOOKUP(JL$2&amp;$A23,'UCL2'!$C:$F,MATCH("AWAY",'UCL2'!$C$1:$F$1,0),0),"")&amp;IFERROR(VLOOKUP(JL$2&amp;$A23,'UCL2'!$D:$E,MATCH("HOME",'UCL2'!$D$1:$E$1,0),0),"")&amp;IFERROR(VLOOKUP(JL$2&amp;$A23,'EU2'!$C:$F,MATCH("AWAY",'EU2'!$C$1:$F$1,0),0),"")&amp;IFERROR(VLOOKUP(JL$2&amp;$A23,'EU2'!$D:$E,MATCH("HOME",'EU2'!$D$1:$E$1,0),0),"")&amp;IFERROR(VLOOKUP(JL$2&amp;$A23,'EUC2'!$C:$F,MATCH("AWAY",'EUC2'!$C$1:$F$1,0),0),"")&amp;IFERROR(VLOOKUP(JL$2&amp;$A23,'EUC2'!$D:$E,MATCH("HOME",'EUC2'!$D$1:$E$1,0),0),"")</f>
        <v/>
      </c>
      <c r="JM23" s="25" t="str">
        <f>IFERROR(VLOOKUP(JM$2&amp;$B23,'FPL FIX2'!$N$1:$Q$400,MATCH("HOME",'FPL FIX2'!$N$1:$Q$1,0),0),"")&amp;IFERROR(VLOOKUP(JM$2&amp;$B23,'FPL FIX2'!$O$1:$P$400,MATCH("AWAY",'FPL FIX2'!$O$1:$P$1,0),0),"")&amp;IFERROR(VLOOKUP(JM$2&amp;$A23,'FA2'!$A:$D,MATCH("AWAY",'FA2'!$A$1:$D$1,0),0),"")&amp;IFERROR(VLOOKUP(JM$2&amp;$A23,'FA2'!$B:$C,MATCH("HOME",'FA2'!$B$1:$C$1,0),0),"")&amp;IFERROR(VLOOKUP(JM$2&amp;$A23,'EFL2'!$A:$D,MATCH("AWAY",'EFL2'!$A$1:$D$1,0),0),"")&amp;IFERROR(VLOOKUP(JM$2&amp;$A23,'EFL2'!$B:$C,MATCH("HOME",'EFL2'!$B$1:$C$1,0),0),"")&amp;IFERROR(VLOOKUP(JM$2&amp;$A23,'UCL2'!$C:$F,MATCH("AWAY",'UCL2'!$C$1:$F$1,0),0),"")&amp;IFERROR(VLOOKUP(JM$2&amp;$A23,'UCL2'!$D:$E,MATCH("HOME",'UCL2'!$D$1:$E$1,0),0),"")&amp;IFERROR(VLOOKUP(JM$2&amp;$A23,'EU2'!$C:$F,MATCH("AWAY",'EU2'!$C$1:$F$1,0),0),"")&amp;IFERROR(VLOOKUP(JM$2&amp;$A23,'EU2'!$D:$E,MATCH("HOME",'EU2'!$D$1:$E$1,0),0),"")&amp;IFERROR(VLOOKUP(JM$2&amp;$A23,'EUC2'!$C:$F,MATCH("AWAY",'EUC2'!$C$1:$F$1,0),0),"")&amp;IFERROR(VLOOKUP(JM$2&amp;$A23,'EUC2'!$D:$E,MATCH("HOME",'EUC2'!$D$1:$E$1,0),0),"")</f>
        <v/>
      </c>
      <c r="JN23" s="25" t="str">
        <f>IFERROR(VLOOKUP(JN$2&amp;$B23,'FPL FIX2'!$N$1:$Q$400,MATCH("HOME",'FPL FIX2'!$N$1:$Q$1,0),0),"")&amp;IFERROR(VLOOKUP(JN$2&amp;$B23,'FPL FIX2'!$O$1:$P$400,MATCH("AWAY",'FPL FIX2'!$O$1:$P$1,0),0),"")&amp;IFERROR(VLOOKUP(JN$2&amp;$A23,'FA2'!$A:$D,MATCH("AWAY",'FA2'!$A$1:$D$1,0),0),"")&amp;IFERROR(VLOOKUP(JN$2&amp;$A23,'FA2'!$B:$C,MATCH("HOME",'FA2'!$B$1:$C$1,0),0),"")&amp;IFERROR(VLOOKUP(JN$2&amp;$A23,'EFL2'!$A:$D,MATCH("AWAY",'EFL2'!$A$1:$D$1,0),0),"")&amp;IFERROR(VLOOKUP(JN$2&amp;$A23,'EFL2'!$B:$C,MATCH("HOME",'EFL2'!$B$1:$C$1,0),0),"")&amp;IFERROR(VLOOKUP(JN$2&amp;$A23,'UCL2'!$C:$F,MATCH("AWAY",'UCL2'!$C$1:$F$1,0),0),"")&amp;IFERROR(VLOOKUP(JN$2&amp;$A23,'UCL2'!$D:$E,MATCH("HOME",'UCL2'!$D$1:$E$1,0),0),"")&amp;IFERROR(VLOOKUP(JN$2&amp;$A23,'EU2'!$C:$F,MATCH("AWAY",'EU2'!$C$1:$F$1,0),0),"")&amp;IFERROR(VLOOKUP(JN$2&amp;$A23,'EU2'!$D:$E,MATCH("HOME",'EU2'!$D$1:$E$1,0),0),"")&amp;IFERROR(VLOOKUP(JN$2&amp;$A23,'EUC2'!$C:$F,MATCH("AWAY",'EUC2'!$C$1:$F$1,0),0),"")&amp;IFERROR(VLOOKUP(JN$2&amp;$A23,'EUC2'!$D:$E,MATCH("HOME",'EUC2'!$D$1:$E$1,0),0),"")</f>
        <v>bha</v>
      </c>
      <c r="JO23" s="25" t="str">
        <f>IFERROR(VLOOKUP(JO$2&amp;$B23,'FPL FIX2'!$N$1:$Q$400,MATCH("HOME",'FPL FIX2'!$N$1:$Q$1,0),0),"")&amp;IFERROR(VLOOKUP(JO$2&amp;$B23,'FPL FIX2'!$O$1:$P$400,MATCH("AWAY",'FPL FIX2'!$O$1:$P$1,0),0),"")&amp;IFERROR(VLOOKUP(JO$2&amp;$A23,'FA2'!$A:$D,MATCH("AWAY",'FA2'!$A$1:$D$1,0),0),"")&amp;IFERROR(VLOOKUP(JO$2&amp;$A23,'FA2'!$B:$C,MATCH("HOME",'FA2'!$B$1:$C$1,0),0),"")&amp;IFERROR(VLOOKUP(JO$2&amp;$A23,'EFL2'!$A:$D,MATCH("AWAY",'EFL2'!$A$1:$D$1,0),0),"")&amp;IFERROR(VLOOKUP(JO$2&amp;$A23,'EFL2'!$B:$C,MATCH("HOME",'EFL2'!$B$1:$C$1,0),0),"")&amp;IFERROR(VLOOKUP(JO$2&amp;$A23,'UCL2'!$C:$F,MATCH("AWAY",'UCL2'!$C$1:$F$1,0),0),"")&amp;IFERROR(VLOOKUP(JO$2&amp;$A23,'UCL2'!$D:$E,MATCH("HOME",'UCL2'!$D$1:$E$1,0),0),"")&amp;IFERROR(VLOOKUP(JO$2&amp;$A23,'EU2'!$C:$F,MATCH("AWAY",'EU2'!$C$1:$F$1,0),0),"")&amp;IFERROR(VLOOKUP(JO$2&amp;$A23,'EU2'!$D:$E,MATCH("HOME",'EU2'!$D$1:$E$1,0),0),"")&amp;IFERROR(VLOOKUP(JO$2&amp;$A23,'EUC2'!$C:$F,MATCH("AWAY",'EUC2'!$C$1:$F$1,0),0),"")&amp;IFERROR(VLOOKUP(JO$2&amp;$A23,'EUC2'!$D:$E,MATCH("HOME",'EUC2'!$D$1:$E$1,0),0),"")</f>
        <v/>
      </c>
      <c r="JP23" s="25" t="str">
        <f>IFERROR(VLOOKUP(JP$2&amp;$B23,'FPL FIX2'!$N$1:$Q$400,MATCH("HOME",'FPL FIX2'!$N$1:$Q$1,0),0),"")&amp;IFERROR(VLOOKUP(JP$2&amp;$B23,'FPL FIX2'!$O$1:$P$400,MATCH("AWAY",'FPL FIX2'!$O$1:$P$1,0),0),"")&amp;IFERROR(VLOOKUP(JP$2&amp;$A23,'FA2'!$A:$D,MATCH("AWAY",'FA2'!$A$1:$D$1,0),0),"")&amp;IFERROR(VLOOKUP(JP$2&amp;$A23,'FA2'!$B:$C,MATCH("HOME",'FA2'!$B$1:$C$1,0),0),"")&amp;IFERROR(VLOOKUP(JP$2&amp;$A23,'EFL2'!$A:$D,MATCH("AWAY",'EFL2'!$A$1:$D$1,0),0),"")&amp;IFERROR(VLOOKUP(JP$2&amp;$A23,'EFL2'!$B:$C,MATCH("HOME",'EFL2'!$B$1:$C$1,0),0),"")&amp;IFERROR(VLOOKUP(JP$2&amp;$A23,'UCL2'!$C:$F,MATCH("AWAY",'UCL2'!$C$1:$F$1,0),0),"")&amp;IFERROR(VLOOKUP(JP$2&amp;$A23,'UCL2'!$D:$E,MATCH("HOME",'UCL2'!$D$1:$E$1,0),0),"")&amp;IFERROR(VLOOKUP(JP$2&amp;$A23,'EU2'!$C:$F,MATCH("AWAY",'EU2'!$C$1:$F$1,0),0),"")&amp;IFERROR(VLOOKUP(JP$2&amp;$A23,'EU2'!$D:$E,MATCH("HOME",'EU2'!$D$1:$E$1,0),0),"")&amp;IFERROR(VLOOKUP(JP$2&amp;$A23,'EUC2'!$C:$F,MATCH("AWAY",'EUC2'!$C$1:$F$1,0),0),"")&amp;IFERROR(VLOOKUP(JP$2&amp;$A23,'EUC2'!$D:$E,MATCH("HOME",'EUC2'!$D$1:$E$1,0),0),"")</f>
        <v/>
      </c>
      <c r="JQ23" s="25" t="str">
        <f>IFERROR(VLOOKUP(JQ$2&amp;$B23,'FPL FIX2'!$N$1:$Q$400,MATCH("HOME",'FPL FIX2'!$N$1:$Q$1,0),0),"")&amp;IFERROR(VLOOKUP(JQ$2&amp;$B23,'FPL FIX2'!$O$1:$P$400,MATCH("AWAY",'FPL FIX2'!$O$1:$P$1,0),0),"")&amp;IFERROR(VLOOKUP(JQ$2&amp;$A23,'FA2'!$A:$D,MATCH("AWAY",'FA2'!$A$1:$D$1,0),0),"")&amp;IFERROR(VLOOKUP(JQ$2&amp;$A23,'FA2'!$B:$C,MATCH("HOME",'FA2'!$B$1:$C$1,0),0),"")&amp;IFERROR(VLOOKUP(JQ$2&amp;$A23,'EFL2'!$A:$D,MATCH("AWAY",'EFL2'!$A$1:$D$1,0),0),"")&amp;IFERROR(VLOOKUP(JQ$2&amp;$A23,'EFL2'!$B:$C,MATCH("HOME",'EFL2'!$B$1:$C$1,0),0),"")&amp;IFERROR(VLOOKUP(JQ$2&amp;$A23,'UCL2'!$C:$F,MATCH("AWAY",'UCL2'!$C$1:$F$1,0),0),"")&amp;IFERROR(VLOOKUP(JQ$2&amp;$A23,'UCL2'!$D:$E,MATCH("HOME",'UCL2'!$D$1:$E$1,0),0),"")&amp;IFERROR(VLOOKUP(JQ$2&amp;$A23,'EU2'!$C:$F,MATCH("AWAY",'EU2'!$C$1:$F$1,0),0),"")&amp;IFERROR(VLOOKUP(JQ$2&amp;$A23,'EU2'!$D:$E,MATCH("HOME",'EU2'!$D$1:$E$1,0),0),"")&amp;IFERROR(VLOOKUP(JQ$2&amp;$A23,'EUC2'!$C:$F,MATCH("AWAY",'EUC2'!$C$1:$F$1,0),0),"")&amp;IFERROR(VLOOKUP(JQ$2&amp;$A23,'EUC2'!$D:$E,MATCH("HOME",'EUC2'!$D$1:$E$1,0),0),"")</f>
        <v/>
      </c>
      <c r="JR23" s="25" t="str">
        <f>IFERROR(VLOOKUP(JR$2&amp;$B23,'FPL FIX2'!$N$1:$Q$400,MATCH("HOME",'FPL FIX2'!$N$1:$Q$1,0),0),"")&amp;IFERROR(VLOOKUP(JR$2&amp;$B23,'FPL FIX2'!$O$1:$P$400,MATCH("AWAY",'FPL FIX2'!$O$1:$P$1,0),0),"")&amp;IFERROR(VLOOKUP(JR$2&amp;$A23,'FA2'!$A:$D,MATCH("AWAY",'FA2'!$A$1:$D$1,0),0),"")&amp;IFERROR(VLOOKUP(JR$2&amp;$A23,'FA2'!$B:$C,MATCH("HOME",'FA2'!$B$1:$C$1,0),0),"")&amp;IFERROR(VLOOKUP(JR$2&amp;$A23,'EFL2'!$A:$D,MATCH("AWAY",'EFL2'!$A$1:$D$1,0),0),"")&amp;IFERROR(VLOOKUP(JR$2&amp;$A23,'EFL2'!$B:$C,MATCH("HOME",'EFL2'!$B$1:$C$1,0),0),"")&amp;IFERROR(VLOOKUP(JR$2&amp;$A23,'UCL2'!$C:$F,MATCH("AWAY",'UCL2'!$C$1:$F$1,0),0),"")&amp;IFERROR(VLOOKUP(JR$2&amp;$A23,'UCL2'!$D:$E,MATCH("HOME",'UCL2'!$D$1:$E$1,0),0),"")&amp;IFERROR(VLOOKUP(JR$2&amp;$A23,'EU2'!$C:$F,MATCH("AWAY",'EU2'!$C$1:$F$1,0),0),"")&amp;IFERROR(VLOOKUP(JR$2&amp;$A23,'EU2'!$D:$E,MATCH("HOME",'EU2'!$D$1:$E$1,0),0),"")&amp;IFERROR(VLOOKUP(JR$2&amp;$A23,'EUC2'!$C:$F,MATCH("AWAY",'EUC2'!$C$1:$F$1,0),0),"")&amp;IFERROR(VLOOKUP(JR$2&amp;$A23,'EUC2'!$D:$E,MATCH("HOME",'EUC2'!$D$1:$E$1,0),0),"")</f>
        <v/>
      </c>
      <c r="JS23" s="25" t="str">
        <f>IFERROR(VLOOKUP(JS$2&amp;$B23,'FPL FIX2'!$N$1:$Q$400,MATCH("HOME",'FPL FIX2'!$N$1:$Q$1,0),0),"")&amp;IFERROR(VLOOKUP(JS$2&amp;$B23,'FPL FIX2'!$O$1:$P$400,MATCH("AWAY",'FPL FIX2'!$O$1:$P$1,0),0),"")&amp;IFERROR(VLOOKUP(JS$2&amp;$A23,'FA2'!$A:$D,MATCH("AWAY",'FA2'!$A$1:$D$1,0),0),"")&amp;IFERROR(VLOOKUP(JS$2&amp;$A23,'FA2'!$B:$C,MATCH("HOME",'FA2'!$B$1:$C$1,0),0),"")&amp;IFERROR(VLOOKUP(JS$2&amp;$A23,'EFL2'!$A:$D,MATCH("AWAY",'EFL2'!$A$1:$D$1,0),0),"")&amp;IFERROR(VLOOKUP(JS$2&amp;$A23,'EFL2'!$B:$C,MATCH("HOME",'EFL2'!$B$1:$C$1,0),0),"")&amp;IFERROR(VLOOKUP(JS$2&amp;$A23,'UCL2'!$C:$F,MATCH("AWAY",'UCL2'!$C$1:$F$1,0),0),"")&amp;IFERROR(VLOOKUP(JS$2&amp;$A23,'UCL2'!$D:$E,MATCH("HOME",'UCL2'!$D$1:$E$1,0),0),"")&amp;IFERROR(VLOOKUP(JS$2&amp;$A23,'EU2'!$C:$F,MATCH("AWAY",'EU2'!$C$1:$F$1,0),0),"")&amp;IFERROR(VLOOKUP(JS$2&amp;$A23,'EU2'!$D:$E,MATCH("HOME",'EU2'!$D$1:$E$1,0),0),"")&amp;IFERROR(VLOOKUP(JS$2&amp;$A23,'EUC2'!$C:$F,MATCH("AWAY",'EUC2'!$C$1:$F$1,0),0),"")&amp;IFERROR(VLOOKUP(JS$2&amp;$A23,'EUC2'!$D:$E,MATCH("HOME",'EUC2'!$D$1:$E$1,0),0),"")</f>
        <v/>
      </c>
      <c r="JT23" s="25" t="str">
        <f>IFERROR(VLOOKUP(JT$2&amp;$B23,'FPL FIX2'!$N$1:$Q$400,MATCH("HOME",'FPL FIX2'!$N$1:$Q$1,0),0),"")&amp;IFERROR(VLOOKUP(JT$2&amp;$B23,'FPL FIX2'!$O$1:$P$400,MATCH("AWAY",'FPL FIX2'!$O$1:$P$1,0),0),"")&amp;IFERROR(VLOOKUP(JT$2&amp;$A23,'FA2'!$A:$D,MATCH("AWAY",'FA2'!$A$1:$D$1,0),0),"")&amp;IFERROR(VLOOKUP(JT$2&amp;$A23,'FA2'!$B:$C,MATCH("HOME",'FA2'!$B$1:$C$1,0),0),"")&amp;IFERROR(VLOOKUP(JT$2&amp;$A23,'EFL2'!$A:$D,MATCH("AWAY",'EFL2'!$A$1:$D$1,0),0),"")&amp;IFERROR(VLOOKUP(JT$2&amp;$A23,'EFL2'!$B:$C,MATCH("HOME",'EFL2'!$B$1:$C$1,0),0),"")&amp;IFERROR(VLOOKUP(JT$2&amp;$A23,'UCL2'!$C:$F,MATCH("AWAY",'UCL2'!$C$1:$F$1,0),0),"")&amp;IFERROR(VLOOKUP(JT$2&amp;$A23,'UCL2'!$D:$E,MATCH("HOME",'UCL2'!$D$1:$E$1,0),0),"")&amp;IFERROR(VLOOKUP(JT$2&amp;$A23,'EU2'!$C:$F,MATCH("AWAY",'EU2'!$C$1:$F$1,0),0),"")&amp;IFERROR(VLOOKUP(JT$2&amp;$A23,'EU2'!$D:$E,MATCH("HOME",'EU2'!$D$1:$E$1,0),0),"")&amp;IFERROR(VLOOKUP(JT$2&amp;$A23,'EUC2'!$C:$F,MATCH("AWAY",'EUC2'!$C$1:$F$1,0),0),"")&amp;IFERROR(VLOOKUP(JT$2&amp;$A23,'EUC2'!$D:$E,MATCH("HOME",'EUC2'!$D$1:$E$1,0),0),"")</f>
        <v/>
      </c>
      <c r="JU23" s="25" t="str">
        <f>IFERROR(VLOOKUP(JU$2&amp;$B23,'FPL FIX2'!$N$1:$Q$400,MATCH("HOME",'FPL FIX2'!$N$1:$Q$1,0),0),"")&amp;IFERROR(VLOOKUP(JU$2&amp;$B23,'FPL FIX2'!$O$1:$P$400,MATCH("AWAY",'FPL FIX2'!$O$1:$P$1,0),0),"")&amp;IFERROR(VLOOKUP(JU$2&amp;$A23,'FA2'!$A:$D,MATCH("AWAY",'FA2'!$A$1:$D$1,0),0),"")&amp;IFERROR(VLOOKUP(JU$2&amp;$A23,'FA2'!$B:$C,MATCH("HOME",'FA2'!$B$1:$C$1,0),0),"")&amp;IFERROR(VLOOKUP(JU$2&amp;$A23,'EFL2'!$A:$D,MATCH("AWAY",'EFL2'!$A$1:$D$1,0),0),"")&amp;IFERROR(VLOOKUP(JU$2&amp;$A23,'EFL2'!$B:$C,MATCH("HOME",'EFL2'!$B$1:$C$1,0),0),"")&amp;IFERROR(VLOOKUP(JU$2&amp;$A23,'UCL2'!$C:$F,MATCH("AWAY",'UCL2'!$C$1:$F$1,0),0),"")&amp;IFERROR(VLOOKUP(JU$2&amp;$A23,'UCL2'!$D:$E,MATCH("HOME",'UCL2'!$D$1:$E$1,0),0),"")&amp;IFERROR(VLOOKUP(JU$2&amp;$A23,'EU2'!$C:$F,MATCH("AWAY",'EU2'!$C$1:$F$1,0),0),"")&amp;IFERROR(VLOOKUP(JU$2&amp;$A23,'EU2'!$D:$E,MATCH("HOME",'EU2'!$D$1:$E$1,0),0),"")&amp;IFERROR(VLOOKUP(JU$2&amp;$A23,'EUC2'!$C:$F,MATCH("AWAY",'EUC2'!$C$1:$F$1,0),0),"")&amp;IFERROR(VLOOKUP(JU$2&amp;$A23,'EUC2'!$D:$E,MATCH("HOME",'EUC2'!$D$1:$E$1,0),0),"")</f>
        <v>AVL</v>
      </c>
      <c r="JV23" s="25" t="str">
        <f>IFERROR(VLOOKUP(JV$2&amp;$B23,'FPL FIX2'!$N$1:$Q$400,MATCH("HOME",'FPL FIX2'!$N$1:$Q$1,0),0),"")&amp;IFERROR(VLOOKUP(JV$2&amp;$B23,'FPL FIX2'!$O$1:$P$400,MATCH("AWAY",'FPL FIX2'!$O$1:$P$1,0),0),"")&amp;IFERROR(VLOOKUP(JV$2&amp;$A23,'FA2'!$A:$D,MATCH("AWAY",'FA2'!$A$1:$D$1,0),0),"")&amp;IFERROR(VLOOKUP(JV$2&amp;$A23,'FA2'!$B:$C,MATCH("HOME",'FA2'!$B$1:$C$1,0),0),"")&amp;IFERROR(VLOOKUP(JV$2&amp;$A23,'EFL2'!$A:$D,MATCH("AWAY",'EFL2'!$A$1:$D$1,0),0),"")&amp;IFERROR(VLOOKUP(JV$2&amp;$A23,'EFL2'!$B:$C,MATCH("HOME",'EFL2'!$B$1:$C$1,0),0),"")&amp;IFERROR(VLOOKUP(JV$2&amp;$A23,'UCL2'!$C:$F,MATCH("AWAY",'UCL2'!$C$1:$F$1,0),0),"")&amp;IFERROR(VLOOKUP(JV$2&amp;$A23,'UCL2'!$D:$E,MATCH("HOME",'UCL2'!$D$1:$E$1,0),0),"")&amp;IFERROR(VLOOKUP(JV$2&amp;$A23,'EU2'!$C:$F,MATCH("AWAY",'EU2'!$C$1:$F$1,0),0),"")&amp;IFERROR(VLOOKUP(JV$2&amp;$A23,'EU2'!$D:$E,MATCH("HOME",'EU2'!$D$1:$E$1,0),0),"")&amp;IFERROR(VLOOKUP(JV$2&amp;$A23,'EUC2'!$C:$F,MATCH("AWAY",'EUC2'!$C$1:$F$1,0),0),"")&amp;IFERROR(VLOOKUP(JV$2&amp;$A23,'EUC2'!$D:$E,MATCH("HOME",'EUC2'!$D$1:$E$1,0),0),"")</f>
        <v/>
      </c>
      <c r="JW23" s="25" t="str">
        <f>IFERROR(VLOOKUP(JW$2&amp;$B23,'FPL FIX2'!$N$1:$Q$400,MATCH("HOME",'FPL FIX2'!$N$1:$Q$1,0),0),"")&amp;IFERROR(VLOOKUP(JW$2&amp;$B23,'FPL FIX2'!$O$1:$P$400,MATCH("AWAY",'FPL FIX2'!$O$1:$P$1,0),0),"")&amp;IFERROR(VLOOKUP(JW$2&amp;$A23,'FA2'!$A:$D,MATCH("AWAY",'FA2'!$A$1:$D$1,0),0),"")&amp;IFERROR(VLOOKUP(JW$2&amp;$A23,'FA2'!$B:$C,MATCH("HOME",'FA2'!$B$1:$C$1,0),0),"")&amp;IFERROR(VLOOKUP(JW$2&amp;$A23,'EFL2'!$A:$D,MATCH("AWAY",'EFL2'!$A$1:$D$1,0),0),"")&amp;IFERROR(VLOOKUP(JW$2&amp;$A23,'EFL2'!$B:$C,MATCH("HOME",'EFL2'!$B$1:$C$1,0),0),"")&amp;IFERROR(VLOOKUP(JW$2&amp;$A23,'UCL2'!$C:$F,MATCH("AWAY",'UCL2'!$C$1:$F$1,0),0),"")&amp;IFERROR(VLOOKUP(JW$2&amp;$A23,'UCL2'!$D:$E,MATCH("HOME",'UCL2'!$D$1:$E$1,0),0),"")&amp;IFERROR(VLOOKUP(JW$2&amp;$A23,'EU2'!$C:$F,MATCH("AWAY",'EU2'!$C$1:$F$1,0),0),"")&amp;IFERROR(VLOOKUP(JW$2&amp;$A23,'EU2'!$D:$E,MATCH("HOME",'EU2'!$D$1:$E$1,0),0),"")&amp;IFERROR(VLOOKUP(JW$2&amp;$A23,'EUC2'!$C:$F,MATCH("AWAY",'EUC2'!$C$1:$F$1,0),0),"")&amp;IFERROR(VLOOKUP(JW$2&amp;$A23,'EUC2'!$D:$E,MATCH("HOME",'EUC2'!$D$1:$E$1,0),0),"")</f>
        <v/>
      </c>
      <c r="JX23" s="25" t="str">
        <f>IFERROR(VLOOKUP(JX$2&amp;$B23,'FPL FIX2'!$N$1:$Q$400,MATCH("HOME",'FPL FIX2'!$N$1:$Q$1,0),0),"")&amp;IFERROR(VLOOKUP(JX$2&amp;$B23,'FPL FIX2'!$O$1:$P$400,MATCH("AWAY",'FPL FIX2'!$O$1:$P$1,0),0),"")&amp;IFERROR(VLOOKUP(JX$2&amp;$A23,'FA2'!$A:$D,MATCH("AWAY",'FA2'!$A$1:$D$1,0),0),"")&amp;IFERROR(VLOOKUP(JX$2&amp;$A23,'FA2'!$B:$C,MATCH("HOME",'FA2'!$B$1:$C$1,0),0),"")&amp;IFERROR(VLOOKUP(JX$2&amp;$A23,'EFL2'!$A:$D,MATCH("AWAY",'EFL2'!$A$1:$D$1,0),0),"")&amp;IFERROR(VLOOKUP(JX$2&amp;$A23,'EFL2'!$B:$C,MATCH("HOME",'EFL2'!$B$1:$C$1,0),0),"")&amp;IFERROR(VLOOKUP(JX$2&amp;$A23,'UCL2'!$C:$F,MATCH("AWAY",'UCL2'!$C$1:$F$1,0),0),"")&amp;IFERROR(VLOOKUP(JX$2&amp;$A23,'UCL2'!$D:$E,MATCH("HOME",'UCL2'!$D$1:$E$1,0),0),"")&amp;IFERROR(VLOOKUP(JX$2&amp;$A23,'EU2'!$C:$F,MATCH("AWAY",'EU2'!$C$1:$F$1,0),0),"")&amp;IFERROR(VLOOKUP(JX$2&amp;$A23,'EU2'!$D:$E,MATCH("HOME",'EU2'!$D$1:$E$1,0),0),"")&amp;IFERROR(VLOOKUP(JX$2&amp;$A23,'EUC2'!$C:$F,MATCH("AWAY",'EUC2'!$C$1:$F$1,0),0),"")&amp;IFERROR(VLOOKUP(JX$2&amp;$A23,'EUC2'!$D:$E,MATCH("HOME",'EUC2'!$D$1:$E$1,0),0),"")</f>
        <v/>
      </c>
      <c r="JY23" s="25" t="str">
        <f>IFERROR(VLOOKUP(JY$2&amp;$B23,'FPL FIX2'!$N$1:$Q$400,MATCH("HOME",'FPL FIX2'!$N$1:$Q$1,0),0),"")&amp;IFERROR(VLOOKUP(JY$2&amp;$B23,'FPL FIX2'!$O$1:$P$400,MATCH("AWAY",'FPL FIX2'!$O$1:$P$1,0),0),"")&amp;IFERROR(VLOOKUP(JY$2&amp;$A23,'FA2'!$A:$D,MATCH("AWAY",'FA2'!$A$1:$D$1,0),0),"")&amp;IFERROR(VLOOKUP(JY$2&amp;$A23,'FA2'!$B:$C,MATCH("HOME",'FA2'!$B$1:$C$1,0),0),"")&amp;IFERROR(VLOOKUP(JY$2&amp;$A23,'EFL2'!$A:$D,MATCH("AWAY",'EFL2'!$A$1:$D$1,0),0),"")&amp;IFERROR(VLOOKUP(JY$2&amp;$A23,'EFL2'!$B:$C,MATCH("HOME",'EFL2'!$B$1:$C$1,0),0),"")&amp;IFERROR(VLOOKUP(JY$2&amp;$A23,'UCL2'!$C:$F,MATCH("AWAY",'UCL2'!$C$1:$F$1,0),0),"")&amp;IFERROR(VLOOKUP(JY$2&amp;$A23,'UCL2'!$D:$E,MATCH("HOME",'UCL2'!$D$1:$E$1,0),0),"")&amp;IFERROR(VLOOKUP(JY$2&amp;$A23,'EU2'!$C:$F,MATCH("AWAY",'EU2'!$C$1:$F$1,0),0),"")&amp;IFERROR(VLOOKUP(JY$2&amp;$A23,'EU2'!$D:$E,MATCH("HOME",'EU2'!$D$1:$E$1,0),0),"")&amp;IFERROR(VLOOKUP(JY$2&amp;$A23,'EUC2'!$C:$F,MATCH("AWAY",'EUC2'!$C$1:$F$1,0),0),"")&amp;IFERROR(VLOOKUP(JY$2&amp;$A23,'EUC2'!$D:$E,MATCH("HOME",'EUC2'!$D$1:$E$1,0),0),"")</f>
        <v/>
      </c>
      <c r="JZ23" s="25" t="str">
        <f>IFERROR(VLOOKUP(JZ$2&amp;$B23,'FPL FIX2'!$N$1:$Q$400,MATCH("HOME",'FPL FIX2'!$N$1:$Q$1,0),0),"")&amp;IFERROR(VLOOKUP(JZ$2&amp;$B23,'FPL FIX2'!$O$1:$P$400,MATCH("AWAY",'FPL FIX2'!$O$1:$P$1,0),0),"")&amp;IFERROR(VLOOKUP(JZ$2&amp;$A23,'FA2'!$A:$D,MATCH("AWAY",'FA2'!$A$1:$D$1,0),0),"")&amp;IFERROR(VLOOKUP(JZ$2&amp;$A23,'FA2'!$B:$C,MATCH("HOME",'FA2'!$B$1:$C$1,0),0),"")&amp;IFERROR(VLOOKUP(JZ$2&amp;$A23,'EFL2'!$A:$D,MATCH("AWAY",'EFL2'!$A$1:$D$1,0),0),"")&amp;IFERROR(VLOOKUP(JZ$2&amp;$A23,'EFL2'!$B:$C,MATCH("HOME",'EFL2'!$B$1:$C$1,0),0),"")&amp;IFERROR(VLOOKUP(JZ$2&amp;$A23,'UCL2'!$C:$F,MATCH("AWAY",'UCL2'!$C$1:$F$1,0),0),"")&amp;IFERROR(VLOOKUP(JZ$2&amp;$A23,'UCL2'!$D:$E,MATCH("HOME",'UCL2'!$D$1:$E$1,0),0),"")&amp;IFERROR(VLOOKUP(JZ$2&amp;$A23,'EU2'!$C:$F,MATCH("AWAY",'EU2'!$C$1:$F$1,0),0),"")&amp;IFERROR(VLOOKUP(JZ$2&amp;$A23,'EU2'!$D:$E,MATCH("HOME",'EU2'!$D$1:$E$1,0),0),"")&amp;IFERROR(VLOOKUP(JZ$2&amp;$A23,'EUC2'!$C:$F,MATCH("AWAY",'EUC2'!$C$1:$F$1,0),0),"")&amp;IFERROR(VLOOKUP(JZ$2&amp;$A23,'EUC2'!$D:$E,MATCH("HOME",'EUC2'!$D$1:$E$1,0),0),"")</f>
        <v/>
      </c>
      <c r="KA23" s="25" t="str">
        <f>IFERROR(VLOOKUP(KA$2&amp;$B23,'FPL FIX2'!$N$1:$Q$400,MATCH("HOME",'FPL FIX2'!$N$1:$Q$1,0),0),"")&amp;IFERROR(VLOOKUP(KA$2&amp;$B23,'FPL FIX2'!$O$1:$P$400,MATCH("AWAY",'FPL FIX2'!$O$1:$P$1,0),0),"")&amp;IFERROR(VLOOKUP(KA$2&amp;$A23,'FA2'!$A:$D,MATCH("AWAY",'FA2'!$A$1:$D$1,0),0),"")&amp;IFERROR(VLOOKUP(KA$2&amp;$A23,'FA2'!$B:$C,MATCH("HOME",'FA2'!$B$1:$C$1,0),0),"")&amp;IFERROR(VLOOKUP(KA$2&amp;$A23,'EFL2'!$A:$D,MATCH("AWAY",'EFL2'!$A$1:$D$1,0),0),"")&amp;IFERROR(VLOOKUP(KA$2&amp;$A23,'EFL2'!$B:$C,MATCH("HOME",'EFL2'!$B$1:$C$1,0),0),"")&amp;IFERROR(VLOOKUP(KA$2&amp;$A23,'UCL2'!$C:$F,MATCH("AWAY",'UCL2'!$C$1:$F$1,0),0),"")&amp;IFERROR(VLOOKUP(KA$2&amp;$A23,'UCL2'!$D:$E,MATCH("HOME",'UCL2'!$D$1:$E$1,0),0),"")&amp;IFERROR(VLOOKUP(KA$2&amp;$A23,'EU2'!$C:$F,MATCH("AWAY",'EU2'!$C$1:$F$1,0),0),"")&amp;IFERROR(VLOOKUP(KA$2&amp;$A23,'EU2'!$D:$E,MATCH("HOME",'EU2'!$D$1:$E$1,0),0),"")&amp;IFERROR(VLOOKUP(KA$2&amp;$A23,'EUC2'!$C:$F,MATCH("AWAY",'EUC2'!$C$1:$F$1,0),0),"")&amp;IFERROR(VLOOKUP(KA$2&amp;$A23,'EUC2'!$D:$E,MATCH("HOME",'EUC2'!$D$1:$E$1,0),0),"")</f>
        <v/>
      </c>
      <c r="KB23" s="25" t="str">
        <f>IFERROR(VLOOKUP(KB$2&amp;$B23,'FPL FIX2'!$N$1:$Q$400,MATCH("HOME",'FPL FIX2'!$N$1:$Q$1,0),0),"")&amp;IFERROR(VLOOKUP(KB$2&amp;$B23,'FPL FIX2'!$O$1:$P$400,MATCH("AWAY",'FPL FIX2'!$O$1:$P$1,0),0),"")&amp;IFERROR(VLOOKUP(KB$2&amp;$A23,'FA2'!$A:$D,MATCH("AWAY",'FA2'!$A$1:$D$1,0),0),"")&amp;IFERROR(VLOOKUP(KB$2&amp;$A23,'FA2'!$B:$C,MATCH("HOME",'FA2'!$B$1:$C$1,0),0),"")&amp;IFERROR(VLOOKUP(KB$2&amp;$A23,'EFL2'!$A:$D,MATCH("AWAY",'EFL2'!$A$1:$D$1,0),0),"")&amp;IFERROR(VLOOKUP(KB$2&amp;$A23,'EFL2'!$B:$C,MATCH("HOME",'EFL2'!$B$1:$C$1,0),0),"")&amp;IFERROR(VLOOKUP(KB$2&amp;$A23,'UCL2'!$C:$F,MATCH("AWAY",'UCL2'!$C$1:$F$1,0),0),"")&amp;IFERROR(VLOOKUP(KB$2&amp;$A23,'UCL2'!$D:$E,MATCH("HOME",'UCL2'!$D$1:$E$1,0),0),"")&amp;IFERROR(VLOOKUP(KB$2&amp;$A23,'EU2'!$C:$F,MATCH("AWAY",'EU2'!$C$1:$F$1,0),0),"")&amp;IFERROR(VLOOKUP(KB$2&amp;$A23,'EU2'!$D:$E,MATCH("HOME",'EU2'!$D$1:$E$1,0),0),"")&amp;IFERROR(VLOOKUP(KB$2&amp;$A23,'EUC2'!$C:$F,MATCH("AWAY",'EUC2'!$C$1:$F$1,0),0),"")&amp;IFERROR(VLOOKUP(KB$2&amp;$A23,'EUC2'!$D:$E,MATCH("HOME",'EUC2'!$D$1:$E$1,0),0),"")</f>
        <v>mun</v>
      </c>
      <c r="KC23" s="25" t="str">
        <f>IFERROR(VLOOKUP(KC$2&amp;$B23,'FPL FIX2'!$N$1:$Q$400,MATCH("HOME",'FPL FIX2'!$N$1:$Q$1,0),0),"")&amp;IFERROR(VLOOKUP(KC$2&amp;$B23,'FPL FIX2'!$O$1:$P$400,MATCH("AWAY",'FPL FIX2'!$O$1:$P$1,0),0),"")&amp;IFERROR(VLOOKUP(KC$2&amp;$A23,'FA2'!$A:$D,MATCH("AWAY",'FA2'!$A$1:$D$1,0),0),"")&amp;IFERROR(VLOOKUP(KC$2&amp;$A23,'FA2'!$B:$C,MATCH("HOME",'FA2'!$B$1:$C$1,0),0),"")&amp;IFERROR(VLOOKUP(KC$2&amp;$A23,'EFL2'!$A:$D,MATCH("AWAY",'EFL2'!$A$1:$D$1,0),0),"")&amp;IFERROR(VLOOKUP(KC$2&amp;$A23,'EFL2'!$B:$C,MATCH("HOME",'EFL2'!$B$1:$C$1,0),0),"")&amp;IFERROR(VLOOKUP(KC$2&amp;$A23,'UCL2'!$C:$F,MATCH("AWAY",'UCL2'!$C$1:$F$1,0),0),"")&amp;IFERROR(VLOOKUP(KC$2&amp;$A23,'UCL2'!$D:$E,MATCH("HOME",'UCL2'!$D$1:$E$1,0),0),"")&amp;IFERROR(VLOOKUP(KC$2&amp;$A23,'EU2'!$C:$F,MATCH("AWAY",'EU2'!$C$1:$F$1,0),0),"")&amp;IFERROR(VLOOKUP(KC$2&amp;$A23,'EU2'!$D:$E,MATCH("HOME",'EU2'!$D$1:$E$1,0),0),"")&amp;IFERROR(VLOOKUP(KC$2&amp;$A23,'EUC2'!$C:$F,MATCH("AWAY",'EUC2'!$C$1:$F$1,0),0),"")&amp;IFERROR(VLOOKUP(KC$2&amp;$A23,'EUC2'!$D:$E,MATCH("HOME",'EUC2'!$D$1:$E$1,0),0),"")</f>
        <v/>
      </c>
      <c r="KD23" s="25" t="str">
        <f>IFERROR(VLOOKUP(KD$2&amp;$B23,'FPL FIX2'!$N$1:$Q$400,MATCH("HOME",'FPL FIX2'!$N$1:$Q$1,0),0),"")&amp;IFERROR(VLOOKUP(KD$2&amp;$B23,'FPL FIX2'!$O$1:$P$400,MATCH("AWAY",'FPL FIX2'!$O$1:$P$1,0),0),"")&amp;IFERROR(VLOOKUP(KD$2&amp;$A23,'FA2'!$A:$D,MATCH("AWAY",'FA2'!$A$1:$D$1,0),0),"")&amp;IFERROR(VLOOKUP(KD$2&amp;$A23,'FA2'!$B:$C,MATCH("HOME",'FA2'!$B$1:$C$1,0),0),"")&amp;IFERROR(VLOOKUP(KD$2&amp;$A23,'EFL2'!$A:$D,MATCH("AWAY",'EFL2'!$A$1:$D$1,0),0),"")&amp;IFERROR(VLOOKUP(KD$2&amp;$A23,'EFL2'!$B:$C,MATCH("HOME",'EFL2'!$B$1:$C$1,0),0),"")&amp;IFERROR(VLOOKUP(KD$2&amp;$A23,'UCL2'!$C:$F,MATCH("AWAY",'UCL2'!$C$1:$F$1,0),0),"")&amp;IFERROR(VLOOKUP(KD$2&amp;$A23,'UCL2'!$D:$E,MATCH("HOME",'UCL2'!$D$1:$E$1,0),0),"")&amp;IFERROR(VLOOKUP(KD$2&amp;$A23,'EU2'!$C:$F,MATCH("AWAY",'EU2'!$C$1:$F$1,0),0),"")&amp;IFERROR(VLOOKUP(KD$2&amp;$A23,'EU2'!$D:$E,MATCH("HOME",'EU2'!$D$1:$E$1,0),0),"")&amp;IFERROR(VLOOKUP(KD$2&amp;$A23,'EUC2'!$C:$F,MATCH("AWAY",'EUC2'!$C$1:$F$1,0),0),"")&amp;IFERROR(VLOOKUP(KD$2&amp;$A23,'EUC2'!$D:$E,MATCH("HOME",'EUC2'!$D$1:$E$1,0),0),"")</f>
        <v/>
      </c>
      <c r="KE23" s="25" t="str">
        <f>IFERROR(VLOOKUP(KE$2&amp;$B23,'FPL FIX2'!$N$1:$Q$400,MATCH("HOME",'FPL FIX2'!$N$1:$Q$1,0),0),"")&amp;IFERROR(VLOOKUP(KE$2&amp;$B23,'FPL FIX2'!$O$1:$P$400,MATCH("AWAY",'FPL FIX2'!$O$1:$P$1,0),0),"")&amp;IFERROR(VLOOKUP(KE$2&amp;$A23,'FA2'!$A:$D,MATCH("AWAY",'FA2'!$A$1:$D$1,0),0),"")&amp;IFERROR(VLOOKUP(KE$2&amp;$A23,'FA2'!$B:$C,MATCH("HOME",'FA2'!$B$1:$C$1,0),0),"")&amp;IFERROR(VLOOKUP(KE$2&amp;$A23,'EFL2'!$A:$D,MATCH("AWAY",'EFL2'!$A$1:$D$1,0),0),"")&amp;IFERROR(VLOOKUP(KE$2&amp;$A23,'EFL2'!$B:$C,MATCH("HOME",'EFL2'!$B$1:$C$1,0),0),"")&amp;IFERROR(VLOOKUP(KE$2&amp;$A23,'UCL2'!$C:$F,MATCH("AWAY",'UCL2'!$C$1:$F$1,0),0),"")&amp;IFERROR(VLOOKUP(KE$2&amp;$A23,'UCL2'!$D:$E,MATCH("HOME",'UCL2'!$D$1:$E$1,0),0),"")&amp;IFERROR(VLOOKUP(KE$2&amp;$A23,'EU2'!$C:$F,MATCH("AWAY",'EU2'!$C$1:$F$1,0),0),"")&amp;IFERROR(VLOOKUP(KE$2&amp;$A23,'EU2'!$D:$E,MATCH("HOME",'EU2'!$D$1:$E$1,0),0),"")&amp;IFERROR(VLOOKUP(KE$2&amp;$A23,'EUC2'!$C:$F,MATCH("AWAY",'EUC2'!$C$1:$F$1,0),0),"")&amp;IFERROR(VLOOKUP(KE$2&amp;$A23,'EUC2'!$D:$E,MATCH("HOME",'EUC2'!$D$1:$E$1,0),0),"")</f>
        <v/>
      </c>
      <c r="KF23" s="25" t="str">
        <f>IFERROR(VLOOKUP(KF$2&amp;$B23,'FPL FIX2'!$N$1:$Q$400,MATCH("HOME",'FPL FIX2'!$N$1:$Q$1,0),0),"")&amp;IFERROR(VLOOKUP(KF$2&amp;$B23,'FPL FIX2'!$O$1:$P$400,MATCH("AWAY",'FPL FIX2'!$O$1:$P$1,0),0),"")&amp;IFERROR(VLOOKUP(KF$2&amp;$A23,'FA2'!$A:$D,MATCH("AWAY",'FA2'!$A$1:$D$1,0),0),"")&amp;IFERROR(VLOOKUP(KF$2&amp;$A23,'FA2'!$B:$C,MATCH("HOME",'FA2'!$B$1:$C$1,0),0),"")&amp;IFERROR(VLOOKUP(KF$2&amp;$A23,'EFL2'!$A:$D,MATCH("AWAY",'EFL2'!$A$1:$D$1,0),0),"")&amp;IFERROR(VLOOKUP(KF$2&amp;$A23,'EFL2'!$B:$C,MATCH("HOME",'EFL2'!$B$1:$C$1,0),0),"")&amp;IFERROR(VLOOKUP(KF$2&amp;$A23,'UCL2'!$C:$F,MATCH("AWAY",'UCL2'!$C$1:$F$1,0),0),"")&amp;IFERROR(VLOOKUP(KF$2&amp;$A23,'UCL2'!$D:$E,MATCH("HOME",'UCL2'!$D$1:$E$1,0),0),"")&amp;IFERROR(VLOOKUP(KF$2&amp;$A23,'EU2'!$C:$F,MATCH("AWAY",'EU2'!$C$1:$F$1,0),0),"")&amp;IFERROR(VLOOKUP(KF$2&amp;$A23,'EU2'!$D:$E,MATCH("HOME",'EU2'!$D$1:$E$1,0),0),"")&amp;IFERROR(VLOOKUP(KF$2&amp;$A23,'EUC2'!$C:$F,MATCH("AWAY",'EUC2'!$C$1:$F$1,0),0),"")&amp;IFERROR(VLOOKUP(KF$2&amp;$A23,'EUC2'!$D:$E,MATCH("HOME",'EUC2'!$D$1:$E$1,0),0),"")</f>
        <v/>
      </c>
      <c r="KG23" s="25" t="str">
        <f>IFERROR(VLOOKUP(KG$2&amp;$B23,'FPL FIX2'!$N$1:$Q$400,MATCH("HOME",'FPL FIX2'!$N$1:$Q$1,0),0),"")&amp;IFERROR(VLOOKUP(KG$2&amp;$B23,'FPL FIX2'!$O$1:$P$400,MATCH("AWAY",'FPL FIX2'!$O$1:$P$1,0),0),"")&amp;IFERROR(VLOOKUP(KG$2&amp;$A23,'FA2'!$A:$D,MATCH("AWAY",'FA2'!$A$1:$D$1,0),0),"")&amp;IFERROR(VLOOKUP(KG$2&amp;$A23,'FA2'!$B:$C,MATCH("HOME",'FA2'!$B$1:$C$1,0),0),"")&amp;IFERROR(VLOOKUP(KG$2&amp;$A23,'EFL2'!$A:$D,MATCH("AWAY",'EFL2'!$A$1:$D$1,0),0),"")&amp;IFERROR(VLOOKUP(KG$2&amp;$A23,'EFL2'!$B:$C,MATCH("HOME",'EFL2'!$B$1:$C$1,0),0),"")&amp;IFERROR(VLOOKUP(KG$2&amp;$A23,'UCL2'!$C:$F,MATCH("AWAY",'UCL2'!$C$1:$F$1,0),0),"")&amp;IFERROR(VLOOKUP(KG$2&amp;$A23,'UCL2'!$D:$E,MATCH("HOME",'UCL2'!$D$1:$E$1,0),0),"")&amp;IFERROR(VLOOKUP(KG$2&amp;$A23,'EU2'!$C:$F,MATCH("AWAY",'EU2'!$C$1:$F$1,0),0),"")&amp;IFERROR(VLOOKUP(KG$2&amp;$A23,'EU2'!$D:$E,MATCH("HOME",'EU2'!$D$1:$E$1,0),0),"")&amp;IFERROR(VLOOKUP(KG$2&amp;$A23,'EUC2'!$C:$F,MATCH("AWAY",'EUC2'!$C$1:$F$1,0),0),"")&amp;IFERROR(VLOOKUP(KG$2&amp;$A23,'EUC2'!$D:$E,MATCH("HOME",'EUC2'!$D$1:$E$1,0),0),"")</f>
        <v/>
      </c>
      <c r="KH23" s="25" t="str">
        <f>IFERROR(VLOOKUP(KH$2&amp;$B23,'FPL FIX2'!$N$1:$Q$400,MATCH("HOME",'FPL FIX2'!$N$1:$Q$1,0),0),"")&amp;IFERROR(VLOOKUP(KH$2&amp;$B23,'FPL FIX2'!$O$1:$P$400,MATCH("AWAY",'FPL FIX2'!$O$1:$P$1,0),0),"")&amp;IFERROR(VLOOKUP(KH$2&amp;$A23,'FA2'!$A:$D,MATCH("AWAY",'FA2'!$A$1:$D$1,0),0),"")&amp;IFERROR(VLOOKUP(KH$2&amp;$A23,'FA2'!$B:$C,MATCH("HOME",'FA2'!$B$1:$C$1,0),0),"")&amp;IFERROR(VLOOKUP(KH$2&amp;$A23,'EFL2'!$A:$D,MATCH("AWAY",'EFL2'!$A$1:$D$1,0),0),"")&amp;IFERROR(VLOOKUP(KH$2&amp;$A23,'EFL2'!$B:$C,MATCH("HOME",'EFL2'!$B$1:$C$1,0),0),"")&amp;IFERROR(VLOOKUP(KH$2&amp;$A23,'UCL2'!$C:$F,MATCH("AWAY",'UCL2'!$C$1:$F$1,0),0),"")&amp;IFERROR(VLOOKUP(KH$2&amp;$A23,'UCL2'!$D:$E,MATCH("HOME",'UCL2'!$D$1:$E$1,0),0),"")&amp;IFERROR(VLOOKUP(KH$2&amp;$A23,'EU2'!$C:$F,MATCH("AWAY",'EU2'!$C$1:$F$1,0),0),"")&amp;IFERROR(VLOOKUP(KH$2&amp;$A23,'EU2'!$D:$E,MATCH("HOME",'EU2'!$D$1:$E$1,0),0),"")&amp;IFERROR(VLOOKUP(KH$2&amp;$A23,'EUC2'!$C:$F,MATCH("AWAY",'EUC2'!$C$1:$F$1,0),0),"")&amp;IFERROR(VLOOKUP(KH$2&amp;$A23,'EUC2'!$D:$E,MATCH("HOME",'EUC2'!$D$1:$E$1,0),0),"")</f>
        <v/>
      </c>
      <c r="KI23" s="25" t="str">
        <f>IFERROR(VLOOKUP(KI$2&amp;$B23,'FPL FIX2'!$N$1:$Q$400,MATCH("HOME",'FPL FIX2'!$N$1:$Q$1,0),0),"")&amp;IFERROR(VLOOKUP(KI$2&amp;$B23,'FPL FIX2'!$O$1:$P$400,MATCH("AWAY",'FPL FIX2'!$O$1:$P$1,0),0),"")&amp;IFERROR(VLOOKUP(KI$2&amp;$A23,'FA2'!$A:$D,MATCH("AWAY",'FA2'!$A$1:$D$1,0),0),"")&amp;IFERROR(VLOOKUP(KI$2&amp;$A23,'FA2'!$B:$C,MATCH("HOME",'FA2'!$B$1:$C$1,0),0),"")&amp;IFERROR(VLOOKUP(KI$2&amp;$A23,'EFL2'!$A:$D,MATCH("AWAY",'EFL2'!$A$1:$D$1,0),0),"")&amp;IFERROR(VLOOKUP(KI$2&amp;$A23,'EFL2'!$B:$C,MATCH("HOME",'EFL2'!$B$1:$C$1,0),0),"")&amp;IFERROR(VLOOKUP(KI$2&amp;$A23,'UCL2'!$C:$F,MATCH("AWAY",'UCL2'!$C$1:$F$1,0),0),"")&amp;IFERROR(VLOOKUP(KI$2&amp;$A23,'UCL2'!$D:$E,MATCH("HOME",'UCL2'!$D$1:$E$1,0),0),"")&amp;IFERROR(VLOOKUP(KI$2&amp;$A23,'EU2'!$C:$F,MATCH("AWAY",'EU2'!$C$1:$F$1,0),0),"")&amp;IFERROR(VLOOKUP(KI$2&amp;$A23,'EU2'!$D:$E,MATCH("HOME",'EU2'!$D$1:$E$1,0),0),"")&amp;IFERROR(VLOOKUP(KI$2&amp;$A23,'EUC2'!$C:$F,MATCH("AWAY",'EUC2'!$C$1:$F$1,0),0),"")&amp;IFERROR(VLOOKUP(KI$2&amp;$A23,'EUC2'!$D:$E,MATCH("HOME",'EUC2'!$D$1:$E$1,0),0),"")</f>
        <v>EVE</v>
      </c>
      <c r="KJ23" s="25" t="str">
        <f>IFERROR(VLOOKUP(KJ$2&amp;$B23,'FPL FIX2'!$N$1:$Q$400,MATCH("HOME",'FPL FIX2'!$N$1:$Q$1,0),0),"")&amp;IFERROR(VLOOKUP(KJ$2&amp;$B23,'FPL FIX2'!$O$1:$P$400,MATCH("AWAY",'FPL FIX2'!$O$1:$P$1,0),0),"")&amp;IFERROR(VLOOKUP(KJ$2&amp;$A23,'FA2'!$A:$D,MATCH("AWAY",'FA2'!$A$1:$D$1,0),0),"")&amp;IFERROR(VLOOKUP(KJ$2&amp;$A23,'FA2'!$B:$C,MATCH("HOME",'FA2'!$B$1:$C$1,0),0),"")&amp;IFERROR(VLOOKUP(KJ$2&amp;$A23,'EFL2'!$A:$D,MATCH("AWAY",'EFL2'!$A$1:$D$1,0),0),"")&amp;IFERROR(VLOOKUP(KJ$2&amp;$A23,'EFL2'!$B:$C,MATCH("HOME",'EFL2'!$B$1:$C$1,0),0),"")&amp;IFERROR(VLOOKUP(KJ$2&amp;$A23,'UCL2'!$C:$F,MATCH("AWAY",'UCL2'!$C$1:$F$1,0),0),"")&amp;IFERROR(VLOOKUP(KJ$2&amp;$A23,'UCL2'!$D:$E,MATCH("HOME",'UCL2'!$D$1:$E$1,0),0),"")&amp;IFERROR(VLOOKUP(KJ$2&amp;$A23,'EU2'!$C:$F,MATCH("AWAY",'EU2'!$C$1:$F$1,0),0),"")&amp;IFERROR(VLOOKUP(KJ$2&amp;$A23,'EU2'!$D:$E,MATCH("HOME",'EU2'!$D$1:$E$1,0),0),"")&amp;IFERROR(VLOOKUP(KJ$2&amp;$A23,'EUC2'!$C:$F,MATCH("AWAY",'EUC2'!$C$1:$F$1,0),0),"")&amp;IFERROR(VLOOKUP(KJ$2&amp;$A23,'EUC2'!$D:$E,MATCH("HOME",'EUC2'!$D$1:$E$1,0),0),"")</f>
        <v/>
      </c>
      <c r="KK23" s="25" t="str">
        <f>IFERROR(VLOOKUP(KK$2&amp;$B23,'FPL FIX2'!$N$1:$Q$400,MATCH("HOME",'FPL FIX2'!$N$1:$Q$1,0),0),"")&amp;IFERROR(VLOOKUP(KK$2&amp;$B23,'FPL FIX2'!$O$1:$P$400,MATCH("AWAY",'FPL FIX2'!$O$1:$P$1,0),0),"")&amp;IFERROR(VLOOKUP(KK$2&amp;$A23,'FA2'!$A:$D,MATCH("AWAY",'FA2'!$A$1:$D$1,0),0),"")&amp;IFERROR(VLOOKUP(KK$2&amp;$A23,'FA2'!$B:$C,MATCH("HOME",'FA2'!$B$1:$C$1,0),0),"")&amp;IFERROR(VLOOKUP(KK$2&amp;$A23,'EFL2'!$A:$D,MATCH("AWAY",'EFL2'!$A$1:$D$1,0),0),"")&amp;IFERROR(VLOOKUP(KK$2&amp;$A23,'EFL2'!$B:$C,MATCH("HOME",'EFL2'!$B$1:$C$1,0),0),"")&amp;IFERROR(VLOOKUP(KK$2&amp;$A23,'UCL2'!$C:$F,MATCH("AWAY",'UCL2'!$C$1:$F$1,0),0),"")&amp;IFERROR(VLOOKUP(KK$2&amp;$A23,'UCL2'!$D:$E,MATCH("HOME",'UCL2'!$D$1:$E$1,0),0),"")&amp;IFERROR(VLOOKUP(KK$2&amp;$A23,'EU2'!$C:$F,MATCH("AWAY",'EU2'!$C$1:$F$1,0),0),"")&amp;IFERROR(VLOOKUP(KK$2&amp;$A23,'EU2'!$D:$E,MATCH("HOME",'EU2'!$D$1:$E$1,0),0),"")&amp;IFERROR(VLOOKUP(KK$2&amp;$A23,'EUC2'!$C:$F,MATCH("AWAY",'EUC2'!$C$1:$F$1,0),0),"")&amp;IFERROR(VLOOKUP(KK$2&amp;$A23,'EUC2'!$D:$E,MATCH("HOME",'EUC2'!$D$1:$E$1,0),0),"")</f>
        <v/>
      </c>
      <c r="KL23" s="25" t="str">
        <f>IFERROR(VLOOKUP(KL$2&amp;$B23,'FPL FIX2'!$N$1:$Q$400,MATCH("HOME",'FPL FIX2'!$N$1:$Q$1,0),0),"")&amp;IFERROR(VLOOKUP(KL$2&amp;$B23,'FPL FIX2'!$O$1:$P$400,MATCH("AWAY",'FPL FIX2'!$O$1:$P$1,0),0),"")&amp;IFERROR(VLOOKUP(KL$2&amp;$A23,'FA2'!$A:$D,MATCH("AWAY",'FA2'!$A$1:$D$1,0),0),"")&amp;IFERROR(VLOOKUP(KL$2&amp;$A23,'FA2'!$B:$C,MATCH("HOME",'FA2'!$B$1:$C$1,0),0),"")&amp;IFERROR(VLOOKUP(KL$2&amp;$A23,'EFL2'!$A:$D,MATCH("AWAY",'EFL2'!$A$1:$D$1,0),0),"")&amp;IFERROR(VLOOKUP(KL$2&amp;$A23,'EFL2'!$B:$C,MATCH("HOME",'EFL2'!$B$1:$C$1,0),0),"")&amp;IFERROR(VLOOKUP(KL$2&amp;$A23,'UCL2'!$C:$F,MATCH("AWAY",'UCL2'!$C$1:$F$1,0),0),"")&amp;IFERROR(VLOOKUP(KL$2&amp;$A23,'UCL2'!$D:$E,MATCH("HOME",'UCL2'!$D$1:$E$1,0),0),"")&amp;IFERROR(VLOOKUP(KL$2&amp;$A23,'EU2'!$C:$F,MATCH("AWAY",'EU2'!$C$1:$F$1,0),0),"")&amp;IFERROR(VLOOKUP(KL$2&amp;$A23,'EU2'!$D:$E,MATCH("HOME",'EU2'!$D$1:$E$1,0),0),"")&amp;IFERROR(VLOOKUP(KL$2&amp;$A23,'EUC2'!$C:$F,MATCH("AWAY",'EUC2'!$C$1:$F$1,0),0),"")&amp;IFERROR(VLOOKUP(KL$2&amp;$A23,'EUC2'!$D:$E,MATCH("HOME",'EUC2'!$D$1:$E$1,0),0),"")</f>
        <v/>
      </c>
      <c r="KM23" s="25" t="str">
        <f>IFERROR(VLOOKUP(KM$2&amp;$B23,'FPL FIX2'!$N$1:$Q$400,MATCH("HOME",'FPL FIX2'!$N$1:$Q$1,0),0),"")&amp;IFERROR(VLOOKUP(KM$2&amp;$B23,'FPL FIX2'!$O$1:$P$400,MATCH("AWAY",'FPL FIX2'!$O$1:$P$1,0),0),"")&amp;IFERROR(VLOOKUP(KM$2&amp;$A23,'FA2'!$A:$D,MATCH("AWAY",'FA2'!$A$1:$D$1,0),0),"")&amp;IFERROR(VLOOKUP(KM$2&amp;$A23,'FA2'!$B:$C,MATCH("HOME",'FA2'!$B$1:$C$1,0),0),"")&amp;IFERROR(VLOOKUP(KM$2&amp;$A23,'EFL2'!$A:$D,MATCH("AWAY",'EFL2'!$A$1:$D$1,0),0),"")&amp;IFERROR(VLOOKUP(KM$2&amp;$A23,'EFL2'!$B:$C,MATCH("HOME",'EFL2'!$B$1:$C$1,0),0),"")&amp;IFERROR(VLOOKUP(KM$2&amp;$A23,'UCL2'!$C:$F,MATCH("AWAY",'UCL2'!$C$1:$F$1,0),0),"")&amp;IFERROR(VLOOKUP(KM$2&amp;$A23,'UCL2'!$D:$E,MATCH("HOME",'UCL2'!$D$1:$E$1,0),0),"")&amp;IFERROR(VLOOKUP(KM$2&amp;$A23,'EU2'!$C:$F,MATCH("AWAY",'EU2'!$C$1:$F$1,0),0),"")&amp;IFERROR(VLOOKUP(KM$2&amp;$A23,'EU2'!$D:$E,MATCH("HOME",'EU2'!$D$1:$E$1,0),0),"")&amp;IFERROR(VLOOKUP(KM$2&amp;$A23,'EUC2'!$C:$F,MATCH("AWAY",'EUC2'!$C$1:$F$1,0),0),"")&amp;IFERROR(VLOOKUP(KM$2&amp;$A23,'EUC2'!$D:$E,MATCH("HOME",'EUC2'!$D$1:$E$1,0),0),"")</f>
        <v/>
      </c>
      <c r="KN23" s="25" t="str">
        <f>IFERROR(VLOOKUP(KN$2&amp;$B23,'FPL FIX2'!$N$1:$Q$400,MATCH("HOME",'FPL FIX2'!$N$1:$Q$1,0),0),"")&amp;IFERROR(VLOOKUP(KN$2&amp;$B23,'FPL FIX2'!$O$1:$P$400,MATCH("AWAY",'FPL FIX2'!$O$1:$P$1,0),0),"")&amp;IFERROR(VLOOKUP(KN$2&amp;$A23,'FA2'!$A:$D,MATCH("AWAY",'FA2'!$A$1:$D$1,0),0),"")&amp;IFERROR(VLOOKUP(KN$2&amp;$A23,'FA2'!$B:$C,MATCH("HOME",'FA2'!$B$1:$C$1,0),0),"")&amp;IFERROR(VLOOKUP(KN$2&amp;$A23,'EFL2'!$A:$D,MATCH("AWAY",'EFL2'!$A$1:$D$1,0),0),"")&amp;IFERROR(VLOOKUP(KN$2&amp;$A23,'EFL2'!$B:$C,MATCH("HOME",'EFL2'!$B$1:$C$1,0),0),"")&amp;IFERROR(VLOOKUP(KN$2&amp;$A23,'UCL2'!$C:$F,MATCH("AWAY",'UCL2'!$C$1:$F$1,0),0),"")&amp;IFERROR(VLOOKUP(KN$2&amp;$A23,'UCL2'!$D:$E,MATCH("HOME",'UCL2'!$D$1:$E$1,0),0),"")&amp;IFERROR(VLOOKUP(KN$2&amp;$A23,'EU2'!$C:$F,MATCH("AWAY",'EU2'!$C$1:$F$1,0),0),"")&amp;IFERROR(VLOOKUP(KN$2&amp;$A23,'EU2'!$D:$E,MATCH("HOME",'EU2'!$D$1:$E$1,0),0),"")&amp;IFERROR(VLOOKUP(KN$2&amp;$A23,'EUC2'!$C:$F,MATCH("AWAY",'EUC2'!$C$1:$F$1,0),0),"")&amp;IFERROR(VLOOKUP(KN$2&amp;$A23,'EUC2'!$D:$E,MATCH("HOME",'EUC2'!$D$1:$E$1,0),0),"")</f>
        <v/>
      </c>
      <c r="KO23" s="25" t="str">
        <f>IFERROR(VLOOKUP(KO$2&amp;$B23,'FPL FIX2'!$N$1:$Q$400,MATCH("HOME",'FPL FIX2'!$N$1:$Q$1,0),0),"")&amp;IFERROR(VLOOKUP(KO$2&amp;$B23,'FPL FIX2'!$O$1:$P$400,MATCH("AWAY",'FPL FIX2'!$O$1:$P$1,0),0),"")&amp;IFERROR(VLOOKUP(KO$2&amp;$A23,'FA2'!$A:$D,MATCH("AWAY",'FA2'!$A$1:$D$1,0),0),"")&amp;IFERROR(VLOOKUP(KO$2&amp;$A23,'FA2'!$B:$C,MATCH("HOME",'FA2'!$B$1:$C$1,0),0),"")&amp;IFERROR(VLOOKUP(KO$2&amp;$A23,'EFL2'!$A:$D,MATCH("AWAY",'EFL2'!$A$1:$D$1,0),0),"")&amp;IFERROR(VLOOKUP(KO$2&amp;$A23,'EFL2'!$B:$C,MATCH("HOME",'EFL2'!$B$1:$C$1,0),0),"")&amp;IFERROR(VLOOKUP(KO$2&amp;$A23,'UCL2'!$C:$F,MATCH("AWAY",'UCL2'!$C$1:$F$1,0),0),"")&amp;IFERROR(VLOOKUP(KO$2&amp;$A23,'UCL2'!$D:$E,MATCH("HOME",'UCL2'!$D$1:$E$1,0),0),"")&amp;IFERROR(VLOOKUP(KO$2&amp;$A23,'EU2'!$C:$F,MATCH("AWAY",'EU2'!$C$1:$F$1,0),0),"")&amp;IFERROR(VLOOKUP(KO$2&amp;$A23,'EU2'!$D:$E,MATCH("HOME",'EU2'!$D$1:$E$1,0),0),"")&amp;IFERROR(VLOOKUP(KO$2&amp;$A23,'EUC2'!$C:$F,MATCH("AWAY",'EUC2'!$C$1:$F$1,0),0),"")&amp;IFERROR(VLOOKUP(KO$2&amp;$A23,'EUC2'!$D:$E,MATCH("HOME",'EUC2'!$D$1:$E$1,0),0),"")</f>
        <v/>
      </c>
      <c r="KP23" s="25" t="str">
        <f>IFERROR(VLOOKUP(KP$2&amp;$B23,'FPL FIX2'!$N$1:$Q$400,MATCH("HOME",'FPL FIX2'!$N$1:$Q$1,0),0),"")&amp;IFERROR(VLOOKUP(KP$2&amp;$B23,'FPL FIX2'!$O$1:$P$400,MATCH("AWAY",'FPL FIX2'!$O$1:$P$1,0),0),"")&amp;IFERROR(VLOOKUP(KP$2&amp;$A23,'FA2'!$A:$D,MATCH("AWAY",'FA2'!$A$1:$D$1,0),0),"")&amp;IFERROR(VLOOKUP(KP$2&amp;$A23,'FA2'!$B:$C,MATCH("HOME",'FA2'!$B$1:$C$1,0),0),"")&amp;IFERROR(VLOOKUP(KP$2&amp;$A23,'EFL2'!$A:$D,MATCH("AWAY",'EFL2'!$A$1:$D$1,0),0),"")&amp;IFERROR(VLOOKUP(KP$2&amp;$A23,'EFL2'!$B:$C,MATCH("HOME",'EFL2'!$B$1:$C$1,0),0),"")&amp;IFERROR(VLOOKUP(KP$2&amp;$A23,'UCL2'!$C:$F,MATCH("AWAY",'UCL2'!$C$1:$F$1,0),0),"")&amp;IFERROR(VLOOKUP(KP$2&amp;$A23,'UCL2'!$D:$E,MATCH("HOME",'UCL2'!$D$1:$E$1,0),0),"")&amp;IFERROR(VLOOKUP(KP$2&amp;$A23,'EU2'!$C:$F,MATCH("AWAY",'EU2'!$C$1:$F$1,0),0),"")&amp;IFERROR(VLOOKUP(KP$2&amp;$A23,'EU2'!$D:$E,MATCH("HOME",'EU2'!$D$1:$E$1,0),0),"")&amp;IFERROR(VLOOKUP(KP$2&amp;$A23,'EUC2'!$C:$F,MATCH("AWAY",'EUC2'!$C$1:$F$1,0),0),"")&amp;IFERROR(VLOOKUP(KP$2&amp;$A23,'EUC2'!$D:$E,MATCH("HOME",'EUC2'!$D$1:$E$1,0),0),"")</f>
        <v/>
      </c>
      <c r="KQ23" s="25" t="str">
        <f>IFERROR(VLOOKUP(KQ$2&amp;$B23,'FPL FIX2'!$N$1:$Q$400,MATCH("HOME",'FPL FIX2'!$N$1:$Q$1,0),0),"")&amp;IFERROR(VLOOKUP(KQ$2&amp;$B23,'FPL FIX2'!$O$1:$P$400,MATCH("AWAY",'FPL FIX2'!$O$1:$P$1,0),0),"")&amp;IFERROR(VLOOKUP(KQ$2&amp;$A23,'FA2'!$A:$D,MATCH("AWAY",'FA2'!$A$1:$D$1,0),0),"")&amp;IFERROR(VLOOKUP(KQ$2&amp;$A23,'FA2'!$B:$C,MATCH("HOME",'FA2'!$B$1:$C$1,0),0),"")&amp;IFERROR(VLOOKUP(KQ$2&amp;$A23,'EFL2'!$A:$D,MATCH("AWAY",'EFL2'!$A$1:$D$1,0),0),"")&amp;IFERROR(VLOOKUP(KQ$2&amp;$A23,'EFL2'!$B:$C,MATCH("HOME",'EFL2'!$B$1:$C$1,0),0),"")&amp;IFERROR(VLOOKUP(KQ$2&amp;$A23,'UCL2'!$C:$F,MATCH("AWAY",'UCL2'!$C$1:$F$1,0),0),"")&amp;IFERROR(VLOOKUP(KQ$2&amp;$A23,'UCL2'!$D:$E,MATCH("HOME",'UCL2'!$D$1:$E$1,0),0),"")&amp;IFERROR(VLOOKUP(KQ$2&amp;$A23,'EU2'!$C:$F,MATCH("AWAY",'EU2'!$C$1:$F$1,0),0),"")&amp;IFERROR(VLOOKUP(KQ$2&amp;$A23,'EU2'!$D:$E,MATCH("HOME",'EU2'!$D$1:$E$1,0),0),"")&amp;IFERROR(VLOOKUP(KQ$2&amp;$A23,'EUC2'!$C:$F,MATCH("AWAY",'EUC2'!$C$1:$F$1,0),0),"")&amp;IFERROR(VLOOKUP(KQ$2&amp;$A23,'EUC2'!$D:$E,MATCH("HOME",'EUC2'!$D$1:$E$1,0),0),"")</f>
        <v>ars</v>
      </c>
      <c r="KR23" s="25" t="str">
        <f>IFERROR(VLOOKUP(KR$2&amp;$B23,'FPL FIX2'!$N$1:$Q$400,MATCH("HOME",'FPL FIX2'!$N$1:$Q$1,0),0),"")&amp;IFERROR(VLOOKUP(KR$2&amp;$B23,'FPL FIX2'!$O$1:$P$400,MATCH("AWAY",'FPL FIX2'!$O$1:$P$1,0),0),"")&amp;IFERROR(VLOOKUP(KR$2&amp;$A23,'FA2'!$A:$D,MATCH("AWAY",'FA2'!$A$1:$D$1,0),0),"")&amp;IFERROR(VLOOKUP(KR$2&amp;$A23,'FA2'!$B:$C,MATCH("HOME",'FA2'!$B$1:$C$1,0),0),"")&amp;IFERROR(VLOOKUP(KR$2&amp;$A23,'EFL2'!$A:$D,MATCH("AWAY",'EFL2'!$A$1:$D$1,0),0),"")&amp;IFERROR(VLOOKUP(KR$2&amp;$A23,'EFL2'!$B:$C,MATCH("HOME",'EFL2'!$B$1:$C$1,0),0),"")&amp;IFERROR(VLOOKUP(KR$2&amp;$A23,'UCL2'!$C:$F,MATCH("AWAY",'UCL2'!$C$1:$F$1,0),0),"")&amp;IFERROR(VLOOKUP(KR$2&amp;$A23,'UCL2'!$D:$E,MATCH("HOME",'UCL2'!$D$1:$E$1,0),0),"")&amp;IFERROR(VLOOKUP(KR$2&amp;$A23,'EU2'!$C:$F,MATCH("AWAY",'EU2'!$C$1:$F$1,0),0),"")&amp;IFERROR(VLOOKUP(KR$2&amp;$A23,'EU2'!$D:$E,MATCH("HOME",'EU2'!$D$1:$E$1,0),0),"")&amp;IFERROR(VLOOKUP(KR$2&amp;$A23,'EUC2'!$C:$F,MATCH("AWAY",'EUC2'!$C$1:$F$1,0),0),"")&amp;IFERROR(VLOOKUP(KR$2&amp;$A23,'EUC2'!$D:$E,MATCH("HOME",'EUC2'!$D$1:$E$1,0),0),"")</f>
        <v/>
      </c>
      <c r="KS23" s="25" t="str">
        <f>IFERROR(VLOOKUP(KS$2&amp;$B23,'FPL FIX2'!$N$1:$Q$400,MATCH("HOME",'FPL FIX2'!$N$1:$Q$1,0),0),"")&amp;IFERROR(VLOOKUP(KS$2&amp;$B23,'FPL FIX2'!$O$1:$P$400,MATCH("AWAY",'FPL FIX2'!$O$1:$P$1,0),0),"")&amp;IFERROR(VLOOKUP(KS$2&amp;$A23,'FA2'!$A:$D,MATCH("AWAY",'FA2'!$A$1:$D$1,0),0),"")&amp;IFERROR(VLOOKUP(KS$2&amp;$A23,'FA2'!$B:$C,MATCH("HOME",'FA2'!$B$1:$C$1,0),0),"")&amp;IFERROR(VLOOKUP(KS$2&amp;$A23,'EFL2'!$A:$D,MATCH("AWAY",'EFL2'!$A$1:$D$1,0),0),"")&amp;IFERROR(VLOOKUP(KS$2&amp;$A23,'EFL2'!$B:$C,MATCH("HOME",'EFL2'!$B$1:$C$1,0),0),"")&amp;IFERROR(VLOOKUP(KS$2&amp;$A23,'UCL2'!$C:$F,MATCH("AWAY",'UCL2'!$C$1:$F$1,0),0),"")&amp;IFERROR(VLOOKUP(KS$2&amp;$A23,'UCL2'!$D:$E,MATCH("HOME",'UCL2'!$D$1:$E$1,0),0),"")&amp;IFERROR(VLOOKUP(KS$2&amp;$A23,'EU2'!$C:$F,MATCH("AWAY",'EU2'!$C$1:$F$1,0),0),"")&amp;IFERROR(VLOOKUP(KS$2&amp;$A23,'EU2'!$D:$E,MATCH("HOME",'EU2'!$D$1:$E$1,0),0),"")&amp;IFERROR(VLOOKUP(KS$2&amp;$A23,'EUC2'!$C:$F,MATCH("AWAY",'EUC2'!$C$1:$F$1,0),0),"")&amp;IFERROR(VLOOKUP(KS$2&amp;$A23,'EUC2'!$D:$E,MATCH("HOME",'EUC2'!$D$1:$E$1,0),0),"")</f>
        <v/>
      </c>
      <c r="KT23" s="25" t="str">
        <f>IFERROR(VLOOKUP(KT$2&amp;$B23,'FPL FIX2'!$N$1:$Q$400,MATCH("HOME",'FPL FIX2'!$N$1:$Q$1,0),0),"")&amp;IFERROR(VLOOKUP(KT$2&amp;$B23,'FPL FIX2'!$O$1:$P$400,MATCH("AWAY",'FPL FIX2'!$O$1:$P$1,0),0),"")&amp;IFERROR(VLOOKUP(KT$2&amp;$A23,'FA2'!$A:$D,MATCH("AWAY",'FA2'!$A$1:$D$1,0),0),"")&amp;IFERROR(VLOOKUP(KT$2&amp;$A23,'FA2'!$B:$C,MATCH("HOME",'FA2'!$B$1:$C$1,0),0),"")&amp;IFERROR(VLOOKUP(KT$2&amp;$A23,'EFL2'!$A:$D,MATCH("AWAY",'EFL2'!$A$1:$D$1,0),0),"")&amp;IFERROR(VLOOKUP(KT$2&amp;$A23,'EFL2'!$B:$C,MATCH("HOME",'EFL2'!$B$1:$C$1,0),0),"")&amp;IFERROR(VLOOKUP(KT$2&amp;$A23,'UCL2'!$C:$F,MATCH("AWAY",'UCL2'!$C$1:$F$1,0),0),"")&amp;IFERROR(VLOOKUP(KT$2&amp;$A23,'UCL2'!$D:$E,MATCH("HOME",'UCL2'!$D$1:$E$1,0),0),"")&amp;IFERROR(VLOOKUP(KT$2&amp;$A23,'EU2'!$C:$F,MATCH("AWAY",'EU2'!$C$1:$F$1,0),0),"")&amp;IFERROR(VLOOKUP(KT$2&amp;$A23,'EU2'!$D:$E,MATCH("HOME",'EU2'!$D$1:$E$1,0),0),"")&amp;IFERROR(VLOOKUP(KT$2&amp;$A23,'EUC2'!$C:$F,MATCH("AWAY",'EUC2'!$C$1:$F$1,0),0),"")&amp;IFERROR(VLOOKUP(KT$2&amp;$A23,'EUC2'!$D:$E,MATCH("HOME",'EUC2'!$D$1:$E$1,0),0),"")</f>
        <v/>
      </c>
      <c r="KU23" s="25" t="str">
        <f>IFERROR(VLOOKUP(KU$2&amp;$B23,'FPL FIX2'!$N$1:$Q$400,MATCH("HOME",'FPL FIX2'!$N$1:$Q$1,0),0),"")&amp;IFERROR(VLOOKUP(KU$2&amp;$B23,'FPL FIX2'!$O$1:$P$400,MATCH("AWAY",'FPL FIX2'!$O$1:$P$1,0),0),"")&amp;IFERROR(VLOOKUP(KU$2&amp;$A23,'FA2'!$A:$D,MATCH("AWAY",'FA2'!$A$1:$D$1,0),0),"")&amp;IFERROR(VLOOKUP(KU$2&amp;$A23,'FA2'!$B:$C,MATCH("HOME",'FA2'!$B$1:$C$1,0),0),"")&amp;IFERROR(VLOOKUP(KU$2&amp;$A23,'EFL2'!$A:$D,MATCH("AWAY",'EFL2'!$A$1:$D$1,0),0),"")&amp;IFERROR(VLOOKUP(KU$2&amp;$A23,'EFL2'!$B:$C,MATCH("HOME",'EFL2'!$B$1:$C$1,0),0),"")&amp;IFERROR(VLOOKUP(KU$2&amp;$A23,'UCL2'!$C:$F,MATCH("AWAY",'UCL2'!$C$1:$F$1,0),0),"")&amp;IFERROR(VLOOKUP(KU$2&amp;$A23,'UCL2'!$D:$E,MATCH("HOME",'UCL2'!$D$1:$E$1,0),0),"")&amp;IFERROR(VLOOKUP(KU$2&amp;$A23,'EU2'!$C:$F,MATCH("AWAY",'EU2'!$C$1:$F$1,0),0),"")&amp;IFERROR(VLOOKUP(KU$2&amp;$A23,'EU2'!$D:$E,MATCH("HOME",'EU2'!$D$1:$E$1,0),0),"")&amp;IFERROR(VLOOKUP(KU$2&amp;$A23,'EUC2'!$C:$F,MATCH("AWAY",'EUC2'!$C$1:$F$1,0),0),"")&amp;IFERROR(VLOOKUP(KU$2&amp;$A23,'EUC2'!$D:$E,MATCH("HOME",'EUC2'!$D$1:$E$1,0),0),"")</f>
        <v/>
      </c>
      <c r="KV23" s="25" t="str">
        <f>IFERROR(VLOOKUP(KV$2&amp;$B23,'FPL FIX2'!$N$1:$Q$400,MATCH("HOME",'FPL FIX2'!$N$1:$Q$1,0),0),"")&amp;IFERROR(VLOOKUP(KV$2&amp;$B23,'FPL FIX2'!$O$1:$P$400,MATCH("AWAY",'FPL FIX2'!$O$1:$P$1,0),0),"")&amp;IFERROR(VLOOKUP(KV$2&amp;$A23,'FA2'!$A:$D,MATCH("AWAY",'FA2'!$A$1:$D$1,0),0),"")&amp;IFERROR(VLOOKUP(KV$2&amp;$A23,'FA2'!$B:$C,MATCH("HOME",'FA2'!$B$1:$C$1,0),0),"")&amp;IFERROR(VLOOKUP(KV$2&amp;$A23,'EFL2'!$A:$D,MATCH("AWAY",'EFL2'!$A$1:$D$1,0),0),"")&amp;IFERROR(VLOOKUP(KV$2&amp;$A23,'EFL2'!$B:$C,MATCH("HOME",'EFL2'!$B$1:$C$1,0),0),"")&amp;IFERROR(VLOOKUP(KV$2&amp;$A23,'UCL2'!$C:$F,MATCH("AWAY",'UCL2'!$C$1:$F$1,0),0),"")&amp;IFERROR(VLOOKUP(KV$2&amp;$A23,'UCL2'!$D:$E,MATCH("HOME",'UCL2'!$D$1:$E$1,0),0),"")&amp;IFERROR(VLOOKUP(KV$2&amp;$A23,'EU2'!$C:$F,MATCH("AWAY",'EU2'!$C$1:$F$1,0),0),"")&amp;IFERROR(VLOOKUP(KV$2&amp;$A23,'EU2'!$D:$E,MATCH("HOME",'EU2'!$D$1:$E$1,0),0),"")&amp;IFERROR(VLOOKUP(KV$2&amp;$A23,'EUC2'!$C:$F,MATCH("AWAY",'EUC2'!$C$1:$F$1,0),0),"")&amp;IFERROR(VLOOKUP(KV$2&amp;$A23,'EUC2'!$D:$E,MATCH("HOME",'EUC2'!$D$1:$E$1,0),0),"")</f>
        <v/>
      </c>
      <c r="KW23" s="25" t="str">
        <f>IFERROR(VLOOKUP(KW$2&amp;$B23,'FPL FIX2'!$N$1:$Q$400,MATCH("HOME",'FPL FIX2'!$N$1:$Q$1,0),0),"")&amp;IFERROR(VLOOKUP(KW$2&amp;$B23,'FPL FIX2'!$O$1:$P$400,MATCH("AWAY",'FPL FIX2'!$O$1:$P$1,0),0),"")&amp;IFERROR(VLOOKUP(KW$2&amp;$A23,'FA2'!$A:$D,MATCH("AWAY",'FA2'!$A$1:$D$1,0),0),"")&amp;IFERROR(VLOOKUP(KW$2&amp;$A23,'FA2'!$B:$C,MATCH("HOME",'FA2'!$B$1:$C$1,0),0),"")&amp;IFERROR(VLOOKUP(KW$2&amp;$A23,'EFL2'!$A:$D,MATCH("AWAY",'EFL2'!$A$1:$D$1,0),0),"")&amp;IFERROR(VLOOKUP(KW$2&amp;$A23,'EFL2'!$B:$C,MATCH("HOME",'EFL2'!$B$1:$C$1,0),0),"")&amp;IFERROR(VLOOKUP(KW$2&amp;$A23,'UCL2'!$C:$F,MATCH("AWAY",'UCL2'!$C$1:$F$1,0),0),"")&amp;IFERROR(VLOOKUP(KW$2&amp;$A23,'UCL2'!$D:$E,MATCH("HOME",'UCL2'!$D$1:$E$1,0),0),"")&amp;IFERROR(VLOOKUP(KW$2&amp;$A23,'EU2'!$C:$F,MATCH("AWAY",'EU2'!$C$1:$F$1,0),0),"")&amp;IFERROR(VLOOKUP(KW$2&amp;$A23,'EU2'!$D:$E,MATCH("HOME",'EU2'!$D$1:$E$1,0),0),"")&amp;IFERROR(VLOOKUP(KW$2&amp;$A23,'EUC2'!$C:$F,MATCH("AWAY",'EUC2'!$C$1:$F$1,0),0),"")&amp;IFERROR(VLOOKUP(KW$2&amp;$A23,'EUC2'!$D:$E,MATCH("HOME",'EUC2'!$D$1:$E$1,0),0),"")</f>
        <v/>
      </c>
      <c r="KX23" s="25" t="str">
        <f>IFERROR(VLOOKUP(KX$2&amp;$B23,'FPL FIX2'!$N$1:$Q$400,MATCH("HOME",'FPL FIX2'!$N$1:$Q$1,0),0),"")&amp;IFERROR(VLOOKUP(KX$2&amp;$B23,'FPL FIX2'!$O$1:$P$400,MATCH("AWAY",'FPL FIX2'!$O$1:$P$1,0),0),"")&amp;IFERROR(VLOOKUP(KX$2&amp;$A23,'FA2'!$A:$D,MATCH("AWAY",'FA2'!$A$1:$D$1,0),0),"")&amp;IFERROR(VLOOKUP(KX$2&amp;$A23,'FA2'!$B:$C,MATCH("HOME",'FA2'!$B$1:$C$1,0),0),"")&amp;IFERROR(VLOOKUP(KX$2&amp;$A23,'EFL2'!$A:$D,MATCH("AWAY",'EFL2'!$A$1:$D$1,0),0),"")&amp;IFERROR(VLOOKUP(KX$2&amp;$A23,'EFL2'!$B:$C,MATCH("HOME",'EFL2'!$B$1:$C$1,0),0),"")&amp;IFERROR(VLOOKUP(KX$2&amp;$A23,'UCL2'!$C:$F,MATCH("AWAY",'UCL2'!$C$1:$F$1,0),0),"")&amp;IFERROR(VLOOKUP(KX$2&amp;$A23,'UCL2'!$D:$E,MATCH("HOME",'UCL2'!$D$1:$E$1,0),0),"")&amp;IFERROR(VLOOKUP(KX$2&amp;$A23,'EU2'!$C:$F,MATCH("AWAY",'EU2'!$C$1:$F$1,0),0),"")&amp;IFERROR(VLOOKUP(KX$2&amp;$A23,'EU2'!$D:$E,MATCH("HOME",'EU2'!$D$1:$E$1,0),0),"")&amp;IFERROR(VLOOKUP(KX$2&amp;$A23,'EUC2'!$C:$F,MATCH("AWAY",'EUC2'!$C$1:$F$1,0),0),"")&amp;IFERROR(VLOOKUP(KX$2&amp;$A23,'EUC2'!$D:$E,MATCH("HOME",'EUC2'!$D$1:$E$1,0),0),"")</f>
        <v/>
      </c>
      <c r="KY23" s="25" t="str">
        <f>IFERROR(VLOOKUP(KY$2&amp;$B23,'FPL FIX2'!$N$1:$Q$400,MATCH("HOME",'FPL FIX2'!$N$1:$Q$1,0),0),"")&amp;IFERROR(VLOOKUP(KY$2&amp;$B23,'FPL FIX2'!$O$1:$P$400,MATCH("AWAY",'FPL FIX2'!$O$1:$P$1,0),0),"")&amp;IFERROR(VLOOKUP(KY$2&amp;$A23,'FA2'!$A:$D,MATCH("AWAY",'FA2'!$A$1:$D$1,0),0),"")&amp;IFERROR(VLOOKUP(KY$2&amp;$A23,'FA2'!$B:$C,MATCH("HOME",'FA2'!$B$1:$C$1,0),0),"")&amp;IFERROR(VLOOKUP(KY$2&amp;$A23,'EFL2'!$A:$D,MATCH("AWAY",'EFL2'!$A$1:$D$1,0),0),"")&amp;IFERROR(VLOOKUP(KY$2&amp;$A23,'EFL2'!$B:$C,MATCH("HOME",'EFL2'!$B$1:$C$1,0),0),"")&amp;IFERROR(VLOOKUP(KY$2&amp;$A23,'UCL2'!$C:$F,MATCH("AWAY",'UCL2'!$C$1:$F$1,0),0),"")&amp;IFERROR(VLOOKUP(KY$2&amp;$A23,'UCL2'!$D:$E,MATCH("HOME",'UCL2'!$D$1:$E$1,0),0),"")&amp;IFERROR(VLOOKUP(KY$2&amp;$A23,'EU2'!$C:$F,MATCH("AWAY",'EU2'!$C$1:$F$1,0),0),"")&amp;IFERROR(VLOOKUP(KY$2&amp;$A23,'EU2'!$D:$E,MATCH("HOME",'EU2'!$D$1:$E$1,0),0),"")&amp;IFERROR(VLOOKUP(KY$2&amp;$A23,'EUC2'!$C:$F,MATCH("AWAY",'EUC2'!$C$1:$F$1,0),0),"")&amp;IFERROR(VLOOKUP(KY$2&amp;$A23,'EUC2'!$D:$E,MATCH("HOME",'EUC2'!$D$1:$E$1,0),0),"")</f>
        <v/>
      </c>
      <c r="KZ23" s="25" t="str">
        <f>IFERROR(VLOOKUP(KZ$2&amp;$B23,'FPL FIX2'!$N$1:$Q$400,MATCH("HOME",'FPL FIX2'!$N$1:$Q$1,0),0),"")&amp;IFERROR(VLOOKUP(KZ$2&amp;$B23,'FPL FIX2'!$O$1:$P$400,MATCH("AWAY",'FPL FIX2'!$O$1:$P$1,0),0),"")&amp;IFERROR(VLOOKUP(KZ$2&amp;$A23,'FA2'!$A:$D,MATCH("AWAY",'FA2'!$A$1:$D$1,0),0),"")&amp;IFERROR(VLOOKUP(KZ$2&amp;$A23,'FA2'!$B:$C,MATCH("HOME",'FA2'!$B$1:$C$1,0),0),"")&amp;IFERROR(VLOOKUP(KZ$2&amp;$A23,'EFL2'!$A:$D,MATCH("AWAY",'EFL2'!$A$1:$D$1,0),0),"")&amp;IFERROR(VLOOKUP(KZ$2&amp;$A23,'EFL2'!$B:$C,MATCH("HOME",'EFL2'!$B$1:$C$1,0),0),"")&amp;IFERROR(VLOOKUP(KZ$2&amp;$A23,'UCL2'!$C:$F,MATCH("AWAY",'UCL2'!$C$1:$F$1,0),0),"")&amp;IFERROR(VLOOKUP(KZ$2&amp;$A23,'UCL2'!$D:$E,MATCH("HOME",'UCL2'!$D$1:$E$1,0),0),"")&amp;IFERROR(VLOOKUP(KZ$2&amp;$A23,'EU2'!$C:$F,MATCH("AWAY",'EU2'!$C$1:$F$1,0),0),"")&amp;IFERROR(VLOOKUP(KZ$2&amp;$A23,'EU2'!$D:$E,MATCH("HOME",'EU2'!$D$1:$E$1,0),0),"")&amp;IFERROR(VLOOKUP(KZ$2&amp;$A23,'EUC2'!$C:$F,MATCH("AWAY",'EUC2'!$C$1:$F$1,0),0),"")&amp;IFERROR(VLOOKUP(KZ$2&amp;$A23,'EUC2'!$D:$E,MATCH("HOME",'EUC2'!$D$1:$E$1,0),0),"")</f>
        <v/>
      </c>
      <c r="LA23" s="25" t="str">
        <f>IFERROR(VLOOKUP(LA$2&amp;$B23,'FPL FIX2'!$N$1:$Q$400,MATCH("HOME",'FPL FIX2'!$N$1:$Q$1,0),0),"")&amp;IFERROR(VLOOKUP(LA$2&amp;$B23,'FPL FIX2'!$O$1:$P$400,MATCH("AWAY",'FPL FIX2'!$O$1:$P$1,0),0),"")&amp;IFERROR(VLOOKUP(LA$2&amp;$A23,'FA2'!$A:$D,MATCH("AWAY",'FA2'!$A$1:$D$1,0),0),"")&amp;IFERROR(VLOOKUP(LA$2&amp;$A23,'FA2'!$B:$C,MATCH("HOME",'FA2'!$B$1:$C$1,0),0),"")&amp;IFERROR(VLOOKUP(LA$2&amp;$A23,'EFL2'!$A:$D,MATCH("AWAY",'EFL2'!$A$1:$D$1,0),0),"")&amp;IFERROR(VLOOKUP(LA$2&amp;$A23,'EFL2'!$B:$C,MATCH("HOME",'EFL2'!$B$1:$C$1,0),0),"")&amp;IFERROR(VLOOKUP(LA$2&amp;$A23,'UCL2'!$C:$F,MATCH("AWAY",'UCL2'!$C$1:$F$1,0),0),"")&amp;IFERROR(VLOOKUP(LA$2&amp;$A23,'UCL2'!$D:$E,MATCH("HOME",'UCL2'!$D$1:$E$1,0),0),"")&amp;IFERROR(VLOOKUP(LA$2&amp;$A23,'EU2'!$C:$F,MATCH("AWAY",'EU2'!$C$1:$F$1,0),0),"")&amp;IFERROR(VLOOKUP(LA$2&amp;$A23,'EU2'!$D:$E,MATCH("HOME",'EU2'!$D$1:$E$1,0),0),"")&amp;IFERROR(VLOOKUP(LA$2&amp;$A23,'EUC2'!$C:$F,MATCH("AWAY",'EUC2'!$C$1:$F$1,0),0),"")&amp;IFERROR(VLOOKUP(LA$2&amp;$A23,'EUC2'!$D:$E,MATCH("HOME",'EUC2'!$D$1:$E$1,0),0),"")</f>
        <v/>
      </c>
      <c r="LB23" s="25" t="str">
        <f>IFERROR(VLOOKUP(LB$2&amp;$B23,'FPL FIX2'!$N$1:$Q$400,MATCH("HOME",'FPL FIX2'!$N$1:$Q$1,0),0),"")&amp;IFERROR(VLOOKUP(LB$2&amp;$B23,'FPL FIX2'!$O$1:$P$400,MATCH("AWAY",'FPL FIX2'!$O$1:$P$1,0),0),"")&amp;IFERROR(VLOOKUP(LB$2&amp;$A23,'FA2'!$A:$D,MATCH("AWAY",'FA2'!$A$1:$D$1,0),0),"")&amp;IFERROR(VLOOKUP(LB$2&amp;$A23,'FA2'!$B:$C,MATCH("HOME",'FA2'!$B$1:$C$1,0),0),"")&amp;IFERROR(VLOOKUP(LB$2&amp;$A23,'EFL2'!$A:$D,MATCH("AWAY",'EFL2'!$A$1:$D$1,0),0),"")&amp;IFERROR(VLOOKUP(LB$2&amp;$A23,'EFL2'!$B:$C,MATCH("HOME",'EFL2'!$B$1:$C$1,0),0),"")&amp;IFERROR(VLOOKUP(LB$2&amp;$A23,'UCL2'!$C:$F,MATCH("AWAY",'UCL2'!$C$1:$F$1,0),0),"")&amp;IFERROR(VLOOKUP(LB$2&amp;$A23,'UCL2'!$D:$E,MATCH("HOME",'UCL2'!$D$1:$E$1,0),0),"")&amp;IFERROR(VLOOKUP(LB$2&amp;$A23,'EU2'!$C:$F,MATCH("AWAY",'EU2'!$C$1:$F$1,0),0),"")&amp;IFERROR(VLOOKUP(LB$2&amp;$A23,'EU2'!$D:$E,MATCH("HOME",'EU2'!$D$1:$E$1,0),0),"")&amp;IFERROR(VLOOKUP(LB$2&amp;$A23,'EUC2'!$C:$F,MATCH("AWAY",'EUC2'!$C$1:$F$1,0),0),"")&amp;IFERROR(VLOOKUP(LB$2&amp;$A23,'EUC2'!$D:$E,MATCH("HOME",'EUC2'!$D$1:$E$1,0),0),"")</f>
        <v/>
      </c>
      <c r="LC23" s="25" t="str">
        <f>IFERROR(VLOOKUP(LC$2&amp;$B23,'FPL FIX2'!$N$1:$Q$400,MATCH("HOME",'FPL FIX2'!$N$1:$Q$1,0),0),"")&amp;IFERROR(VLOOKUP(LC$2&amp;$B23,'FPL FIX2'!$O$1:$P$400,MATCH("AWAY",'FPL FIX2'!$O$1:$P$1,0),0),"")&amp;IFERROR(VLOOKUP(LC$2&amp;$A23,'FA2'!$A:$D,MATCH("AWAY",'FA2'!$A$1:$D$1,0),0),"")&amp;IFERROR(VLOOKUP(LC$2&amp;$A23,'FA2'!$B:$C,MATCH("HOME",'FA2'!$B$1:$C$1,0),0),"")&amp;IFERROR(VLOOKUP(LC$2&amp;$A23,'EFL2'!$A:$D,MATCH("AWAY",'EFL2'!$A$1:$D$1,0),0),"")&amp;IFERROR(VLOOKUP(LC$2&amp;$A23,'EFL2'!$B:$C,MATCH("HOME",'EFL2'!$B$1:$C$1,0),0),"")&amp;IFERROR(VLOOKUP(LC$2&amp;$A23,'UCL2'!$C:$F,MATCH("AWAY",'UCL2'!$C$1:$F$1,0),0),"")&amp;IFERROR(VLOOKUP(LC$2&amp;$A23,'UCL2'!$D:$E,MATCH("HOME",'UCL2'!$D$1:$E$1,0),0),"")&amp;IFERROR(VLOOKUP(LC$2&amp;$A23,'EU2'!$C:$F,MATCH("AWAY",'EU2'!$C$1:$F$1,0),0),"")&amp;IFERROR(VLOOKUP(LC$2&amp;$A23,'EU2'!$D:$E,MATCH("HOME",'EU2'!$D$1:$E$1,0),0),"")&amp;IFERROR(VLOOKUP(LC$2&amp;$A23,'EUC2'!$C:$F,MATCH("AWAY",'EUC2'!$C$1:$F$1,0),0),"")&amp;IFERROR(VLOOKUP(LC$2&amp;$A23,'EUC2'!$D:$E,MATCH("HOME",'EUC2'!$D$1:$E$1,0),0),"")</f>
        <v/>
      </c>
      <c r="LD23" s="25" t="str">
        <f>IFERROR(VLOOKUP(LD$2&amp;$B23,'FPL FIX2'!$N$1:$Q$400,MATCH("HOME",'FPL FIX2'!$N$1:$Q$1,0),0),"")&amp;IFERROR(VLOOKUP(LD$2&amp;$B23,'FPL FIX2'!$O$1:$P$400,MATCH("AWAY",'FPL FIX2'!$O$1:$P$1,0),0),"")&amp;IFERROR(VLOOKUP(LD$2&amp;$A23,'FA2'!$A:$D,MATCH("AWAY",'FA2'!$A$1:$D$1,0),0),"")&amp;IFERROR(VLOOKUP(LD$2&amp;$A23,'FA2'!$B:$C,MATCH("HOME",'FA2'!$B$1:$C$1,0),0),"")&amp;IFERROR(VLOOKUP(LD$2&amp;$A23,'EFL2'!$A:$D,MATCH("AWAY",'EFL2'!$A$1:$D$1,0),0),"")&amp;IFERROR(VLOOKUP(LD$2&amp;$A23,'EFL2'!$B:$C,MATCH("HOME",'EFL2'!$B$1:$C$1,0),0),"")&amp;IFERROR(VLOOKUP(LD$2&amp;$A23,'UCL2'!$C:$F,MATCH("AWAY",'UCL2'!$C$1:$F$1,0),0),"")&amp;IFERROR(VLOOKUP(LD$2&amp;$A23,'UCL2'!$D:$E,MATCH("HOME",'UCL2'!$D$1:$E$1,0),0),"")&amp;IFERROR(VLOOKUP(LD$2&amp;$A23,'EU2'!$C:$F,MATCH("AWAY",'EU2'!$C$1:$F$1,0),0),"")&amp;IFERROR(VLOOKUP(LD$2&amp;$A23,'EU2'!$D:$E,MATCH("HOME",'EU2'!$D$1:$E$1,0),0),"")&amp;IFERROR(VLOOKUP(LD$2&amp;$A23,'EUC2'!$C:$F,MATCH("AWAY",'EUC2'!$C$1:$F$1,0),0),"")&amp;IFERROR(VLOOKUP(LD$2&amp;$A23,'EUC2'!$D:$E,MATCH("HOME",'EUC2'!$D$1:$E$1,0),0),"")</f>
        <v/>
      </c>
      <c r="LE23" s="25" t="str">
        <f>IFERROR(VLOOKUP(LE$2&amp;$B23,'FPL FIX2'!$N$1:$Q$400,MATCH("HOME",'FPL FIX2'!$N$1:$Q$1,0),0),"")&amp;IFERROR(VLOOKUP(LE$2&amp;$B23,'FPL FIX2'!$O$1:$P$400,MATCH("AWAY",'FPL FIX2'!$O$1:$P$1,0),0),"")&amp;IFERROR(VLOOKUP(LE$2&amp;$A23,'FA2'!$A:$D,MATCH("AWAY",'FA2'!$A$1:$D$1,0),0),"")&amp;IFERROR(VLOOKUP(LE$2&amp;$A23,'FA2'!$B:$C,MATCH("HOME",'FA2'!$B$1:$C$1,0),0),"")&amp;IFERROR(VLOOKUP(LE$2&amp;$A23,'EFL2'!$A:$D,MATCH("AWAY",'EFL2'!$A$1:$D$1,0),0),"")&amp;IFERROR(VLOOKUP(LE$2&amp;$A23,'EFL2'!$B:$C,MATCH("HOME",'EFL2'!$B$1:$C$1,0),0),"")&amp;IFERROR(VLOOKUP(LE$2&amp;$A23,'UCL2'!$C:$F,MATCH("AWAY",'UCL2'!$C$1:$F$1,0),0),"")&amp;IFERROR(VLOOKUP(LE$2&amp;$A23,'UCL2'!$D:$E,MATCH("HOME",'UCL2'!$D$1:$E$1,0),0),"")&amp;IFERROR(VLOOKUP(LE$2&amp;$A23,'EU2'!$C:$F,MATCH("AWAY",'EU2'!$C$1:$F$1,0),0),"")&amp;IFERROR(VLOOKUP(LE$2&amp;$A23,'EU2'!$D:$E,MATCH("HOME",'EU2'!$D$1:$E$1,0),0),"")&amp;IFERROR(VLOOKUP(LE$2&amp;$A23,'EUC2'!$C:$F,MATCH("AWAY",'EUC2'!$C$1:$F$1,0),0),"")&amp;IFERROR(VLOOKUP(LE$2&amp;$A23,'EUC2'!$D:$E,MATCH("HOME",'EUC2'!$D$1:$E$1,0),0),"")</f>
        <v/>
      </c>
      <c r="LF23" s="25" t="str">
        <f>IFERROR(VLOOKUP(LF$2&amp;$B23,'FPL FIX2'!$N$1:$Q$400,MATCH("HOME",'FPL FIX2'!$N$1:$Q$1,0),0),"")&amp;IFERROR(VLOOKUP(LF$2&amp;$B23,'FPL FIX2'!$O$1:$P$400,MATCH("AWAY",'FPL FIX2'!$O$1:$P$1,0),0),"")&amp;IFERROR(VLOOKUP(LF$2&amp;$A23,'FA2'!$A:$D,MATCH("AWAY",'FA2'!$A$1:$D$1,0),0),"")&amp;IFERROR(VLOOKUP(LF$2&amp;$A23,'FA2'!$B:$C,MATCH("HOME",'FA2'!$B$1:$C$1,0),0),"")&amp;IFERROR(VLOOKUP(LF$2&amp;$A23,'EFL2'!$A:$D,MATCH("AWAY",'EFL2'!$A$1:$D$1,0),0),"")&amp;IFERROR(VLOOKUP(LF$2&amp;$A23,'EFL2'!$B:$C,MATCH("HOME",'EFL2'!$B$1:$C$1,0),0),"")&amp;IFERROR(VLOOKUP(LF$2&amp;$A23,'UCL2'!$C:$F,MATCH("AWAY",'UCL2'!$C$1:$F$1,0),0),"")&amp;IFERROR(VLOOKUP(LF$2&amp;$A23,'UCL2'!$D:$E,MATCH("HOME",'UCL2'!$D$1:$E$1,0),0),"")&amp;IFERROR(VLOOKUP(LF$2&amp;$A23,'EU2'!$C:$F,MATCH("AWAY",'EU2'!$C$1:$F$1,0),0),"")&amp;IFERROR(VLOOKUP(LF$2&amp;$A23,'EU2'!$D:$E,MATCH("HOME",'EU2'!$D$1:$E$1,0),0),"")&amp;IFERROR(VLOOKUP(LF$2&amp;$A23,'EUC2'!$C:$F,MATCH("AWAY",'EUC2'!$C$1:$F$1,0),0),"")&amp;IFERROR(VLOOKUP(LF$2&amp;$A23,'EUC2'!$D:$E,MATCH("HOME",'EUC2'!$D$1:$E$1,0),0),"")</f>
        <v/>
      </c>
      <c r="LG23" s="25" t="str">
        <f>IFERROR(VLOOKUP(LG$2&amp;$B23,'FPL FIX2'!$N$1:$Q$400,MATCH("HOME",'FPL FIX2'!$N$1:$Q$1,0),0),"")&amp;IFERROR(VLOOKUP(LG$2&amp;$B23,'FPL FIX2'!$O$1:$P$400,MATCH("AWAY",'FPL FIX2'!$O$1:$P$1,0),0),"")&amp;IFERROR(VLOOKUP(LG$2&amp;$A23,'FA2'!$A:$D,MATCH("AWAY",'FA2'!$A$1:$D$1,0),0),"")&amp;IFERROR(VLOOKUP(LG$2&amp;$A23,'FA2'!$B:$C,MATCH("HOME",'FA2'!$B$1:$C$1,0),0),"")&amp;IFERROR(VLOOKUP(LG$2&amp;$A23,'EFL2'!$A:$D,MATCH("AWAY",'EFL2'!$A$1:$D$1,0),0),"")&amp;IFERROR(VLOOKUP(LG$2&amp;$A23,'EFL2'!$B:$C,MATCH("HOME",'EFL2'!$B$1:$C$1,0),0),"")&amp;IFERROR(VLOOKUP(LG$2&amp;$A23,'UCL2'!$C:$F,MATCH("AWAY",'UCL2'!$C$1:$F$1,0),0),"")&amp;IFERROR(VLOOKUP(LG$2&amp;$A23,'UCL2'!$D:$E,MATCH("HOME",'UCL2'!$D$1:$E$1,0),0),"")&amp;IFERROR(VLOOKUP(LG$2&amp;$A23,'EU2'!$C:$F,MATCH("AWAY",'EU2'!$C$1:$F$1,0),0),"")&amp;IFERROR(VLOOKUP(LG$2&amp;$A23,'EU2'!$D:$E,MATCH("HOME",'EU2'!$D$1:$E$1,0),0),"")&amp;IFERROR(VLOOKUP(LG$2&amp;$A23,'EUC2'!$C:$F,MATCH("AWAY",'EUC2'!$C$1:$F$1,0),0),"")&amp;IFERROR(VLOOKUP(LG$2&amp;$A23,'EUC2'!$D:$E,MATCH("HOME",'EUC2'!$D$1:$E$1,0),0),"")</f>
        <v/>
      </c>
      <c r="LH23" s="25" t="str">
        <f>IFERROR(VLOOKUP(LH$2&amp;$B23,'FPL FIX2'!$N$1:$Q$400,MATCH("HOME",'FPL FIX2'!$N$1:$Q$1,0),0),"")&amp;IFERROR(VLOOKUP(LH$2&amp;$B23,'FPL FIX2'!$O$1:$P$400,MATCH("AWAY",'FPL FIX2'!$O$1:$P$1,0),0),"")&amp;IFERROR(VLOOKUP(LH$2&amp;$A23,'FA2'!$A:$D,MATCH("AWAY",'FA2'!$A$1:$D$1,0),0),"")&amp;IFERROR(VLOOKUP(LH$2&amp;$A23,'FA2'!$B:$C,MATCH("HOME",'FA2'!$B$1:$C$1,0),0),"")&amp;IFERROR(VLOOKUP(LH$2&amp;$A23,'EFL2'!$A:$D,MATCH("AWAY",'EFL2'!$A$1:$D$1,0),0),"")&amp;IFERROR(VLOOKUP(LH$2&amp;$A23,'EFL2'!$B:$C,MATCH("HOME",'EFL2'!$B$1:$C$1,0),0),"")&amp;IFERROR(VLOOKUP(LH$2&amp;$A23,'UCL2'!$C:$F,MATCH("AWAY",'UCL2'!$C$1:$F$1,0),0),"")&amp;IFERROR(VLOOKUP(LH$2&amp;$A23,'UCL2'!$D:$E,MATCH("HOME",'UCL2'!$D$1:$E$1,0),0),"")&amp;IFERROR(VLOOKUP(LH$2&amp;$A23,'EU2'!$C:$F,MATCH("AWAY",'EU2'!$C$1:$F$1,0),0),"")&amp;IFERROR(VLOOKUP(LH$2&amp;$A23,'EU2'!$D:$E,MATCH("HOME",'EU2'!$D$1:$E$1,0),0),"")&amp;IFERROR(VLOOKUP(LH$2&amp;$A23,'EUC2'!$C:$F,MATCH("AWAY",'EUC2'!$C$1:$F$1,0),0),"")&amp;IFERROR(VLOOKUP(LH$2&amp;$A23,'EUC2'!$D:$E,MATCH("HOME",'EUC2'!$D$1:$E$1,0),0),"")</f>
        <v/>
      </c>
      <c r="LI23" s="25" t="str">
        <f>IFERROR(VLOOKUP(LI$2&amp;$B23,'FPL FIX2'!$N$1:$Q$400,MATCH("HOME",'FPL FIX2'!$N$1:$Q$1,0),0),"")&amp;IFERROR(VLOOKUP(LI$2&amp;$B23,'FPL FIX2'!$O$1:$P$400,MATCH("AWAY",'FPL FIX2'!$O$1:$P$1,0),0),"")&amp;IFERROR(VLOOKUP(LI$2&amp;$A23,'FA2'!$A:$D,MATCH("AWAY",'FA2'!$A$1:$D$1,0),0),"")&amp;IFERROR(VLOOKUP(LI$2&amp;$A23,'FA2'!$B:$C,MATCH("HOME",'FA2'!$B$1:$C$1,0),0),"")&amp;IFERROR(VLOOKUP(LI$2&amp;$A23,'EFL2'!$A:$D,MATCH("AWAY",'EFL2'!$A$1:$D$1,0),0),"")&amp;IFERROR(VLOOKUP(LI$2&amp;$A23,'EFL2'!$B:$C,MATCH("HOME",'EFL2'!$B$1:$C$1,0),0),"")&amp;IFERROR(VLOOKUP(LI$2&amp;$A23,'UCL2'!$C:$F,MATCH("AWAY",'UCL2'!$C$1:$F$1,0),0),"")&amp;IFERROR(VLOOKUP(LI$2&amp;$A23,'UCL2'!$D:$E,MATCH("HOME",'UCL2'!$D$1:$E$1,0),0),"")&amp;IFERROR(VLOOKUP(LI$2&amp;$A23,'EU2'!$C:$F,MATCH("AWAY",'EU2'!$C$1:$F$1,0),0),"")&amp;IFERROR(VLOOKUP(LI$2&amp;$A23,'EU2'!$D:$E,MATCH("HOME",'EU2'!$D$1:$E$1,0),0),"")&amp;IFERROR(VLOOKUP(LI$2&amp;$A23,'EUC2'!$C:$F,MATCH("AWAY",'EUC2'!$C$1:$F$1,0),0),"")&amp;IFERROR(VLOOKUP(LI$2&amp;$A23,'EUC2'!$D:$E,MATCH("HOME",'EUC2'!$D$1:$E$1,0),0),"")</f>
        <v/>
      </c>
      <c r="LJ23" s="25" t="str">
        <f>IFERROR(VLOOKUP(LJ$2&amp;$B23,'FPL FIX2'!$N$1:$Q$400,MATCH("HOME",'FPL FIX2'!$N$1:$Q$1,0),0),"")&amp;IFERROR(VLOOKUP(LJ$2&amp;$B23,'FPL FIX2'!$O$1:$P$400,MATCH("AWAY",'FPL FIX2'!$O$1:$P$1,0),0),"")&amp;IFERROR(VLOOKUP(LJ$2&amp;$A23,'FA2'!$A:$D,MATCH("AWAY",'FA2'!$A$1:$D$1,0),0),"")&amp;IFERROR(VLOOKUP(LJ$2&amp;$A23,'FA2'!$B:$C,MATCH("HOME",'FA2'!$B$1:$C$1,0),0),"")&amp;IFERROR(VLOOKUP(LJ$2&amp;$A23,'EFL2'!$A:$D,MATCH("AWAY",'EFL2'!$A$1:$D$1,0),0),"")&amp;IFERROR(VLOOKUP(LJ$2&amp;$A23,'EFL2'!$B:$C,MATCH("HOME",'EFL2'!$B$1:$C$1,0),0),"")&amp;IFERROR(VLOOKUP(LJ$2&amp;$A23,'UCL2'!$C:$F,MATCH("AWAY",'UCL2'!$C$1:$F$1,0),0),"")&amp;IFERROR(VLOOKUP(LJ$2&amp;$A23,'UCL2'!$D:$E,MATCH("HOME",'UCL2'!$D$1:$E$1,0),0),"")&amp;IFERROR(VLOOKUP(LJ$2&amp;$A23,'EU2'!$C:$F,MATCH("AWAY",'EU2'!$C$1:$F$1,0),0),"")&amp;IFERROR(VLOOKUP(LJ$2&amp;$A23,'EU2'!$D:$E,MATCH("HOME",'EU2'!$D$1:$E$1,0),0),"")&amp;IFERROR(VLOOKUP(LJ$2&amp;$A23,'EUC2'!$C:$F,MATCH("AWAY",'EUC2'!$C$1:$F$1,0),0),"")&amp;IFERROR(VLOOKUP(LJ$2&amp;$A23,'EUC2'!$D:$E,MATCH("HOME",'EUC2'!$D$1:$E$1,0),0),"")</f>
        <v/>
      </c>
      <c r="LK23" s="25" t="str">
        <f>IFERROR(VLOOKUP(LK$2&amp;$B23,'FPL FIX2'!$N$1:$Q$400,MATCH("HOME",'FPL FIX2'!$N$1:$Q$1,0),0),"")&amp;IFERROR(VLOOKUP(LK$2&amp;$B23,'FPL FIX2'!$O$1:$P$400,MATCH("AWAY",'FPL FIX2'!$O$1:$P$1,0),0),"")&amp;IFERROR(VLOOKUP(LK$2&amp;$A23,'FA2'!$A:$D,MATCH("AWAY",'FA2'!$A$1:$D$1,0),0),"")&amp;IFERROR(VLOOKUP(LK$2&amp;$A23,'FA2'!$B:$C,MATCH("HOME",'FA2'!$B$1:$C$1,0),0),"")&amp;IFERROR(VLOOKUP(LK$2&amp;$A23,'EFL2'!$A:$D,MATCH("AWAY",'EFL2'!$A$1:$D$1,0),0),"")&amp;IFERROR(VLOOKUP(LK$2&amp;$A23,'EFL2'!$B:$C,MATCH("HOME",'EFL2'!$B$1:$C$1,0),0),"")&amp;IFERROR(VLOOKUP(LK$2&amp;$A23,'UCL2'!$C:$F,MATCH("AWAY",'UCL2'!$C$1:$F$1,0),0),"")&amp;IFERROR(VLOOKUP(LK$2&amp;$A23,'UCL2'!$D:$E,MATCH("HOME",'UCL2'!$D$1:$E$1,0),0),"")&amp;IFERROR(VLOOKUP(LK$2&amp;$A23,'EU2'!$C:$F,MATCH("AWAY",'EU2'!$C$1:$F$1,0),0),"")&amp;IFERROR(VLOOKUP(LK$2&amp;$A23,'EU2'!$D:$E,MATCH("HOME",'EU2'!$D$1:$E$1,0),0),"")&amp;IFERROR(VLOOKUP(LK$2&amp;$A23,'EUC2'!$C:$F,MATCH("AWAY",'EUC2'!$C$1:$F$1,0),0),"")&amp;IFERROR(VLOOKUP(LK$2&amp;$A23,'EUC2'!$D:$E,MATCH("HOME",'EUC2'!$D$1:$E$1,0),0),"")</f>
        <v/>
      </c>
      <c r="LL23" s="25" t="str">
        <f>IFERROR(VLOOKUP(LL$2&amp;$B23,'FPL FIX2'!$N$1:$Q$400,MATCH("HOME",'FPL FIX2'!$N$1:$Q$1,0),0),"")&amp;IFERROR(VLOOKUP(LL$2&amp;$B23,'FPL FIX2'!$O$1:$P$400,MATCH("AWAY",'FPL FIX2'!$O$1:$P$1,0),0),"")&amp;IFERROR(VLOOKUP(LL$2&amp;$A23,'FA2'!$A:$D,MATCH("AWAY",'FA2'!$A$1:$D$1,0),0),"")&amp;IFERROR(VLOOKUP(LL$2&amp;$A23,'FA2'!$B:$C,MATCH("HOME",'FA2'!$B$1:$C$1,0),0),"")&amp;IFERROR(VLOOKUP(LL$2&amp;$A23,'EFL2'!$A:$D,MATCH("AWAY",'EFL2'!$A$1:$D$1,0),0),"")&amp;IFERROR(VLOOKUP(LL$2&amp;$A23,'EFL2'!$B:$C,MATCH("HOME",'EFL2'!$B$1:$C$1,0),0),"")&amp;IFERROR(VLOOKUP(LL$2&amp;$A23,'UCL2'!$C:$F,MATCH("AWAY",'UCL2'!$C$1:$F$1,0),0),"")&amp;IFERROR(VLOOKUP(LL$2&amp;$A23,'UCL2'!$D:$E,MATCH("HOME",'UCL2'!$D$1:$E$1,0),0),"")&amp;IFERROR(VLOOKUP(LL$2&amp;$A23,'EU2'!$C:$F,MATCH("AWAY",'EU2'!$C$1:$F$1,0),0),"")&amp;IFERROR(VLOOKUP(LL$2&amp;$A23,'EU2'!$D:$E,MATCH("HOME",'EU2'!$D$1:$E$1,0),0),"")&amp;IFERROR(VLOOKUP(LL$2&amp;$A23,'EUC2'!$C:$F,MATCH("AWAY",'EUC2'!$C$1:$F$1,0),0),"")&amp;IFERROR(VLOOKUP(LL$2&amp;$A23,'EUC2'!$D:$E,MATCH("HOME",'EUC2'!$D$1:$E$1,0),0),"")</f>
        <v/>
      </c>
      <c r="LM23" s="25" t="str">
        <f>IFERROR(VLOOKUP(LM$2&amp;$B23,'FPL FIX2'!$N$1:$Q$400,MATCH("HOME",'FPL FIX2'!$N$1:$Q$1,0),0),"")&amp;IFERROR(VLOOKUP(LM$2&amp;$B23,'FPL FIX2'!$O$1:$P$400,MATCH("AWAY",'FPL FIX2'!$O$1:$P$1,0),0),"")&amp;IFERROR(VLOOKUP(LM$2&amp;$A23,'FA2'!$A:$D,MATCH("AWAY",'FA2'!$A$1:$D$1,0),0),"")&amp;IFERROR(VLOOKUP(LM$2&amp;$A23,'FA2'!$B:$C,MATCH("HOME",'FA2'!$B$1:$C$1,0),0),"")&amp;IFERROR(VLOOKUP(LM$2&amp;$A23,'EFL2'!$A:$D,MATCH("AWAY",'EFL2'!$A$1:$D$1,0),0),"")&amp;IFERROR(VLOOKUP(LM$2&amp;$A23,'EFL2'!$B:$C,MATCH("HOME",'EFL2'!$B$1:$C$1,0),0),"")&amp;IFERROR(VLOOKUP(LM$2&amp;$A23,'UCL2'!$C:$F,MATCH("AWAY",'UCL2'!$C$1:$F$1,0),0),"")&amp;IFERROR(VLOOKUP(LM$2&amp;$A23,'UCL2'!$D:$E,MATCH("HOME",'UCL2'!$D$1:$E$1,0),0),"")&amp;IFERROR(VLOOKUP(LM$2&amp;$A23,'EU2'!$C:$F,MATCH("AWAY",'EU2'!$C$1:$F$1,0),0),"")&amp;IFERROR(VLOOKUP(LM$2&amp;$A23,'EU2'!$D:$E,MATCH("HOME",'EU2'!$D$1:$E$1,0),0),"")&amp;IFERROR(VLOOKUP(LM$2&amp;$A23,'EUC2'!$C:$F,MATCH("AWAY",'EUC2'!$C$1:$F$1,0),0),"")&amp;IFERROR(VLOOKUP(LM$2&amp;$A23,'EUC2'!$D:$E,MATCH("HOME",'EUC2'!$D$1:$E$1,0),0),"")</f>
        <v/>
      </c>
      <c r="LN23" s="25" t="str">
        <f>IFERROR(VLOOKUP(LN$2&amp;$B23,'FPL FIX2'!$N$1:$Q$400,MATCH("HOME",'FPL FIX2'!$N$1:$Q$1,0),0),"")&amp;IFERROR(VLOOKUP(LN$2&amp;$B23,'FPL FIX2'!$O$1:$P$400,MATCH("AWAY",'FPL FIX2'!$O$1:$P$1,0),0),"")&amp;IFERROR(VLOOKUP(LN$2&amp;$A23,'FA2'!$A:$D,MATCH("AWAY",'FA2'!$A$1:$D$1,0),0),"")&amp;IFERROR(VLOOKUP(LN$2&amp;$A23,'FA2'!$B:$C,MATCH("HOME",'FA2'!$B$1:$C$1,0),0),"")&amp;IFERROR(VLOOKUP(LN$2&amp;$A23,'EFL2'!$A:$D,MATCH("AWAY",'EFL2'!$A$1:$D$1,0),0),"")&amp;IFERROR(VLOOKUP(LN$2&amp;$A23,'EFL2'!$B:$C,MATCH("HOME",'EFL2'!$B$1:$C$1,0),0),"")&amp;IFERROR(VLOOKUP(LN$2&amp;$A23,'UCL2'!$C:$F,MATCH("AWAY",'UCL2'!$C$1:$F$1,0),0),"")&amp;IFERROR(VLOOKUP(LN$2&amp;$A23,'UCL2'!$D:$E,MATCH("HOME",'UCL2'!$D$1:$E$1,0),0),"")&amp;IFERROR(VLOOKUP(LN$2&amp;$A23,'EU2'!$C:$F,MATCH("AWAY",'EU2'!$C$1:$F$1,0),0),"")&amp;IFERROR(VLOOKUP(LN$2&amp;$A23,'EU2'!$D:$E,MATCH("HOME",'EU2'!$D$1:$E$1,0),0),"")&amp;IFERROR(VLOOKUP(LN$2&amp;$A23,'EUC2'!$C:$F,MATCH("AWAY",'EUC2'!$C$1:$F$1,0),0),"")&amp;IFERROR(VLOOKUP(LN$2&amp;$A23,'EUC2'!$D:$E,MATCH("HOME",'EUC2'!$D$1:$E$1,0),0),"")</f>
        <v/>
      </c>
      <c r="LO23" s="25" t="str">
        <f>IFERROR(VLOOKUP(LO$2&amp;$B23,'FPL FIX2'!$N$1:$Q$400,MATCH("HOME",'FPL FIX2'!$N$1:$Q$1,0),0),"")&amp;IFERROR(VLOOKUP(LO$2&amp;$B23,'FPL FIX2'!$O$1:$P$400,MATCH("AWAY",'FPL FIX2'!$O$1:$P$1,0),0),"")&amp;IFERROR(VLOOKUP(LO$2&amp;$A23,'FA2'!$A:$D,MATCH("AWAY",'FA2'!$A$1:$D$1,0),0),"")&amp;IFERROR(VLOOKUP(LO$2&amp;$A23,'FA2'!$B:$C,MATCH("HOME",'FA2'!$B$1:$C$1,0),0),"")&amp;IFERROR(VLOOKUP(LO$2&amp;$A23,'EFL2'!$A:$D,MATCH("AWAY",'EFL2'!$A$1:$D$1,0),0),"")&amp;IFERROR(VLOOKUP(LO$2&amp;$A23,'EFL2'!$B:$C,MATCH("HOME",'EFL2'!$B$1:$C$1,0),0),"")&amp;IFERROR(VLOOKUP(LO$2&amp;$A23,'UCL2'!$C:$F,MATCH("AWAY",'UCL2'!$C$1:$F$1,0),0),"")&amp;IFERROR(VLOOKUP(LO$2&amp;$A23,'UCL2'!$D:$E,MATCH("HOME",'UCL2'!$D$1:$E$1,0),0),"")&amp;IFERROR(VLOOKUP(LO$2&amp;$A23,'EU2'!$C:$F,MATCH("AWAY",'EU2'!$C$1:$F$1,0),0),"")&amp;IFERROR(VLOOKUP(LO$2&amp;$A23,'EU2'!$D:$E,MATCH("HOME",'EU2'!$D$1:$E$1,0),0),"")&amp;IFERROR(VLOOKUP(LO$2&amp;$A23,'EUC2'!$C:$F,MATCH("AWAY",'EUC2'!$C$1:$F$1,0),0),"")&amp;IFERROR(VLOOKUP(LO$2&amp;$A23,'EUC2'!$D:$E,MATCH("HOME",'EUC2'!$D$1:$E$1,0),0),"")</f>
        <v/>
      </c>
      <c r="LP23" s="25" t="str">
        <f>IFERROR(VLOOKUP(LP$2&amp;$B23,'FPL FIX2'!$N$1:$Q$400,MATCH("HOME",'FPL FIX2'!$N$1:$Q$1,0),0),"")&amp;IFERROR(VLOOKUP(LP$2&amp;$B23,'FPL FIX2'!$O$1:$P$400,MATCH("AWAY",'FPL FIX2'!$O$1:$P$1,0),0),"")&amp;IFERROR(VLOOKUP(LP$2&amp;$A23,'FA2'!$A:$D,MATCH("AWAY",'FA2'!$A$1:$D$1,0),0),"")&amp;IFERROR(VLOOKUP(LP$2&amp;$A23,'FA2'!$B:$C,MATCH("HOME",'FA2'!$B$1:$C$1,0),0),"")&amp;IFERROR(VLOOKUP(LP$2&amp;$A23,'EFL2'!$A:$D,MATCH("AWAY",'EFL2'!$A$1:$D$1,0),0),"")&amp;IFERROR(VLOOKUP(LP$2&amp;$A23,'EFL2'!$B:$C,MATCH("HOME",'EFL2'!$B$1:$C$1,0),0),"")&amp;IFERROR(VLOOKUP(LP$2&amp;$A23,'UCL2'!$C:$F,MATCH("AWAY",'UCL2'!$C$1:$F$1,0),0),"")&amp;IFERROR(VLOOKUP(LP$2&amp;$A23,'UCL2'!$D:$E,MATCH("HOME",'UCL2'!$D$1:$E$1,0),0),"")&amp;IFERROR(VLOOKUP(LP$2&amp;$A23,'EU2'!$C:$F,MATCH("AWAY",'EU2'!$C$1:$F$1,0),0),"")&amp;IFERROR(VLOOKUP(LP$2&amp;$A23,'EU2'!$D:$E,MATCH("HOME",'EU2'!$D$1:$E$1,0),0),"")&amp;IFERROR(VLOOKUP(LP$2&amp;$A23,'EUC2'!$C:$F,MATCH("AWAY",'EUC2'!$C$1:$F$1,0),0),"")&amp;IFERROR(VLOOKUP(LP$2&amp;$A23,'EUC2'!$D:$E,MATCH("HOME",'EUC2'!$D$1:$E$1,0),0),"")</f>
        <v/>
      </c>
      <c r="LQ23" s="25" t="str">
        <f>IFERROR(VLOOKUP(LQ$2&amp;$B23,'FPL FIX2'!$N$1:$Q$400,MATCH("HOME",'FPL FIX2'!$N$1:$Q$1,0),0),"")&amp;IFERROR(VLOOKUP(LQ$2&amp;$B23,'FPL FIX2'!$O$1:$P$400,MATCH("AWAY",'FPL FIX2'!$O$1:$P$1,0),0),"")&amp;IFERROR(VLOOKUP(LQ$2&amp;$A23,'FA2'!$A:$D,MATCH("AWAY",'FA2'!$A$1:$D$1,0),0),"")&amp;IFERROR(VLOOKUP(LQ$2&amp;$A23,'FA2'!$B:$C,MATCH("HOME",'FA2'!$B$1:$C$1,0),0),"")&amp;IFERROR(VLOOKUP(LQ$2&amp;$A23,'EFL2'!$A:$D,MATCH("AWAY",'EFL2'!$A$1:$D$1,0),0),"")&amp;IFERROR(VLOOKUP(LQ$2&amp;$A23,'EFL2'!$B:$C,MATCH("HOME",'EFL2'!$B$1:$C$1,0),0),"")&amp;IFERROR(VLOOKUP(LQ$2&amp;$A23,'UCL2'!$C:$F,MATCH("AWAY",'UCL2'!$C$1:$F$1,0),0),"")&amp;IFERROR(VLOOKUP(LQ$2&amp;$A23,'UCL2'!$D:$E,MATCH("HOME",'UCL2'!$D$1:$E$1,0),0),"")&amp;IFERROR(VLOOKUP(LQ$2&amp;$A23,'EU2'!$C:$F,MATCH("AWAY",'EU2'!$C$1:$F$1,0),0),"")&amp;IFERROR(VLOOKUP(LQ$2&amp;$A23,'EU2'!$D:$E,MATCH("HOME",'EU2'!$D$1:$E$1,0),0),"")&amp;IFERROR(VLOOKUP(LQ$2&amp;$A23,'EUC2'!$C:$F,MATCH("AWAY",'EUC2'!$C$1:$F$1,0),0),"")&amp;IFERROR(VLOOKUP(LQ$2&amp;$A23,'EUC2'!$D:$E,MATCH("HOME",'EUC2'!$D$1:$E$1,0),0),"")</f>
        <v/>
      </c>
      <c r="LR23" s="25" t="str">
        <f>IFERROR(VLOOKUP(LR$2&amp;$B23,'FPL FIX2'!$N$1:$Q$400,MATCH("HOME",'FPL FIX2'!$N$1:$Q$1,0),0),"")&amp;IFERROR(VLOOKUP(LR$2&amp;$B23,'FPL FIX2'!$O$1:$P$400,MATCH("AWAY",'FPL FIX2'!$O$1:$P$1,0),0),"")&amp;IFERROR(VLOOKUP(LR$2&amp;$A23,'FA2'!$A:$D,MATCH("AWAY",'FA2'!$A$1:$D$1,0),0),"")&amp;IFERROR(VLOOKUP(LR$2&amp;$A23,'FA2'!$B:$C,MATCH("HOME",'FA2'!$B$1:$C$1,0),0),"")&amp;IFERROR(VLOOKUP(LR$2&amp;$A23,'EFL2'!$A:$D,MATCH("AWAY",'EFL2'!$A$1:$D$1,0),0),"")&amp;IFERROR(VLOOKUP(LR$2&amp;$A23,'EFL2'!$B:$C,MATCH("HOME",'EFL2'!$B$1:$C$1,0),0),"")&amp;IFERROR(VLOOKUP(LR$2&amp;$A23,'UCL2'!$C:$F,MATCH("AWAY",'UCL2'!$C$1:$F$1,0),0),"")&amp;IFERROR(VLOOKUP(LR$2&amp;$A23,'UCL2'!$D:$E,MATCH("HOME",'UCL2'!$D$1:$E$1,0),0),"")&amp;IFERROR(VLOOKUP(LR$2&amp;$A23,'EU2'!$C:$F,MATCH("AWAY",'EU2'!$C$1:$F$1,0),0),"")&amp;IFERROR(VLOOKUP(LR$2&amp;$A23,'EU2'!$D:$E,MATCH("HOME",'EU2'!$D$1:$E$1,0),0),"")&amp;IFERROR(VLOOKUP(LR$2&amp;$A23,'EUC2'!$C:$F,MATCH("AWAY",'EUC2'!$C$1:$F$1,0),0),"")&amp;IFERROR(VLOOKUP(LR$2&amp;$A23,'EUC2'!$D:$E,MATCH("HOME",'EUC2'!$D$1:$E$1,0),0),"")</f>
        <v/>
      </c>
      <c r="LS23" s="25" t="str">
        <f>IFERROR(VLOOKUP(LS$2&amp;$B23,'FPL FIX2'!$N$1:$Q$400,MATCH("HOME",'FPL FIX2'!$N$1:$Q$1,0),0),"")&amp;IFERROR(VLOOKUP(LS$2&amp;$B23,'FPL FIX2'!$O$1:$P$400,MATCH("AWAY",'FPL FIX2'!$O$1:$P$1,0),0),"")&amp;IFERROR(VLOOKUP(LS$2&amp;$A23,'FA2'!$A:$D,MATCH("AWAY",'FA2'!$A$1:$D$1,0),0),"")&amp;IFERROR(VLOOKUP(LS$2&amp;$A23,'FA2'!$B:$C,MATCH("HOME",'FA2'!$B$1:$C$1,0),0),"")&amp;IFERROR(VLOOKUP(LS$2&amp;$A23,'EFL2'!$A:$D,MATCH("AWAY",'EFL2'!$A$1:$D$1,0),0),"")&amp;IFERROR(VLOOKUP(LS$2&amp;$A23,'EFL2'!$B:$C,MATCH("HOME",'EFL2'!$B$1:$C$1,0),0),"")&amp;IFERROR(VLOOKUP(LS$2&amp;$A23,'UCL2'!$C:$F,MATCH("AWAY",'UCL2'!$C$1:$F$1,0),0),"")&amp;IFERROR(VLOOKUP(LS$2&amp;$A23,'UCL2'!$D:$E,MATCH("HOME",'UCL2'!$D$1:$E$1,0),0),"")&amp;IFERROR(VLOOKUP(LS$2&amp;$A23,'EU2'!$C:$F,MATCH("AWAY",'EU2'!$C$1:$F$1,0),0),"")&amp;IFERROR(VLOOKUP(LS$2&amp;$A23,'EU2'!$D:$E,MATCH("HOME",'EU2'!$D$1:$E$1,0),0),"")&amp;IFERROR(VLOOKUP(LS$2&amp;$A23,'EUC2'!$C:$F,MATCH("AWAY",'EUC2'!$C$1:$F$1,0),0),"")&amp;IFERROR(VLOOKUP(LS$2&amp;$A23,'EUC2'!$D:$E,MATCH("HOME",'EUC2'!$D$1:$E$1,0),0),"")</f>
        <v/>
      </c>
      <c r="LT23" s="25" t="str">
        <f>IFERROR(VLOOKUP(LT$2&amp;$B23,'FPL FIX2'!$N$1:$Q$400,MATCH("HOME",'FPL FIX2'!$N$1:$Q$1,0),0),"")&amp;IFERROR(VLOOKUP(LT$2&amp;$B23,'FPL FIX2'!$O$1:$P$400,MATCH("AWAY",'FPL FIX2'!$O$1:$P$1,0),0),"")&amp;IFERROR(VLOOKUP(LT$2&amp;$A23,'FA2'!$A:$D,MATCH("AWAY",'FA2'!$A$1:$D$1,0),0),"")&amp;IFERROR(VLOOKUP(LT$2&amp;$A23,'FA2'!$B:$C,MATCH("HOME",'FA2'!$B$1:$C$1,0),0),"")&amp;IFERROR(VLOOKUP(LT$2&amp;$A23,'EFL2'!$A:$D,MATCH("AWAY",'EFL2'!$A$1:$D$1,0),0),"")&amp;IFERROR(VLOOKUP(LT$2&amp;$A23,'EFL2'!$B:$C,MATCH("HOME",'EFL2'!$B$1:$C$1,0),0),"")&amp;IFERROR(VLOOKUP(LT$2&amp;$A23,'UCL2'!$C:$F,MATCH("AWAY",'UCL2'!$C$1:$F$1,0),0),"")&amp;IFERROR(VLOOKUP(LT$2&amp;$A23,'UCL2'!$D:$E,MATCH("HOME",'UCL2'!$D$1:$E$1,0),0),"")&amp;IFERROR(VLOOKUP(LT$2&amp;$A23,'EU2'!$C:$F,MATCH("AWAY",'EU2'!$C$1:$F$1,0),0),"")&amp;IFERROR(VLOOKUP(LT$2&amp;$A23,'EU2'!$D:$E,MATCH("HOME",'EU2'!$D$1:$E$1,0),0),"")&amp;IFERROR(VLOOKUP(LT$2&amp;$A23,'EUC2'!$C:$F,MATCH("AWAY",'EUC2'!$C$1:$F$1,0),0),"")&amp;IFERROR(VLOOKUP(LT$2&amp;$A23,'EUC2'!$D:$E,MATCH("HOME",'EUC2'!$D$1:$E$1,0),0),"")</f>
        <v/>
      </c>
      <c r="LU23" s="25" t="str">
        <f>IFERROR(VLOOKUP(LU$2&amp;$B23,'FPL FIX2'!$N$1:$Q$400,MATCH("HOME",'FPL FIX2'!$N$1:$Q$1,0),0),"")&amp;IFERROR(VLOOKUP(LU$2&amp;$B23,'FPL FIX2'!$O$1:$P$400,MATCH("AWAY",'FPL FIX2'!$O$1:$P$1,0),0),"")&amp;IFERROR(VLOOKUP(LU$2&amp;$A23,'FA2'!$A:$D,MATCH("AWAY",'FA2'!$A$1:$D$1,0),0),"")&amp;IFERROR(VLOOKUP(LU$2&amp;$A23,'FA2'!$B:$C,MATCH("HOME",'FA2'!$B$1:$C$1,0),0),"")&amp;IFERROR(VLOOKUP(LU$2&amp;$A23,'EFL2'!$A:$D,MATCH("AWAY",'EFL2'!$A$1:$D$1,0),0),"")&amp;IFERROR(VLOOKUP(LU$2&amp;$A23,'EFL2'!$B:$C,MATCH("HOME",'EFL2'!$B$1:$C$1,0),0),"")&amp;IFERROR(VLOOKUP(LU$2&amp;$A23,'UCL2'!$C:$F,MATCH("AWAY",'UCL2'!$C$1:$F$1,0),0),"")&amp;IFERROR(VLOOKUP(LU$2&amp;$A23,'UCL2'!$D:$E,MATCH("HOME",'UCL2'!$D$1:$E$1,0),0),"")&amp;IFERROR(VLOOKUP(LU$2&amp;$A23,'EU2'!$C:$F,MATCH("AWAY",'EU2'!$C$1:$F$1,0),0),"")&amp;IFERROR(VLOOKUP(LU$2&amp;$A23,'EU2'!$D:$E,MATCH("HOME",'EU2'!$D$1:$E$1,0),0),"")&amp;IFERROR(VLOOKUP(LU$2&amp;$A23,'EUC2'!$C:$F,MATCH("AWAY",'EUC2'!$C$1:$F$1,0),0),"")&amp;IFERROR(VLOOKUP(LU$2&amp;$A23,'EUC2'!$D:$E,MATCH("HOME",'EUC2'!$D$1:$E$1,0),0),"")</f>
        <v/>
      </c>
      <c r="LV23" s="25" t="str">
        <f>IFERROR(VLOOKUP(LV$2&amp;$B23,'FPL FIX2'!$N$1:$Q$400,MATCH("HOME",'FPL FIX2'!$N$1:$Q$1,0),0),"")&amp;IFERROR(VLOOKUP(LV$2&amp;$B23,'FPL FIX2'!$O$1:$P$400,MATCH("AWAY",'FPL FIX2'!$O$1:$P$1,0),0),"")&amp;IFERROR(VLOOKUP(LV$2&amp;$A23,'FA2'!$A:$D,MATCH("AWAY",'FA2'!$A$1:$D$1,0),0),"")&amp;IFERROR(VLOOKUP(LV$2&amp;$A23,'FA2'!$B:$C,MATCH("HOME",'FA2'!$B$1:$C$1,0),0),"")&amp;IFERROR(VLOOKUP(LV$2&amp;$A23,'EFL2'!$A:$D,MATCH("AWAY",'EFL2'!$A$1:$D$1,0),0),"")&amp;IFERROR(VLOOKUP(LV$2&amp;$A23,'EFL2'!$B:$C,MATCH("HOME",'EFL2'!$B$1:$C$1,0),0),"")&amp;IFERROR(VLOOKUP(LV$2&amp;$A23,'UCL2'!$C:$F,MATCH("AWAY",'UCL2'!$C$1:$F$1,0),0),"")&amp;IFERROR(VLOOKUP(LV$2&amp;$A23,'UCL2'!$D:$E,MATCH("HOME",'UCL2'!$D$1:$E$1,0),0),"")&amp;IFERROR(VLOOKUP(LV$2&amp;$A23,'EU2'!$C:$F,MATCH("AWAY",'EU2'!$C$1:$F$1,0),0),"")&amp;IFERROR(VLOOKUP(LV$2&amp;$A23,'EU2'!$D:$E,MATCH("HOME",'EU2'!$D$1:$E$1,0),0),"")&amp;IFERROR(VLOOKUP(LV$2&amp;$A23,'EUC2'!$C:$F,MATCH("AWAY",'EUC2'!$C$1:$F$1,0),0),"")&amp;IFERROR(VLOOKUP(LV$2&amp;$A23,'EUC2'!$D:$E,MATCH("HOME",'EUC2'!$D$1:$E$1,0),0),"")</f>
        <v/>
      </c>
      <c r="LW23" s="25" t="str">
        <f>IFERROR(VLOOKUP(LW$2&amp;$B23,'FPL FIX2'!$N$1:$Q$400,MATCH("HOME",'FPL FIX2'!$N$1:$Q$1,0),0),"")&amp;IFERROR(VLOOKUP(LW$2&amp;$B23,'FPL FIX2'!$O$1:$P$400,MATCH("AWAY",'FPL FIX2'!$O$1:$P$1,0),0),"")&amp;IFERROR(VLOOKUP(LW$2&amp;$A23,'FA2'!$A:$D,MATCH("AWAY",'FA2'!$A$1:$D$1,0),0),"")&amp;IFERROR(VLOOKUP(LW$2&amp;$A23,'FA2'!$B:$C,MATCH("HOME",'FA2'!$B$1:$C$1,0),0),"")&amp;IFERROR(VLOOKUP(LW$2&amp;$A23,'EFL2'!$A:$D,MATCH("AWAY",'EFL2'!$A$1:$D$1,0),0),"")&amp;IFERROR(VLOOKUP(LW$2&amp;$A23,'EFL2'!$B:$C,MATCH("HOME",'EFL2'!$B$1:$C$1,0),0),"")&amp;IFERROR(VLOOKUP(LW$2&amp;$A23,'UCL2'!$C:$F,MATCH("AWAY",'UCL2'!$C$1:$F$1,0),0),"")&amp;IFERROR(VLOOKUP(LW$2&amp;$A23,'UCL2'!$D:$E,MATCH("HOME",'UCL2'!$D$1:$E$1,0),0),"")&amp;IFERROR(VLOOKUP(LW$2&amp;$A23,'EU2'!$C:$F,MATCH("AWAY",'EU2'!$C$1:$F$1,0),0),"")&amp;IFERROR(VLOOKUP(LW$2&amp;$A23,'EU2'!$D:$E,MATCH("HOME",'EU2'!$D$1:$E$1,0),0),"")&amp;IFERROR(VLOOKUP(LW$2&amp;$A23,'EUC2'!$C:$F,MATCH("AWAY",'EUC2'!$C$1:$F$1,0),0),"")&amp;IFERROR(VLOOKUP(LW$2&amp;$A23,'EUC2'!$D:$E,MATCH("HOME",'EUC2'!$D$1:$E$1,0),0),"")</f>
        <v/>
      </c>
      <c r="LX23" s="25" t="str">
        <f>IFERROR(VLOOKUP(LX$2&amp;$B23,'FPL FIX2'!$N$1:$Q$400,MATCH("HOME",'FPL FIX2'!$N$1:$Q$1,0),0),"")&amp;IFERROR(VLOOKUP(LX$2&amp;$B23,'FPL FIX2'!$O$1:$P$400,MATCH("AWAY",'FPL FIX2'!$O$1:$P$1,0),0),"")&amp;IFERROR(VLOOKUP(LX$2&amp;$A23,'FA2'!$A:$D,MATCH("AWAY",'FA2'!$A$1:$D$1,0),0),"")&amp;IFERROR(VLOOKUP(LX$2&amp;$A23,'FA2'!$B:$C,MATCH("HOME",'FA2'!$B$1:$C$1,0),0),"")&amp;IFERROR(VLOOKUP(LX$2&amp;$A23,'EFL2'!$A:$D,MATCH("AWAY",'EFL2'!$A$1:$D$1,0),0),"")&amp;IFERROR(VLOOKUP(LX$2&amp;$A23,'EFL2'!$B:$C,MATCH("HOME",'EFL2'!$B$1:$C$1,0),0),"")&amp;IFERROR(VLOOKUP(LX$2&amp;$A23,'UCL2'!$C:$F,MATCH("AWAY",'UCL2'!$C$1:$F$1,0),0),"")&amp;IFERROR(VLOOKUP(LX$2&amp;$A23,'UCL2'!$D:$E,MATCH("HOME",'UCL2'!$D$1:$E$1,0),0),"")&amp;IFERROR(VLOOKUP(LX$2&amp;$A23,'EU2'!$C:$F,MATCH("AWAY",'EU2'!$C$1:$F$1,0),0),"")&amp;IFERROR(VLOOKUP(LX$2&amp;$A23,'EU2'!$D:$E,MATCH("HOME",'EU2'!$D$1:$E$1,0),0),"")&amp;IFERROR(VLOOKUP(LX$2&amp;$A23,'EUC2'!$C:$F,MATCH("AWAY",'EUC2'!$C$1:$F$1,0),0),"")&amp;IFERROR(VLOOKUP(LX$2&amp;$A23,'EUC2'!$D:$E,MATCH("HOME",'EUC2'!$D$1:$E$1,0),0),"")</f>
        <v/>
      </c>
      <c r="LY23" s="25" t="str">
        <f>IFERROR(VLOOKUP(LY$2&amp;$B23,'FPL FIX2'!$N$1:$Q$400,MATCH("HOME",'FPL FIX2'!$N$1:$Q$1,0),0),"")&amp;IFERROR(VLOOKUP(LY$2&amp;$B23,'FPL FIX2'!$O$1:$P$400,MATCH("AWAY",'FPL FIX2'!$O$1:$P$1,0),0),"")&amp;IFERROR(VLOOKUP(LY$2&amp;$A23,'FA2'!$A:$D,MATCH("AWAY",'FA2'!$A$1:$D$1,0),0),"")&amp;IFERROR(VLOOKUP(LY$2&amp;$A23,'FA2'!$B:$C,MATCH("HOME",'FA2'!$B$1:$C$1,0),0),"")&amp;IFERROR(VLOOKUP(LY$2&amp;$A23,'EFL2'!$A:$D,MATCH("AWAY",'EFL2'!$A$1:$D$1,0),0),"")&amp;IFERROR(VLOOKUP(LY$2&amp;$A23,'EFL2'!$B:$C,MATCH("HOME",'EFL2'!$B$1:$C$1,0),0),"")&amp;IFERROR(VLOOKUP(LY$2&amp;$A23,'UCL2'!$C:$F,MATCH("AWAY",'UCL2'!$C$1:$F$1,0),0),"")&amp;IFERROR(VLOOKUP(LY$2&amp;$A23,'UCL2'!$D:$E,MATCH("HOME",'UCL2'!$D$1:$E$1,0),0),"")&amp;IFERROR(VLOOKUP(LY$2&amp;$A23,'EU2'!$C:$F,MATCH("AWAY",'EU2'!$C$1:$F$1,0),0),"")&amp;IFERROR(VLOOKUP(LY$2&amp;$A23,'EU2'!$D:$E,MATCH("HOME",'EU2'!$D$1:$E$1,0),0),"")&amp;IFERROR(VLOOKUP(LY$2&amp;$A23,'EUC2'!$C:$F,MATCH("AWAY",'EUC2'!$C$1:$F$1,0),0),"")&amp;IFERROR(VLOOKUP(LY$2&amp;$A23,'EUC2'!$D:$E,MATCH("HOME",'EUC2'!$D$1:$E$1,0),0),"")</f>
        <v/>
      </c>
      <c r="LZ23" s="25" t="str">
        <f>IFERROR(VLOOKUP(LZ$2&amp;$B23,'FPL FIX2'!$N$1:$Q$400,MATCH("HOME",'FPL FIX2'!$N$1:$Q$1,0),0),"")&amp;IFERROR(VLOOKUP(LZ$2&amp;$B23,'FPL FIX2'!$O$1:$P$400,MATCH("AWAY",'FPL FIX2'!$O$1:$P$1,0),0),"")&amp;IFERROR(VLOOKUP(LZ$2&amp;$A23,'FA2'!$A:$D,MATCH("AWAY",'FA2'!$A$1:$D$1,0),0),"")&amp;IFERROR(VLOOKUP(LZ$2&amp;$A23,'FA2'!$B:$C,MATCH("HOME",'FA2'!$B$1:$C$1,0),0),"")&amp;IFERROR(VLOOKUP(LZ$2&amp;$A23,'EFL2'!$A:$D,MATCH("AWAY",'EFL2'!$A$1:$D$1,0),0),"")&amp;IFERROR(VLOOKUP(LZ$2&amp;$A23,'EFL2'!$B:$C,MATCH("HOME",'EFL2'!$B$1:$C$1,0),0),"")&amp;IFERROR(VLOOKUP(LZ$2&amp;$A23,'UCL2'!$C:$F,MATCH("AWAY",'UCL2'!$C$1:$F$1,0),0),"")&amp;IFERROR(VLOOKUP(LZ$2&amp;$A23,'UCL2'!$D:$E,MATCH("HOME",'UCL2'!$D$1:$E$1,0),0),"")&amp;IFERROR(VLOOKUP(LZ$2&amp;$A23,'EU2'!$C:$F,MATCH("AWAY",'EU2'!$C$1:$F$1,0),0),"")&amp;IFERROR(VLOOKUP(LZ$2&amp;$A23,'EU2'!$D:$E,MATCH("HOME",'EU2'!$D$1:$E$1,0),0),"")&amp;IFERROR(VLOOKUP(LZ$2&amp;$A23,'EUC2'!$C:$F,MATCH("AWAY",'EUC2'!$C$1:$F$1,0),0),"")&amp;IFERROR(VLOOKUP(LZ$2&amp;$A23,'EUC2'!$D:$E,MATCH("HOME",'EUC2'!$D$1:$E$1,0),0),"")</f>
        <v/>
      </c>
      <c r="MA23" s="25" t="str">
        <f>IFERROR(VLOOKUP(MA$2&amp;$B23,'FPL FIX2'!$N$1:$Q$400,MATCH("HOME",'FPL FIX2'!$N$1:$Q$1,0),0),"")&amp;IFERROR(VLOOKUP(MA$2&amp;$B23,'FPL FIX2'!$O$1:$P$400,MATCH("AWAY",'FPL FIX2'!$O$1:$P$1,0),0),"")&amp;IFERROR(VLOOKUP(MA$2&amp;$A23,'FA2'!$A:$D,MATCH("AWAY",'FA2'!$A$1:$D$1,0),0),"")&amp;IFERROR(VLOOKUP(MA$2&amp;$A23,'FA2'!$B:$C,MATCH("HOME",'FA2'!$B$1:$C$1,0),0),"")&amp;IFERROR(VLOOKUP(MA$2&amp;$A23,'EFL2'!$A:$D,MATCH("AWAY",'EFL2'!$A$1:$D$1,0),0),"")&amp;IFERROR(VLOOKUP(MA$2&amp;$A23,'EFL2'!$B:$C,MATCH("HOME",'EFL2'!$B$1:$C$1,0),0),"")&amp;IFERROR(VLOOKUP(MA$2&amp;$A23,'UCL2'!$C:$F,MATCH("AWAY",'UCL2'!$C$1:$F$1,0),0),"")&amp;IFERROR(VLOOKUP(MA$2&amp;$A23,'UCL2'!$D:$E,MATCH("HOME",'UCL2'!$D$1:$E$1,0),0),"")&amp;IFERROR(VLOOKUP(MA$2&amp;$A23,'EU2'!$C:$F,MATCH("AWAY",'EU2'!$C$1:$F$1,0),0),"")&amp;IFERROR(VLOOKUP(MA$2&amp;$A23,'EU2'!$D:$E,MATCH("HOME",'EU2'!$D$1:$E$1,0),0),"")&amp;IFERROR(VLOOKUP(MA$2&amp;$A23,'EUC2'!$C:$F,MATCH("AWAY",'EUC2'!$C$1:$F$1,0),0),"")&amp;IFERROR(VLOOKUP(MA$2&amp;$A23,'EUC2'!$D:$E,MATCH("HOME",'EUC2'!$D$1:$E$1,0),0),"")</f>
        <v/>
      </c>
      <c r="MB23" s="25" t="str">
        <f>IFERROR(VLOOKUP(MB$2&amp;$B23,'FPL FIX2'!$N$1:$Q$400,MATCH("HOME",'FPL FIX2'!$N$1:$Q$1,0),0),"")&amp;IFERROR(VLOOKUP(MB$2&amp;$B23,'FPL FIX2'!$O$1:$P$400,MATCH("AWAY",'FPL FIX2'!$O$1:$P$1,0),0),"")&amp;IFERROR(VLOOKUP(MB$2&amp;$A23,'FA2'!$A:$D,MATCH("AWAY",'FA2'!$A$1:$D$1,0),0),"")&amp;IFERROR(VLOOKUP(MB$2&amp;$A23,'FA2'!$B:$C,MATCH("HOME",'FA2'!$B$1:$C$1,0),0),"")&amp;IFERROR(VLOOKUP(MB$2&amp;$A23,'EFL2'!$A:$D,MATCH("AWAY",'EFL2'!$A$1:$D$1,0),0),"")&amp;IFERROR(VLOOKUP(MB$2&amp;$A23,'EFL2'!$B:$C,MATCH("HOME",'EFL2'!$B$1:$C$1,0),0),"")&amp;IFERROR(VLOOKUP(MB$2&amp;$A23,'UCL2'!$C:$F,MATCH("AWAY",'UCL2'!$C$1:$F$1,0),0),"")&amp;IFERROR(VLOOKUP(MB$2&amp;$A23,'UCL2'!$D:$E,MATCH("HOME",'UCL2'!$D$1:$E$1,0),0),"")&amp;IFERROR(VLOOKUP(MB$2&amp;$A23,'EU2'!$C:$F,MATCH("AWAY",'EU2'!$C$1:$F$1,0),0),"")&amp;IFERROR(VLOOKUP(MB$2&amp;$A23,'EU2'!$D:$E,MATCH("HOME",'EU2'!$D$1:$E$1,0),0),"")&amp;IFERROR(VLOOKUP(MB$2&amp;$A23,'EUC2'!$C:$F,MATCH("AWAY",'EUC2'!$C$1:$F$1,0),0),"")&amp;IFERROR(VLOOKUP(MB$2&amp;$A23,'EUC2'!$D:$E,MATCH("HOME",'EUC2'!$D$1:$E$1,0),0),"")</f>
        <v/>
      </c>
      <c r="MC23" s="25" t="str">
        <f>IFERROR(VLOOKUP(MC$2&amp;$B23,'FPL FIX2'!$N$1:$Q$400,MATCH("HOME",'FPL FIX2'!$N$1:$Q$1,0),0),"")&amp;IFERROR(VLOOKUP(MC$2&amp;$B23,'FPL FIX2'!$O$1:$P$400,MATCH("AWAY",'FPL FIX2'!$O$1:$P$1,0),0),"")&amp;IFERROR(VLOOKUP(MC$2&amp;$A23,'FA2'!$A:$D,MATCH("AWAY",'FA2'!$A$1:$D$1,0),0),"")&amp;IFERROR(VLOOKUP(MC$2&amp;$A23,'FA2'!$B:$C,MATCH("HOME",'FA2'!$B$1:$C$1,0),0),"")&amp;IFERROR(VLOOKUP(MC$2&amp;$A23,'EFL2'!$A:$D,MATCH("AWAY",'EFL2'!$A$1:$D$1,0),0),"")&amp;IFERROR(VLOOKUP(MC$2&amp;$A23,'EFL2'!$B:$C,MATCH("HOME",'EFL2'!$B$1:$C$1,0),0),"")&amp;IFERROR(VLOOKUP(MC$2&amp;$A23,'UCL2'!$C:$F,MATCH("AWAY",'UCL2'!$C$1:$F$1,0),0),"")&amp;IFERROR(VLOOKUP(MC$2&amp;$A23,'UCL2'!$D:$E,MATCH("HOME",'UCL2'!$D$1:$E$1,0),0),"")&amp;IFERROR(VLOOKUP(MC$2&amp;$A23,'EU2'!$C:$F,MATCH("AWAY",'EU2'!$C$1:$F$1,0),0),"")&amp;IFERROR(VLOOKUP(MC$2&amp;$A23,'EU2'!$D:$E,MATCH("HOME",'EU2'!$D$1:$E$1,0),0),"")&amp;IFERROR(VLOOKUP(MC$2&amp;$A23,'EUC2'!$C:$F,MATCH("AWAY",'EUC2'!$C$1:$F$1,0),0),"")&amp;IFERROR(VLOOKUP(MC$2&amp;$A23,'EUC2'!$D:$E,MATCH("HOME",'EUC2'!$D$1:$E$1,0),0),"")</f>
        <v/>
      </c>
      <c r="MD23" s="25" t="str">
        <f>IFERROR(VLOOKUP(MD$2&amp;$B23,'FPL FIX2'!$N$1:$Q$400,MATCH("HOME",'FPL FIX2'!$N$1:$Q$1,0),0),"")&amp;IFERROR(VLOOKUP(MD$2&amp;$B23,'FPL FIX2'!$O$1:$P$400,MATCH("AWAY",'FPL FIX2'!$O$1:$P$1,0),0),"")&amp;IFERROR(VLOOKUP(MD$2&amp;$A23,'FA2'!$A:$D,MATCH("AWAY",'FA2'!$A$1:$D$1,0),0),"")&amp;IFERROR(VLOOKUP(MD$2&amp;$A23,'FA2'!$B:$C,MATCH("HOME",'FA2'!$B$1:$C$1,0),0),"")&amp;IFERROR(VLOOKUP(MD$2&amp;$A23,'EFL2'!$A:$D,MATCH("AWAY",'EFL2'!$A$1:$D$1,0),0),"")&amp;IFERROR(VLOOKUP(MD$2&amp;$A23,'EFL2'!$B:$C,MATCH("HOME",'EFL2'!$B$1:$C$1,0),0),"")&amp;IFERROR(VLOOKUP(MD$2&amp;$A23,'UCL2'!$C:$F,MATCH("AWAY",'UCL2'!$C$1:$F$1,0),0),"")&amp;IFERROR(VLOOKUP(MD$2&amp;$A23,'UCL2'!$D:$E,MATCH("HOME",'UCL2'!$D$1:$E$1,0),0),"")&amp;IFERROR(VLOOKUP(MD$2&amp;$A23,'EU2'!$C:$F,MATCH("AWAY",'EU2'!$C$1:$F$1,0),0),"")&amp;IFERROR(VLOOKUP(MD$2&amp;$A23,'EU2'!$D:$E,MATCH("HOME",'EU2'!$D$1:$E$1,0),0),"")&amp;IFERROR(VLOOKUP(MD$2&amp;$A23,'EUC2'!$C:$F,MATCH("AWAY",'EUC2'!$C$1:$F$1,0),0),"")&amp;IFERROR(VLOOKUP(MD$2&amp;$A23,'EUC2'!$D:$E,MATCH("HOME",'EUC2'!$D$1:$E$1,0),0),"")</f>
        <v/>
      </c>
      <c r="ME23" s="25" t="str">
        <f>IFERROR(VLOOKUP(ME$2&amp;$B23,'FPL FIX2'!$N$1:$Q$400,MATCH("HOME",'FPL FIX2'!$N$1:$Q$1,0),0),"")&amp;IFERROR(VLOOKUP(ME$2&amp;$B23,'FPL FIX2'!$O$1:$P$400,MATCH("AWAY",'FPL FIX2'!$O$1:$P$1,0),0),"")&amp;IFERROR(VLOOKUP(ME$2&amp;$A23,'FA2'!$A:$D,MATCH("AWAY",'FA2'!$A$1:$D$1,0),0),"")&amp;IFERROR(VLOOKUP(ME$2&amp;$A23,'FA2'!$B:$C,MATCH("HOME",'FA2'!$B$1:$C$1,0),0),"")&amp;IFERROR(VLOOKUP(ME$2&amp;$A23,'EFL2'!$A:$D,MATCH("AWAY",'EFL2'!$A$1:$D$1,0),0),"")&amp;IFERROR(VLOOKUP(ME$2&amp;$A23,'EFL2'!$B:$C,MATCH("HOME",'EFL2'!$B$1:$C$1,0),0),"")&amp;IFERROR(VLOOKUP(ME$2&amp;$A23,'UCL2'!$C:$F,MATCH("AWAY",'UCL2'!$C$1:$F$1,0),0),"")&amp;IFERROR(VLOOKUP(ME$2&amp;$A23,'UCL2'!$D:$E,MATCH("HOME",'UCL2'!$D$1:$E$1,0),0),"")&amp;IFERROR(VLOOKUP(ME$2&amp;$A23,'EU2'!$C:$F,MATCH("AWAY",'EU2'!$C$1:$F$1,0),0),"")&amp;IFERROR(VLOOKUP(ME$2&amp;$A23,'EU2'!$D:$E,MATCH("HOME",'EU2'!$D$1:$E$1,0),0),"")&amp;IFERROR(VLOOKUP(ME$2&amp;$A23,'EUC2'!$C:$F,MATCH("AWAY",'EUC2'!$C$1:$F$1,0),0),"")&amp;IFERROR(VLOOKUP(ME$2&amp;$A23,'EUC2'!$D:$E,MATCH("HOME",'EUC2'!$D$1:$E$1,0),0),"")</f>
        <v/>
      </c>
      <c r="MF23" s="25" t="str">
        <f>IFERROR(VLOOKUP(MF$2&amp;$B23,'FPL FIX2'!$N$1:$Q$400,MATCH("HOME",'FPL FIX2'!$N$1:$Q$1,0),0),"")&amp;IFERROR(VLOOKUP(MF$2&amp;$B23,'FPL FIX2'!$O$1:$P$400,MATCH("AWAY",'FPL FIX2'!$O$1:$P$1,0),0),"")&amp;IFERROR(VLOOKUP(MF$2&amp;$A23,'FA2'!$A:$D,MATCH("AWAY",'FA2'!$A$1:$D$1,0),0),"")&amp;IFERROR(VLOOKUP(MF$2&amp;$A23,'FA2'!$B:$C,MATCH("HOME",'FA2'!$B$1:$C$1,0),0),"")&amp;IFERROR(VLOOKUP(MF$2&amp;$A23,'EFL2'!$A:$D,MATCH("AWAY",'EFL2'!$A$1:$D$1,0),0),"")&amp;IFERROR(VLOOKUP(MF$2&amp;$A23,'EFL2'!$B:$C,MATCH("HOME",'EFL2'!$B$1:$C$1,0),0),"")&amp;IFERROR(VLOOKUP(MF$2&amp;$A23,'UCL2'!$C:$F,MATCH("AWAY",'UCL2'!$C$1:$F$1,0),0),"")&amp;IFERROR(VLOOKUP(MF$2&amp;$A23,'UCL2'!$D:$E,MATCH("HOME",'UCL2'!$D$1:$E$1,0),0),"")&amp;IFERROR(VLOOKUP(MF$2&amp;$A23,'EU2'!$C:$F,MATCH("AWAY",'EU2'!$C$1:$F$1,0),0),"")&amp;IFERROR(VLOOKUP(MF$2&amp;$A23,'EU2'!$D:$E,MATCH("HOME",'EU2'!$D$1:$E$1,0),0),"")&amp;IFERROR(VLOOKUP(MF$2&amp;$A23,'EUC2'!$C:$F,MATCH("AWAY",'EUC2'!$C$1:$F$1,0),0),"")&amp;IFERROR(VLOOKUP(MF$2&amp;$A23,'EUC2'!$D:$E,MATCH("HOME",'EUC2'!$D$1:$E$1,0),0),"")</f>
        <v/>
      </c>
      <c r="MG23" s="25" t="str">
        <f>IFERROR(VLOOKUP(MG$2&amp;$B23,'FPL FIX2'!$N$1:$Q$400,MATCH("HOME",'FPL FIX2'!$N$1:$Q$1,0),0),"")&amp;IFERROR(VLOOKUP(MG$2&amp;$B23,'FPL FIX2'!$O$1:$P$400,MATCH("AWAY",'FPL FIX2'!$O$1:$P$1,0),0),"")&amp;IFERROR(VLOOKUP(MG$2&amp;$A23,'FA2'!$A:$D,MATCH("AWAY",'FA2'!$A$1:$D$1,0),0),"")&amp;IFERROR(VLOOKUP(MG$2&amp;$A23,'FA2'!$B:$C,MATCH("HOME",'FA2'!$B$1:$C$1,0),0),"")&amp;IFERROR(VLOOKUP(MG$2&amp;$A23,'EFL2'!$A:$D,MATCH("AWAY",'EFL2'!$A$1:$D$1,0),0),"")&amp;IFERROR(VLOOKUP(MG$2&amp;$A23,'EFL2'!$B:$C,MATCH("HOME",'EFL2'!$B$1:$C$1,0),0),"")&amp;IFERROR(VLOOKUP(MG$2&amp;$A23,'UCL2'!$C:$F,MATCH("AWAY",'UCL2'!$C$1:$F$1,0),0),"")&amp;IFERROR(VLOOKUP(MG$2&amp;$A23,'UCL2'!$D:$E,MATCH("HOME",'UCL2'!$D$1:$E$1,0),0),"")&amp;IFERROR(VLOOKUP(MG$2&amp;$A23,'EU2'!$C:$F,MATCH("AWAY",'EU2'!$C$1:$F$1,0),0),"")&amp;IFERROR(VLOOKUP(MG$2&amp;$A23,'EU2'!$D:$E,MATCH("HOME",'EU2'!$D$1:$E$1,0),0),"")&amp;IFERROR(VLOOKUP(MG$2&amp;$A23,'EUC2'!$C:$F,MATCH("AWAY",'EUC2'!$C$1:$F$1,0),0),"")&amp;IFERROR(VLOOKUP(MG$2&amp;$A23,'EUC2'!$D:$E,MATCH("HOME",'EUC2'!$D$1:$E$1,0),0),"")</f>
        <v/>
      </c>
      <c r="MH23" s="25" t="str">
        <f>IFERROR(VLOOKUP(MH$2&amp;$B23,'FPL FIX2'!$N$1:$Q$400,MATCH("HOME",'FPL FIX2'!$N$1:$Q$1,0),0),"")&amp;IFERROR(VLOOKUP(MH$2&amp;$B23,'FPL FIX2'!$O$1:$P$400,MATCH("AWAY",'FPL FIX2'!$O$1:$P$1,0),0),"")&amp;IFERROR(VLOOKUP(MH$2&amp;$A23,'FA2'!$A:$D,MATCH("AWAY",'FA2'!$A$1:$D$1,0),0),"")&amp;IFERROR(VLOOKUP(MH$2&amp;$A23,'FA2'!$B:$C,MATCH("HOME",'FA2'!$B$1:$C$1,0),0),"")&amp;IFERROR(VLOOKUP(MH$2&amp;$A23,'EFL2'!$A:$D,MATCH("AWAY",'EFL2'!$A$1:$D$1,0),0),"")&amp;IFERROR(VLOOKUP(MH$2&amp;$A23,'EFL2'!$B:$C,MATCH("HOME",'EFL2'!$B$1:$C$1,0),0),"")&amp;IFERROR(VLOOKUP(MH$2&amp;$A23,'UCL2'!$C:$F,MATCH("AWAY",'UCL2'!$C$1:$F$1,0),0),"")&amp;IFERROR(VLOOKUP(MH$2&amp;$A23,'UCL2'!$D:$E,MATCH("HOME",'UCL2'!$D$1:$E$1,0),0),"")&amp;IFERROR(VLOOKUP(MH$2&amp;$A23,'EU2'!$C:$F,MATCH("AWAY",'EU2'!$C$1:$F$1,0),0),"")&amp;IFERROR(VLOOKUP(MH$2&amp;$A23,'EU2'!$D:$E,MATCH("HOME",'EU2'!$D$1:$E$1,0),0),"")&amp;IFERROR(VLOOKUP(MH$2&amp;$A23,'EUC2'!$C:$F,MATCH("AWAY",'EUC2'!$C$1:$F$1,0),0),"")&amp;IFERROR(VLOOKUP(MH$2&amp;$A23,'EUC2'!$D:$E,MATCH("HOME",'EUC2'!$D$1:$E$1,0),0),"")</f>
        <v/>
      </c>
      <c r="MI23" s="25" t="str">
        <f>IFERROR(VLOOKUP(MI$2&amp;$B23,'FPL FIX2'!$N$1:$Q$400,MATCH("HOME",'FPL FIX2'!$N$1:$Q$1,0),0),"")&amp;IFERROR(VLOOKUP(MI$2&amp;$B23,'FPL FIX2'!$O$1:$P$400,MATCH("AWAY",'FPL FIX2'!$O$1:$P$1,0),0),"")&amp;IFERROR(VLOOKUP(MI$2&amp;$A23,'FA2'!$A:$D,MATCH("AWAY",'FA2'!$A$1:$D$1,0),0),"")&amp;IFERROR(VLOOKUP(MI$2&amp;$A23,'FA2'!$B:$C,MATCH("HOME",'FA2'!$B$1:$C$1,0),0),"")&amp;IFERROR(VLOOKUP(MI$2&amp;$A23,'EFL2'!$A:$D,MATCH("AWAY",'EFL2'!$A$1:$D$1,0),0),"")&amp;IFERROR(VLOOKUP(MI$2&amp;$A23,'EFL2'!$B:$C,MATCH("HOME",'EFL2'!$B$1:$C$1,0),0),"")&amp;IFERROR(VLOOKUP(MI$2&amp;$A23,'UCL2'!$C:$F,MATCH("AWAY",'UCL2'!$C$1:$F$1,0),0),"")&amp;IFERROR(VLOOKUP(MI$2&amp;$A23,'UCL2'!$D:$E,MATCH("HOME",'UCL2'!$D$1:$E$1,0),0),"")&amp;IFERROR(VLOOKUP(MI$2&amp;$A23,'EU2'!$C:$F,MATCH("AWAY",'EU2'!$C$1:$F$1,0),0),"")&amp;IFERROR(VLOOKUP(MI$2&amp;$A23,'EU2'!$D:$E,MATCH("HOME",'EU2'!$D$1:$E$1,0),0),"")&amp;IFERROR(VLOOKUP(MI$2&amp;$A23,'EUC2'!$C:$F,MATCH("AWAY",'EUC2'!$C$1:$F$1,0),0),"")&amp;IFERROR(VLOOKUP(MI$2&amp;$A23,'EUC2'!$D:$E,MATCH("HOME",'EUC2'!$D$1:$E$1,0),0),"")</f>
        <v/>
      </c>
      <c r="MJ23" s="25" t="str">
        <f>IFERROR(VLOOKUP(MJ$2&amp;$B23,'FPL FIX2'!$N$1:$Q$400,MATCH("HOME",'FPL FIX2'!$N$1:$Q$1,0),0),"")&amp;IFERROR(VLOOKUP(MJ$2&amp;$B23,'FPL FIX2'!$O$1:$P$400,MATCH("AWAY",'FPL FIX2'!$O$1:$P$1,0),0),"")&amp;IFERROR(VLOOKUP(MJ$2&amp;$A23,'FA2'!$A:$D,MATCH("AWAY",'FA2'!$A$1:$D$1,0),0),"")&amp;IFERROR(VLOOKUP(MJ$2&amp;$A23,'FA2'!$B:$C,MATCH("HOME",'FA2'!$B$1:$C$1,0),0),"")&amp;IFERROR(VLOOKUP(MJ$2&amp;$A23,'EFL2'!$A:$D,MATCH("AWAY",'EFL2'!$A$1:$D$1,0),0),"")&amp;IFERROR(VLOOKUP(MJ$2&amp;$A23,'EFL2'!$B:$C,MATCH("HOME",'EFL2'!$B$1:$C$1,0),0),"")&amp;IFERROR(VLOOKUP(MJ$2&amp;$A23,'UCL2'!$C:$F,MATCH("AWAY",'UCL2'!$C$1:$F$1,0),0),"")&amp;IFERROR(VLOOKUP(MJ$2&amp;$A23,'UCL2'!$D:$E,MATCH("HOME",'UCL2'!$D$1:$E$1,0),0),"")&amp;IFERROR(VLOOKUP(MJ$2&amp;$A23,'EU2'!$C:$F,MATCH("AWAY",'EU2'!$C$1:$F$1,0),0),"")&amp;IFERROR(VLOOKUP(MJ$2&amp;$A23,'EU2'!$D:$E,MATCH("HOME",'EU2'!$D$1:$E$1,0),0),"")&amp;IFERROR(VLOOKUP(MJ$2&amp;$A23,'EUC2'!$C:$F,MATCH("AWAY",'EUC2'!$C$1:$F$1,0),0),"")&amp;IFERROR(VLOOKUP(MJ$2&amp;$A23,'EUC2'!$D:$E,MATCH("HOME",'EUC2'!$D$1:$E$1,0),0),"")</f>
        <v/>
      </c>
      <c r="MK23" s="25" t="str">
        <f>IFERROR(VLOOKUP(MK$2&amp;$B23,'FPL FIX2'!$N$1:$Q$400,MATCH("HOME",'FPL FIX2'!$N$1:$Q$1,0),0),"")&amp;IFERROR(VLOOKUP(MK$2&amp;$B23,'FPL FIX2'!$O$1:$P$400,MATCH("AWAY",'FPL FIX2'!$O$1:$P$1,0),0),"")&amp;IFERROR(VLOOKUP(MK$2&amp;$A23,'FA2'!$A:$D,MATCH("AWAY",'FA2'!$A$1:$D$1,0),0),"")&amp;IFERROR(VLOOKUP(MK$2&amp;$A23,'FA2'!$B:$C,MATCH("HOME",'FA2'!$B$1:$C$1,0),0),"")&amp;IFERROR(VLOOKUP(MK$2&amp;$A23,'EFL2'!$A:$D,MATCH("AWAY",'EFL2'!$A$1:$D$1,0),0),"")&amp;IFERROR(VLOOKUP(MK$2&amp;$A23,'EFL2'!$B:$C,MATCH("HOME",'EFL2'!$B$1:$C$1,0),0),"")&amp;IFERROR(VLOOKUP(MK$2&amp;$A23,'UCL2'!$C:$F,MATCH("AWAY",'UCL2'!$C$1:$F$1,0),0),"")&amp;IFERROR(VLOOKUP(MK$2&amp;$A23,'UCL2'!$D:$E,MATCH("HOME",'UCL2'!$D$1:$E$1,0),0),"")&amp;IFERROR(VLOOKUP(MK$2&amp;$A23,'EU2'!$C:$F,MATCH("AWAY",'EU2'!$C$1:$F$1,0),0),"")&amp;IFERROR(VLOOKUP(MK$2&amp;$A23,'EU2'!$D:$E,MATCH("HOME",'EU2'!$D$1:$E$1,0),0),"")&amp;IFERROR(VLOOKUP(MK$2&amp;$A23,'EUC2'!$C:$F,MATCH("AWAY",'EUC2'!$C$1:$F$1,0),0),"")&amp;IFERROR(VLOOKUP(MK$2&amp;$A23,'EUC2'!$D:$E,MATCH("HOME",'EUC2'!$D$1:$E$1,0),0),"")</f>
        <v/>
      </c>
      <c r="ML23" s="25" t="str">
        <f>IFERROR(VLOOKUP(ML$2&amp;$B23,'FPL FIX2'!$N$1:$Q$400,MATCH("HOME",'FPL FIX2'!$N$1:$Q$1,0),0),"")&amp;IFERROR(VLOOKUP(ML$2&amp;$B23,'FPL FIX2'!$O$1:$P$400,MATCH("AWAY",'FPL FIX2'!$O$1:$P$1,0),0),"")&amp;IFERROR(VLOOKUP(ML$2&amp;$A23,'FA2'!$A:$D,MATCH("AWAY",'FA2'!$A$1:$D$1,0),0),"")&amp;IFERROR(VLOOKUP(ML$2&amp;$A23,'FA2'!$B:$C,MATCH("HOME",'FA2'!$B$1:$C$1,0),0),"")&amp;IFERROR(VLOOKUP(ML$2&amp;$A23,'EFL2'!$A:$D,MATCH("AWAY",'EFL2'!$A$1:$D$1,0),0),"")&amp;IFERROR(VLOOKUP(ML$2&amp;$A23,'EFL2'!$B:$C,MATCH("HOME",'EFL2'!$B$1:$C$1,0),0),"")&amp;IFERROR(VLOOKUP(ML$2&amp;$A23,'UCL2'!$C:$F,MATCH("AWAY",'UCL2'!$C$1:$F$1,0),0),"")&amp;IFERROR(VLOOKUP(ML$2&amp;$A23,'UCL2'!$D:$E,MATCH("HOME",'UCL2'!$D$1:$E$1,0),0),"")&amp;IFERROR(VLOOKUP(ML$2&amp;$A23,'EU2'!$C:$F,MATCH("AWAY",'EU2'!$C$1:$F$1,0),0),"")&amp;IFERROR(VLOOKUP(ML$2&amp;$A23,'EU2'!$D:$E,MATCH("HOME",'EU2'!$D$1:$E$1,0),0),"")&amp;IFERROR(VLOOKUP(ML$2&amp;$A23,'EUC2'!$C:$F,MATCH("AWAY",'EUC2'!$C$1:$F$1,0),0),"")&amp;IFERROR(VLOOKUP(ML$2&amp;$A23,'EUC2'!$D:$E,MATCH("HOME",'EUC2'!$D$1:$E$1,0),0),"")</f>
        <v/>
      </c>
      <c r="MM23" s="25" t="str">
        <f>IFERROR(VLOOKUP(MM$2&amp;$B23,'FPL FIX2'!$N$1:$Q$400,MATCH("HOME",'FPL FIX2'!$N$1:$Q$1,0),0),"")&amp;IFERROR(VLOOKUP(MM$2&amp;$B23,'FPL FIX2'!$O$1:$P$400,MATCH("AWAY",'FPL FIX2'!$O$1:$P$1,0),0),"")&amp;IFERROR(VLOOKUP(MM$2&amp;$A23,'FA2'!$A:$D,MATCH("AWAY",'FA2'!$A$1:$D$1,0),0),"")&amp;IFERROR(VLOOKUP(MM$2&amp;$A23,'FA2'!$B:$C,MATCH("HOME",'FA2'!$B$1:$C$1,0),0),"")&amp;IFERROR(VLOOKUP(MM$2&amp;$A23,'EFL2'!$A:$D,MATCH("AWAY",'EFL2'!$A$1:$D$1,0),0),"")&amp;IFERROR(VLOOKUP(MM$2&amp;$A23,'EFL2'!$B:$C,MATCH("HOME",'EFL2'!$B$1:$C$1,0),0),"")&amp;IFERROR(VLOOKUP(MM$2&amp;$A23,'UCL2'!$C:$F,MATCH("AWAY",'UCL2'!$C$1:$F$1,0),0),"")&amp;IFERROR(VLOOKUP(MM$2&amp;$A23,'UCL2'!$D:$E,MATCH("HOME",'UCL2'!$D$1:$E$1,0),0),"")&amp;IFERROR(VLOOKUP(MM$2&amp;$A23,'EU2'!$C:$F,MATCH("AWAY",'EU2'!$C$1:$F$1,0),0),"")&amp;IFERROR(VLOOKUP(MM$2&amp;$A23,'EU2'!$D:$E,MATCH("HOME",'EU2'!$D$1:$E$1,0),0),"")&amp;IFERROR(VLOOKUP(MM$2&amp;$A23,'EUC2'!$C:$F,MATCH("AWAY",'EUC2'!$C$1:$F$1,0),0),"")&amp;IFERROR(VLOOKUP(MM$2&amp;$A23,'EUC2'!$D:$E,MATCH("HOME",'EUC2'!$D$1:$E$1,0),0),"")</f>
        <v/>
      </c>
      <c r="MN23" s="25" t="str">
        <f>IFERROR(VLOOKUP(MN$2&amp;$B23,'FPL FIX2'!$N$1:$Q$400,MATCH("HOME",'FPL FIX2'!$N$1:$Q$1,0),0),"")&amp;IFERROR(VLOOKUP(MN$2&amp;$B23,'FPL FIX2'!$O$1:$P$400,MATCH("AWAY",'FPL FIX2'!$O$1:$P$1,0),0),"")&amp;IFERROR(VLOOKUP(MN$2&amp;$A23,'FA2'!$A:$D,MATCH("AWAY",'FA2'!$A$1:$D$1,0),0),"")&amp;IFERROR(VLOOKUP(MN$2&amp;$A23,'FA2'!$B:$C,MATCH("HOME",'FA2'!$B$1:$C$1,0),0),"")&amp;IFERROR(VLOOKUP(MN$2&amp;$A23,'EFL2'!$A:$D,MATCH("AWAY",'EFL2'!$A$1:$D$1,0),0),"")&amp;IFERROR(VLOOKUP(MN$2&amp;$A23,'EFL2'!$B:$C,MATCH("HOME",'EFL2'!$B$1:$C$1,0),0),"")&amp;IFERROR(VLOOKUP(MN$2&amp;$A23,'UCL2'!$C:$F,MATCH("AWAY",'UCL2'!$C$1:$F$1,0),0),"")&amp;IFERROR(VLOOKUP(MN$2&amp;$A23,'UCL2'!$D:$E,MATCH("HOME",'UCL2'!$D$1:$E$1,0),0),"")&amp;IFERROR(VLOOKUP(MN$2&amp;$A23,'EU2'!$C:$F,MATCH("AWAY",'EU2'!$C$1:$F$1,0),0),"")&amp;IFERROR(VLOOKUP(MN$2&amp;$A23,'EU2'!$D:$E,MATCH("HOME",'EU2'!$D$1:$E$1,0),0),"")&amp;IFERROR(VLOOKUP(MN$2&amp;$A23,'EUC2'!$C:$F,MATCH("AWAY",'EUC2'!$C$1:$F$1,0),0),"")&amp;IFERROR(VLOOKUP(MN$2&amp;$A23,'EUC2'!$D:$E,MATCH("HOME",'EUC2'!$D$1:$E$1,0),0),"")</f>
        <v/>
      </c>
      <c r="MO23" s="25" t="str">
        <f>IFERROR(VLOOKUP(MO$2&amp;$B23,'FPL FIX2'!$N$1:$Q$400,MATCH("HOME",'FPL FIX2'!$N$1:$Q$1,0),0),"")&amp;IFERROR(VLOOKUP(MO$2&amp;$B23,'FPL FIX2'!$O$1:$P$400,MATCH("AWAY",'FPL FIX2'!$O$1:$P$1,0),0),"")&amp;IFERROR(VLOOKUP(MO$2&amp;$A23,'FA2'!$A:$D,MATCH("AWAY",'FA2'!$A$1:$D$1,0),0),"")&amp;IFERROR(VLOOKUP(MO$2&amp;$A23,'FA2'!$B:$C,MATCH("HOME",'FA2'!$B$1:$C$1,0),0),"")&amp;IFERROR(VLOOKUP(MO$2&amp;$A23,'EFL2'!$A:$D,MATCH("AWAY",'EFL2'!$A$1:$D$1,0),0),"")&amp;IFERROR(VLOOKUP(MO$2&amp;$A23,'EFL2'!$B:$C,MATCH("HOME",'EFL2'!$B$1:$C$1,0),0),"")&amp;IFERROR(VLOOKUP(MO$2&amp;$A23,'UCL2'!$C:$F,MATCH("AWAY",'UCL2'!$C$1:$F$1,0),0),"")&amp;IFERROR(VLOOKUP(MO$2&amp;$A23,'UCL2'!$D:$E,MATCH("HOME",'UCL2'!$D$1:$E$1,0),0),"")&amp;IFERROR(VLOOKUP(MO$2&amp;$A23,'EU2'!$C:$F,MATCH("AWAY",'EU2'!$C$1:$F$1,0),0),"")&amp;IFERROR(VLOOKUP(MO$2&amp;$A23,'EU2'!$D:$E,MATCH("HOME",'EU2'!$D$1:$E$1,0),0),"")&amp;IFERROR(VLOOKUP(MO$2&amp;$A23,'EUC2'!$C:$F,MATCH("AWAY",'EUC2'!$C$1:$F$1,0),0),"")&amp;IFERROR(VLOOKUP(MO$2&amp;$A23,'EUC2'!$D:$E,MATCH("HOME",'EUC2'!$D$1:$E$1,0),0),"")</f>
        <v/>
      </c>
      <c r="MP23" s="25" t="str">
        <f>IFERROR(VLOOKUP(MP$2&amp;$B23,'FPL FIX2'!$N$1:$Q$400,MATCH("HOME",'FPL FIX2'!$N$1:$Q$1,0),0),"")&amp;IFERROR(VLOOKUP(MP$2&amp;$B23,'FPL FIX2'!$O$1:$P$400,MATCH("AWAY",'FPL FIX2'!$O$1:$P$1,0),0),"")&amp;IFERROR(VLOOKUP(MP$2&amp;$A23,'FA2'!$A:$D,MATCH("AWAY",'FA2'!$A$1:$D$1,0),0),"")&amp;IFERROR(VLOOKUP(MP$2&amp;$A23,'FA2'!$B:$C,MATCH("HOME",'FA2'!$B$1:$C$1,0),0),"")&amp;IFERROR(VLOOKUP(MP$2&amp;$A23,'EFL2'!$A:$D,MATCH("AWAY",'EFL2'!$A$1:$D$1,0),0),"")&amp;IFERROR(VLOOKUP(MP$2&amp;$A23,'EFL2'!$B:$C,MATCH("HOME",'EFL2'!$B$1:$C$1,0),0),"")&amp;IFERROR(VLOOKUP(MP$2&amp;$A23,'UCL2'!$C:$F,MATCH("AWAY",'UCL2'!$C$1:$F$1,0),0),"")&amp;IFERROR(VLOOKUP(MP$2&amp;$A23,'UCL2'!$D:$E,MATCH("HOME",'UCL2'!$D$1:$E$1,0),0),"")&amp;IFERROR(VLOOKUP(MP$2&amp;$A23,'EU2'!$C:$F,MATCH("AWAY",'EU2'!$C$1:$F$1,0),0),"")&amp;IFERROR(VLOOKUP(MP$2&amp;$A23,'EU2'!$D:$E,MATCH("HOME",'EU2'!$D$1:$E$1,0),0),"")&amp;IFERROR(VLOOKUP(MP$2&amp;$A23,'EUC2'!$C:$F,MATCH("AWAY",'EUC2'!$C$1:$F$1,0),0),"")&amp;IFERROR(VLOOKUP(MP$2&amp;$A23,'EUC2'!$D:$E,MATCH("HOME",'EUC2'!$D$1:$E$1,0),0),"")</f>
        <v/>
      </c>
      <c r="MQ23" s="25" t="str">
        <f>IFERROR(VLOOKUP(MQ$2&amp;$B23,'FPL FIX2'!$N$1:$Q$400,MATCH("HOME",'FPL FIX2'!$N$1:$Q$1,0),0),"")&amp;IFERROR(VLOOKUP(MQ$2&amp;$B23,'FPL FIX2'!$O$1:$P$400,MATCH("AWAY",'FPL FIX2'!$O$1:$P$1,0),0),"")&amp;IFERROR(VLOOKUP(MQ$2&amp;$A23,'FA2'!$A:$D,MATCH("AWAY",'FA2'!$A$1:$D$1,0),0),"")&amp;IFERROR(VLOOKUP(MQ$2&amp;$A23,'FA2'!$B:$C,MATCH("HOME",'FA2'!$B$1:$C$1,0),0),"")&amp;IFERROR(VLOOKUP(MQ$2&amp;$A23,'EFL2'!$A:$D,MATCH("AWAY",'EFL2'!$A$1:$D$1,0),0),"")&amp;IFERROR(VLOOKUP(MQ$2&amp;$A23,'EFL2'!$B:$C,MATCH("HOME",'EFL2'!$B$1:$C$1,0),0),"")&amp;IFERROR(VLOOKUP(MQ$2&amp;$A23,'UCL2'!$C:$F,MATCH("AWAY",'UCL2'!$C$1:$F$1,0),0),"")&amp;IFERROR(VLOOKUP(MQ$2&amp;$A23,'UCL2'!$D:$E,MATCH("HOME",'UCL2'!$D$1:$E$1,0),0),"")&amp;IFERROR(VLOOKUP(MQ$2&amp;$A23,'EU2'!$C:$F,MATCH("AWAY",'EU2'!$C$1:$F$1,0),0),"")&amp;IFERROR(VLOOKUP(MQ$2&amp;$A23,'EU2'!$D:$E,MATCH("HOME",'EU2'!$D$1:$E$1,0),0),"")&amp;IFERROR(VLOOKUP(MQ$2&amp;$A23,'EUC2'!$C:$F,MATCH("AWAY",'EUC2'!$C$1:$F$1,0),0),"")&amp;IFERROR(VLOOKUP(MQ$2&amp;$A23,'EUC2'!$D:$E,MATCH("HOME",'EUC2'!$D$1:$E$1,0),0),"")</f>
        <v/>
      </c>
      <c r="MR23" s="25" t="str">
        <f>IFERROR(VLOOKUP(MR$2&amp;$B23,'FPL FIX2'!$N$1:$Q$400,MATCH("HOME",'FPL FIX2'!$N$1:$Q$1,0),0),"")&amp;IFERROR(VLOOKUP(MR$2&amp;$B23,'FPL FIX2'!$O$1:$P$400,MATCH("AWAY",'FPL FIX2'!$O$1:$P$1,0),0),"")&amp;IFERROR(VLOOKUP(MR$2&amp;$A23,'FA2'!$A:$D,MATCH("AWAY",'FA2'!$A$1:$D$1,0),0),"")&amp;IFERROR(VLOOKUP(MR$2&amp;$A23,'FA2'!$B:$C,MATCH("HOME",'FA2'!$B$1:$C$1,0),0),"")&amp;IFERROR(VLOOKUP(MR$2&amp;$A23,'EFL2'!$A:$D,MATCH("AWAY",'EFL2'!$A$1:$D$1,0),0),"")&amp;IFERROR(VLOOKUP(MR$2&amp;$A23,'EFL2'!$B:$C,MATCH("HOME",'EFL2'!$B$1:$C$1,0),0),"")&amp;IFERROR(VLOOKUP(MR$2&amp;$A23,'UCL2'!$C:$F,MATCH("AWAY",'UCL2'!$C$1:$F$1,0),0),"")&amp;IFERROR(VLOOKUP(MR$2&amp;$A23,'UCL2'!$D:$E,MATCH("HOME",'UCL2'!$D$1:$E$1,0),0),"")&amp;IFERROR(VLOOKUP(MR$2&amp;$A23,'EU2'!$C:$F,MATCH("AWAY",'EU2'!$C$1:$F$1,0),0),"")&amp;IFERROR(VLOOKUP(MR$2&amp;$A23,'EU2'!$D:$E,MATCH("HOME",'EU2'!$D$1:$E$1,0),0),"")&amp;IFERROR(VLOOKUP(MR$2&amp;$A23,'EUC2'!$C:$F,MATCH("AWAY",'EUC2'!$C$1:$F$1,0),0),"")&amp;IFERROR(VLOOKUP(MR$2&amp;$A23,'EUC2'!$D:$E,MATCH("HOME",'EUC2'!$D$1:$E$1,0),0),"")</f>
        <v/>
      </c>
      <c r="MS23" s="25" t="str">
        <f>IFERROR(VLOOKUP(MS$2&amp;$B23,'FPL FIX2'!$N$1:$Q$400,MATCH("HOME",'FPL FIX2'!$N$1:$Q$1,0),0),"")&amp;IFERROR(VLOOKUP(MS$2&amp;$B23,'FPL FIX2'!$O$1:$P$400,MATCH("AWAY",'FPL FIX2'!$O$1:$P$1,0),0),"")&amp;IFERROR(VLOOKUP(MS$2&amp;$A23,'FA2'!$A:$D,MATCH("AWAY",'FA2'!$A$1:$D$1,0),0),"")&amp;IFERROR(VLOOKUP(MS$2&amp;$A23,'FA2'!$B:$C,MATCH("HOME",'FA2'!$B$1:$C$1,0),0),"")&amp;IFERROR(VLOOKUP(MS$2&amp;$A23,'EFL2'!$A:$D,MATCH("AWAY",'EFL2'!$A$1:$D$1,0),0),"")&amp;IFERROR(VLOOKUP(MS$2&amp;$A23,'EFL2'!$B:$C,MATCH("HOME",'EFL2'!$B$1:$C$1,0),0),"")&amp;IFERROR(VLOOKUP(MS$2&amp;$A23,'UCL2'!$C:$F,MATCH("AWAY",'UCL2'!$C$1:$F$1,0),0),"")&amp;IFERROR(VLOOKUP(MS$2&amp;$A23,'UCL2'!$D:$E,MATCH("HOME",'UCL2'!$D$1:$E$1,0),0),"")&amp;IFERROR(VLOOKUP(MS$2&amp;$A23,'EU2'!$C:$F,MATCH("AWAY",'EU2'!$C$1:$F$1,0),0),"")&amp;IFERROR(VLOOKUP(MS$2&amp;$A23,'EU2'!$D:$E,MATCH("HOME",'EU2'!$D$1:$E$1,0),0),"")&amp;IFERROR(VLOOKUP(MS$2&amp;$A23,'EUC2'!$C:$F,MATCH("AWAY",'EUC2'!$C$1:$F$1,0),0),"")&amp;IFERROR(VLOOKUP(MS$2&amp;$A23,'EUC2'!$D:$E,MATCH("HOME",'EUC2'!$D$1:$E$1,0),0),"")</f>
        <v/>
      </c>
      <c r="MT23" s="25" t="str">
        <f>IFERROR(VLOOKUP(MT$2&amp;$B23,'FPL FIX2'!$N$1:$Q$400,MATCH("HOME",'FPL FIX2'!$N$1:$Q$1,0),0),"")&amp;IFERROR(VLOOKUP(MT$2&amp;$B23,'FPL FIX2'!$O$1:$P$400,MATCH("AWAY",'FPL FIX2'!$O$1:$P$1,0),0),"")&amp;IFERROR(VLOOKUP(MT$2&amp;$A23,'FA2'!$A:$D,MATCH("AWAY",'FA2'!$A$1:$D$1,0),0),"")&amp;IFERROR(VLOOKUP(MT$2&amp;$A23,'FA2'!$B:$C,MATCH("HOME",'FA2'!$B$1:$C$1,0),0),"")&amp;IFERROR(VLOOKUP(MT$2&amp;$A23,'EFL2'!$A:$D,MATCH("AWAY",'EFL2'!$A$1:$D$1,0),0),"")&amp;IFERROR(VLOOKUP(MT$2&amp;$A23,'EFL2'!$B:$C,MATCH("HOME",'EFL2'!$B$1:$C$1,0),0),"")&amp;IFERROR(VLOOKUP(MT$2&amp;$A23,'UCL2'!$C:$F,MATCH("AWAY",'UCL2'!$C$1:$F$1,0),0),"")&amp;IFERROR(VLOOKUP(MT$2&amp;$A23,'UCL2'!$D:$E,MATCH("HOME",'UCL2'!$D$1:$E$1,0),0),"")&amp;IFERROR(VLOOKUP(MT$2&amp;$A23,'EU2'!$C:$F,MATCH("AWAY",'EU2'!$C$1:$F$1,0),0),"")&amp;IFERROR(VLOOKUP(MT$2&amp;$A23,'EU2'!$D:$E,MATCH("HOME",'EU2'!$D$1:$E$1,0),0),"")&amp;IFERROR(VLOOKUP(MT$2&amp;$A23,'EUC2'!$C:$F,MATCH("AWAY",'EUC2'!$C$1:$F$1,0),0),"")&amp;IFERROR(VLOOKUP(MT$2&amp;$A23,'EUC2'!$D:$E,MATCH("HOME",'EUC2'!$D$1:$E$1,0),0),"")</f>
        <v/>
      </c>
      <c r="MU23" s="25" t="str">
        <f>IFERROR(VLOOKUP(MU$2&amp;$B23,'FPL FIX2'!$N$1:$Q$400,MATCH("HOME",'FPL FIX2'!$N$1:$Q$1,0),0),"")&amp;IFERROR(VLOOKUP(MU$2&amp;$B23,'FPL FIX2'!$O$1:$P$400,MATCH("AWAY",'FPL FIX2'!$O$1:$P$1,0),0),"")&amp;IFERROR(VLOOKUP(MU$2&amp;$A23,'FA2'!$A:$D,MATCH("AWAY",'FA2'!$A$1:$D$1,0),0),"")&amp;IFERROR(VLOOKUP(MU$2&amp;$A23,'FA2'!$B:$C,MATCH("HOME",'FA2'!$B$1:$C$1,0),0),"")&amp;IFERROR(VLOOKUP(MU$2&amp;$A23,'EFL2'!$A:$D,MATCH("AWAY",'EFL2'!$A$1:$D$1,0),0),"")&amp;IFERROR(VLOOKUP(MU$2&amp;$A23,'EFL2'!$B:$C,MATCH("HOME",'EFL2'!$B$1:$C$1,0),0),"")&amp;IFERROR(VLOOKUP(MU$2&amp;$A23,'UCL2'!$C:$F,MATCH("AWAY",'UCL2'!$C$1:$F$1,0),0),"")&amp;IFERROR(VLOOKUP(MU$2&amp;$A23,'UCL2'!$D:$E,MATCH("HOME",'UCL2'!$D$1:$E$1,0),0),"")&amp;IFERROR(VLOOKUP(MU$2&amp;$A23,'EU2'!$C:$F,MATCH("AWAY",'EU2'!$C$1:$F$1,0),0),"")&amp;IFERROR(VLOOKUP(MU$2&amp;$A23,'EU2'!$D:$E,MATCH("HOME",'EU2'!$D$1:$E$1,0),0),"")&amp;IFERROR(VLOOKUP(MU$2&amp;$A23,'EUC2'!$C:$F,MATCH("AWAY",'EUC2'!$C$1:$F$1,0),0),"")&amp;IFERROR(VLOOKUP(MU$2&amp;$A23,'EUC2'!$D:$E,MATCH("HOME",'EUC2'!$D$1:$E$1,0),0),"")</f>
        <v/>
      </c>
      <c r="MV23" s="25" t="str">
        <f>IFERROR(VLOOKUP(MV$2&amp;$B23,'FPL FIX2'!$N$1:$Q$400,MATCH("HOME",'FPL FIX2'!$N$1:$Q$1,0),0),"")&amp;IFERROR(VLOOKUP(MV$2&amp;$B23,'FPL FIX2'!$O$1:$P$400,MATCH("AWAY",'FPL FIX2'!$O$1:$P$1,0),0),"")&amp;IFERROR(VLOOKUP(MV$2&amp;$A23,'FA2'!$A:$D,MATCH("AWAY",'FA2'!$A$1:$D$1,0),0),"")&amp;IFERROR(VLOOKUP(MV$2&amp;$A23,'FA2'!$B:$C,MATCH("HOME",'FA2'!$B$1:$C$1,0),0),"")&amp;IFERROR(VLOOKUP(MV$2&amp;$A23,'EFL2'!$A:$D,MATCH("AWAY",'EFL2'!$A$1:$D$1,0),0),"")&amp;IFERROR(VLOOKUP(MV$2&amp;$A23,'EFL2'!$B:$C,MATCH("HOME",'EFL2'!$B$1:$C$1,0),0),"")&amp;IFERROR(VLOOKUP(MV$2&amp;$A23,'UCL2'!$C:$F,MATCH("AWAY",'UCL2'!$C$1:$F$1,0),0),"")&amp;IFERROR(VLOOKUP(MV$2&amp;$A23,'UCL2'!$D:$E,MATCH("HOME",'UCL2'!$D$1:$E$1,0),0),"")&amp;IFERROR(VLOOKUP(MV$2&amp;$A23,'EU2'!$C:$F,MATCH("AWAY",'EU2'!$C$1:$F$1,0),0),"")&amp;IFERROR(VLOOKUP(MV$2&amp;$A23,'EU2'!$D:$E,MATCH("HOME",'EU2'!$D$1:$E$1,0),0),"")&amp;IFERROR(VLOOKUP(MV$2&amp;$A23,'EUC2'!$C:$F,MATCH("AWAY",'EUC2'!$C$1:$F$1,0),0),"")&amp;IFERROR(VLOOKUP(MV$2&amp;$A23,'EUC2'!$D:$E,MATCH("HOME",'EUC2'!$D$1:$E$1,0),0),"")</f>
        <v/>
      </c>
      <c r="MW23" s="25" t="str">
        <f>IFERROR(VLOOKUP(MW$2&amp;$B23,'FPL FIX2'!$N$1:$Q$400,MATCH("HOME",'FPL FIX2'!$N$1:$Q$1,0),0),"")&amp;IFERROR(VLOOKUP(MW$2&amp;$B23,'FPL FIX2'!$O$1:$P$400,MATCH("AWAY",'FPL FIX2'!$O$1:$P$1,0),0),"")&amp;IFERROR(VLOOKUP(MW$2&amp;$A23,'FA2'!$A:$D,MATCH("AWAY",'FA2'!$A$1:$D$1,0),0),"")&amp;IFERROR(VLOOKUP(MW$2&amp;$A23,'FA2'!$B:$C,MATCH("HOME",'FA2'!$B$1:$C$1,0),0),"")&amp;IFERROR(VLOOKUP(MW$2&amp;$A23,'EFL2'!$A:$D,MATCH("AWAY",'EFL2'!$A$1:$D$1,0),0),"")&amp;IFERROR(VLOOKUP(MW$2&amp;$A23,'EFL2'!$B:$C,MATCH("HOME",'EFL2'!$B$1:$C$1,0),0),"")&amp;IFERROR(VLOOKUP(MW$2&amp;$A23,'UCL2'!$C:$F,MATCH("AWAY",'UCL2'!$C$1:$F$1,0),0),"")&amp;IFERROR(VLOOKUP(MW$2&amp;$A23,'UCL2'!$D:$E,MATCH("HOME",'UCL2'!$D$1:$E$1,0),0),"")&amp;IFERROR(VLOOKUP(MW$2&amp;$A23,'EU2'!$C:$F,MATCH("AWAY",'EU2'!$C$1:$F$1,0),0),"")&amp;IFERROR(VLOOKUP(MW$2&amp;$A23,'EU2'!$D:$E,MATCH("HOME",'EU2'!$D$1:$E$1,0),0),"")&amp;IFERROR(VLOOKUP(MW$2&amp;$A23,'EUC2'!$C:$F,MATCH("AWAY",'EUC2'!$C$1:$F$1,0),0),"")&amp;IFERROR(VLOOKUP(MW$2&amp;$A23,'EUC2'!$D:$E,MATCH("HOME",'EUC2'!$D$1:$E$1,0),0),"")</f>
        <v/>
      </c>
      <c r="MX23" s="25" t="str">
        <f>IFERROR(VLOOKUP(MX$2&amp;$B23,'FPL FIX2'!$N$1:$Q$400,MATCH("HOME",'FPL FIX2'!$N$1:$Q$1,0),0),"")&amp;IFERROR(VLOOKUP(MX$2&amp;$B23,'FPL FIX2'!$O$1:$P$400,MATCH("AWAY",'FPL FIX2'!$O$1:$P$1,0),0),"")&amp;IFERROR(VLOOKUP(MX$2&amp;$A23,'FA2'!$A:$D,MATCH("AWAY",'FA2'!$A$1:$D$1,0),0),"")&amp;IFERROR(VLOOKUP(MX$2&amp;$A23,'FA2'!$B:$C,MATCH("HOME",'FA2'!$B$1:$C$1,0),0),"")&amp;IFERROR(VLOOKUP(MX$2&amp;$A23,'EFL2'!$A:$D,MATCH("AWAY",'EFL2'!$A$1:$D$1,0),0),"")&amp;IFERROR(VLOOKUP(MX$2&amp;$A23,'EFL2'!$B:$C,MATCH("HOME",'EFL2'!$B$1:$C$1,0),0),"")&amp;IFERROR(VLOOKUP(MX$2&amp;$A23,'UCL2'!$C:$F,MATCH("AWAY",'UCL2'!$C$1:$F$1,0),0),"")&amp;IFERROR(VLOOKUP(MX$2&amp;$A23,'UCL2'!$D:$E,MATCH("HOME",'UCL2'!$D$1:$E$1,0),0),"")&amp;IFERROR(VLOOKUP(MX$2&amp;$A23,'EU2'!$C:$F,MATCH("AWAY",'EU2'!$C$1:$F$1,0),0),"")&amp;IFERROR(VLOOKUP(MX$2&amp;$A23,'EU2'!$D:$E,MATCH("HOME",'EU2'!$D$1:$E$1,0),0),"")&amp;IFERROR(VLOOKUP(MX$2&amp;$A23,'EUC2'!$C:$F,MATCH("AWAY",'EUC2'!$C$1:$F$1,0),0),"")&amp;IFERROR(VLOOKUP(MX$2&amp;$A23,'EUC2'!$D:$E,MATCH("HOME",'EUC2'!$D$1:$E$1,0),0),"")</f>
        <v/>
      </c>
      <c r="MY23" s="25" t="str">
        <f>IFERROR(VLOOKUP(MY$2&amp;$B23,'FPL FIX2'!$N$1:$Q$400,MATCH("HOME",'FPL FIX2'!$N$1:$Q$1,0),0),"")&amp;IFERROR(VLOOKUP(MY$2&amp;$B23,'FPL FIX2'!$O$1:$P$400,MATCH("AWAY",'FPL FIX2'!$O$1:$P$1,0),0),"")&amp;IFERROR(VLOOKUP(MY$2&amp;$A23,'FA2'!$A:$D,MATCH("AWAY",'FA2'!$A$1:$D$1,0),0),"")&amp;IFERROR(VLOOKUP(MY$2&amp;$A23,'FA2'!$B:$C,MATCH("HOME",'FA2'!$B$1:$C$1,0),0),"")&amp;IFERROR(VLOOKUP(MY$2&amp;$A23,'EFL2'!$A:$D,MATCH("AWAY",'EFL2'!$A$1:$D$1,0),0),"")&amp;IFERROR(VLOOKUP(MY$2&amp;$A23,'EFL2'!$B:$C,MATCH("HOME",'EFL2'!$B$1:$C$1,0),0),"")&amp;IFERROR(VLOOKUP(MY$2&amp;$A23,'UCL2'!$C:$F,MATCH("AWAY",'UCL2'!$C$1:$F$1,0),0),"")&amp;IFERROR(VLOOKUP(MY$2&amp;$A23,'UCL2'!$D:$E,MATCH("HOME",'UCL2'!$D$1:$E$1,0),0),"")&amp;IFERROR(VLOOKUP(MY$2&amp;$A23,'EU2'!$C:$F,MATCH("AWAY",'EU2'!$C$1:$F$1,0),0),"")&amp;IFERROR(VLOOKUP(MY$2&amp;$A23,'EU2'!$D:$E,MATCH("HOME",'EU2'!$D$1:$E$1,0),0),"")&amp;IFERROR(VLOOKUP(MY$2&amp;$A23,'EUC2'!$C:$F,MATCH("AWAY",'EUC2'!$C$1:$F$1,0),0),"")&amp;IFERROR(VLOOKUP(MY$2&amp;$A23,'EUC2'!$D:$E,MATCH("HOME",'EUC2'!$D$1:$E$1,0),0),"")</f>
        <v/>
      </c>
      <c r="MZ23" s="25" t="str">
        <f>IFERROR(VLOOKUP(MZ$2&amp;$B23,'FPL FIX2'!$N$1:$Q$400,MATCH("HOME",'FPL FIX2'!$N$1:$Q$1,0),0),"")&amp;IFERROR(VLOOKUP(MZ$2&amp;$B23,'FPL FIX2'!$O$1:$P$400,MATCH("AWAY",'FPL FIX2'!$O$1:$P$1,0),0),"")&amp;IFERROR(VLOOKUP(MZ$2&amp;$A23,'FA2'!$A:$D,MATCH("AWAY",'FA2'!$A$1:$D$1,0),0),"")&amp;IFERROR(VLOOKUP(MZ$2&amp;$A23,'FA2'!$B:$C,MATCH("HOME",'FA2'!$B$1:$C$1,0),0),"")&amp;IFERROR(VLOOKUP(MZ$2&amp;$A23,'EFL2'!$A:$D,MATCH("AWAY",'EFL2'!$A$1:$D$1,0),0),"")&amp;IFERROR(VLOOKUP(MZ$2&amp;$A23,'EFL2'!$B:$C,MATCH("HOME",'EFL2'!$B$1:$C$1,0),0),"")&amp;IFERROR(VLOOKUP(MZ$2&amp;$A23,'UCL2'!$C:$F,MATCH("AWAY",'UCL2'!$C$1:$F$1,0),0),"")&amp;IFERROR(VLOOKUP(MZ$2&amp;$A23,'UCL2'!$D:$E,MATCH("HOME",'UCL2'!$D$1:$E$1,0),0),"")&amp;IFERROR(VLOOKUP(MZ$2&amp;$A23,'EU2'!$C:$F,MATCH("AWAY",'EU2'!$C$1:$F$1,0),0),"")&amp;IFERROR(VLOOKUP(MZ$2&amp;$A23,'EU2'!$D:$E,MATCH("HOME",'EU2'!$D$1:$E$1,0),0),"")&amp;IFERROR(VLOOKUP(MZ$2&amp;$A23,'EUC2'!$C:$F,MATCH("AWAY",'EUC2'!$C$1:$F$1,0),0),"")&amp;IFERROR(VLOOKUP(MZ$2&amp;$A23,'EUC2'!$D:$E,MATCH("HOME",'EUC2'!$D$1:$E$1,0),0),"")</f>
        <v/>
      </c>
      <c r="NA23" s="25" t="str">
        <f>IFERROR(VLOOKUP(NA$2&amp;$B23,'FPL FIX2'!$N$1:$Q$400,MATCH("HOME",'FPL FIX2'!$N$1:$Q$1,0),0),"")&amp;IFERROR(VLOOKUP(NA$2&amp;$B23,'FPL FIX2'!$O$1:$P$400,MATCH("AWAY",'FPL FIX2'!$O$1:$P$1,0),0),"")&amp;IFERROR(VLOOKUP(NA$2&amp;$A23,'FA2'!$A:$D,MATCH("AWAY",'FA2'!$A$1:$D$1,0),0),"")&amp;IFERROR(VLOOKUP(NA$2&amp;$A23,'FA2'!$B:$C,MATCH("HOME",'FA2'!$B$1:$C$1,0),0),"")&amp;IFERROR(VLOOKUP(NA$2&amp;$A23,'EFL2'!$A:$D,MATCH("AWAY",'EFL2'!$A$1:$D$1,0),0),"")&amp;IFERROR(VLOOKUP(NA$2&amp;$A23,'EFL2'!$B:$C,MATCH("HOME",'EFL2'!$B$1:$C$1,0),0),"")&amp;IFERROR(VLOOKUP(NA$2&amp;$A23,'UCL2'!$C:$F,MATCH("AWAY",'UCL2'!$C$1:$F$1,0),0),"")&amp;IFERROR(VLOOKUP(NA$2&amp;$A23,'UCL2'!$D:$E,MATCH("HOME",'UCL2'!$D$1:$E$1,0),0),"")&amp;IFERROR(VLOOKUP(NA$2&amp;$A23,'EU2'!$C:$F,MATCH("AWAY",'EU2'!$C$1:$F$1,0),0),"")&amp;IFERROR(VLOOKUP(NA$2&amp;$A23,'EU2'!$D:$E,MATCH("HOME",'EU2'!$D$1:$E$1,0),0),"")&amp;IFERROR(VLOOKUP(NA$2&amp;$A23,'EUC2'!$C:$F,MATCH("AWAY",'EUC2'!$C$1:$F$1,0),0),"")&amp;IFERROR(VLOOKUP(NA$2&amp;$A23,'EUC2'!$D:$E,MATCH("HOME",'EUC2'!$D$1:$E$1,0),0),"")</f>
        <v/>
      </c>
      <c r="NB23" s="25" t="str">
        <f>IFERROR(VLOOKUP(NB$2&amp;$B23,'FPL FIX2'!$N$1:$Q$400,MATCH("HOME",'FPL FIX2'!$N$1:$Q$1,0),0),"")&amp;IFERROR(VLOOKUP(NB$2&amp;$B23,'FPL FIX2'!$O$1:$P$400,MATCH("AWAY",'FPL FIX2'!$O$1:$P$1,0),0),"")&amp;IFERROR(VLOOKUP(NB$2&amp;$A23,'FA2'!$A:$D,MATCH("AWAY",'FA2'!$A$1:$D$1,0),0),"")&amp;IFERROR(VLOOKUP(NB$2&amp;$A23,'FA2'!$B:$C,MATCH("HOME",'FA2'!$B$1:$C$1,0),0),"")&amp;IFERROR(VLOOKUP(NB$2&amp;$A23,'EFL2'!$A:$D,MATCH("AWAY",'EFL2'!$A$1:$D$1,0),0),"")&amp;IFERROR(VLOOKUP(NB$2&amp;$A23,'EFL2'!$B:$C,MATCH("HOME",'EFL2'!$B$1:$C$1,0),0),"")&amp;IFERROR(VLOOKUP(NB$2&amp;$A23,'UCL2'!$C:$F,MATCH("AWAY",'UCL2'!$C$1:$F$1,0),0),"")&amp;IFERROR(VLOOKUP(NB$2&amp;$A23,'UCL2'!$D:$E,MATCH("HOME",'UCL2'!$D$1:$E$1,0),0),"")&amp;IFERROR(VLOOKUP(NB$2&amp;$A23,'EU2'!$C:$F,MATCH("AWAY",'EU2'!$C$1:$F$1,0),0),"")&amp;IFERROR(VLOOKUP(NB$2&amp;$A23,'EU2'!$D:$E,MATCH("HOME",'EU2'!$D$1:$E$1,0),0),"")&amp;IFERROR(VLOOKUP(NB$2&amp;$A23,'EUC2'!$C:$F,MATCH("AWAY",'EUC2'!$C$1:$F$1,0),0),"")&amp;IFERROR(VLOOKUP(NB$2&amp;$A23,'EUC2'!$D:$E,MATCH("HOME",'EUC2'!$D$1:$E$1,0),0),"")</f>
        <v/>
      </c>
      <c r="NC23" s="25" t="str">
        <f>IFERROR(VLOOKUP(NC$2&amp;$B23,'FPL FIX2'!$N$1:$Q$400,MATCH("HOME",'FPL FIX2'!$N$1:$Q$1,0),0),"")&amp;IFERROR(VLOOKUP(NC$2&amp;$B23,'FPL FIX2'!$O$1:$P$400,MATCH("AWAY",'FPL FIX2'!$O$1:$P$1,0),0),"")&amp;IFERROR(VLOOKUP(NC$2&amp;$A23,'FA2'!$A:$D,MATCH("AWAY",'FA2'!$A$1:$D$1,0),0),"")&amp;IFERROR(VLOOKUP(NC$2&amp;$A23,'FA2'!$B:$C,MATCH("HOME",'FA2'!$B$1:$C$1,0),0),"")&amp;IFERROR(VLOOKUP(NC$2&amp;$A23,'EFL2'!$A:$D,MATCH("AWAY",'EFL2'!$A$1:$D$1,0),0),"")&amp;IFERROR(VLOOKUP(NC$2&amp;$A23,'EFL2'!$B:$C,MATCH("HOME",'EFL2'!$B$1:$C$1,0),0),"")&amp;IFERROR(VLOOKUP(NC$2&amp;$A23,'UCL2'!$C:$F,MATCH("AWAY",'UCL2'!$C$1:$F$1,0),0),"")&amp;IFERROR(VLOOKUP(NC$2&amp;$A23,'UCL2'!$D:$E,MATCH("HOME",'UCL2'!$D$1:$E$1,0),0),"")&amp;IFERROR(VLOOKUP(NC$2&amp;$A23,'EU2'!$C:$F,MATCH("AWAY",'EU2'!$C$1:$F$1,0),0),"")&amp;IFERROR(VLOOKUP(NC$2&amp;$A23,'EU2'!$D:$E,MATCH("HOME",'EU2'!$D$1:$E$1,0),0),"")&amp;IFERROR(VLOOKUP(NC$2&amp;$A23,'EUC2'!$C:$F,MATCH("AWAY",'EUC2'!$C$1:$F$1,0),0),"")&amp;IFERROR(VLOOKUP(NC$2&amp;$A23,'EUC2'!$D:$E,MATCH("HOME",'EUC2'!$D$1:$E$1,0),0),"")</f>
        <v/>
      </c>
      <c r="NE23" s="24" t="s">
        <v>19</v>
      </c>
      <c r="NF23" s="25" t="str">
        <f>IFERROR(VLOOKUP(NF$2&amp;$B23,'FPL FIX2'!$F$1:$I$50,MATCH("HOME",'FPL FIX2'!$F$1:$I$1,0),0),"")&amp;IFERROR(VLOOKUP(NF$2&amp;$B23,'FPL FIX2'!$G$1:$H$50,MATCH("AWAY",'FPL FIX2'!$G$1:$H$1,0),0),"")</f>
        <v/>
      </c>
      <c r="NG23" s="25"/>
      <c r="NH23" s="25" t="str">
        <f>IFERROR(VLOOKUP(NH$2&amp;$B23,'FPL FIX2'!$F$1:$I$400,MATCH("HOME",'FPL FIX2'!$F$1:$I$1,0),0),"")&amp;IFERROR(VLOOKUP(NH$2&amp;$B23,'FPL FIX2'!$G$1:$H$400,MATCH("AWAY",'FPL FIX2'!$G$1:$H$1,0),0),"")</f>
        <v>ful</v>
      </c>
      <c r="NI23" s="25" t="str">
        <f>IFERROR(VLOOKUP(NI$2&amp;$B23,'FPL FIX2'!$F$1:$I$400,MATCH("HOME",'FPL FIX2'!$F$1:$I$1,0),0),"")&amp;IFERROR(VLOOKUP(NI$2&amp;$B23,'FPL FIX2'!$G$1:$H$400,MATCH("AWAY",'FPL FIX2'!$G$1:$H$1,0),0),"")</f>
        <v>LEE</v>
      </c>
      <c r="NJ23" s="25" t="str">
        <f>IFERROR(VLOOKUP(NJ$2&amp;$B23,'FPL FIX2'!$F$1:$I$400,MATCH("HOME",'FPL FIX2'!$F$1:$I$1,0),0),"")&amp;IFERROR(VLOOKUP(NJ$2&amp;$B23,'FPL FIX2'!$G$1:$H$400,MATCH("AWAY",'FPL FIX2'!$G$1:$H$1,0),0),"")</f>
        <v>lei</v>
      </c>
    </row>
    <row r="24" spans="1:374" s="31" customFormat="1" x14ac:dyDescent="0.25">
      <c r="A24" s="29"/>
      <c r="B24" s="30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58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  <c r="IY24" s="32"/>
      <c r="IZ24" s="32"/>
      <c r="JA24" s="32"/>
      <c r="JB24" s="32"/>
      <c r="JC24" s="32"/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/>
      <c r="JT24" s="32"/>
      <c r="JU24" s="32"/>
      <c r="JV24" s="32"/>
      <c r="JW24" s="32"/>
      <c r="JX24" s="32"/>
      <c r="JY24" s="32"/>
      <c r="JZ24" s="32"/>
      <c r="KA24" s="32"/>
      <c r="KB24" s="32"/>
      <c r="KC24" s="32"/>
      <c r="KD24" s="32"/>
      <c r="KE24" s="32"/>
      <c r="KF24" s="32"/>
      <c r="KG24" s="32"/>
      <c r="KH24" s="32"/>
      <c r="KI24" s="32"/>
      <c r="KJ24" s="32"/>
      <c r="KK24" s="32"/>
      <c r="KL24" s="32"/>
      <c r="KM24" s="32"/>
      <c r="KN24" s="32"/>
      <c r="KO24" s="32"/>
      <c r="KP24" s="32"/>
      <c r="KQ24" s="32"/>
      <c r="KR24" s="32"/>
      <c r="KS24" s="32"/>
      <c r="KT24" s="32"/>
      <c r="KU24" s="32"/>
      <c r="KV24" s="32"/>
      <c r="KW24" s="32"/>
      <c r="KX24" s="32"/>
      <c r="KY24" s="32"/>
      <c r="KZ24" s="32"/>
      <c r="LA24" s="32"/>
      <c r="LB24" s="32"/>
      <c r="LC24" s="32"/>
      <c r="LD24" s="32"/>
      <c r="LE24" s="32"/>
      <c r="LF24" s="32"/>
      <c r="LG24" s="32"/>
      <c r="LH24" s="32"/>
      <c r="LI24" s="32"/>
      <c r="LJ24" s="32"/>
      <c r="LK24" s="32"/>
      <c r="LL24" s="32"/>
      <c r="LM24" s="32"/>
      <c r="LN24" s="32"/>
      <c r="LO24" s="32"/>
      <c r="LP24" s="32"/>
      <c r="LQ24" s="32"/>
      <c r="LR24" s="32"/>
      <c r="LS24" s="32"/>
      <c r="LT24" s="32"/>
      <c r="LU24" s="32"/>
      <c r="LV24" s="32"/>
      <c r="LW24" s="32"/>
      <c r="LX24" s="32"/>
      <c r="LY24" s="32"/>
      <c r="LZ24" s="32"/>
      <c r="MA24" s="32"/>
      <c r="MB24" s="32"/>
      <c r="MC24" s="32"/>
      <c r="MD24" s="32"/>
      <c r="ME24" s="32"/>
      <c r="MF24" s="32"/>
      <c r="MG24" s="32"/>
      <c r="MH24" s="32"/>
      <c r="MI24" s="32"/>
      <c r="MJ24" s="32"/>
      <c r="MK24" s="32"/>
      <c r="ML24" s="32"/>
      <c r="MM24" s="32"/>
      <c r="MN24" s="32"/>
      <c r="MO24" s="32"/>
      <c r="MP24" s="32"/>
      <c r="MQ24" s="32"/>
      <c r="MR24" s="32"/>
      <c r="MS24" s="32"/>
      <c r="MT24" s="32"/>
      <c r="MU24" s="32"/>
      <c r="MV24" s="32"/>
      <c r="MW24" s="32"/>
      <c r="MX24" s="32"/>
      <c r="MY24" s="32"/>
      <c r="MZ24" s="32"/>
      <c r="NA24" s="32"/>
      <c r="NB24" s="32"/>
      <c r="NC24" s="32"/>
    </row>
    <row r="25" spans="1:374" ht="15.75" thickBot="1" x14ac:dyDescent="0.3"/>
    <row r="26" spans="1:374" ht="15.75" thickBot="1" x14ac:dyDescent="0.3">
      <c r="A26" s="34" t="s">
        <v>1123</v>
      </c>
      <c r="B26" s="35" t="s">
        <v>130</v>
      </c>
      <c r="C26" s="36" t="s">
        <v>1121</v>
      </c>
      <c r="D26" s="34" t="s">
        <v>25</v>
      </c>
      <c r="E26" s="37" t="s">
        <v>1067</v>
      </c>
      <c r="F26" s="38" t="s">
        <v>131</v>
      </c>
      <c r="NE26" s="35" t="s">
        <v>130</v>
      </c>
    </row>
    <row r="27" spans="1:374" s="42" customFormat="1" ht="15.75" thickBot="1" x14ac:dyDescent="0.3">
      <c r="A27" s="39" t="s">
        <v>36</v>
      </c>
      <c r="B27" s="40">
        <f>VLOOKUP(A27,[1]Table!$B$1:$O$21,MATCH("xGD/90",[1]Table!$B$1:$O$1,0),0)</f>
        <v>0.92</v>
      </c>
      <c r="C27" s="41" t="str">
        <f>IFERROR(VLOOKUP(C4,[1]Table2!$B$1:$Z$21,MATCH("xGA/90",[1]Table2!$B$1:$Z$1,0),0)*VLOOKUP($B4,[1]Table2!$B$1:$Z$21,MATCH("xG/90",[1]Table2!$B$1:$Z$1,0),0),"")</f>
        <v/>
      </c>
      <c r="D27" s="41" t="str">
        <f>IFERROR(VLOOKUP(D4,[1]Table2!$B$1:$Z$21,MATCH("xGA/90",[1]Table2!$B$1:$Z$1,0),0)*VLOOKUP($B4,[1]Table2!$B$1:$Z$21,MATCH("xG/90",[1]Table2!$B$1:$Z$1,0),0),"")</f>
        <v/>
      </c>
      <c r="E27" s="41" t="str">
        <f>IFERROR(VLOOKUP(E4,[1]Table2!$B$1:$Z$21,MATCH("xGA/90",[1]Table2!$B$1:$Z$1,0),0)*VLOOKUP($B4,[1]Table2!$B$1:$Z$21,MATCH("xG/90",[1]Table2!$B$1:$Z$1,0),0),"")</f>
        <v/>
      </c>
      <c r="F27" s="41" t="str">
        <f>IFERROR(VLOOKUP(F4,[1]Table2!$B$1:$Z$21,MATCH("xGA/90",[1]Table2!$B$1:$Z$1,0),0)*VLOOKUP($B4,[1]Table2!$B$1:$Z$21,MATCH("xG/90",[1]Table2!$B$1:$Z$1,0),0),"")</f>
        <v/>
      </c>
      <c r="G27" s="41">
        <f>IFERROR(VLOOKUP(G4,[1]Table2!$B$1:$Z$21,MATCH("xGA/90",[1]Table2!$B$1:$Z$1,0),0)*VLOOKUP($B4,[1]Table2!$B$1:$Z$21,MATCH("xG/90",[1]Table2!$B$1:$Z$1,0),0),"")</f>
        <v>2.6040624999999999</v>
      </c>
      <c r="H27" s="41" t="str">
        <f>IFERROR(VLOOKUP(H4,[1]Table2!$B$1:$Z$21,MATCH("xGA/90",[1]Table2!$B$1:$Z$1,0),0)*VLOOKUP($B4,[1]Table2!$B$1:$Z$21,MATCH("xG/90",[1]Table2!$B$1:$Z$1,0),0),"")</f>
        <v/>
      </c>
      <c r="I27" s="41" t="str">
        <f>IFERROR(VLOOKUP(I4,[1]Table2!$B$1:$Z$21,MATCH("xGA/90",[1]Table2!$B$1:$Z$1,0),0)*VLOOKUP($B4,[1]Table2!$B$1:$Z$21,MATCH("xG/90",[1]Table2!$B$1:$Z$1,0),0),"")</f>
        <v/>
      </c>
      <c r="J27" s="41" t="str">
        <f>IFERROR(VLOOKUP(J4,[1]Table2!$B$1:$Z$21,MATCH("xGA/90",[1]Table2!$B$1:$Z$1,0),0)*VLOOKUP($B4,[1]Table2!$B$1:$Z$21,MATCH("xG/90",[1]Table2!$B$1:$Z$1,0),0),"")</f>
        <v/>
      </c>
      <c r="K27" s="41" t="str">
        <f>IFERROR(VLOOKUP(K4,[1]Table2!$B$1:$Z$21,MATCH("xGA/90",[1]Table2!$B$1:$Z$1,0),0)*VLOOKUP($B4,[1]Table2!$B$1:$Z$21,MATCH("xG/90",[1]Table2!$B$1:$Z$1,0),0),"")</f>
        <v/>
      </c>
      <c r="L27" s="41" t="str">
        <f>IFERROR(VLOOKUP(L4,[1]Table2!$B$1:$Z$21,MATCH("xGA/90",[1]Table2!$B$1:$Z$1,0),0)*VLOOKUP($B4,[1]Table2!$B$1:$Z$21,MATCH("xG/90",[1]Table2!$B$1:$Z$1,0),0),"")</f>
        <v/>
      </c>
      <c r="M27" s="41" t="str">
        <f>IFERROR(VLOOKUP(M4,[1]Table2!$B$1:$Z$21,MATCH("xGA/90",[1]Table2!$B$1:$Z$1,0),0)*VLOOKUP($B4,[1]Table2!$B$1:$Z$21,MATCH("xG/90",[1]Table2!$B$1:$Z$1,0),0),"")</f>
        <v/>
      </c>
      <c r="N27" s="41" t="str">
        <f>IFERROR(VLOOKUP(N4,[1]Table2!$B$1:$Z$21,MATCH("xGA/90",[1]Table2!$B$1:$Z$1,0),0)*VLOOKUP($B4,[1]Table2!$B$1:$Z$21,MATCH("xG/90",[1]Table2!$B$1:$Z$1,0),0),"")</f>
        <v/>
      </c>
      <c r="O27" s="41">
        <f>IFERROR(VLOOKUP(O4,[1]Table2!$B$1:$Z$21,MATCH("xGA/90",[1]Table2!$B$1:$Z$1,0),0)*VLOOKUP($B4,[1]Table2!$B$1:$Z$21,MATCH("xG/90",[1]Table2!$B$1:$Z$1,0),0),"")</f>
        <v>3.2362988281249998</v>
      </c>
      <c r="P27" s="41" t="str">
        <f>IFERROR(VLOOKUP(P4,[1]Table2!$B$1:$Z$21,MATCH("xGA/90",[1]Table2!$B$1:$Z$1,0),0)*VLOOKUP($B4,[1]Table2!$B$1:$Z$21,MATCH("xG/90",[1]Table2!$B$1:$Z$1,0),0),"")</f>
        <v/>
      </c>
      <c r="Q27" s="41" t="str">
        <f>IFERROR(VLOOKUP(Q4,[1]Table2!$B$1:$Z$21,MATCH("xGA/90",[1]Table2!$B$1:$Z$1,0),0)*VLOOKUP($B4,[1]Table2!$B$1:$Z$21,MATCH("xG/90",[1]Table2!$B$1:$Z$1,0),0),"")</f>
        <v/>
      </c>
      <c r="R27" s="41" t="str">
        <f>IFERROR(VLOOKUP(R4,[1]Table2!$B$1:$Z$21,MATCH("xGA/90",[1]Table2!$B$1:$Z$1,0),0)*VLOOKUP($B4,[1]Table2!$B$1:$Z$21,MATCH("xG/90",[1]Table2!$B$1:$Z$1,0),0),"")</f>
        <v/>
      </c>
      <c r="S27" s="41" t="str">
        <f>IFERROR(VLOOKUP(S4,[1]Table2!$B$1:$Z$21,MATCH("xGA/90",[1]Table2!$B$1:$Z$1,0),0)*VLOOKUP($B4,[1]Table2!$B$1:$Z$21,MATCH("xG/90",[1]Table2!$B$1:$Z$1,0),0),"")</f>
        <v/>
      </c>
      <c r="T27" s="41" t="str">
        <f>IFERROR(VLOOKUP(T4,[1]Table2!$B$1:$Z$21,MATCH("xGA/90",[1]Table2!$B$1:$Z$1,0),0)*VLOOKUP($B4,[1]Table2!$B$1:$Z$21,MATCH("xG/90",[1]Table2!$B$1:$Z$1,0),0),"")</f>
        <v/>
      </c>
      <c r="U27" s="41" t="str">
        <f>IFERROR(VLOOKUP(U4,[1]Table2!$B$1:$Z$21,MATCH("xGA/90",[1]Table2!$B$1:$Z$1,0),0)*VLOOKUP($B4,[1]Table2!$B$1:$Z$21,MATCH("xG/90",[1]Table2!$B$1:$Z$1,0),0),"")</f>
        <v/>
      </c>
      <c r="V27" s="41">
        <f>IFERROR(VLOOKUP(V4,[1]Table2!$B$1:$Z$21,MATCH("xGA/90",[1]Table2!$B$1:$Z$1,0),0)*VLOOKUP($B4,[1]Table2!$B$1:$Z$21,MATCH("xG/90",[1]Table2!$B$1:$Z$1,0),0),"")</f>
        <v>3.5242480468749995</v>
      </c>
      <c r="W27" s="41" t="str">
        <f>IFERROR(VLOOKUP(W4,[1]Table2!$B$1:$Z$21,MATCH("xGA/90",[1]Table2!$B$1:$Z$1,0),0)*VLOOKUP($B4,[1]Table2!$B$1:$Z$21,MATCH("xG/90",[1]Table2!$B$1:$Z$1,0),0),"")</f>
        <v/>
      </c>
      <c r="X27" s="41" t="str">
        <f>IFERROR(VLOOKUP(X4,[1]Table2!$B$1:$Z$21,MATCH("xGA/90",[1]Table2!$B$1:$Z$1,0),0)*VLOOKUP($B4,[1]Table2!$B$1:$Z$21,MATCH("xG/90",[1]Table2!$B$1:$Z$1,0),0),"")</f>
        <v/>
      </c>
      <c r="Y27" s="41" t="str">
        <f>IFERROR(VLOOKUP(Y4,[1]Table2!$B$1:$Z$21,MATCH("xGA/90",[1]Table2!$B$1:$Z$1,0),0)*VLOOKUP($B4,[1]Table2!$B$1:$Z$21,MATCH("xG/90",[1]Table2!$B$1:$Z$1,0),0),"")</f>
        <v/>
      </c>
      <c r="Z27" s="41" t="str">
        <f>IFERROR(VLOOKUP(Z4,[1]Table2!$B$1:$Z$21,MATCH("xGA/90",[1]Table2!$B$1:$Z$1,0),0)*VLOOKUP($B4,[1]Table2!$B$1:$Z$21,MATCH("xG/90",[1]Table2!$B$1:$Z$1,0),0),"")</f>
        <v/>
      </c>
      <c r="AA27" s="41" t="str">
        <f>IFERROR(VLOOKUP(AA4,[1]Table2!$B$1:$Z$21,MATCH("xGA/90",[1]Table2!$B$1:$Z$1,0),0)*VLOOKUP($B4,[1]Table2!$B$1:$Z$21,MATCH("xG/90",[1]Table2!$B$1:$Z$1,0),0),"")</f>
        <v/>
      </c>
      <c r="AB27" s="41" t="str">
        <f>IFERROR(VLOOKUP(AB4,[1]Table2!$B$1:$Z$21,MATCH("xGA/90",[1]Table2!$B$1:$Z$1,0),0)*VLOOKUP($B4,[1]Table2!$B$1:$Z$21,MATCH("xG/90",[1]Table2!$B$1:$Z$1,0),0),"")</f>
        <v/>
      </c>
      <c r="AC27" s="41">
        <f>IFERROR(VLOOKUP(AC4,[1]Table2!$B$1:$Z$21,MATCH("xGA/90",[1]Table2!$B$1:$Z$1,0),0)*VLOOKUP($B4,[1]Table2!$B$1:$Z$21,MATCH("xG/90",[1]Table2!$B$1:$Z$1,0),0),"")</f>
        <v>3.2825403225806449</v>
      </c>
      <c r="AD27" s="41" t="str">
        <f>IFERROR(VLOOKUP(AD4,[1]Table2!$B$1:$Z$21,MATCH("xGA/90",[1]Table2!$B$1:$Z$1,0),0)*VLOOKUP($B4,[1]Table2!$B$1:$Z$21,MATCH("xG/90",[1]Table2!$B$1:$Z$1,0),0),"")</f>
        <v/>
      </c>
      <c r="AE27" s="41" t="str">
        <f>IFERROR(VLOOKUP(AE4,[1]Table2!$B$1:$Z$21,MATCH("xGA/90",[1]Table2!$B$1:$Z$1,0),0)*VLOOKUP($B4,[1]Table2!$B$1:$Z$21,MATCH("xG/90",[1]Table2!$B$1:$Z$1,0),0),"")</f>
        <v/>
      </c>
      <c r="AF27" s="41" t="str">
        <f>IFERROR(VLOOKUP(AF4,[1]Table2!$B$1:$Z$21,MATCH("xGA/90",[1]Table2!$B$1:$Z$1,0),0)*VLOOKUP($B4,[1]Table2!$B$1:$Z$21,MATCH("xG/90",[1]Table2!$B$1:$Z$1,0),0),"")</f>
        <v/>
      </c>
      <c r="AG27" s="41">
        <f>IFERROR(VLOOKUP(AG4,[1]Table2!$B$1:$Z$21,MATCH("xGA/90",[1]Table2!$B$1:$Z$1,0),0)*VLOOKUP($B4,[1]Table2!$B$1:$Z$21,MATCH("xG/90",[1]Table2!$B$1:$Z$1,0),0),"")</f>
        <v>2.9358300781249995</v>
      </c>
      <c r="AH27" s="41" t="str">
        <f>IFERROR(VLOOKUP(AH4,[1]Table2!$B$1:$Z$21,MATCH("xGA/90",[1]Table2!$B$1:$Z$1,0),0)*VLOOKUP($B4,[1]Table2!$B$1:$Z$21,MATCH("xG/90",[1]Table2!$B$1:$Z$1,0),0),"")</f>
        <v/>
      </c>
      <c r="AI27" s="41" t="str">
        <f>IFERROR(VLOOKUP(AI4,[1]Table2!$B$1:$Z$21,MATCH("xGA/90",[1]Table2!$B$1:$Z$1,0),0)*VLOOKUP($B4,[1]Table2!$B$1:$Z$21,MATCH("xG/90",[1]Table2!$B$1:$Z$1,0),0),"")</f>
        <v/>
      </c>
      <c r="AJ27" s="41" t="str">
        <f>IFERROR(VLOOKUP(AJ4,[1]Table2!$B$1:$Z$21,MATCH("xGA/90",[1]Table2!$B$1:$Z$1,0),0)*VLOOKUP($B4,[1]Table2!$B$1:$Z$21,MATCH("xG/90",[1]Table2!$B$1:$Z$1,0),0),"")</f>
        <v/>
      </c>
      <c r="AK27" s="41">
        <f>IFERROR(VLOOKUP(AK4,[1]Table2!$B$1:$Z$21,MATCH("xGA/90",[1]Table2!$B$1:$Z$1,0),0)*VLOOKUP($B4,[1]Table2!$B$1:$Z$21,MATCH("xG/90",[1]Table2!$B$1:$Z$1,0),0),"")</f>
        <v>2.5840312499999998</v>
      </c>
      <c r="AL27" s="41" t="str">
        <f>IFERROR(VLOOKUP(AL4,[1]Table2!$B$1:$Z$21,MATCH("xGA/90",[1]Table2!$B$1:$Z$1,0),0)*VLOOKUP($B4,[1]Table2!$B$1:$Z$21,MATCH("xG/90",[1]Table2!$B$1:$Z$1,0),0),"")</f>
        <v/>
      </c>
      <c r="AM27" s="41" t="str">
        <f>IFERROR(VLOOKUP(AM4,[1]Table2!$B$1:$Z$21,MATCH("xGA/90",[1]Table2!$B$1:$Z$1,0),0)*VLOOKUP($B4,[1]Table2!$B$1:$Z$21,MATCH("xG/90",[1]Table2!$B$1:$Z$1,0),0),"")</f>
        <v/>
      </c>
      <c r="AN27" s="41" t="str">
        <f>IFERROR(VLOOKUP(AN4,[1]Table2!$B$1:$Z$21,MATCH("xGA/90",[1]Table2!$B$1:$Z$1,0),0)*VLOOKUP($B4,[1]Table2!$B$1:$Z$21,MATCH("xG/90",[1]Table2!$B$1:$Z$1,0),0),"")</f>
        <v/>
      </c>
      <c r="AO27" s="41" t="str">
        <f>IFERROR(VLOOKUP(AO4,[1]Table2!$B$1:$Z$21,MATCH("xGA/90",[1]Table2!$B$1:$Z$1,0),0)*VLOOKUP($B4,[1]Table2!$B$1:$Z$21,MATCH("xG/90",[1]Table2!$B$1:$Z$1,0),0),"")</f>
        <v/>
      </c>
      <c r="AP27" s="41" t="str">
        <f>IFERROR(VLOOKUP(AP4,[1]Table2!$B$1:$Z$21,MATCH("xGA/90",[1]Table2!$B$1:$Z$1,0),0)*VLOOKUP($B4,[1]Table2!$B$1:$Z$21,MATCH("xG/90",[1]Table2!$B$1:$Z$1,0),0),"")</f>
        <v/>
      </c>
      <c r="AQ27" s="41" t="str">
        <f>IFERROR(VLOOKUP(AQ4,[1]Table2!$B$1:$Z$21,MATCH("xGA/90",[1]Table2!$B$1:$Z$1,0),0)*VLOOKUP($B4,[1]Table2!$B$1:$Z$21,MATCH("xG/90",[1]Table2!$B$1:$Z$1,0),0),"")</f>
        <v/>
      </c>
      <c r="AR27" s="41" t="str">
        <f>IFERROR(VLOOKUP(AR4,[1]Table2!$B$1:$Z$21,MATCH("xGA/90",[1]Table2!$B$1:$Z$1,0),0)*VLOOKUP($B4,[1]Table2!$B$1:$Z$21,MATCH("xG/90",[1]Table2!$B$1:$Z$1,0),0),"")</f>
        <v/>
      </c>
      <c r="AS27" s="41" t="str">
        <f>IFERROR(VLOOKUP(AS4,[1]Table2!$B$1:$Z$21,MATCH("xGA/90",[1]Table2!$B$1:$Z$1,0),0)*VLOOKUP($B4,[1]Table2!$B$1:$Z$21,MATCH("xG/90",[1]Table2!$B$1:$Z$1,0),0),"")</f>
        <v/>
      </c>
      <c r="AT27" s="41" t="str">
        <f>IFERROR(VLOOKUP(AT4,[1]Table2!$B$1:$Z$21,MATCH("xGA/90",[1]Table2!$B$1:$Z$1,0),0)*VLOOKUP($B4,[1]Table2!$B$1:$Z$21,MATCH("xG/90",[1]Table2!$B$1:$Z$1,0),0),"")</f>
        <v/>
      </c>
      <c r="AU27" s="41" t="str">
        <f>IFERROR(VLOOKUP(AU4,[1]Table2!$B$1:$Z$21,MATCH("xGA/90",[1]Table2!$B$1:$Z$1,0),0)*VLOOKUP($B4,[1]Table2!$B$1:$Z$21,MATCH("xG/90",[1]Table2!$B$1:$Z$1,0),0),"")</f>
        <v/>
      </c>
      <c r="AV27" s="41" t="str">
        <f>IFERROR(VLOOKUP(AV4,[1]Table2!$B$1:$Z$21,MATCH("xGA/90",[1]Table2!$B$1:$Z$1,0),0)*VLOOKUP($B4,[1]Table2!$B$1:$Z$21,MATCH("xG/90",[1]Table2!$B$1:$Z$1,0),0),"")</f>
        <v/>
      </c>
      <c r="AW27" s="41" t="str">
        <f>IFERROR(VLOOKUP(AW4,[1]Table2!$B$1:$Z$21,MATCH("xGA/90",[1]Table2!$B$1:$Z$1,0),0)*VLOOKUP($B4,[1]Table2!$B$1:$Z$21,MATCH("xG/90",[1]Table2!$B$1:$Z$1,0),0),"")</f>
        <v/>
      </c>
      <c r="AX27" s="41" t="str">
        <f>IFERROR(VLOOKUP(AX4,[1]Table2!$B$1:$Z$21,MATCH("xGA/90",[1]Table2!$B$1:$Z$1,0),0)*VLOOKUP($B4,[1]Table2!$B$1:$Z$21,MATCH("xG/90",[1]Table2!$B$1:$Z$1,0),0),"")</f>
        <v/>
      </c>
      <c r="AY27" s="41">
        <f>IFERROR(VLOOKUP(AY4,[1]Table2!$B$1:$Z$21,MATCH("xGA/90",[1]Table2!$B$1:$Z$1,0),0)*VLOOKUP($B4,[1]Table2!$B$1:$Z$21,MATCH("xG/90",[1]Table2!$B$1:$Z$1,0),0),"")</f>
        <v>2.6353613281249997</v>
      </c>
      <c r="AZ27" s="41" t="str">
        <f>IFERROR(VLOOKUP(AZ4,[1]Table2!$B$1:$Z$21,MATCH("xGA/90",[1]Table2!$B$1:$Z$1,0),0)*VLOOKUP($B4,[1]Table2!$B$1:$Z$21,MATCH("xG/90",[1]Table2!$B$1:$Z$1,0),0),"")</f>
        <v/>
      </c>
      <c r="BA27" s="41" t="str">
        <f>IFERROR(VLOOKUP(BA4,[1]Table2!$B$1:$Z$21,MATCH("xGA/90",[1]Table2!$B$1:$Z$1,0),0)*VLOOKUP($B4,[1]Table2!$B$1:$Z$21,MATCH("xG/90",[1]Table2!$B$1:$Z$1,0),0),"")</f>
        <v/>
      </c>
      <c r="BB27" s="41" t="str">
        <f>IFERROR(VLOOKUP(BB4,[1]Table2!$B$1:$Z$21,MATCH("xGA/90",[1]Table2!$B$1:$Z$1,0),0)*VLOOKUP($B4,[1]Table2!$B$1:$Z$21,MATCH("xG/90",[1]Table2!$B$1:$Z$1,0),0),"")</f>
        <v/>
      </c>
      <c r="BC27" s="41" t="str">
        <f>IFERROR(VLOOKUP(BC4,[1]Table2!$B$1:$Z$21,MATCH("xGA/90",[1]Table2!$B$1:$Z$1,0),0)*VLOOKUP($B4,[1]Table2!$B$1:$Z$21,MATCH("xG/90",[1]Table2!$B$1:$Z$1,0),0),"")</f>
        <v/>
      </c>
      <c r="BD27" s="41" t="str">
        <f>IFERROR(VLOOKUP(BD4,[1]Table2!$B$1:$Z$21,MATCH("xGA/90",[1]Table2!$B$1:$Z$1,0),0)*VLOOKUP($B4,[1]Table2!$B$1:$Z$21,MATCH("xG/90",[1]Table2!$B$1:$Z$1,0),0),"")</f>
        <v/>
      </c>
      <c r="BE27" s="41" t="str">
        <f>IFERROR(VLOOKUP(BE4,[1]Table2!$B$1:$Z$21,MATCH("xGA/90",[1]Table2!$B$1:$Z$1,0),0)*VLOOKUP($B4,[1]Table2!$B$1:$Z$21,MATCH("xG/90",[1]Table2!$B$1:$Z$1,0),0),"")</f>
        <v/>
      </c>
      <c r="BF27" s="41" t="str">
        <f>IFERROR(VLOOKUP(BF4,[1]Table2!$B$1:$Z$21,MATCH("xGA/90",[1]Table2!$B$1:$Z$1,0),0)*VLOOKUP($B4,[1]Table2!$B$1:$Z$21,MATCH("xG/90",[1]Table2!$B$1:$Z$1,0),0),"")</f>
        <v/>
      </c>
      <c r="BG27" s="41" t="str">
        <f>IFERROR(VLOOKUP(BG4,[1]Table2!$B$1:$Z$21,MATCH("xGA/90",[1]Table2!$B$1:$Z$1,0),0)*VLOOKUP($B4,[1]Table2!$B$1:$Z$21,MATCH("xG/90",[1]Table2!$B$1:$Z$1,0),0),"")</f>
        <v/>
      </c>
      <c r="BH27" s="41" t="str">
        <f>IFERROR(VLOOKUP(BH4,[1]Table2!$B$1:$Z$21,MATCH("xGA/90",[1]Table2!$B$1:$Z$1,0),0)*VLOOKUP($B4,[1]Table2!$B$1:$Z$21,MATCH("xG/90",[1]Table2!$B$1:$Z$1,0),0),"")</f>
        <v/>
      </c>
      <c r="BI27" s="41" t="str">
        <f>IFERROR(VLOOKUP(BI4,[1]Table2!$B$1:$Z$21,MATCH("xGA/90",[1]Table2!$B$1:$Z$1,0),0)*VLOOKUP($B4,[1]Table2!$B$1:$Z$21,MATCH("xG/90",[1]Table2!$B$1:$Z$1,0),0),"")</f>
        <v/>
      </c>
      <c r="BJ27" s="41" t="str">
        <f>IFERROR(VLOOKUP(BJ4,[1]Table2!$B$1:$Z$21,MATCH("xGA/90",[1]Table2!$B$1:$Z$1,0),0)*VLOOKUP($B4,[1]Table2!$B$1:$Z$21,MATCH("xG/90",[1]Table2!$B$1:$Z$1,0),0),"")</f>
        <v/>
      </c>
      <c r="BK27" s="41" t="str">
        <f>IFERROR(VLOOKUP(BK4,[1]Table2!$B$1:$Z$21,MATCH("xGA/90",[1]Table2!$B$1:$Z$1,0),0)*VLOOKUP($B4,[1]Table2!$B$1:$Z$21,MATCH("xG/90",[1]Table2!$B$1:$Z$1,0),0),"")</f>
        <v/>
      </c>
      <c r="BL27" s="41">
        <f>IFERROR(VLOOKUP(BL4,[1]Table2!$B$1:$Z$21,MATCH("xGA/90",[1]Table2!$B$1:$Z$1,0),0)*VLOOKUP($B4,[1]Table2!$B$1:$Z$21,MATCH("xG/90",[1]Table2!$B$1:$Z$1,0),0),"")</f>
        <v>2.5790234375000001</v>
      </c>
      <c r="BM27" s="41" t="str">
        <f>IFERROR(VLOOKUP(BM4,[1]Table2!$B$1:$Z$21,MATCH("xGA/90",[1]Table2!$B$1:$Z$1,0),0)*VLOOKUP($B4,[1]Table2!$B$1:$Z$21,MATCH("xG/90",[1]Table2!$B$1:$Z$1,0),0),"")</f>
        <v/>
      </c>
      <c r="BN27" s="41" t="str">
        <f>IFERROR(VLOOKUP(BN4,[1]Table2!$B$1:$Z$21,MATCH("xGA/90",[1]Table2!$B$1:$Z$1,0),0)*VLOOKUP($B4,[1]Table2!$B$1:$Z$21,MATCH("xG/90",[1]Table2!$B$1:$Z$1,0),0),"")</f>
        <v/>
      </c>
      <c r="BO27" s="41" t="str">
        <f>IFERROR(VLOOKUP(BO4,[1]Table2!$B$1:$Z$21,MATCH("xGA/90",[1]Table2!$B$1:$Z$1,0),0)*VLOOKUP($B4,[1]Table2!$B$1:$Z$21,MATCH("xG/90",[1]Table2!$B$1:$Z$1,0),0),"")</f>
        <v/>
      </c>
      <c r="BP27" s="41" t="str">
        <f>IFERROR(VLOOKUP(BP4,[1]Table2!$B$1:$Z$21,MATCH("xGA/90",[1]Table2!$B$1:$Z$1,0),0)*VLOOKUP($B4,[1]Table2!$B$1:$Z$21,MATCH("xG/90",[1]Table2!$B$1:$Z$1,0),0),"")</f>
        <v/>
      </c>
      <c r="BQ27" s="41" t="str">
        <f>IFERROR(VLOOKUP(BQ4,[1]Table2!$B$1:$Z$21,MATCH("xGA/90",[1]Table2!$B$1:$Z$1,0),0)*VLOOKUP($B4,[1]Table2!$B$1:$Z$21,MATCH("xG/90",[1]Table2!$B$1:$Z$1,0),0),"")</f>
        <v/>
      </c>
      <c r="BR27" s="41" t="str">
        <f>IFERROR(VLOOKUP(BR4,[1]Table2!$B$1:$Z$21,MATCH("xGA/90",[1]Table2!$B$1:$Z$1,0),0)*VLOOKUP($B4,[1]Table2!$B$1:$Z$21,MATCH("xG/90",[1]Table2!$B$1:$Z$1,0),0),"")</f>
        <v/>
      </c>
      <c r="BS27" s="41" t="str">
        <f>IFERROR(VLOOKUP(BS4,[1]Table2!$B$1:$Z$21,MATCH("xGA/90",[1]Table2!$B$1:$Z$1,0),0)*VLOOKUP($B4,[1]Table2!$B$1:$Z$21,MATCH("xG/90",[1]Table2!$B$1:$Z$1,0),0),"")</f>
        <v/>
      </c>
      <c r="BT27" s="41">
        <f>IFERROR(VLOOKUP(BT4,[1]Table2!$B$1:$Z$21,MATCH("xGA/90",[1]Table2!$B$1:$Z$1,0),0)*VLOOKUP($B4,[1]Table2!$B$1:$Z$21,MATCH("xG/90",[1]Table2!$B$1:$Z$1,0),0),"")</f>
        <v>2.8043749999999994</v>
      </c>
      <c r="BU27" s="41" t="str">
        <f>IFERROR(VLOOKUP(BU4,[1]Table2!$B$1:$Z$21,MATCH("xGA/90",[1]Table2!$B$1:$Z$1,0),0)*VLOOKUP($B4,[1]Table2!$B$1:$Z$21,MATCH("xG/90",[1]Table2!$B$1:$Z$1,0),0),"")</f>
        <v/>
      </c>
      <c r="BV27" s="41" t="str">
        <f>IFERROR(VLOOKUP(BV4,[1]Table2!$B$1:$Z$21,MATCH("xGA/90",[1]Table2!$B$1:$Z$1,0),0)*VLOOKUP($B4,[1]Table2!$B$1:$Z$21,MATCH("xG/90",[1]Table2!$B$1:$Z$1,0),0),"")</f>
        <v/>
      </c>
      <c r="BW27" s="41" t="str">
        <f>IFERROR(VLOOKUP(BW4,[1]Table2!$B$1:$Z$21,MATCH("xGA/90",[1]Table2!$B$1:$Z$1,0),0)*VLOOKUP($B4,[1]Table2!$B$1:$Z$21,MATCH("xG/90",[1]Table2!$B$1:$Z$1,0),0),"")</f>
        <v/>
      </c>
      <c r="BX27" s="41" t="str">
        <f>IFERROR(VLOOKUP(BX4,[1]Table2!$B$1:$Z$21,MATCH("xGA/90",[1]Table2!$B$1:$Z$1,0),0)*VLOOKUP($B4,[1]Table2!$B$1:$Z$21,MATCH("xG/90",[1]Table2!$B$1:$Z$1,0),0),"")</f>
        <v/>
      </c>
      <c r="BY27" s="41" t="str">
        <f>IFERROR(VLOOKUP(BY4,[1]Table2!$B$1:$Z$21,MATCH("xGA/90",[1]Table2!$B$1:$Z$1,0),0)*VLOOKUP($B4,[1]Table2!$B$1:$Z$21,MATCH("xG/90",[1]Table2!$B$1:$Z$1,0),0),"")</f>
        <v/>
      </c>
      <c r="BZ27" s="41" t="str">
        <f>IFERROR(VLOOKUP(BZ4,[1]Table2!$B$1:$Z$21,MATCH("xGA/90",[1]Table2!$B$1:$Z$1,0),0)*VLOOKUP($B4,[1]Table2!$B$1:$Z$21,MATCH("xG/90",[1]Table2!$B$1:$Z$1,0),0),"")</f>
        <v/>
      </c>
      <c r="CA27" s="41">
        <f>IFERROR(VLOOKUP(CA4,[1]Table2!$B$1:$Z$21,MATCH("xGA/90",[1]Table2!$B$1:$Z$1,0),0)*VLOOKUP($B4,[1]Table2!$B$1:$Z$21,MATCH("xG/90",[1]Table2!$B$1:$Z$1,0),0),"")</f>
        <v>3.3677539062499995</v>
      </c>
      <c r="CB27" s="41" t="str">
        <f>IFERROR(VLOOKUP(CB4,[1]Table2!$B$1:$Z$21,MATCH("xGA/90",[1]Table2!$B$1:$Z$1,0),0)*VLOOKUP($B4,[1]Table2!$B$1:$Z$21,MATCH("xG/90",[1]Table2!$B$1:$Z$1,0),0),"")</f>
        <v/>
      </c>
      <c r="CC27" s="41" t="str">
        <f>IFERROR(VLOOKUP(CC4,[1]Table2!$B$1:$Z$21,MATCH("xGA/90",[1]Table2!$B$1:$Z$1,0),0)*VLOOKUP($B4,[1]Table2!$B$1:$Z$21,MATCH("xG/90",[1]Table2!$B$1:$Z$1,0),0),"")</f>
        <v/>
      </c>
      <c r="CD27" s="41" t="str">
        <f>IFERROR(VLOOKUP(CD4,[1]Table2!$B$1:$Z$21,MATCH("xGA/90",[1]Table2!$B$1:$Z$1,0),0)*VLOOKUP($B4,[1]Table2!$B$1:$Z$21,MATCH("xG/90",[1]Table2!$B$1:$Z$1,0),0),"")</f>
        <v/>
      </c>
      <c r="CE27" s="41" t="str">
        <f>IFERROR(VLOOKUP(CE4,[1]Table2!$B$1:$Z$21,MATCH("xGA/90",[1]Table2!$B$1:$Z$1,0),0)*VLOOKUP($B4,[1]Table2!$B$1:$Z$21,MATCH("xG/90",[1]Table2!$B$1:$Z$1,0),0),"")</f>
        <v/>
      </c>
      <c r="CF27" s="41" t="str">
        <f>IFERROR(VLOOKUP(CF4,[1]Table2!$B$1:$Z$21,MATCH("xGA/90",[1]Table2!$B$1:$Z$1,0),0)*VLOOKUP($B4,[1]Table2!$B$1:$Z$21,MATCH("xG/90",[1]Table2!$B$1:$Z$1,0),0),"")</f>
        <v/>
      </c>
      <c r="CG27" s="41" t="str">
        <f>IFERROR(VLOOKUP(CG4,[1]Table2!$B$1:$Z$21,MATCH("xGA/90",[1]Table2!$B$1:$Z$1,0),0)*VLOOKUP($B4,[1]Table2!$B$1:$Z$21,MATCH("xG/90",[1]Table2!$B$1:$Z$1,0),0),"")</f>
        <v/>
      </c>
      <c r="CH27" s="41">
        <f>IFERROR(VLOOKUP(CH4,[1]Table2!$B$1:$Z$21,MATCH("xGA/90",[1]Table2!$B$1:$Z$1,0),0)*VLOOKUP($B4,[1]Table2!$B$1:$Z$21,MATCH("xG/90",[1]Table2!$B$1:$Z$1,0),0),"")</f>
        <v>2.8857519531249998</v>
      </c>
      <c r="CI27" s="41" t="str">
        <f>IFERROR(VLOOKUP(CI4,[1]Table2!$B$1:$Z$21,MATCH("xGA/90",[1]Table2!$B$1:$Z$1,0),0)*VLOOKUP($B4,[1]Table2!$B$1:$Z$21,MATCH("xG/90",[1]Table2!$B$1:$Z$1,0),0),"")</f>
        <v/>
      </c>
      <c r="CJ27" s="41" t="str">
        <f>IFERROR(VLOOKUP(CJ4,[1]Table2!$B$1:$Z$21,MATCH("xGA/90",[1]Table2!$B$1:$Z$1,0),0)*VLOOKUP($B4,[1]Table2!$B$1:$Z$21,MATCH("xG/90",[1]Table2!$B$1:$Z$1,0),0),"")</f>
        <v/>
      </c>
      <c r="CK27" s="41" t="str">
        <f>IFERROR(VLOOKUP(CK4,[1]Table2!$B$1:$Z$21,MATCH("xGA/90",[1]Table2!$B$1:$Z$1,0),0)*VLOOKUP($B4,[1]Table2!$B$1:$Z$21,MATCH("xG/90",[1]Table2!$B$1:$Z$1,0),0),"")</f>
        <v/>
      </c>
      <c r="CL27" s="41" t="str">
        <f>IFERROR(VLOOKUP(CL4,[1]Table2!$B$1:$Z$21,MATCH("xGA/90",[1]Table2!$B$1:$Z$1,0),0)*VLOOKUP($B4,[1]Table2!$B$1:$Z$21,MATCH("xG/90",[1]Table2!$B$1:$Z$1,0),0),"")</f>
        <v/>
      </c>
      <c r="CM27" s="41" t="str">
        <f>IFERROR(VLOOKUP(CM4,[1]Table2!$B$1:$Z$21,MATCH("xGA/90",[1]Table2!$B$1:$Z$1,0),0)*VLOOKUP($B4,[1]Table2!$B$1:$Z$21,MATCH("xG/90",[1]Table2!$B$1:$Z$1,0),0),"")</f>
        <v/>
      </c>
      <c r="CN27" s="41" t="str">
        <f>IFERROR(VLOOKUP(CN4,[1]Table2!$B$1:$Z$21,MATCH("xGA/90",[1]Table2!$B$1:$Z$1,0),0)*VLOOKUP($B4,[1]Table2!$B$1:$Z$21,MATCH("xG/90",[1]Table2!$B$1:$Z$1,0),0),"")</f>
        <v/>
      </c>
      <c r="CO27" s="41">
        <f>IFERROR(VLOOKUP(CO4,[1]Table2!$B$1:$Z$21,MATCH("xGA/90",[1]Table2!$B$1:$Z$1,0),0)*VLOOKUP($B4,[1]Table2!$B$1:$Z$21,MATCH("xG/90",[1]Table2!$B$1:$Z$1,0),0),"")</f>
        <v>3.3802734374999996</v>
      </c>
      <c r="CP27" s="41" t="str">
        <f>IFERROR(VLOOKUP(CP4,[1]Table2!$B$1:$Z$21,MATCH("xGA/90",[1]Table2!$B$1:$Z$1,0),0)*VLOOKUP($B4,[1]Table2!$B$1:$Z$21,MATCH("xG/90",[1]Table2!$B$1:$Z$1,0),0),"")</f>
        <v/>
      </c>
      <c r="CQ27" s="41" t="str">
        <f>IFERROR(VLOOKUP(CQ4,[1]Table2!$B$1:$Z$21,MATCH("xGA/90",[1]Table2!$B$1:$Z$1,0),0)*VLOOKUP($B4,[1]Table2!$B$1:$Z$21,MATCH("xG/90",[1]Table2!$B$1:$Z$1,0),0),"")</f>
        <v/>
      </c>
      <c r="CR27" s="41" t="str">
        <f>IFERROR(VLOOKUP(CR4,[1]Table2!$B$1:$Z$21,MATCH("xGA/90",[1]Table2!$B$1:$Z$1,0),0)*VLOOKUP($B4,[1]Table2!$B$1:$Z$21,MATCH("xG/90",[1]Table2!$B$1:$Z$1,0),0),"")</f>
        <v/>
      </c>
      <c r="CS27" s="41" t="str">
        <f>IFERROR(VLOOKUP(CS4,[1]Table2!$B$1:$Z$21,MATCH("xGA/90",[1]Table2!$B$1:$Z$1,0),0)*VLOOKUP($B4,[1]Table2!$B$1:$Z$21,MATCH("xG/90",[1]Table2!$B$1:$Z$1,0),0),"")</f>
        <v/>
      </c>
      <c r="CT27" s="41" t="str">
        <f>IFERROR(VLOOKUP(CT4,[1]Table2!$B$1:$Z$21,MATCH("xGA/90",[1]Table2!$B$1:$Z$1,0),0)*VLOOKUP($B4,[1]Table2!$B$1:$Z$21,MATCH("xG/90",[1]Table2!$B$1:$Z$1,0),0),"")</f>
        <v/>
      </c>
      <c r="CU27" s="41" t="str">
        <f>IFERROR(VLOOKUP(CU4,[1]Table2!$B$1:$Z$21,MATCH("xGA/90",[1]Table2!$B$1:$Z$1,0),0)*VLOOKUP($B4,[1]Table2!$B$1:$Z$21,MATCH("xG/90",[1]Table2!$B$1:$Z$1,0),0),"")</f>
        <v/>
      </c>
      <c r="CV27" s="41">
        <f>IFERROR(VLOOKUP(CV4,[1]Table2!$B$1:$Z$21,MATCH("xGA/90",[1]Table2!$B$1:$Z$1,0),0)*VLOOKUP($B4,[1]Table2!$B$1:$Z$21,MATCH("xG/90",[1]Table2!$B$1:$Z$1,0),0),"")</f>
        <v>2.5265221774193547</v>
      </c>
      <c r="CW27" s="41" t="str">
        <f>IFERROR(VLOOKUP(CW4,[1]Table2!$B$1:$Z$21,MATCH("xGA/90",[1]Table2!$B$1:$Z$1,0),0)*VLOOKUP($B4,[1]Table2!$B$1:$Z$21,MATCH("xG/90",[1]Table2!$B$1:$Z$1,0),0),"")</f>
        <v/>
      </c>
      <c r="CX27" s="41" t="str">
        <f>IFERROR(VLOOKUP(CX4,[1]Table2!$B$1:$Z$21,MATCH("xGA/90",[1]Table2!$B$1:$Z$1,0),0)*VLOOKUP($B4,[1]Table2!$B$1:$Z$21,MATCH("xG/90",[1]Table2!$B$1:$Z$1,0),0),"")</f>
        <v/>
      </c>
      <c r="CY27" s="41" t="str">
        <f>IFERROR(VLOOKUP(CY4,[1]Table2!$B$1:$Z$21,MATCH("xGA/90",[1]Table2!$B$1:$Z$1,0),0)*VLOOKUP($B4,[1]Table2!$B$1:$Z$21,MATCH("xG/90",[1]Table2!$B$1:$Z$1,0),0),"")</f>
        <v/>
      </c>
      <c r="CZ27" s="41" t="str">
        <f>IFERROR(VLOOKUP(CZ4,[1]Table2!$B$1:$Z$21,MATCH("xGA/90",[1]Table2!$B$1:$Z$1,0),0)*VLOOKUP($B4,[1]Table2!$B$1:$Z$21,MATCH("xG/90",[1]Table2!$B$1:$Z$1,0),0),"")</f>
        <v/>
      </c>
      <c r="DA27" s="41" t="str">
        <f>IFERROR(VLOOKUP(DA4,[1]Table2!$B$1:$Z$21,MATCH("xGA/90",[1]Table2!$B$1:$Z$1,0),0)*VLOOKUP($B4,[1]Table2!$B$1:$Z$21,MATCH("xG/90",[1]Table2!$B$1:$Z$1,0),0),"")</f>
        <v/>
      </c>
      <c r="DB27" s="41">
        <f>IFERROR(VLOOKUP(DB4,[1]Table2!$B$1:$Z$21,MATCH("xGA/90",[1]Table2!$B$1:$Z$1,0),0)*VLOOKUP($B4,[1]Table2!$B$1:$Z$21,MATCH("xG/90",[1]Table2!$B$1:$Z$1,0),0),"")</f>
        <v>2.9107910156249996</v>
      </c>
      <c r="DC27" s="41" t="str">
        <f>IFERROR(VLOOKUP(DC4,[1]Table2!$B$1:$Z$21,MATCH("xGA/90",[1]Table2!$B$1:$Z$1,0),0)*VLOOKUP($B4,[1]Table2!$B$1:$Z$21,MATCH("xG/90",[1]Table2!$B$1:$Z$1,0),0),"")</f>
        <v/>
      </c>
      <c r="DD27" s="41" t="str">
        <f>IFERROR(VLOOKUP(DD4,[1]Table2!$B$1:$Z$21,MATCH("xGA/90",[1]Table2!$B$1:$Z$1,0),0)*VLOOKUP($B4,[1]Table2!$B$1:$Z$21,MATCH("xG/90",[1]Table2!$B$1:$Z$1,0),0),"")</f>
        <v/>
      </c>
      <c r="DE27" s="41" t="str">
        <f>IFERROR(VLOOKUP(DE4,[1]Table2!$B$1:$Z$21,MATCH("xGA/90",[1]Table2!$B$1:$Z$1,0),0)*VLOOKUP($B4,[1]Table2!$B$1:$Z$21,MATCH("xG/90",[1]Table2!$B$1:$Z$1,0),0),"")</f>
        <v/>
      </c>
      <c r="DF27" s="41" t="str">
        <f>IFERROR(VLOOKUP(DF4,[1]Table2!$B$1:$Z$21,MATCH("xGA/90",[1]Table2!$B$1:$Z$1,0),0)*VLOOKUP($B4,[1]Table2!$B$1:$Z$21,MATCH("xG/90",[1]Table2!$B$1:$Z$1,0),0),"")</f>
        <v/>
      </c>
      <c r="DG27" s="41" t="str">
        <f>IFERROR(VLOOKUP(DG4,[1]Table2!$B$1:$Z$21,MATCH("xGA/90",[1]Table2!$B$1:$Z$1,0),0)*VLOOKUP($B4,[1]Table2!$B$1:$Z$21,MATCH("xG/90",[1]Table2!$B$1:$Z$1,0),0),"")</f>
        <v/>
      </c>
      <c r="DH27" s="41" t="str">
        <f>IFERROR(VLOOKUP(DH4,[1]Table2!$B$1:$Z$21,MATCH("xGA/90",[1]Table2!$B$1:$Z$1,0),0)*VLOOKUP($B4,[1]Table2!$B$1:$Z$21,MATCH("xG/90",[1]Table2!$B$1:$Z$1,0),0),"")</f>
        <v/>
      </c>
      <c r="DI27" s="41" t="str">
        <f>IFERROR(VLOOKUP(DI4,[1]Table2!$B$1:$Z$21,MATCH("xGA/90",[1]Table2!$B$1:$Z$1,0),0)*VLOOKUP($B4,[1]Table2!$B$1:$Z$21,MATCH("xG/90",[1]Table2!$B$1:$Z$1,0),0),"")</f>
        <v/>
      </c>
      <c r="DJ27" s="41" t="str">
        <f>IFERROR(VLOOKUP(DJ4,[1]Table2!$B$1:$Z$21,MATCH("xGA/90",[1]Table2!$B$1:$Z$1,0),0)*VLOOKUP($B4,[1]Table2!$B$1:$Z$21,MATCH("xG/90",[1]Table2!$B$1:$Z$1,0),0),"")</f>
        <v/>
      </c>
      <c r="DK27" s="41" t="str">
        <f>IFERROR(VLOOKUP(DK4,[1]Table2!$B$1:$Z$21,MATCH("xGA/90",[1]Table2!$B$1:$Z$1,0),0)*VLOOKUP($B4,[1]Table2!$B$1:$Z$21,MATCH("xG/90",[1]Table2!$B$1:$Z$1,0),0),"")</f>
        <v/>
      </c>
      <c r="DL27" s="41" t="str">
        <f>IFERROR(VLOOKUP(DL4,[1]Table2!$B$1:$Z$21,MATCH("xGA/90",[1]Table2!$B$1:$Z$1,0),0)*VLOOKUP($B4,[1]Table2!$B$1:$Z$21,MATCH("xG/90",[1]Table2!$B$1:$Z$1,0),0),"")</f>
        <v/>
      </c>
      <c r="DM27" s="41" t="str">
        <f>IFERROR(VLOOKUP(DM4,[1]Table2!$B$1:$Z$21,MATCH("xGA/90",[1]Table2!$B$1:$Z$1,0),0)*VLOOKUP($B4,[1]Table2!$B$1:$Z$21,MATCH("xG/90",[1]Table2!$B$1:$Z$1,0),0),"")</f>
        <v/>
      </c>
      <c r="DN27" s="41" t="str">
        <f>IFERROR(VLOOKUP(DN4,[1]Table2!$B$1:$Z$21,MATCH("xGA/90",[1]Table2!$B$1:$Z$1,0),0)*VLOOKUP($B4,[1]Table2!$B$1:$Z$21,MATCH("xG/90",[1]Table2!$B$1:$Z$1,0),0),"")</f>
        <v/>
      </c>
      <c r="DO27" s="41" t="str">
        <f>IFERROR(VLOOKUP(DO4,[1]Table2!$B$1:$Z$21,MATCH("xGA/90",[1]Table2!$B$1:$Z$1,0),0)*VLOOKUP($B4,[1]Table2!$B$1:$Z$21,MATCH("xG/90",[1]Table2!$B$1:$Z$1,0),0),"")</f>
        <v/>
      </c>
      <c r="DP27" s="41" t="str">
        <f>IFERROR(VLOOKUP(DP4,[1]Table2!$B$1:$Z$21,MATCH("xGA/90",[1]Table2!$B$1:$Z$1,0),0)*VLOOKUP($B4,[1]Table2!$B$1:$Z$21,MATCH("xG/90",[1]Table2!$B$1:$Z$1,0),0),"")</f>
        <v/>
      </c>
      <c r="DQ27" s="41" t="str">
        <f>IFERROR(VLOOKUP(DQ4,[1]Table2!$B$1:$Z$21,MATCH("xGA/90",[1]Table2!$B$1:$Z$1,0),0)*VLOOKUP($B4,[1]Table2!$B$1:$Z$21,MATCH("xG/90",[1]Table2!$B$1:$Z$1,0),0),"")</f>
        <v/>
      </c>
      <c r="DR27" s="41" t="str">
        <f>IFERROR(VLOOKUP(DR4,[1]Table2!$B$1:$Z$21,MATCH("xGA/90",[1]Table2!$B$1:$Z$1,0),0)*VLOOKUP($B4,[1]Table2!$B$1:$Z$21,MATCH("xG/90",[1]Table2!$B$1:$Z$1,0),0),"")</f>
        <v/>
      </c>
      <c r="DS27" s="41" t="str">
        <f>IFERROR(VLOOKUP(DS4,[1]Table2!$B$1:$Z$21,MATCH("xGA/90",[1]Table2!$B$1:$Z$1,0),0)*VLOOKUP($B4,[1]Table2!$B$1:$Z$21,MATCH("xG/90",[1]Table2!$B$1:$Z$1,0),0),"")</f>
        <v/>
      </c>
      <c r="DT27" s="41" t="str">
        <f>IFERROR(VLOOKUP(DT4,[1]Table2!$B$1:$Z$21,MATCH("xGA/90",[1]Table2!$B$1:$Z$1,0),0)*VLOOKUP($B4,[1]Table2!$B$1:$Z$21,MATCH("xG/90",[1]Table2!$B$1:$Z$1,0),0),"")</f>
        <v/>
      </c>
      <c r="DU27" s="41" t="str">
        <f>IFERROR(VLOOKUP(DU4,[1]Table2!$B$1:$Z$21,MATCH("xGA/90",[1]Table2!$B$1:$Z$1,0),0)*VLOOKUP($B4,[1]Table2!$B$1:$Z$21,MATCH("xG/90",[1]Table2!$B$1:$Z$1,0),0),"")</f>
        <v/>
      </c>
      <c r="DV27" s="41" t="str">
        <f>IFERROR(VLOOKUP(DV4,[1]Table2!$B$1:$Z$21,MATCH("xGA/90",[1]Table2!$B$1:$Z$1,0),0)*VLOOKUP($B4,[1]Table2!$B$1:$Z$21,MATCH("xG/90",[1]Table2!$B$1:$Z$1,0),0),"")</f>
        <v/>
      </c>
      <c r="DW27" s="41" t="str">
        <f>IFERROR(VLOOKUP(DW4,[1]Table2!$B$1:$Z$21,MATCH("xGA/90",[1]Table2!$B$1:$Z$1,0),0)*VLOOKUP($B4,[1]Table2!$B$1:$Z$21,MATCH("xG/90",[1]Table2!$B$1:$Z$1,0),0),"")</f>
        <v/>
      </c>
      <c r="DX27" s="41" t="str">
        <f>IFERROR(VLOOKUP(DX4,[1]Table2!$B$1:$Z$21,MATCH("xGA/90",[1]Table2!$B$1:$Z$1,0),0)*VLOOKUP($B4,[1]Table2!$B$1:$Z$21,MATCH("xG/90",[1]Table2!$B$1:$Z$1,0),0),"")</f>
        <v/>
      </c>
      <c r="DY27" s="41" t="str">
        <f>IFERROR(VLOOKUP(DY4,[1]Table2!$B$1:$Z$21,MATCH("xGA/90",[1]Table2!$B$1:$Z$1,0),0)*VLOOKUP($B4,[1]Table2!$B$1:$Z$21,MATCH("xG/90",[1]Table2!$B$1:$Z$1,0),0),"")</f>
        <v/>
      </c>
      <c r="DZ27" s="41" t="str">
        <f>IFERROR(VLOOKUP(DZ4,[1]Table2!$B$1:$Z$21,MATCH("xGA/90",[1]Table2!$B$1:$Z$1,0),0)*VLOOKUP($B4,[1]Table2!$B$1:$Z$21,MATCH("xG/90",[1]Table2!$B$1:$Z$1,0),0),"")</f>
        <v/>
      </c>
      <c r="EA27" s="41" t="str">
        <f>IFERROR(VLOOKUP(EA4,[1]Table2!$B$1:$Z$21,MATCH("xGA/90",[1]Table2!$B$1:$Z$1,0),0)*VLOOKUP($B4,[1]Table2!$B$1:$Z$21,MATCH("xG/90",[1]Table2!$B$1:$Z$1,0),0),"")</f>
        <v/>
      </c>
      <c r="EB27" s="41" t="str">
        <f>IFERROR(VLOOKUP(EB4,[1]Table2!$B$1:$Z$21,MATCH("xGA/90",[1]Table2!$B$1:$Z$1,0),0)*VLOOKUP($B4,[1]Table2!$B$1:$Z$21,MATCH("xG/90",[1]Table2!$B$1:$Z$1,0),0),"")</f>
        <v/>
      </c>
      <c r="EC27" s="41" t="str">
        <f>IFERROR(VLOOKUP(EC4,[1]Table2!$B$1:$Z$21,MATCH("xGA/90",[1]Table2!$B$1:$Z$1,0),0)*VLOOKUP($B4,[1]Table2!$B$1:$Z$21,MATCH("xG/90",[1]Table2!$B$1:$Z$1,0),0),"")</f>
        <v/>
      </c>
      <c r="ED27" s="41" t="str">
        <f>IFERROR(VLOOKUP(ED4,[1]Table2!$B$1:$Z$21,MATCH("xGA/90",[1]Table2!$B$1:$Z$1,0),0)*VLOOKUP($B4,[1]Table2!$B$1:$Z$21,MATCH("xG/90",[1]Table2!$B$1:$Z$1,0),0),"")</f>
        <v/>
      </c>
      <c r="EE27" s="41" t="str">
        <f>IFERROR(VLOOKUP(EE4,[1]Table2!$B$1:$Z$21,MATCH("xGA/90",[1]Table2!$B$1:$Z$1,0),0)*VLOOKUP($B4,[1]Table2!$B$1:$Z$21,MATCH("xG/90",[1]Table2!$B$1:$Z$1,0),0),"")</f>
        <v/>
      </c>
      <c r="EF27" s="41" t="str">
        <f>IFERROR(VLOOKUP(EF4,[1]Table2!$B$1:$Z$21,MATCH("xGA/90",[1]Table2!$B$1:$Z$1,0),0)*VLOOKUP($B4,[1]Table2!$B$1:$Z$21,MATCH("xG/90",[1]Table2!$B$1:$Z$1,0),0),"")</f>
        <v/>
      </c>
      <c r="EG27" s="41" t="str">
        <f>IFERROR(VLOOKUP(EG4,[1]Table2!$B$1:$Z$21,MATCH("xGA/90",[1]Table2!$B$1:$Z$1,0),0)*VLOOKUP($B4,[1]Table2!$B$1:$Z$21,MATCH("xG/90",[1]Table2!$B$1:$Z$1,0),0),"")</f>
        <v/>
      </c>
      <c r="EH27" s="41" t="str">
        <f>IFERROR(VLOOKUP(EH4,[1]Table2!$B$1:$Z$21,MATCH("xGA/90",[1]Table2!$B$1:$Z$1,0),0)*VLOOKUP($B4,[1]Table2!$B$1:$Z$21,MATCH("xG/90",[1]Table2!$B$1:$Z$1,0),0),"")</f>
        <v/>
      </c>
      <c r="EI27" s="41" t="str">
        <f>IFERROR(VLOOKUP(EI4,[1]Table2!$B$1:$Z$21,MATCH("xGA/90",[1]Table2!$B$1:$Z$1,0),0)*VLOOKUP($B4,[1]Table2!$B$1:$Z$21,MATCH("xG/90",[1]Table2!$B$1:$Z$1,0),0),"")</f>
        <v/>
      </c>
      <c r="EJ27" s="41" t="str">
        <f>IFERROR(VLOOKUP(EJ4,[1]Table2!$B$1:$Z$21,MATCH("xGA/90",[1]Table2!$B$1:$Z$1,0),0)*VLOOKUP($B4,[1]Table2!$B$1:$Z$21,MATCH("xG/90",[1]Table2!$B$1:$Z$1,0),0),"")</f>
        <v/>
      </c>
      <c r="EK27" s="41" t="str">
        <f>IFERROR(VLOOKUP(EK4,[1]Table2!$B$1:$Z$21,MATCH("xGA/90",[1]Table2!$B$1:$Z$1,0),0)*VLOOKUP($B4,[1]Table2!$B$1:$Z$21,MATCH("xG/90",[1]Table2!$B$1:$Z$1,0),0),"")</f>
        <v/>
      </c>
      <c r="EL27" s="41" t="str">
        <f>IFERROR(VLOOKUP(EL4,[1]Table2!$B$1:$Z$21,MATCH("xGA/90",[1]Table2!$B$1:$Z$1,0),0)*VLOOKUP($B4,[1]Table2!$B$1:$Z$21,MATCH("xG/90",[1]Table2!$B$1:$Z$1,0),0),"")</f>
        <v/>
      </c>
      <c r="EM27" s="41" t="str">
        <f>IFERROR(VLOOKUP(EM4,[1]Table2!$B$1:$Z$21,MATCH("xGA/90",[1]Table2!$B$1:$Z$1,0),0)*VLOOKUP($B4,[1]Table2!$B$1:$Z$21,MATCH("xG/90",[1]Table2!$B$1:$Z$1,0),0),"")</f>
        <v/>
      </c>
      <c r="EN27" s="41" t="str">
        <f>IFERROR(VLOOKUP(EN4,[1]Table2!$B$1:$Z$21,MATCH("xGA/90",[1]Table2!$B$1:$Z$1,0),0)*VLOOKUP($B4,[1]Table2!$B$1:$Z$21,MATCH("xG/90",[1]Table2!$B$1:$Z$1,0),0),"")</f>
        <v/>
      </c>
      <c r="EO27" s="41" t="str">
        <f>IFERROR(VLOOKUP(EO4,[1]Table2!$B$1:$Z$21,MATCH("xGA/90",[1]Table2!$B$1:$Z$1,0),0)*VLOOKUP($B4,[1]Table2!$B$1:$Z$21,MATCH("xG/90",[1]Table2!$B$1:$Z$1,0),0),"")</f>
        <v/>
      </c>
      <c r="EP27" s="41" t="str">
        <f>IFERROR(VLOOKUP(EP4,[1]Table2!$B$1:$Z$21,MATCH("xGA/90",[1]Table2!$B$1:$Z$1,0),0)*VLOOKUP($B4,[1]Table2!$B$1:$Z$21,MATCH("xG/90",[1]Table2!$B$1:$Z$1,0),0),"")</f>
        <v/>
      </c>
      <c r="EQ27" s="41" t="str">
        <f>IFERROR(VLOOKUP(EQ4,[1]Table2!$B$1:$Z$21,MATCH("xGA/90",[1]Table2!$B$1:$Z$1,0),0)*VLOOKUP($B4,[1]Table2!$B$1:$Z$21,MATCH("xG/90",[1]Table2!$B$1:$Z$1,0),0),"")</f>
        <v/>
      </c>
      <c r="ER27" s="41" t="str">
        <f>IFERROR(VLOOKUP(ER4,[1]Table2!$B$1:$Z$21,MATCH("xGA/90",[1]Table2!$B$1:$Z$1,0),0)*VLOOKUP($B4,[1]Table2!$B$1:$Z$21,MATCH("xG/90",[1]Table2!$B$1:$Z$1,0),0),"")</f>
        <v/>
      </c>
      <c r="ES27" s="41" t="str">
        <f>IFERROR(VLOOKUP(ES4,[1]Table2!$B$1:$Z$21,MATCH("xGA/90",[1]Table2!$B$1:$Z$1,0),0)*VLOOKUP($B4,[1]Table2!$B$1:$Z$21,MATCH("xG/90",[1]Table2!$B$1:$Z$1,0),0),"")</f>
        <v/>
      </c>
      <c r="ET27" s="41">
        <f>IFERROR(VLOOKUP(ET4,[1]Table2!$B$1:$Z$21,MATCH("xGA/90",[1]Table2!$B$1:$Z$1,0),0)*VLOOKUP($B4,[1]Table2!$B$1:$Z$21,MATCH("xG/90",[1]Table2!$B$1:$Z$1,0),0),"")</f>
        <v>2.5523689516129031</v>
      </c>
      <c r="EU27" s="41" t="str">
        <f>IFERROR(VLOOKUP(EU4,[1]Table2!$B$1:$Z$21,MATCH("xGA/90",[1]Table2!$B$1:$Z$1,0),0)*VLOOKUP($B4,[1]Table2!$B$1:$Z$21,MATCH("xG/90",[1]Table2!$B$1:$Z$1,0),0),"")</f>
        <v/>
      </c>
      <c r="EV27" s="41" t="str">
        <f>IFERROR(VLOOKUP(EV4,[1]Table2!$B$1:$Z$21,MATCH("xGA/90",[1]Table2!$B$1:$Z$1,0),0)*VLOOKUP($B4,[1]Table2!$B$1:$Z$21,MATCH("xG/90",[1]Table2!$B$1:$Z$1,0),0),"")</f>
        <v/>
      </c>
      <c r="EW27" s="41" t="str">
        <f>IFERROR(VLOOKUP(EW4,[1]Table2!$B$1:$Z$21,MATCH("xGA/90",[1]Table2!$B$1:$Z$1,0),0)*VLOOKUP($B4,[1]Table2!$B$1:$Z$21,MATCH("xG/90",[1]Table2!$B$1:$Z$1,0),0),"")</f>
        <v/>
      </c>
      <c r="EX27" s="41" t="str">
        <f>IFERROR(VLOOKUP(EX4,[1]Table2!$B$1:$Z$21,MATCH("xGA/90",[1]Table2!$B$1:$Z$1,0),0)*VLOOKUP($B4,[1]Table2!$B$1:$Z$21,MATCH("xG/90",[1]Table2!$B$1:$Z$1,0),0),"")</f>
        <v/>
      </c>
      <c r="EY27" s="41">
        <f>IFERROR(VLOOKUP(EY4,[1]Table2!$B$1:$Z$21,MATCH("xGA/90",[1]Table2!$B$1:$Z$1,0),0)*VLOOKUP($B4,[1]Table2!$B$1:$Z$21,MATCH("xG/90",[1]Table2!$B$1:$Z$1,0),0),"")</f>
        <v>2.3208620689655173</v>
      </c>
      <c r="EZ27" s="41" t="str">
        <f>IFERROR(VLOOKUP(EZ4,[1]Table2!$B$1:$Z$21,MATCH("xGA/90",[1]Table2!$B$1:$Z$1,0),0)*VLOOKUP($B4,[1]Table2!$B$1:$Z$21,MATCH("xG/90",[1]Table2!$B$1:$Z$1,0),0),"")</f>
        <v/>
      </c>
      <c r="FA27" s="41" t="str">
        <f>IFERROR(VLOOKUP(FA4,[1]Table2!$B$1:$Z$21,MATCH("xGA/90",[1]Table2!$B$1:$Z$1,0),0)*VLOOKUP($B4,[1]Table2!$B$1:$Z$21,MATCH("xG/90",[1]Table2!$B$1:$Z$1,0),0),"")</f>
        <v/>
      </c>
      <c r="FB27" s="41">
        <f>IFERROR(VLOOKUP(FB4,[1]Table2!$B$1:$Z$21,MATCH("xGA/90",[1]Table2!$B$1:$Z$1,0),0)*VLOOKUP($B4,[1]Table2!$B$1:$Z$21,MATCH("xG/90",[1]Table2!$B$1:$Z$1,0),0),"")</f>
        <v>2.0548185483870967</v>
      </c>
      <c r="FC27" s="41" t="str">
        <f>IFERROR(VLOOKUP(FC4,[1]Table2!$B$1:$Z$21,MATCH("xGA/90",[1]Table2!$B$1:$Z$1,0),0)*VLOOKUP($B4,[1]Table2!$B$1:$Z$21,MATCH("xG/90",[1]Table2!$B$1:$Z$1,0),0),"")</f>
        <v/>
      </c>
      <c r="FD27" s="41" t="str">
        <f>IFERROR(VLOOKUP(FD4,[1]Table2!$B$1:$Z$21,MATCH("xGA/90",[1]Table2!$B$1:$Z$1,0),0)*VLOOKUP($B4,[1]Table2!$B$1:$Z$21,MATCH("xG/90",[1]Table2!$B$1:$Z$1,0),0),"")</f>
        <v/>
      </c>
      <c r="FE27" s="41" t="str">
        <f>IFERROR(VLOOKUP(FE4,[1]Table2!$B$1:$Z$21,MATCH("xGA/90",[1]Table2!$B$1:$Z$1,0),0)*VLOOKUP($B4,[1]Table2!$B$1:$Z$21,MATCH("xG/90",[1]Table2!$B$1:$Z$1,0),0),"")</f>
        <v/>
      </c>
      <c r="FF27" s="41" t="str">
        <f>IFERROR(VLOOKUP(FF4,[1]Table2!$B$1:$Z$21,MATCH("xGA/90",[1]Table2!$B$1:$Z$1,0),0)*VLOOKUP($B4,[1]Table2!$B$1:$Z$21,MATCH("xG/90",[1]Table2!$B$1:$Z$1,0),0),"")</f>
        <v/>
      </c>
      <c r="FG27" s="41" t="str">
        <f>IFERROR(VLOOKUP(FG4,[1]Table2!$B$1:$Z$21,MATCH("xGA/90",[1]Table2!$B$1:$Z$1,0),0)*VLOOKUP($B4,[1]Table2!$B$1:$Z$21,MATCH("xG/90",[1]Table2!$B$1:$Z$1,0),0),"")</f>
        <v/>
      </c>
      <c r="FH27" s="41" t="str">
        <f>IFERROR(VLOOKUP(FH4,[1]Table2!$B$1:$Z$21,MATCH("xGA/90",[1]Table2!$B$1:$Z$1,0),0)*VLOOKUP($B4,[1]Table2!$B$1:$Z$21,MATCH("xG/90",[1]Table2!$B$1:$Z$1,0),0),"")</f>
        <v/>
      </c>
      <c r="FI27" s="41" t="str">
        <f>IFERROR(VLOOKUP(FI4,[1]Table2!$B$1:$Z$21,MATCH("xGA/90",[1]Table2!$B$1:$Z$1,0),0)*VLOOKUP($B4,[1]Table2!$B$1:$Z$21,MATCH("xG/90",[1]Table2!$B$1:$Z$1,0),0),"")</f>
        <v/>
      </c>
      <c r="FJ27" s="41" t="str">
        <f>IFERROR(VLOOKUP(FJ4,[1]Table2!$B$1:$Z$21,MATCH("xGA/90",[1]Table2!$B$1:$Z$1,0),0)*VLOOKUP($B4,[1]Table2!$B$1:$Z$21,MATCH("xG/90",[1]Table2!$B$1:$Z$1,0),0),"")</f>
        <v/>
      </c>
      <c r="FK27" s="41" t="str">
        <f>IFERROR(VLOOKUP(FK4,[1]Table2!$B$1:$Z$21,MATCH("xGA/90",[1]Table2!$B$1:$Z$1,0),0)*VLOOKUP($B4,[1]Table2!$B$1:$Z$21,MATCH("xG/90",[1]Table2!$B$1:$Z$1,0),0),"")</f>
        <v/>
      </c>
      <c r="FL27" s="41" t="str">
        <f>IFERROR(VLOOKUP(FL4,[1]Table2!$B$1:$Z$21,MATCH("xGA/90",[1]Table2!$B$1:$Z$1,0),0)*VLOOKUP($B4,[1]Table2!$B$1:$Z$21,MATCH("xG/90",[1]Table2!$B$1:$Z$1,0),0),"")</f>
        <v/>
      </c>
      <c r="FM27" s="41" t="str">
        <f>IFERROR(VLOOKUP(FM4,[1]Table2!$B$1:$Z$21,MATCH("xGA/90",[1]Table2!$B$1:$Z$1,0),0)*VLOOKUP($B4,[1]Table2!$B$1:$Z$21,MATCH("xG/90",[1]Table2!$B$1:$Z$1,0),0),"")</f>
        <v/>
      </c>
      <c r="FN27" s="41">
        <f>IFERROR(VLOOKUP(FN4,[1]Table2!$B$1:$Z$21,MATCH("xGA/90",[1]Table2!$B$1:$Z$1,0),0)*VLOOKUP($B4,[1]Table2!$B$1:$Z$21,MATCH("xG/90",[1]Table2!$B$1:$Z$1,0),0),"")</f>
        <v>2.5790234375000001</v>
      </c>
      <c r="FO27" s="41" t="str">
        <f>IFERROR(VLOOKUP(FO4,[1]Table2!$B$1:$Z$21,MATCH("xGA/90",[1]Table2!$B$1:$Z$1,0),0)*VLOOKUP($B4,[1]Table2!$B$1:$Z$21,MATCH("xG/90",[1]Table2!$B$1:$Z$1,0),0),"")</f>
        <v/>
      </c>
      <c r="FP27" s="41" t="str">
        <f>IFERROR(VLOOKUP(FP4,[1]Table2!$B$1:$Z$21,MATCH("xGA/90",[1]Table2!$B$1:$Z$1,0),0)*VLOOKUP($B4,[1]Table2!$B$1:$Z$21,MATCH("xG/90",[1]Table2!$B$1:$Z$1,0),0),"")</f>
        <v/>
      </c>
      <c r="FQ27" s="41" t="str">
        <f>IFERROR(VLOOKUP(FQ4,[1]Table2!$B$1:$Z$21,MATCH("xGA/90",[1]Table2!$B$1:$Z$1,0),0)*VLOOKUP($B4,[1]Table2!$B$1:$Z$21,MATCH("xG/90",[1]Table2!$B$1:$Z$1,0),0),"")</f>
        <v/>
      </c>
      <c r="FR27" s="41" t="str">
        <f>IFERROR(VLOOKUP(FR4,[1]Table2!$B$1:$Z$21,MATCH("xGA/90",[1]Table2!$B$1:$Z$1,0),0)*VLOOKUP($B4,[1]Table2!$B$1:$Z$21,MATCH("xG/90",[1]Table2!$B$1:$Z$1,0),0),"")</f>
        <v/>
      </c>
      <c r="FS27" s="41" t="str">
        <f>IFERROR(VLOOKUP(FS4,[1]Table2!$B$1:$Z$21,MATCH("xGA/90",[1]Table2!$B$1:$Z$1,0),0)*VLOOKUP($B4,[1]Table2!$B$1:$Z$21,MATCH("xG/90",[1]Table2!$B$1:$Z$1,0),0),"")</f>
        <v/>
      </c>
      <c r="FT27" s="41" t="str">
        <f>IFERROR(VLOOKUP(FT4,[1]Table2!$B$1:$Z$21,MATCH("xGA/90",[1]Table2!$B$1:$Z$1,0),0)*VLOOKUP($B4,[1]Table2!$B$1:$Z$21,MATCH("xG/90",[1]Table2!$B$1:$Z$1,0),0),"")</f>
        <v/>
      </c>
      <c r="FU27" s="41">
        <f>IFERROR(VLOOKUP(FU4,[1]Table2!$B$1:$Z$21,MATCH("xGA/90",[1]Table2!$B$1:$Z$1,0),0)*VLOOKUP($B4,[1]Table2!$B$1:$Z$21,MATCH("xG/90",[1]Table2!$B$1:$Z$1,0),0),"")</f>
        <v>2.5840312499999998</v>
      </c>
      <c r="FV27" s="41" t="str">
        <f>IFERROR(VLOOKUP(FV4,[1]Table2!$B$1:$Z$21,MATCH("xGA/90",[1]Table2!$B$1:$Z$1,0),0)*VLOOKUP($B4,[1]Table2!$B$1:$Z$21,MATCH("xG/90",[1]Table2!$B$1:$Z$1,0),0),"")</f>
        <v/>
      </c>
      <c r="FW27" s="41" t="str">
        <f>IFERROR(VLOOKUP(FW4,[1]Table2!$B$1:$Z$21,MATCH("xGA/90",[1]Table2!$B$1:$Z$1,0),0)*VLOOKUP($B4,[1]Table2!$B$1:$Z$21,MATCH("xG/90",[1]Table2!$B$1:$Z$1,0),0),"")</f>
        <v/>
      </c>
      <c r="FX27" s="41" t="str">
        <f>IFERROR(VLOOKUP(FX4,[1]Table2!$B$1:$Z$21,MATCH("xGA/90",[1]Table2!$B$1:$Z$1,0),0)*VLOOKUP($B4,[1]Table2!$B$1:$Z$21,MATCH("xG/90",[1]Table2!$B$1:$Z$1,0),0),"")</f>
        <v/>
      </c>
      <c r="FY27" s="41" t="str">
        <f>IFERROR(VLOOKUP(FY4,[1]Table2!$B$1:$Z$21,MATCH("xGA/90",[1]Table2!$B$1:$Z$1,0),0)*VLOOKUP($B4,[1]Table2!$B$1:$Z$21,MATCH("xG/90",[1]Table2!$B$1:$Z$1,0),0),"")</f>
        <v/>
      </c>
      <c r="FZ27" s="41" t="str">
        <f>IFERROR(VLOOKUP(FZ4,[1]Table2!$B$1:$Z$21,MATCH("xGA/90",[1]Table2!$B$1:$Z$1,0),0)*VLOOKUP($B4,[1]Table2!$B$1:$Z$21,MATCH("xG/90",[1]Table2!$B$1:$Z$1,0),0),"")</f>
        <v/>
      </c>
      <c r="GA27" s="41" t="str">
        <f>IFERROR(VLOOKUP(GA4,[1]Table2!$B$1:$Z$21,MATCH("xGA/90",[1]Table2!$B$1:$Z$1,0),0)*VLOOKUP($B4,[1]Table2!$B$1:$Z$21,MATCH("xG/90",[1]Table2!$B$1:$Z$1,0),0),"")</f>
        <v/>
      </c>
      <c r="GB27" s="41" t="str">
        <f>IFERROR(VLOOKUP(GB4,[1]Table2!$B$1:$Z$21,MATCH("xGA/90",[1]Table2!$B$1:$Z$1,0),0)*VLOOKUP($B4,[1]Table2!$B$1:$Z$21,MATCH("xG/90",[1]Table2!$B$1:$Z$1,0),0),"")</f>
        <v/>
      </c>
      <c r="GC27" s="41" t="str">
        <f>IFERROR(VLOOKUP(GC4,[1]Table2!$B$1:$Z$21,MATCH("xGA/90",[1]Table2!$B$1:$Z$1,0),0)*VLOOKUP($B4,[1]Table2!$B$1:$Z$21,MATCH("xG/90",[1]Table2!$B$1:$Z$1,0),0),"")</f>
        <v/>
      </c>
      <c r="GD27" s="41" t="str">
        <f>IFERROR(VLOOKUP(GD4,[1]Table2!$B$1:$Z$21,MATCH("xGA/90",[1]Table2!$B$1:$Z$1,0),0)*VLOOKUP($B4,[1]Table2!$B$1:$Z$21,MATCH("xG/90",[1]Table2!$B$1:$Z$1,0),0),"")</f>
        <v/>
      </c>
      <c r="GE27" s="41" t="str">
        <f>IFERROR(VLOOKUP(GE4,[1]Table2!$B$1:$Z$21,MATCH("xGA/90",[1]Table2!$B$1:$Z$1,0),0)*VLOOKUP($B4,[1]Table2!$B$1:$Z$21,MATCH("xG/90",[1]Table2!$B$1:$Z$1,0),0),"")</f>
        <v/>
      </c>
      <c r="GF27" s="41" t="str">
        <f>IFERROR(VLOOKUP(GF4,[1]Table2!$B$1:$Z$21,MATCH("xGA/90",[1]Table2!$B$1:$Z$1,0),0)*VLOOKUP($B4,[1]Table2!$B$1:$Z$21,MATCH("xG/90",[1]Table2!$B$1:$Z$1,0),0),"")</f>
        <v/>
      </c>
      <c r="GG27" s="41" t="str">
        <f>IFERROR(VLOOKUP(GG4,[1]Table2!$B$1:$Z$21,MATCH("xGA/90",[1]Table2!$B$1:$Z$1,0),0)*VLOOKUP($B4,[1]Table2!$B$1:$Z$21,MATCH("xG/90",[1]Table2!$B$1:$Z$1,0),0),"")</f>
        <v/>
      </c>
      <c r="GH27" s="41">
        <f>IFERROR(VLOOKUP(GH4,[1]Table2!$B$1:$Z$21,MATCH("xGA/90",[1]Table2!$B$1:$Z$1,0),0)*VLOOKUP($B4,[1]Table2!$B$1:$Z$21,MATCH("xG/90",[1]Table2!$B$1:$Z$1,0),0),"")</f>
        <v>3.3802734374999996</v>
      </c>
      <c r="GI27" s="41" t="str">
        <f>IFERROR(VLOOKUP(GI4,[1]Table2!$B$1:$Z$21,MATCH("xGA/90",[1]Table2!$B$1:$Z$1,0),0)*VLOOKUP($B4,[1]Table2!$B$1:$Z$21,MATCH("xG/90",[1]Table2!$B$1:$Z$1,0),0),"")</f>
        <v/>
      </c>
      <c r="GJ27" s="41" t="str">
        <f>IFERROR(VLOOKUP(GJ4,[1]Table2!$B$1:$Z$21,MATCH("xGA/90",[1]Table2!$B$1:$Z$1,0),0)*VLOOKUP($B4,[1]Table2!$B$1:$Z$21,MATCH("xG/90",[1]Table2!$B$1:$Z$1,0),0),"")</f>
        <v/>
      </c>
      <c r="GK27" s="41" t="str">
        <f>IFERROR(VLOOKUP(GK4,[1]Table2!$B$1:$Z$21,MATCH("xGA/90",[1]Table2!$B$1:$Z$1,0),0)*VLOOKUP($B4,[1]Table2!$B$1:$Z$21,MATCH("xG/90",[1]Table2!$B$1:$Z$1,0),0),"")</f>
        <v/>
      </c>
      <c r="GL27" s="41" t="str">
        <f>IFERROR(VLOOKUP(GL4,[1]Table2!$B$1:$Z$21,MATCH("xGA/90",[1]Table2!$B$1:$Z$1,0),0)*VLOOKUP($B4,[1]Table2!$B$1:$Z$21,MATCH("xG/90",[1]Table2!$B$1:$Z$1,0),0),"")</f>
        <v/>
      </c>
      <c r="GM27" s="41" t="str">
        <f>IFERROR(VLOOKUP(GM4,[1]Table2!$B$1:$Z$21,MATCH("xGA/90",[1]Table2!$B$1:$Z$1,0),0)*VLOOKUP($B4,[1]Table2!$B$1:$Z$21,MATCH("xG/90",[1]Table2!$B$1:$Z$1,0),0),"")</f>
        <v/>
      </c>
      <c r="GN27" s="41" t="str">
        <f>IFERROR(VLOOKUP(GN4,[1]Table2!$B$1:$Z$21,MATCH("xGA/90",[1]Table2!$B$1:$Z$1,0),0)*VLOOKUP($B4,[1]Table2!$B$1:$Z$21,MATCH("xG/90",[1]Table2!$B$1:$Z$1,0),0),"")</f>
        <v/>
      </c>
      <c r="GO27" s="41">
        <f>IFERROR(VLOOKUP(GO4,[1]Table2!$B$1:$Z$21,MATCH("xGA/90",[1]Table2!$B$1:$Z$1,0),0)*VLOOKUP($B4,[1]Table2!$B$1:$Z$21,MATCH("xG/90",[1]Table2!$B$1:$Z$1,0),0),"")</f>
        <v>2.6353613281249997</v>
      </c>
      <c r="GP27" s="41" t="str">
        <f>IFERROR(VLOOKUP(GP4,[1]Table2!$B$1:$Z$21,MATCH("xGA/90",[1]Table2!$B$1:$Z$1,0),0)*VLOOKUP($B4,[1]Table2!$B$1:$Z$21,MATCH("xG/90",[1]Table2!$B$1:$Z$1,0),0),"")</f>
        <v/>
      </c>
      <c r="GQ27" s="41" t="str">
        <f>IFERROR(VLOOKUP(GQ4,[1]Table2!$B$1:$Z$21,MATCH("xGA/90",[1]Table2!$B$1:$Z$1,0),0)*VLOOKUP($B4,[1]Table2!$B$1:$Z$21,MATCH("xG/90",[1]Table2!$B$1:$Z$1,0),0),"")</f>
        <v/>
      </c>
      <c r="GR27" s="41" t="str">
        <f>IFERROR(VLOOKUP(GR4,[1]Table2!$B$1:$Z$21,MATCH("xGA/90",[1]Table2!$B$1:$Z$1,0),0)*VLOOKUP($B4,[1]Table2!$B$1:$Z$21,MATCH("xG/90",[1]Table2!$B$1:$Z$1,0),0),"")</f>
        <v/>
      </c>
      <c r="GS27" s="41">
        <f>IFERROR(VLOOKUP(GS4,[1]Table2!$B$1:$Z$21,MATCH("xGA/90",[1]Table2!$B$1:$Z$1,0),0)*VLOOKUP($B4,[1]Table2!$B$1:$Z$21,MATCH("xG/90",[1]Table2!$B$1:$Z$1,0),0),"")</f>
        <v>1.6358854166666665</v>
      </c>
      <c r="GT27" s="41" t="str">
        <f>IFERROR(VLOOKUP(GT4,[1]Table2!$B$1:$Z$21,MATCH("xGA/90",[1]Table2!$B$1:$Z$1,0),0)*VLOOKUP($B4,[1]Table2!$B$1:$Z$21,MATCH("xG/90",[1]Table2!$B$1:$Z$1,0),0),"")</f>
        <v/>
      </c>
      <c r="GU27" s="41" t="str">
        <f>IFERROR(VLOOKUP(GU4,[1]Table2!$B$1:$Z$21,MATCH("xGA/90",[1]Table2!$B$1:$Z$1,0),0)*VLOOKUP($B4,[1]Table2!$B$1:$Z$21,MATCH("xG/90",[1]Table2!$B$1:$Z$1,0),0),"")</f>
        <v/>
      </c>
      <c r="GV27" s="41">
        <f>IFERROR(VLOOKUP(GV4,[1]Table2!$B$1:$Z$21,MATCH("xGA/90",[1]Table2!$B$1:$Z$1,0),0)*VLOOKUP($B4,[1]Table2!$B$1:$Z$21,MATCH("xG/90",[1]Table2!$B$1:$Z$1,0),0),"")</f>
        <v>2.9358300781249995</v>
      </c>
      <c r="GW27" s="41" t="str">
        <f>IFERROR(VLOOKUP(GW4,[1]Table2!$B$1:$Z$21,MATCH("xGA/90",[1]Table2!$B$1:$Z$1,0),0)*VLOOKUP($B4,[1]Table2!$B$1:$Z$21,MATCH("xG/90",[1]Table2!$B$1:$Z$1,0),0),"")</f>
        <v/>
      </c>
      <c r="GX27" s="41" t="str">
        <f>IFERROR(VLOOKUP(GX4,[1]Table2!$B$1:$Z$21,MATCH("xGA/90",[1]Table2!$B$1:$Z$1,0),0)*VLOOKUP($B4,[1]Table2!$B$1:$Z$21,MATCH("xG/90",[1]Table2!$B$1:$Z$1,0),0),"")</f>
        <v/>
      </c>
      <c r="GY27" s="41" t="str">
        <f>IFERROR(VLOOKUP(GY4,[1]Table2!$B$1:$Z$21,MATCH("xGA/90",[1]Table2!$B$1:$Z$1,0),0)*VLOOKUP($B4,[1]Table2!$B$1:$Z$21,MATCH("xG/90",[1]Table2!$B$1:$Z$1,0),0),"")</f>
        <v/>
      </c>
      <c r="GZ27" s="41" t="str">
        <f>IFERROR(VLOOKUP(GZ4,[1]Table2!$B$1:$Z$21,MATCH("xGA/90",[1]Table2!$B$1:$Z$1,0),0)*VLOOKUP($B4,[1]Table2!$B$1:$Z$21,MATCH("xG/90",[1]Table2!$B$1:$Z$1,0),0),"")</f>
        <v/>
      </c>
      <c r="HA27" s="41" t="str">
        <f>IFERROR(VLOOKUP(HA4,[1]Table2!$B$1:$Z$21,MATCH("xGA/90",[1]Table2!$B$1:$Z$1,0),0)*VLOOKUP($B4,[1]Table2!$B$1:$Z$21,MATCH("xG/90",[1]Table2!$B$1:$Z$1,0),0),"")</f>
        <v/>
      </c>
      <c r="HB27" s="41" t="str">
        <f>IFERROR(VLOOKUP(HB4,[1]Table2!$B$1:$Z$21,MATCH("xGA/90",[1]Table2!$B$1:$Z$1,0),0)*VLOOKUP($B4,[1]Table2!$B$1:$Z$21,MATCH("xG/90",[1]Table2!$B$1:$Z$1,0),0),"")</f>
        <v/>
      </c>
      <c r="HC27" s="41">
        <f>IFERROR(VLOOKUP(HC4,[1]Table2!$B$1:$Z$21,MATCH("xGA/90",[1]Table2!$B$1:$Z$1,0),0)*VLOOKUP($B4,[1]Table2!$B$1:$Z$21,MATCH("xG/90",[1]Table2!$B$1:$Z$1,0),0),"")</f>
        <v>3.2362988281249998</v>
      </c>
      <c r="HD27" s="41" t="str">
        <f>IFERROR(VLOOKUP(HD4,[1]Table2!$B$1:$Z$21,MATCH("xGA/90",[1]Table2!$B$1:$Z$1,0),0)*VLOOKUP($B4,[1]Table2!$B$1:$Z$21,MATCH("xG/90",[1]Table2!$B$1:$Z$1,0),0),"")</f>
        <v/>
      </c>
      <c r="HE27" s="41" t="str">
        <f>IFERROR(VLOOKUP(HE4,[1]Table2!$B$1:$Z$21,MATCH("xGA/90",[1]Table2!$B$1:$Z$1,0),0)*VLOOKUP($B4,[1]Table2!$B$1:$Z$21,MATCH("xG/90",[1]Table2!$B$1:$Z$1,0),0),"")</f>
        <v/>
      </c>
      <c r="HF27" s="41" t="str">
        <f>IFERROR(VLOOKUP(HF4,[1]Table2!$B$1:$Z$21,MATCH("xGA/90",[1]Table2!$B$1:$Z$1,0),0)*VLOOKUP($B4,[1]Table2!$B$1:$Z$21,MATCH("xG/90",[1]Table2!$B$1:$Z$1,0),0),"")</f>
        <v/>
      </c>
      <c r="HG27" s="41">
        <f>IFERROR(VLOOKUP(HG4,[1]Table2!$B$1:$Z$21,MATCH("xGA/90",[1]Table2!$B$1:$Z$1,0),0)*VLOOKUP($B4,[1]Table2!$B$1:$Z$21,MATCH("xG/90",[1]Table2!$B$1:$Z$1,0),0),"")</f>
        <v>3.3802734374999996</v>
      </c>
      <c r="HH27" s="41" t="str">
        <f>IFERROR(VLOOKUP(HH4,[1]Table2!$B$1:$Z$21,MATCH("xGA/90",[1]Table2!$B$1:$Z$1,0),0)*VLOOKUP($B4,[1]Table2!$B$1:$Z$21,MATCH("xG/90",[1]Table2!$B$1:$Z$1,0),0),"")</f>
        <v/>
      </c>
      <c r="HI27" s="41" t="str">
        <f>IFERROR(VLOOKUP(HI4,[1]Table2!$B$1:$Z$21,MATCH("xGA/90",[1]Table2!$B$1:$Z$1,0),0)*VLOOKUP($B4,[1]Table2!$B$1:$Z$21,MATCH("xG/90",[1]Table2!$B$1:$Z$1,0),0),"")</f>
        <v/>
      </c>
      <c r="HJ27" s="41">
        <f>IFERROR(VLOOKUP(HJ4,[1]Table2!$B$1:$Z$21,MATCH("xGA/90",[1]Table2!$B$1:$Z$1,0),0)*VLOOKUP($B4,[1]Table2!$B$1:$Z$21,MATCH("xG/90",[1]Table2!$B$1:$Z$1,0),0),"")</f>
        <v>3.5242480468749995</v>
      </c>
      <c r="HK27" s="41" t="str">
        <f>IFERROR(VLOOKUP(HK4,[1]Table2!$B$1:$Z$21,MATCH("xGA/90",[1]Table2!$B$1:$Z$1,0),0)*VLOOKUP($B4,[1]Table2!$B$1:$Z$21,MATCH("xG/90",[1]Table2!$B$1:$Z$1,0),0),"")</f>
        <v/>
      </c>
      <c r="HL27" s="41" t="str">
        <f>IFERROR(VLOOKUP(HL4,[1]Table2!$B$1:$Z$21,MATCH("xGA/90",[1]Table2!$B$1:$Z$1,0),0)*VLOOKUP($B4,[1]Table2!$B$1:$Z$21,MATCH("xG/90",[1]Table2!$B$1:$Z$1,0),0),"")</f>
        <v/>
      </c>
      <c r="HM27" s="41" t="str">
        <f>IFERROR(VLOOKUP(HM4,[1]Table2!$B$1:$Z$21,MATCH("xGA/90",[1]Table2!$B$1:$Z$1,0),0)*VLOOKUP($B4,[1]Table2!$B$1:$Z$21,MATCH("xG/90",[1]Table2!$B$1:$Z$1,0),0),"")</f>
        <v/>
      </c>
      <c r="HN27" s="41" t="str">
        <f>IFERROR(VLOOKUP(HN4,[1]Table2!$B$1:$Z$21,MATCH("xGA/90",[1]Table2!$B$1:$Z$1,0),0)*VLOOKUP($B4,[1]Table2!$B$1:$Z$21,MATCH("xG/90",[1]Table2!$B$1:$Z$1,0),0),"")</f>
        <v/>
      </c>
      <c r="HO27" s="41" t="str">
        <f>IFERROR(VLOOKUP(HO4,[1]Table2!$B$1:$Z$21,MATCH("xGA/90",[1]Table2!$B$1:$Z$1,0),0)*VLOOKUP($B4,[1]Table2!$B$1:$Z$21,MATCH("xG/90",[1]Table2!$B$1:$Z$1,0),0),"")</f>
        <v/>
      </c>
      <c r="HP27" s="41" t="str">
        <f>IFERROR(VLOOKUP(HP4,[1]Table2!$B$1:$Z$21,MATCH("xGA/90",[1]Table2!$B$1:$Z$1,0),0)*VLOOKUP($B4,[1]Table2!$B$1:$Z$21,MATCH("xG/90",[1]Table2!$B$1:$Z$1,0),0),"")</f>
        <v/>
      </c>
      <c r="HQ27" s="41" t="str">
        <f>IFERROR(VLOOKUP(HQ4,[1]Table2!$B$1:$Z$21,MATCH("xGA/90",[1]Table2!$B$1:$Z$1,0),0)*VLOOKUP($B4,[1]Table2!$B$1:$Z$21,MATCH("xG/90",[1]Table2!$B$1:$Z$1,0),0),"")</f>
        <v/>
      </c>
      <c r="HR27" s="41">
        <f>IFERROR(VLOOKUP(HR4,[1]Table2!$B$1:$Z$21,MATCH("xGA/90",[1]Table2!$B$1:$Z$1,0),0)*VLOOKUP($B4,[1]Table2!$B$1:$Z$21,MATCH("xG/90",[1]Table2!$B$1:$Z$1,0),0),"")</f>
        <v>3.2825403225806449</v>
      </c>
      <c r="HS27" s="41" t="str">
        <f>IFERROR(VLOOKUP(HS4,[1]Table2!$B$1:$Z$21,MATCH("xGA/90",[1]Table2!$B$1:$Z$1,0),0)*VLOOKUP($B4,[1]Table2!$B$1:$Z$21,MATCH("xG/90",[1]Table2!$B$1:$Z$1,0),0),"")</f>
        <v/>
      </c>
      <c r="HT27" s="41" t="str">
        <f>IFERROR(VLOOKUP(HT4,[1]Table2!$B$1:$Z$21,MATCH("xGA/90",[1]Table2!$B$1:$Z$1,0),0)*VLOOKUP($B4,[1]Table2!$B$1:$Z$21,MATCH("xG/90",[1]Table2!$B$1:$Z$1,0),0),"")</f>
        <v/>
      </c>
      <c r="HU27" s="41" t="str">
        <f>IFERROR(VLOOKUP(HU4,[1]Table2!$B$1:$Z$21,MATCH("xGA/90",[1]Table2!$B$1:$Z$1,0),0)*VLOOKUP($B4,[1]Table2!$B$1:$Z$21,MATCH("xG/90",[1]Table2!$B$1:$Z$1,0),0),"")</f>
        <v/>
      </c>
      <c r="HV27" s="41" t="str">
        <f>IFERROR(VLOOKUP(HV4,[1]Table2!$B$1:$Z$21,MATCH("xGA/90",[1]Table2!$B$1:$Z$1,0),0)*VLOOKUP($B4,[1]Table2!$B$1:$Z$21,MATCH("xG/90",[1]Table2!$B$1:$Z$1,0),0),"")</f>
        <v/>
      </c>
      <c r="HW27" s="41" t="str">
        <f>IFERROR(VLOOKUP(HW4,[1]Table2!$B$1:$Z$21,MATCH("xGA/90",[1]Table2!$B$1:$Z$1,0),0)*VLOOKUP($B4,[1]Table2!$B$1:$Z$21,MATCH("xG/90",[1]Table2!$B$1:$Z$1,0),0),"")</f>
        <v/>
      </c>
      <c r="HX27" s="41" t="str">
        <f>IFERROR(VLOOKUP(HX4,[1]Table2!$B$1:$Z$21,MATCH("xGA/90",[1]Table2!$B$1:$Z$1,0),0)*VLOOKUP($B4,[1]Table2!$B$1:$Z$21,MATCH("xG/90",[1]Table2!$B$1:$Z$1,0),0),"")</f>
        <v/>
      </c>
      <c r="HY27" s="41">
        <f>IFERROR(VLOOKUP(HY4,[1]Table2!$B$1:$Z$21,MATCH("xGA/90",[1]Table2!$B$1:$Z$1,0),0)*VLOOKUP($B4,[1]Table2!$B$1:$Z$21,MATCH("xG/90",[1]Table2!$B$1:$Z$1,0),0),"")</f>
        <v>2.6040624999999999</v>
      </c>
      <c r="HZ27" s="41" t="str">
        <f>IFERROR(VLOOKUP(HZ4,[1]Table2!$B$1:$Z$21,MATCH("xGA/90",[1]Table2!$B$1:$Z$1,0),0)*VLOOKUP($B4,[1]Table2!$B$1:$Z$21,MATCH("xG/90",[1]Table2!$B$1:$Z$1,0),0),"")</f>
        <v/>
      </c>
      <c r="IA27" s="41" t="str">
        <f>IFERROR(VLOOKUP(IA4,[1]Table2!$B$1:$Z$21,MATCH("xGA/90",[1]Table2!$B$1:$Z$1,0),0)*VLOOKUP($B4,[1]Table2!$B$1:$Z$21,MATCH("xG/90",[1]Table2!$B$1:$Z$1,0),0),"")</f>
        <v/>
      </c>
      <c r="IB27" s="41" t="str">
        <f>IFERROR(VLOOKUP(IB4,[1]Table2!$B$1:$Z$21,MATCH("xGA/90",[1]Table2!$B$1:$Z$1,0),0)*VLOOKUP($B4,[1]Table2!$B$1:$Z$21,MATCH("xG/90",[1]Table2!$B$1:$Z$1,0),0),"")</f>
        <v/>
      </c>
      <c r="IC27" s="41" t="str">
        <f>IFERROR(VLOOKUP(IC4,[1]Table2!$B$1:$Z$21,MATCH("xGA/90",[1]Table2!$B$1:$Z$1,0),0)*VLOOKUP($B4,[1]Table2!$B$1:$Z$21,MATCH("xG/90",[1]Table2!$B$1:$Z$1,0),0),"")</f>
        <v/>
      </c>
      <c r="ID27" s="41" t="str">
        <f>IFERROR(VLOOKUP(ID4,[1]Table2!$B$1:$Z$21,MATCH("xGA/90",[1]Table2!$B$1:$Z$1,0),0)*VLOOKUP($B4,[1]Table2!$B$1:$Z$21,MATCH("xG/90",[1]Table2!$B$1:$Z$1,0),0),"")</f>
        <v/>
      </c>
      <c r="IE27" s="41" t="str">
        <f>IFERROR(VLOOKUP(IE4,[1]Table2!$B$1:$Z$21,MATCH("xGA/90",[1]Table2!$B$1:$Z$1,0),0)*VLOOKUP($B4,[1]Table2!$B$1:$Z$21,MATCH("xG/90",[1]Table2!$B$1:$Z$1,0),0),"")</f>
        <v/>
      </c>
      <c r="IF27" s="41" t="str">
        <f>IFERROR(VLOOKUP(IF4,[1]Table2!$B$1:$Z$21,MATCH("xGA/90",[1]Table2!$B$1:$Z$1,0),0)*VLOOKUP($B4,[1]Table2!$B$1:$Z$21,MATCH("xG/90",[1]Table2!$B$1:$Z$1,0),0),"")</f>
        <v/>
      </c>
      <c r="IG27" s="41" t="str">
        <f>IFERROR(VLOOKUP(IG4,[1]Table2!$B$1:$Z$21,MATCH("xGA/90",[1]Table2!$B$1:$Z$1,0),0)*VLOOKUP($B4,[1]Table2!$B$1:$Z$21,MATCH("xG/90",[1]Table2!$B$1:$Z$1,0),0),"")</f>
        <v/>
      </c>
      <c r="IH27" s="41" t="str">
        <f>IFERROR(VLOOKUP(IH4,[1]Table2!$B$1:$Z$21,MATCH("xGA/90",[1]Table2!$B$1:$Z$1,0),0)*VLOOKUP($B4,[1]Table2!$B$1:$Z$21,MATCH("xG/90",[1]Table2!$B$1:$Z$1,0),0),"")</f>
        <v/>
      </c>
      <c r="II27" s="41" t="str">
        <f>IFERROR(VLOOKUP(II4,[1]Table2!$B$1:$Z$21,MATCH("xGA/90",[1]Table2!$B$1:$Z$1,0),0)*VLOOKUP($B4,[1]Table2!$B$1:$Z$21,MATCH("xG/90",[1]Table2!$B$1:$Z$1,0),0),"")</f>
        <v/>
      </c>
      <c r="IJ27" s="41" t="str">
        <f>IFERROR(VLOOKUP(IJ4,[1]Table2!$B$1:$Z$21,MATCH("xGA/90",[1]Table2!$B$1:$Z$1,0),0)*VLOOKUP($B4,[1]Table2!$B$1:$Z$21,MATCH("xG/90",[1]Table2!$B$1:$Z$1,0),0),"")</f>
        <v/>
      </c>
      <c r="IK27" s="41" t="str">
        <f>IFERROR(VLOOKUP(IK4,[1]Table2!$B$1:$Z$21,MATCH("xGA/90",[1]Table2!$B$1:$Z$1,0),0)*VLOOKUP($B4,[1]Table2!$B$1:$Z$21,MATCH("xG/90",[1]Table2!$B$1:$Z$1,0),0),"")</f>
        <v/>
      </c>
      <c r="IL27" s="41">
        <f>IFERROR(VLOOKUP(IL4,[1]Table2!$B$1:$Z$21,MATCH("xGA/90",[1]Table2!$B$1:$Z$1,0),0)*VLOOKUP($B4,[1]Table2!$B$1:$Z$21,MATCH("xG/90",[1]Table2!$B$1:$Z$1,0),0),"")</f>
        <v>3.3677539062499995</v>
      </c>
      <c r="IM27" s="41" t="str">
        <f>IFERROR(VLOOKUP(IM4,[1]Table2!$B$1:$Z$21,MATCH("xGA/90",[1]Table2!$B$1:$Z$1,0),0)*VLOOKUP($B4,[1]Table2!$B$1:$Z$21,MATCH("xG/90",[1]Table2!$B$1:$Z$1,0),0),"")</f>
        <v/>
      </c>
      <c r="IN27" s="41" t="str">
        <f>IFERROR(VLOOKUP(IN4,[1]Table2!$B$1:$Z$21,MATCH("xGA/90",[1]Table2!$B$1:$Z$1,0),0)*VLOOKUP($B4,[1]Table2!$B$1:$Z$21,MATCH("xG/90",[1]Table2!$B$1:$Z$1,0),0),"")</f>
        <v/>
      </c>
      <c r="IO27" s="41" t="str">
        <f>IFERROR(VLOOKUP(IO4,[1]Table2!$B$1:$Z$21,MATCH("xGA/90",[1]Table2!$B$1:$Z$1,0),0)*VLOOKUP($B4,[1]Table2!$B$1:$Z$21,MATCH("xG/90",[1]Table2!$B$1:$Z$1,0),0),"")</f>
        <v/>
      </c>
      <c r="IP27" s="41" t="str">
        <f>IFERROR(VLOOKUP(IP4,[1]Table2!$B$1:$Z$21,MATCH("xGA/90",[1]Table2!$B$1:$Z$1,0),0)*VLOOKUP($B4,[1]Table2!$B$1:$Z$21,MATCH("xG/90",[1]Table2!$B$1:$Z$1,0),0),"")</f>
        <v/>
      </c>
      <c r="IQ27" s="41" t="str">
        <f>IFERROR(VLOOKUP(IQ4,[1]Table2!$B$1:$Z$21,MATCH("xGA/90",[1]Table2!$B$1:$Z$1,0),0)*VLOOKUP($B4,[1]Table2!$B$1:$Z$21,MATCH("xG/90",[1]Table2!$B$1:$Z$1,0),0),"")</f>
        <v/>
      </c>
      <c r="IR27" s="41" t="str">
        <f>IFERROR(VLOOKUP(IR4,[1]Table2!$B$1:$Z$21,MATCH("xGA/90",[1]Table2!$B$1:$Z$1,0),0)*VLOOKUP($B4,[1]Table2!$B$1:$Z$21,MATCH("xG/90",[1]Table2!$B$1:$Z$1,0),0),"")</f>
        <v/>
      </c>
      <c r="IS27" s="41" t="str">
        <f>IFERROR(VLOOKUP(IS4,[1]Table2!$B$1:$Z$21,MATCH("xGA/90",[1]Table2!$B$1:$Z$1,0),0)*VLOOKUP($B4,[1]Table2!$B$1:$Z$21,MATCH("xG/90",[1]Table2!$B$1:$Z$1,0),0),"")</f>
        <v/>
      </c>
      <c r="IT27" s="41">
        <f>IFERROR(VLOOKUP(IT4,[1]Table2!$B$1:$Z$21,MATCH("xGA/90",[1]Table2!$B$1:$Z$1,0),0)*VLOOKUP($B4,[1]Table2!$B$1:$Z$21,MATCH("xG/90",[1]Table2!$B$1:$Z$1,0),0),"")</f>
        <v>2.8043749999999994</v>
      </c>
      <c r="IU27" s="41" t="str">
        <f>IFERROR(VLOOKUP(IU4,[1]Table2!$B$1:$Z$21,MATCH("xGA/90",[1]Table2!$B$1:$Z$1,0),0)*VLOOKUP($B4,[1]Table2!$B$1:$Z$21,MATCH("xG/90",[1]Table2!$B$1:$Z$1,0),0),"")</f>
        <v/>
      </c>
      <c r="IV27" s="41" t="str">
        <f>IFERROR(VLOOKUP(IV4,[1]Table2!$B$1:$Z$21,MATCH("xGA/90",[1]Table2!$B$1:$Z$1,0),0)*VLOOKUP($B4,[1]Table2!$B$1:$Z$21,MATCH("xG/90",[1]Table2!$B$1:$Z$1,0),0),"")</f>
        <v/>
      </c>
      <c r="IW27" s="41" t="str">
        <f>IFERROR(VLOOKUP(IW4,[1]Table2!$B$1:$Z$21,MATCH("xGA/90",[1]Table2!$B$1:$Z$1,0),0)*VLOOKUP($B4,[1]Table2!$B$1:$Z$21,MATCH("xG/90",[1]Table2!$B$1:$Z$1,0),0),"")</f>
        <v/>
      </c>
      <c r="IX27" s="41" t="str">
        <f>IFERROR(VLOOKUP(IX4,[1]Table2!$B$1:$Z$21,MATCH("xGA/90",[1]Table2!$B$1:$Z$1,0),0)*VLOOKUP($B4,[1]Table2!$B$1:$Z$21,MATCH("xG/90",[1]Table2!$B$1:$Z$1,0),0),"")</f>
        <v/>
      </c>
      <c r="IY27" s="41" t="str">
        <f>IFERROR(VLOOKUP(IY4,[1]Table2!$B$1:$Z$21,MATCH("xGA/90",[1]Table2!$B$1:$Z$1,0),0)*VLOOKUP($B4,[1]Table2!$B$1:$Z$21,MATCH("xG/90",[1]Table2!$B$1:$Z$1,0),0),"")</f>
        <v/>
      </c>
      <c r="IZ27" s="41" t="str">
        <f>IFERROR(VLOOKUP(IZ4,[1]Table2!$B$1:$Z$21,MATCH("xGA/90",[1]Table2!$B$1:$Z$1,0),0)*VLOOKUP($B4,[1]Table2!$B$1:$Z$21,MATCH("xG/90",[1]Table2!$B$1:$Z$1,0),0),"")</f>
        <v/>
      </c>
      <c r="JA27" s="41">
        <f>IFERROR(VLOOKUP(JA4,[1]Table2!$B$1:$Z$21,MATCH("xGA/90",[1]Table2!$B$1:$Z$1,0),0)*VLOOKUP($B4,[1]Table2!$B$1:$Z$21,MATCH("xG/90",[1]Table2!$B$1:$Z$1,0),0),"")</f>
        <v>2.5523689516129031</v>
      </c>
      <c r="JB27" s="41" t="str">
        <f>IFERROR(VLOOKUP(JB4,[1]Table2!$B$1:$Z$21,MATCH("xGA/90",[1]Table2!$B$1:$Z$1,0),0)*VLOOKUP($B4,[1]Table2!$B$1:$Z$21,MATCH("xG/90",[1]Table2!$B$1:$Z$1,0),0),"")</f>
        <v/>
      </c>
      <c r="JC27" s="41" t="str">
        <f>IFERROR(VLOOKUP(JC4,[1]Table2!$B$1:$Z$21,MATCH("xGA/90",[1]Table2!$B$1:$Z$1,0),0)*VLOOKUP($B4,[1]Table2!$B$1:$Z$21,MATCH("xG/90",[1]Table2!$B$1:$Z$1,0),0),"")</f>
        <v/>
      </c>
      <c r="JD27" s="41" t="str">
        <f>IFERROR(VLOOKUP(JD4,[1]Table2!$B$1:$Z$21,MATCH("xGA/90",[1]Table2!$B$1:$Z$1,0),0)*VLOOKUP($B4,[1]Table2!$B$1:$Z$21,MATCH("xG/90",[1]Table2!$B$1:$Z$1,0),0),"")</f>
        <v/>
      </c>
      <c r="JE27" s="41" t="str">
        <f>IFERROR(VLOOKUP(JE4,[1]Table2!$B$1:$Z$21,MATCH("xGA/90",[1]Table2!$B$1:$Z$1,0),0)*VLOOKUP($B4,[1]Table2!$B$1:$Z$21,MATCH("xG/90",[1]Table2!$B$1:$Z$1,0),0),"")</f>
        <v/>
      </c>
      <c r="JF27" s="41">
        <f>IFERROR(VLOOKUP(JF4,[1]Table2!$B$1:$Z$21,MATCH("xGA/90",[1]Table2!$B$1:$Z$1,0),0)*VLOOKUP($B4,[1]Table2!$B$1:$Z$21,MATCH("xG/90",[1]Table2!$B$1:$Z$1,0),0),"")</f>
        <v>2.8857519531249998</v>
      </c>
      <c r="JG27" s="41" t="str">
        <f>IFERROR(VLOOKUP(JG4,[1]Table2!$B$1:$Z$21,MATCH("xGA/90",[1]Table2!$B$1:$Z$1,0),0)*VLOOKUP($B4,[1]Table2!$B$1:$Z$21,MATCH("xG/90",[1]Table2!$B$1:$Z$1,0),0),"")</f>
        <v/>
      </c>
      <c r="JH27" s="41" t="str">
        <f>IFERROR(VLOOKUP(JH4,[1]Table2!$B$1:$Z$21,MATCH("xGA/90",[1]Table2!$B$1:$Z$1,0),0)*VLOOKUP($B4,[1]Table2!$B$1:$Z$21,MATCH("xG/90",[1]Table2!$B$1:$Z$1,0),0),"")</f>
        <v/>
      </c>
      <c r="JI27" s="41" t="str">
        <f>IFERROR(VLOOKUP(JI4,[1]Table2!$B$1:$Z$21,MATCH("xGA/90",[1]Table2!$B$1:$Z$1,0),0)*VLOOKUP($B4,[1]Table2!$B$1:$Z$21,MATCH("xG/90",[1]Table2!$B$1:$Z$1,0),0),"")</f>
        <v/>
      </c>
      <c r="JJ27" s="41" t="str">
        <f>IFERROR(VLOOKUP(JJ4,[1]Table2!$B$1:$Z$21,MATCH("xGA/90",[1]Table2!$B$1:$Z$1,0),0)*VLOOKUP($B4,[1]Table2!$B$1:$Z$21,MATCH("xG/90",[1]Table2!$B$1:$Z$1,0),0),"")</f>
        <v/>
      </c>
      <c r="JK27" s="41">
        <f>IFERROR(VLOOKUP(JK4,[1]Table2!$B$1:$Z$21,MATCH("xGA/90",[1]Table2!$B$1:$Z$1,0),0)*VLOOKUP($B4,[1]Table2!$B$1:$Z$21,MATCH("xG/90",[1]Table2!$B$1:$Z$1,0),0),"")</f>
        <v>1.6358854166666665</v>
      </c>
      <c r="JL27" s="41" t="str">
        <f>IFERROR(VLOOKUP(JL4,[1]Table2!$B$1:$Z$21,MATCH("xGA/90",[1]Table2!$B$1:$Z$1,0),0)*VLOOKUP($B4,[1]Table2!$B$1:$Z$21,MATCH("xG/90",[1]Table2!$B$1:$Z$1,0),0),"")</f>
        <v/>
      </c>
      <c r="JM27" s="41" t="str">
        <f>IFERROR(VLOOKUP(JM4,[1]Table2!$B$1:$Z$21,MATCH("xGA/90",[1]Table2!$B$1:$Z$1,0),0)*VLOOKUP($B4,[1]Table2!$B$1:$Z$21,MATCH("xG/90",[1]Table2!$B$1:$Z$1,0),0),"")</f>
        <v/>
      </c>
      <c r="JN27" s="41" t="str">
        <f>IFERROR(VLOOKUP(JN4,[1]Table2!$B$1:$Z$21,MATCH("xGA/90",[1]Table2!$B$1:$Z$1,0),0)*VLOOKUP($B4,[1]Table2!$B$1:$Z$21,MATCH("xG/90",[1]Table2!$B$1:$Z$1,0),0),"")</f>
        <v/>
      </c>
      <c r="JO27" s="41" t="str">
        <f>IFERROR(VLOOKUP(JO4,[1]Table2!$B$1:$Z$21,MATCH("xGA/90",[1]Table2!$B$1:$Z$1,0),0)*VLOOKUP($B4,[1]Table2!$B$1:$Z$21,MATCH("xG/90",[1]Table2!$B$1:$Z$1,0),0),"")</f>
        <v/>
      </c>
      <c r="JP27" s="41" t="str">
        <f>IFERROR(VLOOKUP(JP4,[1]Table2!$B$1:$Z$21,MATCH("xGA/90",[1]Table2!$B$1:$Z$1,0),0)*VLOOKUP($B4,[1]Table2!$B$1:$Z$21,MATCH("xG/90",[1]Table2!$B$1:$Z$1,0),0),"")</f>
        <v/>
      </c>
      <c r="JQ27" s="41">
        <f>IFERROR(VLOOKUP(JQ4,[1]Table2!$B$1:$Z$21,MATCH("xGA/90",[1]Table2!$B$1:$Z$1,0),0)*VLOOKUP($B4,[1]Table2!$B$1:$Z$21,MATCH("xG/90",[1]Table2!$B$1:$Z$1,0),0),"")</f>
        <v>2.5265221774193547</v>
      </c>
      <c r="JR27" s="41" t="str">
        <f>IFERROR(VLOOKUP(JR4,[1]Table2!$B$1:$Z$21,MATCH("xGA/90",[1]Table2!$B$1:$Z$1,0),0)*VLOOKUP($B4,[1]Table2!$B$1:$Z$21,MATCH("xG/90",[1]Table2!$B$1:$Z$1,0),0),"")</f>
        <v/>
      </c>
      <c r="JS27" s="41" t="str">
        <f>IFERROR(VLOOKUP(JS4,[1]Table2!$B$1:$Z$21,MATCH("xGA/90",[1]Table2!$B$1:$Z$1,0),0)*VLOOKUP($B4,[1]Table2!$B$1:$Z$21,MATCH("xG/90",[1]Table2!$B$1:$Z$1,0),0),"")</f>
        <v/>
      </c>
      <c r="JT27" s="41" t="str">
        <f>IFERROR(VLOOKUP(JT4,[1]Table2!$B$1:$Z$21,MATCH("xGA/90",[1]Table2!$B$1:$Z$1,0),0)*VLOOKUP($B4,[1]Table2!$B$1:$Z$21,MATCH("xG/90",[1]Table2!$B$1:$Z$1,0),0),"")</f>
        <v/>
      </c>
      <c r="JU27" s="41" t="str">
        <f>IFERROR(VLOOKUP(JU4,[1]Table2!$B$1:$Z$21,MATCH("xGA/90",[1]Table2!$B$1:$Z$1,0),0)*VLOOKUP($B4,[1]Table2!$B$1:$Z$21,MATCH("xG/90",[1]Table2!$B$1:$Z$1,0),0),"")</f>
        <v/>
      </c>
      <c r="JV27" s="41">
        <f>IFERROR(VLOOKUP(JV4,[1]Table2!$B$1:$Z$21,MATCH("xGA/90",[1]Table2!$B$1:$Z$1,0),0)*VLOOKUP($B4,[1]Table2!$B$1:$Z$21,MATCH("xG/90",[1]Table2!$B$1:$Z$1,0),0),"")</f>
        <v>2.0548185483870967</v>
      </c>
      <c r="JW27" s="41" t="str">
        <f>IFERROR(VLOOKUP(JW4,[1]Table2!$B$1:$Z$21,MATCH("xGA/90",[1]Table2!$B$1:$Z$1,0),0)*VLOOKUP($B4,[1]Table2!$B$1:$Z$21,MATCH("xG/90",[1]Table2!$B$1:$Z$1,0),0),"")</f>
        <v/>
      </c>
      <c r="JX27" s="41" t="str">
        <f>IFERROR(VLOOKUP(JX4,[1]Table2!$B$1:$Z$21,MATCH("xGA/90",[1]Table2!$B$1:$Z$1,0),0)*VLOOKUP($B4,[1]Table2!$B$1:$Z$21,MATCH("xG/90",[1]Table2!$B$1:$Z$1,0),0),"")</f>
        <v/>
      </c>
      <c r="JY27" s="41" t="str">
        <f>IFERROR(VLOOKUP(JY4,[1]Table2!$B$1:$Z$21,MATCH("xGA/90",[1]Table2!$B$1:$Z$1,0),0)*VLOOKUP($B4,[1]Table2!$B$1:$Z$21,MATCH("xG/90",[1]Table2!$B$1:$Z$1,0),0),"")</f>
        <v/>
      </c>
      <c r="JZ27" s="41" t="str">
        <f>IFERROR(VLOOKUP(JZ4,[1]Table2!$B$1:$Z$21,MATCH("xGA/90",[1]Table2!$B$1:$Z$1,0),0)*VLOOKUP($B4,[1]Table2!$B$1:$Z$21,MATCH("xG/90",[1]Table2!$B$1:$Z$1,0),0),"")</f>
        <v/>
      </c>
      <c r="KA27" s="41" t="str">
        <f>IFERROR(VLOOKUP(KA4,[1]Table2!$B$1:$Z$21,MATCH("xGA/90",[1]Table2!$B$1:$Z$1,0),0)*VLOOKUP($B4,[1]Table2!$B$1:$Z$21,MATCH("xG/90",[1]Table2!$B$1:$Z$1,0),0),"")</f>
        <v/>
      </c>
      <c r="KB27" s="41" t="str">
        <f>IFERROR(VLOOKUP(KB4,[1]Table2!$B$1:$Z$21,MATCH("xGA/90",[1]Table2!$B$1:$Z$1,0),0)*VLOOKUP($B4,[1]Table2!$B$1:$Z$21,MATCH("xG/90",[1]Table2!$B$1:$Z$1,0),0),"")</f>
        <v/>
      </c>
      <c r="KC27" s="41">
        <f>IFERROR(VLOOKUP(KC4,[1]Table2!$B$1:$Z$21,MATCH("xGA/90",[1]Table2!$B$1:$Z$1,0),0)*VLOOKUP($B4,[1]Table2!$B$1:$Z$21,MATCH("xG/90",[1]Table2!$B$1:$Z$1,0),0),"")</f>
        <v>2.3208620689655173</v>
      </c>
      <c r="KD27" s="41" t="str">
        <f>IFERROR(VLOOKUP(KD4,[1]Table2!$B$1:$Z$21,MATCH("xGA/90",[1]Table2!$B$1:$Z$1,0),0)*VLOOKUP($B4,[1]Table2!$B$1:$Z$21,MATCH("xG/90",[1]Table2!$B$1:$Z$1,0),0),"")</f>
        <v/>
      </c>
      <c r="KE27" s="41" t="str">
        <f>IFERROR(VLOOKUP(KE4,[1]Table2!$B$1:$Z$21,MATCH("xGA/90",[1]Table2!$B$1:$Z$1,0),0)*VLOOKUP($B4,[1]Table2!$B$1:$Z$21,MATCH("xG/90",[1]Table2!$B$1:$Z$1,0),0),"")</f>
        <v/>
      </c>
      <c r="KF27" s="41" t="str">
        <f>IFERROR(VLOOKUP(KF4,[1]Table2!$B$1:$Z$21,MATCH("xGA/90",[1]Table2!$B$1:$Z$1,0),0)*VLOOKUP($B4,[1]Table2!$B$1:$Z$21,MATCH("xG/90",[1]Table2!$B$1:$Z$1,0),0),"")</f>
        <v/>
      </c>
      <c r="KG27" s="41" t="str">
        <f>IFERROR(VLOOKUP(KG4,[1]Table2!$B$1:$Z$21,MATCH("xGA/90",[1]Table2!$B$1:$Z$1,0),0)*VLOOKUP($B4,[1]Table2!$B$1:$Z$21,MATCH("xG/90",[1]Table2!$B$1:$Z$1,0),0),"")</f>
        <v/>
      </c>
      <c r="KH27" s="41" t="str">
        <f>IFERROR(VLOOKUP(KH4,[1]Table2!$B$1:$Z$21,MATCH("xGA/90",[1]Table2!$B$1:$Z$1,0),0)*VLOOKUP($B4,[1]Table2!$B$1:$Z$21,MATCH("xG/90",[1]Table2!$B$1:$Z$1,0),0),"")</f>
        <v/>
      </c>
      <c r="KI27" s="41">
        <f>IFERROR(VLOOKUP(KI4,[1]Table2!$B$1:$Z$21,MATCH("xGA/90",[1]Table2!$B$1:$Z$1,0),0)*VLOOKUP($B4,[1]Table2!$B$1:$Z$21,MATCH("xG/90",[1]Table2!$B$1:$Z$1,0),0),"")</f>
        <v>3.3802734374999996</v>
      </c>
      <c r="KJ27" s="41" t="str">
        <f>IFERROR(VLOOKUP(KJ4,[1]Table2!$B$1:$Z$21,MATCH("xGA/90",[1]Table2!$B$1:$Z$1,0),0)*VLOOKUP($B4,[1]Table2!$B$1:$Z$21,MATCH("xG/90",[1]Table2!$B$1:$Z$1,0),0),"")</f>
        <v/>
      </c>
      <c r="KK27" s="41" t="str">
        <f>IFERROR(VLOOKUP(KK4,[1]Table2!$B$1:$Z$21,MATCH("xGA/90",[1]Table2!$B$1:$Z$1,0),0)*VLOOKUP($B4,[1]Table2!$B$1:$Z$21,MATCH("xG/90",[1]Table2!$B$1:$Z$1,0),0),"")</f>
        <v/>
      </c>
      <c r="KL27" s="41" t="str">
        <f>IFERROR(VLOOKUP(KL4,[1]Table2!$B$1:$Z$21,MATCH("xGA/90",[1]Table2!$B$1:$Z$1,0),0)*VLOOKUP($B4,[1]Table2!$B$1:$Z$21,MATCH("xG/90",[1]Table2!$B$1:$Z$1,0),0),"")</f>
        <v/>
      </c>
      <c r="KM27" s="41" t="str">
        <f>IFERROR(VLOOKUP(KM4,[1]Table2!$B$1:$Z$21,MATCH("xGA/90",[1]Table2!$B$1:$Z$1,0),0)*VLOOKUP($B4,[1]Table2!$B$1:$Z$21,MATCH("xG/90",[1]Table2!$B$1:$Z$1,0),0),"")</f>
        <v/>
      </c>
      <c r="KN27" s="41" t="str">
        <f>IFERROR(VLOOKUP(KN4,[1]Table2!$B$1:$Z$21,MATCH("xGA/90",[1]Table2!$B$1:$Z$1,0),0)*VLOOKUP($B4,[1]Table2!$B$1:$Z$21,MATCH("xG/90",[1]Table2!$B$1:$Z$1,0),0),"")</f>
        <v/>
      </c>
      <c r="KO27" s="41" t="str">
        <f>IFERROR(VLOOKUP(KO4,[1]Table2!$B$1:$Z$21,MATCH("xGA/90",[1]Table2!$B$1:$Z$1,0),0)*VLOOKUP($B4,[1]Table2!$B$1:$Z$21,MATCH("xG/90",[1]Table2!$B$1:$Z$1,0),0),"")</f>
        <v/>
      </c>
      <c r="KP27" s="41" t="str">
        <f>IFERROR(VLOOKUP(KP4,[1]Table2!$B$1:$Z$21,MATCH("xGA/90",[1]Table2!$B$1:$Z$1,0),0)*VLOOKUP($B4,[1]Table2!$B$1:$Z$21,MATCH("xG/90",[1]Table2!$B$1:$Z$1,0),0),"")</f>
        <v/>
      </c>
      <c r="KQ27" s="41">
        <f>IFERROR(VLOOKUP(KQ4,[1]Table2!$B$1:$Z$21,MATCH("xGA/90",[1]Table2!$B$1:$Z$1,0),0)*VLOOKUP($B4,[1]Table2!$B$1:$Z$21,MATCH("xG/90",[1]Table2!$B$1:$Z$1,0),0),"")</f>
        <v>2.9107910156249996</v>
      </c>
      <c r="KR27" s="41" t="str">
        <f>IFERROR(VLOOKUP(KR4,[1]Table2!$B$1:$Z$21,MATCH("xGA/90",[1]Table2!$B$1:$Z$1,0),0)*VLOOKUP($B4,[1]Table2!$B$1:$Z$21,MATCH("xG/90",[1]Table2!$B$1:$Z$1,0),0),"")</f>
        <v/>
      </c>
      <c r="KS27" s="41" t="str">
        <f>IFERROR(VLOOKUP(KS4,[1]Table2!$B$1:$Z$21,MATCH("xGA/90",[1]Table2!$B$1:$Z$1,0),0)*VLOOKUP($B4,[1]Table2!$B$1:$Z$21,MATCH("xG/90",[1]Table2!$B$1:$Z$1,0),0),"")</f>
        <v/>
      </c>
      <c r="KT27" s="41" t="str">
        <f>IFERROR(VLOOKUP(KT4,[1]Table2!$B$1:$Z$21,MATCH("xGA/90",[1]Table2!$B$1:$Z$1,0),0)*VLOOKUP($B4,[1]Table2!$B$1:$Z$21,MATCH("xG/90",[1]Table2!$B$1:$Z$1,0),0),"")</f>
        <v/>
      </c>
      <c r="KU27" s="41" t="str">
        <f>IFERROR(VLOOKUP(KU4,[1]Table2!$B$1:$Z$21,MATCH("xGA/90",[1]Table2!$B$1:$Z$1,0),0)*VLOOKUP($B4,[1]Table2!$B$1:$Z$21,MATCH("xG/90",[1]Table2!$B$1:$Z$1,0),0),"")</f>
        <v/>
      </c>
      <c r="KV27" s="41" t="str">
        <f>IFERROR(VLOOKUP(KV4,[1]Table2!$B$1:$Z$21,MATCH("xGA/90",[1]Table2!$B$1:$Z$1,0),0)*VLOOKUP($B4,[1]Table2!$B$1:$Z$21,MATCH("xG/90",[1]Table2!$B$1:$Z$1,0),0),"")</f>
        <v/>
      </c>
      <c r="KW27" s="41" t="str">
        <f>IFERROR(VLOOKUP(KW4,[1]Table2!$B$1:$Z$21,MATCH("xGA/90",[1]Table2!$B$1:$Z$1,0),0)*VLOOKUP($B4,[1]Table2!$B$1:$Z$21,MATCH("xG/90",[1]Table2!$B$1:$Z$1,0),0),"")</f>
        <v/>
      </c>
      <c r="KX27" s="41" t="str">
        <f>IFERROR(VLOOKUP(KX4,[1]Table2!$B$1:$Z$21,MATCH("xGA/90",[1]Table2!$B$1:$Z$1,0),0)*VLOOKUP($B4,[1]Table2!$B$1:$Z$21,MATCH("xG/90",[1]Table2!$B$1:$Z$1,0),0),"")</f>
        <v/>
      </c>
      <c r="KY27" s="41" t="str">
        <f>IFERROR(VLOOKUP(KY4,[1]Table2!$B$1:$Z$21,MATCH("xGA/90",[1]Table2!$B$1:$Z$1,0),0)*VLOOKUP($B4,[1]Table2!$B$1:$Z$21,MATCH("xG/90",[1]Table2!$B$1:$Z$1,0),0),"")</f>
        <v/>
      </c>
      <c r="KZ27" s="41" t="str">
        <f>IFERROR(VLOOKUP(KZ4,[1]Table2!$B$1:$Z$21,MATCH("xGA/90",[1]Table2!$B$1:$Z$1,0),0)*VLOOKUP($B4,[1]Table2!$B$1:$Z$21,MATCH("xG/90",[1]Table2!$B$1:$Z$1,0),0),"")</f>
        <v/>
      </c>
      <c r="LA27" s="41" t="str">
        <f>IFERROR(VLOOKUP(LA4,[1]Table2!$B$1:$Z$21,MATCH("xGA/90",[1]Table2!$B$1:$Z$1,0),0)*VLOOKUP($B4,[1]Table2!$B$1:$Z$21,MATCH("xG/90",[1]Table2!$B$1:$Z$1,0),0),"")</f>
        <v/>
      </c>
      <c r="LB27" s="41" t="str">
        <f>IFERROR(VLOOKUP(LB4,[1]Table2!$B$1:$Z$21,MATCH("xGA/90",[1]Table2!$B$1:$Z$1,0),0)*VLOOKUP($B4,[1]Table2!$B$1:$Z$21,MATCH("xG/90",[1]Table2!$B$1:$Z$1,0),0),"")</f>
        <v/>
      </c>
      <c r="LC27" s="41" t="str">
        <f>IFERROR(VLOOKUP(LC4,[1]Table2!$B$1:$Z$21,MATCH("xGA/90",[1]Table2!$B$1:$Z$1,0),0)*VLOOKUP($B4,[1]Table2!$B$1:$Z$21,MATCH("xG/90",[1]Table2!$B$1:$Z$1,0),0),"")</f>
        <v/>
      </c>
      <c r="LD27" s="41" t="str">
        <f>IFERROR(VLOOKUP(LD4,[1]Table2!$B$1:$Z$21,MATCH("xGA/90",[1]Table2!$B$1:$Z$1,0),0)*VLOOKUP($B4,[1]Table2!$B$1:$Z$21,MATCH("xG/90",[1]Table2!$B$1:$Z$1,0),0),"")</f>
        <v/>
      </c>
      <c r="LE27" s="41" t="str">
        <f>IFERROR(VLOOKUP(LE4,[1]Table2!$B$1:$Z$21,MATCH("xGA/90",[1]Table2!$B$1:$Z$1,0),0)*VLOOKUP($B4,[1]Table2!$B$1:$Z$21,MATCH("xG/90",[1]Table2!$B$1:$Z$1,0),0),"")</f>
        <v/>
      </c>
      <c r="LF27" s="41" t="str">
        <f>IFERROR(VLOOKUP(LF4,[1]Table2!$B$1:$Z$21,MATCH("xGA/90",[1]Table2!$B$1:$Z$1,0),0)*VLOOKUP($B4,[1]Table2!$B$1:$Z$21,MATCH("xG/90",[1]Table2!$B$1:$Z$1,0),0),"")</f>
        <v/>
      </c>
      <c r="LG27" s="41" t="str">
        <f>IFERROR(VLOOKUP(LG4,[1]Table2!$B$1:$Z$21,MATCH("xGA/90",[1]Table2!$B$1:$Z$1,0),0)*VLOOKUP($B4,[1]Table2!$B$1:$Z$21,MATCH("xG/90",[1]Table2!$B$1:$Z$1,0),0),"")</f>
        <v/>
      </c>
      <c r="LH27" s="41" t="str">
        <f>IFERROR(VLOOKUP(LH4,[1]Table2!$B$1:$Z$21,MATCH("xGA/90",[1]Table2!$B$1:$Z$1,0),0)*VLOOKUP($B4,[1]Table2!$B$1:$Z$21,MATCH("xG/90",[1]Table2!$B$1:$Z$1,0),0),"")</f>
        <v/>
      </c>
      <c r="LI27" s="41" t="str">
        <f>IFERROR(VLOOKUP(LI4,[1]Table2!$B$1:$Z$21,MATCH("xGA/90",[1]Table2!$B$1:$Z$1,0),0)*VLOOKUP($B4,[1]Table2!$B$1:$Z$21,MATCH("xG/90",[1]Table2!$B$1:$Z$1,0),0),"")</f>
        <v/>
      </c>
      <c r="LJ27" s="41" t="str">
        <f>IFERROR(VLOOKUP(LJ4,[1]Table2!$B$1:$Z$21,MATCH("xGA/90",[1]Table2!$B$1:$Z$1,0),0)*VLOOKUP($B4,[1]Table2!$B$1:$Z$21,MATCH("xG/90",[1]Table2!$B$1:$Z$1,0),0),"")</f>
        <v/>
      </c>
      <c r="LK27" s="41" t="str">
        <f>IFERROR(VLOOKUP(LK4,[1]Table2!$B$1:$Z$21,MATCH("xGA/90",[1]Table2!$B$1:$Z$1,0),0)*VLOOKUP($B4,[1]Table2!$B$1:$Z$21,MATCH("xG/90",[1]Table2!$B$1:$Z$1,0),0),"")</f>
        <v/>
      </c>
      <c r="LL27" s="41" t="str">
        <f>IFERROR(VLOOKUP(LL4,[1]Table2!$B$1:$Z$21,MATCH("xGA/90",[1]Table2!$B$1:$Z$1,0),0)*VLOOKUP($B4,[1]Table2!$B$1:$Z$21,MATCH("xG/90",[1]Table2!$B$1:$Z$1,0),0),"")</f>
        <v/>
      </c>
      <c r="LM27" s="41" t="str">
        <f>IFERROR(VLOOKUP(LM4,[1]Table2!$B$1:$Z$21,MATCH("xGA/90",[1]Table2!$B$1:$Z$1,0),0)*VLOOKUP($B4,[1]Table2!$B$1:$Z$21,MATCH("xG/90",[1]Table2!$B$1:$Z$1,0),0),"")</f>
        <v/>
      </c>
      <c r="LN27" s="41" t="str">
        <f>IFERROR(VLOOKUP(LN4,[1]Table2!$B$1:$Z$21,MATCH("xGA/90",[1]Table2!$B$1:$Z$1,0),0)*VLOOKUP($B4,[1]Table2!$B$1:$Z$21,MATCH("xG/90",[1]Table2!$B$1:$Z$1,0),0),"")</f>
        <v/>
      </c>
      <c r="LO27" s="41" t="str">
        <f>IFERROR(VLOOKUP(LO4,[1]Table2!$B$1:$Z$21,MATCH("xGA/90",[1]Table2!$B$1:$Z$1,0),0)*VLOOKUP($B4,[1]Table2!$B$1:$Z$21,MATCH("xG/90",[1]Table2!$B$1:$Z$1,0),0),"")</f>
        <v/>
      </c>
      <c r="LP27" s="41" t="str">
        <f>IFERROR(VLOOKUP(LP4,[1]Table2!$B$1:$Z$21,MATCH("xGA/90",[1]Table2!$B$1:$Z$1,0),0)*VLOOKUP($B4,[1]Table2!$B$1:$Z$21,MATCH("xG/90",[1]Table2!$B$1:$Z$1,0),0),"")</f>
        <v/>
      </c>
      <c r="LQ27" s="41" t="str">
        <f>IFERROR(VLOOKUP(LQ4,[1]Table2!$B$1:$Z$21,MATCH("xGA/90",[1]Table2!$B$1:$Z$1,0),0)*VLOOKUP($B4,[1]Table2!$B$1:$Z$21,MATCH("xG/90",[1]Table2!$B$1:$Z$1,0),0),"")</f>
        <v/>
      </c>
      <c r="LR27" s="41" t="str">
        <f>IFERROR(VLOOKUP(LR4,[1]Table2!$B$1:$Z$21,MATCH("xGA/90",[1]Table2!$B$1:$Z$1,0),0)*VLOOKUP($B4,[1]Table2!$B$1:$Z$21,MATCH("xG/90",[1]Table2!$B$1:$Z$1,0),0),"")</f>
        <v/>
      </c>
      <c r="LS27" s="41" t="str">
        <f>IFERROR(VLOOKUP(LS4,[1]Table2!$B$1:$Z$21,MATCH("xGA/90",[1]Table2!$B$1:$Z$1,0),0)*VLOOKUP($B4,[1]Table2!$B$1:$Z$21,MATCH("xG/90",[1]Table2!$B$1:$Z$1,0),0),"")</f>
        <v/>
      </c>
      <c r="LT27" s="41" t="str">
        <f>IFERROR(VLOOKUP(LT4,[1]Table2!$B$1:$Z$21,MATCH("xGA/90",[1]Table2!$B$1:$Z$1,0),0)*VLOOKUP($B4,[1]Table2!$B$1:$Z$21,MATCH("xG/90",[1]Table2!$B$1:$Z$1,0),0),"")</f>
        <v/>
      </c>
      <c r="LU27" s="41" t="str">
        <f>IFERROR(VLOOKUP(LU4,[1]Table2!$B$1:$Z$21,MATCH("xGA/90",[1]Table2!$B$1:$Z$1,0),0)*VLOOKUP($B4,[1]Table2!$B$1:$Z$21,MATCH("xG/90",[1]Table2!$B$1:$Z$1,0),0),"")</f>
        <v/>
      </c>
      <c r="LV27" s="41" t="str">
        <f>IFERROR(VLOOKUP(LV4,[1]Table2!$B$1:$Z$21,MATCH("xGA/90",[1]Table2!$B$1:$Z$1,0),0)*VLOOKUP($B4,[1]Table2!$B$1:$Z$21,MATCH("xG/90",[1]Table2!$B$1:$Z$1,0),0),"")</f>
        <v/>
      </c>
      <c r="LW27" s="41" t="str">
        <f>IFERROR(VLOOKUP(LW4,[1]Table2!$B$1:$Z$21,MATCH("xGA/90",[1]Table2!$B$1:$Z$1,0),0)*VLOOKUP($B4,[1]Table2!$B$1:$Z$21,MATCH("xG/90",[1]Table2!$B$1:$Z$1,0),0),"")</f>
        <v/>
      </c>
      <c r="LX27" s="41" t="str">
        <f>IFERROR(VLOOKUP(LX4,[1]Table2!$B$1:$Z$21,MATCH("xGA/90",[1]Table2!$B$1:$Z$1,0),0)*VLOOKUP($B4,[1]Table2!$B$1:$Z$21,MATCH("xG/90",[1]Table2!$B$1:$Z$1,0),0),"")</f>
        <v/>
      </c>
      <c r="LY27" s="41" t="str">
        <f>IFERROR(VLOOKUP(LY4,[1]Table2!$B$1:$Z$21,MATCH("xGA/90",[1]Table2!$B$1:$Z$1,0),0)*VLOOKUP($B4,[1]Table2!$B$1:$Z$21,MATCH("xG/90",[1]Table2!$B$1:$Z$1,0),0),"")</f>
        <v/>
      </c>
      <c r="LZ27" s="41" t="str">
        <f>IFERROR(VLOOKUP(LZ4,[1]Table2!$B$1:$Z$21,MATCH("xGA/90",[1]Table2!$B$1:$Z$1,0),0)*VLOOKUP($B4,[1]Table2!$B$1:$Z$21,MATCH("xG/90",[1]Table2!$B$1:$Z$1,0),0),"")</f>
        <v/>
      </c>
      <c r="MA27" s="41" t="str">
        <f>IFERROR(VLOOKUP(MA4,[1]Table2!$B$1:$Z$21,MATCH("xGA/90",[1]Table2!$B$1:$Z$1,0),0)*VLOOKUP($B4,[1]Table2!$B$1:$Z$21,MATCH("xG/90",[1]Table2!$B$1:$Z$1,0),0),"")</f>
        <v/>
      </c>
      <c r="MB27" s="41" t="str">
        <f>IFERROR(VLOOKUP(MB4,[1]Table2!$B$1:$Z$21,MATCH("xGA/90",[1]Table2!$B$1:$Z$1,0),0)*VLOOKUP($B4,[1]Table2!$B$1:$Z$21,MATCH("xG/90",[1]Table2!$B$1:$Z$1,0),0),"")</f>
        <v/>
      </c>
      <c r="MC27" s="41" t="str">
        <f>IFERROR(VLOOKUP(MC4,[1]Table2!$B$1:$Z$21,MATCH("xGA/90",[1]Table2!$B$1:$Z$1,0),0)*VLOOKUP($B4,[1]Table2!$B$1:$Z$21,MATCH("xG/90",[1]Table2!$B$1:$Z$1,0),0),"")</f>
        <v/>
      </c>
      <c r="MD27" s="41" t="str">
        <f>IFERROR(VLOOKUP(MD4,[1]Table2!$B$1:$Z$21,MATCH("xGA/90",[1]Table2!$B$1:$Z$1,0),0)*VLOOKUP($B4,[1]Table2!$B$1:$Z$21,MATCH("xG/90",[1]Table2!$B$1:$Z$1,0),0),"")</f>
        <v/>
      </c>
      <c r="ME27" s="41" t="str">
        <f>IFERROR(VLOOKUP(ME4,[1]Table2!$B$1:$Z$21,MATCH("xGA/90",[1]Table2!$B$1:$Z$1,0),0)*VLOOKUP($B4,[1]Table2!$B$1:$Z$21,MATCH("xG/90",[1]Table2!$B$1:$Z$1,0),0),"")</f>
        <v/>
      </c>
      <c r="MF27" s="41" t="str">
        <f>IFERROR(VLOOKUP(MF4,[1]Table2!$B$1:$Z$21,MATCH("xGA/90",[1]Table2!$B$1:$Z$1,0),0)*VLOOKUP($B4,[1]Table2!$B$1:$Z$21,MATCH("xG/90",[1]Table2!$B$1:$Z$1,0),0),"")</f>
        <v/>
      </c>
      <c r="MG27" s="41" t="str">
        <f>IFERROR(VLOOKUP(MG4,[1]Table2!$B$1:$Z$21,MATCH("xGA/90",[1]Table2!$B$1:$Z$1,0),0)*VLOOKUP($B4,[1]Table2!$B$1:$Z$21,MATCH("xG/90",[1]Table2!$B$1:$Z$1,0),0),"")</f>
        <v/>
      </c>
      <c r="MH27" s="41" t="str">
        <f>IFERROR(VLOOKUP(MH4,[1]Table2!$B$1:$Z$21,MATCH("xGA/90",[1]Table2!$B$1:$Z$1,0),0)*VLOOKUP($B4,[1]Table2!$B$1:$Z$21,MATCH("xG/90",[1]Table2!$B$1:$Z$1,0),0),"")</f>
        <v/>
      </c>
      <c r="MI27" s="41" t="str">
        <f>IFERROR(VLOOKUP(MI4,[1]Table2!$B$1:$Z$21,MATCH("xGA/90",[1]Table2!$B$1:$Z$1,0),0)*VLOOKUP($B4,[1]Table2!$B$1:$Z$21,MATCH("xG/90",[1]Table2!$B$1:$Z$1,0),0),"")</f>
        <v/>
      </c>
      <c r="MJ27" s="41" t="str">
        <f>IFERROR(VLOOKUP(MJ4,[1]Table2!$B$1:$Z$21,MATCH("xGA/90",[1]Table2!$B$1:$Z$1,0),0)*VLOOKUP($B4,[1]Table2!$B$1:$Z$21,MATCH("xG/90",[1]Table2!$B$1:$Z$1,0),0),"")</f>
        <v/>
      </c>
      <c r="MK27" s="41" t="str">
        <f>IFERROR(VLOOKUP(MK4,[1]Table2!$B$1:$Z$21,MATCH("xGA/90",[1]Table2!$B$1:$Z$1,0),0)*VLOOKUP($B4,[1]Table2!$B$1:$Z$21,MATCH("xG/90",[1]Table2!$B$1:$Z$1,0),0),"")</f>
        <v/>
      </c>
      <c r="ML27" s="41" t="str">
        <f>IFERROR(VLOOKUP(ML4,[1]Table2!$B$1:$Z$21,MATCH("xGA/90",[1]Table2!$B$1:$Z$1,0),0)*VLOOKUP($B4,[1]Table2!$B$1:$Z$21,MATCH("xG/90",[1]Table2!$B$1:$Z$1,0),0),"")</f>
        <v/>
      </c>
      <c r="MM27" s="41" t="str">
        <f>IFERROR(VLOOKUP(MM4,[1]Table2!$B$1:$Z$21,MATCH("xGA/90",[1]Table2!$B$1:$Z$1,0),0)*VLOOKUP($B4,[1]Table2!$B$1:$Z$21,MATCH("xG/90",[1]Table2!$B$1:$Z$1,0),0),"")</f>
        <v/>
      </c>
      <c r="MN27" s="41" t="str">
        <f>IFERROR(VLOOKUP(MN4,[1]Table2!$B$1:$Z$21,MATCH("xGA/90",[1]Table2!$B$1:$Z$1,0),0)*VLOOKUP($B4,[1]Table2!$B$1:$Z$21,MATCH("xG/90",[1]Table2!$B$1:$Z$1,0),0),"")</f>
        <v/>
      </c>
      <c r="MO27" s="41" t="str">
        <f>IFERROR(VLOOKUP(MO4,[1]Table2!$B$1:$Z$21,MATCH("xGA/90",[1]Table2!$B$1:$Z$1,0),0)*VLOOKUP($B4,[1]Table2!$B$1:$Z$21,MATCH("xG/90",[1]Table2!$B$1:$Z$1,0),0),"")</f>
        <v/>
      </c>
      <c r="MP27" s="41" t="str">
        <f>IFERROR(VLOOKUP(MP4,[1]Table2!$B$1:$Z$21,MATCH("xGA/90",[1]Table2!$B$1:$Z$1,0),0)*VLOOKUP($B4,[1]Table2!$B$1:$Z$21,MATCH("xG/90",[1]Table2!$B$1:$Z$1,0),0),"")</f>
        <v/>
      </c>
      <c r="MQ27" s="41" t="str">
        <f>IFERROR(VLOOKUP(MQ4,[1]Table2!$B$1:$Z$21,MATCH("xGA/90",[1]Table2!$B$1:$Z$1,0),0)*VLOOKUP($B4,[1]Table2!$B$1:$Z$21,MATCH("xG/90",[1]Table2!$B$1:$Z$1,0),0),"")</f>
        <v/>
      </c>
      <c r="MR27" s="41" t="str">
        <f>IFERROR(VLOOKUP(MR4,[1]Table2!$B$1:$Z$21,MATCH("xGA/90",[1]Table2!$B$1:$Z$1,0),0)*VLOOKUP($B4,[1]Table2!$B$1:$Z$21,MATCH("xG/90",[1]Table2!$B$1:$Z$1,0),0),"")</f>
        <v/>
      </c>
      <c r="MS27" s="41" t="str">
        <f>IFERROR(VLOOKUP(MS4,[1]Table2!$B$1:$Z$21,MATCH("xGA/90",[1]Table2!$B$1:$Z$1,0),0)*VLOOKUP($B4,[1]Table2!$B$1:$Z$21,MATCH("xG/90",[1]Table2!$B$1:$Z$1,0),0),"")</f>
        <v/>
      </c>
      <c r="MT27" s="41" t="str">
        <f>IFERROR(VLOOKUP(MT4,[1]Table2!$B$1:$Z$21,MATCH("xGA/90",[1]Table2!$B$1:$Z$1,0),0)*VLOOKUP($B4,[1]Table2!$B$1:$Z$21,MATCH("xG/90",[1]Table2!$B$1:$Z$1,0),0),"")</f>
        <v/>
      </c>
      <c r="MU27" s="41" t="str">
        <f>IFERROR(VLOOKUP(MU4,[1]Table2!$B$1:$Z$21,MATCH("xGA/90",[1]Table2!$B$1:$Z$1,0),0)*VLOOKUP($B4,[1]Table2!$B$1:$Z$21,MATCH("xG/90",[1]Table2!$B$1:$Z$1,0),0),"")</f>
        <v/>
      </c>
      <c r="MV27" s="41" t="str">
        <f>IFERROR(VLOOKUP(MV4,[1]Table2!$B$1:$Z$21,MATCH("xGA/90",[1]Table2!$B$1:$Z$1,0),0)*VLOOKUP($B4,[1]Table2!$B$1:$Z$21,MATCH("xG/90",[1]Table2!$B$1:$Z$1,0),0),"")</f>
        <v/>
      </c>
      <c r="MW27" s="41" t="str">
        <f>IFERROR(VLOOKUP(MW4,[1]Table2!$B$1:$Z$21,MATCH("xGA/90",[1]Table2!$B$1:$Z$1,0),0)*VLOOKUP($B4,[1]Table2!$B$1:$Z$21,MATCH("xG/90",[1]Table2!$B$1:$Z$1,0),0),"")</f>
        <v/>
      </c>
      <c r="MX27" s="41" t="str">
        <f>IFERROR(VLOOKUP(MX4,[1]Table2!$B$1:$Z$21,MATCH("xGA/90",[1]Table2!$B$1:$Z$1,0),0)*VLOOKUP($B4,[1]Table2!$B$1:$Z$21,MATCH("xG/90",[1]Table2!$B$1:$Z$1,0),0),"")</f>
        <v/>
      </c>
      <c r="MY27" s="41" t="str">
        <f>IFERROR(VLOOKUP(MY4,[1]Table2!$B$1:$Z$21,MATCH("xGA/90",[1]Table2!$B$1:$Z$1,0),0)*VLOOKUP($B4,[1]Table2!$B$1:$Z$21,MATCH("xG/90",[1]Table2!$B$1:$Z$1,0),0),"")</f>
        <v/>
      </c>
      <c r="MZ27" s="41" t="str">
        <f>IFERROR(VLOOKUP(MZ4,[1]Table2!$B$1:$Z$21,MATCH("xGA/90",[1]Table2!$B$1:$Z$1,0),0)*VLOOKUP($B4,[1]Table2!$B$1:$Z$21,MATCH("xG/90",[1]Table2!$B$1:$Z$1,0),0),"")</f>
        <v/>
      </c>
      <c r="NA27" s="41" t="str">
        <f>IFERROR(VLOOKUP(NA4,[1]Table2!$B$1:$Z$21,MATCH("xGA/90",[1]Table2!$B$1:$Z$1,0),0)*VLOOKUP($B4,[1]Table2!$B$1:$Z$21,MATCH("xG/90",[1]Table2!$B$1:$Z$1,0),0),"")</f>
        <v/>
      </c>
      <c r="NB27" s="41" t="str">
        <f>IFERROR(VLOOKUP(NB4,[1]Table2!$B$1:$Z$21,MATCH("xGA/90",[1]Table2!$B$1:$Z$1,0),0)*VLOOKUP($B4,[1]Table2!$B$1:$Z$21,MATCH("xG/90",[1]Table2!$B$1:$Z$1,0),0),"")</f>
        <v/>
      </c>
      <c r="NC27" s="41" t="str">
        <f>IFERROR(VLOOKUP(NC4,[1]Table2!$B$1:$Z$21,MATCH("xGA/90",[1]Table2!$B$1:$Z$1,0),0)*VLOOKUP($B4,[1]Table2!$B$1:$Z$21,MATCH("xG/90",[1]Table2!$B$1:$Z$1,0),0),"")</f>
        <v/>
      </c>
      <c r="NE27" s="40">
        <f>B27</f>
        <v>0.92</v>
      </c>
      <c r="NF27" s="41">
        <f>IFERROR(VLOOKUP(NF4,[1]Table2!$B$1:$Z$21,MATCH("xGA/90",[1]Table2!$B$1:$Z$1,0),0)*VLOOKUP($B4,[1]Table2!$B$1:$Z$21,MATCH("xG/90",[1]Table2!$B$1:$Z$1,0),0),"")</f>
        <v>2.6040624999999999</v>
      </c>
      <c r="NG27" s="41" t="str">
        <f>IFERROR(VLOOKUP(NG4,[1]Table2!$B$1:$Z$21,MATCH("xGA/90",[1]Table2!$B$1:$Z$1,0),0)*VLOOKUP($B4,[1]Table2!$B$1:$Z$21,MATCH("xG/90",[1]Table2!$B$1:$Z$1,0),0),"")</f>
        <v/>
      </c>
      <c r="NH27" s="41" t="str">
        <f>IFERROR(VLOOKUP(NH4,[1]Table2!$B$1:$Z$21,MATCH("xGA/90",[1]Table2!$B$1:$Z$1,0),0)*VLOOKUP($B4,[1]Table2!$B$1:$Z$21,MATCH("xG/90",[1]Table2!$B$1:$Z$1,0),0),"")</f>
        <v/>
      </c>
      <c r="NI27" s="41">
        <f>IFERROR(VLOOKUP(NI4,[1]Table2!$B$1:$Z$21,MATCH("xGA/90",[1]Table2!$B$1:$Z$1,0),0)*VLOOKUP($B4,[1]Table2!$B$1:$Z$21,MATCH("xG/90",[1]Table2!$B$1:$Z$1,0),0),"")</f>
        <v>2.6040624999999999</v>
      </c>
      <c r="NJ27" s="41">
        <f>IFERROR(VLOOKUP(NJ4,[1]Table2!$B$1:$Z$21,MATCH("xGA/90",[1]Table2!$B$1:$Z$1,0),0)*VLOOKUP($B4,[1]Table2!$B$1:$Z$21,MATCH("xG/90",[1]Table2!$B$1:$Z$1,0),0),"")</f>
        <v>2.8857519531249998</v>
      </c>
    </row>
    <row r="28" spans="1:374" s="42" customFormat="1" ht="15.75" thickBot="1" x14ac:dyDescent="0.3">
      <c r="A28" s="39" t="s">
        <v>61</v>
      </c>
      <c r="B28" s="40">
        <f>VLOOKUP(A28,[1]Table!$B$1:$O$21,MATCH("xGD/90",[1]Table!$B$1:$O$1,0),0)</f>
        <v>-0.16</v>
      </c>
      <c r="C28" s="41" t="str">
        <f>IFERROR(VLOOKUP(C5,[1]Table2!$B$1:$Z$21,MATCH("xGA/90",[1]Table2!$B$1:$Z$1,0),0)*VLOOKUP($B5,[1]Table2!$B$1:$Z$21,MATCH("xG/90",[1]Table2!$B$1:$Z$1,0),0),"")</f>
        <v/>
      </c>
      <c r="D28" s="41" t="str">
        <f>IFERROR(VLOOKUP(D5,[1]Table2!$B$1:$Z$21,MATCH("xGA/90",[1]Table2!$B$1:$Z$1,0),0)*VLOOKUP($B5,[1]Table2!$B$1:$Z$21,MATCH("xG/90",[1]Table2!$B$1:$Z$1,0),0),"")</f>
        <v/>
      </c>
      <c r="E28" s="41" t="str">
        <f>IFERROR(VLOOKUP(E5,[1]Table2!$B$1:$Z$21,MATCH("xGA/90",[1]Table2!$B$1:$Z$1,0),0)*VLOOKUP($B5,[1]Table2!$B$1:$Z$21,MATCH("xG/90",[1]Table2!$B$1:$Z$1,0),0),"")</f>
        <v/>
      </c>
      <c r="F28" s="41" t="str">
        <f>IFERROR(VLOOKUP(F5,[1]Table2!$B$1:$Z$21,MATCH("xGA/90",[1]Table2!$B$1:$Z$1,0),0)*VLOOKUP($B5,[1]Table2!$B$1:$Z$21,MATCH("xG/90",[1]Table2!$B$1:$Z$1,0),0),"")</f>
        <v/>
      </c>
      <c r="G28" s="41" t="str">
        <f>IFERROR(VLOOKUP(G5,[1]Table2!$B$1:$Z$21,MATCH("xGA/90",[1]Table2!$B$1:$Z$1,0),0)*VLOOKUP($B5,[1]Table2!$B$1:$Z$21,MATCH("xG/90",[1]Table2!$B$1:$Z$1,0),0),"")</f>
        <v/>
      </c>
      <c r="H28" s="41">
        <f>IFERROR(VLOOKUP(H5,[1]Table2!$B$1:$Z$21,MATCH("xGA/90",[1]Table2!$B$1:$Z$1,0),0)*VLOOKUP($B5,[1]Table2!$B$1:$Z$21,MATCH("xG/90",[1]Table2!$B$1:$Z$1,0),0),"")</f>
        <v>2.2981835937499997</v>
      </c>
      <c r="I28" s="41" t="str">
        <f>IFERROR(VLOOKUP(I5,[1]Table2!$B$1:$Z$21,MATCH("xGA/90",[1]Table2!$B$1:$Z$1,0),0)*VLOOKUP($B5,[1]Table2!$B$1:$Z$21,MATCH("xG/90",[1]Table2!$B$1:$Z$1,0),0),"")</f>
        <v/>
      </c>
      <c r="J28" s="41" t="str">
        <f>IFERROR(VLOOKUP(J5,[1]Table2!$B$1:$Z$21,MATCH("xGA/90",[1]Table2!$B$1:$Z$1,0),0)*VLOOKUP($B5,[1]Table2!$B$1:$Z$21,MATCH("xG/90",[1]Table2!$B$1:$Z$1,0),0),"")</f>
        <v/>
      </c>
      <c r="K28" s="41" t="str">
        <f>IFERROR(VLOOKUP(K5,[1]Table2!$B$1:$Z$21,MATCH("xGA/90",[1]Table2!$B$1:$Z$1,0),0)*VLOOKUP($B5,[1]Table2!$B$1:$Z$21,MATCH("xG/90",[1]Table2!$B$1:$Z$1,0),0),"")</f>
        <v/>
      </c>
      <c r="L28" s="41" t="str">
        <f>IFERROR(VLOOKUP(L5,[1]Table2!$B$1:$Z$21,MATCH("xGA/90",[1]Table2!$B$1:$Z$1,0),0)*VLOOKUP($B5,[1]Table2!$B$1:$Z$21,MATCH("xG/90",[1]Table2!$B$1:$Z$1,0),0),"")</f>
        <v/>
      </c>
      <c r="M28" s="41" t="str">
        <f>IFERROR(VLOOKUP(M5,[1]Table2!$B$1:$Z$21,MATCH("xGA/90",[1]Table2!$B$1:$Z$1,0),0)*VLOOKUP($B5,[1]Table2!$B$1:$Z$21,MATCH("xG/90",[1]Table2!$B$1:$Z$1,0),0),"")</f>
        <v/>
      </c>
      <c r="N28" s="41" t="str">
        <f>IFERROR(VLOOKUP(N5,[1]Table2!$B$1:$Z$21,MATCH("xGA/90",[1]Table2!$B$1:$Z$1,0),0)*VLOOKUP($B5,[1]Table2!$B$1:$Z$21,MATCH("xG/90",[1]Table2!$B$1:$Z$1,0),0),"")</f>
        <v/>
      </c>
      <c r="O28" s="41">
        <f>IFERROR(VLOOKUP(O5,[1]Table2!$B$1:$Z$21,MATCH("xGA/90",[1]Table2!$B$1:$Z$1,0),0)*VLOOKUP($B5,[1]Table2!$B$1:$Z$21,MATCH("xG/90",[1]Table2!$B$1:$Z$1,0),0),"")</f>
        <v>2.2042968749999998</v>
      </c>
      <c r="P28" s="41" t="str">
        <f>IFERROR(VLOOKUP(P5,[1]Table2!$B$1:$Z$21,MATCH("xGA/90",[1]Table2!$B$1:$Z$1,0),0)*VLOOKUP($B5,[1]Table2!$B$1:$Z$21,MATCH("xG/90",[1]Table2!$B$1:$Z$1,0),0),"")</f>
        <v/>
      </c>
      <c r="Q28" s="41" t="str">
        <f>IFERROR(VLOOKUP(Q5,[1]Table2!$B$1:$Z$21,MATCH("xGA/90",[1]Table2!$B$1:$Z$1,0),0)*VLOOKUP($B5,[1]Table2!$B$1:$Z$21,MATCH("xG/90",[1]Table2!$B$1:$Z$1,0),0),"")</f>
        <v/>
      </c>
      <c r="R28" s="41" t="str">
        <f>IFERROR(VLOOKUP(R5,[1]Table2!$B$1:$Z$21,MATCH("xGA/90",[1]Table2!$B$1:$Z$1,0),0)*VLOOKUP($B5,[1]Table2!$B$1:$Z$21,MATCH("xG/90",[1]Table2!$B$1:$Z$1,0),0),"")</f>
        <v/>
      </c>
      <c r="S28" s="41" t="str">
        <f>IFERROR(VLOOKUP(S5,[1]Table2!$B$1:$Z$21,MATCH("xGA/90",[1]Table2!$B$1:$Z$1,0),0)*VLOOKUP($B5,[1]Table2!$B$1:$Z$21,MATCH("xG/90",[1]Table2!$B$1:$Z$1,0),0),"")</f>
        <v/>
      </c>
      <c r="T28" s="41" t="str">
        <f>IFERROR(VLOOKUP(T5,[1]Table2!$B$1:$Z$21,MATCH("xGA/90",[1]Table2!$B$1:$Z$1,0),0)*VLOOKUP($B5,[1]Table2!$B$1:$Z$21,MATCH("xG/90",[1]Table2!$B$1:$Z$1,0),0),"")</f>
        <v/>
      </c>
      <c r="U28" s="41" t="str">
        <f>IFERROR(VLOOKUP(U5,[1]Table2!$B$1:$Z$21,MATCH("xGA/90",[1]Table2!$B$1:$Z$1,0),0)*VLOOKUP($B5,[1]Table2!$B$1:$Z$21,MATCH("xG/90",[1]Table2!$B$1:$Z$1,0),0),"")</f>
        <v/>
      </c>
      <c r="V28" s="41">
        <f>IFERROR(VLOOKUP(V5,[1]Table2!$B$1:$Z$21,MATCH("xGA/90",[1]Table2!$B$1:$Z$1,0),0)*VLOOKUP($B5,[1]Table2!$B$1:$Z$21,MATCH("xG/90",[1]Table2!$B$1:$Z$1,0),0),"")</f>
        <v>1.6981249999999999</v>
      </c>
      <c r="W28" s="41" t="str">
        <f>IFERROR(VLOOKUP(W5,[1]Table2!$B$1:$Z$21,MATCH("xGA/90",[1]Table2!$B$1:$Z$1,0),0)*VLOOKUP($B5,[1]Table2!$B$1:$Z$21,MATCH("xG/90",[1]Table2!$B$1:$Z$1,0),0),"")</f>
        <v/>
      </c>
      <c r="X28" s="41" t="str">
        <f>IFERROR(VLOOKUP(X5,[1]Table2!$B$1:$Z$21,MATCH("xGA/90",[1]Table2!$B$1:$Z$1,0),0)*VLOOKUP($B5,[1]Table2!$B$1:$Z$21,MATCH("xG/90",[1]Table2!$B$1:$Z$1,0),0),"")</f>
        <v/>
      </c>
      <c r="Y28" s="41" t="str">
        <f>IFERROR(VLOOKUP(Y5,[1]Table2!$B$1:$Z$21,MATCH("xGA/90",[1]Table2!$B$1:$Z$1,0),0)*VLOOKUP($B5,[1]Table2!$B$1:$Z$21,MATCH("xG/90",[1]Table2!$B$1:$Z$1,0),0),"")</f>
        <v/>
      </c>
      <c r="Z28" s="41" t="str">
        <f>IFERROR(VLOOKUP(Z5,[1]Table2!$B$1:$Z$21,MATCH("xGA/90",[1]Table2!$B$1:$Z$1,0),0)*VLOOKUP($B5,[1]Table2!$B$1:$Z$21,MATCH("xG/90",[1]Table2!$B$1:$Z$1,0),0),"")</f>
        <v/>
      </c>
      <c r="AA28" s="41" t="str">
        <f>IFERROR(VLOOKUP(AA5,[1]Table2!$B$1:$Z$21,MATCH("xGA/90",[1]Table2!$B$1:$Z$1,0),0)*VLOOKUP($B5,[1]Table2!$B$1:$Z$21,MATCH("xG/90",[1]Table2!$B$1:$Z$1,0),0),"")</f>
        <v/>
      </c>
      <c r="AB28" s="41" t="str">
        <f>IFERROR(VLOOKUP(AB5,[1]Table2!$B$1:$Z$21,MATCH("xGA/90",[1]Table2!$B$1:$Z$1,0),0)*VLOOKUP($B5,[1]Table2!$B$1:$Z$21,MATCH("xG/90",[1]Table2!$B$1:$Z$1,0),0),"")</f>
        <v/>
      </c>
      <c r="AC28" s="41" t="str">
        <f>IFERROR(VLOOKUP(AC5,[1]Table2!$B$1:$Z$21,MATCH("xGA/90",[1]Table2!$B$1:$Z$1,0),0)*VLOOKUP($B5,[1]Table2!$B$1:$Z$21,MATCH("xG/90",[1]Table2!$B$1:$Z$1,0),0),"")</f>
        <v/>
      </c>
      <c r="AD28" s="41">
        <f>IFERROR(VLOOKUP(AD5,[1]Table2!$B$1:$Z$21,MATCH("xGA/90",[1]Table2!$B$1:$Z$1,0),0)*VLOOKUP($B5,[1]Table2!$B$1:$Z$21,MATCH("xG/90",[1]Table2!$B$1:$Z$1,0),0),"")</f>
        <v>1.6644153225806451</v>
      </c>
      <c r="AE28" s="41" t="str">
        <f>IFERROR(VLOOKUP(AE5,[1]Table2!$B$1:$Z$21,MATCH("xGA/90",[1]Table2!$B$1:$Z$1,0),0)*VLOOKUP($B5,[1]Table2!$B$1:$Z$21,MATCH("xG/90",[1]Table2!$B$1:$Z$1,0),0),"")</f>
        <v/>
      </c>
      <c r="AF28" s="41" t="str">
        <f>IFERROR(VLOOKUP(AF5,[1]Table2!$B$1:$Z$21,MATCH("xGA/90",[1]Table2!$B$1:$Z$1,0),0)*VLOOKUP($B5,[1]Table2!$B$1:$Z$21,MATCH("xG/90",[1]Table2!$B$1:$Z$1,0),0),"")</f>
        <v/>
      </c>
      <c r="AG28" s="41">
        <f>IFERROR(VLOOKUP(AG5,[1]Table2!$B$1:$Z$21,MATCH("xGA/90",[1]Table2!$B$1:$Z$1,0),0)*VLOOKUP($B5,[1]Table2!$B$1:$Z$21,MATCH("xG/90",[1]Table2!$B$1:$Z$1,0),0),"")</f>
        <v>1.41646484375</v>
      </c>
      <c r="AH28" s="41" t="str">
        <f>IFERROR(VLOOKUP(AH5,[1]Table2!$B$1:$Z$21,MATCH("xGA/90",[1]Table2!$B$1:$Z$1,0),0)*VLOOKUP($B5,[1]Table2!$B$1:$Z$21,MATCH("xG/90",[1]Table2!$B$1:$Z$1,0),0),"")</f>
        <v/>
      </c>
      <c r="AI28" s="41" t="str">
        <f>IFERROR(VLOOKUP(AI5,[1]Table2!$B$1:$Z$21,MATCH("xGA/90",[1]Table2!$B$1:$Z$1,0),0)*VLOOKUP($B5,[1]Table2!$B$1:$Z$21,MATCH("xG/90",[1]Table2!$B$1:$Z$1,0),0),"")</f>
        <v/>
      </c>
      <c r="AJ28" s="41">
        <f>IFERROR(VLOOKUP(AJ5,[1]Table2!$B$1:$Z$21,MATCH("xGA/90",[1]Table2!$B$1:$Z$1,0),0)*VLOOKUP($B5,[1]Table2!$B$1:$Z$21,MATCH("xG/90",[1]Table2!$B$1:$Z$1,0),0),"")</f>
        <v>1.0667708333333332</v>
      </c>
      <c r="AK28" s="41" t="str">
        <f>IFERROR(VLOOKUP(AK5,[1]Table2!$B$1:$Z$21,MATCH("xGA/90",[1]Table2!$B$1:$Z$1,0),0)*VLOOKUP($B5,[1]Table2!$B$1:$Z$21,MATCH("xG/90",[1]Table2!$B$1:$Z$1,0),0),"")</f>
        <v/>
      </c>
      <c r="AL28" s="41" t="str">
        <f>IFERROR(VLOOKUP(AL5,[1]Table2!$B$1:$Z$21,MATCH("xGA/90",[1]Table2!$B$1:$Z$1,0),0)*VLOOKUP($B5,[1]Table2!$B$1:$Z$21,MATCH("xG/90",[1]Table2!$B$1:$Z$1,0),0),"")</f>
        <v/>
      </c>
      <c r="AM28" s="41" t="str">
        <f>IFERROR(VLOOKUP(AM5,[1]Table2!$B$1:$Z$21,MATCH("xGA/90",[1]Table2!$B$1:$Z$1,0),0)*VLOOKUP($B5,[1]Table2!$B$1:$Z$21,MATCH("xG/90",[1]Table2!$B$1:$Z$1,0),0),"")</f>
        <v/>
      </c>
      <c r="AN28" s="41" t="str">
        <f>IFERROR(VLOOKUP(AN5,[1]Table2!$B$1:$Z$21,MATCH("xGA/90",[1]Table2!$B$1:$Z$1,0),0)*VLOOKUP($B5,[1]Table2!$B$1:$Z$21,MATCH("xG/90",[1]Table2!$B$1:$Z$1,0),0),"")</f>
        <v/>
      </c>
      <c r="AO28" s="41" t="str">
        <f>IFERROR(VLOOKUP(AO5,[1]Table2!$B$1:$Z$21,MATCH("xGA/90",[1]Table2!$B$1:$Z$1,0),0)*VLOOKUP($B5,[1]Table2!$B$1:$Z$21,MATCH("xG/90",[1]Table2!$B$1:$Z$1,0),0),"")</f>
        <v/>
      </c>
      <c r="AP28" s="41" t="str">
        <f>IFERROR(VLOOKUP(AP5,[1]Table2!$B$1:$Z$21,MATCH("xGA/90",[1]Table2!$B$1:$Z$1,0),0)*VLOOKUP($B5,[1]Table2!$B$1:$Z$21,MATCH("xG/90",[1]Table2!$B$1:$Z$1,0),0),"")</f>
        <v/>
      </c>
      <c r="AQ28" s="41" t="str">
        <f>IFERROR(VLOOKUP(AQ5,[1]Table2!$B$1:$Z$21,MATCH("xGA/90",[1]Table2!$B$1:$Z$1,0),0)*VLOOKUP($B5,[1]Table2!$B$1:$Z$21,MATCH("xG/90",[1]Table2!$B$1:$Z$1,0),0),"")</f>
        <v/>
      </c>
      <c r="AR28" s="41" t="str">
        <f>IFERROR(VLOOKUP(AR5,[1]Table2!$B$1:$Z$21,MATCH("xGA/90",[1]Table2!$B$1:$Z$1,0),0)*VLOOKUP($B5,[1]Table2!$B$1:$Z$21,MATCH("xG/90",[1]Table2!$B$1:$Z$1,0),0),"")</f>
        <v/>
      </c>
      <c r="AS28" s="41" t="str">
        <f>IFERROR(VLOOKUP(AS5,[1]Table2!$B$1:$Z$21,MATCH("xGA/90",[1]Table2!$B$1:$Z$1,0),0)*VLOOKUP($B5,[1]Table2!$B$1:$Z$21,MATCH("xG/90",[1]Table2!$B$1:$Z$1,0),0),"")</f>
        <v/>
      </c>
      <c r="AT28" s="41" t="str">
        <f>IFERROR(VLOOKUP(AT5,[1]Table2!$B$1:$Z$21,MATCH("xGA/90",[1]Table2!$B$1:$Z$1,0),0)*VLOOKUP($B5,[1]Table2!$B$1:$Z$21,MATCH("xG/90",[1]Table2!$B$1:$Z$1,0),0),"")</f>
        <v/>
      </c>
      <c r="AU28" s="41" t="str">
        <f>IFERROR(VLOOKUP(AU5,[1]Table2!$B$1:$Z$21,MATCH("xGA/90",[1]Table2!$B$1:$Z$1,0),0)*VLOOKUP($B5,[1]Table2!$B$1:$Z$21,MATCH("xG/90",[1]Table2!$B$1:$Z$1,0),0),"")</f>
        <v/>
      </c>
      <c r="AV28" s="41" t="str">
        <f>IFERROR(VLOOKUP(AV5,[1]Table2!$B$1:$Z$21,MATCH("xGA/90",[1]Table2!$B$1:$Z$1,0),0)*VLOOKUP($B5,[1]Table2!$B$1:$Z$21,MATCH("xG/90",[1]Table2!$B$1:$Z$1,0),0),"")</f>
        <v/>
      </c>
      <c r="AW28" s="41">
        <f>IFERROR(VLOOKUP(AW5,[1]Table2!$B$1:$Z$21,MATCH("xGA/90",[1]Table2!$B$1:$Z$1,0),0)*VLOOKUP($B5,[1]Table2!$B$1:$Z$21,MATCH("xG/90",[1]Table2!$B$1:$Z$1,0),0),"")</f>
        <v>1.88181640625</v>
      </c>
      <c r="AX28" s="41" t="str">
        <f>IFERROR(VLOOKUP(AX5,[1]Table2!$B$1:$Z$21,MATCH("xGA/90",[1]Table2!$B$1:$Z$1,0),0)*VLOOKUP($B5,[1]Table2!$B$1:$Z$21,MATCH("xG/90",[1]Table2!$B$1:$Z$1,0),0),"")</f>
        <v/>
      </c>
      <c r="AY28" s="41" t="str">
        <f>IFERROR(VLOOKUP(AY5,[1]Table2!$B$1:$Z$21,MATCH("xGA/90",[1]Table2!$B$1:$Z$1,0),0)*VLOOKUP($B5,[1]Table2!$B$1:$Z$21,MATCH("xG/90",[1]Table2!$B$1:$Z$1,0),0),"")</f>
        <v/>
      </c>
      <c r="AZ28" s="41" t="str">
        <f>IFERROR(VLOOKUP(AZ5,[1]Table2!$B$1:$Z$21,MATCH("xGA/90",[1]Table2!$B$1:$Z$1,0),0)*VLOOKUP($B5,[1]Table2!$B$1:$Z$21,MATCH("xG/90",[1]Table2!$B$1:$Z$1,0),0),"")</f>
        <v/>
      </c>
      <c r="BA28" s="41" t="str">
        <f>IFERROR(VLOOKUP(BA5,[1]Table2!$B$1:$Z$21,MATCH("xGA/90",[1]Table2!$B$1:$Z$1,0),0)*VLOOKUP($B5,[1]Table2!$B$1:$Z$21,MATCH("xG/90",[1]Table2!$B$1:$Z$1,0),0),"")</f>
        <v/>
      </c>
      <c r="BB28" s="41" t="str">
        <f>IFERROR(VLOOKUP(BB5,[1]Table2!$B$1:$Z$21,MATCH("xGA/90",[1]Table2!$B$1:$Z$1,0),0)*VLOOKUP($B5,[1]Table2!$B$1:$Z$21,MATCH("xG/90",[1]Table2!$B$1:$Z$1,0),0),"")</f>
        <v/>
      </c>
      <c r="BC28" s="41" t="str">
        <f>IFERROR(VLOOKUP(BC5,[1]Table2!$B$1:$Z$21,MATCH("xGA/90",[1]Table2!$B$1:$Z$1,0),0)*VLOOKUP($B5,[1]Table2!$B$1:$Z$21,MATCH("xG/90",[1]Table2!$B$1:$Z$1,0),0),"")</f>
        <v/>
      </c>
      <c r="BD28" s="41" t="str">
        <f>IFERROR(VLOOKUP(BD5,[1]Table2!$B$1:$Z$21,MATCH("xGA/90",[1]Table2!$B$1:$Z$1,0),0)*VLOOKUP($B5,[1]Table2!$B$1:$Z$21,MATCH("xG/90",[1]Table2!$B$1:$Z$1,0),0),"")</f>
        <v/>
      </c>
      <c r="BE28" s="41" t="str">
        <f>IFERROR(VLOOKUP(BE5,[1]Table2!$B$1:$Z$21,MATCH("xGA/90",[1]Table2!$B$1:$Z$1,0),0)*VLOOKUP($B5,[1]Table2!$B$1:$Z$21,MATCH("xG/90",[1]Table2!$B$1:$Z$1,0),0),"")</f>
        <v/>
      </c>
      <c r="BF28" s="41" t="str">
        <f>IFERROR(VLOOKUP(BF5,[1]Table2!$B$1:$Z$21,MATCH("xGA/90",[1]Table2!$B$1:$Z$1,0),0)*VLOOKUP($B5,[1]Table2!$B$1:$Z$21,MATCH("xG/90",[1]Table2!$B$1:$Z$1,0),0),"")</f>
        <v/>
      </c>
      <c r="BG28" s="41" t="str">
        <f>IFERROR(VLOOKUP(BG5,[1]Table2!$B$1:$Z$21,MATCH("xGA/90",[1]Table2!$B$1:$Z$1,0),0)*VLOOKUP($B5,[1]Table2!$B$1:$Z$21,MATCH("xG/90",[1]Table2!$B$1:$Z$1,0),0),"")</f>
        <v/>
      </c>
      <c r="BH28" s="41" t="str">
        <f>IFERROR(VLOOKUP(BH5,[1]Table2!$B$1:$Z$21,MATCH("xGA/90",[1]Table2!$B$1:$Z$1,0),0)*VLOOKUP($B5,[1]Table2!$B$1:$Z$21,MATCH("xG/90",[1]Table2!$B$1:$Z$1,0),0),"")</f>
        <v/>
      </c>
      <c r="BI28" s="41" t="str">
        <f>IFERROR(VLOOKUP(BI5,[1]Table2!$B$1:$Z$21,MATCH("xGA/90",[1]Table2!$B$1:$Z$1,0),0)*VLOOKUP($B5,[1]Table2!$B$1:$Z$21,MATCH("xG/90",[1]Table2!$B$1:$Z$1,0),0),"")</f>
        <v/>
      </c>
      <c r="BJ28" s="41" t="str">
        <f>IFERROR(VLOOKUP(BJ5,[1]Table2!$B$1:$Z$21,MATCH("xGA/90",[1]Table2!$B$1:$Z$1,0),0)*VLOOKUP($B5,[1]Table2!$B$1:$Z$21,MATCH("xG/90",[1]Table2!$B$1:$Z$1,0),0),"")</f>
        <v/>
      </c>
      <c r="BK28" s="41" t="str">
        <f>IFERROR(VLOOKUP(BK5,[1]Table2!$B$1:$Z$21,MATCH("xGA/90",[1]Table2!$B$1:$Z$1,0),0)*VLOOKUP($B5,[1]Table2!$B$1:$Z$21,MATCH("xG/90",[1]Table2!$B$1:$Z$1,0),0),"")</f>
        <v/>
      </c>
      <c r="BL28" s="41" t="str">
        <f>IFERROR(VLOOKUP(BL5,[1]Table2!$B$1:$Z$21,MATCH("xGA/90",[1]Table2!$B$1:$Z$1,0),0)*VLOOKUP($B5,[1]Table2!$B$1:$Z$21,MATCH("xG/90",[1]Table2!$B$1:$Z$1,0),0),"")</f>
        <v/>
      </c>
      <c r="BM28" s="41">
        <f>IFERROR(VLOOKUP(BM5,[1]Table2!$B$1:$Z$21,MATCH("xGA/90",[1]Table2!$B$1:$Z$1,0),0)*VLOOKUP($B5,[1]Table2!$B$1:$Z$21,MATCH("xG/90",[1]Table2!$B$1:$Z$1,0),0),"")</f>
        <v>2.1961328124999997</v>
      </c>
      <c r="BN28" s="41" t="str">
        <f>IFERROR(VLOOKUP(BN5,[1]Table2!$B$1:$Z$21,MATCH("xGA/90",[1]Table2!$B$1:$Z$1,0),0)*VLOOKUP($B5,[1]Table2!$B$1:$Z$21,MATCH("xG/90",[1]Table2!$B$1:$Z$1,0),0),"")</f>
        <v/>
      </c>
      <c r="BO28" s="41" t="str">
        <f>IFERROR(VLOOKUP(BO5,[1]Table2!$B$1:$Z$21,MATCH("xGA/90",[1]Table2!$B$1:$Z$1,0),0)*VLOOKUP($B5,[1]Table2!$B$1:$Z$21,MATCH("xG/90",[1]Table2!$B$1:$Z$1,0),0),"")</f>
        <v/>
      </c>
      <c r="BP28" s="41" t="str">
        <f>IFERROR(VLOOKUP(BP5,[1]Table2!$B$1:$Z$21,MATCH("xGA/90",[1]Table2!$B$1:$Z$1,0),0)*VLOOKUP($B5,[1]Table2!$B$1:$Z$21,MATCH("xG/90",[1]Table2!$B$1:$Z$1,0),0),"")</f>
        <v/>
      </c>
      <c r="BQ28" s="41" t="str">
        <f>IFERROR(VLOOKUP(BQ5,[1]Table2!$B$1:$Z$21,MATCH("xGA/90",[1]Table2!$B$1:$Z$1,0),0)*VLOOKUP($B5,[1]Table2!$B$1:$Z$21,MATCH("xG/90",[1]Table2!$B$1:$Z$1,0),0),"")</f>
        <v/>
      </c>
      <c r="BR28" s="41" t="str">
        <f>IFERROR(VLOOKUP(BR5,[1]Table2!$B$1:$Z$21,MATCH("xGA/90",[1]Table2!$B$1:$Z$1,0),0)*VLOOKUP($B5,[1]Table2!$B$1:$Z$21,MATCH("xG/90",[1]Table2!$B$1:$Z$1,0),0),"")</f>
        <v/>
      </c>
      <c r="BS28" s="41" t="str">
        <f>IFERROR(VLOOKUP(BS5,[1]Table2!$B$1:$Z$21,MATCH("xGA/90",[1]Table2!$B$1:$Z$1,0),0)*VLOOKUP($B5,[1]Table2!$B$1:$Z$21,MATCH("xG/90",[1]Table2!$B$1:$Z$1,0),0),"")</f>
        <v/>
      </c>
      <c r="BT28" s="41" t="str">
        <f>IFERROR(VLOOKUP(BT5,[1]Table2!$B$1:$Z$21,MATCH("xGA/90",[1]Table2!$B$1:$Z$1,0),0)*VLOOKUP($B5,[1]Table2!$B$1:$Z$21,MATCH("xG/90",[1]Table2!$B$1:$Z$1,0),0),"")</f>
        <v/>
      </c>
      <c r="BU28" s="41">
        <f>IFERROR(VLOOKUP(BU5,[1]Table2!$B$1:$Z$21,MATCH("xGA/90",[1]Table2!$B$1:$Z$1,0),0)*VLOOKUP($B5,[1]Table2!$B$1:$Z$21,MATCH("xG/90",[1]Table2!$B$1:$Z$1,0),0),"")</f>
        <v>2.2042968749999998</v>
      </c>
      <c r="BV28" s="41" t="str">
        <f>IFERROR(VLOOKUP(BV5,[1]Table2!$B$1:$Z$21,MATCH("xGA/90",[1]Table2!$B$1:$Z$1,0),0)*VLOOKUP($B5,[1]Table2!$B$1:$Z$21,MATCH("xG/90",[1]Table2!$B$1:$Z$1,0),0),"")</f>
        <v/>
      </c>
      <c r="BW28" s="41" t="str">
        <f>IFERROR(VLOOKUP(BW5,[1]Table2!$B$1:$Z$21,MATCH("xGA/90",[1]Table2!$B$1:$Z$1,0),0)*VLOOKUP($B5,[1]Table2!$B$1:$Z$21,MATCH("xG/90",[1]Table2!$B$1:$Z$1,0),0),"")</f>
        <v/>
      </c>
      <c r="BX28" s="41" t="str">
        <f>IFERROR(VLOOKUP(BX5,[1]Table2!$B$1:$Z$21,MATCH("xGA/90",[1]Table2!$B$1:$Z$1,0),0)*VLOOKUP($B5,[1]Table2!$B$1:$Z$21,MATCH("xG/90",[1]Table2!$B$1:$Z$1,0),0),"")</f>
        <v/>
      </c>
      <c r="BY28" s="41" t="str">
        <f>IFERROR(VLOOKUP(BY5,[1]Table2!$B$1:$Z$21,MATCH("xGA/90",[1]Table2!$B$1:$Z$1,0),0)*VLOOKUP($B5,[1]Table2!$B$1:$Z$21,MATCH("xG/90",[1]Table2!$B$1:$Z$1,0),0),"")</f>
        <v/>
      </c>
      <c r="BZ28" s="41" t="str">
        <f>IFERROR(VLOOKUP(BZ5,[1]Table2!$B$1:$Z$21,MATCH("xGA/90",[1]Table2!$B$1:$Z$1,0),0)*VLOOKUP($B5,[1]Table2!$B$1:$Z$21,MATCH("xG/90",[1]Table2!$B$1:$Z$1,0),0),"")</f>
        <v/>
      </c>
      <c r="CA28" s="41">
        <f>IFERROR(VLOOKUP(CA5,[1]Table2!$B$1:$Z$21,MATCH("xGA/90",[1]Table2!$B$1:$Z$1,0),0)*VLOOKUP($B5,[1]Table2!$B$1:$Z$21,MATCH("xG/90",[1]Table2!$B$1:$Z$1,0),0),"")</f>
        <v>1.6475604838709677</v>
      </c>
      <c r="CB28" s="41" t="str">
        <f>IFERROR(VLOOKUP(CB5,[1]Table2!$B$1:$Z$21,MATCH("xGA/90",[1]Table2!$B$1:$Z$1,0),0)*VLOOKUP($B5,[1]Table2!$B$1:$Z$21,MATCH("xG/90",[1]Table2!$B$1:$Z$1,0),0),"")</f>
        <v/>
      </c>
      <c r="CC28" s="41" t="str">
        <f>IFERROR(VLOOKUP(CC5,[1]Table2!$B$1:$Z$21,MATCH("xGA/90",[1]Table2!$B$1:$Z$1,0),0)*VLOOKUP($B5,[1]Table2!$B$1:$Z$21,MATCH("xG/90",[1]Table2!$B$1:$Z$1,0),0),"")</f>
        <v/>
      </c>
      <c r="CD28" s="41" t="str">
        <f>IFERROR(VLOOKUP(CD5,[1]Table2!$B$1:$Z$21,MATCH("xGA/90",[1]Table2!$B$1:$Z$1,0),0)*VLOOKUP($B5,[1]Table2!$B$1:$Z$21,MATCH("xG/90",[1]Table2!$B$1:$Z$1,0),0),"")</f>
        <v/>
      </c>
      <c r="CE28" s="41">
        <f>IFERROR(VLOOKUP(CE5,[1]Table2!$B$1:$Z$21,MATCH("xGA/90",[1]Table2!$B$1:$Z$1,0),0)*VLOOKUP($B5,[1]Table2!$B$1:$Z$21,MATCH("xG/90",[1]Table2!$B$1:$Z$1,0),0),"")</f>
        <v>2.1405645161290319</v>
      </c>
      <c r="CF28" s="41" t="str">
        <f>IFERROR(VLOOKUP(CF5,[1]Table2!$B$1:$Z$21,MATCH("xGA/90",[1]Table2!$B$1:$Z$1,0),0)*VLOOKUP($B5,[1]Table2!$B$1:$Z$21,MATCH("xG/90",[1]Table2!$B$1:$Z$1,0),0),"")</f>
        <v/>
      </c>
      <c r="CG28" s="41" t="str">
        <f>IFERROR(VLOOKUP(CG5,[1]Table2!$B$1:$Z$21,MATCH("xGA/90",[1]Table2!$B$1:$Z$1,0),0)*VLOOKUP($B5,[1]Table2!$B$1:$Z$21,MATCH("xG/90",[1]Table2!$B$1:$Z$1,0),0),"")</f>
        <v/>
      </c>
      <c r="CH28" s="41">
        <f>IFERROR(VLOOKUP(CH5,[1]Table2!$B$1:$Z$21,MATCH("xGA/90",[1]Table2!$B$1:$Z$1,0),0)*VLOOKUP($B5,[1]Table2!$B$1:$Z$21,MATCH("xG/90",[1]Table2!$B$1:$Z$1,0),0),"")</f>
        <v>1.71853515625</v>
      </c>
      <c r="CI28" s="41" t="str">
        <f>IFERROR(VLOOKUP(CI5,[1]Table2!$B$1:$Z$21,MATCH("xGA/90",[1]Table2!$B$1:$Z$1,0),0)*VLOOKUP($B5,[1]Table2!$B$1:$Z$21,MATCH("xG/90",[1]Table2!$B$1:$Z$1,0),0),"")</f>
        <v/>
      </c>
      <c r="CJ28" s="41" t="str">
        <f>IFERROR(VLOOKUP(CJ5,[1]Table2!$B$1:$Z$21,MATCH("xGA/90",[1]Table2!$B$1:$Z$1,0),0)*VLOOKUP($B5,[1]Table2!$B$1:$Z$21,MATCH("xG/90",[1]Table2!$B$1:$Z$1,0),0),"")</f>
        <v/>
      </c>
      <c r="CK28" s="41" t="str">
        <f>IFERROR(VLOOKUP(CK5,[1]Table2!$B$1:$Z$21,MATCH("xGA/90",[1]Table2!$B$1:$Z$1,0),0)*VLOOKUP($B5,[1]Table2!$B$1:$Z$21,MATCH("xG/90",[1]Table2!$B$1:$Z$1,0),0),"")</f>
        <v/>
      </c>
      <c r="CL28" s="41" t="str">
        <f>IFERROR(VLOOKUP(CL5,[1]Table2!$B$1:$Z$21,MATCH("xGA/90",[1]Table2!$B$1:$Z$1,0),0)*VLOOKUP($B5,[1]Table2!$B$1:$Z$21,MATCH("xG/90",[1]Table2!$B$1:$Z$1,0),0),"")</f>
        <v/>
      </c>
      <c r="CM28" s="41" t="str">
        <f>IFERROR(VLOOKUP(CM5,[1]Table2!$B$1:$Z$21,MATCH("xGA/90",[1]Table2!$B$1:$Z$1,0),0)*VLOOKUP($B5,[1]Table2!$B$1:$Z$21,MATCH("xG/90",[1]Table2!$B$1:$Z$1,0),0),"")</f>
        <v/>
      </c>
      <c r="CN28" s="41">
        <f>IFERROR(VLOOKUP(CN5,[1]Table2!$B$1:$Z$21,MATCH("xGA/90",[1]Table2!$B$1:$Z$1,0),0)*VLOOKUP($B5,[1]Table2!$B$1:$Z$21,MATCH("xG/90",[1]Table2!$B$1:$Z$1,0),0),"")</f>
        <v>1.3399596774193547</v>
      </c>
      <c r="CO28" s="41" t="str">
        <f>IFERROR(VLOOKUP(CO5,[1]Table2!$B$1:$Z$21,MATCH("xGA/90",[1]Table2!$B$1:$Z$1,0),0)*VLOOKUP($B5,[1]Table2!$B$1:$Z$21,MATCH("xG/90",[1]Table2!$B$1:$Z$1,0),0),"")</f>
        <v/>
      </c>
      <c r="CP28" s="41" t="str">
        <f>IFERROR(VLOOKUP(CP5,[1]Table2!$B$1:$Z$21,MATCH("xGA/90",[1]Table2!$B$1:$Z$1,0),0)*VLOOKUP($B5,[1]Table2!$B$1:$Z$21,MATCH("xG/90",[1]Table2!$B$1:$Z$1,0),0),"")</f>
        <v/>
      </c>
      <c r="CQ28" s="41" t="str">
        <f>IFERROR(VLOOKUP(CQ5,[1]Table2!$B$1:$Z$21,MATCH("xGA/90",[1]Table2!$B$1:$Z$1,0),0)*VLOOKUP($B5,[1]Table2!$B$1:$Z$21,MATCH("xG/90",[1]Table2!$B$1:$Z$1,0),0),"")</f>
        <v/>
      </c>
      <c r="CR28" s="41" t="str">
        <f>IFERROR(VLOOKUP(CR5,[1]Table2!$B$1:$Z$21,MATCH("xGA/90",[1]Table2!$B$1:$Z$1,0),0)*VLOOKUP($B5,[1]Table2!$B$1:$Z$21,MATCH("xG/90",[1]Table2!$B$1:$Z$1,0),0),"")</f>
        <v/>
      </c>
      <c r="CS28" s="41" t="str">
        <f>IFERROR(VLOOKUP(CS5,[1]Table2!$B$1:$Z$21,MATCH("xGA/90",[1]Table2!$B$1:$Z$1,0),0)*VLOOKUP($B5,[1]Table2!$B$1:$Z$21,MATCH("xG/90",[1]Table2!$B$1:$Z$1,0),0),"")</f>
        <v/>
      </c>
      <c r="CT28" s="41" t="str">
        <f>IFERROR(VLOOKUP(CT5,[1]Table2!$B$1:$Z$21,MATCH("xGA/90",[1]Table2!$B$1:$Z$1,0),0)*VLOOKUP($B5,[1]Table2!$B$1:$Z$21,MATCH("xG/90",[1]Table2!$B$1:$Z$1,0),0),"")</f>
        <v/>
      </c>
      <c r="CU28" s="41" t="str">
        <f>IFERROR(VLOOKUP(CU5,[1]Table2!$B$1:$Z$21,MATCH("xGA/90",[1]Table2!$B$1:$Z$1,0),0)*VLOOKUP($B5,[1]Table2!$B$1:$Z$21,MATCH("xG/90",[1]Table2!$B$1:$Z$1,0),0),"")</f>
        <v/>
      </c>
      <c r="CV28" s="41">
        <f>IFERROR(VLOOKUP(CV5,[1]Table2!$B$1:$Z$21,MATCH("xGA/90",[1]Table2!$B$1:$Z$1,0),0)*VLOOKUP($B5,[1]Table2!$B$1:$Z$21,MATCH("xG/90",[1]Table2!$B$1:$Z$1,0),0),"")</f>
        <v>1.6850624999999999</v>
      </c>
      <c r="CW28" s="41" t="str">
        <f>IFERROR(VLOOKUP(CW5,[1]Table2!$B$1:$Z$21,MATCH("xGA/90",[1]Table2!$B$1:$Z$1,0),0)*VLOOKUP($B5,[1]Table2!$B$1:$Z$21,MATCH("xG/90",[1]Table2!$B$1:$Z$1,0),0),"")</f>
        <v/>
      </c>
      <c r="CX28" s="41" t="str">
        <f>IFERROR(VLOOKUP(CX5,[1]Table2!$B$1:$Z$21,MATCH("xGA/90",[1]Table2!$B$1:$Z$1,0),0)*VLOOKUP($B5,[1]Table2!$B$1:$Z$21,MATCH("xG/90",[1]Table2!$B$1:$Z$1,0),0),"")</f>
        <v/>
      </c>
      <c r="CY28" s="41" t="str">
        <f>IFERROR(VLOOKUP(CY5,[1]Table2!$B$1:$Z$21,MATCH("xGA/90",[1]Table2!$B$1:$Z$1,0),0)*VLOOKUP($B5,[1]Table2!$B$1:$Z$21,MATCH("xG/90",[1]Table2!$B$1:$Z$1,0),0),"")</f>
        <v/>
      </c>
      <c r="CZ28" s="41" t="str">
        <f>IFERROR(VLOOKUP(CZ5,[1]Table2!$B$1:$Z$21,MATCH("xGA/90",[1]Table2!$B$1:$Z$1,0),0)*VLOOKUP($B5,[1]Table2!$B$1:$Z$21,MATCH("xG/90",[1]Table2!$B$1:$Z$1,0),0),"")</f>
        <v/>
      </c>
      <c r="DA28" s="41" t="str">
        <f>IFERROR(VLOOKUP(DA5,[1]Table2!$B$1:$Z$21,MATCH("xGA/90",[1]Table2!$B$1:$Z$1,0),0)*VLOOKUP($B5,[1]Table2!$B$1:$Z$21,MATCH("xG/90",[1]Table2!$B$1:$Z$1,0),0),"")</f>
        <v/>
      </c>
      <c r="DB28" s="41" t="str">
        <f>IFERROR(VLOOKUP(DB5,[1]Table2!$B$1:$Z$21,MATCH("xGA/90",[1]Table2!$B$1:$Z$1,0),0)*VLOOKUP($B5,[1]Table2!$B$1:$Z$21,MATCH("xG/90",[1]Table2!$B$1:$Z$1,0),0),"")</f>
        <v/>
      </c>
      <c r="DC28" s="41">
        <f>IFERROR(VLOOKUP(DC5,[1]Table2!$B$1:$Z$21,MATCH("xGA/90",[1]Table2!$B$1:$Z$1,0),0)*VLOOKUP($B5,[1]Table2!$B$1:$Z$21,MATCH("xG/90",[1]Table2!$B$1:$Z$1,0),0),"")</f>
        <v>1.5134482758620691</v>
      </c>
      <c r="DD28" s="41" t="str">
        <f>IFERROR(VLOOKUP(DD5,[1]Table2!$B$1:$Z$21,MATCH("xGA/90",[1]Table2!$B$1:$Z$1,0),0)*VLOOKUP($B5,[1]Table2!$B$1:$Z$21,MATCH("xG/90",[1]Table2!$B$1:$Z$1,0),0),"")</f>
        <v/>
      </c>
      <c r="DE28" s="41" t="str">
        <f>IFERROR(VLOOKUP(DE5,[1]Table2!$B$1:$Z$21,MATCH("xGA/90",[1]Table2!$B$1:$Z$1,0),0)*VLOOKUP($B5,[1]Table2!$B$1:$Z$21,MATCH("xG/90",[1]Table2!$B$1:$Z$1,0),0),"")</f>
        <v/>
      </c>
      <c r="DF28" s="41" t="str">
        <f>IFERROR(VLOOKUP(DF5,[1]Table2!$B$1:$Z$21,MATCH("xGA/90",[1]Table2!$B$1:$Z$1,0),0)*VLOOKUP($B5,[1]Table2!$B$1:$Z$21,MATCH("xG/90",[1]Table2!$B$1:$Z$1,0),0),"")</f>
        <v/>
      </c>
      <c r="DG28" s="41" t="str">
        <f>IFERROR(VLOOKUP(DG5,[1]Table2!$B$1:$Z$21,MATCH("xGA/90",[1]Table2!$B$1:$Z$1,0),0)*VLOOKUP($B5,[1]Table2!$B$1:$Z$21,MATCH("xG/90",[1]Table2!$B$1:$Z$1,0),0),"")</f>
        <v/>
      </c>
      <c r="DH28" s="41" t="str">
        <f>IFERROR(VLOOKUP(DH5,[1]Table2!$B$1:$Z$21,MATCH("xGA/90",[1]Table2!$B$1:$Z$1,0),0)*VLOOKUP($B5,[1]Table2!$B$1:$Z$21,MATCH("xG/90",[1]Table2!$B$1:$Z$1,0),0),"")</f>
        <v/>
      </c>
      <c r="DI28" s="41" t="str">
        <f>IFERROR(VLOOKUP(DI5,[1]Table2!$B$1:$Z$21,MATCH("xGA/90",[1]Table2!$B$1:$Z$1,0),0)*VLOOKUP($B5,[1]Table2!$B$1:$Z$21,MATCH("xG/90",[1]Table2!$B$1:$Z$1,0),0),"")</f>
        <v/>
      </c>
      <c r="DJ28" s="41" t="str">
        <f>IFERROR(VLOOKUP(DJ5,[1]Table2!$B$1:$Z$21,MATCH("xGA/90",[1]Table2!$B$1:$Z$1,0),0)*VLOOKUP($B5,[1]Table2!$B$1:$Z$21,MATCH("xG/90",[1]Table2!$B$1:$Z$1,0),0),"")</f>
        <v/>
      </c>
      <c r="DK28" s="41" t="str">
        <f>IFERROR(VLOOKUP(DK5,[1]Table2!$B$1:$Z$21,MATCH("xGA/90",[1]Table2!$B$1:$Z$1,0),0)*VLOOKUP($B5,[1]Table2!$B$1:$Z$21,MATCH("xG/90",[1]Table2!$B$1:$Z$1,0),0),"")</f>
        <v/>
      </c>
      <c r="DL28" s="41" t="str">
        <f>IFERROR(VLOOKUP(DL5,[1]Table2!$B$1:$Z$21,MATCH("xGA/90",[1]Table2!$B$1:$Z$1,0),0)*VLOOKUP($B5,[1]Table2!$B$1:$Z$21,MATCH("xG/90",[1]Table2!$B$1:$Z$1,0),0),"")</f>
        <v/>
      </c>
      <c r="DM28" s="41" t="str">
        <f>IFERROR(VLOOKUP(DM5,[1]Table2!$B$1:$Z$21,MATCH("xGA/90",[1]Table2!$B$1:$Z$1,0),0)*VLOOKUP($B5,[1]Table2!$B$1:$Z$21,MATCH("xG/90",[1]Table2!$B$1:$Z$1,0),0),"")</f>
        <v/>
      </c>
      <c r="DN28" s="41" t="str">
        <f>IFERROR(VLOOKUP(DN5,[1]Table2!$B$1:$Z$21,MATCH("xGA/90",[1]Table2!$B$1:$Z$1,0),0)*VLOOKUP($B5,[1]Table2!$B$1:$Z$21,MATCH("xG/90",[1]Table2!$B$1:$Z$1,0),0),"")</f>
        <v/>
      </c>
      <c r="DO28" s="41" t="str">
        <f>IFERROR(VLOOKUP(DO5,[1]Table2!$B$1:$Z$21,MATCH("xGA/90",[1]Table2!$B$1:$Z$1,0),0)*VLOOKUP($B5,[1]Table2!$B$1:$Z$21,MATCH("xG/90",[1]Table2!$B$1:$Z$1,0),0),"")</f>
        <v/>
      </c>
      <c r="DP28" s="41" t="str">
        <f>IFERROR(VLOOKUP(DP5,[1]Table2!$B$1:$Z$21,MATCH("xGA/90",[1]Table2!$B$1:$Z$1,0),0)*VLOOKUP($B5,[1]Table2!$B$1:$Z$21,MATCH("xG/90",[1]Table2!$B$1:$Z$1,0),0),"")</f>
        <v/>
      </c>
      <c r="DQ28" s="41" t="str">
        <f>IFERROR(VLOOKUP(DQ5,[1]Table2!$B$1:$Z$21,MATCH("xGA/90",[1]Table2!$B$1:$Z$1,0),0)*VLOOKUP($B5,[1]Table2!$B$1:$Z$21,MATCH("xG/90",[1]Table2!$B$1:$Z$1,0),0),"")</f>
        <v/>
      </c>
      <c r="DR28" s="41" t="str">
        <f>IFERROR(VLOOKUP(DR5,[1]Table2!$B$1:$Z$21,MATCH("xGA/90",[1]Table2!$B$1:$Z$1,0),0)*VLOOKUP($B5,[1]Table2!$B$1:$Z$21,MATCH("xG/90",[1]Table2!$B$1:$Z$1,0),0),"")</f>
        <v/>
      </c>
      <c r="DS28" s="41" t="str">
        <f>IFERROR(VLOOKUP(DS5,[1]Table2!$B$1:$Z$21,MATCH("xGA/90",[1]Table2!$B$1:$Z$1,0),0)*VLOOKUP($B5,[1]Table2!$B$1:$Z$21,MATCH("xG/90",[1]Table2!$B$1:$Z$1,0),0),"")</f>
        <v/>
      </c>
      <c r="DT28" s="41" t="str">
        <f>IFERROR(VLOOKUP(DT5,[1]Table2!$B$1:$Z$21,MATCH("xGA/90",[1]Table2!$B$1:$Z$1,0),0)*VLOOKUP($B5,[1]Table2!$B$1:$Z$21,MATCH("xG/90",[1]Table2!$B$1:$Z$1,0),0),"")</f>
        <v/>
      </c>
      <c r="DU28" s="41" t="str">
        <f>IFERROR(VLOOKUP(DU5,[1]Table2!$B$1:$Z$21,MATCH("xGA/90",[1]Table2!$B$1:$Z$1,0),0)*VLOOKUP($B5,[1]Table2!$B$1:$Z$21,MATCH("xG/90",[1]Table2!$B$1:$Z$1,0),0),"")</f>
        <v/>
      </c>
      <c r="DV28" s="41" t="str">
        <f>IFERROR(VLOOKUP(DV5,[1]Table2!$B$1:$Z$21,MATCH("xGA/90",[1]Table2!$B$1:$Z$1,0),0)*VLOOKUP($B5,[1]Table2!$B$1:$Z$21,MATCH("xG/90",[1]Table2!$B$1:$Z$1,0),0),"")</f>
        <v/>
      </c>
      <c r="DW28" s="41" t="str">
        <f>IFERROR(VLOOKUP(DW5,[1]Table2!$B$1:$Z$21,MATCH("xGA/90",[1]Table2!$B$1:$Z$1,0),0)*VLOOKUP($B5,[1]Table2!$B$1:$Z$21,MATCH("xG/90",[1]Table2!$B$1:$Z$1,0),0),"")</f>
        <v/>
      </c>
      <c r="DX28" s="41" t="str">
        <f>IFERROR(VLOOKUP(DX5,[1]Table2!$B$1:$Z$21,MATCH("xGA/90",[1]Table2!$B$1:$Z$1,0),0)*VLOOKUP($B5,[1]Table2!$B$1:$Z$21,MATCH("xG/90",[1]Table2!$B$1:$Z$1,0),0),"")</f>
        <v/>
      </c>
      <c r="DY28" s="41" t="str">
        <f>IFERROR(VLOOKUP(DY5,[1]Table2!$B$1:$Z$21,MATCH("xGA/90",[1]Table2!$B$1:$Z$1,0),0)*VLOOKUP($B5,[1]Table2!$B$1:$Z$21,MATCH("xG/90",[1]Table2!$B$1:$Z$1,0),0),"")</f>
        <v/>
      </c>
      <c r="DZ28" s="41" t="str">
        <f>IFERROR(VLOOKUP(DZ5,[1]Table2!$B$1:$Z$21,MATCH("xGA/90",[1]Table2!$B$1:$Z$1,0),0)*VLOOKUP($B5,[1]Table2!$B$1:$Z$21,MATCH("xG/90",[1]Table2!$B$1:$Z$1,0),0),"")</f>
        <v/>
      </c>
      <c r="EA28" s="41" t="str">
        <f>IFERROR(VLOOKUP(EA5,[1]Table2!$B$1:$Z$21,MATCH("xGA/90",[1]Table2!$B$1:$Z$1,0),0)*VLOOKUP($B5,[1]Table2!$B$1:$Z$21,MATCH("xG/90",[1]Table2!$B$1:$Z$1,0),0),"")</f>
        <v/>
      </c>
      <c r="EB28" s="41" t="str">
        <f>IFERROR(VLOOKUP(EB5,[1]Table2!$B$1:$Z$21,MATCH("xGA/90",[1]Table2!$B$1:$Z$1,0),0)*VLOOKUP($B5,[1]Table2!$B$1:$Z$21,MATCH("xG/90",[1]Table2!$B$1:$Z$1,0),0),"")</f>
        <v/>
      </c>
      <c r="EC28" s="41" t="str">
        <f>IFERROR(VLOOKUP(EC5,[1]Table2!$B$1:$Z$21,MATCH("xGA/90",[1]Table2!$B$1:$Z$1,0),0)*VLOOKUP($B5,[1]Table2!$B$1:$Z$21,MATCH("xG/90",[1]Table2!$B$1:$Z$1,0),0),"")</f>
        <v/>
      </c>
      <c r="ED28" s="41" t="str">
        <f>IFERROR(VLOOKUP(ED5,[1]Table2!$B$1:$Z$21,MATCH("xGA/90",[1]Table2!$B$1:$Z$1,0),0)*VLOOKUP($B5,[1]Table2!$B$1:$Z$21,MATCH("xG/90",[1]Table2!$B$1:$Z$1,0),0),"")</f>
        <v/>
      </c>
      <c r="EE28" s="41" t="str">
        <f>IFERROR(VLOOKUP(EE5,[1]Table2!$B$1:$Z$21,MATCH("xGA/90",[1]Table2!$B$1:$Z$1,0),0)*VLOOKUP($B5,[1]Table2!$B$1:$Z$21,MATCH("xG/90",[1]Table2!$B$1:$Z$1,0),0),"")</f>
        <v/>
      </c>
      <c r="EF28" s="41" t="str">
        <f>IFERROR(VLOOKUP(EF5,[1]Table2!$B$1:$Z$21,MATCH("xGA/90",[1]Table2!$B$1:$Z$1,0),0)*VLOOKUP($B5,[1]Table2!$B$1:$Z$21,MATCH("xG/90",[1]Table2!$B$1:$Z$1,0),0),"")</f>
        <v/>
      </c>
      <c r="EG28" s="41" t="str">
        <f>IFERROR(VLOOKUP(EG5,[1]Table2!$B$1:$Z$21,MATCH("xGA/90",[1]Table2!$B$1:$Z$1,0),0)*VLOOKUP($B5,[1]Table2!$B$1:$Z$21,MATCH("xG/90",[1]Table2!$B$1:$Z$1,0),0),"")</f>
        <v/>
      </c>
      <c r="EH28" s="41" t="str">
        <f>IFERROR(VLOOKUP(EH5,[1]Table2!$B$1:$Z$21,MATCH("xGA/90",[1]Table2!$B$1:$Z$1,0),0)*VLOOKUP($B5,[1]Table2!$B$1:$Z$21,MATCH("xG/90",[1]Table2!$B$1:$Z$1,0),0),"")</f>
        <v/>
      </c>
      <c r="EI28" s="41" t="str">
        <f>IFERROR(VLOOKUP(EI5,[1]Table2!$B$1:$Z$21,MATCH("xGA/90",[1]Table2!$B$1:$Z$1,0),0)*VLOOKUP($B5,[1]Table2!$B$1:$Z$21,MATCH("xG/90",[1]Table2!$B$1:$Z$1,0),0),"")</f>
        <v/>
      </c>
      <c r="EJ28" s="41" t="str">
        <f>IFERROR(VLOOKUP(EJ5,[1]Table2!$B$1:$Z$21,MATCH("xGA/90",[1]Table2!$B$1:$Z$1,0),0)*VLOOKUP($B5,[1]Table2!$B$1:$Z$21,MATCH("xG/90",[1]Table2!$B$1:$Z$1,0),0),"")</f>
        <v/>
      </c>
      <c r="EK28" s="41" t="str">
        <f>IFERROR(VLOOKUP(EK5,[1]Table2!$B$1:$Z$21,MATCH("xGA/90",[1]Table2!$B$1:$Z$1,0),0)*VLOOKUP($B5,[1]Table2!$B$1:$Z$21,MATCH("xG/90",[1]Table2!$B$1:$Z$1,0),0),"")</f>
        <v/>
      </c>
      <c r="EL28" s="41" t="str">
        <f>IFERROR(VLOOKUP(EL5,[1]Table2!$B$1:$Z$21,MATCH("xGA/90",[1]Table2!$B$1:$Z$1,0),0)*VLOOKUP($B5,[1]Table2!$B$1:$Z$21,MATCH("xG/90",[1]Table2!$B$1:$Z$1,0),0),"")</f>
        <v/>
      </c>
      <c r="EM28" s="41" t="str">
        <f>IFERROR(VLOOKUP(EM5,[1]Table2!$B$1:$Z$21,MATCH("xGA/90",[1]Table2!$B$1:$Z$1,0),0)*VLOOKUP($B5,[1]Table2!$B$1:$Z$21,MATCH("xG/90",[1]Table2!$B$1:$Z$1,0),0),"")</f>
        <v/>
      </c>
      <c r="EN28" s="41" t="str">
        <f>IFERROR(VLOOKUP(EN5,[1]Table2!$B$1:$Z$21,MATCH("xGA/90",[1]Table2!$B$1:$Z$1,0),0)*VLOOKUP($B5,[1]Table2!$B$1:$Z$21,MATCH("xG/90",[1]Table2!$B$1:$Z$1,0),0),"")</f>
        <v/>
      </c>
      <c r="EO28" s="41" t="str">
        <f>IFERROR(VLOOKUP(EO5,[1]Table2!$B$1:$Z$21,MATCH("xGA/90",[1]Table2!$B$1:$Z$1,0),0)*VLOOKUP($B5,[1]Table2!$B$1:$Z$21,MATCH("xG/90",[1]Table2!$B$1:$Z$1,0),0),"")</f>
        <v/>
      </c>
      <c r="EP28" s="41" t="str">
        <f>IFERROR(VLOOKUP(EP5,[1]Table2!$B$1:$Z$21,MATCH("xGA/90",[1]Table2!$B$1:$Z$1,0),0)*VLOOKUP($B5,[1]Table2!$B$1:$Z$21,MATCH("xG/90",[1]Table2!$B$1:$Z$1,0),0),"")</f>
        <v/>
      </c>
      <c r="EQ28" s="41" t="str">
        <f>IFERROR(VLOOKUP(EQ5,[1]Table2!$B$1:$Z$21,MATCH("xGA/90",[1]Table2!$B$1:$Z$1,0),0)*VLOOKUP($B5,[1]Table2!$B$1:$Z$21,MATCH("xG/90",[1]Table2!$B$1:$Z$1,0),0),"")</f>
        <v/>
      </c>
      <c r="ER28" s="41" t="str">
        <f>IFERROR(VLOOKUP(ER5,[1]Table2!$B$1:$Z$21,MATCH("xGA/90",[1]Table2!$B$1:$Z$1,0),0)*VLOOKUP($B5,[1]Table2!$B$1:$Z$21,MATCH("xG/90",[1]Table2!$B$1:$Z$1,0),0),"")</f>
        <v/>
      </c>
      <c r="ES28" s="41" t="str">
        <f>IFERROR(VLOOKUP(ES5,[1]Table2!$B$1:$Z$21,MATCH("xGA/90",[1]Table2!$B$1:$Z$1,0),0)*VLOOKUP($B5,[1]Table2!$B$1:$Z$21,MATCH("xG/90",[1]Table2!$B$1:$Z$1,0),0),"")</f>
        <v/>
      </c>
      <c r="ET28" s="41">
        <f>IFERROR(VLOOKUP(ET5,[1]Table2!$B$1:$Z$21,MATCH("xGA/90",[1]Table2!$B$1:$Z$1,0),0)*VLOOKUP($B5,[1]Table2!$B$1:$Z$21,MATCH("xG/90",[1]Table2!$B$1:$Z$1,0),0),"")</f>
        <v>1.8287499999999997</v>
      </c>
      <c r="EU28" s="41" t="str">
        <f>IFERROR(VLOOKUP(EU5,[1]Table2!$B$1:$Z$21,MATCH("xGA/90",[1]Table2!$B$1:$Z$1,0),0)*VLOOKUP($B5,[1]Table2!$B$1:$Z$21,MATCH("xG/90",[1]Table2!$B$1:$Z$1,0),0),"")</f>
        <v/>
      </c>
      <c r="EV28" s="41" t="str">
        <f>IFERROR(VLOOKUP(EV5,[1]Table2!$B$1:$Z$21,MATCH("xGA/90",[1]Table2!$B$1:$Z$1,0),0)*VLOOKUP($B5,[1]Table2!$B$1:$Z$21,MATCH("xG/90",[1]Table2!$B$1:$Z$1,0),0),"")</f>
        <v/>
      </c>
      <c r="EW28" s="41" t="str">
        <f>IFERROR(VLOOKUP(EW5,[1]Table2!$B$1:$Z$21,MATCH("xGA/90",[1]Table2!$B$1:$Z$1,0),0)*VLOOKUP($B5,[1]Table2!$B$1:$Z$21,MATCH("xG/90",[1]Table2!$B$1:$Z$1,0),0),"")</f>
        <v/>
      </c>
      <c r="EX28" s="41" t="str">
        <f>IFERROR(VLOOKUP(EX5,[1]Table2!$B$1:$Z$21,MATCH("xGA/90",[1]Table2!$B$1:$Z$1,0),0)*VLOOKUP($B5,[1]Table2!$B$1:$Z$21,MATCH("xG/90",[1]Table2!$B$1:$Z$1,0),0),"")</f>
        <v/>
      </c>
      <c r="EY28" s="41" t="str">
        <f>IFERROR(VLOOKUP(EY5,[1]Table2!$B$1:$Z$21,MATCH("xGA/90",[1]Table2!$B$1:$Z$1,0),0)*VLOOKUP($B5,[1]Table2!$B$1:$Z$21,MATCH("xG/90",[1]Table2!$B$1:$Z$1,0),0),"")</f>
        <v/>
      </c>
      <c r="EZ28" s="41">
        <f>IFERROR(VLOOKUP(EZ5,[1]Table2!$B$1:$Z$21,MATCH("xGA/90",[1]Table2!$B$1:$Z$1,0),0)*VLOOKUP($B5,[1]Table2!$B$1:$Z$21,MATCH("xG/90",[1]Table2!$B$1:$Z$1,0),0),"")</f>
        <v>1.6817968750000001</v>
      </c>
      <c r="FA28" s="41" t="str">
        <f>IFERROR(VLOOKUP(FA5,[1]Table2!$B$1:$Z$21,MATCH("xGA/90",[1]Table2!$B$1:$Z$1,0),0)*VLOOKUP($B5,[1]Table2!$B$1:$Z$21,MATCH("xG/90",[1]Table2!$B$1:$Z$1,0),0),"")</f>
        <v/>
      </c>
      <c r="FB28" s="41" t="str">
        <f>IFERROR(VLOOKUP(FB5,[1]Table2!$B$1:$Z$21,MATCH("xGA/90",[1]Table2!$B$1:$Z$1,0),0)*VLOOKUP($B5,[1]Table2!$B$1:$Z$21,MATCH("xG/90",[1]Table2!$B$1:$Z$1,0),0),"")</f>
        <v/>
      </c>
      <c r="FC28" s="41">
        <f>IFERROR(VLOOKUP(FC5,[1]Table2!$B$1:$Z$21,MATCH("xGA/90",[1]Table2!$B$1:$Z$1,0),0)*VLOOKUP($B5,[1]Table2!$B$1:$Z$21,MATCH("xG/90",[1]Table2!$B$1:$Z$1,0),0),"")</f>
        <v>1.8981445312499998</v>
      </c>
      <c r="FD28" s="41" t="str">
        <f>IFERROR(VLOOKUP(FD5,[1]Table2!$B$1:$Z$21,MATCH("xGA/90",[1]Table2!$B$1:$Z$1,0),0)*VLOOKUP($B5,[1]Table2!$B$1:$Z$21,MATCH("xG/90",[1]Table2!$B$1:$Z$1,0),0),"")</f>
        <v/>
      </c>
      <c r="FE28" s="41" t="str">
        <f>IFERROR(VLOOKUP(FE5,[1]Table2!$B$1:$Z$21,MATCH("xGA/90",[1]Table2!$B$1:$Z$1,0),0)*VLOOKUP($B5,[1]Table2!$B$1:$Z$21,MATCH("xG/90",[1]Table2!$B$1:$Z$1,0),0),"")</f>
        <v/>
      </c>
      <c r="FF28" s="41" t="str">
        <f>IFERROR(VLOOKUP(FF5,[1]Table2!$B$1:$Z$21,MATCH("xGA/90",[1]Table2!$B$1:$Z$1,0),0)*VLOOKUP($B5,[1]Table2!$B$1:$Z$21,MATCH("xG/90",[1]Table2!$B$1:$Z$1,0),0),"")</f>
        <v/>
      </c>
      <c r="FG28" s="41" t="str">
        <f>IFERROR(VLOOKUP(FG5,[1]Table2!$B$1:$Z$21,MATCH("xGA/90",[1]Table2!$B$1:$Z$1,0),0)*VLOOKUP($B5,[1]Table2!$B$1:$Z$21,MATCH("xG/90",[1]Table2!$B$1:$Z$1,0),0),"")</f>
        <v/>
      </c>
      <c r="FH28" s="41" t="str">
        <f>IFERROR(VLOOKUP(FH5,[1]Table2!$B$1:$Z$21,MATCH("xGA/90",[1]Table2!$B$1:$Z$1,0),0)*VLOOKUP($B5,[1]Table2!$B$1:$Z$21,MATCH("xG/90",[1]Table2!$B$1:$Z$1,0),0),"")</f>
        <v/>
      </c>
      <c r="FI28" s="41" t="str">
        <f>IFERROR(VLOOKUP(FI5,[1]Table2!$B$1:$Z$21,MATCH("xGA/90",[1]Table2!$B$1:$Z$1,0),0)*VLOOKUP($B5,[1]Table2!$B$1:$Z$21,MATCH("xG/90",[1]Table2!$B$1:$Z$1,0),0),"")</f>
        <v/>
      </c>
      <c r="FJ28" s="41" t="str">
        <f>IFERROR(VLOOKUP(FJ5,[1]Table2!$B$1:$Z$21,MATCH("xGA/90",[1]Table2!$B$1:$Z$1,0),0)*VLOOKUP($B5,[1]Table2!$B$1:$Z$21,MATCH("xG/90",[1]Table2!$B$1:$Z$1,0),0),"")</f>
        <v/>
      </c>
      <c r="FK28" s="41" t="str">
        <f>IFERROR(VLOOKUP(FK5,[1]Table2!$B$1:$Z$21,MATCH("xGA/90",[1]Table2!$B$1:$Z$1,0),0)*VLOOKUP($B5,[1]Table2!$B$1:$Z$21,MATCH("xG/90",[1]Table2!$B$1:$Z$1,0),0),"")</f>
        <v/>
      </c>
      <c r="FL28" s="41">
        <f>IFERROR(VLOOKUP(FL5,[1]Table2!$B$1:$Z$21,MATCH("xGA/90",[1]Table2!$B$1:$Z$1,0),0)*VLOOKUP($B5,[1]Table2!$B$1:$Z$21,MATCH("xG/90",[1]Table2!$B$1:$Z$1,0),0),"")</f>
        <v>2.1961328124999997</v>
      </c>
      <c r="FM28" s="41" t="str">
        <f>IFERROR(VLOOKUP(FM5,[1]Table2!$B$1:$Z$21,MATCH("xGA/90",[1]Table2!$B$1:$Z$1,0),0)*VLOOKUP($B5,[1]Table2!$B$1:$Z$21,MATCH("xG/90",[1]Table2!$B$1:$Z$1,0),0),"")</f>
        <v/>
      </c>
      <c r="FN28" s="41" t="str">
        <f>IFERROR(VLOOKUP(FN5,[1]Table2!$B$1:$Z$21,MATCH("xGA/90",[1]Table2!$B$1:$Z$1,0),0)*VLOOKUP($B5,[1]Table2!$B$1:$Z$21,MATCH("xG/90",[1]Table2!$B$1:$Z$1,0),0),"")</f>
        <v/>
      </c>
      <c r="FO28" s="41" t="str">
        <f>IFERROR(VLOOKUP(FO5,[1]Table2!$B$1:$Z$21,MATCH("xGA/90",[1]Table2!$B$1:$Z$1,0),0)*VLOOKUP($B5,[1]Table2!$B$1:$Z$21,MATCH("xG/90",[1]Table2!$B$1:$Z$1,0),0),"")</f>
        <v/>
      </c>
      <c r="FP28" s="41" t="str">
        <f>IFERROR(VLOOKUP(FP5,[1]Table2!$B$1:$Z$21,MATCH("xGA/90",[1]Table2!$B$1:$Z$1,0),0)*VLOOKUP($B5,[1]Table2!$B$1:$Z$21,MATCH("xG/90",[1]Table2!$B$1:$Z$1,0),0),"")</f>
        <v/>
      </c>
      <c r="FQ28" s="41" t="str">
        <f>IFERROR(VLOOKUP(FQ5,[1]Table2!$B$1:$Z$21,MATCH("xGA/90",[1]Table2!$B$1:$Z$1,0),0)*VLOOKUP($B5,[1]Table2!$B$1:$Z$21,MATCH("xG/90",[1]Table2!$B$1:$Z$1,0),0),"")</f>
        <v/>
      </c>
      <c r="FR28" s="41" t="str">
        <f>IFERROR(VLOOKUP(FR5,[1]Table2!$B$1:$Z$21,MATCH("xGA/90",[1]Table2!$B$1:$Z$1,0),0)*VLOOKUP($B5,[1]Table2!$B$1:$Z$21,MATCH("xG/90",[1]Table2!$B$1:$Z$1,0),0),"")</f>
        <v/>
      </c>
      <c r="FS28" s="41" t="str">
        <f>IFERROR(VLOOKUP(FS5,[1]Table2!$B$1:$Z$21,MATCH("xGA/90",[1]Table2!$B$1:$Z$1,0),0)*VLOOKUP($B5,[1]Table2!$B$1:$Z$21,MATCH("xG/90",[1]Table2!$B$1:$Z$1,0),0),"")</f>
        <v/>
      </c>
      <c r="FT28" s="41">
        <f>IFERROR(VLOOKUP(FT5,[1]Table2!$B$1:$Z$21,MATCH("xGA/90",[1]Table2!$B$1:$Z$1,0),0)*VLOOKUP($B5,[1]Table2!$B$1:$Z$21,MATCH("xG/90",[1]Table2!$B$1:$Z$1,0),0),"")</f>
        <v>1.88181640625</v>
      </c>
      <c r="FU28" s="41" t="str">
        <f>IFERROR(VLOOKUP(FU5,[1]Table2!$B$1:$Z$21,MATCH("xGA/90",[1]Table2!$B$1:$Z$1,0),0)*VLOOKUP($B5,[1]Table2!$B$1:$Z$21,MATCH("xG/90",[1]Table2!$B$1:$Z$1,0),0),"")</f>
        <v/>
      </c>
      <c r="FV28" s="41" t="str">
        <f>IFERROR(VLOOKUP(FV5,[1]Table2!$B$1:$Z$21,MATCH("xGA/90",[1]Table2!$B$1:$Z$1,0),0)*VLOOKUP($B5,[1]Table2!$B$1:$Z$21,MATCH("xG/90",[1]Table2!$B$1:$Z$1,0),0),"")</f>
        <v/>
      </c>
      <c r="FW28" s="41" t="str">
        <f>IFERROR(VLOOKUP(FW5,[1]Table2!$B$1:$Z$21,MATCH("xGA/90",[1]Table2!$B$1:$Z$1,0),0)*VLOOKUP($B5,[1]Table2!$B$1:$Z$21,MATCH("xG/90",[1]Table2!$B$1:$Z$1,0),0),"")</f>
        <v/>
      </c>
      <c r="FX28" s="41" t="str">
        <f>IFERROR(VLOOKUP(FX5,[1]Table2!$B$1:$Z$21,MATCH("xGA/90",[1]Table2!$B$1:$Z$1,0),0)*VLOOKUP($B5,[1]Table2!$B$1:$Z$21,MATCH("xG/90",[1]Table2!$B$1:$Z$1,0),0),"")</f>
        <v/>
      </c>
      <c r="FY28" s="41" t="str">
        <f>IFERROR(VLOOKUP(FY5,[1]Table2!$B$1:$Z$21,MATCH("xGA/90",[1]Table2!$B$1:$Z$1,0),0)*VLOOKUP($B5,[1]Table2!$B$1:$Z$21,MATCH("xG/90",[1]Table2!$B$1:$Z$1,0),0),"")</f>
        <v/>
      </c>
      <c r="FZ28" s="41" t="str">
        <f>IFERROR(VLOOKUP(FZ5,[1]Table2!$B$1:$Z$21,MATCH("xGA/90",[1]Table2!$B$1:$Z$1,0),0)*VLOOKUP($B5,[1]Table2!$B$1:$Z$21,MATCH("xG/90",[1]Table2!$B$1:$Z$1,0),0),"")</f>
        <v/>
      </c>
      <c r="GA28" s="41" t="str">
        <f>IFERROR(VLOOKUP(GA5,[1]Table2!$B$1:$Z$21,MATCH("xGA/90",[1]Table2!$B$1:$Z$1,0),0)*VLOOKUP($B5,[1]Table2!$B$1:$Z$21,MATCH("xG/90",[1]Table2!$B$1:$Z$1,0),0),"")</f>
        <v/>
      </c>
      <c r="GB28" s="41" t="str">
        <f>IFERROR(VLOOKUP(GB5,[1]Table2!$B$1:$Z$21,MATCH("xGA/90",[1]Table2!$B$1:$Z$1,0),0)*VLOOKUP($B5,[1]Table2!$B$1:$Z$21,MATCH("xG/90",[1]Table2!$B$1:$Z$1,0),0),"")</f>
        <v/>
      </c>
      <c r="GC28" s="41" t="str">
        <f>IFERROR(VLOOKUP(GC5,[1]Table2!$B$1:$Z$21,MATCH("xGA/90",[1]Table2!$B$1:$Z$1,0),0)*VLOOKUP($B5,[1]Table2!$B$1:$Z$21,MATCH("xG/90",[1]Table2!$B$1:$Z$1,0),0),"")</f>
        <v/>
      </c>
      <c r="GD28" s="41" t="str">
        <f>IFERROR(VLOOKUP(GD5,[1]Table2!$B$1:$Z$21,MATCH("xGA/90",[1]Table2!$B$1:$Z$1,0),0)*VLOOKUP($B5,[1]Table2!$B$1:$Z$21,MATCH("xG/90",[1]Table2!$B$1:$Z$1,0),0),"")</f>
        <v/>
      </c>
      <c r="GE28" s="41" t="str">
        <f>IFERROR(VLOOKUP(GE5,[1]Table2!$B$1:$Z$21,MATCH("xGA/90",[1]Table2!$B$1:$Z$1,0),0)*VLOOKUP($B5,[1]Table2!$B$1:$Z$21,MATCH("xG/90",[1]Table2!$B$1:$Z$1,0),0),"")</f>
        <v/>
      </c>
      <c r="GF28" s="41" t="str">
        <f>IFERROR(VLOOKUP(GF5,[1]Table2!$B$1:$Z$21,MATCH("xGA/90",[1]Table2!$B$1:$Z$1,0),0)*VLOOKUP($B5,[1]Table2!$B$1:$Z$21,MATCH("xG/90",[1]Table2!$B$1:$Z$1,0),0),"")</f>
        <v/>
      </c>
      <c r="GG28" s="41" t="str">
        <f>IFERROR(VLOOKUP(GG5,[1]Table2!$B$1:$Z$21,MATCH("xGA/90",[1]Table2!$B$1:$Z$1,0),0)*VLOOKUP($B5,[1]Table2!$B$1:$Z$21,MATCH("xG/90",[1]Table2!$B$1:$Z$1,0),0),"")</f>
        <v/>
      </c>
      <c r="GH28" s="41">
        <f>IFERROR(VLOOKUP(GH5,[1]Table2!$B$1:$Z$21,MATCH("xGA/90",[1]Table2!$B$1:$Z$1,0),0)*VLOOKUP($B5,[1]Table2!$B$1:$Z$21,MATCH("xG/90",[1]Table2!$B$1:$Z$1,0),0),"")</f>
        <v>2.1104101562499999</v>
      </c>
      <c r="GI28" s="41" t="str">
        <f>IFERROR(VLOOKUP(GI5,[1]Table2!$B$1:$Z$21,MATCH("xGA/90",[1]Table2!$B$1:$Z$1,0),0)*VLOOKUP($B5,[1]Table2!$B$1:$Z$21,MATCH("xG/90",[1]Table2!$B$1:$Z$1,0),0),"")</f>
        <v/>
      </c>
      <c r="GJ28" s="41" t="str">
        <f>IFERROR(VLOOKUP(GJ5,[1]Table2!$B$1:$Z$21,MATCH("xGA/90",[1]Table2!$B$1:$Z$1,0),0)*VLOOKUP($B5,[1]Table2!$B$1:$Z$21,MATCH("xG/90",[1]Table2!$B$1:$Z$1,0),0),"")</f>
        <v/>
      </c>
      <c r="GK28" s="41" t="str">
        <f>IFERROR(VLOOKUP(GK5,[1]Table2!$B$1:$Z$21,MATCH("xGA/90",[1]Table2!$B$1:$Z$1,0),0)*VLOOKUP($B5,[1]Table2!$B$1:$Z$21,MATCH("xG/90",[1]Table2!$B$1:$Z$1,0),0),"")</f>
        <v/>
      </c>
      <c r="GL28" s="41" t="str">
        <f>IFERROR(VLOOKUP(GL5,[1]Table2!$B$1:$Z$21,MATCH("xGA/90",[1]Table2!$B$1:$Z$1,0),0)*VLOOKUP($B5,[1]Table2!$B$1:$Z$21,MATCH("xG/90",[1]Table2!$B$1:$Z$1,0),0),"")</f>
        <v/>
      </c>
      <c r="GM28" s="41" t="str">
        <f>IFERROR(VLOOKUP(GM5,[1]Table2!$B$1:$Z$21,MATCH("xGA/90",[1]Table2!$B$1:$Z$1,0),0)*VLOOKUP($B5,[1]Table2!$B$1:$Z$21,MATCH("xG/90",[1]Table2!$B$1:$Z$1,0),0),"")</f>
        <v/>
      </c>
      <c r="GN28" s="41" t="str">
        <f>IFERROR(VLOOKUP(GN5,[1]Table2!$B$1:$Z$21,MATCH("xGA/90",[1]Table2!$B$1:$Z$1,0),0)*VLOOKUP($B5,[1]Table2!$B$1:$Z$21,MATCH("xG/90",[1]Table2!$B$1:$Z$1,0),0),"")</f>
        <v/>
      </c>
      <c r="GO28" s="41" t="str">
        <f>IFERROR(VLOOKUP(GO5,[1]Table2!$B$1:$Z$21,MATCH("xGA/90",[1]Table2!$B$1:$Z$1,0),0)*VLOOKUP($B5,[1]Table2!$B$1:$Z$21,MATCH("xG/90",[1]Table2!$B$1:$Z$1,0),0),"")</f>
        <v/>
      </c>
      <c r="GP28" s="41">
        <f>IFERROR(VLOOKUP(GP5,[1]Table2!$B$1:$Z$21,MATCH("xGA/90",[1]Table2!$B$1:$Z$1,0),0)*VLOOKUP($B5,[1]Table2!$B$1:$Z$21,MATCH("xG/90",[1]Table2!$B$1:$Z$1,0),0),"")</f>
        <v>1.0667708333333332</v>
      </c>
      <c r="GQ28" s="41" t="str">
        <f>IFERROR(VLOOKUP(GQ5,[1]Table2!$B$1:$Z$21,MATCH("xGA/90",[1]Table2!$B$1:$Z$1,0),0)*VLOOKUP($B5,[1]Table2!$B$1:$Z$21,MATCH("xG/90",[1]Table2!$B$1:$Z$1,0),0),"")</f>
        <v/>
      </c>
      <c r="GR28" s="41" t="str">
        <f>IFERROR(VLOOKUP(GR5,[1]Table2!$B$1:$Z$21,MATCH("xGA/90",[1]Table2!$B$1:$Z$1,0),0)*VLOOKUP($B5,[1]Table2!$B$1:$Z$21,MATCH("xG/90",[1]Table2!$B$1:$Z$1,0),0),"")</f>
        <v/>
      </c>
      <c r="GS28" s="41" t="str">
        <f>IFERROR(VLOOKUP(GS5,[1]Table2!$B$1:$Z$21,MATCH("xGA/90",[1]Table2!$B$1:$Z$1,0),0)*VLOOKUP($B5,[1]Table2!$B$1:$Z$21,MATCH("xG/90",[1]Table2!$B$1:$Z$1,0),0),"")</f>
        <v/>
      </c>
      <c r="GT28" s="41" t="str">
        <f>IFERROR(VLOOKUP(GT5,[1]Table2!$B$1:$Z$21,MATCH("xGA/90",[1]Table2!$B$1:$Z$1,0),0)*VLOOKUP($B5,[1]Table2!$B$1:$Z$21,MATCH("xG/90",[1]Table2!$B$1:$Z$1,0),0),"")</f>
        <v/>
      </c>
      <c r="GU28" s="41" t="str">
        <f>IFERROR(VLOOKUP(GU5,[1]Table2!$B$1:$Z$21,MATCH("xGA/90",[1]Table2!$B$1:$Z$1,0),0)*VLOOKUP($B5,[1]Table2!$B$1:$Z$21,MATCH("xG/90",[1]Table2!$B$1:$Z$1,0),0),"")</f>
        <v/>
      </c>
      <c r="GV28" s="41">
        <f>IFERROR(VLOOKUP(GV5,[1]Table2!$B$1:$Z$21,MATCH("xGA/90",[1]Table2!$B$1:$Z$1,0),0)*VLOOKUP($B5,[1]Table2!$B$1:$Z$21,MATCH("xG/90",[1]Table2!$B$1:$Z$1,0),0),"")</f>
        <v>1.41646484375</v>
      </c>
      <c r="GW28" s="41" t="str">
        <f>IFERROR(VLOOKUP(GW5,[1]Table2!$B$1:$Z$21,MATCH("xGA/90",[1]Table2!$B$1:$Z$1,0),0)*VLOOKUP($B5,[1]Table2!$B$1:$Z$21,MATCH("xG/90",[1]Table2!$B$1:$Z$1,0),0),"")</f>
        <v/>
      </c>
      <c r="GX28" s="41" t="str">
        <f>IFERROR(VLOOKUP(GX5,[1]Table2!$B$1:$Z$21,MATCH("xGA/90",[1]Table2!$B$1:$Z$1,0),0)*VLOOKUP($B5,[1]Table2!$B$1:$Z$21,MATCH("xG/90",[1]Table2!$B$1:$Z$1,0),0),"")</f>
        <v/>
      </c>
      <c r="GY28" s="41" t="str">
        <f>IFERROR(VLOOKUP(GY5,[1]Table2!$B$1:$Z$21,MATCH("xGA/90",[1]Table2!$B$1:$Z$1,0),0)*VLOOKUP($B5,[1]Table2!$B$1:$Z$21,MATCH("xG/90",[1]Table2!$B$1:$Z$1,0),0),"")</f>
        <v/>
      </c>
      <c r="GZ28" s="41" t="str">
        <f>IFERROR(VLOOKUP(GZ5,[1]Table2!$B$1:$Z$21,MATCH("xGA/90",[1]Table2!$B$1:$Z$1,0),0)*VLOOKUP($B5,[1]Table2!$B$1:$Z$21,MATCH("xG/90",[1]Table2!$B$1:$Z$1,0),0),"")</f>
        <v/>
      </c>
      <c r="HA28" s="41" t="str">
        <f>IFERROR(VLOOKUP(HA5,[1]Table2!$B$1:$Z$21,MATCH("xGA/90",[1]Table2!$B$1:$Z$1,0),0)*VLOOKUP($B5,[1]Table2!$B$1:$Z$21,MATCH("xG/90",[1]Table2!$B$1:$Z$1,0),0),"")</f>
        <v/>
      </c>
      <c r="HB28" s="41" t="str">
        <f>IFERROR(VLOOKUP(HB5,[1]Table2!$B$1:$Z$21,MATCH("xGA/90",[1]Table2!$B$1:$Z$1,0),0)*VLOOKUP($B5,[1]Table2!$B$1:$Z$21,MATCH("xG/90",[1]Table2!$B$1:$Z$1,0),0),"")</f>
        <v/>
      </c>
      <c r="HC28" s="41">
        <f>IFERROR(VLOOKUP(HC5,[1]Table2!$B$1:$Z$21,MATCH("xGA/90",[1]Table2!$B$1:$Z$1,0),0)*VLOOKUP($B5,[1]Table2!$B$1:$Z$21,MATCH("xG/90",[1]Table2!$B$1:$Z$1,0),0),"")</f>
        <v>2.2042968749999998</v>
      </c>
      <c r="HD28" s="41" t="str">
        <f>IFERROR(VLOOKUP(HD5,[1]Table2!$B$1:$Z$21,MATCH("xGA/90",[1]Table2!$B$1:$Z$1,0),0)*VLOOKUP($B5,[1]Table2!$B$1:$Z$21,MATCH("xG/90",[1]Table2!$B$1:$Z$1,0),0),"")</f>
        <v/>
      </c>
      <c r="HE28" s="41" t="str">
        <f>IFERROR(VLOOKUP(HE5,[1]Table2!$B$1:$Z$21,MATCH("xGA/90",[1]Table2!$B$1:$Z$1,0),0)*VLOOKUP($B5,[1]Table2!$B$1:$Z$21,MATCH("xG/90",[1]Table2!$B$1:$Z$1,0),0),"")</f>
        <v/>
      </c>
      <c r="HF28" s="41" t="str">
        <f>IFERROR(VLOOKUP(HF5,[1]Table2!$B$1:$Z$21,MATCH("xGA/90",[1]Table2!$B$1:$Z$1,0),0)*VLOOKUP($B5,[1]Table2!$B$1:$Z$21,MATCH("xG/90",[1]Table2!$B$1:$Z$1,0),0),"")</f>
        <v/>
      </c>
      <c r="HG28" s="41" t="str">
        <f>IFERROR(VLOOKUP(HG5,[1]Table2!$B$1:$Z$21,MATCH("xGA/90",[1]Table2!$B$1:$Z$1,0),0)*VLOOKUP($B5,[1]Table2!$B$1:$Z$21,MATCH("xG/90",[1]Table2!$B$1:$Z$1,0),0),"")</f>
        <v/>
      </c>
      <c r="HH28" s="41" t="str">
        <f>IFERROR(VLOOKUP(HH5,[1]Table2!$B$1:$Z$21,MATCH("xGA/90",[1]Table2!$B$1:$Z$1,0),0)*VLOOKUP($B5,[1]Table2!$B$1:$Z$21,MATCH("xG/90",[1]Table2!$B$1:$Z$1,0),0),"")</f>
        <v/>
      </c>
      <c r="HI28" s="41" t="str">
        <f>IFERROR(VLOOKUP(HI5,[1]Table2!$B$1:$Z$21,MATCH("xGA/90",[1]Table2!$B$1:$Z$1,0),0)*VLOOKUP($B5,[1]Table2!$B$1:$Z$21,MATCH("xG/90",[1]Table2!$B$1:$Z$1,0),0),"")</f>
        <v/>
      </c>
      <c r="HJ28" s="41">
        <f>IFERROR(VLOOKUP(HJ5,[1]Table2!$B$1:$Z$21,MATCH("xGA/90",[1]Table2!$B$1:$Z$1,0),0)*VLOOKUP($B5,[1]Table2!$B$1:$Z$21,MATCH("xG/90",[1]Table2!$B$1:$Z$1,0),0),"")</f>
        <v>1.6981249999999999</v>
      </c>
      <c r="HK28" s="41" t="str">
        <f>IFERROR(VLOOKUP(HK5,[1]Table2!$B$1:$Z$21,MATCH("xGA/90",[1]Table2!$B$1:$Z$1,0),0)*VLOOKUP($B5,[1]Table2!$B$1:$Z$21,MATCH("xG/90",[1]Table2!$B$1:$Z$1,0),0),"")</f>
        <v/>
      </c>
      <c r="HL28" s="41" t="str">
        <f>IFERROR(VLOOKUP(HL5,[1]Table2!$B$1:$Z$21,MATCH("xGA/90",[1]Table2!$B$1:$Z$1,0),0)*VLOOKUP($B5,[1]Table2!$B$1:$Z$21,MATCH("xG/90",[1]Table2!$B$1:$Z$1,0),0),"")</f>
        <v/>
      </c>
      <c r="HM28" s="41" t="str">
        <f>IFERROR(VLOOKUP(HM5,[1]Table2!$B$1:$Z$21,MATCH("xGA/90",[1]Table2!$B$1:$Z$1,0),0)*VLOOKUP($B5,[1]Table2!$B$1:$Z$21,MATCH("xG/90",[1]Table2!$B$1:$Z$1,0),0),"")</f>
        <v/>
      </c>
      <c r="HN28" s="41" t="str">
        <f>IFERROR(VLOOKUP(HN5,[1]Table2!$B$1:$Z$21,MATCH("xGA/90",[1]Table2!$B$1:$Z$1,0),0)*VLOOKUP($B5,[1]Table2!$B$1:$Z$21,MATCH("xG/90",[1]Table2!$B$1:$Z$1,0),0),"")</f>
        <v/>
      </c>
      <c r="HO28" s="41" t="str">
        <f>IFERROR(VLOOKUP(HO5,[1]Table2!$B$1:$Z$21,MATCH("xGA/90",[1]Table2!$B$1:$Z$1,0),0)*VLOOKUP($B5,[1]Table2!$B$1:$Z$21,MATCH("xG/90",[1]Table2!$B$1:$Z$1,0),0),"")</f>
        <v/>
      </c>
      <c r="HP28" s="41" t="str">
        <f>IFERROR(VLOOKUP(HP5,[1]Table2!$B$1:$Z$21,MATCH("xGA/90",[1]Table2!$B$1:$Z$1,0),0)*VLOOKUP($B5,[1]Table2!$B$1:$Z$21,MATCH("xG/90",[1]Table2!$B$1:$Z$1,0),0),"")</f>
        <v/>
      </c>
      <c r="HQ28" s="41" t="str">
        <f>IFERROR(VLOOKUP(HQ5,[1]Table2!$B$1:$Z$21,MATCH("xGA/90",[1]Table2!$B$1:$Z$1,0),0)*VLOOKUP($B5,[1]Table2!$B$1:$Z$21,MATCH("xG/90",[1]Table2!$B$1:$Z$1,0),0),"")</f>
        <v/>
      </c>
      <c r="HR28" s="41">
        <f>IFERROR(VLOOKUP(HR5,[1]Table2!$B$1:$Z$21,MATCH("xGA/90",[1]Table2!$B$1:$Z$1,0),0)*VLOOKUP($B5,[1]Table2!$B$1:$Z$21,MATCH("xG/90",[1]Table2!$B$1:$Z$1,0),0),"")</f>
        <v>1.6644153225806451</v>
      </c>
      <c r="HS28" s="41" t="str">
        <f>IFERROR(VLOOKUP(HS5,[1]Table2!$B$1:$Z$21,MATCH("xGA/90",[1]Table2!$B$1:$Z$1,0),0)*VLOOKUP($B5,[1]Table2!$B$1:$Z$21,MATCH("xG/90",[1]Table2!$B$1:$Z$1,0),0),"")</f>
        <v/>
      </c>
      <c r="HT28" s="41" t="str">
        <f>IFERROR(VLOOKUP(HT5,[1]Table2!$B$1:$Z$21,MATCH("xGA/90",[1]Table2!$B$1:$Z$1,0),0)*VLOOKUP($B5,[1]Table2!$B$1:$Z$21,MATCH("xG/90",[1]Table2!$B$1:$Z$1,0),0),"")</f>
        <v/>
      </c>
      <c r="HU28" s="41" t="str">
        <f>IFERROR(VLOOKUP(HU5,[1]Table2!$B$1:$Z$21,MATCH("xGA/90",[1]Table2!$B$1:$Z$1,0),0)*VLOOKUP($B5,[1]Table2!$B$1:$Z$21,MATCH("xG/90",[1]Table2!$B$1:$Z$1,0),0),"")</f>
        <v/>
      </c>
      <c r="HV28" s="41" t="str">
        <f>IFERROR(VLOOKUP(HV5,[1]Table2!$B$1:$Z$21,MATCH("xGA/90",[1]Table2!$B$1:$Z$1,0),0)*VLOOKUP($B5,[1]Table2!$B$1:$Z$21,MATCH("xG/90",[1]Table2!$B$1:$Z$1,0),0),"")</f>
        <v/>
      </c>
      <c r="HW28" s="41" t="str">
        <f>IFERROR(VLOOKUP(HW5,[1]Table2!$B$1:$Z$21,MATCH("xGA/90",[1]Table2!$B$1:$Z$1,0),0)*VLOOKUP($B5,[1]Table2!$B$1:$Z$21,MATCH("xG/90",[1]Table2!$B$1:$Z$1,0),0),"")</f>
        <v/>
      </c>
      <c r="HX28" s="41">
        <f>IFERROR(VLOOKUP(HX5,[1]Table2!$B$1:$Z$21,MATCH("xGA/90",[1]Table2!$B$1:$Z$1,0),0)*VLOOKUP($B5,[1]Table2!$B$1:$Z$21,MATCH("xG/90",[1]Table2!$B$1:$Z$1,0),0),"")</f>
        <v>2.2981835937499997</v>
      </c>
      <c r="HY28" s="41" t="str">
        <f>IFERROR(VLOOKUP(HY5,[1]Table2!$B$1:$Z$21,MATCH("xGA/90",[1]Table2!$B$1:$Z$1,0),0)*VLOOKUP($B5,[1]Table2!$B$1:$Z$21,MATCH("xG/90",[1]Table2!$B$1:$Z$1,0),0),"")</f>
        <v/>
      </c>
      <c r="HZ28" s="41" t="str">
        <f>IFERROR(VLOOKUP(HZ5,[1]Table2!$B$1:$Z$21,MATCH("xGA/90",[1]Table2!$B$1:$Z$1,0),0)*VLOOKUP($B5,[1]Table2!$B$1:$Z$21,MATCH("xG/90",[1]Table2!$B$1:$Z$1,0),0),"")</f>
        <v/>
      </c>
      <c r="IA28" s="41" t="str">
        <f>IFERROR(VLOOKUP(IA5,[1]Table2!$B$1:$Z$21,MATCH("xGA/90",[1]Table2!$B$1:$Z$1,0),0)*VLOOKUP($B5,[1]Table2!$B$1:$Z$21,MATCH("xG/90",[1]Table2!$B$1:$Z$1,0),0),"")</f>
        <v/>
      </c>
      <c r="IB28" s="41" t="str">
        <f>IFERROR(VLOOKUP(IB5,[1]Table2!$B$1:$Z$21,MATCH("xGA/90",[1]Table2!$B$1:$Z$1,0),0)*VLOOKUP($B5,[1]Table2!$B$1:$Z$21,MATCH("xG/90",[1]Table2!$B$1:$Z$1,0),0),"")</f>
        <v/>
      </c>
      <c r="IC28" s="41" t="str">
        <f>IFERROR(VLOOKUP(IC5,[1]Table2!$B$1:$Z$21,MATCH("xGA/90",[1]Table2!$B$1:$Z$1,0),0)*VLOOKUP($B5,[1]Table2!$B$1:$Z$21,MATCH("xG/90",[1]Table2!$B$1:$Z$1,0),0),"")</f>
        <v/>
      </c>
      <c r="ID28" s="41" t="str">
        <f>IFERROR(VLOOKUP(ID5,[1]Table2!$B$1:$Z$21,MATCH("xGA/90",[1]Table2!$B$1:$Z$1,0),0)*VLOOKUP($B5,[1]Table2!$B$1:$Z$21,MATCH("xG/90",[1]Table2!$B$1:$Z$1,0),0),"")</f>
        <v/>
      </c>
      <c r="IE28" s="41" t="str">
        <f>IFERROR(VLOOKUP(IE5,[1]Table2!$B$1:$Z$21,MATCH("xGA/90",[1]Table2!$B$1:$Z$1,0),0)*VLOOKUP($B5,[1]Table2!$B$1:$Z$21,MATCH("xG/90",[1]Table2!$B$1:$Z$1,0),0),"")</f>
        <v/>
      </c>
      <c r="IF28" s="41" t="str">
        <f>IFERROR(VLOOKUP(IF5,[1]Table2!$B$1:$Z$21,MATCH("xGA/90",[1]Table2!$B$1:$Z$1,0),0)*VLOOKUP($B5,[1]Table2!$B$1:$Z$21,MATCH("xG/90",[1]Table2!$B$1:$Z$1,0),0),"")</f>
        <v/>
      </c>
      <c r="IG28" s="41" t="str">
        <f>IFERROR(VLOOKUP(IG5,[1]Table2!$B$1:$Z$21,MATCH("xGA/90",[1]Table2!$B$1:$Z$1,0),0)*VLOOKUP($B5,[1]Table2!$B$1:$Z$21,MATCH("xG/90",[1]Table2!$B$1:$Z$1,0),0),"")</f>
        <v/>
      </c>
      <c r="IH28" s="41" t="str">
        <f>IFERROR(VLOOKUP(IH5,[1]Table2!$B$1:$Z$21,MATCH("xGA/90",[1]Table2!$B$1:$Z$1,0),0)*VLOOKUP($B5,[1]Table2!$B$1:$Z$21,MATCH("xG/90",[1]Table2!$B$1:$Z$1,0),0),"")</f>
        <v/>
      </c>
      <c r="II28" s="41" t="str">
        <f>IFERROR(VLOOKUP(II5,[1]Table2!$B$1:$Z$21,MATCH("xGA/90",[1]Table2!$B$1:$Z$1,0),0)*VLOOKUP($B5,[1]Table2!$B$1:$Z$21,MATCH("xG/90",[1]Table2!$B$1:$Z$1,0),0),"")</f>
        <v/>
      </c>
      <c r="IJ28" s="41" t="str">
        <f>IFERROR(VLOOKUP(IJ5,[1]Table2!$B$1:$Z$21,MATCH("xGA/90",[1]Table2!$B$1:$Z$1,0),0)*VLOOKUP($B5,[1]Table2!$B$1:$Z$21,MATCH("xG/90",[1]Table2!$B$1:$Z$1,0),0),"")</f>
        <v/>
      </c>
      <c r="IK28" s="41" t="str">
        <f>IFERROR(VLOOKUP(IK5,[1]Table2!$B$1:$Z$21,MATCH("xGA/90",[1]Table2!$B$1:$Z$1,0),0)*VLOOKUP($B5,[1]Table2!$B$1:$Z$21,MATCH("xG/90",[1]Table2!$B$1:$Z$1,0),0),"")</f>
        <v/>
      </c>
      <c r="IL28" s="41">
        <f>IFERROR(VLOOKUP(IL5,[1]Table2!$B$1:$Z$21,MATCH("xGA/90",[1]Table2!$B$1:$Z$1,0),0)*VLOOKUP($B5,[1]Table2!$B$1:$Z$21,MATCH("xG/90",[1]Table2!$B$1:$Z$1,0),0),"")</f>
        <v>1.6475604838709677</v>
      </c>
      <c r="IM28" s="41" t="str">
        <f>IFERROR(VLOOKUP(IM5,[1]Table2!$B$1:$Z$21,MATCH("xGA/90",[1]Table2!$B$1:$Z$1,0),0)*VLOOKUP($B5,[1]Table2!$B$1:$Z$21,MATCH("xG/90",[1]Table2!$B$1:$Z$1,0),0),"")</f>
        <v/>
      </c>
      <c r="IN28" s="41" t="str">
        <f>IFERROR(VLOOKUP(IN5,[1]Table2!$B$1:$Z$21,MATCH("xGA/90",[1]Table2!$B$1:$Z$1,0),0)*VLOOKUP($B5,[1]Table2!$B$1:$Z$21,MATCH("xG/90",[1]Table2!$B$1:$Z$1,0),0),"")</f>
        <v/>
      </c>
      <c r="IO28" s="41">
        <f>IFERROR(VLOOKUP(IO5,[1]Table2!$B$1:$Z$21,MATCH("xGA/90",[1]Table2!$B$1:$Z$1,0),0)*VLOOKUP($B5,[1]Table2!$B$1:$Z$21,MATCH("xG/90",[1]Table2!$B$1:$Z$1,0),0),"")</f>
        <v>2.1104101562499999</v>
      </c>
      <c r="IP28" s="41" t="str">
        <f>IFERROR(VLOOKUP(IP5,[1]Table2!$B$1:$Z$21,MATCH("xGA/90",[1]Table2!$B$1:$Z$1,0),0)*VLOOKUP($B5,[1]Table2!$B$1:$Z$21,MATCH("xG/90",[1]Table2!$B$1:$Z$1,0),0),"")</f>
        <v/>
      </c>
      <c r="IQ28" s="41" t="str">
        <f>IFERROR(VLOOKUP(IQ5,[1]Table2!$B$1:$Z$21,MATCH("xGA/90",[1]Table2!$B$1:$Z$1,0),0)*VLOOKUP($B5,[1]Table2!$B$1:$Z$21,MATCH("xG/90",[1]Table2!$B$1:$Z$1,0),0),"")</f>
        <v/>
      </c>
      <c r="IR28" s="41" t="str">
        <f>IFERROR(VLOOKUP(IR5,[1]Table2!$B$1:$Z$21,MATCH("xGA/90",[1]Table2!$B$1:$Z$1,0),0)*VLOOKUP($B5,[1]Table2!$B$1:$Z$21,MATCH("xG/90",[1]Table2!$B$1:$Z$1,0),0),"")</f>
        <v/>
      </c>
      <c r="IS28" s="41">
        <f>IFERROR(VLOOKUP(IS5,[1]Table2!$B$1:$Z$21,MATCH("xGA/90",[1]Table2!$B$1:$Z$1,0),0)*VLOOKUP($B5,[1]Table2!$B$1:$Z$21,MATCH("xG/90",[1]Table2!$B$1:$Z$1,0),0),"")</f>
        <v>2.2042968749999998</v>
      </c>
      <c r="IT28" s="41" t="str">
        <f>IFERROR(VLOOKUP(IT5,[1]Table2!$B$1:$Z$21,MATCH("xGA/90",[1]Table2!$B$1:$Z$1,0),0)*VLOOKUP($B5,[1]Table2!$B$1:$Z$21,MATCH("xG/90",[1]Table2!$B$1:$Z$1,0),0),"")</f>
        <v/>
      </c>
      <c r="IU28" s="41" t="str">
        <f>IFERROR(VLOOKUP(IU5,[1]Table2!$B$1:$Z$21,MATCH("xGA/90",[1]Table2!$B$1:$Z$1,0),0)*VLOOKUP($B5,[1]Table2!$B$1:$Z$21,MATCH("xG/90",[1]Table2!$B$1:$Z$1,0),0),"")</f>
        <v/>
      </c>
      <c r="IV28" s="41" t="str">
        <f>IFERROR(VLOOKUP(IV5,[1]Table2!$B$1:$Z$21,MATCH("xGA/90",[1]Table2!$B$1:$Z$1,0),0)*VLOOKUP($B5,[1]Table2!$B$1:$Z$21,MATCH("xG/90",[1]Table2!$B$1:$Z$1,0),0),"")</f>
        <v/>
      </c>
      <c r="IW28" s="41" t="str">
        <f>IFERROR(VLOOKUP(IW5,[1]Table2!$B$1:$Z$21,MATCH("xGA/90",[1]Table2!$B$1:$Z$1,0),0)*VLOOKUP($B5,[1]Table2!$B$1:$Z$21,MATCH("xG/90",[1]Table2!$B$1:$Z$1,0),0),"")</f>
        <v/>
      </c>
      <c r="IX28" s="41" t="str">
        <f>IFERROR(VLOOKUP(IX5,[1]Table2!$B$1:$Z$21,MATCH("xGA/90",[1]Table2!$B$1:$Z$1,0),0)*VLOOKUP($B5,[1]Table2!$B$1:$Z$21,MATCH("xG/90",[1]Table2!$B$1:$Z$1,0),0),"")</f>
        <v/>
      </c>
      <c r="IY28" s="41" t="str">
        <f>IFERROR(VLOOKUP(IY5,[1]Table2!$B$1:$Z$21,MATCH("xGA/90",[1]Table2!$B$1:$Z$1,0),0)*VLOOKUP($B5,[1]Table2!$B$1:$Z$21,MATCH("xG/90",[1]Table2!$B$1:$Z$1,0),0),"")</f>
        <v/>
      </c>
      <c r="IZ28" s="41">
        <f>IFERROR(VLOOKUP(IZ5,[1]Table2!$B$1:$Z$21,MATCH("xGA/90",[1]Table2!$B$1:$Z$1,0),0)*VLOOKUP($B5,[1]Table2!$B$1:$Z$21,MATCH("xG/90",[1]Table2!$B$1:$Z$1,0),0),"")</f>
        <v>1.3399596774193547</v>
      </c>
      <c r="JA28" s="41" t="str">
        <f>IFERROR(VLOOKUP(JA5,[1]Table2!$B$1:$Z$21,MATCH("xGA/90",[1]Table2!$B$1:$Z$1,0),0)*VLOOKUP($B5,[1]Table2!$B$1:$Z$21,MATCH("xG/90",[1]Table2!$B$1:$Z$1,0),0),"")</f>
        <v/>
      </c>
      <c r="JB28" s="41" t="str">
        <f>IFERROR(VLOOKUP(JB5,[1]Table2!$B$1:$Z$21,MATCH("xGA/90",[1]Table2!$B$1:$Z$1,0),0)*VLOOKUP($B5,[1]Table2!$B$1:$Z$21,MATCH("xG/90",[1]Table2!$B$1:$Z$1,0),0),"")</f>
        <v/>
      </c>
      <c r="JC28" s="41" t="str">
        <f>IFERROR(VLOOKUP(JC5,[1]Table2!$B$1:$Z$21,MATCH("xGA/90",[1]Table2!$B$1:$Z$1,0),0)*VLOOKUP($B5,[1]Table2!$B$1:$Z$21,MATCH("xG/90",[1]Table2!$B$1:$Z$1,0),0),"")</f>
        <v/>
      </c>
      <c r="JD28" s="41" t="str">
        <f>IFERROR(VLOOKUP(JD5,[1]Table2!$B$1:$Z$21,MATCH("xGA/90",[1]Table2!$B$1:$Z$1,0),0)*VLOOKUP($B5,[1]Table2!$B$1:$Z$21,MATCH("xG/90",[1]Table2!$B$1:$Z$1,0),0),"")</f>
        <v/>
      </c>
      <c r="JE28" s="41" t="str">
        <f>IFERROR(VLOOKUP(JE5,[1]Table2!$B$1:$Z$21,MATCH("xGA/90",[1]Table2!$B$1:$Z$1,0),0)*VLOOKUP($B5,[1]Table2!$B$1:$Z$21,MATCH("xG/90",[1]Table2!$B$1:$Z$1,0),0),"")</f>
        <v/>
      </c>
      <c r="JF28" s="41" t="str">
        <f>IFERROR(VLOOKUP(JF5,[1]Table2!$B$1:$Z$21,MATCH("xGA/90",[1]Table2!$B$1:$Z$1,0),0)*VLOOKUP($B5,[1]Table2!$B$1:$Z$21,MATCH("xG/90",[1]Table2!$B$1:$Z$1,0),0),"")</f>
        <v/>
      </c>
      <c r="JG28" s="41">
        <f>IFERROR(VLOOKUP(JG5,[1]Table2!$B$1:$Z$21,MATCH("xGA/90",[1]Table2!$B$1:$Z$1,0),0)*VLOOKUP($B5,[1]Table2!$B$1:$Z$21,MATCH("xG/90",[1]Table2!$B$1:$Z$1,0),0),"")</f>
        <v>1.71853515625</v>
      </c>
      <c r="JH28" s="41" t="str">
        <f>IFERROR(VLOOKUP(JH5,[1]Table2!$B$1:$Z$21,MATCH("xGA/90",[1]Table2!$B$1:$Z$1,0),0)*VLOOKUP($B5,[1]Table2!$B$1:$Z$21,MATCH("xG/90",[1]Table2!$B$1:$Z$1,0),0),"")</f>
        <v/>
      </c>
      <c r="JI28" s="41" t="str">
        <f>IFERROR(VLOOKUP(JI5,[1]Table2!$B$1:$Z$21,MATCH("xGA/90",[1]Table2!$B$1:$Z$1,0),0)*VLOOKUP($B5,[1]Table2!$B$1:$Z$21,MATCH("xG/90",[1]Table2!$B$1:$Z$1,0),0),"")</f>
        <v/>
      </c>
      <c r="JJ28" s="41">
        <f>IFERROR(VLOOKUP(JJ5,[1]Table2!$B$1:$Z$21,MATCH("xGA/90",[1]Table2!$B$1:$Z$1,0),0)*VLOOKUP($B5,[1]Table2!$B$1:$Z$21,MATCH("xG/90",[1]Table2!$B$1:$Z$1,0),0),"")</f>
        <v>2.1405645161290319</v>
      </c>
      <c r="JK28" s="41" t="str">
        <f>IFERROR(VLOOKUP(JK5,[1]Table2!$B$1:$Z$21,MATCH("xGA/90",[1]Table2!$B$1:$Z$1,0),0)*VLOOKUP($B5,[1]Table2!$B$1:$Z$21,MATCH("xG/90",[1]Table2!$B$1:$Z$1,0),0),"")</f>
        <v/>
      </c>
      <c r="JL28" s="41" t="str">
        <f>IFERROR(VLOOKUP(JL5,[1]Table2!$B$1:$Z$21,MATCH("xGA/90",[1]Table2!$B$1:$Z$1,0),0)*VLOOKUP($B5,[1]Table2!$B$1:$Z$21,MATCH("xG/90",[1]Table2!$B$1:$Z$1,0),0),"")</f>
        <v/>
      </c>
      <c r="JM28" s="41" t="str">
        <f>IFERROR(VLOOKUP(JM5,[1]Table2!$B$1:$Z$21,MATCH("xGA/90",[1]Table2!$B$1:$Z$1,0),0)*VLOOKUP($B5,[1]Table2!$B$1:$Z$21,MATCH("xG/90",[1]Table2!$B$1:$Z$1,0),0),"")</f>
        <v/>
      </c>
      <c r="JN28" s="41" t="str">
        <f>IFERROR(VLOOKUP(JN5,[1]Table2!$B$1:$Z$21,MATCH("xGA/90",[1]Table2!$B$1:$Z$1,0),0)*VLOOKUP($B5,[1]Table2!$B$1:$Z$21,MATCH("xG/90",[1]Table2!$B$1:$Z$1,0),0),"")</f>
        <v/>
      </c>
      <c r="JO28" s="41">
        <f>IFERROR(VLOOKUP(JO5,[1]Table2!$B$1:$Z$21,MATCH("xGA/90",[1]Table2!$B$1:$Z$1,0),0)*VLOOKUP($B5,[1]Table2!$B$1:$Z$21,MATCH("xG/90",[1]Table2!$B$1:$Z$1,0),0),"")</f>
        <v>1.6850624999999999</v>
      </c>
      <c r="JP28" s="41" t="str">
        <f>IFERROR(VLOOKUP(JP5,[1]Table2!$B$1:$Z$21,MATCH("xGA/90",[1]Table2!$B$1:$Z$1,0),0)*VLOOKUP($B5,[1]Table2!$B$1:$Z$21,MATCH("xG/90",[1]Table2!$B$1:$Z$1,0),0),"")</f>
        <v/>
      </c>
      <c r="JQ28" s="41" t="str">
        <f>IFERROR(VLOOKUP(JQ5,[1]Table2!$B$1:$Z$21,MATCH("xGA/90",[1]Table2!$B$1:$Z$1,0),0)*VLOOKUP($B5,[1]Table2!$B$1:$Z$21,MATCH("xG/90",[1]Table2!$B$1:$Z$1,0),0),"")</f>
        <v/>
      </c>
      <c r="JR28" s="41" t="str">
        <f>IFERROR(VLOOKUP(JR5,[1]Table2!$B$1:$Z$21,MATCH("xGA/90",[1]Table2!$B$1:$Z$1,0),0)*VLOOKUP($B5,[1]Table2!$B$1:$Z$21,MATCH("xG/90",[1]Table2!$B$1:$Z$1,0),0),"")</f>
        <v/>
      </c>
      <c r="JS28" s="41" t="str">
        <f>IFERROR(VLOOKUP(JS5,[1]Table2!$B$1:$Z$21,MATCH("xGA/90",[1]Table2!$B$1:$Z$1,0),0)*VLOOKUP($B5,[1]Table2!$B$1:$Z$21,MATCH("xG/90",[1]Table2!$B$1:$Z$1,0),0),"")</f>
        <v/>
      </c>
      <c r="JT28" s="41" t="str">
        <f>IFERROR(VLOOKUP(JT5,[1]Table2!$B$1:$Z$21,MATCH("xGA/90",[1]Table2!$B$1:$Z$1,0),0)*VLOOKUP($B5,[1]Table2!$B$1:$Z$21,MATCH("xG/90",[1]Table2!$B$1:$Z$1,0),0),"")</f>
        <v/>
      </c>
      <c r="JU28" s="41">
        <f>IFERROR(VLOOKUP(JU5,[1]Table2!$B$1:$Z$21,MATCH("xGA/90",[1]Table2!$B$1:$Z$1,0),0)*VLOOKUP($B5,[1]Table2!$B$1:$Z$21,MATCH("xG/90",[1]Table2!$B$1:$Z$1,0),0),"")</f>
        <v>1.8981445312499998</v>
      </c>
      <c r="JV28" s="41" t="str">
        <f>IFERROR(VLOOKUP(JV5,[1]Table2!$B$1:$Z$21,MATCH("xGA/90",[1]Table2!$B$1:$Z$1,0),0)*VLOOKUP($B5,[1]Table2!$B$1:$Z$21,MATCH("xG/90",[1]Table2!$B$1:$Z$1,0),0),"")</f>
        <v/>
      </c>
      <c r="JW28" s="41" t="str">
        <f>IFERROR(VLOOKUP(JW5,[1]Table2!$B$1:$Z$21,MATCH("xGA/90",[1]Table2!$B$1:$Z$1,0),0)*VLOOKUP($B5,[1]Table2!$B$1:$Z$21,MATCH("xG/90",[1]Table2!$B$1:$Z$1,0),0),"")</f>
        <v/>
      </c>
      <c r="JX28" s="41" t="str">
        <f>IFERROR(VLOOKUP(JX5,[1]Table2!$B$1:$Z$21,MATCH("xGA/90",[1]Table2!$B$1:$Z$1,0),0)*VLOOKUP($B5,[1]Table2!$B$1:$Z$21,MATCH("xG/90",[1]Table2!$B$1:$Z$1,0),0),"")</f>
        <v/>
      </c>
      <c r="JY28" s="41" t="str">
        <f>IFERROR(VLOOKUP(JY5,[1]Table2!$B$1:$Z$21,MATCH("xGA/90",[1]Table2!$B$1:$Z$1,0),0)*VLOOKUP($B5,[1]Table2!$B$1:$Z$21,MATCH("xG/90",[1]Table2!$B$1:$Z$1,0),0),"")</f>
        <v/>
      </c>
      <c r="JZ28" s="41" t="str">
        <f>IFERROR(VLOOKUP(JZ5,[1]Table2!$B$1:$Z$21,MATCH("xGA/90",[1]Table2!$B$1:$Z$1,0),0)*VLOOKUP($B5,[1]Table2!$B$1:$Z$21,MATCH("xG/90",[1]Table2!$B$1:$Z$1,0),0),"")</f>
        <v/>
      </c>
      <c r="KA28" s="41" t="str">
        <f>IFERROR(VLOOKUP(KA5,[1]Table2!$B$1:$Z$21,MATCH("xGA/90",[1]Table2!$B$1:$Z$1,0),0)*VLOOKUP($B5,[1]Table2!$B$1:$Z$21,MATCH("xG/90",[1]Table2!$B$1:$Z$1,0),0),"")</f>
        <v/>
      </c>
      <c r="KB28" s="41">
        <f>IFERROR(VLOOKUP(KB5,[1]Table2!$B$1:$Z$21,MATCH("xGA/90",[1]Table2!$B$1:$Z$1,0),0)*VLOOKUP($B5,[1]Table2!$B$1:$Z$21,MATCH("xG/90",[1]Table2!$B$1:$Z$1,0),0),"")</f>
        <v>1.6817968750000001</v>
      </c>
      <c r="KC28" s="41" t="str">
        <f>IFERROR(VLOOKUP(KC5,[1]Table2!$B$1:$Z$21,MATCH("xGA/90",[1]Table2!$B$1:$Z$1,0),0)*VLOOKUP($B5,[1]Table2!$B$1:$Z$21,MATCH("xG/90",[1]Table2!$B$1:$Z$1,0),0),"")</f>
        <v/>
      </c>
      <c r="KD28" s="41" t="str">
        <f>IFERROR(VLOOKUP(KD5,[1]Table2!$B$1:$Z$21,MATCH("xGA/90",[1]Table2!$B$1:$Z$1,0),0)*VLOOKUP($B5,[1]Table2!$B$1:$Z$21,MATCH("xG/90",[1]Table2!$B$1:$Z$1,0),0),"")</f>
        <v/>
      </c>
      <c r="KE28" s="41" t="str">
        <f>IFERROR(VLOOKUP(KE5,[1]Table2!$B$1:$Z$21,MATCH("xGA/90",[1]Table2!$B$1:$Z$1,0),0)*VLOOKUP($B5,[1]Table2!$B$1:$Z$21,MATCH("xG/90",[1]Table2!$B$1:$Z$1,0),0),"")</f>
        <v/>
      </c>
      <c r="KF28" s="41" t="str">
        <f>IFERROR(VLOOKUP(KF5,[1]Table2!$B$1:$Z$21,MATCH("xGA/90",[1]Table2!$B$1:$Z$1,0),0)*VLOOKUP($B5,[1]Table2!$B$1:$Z$21,MATCH("xG/90",[1]Table2!$B$1:$Z$1,0),0),"")</f>
        <v/>
      </c>
      <c r="KG28" s="41" t="str">
        <f>IFERROR(VLOOKUP(KG5,[1]Table2!$B$1:$Z$21,MATCH("xGA/90",[1]Table2!$B$1:$Z$1,0),0)*VLOOKUP($B5,[1]Table2!$B$1:$Z$21,MATCH("xG/90",[1]Table2!$B$1:$Z$1,0),0),"")</f>
        <v/>
      </c>
      <c r="KH28" s="41" t="str">
        <f>IFERROR(VLOOKUP(KH5,[1]Table2!$B$1:$Z$21,MATCH("xGA/90",[1]Table2!$B$1:$Z$1,0),0)*VLOOKUP($B5,[1]Table2!$B$1:$Z$21,MATCH("xG/90",[1]Table2!$B$1:$Z$1,0),0),"")</f>
        <v/>
      </c>
      <c r="KI28" s="41">
        <f>IFERROR(VLOOKUP(KI5,[1]Table2!$B$1:$Z$21,MATCH("xGA/90",[1]Table2!$B$1:$Z$1,0),0)*VLOOKUP($B5,[1]Table2!$B$1:$Z$21,MATCH("xG/90",[1]Table2!$B$1:$Z$1,0),0),"")</f>
        <v>1.8287499999999997</v>
      </c>
      <c r="KJ28" s="41" t="str">
        <f>IFERROR(VLOOKUP(KJ5,[1]Table2!$B$1:$Z$21,MATCH("xGA/90",[1]Table2!$B$1:$Z$1,0),0)*VLOOKUP($B5,[1]Table2!$B$1:$Z$21,MATCH("xG/90",[1]Table2!$B$1:$Z$1,0),0),"")</f>
        <v/>
      </c>
      <c r="KK28" s="41" t="str">
        <f>IFERROR(VLOOKUP(KK5,[1]Table2!$B$1:$Z$21,MATCH("xGA/90",[1]Table2!$B$1:$Z$1,0),0)*VLOOKUP($B5,[1]Table2!$B$1:$Z$21,MATCH("xG/90",[1]Table2!$B$1:$Z$1,0),0),"")</f>
        <v/>
      </c>
      <c r="KL28" s="41" t="str">
        <f>IFERROR(VLOOKUP(KL5,[1]Table2!$B$1:$Z$21,MATCH("xGA/90",[1]Table2!$B$1:$Z$1,0),0)*VLOOKUP($B5,[1]Table2!$B$1:$Z$21,MATCH("xG/90",[1]Table2!$B$1:$Z$1,0),0),"")</f>
        <v/>
      </c>
      <c r="KM28" s="41" t="str">
        <f>IFERROR(VLOOKUP(KM5,[1]Table2!$B$1:$Z$21,MATCH("xGA/90",[1]Table2!$B$1:$Z$1,0),0)*VLOOKUP($B5,[1]Table2!$B$1:$Z$21,MATCH("xG/90",[1]Table2!$B$1:$Z$1,0),0),"")</f>
        <v/>
      </c>
      <c r="KN28" s="41" t="str">
        <f>IFERROR(VLOOKUP(KN5,[1]Table2!$B$1:$Z$21,MATCH("xGA/90",[1]Table2!$B$1:$Z$1,0),0)*VLOOKUP($B5,[1]Table2!$B$1:$Z$21,MATCH("xG/90",[1]Table2!$B$1:$Z$1,0),0),"")</f>
        <v/>
      </c>
      <c r="KO28" s="41" t="str">
        <f>IFERROR(VLOOKUP(KO5,[1]Table2!$B$1:$Z$21,MATCH("xGA/90",[1]Table2!$B$1:$Z$1,0),0)*VLOOKUP($B5,[1]Table2!$B$1:$Z$21,MATCH("xG/90",[1]Table2!$B$1:$Z$1,0),0),"")</f>
        <v/>
      </c>
      <c r="KP28" s="41" t="str">
        <f>IFERROR(VLOOKUP(KP5,[1]Table2!$B$1:$Z$21,MATCH("xGA/90",[1]Table2!$B$1:$Z$1,0),0)*VLOOKUP($B5,[1]Table2!$B$1:$Z$21,MATCH("xG/90",[1]Table2!$B$1:$Z$1,0),0),"")</f>
        <v/>
      </c>
      <c r="KQ28" s="41">
        <f>IFERROR(VLOOKUP(KQ5,[1]Table2!$B$1:$Z$21,MATCH("xGA/90",[1]Table2!$B$1:$Z$1,0),0)*VLOOKUP($B5,[1]Table2!$B$1:$Z$21,MATCH("xG/90",[1]Table2!$B$1:$Z$1,0),0),"")</f>
        <v>1.5134482758620691</v>
      </c>
      <c r="KR28" s="41" t="str">
        <f>IFERROR(VLOOKUP(KR5,[1]Table2!$B$1:$Z$21,MATCH("xGA/90",[1]Table2!$B$1:$Z$1,0),0)*VLOOKUP($B5,[1]Table2!$B$1:$Z$21,MATCH("xG/90",[1]Table2!$B$1:$Z$1,0),0),"")</f>
        <v/>
      </c>
      <c r="KS28" s="41" t="str">
        <f>IFERROR(VLOOKUP(KS5,[1]Table2!$B$1:$Z$21,MATCH("xGA/90",[1]Table2!$B$1:$Z$1,0),0)*VLOOKUP($B5,[1]Table2!$B$1:$Z$21,MATCH("xG/90",[1]Table2!$B$1:$Z$1,0),0),"")</f>
        <v/>
      </c>
      <c r="KT28" s="41" t="str">
        <f>IFERROR(VLOOKUP(KT5,[1]Table2!$B$1:$Z$21,MATCH("xGA/90",[1]Table2!$B$1:$Z$1,0),0)*VLOOKUP($B5,[1]Table2!$B$1:$Z$21,MATCH("xG/90",[1]Table2!$B$1:$Z$1,0),0),"")</f>
        <v/>
      </c>
      <c r="KU28" s="41" t="str">
        <f>IFERROR(VLOOKUP(KU5,[1]Table2!$B$1:$Z$21,MATCH("xGA/90",[1]Table2!$B$1:$Z$1,0),0)*VLOOKUP($B5,[1]Table2!$B$1:$Z$21,MATCH("xG/90",[1]Table2!$B$1:$Z$1,0),0),"")</f>
        <v/>
      </c>
      <c r="KV28" s="41" t="str">
        <f>IFERROR(VLOOKUP(KV5,[1]Table2!$B$1:$Z$21,MATCH("xGA/90",[1]Table2!$B$1:$Z$1,0),0)*VLOOKUP($B5,[1]Table2!$B$1:$Z$21,MATCH("xG/90",[1]Table2!$B$1:$Z$1,0),0),"")</f>
        <v/>
      </c>
      <c r="KW28" s="41" t="str">
        <f>IFERROR(VLOOKUP(KW5,[1]Table2!$B$1:$Z$21,MATCH("xGA/90",[1]Table2!$B$1:$Z$1,0),0)*VLOOKUP($B5,[1]Table2!$B$1:$Z$21,MATCH("xG/90",[1]Table2!$B$1:$Z$1,0),0),"")</f>
        <v/>
      </c>
      <c r="KX28" s="41" t="str">
        <f>IFERROR(VLOOKUP(KX5,[1]Table2!$B$1:$Z$21,MATCH("xGA/90",[1]Table2!$B$1:$Z$1,0),0)*VLOOKUP($B5,[1]Table2!$B$1:$Z$21,MATCH("xG/90",[1]Table2!$B$1:$Z$1,0),0),"")</f>
        <v/>
      </c>
      <c r="KY28" s="41" t="str">
        <f>IFERROR(VLOOKUP(KY5,[1]Table2!$B$1:$Z$21,MATCH("xGA/90",[1]Table2!$B$1:$Z$1,0),0)*VLOOKUP($B5,[1]Table2!$B$1:$Z$21,MATCH("xG/90",[1]Table2!$B$1:$Z$1,0),0),"")</f>
        <v/>
      </c>
      <c r="KZ28" s="41" t="str">
        <f>IFERROR(VLOOKUP(KZ5,[1]Table2!$B$1:$Z$21,MATCH("xGA/90",[1]Table2!$B$1:$Z$1,0),0)*VLOOKUP($B5,[1]Table2!$B$1:$Z$21,MATCH("xG/90",[1]Table2!$B$1:$Z$1,0),0),"")</f>
        <v/>
      </c>
      <c r="LA28" s="41" t="str">
        <f>IFERROR(VLOOKUP(LA5,[1]Table2!$B$1:$Z$21,MATCH("xGA/90",[1]Table2!$B$1:$Z$1,0),0)*VLOOKUP($B5,[1]Table2!$B$1:$Z$21,MATCH("xG/90",[1]Table2!$B$1:$Z$1,0),0),"")</f>
        <v/>
      </c>
      <c r="LB28" s="41" t="str">
        <f>IFERROR(VLOOKUP(LB5,[1]Table2!$B$1:$Z$21,MATCH("xGA/90",[1]Table2!$B$1:$Z$1,0),0)*VLOOKUP($B5,[1]Table2!$B$1:$Z$21,MATCH("xG/90",[1]Table2!$B$1:$Z$1,0),0),"")</f>
        <v/>
      </c>
      <c r="LC28" s="41" t="str">
        <f>IFERROR(VLOOKUP(LC5,[1]Table2!$B$1:$Z$21,MATCH("xGA/90",[1]Table2!$B$1:$Z$1,0),0)*VLOOKUP($B5,[1]Table2!$B$1:$Z$21,MATCH("xG/90",[1]Table2!$B$1:$Z$1,0),0),"")</f>
        <v/>
      </c>
      <c r="LD28" s="41" t="str">
        <f>IFERROR(VLOOKUP(LD5,[1]Table2!$B$1:$Z$21,MATCH("xGA/90",[1]Table2!$B$1:$Z$1,0),0)*VLOOKUP($B5,[1]Table2!$B$1:$Z$21,MATCH("xG/90",[1]Table2!$B$1:$Z$1,0),0),"")</f>
        <v/>
      </c>
      <c r="LE28" s="41" t="str">
        <f>IFERROR(VLOOKUP(LE5,[1]Table2!$B$1:$Z$21,MATCH("xGA/90",[1]Table2!$B$1:$Z$1,0),0)*VLOOKUP($B5,[1]Table2!$B$1:$Z$21,MATCH("xG/90",[1]Table2!$B$1:$Z$1,0),0),"")</f>
        <v/>
      </c>
      <c r="LF28" s="41" t="str">
        <f>IFERROR(VLOOKUP(LF5,[1]Table2!$B$1:$Z$21,MATCH("xGA/90",[1]Table2!$B$1:$Z$1,0),0)*VLOOKUP($B5,[1]Table2!$B$1:$Z$21,MATCH("xG/90",[1]Table2!$B$1:$Z$1,0),0),"")</f>
        <v/>
      </c>
      <c r="LG28" s="41" t="str">
        <f>IFERROR(VLOOKUP(LG5,[1]Table2!$B$1:$Z$21,MATCH("xGA/90",[1]Table2!$B$1:$Z$1,0),0)*VLOOKUP($B5,[1]Table2!$B$1:$Z$21,MATCH("xG/90",[1]Table2!$B$1:$Z$1,0),0),"")</f>
        <v/>
      </c>
      <c r="LH28" s="41" t="str">
        <f>IFERROR(VLOOKUP(LH5,[1]Table2!$B$1:$Z$21,MATCH("xGA/90",[1]Table2!$B$1:$Z$1,0),0)*VLOOKUP($B5,[1]Table2!$B$1:$Z$21,MATCH("xG/90",[1]Table2!$B$1:$Z$1,0),0),"")</f>
        <v/>
      </c>
      <c r="LI28" s="41" t="str">
        <f>IFERROR(VLOOKUP(LI5,[1]Table2!$B$1:$Z$21,MATCH("xGA/90",[1]Table2!$B$1:$Z$1,0),0)*VLOOKUP($B5,[1]Table2!$B$1:$Z$21,MATCH("xG/90",[1]Table2!$B$1:$Z$1,0),0),"")</f>
        <v/>
      </c>
      <c r="LJ28" s="41" t="str">
        <f>IFERROR(VLOOKUP(LJ5,[1]Table2!$B$1:$Z$21,MATCH("xGA/90",[1]Table2!$B$1:$Z$1,0),0)*VLOOKUP($B5,[1]Table2!$B$1:$Z$21,MATCH("xG/90",[1]Table2!$B$1:$Z$1,0),0),"")</f>
        <v/>
      </c>
      <c r="LK28" s="41" t="str">
        <f>IFERROR(VLOOKUP(LK5,[1]Table2!$B$1:$Z$21,MATCH("xGA/90",[1]Table2!$B$1:$Z$1,0),0)*VLOOKUP($B5,[1]Table2!$B$1:$Z$21,MATCH("xG/90",[1]Table2!$B$1:$Z$1,0),0),"")</f>
        <v/>
      </c>
      <c r="LL28" s="41" t="str">
        <f>IFERROR(VLOOKUP(LL5,[1]Table2!$B$1:$Z$21,MATCH("xGA/90",[1]Table2!$B$1:$Z$1,0),0)*VLOOKUP($B5,[1]Table2!$B$1:$Z$21,MATCH("xG/90",[1]Table2!$B$1:$Z$1,0),0),"")</f>
        <v/>
      </c>
      <c r="LM28" s="41" t="str">
        <f>IFERROR(VLOOKUP(LM5,[1]Table2!$B$1:$Z$21,MATCH("xGA/90",[1]Table2!$B$1:$Z$1,0),0)*VLOOKUP($B5,[1]Table2!$B$1:$Z$21,MATCH("xG/90",[1]Table2!$B$1:$Z$1,0),0),"")</f>
        <v/>
      </c>
      <c r="LN28" s="41" t="str">
        <f>IFERROR(VLOOKUP(LN5,[1]Table2!$B$1:$Z$21,MATCH("xGA/90",[1]Table2!$B$1:$Z$1,0),0)*VLOOKUP($B5,[1]Table2!$B$1:$Z$21,MATCH("xG/90",[1]Table2!$B$1:$Z$1,0),0),"")</f>
        <v/>
      </c>
      <c r="LO28" s="41" t="str">
        <f>IFERROR(VLOOKUP(LO5,[1]Table2!$B$1:$Z$21,MATCH("xGA/90",[1]Table2!$B$1:$Z$1,0),0)*VLOOKUP($B5,[1]Table2!$B$1:$Z$21,MATCH("xG/90",[1]Table2!$B$1:$Z$1,0),0),"")</f>
        <v/>
      </c>
      <c r="LP28" s="41" t="str">
        <f>IFERROR(VLOOKUP(LP5,[1]Table2!$B$1:$Z$21,MATCH("xGA/90",[1]Table2!$B$1:$Z$1,0),0)*VLOOKUP($B5,[1]Table2!$B$1:$Z$21,MATCH("xG/90",[1]Table2!$B$1:$Z$1,0),0),"")</f>
        <v/>
      </c>
      <c r="LQ28" s="41" t="str">
        <f>IFERROR(VLOOKUP(LQ5,[1]Table2!$B$1:$Z$21,MATCH("xGA/90",[1]Table2!$B$1:$Z$1,0),0)*VLOOKUP($B5,[1]Table2!$B$1:$Z$21,MATCH("xG/90",[1]Table2!$B$1:$Z$1,0),0),"")</f>
        <v/>
      </c>
      <c r="LR28" s="41" t="str">
        <f>IFERROR(VLOOKUP(LR5,[1]Table2!$B$1:$Z$21,MATCH("xGA/90",[1]Table2!$B$1:$Z$1,0),0)*VLOOKUP($B5,[1]Table2!$B$1:$Z$21,MATCH("xG/90",[1]Table2!$B$1:$Z$1,0),0),"")</f>
        <v/>
      </c>
      <c r="LS28" s="41" t="str">
        <f>IFERROR(VLOOKUP(LS5,[1]Table2!$B$1:$Z$21,MATCH("xGA/90",[1]Table2!$B$1:$Z$1,0),0)*VLOOKUP($B5,[1]Table2!$B$1:$Z$21,MATCH("xG/90",[1]Table2!$B$1:$Z$1,0),0),"")</f>
        <v/>
      </c>
      <c r="LT28" s="41" t="str">
        <f>IFERROR(VLOOKUP(LT5,[1]Table2!$B$1:$Z$21,MATCH("xGA/90",[1]Table2!$B$1:$Z$1,0),0)*VLOOKUP($B5,[1]Table2!$B$1:$Z$21,MATCH("xG/90",[1]Table2!$B$1:$Z$1,0),0),"")</f>
        <v/>
      </c>
      <c r="LU28" s="41" t="str">
        <f>IFERROR(VLOOKUP(LU5,[1]Table2!$B$1:$Z$21,MATCH("xGA/90",[1]Table2!$B$1:$Z$1,0),0)*VLOOKUP($B5,[1]Table2!$B$1:$Z$21,MATCH("xG/90",[1]Table2!$B$1:$Z$1,0),0),"")</f>
        <v/>
      </c>
      <c r="LV28" s="41" t="str">
        <f>IFERROR(VLOOKUP(LV5,[1]Table2!$B$1:$Z$21,MATCH("xGA/90",[1]Table2!$B$1:$Z$1,0),0)*VLOOKUP($B5,[1]Table2!$B$1:$Z$21,MATCH("xG/90",[1]Table2!$B$1:$Z$1,0),0),"")</f>
        <v/>
      </c>
      <c r="LW28" s="41" t="str">
        <f>IFERROR(VLOOKUP(LW5,[1]Table2!$B$1:$Z$21,MATCH("xGA/90",[1]Table2!$B$1:$Z$1,0),0)*VLOOKUP($B5,[1]Table2!$B$1:$Z$21,MATCH("xG/90",[1]Table2!$B$1:$Z$1,0),0),"")</f>
        <v/>
      </c>
      <c r="LX28" s="41" t="str">
        <f>IFERROR(VLOOKUP(LX5,[1]Table2!$B$1:$Z$21,MATCH("xGA/90",[1]Table2!$B$1:$Z$1,0),0)*VLOOKUP($B5,[1]Table2!$B$1:$Z$21,MATCH("xG/90",[1]Table2!$B$1:$Z$1,0),0),"")</f>
        <v/>
      </c>
      <c r="LY28" s="41" t="str">
        <f>IFERROR(VLOOKUP(LY5,[1]Table2!$B$1:$Z$21,MATCH("xGA/90",[1]Table2!$B$1:$Z$1,0),0)*VLOOKUP($B5,[1]Table2!$B$1:$Z$21,MATCH("xG/90",[1]Table2!$B$1:$Z$1,0),0),"")</f>
        <v/>
      </c>
      <c r="LZ28" s="41" t="str">
        <f>IFERROR(VLOOKUP(LZ5,[1]Table2!$B$1:$Z$21,MATCH("xGA/90",[1]Table2!$B$1:$Z$1,0),0)*VLOOKUP($B5,[1]Table2!$B$1:$Z$21,MATCH("xG/90",[1]Table2!$B$1:$Z$1,0),0),"")</f>
        <v/>
      </c>
      <c r="MA28" s="41" t="str">
        <f>IFERROR(VLOOKUP(MA5,[1]Table2!$B$1:$Z$21,MATCH("xGA/90",[1]Table2!$B$1:$Z$1,0),0)*VLOOKUP($B5,[1]Table2!$B$1:$Z$21,MATCH("xG/90",[1]Table2!$B$1:$Z$1,0),0),"")</f>
        <v/>
      </c>
      <c r="MB28" s="41" t="str">
        <f>IFERROR(VLOOKUP(MB5,[1]Table2!$B$1:$Z$21,MATCH("xGA/90",[1]Table2!$B$1:$Z$1,0),0)*VLOOKUP($B5,[1]Table2!$B$1:$Z$21,MATCH("xG/90",[1]Table2!$B$1:$Z$1,0),0),"")</f>
        <v/>
      </c>
      <c r="MC28" s="41" t="str">
        <f>IFERROR(VLOOKUP(MC5,[1]Table2!$B$1:$Z$21,MATCH("xGA/90",[1]Table2!$B$1:$Z$1,0),0)*VLOOKUP($B5,[1]Table2!$B$1:$Z$21,MATCH("xG/90",[1]Table2!$B$1:$Z$1,0),0),"")</f>
        <v/>
      </c>
      <c r="MD28" s="41" t="str">
        <f>IFERROR(VLOOKUP(MD5,[1]Table2!$B$1:$Z$21,MATCH("xGA/90",[1]Table2!$B$1:$Z$1,0),0)*VLOOKUP($B5,[1]Table2!$B$1:$Z$21,MATCH("xG/90",[1]Table2!$B$1:$Z$1,0),0),"")</f>
        <v/>
      </c>
      <c r="ME28" s="41" t="str">
        <f>IFERROR(VLOOKUP(ME5,[1]Table2!$B$1:$Z$21,MATCH("xGA/90",[1]Table2!$B$1:$Z$1,0),0)*VLOOKUP($B5,[1]Table2!$B$1:$Z$21,MATCH("xG/90",[1]Table2!$B$1:$Z$1,0),0),"")</f>
        <v/>
      </c>
      <c r="MF28" s="41" t="str">
        <f>IFERROR(VLOOKUP(MF5,[1]Table2!$B$1:$Z$21,MATCH("xGA/90",[1]Table2!$B$1:$Z$1,0),0)*VLOOKUP($B5,[1]Table2!$B$1:$Z$21,MATCH("xG/90",[1]Table2!$B$1:$Z$1,0),0),"")</f>
        <v/>
      </c>
      <c r="MG28" s="41" t="str">
        <f>IFERROR(VLOOKUP(MG5,[1]Table2!$B$1:$Z$21,MATCH("xGA/90",[1]Table2!$B$1:$Z$1,0),0)*VLOOKUP($B5,[1]Table2!$B$1:$Z$21,MATCH("xG/90",[1]Table2!$B$1:$Z$1,0),0),"")</f>
        <v/>
      </c>
      <c r="MH28" s="41" t="str">
        <f>IFERROR(VLOOKUP(MH5,[1]Table2!$B$1:$Z$21,MATCH("xGA/90",[1]Table2!$B$1:$Z$1,0),0)*VLOOKUP($B5,[1]Table2!$B$1:$Z$21,MATCH("xG/90",[1]Table2!$B$1:$Z$1,0),0),"")</f>
        <v/>
      </c>
      <c r="MI28" s="41" t="str">
        <f>IFERROR(VLOOKUP(MI5,[1]Table2!$B$1:$Z$21,MATCH("xGA/90",[1]Table2!$B$1:$Z$1,0),0)*VLOOKUP($B5,[1]Table2!$B$1:$Z$21,MATCH("xG/90",[1]Table2!$B$1:$Z$1,0),0),"")</f>
        <v/>
      </c>
      <c r="MJ28" s="41" t="str">
        <f>IFERROR(VLOOKUP(MJ5,[1]Table2!$B$1:$Z$21,MATCH("xGA/90",[1]Table2!$B$1:$Z$1,0),0)*VLOOKUP($B5,[1]Table2!$B$1:$Z$21,MATCH("xG/90",[1]Table2!$B$1:$Z$1,0),0),"")</f>
        <v/>
      </c>
      <c r="MK28" s="41" t="str">
        <f>IFERROR(VLOOKUP(MK5,[1]Table2!$B$1:$Z$21,MATCH("xGA/90",[1]Table2!$B$1:$Z$1,0),0)*VLOOKUP($B5,[1]Table2!$B$1:$Z$21,MATCH("xG/90",[1]Table2!$B$1:$Z$1,0),0),"")</f>
        <v/>
      </c>
      <c r="ML28" s="41" t="str">
        <f>IFERROR(VLOOKUP(ML5,[1]Table2!$B$1:$Z$21,MATCH("xGA/90",[1]Table2!$B$1:$Z$1,0),0)*VLOOKUP($B5,[1]Table2!$B$1:$Z$21,MATCH("xG/90",[1]Table2!$B$1:$Z$1,0),0),"")</f>
        <v/>
      </c>
      <c r="MM28" s="41" t="str">
        <f>IFERROR(VLOOKUP(MM5,[1]Table2!$B$1:$Z$21,MATCH("xGA/90",[1]Table2!$B$1:$Z$1,0),0)*VLOOKUP($B5,[1]Table2!$B$1:$Z$21,MATCH("xG/90",[1]Table2!$B$1:$Z$1,0),0),"")</f>
        <v/>
      </c>
      <c r="MN28" s="41" t="str">
        <f>IFERROR(VLOOKUP(MN5,[1]Table2!$B$1:$Z$21,MATCH("xGA/90",[1]Table2!$B$1:$Z$1,0),0)*VLOOKUP($B5,[1]Table2!$B$1:$Z$21,MATCH("xG/90",[1]Table2!$B$1:$Z$1,0),0),"")</f>
        <v/>
      </c>
      <c r="MO28" s="41" t="str">
        <f>IFERROR(VLOOKUP(MO5,[1]Table2!$B$1:$Z$21,MATCH("xGA/90",[1]Table2!$B$1:$Z$1,0),0)*VLOOKUP($B5,[1]Table2!$B$1:$Z$21,MATCH("xG/90",[1]Table2!$B$1:$Z$1,0),0),"")</f>
        <v/>
      </c>
      <c r="MP28" s="41" t="str">
        <f>IFERROR(VLOOKUP(MP5,[1]Table2!$B$1:$Z$21,MATCH("xGA/90",[1]Table2!$B$1:$Z$1,0),0)*VLOOKUP($B5,[1]Table2!$B$1:$Z$21,MATCH("xG/90",[1]Table2!$B$1:$Z$1,0),0),"")</f>
        <v/>
      </c>
      <c r="MQ28" s="41" t="str">
        <f>IFERROR(VLOOKUP(MQ5,[1]Table2!$B$1:$Z$21,MATCH("xGA/90",[1]Table2!$B$1:$Z$1,0),0)*VLOOKUP($B5,[1]Table2!$B$1:$Z$21,MATCH("xG/90",[1]Table2!$B$1:$Z$1,0),0),"")</f>
        <v/>
      </c>
      <c r="MR28" s="41" t="str">
        <f>IFERROR(VLOOKUP(MR5,[1]Table2!$B$1:$Z$21,MATCH("xGA/90",[1]Table2!$B$1:$Z$1,0),0)*VLOOKUP($B5,[1]Table2!$B$1:$Z$21,MATCH("xG/90",[1]Table2!$B$1:$Z$1,0),0),"")</f>
        <v/>
      </c>
      <c r="MS28" s="41" t="str">
        <f>IFERROR(VLOOKUP(MS5,[1]Table2!$B$1:$Z$21,MATCH("xGA/90",[1]Table2!$B$1:$Z$1,0),0)*VLOOKUP($B5,[1]Table2!$B$1:$Z$21,MATCH("xG/90",[1]Table2!$B$1:$Z$1,0),0),"")</f>
        <v/>
      </c>
      <c r="MT28" s="41" t="str">
        <f>IFERROR(VLOOKUP(MT5,[1]Table2!$B$1:$Z$21,MATCH("xGA/90",[1]Table2!$B$1:$Z$1,0),0)*VLOOKUP($B5,[1]Table2!$B$1:$Z$21,MATCH("xG/90",[1]Table2!$B$1:$Z$1,0),0),"")</f>
        <v/>
      </c>
      <c r="MU28" s="41" t="str">
        <f>IFERROR(VLOOKUP(MU5,[1]Table2!$B$1:$Z$21,MATCH("xGA/90",[1]Table2!$B$1:$Z$1,0),0)*VLOOKUP($B5,[1]Table2!$B$1:$Z$21,MATCH("xG/90",[1]Table2!$B$1:$Z$1,0),0),"")</f>
        <v/>
      </c>
      <c r="MV28" s="41" t="str">
        <f>IFERROR(VLOOKUP(MV5,[1]Table2!$B$1:$Z$21,MATCH("xGA/90",[1]Table2!$B$1:$Z$1,0),0)*VLOOKUP($B5,[1]Table2!$B$1:$Z$21,MATCH("xG/90",[1]Table2!$B$1:$Z$1,0),0),"")</f>
        <v/>
      </c>
      <c r="MW28" s="41" t="str">
        <f>IFERROR(VLOOKUP(MW5,[1]Table2!$B$1:$Z$21,MATCH("xGA/90",[1]Table2!$B$1:$Z$1,0),0)*VLOOKUP($B5,[1]Table2!$B$1:$Z$21,MATCH("xG/90",[1]Table2!$B$1:$Z$1,0),0),"")</f>
        <v/>
      </c>
      <c r="MX28" s="41" t="str">
        <f>IFERROR(VLOOKUP(MX5,[1]Table2!$B$1:$Z$21,MATCH("xGA/90",[1]Table2!$B$1:$Z$1,0),0)*VLOOKUP($B5,[1]Table2!$B$1:$Z$21,MATCH("xG/90",[1]Table2!$B$1:$Z$1,0),0),"")</f>
        <v/>
      </c>
      <c r="MY28" s="41" t="str">
        <f>IFERROR(VLOOKUP(MY5,[1]Table2!$B$1:$Z$21,MATCH("xGA/90",[1]Table2!$B$1:$Z$1,0),0)*VLOOKUP($B5,[1]Table2!$B$1:$Z$21,MATCH("xG/90",[1]Table2!$B$1:$Z$1,0),0),"")</f>
        <v/>
      </c>
      <c r="MZ28" s="41" t="str">
        <f>IFERROR(VLOOKUP(MZ5,[1]Table2!$B$1:$Z$21,MATCH("xGA/90",[1]Table2!$B$1:$Z$1,0),0)*VLOOKUP($B5,[1]Table2!$B$1:$Z$21,MATCH("xG/90",[1]Table2!$B$1:$Z$1,0),0),"")</f>
        <v/>
      </c>
      <c r="NA28" s="41" t="str">
        <f>IFERROR(VLOOKUP(NA5,[1]Table2!$B$1:$Z$21,MATCH("xGA/90",[1]Table2!$B$1:$Z$1,0),0)*VLOOKUP($B5,[1]Table2!$B$1:$Z$21,MATCH("xG/90",[1]Table2!$B$1:$Z$1,0),0),"")</f>
        <v/>
      </c>
      <c r="NB28" s="41" t="str">
        <f>IFERROR(VLOOKUP(NB5,[1]Table2!$B$1:$Z$21,MATCH("xGA/90",[1]Table2!$B$1:$Z$1,0),0)*VLOOKUP($B5,[1]Table2!$B$1:$Z$21,MATCH("xG/90",[1]Table2!$B$1:$Z$1,0),0),"")</f>
        <v/>
      </c>
      <c r="NC28" s="41" t="str">
        <f>IFERROR(VLOOKUP(NC5,[1]Table2!$B$1:$Z$21,MATCH("xGA/90",[1]Table2!$B$1:$Z$1,0),0)*VLOOKUP($B5,[1]Table2!$B$1:$Z$21,MATCH("xG/90",[1]Table2!$B$1:$Z$1,0),0),"")</f>
        <v/>
      </c>
      <c r="NE28" s="40">
        <f t="shared" ref="NE28:NE46" si="0">B28</f>
        <v>-0.16</v>
      </c>
      <c r="NF28" s="41" t="str">
        <f>IFERROR(VLOOKUP(NF5,[1]Table2!$B$1:$Z$21,MATCH("xGA/90",[1]Table2!$B$1:$Z$1,0),0)*VLOOKUP($B5,[1]Table2!$B$1:$Z$21,MATCH("xG/90",[1]Table2!$B$1:$Z$1,0),0),"")</f>
        <v/>
      </c>
      <c r="NG28" s="41" t="str">
        <f>IFERROR(VLOOKUP(NG5,[1]Table2!$B$1:$Z$21,MATCH("xGA/90",[1]Table2!$B$1:$Z$1,0),0)*VLOOKUP($B5,[1]Table2!$B$1:$Z$21,MATCH("xG/90",[1]Table2!$B$1:$Z$1,0),0),"")</f>
        <v/>
      </c>
      <c r="NH28" s="41">
        <f>IFERROR(VLOOKUP(NH5,[1]Table2!$B$1:$Z$21,MATCH("xGA/90",[1]Table2!$B$1:$Z$1,0),0)*VLOOKUP($B5,[1]Table2!$B$1:$Z$21,MATCH("xG/90",[1]Table2!$B$1:$Z$1,0),0),"")</f>
        <v>2.2042968749999998</v>
      </c>
      <c r="NI28" s="41">
        <f>IFERROR(VLOOKUP(NI5,[1]Table2!$B$1:$Z$21,MATCH("xGA/90",[1]Table2!$B$1:$Z$1,0),0)*VLOOKUP($B5,[1]Table2!$B$1:$Z$21,MATCH("xG/90",[1]Table2!$B$1:$Z$1,0),0),"")</f>
        <v>2.2981835937499997</v>
      </c>
      <c r="NJ28" s="41">
        <f>IFERROR(VLOOKUP(NJ5,[1]Table2!$B$1:$Z$21,MATCH("xGA/90",[1]Table2!$B$1:$Z$1,0),0)*VLOOKUP($B5,[1]Table2!$B$1:$Z$21,MATCH("xG/90",[1]Table2!$B$1:$Z$1,0),0),"")</f>
        <v>1.71853515625</v>
      </c>
    </row>
    <row r="29" spans="1:374" s="42" customFormat="1" ht="15.75" thickBot="1" x14ac:dyDescent="0.3">
      <c r="A29" s="39" t="s">
        <v>60</v>
      </c>
      <c r="B29" s="40">
        <f>VLOOKUP(A29,[1]Table!$B$1:$O$21,MATCH("xGD/90",[1]Table!$B$1:$O$1,0),0)</f>
        <v>-0.75</v>
      </c>
      <c r="C29" s="41" t="str">
        <f>IFERROR(VLOOKUP(C6,[1]Table2!$B$1:$Z$21,MATCH("xGA/90",[1]Table2!$B$1:$Z$1,0),0)*VLOOKUP($B6,[1]Table2!$B$1:$Z$21,MATCH("xG/90",[1]Table2!$B$1:$Z$1,0),0),"")</f>
        <v/>
      </c>
      <c r="D29" s="41" t="str">
        <f>IFERROR(VLOOKUP(D6,[1]Table2!$B$1:$Z$21,MATCH("xGA/90",[1]Table2!$B$1:$Z$1,0),0)*VLOOKUP($B6,[1]Table2!$B$1:$Z$21,MATCH("xG/90",[1]Table2!$B$1:$Z$1,0),0),"")</f>
        <v/>
      </c>
      <c r="E29" s="41" t="str">
        <f>IFERROR(VLOOKUP(E6,[1]Table2!$B$1:$Z$21,MATCH("xGA/90",[1]Table2!$B$1:$Z$1,0),0)*VLOOKUP($B6,[1]Table2!$B$1:$Z$21,MATCH("xG/90",[1]Table2!$B$1:$Z$1,0),0),"")</f>
        <v/>
      </c>
      <c r="F29" s="41" t="str">
        <f>IFERROR(VLOOKUP(F6,[1]Table2!$B$1:$Z$21,MATCH("xGA/90",[1]Table2!$B$1:$Z$1,0),0)*VLOOKUP($B6,[1]Table2!$B$1:$Z$21,MATCH("xG/90",[1]Table2!$B$1:$Z$1,0),0),"")</f>
        <v/>
      </c>
      <c r="G29" s="41" t="str">
        <f>IFERROR(VLOOKUP(G6,[1]Table2!$B$1:$Z$21,MATCH("xGA/90",[1]Table2!$B$1:$Z$1,0),0)*VLOOKUP($B6,[1]Table2!$B$1:$Z$21,MATCH("xG/90",[1]Table2!$B$1:$Z$1,0),0),"")</f>
        <v/>
      </c>
      <c r="H29" s="41">
        <f>IFERROR(VLOOKUP(H6,[1]Table2!$B$1:$Z$21,MATCH("xGA/90",[1]Table2!$B$1:$Z$1,0),0)*VLOOKUP($B6,[1]Table2!$B$1:$Z$21,MATCH("xG/90",[1]Table2!$B$1:$Z$1,0),0),"")</f>
        <v>1.4793652343749999</v>
      </c>
      <c r="I29" s="41" t="str">
        <f>IFERROR(VLOOKUP(I6,[1]Table2!$B$1:$Z$21,MATCH("xGA/90",[1]Table2!$B$1:$Z$1,0),0)*VLOOKUP($B6,[1]Table2!$B$1:$Z$21,MATCH("xG/90",[1]Table2!$B$1:$Z$1,0),0),"")</f>
        <v/>
      </c>
      <c r="J29" s="41" t="str">
        <f>IFERROR(VLOOKUP(J6,[1]Table2!$B$1:$Z$21,MATCH("xGA/90",[1]Table2!$B$1:$Z$1,0),0)*VLOOKUP($B6,[1]Table2!$B$1:$Z$21,MATCH("xG/90",[1]Table2!$B$1:$Z$1,0),0),"")</f>
        <v/>
      </c>
      <c r="K29" s="41" t="str">
        <f>IFERROR(VLOOKUP(K6,[1]Table2!$B$1:$Z$21,MATCH("xGA/90",[1]Table2!$B$1:$Z$1,0),0)*VLOOKUP($B6,[1]Table2!$B$1:$Z$21,MATCH("xG/90",[1]Table2!$B$1:$Z$1,0),0),"")</f>
        <v/>
      </c>
      <c r="L29" s="41" t="str">
        <f>IFERROR(VLOOKUP(L6,[1]Table2!$B$1:$Z$21,MATCH("xGA/90",[1]Table2!$B$1:$Z$1,0),0)*VLOOKUP($B6,[1]Table2!$B$1:$Z$21,MATCH("xG/90",[1]Table2!$B$1:$Z$1,0),0),"")</f>
        <v/>
      </c>
      <c r="M29" s="41" t="str">
        <f>IFERROR(VLOOKUP(M6,[1]Table2!$B$1:$Z$21,MATCH("xGA/90",[1]Table2!$B$1:$Z$1,0),0)*VLOOKUP($B6,[1]Table2!$B$1:$Z$21,MATCH("xG/90",[1]Table2!$B$1:$Z$1,0),0),"")</f>
        <v/>
      </c>
      <c r="N29" s="41" t="str">
        <f>IFERROR(VLOOKUP(N6,[1]Table2!$B$1:$Z$21,MATCH("xGA/90",[1]Table2!$B$1:$Z$1,0),0)*VLOOKUP($B6,[1]Table2!$B$1:$Z$21,MATCH("xG/90",[1]Table2!$B$1:$Z$1,0),0),"")</f>
        <v/>
      </c>
      <c r="O29" s="41">
        <f>IFERROR(VLOOKUP(O6,[1]Table2!$B$1:$Z$21,MATCH("xGA/90",[1]Table2!$B$1:$Z$1,0),0)*VLOOKUP($B6,[1]Table2!$B$1:$Z$21,MATCH("xG/90",[1]Table2!$B$1:$Z$1,0),0),"")</f>
        <v>0.82432291666666657</v>
      </c>
      <c r="P29" s="41" t="str">
        <f>IFERROR(VLOOKUP(P6,[1]Table2!$B$1:$Z$21,MATCH("xGA/90",[1]Table2!$B$1:$Z$1,0),0)*VLOOKUP($B6,[1]Table2!$B$1:$Z$21,MATCH("xG/90",[1]Table2!$B$1:$Z$1,0),0),"")</f>
        <v/>
      </c>
      <c r="Q29" s="41" t="str">
        <f>IFERROR(VLOOKUP(Q6,[1]Table2!$B$1:$Z$21,MATCH("xGA/90",[1]Table2!$B$1:$Z$1,0),0)*VLOOKUP($B6,[1]Table2!$B$1:$Z$21,MATCH("xG/90",[1]Table2!$B$1:$Z$1,0),0),"")</f>
        <v/>
      </c>
      <c r="R29" s="41" t="str">
        <f>IFERROR(VLOOKUP(R6,[1]Table2!$B$1:$Z$21,MATCH("xGA/90",[1]Table2!$B$1:$Z$1,0),0)*VLOOKUP($B6,[1]Table2!$B$1:$Z$21,MATCH("xG/90",[1]Table2!$B$1:$Z$1,0),0),"")</f>
        <v/>
      </c>
      <c r="S29" s="41" t="str">
        <f>IFERROR(VLOOKUP(S6,[1]Table2!$B$1:$Z$21,MATCH("xGA/90",[1]Table2!$B$1:$Z$1,0),0)*VLOOKUP($B6,[1]Table2!$B$1:$Z$21,MATCH("xG/90",[1]Table2!$B$1:$Z$1,0),0),"")</f>
        <v/>
      </c>
      <c r="T29" s="41" t="str">
        <f>IFERROR(VLOOKUP(T6,[1]Table2!$B$1:$Z$21,MATCH("xGA/90",[1]Table2!$B$1:$Z$1,0),0)*VLOOKUP($B6,[1]Table2!$B$1:$Z$21,MATCH("xG/90",[1]Table2!$B$1:$Z$1,0),0),"")</f>
        <v/>
      </c>
      <c r="U29" s="41" t="str">
        <f>IFERROR(VLOOKUP(U6,[1]Table2!$B$1:$Z$21,MATCH("xGA/90",[1]Table2!$B$1:$Z$1,0),0)*VLOOKUP($B6,[1]Table2!$B$1:$Z$21,MATCH("xG/90",[1]Table2!$B$1:$Z$1,0),0),"")</f>
        <v/>
      </c>
      <c r="V29" s="41">
        <f>IFERROR(VLOOKUP(V6,[1]Table2!$B$1:$Z$21,MATCH("xGA/90",[1]Table2!$B$1:$Z$1,0),0)*VLOOKUP($B6,[1]Table2!$B$1:$Z$21,MATCH("xG/90",[1]Table2!$B$1:$Z$1,0),0),"")</f>
        <v>1.0945410156249999</v>
      </c>
      <c r="W29" s="41" t="str">
        <f>IFERROR(VLOOKUP(W6,[1]Table2!$B$1:$Z$21,MATCH("xGA/90",[1]Table2!$B$1:$Z$1,0),0)*VLOOKUP($B6,[1]Table2!$B$1:$Z$21,MATCH("xG/90",[1]Table2!$B$1:$Z$1,0),0),"")</f>
        <v/>
      </c>
      <c r="X29" s="41" t="str">
        <f>IFERROR(VLOOKUP(X6,[1]Table2!$B$1:$Z$21,MATCH("xGA/90",[1]Table2!$B$1:$Z$1,0),0)*VLOOKUP($B6,[1]Table2!$B$1:$Z$21,MATCH("xG/90",[1]Table2!$B$1:$Z$1,0),0),"")</f>
        <v/>
      </c>
      <c r="Y29" s="41" t="str">
        <f>IFERROR(VLOOKUP(Y6,[1]Table2!$B$1:$Z$21,MATCH("xGA/90",[1]Table2!$B$1:$Z$1,0),0)*VLOOKUP($B6,[1]Table2!$B$1:$Z$21,MATCH("xG/90",[1]Table2!$B$1:$Z$1,0),0),"")</f>
        <v/>
      </c>
      <c r="Z29" s="41" t="str">
        <f>IFERROR(VLOOKUP(Z6,[1]Table2!$B$1:$Z$21,MATCH("xGA/90",[1]Table2!$B$1:$Z$1,0),0)*VLOOKUP($B6,[1]Table2!$B$1:$Z$21,MATCH("xG/90",[1]Table2!$B$1:$Z$1,0),0),"")</f>
        <v/>
      </c>
      <c r="AA29" s="41" t="str">
        <f>IFERROR(VLOOKUP(AA6,[1]Table2!$B$1:$Z$21,MATCH("xGA/90",[1]Table2!$B$1:$Z$1,0),0)*VLOOKUP($B6,[1]Table2!$B$1:$Z$21,MATCH("xG/90",[1]Table2!$B$1:$Z$1,0),0),"")</f>
        <v/>
      </c>
      <c r="AB29" s="41" t="str">
        <f>IFERROR(VLOOKUP(AB6,[1]Table2!$B$1:$Z$21,MATCH("xGA/90",[1]Table2!$B$1:$Z$1,0),0)*VLOOKUP($B6,[1]Table2!$B$1:$Z$21,MATCH("xG/90",[1]Table2!$B$1:$Z$1,0),0),"")</f>
        <v/>
      </c>
      <c r="AC29" s="41">
        <f>IFERROR(VLOOKUP(AC6,[1]Table2!$B$1:$Z$21,MATCH("xGA/90",[1]Table2!$B$1:$Z$1,0),0)*VLOOKUP($B6,[1]Table2!$B$1:$Z$21,MATCH("xG/90",[1]Table2!$B$1:$Z$1,0),0),"")</f>
        <v>1.4131249999999997</v>
      </c>
      <c r="AD29" s="41" t="str">
        <f>IFERROR(VLOOKUP(AD6,[1]Table2!$B$1:$Z$21,MATCH("xGA/90",[1]Table2!$B$1:$Z$1,0),0)*VLOOKUP($B6,[1]Table2!$B$1:$Z$21,MATCH("xG/90",[1]Table2!$B$1:$Z$1,0),0),"")</f>
        <v/>
      </c>
      <c r="AE29" s="41" t="str">
        <f>IFERROR(VLOOKUP(AE6,[1]Table2!$B$1:$Z$21,MATCH("xGA/90",[1]Table2!$B$1:$Z$1,0),0)*VLOOKUP($B6,[1]Table2!$B$1:$Z$21,MATCH("xG/90",[1]Table2!$B$1:$Z$1,0),0),"")</f>
        <v/>
      </c>
      <c r="AF29" s="41" t="str">
        <f>IFERROR(VLOOKUP(AF6,[1]Table2!$B$1:$Z$21,MATCH("xGA/90",[1]Table2!$B$1:$Z$1,0),0)*VLOOKUP($B6,[1]Table2!$B$1:$Z$21,MATCH("xG/90",[1]Table2!$B$1:$Z$1,0),0),"")</f>
        <v/>
      </c>
      <c r="AG29" s="41">
        <f>IFERROR(VLOOKUP(AG6,[1]Table2!$B$1:$Z$21,MATCH("xGA/90",[1]Table2!$B$1:$Z$1,0),0)*VLOOKUP($B6,[1]Table2!$B$1:$Z$21,MATCH("xG/90",[1]Table2!$B$1:$Z$1,0),0),"")</f>
        <v>1.4667480468749998</v>
      </c>
      <c r="AH29" s="41" t="str">
        <f>IFERROR(VLOOKUP(AH6,[1]Table2!$B$1:$Z$21,MATCH("xGA/90",[1]Table2!$B$1:$Z$1,0),0)*VLOOKUP($B6,[1]Table2!$B$1:$Z$21,MATCH("xG/90",[1]Table2!$B$1:$Z$1,0),0),"")</f>
        <v/>
      </c>
      <c r="AI29" s="41" t="str">
        <f>IFERROR(VLOOKUP(AI6,[1]Table2!$B$1:$Z$21,MATCH("xGA/90",[1]Table2!$B$1:$Z$1,0),0)*VLOOKUP($B6,[1]Table2!$B$1:$Z$21,MATCH("xG/90",[1]Table2!$B$1:$Z$1,0),0),"")</f>
        <v/>
      </c>
      <c r="AJ29" s="41">
        <f>IFERROR(VLOOKUP(AJ6,[1]Table2!$B$1:$Z$21,MATCH("xGA/90",[1]Table2!$B$1:$Z$1,0),0)*VLOOKUP($B6,[1]Table2!$B$1:$Z$21,MATCH("xG/90",[1]Table2!$B$1:$Z$1,0),0),"")</f>
        <v>1.7033203124999998</v>
      </c>
      <c r="AK29" s="41" t="str">
        <f>IFERROR(VLOOKUP(AK6,[1]Table2!$B$1:$Z$21,MATCH("xGA/90",[1]Table2!$B$1:$Z$1,0),0)*VLOOKUP($B6,[1]Table2!$B$1:$Z$21,MATCH("xG/90",[1]Table2!$B$1:$Z$1,0),0),"")</f>
        <v/>
      </c>
      <c r="AL29" s="41" t="str">
        <f>IFERROR(VLOOKUP(AL6,[1]Table2!$B$1:$Z$21,MATCH("xGA/90",[1]Table2!$B$1:$Z$1,0),0)*VLOOKUP($B6,[1]Table2!$B$1:$Z$21,MATCH("xG/90",[1]Table2!$B$1:$Z$1,0),0),"")</f>
        <v/>
      </c>
      <c r="AM29" s="41" t="str">
        <f>IFERROR(VLOOKUP(AM6,[1]Table2!$B$1:$Z$21,MATCH("xGA/90",[1]Table2!$B$1:$Z$1,0),0)*VLOOKUP($B6,[1]Table2!$B$1:$Z$21,MATCH("xG/90",[1]Table2!$B$1:$Z$1,0),0),"")</f>
        <v/>
      </c>
      <c r="AN29" s="41" t="str">
        <f>IFERROR(VLOOKUP(AN6,[1]Table2!$B$1:$Z$21,MATCH("xGA/90",[1]Table2!$B$1:$Z$1,0),0)*VLOOKUP($B6,[1]Table2!$B$1:$Z$21,MATCH("xG/90",[1]Table2!$B$1:$Z$1,0),0),"")</f>
        <v/>
      </c>
      <c r="AO29" s="41" t="str">
        <f>IFERROR(VLOOKUP(AO6,[1]Table2!$B$1:$Z$21,MATCH("xGA/90",[1]Table2!$B$1:$Z$1,0),0)*VLOOKUP($B6,[1]Table2!$B$1:$Z$21,MATCH("xG/90",[1]Table2!$B$1:$Z$1,0),0),"")</f>
        <v/>
      </c>
      <c r="AP29" s="41" t="str">
        <f>IFERROR(VLOOKUP(AP6,[1]Table2!$B$1:$Z$21,MATCH("xGA/90",[1]Table2!$B$1:$Z$1,0),0)*VLOOKUP($B6,[1]Table2!$B$1:$Z$21,MATCH("xG/90",[1]Table2!$B$1:$Z$1,0),0),"")</f>
        <v/>
      </c>
      <c r="AQ29" s="41" t="str">
        <f>IFERROR(VLOOKUP(AQ6,[1]Table2!$B$1:$Z$21,MATCH("xGA/90",[1]Table2!$B$1:$Z$1,0),0)*VLOOKUP($B6,[1]Table2!$B$1:$Z$21,MATCH("xG/90",[1]Table2!$B$1:$Z$1,0),0),"")</f>
        <v/>
      </c>
      <c r="AR29" s="41" t="str">
        <f>IFERROR(VLOOKUP(AR6,[1]Table2!$B$1:$Z$21,MATCH("xGA/90",[1]Table2!$B$1:$Z$1,0),0)*VLOOKUP($B6,[1]Table2!$B$1:$Z$21,MATCH("xG/90",[1]Table2!$B$1:$Z$1,0),0),"")</f>
        <v/>
      </c>
      <c r="AS29" s="41" t="str">
        <f>IFERROR(VLOOKUP(AS6,[1]Table2!$B$1:$Z$21,MATCH("xGA/90",[1]Table2!$B$1:$Z$1,0),0)*VLOOKUP($B6,[1]Table2!$B$1:$Z$21,MATCH("xG/90",[1]Table2!$B$1:$Z$1,0),0),"")</f>
        <v/>
      </c>
      <c r="AT29" s="41" t="str">
        <f>IFERROR(VLOOKUP(AT6,[1]Table2!$B$1:$Z$21,MATCH("xGA/90",[1]Table2!$B$1:$Z$1,0),0)*VLOOKUP($B6,[1]Table2!$B$1:$Z$21,MATCH("xG/90",[1]Table2!$B$1:$Z$1,0),0),"")</f>
        <v/>
      </c>
      <c r="AU29" s="41" t="str">
        <f>IFERROR(VLOOKUP(AU6,[1]Table2!$B$1:$Z$21,MATCH("xGA/90",[1]Table2!$B$1:$Z$1,0),0)*VLOOKUP($B6,[1]Table2!$B$1:$Z$21,MATCH("xG/90",[1]Table2!$B$1:$Z$1,0),0),"")</f>
        <v/>
      </c>
      <c r="AV29" s="41" t="str">
        <f>IFERROR(VLOOKUP(AV6,[1]Table2!$B$1:$Z$21,MATCH("xGA/90",[1]Table2!$B$1:$Z$1,0),0)*VLOOKUP($B6,[1]Table2!$B$1:$Z$21,MATCH("xG/90",[1]Table2!$B$1:$Z$1,0),0),"")</f>
        <v/>
      </c>
      <c r="AW29" s="41" t="str">
        <f>IFERROR(VLOOKUP(AW6,[1]Table2!$B$1:$Z$21,MATCH("xGA/90",[1]Table2!$B$1:$Z$1,0),0)*VLOOKUP($B6,[1]Table2!$B$1:$Z$21,MATCH("xG/90",[1]Table2!$B$1:$Z$1,0),0),"")</f>
        <v/>
      </c>
      <c r="AX29" s="41">
        <f>IFERROR(VLOOKUP(AX6,[1]Table2!$B$1:$Z$21,MATCH("xGA/90",[1]Table2!$B$1:$Z$1,0),0)*VLOOKUP($B6,[1]Table2!$B$1:$Z$21,MATCH("xG/90",[1]Table2!$B$1:$Z$1,0),0),"")</f>
        <v>1.0354233870967742</v>
      </c>
      <c r="AY29" s="41" t="str">
        <f>IFERROR(VLOOKUP(AY6,[1]Table2!$B$1:$Z$21,MATCH("xGA/90",[1]Table2!$B$1:$Z$1,0),0)*VLOOKUP($B6,[1]Table2!$B$1:$Z$21,MATCH("xG/90",[1]Table2!$B$1:$Z$1,0),0),"")</f>
        <v/>
      </c>
      <c r="AZ29" s="41" t="str">
        <f>IFERROR(VLOOKUP(AZ6,[1]Table2!$B$1:$Z$21,MATCH("xGA/90",[1]Table2!$B$1:$Z$1,0),0)*VLOOKUP($B6,[1]Table2!$B$1:$Z$21,MATCH("xG/90",[1]Table2!$B$1:$Z$1,0),0),"")</f>
        <v/>
      </c>
      <c r="BA29" s="41" t="str">
        <f>IFERROR(VLOOKUP(BA6,[1]Table2!$B$1:$Z$21,MATCH("xGA/90",[1]Table2!$B$1:$Z$1,0),0)*VLOOKUP($B6,[1]Table2!$B$1:$Z$21,MATCH("xG/90",[1]Table2!$B$1:$Z$1,0),0),"")</f>
        <v/>
      </c>
      <c r="BB29" s="41" t="str">
        <f>IFERROR(VLOOKUP(BB6,[1]Table2!$B$1:$Z$21,MATCH("xGA/90",[1]Table2!$B$1:$Z$1,0),0)*VLOOKUP($B6,[1]Table2!$B$1:$Z$21,MATCH("xG/90",[1]Table2!$B$1:$Z$1,0),0),"")</f>
        <v/>
      </c>
      <c r="BC29" s="41" t="str">
        <f>IFERROR(VLOOKUP(BC6,[1]Table2!$B$1:$Z$21,MATCH("xGA/90",[1]Table2!$B$1:$Z$1,0),0)*VLOOKUP($B6,[1]Table2!$B$1:$Z$21,MATCH("xG/90",[1]Table2!$B$1:$Z$1,0),0),"")</f>
        <v/>
      </c>
      <c r="BD29" s="41" t="str">
        <f>IFERROR(VLOOKUP(BD6,[1]Table2!$B$1:$Z$21,MATCH("xGA/90",[1]Table2!$B$1:$Z$1,0),0)*VLOOKUP($B6,[1]Table2!$B$1:$Z$21,MATCH("xG/90",[1]Table2!$B$1:$Z$1,0),0),"")</f>
        <v/>
      </c>
      <c r="BE29" s="41" t="str">
        <f>IFERROR(VLOOKUP(BE6,[1]Table2!$B$1:$Z$21,MATCH("xGA/90",[1]Table2!$B$1:$Z$1,0),0)*VLOOKUP($B6,[1]Table2!$B$1:$Z$21,MATCH("xG/90",[1]Table2!$B$1:$Z$1,0),0),"")</f>
        <v/>
      </c>
      <c r="BF29" s="41" t="str">
        <f>IFERROR(VLOOKUP(BF6,[1]Table2!$B$1:$Z$21,MATCH("xGA/90",[1]Table2!$B$1:$Z$1,0),0)*VLOOKUP($B6,[1]Table2!$B$1:$Z$21,MATCH("xG/90",[1]Table2!$B$1:$Z$1,0),0),"")</f>
        <v/>
      </c>
      <c r="BG29" s="41" t="str">
        <f>IFERROR(VLOOKUP(BG6,[1]Table2!$B$1:$Z$21,MATCH("xGA/90",[1]Table2!$B$1:$Z$1,0),0)*VLOOKUP($B6,[1]Table2!$B$1:$Z$21,MATCH("xG/90",[1]Table2!$B$1:$Z$1,0),0),"")</f>
        <v/>
      </c>
      <c r="BH29" s="41" t="str">
        <f>IFERROR(VLOOKUP(BH6,[1]Table2!$B$1:$Z$21,MATCH("xGA/90",[1]Table2!$B$1:$Z$1,0),0)*VLOOKUP($B6,[1]Table2!$B$1:$Z$21,MATCH("xG/90",[1]Table2!$B$1:$Z$1,0),0),"")</f>
        <v/>
      </c>
      <c r="BI29" s="41" t="str">
        <f>IFERROR(VLOOKUP(BI6,[1]Table2!$B$1:$Z$21,MATCH("xGA/90",[1]Table2!$B$1:$Z$1,0),0)*VLOOKUP($B6,[1]Table2!$B$1:$Z$21,MATCH("xG/90",[1]Table2!$B$1:$Z$1,0),0),"")</f>
        <v/>
      </c>
      <c r="BJ29" s="41" t="str">
        <f>IFERROR(VLOOKUP(BJ6,[1]Table2!$B$1:$Z$21,MATCH("xGA/90",[1]Table2!$B$1:$Z$1,0),0)*VLOOKUP($B6,[1]Table2!$B$1:$Z$21,MATCH("xG/90",[1]Table2!$B$1:$Z$1,0),0),"")</f>
        <v/>
      </c>
      <c r="BK29" s="41" t="str">
        <f>IFERROR(VLOOKUP(BK6,[1]Table2!$B$1:$Z$21,MATCH("xGA/90",[1]Table2!$B$1:$Z$1,0),0)*VLOOKUP($B6,[1]Table2!$B$1:$Z$21,MATCH("xG/90",[1]Table2!$B$1:$Z$1,0),0),"")</f>
        <v/>
      </c>
      <c r="BL29" s="41">
        <f>IFERROR(VLOOKUP(BL6,[1]Table2!$B$1:$Z$21,MATCH("xGA/90",[1]Table2!$B$1:$Z$1,0),0)*VLOOKUP($B6,[1]Table2!$B$1:$Z$21,MATCH("xG/90",[1]Table2!$B$1:$Z$1,0),0),"")</f>
        <v>1.3279589843749999</v>
      </c>
      <c r="BM29" s="41" t="str">
        <f>IFERROR(VLOOKUP(BM6,[1]Table2!$B$1:$Z$21,MATCH("xGA/90",[1]Table2!$B$1:$Z$1,0),0)*VLOOKUP($B6,[1]Table2!$B$1:$Z$21,MATCH("xG/90",[1]Table2!$B$1:$Z$1,0),0),"")</f>
        <v/>
      </c>
      <c r="BN29" s="41" t="str">
        <f>IFERROR(VLOOKUP(BN6,[1]Table2!$B$1:$Z$21,MATCH("xGA/90",[1]Table2!$B$1:$Z$1,0),0)*VLOOKUP($B6,[1]Table2!$B$1:$Z$21,MATCH("xG/90",[1]Table2!$B$1:$Z$1,0),0),"")</f>
        <v/>
      </c>
      <c r="BO29" s="41" t="str">
        <f>IFERROR(VLOOKUP(BO6,[1]Table2!$B$1:$Z$21,MATCH("xGA/90",[1]Table2!$B$1:$Z$1,0),0)*VLOOKUP($B6,[1]Table2!$B$1:$Z$21,MATCH("xG/90",[1]Table2!$B$1:$Z$1,0),0),"")</f>
        <v/>
      </c>
      <c r="BP29" s="41" t="str">
        <f>IFERROR(VLOOKUP(BP6,[1]Table2!$B$1:$Z$21,MATCH("xGA/90",[1]Table2!$B$1:$Z$1,0),0)*VLOOKUP($B6,[1]Table2!$B$1:$Z$21,MATCH("xG/90",[1]Table2!$B$1:$Z$1,0),0),"")</f>
        <v/>
      </c>
      <c r="BQ29" s="41" t="str">
        <f>IFERROR(VLOOKUP(BQ6,[1]Table2!$B$1:$Z$21,MATCH("xGA/90",[1]Table2!$B$1:$Z$1,0),0)*VLOOKUP($B6,[1]Table2!$B$1:$Z$21,MATCH("xG/90",[1]Table2!$B$1:$Z$1,0),0),"")</f>
        <v/>
      </c>
      <c r="BR29" s="41" t="str">
        <f>IFERROR(VLOOKUP(BR6,[1]Table2!$B$1:$Z$21,MATCH("xGA/90",[1]Table2!$B$1:$Z$1,0),0)*VLOOKUP($B6,[1]Table2!$B$1:$Z$21,MATCH("xG/90",[1]Table2!$B$1:$Z$1,0),0),"")</f>
        <v/>
      </c>
      <c r="BS29" s="41">
        <f>IFERROR(VLOOKUP(BS6,[1]Table2!$B$1:$Z$21,MATCH("xGA/90",[1]Table2!$B$1:$Z$1,0),0)*VLOOKUP($B6,[1]Table2!$B$1:$Z$21,MATCH("xG/90",[1]Table2!$B$1:$Z$1,0),0),"")</f>
        <v>1.6307714843749999</v>
      </c>
      <c r="BT29" s="41" t="str">
        <f>IFERROR(VLOOKUP(BT6,[1]Table2!$B$1:$Z$21,MATCH("xGA/90",[1]Table2!$B$1:$Z$1,0),0)*VLOOKUP($B6,[1]Table2!$B$1:$Z$21,MATCH("xG/90",[1]Table2!$B$1:$Z$1,0),0),"")</f>
        <v/>
      </c>
      <c r="BU29" s="41" t="str">
        <f>IFERROR(VLOOKUP(BU6,[1]Table2!$B$1:$Z$21,MATCH("xGA/90",[1]Table2!$B$1:$Z$1,0),0)*VLOOKUP($B6,[1]Table2!$B$1:$Z$21,MATCH("xG/90",[1]Table2!$B$1:$Z$1,0),0),"")</f>
        <v/>
      </c>
      <c r="BV29" s="41" t="str">
        <f>IFERROR(VLOOKUP(BV6,[1]Table2!$B$1:$Z$21,MATCH("xGA/90",[1]Table2!$B$1:$Z$1,0),0)*VLOOKUP($B6,[1]Table2!$B$1:$Z$21,MATCH("xG/90",[1]Table2!$B$1:$Z$1,0),0),"")</f>
        <v/>
      </c>
      <c r="BW29" s="41" t="str">
        <f>IFERROR(VLOOKUP(BW6,[1]Table2!$B$1:$Z$21,MATCH("xGA/90",[1]Table2!$B$1:$Z$1,0),0)*VLOOKUP($B6,[1]Table2!$B$1:$Z$21,MATCH("xG/90",[1]Table2!$B$1:$Z$1,0),0),"")</f>
        <v/>
      </c>
      <c r="BX29" s="41" t="str">
        <f>IFERROR(VLOOKUP(BX6,[1]Table2!$B$1:$Z$21,MATCH("xGA/90",[1]Table2!$B$1:$Z$1,0),0)*VLOOKUP($B6,[1]Table2!$B$1:$Z$21,MATCH("xG/90",[1]Table2!$B$1:$Z$1,0),0),"")</f>
        <v/>
      </c>
      <c r="BY29" s="41" t="str">
        <f>IFERROR(VLOOKUP(BY6,[1]Table2!$B$1:$Z$21,MATCH("xGA/90",[1]Table2!$B$1:$Z$1,0),0)*VLOOKUP($B6,[1]Table2!$B$1:$Z$21,MATCH("xG/90",[1]Table2!$B$1:$Z$1,0),0),"")</f>
        <v/>
      </c>
      <c r="BZ29" s="41">
        <f>IFERROR(VLOOKUP(BZ6,[1]Table2!$B$1:$Z$21,MATCH("xGA/90",[1]Table2!$B$1:$Z$1,0),0)*VLOOKUP($B6,[1]Table2!$B$1:$Z$21,MATCH("xG/90",[1]Table2!$B$1:$Z$1,0),0),"")</f>
        <v>1.6540725806451611</v>
      </c>
      <c r="CA29" s="41" t="str">
        <f>IFERROR(VLOOKUP(CA6,[1]Table2!$B$1:$Z$21,MATCH("xGA/90",[1]Table2!$B$1:$Z$1,0),0)*VLOOKUP($B6,[1]Table2!$B$1:$Z$21,MATCH("xG/90",[1]Table2!$B$1:$Z$1,0),0),"")</f>
        <v/>
      </c>
      <c r="CB29" s="41" t="str">
        <f>IFERROR(VLOOKUP(CB6,[1]Table2!$B$1:$Z$21,MATCH("xGA/90",[1]Table2!$B$1:$Z$1,0),0)*VLOOKUP($B6,[1]Table2!$B$1:$Z$21,MATCH("xG/90",[1]Table2!$B$1:$Z$1,0),0),"")</f>
        <v/>
      </c>
      <c r="CC29" s="41" t="str">
        <f>IFERROR(VLOOKUP(CC6,[1]Table2!$B$1:$Z$21,MATCH("xGA/90",[1]Table2!$B$1:$Z$1,0),0)*VLOOKUP($B6,[1]Table2!$B$1:$Z$21,MATCH("xG/90",[1]Table2!$B$1:$Z$1,0),0),"")</f>
        <v/>
      </c>
      <c r="CD29" s="41">
        <f>IFERROR(VLOOKUP(CD6,[1]Table2!$B$1:$Z$21,MATCH("xGA/90",[1]Table2!$B$1:$Z$1,0),0)*VLOOKUP($B6,[1]Table2!$B$1:$Z$21,MATCH("xG/90",[1]Table2!$B$1:$Z$1,0),0),"")</f>
        <v>1.454130859375</v>
      </c>
      <c r="CE29" s="41" t="str">
        <f>IFERROR(VLOOKUP(CE6,[1]Table2!$B$1:$Z$21,MATCH("xGA/90",[1]Table2!$B$1:$Z$1,0),0)*VLOOKUP($B6,[1]Table2!$B$1:$Z$21,MATCH("xG/90",[1]Table2!$B$1:$Z$1,0),0),"")</f>
        <v/>
      </c>
      <c r="CF29" s="41" t="str">
        <f>IFERROR(VLOOKUP(CF6,[1]Table2!$B$1:$Z$21,MATCH("xGA/90",[1]Table2!$B$1:$Z$1,0),0)*VLOOKUP($B6,[1]Table2!$B$1:$Z$21,MATCH("xG/90",[1]Table2!$B$1:$Z$1,0),0),"")</f>
        <v/>
      </c>
      <c r="CG29" s="41" t="str">
        <f>IFERROR(VLOOKUP(CG6,[1]Table2!$B$1:$Z$21,MATCH("xGA/90",[1]Table2!$B$1:$Z$1,0),0)*VLOOKUP($B6,[1]Table2!$B$1:$Z$21,MATCH("xG/90",[1]Table2!$B$1:$Z$1,0),0),"")</f>
        <v/>
      </c>
      <c r="CH29" s="41" t="str">
        <f>IFERROR(VLOOKUP(CH6,[1]Table2!$B$1:$Z$21,MATCH("xGA/90",[1]Table2!$B$1:$Z$1,0),0)*VLOOKUP($B6,[1]Table2!$B$1:$Z$21,MATCH("xG/90",[1]Table2!$B$1:$Z$1,0),0),"")</f>
        <v/>
      </c>
      <c r="CI29" s="41">
        <f>IFERROR(VLOOKUP(CI6,[1]Table2!$B$1:$Z$21,MATCH("xGA/90",[1]Table2!$B$1:$Z$1,0),0)*VLOOKUP($B6,[1]Table2!$B$1:$Z$21,MATCH("xG/90",[1]Table2!$B$1:$Z$1,0),0),"")</f>
        <v>1.2861391129032256</v>
      </c>
      <c r="CJ29" s="41" t="str">
        <f>IFERROR(VLOOKUP(CJ6,[1]Table2!$B$1:$Z$21,MATCH("xGA/90",[1]Table2!$B$1:$Z$1,0),0)*VLOOKUP($B6,[1]Table2!$B$1:$Z$21,MATCH("xG/90",[1]Table2!$B$1:$Z$1,0),0),"")</f>
        <v/>
      </c>
      <c r="CK29" s="41" t="str">
        <f>IFERROR(VLOOKUP(CK6,[1]Table2!$B$1:$Z$21,MATCH("xGA/90",[1]Table2!$B$1:$Z$1,0),0)*VLOOKUP($B6,[1]Table2!$B$1:$Z$21,MATCH("xG/90",[1]Table2!$B$1:$Z$1,0),0),"")</f>
        <v/>
      </c>
      <c r="CL29" s="41" t="str">
        <f>IFERROR(VLOOKUP(CL6,[1]Table2!$B$1:$Z$21,MATCH("xGA/90",[1]Table2!$B$1:$Z$1,0),0)*VLOOKUP($B6,[1]Table2!$B$1:$Z$21,MATCH("xG/90",[1]Table2!$B$1:$Z$1,0),0),"")</f>
        <v/>
      </c>
      <c r="CM29" s="41" t="str">
        <f>IFERROR(VLOOKUP(CM6,[1]Table2!$B$1:$Z$21,MATCH("xGA/90",[1]Table2!$B$1:$Z$1,0),0)*VLOOKUP($B6,[1]Table2!$B$1:$Z$21,MATCH("xG/90",[1]Table2!$B$1:$Z$1,0),0),"")</f>
        <v/>
      </c>
      <c r="CN29" s="41">
        <f>IFERROR(VLOOKUP(CN6,[1]Table2!$B$1:$Z$21,MATCH("xGA/90",[1]Table2!$B$1:$Z$1,0),0)*VLOOKUP($B6,[1]Table2!$B$1:$Z$21,MATCH("xG/90",[1]Table2!$B$1:$Z$1,0),0),"")</f>
        <v>1.2995703125</v>
      </c>
      <c r="CO29" s="41" t="str">
        <f>IFERROR(VLOOKUP(CO6,[1]Table2!$B$1:$Z$21,MATCH("xGA/90",[1]Table2!$B$1:$Z$1,0),0)*VLOOKUP($B6,[1]Table2!$B$1:$Z$21,MATCH("xG/90",[1]Table2!$B$1:$Z$1,0),0),"")</f>
        <v/>
      </c>
      <c r="CP29" s="41" t="str">
        <f>IFERROR(VLOOKUP(CP6,[1]Table2!$B$1:$Z$21,MATCH("xGA/90",[1]Table2!$B$1:$Z$1,0),0)*VLOOKUP($B6,[1]Table2!$B$1:$Z$21,MATCH("xG/90",[1]Table2!$B$1:$Z$1,0),0),"")</f>
        <v/>
      </c>
      <c r="CQ29" s="41" t="str">
        <f>IFERROR(VLOOKUP(CQ6,[1]Table2!$B$1:$Z$21,MATCH("xGA/90",[1]Table2!$B$1:$Z$1,0),0)*VLOOKUP($B6,[1]Table2!$B$1:$Z$21,MATCH("xG/90",[1]Table2!$B$1:$Z$1,0),0),"")</f>
        <v/>
      </c>
      <c r="CR29" s="41" t="str">
        <f>IFERROR(VLOOKUP(CR6,[1]Table2!$B$1:$Z$21,MATCH("xGA/90",[1]Table2!$B$1:$Z$1,0),0)*VLOOKUP($B6,[1]Table2!$B$1:$Z$21,MATCH("xG/90",[1]Table2!$B$1:$Z$1,0),0),"")</f>
        <v/>
      </c>
      <c r="CS29" s="41" t="str">
        <f>IFERROR(VLOOKUP(CS6,[1]Table2!$B$1:$Z$21,MATCH("xGA/90",[1]Table2!$B$1:$Z$1,0),0)*VLOOKUP($B6,[1]Table2!$B$1:$Z$21,MATCH("xG/90",[1]Table2!$B$1:$Z$1,0),0),"")</f>
        <v/>
      </c>
      <c r="CT29" s="41" t="str">
        <f>IFERROR(VLOOKUP(CT6,[1]Table2!$B$1:$Z$21,MATCH("xGA/90",[1]Table2!$B$1:$Z$1,0),0)*VLOOKUP($B6,[1]Table2!$B$1:$Z$21,MATCH("xG/90",[1]Table2!$B$1:$Z$1,0),0),"")</f>
        <v/>
      </c>
      <c r="CU29" s="41">
        <f>IFERROR(VLOOKUP(CU6,[1]Table2!$B$1:$Z$21,MATCH("xGA/90",[1]Table2!$B$1:$Z$1,0),0)*VLOOKUP($B6,[1]Table2!$B$1:$Z$21,MATCH("xG/90",[1]Table2!$B$1:$Z$1,0),0),"")</f>
        <v>1.6970117187499998</v>
      </c>
      <c r="CV29" s="41" t="str">
        <f>IFERROR(VLOOKUP(CV6,[1]Table2!$B$1:$Z$21,MATCH("xGA/90",[1]Table2!$B$1:$Z$1,0),0)*VLOOKUP($B6,[1]Table2!$B$1:$Z$21,MATCH("xG/90",[1]Table2!$B$1:$Z$1,0),0),"")</f>
        <v/>
      </c>
      <c r="CW29" s="41" t="str">
        <f>IFERROR(VLOOKUP(CW6,[1]Table2!$B$1:$Z$21,MATCH("xGA/90",[1]Table2!$B$1:$Z$1,0),0)*VLOOKUP($B6,[1]Table2!$B$1:$Z$21,MATCH("xG/90",[1]Table2!$B$1:$Z$1,0),0),"")</f>
        <v/>
      </c>
      <c r="CX29" s="41" t="str">
        <f>IFERROR(VLOOKUP(CX6,[1]Table2!$B$1:$Z$21,MATCH("xGA/90",[1]Table2!$B$1:$Z$1,0),0)*VLOOKUP($B6,[1]Table2!$B$1:$Z$21,MATCH("xG/90",[1]Table2!$B$1:$Z$1,0),0),"")</f>
        <v/>
      </c>
      <c r="CY29" s="41" t="str">
        <f>IFERROR(VLOOKUP(CY6,[1]Table2!$B$1:$Z$21,MATCH("xGA/90",[1]Table2!$B$1:$Z$1,0),0)*VLOOKUP($B6,[1]Table2!$B$1:$Z$21,MATCH("xG/90",[1]Table2!$B$1:$Z$1,0),0),"")</f>
        <v/>
      </c>
      <c r="CZ29" s="41" t="str">
        <f>IFERROR(VLOOKUP(CZ6,[1]Table2!$B$1:$Z$21,MATCH("xGA/90",[1]Table2!$B$1:$Z$1,0),0)*VLOOKUP($B6,[1]Table2!$B$1:$Z$21,MATCH("xG/90",[1]Table2!$B$1:$Z$1,0),0),"")</f>
        <v/>
      </c>
      <c r="DA29" s="41" t="str">
        <f>IFERROR(VLOOKUP(DA6,[1]Table2!$B$1:$Z$21,MATCH("xGA/90",[1]Table2!$B$1:$Z$1,0),0)*VLOOKUP($B6,[1]Table2!$B$1:$Z$21,MATCH("xG/90",[1]Table2!$B$1:$Z$1,0),0),"")</f>
        <v/>
      </c>
      <c r="DB29" s="41">
        <f>IFERROR(VLOOKUP(DB6,[1]Table2!$B$1:$Z$21,MATCH("xGA/90",[1]Table2!$B$1:$Z$1,0),0)*VLOOKUP($B6,[1]Table2!$B$1:$Z$21,MATCH("xG/90",[1]Table2!$B$1:$Z$1,0),0),"")</f>
        <v>1.7033203124999998</v>
      </c>
      <c r="DC29" s="41" t="str">
        <f>IFERROR(VLOOKUP(DC6,[1]Table2!$B$1:$Z$21,MATCH("xGA/90",[1]Table2!$B$1:$Z$1,0),0)*VLOOKUP($B6,[1]Table2!$B$1:$Z$21,MATCH("xG/90",[1]Table2!$B$1:$Z$1,0),0),"")</f>
        <v/>
      </c>
      <c r="DD29" s="41" t="str">
        <f>IFERROR(VLOOKUP(DD6,[1]Table2!$B$1:$Z$21,MATCH("xGA/90",[1]Table2!$B$1:$Z$1,0),0)*VLOOKUP($B6,[1]Table2!$B$1:$Z$21,MATCH("xG/90",[1]Table2!$B$1:$Z$1,0),0),"")</f>
        <v/>
      </c>
      <c r="DE29" s="41" t="str">
        <f>IFERROR(VLOOKUP(DE6,[1]Table2!$B$1:$Z$21,MATCH("xGA/90",[1]Table2!$B$1:$Z$1,0),0)*VLOOKUP($B6,[1]Table2!$B$1:$Z$21,MATCH("xG/90",[1]Table2!$B$1:$Z$1,0),0),"")</f>
        <v/>
      </c>
      <c r="DF29" s="41" t="str">
        <f>IFERROR(VLOOKUP(DF6,[1]Table2!$B$1:$Z$21,MATCH("xGA/90",[1]Table2!$B$1:$Z$1,0),0)*VLOOKUP($B6,[1]Table2!$B$1:$Z$21,MATCH("xG/90",[1]Table2!$B$1:$Z$1,0),0),"")</f>
        <v/>
      </c>
      <c r="DG29" s="41" t="str">
        <f>IFERROR(VLOOKUP(DG6,[1]Table2!$B$1:$Z$21,MATCH("xGA/90",[1]Table2!$B$1:$Z$1,0),0)*VLOOKUP($B6,[1]Table2!$B$1:$Z$21,MATCH("xG/90",[1]Table2!$B$1:$Z$1,0),0),"")</f>
        <v/>
      </c>
      <c r="DH29" s="41" t="str">
        <f>IFERROR(VLOOKUP(DH6,[1]Table2!$B$1:$Z$21,MATCH("xGA/90",[1]Table2!$B$1:$Z$1,0),0)*VLOOKUP($B6,[1]Table2!$B$1:$Z$21,MATCH("xG/90",[1]Table2!$B$1:$Z$1,0),0),"")</f>
        <v/>
      </c>
      <c r="DI29" s="41" t="str">
        <f>IFERROR(VLOOKUP(DI6,[1]Table2!$B$1:$Z$21,MATCH("xGA/90",[1]Table2!$B$1:$Z$1,0),0)*VLOOKUP($B6,[1]Table2!$B$1:$Z$21,MATCH("xG/90",[1]Table2!$B$1:$Z$1,0),0),"")</f>
        <v/>
      </c>
      <c r="DJ29" s="41" t="str">
        <f>IFERROR(VLOOKUP(DJ6,[1]Table2!$B$1:$Z$21,MATCH("xGA/90",[1]Table2!$B$1:$Z$1,0),0)*VLOOKUP($B6,[1]Table2!$B$1:$Z$21,MATCH("xG/90",[1]Table2!$B$1:$Z$1,0),0),"")</f>
        <v/>
      </c>
      <c r="DK29" s="41" t="str">
        <f>IFERROR(VLOOKUP(DK6,[1]Table2!$B$1:$Z$21,MATCH("xGA/90",[1]Table2!$B$1:$Z$1,0),0)*VLOOKUP($B6,[1]Table2!$B$1:$Z$21,MATCH("xG/90",[1]Table2!$B$1:$Z$1,0),0),"")</f>
        <v/>
      </c>
      <c r="DL29" s="41" t="str">
        <f>IFERROR(VLOOKUP(DL6,[1]Table2!$B$1:$Z$21,MATCH("xGA/90",[1]Table2!$B$1:$Z$1,0),0)*VLOOKUP($B6,[1]Table2!$B$1:$Z$21,MATCH("xG/90",[1]Table2!$B$1:$Z$1,0),0),"")</f>
        <v/>
      </c>
      <c r="DM29" s="41" t="str">
        <f>IFERROR(VLOOKUP(DM6,[1]Table2!$B$1:$Z$21,MATCH("xGA/90",[1]Table2!$B$1:$Z$1,0),0)*VLOOKUP($B6,[1]Table2!$B$1:$Z$21,MATCH("xG/90",[1]Table2!$B$1:$Z$1,0),0),"")</f>
        <v/>
      </c>
      <c r="DN29" s="41" t="str">
        <f>IFERROR(VLOOKUP(DN6,[1]Table2!$B$1:$Z$21,MATCH("xGA/90",[1]Table2!$B$1:$Z$1,0),0)*VLOOKUP($B6,[1]Table2!$B$1:$Z$21,MATCH("xG/90",[1]Table2!$B$1:$Z$1,0),0),"")</f>
        <v/>
      </c>
      <c r="DO29" s="41" t="str">
        <f>IFERROR(VLOOKUP(DO6,[1]Table2!$B$1:$Z$21,MATCH("xGA/90",[1]Table2!$B$1:$Z$1,0),0)*VLOOKUP($B6,[1]Table2!$B$1:$Z$21,MATCH("xG/90",[1]Table2!$B$1:$Z$1,0),0),"")</f>
        <v/>
      </c>
      <c r="DP29" s="41" t="str">
        <f>IFERROR(VLOOKUP(DP6,[1]Table2!$B$1:$Z$21,MATCH("xGA/90",[1]Table2!$B$1:$Z$1,0),0)*VLOOKUP($B6,[1]Table2!$B$1:$Z$21,MATCH("xG/90",[1]Table2!$B$1:$Z$1,0),0),"")</f>
        <v/>
      </c>
      <c r="DQ29" s="41" t="str">
        <f>IFERROR(VLOOKUP(DQ6,[1]Table2!$B$1:$Z$21,MATCH("xGA/90",[1]Table2!$B$1:$Z$1,0),0)*VLOOKUP($B6,[1]Table2!$B$1:$Z$21,MATCH("xG/90",[1]Table2!$B$1:$Z$1,0),0),"")</f>
        <v/>
      </c>
      <c r="DR29" s="41" t="str">
        <f>IFERROR(VLOOKUP(DR6,[1]Table2!$B$1:$Z$21,MATCH("xGA/90",[1]Table2!$B$1:$Z$1,0),0)*VLOOKUP($B6,[1]Table2!$B$1:$Z$21,MATCH("xG/90",[1]Table2!$B$1:$Z$1,0),0),"")</f>
        <v/>
      </c>
      <c r="DS29" s="41" t="str">
        <f>IFERROR(VLOOKUP(DS6,[1]Table2!$B$1:$Z$21,MATCH("xGA/90",[1]Table2!$B$1:$Z$1,0),0)*VLOOKUP($B6,[1]Table2!$B$1:$Z$21,MATCH("xG/90",[1]Table2!$B$1:$Z$1,0),0),"")</f>
        <v/>
      </c>
      <c r="DT29" s="41" t="str">
        <f>IFERROR(VLOOKUP(DT6,[1]Table2!$B$1:$Z$21,MATCH("xGA/90",[1]Table2!$B$1:$Z$1,0),0)*VLOOKUP($B6,[1]Table2!$B$1:$Z$21,MATCH("xG/90",[1]Table2!$B$1:$Z$1,0),0),"")</f>
        <v/>
      </c>
      <c r="DU29" s="41" t="str">
        <f>IFERROR(VLOOKUP(DU6,[1]Table2!$B$1:$Z$21,MATCH("xGA/90",[1]Table2!$B$1:$Z$1,0),0)*VLOOKUP($B6,[1]Table2!$B$1:$Z$21,MATCH("xG/90",[1]Table2!$B$1:$Z$1,0),0),"")</f>
        <v/>
      </c>
      <c r="DV29" s="41" t="str">
        <f>IFERROR(VLOOKUP(DV6,[1]Table2!$B$1:$Z$21,MATCH("xGA/90",[1]Table2!$B$1:$Z$1,0),0)*VLOOKUP($B6,[1]Table2!$B$1:$Z$21,MATCH("xG/90",[1]Table2!$B$1:$Z$1,0),0),"")</f>
        <v/>
      </c>
      <c r="DW29" s="41" t="str">
        <f>IFERROR(VLOOKUP(DW6,[1]Table2!$B$1:$Z$21,MATCH("xGA/90",[1]Table2!$B$1:$Z$1,0),0)*VLOOKUP($B6,[1]Table2!$B$1:$Z$21,MATCH("xG/90",[1]Table2!$B$1:$Z$1,0),0),"")</f>
        <v/>
      </c>
      <c r="DX29" s="41" t="str">
        <f>IFERROR(VLOOKUP(DX6,[1]Table2!$B$1:$Z$21,MATCH("xGA/90",[1]Table2!$B$1:$Z$1,0),0)*VLOOKUP($B6,[1]Table2!$B$1:$Z$21,MATCH("xG/90",[1]Table2!$B$1:$Z$1,0),0),"")</f>
        <v/>
      </c>
      <c r="DY29" s="41" t="str">
        <f>IFERROR(VLOOKUP(DY6,[1]Table2!$B$1:$Z$21,MATCH("xGA/90",[1]Table2!$B$1:$Z$1,0),0)*VLOOKUP($B6,[1]Table2!$B$1:$Z$21,MATCH("xG/90",[1]Table2!$B$1:$Z$1,0),0),"")</f>
        <v/>
      </c>
      <c r="DZ29" s="41" t="str">
        <f>IFERROR(VLOOKUP(DZ6,[1]Table2!$B$1:$Z$21,MATCH("xGA/90",[1]Table2!$B$1:$Z$1,0),0)*VLOOKUP($B6,[1]Table2!$B$1:$Z$21,MATCH("xG/90",[1]Table2!$B$1:$Z$1,0),0),"")</f>
        <v/>
      </c>
      <c r="EA29" s="41" t="str">
        <f>IFERROR(VLOOKUP(EA6,[1]Table2!$B$1:$Z$21,MATCH("xGA/90",[1]Table2!$B$1:$Z$1,0),0)*VLOOKUP($B6,[1]Table2!$B$1:$Z$21,MATCH("xG/90",[1]Table2!$B$1:$Z$1,0),0),"")</f>
        <v/>
      </c>
      <c r="EB29" s="41" t="str">
        <f>IFERROR(VLOOKUP(EB6,[1]Table2!$B$1:$Z$21,MATCH("xGA/90",[1]Table2!$B$1:$Z$1,0),0)*VLOOKUP($B6,[1]Table2!$B$1:$Z$21,MATCH("xG/90",[1]Table2!$B$1:$Z$1,0),0),"")</f>
        <v/>
      </c>
      <c r="EC29" s="41" t="str">
        <f>IFERROR(VLOOKUP(EC6,[1]Table2!$B$1:$Z$21,MATCH("xGA/90",[1]Table2!$B$1:$Z$1,0),0)*VLOOKUP($B6,[1]Table2!$B$1:$Z$21,MATCH("xG/90",[1]Table2!$B$1:$Z$1,0),0),"")</f>
        <v/>
      </c>
      <c r="ED29" s="41" t="str">
        <f>IFERROR(VLOOKUP(ED6,[1]Table2!$B$1:$Z$21,MATCH("xGA/90",[1]Table2!$B$1:$Z$1,0),0)*VLOOKUP($B6,[1]Table2!$B$1:$Z$21,MATCH("xG/90",[1]Table2!$B$1:$Z$1,0),0),"")</f>
        <v/>
      </c>
      <c r="EE29" s="41" t="str">
        <f>IFERROR(VLOOKUP(EE6,[1]Table2!$B$1:$Z$21,MATCH("xGA/90",[1]Table2!$B$1:$Z$1,0),0)*VLOOKUP($B6,[1]Table2!$B$1:$Z$21,MATCH("xG/90",[1]Table2!$B$1:$Z$1,0),0),"")</f>
        <v/>
      </c>
      <c r="EF29" s="41" t="str">
        <f>IFERROR(VLOOKUP(EF6,[1]Table2!$B$1:$Z$21,MATCH("xGA/90",[1]Table2!$B$1:$Z$1,0),0)*VLOOKUP($B6,[1]Table2!$B$1:$Z$21,MATCH("xG/90",[1]Table2!$B$1:$Z$1,0),0),"")</f>
        <v/>
      </c>
      <c r="EG29" s="41" t="str">
        <f>IFERROR(VLOOKUP(EG6,[1]Table2!$B$1:$Z$21,MATCH("xGA/90",[1]Table2!$B$1:$Z$1,0),0)*VLOOKUP($B6,[1]Table2!$B$1:$Z$21,MATCH("xG/90",[1]Table2!$B$1:$Z$1,0),0),"")</f>
        <v/>
      </c>
      <c r="EH29" s="41" t="str">
        <f>IFERROR(VLOOKUP(EH6,[1]Table2!$B$1:$Z$21,MATCH("xGA/90",[1]Table2!$B$1:$Z$1,0),0)*VLOOKUP($B6,[1]Table2!$B$1:$Z$21,MATCH("xG/90",[1]Table2!$B$1:$Z$1,0),0),"")</f>
        <v/>
      </c>
      <c r="EI29" s="41" t="str">
        <f>IFERROR(VLOOKUP(EI6,[1]Table2!$B$1:$Z$21,MATCH("xGA/90",[1]Table2!$B$1:$Z$1,0),0)*VLOOKUP($B6,[1]Table2!$B$1:$Z$21,MATCH("xG/90",[1]Table2!$B$1:$Z$1,0),0),"")</f>
        <v/>
      </c>
      <c r="EJ29" s="41" t="str">
        <f>IFERROR(VLOOKUP(EJ6,[1]Table2!$B$1:$Z$21,MATCH("xGA/90",[1]Table2!$B$1:$Z$1,0),0)*VLOOKUP($B6,[1]Table2!$B$1:$Z$21,MATCH("xG/90",[1]Table2!$B$1:$Z$1,0),0),"")</f>
        <v/>
      </c>
      <c r="EK29" s="41" t="str">
        <f>IFERROR(VLOOKUP(EK6,[1]Table2!$B$1:$Z$21,MATCH("xGA/90",[1]Table2!$B$1:$Z$1,0),0)*VLOOKUP($B6,[1]Table2!$B$1:$Z$21,MATCH("xG/90",[1]Table2!$B$1:$Z$1,0),0),"")</f>
        <v/>
      </c>
      <c r="EL29" s="41" t="str">
        <f>IFERROR(VLOOKUP(EL6,[1]Table2!$B$1:$Z$21,MATCH("xGA/90",[1]Table2!$B$1:$Z$1,0),0)*VLOOKUP($B6,[1]Table2!$B$1:$Z$21,MATCH("xG/90",[1]Table2!$B$1:$Z$1,0),0),"")</f>
        <v/>
      </c>
      <c r="EM29" s="41" t="str">
        <f>IFERROR(VLOOKUP(EM6,[1]Table2!$B$1:$Z$21,MATCH("xGA/90",[1]Table2!$B$1:$Z$1,0),0)*VLOOKUP($B6,[1]Table2!$B$1:$Z$21,MATCH("xG/90",[1]Table2!$B$1:$Z$1,0),0),"")</f>
        <v/>
      </c>
      <c r="EN29" s="41" t="str">
        <f>IFERROR(VLOOKUP(EN6,[1]Table2!$B$1:$Z$21,MATCH("xGA/90",[1]Table2!$B$1:$Z$1,0),0)*VLOOKUP($B6,[1]Table2!$B$1:$Z$21,MATCH("xG/90",[1]Table2!$B$1:$Z$1,0),0),"")</f>
        <v/>
      </c>
      <c r="EO29" s="41" t="str">
        <f>IFERROR(VLOOKUP(EO6,[1]Table2!$B$1:$Z$21,MATCH("xGA/90",[1]Table2!$B$1:$Z$1,0),0)*VLOOKUP($B6,[1]Table2!$B$1:$Z$21,MATCH("xG/90",[1]Table2!$B$1:$Z$1,0),0),"")</f>
        <v/>
      </c>
      <c r="EP29" s="41" t="str">
        <f>IFERROR(VLOOKUP(EP6,[1]Table2!$B$1:$Z$21,MATCH("xGA/90",[1]Table2!$B$1:$Z$1,0),0)*VLOOKUP($B6,[1]Table2!$B$1:$Z$21,MATCH("xG/90",[1]Table2!$B$1:$Z$1,0),0),"")</f>
        <v/>
      </c>
      <c r="EQ29" s="41" t="str">
        <f>IFERROR(VLOOKUP(EQ6,[1]Table2!$B$1:$Z$21,MATCH("xGA/90",[1]Table2!$B$1:$Z$1,0),0)*VLOOKUP($B6,[1]Table2!$B$1:$Z$21,MATCH("xG/90",[1]Table2!$B$1:$Z$1,0),0),"")</f>
        <v/>
      </c>
      <c r="ER29" s="41" t="str">
        <f>IFERROR(VLOOKUP(ER6,[1]Table2!$B$1:$Z$21,MATCH("xGA/90",[1]Table2!$B$1:$Z$1,0),0)*VLOOKUP($B6,[1]Table2!$B$1:$Z$21,MATCH("xG/90",[1]Table2!$B$1:$Z$1,0),0),"")</f>
        <v/>
      </c>
      <c r="ES29" s="41" t="str">
        <f>IFERROR(VLOOKUP(ES6,[1]Table2!$B$1:$Z$21,MATCH("xGA/90",[1]Table2!$B$1:$Z$1,0),0)*VLOOKUP($B6,[1]Table2!$B$1:$Z$21,MATCH("xG/90",[1]Table2!$B$1:$Z$1,0),0),"")</f>
        <v/>
      </c>
      <c r="ET29" s="41" t="str">
        <f>IFERROR(VLOOKUP(ET6,[1]Table2!$B$1:$Z$21,MATCH("xGA/90",[1]Table2!$B$1:$Z$1,0),0)*VLOOKUP($B6,[1]Table2!$B$1:$Z$21,MATCH("xG/90",[1]Table2!$B$1:$Z$1,0),0),"")</f>
        <v/>
      </c>
      <c r="EU29" s="41">
        <f>IFERROR(VLOOKUP(EU6,[1]Table2!$B$1:$Z$21,MATCH("xGA/90",[1]Table2!$B$1:$Z$1,0),0)*VLOOKUP($B6,[1]Table2!$B$1:$Z$21,MATCH("xG/90",[1]Table2!$B$1:$Z$1,0),0),"")</f>
        <v>1.2731149193548386</v>
      </c>
      <c r="EV29" s="41" t="str">
        <f>IFERROR(VLOOKUP(EV6,[1]Table2!$B$1:$Z$21,MATCH("xGA/90",[1]Table2!$B$1:$Z$1,0),0)*VLOOKUP($B6,[1]Table2!$B$1:$Z$21,MATCH("xG/90",[1]Table2!$B$1:$Z$1,0),0),"")</f>
        <v/>
      </c>
      <c r="EW29" s="41" t="str">
        <f>IFERROR(VLOOKUP(EW6,[1]Table2!$B$1:$Z$21,MATCH("xGA/90",[1]Table2!$B$1:$Z$1,0),0)*VLOOKUP($B6,[1]Table2!$B$1:$Z$21,MATCH("xG/90",[1]Table2!$B$1:$Z$1,0),0),"")</f>
        <v/>
      </c>
      <c r="EX29" s="41" t="str">
        <f>IFERROR(VLOOKUP(EX6,[1]Table2!$B$1:$Z$21,MATCH("xGA/90",[1]Table2!$B$1:$Z$1,0),0)*VLOOKUP($B6,[1]Table2!$B$1:$Z$21,MATCH("xG/90",[1]Table2!$B$1:$Z$1,0),0),"")</f>
        <v/>
      </c>
      <c r="EY29" s="41">
        <f>IFERROR(VLOOKUP(EY6,[1]Table2!$B$1:$Z$21,MATCH("xGA/90",[1]Table2!$B$1:$Z$1,0),0)*VLOOKUP($B6,[1]Table2!$B$1:$Z$21,MATCH("xG/90",[1]Table2!$B$1:$Z$1,0),0),"")</f>
        <v>1.3121874999999998</v>
      </c>
      <c r="EZ29" s="41" t="str">
        <f>IFERROR(VLOOKUP(EZ6,[1]Table2!$B$1:$Z$21,MATCH("xGA/90",[1]Table2!$B$1:$Z$1,0),0)*VLOOKUP($B6,[1]Table2!$B$1:$Z$21,MATCH("xG/90",[1]Table2!$B$1:$Z$1,0),0),"")</f>
        <v/>
      </c>
      <c r="FA29" s="41" t="str">
        <f>IFERROR(VLOOKUP(FA6,[1]Table2!$B$1:$Z$21,MATCH("xGA/90",[1]Table2!$B$1:$Z$1,0),0)*VLOOKUP($B6,[1]Table2!$B$1:$Z$21,MATCH("xG/90",[1]Table2!$B$1:$Z$1,0),0),"")</f>
        <v/>
      </c>
      <c r="FB29" s="41">
        <f>IFERROR(VLOOKUP(FB6,[1]Table2!$B$1:$Z$21,MATCH("xGA/90",[1]Table2!$B$1:$Z$1,0),0)*VLOOKUP($B6,[1]Table2!$B$1:$Z$21,MATCH("xG/90",[1]Table2!$B$1:$Z$1,0),0),"")</f>
        <v>1.3020937499999998</v>
      </c>
      <c r="FC29" s="41" t="str">
        <f>IFERROR(VLOOKUP(FC6,[1]Table2!$B$1:$Z$21,MATCH("xGA/90",[1]Table2!$B$1:$Z$1,0),0)*VLOOKUP($B6,[1]Table2!$B$1:$Z$21,MATCH("xG/90",[1]Table2!$B$1:$Z$1,0),0),"")</f>
        <v/>
      </c>
      <c r="FD29" s="41" t="str">
        <f>IFERROR(VLOOKUP(FD6,[1]Table2!$B$1:$Z$21,MATCH("xGA/90",[1]Table2!$B$1:$Z$1,0),0)*VLOOKUP($B6,[1]Table2!$B$1:$Z$21,MATCH("xG/90",[1]Table2!$B$1:$Z$1,0),0),"")</f>
        <v/>
      </c>
      <c r="FE29" s="41" t="str">
        <f>IFERROR(VLOOKUP(FE6,[1]Table2!$B$1:$Z$21,MATCH("xGA/90",[1]Table2!$B$1:$Z$1,0),0)*VLOOKUP($B6,[1]Table2!$B$1:$Z$21,MATCH("xG/90",[1]Table2!$B$1:$Z$1,0),0),"")</f>
        <v/>
      </c>
      <c r="FF29" s="41" t="str">
        <f>IFERROR(VLOOKUP(FF6,[1]Table2!$B$1:$Z$21,MATCH("xGA/90",[1]Table2!$B$1:$Z$1,0),0)*VLOOKUP($B6,[1]Table2!$B$1:$Z$21,MATCH("xG/90",[1]Table2!$B$1:$Z$1,0),0),"")</f>
        <v/>
      </c>
      <c r="FG29" s="41" t="str">
        <f>IFERROR(VLOOKUP(FG6,[1]Table2!$B$1:$Z$21,MATCH("xGA/90",[1]Table2!$B$1:$Z$1,0),0)*VLOOKUP($B6,[1]Table2!$B$1:$Z$21,MATCH("xG/90",[1]Table2!$B$1:$Z$1,0),0),"")</f>
        <v/>
      </c>
      <c r="FH29" s="41" t="str">
        <f>IFERROR(VLOOKUP(FH6,[1]Table2!$B$1:$Z$21,MATCH("xGA/90",[1]Table2!$B$1:$Z$1,0),0)*VLOOKUP($B6,[1]Table2!$B$1:$Z$21,MATCH("xG/90",[1]Table2!$B$1:$Z$1,0),0),"")</f>
        <v/>
      </c>
      <c r="FI29" s="41" t="str">
        <f>IFERROR(VLOOKUP(FI6,[1]Table2!$B$1:$Z$21,MATCH("xGA/90",[1]Table2!$B$1:$Z$1,0),0)*VLOOKUP($B6,[1]Table2!$B$1:$Z$21,MATCH("xG/90",[1]Table2!$B$1:$Z$1,0),0),"")</f>
        <v/>
      </c>
      <c r="FJ29" s="41" t="str">
        <f>IFERROR(VLOOKUP(FJ6,[1]Table2!$B$1:$Z$21,MATCH("xGA/90",[1]Table2!$B$1:$Z$1,0),0)*VLOOKUP($B6,[1]Table2!$B$1:$Z$21,MATCH("xG/90",[1]Table2!$B$1:$Z$1,0),0),"")</f>
        <v/>
      </c>
      <c r="FK29" s="41" t="str">
        <f>IFERROR(VLOOKUP(FK6,[1]Table2!$B$1:$Z$21,MATCH("xGA/90",[1]Table2!$B$1:$Z$1,0),0)*VLOOKUP($B6,[1]Table2!$B$1:$Z$21,MATCH("xG/90",[1]Table2!$B$1:$Z$1,0),0),"")</f>
        <v/>
      </c>
      <c r="FL29" s="41" t="str">
        <f>IFERROR(VLOOKUP(FL6,[1]Table2!$B$1:$Z$21,MATCH("xGA/90",[1]Table2!$B$1:$Z$1,0),0)*VLOOKUP($B6,[1]Table2!$B$1:$Z$21,MATCH("xG/90",[1]Table2!$B$1:$Z$1,0),0),"")</f>
        <v/>
      </c>
      <c r="FM29" s="41">
        <f>IFERROR(VLOOKUP(FM6,[1]Table2!$B$1:$Z$21,MATCH("xGA/90",[1]Table2!$B$1:$Z$1,0),0)*VLOOKUP($B6,[1]Table2!$B$1:$Z$21,MATCH("xG/90",[1]Table2!$B$1:$Z$1,0),0),"")</f>
        <v>1.3279589843749999</v>
      </c>
      <c r="FN29" s="41" t="str">
        <f>IFERROR(VLOOKUP(FN6,[1]Table2!$B$1:$Z$21,MATCH("xGA/90",[1]Table2!$B$1:$Z$1,0),0)*VLOOKUP($B6,[1]Table2!$B$1:$Z$21,MATCH("xG/90",[1]Table2!$B$1:$Z$1,0),0),"")</f>
        <v/>
      </c>
      <c r="FO29" s="41" t="str">
        <f>IFERROR(VLOOKUP(FO6,[1]Table2!$B$1:$Z$21,MATCH("xGA/90",[1]Table2!$B$1:$Z$1,0),0)*VLOOKUP($B6,[1]Table2!$B$1:$Z$21,MATCH("xG/90",[1]Table2!$B$1:$Z$1,0),0),"")</f>
        <v/>
      </c>
      <c r="FP29" s="41" t="str">
        <f>IFERROR(VLOOKUP(FP6,[1]Table2!$B$1:$Z$21,MATCH("xGA/90",[1]Table2!$B$1:$Z$1,0),0)*VLOOKUP($B6,[1]Table2!$B$1:$Z$21,MATCH("xG/90",[1]Table2!$B$1:$Z$1,0),0),"")</f>
        <v/>
      </c>
      <c r="FQ29" s="41" t="str">
        <f>IFERROR(VLOOKUP(FQ6,[1]Table2!$B$1:$Z$21,MATCH("xGA/90",[1]Table2!$B$1:$Z$1,0),0)*VLOOKUP($B6,[1]Table2!$B$1:$Z$21,MATCH("xG/90",[1]Table2!$B$1:$Z$1,0),0),"")</f>
        <v/>
      </c>
      <c r="FR29" s="41" t="str">
        <f>IFERROR(VLOOKUP(FR6,[1]Table2!$B$1:$Z$21,MATCH("xGA/90",[1]Table2!$B$1:$Z$1,0),0)*VLOOKUP($B6,[1]Table2!$B$1:$Z$21,MATCH("xG/90",[1]Table2!$B$1:$Z$1,0),0),"")</f>
        <v/>
      </c>
      <c r="FS29" s="41" t="str">
        <f>IFERROR(VLOOKUP(FS6,[1]Table2!$B$1:$Z$21,MATCH("xGA/90",[1]Table2!$B$1:$Z$1,0),0)*VLOOKUP($B6,[1]Table2!$B$1:$Z$21,MATCH("xG/90",[1]Table2!$B$1:$Z$1,0),0),"")</f>
        <v/>
      </c>
      <c r="FT29" s="41">
        <f>IFERROR(VLOOKUP(FT6,[1]Table2!$B$1:$Z$21,MATCH("xGA/90",[1]Table2!$B$1:$Z$1,0),0)*VLOOKUP($B6,[1]Table2!$B$1:$Z$21,MATCH("xG/90",[1]Table2!$B$1:$Z$1,0),0),"")</f>
        <v>1.7033203124999998</v>
      </c>
      <c r="FU29" s="41" t="str">
        <f>IFERROR(VLOOKUP(FU6,[1]Table2!$B$1:$Z$21,MATCH("xGA/90",[1]Table2!$B$1:$Z$1,0),0)*VLOOKUP($B6,[1]Table2!$B$1:$Z$21,MATCH("xG/90",[1]Table2!$B$1:$Z$1,0),0),"")</f>
        <v/>
      </c>
      <c r="FV29" s="41" t="str">
        <f>IFERROR(VLOOKUP(FV6,[1]Table2!$B$1:$Z$21,MATCH("xGA/90",[1]Table2!$B$1:$Z$1,0),0)*VLOOKUP($B6,[1]Table2!$B$1:$Z$21,MATCH("xG/90",[1]Table2!$B$1:$Z$1,0),0),"")</f>
        <v/>
      </c>
      <c r="FW29" s="41" t="str">
        <f>IFERROR(VLOOKUP(FW6,[1]Table2!$B$1:$Z$21,MATCH("xGA/90",[1]Table2!$B$1:$Z$1,0),0)*VLOOKUP($B6,[1]Table2!$B$1:$Z$21,MATCH("xG/90",[1]Table2!$B$1:$Z$1,0),0),"")</f>
        <v/>
      </c>
      <c r="FX29" s="41" t="str">
        <f>IFERROR(VLOOKUP(FX6,[1]Table2!$B$1:$Z$21,MATCH("xGA/90",[1]Table2!$B$1:$Z$1,0),0)*VLOOKUP($B6,[1]Table2!$B$1:$Z$21,MATCH("xG/90",[1]Table2!$B$1:$Z$1,0),0),"")</f>
        <v/>
      </c>
      <c r="FY29" s="41" t="str">
        <f>IFERROR(VLOOKUP(FY6,[1]Table2!$B$1:$Z$21,MATCH("xGA/90",[1]Table2!$B$1:$Z$1,0),0)*VLOOKUP($B6,[1]Table2!$B$1:$Z$21,MATCH("xG/90",[1]Table2!$B$1:$Z$1,0),0),"")</f>
        <v/>
      </c>
      <c r="FZ29" s="41" t="str">
        <f>IFERROR(VLOOKUP(FZ6,[1]Table2!$B$1:$Z$21,MATCH("xGA/90",[1]Table2!$B$1:$Z$1,0),0)*VLOOKUP($B6,[1]Table2!$B$1:$Z$21,MATCH("xG/90",[1]Table2!$B$1:$Z$1,0),0),"")</f>
        <v/>
      </c>
      <c r="GA29" s="41" t="str">
        <f>IFERROR(VLOOKUP(GA6,[1]Table2!$B$1:$Z$21,MATCH("xGA/90",[1]Table2!$B$1:$Z$1,0),0)*VLOOKUP($B6,[1]Table2!$B$1:$Z$21,MATCH("xG/90",[1]Table2!$B$1:$Z$1,0),0),"")</f>
        <v/>
      </c>
      <c r="GB29" s="41" t="str">
        <f>IFERROR(VLOOKUP(GB6,[1]Table2!$B$1:$Z$21,MATCH("xGA/90",[1]Table2!$B$1:$Z$1,0),0)*VLOOKUP($B6,[1]Table2!$B$1:$Z$21,MATCH("xG/90",[1]Table2!$B$1:$Z$1,0),0),"")</f>
        <v/>
      </c>
      <c r="GC29" s="41" t="str">
        <f>IFERROR(VLOOKUP(GC6,[1]Table2!$B$1:$Z$21,MATCH("xGA/90",[1]Table2!$B$1:$Z$1,0),0)*VLOOKUP($B6,[1]Table2!$B$1:$Z$21,MATCH("xG/90",[1]Table2!$B$1:$Z$1,0),0),"")</f>
        <v/>
      </c>
      <c r="GD29" s="41" t="str">
        <f>IFERROR(VLOOKUP(GD6,[1]Table2!$B$1:$Z$21,MATCH("xGA/90",[1]Table2!$B$1:$Z$1,0),0)*VLOOKUP($B6,[1]Table2!$B$1:$Z$21,MATCH("xG/90",[1]Table2!$B$1:$Z$1,0),0),"")</f>
        <v/>
      </c>
      <c r="GE29" s="41" t="str">
        <f>IFERROR(VLOOKUP(GE6,[1]Table2!$B$1:$Z$21,MATCH("xGA/90",[1]Table2!$B$1:$Z$1,0),0)*VLOOKUP($B6,[1]Table2!$B$1:$Z$21,MATCH("xG/90",[1]Table2!$B$1:$Z$1,0),0),"")</f>
        <v/>
      </c>
      <c r="GF29" s="41" t="str">
        <f>IFERROR(VLOOKUP(GF6,[1]Table2!$B$1:$Z$21,MATCH("xGA/90",[1]Table2!$B$1:$Z$1,0),0)*VLOOKUP($B6,[1]Table2!$B$1:$Z$21,MATCH("xG/90",[1]Table2!$B$1:$Z$1,0),0),"")</f>
        <v/>
      </c>
      <c r="GG29" s="41" t="str">
        <f>IFERROR(VLOOKUP(GG6,[1]Table2!$B$1:$Z$21,MATCH("xGA/90",[1]Table2!$B$1:$Z$1,0),0)*VLOOKUP($B6,[1]Table2!$B$1:$Z$21,MATCH("xG/90",[1]Table2!$B$1:$Z$1,0),0),"")</f>
        <v/>
      </c>
      <c r="GH29" s="41">
        <f>IFERROR(VLOOKUP(GH6,[1]Table2!$B$1:$Z$21,MATCH("xGA/90",[1]Table2!$B$1:$Z$1,0),0)*VLOOKUP($B6,[1]Table2!$B$1:$Z$21,MATCH("xG/90",[1]Table2!$B$1:$Z$1,0),0),"")</f>
        <v>1.1694827586206897</v>
      </c>
      <c r="GI29" s="41" t="str">
        <f>IFERROR(VLOOKUP(GI6,[1]Table2!$B$1:$Z$21,MATCH("xGA/90",[1]Table2!$B$1:$Z$1,0),0)*VLOOKUP($B6,[1]Table2!$B$1:$Z$21,MATCH("xG/90",[1]Table2!$B$1:$Z$1,0),0),"")</f>
        <v/>
      </c>
      <c r="GJ29" s="41" t="str">
        <f>IFERROR(VLOOKUP(GJ6,[1]Table2!$B$1:$Z$21,MATCH("xGA/90",[1]Table2!$B$1:$Z$1,0),0)*VLOOKUP($B6,[1]Table2!$B$1:$Z$21,MATCH("xG/90",[1]Table2!$B$1:$Z$1,0),0),"")</f>
        <v/>
      </c>
      <c r="GK29" s="41" t="str">
        <f>IFERROR(VLOOKUP(GK6,[1]Table2!$B$1:$Z$21,MATCH("xGA/90",[1]Table2!$B$1:$Z$1,0),0)*VLOOKUP($B6,[1]Table2!$B$1:$Z$21,MATCH("xG/90",[1]Table2!$B$1:$Z$1,0),0),"")</f>
        <v/>
      </c>
      <c r="GL29" s="41" t="str">
        <f>IFERROR(VLOOKUP(GL6,[1]Table2!$B$1:$Z$21,MATCH("xGA/90",[1]Table2!$B$1:$Z$1,0),0)*VLOOKUP($B6,[1]Table2!$B$1:$Z$21,MATCH("xG/90",[1]Table2!$B$1:$Z$1,0),0),"")</f>
        <v/>
      </c>
      <c r="GM29" s="41" t="str">
        <f>IFERROR(VLOOKUP(GM6,[1]Table2!$B$1:$Z$21,MATCH("xGA/90",[1]Table2!$B$1:$Z$1,0),0)*VLOOKUP($B6,[1]Table2!$B$1:$Z$21,MATCH("xG/90",[1]Table2!$B$1:$Z$1,0),0),"")</f>
        <v/>
      </c>
      <c r="GN29" s="41" t="str">
        <f>IFERROR(VLOOKUP(GN6,[1]Table2!$B$1:$Z$21,MATCH("xGA/90",[1]Table2!$B$1:$Z$1,0),0)*VLOOKUP($B6,[1]Table2!$B$1:$Z$21,MATCH("xG/90",[1]Table2!$B$1:$Z$1,0),0),"")</f>
        <v/>
      </c>
      <c r="GO29" s="41">
        <f>IFERROR(VLOOKUP(GO6,[1]Table2!$B$1:$Z$21,MATCH("xGA/90",[1]Table2!$B$1:$Z$1,0),0)*VLOOKUP($B6,[1]Table2!$B$1:$Z$21,MATCH("xG/90",[1]Table2!$B$1:$Z$1,0),0),"")</f>
        <v>1.0354233870967742</v>
      </c>
      <c r="GP29" s="41" t="str">
        <f>IFERROR(VLOOKUP(GP6,[1]Table2!$B$1:$Z$21,MATCH("xGA/90",[1]Table2!$B$1:$Z$1,0),0)*VLOOKUP($B6,[1]Table2!$B$1:$Z$21,MATCH("xG/90",[1]Table2!$B$1:$Z$1,0),0),"")</f>
        <v/>
      </c>
      <c r="GQ29" s="41" t="str">
        <f>IFERROR(VLOOKUP(GQ6,[1]Table2!$B$1:$Z$21,MATCH("xGA/90",[1]Table2!$B$1:$Z$1,0),0)*VLOOKUP($B6,[1]Table2!$B$1:$Z$21,MATCH("xG/90",[1]Table2!$B$1:$Z$1,0),0),"")</f>
        <v/>
      </c>
      <c r="GR29" s="41" t="str">
        <f>IFERROR(VLOOKUP(GR6,[1]Table2!$B$1:$Z$21,MATCH("xGA/90",[1]Table2!$B$1:$Z$1,0),0)*VLOOKUP($B6,[1]Table2!$B$1:$Z$21,MATCH("xG/90",[1]Table2!$B$1:$Z$1,0),0),"")</f>
        <v/>
      </c>
      <c r="GS29" s="41" t="str">
        <f>IFERROR(VLOOKUP(GS6,[1]Table2!$B$1:$Z$21,MATCH("xGA/90",[1]Table2!$B$1:$Z$1,0),0)*VLOOKUP($B6,[1]Table2!$B$1:$Z$21,MATCH("xG/90",[1]Table2!$B$1:$Z$1,0),0),"")</f>
        <v/>
      </c>
      <c r="GT29" s="41" t="str">
        <f>IFERROR(VLOOKUP(GT6,[1]Table2!$B$1:$Z$21,MATCH("xGA/90",[1]Table2!$B$1:$Z$1,0),0)*VLOOKUP($B6,[1]Table2!$B$1:$Z$21,MATCH("xG/90",[1]Table2!$B$1:$Z$1,0),0),"")</f>
        <v/>
      </c>
      <c r="GU29" s="41" t="str">
        <f>IFERROR(VLOOKUP(GU6,[1]Table2!$B$1:$Z$21,MATCH("xGA/90",[1]Table2!$B$1:$Z$1,0),0)*VLOOKUP($B6,[1]Table2!$B$1:$Z$21,MATCH("xG/90",[1]Table2!$B$1:$Z$1,0),0),"")</f>
        <v/>
      </c>
      <c r="GV29" s="41">
        <f>IFERROR(VLOOKUP(GV6,[1]Table2!$B$1:$Z$21,MATCH("xGA/90",[1]Table2!$B$1:$Z$1,0),0)*VLOOKUP($B6,[1]Table2!$B$1:$Z$21,MATCH("xG/90",[1]Table2!$B$1:$Z$1,0),0),"")</f>
        <v>1.4667480468749998</v>
      </c>
      <c r="GW29" s="41" t="str">
        <f>IFERROR(VLOOKUP(GW6,[1]Table2!$B$1:$Z$21,MATCH("xGA/90",[1]Table2!$B$1:$Z$1,0),0)*VLOOKUP($B6,[1]Table2!$B$1:$Z$21,MATCH("xG/90",[1]Table2!$B$1:$Z$1,0),0),"")</f>
        <v/>
      </c>
      <c r="GX29" s="41" t="str">
        <f>IFERROR(VLOOKUP(GX6,[1]Table2!$B$1:$Z$21,MATCH("xGA/90",[1]Table2!$B$1:$Z$1,0),0)*VLOOKUP($B6,[1]Table2!$B$1:$Z$21,MATCH("xG/90",[1]Table2!$B$1:$Z$1,0),0),"")</f>
        <v/>
      </c>
      <c r="GY29" s="41" t="str">
        <f>IFERROR(VLOOKUP(GY6,[1]Table2!$B$1:$Z$21,MATCH("xGA/90",[1]Table2!$B$1:$Z$1,0),0)*VLOOKUP($B6,[1]Table2!$B$1:$Z$21,MATCH("xG/90",[1]Table2!$B$1:$Z$1,0),0),"")</f>
        <v/>
      </c>
      <c r="GZ29" s="41" t="str">
        <f>IFERROR(VLOOKUP(GZ6,[1]Table2!$B$1:$Z$21,MATCH("xGA/90",[1]Table2!$B$1:$Z$1,0),0)*VLOOKUP($B6,[1]Table2!$B$1:$Z$21,MATCH("xG/90",[1]Table2!$B$1:$Z$1,0),0),"")</f>
        <v/>
      </c>
      <c r="HA29" s="41" t="str">
        <f>IFERROR(VLOOKUP(HA6,[1]Table2!$B$1:$Z$21,MATCH("xGA/90",[1]Table2!$B$1:$Z$1,0),0)*VLOOKUP($B6,[1]Table2!$B$1:$Z$21,MATCH("xG/90",[1]Table2!$B$1:$Z$1,0),0),"")</f>
        <v/>
      </c>
      <c r="HB29" s="41" t="str">
        <f>IFERROR(VLOOKUP(HB6,[1]Table2!$B$1:$Z$21,MATCH("xGA/90",[1]Table2!$B$1:$Z$1,0),0)*VLOOKUP($B6,[1]Table2!$B$1:$Z$21,MATCH("xG/90",[1]Table2!$B$1:$Z$1,0),0),"")</f>
        <v/>
      </c>
      <c r="HC29" s="41">
        <f>IFERROR(VLOOKUP(HC6,[1]Table2!$B$1:$Z$21,MATCH("xGA/90",[1]Table2!$B$1:$Z$1,0),0)*VLOOKUP($B6,[1]Table2!$B$1:$Z$21,MATCH("xG/90",[1]Table2!$B$1:$Z$1,0),0),"")</f>
        <v>0.82432291666666657</v>
      </c>
      <c r="HD29" s="41" t="str">
        <f>IFERROR(VLOOKUP(HD6,[1]Table2!$B$1:$Z$21,MATCH("xGA/90",[1]Table2!$B$1:$Z$1,0),0)*VLOOKUP($B6,[1]Table2!$B$1:$Z$21,MATCH("xG/90",[1]Table2!$B$1:$Z$1,0),0),"")</f>
        <v/>
      </c>
      <c r="HE29" s="41" t="str">
        <f>IFERROR(VLOOKUP(HE6,[1]Table2!$B$1:$Z$21,MATCH("xGA/90",[1]Table2!$B$1:$Z$1,0),0)*VLOOKUP($B6,[1]Table2!$B$1:$Z$21,MATCH("xG/90",[1]Table2!$B$1:$Z$1,0),0),"")</f>
        <v/>
      </c>
      <c r="HF29" s="41" t="str">
        <f>IFERROR(VLOOKUP(HF6,[1]Table2!$B$1:$Z$21,MATCH("xGA/90",[1]Table2!$B$1:$Z$1,0),0)*VLOOKUP($B6,[1]Table2!$B$1:$Z$21,MATCH("xG/90",[1]Table2!$B$1:$Z$1,0),0),"")</f>
        <v/>
      </c>
      <c r="HG29" s="41" t="str">
        <f>IFERROR(VLOOKUP(HG6,[1]Table2!$B$1:$Z$21,MATCH("xGA/90",[1]Table2!$B$1:$Z$1,0),0)*VLOOKUP($B6,[1]Table2!$B$1:$Z$21,MATCH("xG/90",[1]Table2!$B$1:$Z$1,0),0),"")</f>
        <v/>
      </c>
      <c r="HH29" s="41" t="str">
        <f>IFERROR(VLOOKUP(HH6,[1]Table2!$B$1:$Z$21,MATCH("xGA/90",[1]Table2!$B$1:$Z$1,0),0)*VLOOKUP($B6,[1]Table2!$B$1:$Z$21,MATCH("xG/90",[1]Table2!$B$1:$Z$1,0),0),"")</f>
        <v/>
      </c>
      <c r="HI29" s="41" t="str">
        <f>IFERROR(VLOOKUP(HI6,[1]Table2!$B$1:$Z$21,MATCH("xGA/90",[1]Table2!$B$1:$Z$1,0),0)*VLOOKUP($B6,[1]Table2!$B$1:$Z$21,MATCH("xG/90",[1]Table2!$B$1:$Z$1,0),0),"")</f>
        <v/>
      </c>
      <c r="HJ29" s="41">
        <f>IFERROR(VLOOKUP(HJ6,[1]Table2!$B$1:$Z$21,MATCH("xGA/90",[1]Table2!$B$1:$Z$1,0),0)*VLOOKUP($B6,[1]Table2!$B$1:$Z$21,MATCH("xG/90",[1]Table2!$B$1:$Z$1,0),0),"")</f>
        <v>1.0945410156249999</v>
      </c>
      <c r="HK29" s="41" t="str">
        <f>IFERROR(VLOOKUP(HK6,[1]Table2!$B$1:$Z$21,MATCH("xGA/90",[1]Table2!$B$1:$Z$1,0),0)*VLOOKUP($B6,[1]Table2!$B$1:$Z$21,MATCH("xG/90",[1]Table2!$B$1:$Z$1,0),0),"")</f>
        <v/>
      </c>
      <c r="HL29" s="41" t="str">
        <f>IFERROR(VLOOKUP(HL6,[1]Table2!$B$1:$Z$21,MATCH("xGA/90",[1]Table2!$B$1:$Z$1,0),0)*VLOOKUP($B6,[1]Table2!$B$1:$Z$21,MATCH("xG/90",[1]Table2!$B$1:$Z$1,0),0),"")</f>
        <v/>
      </c>
      <c r="HM29" s="41" t="str">
        <f>IFERROR(VLOOKUP(HM6,[1]Table2!$B$1:$Z$21,MATCH("xGA/90",[1]Table2!$B$1:$Z$1,0),0)*VLOOKUP($B6,[1]Table2!$B$1:$Z$21,MATCH("xG/90",[1]Table2!$B$1:$Z$1,0),0),"")</f>
        <v/>
      </c>
      <c r="HN29" s="41" t="str">
        <f>IFERROR(VLOOKUP(HN6,[1]Table2!$B$1:$Z$21,MATCH("xGA/90",[1]Table2!$B$1:$Z$1,0),0)*VLOOKUP($B6,[1]Table2!$B$1:$Z$21,MATCH("xG/90",[1]Table2!$B$1:$Z$1,0),0),"")</f>
        <v/>
      </c>
      <c r="HO29" s="41" t="str">
        <f>IFERROR(VLOOKUP(HO6,[1]Table2!$B$1:$Z$21,MATCH("xGA/90",[1]Table2!$B$1:$Z$1,0),0)*VLOOKUP($B6,[1]Table2!$B$1:$Z$21,MATCH("xG/90",[1]Table2!$B$1:$Z$1,0),0),"")</f>
        <v/>
      </c>
      <c r="HP29" s="41" t="str">
        <f>IFERROR(VLOOKUP(HP6,[1]Table2!$B$1:$Z$21,MATCH("xGA/90",[1]Table2!$B$1:$Z$1,0),0)*VLOOKUP($B6,[1]Table2!$B$1:$Z$21,MATCH("xG/90",[1]Table2!$B$1:$Z$1,0),0),"")</f>
        <v/>
      </c>
      <c r="HQ29" s="41">
        <f>IFERROR(VLOOKUP(HQ6,[1]Table2!$B$1:$Z$21,MATCH("xGA/90",[1]Table2!$B$1:$Z$1,0),0)*VLOOKUP($B6,[1]Table2!$B$1:$Z$21,MATCH("xG/90",[1]Table2!$B$1:$Z$1,0),0),"")</f>
        <v>1.4131249999999997</v>
      </c>
      <c r="HR29" s="41" t="str">
        <f>IFERROR(VLOOKUP(HR6,[1]Table2!$B$1:$Z$21,MATCH("xGA/90",[1]Table2!$B$1:$Z$1,0),0)*VLOOKUP($B6,[1]Table2!$B$1:$Z$21,MATCH("xG/90",[1]Table2!$B$1:$Z$1,0),0),"")</f>
        <v/>
      </c>
      <c r="HS29" s="41" t="str">
        <f>IFERROR(VLOOKUP(HS6,[1]Table2!$B$1:$Z$21,MATCH("xGA/90",[1]Table2!$B$1:$Z$1,0),0)*VLOOKUP($B6,[1]Table2!$B$1:$Z$21,MATCH("xG/90",[1]Table2!$B$1:$Z$1,0),0),"")</f>
        <v/>
      </c>
      <c r="HT29" s="41" t="str">
        <f>IFERROR(VLOOKUP(HT6,[1]Table2!$B$1:$Z$21,MATCH("xGA/90",[1]Table2!$B$1:$Z$1,0),0)*VLOOKUP($B6,[1]Table2!$B$1:$Z$21,MATCH("xG/90",[1]Table2!$B$1:$Z$1,0),0),"")</f>
        <v/>
      </c>
      <c r="HU29" s="41" t="str">
        <f>IFERROR(VLOOKUP(HU6,[1]Table2!$B$1:$Z$21,MATCH("xGA/90",[1]Table2!$B$1:$Z$1,0),0)*VLOOKUP($B6,[1]Table2!$B$1:$Z$21,MATCH("xG/90",[1]Table2!$B$1:$Z$1,0),0),"")</f>
        <v/>
      </c>
      <c r="HV29" s="41" t="str">
        <f>IFERROR(VLOOKUP(HV6,[1]Table2!$B$1:$Z$21,MATCH("xGA/90",[1]Table2!$B$1:$Z$1,0),0)*VLOOKUP($B6,[1]Table2!$B$1:$Z$21,MATCH("xG/90",[1]Table2!$B$1:$Z$1,0),0),"")</f>
        <v/>
      </c>
      <c r="HW29" s="41" t="str">
        <f>IFERROR(VLOOKUP(HW6,[1]Table2!$B$1:$Z$21,MATCH("xGA/90",[1]Table2!$B$1:$Z$1,0),0)*VLOOKUP($B6,[1]Table2!$B$1:$Z$21,MATCH("xG/90",[1]Table2!$B$1:$Z$1,0),0),"")</f>
        <v/>
      </c>
      <c r="HX29" s="41">
        <f>IFERROR(VLOOKUP(HX6,[1]Table2!$B$1:$Z$21,MATCH("xGA/90",[1]Table2!$B$1:$Z$1,0),0)*VLOOKUP($B6,[1]Table2!$B$1:$Z$21,MATCH("xG/90",[1]Table2!$B$1:$Z$1,0),0),"")</f>
        <v>1.4793652343749999</v>
      </c>
      <c r="HY29" s="41" t="str">
        <f>IFERROR(VLOOKUP(HY6,[1]Table2!$B$1:$Z$21,MATCH("xGA/90",[1]Table2!$B$1:$Z$1,0),0)*VLOOKUP($B6,[1]Table2!$B$1:$Z$21,MATCH("xG/90",[1]Table2!$B$1:$Z$1,0),0),"")</f>
        <v/>
      </c>
      <c r="HZ29" s="41" t="str">
        <f>IFERROR(VLOOKUP(HZ6,[1]Table2!$B$1:$Z$21,MATCH("xGA/90",[1]Table2!$B$1:$Z$1,0),0)*VLOOKUP($B6,[1]Table2!$B$1:$Z$21,MATCH("xG/90",[1]Table2!$B$1:$Z$1,0),0),"")</f>
        <v/>
      </c>
      <c r="IA29" s="41" t="str">
        <f>IFERROR(VLOOKUP(IA6,[1]Table2!$B$1:$Z$21,MATCH("xGA/90",[1]Table2!$B$1:$Z$1,0),0)*VLOOKUP($B6,[1]Table2!$B$1:$Z$21,MATCH("xG/90",[1]Table2!$B$1:$Z$1,0),0),"")</f>
        <v/>
      </c>
      <c r="IB29" s="41" t="str">
        <f>IFERROR(VLOOKUP(IB6,[1]Table2!$B$1:$Z$21,MATCH("xGA/90",[1]Table2!$B$1:$Z$1,0),0)*VLOOKUP($B6,[1]Table2!$B$1:$Z$21,MATCH("xG/90",[1]Table2!$B$1:$Z$1,0),0),"")</f>
        <v/>
      </c>
      <c r="IC29" s="41" t="str">
        <f>IFERROR(VLOOKUP(IC6,[1]Table2!$B$1:$Z$21,MATCH("xGA/90",[1]Table2!$B$1:$Z$1,0),0)*VLOOKUP($B6,[1]Table2!$B$1:$Z$21,MATCH("xG/90",[1]Table2!$B$1:$Z$1,0),0),"")</f>
        <v/>
      </c>
      <c r="ID29" s="41" t="str">
        <f>IFERROR(VLOOKUP(ID6,[1]Table2!$B$1:$Z$21,MATCH("xGA/90",[1]Table2!$B$1:$Z$1,0),0)*VLOOKUP($B6,[1]Table2!$B$1:$Z$21,MATCH("xG/90",[1]Table2!$B$1:$Z$1,0),0),"")</f>
        <v/>
      </c>
      <c r="IE29" s="41" t="str">
        <f>IFERROR(VLOOKUP(IE6,[1]Table2!$B$1:$Z$21,MATCH("xGA/90",[1]Table2!$B$1:$Z$1,0),0)*VLOOKUP($B6,[1]Table2!$B$1:$Z$21,MATCH("xG/90",[1]Table2!$B$1:$Z$1,0),0),"")</f>
        <v/>
      </c>
      <c r="IF29" s="41" t="str">
        <f>IFERROR(VLOOKUP(IF6,[1]Table2!$B$1:$Z$21,MATCH("xGA/90",[1]Table2!$B$1:$Z$1,0),0)*VLOOKUP($B6,[1]Table2!$B$1:$Z$21,MATCH("xG/90",[1]Table2!$B$1:$Z$1,0),0),"")</f>
        <v/>
      </c>
      <c r="IG29" s="41" t="str">
        <f>IFERROR(VLOOKUP(IG6,[1]Table2!$B$1:$Z$21,MATCH("xGA/90",[1]Table2!$B$1:$Z$1,0),0)*VLOOKUP($B6,[1]Table2!$B$1:$Z$21,MATCH("xG/90",[1]Table2!$B$1:$Z$1,0),0),"")</f>
        <v/>
      </c>
      <c r="IH29" s="41" t="str">
        <f>IFERROR(VLOOKUP(IH6,[1]Table2!$B$1:$Z$21,MATCH("xGA/90",[1]Table2!$B$1:$Z$1,0),0)*VLOOKUP($B6,[1]Table2!$B$1:$Z$21,MATCH("xG/90",[1]Table2!$B$1:$Z$1,0),0),"")</f>
        <v/>
      </c>
      <c r="II29" s="41" t="str">
        <f>IFERROR(VLOOKUP(II6,[1]Table2!$B$1:$Z$21,MATCH("xGA/90",[1]Table2!$B$1:$Z$1,0),0)*VLOOKUP($B6,[1]Table2!$B$1:$Z$21,MATCH("xG/90",[1]Table2!$B$1:$Z$1,0),0),"")</f>
        <v/>
      </c>
      <c r="IJ29" s="41" t="str">
        <f>IFERROR(VLOOKUP(IJ6,[1]Table2!$B$1:$Z$21,MATCH("xGA/90",[1]Table2!$B$1:$Z$1,0),0)*VLOOKUP($B6,[1]Table2!$B$1:$Z$21,MATCH("xG/90",[1]Table2!$B$1:$Z$1,0),0),"")</f>
        <v/>
      </c>
      <c r="IK29" s="41" t="str">
        <f>IFERROR(VLOOKUP(IK6,[1]Table2!$B$1:$Z$21,MATCH("xGA/90",[1]Table2!$B$1:$Z$1,0),0)*VLOOKUP($B6,[1]Table2!$B$1:$Z$21,MATCH("xG/90",[1]Table2!$B$1:$Z$1,0),0),"")</f>
        <v/>
      </c>
      <c r="IL29" s="41">
        <f>IFERROR(VLOOKUP(IL6,[1]Table2!$B$1:$Z$21,MATCH("xGA/90",[1]Table2!$B$1:$Z$1,0),0)*VLOOKUP($B6,[1]Table2!$B$1:$Z$21,MATCH("xG/90",[1]Table2!$B$1:$Z$1,0),0),"")</f>
        <v>1.6540725806451611</v>
      </c>
      <c r="IM29" s="41" t="str">
        <f>IFERROR(VLOOKUP(IM6,[1]Table2!$B$1:$Z$21,MATCH("xGA/90",[1]Table2!$B$1:$Z$1,0),0)*VLOOKUP($B6,[1]Table2!$B$1:$Z$21,MATCH("xG/90",[1]Table2!$B$1:$Z$1,0),0),"")</f>
        <v/>
      </c>
      <c r="IN29" s="41" t="str">
        <f>IFERROR(VLOOKUP(IN6,[1]Table2!$B$1:$Z$21,MATCH("xGA/90",[1]Table2!$B$1:$Z$1,0),0)*VLOOKUP($B6,[1]Table2!$B$1:$Z$21,MATCH("xG/90",[1]Table2!$B$1:$Z$1,0),0),"")</f>
        <v/>
      </c>
      <c r="IO29" s="41">
        <f>IFERROR(VLOOKUP(IO6,[1]Table2!$B$1:$Z$21,MATCH("xGA/90",[1]Table2!$B$1:$Z$1,0),0)*VLOOKUP($B6,[1]Table2!$B$1:$Z$21,MATCH("xG/90",[1]Table2!$B$1:$Z$1,0),0),"")</f>
        <v>1.1694827586206897</v>
      </c>
      <c r="IP29" s="41" t="str">
        <f>IFERROR(VLOOKUP(IP6,[1]Table2!$B$1:$Z$21,MATCH("xGA/90",[1]Table2!$B$1:$Z$1,0),0)*VLOOKUP($B6,[1]Table2!$B$1:$Z$21,MATCH("xG/90",[1]Table2!$B$1:$Z$1,0),0),"")</f>
        <v/>
      </c>
      <c r="IQ29" s="41" t="str">
        <f>IFERROR(VLOOKUP(IQ6,[1]Table2!$B$1:$Z$21,MATCH("xGA/90",[1]Table2!$B$1:$Z$1,0),0)*VLOOKUP($B6,[1]Table2!$B$1:$Z$21,MATCH("xG/90",[1]Table2!$B$1:$Z$1,0),0),"")</f>
        <v/>
      </c>
      <c r="IR29" s="41" t="str">
        <f>IFERROR(VLOOKUP(IR6,[1]Table2!$B$1:$Z$21,MATCH("xGA/90",[1]Table2!$B$1:$Z$1,0),0)*VLOOKUP($B6,[1]Table2!$B$1:$Z$21,MATCH("xG/90",[1]Table2!$B$1:$Z$1,0),0),"")</f>
        <v/>
      </c>
      <c r="IS29" s="41">
        <f>IFERROR(VLOOKUP(IS6,[1]Table2!$B$1:$Z$21,MATCH("xGA/90",[1]Table2!$B$1:$Z$1,0),0)*VLOOKUP($B6,[1]Table2!$B$1:$Z$21,MATCH("xG/90",[1]Table2!$B$1:$Z$1,0),0),"")</f>
        <v>1.6307714843749999</v>
      </c>
      <c r="IT29" s="41" t="str">
        <f>IFERROR(VLOOKUP(IT6,[1]Table2!$B$1:$Z$21,MATCH("xGA/90",[1]Table2!$B$1:$Z$1,0),0)*VLOOKUP($B6,[1]Table2!$B$1:$Z$21,MATCH("xG/90",[1]Table2!$B$1:$Z$1,0),0),"")</f>
        <v/>
      </c>
      <c r="IU29" s="41" t="str">
        <f>IFERROR(VLOOKUP(IU6,[1]Table2!$B$1:$Z$21,MATCH("xGA/90",[1]Table2!$B$1:$Z$1,0),0)*VLOOKUP($B6,[1]Table2!$B$1:$Z$21,MATCH("xG/90",[1]Table2!$B$1:$Z$1,0),0),"")</f>
        <v/>
      </c>
      <c r="IV29" s="41" t="str">
        <f>IFERROR(VLOOKUP(IV6,[1]Table2!$B$1:$Z$21,MATCH("xGA/90",[1]Table2!$B$1:$Z$1,0),0)*VLOOKUP($B6,[1]Table2!$B$1:$Z$21,MATCH("xG/90",[1]Table2!$B$1:$Z$1,0),0),"")</f>
        <v/>
      </c>
      <c r="IW29" s="41" t="str">
        <f>IFERROR(VLOOKUP(IW6,[1]Table2!$B$1:$Z$21,MATCH("xGA/90",[1]Table2!$B$1:$Z$1,0),0)*VLOOKUP($B6,[1]Table2!$B$1:$Z$21,MATCH("xG/90",[1]Table2!$B$1:$Z$1,0),0),"")</f>
        <v/>
      </c>
      <c r="IX29" s="41" t="str">
        <f>IFERROR(VLOOKUP(IX6,[1]Table2!$B$1:$Z$21,MATCH("xGA/90",[1]Table2!$B$1:$Z$1,0),0)*VLOOKUP($B6,[1]Table2!$B$1:$Z$21,MATCH("xG/90",[1]Table2!$B$1:$Z$1,0),0),"")</f>
        <v/>
      </c>
      <c r="IY29" s="41" t="str">
        <f>IFERROR(VLOOKUP(IY6,[1]Table2!$B$1:$Z$21,MATCH("xGA/90",[1]Table2!$B$1:$Z$1,0),0)*VLOOKUP($B6,[1]Table2!$B$1:$Z$21,MATCH("xG/90",[1]Table2!$B$1:$Z$1,0),0),"")</f>
        <v/>
      </c>
      <c r="IZ29" s="41">
        <f>IFERROR(VLOOKUP(IZ6,[1]Table2!$B$1:$Z$21,MATCH("xGA/90",[1]Table2!$B$1:$Z$1,0),0)*VLOOKUP($B6,[1]Table2!$B$1:$Z$21,MATCH("xG/90",[1]Table2!$B$1:$Z$1,0),0),"")</f>
        <v>1.2995703125</v>
      </c>
      <c r="JA29" s="41" t="str">
        <f>IFERROR(VLOOKUP(JA6,[1]Table2!$B$1:$Z$21,MATCH("xGA/90",[1]Table2!$B$1:$Z$1,0),0)*VLOOKUP($B6,[1]Table2!$B$1:$Z$21,MATCH("xG/90",[1]Table2!$B$1:$Z$1,0),0),"")</f>
        <v/>
      </c>
      <c r="JB29" s="41" t="str">
        <f>IFERROR(VLOOKUP(JB6,[1]Table2!$B$1:$Z$21,MATCH("xGA/90",[1]Table2!$B$1:$Z$1,0),0)*VLOOKUP($B6,[1]Table2!$B$1:$Z$21,MATCH("xG/90",[1]Table2!$B$1:$Z$1,0),0),"")</f>
        <v/>
      </c>
      <c r="JC29" s="41" t="str">
        <f>IFERROR(VLOOKUP(JC6,[1]Table2!$B$1:$Z$21,MATCH("xGA/90",[1]Table2!$B$1:$Z$1,0),0)*VLOOKUP($B6,[1]Table2!$B$1:$Z$21,MATCH("xG/90",[1]Table2!$B$1:$Z$1,0),0),"")</f>
        <v/>
      </c>
      <c r="JD29" s="41" t="str">
        <f>IFERROR(VLOOKUP(JD6,[1]Table2!$B$1:$Z$21,MATCH("xGA/90",[1]Table2!$B$1:$Z$1,0),0)*VLOOKUP($B6,[1]Table2!$B$1:$Z$21,MATCH("xG/90",[1]Table2!$B$1:$Z$1,0),0),"")</f>
        <v/>
      </c>
      <c r="JE29" s="41" t="str">
        <f>IFERROR(VLOOKUP(JE6,[1]Table2!$B$1:$Z$21,MATCH("xGA/90",[1]Table2!$B$1:$Z$1,0),0)*VLOOKUP($B6,[1]Table2!$B$1:$Z$21,MATCH("xG/90",[1]Table2!$B$1:$Z$1,0),0),"")</f>
        <v/>
      </c>
      <c r="JF29" s="41" t="str">
        <f>IFERROR(VLOOKUP(JF6,[1]Table2!$B$1:$Z$21,MATCH("xGA/90",[1]Table2!$B$1:$Z$1,0),0)*VLOOKUP($B6,[1]Table2!$B$1:$Z$21,MATCH("xG/90",[1]Table2!$B$1:$Z$1,0),0),"")</f>
        <v/>
      </c>
      <c r="JG29" s="41" t="str">
        <f>IFERROR(VLOOKUP(JG6,[1]Table2!$B$1:$Z$21,MATCH("xGA/90",[1]Table2!$B$1:$Z$1,0),0)*VLOOKUP($B6,[1]Table2!$B$1:$Z$21,MATCH("xG/90",[1]Table2!$B$1:$Z$1,0),0),"")</f>
        <v/>
      </c>
      <c r="JH29" s="41">
        <f>IFERROR(VLOOKUP(JH6,[1]Table2!$B$1:$Z$21,MATCH("xGA/90",[1]Table2!$B$1:$Z$1,0),0)*VLOOKUP($B6,[1]Table2!$B$1:$Z$21,MATCH("xG/90",[1]Table2!$B$1:$Z$1,0),0),"")</f>
        <v>1.2861391129032256</v>
      </c>
      <c r="JI29" s="41" t="str">
        <f>IFERROR(VLOOKUP(JI6,[1]Table2!$B$1:$Z$21,MATCH("xGA/90",[1]Table2!$B$1:$Z$1,0),0)*VLOOKUP($B6,[1]Table2!$B$1:$Z$21,MATCH("xG/90",[1]Table2!$B$1:$Z$1,0),0),"")</f>
        <v/>
      </c>
      <c r="JJ29" s="41" t="str">
        <f>IFERROR(VLOOKUP(JJ6,[1]Table2!$B$1:$Z$21,MATCH("xGA/90",[1]Table2!$B$1:$Z$1,0),0)*VLOOKUP($B6,[1]Table2!$B$1:$Z$21,MATCH("xG/90",[1]Table2!$B$1:$Z$1,0),0),"")</f>
        <v/>
      </c>
      <c r="JK29" s="41" t="str">
        <f>IFERROR(VLOOKUP(JK6,[1]Table2!$B$1:$Z$21,MATCH("xGA/90",[1]Table2!$B$1:$Z$1,0),0)*VLOOKUP($B6,[1]Table2!$B$1:$Z$21,MATCH("xG/90",[1]Table2!$B$1:$Z$1,0),0),"")</f>
        <v/>
      </c>
      <c r="JL29" s="41">
        <f>IFERROR(VLOOKUP(JL6,[1]Table2!$B$1:$Z$21,MATCH("xGA/90",[1]Table2!$B$1:$Z$1,0),0)*VLOOKUP($B6,[1]Table2!$B$1:$Z$21,MATCH("xG/90",[1]Table2!$B$1:$Z$1,0),0),"")</f>
        <v>1.454130859375</v>
      </c>
      <c r="JM29" s="41" t="str">
        <f>IFERROR(VLOOKUP(JM6,[1]Table2!$B$1:$Z$21,MATCH("xGA/90",[1]Table2!$B$1:$Z$1,0),0)*VLOOKUP($B6,[1]Table2!$B$1:$Z$21,MATCH("xG/90",[1]Table2!$B$1:$Z$1,0),0),"")</f>
        <v/>
      </c>
      <c r="JN29" s="41" t="str">
        <f>IFERROR(VLOOKUP(JN6,[1]Table2!$B$1:$Z$21,MATCH("xGA/90",[1]Table2!$B$1:$Z$1,0),0)*VLOOKUP($B6,[1]Table2!$B$1:$Z$21,MATCH("xG/90",[1]Table2!$B$1:$Z$1,0),0),"")</f>
        <v/>
      </c>
      <c r="JO29" s="41">
        <f>IFERROR(VLOOKUP(JO6,[1]Table2!$B$1:$Z$21,MATCH("xGA/90",[1]Table2!$B$1:$Z$1,0),0)*VLOOKUP($B6,[1]Table2!$B$1:$Z$21,MATCH("xG/90",[1]Table2!$B$1:$Z$1,0),0),"")</f>
        <v>1.6970117187499998</v>
      </c>
      <c r="JP29" s="41" t="str">
        <f>IFERROR(VLOOKUP(JP6,[1]Table2!$B$1:$Z$21,MATCH("xGA/90",[1]Table2!$B$1:$Z$1,0),0)*VLOOKUP($B6,[1]Table2!$B$1:$Z$21,MATCH("xG/90",[1]Table2!$B$1:$Z$1,0),0),"")</f>
        <v/>
      </c>
      <c r="JQ29" s="41" t="str">
        <f>IFERROR(VLOOKUP(JQ6,[1]Table2!$B$1:$Z$21,MATCH("xGA/90",[1]Table2!$B$1:$Z$1,0),0)*VLOOKUP($B6,[1]Table2!$B$1:$Z$21,MATCH("xG/90",[1]Table2!$B$1:$Z$1,0),0),"")</f>
        <v/>
      </c>
      <c r="JR29" s="41" t="str">
        <f>IFERROR(VLOOKUP(JR6,[1]Table2!$B$1:$Z$21,MATCH("xGA/90",[1]Table2!$B$1:$Z$1,0),0)*VLOOKUP($B6,[1]Table2!$B$1:$Z$21,MATCH("xG/90",[1]Table2!$B$1:$Z$1,0),0),"")</f>
        <v/>
      </c>
      <c r="JS29" s="41" t="str">
        <f>IFERROR(VLOOKUP(JS6,[1]Table2!$B$1:$Z$21,MATCH("xGA/90",[1]Table2!$B$1:$Z$1,0),0)*VLOOKUP($B6,[1]Table2!$B$1:$Z$21,MATCH("xG/90",[1]Table2!$B$1:$Z$1,0),0),"")</f>
        <v/>
      </c>
      <c r="JT29" s="41" t="str">
        <f>IFERROR(VLOOKUP(JT6,[1]Table2!$B$1:$Z$21,MATCH("xGA/90",[1]Table2!$B$1:$Z$1,0),0)*VLOOKUP($B6,[1]Table2!$B$1:$Z$21,MATCH("xG/90",[1]Table2!$B$1:$Z$1,0),0),"")</f>
        <v/>
      </c>
      <c r="JU29" s="41">
        <f>IFERROR(VLOOKUP(JU6,[1]Table2!$B$1:$Z$21,MATCH("xGA/90",[1]Table2!$B$1:$Z$1,0),0)*VLOOKUP($B6,[1]Table2!$B$1:$Z$21,MATCH("xG/90",[1]Table2!$B$1:$Z$1,0),0),"")</f>
        <v>1.2731149193548386</v>
      </c>
      <c r="JV29" s="41" t="str">
        <f>IFERROR(VLOOKUP(JV6,[1]Table2!$B$1:$Z$21,MATCH("xGA/90",[1]Table2!$B$1:$Z$1,0),0)*VLOOKUP($B6,[1]Table2!$B$1:$Z$21,MATCH("xG/90",[1]Table2!$B$1:$Z$1,0),0),"")</f>
        <v/>
      </c>
      <c r="JW29" s="41" t="str">
        <f>IFERROR(VLOOKUP(JW6,[1]Table2!$B$1:$Z$21,MATCH("xGA/90",[1]Table2!$B$1:$Z$1,0),0)*VLOOKUP($B6,[1]Table2!$B$1:$Z$21,MATCH("xG/90",[1]Table2!$B$1:$Z$1,0),0),"")</f>
        <v/>
      </c>
      <c r="JX29" s="41" t="str">
        <f>IFERROR(VLOOKUP(JX6,[1]Table2!$B$1:$Z$21,MATCH("xGA/90",[1]Table2!$B$1:$Z$1,0),0)*VLOOKUP($B6,[1]Table2!$B$1:$Z$21,MATCH("xG/90",[1]Table2!$B$1:$Z$1,0),0),"")</f>
        <v/>
      </c>
      <c r="JY29" s="41" t="str">
        <f>IFERROR(VLOOKUP(JY6,[1]Table2!$B$1:$Z$21,MATCH("xGA/90",[1]Table2!$B$1:$Z$1,0),0)*VLOOKUP($B6,[1]Table2!$B$1:$Z$21,MATCH("xG/90",[1]Table2!$B$1:$Z$1,0),0),"")</f>
        <v/>
      </c>
      <c r="JZ29" s="41" t="str">
        <f>IFERROR(VLOOKUP(JZ6,[1]Table2!$B$1:$Z$21,MATCH("xGA/90",[1]Table2!$B$1:$Z$1,0),0)*VLOOKUP($B6,[1]Table2!$B$1:$Z$21,MATCH("xG/90",[1]Table2!$B$1:$Z$1,0),0),"")</f>
        <v/>
      </c>
      <c r="KA29" s="41" t="str">
        <f>IFERROR(VLOOKUP(KA6,[1]Table2!$B$1:$Z$21,MATCH("xGA/90",[1]Table2!$B$1:$Z$1,0),0)*VLOOKUP($B6,[1]Table2!$B$1:$Z$21,MATCH("xG/90",[1]Table2!$B$1:$Z$1,0),0),"")</f>
        <v/>
      </c>
      <c r="KB29" s="41">
        <f>IFERROR(VLOOKUP(KB6,[1]Table2!$B$1:$Z$21,MATCH("xGA/90",[1]Table2!$B$1:$Z$1,0),0)*VLOOKUP($B6,[1]Table2!$B$1:$Z$21,MATCH("xG/90",[1]Table2!$B$1:$Z$1,0),0),"")</f>
        <v>1.3121874999999998</v>
      </c>
      <c r="KC29" s="41" t="str">
        <f>IFERROR(VLOOKUP(KC6,[1]Table2!$B$1:$Z$21,MATCH("xGA/90",[1]Table2!$B$1:$Z$1,0),0)*VLOOKUP($B6,[1]Table2!$B$1:$Z$21,MATCH("xG/90",[1]Table2!$B$1:$Z$1,0),0),"")</f>
        <v/>
      </c>
      <c r="KD29" s="41" t="str">
        <f>IFERROR(VLOOKUP(KD6,[1]Table2!$B$1:$Z$21,MATCH("xGA/90",[1]Table2!$B$1:$Z$1,0),0)*VLOOKUP($B6,[1]Table2!$B$1:$Z$21,MATCH("xG/90",[1]Table2!$B$1:$Z$1,0),0),"")</f>
        <v/>
      </c>
      <c r="KE29" s="41" t="str">
        <f>IFERROR(VLOOKUP(KE6,[1]Table2!$B$1:$Z$21,MATCH("xGA/90",[1]Table2!$B$1:$Z$1,0),0)*VLOOKUP($B6,[1]Table2!$B$1:$Z$21,MATCH("xG/90",[1]Table2!$B$1:$Z$1,0),0),"")</f>
        <v/>
      </c>
      <c r="KF29" s="41" t="str">
        <f>IFERROR(VLOOKUP(KF6,[1]Table2!$B$1:$Z$21,MATCH("xGA/90",[1]Table2!$B$1:$Z$1,0),0)*VLOOKUP($B6,[1]Table2!$B$1:$Z$21,MATCH("xG/90",[1]Table2!$B$1:$Z$1,0),0),"")</f>
        <v/>
      </c>
      <c r="KG29" s="41" t="str">
        <f>IFERROR(VLOOKUP(KG6,[1]Table2!$B$1:$Z$21,MATCH("xGA/90",[1]Table2!$B$1:$Z$1,0),0)*VLOOKUP($B6,[1]Table2!$B$1:$Z$21,MATCH("xG/90",[1]Table2!$B$1:$Z$1,0),0),"")</f>
        <v/>
      </c>
      <c r="KH29" s="41" t="str">
        <f>IFERROR(VLOOKUP(KH6,[1]Table2!$B$1:$Z$21,MATCH("xGA/90",[1]Table2!$B$1:$Z$1,0),0)*VLOOKUP($B6,[1]Table2!$B$1:$Z$21,MATCH("xG/90",[1]Table2!$B$1:$Z$1,0),0),"")</f>
        <v/>
      </c>
      <c r="KI29" s="41">
        <f>IFERROR(VLOOKUP(KI6,[1]Table2!$B$1:$Z$21,MATCH("xGA/90",[1]Table2!$B$1:$Z$1,0),0)*VLOOKUP($B6,[1]Table2!$B$1:$Z$21,MATCH("xG/90",[1]Table2!$B$1:$Z$1,0),0),"")</f>
        <v>1.3020937499999998</v>
      </c>
      <c r="KJ29" s="41" t="str">
        <f>IFERROR(VLOOKUP(KJ6,[1]Table2!$B$1:$Z$21,MATCH("xGA/90",[1]Table2!$B$1:$Z$1,0),0)*VLOOKUP($B6,[1]Table2!$B$1:$Z$21,MATCH("xG/90",[1]Table2!$B$1:$Z$1,0),0),"")</f>
        <v/>
      </c>
      <c r="KK29" s="41" t="str">
        <f>IFERROR(VLOOKUP(KK6,[1]Table2!$B$1:$Z$21,MATCH("xGA/90",[1]Table2!$B$1:$Z$1,0),0)*VLOOKUP($B6,[1]Table2!$B$1:$Z$21,MATCH("xG/90",[1]Table2!$B$1:$Z$1,0),0),"")</f>
        <v/>
      </c>
      <c r="KL29" s="41" t="str">
        <f>IFERROR(VLOOKUP(KL6,[1]Table2!$B$1:$Z$21,MATCH("xGA/90",[1]Table2!$B$1:$Z$1,0),0)*VLOOKUP($B6,[1]Table2!$B$1:$Z$21,MATCH("xG/90",[1]Table2!$B$1:$Z$1,0),0),"")</f>
        <v/>
      </c>
      <c r="KM29" s="41" t="str">
        <f>IFERROR(VLOOKUP(KM6,[1]Table2!$B$1:$Z$21,MATCH("xGA/90",[1]Table2!$B$1:$Z$1,0),0)*VLOOKUP($B6,[1]Table2!$B$1:$Z$21,MATCH("xG/90",[1]Table2!$B$1:$Z$1,0),0),"")</f>
        <v/>
      </c>
      <c r="KN29" s="41" t="str">
        <f>IFERROR(VLOOKUP(KN6,[1]Table2!$B$1:$Z$21,MATCH("xGA/90",[1]Table2!$B$1:$Z$1,0),0)*VLOOKUP($B6,[1]Table2!$B$1:$Z$21,MATCH("xG/90",[1]Table2!$B$1:$Z$1,0),0),"")</f>
        <v/>
      </c>
      <c r="KO29" s="41" t="str">
        <f>IFERROR(VLOOKUP(KO6,[1]Table2!$B$1:$Z$21,MATCH("xGA/90",[1]Table2!$B$1:$Z$1,0),0)*VLOOKUP($B6,[1]Table2!$B$1:$Z$21,MATCH("xG/90",[1]Table2!$B$1:$Z$1,0),0),"")</f>
        <v/>
      </c>
      <c r="KP29" s="41" t="str">
        <f>IFERROR(VLOOKUP(KP6,[1]Table2!$B$1:$Z$21,MATCH("xGA/90",[1]Table2!$B$1:$Z$1,0),0)*VLOOKUP($B6,[1]Table2!$B$1:$Z$21,MATCH("xG/90",[1]Table2!$B$1:$Z$1,0),0),"")</f>
        <v/>
      </c>
      <c r="KQ29" s="41">
        <f>IFERROR(VLOOKUP(KQ6,[1]Table2!$B$1:$Z$21,MATCH("xGA/90",[1]Table2!$B$1:$Z$1,0),0)*VLOOKUP($B6,[1]Table2!$B$1:$Z$21,MATCH("xG/90",[1]Table2!$B$1:$Z$1,0),0),"")</f>
        <v>1.7033203124999998</v>
      </c>
      <c r="KR29" s="41" t="str">
        <f>IFERROR(VLOOKUP(KR6,[1]Table2!$B$1:$Z$21,MATCH("xGA/90",[1]Table2!$B$1:$Z$1,0),0)*VLOOKUP($B6,[1]Table2!$B$1:$Z$21,MATCH("xG/90",[1]Table2!$B$1:$Z$1,0),0),"")</f>
        <v/>
      </c>
      <c r="KS29" s="41" t="str">
        <f>IFERROR(VLOOKUP(KS6,[1]Table2!$B$1:$Z$21,MATCH("xGA/90",[1]Table2!$B$1:$Z$1,0),0)*VLOOKUP($B6,[1]Table2!$B$1:$Z$21,MATCH("xG/90",[1]Table2!$B$1:$Z$1,0),0),"")</f>
        <v/>
      </c>
      <c r="KT29" s="41" t="str">
        <f>IFERROR(VLOOKUP(KT6,[1]Table2!$B$1:$Z$21,MATCH("xGA/90",[1]Table2!$B$1:$Z$1,0),0)*VLOOKUP($B6,[1]Table2!$B$1:$Z$21,MATCH("xG/90",[1]Table2!$B$1:$Z$1,0),0),"")</f>
        <v/>
      </c>
      <c r="KU29" s="41" t="str">
        <f>IFERROR(VLOOKUP(KU6,[1]Table2!$B$1:$Z$21,MATCH("xGA/90",[1]Table2!$B$1:$Z$1,0),0)*VLOOKUP($B6,[1]Table2!$B$1:$Z$21,MATCH("xG/90",[1]Table2!$B$1:$Z$1,0),0),"")</f>
        <v/>
      </c>
      <c r="KV29" s="41" t="str">
        <f>IFERROR(VLOOKUP(KV6,[1]Table2!$B$1:$Z$21,MATCH("xGA/90",[1]Table2!$B$1:$Z$1,0),0)*VLOOKUP($B6,[1]Table2!$B$1:$Z$21,MATCH("xG/90",[1]Table2!$B$1:$Z$1,0),0),"")</f>
        <v/>
      </c>
      <c r="KW29" s="41" t="str">
        <f>IFERROR(VLOOKUP(KW6,[1]Table2!$B$1:$Z$21,MATCH("xGA/90",[1]Table2!$B$1:$Z$1,0),0)*VLOOKUP($B6,[1]Table2!$B$1:$Z$21,MATCH("xG/90",[1]Table2!$B$1:$Z$1,0),0),"")</f>
        <v/>
      </c>
      <c r="KX29" s="41" t="str">
        <f>IFERROR(VLOOKUP(KX6,[1]Table2!$B$1:$Z$21,MATCH("xGA/90",[1]Table2!$B$1:$Z$1,0),0)*VLOOKUP($B6,[1]Table2!$B$1:$Z$21,MATCH("xG/90",[1]Table2!$B$1:$Z$1,0),0),"")</f>
        <v/>
      </c>
      <c r="KY29" s="41" t="str">
        <f>IFERROR(VLOOKUP(KY6,[1]Table2!$B$1:$Z$21,MATCH("xGA/90",[1]Table2!$B$1:$Z$1,0),0)*VLOOKUP($B6,[1]Table2!$B$1:$Z$21,MATCH("xG/90",[1]Table2!$B$1:$Z$1,0),0),"")</f>
        <v/>
      </c>
      <c r="KZ29" s="41" t="str">
        <f>IFERROR(VLOOKUP(KZ6,[1]Table2!$B$1:$Z$21,MATCH("xGA/90",[1]Table2!$B$1:$Z$1,0),0)*VLOOKUP($B6,[1]Table2!$B$1:$Z$21,MATCH("xG/90",[1]Table2!$B$1:$Z$1,0),0),"")</f>
        <v/>
      </c>
      <c r="LA29" s="41" t="str">
        <f>IFERROR(VLOOKUP(LA6,[1]Table2!$B$1:$Z$21,MATCH("xGA/90",[1]Table2!$B$1:$Z$1,0),0)*VLOOKUP($B6,[1]Table2!$B$1:$Z$21,MATCH("xG/90",[1]Table2!$B$1:$Z$1,0),0),"")</f>
        <v/>
      </c>
      <c r="LB29" s="41" t="str">
        <f>IFERROR(VLOOKUP(LB6,[1]Table2!$B$1:$Z$21,MATCH("xGA/90",[1]Table2!$B$1:$Z$1,0),0)*VLOOKUP($B6,[1]Table2!$B$1:$Z$21,MATCH("xG/90",[1]Table2!$B$1:$Z$1,0),0),"")</f>
        <v/>
      </c>
      <c r="LC29" s="41" t="str">
        <f>IFERROR(VLOOKUP(LC6,[1]Table2!$B$1:$Z$21,MATCH("xGA/90",[1]Table2!$B$1:$Z$1,0),0)*VLOOKUP($B6,[1]Table2!$B$1:$Z$21,MATCH("xG/90",[1]Table2!$B$1:$Z$1,0),0),"")</f>
        <v/>
      </c>
      <c r="LD29" s="41" t="str">
        <f>IFERROR(VLOOKUP(LD6,[1]Table2!$B$1:$Z$21,MATCH("xGA/90",[1]Table2!$B$1:$Z$1,0),0)*VLOOKUP($B6,[1]Table2!$B$1:$Z$21,MATCH("xG/90",[1]Table2!$B$1:$Z$1,0),0),"")</f>
        <v/>
      </c>
      <c r="LE29" s="41" t="str">
        <f>IFERROR(VLOOKUP(LE6,[1]Table2!$B$1:$Z$21,MATCH("xGA/90",[1]Table2!$B$1:$Z$1,0),0)*VLOOKUP($B6,[1]Table2!$B$1:$Z$21,MATCH("xG/90",[1]Table2!$B$1:$Z$1,0),0),"")</f>
        <v/>
      </c>
      <c r="LF29" s="41" t="str">
        <f>IFERROR(VLOOKUP(LF6,[1]Table2!$B$1:$Z$21,MATCH("xGA/90",[1]Table2!$B$1:$Z$1,0),0)*VLOOKUP($B6,[1]Table2!$B$1:$Z$21,MATCH("xG/90",[1]Table2!$B$1:$Z$1,0),0),"")</f>
        <v/>
      </c>
      <c r="LG29" s="41" t="str">
        <f>IFERROR(VLOOKUP(LG6,[1]Table2!$B$1:$Z$21,MATCH("xGA/90",[1]Table2!$B$1:$Z$1,0),0)*VLOOKUP($B6,[1]Table2!$B$1:$Z$21,MATCH("xG/90",[1]Table2!$B$1:$Z$1,0),0),"")</f>
        <v/>
      </c>
      <c r="LH29" s="41" t="str">
        <f>IFERROR(VLOOKUP(LH6,[1]Table2!$B$1:$Z$21,MATCH("xGA/90",[1]Table2!$B$1:$Z$1,0),0)*VLOOKUP($B6,[1]Table2!$B$1:$Z$21,MATCH("xG/90",[1]Table2!$B$1:$Z$1,0),0),"")</f>
        <v/>
      </c>
      <c r="LI29" s="41" t="str">
        <f>IFERROR(VLOOKUP(LI6,[1]Table2!$B$1:$Z$21,MATCH("xGA/90",[1]Table2!$B$1:$Z$1,0),0)*VLOOKUP($B6,[1]Table2!$B$1:$Z$21,MATCH("xG/90",[1]Table2!$B$1:$Z$1,0),0),"")</f>
        <v/>
      </c>
      <c r="LJ29" s="41" t="str">
        <f>IFERROR(VLOOKUP(LJ6,[1]Table2!$B$1:$Z$21,MATCH("xGA/90",[1]Table2!$B$1:$Z$1,0),0)*VLOOKUP($B6,[1]Table2!$B$1:$Z$21,MATCH("xG/90",[1]Table2!$B$1:$Z$1,0),0),"")</f>
        <v/>
      </c>
      <c r="LK29" s="41" t="str">
        <f>IFERROR(VLOOKUP(LK6,[1]Table2!$B$1:$Z$21,MATCH("xGA/90",[1]Table2!$B$1:$Z$1,0),0)*VLOOKUP($B6,[1]Table2!$B$1:$Z$21,MATCH("xG/90",[1]Table2!$B$1:$Z$1,0),0),"")</f>
        <v/>
      </c>
      <c r="LL29" s="41" t="str">
        <f>IFERROR(VLOOKUP(LL6,[1]Table2!$B$1:$Z$21,MATCH("xGA/90",[1]Table2!$B$1:$Z$1,0),0)*VLOOKUP($B6,[1]Table2!$B$1:$Z$21,MATCH("xG/90",[1]Table2!$B$1:$Z$1,0),0),"")</f>
        <v/>
      </c>
      <c r="LM29" s="41" t="str">
        <f>IFERROR(VLOOKUP(LM6,[1]Table2!$B$1:$Z$21,MATCH("xGA/90",[1]Table2!$B$1:$Z$1,0),0)*VLOOKUP($B6,[1]Table2!$B$1:$Z$21,MATCH("xG/90",[1]Table2!$B$1:$Z$1,0),0),"")</f>
        <v/>
      </c>
      <c r="LN29" s="41" t="str">
        <f>IFERROR(VLOOKUP(LN6,[1]Table2!$B$1:$Z$21,MATCH("xGA/90",[1]Table2!$B$1:$Z$1,0),0)*VLOOKUP($B6,[1]Table2!$B$1:$Z$21,MATCH("xG/90",[1]Table2!$B$1:$Z$1,0),0),"")</f>
        <v/>
      </c>
      <c r="LO29" s="41" t="str">
        <f>IFERROR(VLOOKUP(LO6,[1]Table2!$B$1:$Z$21,MATCH("xGA/90",[1]Table2!$B$1:$Z$1,0),0)*VLOOKUP($B6,[1]Table2!$B$1:$Z$21,MATCH("xG/90",[1]Table2!$B$1:$Z$1,0),0),"")</f>
        <v/>
      </c>
      <c r="LP29" s="41" t="str">
        <f>IFERROR(VLOOKUP(LP6,[1]Table2!$B$1:$Z$21,MATCH("xGA/90",[1]Table2!$B$1:$Z$1,0),0)*VLOOKUP($B6,[1]Table2!$B$1:$Z$21,MATCH("xG/90",[1]Table2!$B$1:$Z$1,0),0),"")</f>
        <v/>
      </c>
      <c r="LQ29" s="41" t="str">
        <f>IFERROR(VLOOKUP(LQ6,[1]Table2!$B$1:$Z$21,MATCH("xGA/90",[1]Table2!$B$1:$Z$1,0),0)*VLOOKUP($B6,[1]Table2!$B$1:$Z$21,MATCH("xG/90",[1]Table2!$B$1:$Z$1,0),0),"")</f>
        <v/>
      </c>
      <c r="LR29" s="41" t="str">
        <f>IFERROR(VLOOKUP(LR6,[1]Table2!$B$1:$Z$21,MATCH("xGA/90",[1]Table2!$B$1:$Z$1,0),0)*VLOOKUP($B6,[1]Table2!$B$1:$Z$21,MATCH("xG/90",[1]Table2!$B$1:$Z$1,0),0),"")</f>
        <v/>
      </c>
      <c r="LS29" s="41" t="str">
        <f>IFERROR(VLOOKUP(LS6,[1]Table2!$B$1:$Z$21,MATCH("xGA/90",[1]Table2!$B$1:$Z$1,0),0)*VLOOKUP($B6,[1]Table2!$B$1:$Z$21,MATCH("xG/90",[1]Table2!$B$1:$Z$1,0),0),"")</f>
        <v/>
      </c>
      <c r="LT29" s="41" t="str">
        <f>IFERROR(VLOOKUP(LT6,[1]Table2!$B$1:$Z$21,MATCH("xGA/90",[1]Table2!$B$1:$Z$1,0),0)*VLOOKUP($B6,[1]Table2!$B$1:$Z$21,MATCH("xG/90",[1]Table2!$B$1:$Z$1,0),0),"")</f>
        <v/>
      </c>
      <c r="LU29" s="41" t="str">
        <f>IFERROR(VLOOKUP(LU6,[1]Table2!$B$1:$Z$21,MATCH("xGA/90",[1]Table2!$B$1:$Z$1,0),0)*VLOOKUP($B6,[1]Table2!$B$1:$Z$21,MATCH("xG/90",[1]Table2!$B$1:$Z$1,0),0),"")</f>
        <v/>
      </c>
      <c r="LV29" s="41" t="str">
        <f>IFERROR(VLOOKUP(LV6,[1]Table2!$B$1:$Z$21,MATCH("xGA/90",[1]Table2!$B$1:$Z$1,0),0)*VLOOKUP($B6,[1]Table2!$B$1:$Z$21,MATCH("xG/90",[1]Table2!$B$1:$Z$1,0),0),"")</f>
        <v/>
      </c>
      <c r="LW29" s="41" t="str">
        <f>IFERROR(VLOOKUP(LW6,[1]Table2!$B$1:$Z$21,MATCH("xGA/90",[1]Table2!$B$1:$Z$1,0),0)*VLOOKUP($B6,[1]Table2!$B$1:$Z$21,MATCH("xG/90",[1]Table2!$B$1:$Z$1,0),0),"")</f>
        <v/>
      </c>
      <c r="LX29" s="41" t="str">
        <f>IFERROR(VLOOKUP(LX6,[1]Table2!$B$1:$Z$21,MATCH("xGA/90",[1]Table2!$B$1:$Z$1,0),0)*VLOOKUP($B6,[1]Table2!$B$1:$Z$21,MATCH("xG/90",[1]Table2!$B$1:$Z$1,0),0),"")</f>
        <v/>
      </c>
      <c r="LY29" s="41" t="str">
        <f>IFERROR(VLOOKUP(LY6,[1]Table2!$B$1:$Z$21,MATCH("xGA/90",[1]Table2!$B$1:$Z$1,0),0)*VLOOKUP($B6,[1]Table2!$B$1:$Z$21,MATCH("xG/90",[1]Table2!$B$1:$Z$1,0),0),"")</f>
        <v/>
      </c>
      <c r="LZ29" s="41" t="str">
        <f>IFERROR(VLOOKUP(LZ6,[1]Table2!$B$1:$Z$21,MATCH("xGA/90",[1]Table2!$B$1:$Z$1,0),0)*VLOOKUP($B6,[1]Table2!$B$1:$Z$21,MATCH("xG/90",[1]Table2!$B$1:$Z$1,0),0),"")</f>
        <v/>
      </c>
      <c r="MA29" s="41" t="str">
        <f>IFERROR(VLOOKUP(MA6,[1]Table2!$B$1:$Z$21,MATCH("xGA/90",[1]Table2!$B$1:$Z$1,0),0)*VLOOKUP($B6,[1]Table2!$B$1:$Z$21,MATCH("xG/90",[1]Table2!$B$1:$Z$1,0),0),"")</f>
        <v/>
      </c>
      <c r="MB29" s="41" t="str">
        <f>IFERROR(VLOOKUP(MB6,[1]Table2!$B$1:$Z$21,MATCH("xGA/90",[1]Table2!$B$1:$Z$1,0),0)*VLOOKUP($B6,[1]Table2!$B$1:$Z$21,MATCH("xG/90",[1]Table2!$B$1:$Z$1,0),0),"")</f>
        <v/>
      </c>
      <c r="MC29" s="41" t="str">
        <f>IFERROR(VLOOKUP(MC6,[1]Table2!$B$1:$Z$21,MATCH("xGA/90",[1]Table2!$B$1:$Z$1,0),0)*VLOOKUP($B6,[1]Table2!$B$1:$Z$21,MATCH("xG/90",[1]Table2!$B$1:$Z$1,0),0),"")</f>
        <v/>
      </c>
      <c r="MD29" s="41" t="str">
        <f>IFERROR(VLOOKUP(MD6,[1]Table2!$B$1:$Z$21,MATCH("xGA/90",[1]Table2!$B$1:$Z$1,0),0)*VLOOKUP($B6,[1]Table2!$B$1:$Z$21,MATCH("xG/90",[1]Table2!$B$1:$Z$1,0),0),"")</f>
        <v/>
      </c>
      <c r="ME29" s="41" t="str">
        <f>IFERROR(VLOOKUP(ME6,[1]Table2!$B$1:$Z$21,MATCH("xGA/90",[1]Table2!$B$1:$Z$1,0),0)*VLOOKUP($B6,[1]Table2!$B$1:$Z$21,MATCH("xG/90",[1]Table2!$B$1:$Z$1,0),0),"")</f>
        <v/>
      </c>
      <c r="MF29" s="41" t="str">
        <f>IFERROR(VLOOKUP(MF6,[1]Table2!$B$1:$Z$21,MATCH("xGA/90",[1]Table2!$B$1:$Z$1,0),0)*VLOOKUP($B6,[1]Table2!$B$1:$Z$21,MATCH("xG/90",[1]Table2!$B$1:$Z$1,0),0),"")</f>
        <v/>
      </c>
      <c r="MG29" s="41" t="str">
        <f>IFERROR(VLOOKUP(MG6,[1]Table2!$B$1:$Z$21,MATCH("xGA/90",[1]Table2!$B$1:$Z$1,0),0)*VLOOKUP($B6,[1]Table2!$B$1:$Z$21,MATCH("xG/90",[1]Table2!$B$1:$Z$1,0),0),"")</f>
        <v/>
      </c>
      <c r="MH29" s="41" t="str">
        <f>IFERROR(VLOOKUP(MH6,[1]Table2!$B$1:$Z$21,MATCH("xGA/90",[1]Table2!$B$1:$Z$1,0),0)*VLOOKUP($B6,[1]Table2!$B$1:$Z$21,MATCH("xG/90",[1]Table2!$B$1:$Z$1,0),0),"")</f>
        <v/>
      </c>
      <c r="MI29" s="41" t="str">
        <f>IFERROR(VLOOKUP(MI6,[1]Table2!$B$1:$Z$21,MATCH("xGA/90",[1]Table2!$B$1:$Z$1,0),0)*VLOOKUP($B6,[1]Table2!$B$1:$Z$21,MATCH("xG/90",[1]Table2!$B$1:$Z$1,0),0),"")</f>
        <v/>
      </c>
      <c r="MJ29" s="41" t="str">
        <f>IFERROR(VLOOKUP(MJ6,[1]Table2!$B$1:$Z$21,MATCH("xGA/90",[1]Table2!$B$1:$Z$1,0),0)*VLOOKUP($B6,[1]Table2!$B$1:$Z$21,MATCH("xG/90",[1]Table2!$B$1:$Z$1,0),0),"")</f>
        <v/>
      </c>
      <c r="MK29" s="41" t="str">
        <f>IFERROR(VLOOKUP(MK6,[1]Table2!$B$1:$Z$21,MATCH("xGA/90",[1]Table2!$B$1:$Z$1,0),0)*VLOOKUP($B6,[1]Table2!$B$1:$Z$21,MATCH("xG/90",[1]Table2!$B$1:$Z$1,0),0),"")</f>
        <v/>
      </c>
      <c r="ML29" s="41" t="str">
        <f>IFERROR(VLOOKUP(ML6,[1]Table2!$B$1:$Z$21,MATCH("xGA/90",[1]Table2!$B$1:$Z$1,0),0)*VLOOKUP($B6,[1]Table2!$B$1:$Z$21,MATCH("xG/90",[1]Table2!$B$1:$Z$1,0),0),"")</f>
        <v/>
      </c>
      <c r="MM29" s="41" t="str">
        <f>IFERROR(VLOOKUP(MM6,[1]Table2!$B$1:$Z$21,MATCH("xGA/90",[1]Table2!$B$1:$Z$1,0),0)*VLOOKUP($B6,[1]Table2!$B$1:$Z$21,MATCH("xG/90",[1]Table2!$B$1:$Z$1,0),0),"")</f>
        <v/>
      </c>
      <c r="MN29" s="41" t="str">
        <f>IFERROR(VLOOKUP(MN6,[1]Table2!$B$1:$Z$21,MATCH("xGA/90",[1]Table2!$B$1:$Z$1,0),0)*VLOOKUP($B6,[1]Table2!$B$1:$Z$21,MATCH("xG/90",[1]Table2!$B$1:$Z$1,0),0),"")</f>
        <v/>
      </c>
      <c r="MO29" s="41" t="str">
        <f>IFERROR(VLOOKUP(MO6,[1]Table2!$B$1:$Z$21,MATCH("xGA/90",[1]Table2!$B$1:$Z$1,0),0)*VLOOKUP($B6,[1]Table2!$B$1:$Z$21,MATCH("xG/90",[1]Table2!$B$1:$Z$1,0),0),"")</f>
        <v/>
      </c>
      <c r="MP29" s="41" t="str">
        <f>IFERROR(VLOOKUP(MP6,[1]Table2!$B$1:$Z$21,MATCH("xGA/90",[1]Table2!$B$1:$Z$1,0),0)*VLOOKUP($B6,[1]Table2!$B$1:$Z$21,MATCH("xG/90",[1]Table2!$B$1:$Z$1,0),0),"")</f>
        <v/>
      </c>
      <c r="MQ29" s="41" t="str">
        <f>IFERROR(VLOOKUP(MQ6,[1]Table2!$B$1:$Z$21,MATCH("xGA/90",[1]Table2!$B$1:$Z$1,0),0)*VLOOKUP($B6,[1]Table2!$B$1:$Z$21,MATCH("xG/90",[1]Table2!$B$1:$Z$1,0),0),"")</f>
        <v/>
      </c>
      <c r="MR29" s="41" t="str">
        <f>IFERROR(VLOOKUP(MR6,[1]Table2!$B$1:$Z$21,MATCH("xGA/90",[1]Table2!$B$1:$Z$1,0),0)*VLOOKUP($B6,[1]Table2!$B$1:$Z$21,MATCH("xG/90",[1]Table2!$B$1:$Z$1,0),0),"")</f>
        <v/>
      </c>
      <c r="MS29" s="41" t="str">
        <f>IFERROR(VLOOKUP(MS6,[1]Table2!$B$1:$Z$21,MATCH("xGA/90",[1]Table2!$B$1:$Z$1,0),0)*VLOOKUP($B6,[1]Table2!$B$1:$Z$21,MATCH("xG/90",[1]Table2!$B$1:$Z$1,0),0),"")</f>
        <v/>
      </c>
      <c r="MT29" s="41" t="str">
        <f>IFERROR(VLOOKUP(MT6,[1]Table2!$B$1:$Z$21,MATCH("xGA/90",[1]Table2!$B$1:$Z$1,0),0)*VLOOKUP($B6,[1]Table2!$B$1:$Z$21,MATCH("xG/90",[1]Table2!$B$1:$Z$1,0),0),"")</f>
        <v/>
      </c>
      <c r="MU29" s="41" t="str">
        <f>IFERROR(VLOOKUP(MU6,[1]Table2!$B$1:$Z$21,MATCH("xGA/90",[1]Table2!$B$1:$Z$1,0),0)*VLOOKUP($B6,[1]Table2!$B$1:$Z$21,MATCH("xG/90",[1]Table2!$B$1:$Z$1,0),0),"")</f>
        <v/>
      </c>
      <c r="MV29" s="41" t="str">
        <f>IFERROR(VLOOKUP(MV6,[1]Table2!$B$1:$Z$21,MATCH("xGA/90",[1]Table2!$B$1:$Z$1,0),0)*VLOOKUP($B6,[1]Table2!$B$1:$Z$21,MATCH("xG/90",[1]Table2!$B$1:$Z$1,0),0),"")</f>
        <v/>
      </c>
      <c r="MW29" s="41" t="str">
        <f>IFERROR(VLOOKUP(MW6,[1]Table2!$B$1:$Z$21,MATCH("xGA/90",[1]Table2!$B$1:$Z$1,0),0)*VLOOKUP($B6,[1]Table2!$B$1:$Z$21,MATCH("xG/90",[1]Table2!$B$1:$Z$1,0),0),"")</f>
        <v/>
      </c>
      <c r="MX29" s="41" t="str">
        <f>IFERROR(VLOOKUP(MX6,[1]Table2!$B$1:$Z$21,MATCH("xGA/90",[1]Table2!$B$1:$Z$1,0),0)*VLOOKUP($B6,[1]Table2!$B$1:$Z$21,MATCH("xG/90",[1]Table2!$B$1:$Z$1,0),0),"")</f>
        <v/>
      </c>
      <c r="MY29" s="41" t="str">
        <f>IFERROR(VLOOKUP(MY6,[1]Table2!$B$1:$Z$21,MATCH("xGA/90",[1]Table2!$B$1:$Z$1,0),0)*VLOOKUP($B6,[1]Table2!$B$1:$Z$21,MATCH("xG/90",[1]Table2!$B$1:$Z$1,0),0),"")</f>
        <v/>
      </c>
      <c r="MZ29" s="41" t="str">
        <f>IFERROR(VLOOKUP(MZ6,[1]Table2!$B$1:$Z$21,MATCH("xGA/90",[1]Table2!$B$1:$Z$1,0),0)*VLOOKUP($B6,[1]Table2!$B$1:$Z$21,MATCH("xG/90",[1]Table2!$B$1:$Z$1,0),0),"")</f>
        <v/>
      </c>
      <c r="NA29" s="41" t="str">
        <f>IFERROR(VLOOKUP(NA6,[1]Table2!$B$1:$Z$21,MATCH("xGA/90",[1]Table2!$B$1:$Z$1,0),0)*VLOOKUP($B6,[1]Table2!$B$1:$Z$21,MATCH("xG/90",[1]Table2!$B$1:$Z$1,0),0),"")</f>
        <v/>
      </c>
      <c r="NB29" s="41" t="str">
        <f>IFERROR(VLOOKUP(NB6,[1]Table2!$B$1:$Z$21,MATCH("xGA/90",[1]Table2!$B$1:$Z$1,0),0)*VLOOKUP($B6,[1]Table2!$B$1:$Z$21,MATCH("xG/90",[1]Table2!$B$1:$Z$1,0),0),"")</f>
        <v/>
      </c>
      <c r="NC29" s="41" t="str">
        <f>IFERROR(VLOOKUP(NC6,[1]Table2!$B$1:$Z$21,MATCH("xGA/90",[1]Table2!$B$1:$Z$1,0),0)*VLOOKUP($B6,[1]Table2!$B$1:$Z$21,MATCH("xG/90",[1]Table2!$B$1:$Z$1,0),0),"")</f>
        <v/>
      </c>
      <c r="NE29" s="40">
        <f t="shared" si="0"/>
        <v>-0.75</v>
      </c>
      <c r="NF29" s="41" t="str">
        <f>IFERROR(VLOOKUP(NF6,[1]Table2!$B$1:$Z$21,MATCH("xGA/90",[1]Table2!$B$1:$Z$1,0),0)*VLOOKUP($B6,[1]Table2!$B$1:$Z$21,MATCH("xG/90",[1]Table2!$B$1:$Z$1,0),0),"")</f>
        <v/>
      </c>
      <c r="NG29" s="41" t="str">
        <f>IFERROR(VLOOKUP(NG6,[1]Table2!$B$1:$Z$21,MATCH("xGA/90",[1]Table2!$B$1:$Z$1,0),0)*VLOOKUP($B6,[1]Table2!$B$1:$Z$21,MATCH("xG/90",[1]Table2!$B$1:$Z$1,0),0),"")</f>
        <v/>
      </c>
      <c r="NH29" s="41">
        <f>IFERROR(VLOOKUP(NH6,[1]Table2!$B$1:$Z$21,MATCH("xGA/90",[1]Table2!$B$1:$Z$1,0),0)*VLOOKUP($B6,[1]Table2!$B$1:$Z$21,MATCH("xG/90",[1]Table2!$B$1:$Z$1,0),0),"")</f>
        <v>0.82432291666666657</v>
      </c>
      <c r="NI29" s="41">
        <f>IFERROR(VLOOKUP(NI6,[1]Table2!$B$1:$Z$21,MATCH("xGA/90",[1]Table2!$B$1:$Z$1,0),0)*VLOOKUP($B6,[1]Table2!$B$1:$Z$21,MATCH("xG/90",[1]Table2!$B$1:$Z$1,0),0),"")</f>
        <v>1.4793652343749999</v>
      </c>
      <c r="NJ29" s="41">
        <f>IFERROR(VLOOKUP(NJ6,[1]Table2!$B$1:$Z$21,MATCH("xGA/90",[1]Table2!$B$1:$Z$1,0),0)*VLOOKUP($B6,[1]Table2!$B$1:$Z$21,MATCH("xG/90",[1]Table2!$B$1:$Z$1,0),0),"")</f>
        <v>1.2861391129032256</v>
      </c>
    </row>
    <row r="30" spans="1:374" s="42" customFormat="1" ht="15.75" thickBot="1" x14ac:dyDescent="0.3">
      <c r="A30" s="39" t="s">
        <v>70</v>
      </c>
      <c r="B30" s="40">
        <f>VLOOKUP(A30,[1]Table!$B$1:$O$21,MATCH("xGD/90",[1]Table!$B$1:$O$1,0),0)</f>
        <v>0.18</v>
      </c>
      <c r="C30" s="41" t="str">
        <f>IFERROR(VLOOKUP(C7,[1]Table2!$B$1:$Z$21,MATCH("xGA/90",[1]Table2!$B$1:$Z$1,0),0)*VLOOKUP($B7,[1]Table2!$B$1:$Z$21,MATCH("xG/90",[1]Table2!$B$1:$Z$1,0),0),"")</f>
        <v/>
      </c>
      <c r="D30" s="41" t="str">
        <f>IFERROR(VLOOKUP(D7,[1]Table2!$B$1:$Z$21,MATCH("xGA/90",[1]Table2!$B$1:$Z$1,0),0)*VLOOKUP($B7,[1]Table2!$B$1:$Z$21,MATCH("xG/90",[1]Table2!$B$1:$Z$1,0),0),"")</f>
        <v/>
      </c>
      <c r="E30" s="41" t="str">
        <f>IFERROR(VLOOKUP(E7,[1]Table2!$B$1:$Z$21,MATCH("xGA/90",[1]Table2!$B$1:$Z$1,0),0)*VLOOKUP($B7,[1]Table2!$B$1:$Z$21,MATCH("xG/90",[1]Table2!$B$1:$Z$1,0),0),"")</f>
        <v/>
      </c>
      <c r="F30" s="41" t="str">
        <f>IFERROR(VLOOKUP(F7,[1]Table2!$B$1:$Z$21,MATCH("xGA/90",[1]Table2!$B$1:$Z$1,0),0)*VLOOKUP($B7,[1]Table2!$B$1:$Z$21,MATCH("xG/90",[1]Table2!$B$1:$Z$1,0),0),"")</f>
        <v/>
      </c>
      <c r="G30" s="41" t="str">
        <f>IFERROR(VLOOKUP(G7,[1]Table2!$B$1:$Z$21,MATCH("xGA/90",[1]Table2!$B$1:$Z$1,0),0)*VLOOKUP($B7,[1]Table2!$B$1:$Z$21,MATCH("xG/90",[1]Table2!$B$1:$Z$1,0),0),"")</f>
        <v/>
      </c>
      <c r="H30" s="41" t="str">
        <f>IFERROR(VLOOKUP(H7,[1]Table2!$B$1:$Z$21,MATCH("xGA/90",[1]Table2!$B$1:$Z$1,0),0)*VLOOKUP($B7,[1]Table2!$B$1:$Z$21,MATCH("xG/90",[1]Table2!$B$1:$Z$1,0),0),"")</f>
        <v/>
      </c>
      <c r="I30" s="41">
        <f>IFERROR(VLOOKUP(I7,[1]Table2!$B$1:$Z$21,MATCH("xGA/90",[1]Table2!$B$1:$Z$1,0),0)*VLOOKUP($B7,[1]Table2!$B$1:$Z$21,MATCH("xG/90",[1]Table2!$B$1:$Z$1,0),0),"")</f>
        <v>2.4183886718749998</v>
      </c>
      <c r="J30" s="41" t="str">
        <f>IFERROR(VLOOKUP(J7,[1]Table2!$B$1:$Z$21,MATCH("xGA/90",[1]Table2!$B$1:$Z$1,0),0)*VLOOKUP($B7,[1]Table2!$B$1:$Z$21,MATCH("xG/90",[1]Table2!$B$1:$Z$1,0),0),"")</f>
        <v/>
      </c>
      <c r="K30" s="41" t="str">
        <f>IFERROR(VLOOKUP(K7,[1]Table2!$B$1:$Z$21,MATCH("xGA/90",[1]Table2!$B$1:$Z$1,0),0)*VLOOKUP($B7,[1]Table2!$B$1:$Z$21,MATCH("xG/90",[1]Table2!$B$1:$Z$1,0),0),"")</f>
        <v/>
      </c>
      <c r="L30" s="41" t="str">
        <f>IFERROR(VLOOKUP(L7,[1]Table2!$B$1:$Z$21,MATCH("xGA/90",[1]Table2!$B$1:$Z$1,0),0)*VLOOKUP($B7,[1]Table2!$B$1:$Z$21,MATCH("xG/90",[1]Table2!$B$1:$Z$1,0),0),"")</f>
        <v/>
      </c>
      <c r="M30" s="41" t="str">
        <f>IFERROR(VLOOKUP(M7,[1]Table2!$B$1:$Z$21,MATCH("xGA/90",[1]Table2!$B$1:$Z$1,0),0)*VLOOKUP($B7,[1]Table2!$B$1:$Z$21,MATCH("xG/90",[1]Table2!$B$1:$Z$1,0),0),"")</f>
        <v/>
      </c>
      <c r="N30" s="41" t="str">
        <f>IFERROR(VLOOKUP(N7,[1]Table2!$B$1:$Z$21,MATCH("xGA/90",[1]Table2!$B$1:$Z$1,0),0)*VLOOKUP($B7,[1]Table2!$B$1:$Z$21,MATCH("xG/90",[1]Table2!$B$1:$Z$1,0),0),"")</f>
        <v/>
      </c>
      <c r="O30" s="41">
        <f>IFERROR(VLOOKUP(O7,[1]Table2!$B$1:$Z$21,MATCH("xGA/90",[1]Table2!$B$1:$Z$1,0),0)*VLOOKUP($B7,[1]Table2!$B$1:$Z$21,MATCH("xG/90",[1]Table2!$B$1:$Z$1,0),0),"")</f>
        <v>1.9309687499999999</v>
      </c>
      <c r="P30" s="41" t="str">
        <f>IFERROR(VLOOKUP(P7,[1]Table2!$B$1:$Z$21,MATCH("xGA/90",[1]Table2!$B$1:$Z$1,0),0)*VLOOKUP($B7,[1]Table2!$B$1:$Z$21,MATCH("xG/90",[1]Table2!$B$1:$Z$1,0),0),"")</f>
        <v/>
      </c>
      <c r="Q30" s="41" t="str">
        <f>IFERROR(VLOOKUP(Q7,[1]Table2!$B$1:$Z$21,MATCH("xGA/90",[1]Table2!$B$1:$Z$1,0),0)*VLOOKUP($B7,[1]Table2!$B$1:$Z$21,MATCH("xG/90",[1]Table2!$B$1:$Z$1,0),0),"")</f>
        <v/>
      </c>
      <c r="R30" s="41" t="str">
        <f>IFERROR(VLOOKUP(R7,[1]Table2!$B$1:$Z$21,MATCH("xGA/90",[1]Table2!$B$1:$Z$1,0),0)*VLOOKUP($B7,[1]Table2!$B$1:$Z$21,MATCH("xG/90",[1]Table2!$B$1:$Z$1,0),0),"")</f>
        <v/>
      </c>
      <c r="S30" s="41" t="str">
        <f>IFERROR(VLOOKUP(S7,[1]Table2!$B$1:$Z$21,MATCH("xGA/90",[1]Table2!$B$1:$Z$1,0),0)*VLOOKUP($B7,[1]Table2!$B$1:$Z$21,MATCH("xG/90",[1]Table2!$B$1:$Z$1,0),0),"")</f>
        <v/>
      </c>
      <c r="T30" s="41" t="str">
        <f>IFERROR(VLOOKUP(T7,[1]Table2!$B$1:$Z$21,MATCH("xGA/90",[1]Table2!$B$1:$Z$1,0),0)*VLOOKUP($B7,[1]Table2!$B$1:$Z$21,MATCH("xG/90",[1]Table2!$B$1:$Z$1,0),0),"")</f>
        <v/>
      </c>
      <c r="U30" s="41" t="str">
        <f>IFERROR(VLOOKUP(U7,[1]Table2!$B$1:$Z$21,MATCH("xGA/90",[1]Table2!$B$1:$Z$1,0),0)*VLOOKUP($B7,[1]Table2!$B$1:$Z$21,MATCH("xG/90",[1]Table2!$B$1:$Z$1,0),0),"")</f>
        <v/>
      </c>
      <c r="V30" s="41">
        <f>IFERROR(VLOOKUP(V7,[1]Table2!$B$1:$Z$21,MATCH("xGA/90",[1]Table2!$B$1:$Z$1,0),0)*VLOOKUP($B7,[1]Table2!$B$1:$Z$21,MATCH("xG/90",[1]Table2!$B$1:$Z$1,0),0),"")</f>
        <v>2.4529435483870965</v>
      </c>
      <c r="W30" s="41" t="str">
        <f>IFERROR(VLOOKUP(W7,[1]Table2!$B$1:$Z$21,MATCH("xGA/90",[1]Table2!$B$1:$Z$1,0),0)*VLOOKUP($B7,[1]Table2!$B$1:$Z$21,MATCH("xG/90",[1]Table2!$B$1:$Z$1,0),0),"")</f>
        <v/>
      </c>
      <c r="X30" s="41" t="str">
        <f>IFERROR(VLOOKUP(X7,[1]Table2!$B$1:$Z$21,MATCH("xGA/90",[1]Table2!$B$1:$Z$1,0),0)*VLOOKUP($B7,[1]Table2!$B$1:$Z$21,MATCH("xG/90",[1]Table2!$B$1:$Z$1,0),0),"")</f>
        <v/>
      </c>
      <c r="Y30" s="41" t="str">
        <f>IFERROR(VLOOKUP(Y7,[1]Table2!$B$1:$Z$21,MATCH("xGA/90",[1]Table2!$B$1:$Z$1,0),0)*VLOOKUP($B7,[1]Table2!$B$1:$Z$21,MATCH("xG/90",[1]Table2!$B$1:$Z$1,0),0),"")</f>
        <v/>
      </c>
      <c r="Z30" s="41" t="str">
        <f>IFERROR(VLOOKUP(Z7,[1]Table2!$B$1:$Z$21,MATCH("xGA/90",[1]Table2!$B$1:$Z$1,0),0)*VLOOKUP($B7,[1]Table2!$B$1:$Z$21,MATCH("xG/90",[1]Table2!$B$1:$Z$1,0),0),"")</f>
        <v/>
      </c>
      <c r="AA30" s="41" t="str">
        <f>IFERROR(VLOOKUP(AA7,[1]Table2!$B$1:$Z$21,MATCH("xGA/90",[1]Table2!$B$1:$Z$1,0),0)*VLOOKUP($B7,[1]Table2!$B$1:$Z$21,MATCH("xG/90",[1]Table2!$B$1:$Z$1,0),0),"")</f>
        <v/>
      </c>
      <c r="AB30" s="41" t="str">
        <f>IFERROR(VLOOKUP(AB7,[1]Table2!$B$1:$Z$21,MATCH("xGA/90",[1]Table2!$B$1:$Z$1,0),0)*VLOOKUP($B7,[1]Table2!$B$1:$Z$21,MATCH("xG/90",[1]Table2!$B$1:$Z$1,0),0),"")</f>
        <v/>
      </c>
      <c r="AC30" s="41">
        <f>IFERROR(VLOOKUP(AC7,[1]Table2!$B$1:$Z$21,MATCH("xGA/90",[1]Table2!$B$1:$Z$1,0),0)*VLOOKUP($B7,[1]Table2!$B$1:$Z$21,MATCH("xG/90",[1]Table2!$B$1:$Z$1,0),0),"")</f>
        <v>2.5259765624999999</v>
      </c>
      <c r="AD30" s="41" t="str">
        <f>IFERROR(VLOOKUP(AD7,[1]Table2!$B$1:$Z$21,MATCH("xGA/90",[1]Table2!$B$1:$Z$1,0),0)*VLOOKUP($B7,[1]Table2!$B$1:$Z$21,MATCH("xG/90",[1]Table2!$B$1:$Z$1,0),0),"")</f>
        <v/>
      </c>
      <c r="AE30" s="41" t="str">
        <f>IFERROR(VLOOKUP(AE7,[1]Table2!$B$1:$Z$21,MATCH("xGA/90",[1]Table2!$B$1:$Z$1,0),0)*VLOOKUP($B7,[1]Table2!$B$1:$Z$21,MATCH("xG/90",[1]Table2!$B$1:$Z$1,0),0),"")</f>
        <v/>
      </c>
      <c r="AF30" s="41">
        <f>IFERROR(VLOOKUP(AF7,[1]Table2!$B$1:$Z$21,MATCH("xGA/90",[1]Table2!$B$1:$Z$1,0),0)*VLOOKUP($B7,[1]Table2!$B$1:$Z$21,MATCH("xG/90",[1]Table2!$B$1:$Z$1,0),0),"")</f>
        <v>1.9459375000000001</v>
      </c>
      <c r="AG30" s="41" t="str">
        <f>IFERROR(VLOOKUP(AG7,[1]Table2!$B$1:$Z$21,MATCH("xGA/90",[1]Table2!$B$1:$Z$1,0),0)*VLOOKUP($B7,[1]Table2!$B$1:$Z$21,MATCH("xG/90",[1]Table2!$B$1:$Z$1,0),0),"")</f>
        <v/>
      </c>
      <c r="AH30" s="41" t="str">
        <f>IFERROR(VLOOKUP(AH7,[1]Table2!$B$1:$Z$21,MATCH("xGA/90",[1]Table2!$B$1:$Z$1,0),0)*VLOOKUP($B7,[1]Table2!$B$1:$Z$21,MATCH("xG/90",[1]Table2!$B$1:$Z$1,0),0),"")</f>
        <v/>
      </c>
      <c r="AI30" s="41" t="str">
        <f>IFERROR(VLOOKUP(AI7,[1]Table2!$B$1:$Z$21,MATCH("xGA/90",[1]Table2!$B$1:$Z$1,0),0)*VLOOKUP($B7,[1]Table2!$B$1:$Z$21,MATCH("xG/90",[1]Table2!$B$1:$Z$1,0),0),"")</f>
        <v/>
      </c>
      <c r="AJ30" s="41">
        <f>IFERROR(VLOOKUP(AJ7,[1]Table2!$B$1:$Z$21,MATCH("xGA/90",[1]Table2!$B$1:$Z$1,0),0)*VLOOKUP($B7,[1]Table2!$B$1:$Z$21,MATCH("xG/90",[1]Table2!$B$1:$Z$1,0),0),"")</f>
        <v>2.51662109375</v>
      </c>
      <c r="AK30" s="41" t="str">
        <f>IFERROR(VLOOKUP(AK7,[1]Table2!$B$1:$Z$21,MATCH("xGA/90",[1]Table2!$B$1:$Z$1,0),0)*VLOOKUP($B7,[1]Table2!$B$1:$Z$21,MATCH("xG/90",[1]Table2!$B$1:$Z$1,0),0),"")</f>
        <v/>
      </c>
      <c r="AL30" s="41" t="str">
        <f>IFERROR(VLOOKUP(AL7,[1]Table2!$B$1:$Z$21,MATCH("xGA/90",[1]Table2!$B$1:$Z$1,0),0)*VLOOKUP($B7,[1]Table2!$B$1:$Z$21,MATCH("xG/90",[1]Table2!$B$1:$Z$1,0),0),"")</f>
        <v/>
      </c>
      <c r="AM30" s="41" t="str">
        <f>IFERROR(VLOOKUP(AM7,[1]Table2!$B$1:$Z$21,MATCH("xGA/90",[1]Table2!$B$1:$Z$1,0),0)*VLOOKUP($B7,[1]Table2!$B$1:$Z$21,MATCH("xG/90",[1]Table2!$B$1:$Z$1,0),0),"")</f>
        <v/>
      </c>
      <c r="AN30" s="41" t="str">
        <f>IFERROR(VLOOKUP(AN7,[1]Table2!$B$1:$Z$21,MATCH("xGA/90",[1]Table2!$B$1:$Z$1,0),0)*VLOOKUP($B7,[1]Table2!$B$1:$Z$21,MATCH("xG/90",[1]Table2!$B$1:$Z$1,0),0),"")</f>
        <v/>
      </c>
      <c r="AO30" s="41" t="str">
        <f>IFERROR(VLOOKUP(AO7,[1]Table2!$B$1:$Z$21,MATCH("xGA/90",[1]Table2!$B$1:$Z$1,0),0)*VLOOKUP($B7,[1]Table2!$B$1:$Z$21,MATCH("xG/90",[1]Table2!$B$1:$Z$1,0),0),"")</f>
        <v/>
      </c>
      <c r="AP30" s="41" t="str">
        <f>IFERROR(VLOOKUP(AP7,[1]Table2!$B$1:$Z$21,MATCH("xGA/90",[1]Table2!$B$1:$Z$1,0),0)*VLOOKUP($B7,[1]Table2!$B$1:$Z$21,MATCH("xG/90",[1]Table2!$B$1:$Z$1,0),0),"")</f>
        <v/>
      </c>
      <c r="AQ30" s="41" t="str">
        <f>IFERROR(VLOOKUP(AQ7,[1]Table2!$B$1:$Z$21,MATCH("xGA/90",[1]Table2!$B$1:$Z$1,0),0)*VLOOKUP($B7,[1]Table2!$B$1:$Z$21,MATCH("xG/90",[1]Table2!$B$1:$Z$1,0),0),"")</f>
        <v/>
      </c>
      <c r="AR30" s="41" t="str">
        <f>IFERROR(VLOOKUP(AR7,[1]Table2!$B$1:$Z$21,MATCH("xGA/90",[1]Table2!$B$1:$Z$1,0),0)*VLOOKUP($B7,[1]Table2!$B$1:$Z$21,MATCH("xG/90",[1]Table2!$B$1:$Z$1,0),0),"")</f>
        <v/>
      </c>
      <c r="AS30" s="41" t="str">
        <f>IFERROR(VLOOKUP(AS7,[1]Table2!$B$1:$Z$21,MATCH("xGA/90",[1]Table2!$B$1:$Z$1,0),0)*VLOOKUP($B7,[1]Table2!$B$1:$Z$21,MATCH("xG/90",[1]Table2!$B$1:$Z$1,0),0),"")</f>
        <v/>
      </c>
      <c r="AT30" s="41" t="str">
        <f>IFERROR(VLOOKUP(AT7,[1]Table2!$B$1:$Z$21,MATCH("xGA/90",[1]Table2!$B$1:$Z$1,0),0)*VLOOKUP($B7,[1]Table2!$B$1:$Z$21,MATCH("xG/90",[1]Table2!$B$1:$Z$1,0),0),"")</f>
        <v/>
      </c>
      <c r="AU30" s="41" t="str">
        <f>IFERROR(VLOOKUP(AU7,[1]Table2!$B$1:$Z$21,MATCH("xGA/90",[1]Table2!$B$1:$Z$1,0),0)*VLOOKUP($B7,[1]Table2!$B$1:$Z$21,MATCH("xG/90",[1]Table2!$B$1:$Z$1,0),0),"")</f>
        <v/>
      </c>
      <c r="AV30" s="41" t="str">
        <f>IFERROR(VLOOKUP(AV7,[1]Table2!$B$1:$Z$21,MATCH("xGA/90",[1]Table2!$B$1:$Z$1,0),0)*VLOOKUP($B7,[1]Table2!$B$1:$Z$21,MATCH("xG/90",[1]Table2!$B$1:$Z$1,0),0),"")</f>
        <v/>
      </c>
      <c r="AW30" s="41" t="str">
        <f>IFERROR(VLOOKUP(AW7,[1]Table2!$B$1:$Z$21,MATCH("xGA/90",[1]Table2!$B$1:$Z$1,0),0)*VLOOKUP($B7,[1]Table2!$B$1:$Z$21,MATCH("xG/90",[1]Table2!$B$1:$Z$1,0),0),"")</f>
        <v/>
      </c>
      <c r="AX30" s="41" t="str">
        <f>IFERROR(VLOOKUP(AX7,[1]Table2!$B$1:$Z$21,MATCH("xGA/90",[1]Table2!$B$1:$Z$1,0),0)*VLOOKUP($B7,[1]Table2!$B$1:$Z$21,MATCH("xG/90",[1]Table2!$B$1:$Z$1,0),0),"")</f>
        <v/>
      </c>
      <c r="AY30" s="41">
        <f>IFERROR(VLOOKUP(AY7,[1]Table2!$B$1:$Z$21,MATCH("xGA/90",[1]Table2!$B$1:$Z$1,0),0)*VLOOKUP($B7,[1]Table2!$B$1:$Z$21,MATCH("xG/90",[1]Table2!$B$1:$Z$1,0),0),"")</f>
        <v>1.6231738281250001</v>
      </c>
      <c r="AZ30" s="41" t="str">
        <f>IFERROR(VLOOKUP(AZ7,[1]Table2!$B$1:$Z$21,MATCH("xGA/90",[1]Table2!$B$1:$Z$1,0),0)*VLOOKUP($B7,[1]Table2!$B$1:$Z$21,MATCH("xG/90",[1]Table2!$B$1:$Z$1,0),0),"")</f>
        <v/>
      </c>
      <c r="BA30" s="41" t="str">
        <f>IFERROR(VLOOKUP(BA7,[1]Table2!$B$1:$Z$21,MATCH("xGA/90",[1]Table2!$B$1:$Z$1,0),0)*VLOOKUP($B7,[1]Table2!$B$1:$Z$21,MATCH("xG/90",[1]Table2!$B$1:$Z$1,0),0),"")</f>
        <v/>
      </c>
      <c r="BB30" s="41" t="str">
        <f>IFERROR(VLOOKUP(BB7,[1]Table2!$B$1:$Z$21,MATCH("xGA/90",[1]Table2!$B$1:$Z$1,0),0)*VLOOKUP($B7,[1]Table2!$B$1:$Z$21,MATCH("xG/90",[1]Table2!$B$1:$Z$1,0),0),"")</f>
        <v/>
      </c>
      <c r="BC30" s="41" t="str">
        <f>IFERROR(VLOOKUP(BC7,[1]Table2!$B$1:$Z$21,MATCH("xGA/90",[1]Table2!$B$1:$Z$1,0),0)*VLOOKUP($B7,[1]Table2!$B$1:$Z$21,MATCH("xG/90",[1]Table2!$B$1:$Z$1,0),0),"")</f>
        <v/>
      </c>
      <c r="BD30" s="41" t="str">
        <f>IFERROR(VLOOKUP(BD7,[1]Table2!$B$1:$Z$21,MATCH("xGA/90",[1]Table2!$B$1:$Z$1,0),0)*VLOOKUP($B7,[1]Table2!$B$1:$Z$21,MATCH("xG/90",[1]Table2!$B$1:$Z$1,0),0),"")</f>
        <v/>
      </c>
      <c r="BE30" s="41" t="str">
        <f>IFERROR(VLOOKUP(BE7,[1]Table2!$B$1:$Z$21,MATCH("xGA/90",[1]Table2!$B$1:$Z$1,0),0)*VLOOKUP($B7,[1]Table2!$B$1:$Z$21,MATCH("xG/90",[1]Table2!$B$1:$Z$1,0),0),"")</f>
        <v/>
      </c>
      <c r="BF30" s="41" t="str">
        <f>IFERROR(VLOOKUP(BF7,[1]Table2!$B$1:$Z$21,MATCH("xGA/90",[1]Table2!$B$1:$Z$1,0),0)*VLOOKUP($B7,[1]Table2!$B$1:$Z$21,MATCH("xG/90",[1]Table2!$B$1:$Z$1,0),0),"")</f>
        <v/>
      </c>
      <c r="BG30" s="41" t="str">
        <f>IFERROR(VLOOKUP(BG7,[1]Table2!$B$1:$Z$21,MATCH("xGA/90",[1]Table2!$B$1:$Z$1,0),0)*VLOOKUP($B7,[1]Table2!$B$1:$Z$21,MATCH("xG/90",[1]Table2!$B$1:$Z$1,0),0),"")</f>
        <v/>
      </c>
      <c r="BH30" s="41" t="str">
        <f>IFERROR(VLOOKUP(BH7,[1]Table2!$B$1:$Z$21,MATCH("xGA/90",[1]Table2!$B$1:$Z$1,0),0)*VLOOKUP($B7,[1]Table2!$B$1:$Z$21,MATCH("xG/90",[1]Table2!$B$1:$Z$1,0),0),"")</f>
        <v/>
      </c>
      <c r="BI30" s="41" t="str">
        <f>IFERROR(VLOOKUP(BI7,[1]Table2!$B$1:$Z$21,MATCH("xGA/90",[1]Table2!$B$1:$Z$1,0),0)*VLOOKUP($B7,[1]Table2!$B$1:$Z$21,MATCH("xG/90",[1]Table2!$B$1:$Z$1,0),0),"")</f>
        <v/>
      </c>
      <c r="BJ30" s="41" t="str">
        <f>IFERROR(VLOOKUP(BJ7,[1]Table2!$B$1:$Z$21,MATCH("xGA/90",[1]Table2!$B$1:$Z$1,0),0)*VLOOKUP($B7,[1]Table2!$B$1:$Z$21,MATCH("xG/90",[1]Table2!$B$1:$Z$1,0),0),"")</f>
        <v/>
      </c>
      <c r="BK30" s="41" t="str">
        <f>IFERROR(VLOOKUP(BK7,[1]Table2!$B$1:$Z$21,MATCH("xGA/90",[1]Table2!$B$1:$Z$1,0),0)*VLOOKUP($B7,[1]Table2!$B$1:$Z$21,MATCH("xG/90",[1]Table2!$B$1:$Z$1,0),0),"")</f>
        <v/>
      </c>
      <c r="BL30" s="41">
        <f>IFERROR(VLOOKUP(BL7,[1]Table2!$B$1:$Z$21,MATCH("xGA/90",[1]Table2!$B$1:$Z$1,0),0)*VLOOKUP($B7,[1]Table2!$B$1:$Z$21,MATCH("xG/90",[1]Table2!$B$1:$Z$1,0),0),"")</f>
        <v>2.633564453125</v>
      </c>
      <c r="BM30" s="41" t="str">
        <f>IFERROR(VLOOKUP(BM7,[1]Table2!$B$1:$Z$21,MATCH("xGA/90",[1]Table2!$B$1:$Z$1,0),0)*VLOOKUP($B7,[1]Table2!$B$1:$Z$21,MATCH("xG/90",[1]Table2!$B$1:$Z$1,0),0),"")</f>
        <v/>
      </c>
      <c r="BN30" s="41" t="str">
        <f>IFERROR(VLOOKUP(BN7,[1]Table2!$B$1:$Z$21,MATCH("xGA/90",[1]Table2!$B$1:$Z$1,0),0)*VLOOKUP($B7,[1]Table2!$B$1:$Z$21,MATCH("xG/90",[1]Table2!$B$1:$Z$1,0),0),"")</f>
        <v/>
      </c>
      <c r="BO30" s="41" t="str">
        <f>IFERROR(VLOOKUP(BO7,[1]Table2!$B$1:$Z$21,MATCH("xGA/90",[1]Table2!$B$1:$Z$1,0),0)*VLOOKUP($B7,[1]Table2!$B$1:$Z$21,MATCH("xG/90",[1]Table2!$B$1:$Z$1,0),0),"")</f>
        <v/>
      </c>
      <c r="BP30" s="41" t="str">
        <f>IFERROR(VLOOKUP(BP7,[1]Table2!$B$1:$Z$21,MATCH("xGA/90",[1]Table2!$B$1:$Z$1,0),0)*VLOOKUP($B7,[1]Table2!$B$1:$Z$21,MATCH("xG/90",[1]Table2!$B$1:$Z$1,0),0),"")</f>
        <v/>
      </c>
      <c r="BQ30" s="41" t="str">
        <f>IFERROR(VLOOKUP(BQ7,[1]Table2!$B$1:$Z$21,MATCH("xGA/90",[1]Table2!$B$1:$Z$1,0),0)*VLOOKUP($B7,[1]Table2!$B$1:$Z$21,MATCH("xG/90",[1]Table2!$B$1:$Z$1,0),0),"")</f>
        <v/>
      </c>
      <c r="BR30" s="41" t="str">
        <f>IFERROR(VLOOKUP(BR7,[1]Table2!$B$1:$Z$21,MATCH("xGA/90",[1]Table2!$B$1:$Z$1,0),0)*VLOOKUP($B7,[1]Table2!$B$1:$Z$21,MATCH("xG/90",[1]Table2!$B$1:$Z$1,0),0),"")</f>
        <v/>
      </c>
      <c r="BS30" s="41">
        <f>IFERROR(VLOOKUP(BS7,[1]Table2!$B$1:$Z$21,MATCH("xGA/90",[1]Table2!$B$1:$Z$1,0),0)*VLOOKUP($B7,[1]Table2!$B$1:$Z$21,MATCH("xG/90",[1]Table2!$B$1:$Z$1,0),0),"")</f>
        <v>1.5355040322580646</v>
      </c>
      <c r="BT30" s="41" t="str">
        <f>IFERROR(VLOOKUP(BT7,[1]Table2!$B$1:$Z$21,MATCH("xGA/90",[1]Table2!$B$1:$Z$1,0),0)*VLOOKUP($B7,[1]Table2!$B$1:$Z$21,MATCH("xG/90",[1]Table2!$B$1:$Z$1,0),0),"")</f>
        <v/>
      </c>
      <c r="BU30" s="41" t="str">
        <f>IFERROR(VLOOKUP(BU7,[1]Table2!$B$1:$Z$21,MATCH("xGA/90",[1]Table2!$B$1:$Z$1,0),0)*VLOOKUP($B7,[1]Table2!$B$1:$Z$21,MATCH("xG/90",[1]Table2!$B$1:$Z$1,0),0),"")</f>
        <v/>
      </c>
      <c r="BV30" s="41" t="str">
        <f>IFERROR(VLOOKUP(BV7,[1]Table2!$B$1:$Z$21,MATCH("xGA/90",[1]Table2!$B$1:$Z$1,0),0)*VLOOKUP($B7,[1]Table2!$B$1:$Z$21,MATCH("xG/90",[1]Table2!$B$1:$Z$1,0),0),"")</f>
        <v/>
      </c>
      <c r="BW30" s="41" t="str">
        <f>IFERROR(VLOOKUP(BW7,[1]Table2!$B$1:$Z$21,MATCH("xGA/90",[1]Table2!$B$1:$Z$1,0),0)*VLOOKUP($B7,[1]Table2!$B$1:$Z$21,MATCH("xG/90",[1]Table2!$B$1:$Z$1,0),0),"")</f>
        <v/>
      </c>
      <c r="BX30" s="41" t="str">
        <f>IFERROR(VLOOKUP(BX7,[1]Table2!$B$1:$Z$21,MATCH("xGA/90",[1]Table2!$B$1:$Z$1,0),0)*VLOOKUP($B7,[1]Table2!$B$1:$Z$21,MATCH("xG/90",[1]Table2!$B$1:$Z$1,0),0),"")</f>
        <v/>
      </c>
      <c r="BY30" s="41">
        <f>IFERROR(VLOOKUP(BY7,[1]Table2!$B$1:$Z$21,MATCH("xGA/90",[1]Table2!$B$1:$Z$1,0),0)*VLOOKUP($B7,[1]Table2!$B$1:$Z$21,MATCH("xG/90",[1]Table2!$B$1:$Z$1,0),0),"")</f>
        <v>1.7343103448275863</v>
      </c>
      <c r="BZ30" s="41" t="str">
        <f>IFERROR(VLOOKUP(BZ7,[1]Table2!$B$1:$Z$21,MATCH("xGA/90",[1]Table2!$B$1:$Z$1,0),0)*VLOOKUP($B7,[1]Table2!$B$1:$Z$21,MATCH("xG/90",[1]Table2!$B$1:$Z$1,0),0),"")</f>
        <v/>
      </c>
      <c r="CA30" s="41" t="str">
        <f>IFERROR(VLOOKUP(CA7,[1]Table2!$B$1:$Z$21,MATCH("xGA/90",[1]Table2!$B$1:$Z$1,0),0)*VLOOKUP($B7,[1]Table2!$B$1:$Z$21,MATCH("xG/90",[1]Table2!$B$1:$Z$1,0),0),"")</f>
        <v/>
      </c>
      <c r="CB30" s="41" t="str">
        <f>IFERROR(VLOOKUP(CB7,[1]Table2!$B$1:$Z$21,MATCH("xGA/90",[1]Table2!$B$1:$Z$1,0),0)*VLOOKUP($B7,[1]Table2!$B$1:$Z$21,MATCH("xG/90",[1]Table2!$B$1:$Z$1,0),0),"")</f>
        <v/>
      </c>
      <c r="CC30" s="41" t="str">
        <f>IFERROR(VLOOKUP(CC7,[1]Table2!$B$1:$Z$21,MATCH("xGA/90",[1]Table2!$B$1:$Z$1,0),0)*VLOOKUP($B7,[1]Table2!$B$1:$Z$21,MATCH("xG/90",[1]Table2!$B$1:$Z$1,0),0),"")</f>
        <v/>
      </c>
      <c r="CD30" s="41">
        <f>IFERROR(VLOOKUP(CD7,[1]Table2!$B$1:$Z$21,MATCH("xGA/90",[1]Table2!$B$1:$Z$1,0),0)*VLOOKUP($B7,[1]Table2!$B$1:$Z$21,MATCH("xG/90",[1]Table2!$B$1:$Z$1,0),0),"")</f>
        <v>1.8879939516129032</v>
      </c>
      <c r="CE30" s="41" t="str">
        <f>IFERROR(VLOOKUP(CE7,[1]Table2!$B$1:$Z$21,MATCH("xGA/90",[1]Table2!$B$1:$Z$1,0),0)*VLOOKUP($B7,[1]Table2!$B$1:$Z$21,MATCH("xG/90",[1]Table2!$B$1:$Z$1,0),0),"")</f>
        <v/>
      </c>
      <c r="CF30" s="41" t="str">
        <f>IFERROR(VLOOKUP(CF7,[1]Table2!$B$1:$Z$21,MATCH("xGA/90",[1]Table2!$B$1:$Z$1,0),0)*VLOOKUP($B7,[1]Table2!$B$1:$Z$21,MATCH("xG/90",[1]Table2!$B$1:$Z$1,0),0),"")</f>
        <v/>
      </c>
      <c r="CG30" s="41" t="str">
        <f>IFERROR(VLOOKUP(CG7,[1]Table2!$B$1:$Z$21,MATCH("xGA/90",[1]Table2!$B$1:$Z$1,0),0)*VLOOKUP($B7,[1]Table2!$B$1:$Z$21,MATCH("xG/90",[1]Table2!$B$1:$Z$1,0),0),"")</f>
        <v/>
      </c>
      <c r="CH30" s="41">
        <f>IFERROR(VLOOKUP(CH7,[1]Table2!$B$1:$Z$21,MATCH("xGA/90",[1]Table2!$B$1:$Z$1,0),0)*VLOOKUP($B7,[1]Table2!$B$1:$Z$21,MATCH("xG/90",[1]Table2!$B$1:$Z$1,0),0),"")</f>
        <v>2.1938574218749998</v>
      </c>
      <c r="CI30" s="41" t="str">
        <f>IFERROR(VLOOKUP(CI7,[1]Table2!$B$1:$Z$21,MATCH("xGA/90",[1]Table2!$B$1:$Z$1,0),0)*VLOOKUP($B7,[1]Table2!$B$1:$Z$21,MATCH("xG/90",[1]Table2!$B$1:$Z$1,0),0),"")</f>
        <v/>
      </c>
      <c r="CJ30" s="41" t="str">
        <f>IFERROR(VLOOKUP(CJ7,[1]Table2!$B$1:$Z$21,MATCH("xGA/90",[1]Table2!$B$1:$Z$1,0),0)*VLOOKUP($B7,[1]Table2!$B$1:$Z$21,MATCH("xG/90",[1]Table2!$B$1:$Z$1,0),0),"")</f>
        <v/>
      </c>
      <c r="CK30" s="41" t="str">
        <f>IFERROR(VLOOKUP(CK7,[1]Table2!$B$1:$Z$21,MATCH("xGA/90",[1]Table2!$B$1:$Z$1,0),0)*VLOOKUP($B7,[1]Table2!$B$1:$Z$21,MATCH("xG/90",[1]Table2!$B$1:$Z$1,0),0),"")</f>
        <v/>
      </c>
      <c r="CL30" s="41" t="str">
        <f>IFERROR(VLOOKUP(CL7,[1]Table2!$B$1:$Z$21,MATCH("xGA/90",[1]Table2!$B$1:$Z$1,0),0)*VLOOKUP($B7,[1]Table2!$B$1:$Z$21,MATCH("xG/90",[1]Table2!$B$1:$Z$1,0),0),"")</f>
        <v/>
      </c>
      <c r="CM30" s="41" t="str">
        <f>IFERROR(VLOOKUP(CM7,[1]Table2!$B$1:$Z$21,MATCH("xGA/90",[1]Table2!$B$1:$Z$1,0),0)*VLOOKUP($B7,[1]Table2!$B$1:$Z$21,MATCH("xG/90",[1]Table2!$B$1:$Z$1,0),0),"")</f>
        <v/>
      </c>
      <c r="CN30" s="41">
        <f>IFERROR(VLOOKUP(CN7,[1]Table2!$B$1:$Z$21,MATCH("xGA/90",[1]Table2!$B$1:$Z$1,0),0)*VLOOKUP($B7,[1]Table2!$B$1:$Z$21,MATCH("xG/90",[1]Table2!$B$1:$Z$1,0),0),"")</f>
        <v>2.1751464843749999</v>
      </c>
      <c r="CO30" s="41" t="str">
        <f>IFERROR(VLOOKUP(CO7,[1]Table2!$B$1:$Z$21,MATCH("xGA/90",[1]Table2!$B$1:$Z$1,0),0)*VLOOKUP($B7,[1]Table2!$B$1:$Z$21,MATCH("xG/90",[1]Table2!$B$1:$Z$1,0),0),"")</f>
        <v/>
      </c>
      <c r="CP30" s="41" t="str">
        <f>IFERROR(VLOOKUP(CP7,[1]Table2!$B$1:$Z$21,MATCH("xGA/90",[1]Table2!$B$1:$Z$1,0),0)*VLOOKUP($B7,[1]Table2!$B$1:$Z$21,MATCH("xG/90",[1]Table2!$B$1:$Z$1,0),0),"")</f>
        <v/>
      </c>
      <c r="CQ30" s="41" t="str">
        <f>IFERROR(VLOOKUP(CQ7,[1]Table2!$B$1:$Z$21,MATCH("xGA/90",[1]Table2!$B$1:$Z$1,0),0)*VLOOKUP($B7,[1]Table2!$B$1:$Z$21,MATCH("xG/90",[1]Table2!$B$1:$Z$1,0),0),"")</f>
        <v/>
      </c>
      <c r="CR30" s="41" t="str">
        <f>IFERROR(VLOOKUP(CR7,[1]Table2!$B$1:$Z$21,MATCH("xGA/90",[1]Table2!$B$1:$Z$1,0),0)*VLOOKUP($B7,[1]Table2!$B$1:$Z$21,MATCH("xG/90",[1]Table2!$B$1:$Z$1,0),0),"")</f>
        <v/>
      </c>
      <c r="CS30" s="41" t="str">
        <f>IFERROR(VLOOKUP(CS7,[1]Table2!$B$1:$Z$21,MATCH("xGA/90",[1]Table2!$B$1:$Z$1,0),0)*VLOOKUP($B7,[1]Table2!$B$1:$Z$21,MATCH("xG/90",[1]Table2!$B$1:$Z$1,0),0),"")</f>
        <v/>
      </c>
      <c r="CT30" s="41" t="str">
        <f>IFERROR(VLOOKUP(CT7,[1]Table2!$B$1:$Z$21,MATCH("xGA/90",[1]Table2!$B$1:$Z$1,0),0)*VLOOKUP($B7,[1]Table2!$B$1:$Z$21,MATCH("xG/90",[1]Table2!$B$1:$Z$1,0),0),"")</f>
        <v/>
      </c>
      <c r="CU30" s="41">
        <f>IFERROR(VLOOKUP(CU7,[1]Table2!$B$1:$Z$21,MATCH("xGA/90",[1]Table2!$B$1:$Z$1,0),0)*VLOOKUP($B7,[1]Table2!$B$1:$Z$21,MATCH("xG/90",[1]Table2!$B$1:$Z$1,0),0),"")</f>
        <v>2.5259765624999999</v>
      </c>
      <c r="CV30" s="41" t="str">
        <f>IFERROR(VLOOKUP(CV7,[1]Table2!$B$1:$Z$21,MATCH("xGA/90",[1]Table2!$B$1:$Z$1,0),0)*VLOOKUP($B7,[1]Table2!$B$1:$Z$21,MATCH("xG/90",[1]Table2!$B$1:$Z$1,0),0),"")</f>
        <v/>
      </c>
      <c r="CW30" s="41" t="str">
        <f>IFERROR(VLOOKUP(CW7,[1]Table2!$B$1:$Z$21,MATCH("xGA/90",[1]Table2!$B$1:$Z$1,0),0)*VLOOKUP($B7,[1]Table2!$B$1:$Z$21,MATCH("xG/90",[1]Table2!$B$1:$Z$1,0),0),"")</f>
        <v/>
      </c>
      <c r="CX30" s="41" t="str">
        <f>IFERROR(VLOOKUP(CX7,[1]Table2!$B$1:$Z$21,MATCH("xGA/90",[1]Table2!$B$1:$Z$1,0),0)*VLOOKUP($B7,[1]Table2!$B$1:$Z$21,MATCH("xG/90",[1]Table2!$B$1:$Z$1,0),0),"")</f>
        <v/>
      </c>
      <c r="CY30" s="41" t="str">
        <f>IFERROR(VLOOKUP(CY7,[1]Table2!$B$1:$Z$21,MATCH("xGA/90",[1]Table2!$B$1:$Z$1,0),0)*VLOOKUP($B7,[1]Table2!$B$1:$Z$21,MATCH("xG/90",[1]Table2!$B$1:$Z$1,0),0),"")</f>
        <v/>
      </c>
      <c r="CZ30" s="41" t="str">
        <f>IFERROR(VLOOKUP(CZ7,[1]Table2!$B$1:$Z$21,MATCH("xGA/90",[1]Table2!$B$1:$Z$1,0),0)*VLOOKUP($B7,[1]Table2!$B$1:$Z$21,MATCH("xG/90",[1]Table2!$B$1:$Z$1,0),0),"")</f>
        <v/>
      </c>
      <c r="DA30" s="41" t="str">
        <f>IFERROR(VLOOKUP(DA7,[1]Table2!$B$1:$Z$21,MATCH("xGA/90",[1]Table2!$B$1:$Z$1,0),0)*VLOOKUP($B7,[1]Table2!$B$1:$Z$21,MATCH("xG/90",[1]Table2!$B$1:$Z$1,0),0),"")</f>
        <v/>
      </c>
      <c r="DB30" s="41">
        <f>IFERROR(VLOOKUP(DB7,[1]Table2!$B$1:$Z$21,MATCH("xGA/90",[1]Table2!$B$1:$Z$1,0),0)*VLOOKUP($B7,[1]Table2!$B$1:$Z$21,MATCH("xG/90",[1]Table2!$B$1:$Z$1,0),0),"")</f>
        <v>1.2224479166666666</v>
      </c>
      <c r="DC30" s="41" t="str">
        <f>IFERROR(VLOOKUP(DC7,[1]Table2!$B$1:$Z$21,MATCH("xGA/90",[1]Table2!$B$1:$Z$1,0),0)*VLOOKUP($B7,[1]Table2!$B$1:$Z$21,MATCH("xG/90",[1]Table2!$B$1:$Z$1,0),0),"")</f>
        <v/>
      </c>
      <c r="DD30" s="41" t="str">
        <f>IFERROR(VLOOKUP(DD7,[1]Table2!$B$1:$Z$21,MATCH("xGA/90",[1]Table2!$B$1:$Z$1,0),0)*VLOOKUP($B7,[1]Table2!$B$1:$Z$21,MATCH("xG/90",[1]Table2!$B$1:$Z$1,0),0),"")</f>
        <v/>
      </c>
      <c r="DE30" s="41" t="str">
        <f>IFERROR(VLOOKUP(DE7,[1]Table2!$B$1:$Z$21,MATCH("xGA/90",[1]Table2!$B$1:$Z$1,0),0)*VLOOKUP($B7,[1]Table2!$B$1:$Z$21,MATCH("xG/90",[1]Table2!$B$1:$Z$1,0),0),"")</f>
        <v/>
      </c>
      <c r="DF30" s="41" t="str">
        <f>IFERROR(VLOOKUP(DF7,[1]Table2!$B$1:$Z$21,MATCH("xGA/90",[1]Table2!$B$1:$Z$1,0),0)*VLOOKUP($B7,[1]Table2!$B$1:$Z$21,MATCH("xG/90",[1]Table2!$B$1:$Z$1,0),0),"")</f>
        <v/>
      </c>
      <c r="DG30" s="41" t="str">
        <f>IFERROR(VLOOKUP(DG7,[1]Table2!$B$1:$Z$21,MATCH("xGA/90",[1]Table2!$B$1:$Z$1,0),0)*VLOOKUP($B7,[1]Table2!$B$1:$Z$21,MATCH("xG/90",[1]Table2!$B$1:$Z$1,0),0),"")</f>
        <v/>
      </c>
      <c r="DH30" s="41" t="str">
        <f>IFERROR(VLOOKUP(DH7,[1]Table2!$B$1:$Z$21,MATCH("xGA/90",[1]Table2!$B$1:$Z$1,0),0)*VLOOKUP($B7,[1]Table2!$B$1:$Z$21,MATCH("xG/90",[1]Table2!$B$1:$Z$1,0),0),"")</f>
        <v/>
      </c>
      <c r="DI30" s="41" t="str">
        <f>IFERROR(VLOOKUP(DI7,[1]Table2!$B$1:$Z$21,MATCH("xGA/90",[1]Table2!$B$1:$Z$1,0),0)*VLOOKUP($B7,[1]Table2!$B$1:$Z$21,MATCH("xG/90",[1]Table2!$B$1:$Z$1,0),0),"")</f>
        <v/>
      </c>
      <c r="DJ30" s="41" t="str">
        <f>IFERROR(VLOOKUP(DJ7,[1]Table2!$B$1:$Z$21,MATCH("xGA/90",[1]Table2!$B$1:$Z$1,0),0)*VLOOKUP($B7,[1]Table2!$B$1:$Z$21,MATCH("xG/90",[1]Table2!$B$1:$Z$1,0),0),"")</f>
        <v/>
      </c>
      <c r="DK30" s="41" t="str">
        <f>IFERROR(VLOOKUP(DK7,[1]Table2!$B$1:$Z$21,MATCH("xGA/90",[1]Table2!$B$1:$Z$1,0),0)*VLOOKUP($B7,[1]Table2!$B$1:$Z$21,MATCH("xG/90",[1]Table2!$B$1:$Z$1,0),0),"")</f>
        <v/>
      </c>
      <c r="DL30" s="41" t="str">
        <f>IFERROR(VLOOKUP(DL7,[1]Table2!$B$1:$Z$21,MATCH("xGA/90",[1]Table2!$B$1:$Z$1,0),0)*VLOOKUP($B7,[1]Table2!$B$1:$Z$21,MATCH("xG/90",[1]Table2!$B$1:$Z$1,0),0),"")</f>
        <v/>
      </c>
      <c r="DM30" s="41" t="str">
        <f>IFERROR(VLOOKUP(DM7,[1]Table2!$B$1:$Z$21,MATCH("xGA/90",[1]Table2!$B$1:$Z$1,0),0)*VLOOKUP($B7,[1]Table2!$B$1:$Z$21,MATCH("xG/90",[1]Table2!$B$1:$Z$1,0),0),"")</f>
        <v/>
      </c>
      <c r="DN30" s="41" t="str">
        <f>IFERROR(VLOOKUP(DN7,[1]Table2!$B$1:$Z$21,MATCH("xGA/90",[1]Table2!$B$1:$Z$1,0),0)*VLOOKUP($B7,[1]Table2!$B$1:$Z$21,MATCH("xG/90",[1]Table2!$B$1:$Z$1,0),0),"")</f>
        <v/>
      </c>
      <c r="DO30" s="41" t="str">
        <f>IFERROR(VLOOKUP(DO7,[1]Table2!$B$1:$Z$21,MATCH("xGA/90",[1]Table2!$B$1:$Z$1,0),0)*VLOOKUP($B7,[1]Table2!$B$1:$Z$21,MATCH("xG/90",[1]Table2!$B$1:$Z$1,0),0),"")</f>
        <v/>
      </c>
      <c r="DP30" s="41" t="str">
        <f>IFERROR(VLOOKUP(DP7,[1]Table2!$B$1:$Z$21,MATCH("xGA/90",[1]Table2!$B$1:$Z$1,0),0)*VLOOKUP($B7,[1]Table2!$B$1:$Z$21,MATCH("xG/90",[1]Table2!$B$1:$Z$1,0),0),"")</f>
        <v/>
      </c>
      <c r="DQ30" s="41" t="str">
        <f>IFERROR(VLOOKUP(DQ7,[1]Table2!$B$1:$Z$21,MATCH("xGA/90",[1]Table2!$B$1:$Z$1,0),0)*VLOOKUP($B7,[1]Table2!$B$1:$Z$21,MATCH("xG/90",[1]Table2!$B$1:$Z$1,0),0),"")</f>
        <v/>
      </c>
      <c r="DR30" s="41" t="str">
        <f>IFERROR(VLOOKUP(DR7,[1]Table2!$B$1:$Z$21,MATCH("xGA/90",[1]Table2!$B$1:$Z$1,0),0)*VLOOKUP($B7,[1]Table2!$B$1:$Z$21,MATCH("xG/90",[1]Table2!$B$1:$Z$1,0),0),"")</f>
        <v/>
      </c>
      <c r="DS30" s="41" t="str">
        <f>IFERROR(VLOOKUP(DS7,[1]Table2!$B$1:$Z$21,MATCH("xGA/90",[1]Table2!$B$1:$Z$1,0),0)*VLOOKUP($B7,[1]Table2!$B$1:$Z$21,MATCH("xG/90",[1]Table2!$B$1:$Z$1,0),0),"")</f>
        <v/>
      </c>
      <c r="DT30" s="41" t="str">
        <f>IFERROR(VLOOKUP(DT7,[1]Table2!$B$1:$Z$21,MATCH("xGA/90",[1]Table2!$B$1:$Z$1,0),0)*VLOOKUP($B7,[1]Table2!$B$1:$Z$21,MATCH("xG/90",[1]Table2!$B$1:$Z$1,0),0),"")</f>
        <v/>
      </c>
      <c r="DU30" s="41" t="str">
        <f>IFERROR(VLOOKUP(DU7,[1]Table2!$B$1:$Z$21,MATCH("xGA/90",[1]Table2!$B$1:$Z$1,0),0)*VLOOKUP($B7,[1]Table2!$B$1:$Z$21,MATCH("xG/90",[1]Table2!$B$1:$Z$1,0),0),"")</f>
        <v/>
      </c>
      <c r="DV30" s="41" t="str">
        <f>IFERROR(VLOOKUP(DV7,[1]Table2!$B$1:$Z$21,MATCH("xGA/90",[1]Table2!$B$1:$Z$1,0),0)*VLOOKUP($B7,[1]Table2!$B$1:$Z$21,MATCH("xG/90",[1]Table2!$B$1:$Z$1,0),0),"")</f>
        <v/>
      </c>
      <c r="DW30" s="41" t="str">
        <f>IFERROR(VLOOKUP(DW7,[1]Table2!$B$1:$Z$21,MATCH("xGA/90",[1]Table2!$B$1:$Z$1,0),0)*VLOOKUP($B7,[1]Table2!$B$1:$Z$21,MATCH("xG/90",[1]Table2!$B$1:$Z$1,0),0),"")</f>
        <v/>
      </c>
      <c r="DX30" s="41" t="str">
        <f>IFERROR(VLOOKUP(DX7,[1]Table2!$B$1:$Z$21,MATCH("xGA/90",[1]Table2!$B$1:$Z$1,0),0)*VLOOKUP($B7,[1]Table2!$B$1:$Z$21,MATCH("xG/90",[1]Table2!$B$1:$Z$1,0),0),"")</f>
        <v/>
      </c>
      <c r="DY30" s="41" t="str">
        <f>IFERROR(VLOOKUP(DY7,[1]Table2!$B$1:$Z$21,MATCH("xGA/90",[1]Table2!$B$1:$Z$1,0),0)*VLOOKUP($B7,[1]Table2!$B$1:$Z$21,MATCH("xG/90",[1]Table2!$B$1:$Z$1,0),0),"")</f>
        <v/>
      </c>
      <c r="DZ30" s="41" t="str">
        <f>IFERROR(VLOOKUP(DZ7,[1]Table2!$B$1:$Z$21,MATCH("xGA/90",[1]Table2!$B$1:$Z$1,0),0)*VLOOKUP($B7,[1]Table2!$B$1:$Z$21,MATCH("xG/90",[1]Table2!$B$1:$Z$1,0),0),"")</f>
        <v/>
      </c>
      <c r="EA30" s="41" t="str">
        <f>IFERROR(VLOOKUP(EA7,[1]Table2!$B$1:$Z$21,MATCH("xGA/90",[1]Table2!$B$1:$Z$1,0),0)*VLOOKUP($B7,[1]Table2!$B$1:$Z$21,MATCH("xG/90",[1]Table2!$B$1:$Z$1,0),0),"")</f>
        <v/>
      </c>
      <c r="EB30" s="41" t="str">
        <f>IFERROR(VLOOKUP(EB7,[1]Table2!$B$1:$Z$21,MATCH("xGA/90",[1]Table2!$B$1:$Z$1,0),0)*VLOOKUP($B7,[1]Table2!$B$1:$Z$21,MATCH("xG/90",[1]Table2!$B$1:$Z$1,0),0),"")</f>
        <v/>
      </c>
      <c r="EC30" s="41" t="str">
        <f>IFERROR(VLOOKUP(EC7,[1]Table2!$B$1:$Z$21,MATCH("xGA/90",[1]Table2!$B$1:$Z$1,0),0)*VLOOKUP($B7,[1]Table2!$B$1:$Z$21,MATCH("xG/90",[1]Table2!$B$1:$Z$1,0),0),"")</f>
        <v/>
      </c>
      <c r="ED30" s="41" t="str">
        <f>IFERROR(VLOOKUP(ED7,[1]Table2!$B$1:$Z$21,MATCH("xGA/90",[1]Table2!$B$1:$Z$1,0),0)*VLOOKUP($B7,[1]Table2!$B$1:$Z$21,MATCH("xG/90",[1]Table2!$B$1:$Z$1,0),0),"")</f>
        <v/>
      </c>
      <c r="EE30" s="41" t="str">
        <f>IFERROR(VLOOKUP(EE7,[1]Table2!$B$1:$Z$21,MATCH("xGA/90",[1]Table2!$B$1:$Z$1,0),0)*VLOOKUP($B7,[1]Table2!$B$1:$Z$21,MATCH("xG/90",[1]Table2!$B$1:$Z$1,0),0),"")</f>
        <v/>
      </c>
      <c r="EF30" s="41" t="str">
        <f>IFERROR(VLOOKUP(EF7,[1]Table2!$B$1:$Z$21,MATCH("xGA/90",[1]Table2!$B$1:$Z$1,0),0)*VLOOKUP($B7,[1]Table2!$B$1:$Z$21,MATCH("xG/90",[1]Table2!$B$1:$Z$1,0),0),"")</f>
        <v/>
      </c>
      <c r="EG30" s="41" t="str">
        <f>IFERROR(VLOOKUP(EG7,[1]Table2!$B$1:$Z$21,MATCH("xGA/90",[1]Table2!$B$1:$Z$1,0),0)*VLOOKUP($B7,[1]Table2!$B$1:$Z$21,MATCH("xG/90",[1]Table2!$B$1:$Z$1,0),0),"")</f>
        <v/>
      </c>
      <c r="EH30" s="41" t="str">
        <f>IFERROR(VLOOKUP(EH7,[1]Table2!$B$1:$Z$21,MATCH("xGA/90",[1]Table2!$B$1:$Z$1,0),0)*VLOOKUP($B7,[1]Table2!$B$1:$Z$21,MATCH("xG/90",[1]Table2!$B$1:$Z$1,0),0),"")</f>
        <v/>
      </c>
      <c r="EI30" s="41" t="str">
        <f>IFERROR(VLOOKUP(EI7,[1]Table2!$B$1:$Z$21,MATCH("xGA/90",[1]Table2!$B$1:$Z$1,0),0)*VLOOKUP($B7,[1]Table2!$B$1:$Z$21,MATCH("xG/90",[1]Table2!$B$1:$Z$1,0),0),"")</f>
        <v/>
      </c>
      <c r="EJ30" s="41" t="str">
        <f>IFERROR(VLOOKUP(EJ7,[1]Table2!$B$1:$Z$21,MATCH("xGA/90",[1]Table2!$B$1:$Z$1,0),0)*VLOOKUP($B7,[1]Table2!$B$1:$Z$21,MATCH("xG/90",[1]Table2!$B$1:$Z$1,0),0),"")</f>
        <v/>
      </c>
      <c r="EK30" s="41" t="str">
        <f>IFERROR(VLOOKUP(EK7,[1]Table2!$B$1:$Z$21,MATCH("xGA/90",[1]Table2!$B$1:$Z$1,0),0)*VLOOKUP($B7,[1]Table2!$B$1:$Z$21,MATCH("xG/90",[1]Table2!$B$1:$Z$1,0),0),"")</f>
        <v/>
      </c>
      <c r="EL30" s="41" t="str">
        <f>IFERROR(VLOOKUP(EL7,[1]Table2!$B$1:$Z$21,MATCH("xGA/90",[1]Table2!$B$1:$Z$1,0),0)*VLOOKUP($B7,[1]Table2!$B$1:$Z$21,MATCH("xG/90",[1]Table2!$B$1:$Z$1,0),0),"")</f>
        <v/>
      </c>
      <c r="EM30" s="41" t="str">
        <f>IFERROR(VLOOKUP(EM7,[1]Table2!$B$1:$Z$21,MATCH("xGA/90",[1]Table2!$B$1:$Z$1,0),0)*VLOOKUP($B7,[1]Table2!$B$1:$Z$21,MATCH("xG/90",[1]Table2!$B$1:$Z$1,0),0),"")</f>
        <v/>
      </c>
      <c r="EN30" s="41" t="str">
        <f>IFERROR(VLOOKUP(EN7,[1]Table2!$B$1:$Z$21,MATCH("xGA/90",[1]Table2!$B$1:$Z$1,0),0)*VLOOKUP($B7,[1]Table2!$B$1:$Z$21,MATCH("xG/90",[1]Table2!$B$1:$Z$1,0),0),"")</f>
        <v/>
      </c>
      <c r="EO30" s="41" t="str">
        <f>IFERROR(VLOOKUP(EO7,[1]Table2!$B$1:$Z$21,MATCH("xGA/90",[1]Table2!$B$1:$Z$1,0),0)*VLOOKUP($B7,[1]Table2!$B$1:$Z$21,MATCH("xG/90",[1]Table2!$B$1:$Z$1,0),0),"")</f>
        <v/>
      </c>
      <c r="EP30" s="41" t="str">
        <f>IFERROR(VLOOKUP(EP7,[1]Table2!$B$1:$Z$21,MATCH("xGA/90",[1]Table2!$B$1:$Z$1,0),0)*VLOOKUP($B7,[1]Table2!$B$1:$Z$21,MATCH("xG/90",[1]Table2!$B$1:$Z$1,0),0),"")</f>
        <v/>
      </c>
      <c r="EQ30" s="41" t="str">
        <f>IFERROR(VLOOKUP(EQ7,[1]Table2!$B$1:$Z$21,MATCH("xGA/90",[1]Table2!$B$1:$Z$1,0),0)*VLOOKUP($B7,[1]Table2!$B$1:$Z$21,MATCH("xG/90",[1]Table2!$B$1:$Z$1,0),0),"")</f>
        <v/>
      </c>
      <c r="ER30" s="41" t="str">
        <f>IFERROR(VLOOKUP(ER7,[1]Table2!$B$1:$Z$21,MATCH("xGA/90",[1]Table2!$B$1:$Z$1,0),0)*VLOOKUP($B7,[1]Table2!$B$1:$Z$21,MATCH("xG/90",[1]Table2!$B$1:$Z$1,0),0),"")</f>
        <v/>
      </c>
      <c r="ES30" s="41" t="str">
        <f>IFERROR(VLOOKUP(ES7,[1]Table2!$B$1:$Z$21,MATCH("xGA/90",[1]Table2!$B$1:$Z$1,0),0)*VLOOKUP($B7,[1]Table2!$B$1:$Z$21,MATCH("xG/90",[1]Table2!$B$1:$Z$1,0),0),"")</f>
        <v/>
      </c>
      <c r="ET30" s="41">
        <f>IFERROR(VLOOKUP(ET7,[1]Table2!$B$1:$Z$21,MATCH("xGA/90",[1]Table2!$B$1:$Z$1,0),0)*VLOOKUP($B7,[1]Table2!$B$1:$Z$21,MATCH("xG/90",[1]Table2!$B$1:$Z$1,0),0),"")</f>
        <v>1.9272265625</v>
      </c>
      <c r="EU30" s="41" t="str">
        <f>IFERROR(VLOOKUP(EU7,[1]Table2!$B$1:$Z$21,MATCH("xGA/90",[1]Table2!$B$1:$Z$1,0),0)*VLOOKUP($B7,[1]Table2!$B$1:$Z$21,MATCH("xG/90",[1]Table2!$B$1:$Z$1,0),0),"")</f>
        <v/>
      </c>
      <c r="EV30" s="41" t="str">
        <f>IFERROR(VLOOKUP(EV7,[1]Table2!$B$1:$Z$21,MATCH("xGA/90",[1]Table2!$B$1:$Z$1,0),0)*VLOOKUP($B7,[1]Table2!$B$1:$Z$21,MATCH("xG/90",[1]Table2!$B$1:$Z$1,0),0),"")</f>
        <v/>
      </c>
      <c r="EW30" s="41" t="str">
        <f>IFERROR(VLOOKUP(EW7,[1]Table2!$B$1:$Z$21,MATCH("xGA/90",[1]Table2!$B$1:$Z$1,0),0)*VLOOKUP($B7,[1]Table2!$B$1:$Z$21,MATCH("xG/90",[1]Table2!$B$1:$Z$1,0),0),"")</f>
        <v/>
      </c>
      <c r="EX30" s="41">
        <f>IFERROR(VLOOKUP(EX7,[1]Table2!$B$1:$Z$21,MATCH("xGA/90",[1]Table2!$B$1:$Z$1,0),0)*VLOOKUP($B7,[1]Table2!$B$1:$Z$21,MATCH("xG/90",[1]Table2!$B$1:$Z$1,0),0),"")</f>
        <v>1.9073084677419354</v>
      </c>
      <c r="EY30" s="41" t="str">
        <f>IFERROR(VLOOKUP(EY7,[1]Table2!$B$1:$Z$21,MATCH("xGA/90",[1]Table2!$B$1:$Z$1,0),0)*VLOOKUP($B7,[1]Table2!$B$1:$Z$21,MATCH("xG/90",[1]Table2!$B$1:$Z$1,0),0),"")</f>
        <v/>
      </c>
      <c r="EZ30" s="41" t="str">
        <f>IFERROR(VLOOKUP(EZ7,[1]Table2!$B$1:$Z$21,MATCH("xGA/90",[1]Table2!$B$1:$Z$1,0),0)*VLOOKUP($B7,[1]Table2!$B$1:$Z$21,MATCH("xG/90",[1]Table2!$B$1:$Z$1,0),0),"")</f>
        <v/>
      </c>
      <c r="FA30" s="41">
        <f>IFERROR(VLOOKUP(FA7,[1]Table2!$B$1:$Z$21,MATCH("xGA/90",[1]Table2!$B$1:$Z$1,0),0)*VLOOKUP($B7,[1]Table2!$B$1:$Z$21,MATCH("xG/90",[1]Table2!$B$1:$Z$1,0),0),"")</f>
        <v>2.0956249999999996</v>
      </c>
      <c r="FB30" s="41" t="str">
        <f>IFERROR(VLOOKUP(FB7,[1]Table2!$B$1:$Z$21,MATCH("xGA/90",[1]Table2!$B$1:$Z$1,0),0)*VLOOKUP($B7,[1]Table2!$B$1:$Z$21,MATCH("xG/90",[1]Table2!$B$1:$Z$1,0),0),"")</f>
        <v/>
      </c>
      <c r="FC30" s="41" t="str">
        <f>IFERROR(VLOOKUP(FC7,[1]Table2!$B$1:$Z$21,MATCH("xGA/90",[1]Table2!$B$1:$Z$1,0),0)*VLOOKUP($B7,[1]Table2!$B$1:$Z$21,MATCH("xG/90",[1]Table2!$B$1:$Z$1,0),0),"")</f>
        <v/>
      </c>
      <c r="FD30" s="41" t="str">
        <f>IFERROR(VLOOKUP(FD7,[1]Table2!$B$1:$Z$21,MATCH("xGA/90",[1]Table2!$B$1:$Z$1,0),0)*VLOOKUP($B7,[1]Table2!$B$1:$Z$21,MATCH("xG/90",[1]Table2!$B$1:$Z$1,0),0),"")</f>
        <v/>
      </c>
      <c r="FE30" s="41" t="str">
        <f>IFERROR(VLOOKUP(FE7,[1]Table2!$B$1:$Z$21,MATCH("xGA/90",[1]Table2!$B$1:$Z$1,0),0)*VLOOKUP($B7,[1]Table2!$B$1:$Z$21,MATCH("xG/90",[1]Table2!$B$1:$Z$1,0),0),"")</f>
        <v/>
      </c>
      <c r="FF30" s="41" t="str">
        <f>IFERROR(VLOOKUP(FF7,[1]Table2!$B$1:$Z$21,MATCH("xGA/90",[1]Table2!$B$1:$Z$1,0),0)*VLOOKUP($B7,[1]Table2!$B$1:$Z$21,MATCH("xG/90",[1]Table2!$B$1:$Z$1,0),0),"")</f>
        <v/>
      </c>
      <c r="FG30" s="41" t="str">
        <f>IFERROR(VLOOKUP(FG7,[1]Table2!$B$1:$Z$21,MATCH("xGA/90",[1]Table2!$B$1:$Z$1,0),0)*VLOOKUP($B7,[1]Table2!$B$1:$Z$21,MATCH("xG/90",[1]Table2!$B$1:$Z$1,0),0),"")</f>
        <v/>
      </c>
      <c r="FH30" s="41" t="str">
        <f>IFERROR(VLOOKUP(FH7,[1]Table2!$B$1:$Z$21,MATCH("xGA/90",[1]Table2!$B$1:$Z$1,0),0)*VLOOKUP($B7,[1]Table2!$B$1:$Z$21,MATCH("xG/90",[1]Table2!$B$1:$Z$1,0),0),"")</f>
        <v/>
      </c>
      <c r="FI30" s="41" t="str">
        <f>IFERROR(VLOOKUP(FI7,[1]Table2!$B$1:$Z$21,MATCH("xGA/90",[1]Table2!$B$1:$Z$1,0),0)*VLOOKUP($B7,[1]Table2!$B$1:$Z$21,MATCH("xG/90",[1]Table2!$B$1:$Z$1,0),0),"")</f>
        <v/>
      </c>
      <c r="FJ30" s="41" t="str">
        <f>IFERROR(VLOOKUP(FJ7,[1]Table2!$B$1:$Z$21,MATCH("xGA/90",[1]Table2!$B$1:$Z$1,0),0)*VLOOKUP($B7,[1]Table2!$B$1:$Z$21,MATCH("xG/90",[1]Table2!$B$1:$Z$1,0),0),"")</f>
        <v/>
      </c>
      <c r="FK30" s="41" t="str">
        <f>IFERROR(VLOOKUP(FK7,[1]Table2!$B$1:$Z$21,MATCH("xGA/90",[1]Table2!$B$1:$Z$1,0),0)*VLOOKUP($B7,[1]Table2!$B$1:$Z$21,MATCH("xG/90",[1]Table2!$B$1:$Z$1,0),0),"")</f>
        <v/>
      </c>
      <c r="FL30" s="41" t="str">
        <f>IFERROR(VLOOKUP(FL7,[1]Table2!$B$1:$Z$21,MATCH("xGA/90",[1]Table2!$B$1:$Z$1,0),0)*VLOOKUP($B7,[1]Table2!$B$1:$Z$21,MATCH("xG/90",[1]Table2!$B$1:$Z$1,0),0),"")</f>
        <v/>
      </c>
      <c r="FM30" s="41">
        <f>IFERROR(VLOOKUP(FM7,[1]Table2!$B$1:$Z$21,MATCH("xGA/90",[1]Table2!$B$1:$Z$1,0),0)*VLOOKUP($B7,[1]Table2!$B$1:$Z$21,MATCH("xG/90",[1]Table2!$B$1:$Z$1,0),0),"")</f>
        <v>2.633564453125</v>
      </c>
      <c r="FN30" s="41" t="str">
        <f>IFERROR(VLOOKUP(FN7,[1]Table2!$B$1:$Z$21,MATCH("xGA/90",[1]Table2!$B$1:$Z$1,0),0)*VLOOKUP($B7,[1]Table2!$B$1:$Z$21,MATCH("xG/90",[1]Table2!$B$1:$Z$1,0),0),"")</f>
        <v/>
      </c>
      <c r="FO30" s="41" t="str">
        <f>IFERROR(VLOOKUP(FO7,[1]Table2!$B$1:$Z$21,MATCH("xGA/90",[1]Table2!$B$1:$Z$1,0),0)*VLOOKUP($B7,[1]Table2!$B$1:$Z$21,MATCH("xG/90",[1]Table2!$B$1:$Z$1,0),0),"")</f>
        <v/>
      </c>
      <c r="FP30" s="41" t="str">
        <f>IFERROR(VLOOKUP(FP7,[1]Table2!$B$1:$Z$21,MATCH("xGA/90",[1]Table2!$B$1:$Z$1,0),0)*VLOOKUP($B7,[1]Table2!$B$1:$Z$21,MATCH("xG/90",[1]Table2!$B$1:$Z$1,0),0),"")</f>
        <v/>
      </c>
      <c r="FQ30" s="41" t="str">
        <f>IFERROR(VLOOKUP(FQ7,[1]Table2!$B$1:$Z$21,MATCH("xGA/90",[1]Table2!$B$1:$Z$1,0),0)*VLOOKUP($B7,[1]Table2!$B$1:$Z$21,MATCH("xG/90",[1]Table2!$B$1:$Z$1,0),0),"")</f>
        <v/>
      </c>
      <c r="FR30" s="41" t="str">
        <f>IFERROR(VLOOKUP(FR7,[1]Table2!$B$1:$Z$21,MATCH("xGA/90",[1]Table2!$B$1:$Z$1,0),0)*VLOOKUP($B7,[1]Table2!$B$1:$Z$21,MATCH("xG/90",[1]Table2!$B$1:$Z$1,0),0),"")</f>
        <v/>
      </c>
      <c r="FS30" s="41" t="str">
        <f>IFERROR(VLOOKUP(FS7,[1]Table2!$B$1:$Z$21,MATCH("xGA/90",[1]Table2!$B$1:$Z$1,0),0)*VLOOKUP($B7,[1]Table2!$B$1:$Z$21,MATCH("xG/90",[1]Table2!$B$1:$Z$1,0),0),"")</f>
        <v/>
      </c>
      <c r="FT30" s="41" t="str">
        <f>IFERROR(VLOOKUP(FT7,[1]Table2!$B$1:$Z$21,MATCH("xGA/90",[1]Table2!$B$1:$Z$1,0),0)*VLOOKUP($B7,[1]Table2!$B$1:$Z$21,MATCH("xG/90",[1]Table2!$B$1:$Z$1,0),0),"")</f>
        <v/>
      </c>
      <c r="FU30" s="41">
        <f>IFERROR(VLOOKUP(FU7,[1]Table2!$B$1:$Z$21,MATCH("xGA/90",[1]Table2!$B$1:$Z$1,0),0)*VLOOKUP($B7,[1]Table2!$B$1:$Z$21,MATCH("xG/90",[1]Table2!$B$1:$Z$1,0),0),"")</f>
        <v>2.51662109375</v>
      </c>
      <c r="FV30" s="41" t="str">
        <f>IFERROR(VLOOKUP(FV7,[1]Table2!$B$1:$Z$21,MATCH("xGA/90",[1]Table2!$B$1:$Z$1,0),0)*VLOOKUP($B7,[1]Table2!$B$1:$Z$21,MATCH("xG/90",[1]Table2!$B$1:$Z$1,0),0),"")</f>
        <v/>
      </c>
      <c r="FW30" s="41" t="str">
        <f>IFERROR(VLOOKUP(FW7,[1]Table2!$B$1:$Z$21,MATCH("xGA/90",[1]Table2!$B$1:$Z$1,0),0)*VLOOKUP($B7,[1]Table2!$B$1:$Z$21,MATCH("xG/90",[1]Table2!$B$1:$Z$1,0),0),"")</f>
        <v/>
      </c>
      <c r="FX30" s="41" t="str">
        <f>IFERROR(VLOOKUP(FX7,[1]Table2!$B$1:$Z$21,MATCH("xGA/90",[1]Table2!$B$1:$Z$1,0),0)*VLOOKUP($B7,[1]Table2!$B$1:$Z$21,MATCH("xG/90",[1]Table2!$B$1:$Z$1,0),0),"")</f>
        <v/>
      </c>
      <c r="FY30" s="41" t="str">
        <f>IFERROR(VLOOKUP(FY7,[1]Table2!$B$1:$Z$21,MATCH("xGA/90",[1]Table2!$B$1:$Z$1,0),0)*VLOOKUP($B7,[1]Table2!$B$1:$Z$21,MATCH("xG/90",[1]Table2!$B$1:$Z$1,0),0),"")</f>
        <v/>
      </c>
      <c r="FZ30" s="41" t="str">
        <f>IFERROR(VLOOKUP(FZ7,[1]Table2!$B$1:$Z$21,MATCH("xGA/90",[1]Table2!$B$1:$Z$1,0),0)*VLOOKUP($B7,[1]Table2!$B$1:$Z$21,MATCH("xG/90",[1]Table2!$B$1:$Z$1,0),0),"")</f>
        <v/>
      </c>
      <c r="GA30" s="41" t="str">
        <f>IFERROR(VLOOKUP(GA7,[1]Table2!$B$1:$Z$21,MATCH("xGA/90",[1]Table2!$B$1:$Z$1,0),0)*VLOOKUP($B7,[1]Table2!$B$1:$Z$21,MATCH("xG/90",[1]Table2!$B$1:$Z$1,0),0),"")</f>
        <v/>
      </c>
      <c r="GB30" s="41" t="str">
        <f>IFERROR(VLOOKUP(GB7,[1]Table2!$B$1:$Z$21,MATCH("xGA/90",[1]Table2!$B$1:$Z$1,0),0)*VLOOKUP($B7,[1]Table2!$B$1:$Z$21,MATCH("xG/90",[1]Table2!$B$1:$Z$1,0),0),"")</f>
        <v/>
      </c>
      <c r="GC30" s="41" t="str">
        <f>IFERROR(VLOOKUP(GC7,[1]Table2!$B$1:$Z$21,MATCH("xGA/90",[1]Table2!$B$1:$Z$1,0),0)*VLOOKUP($B7,[1]Table2!$B$1:$Z$21,MATCH("xG/90",[1]Table2!$B$1:$Z$1,0),0),"")</f>
        <v/>
      </c>
      <c r="GD30" s="41" t="str">
        <f>IFERROR(VLOOKUP(GD7,[1]Table2!$B$1:$Z$21,MATCH("xGA/90",[1]Table2!$B$1:$Z$1,0),0)*VLOOKUP($B7,[1]Table2!$B$1:$Z$21,MATCH("xG/90",[1]Table2!$B$1:$Z$1,0),0),"")</f>
        <v/>
      </c>
      <c r="GE30" s="41" t="str">
        <f>IFERROR(VLOOKUP(GE7,[1]Table2!$B$1:$Z$21,MATCH("xGA/90",[1]Table2!$B$1:$Z$1,0),0)*VLOOKUP($B7,[1]Table2!$B$1:$Z$21,MATCH("xG/90",[1]Table2!$B$1:$Z$1,0),0),"")</f>
        <v/>
      </c>
      <c r="GF30" s="41" t="str">
        <f>IFERROR(VLOOKUP(GF7,[1]Table2!$B$1:$Z$21,MATCH("xGA/90",[1]Table2!$B$1:$Z$1,0),0)*VLOOKUP($B7,[1]Table2!$B$1:$Z$21,MATCH("xG/90",[1]Table2!$B$1:$Z$1,0),0),"")</f>
        <v/>
      </c>
      <c r="GG30" s="41" t="str">
        <f>IFERROR(VLOOKUP(GG7,[1]Table2!$B$1:$Z$21,MATCH("xGA/90",[1]Table2!$B$1:$Z$1,0),0)*VLOOKUP($B7,[1]Table2!$B$1:$Z$21,MATCH("xG/90",[1]Table2!$B$1:$Z$1,0),0),"")</f>
        <v/>
      </c>
      <c r="GH30" s="41">
        <f>IFERROR(VLOOKUP(GH7,[1]Table2!$B$1:$Z$21,MATCH("xGA/90",[1]Table2!$B$1:$Z$1,0),0)*VLOOKUP($B7,[1]Table2!$B$1:$Z$21,MATCH("xG/90",[1]Table2!$B$1:$Z$1,0),0),"")</f>
        <v>2.1564355468750001</v>
      </c>
      <c r="GI30" s="41" t="str">
        <f>IFERROR(VLOOKUP(GI7,[1]Table2!$B$1:$Z$21,MATCH("xGA/90",[1]Table2!$B$1:$Z$1,0),0)*VLOOKUP($B7,[1]Table2!$B$1:$Z$21,MATCH("xG/90",[1]Table2!$B$1:$Z$1,0),0),"")</f>
        <v/>
      </c>
      <c r="GJ30" s="41" t="str">
        <f>IFERROR(VLOOKUP(GJ7,[1]Table2!$B$1:$Z$21,MATCH("xGA/90",[1]Table2!$B$1:$Z$1,0),0)*VLOOKUP($B7,[1]Table2!$B$1:$Z$21,MATCH("xG/90",[1]Table2!$B$1:$Z$1,0),0),"")</f>
        <v/>
      </c>
      <c r="GK30" s="41" t="str">
        <f>IFERROR(VLOOKUP(GK7,[1]Table2!$B$1:$Z$21,MATCH("xGA/90",[1]Table2!$B$1:$Z$1,0),0)*VLOOKUP($B7,[1]Table2!$B$1:$Z$21,MATCH("xG/90",[1]Table2!$B$1:$Z$1,0),0),"")</f>
        <v/>
      </c>
      <c r="GL30" s="41" t="str">
        <f>IFERROR(VLOOKUP(GL7,[1]Table2!$B$1:$Z$21,MATCH("xGA/90",[1]Table2!$B$1:$Z$1,0),0)*VLOOKUP($B7,[1]Table2!$B$1:$Z$21,MATCH("xG/90",[1]Table2!$B$1:$Z$1,0),0),"")</f>
        <v/>
      </c>
      <c r="GM30" s="41" t="str">
        <f>IFERROR(VLOOKUP(GM7,[1]Table2!$B$1:$Z$21,MATCH("xGA/90",[1]Table2!$B$1:$Z$1,0),0)*VLOOKUP($B7,[1]Table2!$B$1:$Z$21,MATCH("xG/90",[1]Table2!$B$1:$Z$1,0),0),"")</f>
        <v/>
      </c>
      <c r="GN30" s="41" t="str">
        <f>IFERROR(VLOOKUP(GN7,[1]Table2!$B$1:$Z$21,MATCH("xGA/90",[1]Table2!$B$1:$Z$1,0),0)*VLOOKUP($B7,[1]Table2!$B$1:$Z$21,MATCH("xG/90",[1]Table2!$B$1:$Z$1,0),0),"")</f>
        <v/>
      </c>
      <c r="GO30" s="41">
        <f>IFERROR(VLOOKUP(GO7,[1]Table2!$B$1:$Z$21,MATCH("xGA/90",[1]Table2!$B$1:$Z$1,0),0)*VLOOKUP($B7,[1]Table2!$B$1:$Z$21,MATCH("xG/90",[1]Table2!$B$1:$Z$1,0),0),"")</f>
        <v>1.6231738281250001</v>
      </c>
      <c r="GP30" s="41" t="str">
        <f>IFERROR(VLOOKUP(GP7,[1]Table2!$B$1:$Z$21,MATCH("xGA/90",[1]Table2!$B$1:$Z$1,0),0)*VLOOKUP($B7,[1]Table2!$B$1:$Z$21,MATCH("xG/90",[1]Table2!$B$1:$Z$1,0),0),"")</f>
        <v/>
      </c>
      <c r="GQ30" s="41" t="str">
        <f>IFERROR(VLOOKUP(GQ7,[1]Table2!$B$1:$Z$21,MATCH("xGA/90",[1]Table2!$B$1:$Z$1,0),0)*VLOOKUP($B7,[1]Table2!$B$1:$Z$21,MATCH("xG/90",[1]Table2!$B$1:$Z$1,0),0),"")</f>
        <v/>
      </c>
      <c r="GR30" s="41" t="str">
        <f>IFERROR(VLOOKUP(GR7,[1]Table2!$B$1:$Z$21,MATCH("xGA/90",[1]Table2!$B$1:$Z$1,0),0)*VLOOKUP($B7,[1]Table2!$B$1:$Z$21,MATCH("xG/90",[1]Table2!$B$1:$Z$1,0),0),"")</f>
        <v/>
      </c>
      <c r="GS30" s="41" t="str">
        <f>IFERROR(VLOOKUP(GS7,[1]Table2!$B$1:$Z$21,MATCH("xGA/90",[1]Table2!$B$1:$Z$1,0),0)*VLOOKUP($B7,[1]Table2!$B$1:$Z$21,MATCH("xG/90",[1]Table2!$B$1:$Z$1,0),0),"")</f>
        <v/>
      </c>
      <c r="GT30" s="41" t="str">
        <f>IFERROR(VLOOKUP(GT7,[1]Table2!$B$1:$Z$21,MATCH("xGA/90",[1]Table2!$B$1:$Z$1,0),0)*VLOOKUP($B7,[1]Table2!$B$1:$Z$21,MATCH("xG/90",[1]Table2!$B$1:$Z$1,0),0),"")</f>
        <v/>
      </c>
      <c r="GU30" s="41" t="str">
        <f>IFERROR(VLOOKUP(GU7,[1]Table2!$B$1:$Z$21,MATCH("xGA/90",[1]Table2!$B$1:$Z$1,0),0)*VLOOKUP($B7,[1]Table2!$B$1:$Z$21,MATCH("xG/90",[1]Table2!$B$1:$Z$1,0),0),"")</f>
        <v/>
      </c>
      <c r="GV30" s="41">
        <f>IFERROR(VLOOKUP(GV7,[1]Table2!$B$1:$Z$21,MATCH("xGA/90",[1]Table2!$B$1:$Z$1,0),0)*VLOOKUP($B7,[1]Table2!$B$1:$Z$21,MATCH("xG/90",[1]Table2!$B$1:$Z$1,0),0),"")</f>
        <v>1.9459375000000001</v>
      </c>
      <c r="GW30" s="41" t="str">
        <f>IFERROR(VLOOKUP(GW7,[1]Table2!$B$1:$Z$21,MATCH("xGA/90",[1]Table2!$B$1:$Z$1,0),0)*VLOOKUP($B7,[1]Table2!$B$1:$Z$21,MATCH("xG/90",[1]Table2!$B$1:$Z$1,0),0),"")</f>
        <v/>
      </c>
      <c r="GX30" s="41" t="str">
        <f>IFERROR(VLOOKUP(GX7,[1]Table2!$B$1:$Z$21,MATCH("xGA/90",[1]Table2!$B$1:$Z$1,0),0)*VLOOKUP($B7,[1]Table2!$B$1:$Z$21,MATCH("xG/90",[1]Table2!$B$1:$Z$1,0),0),"")</f>
        <v/>
      </c>
      <c r="GY30" s="41" t="str">
        <f>IFERROR(VLOOKUP(GY7,[1]Table2!$B$1:$Z$21,MATCH("xGA/90",[1]Table2!$B$1:$Z$1,0),0)*VLOOKUP($B7,[1]Table2!$B$1:$Z$21,MATCH("xG/90",[1]Table2!$B$1:$Z$1,0),0),"")</f>
        <v/>
      </c>
      <c r="GZ30" s="41" t="str">
        <f>IFERROR(VLOOKUP(GZ7,[1]Table2!$B$1:$Z$21,MATCH("xGA/90",[1]Table2!$B$1:$Z$1,0),0)*VLOOKUP($B7,[1]Table2!$B$1:$Z$21,MATCH("xG/90",[1]Table2!$B$1:$Z$1,0),0),"")</f>
        <v/>
      </c>
      <c r="HA30" s="41" t="str">
        <f>IFERROR(VLOOKUP(HA7,[1]Table2!$B$1:$Z$21,MATCH("xGA/90",[1]Table2!$B$1:$Z$1,0),0)*VLOOKUP($B7,[1]Table2!$B$1:$Z$21,MATCH("xG/90",[1]Table2!$B$1:$Z$1,0),0),"")</f>
        <v/>
      </c>
      <c r="HB30" s="41" t="str">
        <f>IFERROR(VLOOKUP(HB7,[1]Table2!$B$1:$Z$21,MATCH("xGA/90",[1]Table2!$B$1:$Z$1,0),0)*VLOOKUP($B7,[1]Table2!$B$1:$Z$21,MATCH("xG/90",[1]Table2!$B$1:$Z$1,0),0),"")</f>
        <v/>
      </c>
      <c r="HC30" s="41" t="str">
        <f>IFERROR(VLOOKUP(HC7,[1]Table2!$B$1:$Z$21,MATCH("xGA/90",[1]Table2!$B$1:$Z$1,0),0)*VLOOKUP($B7,[1]Table2!$B$1:$Z$21,MATCH("xG/90",[1]Table2!$B$1:$Z$1,0),0),"")</f>
        <v/>
      </c>
      <c r="HD30" s="41" t="str">
        <f>IFERROR(VLOOKUP(HD7,[1]Table2!$B$1:$Z$21,MATCH("xGA/90",[1]Table2!$B$1:$Z$1,0),0)*VLOOKUP($B7,[1]Table2!$B$1:$Z$21,MATCH("xG/90",[1]Table2!$B$1:$Z$1,0),0),"")</f>
        <v/>
      </c>
      <c r="HE30" s="41" t="str">
        <f>IFERROR(VLOOKUP(HE7,[1]Table2!$B$1:$Z$21,MATCH("xGA/90",[1]Table2!$B$1:$Z$1,0),0)*VLOOKUP($B7,[1]Table2!$B$1:$Z$21,MATCH("xG/90",[1]Table2!$B$1:$Z$1,0),0),"")</f>
        <v/>
      </c>
      <c r="HF30" s="41" t="str">
        <f>IFERROR(VLOOKUP(HF7,[1]Table2!$B$1:$Z$21,MATCH("xGA/90",[1]Table2!$B$1:$Z$1,0),0)*VLOOKUP($B7,[1]Table2!$B$1:$Z$21,MATCH("xG/90",[1]Table2!$B$1:$Z$1,0),0),"")</f>
        <v/>
      </c>
      <c r="HG30" s="41" t="str">
        <f>IFERROR(VLOOKUP(HG7,[1]Table2!$B$1:$Z$21,MATCH("xGA/90",[1]Table2!$B$1:$Z$1,0),0)*VLOOKUP($B7,[1]Table2!$B$1:$Z$21,MATCH("xG/90",[1]Table2!$B$1:$Z$1,0),0),"")</f>
        <v/>
      </c>
      <c r="HH30" s="41" t="str">
        <f>IFERROR(VLOOKUP(HH7,[1]Table2!$B$1:$Z$21,MATCH("xGA/90",[1]Table2!$B$1:$Z$1,0),0)*VLOOKUP($B7,[1]Table2!$B$1:$Z$21,MATCH("xG/90",[1]Table2!$B$1:$Z$1,0),0),"")</f>
        <v/>
      </c>
      <c r="HI30" s="41" t="str">
        <f>IFERROR(VLOOKUP(HI7,[1]Table2!$B$1:$Z$21,MATCH("xGA/90",[1]Table2!$B$1:$Z$1,0),0)*VLOOKUP($B7,[1]Table2!$B$1:$Z$21,MATCH("xG/90",[1]Table2!$B$1:$Z$1,0),0),"")</f>
        <v/>
      </c>
      <c r="HJ30" s="41" t="str">
        <f>IFERROR(VLOOKUP(HJ7,[1]Table2!$B$1:$Z$21,MATCH("xGA/90",[1]Table2!$B$1:$Z$1,0),0)*VLOOKUP($B7,[1]Table2!$B$1:$Z$21,MATCH("xG/90",[1]Table2!$B$1:$Z$1,0),0),"")</f>
        <v/>
      </c>
      <c r="HK30" s="41" t="str">
        <f>IFERROR(VLOOKUP(HK7,[1]Table2!$B$1:$Z$21,MATCH("xGA/90",[1]Table2!$B$1:$Z$1,0),0)*VLOOKUP($B7,[1]Table2!$B$1:$Z$21,MATCH("xG/90",[1]Table2!$B$1:$Z$1,0),0),"")</f>
        <v/>
      </c>
      <c r="HL30" s="41">
        <f>IFERROR(VLOOKUP(HL7,[1]Table2!$B$1:$Z$21,MATCH("xGA/90",[1]Table2!$B$1:$Z$1,0),0)*VLOOKUP($B7,[1]Table2!$B$1:$Z$21,MATCH("xG/90",[1]Table2!$B$1:$Z$1,0),0),"")</f>
        <v>2.4529435483870965</v>
      </c>
      <c r="HM30" s="41" t="str">
        <f>IFERROR(VLOOKUP(HM7,[1]Table2!$B$1:$Z$21,MATCH("xGA/90",[1]Table2!$B$1:$Z$1,0),0)*VLOOKUP($B7,[1]Table2!$B$1:$Z$21,MATCH("xG/90",[1]Table2!$B$1:$Z$1,0),0),"")</f>
        <v/>
      </c>
      <c r="HN30" s="41" t="str">
        <f>IFERROR(VLOOKUP(HN7,[1]Table2!$B$1:$Z$21,MATCH("xGA/90",[1]Table2!$B$1:$Z$1,0),0)*VLOOKUP($B7,[1]Table2!$B$1:$Z$21,MATCH("xG/90",[1]Table2!$B$1:$Z$1,0),0),"")</f>
        <v/>
      </c>
      <c r="HO30" s="41" t="str">
        <f>IFERROR(VLOOKUP(HO7,[1]Table2!$B$1:$Z$21,MATCH("xGA/90",[1]Table2!$B$1:$Z$1,0),0)*VLOOKUP($B7,[1]Table2!$B$1:$Z$21,MATCH("xG/90",[1]Table2!$B$1:$Z$1,0),0),"")</f>
        <v/>
      </c>
      <c r="HP30" s="41" t="str">
        <f>IFERROR(VLOOKUP(HP7,[1]Table2!$B$1:$Z$21,MATCH("xGA/90",[1]Table2!$B$1:$Z$1,0),0)*VLOOKUP($B7,[1]Table2!$B$1:$Z$21,MATCH("xG/90",[1]Table2!$B$1:$Z$1,0),0),"")</f>
        <v/>
      </c>
      <c r="HQ30" s="41">
        <f>IFERROR(VLOOKUP(HQ7,[1]Table2!$B$1:$Z$21,MATCH("xGA/90",[1]Table2!$B$1:$Z$1,0),0)*VLOOKUP($B7,[1]Table2!$B$1:$Z$21,MATCH("xG/90",[1]Table2!$B$1:$Z$1,0),0),"")</f>
        <v>2.5259765624999999</v>
      </c>
      <c r="HR30" s="41" t="str">
        <f>IFERROR(VLOOKUP(HR7,[1]Table2!$B$1:$Z$21,MATCH("xGA/90",[1]Table2!$B$1:$Z$1,0),0)*VLOOKUP($B7,[1]Table2!$B$1:$Z$21,MATCH("xG/90",[1]Table2!$B$1:$Z$1,0),0),"")</f>
        <v/>
      </c>
      <c r="HS30" s="41" t="str">
        <f>IFERROR(VLOOKUP(HS7,[1]Table2!$B$1:$Z$21,MATCH("xGA/90",[1]Table2!$B$1:$Z$1,0),0)*VLOOKUP($B7,[1]Table2!$B$1:$Z$21,MATCH("xG/90",[1]Table2!$B$1:$Z$1,0),0),"")</f>
        <v/>
      </c>
      <c r="HT30" s="41" t="str">
        <f>IFERROR(VLOOKUP(HT7,[1]Table2!$B$1:$Z$21,MATCH("xGA/90",[1]Table2!$B$1:$Z$1,0),0)*VLOOKUP($B7,[1]Table2!$B$1:$Z$21,MATCH("xG/90",[1]Table2!$B$1:$Z$1,0),0),"")</f>
        <v/>
      </c>
      <c r="HU30" s="41">
        <f>IFERROR(VLOOKUP(HU7,[1]Table2!$B$1:$Z$21,MATCH("xGA/90",[1]Table2!$B$1:$Z$1,0),0)*VLOOKUP($B7,[1]Table2!$B$1:$Z$21,MATCH("xG/90",[1]Table2!$B$1:$Z$1,0),0),"")</f>
        <v>2.1564355468750001</v>
      </c>
      <c r="HV30" s="41" t="str">
        <f>IFERROR(VLOOKUP(HV7,[1]Table2!$B$1:$Z$21,MATCH("xGA/90",[1]Table2!$B$1:$Z$1,0),0)*VLOOKUP($B7,[1]Table2!$B$1:$Z$21,MATCH("xG/90",[1]Table2!$B$1:$Z$1,0),0),"")</f>
        <v/>
      </c>
      <c r="HW30" s="41" t="str">
        <f>IFERROR(VLOOKUP(HW7,[1]Table2!$B$1:$Z$21,MATCH("xGA/90",[1]Table2!$B$1:$Z$1,0),0)*VLOOKUP($B7,[1]Table2!$B$1:$Z$21,MATCH("xG/90",[1]Table2!$B$1:$Z$1,0),0),"")</f>
        <v/>
      </c>
      <c r="HX30" s="41">
        <f>IFERROR(VLOOKUP(HX7,[1]Table2!$B$1:$Z$21,MATCH("xGA/90",[1]Table2!$B$1:$Z$1,0),0)*VLOOKUP($B7,[1]Table2!$B$1:$Z$21,MATCH("xG/90",[1]Table2!$B$1:$Z$1,0),0),"")</f>
        <v>2.4183886718749998</v>
      </c>
      <c r="HY30" s="41" t="str">
        <f>IFERROR(VLOOKUP(HY7,[1]Table2!$B$1:$Z$21,MATCH("xGA/90",[1]Table2!$B$1:$Z$1,0),0)*VLOOKUP($B7,[1]Table2!$B$1:$Z$21,MATCH("xG/90",[1]Table2!$B$1:$Z$1,0),0),"")</f>
        <v/>
      </c>
      <c r="HZ30" s="41" t="str">
        <f>IFERROR(VLOOKUP(HZ7,[1]Table2!$B$1:$Z$21,MATCH("xGA/90",[1]Table2!$B$1:$Z$1,0),0)*VLOOKUP($B7,[1]Table2!$B$1:$Z$21,MATCH("xG/90",[1]Table2!$B$1:$Z$1,0),0),"")</f>
        <v/>
      </c>
      <c r="IA30" s="41" t="str">
        <f>IFERROR(VLOOKUP(IA7,[1]Table2!$B$1:$Z$21,MATCH("xGA/90",[1]Table2!$B$1:$Z$1,0),0)*VLOOKUP($B7,[1]Table2!$B$1:$Z$21,MATCH("xG/90",[1]Table2!$B$1:$Z$1,0),0),"")</f>
        <v/>
      </c>
      <c r="IB30" s="41" t="str">
        <f>IFERROR(VLOOKUP(IB7,[1]Table2!$B$1:$Z$21,MATCH("xGA/90",[1]Table2!$B$1:$Z$1,0),0)*VLOOKUP($B7,[1]Table2!$B$1:$Z$21,MATCH("xG/90",[1]Table2!$B$1:$Z$1,0),0),"")</f>
        <v/>
      </c>
      <c r="IC30" s="41" t="str">
        <f>IFERROR(VLOOKUP(IC7,[1]Table2!$B$1:$Z$21,MATCH("xGA/90",[1]Table2!$B$1:$Z$1,0),0)*VLOOKUP($B7,[1]Table2!$B$1:$Z$21,MATCH("xG/90",[1]Table2!$B$1:$Z$1,0),0),"")</f>
        <v/>
      </c>
      <c r="ID30" s="41" t="str">
        <f>IFERROR(VLOOKUP(ID7,[1]Table2!$B$1:$Z$21,MATCH("xGA/90",[1]Table2!$B$1:$Z$1,0),0)*VLOOKUP($B7,[1]Table2!$B$1:$Z$21,MATCH("xG/90",[1]Table2!$B$1:$Z$1,0),0),"")</f>
        <v/>
      </c>
      <c r="IE30" s="41" t="str">
        <f>IFERROR(VLOOKUP(IE7,[1]Table2!$B$1:$Z$21,MATCH("xGA/90",[1]Table2!$B$1:$Z$1,0),0)*VLOOKUP($B7,[1]Table2!$B$1:$Z$21,MATCH("xG/90",[1]Table2!$B$1:$Z$1,0),0),"")</f>
        <v/>
      </c>
      <c r="IF30" s="41" t="str">
        <f>IFERROR(VLOOKUP(IF7,[1]Table2!$B$1:$Z$21,MATCH("xGA/90",[1]Table2!$B$1:$Z$1,0),0)*VLOOKUP($B7,[1]Table2!$B$1:$Z$21,MATCH("xG/90",[1]Table2!$B$1:$Z$1,0),0),"")</f>
        <v/>
      </c>
      <c r="IG30" s="41" t="str">
        <f>IFERROR(VLOOKUP(IG7,[1]Table2!$B$1:$Z$21,MATCH("xGA/90",[1]Table2!$B$1:$Z$1,0),0)*VLOOKUP($B7,[1]Table2!$B$1:$Z$21,MATCH("xG/90",[1]Table2!$B$1:$Z$1,0),0),"")</f>
        <v/>
      </c>
      <c r="IH30" s="41" t="str">
        <f>IFERROR(VLOOKUP(IH7,[1]Table2!$B$1:$Z$21,MATCH("xGA/90",[1]Table2!$B$1:$Z$1,0),0)*VLOOKUP($B7,[1]Table2!$B$1:$Z$21,MATCH("xG/90",[1]Table2!$B$1:$Z$1,0),0),"")</f>
        <v/>
      </c>
      <c r="II30" s="41" t="str">
        <f>IFERROR(VLOOKUP(II7,[1]Table2!$B$1:$Z$21,MATCH("xGA/90",[1]Table2!$B$1:$Z$1,0),0)*VLOOKUP($B7,[1]Table2!$B$1:$Z$21,MATCH("xG/90",[1]Table2!$B$1:$Z$1,0),0),"")</f>
        <v/>
      </c>
      <c r="IJ30" s="41" t="str">
        <f>IFERROR(VLOOKUP(IJ7,[1]Table2!$B$1:$Z$21,MATCH("xGA/90",[1]Table2!$B$1:$Z$1,0),0)*VLOOKUP($B7,[1]Table2!$B$1:$Z$21,MATCH("xG/90",[1]Table2!$B$1:$Z$1,0),0),"")</f>
        <v/>
      </c>
      <c r="IK30" s="41" t="str">
        <f>IFERROR(VLOOKUP(IK7,[1]Table2!$B$1:$Z$21,MATCH("xGA/90",[1]Table2!$B$1:$Z$1,0),0)*VLOOKUP($B7,[1]Table2!$B$1:$Z$21,MATCH("xG/90",[1]Table2!$B$1:$Z$1,0),0),"")</f>
        <v/>
      </c>
      <c r="IL30" s="41">
        <f>IFERROR(VLOOKUP(IL7,[1]Table2!$B$1:$Z$21,MATCH("xGA/90",[1]Table2!$B$1:$Z$1,0),0)*VLOOKUP($B7,[1]Table2!$B$1:$Z$21,MATCH("xG/90",[1]Table2!$B$1:$Z$1,0),0),"")</f>
        <v>1.7343103448275863</v>
      </c>
      <c r="IM30" s="41" t="str">
        <f>IFERROR(VLOOKUP(IM7,[1]Table2!$B$1:$Z$21,MATCH("xGA/90",[1]Table2!$B$1:$Z$1,0),0)*VLOOKUP($B7,[1]Table2!$B$1:$Z$21,MATCH("xG/90",[1]Table2!$B$1:$Z$1,0),0),"")</f>
        <v/>
      </c>
      <c r="IN30" s="41" t="str">
        <f>IFERROR(VLOOKUP(IN7,[1]Table2!$B$1:$Z$21,MATCH("xGA/90",[1]Table2!$B$1:$Z$1,0),0)*VLOOKUP($B7,[1]Table2!$B$1:$Z$21,MATCH("xG/90",[1]Table2!$B$1:$Z$1,0),0),"")</f>
        <v/>
      </c>
      <c r="IO30" s="41" t="str">
        <f>IFERROR(VLOOKUP(IO7,[1]Table2!$B$1:$Z$21,MATCH("xGA/90",[1]Table2!$B$1:$Z$1,0),0)*VLOOKUP($B7,[1]Table2!$B$1:$Z$21,MATCH("xG/90",[1]Table2!$B$1:$Z$1,0),0),"")</f>
        <v/>
      </c>
      <c r="IP30" s="41">
        <f>IFERROR(VLOOKUP(IP7,[1]Table2!$B$1:$Z$21,MATCH("xGA/90",[1]Table2!$B$1:$Z$1,0),0)*VLOOKUP($B7,[1]Table2!$B$1:$Z$21,MATCH("xG/90",[1]Table2!$B$1:$Z$1,0),0),"")</f>
        <v>1.9309687499999999</v>
      </c>
      <c r="IQ30" s="41" t="str">
        <f>IFERROR(VLOOKUP(IQ7,[1]Table2!$B$1:$Z$21,MATCH("xGA/90",[1]Table2!$B$1:$Z$1,0),0)*VLOOKUP($B7,[1]Table2!$B$1:$Z$21,MATCH("xG/90",[1]Table2!$B$1:$Z$1,0),0),"")</f>
        <v/>
      </c>
      <c r="IR30" s="41" t="str">
        <f>IFERROR(VLOOKUP(IR7,[1]Table2!$B$1:$Z$21,MATCH("xGA/90",[1]Table2!$B$1:$Z$1,0),0)*VLOOKUP($B7,[1]Table2!$B$1:$Z$21,MATCH("xG/90",[1]Table2!$B$1:$Z$1,0),0),"")</f>
        <v/>
      </c>
      <c r="IS30" s="41">
        <f>IFERROR(VLOOKUP(IS7,[1]Table2!$B$1:$Z$21,MATCH("xGA/90",[1]Table2!$B$1:$Z$1,0),0)*VLOOKUP($B7,[1]Table2!$B$1:$Z$21,MATCH("xG/90",[1]Table2!$B$1:$Z$1,0),0),"")</f>
        <v>1.5355040322580646</v>
      </c>
      <c r="IT30" s="41" t="str">
        <f>IFERROR(VLOOKUP(IT7,[1]Table2!$B$1:$Z$21,MATCH("xGA/90",[1]Table2!$B$1:$Z$1,0),0)*VLOOKUP($B7,[1]Table2!$B$1:$Z$21,MATCH("xG/90",[1]Table2!$B$1:$Z$1,0),0),"")</f>
        <v/>
      </c>
      <c r="IU30" s="41" t="str">
        <f>IFERROR(VLOOKUP(IU7,[1]Table2!$B$1:$Z$21,MATCH("xGA/90",[1]Table2!$B$1:$Z$1,0),0)*VLOOKUP($B7,[1]Table2!$B$1:$Z$21,MATCH("xG/90",[1]Table2!$B$1:$Z$1,0),0),"")</f>
        <v/>
      </c>
      <c r="IV30" s="41" t="str">
        <f>IFERROR(VLOOKUP(IV7,[1]Table2!$B$1:$Z$21,MATCH("xGA/90",[1]Table2!$B$1:$Z$1,0),0)*VLOOKUP($B7,[1]Table2!$B$1:$Z$21,MATCH("xG/90",[1]Table2!$B$1:$Z$1,0),0),"")</f>
        <v/>
      </c>
      <c r="IW30" s="41" t="str">
        <f>IFERROR(VLOOKUP(IW7,[1]Table2!$B$1:$Z$21,MATCH("xGA/90",[1]Table2!$B$1:$Z$1,0),0)*VLOOKUP($B7,[1]Table2!$B$1:$Z$21,MATCH("xG/90",[1]Table2!$B$1:$Z$1,0),0),"")</f>
        <v/>
      </c>
      <c r="IX30" s="41" t="str">
        <f>IFERROR(VLOOKUP(IX7,[1]Table2!$B$1:$Z$21,MATCH("xGA/90",[1]Table2!$B$1:$Z$1,0),0)*VLOOKUP($B7,[1]Table2!$B$1:$Z$21,MATCH("xG/90",[1]Table2!$B$1:$Z$1,0),0),"")</f>
        <v/>
      </c>
      <c r="IY30" s="41" t="str">
        <f>IFERROR(VLOOKUP(IY7,[1]Table2!$B$1:$Z$21,MATCH("xGA/90",[1]Table2!$B$1:$Z$1,0),0)*VLOOKUP($B7,[1]Table2!$B$1:$Z$21,MATCH("xG/90",[1]Table2!$B$1:$Z$1,0),0),"")</f>
        <v/>
      </c>
      <c r="IZ30" s="41">
        <f>IFERROR(VLOOKUP(IZ7,[1]Table2!$B$1:$Z$21,MATCH("xGA/90",[1]Table2!$B$1:$Z$1,0),0)*VLOOKUP($B7,[1]Table2!$B$1:$Z$21,MATCH("xG/90",[1]Table2!$B$1:$Z$1,0),0),"")</f>
        <v>2.1751464843749999</v>
      </c>
      <c r="JA30" s="41" t="str">
        <f>IFERROR(VLOOKUP(JA7,[1]Table2!$B$1:$Z$21,MATCH("xGA/90",[1]Table2!$B$1:$Z$1,0),0)*VLOOKUP($B7,[1]Table2!$B$1:$Z$21,MATCH("xG/90",[1]Table2!$B$1:$Z$1,0),0),"")</f>
        <v/>
      </c>
      <c r="JB30" s="41" t="str">
        <f>IFERROR(VLOOKUP(JB7,[1]Table2!$B$1:$Z$21,MATCH("xGA/90",[1]Table2!$B$1:$Z$1,0),0)*VLOOKUP($B7,[1]Table2!$B$1:$Z$21,MATCH("xG/90",[1]Table2!$B$1:$Z$1,0),0),"")</f>
        <v/>
      </c>
      <c r="JC30" s="41" t="str">
        <f>IFERROR(VLOOKUP(JC7,[1]Table2!$B$1:$Z$21,MATCH("xGA/90",[1]Table2!$B$1:$Z$1,0),0)*VLOOKUP($B7,[1]Table2!$B$1:$Z$21,MATCH("xG/90",[1]Table2!$B$1:$Z$1,0),0),"")</f>
        <v/>
      </c>
      <c r="JD30" s="41" t="str">
        <f>IFERROR(VLOOKUP(JD7,[1]Table2!$B$1:$Z$21,MATCH("xGA/90",[1]Table2!$B$1:$Z$1,0),0)*VLOOKUP($B7,[1]Table2!$B$1:$Z$21,MATCH("xG/90",[1]Table2!$B$1:$Z$1,0),0),"")</f>
        <v/>
      </c>
      <c r="JE30" s="41" t="str">
        <f>IFERROR(VLOOKUP(JE7,[1]Table2!$B$1:$Z$21,MATCH("xGA/90",[1]Table2!$B$1:$Z$1,0),0)*VLOOKUP($B7,[1]Table2!$B$1:$Z$21,MATCH("xG/90",[1]Table2!$B$1:$Z$1,0),0),"")</f>
        <v/>
      </c>
      <c r="JF30" s="41" t="str">
        <f>IFERROR(VLOOKUP(JF7,[1]Table2!$B$1:$Z$21,MATCH("xGA/90",[1]Table2!$B$1:$Z$1,0),0)*VLOOKUP($B7,[1]Table2!$B$1:$Z$21,MATCH("xG/90",[1]Table2!$B$1:$Z$1,0),0),"")</f>
        <v/>
      </c>
      <c r="JG30" s="41">
        <f>IFERROR(VLOOKUP(JG7,[1]Table2!$B$1:$Z$21,MATCH("xGA/90",[1]Table2!$B$1:$Z$1,0),0)*VLOOKUP($B7,[1]Table2!$B$1:$Z$21,MATCH("xG/90",[1]Table2!$B$1:$Z$1,0),0),"")</f>
        <v>2.1938574218749998</v>
      </c>
      <c r="JH30" s="41" t="str">
        <f>IFERROR(VLOOKUP(JH7,[1]Table2!$B$1:$Z$21,MATCH("xGA/90",[1]Table2!$B$1:$Z$1,0),0)*VLOOKUP($B7,[1]Table2!$B$1:$Z$21,MATCH("xG/90",[1]Table2!$B$1:$Z$1,0),0),"")</f>
        <v/>
      </c>
      <c r="JI30" s="41" t="str">
        <f>IFERROR(VLOOKUP(JI7,[1]Table2!$B$1:$Z$21,MATCH("xGA/90",[1]Table2!$B$1:$Z$1,0),0)*VLOOKUP($B7,[1]Table2!$B$1:$Z$21,MATCH("xG/90",[1]Table2!$B$1:$Z$1,0),0),"")</f>
        <v/>
      </c>
      <c r="JJ30" s="41" t="str">
        <f>IFERROR(VLOOKUP(JJ7,[1]Table2!$B$1:$Z$21,MATCH("xGA/90",[1]Table2!$B$1:$Z$1,0),0)*VLOOKUP($B7,[1]Table2!$B$1:$Z$21,MATCH("xG/90",[1]Table2!$B$1:$Z$1,0),0),"")</f>
        <v/>
      </c>
      <c r="JK30" s="41">
        <f>IFERROR(VLOOKUP(JK7,[1]Table2!$B$1:$Z$21,MATCH("xGA/90",[1]Table2!$B$1:$Z$1,0),0)*VLOOKUP($B7,[1]Table2!$B$1:$Z$21,MATCH("xG/90",[1]Table2!$B$1:$Z$1,0),0),"")</f>
        <v>1.8879939516129032</v>
      </c>
      <c r="JL30" s="41" t="str">
        <f>IFERROR(VLOOKUP(JL7,[1]Table2!$B$1:$Z$21,MATCH("xGA/90",[1]Table2!$B$1:$Z$1,0),0)*VLOOKUP($B7,[1]Table2!$B$1:$Z$21,MATCH("xG/90",[1]Table2!$B$1:$Z$1,0),0),"")</f>
        <v/>
      </c>
      <c r="JM30" s="41" t="str">
        <f>IFERROR(VLOOKUP(JM7,[1]Table2!$B$1:$Z$21,MATCH("xGA/90",[1]Table2!$B$1:$Z$1,0),0)*VLOOKUP($B7,[1]Table2!$B$1:$Z$21,MATCH("xG/90",[1]Table2!$B$1:$Z$1,0),0),"")</f>
        <v/>
      </c>
      <c r="JN30" s="41">
        <f>IFERROR(VLOOKUP(JN7,[1]Table2!$B$1:$Z$21,MATCH("xGA/90",[1]Table2!$B$1:$Z$1,0),0)*VLOOKUP($B7,[1]Table2!$B$1:$Z$21,MATCH("xG/90",[1]Table2!$B$1:$Z$1,0),0),"")</f>
        <v>2.5259765624999999</v>
      </c>
      <c r="JO30" s="41" t="str">
        <f>IFERROR(VLOOKUP(JO7,[1]Table2!$B$1:$Z$21,MATCH("xGA/90",[1]Table2!$B$1:$Z$1,0),0)*VLOOKUP($B7,[1]Table2!$B$1:$Z$21,MATCH("xG/90",[1]Table2!$B$1:$Z$1,0),0),"")</f>
        <v/>
      </c>
      <c r="JP30" s="41" t="str">
        <f>IFERROR(VLOOKUP(JP7,[1]Table2!$B$1:$Z$21,MATCH("xGA/90",[1]Table2!$B$1:$Z$1,0),0)*VLOOKUP($B7,[1]Table2!$B$1:$Z$21,MATCH("xG/90",[1]Table2!$B$1:$Z$1,0),0),"")</f>
        <v/>
      </c>
      <c r="JQ30" s="41" t="str">
        <f>IFERROR(VLOOKUP(JQ7,[1]Table2!$B$1:$Z$21,MATCH("xGA/90",[1]Table2!$B$1:$Z$1,0),0)*VLOOKUP($B7,[1]Table2!$B$1:$Z$21,MATCH("xG/90",[1]Table2!$B$1:$Z$1,0),0),"")</f>
        <v/>
      </c>
      <c r="JR30" s="41" t="str">
        <f>IFERROR(VLOOKUP(JR7,[1]Table2!$B$1:$Z$21,MATCH("xGA/90",[1]Table2!$B$1:$Z$1,0),0)*VLOOKUP($B7,[1]Table2!$B$1:$Z$21,MATCH("xG/90",[1]Table2!$B$1:$Z$1,0),0),"")</f>
        <v/>
      </c>
      <c r="JS30" s="41" t="str">
        <f>IFERROR(VLOOKUP(JS7,[1]Table2!$B$1:$Z$21,MATCH("xGA/90",[1]Table2!$B$1:$Z$1,0),0)*VLOOKUP($B7,[1]Table2!$B$1:$Z$21,MATCH("xG/90",[1]Table2!$B$1:$Z$1,0),0),"")</f>
        <v/>
      </c>
      <c r="JT30" s="41" t="str">
        <f>IFERROR(VLOOKUP(JT7,[1]Table2!$B$1:$Z$21,MATCH("xGA/90",[1]Table2!$B$1:$Z$1,0),0)*VLOOKUP($B7,[1]Table2!$B$1:$Z$21,MATCH("xG/90",[1]Table2!$B$1:$Z$1,0),0),"")</f>
        <v/>
      </c>
      <c r="JU30" s="41">
        <f>IFERROR(VLOOKUP(JU7,[1]Table2!$B$1:$Z$21,MATCH("xGA/90",[1]Table2!$B$1:$Z$1,0),0)*VLOOKUP($B7,[1]Table2!$B$1:$Z$21,MATCH("xG/90",[1]Table2!$B$1:$Z$1,0),0),"")</f>
        <v>2.0956249999999996</v>
      </c>
      <c r="JV30" s="41" t="str">
        <f>IFERROR(VLOOKUP(JV7,[1]Table2!$B$1:$Z$21,MATCH("xGA/90",[1]Table2!$B$1:$Z$1,0),0)*VLOOKUP($B7,[1]Table2!$B$1:$Z$21,MATCH("xG/90",[1]Table2!$B$1:$Z$1,0),0),"")</f>
        <v/>
      </c>
      <c r="JW30" s="41" t="str">
        <f>IFERROR(VLOOKUP(JW7,[1]Table2!$B$1:$Z$21,MATCH("xGA/90",[1]Table2!$B$1:$Z$1,0),0)*VLOOKUP($B7,[1]Table2!$B$1:$Z$21,MATCH("xG/90",[1]Table2!$B$1:$Z$1,0),0),"")</f>
        <v/>
      </c>
      <c r="JX30" s="41" t="str">
        <f>IFERROR(VLOOKUP(JX7,[1]Table2!$B$1:$Z$21,MATCH("xGA/90",[1]Table2!$B$1:$Z$1,0),0)*VLOOKUP($B7,[1]Table2!$B$1:$Z$21,MATCH("xG/90",[1]Table2!$B$1:$Z$1,0),0),"")</f>
        <v/>
      </c>
      <c r="JY30" s="41" t="str">
        <f>IFERROR(VLOOKUP(JY7,[1]Table2!$B$1:$Z$21,MATCH("xGA/90",[1]Table2!$B$1:$Z$1,0),0)*VLOOKUP($B7,[1]Table2!$B$1:$Z$21,MATCH("xG/90",[1]Table2!$B$1:$Z$1,0),0),"")</f>
        <v/>
      </c>
      <c r="JZ30" s="41" t="str">
        <f>IFERROR(VLOOKUP(JZ7,[1]Table2!$B$1:$Z$21,MATCH("xGA/90",[1]Table2!$B$1:$Z$1,0),0)*VLOOKUP($B7,[1]Table2!$B$1:$Z$21,MATCH("xG/90",[1]Table2!$B$1:$Z$1,0),0),"")</f>
        <v/>
      </c>
      <c r="KA30" s="41" t="str">
        <f>IFERROR(VLOOKUP(KA7,[1]Table2!$B$1:$Z$21,MATCH("xGA/90",[1]Table2!$B$1:$Z$1,0),0)*VLOOKUP($B7,[1]Table2!$B$1:$Z$21,MATCH("xG/90",[1]Table2!$B$1:$Z$1,0),0),"")</f>
        <v/>
      </c>
      <c r="KB30" s="41" t="str">
        <f>IFERROR(VLOOKUP(KB7,[1]Table2!$B$1:$Z$21,MATCH("xGA/90",[1]Table2!$B$1:$Z$1,0),0)*VLOOKUP($B7,[1]Table2!$B$1:$Z$21,MATCH("xG/90",[1]Table2!$B$1:$Z$1,0),0),"")</f>
        <v/>
      </c>
      <c r="KC30" s="41">
        <f>IFERROR(VLOOKUP(KC7,[1]Table2!$B$1:$Z$21,MATCH("xGA/90",[1]Table2!$B$1:$Z$1,0),0)*VLOOKUP($B7,[1]Table2!$B$1:$Z$21,MATCH("xG/90",[1]Table2!$B$1:$Z$1,0),0),"")</f>
        <v>1.9073084677419354</v>
      </c>
      <c r="KD30" s="41" t="str">
        <f>IFERROR(VLOOKUP(KD7,[1]Table2!$B$1:$Z$21,MATCH("xGA/90",[1]Table2!$B$1:$Z$1,0),0)*VLOOKUP($B7,[1]Table2!$B$1:$Z$21,MATCH("xG/90",[1]Table2!$B$1:$Z$1,0),0),"")</f>
        <v/>
      </c>
      <c r="KE30" s="41" t="str">
        <f>IFERROR(VLOOKUP(KE7,[1]Table2!$B$1:$Z$21,MATCH("xGA/90",[1]Table2!$B$1:$Z$1,0),0)*VLOOKUP($B7,[1]Table2!$B$1:$Z$21,MATCH("xG/90",[1]Table2!$B$1:$Z$1,0),0),"")</f>
        <v/>
      </c>
      <c r="KF30" s="41" t="str">
        <f>IFERROR(VLOOKUP(KF7,[1]Table2!$B$1:$Z$21,MATCH("xGA/90",[1]Table2!$B$1:$Z$1,0),0)*VLOOKUP($B7,[1]Table2!$B$1:$Z$21,MATCH("xG/90",[1]Table2!$B$1:$Z$1,0),0),"")</f>
        <v/>
      </c>
      <c r="KG30" s="41" t="str">
        <f>IFERROR(VLOOKUP(KG7,[1]Table2!$B$1:$Z$21,MATCH("xGA/90",[1]Table2!$B$1:$Z$1,0),0)*VLOOKUP($B7,[1]Table2!$B$1:$Z$21,MATCH("xG/90",[1]Table2!$B$1:$Z$1,0),0),"")</f>
        <v/>
      </c>
      <c r="KH30" s="41" t="str">
        <f>IFERROR(VLOOKUP(KH7,[1]Table2!$B$1:$Z$21,MATCH("xGA/90",[1]Table2!$B$1:$Z$1,0),0)*VLOOKUP($B7,[1]Table2!$B$1:$Z$21,MATCH("xG/90",[1]Table2!$B$1:$Z$1,0),0),"")</f>
        <v/>
      </c>
      <c r="KI30" s="41">
        <f>IFERROR(VLOOKUP(KI7,[1]Table2!$B$1:$Z$21,MATCH("xGA/90",[1]Table2!$B$1:$Z$1,0),0)*VLOOKUP($B7,[1]Table2!$B$1:$Z$21,MATCH("xG/90",[1]Table2!$B$1:$Z$1,0),0),"")</f>
        <v>1.9272265625</v>
      </c>
      <c r="KJ30" s="41" t="str">
        <f>IFERROR(VLOOKUP(KJ7,[1]Table2!$B$1:$Z$21,MATCH("xGA/90",[1]Table2!$B$1:$Z$1,0),0)*VLOOKUP($B7,[1]Table2!$B$1:$Z$21,MATCH("xG/90",[1]Table2!$B$1:$Z$1,0),0),"")</f>
        <v/>
      </c>
      <c r="KK30" s="41" t="str">
        <f>IFERROR(VLOOKUP(KK7,[1]Table2!$B$1:$Z$21,MATCH("xGA/90",[1]Table2!$B$1:$Z$1,0),0)*VLOOKUP($B7,[1]Table2!$B$1:$Z$21,MATCH("xG/90",[1]Table2!$B$1:$Z$1,0),0),"")</f>
        <v/>
      </c>
      <c r="KL30" s="41" t="str">
        <f>IFERROR(VLOOKUP(KL7,[1]Table2!$B$1:$Z$21,MATCH("xGA/90",[1]Table2!$B$1:$Z$1,0),0)*VLOOKUP($B7,[1]Table2!$B$1:$Z$21,MATCH("xG/90",[1]Table2!$B$1:$Z$1,0),0),"")</f>
        <v/>
      </c>
      <c r="KM30" s="41" t="str">
        <f>IFERROR(VLOOKUP(KM7,[1]Table2!$B$1:$Z$21,MATCH("xGA/90",[1]Table2!$B$1:$Z$1,0),0)*VLOOKUP($B7,[1]Table2!$B$1:$Z$21,MATCH("xG/90",[1]Table2!$B$1:$Z$1,0),0),"")</f>
        <v/>
      </c>
      <c r="KN30" s="41" t="str">
        <f>IFERROR(VLOOKUP(KN7,[1]Table2!$B$1:$Z$21,MATCH("xGA/90",[1]Table2!$B$1:$Z$1,0),0)*VLOOKUP($B7,[1]Table2!$B$1:$Z$21,MATCH("xG/90",[1]Table2!$B$1:$Z$1,0),0),"")</f>
        <v/>
      </c>
      <c r="KO30" s="41" t="str">
        <f>IFERROR(VLOOKUP(KO7,[1]Table2!$B$1:$Z$21,MATCH("xGA/90",[1]Table2!$B$1:$Z$1,0),0)*VLOOKUP($B7,[1]Table2!$B$1:$Z$21,MATCH("xG/90",[1]Table2!$B$1:$Z$1,0),0),"")</f>
        <v/>
      </c>
      <c r="KP30" s="41" t="str">
        <f>IFERROR(VLOOKUP(KP7,[1]Table2!$B$1:$Z$21,MATCH("xGA/90",[1]Table2!$B$1:$Z$1,0),0)*VLOOKUP($B7,[1]Table2!$B$1:$Z$21,MATCH("xG/90",[1]Table2!$B$1:$Z$1,0),0),"")</f>
        <v/>
      </c>
      <c r="KQ30" s="41">
        <f>IFERROR(VLOOKUP(KQ7,[1]Table2!$B$1:$Z$21,MATCH("xGA/90",[1]Table2!$B$1:$Z$1,0),0)*VLOOKUP($B7,[1]Table2!$B$1:$Z$21,MATCH("xG/90",[1]Table2!$B$1:$Z$1,0),0),"")</f>
        <v>1.2224479166666666</v>
      </c>
      <c r="KR30" s="41" t="str">
        <f>IFERROR(VLOOKUP(KR7,[1]Table2!$B$1:$Z$21,MATCH("xGA/90",[1]Table2!$B$1:$Z$1,0),0)*VLOOKUP($B7,[1]Table2!$B$1:$Z$21,MATCH("xG/90",[1]Table2!$B$1:$Z$1,0),0),"")</f>
        <v/>
      </c>
      <c r="KS30" s="41" t="str">
        <f>IFERROR(VLOOKUP(KS7,[1]Table2!$B$1:$Z$21,MATCH("xGA/90",[1]Table2!$B$1:$Z$1,0),0)*VLOOKUP($B7,[1]Table2!$B$1:$Z$21,MATCH("xG/90",[1]Table2!$B$1:$Z$1,0),0),"")</f>
        <v/>
      </c>
      <c r="KT30" s="41" t="str">
        <f>IFERROR(VLOOKUP(KT7,[1]Table2!$B$1:$Z$21,MATCH("xGA/90",[1]Table2!$B$1:$Z$1,0),0)*VLOOKUP($B7,[1]Table2!$B$1:$Z$21,MATCH("xG/90",[1]Table2!$B$1:$Z$1,0),0),"")</f>
        <v/>
      </c>
      <c r="KU30" s="41" t="str">
        <f>IFERROR(VLOOKUP(KU7,[1]Table2!$B$1:$Z$21,MATCH("xGA/90",[1]Table2!$B$1:$Z$1,0),0)*VLOOKUP($B7,[1]Table2!$B$1:$Z$21,MATCH("xG/90",[1]Table2!$B$1:$Z$1,0),0),"")</f>
        <v/>
      </c>
      <c r="KV30" s="41" t="str">
        <f>IFERROR(VLOOKUP(KV7,[1]Table2!$B$1:$Z$21,MATCH("xGA/90",[1]Table2!$B$1:$Z$1,0),0)*VLOOKUP($B7,[1]Table2!$B$1:$Z$21,MATCH("xG/90",[1]Table2!$B$1:$Z$1,0),0),"")</f>
        <v/>
      </c>
      <c r="KW30" s="41" t="str">
        <f>IFERROR(VLOOKUP(KW7,[1]Table2!$B$1:$Z$21,MATCH("xGA/90",[1]Table2!$B$1:$Z$1,0),0)*VLOOKUP($B7,[1]Table2!$B$1:$Z$21,MATCH("xG/90",[1]Table2!$B$1:$Z$1,0),0),"")</f>
        <v/>
      </c>
      <c r="KX30" s="41" t="str">
        <f>IFERROR(VLOOKUP(KX7,[1]Table2!$B$1:$Z$21,MATCH("xGA/90",[1]Table2!$B$1:$Z$1,0),0)*VLOOKUP($B7,[1]Table2!$B$1:$Z$21,MATCH("xG/90",[1]Table2!$B$1:$Z$1,0),0),"")</f>
        <v/>
      </c>
      <c r="KY30" s="41" t="str">
        <f>IFERROR(VLOOKUP(KY7,[1]Table2!$B$1:$Z$21,MATCH("xGA/90",[1]Table2!$B$1:$Z$1,0),0)*VLOOKUP($B7,[1]Table2!$B$1:$Z$21,MATCH("xG/90",[1]Table2!$B$1:$Z$1,0),0),"")</f>
        <v/>
      </c>
      <c r="KZ30" s="41" t="str">
        <f>IFERROR(VLOOKUP(KZ7,[1]Table2!$B$1:$Z$21,MATCH("xGA/90",[1]Table2!$B$1:$Z$1,0),0)*VLOOKUP($B7,[1]Table2!$B$1:$Z$21,MATCH("xG/90",[1]Table2!$B$1:$Z$1,0),0),"")</f>
        <v/>
      </c>
      <c r="LA30" s="41" t="str">
        <f>IFERROR(VLOOKUP(LA7,[1]Table2!$B$1:$Z$21,MATCH("xGA/90",[1]Table2!$B$1:$Z$1,0),0)*VLOOKUP($B7,[1]Table2!$B$1:$Z$21,MATCH("xG/90",[1]Table2!$B$1:$Z$1,0),0),"")</f>
        <v/>
      </c>
      <c r="LB30" s="41" t="str">
        <f>IFERROR(VLOOKUP(LB7,[1]Table2!$B$1:$Z$21,MATCH("xGA/90",[1]Table2!$B$1:$Z$1,0),0)*VLOOKUP($B7,[1]Table2!$B$1:$Z$21,MATCH("xG/90",[1]Table2!$B$1:$Z$1,0),0),"")</f>
        <v/>
      </c>
      <c r="LC30" s="41" t="str">
        <f>IFERROR(VLOOKUP(LC7,[1]Table2!$B$1:$Z$21,MATCH("xGA/90",[1]Table2!$B$1:$Z$1,0),0)*VLOOKUP($B7,[1]Table2!$B$1:$Z$21,MATCH("xG/90",[1]Table2!$B$1:$Z$1,0),0),"")</f>
        <v/>
      </c>
      <c r="LD30" s="41" t="str">
        <f>IFERROR(VLOOKUP(LD7,[1]Table2!$B$1:$Z$21,MATCH("xGA/90",[1]Table2!$B$1:$Z$1,0),0)*VLOOKUP($B7,[1]Table2!$B$1:$Z$21,MATCH("xG/90",[1]Table2!$B$1:$Z$1,0),0),"")</f>
        <v/>
      </c>
      <c r="LE30" s="41" t="str">
        <f>IFERROR(VLOOKUP(LE7,[1]Table2!$B$1:$Z$21,MATCH("xGA/90",[1]Table2!$B$1:$Z$1,0),0)*VLOOKUP($B7,[1]Table2!$B$1:$Z$21,MATCH("xG/90",[1]Table2!$B$1:$Z$1,0),0),"")</f>
        <v/>
      </c>
      <c r="LF30" s="41" t="str">
        <f>IFERROR(VLOOKUP(LF7,[1]Table2!$B$1:$Z$21,MATCH("xGA/90",[1]Table2!$B$1:$Z$1,0),0)*VLOOKUP($B7,[1]Table2!$B$1:$Z$21,MATCH("xG/90",[1]Table2!$B$1:$Z$1,0),0),"")</f>
        <v/>
      </c>
      <c r="LG30" s="41" t="str">
        <f>IFERROR(VLOOKUP(LG7,[1]Table2!$B$1:$Z$21,MATCH("xGA/90",[1]Table2!$B$1:$Z$1,0),0)*VLOOKUP($B7,[1]Table2!$B$1:$Z$21,MATCH("xG/90",[1]Table2!$B$1:$Z$1,0),0),"")</f>
        <v/>
      </c>
      <c r="LH30" s="41" t="str">
        <f>IFERROR(VLOOKUP(LH7,[1]Table2!$B$1:$Z$21,MATCH("xGA/90",[1]Table2!$B$1:$Z$1,0),0)*VLOOKUP($B7,[1]Table2!$B$1:$Z$21,MATCH("xG/90",[1]Table2!$B$1:$Z$1,0),0),"")</f>
        <v/>
      </c>
      <c r="LI30" s="41" t="str">
        <f>IFERROR(VLOOKUP(LI7,[1]Table2!$B$1:$Z$21,MATCH("xGA/90",[1]Table2!$B$1:$Z$1,0),0)*VLOOKUP($B7,[1]Table2!$B$1:$Z$21,MATCH("xG/90",[1]Table2!$B$1:$Z$1,0),0),"")</f>
        <v/>
      </c>
      <c r="LJ30" s="41" t="str">
        <f>IFERROR(VLOOKUP(LJ7,[1]Table2!$B$1:$Z$21,MATCH("xGA/90",[1]Table2!$B$1:$Z$1,0),0)*VLOOKUP($B7,[1]Table2!$B$1:$Z$21,MATCH("xG/90",[1]Table2!$B$1:$Z$1,0),0),"")</f>
        <v/>
      </c>
      <c r="LK30" s="41" t="str">
        <f>IFERROR(VLOOKUP(LK7,[1]Table2!$B$1:$Z$21,MATCH("xGA/90",[1]Table2!$B$1:$Z$1,0),0)*VLOOKUP($B7,[1]Table2!$B$1:$Z$21,MATCH("xG/90",[1]Table2!$B$1:$Z$1,0),0),"")</f>
        <v/>
      </c>
      <c r="LL30" s="41" t="str">
        <f>IFERROR(VLOOKUP(LL7,[1]Table2!$B$1:$Z$21,MATCH("xGA/90",[1]Table2!$B$1:$Z$1,0),0)*VLOOKUP($B7,[1]Table2!$B$1:$Z$21,MATCH("xG/90",[1]Table2!$B$1:$Z$1,0),0),"")</f>
        <v/>
      </c>
      <c r="LM30" s="41" t="str">
        <f>IFERROR(VLOOKUP(LM7,[1]Table2!$B$1:$Z$21,MATCH("xGA/90",[1]Table2!$B$1:$Z$1,0),0)*VLOOKUP($B7,[1]Table2!$B$1:$Z$21,MATCH("xG/90",[1]Table2!$B$1:$Z$1,0),0),"")</f>
        <v/>
      </c>
      <c r="LN30" s="41" t="str">
        <f>IFERROR(VLOOKUP(LN7,[1]Table2!$B$1:$Z$21,MATCH("xGA/90",[1]Table2!$B$1:$Z$1,0),0)*VLOOKUP($B7,[1]Table2!$B$1:$Z$21,MATCH("xG/90",[1]Table2!$B$1:$Z$1,0),0),"")</f>
        <v/>
      </c>
      <c r="LO30" s="41" t="str">
        <f>IFERROR(VLOOKUP(LO7,[1]Table2!$B$1:$Z$21,MATCH("xGA/90",[1]Table2!$B$1:$Z$1,0),0)*VLOOKUP($B7,[1]Table2!$B$1:$Z$21,MATCH("xG/90",[1]Table2!$B$1:$Z$1,0),0),"")</f>
        <v/>
      </c>
      <c r="LP30" s="41" t="str">
        <f>IFERROR(VLOOKUP(LP7,[1]Table2!$B$1:$Z$21,MATCH("xGA/90",[1]Table2!$B$1:$Z$1,0),0)*VLOOKUP($B7,[1]Table2!$B$1:$Z$21,MATCH("xG/90",[1]Table2!$B$1:$Z$1,0),0),"")</f>
        <v/>
      </c>
      <c r="LQ30" s="41" t="str">
        <f>IFERROR(VLOOKUP(LQ7,[1]Table2!$B$1:$Z$21,MATCH("xGA/90",[1]Table2!$B$1:$Z$1,0),0)*VLOOKUP($B7,[1]Table2!$B$1:$Z$21,MATCH("xG/90",[1]Table2!$B$1:$Z$1,0),0),"")</f>
        <v/>
      </c>
      <c r="LR30" s="41" t="str">
        <f>IFERROR(VLOOKUP(LR7,[1]Table2!$B$1:$Z$21,MATCH("xGA/90",[1]Table2!$B$1:$Z$1,0),0)*VLOOKUP($B7,[1]Table2!$B$1:$Z$21,MATCH("xG/90",[1]Table2!$B$1:$Z$1,0),0),"")</f>
        <v/>
      </c>
      <c r="LS30" s="41" t="str">
        <f>IFERROR(VLOOKUP(LS7,[1]Table2!$B$1:$Z$21,MATCH("xGA/90",[1]Table2!$B$1:$Z$1,0),0)*VLOOKUP($B7,[1]Table2!$B$1:$Z$21,MATCH("xG/90",[1]Table2!$B$1:$Z$1,0),0),"")</f>
        <v/>
      </c>
      <c r="LT30" s="41" t="str">
        <f>IFERROR(VLOOKUP(LT7,[1]Table2!$B$1:$Z$21,MATCH("xGA/90",[1]Table2!$B$1:$Z$1,0),0)*VLOOKUP($B7,[1]Table2!$B$1:$Z$21,MATCH("xG/90",[1]Table2!$B$1:$Z$1,0),0),"")</f>
        <v/>
      </c>
      <c r="LU30" s="41" t="str">
        <f>IFERROR(VLOOKUP(LU7,[1]Table2!$B$1:$Z$21,MATCH("xGA/90",[1]Table2!$B$1:$Z$1,0),0)*VLOOKUP($B7,[1]Table2!$B$1:$Z$21,MATCH("xG/90",[1]Table2!$B$1:$Z$1,0),0),"")</f>
        <v/>
      </c>
      <c r="LV30" s="41" t="str">
        <f>IFERROR(VLOOKUP(LV7,[1]Table2!$B$1:$Z$21,MATCH("xGA/90",[1]Table2!$B$1:$Z$1,0),0)*VLOOKUP($B7,[1]Table2!$B$1:$Z$21,MATCH("xG/90",[1]Table2!$B$1:$Z$1,0),0),"")</f>
        <v/>
      </c>
      <c r="LW30" s="41" t="str">
        <f>IFERROR(VLOOKUP(LW7,[1]Table2!$B$1:$Z$21,MATCH("xGA/90",[1]Table2!$B$1:$Z$1,0),0)*VLOOKUP($B7,[1]Table2!$B$1:$Z$21,MATCH("xG/90",[1]Table2!$B$1:$Z$1,0),0),"")</f>
        <v/>
      </c>
      <c r="LX30" s="41" t="str">
        <f>IFERROR(VLOOKUP(LX7,[1]Table2!$B$1:$Z$21,MATCH("xGA/90",[1]Table2!$B$1:$Z$1,0),0)*VLOOKUP($B7,[1]Table2!$B$1:$Z$21,MATCH("xG/90",[1]Table2!$B$1:$Z$1,0),0),"")</f>
        <v/>
      </c>
      <c r="LY30" s="41" t="str">
        <f>IFERROR(VLOOKUP(LY7,[1]Table2!$B$1:$Z$21,MATCH("xGA/90",[1]Table2!$B$1:$Z$1,0),0)*VLOOKUP($B7,[1]Table2!$B$1:$Z$21,MATCH("xG/90",[1]Table2!$B$1:$Z$1,0),0),"")</f>
        <v/>
      </c>
      <c r="LZ30" s="41" t="str">
        <f>IFERROR(VLOOKUP(LZ7,[1]Table2!$B$1:$Z$21,MATCH("xGA/90",[1]Table2!$B$1:$Z$1,0),0)*VLOOKUP($B7,[1]Table2!$B$1:$Z$21,MATCH("xG/90",[1]Table2!$B$1:$Z$1,0),0),"")</f>
        <v/>
      </c>
      <c r="MA30" s="41" t="str">
        <f>IFERROR(VLOOKUP(MA7,[1]Table2!$B$1:$Z$21,MATCH("xGA/90",[1]Table2!$B$1:$Z$1,0),0)*VLOOKUP($B7,[1]Table2!$B$1:$Z$21,MATCH("xG/90",[1]Table2!$B$1:$Z$1,0),0),"")</f>
        <v/>
      </c>
      <c r="MB30" s="41" t="str">
        <f>IFERROR(VLOOKUP(MB7,[1]Table2!$B$1:$Z$21,MATCH("xGA/90",[1]Table2!$B$1:$Z$1,0),0)*VLOOKUP($B7,[1]Table2!$B$1:$Z$21,MATCH("xG/90",[1]Table2!$B$1:$Z$1,0),0),"")</f>
        <v/>
      </c>
      <c r="MC30" s="41" t="str">
        <f>IFERROR(VLOOKUP(MC7,[1]Table2!$B$1:$Z$21,MATCH("xGA/90",[1]Table2!$B$1:$Z$1,0),0)*VLOOKUP($B7,[1]Table2!$B$1:$Z$21,MATCH("xG/90",[1]Table2!$B$1:$Z$1,0),0),"")</f>
        <v/>
      </c>
      <c r="MD30" s="41" t="str">
        <f>IFERROR(VLOOKUP(MD7,[1]Table2!$B$1:$Z$21,MATCH("xGA/90",[1]Table2!$B$1:$Z$1,0),0)*VLOOKUP($B7,[1]Table2!$B$1:$Z$21,MATCH("xG/90",[1]Table2!$B$1:$Z$1,0),0),"")</f>
        <v/>
      </c>
      <c r="ME30" s="41" t="str">
        <f>IFERROR(VLOOKUP(ME7,[1]Table2!$B$1:$Z$21,MATCH("xGA/90",[1]Table2!$B$1:$Z$1,0),0)*VLOOKUP($B7,[1]Table2!$B$1:$Z$21,MATCH("xG/90",[1]Table2!$B$1:$Z$1,0),0),"")</f>
        <v/>
      </c>
      <c r="MF30" s="41" t="str">
        <f>IFERROR(VLOOKUP(MF7,[1]Table2!$B$1:$Z$21,MATCH("xGA/90",[1]Table2!$B$1:$Z$1,0),0)*VLOOKUP($B7,[1]Table2!$B$1:$Z$21,MATCH("xG/90",[1]Table2!$B$1:$Z$1,0),0),"")</f>
        <v/>
      </c>
      <c r="MG30" s="41" t="str">
        <f>IFERROR(VLOOKUP(MG7,[1]Table2!$B$1:$Z$21,MATCH("xGA/90",[1]Table2!$B$1:$Z$1,0),0)*VLOOKUP($B7,[1]Table2!$B$1:$Z$21,MATCH("xG/90",[1]Table2!$B$1:$Z$1,0),0),"")</f>
        <v/>
      </c>
      <c r="MH30" s="41" t="str">
        <f>IFERROR(VLOOKUP(MH7,[1]Table2!$B$1:$Z$21,MATCH("xGA/90",[1]Table2!$B$1:$Z$1,0),0)*VLOOKUP($B7,[1]Table2!$B$1:$Z$21,MATCH("xG/90",[1]Table2!$B$1:$Z$1,0),0),"")</f>
        <v/>
      </c>
      <c r="MI30" s="41" t="str">
        <f>IFERROR(VLOOKUP(MI7,[1]Table2!$B$1:$Z$21,MATCH("xGA/90",[1]Table2!$B$1:$Z$1,0),0)*VLOOKUP($B7,[1]Table2!$B$1:$Z$21,MATCH("xG/90",[1]Table2!$B$1:$Z$1,0),0),"")</f>
        <v/>
      </c>
      <c r="MJ30" s="41" t="str">
        <f>IFERROR(VLOOKUP(MJ7,[1]Table2!$B$1:$Z$21,MATCH("xGA/90",[1]Table2!$B$1:$Z$1,0),0)*VLOOKUP($B7,[1]Table2!$B$1:$Z$21,MATCH("xG/90",[1]Table2!$B$1:$Z$1,0),0),"")</f>
        <v/>
      </c>
      <c r="MK30" s="41" t="str">
        <f>IFERROR(VLOOKUP(MK7,[1]Table2!$B$1:$Z$21,MATCH("xGA/90",[1]Table2!$B$1:$Z$1,0),0)*VLOOKUP($B7,[1]Table2!$B$1:$Z$21,MATCH("xG/90",[1]Table2!$B$1:$Z$1,0),0),"")</f>
        <v/>
      </c>
      <c r="ML30" s="41" t="str">
        <f>IFERROR(VLOOKUP(ML7,[1]Table2!$B$1:$Z$21,MATCH("xGA/90",[1]Table2!$B$1:$Z$1,0),0)*VLOOKUP($B7,[1]Table2!$B$1:$Z$21,MATCH("xG/90",[1]Table2!$B$1:$Z$1,0),0),"")</f>
        <v/>
      </c>
      <c r="MM30" s="41" t="str">
        <f>IFERROR(VLOOKUP(MM7,[1]Table2!$B$1:$Z$21,MATCH("xGA/90",[1]Table2!$B$1:$Z$1,0),0)*VLOOKUP($B7,[1]Table2!$B$1:$Z$21,MATCH("xG/90",[1]Table2!$B$1:$Z$1,0),0),"")</f>
        <v/>
      </c>
      <c r="MN30" s="41" t="str">
        <f>IFERROR(VLOOKUP(MN7,[1]Table2!$B$1:$Z$21,MATCH("xGA/90",[1]Table2!$B$1:$Z$1,0),0)*VLOOKUP($B7,[1]Table2!$B$1:$Z$21,MATCH("xG/90",[1]Table2!$B$1:$Z$1,0),0),"")</f>
        <v/>
      </c>
      <c r="MO30" s="41" t="str">
        <f>IFERROR(VLOOKUP(MO7,[1]Table2!$B$1:$Z$21,MATCH("xGA/90",[1]Table2!$B$1:$Z$1,0),0)*VLOOKUP($B7,[1]Table2!$B$1:$Z$21,MATCH("xG/90",[1]Table2!$B$1:$Z$1,0),0),"")</f>
        <v/>
      </c>
      <c r="MP30" s="41" t="str">
        <f>IFERROR(VLOOKUP(MP7,[1]Table2!$B$1:$Z$21,MATCH("xGA/90",[1]Table2!$B$1:$Z$1,0),0)*VLOOKUP($B7,[1]Table2!$B$1:$Z$21,MATCH("xG/90",[1]Table2!$B$1:$Z$1,0),0),"")</f>
        <v/>
      </c>
      <c r="MQ30" s="41" t="str">
        <f>IFERROR(VLOOKUP(MQ7,[1]Table2!$B$1:$Z$21,MATCH("xGA/90",[1]Table2!$B$1:$Z$1,0),0)*VLOOKUP($B7,[1]Table2!$B$1:$Z$21,MATCH("xG/90",[1]Table2!$B$1:$Z$1,0),0),"")</f>
        <v/>
      </c>
      <c r="MR30" s="41" t="str">
        <f>IFERROR(VLOOKUP(MR7,[1]Table2!$B$1:$Z$21,MATCH("xGA/90",[1]Table2!$B$1:$Z$1,0),0)*VLOOKUP($B7,[1]Table2!$B$1:$Z$21,MATCH("xG/90",[1]Table2!$B$1:$Z$1,0),0),"")</f>
        <v/>
      </c>
      <c r="MS30" s="41" t="str">
        <f>IFERROR(VLOOKUP(MS7,[1]Table2!$B$1:$Z$21,MATCH("xGA/90",[1]Table2!$B$1:$Z$1,0),0)*VLOOKUP($B7,[1]Table2!$B$1:$Z$21,MATCH("xG/90",[1]Table2!$B$1:$Z$1,0),0),"")</f>
        <v/>
      </c>
      <c r="MT30" s="41" t="str">
        <f>IFERROR(VLOOKUP(MT7,[1]Table2!$B$1:$Z$21,MATCH("xGA/90",[1]Table2!$B$1:$Z$1,0),0)*VLOOKUP($B7,[1]Table2!$B$1:$Z$21,MATCH("xG/90",[1]Table2!$B$1:$Z$1,0),0),"")</f>
        <v/>
      </c>
      <c r="MU30" s="41" t="str">
        <f>IFERROR(VLOOKUP(MU7,[1]Table2!$B$1:$Z$21,MATCH("xGA/90",[1]Table2!$B$1:$Z$1,0),0)*VLOOKUP($B7,[1]Table2!$B$1:$Z$21,MATCH("xG/90",[1]Table2!$B$1:$Z$1,0),0),"")</f>
        <v/>
      </c>
      <c r="MV30" s="41" t="str">
        <f>IFERROR(VLOOKUP(MV7,[1]Table2!$B$1:$Z$21,MATCH("xGA/90",[1]Table2!$B$1:$Z$1,0),0)*VLOOKUP($B7,[1]Table2!$B$1:$Z$21,MATCH("xG/90",[1]Table2!$B$1:$Z$1,0),0),"")</f>
        <v/>
      </c>
      <c r="MW30" s="41" t="str">
        <f>IFERROR(VLOOKUP(MW7,[1]Table2!$B$1:$Z$21,MATCH("xGA/90",[1]Table2!$B$1:$Z$1,0),0)*VLOOKUP($B7,[1]Table2!$B$1:$Z$21,MATCH("xG/90",[1]Table2!$B$1:$Z$1,0),0),"")</f>
        <v/>
      </c>
      <c r="MX30" s="41" t="str">
        <f>IFERROR(VLOOKUP(MX7,[1]Table2!$B$1:$Z$21,MATCH("xGA/90",[1]Table2!$B$1:$Z$1,0),0)*VLOOKUP($B7,[1]Table2!$B$1:$Z$21,MATCH("xG/90",[1]Table2!$B$1:$Z$1,0),0),"")</f>
        <v/>
      </c>
      <c r="MY30" s="41" t="str">
        <f>IFERROR(VLOOKUP(MY7,[1]Table2!$B$1:$Z$21,MATCH("xGA/90",[1]Table2!$B$1:$Z$1,0),0)*VLOOKUP($B7,[1]Table2!$B$1:$Z$21,MATCH("xG/90",[1]Table2!$B$1:$Z$1,0),0),"")</f>
        <v/>
      </c>
      <c r="MZ30" s="41" t="str">
        <f>IFERROR(VLOOKUP(MZ7,[1]Table2!$B$1:$Z$21,MATCH("xGA/90",[1]Table2!$B$1:$Z$1,0),0)*VLOOKUP($B7,[1]Table2!$B$1:$Z$21,MATCH("xG/90",[1]Table2!$B$1:$Z$1,0),0),"")</f>
        <v/>
      </c>
      <c r="NA30" s="41" t="str">
        <f>IFERROR(VLOOKUP(NA7,[1]Table2!$B$1:$Z$21,MATCH("xGA/90",[1]Table2!$B$1:$Z$1,0),0)*VLOOKUP($B7,[1]Table2!$B$1:$Z$21,MATCH("xG/90",[1]Table2!$B$1:$Z$1,0),0),"")</f>
        <v/>
      </c>
      <c r="NB30" s="41" t="str">
        <f>IFERROR(VLOOKUP(NB7,[1]Table2!$B$1:$Z$21,MATCH("xGA/90",[1]Table2!$B$1:$Z$1,0),0)*VLOOKUP($B7,[1]Table2!$B$1:$Z$21,MATCH("xG/90",[1]Table2!$B$1:$Z$1,0),0),"")</f>
        <v/>
      </c>
      <c r="NC30" s="41" t="str">
        <f>IFERROR(VLOOKUP(NC7,[1]Table2!$B$1:$Z$21,MATCH("xGA/90",[1]Table2!$B$1:$Z$1,0),0)*VLOOKUP($B7,[1]Table2!$B$1:$Z$21,MATCH("xG/90",[1]Table2!$B$1:$Z$1,0),0),"")</f>
        <v/>
      </c>
      <c r="NE30" s="40">
        <f t="shared" si="0"/>
        <v>0.18</v>
      </c>
      <c r="NF30" s="41" t="str">
        <f>IFERROR(VLOOKUP(NF7,[1]Table2!$B$1:$Z$21,MATCH("xGA/90",[1]Table2!$B$1:$Z$1,0),0)*VLOOKUP($B7,[1]Table2!$B$1:$Z$21,MATCH("xG/90",[1]Table2!$B$1:$Z$1,0),0),"")</f>
        <v/>
      </c>
      <c r="NG30" s="41" t="str">
        <f>IFERROR(VLOOKUP(NG7,[1]Table2!$B$1:$Z$21,MATCH("xGA/90",[1]Table2!$B$1:$Z$1,0),0)*VLOOKUP($B7,[1]Table2!$B$1:$Z$21,MATCH("xG/90",[1]Table2!$B$1:$Z$1,0),0),"")</f>
        <v/>
      </c>
      <c r="NH30" s="41" t="str">
        <f>IFERROR(VLOOKUP(NH7,[1]Table2!$B$1:$Z$21,MATCH("xGA/90",[1]Table2!$B$1:$Z$1,0),0)*VLOOKUP($B7,[1]Table2!$B$1:$Z$21,MATCH("xG/90",[1]Table2!$B$1:$Z$1,0),0),"")</f>
        <v/>
      </c>
      <c r="NI30" s="41">
        <f>IFERROR(VLOOKUP(NI7,[1]Table2!$B$1:$Z$21,MATCH("xGA/90",[1]Table2!$B$1:$Z$1,0),0)*VLOOKUP($B7,[1]Table2!$B$1:$Z$21,MATCH("xG/90",[1]Table2!$B$1:$Z$1,0),0),"")</f>
        <v>2.4183886718749998</v>
      </c>
      <c r="NJ30" s="41">
        <f>IFERROR(VLOOKUP(NJ7,[1]Table2!$B$1:$Z$21,MATCH("xGA/90",[1]Table2!$B$1:$Z$1,0),0)*VLOOKUP($B7,[1]Table2!$B$1:$Z$21,MATCH("xG/90",[1]Table2!$B$1:$Z$1,0),0),"")</f>
        <v>2.1938574218749998</v>
      </c>
    </row>
    <row r="31" spans="1:374" s="42" customFormat="1" ht="15.75" thickBot="1" x14ac:dyDescent="0.3">
      <c r="A31" s="39" t="s">
        <v>75</v>
      </c>
      <c r="B31" s="40">
        <f>VLOOKUP(A31,[1]Table!$B$1:$O$21,MATCH("xGD/90",[1]Table!$B$1:$O$1,0),0)</f>
        <v>0.7</v>
      </c>
      <c r="C31" s="41" t="str">
        <f>IFERROR(VLOOKUP(C8,[1]Table2!$B$1:$Z$21,MATCH("xGA/90",[1]Table2!$B$1:$Z$1,0),0)*VLOOKUP($B8,[1]Table2!$B$1:$Z$21,MATCH("xG/90",[1]Table2!$B$1:$Z$1,0),0),"")</f>
        <v/>
      </c>
      <c r="D31" s="41" t="str">
        <f>IFERROR(VLOOKUP(D8,[1]Table2!$B$1:$Z$21,MATCH("xGA/90",[1]Table2!$B$1:$Z$1,0),0)*VLOOKUP($B8,[1]Table2!$B$1:$Z$21,MATCH("xG/90",[1]Table2!$B$1:$Z$1,0),0),"")</f>
        <v/>
      </c>
      <c r="E31" s="41" t="str">
        <f>IFERROR(VLOOKUP(E8,[1]Table2!$B$1:$Z$21,MATCH("xGA/90",[1]Table2!$B$1:$Z$1,0),0)*VLOOKUP($B8,[1]Table2!$B$1:$Z$21,MATCH("xG/90",[1]Table2!$B$1:$Z$1,0),0),"")</f>
        <v/>
      </c>
      <c r="F31" s="41" t="str">
        <f>IFERROR(VLOOKUP(F8,[1]Table2!$B$1:$Z$21,MATCH("xGA/90",[1]Table2!$B$1:$Z$1,0),0)*VLOOKUP($B8,[1]Table2!$B$1:$Z$21,MATCH("xG/90",[1]Table2!$B$1:$Z$1,0),0),"")</f>
        <v/>
      </c>
      <c r="G31" s="41" t="str">
        <f>IFERROR(VLOOKUP(G8,[1]Table2!$B$1:$Z$21,MATCH("xGA/90",[1]Table2!$B$1:$Z$1,0),0)*VLOOKUP($B8,[1]Table2!$B$1:$Z$21,MATCH("xG/90",[1]Table2!$B$1:$Z$1,0),0),"")</f>
        <v/>
      </c>
      <c r="H31" s="41" t="str">
        <f>IFERROR(VLOOKUP(H8,[1]Table2!$B$1:$Z$21,MATCH("xGA/90",[1]Table2!$B$1:$Z$1,0),0)*VLOOKUP($B8,[1]Table2!$B$1:$Z$21,MATCH("xG/90",[1]Table2!$B$1:$Z$1,0),0),"")</f>
        <v/>
      </c>
      <c r="I31" s="41">
        <f>IFERROR(VLOOKUP(I8,[1]Table2!$B$1:$Z$21,MATCH("xGA/90",[1]Table2!$B$1:$Z$1,0),0)*VLOOKUP($B8,[1]Table2!$B$1:$Z$21,MATCH("xG/90",[1]Table2!$B$1:$Z$1,0),0),"")</f>
        <v>2.4020689655172416</v>
      </c>
      <c r="J31" s="41" t="str">
        <f>IFERROR(VLOOKUP(J8,[1]Table2!$B$1:$Z$21,MATCH("xGA/90",[1]Table2!$B$1:$Z$1,0),0)*VLOOKUP($B8,[1]Table2!$B$1:$Z$21,MATCH("xG/90",[1]Table2!$B$1:$Z$1,0),0),"")</f>
        <v/>
      </c>
      <c r="K31" s="41" t="str">
        <f>IFERROR(VLOOKUP(K8,[1]Table2!$B$1:$Z$21,MATCH("xGA/90",[1]Table2!$B$1:$Z$1,0),0)*VLOOKUP($B8,[1]Table2!$B$1:$Z$21,MATCH("xG/90",[1]Table2!$B$1:$Z$1,0),0),"")</f>
        <v/>
      </c>
      <c r="L31" s="41" t="str">
        <f>IFERROR(VLOOKUP(L8,[1]Table2!$B$1:$Z$21,MATCH("xGA/90",[1]Table2!$B$1:$Z$1,0),0)*VLOOKUP($B8,[1]Table2!$B$1:$Z$21,MATCH("xG/90",[1]Table2!$B$1:$Z$1,0),0),"")</f>
        <v/>
      </c>
      <c r="M31" s="41" t="str">
        <f>IFERROR(VLOOKUP(M8,[1]Table2!$B$1:$Z$21,MATCH("xGA/90",[1]Table2!$B$1:$Z$1,0),0)*VLOOKUP($B8,[1]Table2!$B$1:$Z$21,MATCH("xG/90",[1]Table2!$B$1:$Z$1,0),0),"")</f>
        <v/>
      </c>
      <c r="N31" s="41" t="str">
        <f>IFERROR(VLOOKUP(N8,[1]Table2!$B$1:$Z$21,MATCH("xGA/90",[1]Table2!$B$1:$Z$1,0),0)*VLOOKUP($B8,[1]Table2!$B$1:$Z$21,MATCH("xG/90",[1]Table2!$B$1:$Z$1,0),0),"")</f>
        <v/>
      </c>
      <c r="O31" s="41">
        <f>IFERROR(VLOOKUP(O8,[1]Table2!$B$1:$Z$21,MATCH("xGA/90",[1]Table2!$B$1:$Z$1,0),0)*VLOOKUP($B8,[1]Table2!$B$1:$Z$21,MATCH("xG/90",[1]Table2!$B$1:$Z$1,0),0),"")</f>
        <v>1.9101223581757509</v>
      </c>
      <c r="P31" s="41" t="str">
        <f>IFERROR(VLOOKUP(P8,[1]Table2!$B$1:$Z$21,MATCH("xGA/90",[1]Table2!$B$1:$Z$1,0),0)*VLOOKUP($B8,[1]Table2!$B$1:$Z$21,MATCH("xG/90",[1]Table2!$B$1:$Z$1,0),0),"")</f>
        <v/>
      </c>
      <c r="Q31" s="41" t="str">
        <f>IFERROR(VLOOKUP(Q8,[1]Table2!$B$1:$Z$21,MATCH("xGA/90",[1]Table2!$B$1:$Z$1,0),0)*VLOOKUP($B8,[1]Table2!$B$1:$Z$21,MATCH("xG/90",[1]Table2!$B$1:$Z$1,0),0),"")</f>
        <v/>
      </c>
      <c r="R31" s="41" t="str">
        <f>IFERROR(VLOOKUP(R8,[1]Table2!$B$1:$Z$21,MATCH("xGA/90",[1]Table2!$B$1:$Z$1,0),0)*VLOOKUP($B8,[1]Table2!$B$1:$Z$21,MATCH("xG/90",[1]Table2!$B$1:$Z$1,0),0),"")</f>
        <v/>
      </c>
      <c r="S31" s="41" t="str">
        <f>IFERROR(VLOOKUP(S8,[1]Table2!$B$1:$Z$21,MATCH("xGA/90",[1]Table2!$B$1:$Z$1,0),0)*VLOOKUP($B8,[1]Table2!$B$1:$Z$21,MATCH("xG/90",[1]Table2!$B$1:$Z$1,0),0),"")</f>
        <v/>
      </c>
      <c r="T31" s="41" t="str">
        <f>IFERROR(VLOOKUP(T8,[1]Table2!$B$1:$Z$21,MATCH("xGA/90",[1]Table2!$B$1:$Z$1,0),0)*VLOOKUP($B8,[1]Table2!$B$1:$Z$21,MATCH("xG/90",[1]Table2!$B$1:$Z$1,0),0),"")</f>
        <v/>
      </c>
      <c r="U31" s="41" t="str">
        <f>IFERROR(VLOOKUP(U8,[1]Table2!$B$1:$Z$21,MATCH("xGA/90",[1]Table2!$B$1:$Z$1,0),0)*VLOOKUP($B8,[1]Table2!$B$1:$Z$21,MATCH("xG/90",[1]Table2!$B$1:$Z$1,0),0),"")</f>
        <v/>
      </c>
      <c r="V31" s="41" t="str">
        <f>IFERROR(VLOOKUP(V8,[1]Table2!$B$1:$Z$21,MATCH("xGA/90",[1]Table2!$B$1:$Z$1,0),0)*VLOOKUP($B8,[1]Table2!$B$1:$Z$21,MATCH("xG/90",[1]Table2!$B$1:$Z$1,0),0),"")</f>
        <v/>
      </c>
      <c r="W31" s="41">
        <f>IFERROR(VLOOKUP(W8,[1]Table2!$B$1:$Z$21,MATCH("xGA/90",[1]Table2!$B$1:$Z$1,0),0)*VLOOKUP($B8,[1]Table2!$B$1:$Z$21,MATCH("xG/90",[1]Table2!$B$1:$Z$1,0),0),"")</f>
        <v>2.3726362625139044</v>
      </c>
      <c r="X31" s="41" t="str">
        <f>IFERROR(VLOOKUP(X8,[1]Table2!$B$1:$Z$21,MATCH("xGA/90",[1]Table2!$B$1:$Z$1,0),0)*VLOOKUP($B8,[1]Table2!$B$1:$Z$21,MATCH("xG/90",[1]Table2!$B$1:$Z$1,0),0),"")</f>
        <v/>
      </c>
      <c r="Y31" s="41" t="str">
        <f>IFERROR(VLOOKUP(Y8,[1]Table2!$B$1:$Z$21,MATCH("xGA/90",[1]Table2!$B$1:$Z$1,0),0)*VLOOKUP($B8,[1]Table2!$B$1:$Z$21,MATCH("xG/90",[1]Table2!$B$1:$Z$1,0),0),"")</f>
        <v/>
      </c>
      <c r="Z31" s="41" t="str">
        <f>IFERROR(VLOOKUP(Z8,[1]Table2!$B$1:$Z$21,MATCH("xGA/90",[1]Table2!$B$1:$Z$1,0),0)*VLOOKUP($B8,[1]Table2!$B$1:$Z$21,MATCH("xG/90",[1]Table2!$B$1:$Z$1,0),0),"")</f>
        <v/>
      </c>
      <c r="AA31" s="41" t="str">
        <f>IFERROR(VLOOKUP(AA8,[1]Table2!$B$1:$Z$21,MATCH("xGA/90",[1]Table2!$B$1:$Z$1,0),0)*VLOOKUP($B8,[1]Table2!$B$1:$Z$21,MATCH("xG/90",[1]Table2!$B$1:$Z$1,0),0),"")</f>
        <v/>
      </c>
      <c r="AB31" s="41" t="str">
        <f>IFERROR(VLOOKUP(AB8,[1]Table2!$B$1:$Z$21,MATCH("xGA/90",[1]Table2!$B$1:$Z$1,0),0)*VLOOKUP($B8,[1]Table2!$B$1:$Z$21,MATCH("xG/90",[1]Table2!$B$1:$Z$1,0),0),"")</f>
        <v/>
      </c>
      <c r="AC31" s="41">
        <f>IFERROR(VLOOKUP(AC8,[1]Table2!$B$1:$Z$21,MATCH("xGA/90",[1]Table2!$B$1:$Z$1,0),0)*VLOOKUP($B8,[1]Table2!$B$1:$Z$21,MATCH("xG/90",[1]Table2!$B$1:$Z$1,0),0),"")</f>
        <v>3.130603448275862</v>
      </c>
      <c r="AD31" s="41" t="str">
        <f>IFERROR(VLOOKUP(AD8,[1]Table2!$B$1:$Z$21,MATCH("xGA/90",[1]Table2!$B$1:$Z$1,0),0)*VLOOKUP($B8,[1]Table2!$B$1:$Z$21,MATCH("xG/90",[1]Table2!$B$1:$Z$1,0),0),"")</f>
        <v/>
      </c>
      <c r="AE31" s="41" t="str">
        <f>IFERROR(VLOOKUP(AE8,[1]Table2!$B$1:$Z$21,MATCH("xGA/90",[1]Table2!$B$1:$Z$1,0),0)*VLOOKUP($B8,[1]Table2!$B$1:$Z$21,MATCH("xG/90",[1]Table2!$B$1:$Z$1,0),0),"")</f>
        <v/>
      </c>
      <c r="AF31" s="41">
        <f>IFERROR(VLOOKUP(AF8,[1]Table2!$B$1:$Z$21,MATCH("xGA/90",[1]Table2!$B$1:$Z$1,0),0)*VLOOKUP($B8,[1]Table2!$B$1:$Z$21,MATCH("xG/90",[1]Table2!$B$1:$Z$1,0),0),"")</f>
        <v>3.0513904338153504</v>
      </c>
      <c r="AG31" s="41" t="str">
        <f>IFERROR(VLOOKUP(AG8,[1]Table2!$B$1:$Z$21,MATCH("xGA/90",[1]Table2!$B$1:$Z$1,0),0)*VLOOKUP($B8,[1]Table2!$B$1:$Z$21,MATCH("xG/90",[1]Table2!$B$1:$Z$1,0),0),"")</f>
        <v/>
      </c>
      <c r="AH31" s="41" t="str">
        <f>IFERROR(VLOOKUP(AH8,[1]Table2!$B$1:$Z$21,MATCH("xGA/90",[1]Table2!$B$1:$Z$1,0),0)*VLOOKUP($B8,[1]Table2!$B$1:$Z$21,MATCH("xG/90",[1]Table2!$B$1:$Z$1,0),0),"")</f>
        <v/>
      </c>
      <c r="AI31" s="41" t="str">
        <f>IFERROR(VLOOKUP(AI8,[1]Table2!$B$1:$Z$21,MATCH("xGA/90",[1]Table2!$B$1:$Z$1,0),0)*VLOOKUP($B8,[1]Table2!$B$1:$Z$21,MATCH("xG/90",[1]Table2!$B$1:$Z$1,0),0),"")</f>
        <v/>
      </c>
      <c r="AJ31" s="41" t="str">
        <f>IFERROR(VLOOKUP(AJ8,[1]Table2!$B$1:$Z$21,MATCH("xGA/90",[1]Table2!$B$1:$Z$1,0),0)*VLOOKUP($B8,[1]Table2!$B$1:$Z$21,MATCH("xG/90",[1]Table2!$B$1:$Z$1,0),0),"")</f>
        <v/>
      </c>
      <c r="AK31" s="41">
        <f>IFERROR(VLOOKUP(AK8,[1]Table2!$B$1:$Z$21,MATCH("xGA/90",[1]Table2!$B$1:$Z$1,0),0)*VLOOKUP($B8,[1]Table2!$B$1:$Z$21,MATCH("xG/90",[1]Table2!$B$1:$Z$1,0),0),"")</f>
        <v>3.0084051724137932</v>
      </c>
      <c r="AL31" s="41" t="str">
        <f>IFERROR(VLOOKUP(AL8,[1]Table2!$B$1:$Z$21,MATCH("xGA/90",[1]Table2!$B$1:$Z$1,0),0)*VLOOKUP($B8,[1]Table2!$B$1:$Z$21,MATCH("xG/90",[1]Table2!$B$1:$Z$1,0),0),"")</f>
        <v/>
      </c>
      <c r="AM31" s="41" t="str">
        <f>IFERROR(VLOOKUP(AM8,[1]Table2!$B$1:$Z$21,MATCH("xGA/90",[1]Table2!$B$1:$Z$1,0),0)*VLOOKUP($B8,[1]Table2!$B$1:$Z$21,MATCH("xG/90",[1]Table2!$B$1:$Z$1,0),0),"")</f>
        <v/>
      </c>
      <c r="AN31" s="41" t="str">
        <f>IFERROR(VLOOKUP(AN8,[1]Table2!$B$1:$Z$21,MATCH("xGA/90",[1]Table2!$B$1:$Z$1,0),0)*VLOOKUP($B8,[1]Table2!$B$1:$Z$21,MATCH("xG/90",[1]Table2!$B$1:$Z$1,0),0),"")</f>
        <v/>
      </c>
      <c r="AO31" s="41" t="str">
        <f>IFERROR(VLOOKUP(AO8,[1]Table2!$B$1:$Z$21,MATCH("xGA/90",[1]Table2!$B$1:$Z$1,0),0)*VLOOKUP($B8,[1]Table2!$B$1:$Z$21,MATCH("xG/90",[1]Table2!$B$1:$Z$1,0),0),"")</f>
        <v/>
      </c>
      <c r="AP31" s="41" t="str">
        <f>IFERROR(VLOOKUP(AP8,[1]Table2!$B$1:$Z$21,MATCH("xGA/90",[1]Table2!$B$1:$Z$1,0),0)*VLOOKUP($B8,[1]Table2!$B$1:$Z$21,MATCH("xG/90",[1]Table2!$B$1:$Z$1,0),0),"")</f>
        <v/>
      </c>
      <c r="AQ31" s="41" t="str">
        <f>IFERROR(VLOOKUP(AQ8,[1]Table2!$B$1:$Z$21,MATCH("xGA/90",[1]Table2!$B$1:$Z$1,0),0)*VLOOKUP($B8,[1]Table2!$B$1:$Z$21,MATCH("xG/90",[1]Table2!$B$1:$Z$1,0),0),"")</f>
        <v/>
      </c>
      <c r="AR31" s="41" t="str">
        <f>IFERROR(VLOOKUP(AR8,[1]Table2!$B$1:$Z$21,MATCH("xGA/90",[1]Table2!$B$1:$Z$1,0),0)*VLOOKUP($B8,[1]Table2!$B$1:$Z$21,MATCH("xG/90",[1]Table2!$B$1:$Z$1,0),0),"")</f>
        <v/>
      </c>
      <c r="AS31" s="41" t="str">
        <f>IFERROR(VLOOKUP(AS8,[1]Table2!$B$1:$Z$21,MATCH("xGA/90",[1]Table2!$B$1:$Z$1,0),0)*VLOOKUP($B8,[1]Table2!$B$1:$Z$21,MATCH("xG/90",[1]Table2!$B$1:$Z$1,0),0),"")</f>
        <v/>
      </c>
      <c r="AT31" s="41" t="str">
        <f>IFERROR(VLOOKUP(AT8,[1]Table2!$B$1:$Z$21,MATCH("xGA/90",[1]Table2!$B$1:$Z$1,0),0)*VLOOKUP($B8,[1]Table2!$B$1:$Z$21,MATCH("xG/90",[1]Table2!$B$1:$Z$1,0),0),"")</f>
        <v/>
      </c>
      <c r="AU31" s="41" t="str">
        <f>IFERROR(VLOOKUP(AU8,[1]Table2!$B$1:$Z$21,MATCH("xGA/90",[1]Table2!$B$1:$Z$1,0),0)*VLOOKUP($B8,[1]Table2!$B$1:$Z$21,MATCH("xG/90",[1]Table2!$B$1:$Z$1,0),0),"")</f>
        <v/>
      </c>
      <c r="AV31" s="41" t="str">
        <f>IFERROR(VLOOKUP(AV8,[1]Table2!$B$1:$Z$21,MATCH("xGA/90",[1]Table2!$B$1:$Z$1,0),0)*VLOOKUP($B8,[1]Table2!$B$1:$Z$21,MATCH("xG/90",[1]Table2!$B$1:$Z$1,0),0),"")</f>
        <v/>
      </c>
      <c r="AW31" s="41" t="str">
        <f>IFERROR(VLOOKUP(AW8,[1]Table2!$B$1:$Z$21,MATCH("xGA/90",[1]Table2!$B$1:$Z$1,0),0)*VLOOKUP($B8,[1]Table2!$B$1:$Z$21,MATCH("xG/90",[1]Table2!$B$1:$Z$1,0),0),"")</f>
        <v/>
      </c>
      <c r="AX31" s="41" t="str">
        <f>IFERROR(VLOOKUP(AX8,[1]Table2!$B$1:$Z$21,MATCH("xGA/90",[1]Table2!$B$1:$Z$1,0),0)*VLOOKUP($B8,[1]Table2!$B$1:$Z$21,MATCH("xG/90",[1]Table2!$B$1:$Z$1,0),0),"")</f>
        <v/>
      </c>
      <c r="AY31" s="41" t="str">
        <f>IFERROR(VLOOKUP(AY8,[1]Table2!$B$1:$Z$21,MATCH("xGA/90",[1]Table2!$B$1:$Z$1,0),0)*VLOOKUP($B8,[1]Table2!$B$1:$Z$21,MATCH("xG/90",[1]Table2!$B$1:$Z$1,0),0),"")</f>
        <v/>
      </c>
      <c r="AZ31" s="41" t="str">
        <f>IFERROR(VLOOKUP(AZ8,[1]Table2!$B$1:$Z$21,MATCH("xGA/90",[1]Table2!$B$1:$Z$1,0),0)*VLOOKUP($B8,[1]Table2!$B$1:$Z$21,MATCH("xG/90",[1]Table2!$B$1:$Z$1,0),0),"")</f>
        <v/>
      </c>
      <c r="BA31" s="41" t="str">
        <f>IFERROR(VLOOKUP(BA8,[1]Table2!$B$1:$Z$21,MATCH("xGA/90",[1]Table2!$B$1:$Z$1,0),0)*VLOOKUP($B8,[1]Table2!$B$1:$Z$21,MATCH("xG/90",[1]Table2!$B$1:$Z$1,0),0),"")</f>
        <v/>
      </c>
      <c r="BB31" s="41" t="str">
        <f>IFERROR(VLOOKUP(BB8,[1]Table2!$B$1:$Z$21,MATCH("xGA/90",[1]Table2!$B$1:$Z$1,0),0)*VLOOKUP($B8,[1]Table2!$B$1:$Z$21,MATCH("xG/90",[1]Table2!$B$1:$Z$1,0),0),"")</f>
        <v/>
      </c>
      <c r="BC31" s="41" t="str">
        <f>IFERROR(VLOOKUP(BC8,[1]Table2!$B$1:$Z$21,MATCH("xGA/90",[1]Table2!$B$1:$Z$1,0),0)*VLOOKUP($B8,[1]Table2!$B$1:$Z$21,MATCH("xG/90",[1]Table2!$B$1:$Z$1,0),0),"")</f>
        <v/>
      </c>
      <c r="BD31" s="41" t="str">
        <f>IFERROR(VLOOKUP(BD8,[1]Table2!$B$1:$Z$21,MATCH("xGA/90",[1]Table2!$B$1:$Z$1,0),0)*VLOOKUP($B8,[1]Table2!$B$1:$Z$21,MATCH("xG/90",[1]Table2!$B$1:$Z$1,0),0),"")</f>
        <v/>
      </c>
      <c r="BE31" s="41" t="str">
        <f>IFERROR(VLOOKUP(BE8,[1]Table2!$B$1:$Z$21,MATCH("xGA/90",[1]Table2!$B$1:$Z$1,0),0)*VLOOKUP($B8,[1]Table2!$B$1:$Z$21,MATCH("xG/90",[1]Table2!$B$1:$Z$1,0),0),"")</f>
        <v/>
      </c>
      <c r="BF31" s="41" t="str">
        <f>IFERROR(VLOOKUP(BF8,[1]Table2!$B$1:$Z$21,MATCH("xGA/90",[1]Table2!$B$1:$Z$1,0),0)*VLOOKUP($B8,[1]Table2!$B$1:$Z$21,MATCH("xG/90",[1]Table2!$B$1:$Z$1,0),0),"")</f>
        <v/>
      </c>
      <c r="BG31" s="41" t="str">
        <f>IFERROR(VLOOKUP(BG8,[1]Table2!$B$1:$Z$21,MATCH("xGA/90",[1]Table2!$B$1:$Z$1,0),0)*VLOOKUP($B8,[1]Table2!$B$1:$Z$21,MATCH("xG/90",[1]Table2!$B$1:$Z$1,0),0),"")</f>
        <v/>
      </c>
      <c r="BH31" s="41" t="str">
        <f>IFERROR(VLOOKUP(BH8,[1]Table2!$B$1:$Z$21,MATCH("xGA/90",[1]Table2!$B$1:$Z$1,0),0)*VLOOKUP($B8,[1]Table2!$B$1:$Z$21,MATCH("xG/90",[1]Table2!$B$1:$Z$1,0),0),"")</f>
        <v/>
      </c>
      <c r="BI31" s="41" t="str">
        <f>IFERROR(VLOOKUP(BI8,[1]Table2!$B$1:$Z$21,MATCH("xGA/90",[1]Table2!$B$1:$Z$1,0),0)*VLOOKUP($B8,[1]Table2!$B$1:$Z$21,MATCH("xG/90",[1]Table2!$B$1:$Z$1,0),0),"")</f>
        <v/>
      </c>
      <c r="BJ31" s="41" t="str">
        <f>IFERROR(VLOOKUP(BJ8,[1]Table2!$B$1:$Z$21,MATCH("xGA/90",[1]Table2!$B$1:$Z$1,0),0)*VLOOKUP($B8,[1]Table2!$B$1:$Z$21,MATCH("xG/90",[1]Table2!$B$1:$Z$1,0),0),"")</f>
        <v/>
      </c>
      <c r="BK31" s="41" t="str">
        <f>IFERROR(VLOOKUP(BK8,[1]Table2!$B$1:$Z$21,MATCH("xGA/90",[1]Table2!$B$1:$Z$1,0),0)*VLOOKUP($B8,[1]Table2!$B$1:$Z$21,MATCH("xG/90",[1]Table2!$B$1:$Z$1,0),0),"")</f>
        <v/>
      </c>
      <c r="BL31" s="41">
        <f>IFERROR(VLOOKUP(BL8,[1]Table2!$B$1:$Z$21,MATCH("xGA/90",[1]Table2!$B$1:$Z$1,0),0)*VLOOKUP($B8,[1]Table2!$B$1:$Z$21,MATCH("xG/90",[1]Table2!$B$1:$Z$1,0),0),"")</f>
        <v>2.6068965517241378</v>
      </c>
      <c r="BM31" s="41" t="str">
        <f>IFERROR(VLOOKUP(BM8,[1]Table2!$B$1:$Z$21,MATCH("xGA/90",[1]Table2!$B$1:$Z$1,0),0)*VLOOKUP($B8,[1]Table2!$B$1:$Z$21,MATCH("xG/90",[1]Table2!$B$1:$Z$1,0),0),"")</f>
        <v/>
      </c>
      <c r="BN31" s="41" t="str">
        <f>IFERROR(VLOOKUP(BN8,[1]Table2!$B$1:$Z$21,MATCH("xGA/90",[1]Table2!$B$1:$Z$1,0),0)*VLOOKUP($B8,[1]Table2!$B$1:$Z$21,MATCH("xG/90",[1]Table2!$B$1:$Z$1,0),0),"")</f>
        <v/>
      </c>
      <c r="BO31" s="41" t="str">
        <f>IFERROR(VLOOKUP(BO8,[1]Table2!$B$1:$Z$21,MATCH("xGA/90",[1]Table2!$B$1:$Z$1,0),0)*VLOOKUP($B8,[1]Table2!$B$1:$Z$21,MATCH("xG/90",[1]Table2!$B$1:$Z$1,0),0),"")</f>
        <v/>
      </c>
      <c r="BP31" s="41" t="str">
        <f>IFERROR(VLOOKUP(BP8,[1]Table2!$B$1:$Z$21,MATCH("xGA/90",[1]Table2!$B$1:$Z$1,0),0)*VLOOKUP($B8,[1]Table2!$B$1:$Z$21,MATCH("xG/90",[1]Table2!$B$1:$Z$1,0),0),"")</f>
        <v/>
      </c>
      <c r="BQ31" s="41" t="str">
        <f>IFERROR(VLOOKUP(BQ8,[1]Table2!$B$1:$Z$21,MATCH("xGA/90",[1]Table2!$B$1:$Z$1,0),0)*VLOOKUP($B8,[1]Table2!$B$1:$Z$21,MATCH("xG/90",[1]Table2!$B$1:$Z$1,0),0),"")</f>
        <v/>
      </c>
      <c r="BR31" s="41" t="str">
        <f>IFERROR(VLOOKUP(BR8,[1]Table2!$B$1:$Z$21,MATCH("xGA/90",[1]Table2!$B$1:$Z$1,0),0)*VLOOKUP($B8,[1]Table2!$B$1:$Z$21,MATCH("xG/90",[1]Table2!$B$1:$Z$1,0),0),"")</f>
        <v/>
      </c>
      <c r="BS31" s="41">
        <f>IFERROR(VLOOKUP(BS8,[1]Table2!$B$1:$Z$21,MATCH("xGA/90",[1]Table2!$B$1:$Z$1,0),0)*VLOOKUP($B8,[1]Table2!$B$1:$Z$21,MATCH("xG/90",[1]Table2!$B$1:$Z$1,0),0),"")</f>
        <v>2.3974137931034485</v>
      </c>
      <c r="BT31" s="41" t="str">
        <f>IFERROR(VLOOKUP(BT8,[1]Table2!$B$1:$Z$21,MATCH("xGA/90",[1]Table2!$B$1:$Z$1,0),0)*VLOOKUP($B8,[1]Table2!$B$1:$Z$21,MATCH("xG/90",[1]Table2!$B$1:$Z$1,0),0),"")</f>
        <v/>
      </c>
      <c r="BU31" s="41" t="str">
        <f>IFERROR(VLOOKUP(BU8,[1]Table2!$B$1:$Z$21,MATCH("xGA/90",[1]Table2!$B$1:$Z$1,0),0)*VLOOKUP($B8,[1]Table2!$B$1:$Z$21,MATCH("xG/90",[1]Table2!$B$1:$Z$1,0),0),"")</f>
        <v/>
      </c>
      <c r="BV31" s="41" t="str">
        <f>IFERROR(VLOOKUP(BV8,[1]Table2!$B$1:$Z$21,MATCH("xGA/90",[1]Table2!$B$1:$Z$1,0),0)*VLOOKUP($B8,[1]Table2!$B$1:$Z$21,MATCH("xG/90",[1]Table2!$B$1:$Z$1,0),0),"")</f>
        <v/>
      </c>
      <c r="BW31" s="41" t="str">
        <f>IFERROR(VLOOKUP(BW8,[1]Table2!$B$1:$Z$21,MATCH("xGA/90",[1]Table2!$B$1:$Z$1,0),0)*VLOOKUP($B8,[1]Table2!$B$1:$Z$21,MATCH("xG/90",[1]Table2!$B$1:$Z$1,0),0),"")</f>
        <v/>
      </c>
      <c r="BX31" s="41" t="str">
        <f>IFERROR(VLOOKUP(BX8,[1]Table2!$B$1:$Z$21,MATCH("xGA/90",[1]Table2!$B$1:$Z$1,0),0)*VLOOKUP($B8,[1]Table2!$B$1:$Z$21,MATCH("xG/90",[1]Table2!$B$1:$Z$1,0),0),"")</f>
        <v/>
      </c>
      <c r="BY31" s="41">
        <f>IFERROR(VLOOKUP(BY8,[1]Table2!$B$1:$Z$21,MATCH("xGA/90",[1]Table2!$B$1:$Z$1,0),0)*VLOOKUP($B8,[1]Table2!$B$1:$Z$21,MATCH("xG/90",[1]Table2!$B$1:$Z$1,0),0),"")</f>
        <v>2.4497844827586208</v>
      </c>
      <c r="BZ31" s="41" t="str">
        <f>IFERROR(VLOOKUP(BZ8,[1]Table2!$B$1:$Z$21,MATCH("xGA/90",[1]Table2!$B$1:$Z$1,0),0)*VLOOKUP($B8,[1]Table2!$B$1:$Z$21,MATCH("xG/90",[1]Table2!$B$1:$Z$1,0),0),"")</f>
        <v/>
      </c>
      <c r="CA31" s="41" t="str">
        <f>IFERROR(VLOOKUP(CA8,[1]Table2!$B$1:$Z$21,MATCH("xGA/90",[1]Table2!$B$1:$Z$1,0),0)*VLOOKUP($B8,[1]Table2!$B$1:$Z$21,MATCH("xG/90",[1]Table2!$B$1:$Z$1,0),0),"")</f>
        <v/>
      </c>
      <c r="CB31" s="41" t="str">
        <f>IFERROR(VLOOKUP(CB8,[1]Table2!$B$1:$Z$21,MATCH("xGA/90",[1]Table2!$B$1:$Z$1,0),0)*VLOOKUP($B8,[1]Table2!$B$1:$Z$21,MATCH("xG/90",[1]Table2!$B$1:$Z$1,0),0),"")</f>
        <v/>
      </c>
      <c r="CC31" s="41">
        <f>IFERROR(VLOOKUP(CC8,[1]Table2!$B$1:$Z$21,MATCH("xGA/90",[1]Table2!$B$1:$Z$1,0),0)*VLOOKUP($B8,[1]Table2!$B$1:$Z$21,MATCH("xG/90",[1]Table2!$B$1:$Z$1,0),0),"")</f>
        <v>3.1422413793103448</v>
      </c>
      <c r="CD31" s="41" t="str">
        <f>IFERROR(VLOOKUP(CD8,[1]Table2!$B$1:$Z$21,MATCH("xGA/90",[1]Table2!$B$1:$Z$1,0),0)*VLOOKUP($B8,[1]Table2!$B$1:$Z$21,MATCH("xG/90",[1]Table2!$B$1:$Z$1,0),0),"")</f>
        <v/>
      </c>
      <c r="CE31" s="41" t="str">
        <f>IFERROR(VLOOKUP(CE8,[1]Table2!$B$1:$Z$21,MATCH("xGA/90",[1]Table2!$B$1:$Z$1,0),0)*VLOOKUP($B8,[1]Table2!$B$1:$Z$21,MATCH("xG/90",[1]Table2!$B$1:$Z$1,0),0),"")</f>
        <v/>
      </c>
      <c r="CF31" s="41" t="str">
        <f>IFERROR(VLOOKUP(CF8,[1]Table2!$B$1:$Z$21,MATCH("xGA/90",[1]Table2!$B$1:$Z$1,0),0)*VLOOKUP($B8,[1]Table2!$B$1:$Z$21,MATCH("xG/90",[1]Table2!$B$1:$Z$1,0),0),"")</f>
        <v/>
      </c>
      <c r="CG31" s="41">
        <f>IFERROR(VLOOKUP(CG8,[1]Table2!$B$1:$Z$21,MATCH("xGA/90",[1]Table2!$B$1:$Z$1,0),0)*VLOOKUP($B8,[1]Table2!$B$1:$Z$21,MATCH("xG/90",[1]Table2!$B$1:$Z$1,0),0),"")</f>
        <v>1.5206896551724136</v>
      </c>
      <c r="CH31" s="41" t="str">
        <f>IFERROR(VLOOKUP(CH8,[1]Table2!$B$1:$Z$21,MATCH("xGA/90",[1]Table2!$B$1:$Z$1,0),0)*VLOOKUP($B8,[1]Table2!$B$1:$Z$21,MATCH("xG/90",[1]Table2!$B$1:$Z$1,0),0),"")</f>
        <v/>
      </c>
      <c r="CI31" s="41" t="str">
        <f>IFERROR(VLOOKUP(CI8,[1]Table2!$B$1:$Z$21,MATCH("xGA/90",[1]Table2!$B$1:$Z$1,0),0)*VLOOKUP($B8,[1]Table2!$B$1:$Z$21,MATCH("xG/90",[1]Table2!$B$1:$Z$1,0),0),"")</f>
        <v/>
      </c>
      <c r="CJ31" s="41" t="str">
        <f>IFERROR(VLOOKUP(CJ8,[1]Table2!$B$1:$Z$21,MATCH("xGA/90",[1]Table2!$B$1:$Z$1,0),0)*VLOOKUP($B8,[1]Table2!$B$1:$Z$21,MATCH("xG/90",[1]Table2!$B$1:$Z$1,0),0),"")</f>
        <v/>
      </c>
      <c r="CK31" s="41" t="str">
        <f>IFERROR(VLOOKUP(CK8,[1]Table2!$B$1:$Z$21,MATCH("xGA/90",[1]Table2!$B$1:$Z$1,0),0)*VLOOKUP($B8,[1]Table2!$B$1:$Z$21,MATCH("xG/90",[1]Table2!$B$1:$Z$1,0),0),"")</f>
        <v/>
      </c>
      <c r="CL31" s="41" t="str">
        <f>IFERROR(VLOOKUP(CL8,[1]Table2!$B$1:$Z$21,MATCH("xGA/90",[1]Table2!$B$1:$Z$1,0),0)*VLOOKUP($B8,[1]Table2!$B$1:$Z$21,MATCH("xG/90",[1]Table2!$B$1:$Z$1,0),0),"")</f>
        <v/>
      </c>
      <c r="CM31" s="41" t="str">
        <f>IFERROR(VLOOKUP(CM8,[1]Table2!$B$1:$Z$21,MATCH("xGA/90",[1]Table2!$B$1:$Z$1,0),0)*VLOOKUP($B8,[1]Table2!$B$1:$Z$21,MATCH("xG/90",[1]Table2!$B$1:$Z$1,0),0),"")</f>
        <v/>
      </c>
      <c r="CN31" s="41">
        <f>IFERROR(VLOOKUP(CN8,[1]Table2!$B$1:$Z$21,MATCH("xGA/90",[1]Table2!$B$1:$Z$1,0),0)*VLOOKUP($B8,[1]Table2!$B$1:$Z$21,MATCH("xG/90",[1]Table2!$B$1:$Z$1,0),0),"")</f>
        <v>2.3486095661846496</v>
      </c>
      <c r="CO31" s="41" t="str">
        <f>IFERROR(VLOOKUP(CO8,[1]Table2!$B$1:$Z$21,MATCH("xGA/90",[1]Table2!$B$1:$Z$1,0),0)*VLOOKUP($B8,[1]Table2!$B$1:$Z$21,MATCH("xG/90",[1]Table2!$B$1:$Z$1,0),0),"")</f>
        <v/>
      </c>
      <c r="CP31" s="41" t="str">
        <f>IFERROR(VLOOKUP(CP8,[1]Table2!$B$1:$Z$21,MATCH("xGA/90",[1]Table2!$B$1:$Z$1,0),0)*VLOOKUP($B8,[1]Table2!$B$1:$Z$21,MATCH("xG/90",[1]Table2!$B$1:$Z$1,0),0),"")</f>
        <v/>
      </c>
      <c r="CQ31" s="41" t="str">
        <f>IFERROR(VLOOKUP(CQ8,[1]Table2!$B$1:$Z$21,MATCH("xGA/90",[1]Table2!$B$1:$Z$1,0),0)*VLOOKUP($B8,[1]Table2!$B$1:$Z$21,MATCH("xG/90",[1]Table2!$B$1:$Z$1,0),0),"")</f>
        <v/>
      </c>
      <c r="CR31" s="41" t="str">
        <f>IFERROR(VLOOKUP(CR8,[1]Table2!$B$1:$Z$21,MATCH("xGA/90",[1]Table2!$B$1:$Z$1,0),0)*VLOOKUP($B8,[1]Table2!$B$1:$Z$21,MATCH("xG/90",[1]Table2!$B$1:$Z$1,0),0),"")</f>
        <v/>
      </c>
      <c r="CS31" s="41" t="str">
        <f>IFERROR(VLOOKUP(CS8,[1]Table2!$B$1:$Z$21,MATCH("xGA/90",[1]Table2!$B$1:$Z$1,0),0)*VLOOKUP($B8,[1]Table2!$B$1:$Z$21,MATCH("xG/90",[1]Table2!$B$1:$Z$1,0),0),"")</f>
        <v/>
      </c>
      <c r="CT31" s="41" t="str">
        <f>IFERROR(VLOOKUP(CT8,[1]Table2!$B$1:$Z$21,MATCH("xGA/90",[1]Table2!$B$1:$Z$1,0),0)*VLOOKUP($B8,[1]Table2!$B$1:$Z$21,MATCH("xG/90",[1]Table2!$B$1:$Z$1,0),0),"")</f>
        <v/>
      </c>
      <c r="CU31" s="41">
        <f>IFERROR(VLOOKUP(CU8,[1]Table2!$B$1:$Z$21,MATCH("xGA/90",[1]Table2!$B$1:$Z$1,0),0)*VLOOKUP($B8,[1]Table2!$B$1:$Z$21,MATCH("xG/90",[1]Table2!$B$1:$Z$1,0),0),"")</f>
        <v>2.7058189655172411</v>
      </c>
      <c r="CV31" s="41" t="str">
        <f>IFERROR(VLOOKUP(CV8,[1]Table2!$B$1:$Z$21,MATCH("xGA/90",[1]Table2!$B$1:$Z$1,0),0)*VLOOKUP($B8,[1]Table2!$B$1:$Z$21,MATCH("xG/90",[1]Table2!$B$1:$Z$1,0),0),"")</f>
        <v/>
      </c>
      <c r="CW31" s="41" t="str">
        <f>IFERROR(VLOOKUP(CW8,[1]Table2!$B$1:$Z$21,MATCH("xGA/90",[1]Table2!$B$1:$Z$1,0),0)*VLOOKUP($B8,[1]Table2!$B$1:$Z$21,MATCH("xG/90",[1]Table2!$B$1:$Z$1,0),0),"")</f>
        <v/>
      </c>
      <c r="CX31" s="41" t="str">
        <f>IFERROR(VLOOKUP(CX8,[1]Table2!$B$1:$Z$21,MATCH("xGA/90",[1]Table2!$B$1:$Z$1,0),0)*VLOOKUP($B8,[1]Table2!$B$1:$Z$21,MATCH("xG/90",[1]Table2!$B$1:$Z$1,0),0),"")</f>
        <v/>
      </c>
      <c r="CY31" s="41" t="str">
        <f>IFERROR(VLOOKUP(CY8,[1]Table2!$B$1:$Z$21,MATCH("xGA/90",[1]Table2!$B$1:$Z$1,0),0)*VLOOKUP($B8,[1]Table2!$B$1:$Z$21,MATCH("xG/90",[1]Table2!$B$1:$Z$1,0),0),"")</f>
        <v/>
      </c>
      <c r="CZ31" s="41" t="str">
        <f>IFERROR(VLOOKUP(CZ8,[1]Table2!$B$1:$Z$21,MATCH("xGA/90",[1]Table2!$B$1:$Z$1,0),0)*VLOOKUP($B8,[1]Table2!$B$1:$Z$21,MATCH("xG/90",[1]Table2!$B$1:$Z$1,0),0),"")</f>
        <v/>
      </c>
      <c r="DA31" s="41" t="str">
        <f>IFERROR(VLOOKUP(DA8,[1]Table2!$B$1:$Z$21,MATCH("xGA/90",[1]Table2!$B$1:$Z$1,0),0)*VLOOKUP($B8,[1]Table2!$B$1:$Z$21,MATCH("xG/90",[1]Table2!$B$1:$Z$1,0),0),"")</f>
        <v/>
      </c>
      <c r="DB31" s="41" t="str">
        <f>IFERROR(VLOOKUP(DB8,[1]Table2!$B$1:$Z$21,MATCH("xGA/90",[1]Table2!$B$1:$Z$1,0),0)*VLOOKUP($B8,[1]Table2!$B$1:$Z$21,MATCH("xG/90",[1]Table2!$B$1:$Z$1,0),0),"")</f>
        <v/>
      </c>
      <c r="DC31" s="41">
        <f>IFERROR(VLOOKUP(DC8,[1]Table2!$B$1:$Z$21,MATCH("xGA/90",[1]Table2!$B$1:$Z$1,0),0)*VLOOKUP($B8,[1]Table2!$B$1:$Z$21,MATCH("xG/90",[1]Table2!$B$1:$Z$1,0),0),"")</f>
        <v>2.7290948275862066</v>
      </c>
      <c r="DD31" s="41" t="str">
        <f>IFERROR(VLOOKUP(DD8,[1]Table2!$B$1:$Z$21,MATCH("xGA/90",[1]Table2!$B$1:$Z$1,0),0)*VLOOKUP($B8,[1]Table2!$B$1:$Z$21,MATCH("xG/90",[1]Table2!$B$1:$Z$1,0),0),"")</f>
        <v/>
      </c>
      <c r="DE31" s="41" t="str">
        <f>IFERROR(VLOOKUP(DE8,[1]Table2!$B$1:$Z$21,MATCH("xGA/90",[1]Table2!$B$1:$Z$1,0),0)*VLOOKUP($B8,[1]Table2!$B$1:$Z$21,MATCH("xG/90",[1]Table2!$B$1:$Z$1,0),0),"")</f>
        <v/>
      </c>
      <c r="DF31" s="41" t="str">
        <f>IFERROR(VLOOKUP(DF8,[1]Table2!$B$1:$Z$21,MATCH("xGA/90",[1]Table2!$B$1:$Z$1,0),0)*VLOOKUP($B8,[1]Table2!$B$1:$Z$21,MATCH("xG/90",[1]Table2!$B$1:$Z$1,0),0),"")</f>
        <v/>
      </c>
      <c r="DG31" s="41" t="str">
        <f>IFERROR(VLOOKUP(DG8,[1]Table2!$B$1:$Z$21,MATCH("xGA/90",[1]Table2!$B$1:$Z$1,0),0)*VLOOKUP($B8,[1]Table2!$B$1:$Z$21,MATCH("xG/90",[1]Table2!$B$1:$Z$1,0),0),"")</f>
        <v/>
      </c>
      <c r="DH31" s="41" t="str">
        <f>IFERROR(VLOOKUP(DH8,[1]Table2!$B$1:$Z$21,MATCH("xGA/90",[1]Table2!$B$1:$Z$1,0),0)*VLOOKUP($B8,[1]Table2!$B$1:$Z$21,MATCH("xG/90",[1]Table2!$B$1:$Z$1,0),0),"")</f>
        <v/>
      </c>
      <c r="DI31" s="41" t="str">
        <f>IFERROR(VLOOKUP(DI8,[1]Table2!$B$1:$Z$21,MATCH("xGA/90",[1]Table2!$B$1:$Z$1,0),0)*VLOOKUP($B8,[1]Table2!$B$1:$Z$21,MATCH("xG/90",[1]Table2!$B$1:$Z$1,0),0),"")</f>
        <v/>
      </c>
      <c r="DJ31" s="41" t="str">
        <f>IFERROR(VLOOKUP(DJ8,[1]Table2!$B$1:$Z$21,MATCH("xGA/90",[1]Table2!$B$1:$Z$1,0),0)*VLOOKUP($B8,[1]Table2!$B$1:$Z$21,MATCH("xG/90",[1]Table2!$B$1:$Z$1,0),0),"")</f>
        <v/>
      </c>
      <c r="DK31" s="41" t="str">
        <f>IFERROR(VLOOKUP(DK8,[1]Table2!$B$1:$Z$21,MATCH("xGA/90",[1]Table2!$B$1:$Z$1,0),0)*VLOOKUP($B8,[1]Table2!$B$1:$Z$21,MATCH("xG/90",[1]Table2!$B$1:$Z$1,0),0),"")</f>
        <v/>
      </c>
      <c r="DL31" s="41" t="str">
        <f>IFERROR(VLOOKUP(DL8,[1]Table2!$B$1:$Z$21,MATCH("xGA/90",[1]Table2!$B$1:$Z$1,0),0)*VLOOKUP($B8,[1]Table2!$B$1:$Z$21,MATCH("xG/90",[1]Table2!$B$1:$Z$1,0),0),"")</f>
        <v/>
      </c>
      <c r="DM31" s="41" t="str">
        <f>IFERROR(VLOOKUP(DM8,[1]Table2!$B$1:$Z$21,MATCH("xGA/90",[1]Table2!$B$1:$Z$1,0),0)*VLOOKUP($B8,[1]Table2!$B$1:$Z$21,MATCH("xG/90",[1]Table2!$B$1:$Z$1,0),0),"")</f>
        <v/>
      </c>
      <c r="DN31" s="41" t="str">
        <f>IFERROR(VLOOKUP(DN8,[1]Table2!$B$1:$Z$21,MATCH("xGA/90",[1]Table2!$B$1:$Z$1,0),0)*VLOOKUP($B8,[1]Table2!$B$1:$Z$21,MATCH("xG/90",[1]Table2!$B$1:$Z$1,0),0),"")</f>
        <v/>
      </c>
      <c r="DO31" s="41" t="str">
        <f>IFERROR(VLOOKUP(DO8,[1]Table2!$B$1:$Z$21,MATCH("xGA/90",[1]Table2!$B$1:$Z$1,0),0)*VLOOKUP($B8,[1]Table2!$B$1:$Z$21,MATCH("xG/90",[1]Table2!$B$1:$Z$1,0),0),"")</f>
        <v/>
      </c>
      <c r="DP31" s="41" t="str">
        <f>IFERROR(VLOOKUP(DP8,[1]Table2!$B$1:$Z$21,MATCH("xGA/90",[1]Table2!$B$1:$Z$1,0),0)*VLOOKUP($B8,[1]Table2!$B$1:$Z$21,MATCH("xG/90",[1]Table2!$B$1:$Z$1,0),0),"")</f>
        <v/>
      </c>
      <c r="DQ31" s="41" t="str">
        <f>IFERROR(VLOOKUP(DQ8,[1]Table2!$B$1:$Z$21,MATCH("xGA/90",[1]Table2!$B$1:$Z$1,0),0)*VLOOKUP($B8,[1]Table2!$B$1:$Z$21,MATCH("xG/90",[1]Table2!$B$1:$Z$1,0),0),"")</f>
        <v/>
      </c>
      <c r="DR31" s="41" t="str">
        <f>IFERROR(VLOOKUP(DR8,[1]Table2!$B$1:$Z$21,MATCH("xGA/90",[1]Table2!$B$1:$Z$1,0),0)*VLOOKUP($B8,[1]Table2!$B$1:$Z$21,MATCH("xG/90",[1]Table2!$B$1:$Z$1,0),0),"")</f>
        <v/>
      </c>
      <c r="DS31" s="41" t="str">
        <f>IFERROR(VLOOKUP(DS8,[1]Table2!$B$1:$Z$21,MATCH("xGA/90",[1]Table2!$B$1:$Z$1,0),0)*VLOOKUP($B8,[1]Table2!$B$1:$Z$21,MATCH("xG/90",[1]Table2!$B$1:$Z$1,0),0),"")</f>
        <v/>
      </c>
      <c r="DT31" s="41" t="str">
        <f>IFERROR(VLOOKUP(DT8,[1]Table2!$B$1:$Z$21,MATCH("xGA/90",[1]Table2!$B$1:$Z$1,0),0)*VLOOKUP($B8,[1]Table2!$B$1:$Z$21,MATCH("xG/90",[1]Table2!$B$1:$Z$1,0),0),"")</f>
        <v/>
      </c>
      <c r="DU31" s="41" t="str">
        <f>IFERROR(VLOOKUP(DU8,[1]Table2!$B$1:$Z$21,MATCH("xGA/90",[1]Table2!$B$1:$Z$1,0),0)*VLOOKUP($B8,[1]Table2!$B$1:$Z$21,MATCH("xG/90",[1]Table2!$B$1:$Z$1,0),0),"")</f>
        <v/>
      </c>
      <c r="DV31" s="41" t="str">
        <f>IFERROR(VLOOKUP(DV8,[1]Table2!$B$1:$Z$21,MATCH("xGA/90",[1]Table2!$B$1:$Z$1,0),0)*VLOOKUP($B8,[1]Table2!$B$1:$Z$21,MATCH("xG/90",[1]Table2!$B$1:$Z$1,0),0),"")</f>
        <v/>
      </c>
      <c r="DW31" s="41" t="str">
        <f>IFERROR(VLOOKUP(DW8,[1]Table2!$B$1:$Z$21,MATCH("xGA/90",[1]Table2!$B$1:$Z$1,0),0)*VLOOKUP($B8,[1]Table2!$B$1:$Z$21,MATCH("xG/90",[1]Table2!$B$1:$Z$1,0),0),"")</f>
        <v/>
      </c>
      <c r="DX31" s="41" t="str">
        <f>IFERROR(VLOOKUP(DX8,[1]Table2!$B$1:$Z$21,MATCH("xGA/90",[1]Table2!$B$1:$Z$1,0),0)*VLOOKUP($B8,[1]Table2!$B$1:$Z$21,MATCH("xG/90",[1]Table2!$B$1:$Z$1,0),0),"")</f>
        <v/>
      </c>
      <c r="DY31" s="41" t="str">
        <f>IFERROR(VLOOKUP(DY8,[1]Table2!$B$1:$Z$21,MATCH("xGA/90",[1]Table2!$B$1:$Z$1,0),0)*VLOOKUP($B8,[1]Table2!$B$1:$Z$21,MATCH("xG/90",[1]Table2!$B$1:$Z$1,0),0),"")</f>
        <v/>
      </c>
      <c r="DZ31" s="41" t="str">
        <f>IFERROR(VLOOKUP(DZ8,[1]Table2!$B$1:$Z$21,MATCH("xGA/90",[1]Table2!$B$1:$Z$1,0),0)*VLOOKUP($B8,[1]Table2!$B$1:$Z$21,MATCH("xG/90",[1]Table2!$B$1:$Z$1,0),0),"")</f>
        <v/>
      </c>
      <c r="EA31" s="41" t="str">
        <f>IFERROR(VLOOKUP(EA8,[1]Table2!$B$1:$Z$21,MATCH("xGA/90",[1]Table2!$B$1:$Z$1,0),0)*VLOOKUP($B8,[1]Table2!$B$1:$Z$21,MATCH("xG/90",[1]Table2!$B$1:$Z$1,0),0),"")</f>
        <v/>
      </c>
      <c r="EB31" s="41" t="str">
        <f>IFERROR(VLOOKUP(EB8,[1]Table2!$B$1:$Z$21,MATCH("xGA/90",[1]Table2!$B$1:$Z$1,0),0)*VLOOKUP($B8,[1]Table2!$B$1:$Z$21,MATCH("xG/90",[1]Table2!$B$1:$Z$1,0),0),"")</f>
        <v/>
      </c>
      <c r="EC31" s="41" t="str">
        <f>IFERROR(VLOOKUP(EC8,[1]Table2!$B$1:$Z$21,MATCH("xGA/90",[1]Table2!$B$1:$Z$1,0),0)*VLOOKUP($B8,[1]Table2!$B$1:$Z$21,MATCH("xG/90",[1]Table2!$B$1:$Z$1,0),0),"")</f>
        <v/>
      </c>
      <c r="ED31" s="41" t="str">
        <f>IFERROR(VLOOKUP(ED8,[1]Table2!$B$1:$Z$21,MATCH("xGA/90",[1]Table2!$B$1:$Z$1,0),0)*VLOOKUP($B8,[1]Table2!$B$1:$Z$21,MATCH("xG/90",[1]Table2!$B$1:$Z$1,0),0),"")</f>
        <v/>
      </c>
      <c r="EE31" s="41" t="str">
        <f>IFERROR(VLOOKUP(EE8,[1]Table2!$B$1:$Z$21,MATCH("xGA/90",[1]Table2!$B$1:$Z$1,0),0)*VLOOKUP($B8,[1]Table2!$B$1:$Z$21,MATCH("xG/90",[1]Table2!$B$1:$Z$1,0),0),"")</f>
        <v/>
      </c>
      <c r="EF31" s="41" t="str">
        <f>IFERROR(VLOOKUP(EF8,[1]Table2!$B$1:$Z$21,MATCH("xGA/90",[1]Table2!$B$1:$Z$1,0),0)*VLOOKUP($B8,[1]Table2!$B$1:$Z$21,MATCH("xG/90",[1]Table2!$B$1:$Z$1,0),0),"")</f>
        <v/>
      </c>
      <c r="EG31" s="41" t="str">
        <f>IFERROR(VLOOKUP(EG8,[1]Table2!$B$1:$Z$21,MATCH("xGA/90",[1]Table2!$B$1:$Z$1,0),0)*VLOOKUP($B8,[1]Table2!$B$1:$Z$21,MATCH("xG/90",[1]Table2!$B$1:$Z$1,0),0),"")</f>
        <v/>
      </c>
      <c r="EH31" s="41" t="str">
        <f>IFERROR(VLOOKUP(EH8,[1]Table2!$B$1:$Z$21,MATCH("xGA/90",[1]Table2!$B$1:$Z$1,0),0)*VLOOKUP($B8,[1]Table2!$B$1:$Z$21,MATCH("xG/90",[1]Table2!$B$1:$Z$1,0),0),"")</f>
        <v/>
      </c>
      <c r="EI31" s="41" t="str">
        <f>IFERROR(VLOOKUP(EI8,[1]Table2!$B$1:$Z$21,MATCH("xGA/90",[1]Table2!$B$1:$Z$1,0),0)*VLOOKUP($B8,[1]Table2!$B$1:$Z$21,MATCH("xG/90",[1]Table2!$B$1:$Z$1,0),0),"")</f>
        <v/>
      </c>
      <c r="EJ31" s="41" t="str">
        <f>IFERROR(VLOOKUP(EJ8,[1]Table2!$B$1:$Z$21,MATCH("xGA/90",[1]Table2!$B$1:$Z$1,0),0)*VLOOKUP($B8,[1]Table2!$B$1:$Z$21,MATCH("xG/90",[1]Table2!$B$1:$Z$1,0),0),"")</f>
        <v/>
      </c>
      <c r="EK31" s="41" t="str">
        <f>IFERROR(VLOOKUP(EK8,[1]Table2!$B$1:$Z$21,MATCH("xGA/90",[1]Table2!$B$1:$Z$1,0),0)*VLOOKUP($B8,[1]Table2!$B$1:$Z$21,MATCH("xG/90",[1]Table2!$B$1:$Z$1,0),0),"")</f>
        <v/>
      </c>
      <c r="EL31" s="41" t="str">
        <f>IFERROR(VLOOKUP(EL8,[1]Table2!$B$1:$Z$21,MATCH("xGA/90",[1]Table2!$B$1:$Z$1,0),0)*VLOOKUP($B8,[1]Table2!$B$1:$Z$21,MATCH("xG/90",[1]Table2!$B$1:$Z$1,0),0),"")</f>
        <v/>
      </c>
      <c r="EM31" s="41" t="str">
        <f>IFERROR(VLOOKUP(EM8,[1]Table2!$B$1:$Z$21,MATCH("xGA/90",[1]Table2!$B$1:$Z$1,0),0)*VLOOKUP($B8,[1]Table2!$B$1:$Z$21,MATCH("xG/90",[1]Table2!$B$1:$Z$1,0),0),"")</f>
        <v/>
      </c>
      <c r="EN31" s="41" t="str">
        <f>IFERROR(VLOOKUP(EN8,[1]Table2!$B$1:$Z$21,MATCH("xGA/90",[1]Table2!$B$1:$Z$1,0),0)*VLOOKUP($B8,[1]Table2!$B$1:$Z$21,MATCH("xG/90",[1]Table2!$B$1:$Z$1,0),0),"")</f>
        <v/>
      </c>
      <c r="EO31" s="41" t="str">
        <f>IFERROR(VLOOKUP(EO8,[1]Table2!$B$1:$Z$21,MATCH("xGA/90",[1]Table2!$B$1:$Z$1,0),0)*VLOOKUP($B8,[1]Table2!$B$1:$Z$21,MATCH("xG/90",[1]Table2!$B$1:$Z$1,0),0),"")</f>
        <v/>
      </c>
      <c r="EP31" s="41" t="str">
        <f>IFERROR(VLOOKUP(EP8,[1]Table2!$B$1:$Z$21,MATCH("xGA/90",[1]Table2!$B$1:$Z$1,0),0)*VLOOKUP($B8,[1]Table2!$B$1:$Z$21,MATCH("xG/90",[1]Table2!$B$1:$Z$1,0),0),"")</f>
        <v/>
      </c>
      <c r="EQ31" s="41" t="str">
        <f>IFERROR(VLOOKUP(EQ8,[1]Table2!$B$1:$Z$21,MATCH("xGA/90",[1]Table2!$B$1:$Z$1,0),0)*VLOOKUP($B8,[1]Table2!$B$1:$Z$21,MATCH("xG/90",[1]Table2!$B$1:$Z$1,0),0),"")</f>
        <v/>
      </c>
      <c r="ER31" s="41" t="str">
        <f>IFERROR(VLOOKUP(ER8,[1]Table2!$B$1:$Z$21,MATCH("xGA/90",[1]Table2!$B$1:$Z$1,0),0)*VLOOKUP($B8,[1]Table2!$B$1:$Z$21,MATCH("xG/90",[1]Table2!$B$1:$Z$1,0),0),"")</f>
        <v/>
      </c>
      <c r="ES31" s="41" t="str">
        <f>IFERROR(VLOOKUP(ES8,[1]Table2!$B$1:$Z$21,MATCH("xGA/90",[1]Table2!$B$1:$Z$1,0),0)*VLOOKUP($B8,[1]Table2!$B$1:$Z$21,MATCH("xG/90",[1]Table2!$B$1:$Z$1,0),0),"")</f>
        <v/>
      </c>
      <c r="ET31" s="41">
        <f>IFERROR(VLOOKUP(ET8,[1]Table2!$B$1:$Z$21,MATCH("xGA/90",[1]Table2!$B$1:$Z$1,0),0)*VLOOKUP($B8,[1]Table2!$B$1:$Z$21,MATCH("xG/90",[1]Table2!$B$1:$Z$1,0),0),"")</f>
        <v>2.6825431034482761</v>
      </c>
      <c r="EU31" s="41" t="str">
        <f>IFERROR(VLOOKUP(EU8,[1]Table2!$B$1:$Z$21,MATCH("xGA/90",[1]Table2!$B$1:$Z$1,0),0)*VLOOKUP($B8,[1]Table2!$B$1:$Z$21,MATCH("xG/90",[1]Table2!$B$1:$Z$1,0),0),"")</f>
        <v/>
      </c>
      <c r="EV31" s="41" t="str">
        <f>IFERROR(VLOOKUP(EV8,[1]Table2!$B$1:$Z$21,MATCH("xGA/90",[1]Table2!$B$1:$Z$1,0),0)*VLOOKUP($B8,[1]Table2!$B$1:$Z$21,MATCH("xG/90",[1]Table2!$B$1:$Z$1,0),0),"")</f>
        <v/>
      </c>
      <c r="EW31" s="41" t="str">
        <f>IFERROR(VLOOKUP(EW8,[1]Table2!$B$1:$Z$21,MATCH("xGA/90",[1]Table2!$B$1:$Z$1,0),0)*VLOOKUP($B8,[1]Table2!$B$1:$Z$21,MATCH("xG/90",[1]Table2!$B$1:$Z$1,0),0),"")</f>
        <v/>
      </c>
      <c r="EX31" s="41" t="str">
        <f>IFERROR(VLOOKUP(EX8,[1]Table2!$B$1:$Z$21,MATCH("xGA/90",[1]Table2!$B$1:$Z$1,0),0)*VLOOKUP($B8,[1]Table2!$B$1:$Z$21,MATCH("xG/90",[1]Table2!$B$1:$Z$1,0),0),"")</f>
        <v/>
      </c>
      <c r="EY31" s="41">
        <f>IFERROR(VLOOKUP(EY8,[1]Table2!$B$1:$Z$21,MATCH("xGA/90",[1]Table2!$B$1:$Z$1,0),0)*VLOOKUP($B8,[1]Table2!$B$1:$Z$21,MATCH("xG/90",[1]Table2!$B$1:$Z$1,0),0),"")</f>
        <v>2.0191810344827585</v>
      </c>
      <c r="EZ31" s="41" t="str">
        <f>IFERROR(VLOOKUP(EZ8,[1]Table2!$B$1:$Z$21,MATCH("xGA/90",[1]Table2!$B$1:$Z$1,0),0)*VLOOKUP($B8,[1]Table2!$B$1:$Z$21,MATCH("xG/90",[1]Table2!$B$1:$Z$1,0),0),"")</f>
        <v/>
      </c>
      <c r="FA31" s="41" t="str">
        <f>IFERROR(VLOOKUP(FA8,[1]Table2!$B$1:$Z$21,MATCH("xGA/90",[1]Table2!$B$1:$Z$1,0),0)*VLOOKUP($B8,[1]Table2!$B$1:$Z$21,MATCH("xG/90",[1]Table2!$B$1:$Z$1,0),0),"")</f>
        <v/>
      </c>
      <c r="FB31" s="41">
        <f>IFERROR(VLOOKUP(FB8,[1]Table2!$B$1:$Z$21,MATCH("xGA/90",[1]Table2!$B$1:$Z$1,0),0)*VLOOKUP($B8,[1]Table2!$B$1:$Z$21,MATCH("xG/90",[1]Table2!$B$1:$Z$1,0),0),"")</f>
        <v>3.1422413793103448</v>
      </c>
      <c r="FC31" s="41" t="str">
        <f>IFERROR(VLOOKUP(FC8,[1]Table2!$B$1:$Z$21,MATCH("xGA/90",[1]Table2!$B$1:$Z$1,0),0)*VLOOKUP($B8,[1]Table2!$B$1:$Z$21,MATCH("xG/90",[1]Table2!$B$1:$Z$1,0),0),"")</f>
        <v/>
      </c>
      <c r="FD31" s="41" t="str">
        <f>IFERROR(VLOOKUP(FD8,[1]Table2!$B$1:$Z$21,MATCH("xGA/90",[1]Table2!$B$1:$Z$1,0),0)*VLOOKUP($B8,[1]Table2!$B$1:$Z$21,MATCH("xG/90",[1]Table2!$B$1:$Z$1,0),0),"")</f>
        <v/>
      </c>
      <c r="FE31" s="41" t="str">
        <f>IFERROR(VLOOKUP(FE8,[1]Table2!$B$1:$Z$21,MATCH("xGA/90",[1]Table2!$B$1:$Z$1,0),0)*VLOOKUP($B8,[1]Table2!$B$1:$Z$21,MATCH("xG/90",[1]Table2!$B$1:$Z$1,0),0),"")</f>
        <v/>
      </c>
      <c r="FF31" s="41" t="str">
        <f>IFERROR(VLOOKUP(FF8,[1]Table2!$B$1:$Z$21,MATCH("xGA/90",[1]Table2!$B$1:$Z$1,0),0)*VLOOKUP($B8,[1]Table2!$B$1:$Z$21,MATCH("xG/90",[1]Table2!$B$1:$Z$1,0),0),"")</f>
        <v/>
      </c>
      <c r="FG31" s="41" t="str">
        <f>IFERROR(VLOOKUP(FG8,[1]Table2!$B$1:$Z$21,MATCH("xGA/90",[1]Table2!$B$1:$Z$1,0),0)*VLOOKUP($B8,[1]Table2!$B$1:$Z$21,MATCH("xG/90",[1]Table2!$B$1:$Z$1,0),0),"")</f>
        <v/>
      </c>
      <c r="FH31" s="41" t="str">
        <f>IFERROR(VLOOKUP(FH8,[1]Table2!$B$1:$Z$21,MATCH("xGA/90",[1]Table2!$B$1:$Z$1,0),0)*VLOOKUP($B8,[1]Table2!$B$1:$Z$21,MATCH("xG/90",[1]Table2!$B$1:$Z$1,0),0),"")</f>
        <v/>
      </c>
      <c r="FI31" s="41" t="str">
        <f>IFERROR(VLOOKUP(FI8,[1]Table2!$B$1:$Z$21,MATCH("xGA/90",[1]Table2!$B$1:$Z$1,0),0)*VLOOKUP($B8,[1]Table2!$B$1:$Z$21,MATCH("xG/90",[1]Table2!$B$1:$Z$1,0),0),"")</f>
        <v/>
      </c>
      <c r="FJ31" s="41" t="str">
        <f>IFERROR(VLOOKUP(FJ8,[1]Table2!$B$1:$Z$21,MATCH("xGA/90",[1]Table2!$B$1:$Z$1,0),0)*VLOOKUP($B8,[1]Table2!$B$1:$Z$21,MATCH("xG/90",[1]Table2!$B$1:$Z$1,0),0),"")</f>
        <v/>
      </c>
      <c r="FK31" s="41" t="str">
        <f>IFERROR(VLOOKUP(FK8,[1]Table2!$B$1:$Z$21,MATCH("xGA/90",[1]Table2!$B$1:$Z$1,0),0)*VLOOKUP($B8,[1]Table2!$B$1:$Z$21,MATCH("xG/90",[1]Table2!$B$1:$Z$1,0),0),"")</f>
        <v/>
      </c>
      <c r="FL31" s="41" t="str">
        <f>IFERROR(VLOOKUP(FL8,[1]Table2!$B$1:$Z$21,MATCH("xGA/90",[1]Table2!$B$1:$Z$1,0),0)*VLOOKUP($B8,[1]Table2!$B$1:$Z$21,MATCH("xG/90",[1]Table2!$B$1:$Z$1,0),0),"")</f>
        <v/>
      </c>
      <c r="FM31" s="41">
        <f>IFERROR(VLOOKUP(FM8,[1]Table2!$B$1:$Z$21,MATCH("xGA/90",[1]Table2!$B$1:$Z$1,0),0)*VLOOKUP($B8,[1]Table2!$B$1:$Z$21,MATCH("xG/90",[1]Table2!$B$1:$Z$1,0),0),"")</f>
        <v>2.6068965517241378</v>
      </c>
      <c r="FN31" s="41" t="str">
        <f>IFERROR(VLOOKUP(FN8,[1]Table2!$B$1:$Z$21,MATCH("xGA/90",[1]Table2!$B$1:$Z$1,0),0)*VLOOKUP($B8,[1]Table2!$B$1:$Z$21,MATCH("xG/90",[1]Table2!$B$1:$Z$1,0),0),"")</f>
        <v/>
      </c>
      <c r="FO31" s="41" t="str">
        <f>IFERROR(VLOOKUP(FO8,[1]Table2!$B$1:$Z$21,MATCH("xGA/90",[1]Table2!$B$1:$Z$1,0),0)*VLOOKUP($B8,[1]Table2!$B$1:$Z$21,MATCH("xG/90",[1]Table2!$B$1:$Z$1,0),0),"")</f>
        <v/>
      </c>
      <c r="FP31" s="41" t="str">
        <f>IFERROR(VLOOKUP(FP8,[1]Table2!$B$1:$Z$21,MATCH("xGA/90",[1]Table2!$B$1:$Z$1,0),0)*VLOOKUP($B8,[1]Table2!$B$1:$Z$21,MATCH("xG/90",[1]Table2!$B$1:$Z$1,0),0),"")</f>
        <v/>
      </c>
      <c r="FQ31" s="41" t="str">
        <f>IFERROR(VLOOKUP(FQ8,[1]Table2!$B$1:$Z$21,MATCH("xGA/90",[1]Table2!$B$1:$Z$1,0),0)*VLOOKUP($B8,[1]Table2!$B$1:$Z$21,MATCH("xG/90",[1]Table2!$B$1:$Z$1,0),0),"")</f>
        <v/>
      </c>
      <c r="FR31" s="41" t="str">
        <f>IFERROR(VLOOKUP(FR8,[1]Table2!$B$1:$Z$21,MATCH("xGA/90",[1]Table2!$B$1:$Z$1,0),0)*VLOOKUP($B8,[1]Table2!$B$1:$Z$21,MATCH("xG/90",[1]Table2!$B$1:$Z$1,0),0),"")</f>
        <v/>
      </c>
      <c r="FS31" s="41" t="str">
        <f>IFERROR(VLOOKUP(FS8,[1]Table2!$B$1:$Z$21,MATCH("xGA/90",[1]Table2!$B$1:$Z$1,0),0)*VLOOKUP($B8,[1]Table2!$B$1:$Z$21,MATCH("xG/90",[1]Table2!$B$1:$Z$1,0),0),"")</f>
        <v/>
      </c>
      <c r="FT31" s="41">
        <f>IFERROR(VLOOKUP(FT8,[1]Table2!$B$1:$Z$21,MATCH("xGA/90",[1]Table2!$B$1:$Z$1,0),0)*VLOOKUP($B8,[1]Table2!$B$1:$Z$21,MATCH("xG/90",[1]Table2!$B$1:$Z$1,0),0),"")</f>
        <v>3.0084051724137932</v>
      </c>
      <c r="FU31" s="41" t="str">
        <f>IFERROR(VLOOKUP(FU8,[1]Table2!$B$1:$Z$21,MATCH("xGA/90",[1]Table2!$B$1:$Z$1,0),0)*VLOOKUP($B8,[1]Table2!$B$1:$Z$21,MATCH("xG/90",[1]Table2!$B$1:$Z$1,0),0),"")</f>
        <v/>
      </c>
      <c r="FV31" s="41" t="str">
        <f>IFERROR(VLOOKUP(FV8,[1]Table2!$B$1:$Z$21,MATCH("xGA/90",[1]Table2!$B$1:$Z$1,0),0)*VLOOKUP($B8,[1]Table2!$B$1:$Z$21,MATCH("xG/90",[1]Table2!$B$1:$Z$1,0),0),"")</f>
        <v/>
      </c>
      <c r="FW31" s="41" t="str">
        <f>IFERROR(VLOOKUP(FW8,[1]Table2!$B$1:$Z$21,MATCH("xGA/90",[1]Table2!$B$1:$Z$1,0),0)*VLOOKUP($B8,[1]Table2!$B$1:$Z$21,MATCH("xG/90",[1]Table2!$B$1:$Z$1,0),0),"")</f>
        <v/>
      </c>
      <c r="FX31" s="41" t="str">
        <f>IFERROR(VLOOKUP(FX8,[1]Table2!$B$1:$Z$21,MATCH("xGA/90",[1]Table2!$B$1:$Z$1,0),0)*VLOOKUP($B8,[1]Table2!$B$1:$Z$21,MATCH("xG/90",[1]Table2!$B$1:$Z$1,0),0),"")</f>
        <v/>
      </c>
      <c r="FY31" s="41" t="str">
        <f>IFERROR(VLOOKUP(FY8,[1]Table2!$B$1:$Z$21,MATCH("xGA/90",[1]Table2!$B$1:$Z$1,0),0)*VLOOKUP($B8,[1]Table2!$B$1:$Z$21,MATCH("xG/90",[1]Table2!$B$1:$Z$1,0),0),"")</f>
        <v/>
      </c>
      <c r="FZ31" s="41" t="str">
        <f>IFERROR(VLOOKUP(FZ8,[1]Table2!$B$1:$Z$21,MATCH("xGA/90",[1]Table2!$B$1:$Z$1,0),0)*VLOOKUP($B8,[1]Table2!$B$1:$Z$21,MATCH("xG/90",[1]Table2!$B$1:$Z$1,0),0),"")</f>
        <v/>
      </c>
      <c r="GA31" s="41" t="str">
        <f>IFERROR(VLOOKUP(GA8,[1]Table2!$B$1:$Z$21,MATCH("xGA/90",[1]Table2!$B$1:$Z$1,0),0)*VLOOKUP($B8,[1]Table2!$B$1:$Z$21,MATCH("xG/90",[1]Table2!$B$1:$Z$1,0),0),"")</f>
        <v/>
      </c>
      <c r="GB31" s="41" t="str">
        <f>IFERROR(VLOOKUP(GB8,[1]Table2!$B$1:$Z$21,MATCH("xGA/90",[1]Table2!$B$1:$Z$1,0),0)*VLOOKUP($B8,[1]Table2!$B$1:$Z$21,MATCH("xG/90",[1]Table2!$B$1:$Z$1,0),0),"")</f>
        <v/>
      </c>
      <c r="GC31" s="41" t="str">
        <f>IFERROR(VLOOKUP(GC8,[1]Table2!$B$1:$Z$21,MATCH("xGA/90",[1]Table2!$B$1:$Z$1,0),0)*VLOOKUP($B8,[1]Table2!$B$1:$Z$21,MATCH("xG/90",[1]Table2!$B$1:$Z$1,0),0),"")</f>
        <v/>
      </c>
      <c r="GD31" s="41" t="str">
        <f>IFERROR(VLOOKUP(GD8,[1]Table2!$B$1:$Z$21,MATCH("xGA/90",[1]Table2!$B$1:$Z$1,0),0)*VLOOKUP($B8,[1]Table2!$B$1:$Z$21,MATCH("xG/90",[1]Table2!$B$1:$Z$1,0),0),"")</f>
        <v/>
      </c>
      <c r="GE31" s="41" t="str">
        <f>IFERROR(VLOOKUP(GE8,[1]Table2!$B$1:$Z$21,MATCH("xGA/90",[1]Table2!$B$1:$Z$1,0),0)*VLOOKUP($B8,[1]Table2!$B$1:$Z$21,MATCH("xG/90",[1]Table2!$B$1:$Z$1,0),0),"")</f>
        <v/>
      </c>
      <c r="GF31" s="41" t="str">
        <f>IFERROR(VLOOKUP(GF8,[1]Table2!$B$1:$Z$21,MATCH("xGA/90",[1]Table2!$B$1:$Z$1,0),0)*VLOOKUP($B8,[1]Table2!$B$1:$Z$21,MATCH("xG/90",[1]Table2!$B$1:$Z$1,0),0),"")</f>
        <v/>
      </c>
      <c r="GG31" s="41" t="str">
        <f>IFERROR(VLOOKUP(GG8,[1]Table2!$B$1:$Z$21,MATCH("xGA/90",[1]Table2!$B$1:$Z$1,0),0)*VLOOKUP($B8,[1]Table2!$B$1:$Z$21,MATCH("xG/90",[1]Table2!$B$1:$Z$1,0),0),"")</f>
        <v/>
      </c>
      <c r="GH31" s="41">
        <f>IFERROR(VLOOKUP(GH8,[1]Table2!$B$1:$Z$21,MATCH("xGA/90",[1]Table2!$B$1:$Z$1,0),0)*VLOOKUP($B8,[1]Table2!$B$1:$Z$21,MATCH("xG/90",[1]Table2!$B$1:$Z$1,0),0),"")</f>
        <v>3.2760775862068963</v>
      </c>
      <c r="GI31" s="41" t="str">
        <f>IFERROR(VLOOKUP(GI8,[1]Table2!$B$1:$Z$21,MATCH("xGA/90",[1]Table2!$B$1:$Z$1,0),0)*VLOOKUP($B8,[1]Table2!$B$1:$Z$21,MATCH("xG/90",[1]Table2!$B$1:$Z$1,0),0),"")</f>
        <v/>
      </c>
      <c r="GJ31" s="41" t="str">
        <f>IFERROR(VLOOKUP(GJ8,[1]Table2!$B$1:$Z$21,MATCH("xGA/90",[1]Table2!$B$1:$Z$1,0),0)*VLOOKUP($B8,[1]Table2!$B$1:$Z$21,MATCH("xG/90",[1]Table2!$B$1:$Z$1,0),0),"")</f>
        <v/>
      </c>
      <c r="GK31" s="41" t="str">
        <f>IFERROR(VLOOKUP(GK8,[1]Table2!$B$1:$Z$21,MATCH("xGA/90",[1]Table2!$B$1:$Z$1,0),0)*VLOOKUP($B8,[1]Table2!$B$1:$Z$21,MATCH("xG/90",[1]Table2!$B$1:$Z$1,0),0),"")</f>
        <v/>
      </c>
      <c r="GL31" s="41" t="str">
        <f>IFERROR(VLOOKUP(GL8,[1]Table2!$B$1:$Z$21,MATCH("xGA/90",[1]Table2!$B$1:$Z$1,0),0)*VLOOKUP($B8,[1]Table2!$B$1:$Z$21,MATCH("xG/90",[1]Table2!$B$1:$Z$1,0),0),"")</f>
        <v/>
      </c>
      <c r="GM31" s="41" t="str">
        <f>IFERROR(VLOOKUP(GM8,[1]Table2!$B$1:$Z$21,MATCH("xGA/90",[1]Table2!$B$1:$Z$1,0),0)*VLOOKUP($B8,[1]Table2!$B$1:$Z$21,MATCH("xG/90",[1]Table2!$B$1:$Z$1,0),0),"")</f>
        <v/>
      </c>
      <c r="GN31" s="41" t="str">
        <f>IFERROR(VLOOKUP(GN8,[1]Table2!$B$1:$Z$21,MATCH("xGA/90",[1]Table2!$B$1:$Z$1,0),0)*VLOOKUP($B8,[1]Table2!$B$1:$Z$21,MATCH("xG/90",[1]Table2!$B$1:$Z$1,0),0),"")</f>
        <v/>
      </c>
      <c r="GO31" s="41">
        <f>IFERROR(VLOOKUP(GO8,[1]Table2!$B$1:$Z$21,MATCH("xGA/90",[1]Table2!$B$1:$Z$1,0),0)*VLOOKUP($B8,[1]Table2!$B$1:$Z$21,MATCH("xG/90",[1]Table2!$B$1:$Z$1,0),0),"")</f>
        <v>2.420689655172414</v>
      </c>
      <c r="GP31" s="41" t="str">
        <f>IFERROR(VLOOKUP(GP8,[1]Table2!$B$1:$Z$21,MATCH("xGA/90",[1]Table2!$B$1:$Z$1,0),0)*VLOOKUP($B8,[1]Table2!$B$1:$Z$21,MATCH("xG/90",[1]Table2!$B$1:$Z$1,0),0),"")</f>
        <v/>
      </c>
      <c r="GQ31" s="41" t="str">
        <f>IFERROR(VLOOKUP(GQ8,[1]Table2!$B$1:$Z$21,MATCH("xGA/90",[1]Table2!$B$1:$Z$1,0),0)*VLOOKUP($B8,[1]Table2!$B$1:$Z$21,MATCH("xG/90",[1]Table2!$B$1:$Z$1,0),0),"")</f>
        <v/>
      </c>
      <c r="GR31" s="41" t="str">
        <f>IFERROR(VLOOKUP(GR8,[1]Table2!$B$1:$Z$21,MATCH("xGA/90",[1]Table2!$B$1:$Z$1,0),0)*VLOOKUP($B8,[1]Table2!$B$1:$Z$21,MATCH("xG/90",[1]Table2!$B$1:$Z$1,0),0),"")</f>
        <v/>
      </c>
      <c r="GS31" s="41" t="str">
        <f>IFERROR(VLOOKUP(GS8,[1]Table2!$B$1:$Z$21,MATCH("xGA/90",[1]Table2!$B$1:$Z$1,0),0)*VLOOKUP($B8,[1]Table2!$B$1:$Z$21,MATCH("xG/90",[1]Table2!$B$1:$Z$1,0),0),"")</f>
        <v/>
      </c>
      <c r="GT31" s="41" t="str">
        <f>IFERROR(VLOOKUP(GT8,[1]Table2!$B$1:$Z$21,MATCH("xGA/90",[1]Table2!$B$1:$Z$1,0),0)*VLOOKUP($B8,[1]Table2!$B$1:$Z$21,MATCH("xG/90",[1]Table2!$B$1:$Z$1,0),0),"")</f>
        <v/>
      </c>
      <c r="GU31" s="41" t="str">
        <f>IFERROR(VLOOKUP(GU8,[1]Table2!$B$1:$Z$21,MATCH("xGA/90",[1]Table2!$B$1:$Z$1,0),0)*VLOOKUP($B8,[1]Table2!$B$1:$Z$21,MATCH("xG/90",[1]Table2!$B$1:$Z$1,0),0),"")</f>
        <v/>
      </c>
      <c r="GV31" s="41">
        <f>IFERROR(VLOOKUP(GV8,[1]Table2!$B$1:$Z$21,MATCH("xGA/90",[1]Table2!$B$1:$Z$1,0),0)*VLOOKUP($B8,[1]Table2!$B$1:$Z$21,MATCH("xG/90",[1]Table2!$B$1:$Z$1,0),0),"")</f>
        <v>3.0513904338153504</v>
      </c>
      <c r="GW31" s="41" t="str">
        <f>IFERROR(VLOOKUP(GW8,[1]Table2!$B$1:$Z$21,MATCH("xGA/90",[1]Table2!$B$1:$Z$1,0),0)*VLOOKUP($B8,[1]Table2!$B$1:$Z$21,MATCH("xG/90",[1]Table2!$B$1:$Z$1,0),0),"")</f>
        <v/>
      </c>
      <c r="GX31" s="41" t="str">
        <f>IFERROR(VLOOKUP(GX8,[1]Table2!$B$1:$Z$21,MATCH("xGA/90",[1]Table2!$B$1:$Z$1,0),0)*VLOOKUP($B8,[1]Table2!$B$1:$Z$21,MATCH("xG/90",[1]Table2!$B$1:$Z$1,0),0),"")</f>
        <v/>
      </c>
      <c r="GY31" s="41" t="str">
        <f>IFERROR(VLOOKUP(GY8,[1]Table2!$B$1:$Z$21,MATCH("xGA/90",[1]Table2!$B$1:$Z$1,0),0)*VLOOKUP($B8,[1]Table2!$B$1:$Z$21,MATCH("xG/90",[1]Table2!$B$1:$Z$1,0),0),"")</f>
        <v/>
      </c>
      <c r="GZ31" s="41" t="str">
        <f>IFERROR(VLOOKUP(GZ8,[1]Table2!$B$1:$Z$21,MATCH("xGA/90",[1]Table2!$B$1:$Z$1,0),0)*VLOOKUP($B8,[1]Table2!$B$1:$Z$21,MATCH("xG/90",[1]Table2!$B$1:$Z$1,0),0),"")</f>
        <v/>
      </c>
      <c r="HA31" s="41" t="str">
        <f>IFERROR(VLOOKUP(HA8,[1]Table2!$B$1:$Z$21,MATCH("xGA/90",[1]Table2!$B$1:$Z$1,0),0)*VLOOKUP($B8,[1]Table2!$B$1:$Z$21,MATCH("xG/90",[1]Table2!$B$1:$Z$1,0),0),"")</f>
        <v/>
      </c>
      <c r="HB31" s="41" t="str">
        <f>IFERROR(VLOOKUP(HB8,[1]Table2!$B$1:$Z$21,MATCH("xGA/90",[1]Table2!$B$1:$Z$1,0),0)*VLOOKUP($B8,[1]Table2!$B$1:$Z$21,MATCH("xG/90",[1]Table2!$B$1:$Z$1,0),0),"")</f>
        <v/>
      </c>
      <c r="HC31" s="41" t="str">
        <f>IFERROR(VLOOKUP(HC8,[1]Table2!$B$1:$Z$21,MATCH("xGA/90",[1]Table2!$B$1:$Z$1,0),0)*VLOOKUP($B8,[1]Table2!$B$1:$Z$21,MATCH("xG/90",[1]Table2!$B$1:$Z$1,0),0),"")</f>
        <v/>
      </c>
      <c r="HD31" s="41" t="str">
        <f>IFERROR(VLOOKUP(HD8,[1]Table2!$B$1:$Z$21,MATCH("xGA/90",[1]Table2!$B$1:$Z$1,0),0)*VLOOKUP($B8,[1]Table2!$B$1:$Z$21,MATCH("xG/90",[1]Table2!$B$1:$Z$1,0),0),"")</f>
        <v/>
      </c>
      <c r="HE31" s="41" t="str">
        <f>IFERROR(VLOOKUP(HE8,[1]Table2!$B$1:$Z$21,MATCH("xGA/90",[1]Table2!$B$1:$Z$1,0),0)*VLOOKUP($B8,[1]Table2!$B$1:$Z$21,MATCH("xG/90",[1]Table2!$B$1:$Z$1,0),0),"")</f>
        <v/>
      </c>
      <c r="HF31" s="41" t="str">
        <f>IFERROR(VLOOKUP(HF8,[1]Table2!$B$1:$Z$21,MATCH("xGA/90",[1]Table2!$B$1:$Z$1,0),0)*VLOOKUP($B8,[1]Table2!$B$1:$Z$21,MATCH("xG/90",[1]Table2!$B$1:$Z$1,0),0),"")</f>
        <v/>
      </c>
      <c r="HG31" s="41" t="str">
        <f>IFERROR(VLOOKUP(HG8,[1]Table2!$B$1:$Z$21,MATCH("xGA/90",[1]Table2!$B$1:$Z$1,0),0)*VLOOKUP($B8,[1]Table2!$B$1:$Z$21,MATCH("xG/90",[1]Table2!$B$1:$Z$1,0),0),"")</f>
        <v/>
      </c>
      <c r="HH31" s="41" t="str">
        <f>IFERROR(VLOOKUP(HH8,[1]Table2!$B$1:$Z$21,MATCH("xGA/90",[1]Table2!$B$1:$Z$1,0),0)*VLOOKUP($B8,[1]Table2!$B$1:$Z$21,MATCH("xG/90",[1]Table2!$B$1:$Z$1,0),0),"")</f>
        <v/>
      </c>
      <c r="HI31" s="41" t="str">
        <f>IFERROR(VLOOKUP(HI8,[1]Table2!$B$1:$Z$21,MATCH("xGA/90",[1]Table2!$B$1:$Z$1,0),0)*VLOOKUP($B8,[1]Table2!$B$1:$Z$21,MATCH("xG/90",[1]Table2!$B$1:$Z$1,0),0),"")</f>
        <v/>
      </c>
      <c r="HJ31" s="41">
        <f>IFERROR(VLOOKUP(HJ8,[1]Table2!$B$1:$Z$21,MATCH("xGA/90",[1]Table2!$B$1:$Z$1,0),0)*VLOOKUP($B8,[1]Table2!$B$1:$Z$21,MATCH("xG/90",[1]Table2!$B$1:$Z$1,0),0),"")</f>
        <v>2.3726362625139044</v>
      </c>
      <c r="HK31" s="41" t="str">
        <f>IFERROR(VLOOKUP(HK8,[1]Table2!$B$1:$Z$21,MATCH("xGA/90",[1]Table2!$B$1:$Z$1,0),0)*VLOOKUP($B8,[1]Table2!$B$1:$Z$21,MATCH("xG/90",[1]Table2!$B$1:$Z$1,0),0),"")</f>
        <v/>
      </c>
      <c r="HL31" s="41" t="str">
        <f>IFERROR(VLOOKUP(HL8,[1]Table2!$B$1:$Z$21,MATCH("xGA/90",[1]Table2!$B$1:$Z$1,0),0)*VLOOKUP($B8,[1]Table2!$B$1:$Z$21,MATCH("xG/90",[1]Table2!$B$1:$Z$1,0),0),"")</f>
        <v/>
      </c>
      <c r="HM31" s="41" t="str">
        <f>IFERROR(VLOOKUP(HM8,[1]Table2!$B$1:$Z$21,MATCH("xGA/90",[1]Table2!$B$1:$Z$1,0),0)*VLOOKUP($B8,[1]Table2!$B$1:$Z$21,MATCH("xG/90",[1]Table2!$B$1:$Z$1,0),0),"")</f>
        <v/>
      </c>
      <c r="HN31" s="41" t="str">
        <f>IFERROR(VLOOKUP(HN8,[1]Table2!$B$1:$Z$21,MATCH("xGA/90",[1]Table2!$B$1:$Z$1,0),0)*VLOOKUP($B8,[1]Table2!$B$1:$Z$21,MATCH("xG/90",[1]Table2!$B$1:$Z$1,0),0),"")</f>
        <v/>
      </c>
      <c r="HO31" s="41" t="str">
        <f>IFERROR(VLOOKUP(HO8,[1]Table2!$B$1:$Z$21,MATCH("xGA/90",[1]Table2!$B$1:$Z$1,0),0)*VLOOKUP($B8,[1]Table2!$B$1:$Z$21,MATCH("xG/90",[1]Table2!$B$1:$Z$1,0),0),"")</f>
        <v/>
      </c>
      <c r="HP31" s="41" t="str">
        <f>IFERROR(VLOOKUP(HP8,[1]Table2!$B$1:$Z$21,MATCH("xGA/90",[1]Table2!$B$1:$Z$1,0),0)*VLOOKUP($B8,[1]Table2!$B$1:$Z$21,MATCH("xG/90",[1]Table2!$B$1:$Z$1,0),0),"")</f>
        <v/>
      </c>
      <c r="HQ31" s="41">
        <f>IFERROR(VLOOKUP(HQ8,[1]Table2!$B$1:$Z$21,MATCH("xGA/90",[1]Table2!$B$1:$Z$1,0),0)*VLOOKUP($B8,[1]Table2!$B$1:$Z$21,MATCH("xG/90",[1]Table2!$B$1:$Z$1,0),0),"")</f>
        <v>3.130603448275862</v>
      </c>
      <c r="HR31" s="41" t="str">
        <f>IFERROR(VLOOKUP(HR8,[1]Table2!$B$1:$Z$21,MATCH("xGA/90",[1]Table2!$B$1:$Z$1,0),0)*VLOOKUP($B8,[1]Table2!$B$1:$Z$21,MATCH("xG/90",[1]Table2!$B$1:$Z$1,0),0),"")</f>
        <v/>
      </c>
      <c r="HS31" s="41" t="str">
        <f>IFERROR(VLOOKUP(HS8,[1]Table2!$B$1:$Z$21,MATCH("xGA/90",[1]Table2!$B$1:$Z$1,0),0)*VLOOKUP($B8,[1]Table2!$B$1:$Z$21,MATCH("xG/90",[1]Table2!$B$1:$Z$1,0),0),"")</f>
        <v/>
      </c>
      <c r="HT31" s="41" t="str">
        <f>IFERROR(VLOOKUP(HT8,[1]Table2!$B$1:$Z$21,MATCH("xGA/90",[1]Table2!$B$1:$Z$1,0),0)*VLOOKUP($B8,[1]Table2!$B$1:$Z$21,MATCH("xG/90",[1]Table2!$B$1:$Z$1,0),0),"")</f>
        <v/>
      </c>
      <c r="HU31" s="41">
        <f>IFERROR(VLOOKUP(HU8,[1]Table2!$B$1:$Z$21,MATCH("xGA/90",[1]Table2!$B$1:$Z$1,0),0)*VLOOKUP($B8,[1]Table2!$B$1:$Z$21,MATCH("xG/90",[1]Table2!$B$1:$Z$1,0),0),"")</f>
        <v>2.420689655172414</v>
      </c>
      <c r="HV31" s="41" t="str">
        <f>IFERROR(VLOOKUP(HV8,[1]Table2!$B$1:$Z$21,MATCH("xGA/90",[1]Table2!$B$1:$Z$1,0),0)*VLOOKUP($B8,[1]Table2!$B$1:$Z$21,MATCH("xG/90",[1]Table2!$B$1:$Z$1,0),0),"")</f>
        <v/>
      </c>
      <c r="HW31" s="41" t="str">
        <f>IFERROR(VLOOKUP(HW8,[1]Table2!$B$1:$Z$21,MATCH("xGA/90",[1]Table2!$B$1:$Z$1,0),0)*VLOOKUP($B8,[1]Table2!$B$1:$Z$21,MATCH("xG/90",[1]Table2!$B$1:$Z$1,0),0),"")</f>
        <v/>
      </c>
      <c r="HX31" s="41" t="str">
        <f>IFERROR(VLOOKUP(HX8,[1]Table2!$B$1:$Z$21,MATCH("xGA/90",[1]Table2!$B$1:$Z$1,0),0)*VLOOKUP($B8,[1]Table2!$B$1:$Z$21,MATCH("xG/90",[1]Table2!$B$1:$Z$1,0),0),"")</f>
        <v/>
      </c>
      <c r="HY31" s="41" t="str">
        <f>IFERROR(VLOOKUP(HY8,[1]Table2!$B$1:$Z$21,MATCH("xGA/90",[1]Table2!$B$1:$Z$1,0),0)*VLOOKUP($B8,[1]Table2!$B$1:$Z$21,MATCH("xG/90",[1]Table2!$B$1:$Z$1,0),0),"")</f>
        <v/>
      </c>
      <c r="HZ31" s="41" t="str">
        <f>IFERROR(VLOOKUP(HZ8,[1]Table2!$B$1:$Z$21,MATCH("xGA/90",[1]Table2!$B$1:$Z$1,0),0)*VLOOKUP($B8,[1]Table2!$B$1:$Z$21,MATCH("xG/90",[1]Table2!$B$1:$Z$1,0),0),"")</f>
        <v/>
      </c>
      <c r="IA31" s="41" t="str">
        <f>IFERROR(VLOOKUP(IA8,[1]Table2!$B$1:$Z$21,MATCH("xGA/90",[1]Table2!$B$1:$Z$1,0),0)*VLOOKUP($B8,[1]Table2!$B$1:$Z$21,MATCH("xG/90",[1]Table2!$B$1:$Z$1,0),0),"")</f>
        <v/>
      </c>
      <c r="IB31" s="41" t="str">
        <f>IFERROR(VLOOKUP(IB8,[1]Table2!$B$1:$Z$21,MATCH("xGA/90",[1]Table2!$B$1:$Z$1,0),0)*VLOOKUP($B8,[1]Table2!$B$1:$Z$21,MATCH("xG/90",[1]Table2!$B$1:$Z$1,0),0),"")</f>
        <v/>
      </c>
      <c r="IC31" s="41" t="str">
        <f>IFERROR(VLOOKUP(IC8,[1]Table2!$B$1:$Z$21,MATCH("xGA/90",[1]Table2!$B$1:$Z$1,0),0)*VLOOKUP($B8,[1]Table2!$B$1:$Z$21,MATCH("xG/90",[1]Table2!$B$1:$Z$1,0),0),"")</f>
        <v/>
      </c>
      <c r="ID31" s="41" t="str">
        <f>IFERROR(VLOOKUP(ID8,[1]Table2!$B$1:$Z$21,MATCH("xGA/90",[1]Table2!$B$1:$Z$1,0),0)*VLOOKUP($B8,[1]Table2!$B$1:$Z$21,MATCH("xG/90",[1]Table2!$B$1:$Z$1,0),0),"")</f>
        <v/>
      </c>
      <c r="IE31" s="41" t="str">
        <f>IFERROR(VLOOKUP(IE8,[1]Table2!$B$1:$Z$21,MATCH("xGA/90",[1]Table2!$B$1:$Z$1,0),0)*VLOOKUP($B8,[1]Table2!$B$1:$Z$21,MATCH("xG/90",[1]Table2!$B$1:$Z$1,0),0),"")</f>
        <v/>
      </c>
      <c r="IF31" s="41" t="str">
        <f>IFERROR(VLOOKUP(IF8,[1]Table2!$B$1:$Z$21,MATCH("xGA/90",[1]Table2!$B$1:$Z$1,0),0)*VLOOKUP($B8,[1]Table2!$B$1:$Z$21,MATCH("xG/90",[1]Table2!$B$1:$Z$1,0),0),"")</f>
        <v/>
      </c>
      <c r="IG31" s="41" t="str">
        <f>IFERROR(VLOOKUP(IG8,[1]Table2!$B$1:$Z$21,MATCH("xGA/90",[1]Table2!$B$1:$Z$1,0),0)*VLOOKUP($B8,[1]Table2!$B$1:$Z$21,MATCH("xG/90",[1]Table2!$B$1:$Z$1,0),0),"")</f>
        <v/>
      </c>
      <c r="IH31" s="41" t="str">
        <f>IFERROR(VLOOKUP(IH8,[1]Table2!$B$1:$Z$21,MATCH("xGA/90",[1]Table2!$B$1:$Z$1,0),0)*VLOOKUP($B8,[1]Table2!$B$1:$Z$21,MATCH("xG/90",[1]Table2!$B$1:$Z$1,0),0),"")</f>
        <v/>
      </c>
      <c r="II31" s="41" t="str">
        <f>IFERROR(VLOOKUP(II8,[1]Table2!$B$1:$Z$21,MATCH("xGA/90",[1]Table2!$B$1:$Z$1,0),0)*VLOOKUP($B8,[1]Table2!$B$1:$Z$21,MATCH("xG/90",[1]Table2!$B$1:$Z$1,0),0),"")</f>
        <v/>
      </c>
      <c r="IJ31" s="41" t="str">
        <f>IFERROR(VLOOKUP(IJ8,[1]Table2!$B$1:$Z$21,MATCH("xGA/90",[1]Table2!$B$1:$Z$1,0),0)*VLOOKUP($B8,[1]Table2!$B$1:$Z$21,MATCH("xG/90",[1]Table2!$B$1:$Z$1,0),0),"")</f>
        <v/>
      </c>
      <c r="IK31" s="41" t="str">
        <f>IFERROR(VLOOKUP(IK8,[1]Table2!$B$1:$Z$21,MATCH("xGA/90",[1]Table2!$B$1:$Z$1,0),0)*VLOOKUP($B8,[1]Table2!$B$1:$Z$21,MATCH("xG/90",[1]Table2!$B$1:$Z$1,0),0),"")</f>
        <v/>
      </c>
      <c r="IL31" s="41">
        <f>IFERROR(VLOOKUP(IL8,[1]Table2!$B$1:$Z$21,MATCH("xGA/90",[1]Table2!$B$1:$Z$1,0),0)*VLOOKUP($B8,[1]Table2!$B$1:$Z$21,MATCH("xG/90",[1]Table2!$B$1:$Z$1,0),0),"")</f>
        <v>2.4497844827586208</v>
      </c>
      <c r="IM31" s="41" t="str">
        <f>IFERROR(VLOOKUP(IM8,[1]Table2!$B$1:$Z$21,MATCH("xGA/90",[1]Table2!$B$1:$Z$1,0),0)*VLOOKUP($B8,[1]Table2!$B$1:$Z$21,MATCH("xG/90",[1]Table2!$B$1:$Z$1,0),0),"")</f>
        <v/>
      </c>
      <c r="IN31" s="41" t="str">
        <f>IFERROR(VLOOKUP(IN8,[1]Table2!$B$1:$Z$21,MATCH("xGA/90",[1]Table2!$B$1:$Z$1,0),0)*VLOOKUP($B8,[1]Table2!$B$1:$Z$21,MATCH("xG/90",[1]Table2!$B$1:$Z$1,0),0),"")</f>
        <v/>
      </c>
      <c r="IO31" s="41">
        <f>IFERROR(VLOOKUP(IO8,[1]Table2!$B$1:$Z$21,MATCH("xGA/90",[1]Table2!$B$1:$Z$1,0),0)*VLOOKUP($B8,[1]Table2!$B$1:$Z$21,MATCH("xG/90",[1]Table2!$B$1:$Z$1,0),0),"")</f>
        <v>3.2760775862068963</v>
      </c>
      <c r="IP31" s="41" t="str">
        <f>IFERROR(VLOOKUP(IP8,[1]Table2!$B$1:$Z$21,MATCH("xGA/90",[1]Table2!$B$1:$Z$1,0),0)*VLOOKUP($B8,[1]Table2!$B$1:$Z$21,MATCH("xG/90",[1]Table2!$B$1:$Z$1,0),0),"")</f>
        <v/>
      </c>
      <c r="IQ31" s="41" t="str">
        <f>IFERROR(VLOOKUP(IQ8,[1]Table2!$B$1:$Z$21,MATCH("xGA/90",[1]Table2!$B$1:$Z$1,0),0)*VLOOKUP($B8,[1]Table2!$B$1:$Z$21,MATCH("xG/90",[1]Table2!$B$1:$Z$1,0),0),"")</f>
        <v/>
      </c>
      <c r="IR31" s="41" t="str">
        <f>IFERROR(VLOOKUP(IR8,[1]Table2!$B$1:$Z$21,MATCH("xGA/90",[1]Table2!$B$1:$Z$1,0),0)*VLOOKUP($B8,[1]Table2!$B$1:$Z$21,MATCH("xG/90",[1]Table2!$B$1:$Z$1,0),0),"")</f>
        <v/>
      </c>
      <c r="IS31" s="41">
        <f>IFERROR(VLOOKUP(IS8,[1]Table2!$B$1:$Z$21,MATCH("xGA/90",[1]Table2!$B$1:$Z$1,0),0)*VLOOKUP($B8,[1]Table2!$B$1:$Z$21,MATCH("xG/90",[1]Table2!$B$1:$Z$1,0),0),"")</f>
        <v>2.3974137931034485</v>
      </c>
      <c r="IT31" s="41" t="str">
        <f>IFERROR(VLOOKUP(IT8,[1]Table2!$B$1:$Z$21,MATCH("xGA/90",[1]Table2!$B$1:$Z$1,0),0)*VLOOKUP($B8,[1]Table2!$B$1:$Z$21,MATCH("xG/90",[1]Table2!$B$1:$Z$1,0),0),"")</f>
        <v/>
      </c>
      <c r="IU31" s="41" t="str">
        <f>IFERROR(VLOOKUP(IU8,[1]Table2!$B$1:$Z$21,MATCH("xGA/90",[1]Table2!$B$1:$Z$1,0),0)*VLOOKUP($B8,[1]Table2!$B$1:$Z$21,MATCH("xG/90",[1]Table2!$B$1:$Z$1,0),0),"")</f>
        <v/>
      </c>
      <c r="IV31" s="41" t="str">
        <f>IFERROR(VLOOKUP(IV8,[1]Table2!$B$1:$Z$21,MATCH("xGA/90",[1]Table2!$B$1:$Z$1,0),0)*VLOOKUP($B8,[1]Table2!$B$1:$Z$21,MATCH("xG/90",[1]Table2!$B$1:$Z$1,0),0),"")</f>
        <v/>
      </c>
      <c r="IW31" s="41" t="str">
        <f>IFERROR(VLOOKUP(IW8,[1]Table2!$B$1:$Z$21,MATCH("xGA/90",[1]Table2!$B$1:$Z$1,0),0)*VLOOKUP($B8,[1]Table2!$B$1:$Z$21,MATCH("xG/90",[1]Table2!$B$1:$Z$1,0),0),"")</f>
        <v/>
      </c>
      <c r="IX31" s="41" t="str">
        <f>IFERROR(VLOOKUP(IX8,[1]Table2!$B$1:$Z$21,MATCH("xGA/90",[1]Table2!$B$1:$Z$1,0),0)*VLOOKUP($B8,[1]Table2!$B$1:$Z$21,MATCH("xG/90",[1]Table2!$B$1:$Z$1,0),0),"")</f>
        <v/>
      </c>
      <c r="IY31" s="41" t="str">
        <f>IFERROR(VLOOKUP(IY8,[1]Table2!$B$1:$Z$21,MATCH("xGA/90",[1]Table2!$B$1:$Z$1,0),0)*VLOOKUP($B8,[1]Table2!$B$1:$Z$21,MATCH("xG/90",[1]Table2!$B$1:$Z$1,0),0),"")</f>
        <v/>
      </c>
      <c r="IZ31" s="41">
        <f>IFERROR(VLOOKUP(IZ8,[1]Table2!$B$1:$Z$21,MATCH("xGA/90",[1]Table2!$B$1:$Z$1,0),0)*VLOOKUP($B8,[1]Table2!$B$1:$Z$21,MATCH("xG/90",[1]Table2!$B$1:$Z$1,0),0),"")</f>
        <v>2.3486095661846496</v>
      </c>
      <c r="JA31" s="41" t="str">
        <f>IFERROR(VLOOKUP(JA8,[1]Table2!$B$1:$Z$21,MATCH("xGA/90",[1]Table2!$B$1:$Z$1,0),0)*VLOOKUP($B8,[1]Table2!$B$1:$Z$21,MATCH("xG/90",[1]Table2!$B$1:$Z$1,0),0),"")</f>
        <v/>
      </c>
      <c r="JB31" s="41" t="str">
        <f>IFERROR(VLOOKUP(JB8,[1]Table2!$B$1:$Z$21,MATCH("xGA/90",[1]Table2!$B$1:$Z$1,0),0)*VLOOKUP($B8,[1]Table2!$B$1:$Z$21,MATCH("xG/90",[1]Table2!$B$1:$Z$1,0),0),"")</f>
        <v/>
      </c>
      <c r="JC31" s="41" t="str">
        <f>IFERROR(VLOOKUP(JC8,[1]Table2!$B$1:$Z$21,MATCH("xGA/90",[1]Table2!$B$1:$Z$1,0),0)*VLOOKUP($B8,[1]Table2!$B$1:$Z$21,MATCH("xG/90",[1]Table2!$B$1:$Z$1,0),0),"")</f>
        <v/>
      </c>
      <c r="JD31" s="41" t="str">
        <f>IFERROR(VLOOKUP(JD8,[1]Table2!$B$1:$Z$21,MATCH("xGA/90",[1]Table2!$B$1:$Z$1,0),0)*VLOOKUP($B8,[1]Table2!$B$1:$Z$21,MATCH("xG/90",[1]Table2!$B$1:$Z$1,0),0),"")</f>
        <v/>
      </c>
      <c r="JE31" s="41" t="str">
        <f>IFERROR(VLOOKUP(JE8,[1]Table2!$B$1:$Z$21,MATCH("xGA/90",[1]Table2!$B$1:$Z$1,0),0)*VLOOKUP($B8,[1]Table2!$B$1:$Z$21,MATCH("xG/90",[1]Table2!$B$1:$Z$1,0),0),"")</f>
        <v/>
      </c>
      <c r="JF31" s="41" t="str">
        <f>IFERROR(VLOOKUP(JF8,[1]Table2!$B$1:$Z$21,MATCH("xGA/90",[1]Table2!$B$1:$Z$1,0),0)*VLOOKUP($B8,[1]Table2!$B$1:$Z$21,MATCH("xG/90",[1]Table2!$B$1:$Z$1,0),0),"")</f>
        <v/>
      </c>
      <c r="JG31" s="41" t="str">
        <f>IFERROR(VLOOKUP(JG8,[1]Table2!$B$1:$Z$21,MATCH("xGA/90",[1]Table2!$B$1:$Z$1,0),0)*VLOOKUP($B8,[1]Table2!$B$1:$Z$21,MATCH("xG/90",[1]Table2!$B$1:$Z$1,0),0),"")</f>
        <v/>
      </c>
      <c r="JH31" s="41" t="str">
        <f>IFERROR(VLOOKUP(JH8,[1]Table2!$B$1:$Z$21,MATCH("xGA/90",[1]Table2!$B$1:$Z$1,0),0)*VLOOKUP($B8,[1]Table2!$B$1:$Z$21,MATCH("xG/90",[1]Table2!$B$1:$Z$1,0),0),"")</f>
        <v/>
      </c>
      <c r="JI31" s="41" t="str">
        <f>IFERROR(VLOOKUP(JI8,[1]Table2!$B$1:$Z$21,MATCH("xGA/90",[1]Table2!$B$1:$Z$1,0),0)*VLOOKUP($B8,[1]Table2!$B$1:$Z$21,MATCH("xG/90",[1]Table2!$B$1:$Z$1,0),0),"")</f>
        <v/>
      </c>
      <c r="JJ31" s="41" t="str">
        <f>IFERROR(VLOOKUP(JJ8,[1]Table2!$B$1:$Z$21,MATCH("xGA/90",[1]Table2!$B$1:$Z$1,0),0)*VLOOKUP($B8,[1]Table2!$B$1:$Z$21,MATCH("xG/90",[1]Table2!$B$1:$Z$1,0),0),"")</f>
        <v/>
      </c>
      <c r="JK31" s="41">
        <f>IFERROR(VLOOKUP(JK8,[1]Table2!$B$1:$Z$21,MATCH("xGA/90",[1]Table2!$B$1:$Z$1,0),0)*VLOOKUP($B8,[1]Table2!$B$1:$Z$21,MATCH("xG/90",[1]Table2!$B$1:$Z$1,0),0),"")</f>
        <v>3.1422413793103448</v>
      </c>
      <c r="JL31" s="41" t="str">
        <f>IFERROR(VLOOKUP(JL8,[1]Table2!$B$1:$Z$21,MATCH("xGA/90",[1]Table2!$B$1:$Z$1,0),0)*VLOOKUP($B8,[1]Table2!$B$1:$Z$21,MATCH("xG/90",[1]Table2!$B$1:$Z$1,0),0),"")</f>
        <v/>
      </c>
      <c r="JM31" s="41" t="str">
        <f>IFERROR(VLOOKUP(JM8,[1]Table2!$B$1:$Z$21,MATCH("xGA/90",[1]Table2!$B$1:$Z$1,0),0)*VLOOKUP($B8,[1]Table2!$B$1:$Z$21,MATCH("xG/90",[1]Table2!$B$1:$Z$1,0),0),"")</f>
        <v/>
      </c>
      <c r="JN31" s="41">
        <f>IFERROR(VLOOKUP(JN8,[1]Table2!$B$1:$Z$21,MATCH("xGA/90",[1]Table2!$B$1:$Z$1,0),0)*VLOOKUP($B8,[1]Table2!$B$1:$Z$21,MATCH("xG/90",[1]Table2!$B$1:$Z$1,0),0),"")</f>
        <v>2.7058189655172411</v>
      </c>
      <c r="JO31" s="41" t="str">
        <f>IFERROR(VLOOKUP(JO8,[1]Table2!$B$1:$Z$21,MATCH("xGA/90",[1]Table2!$B$1:$Z$1,0),0)*VLOOKUP($B8,[1]Table2!$B$1:$Z$21,MATCH("xG/90",[1]Table2!$B$1:$Z$1,0),0),"")</f>
        <v/>
      </c>
      <c r="JP31" s="41" t="str">
        <f>IFERROR(VLOOKUP(JP8,[1]Table2!$B$1:$Z$21,MATCH("xGA/90",[1]Table2!$B$1:$Z$1,0),0)*VLOOKUP($B8,[1]Table2!$B$1:$Z$21,MATCH("xG/90",[1]Table2!$B$1:$Z$1,0),0),"")</f>
        <v/>
      </c>
      <c r="JQ31" s="41" t="str">
        <f>IFERROR(VLOOKUP(JQ8,[1]Table2!$B$1:$Z$21,MATCH("xGA/90",[1]Table2!$B$1:$Z$1,0),0)*VLOOKUP($B8,[1]Table2!$B$1:$Z$21,MATCH("xG/90",[1]Table2!$B$1:$Z$1,0),0),"")</f>
        <v/>
      </c>
      <c r="JR31" s="41" t="str">
        <f>IFERROR(VLOOKUP(JR8,[1]Table2!$B$1:$Z$21,MATCH("xGA/90",[1]Table2!$B$1:$Z$1,0),0)*VLOOKUP($B8,[1]Table2!$B$1:$Z$21,MATCH("xG/90",[1]Table2!$B$1:$Z$1,0),0),"")</f>
        <v/>
      </c>
      <c r="JS31" s="41">
        <f>IFERROR(VLOOKUP(JS8,[1]Table2!$B$1:$Z$21,MATCH("xGA/90",[1]Table2!$B$1:$Z$1,0),0)*VLOOKUP($B8,[1]Table2!$B$1:$Z$21,MATCH("xG/90",[1]Table2!$B$1:$Z$1,0),0),"")</f>
        <v>2.4020689655172416</v>
      </c>
      <c r="JT31" s="41" t="str">
        <f>IFERROR(VLOOKUP(JT8,[1]Table2!$B$1:$Z$21,MATCH("xGA/90",[1]Table2!$B$1:$Z$1,0),0)*VLOOKUP($B8,[1]Table2!$B$1:$Z$21,MATCH("xG/90",[1]Table2!$B$1:$Z$1,0),0),"")</f>
        <v/>
      </c>
      <c r="JU31" s="41" t="str">
        <f>IFERROR(VLOOKUP(JU8,[1]Table2!$B$1:$Z$21,MATCH("xGA/90",[1]Table2!$B$1:$Z$1,0),0)*VLOOKUP($B8,[1]Table2!$B$1:$Z$21,MATCH("xG/90",[1]Table2!$B$1:$Z$1,0),0),"")</f>
        <v/>
      </c>
      <c r="JV31" s="41" t="str">
        <f>IFERROR(VLOOKUP(JV8,[1]Table2!$B$1:$Z$21,MATCH("xGA/90",[1]Table2!$B$1:$Z$1,0),0)*VLOOKUP($B8,[1]Table2!$B$1:$Z$21,MATCH("xG/90",[1]Table2!$B$1:$Z$1,0),0),"")</f>
        <v/>
      </c>
      <c r="JW31" s="41">
        <f>IFERROR(VLOOKUP(JW8,[1]Table2!$B$1:$Z$21,MATCH("xGA/90",[1]Table2!$B$1:$Z$1,0),0)*VLOOKUP($B8,[1]Table2!$B$1:$Z$21,MATCH("xG/90",[1]Table2!$B$1:$Z$1,0),0),"")</f>
        <v>3.1422413793103448</v>
      </c>
      <c r="JX31" s="41" t="str">
        <f>IFERROR(VLOOKUP(JX8,[1]Table2!$B$1:$Z$21,MATCH("xGA/90",[1]Table2!$B$1:$Z$1,0),0)*VLOOKUP($B8,[1]Table2!$B$1:$Z$21,MATCH("xG/90",[1]Table2!$B$1:$Z$1,0),0),"")</f>
        <v/>
      </c>
      <c r="JY31" s="41" t="str">
        <f>IFERROR(VLOOKUP(JY8,[1]Table2!$B$1:$Z$21,MATCH("xGA/90",[1]Table2!$B$1:$Z$1,0),0)*VLOOKUP($B8,[1]Table2!$B$1:$Z$21,MATCH("xG/90",[1]Table2!$B$1:$Z$1,0),0),"")</f>
        <v/>
      </c>
      <c r="JZ31" s="41" t="str">
        <f>IFERROR(VLOOKUP(JZ8,[1]Table2!$B$1:$Z$21,MATCH("xGA/90",[1]Table2!$B$1:$Z$1,0),0)*VLOOKUP($B8,[1]Table2!$B$1:$Z$21,MATCH("xG/90",[1]Table2!$B$1:$Z$1,0),0),"")</f>
        <v/>
      </c>
      <c r="KA31" s="41" t="str">
        <f>IFERROR(VLOOKUP(KA8,[1]Table2!$B$1:$Z$21,MATCH("xGA/90",[1]Table2!$B$1:$Z$1,0),0)*VLOOKUP($B8,[1]Table2!$B$1:$Z$21,MATCH("xG/90",[1]Table2!$B$1:$Z$1,0),0),"")</f>
        <v/>
      </c>
      <c r="KB31" s="41" t="str">
        <f>IFERROR(VLOOKUP(KB8,[1]Table2!$B$1:$Z$21,MATCH("xGA/90",[1]Table2!$B$1:$Z$1,0),0)*VLOOKUP($B8,[1]Table2!$B$1:$Z$21,MATCH("xG/90",[1]Table2!$B$1:$Z$1,0),0),"")</f>
        <v/>
      </c>
      <c r="KC31" s="41">
        <f>IFERROR(VLOOKUP(KC8,[1]Table2!$B$1:$Z$21,MATCH("xGA/90",[1]Table2!$B$1:$Z$1,0),0)*VLOOKUP($B8,[1]Table2!$B$1:$Z$21,MATCH("xG/90",[1]Table2!$B$1:$Z$1,0),0),"")</f>
        <v>2.0191810344827585</v>
      </c>
      <c r="KD31" s="41" t="str">
        <f>IFERROR(VLOOKUP(KD8,[1]Table2!$B$1:$Z$21,MATCH("xGA/90",[1]Table2!$B$1:$Z$1,0),0)*VLOOKUP($B8,[1]Table2!$B$1:$Z$21,MATCH("xG/90",[1]Table2!$B$1:$Z$1,0),0),"")</f>
        <v/>
      </c>
      <c r="KE31" s="41" t="str">
        <f>IFERROR(VLOOKUP(KE8,[1]Table2!$B$1:$Z$21,MATCH("xGA/90",[1]Table2!$B$1:$Z$1,0),0)*VLOOKUP($B8,[1]Table2!$B$1:$Z$21,MATCH("xG/90",[1]Table2!$B$1:$Z$1,0),0),"")</f>
        <v/>
      </c>
      <c r="KF31" s="41" t="str">
        <f>IFERROR(VLOOKUP(KF8,[1]Table2!$B$1:$Z$21,MATCH("xGA/90",[1]Table2!$B$1:$Z$1,0),0)*VLOOKUP($B8,[1]Table2!$B$1:$Z$21,MATCH("xG/90",[1]Table2!$B$1:$Z$1,0),0),"")</f>
        <v/>
      </c>
      <c r="KG31" s="41">
        <f>IFERROR(VLOOKUP(KG8,[1]Table2!$B$1:$Z$21,MATCH("xGA/90",[1]Table2!$B$1:$Z$1,0),0)*VLOOKUP($B8,[1]Table2!$B$1:$Z$21,MATCH("xG/90",[1]Table2!$B$1:$Z$1,0),0),"")</f>
        <v>1.9101223581757509</v>
      </c>
      <c r="KH31" s="41" t="str">
        <f>IFERROR(VLOOKUP(KH8,[1]Table2!$B$1:$Z$21,MATCH("xGA/90",[1]Table2!$B$1:$Z$1,0),0)*VLOOKUP($B8,[1]Table2!$B$1:$Z$21,MATCH("xG/90",[1]Table2!$B$1:$Z$1,0),0),"")</f>
        <v/>
      </c>
      <c r="KI31" s="41" t="str">
        <f>IFERROR(VLOOKUP(KI8,[1]Table2!$B$1:$Z$21,MATCH("xGA/90",[1]Table2!$B$1:$Z$1,0),0)*VLOOKUP($B8,[1]Table2!$B$1:$Z$21,MATCH("xG/90",[1]Table2!$B$1:$Z$1,0),0),"")</f>
        <v/>
      </c>
      <c r="KJ31" s="41">
        <f>IFERROR(VLOOKUP(KJ8,[1]Table2!$B$1:$Z$21,MATCH("xGA/90",[1]Table2!$B$1:$Z$1,0),0)*VLOOKUP($B8,[1]Table2!$B$1:$Z$21,MATCH("xG/90",[1]Table2!$B$1:$Z$1,0),0),"")</f>
        <v>2.6825431034482761</v>
      </c>
      <c r="KK31" s="41" t="str">
        <f>IFERROR(VLOOKUP(KK8,[1]Table2!$B$1:$Z$21,MATCH("xGA/90",[1]Table2!$B$1:$Z$1,0),0)*VLOOKUP($B8,[1]Table2!$B$1:$Z$21,MATCH("xG/90",[1]Table2!$B$1:$Z$1,0),0),"")</f>
        <v/>
      </c>
      <c r="KL31" s="41" t="str">
        <f>IFERROR(VLOOKUP(KL8,[1]Table2!$B$1:$Z$21,MATCH("xGA/90",[1]Table2!$B$1:$Z$1,0),0)*VLOOKUP($B8,[1]Table2!$B$1:$Z$21,MATCH("xG/90",[1]Table2!$B$1:$Z$1,0),0),"")</f>
        <v/>
      </c>
      <c r="KM31" s="41">
        <f>IFERROR(VLOOKUP(KM8,[1]Table2!$B$1:$Z$21,MATCH("xGA/90",[1]Table2!$B$1:$Z$1,0),0)*VLOOKUP($B8,[1]Table2!$B$1:$Z$21,MATCH("xG/90",[1]Table2!$B$1:$Z$1,0),0),"")</f>
        <v>1.5206896551724136</v>
      </c>
      <c r="KN31" s="41" t="str">
        <f>IFERROR(VLOOKUP(KN8,[1]Table2!$B$1:$Z$21,MATCH("xGA/90",[1]Table2!$B$1:$Z$1,0),0)*VLOOKUP($B8,[1]Table2!$B$1:$Z$21,MATCH("xG/90",[1]Table2!$B$1:$Z$1,0),0),"")</f>
        <v/>
      </c>
      <c r="KO31" s="41" t="str">
        <f>IFERROR(VLOOKUP(KO8,[1]Table2!$B$1:$Z$21,MATCH("xGA/90",[1]Table2!$B$1:$Z$1,0),0)*VLOOKUP($B8,[1]Table2!$B$1:$Z$21,MATCH("xG/90",[1]Table2!$B$1:$Z$1,0),0),"")</f>
        <v/>
      </c>
      <c r="KP31" s="41" t="str">
        <f>IFERROR(VLOOKUP(KP8,[1]Table2!$B$1:$Z$21,MATCH("xGA/90",[1]Table2!$B$1:$Z$1,0),0)*VLOOKUP($B8,[1]Table2!$B$1:$Z$21,MATCH("xG/90",[1]Table2!$B$1:$Z$1,0),0),"")</f>
        <v/>
      </c>
      <c r="KQ31" s="41">
        <f>IFERROR(VLOOKUP(KQ8,[1]Table2!$B$1:$Z$21,MATCH("xGA/90",[1]Table2!$B$1:$Z$1,0),0)*VLOOKUP($B8,[1]Table2!$B$1:$Z$21,MATCH("xG/90",[1]Table2!$B$1:$Z$1,0),0),"")</f>
        <v>2.7290948275862066</v>
      </c>
      <c r="KR31" s="41" t="str">
        <f>IFERROR(VLOOKUP(KR8,[1]Table2!$B$1:$Z$21,MATCH("xGA/90",[1]Table2!$B$1:$Z$1,0),0)*VLOOKUP($B8,[1]Table2!$B$1:$Z$21,MATCH("xG/90",[1]Table2!$B$1:$Z$1,0),0),"")</f>
        <v/>
      </c>
      <c r="KS31" s="41" t="str">
        <f>IFERROR(VLOOKUP(KS8,[1]Table2!$B$1:$Z$21,MATCH("xGA/90",[1]Table2!$B$1:$Z$1,0),0)*VLOOKUP($B8,[1]Table2!$B$1:$Z$21,MATCH("xG/90",[1]Table2!$B$1:$Z$1,0),0),"")</f>
        <v/>
      </c>
      <c r="KT31" s="41" t="str">
        <f>IFERROR(VLOOKUP(KT8,[1]Table2!$B$1:$Z$21,MATCH("xGA/90",[1]Table2!$B$1:$Z$1,0),0)*VLOOKUP($B8,[1]Table2!$B$1:$Z$21,MATCH("xG/90",[1]Table2!$B$1:$Z$1,0),0),"")</f>
        <v/>
      </c>
      <c r="KU31" s="41" t="str">
        <f>IFERROR(VLOOKUP(KU8,[1]Table2!$B$1:$Z$21,MATCH("xGA/90",[1]Table2!$B$1:$Z$1,0),0)*VLOOKUP($B8,[1]Table2!$B$1:$Z$21,MATCH("xG/90",[1]Table2!$B$1:$Z$1,0),0),"")</f>
        <v/>
      </c>
      <c r="KV31" s="41" t="str">
        <f>IFERROR(VLOOKUP(KV8,[1]Table2!$B$1:$Z$21,MATCH("xGA/90",[1]Table2!$B$1:$Z$1,0),0)*VLOOKUP($B8,[1]Table2!$B$1:$Z$21,MATCH("xG/90",[1]Table2!$B$1:$Z$1,0),0),"")</f>
        <v/>
      </c>
      <c r="KW31" s="41" t="str">
        <f>IFERROR(VLOOKUP(KW8,[1]Table2!$B$1:$Z$21,MATCH("xGA/90",[1]Table2!$B$1:$Z$1,0),0)*VLOOKUP($B8,[1]Table2!$B$1:$Z$21,MATCH("xG/90",[1]Table2!$B$1:$Z$1,0),0),"")</f>
        <v/>
      </c>
      <c r="KX31" s="41" t="str">
        <f>IFERROR(VLOOKUP(KX8,[1]Table2!$B$1:$Z$21,MATCH("xGA/90",[1]Table2!$B$1:$Z$1,0),0)*VLOOKUP($B8,[1]Table2!$B$1:$Z$21,MATCH("xG/90",[1]Table2!$B$1:$Z$1,0),0),"")</f>
        <v/>
      </c>
      <c r="KY31" s="41" t="str">
        <f>IFERROR(VLOOKUP(KY8,[1]Table2!$B$1:$Z$21,MATCH("xGA/90",[1]Table2!$B$1:$Z$1,0),0)*VLOOKUP($B8,[1]Table2!$B$1:$Z$21,MATCH("xG/90",[1]Table2!$B$1:$Z$1,0),0),"")</f>
        <v/>
      </c>
      <c r="KZ31" s="41" t="str">
        <f>IFERROR(VLOOKUP(KZ8,[1]Table2!$B$1:$Z$21,MATCH("xGA/90",[1]Table2!$B$1:$Z$1,0),0)*VLOOKUP($B8,[1]Table2!$B$1:$Z$21,MATCH("xG/90",[1]Table2!$B$1:$Z$1,0),0),"")</f>
        <v/>
      </c>
      <c r="LA31" s="41" t="str">
        <f>IFERROR(VLOOKUP(LA8,[1]Table2!$B$1:$Z$21,MATCH("xGA/90",[1]Table2!$B$1:$Z$1,0),0)*VLOOKUP($B8,[1]Table2!$B$1:$Z$21,MATCH("xG/90",[1]Table2!$B$1:$Z$1,0),0),"")</f>
        <v/>
      </c>
      <c r="LB31" s="41" t="str">
        <f>IFERROR(VLOOKUP(LB8,[1]Table2!$B$1:$Z$21,MATCH("xGA/90",[1]Table2!$B$1:$Z$1,0),0)*VLOOKUP($B8,[1]Table2!$B$1:$Z$21,MATCH("xG/90",[1]Table2!$B$1:$Z$1,0),0),"")</f>
        <v/>
      </c>
      <c r="LC31" s="41" t="str">
        <f>IFERROR(VLOOKUP(LC8,[1]Table2!$B$1:$Z$21,MATCH("xGA/90",[1]Table2!$B$1:$Z$1,0),0)*VLOOKUP($B8,[1]Table2!$B$1:$Z$21,MATCH("xG/90",[1]Table2!$B$1:$Z$1,0),0),"")</f>
        <v/>
      </c>
      <c r="LD31" s="41" t="str">
        <f>IFERROR(VLOOKUP(LD8,[1]Table2!$B$1:$Z$21,MATCH("xGA/90",[1]Table2!$B$1:$Z$1,0),0)*VLOOKUP($B8,[1]Table2!$B$1:$Z$21,MATCH("xG/90",[1]Table2!$B$1:$Z$1,0),0),"")</f>
        <v/>
      </c>
      <c r="LE31" s="41" t="str">
        <f>IFERROR(VLOOKUP(LE8,[1]Table2!$B$1:$Z$21,MATCH("xGA/90",[1]Table2!$B$1:$Z$1,0),0)*VLOOKUP($B8,[1]Table2!$B$1:$Z$21,MATCH("xG/90",[1]Table2!$B$1:$Z$1,0),0),"")</f>
        <v/>
      </c>
      <c r="LF31" s="41" t="str">
        <f>IFERROR(VLOOKUP(LF8,[1]Table2!$B$1:$Z$21,MATCH("xGA/90",[1]Table2!$B$1:$Z$1,0),0)*VLOOKUP($B8,[1]Table2!$B$1:$Z$21,MATCH("xG/90",[1]Table2!$B$1:$Z$1,0),0),"")</f>
        <v/>
      </c>
      <c r="LG31" s="41" t="str">
        <f>IFERROR(VLOOKUP(LG8,[1]Table2!$B$1:$Z$21,MATCH("xGA/90",[1]Table2!$B$1:$Z$1,0),0)*VLOOKUP($B8,[1]Table2!$B$1:$Z$21,MATCH("xG/90",[1]Table2!$B$1:$Z$1,0),0),"")</f>
        <v/>
      </c>
      <c r="LH31" s="41" t="str">
        <f>IFERROR(VLOOKUP(LH8,[1]Table2!$B$1:$Z$21,MATCH("xGA/90",[1]Table2!$B$1:$Z$1,0),0)*VLOOKUP($B8,[1]Table2!$B$1:$Z$21,MATCH("xG/90",[1]Table2!$B$1:$Z$1,0),0),"")</f>
        <v/>
      </c>
      <c r="LI31" s="41" t="str">
        <f>IFERROR(VLOOKUP(LI8,[1]Table2!$B$1:$Z$21,MATCH("xGA/90",[1]Table2!$B$1:$Z$1,0),0)*VLOOKUP($B8,[1]Table2!$B$1:$Z$21,MATCH("xG/90",[1]Table2!$B$1:$Z$1,0),0),"")</f>
        <v/>
      </c>
      <c r="LJ31" s="41" t="str">
        <f>IFERROR(VLOOKUP(LJ8,[1]Table2!$B$1:$Z$21,MATCH("xGA/90",[1]Table2!$B$1:$Z$1,0),0)*VLOOKUP($B8,[1]Table2!$B$1:$Z$21,MATCH("xG/90",[1]Table2!$B$1:$Z$1,0),0),"")</f>
        <v/>
      </c>
      <c r="LK31" s="41" t="str">
        <f>IFERROR(VLOOKUP(LK8,[1]Table2!$B$1:$Z$21,MATCH("xGA/90",[1]Table2!$B$1:$Z$1,0),0)*VLOOKUP($B8,[1]Table2!$B$1:$Z$21,MATCH("xG/90",[1]Table2!$B$1:$Z$1,0),0),"")</f>
        <v/>
      </c>
      <c r="LL31" s="41" t="str">
        <f>IFERROR(VLOOKUP(LL8,[1]Table2!$B$1:$Z$21,MATCH("xGA/90",[1]Table2!$B$1:$Z$1,0),0)*VLOOKUP($B8,[1]Table2!$B$1:$Z$21,MATCH("xG/90",[1]Table2!$B$1:$Z$1,0),0),"")</f>
        <v/>
      </c>
      <c r="LM31" s="41" t="str">
        <f>IFERROR(VLOOKUP(LM8,[1]Table2!$B$1:$Z$21,MATCH("xGA/90",[1]Table2!$B$1:$Z$1,0),0)*VLOOKUP($B8,[1]Table2!$B$1:$Z$21,MATCH("xG/90",[1]Table2!$B$1:$Z$1,0),0),"")</f>
        <v/>
      </c>
      <c r="LN31" s="41" t="str">
        <f>IFERROR(VLOOKUP(LN8,[1]Table2!$B$1:$Z$21,MATCH("xGA/90",[1]Table2!$B$1:$Z$1,0),0)*VLOOKUP($B8,[1]Table2!$B$1:$Z$21,MATCH("xG/90",[1]Table2!$B$1:$Z$1,0),0),"")</f>
        <v/>
      </c>
      <c r="LO31" s="41" t="str">
        <f>IFERROR(VLOOKUP(LO8,[1]Table2!$B$1:$Z$21,MATCH("xGA/90",[1]Table2!$B$1:$Z$1,0),0)*VLOOKUP($B8,[1]Table2!$B$1:$Z$21,MATCH("xG/90",[1]Table2!$B$1:$Z$1,0),0),"")</f>
        <v/>
      </c>
      <c r="LP31" s="41" t="str">
        <f>IFERROR(VLOOKUP(LP8,[1]Table2!$B$1:$Z$21,MATCH("xGA/90",[1]Table2!$B$1:$Z$1,0),0)*VLOOKUP($B8,[1]Table2!$B$1:$Z$21,MATCH("xG/90",[1]Table2!$B$1:$Z$1,0),0),"")</f>
        <v/>
      </c>
      <c r="LQ31" s="41" t="str">
        <f>IFERROR(VLOOKUP(LQ8,[1]Table2!$B$1:$Z$21,MATCH("xGA/90",[1]Table2!$B$1:$Z$1,0),0)*VLOOKUP($B8,[1]Table2!$B$1:$Z$21,MATCH("xG/90",[1]Table2!$B$1:$Z$1,0),0),"")</f>
        <v/>
      </c>
      <c r="LR31" s="41" t="str">
        <f>IFERROR(VLOOKUP(LR8,[1]Table2!$B$1:$Z$21,MATCH("xGA/90",[1]Table2!$B$1:$Z$1,0),0)*VLOOKUP($B8,[1]Table2!$B$1:$Z$21,MATCH("xG/90",[1]Table2!$B$1:$Z$1,0),0),"")</f>
        <v/>
      </c>
      <c r="LS31" s="41" t="str">
        <f>IFERROR(VLOOKUP(LS8,[1]Table2!$B$1:$Z$21,MATCH("xGA/90",[1]Table2!$B$1:$Z$1,0),0)*VLOOKUP($B8,[1]Table2!$B$1:$Z$21,MATCH("xG/90",[1]Table2!$B$1:$Z$1,0),0),"")</f>
        <v/>
      </c>
      <c r="LT31" s="41" t="str">
        <f>IFERROR(VLOOKUP(LT8,[1]Table2!$B$1:$Z$21,MATCH("xGA/90",[1]Table2!$B$1:$Z$1,0),0)*VLOOKUP($B8,[1]Table2!$B$1:$Z$21,MATCH("xG/90",[1]Table2!$B$1:$Z$1,0),0),"")</f>
        <v/>
      </c>
      <c r="LU31" s="41" t="str">
        <f>IFERROR(VLOOKUP(LU8,[1]Table2!$B$1:$Z$21,MATCH("xGA/90",[1]Table2!$B$1:$Z$1,0),0)*VLOOKUP($B8,[1]Table2!$B$1:$Z$21,MATCH("xG/90",[1]Table2!$B$1:$Z$1,0),0),"")</f>
        <v/>
      </c>
      <c r="LV31" s="41" t="str">
        <f>IFERROR(VLOOKUP(LV8,[1]Table2!$B$1:$Z$21,MATCH("xGA/90",[1]Table2!$B$1:$Z$1,0),0)*VLOOKUP($B8,[1]Table2!$B$1:$Z$21,MATCH("xG/90",[1]Table2!$B$1:$Z$1,0),0),"")</f>
        <v/>
      </c>
      <c r="LW31" s="41" t="str">
        <f>IFERROR(VLOOKUP(LW8,[1]Table2!$B$1:$Z$21,MATCH("xGA/90",[1]Table2!$B$1:$Z$1,0),0)*VLOOKUP($B8,[1]Table2!$B$1:$Z$21,MATCH("xG/90",[1]Table2!$B$1:$Z$1,0),0),"")</f>
        <v/>
      </c>
      <c r="LX31" s="41" t="str">
        <f>IFERROR(VLOOKUP(LX8,[1]Table2!$B$1:$Z$21,MATCH("xGA/90",[1]Table2!$B$1:$Z$1,0),0)*VLOOKUP($B8,[1]Table2!$B$1:$Z$21,MATCH("xG/90",[1]Table2!$B$1:$Z$1,0),0),"")</f>
        <v/>
      </c>
      <c r="LY31" s="41" t="str">
        <f>IFERROR(VLOOKUP(LY8,[1]Table2!$B$1:$Z$21,MATCH("xGA/90",[1]Table2!$B$1:$Z$1,0),0)*VLOOKUP($B8,[1]Table2!$B$1:$Z$21,MATCH("xG/90",[1]Table2!$B$1:$Z$1,0),0),"")</f>
        <v/>
      </c>
      <c r="LZ31" s="41" t="str">
        <f>IFERROR(VLOOKUP(LZ8,[1]Table2!$B$1:$Z$21,MATCH("xGA/90",[1]Table2!$B$1:$Z$1,0),0)*VLOOKUP($B8,[1]Table2!$B$1:$Z$21,MATCH("xG/90",[1]Table2!$B$1:$Z$1,0),0),"")</f>
        <v/>
      </c>
      <c r="MA31" s="41" t="str">
        <f>IFERROR(VLOOKUP(MA8,[1]Table2!$B$1:$Z$21,MATCH("xGA/90",[1]Table2!$B$1:$Z$1,0),0)*VLOOKUP($B8,[1]Table2!$B$1:$Z$21,MATCH("xG/90",[1]Table2!$B$1:$Z$1,0),0),"")</f>
        <v/>
      </c>
      <c r="MB31" s="41" t="str">
        <f>IFERROR(VLOOKUP(MB8,[1]Table2!$B$1:$Z$21,MATCH("xGA/90",[1]Table2!$B$1:$Z$1,0),0)*VLOOKUP($B8,[1]Table2!$B$1:$Z$21,MATCH("xG/90",[1]Table2!$B$1:$Z$1,0),0),"")</f>
        <v/>
      </c>
      <c r="MC31" s="41" t="str">
        <f>IFERROR(VLOOKUP(MC8,[1]Table2!$B$1:$Z$21,MATCH("xGA/90",[1]Table2!$B$1:$Z$1,0),0)*VLOOKUP($B8,[1]Table2!$B$1:$Z$21,MATCH("xG/90",[1]Table2!$B$1:$Z$1,0),0),"")</f>
        <v/>
      </c>
      <c r="MD31" s="41" t="str">
        <f>IFERROR(VLOOKUP(MD8,[1]Table2!$B$1:$Z$21,MATCH("xGA/90",[1]Table2!$B$1:$Z$1,0),0)*VLOOKUP($B8,[1]Table2!$B$1:$Z$21,MATCH("xG/90",[1]Table2!$B$1:$Z$1,0),0),"")</f>
        <v/>
      </c>
      <c r="ME31" s="41" t="str">
        <f>IFERROR(VLOOKUP(ME8,[1]Table2!$B$1:$Z$21,MATCH("xGA/90",[1]Table2!$B$1:$Z$1,0),0)*VLOOKUP($B8,[1]Table2!$B$1:$Z$21,MATCH("xG/90",[1]Table2!$B$1:$Z$1,0),0),"")</f>
        <v/>
      </c>
      <c r="MF31" s="41" t="str">
        <f>IFERROR(VLOOKUP(MF8,[1]Table2!$B$1:$Z$21,MATCH("xGA/90",[1]Table2!$B$1:$Z$1,0),0)*VLOOKUP($B8,[1]Table2!$B$1:$Z$21,MATCH("xG/90",[1]Table2!$B$1:$Z$1,0),0),"")</f>
        <v/>
      </c>
      <c r="MG31" s="41" t="str">
        <f>IFERROR(VLOOKUP(MG8,[1]Table2!$B$1:$Z$21,MATCH("xGA/90",[1]Table2!$B$1:$Z$1,0),0)*VLOOKUP($B8,[1]Table2!$B$1:$Z$21,MATCH("xG/90",[1]Table2!$B$1:$Z$1,0),0),"")</f>
        <v/>
      </c>
      <c r="MH31" s="41" t="str">
        <f>IFERROR(VLOOKUP(MH8,[1]Table2!$B$1:$Z$21,MATCH("xGA/90",[1]Table2!$B$1:$Z$1,0),0)*VLOOKUP($B8,[1]Table2!$B$1:$Z$21,MATCH("xG/90",[1]Table2!$B$1:$Z$1,0),0),"")</f>
        <v/>
      </c>
      <c r="MI31" s="41" t="str">
        <f>IFERROR(VLOOKUP(MI8,[1]Table2!$B$1:$Z$21,MATCH("xGA/90",[1]Table2!$B$1:$Z$1,0),0)*VLOOKUP($B8,[1]Table2!$B$1:$Z$21,MATCH("xG/90",[1]Table2!$B$1:$Z$1,0),0),"")</f>
        <v/>
      </c>
      <c r="MJ31" s="41" t="str">
        <f>IFERROR(VLOOKUP(MJ8,[1]Table2!$B$1:$Z$21,MATCH("xGA/90",[1]Table2!$B$1:$Z$1,0),0)*VLOOKUP($B8,[1]Table2!$B$1:$Z$21,MATCH("xG/90",[1]Table2!$B$1:$Z$1,0),0),"")</f>
        <v/>
      </c>
      <c r="MK31" s="41" t="str">
        <f>IFERROR(VLOOKUP(MK8,[1]Table2!$B$1:$Z$21,MATCH("xGA/90",[1]Table2!$B$1:$Z$1,0),0)*VLOOKUP($B8,[1]Table2!$B$1:$Z$21,MATCH("xG/90",[1]Table2!$B$1:$Z$1,0),0),"")</f>
        <v/>
      </c>
      <c r="ML31" s="41" t="str">
        <f>IFERROR(VLOOKUP(ML8,[1]Table2!$B$1:$Z$21,MATCH("xGA/90",[1]Table2!$B$1:$Z$1,0),0)*VLOOKUP($B8,[1]Table2!$B$1:$Z$21,MATCH("xG/90",[1]Table2!$B$1:$Z$1,0),0),"")</f>
        <v/>
      </c>
      <c r="MM31" s="41" t="str">
        <f>IFERROR(VLOOKUP(MM8,[1]Table2!$B$1:$Z$21,MATCH("xGA/90",[1]Table2!$B$1:$Z$1,0),0)*VLOOKUP($B8,[1]Table2!$B$1:$Z$21,MATCH("xG/90",[1]Table2!$B$1:$Z$1,0),0),"")</f>
        <v/>
      </c>
      <c r="MN31" s="41" t="str">
        <f>IFERROR(VLOOKUP(MN8,[1]Table2!$B$1:$Z$21,MATCH("xGA/90",[1]Table2!$B$1:$Z$1,0),0)*VLOOKUP($B8,[1]Table2!$B$1:$Z$21,MATCH("xG/90",[1]Table2!$B$1:$Z$1,0),0),"")</f>
        <v/>
      </c>
      <c r="MO31" s="41" t="str">
        <f>IFERROR(VLOOKUP(MO8,[1]Table2!$B$1:$Z$21,MATCH("xGA/90",[1]Table2!$B$1:$Z$1,0),0)*VLOOKUP($B8,[1]Table2!$B$1:$Z$21,MATCH("xG/90",[1]Table2!$B$1:$Z$1,0),0),"")</f>
        <v/>
      </c>
      <c r="MP31" s="41" t="str">
        <f>IFERROR(VLOOKUP(MP8,[1]Table2!$B$1:$Z$21,MATCH("xGA/90",[1]Table2!$B$1:$Z$1,0),0)*VLOOKUP($B8,[1]Table2!$B$1:$Z$21,MATCH("xG/90",[1]Table2!$B$1:$Z$1,0),0),"")</f>
        <v/>
      </c>
      <c r="MQ31" s="41" t="str">
        <f>IFERROR(VLOOKUP(MQ8,[1]Table2!$B$1:$Z$21,MATCH("xGA/90",[1]Table2!$B$1:$Z$1,0),0)*VLOOKUP($B8,[1]Table2!$B$1:$Z$21,MATCH("xG/90",[1]Table2!$B$1:$Z$1,0),0),"")</f>
        <v/>
      </c>
      <c r="MR31" s="41" t="str">
        <f>IFERROR(VLOOKUP(MR8,[1]Table2!$B$1:$Z$21,MATCH("xGA/90",[1]Table2!$B$1:$Z$1,0),0)*VLOOKUP($B8,[1]Table2!$B$1:$Z$21,MATCH("xG/90",[1]Table2!$B$1:$Z$1,0),0),"")</f>
        <v/>
      </c>
      <c r="MS31" s="41" t="str">
        <f>IFERROR(VLOOKUP(MS8,[1]Table2!$B$1:$Z$21,MATCH("xGA/90",[1]Table2!$B$1:$Z$1,0),0)*VLOOKUP($B8,[1]Table2!$B$1:$Z$21,MATCH("xG/90",[1]Table2!$B$1:$Z$1,0),0),"")</f>
        <v/>
      </c>
      <c r="MT31" s="41" t="str">
        <f>IFERROR(VLOOKUP(MT8,[1]Table2!$B$1:$Z$21,MATCH("xGA/90",[1]Table2!$B$1:$Z$1,0),0)*VLOOKUP($B8,[1]Table2!$B$1:$Z$21,MATCH("xG/90",[1]Table2!$B$1:$Z$1,0),0),"")</f>
        <v/>
      </c>
      <c r="MU31" s="41" t="str">
        <f>IFERROR(VLOOKUP(MU8,[1]Table2!$B$1:$Z$21,MATCH("xGA/90",[1]Table2!$B$1:$Z$1,0),0)*VLOOKUP($B8,[1]Table2!$B$1:$Z$21,MATCH("xG/90",[1]Table2!$B$1:$Z$1,0),0),"")</f>
        <v/>
      </c>
      <c r="MV31" s="41" t="str">
        <f>IFERROR(VLOOKUP(MV8,[1]Table2!$B$1:$Z$21,MATCH("xGA/90",[1]Table2!$B$1:$Z$1,0),0)*VLOOKUP($B8,[1]Table2!$B$1:$Z$21,MATCH("xG/90",[1]Table2!$B$1:$Z$1,0),0),"")</f>
        <v/>
      </c>
      <c r="MW31" s="41" t="str">
        <f>IFERROR(VLOOKUP(MW8,[1]Table2!$B$1:$Z$21,MATCH("xGA/90",[1]Table2!$B$1:$Z$1,0),0)*VLOOKUP($B8,[1]Table2!$B$1:$Z$21,MATCH("xG/90",[1]Table2!$B$1:$Z$1,0),0),"")</f>
        <v/>
      </c>
      <c r="MX31" s="41" t="str">
        <f>IFERROR(VLOOKUP(MX8,[1]Table2!$B$1:$Z$21,MATCH("xGA/90",[1]Table2!$B$1:$Z$1,0),0)*VLOOKUP($B8,[1]Table2!$B$1:$Z$21,MATCH("xG/90",[1]Table2!$B$1:$Z$1,0),0),"")</f>
        <v/>
      </c>
      <c r="MY31" s="41" t="str">
        <f>IFERROR(VLOOKUP(MY8,[1]Table2!$B$1:$Z$21,MATCH("xGA/90",[1]Table2!$B$1:$Z$1,0),0)*VLOOKUP($B8,[1]Table2!$B$1:$Z$21,MATCH("xG/90",[1]Table2!$B$1:$Z$1,0),0),"")</f>
        <v/>
      </c>
      <c r="MZ31" s="41" t="str">
        <f>IFERROR(VLOOKUP(MZ8,[1]Table2!$B$1:$Z$21,MATCH("xGA/90",[1]Table2!$B$1:$Z$1,0),0)*VLOOKUP($B8,[1]Table2!$B$1:$Z$21,MATCH("xG/90",[1]Table2!$B$1:$Z$1,0),0),"")</f>
        <v/>
      </c>
      <c r="NA31" s="41" t="str">
        <f>IFERROR(VLOOKUP(NA8,[1]Table2!$B$1:$Z$21,MATCH("xGA/90",[1]Table2!$B$1:$Z$1,0),0)*VLOOKUP($B8,[1]Table2!$B$1:$Z$21,MATCH("xG/90",[1]Table2!$B$1:$Z$1,0),0),"")</f>
        <v/>
      </c>
      <c r="NB31" s="41" t="str">
        <f>IFERROR(VLOOKUP(NB8,[1]Table2!$B$1:$Z$21,MATCH("xGA/90",[1]Table2!$B$1:$Z$1,0),0)*VLOOKUP($B8,[1]Table2!$B$1:$Z$21,MATCH("xG/90",[1]Table2!$B$1:$Z$1,0),0),"")</f>
        <v/>
      </c>
      <c r="NC31" s="41" t="str">
        <f>IFERROR(VLOOKUP(NC8,[1]Table2!$B$1:$Z$21,MATCH("xGA/90",[1]Table2!$B$1:$Z$1,0),0)*VLOOKUP($B8,[1]Table2!$B$1:$Z$21,MATCH("xG/90",[1]Table2!$B$1:$Z$1,0),0),"")</f>
        <v/>
      </c>
      <c r="NE31" s="40">
        <f t="shared" si="0"/>
        <v>0.7</v>
      </c>
      <c r="NF31" s="41" t="str">
        <f>IFERROR(VLOOKUP(NF8,[1]Table2!$B$1:$Z$21,MATCH("xGA/90",[1]Table2!$B$1:$Z$1,0),0)*VLOOKUP($B8,[1]Table2!$B$1:$Z$21,MATCH("xG/90",[1]Table2!$B$1:$Z$1,0),0),"")</f>
        <v/>
      </c>
      <c r="NG31" s="41" t="str">
        <f>IFERROR(VLOOKUP(NG8,[1]Table2!$B$1:$Z$21,MATCH("xGA/90",[1]Table2!$B$1:$Z$1,0),0)*VLOOKUP($B8,[1]Table2!$B$1:$Z$21,MATCH("xG/90",[1]Table2!$B$1:$Z$1,0),0),"")</f>
        <v/>
      </c>
      <c r="NH31" s="41" t="str">
        <f>IFERROR(VLOOKUP(NH8,[1]Table2!$B$1:$Z$21,MATCH("xGA/90",[1]Table2!$B$1:$Z$1,0),0)*VLOOKUP($B8,[1]Table2!$B$1:$Z$21,MATCH("xG/90",[1]Table2!$B$1:$Z$1,0),0),"")</f>
        <v/>
      </c>
      <c r="NI31" s="41" t="str">
        <f>IFERROR(VLOOKUP(NI8,[1]Table2!$B$1:$Z$21,MATCH("xGA/90",[1]Table2!$B$1:$Z$1,0),0)*VLOOKUP($B8,[1]Table2!$B$1:$Z$21,MATCH("xG/90",[1]Table2!$B$1:$Z$1,0),0),"")</f>
        <v/>
      </c>
      <c r="NJ31" s="41" t="str">
        <f>IFERROR(VLOOKUP(NJ8,[1]Table2!$B$1:$Z$21,MATCH("xGA/90",[1]Table2!$B$1:$Z$1,0),0)*VLOOKUP($B8,[1]Table2!$B$1:$Z$21,MATCH("xG/90",[1]Table2!$B$1:$Z$1,0),0),"")</f>
        <v/>
      </c>
    </row>
    <row r="32" spans="1:374" s="42" customFormat="1" ht="15.75" thickBot="1" x14ac:dyDescent="0.3">
      <c r="A32" s="39" t="s">
        <v>66</v>
      </c>
      <c r="B32" s="40">
        <f>VLOOKUP(A32,[1]Table!$B$1:$O$21,MATCH("xGD/90",[1]Table!$B$1:$O$1,0),0)</f>
        <v>0.01</v>
      </c>
      <c r="C32" s="41" t="str">
        <f>IFERROR(VLOOKUP(C9,[1]Table2!$B$1:$Z$21,MATCH("xGA/90",[1]Table2!$B$1:$Z$1,0),0)*VLOOKUP($B9,[1]Table2!$B$1:$Z$21,MATCH("xG/90",[1]Table2!$B$1:$Z$1,0),0),"")</f>
        <v/>
      </c>
      <c r="D32" s="41" t="str">
        <f>IFERROR(VLOOKUP(D9,[1]Table2!$B$1:$Z$21,MATCH("xGA/90",[1]Table2!$B$1:$Z$1,0),0)*VLOOKUP($B9,[1]Table2!$B$1:$Z$21,MATCH("xG/90",[1]Table2!$B$1:$Z$1,0),0),"")</f>
        <v/>
      </c>
      <c r="E32" s="41" t="str">
        <f>IFERROR(VLOOKUP(E9,[1]Table2!$B$1:$Z$21,MATCH("xGA/90",[1]Table2!$B$1:$Z$1,0),0)*VLOOKUP($B9,[1]Table2!$B$1:$Z$21,MATCH("xG/90",[1]Table2!$B$1:$Z$1,0),0),"")</f>
        <v/>
      </c>
      <c r="F32" s="41" t="str">
        <f>IFERROR(VLOOKUP(F9,[1]Table2!$B$1:$Z$21,MATCH("xGA/90",[1]Table2!$B$1:$Z$1,0),0)*VLOOKUP($B9,[1]Table2!$B$1:$Z$21,MATCH("xG/90",[1]Table2!$B$1:$Z$1,0),0),"")</f>
        <v/>
      </c>
      <c r="G32" s="41" t="str">
        <f>IFERROR(VLOOKUP(G9,[1]Table2!$B$1:$Z$21,MATCH("xGA/90",[1]Table2!$B$1:$Z$1,0),0)*VLOOKUP($B9,[1]Table2!$B$1:$Z$21,MATCH("xG/90",[1]Table2!$B$1:$Z$1,0),0),"")</f>
        <v/>
      </c>
      <c r="H32" s="41">
        <f>IFERROR(VLOOKUP(H9,[1]Table2!$B$1:$Z$21,MATCH("xGA/90",[1]Table2!$B$1:$Z$1,0),0)*VLOOKUP($B9,[1]Table2!$B$1:$Z$21,MATCH("xG/90",[1]Table2!$B$1:$Z$1,0),0),"")</f>
        <v>2.150201612903226</v>
      </c>
      <c r="I32" s="41" t="str">
        <f>IFERROR(VLOOKUP(I9,[1]Table2!$B$1:$Z$21,MATCH("xGA/90",[1]Table2!$B$1:$Z$1,0),0)*VLOOKUP($B9,[1]Table2!$B$1:$Z$21,MATCH("xG/90",[1]Table2!$B$1:$Z$1,0),0),"")</f>
        <v/>
      </c>
      <c r="J32" s="41" t="str">
        <f>IFERROR(VLOOKUP(J9,[1]Table2!$B$1:$Z$21,MATCH("xGA/90",[1]Table2!$B$1:$Z$1,0),0)*VLOOKUP($B9,[1]Table2!$B$1:$Z$21,MATCH("xG/90",[1]Table2!$B$1:$Z$1,0),0),"")</f>
        <v/>
      </c>
      <c r="K32" s="41" t="str">
        <f>IFERROR(VLOOKUP(K9,[1]Table2!$B$1:$Z$21,MATCH("xGA/90",[1]Table2!$B$1:$Z$1,0),0)*VLOOKUP($B9,[1]Table2!$B$1:$Z$21,MATCH("xG/90",[1]Table2!$B$1:$Z$1,0),0),"")</f>
        <v/>
      </c>
      <c r="L32" s="41" t="str">
        <f>IFERROR(VLOOKUP(L9,[1]Table2!$B$1:$Z$21,MATCH("xGA/90",[1]Table2!$B$1:$Z$1,0),0)*VLOOKUP($B9,[1]Table2!$B$1:$Z$21,MATCH("xG/90",[1]Table2!$B$1:$Z$1,0),0),"")</f>
        <v/>
      </c>
      <c r="M32" s="41" t="str">
        <f>IFERROR(VLOOKUP(M9,[1]Table2!$B$1:$Z$21,MATCH("xGA/90",[1]Table2!$B$1:$Z$1,0),0)*VLOOKUP($B9,[1]Table2!$B$1:$Z$21,MATCH("xG/90",[1]Table2!$B$1:$Z$1,0),0),"")</f>
        <v/>
      </c>
      <c r="N32" s="41" t="str">
        <f>IFERROR(VLOOKUP(N9,[1]Table2!$B$1:$Z$21,MATCH("xGA/90",[1]Table2!$B$1:$Z$1,0),0)*VLOOKUP($B9,[1]Table2!$B$1:$Z$21,MATCH("xG/90",[1]Table2!$B$1:$Z$1,0),0),"")</f>
        <v/>
      </c>
      <c r="O32" s="41" t="str">
        <f>IFERROR(VLOOKUP(O9,[1]Table2!$B$1:$Z$21,MATCH("xGA/90",[1]Table2!$B$1:$Z$1,0),0)*VLOOKUP($B9,[1]Table2!$B$1:$Z$21,MATCH("xG/90",[1]Table2!$B$1:$Z$1,0),0),"")</f>
        <v/>
      </c>
      <c r="P32" s="41">
        <f>IFERROR(VLOOKUP(P9,[1]Table2!$B$1:$Z$21,MATCH("xGA/90",[1]Table2!$B$1:$Z$1,0),0)*VLOOKUP($B9,[1]Table2!$B$1:$Z$21,MATCH("xG/90",[1]Table2!$B$1:$Z$1,0),0),"")</f>
        <v>1.6405241935483872</v>
      </c>
      <c r="Q32" s="41" t="str">
        <f>IFERROR(VLOOKUP(Q9,[1]Table2!$B$1:$Z$21,MATCH("xGA/90",[1]Table2!$B$1:$Z$1,0),0)*VLOOKUP($B9,[1]Table2!$B$1:$Z$21,MATCH("xG/90",[1]Table2!$B$1:$Z$1,0),0),"")</f>
        <v/>
      </c>
      <c r="R32" s="41" t="str">
        <f>IFERROR(VLOOKUP(R9,[1]Table2!$B$1:$Z$21,MATCH("xGA/90",[1]Table2!$B$1:$Z$1,0),0)*VLOOKUP($B9,[1]Table2!$B$1:$Z$21,MATCH("xG/90",[1]Table2!$B$1:$Z$1,0),0),"")</f>
        <v/>
      </c>
      <c r="S32" s="41" t="str">
        <f>IFERROR(VLOOKUP(S9,[1]Table2!$B$1:$Z$21,MATCH("xGA/90",[1]Table2!$B$1:$Z$1,0),0)*VLOOKUP($B9,[1]Table2!$B$1:$Z$21,MATCH("xG/90",[1]Table2!$B$1:$Z$1,0),0),"")</f>
        <v/>
      </c>
      <c r="T32" s="41" t="str">
        <f>IFERROR(VLOOKUP(T9,[1]Table2!$B$1:$Z$21,MATCH("xGA/90",[1]Table2!$B$1:$Z$1,0),0)*VLOOKUP($B9,[1]Table2!$B$1:$Z$21,MATCH("xG/90",[1]Table2!$B$1:$Z$1,0),0),"")</f>
        <v/>
      </c>
      <c r="U32" s="41" t="str">
        <f>IFERROR(VLOOKUP(U9,[1]Table2!$B$1:$Z$21,MATCH("xGA/90",[1]Table2!$B$1:$Z$1,0),0)*VLOOKUP($B9,[1]Table2!$B$1:$Z$21,MATCH("xG/90",[1]Table2!$B$1:$Z$1,0),0),"")</f>
        <v/>
      </c>
      <c r="V32" s="41" t="str">
        <f>IFERROR(VLOOKUP(V9,[1]Table2!$B$1:$Z$21,MATCH("xGA/90",[1]Table2!$B$1:$Z$1,0),0)*VLOOKUP($B9,[1]Table2!$B$1:$Z$21,MATCH("xG/90",[1]Table2!$B$1:$Z$1,0),0),"")</f>
        <v/>
      </c>
      <c r="W32" s="41">
        <f>IFERROR(VLOOKUP(W9,[1]Table2!$B$1:$Z$21,MATCH("xGA/90",[1]Table2!$B$1:$Z$1,0),0)*VLOOKUP($B9,[1]Table2!$B$1:$Z$21,MATCH("xG/90",[1]Table2!$B$1:$Z$1,0),0),"")</f>
        <v>2.1422379032258063</v>
      </c>
      <c r="X32" s="41" t="str">
        <f>IFERROR(VLOOKUP(X9,[1]Table2!$B$1:$Z$21,MATCH("xGA/90",[1]Table2!$B$1:$Z$1,0),0)*VLOOKUP($B9,[1]Table2!$B$1:$Z$21,MATCH("xG/90",[1]Table2!$B$1:$Z$1,0),0),"")</f>
        <v/>
      </c>
      <c r="Y32" s="41" t="str">
        <f>IFERROR(VLOOKUP(Y9,[1]Table2!$B$1:$Z$21,MATCH("xGA/90",[1]Table2!$B$1:$Z$1,0),0)*VLOOKUP($B9,[1]Table2!$B$1:$Z$21,MATCH("xG/90",[1]Table2!$B$1:$Z$1,0),0),"")</f>
        <v/>
      </c>
      <c r="Z32" s="41" t="str">
        <f>IFERROR(VLOOKUP(Z9,[1]Table2!$B$1:$Z$21,MATCH("xGA/90",[1]Table2!$B$1:$Z$1,0),0)*VLOOKUP($B9,[1]Table2!$B$1:$Z$21,MATCH("xG/90",[1]Table2!$B$1:$Z$1,0),0),"")</f>
        <v/>
      </c>
      <c r="AA32" s="41" t="str">
        <f>IFERROR(VLOOKUP(AA9,[1]Table2!$B$1:$Z$21,MATCH("xGA/90",[1]Table2!$B$1:$Z$1,0),0)*VLOOKUP($B9,[1]Table2!$B$1:$Z$21,MATCH("xG/90",[1]Table2!$B$1:$Z$1,0),0),"")</f>
        <v/>
      </c>
      <c r="AB32" s="41" t="str">
        <f>IFERROR(VLOOKUP(AB9,[1]Table2!$B$1:$Z$21,MATCH("xGA/90",[1]Table2!$B$1:$Z$1,0),0)*VLOOKUP($B9,[1]Table2!$B$1:$Z$21,MATCH("xG/90",[1]Table2!$B$1:$Z$1,0),0),"")</f>
        <v/>
      </c>
      <c r="AC32" s="41">
        <f>IFERROR(VLOOKUP(AC9,[1]Table2!$B$1:$Z$21,MATCH("xGA/90",[1]Table2!$B$1:$Z$1,0),0)*VLOOKUP($B9,[1]Table2!$B$1:$Z$21,MATCH("xG/90",[1]Table2!$B$1:$Z$1,0),0),"")</f>
        <v>2.0586189516129032</v>
      </c>
      <c r="AD32" s="41" t="str">
        <f>IFERROR(VLOOKUP(AD9,[1]Table2!$B$1:$Z$21,MATCH("xGA/90",[1]Table2!$B$1:$Z$1,0),0)*VLOOKUP($B9,[1]Table2!$B$1:$Z$21,MATCH("xG/90",[1]Table2!$B$1:$Z$1,0),0),"")</f>
        <v/>
      </c>
      <c r="AE32" s="41" t="str">
        <f>IFERROR(VLOOKUP(AE9,[1]Table2!$B$1:$Z$21,MATCH("xGA/90",[1]Table2!$B$1:$Z$1,0),0)*VLOOKUP($B9,[1]Table2!$B$1:$Z$21,MATCH("xG/90",[1]Table2!$B$1:$Z$1,0),0),"")</f>
        <v/>
      </c>
      <c r="AF32" s="41">
        <f>IFERROR(VLOOKUP(AF9,[1]Table2!$B$1:$Z$21,MATCH("xGA/90",[1]Table2!$B$1:$Z$1,0),0)*VLOOKUP($B9,[1]Table2!$B$1:$Z$21,MATCH("xG/90",[1]Table2!$B$1:$Z$1,0),0),"")</f>
        <v>1.8356350806451613</v>
      </c>
      <c r="AG32" s="41" t="str">
        <f>IFERROR(VLOOKUP(AG9,[1]Table2!$B$1:$Z$21,MATCH("xGA/90",[1]Table2!$B$1:$Z$1,0),0)*VLOOKUP($B9,[1]Table2!$B$1:$Z$21,MATCH("xG/90",[1]Table2!$B$1:$Z$1,0),0),"")</f>
        <v/>
      </c>
      <c r="AH32" s="41" t="str">
        <f>IFERROR(VLOOKUP(AH9,[1]Table2!$B$1:$Z$21,MATCH("xGA/90",[1]Table2!$B$1:$Z$1,0),0)*VLOOKUP($B9,[1]Table2!$B$1:$Z$21,MATCH("xG/90",[1]Table2!$B$1:$Z$1,0),0),"")</f>
        <v/>
      </c>
      <c r="AI32" s="41" t="str">
        <f>IFERROR(VLOOKUP(AI9,[1]Table2!$B$1:$Z$21,MATCH("xGA/90",[1]Table2!$B$1:$Z$1,0),0)*VLOOKUP($B9,[1]Table2!$B$1:$Z$21,MATCH("xG/90",[1]Table2!$B$1:$Z$1,0),0),"")</f>
        <v/>
      </c>
      <c r="AJ32" s="41">
        <f>IFERROR(VLOOKUP(AJ9,[1]Table2!$B$1:$Z$21,MATCH("xGA/90",[1]Table2!$B$1:$Z$1,0),0)*VLOOKUP($B9,[1]Table2!$B$1:$Z$21,MATCH("xG/90",[1]Table2!$B$1:$Z$1,0),0),"")</f>
        <v>1.6235691987513006</v>
      </c>
      <c r="AK32" s="41" t="str">
        <f>IFERROR(VLOOKUP(AK9,[1]Table2!$B$1:$Z$21,MATCH("xGA/90",[1]Table2!$B$1:$Z$1,0),0)*VLOOKUP($B9,[1]Table2!$B$1:$Z$21,MATCH("xG/90",[1]Table2!$B$1:$Z$1,0),0),"")</f>
        <v/>
      </c>
      <c r="AL32" s="41" t="str">
        <f>IFERROR(VLOOKUP(AL9,[1]Table2!$B$1:$Z$21,MATCH("xGA/90",[1]Table2!$B$1:$Z$1,0),0)*VLOOKUP($B9,[1]Table2!$B$1:$Z$21,MATCH("xG/90",[1]Table2!$B$1:$Z$1,0),0),"")</f>
        <v/>
      </c>
      <c r="AM32" s="41" t="str">
        <f>IFERROR(VLOOKUP(AM9,[1]Table2!$B$1:$Z$21,MATCH("xGA/90",[1]Table2!$B$1:$Z$1,0),0)*VLOOKUP($B9,[1]Table2!$B$1:$Z$21,MATCH("xG/90",[1]Table2!$B$1:$Z$1,0),0),"")</f>
        <v/>
      </c>
      <c r="AN32" s="41" t="str">
        <f>IFERROR(VLOOKUP(AN9,[1]Table2!$B$1:$Z$21,MATCH("xGA/90",[1]Table2!$B$1:$Z$1,0),0)*VLOOKUP($B9,[1]Table2!$B$1:$Z$21,MATCH("xG/90",[1]Table2!$B$1:$Z$1,0),0),"")</f>
        <v/>
      </c>
      <c r="AO32" s="41" t="str">
        <f>IFERROR(VLOOKUP(AO9,[1]Table2!$B$1:$Z$21,MATCH("xGA/90",[1]Table2!$B$1:$Z$1,0),0)*VLOOKUP($B9,[1]Table2!$B$1:$Z$21,MATCH("xG/90",[1]Table2!$B$1:$Z$1,0),0),"")</f>
        <v/>
      </c>
      <c r="AP32" s="41" t="str">
        <f>IFERROR(VLOOKUP(AP9,[1]Table2!$B$1:$Z$21,MATCH("xGA/90",[1]Table2!$B$1:$Z$1,0),0)*VLOOKUP($B9,[1]Table2!$B$1:$Z$21,MATCH("xG/90",[1]Table2!$B$1:$Z$1,0),0),"")</f>
        <v/>
      </c>
      <c r="AQ32" s="41" t="str">
        <f>IFERROR(VLOOKUP(AQ9,[1]Table2!$B$1:$Z$21,MATCH("xGA/90",[1]Table2!$B$1:$Z$1,0),0)*VLOOKUP($B9,[1]Table2!$B$1:$Z$21,MATCH("xG/90",[1]Table2!$B$1:$Z$1,0),0),"")</f>
        <v/>
      </c>
      <c r="AR32" s="41" t="str">
        <f>IFERROR(VLOOKUP(AR9,[1]Table2!$B$1:$Z$21,MATCH("xGA/90",[1]Table2!$B$1:$Z$1,0),0)*VLOOKUP($B9,[1]Table2!$B$1:$Z$21,MATCH("xG/90",[1]Table2!$B$1:$Z$1,0),0),"")</f>
        <v/>
      </c>
      <c r="AS32" s="41" t="str">
        <f>IFERROR(VLOOKUP(AS9,[1]Table2!$B$1:$Z$21,MATCH("xGA/90",[1]Table2!$B$1:$Z$1,0),0)*VLOOKUP($B9,[1]Table2!$B$1:$Z$21,MATCH("xG/90",[1]Table2!$B$1:$Z$1,0),0),"")</f>
        <v/>
      </c>
      <c r="AT32" s="41" t="str">
        <f>IFERROR(VLOOKUP(AT9,[1]Table2!$B$1:$Z$21,MATCH("xGA/90",[1]Table2!$B$1:$Z$1,0),0)*VLOOKUP($B9,[1]Table2!$B$1:$Z$21,MATCH("xG/90",[1]Table2!$B$1:$Z$1,0),0),"")</f>
        <v/>
      </c>
      <c r="AU32" s="41" t="str">
        <f>IFERROR(VLOOKUP(AU9,[1]Table2!$B$1:$Z$21,MATCH("xGA/90",[1]Table2!$B$1:$Z$1,0),0)*VLOOKUP($B9,[1]Table2!$B$1:$Z$21,MATCH("xG/90",[1]Table2!$B$1:$Z$1,0),0),"")</f>
        <v/>
      </c>
      <c r="AV32" s="41" t="str">
        <f>IFERROR(VLOOKUP(AV9,[1]Table2!$B$1:$Z$21,MATCH("xGA/90",[1]Table2!$B$1:$Z$1,0),0)*VLOOKUP($B9,[1]Table2!$B$1:$Z$21,MATCH("xG/90",[1]Table2!$B$1:$Z$1,0),0),"")</f>
        <v/>
      </c>
      <c r="AW32" s="41" t="str">
        <f>IFERROR(VLOOKUP(AW9,[1]Table2!$B$1:$Z$21,MATCH("xGA/90",[1]Table2!$B$1:$Z$1,0),0)*VLOOKUP($B9,[1]Table2!$B$1:$Z$21,MATCH("xG/90",[1]Table2!$B$1:$Z$1,0),0),"")</f>
        <v/>
      </c>
      <c r="AX32" s="41" t="str">
        <f>IFERROR(VLOOKUP(AX9,[1]Table2!$B$1:$Z$21,MATCH("xGA/90",[1]Table2!$B$1:$Z$1,0),0)*VLOOKUP($B9,[1]Table2!$B$1:$Z$21,MATCH("xG/90",[1]Table2!$B$1:$Z$1,0),0),"")</f>
        <v/>
      </c>
      <c r="AY32" s="41" t="str">
        <f>IFERROR(VLOOKUP(AY9,[1]Table2!$B$1:$Z$21,MATCH("xGA/90",[1]Table2!$B$1:$Z$1,0),0)*VLOOKUP($B9,[1]Table2!$B$1:$Z$21,MATCH("xG/90",[1]Table2!$B$1:$Z$1,0),0),"")</f>
        <v/>
      </c>
      <c r="AZ32" s="41" t="str">
        <f>IFERROR(VLOOKUP(AZ9,[1]Table2!$B$1:$Z$21,MATCH("xGA/90",[1]Table2!$B$1:$Z$1,0),0)*VLOOKUP($B9,[1]Table2!$B$1:$Z$21,MATCH("xG/90",[1]Table2!$B$1:$Z$1,0),0),"")</f>
        <v/>
      </c>
      <c r="BA32" s="41" t="str">
        <f>IFERROR(VLOOKUP(BA9,[1]Table2!$B$1:$Z$21,MATCH("xGA/90",[1]Table2!$B$1:$Z$1,0),0)*VLOOKUP($B9,[1]Table2!$B$1:$Z$21,MATCH("xG/90",[1]Table2!$B$1:$Z$1,0),0),"")</f>
        <v/>
      </c>
      <c r="BB32" s="41" t="str">
        <f>IFERROR(VLOOKUP(BB9,[1]Table2!$B$1:$Z$21,MATCH("xGA/90",[1]Table2!$B$1:$Z$1,0),0)*VLOOKUP($B9,[1]Table2!$B$1:$Z$21,MATCH("xG/90",[1]Table2!$B$1:$Z$1,0),0),"")</f>
        <v/>
      </c>
      <c r="BC32" s="41" t="str">
        <f>IFERROR(VLOOKUP(BC9,[1]Table2!$B$1:$Z$21,MATCH("xGA/90",[1]Table2!$B$1:$Z$1,0),0)*VLOOKUP($B9,[1]Table2!$B$1:$Z$21,MATCH("xG/90",[1]Table2!$B$1:$Z$1,0),0),"")</f>
        <v/>
      </c>
      <c r="BD32" s="41" t="str">
        <f>IFERROR(VLOOKUP(BD9,[1]Table2!$B$1:$Z$21,MATCH("xGA/90",[1]Table2!$B$1:$Z$1,0),0)*VLOOKUP($B9,[1]Table2!$B$1:$Z$21,MATCH("xG/90",[1]Table2!$B$1:$Z$1,0),0),"")</f>
        <v/>
      </c>
      <c r="BE32" s="41" t="str">
        <f>IFERROR(VLOOKUP(BE9,[1]Table2!$B$1:$Z$21,MATCH("xGA/90",[1]Table2!$B$1:$Z$1,0),0)*VLOOKUP($B9,[1]Table2!$B$1:$Z$21,MATCH("xG/90",[1]Table2!$B$1:$Z$1,0),0),"")</f>
        <v/>
      </c>
      <c r="BF32" s="41" t="str">
        <f>IFERROR(VLOOKUP(BF9,[1]Table2!$B$1:$Z$21,MATCH("xGA/90",[1]Table2!$B$1:$Z$1,0),0)*VLOOKUP($B9,[1]Table2!$B$1:$Z$21,MATCH("xG/90",[1]Table2!$B$1:$Z$1,0),0),"")</f>
        <v/>
      </c>
      <c r="BG32" s="41" t="str">
        <f>IFERROR(VLOOKUP(BG9,[1]Table2!$B$1:$Z$21,MATCH("xGA/90",[1]Table2!$B$1:$Z$1,0),0)*VLOOKUP($B9,[1]Table2!$B$1:$Z$21,MATCH("xG/90",[1]Table2!$B$1:$Z$1,0),0),"")</f>
        <v/>
      </c>
      <c r="BH32" s="41" t="str">
        <f>IFERROR(VLOOKUP(BH9,[1]Table2!$B$1:$Z$21,MATCH("xGA/90",[1]Table2!$B$1:$Z$1,0),0)*VLOOKUP($B9,[1]Table2!$B$1:$Z$21,MATCH("xG/90",[1]Table2!$B$1:$Z$1,0),0),"")</f>
        <v/>
      </c>
      <c r="BI32" s="41" t="str">
        <f>IFERROR(VLOOKUP(BI9,[1]Table2!$B$1:$Z$21,MATCH("xGA/90",[1]Table2!$B$1:$Z$1,0),0)*VLOOKUP($B9,[1]Table2!$B$1:$Z$21,MATCH("xG/90",[1]Table2!$B$1:$Z$1,0),0),"")</f>
        <v/>
      </c>
      <c r="BJ32" s="41" t="str">
        <f>IFERROR(VLOOKUP(BJ9,[1]Table2!$B$1:$Z$21,MATCH("xGA/90",[1]Table2!$B$1:$Z$1,0),0)*VLOOKUP($B9,[1]Table2!$B$1:$Z$21,MATCH("xG/90",[1]Table2!$B$1:$Z$1,0),0),"")</f>
        <v/>
      </c>
      <c r="BK32" s="41" t="str">
        <f>IFERROR(VLOOKUP(BK9,[1]Table2!$B$1:$Z$21,MATCH("xGA/90",[1]Table2!$B$1:$Z$1,0),0)*VLOOKUP($B9,[1]Table2!$B$1:$Z$21,MATCH("xG/90",[1]Table2!$B$1:$Z$1,0),0),"")</f>
        <v/>
      </c>
      <c r="BL32" s="41">
        <f>IFERROR(VLOOKUP(BL9,[1]Table2!$B$1:$Z$21,MATCH("xGA/90",[1]Table2!$B$1:$Z$1,0),0)*VLOOKUP($B9,[1]Table2!$B$1:$Z$21,MATCH("xG/90",[1]Table2!$B$1:$Z$1,0),0),"")</f>
        <v>1.6564516129032258</v>
      </c>
      <c r="BM32" s="41" t="str">
        <f>IFERROR(VLOOKUP(BM9,[1]Table2!$B$1:$Z$21,MATCH("xGA/90",[1]Table2!$B$1:$Z$1,0),0)*VLOOKUP($B9,[1]Table2!$B$1:$Z$21,MATCH("xG/90",[1]Table2!$B$1:$Z$1,0),0),"")</f>
        <v/>
      </c>
      <c r="BN32" s="41" t="str">
        <f>IFERROR(VLOOKUP(BN9,[1]Table2!$B$1:$Z$21,MATCH("xGA/90",[1]Table2!$B$1:$Z$1,0),0)*VLOOKUP($B9,[1]Table2!$B$1:$Z$21,MATCH("xG/90",[1]Table2!$B$1:$Z$1,0),0),"")</f>
        <v/>
      </c>
      <c r="BO32" s="41" t="str">
        <f>IFERROR(VLOOKUP(BO9,[1]Table2!$B$1:$Z$21,MATCH("xGA/90",[1]Table2!$B$1:$Z$1,0),0)*VLOOKUP($B9,[1]Table2!$B$1:$Z$21,MATCH("xG/90",[1]Table2!$B$1:$Z$1,0),0),"")</f>
        <v/>
      </c>
      <c r="BP32" s="41" t="str">
        <f>IFERROR(VLOOKUP(BP9,[1]Table2!$B$1:$Z$21,MATCH("xGA/90",[1]Table2!$B$1:$Z$1,0),0)*VLOOKUP($B9,[1]Table2!$B$1:$Z$21,MATCH("xG/90",[1]Table2!$B$1:$Z$1,0),0),"")</f>
        <v/>
      </c>
      <c r="BQ32" s="41" t="str">
        <f>IFERROR(VLOOKUP(BQ9,[1]Table2!$B$1:$Z$21,MATCH("xGA/90",[1]Table2!$B$1:$Z$1,0),0)*VLOOKUP($B9,[1]Table2!$B$1:$Z$21,MATCH("xG/90",[1]Table2!$B$1:$Z$1,0),0),"")</f>
        <v/>
      </c>
      <c r="BR32" s="41" t="str">
        <f>IFERROR(VLOOKUP(BR9,[1]Table2!$B$1:$Z$21,MATCH("xGA/90",[1]Table2!$B$1:$Z$1,0),0)*VLOOKUP($B9,[1]Table2!$B$1:$Z$21,MATCH("xG/90",[1]Table2!$B$1:$Z$1,0),0),"")</f>
        <v/>
      </c>
      <c r="BS32" s="41">
        <f>IFERROR(VLOOKUP(BS9,[1]Table2!$B$1:$Z$21,MATCH("xGA/90",[1]Table2!$B$1:$Z$1,0),0)*VLOOKUP($B9,[1]Table2!$B$1:$Z$21,MATCH("xG/90",[1]Table2!$B$1:$Z$1,0),0),"")</f>
        <v>1.8515625</v>
      </c>
      <c r="BT32" s="41" t="str">
        <f>IFERROR(VLOOKUP(BT9,[1]Table2!$B$1:$Z$21,MATCH("xGA/90",[1]Table2!$B$1:$Z$1,0),0)*VLOOKUP($B9,[1]Table2!$B$1:$Z$21,MATCH("xG/90",[1]Table2!$B$1:$Z$1,0),0),"")</f>
        <v/>
      </c>
      <c r="BU32" s="41" t="str">
        <f>IFERROR(VLOOKUP(BU9,[1]Table2!$B$1:$Z$21,MATCH("xGA/90",[1]Table2!$B$1:$Z$1,0),0)*VLOOKUP($B9,[1]Table2!$B$1:$Z$21,MATCH("xG/90",[1]Table2!$B$1:$Z$1,0),0),"")</f>
        <v/>
      </c>
      <c r="BV32" s="41" t="str">
        <f>IFERROR(VLOOKUP(BV9,[1]Table2!$B$1:$Z$21,MATCH("xGA/90",[1]Table2!$B$1:$Z$1,0),0)*VLOOKUP($B9,[1]Table2!$B$1:$Z$21,MATCH("xG/90",[1]Table2!$B$1:$Z$1,0),0),"")</f>
        <v/>
      </c>
      <c r="BW32" s="41" t="str">
        <f>IFERROR(VLOOKUP(BW9,[1]Table2!$B$1:$Z$21,MATCH("xGA/90",[1]Table2!$B$1:$Z$1,0),0)*VLOOKUP($B9,[1]Table2!$B$1:$Z$21,MATCH("xG/90",[1]Table2!$B$1:$Z$1,0),0),"")</f>
        <v/>
      </c>
      <c r="BX32" s="41" t="str">
        <f>IFERROR(VLOOKUP(BX9,[1]Table2!$B$1:$Z$21,MATCH("xGA/90",[1]Table2!$B$1:$Z$1,0),0)*VLOOKUP($B9,[1]Table2!$B$1:$Z$21,MATCH("xG/90",[1]Table2!$B$1:$Z$1,0),0),"")</f>
        <v/>
      </c>
      <c r="BY32" s="41" t="str">
        <f>IFERROR(VLOOKUP(BY9,[1]Table2!$B$1:$Z$21,MATCH("xGA/90",[1]Table2!$B$1:$Z$1,0),0)*VLOOKUP($B9,[1]Table2!$B$1:$Z$21,MATCH("xG/90",[1]Table2!$B$1:$Z$1,0),0),"")</f>
        <v/>
      </c>
      <c r="BZ32" s="41" t="str">
        <f>IFERROR(VLOOKUP(BZ9,[1]Table2!$B$1:$Z$21,MATCH("xGA/90",[1]Table2!$B$1:$Z$1,0),0)*VLOOKUP($B9,[1]Table2!$B$1:$Z$21,MATCH("xG/90",[1]Table2!$B$1:$Z$1,0),0),"")</f>
        <v/>
      </c>
      <c r="CA32" s="41">
        <f>IFERROR(VLOOKUP(CA9,[1]Table2!$B$1:$Z$21,MATCH("xGA/90",[1]Table2!$B$1:$Z$1,0),0)*VLOOKUP($B9,[1]Table2!$B$1:$Z$21,MATCH("xG/90",[1]Table2!$B$1:$Z$1,0),0),"")</f>
        <v>1.8674899193548387</v>
      </c>
      <c r="CB32" s="41" t="str">
        <f>IFERROR(VLOOKUP(CB9,[1]Table2!$B$1:$Z$21,MATCH("xGA/90",[1]Table2!$B$1:$Z$1,0),0)*VLOOKUP($B9,[1]Table2!$B$1:$Z$21,MATCH("xG/90",[1]Table2!$B$1:$Z$1,0),0),"")</f>
        <v/>
      </c>
      <c r="CC32" s="41" t="str">
        <f>IFERROR(VLOOKUP(CC9,[1]Table2!$B$1:$Z$21,MATCH("xGA/90",[1]Table2!$B$1:$Z$1,0),0)*VLOOKUP($B9,[1]Table2!$B$1:$Z$21,MATCH("xG/90",[1]Table2!$B$1:$Z$1,0),0),"")</f>
        <v/>
      </c>
      <c r="CD32" s="41">
        <f>IFERROR(VLOOKUP(CD9,[1]Table2!$B$1:$Z$21,MATCH("xGA/90",[1]Table2!$B$1:$Z$1,0),0)*VLOOKUP($B9,[1]Table2!$B$1:$Z$21,MATCH("xG/90",[1]Table2!$B$1:$Z$1,0),0),"")</f>
        <v>1.6763608870967743</v>
      </c>
      <c r="CE32" s="41" t="str">
        <f>IFERROR(VLOOKUP(CE9,[1]Table2!$B$1:$Z$21,MATCH("xGA/90",[1]Table2!$B$1:$Z$1,0),0)*VLOOKUP($B9,[1]Table2!$B$1:$Z$21,MATCH("xG/90",[1]Table2!$B$1:$Z$1,0),0),"")</f>
        <v/>
      </c>
      <c r="CF32" s="41" t="str">
        <f>IFERROR(VLOOKUP(CF9,[1]Table2!$B$1:$Z$21,MATCH("xGA/90",[1]Table2!$B$1:$Z$1,0),0)*VLOOKUP($B9,[1]Table2!$B$1:$Z$21,MATCH("xG/90",[1]Table2!$B$1:$Z$1,0),0),"")</f>
        <v/>
      </c>
      <c r="CG32" s="41">
        <f>IFERROR(VLOOKUP(CG9,[1]Table2!$B$1:$Z$21,MATCH("xGA/90",[1]Table2!$B$1:$Z$1,0),0)*VLOOKUP($B9,[1]Table2!$B$1:$Z$21,MATCH("xG/90",[1]Table2!$B$1:$Z$1,0),0),"")</f>
        <v>1.6437096774193549</v>
      </c>
      <c r="CH32" s="41" t="str">
        <f>IFERROR(VLOOKUP(CH9,[1]Table2!$B$1:$Z$21,MATCH("xGA/90",[1]Table2!$B$1:$Z$1,0),0)*VLOOKUP($B9,[1]Table2!$B$1:$Z$21,MATCH("xG/90",[1]Table2!$B$1:$Z$1,0),0),"")</f>
        <v/>
      </c>
      <c r="CI32" s="41" t="str">
        <f>IFERROR(VLOOKUP(CI9,[1]Table2!$B$1:$Z$21,MATCH("xGA/90",[1]Table2!$B$1:$Z$1,0),0)*VLOOKUP($B9,[1]Table2!$B$1:$Z$21,MATCH("xG/90",[1]Table2!$B$1:$Z$1,0),0),"")</f>
        <v/>
      </c>
      <c r="CJ32" s="41" t="str">
        <f>IFERROR(VLOOKUP(CJ9,[1]Table2!$B$1:$Z$21,MATCH("xGA/90",[1]Table2!$B$1:$Z$1,0),0)*VLOOKUP($B9,[1]Table2!$B$1:$Z$21,MATCH("xG/90",[1]Table2!$B$1:$Z$1,0),0),"")</f>
        <v/>
      </c>
      <c r="CK32" s="41" t="str">
        <f>IFERROR(VLOOKUP(CK9,[1]Table2!$B$1:$Z$21,MATCH("xGA/90",[1]Table2!$B$1:$Z$1,0),0)*VLOOKUP($B9,[1]Table2!$B$1:$Z$21,MATCH("xG/90",[1]Table2!$B$1:$Z$1,0),0),"")</f>
        <v/>
      </c>
      <c r="CL32" s="41" t="str">
        <f>IFERROR(VLOOKUP(CL9,[1]Table2!$B$1:$Z$21,MATCH("xGA/90",[1]Table2!$B$1:$Z$1,0),0)*VLOOKUP($B9,[1]Table2!$B$1:$Z$21,MATCH("xG/90",[1]Table2!$B$1:$Z$1,0),0),"")</f>
        <v/>
      </c>
      <c r="CM32" s="41" t="str">
        <f>IFERROR(VLOOKUP(CM9,[1]Table2!$B$1:$Z$21,MATCH("xGA/90",[1]Table2!$B$1:$Z$1,0),0)*VLOOKUP($B9,[1]Table2!$B$1:$Z$21,MATCH("xG/90",[1]Table2!$B$1:$Z$1,0),0),"")</f>
        <v/>
      </c>
      <c r="CN32" s="41">
        <f>IFERROR(VLOOKUP(CN9,[1]Table2!$B$1:$Z$21,MATCH("xGA/90",[1]Table2!$B$1:$Z$1,0),0)*VLOOKUP($B9,[1]Table2!$B$1:$Z$21,MATCH("xG/90",[1]Table2!$B$1:$Z$1,0),0),"")</f>
        <v>1.4763070077864295</v>
      </c>
      <c r="CO32" s="41" t="str">
        <f>IFERROR(VLOOKUP(CO9,[1]Table2!$B$1:$Z$21,MATCH("xGA/90",[1]Table2!$B$1:$Z$1,0),0)*VLOOKUP($B9,[1]Table2!$B$1:$Z$21,MATCH("xG/90",[1]Table2!$B$1:$Z$1,0),0),"")</f>
        <v/>
      </c>
      <c r="CP32" s="41" t="str">
        <f>IFERROR(VLOOKUP(CP9,[1]Table2!$B$1:$Z$21,MATCH("xGA/90",[1]Table2!$B$1:$Z$1,0),0)*VLOOKUP($B9,[1]Table2!$B$1:$Z$21,MATCH("xG/90",[1]Table2!$B$1:$Z$1,0),0),"")</f>
        <v/>
      </c>
      <c r="CQ32" s="41" t="str">
        <f>IFERROR(VLOOKUP(CQ9,[1]Table2!$B$1:$Z$21,MATCH("xGA/90",[1]Table2!$B$1:$Z$1,0),0)*VLOOKUP($B9,[1]Table2!$B$1:$Z$21,MATCH("xG/90",[1]Table2!$B$1:$Z$1,0),0),"")</f>
        <v/>
      </c>
      <c r="CR32" s="41" t="str">
        <f>IFERROR(VLOOKUP(CR9,[1]Table2!$B$1:$Z$21,MATCH("xGA/90",[1]Table2!$B$1:$Z$1,0),0)*VLOOKUP($B9,[1]Table2!$B$1:$Z$21,MATCH("xG/90",[1]Table2!$B$1:$Z$1,0),0),"")</f>
        <v/>
      </c>
      <c r="CS32" s="41" t="str">
        <f>IFERROR(VLOOKUP(CS9,[1]Table2!$B$1:$Z$21,MATCH("xGA/90",[1]Table2!$B$1:$Z$1,0),0)*VLOOKUP($B9,[1]Table2!$B$1:$Z$21,MATCH("xG/90",[1]Table2!$B$1:$Z$1,0),0),"")</f>
        <v/>
      </c>
      <c r="CT32" s="41" t="str">
        <f>IFERROR(VLOOKUP(CT9,[1]Table2!$B$1:$Z$21,MATCH("xGA/90",[1]Table2!$B$1:$Z$1,0),0)*VLOOKUP($B9,[1]Table2!$B$1:$Z$21,MATCH("xG/90",[1]Table2!$B$1:$Z$1,0),0),"")</f>
        <v/>
      </c>
      <c r="CU32" s="41" t="str">
        <f>IFERROR(VLOOKUP(CU9,[1]Table2!$B$1:$Z$21,MATCH("xGA/90",[1]Table2!$B$1:$Z$1,0),0)*VLOOKUP($B9,[1]Table2!$B$1:$Z$21,MATCH("xG/90",[1]Table2!$B$1:$Z$1,0),0),"")</f>
        <v/>
      </c>
      <c r="CV32" s="41">
        <f>IFERROR(VLOOKUP(CV9,[1]Table2!$B$1:$Z$21,MATCH("xGA/90",[1]Table2!$B$1:$Z$1,0),0)*VLOOKUP($B9,[1]Table2!$B$1:$Z$21,MATCH("xG/90",[1]Table2!$B$1:$Z$1,0),0),"")</f>
        <v>1.3817036290322582</v>
      </c>
      <c r="CW32" s="41" t="str">
        <f>IFERROR(VLOOKUP(CW9,[1]Table2!$B$1:$Z$21,MATCH("xGA/90",[1]Table2!$B$1:$Z$1,0),0)*VLOOKUP($B9,[1]Table2!$B$1:$Z$21,MATCH("xG/90",[1]Table2!$B$1:$Z$1,0),0),"")</f>
        <v/>
      </c>
      <c r="CX32" s="41" t="str">
        <f>IFERROR(VLOOKUP(CX9,[1]Table2!$B$1:$Z$21,MATCH("xGA/90",[1]Table2!$B$1:$Z$1,0),0)*VLOOKUP($B9,[1]Table2!$B$1:$Z$21,MATCH("xG/90",[1]Table2!$B$1:$Z$1,0),0),"")</f>
        <v/>
      </c>
      <c r="CY32" s="41" t="str">
        <f>IFERROR(VLOOKUP(CY9,[1]Table2!$B$1:$Z$21,MATCH("xGA/90",[1]Table2!$B$1:$Z$1,0),0)*VLOOKUP($B9,[1]Table2!$B$1:$Z$21,MATCH("xG/90",[1]Table2!$B$1:$Z$1,0),0),"")</f>
        <v/>
      </c>
      <c r="CZ32" s="41" t="str">
        <f>IFERROR(VLOOKUP(CZ9,[1]Table2!$B$1:$Z$21,MATCH("xGA/90",[1]Table2!$B$1:$Z$1,0),0)*VLOOKUP($B9,[1]Table2!$B$1:$Z$21,MATCH("xG/90",[1]Table2!$B$1:$Z$1,0),0),"")</f>
        <v/>
      </c>
      <c r="DA32" s="41" t="str">
        <f>IFERROR(VLOOKUP(DA9,[1]Table2!$B$1:$Z$21,MATCH("xGA/90",[1]Table2!$B$1:$Z$1,0),0)*VLOOKUP($B9,[1]Table2!$B$1:$Z$21,MATCH("xG/90",[1]Table2!$B$1:$Z$1,0),0),"")</f>
        <v/>
      </c>
      <c r="DB32" s="41">
        <f>IFERROR(VLOOKUP(DB9,[1]Table2!$B$1:$Z$21,MATCH("xGA/90",[1]Table2!$B$1:$Z$1,0),0)*VLOOKUP($B9,[1]Table2!$B$1:$Z$21,MATCH("xG/90",[1]Table2!$B$1:$Z$1,0),0),"")</f>
        <v>1.3070759625390218</v>
      </c>
      <c r="DC32" s="41" t="str">
        <f>IFERROR(VLOOKUP(DC9,[1]Table2!$B$1:$Z$21,MATCH("xGA/90",[1]Table2!$B$1:$Z$1,0),0)*VLOOKUP($B9,[1]Table2!$B$1:$Z$21,MATCH("xG/90",[1]Table2!$B$1:$Z$1,0),0),"")</f>
        <v/>
      </c>
      <c r="DD32" s="41" t="str">
        <f>IFERROR(VLOOKUP(DD9,[1]Table2!$B$1:$Z$21,MATCH("xGA/90",[1]Table2!$B$1:$Z$1,0),0)*VLOOKUP($B9,[1]Table2!$B$1:$Z$21,MATCH("xG/90",[1]Table2!$B$1:$Z$1,0),0),"")</f>
        <v/>
      </c>
      <c r="DE32" s="41" t="str">
        <f>IFERROR(VLOOKUP(DE9,[1]Table2!$B$1:$Z$21,MATCH("xGA/90",[1]Table2!$B$1:$Z$1,0),0)*VLOOKUP($B9,[1]Table2!$B$1:$Z$21,MATCH("xG/90",[1]Table2!$B$1:$Z$1,0),0),"")</f>
        <v/>
      </c>
      <c r="DF32" s="41" t="str">
        <f>IFERROR(VLOOKUP(DF9,[1]Table2!$B$1:$Z$21,MATCH("xGA/90",[1]Table2!$B$1:$Z$1,0),0)*VLOOKUP($B9,[1]Table2!$B$1:$Z$21,MATCH("xG/90",[1]Table2!$B$1:$Z$1,0),0),"")</f>
        <v/>
      </c>
      <c r="DG32" s="41" t="str">
        <f>IFERROR(VLOOKUP(DG9,[1]Table2!$B$1:$Z$21,MATCH("xGA/90",[1]Table2!$B$1:$Z$1,0),0)*VLOOKUP($B9,[1]Table2!$B$1:$Z$21,MATCH("xG/90",[1]Table2!$B$1:$Z$1,0),0),"")</f>
        <v/>
      </c>
      <c r="DH32" s="41" t="str">
        <f>IFERROR(VLOOKUP(DH9,[1]Table2!$B$1:$Z$21,MATCH("xGA/90",[1]Table2!$B$1:$Z$1,0),0)*VLOOKUP($B9,[1]Table2!$B$1:$Z$21,MATCH("xG/90",[1]Table2!$B$1:$Z$1,0),0),"")</f>
        <v/>
      </c>
      <c r="DI32" s="41" t="str">
        <f>IFERROR(VLOOKUP(DI9,[1]Table2!$B$1:$Z$21,MATCH("xGA/90",[1]Table2!$B$1:$Z$1,0),0)*VLOOKUP($B9,[1]Table2!$B$1:$Z$21,MATCH("xG/90",[1]Table2!$B$1:$Z$1,0),0),"")</f>
        <v/>
      </c>
      <c r="DJ32" s="41" t="str">
        <f>IFERROR(VLOOKUP(DJ9,[1]Table2!$B$1:$Z$21,MATCH("xGA/90",[1]Table2!$B$1:$Z$1,0),0)*VLOOKUP($B9,[1]Table2!$B$1:$Z$21,MATCH("xG/90",[1]Table2!$B$1:$Z$1,0),0),"")</f>
        <v/>
      </c>
      <c r="DK32" s="41" t="str">
        <f>IFERROR(VLOOKUP(DK9,[1]Table2!$B$1:$Z$21,MATCH("xGA/90",[1]Table2!$B$1:$Z$1,0),0)*VLOOKUP($B9,[1]Table2!$B$1:$Z$21,MATCH("xG/90",[1]Table2!$B$1:$Z$1,0),0),"")</f>
        <v/>
      </c>
      <c r="DL32" s="41" t="str">
        <f>IFERROR(VLOOKUP(DL9,[1]Table2!$B$1:$Z$21,MATCH("xGA/90",[1]Table2!$B$1:$Z$1,0),0)*VLOOKUP($B9,[1]Table2!$B$1:$Z$21,MATCH("xG/90",[1]Table2!$B$1:$Z$1,0),0),"")</f>
        <v/>
      </c>
      <c r="DM32" s="41" t="str">
        <f>IFERROR(VLOOKUP(DM9,[1]Table2!$B$1:$Z$21,MATCH("xGA/90",[1]Table2!$B$1:$Z$1,0),0)*VLOOKUP($B9,[1]Table2!$B$1:$Z$21,MATCH("xG/90",[1]Table2!$B$1:$Z$1,0),0),"")</f>
        <v/>
      </c>
      <c r="DN32" s="41" t="str">
        <f>IFERROR(VLOOKUP(DN9,[1]Table2!$B$1:$Z$21,MATCH("xGA/90",[1]Table2!$B$1:$Z$1,0),0)*VLOOKUP($B9,[1]Table2!$B$1:$Z$21,MATCH("xG/90",[1]Table2!$B$1:$Z$1,0),0),"")</f>
        <v/>
      </c>
      <c r="DO32" s="41" t="str">
        <f>IFERROR(VLOOKUP(DO9,[1]Table2!$B$1:$Z$21,MATCH("xGA/90",[1]Table2!$B$1:$Z$1,0),0)*VLOOKUP($B9,[1]Table2!$B$1:$Z$21,MATCH("xG/90",[1]Table2!$B$1:$Z$1,0),0),"")</f>
        <v/>
      </c>
      <c r="DP32" s="41" t="str">
        <f>IFERROR(VLOOKUP(DP9,[1]Table2!$B$1:$Z$21,MATCH("xGA/90",[1]Table2!$B$1:$Z$1,0),0)*VLOOKUP($B9,[1]Table2!$B$1:$Z$21,MATCH("xG/90",[1]Table2!$B$1:$Z$1,0),0),"")</f>
        <v/>
      </c>
      <c r="DQ32" s="41" t="str">
        <f>IFERROR(VLOOKUP(DQ9,[1]Table2!$B$1:$Z$21,MATCH("xGA/90",[1]Table2!$B$1:$Z$1,0),0)*VLOOKUP($B9,[1]Table2!$B$1:$Z$21,MATCH("xG/90",[1]Table2!$B$1:$Z$1,0),0),"")</f>
        <v/>
      </c>
      <c r="DR32" s="41" t="str">
        <f>IFERROR(VLOOKUP(DR9,[1]Table2!$B$1:$Z$21,MATCH("xGA/90",[1]Table2!$B$1:$Z$1,0),0)*VLOOKUP($B9,[1]Table2!$B$1:$Z$21,MATCH("xG/90",[1]Table2!$B$1:$Z$1,0),0),"")</f>
        <v/>
      </c>
      <c r="DS32" s="41" t="str">
        <f>IFERROR(VLOOKUP(DS9,[1]Table2!$B$1:$Z$21,MATCH("xGA/90",[1]Table2!$B$1:$Z$1,0),0)*VLOOKUP($B9,[1]Table2!$B$1:$Z$21,MATCH("xG/90",[1]Table2!$B$1:$Z$1,0),0),"")</f>
        <v/>
      </c>
      <c r="DT32" s="41" t="str">
        <f>IFERROR(VLOOKUP(DT9,[1]Table2!$B$1:$Z$21,MATCH("xGA/90",[1]Table2!$B$1:$Z$1,0),0)*VLOOKUP($B9,[1]Table2!$B$1:$Z$21,MATCH("xG/90",[1]Table2!$B$1:$Z$1,0),0),"")</f>
        <v/>
      </c>
      <c r="DU32" s="41" t="str">
        <f>IFERROR(VLOOKUP(DU9,[1]Table2!$B$1:$Z$21,MATCH("xGA/90",[1]Table2!$B$1:$Z$1,0),0)*VLOOKUP($B9,[1]Table2!$B$1:$Z$21,MATCH("xG/90",[1]Table2!$B$1:$Z$1,0),0),"")</f>
        <v/>
      </c>
      <c r="DV32" s="41" t="str">
        <f>IFERROR(VLOOKUP(DV9,[1]Table2!$B$1:$Z$21,MATCH("xGA/90",[1]Table2!$B$1:$Z$1,0),0)*VLOOKUP($B9,[1]Table2!$B$1:$Z$21,MATCH("xG/90",[1]Table2!$B$1:$Z$1,0),0),"")</f>
        <v/>
      </c>
      <c r="DW32" s="41" t="str">
        <f>IFERROR(VLOOKUP(DW9,[1]Table2!$B$1:$Z$21,MATCH("xGA/90",[1]Table2!$B$1:$Z$1,0),0)*VLOOKUP($B9,[1]Table2!$B$1:$Z$21,MATCH("xG/90",[1]Table2!$B$1:$Z$1,0),0),"")</f>
        <v/>
      </c>
      <c r="DX32" s="41" t="str">
        <f>IFERROR(VLOOKUP(DX9,[1]Table2!$B$1:$Z$21,MATCH("xGA/90",[1]Table2!$B$1:$Z$1,0),0)*VLOOKUP($B9,[1]Table2!$B$1:$Z$21,MATCH("xG/90",[1]Table2!$B$1:$Z$1,0),0),"")</f>
        <v/>
      </c>
      <c r="DY32" s="41" t="str">
        <f>IFERROR(VLOOKUP(DY9,[1]Table2!$B$1:$Z$21,MATCH("xGA/90",[1]Table2!$B$1:$Z$1,0),0)*VLOOKUP($B9,[1]Table2!$B$1:$Z$21,MATCH("xG/90",[1]Table2!$B$1:$Z$1,0),0),"")</f>
        <v/>
      </c>
      <c r="DZ32" s="41" t="str">
        <f>IFERROR(VLOOKUP(DZ9,[1]Table2!$B$1:$Z$21,MATCH("xGA/90",[1]Table2!$B$1:$Z$1,0),0)*VLOOKUP($B9,[1]Table2!$B$1:$Z$21,MATCH("xG/90",[1]Table2!$B$1:$Z$1,0),0),"")</f>
        <v/>
      </c>
      <c r="EA32" s="41" t="str">
        <f>IFERROR(VLOOKUP(EA9,[1]Table2!$B$1:$Z$21,MATCH("xGA/90",[1]Table2!$B$1:$Z$1,0),0)*VLOOKUP($B9,[1]Table2!$B$1:$Z$21,MATCH("xG/90",[1]Table2!$B$1:$Z$1,0),0),"")</f>
        <v/>
      </c>
      <c r="EB32" s="41" t="str">
        <f>IFERROR(VLOOKUP(EB9,[1]Table2!$B$1:$Z$21,MATCH("xGA/90",[1]Table2!$B$1:$Z$1,0),0)*VLOOKUP($B9,[1]Table2!$B$1:$Z$21,MATCH("xG/90",[1]Table2!$B$1:$Z$1,0),0),"")</f>
        <v/>
      </c>
      <c r="EC32" s="41" t="str">
        <f>IFERROR(VLOOKUP(EC9,[1]Table2!$B$1:$Z$21,MATCH("xGA/90",[1]Table2!$B$1:$Z$1,0),0)*VLOOKUP($B9,[1]Table2!$B$1:$Z$21,MATCH("xG/90",[1]Table2!$B$1:$Z$1,0),0),"")</f>
        <v/>
      </c>
      <c r="ED32" s="41" t="str">
        <f>IFERROR(VLOOKUP(ED9,[1]Table2!$B$1:$Z$21,MATCH("xGA/90",[1]Table2!$B$1:$Z$1,0),0)*VLOOKUP($B9,[1]Table2!$B$1:$Z$21,MATCH("xG/90",[1]Table2!$B$1:$Z$1,0),0),"")</f>
        <v/>
      </c>
      <c r="EE32" s="41" t="str">
        <f>IFERROR(VLOOKUP(EE9,[1]Table2!$B$1:$Z$21,MATCH("xGA/90",[1]Table2!$B$1:$Z$1,0),0)*VLOOKUP($B9,[1]Table2!$B$1:$Z$21,MATCH("xG/90",[1]Table2!$B$1:$Z$1,0),0),"")</f>
        <v/>
      </c>
      <c r="EF32" s="41" t="str">
        <f>IFERROR(VLOOKUP(EF9,[1]Table2!$B$1:$Z$21,MATCH("xGA/90",[1]Table2!$B$1:$Z$1,0),0)*VLOOKUP($B9,[1]Table2!$B$1:$Z$21,MATCH("xG/90",[1]Table2!$B$1:$Z$1,0),0),"")</f>
        <v/>
      </c>
      <c r="EG32" s="41" t="str">
        <f>IFERROR(VLOOKUP(EG9,[1]Table2!$B$1:$Z$21,MATCH("xGA/90",[1]Table2!$B$1:$Z$1,0),0)*VLOOKUP($B9,[1]Table2!$B$1:$Z$21,MATCH("xG/90",[1]Table2!$B$1:$Z$1,0),0),"")</f>
        <v/>
      </c>
      <c r="EH32" s="41" t="str">
        <f>IFERROR(VLOOKUP(EH9,[1]Table2!$B$1:$Z$21,MATCH("xGA/90",[1]Table2!$B$1:$Z$1,0),0)*VLOOKUP($B9,[1]Table2!$B$1:$Z$21,MATCH("xG/90",[1]Table2!$B$1:$Z$1,0),0),"")</f>
        <v/>
      </c>
      <c r="EI32" s="41" t="str">
        <f>IFERROR(VLOOKUP(EI9,[1]Table2!$B$1:$Z$21,MATCH("xGA/90",[1]Table2!$B$1:$Z$1,0),0)*VLOOKUP($B9,[1]Table2!$B$1:$Z$21,MATCH("xG/90",[1]Table2!$B$1:$Z$1,0),0),"")</f>
        <v/>
      </c>
      <c r="EJ32" s="41" t="str">
        <f>IFERROR(VLOOKUP(EJ9,[1]Table2!$B$1:$Z$21,MATCH("xGA/90",[1]Table2!$B$1:$Z$1,0),0)*VLOOKUP($B9,[1]Table2!$B$1:$Z$21,MATCH("xG/90",[1]Table2!$B$1:$Z$1,0),0),"")</f>
        <v/>
      </c>
      <c r="EK32" s="41" t="str">
        <f>IFERROR(VLOOKUP(EK9,[1]Table2!$B$1:$Z$21,MATCH("xGA/90",[1]Table2!$B$1:$Z$1,0),0)*VLOOKUP($B9,[1]Table2!$B$1:$Z$21,MATCH("xG/90",[1]Table2!$B$1:$Z$1,0),0),"")</f>
        <v/>
      </c>
      <c r="EL32" s="41" t="str">
        <f>IFERROR(VLOOKUP(EL9,[1]Table2!$B$1:$Z$21,MATCH("xGA/90",[1]Table2!$B$1:$Z$1,0),0)*VLOOKUP($B9,[1]Table2!$B$1:$Z$21,MATCH("xG/90",[1]Table2!$B$1:$Z$1,0),0),"")</f>
        <v/>
      </c>
      <c r="EM32" s="41" t="str">
        <f>IFERROR(VLOOKUP(EM9,[1]Table2!$B$1:$Z$21,MATCH("xGA/90",[1]Table2!$B$1:$Z$1,0),0)*VLOOKUP($B9,[1]Table2!$B$1:$Z$21,MATCH("xG/90",[1]Table2!$B$1:$Z$1,0),0),"")</f>
        <v/>
      </c>
      <c r="EN32" s="41" t="str">
        <f>IFERROR(VLOOKUP(EN9,[1]Table2!$B$1:$Z$21,MATCH("xGA/90",[1]Table2!$B$1:$Z$1,0),0)*VLOOKUP($B9,[1]Table2!$B$1:$Z$21,MATCH("xG/90",[1]Table2!$B$1:$Z$1,0),0),"")</f>
        <v/>
      </c>
      <c r="EO32" s="41" t="str">
        <f>IFERROR(VLOOKUP(EO9,[1]Table2!$B$1:$Z$21,MATCH("xGA/90",[1]Table2!$B$1:$Z$1,0),0)*VLOOKUP($B9,[1]Table2!$B$1:$Z$21,MATCH("xG/90",[1]Table2!$B$1:$Z$1,0),0),"")</f>
        <v/>
      </c>
      <c r="EP32" s="41" t="str">
        <f>IFERROR(VLOOKUP(EP9,[1]Table2!$B$1:$Z$21,MATCH("xGA/90",[1]Table2!$B$1:$Z$1,0),0)*VLOOKUP($B9,[1]Table2!$B$1:$Z$21,MATCH("xG/90",[1]Table2!$B$1:$Z$1,0),0),"")</f>
        <v/>
      </c>
      <c r="EQ32" s="41" t="str">
        <f>IFERROR(VLOOKUP(EQ9,[1]Table2!$B$1:$Z$21,MATCH("xGA/90",[1]Table2!$B$1:$Z$1,0),0)*VLOOKUP($B9,[1]Table2!$B$1:$Z$21,MATCH("xG/90",[1]Table2!$B$1:$Z$1,0),0),"")</f>
        <v/>
      </c>
      <c r="ER32" s="41" t="str">
        <f>IFERROR(VLOOKUP(ER9,[1]Table2!$B$1:$Z$21,MATCH("xGA/90",[1]Table2!$B$1:$Z$1,0),0)*VLOOKUP($B9,[1]Table2!$B$1:$Z$21,MATCH("xG/90",[1]Table2!$B$1:$Z$1,0),0),"")</f>
        <v/>
      </c>
      <c r="ES32" s="41" t="str">
        <f>IFERROR(VLOOKUP(ES9,[1]Table2!$B$1:$Z$21,MATCH("xGA/90",[1]Table2!$B$1:$Z$1,0),0)*VLOOKUP($B9,[1]Table2!$B$1:$Z$21,MATCH("xG/90",[1]Table2!$B$1:$Z$1,0),0),"")</f>
        <v/>
      </c>
      <c r="ET32" s="41" t="str">
        <f>IFERROR(VLOOKUP(ET9,[1]Table2!$B$1:$Z$21,MATCH("xGA/90",[1]Table2!$B$1:$Z$1,0),0)*VLOOKUP($B9,[1]Table2!$B$1:$Z$21,MATCH("xG/90",[1]Table2!$B$1:$Z$1,0),0),"")</f>
        <v/>
      </c>
      <c r="EU32" s="41">
        <f>IFERROR(VLOOKUP(EU9,[1]Table2!$B$1:$Z$21,MATCH("xGA/90",[1]Table2!$B$1:$Z$1,0),0)*VLOOKUP($B9,[1]Table2!$B$1:$Z$21,MATCH("xG/90",[1]Table2!$B$1:$Z$1,0),0),"")</f>
        <v>2.2417842741935483</v>
      </c>
      <c r="EV32" s="41" t="str">
        <f>IFERROR(VLOOKUP(EV9,[1]Table2!$B$1:$Z$21,MATCH("xGA/90",[1]Table2!$B$1:$Z$1,0),0)*VLOOKUP($B9,[1]Table2!$B$1:$Z$21,MATCH("xG/90",[1]Table2!$B$1:$Z$1,0),0),"")</f>
        <v/>
      </c>
      <c r="EW32" s="41" t="str">
        <f>IFERROR(VLOOKUP(EW9,[1]Table2!$B$1:$Z$21,MATCH("xGA/90",[1]Table2!$B$1:$Z$1,0),0)*VLOOKUP($B9,[1]Table2!$B$1:$Z$21,MATCH("xG/90",[1]Table2!$B$1:$Z$1,0),0),"")</f>
        <v/>
      </c>
      <c r="EX32" s="41" t="str">
        <f>IFERROR(VLOOKUP(EX9,[1]Table2!$B$1:$Z$21,MATCH("xGA/90",[1]Table2!$B$1:$Z$1,0),0)*VLOOKUP($B9,[1]Table2!$B$1:$Z$21,MATCH("xG/90",[1]Table2!$B$1:$Z$1,0),0),"")</f>
        <v/>
      </c>
      <c r="EY32" s="41" t="str">
        <f>IFERROR(VLOOKUP(EY9,[1]Table2!$B$1:$Z$21,MATCH("xGA/90",[1]Table2!$B$1:$Z$1,0),0)*VLOOKUP($B9,[1]Table2!$B$1:$Z$21,MATCH("xG/90",[1]Table2!$B$1:$Z$1,0),0),"")</f>
        <v/>
      </c>
      <c r="EZ32" s="41">
        <f>IFERROR(VLOOKUP(EZ9,[1]Table2!$B$1:$Z$21,MATCH("xGA/90",[1]Table2!$B$1:$Z$1,0),0)*VLOOKUP($B9,[1]Table2!$B$1:$Z$21,MATCH("xG/90",[1]Table2!$B$1:$Z$1,0),0),"")</f>
        <v>2.150201612903226</v>
      </c>
      <c r="FA32" s="41" t="str">
        <f>IFERROR(VLOOKUP(FA9,[1]Table2!$B$1:$Z$21,MATCH("xGA/90",[1]Table2!$B$1:$Z$1,0),0)*VLOOKUP($B9,[1]Table2!$B$1:$Z$21,MATCH("xG/90",[1]Table2!$B$1:$Z$1,0),0),"")</f>
        <v/>
      </c>
      <c r="FB32" s="41" t="str">
        <f>IFERROR(VLOOKUP(FB9,[1]Table2!$B$1:$Z$21,MATCH("xGA/90",[1]Table2!$B$1:$Z$1,0),0)*VLOOKUP($B9,[1]Table2!$B$1:$Z$21,MATCH("xG/90",[1]Table2!$B$1:$Z$1,0),0),"")</f>
        <v/>
      </c>
      <c r="FC32" s="41" t="str">
        <f>IFERROR(VLOOKUP(FC9,[1]Table2!$B$1:$Z$21,MATCH("xGA/90",[1]Table2!$B$1:$Z$1,0),0)*VLOOKUP($B9,[1]Table2!$B$1:$Z$21,MATCH("xG/90",[1]Table2!$B$1:$Z$1,0),0),"")</f>
        <v/>
      </c>
      <c r="FD32" s="41">
        <f>IFERROR(VLOOKUP(FD9,[1]Table2!$B$1:$Z$21,MATCH("xGA/90",[1]Table2!$B$1:$Z$1,0),0)*VLOOKUP($B9,[1]Table2!$B$1:$Z$21,MATCH("xG/90",[1]Table2!$B$1:$Z$1,0),0),"")</f>
        <v>1.0405913978494623</v>
      </c>
      <c r="FE32" s="41" t="str">
        <f>IFERROR(VLOOKUP(FE9,[1]Table2!$B$1:$Z$21,MATCH("xGA/90",[1]Table2!$B$1:$Z$1,0),0)*VLOOKUP($B9,[1]Table2!$B$1:$Z$21,MATCH("xG/90",[1]Table2!$B$1:$Z$1,0),0),"")</f>
        <v/>
      </c>
      <c r="FF32" s="41" t="str">
        <f>IFERROR(VLOOKUP(FF9,[1]Table2!$B$1:$Z$21,MATCH("xGA/90",[1]Table2!$B$1:$Z$1,0),0)*VLOOKUP($B9,[1]Table2!$B$1:$Z$21,MATCH("xG/90",[1]Table2!$B$1:$Z$1,0),0),"")</f>
        <v/>
      </c>
      <c r="FG32" s="41" t="str">
        <f>IFERROR(VLOOKUP(FG9,[1]Table2!$B$1:$Z$21,MATCH("xGA/90",[1]Table2!$B$1:$Z$1,0),0)*VLOOKUP($B9,[1]Table2!$B$1:$Z$21,MATCH("xG/90",[1]Table2!$B$1:$Z$1,0),0),"")</f>
        <v/>
      </c>
      <c r="FH32" s="41" t="str">
        <f>IFERROR(VLOOKUP(FH9,[1]Table2!$B$1:$Z$21,MATCH("xGA/90",[1]Table2!$B$1:$Z$1,0),0)*VLOOKUP($B9,[1]Table2!$B$1:$Z$21,MATCH("xG/90",[1]Table2!$B$1:$Z$1,0),0),"")</f>
        <v/>
      </c>
      <c r="FI32" s="41" t="str">
        <f>IFERROR(VLOOKUP(FI9,[1]Table2!$B$1:$Z$21,MATCH("xGA/90",[1]Table2!$B$1:$Z$1,0),0)*VLOOKUP($B9,[1]Table2!$B$1:$Z$21,MATCH("xG/90",[1]Table2!$B$1:$Z$1,0),0),"")</f>
        <v/>
      </c>
      <c r="FJ32" s="41" t="str">
        <f>IFERROR(VLOOKUP(FJ9,[1]Table2!$B$1:$Z$21,MATCH("xGA/90",[1]Table2!$B$1:$Z$1,0),0)*VLOOKUP($B9,[1]Table2!$B$1:$Z$21,MATCH("xG/90",[1]Table2!$B$1:$Z$1,0),0),"")</f>
        <v/>
      </c>
      <c r="FK32" s="41">
        <f>IFERROR(VLOOKUP(FK9,[1]Table2!$B$1:$Z$21,MATCH("xGA/90",[1]Table2!$B$1:$Z$1,0),0)*VLOOKUP($B9,[1]Table2!$B$1:$Z$21,MATCH("xG/90",[1]Table2!$B$1:$Z$1,0),0),"")</f>
        <v>2.0880332986472423</v>
      </c>
      <c r="FL32" s="41" t="str">
        <f>IFERROR(VLOOKUP(FL9,[1]Table2!$B$1:$Z$21,MATCH("xGA/90",[1]Table2!$B$1:$Z$1,0),0)*VLOOKUP($B9,[1]Table2!$B$1:$Z$21,MATCH("xG/90",[1]Table2!$B$1:$Z$1,0),0),"")</f>
        <v/>
      </c>
      <c r="FM32" s="41" t="str">
        <f>IFERROR(VLOOKUP(FM9,[1]Table2!$B$1:$Z$21,MATCH("xGA/90",[1]Table2!$B$1:$Z$1,0),0)*VLOOKUP($B9,[1]Table2!$B$1:$Z$21,MATCH("xG/90",[1]Table2!$B$1:$Z$1,0),0),"")</f>
        <v/>
      </c>
      <c r="FN32" s="41">
        <f>IFERROR(VLOOKUP(FN9,[1]Table2!$B$1:$Z$21,MATCH("xGA/90",[1]Table2!$B$1:$Z$1,0),0)*VLOOKUP($B9,[1]Table2!$B$1:$Z$21,MATCH("xG/90",[1]Table2!$B$1:$Z$1,0),0),"")</f>
        <v>1.6564516129032258</v>
      </c>
      <c r="FO32" s="41" t="str">
        <f>IFERROR(VLOOKUP(FO9,[1]Table2!$B$1:$Z$21,MATCH("xGA/90",[1]Table2!$B$1:$Z$1,0),0)*VLOOKUP($B9,[1]Table2!$B$1:$Z$21,MATCH("xG/90",[1]Table2!$B$1:$Z$1,0),0),"")</f>
        <v/>
      </c>
      <c r="FP32" s="41" t="str">
        <f>IFERROR(VLOOKUP(FP9,[1]Table2!$B$1:$Z$21,MATCH("xGA/90",[1]Table2!$B$1:$Z$1,0),0)*VLOOKUP($B9,[1]Table2!$B$1:$Z$21,MATCH("xG/90",[1]Table2!$B$1:$Z$1,0),0),"")</f>
        <v/>
      </c>
      <c r="FQ32" s="41" t="str">
        <f>IFERROR(VLOOKUP(FQ9,[1]Table2!$B$1:$Z$21,MATCH("xGA/90",[1]Table2!$B$1:$Z$1,0),0)*VLOOKUP($B9,[1]Table2!$B$1:$Z$21,MATCH("xG/90",[1]Table2!$B$1:$Z$1,0),0),"")</f>
        <v/>
      </c>
      <c r="FR32" s="41" t="str">
        <f>IFERROR(VLOOKUP(FR9,[1]Table2!$B$1:$Z$21,MATCH("xGA/90",[1]Table2!$B$1:$Z$1,0),0)*VLOOKUP($B9,[1]Table2!$B$1:$Z$21,MATCH("xG/90",[1]Table2!$B$1:$Z$1,0),0),"")</f>
        <v/>
      </c>
      <c r="FS32" s="41" t="str">
        <f>IFERROR(VLOOKUP(FS9,[1]Table2!$B$1:$Z$21,MATCH("xGA/90",[1]Table2!$B$1:$Z$1,0),0)*VLOOKUP($B9,[1]Table2!$B$1:$Z$21,MATCH("xG/90",[1]Table2!$B$1:$Z$1,0),0),"")</f>
        <v/>
      </c>
      <c r="FT32" s="41">
        <f>IFERROR(VLOOKUP(FT9,[1]Table2!$B$1:$Z$21,MATCH("xGA/90",[1]Table2!$B$1:$Z$1,0),0)*VLOOKUP($B9,[1]Table2!$B$1:$Z$21,MATCH("xG/90",[1]Table2!$B$1:$Z$1,0),0),"")</f>
        <v>1.7838709677419353</v>
      </c>
      <c r="FU32" s="41" t="str">
        <f>IFERROR(VLOOKUP(FU9,[1]Table2!$B$1:$Z$21,MATCH("xGA/90",[1]Table2!$B$1:$Z$1,0),0)*VLOOKUP($B9,[1]Table2!$B$1:$Z$21,MATCH("xG/90",[1]Table2!$B$1:$Z$1,0),0),"")</f>
        <v/>
      </c>
      <c r="FV32" s="41" t="str">
        <f>IFERROR(VLOOKUP(FV9,[1]Table2!$B$1:$Z$21,MATCH("xGA/90",[1]Table2!$B$1:$Z$1,0),0)*VLOOKUP($B9,[1]Table2!$B$1:$Z$21,MATCH("xG/90",[1]Table2!$B$1:$Z$1,0),0),"")</f>
        <v/>
      </c>
      <c r="FW32" s="41" t="str">
        <f>IFERROR(VLOOKUP(FW9,[1]Table2!$B$1:$Z$21,MATCH("xGA/90",[1]Table2!$B$1:$Z$1,0),0)*VLOOKUP($B9,[1]Table2!$B$1:$Z$21,MATCH("xG/90",[1]Table2!$B$1:$Z$1,0),0),"")</f>
        <v/>
      </c>
      <c r="FX32" s="41" t="str">
        <f>IFERROR(VLOOKUP(FX9,[1]Table2!$B$1:$Z$21,MATCH("xGA/90",[1]Table2!$B$1:$Z$1,0),0)*VLOOKUP($B9,[1]Table2!$B$1:$Z$21,MATCH("xG/90",[1]Table2!$B$1:$Z$1,0),0),"")</f>
        <v/>
      </c>
      <c r="FY32" s="41" t="str">
        <f>IFERROR(VLOOKUP(FY9,[1]Table2!$B$1:$Z$21,MATCH("xGA/90",[1]Table2!$B$1:$Z$1,0),0)*VLOOKUP($B9,[1]Table2!$B$1:$Z$21,MATCH("xG/90",[1]Table2!$B$1:$Z$1,0),0),"")</f>
        <v/>
      </c>
      <c r="FZ32" s="41" t="str">
        <f>IFERROR(VLOOKUP(FZ9,[1]Table2!$B$1:$Z$21,MATCH("xGA/90",[1]Table2!$B$1:$Z$1,0),0)*VLOOKUP($B9,[1]Table2!$B$1:$Z$21,MATCH("xG/90",[1]Table2!$B$1:$Z$1,0),0),"")</f>
        <v/>
      </c>
      <c r="GA32" s="41" t="str">
        <f>IFERROR(VLOOKUP(GA9,[1]Table2!$B$1:$Z$21,MATCH("xGA/90",[1]Table2!$B$1:$Z$1,0),0)*VLOOKUP($B9,[1]Table2!$B$1:$Z$21,MATCH("xG/90",[1]Table2!$B$1:$Z$1,0),0),"")</f>
        <v/>
      </c>
      <c r="GB32" s="41" t="str">
        <f>IFERROR(VLOOKUP(GB9,[1]Table2!$B$1:$Z$21,MATCH("xGA/90",[1]Table2!$B$1:$Z$1,0),0)*VLOOKUP($B9,[1]Table2!$B$1:$Z$21,MATCH("xG/90",[1]Table2!$B$1:$Z$1,0),0),"")</f>
        <v/>
      </c>
      <c r="GC32" s="41" t="str">
        <f>IFERROR(VLOOKUP(GC9,[1]Table2!$B$1:$Z$21,MATCH("xGA/90",[1]Table2!$B$1:$Z$1,0),0)*VLOOKUP($B9,[1]Table2!$B$1:$Z$21,MATCH("xG/90",[1]Table2!$B$1:$Z$1,0),0),"")</f>
        <v/>
      </c>
      <c r="GD32" s="41" t="str">
        <f>IFERROR(VLOOKUP(GD9,[1]Table2!$B$1:$Z$21,MATCH("xGA/90",[1]Table2!$B$1:$Z$1,0),0)*VLOOKUP($B9,[1]Table2!$B$1:$Z$21,MATCH("xG/90",[1]Table2!$B$1:$Z$1,0),0),"")</f>
        <v/>
      </c>
      <c r="GE32" s="41" t="str">
        <f>IFERROR(VLOOKUP(GE9,[1]Table2!$B$1:$Z$21,MATCH("xGA/90",[1]Table2!$B$1:$Z$1,0),0)*VLOOKUP($B9,[1]Table2!$B$1:$Z$21,MATCH("xG/90",[1]Table2!$B$1:$Z$1,0),0),"")</f>
        <v/>
      </c>
      <c r="GF32" s="41" t="str">
        <f>IFERROR(VLOOKUP(GF9,[1]Table2!$B$1:$Z$21,MATCH("xGA/90",[1]Table2!$B$1:$Z$1,0),0)*VLOOKUP($B9,[1]Table2!$B$1:$Z$21,MATCH("xG/90",[1]Table2!$B$1:$Z$1,0),0),"")</f>
        <v/>
      </c>
      <c r="GG32" s="41">
        <f>IFERROR(VLOOKUP(GG9,[1]Table2!$B$1:$Z$21,MATCH("xGA/90",[1]Table2!$B$1:$Z$1,0),0)*VLOOKUP($B9,[1]Table2!$B$1:$Z$21,MATCH("xG/90",[1]Table2!$B$1:$Z$1,0),0),"")</f>
        <v>2.0880332986472423</v>
      </c>
      <c r="GH32" s="41" t="str">
        <f>IFERROR(VLOOKUP(GH9,[1]Table2!$B$1:$Z$21,MATCH("xGA/90",[1]Table2!$B$1:$Z$1,0),0)*VLOOKUP($B9,[1]Table2!$B$1:$Z$21,MATCH("xG/90",[1]Table2!$B$1:$Z$1,0),0),"")</f>
        <v/>
      </c>
      <c r="GI32" s="41" t="str">
        <f>IFERROR(VLOOKUP(GI9,[1]Table2!$B$1:$Z$21,MATCH("xGA/90",[1]Table2!$B$1:$Z$1,0),0)*VLOOKUP($B9,[1]Table2!$B$1:$Z$21,MATCH("xG/90",[1]Table2!$B$1:$Z$1,0),0),"")</f>
        <v/>
      </c>
      <c r="GJ32" s="41" t="str">
        <f>IFERROR(VLOOKUP(GJ9,[1]Table2!$B$1:$Z$21,MATCH("xGA/90",[1]Table2!$B$1:$Z$1,0),0)*VLOOKUP($B9,[1]Table2!$B$1:$Z$21,MATCH("xG/90",[1]Table2!$B$1:$Z$1,0),0),"")</f>
        <v/>
      </c>
      <c r="GK32" s="41" t="str">
        <f>IFERROR(VLOOKUP(GK9,[1]Table2!$B$1:$Z$21,MATCH("xGA/90",[1]Table2!$B$1:$Z$1,0),0)*VLOOKUP($B9,[1]Table2!$B$1:$Z$21,MATCH("xG/90",[1]Table2!$B$1:$Z$1,0),0),"")</f>
        <v/>
      </c>
      <c r="GL32" s="41" t="str">
        <f>IFERROR(VLOOKUP(GL9,[1]Table2!$B$1:$Z$21,MATCH("xGA/90",[1]Table2!$B$1:$Z$1,0),0)*VLOOKUP($B9,[1]Table2!$B$1:$Z$21,MATCH("xG/90",[1]Table2!$B$1:$Z$1,0),0),"")</f>
        <v/>
      </c>
      <c r="GM32" s="41" t="str">
        <f>IFERROR(VLOOKUP(GM9,[1]Table2!$B$1:$Z$21,MATCH("xGA/90",[1]Table2!$B$1:$Z$1,0),0)*VLOOKUP($B9,[1]Table2!$B$1:$Z$21,MATCH("xG/90",[1]Table2!$B$1:$Z$1,0),0),"")</f>
        <v/>
      </c>
      <c r="GN32" s="41" t="str">
        <f>IFERROR(VLOOKUP(GN9,[1]Table2!$B$1:$Z$21,MATCH("xGA/90",[1]Table2!$B$1:$Z$1,0),0)*VLOOKUP($B9,[1]Table2!$B$1:$Z$21,MATCH("xG/90",[1]Table2!$B$1:$Z$1,0),0),"")</f>
        <v/>
      </c>
      <c r="GO32" s="41">
        <f>IFERROR(VLOOKUP(GO9,[1]Table2!$B$1:$Z$21,MATCH("xGA/90",[1]Table2!$B$1:$Z$1,0),0)*VLOOKUP($B9,[1]Table2!$B$1:$Z$21,MATCH("xG/90",[1]Table2!$B$1:$Z$1,0),0),"")</f>
        <v>1.6235691987513006</v>
      </c>
      <c r="GP32" s="41" t="str">
        <f>IFERROR(VLOOKUP(GP9,[1]Table2!$B$1:$Z$21,MATCH("xGA/90",[1]Table2!$B$1:$Z$1,0),0)*VLOOKUP($B9,[1]Table2!$B$1:$Z$21,MATCH("xG/90",[1]Table2!$B$1:$Z$1,0),0),"")</f>
        <v/>
      </c>
      <c r="GQ32" s="41" t="str">
        <f>IFERROR(VLOOKUP(GQ9,[1]Table2!$B$1:$Z$21,MATCH("xGA/90",[1]Table2!$B$1:$Z$1,0),0)*VLOOKUP($B9,[1]Table2!$B$1:$Z$21,MATCH("xG/90",[1]Table2!$B$1:$Z$1,0),0),"")</f>
        <v/>
      </c>
      <c r="GR32" s="41" t="str">
        <f>IFERROR(VLOOKUP(GR9,[1]Table2!$B$1:$Z$21,MATCH("xGA/90",[1]Table2!$B$1:$Z$1,0),0)*VLOOKUP($B9,[1]Table2!$B$1:$Z$21,MATCH("xG/90",[1]Table2!$B$1:$Z$1,0),0),"")</f>
        <v/>
      </c>
      <c r="GS32" s="41" t="str">
        <f>IFERROR(VLOOKUP(GS9,[1]Table2!$B$1:$Z$21,MATCH("xGA/90",[1]Table2!$B$1:$Z$1,0),0)*VLOOKUP($B9,[1]Table2!$B$1:$Z$21,MATCH("xG/90",[1]Table2!$B$1:$Z$1,0),0),"")</f>
        <v/>
      </c>
      <c r="GT32" s="41" t="str">
        <f>IFERROR(VLOOKUP(GT9,[1]Table2!$B$1:$Z$21,MATCH("xGA/90",[1]Table2!$B$1:$Z$1,0),0)*VLOOKUP($B9,[1]Table2!$B$1:$Z$21,MATCH("xG/90",[1]Table2!$B$1:$Z$1,0),0),"")</f>
        <v/>
      </c>
      <c r="GU32" s="41" t="str">
        <f>IFERROR(VLOOKUP(GU9,[1]Table2!$B$1:$Z$21,MATCH("xGA/90",[1]Table2!$B$1:$Z$1,0),0)*VLOOKUP($B9,[1]Table2!$B$1:$Z$21,MATCH("xG/90",[1]Table2!$B$1:$Z$1,0),0),"")</f>
        <v/>
      </c>
      <c r="GV32" s="41">
        <f>IFERROR(VLOOKUP(GV9,[1]Table2!$B$1:$Z$21,MATCH("xGA/90",[1]Table2!$B$1:$Z$1,0),0)*VLOOKUP($B9,[1]Table2!$B$1:$Z$21,MATCH("xG/90",[1]Table2!$B$1:$Z$1,0),0),"")</f>
        <v>1.8356350806451613</v>
      </c>
      <c r="GW32" s="41" t="str">
        <f>IFERROR(VLOOKUP(GW9,[1]Table2!$B$1:$Z$21,MATCH("xGA/90",[1]Table2!$B$1:$Z$1,0),0)*VLOOKUP($B9,[1]Table2!$B$1:$Z$21,MATCH("xG/90",[1]Table2!$B$1:$Z$1,0),0),"")</f>
        <v/>
      </c>
      <c r="GX32" s="41" t="str">
        <f>IFERROR(VLOOKUP(GX9,[1]Table2!$B$1:$Z$21,MATCH("xGA/90",[1]Table2!$B$1:$Z$1,0),0)*VLOOKUP($B9,[1]Table2!$B$1:$Z$21,MATCH("xG/90",[1]Table2!$B$1:$Z$1,0),0),"")</f>
        <v/>
      </c>
      <c r="GY32" s="41" t="str">
        <f>IFERROR(VLOOKUP(GY9,[1]Table2!$B$1:$Z$21,MATCH("xGA/90",[1]Table2!$B$1:$Z$1,0),0)*VLOOKUP($B9,[1]Table2!$B$1:$Z$21,MATCH("xG/90",[1]Table2!$B$1:$Z$1,0),0),"")</f>
        <v/>
      </c>
      <c r="GZ32" s="41" t="str">
        <f>IFERROR(VLOOKUP(GZ9,[1]Table2!$B$1:$Z$21,MATCH("xGA/90",[1]Table2!$B$1:$Z$1,0),0)*VLOOKUP($B9,[1]Table2!$B$1:$Z$21,MATCH("xG/90",[1]Table2!$B$1:$Z$1,0),0),"")</f>
        <v/>
      </c>
      <c r="HA32" s="41" t="str">
        <f>IFERROR(VLOOKUP(HA9,[1]Table2!$B$1:$Z$21,MATCH("xGA/90",[1]Table2!$B$1:$Z$1,0),0)*VLOOKUP($B9,[1]Table2!$B$1:$Z$21,MATCH("xG/90",[1]Table2!$B$1:$Z$1,0),0),"")</f>
        <v/>
      </c>
      <c r="HB32" s="41" t="str">
        <f>IFERROR(VLOOKUP(HB9,[1]Table2!$B$1:$Z$21,MATCH("xGA/90",[1]Table2!$B$1:$Z$1,0),0)*VLOOKUP($B9,[1]Table2!$B$1:$Z$21,MATCH("xG/90",[1]Table2!$B$1:$Z$1,0),0),"")</f>
        <v/>
      </c>
      <c r="HC32" s="41" t="str">
        <f>IFERROR(VLOOKUP(HC9,[1]Table2!$B$1:$Z$21,MATCH("xGA/90",[1]Table2!$B$1:$Z$1,0),0)*VLOOKUP($B9,[1]Table2!$B$1:$Z$21,MATCH("xG/90",[1]Table2!$B$1:$Z$1,0),0),"")</f>
        <v/>
      </c>
      <c r="HD32" s="41">
        <f>IFERROR(VLOOKUP(HD9,[1]Table2!$B$1:$Z$21,MATCH("xGA/90",[1]Table2!$B$1:$Z$1,0),0)*VLOOKUP($B9,[1]Table2!$B$1:$Z$21,MATCH("xG/90",[1]Table2!$B$1:$Z$1,0),0),"")</f>
        <v>1.6405241935483872</v>
      </c>
      <c r="HE32" s="41" t="str">
        <f>IFERROR(VLOOKUP(HE9,[1]Table2!$B$1:$Z$21,MATCH("xGA/90",[1]Table2!$B$1:$Z$1,0),0)*VLOOKUP($B9,[1]Table2!$B$1:$Z$21,MATCH("xG/90",[1]Table2!$B$1:$Z$1,0),0),"")</f>
        <v/>
      </c>
      <c r="HF32" s="41" t="str">
        <f>IFERROR(VLOOKUP(HF9,[1]Table2!$B$1:$Z$21,MATCH("xGA/90",[1]Table2!$B$1:$Z$1,0),0)*VLOOKUP($B9,[1]Table2!$B$1:$Z$21,MATCH("xG/90",[1]Table2!$B$1:$Z$1,0),0),"")</f>
        <v/>
      </c>
      <c r="HG32" s="41" t="str">
        <f>IFERROR(VLOOKUP(HG9,[1]Table2!$B$1:$Z$21,MATCH("xGA/90",[1]Table2!$B$1:$Z$1,0),0)*VLOOKUP($B9,[1]Table2!$B$1:$Z$21,MATCH("xG/90",[1]Table2!$B$1:$Z$1,0),0),"")</f>
        <v/>
      </c>
      <c r="HH32" s="41" t="str">
        <f>IFERROR(VLOOKUP(HH9,[1]Table2!$B$1:$Z$21,MATCH("xGA/90",[1]Table2!$B$1:$Z$1,0),0)*VLOOKUP($B9,[1]Table2!$B$1:$Z$21,MATCH("xG/90",[1]Table2!$B$1:$Z$1,0),0),"")</f>
        <v/>
      </c>
      <c r="HI32" s="41" t="str">
        <f>IFERROR(VLOOKUP(HI9,[1]Table2!$B$1:$Z$21,MATCH("xGA/90",[1]Table2!$B$1:$Z$1,0),0)*VLOOKUP($B9,[1]Table2!$B$1:$Z$21,MATCH("xG/90",[1]Table2!$B$1:$Z$1,0),0),"")</f>
        <v/>
      </c>
      <c r="HJ32" s="41">
        <f>IFERROR(VLOOKUP(HJ9,[1]Table2!$B$1:$Z$21,MATCH("xGA/90",[1]Table2!$B$1:$Z$1,0),0)*VLOOKUP($B9,[1]Table2!$B$1:$Z$21,MATCH("xG/90",[1]Table2!$B$1:$Z$1,0),0),"")</f>
        <v>2.1422379032258063</v>
      </c>
      <c r="HK32" s="41" t="str">
        <f>IFERROR(VLOOKUP(HK9,[1]Table2!$B$1:$Z$21,MATCH("xGA/90",[1]Table2!$B$1:$Z$1,0),0)*VLOOKUP($B9,[1]Table2!$B$1:$Z$21,MATCH("xG/90",[1]Table2!$B$1:$Z$1,0),0),"")</f>
        <v/>
      </c>
      <c r="HL32" s="41" t="str">
        <f>IFERROR(VLOOKUP(HL9,[1]Table2!$B$1:$Z$21,MATCH("xGA/90",[1]Table2!$B$1:$Z$1,0),0)*VLOOKUP($B9,[1]Table2!$B$1:$Z$21,MATCH("xG/90",[1]Table2!$B$1:$Z$1,0),0),"")</f>
        <v/>
      </c>
      <c r="HM32" s="41" t="str">
        <f>IFERROR(VLOOKUP(HM9,[1]Table2!$B$1:$Z$21,MATCH("xGA/90",[1]Table2!$B$1:$Z$1,0),0)*VLOOKUP($B9,[1]Table2!$B$1:$Z$21,MATCH("xG/90",[1]Table2!$B$1:$Z$1,0),0),"")</f>
        <v/>
      </c>
      <c r="HN32" s="41" t="str">
        <f>IFERROR(VLOOKUP(HN9,[1]Table2!$B$1:$Z$21,MATCH("xGA/90",[1]Table2!$B$1:$Z$1,0),0)*VLOOKUP($B9,[1]Table2!$B$1:$Z$21,MATCH("xG/90",[1]Table2!$B$1:$Z$1,0),0),"")</f>
        <v/>
      </c>
      <c r="HO32" s="41" t="str">
        <f>IFERROR(VLOOKUP(HO9,[1]Table2!$B$1:$Z$21,MATCH("xGA/90",[1]Table2!$B$1:$Z$1,0),0)*VLOOKUP($B9,[1]Table2!$B$1:$Z$21,MATCH("xG/90",[1]Table2!$B$1:$Z$1,0),0),"")</f>
        <v/>
      </c>
      <c r="HP32" s="41" t="str">
        <f>IFERROR(VLOOKUP(HP9,[1]Table2!$B$1:$Z$21,MATCH("xGA/90",[1]Table2!$B$1:$Z$1,0),0)*VLOOKUP($B9,[1]Table2!$B$1:$Z$21,MATCH("xG/90",[1]Table2!$B$1:$Z$1,0),0),"")</f>
        <v/>
      </c>
      <c r="HQ32" s="41">
        <f>IFERROR(VLOOKUP(HQ9,[1]Table2!$B$1:$Z$21,MATCH("xGA/90",[1]Table2!$B$1:$Z$1,0),0)*VLOOKUP($B9,[1]Table2!$B$1:$Z$21,MATCH("xG/90",[1]Table2!$B$1:$Z$1,0),0),"")</f>
        <v>2.0586189516129032</v>
      </c>
      <c r="HR32" s="41" t="str">
        <f>IFERROR(VLOOKUP(HR9,[1]Table2!$B$1:$Z$21,MATCH("xGA/90",[1]Table2!$B$1:$Z$1,0),0)*VLOOKUP($B9,[1]Table2!$B$1:$Z$21,MATCH("xG/90",[1]Table2!$B$1:$Z$1,0),0),"")</f>
        <v/>
      </c>
      <c r="HS32" s="41" t="str">
        <f>IFERROR(VLOOKUP(HS9,[1]Table2!$B$1:$Z$21,MATCH("xGA/90",[1]Table2!$B$1:$Z$1,0),0)*VLOOKUP($B9,[1]Table2!$B$1:$Z$21,MATCH("xG/90",[1]Table2!$B$1:$Z$1,0),0),"")</f>
        <v/>
      </c>
      <c r="HT32" s="41" t="str">
        <f>IFERROR(VLOOKUP(HT9,[1]Table2!$B$1:$Z$21,MATCH("xGA/90",[1]Table2!$B$1:$Z$1,0),0)*VLOOKUP($B9,[1]Table2!$B$1:$Z$21,MATCH("xG/90",[1]Table2!$B$1:$Z$1,0),0),"")</f>
        <v/>
      </c>
      <c r="HU32" s="41" t="str">
        <f>IFERROR(VLOOKUP(HU9,[1]Table2!$B$1:$Z$21,MATCH("xGA/90",[1]Table2!$B$1:$Z$1,0),0)*VLOOKUP($B9,[1]Table2!$B$1:$Z$21,MATCH("xG/90",[1]Table2!$B$1:$Z$1,0),0),"")</f>
        <v/>
      </c>
      <c r="HV32" s="41" t="str">
        <f>IFERROR(VLOOKUP(HV9,[1]Table2!$B$1:$Z$21,MATCH("xGA/90",[1]Table2!$B$1:$Z$1,0),0)*VLOOKUP($B9,[1]Table2!$B$1:$Z$21,MATCH("xG/90",[1]Table2!$B$1:$Z$1,0),0),"")</f>
        <v/>
      </c>
      <c r="HW32" s="41" t="str">
        <f>IFERROR(VLOOKUP(HW9,[1]Table2!$B$1:$Z$21,MATCH("xGA/90",[1]Table2!$B$1:$Z$1,0),0)*VLOOKUP($B9,[1]Table2!$B$1:$Z$21,MATCH("xG/90",[1]Table2!$B$1:$Z$1,0),0),"")</f>
        <v/>
      </c>
      <c r="HX32" s="41">
        <f>IFERROR(VLOOKUP(HX9,[1]Table2!$B$1:$Z$21,MATCH("xGA/90",[1]Table2!$B$1:$Z$1,0),0)*VLOOKUP($B9,[1]Table2!$B$1:$Z$21,MATCH("xG/90",[1]Table2!$B$1:$Z$1,0),0),"")</f>
        <v>2.150201612903226</v>
      </c>
      <c r="HY32" s="41" t="str">
        <f>IFERROR(VLOOKUP(HY9,[1]Table2!$B$1:$Z$21,MATCH("xGA/90",[1]Table2!$B$1:$Z$1,0),0)*VLOOKUP($B9,[1]Table2!$B$1:$Z$21,MATCH("xG/90",[1]Table2!$B$1:$Z$1,0),0),"")</f>
        <v/>
      </c>
      <c r="HZ32" s="41" t="str">
        <f>IFERROR(VLOOKUP(HZ9,[1]Table2!$B$1:$Z$21,MATCH("xGA/90",[1]Table2!$B$1:$Z$1,0),0)*VLOOKUP($B9,[1]Table2!$B$1:$Z$21,MATCH("xG/90",[1]Table2!$B$1:$Z$1,0),0),"")</f>
        <v/>
      </c>
      <c r="IA32" s="41" t="str">
        <f>IFERROR(VLOOKUP(IA9,[1]Table2!$B$1:$Z$21,MATCH("xGA/90",[1]Table2!$B$1:$Z$1,0),0)*VLOOKUP($B9,[1]Table2!$B$1:$Z$21,MATCH("xG/90",[1]Table2!$B$1:$Z$1,0),0),"")</f>
        <v/>
      </c>
      <c r="IB32" s="41" t="str">
        <f>IFERROR(VLOOKUP(IB9,[1]Table2!$B$1:$Z$21,MATCH("xGA/90",[1]Table2!$B$1:$Z$1,0),0)*VLOOKUP($B9,[1]Table2!$B$1:$Z$21,MATCH("xG/90",[1]Table2!$B$1:$Z$1,0),0),"")</f>
        <v/>
      </c>
      <c r="IC32" s="41" t="str">
        <f>IFERROR(VLOOKUP(IC9,[1]Table2!$B$1:$Z$21,MATCH("xGA/90",[1]Table2!$B$1:$Z$1,0),0)*VLOOKUP($B9,[1]Table2!$B$1:$Z$21,MATCH("xG/90",[1]Table2!$B$1:$Z$1,0),0),"")</f>
        <v/>
      </c>
      <c r="ID32" s="41" t="str">
        <f>IFERROR(VLOOKUP(ID9,[1]Table2!$B$1:$Z$21,MATCH("xGA/90",[1]Table2!$B$1:$Z$1,0),0)*VLOOKUP($B9,[1]Table2!$B$1:$Z$21,MATCH("xG/90",[1]Table2!$B$1:$Z$1,0),0),"")</f>
        <v/>
      </c>
      <c r="IE32" s="41" t="str">
        <f>IFERROR(VLOOKUP(IE9,[1]Table2!$B$1:$Z$21,MATCH("xGA/90",[1]Table2!$B$1:$Z$1,0),0)*VLOOKUP($B9,[1]Table2!$B$1:$Z$21,MATCH("xG/90",[1]Table2!$B$1:$Z$1,0),0),"")</f>
        <v/>
      </c>
      <c r="IF32" s="41" t="str">
        <f>IFERROR(VLOOKUP(IF9,[1]Table2!$B$1:$Z$21,MATCH("xGA/90",[1]Table2!$B$1:$Z$1,0),0)*VLOOKUP($B9,[1]Table2!$B$1:$Z$21,MATCH("xG/90",[1]Table2!$B$1:$Z$1,0),0),"")</f>
        <v/>
      </c>
      <c r="IG32" s="41" t="str">
        <f>IFERROR(VLOOKUP(IG9,[1]Table2!$B$1:$Z$21,MATCH("xGA/90",[1]Table2!$B$1:$Z$1,0),0)*VLOOKUP($B9,[1]Table2!$B$1:$Z$21,MATCH("xG/90",[1]Table2!$B$1:$Z$1,0),0),"")</f>
        <v/>
      </c>
      <c r="IH32" s="41" t="str">
        <f>IFERROR(VLOOKUP(IH9,[1]Table2!$B$1:$Z$21,MATCH("xGA/90",[1]Table2!$B$1:$Z$1,0),0)*VLOOKUP($B9,[1]Table2!$B$1:$Z$21,MATCH("xG/90",[1]Table2!$B$1:$Z$1,0),0),"")</f>
        <v/>
      </c>
      <c r="II32" s="41" t="str">
        <f>IFERROR(VLOOKUP(II9,[1]Table2!$B$1:$Z$21,MATCH("xGA/90",[1]Table2!$B$1:$Z$1,0),0)*VLOOKUP($B9,[1]Table2!$B$1:$Z$21,MATCH("xG/90",[1]Table2!$B$1:$Z$1,0),0),"")</f>
        <v/>
      </c>
      <c r="IJ32" s="41" t="str">
        <f>IFERROR(VLOOKUP(IJ9,[1]Table2!$B$1:$Z$21,MATCH("xGA/90",[1]Table2!$B$1:$Z$1,0),0)*VLOOKUP($B9,[1]Table2!$B$1:$Z$21,MATCH("xG/90",[1]Table2!$B$1:$Z$1,0),0),"")</f>
        <v/>
      </c>
      <c r="IK32" s="41" t="str">
        <f>IFERROR(VLOOKUP(IK9,[1]Table2!$B$1:$Z$21,MATCH("xGA/90",[1]Table2!$B$1:$Z$1,0),0)*VLOOKUP($B9,[1]Table2!$B$1:$Z$21,MATCH("xG/90",[1]Table2!$B$1:$Z$1,0),0),"")</f>
        <v/>
      </c>
      <c r="IL32" s="41">
        <f>IFERROR(VLOOKUP(IL9,[1]Table2!$B$1:$Z$21,MATCH("xGA/90",[1]Table2!$B$1:$Z$1,0),0)*VLOOKUP($B9,[1]Table2!$B$1:$Z$21,MATCH("xG/90",[1]Table2!$B$1:$Z$1,0),0),"")</f>
        <v>1.8674899193548387</v>
      </c>
      <c r="IM32" s="41" t="str">
        <f>IFERROR(VLOOKUP(IM9,[1]Table2!$B$1:$Z$21,MATCH("xGA/90",[1]Table2!$B$1:$Z$1,0),0)*VLOOKUP($B9,[1]Table2!$B$1:$Z$21,MATCH("xG/90",[1]Table2!$B$1:$Z$1,0),0),"")</f>
        <v/>
      </c>
      <c r="IN32" s="41" t="str">
        <f>IFERROR(VLOOKUP(IN9,[1]Table2!$B$1:$Z$21,MATCH("xGA/90",[1]Table2!$B$1:$Z$1,0),0)*VLOOKUP($B9,[1]Table2!$B$1:$Z$21,MATCH("xG/90",[1]Table2!$B$1:$Z$1,0),0),"")</f>
        <v/>
      </c>
      <c r="IO32" s="41">
        <f>IFERROR(VLOOKUP(IO9,[1]Table2!$B$1:$Z$21,MATCH("xGA/90",[1]Table2!$B$1:$Z$1,0),0)*VLOOKUP($B9,[1]Table2!$B$1:$Z$21,MATCH("xG/90",[1]Table2!$B$1:$Z$1,0),0),"")</f>
        <v>1.7838709677419353</v>
      </c>
      <c r="IP32" s="41" t="str">
        <f>IFERROR(VLOOKUP(IP9,[1]Table2!$B$1:$Z$21,MATCH("xGA/90",[1]Table2!$B$1:$Z$1,0),0)*VLOOKUP($B9,[1]Table2!$B$1:$Z$21,MATCH("xG/90",[1]Table2!$B$1:$Z$1,0),0),"")</f>
        <v/>
      </c>
      <c r="IQ32" s="41" t="str">
        <f>IFERROR(VLOOKUP(IQ9,[1]Table2!$B$1:$Z$21,MATCH("xGA/90",[1]Table2!$B$1:$Z$1,0),0)*VLOOKUP($B9,[1]Table2!$B$1:$Z$21,MATCH("xG/90",[1]Table2!$B$1:$Z$1,0),0),"")</f>
        <v/>
      </c>
      <c r="IR32" s="41" t="str">
        <f>IFERROR(VLOOKUP(IR9,[1]Table2!$B$1:$Z$21,MATCH("xGA/90",[1]Table2!$B$1:$Z$1,0),0)*VLOOKUP($B9,[1]Table2!$B$1:$Z$21,MATCH("xG/90",[1]Table2!$B$1:$Z$1,0),0),"")</f>
        <v/>
      </c>
      <c r="IS32" s="41">
        <f>IFERROR(VLOOKUP(IS9,[1]Table2!$B$1:$Z$21,MATCH("xGA/90",[1]Table2!$B$1:$Z$1,0),0)*VLOOKUP($B9,[1]Table2!$B$1:$Z$21,MATCH("xG/90",[1]Table2!$B$1:$Z$1,0),0),"")</f>
        <v>1.8515625</v>
      </c>
      <c r="IT32" s="41" t="str">
        <f>IFERROR(VLOOKUP(IT9,[1]Table2!$B$1:$Z$21,MATCH("xGA/90",[1]Table2!$B$1:$Z$1,0),0)*VLOOKUP($B9,[1]Table2!$B$1:$Z$21,MATCH("xG/90",[1]Table2!$B$1:$Z$1,0),0),"")</f>
        <v/>
      </c>
      <c r="IU32" s="41" t="str">
        <f>IFERROR(VLOOKUP(IU9,[1]Table2!$B$1:$Z$21,MATCH("xGA/90",[1]Table2!$B$1:$Z$1,0),0)*VLOOKUP($B9,[1]Table2!$B$1:$Z$21,MATCH("xG/90",[1]Table2!$B$1:$Z$1,0),0),"")</f>
        <v/>
      </c>
      <c r="IV32" s="41" t="str">
        <f>IFERROR(VLOOKUP(IV9,[1]Table2!$B$1:$Z$21,MATCH("xGA/90",[1]Table2!$B$1:$Z$1,0),0)*VLOOKUP($B9,[1]Table2!$B$1:$Z$21,MATCH("xG/90",[1]Table2!$B$1:$Z$1,0),0),"")</f>
        <v/>
      </c>
      <c r="IW32" s="41" t="str">
        <f>IFERROR(VLOOKUP(IW9,[1]Table2!$B$1:$Z$21,MATCH("xGA/90",[1]Table2!$B$1:$Z$1,0),0)*VLOOKUP($B9,[1]Table2!$B$1:$Z$21,MATCH("xG/90",[1]Table2!$B$1:$Z$1,0),0),"")</f>
        <v/>
      </c>
      <c r="IX32" s="41" t="str">
        <f>IFERROR(VLOOKUP(IX9,[1]Table2!$B$1:$Z$21,MATCH("xGA/90",[1]Table2!$B$1:$Z$1,0),0)*VLOOKUP($B9,[1]Table2!$B$1:$Z$21,MATCH("xG/90",[1]Table2!$B$1:$Z$1,0),0),"")</f>
        <v/>
      </c>
      <c r="IY32" s="41" t="str">
        <f>IFERROR(VLOOKUP(IY9,[1]Table2!$B$1:$Z$21,MATCH("xGA/90",[1]Table2!$B$1:$Z$1,0),0)*VLOOKUP($B9,[1]Table2!$B$1:$Z$21,MATCH("xG/90",[1]Table2!$B$1:$Z$1,0),0),"")</f>
        <v/>
      </c>
      <c r="IZ32" s="41">
        <f>IFERROR(VLOOKUP(IZ9,[1]Table2!$B$1:$Z$21,MATCH("xGA/90",[1]Table2!$B$1:$Z$1,0),0)*VLOOKUP($B9,[1]Table2!$B$1:$Z$21,MATCH("xG/90",[1]Table2!$B$1:$Z$1,0),0),"")</f>
        <v>1.4763070077864295</v>
      </c>
      <c r="JA32" s="41" t="str">
        <f>IFERROR(VLOOKUP(JA9,[1]Table2!$B$1:$Z$21,MATCH("xGA/90",[1]Table2!$B$1:$Z$1,0),0)*VLOOKUP($B9,[1]Table2!$B$1:$Z$21,MATCH("xG/90",[1]Table2!$B$1:$Z$1,0),0),"")</f>
        <v/>
      </c>
      <c r="JB32" s="41" t="str">
        <f>IFERROR(VLOOKUP(JB9,[1]Table2!$B$1:$Z$21,MATCH("xGA/90",[1]Table2!$B$1:$Z$1,0),0)*VLOOKUP($B9,[1]Table2!$B$1:$Z$21,MATCH("xG/90",[1]Table2!$B$1:$Z$1,0),0),"")</f>
        <v/>
      </c>
      <c r="JC32" s="41" t="str">
        <f>IFERROR(VLOOKUP(JC9,[1]Table2!$B$1:$Z$21,MATCH("xGA/90",[1]Table2!$B$1:$Z$1,0),0)*VLOOKUP($B9,[1]Table2!$B$1:$Z$21,MATCH("xG/90",[1]Table2!$B$1:$Z$1,0),0),"")</f>
        <v/>
      </c>
      <c r="JD32" s="41" t="str">
        <f>IFERROR(VLOOKUP(JD9,[1]Table2!$B$1:$Z$21,MATCH("xGA/90",[1]Table2!$B$1:$Z$1,0),0)*VLOOKUP($B9,[1]Table2!$B$1:$Z$21,MATCH("xG/90",[1]Table2!$B$1:$Z$1,0),0),"")</f>
        <v/>
      </c>
      <c r="JE32" s="41" t="str">
        <f>IFERROR(VLOOKUP(JE9,[1]Table2!$B$1:$Z$21,MATCH("xGA/90",[1]Table2!$B$1:$Z$1,0),0)*VLOOKUP($B9,[1]Table2!$B$1:$Z$21,MATCH("xG/90",[1]Table2!$B$1:$Z$1,0),0),"")</f>
        <v/>
      </c>
      <c r="JF32" s="41" t="str">
        <f>IFERROR(VLOOKUP(JF9,[1]Table2!$B$1:$Z$21,MATCH("xGA/90",[1]Table2!$B$1:$Z$1,0),0)*VLOOKUP($B9,[1]Table2!$B$1:$Z$21,MATCH("xG/90",[1]Table2!$B$1:$Z$1,0),0),"")</f>
        <v/>
      </c>
      <c r="JG32" s="41" t="str">
        <f>IFERROR(VLOOKUP(JG9,[1]Table2!$B$1:$Z$21,MATCH("xGA/90",[1]Table2!$B$1:$Z$1,0),0)*VLOOKUP($B9,[1]Table2!$B$1:$Z$21,MATCH("xG/90",[1]Table2!$B$1:$Z$1,0),0),"")</f>
        <v/>
      </c>
      <c r="JH32" s="41" t="str">
        <f>IFERROR(VLOOKUP(JH9,[1]Table2!$B$1:$Z$21,MATCH("xGA/90",[1]Table2!$B$1:$Z$1,0),0)*VLOOKUP($B9,[1]Table2!$B$1:$Z$21,MATCH("xG/90",[1]Table2!$B$1:$Z$1,0),0),"")</f>
        <v/>
      </c>
      <c r="JI32" s="41" t="str">
        <f>IFERROR(VLOOKUP(JI9,[1]Table2!$B$1:$Z$21,MATCH("xGA/90",[1]Table2!$B$1:$Z$1,0),0)*VLOOKUP($B9,[1]Table2!$B$1:$Z$21,MATCH("xG/90",[1]Table2!$B$1:$Z$1,0),0),"")</f>
        <v/>
      </c>
      <c r="JJ32" s="41" t="str">
        <f>IFERROR(VLOOKUP(JJ9,[1]Table2!$B$1:$Z$21,MATCH("xGA/90",[1]Table2!$B$1:$Z$1,0),0)*VLOOKUP($B9,[1]Table2!$B$1:$Z$21,MATCH("xG/90",[1]Table2!$B$1:$Z$1,0),0),"")</f>
        <v/>
      </c>
      <c r="JK32" s="41">
        <f>IFERROR(VLOOKUP(JK9,[1]Table2!$B$1:$Z$21,MATCH("xGA/90",[1]Table2!$B$1:$Z$1,0),0)*VLOOKUP($B9,[1]Table2!$B$1:$Z$21,MATCH("xG/90",[1]Table2!$B$1:$Z$1,0),0),"")</f>
        <v>1.6763608870967743</v>
      </c>
      <c r="JL32" s="41" t="str">
        <f>IFERROR(VLOOKUP(JL9,[1]Table2!$B$1:$Z$21,MATCH("xGA/90",[1]Table2!$B$1:$Z$1,0),0)*VLOOKUP($B9,[1]Table2!$B$1:$Z$21,MATCH("xG/90",[1]Table2!$B$1:$Z$1,0),0),"")</f>
        <v/>
      </c>
      <c r="JM32" s="41" t="str">
        <f>IFERROR(VLOOKUP(JM9,[1]Table2!$B$1:$Z$21,MATCH("xGA/90",[1]Table2!$B$1:$Z$1,0),0)*VLOOKUP($B9,[1]Table2!$B$1:$Z$21,MATCH("xG/90",[1]Table2!$B$1:$Z$1,0),0),"")</f>
        <v/>
      </c>
      <c r="JN32" s="41" t="str">
        <f>IFERROR(VLOOKUP(JN9,[1]Table2!$B$1:$Z$21,MATCH("xGA/90",[1]Table2!$B$1:$Z$1,0),0)*VLOOKUP($B9,[1]Table2!$B$1:$Z$21,MATCH("xG/90",[1]Table2!$B$1:$Z$1,0),0),"")</f>
        <v/>
      </c>
      <c r="JO32" s="41" t="str">
        <f>IFERROR(VLOOKUP(JO9,[1]Table2!$B$1:$Z$21,MATCH("xGA/90",[1]Table2!$B$1:$Z$1,0),0)*VLOOKUP($B9,[1]Table2!$B$1:$Z$21,MATCH("xG/90",[1]Table2!$B$1:$Z$1,0),0),"")</f>
        <v/>
      </c>
      <c r="JP32" s="41" t="str">
        <f>IFERROR(VLOOKUP(JP9,[1]Table2!$B$1:$Z$21,MATCH("xGA/90",[1]Table2!$B$1:$Z$1,0),0)*VLOOKUP($B9,[1]Table2!$B$1:$Z$21,MATCH("xG/90",[1]Table2!$B$1:$Z$1,0),0),"")</f>
        <v/>
      </c>
      <c r="JQ32" s="41">
        <f>IFERROR(VLOOKUP(JQ9,[1]Table2!$B$1:$Z$21,MATCH("xGA/90",[1]Table2!$B$1:$Z$1,0),0)*VLOOKUP($B9,[1]Table2!$B$1:$Z$21,MATCH("xG/90",[1]Table2!$B$1:$Z$1,0),0),"")</f>
        <v>1.3817036290322582</v>
      </c>
      <c r="JR32" s="41" t="str">
        <f>IFERROR(VLOOKUP(JR9,[1]Table2!$B$1:$Z$21,MATCH("xGA/90",[1]Table2!$B$1:$Z$1,0),0)*VLOOKUP($B9,[1]Table2!$B$1:$Z$21,MATCH("xG/90",[1]Table2!$B$1:$Z$1,0),0),"")</f>
        <v/>
      </c>
      <c r="JS32" s="41" t="str">
        <f>IFERROR(VLOOKUP(JS9,[1]Table2!$B$1:$Z$21,MATCH("xGA/90",[1]Table2!$B$1:$Z$1,0),0)*VLOOKUP($B9,[1]Table2!$B$1:$Z$21,MATCH("xG/90",[1]Table2!$B$1:$Z$1,0),0),"")</f>
        <v/>
      </c>
      <c r="JT32" s="41" t="str">
        <f>IFERROR(VLOOKUP(JT9,[1]Table2!$B$1:$Z$21,MATCH("xGA/90",[1]Table2!$B$1:$Z$1,0),0)*VLOOKUP($B9,[1]Table2!$B$1:$Z$21,MATCH("xG/90",[1]Table2!$B$1:$Z$1,0),0),"")</f>
        <v/>
      </c>
      <c r="JU32" s="41">
        <f>IFERROR(VLOOKUP(JU9,[1]Table2!$B$1:$Z$21,MATCH("xGA/90",[1]Table2!$B$1:$Z$1,0),0)*VLOOKUP($B9,[1]Table2!$B$1:$Z$21,MATCH("xG/90",[1]Table2!$B$1:$Z$1,0),0),"")</f>
        <v>2.2417842741935483</v>
      </c>
      <c r="JV32" s="41" t="str">
        <f>IFERROR(VLOOKUP(JV9,[1]Table2!$B$1:$Z$21,MATCH("xGA/90",[1]Table2!$B$1:$Z$1,0),0)*VLOOKUP($B9,[1]Table2!$B$1:$Z$21,MATCH("xG/90",[1]Table2!$B$1:$Z$1,0),0),"")</f>
        <v/>
      </c>
      <c r="JW32" s="41" t="str">
        <f>IFERROR(VLOOKUP(JW9,[1]Table2!$B$1:$Z$21,MATCH("xGA/90",[1]Table2!$B$1:$Z$1,0),0)*VLOOKUP($B9,[1]Table2!$B$1:$Z$21,MATCH("xG/90",[1]Table2!$B$1:$Z$1,0),0),"")</f>
        <v/>
      </c>
      <c r="JX32" s="41" t="str">
        <f>IFERROR(VLOOKUP(JX9,[1]Table2!$B$1:$Z$21,MATCH("xGA/90",[1]Table2!$B$1:$Z$1,0),0)*VLOOKUP($B9,[1]Table2!$B$1:$Z$21,MATCH("xG/90",[1]Table2!$B$1:$Z$1,0),0),"")</f>
        <v/>
      </c>
      <c r="JY32" s="41" t="str">
        <f>IFERROR(VLOOKUP(JY9,[1]Table2!$B$1:$Z$21,MATCH("xGA/90",[1]Table2!$B$1:$Z$1,0),0)*VLOOKUP($B9,[1]Table2!$B$1:$Z$21,MATCH("xG/90",[1]Table2!$B$1:$Z$1,0),0),"")</f>
        <v/>
      </c>
      <c r="JZ32" s="41" t="str">
        <f>IFERROR(VLOOKUP(JZ9,[1]Table2!$B$1:$Z$21,MATCH("xGA/90",[1]Table2!$B$1:$Z$1,0),0)*VLOOKUP($B9,[1]Table2!$B$1:$Z$21,MATCH("xG/90",[1]Table2!$B$1:$Z$1,0),0),"")</f>
        <v/>
      </c>
      <c r="KA32" s="41" t="str">
        <f>IFERROR(VLOOKUP(KA9,[1]Table2!$B$1:$Z$21,MATCH("xGA/90",[1]Table2!$B$1:$Z$1,0),0)*VLOOKUP($B9,[1]Table2!$B$1:$Z$21,MATCH("xG/90",[1]Table2!$B$1:$Z$1,0),0),"")</f>
        <v/>
      </c>
      <c r="KB32" s="41">
        <f>IFERROR(VLOOKUP(KB9,[1]Table2!$B$1:$Z$21,MATCH("xGA/90",[1]Table2!$B$1:$Z$1,0),0)*VLOOKUP($B9,[1]Table2!$B$1:$Z$21,MATCH("xG/90",[1]Table2!$B$1:$Z$1,0),0),"")</f>
        <v>2.150201612903226</v>
      </c>
      <c r="KC32" s="41" t="str">
        <f>IFERROR(VLOOKUP(KC9,[1]Table2!$B$1:$Z$21,MATCH("xGA/90",[1]Table2!$B$1:$Z$1,0),0)*VLOOKUP($B9,[1]Table2!$B$1:$Z$21,MATCH("xG/90",[1]Table2!$B$1:$Z$1,0),0),"")</f>
        <v/>
      </c>
      <c r="KD32" s="41" t="str">
        <f>IFERROR(VLOOKUP(KD9,[1]Table2!$B$1:$Z$21,MATCH("xGA/90",[1]Table2!$B$1:$Z$1,0),0)*VLOOKUP($B9,[1]Table2!$B$1:$Z$21,MATCH("xG/90",[1]Table2!$B$1:$Z$1,0),0),"")</f>
        <v/>
      </c>
      <c r="KE32" s="41" t="str">
        <f>IFERROR(VLOOKUP(KE9,[1]Table2!$B$1:$Z$21,MATCH("xGA/90",[1]Table2!$B$1:$Z$1,0),0)*VLOOKUP($B9,[1]Table2!$B$1:$Z$21,MATCH("xG/90",[1]Table2!$B$1:$Z$1,0),0),"")</f>
        <v/>
      </c>
      <c r="KF32" s="41" t="str">
        <f>IFERROR(VLOOKUP(KF9,[1]Table2!$B$1:$Z$21,MATCH("xGA/90",[1]Table2!$B$1:$Z$1,0),0)*VLOOKUP($B9,[1]Table2!$B$1:$Z$21,MATCH("xG/90",[1]Table2!$B$1:$Z$1,0),0),"")</f>
        <v/>
      </c>
      <c r="KG32" s="41" t="str">
        <f>IFERROR(VLOOKUP(KG9,[1]Table2!$B$1:$Z$21,MATCH("xGA/90",[1]Table2!$B$1:$Z$1,0),0)*VLOOKUP($B9,[1]Table2!$B$1:$Z$21,MATCH("xG/90",[1]Table2!$B$1:$Z$1,0),0),"")</f>
        <v/>
      </c>
      <c r="KH32" s="41" t="str">
        <f>IFERROR(VLOOKUP(KH9,[1]Table2!$B$1:$Z$21,MATCH("xGA/90",[1]Table2!$B$1:$Z$1,0),0)*VLOOKUP($B9,[1]Table2!$B$1:$Z$21,MATCH("xG/90",[1]Table2!$B$1:$Z$1,0),0),"")</f>
        <v/>
      </c>
      <c r="KI32" s="41" t="str">
        <f>IFERROR(VLOOKUP(KI9,[1]Table2!$B$1:$Z$21,MATCH("xGA/90",[1]Table2!$B$1:$Z$1,0),0)*VLOOKUP($B9,[1]Table2!$B$1:$Z$21,MATCH("xG/90",[1]Table2!$B$1:$Z$1,0),0),"")</f>
        <v/>
      </c>
      <c r="KJ32" s="41">
        <f>IFERROR(VLOOKUP(KJ9,[1]Table2!$B$1:$Z$21,MATCH("xGA/90",[1]Table2!$B$1:$Z$1,0),0)*VLOOKUP($B9,[1]Table2!$B$1:$Z$21,MATCH("xG/90",[1]Table2!$B$1:$Z$1,0),0),"")</f>
        <v>1.0405913978494623</v>
      </c>
      <c r="KK32" s="41" t="str">
        <f>IFERROR(VLOOKUP(KK9,[1]Table2!$B$1:$Z$21,MATCH("xGA/90",[1]Table2!$B$1:$Z$1,0),0)*VLOOKUP($B9,[1]Table2!$B$1:$Z$21,MATCH("xG/90",[1]Table2!$B$1:$Z$1,0),0),"")</f>
        <v/>
      </c>
      <c r="KL32" s="41" t="str">
        <f>IFERROR(VLOOKUP(KL9,[1]Table2!$B$1:$Z$21,MATCH("xGA/90",[1]Table2!$B$1:$Z$1,0),0)*VLOOKUP($B9,[1]Table2!$B$1:$Z$21,MATCH("xG/90",[1]Table2!$B$1:$Z$1,0),0),"")</f>
        <v/>
      </c>
      <c r="KM32" s="41" t="str">
        <f>IFERROR(VLOOKUP(KM9,[1]Table2!$B$1:$Z$21,MATCH("xGA/90",[1]Table2!$B$1:$Z$1,0),0)*VLOOKUP($B9,[1]Table2!$B$1:$Z$21,MATCH("xG/90",[1]Table2!$B$1:$Z$1,0),0),"")</f>
        <v/>
      </c>
      <c r="KN32" s="41">
        <f>IFERROR(VLOOKUP(KN9,[1]Table2!$B$1:$Z$21,MATCH("xGA/90",[1]Table2!$B$1:$Z$1,0),0)*VLOOKUP($B9,[1]Table2!$B$1:$Z$21,MATCH("xG/90",[1]Table2!$B$1:$Z$1,0),0),"")</f>
        <v>1.6437096774193549</v>
      </c>
      <c r="KO32" s="41" t="str">
        <f>IFERROR(VLOOKUP(KO9,[1]Table2!$B$1:$Z$21,MATCH("xGA/90",[1]Table2!$B$1:$Z$1,0),0)*VLOOKUP($B9,[1]Table2!$B$1:$Z$21,MATCH("xG/90",[1]Table2!$B$1:$Z$1,0),0),"")</f>
        <v/>
      </c>
      <c r="KP32" s="41" t="str">
        <f>IFERROR(VLOOKUP(KP9,[1]Table2!$B$1:$Z$21,MATCH("xGA/90",[1]Table2!$B$1:$Z$1,0),0)*VLOOKUP($B9,[1]Table2!$B$1:$Z$21,MATCH("xG/90",[1]Table2!$B$1:$Z$1,0),0),"")</f>
        <v/>
      </c>
      <c r="KQ32" s="41">
        <f>IFERROR(VLOOKUP(KQ9,[1]Table2!$B$1:$Z$21,MATCH("xGA/90",[1]Table2!$B$1:$Z$1,0),0)*VLOOKUP($B9,[1]Table2!$B$1:$Z$21,MATCH("xG/90",[1]Table2!$B$1:$Z$1,0),0),"")</f>
        <v>1.3070759625390218</v>
      </c>
      <c r="KR32" s="41" t="str">
        <f>IFERROR(VLOOKUP(KR9,[1]Table2!$B$1:$Z$21,MATCH("xGA/90",[1]Table2!$B$1:$Z$1,0),0)*VLOOKUP($B9,[1]Table2!$B$1:$Z$21,MATCH("xG/90",[1]Table2!$B$1:$Z$1,0),0),"")</f>
        <v/>
      </c>
      <c r="KS32" s="41" t="str">
        <f>IFERROR(VLOOKUP(KS9,[1]Table2!$B$1:$Z$21,MATCH("xGA/90",[1]Table2!$B$1:$Z$1,0),0)*VLOOKUP($B9,[1]Table2!$B$1:$Z$21,MATCH("xG/90",[1]Table2!$B$1:$Z$1,0),0),"")</f>
        <v/>
      </c>
      <c r="KT32" s="41" t="str">
        <f>IFERROR(VLOOKUP(KT9,[1]Table2!$B$1:$Z$21,MATCH("xGA/90",[1]Table2!$B$1:$Z$1,0),0)*VLOOKUP($B9,[1]Table2!$B$1:$Z$21,MATCH("xG/90",[1]Table2!$B$1:$Z$1,0),0),"")</f>
        <v/>
      </c>
      <c r="KU32" s="41" t="str">
        <f>IFERROR(VLOOKUP(KU9,[1]Table2!$B$1:$Z$21,MATCH("xGA/90",[1]Table2!$B$1:$Z$1,0),0)*VLOOKUP($B9,[1]Table2!$B$1:$Z$21,MATCH("xG/90",[1]Table2!$B$1:$Z$1,0),0),"")</f>
        <v/>
      </c>
      <c r="KV32" s="41" t="str">
        <f>IFERROR(VLOOKUP(KV9,[1]Table2!$B$1:$Z$21,MATCH("xGA/90",[1]Table2!$B$1:$Z$1,0),0)*VLOOKUP($B9,[1]Table2!$B$1:$Z$21,MATCH("xG/90",[1]Table2!$B$1:$Z$1,0),0),"")</f>
        <v/>
      </c>
      <c r="KW32" s="41" t="str">
        <f>IFERROR(VLOOKUP(KW9,[1]Table2!$B$1:$Z$21,MATCH("xGA/90",[1]Table2!$B$1:$Z$1,0),0)*VLOOKUP($B9,[1]Table2!$B$1:$Z$21,MATCH("xG/90",[1]Table2!$B$1:$Z$1,0),0),"")</f>
        <v/>
      </c>
      <c r="KX32" s="41" t="str">
        <f>IFERROR(VLOOKUP(KX9,[1]Table2!$B$1:$Z$21,MATCH("xGA/90",[1]Table2!$B$1:$Z$1,0),0)*VLOOKUP($B9,[1]Table2!$B$1:$Z$21,MATCH("xG/90",[1]Table2!$B$1:$Z$1,0),0),"")</f>
        <v/>
      </c>
      <c r="KY32" s="41" t="str">
        <f>IFERROR(VLOOKUP(KY9,[1]Table2!$B$1:$Z$21,MATCH("xGA/90",[1]Table2!$B$1:$Z$1,0),0)*VLOOKUP($B9,[1]Table2!$B$1:$Z$21,MATCH("xG/90",[1]Table2!$B$1:$Z$1,0),0),"")</f>
        <v/>
      </c>
      <c r="KZ32" s="41" t="str">
        <f>IFERROR(VLOOKUP(KZ9,[1]Table2!$B$1:$Z$21,MATCH("xGA/90",[1]Table2!$B$1:$Z$1,0),0)*VLOOKUP($B9,[1]Table2!$B$1:$Z$21,MATCH("xG/90",[1]Table2!$B$1:$Z$1,0),0),"")</f>
        <v/>
      </c>
      <c r="LA32" s="41" t="str">
        <f>IFERROR(VLOOKUP(LA9,[1]Table2!$B$1:$Z$21,MATCH("xGA/90",[1]Table2!$B$1:$Z$1,0),0)*VLOOKUP($B9,[1]Table2!$B$1:$Z$21,MATCH("xG/90",[1]Table2!$B$1:$Z$1,0),0),"")</f>
        <v/>
      </c>
      <c r="LB32" s="41" t="str">
        <f>IFERROR(VLOOKUP(LB9,[1]Table2!$B$1:$Z$21,MATCH("xGA/90",[1]Table2!$B$1:$Z$1,0),0)*VLOOKUP($B9,[1]Table2!$B$1:$Z$21,MATCH("xG/90",[1]Table2!$B$1:$Z$1,0),0),"")</f>
        <v/>
      </c>
      <c r="LC32" s="41" t="str">
        <f>IFERROR(VLOOKUP(LC9,[1]Table2!$B$1:$Z$21,MATCH("xGA/90",[1]Table2!$B$1:$Z$1,0),0)*VLOOKUP($B9,[1]Table2!$B$1:$Z$21,MATCH("xG/90",[1]Table2!$B$1:$Z$1,0),0),"")</f>
        <v/>
      </c>
      <c r="LD32" s="41" t="str">
        <f>IFERROR(VLOOKUP(LD9,[1]Table2!$B$1:$Z$21,MATCH("xGA/90",[1]Table2!$B$1:$Z$1,0),0)*VLOOKUP($B9,[1]Table2!$B$1:$Z$21,MATCH("xG/90",[1]Table2!$B$1:$Z$1,0),0),"")</f>
        <v/>
      </c>
      <c r="LE32" s="41" t="str">
        <f>IFERROR(VLOOKUP(LE9,[1]Table2!$B$1:$Z$21,MATCH("xGA/90",[1]Table2!$B$1:$Z$1,0),0)*VLOOKUP($B9,[1]Table2!$B$1:$Z$21,MATCH("xG/90",[1]Table2!$B$1:$Z$1,0),0),"")</f>
        <v/>
      </c>
      <c r="LF32" s="41" t="str">
        <f>IFERROR(VLOOKUP(LF9,[1]Table2!$B$1:$Z$21,MATCH("xGA/90",[1]Table2!$B$1:$Z$1,0),0)*VLOOKUP($B9,[1]Table2!$B$1:$Z$21,MATCH("xG/90",[1]Table2!$B$1:$Z$1,0),0),"")</f>
        <v/>
      </c>
      <c r="LG32" s="41" t="str">
        <f>IFERROR(VLOOKUP(LG9,[1]Table2!$B$1:$Z$21,MATCH("xGA/90",[1]Table2!$B$1:$Z$1,0),0)*VLOOKUP($B9,[1]Table2!$B$1:$Z$21,MATCH("xG/90",[1]Table2!$B$1:$Z$1,0),0),"")</f>
        <v/>
      </c>
      <c r="LH32" s="41" t="str">
        <f>IFERROR(VLOOKUP(LH9,[1]Table2!$B$1:$Z$21,MATCH("xGA/90",[1]Table2!$B$1:$Z$1,0),0)*VLOOKUP($B9,[1]Table2!$B$1:$Z$21,MATCH("xG/90",[1]Table2!$B$1:$Z$1,0),0),"")</f>
        <v/>
      </c>
      <c r="LI32" s="41" t="str">
        <f>IFERROR(VLOOKUP(LI9,[1]Table2!$B$1:$Z$21,MATCH("xGA/90",[1]Table2!$B$1:$Z$1,0),0)*VLOOKUP($B9,[1]Table2!$B$1:$Z$21,MATCH("xG/90",[1]Table2!$B$1:$Z$1,0),0),"")</f>
        <v/>
      </c>
      <c r="LJ32" s="41" t="str">
        <f>IFERROR(VLOOKUP(LJ9,[1]Table2!$B$1:$Z$21,MATCH("xGA/90",[1]Table2!$B$1:$Z$1,0),0)*VLOOKUP($B9,[1]Table2!$B$1:$Z$21,MATCH("xG/90",[1]Table2!$B$1:$Z$1,0),0),"")</f>
        <v/>
      </c>
      <c r="LK32" s="41" t="str">
        <f>IFERROR(VLOOKUP(LK9,[1]Table2!$B$1:$Z$21,MATCH("xGA/90",[1]Table2!$B$1:$Z$1,0),0)*VLOOKUP($B9,[1]Table2!$B$1:$Z$21,MATCH("xG/90",[1]Table2!$B$1:$Z$1,0),0),"")</f>
        <v/>
      </c>
      <c r="LL32" s="41" t="str">
        <f>IFERROR(VLOOKUP(LL9,[1]Table2!$B$1:$Z$21,MATCH("xGA/90",[1]Table2!$B$1:$Z$1,0),0)*VLOOKUP($B9,[1]Table2!$B$1:$Z$21,MATCH("xG/90",[1]Table2!$B$1:$Z$1,0),0),"")</f>
        <v/>
      </c>
      <c r="LM32" s="41" t="str">
        <f>IFERROR(VLOOKUP(LM9,[1]Table2!$B$1:$Z$21,MATCH("xGA/90",[1]Table2!$B$1:$Z$1,0),0)*VLOOKUP($B9,[1]Table2!$B$1:$Z$21,MATCH("xG/90",[1]Table2!$B$1:$Z$1,0),0),"")</f>
        <v/>
      </c>
      <c r="LN32" s="41" t="str">
        <f>IFERROR(VLOOKUP(LN9,[1]Table2!$B$1:$Z$21,MATCH("xGA/90",[1]Table2!$B$1:$Z$1,0),0)*VLOOKUP($B9,[1]Table2!$B$1:$Z$21,MATCH("xG/90",[1]Table2!$B$1:$Z$1,0),0),"")</f>
        <v/>
      </c>
      <c r="LO32" s="41" t="str">
        <f>IFERROR(VLOOKUP(LO9,[1]Table2!$B$1:$Z$21,MATCH("xGA/90",[1]Table2!$B$1:$Z$1,0),0)*VLOOKUP($B9,[1]Table2!$B$1:$Z$21,MATCH("xG/90",[1]Table2!$B$1:$Z$1,0),0),"")</f>
        <v/>
      </c>
      <c r="LP32" s="41" t="str">
        <f>IFERROR(VLOOKUP(LP9,[1]Table2!$B$1:$Z$21,MATCH("xGA/90",[1]Table2!$B$1:$Z$1,0),0)*VLOOKUP($B9,[1]Table2!$B$1:$Z$21,MATCH("xG/90",[1]Table2!$B$1:$Z$1,0),0),"")</f>
        <v/>
      </c>
      <c r="LQ32" s="41" t="str">
        <f>IFERROR(VLOOKUP(LQ9,[1]Table2!$B$1:$Z$21,MATCH("xGA/90",[1]Table2!$B$1:$Z$1,0),0)*VLOOKUP($B9,[1]Table2!$B$1:$Z$21,MATCH("xG/90",[1]Table2!$B$1:$Z$1,0),0),"")</f>
        <v/>
      </c>
      <c r="LR32" s="41" t="str">
        <f>IFERROR(VLOOKUP(LR9,[1]Table2!$B$1:$Z$21,MATCH("xGA/90",[1]Table2!$B$1:$Z$1,0),0)*VLOOKUP($B9,[1]Table2!$B$1:$Z$21,MATCH("xG/90",[1]Table2!$B$1:$Z$1,0),0),"")</f>
        <v/>
      </c>
      <c r="LS32" s="41" t="str">
        <f>IFERROR(VLOOKUP(LS9,[1]Table2!$B$1:$Z$21,MATCH("xGA/90",[1]Table2!$B$1:$Z$1,0),0)*VLOOKUP($B9,[1]Table2!$B$1:$Z$21,MATCH("xG/90",[1]Table2!$B$1:$Z$1,0),0),"")</f>
        <v/>
      </c>
      <c r="LT32" s="41" t="str">
        <f>IFERROR(VLOOKUP(LT9,[1]Table2!$B$1:$Z$21,MATCH("xGA/90",[1]Table2!$B$1:$Z$1,0),0)*VLOOKUP($B9,[1]Table2!$B$1:$Z$21,MATCH("xG/90",[1]Table2!$B$1:$Z$1,0),0),"")</f>
        <v/>
      </c>
      <c r="LU32" s="41" t="str">
        <f>IFERROR(VLOOKUP(LU9,[1]Table2!$B$1:$Z$21,MATCH("xGA/90",[1]Table2!$B$1:$Z$1,0),0)*VLOOKUP($B9,[1]Table2!$B$1:$Z$21,MATCH("xG/90",[1]Table2!$B$1:$Z$1,0),0),"")</f>
        <v/>
      </c>
      <c r="LV32" s="41" t="str">
        <f>IFERROR(VLOOKUP(LV9,[1]Table2!$B$1:$Z$21,MATCH("xGA/90",[1]Table2!$B$1:$Z$1,0),0)*VLOOKUP($B9,[1]Table2!$B$1:$Z$21,MATCH("xG/90",[1]Table2!$B$1:$Z$1,0),0),"")</f>
        <v/>
      </c>
      <c r="LW32" s="41" t="str">
        <f>IFERROR(VLOOKUP(LW9,[1]Table2!$B$1:$Z$21,MATCH("xGA/90",[1]Table2!$B$1:$Z$1,0),0)*VLOOKUP($B9,[1]Table2!$B$1:$Z$21,MATCH("xG/90",[1]Table2!$B$1:$Z$1,0),0),"")</f>
        <v/>
      </c>
      <c r="LX32" s="41" t="str">
        <f>IFERROR(VLOOKUP(LX9,[1]Table2!$B$1:$Z$21,MATCH("xGA/90",[1]Table2!$B$1:$Z$1,0),0)*VLOOKUP($B9,[1]Table2!$B$1:$Z$21,MATCH("xG/90",[1]Table2!$B$1:$Z$1,0),0),"")</f>
        <v/>
      </c>
      <c r="LY32" s="41" t="str">
        <f>IFERROR(VLOOKUP(LY9,[1]Table2!$B$1:$Z$21,MATCH("xGA/90",[1]Table2!$B$1:$Z$1,0),0)*VLOOKUP($B9,[1]Table2!$B$1:$Z$21,MATCH("xG/90",[1]Table2!$B$1:$Z$1,0),0),"")</f>
        <v/>
      </c>
      <c r="LZ32" s="41" t="str">
        <f>IFERROR(VLOOKUP(LZ9,[1]Table2!$B$1:$Z$21,MATCH("xGA/90",[1]Table2!$B$1:$Z$1,0),0)*VLOOKUP($B9,[1]Table2!$B$1:$Z$21,MATCH("xG/90",[1]Table2!$B$1:$Z$1,0),0),"")</f>
        <v/>
      </c>
      <c r="MA32" s="41" t="str">
        <f>IFERROR(VLOOKUP(MA9,[1]Table2!$B$1:$Z$21,MATCH("xGA/90",[1]Table2!$B$1:$Z$1,0),0)*VLOOKUP($B9,[1]Table2!$B$1:$Z$21,MATCH("xG/90",[1]Table2!$B$1:$Z$1,0),0),"")</f>
        <v/>
      </c>
      <c r="MB32" s="41" t="str">
        <f>IFERROR(VLOOKUP(MB9,[1]Table2!$B$1:$Z$21,MATCH("xGA/90",[1]Table2!$B$1:$Z$1,0),0)*VLOOKUP($B9,[1]Table2!$B$1:$Z$21,MATCH("xG/90",[1]Table2!$B$1:$Z$1,0),0),"")</f>
        <v/>
      </c>
      <c r="MC32" s="41" t="str">
        <f>IFERROR(VLOOKUP(MC9,[1]Table2!$B$1:$Z$21,MATCH("xGA/90",[1]Table2!$B$1:$Z$1,0),0)*VLOOKUP($B9,[1]Table2!$B$1:$Z$21,MATCH("xG/90",[1]Table2!$B$1:$Z$1,0),0),"")</f>
        <v/>
      </c>
      <c r="MD32" s="41" t="str">
        <f>IFERROR(VLOOKUP(MD9,[1]Table2!$B$1:$Z$21,MATCH("xGA/90",[1]Table2!$B$1:$Z$1,0),0)*VLOOKUP($B9,[1]Table2!$B$1:$Z$21,MATCH("xG/90",[1]Table2!$B$1:$Z$1,0),0),"")</f>
        <v/>
      </c>
      <c r="ME32" s="41" t="str">
        <f>IFERROR(VLOOKUP(ME9,[1]Table2!$B$1:$Z$21,MATCH("xGA/90",[1]Table2!$B$1:$Z$1,0),0)*VLOOKUP($B9,[1]Table2!$B$1:$Z$21,MATCH("xG/90",[1]Table2!$B$1:$Z$1,0),0),"")</f>
        <v/>
      </c>
      <c r="MF32" s="41" t="str">
        <f>IFERROR(VLOOKUP(MF9,[1]Table2!$B$1:$Z$21,MATCH("xGA/90",[1]Table2!$B$1:$Z$1,0),0)*VLOOKUP($B9,[1]Table2!$B$1:$Z$21,MATCH("xG/90",[1]Table2!$B$1:$Z$1,0),0),"")</f>
        <v/>
      </c>
      <c r="MG32" s="41" t="str">
        <f>IFERROR(VLOOKUP(MG9,[1]Table2!$B$1:$Z$21,MATCH("xGA/90",[1]Table2!$B$1:$Z$1,0),0)*VLOOKUP($B9,[1]Table2!$B$1:$Z$21,MATCH("xG/90",[1]Table2!$B$1:$Z$1,0),0),"")</f>
        <v/>
      </c>
      <c r="MH32" s="41" t="str">
        <f>IFERROR(VLOOKUP(MH9,[1]Table2!$B$1:$Z$21,MATCH("xGA/90",[1]Table2!$B$1:$Z$1,0),0)*VLOOKUP($B9,[1]Table2!$B$1:$Z$21,MATCH("xG/90",[1]Table2!$B$1:$Z$1,0),0),"")</f>
        <v/>
      </c>
      <c r="MI32" s="41" t="str">
        <f>IFERROR(VLOOKUP(MI9,[1]Table2!$B$1:$Z$21,MATCH("xGA/90",[1]Table2!$B$1:$Z$1,0),0)*VLOOKUP($B9,[1]Table2!$B$1:$Z$21,MATCH("xG/90",[1]Table2!$B$1:$Z$1,0),0),"")</f>
        <v/>
      </c>
      <c r="MJ32" s="41" t="str">
        <f>IFERROR(VLOOKUP(MJ9,[1]Table2!$B$1:$Z$21,MATCH("xGA/90",[1]Table2!$B$1:$Z$1,0),0)*VLOOKUP($B9,[1]Table2!$B$1:$Z$21,MATCH("xG/90",[1]Table2!$B$1:$Z$1,0),0),"")</f>
        <v/>
      </c>
      <c r="MK32" s="41" t="str">
        <f>IFERROR(VLOOKUP(MK9,[1]Table2!$B$1:$Z$21,MATCH("xGA/90",[1]Table2!$B$1:$Z$1,0),0)*VLOOKUP($B9,[1]Table2!$B$1:$Z$21,MATCH("xG/90",[1]Table2!$B$1:$Z$1,0),0),"")</f>
        <v/>
      </c>
      <c r="ML32" s="41" t="str">
        <f>IFERROR(VLOOKUP(ML9,[1]Table2!$B$1:$Z$21,MATCH("xGA/90",[1]Table2!$B$1:$Z$1,0),0)*VLOOKUP($B9,[1]Table2!$B$1:$Z$21,MATCH("xG/90",[1]Table2!$B$1:$Z$1,0),0),"")</f>
        <v/>
      </c>
      <c r="MM32" s="41" t="str">
        <f>IFERROR(VLOOKUP(MM9,[1]Table2!$B$1:$Z$21,MATCH("xGA/90",[1]Table2!$B$1:$Z$1,0),0)*VLOOKUP($B9,[1]Table2!$B$1:$Z$21,MATCH("xG/90",[1]Table2!$B$1:$Z$1,0),0),"")</f>
        <v/>
      </c>
      <c r="MN32" s="41" t="str">
        <f>IFERROR(VLOOKUP(MN9,[1]Table2!$B$1:$Z$21,MATCH("xGA/90",[1]Table2!$B$1:$Z$1,0),0)*VLOOKUP($B9,[1]Table2!$B$1:$Z$21,MATCH("xG/90",[1]Table2!$B$1:$Z$1,0),0),"")</f>
        <v/>
      </c>
      <c r="MO32" s="41" t="str">
        <f>IFERROR(VLOOKUP(MO9,[1]Table2!$B$1:$Z$21,MATCH("xGA/90",[1]Table2!$B$1:$Z$1,0),0)*VLOOKUP($B9,[1]Table2!$B$1:$Z$21,MATCH("xG/90",[1]Table2!$B$1:$Z$1,0),0),"")</f>
        <v/>
      </c>
      <c r="MP32" s="41" t="str">
        <f>IFERROR(VLOOKUP(MP9,[1]Table2!$B$1:$Z$21,MATCH("xGA/90",[1]Table2!$B$1:$Z$1,0),0)*VLOOKUP($B9,[1]Table2!$B$1:$Z$21,MATCH("xG/90",[1]Table2!$B$1:$Z$1,0),0),"")</f>
        <v/>
      </c>
      <c r="MQ32" s="41" t="str">
        <f>IFERROR(VLOOKUP(MQ9,[1]Table2!$B$1:$Z$21,MATCH("xGA/90",[1]Table2!$B$1:$Z$1,0),0)*VLOOKUP($B9,[1]Table2!$B$1:$Z$21,MATCH("xG/90",[1]Table2!$B$1:$Z$1,0),0),"")</f>
        <v/>
      </c>
      <c r="MR32" s="41" t="str">
        <f>IFERROR(VLOOKUP(MR9,[1]Table2!$B$1:$Z$21,MATCH("xGA/90",[1]Table2!$B$1:$Z$1,0),0)*VLOOKUP($B9,[1]Table2!$B$1:$Z$21,MATCH("xG/90",[1]Table2!$B$1:$Z$1,0),0),"")</f>
        <v/>
      </c>
      <c r="MS32" s="41" t="str">
        <f>IFERROR(VLOOKUP(MS9,[1]Table2!$B$1:$Z$21,MATCH("xGA/90",[1]Table2!$B$1:$Z$1,0),0)*VLOOKUP($B9,[1]Table2!$B$1:$Z$21,MATCH("xG/90",[1]Table2!$B$1:$Z$1,0),0),"")</f>
        <v/>
      </c>
      <c r="MT32" s="41" t="str">
        <f>IFERROR(VLOOKUP(MT9,[1]Table2!$B$1:$Z$21,MATCH("xGA/90",[1]Table2!$B$1:$Z$1,0),0)*VLOOKUP($B9,[1]Table2!$B$1:$Z$21,MATCH("xG/90",[1]Table2!$B$1:$Z$1,0),0),"")</f>
        <v/>
      </c>
      <c r="MU32" s="41" t="str">
        <f>IFERROR(VLOOKUP(MU9,[1]Table2!$B$1:$Z$21,MATCH("xGA/90",[1]Table2!$B$1:$Z$1,0),0)*VLOOKUP($B9,[1]Table2!$B$1:$Z$21,MATCH("xG/90",[1]Table2!$B$1:$Z$1,0),0),"")</f>
        <v/>
      </c>
      <c r="MV32" s="41" t="str">
        <f>IFERROR(VLOOKUP(MV9,[1]Table2!$B$1:$Z$21,MATCH("xGA/90",[1]Table2!$B$1:$Z$1,0),0)*VLOOKUP($B9,[1]Table2!$B$1:$Z$21,MATCH("xG/90",[1]Table2!$B$1:$Z$1,0),0),"")</f>
        <v/>
      </c>
      <c r="MW32" s="41" t="str">
        <f>IFERROR(VLOOKUP(MW9,[1]Table2!$B$1:$Z$21,MATCH("xGA/90",[1]Table2!$B$1:$Z$1,0),0)*VLOOKUP($B9,[1]Table2!$B$1:$Z$21,MATCH("xG/90",[1]Table2!$B$1:$Z$1,0),0),"")</f>
        <v/>
      </c>
      <c r="MX32" s="41" t="str">
        <f>IFERROR(VLOOKUP(MX9,[1]Table2!$B$1:$Z$21,MATCH("xGA/90",[1]Table2!$B$1:$Z$1,0),0)*VLOOKUP($B9,[1]Table2!$B$1:$Z$21,MATCH("xG/90",[1]Table2!$B$1:$Z$1,0),0),"")</f>
        <v/>
      </c>
      <c r="MY32" s="41" t="str">
        <f>IFERROR(VLOOKUP(MY9,[1]Table2!$B$1:$Z$21,MATCH("xGA/90",[1]Table2!$B$1:$Z$1,0),0)*VLOOKUP($B9,[1]Table2!$B$1:$Z$21,MATCH("xG/90",[1]Table2!$B$1:$Z$1,0),0),"")</f>
        <v/>
      </c>
      <c r="MZ32" s="41" t="str">
        <f>IFERROR(VLOOKUP(MZ9,[1]Table2!$B$1:$Z$21,MATCH("xGA/90",[1]Table2!$B$1:$Z$1,0),0)*VLOOKUP($B9,[1]Table2!$B$1:$Z$21,MATCH("xG/90",[1]Table2!$B$1:$Z$1,0),0),"")</f>
        <v/>
      </c>
      <c r="NA32" s="41" t="str">
        <f>IFERROR(VLOOKUP(NA9,[1]Table2!$B$1:$Z$21,MATCH("xGA/90",[1]Table2!$B$1:$Z$1,0),0)*VLOOKUP($B9,[1]Table2!$B$1:$Z$21,MATCH("xG/90",[1]Table2!$B$1:$Z$1,0),0),"")</f>
        <v/>
      </c>
      <c r="NB32" s="41" t="str">
        <f>IFERROR(VLOOKUP(NB9,[1]Table2!$B$1:$Z$21,MATCH("xGA/90",[1]Table2!$B$1:$Z$1,0),0)*VLOOKUP($B9,[1]Table2!$B$1:$Z$21,MATCH("xG/90",[1]Table2!$B$1:$Z$1,0),0),"")</f>
        <v/>
      </c>
      <c r="NC32" s="41" t="str">
        <f>IFERROR(VLOOKUP(NC9,[1]Table2!$B$1:$Z$21,MATCH("xGA/90",[1]Table2!$B$1:$Z$1,0),0)*VLOOKUP($B9,[1]Table2!$B$1:$Z$21,MATCH("xG/90",[1]Table2!$B$1:$Z$1,0),0),"")</f>
        <v/>
      </c>
      <c r="NE32" s="40">
        <f t="shared" si="0"/>
        <v>0.01</v>
      </c>
      <c r="NF32" s="41" t="str">
        <f>IFERROR(VLOOKUP(NF9,[1]Table2!$B$1:$Z$21,MATCH("xGA/90",[1]Table2!$B$1:$Z$1,0),0)*VLOOKUP($B9,[1]Table2!$B$1:$Z$21,MATCH("xG/90",[1]Table2!$B$1:$Z$1,0),0),"")</f>
        <v/>
      </c>
      <c r="NG32" s="41" t="str">
        <f>IFERROR(VLOOKUP(NG9,[1]Table2!$B$1:$Z$21,MATCH("xGA/90",[1]Table2!$B$1:$Z$1,0),0)*VLOOKUP($B9,[1]Table2!$B$1:$Z$21,MATCH("xG/90",[1]Table2!$B$1:$Z$1,0),0),"")</f>
        <v/>
      </c>
      <c r="NH32" s="41">
        <f>IFERROR(VLOOKUP(NH9,[1]Table2!$B$1:$Z$21,MATCH("xGA/90",[1]Table2!$B$1:$Z$1,0),0)*VLOOKUP($B9,[1]Table2!$B$1:$Z$21,MATCH("xG/90",[1]Table2!$B$1:$Z$1,0),0),"")</f>
        <v>1.6405241935483872</v>
      </c>
      <c r="NI32" s="41">
        <f>IFERROR(VLOOKUP(NI9,[1]Table2!$B$1:$Z$21,MATCH("xGA/90",[1]Table2!$B$1:$Z$1,0),0)*VLOOKUP($B9,[1]Table2!$B$1:$Z$21,MATCH("xG/90",[1]Table2!$B$1:$Z$1,0),0),"")</f>
        <v>2.150201612903226</v>
      </c>
      <c r="NJ32" s="41" t="str">
        <f>IFERROR(VLOOKUP(NJ9,[1]Table2!$B$1:$Z$21,MATCH("xGA/90",[1]Table2!$B$1:$Z$1,0),0)*VLOOKUP($B9,[1]Table2!$B$1:$Z$21,MATCH("xG/90",[1]Table2!$B$1:$Z$1,0),0),"")</f>
        <v/>
      </c>
    </row>
    <row r="33" spans="1:374" s="42" customFormat="1" ht="15.75" thickBot="1" x14ac:dyDescent="0.3">
      <c r="A33" s="39" t="s">
        <v>34</v>
      </c>
      <c r="B33" s="40">
        <f>VLOOKUP(A33,[1]Table!$B$1:$O$21,MATCH("xGD/90",[1]Table!$B$1:$O$1,0),0)</f>
        <v>-0.32</v>
      </c>
      <c r="C33" s="41" t="str">
        <f>IFERROR(VLOOKUP(C10,[1]Table2!$B$1:$Z$21,MATCH("xGA/90",[1]Table2!$B$1:$Z$1,0),0)*VLOOKUP($B10,[1]Table2!$B$1:$Z$21,MATCH("xG/90",[1]Table2!$B$1:$Z$1,0),0),"")</f>
        <v/>
      </c>
      <c r="D33" s="41" t="str">
        <f>IFERROR(VLOOKUP(D10,[1]Table2!$B$1:$Z$21,MATCH("xGA/90",[1]Table2!$B$1:$Z$1,0),0)*VLOOKUP($B10,[1]Table2!$B$1:$Z$21,MATCH("xG/90",[1]Table2!$B$1:$Z$1,0),0),"")</f>
        <v/>
      </c>
      <c r="E33" s="41" t="str">
        <f>IFERROR(VLOOKUP(E10,[1]Table2!$B$1:$Z$21,MATCH("xGA/90",[1]Table2!$B$1:$Z$1,0),0)*VLOOKUP($B10,[1]Table2!$B$1:$Z$21,MATCH("xG/90",[1]Table2!$B$1:$Z$1,0),0),"")</f>
        <v/>
      </c>
      <c r="F33" s="41" t="str">
        <f>IFERROR(VLOOKUP(F10,[1]Table2!$B$1:$Z$21,MATCH("xGA/90",[1]Table2!$B$1:$Z$1,0),0)*VLOOKUP($B10,[1]Table2!$B$1:$Z$21,MATCH("xG/90",[1]Table2!$B$1:$Z$1,0),0),"")</f>
        <v/>
      </c>
      <c r="G33" s="41">
        <f>IFERROR(VLOOKUP(G10,[1]Table2!$B$1:$Z$21,MATCH("xGA/90",[1]Table2!$B$1:$Z$1,0),0)*VLOOKUP($B10,[1]Table2!$B$1:$Z$21,MATCH("xG/90",[1]Table2!$B$1:$Z$1,0),0),"")</f>
        <v>1.0674316406250002</v>
      </c>
      <c r="H33" s="41" t="str">
        <f>IFERROR(VLOOKUP(H10,[1]Table2!$B$1:$Z$21,MATCH("xGA/90",[1]Table2!$B$1:$Z$1,0),0)*VLOOKUP($B10,[1]Table2!$B$1:$Z$21,MATCH("xG/90",[1]Table2!$B$1:$Z$1,0),0),"")</f>
        <v/>
      </c>
      <c r="I33" s="41" t="str">
        <f>IFERROR(VLOOKUP(I10,[1]Table2!$B$1:$Z$21,MATCH("xGA/90",[1]Table2!$B$1:$Z$1,0),0)*VLOOKUP($B10,[1]Table2!$B$1:$Z$21,MATCH("xG/90",[1]Table2!$B$1:$Z$1,0),0),"")</f>
        <v/>
      </c>
      <c r="J33" s="41" t="str">
        <f>IFERROR(VLOOKUP(J10,[1]Table2!$B$1:$Z$21,MATCH("xGA/90",[1]Table2!$B$1:$Z$1,0),0)*VLOOKUP($B10,[1]Table2!$B$1:$Z$21,MATCH("xG/90",[1]Table2!$B$1:$Z$1,0),0),"")</f>
        <v/>
      </c>
      <c r="K33" s="41" t="str">
        <f>IFERROR(VLOOKUP(K10,[1]Table2!$B$1:$Z$21,MATCH("xGA/90",[1]Table2!$B$1:$Z$1,0),0)*VLOOKUP($B10,[1]Table2!$B$1:$Z$21,MATCH("xG/90",[1]Table2!$B$1:$Z$1,0),0),"")</f>
        <v/>
      </c>
      <c r="L33" s="41" t="str">
        <f>IFERROR(VLOOKUP(L10,[1]Table2!$B$1:$Z$21,MATCH("xGA/90",[1]Table2!$B$1:$Z$1,0),0)*VLOOKUP($B10,[1]Table2!$B$1:$Z$21,MATCH("xG/90",[1]Table2!$B$1:$Z$1,0),0),"")</f>
        <v/>
      </c>
      <c r="M33" s="41" t="str">
        <f>IFERROR(VLOOKUP(M10,[1]Table2!$B$1:$Z$21,MATCH("xGA/90",[1]Table2!$B$1:$Z$1,0),0)*VLOOKUP($B10,[1]Table2!$B$1:$Z$21,MATCH("xG/90",[1]Table2!$B$1:$Z$1,0),0),"")</f>
        <v/>
      </c>
      <c r="N33" s="41" t="str">
        <f>IFERROR(VLOOKUP(N10,[1]Table2!$B$1:$Z$21,MATCH("xGA/90",[1]Table2!$B$1:$Z$1,0),0)*VLOOKUP($B10,[1]Table2!$B$1:$Z$21,MATCH("xG/90",[1]Table2!$B$1:$Z$1,0),0),"")</f>
        <v/>
      </c>
      <c r="O33" s="41" t="str">
        <f>IFERROR(VLOOKUP(O10,[1]Table2!$B$1:$Z$21,MATCH("xGA/90",[1]Table2!$B$1:$Z$1,0),0)*VLOOKUP($B10,[1]Table2!$B$1:$Z$21,MATCH("xG/90",[1]Table2!$B$1:$Z$1,0),0),"")</f>
        <v/>
      </c>
      <c r="P33" s="41" t="str">
        <f>IFERROR(VLOOKUP(P10,[1]Table2!$B$1:$Z$21,MATCH("xGA/90",[1]Table2!$B$1:$Z$1,0),0)*VLOOKUP($B10,[1]Table2!$B$1:$Z$21,MATCH("xG/90",[1]Table2!$B$1:$Z$1,0),0),"")</f>
        <v/>
      </c>
      <c r="Q33" s="41">
        <f>IFERROR(VLOOKUP(Q10,[1]Table2!$B$1:$Z$21,MATCH("xGA/90",[1]Table2!$B$1:$Z$1,0),0)*VLOOKUP($B10,[1]Table2!$B$1:$Z$21,MATCH("xG/90",[1]Table2!$B$1:$Z$1,0),0),"")</f>
        <v>1.3781249999999998</v>
      </c>
      <c r="R33" s="41" t="str">
        <f>IFERROR(VLOOKUP(R10,[1]Table2!$B$1:$Z$21,MATCH("xGA/90",[1]Table2!$B$1:$Z$1,0),0)*VLOOKUP($B10,[1]Table2!$B$1:$Z$21,MATCH("xG/90",[1]Table2!$B$1:$Z$1,0),0),"")</f>
        <v/>
      </c>
      <c r="S33" s="41" t="str">
        <f>IFERROR(VLOOKUP(S10,[1]Table2!$B$1:$Z$21,MATCH("xGA/90",[1]Table2!$B$1:$Z$1,0),0)*VLOOKUP($B10,[1]Table2!$B$1:$Z$21,MATCH("xG/90",[1]Table2!$B$1:$Z$1,0),0),"")</f>
        <v/>
      </c>
      <c r="T33" s="41" t="str">
        <f>IFERROR(VLOOKUP(T10,[1]Table2!$B$1:$Z$21,MATCH("xGA/90",[1]Table2!$B$1:$Z$1,0),0)*VLOOKUP($B10,[1]Table2!$B$1:$Z$21,MATCH("xG/90",[1]Table2!$B$1:$Z$1,0),0),"")</f>
        <v/>
      </c>
      <c r="U33" s="41" t="str">
        <f>IFERROR(VLOOKUP(U10,[1]Table2!$B$1:$Z$21,MATCH("xGA/90",[1]Table2!$B$1:$Z$1,0),0)*VLOOKUP($B10,[1]Table2!$B$1:$Z$21,MATCH("xG/90",[1]Table2!$B$1:$Z$1,0),0),"")</f>
        <v/>
      </c>
      <c r="V33" s="41">
        <f>IFERROR(VLOOKUP(V10,[1]Table2!$B$1:$Z$21,MATCH("xGA/90",[1]Table2!$B$1:$Z$1,0),0)*VLOOKUP($B10,[1]Table2!$B$1:$Z$21,MATCH("xG/90",[1]Table2!$B$1:$Z$1,0),0),"")</f>
        <v>1.4427246093749999</v>
      </c>
      <c r="W33" s="41" t="str">
        <f>IFERROR(VLOOKUP(W10,[1]Table2!$B$1:$Z$21,MATCH("xGA/90",[1]Table2!$B$1:$Z$1,0),0)*VLOOKUP($B10,[1]Table2!$B$1:$Z$21,MATCH("xG/90",[1]Table2!$B$1:$Z$1,0),0),"")</f>
        <v/>
      </c>
      <c r="X33" s="41" t="str">
        <f>IFERROR(VLOOKUP(X10,[1]Table2!$B$1:$Z$21,MATCH("xGA/90",[1]Table2!$B$1:$Z$1,0),0)*VLOOKUP($B10,[1]Table2!$B$1:$Z$21,MATCH("xG/90",[1]Table2!$B$1:$Z$1,0),0),"")</f>
        <v/>
      </c>
      <c r="Y33" s="41" t="str">
        <f>IFERROR(VLOOKUP(Y10,[1]Table2!$B$1:$Z$21,MATCH("xGA/90",[1]Table2!$B$1:$Z$1,0),0)*VLOOKUP($B10,[1]Table2!$B$1:$Z$21,MATCH("xG/90",[1]Table2!$B$1:$Z$1,0),0),"")</f>
        <v/>
      </c>
      <c r="Z33" s="41" t="str">
        <f>IFERROR(VLOOKUP(Z10,[1]Table2!$B$1:$Z$21,MATCH("xGA/90",[1]Table2!$B$1:$Z$1,0),0)*VLOOKUP($B10,[1]Table2!$B$1:$Z$21,MATCH("xG/90",[1]Table2!$B$1:$Z$1,0),0),"")</f>
        <v/>
      </c>
      <c r="AA33" s="41" t="str">
        <f>IFERROR(VLOOKUP(AA10,[1]Table2!$B$1:$Z$21,MATCH("xGA/90",[1]Table2!$B$1:$Z$1,0),0)*VLOOKUP($B10,[1]Table2!$B$1:$Z$21,MATCH("xG/90",[1]Table2!$B$1:$Z$1,0),0),"")</f>
        <v/>
      </c>
      <c r="AB33" s="41" t="str">
        <f>IFERROR(VLOOKUP(AB10,[1]Table2!$B$1:$Z$21,MATCH("xGA/90",[1]Table2!$B$1:$Z$1,0),0)*VLOOKUP($B10,[1]Table2!$B$1:$Z$21,MATCH("xG/90",[1]Table2!$B$1:$Z$1,0),0),"")</f>
        <v/>
      </c>
      <c r="AC33" s="41">
        <f>IFERROR(VLOOKUP(AC10,[1]Table2!$B$1:$Z$21,MATCH("xGA/90",[1]Table2!$B$1:$Z$1,0),0)*VLOOKUP($B10,[1]Table2!$B$1:$Z$21,MATCH("xG/90",[1]Table2!$B$1:$Z$1,0),0),"")</f>
        <v>0.80390624999999993</v>
      </c>
      <c r="AD33" s="41" t="str">
        <f>IFERROR(VLOOKUP(AD10,[1]Table2!$B$1:$Z$21,MATCH("xGA/90",[1]Table2!$B$1:$Z$1,0),0)*VLOOKUP($B10,[1]Table2!$B$1:$Z$21,MATCH("xG/90",[1]Table2!$B$1:$Z$1,0),0),"")</f>
        <v/>
      </c>
      <c r="AE33" s="41" t="str">
        <f>IFERROR(VLOOKUP(AE10,[1]Table2!$B$1:$Z$21,MATCH("xGA/90",[1]Table2!$B$1:$Z$1,0),0)*VLOOKUP($B10,[1]Table2!$B$1:$Z$21,MATCH("xG/90",[1]Table2!$B$1:$Z$1,0),0),"")</f>
        <v/>
      </c>
      <c r="AF33" s="41">
        <f>IFERROR(VLOOKUP(AF10,[1]Table2!$B$1:$Z$21,MATCH("xGA/90",[1]Table2!$B$1:$Z$1,0),0)*VLOOKUP($B10,[1]Table2!$B$1:$Z$21,MATCH("xG/90",[1]Table2!$B$1:$Z$1,0),0),"")</f>
        <v>1.2950683593750001</v>
      </c>
      <c r="AG33" s="41" t="str">
        <f>IFERROR(VLOOKUP(AG10,[1]Table2!$B$1:$Z$21,MATCH("xGA/90",[1]Table2!$B$1:$Z$1,0),0)*VLOOKUP($B10,[1]Table2!$B$1:$Z$21,MATCH("xG/90",[1]Table2!$B$1:$Z$1,0),0),"")</f>
        <v/>
      </c>
      <c r="AH33" s="41" t="str">
        <f>IFERROR(VLOOKUP(AH10,[1]Table2!$B$1:$Z$21,MATCH("xGA/90",[1]Table2!$B$1:$Z$1,0),0)*VLOOKUP($B10,[1]Table2!$B$1:$Z$21,MATCH("xG/90",[1]Table2!$B$1:$Z$1,0),0),"")</f>
        <v/>
      </c>
      <c r="AI33" s="41" t="str">
        <f>IFERROR(VLOOKUP(AI10,[1]Table2!$B$1:$Z$21,MATCH("xGA/90",[1]Table2!$B$1:$Z$1,0),0)*VLOOKUP($B10,[1]Table2!$B$1:$Z$21,MATCH("xG/90",[1]Table2!$B$1:$Z$1,0),0),"")</f>
        <v/>
      </c>
      <c r="AJ33" s="41">
        <f>IFERROR(VLOOKUP(AJ10,[1]Table2!$B$1:$Z$21,MATCH("xGA/90",[1]Table2!$B$1:$Z$1,0),0)*VLOOKUP($B10,[1]Table2!$B$1:$Z$21,MATCH("xG/90",[1]Table2!$B$1:$Z$1,0),0),"")</f>
        <v>1.0097782258064516</v>
      </c>
      <c r="AK33" s="41" t="str">
        <f>IFERROR(VLOOKUP(AK10,[1]Table2!$B$1:$Z$21,MATCH("xGA/90",[1]Table2!$B$1:$Z$1,0),0)*VLOOKUP($B10,[1]Table2!$B$1:$Z$21,MATCH("xG/90",[1]Table2!$B$1:$Z$1,0),0),"")</f>
        <v/>
      </c>
      <c r="AL33" s="41" t="str">
        <f>IFERROR(VLOOKUP(AL10,[1]Table2!$B$1:$Z$21,MATCH("xGA/90",[1]Table2!$B$1:$Z$1,0),0)*VLOOKUP($B10,[1]Table2!$B$1:$Z$21,MATCH("xG/90",[1]Table2!$B$1:$Z$1,0),0),"")</f>
        <v/>
      </c>
      <c r="AM33" s="41" t="str">
        <f>IFERROR(VLOOKUP(AM10,[1]Table2!$B$1:$Z$21,MATCH("xGA/90",[1]Table2!$B$1:$Z$1,0),0)*VLOOKUP($B10,[1]Table2!$B$1:$Z$21,MATCH("xG/90",[1]Table2!$B$1:$Z$1,0),0),"")</f>
        <v/>
      </c>
      <c r="AN33" s="41" t="str">
        <f>IFERROR(VLOOKUP(AN10,[1]Table2!$B$1:$Z$21,MATCH("xGA/90",[1]Table2!$B$1:$Z$1,0),0)*VLOOKUP($B10,[1]Table2!$B$1:$Z$21,MATCH("xG/90",[1]Table2!$B$1:$Z$1,0),0),"")</f>
        <v/>
      </c>
      <c r="AO33" s="41" t="str">
        <f>IFERROR(VLOOKUP(AO10,[1]Table2!$B$1:$Z$21,MATCH("xGA/90",[1]Table2!$B$1:$Z$1,0),0)*VLOOKUP($B10,[1]Table2!$B$1:$Z$21,MATCH("xG/90",[1]Table2!$B$1:$Z$1,0),0),"")</f>
        <v/>
      </c>
      <c r="AP33" s="41" t="str">
        <f>IFERROR(VLOOKUP(AP10,[1]Table2!$B$1:$Z$21,MATCH("xGA/90",[1]Table2!$B$1:$Z$1,0),0)*VLOOKUP($B10,[1]Table2!$B$1:$Z$21,MATCH("xG/90",[1]Table2!$B$1:$Z$1,0),0),"")</f>
        <v/>
      </c>
      <c r="AQ33" s="41" t="str">
        <f>IFERROR(VLOOKUP(AQ10,[1]Table2!$B$1:$Z$21,MATCH("xGA/90",[1]Table2!$B$1:$Z$1,0),0)*VLOOKUP($B10,[1]Table2!$B$1:$Z$21,MATCH("xG/90",[1]Table2!$B$1:$Z$1,0),0),"")</f>
        <v/>
      </c>
      <c r="AR33" s="41" t="str">
        <f>IFERROR(VLOOKUP(AR10,[1]Table2!$B$1:$Z$21,MATCH("xGA/90",[1]Table2!$B$1:$Z$1,0),0)*VLOOKUP($B10,[1]Table2!$B$1:$Z$21,MATCH("xG/90",[1]Table2!$B$1:$Z$1,0),0),"")</f>
        <v/>
      </c>
      <c r="AS33" s="41" t="str">
        <f>IFERROR(VLOOKUP(AS10,[1]Table2!$B$1:$Z$21,MATCH("xGA/90",[1]Table2!$B$1:$Z$1,0),0)*VLOOKUP($B10,[1]Table2!$B$1:$Z$21,MATCH("xG/90",[1]Table2!$B$1:$Z$1,0),0),"")</f>
        <v/>
      </c>
      <c r="AT33" s="41" t="str">
        <f>IFERROR(VLOOKUP(AT10,[1]Table2!$B$1:$Z$21,MATCH("xGA/90",[1]Table2!$B$1:$Z$1,0),0)*VLOOKUP($B10,[1]Table2!$B$1:$Z$21,MATCH("xG/90",[1]Table2!$B$1:$Z$1,0),0),"")</f>
        <v/>
      </c>
      <c r="AU33" s="41" t="str">
        <f>IFERROR(VLOOKUP(AU10,[1]Table2!$B$1:$Z$21,MATCH("xGA/90",[1]Table2!$B$1:$Z$1,0),0)*VLOOKUP($B10,[1]Table2!$B$1:$Z$21,MATCH("xG/90",[1]Table2!$B$1:$Z$1,0),0),"")</f>
        <v/>
      </c>
      <c r="AV33" s="41" t="str">
        <f>IFERROR(VLOOKUP(AV10,[1]Table2!$B$1:$Z$21,MATCH("xGA/90",[1]Table2!$B$1:$Z$1,0),0)*VLOOKUP($B10,[1]Table2!$B$1:$Z$21,MATCH("xG/90",[1]Table2!$B$1:$Z$1,0),0),"")</f>
        <v/>
      </c>
      <c r="AW33" s="41" t="str">
        <f>IFERROR(VLOOKUP(AW10,[1]Table2!$B$1:$Z$21,MATCH("xGA/90",[1]Table2!$B$1:$Z$1,0),0)*VLOOKUP($B10,[1]Table2!$B$1:$Z$21,MATCH("xG/90",[1]Table2!$B$1:$Z$1,0),0),"")</f>
        <v/>
      </c>
      <c r="AX33" s="41" t="str">
        <f>IFERROR(VLOOKUP(AX10,[1]Table2!$B$1:$Z$21,MATCH("xGA/90",[1]Table2!$B$1:$Z$1,0),0)*VLOOKUP($B10,[1]Table2!$B$1:$Z$21,MATCH("xG/90",[1]Table2!$B$1:$Z$1,0),0),"")</f>
        <v/>
      </c>
      <c r="AY33" s="41" t="str">
        <f>IFERROR(VLOOKUP(AY10,[1]Table2!$B$1:$Z$21,MATCH("xGA/90",[1]Table2!$B$1:$Z$1,0),0)*VLOOKUP($B10,[1]Table2!$B$1:$Z$21,MATCH("xG/90",[1]Table2!$B$1:$Z$1,0),0),"")</f>
        <v/>
      </c>
      <c r="AZ33" s="41" t="str">
        <f>IFERROR(VLOOKUP(AZ10,[1]Table2!$B$1:$Z$21,MATCH("xGA/90",[1]Table2!$B$1:$Z$1,0),0)*VLOOKUP($B10,[1]Table2!$B$1:$Z$21,MATCH("xG/90",[1]Table2!$B$1:$Z$1,0),0),"")</f>
        <v/>
      </c>
      <c r="BA33" s="41" t="str">
        <f>IFERROR(VLOOKUP(BA10,[1]Table2!$B$1:$Z$21,MATCH("xGA/90",[1]Table2!$B$1:$Z$1,0),0)*VLOOKUP($B10,[1]Table2!$B$1:$Z$21,MATCH("xG/90",[1]Table2!$B$1:$Z$1,0),0),"")</f>
        <v/>
      </c>
      <c r="BB33" s="41" t="str">
        <f>IFERROR(VLOOKUP(BB10,[1]Table2!$B$1:$Z$21,MATCH("xGA/90",[1]Table2!$B$1:$Z$1,0),0)*VLOOKUP($B10,[1]Table2!$B$1:$Z$21,MATCH("xG/90",[1]Table2!$B$1:$Z$1,0),0),"")</f>
        <v/>
      </c>
      <c r="BC33" s="41" t="str">
        <f>IFERROR(VLOOKUP(BC10,[1]Table2!$B$1:$Z$21,MATCH("xGA/90",[1]Table2!$B$1:$Z$1,0),0)*VLOOKUP($B10,[1]Table2!$B$1:$Z$21,MATCH("xG/90",[1]Table2!$B$1:$Z$1,0),0),"")</f>
        <v/>
      </c>
      <c r="BD33" s="41" t="str">
        <f>IFERROR(VLOOKUP(BD10,[1]Table2!$B$1:$Z$21,MATCH("xGA/90",[1]Table2!$B$1:$Z$1,0),0)*VLOOKUP($B10,[1]Table2!$B$1:$Z$21,MATCH("xG/90",[1]Table2!$B$1:$Z$1,0),0),"")</f>
        <v/>
      </c>
      <c r="BE33" s="41" t="str">
        <f>IFERROR(VLOOKUP(BE10,[1]Table2!$B$1:$Z$21,MATCH("xGA/90",[1]Table2!$B$1:$Z$1,0),0)*VLOOKUP($B10,[1]Table2!$B$1:$Z$21,MATCH("xG/90",[1]Table2!$B$1:$Z$1,0),0),"")</f>
        <v/>
      </c>
      <c r="BF33" s="41" t="str">
        <f>IFERROR(VLOOKUP(BF10,[1]Table2!$B$1:$Z$21,MATCH("xGA/90",[1]Table2!$B$1:$Z$1,0),0)*VLOOKUP($B10,[1]Table2!$B$1:$Z$21,MATCH("xG/90",[1]Table2!$B$1:$Z$1,0),0),"")</f>
        <v/>
      </c>
      <c r="BG33" s="41" t="str">
        <f>IFERROR(VLOOKUP(BG10,[1]Table2!$B$1:$Z$21,MATCH("xGA/90",[1]Table2!$B$1:$Z$1,0),0)*VLOOKUP($B10,[1]Table2!$B$1:$Z$21,MATCH("xG/90",[1]Table2!$B$1:$Z$1,0),0),"")</f>
        <v/>
      </c>
      <c r="BH33" s="41" t="str">
        <f>IFERROR(VLOOKUP(BH10,[1]Table2!$B$1:$Z$21,MATCH("xGA/90",[1]Table2!$B$1:$Z$1,0),0)*VLOOKUP($B10,[1]Table2!$B$1:$Z$21,MATCH("xG/90",[1]Table2!$B$1:$Z$1,0),0),"")</f>
        <v/>
      </c>
      <c r="BI33" s="41" t="str">
        <f>IFERROR(VLOOKUP(BI10,[1]Table2!$B$1:$Z$21,MATCH("xGA/90",[1]Table2!$B$1:$Z$1,0),0)*VLOOKUP($B10,[1]Table2!$B$1:$Z$21,MATCH("xG/90",[1]Table2!$B$1:$Z$1,0),0),"")</f>
        <v/>
      </c>
      <c r="BJ33" s="41" t="str">
        <f>IFERROR(VLOOKUP(BJ10,[1]Table2!$B$1:$Z$21,MATCH("xGA/90",[1]Table2!$B$1:$Z$1,0),0)*VLOOKUP($B10,[1]Table2!$B$1:$Z$21,MATCH("xG/90",[1]Table2!$B$1:$Z$1,0),0),"")</f>
        <v/>
      </c>
      <c r="BK33" s="41" t="str">
        <f>IFERROR(VLOOKUP(BK10,[1]Table2!$B$1:$Z$21,MATCH("xGA/90",[1]Table2!$B$1:$Z$1,0),0)*VLOOKUP($B10,[1]Table2!$B$1:$Z$21,MATCH("xG/90",[1]Table2!$B$1:$Z$1,0),0),"")</f>
        <v/>
      </c>
      <c r="BL33" s="41">
        <f>IFERROR(VLOOKUP(BL10,[1]Table2!$B$1:$Z$21,MATCH("xGA/90",[1]Table2!$B$1:$Z$1,0),0)*VLOOKUP($B10,[1]Table2!$B$1:$Z$21,MATCH("xG/90",[1]Table2!$B$1:$Z$1,0),0),"")</f>
        <v>1.2415826612903225</v>
      </c>
      <c r="BM33" s="41" t="str">
        <f>IFERROR(VLOOKUP(BM10,[1]Table2!$B$1:$Z$21,MATCH("xGA/90",[1]Table2!$B$1:$Z$1,0),0)*VLOOKUP($B10,[1]Table2!$B$1:$Z$21,MATCH("xG/90",[1]Table2!$B$1:$Z$1,0),0),"")</f>
        <v/>
      </c>
      <c r="BN33" s="41" t="str">
        <f>IFERROR(VLOOKUP(BN10,[1]Table2!$B$1:$Z$21,MATCH("xGA/90",[1]Table2!$B$1:$Z$1,0),0)*VLOOKUP($B10,[1]Table2!$B$1:$Z$21,MATCH("xG/90",[1]Table2!$B$1:$Z$1,0),0),"")</f>
        <v/>
      </c>
      <c r="BO33" s="41" t="str">
        <f>IFERROR(VLOOKUP(BO10,[1]Table2!$B$1:$Z$21,MATCH("xGA/90",[1]Table2!$B$1:$Z$1,0),0)*VLOOKUP($B10,[1]Table2!$B$1:$Z$21,MATCH("xG/90",[1]Table2!$B$1:$Z$1,0),0),"")</f>
        <v/>
      </c>
      <c r="BP33" s="41" t="str">
        <f>IFERROR(VLOOKUP(BP10,[1]Table2!$B$1:$Z$21,MATCH("xGA/90",[1]Table2!$B$1:$Z$1,0),0)*VLOOKUP($B10,[1]Table2!$B$1:$Z$21,MATCH("xG/90",[1]Table2!$B$1:$Z$1,0),0),"")</f>
        <v/>
      </c>
      <c r="BQ33" s="41" t="str">
        <f>IFERROR(VLOOKUP(BQ10,[1]Table2!$B$1:$Z$21,MATCH("xGA/90",[1]Table2!$B$1:$Z$1,0),0)*VLOOKUP($B10,[1]Table2!$B$1:$Z$21,MATCH("xG/90",[1]Table2!$B$1:$Z$1,0),0),"")</f>
        <v/>
      </c>
      <c r="BR33" s="41" t="str">
        <f>IFERROR(VLOOKUP(BR10,[1]Table2!$B$1:$Z$21,MATCH("xGA/90",[1]Table2!$B$1:$Z$1,0),0)*VLOOKUP($B10,[1]Table2!$B$1:$Z$21,MATCH("xG/90",[1]Table2!$B$1:$Z$1,0),0),"")</f>
        <v/>
      </c>
      <c r="BS33" s="41" t="str">
        <f>IFERROR(VLOOKUP(BS10,[1]Table2!$B$1:$Z$21,MATCH("xGA/90",[1]Table2!$B$1:$Z$1,0),0)*VLOOKUP($B10,[1]Table2!$B$1:$Z$21,MATCH("xG/90",[1]Table2!$B$1:$Z$1,0),0),"")</f>
        <v/>
      </c>
      <c r="BT33" s="41">
        <f>IFERROR(VLOOKUP(BT10,[1]Table2!$B$1:$Z$21,MATCH("xGA/90",[1]Table2!$B$1:$Z$1,0),0)*VLOOKUP($B10,[1]Table2!$B$1:$Z$21,MATCH("xG/90",[1]Table2!$B$1:$Z$1,0),0),"")</f>
        <v>1.6549804687499998</v>
      </c>
      <c r="BU33" s="41" t="str">
        <f>IFERROR(VLOOKUP(BU10,[1]Table2!$B$1:$Z$21,MATCH("xGA/90",[1]Table2!$B$1:$Z$1,0),0)*VLOOKUP($B10,[1]Table2!$B$1:$Z$21,MATCH("xG/90",[1]Table2!$B$1:$Z$1,0),0),"")</f>
        <v/>
      </c>
      <c r="BV33" s="41" t="str">
        <f>IFERROR(VLOOKUP(BV10,[1]Table2!$B$1:$Z$21,MATCH("xGA/90",[1]Table2!$B$1:$Z$1,0),0)*VLOOKUP($B10,[1]Table2!$B$1:$Z$21,MATCH("xG/90",[1]Table2!$B$1:$Z$1,0),0),"")</f>
        <v/>
      </c>
      <c r="BW33" s="41" t="str">
        <f>IFERROR(VLOOKUP(BW10,[1]Table2!$B$1:$Z$21,MATCH("xGA/90",[1]Table2!$B$1:$Z$1,0),0)*VLOOKUP($B10,[1]Table2!$B$1:$Z$21,MATCH("xG/90",[1]Table2!$B$1:$Z$1,0),0),"")</f>
        <v/>
      </c>
      <c r="BX33" s="41" t="str">
        <f>IFERROR(VLOOKUP(BX10,[1]Table2!$B$1:$Z$21,MATCH("xGA/90",[1]Table2!$B$1:$Z$1,0),0)*VLOOKUP($B10,[1]Table2!$B$1:$Z$21,MATCH("xG/90",[1]Table2!$B$1:$Z$1,0),0),"")</f>
        <v/>
      </c>
      <c r="BY33" s="41" t="str">
        <f>IFERROR(VLOOKUP(BY10,[1]Table2!$B$1:$Z$21,MATCH("xGA/90",[1]Table2!$B$1:$Z$1,0),0)*VLOOKUP($B10,[1]Table2!$B$1:$Z$21,MATCH("xG/90",[1]Table2!$B$1:$Z$1,0),0),"")</f>
        <v/>
      </c>
      <c r="BZ33" s="41">
        <f>IFERROR(VLOOKUP(BZ10,[1]Table2!$B$1:$Z$21,MATCH("xGA/90",[1]Table2!$B$1:$Z$1,0),0)*VLOOKUP($B10,[1]Table2!$B$1:$Z$21,MATCH("xG/90",[1]Table2!$B$1:$Z$1,0),0),"")</f>
        <v>1.5903808593750002</v>
      </c>
      <c r="CA33" s="41" t="str">
        <f>IFERROR(VLOOKUP(CA10,[1]Table2!$B$1:$Z$21,MATCH("xGA/90",[1]Table2!$B$1:$Z$1,0),0)*VLOOKUP($B10,[1]Table2!$B$1:$Z$21,MATCH("xG/90",[1]Table2!$B$1:$Z$1,0),0),"")</f>
        <v/>
      </c>
      <c r="CB33" s="41" t="str">
        <f>IFERROR(VLOOKUP(CB10,[1]Table2!$B$1:$Z$21,MATCH("xGA/90",[1]Table2!$B$1:$Z$1,0),0)*VLOOKUP($B10,[1]Table2!$B$1:$Z$21,MATCH("xG/90",[1]Table2!$B$1:$Z$1,0),0),"")</f>
        <v/>
      </c>
      <c r="CC33" s="41">
        <f>IFERROR(VLOOKUP(CC10,[1]Table2!$B$1:$Z$21,MATCH("xGA/90",[1]Table2!$B$1:$Z$1,0),0)*VLOOKUP($B10,[1]Table2!$B$1:$Z$21,MATCH("xG/90",[1]Table2!$B$1:$Z$1,0),0),"")</f>
        <v>1.430419921875</v>
      </c>
      <c r="CD33" s="41" t="str">
        <f>IFERROR(VLOOKUP(CD10,[1]Table2!$B$1:$Z$21,MATCH("xGA/90",[1]Table2!$B$1:$Z$1,0),0)*VLOOKUP($B10,[1]Table2!$B$1:$Z$21,MATCH("xG/90",[1]Table2!$B$1:$Z$1,0),0),"")</f>
        <v/>
      </c>
      <c r="CE33" s="41" t="str">
        <f>IFERROR(VLOOKUP(CE10,[1]Table2!$B$1:$Z$21,MATCH("xGA/90",[1]Table2!$B$1:$Z$1,0),0)*VLOOKUP($B10,[1]Table2!$B$1:$Z$21,MATCH("xG/90",[1]Table2!$B$1:$Z$1,0),0),"")</f>
        <v/>
      </c>
      <c r="CF33" s="41" t="str">
        <f>IFERROR(VLOOKUP(CF10,[1]Table2!$B$1:$Z$21,MATCH("xGA/90",[1]Table2!$B$1:$Z$1,0),0)*VLOOKUP($B10,[1]Table2!$B$1:$Z$21,MATCH("xG/90",[1]Table2!$B$1:$Z$1,0),0),"")</f>
        <v/>
      </c>
      <c r="CG33" s="41">
        <f>IFERROR(VLOOKUP(CG10,[1]Table2!$B$1:$Z$21,MATCH("xGA/90",[1]Table2!$B$1:$Z$1,0),0)*VLOOKUP($B10,[1]Table2!$B$1:$Z$21,MATCH("xG/90",[1]Table2!$B$1:$Z$1,0),0),"")</f>
        <v>1.6611328125</v>
      </c>
      <c r="CH33" s="41" t="str">
        <f>IFERROR(VLOOKUP(CH10,[1]Table2!$B$1:$Z$21,MATCH("xGA/90",[1]Table2!$B$1:$Z$1,0),0)*VLOOKUP($B10,[1]Table2!$B$1:$Z$21,MATCH("xG/90",[1]Table2!$B$1:$Z$1,0),0),"")</f>
        <v/>
      </c>
      <c r="CI33" s="41" t="str">
        <f>IFERROR(VLOOKUP(CI10,[1]Table2!$B$1:$Z$21,MATCH("xGA/90",[1]Table2!$B$1:$Z$1,0),0)*VLOOKUP($B10,[1]Table2!$B$1:$Z$21,MATCH("xG/90",[1]Table2!$B$1:$Z$1,0),0),"")</f>
        <v/>
      </c>
      <c r="CJ33" s="41" t="str">
        <f>IFERROR(VLOOKUP(CJ10,[1]Table2!$B$1:$Z$21,MATCH("xGA/90",[1]Table2!$B$1:$Z$1,0),0)*VLOOKUP($B10,[1]Table2!$B$1:$Z$21,MATCH("xG/90",[1]Table2!$B$1:$Z$1,0),0),"")</f>
        <v/>
      </c>
      <c r="CK33" s="41" t="str">
        <f>IFERROR(VLOOKUP(CK10,[1]Table2!$B$1:$Z$21,MATCH("xGA/90",[1]Table2!$B$1:$Z$1,0),0)*VLOOKUP($B10,[1]Table2!$B$1:$Z$21,MATCH("xG/90",[1]Table2!$B$1:$Z$1,0),0),"")</f>
        <v/>
      </c>
      <c r="CL33" s="41" t="str">
        <f>IFERROR(VLOOKUP(CL10,[1]Table2!$B$1:$Z$21,MATCH("xGA/90",[1]Table2!$B$1:$Z$1,0),0)*VLOOKUP($B10,[1]Table2!$B$1:$Z$21,MATCH("xG/90",[1]Table2!$B$1:$Z$1,0),0),"")</f>
        <v/>
      </c>
      <c r="CM33" s="41" t="str">
        <f>IFERROR(VLOOKUP(CM10,[1]Table2!$B$1:$Z$21,MATCH("xGA/90",[1]Table2!$B$1:$Z$1,0),0)*VLOOKUP($B10,[1]Table2!$B$1:$Z$21,MATCH("xG/90",[1]Table2!$B$1:$Z$1,0),0),"")</f>
        <v/>
      </c>
      <c r="CN33" s="41">
        <f>IFERROR(VLOOKUP(CN10,[1]Table2!$B$1:$Z$21,MATCH("xGA/90",[1]Table2!$B$1:$Z$1,0),0)*VLOOKUP($B10,[1]Table2!$B$1:$Z$21,MATCH("xG/90",[1]Table2!$B$1:$Z$1,0),0),"")</f>
        <v>1.4181152343750001</v>
      </c>
      <c r="CO33" s="41" t="str">
        <f>IFERROR(VLOOKUP(CO10,[1]Table2!$B$1:$Z$21,MATCH("xGA/90",[1]Table2!$B$1:$Z$1,0),0)*VLOOKUP($B10,[1]Table2!$B$1:$Z$21,MATCH("xG/90",[1]Table2!$B$1:$Z$1,0),0),"")</f>
        <v/>
      </c>
      <c r="CP33" s="41" t="str">
        <f>IFERROR(VLOOKUP(CP10,[1]Table2!$B$1:$Z$21,MATCH("xGA/90",[1]Table2!$B$1:$Z$1,0),0)*VLOOKUP($B10,[1]Table2!$B$1:$Z$21,MATCH("xG/90",[1]Table2!$B$1:$Z$1,0),0),"")</f>
        <v/>
      </c>
      <c r="CQ33" s="41" t="str">
        <f>IFERROR(VLOOKUP(CQ10,[1]Table2!$B$1:$Z$21,MATCH("xGA/90",[1]Table2!$B$1:$Z$1,0),0)*VLOOKUP($B10,[1]Table2!$B$1:$Z$21,MATCH("xG/90",[1]Table2!$B$1:$Z$1,0),0),"")</f>
        <v/>
      </c>
      <c r="CR33" s="41" t="str">
        <f>IFERROR(VLOOKUP(CR10,[1]Table2!$B$1:$Z$21,MATCH("xGA/90",[1]Table2!$B$1:$Z$1,0),0)*VLOOKUP($B10,[1]Table2!$B$1:$Z$21,MATCH("xG/90",[1]Table2!$B$1:$Z$1,0),0),"")</f>
        <v/>
      </c>
      <c r="CS33" s="41" t="str">
        <f>IFERROR(VLOOKUP(CS10,[1]Table2!$B$1:$Z$21,MATCH("xGA/90",[1]Table2!$B$1:$Z$1,0),0)*VLOOKUP($B10,[1]Table2!$B$1:$Z$21,MATCH("xG/90",[1]Table2!$B$1:$Z$1,0),0),"")</f>
        <v/>
      </c>
      <c r="CT33" s="41" t="str">
        <f>IFERROR(VLOOKUP(CT10,[1]Table2!$B$1:$Z$21,MATCH("xGA/90",[1]Table2!$B$1:$Z$1,0),0)*VLOOKUP($B10,[1]Table2!$B$1:$Z$21,MATCH("xG/90",[1]Table2!$B$1:$Z$1,0),0),"")</f>
        <v/>
      </c>
      <c r="CU33" s="41" t="str">
        <f>IFERROR(VLOOKUP(CU10,[1]Table2!$B$1:$Z$21,MATCH("xGA/90",[1]Table2!$B$1:$Z$1,0),0)*VLOOKUP($B10,[1]Table2!$B$1:$Z$21,MATCH("xG/90",[1]Table2!$B$1:$Z$1,0),0),"")</f>
        <v/>
      </c>
      <c r="CV33" s="41">
        <f>IFERROR(VLOOKUP(CV10,[1]Table2!$B$1:$Z$21,MATCH("xGA/90",[1]Table2!$B$1:$Z$1,0),0)*VLOOKUP($B10,[1]Table2!$B$1:$Z$21,MATCH("xG/90",[1]Table2!$B$1:$Z$1,0),0),"")</f>
        <v>1.2542842741935483</v>
      </c>
      <c r="CW33" s="41" t="str">
        <f>IFERROR(VLOOKUP(CW10,[1]Table2!$B$1:$Z$21,MATCH("xGA/90",[1]Table2!$B$1:$Z$1,0),0)*VLOOKUP($B10,[1]Table2!$B$1:$Z$21,MATCH("xG/90",[1]Table2!$B$1:$Z$1,0),0),"")</f>
        <v/>
      </c>
      <c r="CX33" s="41" t="str">
        <f>IFERROR(VLOOKUP(CX10,[1]Table2!$B$1:$Z$21,MATCH("xGA/90",[1]Table2!$B$1:$Z$1,0),0)*VLOOKUP($B10,[1]Table2!$B$1:$Z$21,MATCH("xG/90",[1]Table2!$B$1:$Z$1,0),0),"")</f>
        <v/>
      </c>
      <c r="CY33" s="41" t="str">
        <f>IFERROR(VLOOKUP(CY10,[1]Table2!$B$1:$Z$21,MATCH("xGA/90",[1]Table2!$B$1:$Z$1,0),0)*VLOOKUP($B10,[1]Table2!$B$1:$Z$21,MATCH("xG/90",[1]Table2!$B$1:$Z$1,0),0),"")</f>
        <v/>
      </c>
      <c r="CZ33" s="41" t="str">
        <f>IFERROR(VLOOKUP(CZ10,[1]Table2!$B$1:$Z$21,MATCH("xGA/90",[1]Table2!$B$1:$Z$1,0),0)*VLOOKUP($B10,[1]Table2!$B$1:$Z$21,MATCH("xG/90",[1]Table2!$B$1:$Z$1,0),0),"")</f>
        <v/>
      </c>
      <c r="DA33" s="41" t="str">
        <f>IFERROR(VLOOKUP(DA10,[1]Table2!$B$1:$Z$21,MATCH("xGA/90",[1]Table2!$B$1:$Z$1,0),0)*VLOOKUP($B10,[1]Table2!$B$1:$Z$21,MATCH("xG/90",[1]Table2!$B$1:$Z$1,0),0),"")</f>
        <v/>
      </c>
      <c r="DB33" s="41">
        <f>IFERROR(VLOOKUP(DB10,[1]Table2!$B$1:$Z$21,MATCH("xGA/90",[1]Table2!$B$1:$Z$1,0),0)*VLOOKUP($B10,[1]Table2!$B$1:$Z$21,MATCH("xG/90",[1]Table2!$B$1:$Z$1,0),0),"")</f>
        <v>1.6611328125</v>
      </c>
      <c r="DC33" s="41" t="str">
        <f>IFERROR(VLOOKUP(DC10,[1]Table2!$B$1:$Z$21,MATCH("xGA/90",[1]Table2!$B$1:$Z$1,0),0)*VLOOKUP($B10,[1]Table2!$B$1:$Z$21,MATCH("xG/90",[1]Table2!$B$1:$Z$1,0),0),"")</f>
        <v/>
      </c>
      <c r="DD33" s="41" t="str">
        <f>IFERROR(VLOOKUP(DD10,[1]Table2!$B$1:$Z$21,MATCH("xGA/90",[1]Table2!$B$1:$Z$1,0),0)*VLOOKUP($B10,[1]Table2!$B$1:$Z$21,MATCH("xG/90",[1]Table2!$B$1:$Z$1,0),0),"")</f>
        <v/>
      </c>
      <c r="DE33" s="41" t="str">
        <f>IFERROR(VLOOKUP(DE10,[1]Table2!$B$1:$Z$21,MATCH("xGA/90",[1]Table2!$B$1:$Z$1,0),0)*VLOOKUP($B10,[1]Table2!$B$1:$Z$21,MATCH("xG/90",[1]Table2!$B$1:$Z$1,0),0),"")</f>
        <v/>
      </c>
      <c r="DF33" s="41" t="str">
        <f>IFERROR(VLOOKUP(DF10,[1]Table2!$B$1:$Z$21,MATCH("xGA/90",[1]Table2!$B$1:$Z$1,0),0)*VLOOKUP($B10,[1]Table2!$B$1:$Z$21,MATCH("xG/90",[1]Table2!$B$1:$Z$1,0),0),"")</f>
        <v/>
      </c>
      <c r="DG33" s="41" t="str">
        <f>IFERROR(VLOOKUP(DG10,[1]Table2!$B$1:$Z$21,MATCH("xGA/90",[1]Table2!$B$1:$Z$1,0),0)*VLOOKUP($B10,[1]Table2!$B$1:$Z$21,MATCH("xG/90",[1]Table2!$B$1:$Z$1,0),0),"")</f>
        <v/>
      </c>
      <c r="DH33" s="41" t="str">
        <f>IFERROR(VLOOKUP(DH10,[1]Table2!$B$1:$Z$21,MATCH("xGA/90",[1]Table2!$B$1:$Z$1,0),0)*VLOOKUP($B10,[1]Table2!$B$1:$Z$21,MATCH("xG/90",[1]Table2!$B$1:$Z$1,0),0),"")</f>
        <v/>
      </c>
      <c r="DI33" s="41" t="str">
        <f>IFERROR(VLOOKUP(DI10,[1]Table2!$B$1:$Z$21,MATCH("xGA/90",[1]Table2!$B$1:$Z$1,0),0)*VLOOKUP($B10,[1]Table2!$B$1:$Z$21,MATCH("xG/90",[1]Table2!$B$1:$Z$1,0),0),"")</f>
        <v/>
      </c>
      <c r="DJ33" s="41" t="str">
        <f>IFERROR(VLOOKUP(DJ10,[1]Table2!$B$1:$Z$21,MATCH("xGA/90",[1]Table2!$B$1:$Z$1,0),0)*VLOOKUP($B10,[1]Table2!$B$1:$Z$21,MATCH("xG/90",[1]Table2!$B$1:$Z$1,0),0),"")</f>
        <v/>
      </c>
      <c r="DK33" s="41" t="str">
        <f>IFERROR(VLOOKUP(DK10,[1]Table2!$B$1:$Z$21,MATCH("xGA/90",[1]Table2!$B$1:$Z$1,0),0)*VLOOKUP($B10,[1]Table2!$B$1:$Z$21,MATCH("xG/90",[1]Table2!$B$1:$Z$1,0),0),"")</f>
        <v/>
      </c>
      <c r="DL33" s="41" t="str">
        <f>IFERROR(VLOOKUP(DL10,[1]Table2!$B$1:$Z$21,MATCH("xGA/90",[1]Table2!$B$1:$Z$1,0),0)*VLOOKUP($B10,[1]Table2!$B$1:$Z$21,MATCH("xG/90",[1]Table2!$B$1:$Z$1,0),0),"")</f>
        <v/>
      </c>
      <c r="DM33" s="41" t="str">
        <f>IFERROR(VLOOKUP(DM10,[1]Table2!$B$1:$Z$21,MATCH("xGA/90",[1]Table2!$B$1:$Z$1,0),0)*VLOOKUP($B10,[1]Table2!$B$1:$Z$21,MATCH("xG/90",[1]Table2!$B$1:$Z$1,0),0),"")</f>
        <v/>
      </c>
      <c r="DN33" s="41" t="str">
        <f>IFERROR(VLOOKUP(DN10,[1]Table2!$B$1:$Z$21,MATCH("xGA/90",[1]Table2!$B$1:$Z$1,0),0)*VLOOKUP($B10,[1]Table2!$B$1:$Z$21,MATCH("xG/90",[1]Table2!$B$1:$Z$1,0),0),"")</f>
        <v/>
      </c>
      <c r="DO33" s="41" t="str">
        <f>IFERROR(VLOOKUP(DO10,[1]Table2!$B$1:$Z$21,MATCH("xGA/90",[1]Table2!$B$1:$Z$1,0),0)*VLOOKUP($B10,[1]Table2!$B$1:$Z$21,MATCH("xG/90",[1]Table2!$B$1:$Z$1,0),0),"")</f>
        <v/>
      </c>
      <c r="DP33" s="41" t="str">
        <f>IFERROR(VLOOKUP(DP10,[1]Table2!$B$1:$Z$21,MATCH("xGA/90",[1]Table2!$B$1:$Z$1,0),0)*VLOOKUP($B10,[1]Table2!$B$1:$Z$21,MATCH("xG/90",[1]Table2!$B$1:$Z$1,0),0),"")</f>
        <v/>
      </c>
      <c r="DQ33" s="41" t="str">
        <f>IFERROR(VLOOKUP(DQ10,[1]Table2!$B$1:$Z$21,MATCH("xGA/90",[1]Table2!$B$1:$Z$1,0),0)*VLOOKUP($B10,[1]Table2!$B$1:$Z$21,MATCH("xG/90",[1]Table2!$B$1:$Z$1,0),0),"")</f>
        <v/>
      </c>
      <c r="DR33" s="41" t="str">
        <f>IFERROR(VLOOKUP(DR10,[1]Table2!$B$1:$Z$21,MATCH("xGA/90",[1]Table2!$B$1:$Z$1,0),0)*VLOOKUP($B10,[1]Table2!$B$1:$Z$21,MATCH("xG/90",[1]Table2!$B$1:$Z$1,0),0),"")</f>
        <v/>
      </c>
      <c r="DS33" s="41" t="str">
        <f>IFERROR(VLOOKUP(DS10,[1]Table2!$B$1:$Z$21,MATCH("xGA/90",[1]Table2!$B$1:$Z$1,0),0)*VLOOKUP($B10,[1]Table2!$B$1:$Z$21,MATCH("xG/90",[1]Table2!$B$1:$Z$1,0),0),"")</f>
        <v/>
      </c>
      <c r="DT33" s="41" t="str">
        <f>IFERROR(VLOOKUP(DT10,[1]Table2!$B$1:$Z$21,MATCH("xGA/90",[1]Table2!$B$1:$Z$1,0),0)*VLOOKUP($B10,[1]Table2!$B$1:$Z$21,MATCH("xG/90",[1]Table2!$B$1:$Z$1,0),0),"")</f>
        <v/>
      </c>
      <c r="DU33" s="41" t="str">
        <f>IFERROR(VLOOKUP(DU10,[1]Table2!$B$1:$Z$21,MATCH("xGA/90",[1]Table2!$B$1:$Z$1,0),0)*VLOOKUP($B10,[1]Table2!$B$1:$Z$21,MATCH("xG/90",[1]Table2!$B$1:$Z$1,0),0),"")</f>
        <v/>
      </c>
      <c r="DV33" s="41" t="str">
        <f>IFERROR(VLOOKUP(DV10,[1]Table2!$B$1:$Z$21,MATCH("xGA/90",[1]Table2!$B$1:$Z$1,0),0)*VLOOKUP($B10,[1]Table2!$B$1:$Z$21,MATCH("xG/90",[1]Table2!$B$1:$Z$1,0),0),"")</f>
        <v/>
      </c>
      <c r="DW33" s="41" t="str">
        <f>IFERROR(VLOOKUP(DW10,[1]Table2!$B$1:$Z$21,MATCH("xGA/90",[1]Table2!$B$1:$Z$1,0),0)*VLOOKUP($B10,[1]Table2!$B$1:$Z$21,MATCH("xG/90",[1]Table2!$B$1:$Z$1,0),0),"")</f>
        <v/>
      </c>
      <c r="DX33" s="41" t="str">
        <f>IFERROR(VLOOKUP(DX10,[1]Table2!$B$1:$Z$21,MATCH("xGA/90",[1]Table2!$B$1:$Z$1,0),0)*VLOOKUP($B10,[1]Table2!$B$1:$Z$21,MATCH("xG/90",[1]Table2!$B$1:$Z$1,0),0),"")</f>
        <v/>
      </c>
      <c r="DY33" s="41" t="str">
        <f>IFERROR(VLOOKUP(DY10,[1]Table2!$B$1:$Z$21,MATCH("xGA/90",[1]Table2!$B$1:$Z$1,0),0)*VLOOKUP($B10,[1]Table2!$B$1:$Z$21,MATCH("xG/90",[1]Table2!$B$1:$Z$1,0),0),"")</f>
        <v/>
      </c>
      <c r="DZ33" s="41" t="str">
        <f>IFERROR(VLOOKUP(DZ10,[1]Table2!$B$1:$Z$21,MATCH("xGA/90",[1]Table2!$B$1:$Z$1,0),0)*VLOOKUP($B10,[1]Table2!$B$1:$Z$21,MATCH("xG/90",[1]Table2!$B$1:$Z$1,0),0),"")</f>
        <v/>
      </c>
      <c r="EA33" s="41" t="str">
        <f>IFERROR(VLOOKUP(EA10,[1]Table2!$B$1:$Z$21,MATCH("xGA/90",[1]Table2!$B$1:$Z$1,0),0)*VLOOKUP($B10,[1]Table2!$B$1:$Z$21,MATCH("xG/90",[1]Table2!$B$1:$Z$1,0),0),"")</f>
        <v/>
      </c>
      <c r="EB33" s="41" t="str">
        <f>IFERROR(VLOOKUP(EB10,[1]Table2!$B$1:$Z$21,MATCH("xGA/90",[1]Table2!$B$1:$Z$1,0),0)*VLOOKUP($B10,[1]Table2!$B$1:$Z$21,MATCH("xG/90",[1]Table2!$B$1:$Z$1,0),0),"")</f>
        <v/>
      </c>
      <c r="EC33" s="41" t="str">
        <f>IFERROR(VLOOKUP(EC10,[1]Table2!$B$1:$Z$21,MATCH("xGA/90",[1]Table2!$B$1:$Z$1,0),0)*VLOOKUP($B10,[1]Table2!$B$1:$Z$21,MATCH("xG/90",[1]Table2!$B$1:$Z$1,0),0),"")</f>
        <v/>
      </c>
      <c r="ED33" s="41" t="str">
        <f>IFERROR(VLOOKUP(ED10,[1]Table2!$B$1:$Z$21,MATCH("xGA/90",[1]Table2!$B$1:$Z$1,0),0)*VLOOKUP($B10,[1]Table2!$B$1:$Z$21,MATCH("xG/90",[1]Table2!$B$1:$Z$1,0),0),"")</f>
        <v/>
      </c>
      <c r="EE33" s="41" t="str">
        <f>IFERROR(VLOOKUP(EE10,[1]Table2!$B$1:$Z$21,MATCH("xGA/90",[1]Table2!$B$1:$Z$1,0),0)*VLOOKUP($B10,[1]Table2!$B$1:$Z$21,MATCH("xG/90",[1]Table2!$B$1:$Z$1,0),0),"")</f>
        <v/>
      </c>
      <c r="EF33" s="41" t="str">
        <f>IFERROR(VLOOKUP(EF10,[1]Table2!$B$1:$Z$21,MATCH("xGA/90",[1]Table2!$B$1:$Z$1,0),0)*VLOOKUP($B10,[1]Table2!$B$1:$Z$21,MATCH("xG/90",[1]Table2!$B$1:$Z$1,0),0),"")</f>
        <v/>
      </c>
      <c r="EG33" s="41" t="str">
        <f>IFERROR(VLOOKUP(EG10,[1]Table2!$B$1:$Z$21,MATCH("xGA/90",[1]Table2!$B$1:$Z$1,0),0)*VLOOKUP($B10,[1]Table2!$B$1:$Z$21,MATCH("xG/90",[1]Table2!$B$1:$Z$1,0),0),"")</f>
        <v/>
      </c>
      <c r="EH33" s="41" t="str">
        <f>IFERROR(VLOOKUP(EH10,[1]Table2!$B$1:$Z$21,MATCH("xGA/90",[1]Table2!$B$1:$Z$1,0),0)*VLOOKUP($B10,[1]Table2!$B$1:$Z$21,MATCH("xG/90",[1]Table2!$B$1:$Z$1,0),0),"")</f>
        <v/>
      </c>
      <c r="EI33" s="41" t="str">
        <f>IFERROR(VLOOKUP(EI10,[1]Table2!$B$1:$Z$21,MATCH("xGA/90",[1]Table2!$B$1:$Z$1,0),0)*VLOOKUP($B10,[1]Table2!$B$1:$Z$21,MATCH("xG/90",[1]Table2!$B$1:$Z$1,0),0),"")</f>
        <v/>
      </c>
      <c r="EJ33" s="41" t="str">
        <f>IFERROR(VLOOKUP(EJ10,[1]Table2!$B$1:$Z$21,MATCH("xGA/90",[1]Table2!$B$1:$Z$1,0),0)*VLOOKUP($B10,[1]Table2!$B$1:$Z$21,MATCH("xG/90",[1]Table2!$B$1:$Z$1,0),0),"")</f>
        <v/>
      </c>
      <c r="EK33" s="41" t="str">
        <f>IFERROR(VLOOKUP(EK10,[1]Table2!$B$1:$Z$21,MATCH("xGA/90",[1]Table2!$B$1:$Z$1,0),0)*VLOOKUP($B10,[1]Table2!$B$1:$Z$21,MATCH("xG/90",[1]Table2!$B$1:$Z$1,0),0),"")</f>
        <v/>
      </c>
      <c r="EL33" s="41" t="str">
        <f>IFERROR(VLOOKUP(EL10,[1]Table2!$B$1:$Z$21,MATCH("xGA/90",[1]Table2!$B$1:$Z$1,0),0)*VLOOKUP($B10,[1]Table2!$B$1:$Z$21,MATCH("xG/90",[1]Table2!$B$1:$Z$1,0),0),"")</f>
        <v/>
      </c>
      <c r="EM33" s="41" t="str">
        <f>IFERROR(VLOOKUP(EM10,[1]Table2!$B$1:$Z$21,MATCH("xGA/90",[1]Table2!$B$1:$Z$1,0),0)*VLOOKUP($B10,[1]Table2!$B$1:$Z$21,MATCH("xG/90",[1]Table2!$B$1:$Z$1,0),0),"")</f>
        <v/>
      </c>
      <c r="EN33" s="41" t="str">
        <f>IFERROR(VLOOKUP(EN10,[1]Table2!$B$1:$Z$21,MATCH("xGA/90",[1]Table2!$B$1:$Z$1,0),0)*VLOOKUP($B10,[1]Table2!$B$1:$Z$21,MATCH("xG/90",[1]Table2!$B$1:$Z$1,0),0),"")</f>
        <v/>
      </c>
      <c r="EO33" s="41" t="str">
        <f>IFERROR(VLOOKUP(EO10,[1]Table2!$B$1:$Z$21,MATCH("xGA/90",[1]Table2!$B$1:$Z$1,0),0)*VLOOKUP($B10,[1]Table2!$B$1:$Z$21,MATCH("xG/90",[1]Table2!$B$1:$Z$1,0),0),"")</f>
        <v/>
      </c>
      <c r="EP33" s="41" t="str">
        <f>IFERROR(VLOOKUP(EP10,[1]Table2!$B$1:$Z$21,MATCH("xGA/90",[1]Table2!$B$1:$Z$1,0),0)*VLOOKUP($B10,[1]Table2!$B$1:$Z$21,MATCH("xG/90",[1]Table2!$B$1:$Z$1,0),0),"")</f>
        <v/>
      </c>
      <c r="EQ33" s="41" t="str">
        <f>IFERROR(VLOOKUP(EQ10,[1]Table2!$B$1:$Z$21,MATCH("xGA/90",[1]Table2!$B$1:$Z$1,0),0)*VLOOKUP($B10,[1]Table2!$B$1:$Z$21,MATCH("xG/90",[1]Table2!$B$1:$Z$1,0),0),"")</f>
        <v/>
      </c>
      <c r="ER33" s="41" t="str">
        <f>IFERROR(VLOOKUP(ER10,[1]Table2!$B$1:$Z$21,MATCH("xGA/90",[1]Table2!$B$1:$Z$1,0),0)*VLOOKUP($B10,[1]Table2!$B$1:$Z$21,MATCH("xG/90",[1]Table2!$B$1:$Z$1,0),0),"")</f>
        <v/>
      </c>
      <c r="ES33" s="41" t="str">
        <f>IFERROR(VLOOKUP(ES10,[1]Table2!$B$1:$Z$21,MATCH("xGA/90",[1]Table2!$B$1:$Z$1,0),0)*VLOOKUP($B10,[1]Table2!$B$1:$Z$21,MATCH("xG/90",[1]Table2!$B$1:$Z$1,0),0),"")</f>
        <v/>
      </c>
      <c r="ET33" s="41">
        <f>IFERROR(VLOOKUP(ET10,[1]Table2!$B$1:$Z$21,MATCH("xGA/90",[1]Table2!$B$1:$Z$1,0),0)*VLOOKUP($B10,[1]Table2!$B$1:$Z$21,MATCH("xG/90",[1]Table2!$B$1:$Z$1,0),0),"")</f>
        <v>1.6131048387096774</v>
      </c>
      <c r="EU33" s="41" t="str">
        <f>IFERROR(VLOOKUP(EU10,[1]Table2!$B$1:$Z$21,MATCH("xGA/90",[1]Table2!$B$1:$Z$1,0),0)*VLOOKUP($B10,[1]Table2!$B$1:$Z$21,MATCH("xG/90",[1]Table2!$B$1:$Z$1,0),0),"")</f>
        <v/>
      </c>
      <c r="EV33" s="41" t="str">
        <f>IFERROR(VLOOKUP(EV10,[1]Table2!$B$1:$Z$21,MATCH("xGA/90",[1]Table2!$B$1:$Z$1,0),0)*VLOOKUP($B10,[1]Table2!$B$1:$Z$21,MATCH("xG/90",[1]Table2!$B$1:$Z$1,0),0),"")</f>
        <v/>
      </c>
      <c r="EW33" s="41" t="str">
        <f>IFERROR(VLOOKUP(EW10,[1]Table2!$B$1:$Z$21,MATCH("xGA/90",[1]Table2!$B$1:$Z$1,0),0)*VLOOKUP($B10,[1]Table2!$B$1:$Z$21,MATCH("xG/90",[1]Table2!$B$1:$Z$1,0),0),"")</f>
        <v/>
      </c>
      <c r="EX33" s="41" t="str">
        <f>IFERROR(VLOOKUP(EX10,[1]Table2!$B$1:$Z$21,MATCH("xGA/90",[1]Table2!$B$1:$Z$1,0),0)*VLOOKUP($B10,[1]Table2!$B$1:$Z$21,MATCH("xG/90",[1]Table2!$B$1:$Z$1,0),0),"")</f>
        <v/>
      </c>
      <c r="EY33" s="41">
        <f>IFERROR(VLOOKUP(EY10,[1]Table2!$B$1:$Z$21,MATCH("xGA/90",[1]Table2!$B$1:$Z$1,0),0)*VLOOKUP($B10,[1]Table2!$B$1:$Z$21,MATCH("xG/90",[1]Table2!$B$1:$Z$1,0),0),"")</f>
        <v>1.7318847656249998</v>
      </c>
      <c r="EZ33" s="41" t="str">
        <f>IFERROR(VLOOKUP(EZ10,[1]Table2!$B$1:$Z$21,MATCH("xGA/90",[1]Table2!$B$1:$Z$1,0),0)*VLOOKUP($B10,[1]Table2!$B$1:$Z$21,MATCH("xG/90",[1]Table2!$B$1:$Z$1,0),0),"")</f>
        <v/>
      </c>
      <c r="FA33" s="41" t="str">
        <f>IFERROR(VLOOKUP(FA10,[1]Table2!$B$1:$Z$21,MATCH("xGA/90",[1]Table2!$B$1:$Z$1,0),0)*VLOOKUP($B10,[1]Table2!$B$1:$Z$21,MATCH("xG/90",[1]Table2!$B$1:$Z$1,0),0),"")</f>
        <v/>
      </c>
      <c r="FB33" s="41" t="str">
        <f>IFERROR(VLOOKUP(FB10,[1]Table2!$B$1:$Z$21,MATCH("xGA/90",[1]Table2!$B$1:$Z$1,0),0)*VLOOKUP($B10,[1]Table2!$B$1:$Z$21,MATCH("xG/90",[1]Table2!$B$1:$Z$1,0),0),"")</f>
        <v/>
      </c>
      <c r="FC33" s="41">
        <f>IFERROR(VLOOKUP(FC10,[1]Table2!$B$1:$Z$21,MATCH("xGA/90",[1]Table2!$B$1:$Z$1,0),0)*VLOOKUP($B10,[1]Table2!$B$1:$Z$21,MATCH("xG/90",[1]Table2!$B$1:$Z$1,0),0),"")</f>
        <v>1.2673828125000002</v>
      </c>
      <c r="FD33" s="41" t="str">
        <f>IFERROR(VLOOKUP(FD10,[1]Table2!$B$1:$Z$21,MATCH("xGA/90",[1]Table2!$B$1:$Z$1,0),0)*VLOOKUP($B10,[1]Table2!$B$1:$Z$21,MATCH("xG/90",[1]Table2!$B$1:$Z$1,0),0),"")</f>
        <v/>
      </c>
      <c r="FE33" s="41" t="str">
        <f>IFERROR(VLOOKUP(FE10,[1]Table2!$B$1:$Z$21,MATCH("xGA/90",[1]Table2!$B$1:$Z$1,0),0)*VLOOKUP($B10,[1]Table2!$B$1:$Z$21,MATCH("xG/90",[1]Table2!$B$1:$Z$1,0),0),"")</f>
        <v/>
      </c>
      <c r="FF33" s="41" t="str">
        <f>IFERROR(VLOOKUP(FF10,[1]Table2!$B$1:$Z$21,MATCH("xGA/90",[1]Table2!$B$1:$Z$1,0),0)*VLOOKUP($B10,[1]Table2!$B$1:$Z$21,MATCH("xG/90",[1]Table2!$B$1:$Z$1,0),0),"")</f>
        <v/>
      </c>
      <c r="FG33" s="41" t="str">
        <f>IFERROR(VLOOKUP(FG10,[1]Table2!$B$1:$Z$21,MATCH("xGA/90",[1]Table2!$B$1:$Z$1,0),0)*VLOOKUP($B10,[1]Table2!$B$1:$Z$21,MATCH("xG/90",[1]Table2!$B$1:$Z$1,0),0),"")</f>
        <v/>
      </c>
      <c r="FH33" s="41" t="str">
        <f>IFERROR(VLOOKUP(FH10,[1]Table2!$B$1:$Z$21,MATCH("xGA/90",[1]Table2!$B$1:$Z$1,0),0)*VLOOKUP($B10,[1]Table2!$B$1:$Z$21,MATCH("xG/90",[1]Table2!$B$1:$Z$1,0),0),"")</f>
        <v/>
      </c>
      <c r="FI33" s="41" t="str">
        <f>IFERROR(VLOOKUP(FI10,[1]Table2!$B$1:$Z$21,MATCH("xGA/90",[1]Table2!$B$1:$Z$1,0),0)*VLOOKUP($B10,[1]Table2!$B$1:$Z$21,MATCH("xG/90",[1]Table2!$B$1:$Z$1,0),0),"")</f>
        <v/>
      </c>
      <c r="FJ33" s="41" t="str">
        <f>IFERROR(VLOOKUP(FJ10,[1]Table2!$B$1:$Z$21,MATCH("xGA/90",[1]Table2!$B$1:$Z$1,0),0)*VLOOKUP($B10,[1]Table2!$B$1:$Z$21,MATCH("xG/90",[1]Table2!$B$1:$Z$1,0),0),"")</f>
        <v/>
      </c>
      <c r="FK33" s="41" t="str">
        <f>IFERROR(VLOOKUP(FK10,[1]Table2!$B$1:$Z$21,MATCH("xGA/90",[1]Table2!$B$1:$Z$1,0),0)*VLOOKUP($B10,[1]Table2!$B$1:$Z$21,MATCH("xG/90",[1]Table2!$B$1:$Z$1,0),0),"")</f>
        <v/>
      </c>
      <c r="FL33" s="41" t="str">
        <f>IFERROR(VLOOKUP(FL10,[1]Table2!$B$1:$Z$21,MATCH("xGA/90",[1]Table2!$B$1:$Z$1,0),0)*VLOOKUP($B10,[1]Table2!$B$1:$Z$21,MATCH("xG/90",[1]Table2!$B$1:$Z$1,0),0),"")</f>
        <v/>
      </c>
      <c r="FM33" s="41" t="str">
        <f>IFERROR(VLOOKUP(FM10,[1]Table2!$B$1:$Z$21,MATCH("xGA/90",[1]Table2!$B$1:$Z$1,0),0)*VLOOKUP($B10,[1]Table2!$B$1:$Z$21,MATCH("xG/90",[1]Table2!$B$1:$Z$1,0),0),"")</f>
        <v/>
      </c>
      <c r="FN33" s="41">
        <f>IFERROR(VLOOKUP(FN10,[1]Table2!$B$1:$Z$21,MATCH("xGA/90",[1]Table2!$B$1:$Z$1,0),0)*VLOOKUP($B10,[1]Table2!$B$1:$Z$21,MATCH("xG/90",[1]Table2!$B$1:$Z$1,0),0),"")</f>
        <v>1.2415826612903225</v>
      </c>
      <c r="FO33" s="41" t="str">
        <f>IFERROR(VLOOKUP(FO10,[1]Table2!$B$1:$Z$21,MATCH("xGA/90",[1]Table2!$B$1:$Z$1,0),0)*VLOOKUP($B10,[1]Table2!$B$1:$Z$21,MATCH("xG/90",[1]Table2!$B$1:$Z$1,0),0),"")</f>
        <v/>
      </c>
      <c r="FP33" s="41" t="str">
        <f>IFERROR(VLOOKUP(FP10,[1]Table2!$B$1:$Z$21,MATCH("xGA/90",[1]Table2!$B$1:$Z$1,0),0)*VLOOKUP($B10,[1]Table2!$B$1:$Z$21,MATCH("xG/90",[1]Table2!$B$1:$Z$1,0),0),"")</f>
        <v/>
      </c>
      <c r="FQ33" s="41">
        <f>IFERROR(VLOOKUP(FQ10,[1]Table2!$B$1:$Z$21,MATCH("xGA/90",[1]Table2!$B$1:$Z$1,0),0)*VLOOKUP($B10,[1]Table2!$B$1:$Z$21,MATCH("xG/90",[1]Table2!$B$1:$Z$1,0),0),"")</f>
        <v>1.2698437499999999</v>
      </c>
      <c r="FR33" s="41" t="str">
        <f>IFERROR(VLOOKUP(FR10,[1]Table2!$B$1:$Z$21,MATCH("xGA/90",[1]Table2!$B$1:$Z$1,0),0)*VLOOKUP($B10,[1]Table2!$B$1:$Z$21,MATCH("xG/90",[1]Table2!$B$1:$Z$1,0),0),"")</f>
        <v/>
      </c>
      <c r="FS33" s="41" t="str">
        <f>IFERROR(VLOOKUP(FS10,[1]Table2!$B$1:$Z$21,MATCH("xGA/90",[1]Table2!$B$1:$Z$1,0),0)*VLOOKUP($B10,[1]Table2!$B$1:$Z$21,MATCH("xG/90",[1]Table2!$B$1:$Z$1,0),0),"")</f>
        <v/>
      </c>
      <c r="FT33" s="41">
        <f>IFERROR(VLOOKUP(FT10,[1]Table2!$B$1:$Z$21,MATCH("xGA/90",[1]Table2!$B$1:$Z$1,0),0)*VLOOKUP($B10,[1]Table2!$B$1:$Z$21,MATCH("xG/90",[1]Table2!$B$1:$Z$1,0),0),"")</f>
        <v>1.0097782258064516</v>
      </c>
      <c r="FU33" s="41" t="str">
        <f>IFERROR(VLOOKUP(FU10,[1]Table2!$B$1:$Z$21,MATCH("xGA/90",[1]Table2!$B$1:$Z$1,0),0)*VLOOKUP($B10,[1]Table2!$B$1:$Z$21,MATCH("xG/90",[1]Table2!$B$1:$Z$1,0),0),"")</f>
        <v/>
      </c>
      <c r="FV33" s="41" t="str">
        <f>IFERROR(VLOOKUP(FV10,[1]Table2!$B$1:$Z$21,MATCH("xGA/90",[1]Table2!$B$1:$Z$1,0),0)*VLOOKUP($B10,[1]Table2!$B$1:$Z$21,MATCH("xG/90",[1]Table2!$B$1:$Z$1,0),0),"")</f>
        <v/>
      </c>
      <c r="FW33" s="41" t="str">
        <f>IFERROR(VLOOKUP(FW10,[1]Table2!$B$1:$Z$21,MATCH("xGA/90",[1]Table2!$B$1:$Z$1,0),0)*VLOOKUP($B10,[1]Table2!$B$1:$Z$21,MATCH("xG/90",[1]Table2!$B$1:$Z$1,0),0),"")</f>
        <v/>
      </c>
      <c r="FX33" s="41" t="str">
        <f>IFERROR(VLOOKUP(FX10,[1]Table2!$B$1:$Z$21,MATCH("xGA/90",[1]Table2!$B$1:$Z$1,0),0)*VLOOKUP($B10,[1]Table2!$B$1:$Z$21,MATCH("xG/90",[1]Table2!$B$1:$Z$1,0),0),"")</f>
        <v/>
      </c>
      <c r="FY33" s="41" t="str">
        <f>IFERROR(VLOOKUP(FY10,[1]Table2!$B$1:$Z$21,MATCH("xGA/90",[1]Table2!$B$1:$Z$1,0),0)*VLOOKUP($B10,[1]Table2!$B$1:$Z$21,MATCH("xG/90",[1]Table2!$B$1:$Z$1,0),0),"")</f>
        <v/>
      </c>
      <c r="FZ33" s="41" t="str">
        <f>IFERROR(VLOOKUP(FZ10,[1]Table2!$B$1:$Z$21,MATCH("xGA/90",[1]Table2!$B$1:$Z$1,0),0)*VLOOKUP($B10,[1]Table2!$B$1:$Z$21,MATCH("xG/90",[1]Table2!$B$1:$Z$1,0),0),"")</f>
        <v/>
      </c>
      <c r="GA33" s="41" t="str">
        <f>IFERROR(VLOOKUP(GA10,[1]Table2!$B$1:$Z$21,MATCH("xGA/90",[1]Table2!$B$1:$Z$1,0),0)*VLOOKUP($B10,[1]Table2!$B$1:$Z$21,MATCH("xG/90",[1]Table2!$B$1:$Z$1,0),0),"")</f>
        <v/>
      </c>
      <c r="GB33" s="41" t="str">
        <f>IFERROR(VLOOKUP(GB10,[1]Table2!$B$1:$Z$21,MATCH("xGA/90",[1]Table2!$B$1:$Z$1,0),0)*VLOOKUP($B10,[1]Table2!$B$1:$Z$21,MATCH("xG/90",[1]Table2!$B$1:$Z$1,0),0),"")</f>
        <v/>
      </c>
      <c r="GC33" s="41" t="str">
        <f>IFERROR(VLOOKUP(GC10,[1]Table2!$B$1:$Z$21,MATCH("xGA/90",[1]Table2!$B$1:$Z$1,0),0)*VLOOKUP($B10,[1]Table2!$B$1:$Z$21,MATCH("xG/90",[1]Table2!$B$1:$Z$1,0),0),"")</f>
        <v/>
      </c>
      <c r="GD33" s="41" t="str">
        <f>IFERROR(VLOOKUP(GD10,[1]Table2!$B$1:$Z$21,MATCH("xGA/90",[1]Table2!$B$1:$Z$1,0),0)*VLOOKUP($B10,[1]Table2!$B$1:$Z$21,MATCH("xG/90",[1]Table2!$B$1:$Z$1,0),0),"")</f>
        <v/>
      </c>
      <c r="GE33" s="41" t="str">
        <f>IFERROR(VLOOKUP(GE10,[1]Table2!$B$1:$Z$21,MATCH("xGA/90",[1]Table2!$B$1:$Z$1,0),0)*VLOOKUP($B10,[1]Table2!$B$1:$Z$21,MATCH("xG/90",[1]Table2!$B$1:$Z$1,0),0),"")</f>
        <v/>
      </c>
      <c r="GF33" s="41" t="str">
        <f>IFERROR(VLOOKUP(GF10,[1]Table2!$B$1:$Z$21,MATCH("xGA/90",[1]Table2!$B$1:$Z$1,0),0)*VLOOKUP($B10,[1]Table2!$B$1:$Z$21,MATCH("xG/90",[1]Table2!$B$1:$Z$1,0),0),"")</f>
        <v/>
      </c>
      <c r="GG33" s="41" t="str">
        <f>IFERROR(VLOOKUP(GG10,[1]Table2!$B$1:$Z$21,MATCH("xGA/90",[1]Table2!$B$1:$Z$1,0),0)*VLOOKUP($B10,[1]Table2!$B$1:$Z$21,MATCH("xG/90",[1]Table2!$B$1:$Z$1,0),0),"")</f>
        <v/>
      </c>
      <c r="GH33" s="41">
        <f>IFERROR(VLOOKUP(GH10,[1]Table2!$B$1:$Z$21,MATCH("xGA/90",[1]Table2!$B$1:$Z$1,0),0)*VLOOKUP($B10,[1]Table2!$B$1:$Z$21,MATCH("xG/90",[1]Table2!$B$1:$Z$1,0),0),"")</f>
        <v>1.2698437499999999</v>
      </c>
      <c r="GI33" s="41" t="str">
        <f>IFERROR(VLOOKUP(GI10,[1]Table2!$B$1:$Z$21,MATCH("xGA/90",[1]Table2!$B$1:$Z$1,0),0)*VLOOKUP($B10,[1]Table2!$B$1:$Z$21,MATCH("xG/90",[1]Table2!$B$1:$Z$1,0),0),"")</f>
        <v/>
      </c>
      <c r="GJ33" s="41" t="str">
        <f>IFERROR(VLOOKUP(GJ10,[1]Table2!$B$1:$Z$21,MATCH("xGA/90",[1]Table2!$B$1:$Z$1,0),0)*VLOOKUP($B10,[1]Table2!$B$1:$Z$21,MATCH("xG/90",[1]Table2!$B$1:$Z$1,0),0),"")</f>
        <v/>
      </c>
      <c r="GK33" s="41" t="str">
        <f>IFERROR(VLOOKUP(GK10,[1]Table2!$B$1:$Z$21,MATCH("xGA/90",[1]Table2!$B$1:$Z$1,0),0)*VLOOKUP($B10,[1]Table2!$B$1:$Z$21,MATCH("xG/90",[1]Table2!$B$1:$Z$1,0),0),"")</f>
        <v/>
      </c>
      <c r="GL33" s="41" t="str">
        <f>IFERROR(VLOOKUP(GL10,[1]Table2!$B$1:$Z$21,MATCH("xGA/90",[1]Table2!$B$1:$Z$1,0),0)*VLOOKUP($B10,[1]Table2!$B$1:$Z$21,MATCH("xG/90",[1]Table2!$B$1:$Z$1,0),0),"")</f>
        <v/>
      </c>
      <c r="GM33" s="41" t="str">
        <f>IFERROR(VLOOKUP(GM10,[1]Table2!$B$1:$Z$21,MATCH("xGA/90",[1]Table2!$B$1:$Z$1,0),0)*VLOOKUP($B10,[1]Table2!$B$1:$Z$21,MATCH("xG/90",[1]Table2!$B$1:$Z$1,0),0),"")</f>
        <v/>
      </c>
      <c r="GN33" s="41" t="str">
        <f>IFERROR(VLOOKUP(GN10,[1]Table2!$B$1:$Z$21,MATCH("xGA/90",[1]Table2!$B$1:$Z$1,0),0)*VLOOKUP($B10,[1]Table2!$B$1:$Z$21,MATCH("xG/90",[1]Table2!$B$1:$Z$1,0),0),"")</f>
        <v/>
      </c>
      <c r="GO33" s="41">
        <f>IFERROR(VLOOKUP(GO10,[1]Table2!$B$1:$Z$21,MATCH("xGA/90",[1]Table2!$B$1:$Z$1,0),0)*VLOOKUP($B10,[1]Table2!$B$1:$Z$21,MATCH("xG/90",[1]Table2!$B$1:$Z$1,0),0),"")</f>
        <v>1.1405172413793105</v>
      </c>
      <c r="GP33" s="41" t="str">
        <f>IFERROR(VLOOKUP(GP10,[1]Table2!$B$1:$Z$21,MATCH("xGA/90",[1]Table2!$B$1:$Z$1,0),0)*VLOOKUP($B10,[1]Table2!$B$1:$Z$21,MATCH("xG/90",[1]Table2!$B$1:$Z$1,0),0),"")</f>
        <v/>
      </c>
      <c r="GQ33" s="41" t="str">
        <f>IFERROR(VLOOKUP(GQ10,[1]Table2!$B$1:$Z$21,MATCH("xGA/90",[1]Table2!$B$1:$Z$1,0),0)*VLOOKUP($B10,[1]Table2!$B$1:$Z$21,MATCH("xG/90",[1]Table2!$B$1:$Z$1,0),0),"")</f>
        <v/>
      </c>
      <c r="GR33" s="41" t="str">
        <f>IFERROR(VLOOKUP(GR10,[1]Table2!$B$1:$Z$21,MATCH("xGA/90",[1]Table2!$B$1:$Z$1,0),0)*VLOOKUP($B10,[1]Table2!$B$1:$Z$21,MATCH("xG/90",[1]Table2!$B$1:$Z$1,0),0),"")</f>
        <v/>
      </c>
      <c r="GS33" s="41" t="str">
        <f>IFERROR(VLOOKUP(GS10,[1]Table2!$B$1:$Z$21,MATCH("xGA/90",[1]Table2!$B$1:$Z$1,0),0)*VLOOKUP($B10,[1]Table2!$B$1:$Z$21,MATCH("xG/90",[1]Table2!$B$1:$Z$1,0),0),"")</f>
        <v/>
      </c>
      <c r="GT33" s="41" t="str">
        <f>IFERROR(VLOOKUP(GT10,[1]Table2!$B$1:$Z$21,MATCH("xGA/90",[1]Table2!$B$1:$Z$1,0),0)*VLOOKUP($B10,[1]Table2!$B$1:$Z$21,MATCH("xG/90",[1]Table2!$B$1:$Z$1,0),0),"")</f>
        <v/>
      </c>
      <c r="GU33" s="41" t="str">
        <f>IFERROR(VLOOKUP(GU10,[1]Table2!$B$1:$Z$21,MATCH("xGA/90",[1]Table2!$B$1:$Z$1,0),0)*VLOOKUP($B10,[1]Table2!$B$1:$Z$21,MATCH("xG/90",[1]Table2!$B$1:$Z$1,0),0),"")</f>
        <v/>
      </c>
      <c r="GV33" s="41">
        <f>IFERROR(VLOOKUP(GV10,[1]Table2!$B$1:$Z$21,MATCH("xGA/90",[1]Table2!$B$1:$Z$1,0),0)*VLOOKUP($B10,[1]Table2!$B$1:$Z$21,MATCH("xG/90",[1]Table2!$B$1:$Z$1,0),0),"")</f>
        <v>1.2950683593750001</v>
      </c>
      <c r="GW33" s="41" t="str">
        <f>IFERROR(VLOOKUP(GW10,[1]Table2!$B$1:$Z$21,MATCH("xGA/90",[1]Table2!$B$1:$Z$1,0),0)*VLOOKUP($B10,[1]Table2!$B$1:$Z$21,MATCH("xG/90",[1]Table2!$B$1:$Z$1,0),0),"")</f>
        <v/>
      </c>
      <c r="GX33" s="41" t="str">
        <f>IFERROR(VLOOKUP(GX10,[1]Table2!$B$1:$Z$21,MATCH("xGA/90",[1]Table2!$B$1:$Z$1,0),0)*VLOOKUP($B10,[1]Table2!$B$1:$Z$21,MATCH("xG/90",[1]Table2!$B$1:$Z$1,0),0),"")</f>
        <v/>
      </c>
      <c r="GY33" s="41" t="str">
        <f>IFERROR(VLOOKUP(GY10,[1]Table2!$B$1:$Z$21,MATCH("xGA/90",[1]Table2!$B$1:$Z$1,0),0)*VLOOKUP($B10,[1]Table2!$B$1:$Z$21,MATCH("xG/90",[1]Table2!$B$1:$Z$1,0),0),"")</f>
        <v/>
      </c>
      <c r="GZ33" s="41" t="str">
        <f>IFERROR(VLOOKUP(GZ10,[1]Table2!$B$1:$Z$21,MATCH("xGA/90",[1]Table2!$B$1:$Z$1,0),0)*VLOOKUP($B10,[1]Table2!$B$1:$Z$21,MATCH("xG/90",[1]Table2!$B$1:$Z$1,0),0),"")</f>
        <v/>
      </c>
      <c r="HA33" s="41" t="str">
        <f>IFERROR(VLOOKUP(HA10,[1]Table2!$B$1:$Z$21,MATCH("xGA/90",[1]Table2!$B$1:$Z$1,0),0)*VLOOKUP($B10,[1]Table2!$B$1:$Z$21,MATCH("xG/90",[1]Table2!$B$1:$Z$1,0),0),"")</f>
        <v/>
      </c>
      <c r="HB33" s="41" t="str">
        <f>IFERROR(VLOOKUP(HB10,[1]Table2!$B$1:$Z$21,MATCH("xGA/90",[1]Table2!$B$1:$Z$1,0),0)*VLOOKUP($B10,[1]Table2!$B$1:$Z$21,MATCH("xG/90",[1]Table2!$B$1:$Z$1,0),0),"")</f>
        <v/>
      </c>
      <c r="HC33" s="41">
        <f>IFERROR(VLOOKUP(HC10,[1]Table2!$B$1:$Z$21,MATCH("xGA/90",[1]Table2!$B$1:$Z$1,0),0)*VLOOKUP($B10,[1]Table2!$B$1:$Z$21,MATCH("xG/90",[1]Table2!$B$1:$Z$1,0),0),"")</f>
        <v>1.3781249999999998</v>
      </c>
      <c r="HD33" s="41" t="str">
        <f>IFERROR(VLOOKUP(HD10,[1]Table2!$B$1:$Z$21,MATCH("xGA/90",[1]Table2!$B$1:$Z$1,0),0)*VLOOKUP($B10,[1]Table2!$B$1:$Z$21,MATCH("xG/90",[1]Table2!$B$1:$Z$1,0),0),"")</f>
        <v/>
      </c>
      <c r="HE33" s="41" t="str">
        <f>IFERROR(VLOOKUP(HE10,[1]Table2!$B$1:$Z$21,MATCH("xGA/90",[1]Table2!$B$1:$Z$1,0),0)*VLOOKUP($B10,[1]Table2!$B$1:$Z$21,MATCH("xG/90",[1]Table2!$B$1:$Z$1,0),0),"")</f>
        <v/>
      </c>
      <c r="HF33" s="41" t="str">
        <f>IFERROR(VLOOKUP(HF10,[1]Table2!$B$1:$Z$21,MATCH("xGA/90",[1]Table2!$B$1:$Z$1,0),0)*VLOOKUP($B10,[1]Table2!$B$1:$Z$21,MATCH("xG/90",[1]Table2!$B$1:$Z$1,0),0),"")</f>
        <v/>
      </c>
      <c r="HG33" s="41" t="str">
        <f>IFERROR(VLOOKUP(HG10,[1]Table2!$B$1:$Z$21,MATCH("xGA/90",[1]Table2!$B$1:$Z$1,0),0)*VLOOKUP($B10,[1]Table2!$B$1:$Z$21,MATCH("xG/90",[1]Table2!$B$1:$Z$1,0),0),"")</f>
        <v/>
      </c>
      <c r="HH33" s="41" t="str">
        <f>IFERROR(VLOOKUP(HH10,[1]Table2!$B$1:$Z$21,MATCH("xGA/90",[1]Table2!$B$1:$Z$1,0),0)*VLOOKUP($B10,[1]Table2!$B$1:$Z$21,MATCH("xG/90",[1]Table2!$B$1:$Z$1,0),0),"")</f>
        <v/>
      </c>
      <c r="HI33" s="41" t="str">
        <f>IFERROR(VLOOKUP(HI10,[1]Table2!$B$1:$Z$21,MATCH("xGA/90",[1]Table2!$B$1:$Z$1,0),0)*VLOOKUP($B10,[1]Table2!$B$1:$Z$21,MATCH("xG/90",[1]Table2!$B$1:$Z$1,0),0),"")</f>
        <v/>
      </c>
      <c r="HJ33" s="41">
        <f>IFERROR(VLOOKUP(HJ10,[1]Table2!$B$1:$Z$21,MATCH("xGA/90",[1]Table2!$B$1:$Z$1,0),0)*VLOOKUP($B10,[1]Table2!$B$1:$Z$21,MATCH("xG/90",[1]Table2!$B$1:$Z$1,0),0),"")</f>
        <v>1.4427246093749999</v>
      </c>
      <c r="HK33" s="41" t="str">
        <f>IFERROR(VLOOKUP(HK10,[1]Table2!$B$1:$Z$21,MATCH("xGA/90",[1]Table2!$B$1:$Z$1,0),0)*VLOOKUP($B10,[1]Table2!$B$1:$Z$21,MATCH("xG/90",[1]Table2!$B$1:$Z$1,0),0),"")</f>
        <v/>
      </c>
      <c r="HL33" s="41" t="str">
        <f>IFERROR(VLOOKUP(HL10,[1]Table2!$B$1:$Z$21,MATCH("xGA/90",[1]Table2!$B$1:$Z$1,0),0)*VLOOKUP($B10,[1]Table2!$B$1:$Z$21,MATCH("xG/90",[1]Table2!$B$1:$Z$1,0),0),"")</f>
        <v/>
      </c>
      <c r="HM33" s="41" t="str">
        <f>IFERROR(VLOOKUP(HM10,[1]Table2!$B$1:$Z$21,MATCH("xGA/90",[1]Table2!$B$1:$Z$1,0),0)*VLOOKUP($B10,[1]Table2!$B$1:$Z$21,MATCH("xG/90",[1]Table2!$B$1:$Z$1,0),0),"")</f>
        <v/>
      </c>
      <c r="HN33" s="41" t="str">
        <f>IFERROR(VLOOKUP(HN10,[1]Table2!$B$1:$Z$21,MATCH("xGA/90",[1]Table2!$B$1:$Z$1,0),0)*VLOOKUP($B10,[1]Table2!$B$1:$Z$21,MATCH("xG/90",[1]Table2!$B$1:$Z$1,0),0),"")</f>
        <v/>
      </c>
      <c r="HO33" s="41" t="str">
        <f>IFERROR(VLOOKUP(HO10,[1]Table2!$B$1:$Z$21,MATCH("xGA/90",[1]Table2!$B$1:$Z$1,0),0)*VLOOKUP($B10,[1]Table2!$B$1:$Z$21,MATCH("xG/90",[1]Table2!$B$1:$Z$1,0),0),"")</f>
        <v/>
      </c>
      <c r="HP33" s="41" t="str">
        <f>IFERROR(VLOOKUP(HP10,[1]Table2!$B$1:$Z$21,MATCH("xGA/90",[1]Table2!$B$1:$Z$1,0),0)*VLOOKUP($B10,[1]Table2!$B$1:$Z$21,MATCH("xG/90",[1]Table2!$B$1:$Z$1,0),0),"")</f>
        <v/>
      </c>
      <c r="HQ33" s="41">
        <f>IFERROR(VLOOKUP(HQ10,[1]Table2!$B$1:$Z$21,MATCH("xGA/90",[1]Table2!$B$1:$Z$1,0),0)*VLOOKUP($B10,[1]Table2!$B$1:$Z$21,MATCH("xG/90",[1]Table2!$B$1:$Z$1,0),0),"")</f>
        <v>0.80390624999999993</v>
      </c>
      <c r="HR33" s="41" t="str">
        <f>IFERROR(VLOOKUP(HR10,[1]Table2!$B$1:$Z$21,MATCH("xGA/90",[1]Table2!$B$1:$Z$1,0),0)*VLOOKUP($B10,[1]Table2!$B$1:$Z$21,MATCH("xG/90",[1]Table2!$B$1:$Z$1,0),0),"")</f>
        <v/>
      </c>
      <c r="HS33" s="41" t="str">
        <f>IFERROR(VLOOKUP(HS10,[1]Table2!$B$1:$Z$21,MATCH("xGA/90",[1]Table2!$B$1:$Z$1,0),0)*VLOOKUP($B10,[1]Table2!$B$1:$Z$21,MATCH("xG/90",[1]Table2!$B$1:$Z$1,0),0),"")</f>
        <v/>
      </c>
      <c r="HT33" s="41" t="str">
        <f>IFERROR(VLOOKUP(HT10,[1]Table2!$B$1:$Z$21,MATCH("xGA/90",[1]Table2!$B$1:$Z$1,0),0)*VLOOKUP($B10,[1]Table2!$B$1:$Z$21,MATCH("xG/90",[1]Table2!$B$1:$Z$1,0),0),"")</f>
        <v/>
      </c>
      <c r="HU33" s="41">
        <f>IFERROR(VLOOKUP(HU10,[1]Table2!$B$1:$Z$21,MATCH("xGA/90",[1]Table2!$B$1:$Z$1,0),0)*VLOOKUP($B10,[1]Table2!$B$1:$Z$21,MATCH("xG/90",[1]Table2!$B$1:$Z$1,0),0),"")</f>
        <v>1.1405172413793105</v>
      </c>
      <c r="HV33" s="41" t="str">
        <f>IFERROR(VLOOKUP(HV10,[1]Table2!$B$1:$Z$21,MATCH("xGA/90",[1]Table2!$B$1:$Z$1,0),0)*VLOOKUP($B10,[1]Table2!$B$1:$Z$21,MATCH("xG/90",[1]Table2!$B$1:$Z$1,0),0),"")</f>
        <v/>
      </c>
      <c r="HW33" s="41" t="str">
        <f>IFERROR(VLOOKUP(HW10,[1]Table2!$B$1:$Z$21,MATCH("xGA/90",[1]Table2!$B$1:$Z$1,0),0)*VLOOKUP($B10,[1]Table2!$B$1:$Z$21,MATCH("xG/90",[1]Table2!$B$1:$Z$1,0),0),"")</f>
        <v/>
      </c>
      <c r="HX33" s="41" t="str">
        <f>IFERROR(VLOOKUP(HX10,[1]Table2!$B$1:$Z$21,MATCH("xGA/90",[1]Table2!$B$1:$Z$1,0),0)*VLOOKUP($B10,[1]Table2!$B$1:$Z$21,MATCH("xG/90",[1]Table2!$B$1:$Z$1,0),0),"")</f>
        <v/>
      </c>
      <c r="HY33" s="41">
        <f>IFERROR(VLOOKUP(HY10,[1]Table2!$B$1:$Z$21,MATCH("xGA/90",[1]Table2!$B$1:$Z$1,0),0)*VLOOKUP($B10,[1]Table2!$B$1:$Z$21,MATCH("xG/90",[1]Table2!$B$1:$Z$1,0),0),"")</f>
        <v>1.0674316406250002</v>
      </c>
      <c r="HZ33" s="41" t="str">
        <f>IFERROR(VLOOKUP(HZ10,[1]Table2!$B$1:$Z$21,MATCH("xGA/90",[1]Table2!$B$1:$Z$1,0),0)*VLOOKUP($B10,[1]Table2!$B$1:$Z$21,MATCH("xG/90",[1]Table2!$B$1:$Z$1,0),0),"")</f>
        <v/>
      </c>
      <c r="IA33" s="41" t="str">
        <f>IFERROR(VLOOKUP(IA10,[1]Table2!$B$1:$Z$21,MATCH("xGA/90",[1]Table2!$B$1:$Z$1,0),0)*VLOOKUP($B10,[1]Table2!$B$1:$Z$21,MATCH("xG/90",[1]Table2!$B$1:$Z$1,0),0),"")</f>
        <v/>
      </c>
      <c r="IB33" s="41" t="str">
        <f>IFERROR(VLOOKUP(IB10,[1]Table2!$B$1:$Z$21,MATCH("xGA/90",[1]Table2!$B$1:$Z$1,0),0)*VLOOKUP($B10,[1]Table2!$B$1:$Z$21,MATCH("xG/90",[1]Table2!$B$1:$Z$1,0),0),"")</f>
        <v/>
      </c>
      <c r="IC33" s="41" t="str">
        <f>IFERROR(VLOOKUP(IC10,[1]Table2!$B$1:$Z$21,MATCH("xGA/90",[1]Table2!$B$1:$Z$1,0),0)*VLOOKUP($B10,[1]Table2!$B$1:$Z$21,MATCH("xG/90",[1]Table2!$B$1:$Z$1,0),0),"")</f>
        <v/>
      </c>
      <c r="ID33" s="41" t="str">
        <f>IFERROR(VLOOKUP(ID10,[1]Table2!$B$1:$Z$21,MATCH("xGA/90",[1]Table2!$B$1:$Z$1,0),0)*VLOOKUP($B10,[1]Table2!$B$1:$Z$21,MATCH("xG/90",[1]Table2!$B$1:$Z$1,0),0),"")</f>
        <v/>
      </c>
      <c r="IE33" s="41" t="str">
        <f>IFERROR(VLOOKUP(IE10,[1]Table2!$B$1:$Z$21,MATCH("xGA/90",[1]Table2!$B$1:$Z$1,0),0)*VLOOKUP($B10,[1]Table2!$B$1:$Z$21,MATCH("xG/90",[1]Table2!$B$1:$Z$1,0),0),"")</f>
        <v/>
      </c>
      <c r="IF33" s="41" t="str">
        <f>IFERROR(VLOOKUP(IF10,[1]Table2!$B$1:$Z$21,MATCH("xGA/90",[1]Table2!$B$1:$Z$1,0),0)*VLOOKUP($B10,[1]Table2!$B$1:$Z$21,MATCH("xG/90",[1]Table2!$B$1:$Z$1,0),0),"")</f>
        <v/>
      </c>
      <c r="IG33" s="41" t="str">
        <f>IFERROR(VLOOKUP(IG10,[1]Table2!$B$1:$Z$21,MATCH("xGA/90",[1]Table2!$B$1:$Z$1,0),0)*VLOOKUP($B10,[1]Table2!$B$1:$Z$21,MATCH("xG/90",[1]Table2!$B$1:$Z$1,0),0),"")</f>
        <v/>
      </c>
      <c r="IH33" s="41" t="str">
        <f>IFERROR(VLOOKUP(IH10,[1]Table2!$B$1:$Z$21,MATCH("xGA/90",[1]Table2!$B$1:$Z$1,0),0)*VLOOKUP($B10,[1]Table2!$B$1:$Z$21,MATCH("xG/90",[1]Table2!$B$1:$Z$1,0),0),"")</f>
        <v/>
      </c>
      <c r="II33" s="41" t="str">
        <f>IFERROR(VLOOKUP(II10,[1]Table2!$B$1:$Z$21,MATCH("xGA/90",[1]Table2!$B$1:$Z$1,0),0)*VLOOKUP($B10,[1]Table2!$B$1:$Z$21,MATCH("xG/90",[1]Table2!$B$1:$Z$1,0),0),"")</f>
        <v/>
      </c>
      <c r="IJ33" s="41" t="str">
        <f>IFERROR(VLOOKUP(IJ10,[1]Table2!$B$1:$Z$21,MATCH("xGA/90",[1]Table2!$B$1:$Z$1,0),0)*VLOOKUP($B10,[1]Table2!$B$1:$Z$21,MATCH("xG/90",[1]Table2!$B$1:$Z$1,0),0),"")</f>
        <v/>
      </c>
      <c r="IK33" s="41" t="str">
        <f>IFERROR(VLOOKUP(IK10,[1]Table2!$B$1:$Z$21,MATCH("xGA/90",[1]Table2!$B$1:$Z$1,0),0)*VLOOKUP($B10,[1]Table2!$B$1:$Z$21,MATCH("xG/90",[1]Table2!$B$1:$Z$1,0),0),"")</f>
        <v/>
      </c>
      <c r="IL33" s="41">
        <f>IFERROR(VLOOKUP(IL10,[1]Table2!$B$1:$Z$21,MATCH("xGA/90",[1]Table2!$B$1:$Z$1,0),0)*VLOOKUP($B10,[1]Table2!$B$1:$Z$21,MATCH("xG/90",[1]Table2!$B$1:$Z$1,0),0),"")</f>
        <v>1.5903808593750002</v>
      </c>
      <c r="IM33" s="41" t="str">
        <f>IFERROR(VLOOKUP(IM10,[1]Table2!$B$1:$Z$21,MATCH("xGA/90",[1]Table2!$B$1:$Z$1,0),0)*VLOOKUP($B10,[1]Table2!$B$1:$Z$21,MATCH("xG/90",[1]Table2!$B$1:$Z$1,0),0),"")</f>
        <v/>
      </c>
      <c r="IN33" s="41" t="str">
        <f>IFERROR(VLOOKUP(IN10,[1]Table2!$B$1:$Z$21,MATCH("xGA/90",[1]Table2!$B$1:$Z$1,0),0)*VLOOKUP($B10,[1]Table2!$B$1:$Z$21,MATCH("xG/90",[1]Table2!$B$1:$Z$1,0),0),"")</f>
        <v/>
      </c>
      <c r="IO33" s="41" t="str">
        <f>IFERROR(VLOOKUP(IO10,[1]Table2!$B$1:$Z$21,MATCH("xGA/90",[1]Table2!$B$1:$Z$1,0),0)*VLOOKUP($B10,[1]Table2!$B$1:$Z$21,MATCH("xG/90",[1]Table2!$B$1:$Z$1,0),0),"")</f>
        <v/>
      </c>
      <c r="IP33" s="41" t="str">
        <f>IFERROR(VLOOKUP(IP10,[1]Table2!$B$1:$Z$21,MATCH("xGA/90",[1]Table2!$B$1:$Z$1,0),0)*VLOOKUP($B10,[1]Table2!$B$1:$Z$21,MATCH("xG/90",[1]Table2!$B$1:$Z$1,0),0),"")</f>
        <v/>
      </c>
      <c r="IQ33" s="41" t="str">
        <f>IFERROR(VLOOKUP(IQ10,[1]Table2!$B$1:$Z$21,MATCH("xGA/90",[1]Table2!$B$1:$Z$1,0),0)*VLOOKUP($B10,[1]Table2!$B$1:$Z$21,MATCH("xG/90",[1]Table2!$B$1:$Z$1,0),0),"")</f>
        <v/>
      </c>
      <c r="IR33" s="41" t="str">
        <f>IFERROR(VLOOKUP(IR10,[1]Table2!$B$1:$Z$21,MATCH("xGA/90",[1]Table2!$B$1:$Z$1,0),0)*VLOOKUP($B10,[1]Table2!$B$1:$Z$21,MATCH("xG/90",[1]Table2!$B$1:$Z$1,0),0),"")</f>
        <v/>
      </c>
      <c r="IS33" s="41" t="str">
        <f>IFERROR(VLOOKUP(IS10,[1]Table2!$B$1:$Z$21,MATCH("xGA/90",[1]Table2!$B$1:$Z$1,0),0)*VLOOKUP($B10,[1]Table2!$B$1:$Z$21,MATCH("xG/90",[1]Table2!$B$1:$Z$1,0),0),"")</f>
        <v/>
      </c>
      <c r="IT33" s="41">
        <f>IFERROR(VLOOKUP(IT10,[1]Table2!$B$1:$Z$21,MATCH("xGA/90",[1]Table2!$B$1:$Z$1,0),0)*VLOOKUP($B10,[1]Table2!$B$1:$Z$21,MATCH("xG/90",[1]Table2!$B$1:$Z$1,0),0),"")</f>
        <v>1.6549804687499998</v>
      </c>
      <c r="IU33" s="41" t="str">
        <f>IFERROR(VLOOKUP(IU10,[1]Table2!$B$1:$Z$21,MATCH("xGA/90",[1]Table2!$B$1:$Z$1,0),0)*VLOOKUP($B10,[1]Table2!$B$1:$Z$21,MATCH("xG/90",[1]Table2!$B$1:$Z$1,0),0),"")</f>
        <v/>
      </c>
      <c r="IV33" s="41" t="str">
        <f>IFERROR(VLOOKUP(IV10,[1]Table2!$B$1:$Z$21,MATCH("xGA/90",[1]Table2!$B$1:$Z$1,0),0)*VLOOKUP($B10,[1]Table2!$B$1:$Z$21,MATCH("xG/90",[1]Table2!$B$1:$Z$1,0),0),"")</f>
        <v/>
      </c>
      <c r="IW33" s="41" t="str">
        <f>IFERROR(VLOOKUP(IW10,[1]Table2!$B$1:$Z$21,MATCH("xGA/90",[1]Table2!$B$1:$Z$1,0),0)*VLOOKUP($B10,[1]Table2!$B$1:$Z$21,MATCH("xG/90",[1]Table2!$B$1:$Z$1,0),0),"")</f>
        <v/>
      </c>
      <c r="IX33" s="41" t="str">
        <f>IFERROR(VLOOKUP(IX10,[1]Table2!$B$1:$Z$21,MATCH("xGA/90",[1]Table2!$B$1:$Z$1,0),0)*VLOOKUP($B10,[1]Table2!$B$1:$Z$21,MATCH("xG/90",[1]Table2!$B$1:$Z$1,0),0),"")</f>
        <v/>
      </c>
      <c r="IY33" s="41" t="str">
        <f>IFERROR(VLOOKUP(IY10,[1]Table2!$B$1:$Z$21,MATCH("xGA/90",[1]Table2!$B$1:$Z$1,0),0)*VLOOKUP($B10,[1]Table2!$B$1:$Z$21,MATCH("xG/90",[1]Table2!$B$1:$Z$1,0),0),"")</f>
        <v/>
      </c>
      <c r="IZ33" s="41">
        <f>IFERROR(VLOOKUP(IZ10,[1]Table2!$B$1:$Z$21,MATCH("xGA/90",[1]Table2!$B$1:$Z$1,0),0)*VLOOKUP($B10,[1]Table2!$B$1:$Z$21,MATCH("xG/90",[1]Table2!$B$1:$Z$1,0),0),"")</f>
        <v>1.4181152343750001</v>
      </c>
      <c r="JA33" s="41" t="str">
        <f>IFERROR(VLOOKUP(JA10,[1]Table2!$B$1:$Z$21,MATCH("xGA/90",[1]Table2!$B$1:$Z$1,0),0)*VLOOKUP($B10,[1]Table2!$B$1:$Z$21,MATCH("xG/90",[1]Table2!$B$1:$Z$1,0),0),"")</f>
        <v/>
      </c>
      <c r="JB33" s="41" t="str">
        <f>IFERROR(VLOOKUP(JB10,[1]Table2!$B$1:$Z$21,MATCH("xGA/90",[1]Table2!$B$1:$Z$1,0),0)*VLOOKUP($B10,[1]Table2!$B$1:$Z$21,MATCH("xG/90",[1]Table2!$B$1:$Z$1,0),0),"")</f>
        <v/>
      </c>
      <c r="JC33" s="41" t="str">
        <f>IFERROR(VLOOKUP(JC10,[1]Table2!$B$1:$Z$21,MATCH("xGA/90",[1]Table2!$B$1:$Z$1,0),0)*VLOOKUP($B10,[1]Table2!$B$1:$Z$21,MATCH("xG/90",[1]Table2!$B$1:$Z$1,0),0),"")</f>
        <v/>
      </c>
      <c r="JD33" s="41" t="str">
        <f>IFERROR(VLOOKUP(JD10,[1]Table2!$B$1:$Z$21,MATCH("xGA/90",[1]Table2!$B$1:$Z$1,0),0)*VLOOKUP($B10,[1]Table2!$B$1:$Z$21,MATCH("xG/90",[1]Table2!$B$1:$Z$1,0),0),"")</f>
        <v/>
      </c>
      <c r="JE33" s="41" t="str">
        <f>IFERROR(VLOOKUP(JE10,[1]Table2!$B$1:$Z$21,MATCH("xGA/90",[1]Table2!$B$1:$Z$1,0),0)*VLOOKUP($B10,[1]Table2!$B$1:$Z$21,MATCH("xG/90",[1]Table2!$B$1:$Z$1,0),0),"")</f>
        <v/>
      </c>
      <c r="JF33" s="41" t="str">
        <f>IFERROR(VLOOKUP(JF10,[1]Table2!$B$1:$Z$21,MATCH("xGA/90",[1]Table2!$B$1:$Z$1,0),0)*VLOOKUP($B10,[1]Table2!$B$1:$Z$21,MATCH("xG/90",[1]Table2!$B$1:$Z$1,0),0),"")</f>
        <v/>
      </c>
      <c r="JG33" s="41">
        <f>IFERROR(VLOOKUP(JG10,[1]Table2!$B$1:$Z$21,MATCH("xGA/90",[1]Table2!$B$1:$Z$1,0),0)*VLOOKUP($B10,[1]Table2!$B$1:$Z$21,MATCH("xG/90",[1]Table2!$B$1:$Z$1,0),0),"")</f>
        <v>1.6611328125</v>
      </c>
      <c r="JH33" s="41" t="str">
        <f>IFERROR(VLOOKUP(JH10,[1]Table2!$B$1:$Z$21,MATCH("xGA/90",[1]Table2!$B$1:$Z$1,0),0)*VLOOKUP($B10,[1]Table2!$B$1:$Z$21,MATCH("xG/90",[1]Table2!$B$1:$Z$1,0),0),"")</f>
        <v/>
      </c>
      <c r="JI33" s="41" t="str">
        <f>IFERROR(VLOOKUP(JI10,[1]Table2!$B$1:$Z$21,MATCH("xGA/90",[1]Table2!$B$1:$Z$1,0),0)*VLOOKUP($B10,[1]Table2!$B$1:$Z$21,MATCH("xG/90",[1]Table2!$B$1:$Z$1,0),0),"")</f>
        <v/>
      </c>
      <c r="JJ33" s="41">
        <f>IFERROR(VLOOKUP(JJ10,[1]Table2!$B$1:$Z$21,MATCH("xGA/90",[1]Table2!$B$1:$Z$1,0),0)*VLOOKUP($B10,[1]Table2!$B$1:$Z$21,MATCH("xG/90",[1]Table2!$B$1:$Z$1,0),0),"")</f>
        <v>1.430419921875</v>
      </c>
      <c r="JK33" s="41" t="str">
        <f>IFERROR(VLOOKUP(JK10,[1]Table2!$B$1:$Z$21,MATCH("xGA/90",[1]Table2!$B$1:$Z$1,0),0)*VLOOKUP($B10,[1]Table2!$B$1:$Z$21,MATCH("xG/90",[1]Table2!$B$1:$Z$1,0),0),"")</f>
        <v/>
      </c>
      <c r="JL33" s="41" t="str">
        <f>IFERROR(VLOOKUP(JL10,[1]Table2!$B$1:$Z$21,MATCH("xGA/90",[1]Table2!$B$1:$Z$1,0),0)*VLOOKUP($B10,[1]Table2!$B$1:$Z$21,MATCH("xG/90",[1]Table2!$B$1:$Z$1,0),0),"")</f>
        <v/>
      </c>
      <c r="JM33" s="41" t="str">
        <f>IFERROR(VLOOKUP(JM10,[1]Table2!$B$1:$Z$21,MATCH("xGA/90",[1]Table2!$B$1:$Z$1,0),0)*VLOOKUP($B10,[1]Table2!$B$1:$Z$21,MATCH("xG/90",[1]Table2!$B$1:$Z$1,0),0),"")</f>
        <v/>
      </c>
      <c r="JN33" s="41">
        <f>IFERROR(VLOOKUP(JN10,[1]Table2!$B$1:$Z$21,MATCH("xGA/90",[1]Table2!$B$1:$Z$1,0),0)*VLOOKUP($B10,[1]Table2!$B$1:$Z$21,MATCH("xG/90",[1]Table2!$B$1:$Z$1,0),0),"")</f>
        <v>1.2542842741935483</v>
      </c>
      <c r="JO33" s="41" t="str">
        <f>IFERROR(VLOOKUP(JO10,[1]Table2!$B$1:$Z$21,MATCH("xGA/90",[1]Table2!$B$1:$Z$1,0),0)*VLOOKUP($B10,[1]Table2!$B$1:$Z$21,MATCH("xG/90",[1]Table2!$B$1:$Z$1,0),0),"")</f>
        <v/>
      </c>
      <c r="JP33" s="41" t="str">
        <f>IFERROR(VLOOKUP(JP10,[1]Table2!$B$1:$Z$21,MATCH("xGA/90",[1]Table2!$B$1:$Z$1,0),0)*VLOOKUP($B10,[1]Table2!$B$1:$Z$21,MATCH("xG/90",[1]Table2!$B$1:$Z$1,0),0),"")</f>
        <v/>
      </c>
      <c r="JQ33" s="41" t="str">
        <f>IFERROR(VLOOKUP(JQ10,[1]Table2!$B$1:$Z$21,MATCH("xGA/90",[1]Table2!$B$1:$Z$1,0),0)*VLOOKUP($B10,[1]Table2!$B$1:$Z$21,MATCH("xG/90",[1]Table2!$B$1:$Z$1,0),0),"")</f>
        <v/>
      </c>
      <c r="JR33" s="41" t="str">
        <f>IFERROR(VLOOKUP(JR10,[1]Table2!$B$1:$Z$21,MATCH("xGA/90",[1]Table2!$B$1:$Z$1,0),0)*VLOOKUP($B10,[1]Table2!$B$1:$Z$21,MATCH("xG/90",[1]Table2!$B$1:$Z$1,0),0),"")</f>
        <v/>
      </c>
      <c r="JS33" s="41" t="str">
        <f>IFERROR(VLOOKUP(JS10,[1]Table2!$B$1:$Z$21,MATCH("xGA/90",[1]Table2!$B$1:$Z$1,0),0)*VLOOKUP($B10,[1]Table2!$B$1:$Z$21,MATCH("xG/90",[1]Table2!$B$1:$Z$1,0),0),"")</f>
        <v/>
      </c>
      <c r="JT33" s="41" t="str">
        <f>IFERROR(VLOOKUP(JT10,[1]Table2!$B$1:$Z$21,MATCH("xGA/90",[1]Table2!$B$1:$Z$1,0),0)*VLOOKUP($B10,[1]Table2!$B$1:$Z$21,MATCH("xG/90",[1]Table2!$B$1:$Z$1,0),0),"")</f>
        <v/>
      </c>
      <c r="JU33" s="41">
        <f>IFERROR(VLOOKUP(JU10,[1]Table2!$B$1:$Z$21,MATCH("xGA/90",[1]Table2!$B$1:$Z$1,0),0)*VLOOKUP($B10,[1]Table2!$B$1:$Z$21,MATCH("xG/90",[1]Table2!$B$1:$Z$1,0),0),"")</f>
        <v>1.2673828125000002</v>
      </c>
      <c r="JV33" s="41" t="str">
        <f>IFERROR(VLOOKUP(JV10,[1]Table2!$B$1:$Z$21,MATCH("xGA/90",[1]Table2!$B$1:$Z$1,0),0)*VLOOKUP($B10,[1]Table2!$B$1:$Z$21,MATCH("xG/90",[1]Table2!$B$1:$Z$1,0),0),"")</f>
        <v/>
      </c>
      <c r="JW33" s="41" t="str">
        <f>IFERROR(VLOOKUP(JW10,[1]Table2!$B$1:$Z$21,MATCH("xGA/90",[1]Table2!$B$1:$Z$1,0),0)*VLOOKUP($B10,[1]Table2!$B$1:$Z$21,MATCH("xG/90",[1]Table2!$B$1:$Z$1,0),0),"")</f>
        <v/>
      </c>
      <c r="JX33" s="41" t="str">
        <f>IFERROR(VLOOKUP(JX10,[1]Table2!$B$1:$Z$21,MATCH("xGA/90",[1]Table2!$B$1:$Z$1,0),0)*VLOOKUP($B10,[1]Table2!$B$1:$Z$21,MATCH("xG/90",[1]Table2!$B$1:$Z$1,0),0),"")</f>
        <v/>
      </c>
      <c r="JY33" s="41" t="str">
        <f>IFERROR(VLOOKUP(JY10,[1]Table2!$B$1:$Z$21,MATCH("xGA/90",[1]Table2!$B$1:$Z$1,0),0)*VLOOKUP($B10,[1]Table2!$B$1:$Z$21,MATCH("xG/90",[1]Table2!$B$1:$Z$1,0),0),"")</f>
        <v/>
      </c>
      <c r="JZ33" s="41" t="str">
        <f>IFERROR(VLOOKUP(JZ10,[1]Table2!$B$1:$Z$21,MATCH("xGA/90",[1]Table2!$B$1:$Z$1,0),0)*VLOOKUP($B10,[1]Table2!$B$1:$Z$21,MATCH("xG/90",[1]Table2!$B$1:$Z$1,0),0),"")</f>
        <v/>
      </c>
      <c r="KA33" s="41" t="str">
        <f>IFERROR(VLOOKUP(KA10,[1]Table2!$B$1:$Z$21,MATCH("xGA/90",[1]Table2!$B$1:$Z$1,0),0)*VLOOKUP($B10,[1]Table2!$B$1:$Z$21,MATCH("xG/90",[1]Table2!$B$1:$Z$1,0),0),"")</f>
        <v/>
      </c>
      <c r="KB33" s="41">
        <f>IFERROR(VLOOKUP(KB10,[1]Table2!$B$1:$Z$21,MATCH("xGA/90",[1]Table2!$B$1:$Z$1,0),0)*VLOOKUP($B10,[1]Table2!$B$1:$Z$21,MATCH("xG/90",[1]Table2!$B$1:$Z$1,0),0),"")</f>
        <v>1.7318847656249998</v>
      </c>
      <c r="KC33" s="41" t="str">
        <f>IFERROR(VLOOKUP(KC10,[1]Table2!$B$1:$Z$21,MATCH("xGA/90",[1]Table2!$B$1:$Z$1,0),0)*VLOOKUP($B10,[1]Table2!$B$1:$Z$21,MATCH("xG/90",[1]Table2!$B$1:$Z$1,0),0),"")</f>
        <v/>
      </c>
      <c r="KD33" s="41" t="str">
        <f>IFERROR(VLOOKUP(KD10,[1]Table2!$B$1:$Z$21,MATCH("xGA/90",[1]Table2!$B$1:$Z$1,0),0)*VLOOKUP($B10,[1]Table2!$B$1:$Z$21,MATCH("xG/90",[1]Table2!$B$1:$Z$1,0),0),"")</f>
        <v/>
      </c>
      <c r="KE33" s="41" t="str">
        <f>IFERROR(VLOOKUP(KE10,[1]Table2!$B$1:$Z$21,MATCH("xGA/90",[1]Table2!$B$1:$Z$1,0),0)*VLOOKUP($B10,[1]Table2!$B$1:$Z$21,MATCH("xG/90",[1]Table2!$B$1:$Z$1,0),0),"")</f>
        <v/>
      </c>
      <c r="KF33" s="41" t="str">
        <f>IFERROR(VLOOKUP(KF10,[1]Table2!$B$1:$Z$21,MATCH("xGA/90",[1]Table2!$B$1:$Z$1,0),0)*VLOOKUP($B10,[1]Table2!$B$1:$Z$21,MATCH("xG/90",[1]Table2!$B$1:$Z$1,0),0),"")</f>
        <v/>
      </c>
      <c r="KG33" s="41" t="str">
        <f>IFERROR(VLOOKUP(KG10,[1]Table2!$B$1:$Z$21,MATCH("xGA/90",[1]Table2!$B$1:$Z$1,0),0)*VLOOKUP($B10,[1]Table2!$B$1:$Z$21,MATCH("xG/90",[1]Table2!$B$1:$Z$1,0),0),"")</f>
        <v/>
      </c>
      <c r="KH33" s="41" t="str">
        <f>IFERROR(VLOOKUP(KH10,[1]Table2!$B$1:$Z$21,MATCH("xGA/90",[1]Table2!$B$1:$Z$1,0),0)*VLOOKUP($B10,[1]Table2!$B$1:$Z$21,MATCH("xG/90",[1]Table2!$B$1:$Z$1,0),0),"")</f>
        <v/>
      </c>
      <c r="KI33" s="41">
        <f>IFERROR(VLOOKUP(KI10,[1]Table2!$B$1:$Z$21,MATCH("xGA/90",[1]Table2!$B$1:$Z$1,0),0)*VLOOKUP($B10,[1]Table2!$B$1:$Z$21,MATCH("xG/90",[1]Table2!$B$1:$Z$1,0),0),"")</f>
        <v>1.6131048387096774</v>
      </c>
      <c r="KJ33" s="41" t="str">
        <f>IFERROR(VLOOKUP(KJ10,[1]Table2!$B$1:$Z$21,MATCH("xGA/90",[1]Table2!$B$1:$Z$1,0),0)*VLOOKUP($B10,[1]Table2!$B$1:$Z$21,MATCH("xG/90",[1]Table2!$B$1:$Z$1,0),0),"")</f>
        <v/>
      </c>
      <c r="KK33" s="41" t="str">
        <f>IFERROR(VLOOKUP(KK10,[1]Table2!$B$1:$Z$21,MATCH("xGA/90",[1]Table2!$B$1:$Z$1,0),0)*VLOOKUP($B10,[1]Table2!$B$1:$Z$21,MATCH("xG/90",[1]Table2!$B$1:$Z$1,0),0),"")</f>
        <v/>
      </c>
      <c r="KL33" s="41" t="str">
        <f>IFERROR(VLOOKUP(KL10,[1]Table2!$B$1:$Z$21,MATCH("xGA/90",[1]Table2!$B$1:$Z$1,0),0)*VLOOKUP($B10,[1]Table2!$B$1:$Z$21,MATCH("xG/90",[1]Table2!$B$1:$Z$1,0),0),"")</f>
        <v/>
      </c>
      <c r="KM33" s="41" t="str">
        <f>IFERROR(VLOOKUP(KM10,[1]Table2!$B$1:$Z$21,MATCH("xGA/90",[1]Table2!$B$1:$Z$1,0),0)*VLOOKUP($B10,[1]Table2!$B$1:$Z$21,MATCH("xG/90",[1]Table2!$B$1:$Z$1,0),0),"")</f>
        <v/>
      </c>
      <c r="KN33" s="41" t="str">
        <f>IFERROR(VLOOKUP(KN10,[1]Table2!$B$1:$Z$21,MATCH("xGA/90",[1]Table2!$B$1:$Z$1,0),0)*VLOOKUP($B10,[1]Table2!$B$1:$Z$21,MATCH("xG/90",[1]Table2!$B$1:$Z$1,0),0),"")</f>
        <v/>
      </c>
      <c r="KO33" s="41" t="str">
        <f>IFERROR(VLOOKUP(KO10,[1]Table2!$B$1:$Z$21,MATCH("xGA/90",[1]Table2!$B$1:$Z$1,0),0)*VLOOKUP($B10,[1]Table2!$B$1:$Z$21,MATCH("xG/90",[1]Table2!$B$1:$Z$1,0),0),"")</f>
        <v/>
      </c>
      <c r="KP33" s="41" t="str">
        <f>IFERROR(VLOOKUP(KP10,[1]Table2!$B$1:$Z$21,MATCH("xGA/90",[1]Table2!$B$1:$Z$1,0),0)*VLOOKUP($B10,[1]Table2!$B$1:$Z$21,MATCH("xG/90",[1]Table2!$B$1:$Z$1,0),0),"")</f>
        <v/>
      </c>
      <c r="KQ33" s="41">
        <f>IFERROR(VLOOKUP(KQ10,[1]Table2!$B$1:$Z$21,MATCH("xGA/90",[1]Table2!$B$1:$Z$1,0),0)*VLOOKUP($B10,[1]Table2!$B$1:$Z$21,MATCH("xG/90",[1]Table2!$B$1:$Z$1,0),0),"")</f>
        <v>1.6611328125</v>
      </c>
      <c r="KR33" s="41" t="str">
        <f>IFERROR(VLOOKUP(KR10,[1]Table2!$B$1:$Z$21,MATCH("xGA/90",[1]Table2!$B$1:$Z$1,0),0)*VLOOKUP($B10,[1]Table2!$B$1:$Z$21,MATCH("xG/90",[1]Table2!$B$1:$Z$1,0),0),"")</f>
        <v/>
      </c>
      <c r="KS33" s="41" t="str">
        <f>IFERROR(VLOOKUP(KS10,[1]Table2!$B$1:$Z$21,MATCH("xGA/90",[1]Table2!$B$1:$Z$1,0),0)*VLOOKUP($B10,[1]Table2!$B$1:$Z$21,MATCH("xG/90",[1]Table2!$B$1:$Z$1,0),0),"")</f>
        <v/>
      </c>
      <c r="KT33" s="41" t="str">
        <f>IFERROR(VLOOKUP(KT10,[1]Table2!$B$1:$Z$21,MATCH("xGA/90",[1]Table2!$B$1:$Z$1,0),0)*VLOOKUP($B10,[1]Table2!$B$1:$Z$21,MATCH("xG/90",[1]Table2!$B$1:$Z$1,0),0),"")</f>
        <v/>
      </c>
      <c r="KU33" s="41" t="str">
        <f>IFERROR(VLOOKUP(KU10,[1]Table2!$B$1:$Z$21,MATCH("xGA/90",[1]Table2!$B$1:$Z$1,0),0)*VLOOKUP($B10,[1]Table2!$B$1:$Z$21,MATCH("xG/90",[1]Table2!$B$1:$Z$1,0),0),"")</f>
        <v/>
      </c>
      <c r="KV33" s="41" t="str">
        <f>IFERROR(VLOOKUP(KV10,[1]Table2!$B$1:$Z$21,MATCH("xGA/90",[1]Table2!$B$1:$Z$1,0),0)*VLOOKUP($B10,[1]Table2!$B$1:$Z$21,MATCH("xG/90",[1]Table2!$B$1:$Z$1,0),0),"")</f>
        <v/>
      </c>
      <c r="KW33" s="41" t="str">
        <f>IFERROR(VLOOKUP(KW10,[1]Table2!$B$1:$Z$21,MATCH("xGA/90",[1]Table2!$B$1:$Z$1,0),0)*VLOOKUP($B10,[1]Table2!$B$1:$Z$21,MATCH("xG/90",[1]Table2!$B$1:$Z$1,0),0),"")</f>
        <v/>
      </c>
      <c r="KX33" s="41" t="str">
        <f>IFERROR(VLOOKUP(KX10,[1]Table2!$B$1:$Z$21,MATCH("xGA/90",[1]Table2!$B$1:$Z$1,0),0)*VLOOKUP($B10,[1]Table2!$B$1:$Z$21,MATCH("xG/90",[1]Table2!$B$1:$Z$1,0),0),"")</f>
        <v/>
      </c>
      <c r="KY33" s="41" t="str">
        <f>IFERROR(VLOOKUP(KY10,[1]Table2!$B$1:$Z$21,MATCH("xGA/90",[1]Table2!$B$1:$Z$1,0),0)*VLOOKUP($B10,[1]Table2!$B$1:$Z$21,MATCH("xG/90",[1]Table2!$B$1:$Z$1,0),0),"")</f>
        <v/>
      </c>
      <c r="KZ33" s="41" t="str">
        <f>IFERROR(VLOOKUP(KZ10,[1]Table2!$B$1:$Z$21,MATCH("xGA/90",[1]Table2!$B$1:$Z$1,0),0)*VLOOKUP($B10,[1]Table2!$B$1:$Z$21,MATCH("xG/90",[1]Table2!$B$1:$Z$1,0),0),"")</f>
        <v/>
      </c>
      <c r="LA33" s="41" t="str">
        <f>IFERROR(VLOOKUP(LA10,[1]Table2!$B$1:$Z$21,MATCH("xGA/90",[1]Table2!$B$1:$Z$1,0),0)*VLOOKUP($B10,[1]Table2!$B$1:$Z$21,MATCH("xG/90",[1]Table2!$B$1:$Z$1,0),0),"")</f>
        <v/>
      </c>
      <c r="LB33" s="41" t="str">
        <f>IFERROR(VLOOKUP(LB10,[1]Table2!$B$1:$Z$21,MATCH("xGA/90",[1]Table2!$B$1:$Z$1,0),0)*VLOOKUP($B10,[1]Table2!$B$1:$Z$21,MATCH("xG/90",[1]Table2!$B$1:$Z$1,0),0),"")</f>
        <v/>
      </c>
      <c r="LC33" s="41" t="str">
        <f>IFERROR(VLOOKUP(LC10,[1]Table2!$B$1:$Z$21,MATCH("xGA/90",[1]Table2!$B$1:$Z$1,0),0)*VLOOKUP($B10,[1]Table2!$B$1:$Z$21,MATCH("xG/90",[1]Table2!$B$1:$Z$1,0),0),"")</f>
        <v/>
      </c>
      <c r="LD33" s="41" t="str">
        <f>IFERROR(VLOOKUP(LD10,[1]Table2!$B$1:$Z$21,MATCH("xGA/90",[1]Table2!$B$1:$Z$1,0),0)*VLOOKUP($B10,[1]Table2!$B$1:$Z$21,MATCH("xG/90",[1]Table2!$B$1:$Z$1,0),0),"")</f>
        <v/>
      </c>
      <c r="LE33" s="41" t="str">
        <f>IFERROR(VLOOKUP(LE10,[1]Table2!$B$1:$Z$21,MATCH("xGA/90",[1]Table2!$B$1:$Z$1,0),0)*VLOOKUP($B10,[1]Table2!$B$1:$Z$21,MATCH("xG/90",[1]Table2!$B$1:$Z$1,0),0),"")</f>
        <v/>
      </c>
      <c r="LF33" s="41" t="str">
        <f>IFERROR(VLOOKUP(LF10,[1]Table2!$B$1:$Z$21,MATCH("xGA/90",[1]Table2!$B$1:$Z$1,0),0)*VLOOKUP($B10,[1]Table2!$B$1:$Z$21,MATCH("xG/90",[1]Table2!$B$1:$Z$1,0),0),"")</f>
        <v/>
      </c>
      <c r="LG33" s="41" t="str">
        <f>IFERROR(VLOOKUP(LG10,[1]Table2!$B$1:$Z$21,MATCH("xGA/90",[1]Table2!$B$1:$Z$1,0),0)*VLOOKUP($B10,[1]Table2!$B$1:$Z$21,MATCH("xG/90",[1]Table2!$B$1:$Z$1,0),0),"")</f>
        <v/>
      </c>
      <c r="LH33" s="41" t="str">
        <f>IFERROR(VLOOKUP(LH10,[1]Table2!$B$1:$Z$21,MATCH("xGA/90",[1]Table2!$B$1:$Z$1,0),0)*VLOOKUP($B10,[1]Table2!$B$1:$Z$21,MATCH("xG/90",[1]Table2!$B$1:$Z$1,0),0),"")</f>
        <v/>
      </c>
      <c r="LI33" s="41" t="str">
        <f>IFERROR(VLOOKUP(LI10,[1]Table2!$B$1:$Z$21,MATCH("xGA/90",[1]Table2!$B$1:$Z$1,0),0)*VLOOKUP($B10,[1]Table2!$B$1:$Z$21,MATCH("xG/90",[1]Table2!$B$1:$Z$1,0),0),"")</f>
        <v/>
      </c>
      <c r="LJ33" s="41" t="str">
        <f>IFERROR(VLOOKUP(LJ10,[1]Table2!$B$1:$Z$21,MATCH("xGA/90",[1]Table2!$B$1:$Z$1,0),0)*VLOOKUP($B10,[1]Table2!$B$1:$Z$21,MATCH("xG/90",[1]Table2!$B$1:$Z$1,0),0),"")</f>
        <v/>
      </c>
      <c r="LK33" s="41" t="str">
        <f>IFERROR(VLOOKUP(LK10,[1]Table2!$B$1:$Z$21,MATCH("xGA/90",[1]Table2!$B$1:$Z$1,0),0)*VLOOKUP($B10,[1]Table2!$B$1:$Z$21,MATCH("xG/90",[1]Table2!$B$1:$Z$1,0),0),"")</f>
        <v/>
      </c>
      <c r="LL33" s="41" t="str">
        <f>IFERROR(VLOOKUP(LL10,[1]Table2!$B$1:$Z$21,MATCH("xGA/90",[1]Table2!$B$1:$Z$1,0),0)*VLOOKUP($B10,[1]Table2!$B$1:$Z$21,MATCH("xG/90",[1]Table2!$B$1:$Z$1,0),0),"")</f>
        <v/>
      </c>
      <c r="LM33" s="41" t="str">
        <f>IFERROR(VLOOKUP(LM10,[1]Table2!$B$1:$Z$21,MATCH("xGA/90",[1]Table2!$B$1:$Z$1,0),0)*VLOOKUP($B10,[1]Table2!$B$1:$Z$21,MATCH("xG/90",[1]Table2!$B$1:$Z$1,0),0),"")</f>
        <v/>
      </c>
      <c r="LN33" s="41" t="str">
        <f>IFERROR(VLOOKUP(LN10,[1]Table2!$B$1:$Z$21,MATCH("xGA/90",[1]Table2!$B$1:$Z$1,0),0)*VLOOKUP($B10,[1]Table2!$B$1:$Z$21,MATCH("xG/90",[1]Table2!$B$1:$Z$1,0),0),"")</f>
        <v/>
      </c>
      <c r="LO33" s="41" t="str">
        <f>IFERROR(VLOOKUP(LO10,[1]Table2!$B$1:$Z$21,MATCH("xGA/90",[1]Table2!$B$1:$Z$1,0),0)*VLOOKUP($B10,[1]Table2!$B$1:$Z$21,MATCH("xG/90",[1]Table2!$B$1:$Z$1,0),0),"")</f>
        <v/>
      </c>
      <c r="LP33" s="41" t="str">
        <f>IFERROR(VLOOKUP(LP10,[1]Table2!$B$1:$Z$21,MATCH("xGA/90",[1]Table2!$B$1:$Z$1,0),0)*VLOOKUP($B10,[1]Table2!$B$1:$Z$21,MATCH("xG/90",[1]Table2!$B$1:$Z$1,0),0),"")</f>
        <v/>
      </c>
      <c r="LQ33" s="41" t="str">
        <f>IFERROR(VLOOKUP(LQ10,[1]Table2!$B$1:$Z$21,MATCH("xGA/90",[1]Table2!$B$1:$Z$1,0),0)*VLOOKUP($B10,[1]Table2!$B$1:$Z$21,MATCH("xG/90",[1]Table2!$B$1:$Z$1,0),0),"")</f>
        <v/>
      </c>
      <c r="LR33" s="41" t="str">
        <f>IFERROR(VLOOKUP(LR10,[1]Table2!$B$1:$Z$21,MATCH("xGA/90",[1]Table2!$B$1:$Z$1,0),0)*VLOOKUP($B10,[1]Table2!$B$1:$Z$21,MATCH("xG/90",[1]Table2!$B$1:$Z$1,0),0),"")</f>
        <v/>
      </c>
      <c r="LS33" s="41" t="str">
        <f>IFERROR(VLOOKUP(LS10,[1]Table2!$B$1:$Z$21,MATCH("xGA/90",[1]Table2!$B$1:$Z$1,0),0)*VLOOKUP($B10,[1]Table2!$B$1:$Z$21,MATCH("xG/90",[1]Table2!$B$1:$Z$1,0),0),"")</f>
        <v/>
      </c>
      <c r="LT33" s="41" t="str">
        <f>IFERROR(VLOOKUP(LT10,[1]Table2!$B$1:$Z$21,MATCH("xGA/90",[1]Table2!$B$1:$Z$1,0),0)*VLOOKUP($B10,[1]Table2!$B$1:$Z$21,MATCH("xG/90",[1]Table2!$B$1:$Z$1,0),0),"")</f>
        <v/>
      </c>
      <c r="LU33" s="41" t="str">
        <f>IFERROR(VLOOKUP(LU10,[1]Table2!$B$1:$Z$21,MATCH("xGA/90",[1]Table2!$B$1:$Z$1,0),0)*VLOOKUP($B10,[1]Table2!$B$1:$Z$21,MATCH("xG/90",[1]Table2!$B$1:$Z$1,0),0),"")</f>
        <v/>
      </c>
      <c r="LV33" s="41" t="str">
        <f>IFERROR(VLOOKUP(LV10,[1]Table2!$B$1:$Z$21,MATCH("xGA/90",[1]Table2!$B$1:$Z$1,0),0)*VLOOKUP($B10,[1]Table2!$B$1:$Z$21,MATCH("xG/90",[1]Table2!$B$1:$Z$1,0),0),"")</f>
        <v/>
      </c>
      <c r="LW33" s="41" t="str">
        <f>IFERROR(VLOOKUP(LW10,[1]Table2!$B$1:$Z$21,MATCH("xGA/90",[1]Table2!$B$1:$Z$1,0),0)*VLOOKUP($B10,[1]Table2!$B$1:$Z$21,MATCH("xG/90",[1]Table2!$B$1:$Z$1,0),0),"")</f>
        <v/>
      </c>
      <c r="LX33" s="41" t="str">
        <f>IFERROR(VLOOKUP(LX10,[1]Table2!$B$1:$Z$21,MATCH("xGA/90",[1]Table2!$B$1:$Z$1,0),0)*VLOOKUP($B10,[1]Table2!$B$1:$Z$21,MATCH("xG/90",[1]Table2!$B$1:$Z$1,0),0),"")</f>
        <v/>
      </c>
      <c r="LY33" s="41" t="str">
        <f>IFERROR(VLOOKUP(LY10,[1]Table2!$B$1:$Z$21,MATCH("xGA/90",[1]Table2!$B$1:$Z$1,0),0)*VLOOKUP($B10,[1]Table2!$B$1:$Z$21,MATCH("xG/90",[1]Table2!$B$1:$Z$1,0),0),"")</f>
        <v/>
      </c>
      <c r="LZ33" s="41" t="str">
        <f>IFERROR(VLOOKUP(LZ10,[1]Table2!$B$1:$Z$21,MATCH("xGA/90",[1]Table2!$B$1:$Z$1,0),0)*VLOOKUP($B10,[1]Table2!$B$1:$Z$21,MATCH("xG/90",[1]Table2!$B$1:$Z$1,0),0),"")</f>
        <v/>
      </c>
      <c r="MA33" s="41" t="str">
        <f>IFERROR(VLOOKUP(MA10,[1]Table2!$B$1:$Z$21,MATCH("xGA/90",[1]Table2!$B$1:$Z$1,0),0)*VLOOKUP($B10,[1]Table2!$B$1:$Z$21,MATCH("xG/90",[1]Table2!$B$1:$Z$1,0),0),"")</f>
        <v/>
      </c>
      <c r="MB33" s="41" t="str">
        <f>IFERROR(VLOOKUP(MB10,[1]Table2!$B$1:$Z$21,MATCH("xGA/90",[1]Table2!$B$1:$Z$1,0),0)*VLOOKUP($B10,[1]Table2!$B$1:$Z$21,MATCH("xG/90",[1]Table2!$B$1:$Z$1,0),0),"")</f>
        <v/>
      </c>
      <c r="MC33" s="41" t="str">
        <f>IFERROR(VLOOKUP(MC10,[1]Table2!$B$1:$Z$21,MATCH("xGA/90",[1]Table2!$B$1:$Z$1,0),0)*VLOOKUP($B10,[1]Table2!$B$1:$Z$21,MATCH("xG/90",[1]Table2!$B$1:$Z$1,0),0),"")</f>
        <v/>
      </c>
      <c r="MD33" s="41" t="str">
        <f>IFERROR(VLOOKUP(MD10,[1]Table2!$B$1:$Z$21,MATCH("xGA/90",[1]Table2!$B$1:$Z$1,0),0)*VLOOKUP($B10,[1]Table2!$B$1:$Z$21,MATCH("xG/90",[1]Table2!$B$1:$Z$1,0),0),"")</f>
        <v/>
      </c>
      <c r="ME33" s="41" t="str">
        <f>IFERROR(VLOOKUP(ME10,[1]Table2!$B$1:$Z$21,MATCH("xGA/90",[1]Table2!$B$1:$Z$1,0),0)*VLOOKUP($B10,[1]Table2!$B$1:$Z$21,MATCH("xG/90",[1]Table2!$B$1:$Z$1,0),0),"")</f>
        <v/>
      </c>
      <c r="MF33" s="41" t="str">
        <f>IFERROR(VLOOKUP(MF10,[1]Table2!$B$1:$Z$21,MATCH("xGA/90",[1]Table2!$B$1:$Z$1,0),0)*VLOOKUP($B10,[1]Table2!$B$1:$Z$21,MATCH("xG/90",[1]Table2!$B$1:$Z$1,0),0),"")</f>
        <v/>
      </c>
      <c r="MG33" s="41" t="str">
        <f>IFERROR(VLOOKUP(MG10,[1]Table2!$B$1:$Z$21,MATCH("xGA/90",[1]Table2!$B$1:$Z$1,0),0)*VLOOKUP($B10,[1]Table2!$B$1:$Z$21,MATCH("xG/90",[1]Table2!$B$1:$Z$1,0),0),"")</f>
        <v/>
      </c>
      <c r="MH33" s="41" t="str">
        <f>IFERROR(VLOOKUP(MH10,[1]Table2!$B$1:$Z$21,MATCH("xGA/90",[1]Table2!$B$1:$Z$1,0),0)*VLOOKUP($B10,[1]Table2!$B$1:$Z$21,MATCH("xG/90",[1]Table2!$B$1:$Z$1,0),0),"")</f>
        <v/>
      </c>
      <c r="MI33" s="41" t="str">
        <f>IFERROR(VLOOKUP(MI10,[1]Table2!$B$1:$Z$21,MATCH("xGA/90",[1]Table2!$B$1:$Z$1,0),0)*VLOOKUP($B10,[1]Table2!$B$1:$Z$21,MATCH("xG/90",[1]Table2!$B$1:$Z$1,0),0),"")</f>
        <v/>
      </c>
      <c r="MJ33" s="41" t="str">
        <f>IFERROR(VLOOKUP(MJ10,[1]Table2!$B$1:$Z$21,MATCH("xGA/90",[1]Table2!$B$1:$Z$1,0),0)*VLOOKUP($B10,[1]Table2!$B$1:$Z$21,MATCH("xG/90",[1]Table2!$B$1:$Z$1,0),0),"")</f>
        <v/>
      </c>
      <c r="MK33" s="41" t="str">
        <f>IFERROR(VLOOKUP(MK10,[1]Table2!$B$1:$Z$21,MATCH("xGA/90",[1]Table2!$B$1:$Z$1,0),0)*VLOOKUP($B10,[1]Table2!$B$1:$Z$21,MATCH("xG/90",[1]Table2!$B$1:$Z$1,0),0),"")</f>
        <v/>
      </c>
      <c r="ML33" s="41" t="str">
        <f>IFERROR(VLOOKUP(ML10,[1]Table2!$B$1:$Z$21,MATCH("xGA/90",[1]Table2!$B$1:$Z$1,0),0)*VLOOKUP($B10,[1]Table2!$B$1:$Z$21,MATCH("xG/90",[1]Table2!$B$1:$Z$1,0),0),"")</f>
        <v/>
      </c>
      <c r="MM33" s="41" t="str">
        <f>IFERROR(VLOOKUP(MM10,[1]Table2!$B$1:$Z$21,MATCH("xGA/90",[1]Table2!$B$1:$Z$1,0),0)*VLOOKUP($B10,[1]Table2!$B$1:$Z$21,MATCH("xG/90",[1]Table2!$B$1:$Z$1,0),0),"")</f>
        <v/>
      </c>
      <c r="MN33" s="41" t="str">
        <f>IFERROR(VLOOKUP(MN10,[1]Table2!$B$1:$Z$21,MATCH("xGA/90",[1]Table2!$B$1:$Z$1,0),0)*VLOOKUP($B10,[1]Table2!$B$1:$Z$21,MATCH("xG/90",[1]Table2!$B$1:$Z$1,0),0),"")</f>
        <v/>
      </c>
      <c r="MO33" s="41" t="str">
        <f>IFERROR(VLOOKUP(MO10,[1]Table2!$B$1:$Z$21,MATCH("xGA/90",[1]Table2!$B$1:$Z$1,0),0)*VLOOKUP($B10,[1]Table2!$B$1:$Z$21,MATCH("xG/90",[1]Table2!$B$1:$Z$1,0),0),"")</f>
        <v/>
      </c>
      <c r="MP33" s="41" t="str">
        <f>IFERROR(VLOOKUP(MP10,[1]Table2!$B$1:$Z$21,MATCH("xGA/90",[1]Table2!$B$1:$Z$1,0),0)*VLOOKUP($B10,[1]Table2!$B$1:$Z$21,MATCH("xG/90",[1]Table2!$B$1:$Z$1,0),0),"")</f>
        <v/>
      </c>
      <c r="MQ33" s="41" t="str">
        <f>IFERROR(VLOOKUP(MQ10,[1]Table2!$B$1:$Z$21,MATCH("xGA/90",[1]Table2!$B$1:$Z$1,0),0)*VLOOKUP($B10,[1]Table2!$B$1:$Z$21,MATCH("xG/90",[1]Table2!$B$1:$Z$1,0),0),"")</f>
        <v/>
      </c>
      <c r="MR33" s="41" t="str">
        <f>IFERROR(VLOOKUP(MR10,[1]Table2!$B$1:$Z$21,MATCH("xGA/90",[1]Table2!$B$1:$Z$1,0),0)*VLOOKUP($B10,[1]Table2!$B$1:$Z$21,MATCH("xG/90",[1]Table2!$B$1:$Z$1,0),0),"")</f>
        <v/>
      </c>
      <c r="MS33" s="41" t="str">
        <f>IFERROR(VLOOKUP(MS10,[1]Table2!$B$1:$Z$21,MATCH("xGA/90",[1]Table2!$B$1:$Z$1,0),0)*VLOOKUP($B10,[1]Table2!$B$1:$Z$21,MATCH("xG/90",[1]Table2!$B$1:$Z$1,0),0),"")</f>
        <v/>
      </c>
      <c r="MT33" s="41" t="str">
        <f>IFERROR(VLOOKUP(MT10,[1]Table2!$B$1:$Z$21,MATCH("xGA/90",[1]Table2!$B$1:$Z$1,0),0)*VLOOKUP($B10,[1]Table2!$B$1:$Z$21,MATCH("xG/90",[1]Table2!$B$1:$Z$1,0),0),"")</f>
        <v/>
      </c>
      <c r="MU33" s="41" t="str">
        <f>IFERROR(VLOOKUP(MU10,[1]Table2!$B$1:$Z$21,MATCH("xGA/90",[1]Table2!$B$1:$Z$1,0),0)*VLOOKUP($B10,[1]Table2!$B$1:$Z$21,MATCH("xG/90",[1]Table2!$B$1:$Z$1,0),0),"")</f>
        <v/>
      </c>
      <c r="MV33" s="41" t="str">
        <f>IFERROR(VLOOKUP(MV10,[1]Table2!$B$1:$Z$21,MATCH("xGA/90",[1]Table2!$B$1:$Z$1,0),0)*VLOOKUP($B10,[1]Table2!$B$1:$Z$21,MATCH("xG/90",[1]Table2!$B$1:$Z$1,0),0),"")</f>
        <v/>
      </c>
      <c r="MW33" s="41" t="str">
        <f>IFERROR(VLOOKUP(MW10,[1]Table2!$B$1:$Z$21,MATCH("xGA/90",[1]Table2!$B$1:$Z$1,0),0)*VLOOKUP($B10,[1]Table2!$B$1:$Z$21,MATCH("xG/90",[1]Table2!$B$1:$Z$1,0),0),"")</f>
        <v/>
      </c>
      <c r="MX33" s="41" t="str">
        <f>IFERROR(VLOOKUP(MX10,[1]Table2!$B$1:$Z$21,MATCH("xGA/90",[1]Table2!$B$1:$Z$1,0),0)*VLOOKUP($B10,[1]Table2!$B$1:$Z$21,MATCH("xG/90",[1]Table2!$B$1:$Z$1,0),0),"")</f>
        <v/>
      </c>
      <c r="MY33" s="41" t="str">
        <f>IFERROR(VLOOKUP(MY10,[1]Table2!$B$1:$Z$21,MATCH("xGA/90",[1]Table2!$B$1:$Z$1,0),0)*VLOOKUP($B10,[1]Table2!$B$1:$Z$21,MATCH("xG/90",[1]Table2!$B$1:$Z$1,0),0),"")</f>
        <v/>
      </c>
      <c r="MZ33" s="41" t="str">
        <f>IFERROR(VLOOKUP(MZ10,[1]Table2!$B$1:$Z$21,MATCH("xGA/90",[1]Table2!$B$1:$Z$1,0),0)*VLOOKUP($B10,[1]Table2!$B$1:$Z$21,MATCH("xG/90",[1]Table2!$B$1:$Z$1,0),0),"")</f>
        <v/>
      </c>
      <c r="NA33" s="41" t="str">
        <f>IFERROR(VLOOKUP(NA10,[1]Table2!$B$1:$Z$21,MATCH("xGA/90",[1]Table2!$B$1:$Z$1,0),0)*VLOOKUP($B10,[1]Table2!$B$1:$Z$21,MATCH("xG/90",[1]Table2!$B$1:$Z$1,0),0),"")</f>
        <v/>
      </c>
      <c r="NB33" s="41" t="str">
        <f>IFERROR(VLOOKUP(NB10,[1]Table2!$B$1:$Z$21,MATCH("xGA/90",[1]Table2!$B$1:$Z$1,0),0)*VLOOKUP($B10,[1]Table2!$B$1:$Z$21,MATCH("xG/90",[1]Table2!$B$1:$Z$1,0),0),"")</f>
        <v/>
      </c>
      <c r="NC33" s="41" t="str">
        <f>IFERROR(VLOOKUP(NC10,[1]Table2!$B$1:$Z$21,MATCH("xGA/90",[1]Table2!$B$1:$Z$1,0),0)*VLOOKUP($B10,[1]Table2!$B$1:$Z$21,MATCH("xG/90",[1]Table2!$B$1:$Z$1,0),0),"")</f>
        <v/>
      </c>
      <c r="NE33" s="40">
        <f t="shared" si="0"/>
        <v>-0.32</v>
      </c>
      <c r="NF33" s="41">
        <f>IFERROR(VLOOKUP(NF10,[1]Table2!$B$1:$Z$21,MATCH("xGA/90",[1]Table2!$B$1:$Z$1,0),0)*VLOOKUP($B10,[1]Table2!$B$1:$Z$21,MATCH("xG/90",[1]Table2!$B$1:$Z$1,0),0),"")</f>
        <v>1.0674316406250002</v>
      </c>
      <c r="NG33" s="41" t="str">
        <f>IFERROR(VLOOKUP(NG10,[1]Table2!$B$1:$Z$21,MATCH("xGA/90",[1]Table2!$B$1:$Z$1,0),0)*VLOOKUP($B10,[1]Table2!$B$1:$Z$21,MATCH("xG/90",[1]Table2!$B$1:$Z$1,0),0),"")</f>
        <v/>
      </c>
      <c r="NH33" s="41">
        <f>IFERROR(VLOOKUP(NH10,[1]Table2!$B$1:$Z$21,MATCH("xGA/90",[1]Table2!$B$1:$Z$1,0),0)*VLOOKUP($B10,[1]Table2!$B$1:$Z$21,MATCH("xG/90",[1]Table2!$B$1:$Z$1,0),0),"")</f>
        <v>1.3781249999999998</v>
      </c>
      <c r="NI33" s="41">
        <f>IFERROR(VLOOKUP(NI10,[1]Table2!$B$1:$Z$21,MATCH("xGA/90",[1]Table2!$B$1:$Z$1,0),0)*VLOOKUP($B10,[1]Table2!$B$1:$Z$21,MATCH("xG/90",[1]Table2!$B$1:$Z$1,0),0),"")</f>
        <v>1.0674316406250002</v>
      </c>
      <c r="NJ33" s="41">
        <f>IFERROR(VLOOKUP(NJ10,[1]Table2!$B$1:$Z$21,MATCH("xGA/90",[1]Table2!$B$1:$Z$1,0),0)*VLOOKUP($B10,[1]Table2!$B$1:$Z$21,MATCH("xG/90",[1]Table2!$B$1:$Z$1,0),0),"")</f>
        <v>1.6611328125</v>
      </c>
    </row>
    <row r="34" spans="1:374" s="42" customFormat="1" ht="15.75" thickBot="1" x14ac:dyDescent="0.3">
      <c r="A34" s="39" t="s">
        <v>64</v>
      </c>
      <c r="B34" s="40">
        <f>VLOOKUP(A34,[1]Table!$B$1:$O$21,MATCH("xGD/90",[1]Table!$B$1:$O$1,0),0)</f>
        <v>-0.61</v>
      </c>
      <c r="C34" s="41" t="str">
        <f>IFERROR(VLOOKUP(C11,[1]Table2!$B$1:$Z$21,MATCH("xGA/90",[1]Table2!$B$1:$Z$1,0),0)*VLOOKUP($B11,[1]Table2!$B$1:$Z$21,MATCH("xG/90",[1]Table2!$B$1:$Z$1,0),0),"")</f>
        <v/>
      </c>
      <c r="D34" s="41" t="str">
        <f>IFERROR(VLOOKUP(D11,[1]Table2!$B$1:$Z$21,MATCH("xGA/90",[1]Table2!$B$1:$Z$1,0),0)*VLOOKUP($B11,[1]Table2!$B$1:$Z$21,MATCH("xG/90",[1]Table2!$B$1:$Z$1,0),0),"")</f>
        <v/>
      </c>
      <c r="E34" s="41" t="str">
        <f>IFERROR(VLOOKUP(E11,[1]Table2!$B$1:$Z$21,MATCH("xGA/90",[1]Table2!$B$1:$Z$1,0),0)*VLOOKUP($B11,[1]Table2!$B$1:$Z$21,MATCH("xG/90",[1]Table2!$B$1:$Z$1,0),0),"")</f>
        <v/>
      </c>
      <c r="F34" s="41" t="str">
        <f>IFERROR(VLOOKUP(F11,[1]Table2!$B$1:$Z$21,MATCH("xGA/90",[1]Table2!$B$1:$Z$1,0),0)*VLOOKUP($B11,[1]Table2!$B$1:$Z$21,MATCH("xG/90",[1]Table2!$B$1:$Z$1,0),0),"")</f>
        <v/>
      </c>
      <c r="G34" s="41" t="str">
        <f>IFERROR(VLOOKUP(G11,[1]Table2!$B$1:$Z$21,MATCH("xGA/90",[1]Table2!$B$1:$Z$1,0),0)*VLOOKUP($B11,[1]Table2!$B$1:$Z$21,MATCH("xG/90",[1]Table2!$B$1:$Z$1,0),0),"")</f>
        <v/>
      </c>
      <c r="H34" s="41">
        <f>IFERROR(VLOOKUP(H11,[1]Table2!$B$1:$Z$21,MATCH("xGA/90",[1]Table2!$B$1:$Z$1,0),0)*VLOOKUP($B11,[1]Table2!$B$1:$Z$21,MATCH("xG/90",[1]Table2!$B$1:$Z$1,0),0),"")</f>
        <v>1.3519455645161289</v>
      </c>
      <c r="I34" s="41" t="str">
        <f>IFERROR(VLOOKUP(I11,[1]Table2!$B$1:$Z$21,MATCH("xGA/90",[1]Table2!$B$1:$Z$1,0),0)*VLOOKUP($B11,[1]Table2!$B$1:$Z$21,MATCH("xG/90",[1]Table2!$B$1:$Z$1,0),0),"")</f>
        <v/>
      </c>
      <c r="J34" s="41" t="str">
        <f>IFERROR(VLOOKUP(J11,[1]Table2!$B$1:$Z$21,MATCH("xGA/90",[1]Table2!$B$1:$Z$1,0),0)*VLOOKUP($B11,[1]Table2!$B$1:$Z$21,MATCH("xG/90",[1]Table2!$B$1:$Z$1,0),0),"")</f>
        <v/>
      </c>
      <c r="K34" s="41" t="str">
        <f>IFERROR(VLOOKUP(K11,[1]Table2!$B$1:$Z$21,MATCH("xGA/90",[1]Table2!$B$1:$Z$1,0),0)*VLOOKUP($B11,[1]Table2!$B$1:$Z$21,MATCH("xG/90",[1]Table2!$B$1:$Z$1,0),0),"")</f>
        <v/>
      </c>
      <c r="L34" s="41" t="str">
        <f>IFERROR(VLOOKUP(L11,[1]Table2!$B$1:$Z$21,MATCH("xGA/90",[1]Table2!$B$1:$Z$1,0),0)*VLOOKUP($B11,[1]Table2!$B$1:$Z$21,MATCH("xG/90",[1]Table2!$B$1:$Z$1,0),0),"")</f>
        <v/>
      </c>
      <c r="M34" s="41" t="str">
        <f>IFERROR(VLOOKUP(M11,[1]Table2!$B$1:$Z$21,MATCH("xGA/90",[1]Table2!$B$1:$Z$1,0),0)*VLOOKUP($B11,[1]Table2!$B$1:$Z$21,MATCH("xG/90",[1]Table2!$B$1:$Z$1,0),0),"")</f>
        <v/>
      </c>
      <c r="N34" s="41" t="str">
        <f>IFERROR(VLOOKUP(N11,[1]Table2!$B$1:$Z$21,MATCH("xGA/90",[1]Table2!$B$1:$Z$1,0),0)*VLOOKUP($B11,[1]Table2!$B$1:$Z$21,MATCH("xG/90",[1]Table2!$B$1:$Z$1,0),0),"")</f>
        <v/>
      </c>
      <c r="O34" s="41">
        <f>IFERROR(VLOOKUP(O11,[1]Table2!$B$1:$Z$21,MATCH("xGA/90",[1]Table2!$B$1:$Z$1,0),0)*VLOOKUP($B11,[1]Table2!$B$1:$Z$21,MATCH("xG/90",[1]Table2!$B$1:$Z$1,0),0),"")</f>
        <v>1.5709667968749998</v>
      </c>
      <c r="P34" s="41" t="str">
        <f>IFERROR(VLOOKUP(P11,[1]Table2!$B$1:$Z$21,MATCH("xGA/90",[1]Table2!$B$1:$Z$1,0),0)*VLOOKUP($B11,[1]Table2!$B$1:$Z$21,MATCH("xG/90",[1]Table2!$B$1:$Z$1,0),0),"")</f>
        <v/>
      </c>
      <c r="Q34" s="41" t="str">
        <f>IFERROR(VLOOKUP(Q11,[1]Table2!$B$1:$Z$21,MATCH("xGA/90",[1]Table2!$B$1:$Z$1,0),0)*VLOOKUP($B11,[1]Table2!$B$1:$Z$21,MATCH("xG/90",[1]Table2!$B$1:$Z$1,0),0),"")</f>
        <v/>
      </c>
      <c r="R34" s="41" t="str">
        <f>IFERROR(VLOOKUP(R11,[1]Table2!$B$1:$Z$21,MATCH("xGA/90",[1]Table2!$B$1:$Z$1,0),0)*VLOOKUP($B11,[1]Table2!$B$1:$Z$21,MATCH("xG/90",[1]Table2!$B$1:$Z$1,0),0),"")</f>
        <v/>
      </c>
      <c r="S34" s="41" t="str">
        <f>IFERROR(VLOOKUP(S11,[1]Table2!$B$1:$Z$21,MATCH("xGA/90",[1]Table2!$B$1:$Z$1,0),0)*VLOOKUP($B11,[1]Table2!$B$1:$Z$21,MATCH("xG/90",[1]Table2!$B$1:$Z$1,0),0),"")</f>
        <v/>
      </c>
      <c r="T34" s="41" t="str">
        <f>IFERROR(VLOOKUP(T11,[1]Table2!$B$1:$Z$21,MATCH("xGA/90",[1]Table2!$B$1:$Z$1,0),0)*VLOOKUP($B11,[1]Table2!$B$1:$Z$21,MATCH("xG/90",[1]Table2!$B$1:$Z$1,0),0),"")</f>
        <v/>
      </c>
      <c r="U34" s="41" t="str">
        <f>IFERROR(VLOOKUP(U11,[1]Table2!$B$1:$Z$21,MATCH("xGA/90",[1]Table2!$B$1:$Z$1,0),0)*VLOOKUP($B11,[1]Table2!$B$1:$Z$21,MATCH("xG/90",[1]Table2!$B$1:$Z$1,0),0),"")</f>
        <v/>
      </c>
      <c r="V34" s="41">
        <f>IFERROR(VLOOKUP(V11,[1]Table2!$B$1:$Z$21,MATCH("xGA/90",[1]Table2!$B$1:$Z$1,0),0)*VLOOKUP($B11,[1]Table2!$B$1:$Z$21,MATCH("xG/90",[1]Table2!$B$1:$Z$1,0),0),"")</f>
        <v>1.8087890624999998</v>
      </c>
      <c r="W34" s="41" t="str">
        <f>IFERROR(VLOOKUP(W11,[1]Table2!$B$1:$Z$21,MATCH("xGA/90",[1]Table2!$B$1:$Z$1,0),0)*VLOOKUP($B11,[1]Table2!$B$1:$Z$21,MATCH("xG/90",[1]Table2!$B$1:$Z$1,0),0),"")</f>
        <v/>
      </c>
      <c r="X34" s="41" t="str">
        <f>IFERROR(VLOOKUP(X11,[1]Table2!$B$1:$Z$21,MATCH("xGA/90",[1]Table2!$B$1:$Z$1,0),0)*VLOOKUP($B11,[1]Table2!$B$1:$Z$21,MATCH("xG/90",[1]Table2!$B$1:$Z$1,0),0),"")</f>
        <v/>
      </c>
      <c r="Y34" s="41" t="str">
        <f>IFERROR(VLOOKUP(Y11,[1]Table2!$B$1:$Z$21,MATCH("xGA/90",[1]Table2!$B$1:$Z$1,0),0)*VLOOKUP($B11,[1]Table2!$B$1:$Z$21,MATCH("xG/90",[1]Table2!$B$1:$Z$1,0),0),"")</f>
        <v/>
      </c>
      <c r="Z34" s="41" t="str">
        <f>IFERROR(VLOOKUP(Z11,[1]Table2!$B$1:$Z$21,MATCH("xGA/90",[1]Table2!$B$1:$Z$1,0),0)*VLOOKUP($B11,[1]Table2!$B$1:$Z$21,MATCH("xG/90",[1]Table2!$B$1:$Z$1,0),0),"")</f>
        <v/>
      </c>
      <c r="AA34" s="41" t="str">
        <f>IFERROR(VLOOKUP(AA11,[1]Table2!$B$1:$Z$21,MATCH("xGA/90",[1]Table2!$B$1:$Z$1,0),0)*VLOOKUP($B11,[1]Table2!$B$1:$Z$21,MATCH("xG/90",[1]Table2!$B$1:$Z$1,0),0),"")</f>
        <v/>
      </c>
      <c r="AB34" s="41" t="str">
        <f>IFERROR(VLOOKUP(AB11,[1]Table2!$B$1:$Z$21,MATCH("xGA/90",[1]Table2!$B$1:$Z$1,0),0)*VLOOKUP($B11,[1]Table2!$B$1:$Z$21,MATCH("xG/90",[1]Table2!$B$1:$Z$1,0),0),"")</f>
        <v/>
      </c>
      <c r="AC34" s="41">
        <f>IFERROR(VLOOKUP(AC11,[1]Table2!$B$1:$Z$21,MATCH("xGA/90",[1]Table2!$B$1:$Z$1,0),0)*VLOOKUP($B11,[1]Table2!$B$1:$Z$21,MATCH("xG/90",[1]Table2!$B$1:$Z$1,0),0),"")</f>
        <v>1.410185546875</v>
      </c>
      <c r="AD34" s="41" t="str">
        <f>IFERROR(VLOOKUP(AD11,[1]Table2!$B$1:$Z$21,MATCH("xGA/90",[1]Table2!$B$1:$Z$1,0),0)*VLOOKUP($B11,[1]Table2!$B$1:$Z$21,MATCH("xG/90",[1]Table2!$B$1:$Z$1,0),0),"")</f>
        <v/>
      </c>
      <c r="AE34" s="41" t="str">
        <f>IFERROR(VLOOKUP(AE11,[1]Table2!$B$1:$Z$21,MATCH("xGA/90",[1]Table2!$B$1:$Z$1,0),0)*VLOOKUP($B11,[1]Table2!$B$1:$Z$21,MATCH("xG/90",[1]Table2!$B$1:$Z$1,0),0),"")</f>
        <v/>
      </c>
      <c r="AF34" s="41">
        <f>IFERROR(VLOOKUP(AF11,[1]Table2!$B$1:$Z$21,MATCH("xGA/90",[1]Table2!$B$1:$Z$1,0),0)*VLOOKUP($B11,[1]Table2!$B$1:$Z$21,MATCH("xG/90",[1]Table2!$B$1:$Z$1,0),0),"")</f>
        <v>1.8020898437499997</v>
      </c>
      <c r="AG34" s="41" t="str">
        <f>IFERROR(VLOOKUP(AG11,[1]Table2!$B$1:$Z$21,MATCH("xGA/90",[1]Table2!$B$1:$Z$1,0),0)*VLOOKUP($B11,[1]Table2!$B$1:$Z$21,MATCH("xG/90",[1]Table2!$B$1:$Z$1,0),0),"")</f>
        <v/>
      </c>
      <c r="AH34" s="41" t="str">
        <f>IFERROR(VLOOKUP(AH11,[1]Table2!$B$1:$Z$21,MATCH("xGA/90",[1]Table2!$B$1:$Z$1,0),0)*VLOOKUP($B11,[1]Table2!$B$1:$Z$21,MATCH("xG/90",[1]Table2!$B$1:$Z$1,0),0),"")</f>
        <v/>
      </c>
      <c r="AI34" s="41" t="str">
        <f>IFERROR(VLOOKUP(AI11,[1]Table2!$B$1:$Z$21,MATCH("xGA/90",[1]Table2!$B$1:$Z$1,0),0)*VLOOKUP($B11,[1]Table2!$B$1:$Z$21,MATCH("xG/90",[1]Table2!$B$1:$Z$1,0),0),"")</f>
        <v/>
      </c>
      <c r="AJ34" s="41">
        <f>IFERROR(VLOOKUP(AJ11,[1]Table2!$B$1:$Z$21,MATCH("xGA/90",[1]Table2!$B$1:$Z$1,0),0)*VLOOKUP($B11,[1]Table2!$B$1:$Z$21,MATCH("xG/90",[1]Table2!$B$1:$Z$1,0),0),"")</f>
        <v>1.5006249999999999</v>
      </c>
      <c r="AK34" s="41" t="str">
        <f>IFERROR(VLOOKUP(AK11,[1]Table2!$B$1:$Z$21,MATCH("xGA/90",[1]Table2!$B$1:$Z$1,0),0)*VLOOKUP($B11,[1]Table2!$B$1:$Z$21,MATCH("xG/90",[1]Table2!$B$1:$Z$1,0),0),"")</f>
        <v/>
      </c>
      <c r="AL34" s="41" t="str">
        <f>IFERROR(VLOOKUP(AL11,[1]Table2!$B$1:$Z$21,MATCH("xGA/90",[1]Table2!$B$1:$Z$1,0),0)*VLOOKUP($B11,[1]Table2!$B$1:$Z$21,MATCH("xG/90",[1]Table2!$B$1:$Z$1,0),0),"")</f>
        <v/>
      </c>
      <c r="AM34" s="41" t="str">
        <f>IFERROR(VLOOKUP(AM11,[1]Table2!$B$1:$Z$21,MATCH("xGA/90",[1]Table2!$B$1:$Z$1,0),0)*VLOOKUP($B11,[1]Table2!$B$1:$Z$21,MATCH("xG/90",[1]Table2!$B$1:$Z$1,0),0),"")</f>
        <v/>
      </c>
      <c r="AN34" s="41" t="str">
        <f>IFERROR(VLOOKUP(AN11,[1]Table2!$B$1:$Z$21,MATCH("xGA/90",[1]Table2!$B$1:$Z$1,0),0)*VLOOKUP($B11,[1]Table2!$B$1:$Z$21,MATCH("xG/90",[1]Table2!$B$1:$Z$1,0),0),"")</f>
        <v/>
      </c>
      <c r="AO34" s="41" t="str">
        <f>IFERROR(VLOOKUP(AO11,[1]Table2!$B$1:$Z$21,MATCH("xGA/90",[1]Table2!$B$1:$Z$1,0),0)*VLOOKUP($B11,[1]Table2!$B$1:$Z$21,MATCH("xG/90",[1]Table2!$B$1:$Z$1,0),0),"")</f>
        <v/>
      </c>
      <c r="AP34" s="41" t="str">
        <f>IFERROR(VLOOKUP(AP11,[1]Table2!$B$1:$Z$21,MATCH("xGA/90",[1]Table2!$B$1:$Z$1,0),0)*VLOOKUP($B11,[1]Table2!$B$1:$Z$21,MATCH("xG/90",[1]Table2!$B$1:$Z$1,0),0),"")</f>
        <v/>
      </c>
      <c r="AQ34" s="41" t="str">
        <f>IFERROR(VLOOKUP(AQ11,[1]Table2!$B$1:$Z$21,MATCH("xGA/90",[1]Table2!$B$1:$Z$1,0),0)*VLOOKUP($B11,[1]Table2!$B$1:$Z$21,MATCH("xG/90",[1]Table2!$B$1:$Z$1,0),0),"")</f>
        <v/>
      </c>
      <c r="AR34" s="41" t="str">
        <f>IFERROR(VLOOKUP(AR11,[1]Table2!$B$1:$Z$21,MATCH("xGA/90",[1]Table2!$B$1:$Z$1,0),0)*VLOOKUP($B11,[1]Table2!$B$1:$Z$21,MATCH("xG/90",[1]Table2!$B$1:$Z$1,0),0),"")</f>
        <v/>
      </c>
      <c r="AS34" s="41" t="str">
        <f>IFERROR(VLOOKUP(AS11,[1]Table2!$B$1:$Z$21,MATCH("xGA/90",[1]Table2!$B$1:$Z$1,0),0)*VLOOKUP($B11,[1]Table2!$B$1:$Z$21,MATCH("xG/90",[1]Table2!$B$1:$Z$1,0),0),"")</f>
        <v/>
      </c>
      <c r="AT34" s="41" t="str">
        <f>IFERROR(VLOOKUP(AT11,[1]Table2!$B$1:$Z$21,MATCH("xGA/90",[1]Table2!$B$1:$Z$1,0),0)*VLOOKUP($B11,[1]Table2!$B$1:$Z$21,MATCH("xG/90",[1]Table2!$B$1:$Z$1,0),0),"")</f>
        <v/>
      </c>
      <c r="AU34" s="41" t="str">
        <f>IFERROR(VLOOKUP(AU11,[1]Table2!$B$1:$Z$21,MATCH("xGA/90",[1]Table2!$B$1:$Z$1,0),0)*VLOOKUP($B11,[1]Table2!$B$1:$Z$21,MATCH("xG/90",[1]Table2!$B$1:$Z$1,0),0),"")</f>
        <v/>
      </c>
      <c r="AV34" s="41" t="str">
        <f>IFERROR(VLOOKUP(AV11,[1]Table2!$B$1:$Z$21,MATCH("xGA/90",[1]Table2!$B$1:$Z$1,0),0)*VLOOKUP($B11,[1]Table2!$B$1:$Z$21,MATCH("xG/90",[1]Table2!$B$1:$Z$1,0),0),"")</f>
        <v/>
      </c>
      <c r="AW34" s="41" t="str">
        <f>IFERROR(VLOOKUP(AW11,[1]Table2!$B$1:$Z$21,MATCH("xGA/90",[1]Table2!$B$1:$Z$1,0),0)*VLOOKUP($B11,[1]Table2!$B$1:$Z$21,MATCH("xG/90",[1]Table2!$B$1:$Z$1,0),0),"")</f>
        <v/>
      </c>
      <c r="AX34" s="41" t="str">
        <f>IFERROR(VLOOKUP(AX11,[1]Table2!$B$1:$Z$21,MATCH("xGA/90",[1]Table2!$B$1:$Z$1,0),0)*VLOOKUP($B11,[1]Table2!$B$1:$Z$21,MATCH("xG/90",[1]Table2!$B$1:$Z$1,0),0),"")</f>
        <v/>
      </c>
      <c r="AY34" s="41">
        <f>IFERROR(VLOOKUP(AY11,[1]Table2!$B$1:$Z$21,MATCH("xGA/90",[1]Table2!$B$1:$Z$1,0),0)*VLOOKUP($B11,[1]Table2!$B$1:$Z$21,MATCH("xG/90",[1]Table2!$B$1:$Z$1,0),0),"")</f>
        <v>1.3657762096774193</v>
      </c>
      <c r="AZ34" s="41" t="str">
        <f>IFERROR(VLOOKUP(AZ11,[1]Table2!$B$1:$Z$21,MATCH("xGA/90",[1]Table2!$B$1:$Z$1,0),0)*VLOOKUP($B11,[1]Table2!$B$1:$Z$21,MATCH("xG/90",[1]Table2!$B$1:$Z$1,0),0),"")</f>
        <v/>
      </c>
      <c r="BA34" s="41" t="str">
        <f>IFERROR(VLOOKUP(BA11,[1]Table2!$B$1:$Z$21,MATCH("xGA/90",[1]Table2!$B$1:$Z$1,0),0)*VLOOKUP($B11,[1]Table2!$B$1:$Z$21,MATCH("xG/90",[1]Table2!$B$1:$Z$1,0),0),"")</f>
        <v/>
      </c>
      <c r="BB34" s="41" t="str">
        <f>IFERROR(VLOOKUP(BB11,[1]Table2!$B$1:$Z$21,MATCH("xGA/90",[1]Table2!$B$1:$Z$1,0),0)*VLOOKUP($B11,[1]Table2!$B$1:$Z$21,MATCH("xG/90",[1]Table2!$B$1:$Z$1,0),0),"")</f>
        <v/>
      </c>
      <c r="BC34" s="41" t="str">
        <f>IFERROR(VLOOKUP(BC11,[1]Table2!$B$1:$Z$21,MATCH("xGA/90",[1]Table2!$B$1:$Z$1,0),0)*VLOOKUP($B11,[1]Table2!$B$1:$Z$21,MATCH("xG/90",[1]Table2!$B$1:$Z$1,0),0),"")</f>
        <v/>
      </c>
      <c r="BD34" s="41" t="str">
        <f>IFERROR(VLOOKUP(BD11,[1]Table2!$B$1:$Z$21,MATCH("xGA/90",[1]Table2!$B$1:$Z$1,0),0)*VLOOKUP($B11,[1]Table2!$B$1:$Z$21,MATCH("xG/90",[1]Table2!$B$1:$Z$1,0),0),"")</f>
        <v/>
      </c>
      <c r="BE34" s="41" t="str">
        <f>IFERROR(VLOOKUP(BE11,[1]Table2!$B$1:$Z$21,MATCH("xGA/90",[1]Table2!$B$1:$Z$1,0),0)*VLOOKUP($B11,[1]Table2!$B$1:$Z$21,MATCH("xG/90",[1]Table2!$B$1:$Z$1,0),0),"")</f>
        <v/>
      </c>
      <c r="BF34" s="41" t="str">
        <f>IFERROR(VLOOKUP(BF11,[1]Table2!$B$1:$Z$21,MATCH("xGA/90",[1]Table2!$B$1:$Z$1,0),0)*VLOOKUP($B11,[1]Table2!$B$1:$Z$21,MATCH("xG/90",[1]Table2!$B$1:$Z$1,0),0),"")</f>
        <v/>
      </c>
      <c r="BG34" s="41" t="str">
        <f>IFERROR(VLOOKUP(BG11,[1]Table2!$B$1:$Z$21,MATCH("xGA/90",[1]Table2!$B$1:$Z$1,0),0)*VLOOKUP($B11,[1]Table2!$B$1:$Z$21,MATCH("xG/90",[1]Table2!$B$1:$Z$1,0),0),"")</f>
        <v/>
      </c>
      <c r="BH34" s="41" t="str">
        <f>IFERROR(VLOOKUP(BH11,[1]Table2!$B$1:$Z$21,MATCH("xGA/90",[1]Table2!$B$1:$Z$1,0),0)*VLOOKUP($B11,[1]Table2!$B$1:$Z$21,MATCH("xG/90",[1]Table2!$B$1:$Z$1,0),0),"")</f>
        <v/>
      </c>
      <c r="BI34" s="41" t="str">
        <f>IFERROR(VLOOKUP(BI11,[1]Table2!$B$1:$Z$21,MATCH("xGA/90",[1]Table2!$B$1:$Z$1,0),0)*VLOOKUP($B11,[1]Table2!$B$1:$Z$21,MATCH("xG/90",[1]Table2!$B$1:$Z$1,0),0),"")</f>
        <v/>
      </c>
      <c r="BJ34" s="41" t="str">
        <f>IFERROR(VLOOKUP(BJ11,[1]Table2!$B$1:$Z$21,MATCH("xGA/90",[1]Table2!$B$1:$Z$1,0),0)*VLOOKUP($B11,[1]Table2!$B$1:$Z$21,MATCH("xG/90",[1]Table2!$B$1:$Z$1,0),0),"")</f>
        <v/>
      </c>
      <c r="BK34" s="41" t="str">
        <f>IFERROR(VLOOKUP(BK11,[1]Table2!$B$1:$Z$21,MATCH("xGA/90",[1]Table2!$B$1:$Z$1,0),0)*VLOOKUP($B11,[1]Table2!$B$1:$Z$21,MATCH("xG/90",[1]Table2!$B$1:$Z$1,0),0),"")</f>
        <v/>
      </c>
      <c r="BL34" s="41">
        <f>IFERROR(VLOOKUP(BL11,[1]Table2!$B$1:$Z$21,MATCH("xGA/90",[1]Table2!$B$1:$Z$1,0),0)*VLOOKUP($B11,[1]Table2!$B$1:$Z$21,MATCH("xG/90",[1]Table2!$B$1:$Z$1,0),0),"")</f>
        <v>1.544169921875</v>
      </c>
      <c r="BM34" s="41" t="str">
        <f>IFERROR(VLOOKUP(BM11,[1]Table2!$B$1:$Z$21,MATCH("xGA/90",[1]Table2!$B$1:$Z$1,0),0)*VLOOKUP($B11,[1]Table2!$B$1:$Z$21,MATCH("xG/90",[1]Table2!$B$1:$Z$1,0),0),"")</f>
        <v/>
      </c>
      <c r="BN34" s="41" t="str">
        <f>IFERROR(VLOOKUP(BN11,[1]Table2!$B$1:$Z$21,MATCH("xGA/90",[1]Table2!$B$1:$Z$1,0),0)*VLOOKUP($B11,[1]Table2!$B$1:$Z$21,MATCH("xG/90",[1]Table2!$B$1:$Z$1,0),0),"")</f>
        <v/>
      </c>
      <c r="BO34" s="41" t="str">
        <f>IFERROR(VLOOKUP(BO11,[1]Table2!$B$1:$Z$21,MATCH("xGA/90",[1]Table2!$B$1:$Z$1,0),0)*VLOOKUP($B11,[1]Table2!$B$1:$Z$21,MATCH("xG/90",[1]Table2!$B$1:$Z$1,0),0),"")</f>
        <v/>
      </c>
      <c r="BP34" s="41" t="str">
        <f>IFERROR(VLOOKUP(BP11,[1]Table2!$B$1:$Z$21,MATCH("xGA/90",[1]Table2!$B$1:$Z$1,0),0)*VLOOKUP($B11,[1]Table2!$B$1:$Z$21,MATCH("xG/90",[1]Table2!$B$1:$Z$1,0),0),"")</f>
        <v/>
      </c>
      <c r="BQ34" s="41" t="str">
        <f>IFERROR(VLOOKUP(BQ11,[1]Table2!$B$1:$Z$21,MATCH("xGA/90",[1]Table2!$B$1:$Z$1,0),0)*VLOOKUP($B11,[1]Table2!$B$1:$Z$21,MATCH("xG/90",[1]Table2!$B$1:$Z$1,0),0),"")</f>
        <v/>
      </c>
      <c r="BR34" s="41" t="str">
        <f>IFERROR(VLOOKUP(BR11,[1]Table2!$B$1:$Z$21,MATCH("xGA/90",[1]Table2!$B$1:$Z$1,0),0)*VLOOKUP($B11,[1]Table2!$B$1:$Z$21,MATCH("xG/90",[1]Table2!$B$1:$Z$1,0),0),"")</f>
        <v/>
      </c>
      <c r="BS34" s="41" t="str">
        <f>IFERROR(VLOOKUP(BS11,[1]Table2!$B$1:$Z$21,MATCH("xGA/90",[1]Table2!$B$1:$Z$1,0),0)*VLOOKUP($B11,[1]Table2!$B$1:$Z$21,MATCH("xG/90",[1]Table2!$B$1:$Z$1,0),0),"")</f>
        <v/>
      </c>
      <c r="BT34" s="41">
        <f>IFERROR(VLOOKUP(BT11,[1]Table2!$B$1:$Z$21,MATCH("xGA/90",[1]Table2!$B$1:$Z$1,0),0)*VLOOKUP($B11,[1]Table2!$B$1:$Z$21,MATCH("xG/90",[1]Table2!$B$1:$Z$1,0),0),"")</f>
        <v>1.38271875</v>
      </c>
      <c r="BU34" s="41" t="str">
        <f>IFERROR(VLOOKUP(BU11,[1]Table2!$B$1:$Z$21,MATCH("xGA/90",[1]Table2!$B$1:$Z$1,0),0)*VLOOKUP($B11,[1]Table2!$B$1:$Z$21,MATCH("xG/90",[1]Table2!$B$1:$Z$1,0),0),"")</f>
        <v/>
      </c>
      <c r="BV34" s="41" t="str">
        <f>IFERROR(VLOOKUP(BV11,[1]Table2!$B$1:$Z$21,MATCH("xGA/90",[1]Table2!$B$1:$Z$1,0),0)*VLOOKUP($B11,[1]Table2!$B$1:$Z$21,MATCH("xG/90",[1]Table2!$B$1:$Z$1,0),0),"")</f>
        <v/>
      </c>
      <c r="BW34" s="41" t="str">
        <f>IFERROR(VLOOKUP(BW11,[1]Table2!$B$1:$Z$21,MATCH("xGA/90",[1]Table2!$B$1:$Z$1,0),0)*VLOOKUP($B11,[1]Table2!$B$1:$Z$21,MATCH("xG/90",[1]Table2!$B$1:$Z$1,0),0),"")</f>
        <v/>
      </c>
      <c r="BX34" s="41" t="str">
        <f>IFERROR(VLOOKUP(BX11,[1]Table2!$B$1:$Z$21,MATCH("xGA/90",[1]Table2!$B$1:$Z$1,0),0)*VLOOKUP($B11,[1]Table2!$B$1:$Z$21,MATCH("xG/90",[1]Table2!$B$1:$Z$1,0),0),"")</f>
        <v/>
      </c>
      <c r="BY34" s="41" t="str">
        <f>IFERROR(VLOOKUP(BY11,[1]Table2!$B$1:$Z$21,MATCH("xGA/90",[1]Table2!$B$1:$Z$1,0),0)*VLOOKUP($B11,[1]Table2!$B$1:$Z$21,MATCH("xG/90",[1]Table2!$B$1:$Z$1,0),0),"")</f>
        <v/>
      </c>
      <c r="BZ34" s="41">
        <f>IFERROR(VLOOKUP(BZ11,[1]Table2!$B$1:$Z$21,MATCH("xGA/90",[1]Table2!$B$1:$Z$1,0),0)*VLOOKUP($B11,[1]Table2!$B$1:$Z$21,MATCH("xG/90",[1]Table2!$B$1:$Z$1,0),0),"")</f>
        <v>1.3800390625000001</v>
      </c>
      <c r="CA34" s="41" t="str">
        <f>IFERROR(VLOOKUP(CA11,[1]Table2!$B$1:$Z$21,MATCH("xGA/90",[1]Table2!$B$1:$Z$1,0),0)*VLOOKUP($B11,[1]Table2!$B$1:$Z$21,MATCH("xG/90",[1]Table2!$B$1:$Z$1,0),0),"")</f>
        <v/>
      </c>
      <c r="CB34" s="41" t="str">
        <f>IFERROR(VLOOKUP(CB11,[1]Table2!$B$1:$Z$21,MATCH("xGA/90",[1]Table2!$B$1:$Z$1,0),0)*VLOOKUP($B11,[1]Table2!$B$1:$Z$21,MATCH("xG/90",[1]Table2!$B$1:$Z$1,0),0),"")</f>
        <v/>
      </c>
      <c r="CC34" s="41" t="str">
        <f>IFERROR(VLOOKUP(CC11,[1]Table2!$B$1:$Z$21,MATCH("xGA/90",[1]Table2!$B$1:$Z$1,0),0)*VLOOKUP($B11,[1]Table2!$B$1:$Z$21,MATCH("xG/90",[1]Table2!$B$1:$Z$1,0),0),"")</f>
        <v/>
      </c>
      <c r="CD34" s="41">
        <f>IFERROR(VLOOKUP(CD11,[1]Table2!$B$1:$Z$21,MATCH("xGA/90",[1]Table2!$B$1:$Z$1,0),0)*VLOOKUP($B11,[1]Table2!$B$1:$Z$21,MATCH("xG/90",[1]Table2!$B$1:$Z$1,0),0),"")</f>
        <v>1.0995362903225807</v>
      </c>
      <c r="CE34" s="41" t="str">
        <f>IFERROR(VLOOKUP(CE11,[1]Table2!$B$1:$Z$21,MATCH("xGA/90",[1]Table2!$B$1:$Z$1,0),0)*VLOOKUP($B11,[1]Table2!$B$1:$Z$21,MATCH("xG/90",[1]Table2!$B$1:$Z$1,0),0),"")</f>
        <v/>
      </c>
      <c r="CF34" s="41" t="str">
        <f>IFERROR(VLOOKUP(CF11,[1]Table2!$B$1:$Z$21,MATCH("xGA/90",[1]Table2!$B$1:$Z$1,0),0)*VLOOKUP($B11,[1]Table2!$B$1:$Z$21,MATCH("xG/90",[1]Table2!$B$1:$Z$1,0),0),"")</f>
        <v/>
      </c>
      <c r="CG34" s="41">
        <f>IFERROR(VLOOKUP(CG11,[1]Table2!$B$1:$Z$21,MATCH("xGA/90",[1]Table2!$B$1:$Z$1,0),0)*VLOOKUP($B11,[1]Table2!$B$1:$Z$21,MATCH("xG/90",[1]Table2!$B$1:$Z$1,0),0),"")</f>
        <v>1.3934374999999999</v>
      </c>
      <c r="CH34" s="41" t="str">
        <f>IFERROR(VLOOKUP(CH11,[1]Table2!$B$1:$Z$21,MATCH("xGA/90",[1]Table2!$B$1:$Z$1,0),0)*VLOOKUP($B11,[1]Table2!$B$1:$Z$21,MATCH("xG/90",[1]Table2!$B$1:$Z$1,0),0),"")</f>
        <v/>
      </c>
      <c r="CI34" s="41" t="str">
        <f>IFERROR(VLOOKUP(CI11,[1]Table2!$B$1:$Z$21,MATCH("xGA/90",[1]Table2!$B$1:$Z$1,0),0)*VLOOKUP($B11,[1]Table2!$B$1:$Z$21,MATCH("xG/90",[1]Table2!$B$1:$Z$1,0),0),"")</f>
        <v/>
      </c>
      <c r="CJ34" s="41" t="str">
        <f>IFERROR(VLOOKUP(CJ11,[1]Table2!$B$1:$Z$21,MATCH("xGA/90",[1]Table2!$B$1:$Z$1,0),0)*VLOOKUP($B11,[1]Table2!$B$1:$Z$21,MATCH("xG/90",[1]Table2!$B$1:$Z$1,0),0),"")</f>
        <v/>
      </c>
      <c r="CK34" s="41" t="str">
        <f>IFERROR(VLOOKUP(CK11,[1]Table2!$B$1:$Z$21,MATCH("xGA/90",[1]Table2!$B$1:$Z$1,0),0)*VLOOKUP($B11,[1]Table2!$B$1:$Z$21,MATCH("xG/90",[1]Table2!$B$1:$Z$1,0),0),"")</f>
        <v/>
      </c>
      <c r="CL34" s="41" t="str">
        <f>IFERROR(VLOOKUP(CL11,[1]Table2!$B$1:$Z$21,MATCH("xGA/90",[1]Table2!$B$1:$Z$1,0),0)*VLOOKUP($B11,[1]Table2!$B$1:$Z$21,MATCH("xG/90",[1]Table2!$B$1:$Z$1,0),0),"")</f>
        <v/>
      </c>
      <c r="CM34" s="41" t="str">
        <f>IFERROR(VLOOKUP(CM11,[1]Table2!$B$1:$Z$21,MATCH("xGA/90",[1]Table2!$B$1:$Z$1,0),0)*VLOOKUP($B11,[1]Table2!$B$1:$Z$21,MATCH("xG/90",[1]Table2!$B$1:$Z$1,0),0),"")</f>
        <v/>
      </c>
      <c r="CN34" s="41">
        <f>IFERROR(VLOOKUP(CN11,[1]Table2!$B$1:$Z$21,MATCH("xGA/90",[1]Table2!$B$1:$Z$1,0),0)*VLOOKUP($B11,[1]Table2!$B$1:$Z$21,MATCH("xG/90",[1]Table2!$B$1:$Z$1,0),0),"")</f>
        <v>1.7564919354838708</v>
      </c>
      <c r="CO34" s="41" t="str">
        <f>IFERROR(VLOOKUP(CO11,[1]Table2!$B$1:$Z$21,MATCH("xGA/90",[1]Table2!$B$1:$Z$1,0),0)*VLOOKUP($B11,[1]Table2!$B$1:$Z$21,MATCH("xG/90",[1]Table2!$B$1:$Z$1,0),0),"")</f>
        <v/>
      </c>
      <c r="CP34" s="41" t="str">
        <f>IFERROR(VLOOKUP(CP11,[1]Table2!$B$1:$Z$21,MATCH("xGA/90",[1]Table2!$B$1:$Z$1,0),0)*VLOOKUP($B11,[1]Table2!$B$1:$Z$21,MATCH("xG/90",[1]Table2!$B$1:$Z$1,0),0),"")</f>
        <v/>
      </c>
      <c r="CQ34" s="41" t="str">
        <f>IFERROR(VLOOKUP(CQ11,[1]Table2!$B$1:$Z$21,MATCH("xGA/90",[1]Table2!$B$1:$Z$1,0),0)*VLOOKUP($B11,[1]Table2!$B$1:$Z$21,MATCH("xG/90",[1]Table2!$B$1:$Z$1,0),0),"")</f>
        <v/>
      </c>
      <c r="CR34" s="41" t="str">
        <f>IFERROR(VLOOKUP(CR11,[1]Table2!$B$1:$Z$21,MATCH("xGA/90",[1]Table2!$B$1:$Z$1,0),0)*VLOOKUP($B11,[1]Table2!$B$1:$Z$21,MATCH("xG/90",[1]Table2!$B$1:$Z$1,0),0),"")</f>
        <v/>
      </c>
      <c r="CS34" s="41" t="str">
        <f>IFERROR(VLOOKUP(CS11,[1]Table2!$B$1:$Z$21,MATCH("xGA/90",[1]Table2!$B$1:$Z$1,0),0)*VLOOKUP($B11,[1]Table2!$B$1:$Z$21,MATCH("xG/90",[1]Table2!$B$1:$Z$1,0),0),"")</f>
        <v/>
      </c>
      <c r="CT34" s="41" t="str">
        <f>IFERROR(VLOOKUP(CT11,[1]Table2!$B$1:$Z$21,MATCH("xGA/90",[1]Table2!$B$1:$Z$1,0),0)*VLOOKUP($B11,[1]Table2!$B$1:$Z$21,MATCH("xG/90",[1]Table2!$B$1:$Z$1,0),0),"")</f>
        <v/>
      </c>
      <c r="CU34" s="41">
        <f>IFERROR(VLOOKUP(CU11,[1]Table2!$B$1:$Z$21,MATCH("xGA/90",[1]Table2!$B$1:$Z$1,0),0)*VLOOKUP($B11,[1]Table2!$B$1:$Z$21,MATCH("xG/90",[1]Table2!$B$1:$Z$1,0),0),"")</f>
        <v>1.7317480468749999</v>
      </c>
      <c r="CV34" s="41" t="str">
        <f>IFERROR(VLOOKUP(CV11,[1]Table2!$B$1:$Z$21,MATCH("xGA/90",[1]Table2!$B$1:$Z$1,0),0)*VLOOKUP($B11,[1]Table2!$B$1:$Z$21,MATCH("xG/90",[1]Table2!$B$1:$Z$1,0),0),"")</f>
        <v/>
      </c>
      <c r="CW34" s="41" t="str">
        <f>IFERROR(VLOOKUP(CW11,[1]Table2!$B$1:$Z$21,MATCH("xGA/90",[1]Table2!$B$1:$Z$1,0),0)*VLOOKUP($B11,[1]Table2!$B$1:$Z$21,MATCH("xG/90",[1]Table2!$B$1:$Z$1,0),0),"")</f>
        <v/>
      </c>
      <c r="CX34" s="41" t="str">
        <f>IFERROR(VLOOKUP(CX11,[1]Table2!$B$1:$Z$21,MATCH("xGA/90",[1]Table2!$B$1:$Z$1,0),0)*VLOOKUP($B11,[1]Table2!$B$1:$Z$21,MATCH("xG/90",[1]Table2!$B$1:$Z$1,0),0),"")</f>
        <v/>
      </c>
      <c r="CY34" s="41" t="str">
        <f>IFERROR(VLOOKUP(CY11,[1]Table2!$B$1:$Z$21,MATCH("xGA/90",[1]Table2!$B$1:$Z$1,0),0)*VLOOKUP($B11,[1]Table2!$B$1:$Z$21,MATCH("xG/90",[1]Table2!$B$1:$Z$1,0),0),"")</f>
        <v/>
      </c>
      <c r="CZ34" s="41" t="str">
        <f>IFERROR(VLOOKUP(CZ11,[1]Table2!$B$1:$Z$21,MATCH("xGA/90",[1]Table2!$B$1:$Z$1,0),0)*VLOOKUP($B11,[1]Table2!$B$1:$Z$21,MATCH("xG/90",[1]Table2!$B$1:$Z$1,0),0),"")</f>
        <v/>
      </c>
      <c r="DA34" s="41" t="str">
        <f>IFERROR(VLOOKUP(DA11,[1]Table2!$B$1:$Z$21,MATCH("xGA/90",[1]Table2!$B$1:$Z$1,0),0)*VLOOKUP($B11,[1]Table2!$B$1:$Z$21,MATCH("xG/90",[1]Table2!$B$1:$Z$1,0),0),"")</f>
        <v/>
      </c>
      <c r="DB34" s="41">
        <f>IFERROR(VLOOKUP(DB11,[1]Table2!$B$1:$Z$21,MATCH("xGA/90",[1]Table2!$B$1:$Z$1,0),0)*VLOOKUP($B11,[1]Table2!$B$1:$Z$21,MATCH("xG/90",[1]Table2!$B$1:$Z$1,0),0),"")</f>
        <v>1.8858300781249997</v>
      </c>
      <c r="DC34" s="41" t="str">
        <f>IFERROR(VLOOKUP(DC11,[1]Table2!$B$1:$Z$21,MATCH("xGA/90",[1]Table2!$B$1:$Z$1,0),0)*VLOOKUP($B11,[1]Table2!$B$1:$Z$21,MATCH("xG/90",[1]Table2!$B$1:$Z$1,0),0),"")</f>
        <v/>
      </c>
      <c r="DD34" s="41" t="str">
        <f>IFERROR(VLOOKUP(DD11,[1]Table2!$B$1:$Z$21,MATCH("xGA/90",[1]Table2!$B$1:$Z$1,0),0)*VLOOKUP($B11,[1]Table2!$B$1:$Z$21,MATCH("xG/90",[1]Table2!$B$1:$Z$1,0),0),"")</f>
        <v/>
      </c>
      <c r="DE34" s="41" t="str">
        <f>IFERROR(VLOOKUP(DE11,[1]Table2!$B$1:$Z$21,MATCH("xGA/90",[1]Table2!$B$1:$Z$1,0),0)*VLOOKUP($B11,[1]Table2!$B$1:$Z$21,MATCH("xG/90",[1]Table2!$B$1:$Z$1,0),0),"")</f>
        <v/>
      </c>
      <c r="DF34" s="41" t="str">
        <f>IFERROR(VLOOKUP(DF11,[1]Table2!$B$1:$Z$21,MATCH("xGA/90",[1]Table2!$B$1:$Z$1,0),0)*VLOOKUP($B11,[1]Table2!$B$1:$Z$21,MATCH("xG/90",[1]Table2!$B$1:$Z$1,0),0),"")</f>
        <v/>
      </c>
      <c r="DG34" s="41" t="str">
        <f>IFERROR(VLOOKUP(DG11,[1]Table2!$B$1:$Z$21,MATCH("xGA/90",[1]Table2!$B$1:$Z$1,0),0)*VLOOKUP($B11,[1]Table2!$B$1:$Z$21,MATCH("xG/90",[1]Table2!$B$1:$Z$1,0),0),"")</f>
        <v/>
      </c>
      <c r="DH34" s="41" t="str">
        <f>IFERROR(VLOOKUP(DH11,[1]Table2!$B$1:$Z$21,MATCH("xGA/90",[1]Table2!$B$1:$Z$1,0),0)*VLOOKUP($B11,[1]Table2!$B$1:$Z$21,MATCH("xG/90",[1]Table2!$B$1:$Z$1,0),0),"")</f>
        <v/>
      </c>
      <c r="DI34" s="41" t="str">
        <f>IFERROR(VLOOKUP(DI11,[1]Table2!$B$1:$Z$21,MATCH("xGA/90",[1]Table2!$B$1:$Z$1,0),0)*VLOOKUP($B11,[1]Table2!$B$1:$Z$21,MATCH("xG/90",[1]Table2!$B$1:$Z$1,0),0),"")</f>
        <v/>
      </c>
      <c r="DJ34" s="41" t="str">
        <f>IFERROR(VLOOKUP(DJ11,[1]Table2!$B$1:$Z$21,MATCH("xGA/90",[1]Table2!$B$1:$Z$1,0),0)*VLOOKUP($B11,[1]Table2!$B$1:$Z$21,MATCH("xG/90",[1]Table2!$B$1:$Z$1,0),0),"")</f>
        <v/>
      </c>
      <c r="DK34" s="41" t="str">
        <f>IFERROR(VLOOKUP(DK11,[1]Table2!$B$1:$Z$21,MATCH("xGA/90",[1]Table2!$B$1:$Z$1,0),0)*VLOOKUP($B11,[1]Table2!$B$1:$Z$21,MATCH("xG/90",[1]Table2!$B$1:$Z$1,0),0),"")</f>
        <v/>
      </c>
      <c r="DL34" s="41" t="str">
        <f>IFERROR(VLOOKUP(DL11,[1]Table2!$B$1:$Z$21,MATCH("xGA/90",[1]Table2!$B$1:$Z$1,0),0)*VLOOKUP($B11,[1]Table2!$B$1:$Z$21,MATCH("xG/90",[1]Table2!$B$1:$Z$1,0),0),"")</f>
        <v/>
      </c>
      <c r="DM34" s="41" t="str">
        <f>IFERROR(VLOOKUP(DM11,[1]Table2!$B$1:$Z$21,MATCH("xGA/90",[1]Table2!$B$1:$Z$1,0),0)*VLOOKUP($B11,[1]Table2!$B$1:$Z$21,MATCH("xG/90",[1]Table2!$B$1:$Z$1,0),0),"")</f>
        <v/>
      </c>
      <c r="DN34" s="41" t="str">
        <f>IFERROR(VLOOKUP(DN11,[1]Table2!$B$1:$Z$21,MATCH("xGA/90",[1]Table2!$B$1:$Z$1,0),0)*VLOOKUP($B11,[1]Table2!$B$1:$Z$21,MATCH("xG/90",[1]Table2!$B$1:$Z$1,0),0),"")</f>
        <v/>
      </c>
      <c r="DO34" s="41" t="str">
        <f>IFERROR(VLOOKUP(DO11,[1]Table2!$B$1:$Z$21,MATCH("xGA/90",[1]Table2!$B$1:$Z$1,0),0)*VLOOKUP($B11,[1]Table2!$B$1:$Z$21,MATCH("xG/90",[1]Table2!$B$1:$Z$1,0),0),"")</f>
        <v/>
      </c>
      <c r="DP34" s="41" t="str">
        <f>IFERROR(VLOOKUP(DP11,[1]Table2!$B$1:$Z$21,MATCH("xGA/90",[1]Table2!$B$1:$Z$1,0),0)*VLOOKUP($B11,[1]Table2!$B$1:$Z$21,MATCH("xG/90",[1]Table2!$B$1:$Z$1,0),0),"")</f>
        <v/>
      </c>
      <c r="DQ34" s="41" t="str">
        <f>IFERROR(VLOOKUP(DQ11,[1]Table2!$B$1:$Z$21,MATCH("xGA/90",[1]Table2!$B$1:$Z$1,0),0)*VLOOKUP($B11,[1]Table2!$B$1:$Z$21,MATCH("xG/90",[1]Table2!$B$1:$Z$1,0),0),"")</f>
        <v/>
      </c>
      <c r="DR34" s="41" t="str">
        <f>IFERROR(VLOOKUP(DR11,[1]Table2!$B$1:$Z$21,MATCH("xGA/90",[1]Table2!$B$1:$Z$1,0),0)*VLOOKUP($B11,[1]Table2!$B$1:$Z$21,MATCH("xG/90",[1]Table2!$B$1:$Z$1,0),0),"")</f>
        <v/>
      </c>
      <c r="DS34" s="41" t="str">
        <f>IFERROR(VLOOKUP(DS11,[1]Table2!$B$1:$Z$21,MATCH("xGA/90",[1]Table2!$B$1:$Z$1,0),0)*VLOOKUP($B11,[1]Table2!$B$1:$Z$21,MATCH("xG/90",[1]Table2!$B$1:$Z$1,0),0),"")</f>
        <v/>
      </c>
      <c r="DT34" s="41" t="str">
        <f>IFERROR(VLOOKUP(DT11,[1]Table2!$B$1:$Z$21,MATCH("xGA/90",[1]Table2!$B$1:$Z$1,0),0)*VLOOKUP($B11,[1]Table2!$B$1:$Z$21,MATCH("xG/90",[1]Table2!$B$1:$Z$1,0),0),"")</f>
        <v/>
      </c>
      <c r="DU34" s="41" t="str">
        <f>IFERROR(VLOOKUP(DU11,[1]Table2!$B$1:$Z$21,MATCH("xGA/90",[1]Table2!$B$1:$Z$1,0),0)*VLOOKUP($B11,[1]Table2!$B$1:$Z$21,MATCH("xG/90",[1]Table2!$B$1:$Z$1,0),0),"")</f>
        <v/>
      </c>
      <c r="DV34" s="41" t="str">
        <f>IFERROR(VLOOKUP(DV11,[1]Table2!$B$1:$Z$21,MATCH("xGA/90",[1]Table2!$B$1:$Z$1,0),0)*VLOOKUP($B11,[1]Table2!$B$1:$Z$21,MATCH("xG/90",[1]Table2!$B$1:$Z$1,0),0),"")</f>
        <v/>
      </c>
      <c r="DW34" s="41" t="str">
        <f>IFERROR(VLOOKUP(DW11,[1]Table2!$B$1:$Z$21,MATCH("xGA/90",[1]Table2!$B$1:$Z$1,0),0)*VLOOKUP($B11,[1]Table2!$B$1:$Z$21,MATCH("xG/90",[1]Table2!$B$1:$Z$1,0),0),"")</f>
        <v/>
      </c>
      <c r="DX34" s="41" t="str">
        <f>IFERROR(VLOOKUP(DX11,[1]Table2!$B$1:$Z$21,MATCH("xGA/90",[1]Table2!$B$1:$Z$1,0),0)*VLOOKUP($B11,[1]Table2!$B$1:$Z$21,MATCH("xG/90",[1]Table2!$B$1:$Z$1,0),0),"")</f>
        <v/>
      </c>
      <c r="DY34" s="41" t="str">
        <f>IFERROR(VLOOKUP(DY11,[1]Table2!$B$1:$Z$21,MATCH("xGA/90",[1]Table2!$B$1:$Z$1,0),0)*VLOOKUP($B11,[1]Table2!$B$1:$Z$21,MATCH("xG/90",[1]Table2!$B$1:$Z$1,0),0),"")</f>
        <v/>
      </c>
      <c r="DZ34" s="41" t="str">
        <f>IFERROR(VLOOKUP(DZ11,[1]Table2!$B$1:$Z$21,MATCH("xGA/90",[1]Table2!$B$1:$Z$1,0),0)*VLOOKUP($B11,[1]Table2!$B$1:$Z$21,MATCH("xG/90",[1]Table2!$B$1:$Z$1,0),0),"")</f>
        <v/>
      </c>
      <c r="EA34" s="41" t="str">
        <f>IFERROR(VLOOKUP(EA11,[1]Table2!$B$1:$Z$21,MATCH("xGA/90",[1]Table2!$B$1:$Z$1,0),0)*VLOOKUP($B11,[1]Table2!$B$1:$Z$21,MATCH("xG/90",[1]Table2!$B$1:$Z$1,0),0),"")</f>
        <v/>
      </c>
      <c r="EB34" s="41" t="str">
        <f>IFERROR(VLOOKUP(EB11,[1]Table2!$B$1:$Z$21,MATCH("xGA/90",[1]Table2!$B$1:$Z$1,0),0)*VLOOKUP($B11,[1]Table2!$B$1:$Z$21,MATCH("xG/90",[1]Table2!$B$1:$Z$1,0),0),"")</f>
        <v/>
      </c>
      <c r="EC34" s="41" t="str">
        <f>IFERROR(VLOOKUP(EC11,[1]Table2!$B$1:$Z$21,MATCH("xGA/90",[1]Table2!$B$1:$Z$1,0),0)*VLOOKUP($B11,[1]Table2!$B$1:$Z$21,MATCH("xG/90",[1]Table2!$B$1:$Z$1,0),0),"")</f>
        <v/>
      </c>
      <c r="ED34" s="41" t="str">
        <f>IFERROR(VLOOKUP(ED11,[1]Table2!$B$1:$Z$21,MATCH("xGA/90",[1]Table2!$B$1:$Z$1,0),0)*VLOOKUP($B11,[1]Table2!$B$1:$Z$21,MATCH("xG/90",[1]Table2!$B$1:$Z$1,0),0),"")</f>
        <v/>
      </c>
      <c r="EE34" s="41" t="str">
        <f>IFERROR(VLOOKUP(EE11,[1]Table2!$B$1:$Z$21,MATCH("xGA/90",[1]Table2!$B$1:$Z$1,0),0)*VLOOKUP($B11,[1]Table2!$B$1:$Z$21,MATCH("xG/90",[1]Table2!$B$1:$Z$1,0),0),"")</f>
        <v/>
      </c>
      <c r="EF34" s="41" t="str">
        <f>IFERROR(VLOOKUP(EF11,[1]Table2!$B$1:$Z$21,MATCH("xGA/90",[1]Table2!$B$1:$Z$1,0),0)*VLOOKUP($B11,[1]Table2!$B$1:$Z$21,MATCH("xG/90",[1]Table2!$B$1:$Z$1,0),0),"")</f>
        <v/>
      </c>
      <c r="EG34" s="41" t="str">
        <f>IFERROR(VLOOKUP(EG11,[1]Table2!$B$1:$Z$21,MATCH("xGA/90",[1]Table2!$B$1:$Z$1,0),0)*VLOOKUP($B11,[1]Table2!$B$1:$Z$21,MATCH("xG/90",[1]Table2!$B$1:$Z$1,0),0),"")</f>
        <v/>
      </c>
      <c r="EH34" s="41" t="str">
        <f>IFERROR(VLOOKUP(EH11,[1]Table2!$B$1:$Z$21,MATCH("xGA/90",[1]Table2!$B$1:$Z$1,0),0)*VLOOKUP($B11,[1]Table2!$B$1:$Z$21,MATCH("xG/90",[1]Table2!$B$1:$Z$1,0),0),"")</f>
        <v/>
      </c>
      <c r="EI34" s="41" t="str">
        <f>IFERROR(VLOOKUP(EI11,[1]Table2!$B$1:$Z$21,MATCH("xGA/90",[1]Table2!$B$1:$Z$1,0),0)*VLOOKUP($B11,[1]Table2!$B$1:$Z$21,MATCH("xG/90",[1]Table2!$B$1:$Z$1,0),0),"")</f>
        <v/>
      </c>
      <c r="EJ34" s="41" t="str">
        <f>IFERROR(VLOOKUP(EJ11,[1]Table2!$B$1:$Z$21,MATCH("xGA/90",[1]Table2!$B$1:$Z$1,0),0)*VLOOKUP($B11,[1]Table2!$B$1:$Z$21,MATCH("xG/90",[1]Table2!$B$1:$Z$1,0),0),"")</f>
        <v/>
      </c>
      <c r="EK34" s="41" t="str">
        <f>IFERROR(VLOOKUP(EK11,[1]Table2!$B$1:$Z$21,MATCH("xGA/90",[1]Table2!$B$1:$Z$1,0),0)*VLOOKUP($B11,[1]Table2!$B$1:$Z$21,MATCH("xG/90",[1]Table2!$B$1:$Z$1,0),0),"")</f>
        <v/>
      </c>
      <c r="EL34" s="41" t="str">
        <f>IFERROR(VLOOKUP(EL11,[1]Table2!$B$1:$Z$21,MATCH("xGA/90",[1]Table2!$B$1:$Z$1,0),0)*VLOOKUP($B11,[1]Table2!$B$1:$Z$21,MATCH("xG/90",[1]Table2!$B$1:$Z$1,0),0),"")</f>
        <v/>
      </c>
      <c r="EM34" s="41" t="str">
        <f>IFERROR(VLOOKUP(EM11,[1]Table2!$B$1:$Z$21,MATCH("xGA/90",[1]Table2!$B$1:$Z$1,0),0)*VLOOKUP($B11,[1]Table2!$B$1:$Z$21,MATCH("xG/90",[1]Table2!$B$1:$Z$1,0),0),"")</f>
        <v/>
      </c>
      <c r="EN34" s="41" t="str">
        <f>IFERROR(VLOOKUP(EN11,[1]Table2!$B$1:$Z$21,MATCH("xGA/90",[1]Table2!$B$1:$Z$1,0),0)*VLOOKUP($B11,[1]Table2!$B$1:$Z$21,MATCH("xG/90",[1]Table2!$B$1:$Z$1,0),0),"")</f>
        <v/>
      </c>
      <c r="EO34" s="41" t="str">
        <f>IFERROR(VLOOKUP(EO11,[1]Table2!$B$1:$Z$21,MATCH("xGA/90",[1]Table2!$B$1:$Z$1,0),0)*VLOOKUP($B11,[1]Table2!$B$1:$Z$21,MATCH("xG/90",[1]Table2!$B$1:$Z$1,0),0),"")</f>
        <v/>
      </c>
      <c r="EP34" s="41" t="str">
        <f>IFERROR(VLOOKUP(EP11,[1]Table2!$B$1:$Z$21,MATCH("xGA/90",[1]Table2!$B$1:$Z$1,0),0)*VLOOKUP($B11,[1]Table2!$B$1:$Z$21,MATCH("xG/90",[1]Table2!$B$1:$Z$1,0),0),"")</f>
        <v/>
      </c>
      <c r="EQ34" s="41" t="str">
        <f>IFERROR(VLOOKUP(EQ11,[1]Table2!$B$1:$Z$21,MATCH("xGA/90",[1]Table2!$B$1:$Z$1,0),0)*VLOOKUP($B11,[1]Table2!$B$1:$Z$21,MATCH("xG/90",[1]Table2!$B$1:$Z$1,0),0),"")</f>
        <v/>
      </c>
      <c r="ER34" s="41" t="str">
        <f>IFERROR(VLOOKUP(ER11,[1]Table2!$B$1:$Z$21,MATCH("xGA/90",[1]Table2!$B$1:$Z$1,0),0)*VLOOKUP($B11,[1]Table2!$B$1:$Z$21,MATCH("xG/90",[1]Table2!$B$1:$Z$1,0),0),"")</f>
        <v/>
      </c>
      <c r="ES34" s="41" t="str">
        <f>IFERROR(VLOOKUP(ES11,[1]Table2!$B$1:$Z$21,MATCH("xGA/90",[1]Table2!$B$1:$Z$1,0),0)*VLOOKUP($B11,[1]Table2!$B$1:$Z$21,MATCH("xG/90",[1]Table2!$B$1:$Z$1,0),0),"")</f>
        <v/>
      </c>
      <c r="ET34" s="41">
        <f>IFERROR(VLOOKUP(ET11,[1]Table2!$B$1:$Z$21,MATCH("xGA/90",[1]Table2!$B$1:$Z$1,0),0)*VLOOKUP($B11,[1]Table2!$B$1:$Z$21,MATCH("xG/90",[1]Table2!$B$1:$Z$1,0),0),"")</f>
        <v>1.5575683593749998</v>
      </c>
      <c r="EU34" s="41" t="str">
        <f>IFERROR(VLOOKUP(EU11,[1]Table2!$B$1:$Z$21,MATCH("xGA/90",[1]Table2!$B$1:$Z$1,0),0)*VLOOKUP($B11,[1]Table2!$B$1:$Z$21,MATCH("xG/90",[1]Table2!$B$1:$Z$1,0),0),"")</f>
        <v/>
      </c>
      <c r="EV34" s="41" t="str">
        <f>IFERROR(VLOOKUP(EV11,[1]Table2!$B$1:$Z$21,MATCH("xGA/90",[1]Table2!$B$1:$Z$1,0),0)*VLOOKUP($B11,[1]Table2!$B$1:$Z$21,MATCH("xG/90",[1]Table2!$B$1:$Z$1,0),0),"")</f>
        <v/>
      </c>
      <c r="EW34" s="41" t="str">
        <f>IFERROR(VLOOKUP(EW11,[1]Table2!$B$1:$Z$21,MATCH("xGA/90",[1]Table2!$B$1:$Z$1,0),0)*VLOOKUP($B11,[1]Table2!$B$1:$Z$21,MATCH("xG/90",[1]Table2!$B$1:$Z$1,0),0),"")</f>
        <v/>
      </c>
      <c r="EX34" s="41" t="str">
        <f>IFERROR(VLOOKUP(EX11,[1]Table2!$B$1:$Z$21,MATCH("xGA/90",[1]Table2!$B$1:$Z$1,0),0)*VLOOKUP($B11,[1]Table2!$B$1:$Z$21,MATCH("xG/90",[1]Table2!$B$1:$Z$1,0),0),"")</f>
        <v/>
      </c>
      <c r="EY34" s="41">
        <f>IFERROR(VLOOKUP(EY11,[1]Table2!$B$1:$Z$21,MATCH("xGA/90",[1]Table2!$B$1:$Z$1,0),0)*VLOOKUP($B11,[1]Table2!$B$1:$Z$21,MATCH("xG/90",[1]Table2!$B$1:$Z$1,0),0),"")</f>
        <v>0.87536458333333322</v>
      </c>
      <c r="EZ34" s="41" t="str">
        <f>IFERROR(VLOOKUP(EZ11,[1]Table2!$B$1:$Z$21,MATCH("xGA/90",[1]Table2!$B$1:$Z$1,0),0)*VLOOKUP($B11,[1]Table2!$B$1:$Z$21,MATCH("xG/90",[1]Table2!$B$1:$Z$1,0),0),"")</f>
        <v/>
      </c>
      <c r="FA34" s="41" t="str">
        <f>IFERROR(VLOOKUP(FA11,[1]Table2!$B$1:$Z$21,MATCH("xGA/90",[1]Table2!$B$1:$Z$1,0),0)*VLOOKUP($B11,[1]Table2!$B$1:$Z$21,MATCH("xG/90",[1]Table2!$B$1:$Z$1,0),0),"")</f>
        <v/>
      </c>
      <c r="FB34" s="41">
        <f>IFERROR(VLOOKUP(FB11,[1]Table2!$B$1:$Z$21,MATCH("xGA/90",[1]Table2!$B$1:$Z$1,0),0)*VLOOKUP($B11,[1]Table2!$B$1:$Z$21,MATCH("xG/90",[1]Table2!$B$1:$Z$1,0),0),"")</f>
        <v>1.2418965517241378</v>
      </c>
      <c r="FC34" s="41" t="str">
        <f>IFERROR(VLOOKUP(FC11,[1]Table2!$B$1:$Z$21,MATCH("xGA/90",[1]Table2!$B$1:$Z$1,0),0)*VLOOKUP($B11,[1]Table2!$B$1:$Z$21,MATCH("xG/90",[1]Table2!$B$1:$Z$1,0),0),"")</f>
        <v/>
      </c>
      <c r="FD34" s="41" t="str">
        <f>IFERROR(VLOOKUP(FD11,[1]Table2!$B$1:$Z$21,MATCH("xGA/90",[1]Table2!$B$1:$Z$1,0),0)*VLOOKUP($B11,[1]Table2!$B$1:$Z$21,MATCH("xG/90",[1]Table2!$B$1:$Z$1,0),0),"")</f>
        <v/>
      </c>
      <c r="FE34" s="41" t="str">
        <f>IFERROR(VLOOKUP(FE11,[1]Table2!$B$1:$Z$21,MATCH("xGA/90",[1]Table2!$B$1:$Z$1,0),0)*VLOOKUP($B11,[1]Table2!$B$1:$Z$21,MATCH("xG/90",[1]Table2!$B$1:$Z$1,0),0),"")</f>
        <v/>
      </c>
      <c r="FF34" s="41" t="str">
        <f>IFERROR(VLOOKUP(FF11,[1]Table2!$B$1:$Z$21,MATCH("xGA/90",[1]Table2!$B$1:$Z$1,0),0)*VLOOKUP($B11,[1]Table2!$B$1:$Z$21,MATCH("xG/90",[1]Table2!$B$1:$Z$1,0),0),"")</f>
        <v/>
      </c>
      <c r="FG34" s="41" t="str">
        <f>IFERROR(VLOOKUP(FG11,[1]Table2!$B$1:$Z$21,MATCH("xGA/90",[1]Table2!$B$1:$Z$1,0),0)*VLOOKUP($B11,[1]Table2!$B$1:$Z$21,MATCH("xG/90",[1]Table2!$B$1:$Z$1,0),0),"")</f>
        <v/>
      </c>
      <c r="FH34" s="41" t="str">
        <f>IFERROR(VLOOKUP(FH11,[1]Table2!$B$1:$Z$21,MATCH("xGA/90",[1]Table2!$B$1:$Z$1,0),0)*VLOOKUP($B11,[1]Table2!$B$1:$Z$21,MATCH("xG/90",[1]Table2!$B$1:$Z$1,0),0),"")</f>
        <v/>
      </c>
      <c r="FI34" s="41" t="str">
        <f>IFERROR(VLOOKUP(FI11,[1]Table2!$B$1:$Z$21,MATCH("xGA/90",[1]Table2!$B$1:$Z$1,0),0)*VLOOKUP($B11,[1]Table2!$B$1:$Z$21,MATCH("xG/90",[1]Table2!$B$1:$Z$1,0),0),"")</f>
        <v/>
      </c>
      <c r="FJ34" s="41" t="str">
        <f>IFERROR(VLOOKUP(FJ11,[1]Table2!$B$1:$Z$21,MATCH("xGA/90",[1]Table2!$B$1:$Z$1,0),0)*VLOOKUP($B11,[1]Table2!$B$1:$Z$21,MATCH("xG/90",[1]Table2!$B$1:$Z$1,0),0),"")</f>
        <v/>
      </c>
      <c r="FK34" s="41" t="str">
        <f>IFERROR(VLOOKUP(FK11,[1]Table2!$B$1:$Z$21,MATCH("xGA/90",[1]Table2!$B$1:$Z$1,0),0)*VLOOKUP($B11,[1]Table2!$B$1:$Z$21,MATCH("xG/90",[1]Table2!$B$1:$Z$1,0),0),"")</f>
        <v/>
      </c>
      <c r="FL34" s="41" t="str">
        <f>IFERROR(VLOOKUP(FL11,[1]Table2!$B$1:$Z$21,MATCH("xGA/90",[1]Table2!$B$1:$Z$1,0),0)*VLOOKUP($B11,[1]Table2!$B$1:$Z$21,MATCH("xG/90",[1]Table2!$B$1:$Z$1,0),0),"")</f>
        <v/>
      </c>
      <c r="FM34" s="41">
        <f>IFERROR(VLOOKUP(FM11,[1]Table2!$B$1:$Z$21,MATCH("xGA/90",[1]Table2!$B$1:$Z$1,0),0)*VLOOKUP($B11,[1]Table2!$B$1:$Z$21,MATCH("xG/90",[1]Table2!$B$1:$Z$1,0),0),"")</f>
        <v>1.544169921875</v>
      </c>
      <c r="FN34" s="41" t="str">
        <f>IFERROR(VLOOKUP(FN11,[1]Table2!$B$1:$Z$21,MATCH("xGA/90",[1]Table2!$B$1:$Z$1,0),0)*VLOOKUP($B11,[1]Table2!$B$1:$Z$21,MATCH("xG/90",[1]Table2!$B$1:$Z$1,0),0),"")</f>
        <v/>
      </c>
      <c r="FO34" s="41" t="str">
        <f>IFERROR(VLOOKUP(FO11,[1]Table2!$B$1:$Z$21,MATCH("xGA/90",[1]Table2!$B$1:$Z$1,0),0)*VLOOKUP($B11,[1]Table2!$B$1:$Z$21,MATCH("xG/90",[1]Table2!$B$1:$Z$1,0),0),"")</f>
        <v/>
      </c>
      <c r="FP34" s="41" t="str">
        <f>IFERROR(VLOOKUP(FP11,[1]Table2!$B$1:$Z$21,MATCH("xGA/90",[1]Table2!$B$1:$Z$1,0),0)*VLOOKUP($B11,[1]Table2!$B$1:$Z$21,MATCH("xG/90",[1]Table2!$B$1:$Z$1,0),0),"")</f>
        <v/>
      </c>
      <c r="FQ34" s="41" t="str">
        <f>IFERROR(VLOOKUP(FQ11,[1]Table2!$B$1:$Z$21,MATCH("xGA/90",[1]Table2!$B$1:$Z$1,0),0)*VLOOKUP($B11,[1]Table2!$B$1:$Z$21,MATCH("xG/90",[1]Table2!$B$1:$Z$1,0),0),"")</f>
        <v/>
      </c>
      <c r="FR34" s="41" t="str">
        <f>IFERROR(VLOOKUP(FR11,[1]Table2!$B$1:$Z$21,MATCH("xGA/90",[1]Table2!$B$1:$Z$1,0),0)*VLOOKUP($B11,[1]Table2!$B$1:$Z$21,MATCH("xG/90",[1]Table2!$B$1:$Z$1,0),0),"")</f>
        <v/>
      </c>
      <c r="FS34" s="41" t="str">
        <f>IFERROR(VLOOKUP(FS11,[1]Table2!$B$1:$Z$21,MATCH("xGA/90",[1]Table2!$B$1:$Z$1,0),0)*VLOOKUP($B11,[1]Table2!$B$1:$Z$21,MATCH("xG/90",[1]Table2!$B$1:$Z$1,0),0),"")</f>
        <v/>
      </c>
      <c r="FT34" s="41">
        <f>IFERROR(VLOOKUP(FT11,[1]Table2!$B$1:$Z$21,MATCH("xGA/90",[1]Table2!$B$1:$Z$1,0),0)*VLOOKUP($B11,[1]Table2!$B$1:$Z$21,MATCH("xG/90",[1]Table2!$B$1:$Z$1,0),0),"")</f>
        <v>1.3657762096774193</v>
      </c>
      <c r="FU34" s="41" t="str">
        <f>IFERROR(VLOOKUP(FU11,[1]Table2!$B$1:$Z$21,MATCH("xGA/90",[1]Table2!$B$1:$Z$1,0),0)*VLOOKUP($B11,[1]Table2!$B$1:$Z$21,MATCH("xG/90",[1]Table2!$B$1:$Z$1,0),0),"")</f>
        <v/>
      </c>
      <c r="FV34" s="41" t="str">
        <f>IFERROR(VLOOKUP(FV11,[1]Table2!$B$1:$Z$21,MATCH("xGA/90",[1]Table2!$B$1:$Z$1,0),0)*VLOOKUP($B11,[1]Table2!$B$1:$Z$21,MATCH("xG/90",[1]Table2!$B$1:$Z$1,0),0),"")</f>
        <v/>
      </c>
      <c r="FW34" s="41" t="str">
        <f>IFERROR(VLOOKUP(FW11,[1]Table2!$B$1:$Z$21,MATCH("xGA/90",[1]Table2!$B$1:$Z$1,0),0)*VLOOKUP($B11,[1]Table2!$B$1:$Z$21,MATCH("xG/90",[1]Table2!$B$1:$Z$1,0),0),"")</f>
        <v/>
      </c>
      <c r="FX34" s="41" t="str">
        <f>IFERROR(VLOOKUP(FX11,[1]Table2!$B$1:$Z$21,MATCH("xGA/90",[1]Table2!$B$1:$Z$1,0),0)*VLOOKUP($B11,[1]Table2!$B$1:$Z$21,MATCH("xG/90",[1]Table2!$B$1:$Z$1,0),0),"")</f>
        <v/>
      </c>
      <c r="FY34" s="41" t="str">
        <f>IFERROR(VLOOKUP(FY11,[1]Table2!$B$1:$Z$21,MATCH("xGA/90",[1]Table2!$B$1:$Z$1,0),0)*VLOOKUP($B11,[1]Table2!$B$1:$Z$21,MATCH("xG/90",[1]Table2!$B$1:$Z$1,0),0),"")</f>
        <v/>
      </c>
      <c r="FZ34" s="41" t="str">
        <f>IFERROR(VLOOKUP(FZ11,[1]Table2!$B$1:$Z$21,MATCH("xGA/90",[1]Table2!$B$1:$Z$1,0),0)*VLOOKUP($B11,[1]Table2!$B$1:$Z$21,MATCH("xG/90",[1]Table2!$B$1:$Z$1,0),0),"")</f>
        <v/>
      </c>
      <c r="GA34" s="41" t="str">
        <f>IFERROR(VLOOKUP(GA11,[1]Table2!$B$1:$Z$21,MATCH("xGA/90",[1]Table2!$B$1:$Z$1,0),0)*VLOOKUP($B11,[1]Table2!$B$1:$Z$21,MATCH("xG/90",[1]Table2!$B$1:$Z$1,0),0),"")</f>
        <v/>
      </c>
      <c r="GB34" s="41" t="str">
        <f>IFERROR(VLOOKUP(GB11,[1]Table2!$B$1:$Z$21,MATCH("xGA/90",[1]Table2!$B$1:$Z$1,0),0)*VLOOKUP($B11,[1]Table2!$B$1:$Z$21,MATCH("xG/90",[1]Table2!$B$1:$Z$1,0),0),"")</f>
        <v/>
      </c>
      <c r="GC34" s="41" t="str">
        <f>IFERROR(VLOOKUP(GC11,[1]Table2!$B$1:$Z$21,MATCH("xGA/90",[1]Table2!$B$1:$Z$1,0),0)*VLOOKUP($B11,[1]Table2!$B$1:$Z$21,MATCH("xG/90",[1]Table2!$B$1:$Z$1,0),0),"")</f>
        <v/>
      </c>
      <c r="GD34" s="41" t="str">
        <f>IFERROR(VLOOKUP(GD11,[1]Table2!$B$1:$Z$21,MATCH("xGA/90",[1]Table2!$B$1:$Z$1,0),0)*VLOOKUP($B11,[1]Table2!$B$1:$Z$21,MATCH("xG/90",[1]Table2!$B$1:$Z$1,0),0),"")</f>
        <v/>
      </c>
      <c r="GE34" s="41" t="str">
        <f>IFERROR(VLOOKUP(GE11,[1]Table2!$B$1:$Z$21,MATCH("xGA/90",[1]Table2!$B$1:$Z$1,0),0)*VLOOKUP($B11,[1]Table2!$B$1:$Z$21,MATCH("xG/90",[1]Table2!$B$1:$Z$1,0),0),"")</f>
        <v/>
      </c>
      <c r="GF34" s="41" t="str">
        <f>IFERROR(VLOOKUP(GF11,[1]Table2!$B$1:$Z$21,MATCH("xGA/90",[1]Table2!$B$1:$Z$1,0),0)*VLOOKUP($B11,[1]Table2!$B$1:$Z$21,MATCH("xG/90",[1]Table2!$B$1:$Z$1,0),0),"")</f>
        <v/>
      </c>
      <c r="GG34" s="41" t="str">
        <f>IFERROR(VLOOKUP(GG11,[1]Table2!$B$1:$Z$21,MATCH("xGA/90",[1]Table2!$B$1:$Z$1,0),0)*VLOOKUP($B11,[1]Table2!$B$1:$Z$21,MATCH("xG/90",[1]Table2!$B$1:$Z$1,0),0),"")</f>
        <v/>
      </c>
      <c r="GH34" s="41">
        <f>IFERROR(VLOOKUP(GH11,[1]Table2!$B$1:$Z$21,MATCH("xGA/90",[1]Table2!$B$1:$Z$1,0),0)*VLOOKUP($B11,[1]Table2!$B$1:$Z$21,MATCH("xG/90",[1]Table2!$B$1:$Z$1,0),0),"")</f>
        <v>1.162314453125</v>
      </c>
      <c r="GI34" s="41" t="str">
        <f>IFERROR(VLOOKUP(GI11,[1]Table2!$B$1:$Z$21,MATCH("xGA/90",[1]Table2!$B$1:$Z$1,0),0)*VLOOKUP($B11,[1]Table2!$B$1:$Z$21,MATCH("xG/90",[1]Table2!$B$1:$Z$1,0),0),"")</f>
        <v/>
      </c>
      <c r="GJ34" s="41" t="str">
        <f>IFERROR(VLOOKUP(GJ11,[1]Table2!$B$1:$Z$21,MATCH("xGA/90",[1]Table2!$B$1:$Z$1,0),0)*VLOOKUP($B11,[1]Table2!$B$1:$Z$21,MATCH("xG/90",[1]Table2!$B$1:$Z$1,0),0),"")</f>
        <v/>
      </c>
      <c r="GK34" s="41" t="str">
        <f>IFERROR(VLOOKUP(GK11,[1]Table2!$B$1:$Z$21,MATCH("xGA/90",[1]Table2!$B$1:$Z$1,0),0)*VLOOKUP($B11,[1]Table2!$B$1:$Z$21,MATCH("xG/90",[1]Table2!$B$1:$Z$1,0),0),"")</f>
        <v/>
      </c>
      <c r="GL34" s="41" t="str">
        <f>IFERROR(VLOOKUP(GL11,[1]Table2!$B$1:$Z$21,MATCH("xGA/90",[1]Table2!$B$1:$Z$1,0),0)*VLOOKUP($B11,[1]Table2!$B$1:$Z$21,MATCH("xG/90",[1]Table2!$B$1:$Z$1,0),0),"")</f>
        <v/>
      </c>
      <c r="GM34" s="41" t="str">
        <f>IFERROR(VLOOKUP(GM11,[1]Table2!$B$1:$Z$21,MATCH("xGA/90",[1]Table2!$B$1:$Z$1,0),0)*VLOOKUP($B11,[1]Table2!$B$1:$Z$21,MATCH("xG/90",[1]Table2!$B$1:$Z$1,0),0),"")</f>
        <v/>
      </c>
      <c r="GN34" s="41" t="str">
        <f>IFERROR(VLOOKUP(GN11,[1]Table2!$B$1:$Z$21,MATCH("xGA/90",[1]Table2!$B$1:$Z$1,0),0)*VLOOKUP($B11,[1]Table2!$B$1:$Z$21,MATCH("xG/90",[1]Table2!$B$1:$Z$1,0),0),"")</f>
        <v/>
      </c>
      <c r="GO34" s="41" t="str">
        <f>IFERROR(VLOOKUP(GO11,[1]Table2!$B$1:$Z$21,MATCH("xGA/90",[1]Table2!$B$1:$Z$1,0),0)*VLOOKUP($B11,[1]Table2!$B$1:$Z$21,MATCH("xG/90",[1]Table2!$B$1:$Z$1,0),0),"")</f>
        <v/>
      </c>
      <c r="GP34" s="41" t="str">
        <f>IFERROR(VLOOKUP(GP11,[1]Table2!$B$1:$Z$21,MATCH("xGA/90",[1]Table2!$B$1:$Z$1,0),0)*VLOOKUP($B11,[1]Table2!$B$1:$Z$21,MATCH("xG/90",[1]Table2!$B$1:$Z$1,0),0),"")</f>
        <v/>
      </c>
      <c r="GQ34" s="41">
        <f>IFERROR(VLOOKUP(GQ11,[1]Table2!$B$1:$Z$21,MATCH("xGA/90",[1]Table2!$B$1:$Z$1,0),0)*VLOOKUP($B11,[1]Table2!$B$1:$Z$21,MATCH("xG/90",[1]Table2!$B$1:$Z$1,0),0),"")</f>
        <v>1.5006249999999999</v>
      </c>
      <c r="GR34" s="41" t="str">
        <f>IFERROR(VLOOKUP(GR11,[1]Table2!$B$1:$Z$21,MATCH("xGA/90",[1]Table2!$B$1:$Z$1,0),0)*VLOOKUP($B11,[1]Table2!$B$1:$Z$21,MATCH("xG/90",[1]Table2!$B$1:$Z$1,0),0),"")</f>
        <v/>
      </c>
      <c r="GS34" s="41" t="str">
        <f>IFERROR(VLOOKUP(GS11,[1]Table2!$B$1:$Z$21,MATCH("xGA/90",[1]Table2!$B$1:$Z$1,0),0)*VLOOKUP($B11,[1]Table2!$B$1:$Z$21,MATCH("xG/90",[1]Table2!$B$1:$Z$1,0),0),"")</f>
        <v/>
      </c>
      <c r="GT34" s="41" t="str">
        <f>IFERROR(VLOOKUP(GT11,[1]Table2!$B$1:$Z$21,MATCH("xGA/90",[1]Table2!$B$1:$Z$1,0),0)*VLOOKUP($B11,[1]Table2!$B$1:$Z$21,MATCH("xG/90",[1]Table2!$B$1:$Z$1,0),0),"")</f>
        <v/>
      </c>
      <c r="GU34" s="41" t="str">
        <f>IFERROR(VLOOKUP(GU11,[1]Table2!$B$1:$Z$21,MATCH("xGA/90",[1]Table2!$B$1:$Z$1,0),0)*VLOOKUP($B11,[1]Table2!$B$1:$Z$21,MATCH("xG/90",[1]Table2!$B$1:$Z$1,0),0),"")</f>
        <v/>
      </c>
      <c r="GV34" s="41">
        <f>IFERROR(VLOOKUP(GV11,[1]Table2!$B$1:$Z$21,MATCH("xGA/90",[1]Table2!$B$1:$Z$1,0),0)*VLOOKUP($B11,[1]Table2!$B$1:$Z$21,MATCH("xG/90",[1]Table2!$B$1:$Z$1,0),0),"")</f>
        <v>1.8020898437499997</v>
      </c>
      <c r="GW34" s="41" t="str">
        <f>IFERROR(VLOOKUP(GW11,[1]Table2!$B$1:$Z$21,MATCH("xGA/90",[1]Table2!$B$1:$Z$1,0),0)*VLOOKUP($B11,[1]Table2!$B$1:$Z$21,MATCH("xG/90",[1]Table2!$B$1:$Z$1,0),0),"")</f>
        <v/>
      </c>
      <c r="GX34" s="41" t="str">
        <f>IFERROR(VLOOKUP(GX11,[1]Table2!$B$1:$Z$21,MATCH("xGA/90",[1]Table2!$B$1:$Z$1,0),0)*VLOOKUP($B11,[1]Table2!$B$1:$Z$21,MATCH("xG/90",[1]Table2!$B$1:$Z$1,0),0),"")</f>
        <v/>
      </c>
      <c r="GY34" s="41" t="str">
        <f>IFERROR(VLOOKUP(GY11,[1]Table2!$B$1:$Z$21,MATCH("xGA/90",[1]Table2!$B$1:$Z$1,0),0)*VLOOKUP($B11,[1]Table2!$B$1:$Z$21,MATCH("xG/90",[1]Table2!$B$1:$Z$1,0),0),"")</f>
        <v/>
      </c>
      <c r="GZ34" s="41" t="str">
        <f>IFERROR(VLOOKUP(GZ11,[1]Table2!$B$1:$Z$21,MATCH("xGA/90",[1]Table2!$B$1:$Z$1,0),0)*VLOOKUP($B11,[1]Table2!$B$1:$Z$21,MATCH("xG/90",[1]Table2!$B$1:$Z$1,0),0),"")</f>
        <v/>
      </c>
      <c r="HA34" s="41" t="str">
        <f>IFERROR(VLOOKUP(HA11,[1]Table2!$B$1:$Z$21,MATCH("xGA/90",[1]Table2!$B$1:$Z$1,0),0)*VLOOKUP($B11,[1]Table2!$B$1:$Z$21,MATCH("xG/90",[1]Table2!$B$1:$Z$1,0),0),"")</f>
        <v/>
      </c>
      <c r="HB34" s="41" t="str">
        <f>IFERROR(VLOOKUP(HB11,[1]Table2!$B$1:$Z$21,MATCH("xGA/90",[1]Table2!$B$1:$Z$1,0),0)*VLOOKUP($B11,[1]Table2!$B$1:$Z$21,MATCH("xG/90",[1]Table2!$B$1:$Z$1,0),0),"")</f>
        <v/>
      </c>
      <c r="HC34" s="41">
        <f>IFERROR(VLOOKUP(HC11,[1]Table2!$B$1:$Z$21,MATCH("xGA/90",[1]Table2!$B$1:$Z$1,0),0)*VLOOKUP($B11,[1]Table2!$B$1:$Z$21,MATCH("xG/90",[1]Table2!$B$1:$Z$1,0),0),"")</f>
        <v>1.5709667968749998</v>
      </c>
      <c r="HD34" s="41" t="str">
        <f>IFERROR(VLOOKUP(HD11,[1]Table2!$B$1:$Z$21,MATCH("xGA/90",[1]Table2!$B$1:$Z$1,0),0)*VLOOKUP($B11,[1]Table2!$B$1:$Z$21,MATCH("xG/90",[1]Table2!$B$1:$Z$1,0),0),"")</f>
        <v/>
      </c>
      <c r="HE34" s="41" t="str">
        <f>IFERROR(VLOOKUP(HE11,[1]Table2!$B$1:$Z$21,MATCH("xGA/90",[1]Table2!$B$1:$Z$1,0),0)*VLOOKUP($B11,[1]Table2!$B$1:$Z$21,MATCH("xG/90",[1]Table2!$B$1:$Z$1,0),0),"")</f>
        <v/>
      </c>
      <c r="HF34" s="41" t="str">
        <f>IFERROR(VLOOKUP(HF11,[1]Table2!$B$1:$Z$21,MATCH("xGA/90",[1]Table2!$B$1:$Z$1,0),0)*VLOOKUP($B11,[1]Table2!$B$1:$Z$21,MATCH("xG/90",[1]Table2!$B$1:$Z$1,0),0),"")</f>
        <v/>
      </c>
      <c r="HG34" s="41">
        <f>IFERROR(VLOOKUP(HG11,[1]Table2!$B$1:$Z$21,MATCH("xGA/90",[1]Table2!$B$1:$Z$1,0),0)*VLOOKUP($B11,[1]Table2!$B$1:$Z$21,MATCH("xG/90",[1]Table2!$B$1:$Z$1,0),0),"")</f>
        <v>1.162314453125</v>
      </c>
      <c r="HH34" s="41" t="str">
        <f>IFERROR(VLOOKUP(HH11,[1]Table2!$B$1:$Z$21,MATCH("xGA/90",[1]Table2!$B$1:$Z$1,0),0)*VLOOKUP($B11,[1]Table2!$B$1:$Z$21,MATCH("xG/90",[1]Table2!$B$1:$Z$1,0),0),"")</f>
        <v/>
      </c>
      <c r="HI34" s="41" t="str">
        <f>IFERROR(VLOOKUP(HI11,[1]Table2!$B$1:$Z$21,MATCH("xGA/90",[1]Table2!$B$1:$Z$1,0),0)*VLOOKUP($B11,[1]Table2!$B$1:$Z$21,MATCH("xG/90",[1]Table2!$B$1:$Z$1,0),0),"")</f>
        <v/>
      </c>
      <c r="HJ34" s="41" t="str">
        <f>IFERROR(VLOOKUP(HJ11,[1]Table2!$B$1:$Z$21,MATCH("xGA/90",[1]Table2!$B$1:$Z$1,0),0)*VLOOKUP($B11,[1]Table2!$B$1:$Z$21,MATCH("xG/90",[1]Table2!$B$1:$Z$1,0),0),"")</f>
        <v/>
      </c>
      <c r="HK34" s="41">
        <f>IFERROR(VLOOKUP(HK11,[1]Table2!$B$1:$Z$21,MATCH("xGA/90",[1]Table2!$B$1:$Z$1,0),0)*VLOOKUP($B11,[1]Table2!$B$1:$Z$21,MATCH("xG/90",[1]Table2!$B$1:$Z$1,0),0),"")</f>
        <v>1.8087890624999998</v>
      </c>
      <c r="HL34" s="41" t="str">
        <f>IFERROR(VLOOKUP(HL11,[1]Table2!$B$1:$Z$21,MATCH("xGA/90",[1]Table2!$B$1:$Z$1,0),0)*VLOOKUP($B11,[1]Table2!$B$1:$Z$21,MATCH("xG/90",[1]Table2!$B$1:$Z$1,0),0),"")</f>
        <v/>
      </c>
      <c r="HM34" s="41" t="str">
        <f>IFERROR(VLOOKUP(HM11,[1]Table2!$B$1:$Z$21,MATCH("xGA/90",[1]Table2!$B$1:$Z$1,0),0)*VLOOKUP($B11,[1]Table2!$B$1:$Z$21,MATCH("xG/90",[1]Table2!$B$1:$Z$1,0),0),"")</f>
        <v/>
      </c>
      <c r="HN34" s="41" t="str">
        <f>IFERROR(VLOOKUP(HN11,[1]Table2!$B$1:$Z$21,MATCH("xGA/90",[1]Table2!$B$1:$Z$1,0),0)*VLOOKUP($B11,[1]Table2!$B$1:$Z$21,MATCH("xG/90",[1]Table2!$B$1:$Z$1,0),0),"")</f>
        <v/>
      </c>
      <c r="HO34" s="41" t="str">
        <f>IFERROR(VLOOKUP(HO11,[1]Table2!$B$1:$Z$21,MATCH("xGA/90",[1]Table2!$B$1:$Z$1,0),0)*VLOOKUP($B11,[1]Table2!$B$1:$Z$21,MATCH("xG/90",[1]Table2!$B$1:$Z$1,0),0),"")</f>
        <v/>
      </c>
      <c r="HP34" s="41" t="str">
        <f>IFERROR(VLOOKUP(HP11,[1]Table2!$B$1:$Z$21,MATCH("xGA/90",[1]Table2!$B$1:$Z$1,0),0)*VLOOKUP($B11,[1]Table2!$B$1:$Z$21,MATCH("xG/90",[1]Table2!$B$1:$Z$1,0),0),"")</f>
        <v/>
      </c>
      <c r="HQ34" s="41">
        <f>IFERROR(VLOOKUP(HQ11,[1]Table2!$B$1:$Z$21,MATCH("xGA/90",[1]Table2!$B$1:$Z$1,0),0)*VLOOKUP($B11,[1]Table2!$B$1:$Z$21,MATCH("xG/90",[1]Table2!$B$1:$Z$1,0),0),"")</f>
        <v>1.410185546875</v>
      </c>
      <c r="HR34" s="41" t="str">
        <f>IFERROR(VLOOKUP(HR11,[1]Table2!$B$1:$Z$21,MATCH("xGA/90",[1]Table2!$B$1:$Z$1,0),0)*VLOOKUP($B11,[1]Table2!$B$1:$Z$21,MATCH("xG/90",[1]Table2!$B$1:$Z$1,0),0),"")</f>
        <v/>
      </c>
      <c r="HS34" s="41" t="str">
        <f>IFERROR(VLOOKUP(HS11,[1]Table2!$B$1:$Z$21,MATCH("xGA/90",[1]Table2!$B$1:$Z$1,0),0)*VLOOKUP($B11,[1]Table2!$B$1:$Z$21,MATCH("xG/90",[1]Table2!$B$1:$Z$1,0),0),"")</f>
        <v/>
      </c>
      <c r="HT34" s="41" t="str">
        <f>IFERROR(VLOOKUP(HT11,[1]Table2!$B$1:$Z$21,MATCH("xGA/90",[1]Table2!$B$1:$Z$1,0),0)*VLOOKUP($B11,[1]Table2!$B$1:$Z$21,MATCH("xG/90",[1]Table2!$B$1:$Z$1,0),0),"")</f>
        <v/>
      </c>
      <c r="HU34" s="41" t="str">
        <f>IFERROR(VLOOKUP(HU11,[1]Table2!$B$1:$Z$21,MATCH("xGA/90",[1]Table2!$B$1:$Z$1,0),0)*VLOOKUP($B11,[1]Table2!$B$1:$Z$21,MATCH("xG/90",[1]Table2!$B$1:$Z$1,0),0),"")</f>
        <v/>
      </c>
      <c r="HV34" s="41" t="str">
        <f>IFERROR(VLOOKUP(HV11,[1]Table2!$B$1:$Z$21,MATCH("xGA/90",[1]Table2!$B$1:$Z$1,0),0)*VLOOKUP($B11,[1]Table2!$B$1:$Z$21,MATCH("xG/90",[1]Table2!$B$1:$Z$1,0),0),"")</f>
        <v/>
      </c>
      <c r="HW34" s="41" t="str">
        <f>IFERROR(VLOOKUP(HW11,[1]Table2!$B$1:$Z$21,MATCH("xGA/90",[1]Table2!$B$1:$Z$1,0),0)*VLOOKUP($B11,[1]Table2!$B$1:$Z$21,MATCH("xG/90",[1]Table2!$B$1:$Z$1,0),0),"")</f>
        <v/>
      </c>
      <c r="HX34" s="41">
        <f>IFERROR(VLOOKUP(HX11,[1]Table2!$B$1:$Z$21,MATCH("xGA/90",[1]Table2!$B$1:$Z$1,0),0)*VLOOKUP($B11,[1]Table2!$B$1:$Z$21,MATCH("xG/90",[1]Table2!$B$1:$Z$1,0),0),"")</f>
        <v>1.3519455645161289</v>
      </c>
      <c r="HY34" s="41" t="str">
        <f>IFERROR(VLOOKUP(HY11,[1]Table2!$B$1:$Z$21,MATCH("xGA/90",[1]Table2!$B$1:$Z$1,0),0)*VLOOKUP($B11,[1]Table2!$B$1:$Z$21,MATCH("xG/90",[1]Table2!$B$1:$Z$1,0),0),"")</f>
        <v/>
      </c>
      <c r="HZ34" s="41" t="str">
        <f>IFERROR(VLOOKUP(HZ11,[1]Table2!$B$1:$Z$21,MATCH("xGA/90",[1]Table2!$B$1:$Z$1,0),0)*VLOOKUP($B11,[1]Table2!$B$1:$Z$21,MATCH("xG/90",[1]Table2!$B$1:$Z$1,0),0),"")</f>
        <v/>
      </c>
      <c r="IA34" s="41" t="str">
        <f>IFERROR(VLOOKUP(IA11,[1]Table2!$B$1:$Z$21,MATCH("xGA/90",[1]Table2!$B$1:$Z$1,0),0)*VLOOKUP($B11,[1]Table2!$B$1:$Z$21,MATCH("xG/90",[1]Table2!$B$1:$Z$1,0),0),"")</f>
        <v/>
      </c>
      <c r="IB34" s="41" t="str">
        <f>IFERROR(VLOOKUP(IB11,[1]Table2!$B$1:$Z$21,MATCH("xGA/90",[1]Table2!$B$1:$Z$1,0),0)*VLOOKUP($B11,[1]Table2!$B$1:$Z$21,MATCH("xG/90",[1]Table2!$B$1:$Z$1,0),0),"")</f>
        <v/>
      </c>
      <c r="IC34" s="41" t="str">
        <f>IFERROR(VLOOKUP(IC11,[1]Table2!$B$1:$Z$21,MATCH("xGA/90",[1]Table2!$B$1:$Z$1,0),0)*VLOOKUP($B11,[1]Table2!$B$1:$Z$21,MATCH("xG/90",[1]Table2!$B$1:$Z$1,0),0),"")</f>
        <v/>
      </c>
      <c r="ID34" s="41" t="str">
        <f>IFERROR(VLOOKUP(ID11,[1]Table2!$B$1:$Z$21,MATCH("xGA/90",[1]Table2!$B$1:$Z$1,0),0)*VLOOKUP($B11,[1]Table2!$B$1:$Z$21,MATCH("xG/90",[1]Table2!$B$1:$Z$1,0),0),"")</f>
        <v/>
      </c>
      <c r="IE34" s="41" t="str">
        <f>IFERROR(VLOOKUP(IE11,[1]Table2!$B$1:$Z$21,MATCH("xGA/90",[1]Table2!$B$1:$Z$1,0),0)*VLOOKUP($B11,[1]Table2!$B$1:$Z$21,MATCH("xG/90",[1]Table2!$B$1:$Z$1,0),0),"")</f>
        <v/>
      </c>
      <c r="IF34" s="41" t="str">
        <f>IFERROR(VLOOKUP(IF11,[1]Table2!$B$1:$Z$21,MATCH("xGA/90",[1]Table2!$B$1:$Z$1,0),0)*VLOOKUP($B11,[1]Table2!$B$1:$Z$21,MATCH("xG/90",[1]Table2!$B$1:$Z$1,0),0),"")</f>
        <v/>
      </c>
      <c r="IG34" s="41" t="str">
        <f>IFERROR(VLOOKUP(IG11,[1]Table2!$B$1:$Z$21,MATCH("xGA/90",[1]Table2!$B$1:$Z$1,0),0)*VLOOKUP($B11,[1]Table2!$B$1:$Z$21,MATCH("xG/90",[1]Table2!$B$1:$Z$1,0),0),"")</f>
        <v/>
      </c>
      <c r="IH34" s="41" t="str">
        <f>IFERROR(VLOOKUP(IH11,[1]Table2!$B$1:$Z$21,MATCH("xGA/90",[1]Table2!$B$1:$Z$1,0),0)*VLOOKUP($B11,[1]Table2!$B$1:$Z$21,MATCH("xG/90",[1]Table2!$B$1:$Z$1,0),0),"")</f>
        <v/>
      </c>
      <c r="II34" s="41" t="str">
        <f>IFERROR(VLOOKUP(II11,[1]Table2!$B$1:$Z$21,MATCH("xGA/90",[1]Table2!$B$1:$Z$1,0),0)*VLOOKUP($B11,[1]Table2!$B$1:$Z$21,MATCH("xG/90",[1]Table2!$B$1:$Z$1,0),0),"")</f>
        <v/>
      </c>
      <c r="IJ34" s="41" t="str">
        <f>IFERROR(VLOOKUP(IJ11,[1]Table2!$B$1:$Z$21,MATCH("xGA/90",[1]Table2!$B$1:$Z$1,0),0)*VLOOKUP($B11,[1]Table2!$B$1:$Z$21,MATCH("xG/90",[1]Table2!$B$1:$Z$1,0),0),"")</f>
        <v/>
      </c>
      <c r="IK34" s="41" t="str">
        <f>IFERROR(VLOOKUP(IK11,[1]Table2!$B$1:$Z$21,MATCH("xGA/90",[1]Table2!$B$1:$Z$1,0),0)*VLOOKUP($B11,[1]Table2!$B$1:$Z$21,MATCH("xG/90",[1]Table2!$B$1:$Z$1,0),0),"")</f>
        <v/>
      </c>
      <c r="IL34" s="41" t="str">
        <f>IFERROR(VLOOKUP(IL11,[1]Table2!$B$1:$Z$21,MATCH("xGA/90",[1]Table2!$B$1:$Z$1,0),0)*VLOOKUP($B11,[1]Table2!$B$1:$Z$21,MATCH("xG/90",[1]Table2!$B$1:$Z$1,0),0),"")</f>
        <v/>
      </c>
      <c r="IM34" s="41" t="str">
        <f>IFERROR(VLOOKUP(IM11,[1]Table2!$B$1:$Z$21,MATCH("xGA/90",[1]Table2!$B$1:$Z$1,0),0)*VLOOKUP($B11,[1]Table2!$B$1:$Z$21,MATCH("xG/90",[1]Table2!$B$1:$Z$1,0),0),"")</f>
        <v/>
      </c>
      <c r="IN34" s="41">
        <f>IFERROR(VLOOKUP(IN11,[1]Table2!$B$1:$Z$21,MATCH("xGA/90",[1]Table2!$B$1:$Z$1,0),0)*VLOOKUP($B11,[1]Table2!$B$1:$Z$21,MATCH("xG/90",[1]Table2!$B$1:$Z$1,0),0),"")</f>
        <v>1.3800390625000001</v>
      </c>
      <c r="IO34" s="41" t="str">
        <f>IFERROR(VLOOKUP(IO11,[1]Table2!$B$1:$Z$21,MATCH("xGA/90",[1]Table2!$B$1:$Z$1,0),0)*VLOOKUP($B11,[1]Table2!$B$1:$Z$21,MATCH("xG/90",[1]Table2!$B$1:$Z$1,0),0),"")</f>
        <v/>
      </c>
      <c r="IP34" s="41" t="str">
        <f>IFERROR(VLOOKUP(IP11,[1]Table2!$B$1:$Z$21,MATCH("xGA/90",[1]Table2!$B$1:$Z$1,0),0)*VLOOKUP($B11,[1]Table2!$B$1:$Z$21,MATCH("xG/90",[1]Table2!$B$1:$Z$1,0),0),"")</f>
        <v/>
      </c>
      <c r="IQ34" s="41" t="str">
        <f>IFERROR(VLOOKUP(IQ11,[1]Table2!$B$1:$Z$21,MATCH("xGA/90",[1]Table2!$B$1:$Z$1,0),0)*VLOOKUP($B11,[1]Table2!$B$1:$Z$21,MATCH("xG/90",[1]Table2!$B$1:$Z$1,0),0),"")</f>
        <v/>
      </c>
      <c r="IR34" s="41" t="str">
        <f>IFERROR(VLOOKUP(IR11,[1]Table2!$B$1:$Z$21,MATCH("xGA/90",[1]Table2!$B$1:$Z$1,0),0)*VLOOKUP($B11,[1]Table2!$B$1:$Z$21,MATCH("xG/90",[1]Table2!$B$1:$Z$1,0),0),"")</f>
        <v/>
      </c>
      <c r="IS34" s="41">
        <f>IFERROR(VLOOKUP(IS11,[1]Table2!$B$1:$Z$21,MATCH("xGA/90",[1]Table2!$B$1:$Z$1,0),0)*VLOOKUP($B11,[1]Table2!$B$1:$Z$21,MATCH("xG/90",[1]Table2!$B$1:$Z$1,0),0),"")</f>
        <v>1.38271875</v>
      </c>
      <c r="IT34" s="41" t="str">
        <f>IFERROR(VLOOKUP(IT11,[1]Table2!$B$1:$Z$21,MATCH("xGA/90",[1]Table2!$B$1:$Z$1,0),0)*VLOOKUP($B11,[1]Table2!$B$1:$Z$21,MATCH("xG/90",[1]Table2!$B$1:$Z$1,0),0),"")</f>
        <v/>
      </c>
      <c r="IU34" s="41" t="str">
        <f>IFERROR(VLOOKUP(IU11,[1]Table2!$B$1:$Z$21,MATCH("xGA/90",[1]Table2!$B$1:$Z$1,0),0)*VLOOKUP($B11,[1]Table2!$B$1:$Z$21,MATCH("xG/90",[1]Table2!$B$1:$Z$1,0),0),"")</f>
        <v/>
      </c>
      <c r="IV34" s="41" t="str">
        <f>IFERROR(VLOOKUP(IV11,[1]Table2!$B$1:$Z$21,MATCH("xGA/90",[1]Table2!$B$1:$Z$1,0),0)*VLOOKUP($B11,[1]Table2!$B$1:$Z$21,MATCH("xG/90",[1]Table2!$B$1:$Z$1,0),0),"")</f>
        <v/>
      </c>
      <c r="IW34" s="41" t="str">
        <f>IFERROR(VLOOKUP(IW11,[1]Table2!$B$1:$Z$21,MATCH("xGA/90",[1]Table2!$B$1:$Z$1,0),0)*VLOOKUP($B11,[1]Table2!$B$1:$Z$21,MATCH("xG/90",[1]Table2!$B$1:$Z$1,0),0),"")</f>
        <v/>
      </c>
      <c r="IX34" s="41" t="str">
        <f>IFERROR(VLOOKUP(IX11,[1]Table2!$B$1:$Z$21,MATCH("xGA/90",[1]Table2!$B$1:$Z$1,0),0)*VLOOKUP($B11,[1]Table2!$B$1:$Z$21,MATCH("xG/90",[1]Table2!$B$1:$Z$1,0),0),"")</f>
        <v/>
      </c>
      <c r="IY34" s="41" t="str">
        <f>IFERROR(VLOOKUP(IY11,[1]Table2!$B$1:$Z$21,MATCH("xGA/90",[1]Table2!$B$1:$Z$1,0),0)*VLOOKUP($B11,[1]Table2!$B$1:$Z$21,MATCH("xG/90",[1]Table2!$B$1:$Z$1,0),0),"")</f>
        <v/>
      </c>
      <c r="IZ34" s="41">
        <f>IFERROR(VLOOKUP(IZ11,[1]Table2!$B$1:$Z$21,MATCH("xGA/90",[1]Table2!$B$1:$Z$1,0),0)*VLOOKUP($B11,[1]Table2!$B$1:$Z$21,MATCH("xG/90",[1]Table2!$B$1:$Z$1,0),0),"")</f>
        <v>1.7564919354838708</v>
      </c>
      <c r="JA34" s="41" t="str">
        <f>IFERROR(VLOOKUP(JA11,[1]Table2!$B$1:$Z$21,MATCH("xGA/90",[1]Table2!$B$1:$Z$1,0),0)*VLOOKUP($B11,[1]Table2!$B$1:$Z$21,MATCH("xG/90",[1]Table2!$B$1:$Z$1,0),0),"")</f>
        <v/>
      </c>
      <c r="JB34" s="41" t="str">
        <f>IFERROR(VLOOKUP(JB11,[1]Table2!$B$1:$Z$21,MATCH("xGA/90",[1]Table2!$B$1:$Z$1,0),0)*VLOOKUP($B11,[1]Table2!$B$1:$Z$21,MATCH("xG/90",[1]Table2!$B$1:$Z$1,0),0),"")</f>
        <v/>
      </c>
      <c r="JC34" s="41" t="str">
        <f>IFERROR(VLOOKUP(JC11,[1]Table2!$B$1:$Z$21,MATCH("xGA/90",[1]Table2!$B$1:$Z$1,0),0)*VLOOKUP($B11,[1]Table2!$B$1:$Z$21,MATCH("xG/90",[1]Table2!$B$1:$Z$1,0),0),"")</f>
        <v/>
      </c>
      <c r="JD34" s="41" t="str">
        <f>IFERROR(VLOOKUP(JD11,[1]Table2!$B$1:$Z$21,MATCH("xGA/90",[1]Table2!$B$1:$Z$1,0),0)*VLOOKUP($B11,[1]Table2!$B$1:$Z$21,MATCH("xG/90",[1]Table2!$B$1:$Z$1,0),0),"")</f>
        <v/>
      </c>
      <c r="JE34" s="41" t="str">
        <f>IFERROR(VLOOKUP(JE11,[1]Table2!$B$1:$Z$21,MATCH("xGA/90",[1]Table2!$B$1:$Z$1,0),0)*VLOOKUP($B11,[1]Table2!$B$1:$Z$21,MATCH("xG/90",[1]Table2!$B$1:$Z$1,0),0),"")</f>
        <v/>
      </c>
      <c r="JF34" s="41" t="str">
        <f>IFERROR(VLOOKUP(JF11,[1]Table2!$B$1:$Z$21,MATCH("xGA/90",[1]Table2!$B$1:$Z$1,0),0)*VLOOKUP($B11,[1]Table2!$B$1:$Z$21,MATCH("xG/90",[1]Table2!$B$1:$Z$1,0),0),"")</f>
        <v/>
      </c>
      <c r="JG34" s="41">
        <f>IFERROR(VLOOKUP(JG11,[1]Table2!$B$1:$Z$21,MATCH("xGA/90",[1]Table2!$B$1:$Z$1,0),0)*VLOOKUP($B11,[1]Table2!$B$1:$Z$21,MATCH("xG/90",[1]Table2!$B$1:$Z$1,0),0),"")</f>
        <v>1.3934374999999999</v>
      </c>
      <c r="JH34" s="41" t="str">
        <f>IFERROR(VLOOKUP(JH11,[1]Table2!$B$1:$Z$21,MATCH("xGA/90",[1]Table2!$B$1:$Z$1,0),0)*VLOOKUP($B11,[1]Table2!$B$1:$Z$21,MATCH("xG/90",[1]Table2!$B$1:$Z$1,0),0),"")</f>
        <v/>
      </c>
      <c r="JI34" s="41" t="str">
        <f>IFERROR(VLOOKUP(JI11,[1]Table2!$B$1:$Z$21,MATCH("xGA/90",[1]Table2!$B$1:$Z$1,0),0)*VLOOKUP($B11,[1]Table2!$B$1:$Z$21,MATCH("xG/90",[1]Table2!$B$1:$Z$1,0),0),"")</f>
        <v/>
      </c>
      <c r="JJ34" s="41" t="str">
        <f>IFERROR(VLOOKUP(JJ11,[1]Table2!$B$1:$Z$21,MATCH("xGA/90",[1]Table2!$B$1:$Z$1,0),0)*VLOOKUP($B11,[1]Table2!$B$1:$Z$21,MATCH("xG/90",[1]Table2!$B$1:$Z$1,0),0),"")</f>
        <v/>
      </c>
      <c r="JK34" s="41" t="str">
        <f>IFERROR(VLOOKUP(JK11,[1]Table2!$B$1:$Z$21,MATCH("xGA/90",[1]Table2!$B$1:$Z$1,0),0)*VLOOKUP($B11,[1]Table2!$B$1:$Z$21,MATCH("xG/90",[1]Table2!$B$1:$Z$1,0),0),"")</f>
        <v/>
      </c>
      <c r="JL34" s="41">
        <f>IFERROR(VLOOKUP(JL11,[1]Table2!$B$1:$Z$21,MATCH("xGA/90",[1]Table2!$B$1:$Z$1,0),0)*VLOOKUP($B11,[1]Table2!$B$1:$Z$21,MATCH("xG/90",[1]Table2!$B$1:$Z$1,0),0),"")</f>
        <v>1.0995362903225807</v>
      </c>
      <c r="JM34" s="41" t="str">
        <f>IFERROR(VLOOKUP(JM11,[1]Table2!$B$1:$Z$21,MATCH("xGA/90",[1]Table2!$B$1:$Z$1,0),0)*VLOOKUP($B11,[1]Table2!$B$1:$Z$21,MATCH("xG/90",[1]Table2!$B$1:$Z$1,0),0),"")</f>
        <v/>
      </c>
      <c r="JN34" s="41" t="str">
        <f>IFERROR(VLOOKUP(JN11,[1]Table2!$B$1:$Z$21,MATCH("xGA/90",[1]Table2!$B$1:$Z$1,0),0)*VLOOKUP($B11,[1]Table2!$B$1:$Z$21,MATCH("xG/90",[1]Table2!$B$1:$Z$1,0),0),"")</f>
        <v/>
      </c>
      <c r="JO34" s="41" t="str">
        <f>IFERROR(VLOOKUP(JO11,[1]Table2!$B$1:$Z$21,MATCH("xGA/90",[1]Table2!$B$1:$Z$1,0),0)*VLOOKUP($B11,[1]Table2!$B$1:$Z$21,MATCH("xG/90",[1]Table2!$B$1:$Z$1,0),0),"")</f>
        <v/>
      </c>
      <c r="JP34" s="41">
        <f>IFERROR(VLOOKUP(JP11,[1]Table2!$B$1:$Z$21,MATCH("xGA/90",[1]Table2!$B$1:$Z$1,0),0)*VLOOKUP($B11,[1]Table2!$B$1:$Z$21,MATCH("xG/90",[1]Table2!$B$1:$Z$1,0),0),"")</f>
        <v>1.7317480468749999</v>
      </c>
      <c r="JQ34" s="41" t="str">
        <f>IFERROR(VLOOKUP(JQ11,[1]Table2!$B$1:$Z$21,MATCH("xGA/90",[1]Table2!$B$1:$Z$1,0),0)*VLOOKUP($B11,[1]Table2!$B$1:$Z$21,MATCH("xG/90",[1]Table2!$B$1:$Z$1,0),0),"")</f>
        <v/>
      </c>
      <c r="JR34" s="41" t="str">
        <f>IFERROR(VLOOKUP(JR11,[1]Table2!$B$1:$Z$21,MATCH("xGA/90",[1]Table2!$B$1:$Z$1,0),0)*VLOOKUP($B11,[1]Table2!$B$1:$Z$21,MATCH("xG/90",[1]Table2!$B$1:$Z$1,0),0),"")</f>
        <v/>
      </c>
      <c r="JS34" s="41" t="str">
        <f>IFERROR(VLOOKUP(JS11,[1]Table2!$B$1:$Z$21,MATCH("xGA/90",[1]Table2!$B$1:$Z$1,0),0)*VLOOKUP($B11,[1]Table2!$B$1:$Z$21,MATCH("xG/90",[1]Table2!$B$1:$Z$1,0),0),"")</f>
        <v/>
      </c>
      <c r="JT34" s="41" t="str">
        <f>IFERROR(VLOOKUP(JT11,[1]Table2!$B$1:$Z$21,MATCH("xGA/90",[1]Table2!$B$1:$Z$1,0),0)*VLOOKUP($B11,[1]Table2!$B$1:$Z$21,MATCH("xG/90",[1]Table2!$B$1:$Z$1,0),0),"")</f>
        <v/>
      </c>
      <c r="JU34" s="41" t="str">
        <f>IFERROR(VLOOKUP(JU11,[1]Table2!$B$1:$Z$21,MATCH("xGA/90",[1]Table2!$B$1:$Z$1,0),0)*VLOOKUP($B11,[1]Table2!$B$1:$Z$21,MATCH("xG/90",[1]Table2!$B$1:$Z$1,0),0),"")</f>
        <v/>
      </c>
      <c r="JV34" s="41" t="str">
        <f>IFERROR(VLOOKUP(JV11,[1]Table2!$B$1:$Z$21,MATCH("xGA/90",[1]Table2!$B$1:$Z$1,0),0)*VLOOKUP($B11,[1]Table2!$B$1:$Z$21,MATCH("xG/90",[1]Table2!$B$1:$Z$1,0),0),"")</f>
        <v/>
      </c>
      <c r="JW34" s="41">
        <f>IFERROR(VLOOKUP(JW11,[1]Table2!$B$1:$Z$21,MATCH("xGA/90",[1]Table2!$B$1:$Z$1,0),0)*VLOOKUP($B11,[1]Table2!$B$1:$Z$21,MATCH("xG/90",[1]Table2!$B$1:$Z$1,0),0),"")</f>
        <v>1.2418965517241378</v>
      </c>
      <c r="JX34" s="41" t="str">
        <f>IFERROR(VLOOKUP(JX11,[1]Table2!$B$1:$Z$21,MATCH("xGA/90",[1]Table2!$B$1:$Z$1,0),0)*VLOOKUP($B11,[1]Table2!$B$1:$Z$21,MATCH("xG/90",[1]Table2!$B$1:$Z$1,0),0),"")</f>
        <v/>
      </c>
      <c r="JY34" s="41" t="str">
        <f>IFERROR(VLOOKUP(JY11,[1]Table2!$B$1:$Z$21,MATCH("xGA/90",[1]Table2!$B$1:$Z$1,0),0)*VLOOKUP($B11,[1]Table2!$B$1:$Z$21,MATCH("xG/90",[1]Table2!$B$1:$Z$1,0),0),"")</f>
        <v/>
      </c>
      <c r="JZ34" s="41" t="str">
        <f>IFERROR(VLOOKUP(JZ11,[1]Table2!$B$1:$Z$21,MATCH("xGA/90",[1]Table2!$B$1:$Z$1,0),0)*VLOOKUP($B11,[1]Table2!$B$1:$Z$21,MATCH("xG/90",[1]Table2!$B$1:$Z$1,0),0),"")</f>
        <v/>
      </c>
      <c r="KA34" s="41" t="str">
        <f>IFERROR(VLOOKUP(KA11,[1]Table2!$B$1:$Z$21,MATCH("xGA/90",[1]Table2!$B$1:$Z$1,0),0)*VLOOKUP($B11,[1]Table2!$B$1:$Z$21,MATCH("xG/90",[1]Table2!$B$1:$Z$1,0),0),"")</f>
        <v/>
      </c>
      <c r="KB34" s="41" t="str">
        <f>IFERROR(VLOOKUP(KB11,[1]Table2!$B$1:$Z$21,MATCH("xGA/90",[1]Table2!$B$1:$Z$1,0),0)*VLOOKUP($B11,[1]Table2!$B$1:$Z$21,MATCH("xG/90",[1]Table2!$B$1:$Z$1,0),0),"")</f>
        <v/>
      </c>
      <c r="KC34" s="41">
        <f>IFERROR(VLOOKUP(KC11,[1]Table2!$B$1:$Z$21,MATCH("xGA/90",[1]Table2!$B$1:$Z$1,0),0)*VLOOKUP($B11,[1]Table2!$B$1:$Z$21,MATCH("xG/90",[1]Table2!$B$1:$Z$1,0),0),"")</f>
        <v>0.87536458333333322</v>
      </c>
      <c r="KD34" s="41" t="str">
        <f>IFERROR(VLOOKUP(KD11,[1]Table2!$B$1:$Z$21,MATCH("xGA/90",[1]Table2!$B$1:$Z$1,0),0)*VLOOKUP($B11,[1]Table2!$B$1:$Z$21,MATCH("xG/90",[1]Table2!$B$1:$Z$1,0),0),"")</f>
        <v/>
      </c>
      <c r="KE34" s="41" t="str">
        <f>IFERROR(VLOOKUP(KE11,[1]Table2!$B$1:$Z$21,MATCH("xGA/90",[1]Table2!$B$1:$Z$1,0),0)*VLOOKUP($B11,[1]Table2!$B$1:$Z$21,MATCH("xG/90",[1]Table2!$B$1:$Z$1,0),0),"")</f>
        <v/>
      </c>
      <c r="KF34" s="41" t="str">
        <f>IFERROR(VLOOKUP(KF11,[1]Table2!$B$1:$Z$21,MATCH("xGA/90",[1]Table2!$B$1:$Z$1,0),0)*VLOOKUP($B11,[1]Table2!$B$1:$Z$21,MATCH("xG/90",[1]Table2!$B$1:$Z$1,0),0),"")</f>
        <v/>
      </c>
      <c r="KG34" s="41" t="str">
        <f>IFERROR(VLOOKUP(KG11,[1]Table2!$B$1:$Z$21,MATCH("xGA/90",[1]Table2!$B$1:$Z$1,0),0)*VLOOKUP($B11,[1]Table2!$B$1:$Z$21,MATCH("xG/90",[1]Table2!$B$1:$Z$1,0),0),"")</f>
        <v/>
      </c>
      <c r="KH34" s="41" t="str">
        <f>IFERROR(VLOOKUP(KH11,[1]Table2!$B$1:$Z$21,MATCH("xGA/90",[1]Table2!$B$1:$Z$1,0),0)*VLOOKUP($B11,[1]Table2!$B$1:$Z$21,MATCH("xG/90",[1]Table2!$B$1:$Z$1,0),0),"")</f>
        <v/>
      </c>
      <c r="KI34" s="41">
        <f>IFERROR(VLOOKUP(KI11,[1]Table2!$B$1:$Z$21,MATCH("xGA/90",[1]Table2!$B$1:$Z$1,0),0)*VLOOKUP($B11,[1]Table2!$B$1:$Z$21,MATCH("xG/90",[1]Table2!$B$1:$Z$1,0),0),"")</f>
        <v>1.5575683593749998</v>
      </c>
      <c r="KJ34" s="41" t="str">
        <f>IFERROR(VLOOKUP(KJ11,[1]Table2!$B$1:$Z$21,MATCH("xGA/90",[1]Table2!$B$1:$Z$1,0),0)*VLOOKUP($B11,[1]Table2!$B$1:$Z$21,MATCH("xG/90",[1]Table2!$B$1:$Z$1,0),0),"")</f>
        <v/>
      </c>
      <c r="KK34" s="41" t="str">
        <f>IFERROR(VLOOKUP(KK11,[1]Table2!$B$1:$Z$21,MATCH("xGA/90",[1]Table2!$B$1:$Z$1,0),0)*VLOOKUP($B11,[1]Table2!$B$1:$Z$21,MATCH("xG/90",[1]Table2!$B$1:$Z$1,0),0),"")</f>
        <v/>
      </c>
      <c r="KL34" s="41" t="str">
        <f>IFERROR(VLOOKUP(KL11,[1]Table2!$B$1:$Z$21,MATCH("xGA/90",[1]Table2!$B$1:$Z$1,0),0)*VLOOKUP($B11,[1]Table2!$B$1:$Z$21,MATCH("xG/90",[1]Table2!$B$1:$Z$1,0),0),"")</f>
        <v/>
      </c>
      <c r="KM34" s="41" t="str">
        <f>IFERROR(VLOOKUP(KM11,[1]Table2!$B$1:$Z$21,MATCH("xGA/90",[1]Table2!$B$1:$Z$1,0),0)*VLOOKUP($B11,[1]Table2!$B$1:$Z$21,MATCH("xG/90",[1]Table2!$B$1:$Z$1,0),0),"")</f>
        <v/>
      </c>
      <c r="KN34" s="41" t="str">
        <f>IFERROR(VLOOKUP(KN11,[1]Table2!$B$1:$Z$21,MATCH("xGA/90",[1]Table2!$B$1:$Z$1,0),0)*VLOOKUP($B11,[1]Table2!$B$1:$Z$21,MATCH("xG/90",[1]Table2!$B$1:$Z$1,0),0),"")</f>
        <v/>
      </c>
      <c r="KO34" s="41" t="str">
        <f>IFERROR(VLOOKUP(KO11,[1]Table2!$B$1:$Z$21,MATCH("xGA/90",[1]Table2!$B$1:$Z$1,0),0)*VLOOKUP($B11,[1]Table2!$B$1:$Z$21,MATCH("xG/90",[1]Table2!$B$1:$Z$1,0),0),"")</f>
        <v/>
      </c>
      <c r="KP34" s="41" t="str">
        <f>IFERROR(VLOOKUP(KP11,[1]Table2!$B$1:$Z$21,MATCH("xGA/90",[1]Table2!$B$1:$Z$1,0),0)*VLOOKUP($B11,[1]Table2!$B$1:$Z$21,MATCH("xG/90",[1]Table2!$B$1:$Z$1,0),0),"")</f>
        <v/>
      </c>
      <c r="KQ34" s="41">
        <f>IFERROR(VLOOKUP(KQ11,[1]Table2!$B$1:$Z$21,MATCH("xGA/90",[1]Table2!$B$1:$Z$1,0),0)*VLOOKUP($B11,[1]Table2!$B$1:$Z$21,MATCH("xG/90",[1]Table2!$B$1:$Z$1,0),0),"")</f>
        <v>1.8858300781249997</v>
      </c>
      <c r="KR34" s="41" t="str">
        <f>IFERROR(VLOOKUP(KR11,[1]Table2!$B$1:$Z$21,MATCH("xGA/90",[1]Table2!$B$1:$Z$1,0),0)*VLOOKUP($B11,[1]Table2!$B$1:$Z$21,MATCH("xG/90",[1]Table2!$B$1:$Z$1,0),0),"")</f>
        <v/>
      </c>
      <c r="KS34" s="41" t="str">
        <f>IFERROR(VLOOKUP(KS11,[1]Table2!$B$1:$Z$21,MATCH("xGA/90",[1]Table2!$B$1:$Z$1,0),0)*VLOOKUP($B11,[1]Table2!$B$1:$Z$21,MATCH("xG/90",[1]Table2!$B$1:$Z$1,0),0),"")</f>
        <v/>
      </c>
      <c r="KT34" s="41" t="str">
        <f>IFERROR(VLOOKUP(KT11,[1]Table2!$B$1:$Z$21,MATCH("xGA/90",[1]Table2!$B$1:$Z$1,0),0)*VLOOKUP($B11,[1]Table2!$B$1:$Z$21,MATCH("xG/90",[1]Table2!$B$1:$Z$1,0),0),"")</f>
        <v/>
      </c>
      <c r="KU34" s="41" t="str">
        <f>IFERROR(VLOOKUP(KU11,[1]Table2!$B$1:$Z$21,MATCH("xGA/90",[1]Table2!$B$1:$Z$1,0),0)*VLOOKUP($B11,[1]Table2!$B$1:$Z$21,MATCH("xG/90",[1]Table2!$B$1:$Z$1,0),0),"")</f>
        <v/>
      </c>
      <c r="KV34" s="41" t="str">
        <f>IFERROR(VLOOKUP(KV11,[1]Table2!$B$1:$Z$21,MATCH("xGA/90",[1]Table2!$B$1:$Z$1,0),0)*VLOOKUP($B11,[1]Table2!$B$1:$Z$21,MATCH("xG/90",[1]Table2!$B$1:$Z$1,0),0),"")</f>
        <v/>
      </c>
      <c r="KW34" s="41" t="str">
        <f>IFERROR(VLOOKUP(KW11,[1]Table2!$B$1:$Z$21,MATCH("xGA/90",[1]Table2!$B$1:$Z$1,0),0)*VLOOKUP($B11,[1]Table2!$B$1:$Z$21,MATCH("xG/90",[1]Table2!$B$1:$Z$1,0),0),"")</f>
        <v/>
      </c>
      <c r="KX34" s="41" t="str">
        <f>IFERROR(VLOOKUP(KX11,[1]Table2!$B$1:$Z$21,MATCH("xGA/90",[1]Table2!$B$1:$Z$1,0),0)*VLOOKUP($B11,[1]Table2!$B$1:$Z$21,MATCH("xG/90",[1]Table2!$B$1:$Z$1,0),0),"")</f>
        <v/>
      </c>
      <c r="KY34" s="41" t="str">
        <f>IFERROR(VLOOKUP(KY11,[1]Table2!$B$1:$Z$21,MATCH("xGA/90",[1]Table2!$B$1:$Z$1,0),0)*VLOOKUP($B11,[1]Table2!$B$1:$Z$21,MATCH("xG/90",[1]Table2!$B$1:$Z$1,0),0),"")</f>
        <v/>
      </c>
      <c r="KZ34" s="41" t="str">
        <f>IFERROR(VLOOKUP(KZ11,[1]Table2!$B$1:$Z$21,MATCH("xGA/90",[1]Table2!$B$1:$Z$1,0),0)*VLOOKUP($B11,[1]Table2!$B$1:$Z$21,MATCH("xG/90",[1]Table2!$B$1:$Z$1,0),0),"")</f>
        <v/>
      </c>
      <c r="LA34" s="41" t="str">
        <f>IFERROR(VLOOKUP(LA11,[1]Table2!$B$1:$Z$21,MATCH("xGA/90",[1]Table2!$B$1:$Z$1,0),0)*VLOOKUP($B11,[1]Table2!$B$1:$Z$21,MATCH("xG/90",[1]Table2!$B$1:$Z$1,0),0),"")</f>
        <v/>
      </c>
      <c r="LB34" s="41" t="str">
        <f>IFERROR(VLOOKUP(LB11,[1]Table2!$B$1:$Z$21,MATCH("xGA/90",[1]Table2!$B$1:$Z$1,0),0)*VLOOKUP($B11,[1]Table2!$B$1:$Z$21,MATCH("xG/90",[1]Table2!$B$1:$Z$1,0),0),"")</f>
        <v/>
      </c>
      <c r="LC34" s="41" t="str">
        <f>IFERROR(VLOOKUP(LC11,[1]Table2!$B$1:$Z$21,MATCH("xGA/90",[1]Table2!$B$1:$Z$1,0),0)*VLOOKUP($B11,[1]Table2!$B$1:$Z$21,MATCH("xG/90",[1]Table2!$B$1:$Z$1,0),0),"")</f>
        <v/>
      </c>
      <c r="LD34" s="41" t="str">
        <f>IFERROR(VLOOKUP(LD11,[1]Table2!$B$1:$Z$21,MATCH("xGA/90",[1]Table2!$B$1:$Z$1,0),0)*VLOOKUP($B11,[1]Table2!$B$1:$Z$21,MATCH("xG/90",[1]Table2!$B$1:$Z$1,0),0),"")</f>
        <v/>
      </c>
      <c r="LE34" s="41" t="str">
        <f>IFERROR(VLOOKUP(LE11,[1]Table2!$B$1:$Z$21,MATCH("xGA/90",[1]Table2!$B$1:$Z$1,0),0)*VLOOKUP($B11,[1]Table2!$B$1:$Z$21,MATCH("xG/90",[1]Table2!$B$1:$Z$1,0),0),"")</f>
        <v/>
      </c>
      <c r="LF34" s="41" t="str">
        <f>IFERROR(VLOOKUP(LF11,[1]Table2!$B$1:$Z$21,MATCH("xGA/90",[1]Table2!$B$1:$Z$1,0),0)*VLOOKUP($B11,[1]Table2!$B$1:$Z$21,MATCH("xG/90",[1]Table2!$B$1:$Z$1,0),0),"")</f>
        <v/>
      </c>
      <c r="LG34" s="41" t="str">
        <f>IFERROR(VLOOKUP(LG11,[1]Table2!$B$1:$Z$21,MATCH("xGA/90",[1]Table2!$B$1:$Z$1,0),0)*VLOOKUP($B11,[1]Table2!$B$1:$Z$21,MATCH("xG/90",[1]Table2!$B$1:$Z$1,0),0),"")</f>
        <v/>
      </c>
      <c r="LH34" s="41" t="str">
        <f>IFERROR(VLOOKUP(LH11,[1]Table2!$B$1:$Z$21,MATCH("xGA/90",[1]Table2!$B$1:$Z$1,0),0)*VLOOKUP($B11,[1]Table2!$B$1:$Z$21,MATCH("xG/90",[1]Table2!$B$1:$Z$1,0),0),"")</f>
        <v/>
      </c>
      <c r="LI34" s="41" t="str">
        <f>IFERROR(VLOOKUP(LI11,[1]Table2!$B$1:$Z$21,MATCH("xGA/90",[1]Table2!$B$1:$Z$1,0),0)*VLOOKUP($B11,[1]Table2!$B$1:$Z$21,MATCH("xG/90",[1]Table2!$B$1:$Z$1,0),0),"")</f>
        <v/>
      </c>
      <c r="LJ34" s="41" t="str">
        <f>IFERROR(VLOOKUP(LJ11,[1]Table2!$B$1:$Z$21,MATCH("xGA/90",[1]Table2!$B$1:$Z$1,0),0)*VLOOKUP($B11,[1]Table2!$B$1:$Z$21,MATCH("xG/90",[1]Table2!$B$1:$Z$1,0),0),"")</f>
        <v/>
      </c>
      <c r="LK34" s="41" t="str">
        <f>IFERROR(VLOOKUP(LK11,[1]Table2!$B$1:$Z$21,MATCH("xGA/90",[1]Table2!$B$1:$Z$1,0),0)*VLOOKUP($B11,[1]Table2!$B$1:$Z$21,MATCH("xG/90",[1]Table2!$B$1:$Z$1,0),0),"")</f>
        <v/>
      </c>
      <c r="LL34" s="41" t="str">
        <f>IFERROR(VLOOKUP(LL11,[1]Table2!$B$1:$Z$21,MATCH("xGA/90",[1]Table2!$B$1:$Z$1,0),0)*VLOOKUP($B11,[1]Table2!$B$1:$Z$21,MATCH("xG/90",[1]Table2!$B$1:$Z$1,0),0),"")</f>
        <v/>
      </c>
      <c r="LM34" s="41" t="str">
        <f>IFERROR(VLOOKUP(LM11,[1]Table2!$B$1:$Z$21,MATCH("xGA/90",[1]Table2!$B$1:$Z$1,0),0)*VLOOKUP($B11,[1]Table2!$B$1:$Z$21,MATCH("xG/90",[1]Table2!$B$1:$Z$1,0),0),"")</f>
        <v/>
      </c>
      <c r="LN34" s="41" t="str">
        <f>IFERROR(VLOOKUP(LN11,[1]Table2!$B$1:$Z$21,MATCH("xGA/90",[1]Table2!$B$1:$Z$1,0),0)*VLOOKUP($B11,[1]Table2!$B$1:$Z$21,MATCH("xG/90",[1]Table2!$B$1:$Z$1,0),0),"")</f>
        <v/>
      </c>
      <c r="LO34" s="41" t="str">
        <f>IFERROR(VLOOKUP(LO11,[1]Table2!$B$1:$Z$21,MATCH("xGA/90",[1]Table2!$B$1:$Z$1,0),0)*VLOOKUP($B11,[1]Table2!$B$1:$Z$21,MATCH("xG/90",[1]Table2!$B$1:$Z$1,0),0),"")</f>
        <v/>
      </c>
      <c r="LP34" s="41" t="str">
        <f>IFERROR(VLOOKUP(LP11,[1]Table2!$B$1:$Z$21,MATCH("xGA/90",[1]Table2!$B$1:$Z$1,0),0)*VLOOKUP($B11,[1]Table2!$B$1:$Z$21,MATCH("xG/90",[1]Table2!$B$1:$Z$1,0),0),"")</f>
        <v/>
      </c>
      <c r="LQ34" s="41" t="str">
        <f>IFERROR(VLOOKUP(LQ11,[1]Table2!$B$1:$Z$21,MATCH("xGA/90",[1]Table2!$B$1:$Z$1,0),0)*VLOOKUP($B11,[1]Table2!$B$1:$Z$21,MATCH("xG/90",[1]Table2!$B$1:$Z$1,0),0),"")</f>
        <v/>
      </c>
      <c r="LR34" s="41" t="str">
        <f>IFERROR(VLOOKUP(LR11,[1]Table2!$B$1:$Z$21,MATCH("xGA/90",[1]Table2!$B$1:$Z$1,0),0)*VLOOKUP($B11,[1]Table2!$B$1:$Z$21,MATCH("xG/90",[1]Table2!$B$1:$Z$1,0),0),"")</f>
        <v/>
      </c>
      <c r="LS34" s="41" t="str">
        <f>IFERROR(VLOOKUP(LS11,[1]Table2!$B$1:$Z$21,MATCH("xGA/90",[1]Table2!$B$1:$Z$1,0),0)*VLOOKUP($B11,[1]Table2!$B$1:$Z$21,MATCH("xG/90",[1]Table2!$B$1:$Z$1,0),0),"")</f>
        <v/>
      </c>
      <c r="LT34" s="41" t="str">
        <f>IFERROR(VLOOKUP(LT11,[1]Table2!$B$1:$Z$21,MATCH("xGA/90",[1]Table2!$B$1:$Z$1,0),0)*VLOOKUP($B11,[1]Table2!$B$1:$Z$21,MATCH("xG/90",[1]Table2!$B$1:$Z$1,0),0),"")</f>
        <v/>
      </c>
      <c r="LU34" s="41" t="str">
        <f>IFERROR(VLOOKUP(LU11,[1]Table2!$B$1:$Z$21,MATCH("xGA/90",[1]Table2!$B$1:$Z$1,0),0)*VLOOKUP($B11,[1]Table2!$B$1:$Z$21,MATCH("xG/90",[1]Table2!$B$1:$Z$1,0),0),"")</f>
        <v/>
      </c>
      <c r="LV34" s="41" t="str">
        <f>IFERROR(VLOOKUP(LV11,[1]Table2!$B$1:$Z$21,MATCH("xGA/90",[1]Table2!$B$1:$Z$1,0),0)*VLOOKUP($B11,[1]Table2!$B$1:$Z$21,MATCH("xG/90",[1]Table2!$B$1:$Z$1,0),0),"")</f>
        <v/>
      </c>
      <c r="LW34" s="41" t="str">
        <f>IFERROR(VLOOKUP(LW11,[1]Table2!$B$1:$Z$21,MATCH("xGA/90",[1]Table2!$B$1:$Z$1,0),0)*VLOOKUP($B11,[1]Table2!$B$1:$Z$21,MATCH("xG/90",[1]Table2!$B$1:$Z$1,0),0),"")</f>
        <v/>
      </c>
      <c r="LX34" s="41" t="str">
        <f>IFERROR(VLOOKUP(LX11,[1]Table2!$B$1:$Z$21,MATCH("xGA/90",[1]Table2!$B$1:$Z$1,0),0)*VLOOKUP($B11,[1]Table2!$B$1:$Z$21,MATCH("xG/90",[1]Table2!$B$1:$Z$1,0),0),"")</f>
        <v/>
      </c>
      <c r="LY34" s="41" t="str">
        <f>IFERROR(VLOOKUP(LY11,[1]Table2!$B$1:$Z$21,MATCH("xGA/90",[1]Table2!$B$1:$Z$1,0),0)*VLOOKUP($B11,[1]Table2!$B$1:$Z$21,MATCH("xG/90",[1]Table2!$B$1:$Z$1,0),0),"")</f>
        <v/>
      </c>
      <c r="LZ34" s="41" t="str">
        <f>IFERROR(VLOOKUP(LZ11,[1]Table2!$B$1:$Z$21,MATCH("xGA/90",[1]Table2!$B$1:$Z$1,0),0)*VLOOKUP($B11,[1]Table2!$B$1:$Z$21,MATCH("xG/90",[1]Table2!$B$1:$Z$1,0),0),"")</f>
        <v/>
      </c>
      <c r="MA34" s="41" t="str">
        <f>IFERROR(VLOOKUP(MA11,[1]Table2!$B$1:$Z$21,MATCH("xGA/90",[1]Table2!$B$1:$Z$1,0),0)*VLOOKUP($B11,[1]Table2!$B$1:$Z$21,MATCH("xG/90",[1]Table2!$B$1:$Z$1,0),0),"")</f>
        <v/>
      </c>
      <c r="MB34" s="41" t="str">
        <f>IFERROR(VLOOKUP(MB11,[1]Table2!$B$1:$Z$21,MATCH("xGA/90",[1]Table2!$B$1:$Z$1,0),0)*VLOOKUP($B11,[1]Table2!$B$1:$Z$21,MATCH("xG/90",[1]Table2!$B$1:$Z$1,0),0),"")</f>
        <v/>
      </c>
      <c r="MC34" s="41" t="str">
        <f>IFERROR(VLOOKUP(MC11,[1]Table2!$B$1:$Z$21,MATCH("xGA/90",[1]Table2!$B$1:$Z$1,0),0)*VLOOKUP($B11,[1]Table2!$B$1:$Z$21,MATCH("xG/90",[1]Table2!$B$1:$Z$1,0),0),"")</f>
        <v/>
      </c>
      <c r="MD34" s="41" t="str">
        <f>IFERROR(VLOOKUP(MD11,[1]Table2!$B$1:$Z$21,MATCH("xGA/90",[1]Table2!$B$1:$Z$1,0),0)*VLOOKUP($B11,[1]Table2!$B$1:$Z$21,MATCH("xG/90",[1]Table2!$B$1:$Z$1,0),0),"")</f>
        <v/>
      </c>
      <c r="ME34" s="41" t="str">
        <f>IFERROR(VLOOKUP(ME11,[1]Table2!$B$1:$Z$21,MATCH("xGA/90",[1]Table2!$B$1:$Z$1,0),0)*VLOOKUP($B11,[1]Table2!$B$1:$Z$21,MATCH("xG/90",[1]Table2!$B$1:$Z$1,0),0),"")</f>
        <v/>
      </c>
      <c r="MF34" s="41" t="str">
        <f>IFERROR(VLOOKUP(MF11,[1]Table2!$B$1:$Z$21,MATCH("xGA/90",[1]Table2!$B$1:$Z$1,0),0)*VLOOKUP($B11,[1]Table2!$B$1:$Z$21,MATCH("xG/90",[1]Table2!$B$1:$Z$1,0),0),"")</f>
        <v/>
      </c>
      <c r="MG34" s="41" t="str">
        <f>IFERROR(VLOOKUP(MG11,[1]Table2!$B$1:$Z$21,MATCH("xGA/90",[1]Table2!$B$1:$Z$1,0),0)*VLOOKUP($B11,[1]Table2!$B$1:$Z$21,MATCH("xG/90",[1]Table2!$B$1:$Z$1,0),0),"")</f>
        <v/>
      </c>
      <c r="MH34" s="41" t="str">
        <f>IFERROR(VLOOKUP(MH11,[1]Table2!$B$1:$Z$21,MATCH("xGA/90",[1]Table2!$B$1:$Z$1,0),0)*VLOOKUP($B11,[1]Table2!$B$1:$Z$21,MATCH("xG/90",[1]Table2!$B$1:$Z$1,0),0),"")</f>
        <v/>
      </c>
      <c r="MI34" s="41" t="str">
        <f>IFERROR(VLOOKUP(MI11,[1]Table2!$B$1:$Z$21,MATCH("xGA/90",[1]Table2!$B$1:$Z$1,0),0)*VLOOKUP($B11,[1]Table2!$B$1:$Z$21,MATCH("xG/90",[1]Table2!$B$1:$Z$1,0),0),"")</f>
        <v/>
      </c>
      <c r="MJ34" s="41" t="str">
        <f>IFERROR(VLOOKUP(MJ11,[1]Table2!$B$1:$Z$21,MATCH("xGA/90",[1]Table2!$B$1:$Z$1,0),0)*VLOOKUP($B11,[1]Table2!$B$1:$Z$21,MATCH("xG/90",[1]Table2!$B$1:$Z$1,0),0),"")</f>
        <v/>
      </c>
      <c r="MK34" s="41" t="str">
        <f>IFERROR(VLOOKUP(MK11,[1]Table2!$B$1:$Z$21,MATCH("xGA/90",[1]Table2!$B$1:$Z$1,0),0)*VLOOKUP($B11,[1]Table2!$B$1:$Z$21,MATCH("xG/90",[1]Table2!$B$1:$Z$1,0),0),"")</f>
        <v/>
      </c>
      <c r="ML34" s="41" t="str">
        <f>IFERROR(VLOOKUP(ML11,[1]Table2!$B$1:$Z$21,MATCH("xGA/90",[1]Table2!$B$1:$Z$1,0),0)*VLOOKUP($B11,[1]Table2!$B$1:$Z$21,MATCH("xG/90",[1]Table2!$B$1:$Z$1,0),0),"")</f>
        <v/>
      </c>
      <c r="MM34" s="41" t="str">
        <f>IFERROR(VLOOKUP(MM11,[1]Table2!$B$1:$Z$21,MATCH("xGA/90",[1]Table2!$B$1:$Z$1,0),0)*VLOOKUP($B11,[1]Table2!$B$1:$Z$21,MATCH("xG/90",[1]Table2!$B$1:$Z$1,0),0),"")</f>
        <v/>
      </c>
      <c r="MN34" s="41" t="str">
        <f>IFERROR(VLOOKUP(MN11,[1]Table2!$B$1:$Z$21,MATCH("xGA/90",[1]Table2!$B$1:$Z$1,0),0)*VLOOKUP($B11,[1]Table2!$B$1:$Z$21,MATCH("xG/90",[1]Table2!$B$1:$Z$1,0),0),"")</f>
        <v/>
      </c>
      <c r="MO34" s="41" t="str">
        <f>IFERROR(VLOOKUP(MO11,[1]Table2!$B$1:$Z$21,MATCH("xGA/90",[1]Table2!$B$1:$Z$1,0),0)*VLOOKUP($B11,[1]Table2!$B$1:$Z$21,MATCH("xG/90",[1]Table2!$B$1:$Z$1,0),0),"")</f>
        <v/>
      </c>
      <c r="MP34" s="41" t="str">
        <f>IFERROR(VLOOKUP(MP11,[1]Table2!$B$1:$Z$21,MATCH("xGA/90",[1]Table2!$B$1:$Z$1,0),0)*VLOOKUP($B11,[1]Table2!$B$1:$Z$21,MATCH("xG/90",[1]Table2!$B$1:$Z$1,0),0),"")</f>
        <v/>
      </c>
      <c r="MQ34" s="41" t="str">
        <f>IFERROR(VLOOKUP(MQ11,[1]Table2!$B$1:$Z$21,MATCH("xGA/90",[1]Table2!$B$1:$Z$1,0),0)*VLOOKUP($B11,[1]Table2!$B$1:$Z$21,MATCH("xG/90",[1]Table2!$B$1:$Z$1,0),0),"")</f>
        <v/>
      </c>
      <c r="MR34" s="41" t="str">
        <f>IFERROR(VLOOKUP(MR11,[1]Table2!$B$1:$Z$21,MATCH("xGA/90",[1]Table2!$B$1:$Z$1,0),0)*VLOOKUP($B11,[1]Table2!$B$1:$Z$21,MATCH("xG/90",[1]Table2!$B$1:$Z$1,0),0),"")</f>
        <v/>
      </c>
      <c r="MS34" s="41" t="str">
        <f>IFERROR(VLOOKUP(MS11,[1]Table2!$B$1:$Z$21,MATCH("xGA/90",[1]Table2!$B$1:$Z$1,0),0)*VLOOKUP($B11,[1]Table2!$B$1:$Z$21,MATCH("xG/90",[1]Table2!$B$1:$Z$1,0),0),"")</f>
        <v/>
      </c>
      <c r="MT34" s="41" t="str">
        <f>IFERROR(VLOOKUP(MT11,[1]Table2!$B$1:$Z$21,MATCH("xGA/90",[1]Table2!$B$1:$Z$1,0),0)*VLOOKUP($B11,[1]Table2!$B$1:$Z$21,MATCH("xG/90",[1]Table2!$B$1:$Z$1,0),0),"")</f>
        <v/>
      </c>
      <c r="MU34" s="41" t="str">
        <f>IFERROR(VLOOKUP(MU11,[1]Table2!$B$1:$Z$21,MATCH("xGA/90",[1]Table2!$B$1:$Z$1,0),0)*VLOOKUP($B11,[1]Table2!$B$1:$Z$21,MATCH("xG/90",[1]Table2!$B$1:$Z$1,0),0),"")</f>
        <v/>
      </c>
      <c r="MV34" s="41" t="str">
        <f>IFERROR(VLOOKUP(MV11,[1]Table2!$B$1:$Z$21,MATCH("xGA/90",[1]Table2!$B$1:$Z$1,0),0)*VLOOKUP($B11,[1]Table2!$B$1:$Z$21,MATCH("xG/90",[1]Table2!$B$1:$Z$1,0),0),"")</f>
        <v/>
      </c>
      <c r="MW34" s="41" t="str">
        <f>IFERROR(VLOOKUP(MW11,[1]Table2!$B$1:$Z$21,MATCH("xGA/90",[1]Table2!$B$1:$Z$1,0),0)*VLOOKUP($B11,[1]Table2!$B$1:$Z$21,MATCH("xG/90",[1]Table2!$B$1:$Z$1,0),0),"")</f>
        <v/>
      </c>
      <c r="MX34" s="41" t="str">
        <f>IFERROR(VLOOKUP(MX11,[1]Table2!$B$1:$Z$21,MATCH("xGA/90",[1]Table2!$B$1:$Z$1,0),0)*VLOOKUP($B11,[1]Table2!$B$1:$Z$21,MATCH("xG/90",[1]Table2!$B$1:$Z$1,0),0),"")</f>
        <v/>
      </c>
      <c r="MY34" s="41" t="str">
        <f>IFERROR(VLOOKUP(MY11,[1]Table2!$B$1:$Z$21,MATCH("xGA/90",[1]Table2!$B$1:$Z$1,0),0)*VLOOKUP($B11,[1]Table2!$B$1:$Z$21,MATCH("xG/90",[1]Table2!$B$1:$Z$1,0),0),"")</f>
        <v/>
      </c>
      <c r="MZ34" s="41" t="str">
        <f>IFERROR(VLOOKUP(MZ11,[1]Table2!$B$1:$Z$21,MATCH("xGA/90",[1]Table2!$B$1:$Z$1,0),0)*VLOOKUP($B11,[1]Table2!$B$1:$Z$21,MATCH("xG/90",[1]Table2!$B$1:$Z$1,0),0),"")</f>
        <v/>
      </c>
      <c r="NA34" s="41" t="str">
        <f>IFERROR(VLOOKUP(NA11,[1]Table2!$B$1:$Z$21,MATCH("xGA/90",[1]Table2!$B$1:$Z$1,0),0)*VLOOKUP($B11,[1]Table2!$B$1:$Z$21,MATCH("xG/90",[1]Table2!$B$1:$Z$1,0),0),"")</f>
        <v/>
      </c>
      <c r="NB34" s="41" t="str">
        <f>IFERROR(VLOOKUP(NB11,[1]Table2!$B$1:$Z$21,MATCH("xGA/90",[1]Table2!$B$1:$Z$1,0),0)*VLOOKUP($B11,[1]Table2!$B$1:$Z$21,MATCH("xG/90",[1]Table2!$B$1:$Z$1,0),0),"")</f>
        <v/>
      </c>
      <c r="NC34" s="41" t="str">
        <f>IFERROR(VLOOKUP(NC11,[1]Table2!$B$1:$Z$21,MATCH("xGA/90",[1]Table2!$B$1:$Z$1,0),0)*VLOOKUP($B11,[1]Table2!$B$1:$Z$21,MATCH("xG/90",[1]Table2!$B$1:$Z$1,0),0),"")</f>
        <v/>
      </c>
      <c r="NE34" s="40">
        <f t="shared" si="0"/>
        <v>-0.61</v>
      </c>
      <c r="NF34" s="41" t="str">
        <f>IFERROR(VLOOKUP(NF11,[1]Table2!$B$1:$Z$21,MATCH("xGA/90",[1]Table2!$B$1:$Z$1,0),0)*VLOOKUP($B11,[1]Table2!$B$1:$Z$21,MATCH("xG/90",[1]Table2!$B$1:$Z$1,0),0),"")</f>
        <v/>
      </c>
      <c r="NG34" s="41" t="str">
        <f>IFERROR(VLOOKUP(NG11,[1]Table2!$B$1:$Z$21,MATCH("xGA/90",[1]Table2!$B$1:$Z$1,0),0)*VLOOKUP($B11,[1]Table2!$B$1:$Z$21,MATCH("xG/90",[1]Table2!$B$1:$Z$1,0),0),"")</f>
        <v/>
      </c>
      <c r="NH34" s="41" t="str">
        <f>IFERROR(VLOOKUP(NH11,[1]Table2!$B$1:$Z$21,MATCH("xGA/90",[1]Table2!$B$1:$Z$1,0),0)*VLOOKUP($B11,[1]Table2!$B$1:$Z$21,MATCH("xG/90",[1]Table2!$B$1:$Z$1,0),0),"")</f>
        <v/>
      </c>
      <c r="NI34" s="41">
        <f>IFERROR(VLOOKUP(NI11,[1]Table2!$B$1:$Z$21,MATCH("xGA/90",[1]Table2!$B$1:$Z$1,0),0)*VLOOKUP($B11,[1]Table2!$B$1:$Z$21,MATCH("xG/90",[1]Table2!$B$1:$Z$1,0),0),"")</f>
        <v>1.3519455645161289</v>
      </c>
      <c r="NJ34" s="41">
        <f>IFERROR(VLOOKUP(NJ11,[1]Table2!$B$1:$Z$21,MATCH("xGA/90",[1]Table2!$B$1:$Z$1,0),0)*VLOOKUP($B11,[1]Table2!$B$1:$Z$21,MATCH("xG/90",[1]Table2!$B$1:$Z$1,0),0),"")</f>
        <v>1.3934374999999999</v>
      </c>
    </row>
    <row r="35" spans="1:374" s="42" customFormat="1" ht="15.75" thickBot="1" x14ac:dyDescent="0.3">
      <c r="A35" s="39" t="s">
        <v>40</v>
      </c>
      <c r="B35" s="40">
        <f>VLOOKUP(A35,[1]Table!$B$1:$O$21,MATCH("xGD/90",[1]Table!$B$1:$O$1,0),0)</f>
        <v>-0.4</v>
      </c>
      <c r="C35" s="41" t="str">
        <f>IFERROR(VLOOKUP(C12,[1]Table2!$B$1:$Z$21,MATCH("xGA/90",[1]Table2!$B$1:$Z$1,0),0)*VLOOKUP($B12,[1]Table2!$B$1:$Z$21,MATCH("xG/90",[1]Table2!$B$1:$Z$1,0),0),"")</f>
        <v/>
      </c>
      <c r="D35" s="41" t="str">
        <f>IFERROR(VLOOKUP(D12,[1]Table2!$B$1:$Z$21,MATCH("xGA/90",[1]Table2!$B$1:$Z$1,0),0)*VLOOKUP($B12,[1]Table2!$B$1:$Z$21,MATCH("xG/90",[1]Table2!$B$1:$Z$1,0),0),"")</f>
        <v/>
      </c>
      <c r="E35" s="41" t="str">
        <f>IFERROR(VLOOKUP(E12,[1]Table2!$B$1:$Z$21,MATCH("xGA/90",[1]Table2!$B$1:$Z$1,0),0)*VLOOKUP($B12,[1]Table2!$B$1:$Z$21,MATCH("xG/90",[1]Table2!$B$1:$Z$1,0),0),"")</f>
        <v/>
      </c>
      <c r="F35" s="41" t="str">
        <f>IFERROR(VLOOKUP(F12,[1]Table2!$B$1:$Z$21,MATCH("xGA/90",[1]Table2!$B$1:$Z$1,0),0)*VLOOKUP($B12,[1]Table2!$B$1:$Z$21,MATCH("xG/90",[1]Table2!$B$1:$Z$1,0),0),"")</f>
        <v/>
      </c>
      <c r="G35" s="41" t="str">
        <f>IFERROR(VLOOKUP(G12,[1]Table2!$B$1:$Z$21,MATCH("xGA/90",[1]Table2!$B$1:$Z$1,0),0)*VLOOKUP($B12,[1]Table2!$B$1:$Z$21,MATCH("xG/90",[1]Table2!$B$1:$Z$1,0),0),"")</f>
        <v/>
      </c>
      <c r="H35" s="41">
        <f>IFERROR(VLOOKUP(H12,[1]Table2!$B$1:$Z$21,MATCH("xGA/90",[1]Table2!$B$1:$Z$1,0),0)*VLOOKUP($B12,[1]Table2!$B$1:$Z$21,MATCH("xG/90",[1]Table2!$B$1:$Z$1,0),0),"")</f>
        <v>1.7432258064516128</v>
      </c>
      <c r="I35" s="41" t="str">
        <f>IFERROR(VLOOKUP(I12,[1]Table2!$B$1:$Z$21,MATCH("xGA/90",[1]Table2!$B$1:$Z$1,0),0)*VLOOKUP($B12,[1]Table2!$B$1:$Z$21,MATCH("xG/90",[1]Table2!$B$1:$Z$1,0),0),"")</f>
        <v/>
      </c>
      <c r="J35" s="41" t="str">
        <f>IFERROR(VLOOKUP(J12,[1]Table2!$B$1:$Z$21,MATCH("xGA/90",[1]Table2!$B$1:$Z$1,0),0)*VLOOKUP($B12,[1]Table2!$B$1:$Z$21,MATCH("xG/90",[1]Table2!$B$1:$Z$1,0),0),"")</f>
        <v/>
      </c>
      <c r="K35" s="41" t="str">
        <f>IFERROR(VLOOKUP(K12,[1]Table2!$B$1:$Z$21,MATCH("xGA/90",[1]Table2!$B$1:$Z$1,0),0)*VLOOKUP($B12,[1]Table2!$B$1:$Z$21,MATCH("xG/90",[1]Table2!$B$1:$Z$1,0),0),"")</f>
        <v/>
      </c>
      <c r="L35" s="41" t="str">
        <f>IFERROR(VLOOKUP(L12,[1]Table2!$B$1:$Z$21,MATCH("xGA/90",[1]Table2!$B$1:$Z$1,0),0)*VLOOKUP($B12,[1]Table2!$B$1:$Z$21,MATCH("xG/90",[1]Table2!$B$1:$Z$1,0),0),"")</f>
        <v/>
      </c>
      <c r="M35" s="41" t="str">
        <f>IFERROR(VLOOKUP(M12,[1]Table2!$B$1:$Z$21,MATCH("xGA/90",[1]Table2!$B$1:$Z$1,0),0)*VLOOKUP($B12,[1]Table2!$B$1:$Z$21,MATCH("xG/90",[1]Table2!$B$1:$Z$1,0),0),"")</f>
        <v/>
      </c>
      <c r="N35" s="41" t="str">
        <f>IFERROR(VLOOKUP(N12,[1]Table2!$B$1:$Z$21,MATCH("xGA/90",[1]Table2!$B$1:$Z$1,0),0)*VLOOKUP($B12,[1]Table2!$B$1:$Z$21,MATCH("xG/90",[1]Table2!$B$1:$Z$1,0),0),"")</f>
        <v/>
      </c>
      <c r="O35" s="41">
        <f>IFERROR(VLOOKUP(O12,[1]Table2!$B$1:$Z$21,MATCH("xGA/90",[1]Table2!$B$1:$Z$1,0),0)*VLOOKUP($B12,[1]Table2!$B$1:$Z$21,MATCH("xG/90",[1]Table2!$B$1:$Z$1,0),0),"")</f>
        <v>1.809375</v>
      </c>
      <c r="P35" s="41" t="str">
        <f>IFERROR(VLOOKUP(P12,[1]Table2!$B$1:$Z$21,MATCH("xGA/90",[1]Table2!$B$1:$Z$1,0),0)*VLOOKUP($B12,[1]Table2!$B$1:$Z$21,MATCH("xG/90",[1]Table2!$B$1:$Z$1,0),0),"")</f>
        <v/>
      </c>
      <c r="Q35" s="41" t="str">
        <f>IFERROR(VLOOKUP(Q12,[1]Table2!$B$1:$Z$21,MATCH("xGA/90",[1]Table2!$B$1:$Z$1,0),0)*VLOOKUP($B12,[1]Table2!$B$1:$Z$21,MATCH("xG/90",[1]Table2!$B$1:$Z$1,0),0),"")</f>
        <v/>
      </c>
      <c r="R35" s="41" t="str">
        <f>IFERROR(VLOOKUP(R12,[1]Table2!$B$1:$Z$21,MATCH("xGA/90",[1]Table2!$B$1:$Z$1,0),0)*VLOOKUP($B12,[1]Table2!$B$1:$Z$21,MATCH("xG/90",[1]Table2!$B$1:$Z$1,0),0),"")</f>
        <v/>
      </c>
      <c r="S35" s="41" t="str">
        <f>IFERROR(VLOOKUP(S12,[1]Table2!$B$1:$Z$21,MATCH("xGA/90",[1]Table2!$B$1:$Z$1,0),0)*VLOOKUP($B12,[1]Table2!$B$1:$Z$21,MATCH("xG/90",[1]Table2!$B$1:$Z$1,0),0),"")</f>
        <v/>
      </c>
      <c r="T35" s="41" t="str">
        <f>IFERROR(VLOOKUP(T12,[1]Table2!$B$1:$Z$21,MATCH("xGA/90",[1]Table2!$B$1:$Z$1,0),0)*VLOOKUP($B12,[1]Table2!$B$1:$Z$21,MATCH("xG/90",[1]Table2!$B$1:$Z$1,0),0),"")</f>
        <v/>
      </c>
      <c r="U35" s="41" t="str">
        <f>IFERROR(VLOOKUP(U12,[1]Table2!$B$1:$Z$21,MATCH("xGA/90",[1]Table2!$B$1:$Z$1,0),0)*VLOOKUP($B12,[1]Table2!$B$1:$Z$21,MATCH("xG/90",[1]Table2!$B$1:$Z$1,0),0),"")</f>
        <v/>
      </c>
      <c r="V35" s="41">
        <f>IFERROR(VLOOKUP(V12,[1]Table2!$B$1:$Z$21,MATCH("xGA/90",[1]Table2!$B$1:$Z$1,0),0)*VLOOKUP($B12,[1]Table2!$B$1:$Z$21,MATCH("xG/90",[1]Table2!$B$1:$Z$1,0),0),"")</f>
        <v>1.6381653225806452</v>
      </c>
      <c r="W35" s="41" t="str">
        <f>IFERROR(VLOOKUP(W12,[1]Table2!$B$1:$Z$21,MATCH("xGA/90",[1]Table2!$B$1:$Z$1,0),0)*VLOOKUP($B12,[1]Table2!$B$1:$Z$21,MATCH("xG/90",[1]Table2!$B$1:$Z$1,0),0),"")</f>
        <v/>
      </c>
      <c r="X35" s="41" t="str">
        <f>IFERROR(VLOOKUP(X12,[1]Table2!$B$1:$Z$21,MATCH("xGA/90",[1]Table2!$B$1:$Z$1,0),0)*VLOOKUP($B12,[1]Table2!$B$1:$Z$21,MATCH("xG/90",[1]Table2!$B$1:$Z$1,0),0),"")</f>
        <v/>
      </c>
      <c r="Y35" s="41" t="str">
        <f>IFERROR(VLOOKUP(Y12,[1]Table2!$B$1:$Z$21,MATCH("xGA/90",[1]Table2!$B$1:$Z$1,0),0)*VLOOKUP($B12,[1]Table2!$B$1:$Z$21,MATCH("xG/90",[1]Table2!$B$1:$Z$1,0),0),"")</f>
        <v/>
      </c>
      <c r="Z35" s="41" t="str">
        <f>IFERROR(VLOOKUP(Z12,[1]Table2!$B$1:$Z$21,MATCH("xGA/90",[1]Table2!$B$1:$Z$1,0),0)*VLOOKUP($B12,[1]Table2!$B$1:$Z$21,MATCH("xG/90",[1]Table2!$B$1:$Z$1,0),0),"")</f>
        <v/>
      </c>
      <c r="AA35" s="41" t="str">
        <f>IFERROR(VLOOKUP(AA12,[1]Table2!$B$1:$Z$21,MATCH("xGA/90",[1]Table2!$B$1:$Z$1,0),0)*VLOOKUP($B12,[1]Table2!$B$1:$Z$21,MATCH("xG/90",[1]Table2!$B$1:$Z$1,0),0),"")</f>
        <v/>
      </c>
      <c r="AB35" s="41" t="str">
        <f>IFERROR(VLOOKUP(AB12,[1]Table2!$B$1:$Z$21,MATCH("xGA/90",[1]Table2!$B$1:$Z$1,0),0)*VLOOKUP($B12,[1]Table2!$B$1:$Z$21,MATCH("xG/90",[1]Table2!$B$1:$Z$1,0),0),"")</f>
        <v/>
      </c>
      <c r="AC35" s="41">
        <f>IFERROR(VLOOKUP(AC12,[1]Table2!$B$1:$Z$21,MATCH("xGA/90",[1]Table2!$B$1:$Z$1,0),0)*VLOOKUP($B12,[1]Table2!$B$1:$Z$21,MATCH("xG/90",[1]Table2!$B$1:$Z$1,0),0),"")</f>
        <v>1.3502217741935485</v>
      </c>
      <c r="AD35" s="41" t="str">
        <f>IFERROR(VLOOKUP(AD12,[1]Table2!$B$1:$Z$21,MATCH("xGA/90",[1]Table2!$B$1:$Z$1,0),0)*VLOOKUP($B12,[1]Table2!$B$1:$Z$21,MATCH("xG/90",[1]Table2!$B$1:$Z$1,0),0),"")</f>
        <v/>
      </c>
      <c r="AE35" s="41" t="str">
        <f>IFERROR(VLOOKUP(AE12,[1]Table2!$B$1:$Z$21,MATCH("xGA/90",[1]Table2!$B$1:$Z$1,0),0)*VLOOKUP($B12,[1]Table2!$B$1:$Z$21,MATCH("xG/90",[1]Table2!$B$1:$Z$1,0),0),"")</f>
        <v/>
      </c>
      <c r="AF35" s="41">
        <f>IFERROR(VLOOKUP(AF12,[1]Table2!$B$1:$Z$21,MATCH("xGA/90",[1]Table2!$B$1:$Z$1,0),0)*VLOOKUP($B12,[1]Table2!$B$1:$Z$21,MATCH("xG/90",[1]Table2!$B$1:$Z$1,0),0),"")</f>
        <v>1.4426696329254729</v>
      </c>
      <c r="AG35" s="41" t="str">
        <f>IFERROR(VLOOKUP(AG12,[1]Table2!$B$1:$Z$21,MATCH("xGA/90",[1]Table2!$B$1:$Z$1,0),0)*VLOOKUP($B12,[1]Table2!$B$1:$Z$21,MATCH("xG/90",[1]Table2!$B$1:$Z$1,0),0),"")</f>
        <v/>
      </c>
      <c r="AH35" s="41" t="str">
        <f>IFERROR(VLOOKUP(AH12,[1]Table2!$B$1:$Z$21,MATCH("xGA/90",[1]Table2!$B$1:$Z$1,0),0)*VLOOKUP($B12,[1]Table2!$B$1:$Z$21,MATCH("xG/90",[1]Table2!$B$1:$Z$1,0),0),"")</f>
        <v/>
      </c>
      <c r="AI35" s="41" t="str">
        <f>IFERROR(VLOOKUP(AI12,[1]Table2!$B$1:$Z$21,MATCH("xGA/90",[1]Table2!$B$1:$Z$1,0),0)*VLOOKUP($B12,[1]Table2!$B$1:$Z$21,MATCH("xG/90",[1]Table2!$B$1:$Z$1,0),0),"")</f>
        <v/>
      </c>
      <c r="AJ35" s="41">
        <f>IFERROR(VLOOKUP(AJ12,[1]Table2!$B$1:$Z$21,MATCH("xGA/90",[1]Table2!$B$1:$Z$1,0),0)*VLOOKUP($B12,[1]Table2!$B$1:$Z$21,MATCH("xG/90",[1]Table2!$B$1:$Z$1,0),0),"")</f>
        <v>1.6031451612903227</v>
      </c>
      <c r="AK35" s="41" t="str">
        <f>IFERROR(VLOOKUP(AK12,[1]Table2!$B$1:$Z$21,MATCH("xGA/90",[1]Table2!$B$1:$Z$1,0),0)*VLOOKUP($B12,[1]Table2!$B$1:$Z$21,MATCH("xG/90",[1]Table2!$B$1:$Z$1,0),0),"")</f>
        <v/>
      </c>
      <c r="AL35" s="41" t="str">
        <f>IFERROR(VLOOKUP(AL12,[1]Table2!$B$1:$Z$21,MATCH("xGA/90",[1]Table2!$B$1:$Z$1,0),0)*VLOOKUP($B12,[1]Table2!$B$1:$Z$21,MATCH("xG/90",[1]Table2!$B$1:$Z$1,0),0),"")</f>
        <v/>
      </c>
      <c r="AM35" s="41" t="str">
        <f>IFERROR(VLOOKUP(AM12,[1]Table2!$B$1:$Z$21,MATCH("xGA/90",[1]Table2!$B$1:$Z$1,0),0)*VLOOKUP($B12,[1]Table2!$B$1:$Z$21,MATCH("xG/90",[1]Table2!$B$1:$Z$1,0),0),"")</f>
        <v/>
      </c>
      <c r="AN35" s="41" t="str">
        <f>IFERROR(VLOOKUP(AN12,[1]Table2!$B$1:$Z$21,MATCH("xGA/90",[1]Table2!$B$1:$Z$1,0),0)*VLOOKUP($B12,[1]Table2!$B$1:$Z$21,MATCH("xG/90",[1]Table2!$B$1:$Z$1,0),0),"")</f>
        <v/>
      </c>
      <c r="AO35" s="41" t="str">
        <f>IFERROR(VLOOKUP(AO12,[1]Table2!$B$1:$Z$21,MATCH("xGA/90",[1]Table2!$B$1:$Z$1,0),0)*VLOOKUP($B12,[1]Table2!$B$1:$Z$21,MATCH("xG/90",[1]Table2!$B$1:$Z$1,0),0),"")</f>
        <v/>
      </c>
      <c r="AP35" s="41" t="str">
        <f>IFERROR(VLOOKUP(AP12,[1]Table2!$B$1:$Z$21,MATCH("xGA/90",[1]Table2!$B$1:$Z$1,0),0)*VLOOKUP($B12,[1]Table2!$B$1:$Z$21,MATCH("xG/90",[1]Table2!$B$1:$Z$1,0),0),"")</f>
        <v/>
      </c>
      <c r="AQ35" s="41" t="str">
        <f>IFERROR(VLOOKUP(AQ12,[1]Table2!$B$1:$Z$21,MATCH("xGA/90",[1]Table2!$B$1:$Z$1,0),0)*VLOOKUP($B12,[1]Table2!$B$1:$Z$21,MATCH("xG/90",[1]Table2!$B$1:$Z$1,0),0),"")</f>
        <v/>
      </c>
      <c r="AR35" s="41" t="str">
        <f>IFERROR(VLOOKUP(AR12,[1]Table2!$B$1:$Z$21,MATCH("xGA/90",[1]Table2!$B$1:$Z$1,0),0)*VLOOKUP($B12,[1]Table2!$B$1:$Z$21,MATCH("xG/90",[1]Table2!$B$1:$Z$1,0),0),"")</f>
        <v/>
      </c>
      <c r="AS35" s="41" t="str">
        <f>IFERROR(VLOOKUP(AS12,[1]Table2!$B$1:$Z$21,MATCH("xGA/90",[1]Table2!$B$1:$Z$1,0),0)*VLOOKUP($B12,[1]Table2!$B$1:$Z$21,MATCH("xG/90",[1]Table2!$B$1:$Z$1,0),0),"")</f>
        <v/>
      </c>
      <c r="AT35" s="41" t="str">
        <f>IFERROR(VLOOKUP(AT12,[1]Table2!$B$1:$Z$21,MATCH("xGA/90",[1]Table2!$B$1:$Z$1,0),0)*VLOOKUP($B12,[1]Table2!$B$1:$Z$21,MATCH("xG/90",[1]Table2!$B$1:$Z$1,0),0),"")</f>
        <v/>
      </c>
      <c r="AU35" s="41" t="str">
        <f>IFERROR(VLOOKUP(AU12,[1]Table2!$B$1:$Z$21,MATCH("xGA/90",[1]Table2!$B$1:$Z$1,0),0)*VLOOKUP($B12,[1]Table2!$B$1:$Z$21,MATCH("xG/90",[1]Table2!$B$1:$Z$1,0),0),"")</f>
        <v/>
      </c>
      <c r="AV35" s="41" t="str">
        <f>IFERROR(VLOOKUP(AV12,[1]Table2!$B$1:$Z$21,MATCH("xGA/90",[1]Table2!$B$1:$Z$1,0),0)*VLOOKUP($B12,[1]Table2!$B$1:$Z$21,MATCH("xG/90",[1]Table2!$B$1:$Z$1,0),0),"")</f>
        <v/>
      </c>
      <c r="AW35" s="41">
        <f>IFERROR(VLOOKUP(AW12,[1]Table2!$B$1:$Z$21,MATCH("xGA/90",[1]Table2!$B$1:$Z$1,0),0)*VLOOKUP($B12,[1]Table2!$B$1:$Z$21,MATCH("xG/90",[1]Table2!$B$1:$Z$1,0),0),"")</f>
        <v>2.1012096774193547</v>
      </c>
      <c r="AX35" s="41" t="str">
        <f>IFERROR(VLOOKUP(AX12,[1]Table2!$B$1:$Z$21,MATCH("xGA/90",[1]Table2!$B$1:$Z$1,0),0)*VLOOKUP($B12,[1]Table2!$B$1:$Z$21,MATCH("xG/90",[1]Table2!$B$1:$Z$1,0),0),"")</f>
        <v/>
      </c>
      <c r="AY35" s="41" t="str">
        <f>IFERROR(VLOOKUP(AY12,[1]Table2!$B$1:$Z$21,MATCH("xGA/90",[1]Table2!$B$1:$Z$1,0),0)*VLOOKUP($B12,[1]Table2!$B$1:$Z$21,MATCH("xG/90",[1]Table2!$B$1:$Z$1,0),0),"")</f>
        <v/>
      </c>
      <c r="AZ35" s="41" t="str">
        <f>IFERROR(VLOOKUP(AZ12,[1]Table2!$B$1:$Z$21,MATCH("xGA/90",[1]Table2!$B$1:$Z$1,0),0)*VLOOKUP($B12,[1]Table2!$B$1:$Z$21,MATCH("xG/90",[1]Table2!$B$1:$Z$1,0),0),"")</f>
        <v/>
      </c>
      <c r="BA35" s="41" t="str">
        <f>IFERROR(VLOOKUP(BA12,[1]Table2!$B$1:$Z$21,MATCH("xGA/90",[1]Table2!$B$1:$Z$1,0),0)*VLOOKUP($B12,[1]Table2!$B$1:$Z$21,MATCH("xG/90",[1]Table2!$B$1:$Z$1,0),0),"")</f>
        <v/>
      </c>
      <c r="BB35" s="41" t="str">
        <f>IFERROR(VLOOKUP(BB12,[1]Table2!$B$1:$Z$21,MATCH("xGA/90",[1]Table2!$B$1:$Z$1,0),0)*VLOOKUP($B12,[1]Table2!$B$1:$Z$21,MATCH("xG/90",[1]Table2!$B$1:$Z$1,0),0),"")</f>
        <v/>
      </c>
      <c r="BC35" s="41" t="str">
        <f>IFERROR(VLOOKUP(BC12,[1]Table2!$B$1:$Z$21,MATCH("xGA/90",[1]Table2!$B$1:$Z$1,0),0)*VLOOKUP($B12,[1]Table2!$B$1:$Z$21,MATCH("xG/90",[1]Table2!$B$1:$Z$1,0),0),"")</f>
        <v/>
      </c>
      <c r="BD35" s="41" t="str">
        <f>IFERROR(VLOOKUP(BD12,[1]Table2!$B$1:$Z$21,MATCH("xGA/90",[1]Table2!$B$1:$Z$1,0),0)*VLOOKUP($B12,[1]Table2!$B$1:$Z$21,MATCH("xG/90",[1]Table2!$B$1:$Z$1,0),0),"")</f>
        <v/>
      </c>
      <c r="BE35" s="41" t="str">
        <f>IFERROR(VLOOKUP(BE12,[1]Table2!$B$1:$Z$21,MATCH("xGA/90",[1]Table2!$B$1:$Z$1,0),0)*VLOOKUP($B12,[1]Table2!$B$1:$Z$21,MATCH("xG/90",[1]Table2!$B$1:$Z$1,0),0),"")</f>
        <v/>
      </c>
      <c r="BF35" s="41" t="str">
        <f>IFERROR(VLOOKUP(BF12,[1]Table2!$B$1:$Z$21,MATCH("xGA/90",[1]Table2!$B$1:$Z$1,0),0)*VLOOKUP($B12,[1]Table2!$B$1:$Z$21,MATCH("xG/90",[1]Table2!$B$1:$Z$1,0),0),"")</f>
        <v/>
      </c>
      <c r="BG35" s="41" t="str">
        <f>IFERROR(VLOOKUP(BG12,[1]Table2!$B$1:$Z$21,MATCH("xGA/90",[1]Table2!$B$1:$Z$1,0),0)*VLOOKUP($B12,[1]Table2!$B$1:$Z$21,MATCH("xG/90",[1]Table2!$B$1:$Z$1,0),0),"")</f>
        <v/>
      </c>
      <c r="BH35" s="41" t="str">
        <f>IFERROR(VLOOKUP(BH12,[1]Table2!$B$1:$Z$21,MATCH("xGA/90",[1]Table2!$B$1:$Z$1,0),0)*VLOOKUP($B12,[1]Table2!$B$1:$Z$21,MATCH("xG/90",[1]Table2!$B$1:$Z$1,0),0),"")</f>
        <v/>
      </c>
      <c r="BI35" s="41" t="str">
        <f>IFERROR(VLOOKUP(BI12,[1]Table2!$B$1:$Z$21,MATCH("xGA/90",[1]Table2!$B$1:$Z$1,0),0)*VLOOKUP($B12,[1]Table2!$B$1:$Z$21,MATCH("xG/90",[1]Table2!$B$1:$Z$1,0),0),"")</f>
        <v/>
      </c>
      <c r="BJ35" s="41" t="str">
        <f>IFERROR(VLOOKUP(BJ12,[1]Table2!$B$1:$Z$21,MATCH("xGA/90",[1]Table2!$B$1:$Z$1,0),0)*VLOOKUP($B12,[1]Table2!$B$1:$Z$21,MATCH("xG/90",[1]Table2!$B$1:$Z$1,0),0),"")</f>
        <v/>
      </c>
      <c r="BK35" s="41" t="str">
        <f>IFERROR(VLOOKUP(BK12,[1]Table2!$B$1:$Z$21,MATCH("xGA/90",[1]Table2!$B$1:$Z$1,0),0)*VLOOKUP($B12,[1]Table2!$B$1:$Z$21,MATCH("xG/90",[1]Table2!$B$1:$Z$1,0),0),"")</f>
        <v/>
      </c>
      <c r="BL35" s="41">
        <f>IFERROR(VLOOKUP(BL12,[1]Table2!$B$1:$Z$21,MATCH("xGA/90",[1]Table2!$B$1:$Z$1,0),0)*VLOOKUP($B12,[1]Table2!$B$1:$Z$21,MATCH("xG/90",[1]Table2!$B$1:$Z$1,0),0),"")</f>
        <v>1.2772944849115504</v>
      </c>
      <c r="BM35" s="41" t="str">
        <f>IFERROR(VLOOKUP(BM12,[1]Table2!$B$1:$Z$21,MATCH("xGA/90",[1]Table2!$B$1:$Z$1,0),0)*VLOOKUP($B12,[1]Table2!$B$1:$Z$21,MATCH("xG/90",[1]Table2!$B$1:$Z$1,0),0),"")</f>
        <v/>
      </c>
      <c r="BN35" s="41" t="str">
        <f>IFERROR(VLOOKUP(BN12,[1]Table2!$B$1:$Z$21,MATCH("xGA/90",[1]Table2!$B$1:$Z$1,0),0)*VLOOKUP($B12,[1]Table2!$B$1:$Z$21,MATCH("xG/90",[1]Table2!$B$1:$Z$1,0),0),"")</f>
        <v/>
      </c>
      <c r="BO35" s="41" t="str">
        <f>IFERROR(VLOOKUP(BO12,[1]Table2!$B$1:$Z$21,MATCH("xGA/90",[1]Table2!$B$1:$Z$1,0),0)*VLOOKUP($B12,[1]Table2!$B$1:$Z$21,MATCH("xG/90",[1]Table2!$B$1:$Z$1,0),0),"")</f>
        <v/>
      </c>
      <c r="BP35" s="41" t="str">
        <f>IFERROR(VLOOKUP(BP12,[1]Table2!$B$1:$Z$21,MATCH("xGA/90",[1]Table2!$B$1:$Z$1,0),0)*VLOOKUP($B12,[1]Table2!$B$1:$Z$21,MATCH("xG/90",[1]Table2!$B$1:$Z$1,0),0),"")</f>
        <v/>
      </c>
      <c r="BQ35" s="41" t="str">
        <f>IFERROR(VLOOKUP(BQ12,[1]Table2!$B$1:$Z$21,MATCH("xGA/90",[1]Table2!$B$1:$Z$1,0),0)*VLOOKUP($B12,[1]Table2!$B$1:$Z$21,MATCH("xG/90",[1]Table2!$B$1:$Z$1,0),0),"")</f>
        <v/>
      </c>
      <c r="BR35" s="41" t="str">
        <f>IFERROR(VLOOKUP(BR12,[1]Table2!$B$1:$Z$21,MATCH("xGA/90",[1]Table2!$B$1:$Z$1,0),0)*VLOOKUP($B12,[1]Table2!$B$1:$Z$21,MATCH("xG/90",[1]Table2!$B$1:$Z$1,0),0),"")</f>
        <v/>
      </c>
      <c r="BS35" s="41" t="str">
        <f>IFERROR(VLOOKUP(BS12,[1]Table2!$B$1:$Z$21,MATCH("xGA/90",[1]Table2!$B$1:$Z$1,0),0)*VLOOKUP($B12,[1]Table2!$B$1:$Z$21,MATCH("xG/90",[1]Table2!$B$1:$Z$1,0),0),"")</f>
        <v/>
      </c>
      <c r="BT35" s="41">
        <f>IFERROR(VLOOKUP(BT12,[1]Table2!$B$1:$Z$21,MATCH("xGA/90",[1]Table2!$B$1:$Z$1,0),0)*VLOOKUP($B12,[1]Table2!$B$1:$Z$21,MATCH("xG/90",[1]Table2!$B$1:$Z$1,0),0),"")</f>
        <v>1.586576482830385</v>
      </c>
      <c r="BU35" s="41" t="str">
        <f>IFERROR(VLOOKUP(BU12,[1]Table2!$B$1:$Z$21,MATCH("xGA/90",[1]Table2!$B$1:$Z$1,0),0)*VLOOKUP($B12,[1]Table2!$B$1:$Z$21,MATCH("xG/90",[1]Table2!$B$1:$Z$1,0),0),"")</f>
        <v/>
      </c>
      <c r="BV35" s="41" t="str">
        <f>IFERROR(VLOOKUP(BV12,[1]Table2!$B$1:$Z$21,MATCH("xGA/90",[1]Table2!$B$1:$Z$1,0),0)*VLOOKUP($B12,[1]Table2!$B$1:$Z$21,MATCH("xG/90",[1]Table2!$B$1:$Z$1,0),0),"")</f>
        <v/>
      </c>
      <c r="BW35" s="41" t="str">
        <f>IFERROR(VLOOKUP(BW12,[1]Table2!$B$1:$Z$21,MATCH("xGA/90",[1]Table2!$B$1:$Z$1,0),0)*VLOOKUP($B12,[1]Table2!$B$1:$Z$21,MATCH("xG/90",[1]Table2!$B$1:$Z$1,0),0),"")</f>
        <v/>
      </c>
      <c r="BX35" s="41" t="str">
        <f>IFERROR(VLOOKUP(BX12,[1]Table2!$B$1:$Z$21,MATCH("xGA/90",[1]Table2!$B$1:$Z$1,0),0)*VLOOKUP($B12,[1]Table2!$B$1:$Z$21,MATCH("xG/90",[1]Table2!$B$1:$Z$1,0),0),"")</f>
        <v/>
      </c>
      <c r="BY35" s="41" t="str">
        <f>IFERROR(VLOOKUP(BY12,[1]Table2!$B$1:$Z$21,MATCH("xGA/90",[1]Table2!$B$1:$Z$1,0),0)*VLOOKUP($B12,[1]Table2!$B$1:$Z$21,MATCH("xG/90",[1]Table2!$B$1:$Z$1,0),0),"")</f>
        <v/>
      </c>
      <c r="BZ35" s="41">
        <f>IFERROR(VLOOKUP(BZ12,[1]Table2!$B$1:$Z$21,MATCH("xGA/90",[1]Table2!$B$1:$Z$1,0),0)*VLOOKUP($B12,[1]Table2!$B$1:$Z$21,MATCH("xG/90",[1]Table2!$B$1:$Z$1,0),0),"")</f>
        <v>2.1907056451612901</v>
      </c>
      <c r="CA35" s="41" t="str">
        <f>IFERROR(VLOOKUP(CA12,[1]Table2!$B$1:$Z$21,MATCH("xGA/90",[1]Table2!$B$1:$Z$1,0),0)*VLOOKUP($B12,[1]Table2!$B$1:$Z$21,MATCH("xG/90",[1]Table2!$B$1:$Z$1,0),0),"")</f>
        <v/>
      </c>
      <c r="CB35" s="41" t="str">
        <f>IFERROR(VLOOKUP(CB12,[1]Table2!$B$1:$Z$21,MATCH("xGA/90",[1]Table2!$B$1:$Z$1,0),0)*VLOOKUP($B12,[1]Table2!$B$1:$Z$21,MATCH("xG/90",[1]Table2!$B$1:$Z$1,0),0),"")</f>
        <v/>
      </c>
      <c r="CC35" s="41" t="str">
        <f>IFERROR(VLOOKUP(CC12,[1]Table2!$B$1:$Z$21,MATCH("xGA/90",[1]Table2!$B$1:$Z$1,0),0)*VLOOKUP($B12,[1]Table2!$B$1:$Z$21,MATCH("xG/90",[1]Table2!$B$1:$Z$1,0),0),"")</f>
        <v/>
      </c>
      <c r="CD35" s="41" t="str">
        <f>IFERROR(VLOOKUP(CD12,[1]Table2!$B$1:$Z$21,MATCH("xGA/90",[1]Table2!$B$1:$Z$1,0),0)*VLOOKUP($B12,[1]Table2!$B$1:$Z$21,MATCH("xG/90",[1]Table2!$B$1:$Z$1,0),0),"")</f>
        <v/>
      </c>
      <c r="CE35" s="41">
        <f>IFERROR(VLOOKUP(CE12,[1]Table2!$B$1:$Z$21,MATCH("xGA/90",[1]Table2!$B$1:$Z$1,0),0)*VLOOKUP($B12,[1]Table2!$B$1:$Z$21,MATCH("xG/90",[1]Table2!$B$1:$Z$1,0),0),"")</f>
        <v>1.824939516129032</v>
      </c>
      <c r="CF35" s="41" t="str">
        <f>IFERROR(VLOOKUP(CF12,[1]Table2!$B$1:$Z$21,MATCH("xGA/90",[1]Table2!$B$1:$Z$1,0),0)*VLOOKUP($B12,[1]Table2!$B$1:$Z$21,MATCH("xG/90",[1]Table2!$B$1:$Z$1,0),0),"")</f>
        <v/>
      </c>
      <c r="CG35" s="41" t="str">
        <f>IFERROR(VLOOKUP(CG12,[1]Table2!$B$1:$Z$21,MATCH("xGA/90",[1]Table2!$B$1:$Z$1,0),0)*VLOOKUP($B12,[1]Table2!$B$1:$Z$21,MATCH("xG/90",[1]Table2!$B$1:$Z$1,0),0),"")</f>
        <v/>
      </c>
      <c r="CH35" s="41">
        <f>IFERROR(VLOOKUP(CH12,[1]Table2!$B$1:$Z$21,MATCH("xGA/90",[1]Table2!$B$1:$Z$1,0),0)*VLOOKUP($B12,[1]Table2!$B$1:$Z$21,MATCH("xG/90",[1]Table2!$B$1:$Z$1,0),0),"")</f>
        <v>2.0934274193548386</v>
      </c>
      <c r="CI35" s="41" t="str">
        <f>IFERROR(VLOOKUP(CI12,[1]Table2!$B$1:$Z$21,MATCH("xGA/90",[1]Table2!$B$1:$Z$1,0),0)*VLOOKUP($B12,[1]Table2!$B$1:$Z$21,MATCH("xG/90",[1]Table2!$B$1:$Z$1,0),0),"")</f>
        <v/>
      </c>
      <c r="CJ35" s="41" t="str">
        <f>IFERROR(VLOOKUP(CJ12,[1]Table2!$B$1:$Z$21,MATCH("xGA/90",[1]Table2!$B$1:$Z$1,0),0)*VLOOKUP($B12,[1]Table2!$B$1:$Z$21,MATCH("xG/90",[1]Table2!$B$1:$Z$1,0),0),"")</f>
        <v/>
      </c>
      <c r="CK35" s="41" t="str">
        <f>IFERROR(VLOOKUP(CK12,[1]Table2!$B$1:$Z$21,MATCH("xGA/90",[1]Table2!$B$1:$Z$1,0),0)*VLOOKUP($B12,[1]Table2!$B$1:$Z$21,MATCH("xG/90",[1]Table2!$B$1:$Z$1,0),0),"")</f>
        <v/>
      </c>
      <c r="CL35" s="41" t="str">
        <f>IFERROR(VLOOKUP(CL12,[1]Table2!$B$1:$Z$21,MATCH("xGA/90",[1]Table2!$B$1:$Z$1,0),0)*VLOOKUP($B12,[1]Table2!$B$1:$Z$21,MATCH("xG/90",[1]Table2!$B$1:$Z$1,0),0),"")</f>
        <v/>
      </c>
      <c r="CM35" s="41" t="str">
        <f>IFERROR(VLOOKUP(CM12,[1]Table2!$B$1:$Z$21,MATCH("xGA/90",[1]Table2!$B$1:$Z$1,0),0)*VLOOKUP($B12,[1]Table2!$B$1:$Z$21,MATCH("xG/90",[1]Table2!$B$1:$Z$1,0),0),"")</f>
        <v/>
      </c>
      <c r="CN35" s="41">
        <f>IFERROR(VLOOKUP(CN12,[1]Table2!$B$1:$Z$21,MATCH("xGA/90",[1]Table2!$B$1:$Z$1,0),0)*VLOOKUP($B12,[1]Table2!$B$1:$Z$21,MATCH("xG/90",[1]Table2!$B$1:$Z$1,0),0),"")</f>
        <v>2.1012096774193547</v>
      </c>
      <c r="CO35" s="41" t="str">
        <f>IFERROR(VLOOKUP(CO12,[1]Table2!$B$1:$Z$21,MATCH("xGA/90",[1]Table2!$B$1:$Z$1,0),0)*VLOOKUP($B12,[1]Table2!$B$1:$Z$21,MATCH("xG/90",[1]Table2!$B$1:$Z$1,0),0),"")</f>
        <v/>
      </c>
      <c r="CP35" s="41" t="str">
        <f>IFERROR(VLOOKUP(CP12,[1]Table2!$B$1:$Z$21,MATCH("xGA/90",[1]Table2!$B$1:$Z$1,0),0)*VLOOKUP($B12,[1]Table2!$B$1:$Z$21,MATCH("xG/90",[1]Table2!$B$1:$Z$1,0),0),"")</f>
        <v/>
      </c>
      <c r="CQ35" s="41" t="str">
        <f>IFERROR(VLOOKUP(CQ12,[1]Table2!$B$1:$Z$21,MATCH("xGA/90",[1]Table2!$B$1:$Z$1,0),0)*VLOOKUP($B12,[1]Table2!$B$1:$Z$21,MATCH("xG/90",[1]Table2!$B$1:$Z$1,0),0),"")</f>
        <v/>
      </c>
      <c r="CR35" s="41" t="str">
        <f>IFERROR(VLOOKUP(CR12,[1]Table2!$B$1:$Z$21,MATCH("xGA/90",[1]Table2!$B$1:$Z$1,0),0)*VLOOKUP($B12,[1]Table2!$B$1:$Z$21,MATCH("xG/90",[1]Table2!$B$1:$Z$1,0),0),"")</f>
        <v/>
      </c>
      <c r="CS35" s="41" t="str">
        <f>IFERROR(VLOOKUP(CS12,[1]Table2!$B$1:$Z$21,MATCH("xGA/90",[1]Table2!$B$1:$Z$1,0),0)*VLOOKUP($B12,[1]Table2!$B$1:$Z$21,MATCH("xG/90",[1]Table2!$B$1:$Z$1,0),0),"")</f>
        <v/>
      </c>
      <c r="CT35" s="41" t="str">
        <f>IFERROR(VLOOKUP(CT12,[1]Table2!$B$1:$Z$21,MATCH("xGA/90",[1]Table2!$B$1:$Z$1,0),0)*VLOOKUP($B12,[1]Table2!$B$1:$Z$21,MATCH("xG/90",[1]Table2!$B$1:$Z$1,0),0),"")</f>
        <v/>
      </c>
      <c r="CU35" s="41">
        <f>IFERROR(VLOOKUP(CU12,[1]Table2!$B$1:$Z$21,MATCH("xGA/90",[1]Table2!$B$1:$Z$1,0),0)*VLOOKUP($B12,[1]Table2!$B$1:$Z$21,MATCH("xG/90",[1]Table2!$B$1:$Z$1,0),0),"")</f>
        <v>1.0168817204301075</v>
      </c>
      <c r="CV35" s="41" t="str">
        <f>IFERROR(VLOOKUP(CV12,[1]Table2!$B$1:$Z$21,MATCH("xGA/90",[1]Table2!$B$1:$Z$1,0),0)*VLOOKUP($B12,[1]Table2!$B$1:$Z$21,MATCH("xG/90",[1]Table2!$B$1:$Z$1,0),0),"")</f>
        <v/>
      </c>
      <c r="CW35" s="41" t="str">
        <f>IFERROR(VLOOKUP(CW12,[1]Table2!$B$1:$Z$21,MATCH("xGA/90",[1]Table2!$B$1:$Z$1,0),0)*VLOOKUP($B12,[1]Table2!$B$1:$Z$21,MATCH("xG/90",[1]Table2!$B$1:$Z$1,0),0),"")</f>
        <v/>
      </c>
      <c r="CX35" s="41" t="str">
        <f>IFERROR(VLOOKUP(CX12,[1]Table2!$B$1:$Z$21,MATCH("xGA/90",[1]Table2!$B$1:$Z$1,0),0)*VLOOKUP($B12,[1]Table2!$B$1:$Z$21,MATCH("xG/90",[1]Table2!$B$1:$Z$1,0),0),"")</f>
        <v/>
      </c>
      <c r="CY35" s="41" t="str">
        <f>IFERROR(VLOOKUP(CY12,[1]Table2!$B$1:$Z$21,MATCH("xGA/90",[1]Table2!$B$1:$Z$1,0),0)*VLOOKUP($B12,[1]Table2!$B$1:$Z$21,MATCH("xG/90",[1]Table2!$B$1:$Z$1,0),0),"")</f>
        <v/>
      </c>
      <c r="CZ35" s="41" t="str">
        <f>IFERROR(VLOOKUP(CZ12,[1]Table2!$B$1:$Z$21,MATCH("xGA/90",[1]Table2!$B$1:$Z$1,0),0)*VLOOKUP($B12,[1]Table2!$B$1:$Z$21,MATCH("xG/90",[1]Table2!$B$1:$Z$1,0),0),"")</f>
        <v/>
      </c>
      <c r="DA35" s="41" t="str">
        <f>IFERROR(VLOOKUP(DA12,[1]Table2!$B$1:$Z$21,MATCH("xGA/90",[1]Table2!$B$1:$Z$1,0),0)*VLOOKUP($B12,[1]Table2!$B$1:$Z$21,MATCH("xG/90",[1]Table2!$B$1:$Z$1,0),0),"")</f>
        <v/>
      </c>
      <c r="DB35" s="41" t="str">
        <f>IFERROR(VLOOKUP(DB12,[1]Table2!$B$1:$Z$21,MATCH("xGA/90",[1]Table2!$B$1:$Z$1,0),0)*VLOOKUP($B12,[1]Table2!$B$1:$Z$21,MATCH("xG/90",[1]Table2!$B$1:$Z$1,0),0),"")</f>
        <v/>
      </c>
      <c r="DC35" s="41">
        <f>IFERROR(VLOOKUP(DC12,[1]Table2!$B$1:$Z$21,MATCH("xGA/90",[1]Table2!$B$1:$Z$1,0),0)*VLOOKUP($B12,[1]Table2!$B$1:$Z$21,MATCH("xG/90",[1]Table2!$B$1:$Z$1,0),0),"")</f>
        <v>1.6062580645161291</v>
      </c>
      <c r="DD35" s="41" t="str">
        <f>IFERROR(VLOOKUP(DD12,[1]Table2!$B$1:$Z$21,MATCH("xGA/90",[1]Table2!$B$1:$Z$1,0),0)*VLOOKUP($B12,[1]Table2!$B$1:$Z$21,MATCH("xG/90",[1]Table2!$B$1:$Z$1,0),0),"")</f>
        <v/>
      </c>
      <c r="DE35" s="41" t="str">
        <f>IFERROR(VLOOKUP(DE12,[1]Table2!$B$1:$Z$21,MATCH("xGA/90",[1]Table2!$B$1:$Z$1,0),0)*VLOOKUP($B12,[1]Table2!$B$1:$Z$21,MATCH("xG/90",[1]Table2!$B$1:$Z$1,0),0),"")</f>
        <v/>
      </c>
      <c r="DF35" s="41" t="str">
        <f>IFERROR(VLOOKUP(DF12,[1]Table2!$B$1:$Z$21,MATCH("xGA/90",[1]Table2!$B$1:$Z$1,0),0)*VLOOKUP($B12,[1]Table2!$B$1:$Z$21,MATCH("xG/90",[1]Table2!$B$1:$Z$1,0),0),"")</f>
        <v/>
      </c>
      <c r="DG35" s="41" t="str">
        <f>IFERROR(VLOOKUP(DG12,[1]Table2!$B$1:$Z$21,MATCH("xGA/90",[1]Table2!$B$1:$Z$1,0),0)*VLOOKUP($B12,[1]Table2!$B$1:$Z$21,MATCH("xG/90",[1]Table2!$B$1:$Z$1,0),0),"")</f>
        <v/>
      </c>
      <c r="DH35" s="41" t="str">
        <f>IFERROR(VLOOKUP(DH12,[1]Table2!$B$1:$Z$21,MATCH("xGA/90",[1]Table2!$B$1:$Z$1,0),0)*VLOOKUP($B12,[1]Table2!$B$1:$Z$21,MATCH("xG/90",[1]Table2!$B$1:$Z$1,0),0),"")</f>
        <v/>
      </c>
      <c r="DI35" s="41" t="str">
        <f>IFERROR(VLOOKUP(DI12,[1]Table2!$B$1:$Z$21,MATCH("xGA/90",[1]Table2!$B$1:$Z$1,0),0)*VLOOKUP($B12,[1]Table2!$B$1:$Z$21,MATCH("xG/90",[1]Table2!$B$1:$Z$1,0),0),"")</f>
        <v/>
      </c>
      <c r="DJ35" s="41" t="str">
        <f>IFERROR(VLOOKUP(DJ12,[1]Table2!$B$1:$Z$21,MATCH("xGA/90",[1]Table2!$B$1:$Z$1,0),0)*VLOOKUP($B12,[1]Table2!$B$1:$Z$21,MATCH("xG/90",[1]Table2!$B$1:$Z$1,0),0),"")</f>
        <v/>
      </c>
      <c r="DK35" s="41" t="str">
        <f>IFERROR(VLOOKUP(DK12,[1]Table2!$B$1:$Z$21,MATCH("xGA/90",[1]Table2!$B$1:$Z$1,0),0)*VLOOKUP($B12,[1]Table2!$B$1:$Z$21,MATCH("xG/90",[1]Table2!$B$1:$Z$1,0),0),"")</f>
        <v/>
      </c>
      <c r="DL35" s="41" t="str">
        <f>IFERROR(VLOOKUP(DL12,[1]Table2!$B$1:$Z$21,MATCH("xGA/90",[1]Table2!$B$1:$Z$1,0),0)*VLOOKUP($B12,[1]Table2!$B$1:$Z$21,MATCH("xG/90",[1]Table2!$B$1:$Z$1,0),0),"")</f>
        <v/>
      </c>
      <c r="DM35" s="41" t="str">
        <f>IFERROR(VLOOKUP(DM12,[1]Table2!$B$1:$Z$21,MATCH("xGA/90",[1]Table2!$B$1:$Z$1,0),0)*VLOOKUP($B12,[1]Table2!$B$1:$Z$21,MATCH("xG/90",[1]Table2!$B$1:$Z$1,0),0),"")</f>
        <v/>
      </c>
      <c r="DN35" s="41" t="str">
        <f>IFERROR(VLOOKUP(DN12,[1]Table2!$B$1:$Z$21,MATCH("xGA/90",[1]Table2!$B$1:$Z$1,0),0)*VLOOKUP($B12,[1]Table2!$B$1:$Z$21,MATCH("xG/90",[1]Table2!$B$1:$Z$1,0),0),"")</f>
        <v/>
      </c>
      <c r="DO35" s="41" t="str">
        <f>IFERROR(VLOOKUP(DO12,[1]Table2!$B$1:$Z$21,MATCH("xGA/90",[1]Table2!$B$1:$Z$1,0),0)*VLOOKUP($B12,[1]Table2!$B$1:$Z$21,MATCH("xG/90",[1]Table2!$B$1:$Z$1,0),0),"")</f>
        <v/>
      </c>
      <c r="DP35" s="41" t="str">
        <f>IFERROR(VLOOKUP(DP12,[1]Table2!$B$1:$Z$21,MATCH("xGA/90",[1]Table2!$B$1:$Z$1,0),0)*VLOOKUP($B12,[1]Table2!$B$1:$Z$21,MATCH("xG/90",[1]Table2!$B$1:$Z$1,0),0),"")</f>
        <v/>
      </c>
      <c r="DQ35" s="41" t="str">
        <f>IFERROR(VLOOKUP(DQ12,[1]Table2!$B$1:$Z$21,MATCH("xGA/90",[1]Table2!$B$1:$Z$1,0),0)*VLOOKUP($B12,[1]Table2!$B$1:$Z$21,MATCH("xG/90",[1]Table2!$B$1:$Z$1,0),0),"")</f>
        <v/>
      </c>
      <c r="DR35" s="41" t="str">
        <f>IFERROR(VLOOKUP(DR12,[1]Table2!$B$1:$Z$21,MATCH("xGA/90",[1]Table2!$B$1:$Z$1,0),0)*VLOOKUP($B12,[1]Table2!$B$1:$Z$21,MATCH("xG/90",[1]Table2!$B$1:$Z$1,0),0),"")</f>
        <v/>
      </c>
      <c r="DS35" s="41" t="str">
        <f>IFERROR(VLOOKUP(DS12,[1]Table2!$B$1:$Z$21,MATCH("xGA/90",[1]Table2!$B$1:$Z$1,0),0)*VLOOKUP($B12,[1]Table2!$B$1:$Z$21,MATCH("xG/90",[1]Table2!$B$1:$Z$1,0),0),"")</f>
        <v/>
      </c>
      <c r="DT35" s="41" t="str">
        <f>IFERROR(VLOOKUP(DT12,[1]Table2!$B$1:$Z$21,MATCH("xGA/90",[1]Table2!$B$1:$Z$1,0),0)*VLOOKUP($B12,[1]Table2!$B$1:$Z$21,MATCH("xG/90",[1]Table2!$B$1:$Z$1,0),0),"")</f>
        <v/>
      </c>
      <c r="DU35" s="41" t="str">
        <f>IFERROR(VLOOKUP(DU12,[1]Table2!$B$1:$Z$21,MATCH("xGA/90",[1]Table2!$B$1:$Z$1,0),0)*VLOOKUP($B12,[1]Table2!$B$1:$Z$21,MATCH("xG/90",[1]Table2!$B$1:$Z$1,0),0),"")</f>
        <v/>
      </c>
      <c r="DV35" s="41" t="str">
        <f>IFERROR(VLOOKUP(DV12,[1]Table2!$B$1:$Z$21,MATCH("xGA/90",[1]Table2!$B$1:$Z$1,0),0)*VLOOKUP($B12,[1]Table2!$B$1:$Z$21,MATCH("xG/90",[1]Table2!$B$1:$Z$1,0),0),"")</f>
        <v/>
      </c>
      <c r="DW35" s="41" t="str">
        <f>IFERROR(VLOOKUP(DW12,[1]Table2!$B$1:$Z$21,MATCH("xGA/90",[1]Table2!$B$1:$Z$1,0),0)*VLOOKUP($B12,[1]Table2!$B$1:$Z$21,MATCH("xG/90",[1]Table2!$B$1:$Z$1,0),0),"")</f>
        <v/>
      </c>
      <c r="DX35" s="41" t="str">
        <f>IFERROR(VLOOKUP(DX12,[1]Table2!$B$1:$Z$21,MATCH("xGA/90",[1]Table2!$B$1:$Z$1,0),0)*VLOOKUP($B12,[1]Table2!$B$1:$Z$21,MATCH("xG/90",[1]Table2!$B$1:$Z$1,0),0),"")</f>
        <v/>
      </c>
      <c r="DY35" s="41" t="str">
        <f>IFERROR(VLOOKUP(DY12,[1]Table2!$B$1:$Z$21,MATCH("xGA/90",[1]Table2!$B$1:$Z$1,0),0)*VLOOKUP($B12,[1]Table2!$B$1:$Z$21,MATCH("xG/90",[1]Table2!$B$1:$Z$1,0),0),"")</f>
        <v/>
      </c>
      <c r="DZ35" s="41" t="str">
        <f>IFERROR(VLOOKUP(DZ12,[1]Table2!$B$1:$Z$21,MATCH("xGA/90",[1]Table2!$B$1:$Z$1,0),0)*VLOOKUP($B12,[1]Table2!$B$1:$Z$21,MATCH("xG/90",[1]Table2!$B$1:$Z$1,0),0),"")</f>
        <v/>
      </c>
      <c r="EA35" s="41" t="str">
        <f>IFERROR(VLOOKUP(EA12,[1]Table2!$B$1:$Z$21,MATCH("xGA/90",[1]Table2!$B$1:$Z$1,0),0)*VLOOKUP($B12,[1]Table2!$B$1:$Z$21,MATCH("xG/90",[1]Table2!$B$1:$Z$1,0),0),"")</f>
        <v/>
      </c>
      <c r="EB35" s="41" t="str">
        <f>IFERROR(VLOOKUP(EB12,[1]Table2!$B$1:$Z$21,MATCH("xGA/90",[1]Table2!$B$1:$Z$1,0),0)*VLOOKUP($B12,[1]Table2!$B$1:$Z$21,MATCH("xG/90",[1]Table2!$B$1:$Z$1,0),0),"")</f>
        <v/>
      </c>
      <c r="EC35" s="41" t="str">
        <f>IFERROR(VLOOKUP(EC12,[1]Table2!$B$1:$Z$21,MATCH("xGA/90",[1]Table2!$B$1:$Z$1,0),0)*VLOOKUP($B12,[1]Table2!$B$1:$Z$21,MATCH("xG/90",[1]Table2!$B$1:$Z$1,0),0),"")</f>
        <v/>
      </c>
      <c r="ED35" s="41" t="str">
        <f>IFERROR(VLOOKUP(ED12,[1]Table2!$B$1:$Z$21,MATCH("xGA/90",[1]Table2!$B$1:$Z$1,0),0)*VLOOKUP($B12,[1]Table2!$B$1:$Z$21,MATCH("xG/90",[1]Table2!$B$1:$Z$1,0),0),"")</f>
        <v/>
      </c>
      <c r="EE35" s="41" t="str">
        <f>IFERROR(VLOOKUP(EE12,[1]Table2!$B$1:$Z$21,MATCH("xGA/90",[1]Table2!$B$1:$Z$1,0),0)*VLOOKUP($B12,[1]Table2!$B$1:$Z$21,MATCH("xG/90",[1]Table2!$B$1:$Z$1,0),0),"")</f>
        <v/>
      </c>
      <c r="EF35" s="41" t="str">
        <f>IFERROR(VLOOKUP(EF12,[1]Table2!$B$1:$Z$21,MATCH("xGA/90",[1]Table2!$B$1:$Z$1,0),0)*VLOOKUP($B12,[1]Table2!$B$1:$Z$21,MATCH("xG/90",[1]Table2!$B$1:$Z$1,0),0),"")</f>
        <v/>
      </c>
      <c r="EG35" s="41" t="str">
        <f>IFERROR(VLOOKUP(EG12,[1]Table2!$B$1:$Z$21,MATCH("xGA/90",[1]Table2!$B$1:$Z$1,0),0)*VLOOKUP($B12,[1]Table2!$B$1:$Z$21,MATCH("xG/90",[1]Table2!$B$1:$Z$1,0),0),"")</f>
        <v/>
      </c>
      <c r="EH35" s="41" t="str">
        <f>IFERROR(VLOOKUP(EH12,[1]Table2!$B$1:$Z$21,MATCH("xGA/90",[1]Table2!$B$1:$Z$1,0),0)*VLOOKUP($B12,[1]Table2!$B$1:$Z$21,MATCH("xG/90",[1]Table2!$B$1:$Z$1,0),0),"")</f>
        <v/>
      </c>
      <c r="EI35" s="41" t="str">
        <f>IFERROR(VLOOKUP(EI12,[1]Table2!$B$1:$Z$21,MATCH("xGA/90",[1]Table2!$B$1:$Z$1,0),0)*VLOOKUP($B12,[1]Table2!$B$1:$Z$21,MATCH("xG/90",[1]Table2!$B$1:$Z$1,0),0),"")</f>
        <v/>
      </c>
      <c r="EJ35" s="41" t="str">
        <f>IFERROR(VLOOKUP(EJ12,[1]Table2!$B$1:$Z$21,MATCH("xGA/90",[1]Table2!$B$1:$Z$1,0),0)*VLOOKUP($B12,[1]Table2!$B$1:$Z$21,MATCH("xG/90",[1]Table2!$B$1:$Z$1,0),0),"")</f>
        <v/>
      </c>
      <c r="EK35" s="41" t="str">
        <f>IFERROR(VLOOKUP(EK12,[1]Table2!$B$1:$Z$21,MATCH("xGA/90",[1]Table2!$B$1:$Z$1,0),0)*VLOOKUP($B12,[1]Table2!$B$1:$Z$21,MATCH("xG/90",[1]Table2!$B$1:$Z$1,0),0),"")</f>
        <v/>
      </c>
      <c r="EL35" s="41" t="str">
        <f>IFERROR(VLOOKUP(EL12,[1]Table2!$B$1:$Z$21,MATCH("xGA/90",[1]Table2!$B$1:$Z$1,0),0)*VLOOKUP($B12,[1]Table2!$B$1:$Z$21,MATCH("xG/90",[1]Table2!$B$1:$Z$1,0),0),"")</f>
        <v/>
      </c>
      <c r="EM35" s="41" t="str">
        <f>IFERROR(VLOOKUP(EM12,[1]Table2!$B$1:$Z$21,MATCH("xGA/90",[1]Table2!$B$1:$Z$1,0),0)*VLOOKUP($B12,[1]Table2!$B$1:$Z$21,MATCH("xG/90",[1]Table2!$B$1:$Z$1,0),0),"")</f>
        <v/>
      </c>
      <c r="EN35" s="41" t="str">
        <f>IFERROR(VLOOKUP(EN12,[1]Table2!$B$1:$Z$21,MATCH("xGA/90",[1]Table2!$B$1:$Z$1,0),0)*VLOOKUP($B12,[1]Table2!$B$1:$Z$21,MATCH("xG/90",[1]Table2!$B$1:$Z$1,0),0),"")</f>
        <v/>
      </c>
      <c r="EO35" s="41" t="str">
        <f>IFERROR(VLOOKUP(EO12,[1]Table2!$B$1:$Z$21,MATCH("xGA/90",[1]Table2!$B$1:$Z$1,0),0)*VLOOKUP($B12,[1]Table2!$B$1:$Z$21,MATCH("xG/90",[1]Table2!$B$1:$Z$1,0),0),"")</f>
        <v/>
      </c>
      <c r="EP35" s="41" t="str">
        <f>IFERROR(VLOOKUP(EP12,[1]Table2!$B$1:$Z$21,MATCH("xGA/90",[1]Table2!$B$1:$Z$1,0),0)*VLOOKUP($B12,[1]Table2!$B$1:$Z$21,MATCH("xG/90",[1]Table2!$B$1:$Z$1,0),0),"")</f>
        <v/>
      </c>
      <c r="EQ35" s="41" t="str">
        <f>IFERROR(VLOOKUP(EQ12,[1]Table2!$B$1:$Z$21,MATCH("xGA/90",[1]Table2!$B$1:$Z$1,0),0)*VLOOKUP($B12,[1]Table2!$B$1:$Z$21,MATCH("xG/90",[1]Table2!$B$1:$Z$1,0),0),"")</f>
        <v/>
      </c>
      <c r="ER35" s="41" t="str">
        <f>IFERROR(VLOOKUP(ER12,[1]Table2!$B$1:$Z$21,MATCH("xGA/90",[1]Table2!$B$1:$Z$1,0),0)*VLOOKUP($B12,[1]Table2!$B$1:$Z$21,MATCH("xG/90",[1]Table2!$B$1:$Z$1,0),0),"")</f>
        <v/>
      </c>
      <c r="ES35" s="41" t="str">
        <f>IFERROR(VLOOKUP(ES12,[1]Table2!$B$1:$Z$21,MATCH("xGA/90",[1]Table2!$B$1:$Z$1,0),0)*VLOOKUP($B12,[1]Table2!$B$1:$Z$21,MATCH("xG/90",[1]Table2!$B$1:$Z$1,0),0),"")</f>
        <v/>
      </c>
      <c r="ET35" s="41">
        <f>IFERROR(VLOOKUP(ET12,[1]Table2!$B$1:$Z$21,MATCH("xGA/90",[1]Table2!$B$1:$Z$1,0),0)*VLOOKUP($B12,[1]Table2!$B$1:$Z$21,MATCH("xG/90",[1]Table2!$B$1:$Z$1,0),0),"")</f>
        <v>1.6187096774193548</v>
      </c>
      <c r="EU35" s="41" t="str">
        <f>IFERROR(VLOOKUP(EU12,[1]Table2!$B$1:$Z$21,MATCH("xGA/90",[1]Table2!$B$1:$Z$1,0),0)*VLOOKUP($B12,[1]Table2!$B$1:$Z$21,MATCH("xG/90",[1]Table2!$B$1:$Z$1,0),0),"")</f>
        <v/>
      </c>
      <c r="EV35" s="41" t="str">
        <f>IFERROR(VLOOKUP(EV12,[1]Table2!$B$1:$Z$21,MATCH("xGA/90",[1]Table2!$B$1:$Z$1,0),0)*VLOOKUP($B12,[1]Table2!$B$1:$Z$21,MATCH("xG/90",[1]Table2!$B$1:$Z$1,0),0),"")</f>
        <v/>
      </c>
      <c r="EW35" s="41" t="str">
        <f>IFERROR(VLOOKUP(EW12,[1]Table2!$B$1:$Z$21,MATCH("xGA/90",[1]Table2!$B$1:$Z$1,0),0)*VLOOKUP($B12,[1]Table2!$B$1:$Z$21,MATCH("xG/90",[1]Table2!$B$1:$Z$1,0),0),"")</f>
        <v/>
      </c>
      <c r="EX35" s="41" t="str">
        <f>IFERROR(VLOOKUP(EX12,[1]Table2!$B$1:$Z$21,MATCH("xGA/90",[1]Table2!$B$1:$Z$1,0),0)*VLOOKUP($B12,[1]Table2!$B$1:$Z$21,MATCH("xG/90",[1]Table2!$B$1:$Z$1,0),0),"")</f>
        <v/>
      </c>
      <c r="EY35" s="41">
        <f>IFERROR(VLOOKUP(EY12,[1]Table2!$B$1:$Z$21,MATCH("xGA/90",[1]Table2!$B$1:$Z$1,0),0)*VLOOKUP($B12,[1]Table2!$B$1:$Z$21,MATCH("xG/90",[1]Table2!$B$1:$Z$1,0),0),"")</f>
        <v>1.7938104838709676</v>
      </c>
      <c r="EZ35" s="41" t="str">
        <f>IFERROR(VLOOKUP(EZ12,[1]Table2!$B$1:$Z$21,MATCH("xGA/90",[1]Table2!$B$1:$Z$1,0),0)*VLOOKUP($B12,[1]Table2!$B$1:$Z$21,MATCH("xG/90",[1]Table2!$B$1:$Z$1,0),0),"")</f>
        <v/>
      </c>
      <c r="FA35" s="41" t="str">
        <f>IFERROR(VLOOKUP(FA12,[1]Table2!$B$1:$Z$21,MATCH("xGA/90",[1]Table2!$B$1:$Z$1,0),0)*VLOOKUP($B12,[1]Table2!$B$1:$Z$21,MATCH("xG/90",[1]Table2!$B$1:$Z$1,0),0),"")</f>
        <v/>
      </c>
      <c r="FB35" s="41">
        <f>IFERROR(VLOOKUP(FB12,[1]Table2!$B$1:$Z$21,MATCH("xGA/90",[1]Table2!$B$1:$Z$1,0),0)*VLOOKUP($B12,[1]Table2!$B$1:$Z$21,MATCH("xG/90",[1]Table2!$B$1:$Z$1,0),0),"")</f>
        <v>2.0117137096774194</v>
      </c>
      <c r="FC35" s="41" t="str">
        <f>IFERROR(VLOOKUP(FC12,[1]Table2!$B$1:$Z$21,MATCH("xGA/90",[1]Table2!$B$1:$Z$1,0),0)*VLOOKUP($B12,[1]Table2!$B$1:$Z$21,MATCH("xG/90",[1]Table2!$B$1:$Z$1,0),0),"")</f>
        <v/>
      </c>
      <c r="FD35" s="41" t="str">
        <f>IFERROR(VLOOKUP(FD12,[1]Table2!$B$1:$Z$21,MATCH("xGA/90",[1]Table2!$B$1:$Z$1,0),0)*VLOOKUP($B12,[1]Table2!$B$1:$Z$21,MATCH("xG/90",[1]Table2!$B$1:$Z$1,0),0),"")</f>
        <v/>
      </c>
      <c r="FE35" s="41" t="str">
        <f>IFERROR(VLOOKUP(FE12,[1]Table2!$B$1:$Z$21,MATCH("xGA/90",[1]Table2!$B$1:$Z$1,0),0)*VLOOKUP($B12,[1]Table2!$B$1:$Z$21,MATCH("xG/90",[1]Table2!$B$1:$Z$1,0),0),"")</f>
        <v/>
      </c>
      <c r="FF35" s="41" t="str">
        <f>IFERROR(VLOOKUP(FF12,[1]Table2!$B$1:$Z$21,MATCH("xGA/90",[1]Table2!$B$1:$Z$1,0),0)*VLOOKUP($B12,[1]Table2!$B$1:$Z$21,MATCH("xG/90",[1]Table2!$B$1:$Z$1,0),0),"")</f>
        <v/>
      </c>
      <c r="FG35" s="41" t="str">
        <f>IFERROR(VLOOKUP(FG12,[1]Table2!$B$1:$Z$21,MATCH("xGA/90",[1]Table2!$B$1:$Z$1,0),0)*VLOOKUP($B12,[1]Table2!$B$1:$Z$21,MATCH("xG/90",[1]Table2!$B$1:$Z$1,0),0),"")</f>
        <v/>
      </c>
      <c r="FH35" s="41" t="str">
        <f>IFERROR(VLOOKUP(FH12,[1]Table2!$B$1:$Z$21,MATCH("xGA/90",[1]Table2!$B$1:$Z$1,0),0)*VLOOKUP($B12,[1]Table2!$B$1:$Z$21,MATCH("xG/90",[1]Table2!$B$1:$Z$1,0),0),"")</f>
        <v/>
      </c>
      <c r="FI35" s="41" t="str">
        <f>IFERROR(VLOOKUP(FI12,[1]Table2!$B$1:$Z$21,MATCH("xGA/90",[1]Table2!$B$1:$Z$1,0),0)*VLOOKUP($B12,[1]Table2!$B$1:$Z$21,MATCH("xG/90",[1]Table2!$B$1:$Z$1,0),0),"")</f>
        <v/>
      </c>
      <c r="FJ35" s="41" t="str">
        <f>IFERROR(VLOOKUP(FJ12,[1]Table2!$B$1:$Z$21,MATCH("xGA/90",[1]Table2!$B$1:$Z$1,0),0)*VLOOKUP($B12,[1]Table2!$B$1:$Z$21,MATCH("xG/90",[1]Table2!$B$1:$Z$1,0),0),"")</f>
        <v/>
      </c>
      <c r="FK35" s="41">
        <f>IFERROR(VLOOKUP(FK12,[1]Table2!$B$1:$Z$21,MATCH("xGA/90",[1]Table2!$B$1:$Z$1,0),0)*VLOOKUP($B12,[1]Table2!$B$1:$Z$21,MATCH("xG/90",[1]Table2!$B$1:$Z$1,0),0),"")</f>
        <v>1.5705098855359001</v>
      </c>
      <c r="FL35" s="41" t="str">
        <f>IFERROR(VLOOKUP(FL12,[1]Table2!$B$1:$Z$21,MATCH("xGA/90",[1]Table2!$B$1:$Z$1,0),0)*VLOOKUP($B12,[1]Table2!$B$1:$Z$21,MATCH("xG/90",[1]Table2!$B$1:$Z$1,0),0),"")</f>
        <v/>
      </c>
      <c r="FM35" s="41" t="str">
        <f>IFERROR(VLOOKUP(FM12,[1]Table2!$B$1:$Z$21,MATCH("xGA/90",[1]Table2!$B$1:$Z$1,0),0)*VLOOKUP($B12,[1]Table2!$B$1:$Z$21,MATCH("xG/90",[1]Table2!$B$1:$Z$1,0),0),"")</f>
        <v/>
      </c>
      <c r="FN35" s="41">
        <f>IFERROR(VLOOKUP(FN12,[1]Table2!$B$1:$Z$21,MATCH("xGA/90",[1]Table2!$B$1:$Z$1,0),0)*VLOOKUP($B12,[1]Table2!$B$1:$Z$21,MATCH("xG/90",[1]Table2!$B$1:$Z$1,0),0),"")</f>
        <v>1.2772944849115504</v>
      </c>
      <c r="FO35" s="41" t="str">
        <f>IFERROR(VLOOKUP(FO12,[1]Table2!$B$1:$Z$21,MATCH("xGA/90",[1]Table2!$B$1:$Z$1,0),0)*VLOOKUP($B12,[1]Table2!$B$1:$Z$21,MATCH("xG/90",[1]Table2!$B$1:$Z$1,0),0),"")</f>
        <v/>
      </c>
      <c r="FP35" s="41" t="str">
        <f>IFERROR(VLOOKUP(FP12,[1]Table2!$B$1:$Z$21,MATCH("xGA/90",[1]Table2!$B$1:$Z$1,0),0)*VLOOKUP($B12,[1]Table2!$B$1:$Z$21,MATCH("xG/90",[1]Table2!$B$1:$Z$1,0),0),"")</f>
        <v/>
      </c>
      <c r="FQ35" s="41" t="str">
        <f>IFERROR(VLOOKUP(FQ12,[1]Table2!$B$1:$Z$21,MATCH("xGA/90",[1]Table2!$B$1:$Z$1,0),0)*VLOOKUP($B12,[1]Table2!$B$1:$Z$21,MATCH("xG/90",[1]Table2!$B$1:$Z$1,0),0),"")</f>
        <v/>
      </c>
      <c r="FR35" s="41" t="str">
        <f>IFERROR(VLOOKUP(FR12,[1]Table2!$B$1:$Z$21,MATCH("xGA/90",[1]Table2!$B$1:$Z$1,0),0)*VLOOKUP($B12,[1]Table2!$B$1:$Z$21,MATCH("xG/90",[1]Table2!$B$1:$Z$1,0),0),"")</f>
        <v/>
      </c>
      <c r="FS35" s="41" t="str">
        <f>IFERROR(VLOOKUP(FS12,[1]Table2!$B$1:$Z$21,MATCH("xGA/90",[1]Table2!$B$1:$Z$1,0),0)*VLOOKUP($B12,[1]Table2!$B$1:$Z$21,MATCH("xG/90",[1]Table2!$B$1:$Z$1,0),0),"")</f>
        <v/>
      </c>
      <c r="FT35" s="41" t="str">
        <f>IFERROR(VLOOKUP(FT12,[1]Table2!$B$1:$Z$21,MATCH("xGA/90",[1]Table2!$B$1:$Z$1,0),0)*VLOOKUP($B12,[1]Table2!$B$1:$Z$21,MATCH("xG/90",[1]Table2!$B$1:$Z$1,0),0),"")</f>
        <v/>
      </c>
      <c r="FU35" s="41" t="str">
        <f>IFERROR(VLOOKUP(FU12,[1]Table2!$B$1:$Z$21,MATCH("xGA/90",[1]Table2!$B$1:$Z$1,0),0)*VLOOKUP($B12,[1]Table2!$B$1:$Z$21,MATCH("xG/90",[1]Table2!$B$1:$Z$1,0),0),"")</f>
        <v/>
      </c>
      <c r="FV35" s="41">
        <f>IFERROR(VLOOKUP(FV12,[1]Table2!$B$1:$Z$21,MATCH("xGA/90",[1]Table2!$B$1:$Z$1,0),0)*VLOOKUP($B12,[1]Table2!$B$1:$Z$21,MATCH("xG/90",[1]Table2!$B$1:$Z$1,0),0),"")</f>
        <v>1.6031451612903227</v>
      </c>
      <c r="FW35" s="41" t="str">
        <f>IFERROR(VLOOKUP(FW12,[1]Table2!$B$1:$Z$21,MATCH("xGA/90",[1]Table2!$B$1:$Z$1,0),0)*VLOOKUP($B12,[1]Table2!$B$1:$Z$21,MATCH("xG/90",[1]Table2!$B$1:$Z$1,0),0),"")</f>
        <v/>
      </c>
      <c r="FX35" s="41" t="str">
        <f>IFERROR(VLOOKUP(FX12,[1]Table2!$B$1:$Z$21,MATCH("xGA/90",[1]Table2!$B$1:$Z$1,0),0)*VLOOKUP($B12,[1]Table2!$B$1:$Z$21,MATCH("xG/90",[1]Table2!$B$1:$Z$1,0),0),"")</f>
        <v/>
      </c>
      <c r="FY35" s="41" t="str">
        <f>IFERROR(VLOOKUP(FY12,[1]Table2!$B$1:$Z$21,MATCH("xGA/90",[1]Table2!$B$1:$Z$1,0),0)*VLOOKUP($B12,[1]Table2!$B$1:$Z$21,MATCH("xG/90",[1]Table2!$B$1:$Z$1,0),0),"")</f>
        <v/>
      </c>
      <c r="FZ35" s="41" t="str">
        <f>IFERROR(VLOOKUP(FZ12,[1]Table2!$B$1:$Z$21,MATCH("xGA/90",[1]Table2!$B$1:$Z$1,0),0)*VLOOKUP($B12,[1]Table2!$B$1:$Z$21,MATCH("xG/90",[1]Table2!$B$1:$Z$1,0),0),"")</f>
        <v/>
      </c>
      <c r="GA35" s="41" t="str">
        <f>IFERROR(VLOOKUP(GA12,[1]Table2!$B$1:$Z$21,MATCH("xGA/90",[1]Table2!$B$1:$Z$1,0),0)*VLOOKUP($B12,[1]Table2!$B$1:$Z$21,MATCH("xG/90",[1]Table2!$B$1:$Z$1,0),0),"")</f>
        <v/>
      </c>
      <c r="GB35" s="41" t="str">
        <f>IFERROR(VLOOKUP(GB12,[1]Table2!$B$1:$Z$21,MATCH("xGA/90",[1]Table2!$B$1:$Z$1,0),0)*VLOOKUP($B12,[1]Table2!$B$1:$Z$21,MATCH("xG/90",[1]Table2!$B$1:$Z$1,0),0),"")</f>
        <v/>
      </c>
      <c r="GC35" s="41" t="str">
        <f>IFERROR(VLOOKUP(GC12,[1]Table2!$B$1:$Z$21,MATCH("xGA/90",[1]Table2!$B$1:$Z$1,0),0)*VLOOKUP($B12,[1]Table2!$B$1:$Z$21,MATCH("xG/90",[1]Table2!$B$1:$Z$1,0),0),"")</f>
        <v/>
      </c>
      <c r="GD35" s="41" t="str">
        <f>IFERROR(VLOOKUP(GD12,[1]Table2!$B$1:$Z$21,MATCH("xGA/90",[1]Table2!$B$1:$Z$1,0),0)*VLOOKUP($B12,[1]Table2!$B$1:$Z$21,MATCH("xG/90",[1]Table2!$B$1:$Z$1,0),0),"")</f>
        <v/>
      </c>
      <c r="GE35" s="41" t="str">
        <f>IFERROR(VLOOKUP(GE12,[1]Table2!$B$1:$Z$21,MATCH("xGA/90",[1]Table2!$B$1:$Z$1,0),0)*VLOOKUP($B12,[1]Table2!$B$1:$Z$21,MATCH("xG/90",[1]Table2!$B$1:$Z$1,0),0),"")</f>
        <v/>
      </c>
      <c r="GF35" s="41" t="str">
        <f>IFERROR(VLOOKUP(GF12,[1]Table2!$B$1:$Z$21,MATCH("xGA/90",[1]Table2!$B$1:$Z$1,0),0)*VLOOKUP($B12,[1]Table2!$B$1:$Z$21,MATCH("xG/90",[1]Table2!$B$1:$Z$1,0),0),"")</f>
        <v/>
      </c>
      <c r="GG35" s="41">
        <f>IFERROR(VLOOKUP(GG12,[1]Table2!$B$1:$Z$21,MATCH("xGA/90",[1]Table2!$B$1:$Z$1,0),0)*VLOOKUP($B12,[1]Table2!$B$1:$Z$21,MATCH("xG/90",[1]Table2!$B$1:$Z$1,0),0),"")</f>
        <v>1.5705098855359001</v>
      </c>
      <c r="GH35" s="41" t="str">
        <f>IFERROR(VLOOKUP(GH12,[1]Table2!$B$1:$Z$21,MATCH("xGA/90",[1]Table2!$B$1:$Z$1,0),0)*VLOOKUP($B12,[1]Table2!$B$1:$Z$21,MATCH("xG/90",[1]Table2!$B$1:$Z$1,0),0),"")</f>
        <v/>
      </c>
      <c r="GI35" s="41" t="str">
        <f>IFERROR(VLOOKUP(GI12,[1]Table2!$B$1:$Z$21,MATCH("xGA/90",[1]Table2!$B$1:$Z$1,0),0)*VLOOKUP($B12,[1]Table2!$B$1:$Z$21,MATCH("xG/90",[1]Table2!$B$1:$Z$1,0),0),"")</f>
        <v/>
      </c>
      <c r="GJ35" s="41" t="str">
        <f>IFERROR(VLOOKUP(GJ12,[1]Table2!$B$1:$Z$21,MATCH("xGA/90",[1]Table2!$B$1:$Z$1,0),0)*VLOOKUP($B12,[1]Table2!$B$1:$Z$21,MATCH("xG/90",[1]Table2!$B$1:$Z$1,0),0),"")</f>
        <v/>
      </c>
      <c r="GK35" s="41" t="str">
        <f>IFERROR(VLOOKUP(GK12,[1]Table2!$B$1:$Z$21,MATCH("xGA/90",[1]Table2!$B$1:$Z$1,0),0)*VLOOKUP($B12,[1]Table2!$B$1:$Z$21,MATCH("xG/90",[1]Table2!$B$1:$Z$1,0),0),"")</f>
        <v/>
      </c>
      <c r="GL35" s="41" t="str">
        <f>IFERROR(VLOOKUP(GL12,[1]Table2!$B$1:$Z$21,MATCH("xGA/90",[1]Table2!$B$1:$Z$1,0),0)*VLOOKUP($B12,[1]Table2!$B$1:$Z$21,MATCH("xG/90",[1]Table2!$B$1:$Z$1,0),0),"")</f>
        <v/>
      </c>
      <c r="GM35" s="41" t="str">
        <f>IFERROR(VLOOKUP(GM12,[1]Table2!$B$1:$Z$21,MATCH("xGA/90",[1]Table2!$B$1:$Z$1,0),0)*VLOOKUP($B12,[1]Table2!$B$1:$Z$21,MATCH("xG/90",[1]Table2!$B$1:$Z$1,0),0),"")</f>
        <v/>
      </c>
      <c r="GN35" s="41" t="str">
        <f>IFERROR(VLOOKUP(GN12,[1]Table2!$B$1:$Z$21,MATCH("xGA/90",[1]Table2!$B$1:$Z$1,0),0)*VLOOKUP($B12,[1]Table2!$B$1:$Z$21,MATCH("xG/90",[1]Table2!$B$1:$Z$1,0),0),"")</f>
        <v/>
      </c>
      <c r="GO35" s="41">
        <f>IFERROR(VLOOKUP(GO12,[1]Table2!$B$1:$Z$21,MATCH("xGA/90",[1]Table2!$B$1:$Z$1,0),0)*VLOOKUP($B12,[1]Table2!$B$1:$Z$21,MATCH("xG/90",[1]Table2!$B$1:$Z$1,0),0),"")</f>
        <v>2.1012096774193547</v>
      </c>
      <c r="GP35" s="41" t="str">
        <f>IFERROR(VLOOKUP(GP12,[1]Table2!$B$1:$Z$21,MATCH("xGA/90",[1]Table2!$B$1:$Z$1,0),0)*VLOOKUP($B12,[1]Table2!$B$1:$Z$21,MATCH("xG/90",[1]Table2!$B$1:$Z$1,0),0),"")</f>
        <v/>
      </c>
      <c r="GQ35" s="41" t="str">
        <f>IFERROR(VLOOKUP(GQ12,[1]Table2!$B$1:$Z$21,MATCH("xGA/90",[1]Table2!$B$1:$Z$1,0),0)*VLOOKUP($B12,[1]Table2!$B$1:$Z$21,MATCH("xG/90",[1]Table2!$B$1:$Z$1,0),0),"")</f>
        <v/>
      </c>
      <c r="GR35" s="41" t="str">
        <f>IFERROR(VLOOKUP(GR12,[1]Table2!$B$1:$Z$21,MATCH("xGA/90",[1]Table2!$B$1:$Z$1,0),0)*VLOOKUP($B12,[1]Table2!$B$1:$Z$21,MATCH("xG/90",[1]Table2!$B$1:$Z$1,0),0),"")</f>
        <v/>
      </c>
      <c r="GS35" s="41" t="str">
        <f>IFERROR(VLOOKUP(GS12,[1]Table2!$B$1:$Z$21,MATCH("xGA/90",[1]Table2!$B$1:$Z$1,0),0)*VLOOKUP($B12,[1]Table2!$B$1:$Z$21,MATCH("xG/90",[1]Table2!$B$1:$Z$1,0),0),"")</f>
        <v/>
      </c>
      <c r="GT35" s="41" t="str">
        <f>IFERROR(VLOOKUP(GT12,[1]Table2!$B$1:$Z$21,MATCH("xGA/90",[1]Table2!$B$1:$Z$1,0),0)*VLOOKUP($B12,[1]Table2!$B$1:$Z$21,MATCH("xG/90",[1]Table2!$B$1:$Z$1,0),0),"")</f>
        <v/>
      </c>
      <c r="GU35" s="41" t="str">
        <f>IFERROR(VLOOKUP(GU12,[1]Table2!$B$1:$Z$21,MATCH("xGA/90",[1]Table2!$B$1:$Z$1,0),0)*VLOOKUP($B12,[1]Table2!$B$1:$Z$21,MATCH("xG/90",[1]Table2!$B$1:$Z$1,0),0),"")</f>
        <v/>
      </c>
      <c r="GV35" s="41">
        <f>IFERROR(VLOOKUP(GV12,[1]Table2!$B$1:$Z$21,MATCH("xGA/90",[1]Table2!$B$1:$Z$1,0),0)*VLOOKUP($B12,[1]Table2!$B$1:$Z$21,MATCH("xG/90",[1]Table2!$B$1:$Z$1,0),0),"")</f>
        <v>1.4426696329254729</v>
      </c>
      <c r="GW35" s="41" t="str">
        <f>IFERROR(VLOOKUP(GW12,[1]Table2!$B$1:$Z$21,MATCH("xGA/90",[1]Table2!$B$1:$Z$1,0),0)*VLOOKUP($B12,[1]Table2!$B$1:$Z$21,MATCH("xG/90",[1]Table2!$B$1:$Z$1,0),0),"")</f>
        <v/>
      </c>
      <c r="GX35" s="41" t="str">
        <f>IFERROR(VLOOKUP(GX12,[1]Table2!$B$1:$Z$21,MATCH("xGA/90",[1]Table2!$B$1:$Z$1,0),0)*VLOOKUP($B12,[1]Table2!$B$1:$Z$21,MATCH("xG/90",[1]Table2!$B$1:$Z$1,0),0),"")</f>
        <v/>
      </c>
      <c r="GY35" s="41" t="str">
        <f>IFERROR(VLOOKUP(GY12,[1]Table2!$B$1:$Z$21,MATCH("xGA/90",[1]Table2!$B$1:$Z$1,0),0)*VLOOKUP($B12,[1]Table2!$B$1:$Z$21,MATCH("xG/90",[1]Table2!$B$1:$Z$1,0),0),"")</f>
        <v/>
      </c>
      <c r="GZ35" s="41" t="str">
        <f>IFERROR(VLOOKUP(GZ12,[1]Table2!$B$1:$Z$21,MATCH("xGA/90",[1]Table2!$B$1:$Z$1,0),0)*VLOOKUP($B12,[1]Table2!$B$1:$Z$21,MATCH("xG/90",[1]Table2!$B$1:$Z$1,0),0),"")</f>
        <v/>
      </c>
      <c r="HA35" s="41" t="str">
        <f>IFERROR(VLOOKUP(HA12,[1]Table2!$B$1:$Z$21,MATCH("xGA/90",[1]Table2!$B$1:$Z$1,0),0)*VLOOKUP($B12,[1]Table2!$B$1:$Z$21,MATCH("xG/90",[1]Table2!$B$1:$Z$1,0),0),"")</f>
        <v/>
      </c>
      <c r="HB35" s="41">
        <f>IFERROR(VLOOKUP(HB12,[1]Table2!$B$1:$Z$21,MATCH("xGA/90",[1]Table2!$B$1:$Z$1,0),0)*VLOOKUP($B12,[1]Table2!$B$1:$Z$21,MATCH("xG/90",[1]Table2!$B$1:$Z$1,0),0),"")</f>
        <v>1.809375</v>
      </c>
      <c r="HC35" s="41" t="str">
        <f>IFERROR(VLOOKUP(HC12,[1]Table2!$B$1:$Z$21,MATCH("xGA/90",[1]Table2!$B$1:$Z$1,0),0)*VLOOKUP($B12,[1]Table2!$B$1:$Z$21,MATCH("xG/90",[1]Table2!$B$1:$Z$1,0),0),"")</f>
        <v/>
      </c>
      <c r="HD35" s="41" t="str">
        <f>IFERROR(VLOOKUP(HD12,[1]Table2!$B$1:$Z$21,MATCH("xGA/90",[1]Table2!$B$1:$Z$1,0),0)*VLOOKUP($B12,[1]Table2!$B$1:$Z$21,MATCH("xG/90",[1]Table2!$B$1:$Z$1,0),0),"")</f>
        <v/>
      </c>
      <c r="HE35" s="41" t="str">
        <f>IFERROR(VLOOKUP(HE12,[1]Table2!$B$1:$Z$21,MATCH("xGA/90",[1]Table2!$B$1:$Z$1,0),0)*VLOOKUP($B12,[1]Table2!$B$1:$Z$21,MATCH("xG/90",[1]Table2!$B$1:$Z$1,0),0),"")</f>
        <v/>
      </c>
      <c r="HF35" s="41" t="str">
        <f>IFERROR(VLOOKUP(HF12,[1]Table2!$B$1:$Z$21,MATCH("xGA/90",[1]Table2!$B$1:$Z$1,0),0)*VLOOKUP($B12,[1]Table2!$B$1:$Z$21,MATCH("xG/90",[1]Table2!$B$1:$Z$1,0),0),"")</f>
        <v/>
      </c>
      <c r="HG35" s="41" t="str">
        <f>IFERROR(VLOOKUP(HG12,[1]Table2!$B$1:$Z$21,MATCH("xGA/90",[1]Table2!$B$1:$Z$1,0),0)*VLOOKUP($B12,[1]Table2!$B$1:$Z$21,MATCH("xG/90",[1]Table2!$B$1:$Z$1,0),0),"")</f>
        <v/>
      </c>
      <c r="HH35" s="41" t="str">
        <f>IFERROR(VLOOKUP(HH12,[1]Table2!$B$1:$Z$21,MATCH("xGA/90",[1]Table2!$B$1:$Z$1,0),0)*VLOOKUP($B12,[1]Table2!$B$1:$Z$21,MATCH("xG/90",[1]Table2!$B$1:$Z$1,0),0),"")</f>
        <v/>
      </c>
      <c r="HI35" s="41" t="str">
        <f>IFERROR(VLOOKUP(HI12,[1]Table2!$B$1:$Z$21,MATCH("xGA/90",[1]Table2!$B$1:$Z$1,0),0)*VLOOKUP($B12,[1]Table2!$B$1:$Z$21,MATCH("xG/90",[1]Table2!$B$1:$Z$1,0),0),"")</f>
        <v/>
      </c>
      <c r="HJ35" s="41" t="str">
        <f>IFERROR(VLOOKUP(HJ12,[1]Table2!$B$1:$Z$21,MATCH("xGA/90",[1]Table2!$B$1:$Z$1,0),0)*VLOOKUP($B12,[1]Table2!$B$1:$Z$21,MATCH("xG/90",[1]Table2!$B$1:$Z$1,0),0),"")</f>
        <v/>
      </c>
      <c r="HK35" s="41" t="str">
        <f>IFERROR(VLOOKUP(HK12,[1]Table2!$B$1:$Z$21,MATCH("xGA/90",[1]Table2!$B$1:$Z$1,0),0)*VLOOKUP($B12,[1]Table2!$B$1:$Z$21,MATCH("xG/90",[1]Table2!$B$1:$Z$1,0),0),"")</f>
        <v/>
      </c>
      <c r="HL35" s="41">
        <f>IFERROR(VLOOKUP(HL12,[1]Table2!$B$1:$Z$21,MATCH("xGA/90",[1]Table2!$B$1:$Z$1,0),0)*VLOOKUP($B12,[1]Table2!$B$1:$Z$21,MATCH("xG/90",[1]Table2!$B$1:$Z$1,0),0),"")</f>
        <v>1.6381653225806452</v>
      </c>
      <c r="HM35" s="41" t="str">
        <f>IFERROR(VLOOKUP(HM12,[1]Table2!$B$1:$Z$21,MATCH("xGA/90",[1]Table2!$B$1:$Z$1,0),0)*VLOOKUP($B12,[1]Table2!$B$1:$Z$21,MATCH("xG/90",[1]Table2!$B$1:$Z$1,0),0),"")</f>
        <v/>
      </c>
      <c r="HN35" s="41" t="str">
        <f>IFERROR(VLOOKUP(HN12,[1]Table2!$B$1:$Z$21,MATCH("xGA/90",[1]Table2!$B$1:$Z$1,0),0)*VLOOKUP($B12,[1]Table2!$B$1:$Z$21,MATCH("xG/90",[1]Table2!$B$1:$Z$1,0),0),"")</f>
        <v/>
      </c>
      <c r="HO35" s="41" t="str">
        <f>IFERROR(VLOOKUP(HO12,[1]Table2!$B$1:$Z$21,MATCH("xGA/90",[1]Table2!$B$1:$Z$1,0),0)*VLOOKUP($B12,[1]Table2!$B$1:$Z$21,MATCH("xG/90",[1]Table2!$B$1:$Z$1,0),0),"")</f>
        <v/>
      </c>
      <c r="HP35" s="41" t="str">
        <f>IFERROR(VLOOKUP(HP12,[1]Table2!$B$1:$Z$21,MATCH("xGA/90",[1]Table2!$B$1:$Z$1,0),0)*VLOOKUP($B12,[1]Table2!$B$1:$Z$21,MATCH("xG/90",[1]Table2!$B$1:$Z$1,0),0),"")</f>
        <v/>
      </c>
      <c r="HQ35" s="41" t="str">
        <f>IFERROR(VLOOKUP(HQ12,[1]Table2!$B$1:$Z$21,MATCH("xGA/90",[1]Table2!$B$1:$Z$1,0),0)*VLOOKUP($B12,[1]Table2!$B$1:$Z$21,MATCH("xG/90",[1]Table2!$B$1:$Z$1,0),0),"")</f>
        <v/>
      </c>
      <c r="HR35" s="41">
        <f>IFERROR(VLOOKUP(HR12,[1]Table2!$B$1:$Z$21,MATCH("xGA/90",[1]Table2!$B$1:$Z$1,0),0)*VLOOKUP($B12,[1]Table2!$B$1:$Z$21,MATCH("xG/90",[1]Table2!$B$1:$Z$1,0),0),"")</f>
        <v>1.3502217741935485</v>
      </c>
      <c r="HS35" s="41" t="str">
        <f>IFERROR(VLOOKUP(HS12,[1]Table2!$B$1:$Z$21,MATCH("xGA/90",[1]Table2!$B$1:$Z$1,0),0)*VLOOKUP($B12,[1]Table2!$B$1:$Z$21,MATCH("xG/90",[1]Table2!$B$1:$Z$1,0),0),"")</f>
        <v/>
      </c>
      <c r="HT35" s="41" t="str">
        <f>IFERROR(VLOOKUP(HT12,[1]Table2!$B$1:$Z$21,MATCH("xGA/90",[1]Table2!$B$1:$Z$1,0),0)*VLOOKUP($B12,[1]Table2!$B$1:$Z$21,MATCH("xG/90",[1]Table2!$B$1:$Z$1,0),0),"")</f>
        <v/>
      </c>
      <c r="HU35" s="41" t="str">
        <f>IFERROR(VLOOKUP(HU12,[1]Table2!$B$1:$Z$21,MATCH("xGA/90",[1]Table2!$B$1:$Z$1,0),0)*VLOOKUP($B12,[1]Table2!$B$1:$Z$21,MATCH("xG/90",[1]Table2!$B$1:$Z$1,0),0),"")</f>
        <v/>
      </c>
      <c r="HV35" s="41" t="str">
        <f>IFERROR(VLOOKUP(HV12,[1]Table2!$B$1:$Z$21,MATCH("xGA/90",[1]Table2!$B$1:$Z$1,0),0)*VLOOKUP($B12,[1]Table2!$B$1:$Z$21,MATCH("xG/90",[1]Table2!$B$1:$Z$1,0),0),"")</f>
        <v/>
      </c>
      <c r="HW35" s="41" t="str">
        <f>IFERROR(VLOOKUP(HW12,[1]Table2!$B$1:$Z$21,MATCH("xGA/90",[1]Table2!$B$1:$Z$1,0),0)*VLOOKUP($B12,[1]Table2!$B$1:$Z$21,MATCH("xG/90",[1]Table2!$B$1:$Z$1,0),0),"")</f>
        <v/>
      </c>
      <c r="HX35" s="41" t="str">
        <f>IFERROR(VLOOKUP(HX12,[1]Table2!$B$1:$Z$21,MATCH("xGA/90",[1]Table2!$B$1:$Z$1,0),0)*VLOOKUP($B12,[1]Table2!$B$1:$Z$21,MATCH("xG/90",[1]Table2!$B$1:$Z$1,0),0),"")</f>
        <v/>
      </c>
      <c r="HY35" s="41" t="str">
        <f>IFERROR(VLOOKUP(HY12,[1]Table2!$B$1:$Z$21,MATCH("xGA/90",[1]Table2!$B$1:$Z$1,0),0)*VLOOKUP($B12,[1]Table2!$B$1:$Z$21,MATCH("xG/90",[1]Table2!$B$1:$Z$1,0),0),"")</f>
        <v/>
      </c>
      <c r="HZ35" s="41" t="str">
        <f>IFERROR(VLOOKUP(HZ12,[1]Table2!$B$1:$Z$21,MATCH("xGA/90",[1]Table2!$B$1:$Z$1,0),0)*VLOOKUP($B12,[1]Table2!$B$1:$Z$21,MATCH("xG/90",[1]Table2!$B$1:$Z$1,0),0),"")</f>
        <v/>
      </c>
      <c r="IA35" s="41" t="str">
        <f>IFERROR(VLOOKUP(IA12,[1]Table2!$B$1:$Z$21,MATCH("xGA/90",[1]Table2!$B$1:$Z$1,0),0)*VLOOKUP($B12,[1]Table2!$B$1:$Z$21,MATCH("xG/90",[1]Table2!$B$1:$Z$1,0),0),"")</f>
        <v/>
      </c>
      <c r="IB35" s="41" t="str">
        <f>IFERROR(VLOOKUP(IB12,[1]Table2!$B$1:$Z$21,MATCH("xGA/90",[1]Table2!$B$1:$Z$1,0),0)*VLOOKUP($B12,[1]Table2!$B$1:$Z$21,MATCH("xG/90",[1]Table2!$B$1:$Z$1,0),0),"")</f>
        <v/>
      </c>
      <c r="IC35" s="41" t="str">
        <f>IFERROR(VLOOKUP(IC12,[1]Table2!$B$1:$Z$21,MATCH("xGA/90",[1]Table2!$B$1:$Z$1,0),0)*VLOOKUP($B12,[1]Table2!$B$1:$Z$21,MATCH("xG/90",[1]Table2!$B$1:$Z$1,0),0),"")</f>
        <v/>
      </c>
      <c r="ID35" s="41" t="str">
        <f>IFERROR(VLOOKUP(ID12,[1]Table2!$B$1:$Z$21,MATCH("xGA/90",[1]Table2!$B$1:$Z$1,0),0)*VLOOKUP($B12,[1]Table2!$B$1:$Z$21,MATCH("xG/90",[1]Table2!$B$1:$Z$1,0),0),"")</f>
        <v/>
      </c>
      <c r="IE35" s="41" t="str">
        <f>IFERROR(VLOOKUP(IE12,[1]Table2!$B$1:$Z$21,MATCH("xGA/90",[1]Table2!$B$1:$Z$1,0),0)*VLOOKUP($B12,[1]Table2!$B$1:$Z$21,MATCH("xG/90",[1]Table2!$B$1:$Z$1,0),0),"")</f>
        <v/>
      </c>
      <c r="IF35" s="41" t="str">
        <f>IFERROR(VLOOKUP(IF12,[1]Table2!$B$1:$Z$21,MATCH("xGA/90",[1]Table2!$B$1:$Z$1,0),0)*VLOOKUP($B12,[1]Table2!$B$1:$Z$21,MATCH("xG/90",[1]Table2!$B$1:$Z$1,0),0),"")</f>
        <v/>
      </c>
      <c r="IG35" s="41" t="str">
        <f>IFERROR(VLOOKUP(IG12,[1]Table2!$B$1:$Z$21,MATCH("xGA/90",[1]Table2!$B$1:$Z$1,0),0)*VLOOKUP($B12,[1]Table2!$B$1:$Z$21,MATCH("xG/90",[1]Table2!$B$1:$Z$1,0),0),"")</f>
        <v/>
      </c>
      <c r="IH35" s="41" t="str">
        <f>IFERROR(VLOOKUP(IH12,[1]Table2!$B$1:$Z$21,MATCH("xGA/90",[1]Table2!$B$1:$Z$1,0),0)*VLOOKUP($B12,[1]Table2!$B$1:$Z$21,MATCH("xG/90",[1]Table2!$B$1:$Z$1,0),0),"")</f>
        <v/>
      </c>
      <c r="II35" s="41" t="str">
        <f>IFERROR(VLOOKUP(II12,[1]Table2!$B$1:$Z$21,MATCH("xGA/90",[1]Table2!$B$1:$Z$1,0),0)*VLOOKUP($B12,[1]Table2!$B$1:$Z$21,MATCH("xG/90",[1]Table2!$B$1:$Z$1,0),0),"")</f>
        <v/>
      </c>
      <c r="IJ35" s="41" t="str">
        <f>IFERROR(VLOOKUP(IJ12,[1]Table2!$B$1:$Z$21,MATCH("xGA/90",[1]Table2!$B$1:$Z$1,0),0)*VLOOKUP($B12,[1]Table2!$B$1:$Z$21,MATCH("xG/90",[1]Table2!$B$1:$Z$1,0),0),"")</f>
        <v/>
      </c>
      <c r="IK35" s="41" t="str">
        <f>IFERROR(VLOOKUP(IK12,[1]Table2!$B$1:$Z$21,MATCH("xGA/90",[1]Table2!$B$1:$Z$1,0),0)*VLOOKUP($B12,[1]Table2!$B$1:$Z$21,MATCH("xG/90",[1]Table2!$B$1:$Z$1,0),0),"")</f>
        <v/>
      </c>
      <c r="IL35" s="41">
        <f>IFERROR(VLOOKUP(IL12,[1]Table2!$B$1:$Z$21,MATCH("xGA/90",[1]Table2!$B$1:$Z$1,0),0)*VLOOKUP($B12,[1]Table2!$B$1:$Z$21,MATCH("xG/90",[1]Table2!$B$1:$Z$1,0),0),"")</f>
        <v>2.1907056451612901</v>
      </c>
      <c r="IM35" s="41" t="str">
        <f>IFERROR(VLOOKUP(IM12,[1]Table2!$B$1:$Z$21,MATCH("xGA/90",[1]Table2!$B$1:$Z$1,0),0)*VLOOKUP($B12,[1]Table2!$B$1:$Z$21,MATCH("xG/90",[1]Table2!$B$1:$Z$1,0),0),"")</f>
        <v/>
      </c>
      <c r="IN35" s="41" t="str">
        <f>IFERROR(VLOOKUP(IN12,[1]Table2!$B$1:$Z$21,MATCH("xGA/90",[1]Table2!$B$1:$Z$1,0),0)*VLOOKUP($B12,[1]Table2!$B$1:$Z$21,MATCH("xG/90",[1]Table2!$B$1:$Z$1,0),0),"")</f>
        <v/>
      </c>
      <c r="IO35" s="41" t="str">
        <f>IFERROR(VLOOKUP(IO12,[1]Table2!$B$1:$Z$21,MATCH("xGA/90",[1]Table2!$B$1:$Z$1,0),0)*VLOOKUP($B12,[1]Table2!$B$1:$Z$21,MATCH("xG/90",[1]Table2!$B$1:$Z$1,0),0),"")</f>
        <v/>
      </c>
      <c r="IP35" s="41" t="str">
        <f>IFERROR(VLOOKUP(IP12,[1]Table2!$B$1:$Z$21,MATCH("xGA/90",[1]Table2!$B$1:$Z$1,0),0)*VLOOKUP($B12,[1]Table2!$B$1:$Z$21,MATCH("xG/90",[1]Table2!$B$1:$Z$1,0),0),"")</f>
        <v/>
      </c>
      <c r="IQ35" s="41" t="str">
        <f>IFERROR(VLOOKUP(IQ12,[1]Table2!$B$1:$Z$21,MATCH("xGA/90",[1]Table2!$B$1:$Z$1,0),0)*VLOOKUP($B12,[1]Table2!$B$1:$Z$21,MATCH("xG/90",[1]Table2!$B$1:$Z$1,0),0),"")</f>
        <v/>
      </c>
      <c r="IR35" s="41" t="str">
        <f>IFERROR(VLOOKUP(IR12,[1]Table2!$B$1:$Z$21,MATCH("xGA/90",[1]Table2!$B$1:$Z$1,0),0)*VLOOKUP($B12,[1]Table2!$B$1:$Z$21,MATCH("xG/90",[1]Table2!$B$1:$Z$1,0),0),"")</f>
        <v/>
      </c>
      <c r="IS35" s="41">
        <f>IFERROR(VLOOKUP(IS12,[1]Table2!$B$1:$Z$21,MATCH("xGA/90",[1]Table2!$B$1:$Z$1,0),0)*VLOOKUP($B12,[1]Table2!$B$1:$Z$21,MATCH("xG/90",[1]Table2!$B$1:$Z$1,0),0),"")</f>
        <v>1.586576482830385</v>
      </c>
      <c r="IT35" s="41" t="str">
        <f>IFERROR(VLOOKUP(IT12,[1]Table2!$B$1:$Z$21,MATCH("xGA/90",[1]Table2!$B$1:$Z$1,0),0)*VLOOKUP($B12,[1]Table2!$B$1:$Z$21,MATCH("xG/90",[1]Table2!$B$1:$Z$1,0),0),"")</f>
        <v/>
      </c>
      <c r="IU35" s="41" t="str">
        <f>IFERROR(VLOOKUP(IU12,[1]Table2!$B$1:$Z$21,MATCH("xGA/90",[1]Table2!$B$1:$Z$1,0),0)*VLOOKUP($B12,[1]Table2!$B$1:$Z$21,MATCH("xG/90",[1]Table2!$B$1:$Z$1,0),0),"")</f>
        <v/>
      </c>
      <c r="IV35" s="41" t="str">
        <f>IFERROR(VLOOKUP(IV12,[1]Table2!$B$1:$Z$21,MATCH("xGA/90",[1]Table2!$B$1:$Z$1,0),0)*VLOOKUP($B12,[1]Table2!$B$1:$Z$21,MATCH("xG/90",[1]Table2!$B$1:$Z$1,0),0),"")</f>
        <v/>
      </c>
      <c r="IW35" s="41" t="str">
        <f>IFERROR(VLOOKUP(IW12,[1]Table2!$B$1:$Z$21,MATCH("xGA/90",[1]Table2!$B$1:$Z$1,0),0)*VLOOKUP($B12,[1]Table2!$B$1:$Z$21,MATCH("xG/90",[1]Table2!$B$1:$Z$1,0),0),"")</f>
        <v/>
      </c>
      <c r="IX35" s="41" t="str">
        <f>IFERROR(VLOOKUP(IX12,[1]Table2!$B$1:$Z$21,MATCH("xGA/90",[1]Table2!$B$1:$Z$1,0),0)*VLOOKUP($B12,[1]Table2!$B$1:$Z$21,MATCH("xG/90",[1]Table2!$B$1:$Z$1,0),0),"")</f>
        <v/>
      </c>
      <c r="IY35" s="41" t="str">
        <f>IFERROR(VLOOKUP(IY12,[1]Table2!$B$1:$Z$21,MATCH("xGA/90",[1]Table2!$B$1:$Z$1,0),0)*VLOOKUP($B12,[1]Table2!$B$1:$Z$21,MATCH("xG/90",[1]Table2!$B$1:$Z$1,0),0),"")</f>
        <v/>
      </c>
      <c r="IZ35" s="41">
        <f>IFERROR(VLOOKUP(IZ12,[1]Table2!$B$1:$Z$21,MATCH("xGA/90",[1]Table2!$B$1:$Z$1,0),0)*VLOOKUP($B12,[1]Table2!$B$1:$Z$21,MATCH("xG/90",[1]Table2!$B$1:$Z$1,0),0),"")</f>
        <v>2.1012096774193547</v>
      </c>
      <c r="JA35" s="41" t="str">
        <f>IFERROR(VLOOKUP(JA12,[1]Table2!$B$1:$Z$21,MATCH("xGA/90",[1]Table2!$B$1:$Z$1,0),0)*VLOOKUP($B12,[1]Table2!$B$1:$Z$21,MATCH("xG/90",[1]Table2!$B$1:$Z$1,0),0),"")</f>
        <v/>
      </c>
      <c r="JB35" s="41" t="str">
        <f>IFERROR(VLOOKUP(JB12,[1]Table2!$B$1:$Z$21,MATCH("xGA/90",[1]Table2!$B$1:$Z$1,0),0)*VLOOKUP($B12,[1]Table2!$B$1:$Z$21,MATCH("xG/90",[1]Table2!$B$1:$Z$1,0),0),"")</f>
        <v/>
      </c>
      <c r="JC35" s="41" t="str">
        <f>IFERROR(VLOOKUP(JC12,[1]Table2!$B$1:$Z$21,MATCH("xGA/90",[1]Table2!$B$1:$Z$1,0),0)*VLOOKUP($B12,[1]Table2!$B$1:$Z$21,MATCH("xG/90",[1]Table2!$B$1:$Z$1,0),0),"")</f>
        <v/>
      </c>
      <c r="JD35" s="41" t="str">
        <f>IFERROR(VLOOKUP(JD12,[1]Table2!$B$1:$Z$21,MATCH("xGA/90",[1]Table2!$B$1:$Z$1,0),0)*VLOOKUP($B12,[1]Table2!$B$1:$Z$21,MATCH("xG/90",[1]Table2!$B$1:$Z$1,0),0),"")</f>
        <v/>
      </c>
      <c r="JE35" s="41" t="str">
        <f>IFERROR(VLOOKUP(JE12,[1]Table2!$B$1:$Z$21,MATCH("xGA/90",[1]Table2!$B$1:$Z$1,0),0)*VLOOKUP($B12,[1]Table2!$B$1:$Z$21,MATCH("xG/90",[1]Table2!$B$1:$Z$1,0),0),"")</f>
        <v/>
      </c>
      <c r="JF35" s="41" t="str">
        <f>IFERROR(VLOOKUP(JF12,[1]Table2!$B$1:$Z$21,MATCH("xGA/90",[1]Table2!$B$1:$Z$1,0),0)*VLOOKUP($B12,[1]Table2!$B$1:$Z$21,MATCH("xG/90",[1]Table2!$B$1:$Z$1,0),0),"")</f>
        <v/>
      </c>
      <c r="JG35" s="41">
        <f>IFERROR(VLOOKUP(JG12,[1]Table2!$B$1:$Z$21,MATCH("xGA/90",[1]Table2!$B$1:$Z$1,0),0)*VLOOKUP($B12,[1]Table2!$B$1:$Z$21,MATCH("xG/90",[1]Table2!$B$1:$Z$1,0),0),"")</f>
        <v>2.0934274193548386</v>
      </c>
      <c r="JH35" s="41" t="str">
        <f>IFERROR(VLOOKUP(JH12,[1]Table2!$B$1:$Z$21,MATCH("xGA/90",[1]Table2!$B$1:$Z$1,0),0)*VLOOKUP($B12,[1]Table2!$B$1:$Z$21,MATCH("xG/90",[1]Table2!$B$1:$Z$1,0),0),"")</f>
        <v/>
      </c>
      <c r="JI35" s="41" t="str">
        <f>IFERROR(VLOOKUP(JI12,[1]Table2!$B$1:$Z$21,MATCH("xGA/90",[1]Table2!$B$1:$Z$1,0),0)*VLOOKUP($B12,[1]Table2!$B$1:$Z$21,MATCH("xG/90",[1]Table2!$B$1:$Z$1,0),0),"")</f>
        <v/>
      </c>
      <c r="JJ35" s="41">
        <f>IFERROR(VLOOKUP(JJ12,[1]Table2!$B$1:$Z$21,MATCH("xGA/90",[1]Table2!$B$1:$Z$1,0),0)*VLOOKUP($B12,[1]Table2!$B$1:$Z$21,MATCH("xG/90",[1]Table2!$B$1:$Z$1,0),0),"")</f>
        <v>1.824939516129032</v>
      </c>
      <c r="JK35" s="41" t="str">
        <f>IFERROR(VLOOKUP(JK12,[1]Table2!$B$1:$Z$21,MATCH("xGA/90",[1]Table2!$B$1:$Z$1,0),0)*VLOOKUP($B12,[1]Table2!$B$1:$Z$21,MATCH("xG/90",[1]Table2!$B$1:$Z$1,0),0),"")</f>
        <v/>
      </c>
      <c r="JL35" s="41" t="str">
        <f>IFERROR(VLOOKUP(JL12,[1]Table2!$B$1:$Z$21,MATCH("xGA/90",[1]Table2!$B$1:$Z$1,0),0)*VLOOKUP($B12,[1]Table2!$B$1:$Z$21,MATCH("xG/90",[1]Table2!$B$1:$Z$1,0),0),"")</f>
        <v/>
      </c>
      <c r="JM35" s="41" t="str">
        <f>IFERROR(VLOOKUP(JM12,[1]Table2!$B$1:$Z$21,MATCH("xGA/90",[1]Table2!$B$1:$Z$1,0),0)*VLOOKUP($B12,[1]Table2!$B$1:$Z$21,MATCH("xG/90",[1]Table2!$B$1:$Z$1,0),0),"")</f>
        <v/>
      </c>
      <c r="JN35" s="41" t="str">
        <f>IFERROR(VLOOKUP(JN12,[1]Table2!$B$1:$Z$21,MATCH("xGA/90",[1]Table2!$B$1:$Z$1,0),0)*VLOOKUP($B12,[1]Table2!$B$1:$Z$21,MATCH("xG/90",[1]Table2!$B$1:$Z$1,0),0),"")</f>
        <v/>
      </c>
      <c r="JO35" s="41">
        <f>IFERROR(VLOOKUP(JO12,[1]Table2!$B$1:$Z$21,MATCH("xGA/90",[1]Table2!$B$1:$Z$1,0),0)*VLOOKUP($B12,[1]Table2!$B$1:$Z$21,MATCH("xG/90",[1]Table2!$B$1:$Z$1,0),0),"")</f>
        <v>1.0168817204301075</v>
      </c>
      <c r="JP35" s="41" t="str">
        <f>IFERROR(VLOOKUP(JP12,[1]Table2!$B$1:$Z$21,MATCH("xGA/90",[1]Table2!$B$1:$Z$1,0),0)*VLOOKUP($B12,[1]Table2!$B$1:$Z$21,MATCH("xG/90",[1]Table2!$B$1:$Z$1,0),0),"")</f>
        <v/>
      </c>
      <c r="JQ35" s="41" t="str">
        <f>IFERROR(VLOOKUP(JQ12,[1]Table2!$B$1:$Z$21,MATCH("xGA/90",[1]Table2!$B$1:$Z$1,0),0)*VLOOKUP($B12,[1]Table2!$B$1:$Z$21,MATCH("xG/90",[1]Table2!$B$1:$Z$1,0),0),"")</f>
        <v/>
      </c>
      <c r="JR35" s="41">
        <f>IFERROR(VLOOKUP(JR12,[1]Table2!$B$1:$Z$21,MATCH("xGA/90",[1]Table2!$B$1:$Z$1,0),0)*VLOOKUP($B12,[1]Table2!$B$1:$Z$21,MATCH("xG/90",[1]Table2!$B$1:$Z$1,0),0),"")</f>
        <v>1.7432258064516128</v>
      </c>
      <c r="JS35" s="41" t="str">
        <f>IFERROR(VLOOKUP(JS12,[1]Table2!$B$1:$Z$21,MATCH("xGA/90",[1]Table2!$B$1:$Z$1,0),0)*VLOOKUP($B12,[1]Table2!$B$1:$Z$21,MATCH("xG/90",[1]Table2!$B$1:$Z$1,0),0),"")</f>
        <v/>
      </c>
      <c r="JT35" s="41" t="str">
        <f>IFERROR(VLOOKUP(JT12,[1]Table2!$B$1:$Z$21,MATCH("xGA/90",[1]Table2!$B$1:$Z$1,0),0)*VLOOKUP($B12,[1]Table2!$B$1:$Z$21,MATCH("xG/90",[1]Table2!$B$1:$Z$1,0),0),"")</f>
        <v/>
      </c>
      <c r="JU35" s="41" t="str">
        <f>IFERROR(VLOOKUP(JU12,[1]Table2!$B$1:$Z$21,MATCH("xGA/90",[1]Table2!$B$1:$Z$1,0),0)*VLOOKUP($B12,[1]Table2!$B$1:$Z$21,MATCH("xG/90",[1]Table2!$B$1:$Z$1,0),0),"")</f>
        <v/>
      </c>
      <c r="JV35" s="41" t="str">
        <f>IFERROR(VLOOKUP(JV12,[1]Table2!$B$1:$Z$21,MATCH("xGA/90",[1]Table2!$B$1:$Z$1,0),0)*VLOOKUP($B12,[1]Table2!$B$1:$Z$21,MATCH("xG/90",[1]Table2!$B$1:$Z$1,0),0),"")</f>
        <v/>
      </c>
      <c r="JW35" s="41">
        <f>IFERROR(VLOOKUP(JW12,[1]Table2!$B$1:$Z$21,MATCH("xGA/90",[1]Table2!$B$1:$Z$1,0),0)*VLOOKUP($B12,[1]Table2!$B$1:$Z$21,MATCH("xG/90",[1]Table2!$B$1:$Z$1,0),0),"")</f>
        <v>2.0117137096774194</v>
      </c>
      <c r="JX35" s="41" t="str">
        <f>IFERROR(VLOOKUP(JX12,[1]Table2!$B$1:$Z$21,MATCH("xGA/90",[1]Table2!$B$1:$Z$1,0),0)*VLOOKUP($B12,[1]Table2!$B$1:$Z$21,MATCH("xG/90",[1]Table2!$B$1:$Z$1,0),0),"")</f>
        <v/>
      </c>
      <c r="JY35" s="41" t="str">
        <f>IFERROR(VLOOKUP(JY12,[1]Table2!$B$1:$Z$21,MATCH("xGA/90",[1]Table2!$B$1:$Z$1,0),0)*VLOOKUP($B12,[1]Table2!$B$1:$Z$21,MATCH("xG/90",[1]Table2!$B$1:$Z$1,0),0),"")</f>
        <v/>
      </c>
      <c r="JZ35" s="41" t="str">
        <f>IFERROR(VLOOKUP(JZ12,[1]Table2!$B$1:$Z$21,MATCH("xGA/90",[1]Table2!$B$1:$Z$1,0),0)*VLOOKUP($B12,[1]Table2!$B$1:$Z$21,MATCH("xG/90",[1]Table2!$B$1:$Z$1,0),0),"")</f>
        <v/>
      </c>
      <c r="KA35" s="41" t="str">
        <f>IFERROR(VLOOKUP(KA12,[1]Table2!$B$1:$Z$21,MATCH("xGA/90",[1]Table2!$B$1:$Z$1,0),0)*VLOOKUP($B12,[1]Table2!$B$1:$Z$21,MATCH("xG/90",[1]Table2!$B$1:$Z$1,0),0),"")</f>
        <v/>
      </c>
      <c r="KB35" s="41">
        <f>IFERROR(VLOOKUP(KB12,[1]Table2!$B$1:$Z$21,MATCH("xGA/90",[1]Table2!$B$1:$Z$1,0),0)*VLOOKUP($B12,[1]Table2!$B$1:$Z$21,MATCH("xG/90",[1]Table2!$B$1:$Z$1,0),0),"")</f>
        <v>1.7938104838709676</v>
      </c>
      <c r="KC35" s="41" t="str">
        <f>IFERROR(VLOOKUP(KC12,[1]Table2!$B$1:$Z$21,MATCH("xGA/90",[1]Table2!$B$1:$Z$1,0),0)*VLOOKUP($B12,[1]Table2!$B$1:$Z$21,MATCH("xG/90",[1]Table2!$B$1:$Z$1,0),0),"")</f>
        <v/>
      </c>
      <c r="KD35" s="41" t="str">
        <f>IFERROR(VLOOKUP(KD12,[1]Table2!$B$1:$Z$21,MATCH("xGA/90",[1]Table2!$B$1:$Z$1,0),0)*VLOOKUP($B12,[1]Table2!$B$1:$Z$21,MATCH("xG/90",[1]Table2!$B$1:$Z$1,0),0),"")</f>
        <v/>
      </c>
      <c r="KE35" s="41" t="str">
        <f>IFERROR(VLOOKUP(KE12,[1]Table2!$B$1:$Z$21,MATCH("xGA/90",[1]Table2!$B$1:$Z$1,0),0)*VLOOKUP($B12,[1]Table2!$B$1:$Z$21,MATCH("xG/90",[1]Table2!$B$1:$Z$1,0),0),"")</f>
        <v/>
      </c>
      <c r="KF35" s="41" t="str">
        <f>IFERROR(VLOOKUP(KF12,[1]Table2!$B$1:$Z$21,MATCH("xGA/90",[1]Table2!$B$1:$Z$1,0),0)*VLOOKUP($B12,[1]Table2!$B$1:$Z$21,MATCH("xG/90",[1]Table2!$B$1:$Z$1,0),0),"")</f>
        <v/>
      </c>
      <c r="KG35" s="41" t="str">
        <f>IFERROR(VLOOKUP(KG12,[1]Table2!$B$1:$Z$21,MATCH("xGA/90",[1]Table2!$B$1:$Z$1,0),0)*VLOOKUP($B12,[1]Table2!$B$1:$Z$21,MATCH("xG/90",[1]Table2!$B$1:$Z$1,0),0),"")</f>
        <v/>
      </c>
      <c r="KH35" s="41" t="str">
        <f>IFERROR(VLOOKUP(KH12,[1]Table2!$B$1:$Z$21,MATCH("xGA/90",[1]Table2!$B$1:$Z$1,0),0)*VLOOKUP($B12,[1]Table2!$B$1:$Z$21,MATCH("xG/90",[1]Table2!$B$1:$Z$1,0),0),"")</f>
        <v/>
      </c>
      <c r="KI35" s="41">
        <f>IFERROR(VLOOKUP(KI12,[1]Table2!$B$1:$Z$21,MATCH("xGA/90",[1]Table2!$B$1:$Z$1,0),0)*VLOOKUP($B12,[1]Table2!$B$1:$Z$21,MATCH("xG/90",[1]Table2!$B$1:$Z$1,0),0),"")</f>
        <v>1.6187096774193548</v>
      </c>
      <c r="KJ35" s="41" t="str">
        <f>IFERROR(VLOOKUP(KJ12,[1]Table2!$B$1:$Z$21,MATCH("xGA/90",[1]Table2!$B$1:$Z$1,0),0)*VLOOKUP($B12,[1]Table2!$B$1:$Z$21,MATCH("xG/90",[1]Table2!$B$1:$Z$1,0),0),"")</f>
        <v/>
      </c>
      <c r="KK35" s="41" t="str">
        <f>IFERROR(VLOOKUP(KK12,[1]Table2!$B$1:$Z$21,MATCH("xGA/90",[1]Table2!$B$1:$Z$1,0),0)*VLOOKUP($B12,[1]Table2!$B$1:$Z$21,MATCH("xG/90",[1]Table2!$B$1:$Z$1,0),0),"")</f>
        <v/>
      </c>
      <c r="KL35" s="41" t="str">
        <f>IFERROR(VLOOKUP(KL12,[1]Table2!$B$1:$Z$21,MATCH("xGA/90",[1]Table2!$B$1:$Z$1,0),0)*VLOOKUP($B12,[1]Table2!$B$1:$Z$21,MATCH("xG/90",[1]Table2!$B$1:$Z$1,0),0),"")</f>
        <v/>
      </c>
      <c r="KM35" s="41" t="str">
        <f>IFERROR(VLOOKUP(KM12,[1]Table2!$B$1:$Z$21,MATCH("xGA/90",[1]Table2!$B$1:$Z$1,0),0)*VLOOKUP($B12,[1]Table2!$B$1:$Z$21,MATCH("xG/90",[1]Table2!$B$1:$Z$1,0),0),"")</f>
        <v/>
      </c>
      <c r="KN35" s="41" t="str">
        <f>IFERROR(VLOOKUP(KN12,[1]Table2!$B$1:$Z$21,MATCH("xGA/90",[1]Table2!$B$1:$Z$1,0),0)*VLOOKUP($B12,[1]Table2!$B$1:$Z$21,MATCH("xG/90",[1]Table2!$B$1:$Z$1,0),0),"")</f>
        <v/>
      </c>
      <c r="KO35" s="41" t="str">
        <f>IFERROR(VLOOKUP(KO12,[1]Table2!$B$1:$Z$21,MATCH("xGA/90",[1]Table2!$B$1:$Z$1,0),0)*VLOOKUP($B12,[1]Table2!$B$1:$Z$21,MATCH("xG/90",[1]Table2!$B$1:$Z$1,0),0),"")</f>
        <v/>
      </c>
      <c r="KP35" s="41" t="str">
        <f>IFERROR(VLOOKUP(KP12,[1]Table2!$B$1:$Z$21,MATCH("xGA/90",[1]Table2!$B$1:$Z$1,0),0)*VLOOKUP($B12,[1]Table2!$B$1:$Z$21,MATCH("xG/90",[1]Table2!$B$1:$Z$1,0),0),"")</f>
        <v/>
      </c>
      <c r="KQ35" s="41">
        <f>IFERROR(VLOOKUP(KQ12,[1]Table2!$B$1:$Z$21,MATCH("xGA/90",[1]Table2!$B$1:$Z$1,0),0)*VLOOKUP($B12,[1]Table2!$B$1:$Z$21,MATCH("xG/90",[1]Table2!$B$1:$Z$1,0),0),"")</f>
        <v>1.6062580645161291</v>
      </c>
      <c r="KR35" s="41" t="str">
        <f>IFERROR(VLOOKUP(KR12,[1]Table2!$B$1:$Z$21,MATCH("xGA/90",[1]Table2!$B$1:$Z$1,0),0)*VLOOKUP($B12,[1]Table2!$B$1:$Z$21,MATCH("xG/90",[1]Table2!$B$1:$Z$1,0),0),"")</f>
        <v/>
      </c>
      <c r="KS35" s="41" t="str">
        <f>IFERROR(VLOOKUP(KS12,[1]Table2!$B$1:$Z$21,MATCH("xGA/90",[1]Table2!$B$1:$Z$1,0),0)*VLOOKUP($B12,[1]Table2!$B$1:$Z$21,MATCH("xG/90",[1]Table2!$B$1:$Z$1,0),0),"")</f>
        <v/>
      </c>
      <c r="KT35" s="41" t="str">
        <f>IFERROR(VLOOKUP(KT12,[1]Table2!$B$1:$Z$21,MATCH("xGA/90",[1]Table2!$B$1:$Z$1,0),0)*VLOOKUP($B12,[1]Table2!$B$1:$Z$21,MATCH("xG/90",[1]Table2!$B$1:$Z$1,0),0),"")</f>
        <v/>
      </c>
      <c r="KU35" s="41" t="str">
        <f>IFERROR(VLOOKUP(KU12,[1]Table2!$B$1:$Z$21,MATCH("xGA/90",[1]Table2!$B$1:$Z$1,0),0)*VLOOKUP($B12,[1]Table2!$B$1:$Z$21,MATCH("xG/90",[1]Table2!$B$1:$Z$1,0),0),"")</f>
        <v/>
      </c>
      <c r="KV35" s="41" t="str">
        <f>IFERROR(VLOOKUP(KV12,[1]Table2!$B$1:$Z$21,MATCH("xGA/90",[1]Table2!$B$1:$Z$1,0),0)*VLOOKUP($B12,[1]Table2!$B$1:$Z$21,MATCH("xG/90",[1]Table2!$B$1:$Z$1,0),0),"")</f>
        <v/>
      </c>
      <c r="KW35" s="41" t="str">
        <f>IFERROR(VLOOKUP(KW12,[1]Table2!$B$1:$Z$21,MATCH("xGA/90",[1]Table2!$B$1:$Z$1,0),0)*VLOOKUP($B12,[1]Table2!$B$1:$Z$21,MATCH("xG/90",[1]Table2!$B$1:$Z$1,0),0),"")</f>
        <v/>
      </c>
      <c r="KX35" s="41" t="str">
        <f>IFERROR(VLOOKUP(KX12,[1]Table2!$B$1:$Z$21,MATCH("xGA/90",[1]Table2!$B$1:$Z$1,0),0)*VLOOKUP($B12,[1]Table2!$B$1:$Z$21,MATCH("xG/90",[1]Table2!$B$1:$Z$1,0),0),"")</f>
        <v/>
      </c>
      <c r="KY35" s="41" t="str">
        <f>IFERROR(VLOOKUP(KY12,[1]Table2!$B$1:$Z$21,MATCH("xGA/90",[1]Table2!$B$1:$Z$1,0),0)*VLOOKUP($B12,[1]Table2!$B$1:$Z$21,MATCH("xG/90",[1]Table2!$B$1:$Z$1,0),0),"")</f>
        <v/>
      </c>
      <c r="KZ35" s="41" t="str">
        <f>IFERROR(VLOOKUP(KZ12,[1]Table2!$B$1:$Z$21,MATCH("xGA/90",[1]Table2!$B$1:$Z$1,0),0)*VLOOKUP($B12,[1]Table2!$B$1:$Z$21,MATCH("xG/90",[1]Table2!$B$1:$Z$1,0),0),"")</f>
        <v/>
      </c>
      <c r="LA35" s="41" t="str">
        <f>IFERROR(VLOOKUP(LA12,[1]Table2!$B$1:$Z$21,MATCH("xGA/90",[1]Table2!$B$1:$Z$1,0),0)*VLOOKUP($B12,[1]Table2!$B$1:$Z$21,MATCH("xG/90",[1]Table2!$B$1:$Z$1,0),0),"")</f>
        <v/>
      </c>
      <c r="LB35" s="41" t="str">
        <f>IFERROR(VLOOKUP(LB12,[1]Table2!$B$1:$Z$21,MATCH("xGA/90",[1]Table2!$B$1:$Z$1,0),0)*VLOOKUP($B12,[1]Table2!$B$1:$Z$21,MATCH("xG/90",[1]Table2!$B$1:$Z$1,0),0),"")</f>
        <v/>
      </c>
      <c r="LC35" s="41" t="str">
        <f>IFERROR(VLOOKUP(LC12,[1]Table2!$B$1:$Z$21,MATCH("xGA/90",[1]Table2!$B$1:$Z$1,0),0)*VLOOKUP($B12,[1]Table2!$B$1:$Z$21,MATCH("xG/90",[1]Table2!$B$1:$Z$1,0),0),"")</f>
        <v/>
      </c>
      <c r="LD35" s="41" t="str">
        <f>IFERROR(VLOOKUP(LD12,[1]Table2!$B$1:$Z$21,MATCH("xGA/90",[1]Table2!$B$1:$Z$1,0),0)*VLOOKUP($B12,[1]Table2!$B$1:$Z$21,MATCH("xG/90",[1]Table2!$B$1:$Z$1,0),0),"")</f>
        <v/>
      </c>
      <c r="LE35" s="41" t="str">
        <f>IFERROR(VLOOKUP(LE12,[1]Table2!$B$1:$Z$21,MATCH("xGA/90",[1]Table2!$B$1:$Z$1,0),0)*VLOOKUP($B12,[1]Table2!$B$1:$Z$21,MATCH("xG/90",[1]Table2!$B$1:$Z$1,0),0),"")</f>
        <v/>
      </c>
      <c r="LF35" s="41" t="str">
        <f>IFERROR(VLOOKUP(LF12,[1]Table2!$B$1:$Z$21,MATCH("xGA/90",[1]Table2!$B$1:$Z$1,0),0)*VLOOKUP($B12,[1]Table2!$B$1:$Z$21,MATCH("xG/90",[1]Table2!$B$1:$Z$1,0),0),"")</f>
        <v/>
      </c>
      <c r="LG35" s="41" t="str">
        <f>IFERROR(VLOOKUP(LG12,[1]Table2!$B$1:$Z$21,MATCH("xGA/90",[1]Table2!$B$1:$Z$1,0),0)*VLOOKUP($B12,[1]Table2!$B$1:$Z$21,MATCH("xG/90",[1]Table2!$B$1:$Z$1,0),0),"")</f>
        <v/>
      </c>
      <c r="LH35" s="41" t="str">
        <f>IFERROR(VLOOKUP(LH12,[1]Table2!$B$1:$Z$21,MATCH("xGA/90",[1]Table2!$B$1:$Z$1,0),0)*VLOOKUP($B12,[1]Table2!$B$1:$Z$21,MATCH("xG/90",[1]Table2!$B$1:$Z$1,0),0),"")</f>
        <v/>
      </c>
      <c r="LI35" s="41" t="str">
        <f>IFERROR(VLOOKUP(LI12,[1]Table2!$B$1:$Z$21,MATCH("xGA/90",[1]Table2!$B$1:$Z$1,0),0)*VLOOKUP($B12,[1]Table2!$B$1:$Z$21,MATCH("xG/90",[1]Table2!$B$1:$Z$1,0),0),"")</f>
        <v/>
      </c>
      <c r="LJ35" s="41" t="str">
        <f>IFERROR(VLOOKUP(LJ12,[1]Table2!$B$1:$Z$21,MATCH("xGA/90",[1]Table2!$B$1:$Z$1,0),0)*VLOOKUP($B12,[1]Table2!$B$1:$Z$21,MATCH("xG/90",[1]Table2!$B$1:$Z$1,0),0),"")</f>
        <v/>
      </c>
      <c r="LK35" s="41" t="str">
        <f>IFERROR(VLOOKUP(LK12,[1]Table2!$B$1:$Z$21,MATCH("xGA/90",[1]Table2!$B$1:$Z$1,0),0)*VLOOKUP($B12,[1]Table2!$B$1:$Z$21,MATCH("xG/90",[1]Table2!$B$1:$Z$1,0),0),"")</f>
        <v/>
      </c>
      <c r="LL35" s="41" t="str">
        <f>IFERROR(VLOOKUP(LL12,[1]Table2!$B$1:$Z$21,MATCH("xGA/90",[1]Table2!$B$1:$Z$1,0),0)*VLOOKUP($B12,[1]Table2!$B$1:$Z$21,MATCH("xG/90",[1]Table2!$B$1:$Z$1,0),0),"")</f>
        <v/>
      </c>
      <c r="LM35" s="41" t="str">
        <f>IFERROR(VLOOKUP(LM12,[1]Table2!$B$1:$Z$21,MATCH("xGA/90",[1]Table2!$B$1:$Z$1,0),0)*VLOOKUP($B12,[1]Table2!$B$1:$Z$21,MATCH("xG/90",[1]Table2!$B$1:$Z$1,0),0),"")</f>
        <v/>
      </c>
      <c r="LN35" s="41" t="str">
        <f>IFERROR(VLOOKUP(LN12,[1]Table2!$B$1:$Z$21,MATCH("xGA/90",[1]Table2!$B$1:$Z$1,0),0)*VLOOKUP($B12,[1]Table2!$B$1:$Z$21,MATCH("xG/90",[1]Table2!$B$1:$Z$1,0),0),"")</f>
        <v/>
      </c>
      <c r="LO35" s="41" t="str">
        <f>IFERROR(VLOOKUP(LO12,[1]Table2!$B$1:$Z$21,MATCH("xGA/90",[1]Table2!$B$1:$Z$1,0),0)*VLOOKUP($B12,[1]Table2!$B$1:$Z$21,MATCH("xG/90",[1]Table2!$B$1:$Z$1,0),0),"")</f>
        <v/>
      </c>
      <c r="LP35" s="41" t="str">
        <f>IFERROR(VLOOKUP(LP12,[1]Table2!$B$1:$Z$21,MATCH("xGA/90",[1]Table2!$B$1:$Z$1,0),0)*VLOOKUP($B12,[1]Table2!$B$1:$Z$21,MATCH("xG/90",[1]Table2!$B$1:$Z$1,0),0),"")</f>
        <v/>
      </c>
      <c r="LQ35" s="41" t="str">
        <f>IFERROR(VLOOKUP(LQ12,[1]Table2!$B$1:$Z$21,MATCH("xGA/90",[1]Table2!$B$1:$Z$1,0),0)*VLOOKUP($B12,[1]Table2!$B$1:$Z$21,MATCH("xG/90",[1]Table2!$B$1:$Z$1,0),0),"")</f>
        <v/>
      </c>
      <c r="LR35" s="41" t="str">
        <f>IFERROR(VLOOKUP(LR12,[1]Table2!$B$1:$Z$21,MATCH("xGA/90",[1]Table2!$B$1:$Z$1,0),0)*VLOOKUP($B12,[1]Table2!$B$1:$Z$21,MATCH("xG/90",[1]Table2!$B$1:$Z$1,0),0),"")</f>
        <v/>
      </c>
      <c r="LS35" s="41" t="str">
        <f>IFERROR(VLOOKUP(LS12,[1]Table2!$B$1:$Z$21,MATCH("xGA/90",[1]Table2!$B$1:$Z$1,0),0)*VLOOKUP($B12,[1]Table2!$B$1:$Z$21,MATCH("xG/90",[1]Table2!$B$1:$Z$1,0),0),"")</f>
        <v/>
      </c>
      <c r="LT35" s="41" t="str">
        <f>IFERROR(VLOOKUP(LT12,[1]Table2!$B$1:$Z$21,MATCH("xGA/90",[1]Table2!$B$1:$Z$1,0),0)*VLOOKUP($B12,[1]Table2!$B$1:$Z$21,MATCH("xG/90",[1]Table2!$B$1:$Z$1,0),0),"")</f>
        <v/>
      </c>
      <c r="LU35" s="41" t="str">
        <f>IFERROR(VLOOKUP(LU12,[1]Table2!$B$1:$Z$21,MATCH("xGA/90",[1]Table2!$B$1:$Z$1,0),0)*VLOOKUP($B12,[1]Table2!$B$1:$Z$21,MATCH("xG/90",[1]Table2!$B$1:$Z$1,0),0),"")</f>
        <v/>
      </c>
      <c r="LV35" s="41" t="str">
        <f>IFERROR(VLOOKUP(LV12,[1]Table2!$B$1:$Z$21,MATCH("xGA/90",[1]Table2!$B$1:$Z$1,0),0)*VLOOKUP($B12,[1]Table2!$B$1:$Z$21,MATCH("xG/90",[1]Table2!$B$1:$Z$1,0),0),"")</f>
        <v/>
      </c>
      <c r="LW35" s="41" t="str">
        <f>IFERROR(VLOOKUP(LW12,[1]Table2!$B$1:$Z$21,MATCH("xGA/90",[1]Table2!$B$1:$Z$1,0),0)*VLOOKUP($B12,[1]Table2!$B$1:$Z$21,MATCH("xG/90",[1]Table2!$B$1:$Z$1,0),0),"")</f>
        <v/>
      </c>
      <c r="LX35" s="41" t="str">
        <f>IFERROR(VLOOKUP(LX12,[1]Table2!$B$1:$Z$21,MATCH("xGA/90",[1]Table2!$B$1:$Z$1,0),0)*VLOOKUP($B12,[1]Table2!$B$1:$Z$21,MATCH("xG/90",[1]Table2!$B$1:$Z$1,0),0),"")</f>
        <v/>
      </c>
      <c r="LY35" s="41" t="str">
        <f>IFERROR(VLOOKUP(LY12,[1]Table2!$B$1:$Z$21,MATCH("xGA/90",[1]Table2!$B$1:$Z$1,0),0)*VLOOKUP($B12,[1]Table2!$B$1:$Z$21,MATCH("xG/90",[1]Table2!$B$1:$Z$1,0),0),"")</f>
        <v/>
      </c>
      <c r="LZ35" s="41" t="str">
        <f>IFERROR(VLOOKUP(LZ12,[1]Table2!$B$1:$Z$21,MATCH("xGA/90",[1]Table2!$B$1:$Z$1,0),0)*VLOOKUP($B12,[1]Table2!$B$1:$Z$21,MATCH("xG/90",[1]Table2!$B$1:$Z$1,0),0),"")</f>
        <v/>
      </c>
      <c r="MA35" s="41" t="str">
        <f>IFERROR(VLOOKUP(MA12,[1]Table2!$B$1:$Z$21,MATCH("xGA/90",[1]Table2!$B$1:$Z$1,0),0)*VLOOKUP($B12,[1]Table2!$B$1:$Z$21,MATCH("xG/90",[1]Table2!$B$1:$Z$1,0),0),"")</f>
        <v/>
      </c>
      <c r="MB35" s="41" t="str">
        <f>IFERROR(VLOOKUP(MB12,[1]Table2!$B$1:$Z$21,MATCH("xGA/90",[1]Table2!$B$1:$Z$1,0),0)*VLOOKUP($B12,[1]Table2!$B$1:$Z$21,MATCH("xG/90",[1]Table2!$B$1:$Z$1,0),0),"")</f>
        <v/>
      </c>
      <c r="MC35" s="41" t="str">
        <f>IFERROR(VLOOKUP(MC12,[1]Table2!$B$1:$Z$21,MATCH("xGA/90",[1]Table2!$B$1:$Z$1,0),0)*VLOOKUP($B12,[1]Table2!$B$1:$Z$21,MATCH("xG/90",[1]Table2!$B$1:$Z$1,0),0),"")</f>
        <v/>
      </c>
      <c r="MD35" s="41" t="str">
        <f>IFERROR(VLOOKUP(MD12,[1]Table2!$B$1:$Z$21,MATCH("xGA/90",[1]Table2!$B$1:$Z$1,0),0)*VLOOKUP($B12,[1]Table2!$B$1:$Z$21,MATCH("xG/90",[1]Table2!$B$1:$Z$1,0),0),"")</f>
        <v/>
      </c>
      <c r="ME35" s="41" t="str">
        <f>IFERROR(VLOOKUP(ME12,[1]Table2!$B$1:$Z$21,MATCH("xGA/90",[1]Table2!$B$1:$Z$1,0),0)*VLOOKUP($B12,[1]Table2!$B$1:$Z$21,MATCH("xG/90",[1]Table2!$B$1:$Z$1,0),0),"")</f>
        <v/>
      </c>
      <c r="MF35" s="41" t="str">
        <f>IFERROR(VLOOKUP(MF12,[1]Table2!$B$1:$Z$21,MATCH("xGA/90",[1]Table2!$B$1:$Z$1,0),0)*VLOOKUP($B12,[1]Table2!$B$1:$Z$21,MATCH("xG/90",[1]Table2!$B$1:$Z$1,0),0),"")</f>
        <v/>
      </c>
      <c r="MG35" s="41" t="str">
        <f>IFERROR(VLOOKUP(MG12,[1]Table2!$B$1:$Z$21,MATCH("xGA/90",[1]Table2!$B$1:$Z$1,0),0)*VLOOKUP($B12,[1]Table2!$B$1:$Z$21,MATCH("xG/90",[1]Table2!$B$1:$Z$1,0),0),"")</f>
        <v/>
      </c>
      <c r="MH35" s="41" t="str">
        <f>IFERROR(VLOOKUP(MH12,[1]Table2!$B$1:$Z$21,MATCH("xGA/90",[1]Table2!$B$1:$Z$1,0),0)*VLOOKUP($B12,[1]Table2!$B$1:$Z$21,MATCH("xG/90",[1]Table2!$B$1:$Z$1,0),0),"")</f>
        <v/>
      </c>
      <c r="MI35" s="41" t="str">
        <f>IFERROR(VLOOKUP(MI12,[1]Table2!$B$1:$Z$21,MATCH("xGA/90",[1]Table2!$B$1:$Z$1,0),0)*VLOOKUP($B12,[1]Table2!$B$1:$Z$21,MATCH("xG/90",[1]Table2!$B$1:$Z$1,0),0),"")</f>
        <v/>
      </c>
      <c r="MJ35" s="41" t="str">
        <f>IFERROR(VLOOKUP(MJ12,[1]Table2!$B$1:$Z$21,MATCH("xGA/90",[1]Table2!$B$1:$Z$1,0),0)*VLOOKUP($B12,[1]Table2!$B$1:$Z$21,MATCH("xG/90",[1]Table2!$B$1:$Z$1,0),0),"")</f>
        <v/>
      </c>
      <c r="MK35" s="41" t="str">
        <f>IFERROR(VLOOKUP(MK12,[1]Table2!$B$1:$Z$21,MATCH("xGA/90",[1]Table2!$B$1:$Z$1,0),0)*VLOOKUP($B12,[1]Table2!$B$1:$Z$21,MATCH("xG/90",[1]Table2!$B$1:$Z$1,0),0),"")</f>
        <v/>
      </c>
      <c r="ML35" s="41" t="str">
        <f>IFERROR(VLOOKUP(ML12,[1]Table2!$B$1:$Z$21,MATCH("xGA/90",[1]Table2!$B$1:$Z$1,0),0)*VLOOKUP($B12,[1]Table2!$B$1:$Z$21,MATCH("xG/90",[1]Table2!$B$1:$Z$1,0),0),"")</f>
        <v/>
      </c>
      <c r="MM35" s="41" t="str">
        <f>IFERROR(VLOOKUP(MM12,[1]Table2!$B$1:$Z$21,MATCH("xGA/90",[1]Table2!$B$1:$Z$1,0),0)*VLOOKUP($B12,[1]Table2!$B$1:$Z$21,MATCH("xG/90",[1]Table2!$B$1:$Z$1,0),0),"")</f>
        <v/>
      </c>
      <c r="MN35" s="41" t="str">
        <f>IFERROR(VLOOKUP(MN12,[1]Table2!$B$1:$Z$21,MATCH("xGA/90",[1]Table2!$B$1:$Z$1,0),0)*VLOOKUP($B12,[1]Table2!$B$1:$Z$21,MATCH("xG/90",[1]Table2!$B$1:$Z$1,0),0),"")</f>
        <v/>
      </c>
      <c r="MO35" s="41" t="str">
        <f>IFERROR(VLOOKUP(MO12,[1]Table2!$B$1:$Z$21,MATCH("xGA/90",[1]Table2!$B$1:$Z$1,0),0)*VLOOKUP($B12,[1]Table2!$B$1:$Z$21,MATCH("xG/90",[1]Table2!$B$1:$Z$1,0),0),"")</f>
        <v/>
      </c>
      <c r="MP35" s="41" t="str">
        <f>IFERROR(VLOOKUP(MP12,[1]Table2!$B$1:$Z$21,MATCH("xGA/90",[1]Table2!$B$1:$Z$1,0),0)*VLOOKUP($B12,[1]Table2!$B$1:$Z$21,MATCH("xG/90",[1]Table2!$B$1:$Z$1,0),0),"")</f>
        <v/>
      </c>
      <c r="MQ35" s="41" t="str">
        <f>IFERROR(VLOOKUP(MQ12,[1]Table2!$B$1:$Z$21,MATCH("xGA/90",[1]Table2!$B$1:$Z$1,0),0)*VLOOKUP($B12,[1]Table2!$B$1:$Z$21,MATCH("xG/90",[1]Table2!$B$1:$Z$1,0),0),"")</f>
        <v/>
      </c>
      <c r="MR35" s="41" t="str">
        <f>IFERROR(VLOOKUP(MR12,[1]Table2!$B$1:$Z$21,MATCH("xGA/90",[1]Table2!$B$1:$Z$1,0),0)*VLOOKUP($B12,[1]Table2!$B$1:$Z$21,MATCH("xG/90",[1]Table2!$B$1:$Z$1,0),0),"")</f>
        <v/>
      </c>
      <c r="MS35" s="41" t="str">
        <f>IFERROR(VLOOKUP(MS12,[1]Table2!$B$1:$Z$21,MATCH("xGA/90",[1]Table2!$B$1:$Z$1,0),0)*VLOOKUP($B12,[1]Table2!$B$1:$Z$21,MATCH("xG/90",[1]Table2!$B$1:$Z$1,0),0),"")</f>
        <v/>
      </c>
      <c r="MT35" s="41" t="str">
        <f>IFERROR(VLOOKUP(MT12,[1]Table2!$B$1:$Z$21,MATCH("xGA/90",[1]Table2!$B$1:$Z$1,0),0)*VLOOKUP($B12,[1]Table2!$B$1:$Z$21,MATCH("xG/90",[1]Table2!$B$1:$Z$1,0),0),"")</f>
        <v/>
      </c>
      <c r="MU35" s="41" t="str">
        <f>IFERROR(VLOOKUP(MU12,[1]Table2!$B$1:$Z$21,MATCH("xGA/90",[1]Table2!$B$1:$Z$1,0),0)*VLOOKUP($B12,[1]Table2!$B$1:$Z$21,MATCH("xG/90",[1]Table2!$B$1:$Z$1,0),0),"")</f>
        <v/>
      </c>
      <c r="MV35" s="41" t="str">
        <f>IFERROR(VLOOKUP(MV12,[1]Table2!$B$1:$Z$21,MATCH("xGA/90",[1]Table2!$B$1:$Z$1,0),0)*VLOOKUP($B12,[1]Table2!$B$1:$Z$21,MATCH("xG/90",[1]Table2!$B$1:$Z$1,0),0),"")</f>
        <v/>
      </c>
      <c r="MW35" s="41" t="str">
        <f>IFERROR(VLOOKUP(MW12,[1]Table2!$B$1:$Z$21,MATCH("xGA/90",[1]Table2!$B$1:$Z$1,0),0)*VLOOKUP($B12,[1]Table2!$B$1:$Z$21,MATCH("xG/90",[1]Table2!$B$1:$Z$1,0),0),"")</f>
        <v/>
      </c>
      <c r="MX35" s="41" t="str">
        <f>IFERROR(VLOOKUP(MX12,[1]Table2!$B$1:$Z$21,MATCH("xGA/90",[1]Table2!$B$1:$Z$1,0),0)*VLOOKUP($B12,[1]Table2!$B$1:$Z$21,MATCH("xG/90",[1]Table2!$B$1:$Z$1,0),0),"")</f>
        <v/>
      </c>
      <c r="MY35" s="41" t="str">
        <f>IFERROR(VLOOKUP(MY12,[1]Table2!$B$1:$Z$21,MATCH("xGA/90",[1]Table2!$B$1:$Z$1,0),0)*VLOOKUP($B12,[1]Table2!$B$1:$Z$21,MATCH("xG/90",[1]Table2!$B$1:$Z$1,0),0),"")</f>
        <v/>
      </c>
      <c r="MZ35" s="41" t="str">
        <f>IFERROR(VLOOKUP(MZ12,[1]Table2!$B$1:$Z$21,MATCH("xGA/90",[1]Table2!$B$1:$Z$1,0),0)*VLOOKUP($B12,[1]Table2!$B$1:$Z$21,MATCH("xG/90",[1]Table2!$B$1:$Z$1,0),0),"")</f>
        <v/>
      </c>
      <c r="NA35" s="41" t="str">
        <f>IFERROR(VLOOKUP(NA12,[1]Table2!$B$1:$Z$21,MATCH("xGA/90",[1]Table2!$B$1:$Z$1,0),0)*VLOOKUP($B12,[1]Table2!$B$1:$Z$21,MATCH("xG/90",[1]Table2!$B$1:$Z$1,0),0),"")</f>
        <v/>
      </c>
      <c r="NB35" s="41" t="str">
        <f>IFERROR(VLOOKUP(NB12,[1]Table2!$B$1:$Z$21,MATCH("xGA/90",[1]Table2!$B$1:$Z$1,0),0)*VLOOKUP($B12,[1]Table2!$B$1:$Z$21,MATCH("xG/90",[1]Table2!$B$1:$Z$1,0),0),"")</f>
        <v/>
      </c>
      <c r="NC35" s="41" t="str">
        <f>IFERROR(VLOOKUP(NC12,[1]Table2!$B$1:$Z$21,MATCH("xGA/90",[1]Table2!$B$1:$Z$1,0),0)*VLOOKUP($B12,[1]Table2!$B$1:$Z$21,MATCH("xG/90",[1]Table2!$B$1:$Z$1,0),0),"")</f>
        <v/>
      </c>
      <c r="NE35" s="40">
        <f t="shared" si="0"/>
        <v>-0.4</v>
      </c>
      <c r="NF35" s="41" t="str">
        <f>IFERROR(VLOOKUP(NF12,[1]Table2!$B$1:$Z$21,MATCH("xGA/90",[1]Table2!$B$1:$Z$1,0),0)*VLOOKUP($B12,[1]Table2!$B$1:$Z$21,MATCH("xG/90",[1]Table2!$B$1:$Z$1,0),0),"")</f>
        <v/>
      </c>
      <c r="NG35" s="41" t="str">
        <f>IFERROR(VLOOKUP(NG12,[1]Table2!$B$1:$Z$21,MATCH("xGA/90",[1]Table2!$B$1:$Z$1,0),0)*VLOOKUP($B12,[1]Table2!$B$1:$Z$21,MATCH("xG/90",[1]Table2!$B$1:$Z$1,0),0),"")</f>
        <v/>
      </c>
      <c r="NH35" s="41">
        <f>IFERROR(VLOOKUP(NH12,[1]Table2!$B$1:$Z$21,MATCH("xGA/90",[1]Table2!$B$1:$Z$1,0),0)*VLOOKUP($B12,[1]Table2!$B$1:$Z$21,MATCH("xG/90",[1]Table2!$B$1:$Z$1,0),0),"")</f>
        <v>1.809375</v>
      </c>
      <c r="NI35" s="41" t="str">
        <f>IFERROR(VLOOKUP(NI12,[1]Table2!$B$1:$Z$21,MATCH("xGA/90",[1]Table2!$B$1:$Z$1,0),0)*VLOOKUP($B12,[1]Table2!$B$1:$Z$21,MATCH("xG/90",[1]Table2!$B$1:$Z$1,0),0),"")</f>
        <v/>
      </c>
      <c r="NJ35" s="41">
        <f>IFERROR(VLOOKUP(NJ12,[1]Table2!$B$1:$Z$21,MATCH("xGA/90",[1]Table2!$B$1:$Z$1,0),0)*VLOOKUP($B12,[1]Table2!$B$1:$Z$21,MATCH("xG/90",[1]Table2!$B$1:$Z$1,0),0),"")</f>
        <v>2.0934274193548386</v>
      </c>
    </row>
    <row r="36" spans="1:374" s="42" customFormat="1" ht="15.75" thickBot="1" x14ac:dyDescent="0.3">
      <c r="A36" s="39" t="s">
        <v>55</v>
      </c>
      <c r="B36" s="40">
        <f>VLOOKUP(A36,[1]Table!$B$1:$O$21,MATCH("xGD/90",[1]Table!$B$1:$O$1,0),0)</f>
        <v>-0.44</v>
      </c>
      <c r="C36" s="41" t="str">
        <f>IFERROR(VLOOKUP(C13,[1]Table2!$B$1:$Z$21,MATCH("xGA/90",[1]Table2!$B$1:$Z$1,0),0)*VLOOKUP($B13,[1]Table2!$B$1:$Z$21,MATCH("xG/90",[1]Table2!$B$1:$Z$1,0),0),"")</f>
        <v/>
      </c>
      <c r="D36" s="41" t="str">
        <f>IFERROR(VLOOKUP(D13,[1]Table2!$B$1:$Z$21,MATCH("xGA/90",[1]Table2!$B$1:$Z$1,0),0)*VLOOKUP($B13,[1]Table2!$B$1:$Z$21,MATCH("xG/90",[1]Table2!$B$1:$Z$1,0),0),"")</f>
        <v/>
      </c>
      <c r="E36" s="41" t="str">
        <f>IFERROR(VLOOKUP(E13,[1]Table2!$B$1:$Z$21,MATCH("xGA/90",[1]Table2!$B$1:$Z$1,0),0)*VLOOKUP($B13,[1]Table2!$B$1:$Z$21,MATCH("xG/90",[1]Table2!$B$1:$Z$1,0),0),"")</f>
        <v/>
      </c>
      <c r="F36" s="41" t="str">
        <f>IFERROR(VLOOKUP(F13,[1]Table2!$B$1:$Z$21,MATCH("xGA/90",[1]Table2!$B$1:$Z$1,0),0)*VLOOKUP($B13,[1]Table2!$B$1:$Z$21,MATCH("xG/90",[1]Table2!$B$1:$Z$1,0),0),"")</f>
        <v/>
      </c>
      <c r="G36" s="41" t="str">
        <f>IFERROR(VLOOKUP(G13,[1]Table2!$B$1:$Z$21,MATCH("xGA/90",[1]Table2!$B$1:$Z$1,0),0)*VLOOKUP($B13,[1]Table2!$B$1:$Z$21,MATCH("xG/90",[1]Table2!$B$1:$Z$1,0),0),"")</f>
        <v/>
      </c>
      <c r="H36" s="41">
        <f>IFERROR(VLOOKUP(H13,[1]Table2!$B$1:$Z$21,MATCH("xGA/90",[1]Table2!$B$1:$Z$1,0),0)*VLOOKUP($B13,[1]Table2!$B$1:$Z$21,MATCH("xG/90",[1]Table2!$B$1:$Z$1,0),0),"")</f>
        <v>1.8027832031250002</v>
      </c>
      <c r="I36" s="41" t="str">
        <f>IFERROR(VLOOKUP(I13,[1]Table2!$B$1:$Z$21,MATCH("xGA/90",[1]Table2!$B$1:$Z$1,0),0)*VLOOKUP($B13,[1]Table2!$B$1:$Z$21,MATCH("xG/90",[1]Table2!$B$1:$Z$1,0),0),"")</f>
        <v/>
      </c>
      <c r="J36" s="41" t="str">
        <f>IFERROR(VLOOKUP(J13,[1]Table2!$B$1:$Z$21,MATCH("xGA/90",[1]Table2!$B$1:$Z$1,0),0)*VLOOKUP($B13,[1]Table2!$B$1:$Z$21,MATCH("xG/90",[1]Table2!$B$1:$Z$1,0),0),"")</f>
        <v/>
      </c>
      <c r="K36" s="41" t="str">
        <f>IFERROR(VLOOKUP(K13,[1]Table2!$B$1:$Z$21,MATCH("xGA/90",[1]Table2!$B$1:$Z$1,0),0)*VLOOKUP($B13,[1]Table2!$B$1:$Z$21,MATCH("xG/90",[1]Table2!$B$1:$Z$1,0),0),"")</f>
        <v/>
      </c>
      <c r="L36" s="41" t="str">
        <f>IFERROR(VLOOKUP(L13,[1]Table2!$B$1:$Z$21,MATCH("xGA/90",[1]Table2!$B$1:$Z$1,0),0)*VLOOKUP($B13,[1]Table2!$B$1:$Z$21,MATCH("xG/90",[1]Table2!$B$1:$Z$1,0),0),"")</f>
        <v/>
      </c>
      <c r="M36" s="41" t="str">
        <f>IFERROR(VLOOKUP(M13,[1]Table2!$B$1:$Z$21,MATCH("xGA/90",[1]Table2!$B$1:$Z$1,0),0)*VLOOKUP($B13,[1]Table2!$B$1:$Z$21,MATCH("xG/90",[1]Table2!$B$1:$Z$1,0),0),"")</f>
        <v/>
      </c>
      <c r="N36" s="41" t="str">
        <f>IFERROR(VLOOKUP(N13,[1]Table2!$B$1:$Z$21,MATCH("xGA/90",[1]Table2!$B$1:$Z$1,0),0)*VLOOKUP($B13,[1]Table2!$B$1:$Z$21,MATCH("xG/90",[1]Table2!$B$1:$Z$1,0),0),"")</f>
        <v/>
      </c>
      <c r="O36" s="41">
        <f>IFERROR(VLOOKUP(O13,[1]Table2!$B$1:$Z$21,MATCH("xGA/90",[1]Table2!$B$1:$Z$1,0),0)*VLOOKUP($B13,[1]Table2!$B$1:$Z$21,MATCH("xG/90",[1]Table2!$B$1:$Z$1,0),0),"")</f>
        <v>1.7872753906250003</v>
      </c>
      <c r="P36" s="41" t="str">
        <f>IFERROR(VLOOKUP(P13,[1]Table2!$B$1:$Z$21,MATCH("xGA/90",[1]Table2!$B$1:$Z$1,0),0)*VLOOKUP($B13,[1]Table2!$B$1:$Z$21,MATCH("xG/90",[1]Table2!$B$1:$Z$1,0),0),"")</f>
        <v/>
      </c>
      <c r="Q36" s="41" t="str">
        <f>IFERROR(VLOOKUP(Q13,[1]Table2!$B$1:$Z$21,MATCH("xGA/90",[1]Table2!$B$1:$Z$1,0),0)*VLOOKUP($B13,[1]Table2!$B$1:$Z$21,MATCH("xG/90",[1]Table2!$B$1:$Z$1,0),0),"")</f>
        <v/>
      </c>
      <c r="R36" s="41" t="str">
        <f>IFERROR(VLOOKUP(R13,[1]Table2!$B$1:$Z$21,MATCH("xGA/90",[1]Table2!$B$1:$Z$1,0),0)*VLOOKUP($B13,[1]Table2!$B$1:$Z$21,MATCH("xG/90",[1]Table2!$B$1:$Z$1,0),0),"")</f>
        <v/>
      </c>
      <c r="S36" s="41" t="str">
        <f>IFERROR(VLOOKUP(S13,[1]Table2!$B$1:$Z$21,MATCH("xGA/90",[1]Table2!$B$1:$Z$1,0),0)*VLOOKUP($B13,[1]Table2!$B$1:$Z$21,MATCH("xG/90",[1]Table2!$B$1:$Z$1,0),0),"")</f>
        <v/>
      </c>
      <c r="T36" s="41" t="str">
        <f>IFERROR(VLOOKUP(T13,[1]Table2!$B$1:$Z$21,MATCH("xGA/90",[1]Table2!$B$1:$Z$1,0),0)*VLOOKUP($B13,[1]Table2!$B$1:$Z$21,MATCH("xG/90",[1]Table2!$B$1:$Z$1,0),0),"")</f>
        <v/>
      </c>
      <c r="U36" s="41" t="str">
        <f>IFERROR(VLOOKUP(U13,[1]Table2!$B$1:$Z$21,MATCH("xGA/90",[1]Table2!$B$1:$Z$1,0),0)*VLOOKUP($B13,[1]Table2!$B$1:$Z$21,MATCH("xG/90",[1]Table2!$B$1:$Z$1,0),0),"")</f>
        <v/>
      </c>
      <c r="V36" s="41" t="str">
        <f>IFERROR(VLOOKUP(V13,[1]Table2!$B$1:$Z$21,MATCH("xGA/90",[1]Table2!$B$1:$Z$1,0),0)*VLOOKUP($B13,[1]Table2!$B$1:$Z$21,MATCH("xG/90",[1]Table2!$B$1:$Z$1,0),0),"")</f>
        <v/>
      </c>
      <c r="W36" s="41">
        <f>IFERROR(VLOOKUP(W13,[1]Table2!$B$1:$Z$21,MATCH("xGA/90",[1]Table2!$B$1:$Z$1,0),0)*VLOOKUP($B13,[1]Table2!$B$1:$Z$21,MATCH("xG/90",[1]Table2!$B$1:$Z$1,0),0),"")</f>
        <v>1.564788306451613</v>
      </c>
      <c r="X36" s="41" t="str">
        <f>IFERROR(VLOOKUP(X13,[1]Table2!$B$1:$Z$21,MATCH("xGA/90",[1]Table2!$B$1:$Z$1,0),0)*VLOOKUP($B13,[1]Table2!$B$1:$Z$21,MATCH("xG/90",[1]Table2!$B$1:$Z$1,0),0),"")</f>
        <v/>
      </c>
      <c r="Y36" s="41" t="str">
        <f>IFERROR(VLOOKUP(Y13,[1]Table2!$B$1:$Z$21,MATCH("xGA/90",[1]Table2!$B$1:$Z$1,0),0)*VLOOKUP($B13,[1]Table2!$B$1:$Z$21,MATCH("xG/90",[1]Table2!$B$1:$Z$1,0),0),"")</f>
        <v/>
      </c>
      <c r="Z36" s="41" t="str">
        <f>IFERROR(VLOOKUP(Z13,[1]Table2!$B$1:$Z$21,MATCH("xGA/90",[1]Table2!$B$1:$Z$1,0),0)*VLOOKUP($B13,[1]Table2!$B$1:$Z$21,MATCH("xG/90",[1]Table2!$B$1:$Z$1,0),0),"")</f>
        <v/>
      </c>
      <c r="AA36" s="41" t="str">
        <f>IFERROR(VLOOKUP(AA13,[1]Table2!$B$1:$Z$21,MATCH("xGA/90",[1]Table2!$B$1:$Z$1,0),0)*VLOOKUP($B13,[1]Table2!$B$1:$Z$21,MATCH("xG/90",[1]Table2!$B$1:$Z$1,0),0),"")</f>
        <v/>
      </c>
      <c r="AB36" s="41" t="str">
        <f>IFERROR(VLOOKUP(AB13,[1]Table2!$B$1:$Z$21,MATCH("xGA/90",[1]Table2!$B$1:$Z$1,0),0)*VLOOKUP($B13,[1]Table2!$B$1:$Z$21,MATCH("xG/90",[1]Table2!$B$1:$Z$1,0),0),"")</f>
        <v/>
      </c>
      <c r="AC36" s="41">
        <f>IFERROR(VLOOKUP(AC13,[1]Table2!$B$1:$Z$21,MATCH("xGA/90",[1]Table2!$B$1:$Z$1,0),0)*VLOOKUP($B13,[1]Table2!$B$1:$Z$21,MATCH("xG/90",[1]Table2!$B$1:$Z$1,0),0),"")</f>
        <v>1.4374137931034485</v>
      </c>
      <c r="AD36" s="41" t="str">
        <f>IFERROR(VLOOKUP(AD13,[1]Table2!$B$1:$Z$21,MATCH("xGA/90",[1]Table2!$B$1:$Z$1,0),0)*VLOOKUP($B13,[1]Table2!$B$1:$Z$21,MATCH("xG/90",[1]Table2!$B$1:$Z$1,0),0),"")</f>
        <v/>
      </c>
      <c r="AE36" s="41" t="str">
        <f>IFERROR(VLOOKUP(AE13,[1]Table2!$B$1:$Z$21,MATCH("xGA/90",[1]Table2!$B$1:$Z$1,0),0)*VLOOKUP($B13,[1]Table2!$B$1:$Z$21,MATCH("xG/90",[1]Table2!$B$1:$Z$1,0),0),"")</f>
        <v/>
      </c>
      <c r="AF36" s="41">
        <f>IFERROR(VLOOKUP(AF13,[1]Table2!$B$1:$Z$21,MATCH("xGA/90",[1]Table2!$B$1:$Z$1,0),0)*VLOOKUP($B13,[1]Table2!$B$1:$Z$21,MATCH("xG/90",[1]Table2!$B$1:$Z$1,0),0),"")</f>
        <v>2.0935546875000002</v>
      </c>
      <c r="AG36" s="41" t="str">
        <f>IFERROR(VLOOKUP(AG13,[1]Table2!$B$1:$Z$21,MATCH("xGA/90",[1]Table2!$B$1:$Z$1,0),0)*VLOOKUP($B13,[1]Table2!$B$1:$Z$21,MATCH("xG/90",[1]Table2!$B$1:$Z$1,0),0),"")</f>
        <v/>
      </c>
      <c r="AH36" s="41" t="str">
        <f>IFERROR(VLOOKUP(AH13,[1]Table2!$B$1:$Z$21,MATCH("xGA/90",[1]Table2!$B$1:$Z$1,0),0)*VLOOKUP($B13,[1]Table2!$B$1:$Z$21,MATCH("xG/90",[1]Table2!$B$1:$Z$1,0),0),"")</f>
        <v/>
      </c>
      <c r="AI36" s="41" t="str">
        <f>IFERROR(VLOOKUP(AI13,[1]Table2!$B$1:$Z$21,MATCH("xGA/90",[1]Table2!$B$1:$Z$1,0),0)*VLOOKUP($B13,[1]Table2!$B$1:$Z$21,MATCH("xG/90",[1]Table2!$B$1:$Z$1,0),0),"")</f>
        <v/>
      </c>
      <c r="AJ36" s="41">
        <f>IFERROR(VLOOKUP(AJ13,[1]Table2!$B$1:$Z$21,MATCH("xGA/90",[1]Table2!$B$1:$Z$1,0),0)*VLOOKUP($B13,[1]Table2!$B$1:$Z$21,MATCH("xG/90",[1]Table2!$B$1:$Z$1,0),0),"")</f>
        <v>1.6321972656250001</v>
      </c>
      <c r="AK36" s="41" t="str">
        <f>IFERROR(VLOOKUP(AK13,[1]Table2!$B$1:$Z$21,MATCH("xGA/90",[1]Table2!$B$1:$Z$1,0),0)*VLOOKUP($B13,[1]Table2!$B$1:$Z$21,MATCH("xG/90",[1]Table2!$B$1:$Z$1,0),0),"")</f>
        <v/>
      </c>
      <c r="AL36" s="41" t="str">
        <f>IFERROR(VLOOKUP(AL13,[1]Table2!$B$1:$Z$21,MATCH("xGA/90",[1]Table2!$B$1:$Z$1,0),0)*VLOOKUP($B13,[1]Table2!$B$1:$Z$21,MATCH("xG/90",[1]Table2!$B$1:$Z$1,0),0),"")</f>
        <v/>
      </c>
      <c r="AM36" s="41" t="str">
        <f>IFERROR(VLOOKUP(AM13,[1]Table2!$B$1:$Z$21,MATCH("xGA/90",[1]Table2!$B$1:$Z$1,0),0)*VLOOKUP($B13,[1]Table2!$B$1:$Z$21,MATCH("xG/90",[1]Table2!$B$1:$Z$1,0),0),"")</f>
        <v/>
      </c>
      <c r="AN36" s="41" t="str">
        <f>IFERROR(VLOOKUP(AN13,[1]Table2!$B$1:$Z$21,MATCH("xGA/90",[1]Table2!$B$1:$Z$1,0),0)*VLOOKUP($B13,[1]Table2!$B$1:$Z$21,MATCH("xG/90",[1]Table2!$B$1:$Z$1,0),0),"")</f>
        <v/>
      </c>
      <c r="AO36" s="41" t="str">
        <f>IFERROR(VLOOKUP(AO13,[1]Table2!$B$1:$Z$21,MATCH("xGA/90",[1]Table2!$B$1:$Z$1,0),0)*VLOOKUP($B13,[1]Table2!$B$1:$Z$21,MATCH("xG/90",[1]Table2!$B$1:$Z$1,0),0),"")</f>
        <v/>
      </c>
      <c r="AP36" s="41" t="str">
        <f>IFERROR(VLOOKUP(AP13,[1]Table2!$B$1:$Z$21,MATCH("xGA/90",[1]Table2!$B$1:$Z$1,0),0)*VLOOKUP($B13,[1]Table2!$B$1:$Z$21,MATCH("xG/90",[1]Table2!$B$1:$Z$1,0),0),"")</f>
        <v/>
      </c>
      <c r="AQ36" s="41" t="str">
        <f>IFERROR(VLOOKUP(AQ13,[1]Table2!$B$1:$Z$21,MATCH("xGA/90",[1]Table2!$B$1:$Z$1,0),0)*VLOOKUP($B13,[1]Table2!$B$1:$Z$21,MATCH("xG/90",[1]Table2!$B$1:$Z$1,0),0),"")</f>
        <v/>
      </c>
      <c r="AR36" s="41" t="str">
        <f>IFERROR(VLOOKUP(AR13,[1]Table2!$B$1:$Z$21,MATCH("xGA/90",[1]Table2!$B$1:$Z$1,0),0)*VLOOKUP($B13,[1]Table2!$B$1:$Z$21,MATCH("xG/90",[1]Table2!$B$1:$Z$1,0),0),"")</f>
        <v/>
      </c>
      <c r="AS36" s="41" t="str">
        <f>IFERROR(VLOOKUP(AS13,[1]Table2!$B$1:$Z$21,MATCH("xGA/90",[1]Table2!$B$1:$Z$1,0),0)*VLOOKUP($B13,[1]Table2!$B$1:$Z$21,MATCH("xG/90",[1]Table2!$B$1:$Z$1,0),0),"")</f>
        <v/>
      </c>
      <c r="AT36" s="41" t="str">
        <f>IFERROR(VLOOKUP(AT13,[1]Table2!$B$1:$Z$21,MATCH("xGA/90",[1]Table2!$B$1:$Z$1,0),0)*VLOOKUP($B13,[1]Table2!$B$1:$Z$21,MATCH("xG/90",[1]Table2!$B$1:$Z$1,0),0),"")</f>
        <v/>
      </c>
      <c r="AU36" s="41" t="str">
        <f>IFERROR(VLOOKUP(AU13,[1]Table2!$B$1:$Z$21,MATCH("xGA/90",[1]Table2!$B$1:$Z$1,0),0)*VLOOKUP($B13,[1]Table2!$B$1:$Z$21,MATCH("xG/90",[1]Table2!$B$1:$Z$1,0),0),"")</f>
        <v/>
      </c>
      <c r="AV36" s="41" t="str">
        <f>IFERROR(VLOOKUP(AV13,[1]Table2!$B$1:$Z$21,MATCH("xGA/90",[1]Table2!$B$1:$Z$1,0),0)*VLOOKUP($B13,[1]Table2!$B$1:$Z$21,MATCH("xG/90",[1]Table2!$B$1:$Z$1,0),0),"")</f>
        <v/>
      </c>
      <c r="AW36" s="41" t="str">
        <f>IFERROR(VLOOKUP(AW13,[1]Table2!$B$1:$Z$21,MATCH("xGA/90",[1]Table2!$B$1:$Z$1,0),0)*VLOOKUP($B13,[1]Table2!$B$1:$Z$21,MATCH("xG/90",[1]Table2!$B$1:$Z$1,0),0),"")</f>
        <v/>
      </c>
      <c r="AX36" s="41" t="str">
        <f>IFERROR(VLOOKUP(AX13,[1]Table2!$B$1:$Z$21,MATCH("xGA/90",[1]Table2!$B$1:$Z$1,0),0)*VLOOKUP($B13,[1]Table2!$B$1:$Z$21,MATCH("xG/90",[1]Table2!$B$1:$Z$1,0),0),"")</f>
        <v/>
      </c>
      <c r="AY36" s="41" t="str">
        <f>IFERROR(VLOOKUP(AY13,[1]Table2!$B$1:$Z$21,MATCH("xGA/90",[1]Table2!$B$1:$Z$1,0),0)*VLOOKUP($B13,[1]Table2!$B$1:$Z$21,MATCH("xG/90",[1]Table2!$B$1:$Z$1,0),0),"")</f>
        <v/>
      </c>
      <c r="AZ36" s="41" t="str">
        <f>IFERROR(VLOOKUP(AZ13,[1]Table2!$B$1:$Z$21,MATCH("xGA/90",[1]Table2!$B$1:$Z$1,0),0)*VLOOKUP($B13,[1]Table2!$B$1:$Z$21,MATCH("xG/90",[1]Table2!$B$1:$Z$1,0),0),"")</f>
        <v/>
      </c>
      <c r="BA36" s="41" t="str">
        <f>IFERROR(VLOOKUP(BA13,[1]Table2!$B$1:$Z$21,MATCH("xGA/90",[1]Table2!$B$1:$Z$1,0),0)*VLOOKUP($B13,[1]Table2!$B$1:$Z$21,MATCH("xG/90",[1]Table2!$B$1:$Z$1,0),0),"")</f>
        <v/>
      </c>
      <c r="BB36" s="41" t="str">
        <f>IFERROR(VLOOKUP(BB13,[1]Table2!$B$1:$Z$21,MATCH("xGA/90",[1]Table2!$B$1:$Z$1,0),0)*VLOOKUP($B13,[1]Table2!$B$1:$Z$21,MATCH("xG/90",[1]Table2!$B$1:$Z$1,0),0),"")</f>
        <v/>
      </c>
      <c r="BC36" s="41" t="str">
        <f>IFERROR(VLOOKUP(BC13,[1]Table2!$B$1:$Z$21,MATCH("xGA/90",[1]Table2!$B$1:$Z$1,0),0)*VLOOKUP($B13,[1]Table2!$B$1:$Z$21,MATCH("xG/90",[1]Table2!$B$1:$Z$1,0),0),"")</f>
        <v/>
      </c>
      <c r="BD36" s="41" t="str">
        <f>IFERROR(VLOOKUP(BD13,[1]Table2!$B$1:$Z$21,MATCH("xGA/90",[1]Table2!$B$1:$Z$1,0),0)*VLOOKUP($B13,[1]Table2!$B$1:$Z$21,MATCH("xG/90",[1]Table2!$B$1:$Z$1,0),0),"")</f>
        <v/>
      </c>
      <c r="BE36" s="41" t="str">
        <f>IFERROR(VLOOKUP(BE13,[1]Table2!$B$1:$Z$21,MATCH("xGA/90",[1]Table2!$B$1:$Z$1,0),0)*VLOOKUP($B13,[1]Table2!$B$1:$Z$21,MATCH("xG/90",[1]Table2!$B$1:$Z$1,0),0),"")</f>
        <v/>
      </c>
      <c r="BF36" s="41" t="str">
        <f>IFERROR(VLOOKUP(BF13,[1]Table2!$B$1:$Z$21,MATCH("xGA/90",[1]Table2!$B$1:$Z$1,0),0)*VLOOKUP($B13,[1]Table2!$B$1:$Z$21,MATCH("xG/90",[1]Table2!$B$1:$Z$1,0),0),"")</f>
        <v/>
      </c>
      <c r="BG36" s="41" t="str">
        <f>IFERROR(VLOOKUP(BG13,[1]Table2!$B$1:$Z$21,MATCH("xGA/90",[1]Table2!$B$1:$Z$1,0),0)*VLOOKUP($B13,[1]Table2!$B$1:$Z$21,MATCH("xG/90",[1]Table2!$B$1:$Z$1,0),0),"")</f>
        <v/>
      </c>
      <c r="BH36" s="41" t="str">
        <f>IFERROR(VLOOKUP(BH13,[1]Table2!$B$1:$Z$21,MATCH("xGA/90",[1]Table2!$B$1:$Z$1,0),0)*VLOOKUP($B13,[1]Table2!$B$1:$Z$21,MATCH("xG/90",[1]Table2!$B$1:$Z$1,0),0),"")</f>
        <v/>
      </c>
      <c r="BI36" s="41" t="str">
        <f>IFERROR(VLOOKUP(BI13,[1]Table2!$B$1:$Z$21,MATCH("xGA/90",[1]Table2!$B$1:$Z$1,0),0)*VLOOKUP($B13,[1]Table2!$B$1:$Z$21,MATCH("xG/90",[1]Table2!$B$1:$Z$1,0),0),"")</f>
        <v/>
      </c>
      <c r="BJ36" s="41" t="str">
        <f>IFERROR(VLOOKUP(BJ13,[1]Table2!$B$1:$Z$21,MATCH("xGA/90",[1]Table2!$B$1:$Z$1,0),0)*VLOOKUP($B13,[1]Table2!$B$1:$Z$21,MATCH("xG/90",[1]Table2!$B$1:$Z$1,0),0),"")</f>
        <v/>
      </c>
      <c r="BK36" s="41" t="str">
        <f>IFERROR(VLOOKUP(BK13,[1]Table2!$B$1:$Z$21,MATCH("xGA/90",[1]Table2!$B$1:$Z$1,0),0)*VLOOKUP($B13,[1]Table2!$B$1:$Z$21,MATCH("xG/90",[1]Table2!$B$1:$Z$1,0),0),"")</f>
        <v/>
      </c>
      <c r="BL36" s="41" t="str">
        <f>IFERROR(VLOOKUP(BL13,[1]Table2!$B$1:$Z$21,MATCH("xGA/90",[1]Table2!$B$1:$Z$1,0),0)*VLOOKUP($B13,[1]Table2!$B$1:$Z$21,MATCH("xG/90",[1]Table2!$B$1:$Z$1,0),0),"")</f>
        <v/>
      </c>
      <c r="BM36" s="41">
        <f>IFERROR(VLOOKUP(BM13,[1]Table2!$B$1:$Z$21,MATCH("xGA/90",[1]Table2!$B$1:$Z$1,0),0)*VLOOKUP($B13,[1]Table2!$B$1:$Z$21,MATCH("xG/90",[1]Table2!$B$1:$Z$1,0),0),"")</f>
        <v>1.8182910156250001</v>
      </c>
      <c r="BN36" s="41" t="str">
        <f>IFERROR(VLOOKUP(BN13,[1]Table2!$B$1:$Z$21,MATCH("xGA/90",[1]Table2!$B$1:$Z$1,0),0)*VLOOKUP($B13,[1]Table2!$B$1:$Z$21,MATCH("xG/90",[1]Table2!$B$1:$Z$1,0),0),"")</f>
        <v/>
      </c>
      <c r="BO36" s="41" t="str">
        <f>IFERROR(VLOOKUP(BO13,[1]Table2!$B$1:$Z$21,MATCH("xGA/90",[1]Table2!$B$1:$Z$1,0),0)*VLOOKUP($B13,[1]Table2!$B$1:$Z$21,MATCH("xG/90",[1]Table2!$B$1:$Z$1,0),0),"")</f>
        <v/>
      </c>
      <c r="BP36" s="41" t="str">
        <f>IFERROR(VLOOKUP(BP13,[1]Table2!$B$1:$Z$21,MATCH("xGA/90",[1]Table2!$B$1:$Z$1,0),0)*VLOOKUP($B13,[1]Table2!$B$1:$Z$21,MATCH("xG/90",[1]Table2!$B$1:$Z$1,0),0),"")</f>
        <v/>
      </c>
      <c r="BQ36" s="41" t="str">
        <f>IFERROR(VLOOKUP(BQ13,[1]Table2!$B$1:$Z$21,MATCH("xGA/90",[1]Table2!$B$1:$Z$1,0),0)*VLOOKUP($B13,[1]Table2!$B$1:$Z$21,MATCH("xG/90",[1]Table2!$B$1:$Z$1,0),0),"")</f>
        <v/>
      </c>
      <c r="BR36" s="41" t="str">
        <f>IFERROR(VLOOKUP(BR13,[1]Table2!$B$1:$Z$21,MATCH("xGA/90",[1]Table2!$B$1:$Z$1,0),0)*VLOOKUP($B13,[1]Table2!$B$1:$Z$21,MATCH("xG/90",[1]Table2!$B$1:$Z$1,0),0),"")</f>
        <v/>
      </c>
      <c r="BS36" s="41" t="str">
        <f>IFERROR(VLOOKUP(BS13,[1]Table2!$B$1:$Z$21,MATCH("xGA/90",[1]Table2!$B$1:$Z$1,0),0)*VLOOKUP($B13,[1]Table2!$B$1:$Z$21,MATCH("xG/90",[1]Table2!$B$1:$Z$1,0),0),"")</f>
        <v/>
      </c>
      <c r="BT36" s="41">
        <f>IFERROR(VLOOKUP(BT13,[1]Table2!$B$1:$Z$21,MATCH("xGA/90",[1]Table2!$B$1:$Z$1,0),0)*VLOOKUP($B13,[1]Table2!$B$1:$Z$21,MATCH("xG/90",[1]Table2!$B$1:$Z$1,0),0),"")</f>
        <v>1.6128125000000002</v>
      </c>
      <c r="BU36" s="41" t="str">
        <f>IFERROR(VLOOKUP(BU13,[1]Table2!$B$1:$Z$21,MATCH("xGA/90",[1]Table2!$B$1:$Z$1,0),0)*VLOOKUP($B13,[1]Table2!$B$1:$Z$21,MATCH("xG/90",[1]Table2!$B$1:$Z$1,0),0),"")</f>
        <v/>
      </c>
      <c r="BV36" s="41" t="str">
        <f>IFERROR(VLOOKUP(BV13,[1]Table2!$B$1:$Z$21,MATCH("xGA/90",[1]Table2!$B$1:$Z$1,0),0)*VLOOKUP($B13,[1]Table2!$B$1:$Z$21,MATCH("xG/90",[1]Table2!$B$1:$Z$1,0),0),"")</f>
        <v/>
      </c>
      <c r="BW36" s="41" t="str">
        <f>IFERROR(VLOOKUP(BW13,[1]Table2!$B$1:$Z$21,MATCH("xGA/90",[1]Table2!$B$1:$Z$1,0),0)*VLOOKUP($B13,[1]Table2!$B$1:$Z$21,MATCH("xG/90",[1]Table2!$B$1:$Z$1,0),0),"")</f>
        <v/>
      </c>
      <c r="BX36" s="41" t="str">
        <f>IFERROR(VLOOKUP(BX13,[1]Table2!$B$1:$Z$21,MATCH("xGA/90",[1]Table2!$B$1:$Z$1,0),0)*VLOOKUP($B13,[1]Table2!$B$1:$Z$21,MATCH("xG/90",[1]Table2!$B$1:$Z$1,0),0),"")</f>
        <v/>
      </c>
      <c r="BY36" s="41" t="str">
        <f>IFERROR(VLOOKUP(BY13,[1]Table2!$B$1:$Z$21,MATCH("xGA/90",[1]Table2!$B$1:$Z$1,0),0)*VLOOKUP($B13,[1]Table2!$B$1:$Z$21,MATCH("xG/90",[1]Table2!$B$1:$Z$1,0),0),"")</f>
        <v/>
      </c>
      <c r="BZ36" s="41" t="str">
        <f>IFERROR(VLOOKUP(BZ13,[1]Table2!$B$1:$Z$21,MATCH("xGA/90",[1]Table2!$B$1:$Z$1,0),0)*VLOOKUP($B13,[1]Table2!$B$1:$Z$21,MATCH("xG/90",[1]Table2!$B$1:$Z$1,0),0),"")</f>
        <v/>
      </c>
      <c r="CA36" s="41">
        <f>IFERROR(VLOOKUP(CA13,[1]Table2!$B$1:$Z$21,MATCH("xGA/90",[1]Table2!$B$1:$Z$1,0),0)*VLOOKUP($B13,[1]Table2!$B$1:$Z$21,MATCH("xG/90",[1]Table2!$B$1:$Z$1,0),0),"")</f>
        <v>1.3453027343750001</v>
      </c>
      <c r="CB36" s="41" t="str">
        <f>IFERROR(VLOOKUP(CB13,[1]Table2!$B$1:$Z$21,MATCH("xGA/90",[1]Table2!$B$1:$Z$1,0),0)*VLOOKUP($B13,[1]Table2!$B$1:$Z$21,MATCH("xG/90",[1]Table2!$B$1:$Z$1,0),0),"")</f>
        <v/>
      </c>
      <c r="CC36" s="41" t="str">
        <f>IFERROR(VLOOKUP(CC13,[1]Table2!$B$1:$Z$21,MATCH("xGA/90",[1]Table2!$B$1:$Z$1,0),0)*VLOOKUP($B13,[1]Table2!$B$1:$Z$21,MATCH("xG/90",[1]Table2!$B$1:$Z$1,0),0),"")</f>
        <v/>
      </c>
      <c r="CD36" s="41" t="str">
        <f>IFERROR(VLOOKUP(CD13,[1]Table2!$B$1:$Z$21,MATCH("xGA/90",[1]Table2!$B$1:$Z$1,0),0)*VLOOKUP($B13,[1]Table2!$B$1:$Z$21,MATCH("xG/90",[1]Table2!$B$1:$Z$1,0),0),"")</f>
        <v/>
      </c>
      <c r="CE36" s="41">
        <f>IFERROR(VLOOKUP(CE13,[1]Table2!$B$1:$Z$21,MATCH("xGA/90",[1]Table2!$B$1:$Z$1,0),0)*VLOOKUP($B13,[1]Table2!$B$1:$Z$21,MATCH("xG/90",[1]Table2!$B$1:$Z$1,0),0),"")</f>
        <v>2.0043847656250002</v>
      </c>
      <c r="CF36" s="41" t="str">
        <f>IFERROR(VLOOKUP(CF13,[1]Table2!$B$1:$Z$21,MATCH("xGA/90",[1]Table2!$B$1:$Z$1,0),0)*VLOOKUP($B13,[1]Table2!$B$1:$Z$21,MATCH("xG/90",[1]Table2!$B$1:$Z$1,0),0),"")</f>
        <v/>
      </c>
      <c r="CG36" s="41" t="str">
        <f>IFERROR(VLOOKUP(CG13,[1]Table2!$B$1:$Z$21,MATCH("xGA/90",[1]Table2!$B$1:$Z$1,0),0)*VLOOKUP($B13,[1]Table2!$B$1:$Z$21,MATCH("xG/90",[1]Table2!$B$1:$Z$1,0),0),"")</f>
        <v/>
      </c>
      <c r="CH36" s="41">
        <f>IFERROR(VLOOKUP(CH13,[1]Table2!$B$1:$Z$21,MATCH("xGA/90",[1]Table2!$B$1:$Z$1,0),0)*VLOOKUP($B13,[1]Table2!$B$1:$Z$21,MATCH("xG/90",[1]Table2!$B$1:$Z$1,0),0),"")</f>
        <v>2.0330241935483873</v>
      </c>
      <c r="CI36" s="41" t="str">
        <f>IFERROR(VLOOKUP(CI13,[1]Table2!$B$1:$Z$21,MATCH("xGA/90",[1]Table2!$B$1:$Z$1,0),0)*VLOOKUP($B13,[1]Table2!$B$1:$Z$21,MATCH("xG/90",[1]Table2!$B$1:$Z$1,0),0),"")</f>
        <v/>
      </c>
      <c r="CJ36" s="41" t="str">
        <f>IFERROR(VLOOKUP(CJ13,[1]Table2!$B$1:$Z$21,MATCH("xGA/90",[1]Table2!$B$1:$Z$1,0),0)*VLOOKUP($B13,[1]Table2!$B$1:$Z$21,MATCH("xG/90",[1]Table2!$B$1:$Z$1,0),0),"")</f>
        <v/>
      </c>
      <c r="CK36" s="41" t="str">
        <f>IFERROR(VLOOKUP(CK13,[1]Table2!$B$1:$Z$21,MATCH("xGA/90",[1]Table2!$B$1:$Z$1,0),0)*VLOOKUP($B13,[1]Table2!$B$1:$Z$21,MATCH("xG/90",[1]Table2!$B$1:$Z$1,0),0),"")</f>
        <v/>
      </c>
      <c r="CL36" s="41" t="str">
        <f>IFERROR(VLOOKUP(CL13,[1]Table2!$B$1:$Z$21,MATCH("xGA/90",[1]Table2!$B$1:$Z$1,0),0)*VLOOKUP($B13,[1]Table2!$B$1:$Z$21,MATCH("xG/90",[1]Table2!$B$1:$Z$1,0),0),"")</f>
        <v/>
      </c>
      <c r="CM36" s="41" t="str">
        <f>IFERROR(VLOOKUP(CM13,[1]Table2!$B$1:$Z$21,MATCH("xGA/90",[1]Table2!$B$1:$Z$1,0),0)*VLOOKUP($B13,[1]Table2!$B$1:$Z$21,MATCH("xG/90",[1]Table2!$B$1:$Z$1,0),0),"")</f>
        <v/>
      </c>
      <c r="CN36" s="41">
        <f>IFERROR(VLOOKUP(CN13,[1]Table2!$B$1:$Z$21,MATCH("xGA/90",[1]Table2!$B$1:$Z$1,0),0)*VLOOKUP($B13,[1]Table2!$B$1:$Z$21,MATCH("xG/90",[1]Table2!$B$1:$Z$1,0),0),"")</f>
        <v>1.7368749999999999</v>
      </c>
      <c r="CO36" s="41" t="str">
        <f>IFERROR(VLOOKUP(CO13,[1]Table2!$B$1:$Z$21,MATCH("xGA/90",[1]Table2!$B$1:$Z$1,0),0)*VLOOKUP($B13,[1]Table2!$B$1:$Z$21,MATCH("xG/90",[1]Table2!$B$1:$Z$1,0),0),"")</f>
        <v/>
      </c>
      <c r="CP36" s="41" t="str">
        <f>IFERROR(VLOOKUP(CP13,[1]Table2!$B$1:$Z$21,MATCH("xGA/90",[1]Table2!$B$1:$Z$1,0),0)*VLOOKUP($B13,[1]Table2!$B$1:$Z$21,MATCH("xG/90",[1]Table2!$B$1:$Z$1,0),0),"")</f>
        <v/>
      </c>
      <c r="CQ36" s="41" t="str">
        <f>IFERROR(VLOOKUP(CQ13,[1]Table2!$B$1:$Z$21,MATCH("xGA/90",[1]Table2!$B$1:$Z$1,0),0)*VLOOKUP($B13,[1]Table2!$B$1:$Z$21,MATCH("xG/90",[1]Table2!$B$1:$Z$1,0),0),"")</f>
        <v/>
      </c>
      <c r="CR36" s="41" t="str">
        <f>IFERROR(VLOOKUP(CR13,[1]Table2!$B$1:$Z$21,MATCH("xGA/90",[1]Table2!$B$1:$Z$1,0),0)*VLOOKUP($B13,[1]Table2!$B$1:$Z$21,MATCH("xG/90",[1]Table2!$B$1:$Z$1,0),0),"")</f>
        <v/>
      </c>
      <c r="CS36" s="41" t="str">
        <f>IFERROR(VLOOKUP(CS13,[1]Table2!$B$1:$Z$21,MATCH("xGA/90",[1]Table2!$B$1:$Z$1,0),0)*VLOOKUP($B13,[1]Table2!$B$1:$Z$21,MATCH("xG/90",[1]Table2!$B$1:$Z$1,0),0),"")</f>
        <v/>
      </c>
      <c r="CT36" s="41" t="str">
        <f>IFERROR(VLOOKUP(CT13,[1]Table2!$B$1:$Z$21,MATCH("xGA/90",[1]Table2!$B$1:$Z$1,0),0)*VLOOKUP($B13,[1]Table2!$B$1:$Z$21,MATCH("xG/90",[1]Table2!$B$1:$Z$1,0),0),"")</f>
        <v/>
      </c>
      <c r="CU36" s="41">
        <f>IFERROR(VLOOKUP(CU13,[1]Table2!$B$1:$Z$21,MATCH("xGA/90",[1]Table2!$B$1:$Z$1,0),0)*VLOOKUP($B13,[1]Table2!$B$1:$Z$21,MATCH("xG/90",[1]Table2!$B$1:$Z$1,0),0),"")</f>
        <v>2.1827246093750001</v>
      </c>
      <c r="CV36" s="41" t="str">
        <f>IFERROR(VLOOKUP(CV13,[1]Table2!$B$1:$Z$21,MATCH("xGA/90",[1]Table2!$B$1:$Z$1,0),0)*VLOOKUP($B13,[1]Table2!$B$1:$Z$21,MATCH("xG/90",[1]Table2!$B$1:$Z$1,0),0),"")</f>
        <v/>
      </c>
      <c r="CW36" s="41" t="str">
        <f>IFERROR(VLOOKUP(CW13,[1]Table2!$B$1:$Z$21,MATCH("xGA/90",[1]Table2!$B$1:$Z$1,0),0)*VLOOKUP($B13,[1]Table2!$B$1:$Z$21,MATCH("xG/90",[1]Table2!$B$1:$Z$1,0),0),"")</f>
        <v/>
      </c>
      <c r="CX36" s="41" t="str">
        <f>IFERROR(VLOOKUP(CX13,[1]Table2!$B$1:$Z$21,MATCH("xGA/90",[1]Table2!$B$1:$Z$1,0),0)*VLOOKUP($B13,[1]Table2!$B$1:$Z$21,MATCH("xG/90",[1]Table2!$B$1:$Z$1,0),0),"")</f>
        <v/>
      </c>
      <c r="CY36" s="41" t="str">
        <f>IFERROR(VLOOKUP(CY13,[1]Table2!$B$1:$Z$21,MATCH("xGA/90",[1]Table2!$B$1:$Z$1,0),0)*VLOOKUP($B13,[1]Table2!$B$1:$Z$21,MATCH("xG/90",[1]Table2!$B$1:$Z$1,0),0),"")</f>
        <v/>
      </c>
      <c r="CZ36" s="41" t="str">
        <f>IFERROR(VLOOKUP(CZ13,[1]Table2!$B$1:$Z$21,MATCH("xGA/90",[1]Table2!$B$1:$Z$1,0),0)*VLOOKUP($B13,[1]Table2!$B$1:$Z$21,MATCH("xG/90",[1]Table2!$B$1:$Z$1,0),0),"")</f>
        <v/>
      </c>
      <c r="DA36" s="41" t="str">
        <f>IFERROR(VLOOKUP(DA13,[1]Table2!$B$1:$Z$21,MATCH("xGA/90",[1]Table2!$B$1:$Z$1,0),0)*VLOOKUP($B13,[1]Table2!$B$1:$Z$21,MATCH("xG/90",[1]Table2!$B$1:$Z$1,0),0),"")</f>
        <v/>
      </c>
      <c r="DB36" s="41">
        <f>IFERROR(VLOOKUP(DB13,[1]Table2!$B$1:$Z$21,MATCH("xGA/90",[1]Table2!$B$1:$Z$1,0),0)*VLOOKUP($B13,[1]Table2!$B$1:$Z$21,MATCH("xG/90",[1]Table2!$B$1:$Z$1,0),0),"")</f>
        <v>1.5973046875000003</v>
      </c>
      <c r="DC36" s="41" t="str">
        <f>IFERROR(VLOOKUP(DC13,[1]Table2!$B$1:$Z$21,MATCH("xGA/90",[1]Table2!$B$1:$Z$1,0),0)*VLOOKUP($B13,[1]Table2!$B$1:$Z$21,MATCH("xG/90",[1]Table2!$B$1:$Z$1,0),0),"")</f>
        <v/>
      </c>
      <c r="DD36" s="41" t="str">
        <f>IFERROR(VLOOKUP(DD13,[1]Table2!$B$1:$Z$21,MATCH("xGA/90",[1]Table2!$B$1:$Z$1,0),0)*VLOOKUP($B13,[1]Table2!$B$1:$Z$21,MATCH("xG/90",[1]Table2!$B$1:$Z$1,0),0),"")</f>
        <v/>
      </c>
      <c r="DE36" s="41" t="str">
        <f>IFERROR(VLOOKUP(DE13,[1]Table2!$B$1:$Z$21,MATCH("xGA/90",[1]Table2!$B$1:$Z$1,0),0)*VLOOKUP($B13,[1]Table2!$B$1:$Z$21,MATCH("xG/90",[1]Table2!$B$1:$Z$1,0),0),"")</f>
        <v/>
      </c>
      <c r="DF36" s="41" t="str">
        <f>IFERROR(VLOOKUP(DF13,[1]Table2!$B$1:$Z$21,MATCH("xGA/90",[1]Table2!$B$1:$Z$1,0),0)*VLOOKUP($B13,[1]Table2!$B$1:$Z$21,MATCH("xG/90",[1]Table2!$B$1:$Z$1,0),0),"")</f>
        <v/>
      </c>
      <c r="DG36" s="41" t="str">
        <f>IFERROR(VLOOKUP(DG13,[1]Table2!$B$1:$Z$21,MATCH("xGA/90",[1]Table2!$B$1:$Z$1,0),0)*VLOOKUP($B13,[1]Table2!$B$1:$Z$21,MATCH("xG/90",[1]Table2!$B$1:$Z$1,0),0),"")</f>
        <v/>
      </c>
      <c r="DH36" s="41" t="str">
        <f>IFERROR(VLOOKUP(DH13,[1]Table2!$B$1:$Z$21,MATCH("xGA/90",[1]Table2!$B$1:$Z$1,0),0)*VLOOKUP($B13,[1]Table2!$B$1:$Z$21,MATCH("xG/90",[1]Table2!$B$1:$Z$1,0),0),"")</f>
        <v/>
      </c>
      <c r="DI36" s="41" t="str">
        <f>IFERROR(VLOOKUP(DI13,[1]Table2!$B$1:$Z$21,MATCH("xGA/90",[1]Table2!$B$1:$Z$1,0),0)*VLOOKUP($B13,[1]Table2!$B$1:$Z$21,MATCH("xG/90",[1]Table2!$B$1:$Z$1,0),0),"")</f>
        <v/>
      </c>
      <c r="DJ36" s="41" t="str">
        <f>IFERROR(VLOOKUP(DJ13,[1]Table2!$B$1:$Z$21,MATCH("xGA/90",[1]Table2!$B$1:$Z$1,0),0)*VLOOKUP($B13,[1]Table2!$B$1:$Z$21,MATCH("xG/90",[1]Table2!$B$1:$Z$1,0),0),"")</f>
        <v/>
      </c>
      <c r="DK36" s="41" t="str">
        <f>IFERROR(VLOOKUP(DK13,[1]Table2!$B$1:$Z$21,MATCH("xGA/90",[1]Table2!$B$1:$Z$1,0),0)*VLOOKUP($B13,[1]Table2!$B$1:$Z$21,MATCH("xG/90",[1]Table2!$B$1:$Z$1,0),0),"")</f>
        <v/>
      </c>
      <c r="DL36" s="41" t="str">
        <f>IFERROR(VLOOKUP(DL13,[1]Table2!$B$1:$Z$21,MATCH("xGA/90",[1]Table2!$B$1:$Z$1,0),0)*VLOOKUP($B13,[1]Table2!$B$1:$Z$21,MATCH("xG/90",[1]Table2!$B$1:$Z$1,0),0),"")</f>
        <v/>
      </c>
      <c r="DM36" s="41" t="str">
        <f>IFERROR(VLOOKUP(DM13,[1]Table2!$B$1:$Z$21,MATCH("xGA/90",[1]Table2!$B$1:$Z$1,0),0)*VLOOKUP($B13,[1]Table2!$B$1:$Z$21,MATCH("xG/90",[1]Table2!$B$1:$Z$1,0),0),"")</f>
        <v/>
      </c>
      <c r="DN36" s="41" t="str">
        <f>IFERROR(VLOOKUP(DN13,[1]Table2!$B$1:$Z$21,MATCH("xGA/90",[1]Table2!$B$1:$Z$1,0),0)*VLOOKUP($B13,[1]Table2!$B$1:$Z$21,MATCH("xG/90",[1]Table2!$B$1:$Z$1,0),0),"")</f>
        <v/>
      </c>
      <c r="DO36" s="41" t="str">
        <f>IFERROR(VLOOKUP(DO13,[1]Table2!$B$1:$Z$21,MATCH("xGA/90",[1]Table2!$B$1:$Z$1,0),0)*VLOOKUP($B13,[1]Table2!$B$1:$Z$21,MATCH("xG/90",[1]Table2!$B$1:$Z$1,0),0),"")</f>
        <v/>
      </c>
      <c r="DP36" s="41" t="str">
        <f>IFERROR(VLOOKUP(DP13,[1]Table2!$B$1:$Z$21,MATCH("xGA/90",[1]Table2!$B$1:$Z$1,0),0)*VLOOKUP($B13,[1]Table2!$B$1:$Z$21,MATCH("xG/90",[1]Table2!$B$1:$Z$1,0),0),"")</f>
        <v/>
      </c>
      <c r="DQ36" s="41" t="str">
        <f>IFERROR(VLOOKUP(DQ13,[1]Table2!$B$1:$Z$21,MATCH("xGA/90",[1]Table2!$B$1:$Z$1,0),0)*VLOOKUP($B13,[1]Table2!$B$1:$Z$21,MATCH("xG/90",[1]Table2!$B$1:$Z$1,0),0),"")</f>
        <v/>
      </c>
      <c r="DR36" s="41" t="str">
        <f>IFERROR(VLOOKUP(DR13,[1]Table2!$B$1:$Z$21,MATCH("xGA/90",[1]Table2!$B$1:$Z$1,0),0)*VLOOKUP($B13,[1]Table2!$B$1:$Z$21,MATCH("xG/90",[1]Table2!$B$1:$Z$1,0),0),"")</f>
        <v/>
      </c>
      <c r="DS36" s="41" t="str">
        <f>IFERROR(VLOOKUP(DS13,[1]Table2!$B$1:$Z$21,MATCH("xGA/90",[1]Table2!$B$1:$Z$1,0),0)*VLOOKUP($B13,[1]Table2!$B$1:$Z$21,MATCH("xG/90",[1]Table2!$B$1:$Z$1,0),0),"")</f>
        <v/>
      </c>
      <c r="DT36" s="41" t="str">
        <f>IFERROR(VLOOKUP(DT13,[1]Table2!$B$1:$Z$21,MATCH("xGA/90",[1]Table2!$B$1:$Z$1,0),0)*VLOOKUP($B13,[1]Table2!$B$1:$Z$21,MATCH("xG/90",[1]Table2!$B$1:$Z$1,0),0),"")</f>
        <v/>
      </c>
      <c r="DU36" s="41" t="str">
        <f>IFERROR(VLOOKUP(DU13,[1]Table2!$B$1:$Z$21,MATCH("xGA/90",[1]Table2!$B$1:$Z$1,0),0)*VLOOKUP($B13,[1]Table2!$B$1:$Z$21,MATCH("xG/90",[1]Table2!$B$1:$Z$1,0),0),"")</f>
        <v/>
      </c>
      <c r="DV36" s="41" t="str">
        <f>IFERROR(VLOOKUP(DV13,[1]Table2!$B$1:$Z$21,MATCH("xGA/90",[1]Table2!$B$1:$Z$1,0),0)*VLOOKUP($B13,[1]Table2!$B$1:$Z$21,MATCH("xG/90",[1]Table2!$B$1:$Z$1,0),0),"")</f>
        <v/>
      </c>
      <c r="DW36" s="41" t="str">
        <f>IFERROR(VLOOKUP(DW13,[1]Table2!$B$1:$Z$21,MATCH("xGA/90",[1]Table2!$B$1:$Z$1,0),0)*VLOOKUP($B13,[1]Table2!$B$1:$Z$21,MATCH("xG/90",[1]Table2!$B$1:$Z$1,0),0),"")</f>
        <v/>
      </c>
      <c r="DX36" s="41" t="str">
        <f>IFERROR(VLOOKUP(DX13,[1]Table2!$B$1:$Z$21,MATCH("xGA/90",[1]Table2!$B$1:$Z$1,0),0)*VLOOKUP($B13,[1]Table2!$B$1:$Z$21,MATCH("xG/90",[1]Table2!$B$1:$Z$1,0),0),"")</f>
        <v/>
      </c>
      <c r="DY36" s="41" t="str">
        <f>IFERROR(VLOOKUP(DY13,[1]Table2!$B$1:$Z$21,MATCH("xGA/90",[1]Table2!$B$1:$Z$1,0),0)*VLOOKUP($B13,[1]Table2!$B$1:$Z$21,MATCH("xG/90",[1]Table2!$B$1:$Z$1,0),0),"")</f>
        <v/>
      </c>
      <c r="DZ36" s="41" t="str">
        <f>IFERROR(VLOOKUP(DZ13,[1]Table2!$B$1:$Z$21,MATCH("xGA/90",[1]Table2!$B$1:$Z$1,0),0)*VLOOKUP($B13,[1]Table2!$B$1:$Z$21,MATCH("xG/90",[1]Table2!$B$1:$Z$1,0),0),"")</f>
        <v/>
      </c>
      <c r="EA36" s="41" t="str">
        <f>IFERROR(VLOOKUP(EA13,[1]Table2!$B$1:$Z$21,MATCH("xGA/90",[1]Table2!$B$1:$Z$1,0),0)*VLOOKUP($B13,[1]Table2!$B$1:$Z$21,MATCH("xG/90",[1]Table2!$B$1:$Z$1,0),0),"")</f>
        <v/>
      </c>
      <c r="EB36" s="41" t="str">
        <f>IFERROR(VLOOKUP(EB13,[1]Table2!$B$1:$Z$21,MATCH("xGA/90",[1]Table2!$B$1:$Z$1,0),0)*VLOOKUP($B13,[1]Table2!$B$1:$Z$21,MATCH("xG/90",[1]Table2!$B$1:$Z$1,0),0),"")</f>
        <v/>
      </c>
      <c r="EC36" s="41" t="str">
        <f>IFERROR(VLOOKUP(EC13,[1]Table2!$B$1:$Z$21,MATCH("xGA/90",[1]Table2!$B$1:$Z$1,0),0)*VLOOKUP($B13,[1]Table2!$B$1:$Z$21,MATCH("xG/90",[1]Table2!$B$1:$Z$1,0),0),"")</f>
        <v/>
      </c>
      <c r="ED36" s="41" t="str">
        <f>IFERROR(VLOOKUP(ED13,[1]Table2!$B$1:$Z$21,MATCH("xGA/90",[1]Table2!$B$1:$Z$1,0),0)*VLOOKUP($B13,[1]Table2!$B$1:$Z$21,MATCH("xG/90",[1]Table2!$B$1:$Z$1,0),0),"")</f>
        <v/>
      </c>
      <c r="EE36" s="41" t="str">
        <f>IFERROR(VLOOKUP(EE13,[1]Table2!$B$1:$Z$21,MATCH("xGA/90",[1]Table2!$B$1:$Z$1,0),0)*VLOOKUP($B13,[1]Table2!$B$1:$Z$21,MATCH("xG/90",[1]Table2!$B$1:$Z$1,0),0),"")</f>
        <v/>
      </c>
      <c r="EF36" s="41" t="str">
        <f>IFERROR(VLOOKUP(EF13,[1]Table2!$B$1:$Z$21,MATCH("xGA/90",[1]Table2!$B$1:$Z$1,0),0)*VLOOKUP($B13,[1]Table2!$B$1:$Z$21,MATCH("xG/90",[1]Table2!$B$1:$Z$1,0),0),"")</f>
        <v/>
      </c>
      <c r="EG36" s="41" t="str">
        <f>IFERROR(VLOOKUP(EG13,[1]Table2!$B$1:$Z$21,MATCH("xGA/90",[1]Table2!$B$1:$Z$1,0),0)*VLOOKUP($B13,[1]Table2!$B$1:$Z$21,MATCH("xG/90",[1]Table2!$B$1:$Z$1,0),0),"")</f>
        <v/>
      </c>
      <c r="EH36" s="41" t="str">
        <f>IFERROR(VLOOKUP(EH13,[1]Table2!$B$1:$Z$21,MATCH("xGA/90",[1]Table2!$B$1:$Z$1,0),0)*VLOOKUP($B13,[1]Table2!$B$1:$Z$21,MATCH("xG/90",[1]Table2!$B$1:$Z$1,0),0),"")</f>
        <v/>
      </c>
      <c r="EI36" s="41" t="str">
        <f>IFERROR(VLOOKUP(EI13,[1]Table2!$B$1:$Z$21,MATCH("xGA/90",[1]Table2!$B$1:$Z$1,0),0)*VLOOKUP($B13,[1]Table2!$B$1:$Z$21,MATCH("xG/90",[1]Table2!$B$1:$Z$1,0),0),"")</f>
        <v/>
      </c>
      <c r="EJ36" s="41" t="str">
        <f>IFERROR(VLOOKUP(EJ13,[1]Table2!$B$1:$Z$21,MATCH("xGA/90",[1]Table2!$B$1:$Z$1,0),0)*VLOOKUP($B13,[1]Table2!$B$1:$Z$21,MATCH("xG/90",[1]Table2!$B$1:$Z$1,0),0),"")</f>
        <v/>
      </c>
      <c r="EK36" s="41" t="str">
        <f>IFERROR(VLOOKUP(EK13,[1]Table2!$B$1:$Z$21,MATCH("xGA/90",[1]Table2!$B$1:$Z$1,0),0)*VLOOKUP($B13,[1]Table2!$B$1:$Z$21,MATCH("xG/90",[1]Table2!$B$1:$Z$1,0),0),"")</f>
        <v/>
      </c>
      <c r="EL36" s="41" t="str">
        <f>IFERROR(VLOOKUP(EL13,[1]Table2!$B$1:$Z$21,MATCH("xGA/90",[1]Table2!$B$1:$Z$1,0),0)*VLOOKUP($B13,[1]Table2!$B$1:$Z$21,MATCH("xG/90",[1]Table2!$B$1:$Z$1,0),0),"")</f>
        <v/>
      </c>
      <c r="EM36" s="41" t="str">
        <f>IFERROR(VLOOKUP(EM13,[1]Table2!$B$1:$Z$21,MATCH("xGA/90",[1]Table2!$B$1:$Z$1,0),0)*VLOOKUP($B13,[1]Table2!$B$1:$Z$21,MATCH("xG/90",[1]Table2!$B$1:$Z$1,0),0),"")</f>
        <v/>
      </c>
      <c r="EN36" s="41" t="str">
        <f>IFERROR(VLOOKUP(EN13,[1]Table2!$B$1:$Z$21,MATCH("xGA/90",[1]Table2!$B$1:$Z$1,0),0)*VLOOKUP($B13,[1]Table2!$B$1:$Z$21,MATCH("xG/90",[1]Table2!$B$1:$Z$1,0),0),"")</f>
        <v/>
      </c>
      <c r="EO36" s="41" t="str">
        <f>IFERROR(VLOOKUP(EO13,[1]Table2!$B$1:$Z$21,MATCH("xGA/90",[1]Table2!$B$1:$Z$1,0),0)*VLOOKUP($B13,[1]Table2!$B$1:$Z$21,MATCH("xG/90",[1]Table2!$B$1:$Z$1,0),0),"")</f>
        <v/>
      </c>
      <c r="EP36" s="41" t="str">
        <f>IFERROR(VLOOKUP(EP13,[1]Table2!$B$1:$Z$21,MATCH("xGA/90",[1]Table2!$B$1:$Z$1,0),0)*VLOOKUP($B13,[1]Table2!$B$1:$Z$21,MATCH("xG/90",[1]Table2!$B$1:$Z$1,0),0),"")</f>
        <v/>
      </c>
      <c r="EQ36" s="41" t="str">
        <f>IFERROR(VLOOKUP(EQ13,[1]Table2!$B$1:$Z$21,MATCH("xGA/90",[1]Table2!$B$1:$Z$1,0),0)*VLOOKUP($B13,[1]Table2!$B$1:$Z$21,MATCH("xG/90",[1]Table2!$B$1:$Z$1,0),0),"")</f>
        <v/>
      </c>
      <c r="ER36" s="41" t="str">
        <f>IFERROR(VLOOKUP(ER13,[1]Table2!$B$1:$Z$21,MATCH("xGA/90",[1]Table2!$B$1:$Z$1,0),0)*VLOOKUP($B13,[1]Table2!$B$1:$Z$21,MATCH("xG/90",[1]Table2!$B$1:$Z$1,0),0),"")</f>
        <v/>
      </c>
      <c r="ES36" s="41" t="str">
        <f>IFERROR(VLOOKUP(ES13,[1]Table2!$B$1:$Z$21,MATCH("xGA/90",[1]Table2!$B$1:$Z$1,0),0)*VLOOKUP($B13,[1]Table2!$B$1:$Z$21,MATCH("xG/90",[1]Table2!$B$1:$Z$1,0),0),"")</f>
        <v/>
      </c>
      <c r="ET36" s="41" t="str">
        <f>IFERROR(VLOOKUP(ET13,[1]Table2!$B$1:$Z$21,MATCH("xGA/90",[1]Table2!$B$1:$Z$1,0),0)*VLOOKUP($B13,[1]Table2!$B$1:$Z$21,MATCH("xG/90",[1]Table2!$B$1:$Z$1,0),0),"")</f>
        <v/>
      </c>
      <c r="EU36" s="41" t="str">
        <f>IFERROR(VLOOKUP(EU13,[1]Table2!$B$1:$Z$21,MATCH("xGA/90",[1]Table2!$B$1:$Z$1,0),0)*VLOOKUP($B13,[1]Table2!$B$1:$Z$21,MATCH("xG/90",[1]Table2!$B$1:$Z$1,0),0),"")</f>
        <v/>
      </c>
      <c r="EV36" s="41">
        <f>IFERROR(VLOOKUP(EV13,[1]Table2!$B$1:$Z$21,MATCH("xGA/90",[1]Table2!$B$1:$Z$1,0),0)*VLOOKUP($B13,[1]Table2!$B$1:$Z$21,MATCH("xG/90",[1]Table2!$B$1:$Z$1,0),0),"")</f>
        <v>1.0131770833333333</v>
      </c>
      <c r="EW36" s="41" t="str">
        <f>IFERROR(VLOOKUP(EW13,[1]Table2!$B$1:$Z$21,MATCH("xGA/90",[1]Table2!$B$1:$Z$1,0),0)*VLOOKUP($B13,[1]Table2!$B$1:$Z$21,MATCH("xG/90",[1]Table2!$B$1:$Z$1,0),0),"")</f>
        <v/>
      </c>
      <c r="EX36" s="41" t="str">
        <f>IFERROR(VLOOKUP(EX13,[1]Table2!$B$1:$Z$21,MATCH("xGA/90",[1]Table2!$B$1:$Z$1,0),0)*VLOOKUP($B13,[1]Table2!$B$1:$Z$21,MATCH("xG/90",[1]Table2!$B$1:$Z$1,0),0),"")</f>
        <v/>
      </c>
      <c r="EY36" s="41">
        <f>IFERROR(VLOOKUP(EY13,[1]Table2!$B$1:$Z$21,MATCH("xGA/90",[1]Table2!$B$1:$Z$1,0),0)*VLOOKUP($B13,[1]Table2!$B$1:$Z$21,MATCH("xG/90",[1]Table2!$B$1:$Z$1,0),0),"")</f>
        <v>1.2726411290322583</v>
      </c>
      <c r="EZ36" s="41" t="str">
        <f>IFERROR(VLOOKUP(EZ13,[1]Table2!$B$1:$Z$21,MATCH("xGA/90",[1]Table2!$B$1:$Z$1,0),0)*VLOOKUP($B13,[1]Table2!$B$1:$Z$21,MATCH("xG/90",[1]Table2!$B$1:$Z$1,0),0),"")</f>
        <v/>
      </c>
      <c r="FA36" s="41" t="str">
        <f>IFERROR(VLOOKUP(FA13,[1]Table2!$B$1:$Z$21,MATCH("xGA/90",[1]Table2!$B$1:$Z$1,0),0)*VLOOKUP($B13,[1]Table2!$B$1:$Z$21,MATCH("xG/90",[1]Table2!$B$1:$Z$1,0),0),"")</f>
        <v/>
      </c>
      <c r="FB36" s="41" t="str">
        <f>IFERROR(VLOOKUP(FB13,[1]Table2!$B$1:$Z$21,MATCH("xGA/90",[1]Table2!$B$1:$Z$1,0),0)*VLOOKUP($B13,[1]Table2!$B$1:$Z$21,MATCH("xG/90",[1]Table2!$B$1:$Z$1,0),0),"")</f>
        <v/>
      </c>
      <c r="FC36" s="41">
        <f>IFERROR(VLOOKUP(FC13,[1]Table2!$B$1:$Z$21,MATCH("xGA/90",[1]Table2!$B$1:$Z$1,0),0)*VLOOKUP($B13,[1]Table2!$B$1:$Z$21,MATCH("xG/90",[1]Table2!$B$1:$Z$1,0),0),"")</f>
        <v>1.5807963709677419</v>
      </c>
      <c r="FD36" s="41" t="str">
        <f>IFERROR(VLOOKUP(FD13,[1]Table2!$B$1:$Z$21,MATCH("xGA/90",[1]Table2!$B$1:$Z$1,0),0)*VLOOKUP($B13,[1]Table2!$B$1:$Z$21,MATCH("xG/90",[1]Table2!$B$1:$Z$1,0),0),"")</f>
        <v/>
      </c>
      <c r="FE36" s="41" t="str">
        <f>IFERROR(VLOOKUP(FE13,[1]Table2!$B$1:$Z$21,MATCH("xGA/90",[1]Table2!$B$1:$Z$1,0),0)*VLOOKUP($B13,[1]Table2!$B$1:$Z$21,MATCH("xG/90",[1]Table2!$B$1:$Z$1,0),0),"")</f>
        <v/>
      </c>
      <c r="FF36" s="41" t="str">
        <f>IFERROR(VLOOKUP(FF13,[1]Table2!$B$1:$Z$21,MATCH("xGA/90",[1]Table2!$B$1:$Z$1,0),0)*VLOOKUP($B13,[1]Table2!$B$1:$Z$21,MATCH("xG/90",[1]Table2!$B$1:$Z$1,0),0),"")</f>
        <v/>
      </c>
      <c r="FG36" s="41" t="str">
        <f>IFERROR(VLOOKUP(FG13,[1]Table2!$B$1:$Z$21,MATCH("xGA/90",[1]Table2!$B$1:$Z$1,0),0)*VLOOKUP($B13,[1]Table2!$B$1:$Z$21,MATCH("xG/90",[1]Table2!$B$1:$Z$1,0),0),"")</f>
        <v/>
      </c>
      <c r="FH36" s="41" t="str">
        <f>IFERROR(VLOOKUP(FH13,[1]Table2!$B$1:$Z$21,MATCH("xGA/90",[1]Table2!$B$1:$Z$1,0),0)*VLOOKUP($B13,[1]Table2!$B$1:$Z$21,MATCH("xG/90",[1]Table2!$B$1:$Z$1,0),0),"")</f>
        <v/>
      </c>
      <c r="FI36" s="41" t="str">
        <f>IFERROR(VLOOKUP(FI13,[1]Table2!$B$1:$Z$21,MATCH("xGA/90",[1]Table2!$B$1:$Z$1,0),0)*VLOOKUP($B13,[1]Table2!$B$1:$Z$21,MATCH("xG/90",[1]Table2!$B$1:$Z$1,0),0),"")</f>
        <v/>
      </c>
      <c r="FJ36" s="41" t="str">
        <f>IFERROR(VLOOKUP(FJ13,[1]Table2!$B$1:$Z$21,MATCH("xGA/90",[1]Table2!$B$1:$Z$1,0),0)*VLOOKUP($B13,[1]Table2!$B$1:$Z$21,MATCH("xG/90",[1]Table2!$B$1:$Z$1,0),0),"")</f>
        <v/>
      </c>
      <c r="FK36" s="41" t="str">
        <f>IFERROR(VLOOKUP(FK13,[1]Table2!$B$1:$Z$21,MATCH("xGA/90",[1]Table2!$B$1:$Z$1,0),0)*VLOOKUP($B13,[1]Table2!$B$1:$Z$21,MATCH("xG/90",[1]Table2!$B$1:$Z$1,0),0),"")</f>
        <v/>
      </c>
      <c r="FL36" s="41">
        <f>IFERROR(VLOOKUP(FL13,[1]Table2!$B$1:$Z$21,MATCH("xGA/90",[1]Table2!$B$1:$Z$1,0),0)*VLOOKUP($B13,[1]Table2!$B$1:$Z$21,MATCH("xG/90",[1]Table2!$B$1:$Z$1,0),0),"")</f>
        <v>1.8182910156250001</v>
      </c>
      <c r="FM36" s="41" t="str">
        <f>IFERROR(VLOOKUP(FM13,[1]Table2!$B$1:$Z$21,MATCH("xGA/90",[1]Table2!$B$1:$Z$1,0),0)*VLOOKUP($B13,[1]Table2!$B$1:$Z$21,MATCH("xG/90",[1]Table2!$B$1:$Z$1,0),0),"")</f>
        <v/>
      </c>
      <c r="FN36" s="41" t="str">
        <f>IFERROR(VLOOKUP(FN13,[1]Table2!$B$1:$Z$21,MATCH("xGA/90",[1]Table2!$B$1:$Z$1,0),0)*VLOOKUP($B13,[1]Table2!$B$1:$Z$21,MATCH("xG/90",[1]Table2!$B$1:$Z$1,0),0),"")</f>
        <v/>
      </c>
      <c r="FO36" s="41" t="str">
        <f>IFERROR(VLOOKUP(FO13,[1]Table2!$B$1:$Z$21,MATCH("xGA/90",[1]Table2!$B$1:$Z$1,0),0)*VLOOKUP($B13,[1]Table2!$B$1:$Z$21,MATCH("xG/90",[1]Table2!$B$1:$Z$1,0),0),"")</f>
        <v/>
      </c>
      <c r="FP36" s="41" t="str">
        <f>IFERROR(VLOOKUP(FP13,[1]Table2!$B$1:$Z$21,MATCH("xGA/90",[1]Table2!$B$1:$Z$1,0),0)*VLOOKUP($B13,[1]Table2!$B$1:$Z$21,MATCH("xG/90",[1]Table2!$B$1:$Z$1,0),0),"")</f>
        <v/>
      </c>
      <c r="FQ36" s="41" t="str">
        <f>IFERROR(VLOOKUP(FQ13,[1]Table2!$B$1:$Z$21,MATCH("xGA/90",[1]Table2!$B$1:$Z$1,0),0)*VLOOKUP($B13,[1]Table2!$B$1:$Z$21,MATCH("xG/90",[1]Table2!$B$1:$Z$1,0),0),"")</f>
        <v/>
      </c>
      <c r="FR36" s="41" t="str">
        <f>IFERROR(VLOOKUP(FR13,[1]Table2!$B$1:$Z$21,MATCH("xGA/90",[1]Table2!$B$1:$Z$1,0),0)*VLOOKUP($B13,[1]Table2!$B$1:$Z$21,MATCH("xG/90",[1]Table2!$B$1:$Z$1,0),0),"")</f>
        <v/>
      </c>
      <c r="FS36" s="41" t="str">
        <f>IFERROR(VLOOKUP(FS13,[1]Table2!$B$1:$Z$21,MATCH("xGA/90",[1]Table2!$B$1:$Z$1,0),0)*VLOOKUP($B13,[1]Table2!$B$1:$Z$21,MATCH("xG/90",[1]Table2!$B$1:$Z$1,0),0),"")</f>
        <v/>
      </c>
      <c r="FT36" s="41" t="str">
        <f>IFERROR(VLOOKUP(FT13,[1]Table2!$B$1:$Z$21,MATCH("xGA/90",[1]Table2!$B$1:$Z$1,0),0)*VLOOKUP($B13,[1]Table2!$B$1:$Z$21,MATCH("xG/90",[1]Table2!$B$1:$Z$1,0),0),"")</f>
        <v/>
      </c>
      <c r="FU36" s="41">
        <f>IFERROR(VLOOKUP(FU13,[1]Table2!$B$1:$Z$21,MATCH("xGA/90",[1]Table2!$B$1:$Z$1,0),0)*VLOOKUP($B13,[1]Table2!$B$1:$Z$21,MATCH("xG/90",[1]Table2!$B$1:$Z$1,0),0),"")</f>
        <v>1.6321972656250001</v>
      </c>
      <c r="FV36" s="41" t="str">
        <f>IFERROR(VLOOKUP(FV13,[1]Table2!$B$1:$Z$21,MATCH("xGA/90",[1]Table2!$B$1:$Z$1,0),0)*VLOOKUP($B13,[1]Table2!$B$1:$Z$21,MATCH("xG/90",[1]Table2!$B$1:$Z$1,0),0),"")</f>
        <v/>
      </c>
      <c r="FW36" s="41" t="str">
        <f>IFERROR(VLOOKUP(FW13,[1]Table2!$B$1:$Z$21,MATCH("xGA/90",[1]Table2!$B$1:$Z$1,0),0)*VLOOKUP($B13,[1]Table2!$B$1:$Z$21,MATCH("xG/90",[1]Table2!$B$1:$Z$1,0),0),"")</f>
        <v/>
      </c>
      <c r="FX36" s="41" t="str">
        <f>IFERROR(VLOOKUP(FX13,[1]Table2!$B$1:$Z$21,MATCH("xGA/90",[1]Table2!$B$1:$Z$1,0),0)*VLOOKUP($B13,[1]Table2!$B$1:$Z$21,MATCH("xG/90",[1]Table2!$B$1:$Z$1,0),0),"")</f>
        <v/>
      </c>
      <c r="FY36" s="41" t="str">
        <f>IFERROR(VLOOKUP(FY13,[1]Table2!$B$1:$Z$21,MATCH("xGA/90",[1]Table2!$B$1:$Z$1,0),0)*VLOOKUP($B13,[1]Table2!$B$1:$Z$21,MATCH("xG/90",[1]Table2!$B$1:$Z$1,0),0),"")</f>
        <v/>
      </c>
      <c r="FZ36" s="41" t="str">
        <f>IFERROR(VLOOKUP(FZ13,[1]Table2!$B$1:$Z$21,MATCH("xGA/90",[1]Table2!$B$1:$Z$1,0),0)*VLOOKUP($B13,[1]Table2!$B$1:$Z$21,MATCH("xG/90",[1]Table2!$B$1:$Z$1,0),0),"")</f>
        <v/>
      </c>
      <c r="GA36" s="41" t="str">
        <f>IFERROR(VLOOKUP(GA13,[1]Table2!$B$1:$Z$21,MATCH("xGA/90",[1]Table2!$B$1:$Z$1,0),0)*VLOOKUP($B13,[1]Table2!$B$1:$Z$21,MATCH("xG/90",[1]Table2!$B$1:$Z$1,0),0),"")</f>
        <v/>
      </c>
      <c r="GB36" s="41" t="str">
        <f>IFERROR(VLOOKUP(GB13,[1]Table2!$B$1:$Z$21,MATCH("xGA/90",[1]Table2!$B$1:$Z$1,0),0)*VLOOKUP($B13,[1]Table2!$B$1:$Z$21,MATCH("xG/90",[1]Table2!$B$1:$Z$1,0),0),"")</f>
        <v/>
      </c>
      <c r="GC36" s="41" t="str">
        <f>IFERROR(VLOOKUP(GC13,[1]Table2!$B$1:$Z$21,MATCH("xGA/90",[1]Table2!$B$1:$Z$1,0),0)*VLOOKUP($B13,[1]Table2!$B$1:$Z$21,MATCH("xG/90",[1]Table2!$B$1:$Z$1,0),0),"")</f>
        <v/>
      </c>
      <c r="GD36" s="41" t="str">
        <f>IFERROR(VLOOKUP(GD13,[1]Table2!$B$1:$Z$21,MATCH("xGA/90",[1]Table2!$B$1:$Z$1,0),0)*VLOOKUP($B13,[1]Table2!$B$1:$Z$21,MATCH("xG/90",[1]Table2!$B$1:$Z$1,0),0),"")</f>
        <v/>
      </c>
      <c r="GE36" s="41" t="str">
        <f>IFERROR(VLOOKUP(GE13,[1]Table2!$B$1:$Z$21,MATCH("xGA/90",[1]Table2!$B$1:$Z$1,0),0)*VLOOKUP($B13,[1]Table2!$B$1:$Z$21,MATCH("xG/90",[1]Table2!$B$1:$Z$1,0),0),"")</f>
        <v/>
      </c>
      <c r="GF36" s="41" t="str">
        <f>IFERROR(VLOOKUP(GF13,[1]Table2!$B$1:$Z$21,MATCH("xGA/90",[1]Table2!$B$1:$Z$1,0),0)*VLOOKUP($B13,[1]Table2!$B$1:$Z$21,MATCH("xG/90",[1]Table2!$B$1:$Z$1,0),0),"")</f>
        <v/>
      </c>
      <c r="GG36" s="41" t="str">
        <f>IFERROR(VLOOKUP(GG13,[1]Table2!$B$1:$Z$21,MATCH("xGA/90",[1]Table2!$B$1:$Z$1,0),0)*VLOOKUP($B13,[1]Table2!$B$1:$Z$21,MATCH("xG/90",[1]Table2!$B$1:$Z$1,0),0),"")</f>
        <v/>
      </c>
      <c r="GH36" s="41" t="str">
        <f>IFERROR(VLOOKUP(GH13,[1]Table2!$B$1:$Z$21,MATCH("xGA/90",[1]Table2!$B$1:$Z$1,0),0)*VLOOKUP($B13,[1]Table2!$B$1:$Z$21,MATCH("xG/90",[1]Table2!$B$1:$Z$1,0),0),"")</f>
        <v/>
      </c>
      <c r="GI36" s="41">
        <f>IFERROR(VLOOKUP(GI13,[1]Table2!$B$1:$Z$21,MATCH("xGA/90",[1]Table2!$B$1:$Z$1,0),0)*VLOOKUP($B13,[1]Table2!$B$1:$Z$21,MATCH("xG/90",[1]Table2!$B$1:$Z$1,0),0),"")</f>
        <v>2.0935546875000002</v>
      </c>
      <c r="GJ36" s="41" t="str">
        <f>IFERROR(VLOOKUP(GJ13,[1]Table2!$B$1:$Z$21,MATCH("xGA/90",[1]Table2!$B$1:$Z$1,0),0)*VLOOKUP($B13,[1]Table2!$B$1:$Z$21,MATCH("xG/90",[1]Table2!$B$1:$Z$1,0),0),"")</f>
        <v/>
      </c>
      <c r="GK36" s="41" t="str">
        <f>IFERROR(VLOOKUP(GK13,[1]Table2!$B$1:$Z$21,MATCH("xGA/90",[1]Table2!$B$1:$Z$1,0),0)*VLOOKUP($B13,[1]Table2!$B$1:$Z$21,MATCH("xG/90",[1]Table2!$B$1:$Z$1,0),0),"")</f>
        <v/>
      </c>
      <c r="GL36" s="41">
        <f>IFERROR(VLOOKUP(GL13,[1]Table2!$B$1:$Z$21,MATCH("xGA/90",[1]Table2!$B$1:$Z$1,0),0)*VLOOKUP($B13,[1]Table2!$B$1:$Z$21,MATCH("xG/90",[1]Table2!$B$1:$Z$1,0),0),"")</f>
        <v>1.6004062500000003</v>
      </c>
      <c r="GM36" s="41" t="str">
        <f>IFERROR(VLOOKUP(GM13,[1]Table2!$B$1:$Z$21,MATCH("xGA/90",[1]Table2!$B$1:$Z$1,0),0)*VLOOKUP($B13,[1]Table2!$B$1:$Z$21,MATCH("xG/90",[1]Table2!$B$1:$Z$1,0),0),"")</f>
        <v/>
      </c>
      <c r="GN36" s="41" t="str">
        <f>IFERROR(VLOOKUP(GN13,[1]Table2!$B$1:$Z$21,MATCH("xGA/90",[1]Table2!$B$1:$Z$1,0),0)*VLOOKUP($B13,[1]Table2!$B$1:$Z$21,MATCH("xG/90",[1]Table2!$B$1:$Z$1,0),0),"")</f>
        <v/>
      </c>
      <c r="GO36" s="41" t="str">
        <f>IFERROR(VLOOKUP(GO13,[1]Table2!$B$1:$Z$21,MATCH("xGA/90",[1]Table2!$B$1:$Z$1,0),0)*VLOOKUP($B13,[1]Table2!$B$1:$Z$21,MATCH("xG/90",[1]Table2!$B$1:$Z$1,0),0),"")</f>
        <v/>
      </c>
      <c r="GP36" s="41">
        <f>IFERROR(VLOOKUP(GP13,[1]Table2!$B$1:$Z$21,MATCH("xGA/90",[1]Table2!$B$1:$Z$1,0),0)*VLOOKUP($B13,[1]Table2!$B$1:$Z$21,MATCH("xG/90",[1]Table2!$B$1:$Z$1,0),0),"")</f>
        <v>1.6004062500000003</v>
      </c>
      <c r="GQ36" s="41" t="str">
        <f>IFERROR(VLOOKUP(GQ13,[1]Table2!$B$1:$Z$21,MATCH("xGA/90",[1]Table2!$B$1:$Z$1,0),0)*VLOOKUP($B13,[1]Table2!$B$1:$Z$21,MATCH("xG/90",[1]Table2!$B$1:$Z$1,0),0),"")</f>
        <v/>
      </c>
      <c r="GR36" s="41" t="str">
        <f>IFERROR(VLOOKUP(GR13,[1]Table2!$B$1:$Z$21,MATCH("xGA/90",[1]Table2!$B$1:$Z$1,0),0)*VLOOKUP($B13,[1]Table2!$B$1:$Z$21,MATCH("xG/90",[1]Table2!$B$1:$Z$1,0),0),"")</f>
        <v/>
      </c>
      <c r="GS36" s="41" t="str">
        <f>IFERROR(VLOOKUP(GS13,[1]Table2!$B$1:$Z$21,MATCH("xGA/90",[1]Table2!$B$1:$Z$1,0),0)*VLOOKUP($B13,[1]Table2!$B$1:$Z$21,MATCH("xG/90",[1]Table2!$B$1:$Z$1,0),0),"")</f>
        <v/>
      </c>
      <c r="GT36" s="41" t="str">
        <f>IFERROR(VLOOKUP(GT13,[1]Table2!$B$1:$Z$21,MATCH("xGA/90",[1]Table2!$B$1:$Z$1,0),0)*VLOOKUP($B13,[1]Table2!$B$1:$Z$21,MATCH("xG/90",[1]Table2!$B$1:$Z$1,0),0),"")</f>
        <v/>
      </c>
      <c r="GU36" s="41" t="str">
        <f>IFERROR(VLOOKUP(GU13,[1]Table2!$B$1:$Z$21,MATCH("xGA/90",[1]Table2!$B$1:$Z$1,0),0)*VLOOKUP($B13,[1]Table2!$B$1:$Z$21,MATCH("xG/90",[1]Table2!$B$1:$Z$1,0),0),"")</f>
        <v/>
      </c>
      <c r="GV36" s="41">
        <f>IFERROR(VLOOKUP(GV13,[1]Table2!$B$1:$Z$21,MATCH("xGA/90",[1]Table2!$B$1:$Z$1,0),0)*VLOOKUP($B13,[1]Table2!$B$1:$Z$21,MATCH("xG/90",[1]Table2!$B$1:$Z$1,0),0),"")</f>
        <v>2.0935546875000002</v>
      </c>
      <c r="GW36" s="41" t="str">
        <f>IFERROR(VLOOKUP(GW13,[1]Table2!$B$1:$Z$21,MATCH("xGA/90",[1]Table2!$B$1:$Z$1,0),0)*VLOOKUP($B13,[1]Table2!$B$1:$Z$21,MATCH("xG/90",[1]Table2!$B$1:$Z$1,0),0),"")</f>
        <v/>
      </c>
      <c r="GX36" s="41" t="str">
        <f>IFERROR(VLOOKUP(GX13,[1]Table2!$B$1:$Z$21,MATCH("xGA/90",[1]Table2!$B$1:$Z$1,0),0)*VLOOKUP($B13,[1]Table2!$B$1:$Z$21,MATCH("xG/90",[1]Table2!$B$1:$Z$1,0),0),"")</f>
        <v/>
      </c>
      <c r="GY36" s="41" t="str">
        <f>IFERROR(VLOOKUP(GY13,[1]Table2!$B$1:$Z$21,MATCH("xGA/90",[1]Table2!$B$1:$Z$1,0),0)*VLOOKUP($B13,[1]Table2!$B$1:$Z$21,MATCH("xG/90",[1]Table2!$B$1:$Z$1,0),0),"")</f>
        <v/>
      </c>
      <c r="GZ36" s="41" t="str">
        <f>IFERROR(VLOOKUP(GZ13,[1]Table2!$B$1:$Z$21,MATCH("xGA/90",[1]Table2!$B$1:$Z$1,0),0)*VLOOKUP($B13,[1]Table2!$B$1:$Z$21,MATCH("xG/90",[1]Table2!$B$1:$Z$1,0),0),"")</f>
        <v/>
      </c>
      <c r="HA36" s="41" t="str">
        <f>IFERROR(VLOOKUP(HA13,[1]Table2!$B$1:$Z$21,MATCH("xGA/90",[1]Table2!$B$1:$Z$1,0),0)*VLOOKUP($B13,[1]Table2!$B$1:$Z$21,MATCH("xG/90",[1]Table2!$B$1:$Z$1,0),0),"")</f>
        <v/>
      </c>
      <c r="HB36" s="41" t="str">
        <f>IFERROR(VLOOKUP(HB13,[1]Table2!$B$1:$Z$21,MATCH("xGA/90",[1]Table2!$B$1:$Z$1,0),0)*VLOOKUP($B13,[1]Table2!$B$1:$Z$21,MATCH("xG/90",[1]Table2!$B$1:$Z$1,0),0),"")</f>
        <v/>
      </c>
      <c r="HC36" s="41">
        <f>IFERROR(VLOOKUP(HC13,[1]Table2!$B$1:$Z$21,MATCH("xGA/90",[1]Table2!$B$1:$Z$1,0),0)*VLOOKUP($B13,[1]Table2!$B$1:$Z$21,MATCH("xG/90",[1]Table2!$B$1:$Z$1,0),0),"")</f>
        <v>1.7872753906250003</v>
      </c>
      <c r="HD36" s="41" t="str">
        <f>IFERROR(VLOOKUP(HD13,[1]Table2!$B$1:$Z$21,MATCH("xGA/90",[1]Table2!$B$1:$Z$1,0),0)*VLOOKUP($B13,[1]Table2!$B$1:$Z$21,MATCH("xG/90",[1]Table2!$B$1:$Z$1,0),0),"")</f>
        <v/>
      </c>
      <c r="HE36" s="41" t="str">
        <f>IFERROR(VLOOKUP(HE13,[1]Table2!$B$1:$Z$21,MATCH("xGA/90",[1]Table2!$B$1:$Z$1,0),0)*VLOOKUP($B13,[1]Table2!$B$1:$Z$21,MATCH("xG/90",[1]Table2!$B$1:$Z$1,0),0),"")</f>
        <v/>
      </c>
      <c r="HF36" s="41" t="str">
        <f>IFERROR(VLOOKUP(HF13,[1]Table2!$B$1:$Z$21,MATCH("xGA/90",[1]Table2!$B$1:$Z$1,0),0)*VLOOKUP($B13,[1]Table2!$B$1:$Z$21,MATCH("xG/90",[1]Table2!$B$1:$Z$1,0),0),"")</f>
        <v/>
      </c>
      <c r="HG36" s="41" t="str">
        <f>IFERROR(VLOOKUP(HG13,[1]Table2!$B$1:$Z$21,MATCH("xGA/90",[1]Table2!$B$1:$Z$1,0),0)*VLOOKUP($B13,[1]Table2!$B$1:$Z$21,MATCH("xG/90",[1]Table2!$B$1:$Z$1,0),0),"")</f>
        <v/>
      </c>
      <c r="HH36" s="41" t="str">
        <f>IFERROR(VLOOKUP(HH13,[1]Table2!$B$1:$Z$21,MATCH("xGA/90",[1]Table2!$B$1:$Z$1,0),0)*VLOOKUP($B13,[1]Table2!$B$1:$Z$21,MATCH("xG/90",[1]Table2!$B$1:$Z$1,0),0),"")</f>
        <v/>
      </c>
      <c r="HI36" s="41" t="str">
        <f>IFERROR(VLOOKUP(HI13,[1]Table2!$B$1:$Z$21,MATCH("xGA/90",[1]Table2!$B$1:$Z$1,0),0)*VLOOKUP($B13,[1]Table2!$B$1:$Z$21,MATCH("xG/90",[1]Table2!$B$1:$Z$1,0),0),"")</f>
        <v/>
      </c>
      <c r="HJ36" s="41">
        <f>IFERROR(VLOOKUP(HJ13,[1]Table2!$B$1:$Z$21,MATCH("xGA/90",[1]Table2!$B$1:$Z$1,0),0)*VLOOKUP($B13,[1]Table2!$B$1:$Z$21,MATCH("xG/90",[1]Table2!$B$1:$Z$1,0),0),"")</f>
        <v>1.564788306451613</v>
      </c>
      <c r="HK36" s="41" t="str">
        <f>IFERROR(VLOOKUP(HK13,[1]Table2!$B$1:$Z$21,MATCH("xGA/90",[1]Table2!$B$1:$Z$1,0),0)*VLOOKUP($B13,[1]Table2!$B$1:$Z$21,MATCH("xG/90",[1]Table2!$B$1:$Z$1,0),0),"")</f>
        <v/>
      </c>
      <c r="HL36" s="41" t="str">
        <f>IFERROR(VLOOKUP(HL13,[1]Table2!$B$1:$Z$21,MATCH("xGA/90",[1]Table2!$B$1:$Z$1,0),0)*VLOOKUP($B13,[1]Table2!$B$1:$Z$21,MATCH("xG/90",[1]Table2!$B$1:$Z$1,0),0),"")</f>
        <v/>
      </c>
      <c r="HM36" s="41" t="str">
        <f>IFERROR(VLOOKUP(HM13,[1]Table2!$B$1:$Z$21,MATCH("xGA/90",[1]Table2!$B$1:$Z$1,0),0)*VLOOKUP($B13,[1]Table2!$B$1:$Z$21,MATCH("xG/90",[1]Table2!$B$1:$Z$1,0),0),"")</f>
        <v/>
      </c>
      <c r="HN36" s="41" t="str">
        <f>IFERROR(VLOOKUP(HN13,[1]Table2!$B$1:$Z$21,MATCH("xGA/90",[1]Table2!$B$1:$Z$1,0),0)*VLOOKUP($B13,[1]Table2!$B$1:$Z$21,MATCH("xG/90",[1]Table2!$B$1:$Z$1,0),0),"")</f>
        <v/>
      </c>
      <c r="HO36" s="41" t="str">
        <f>IFERROR(VLOOKUP(HO13,[1]Table2!$B$1:$Z$21,MATCH("xGA/90",[1]Table2!$B$1:$Z$1,0),0)*VLOOKUP($B13,[1]Table2!$B$1:$Z$21,MATCH("xG/90",[1]Table2!$B$1:$Z$1,0),0),"")</f>
        <v/>
      </c>
      <c r="HP36" s="41" t="str">
        <f>IFERROR(VLOOKUP(HP13,[1]Table2!$B$1:$Z$21,MATCH("xGA/90",[1]Table2!$B$1:$Z$1,0),0)*VLOOKUP($B13,[1]Table2!$B$1:$Z$21,MATCH("xG/90",[1]Table2!$B$1:$Z$1,0),0),"")</f>
        <v/>
      </c>
      <c r="HQ36" s="41">
        <f>IFERROR(VLOOKUP(HQ13,[1]Table2!$B$1:$Z$21,MATCH("xGA/90",[1]Table2!$B$1:$Z$1,0),0)*VLOOKUP($B13,[1]Table2!$B$1:$Z$21,MATCH("xG/90",[1]Table2!$B$1:$Z$1,0),0),"")</f>
        <v>1.4374137931034485</v>
      </c>
      <c r="HR36" s="41" t="str">
        <f>IFERROR(VLOOKUP(HR13,[1]Table2!$B$1:$Z$21,MATCH("xGA/90",[1]Table2!$B$1:$Z$1,0),0)*VLOOKUP($B13,[1]Table2!$B$1:$Z$21,MATCH("xG/90",[1]Table2!$B$1:$Z$1,0),0),"")</f>
        <v/>
      </c>
      <c r="HS36" s="41" t="str">
        <f>IFERROR(VLOOKUP(HS13,[1]Table2!$B$1:$Z$21,MATCH("xGA/90",[1]Table2!$B$1:$Z$1,0),0)*VLOOKUP($B13,[1]Table2!$B$1:$Z$21,MATCH("xG/90",[1]Table2!$B$1:$Z$1,0),0),"")</f>
        <v/>
      </c>
      <c r="HT36" s="41" t="str">
        <f>IFERROR(VLOOKUP(HT13,[1]Table2!$B$1:$Z$21,MATCH("xGA/90",[1]Table2!$B$1:$Z$1,0),0)*VLOOKUP($B13,[1]Table2!$B$1:$Z$21,MATCH("xG/90",[1]Table2!$B$1:$Z$1,0),0),"")</f>
        <v/>
      </c>
      <c r="HU36" s="41" t="str">
        <f>IFERROR(VLOOKUP(HU13,[1]Table2!$B$1:$Z$21,MATCH("xGA/90",[1]Table2!$B$1:$Z$1,0),0)*VLOOKUP($B13,[1]Table2!$B$1:$Z$21,MATCH("xG/90",[1]Table2!$B$1:$Z$1,0),0),"")</f>
        <v/>
      </c>
      <c r="HV36" s="41" t="str">
        <f>IFERROR(VLOOKUP(HV13,[1]Table2!$B$1:$Z$21,MATCH("xGA/90",[1]Table2!$B$1:$Z$1,0),0)*VLOOKUP($B13,[1]Table2!$B$1:$Z$21,MATCH("xG/90",[1]Table2!$B$1:$Z$1,0),0),"")</f>
        <v/>
      </c>
      <c r="HW36" s="41" t="str">
        <f>IFERROR(VLOOKUP(HW13,[1]Table2!$B$1:$Z$21,MATCH("xGA/90",[1]Table2!$B$1:$Z$1,0),0)*VLOOKUP($B13,[1]Table2!$B$1:$Z$21,MATCH("xG/90",[1]Table2!$B$1:$Z$1,0),0),"")</f>
        <v/>
      </c>
      <c r="HX36" s="41">
        <f>IFERROR(VLOOKUP(HX13,[1]Table2!$B$1:$Z$21,MATCH("xGA/90",[1]Table2!$B$1:$Z$1,0),0)*VLOOKUP($B13,[1]Table2!$B$1:$Z$21,MATCH("xG/90",[1]Table2!$B$1:$Z$1,0),0),"")</f>
        <v>1.8027832031250002</v>
      </c>
      <c r="HY36" s="41" t="str">
        <f>IFERROR(VLOOKUP(HY13,[1]Table2!$B$1:$Z$21,MATCH("xGA/90",[1]Table2!$B$1:$Z$1,0),0)*VLOOKUP($B13,[1]Table2!$B$1:$Z$21,MATCH("xG/90",[1]Table2!$B$1:$Z$1,0),0),"")</f>
        <v/>
      </c>
      <c r="HZ36" s="41" t="str">
        <f>IFERROR(VLOOKUP(HZ13,[1]Table2!$B$1:$Z$21,MATCH("xGA/90",[1]Table2!$B$1:$Z$1,0),0)*VLOOKUP($B13,[1]Table2!$B$1:$Z$21,MATCH("xG/90",[1]Table2!$B$1:$Z$1,0),0),"")</f>
        <v/>
      </c>
      <c r="IA36" s="41" t="str">
        <f>IFERROR(VLOOKUP(IA13,[1]Table2!$B$1:$Z$21,MATCH("xGA/90",[1]Table2!$B$1:$Z$1,0),0)*VLOOKUP($B13,[1]Table2!$B$1:$Z$21,MATCH("xG/90",[1]Table2!$B$1:$Z$1,0),0),"")</f>
        <v/>
      </c>
      <c r="IB36" s="41" t="str">
        <f>IFERROR(VLOOKUP(IB13,[1]Table2!$B$1:$Z$21,MATCH("xGA/90",[1]Table2!$B$1:$Z$1,0),0)*VLOOKUP($B13,[1]Table2!$B$1:$Z$21,MATCH("xG/90",[1]Table2!$B$1:$Z$1,0),0),"")</f>
        <v/>
      </c>
      <c r="IC36" s="41" t="str">
        <f>IFERROR(VLOOKUP(IC13,[1]Table2!$B$1:$Z$21,MATCH("xGA/90",[1]Table2!$B$1:$Z$1,0),0)*VLOOKUP($B13,[1]Table2!$B$1:$Z$21,MATCH("xG/90",[1]Table2!$B$1:$Z$1,0),0),"")</f>
        <v/>
      </c>
      <c r="ID36" s="41" t="str">
        <f>IFERROR(VLOOKUP(ID13,[1]Table2!$B$1:$Z$21,MATCH("xGA/90",[1]Table2!$B$1:$Z$1,0),0)*VLOOKUP($B13,[1]Table2!$B$1:$Z$21,MATCH("xG/90",[1]Table2!$B$1:$Z$1,0),0),"")</f>
        <v/>
      </c>
      <c r="IE36" s="41" t="str">
        <f>IFERROR(VLOOKUP(IE13,[1]Table2!$B$1:$Z$21,MATCH("xGA/90",[1]Table2!$B$1:$Z$1,0),0)*VLOOKUP($B13,[1]Table2!$B$1:$Z$21,MATCH("xG/90",[1]Table2!$B$1:$Z$1,0),0),"")</f>
        <v/>
      </c>
      <c r="IF36" s="41" t="str">
        <f>IFERROR(VLOOKUP(IF13,[1]Table2!$B$1:$Z$21,MATCH("xGA/90",[1]Table2!$B$1:$Z$1,0),0)*VLOOKUP($B13,[1]Table2!$B$1:$Z$21,MATCH("xG/90",[1]Table2!$B$1:$Z$1,0),0),"")</f>
        <v/>
      </c>
      <c r="IG36" s="41" t="str">
        <f>IFERROR(VLOOKUP(IG13,[1]Table2!$B$1:$Z$21,MATCH("xGA/90",[1]Table2!$B$1:$Z$1,0),0)*VLOOKUP($B13,[1]Table2!$B$1:$Z$21,MATCH("xG/90",[1]Table2!$B$1:$Z$1,0),0),"")</f>
        <v/>
      </c>
      <c r="IH36" s="41" t="str">
        <f>IFERROR(VLOOKUP(IH13,[1]Table2!$B$1:$Z$21,MATCH("xGA/90",[1]Table2!$B$1:$Z$1,0),0)*VLOOKUP($B13,[1]Table2!$B$1:$Z$21,MATCH("xG/90",[1]Table2!$B$1:$Z$1,0),0),"")</f>
        <v/>
      </c>
      <c r="II36" s="41" t="str">
        <f>IFERROR(VLOOKUP(II13,[1]Table2!$B$1:$Z$21,MATCH("xGA/90",[1]Table2!$B$1:$Z$1,0),0)*VLOOKUP($B13,[1]Table2!$B$1:$Z$21,MATCH("xG/90",[1]Table2!$B$1:$Z$1,0),0),"")</f>
        <v/>
      </c>
      <c r="IJ36" s="41" t="str">
        <f>IFERROR(VLOOKUP(IJ13,[1]Table2!$B$1:$Z$21,MATCH("xGA/90",[1]Table2!$B$1:$Z$1,0),0)*VLOOKUP($B13,[1]Table2!$B$1:$Z$21,MATCH("xG/90",[1]Table2!$B$1:$Z$1,0),0),"")</f>
        <v/>
      </c>
      <c r="IK36" s="41" t="str">
        <f>IFERROR(VLOOKUP(IK13,[1]Table2!$B$1:$Z$21,MATCH("xGA/90",[1]Table2!$B$1:$Z$1,0),0)*VLOOKUP($B13,[1]Table2!$B$1:$Z$21,MATCH("xG/90",[1]Table2!$B$1:$Z$1,0),0),"")</f>
        <v/>
      </c>
      <c r="IL36" s="41">
        <f>IFERROR(VLOOKUP(IL13,[1]Table2!$B$1:$Z$21,MATCH("xGA/90",[1]Table2!$B$1:$Z$1,0),0)*VLOOKUP($B13,[1]Table2!$B$1:$Z$21,MATCH("xG/90",[1]Table2!$B$1:$Z$1,0),0),"")</f>
        <v>1.3453027343750001</v>
      </c>
      <c r="IM36" s="41" t="str">
        <f>IFERROR(VLOOKUP(IM13,[1]Table2!$B$1:$Z$21,MATCH("xGA/90",[1]Table2!$B$1:$Z$1,0),0)*VLOOKUP($B13,[1]Table2!$B$1:$Z$21,MATCH("xG/90",[1]Table2!$B$1:$Z$1,0),0),"")</f>
        <v/>
      </c>
      <c r="IN36" s="41" t="str">
        <f>IFERROR(VLOOKUP(IN13,[1]Table2!$B$1:$Z$21,MATCH("xGA/90",[1]Table2!$B$1:$Z$1,0),0)*VLOOKUP($B13,[1]Table2!$B$1:$Z$21,MATCH("xG/90",[1]Table2!$B$1:$Z$1,0),0),"")</f>
        <v/>
      </c>
      <c r="IO36" s="41">
        <f>IFERROR(VLOOKUP(IO13,[1]Table2!$B$1:$Z$21,MATCH("xGA/90",[1]Table2!$B$1:$Z$1,0),0)*VLOOKUP($B13,[1]Table2!$B$1:$Z$21,MATCH("xG/90",[1]Table2!$B$1:$Z$1,0),0),"")</f>
        <v>2.0935546875000002</v>
      </c>
      <c r="IP36" s="41" t="str">
        <f>IFERROR(VLOOKUP(IP13,[1]Table2!$B$1:$Z$21,MATCH("xGA/90",[1]Table2!$B$1:$Z$1,0),0)*VLOOKUP($B13,[1]Table2!$B$1:$Z$21,MATCH("xG/90",[1]Table2!$B$1:$Z$1,0),0),"")</f>
        <v/>
      </c>
      <c r="IQ36" s="41" t="str">
        <f>IFERROR(VLOOKUP(IQ13,[1]Table2!$B$1:$Z$21,MATCH("xGA/90",[1]Table2!$B$1:$Z$1,0),0)*VLOOKUP($B13,[1]Table2!$B$1:$Z$21,MATCH("xG/90",[1]Table2!$B$1:$Z$1,0),0),"")</f>
        <v/>
      </c>
      <c r="IR36" s="41" t="str">
        <f>IFERROR(VLOOKUP(IR13,[1]Table2!$B$1:$Z$21,MATCH("xGA/90",[1]Table2!$B$1:$Z$1,0),0)*VLOOKUP($B13,[1]Table2!$B$1:$Z$21,MATCH("xG/90",[1]Table2!$B$1:$Z$1,0),0),"")</f>
        <v/>
      </c>
      <c r="IS36" s="41" t="str">
        <f>IFERROR(VLOOKUP(IS13,[1]Table2!$B$1:$Z$21,MATCH("xGA/90",[1]Table2!$B$1:$Z$1,0),0)*VLOOKUP($B13,[1]Table2!$B$1:$Z$21,MATCH("xG/90",[1]Table2!$B$1:$Z$1,0),0),"")</f>
        <v/>
      </c>
      <c r="IT36" s="41">
        <f>IFERROR(VLOOKUP(IT13,[1]Table2!$B$1:$Z$21,MATCH("xGA/90",[1]Table2!$B$1:$Z$1,0),0)*VLOOKUP($B13,[1]Table2!$B$1:$Z$21,MATCH("xG/90",[1]Table2!$B$1:$Z$1,0),0),"")</f>
        <v>1.6128125000000002</v>
      </c>
      <c r="IU36" s="41" t="str">
        <f>IFERROR(VLOOKUP(IU13,[1]Table2!$B$1:$Z$21,MATCH("xGA/90",[1]Table2!$B$1:$Z$1,0),0)*VLOOKUP($B13,[1]Table2!$B$1:$Z$21,MATCH("xG/90",[1]Table2!$B$1:$Z$1,0),0),"")</f>
        <v/>
      </c>
      <c r="IV36" s="41" t="str">
        <f>IFERROR(VLOOKUP(IV13,[1]Table2!$B$1:$Z$21,MATCH("xGA/90",[1]Table2!$B$1:$Z$1,0),0)*VLOOKUP($B13,[1]Table2!$B$1:$Z$21,MATCH("xG/90",[1]Table2!$B$1:$Z$1,0),0),"")</f>
        <v/>
      </c>
      <c r="IW36" s="41" t="str">
        <f>IFERROR(VLOOKUP(IW13,[1]Table2!$B$1:$Z$21,MATCH("xGA/90",[1]Table2!$B$1:$Z$1,0),0)*VLOOKUP($B13,[1]Table2!$B$1:$Z$21,MATCH("xG/90",[1]Table2!$B$1:$Z$1,0),0),"")</f>
        <v/>
      </c>
      <c r="IX36" s="41" t="str">
        <f>IFERROR(VLOOKUP(IX13,[1]Table2!$B$1:$Z$21,MATCH("xGA/90",[1]Table2!$B$1:$Z$1,0),0)*VLOOKUP($B13,[1]Table2!$B$1:$Z$21,MATCH("xG/90",[1]Table2!$B$1:$Z$1,0),0),"")</f>
        <v/>
      </c>
      <c r="IY36" s="41" t="str">
        <f>IFERROR(VLOOKUP(IY13,[1]Table2!$B$1:$Z$21,MATCH("xGA/90",[1]Table2!$B$1:$Z$1,0),0)*VLOOKUP($B13,[1]Table2!$B$1:$Z$21,MATCH("xG/90",[1]Table2!$B$1:$Z$1,0),0),"")</f>
        <v/>
      </c>
      <c r="IZ36" s="41" t="str">
        <f>IFERROR(VLOOKUP(IZ13,[1]Table2!$B$1:$Z$21,MATCH("xGA/90",[1]Table2!$B$1:$Z$1,0),0)*VLOOKUP($B13,[1]Table2!$B$1:$Z$21,MATCH("xG/90",[1]Table2!$B$1:$Z$1,0),0),"")</f>
        <v/>
      </c>
      <c r="JA36" s="41" t="str">
        <f>IFERROR(VLOOKUP(JA13,[1]Table2!$B$1:$Z$21,MATCH("xGA/90",[1]Table2!$B$1:$Z$1,0),0)*VLOOKUP($B13,[1]Table2!$B$1:$Z$21,MATCH("xG/90",[1]Table2!$B$1:$Z$1,0),0),"")</f>
        <v/>
      </c>
      <c r="JB36" s="41">
        <f>IFERROR(VLOOKUP(JB13,[1]Table2!$B$1:$Z$21,MATCH("xGA/90",[1]Table2!$B$1:$Z$1,0),0)*VLOOKUP($B13,[1]Table2!$B$1:$Z$21,MATCH("xG/90",[1]Table2!$B$1:$Z$1,0),0),"")</f>
        <v>1.7368749999999999</v>
      </c>
      <c r="JC36" s="41" t="str">
        <f>IFERROR(VLOOKUP(JC13,[1]Table2!$B$1:$Z$21,MATCH("xGA/90",[1]Table2!$B$1:$Z$1,0),0)*VLOOKUP($B13,[1]Table2!$B$1:$Z$21,MATCH("xG/90",[1]Table2!$B$1:$Z$1,0),0),"")</f>
        <v/>
      </c>
      <c r="JD36" s="41" t="str">
        <f>IFERROR(VLOOKUP(JD13,[1]Table2!$B$1:$Z$21,MATCH("xGA/90",[1]Table2!$B$1:$Z$1,0),0)*VLOOKUP($B13,[1]Table2!$B$1:$Z$21,MATCH("xG/90",[1]Table2!$B$1:$Z$1,0),0),"")</f>
        <v/>
      </c>
      <c r="JE36" s="41" t="str">
        <f>IFERROR(VLOOKUP(JE13,[1]Table2!$B$1:$Z$21,MATCH("xGA/90",[1]Table2!$B$1:$Z$1,0),0)*VLOOKUP($B13,[1]Table2!$B$1:$Z$21,MATCH("xG/90",[1]Table2!$B$1:$Z$1,0),0),"")</f>
        <v/>
      </c>
      <c r="JF36" s="41" t="str">
        <f>IFERROR(VLOOKUP(JF13,[1]Table2!$B$1:$Z$21,MATCH("xGA/90",[1]Table2!$B$1:$Z$1,0),0)*VLOOKUP($B13,[1]Table2!$B$1:$Z$21,MATCH("xG/90",[1]Table2!$B$1:$Z$1,0),0),"")</f>
        <v/>
      </c>
      <c r="JG36" s="41">
        <f>IFERROR(VLOOKUP(JG13,[1]Table2!$B$1:$Z$21,MATCH("xGA/90",[1]Table2!$B$1:$Z$1,0),0)*VLOOKUP($B13,[1]Table2!$B$1:$Z$21,MATCH("xG/90",[1]Table2!$B$1:$Z$1,0),0),"")</f>
        <v>2.0330241935483873</v>
      </c>
      <c r="JH36" s="41" t="str">
        <f>IFERROR(VLOOKUP(JH13,[1]Table2!$B$1:$Z$21,MATCH("xGA/90",[1]Table2!$B$1:$Z$1,0),0)*VLOOKUP($B13,[1]Table2!$B$1:$Z$21,MATCH("xG/90",[1]Table2!$B$1:$Z$1,0),0),"")</f>
        <v/>
      </c>
      <c r="JI36" s="41" t="str">
        <f>IFERROR(VLOOKUP(JI13,[1]Table2!$B$1:$Z$21,MATCH("xGA/90",[1]Table2!$B$1:$Z$1,0),0)*VLOOKUP($B13,[1]Table2!$B$1:$Z$21,MATCH("xG/90",[1]Table2!$B$1:$Z$1,0),0),"")</f>
        <v/>
      </c>
      <c r="JJ36" s="41">
        <f>IFERROR(VLOOKUP(JJ13,[1]Table2!$B$1:$Z$21,MATCH("xGA/90",[1]Table2!$B$1:$Z$1,0),0)*VLOOKUP($B13,[1]Table2!$B$1:$Z$21,MATCH("xG/90",[1]Table2!$B$1:$Z$1,0),0),"")</f>
        <v>2.0043847656250002</v>
      </c>
      <c r="JK36" s="41" t="str">
        <f>IFERROR(VLOOKUP(JK13,[1]Table2!$B$1:$Z$21,MATCH("xGA/90",[1]Table2!$B$1:$Z$1,0),0)*VLOOKUP($B13,[1]Table2!$B$1:$Z$21,MATCH("xG/90",[1]Table2!$B$1:$Z$1,0),0),"")</f>
        <v/>
      </c>
      <c r="JL36" s="41" t="str">
        <f>IFERROR(VLOOKUP(JL13,[1]Table2!$B$1:$Z$21,MATCH("xGA/90",[1]Table2!$B$1:$Z$1,0),0)*VLOOKUP($B13,[1]Table2!$B$1:$Z$21,MATCH("xG/90",[1]Table2!$B$1:$Z$1,0),0),"")</f>
        <v/>
      </c>
      <c r="JM36" s="41" t="str">
        <f>IFERROR(VLOOKUP(JM13,[1]Table2!$B$1:$Z$21,MATCH("xGA/90",[1]Table2!$B$1:$Z$1,0),0)*VLOOKUP($B13,[1]Table2!$B$1:$Z$21,MATCH("xG/90",[1]Table2!$B$1:$Z$1,0),0),"")</f>
        <v/>
      </c>
      <c r="JN36" s="41" t="str">
        <f>IFERROR(VLOOKUP(JN13,[1]Table2!$B$1:$Z$21,MATCH("xGA/90",[1]Table2!$B$1:$Z$1,0),0)*VLOOKUP($B13,[1]Table2!$B$1:$Z$21,MATCH("xG/90",[1]Table2!$B$1:$Z$1,0),0),"")</f>
        <v/>
      </c>
      <c r="JO36" s="41">
        <f>IFERROR(VLOOKUP(JO13,[1]Table2!$B$1:$Z$21,MATCH("xGA/90",[1]Table2!$B$1:$Z$1,0),0)*VLOOKUP($B13,[1]Table2!$B$1:$Z$21,MATCH("xG/90",[1]Table2!$B$1:$Z$1,0),0),"")</f>
        <v>2.1827246093750001</v>
      </c>
      <c r="JP36" s="41" t="str">
        <f>IFERROR(VLOOKUP(JP13,[1]Table2!$B$1:$Z$21,MATCH("xGA/90",[1]Table2!$B$1:$Z$1,0),0)*VLOOKUP($B13,[1]Table2!$B$1:$Z$21,MATCH("xG/90",[1]Table2!$B$1:$Z$1,0),0),"")</f>
        <v/>
      </c>
      <c r="JQ36" s="41" t="str">
        <f>IFERROR(VLOOKUP(JQ13,[1]Table2!$B$1:$Z$21,MATCH("xGA/90",[1]Table2!$B$1:$Z$1,0),0)*VLOOKUP($B13,[1]Table2!$B$1:$Z$21,MATCH("xG/90",[1]Table2!$B$1:$Z$1,0),0),"")</f>
        <v/>
      </c>
      <c r="JR36" s="41" t="str">
        <f>IFERROR(VLOOKUP(JR13,[1]Table2!$B$1:$Z$21,MATCH("xGA/90",[1]Table2!$B$1:$Z$1,0),0)*VLOOKUP($B13,[1]Table2!$B$1:$Z$21,MATCH("xG/90",[1]Table2!$B$1:$Z$1,0),0),"")</f>
        <v/>
      </c>
      <c r="JS36" s="41" t="str">
        <f>IFERROR(VLOOKUP(JS13,[1]Table2!$B$1:$Z$21,MATCH("xGA/90",[1]Table2!$B$1:$Z$1,0),0)*VLOOKUP($B13,[1]Table2!$B$1:$Z$21,MATCH("xG/90",[1]Table2!$B$1:$Z$1,0),0),"")</f>
        <v/>
      </c>
      <c r="JT36" s="41" t="str">
        <f>IFERROR(VLOOKUP(JT13,[1]Table2!$B$1:$Z$21,MATCH("xGA/90",[1]Table2!$B$1:$Z$1,0),0)*VLOOKUP($B13,[1]Table2!$B$1:$Z$21,MATCH("xG/90",[1]Table2!$B$1:$Z$1,0),0),"")</f>
        <v/>
      </c>
      <c r="JU36" s="41">
        <f>IFERROR(VLOOKUP(JU13,[1]Table2!$B$1:$Z$21,MATCH("xGA/90",[1]Table2!$B$1:$Z$1,0),0)*VLOOKUP($B13,[1]Table2!$B$1:$Z$21,MATCH("xG/90",[1]Table2!$B$1:$Z$1,0),0),"")</f>
        <v>1.0131770833333333</v>
      </c>
      <c r="JV36" s="41" t="str">
        <f>IFERROR(VLOOKUP(JV13,[1]Table2!$B$1:$Z$21,MATCH("xGA/90",[1]Table2!$B$1:$Z$1,0),0)*VLOOKUP($B13,[1]Table2!$B$1:$Z$21,MATCH("xG/90",[1]Table2!$B$1:$Z$1,0),0),"")</f>
        <v/>
      </c>
      <c r="JW36" s="41" t="str">
        <f>IFERROR(VLOOKUP(JW13,[1]Table2!$B$1:$Z$21,MATCH("xGA/90",[1]Table2!$B$1:$Z$1,0),0)*VLOOKUP($B13,[1]Table2!$B$1:$Z$21,MATCH("xG/90",[1]Table2!$B$1:$Z$1,0),0),"")</f>
        <v/>
      </c>
      <c r="JX36" s="41" t="str">
        <f>IFERROR(VLOOKUP(JX13,[1]Table2!$B$1:$Z$21,MATCH("xGA/90",[1]Table2!$B$1:$Z$1,0),0)*VLOOKUP($B13,[1]Table2!$B$1:$Z$21,MATCH("xG/90",[1]Table2!$B$1:$Z$1,0),0),"")</f>
        <v/>
      </c>
      <c r="JY36" s="41" t="str">
        <f>IFERROR(VLOOKUP(JY13,[1]Table2!$B$1:$Z$21,MATCH("xGA/90",[1]Table2!$B$1:$Z$1,0),0)*VLOOKUP($B13,[1]Table2!$B$1:$Z$21,MATCH("xG/90",[1]Table2!$B$1:$Z$1,0),0),"")</f>
        <v/>
      </c>
      <c r="JZ36" s="41" t="str">
        <f>IFERROR(VLOOKUP(JZ13,[1]Table2!$B$1:$Z$21,MATCH("xGA/90",[1]Table2!$B$1:$Z$1,0),0)*VLOOKUP($B13,[1]Table2!$B$1:$Z$21,MATCH("xG/90",[1]Table2!$B$1:$Z$1,0),0),"")</f>
        <v/>
      </c>
      <c r="KA36" s="41" t="str">
        <f>IFERROR(VLOOKUP(KA13,[1]Table2!$B$1:$Z$21,MATCH("xGA/90",[1]Table2!$B$1:$Z$1,0),0)*VLOOKUP($B13,[1]Table2!$B$1:$Z$21,MATCH("xG/90",[1]Table2!$B$1:$Z$1,0),0),"")</f>
        <v/>
      </c>
      <c r="KB36" s="41">
        <f>IFERROR(VLOOKUP(KB13,[1]Table2!$B$1:$Z$21,MATCH("xGA/90",[1]Table2!$B$1:$Z$1,0),0)*VLOOKUP($B13,[1]Table2!$B$1:$Z$21,MATCH("xG/90",[1]Table2!$B$1:$Z$1,0),0),"")</f>
        <v>1.2726411290322583</v>
      </c>
      <c r="KC36" s="41" t="str">
        <f>IFERROR(VLOOKUP(KC13,[1]Table2!$B$1:$Z$21,MATCH("xGA/90",[1]Table2!$B$1:$Z$1,0),0)*VLOOKUP($B13,[1]Table2!$B$1:$Z$21,MATCH("xG/90",[1]Table2!$B$1:$Z$1,0),0),"")</f>
        <v/>
      </c>
      <c r="KD36" s="41" t="str">
        <f>IFERROR(VLOOKUP(KD13,[1]Table2!$B$1:$Z$21,MATCH("xGA/90",[1]Table2!$B$1:$Z$1,0),0)*VLOOKUP($B13,[1]Table2!$B$1:$Z$21,MATCH("xG/90",[1]Table2!$B$1:$Z$1,0),0),"")</f>
        <v/>
      </c>
      <c r="KE36" s="41" t="str">
        <f>IFERROR(VLOOKUP(KE13,[1]Table2!$B$1:$Z$21,MATCH("xGA/90",[1]Table2!$B$1:$Z$1,0),0)*VLOOKUP($B13,[1]Table2!$B$1:$Z$21,MATCH("xG/90",[1]Table2!$B$1:$Z$1,0),0),"")</f>
        <v/>
      </c>
      <c r="KF36" s="41" t="str">
        <f>IFERROR(VLOOKUP(KF13,[1]Table2!$B$1:$Z$21,MATCH("xGA/90",[1]Table2!$B$1:$Z$1,0),0)*VLOOKUP($B13,[1]Table2!$B$1:$Z$21,MATCH("xG/90",[1]Table2!$B$1:$Z$1,0),0),"")</f>
        <v/>
      </c>
      <c r="KG36" s="41" t="str">
        <f>IFERROR(VLOOKUP(KG13,[1]Table2!$B$1:$Z$21,MATCH("xGA/90",[1]Table2!$B$1:$Z$1,0),0)*VLOOKUP($B13,[1]Table2!$B$1:$Z$21,MATCH("xG/90",[1]Table2!$B$1:$Z$1,0),0),"")</f>
        <v/>
      </c>
      <c r="KH36" s="41" t="str">
        <f>IFERROR(VLOOKUP(KH13,[1]Table2!$B$1:$Z$21,MATCH("xGA/90",[1]Table2!$B$1:$Z$1,0),0)*VLOOKUP($B13,[1]Table2!$B$1:$Z$21,MATCH("xG/90",[1]Table2!$B$1:$Z$1,0),0),"")</f>
        <v/>
      </c>
      <c r="KI36" s="41" t="str">
        <f>IFERROR(VLOOKUP(KI13,[1]Table2!$B$1:$Z$21,MATCH("xGA/90",[1]Table2!$B$1:$Z$1,0),0)*VLOOKUP($B13,[1]Table2!$B$1:$Z$21,MATCH("xG/90",[1]Table2!$B$1:$Z$1,0),0),"")</f>
        <v/>
      </c>
      <c r="KJ36" s="41">
        <f>IFERROR(VLOOKUP(KJ13,[1]Table2!$B$1:$Z$21,MATCH("xGA/90",[1]Table2!$B$1:$Z$1,0),0)*VLOOKUP($B13,[1]Table2!$B$1:$Z$21,MATCH("xG/90",[1]Table2!$B$1:$Z$1,0),0),"")</f>
        <v>1.5807963709677419</v>
      </c>
      <c r="KK36" s="41" t="str">
        <f>IFERROR(VLOOKUP(KK13,[1]Table2!$B$1:$Z$21,MATCH("xGA/90",[1]Table2!$B$1:$Z$1,0),0)*VLOOKUP($B13,[1]Table2!$B$1:$Z$21,MATCH("xG/90",[1]Table2!$B$1:$Z$1,0),0),"")</f>
        <v/>
      </c>
      <c r="KL36" s="41" t="str">
        <f>IFERROR(VLOOKUP(KL13,[1]Table2!$B$1:$Z$21,MATCH("xGA/90",[1]Table2!$B$1:$Z$1,0),0)*VLOOKUP($B13,[1]Table2!$B$1:$Z$21,MATCH("xG/90",[1]Table2!$B$1:$Z$1,0),0),"")</f>
        <v/>
      </c>
      <c r="KM36" s="41" t="str">
        <f>IFERROR(VLOOKUP(KM13,[1]Table2!$B$1:$Z$21,MATCH("xGA/90",[1]Table2!$B$1:$Z$1,0),0)*VLOOKUP($B13,[1]Table2!$B$1:$Z$21,MATCH("xG/90",[1]Table2!$B$1:$Z$1,0),0),"")</f>
        <v/>
      </c>
      <c r="KN36" s="41" t="str">
        <f>IFERROR(VLOOKUP(KN13,[1]Table2!$B$1:$Z$21,MATCH("xGA/90",[1]Table2!$B$1:$Z$1,0),0)*VLOOKUP($B13,[1]Table2!$B$1:$Z$21,MATCH("xG/90",[1]Table2!$B$1:$Z$1,0),0),"")</f>
        <v/>
      </c>
      <c r="KO36" s="41" t="str">
        <f>IFERROR(VLOOKUP(KO13,[1]Table2!$B$1:$Z$21,MATCH("xGA/90",[1]Table2!$B$1:$Z$1,0),0)*VLOOKUP($B13,[1]Table2!$B$1:$Z$21,MATCH("xG/90",[1]Table2!$B$1:$Z$1,0),0),"")</f>
        <v/>
      </c>
      <c r="KP36" s="41" t="str">
        <f>IFERROR(VLOOKUP(KP13,[1]Table2!$B$1:$Z$21,MATCH("xGA/90",[1]Table2!$B$1:$Z$1,0),0)*VLOOKUP($B13,[1]Table2!$B$1:$Z$21,MATCH("xG/90",[1]Table2!$B$1:$Z$1,0),0),"")</f>
        <v/>
      </c>
      <c r="KQ36" s="41">
        <f>IFERROR(VLOOKUP(KQ13,[1]Table2!$B$1:$Z$21,MATCH("xGA/90",[1]Table2!$B$1:$Z$1,0),0)*VLOOKUP($B13,[1]Table2!$B$1:$Z$21,MATCH("xG/90",[1]Table2!$B$1:$Z$1,0),0),"")</f>
        <v>1.5973046875000003</v>
      </c>
      <c r="KR36" s="41" t="str">
        <f>IFERROR(VLOOKUP(KR13,[1]Table2!$B$1:$Z$21,MATCH("xGA/90",[1]Table2!$B$1:$Z$1,0),0)*VLOOKUP($B13,[1]Table2!$B$1:$Z$21,MATCH("xG/90",[1]Table2!$B$1:$Z$1,0),0),"")</f>
        <v/>
      </c>
      <c r="KS36" s="41" t="str">
        <f>IFERROR(VLOOKUP(KS13,[1]Table2!$B$1:$Z$21,MATCH("xGA/90",[1]Table2!$B$1:$Z$1,0),0)*VLOOKUP($B13,[1]Table2!$B$1:$Z$21,MATCH("xG/90",[1]Table2!$B$1:$Z$1,0),0),"")</f>
        <v/>
      </c>
      <c r="KT36" s="41" t="str">
        <f>IFERROR(VLOOKUP(KT13,[1]Table2!$B$1:$Z$21,MATCH("xGA/90",[1]Table2!$B$1:$Z$1,0),0)*VLOOKUP($B13,[1]Table2!$B$1:$Z$21,MATCH("xG/90",[1]Table2!$B$1:$Z$1,0),0),"")</f>
        <v/>
      </c>
      <c r="KU36" s="41" t="str">
        <f>IFERROR(VLOOKUP(KU13,[1]Table2!$B$1:$Z$21,MATCH("xGA/90",[1]Table2!$B$1:$Z$1,0),0)*VLOOKUP($B13,[1]Table2!$B$1:$Z$21,MATCH("xG/90",[1]Table2!$B$1:$Z$1,0),0),"")</f>
        <v/>
      </c>
      <c r="KV36" s="41" t="str">
        <f>IFERROR(VLOOKUP(KV13,[1]Table2!$B$1:$Z$21,MATCH("xGA/90",[1]Table2!$B$1:$Z$1,0),0)*VLOOKUP($B13,[1]Table2!$B$1:$Z$21,MATCH("xG/90",[1]Table2!$B$1:$Z$1,0),0),"")</f>
        <v/>
      </c>
      <c r="KW36" s="41" t="str">
        <f>IFERROR(VLOOKUP(KW13,[1]Table2!$B$1:$Z$21,MATCH("xGA/90",[1]Table2!$B$1:$Z$1,0),0)*VLOOKUP($B13,[1]Table2!$B$1:$Z$21,MATCH("xG/90",[1]Table2!$B$1:$Z$1,0),0),"")</f>
        <v/>
      </c>
      <c r="KX36" s="41" t="str">
        <f>IFERROR(VLOOKUP(KX13,[1]Table2!$B$1:$Z$21,MATCH("xGA/90",[1]Table2!$B$1:$Z$1,0),0)*VLOOKUP($B13,[1]Table2!$B$1:$Z$21,MATCH("xG/90",[1]Table2!$B$1:$Z$1,0),0),"")</f>
        <v/>
      </c>
      <c r="KY36" s="41" t="str">
        <f>IFERROR(VLOOKUP(KY13,[1]Table2!$B$1:$Z$21,MATCH("xGA/90",[1]Table2!$B$1:$Z$1,0),0)*VLOOKUP($B13,[1]Table2!$B$1:$Z$21,MATCH("xG/90",[1]Table2!$B$1:$Z$1,0),0),"")</f>
        <v/>
      </c>
      <c r="KZ36" s="41" t="str">
        <f>IFERROR(VLOOKUP(KZ13,[1]Table2!$B$1:$Z$21,MATCH("xGA/90",[1]Table2!$B$1:$Z$1,0),0)*VLOOKUP($B13,[1]Table2!$B$1:$Z$21,MATCH("xG/90",[1]Table2!$B$1:$Z$1,0),0),"")</f>
        <v/>
      </c>
      <c r="LA36" s="41" t="str">
        <f>IFERROR(VLOOKUP(LA13,[1]Table2!$B$1:$Z$21,MATCH("xGA/90",[1]Table2!$B$1:$Z$1,0),0)*VLOOKUP($B13,[1]Table2!$B$1:$Z$21,MATCH("xG/90",[1]Table2!$B$1:$Z$1,0),0),"")</f>
        <v/>
      </c>
      <c r="LB36" s="41" t="str">
        <f>IFERROR(VLOOKUP(LB13,[1]Table2!$B$1:$Z$21,MATCH("xGA/90",[1]Table2!$B$1:$Z$1,0),0)*VLOOKUP($B13,[1]Table2!$B$1:$Z$21,MATCH("xG/90",[1]Table2!$B$1:$Z$1,0),0),"")</f>
        <v/>
      </c>
      <c r="LC36" s="41" t="str">
        <f>IFERROR(VLOOKUP(LC13,[1]Table2!$B$1:$Z$21,MATCH("xGA/90",[1]Table2!$B$1:$Z$1,0),0)*VLOOKUP($B13,[1]Table2!$B$1:$Z$21,MATCH("xG/90",[1]Table2!$B$1:$Z$1,0),0),"")</f>
        <v/>
      </c>
      <c r="LD36" s="41" t="str">
        <f>IFERROR(VLOOKUP(LD13,[1]Table2!$B$1:$Z$21,MATCH("xGA/90",[1]Table2!$B$1:$Z$1,0),0)*VLOOKUP($B13,[1]Table2!$B$1:$Z$21,MATCH("xG/90",[1]Table2!$B$1:$Z$1,0),0),"")</f>
        <v/>
      </c>
      <c r="LE36" s="41" t="str">
        <f>IFERROR(VLOOKUP(LE13,[1]Table2!$B$1:$Z$21,MATCH("xGA/90",[1]Table2!$B$1:$Z$1,0),0)*VLOOKUP($B13,[1]Table2!$B$1:$Z$21,MATCH("xG/90",[1]Table2!$B$1:$Z$1,0),0),"")</f>
        <v/>
      </c>
      <c r="LF36" s="41" t="str">
        <f>IFERROR(VLOOKUP(LF13,[1]Table2!$B$1:$Z$21,MATCH("xGA/90",[1]Table2!$B$1:$Z$1,0),0)*VLOOKUP($B13,[1]Table2!$B$1:$Z$21,MATCH("xG/90",[1]Table2!$B$1:$Z$1,0),0),"")</f>
        <v/>
      </c>
      <c r="LG36" s="41" t="str">
        <f>IFERROR(VLOOKUP(LG13,[1]Table2!$B$1:$Z$21,MATCH("xGA/90",[1]Table2!$B$1:$Z$1,0),0)*VLOOKUP($B13,[1]Table2!$B$1:$Z$21,MATCH("xG/90",[1]Table2!$B$1:$Z$1,0),0),"")</f>
        <v/>
      </c>
      <c r="LH36" s="41" t="str">
        <f>IFERROR(VLOOKUP(LH13,[1]Table2!$B$1:$Z$21,MATCH("xGA/90",[1]Table2!$B$1:$Z$1,0),0)*VLOOKUP($B13,[1]Table2!$B$1:$Z$21,MATCH("xG/90",[1]Table2!$B$1:$Z$1,0),0),"")</f>
        <v/>
      </c>
      <c r="LI36" s="41" t="str">
        <f>IFERROR(VLOOKUP(LI13,[1]Table2!$B$1:$Z$21,MATCH("xGA/90",[1]Table2!$B$1:$Z$1,0),0)*VLOOKUP($B13,[1]Table2!$B$1:$Z$21,MATCH("xG/90",[1]Table2!$B$1:$Z$1,0),0),"")</f>
        <v/>
      </c>
      <c r="LJ36" s="41" t="str">
        <f>IFERROR(VLOOKUP(LJ13,[1]Table2!$B$1:$Z$21,MATCH("xGA/90",[1]Table2!$B$1:$Z$1,0),0)*VLOOKUP($B13,[1]Table2!$B$1:$Z$21,MATCH("xG/90",[1]Table2!$B$1:$Z$1,0),0),"")</f>
        <v/>
      </c>
      <c r="LK36" s="41" t="str">
        <f>IFERROR(VLOOKUP(LK13,[1]Table2!$B$1:$Z$21,MATCH("xGA/90",[1]Table2!$B$1:$Z$1,0),0)*VLOOKUP($B13,[1]Table2!$B$1:$Z$21,MATCH("xG/90",[1]Table2!$B$1:$Z$1,0),0),"")</f>
        <v/>
      </c>
      <c r="LL36" s="41" t="str">
        <f>IFERROR(VLOOKUP(LL13,[1]Table2!$B$1:$Z$21,MATCH("xGA/90",[1]Table2!$B$1:$Z$1,0),0)*VLOOKUP($B13,[1]Table2!$B$1:$Z$21,MATCH("xG/90",[1]Table2!$B$1:$Z$1,0),0),"")</f>
        <v/>
      </c>
      <c r="LM36" s="41" t="str">
        <f>IFERROR(VLOOKUP(LM13,[1]Table2!$B$1:$Z$21,MATCH("xGA/90",[1]Table2!$B$1:$Z$1,0),0)*VLOOKUP($B13,[1]Table2!$B$1:$Z$21,MATCH("xG/90",[1]Table2!$B$1:$Z$1,0),0),"")</f>
        <v/>
      </c>
      <c r="LN36" s="41" t="str">
        <f>IFERROR(VLOOKUP(LN13,[1]Table2!$B$1:$Z$21,MATCH("xGA/90",[1]Table2!$B$1:$Z$1,0),0)*VLOOKUP($B13,[1]Table2!$B$1:$Z$21,MATCH("xG/90",[1]Table2!$B$1:$Z$1,0),0),"")</f>
        <v/>
      </c>
      <c r="LO36" s="41" t="str">
        <f>IFERROR(VLOOKUP(LO13,[1]Table2!$B$1:$Z$21,MATCH("xGA/90",[1]Table2!$B$1:$Z$1,0),0)*VLOOKUP($B13,[1]Table2!$B$1:$Z$21,MATCH("xG/90",[1]Table2!$B$1:$Z$1,0),0),"")</f>
        <v/>
      </c>
      <c r="LP36" s="41" t="str">
        <f>IFERROR(VLOOKUP(LP13,[1]Table2!$B$1:$Z$21,MATCH("xGA/90",[1]Table2!$B$1:$Z$1,0),0)*VLOOKUP($B13,[1]Table2!$B$1:$Z$21,MATCH("xG/90",[1]Table2!$B$1:$Z$1,0),0),"")</f>
        <v/>
      </c>
      <c r="LQ36" s="41" t="str">
        <f>IFERROR(VLOOKUP(LQ13,[1]Table2!$B$1:$Z$21,MATCH("xGA/90",[1]Table2!$B$1:$Z$1,0),0)*VLOOKUP($B13,[1]Table2!$B$1:$Z$21,MATCH("xG/90",[1]Table2!$B$1:$Z$1,0),0),"")</f>
        <v/>
      </c>
      <c r="LR36" s="41" t="str">
        <f>IFERROR(VLOOKUP(LR13,[1]Table2!$B$1:$Z$21,MATCH("xGA/90",[1]Table2!$B$1:$Z$1,0),0)*VLOOKUP($B13,[1]Table2!$B$1:$Z$21,MATCH("xG/90",[1]Table2!$B$1:$Z$1,0),0),"")</f>
        <v/>
      </c>
      <c r="LS36" s="41" t="str">
        <f>IFERROR(VLOOKUP(LS13,[1]Table2!$B$1:$Z$21,MATCH("xGA/90",[1]Table2!$B$1:$Z$1,0),0)*VLOOKUP($B13,[1]Table2!$B$1:$Z$21,MATCH("xG/90",[1]Table2!$B$1:$Z$1,0),0),"")</f>
        <v/>
      </c>
      <c r="LT36" s="41" t="str">
        <f>IFERROR(VLOOKUP(LT13,[1]Table2!$B$1:$Z$21,MATCH("xGA/90",[1]Table2!$B$1:$Z$1,0),0)*VLOOKUP($B13,[1]Table2!$B$1:$Z$21,MATCH("xG/90",[1]Table2!$B$1:$Z$1,0),0),"")</f>
        <v/>
      </c>
      <c r="LU36" s="41" t="str">
        <f>IFERROR(VLOOKUP(LU13,[1]Table2!$B$1:$Z$21,MATCH("xGA/90",[1]Table2!$B$1:$Z$1,0),0)*VLOOKUP($B13,[1]Table2!$B$1:$Z$21,MATCH("xG/90",[1]Table2!$B$1:$Z$1,0),0),"")</f>
        <v/>
      </c>
      <c r="LV36" s="41" t="str">
        <f>IFERROR(VLOOKUP(LV13,[1]Table2!$B$1:$Z$21,MATCH("xGA/90",[1]Table2!$B$1:$Z$1,0),0)*VLOOKUP($B13,[1]Table2!$B$1:$Z$21,MATCH("xG/90",[1]Table2!$B$1:$Z$1,0),0),"")</f>
        <v/>
      </c>
      <c r="LW36" s="41" t="str">
        <f>IFERROR(VLOOKUP(LW13,[1]Table2!$B$1:$Z$21,MATCH("xGA/90",[1]Table2!$B$1:$Z$1,0),0)*VLOOKUP($B13,[1]Table2!$B$1:$Z$21,MATCH("xG/90",[1]Table2!$B$1:$Z$1,0),0),"")</f>
        <v/>
      </c>
      <c r="LX36" s="41" t="str">
        <f>IFERROR(VLOOKUP(LX13,[1]Table2!$B$1:$Z$21,MATCH("xGA/90",[1]Table2!$B$1:$Z$1,0),0)*VLOOKUP($B13,[1]Table2!$B$1:$Z$21,MATCH("xG/90",[1]Table2!$B$1:$Z$1,0),0),"")</f>
        <v/>
      </c>
      <c r="LY36" s="41" t="str">
        <f>IFERROR(VLOOKUP(LY13,[1]Table2!$B$1:$Z$21,MATCH("xGA/90",[1]Table2!$B$1:$Z$1,0),0)*VLOOKUP($B13,[1]Table2!$B$1:$Z$21,MATCH("xG/90",[1]Table2!$B$1:$Z$1,0),0),"")</f>
        <v/>
      </c>
      <c r="LZ36" s="41" t="str">
        <f>IFERROR(VLOOKUP(LZ13,[1]Table2!$B$1:$Z$21,MATCH("xGA/90",[1]Table2!$B$1:$Z$1,0),0)*VLOOKUP($B13,[1]Table2!$B$1:$Z$21,MATCH("xG/90",[1]Table2!$B$1:$Z$1,0),0),"")</f>
        <v/>
      </c>
      <c r="MA36" s="41" t="str">
        <f>IFERROR(VLOOKUP(MA13,[1]Table2!$B$1:$Z$21,MATCH("xGA/90",[1]Table2!$B$1:$Z$1,0),0)*VLOOKUP($B13,[1]Table2!$B$1:$Z$21,MATCH("xG/90",[1]Table2!$B$1:$Z$1,0),0),"")</f>
        <v/>
      </c>
      <c r="MB36" s="41" t="str">
        <f>IFERROR(VLOOKUP(MB13,[1]Table2!$B$1:$Z$21,MATCH("xGA/90",[1]Table2!$B$1:$Z$1,0),0)*VLOOKUP($B13,[1]Table2!$B$1:$Z$21,MATCH("xG/90",[1]Table2!$B$1:$Z$1,0),0),"")</f>
        <v/>
      </c>
      <c r="MC36" s="41" t="str">
        <f>IFERROR(VLOOKUP(MC13,[1]Table2!$B$1:$Z$21,MATCH("xGA/90",[1]Table2!$B$1:$Z$1,0),0)*VLOOKUP($B13,[1]Table2!$B$1:$Z$21,MATCH("xG/90",[1]Table2!$B$1:$Z$1,0),0),"")</f>
        <v/>
      </c>
      <c r="MD36" s="41" t="str">
        <f>IFERROR(VLOOKUP(MD13,[1]Table2!$B$1:$Z$21,MATCH("xGA/90",[1]Table2!$B$1:$Z$1,0),0)*VLOOKUP($B13,[1]Table2!$B$1:$Z$21,MATCH("xG/90",[1]Table2!$B$1:$Z$1,0),0),"")</f>
        <v/>
      </c>
      <c r="ME36" s="41" t="str">
        <f>IFERROR(VLOOKUP(ME13,[1]Table2!$B$1:$Z$21,MATCH("xGA/90",[1]Table2!$B$1:$Z$1,0),0)*VLOOKUP($B13,[1]Table2!$B$1:$Z$21,MATCH("xG/90",[1]Table2!$B$1:$Z$1,0),0),"")</f>
        <v/>
      </c>
      <c r="MF36" s="41" t="str">
        <f>IFERROR(VLOOKUP(MF13,[1]Table2!$B$1:$Z$21,MATCH("xGA/90",[1]Table2!$B$1:$Z$1,0),0)*VLOOKUP($B13,[1]Table2!$B$1:$Z$21,MATCH("xG/90",[1]Table2!$B$1:$Z$1,0),0),"")</f>
        <v/>
      </c>
      <c r="MG36" s="41" t="str">
        <f>IFERROR(VLOOKUP(MG13,[1]Table2!$B$1:$Z$21,MATCH("xGA/90",[1]Table2!$B$1:$Z$1,0),0)*VLOOKUP($B13,[1]Table2!$B$1:$Z$21,MATCH("xG/90",[1]Table2!$B$1:$Z$1,0),0),"")</f>
        <v/>
      </c>
      <c r="MH36" s="41" t="str">
        <f>IFERROR(VLOOKUP(MH13,[1]Table2!$B$1:$Z$21,MATCH("xGA/90",[1]Table2!$B$1:$Z$1,0),0)*VLOOKUP($B13,[1]Table2!$B$1:$Z$21,MATCH("xG/90",[1]Table2!$B$1:$Z$1,0),0),"")</f>
        <v/>
      </c>
      <c r="MI36" s="41" t="str">
        <f>IFERROR(VLOOKUP(MI13,[1]Table2!$B$1:$Z$21,MATCH("xGA/90",[1]Table2!$B$1:$Z$1,0),0)*VLOOKUP($B13,[1]Table2!$B$1:$Z$21,MATCH("xG/90",[1]Table2!$B$1:$Z$1,0),0),"")</f>
        <v/>
      </c>
      <c r="MJ36" s="41" t="str">
        <f>IFERROR(VLOOKUP(MJ13,[1]Table2!$B$1:$Z$21,MATCH("xGA/90",[1]Table2!$B$1:$Z$1,0),0)*VLOOKUP($B13,[1]Table2!$B$1:$Z$21,MATCH("xG/90",[1]Table2!$B$1:$Z$1,0),0),"")</f>
        <v/>
      </c>
      <c r="MK36" s="41" t="str">
        <f>IFERROR(VLOOKUP(MK13,[1]Table2!$B$1:$Z$21,MATCH("xGA/90",[1]Table2!$B$1:$Z$1,0),0)*VLOOKUP($B13,[1]Table2!$B$1:$Z$21,MATCH("xG/90",[1]Table2!$B$1:$Z$1,0),0),"")</f>
        <v/>
      </c>
      <c r="ML36" s="41" t="str">
        <f>IFERROR(VLOOKUP(ML13,[1]Table2!$B$1:$Z$21,MATCH("xGA/90",[1]Table2!$B$1:$Z$1,0),0)*VLOOKUP($B13,[1]Table2!$B$1:$Z$21,MATCH("xG/90",[1]Table2!$B$1:$Z$1,0),0),"")</f>
        <v/>
      </c>
      <c r="MM36" s="41" t="str">
        <f>IFERROR(VLOOKUP(MM13,[1]Table2!$B$1:$Z$21,MATCH("xGA/90",[1]Table2!$B$1:$Z$1,0),0)*VLOOKUP($B13,[1]Table2!$B$1:$Z$21,MATCH("xG/90",[1]Table2!$B$1:$Z$1,0),0),"")</f>
        <v/>
      </c>
      <c r="MN36" s="41" t="str">
        <f>IFERROR(VLOOKUP(MN13,[1]Table2!$B$1:$Z$21,MATCH("xGA/90",[1]Table2!$B$1:$Z$1,0),0)*VLOOKUP($B13,[1]Table2!$B$1:$Z$21,MATCH("xG/90",[1]Table2!$B$1:$Z$1,0),0),"")</f>
        <v/>
      </c>
      <c r="MO36" s="41" t="str">
        <f>IFERROR(VLOOKUP(MO13,[1]Table2!$B$1:$Z$21,MATCH("xGA/90",[1]Table2!$B$1:$Z$1,0),0)*VLOOKUP($B13,[1]Table2!$B$1:$Z$21,MATCH("xG/90",[1]Table2!$B$1:$Z$1,0),0),"")</f>
        <v/>
      </c>
      <c r="MP36" s="41" t="str">
        <f>IFERROR(VLOOKUP(MP13,[1]Table2!$B$1:$Z$21,MATCH("xGA/90",[1]Table2!$B$1:$Z$1,0),0)*VLOOKUP($B13,[1]Table2!$B$1:$Z$21,MATCH("xG/90",[1]Table2!$B$1:$Z$1,0),0),"")</f>
        <v/>
      </c>
      <c r="MQ36" s="41" t="str">
        <f>IFERROR(VLOOKUP(MQ13,[1]Table2!$B$1:$Z$21,MATCH("xGA/90",[1]Table2!$B$1:$Z$1,0),0)*VLOOKUP($B13,[1]Table2!$B$1:$Z$21,MATCH("xG/90",[1]Table2!$B$1:$Z$1,0),0),"")</f>
        <v/>
      </c>
      <c r="MR36" s="41" t="str">
        <f>IFERROR(VLOOKUP(MR13,[1]Table2!$B$1:$Z$21,MATCH("xGA/90",[1]Table2!$B$1:$Z$1,0),0)*VLOOKUP($B13,[1]Table2!$B$1:$Z$21,MATCH("xG/90",[1]Table2!$B$1:$Z$1,0),0),"")</f>
        <v/>
      </c>
      <c r="MS36" s="41" t="str">
        <f>IFERROR(VLOOKUP(MS13,[1]Table2!$B$1:$Z$21,MATCH("xGA/90",[1]Table2!$B$1:$Z$1,0),0)*VLOOKUP($B13,[1]Table2!$B$1:$Z$21,MATCH("xG/90",[1]Table2!$B$1:$Z$1,0),0),"")</f>
        <v/>
      </c>
      <c r="MT36" s="41" t="str">
        <f>IFERROR(VLOOKUP(MT13,[1]Table2!$B$1:$Z$21,MATCH("xGA/90",[1]Table2!$B$1:$Z$1,0),0)*VLOOKUP($B13,[1]Table2!$B$1:$Z$21,MATCH("xG/90",[1]Table2!$B$1:$Z$1,0),0),"")</f>
        <v/>
      </c>
      <c r="MU36" s="41" t="str">
        <f>IFERROR(VLOOKUP(MU13,[1]Table2!$B$1:$Z$21,MATCH("xGA/90",[1]Table2!$B$1:$Z$1,0),0)*VLOOKUP($B13,[1]Table2!$B$1:$Z$21,MATCH("xG/90",[1]Table2!$B$1:$Z$1,0),0),"")</f>
        <v/>
      </c>
      <c r="MV36" s="41" t="str">
        <f>IFERROR(VLOOKUP(MV13,[1]Table2!$B$1:$Z$21,MATCH("xGA/90",[1]Table2!$B$1:$Z$1,0),0)*VLOOKUP($B13,[1]Table2!$B$1:$Z$21,MATCH("xG/90",[1]Table2!$B$1:$Z$1,0),0),"")</f>
        <v/>
      </c>
      <c r="MW36" s="41" t="str">
        <f>IFERROR(VLOOKUP(MW13,[1]Table2!$B$1:$Z$21,MATCH("xGA/90",[1]Table2!$B$1:$Z$1,0),0)*VLOOKUP($B13,[1]Table2!$B$1:$Z$21,MATCH("xG/90",[1]Table2!$B$1:$Z$1,0),0),"")</f>
        <v/>
      </c>
      <c r="MX36" s="41" t="str">
        <f>IFERROR(VLOOKUP(MX13,[1]Table2!$B$1:$Z$21,MATCH("xGA/90",[1]Table2!$B$1:$Z$1,0),0)*VLOOKUP($B13,[1]Table2!$B$1:$Z$21,MATCH("xG/90",[1]Table2!$B$1:$Z$1,0),0),"")</f>
        <v/>
      </c>
      <c r="MY36" s="41" t="str">
        <f>IFERROR(VLOOKUP(MY13,[1]Table2!$B$1:$Z$21,MATCH("xGA/90",[1]Table2!$B$1:$Z$1,0),0)*VLOOKUP($B13,[1]Table2!$B$1:$Z$21,MATCH("xG/90",[1]Table2!$B$1:$Z$1,0),0),"")</f>
        <v/>
      </c>
      <c r="MZ36" s="41" t="str">
        <f>IFERROR(VLOOKUP(MZ13,[1]Table2!$B$1:$Z$21,MATCH("xGA/90",[1]Table2!$B$1:$Z$1,0),0)*VLOOKUP($B13,[1]Table2!$B$1:$Z$21,MATCH("xG/90",[1]Table2!$B$1:$Z$1,0),0),"")</f>
        <v/>
      </c>
      <c r="NA36" s="41" t="str">
        <f>IFERROR(VLOOKUP(NA13,[1]Table2!$B$1:$Z$21,MATCH("xGA/90",[1]Table2!$B$1:$Z$1,0),0)*VLOOKUP($B13,[1]Table2!$B$1:$Z$21,MATCH("xG/90",[1]Table2!$B$1:$Z$1,0),0),"")</f>
        <v/>
      </c>
      <c r="NB36" s="41" t="str">
        <f>IFERROR(VLOOKUP(NB13,[1]Table2!$B$1:$Z$21,MATCH("xGA/90",[1]Table2!$B$1:$Z$1,0),0)*VLOOKUP($B13,[1]Table2!$B$1:$Z$21,MATCH("xG/90",[1]Table2!$B$1:$Z$1,0),0),"")</f>
        <v/>
      </c>
      <c r="NC36" s="41" t="str">
        <f>IFERROR(VLOOKUP(NC13,[1]Table2!$B$1:$Z$21,MATCH("xGA/90",[1]Table2!$B$1:$Z$1,0),0)*VLOOKUP($B13,[1]Table2!$B$1:$Z$21,MATCH("xG/90",[1]Table2!$B$1:$Z$1,0),0),"")</f>
        <v/>
      </c>
      <c r="NE36" s="40">
        <f t="shared" si="0"/>
        <v>-0.44</v>
      </c>
      <c r="NF36" s="41" t="str">
        <f>IFERROR(VLOOKUP(NF13,[1]Table2!$B$1:$Z$21,MATCH("xGA/90",[1]Table2!$B$1:$Z$1,0),0)*VLOOKUP($B13,[1]Table2!$B$1:$Z$21,MATCH("xG/90",[1]Table2!$B$1:$Z$1,0),0),"")</f>
        <v/>
      </c>
      <c r="NG36" s="41" t="str">
        <f>IFERROR(VLOOKUP(NG13,[1]Table2!$B$1:$Z$21,MATCH("xGA/90",[1]Table2!$B$1:$Z$1,0),0)*VLOOKUP($B13,[1]Table2!$B$1:$Z$21,MATCH("xG/90",[1]Table2!$B$1:$Z$1,0),0),"")</f>
        <v/>
      </c>
      <c r="NH36" s="41">
        <f>IFERROR(VLOOKUP(NH13,[1]Table2!$B$1:$Z$21,MATCH("xGA/90",[1]Table2!$B$1:$Z$1,0),0)*VLOOKUP($B13,[1]Table2!$B$1:$Z$21,MATCH("xG/90",[1]Table2!$B$1:$Z$1,0),0),"")</f>
        <v>1.7872753906250003</v>
      </c>
      <c r="NI36" s="41">
        <f>IFERROR(VLOOKUP(NI13,[1]Table2!$B$1:$Z$21,MATCH("xGA/90",[1]Table2!$B$1:$Z$1,0),0)*VLOOKUP($B13,[1]Table2!$B$1:$Z$21,MATCH("xG/90",[1]Table2!$B$1:$Z$1,0),0),"")</f>
        <v>1.8027832031250002</v>
      </c>
      <c r="NJ36" s="41">
        <f>IFERROR(VLOOKUP(NJ13,[1]Table2!$B$1:$Z$21,MATCH("xGA/90",[1]Table2!$B$1:$Z$1,0),0)*VLOOKUP($B13,[1]Table2!$B$1:$Z$21,MATCH("xG/90",[1]Table2!$B$1:$Z$1,0),0),"")</f>
        <v>2.0330241935483873</v>
      </c>
    </row>
    <row r="37" spans="1:374" s="42" customFormat="1" ht="15.75" thickBot="1" x14ac:dyDescent="0.3">
      <c r="A37" s="39" t="s">
        <v>69</v>
      </c>
      <c r="B37" s="40">
        <f>VLOOKUP(A37,[1]Table!$B$1:$O$21,MATCH("xGD/90",[1]Table!$B$1:$O$1,0),0)</f>
        <v>-0.35</v>
      </c>
      <c r="C37" s="41" t="str">
        <f>IFERROR(VLOOKUP(C14,[1]Table2!$B$1:$Z$21,MATCH("xGA/90",[1]Table2!$B$1:$Z$1,0),0)*VLOOKUP($B14,[1]Table2!$B$1:$Z$21,MATCH("xG/90",[1]Table2!$B$1:$Z$1,0),0),"")</f>
        <v/>
      </c>
      <c r="D37" s="41" t="str">
        <f>IFERROR(VLOOKUP(D14,[1]Table2!$B$1:$Z$21,MATCH("xGA/90",[1]Table2!$B$1:$Z$1,0),0)*VLOOKUP($B14,[1]Table2!$B$1:$Z$21,MATCH("xG/90",[1]Table2!$B$1:$Z$1,0),0),"")</f>
        <v/>
      </c>
      <c r="E37" s="41" t="str">
        <f>IFERROR(VLOOKUP(E14,[1]Table2!$B$1:$Z$21,MATCH("xGA/90",[1]Table2!$B$1:$Z$1,0),0)*VLOOKUP($B14,[1]Table2!$B$1:$Z$21,MATCH("xG/90",[1]Table2!$B$1:$Z$1,0),0),"")</f>
        <v/>
      </c>
      <c r="F37" s="41" t="str">
        <f>IFERROR(VLOOKUP(F14,[1]Table2!$B$1:$Z$21,MATCH("xGA/90",[1]Table2!$B$1:$Z$1,0),0)*VLOOKUP($B14,[1]Table2!$B$1:$Z$21,MATCH("xG/90",[1]Table2!$B$1:$Z$1,0),0),"")</f>
        <v/>
      </c>
      <c r="G37" s="41" t="str">
        <f>IFERROR(VLOOKUP(G14,[1]Table2!$B$1:$Z$21,MATCH("xGA/90",[1]Table2!$B$1:$Z$1,0),0)*VLOOKUP($B14,[1]Table2!$B$1:$Z$21,MATCH("xG/90",[1]Table2!$B$1:$Z$1,0),0),"")</f>
        <v/>
      </c>
      <c r="H37" s="41" t="str">
        <f>IFERROR(VLOOKUP(H14,[1]Table2!$B$1:$Z$21,MATCH("xGA/90",[1]Table2!$B$1:$Z$1,0),0)*VLOOKUP($B14,[1]Table2!$B$1:$Z$21,MATCH("xG/90",[1]Table2!$B$1:$Z$1,0),0),"")</f>
        <v/>
      </c>
      <c r="I37" s="41">
        <f>IFERROR(VLOOKUP(I14,[1]Table2!$B$1:$Z$21,MATCH("xGA/90",[1]Table2!$B$1:$Z$1,0),0)*VLOOKUP($B14,[1]Table2!$B$1:$Z$21,MATCH("xG/90",[1]Table2!$B$1:$Z$1,0),0),"")</f>
        <v>1.6609765624999999</v>
      </c>
      <c r="J37" s="41" t="str">
        <f>IFERROR(VLOOKUP(J14,[1]Table2!$B$1:$Z$21,MATCH("xGA/90",[1]Table2!$B$1:$Z$1,0),0)*VLOOKUP($B14,[1]Table2!$B$1:$Z$21,MATCH("xG/90",[1]Table2!$B$1:$Z$1,0),0),"")</f>
        <v/>
      </c>
      <c r="K37" s="41" t="str">
        <f>IFERROR(VLOOKUP(K14,[1]Table2!$B$1:$Z$21,MATCH("xGA/90",[1]Table2!$B$1:$Z$1,0),0)*VLOOKUP($B14,[1]Table2!$B$1:$Z$21,MATCH("xG/90",[1]Table2!$B$1:$Z$1,0),0),"")</f>
        <v/>
      </c>
      <c r="L37" s="41" t="str">
        <f>IFERROR(VLOOKUP(L14,[1]Table2!$B$1:$Z$21,MATCH("xGA/90",[1]Table2!$B$1:$Z$1,0),0)*VLOOKUP($B14,[1]Table2!$B$1:$Z$21,MATCH("xG/90",[1]Table2!$B$1:$Z$1,0),0),"")</f>
        <v/>
      </c>
      <c r="M37" s="41" t="str">
        <f>IFERROR(VLOOKUP(M14,[1]Table2!$B$1:$Z$21,MATCH("xGA/90",[1]Table2!$B$1:$Z$1,0),0)*VLOOKUP($B14,[1]Table2!$B$1:$Z$21,MATCH("xG/90",[1]Table2!$B$1:$Z$1,0),0),"")</f>
        <v/>
      </c>
      <c r="N37" s="41" t="str">
        <f>IFERROR(VLOOKUP(N14,[1]Table2!$B$1:$Z$21,MATCH("xGA/90",[1]Table2!$B$1:$Z$1,0),0)*VLOOKUP($B14,[1]Table2!$B$1:$Z$21,MATCH("xG/90",[1]Table2!$B$1:$Z$1,0),0),"")</f>
        <v/>
      </c>
      <c r="O37" s="41">
        <f>IFERROR(VLOOKUP(O14,[1]Table2!$B$1:$Z$21,MATCH("xGA/90",[1]Table2!$B$1:$Z$1,0),0)*VLOOKUP($B14,[1]Table2!$B$1:$Z$21,MATCH("xG/90",[1]Table2!$B$1:$Z$1,0),0),"")</f>
        <v>1.3690234375000001</v>
      </c>
      <c r="P37" s="41" t="str">
        <f>IFERROR(VLOOKUP(P14,[1]Table2!$B$1:$Z$21,MATCH("xGA/90",[1]Table2!$B$1:$Z$1,0),0)*VLOOKUP($B14,[1]Table2!$B$1:$Z$21,MATCH("xG/90",[1]Table2!$B$1:$Z$1,0),0),"")</f>
        <v/>
      </c>
      <c r="Q37" s="41" t="str">
        <f>IFERROR(VLOOKUP(Q14,[1]Table2!$B$1:$Z$21,MATCH("xGA/90",[1]Table2!$B$1:$Z$1,0),0)*VLOOKUP($B14,[1]Table2!$B$1:$Z$21,MATCH("xG/90",[1]Table2!$B$1:$Z$1,0),0),"")</f>
        <v/>
      </c>
      <c r="R37" s="41" t="str">
        <f>IFERROR(VLOOKUP(R14,[1]Table2!$B$1:$Z$21,MATCH("xGA/90",[1]Table2!$B$1:$Z$1,0),0)*VLOOKUP($B14,[1]Table2!$B$1:$Z$21,MATCH("xG/90",[1]Table2!$B$1:$Z$1,0),0),"")</f>
        <v/>
      </c>
      <c r="S37" s="41" t="str">
        <f>IFERROR(VLOOKUP(S14,[1]Table2!$B$1:$Z$21,MATCH("xGA/90",[1]Table2!$B$1:$Z$1,0),0)*VLOOKUP($B14,[1]Table2!$B$1:$Z$21,MATCH("xG/90",[1]Table2!$B$1:$Z$1,0),0),"")</f>
        <v/>
      </c>
      <c r="T37" s="41" t="str">
        <f>IFERROR(VLOOKUP(T14,[1]Table2!$B$1:$Z$21,MATCH("xGA/90",[1]Table2!$B$1:$Z$1,0),0)*VLOOKUP($B14,[1]Table2!$B$1:$Z$21,MATCH("xG/90",[1]Table2!$B$1:$Z$1,0),0),"")</f>
        <v/>
      </c>
      <c r="U37" s="41" t="str">
        <f>IFERROR(VLOOKUP(U14,[1]Table2!$B$1:$Z$21,MATCH("xGA/90",[1]Table2!$B$1:$Z$1,0),0)*VLOOKUP($B14,[1]Table2!$B$1:$Z$21,MATCH("xG/90",[1]Table2!$B$1:$Z$1,0),0),"")</f>
        <v/>
      </c>
      <c r="V37" s="41">
        <f>IFERROR(VLOOKUP(V14,[1]Table2!$B$1:$Z$21,MATCH("xGA/90",[1]Table2!$B$1:$Z$1,0),0)*VLOOKUP($B14,[1]Table2!$B$1:$Z$21,MATCH("xG/90",[1]Table2!$B$1:$Z$1,0),0),"")</f>
        <v>1.8187890625000001</v>
      </c>
      <c r="W37" s="41" t="str">
        <f>IFERROR(VLOOKUP(W14,[1]Table2!$B$1:$Z$21,MATCH("xGA/90",[1]Table2!$B$1:$Z$1,0),0)*VLOOKUP($B14,[1]Table2!$B$1:$Z$21,MATCH("xG/90",[1]Table2!$B$1:$Z$1,0),0),"")</f>
        <v/>
      </c>
      <c r="X37" s="41" t="str">
        <f>IFERROR(VLOOKUP(X14,[1]Table2!$B$1:$Z$21,MATCH("xGA/90",[1]Table2!$B$1:$Z$1,0),0)*VLOOKUP($B14,[1]Table2!$B$1:$Z$21,MATCH("xG/90",[1]Table2!$B$1:$Z$1,0),0),"")</f>
        <v/>
      </c>
      <c r="Y37" s="41" t="str">
        <f>IFERROR(VLOOKUP(Y14,[1]Table2!$B$1:$Z$21,MATCH("xGA/90",[1]Table2!$B$1:$Z$1,0),0)*VLOOKUP($B14,[1]Table2!$B$1:$Z$21,MATCH("xG/90",[1]Table2!$B$1:$Z$1,0),0),"")</f>
        <v/>
      </c>
      <c r="Z37" s="41" t="str">
        <f>IFERROR(VLOOKUP(Z14,[1]Table2!$B$1:$Z$21,MATCH("xGA/90",[1]Table2!$B$1:$Z$1,0),0)*VLOOKUP($B14,[1]Table2!$B$1:$Z$21,MATCH("xG/90",[1]Table2!$B$1:$Z$1,0),0),"")</f>
        <v/>
      </c>
      <c r="AA37" s="41" t="str">
        <f>IFERROR(VLOOKUP(AA14,[1]Table2!$B$1:$Z$21,MATCH("xGA/90",[1]Table2!$B$1:$Z$1,0),0)*VLOOKUP($B14,[1]Table2!$B$1:$Z$21,MATCH("xG/90",[1]Table2!$B$1:$Z$1,0),0),"")</f>
        <v/>
      </c>
      <c r="AB37" s="41" t="str">
        <f>IFERROR(VLOOKUP(AB14,[1]Table2!$B$1:$Z$21,MATCH("xGA/90",[1]Table2!$B$1:$Z$1,0),0)*VLOOKUP($B14,[1]Table2!$B$1:$Z$21,MATCH("xG/90",[1]Table2!$B$1:$Z$1,0),0),"")</f>
        <v/>
      </c>
      <c r="AC37" s="41">
        <f>IFERROR(VLOOKUP(AC14,[1]Table2!$B$1:$Z$21,MATCH("xGA/90",[1]Table2!$B$1:$Z$1,0),0)*VLOOKUP($B14,[1]Table2!$B$1:$Z$21,MATCH("xG/90",[1]Table2!$B$1:$Z$1,0),0),"")</f>
        <v>1.5923790322580644</v>
      </c>
      <c r="AD37" s="41" t="str">
        <f>IFERROR(VLOOKUP(AD14,[1]Table2!$B$1:$Z$21,MATCH("xGA/90",[1]Table2!$B$1:$Z$1,0),0)*VLOOKUP($B14,[1]Table2!$B$1:$Z$21,MATCH("xG/90",[1]Table2!$B$1:$Z$1,0),0),"")</f>
        <v/>
      </c>
      <c r="AE37" s="41" t="str">
        <f>IFERROR(VLOOKUP(AE14,[1]Table2!$B$1:$Z$21,MATCH("xGA/90",[1]Table2!$B$1:$Z$1,0),0)*VLOOKUP($B14,[1]Table2!$B$1:$Z$21,MATCH("xG/90",[1]Table2!$B$1:$Z$1,0),0),"")</f>
        <v/>
      </c>
      <c r="AF37" s="41" t="str">
        <f>IFERROR(VLOOKUP(AF14,[1]Table2!$B$1:$Z$21,MATCH("xGA/90",[1]Table2!$B$1:$Z$1,0),0)*VLOOKUP($B14,[1]Table2!$B$1:$Z$21,MATCH("xG/90",[1]Table2!$B$1:$Z$1,0),0),"")</f>
        <v/>
      </c>
      <c r="AG37" s="41" t="str">
        <f>IFERROR(VLOOKUP(AG14,[1]Table2!$B$1:$Z$21,MATCH("xGA/90",[1]Table2!$B$1:$Z$1,0),0)*VLOOKUP($B14,[1]Table2!$B$1:$Z$21,MATCH("xG/90",[1]Table2!$B$1:$Z$1,0),0),"")</f>
        <v/>
      </c>
      <c r="AH37" s="41">
        <f>IFERROR(VLOOKUP(AH14,[1]Table2!$B$1:$Z$21,MATCH("xGA/90",[1]Table2!$B$1:$Z$1,0),0)*VLOOKUP($B14,[1]Table2!$B$1:$Z$21,MATCH("xG/90",[1]Table2!$B$1:$Z$1,0),0),"")</f>
        <v>1.628625</v>
      </c>
      <c r="AI37" s="41" t="str">
        <f>IFERROR(VLOOKUP(AI14,[1]Table2!$B$1:$Z$21,MATCH("xGA/90",[1]Table2!$B$1:$Z$1,0),0)*VLOOKUP($B14,[1]Table2!$B$1:$Z$21,MATCH("xG/90",[1]Table2!$B$1:$Z$1,0),0),"")</f>
        <v/>
      </c>
      <c r="AJ37" s="41" t="str">
        <f>IFERROR(VLOOKUP(AJ14,[1]Table2!$B$1:$Z$21,MATCH("xGA/90",[1]Table2!$B$1:$Z$1,0),0)*VLOOKUP($B14,[1]Table2!$B$1:$Z$21,MATCH("xG/90",[1]Table2!$B$1:$Z$1,0),0),"")</f>
        <v/>
      </c>
      <c r="AK37" s="41">
        <f>IFERROR(VLOOKUP(AK14,[1]Table2!$B$1:$Z$21,MATCH("xGA/90",[1]Table2!$B$1:$Z$1,0),0)*VLOOKUP($B14,[1]Table2!$B$1:$Z$21,MATCH("xG/90",[1]Table2!$B$1:$Z$1,0),0),"")</f>
        <v>1.4627586206896552</v>
      </c>
      <c r="AL37" s="41" t="str">
        <f>IFERROR(VLOOKUP(AL14,[1]Table2!$B$1:$Z$21,MATCH("xGA/90",[1]Table2!$B$1:$Z$1,0),0)*VLOOKUP($B14,[1]Table2!$B$1:$Z$21,MATCH("xG/90",[1]Table2!$B$1:$Z$1,0),0),"")</f>
        <v/>
      </c>
      <c r="AM37" s="41" t="str">
        <f>IFERROR(VLOOKUP(AM14,[1]Table2!$B$1:$Z$21,MATCH("xGA/90",[1]Table2!$B$1:$Z$1,0),0)*VLOOKUP($B14,[1]Table2!$B$1:$Z$21,MATCH("xG/90",[1]Table2!$B$1:$Z$1,0),0),"")</f>
        <v/>
      </c>
      <c r="AN37" s="41" t="str">
        <f>IFERROR(VLOOKUP(AN14,[1]Table2!$B$1:$Z$21,MATCH("xGA/90",[1]Table2!$B$1:$Z$1,0),0)*VLOOKUP($B14,[1]Table2!$B$1:$Z$21,MATCH("xG/90",[1]Table2!$B$1:$Z$1,0),0),"")</f>
        <v/>
      </c>
      <c r="AO37" s="41" t="str">
        <f>IFERROR(VLOOKUP(AO14,[1]Table2!$B$1:$Z$21,MATCH("xGA/90",[1]Table2!$B$1:$Z$1,0),0)*VLOOKUP($B14,[1]Table2!$B$1:$Z$21,MATCH("xG/90",[1]Table2!$B$1:$Z$1,0),0),"")</f>
        <v/>
      </c>
      <c r="AP37" s="41" t="str">
        <f>IFERROR(VLOOKUP(AP14,[1]Table2!$B$1:$Z$21,MATCH("xGA/90",[1]Table2!$B$1:$Z$1,0),0)*VLOOKUP($B14,[1]Table2!$B$1:$Z$21,MATCH("xG/90",[1]Table2!$B$1:$Z$1,0),0),"")</f>
        <v/>
      </c>
      <c r="AQ37" s="41" t="str">
        <f>IFERROR(VLOOKUP(AQ14,[1]Table2!$B$1:$Z$21,MATCH("xGA/90",[1]Table2!$B$1:$Z$1,0),0)*VLOOKUP($B14,[1]Table2!$B$1:$Z$21,MATCH("xG/90",[1]Table2!$B$1:$Z$1,0),0),"")</f>
        <v/>
      </c>
      <c r="AR37" s="41" t="str">
        <f>IFERROR(VLOOKUP(AR14,[1]Table2!$B$1:$Z$21,MATCH("xGA/90",[1]Table2!$B$1:$Z$1,0),0)*VLOOKUP($B14,[1]Table2!$B$1:$Z$21,MATCH("xG/90",[1]Table2!$B$1:$Z$1,0),0),"")</f>
        <v/>
      </c>
      <c r="AS37" s="41" t="str">
        <f>IFERROR(VLOOKUP(AS14,[1]Table2!$B$1:$Z$21,MATCH("xGA/90",[1]Table2!$B$1:$Z$1,0),0)*VLOOKUP($B14,[1]Table2!$B$1:$Z$21,MATCH("xG/90",[1]Table2!$B$1:$Z$1,0),0),"")</f>
        <v/>
      </c>
      <c r="AT37" s="41" t="str">
        <f>IFERROR(VLOOKUP(AT14,[1]Table2!$B$1:$Z$21,MATCH("xGA/90",[1]Table2!$B$1:$Z$1,0),0)*VLOOKUP($B14,[1]Table2!$B$1:$Z$21,MATCH("xG/90",[1]Table2!$B$1:$Z$1,0),0),"")</f>
        <v/>
      </c>
      <c r="AU37" s="41" t="str">
        <f>IFERROR(VLOOKUP(AU14,[1]Table2!$B$1:$Z$21,MATCH("xGA/90",[1]Table2!$B$1:$Z$1,0),0)*VLOOKUP($B14,[1]Table2!$B$1:$Z$21,MATCH("xG/90",[1]Table2!$B$1:$Z$1,0),0),"")</f>
        <v/>
      </c>
      <c r="AV37" s="41" t="str">
        <f>IFERROR(VLOOKUP(AV14,[1]Table2!$B$1:$Z$21,MATCH("xGA/90",[1]Table2!$B$1:$Z$1,0),0)*VLOOKUP($B14,[1]Table2!$B$1:$Z$21,MATCH("xG/90",[1]Table2!$B$1:$Z$1,0),0),"")</f>
        <v/>
      </c>
      <c r="AW37" s="41" t="str">
        <f>IFERROR(VLOOKUP(AW14,[1]Table2!$B$1:$Z$21,MATCH("xGA/90",[1]Table2!$B$1:$Z$1,0),0)*VLOOKUP($B14,[1]Table2!$B$1:$Z$21,MATCH("xG/90",[1]Table2!$B$1:$Z$1,0),0),"")</f>
        <v/>
      </c>
      <c r="AX37" s="41">
        <f>IFERROR(VLOOKUP(AX14,[1]Table2!$B$1:$Z$21,MATCH("xGA/90",[1]Table2!$B$1:$Z$1,0),0)*VLOOKUP($B14,[1]Table2!$B$1:$Z$21,MATCH("xG/90",[1]Table2!$B$1:$Z$1,0),0),"")</f>
        <v>1.62546875</v>
      </c>
      <c r="AY37" s="41" t="str">
        <f>IFERROR(VLOOKUP(AY14,[1]Table2!$B$1:$Z$21,MATCH("xGA/90",[1]Table2!$B$1:$Z$1,0),0)*VLOOKUP($B14,[1]Table2!$B$1:$Z$21,MATCH("xG/90",[1]Table2!$B$1:$Z$1,0),0),"")</f>
        <v/>
      </c>
      <c r="AZ37" s="41" t="str">
        <f>IFERROR(VLOOKUP(AZ14,[1]Table2!$B$1:$Z$21,MATCH("xGA/90",[1]Table2!$B$1:$Z$1,0),0)*VLOOKUP($B14,[1]Table2!$B$1:$Z$21,MATCH("xG/90",[1]Table2!$B$1:$Z$1,0),0),"")</f>
        <v/>
      </c>
      <c r="BA37" s="41" t="str">
        <f>IFERROR(VLOOKUP(BA14,[1]Table2!$B$1:$Z$21,MATCH("xGA/90",[1]Table2!$B$1:$Z$1,0),0)*VLOOKUP($B14,[1]Table2!$B$1:$Z$21,MATCH("xG/90",[1]Table2!$B$1:$Z$1,0),0),"")</f>
        <v/>
      </c>
      <c r="BB37" s="41" t="str">
        <f>IFERROR(VLOOKUP(BB14,[1]Table2!$B$1:$Z$21,MATCH("xGA/90",[1]Table2!$B$1:$Z$1,0),0)*VLOOKUP($B14,[1]Table2!$B$1:$Z$21,MATCH("xG/90",[1]Table2!$B$1:$Z$1,0),0),"")</f>
        <v/>
      </c>
      <c r="BC37" s="41" t="str">
        <f>IFERROR(VLOOKUP(BC14,[1]Table2!$B$1:$Z$21,MATCH("xGA/90",[1]Table2!$B$1:$Z$1,0),0)*VLOOKUP($B14,[1]Table2!$B$1:$Z$21,MATCH("xG/90",[1]Table2!$B$1:$Z$1,0),0),"")</f>
        <v/>
      </c>
      <c r="BD37" s="41" t="str">
        <f>IFERROR(VLOOKUP(BD14,[1]Table2!$B$1:$Z$21,MATCH("xGA/90",[1]Table2!$B$1:$Z$1,0),0)*VLOOKUP($B14,[1]Table2!$B$1:$Z$21,MATCH("xG/90",[1]Table2!$B$1:$Z$1,0),0),"")</f>
        <v/>
      </c>
      <c r="BE37" s="41" t="str">
        <f>IFERROR(VLOOKUP(BE14,[1]Table2!$B$1:$Z$21,MATCH("xGA/90",[1]Table2!$B$1:$Z$1,0),0)*VLOOKUP($B14,[1]Table2!$B$1:$Z$21,MATCH("xG/90",[1]Table2!$B$1:$Z$1,0),0),"")</f>
        <v/>
      </c>
      <c r="BF37" s="41" t="str">
        <f>IFERROR(VLOOKUP(BF14,[1]Table2!$B$1:$Z$21,MATCH("xGA/90",[1]Table2!$B$1:$Z$1,0),0)*VLOOKUP($B14,[1]Table2!$B$1:$Z$21,MATCH("xG/90",[1]Table2!$B$1:$Z$1,0),0),"")</f>
        <v/>
      </c>
      <c r="BG37" s="41" t="str">
        <f>IFERROR(VLOOKUP(BG14,[1]Table2!$B$1:$Z$21,MATCH("xGA/90",[1]Table2!$B$1:$Z$1,0),0)*VLOOKUP($B14,[1]Table2!$B$1:$Z$21,MATCH("xG/90",[1]Table2!$B$1:$Z$1,0),0),"")</f>
        <v/>
      </c>
      <c r="BH37" s="41" t="str">
        <f>IFERROR(VLOOKUP(BH14,[1]Table2!$B$1:$Z$21,MATCH("xGA/90",[1]Table2!$B$1:$Z$1,0),0)*VLOOKUP($B14,[1]Table2!$B$1:$Z$21,MATCH("xG/90",[1]Table2!$B$1:$Z$1,0),0),"")</f>
        <v/>
      </c>
      <c r="BI37" s="41" t="str">
        <f>IFERROR(VLOOKUP(BI14,[1]Table2!$B$1:$Z$21,MATCH("xGA/90",[1]Table2!$B$1:$Z$1,0),0)*VLOOKUP($B14,[1]Table2!$B$1:$Z$21,MATCH("xG/90",[1]Table2!$B$1:$Z$1,0),0),"")</f>
        <v/>
      </c>
      <c r="BJ37" s="41" t="str">
        <f>IFERROR(VLOOKUP(BJ14,[1]Table2!$B$1:$Z$21,MATCH("xGA/90",[1]Table2!$B$1:$Z$1,0),0)*VLOOKUP($B14,[1]Table2!$B$1:$Z$21,MATCH("xG/90",[1]Table2!$B$1:$Z$1,0),0),"")</f>
        <v/>
      </c>
      <c r="BK37" s="41" t="str">
        <f>IFERROR(VLOOKUP(BK14,[1]Table2!$B$1:$Z$21,MATCH("xGA/90",[1]Table2!$B$1:$Z$1,0),0)*VLOOKUP($B14,[1]Table2!$B$1:$Z$21,MATCH("xG/90",[1]Table2!$B$1:$Z$1,0),0),"")</f>
        <v/>
      </c>
      <c r="BL37" s="41" t="str">
        <f>IFERROR(VLOOKUP(BL14,[1]Table2!$B$1:$Z$21,MATCH("xGA/90",[1]Table2!$B$1:$Z$1,0),0)*VLOOKUP($B14,[1]Table2!$B$1:$Z$21,MATCH("xG/90",[1]Table2!$B$1:$Z$1,0),0),"")</f>
        <v/>
      </c>
      <c r="BM37" s="41" t="str">
        <f>IFERROR(VLOOKUP(BM14,[1]Table2!$B$1:$Z$21,MATCH("xGA/90",[1]Table2!$B$1:$Z$1,0),0)*VLOOKUP($B14,[1]Table2!$B$1:$Z$21,MATCH("xG/90",[1]Table2!$B$1:$Z$1,0),0),"")</f>
        <v/>
      </c>
      <c r="BN37" s="41">
        <f>IFERROR(VLOOKUP(BN14,[1]Table2!$B$1:$Z$21,MATCH("xGA/90",[1]Table2!$B$1:$Z$1,0),0)*VLOOKUP($B14,[1]Table2!$B$1:$Z$21,MATCH("xG/90",[1]Table2!$B$1:$Z$1,0),0),"")</f>
        <v>2.1304687499999999</v>
      </c>
      <c r="BO37" s="41" t="str">
        <f>IFERROR(VLOOKUP(BO14,[1]Table2!$B$1:$Z$21,MATCH("xGA/90",[1]Table2!$B$1:$Z$1,0),0)*VLOOKUP($B14,[1]Table2!$B$1:$Z$21,MATCH("xG/90",[1]Table2!$B$1:$Z$1,0),0),"")</f>
        <v/>
      </c>
      <c r="BP37" s="41" t="str">
        <f>IFERROR(VLOOKUP(BP14,[1]Table2!$B$1:$Z$21,MATCH("xGA/90",[1]Table2!$B$1:$Z$1,0),0)*VLOOKUP($B14,[1]Table2!$B$1:$Z$21,MATCH("xG/90",[1]Table2!$B$1:$Z$1,0),0),"")</f>
        <v/>
      </c>
      <c r="BQ37" s="41" t="str">
        <f>IFERROR(VLOOKUP(BQ14,[1]Table2!$B$1:$Z$21,MATCH("xGA/90",[1]Table2!$B$1:$Z$1,0),0)*VLOOKUP($B14,[1]Table2!$B$1:$Z$21,MATCH("xG/90",[1]Table2!$B$1:$Z$1,0),0),"")</f>
        <v/>
      </c>
      <c r="BR37" s="41" t="str">
        <f>IFERROR(VLOOKUP(BR14,[1]Table2!$B$1:$Z$21,MATCH("xGA/90",[1]Table2!$B$1:$Z$1,0),0)*VLOOKUP($B14,[1]Table2!$B$1:$Z$21,MATCH("xG/90",[1]Table2!$B$1:$Z$1,0),0),"")</f>
        <v/>
      </c>
      <c r="BS37" s="41">
        <f>IFERROR(VLOOKUP(BS14,[1]Table2!$B$1:$Z$21,MATCH("xGA/90",[1]Table2!$B$1:$Z$1,0),0)*VLOOKUP($B14,[1]Table2!$B$1:$Z$21,MATCH("xG/90",[1]Table2!$B$1:$Z$1,0),0),"")</f>
        <v>2.2212109375</v>
      </c>
      <c r="BT37" s="41" t="str">
        <f>IFERROR(VLOOKUP(BT14,[1]Table2!$B$1:$Z$21,MATCH("xGA/90",[1]Table2!$B$1:$Z$1,0),0)*VLOOKUP($B14,[1]Table2!$B$1:$Z$21,MATCH("xG/90",[1]Table2!$B$1:$Z$1,0),0),"")</f>
        <v/>
      </c>
      <c r="BU37" s="41" t="str">
        <f>IFERROR(VLOOKUP(BU14,[1]Table2!$B$1:$Z$21,MATCH("xGA/90",[1]Table2!$B$1:$Z$1,0),0)*VLOOKUP($B14,[1]Table2!$B$1:$Z$21,MATCH("xG/90",[1]Table2!$B$1:$Z$1,0),0),"")</f>
        <v/>
      </c>
      <c r="BV37" s="41" t="str">
        <f>IFERROR(VLOOKUP(BV14,[1]Table2!$B$1:$Z$21,MATCH("xGA/90",[1]Table2!$B$1:$Z$1,0),0)*VLOOKUP($B14,[1]Table2!$B$1:$Z$21,MATCH("xG/90",[1]Table2!$B$1:$Z$1,0),0),"")</f>
        <v/>
      </c>
      <c r="BW37" s="41" t="str">
        <f>IFERROR(VLOOKUP(BW14,[1]Table2!$B$1:$Z$21,MATCH("xGA/90",[1]Table2!$B$1:$Z$1,0),0)*VLOOKUP($B14,[1]Table2!$B$1:$Z$21,MATCH("xG/90",[1]Table2!$B$1:$Z$1,0),0),"")</f>
        <v/>
      </c>
      <c r="BX37" s="41" t="str">
        <f>IFERROR(VLOOKUP(BX14,[1]Table2!$B$1:$Z$21,MATCH("xGA/90",[1]Table2!$B$1:$Z$1,0),0)*VLOOKUP($B14,[1]Table2!$B$1:$Z$21,MATCH("xG/90",[1]Table2!$B$1:$Z$1,0),0),"")</f>
        <v/>
      </c>
      <c r="BY37" s="41" t="str">
        <f>IFERROR(VLOOKUP(BY14,[1]Table2!$B$1:$Z$21,MATCH("xGA/90",[1]Table2!$B$1:$Z$1,0),0)*VLOOKUP($B14,[1]Table2!$B$1:$Z$21,MATCH("xG/90",[1]Table2!$B$1:$Z$1,0),0),"")</f>
        <v/>
      </c>
      <c r="BZ37" s="41">
        <f>IFERROR(VLOOKUP(BZ14,[1]Table2!$B$1:$Z$21,MATCH("xGA/90",[1]Table2!$B$1:$Z$1,0),0)*VLOOKUP($B14,[1]Table2!$B$1:$Z$21,MATCH("xG/90",[1]Table2!$B$1:$Z$1,0),0),"")</f>
        <v>1.6412500000000001</v>
      </c>
      <c r="CA37" s="41" t="str">
        <f>IFERROR(VLOOKUP(CA14,[1]Table2!$B$1:$Z$21,MATCH("xGA/90",[1]Table2!$B$1:$Z$1,0),0)*VLOOKUP($B14,[1]Table2!$B$1:$Z$21,MATCH("xG/90",[1]Table2!$B$1:$Z$1,0),0),"")</f>
        <v/>
      </c>
      <c r="CB37" s="41" t="str">
        <f>IFERROR(VLOOKUP(CB14,[1]Table2!$B$1:$Z$21,MATCH("xGA/90",[1]Table2!$B$1:$Z$1,0),0)*VLOOKUP($B14,[1]Table2!$B$1:$Z$21,MATCH("xG/90",[1]Table2!$B$1:$Z$1,0),0),"")</f>
        <v/>
      </c>
      <c r="CC37" s="41" t="str">
        <f>IFERROR(VLOOKUP(CC14,[1]Table2!$B$1:$Z$21,MATCH("xGA/90",[1]Table2!$B$1:$Z$1,0),0)*VLOOKUP($B14,[1]Table2!$B$1:$Z$21,MATCH("xG/90",[1]Table2!$B$1:$Z$1,0),0),"")</f>
        <v/>
      </c>
      <c r="CD37" s="41" t="str">
        <f>IFERROR(VLOOKUP(CD14,[1]Table2!$B$1:$Z$21,MATCH("xGA/90",[1]Table2!$B$1:$Z$1,0),0)*VLOOKUP($B14,[1]Table2!$B$1:$Z$21,MATCH("xG/90",[1]Table2!$B$1:$Z$1,0),0),"")</f>
        <v/>
      </c>
      <c r="CE37" s="41">
        <f>IFERROR(VLOOKUP(CE14,[1]Table2!$B$1:$Z$21,MATCH("xGA/90",[1]Table2!$B$1:$Z$1,0),0)*VLOOKUP($B14,[1]Table2!$B$1:$Z$21,MATCH("xG/90",[1]Table2!$B$1:$Z$1,0),0),"")</f>
        <v>2.122578125</v>
      </c>
      <c r="CF37" s="41" t="str">
        <f>IFERROR(VLOOKUP(CF14,[1]Table2!$B$1:$Z$21,MATCH("xGA/90",[1]Table2!$B$1:$Z$1,0),0)*VLOOKUP($B14,[1]Table2!$B$1:$Z$21,MATCH("xG/90",[1]Table2!$B$1:$Z$1,0),0),"")</f>
        <v/>
      </c>
      <c r="CG37" s="41" t="str">
        <f>IFERROR(VLOOKUP(CG14,[1]Table2!$B$1:$Z$21,MATCH("xGA/90",[1]Table2!$B$1:$Z$1,0),0)*VLOOKUP($B14,[1]Table2!$B$1:$Z$21,MATCH("xG/90",[1]Table2!$B$1:$Z$1,0),0),"")</f>
        <v/>
      </c>
      <c r="CH37" s="41">
        <f>IFERROR(VLOOKUP(CH14,[1]Table2!$B$1:$Z$21,MATCH("xGA/90",[1]Table2!$B$1:$Z$1,0),0)*VLOOKUP($B14,[1]Table2!$B$1:$Z$21,MATCH("xG/90",[1]Table2!$B$1:$Z$1,0),0),"")</f>
        <v>1.8345703124999999</v>
      </c>
      <c r="CI37" s="41" t="str">
        <f>IFERROR(VLOOKUP(CI14,[1]Table2!$B$1:$Z$21,MATCH("xGA/90",[1]Table2!$B$1:$Z$1,0),0)*VLOOKUP($B14,[1]Table2!$B$1:$Z$21,MATCH("xG/90",[1]Table2!$B$1:$Z$1,0),0),"")</f>
        <v/>
      </c>
      <c r="CJ37" s="41" t="str">
        <f>IFERROR(VLOOKUP(CJ14,[1]Table2!$B$1:$Z$21,MATCH("xGA/90",[1]Table2!$B$1:$Z$1,0),0)*VLOOKUP($B14,[1]Table2!$B$1:$Z$21,MATCH("xG/90",[1]Table2!$B$1:$Z$1,0),0),"")</f>
        <v/>
      </c>
      <c r="CK37" s="41" t="str">
        <f>IFERROR(VLOOKUP(CK14,[1]Table2!$B$1:$Z$21,MATCH("xGA/90",[1]Table2!$B$1:$Z$1,0),0)*VLOOKUP($B14,[1]Table2!$B$1:$Z$21,MATCH("xG/90",[1]Table2!$B$1:$Z$1,0),0),"")</f>
        <v/>
      </c>
      <c r="CL37" s="41" t="str">
        <f>IFERROR(VLOOKUP(CL14,[1]Table2!$B$1:$Z$21,MATCH("xGA/90",[1]Table2!$B$1:$Z$1,0),0)*VLOOKUP($B14,[1]Table2!$B$1:$Z$21,MATCH("xG/90",[1]Table2!$B$1:$Z$1,0),0),"")</f>
        <v/>
      </c>
      <c r="CM37" s="41" t="str">
        <f>IFERROR(VLOOKUP(CM14,[1]Table2!$B$1:$Z$21,MATCH("xGA/90",[1]Table2!$B$1:$Z$1,0),0)*VLOOKUP($B14,[1]Table2!$B$1:$Z$21,MATCH("xG/90",[1]Table2!$B$1:$Z$1,0),0),"")</f>
        <v/>
      </c>
      <c r="CN37" s="41">
        <f>IFERROR(VLOOKUP(CN14,[1]Table2!$B$1:$Z$21,MATCH("xGA/90",[1]Table2!$B$1:$Z$1,0),0)*VLOOKUP($B14,[1]Table2!$B$1:$Z$21,MATCH("xG/90",[1]Table2!$B$1:$Z$1,0),0),"")</f>
        <v>1.0310416666666666</v>
      </c>
      <c r="CO37" s="41" t="str">
        <f>IFERROR(VLOOKUP(CO14,[1]Table2!$B$1:$Z$21,MATCH("xGA/90",[1]Table2!$B$1:$Z$1,0),0)*VLOOKUP($B14,[1]Table2!$B$1:$Z$21,MATCH("xG/90",[1]Table2!$B$1:$Z$1,0),0),"")</f>
        <v/>
      </c>
      <c r="CP37" s="41" t="str">
        <f>IFERROR(VLOOKUP(CP14,[1]Table2!$B$1:$Z$21,MATCH("xGA/90",[1]Table2!$B$1:$Z$1,0),0)*VLOOKUP($B14,[1]Table2!$B$1:$Z$21,MATCH("xG/90",[1]Table2!$B$1:$Z$1,0),0),"")</f>
        <v/>
      </c>
      <c r="CQ37" s="41" t="str">
        <f>IFERROR(VLOOKUP(CQ14,[1]Table2!$B$1:$Z$21,MATCH("xGA/90",[1]Table2!$B$1:$Z$1,0),0)*VLOOKUP($B14,[1]Table2!$B$1:$Z$21,MATCH("xG/90",[1]Table2!$B$1:$Z$1,0),0),"")</f>
        <v/>
      </c>
      <c r="CR37" s="41" t="str">
        <f>IFERROR(VLOOKUP(CR14,[1]Table2!$B$1:$Z$21,MATCH("xGA/90",[1]Table2!$B$1:$Z$1,0),0)*VLOOKUP($B14,[1]Table2!$B$1:$Z$21,MATCH("xG/90",[1]Table2!$B$1:$Z$1,0),0),"")</f>
        <v/>
      </c>
      <c r="CS37" s="41" t="str">
        <f>IFERROR(VLOOKUP(CS14,[1]Table2!$B$1:$Z$21,MATCH("xGA/90",[1]Table2!$B$1:$Z$1,0),0)*VLOOKUP($B14,[1]Table2!$B$1:$Z$21,MATCH("xG/90",[1]Table2!$B$1:$Z$1,0),0),"")</f>
        <v/>
      </c>
      <c r="CT37" s="41" t="str">
        <f>IFERROR(VLOOKUP(CT14,[1]Table2!$B$1:$Z$21,MATCH("xGA/90",[1]Table2!$B$1:$Z$1,0),0)*VLOOKUP($B14,[1]Table2!$B$1:$Z$21,MATCH("xG/90",[1]Table2!$B$1:$Z$1,0),0),"")</f>
        <v/>
      </c>
      <c r="CU37" s="41">
        <f>IFERROR(VLOOKUP(CU14,[1]Table2!$B$1:$Z$21,MATCH("xGA/90",[1]Table2!$B$1:$Z$1,0),0)*VLOOKUP($B14,[1]Table2!$B$1:$Z$21,MATCH("xG/90",[1]Table2!$B$1:$Z$1,0),0),"")</f>
        <v>2.1304687499999999</v>
      </c>
      <c r="CV37" s="41" t="str">
        <f>IFERROR(VLOOKUP(CV14,[1]Table2!$B$1:$Z$21,MATCH("xGA/90",[1]Table2!$B$1:$Z$1,0),0)*VLOOKUP($B14,[1]Table2!$B$1:$Z$21,MATCH("xG/90",[1]Table2!$B$1:$Z$1,0),0),"")</f>
        <v/>
      </c>
      <c r="CW37" s="41" t="str">
        <f>IFERROR(VLOOKUP(CW14,[1]Table2!$B$1:$Z$21,MATCH("xGA/90",[1]Table2!$B$1:$Z$1,0),0)*VLOOKUP($B14,[1]Table2!$B$1:$Z$21,MATCH("xG/90",[1]Table2!$B$1:$Z$1,0),0),"")</f>
        <v/>
      </c>
      <c r="CX37" s="41" t="str">
        <f>IFERROR(VLOOKUP(CX14,[1]Table2!$B$1:$Z$21,MATCH("xGA/90",[1]Table2!$B$1:$Z$1,0),0)*VLOOKUP($B14,[1]Table2!$B$1:$Z$21,MATCH("xG/90",[1]Table2!$B$1:$Z$1,0),0),"")</f>
        <v/>
      </c>
      <c r="CY37" s="41" t="str">
        <f>IFERROR(VLOOKUP(CY14,[1]Table2!$B$1:$Z$21,MATCH("xGA/90",[1]Table2!$B$1:$Z$1,0),0)*VLOOKUP($B14,[1]Table2!$B$1:$Z$21,MATCH("xG/90",[1]Table2!$B$1:$Z$1,0),0),"")</f>
        <v/>
      </c>
      <c r="CZ37" s="41" t="str">
        <f>IFERROR(VLOOKUP(CZ14,[1]Table2!$B$1:$Z$21,MATCH("xGA/90",[1]Table2!$B$1:$Z$1,0),0)*VLOOKUP($B14,[1]Table2!$B$1:$Z$21,MATCH("xG/90",[1]Table2!$B$1:$Z$1,0),0),"")</f>
        <v/>
      </c>
      <c r="DA37" s="41" t="str">
        <f>IFERROR(VLOOKUP(DA14,[1]Table2!$B$1:$Z$21,MATCH("xGA/90",[1]Table2!$B$1:$Z$1,0),0)*VLOOKUP($B14,[1]Table2!$B$1:$Z$21,MATCH("xG/90",[1]Table2!$B$1:$Z$1,0),0),"")</f>
        <v/>
      </c>
      <c r="DB37" s="41">
        <f>IFERROR(VLOOKUP(DB14,[1]Table2!$B$1:$Z$21,MATCH("xGA/90",[1]Table2!$B$1:$Z$1,0),0)*VLOOKUP($B14,[1]Table2!$B$1:$Z$21,MATCH("xG/90",[1]Table2!$B$1:$Z$1,0),0),"")</f>
        <v>1.6086693548387097</v>
      </c>
      <c r="DC37" s="41" t="str">
        <f>IFERROR(VLOOKUP(DC14,[1]Table2!$B$1:$Z$21,MATCH("xGA/90",[1]Table2!$B$1:$Z$1,0),0)*VLOOKUP($B14,[1]Table2!$B$1:$Z$21,MATCH("xG/90",[1]Table2!$B$1:$Z$1,0),0),"")</f>
        <v/>
      </c>
      <c r="DD37" s="41" t="str">
        <f>IFERROR(VLOOKUP(DD14,[1]Table2!$B$1:$Z$21,MATCH("xGA/90",[1]Table2!$B$1:$Z$1,0),0)*VLOOKUP($B14,[1]Table2!$B$1:$Z$21,MATCH("xG/90",[1]Table2!$B$1:$Z$1,0),0),"")</f>
        <v/>
      </c>
      <c r="DE37" s="41" t="str">
        <f>IFERROR(VLOOKUP(DE14,[1]Table2!$B$1:$Z$21,MATCH("xGA/90",[1]Table2!$B$1:$Z$1,0),0)*VLOOKUP($B14,[1]Table2!$B$1:$Z$21,MATCH("xG/90",[1]Table2!$B$1:$Z$1,0),0),"")</f>
        <v/>
      </c>
      <c r="DF37" s="41" t="str">
        <f>IFERROR(VLOOKUP(DF14,[1]Table2!$B$1:$Z$21,MATCH("xGA/90",[1]Table2!$B$1:$Z$1,0),0)*VLOOKUP($B14,[1]Table2!$B$1:$Z$21,MATCH("xG/90",[1]Table2!$B$1:$Z$1,0),0),"")</f>
        <v/>
      </c>
      <c r="DG37" s="41" t="str">
        <f>IFERROR(VLOOKUP(DG14,[1]Table2!$B$1:$Z$21,MATCH("xGA/90",[1]Table2!$B$1:$Z$1,0),0)*VLOOKUP($B14,[1]Table2!$B$1:$Z$21,MATCH("xG/90",[1]Table2!$B$1:$Z$1,0),0),"")</f>
        <v/>
      </c>
      <c r="DH37" s="41" t="str">
        <f>IFERROR(VLOOKUP(DH14,[1]Table2!$B$1:$Z$21,MATCH("xGA/90",[1]Table2!$B$1:$Z$1,0),0)*VLOOKUP($B14,[1]Table2!$B$1:$Z$21,MATCH("xG/90",[1]Table2!$B$1:$Z$1,0),0),"")</f>
        <v/>
      </c>
      <c r="DI37" s="41" t="str">
        <f>IFERROR(VLOOKUP(DI14,[1]Table2!$B$1:$Z$21,MATCH("xGA/90",[1]Table2!$B$1:$Z$1,0),0)*VLOOKUP($B14,[1]Table2!$B$1:$Z$21,MATCH("xG/90",[1]Table2!$B$1:$Z$1,0),0),"")</f>
        <v/>
      </c>
      <c r="DJ37" s="41" t="str">
        <f>IFERROR(VLOOKUP(DJ14,[1]Table2!$B$1:$Z$21,MATCH("xGA/90",[1]Table2!$B$1:$Z$1,0),0)*VLOOKUP($B14,[1]Table2!$B$1:$Z$21,MATCH("xG/90",[1]Table2!$B$1:$Z$1,0),0),"")</f>
        <v/>
      </c>
      <c r="DK37" s="41" t="str">
        <f>IFERROR(VLOOKUP(DK14,[1]Table2!$B$1:$Z$21,MATCH("xGA/90",[1]Table2!$B$1:$Z$1,0),0)*VLOOKUP($B14,[1]Table2!$B$1:$Z$21,MATCH("xG/90",[1]Table2!$B$1:$Z$1,0),0),"")</f>
        <v/>
      </c>
      <c r="DL37" s="41" t="str">
        <f>IFERROR(VLOOKUP(DL14,[1]Table2!$B$1:$Z$21,MATCH("xGA/90",[1]Table2!$B$1:$Z$1,0),0)*VLOOKUP($B14,[1]Table2!$B$1:$Z$21,MATCH("xG/90",[1]Table2!$B$1:$Z$1,0),0),"")</f>
        <v/>
      </c>
      <c r="DM37" s="41" t="str">
        <f>IFERROR(VLOOKUP(DM14,[1]Table2!$B$1:$Z$21,MATCH("xGA/90",[1]Table2!$B$1:$Z$1,0),0)*VLOOKUP($B14,[1]Table2!$B$1:$Z$21,MATCH("xG/90",[1]Table2!$B$1:$Z$1,0),0),"")</f>
        <v/>
      </c>
      <c r="DN37" s="41" t="str">
        <f>IFERROR(VLOOKUP(DN14,[1]Table2!$B$1:$Z$21,MATCH("xGA/90",[1]Table2!$B$1:$Z$1,0),0)*VLOOKUP($B14,[1]Table2!$B$1:$Z$21,MATCH("xG/90",[1]Table2!$B$1:$Z$1,0),0),"")</f>
        <v/>
      </c>
      <c r="DO37" s="41" t="str">
        <f>IFERROR(VLOOKUP(DO14,[1]Table2!$B$1:$Z$21,MATCH("xGA/90",[1]Table2!$B$1:$Z$1,0),0)*VLOOKUP($B14,[1]Table2!$B$1:$Z$21,MATCH("xG/90",[1]Table2!$B$1:$Z$1,0),0),"")</f>
        <v/>
      </c>
      <c r="DP37" s="41" t="str">
        <f>IFERROR(VLOOKUP(DP14,[1]Table2!$B$1:$Z$21,MATCH("xGA/90",[1]Table2!$B$1:$Z$1,0),0)*VLOOKUP($B14,[1]Table2!$B$1:$Z$21,MATCH("xG/90",[1]Table2!$B$1:$Z$1,0),0),"")</f>
        <v/>
      </c>
      <c r="DQ37" s="41" t="str">
        <f>IFERROR(VLOOKUP(DQ14,[1]Table2!$B$1:$Z$21,MATCH("xGA/90",[1]Table2!$B$1:$Z$1,0),0)*VLOOKUP($B14,[1]Table2!$B$1:$Z$21,MATCH("xG/90",[1]Table2!$B$1:$Z$1,0),0),"")</f>
        <v/>
      </c>
      <c r="DR37" s="41" t="str">
        <f>IFERROR(VLOOKUP(DR14,[1]Table2!$B$1:$Z$21,MATCH("xGA/90",[1]Table2!$B$1:$Z$1,0),0)*VLOOKUP($B14,[1]Table2!$B$1:$Z$21,MATCH("xG/90",[1]Table2!$B$1:$Z$1,0),0),"")</f>
        <v/>
      </c>
      <c r="DS37" s="41" t="str">
        <f>IFERROR(VLOOKUP(DS14,[1]Table2!$B$1:$Z$21,MATCH("xGA/90",[1]Table2!$B$1:$Z$1,0),0)*VLOOKUP($B14,[1]Table2!$B$1:$Z$21,MATCH("xG/90",[1]Table2!$B$1:$Z$1,0),0),"")</f>
        <v/>
      </c>
      <c r="DT37" s="41" t="str">
        <f>IFERROR(VLOOKUP(DT14,[1]Table2!$B$1:$Z$21,MATCH("xGA/90",[1]Table2!$B$1:$Z$1,0),0)*VLOOKUP($B14,[1]Table2!$B$1:$Z$21,MATCH("xG/90",[1]Table2!$B$1:$Z$1,0),0),"")</f>
        <v/>
      </c>
      <c r="DU37" s="41" t="str">
        <f>IFERROR(VLOOKUP(DU14,[1]Table2!$B$1:$Z$21,MATCH("xGA/90",[1]Table2!$B$1:$Z$1,0),0)*VLOOKUP($B14,[1]Table2!$B$1:$Z$21,MATCH("xG/90",[1]Table2!$B$1:$Z$1,0),0),"")</f>
        <v/>
      </c>
      <c r="DV37" s="41" t="str">
        <f>IFERROR(VLOOKUP(DV14,[1]Table2!$B$1:$Z$21,MATCH("xGA/90",[1]Table2!$B$1:$Z$1,0),0)*VLOOKUP($B14,[1]Table2!$B$1:$Z$21,MATCH("xG/90",[1]Table2!$B$1:$Z$1,0),0),"")</f>
        <v/>
      </c>
      <c r="DW37" s="41" t="str">
        <f>IFERROR(VLOOKUP(DW14,[1]Table2!$B$1:$Z$21,MATCH("xGA/90",[1]Table2!$B$1:$Z$1,0),0)*VLOOKUP($B14,[1]Table2!$B$1:$Z$21,MATCH("xG/90",[1]Table2!$B$1:$Z$1,0),0),"")</f>
        <v/>
      </c>
      <c r="DX37" s="41" t="str">
        <f>IFERROR(VLOOKUP(DX14,[1]Table2!$B$1:$Z$21,MATCH("xGA/90",[1]Table2!$B$1:$Z$1,0),0)*VLOOKUP($B14,[1]Table2!$B$1:$Z$21,MATCH("xG/90",[1]Table2!$B$1:$Z$1,0),0),"")</f>
        <v/>
      </c>
      <c r="DY37" s="41" t="str">
        <f>IFERROR(VLOOKUP(DY14,[1]Table2!$B$1:$Z$21,MATCH("xGA/90",[1]Table2!$B$1:$Z$1,0),0)*VLOOKUP($B14,[1]Table2!$B$1:$Z$21,MATCH("xG/90",[1]Table2!$B$1:$Z$1,0),0),"")</f>
        <v/>
      </c>
      <c r="DZ37" s="41" t="str">
        <f>IFERROR(VLOOKUP(DZ14,[1]Table2!$B$1:$Z$21,MATCH("xGA/90",[1]Table2!$B$1:$Z$1,0),0)*VLOOKUP($B14,[1]Table2!$B$1:$Z$21,MATCH("xG/90",[1]Table2!$B$1:$Z$1,0),0),"")</f>
        <v/>
      </c>
      <c r="EA37" s="41" t="str">
        <f>IFERROR(VLOOKUP(EA14,[1]Table2!$B$1:$Z$21,MATCH("xGA/90",[1]Table2!$B$1:$Z$1,0),0)*VLOOKUP($B14,[1]Table2!$B$1:$Z$21,MATCH("xG/90",[1]Table2!$B$1:$Z$1,0),0),"")</f>
        <v/>
      </c>
      <c r="EB37" s="41" t="str">
        <f>IFERROR(VLOOKUP(EB14,[1]Table2!$B$1:$Z$21,MATCH("xGA/90",[1]Table2!$B$1:$Z$1,0),0)*VLOOKUP($B14,[1]Table2!$B$1:$Z$21,MATCH("xG/90",[1]Table2!$B$1:$Z$1,0),0),"")</f>
        <v/>
      </c>
      <c r="EC37" s="41" t="str">
        <f>IFERROR(VLOOKUP(EC14,[1]Table2!$B$1:$Z$21,MATCH("xGA/90",[1]Table2!$B$1:$Z$1,0),0)*VLOOKUP($B14,[1]Table2!$B$1:$Z$21,MATCH("xG/90",[1]Table2!$B$1:$Z$1,0),0),"")</f>
        <v/>
      </c>
      <c r="ED37" s="41" t="str">
        <f>IFERROR(VLOOKUP(ED14,[1]Table2!$B$1:$Z$21,MATCH("xGA/90",[1]Table2!$B$1:$Z$1,0),0)*VLOOKUP($B14,[1]Table2!$B$1:$Z$21,MATCH("xG/90",[1]Table2!$B$1:$Z$1,0),0),"")</f>
        <v/>
      </c>
      <c r="EE37" s="41" t="str">
        <f>IFERROR(VLOOKUP(EE14,[1]Table2!$B$1:$Z$21,MATCH("xGA/90",[1]Table2!$B$1:$Z$1,0),0)*VLOOKUP($B14,[1]Table2!$B$1:$Z$21,MATCH("xG/90",[1]Table2!$B$1:$Z$1,0),0),"")</f>
        <v/>
      </c>
      <c r="EF37" s="41" t="str">
        <f>IFERROR(VLOOKUP(EF14,[1]Table2!$B$1:$Z$21,MATCH("xGA/90",[1]Table2!$B$1:$Z$1,0),0)*VLOOKUP($B14,[1]Table2!$B$1:$Z$21,MATCH("xG/90",[1]Table2!$B$1:$Z$1,0),0),"")</f>
        <v/>
      </c>
      <c r="EG37" s="41" t="str">
        <f>IFERROR(VLOOKUP(EG14,[1]Table2!$B$1:$Z$21,MATCH("xGA/90",[1]Table2!$B$1:$Z$1,0),0)*VLOOKUP($B14,[1]Table2!$B$1:$Z$21,MATCH("xG/90",[1]Table2!$B$1:$Z$1,0),0),"")</f>
        <v/>
      </c>
      <c r="EH37" s="41" t="str">
        <f>IFERROR(VLOOKUP(EH14,[1]Table2!$B$1:$Z$21,MATCH("xGA/90",[1]Table2!$B$1:$Z$1,0),0)*VLOOKUP($B14,[1]Table2!$B$1:$Z$21,MATCH("xG/90",[1]Table2!$B$1:$Z$1,0),0),"")</f>
        <v/>
      </c>
      <c r="EI37" s="41" t="str">
        <f>IFERROR(VLOOKUP(EI14,[1]Table2!$B$1:$Z$21,MATCH("xGA/90",[1]Table2!$B$1:$Z$1,0),0)*VLOOKUP($B14,[1]Table2!$B$1:$Z$21,MATCH("xG/90",[1]Table2!$B$1:$Z$1,0),0),"")</f>
        <v/>
      </c>
      <c r="EJ37" s="41" t="str">
        <f>IFERROR(VLOOKUP(EJ14,[1]Table2!$B$1:$Z$21,MATCH("xGA/90",[1]Table2!$B$1:$Z$1,0),0)*VLOOKUP($B14,[1]Table2!$B$1:$Z$21,MATCH("xG/90",[1]Table2!$B$1:$Z$1,0),0),"")</f>
        <v/>
      </c>
      <c r="EK37" s="41" t="str">
        <f>IFERROR(VLOOKUP(EK14,[1]Table2!$B$1:$Z$21,MATCH("xGA/90",[1]Table2!$B$1:$Z$1,0),0)*VLOOKUP($B14,[1]Table2!$B$1:$Z$21,MATCH("xG/90",[1]Table2!$B$1:$Z$1,0),0),"")</f>
        <v/>
      </c>
      <c r="EL37" s="41" t="str">
        <f>IFERROR(VLOOKUP(EL14,[1]Table2!$B$1:$Z$21,MATCH("xGA/90",[1]Table2!$B$1:$Z$1,0),0)*VLOOKUP($B14,[1]Table2!$B$1:$Z$21,MATCH("xG/90",[1]Table2!$B$1:$Z$1,0),0),"")</f>
        <v/>
      </c>
      <c r="EM37" s="41" t="str">
        <f>IFERROR(VLOOKUP(EM14,[1]Table2!$B$1:$Z$21,MATCH("xGA/90",[1]Table2!$B$1:$Z$1,0),0)*VLOOKUP($B14,[1]Table2!$B$1:$Z$21,MATCH("xG/90",[1]Table2!$B$1:$Z$1,0),0),"")</f>
        <v/>
      </c>
      <c r="EN37" s="41" t="str">
        <f>IFERROR(VLOOKUP(EN14,[1]Table2!$B$1:$Z$21,MATCH("xGA/90",[1]Table2!$B$1:$Z$1,0),0)*VLOOKUP($B14,[1]Table2!$B$1:$Z$21,MATCH("xG/90",[1]Table2!$B$1:$Z$1,0),0),"")</f>
        <v/>
      </c>
      <c r="EO37" s="41" t="str">
        <f>IFERROR(VLOOKUP(EO14,[1]Table2!$B$1:$Z$21,MATCH("xGA/90",[1]Table2!$B$1:$Z$1,0),0)*VLOOKUP($B14,[1]Table2!$B$1:$Z$21,MATCH("xG/90",[1]Table2!$B$1:$Z$1,0),0),"")</f>
        <v/>
      </c>
      <c r="EP37" s="41" t="str">
        <f>IFERROR(VLOOKUP(EP14,[1]Table2!$B$1:$Z$21,MATCH("xGA/90",[1]Table2!$B$1:$Z$1,0),0)*VLOOKUP($B14,[1]Table2!$B$1:$Z$21,MATCH("xG/90",[1]Table2!$B$1:$Z$1,0),0),"")</f>
        <v/>
      </c>
      <c r="EQ37" s="41" t="str">
        <f>IFERROR(VLOOKUP(EQ14,[1]Table2!$B$1:$Z$21,MATCH("xGA/90",[1]Table2!$B$1:$Z$1,0),0)*VLOOKUP($B14,[1]Table2!$B$1:$Z$21,MATCH("xG/90",[1]Table2!$B$1:$Z$1,0),0),"")</f>
        <v/>
      </c>
      <c r="ER37" s="41" t="str">
        <f>IFERROR(VLOOKUP(ER14,[1]Table2!$B$1:$Z$21,MATCH("xGA/90",[1]Table2!$B$1:$Z$1,0),0)*VLOOKUP($B14,[1]Table2!$B$1:$Z$21,MATCH("xG/90",[1]Table2!$B$1:$Z$1,0),0),"")</f>
        <v/>
      </c>
      <c r="ES37" s="41" t="str">
        <f>IFERROR(VLOOKUP(ES14,[1]Table2!$B$1:$Z$21,MATCH("xGA/90",[1]Table2!$B$1:$Z$1,0),0)*VLOOKUP($B14,[1]Table2!$B$1:$Z$21,MATCH("xG/90",[1]Table2!$B$1:$Z$1,0),0),"")</f>
        <v/>
      </c>
      <c r="ET37" s="41">
        <f>IFERROR(VLOOKUP(ET14,[1]Table2!$B$1:$Z$21,MATCH("xGA/90",[1]Table2!$B$1:$Z$1,0),0)*VLOOKUP($B14,[1]Table2!$B$1:$Z$21,MATCH("xG/90",[1]Table2!$B$1:$Z$1,0),0),"")</f>
        <v>1.2950806451612904</v>
      </c>
      <c r="EU37" s="41" t="str">
        <f>IFERROR(VLOOKUP(EU14,[1]Table2!$B$1:$Z$21,MATCH("xGA/90",[1]Table2!$B$1:$Z$1,0),0)*VLOOKUP($B14,[1]Table2!$B$1:$Z$21,MATCH("xG/90",[1]Table2!$B$1:$Z$1,0),0),"")</f>
        <v/>
      </c>
      <c r="EV37" s="41" t="str">
        <f>IFERROR(VLOOKUP(EV14,[1]Table2!$B$1:$Z$21,MATCH("xGA/90",[1]Table2!$B$1:$Z$1,0),0)*VLOOKUP($B14,[1]Table2!$B$1:$Z$21,MATCH("xG/90",[1]Table2!$B$1:$Z$1,0),0),"")</f>
        <v/>
      </c>
      <c r="EW37" s="41" t="str">
        <f>IFERROR(VLOOKUP(EW14,[1]Table2!$B$1:$Z$21,MATCH("xGA/90",[1]Table2!$B$1:$Z$1,0),0)*VLOOKUP($B14,[1]Table2!$B$1:$Z$21,MATCH("xG/90",[1]Table2!$B$1:$Z$1,0),0),"")</f>
        <v/>
      </c>
      <c r="EX37" s="41">
        <f>IFERROR(VLOOKUP(EX14,[1]Table2!$B$1:$Z$21,MATCH("xGA/90",[1]Table2!$B$1:$Z$1,0),0)*VLOOKUP($B14,[1]Table2!$B$1:$Z$21,MATCH("xG/90",[1]Table2!$B$1:$Z$1,0),0),"")</f>
        <v>1.7674999999999998</v>
      </c>
      <c r="EY37" s="41" t="str">
        <f>IFERROR(VLOOKUP(EY14,[1]Table2!$B$1:$Z$21,MATCH("xGA/90",[1]Table2!$B$1:$Z$1,0),0)*VLOOKUP($B14,[1]Table2!$B$1:$Z$21,MATCH("xG/90",[1]Table2!$B$1:$Z$1,0),0),"")</f>
        <v/>
      </c>
      <c r="EZ37" s="41" t="str">
        <f>IFERROR(VLOOKUP(EZ14,[1]Table2!$B$1:$Z$21,MATCH("xGA/90",[1]Table2!$B$1:$Z$1,0),0)*VLOOKUP($B14,[1]Table2!$B$1:$Z$21,MATCH("xG/90",[1]Table2!$B$1:$Z$1,0),0),"")</f>
        <v/>
      </c>
      <c r="FA37" s="41" t="str">
        <f>IFERROR(VLOOKUP(FA14,[1]Table2!$B$1:$Z$21,MATCH("xGA/90",[1]Table2!$B$1:$Z$1,0),0)*VLOOKUP($B14,[1]Table2!$B$1:$Z$21,MATCH("xG/90",[1]Table2!$B$1:$Z$1,0),0),"")</f>
        <v/>
      </c>
      <c r="FB37" s="41">
        <f>IFERROR(VLOOKUP(FB14,[1]Table2!$B$1:$Z$21,MATCH("xGA/90",[1]Table2!$B$1:$Z$1,0),0)*VLOOKUP($B14,[1]Table2!$B$1:$Z$21,MATCH("xG/90",[1]Table2!$B$1:$Z$1,0),0),"")</f>
        <v>2.0688709677419355</v>
      </c>
      <c r="FC37" s="41" t="str">
        <f>IFERROR(VLOOKUP(FC14,[1]Table2!$B$1:$Z$21,MATCH("xGA/90",[1]Table2!$B$1:$Z$1,0),0)*VLOOKUP($B14,[1]Table2!$B$1:$Z$21,MATCH("xG/90",[1]Table2!$B$1:$Z$1,0),0),"")</f>
        <v/>
      </c>
      <c r="FD37" s="41" t="str">
        <f>IFERROR(VLOOKUP(FD14,[1]Table2!$B$1:$Z$21,MATCH("xGA/90",[1]Table2!$B$1:$Z$1,0),0)*VLOOKUP($B14,[1]Table2!$B$1:$Z$21,MATCH("xG/90",[1]Table2!$B$1:$Z$1,0),0),"")</f>
        <v/>
      </c>
      <c r="FE37" s="41" t="str">
        <f>IFERROR(VLOOKUP(FE14,[1]Table2!$B$1:$Z$21,MATCH("xGA/90",[1]Table2!$B$1:$Z$1,0),0)*VLOOKUP($B14,[1]Table2!$B$1:$Z$21,MATCH("xG/90",[1]Table2!$B$1:$Z$1,0),0),"")</f>
        <v/>
      </c>
      <c r="FF37" s="41" t="str">
        <f>IFERROR(VLOOKUP(FF14,[1]Table2!$B$1:$Z$21,MATCH("xGA/90",[1]Table2!$B$1:$Z$1,0),0)*VLOOKUP($B14,[1]Table2!$B$1:$Z$21,MATCH("xG/90",[1]Table2!$B$1:$Z$1,0),0),"")</f>
        <v/>
      </c>
      <c r="FG37" s="41" t="str">
        <f>IFERROR(VLOOKUP(FG14,[1]Table2!$B$1:$Z$21,MATCH("xGA/90",[1]Table2!$B$1:$Z$1,0),0)*VLOOKUP($B14,[1]Table2!$B$1:$Z$21,MATCH("xG/90",[1]Table2!$B$1:$Z$1,0),0),"")</f>
        <v/>
      </c>
      <c r="FH37" s="41" t="str">
        <f>IFERROR(VLOOKUP(FH14,[1]Table2!$B$1:$Z$21,MATCH("xGA/90",[1]Table2!$B$1:$Z$1,0),0)*VLOOKUP($B14,[1]Table2!$B$1:$Z$21,MATCH("xG/90",[1]Table2!$B$1:$Z$1,0),0),"")</f>
        <v/>
      </c>
      <c r="FI37" s="41" t="str">
        <f>IFERROR(VLOOKUP(FI14,[1]Table2!$B$1:$Z$21,MATCH("xGA/90",[1]Table2!$B$1:$Z$1,0),0)*VLOOKUP($B14,[1]Table2!$B$1:$Z$21,MATCH("xG/90",[1]Table2!$B$1:$Z$1,0),0),"")</f>
        <v/>
      </c>
      <c r="FJ37" s="41" t="str">
        <f>IFERROR(VLOOKUP(FJ14,[1]Table2!$B$1:$Z$21,MATCH("xGA/90",[1]Table2!$B$1:$Z$1,0),0)*VLOOKUP($B14,[1]Table2!$B$1:$Z$21,MATCH("xG/90",[1]Table2!$B$1:$Z$1,0),0),"")</f>
        <v/>
      </c>
      <c r="FK37" s="41" t="str">
        <f>IFERROR(VLOOKUP(FK14,[1]Table2!$B$1:$Z$21,MATCH("xGA/90",[1]Table2!$B$1:$Z$1,0),0)*VLOOKUP($B14,[1]Table2!$B$1:$Z$21,MATCH("xG/90",[1]Table2!$B$1:$Z$1,0),0),"")</f>
        <v/>
      </c>
      <c r="FL37" s="41" t="str">
        <f>IFERROR(VLOOKUP(FL14,[1]Table2!$B$1:$Z$21,MATCH("xGA/90",[1]Table2!$B$1:$Z$1,0),0)*VLOOKUP($B14,[1]Table2!$B$1:$Z$21,MATCH("xG/90",[1]Table2!$B$1:$Z$1,0),0),"")</f>
        <v/>
      </c>
      <c r="FM37" s="41">
        <f>IFERROR(VLOOKUP(FM14,[1]Table2!$B$1:$Z$21,MATCH("xGA/90",[1]Table2!$B$1:$Z$1,0),0)*VLOOKUP($B14,[1]Table2!$B$1:$Z$21,MATCH("xG/90",[1]Table2!$B$1:$Z$1,0),0),"")</f>
        <v>2.1304687499999999</v>
      </c>
      <c r="FN37" s="41" t="str">
        <f>IFERROR(VLOOKUP(FN14,[1]Table2!$B$1:$Z$21,MATCH("xGA/90",[1]Table2!$B$1:$Z$1,0),0)*VLOOKUP($B14,[1]Table2!$B$1:$Z$21,MATCH("xG/90",[1]Table2!$B$1:$Z$1,0),0),"")</f>
        <v/>
      </c>
      <c r="FO37" s="41" t="str">
        <f>IFERROR(VLOOKUP(FO14,[1]Table2!$B$1:$Z$21,MATCH("xGA/90",[1]Table2!$B$1:$Z$1,0),0)*VLOOKUP($B14,[1]Table2!$B$1:$Z$21,MATCH("xG/90",[1]Table2!$B$1:$Z$1,0),0),"")</f>
        <v/>
      </c>
      <c r="FP37" s="41" t="str">
        <f>IFERROR(VLOOKUP(FP14,[1]Table2!$B$1:$Z$21,MATCH("xGA/90",[1]Table2!$B$1:$Z$1,0),0)*VLOOKUP($B14,[1]Table2!$B$1:$Z$21,MATCH("xG/90",[1]Table2!$B$1:$Z$1,0),0),"")</f>
        <v/>
      </c>
      <c r="FQ37" s="41" t="str">
        <f>IFERROR(VLOOKUP(FQ14,[1]Table2!$B$1:$Z$21,MATCH("xGA/90",[1]Table2!$B$1:$Z$1,0),0)*VLOOKUP($B14,[1]Table2!$B$1:$Z$21,MATCH("xG/90",[1]Table2!$B$1:$Z$1,0),0),"")</f>
        <v/>
      </c>
      <c r="FR37" s="41" t="str">
        <f>IFERROR(VLOOKUP(FR14,[1]Table2!$B$1:$Z$21,MATCH("xGA/90",[1]Table2!$B$1:$Z$1,0),0)*VLOOKUP($B14,[1]Table2!$B$1:$Z$21,MATCH("xG/90",[1]Table2!$B$1:$Z$1,0),0),"")</f>
        <v/>
      </c>
      <c r="FS37" s="41" t="str">
        <f>IFERROR(VLOOKUP(FS14,[1]Table2!$B$1:$Z$21,MATCH("xGA/90",[1]Table2!$B$1:$Z$1,0),0)*VLOOKUP($B14,[1]Table2!$B$1:$Z$21,MATCH("xG/90",[1]Table2!$B$1:$Z$1,0),0),"")</f>
        <v/>
      </c>
      <c r="FT37" s="41">
        <f>IFERROR(VLOOKUP(FT14,[1]Table2!$B$1:$Z$21,MATCH("xGA/90",[1]Table2!$B$1:$Z$1,0),0)*VLOOKUP($B14,[1]Table2!$B$1:$Z$21,MATCH("xG/90",[1]Table2!$B$1:$Z$1,0),0),"")</f>
        <v>1.4627586206896552</v>
      </c>
      <c r="FU37" s="41" t="str">
        <f>IFERROR(VLOOKUP(FU14,[1]Table2!$B$1:$Z$21,MATCH("xGA/90",[1]Table2!$B$1:$Z$1,0),0)*VLOOKUP($B14,[1]Table2!$B$1:$Z$21,MATCH("xG/90",[1]Table2!$B$1:$Z$1,0),0),"")</f>
        <v/>
      </c>
      <c r="FV37" s="41" t="str">
        <f>IFERROR(VLOOKUP(FV14,[1]Table2!$B$1:$Z$21,MATCH("xGA/90",[1]Table2!$B$1:$Z$1,0),0)*VLOOKUP($B14,[1]Table2!$B$1:$Z$21,MATCH("xG/90",[1]Table2!$B$1:$Z$1,0),0),"")</f>
        <v/>
      </c>
      <c r="FW37" s="41" t="str">
        <f>IFERROR(VLOOKUP(FW14,[1]Table2!$B$1:$Z$21,MATCH("xGA/90",[1]Table2!$B$1:$Z$1,0),0)*VLOOKUP($B14,[1]Table2!$B$1:$Z$21,MATCH("xG/90",[1]Table2!$B$1:$Z$1,0),0),"")</f>
        <v/>
      </c>
      <c r="FX37" s="41" t="str">
        <f>IFERROR(VLOOKUP(FX14,[1]Table2!$B$1:$Z$21,MATCH("xGA/90",[1]Table2!$B$1:$Z$1,0),0)*VLOOKUP($B14,[1]Table2!$B$1:$Z$21,MATCH("xG/90",[1]Table2!$B$1:$Z$1,0),0),"")</f>
        <v/>
      </c>
      <c r="FY37" s="41" t="str">
        <f>IFERROR(VLOOKUP(FY14,[1]Table2!$B$1:$Z$21,MATCH("xGA/90",[1]Table2!$B$1:$Z$1,0),0)*VLOOKUP($B14,[1]Table2!$B$1:$Z$21,MATCH("xG/90",[1]Table2!$B$1:$Z$1,0),0),"")</f>
        <v/>
      </c>
      <c r="FZ37" s="41" t="str">
        <f>IFERROR(VLOOKUP(FZ14,[1]Table2!$B$1:$Z$21,MATCH("xGA/90",[1]Table2!$B$1:$Z$1,0),0)*VLOOKUP($B14,[1]Table2!$B$1:$Z$21,MATCH("xG/90",[1]Table2!$B$1:$Z$1,0),0),"")</f>
        <v/>
      </c>
      <c r="GA37" s="41" t="str">
        <f>IFERROR(VLOOKUP(GA14,[1]Table2!$B$1:$Z$21,MATCH("xGA/90",[1]Table2!$B$1:$Z$1,0),0)*VLOOKUP($B14,[1]Table2!$B$1:$Z$21,MATCH("xG/90",[1]Table2!$B$1:$Z$1,0),0),"")</f>
        <v/>
      </c>
      <c r="GB37" s="41" t="str">
        <f>IFERROR(VLOOKUP(GB14,[1]Table2!$B$1:$Z$21,MATCH("xGA/90",[1]Table2!$B$1:$Z$1,0),0)*VLOOKUP($B14,[1]Table2!$B$1:$Z$21,MATCH("xG/90",[1]Table2!$B$1:$Z$1,0),0),"")</f>
        <v/>
      </c>
      <c r="GC37" s="41" t="str">
        <f>IFERROR(VLOOKUP(GC14,[1]Table2!$B$1:$Z$21,MATCH("xGA/90",[1]Table2!$B$1:$Z$1,0),0)*VLOOKUP($B14,[1]Table2!$B$1:$Z$21,MATCH("xG/90",[1]Table2!$B$1:$Z$1,0),0),"")</f>
        <v/>
      </c>
      <c r="GD37" s="41" t="str">
        <f>IFERROR(VLOOKUP(GD14,[1]Table2!$B$1:$Z$21,MATCH("xGA/90",[1]Table2!$B$1:$Z$1,0),0)*VLOOKUP($B14,[1]Table2!$B$1:$Z$21,MATCH("xG/90",[1]Table2!$B$1:$Z$1,0),0),"")</f>
        <v/>
      </c>
      <c r="GE37" s="41" t="str">
        <f>IFERROR(VLOOKUP(GE14,[1]Table2!$B$1:$Z$21,MATCH("xGA/90",[1]Table2!$B$1:$Z$1,0),0)*VLOOKUP($B14,[1]Table2!$B$1:$Z$21,MATCH("xG/90",[1]Table2!$B$1:$Z$1,0),0),"")</f>
        <v/>
      </c>
      <c r="GF37" s="41" t="str">
        <f>IFERROR(VLOOKUP(GF14,[1]Table2!$B$1:$Z$21,MATCH("xGA/90",[1]Table2!$B$1:$Z$1,0),0)*VLOOKUP($B14,[1]Table2!$B$1:$Z$21,MATCH("xG/90",[1]Table2!$B$1:$Z$1,0),0),"")</f>
        <v/>
      </c>
      <c r="GG37" s="41" t="str">
        <f>IFERROR(VLOOKUP(GG14,[1]Table2!$B$1:$Z$21,MATCH("xGA/90",[1]Table2!$B$1:$Z$1,0),0)*VLOOKUP($B14,[1]Table2!$B$1:$Z$21,MATCH("xG/90",[1]Table2!$B$1:$Z$1,0),0),"")</f>
        <v/>
      </c>
      <c r="GH37" s="41">
        <f>IFERROR(VLOOKUP(GH14,[1]Table2!$B$1:$Z$21,MATCH("xGA/90",[1]Table2!$B$1:$Z$1,0),0)*VLOOKUP($B14,[1]Table2!$B$1:$Z$21,MATCH("xG/90",[1]Table2!$B$1:$Z$1,0),0),"")</f>
        <v>1.8503515624999998</v>
      </c>
      <c r="GI37" s="41" t="str">
        <f>IFERROR(VLOOKUP(GI14,[1]Table2!$B$1:$Z$21,MATCH("xGA/90",[1]Table2!$B$1:$Z$1,0),0)*VLOOKUP($B14,[1]Table2!$B$1:$Z$21,MATCH("xG/90",[1]Table2!$B$1:$Z$1,0),0),"")</f>
        <v/>
      </c>
      <c r="GJ37" s="41" t="str">
        <f>IFERROR(VLOOKUP(GJ14,[1]Table2!$B$1:$Z$21,MATCH("xGA/90",[1]Table2!$B$1:$Z$1,0),0)*VLOOKUP($B14,[1]Table2!$B$1:$Z$21,MATCH("xG/90",[1]Table2!$B$1:$Z$1,0),0),"")</f>
        <v/>
      </c>
      <c r="GK37" s="41" t="str">
        <f>IFERROR(VLOOKUP(GK14,[1]Table2!$B$1:$Z$21,MATCH("xGA/90",[1]Table2!$B$1:$Z$1,0),0)*VLOOKUP($B14,[1]Table2!$B$1:$Z$21,MATCH("xG/90",[1]Table2!$B$1:$Z$1,0),0),"")</f>
        <v/>
      </c>
      <c r="GL37" s="41" t="str">
        <f>IFERROR(VLOOKUP(GL14,[1]Table2!$B$1:$Z$21,MATCH("xGA/90",[1]Table2!$B$1:$Z$1,0),0)*VLOOKUP($B14,[1]Table2!$B$1:$Z$21,MATCH("xG/90",[1]Table2!$B$1:$Z$1,0),0),"")</f>
        <v/>
      </c>
      <c r="GM37" s="41" t="str">
        <f>IFERROR(VLOOKUP(GM14,[1]Table2!$B$1:$Z$21,MATCH("xGA/90",[1]Table2!$B$1:$Z$1,0),0)*VLOOKUP($B14,[1]Table2!$B$1:$Z$21,MATCH("xG/90",[1]Table2!$B$1:$Z$1,0),0),"")</f>
        <v/>
      </c>
      <c r="GN37" s="41" t="str">
        <f>IFERROR(VLOOKUP(GN14,[1]Table2!$B$1:$Z$21,MATCH("xGA/90",[1]Table2!$B$1:$Z$1,0),0)*VLOOKUP($B14,[1]Table2!$B$1:$Z$21,MATCH("xG/90",[1]Table2!$B$1:$Z$1,0),0),"")</f>
        <v/>
      </c>
      <c r="GO37" s="41">
        <f>IFERROR(VLOOKUP(GO14,[1]Table2!$B$1:$Z$21,MATCH("xGA/90",[1]Table2!$B$1:$Z$1,0),0)*VLOOKUP($B14,[1]Table2!$B$1:$Z$21,MATCH("xG/90",[1]Table2!$B$1:$Z$1,0),0),"")</f>
        <v>1.62546875</v>
      </c>
      <c r="GP37" s="41" t="str">
        <f>IFERROR(VLOOKUP(GP14,[1]Table2!$B$1:$Z$21,MATCH("xGA/90",[1]Table2!$B$1:$Z$1,0),0)*VLOOKUP($B14,[1]Table2!$B$1:$Z$21,MATCH("xG/90",[1]Table2!$B$1:$Z$1,0),0),"")</f>
        <v/>
      </c>
      <c r="GQ37" s="41" t="str">
        <f>IFERROR(VLOOKUP(GQ14,[1]Table2!$B$1:$Z$21,MATCH("xGA/90",[1]Table2!$B$1:$Z$1,0),0)*VLOOKUP($B14,[1]Table2!$B$1:$Z$21,MATCH("xG/90",[1]Table2!$B$1:$Z$1,0),0),"")</f>
        <v/>
      </c>
      <c r="GR37" s="41" t="str">
        <f>IFERROR(VLOOKUP(GR14,[1]Table2!$B$1:$Z$21,MATCH("xGA/90",[1]Table2!$B$1:$Z$1,0),0)*VLOOKUP($B14,[1]Table2!$B$1:$Z$21,MATCH("xG/90",[1]Table2!$B$1:$Z$1,0),0),"")</f>
        <v/>
      </c>
      <c r="GS37" s="41" t="str">
        <f>IFERROR(VLOOKUP(GS14,[1]Table2!$B$1:$Z$21,MATCH("xGA/90",[1]Table2!$B$1:$Z$1,0),0)*VLOOKUP($B14,[1]Table2!$B$1:$Z$21,MATCH("xG/90",[1]Table2!$B$1:$Z$1,0),0),"")</f>
        <v/>
      </c>
      <c r="GT37" s="41" t="str">
        <f>IFERROR(VLOOKUP(GT14,[1]Table2!$B$1:$Z$21,MATCH("xGA/90",[1]Table2!$B$1:$Z$1,0),0)*VLOOKUP($B14,[1]Table2!$B$1:$Z$21,MATCH("xG/90",[1]Table2!$B$1:$Z$1,0),0),"")</f>
        <v/>
      </c>
      <c r="GU37" s="41" t="str">
        <f>IFERROR(VLOOKUP(GU14,[1]Table2!$B$1:$Z$21,MATCH("xGA/90",[1]Table2!$B$1:$Z$1,0),0)*VLOOKUP($B14,[1]Table2!$B$1:$Z$21,MATCH("xG/90",[1]Table2!$B$1:$Z$1,0),0),"")</f>
        <v/>
      </c>
      <c r="GV37" s="41" t="str">
        <f>IFERROR(VLOOKUP(GV14,[1]Table2!$B$1:$Z$21,MATCH("xGA/90",[1]Table2!$B$1:$Z$1,0),0)*VLOOKUP($B14,[1]Table2!$B$1:$Z$21,MATCH("xG/90",[1]Table2!$B$1:$Z$1,0),0),"")</f>
        <v/>
      </c>
      <c r="GW37" s="41">
        <f>IFERROR(VLOOKUP(GW14,[1]Table2!$B$1:$Z$21,MATCH("xGA/90",[1]Table2!$B$1:$Z$1,0),0)*VLOOKUP($B14,[1]Table2!$B$1:$Z$21,MATCH("xG/90",[1]Table2!$B$1:$Z$1,0),0),"")</f>
        <v>1.628625</v>
      </c>
      <c r="GX37" s="41" t="str">
        <f>IFERROR(VLOOKUP(GX14,[1]Table2!$B$1:$Z$21,MATCH("xGA/90",[1]Table2!$B$1:$Z$1,0),0)*VLOOKUP($B14,[1]Table2!$B$1:$Z$21,MATCH("xG/90",[1]Table2!$B$1:$Z$1,0),0),"")</f>
        <v/>
      </c>
      <c r="GY37" s="41" t="str">
        <f>IFERROR(VLOOKUP(GY14,[1]Table2!$B$1:$Z$21,MATCH("xGA/90",[1]Table2!$B$1:$Z$1,0),0)*VLOOKUP($B14,[1]Table2!$B$1:$Z$21,MATCH("xG/90",[1]Table2!$B$1:$Z$1,0),0),"")</f>
        <v/>
      </c>
      <c r="GZ37" s="41" t="str">
        <f>IFERROR(VLOOKUP(GZ14,[1]Table2!$B$1:$Z$21,MATCH("xGA/90",[1]Table2!$B$1:$Z$1,0),0)*VLOOKUP($B14,[1]Table2!$B$1:$Z$21,MATCH("xG/90",[1]Table2!$B$1:$Z$1,0),0),"")</f>
        <v/>
      </c>
      <c r="HA37" s="41" t="str">
        <f>IFERROR(VLOOKUP(HA14,[1]Table2!$B$1:$Z$21,MATCH("xGA/90",[1]Table2!$B$1:$Z$1,0),0)*VLOOKUP($B14,[1]Table2!$B$1:$Z$21,MATCH("xG/90",[1]Table2!$B$1:$Z$1,0),0),"")</f>
        <v/>
      </c>
      <c r="HB37" s="41" t="str">
        <f>IFERROR(VLOOKUP(HB14,[1]Table2!$B$1:$Z$21,MATCH("xGA/90",[1]Table2!$B$1:$Z$1,0),0)*VLOOKUP($B14,[1]Table2!$B$1:$Z$21,MATCH("xG/90",[1]Table2!$B$1:$Z$1,0),0),"")</f>
        <v/>
      </c>
      <c r="HC37" s="41">
        <f>IFERROR(VLOOKUP(HC14,[1]Table2!$B$1:$Z$21,MATCH("xGA/90",[1]Table2!$B$1:$Z$1,0),0)*VLOOKUP($B14,[1]Table2!$B$1:$Z$21,MATCH("xG/90",[1]Table2!$B$1:$Z$1,0),0),"")</f>
        <v>1.3690234375000001</v>
      </c>
      <c r="HD37" s="41" t="str">
        <f>IFERROR(VLOOKUP(HD14,[1]Table2!$B$1:$Z$21,MATCH("xGA/90",[1]Table2!$B$1:$Z$1,0),0)*VLOOKUP($B14,[1]Table2!$B$1:$Z$21,MATCH("xG/90",[1]Table2!$B$1:$Z$1,0),0),"")</f>
        <v/>
      </c>
      <c r="HE37" s="41" t="str">
        <f>IFERROR(VLOOKUP(HE14,[1]Table2!$B$1:$Z$21,MATCH("xGA/90",[1]Table2!$B$1:$Z$1,0),0)*VLOOKUP($B14,[1]Table2!$B$1:$Z$21,MATCH("xG/90",[1]Table2!$B$1:$Z$1,0),0),"")</f>
        <v/>
      </c>
      <c r="HF37" s="41" t="str">
        <f>IFERROR(VLOOKUP(HF14,[1]Table2!$B$1:$Z$21,MATCH("xGA/90",[1]Table2!$B$1:$Z$1,0),0)*VLOOKUP($B14,[1]Table2!$B$1:$Z$21,MATCH("xG/90",[1]Table2!$B$1:$Z$1,0),0),"")</f>
        <v/>
      </c>
      <c r="HG37" s="41" t="str">
        <f>IFERROR(VLOOKUP(HG14,[1]Table2!$B$1:$Z$21,MATCH("xGA/90",[1]Table2!$B$1:$Z$1,0),0)*VLOOKUP($B14,[1]Table2!$B$1:$Z$21,MATCH("xG/90",[1]Table2!$B$1:$Z$1,0),0),"")</f>
        <v/>
      </c>
      <c r="HH37" s="41" t="str">
        <f>IFERROR(VLOOKUP(HH14,[1]Table2!$B$1:$Z$21,MATCH("xGA/90",[1]Table2!$B$1:$Z$1,0),0)*VLOOKUP($B14,[1]Table2!$B$1:$Z$21,MATCH("xG/90",[1]Table2!$B$1:$Z$1,0),0),"")</f>
        <v/>
      </c>
      <c r="HI37" s="41" t="str">
        <f>IFERROR(VLOOKUP(HI14,[1]Table2!$B$1:$Z$21,MATCH("xGA/90",[1]Table2!$B$1:$Z$1,0),0)*VLOOKUP($B14,[1]Table2!$B$1:$Z$21,MATCH("xG/90",[1]Table2!$B$1:$Z$1,0),0),"")</f>
        <v/>
      </c>
      <c r="HJ37" s="41">
        <f>IFERROR(VLOOKUP(HJ14,[1]Table2!$B$1:$Z$21,MATCH("xGA/90",[1]Table2!$B$1:$Z$1,0),0)*VLOOKUP($B14,[1]Table2!$B$1:$Z$21,MATCH("xG/90",[1]Table2!$B$1:$Z$1,0),0),"")</f>
        <v>1.8187890625000001</v>
      </c>
      <c r="HK37" s="41" t="str">
        <f>IFERROR(VLOOKUP(HK14,[1]Table2!$B$1:$Z$21,MATCH("xGA/90",[1]Table2!$B$1:$Z$1,0),0)*VLOOKUP($B14,[1]Table2!$B$1:$Z$21,MATCH("xG/90",[1]Table2!$B$1:$Z$1,0),0),"")</f>
        <v/>
      </c>
      <c r="HL37" s="41" t="str">
        <f>IFERROR(VLOOKUP(HL14,[1]Table2!$B$1:$Z$21,MATCH("xGA/90",[1]Table2!$B$1:$Z$1,0),0)*VLOOKUP($B14,[1]Table2!$B$1:$Z$21,MATCH("xG/90",[1]Table2!$B$1:$Z$1,0),0),"")</f>
        <v/>
      </c>
      <c r="HM37" s="41" t="str">
        <f>IFERROR(VLOOKUP(HM14,[1]Table2!$B$1:$Z$21,MATCH("xGA/90",[1]Table2!$B$1:$Z$1,0),0)*VLOOKUP($B14,[1]Table2!$B$1:$Z$21,MATCH("xG/90",[1]Table2!$B$1:$Z$1,0),0),"")</f>
        <v/>
      </c>
      <c r="HN37" s="41" t="str">
        <f>IFERROR(VLOOKUP(HN14,[1]Table2!$B$1:$Z$21,MATCH("xGA/90",[1]Table2!$B$1:$Z$1,0),0)*VLOOKUP($B14,[1]Table2!$B$1:$Z$21,MATCH("xG/90",[1]Table2!$B$1:$Z$1,0),0),"")</f>
        <v/>
      </c>
      <c r="HO37" s="41" t="str">
        <f>IFERROR(VLOOKUP(HO14,[1]Table2!$B$1:$Z$21,MATCH("xGA/90",[1]Table2!$B$1:$Z$1,0),0)*VLOOKUP($B14,[1]Table2!$B$1:$Z$21,MATCH("xG/90",[1]Table2!$B$1:$Z$1,0),0),"")</f>
        <v/>
      </c>
      <c r="HP37" s="41" t="str">
        <f>IFERROR(VLOOKUP(HP14,[1]Table2!$B$1:$Z$21,MATCH("xGA/90",[1]Table2!$B$1:$Z$1,0),0)*VLOOKUP($B14,[1]Table2!$B$1:$Z$21,MATCH("xG/90",[1]Table2!$B$1:$Z$1,0),0),"")</f>
        <v/>
      </c>
      <c r="HQ37" s="41">
        <f>IFERROR(VLOOKUP(HQ14,[1]Table2!$B$1:$Z$21,MATCH("xGA/90",[1]Table2!$B$1:$Z$1,0),0)*VLOOKUP($B14,[1]Table2!$B$1:$Z$21,MATCH("xG/90",[1]Table2!$B$1:$Z$1,0),0),"")</f>
        <v>1.5923790322580644</v>
      </c>
      <c r="HR37" s="41" t="str">
        <f>IFERROR(VLOOKUP(HR14,[1]Table2!$B$1:$Z$21,MATCH("xGA/90",[1]Table2!$B$1:$Z$1,0),0)*VLOOKUP($B14,[1]Table2!$B$1:$Z$21,MATCH("xG/90",[1]Table2!$B$1:$Z$1,0),0),"")</f>
        <v/>
      </c>
      <c r="HS37" s="41" t="str">
        <f>IFERROR(VLOOKUP(HS14,[1]Table2!$B$1:$Z$21,MATCH("xGA/90",[1]Table2!$B$1:$Z$1,0),0)*VLOOKUP($B14,[1]Table2!$B$1:$Z$21,MATCH("xG/90",[1]Table2!$B$1:$Z$1,0),0),"")</f>
        <v/>
      </c>
      <c r="HT37" s="41" t="str">
        <f>IFERROR(VLOOKUP(HT14,[1]Table2!$B$1:$Z$21,MATCH("xGA/90",[1]Table2!$B$1:$Z$1,0),0)*VLOOKUP($B14,[1]Table2!$B$1:$Z$21,MATCH("xG/90",[1]Table2!$B$1:$Z$1,0),0),"")</f>
        <v/>
      </c>
      <c r="HU37" s="41" t="str">
        <f>IFERROR(VLOOKUP(HU14,[1]Table2!$B$1:$Z$21,MATCH("xGA/90",[1]Table2!$B$1:$Z$1,0),0)*VLOOKUP($B14,[1]Table2!$B$1:$Z$21,MATCH("xG/90",[1]Table2!$B$1:$Z$1,0),0),"")</f>
        <v/>
      </c>
      <c r="HV37" s="41" t="str">
        <f>IFERROR(VLOOKUP(HV14,[1]Table2!$B$1:$Z$21,MATCH("xGA/90",[1]Table2!$B$1:$Z$1,0),0)*VLOOKUP($B14,[1]Table2!$B$1:$Z$21,MATCH("xG/90",[1]Table2!$B$1:$Z$1,0),0),"")</f>
        <v/>
      </c>
      <c r="HW37" s="41" t="str">
        <f>IFERROR(VLOOKUP(HW14,[1]Table2!$B$1:$Z$21,MATCH("xGA/90",[1]Table2!$B$1:$Z$1,0),0)*VLOOKUP($B14,[1]Table2!$B$1:$Z$21,MATCH("xG/90",[1]Table2!$B$1:$Z$1,0),0),"")</f>
        <v/>
      </c>
      <c r="HX37" s="41">
        <f>IFERROR(VLOOKUP(HX14,[1]Table2!$B$1:$Z$21,MATCH("xGA/90",[1]Table2!$B$1:$Z$1,0),0)*VLOOKUP($B14,[1]Table2!$B$1:$Z$21,MATCH("xG/90",[1]Table2!$B$1:$Z$1,0),0),"")</f>
        <v>1.6609765624999999</v>
      </c>
      <c r="HY37" s="41" t="str">
        <f>IFERROR(VLOOKUP(HY14,[1]Table2!$B$1:$Z$21,MATCH("xGA/90",[1]Table2!$B$1:$Z$1,0),0)*VLOOKUP($B14,[1]Table2!$B$1:$Z$21,MATCH("xG/90",[1]Table2!$B$1:$Z$1,0),0),"")</f>
        <v/>
      </c>
      <c r="HZ37" s="41" t="str">
        <f>IFERROR(VLOOKUP(HZ14,[1]Table2!$B$1:$Z$21,MATCH("xGA/90",[1]Table2!$B$1:$Z$1,0),0)*VLOOKUP($B14,[1]Table2!$B$1:$Z$21,MATCH("xG/90",[1]Table2!$B$1:$Z$1,0),0),"")</f>
        <v/>
      </c>
      <c r="IA37" s="41" t="str">
        <f>IFERROR(VLOOKUP(IA14,[1]Table2!$B$1:$Z$21,MATCH("xGA/90",[1]Table2!$B$1:$Z$1,0),0)*VLOOKUP($B14,[1]Table2!$B$1:$Z$21,MATCH("xG/90",[1]Table2!$B$1:$Z$1,0),0),"")</f>
        <v/>
      </c>
      <c r="IB37" s="41" t="str">
        <f>IFERROR(VLOOKUP(IB14,[1]Table2!$B$1:$Z$21,MATCH("xGA/90",[1]Table2!$B$1:$Z$1,0),0)*VLOOKUP($B14,[1]Table2!$B$1:$Z$21,MATCH("xG/90",[1]Table2!$B$1:$Z$1,0),0),"")</f>
        <v/>
      </c>
      <c r="IC37" s="41" t="str">
        <f>IFERROR(VLOOKUP(IC14,[1]Table2!$B$1:$Z$21,MATCH("xGA/90",[1]Table2!$B$1:$Z$1,0),0)*VLOOKUP($B14,[1]Table2!$B$1:$Z$21,MATCH("xG/90",[1]Table2!$B$1:$Z$1,0),0),"")</f>
        <v/>
      </c>
      <c r="ID37" s="41" t="str">
        <f>IFERROR(VLOOKUP(ID14,[1]Table2!$B$1:$Z$21,MATCH("xGA/90",[1]Table2!$B$1:$Z$1,0),0)*VLOOKUP($B14,[1]Table2!$B$1:$Z$21,MATCH("xG/90",[1]Table2!$B$1:$Z$1,0),0),"")</f>
        <v/>
      </c>
      <c r="IE37" s="41" t="str">
        <f>IFERROR(VLOOKUP(IE14,[1]Table2!$B$1:$Z$21,MATCH("xGA/90",[1]Table2!$B$1:$Z$1,0),0)*VLOOKUP($B14,[1]Table2!$B$1:$Z$21,MATCH("xG/90",[1]Table2!$B$1:$Z$1,0),0),"")</f>
        <v/>
      </c>
      <c r="IF37" s="41" t="str">
        <f>IFERROR(VLOOKUP(IF14,[1]Table2!$B$1:$Z$21,MATCH("xGA/90",[1]Table2!$B$1:$Z$1,0),0)*VLOOKUP($B14,[1]Table2!$B$1:$Z$21,MATCH("xG/90",[1]Table2!$B$1:$Z$1,0),0),"")</f>
        <v/>
      </c>
      <c r="IG37" s="41" t="str">
        <f>IFERROR(VLOOKUP(IG14,[1]Table2!$B$1:$Z$21,MATCH("xGA/90",[1]Table2!$B$1:$Z$1,0),0)*VLOOKUP($B14,[1]Table2!$B$1:$Z$21,MATCH("xG/90",[1]Table2!$B$1:$Z$1,0),0),"")</f>
        <v/>
      </c>
      <c r="IH37" s="41" t="str">
        <f>IFERROR(VLOOKUP(IH14,[1]Table2!$B$1:$Z$21,MATCH("xGA/90",[1]Table2!$B$1:$Z$1,0),0)*VLOOKUP($B14,[1]Table2!$B$1:$Z$21,MATCH("xG/90",[1]Table2!$B$1:$Z$1,0),0),"")</f>
        <v/>
      </c>
      <c r="II37" s="41" t="str">
        <f>IFERROR(VLOOKUP(II14,[1]Table2!$B$1:$Z$21,MATCH("xGA/90",[1]Table2!$B$1:$Z$1,0),0)*VLOOKUP($B14,[1]Table2!$B$1:$Z$21,MATCH("xG/90",[1]Table2!$B$1:$Z$1,0),0),"")</f>
        <v/>
      </c>
      <c r="IJ37" s="41" t="str">
        <f>IFERROR(VLOOKUP(IJ14,[1]Table2!$B$1:$Z$21,MATCH("xGA/90",[1]Table2!$B$1:$Z$1,0),0)*VLOOKUP($B14,[1]Table2!$B$1:$Z$21,MATCH("xG/90",[1]Table2!$B$1:$Z$1,0),0),"")</f>
        <v/>
      </c>
      <c r="IK37" s="41" t="str">
        <f>IFERROR(VLOOKUP(IK14,[1]Table2!$B$1:$Z$21,MATCH("xGA/90",[1]Table2!$B$1:$Z$1,0),0)*VLOOKUP($B14,[1]Table2!$B$1:$Z$21,MATCH("xG/90",[1]Table2!$B$1:$Z$1,0),0),"")</f>
        <v/>
      </c>
      <c r="IL37" s="41">
        <f>IFERROR(VLOOKUP(IL14,[1]Table2!$B$1:$Z$21,MATCH("xGA/90",[1]Table2!$B$1:$Z$1,0),0)*VLOOKUP($B14,[1]Table2!$B$1:$Z$21,MATCH("xG/90",[1]Table2!$B$1:$Z$1,0),0),"")</f>
        <v>1.6412500000000001</v>
      </c>
      <c r="IM37" s="41" t="str">
        <f>IFERROR(VLOOKUP(IM14,[1]Table2!$B$1:$Z$21,MATCH("xGA/90",[1]Table2!$B$1:$Z$1,0),0)*VLOOKUP($B14,[1]Table2!$B$1:$Z$21,MATCH("xG/90",[1]Table2!$B$1:$Z$1,0),0),"")</f>
        <v/>
      </c>
      <c r="IN37" s="41" t="str">
        <f>IFERROR(VLOOKUP(IN14,[1]Table2!$B$1:$Z$21,MATCH("xGA/90",[1]Table2!$B$1:$Z$1,0),0)*VLOOKUP($B14,[1]Table2!$B$1:$Z$21,MATCH("xG/90",[1]Table2!$B$1:$Z$1,0),0),"")</f>
        <v/>
      </c>
      <c r="IO37" s="41">
        <f>IFERROR(VLOOKUP(IO14,[1]Table2!$B$1:$Z$21,MATCH("xGA/90",[1]Table2!$B$1:$Z$1,0),0)*VLOOKUP($B14,[1]Table2!$B$1:$Z$21,MATCH("xG/90",[1]Table2!$B$1:$Z$1,0),0),"")</f>
        <v>1.8503515624999998</v>
      </c>
      <c r="IP37" s="41" t="str">
        <f>IFERROR(VLOOKUP(IP14,[1]Table2!$B$1:$Z$21,MATCH("xGA/90",[1]Table2!$B$1:$Z$1,0),0)*VLOOKUP($B14,[1]Table2!$B$1:$Z$21,MATCH("xG/90",[1]Table2!$B$1:$Z$1,0),0),"")</f>
        <v/>
      </c>
      <c r="IQ37" s="41" t="str">
        <f>IFERROR(VLOOKUP(IQ14,[1]Table2!$B$1:$Z$21,MATCH("xGA/90",[1]Table2!$B$1:$Z$1,0),0)*VLOOKUP($B14,[1]Table2!$B$1:$Z$21,MATCH("xG/90",[1]Table2!$B$1:$Z$1,0),0),"")</f>
        <v/>
      </c>
      <c r="IR37" s="41" t="str">
        <f>IFERROR(VLOOKUP(IR14,[1]Table2!$B$1:$Z$21,MATCH("xGA/90",[1]Table2!$B$1:$Z$1,0),0)*VLOOKUP($B14,[1]Table2!$B$1:$Z$21,MATCH("xG/90",[1]Table2!$B$1:$Z$1,0),0),"")</f>
        <v/>
      </c>
      <c r="IS37" s="41">
        <f>IFERROR(VLOOKUP(IS14,[1]Table2!$B$1:$Z$21,MATCH("xGA/90",[1]Table2!$B$1:$Z$1,0),0)*VLOOKUP($B14,[1]Table2!$B$1:$Z$21,MATCH("xG/90",[1]Table2!$B$1:$Z$1,0),0),"")</f>
        <v>2.2212109375</v>
      </c>
      <c r="IT37" s="41" t="str">
        <f>IFERROR(VLOOKUP(IT14,[1]Table2!$B$1:$Z$21,MATCH("xGA/90",[1]Table2!$B$1:$Z$1,0),0)*VLOOKUP($B14,[1]Table2!$B$1:$Z$21,MATCH("xG/90",[1]Table2!$B$1:$Z$1,0),0),"")</f>
        <v/>
      </c>
      <c r="IU37" s="41" t="str">
        <f>IFERROR(VLOOKUP(IU14,[1]Table2!$B$1:$Z$21,MATCH("xGA/90",[1]Table2!$B$1:$Z$1,0),0)*VLOOKUP($B14,[1]Table2!$B$1:$Z$21,MATCH("xG/90",[1]Table2!$B$1:$Z$1,0),0),"")</f>
        <v/>
      </c>
      <c r="IV37" s="41" t="str">
        <f>IFERROR(VLOOKUP(IV14,[1]Table2!$B$1:$Z$21,MATCH("xGA/90",[1]Table2!$B$1:$Z$1,0),0)*VLOOKUP($B14,[1]Table2!$B$1:$Z$21,MATCH("xG/90",[1]Table2!$B$1:$Z$1,0),0),"")</f>
        <v/>
      </c>
      <c r="IW37" s="41" t="str">
        <f>IFERROR(VLOOKUP(IW14,[1]Table2!$B$1:$Z$21,MATCH("xGA/90",[1]Table2!$B$1:$Z$1,0),0)*VLOOKUP($B14,[1]Table2!$B$1:$Z$21,MATCH("xG/90",[1]Table2!$B$1:$Z$1,0),0),"")</f>
        <v/>
      </c>
      <c r="IX37" s="41" t="str">
        <f>IFERROR(VLOOKUP(IX14,[1]Table2!$B$1:$Z$21,MATCH("xGA/90",[1]Table2!$B$1:$Z$1,0),0)*VLOOKUP($B14,[1]Table2!$B$1:$Z$21,MATCH("xG/90",[1]Table2!$B$1:$Z$1,0),0),"")</f>
        <v/>
      </c>
      <c r="IY37" s="41" t="str">
        <f>IFERROR(VLOOKUP(IY14,[1]Table2!$B$1:$Z$21,MATCH("xGA/90",[1]Table2!$B$1:$Z$1,0),0)*VLOOKUP($B14,[1]Table2!$B$1:$Z$21,MATCH("xG/90",[1]Table2!$B$1:$Z$1,0),0),"")</f>
        <v/>
      </c>
      <c r="IZ37" s="41">
        <f>IFERROR(VLOOKUP(IZ14,[1]Table2!$B$1:$Z$21,MATCH("xGA/90",[1]Table2!$B$1:$Z$1,0),0)*VLOOKUP($B14,[1]Table2!$B$1:$Z$21,MATCH("xG/90",[1]Table2!$B$1:$Z$1,0),0),"")</f>
        <v>1.0310416666666666</v>
      </c>
      <c r="JA37" s="41" t="str">
        <f>IFERROR(VLOOKUP(JA14,[1]Table2!$B$1:$Z$21,MATCH("xGA/90",[1]Table2!$B$1:$Z$1,0),0)*VLOOKUP($B14,[1]Table2!$B$1:$Z$21,MATCH("xG/90",[1]Table2!$B$1:$Z$1,0),0),"")</f>
        <v/>
      </c>
      <c r="JB37" s="41" t="str">
        <f>IFERROR(VLOOKUP(JB14,[1]Table2!$B$1:$Z$21,MATCH("xGA/90",[1]Table2!$B$1:$Z$1,0),0)*VLOOKUP($B14,[1]Table2!$B$1:$Z$21,MATCH("xG/90",[1]Table2!$B$1:$Z$1,0),0),"")</f>
        <v/>
      </c>
      <c r="JC37" s="41" t="str">
        <f>IFERROR(VLOOKUP(JC14,[1]Table2!$B$1:$Z$21,MATCH("xGA/90",[1]Table2!$B$1:$Z$1,0),0)*VLOOKUP($B14,[1]Table2!$B$1:$Z$21,MATCH("xG/90",[1]Table2!$B$1:$Z$1,0),0),"")</f>
        <v/>
      </c>
      <c r="JD37" s="41" t="str">
        <f>IFERROR(VLOOKUP(JD14,[1]Table2!$B$1:$Z$21,MATCH("xGA/90",[1]Table2!$B$1:$Z$1,0),0)*VLOOKUP($B14,[1]Table2!$B$1:$Z$21,MATCH("xG/90",[1]Table2!$B$1:$Z$1,0),0),"")</f>
        <v/>
      </c>
      <c r="JE37" s="41" t="str">
        <f>IFERROR(VLOOKUP(JE14,[1]Table2!$B$1:$Z$21,MATCH("xGA/90",[1]Table2!$B$1:$Z$1,0),0)*VLOOKUP($B14,[1]Table2!$B$1:$Z$21,MATCH("xG/90",[1]Table2!$B$1:$Z$1,0),0),"")</f>
        <v/>
      </c>
      <c r="JF37" s="41" t="str">
        <f>IFERROR(VLOOKUP(JF14,[1]Table2!$B$1:$Z$21,MATCH("xGA/90",[1]Table2!$B$1:$Z$1,0),0)*VLOOKUP($B14,[1]Table2!$B$1:$Z$21,MATCH("xG/90",[1]Table2!$B$1:$Z$1,0),0),"")</f>
        <v/>
      </c>
      <c r="JG37" s="41">
        <f>IFERROR(VLOOKUP(JG14,[1]Table2!$B$1:$Z$21,MATCH("xGA/90",[1]Table2!$B$1:$Z$1,0),0)*VLOOKUP($B14,[1]Table2!$B$1:$Z$21,MATCH("xG/90",[1]Table2!$B$1:$Z$1,0),0),"")</f>
        <v>1.8345703124999999</v>
      </c>
      <c r="JH37" s="41" t="str">
        <f>IFERROR(VLOOKUP(JH14,[1]Table2!$B$1:$Z$21,MATCH("xGA/90",[1]Table2!$B$1:$Z$1,0),0)*VLOOKUP($B14,[1]Table2!$B$1:$Z$21,MATCH("xG/90",[1]Table2!$B$1:$Z$1,0),0),"")</f>
        <v/>
      </c>
      <c r="JI37" s="41" t="str">
        <f>IFERROR(VLOOKUP(JI14,[1]Table2!$B$1:$Z$21,MATCH("xGA/90",[1]Table2!$B$1:$Z$1,0),0)*VLOOKUP($B14,[1]Table2!$B$1:$Z$21,MATCH("xG/90",[1]Table2!$B$1:$Z$1,0),0),"")</f>
        <v/>
      </c>
      <c r="JJ37" s="41">
        <f>IFERROR(VLOOKUP(JJ14,[1]Table2!$B$1:$Z$21,MATCH("xGA/90",[1]Table2!$B$1:$Z$1,0),0)*VLOOKUP($B14,[1]Table2!$B$1:$Z$21,MATCH("xG/90",[1]Table2!$B$1:$Z$1,0),0),"")</f>
        <v>2.122578125</v>
      </c>
      <c r="JK37" s="41" t="str">
        <f>IFERROR(VLOOKUP(JK14,[1]Table2!$B$1:$Z$21,MATCH("xGA/90",[1]Table2!$B$1:$Z$1,0),0)*VLOOKUP($B14,[1]Table2!$B$1:$Z$21,MATCH("xG/90",[1]Table2!$B$1:$Z$1,0),0),"")</f>
        <v/>
      </c>
      <c r="JL37" s="41" t="str">
        <f>IFERROR(VLOOKUP(JL14,[1]Table2!$B$1:$Z$21,MATCH("xGA/90",[1]Table2!$B$1:$Z$1,0),0)*VLOOKUP($B14,[1]Table2!$B$1:$Z$21,MATCH("xG/90",[1]Table2!$B$1:$Z$1,0),0),"")</f>
        <v/>
      </c>
      <c r="JM37" s="41" t="str">
        <f>IFERROR(VLOOKUP(JM14,[1]Table2!$B$1:$Z$21,MATCH("xGA/90",[1]Table2!$B$1:$Z$1,0),0)*VLOOKUP($B14,[1]Table2!$B$1:$Z$21,MATCH("xG/90",[1]Table2!$B$1:$Z$1,0),0),"")</f>
        <v/>
      </c>
      <c r="JN37" s="41" t="str">
        <f>IFERROR(VLOOKUP(JN14,[1]Table2!$B$1:$Z$21,MATCH("xGA/90",[1]Table2!$B$1:$Z$1,0),0)*VLOOKUP($B14,[1]Table2!$B$1:$Z$21,MATCH("xG/90",[1]Table2!$B$1:$Z$1,0),0),"")</f>
        <v/>
      </c>
      <c r="JO37" s="41" t="str">
        <f>IFERROR(VLOOKUP(JO14,[1]Table2!$B$1:$Z$21,MATCH("xGA/90",[1]Table2!$B$1:$Z$1,0),0)*VLOOKUP($B14,[1]Table2!$B$1:$Z$21,MATCH("xG/90",[1]Table2!$B$1:$Z$1,0),0),"")</f>
        <v/>
      </c>
      <c r="JP37" s="41">
        <f>IFERROR(VLOOKUP(JP14,[1]Table2!$B$1:$Z$21,MATCH("xGA/90",[1]Table2!$B$1:$Z$1,0),0)*VLOOKUP($B14,[1]Table2!$B$1:$Z$21,MATCH("xG/90",[1]Table2!$B$1:$Z$1,0),0),"")</f>
        <v>2.1304687499999999</v>
      </c>
      <c r="JQ37" s="41" t="str">
        <f>IFERROR(VLOOKUP(JQ14,[1]Table2!$B$1:$Z$21,MATCH("xGA/90",[1]Table2!$B$1:$Z$1,0),0)*VLOOKUP($B14,[1]Table2!$B$1:$Z$21,MATCH("xG/90",[1]Table2!$B$1:$Z$1,0),0),"")</f>
        <v/>
      </c>
      <c r="JR37" s="41" t="str">
        <f>IFERROR(VLOOKUP(JR14,[1]Table2!$B$1:$Z$21,MATCH("xGA/90",[1]Table2!$B$1:$Z$1,0),0)*VLOOKUP($B14,[1]Table2!$B$1:$Z$21,MATCH("xG/90",[1]Table2!$B$1:$Z$1,0),0),"")</f>
        <v/>
      </c>
      <c r="JS37" s="41" t="str">
        <f>IFERROR(VLOOKUP(JS14,[1]Table2!$B$1:$Z$21,MATCH("xGA/90",[1]Table2!$B$1:$Z$1,0),0)*VLOOKUP($B14,[1]Table2!$B$1:$Z$21,MATCH("xG/90",[1]Table2!$B$1:$Z$1,0),0),"")</f>
        <v/>
      </c>
      <c r="JT37" s="41" t="str">
        <f>IFERROR(VLOOKUP(JT14,[1]Table2!$B$1:$Z$21,MATCH("xGA/90",[1]Table2!$B$1:$Z$1,0),0)*VLOOKUP($B14,[1]Table2!$B$1:$Z$21,MATCH("xG/90",[1]Table2!$B$1:$Z$1,0),0),"")</f>
        <v/>
      </c>
      <c r="JU37" s="41" t="str">
        <f>IFERROR(VLOOKUP(JU14,[1]Table2!$B$1:$Z$21,MATCH("xGA/90",[1]Table2!$B$1:$Z$1,0),0)*VLOOKUP($B14,[1]Table2!$B$1:$Z$21,MATCH("xG/90",[1]Table2!$B$1:$Z$1,0),0),"")</f>
        <v/>
      </c>
      <c r="JV37" s="41" t="str">
        <f>IFERROR(VLOOKUP(JV14,[1]Table2!$B$1:$Z$21,MATCH("xGA/90",[1]Table2!$B$1:$Z$1,0),0)*VLOOKUP($B14,[1]Table2!$B$1:$Z$21,MATCH("xG/90",[1]Table2!$B$1:$Z$1,0),0),"")</f>
        <v/>
      </c>
      <c r="JW37" s="41">
        <f>IFERROR(VLOOKUP(JW14,[1]Table2!$B$1:$Z$21,MATCH("xGA/90",[1]Table2!$B$1:$Z$1,0),0)*VLOOKUP($B14,[1]Table2!$B$1:$Z$21,MATCH("xG/90",[1]Table2!$B$1:$Z$1,0),0),"")</f>
        <v>2.0688709677419355</v>
      </c>
      <c r="JX37" s="41" t="str">
        <f>IFERROR(VLOOKUP(JX14,[1]Table2!$B$1:$Z$21,MATCH("xGA/90",[1]Table2!$B$1:$Z$1,0),0)*VLOOKUP($B14,[1]Table2!$B$1:$Z$21,MATCH("xG/90",[1]Table2!$B$1:$Z$1,0),0),"")</f>
        <v/>
      </c>
      <c r="JY37" s="41" t="str">
        <f>IFERROR(VLOOKUP(JY14,[1]Table2!$B$1:$Z$21,MATCH("xGA/90",[1]Table2!$B$1:$Z$1,0),0)*VLOOKUP($B14,[1]Table2!$B$1:$Z$21,MATCH("xG/90",[1]Table2!$B$1:$Z$1,0),0),"")</f>
        <v/>
      </c>
      <c r="JZ37" s="41" t="str">
        <f>IFERROR(VLOOKUP(JZ14,[1]Table2!$B$1:$Z$21,MATCH("xGA/90",[1]Table2!$B$1:$Z$1,0),0)*VLOOKUP($B14,[1]Table2!$B$1:$Z$21,MATCH("xG/90",[1]Table2!$B$1:$Z$1,0),0),"")</f>
        <v/>
      </c>
      <c r="KA37" s="41" t="str">
        <f>IFERROR(VLOOKUP(KA14,[1]Table2!$B$1:$Z$21,MATCH("xGA/90",[1]Table2!$B$1:$Z$1,0),0)*VLOOKUP($B14,[1]Table2!$B$1:$Z$21,MATCH("xG/90",[1]Table2!$B$1:$Z$1,0),0),"")</f>
        <v/>
      </c>
      <c r="KB37" s="41" t="str">
        <f>IFERROR(VLOOKUP(KB14,[1]Table2!$B$1:$Z$21,MATCH("xGA/90",[1]Table2!$B$1:$Z$1,0),0)*VLOOKUP($B14,[1]Table2!$B$1:$Z$21,MATCH("xG/90",[1]Table2!$B$1:$Z$1,0),0),"")</f>
        <v/>
      </c>
      <c r="KC37" s="41" t="str">
        <f>IFERROR(VLOOKUP(KC14,[1]Table2!$B$1:$Z$21,MATCH("xGA/90",[1]Table2!$B$1:$Z$1,0),0)*VLOOKUP($B14,[1]Table2!$B$1:$Z$21,MATCH("xG/90",[1]Table2!$B$1:$Z$1,0),0),"")</f>
        <v/>
      </c>
      <c r="KD37" s="41">
        <f>IFERROR(VLOOKUP(KD14,[1]Table2!$B$1:$Z$21,MATCH("xGA/90",[1]Table2!$B$1:$Z$1,0),0)*VLOOKUP($B14,[1]Table2!$B$1:$Z$21,MATCH("xG/90",[1]Table2!$B$1:$Z$1,0),0),"")</f>
        <v>1.7674999999999998</v>
      </c>
      <c r="KE37" s="41" t="str">
        <f>IFERROR(VLOOKUP(KE14,[1]Table2!$B$1:$Z$21,MATCH("xGA/90",[1]Table2!$B$1:$Z$1,0),0)*VLOOKUP($B14,[1]Table2!$B$1:$Z$21,MATCH("xG/90",[1]Table2!$B$1:$Z$1,0),0),"")</f>
        <v/>
      </c>
      <c r="KF37" s="41" t="str">
        <f>IFERROR(VLOOKUP(KF14,[1]Table2!$B$1:$Z$21,MATCH("xGA/90",[1]Table2!$B$1:$Z$1,0),0)*VLOOKUP($B14,[1]Table2!$B$1:$Z$21,MATCH("xG/90",[1]Table2!$B$1:$Z$1,0),0),"")</f>
        <v/>
      </c>
      <c r="KG37" s="41" t="str">
        <f>IFERROR(VLOOKUP(KG14,[1]Table2!$B$1:$Z$21,MATCH("xGA/90",[1]Table2!$B$1:$Z$1,0),0)*VLOOKUP($B14,[1]Table2!$B$1:$Z$21,MATCH("xG/90",[1]Table2!$B$1:$Z$1,0),0),"")</f>
        <v/>
      </c>
      <c r="KH37" s="41" t="str">
        <f>IFERROR(VLOOKUP(KH14,[1]Table2!$B$1:$Z$21,MATCH("xGA/90",[1]Table2!$B$1:$Z$1,0),0)*VLOOKUP($B14,[1]Table2!$B$1:$Z$21,MATCH("xG/90",[1]Table2!$B$1:$Z$1,0),0),"")</f>
        <v/>
      </c>
      <c r="KI37" s="41" t="str">
        <f>IFERROR(VLOOKUP(KI14,[1]Table2!$B$1:$Z$21,MATCH("xGA/90",[1]Table2!$B$1:$Z$1,0),0)*VLOOKUP($B14,[1]Table2!$B$1:$Z$21,MATCH("xG/90",[1]Table2!$B$1:$Z$1,0),0),"")</f>
        <v/>
      </c>
      <c r="KJ37" s="41" t="str">
        <f>IFERROR(VLOOKUP(KJ14,[1]Table2!$B$1:$Z$21,MATCH("xGA/90",[1]Table2!$B$1:$Z$1,0),0)*VLOOKUP($B14,[1]Table2!$B$1:$Z$21,MATCH("xG/90",[1]Table2!$B$1:$Z$1,0),0),"")</f>
        <v/>
      </c>
      <c r="KK37" s="41">
        <f>IFERROR(VLOOKUP(KK14,[1]Table2!$B$1:$Z$21,MATCH("xGA/90",[1]Table2!$B$1:$Z$1,0),0)*VLOOKUP($B14,[1]Table2!$B$1:$Z$21,MATCH("xG/90",[1]Table2!$B$1:$Z$1,0),0),"")</f>
        <v>1.2950806451612904</v>
      </c>
      <c r="KL37" s="41" t="str">
        <f>IFERROR(VLOOKUP(KL14,[1]Table2!$B$1:$Z$21,MATCH("xGA/90",[1]Table2!$B$1:$Z$1,0),0)*VLOOKUP($B14,[1]Table2!$B$1:$Z$21,MATCH("xG/90",[1]Table2!$B$1:$Z$1,0),0),"")</f>
        <v/>
      </c>
      <c r="KM37" s="41" t="str">
        <f>IFERROR(VLOOKUP(KM14,[1]Table2!$B$1:$Z$21,MATCH("xGA/90",[1]Table2!$B$1:$Z$1,0),0)*VLOOKUP($B14,[1]Table2!$B$1:$Z$21,MATCH("xG/90",[1]Table2!$B$1:$Z$1,0),0),"")</f>
        <v/>
      </c>
      <c r="KN37" s="41" t="str">
        <f>IFERROR(VLOOKUP(KN14,[1]Table2!$B$1:$Z$21,MATCH("xGA/90",[1]Table2!$B$1:$Z$1,0),0)*VLOOKUP($B14,[1]Table2!$B$1:$Z$21,MATCH("xG/90",[1]Table2!$B$1:$Z$1,0),0),"")</f>
        <v/>
      </c>
      <c r="KO37" s="41" t="str">
        <f>IFERROR(VLOOKUP(KO14,[1]Table2!$B$1:$Z$21,MATCH("xGA/90",[1]Table2!$B$1:$Z$1,0),0)*VLOOKUP($B14,[1]Table2!$B$1:$Z$21,MATCH("xG/90",[1]Table2!$B$1:$Z$1,0),0),"")</f>
        <v/>
      </c>
      <c r="KP37" s="41" t="str">
        <f>IFERROR(VLOOKUP(KP14,[1]Table2!$B$1:$Z$21,MATCH("xGA/90",[1]Table2!$B$1:$Z$1,0),0)*VLOOKUP($B14,[1]Table2!$B$1:$Z$21,MATCH("xG/90",[1]Table2!$B$1:$Z$1,0),0),"")</f>
        <v/>
      </c>
      <c r="KQ37" s="41">
        <f>IFERROR(VLOOKUP(KQ14,[1]Table2!$B$1:$Z$21,MATCH("xGA/90",[1]Table2!$B$1:$Z$1,0),0)*VLOOKUP($B14,[1]Table2!$B$1:$Z$21,MATCH("xG/90",[1]Table2!$B$1:$Z$1,0),0),"")</f>
        <v>1.6086693548387097</v>
      </c>
      <c r="KR37" s="41" t="str">
        <f>IFERROR(VLOOKUP(KR14,[1]Table2!$B$1:$Z$21,MATCH("xGA/90",[1]Table2!$B$1:$Z$1,0),0)*VLOOKUP($B14,[1]Table2!$B$1:$Z$21,MATCH("xG/90",[1]Table2!$B$1:$Z$1,0),0),"")</f>
        <v/>
      </c>
      <c r="KS37" s="41" t="str">
        <f>IFERROR(VLOOKUP(KS14,[1]Table2!$B$1:$Z$21,MATCH("xGA/90",[1]Table2!$B$1:$Z$1,0),0)*VLOOKUP($B14,[1]Table2!$B$1:$Z$21,MATCH("xG/90",[1]Table2!$B$1:$Z$1,0),0),"")</f>
        <v/>
      </c>
      <c r="KT37" s="41" t="str">
        <f>IFERROR(VLOOKUP(KT14,[1]Table2!$B$1:$Z$21,MATCH("xGA/90",[1]Table2!$B$1:$Z$1,0),0)*VLOOKUP($B14,[1]Table2!$B$1:$Z$21,MATCH("xG/90",[1]Table2!$B$1:$Z$1,0),0),"")</f>
        <v/>
      </c>
      <c r="KU37" s="41" t="str">
        <f>IFERROR(VLOOKUP(KU14,[1]Table2!$B$1:$Z$21,MATCH("xGA/90",[1]Table2!$B$1:$Z$1,0),0)*VLOOKUP($B14,[1]Table2!$B$1:$Z$21,MATCH("xG/90",[1]Table2!$B$1:$Z$1,0),0),"")</f>
        <v/>
      </c>
      <c r="KV37" s="41" t="str">
        <f>IFERROR(VLOOKUP(KV14,[1]Table2!$B$1:$Z$21,MATCH("xGA/90",[1]Table2!$B$1:$Z$1,0),0)*VLOOKUP($B14,[1]Table2!$B$1:$Z$21,MATCH("xG/90",[1]Table2!$B$1:$Z$1,0),0),"")</f>
        <v/>
      </c>
      <c r="KW37" s="41" t="str">
        <f>IFERROR(VLOOKUP(KW14,[1]Table2!$B$1:$Z$21,MATCH("xGA/90",[1]Table2!$B$1:$Z$1,0),0)*VLOOKUP($B14,[1]Table2!$B$1:$Z$21,MATCH("xG/90",[1]Table2!$B$1:$Z$1,0),0),"")</f>
        <v/>
      </c>
      <c r="KX37" s="41" t="str">
        <f>IFERROR(VLOOKUP(KX14,[1]Table2!$B$1:$Z$21,MATCH("xGA/90",[1]Table2!$B$1:$Z$1,0),0)*VLOOKUP($B14,[1]Table2!$B$1:$Z$21,MATCH("xG/90",[1]Table2!$B$1:$Z$1,0),0),"")</f>
        <v/>
      </c>
      <c r="KY37" s="41" t="str">
        <f>IFERROR(VLOOKUP(KY14,[1]Table2!$B$1:$Z$21,MATCH("xGA/90",[1]Table2!$B$1:$Z$1,0),0)*VLOOKUP($B14,[1]Table2!$B$1:$Z$21,MATCH("xG/90",[1]Table2!$B$1:$Z$1,0),0),"")</f>
        <v/>
      </c>
      <c r="KZ37" s="41" t="str">
        <f>IFERROR(VLOOKUP(KZ14,[1]Table2!$B$1:$Z$21,MATCH("xGA/90",[1]Table2!$B$1:$Z$1,0),0)*VLOOKUP($B14,[1]Table2!$B$1:$Z$21,MATCH("xG/90",[1]Table2!$B$1:$Z$1,0),0),"")</f>
        <v/>
      </c>
      <c r="LA37" s="41" t="str">
        <f>IFERROR(VLOOKUP(LA14,[1]Table2!$B$1:$Z$21,MATCH("xGA/90",[1]Table2!$B$1:$Z$1,0),0)*VLOOKUP($B14,[1]Table2!$B$1:$Z$21,MATCH("xG/90",[1]Table2!$B$1:$Z$1,0),0),"")</f>
        <v/>
      </c>
      <c r="LB37" s="41" t="str">
        <f>IFERROR(VLOOKUP(LB14,[1]Table2!$B$1:$Z$21,MATCH("xGA/90",[1]Table2!$B$1:$Z$1,0),0)*VLOOKUP($B14,[1]Table2!$B$1:$Z$21,MATCH("xG/90",[1]Table2!$B$1:$Z$1,0),0),"")</f>
        <v/>
      </c>
      <c r="LC37" s="41" t="str">
        <f>IFERROR(VLOOKUP(LC14,[1]Table2!$B$1:$Z$21,MATCH("xGA/90",[1]Table2!$B$1:$Z$1,0),0)*VLOOKUP($B14,[1]Table2!$B$1:$Z$21,MATCH("xG/90",[1]Table2!$B$1:$Z$1,0),0),"")</f>
        <v/>
      </c>
      <c r="LD37" s="41" t="str">
        <f>IFERROR(VLOOKUP(LD14,[1]Table2!$B$1:$Z$21,MATCH("xGA/90",[1]Table2!$B$1:$Z$1,0),0)*VLOOKUP($B14,[1]Table2!$B$1:$Z$21,MATCH("xG/90",[1]Table2!$B$1:$Z$1,0),0),"")</f>
        <v/>
      </c>
      <c r="LE37" s="41" t="str">
        <f>IFERROR(VLOOKUP(LE14,[1]Table2!$B$1:$Z$21,MATCH("xGA/90",[1]Table2!$B$1:$Z$1,0),0)*VLOOKUP($B14,[1]Table2!$B$1:$Z$21,MATCH("xG/90",[1]Table2!$B$1:$Z$1,0),0),"")</f>
        <v/>
      </c>
      <c r="LF37" s="41" t="str">
        <f>IFERROR(VLOOKUP(LF14,[1]Table2!$B$1:$Z$21,MATCH("xGA/90",[1]Table2!$B$1:$Z$1,0),0)*VLOOKUP($B14,[1]Table2!$B$1:$Z$21,MATCH("xG/90",[1]Table2!$B$1:$Z$1,0),0),"")</f>
        <v/>
      </c>
      <c r="LG37" s="41" t="str">
        <f>IFERROR(VLOOKUP(LG14,[1]Table2!$B$1:$Z$21,MATCH("xGA/90",[1]Table2!$B$1:$Z$1,0),0)*VLOOKUP($B14,[1]Table2!$B$1:$Z$21,MATCH("xG/90",[1]Table2!$B$1:$Z$1,0),0),"")</f>
        <v/>
      </c>
      <c r="LH37" s="41" t="str">
        <f>IFERROR(VLOOKUP(LH14,[1]Table2!$B$1:$Z$21,MATCH("xGA/90",[1]Table2!$B$1:$Z$1,0),0)*VLOOKUP($B14,[1]Table2!$B$1:$Z$21,MATCH("xG/90",[1]Table2!$B$1:$Z$1,0),0),"")</f>
        <v/>
      </c>
      <c r="LI37" s="41" t="str">
        <f>IFERROR(VLOOKUP(LI14,[1]Table2!$B$1:$Z$21,MATCH("xGA/90",[1]Table2!$B$1:$Z$1,0),0)*VLOOKUP($B14,[1]Table2!$B$1:$Z$21,MATCH("xG/90",[1]Table2!$B$1:$Z$1,0),0),"")</f>
        <v/>
      </c>
      <c r="LJ37" s="41" t="str">
        <f>IFERROR(VLOOKUP(LJ14,[1]Table2!$B$1:$Z$21,MATCH("xGA/90",[1]Table2!$B$1:$Z$1,0),0)*VLOOKUP($B14,[1]Table2!$B$1:$Z$21,MATCH("xG/90",[1]Table2!$B$1:$Z$1,0),0),"")</f>
        <v/>
      </c>
      <c r="LK37" s="41" t="str">
        <f>IFERROR(VLOOKUP(LK14,[1]Table2!$B$1:$Z$21,MATCH("xGA/90",[1]Table2!$B$1:$Z$1,0),0)*VLOOKUP($B14,[1]Table2!$B$1:$Z$21,MATCH("xG/90",[1]Table2!$B$1:$Z$1,0),0),"")</f>
        <v/>
      </c>
      <c r="LL37" s="41" t="str">
        <f>IFERROR(VLOOKUP(LL14,[1]Table2!$B$1:$Z$21,MATCH("xGA/90",[1]Table2!$B$1:$Z$1,0),0)*VLOOKUP($B14,[1]Table2!$B$1:$Z$21,MATCH("xG/90",[1]Table2!$B$1:$Z$1,0),0),"")</f>
        <v/>
      </c>
      <c r="LM37" s="41" t="str">
        <f>IFERROR(VLOOKUP(LM14,[1]Table2!$B$1:$Z$21,MATCH("xGA/90",[1]Table2!$B$1:$Z$1,0),0)*VLOOKUP($B14,[1]Table2!$B$1:$Z$21,MATCH("xG/90",[1]Table2!$B$1:$Z$1,0),0),"")</f>
        <v/>
      </c>
      <c r="LN37" s="41" t="str">
        <f>IFERROR(VLOOKUP(LN14,[1]Table2!$B$1:$Z$21,MATCH("xGA/90",[1]Table2!$B$1:$Z$1,0),0)*VLOOKUP($B14,[1]Table2!$B$1:$Z$21,MATCH("xG/90",[1]Table2!$B$1:$Z$1,0),0),"")</f>
        <v/>
      </c>
      <c r="LO37" s="41" t="str">
        <f>IFERROR(VLOOKUP(LO14,[1]Table2!$B$1:$Z$21,MATCH("xGA/90",[1]Table2!$B$1:$Z$1,0),0)*VLOOKUP($B14,[1]Table2!$B$1:$Z$21,MATCH("xG/90",[1]Table2!$B$1:$Z$1,0),0),"")</f>
        <v/>
      </c>
      <c r="LP37" s="41" t="str">
        <f>IFERROR(VLOOKUP(LP14,[1]Table2!$B$1:$Z$21,MATCH("xGA/90",[1]Table2!$B$1:$Z$1,0),0)*VLOOKUP($B14,[1]Table2!$B$1:$Z$21,MATCH("xG/90",[1]Table2!$B$1:$Z$1,0),0),"")</f>
        <v/>
      </c>
      <c r="LQ37" s="41" t="str">
        <f>IFERROR(VLOOKUP(LQ14,[1]Table2!$B$1:$Z$21,MATCH("xGA/90",[1]Table2!$B$1:$Z$1,0),0)*VLOOKUP($B14,[1]Table2!$B$1:$Z$21,MATCH("xG/90",[1]Table2!$B$1:$Z$1,0),0),"")</f>
        <v/>
      </c>
      <c r="LR37" s="41" t="str">
        <f>IFERROR(VLOOKUP(LR14,[1]Table2!$B$1:$Z$21,MATCH("xGA/90",[1]Table2!$B$1:$Z$1,0),0)*VLOOKUP($B14,[1]Table2!$B$1:$Z$21,MATCH("xG/90",[1]Table2!$B$1:$Z$1,0),0),"")</f>
        <v/>
      </c>
      <c r="LS37" s="41" t="str">
        <f>IFERROR(VLOOKUP(LS14,[1]Table2!$B$1:$Z$21,MATCH("xGA/90",[1]Table2!$B$1:$Z$1,0),0)*VLOOKUP($B14,[1]Table2!$B$1:$Z$21,MATCH("xG/90",[1]Table2!$B$1:$Z$1,0),0),"")</f>
        <v/>
      </c>
      <c r="LT37" s="41" t="str">
        <f>IFERROR(VLOOKUP(LT14,[1]Table2!$B$1:$Z$21,MATCH("xGA/90",[1]Table2!$B$1:$Z$1,0),0)*VLOOKUP($B14,[1]Table2!$B$1:$Z$21,MATCH("xG/90",[1]Table2!$B$1:$Z$1,0),0),"")</f>
        <v/>
      </c>
      <c r="LU37" s="41" t="str">
        <f>IFERROR(VLOOKUP(LU14,[1]Table2!$B$1:$Z$21,MATCH("xGA/90",[1]Table2!$B$1:$Z$1,0),0)*VLOOKUP($B14,[1]Table2!$B$1:$Z$21,MATCH("xG/90",[1]Table2!$B$1:$Z$1,0),0),"")</f>
        <v/>
      </c>
      <c r="LV37" s="41" t="str">
        <f>IFERROR(VLOOKUP(LV14,[1]Table2!$B$1:$Z$21,MATCH("xGA/90",[1]Table2!$B$1:$Z$1,0),0)*VLOOKUP($B14,[1]Table2!$B$1:$Z$21,MATCH("xG/90",[1]Table2!$B$1:$Z$1,0),0),"")</f>
        <v/>
      </c>
      <c r="LW37" s="41" t="str">
        <f>IFERROR(VLOOKUP(LW14,[1]Table2!$B$1:$Z$21,MATCH("xGA/90",[1]Table2!$B$1:$Z$1,0),0)*VLOOKUP($B14,[1]Table2!$B$1:$Z$21,MATCH("xG/90",[1]Table2!$B$1:$Z$1,0),0),"")</f>
        <v/>
      </c>
      <c r="LX37" s="41" t="str">
        <f>IFERROR(VLOOKUP(LX14,[1]Table2!$B$1:$Z$21,MATCH("xGA/90",[1]Table2!$B$1:$Z$1,0),0)*VLOOKUP($B14,[1]Table2!$B$1:$Z$21,MATCH("xG/90",[1]Table2!$B$1:$Z$1,0),0),"")</f>
        <v/>
      </c>
      <c r="LY37" s="41" t="str">
        <f>IFERROR(VLOOKUP(LY14,[1]Table2!$B$1:$Z$21,MATCH("xGA/90",[1]Table2!$B$1:$Z$1,0),0)*VLOOKUP($B14,[1]Table2!$B$1:$Z$21,MATCH("xG/90",[1]Table2!$B$1:$Z$1,0),0),"")</f>
        <v/>
      </c>
      <c r="LZ37" s="41" t="str">
        <f>IFERROR(VLOOKUP(LZ14,[1]Table2!$B$1:$Z$21,MATCH("xGA/90",[1]Table2!$B$1:$Z$1,0),0)*VLOOKUP($B14,[1]Table2!$B$1:$Z$21,MATCH("xG/90",[1]Table2!$B$1:$Z$1,0),0),"")</f>
        <v/>
      </c>
      <c r="MA37" s="41" t="str">
        <f>IFERROR(VLOOKUP(MA14,[1]Table2!$B$1:$Z$21,MATCH("xGA/90",[1]Table2!$B$1:$Z$1,0),0)*VLOOKUP($B14,[1]Table2!$B$1:$Z$21,MATCH("xG/90",[1]Table2!$B$1:$Z$1,0),0),"")</f>
        <v/>
      </c>
      <c r="MB37" s="41" t="str">
        <f>IFERROR(VLOOKUP(MB14,[1]Table2!$B$1:$Z$21,MATCH("xGA/90",[1]Table2!$B$1:$Z$1,0),0)*VLOOKUP($B14,[1]Table2!$B$1:$Z$21,MATCH("xG/90",[1]Table2!$B$1:$Z$1,0),0),"")</f>
        <v/>
      </c>
      <c r="MC37" s="41" t="str">
        <f>IFERROR(VLOOKUP(MC14,[1]Table2!$B$1:$Z$21,MATCH("xGA/90",[1]Table2!$B$1:$Z$1,0),0)*VLOOKUP($B14,[1]Table2!$B$1:$Z$21,MATCH("xG/90",[1]Table2!$B$1:$Z$1,0),0),"")</f>
        <v/>
      </c>
      <c r="MD37" s="41" t="str">
        <f>IFERROR(VLOOKUP(MD14,[1]Table2!$B$1:$Z$21,MATCH("xGA/90",[1]Table2!$B$1:$Z$1,0),0)*VLOOKUP($B14,[1]Table2!$B$1:$Z$21,MATCH("xG/90",[1]Table2!$B$1:$Z$1,0),0),"")</f>
        <v/>
      </c>
      <c r="ME37" s="41" t="str">
        <f>IFERROR(VLOOKUP(ME14,[1]Table2!$B$1:$Z$21,MATCH("xGA/90",[1]Table2!$B$1:$Z$1,0),0)*VLOOKUP($B14,[1]Table2!$B$1:$Z$21,MATCH("xG/90",[1]Table2!$B$1:$Z$1,0),0),"")</f>
        <v/>
      </c>
      <c r="MF37" s="41" t="str">
        <f>IFERROR(VLOOKUP(MF14,[1]Table2!$B$1:$Z$21,MATCH("xGA/90",[1]Table2!$B$1:$Z$1,0),0)*VLOOKUP($B14,[1]Table2!$B$1:$Z$21,MATCH("xG/90",[1]Table2!$B$1:$Z$1,0),0),"")</f>
        <v/>
      </c>
      <c r="MG37" s="41" t="str">
        <f>IFERROR(VLOOKUP(MG14,[1]Table2!$B$1:$Z$21,MATCH("xGA/90",[1]Table2!$B$1:$Z$1,0),0)*VLOOKUP($B14,[1]Table2!$B$1:$Z$21,MATCH("xG/90",[1]Table2!$B$1:$Z$1,0),0),"")</f>
        <v/>
      </c>
      <c r="MH37" s="41" t="str">
        <f>IFERROR(VLOOKUP(MH14,[1]Table2!$B$1:$Z$21,MATCH("xGA/90",[1]Table2!$B$1:$Z$1,0),0)*VLOOKUP($B14,[1]Table2!$B$1:$Z$21,MATCH("xG/90",[1]Table2!$B$1:$Z$1,0),0),"")</f>
        <v/>
      </c>
      <c r="MI37" s="41" t="str">
        <f>IFERROR(VLOOKUP(MI14,[1]Table2!$B$1:$Z$21,MATCH("xGA/90",[1]Table2!$B$1:$Z$1,0),0)*VLOOKUP($B14,[1]Table2!$B$1:$Z$21,MATCH("xG/90",[1]Table2!$B$1:$Z$1,0),0),"")</f>
        <v/>
      </c>
      <c r="MJ37" s="41" t="str">
        <f>IFERROR(VLOOKUP(MJ14,[1]Table2!$B$1:$Z$21,MATCH("xGA/90",[1]Table2!$B$1:$Z$1,0),0)*VLOOKUP($B14,[1]Table2!$B$1:$Z$21,MATCH("xG/90",[1]Table2!$B$1:$Z$1,0),0),"")</f>
        <v/>
      </c>
      <c r="MK37" s="41" t="str">
        <f>IFERROR(VLOOKUP(MK14,[1]Table2!$B$1:$Z$21,MATCH("xGA/90",[1]Table2!$B$1:$Z$1,0),0)*VLOOKUP($B14,[1]Table2!$B$1:$Z$21,MATCH("xG/90",[1]Table2!$B$1:$Z$1,0),0),"")</f>
        <v/>
      </c>
      <c r="ML37" s="41" t="str">
        <f>IFERROR(VLOOKUP(ML14,[1]Table2!$B$1:$Z$21,MATCH("xGA/90",[1]Table2!$B$1:$Z$1,0),0)*VLOOKUP($B14,[1]Table2!$B$1:$Z$21,MATCH("xG/90",[1]Table2!$B$1:$Z$1,0),0),"")</f>
        <v/>
      </c>
      <c r="MM37" s="41" t="str">
        <f>IFERROR(VLOOKUP(MM14,[1]Table2!$B$1:$Z$21,MATCH("xGA/90",[1]Table2!$B$1:$Z$1,0),0)*VLOOKUP($B14,[1]Table2!$B$1:$Z$21,MATCH("xG/90",[1]Table2!$B$1:$Z$1,0),0),"")</f>
        <v/>
      </c>
      <c r="MN37" s="41" t="str">
        <f>IFERROR(VLOOKUP(MN14,[1]Table2!$B$1:$Z$21,MATCH("xGA/90",[1]Table2!$B$1:$Z$1,0),0)*VLOOKUP($B14,[1]Table2!$B$1:$Z$21,MATCH("xG/90",[1]Table2!$B$1:$Z$1,0),0),"")</f>
        <v/>
      </c>
      <c r="MO37" s="41" t="str">
        <f>IFERROR(VLOOKUP(MO14,[1]Table2!$B$1:$Z$21,MATCH("xGA/90",[1]Table2!$B$1:$Z$1,0),0)*VLOOKUP($B14,[1]Table2!$B$1:$Z$21,MATCH("xG/90",[1]Table2!$B$1:$Z$1,0),0),"")</f>
        <v/>
      </c>
      <c r="MP37" s="41" t="str">
        <f>IFERROR(VLOOKUP(MP14,[1]Table2!$B$1:$Z$21,MATCH("xGA/90",[1]Table2!$B$1:$Z$1,0),0)*VLOOKUP($B14,[1]Table2!$B$1:$Z$21,MATCH("xG/90",[1]Table2!$B$1:$Z$1,0),0),"")</f>
        <v/>
      </c>
      <c r="MQ37" s="41" t="str">
        <f>IFERROR(VLOOKUP(MQ14,[1]Table2!$B$1:$Z$21,MATCH("xGA/90",[1]Table2!$B$1:$Z$1,0),0)*VLOOKUP($B14,[1]Table2!$B$1:$Z$21,MATCH("xG/90",[1]Table2!$B$1:$Z$1,0),0),"")</f>
        <v/>
      </c>
      <c r="MR37" s="41" t="str">
        <f>IFERROR(VLOOKUP(MR14,[1]Table2!$B$1:$Z$21,MATCH("xGA/90",[1]Table2!$B$1:$Z$1,0),0)*VLOOKUP($B14,[1]Table2!$B$1:$Z$21,MATCH("xG/90",[1]Table2!$B$1:$Z$1,0),0),"")</f>
        <v/>
      </c>
      <c r="MS37" s="41" t="str">
        <f>IFERROR(VLOOKUP(MS14,[1]Table2!$B$1:$Z$21,MATCH("xGA/90",[1]Table2!$B$1:$Z$1,0),0)*VLOOKUP($B14,[1]Table2!$B$1:$Z$21,MATCH("xG/90",[1]Table2!$B$1:$Z$1,0),0),"")</f>
        <v/>
      </c>
      <c r="MT37" s="41" t="str">
        <f>IFERROR(VLOOKUP(MT14,[1]Table2!$B$1:$Z$21,MATCH("xGA/90",[1]Table2!$B$1:$Z$1,0),0)*VLOOKUP($B14,[1]Table2!$B$1:$Z$21,MATCH("xG/90",[1]Table2!$B$1:$Z$1,0),0),"")</f>
        <v/>
      </c>
      <c r="MU37" s="41" t="str">
        <f>IFERROR(VLOOKUP(MU14,[1]Table2!$B$1:$Z$21,MATCH("xGA/90",[1]Table2!$B$1:$Z$1,0),0)*VLOOKUP($B14,[1]Table2!$B$1:$Z$21,MATCH("xG/90",[1]Table2!$B$1:$Z$1,0),0),"")</f>
        <v/>
      </c>
      <c r="MV37" s="41" t="str">
        <f>IFERROR(VLOOKUP(MV14,[1]Table2!$B$1:$Z$21,MATCH("xGA/90",[1]Table2!$B$1:$Z$1,0),0)*VLOOKUP($B14,[1]Table2!$B$1:$Z$21,MATCH("xG/90",[1]Table2!$B$1:$Z$1,0),0),"")</f>
        <v/>
      </c>
      <c r="MW37" s="41" t="str">
        <f>IFERROR(VLOOKUP(MW14,[1]Table2!$B$1:$Z$21,MATCH("xGA/90",[1]Table2!$B$1:$Z$1,0),0)*VLOOKUP($B14,[1]Table2!$B$1:$Z$21,MATCH("xG/90",[1]Table2!$B$1:$Z$1,0),0),"")</f>
        <v/>
      </c>
      <c r="MX37" s="41" t="str">
        <f>IFERROR(VLOOKUP(MX14,[1]Table2!$B$1:$Z$21,MATCH("xGA/90",[1]Table2!$B$1:$Z$1,0),0)*VLOOKUP($B14,[1]Table2!$B$1:$Z$21,MATCH("xG/90",[1]Table2!$B$1:$Z$1,0),0),"")</f>
        <v/>
      </c>
      <c r="MY37" s="41" t="str">
        <f>IFERROR(VLOOKUP(MY14,[1]Table2!$B$1:$Z$21,MATCH("xGA/90",[1]Table2!$B$1:$Z$1,0),0)*VLOOKUP($B14,[1]Table2!$B$1:$Z$21,MATCH("xG/90",[1]Table2!$B$1:$Z$1,0),0),"")</f>
        <v/>
      </c>
      <c r="MZ37" s="41" t="str">
        <f>IFERROR(VLOOKUP(MZ14,[1]Table2!$B$1:$Z$21,MATCH("xGA/90",[1]Table2!$B$1:$Z$1,0),0)*VLOOKUP($B14,[1]Table2!$B$1:$Z$21,MATCH("xG/90",[1]Table2!$B$1:$Z$1,0),0),"")</f>
        <v/>
      </c>
      <c r="NA37" s="41" t="str">
        <f>IFERROR(VLOOKUP(NA14,[1]Table2!$B$1:$Z$21,MATCH("xGA/90",[1]Table2!$B$1:$Z$1,0),0)*VLOOKUP($B14,[1]Table2!$B$1:$Z$21,MATCH("xG/90",[1]Table2!$B$1:$Z$1,0),0),"")</f>
        <v/>
      </c>
      <c r="NB37" s="41" t="str">
        <f>IFERROR(VLOOKUP(NB14,[1]Table2!$B$1:$Z$21,MATCH("xGA/90",[1]Table2!$B$1:$Z$1,0),0)*VLOOKUP($B14,[1]Table2!$B$1:$Z$21,MATCH("xG/90",[1]Table2!$B$1:$Z$1,0),0),"")</f>
        <v/>
      </c>
      <c r="NC37" s="41" t="str">
        <f>IFERROR(VLOOKUP(NC14,[1]Table2!$B$1:$Z$21,MATCH("xGA/90",[1]Table2!$B$1:$Z$1,0),0)*VLOOKUP($B14,[1]Table2!$B$1:$Z$21,MATCH("xG/90",[1]Table2!$B$1:$Z$1,0),0),"")</f>
        <v/>
      </c>
      <c r="NE37" s="40">
        <f t="shared" si="0"/>
        <v>-0.35</v>
      </c>
      <c r="NF37" s="41" t="str">
        <f>IFERROR(VLOOKUP(NF14,[1]Table2!$B$1:$Z$21,MATCH("xGA/90",[1]Table2!$B$1:$Z$1,0),0)*VLOOKUP($B14,[1]Table2!$B$1:$Z$21,MATCH("xG/90",[1]Table2!$B$1:$Z$1,0),0),"")</f>
        <v/>
      </c>
      <c r="NG37" s="41" t="str">
        <f>IFERROR(VLOOKUP(NG14,[1]Table2!$B$1:$Z$21,MATCH("xGA/90",[1]Table2!$B$1:$Z$1,0),0)*VLOOKUP($B14,[1]Table2!$B$1:$Z$21,MATCH("xG/90",[1]Table2!$B$1:$Z$1,0),0),"")</f>
        <v/>
      </c>
      <c r="NH37" s="41">
        <f>IFERROR(VLOOKUP(NH14,[1]Table2!$B$1:$Z$21,MATCH("xGA/90",[1]Table2!$B$1:$Z$1,0),0)*VLOOKUP($B14,[1]Table2!$B$1:$Z$21,MATCH("xG/90",[1]Table2!$B$1:$Z$1,0),0),"")</f>
        <v>1.3690234375000001</v>
      </c>
      <c r="NI37" s="41">
        <f>IFERROR(VLOOKUP(NI14,[1]Table2!$B$1:$Z$21,MATCH("xGA/90",[1]Table2!$B$1:$Z$1,0),0)*VLOOKUP($B14,[1]Table2!$B$1:$Z$21,MATCH("xG/90",[1]Table2!$B$1:$Z$1,0),0),"")</f>
        <v>1.6609765624999999</v>
      </c>
      <c r="NJ37" s="41">
        <f>IFERROR(VLOOKUP(NJ14,[1]Table2!$B$1:$Z$21,MATCH("xGA/90",[1]Table2!$B$1:$Z$1,0),0)*VLOOKUP($B14,[1]Table2!$B$1:$Z$21,MATCH("xG/90",[1]Table2!$B$1:$Z$1,0),0),"")</f>
        <v>1.8345703124999999</v>
      </c>
    </row>
    <row r="38" spans="1:374" s="42" customFormat="1" ht="15.75" thickBot="1" x14ac:dyDescent="0.3">
      <c r="A38" s="39" t="s">
        <v>42</v>
      </c>
      <c r="B38" s="40">
        <f>VLOOKUP(A38,[1]Table!$B$1:$O$21,MATCH("xGD/90",[1]Table!$B$1:$O$1,0),0)</f>
        <v>0.45</v>
      </c>
      <c r="C38" s="41" t="str">
        <f>IFERROR(VLOOKUP(C15,[1]Table2!$B$1:$Z$21,MATCH("xGA/90",[1]Table2!$B$1:$Z$1,0),0)*VLOOKUP($B15,[1]Table2!$B$1:$Z$21,MATCH("xG/90",[1]Table2!$B$1:$Z$1,0),0),"")</f>
        <v/>
      </c>
      <c r="D38" s="41" t="str">
        <f>IFERROR(VLOOKUP(D15,[1]Table2!$B$1:$Z$21,MATCH("xGA/90",[1]Table2!$B$1:$Z$1,0),0)*VLOOKUP($B15,[1]Table2!$B$1:$Z$21,MATCH("xG/90",[1]Table2!$B$1:$Z$1,0),0),"")</f>
        <v/>
      </c>
      <c r="E38" s="41" t="str">
        <f>IFERROR(VLOOKUP(E15,[1]Table2!$B$1:$Z$21,MATCH("xGA/90",[1]Table2!$B$1:$Z$1,0),0)*VLOOKUP($B15,[1]Table2!$B$1:$Z$21,MATCH("xG/90",[1]Table2!$B$1:$Z$1,0),0),"")</f>
        <v/>
      </c>
      <c r="F38" s="41" t="str">
        <f>IFERROR(VLOOKUP(F15,[1]Table2!$B$1:$Z$21,MATCH("xGA/90",[1]Table2!$B$1:$Z$1,0),0)*VLOOKUP($B15,[1]Table2!$B$1:$Z$21,MATCH("xG/90",[1]Table2!$B$1:$Z$1,0),0),"")</f>
        <v/>
      </c>
      <c r="G38" s="41" t="str">
        <f>IFERROR(VLOOKUP(G15,[1]Table2!$B$1:$Z$21,MATCH("xGA/90",[1]Table2!$B$1:$Z$1,0),0)*VLOOKUP($B15,[1]Table2!$B$1:$Z$21,MATCH("xG/90",[1]Table2!$B$1:$Z$1,0),0),"")</f>
        <v/>
      </c>
      <c r="H38" s="41">
        <f>IFERROR(VLOOKUP(H15,[1]Table2!$B$1:$Z$21,MATCH("xGA/90",[1]Table2!$B$1:$Z$1,0),0)*VLOOKUP($B15,[1]Table2!$B$1:$Z$21,MATCH("xG/90",[1]Table2!$B$1:$Z$1,0),0),"")</f>
        <v>3.039542143600416</v>
      </c>
      <c r="I38" s="41" t="str">
        <f>IFERROR(VLOOKUP(I15,[1]Table2!$B$1:$Z$21,MATCH("xGA/90",[1]Table2!$B$1:$Z$1,0),0)*VLOOKUP($B15,[1]Table2!$B$1:$Z$21,MATCH("xG/90",[1]Table2!$B$1:$Z$1,0),0),"")</f>
        <v/>
      </c>
      <c r="J38" s="41" t="str">
        <f>IFERROR(VLOOKUP(J15,[1]Table2!$B$1:$Z$21,MATCH("xGA/90",[1]Table2!$B$1:$Z$1,0),0)*VLOOKUP($B15,[1]Table2!$B$1:$Z$21,MATCH("xG/90",[1]Table2!$B$1:$Z$1,0),0),"")</f>
        <v/>
      </c>
      <c r="K38" s="41" t="str">
        <f>IFERROR(VLOOKUP(K15,[1]Table2!$B$1:$Z$21,MATCH("xGA/90",[1]Table2!$B$1:$Z$1,0),0)*VLOOKUP($B15,[1]Table2!$B$1:$Z$21,MATCH("xG/90",[1]Table2!$B$1:$Z$1,0),0),"")</f>
        <v/>
      </c>
      <c r="L38" s="41" t="str">
        <f>IFERROR(VLOOKUP(L15,[1]Table2!$B$1:$Z$21,MATCH("xGA/90",[1]Table2!$B$1:$Z$1,0),0)*VLOOKUP($B15,[1]Table2!$B$1:$Z$21,MATCH("xG/90",[1]Table2!$B$1:$Z$1,0),0),"")</f>
        <v/>
      </c>
      <c r="M38" s="41" t="str">
        <f>IFERROR(VLOOKUP(M15,[1]Table2!$B$1:$Z$21,MATCH("xGA/90",[1]Table2!$B$1:$Z$1,0),0)*VLOOKUP($B15,[1]Table2!$B$1:$Z$21,MATCH("xG/90",[1]Table2!$B$1:$Z$1,0),0),"")</f>
        <v/>
      </c>
      <c r="N38" s="41" t="str">
        <f>IFERROR(VLOOKUP(N15,[1]Table2!$B$1:$Z$21,MATCH("xGA/90",[1]Table2!$B$1:$Z$1,0),0)*VLOOKUP($B15,[1]Table2!$B$1:$Z$21,MATCH("xG/90",[1]Table2!$B$1:$Z$1,0),0),"")</f>
        <v/>
      </c>
      <c r="O38" s="41" t="str">
        <f>IFERROR(VLOOKUP(O15,[1]Table2!$B$1:$Z$21,MATCH("xGA/90",[1]Table2!$B$1:$Z$1,0),0)*VLOOKUP($B15,[1]Table2!$B$1:$Z$21,MATCH("xG/90",[1]Table2!$B$1:$Z$1,0),0),"")</f>
        <v/>
      </c>
      <c r="P38" s="41" t="str">
        <f>IFERROR(VLOOKUP(P15,[1]Table2!$B$1:$Z$21,MATCH("xGA/90",[1]Table2!$B$1:$Z$1,0),0)*VLOOKUP($B15,[1]Table2!$B$1:$Z$21,MATCH("xG/90",[1]Table2!$B$1:$Z$1,0),0),"")</f>
        <v/>
      </c>
      <c r="Q38" s="41">
        <f>IFERROR(VLOOKUP(Q15,[1]Table2!$B$1:$Z$21,MATCH("xGA/90",[1]Table2!$B$1:$Z$1,0),0)*VLOOKUP($B15,[1]Table2!$B$1:$Z$21,MATCH("xG/90",[1]Table2!$B$1:$Z$1,0),0),"")</f>
        <v>2.411290322580645</v>
      </c>
      <c r="R38" s="41" t="str">
        <f>IFERROR(VLOOKUP(R15,[1]Table2!$B$1:$Z$21,MATCH("xGA/90",[1]Table2!$B$1:$Z$1,0),0)*VLOOKUP($B15,[1]Table2!$B$1:$Z$21,MATCH("xG/90",[1]Table2!$B$1:$Z$1,0),0),"")</f>
        <v/>
      </c>
      <c r="S38" s="41" t="str">
        <f>IFERROR(VLOOKUP(S15,[1]Table2!$B$1:$Z$21,MATCH("xGA/90",[1]Table2!$B$1:$Z$1,0),0)*VLOOKUP($B15,[1]Table2!$B$1:$Z$21,MATCH("xG/90",[1]Table2!$B$1:$Z$1,0),0),"")</f>
        <v/>
      </c>
      <c r="T38" s="41" t="str">
        <f>IFERROR(VLOOKUP(T15,[1]Table2!$B$1:$Z$21,MATCH("xGA/90",[1]Table2!$B$1:$Z$1,0),0)*VLOOKUP($B15,[1]Table2!$B$1:$Z$21,MATCH("xG/90",[1]Table2!$B$1:$Z$1,0),0),"")</f>
        <v/>
      </c>
      <c r="U38" s="41" t="str">
        <f>IFERROR(VLOOKUP(U15,[1]Table2!$B$1:$Z$21,MATCH("xGA/90",[1]Table2!$B$1:$Z$1,0),0)*VLOOKUP($B15,[1]Table2!$B$1:$Z$21,MATCH("xG/90",[1]Table2!$B$1:$Z$1,0),0),"")</f>
        <v/>
      </c>
      <c r="V38" s="41" t="str">
        <f>IFERROR(VLOOKUP(V15,[1]Table2!$B$1:$Z$21,MATCH("xGA/90",[1]Table2!$B$1:$Z$1,0),0)*VLOOKUP($B15,[1]Table2!$B$1:$Z$21,MATCH("xG/90",[1]Table2!$B$1:$Z$1,0),0),"")</f>
        <v/>
      </c>
      <c r="W38" s="41" t="str">
        <f>IFERROR(VLOOKUP(W15,[1]Table2!$B$1:$Z$21,MATCH("xGA/90",[1]Table2!$B$1:$Z$1,0),0)*VLOOKUP($B15,[1]Table2!$B$1:$Z$21,MATCH("xG/90",[1]Table2!$B$1:$Z$1,0),0),"")</f>
        <v/>
      </c>
      <c r="X38" s="41">
        <f>IFERROR(VLOOKUP(X15,[1]Table2!$B$1:$Z$21,MATCH("xGA/90",[1]Table2!$B$1:$Z$1,0),0)*VLOOKUP($B15,[1]Table2!$B$1:$Z$21,MATCH("xG/90",[1]Table2!$B$1:$Z$1,0),0),"")</f>
        <v>2.3927419354838708</v>
      </c>
      <c r="Y38" s="41" t="str">
        <f>IFERROR(VLOOKUP(Y15,[1]Table2!$B$1:$Z$21,MATCH("xGA/90",[1]Table2!$B$1:$Z$1,0),0)*VLOOKUP($B15,[1]Table2!$B$1:$Z$21,MATCH("xG/90",[1]Table2!$B$1:$Z$1,0),0),"")</f>
        <v/>
      </c>
      <c r="Z38" s="41" t="str">
        <f>IFERROR(VLOOKUP(Z15,[1]Table2!$B$1:$Z$21,MATCH("xGA/90",[1]Table2!$B$1:$Z$1,0),0)*VLOOKUP($B15,[1]Table2!$B$1:$Z$21,MATCH("xG/90",[1]Table2!$B$1:$Z$1,0),0),"")</f>
        <v/>
      </c>
      <c r="AA38" s="41" t="str">
        <f>IFERROR(VLOOKUP(AA15,[1]Table2!$B$1:$Z$21,MATCH("xGA/90",[1]Table2!$B$1:$Z$1,0),0)*VLOOKUP($B15,[1]Table2!$B$1:$Z$21,MATCH("xG/90",[1]Table2!$B$1:$Z$1,0),0),"")</f>
        <v/>
      </c>
      <c r="AB38" s="41" t="str">
        <f>IFERROR(VLOOKUP(AB15,[1]Table2!$B$1:$Z$21,MATCH("xGA/90",[1]Table2!$B$1:$Z$1,0),0)*VLOOKUP($B15,[1]Table2!$B$1:$Z$21,MATCH("xG/90",[1]Table2!$B$1:$Z$1,0),0),"")</f>
        <v/>
      </c>
      <c r="AC38" s="41">
        <f>IFERROR(VLOOKUP(AC15,[1]Table2!$B$1:$Z$21,MATCH("xGA/90",[1]Table2!$B$1:$Z$1,0),0)*VLOOKUP($B15,[1]Table2!$B$1:$Z$21,MATCH("xG/90",[1]Table2!$B$1:$Z$1,0),0),"")</f>
        <v>3.2633568548387095</v>
      </c>
      <c r="AD38" s="41" t="str">
        <f>IFERROR(VLOOKUP(AD15,[1]Table2!$B$1:$Z$21,MATCH("xGA/90",[1]Table2!$B$1:$Z$1,0),0)*VLOOKUP($B15,[1]Table2!$B$1:$Z$21,MATCH("xG/90",[1]Table2!$B$1:$Z$1,0),0),"")</f>
        <v/>
      </c>
      <c r="AE38" s="41" t="str">
        <f>IFERROR(VLOOKUP(AE15,[1]Table2!$B$1:$Z$21,MATCH("xGA/90",[1]Table2!$B$1:$Z$1,0),0)*VLOOKUP($B15,[1]Table2!$B$1:$Z$21,MATCH("xG/90",[1]Table2!$B$1:$Z$1,0),0),"")</f>
        <v/>
      </c>
      <c r="AF38" s="41" t="str">
        <f>IFERROR(VLOOKUP(AF15,[1]Table2!$B$1:$Z$21,MATCH("xGA/90",[1]Table2!$B$1:$Z$1,0),0)*VLOOKUP($B15,[1]Table2!$B$1:$Z$21,MATCH("xG/90",[1]Table2!$B$1:$Z$1,0),0),"")</f>
        <v/>
      </c>
      <c r="AG38" s="41">
        <f>IFERROR(VLOOKUP(AG15,[1]Table2!$B$1:$Z$21,MATCH("xGA/90",[1]Table2!$B$1:$Z$1,0),0)*VLOOKUP($B15,[1]Table2!$B$1:$Z$21,MATCH("xG/90",[1]Table2!$B$1:$Z$1,0),0),"")</f>
        <v>1.9027055150884495</v>
      </c>
      <c r="AH38" s="41" t="str">
        <f>IFERROR(VLOOKUP(AH15,[1]Table2!$B$1:$Z$21,MATCH("xGA/90",[1]Table2!$B$1:$Z$1,0),0)*VLOOKUP($B15,[1]Table2!$B$1:$Z$21,MATCH("xG/90",[1]Table2!$B$1:$Z$1,0),0),"")</f>
        <v/>
      </c>
      <c r="AI38" s="41" t="str">
        <f>IFERROR(VLOOKUP(AI15,[1]Table2!$B$1:$Z$21,MATCH("xGA/90",[1]Table2!$B$1:$Z$1,0),0)*VLOOKUP($B15,[1]Table2!$B$1:$Z$21,MATCH("xG/90",[1]Table2!$B$1:$Z$1,0),0),"")</f>
        <v/>
      </c>
      <c r="AJ38" s="41">
        <f>IFERROR(VLOOKUP(AJ15,[1]Table2!$B$1:$Z$21,MATCH("xGA/90",[1]Table2!$B$1:$Z$1,0),0)*VLOOKUP($B15,[1]Table2!$B$1:$Z$21,MATCH("xG/90",[1]Table2!$B$1:$Z$1,0),0),"")</f>
        <v>3.130040322580645</v>
      </c>
      <c r="AK38" s="41" t="str">
        <f>IFERROR(VLOOKUP(AK15,[1]Table2!$B$1:$Z$21,MATCH("xGA/90",[1]Table2!$B$1:$Z$1,0),0)*VLOOKUP($B15,[1]Table2!$B$1:$Z$21,MATCH("xG/90",[1]Table2!$B$1:$Z$1,0),0),"")</f>
        <v/>
      </c>
      <c r="AL38" s="41" t="str">
        <f>IFERROR(VLOOKUP(AL15,[1]Table2!$B$1:$Z$21,MATCH("xGA/90",[1]Table2!$B$1:$Z$1,0),0)*VLOOKUP($B15,[1]Table2!$B$1:$Z$21,MATCH("xG/90",[1]Table2!$B$1:$Z$1,0),0),"")</f>
        <v/>
      </c>
      <c r="AM38" s="41" t="str">
        <f>IFERROR(VLOOKUP(AM15,[1]Table2!$B$1:$Z$21,MATCH("xGA/90",[1]Table2!$B$1:$Z$1,0),0)*VLOOKUP($B15,[1]Table2!$B$1:$Z$21,MATCH("xG/90",[1]Table2!$B$1:$Z$1,0),0),"")</f>
        <v/>
      </c>
      <c r="AN38" s="41" t="str">
        <f>IFERROR(VLOOKUP(AN15,[1]Table2!$B$1:$Z$21,MATCH("xGA/90",[1]Table2!$B$1:$Z$1,0),0)*VLOOKUP($B15,[1]Table2!$B$1:$Z$21,MATCH("xG/90",[1]Table2!$B$1:$Z$1,0),0),"")</f>
        <v/>
      </c>
      <c r="AO38" s="41" t="str">
        <f>IFERROR(VLOOKUP(AO15,[1]Table2!$B$1:$Z$21,MATCH("xGA/90",[1]Table2!$B$1:$Z$1,0),0)*VLOOKUP($B15,[1]Table2!$B$1:$Z$21,MATCH("xG/90",[1]Table2!$B$1:$Z$1,0),0),"")</f>
        <v/>
      </c>
      <c r="AP38" s="41" t="str">
        <f>IFERROR(VLOOKUP(AP15,[1]Table2!$B$1:$Z$21,MATCH("xGA/90",[1]Table2!$B$1:$Z$1,0),0)*VLOOKUP($B15,[1]Table2!$B$1:$Z$21,MATCH("xG/90",[1]Table2!$B$1:$Z$1,0),0),"")</f>
        <v/>
      </c>
      <c r="AQ38" s="41" t="str">
        <f>IFERROR(VLOOKUP(AQ15,[1]Table2!$B$1:$Z$21,MATCH("xGA/90",[1]Table2!$B$1:$Z$1,0),0)*VLOOKUP($B15,[1]Table2!$B$1:$Z$21,MATCH("xG/90",[1]Table2!$B$1:$Z$1,0),0),"")</f>
        <v/>
      </c>
      <c r="AR38" s="41" t="str">
        <f>IFERROR(VLOOKUP(AR15,[1]Table2!$B$1:$Z$21,MATCH("xGA/90",[1]Table2!$B$1:$Z$1,0),0)*VLOOKUP($B15,[1]Table2!$B$1:$Z$21,MATCH("xG/90",[1]Table2!$B$1:$Z$1,0),0),"")</f>
        <v/>
      </c>
      <c r="AS38" s="41" t="str">
        <f>IFERROR(VLOOKUP(AS15,[1]Table2!$B$1:$Z$21,MATCH("xGA/90",[1]Table2!$B$1:$Z$1,0),0)*VLOOKUP($B15,[1]Table2!$B$1:$Z$21,MATCH("xG/90",[1]Table2!$B$1:$Z$1,0),0),"")</f>
        <v/>
      </c>
      <c r="AT38" s="41" t="str">
        <f>IFERROR(VLOOKUP(AT15,[1]Table2!$B$1:$Z$21,MATCH("xGA/90",[1]Table2!$B$1:$Z$1,0),0)*VLOOKUP($B15,[1]Table2!$B$1:$Z$21,MATCH("xG/90",[1]Table2!$B$1:$Z$1,0),0),"")</f>
        <v/>
      </c>
      <c r="AU38" s="41" t="str">
        <f>IFERROR(VLOOKUP(AU15,[1]Table2!$B$1:$Z$21,MATCH("xGA/90",[1]Table2!$B$1:$Z$1,0),0)*VLOOKUP($B15,[1]Table2!$B$1:$Z$21,MATCH("xG/90",[1]Table2!$B$1:$Z$1,0),0),"")</f>
        <v/>
      </c>
      <c r="AV38" s="41" t="str">
        <f>IFERROR(VLOOKUP(AV15,[1]Table2!$B$1:$Z$21,MATCH("xGA/90",[1]Table2!$B$1:$Z$1,0),0)*VLOOKUP($B15,[1]Table2!$B$1:$Z$21,MATCH("xG/90",[1]Table2!$B$1:$Z$1,0),0),"")</f>
        <v/>
      </c>
      <c r="AW38" s="41" t="str">
        <f>IFERROR(VLOOKUP(AW15,[1]Table2!$B$1:$Z$21,MATCH("xGA/90",[1]Table2!$B$1:$Z$1,0),0)*VLOOKUP($B15,[1]Table2!$B$1:$Z$21,MATCH("xG/90",[1]Table2!$B$1:$Z$1,0),0),"")</f>
        <v/>
      </c>
      <c r="AX38" s="41" t="str">
        <f>IFERROR(VLOOKUP(AX15,[1]Table2!$B$1:$Z$21,MATCH("xGA/90",[1]Table2!$B$1:$Z$1,0),0)*VLOOKUP($B15,[1]Table2!$B$1:$Z$21,MATCH("xG/90",[1]Table2!$B$1:$Z$1,0),0),"")</f>
        <v/>
      </c>
      <c r="AY38" s="41" t="str">
        <f>IFERROR(VLOOKUP(AY15,[1]Table2!$B$1:$Z$21,MATCH("xGA/90",[1]Table2!$B$1:$Z$1,0),0)*VLOOKUP($B15,[1]Table2!$B$1:$Z$21,MATCH("xG/90",[1]Table2!$B$1:$Z$1,0),0),"")</f>
        <v/>
      </c>
      <c r="AZ38" s="41" t="str">
        <f>IFERROR(VLOOKUP(AZ15,[1]Table2!$B$1:$Z$21,MATCH("xGA/90",[1]Table2!$B$1:$Z$1,0),0)*VLOOKUP($B15,[1]Table2!$B$1:$Z$21,MATCH("xG/90",[1]Table2!$B$1:$Z$1,0),0),"")</f>
        <v/>
      </c>
      <c r="BA38" s="41" t="str">
        <f>IFERROR(VLOOKUP(BA15,[1]Table2!$B$1:$Z$21,MATCH("xGA/90",[1]Table2!$B$1:$Z$1,0),0)*VLOOKUP($B15,[1]Table2!$B$1:$Z$21,MATCH("xG/90",[1]Table2!$B$1:$Z$1,0),0),"")</f>
        <v/>
      </c>
      <c r="BB38" s="41" t="str">
        <f>IFERROR(VLOOKUP(BB15,[1]Table2!$B$1:$Z$21,MATCH("xGA/90",[1]Table2!$B$1:$Z$1,0),0)*VLOOKUP($B15,[1]Table2!$B$1:$Z$21,MATCH("xG/90",[1]Table2!$B$1:$Z$1,0),0),"")</f>
        <v/>
      </c>
      <c r="BC38" s="41" t="str">
        <f>IFERROR(VLOOKUP(BC15,[1]Table2!$B$1:$Z$21,MATCH("xGA/90",[1]Table2!$B$1:$Z$1,0),0)*VLOOKUP($B15,[1]Table2!$B$1:$Z$21,MATCH("xG/90",[1]Table2!$B$1:$Z$1,0),0),"")</f>
        <v/>
      </c>
      <c r="BD38" s="41" t="str">
        <f>IFERROR(VLOOKUP(BD15,[1]Table2!$B$1:$Z$21,MATCH("xGA/90",[1]Table2!$B$1:$Z$1,0),0)*VLOOKUP($B15,[1]Table2!$B$1:$Z$21,MATCH("xG/90",[1]Table2!$B$1:$Z$1,0),0),"")</f>
        <v/>
      </c>
      <c r="BE38" s="41" t="str">
        <f>IFERROR(VLOOKUP(BE15,[1]Table2!$B$1:$Z$21,MATCH("xGA/90",[1]Table2!$B$1:$Z$1,0),0)*VLOOKUP($B15,[1]Table2!$B$1:$Z$21,MATCH("xG/90",[1]Table2!$B$1:$Z$1,0),0),"")</f>
        <v/>
      </c>
      <c r="BF38" s="41" t="str">
        <f>IFERROR(VLOOKUP(BF15,[1]Table2!$B$1:$Z$21,MATCH("xGA/90",[1]Table2!$B$1:$Z$1,0),0)*VLOOKUP($B15,[1]Table2!$B$1:$Z$21,MATCH("xG/90",[1]Table2!$B$1:$Z$1,0),0),"")</f>
        <v/>
      </c>
      <c r="BG38" s="41" t="str">
        <f>IFERROR(VLOOKUP(BG15,[1]Table2!$B$1:$Z$21,MATCH("xGA/90",[1]Table2!$B$1:$Z$1,0),0)*VLOOKUP($B15,[1]Table2!$B$1:$Z$21,MATCH("xG/90",[1]Table2!$B$1:$Z$1,0),0),"")</f>
        <v/>
      </c>
      <c r="BH38" s="41" t="str">
        <f>IFERROR(VLOOKUP(BH15,[1]Table2!$B$1:$Z$21,MATCH("xGA/90",[1]Table2!$B$1:$Z$1,0),0)*VLOOKUP($B15,[1]Table2!$B$1:$Z$21,MATCH("xG/90",[1]Table2!$B$1:$Z$1,0),0),"")</f>
        <v/>
      </c>
      <c r="BI38" s="41" t="str">
        <f>IFERROR(VLOOKUP(BI15,[1]Table2!$B$1:$Z$21,MATCH("xGA/90",[1]Table2!$B$1:$Z$1,0),0)*VLOOKUP($B15,[1]Table2!$B$1:$Z$21,MATCH("xG/90",[1]Table2!$B$1:$Z$1,0),0),"")</f>
        <v/>
      </c>
      <c r="BJ38" s="41" t="str">
        <f>IFERROR(VLOOKUP(BJ15,[1]Table2!$B$1:$Z$21,MATCH("xGA/90",[1]Table2!$B$1:$Z$1,0),0)*VLOOKUP($B15,[1]Table2!$B$1:$Z$21,MATCH("xG/90",[1]Table2!$B$1:$Z$1,0),0),"")</f>
        <v/>
      </c>
      <c r="BK38" s="41" t="str">
        <f>IFERROR(VLOOKUP(BK15,[1]Table2!$B$1:$Z$21,MATCH("xGA/90",[1]Table2!$B$1:$Z$1,0),0)*VLOOKUP($B15,[1]Table2!$B$1:$Z$21,MATCH("xG/90",[1]Table2!$B$1:$Z$1,0),0),"")</f>
        <v/>
      </c>
      <c r="BL38" s="41">
        <f>IFERROR(VLOOKUP(BL15,[1]Table2!$B$1:$Z$21,MATCH("xGA/90",[1]Table2!$B$1:$Z$1,0),0)*VLOOKUP($B15,[1]Table2!$B$1:$Z$21,MATCH("xG/90",[1]Table2!$B$1:$Z$1,0),0),"")</f>
        <v>2.1490545050055618</v>
      </c>
      <c r="BM38" s="41" t="str">
        <f>IFERROR(VLOOKUP(BM15,[1]Table2!$B$1:$Z$21,MATCH("xGA/90",[1]Table2!$B$1:$Z$1,0),0)*VLOOKUP($B15,[1]Table2!$B$1:$Z$21,MATCH("xG/90",[1]Table2!$B$1:$Z$1,0),0),"")</f>
        <v/>
      </c>
      <c r="BN38" s="41" t="str">
        <f>IFERROR(VLOOKUP(BN15,[1]Table2!$B$1:$Z$21,MATCH("xGA/90",[1]Table2!$B$1:$Z$1,0),0)*VLOOKUP($B15,[1]Table2!$B$1:$Z$21,MATCH("xG/90",[1]Table2!$B$1:$Z$1,0),0),"")</f>
        <v/>
      </c>
      <c r="BO38" s="41" t="str">
        <f>IFERROR(VLOOKUP(BO15,[1]Table2!$B$1:$Z$21,MATCH("xGA/90",[1]Table2!$B$1:$Z$1,0),0)*VLOOKUP($B15,[1]Table2!$B$1:$Z$21,MATCH("xG/90",[1]Table2!$B$1:$Z$1,0),0),"")</f>
        <v/>
      </c>
      <c r="BP38" s="41" t="str">
        <f>IFERROR(VLOOKUP(BP15,[1]Table2!$B$1:$Z$21,MATCH("xGA/90",[1]Table2!$B$1:$Z$1,0),0)*VLOOKUP($B15,[1]Table2!$B$1:$Z$21,MATCH("xG/90",[1]Table2!$B$1:$Z$1,0),0),"")</f>
        <v/>
      </c>
      <c r="BQ38" s="41" t="str">
        <f>IFERROR(VLOOKUP(BQ15,[1]Table2!$B$1:$Z$21,MATCH("xGA/90",[1]Table2!$B$1:$Z$1,0),0)*VLOOKUP($B15,[1]Table2!$B$1:$Z$21,MATCH("xG/90",[1]Table2!$B$1:$Z$1,0),0),"")</f>
        <v/>
      </c>
      <c r="BR38" s="41" t="str">
        <f>IFERROR(VLOOKUP(BR15,[1]Table2!$B$1:$Z$21,MATCH("xGA/90",[1]Table2!$B$1:$Z$1,0),0)*VLOOKUP($B15,[1]Table2!$B$1:$Z$21,MATCH("xG/90",[1]Table2!$B$1:$Z$1,0),0),"")</f>
        <v/>
      </c>
      <c r="BS38" s="41" t="str">
        <f>IFERROR(VLOOKUP(BS15,[1]Table2!$B$1:$Z$21,MATCH("xGA/90",[1]Table2!$B$1:$Z$1,0),0)*VLOOKUP($B15,[1]Table2!$B$1:$Z$21,MATCH("xG/90",[1]Table2!$B$1:$Z$1,0),0),"")</f>
        <v/>
      </c>
      <c r="BT38" s="41">
        <f>IFERROR(VLOOKUP(BT15,[1]Table2!$B$1:$Z$21,MATCH("xGA/90",[1]Table2!$B$1:$Z$1,0),0)*VLOOKUP($B15,[1]Table2!$B$1:$Z$21,MATCH("xG/90",[1]Table2!$B$1:$Z$1,0),0),"")</f>
        <v>2.0113407258064515</v>
      </c>
      <c r="BU38" s="41" t="str">
        <f>IFERROR(VLOOKUP(BU15,[1]Table2!$B$1:$Z$21,MATCH("xGA/90",[1]Table2!$B$1:$Z$1,0),0)*VLOOKUP($B15,[1]Table2!$B$1:$Z$21,MATCH("xG/90",[1]Table2!$B$1:$Z$1,0),0),"")</f>
        <v/>
      </c>
      <c r="BV38" s="41" t="str">
        <f>IFERROR(VLOOKUP(BV15,[1]Table2!$B$1:$Z$21,MATCH("xGA/90",[1]Table2!$B$1:$Z$1,0),0)*VLOOKUP($B15,[1]Table2!$B$1:$Z$21,MATCH("xG/90",[1]Table2!$B$1:$Z$1,0),0),"")</f>
        <v/>
      </c>
      <c r="BW38" s="41" t="str">
        <f>IFERROR(VLOOKUP(BW15,[1]Table2!$B$1:$Z$21,MATCH("xGA/90",[1]Table2!$B$1:$Z$1,0),0)*VLOOKUP($B15,[1]Table2!$B$1:$Z$21,MATCH("xG/90",[1]Table2!$B$1:$Z$1,0),0),"")</f>
        <v/>
      </c>
      <c r="BX38" s="41" t="str">
        <f>IFERROR(VLOOKUP(BX15,[1]Table2!$B$1:$Z$21,MATCH("xGA/90",[1]Table2!$B$1:$Z$1,0),0)*VLOOKUP($B15,[1]Table2!$B$1:$Z$21,MATCH("xG/90",[1]Table2!$B$1:$Z$1,0),0),"")</f>
        <v/>
      </c>
      <c r="BY38" s="41" t="str">
        <f>IFERROR(VLOOKUP(BY15,[1]Table2!$B$1:$Z$21,MATCH("xGA/90",[1]Table2!$B$1:$Z$1,0),0)*VLOOKUP($B15,[1]Table2!$B$1:$Z$21,MATCH("xG/90",[1]Table2!$B$1:$Z$1,0),0),"")</f>
        <v/>
      </c>
      <c r="BZ38" s="41" t="str">
        <f>IFERROR(VLOOKUP(BZ15,[1]Table2!$B$1:$Z$21,MATCH("xGA/90",[1]Table2!$B$1:$Z$1,0),0)*VLOOKUP($B15,[1]Table2!$B$1:$Z$21,MATCH("xG/90",[1]Table2!$B$1:$Z$1,0),0),"")</f>
        <v/>
      </c>
      <c r="CA38" s="41">
        <f>IFERROR(VLOOKUP(CA15,[1]Table2!$B$1:$Z$21,MATCH("xGA/90",[1]Table2!$B$1:$Z$1,0),0)*VLOOKUP($B15,[1]Table2!$B$1:$Z$21,MATCH("xG/90",[1]Table2!$B$1:$Z$1,0),0),"")</f>
        <v>1.514784946236559</v>
      </c>
      <c r="CB38" s="41" t="str">
        <f>IFERROR(VLOOKUP(CB15,[1]Table2!$B$1:$Z$21,MATCH("xGA/90",[1]Table2!$B$1:$Z$1,0),0)*VLOOKUP($B15,[1]Table2!$B$1:$Z$21,MATCH("xG/90",[1]Table2!$B$1:$Z$1,0),0),"")</f>
        <v/>
      </c>
      <c r="CC38" s="41" t="str">
        <f>IFERROR(VLOOKUP(CC15,[1]Table2!$B$1:$Z$21,MATCH("xGA/90",[1]Table2!$B$1:$Z$1,0),0)*VLOOKUP($B15,[1]Table2!$B$1:$Z$21,MATCH("xG/90",[1]Table2!$B$1:$Z$1,0),0),"")</f>
        <v/>
      </c>
      <c r="CD38" s="41">
        <f>IFERROR(VLOOKUP(CD15,[1]Table2!$B$1:$Z$21,MATCH("xGA/90",[1]Table2!$B$1:$Z$1,0),0)*VLOOKUP($B15,[1]Table2!$B$1:$Z$21,MATCH("xG/90",[1]Table2!$B$1:$Z$1,0),0),"")</f>
        <v>2.3634235171696147</v>
      </c>
      <c r="CE38" s="41" t="str">
        <f>IFERROR(VLOOKUP(CE15,[1]Table2!$B$1:$Z$21,MATCH("xGA/90",[1]Table2!$B$1:$Z$1,0),0)*VLOOKUP($B15,[1]Table2!$B$1:$Z$21,MATCH("xG/90",[1]Table2!$B$1:$Z$1,0),0),"")</f>
        <v/>
      </c>
      <c r="CF38" s="41" t="str">
        <f>IFERROR(VLOOKUP(CF15,[1]Table2!$B$1:$Z$21,MATCH("xGA/90",[1]Table2!$B$1:$Z$1,0),0)*VLOOKUP($B15,[1]Table2!$B$1:$Z$21,MATCH("xG/90",[1]Table2!$B$1:$Z$1,0),0),"")</f>
        <v/>
      </c>
      <c r="CG38" s="41">
        <f>IFERROR(VLOOKUP(CG15,[1]Table2!$B$1:$Z$21,MATCH("xGA/90",[1]Table2!$B$1:$Z$1,0),0)*VLOOKUP($B15,[1]Table2!$B$1:$Z$21,MATCH("xG/90",[1]Table2!$B$1:$Z$1,0),0),"")</f>
        <v>3.130040322580645</v>
      </c>
      <c r="CH38" s="41" t="str">
        <f>IFERROR(VLOOKUP(CH15,[1]Table2!$B$1:$Z$21,MATCH("xGA/90",[1]Table2!$B$1:$Z$1,0),0)*VLOOKUP($B15,[1]Table2!$B$1:$Z$21,MATCH("xG/90",[1]Table2!$B$1:$Z$1,0),0),"")</f>
        <v/>
      </c>
      <c r="CI38" s="41" t="str">
        <f>IFERROR(VLOOKUP(CI15,[1]Table2!$B$1:$Z$21,MATCH("xGA/90",[1]Table2!$B$1:$Z$1,0),0)*VLOOKUP($B15,[1]Table2!$B$1:$Z$21,MATCH("xG/90",[1]Table2!$B$1:$Z$1,0),0),"")</f>
        <v/>
      </c>
      <c r="CJ38" s="41" t="str">
        <f>IFERROR(VLOOKUP(CJ15,[1]Table2!$B$1:$Z$21,MATCH("xGA/90",[1]Table2!$B$1:$Z$1,0),0)*VLOOKUP($B15,[1]Table2!$B$1:$Z$21,MATCH("xG/90",[1]Table2!$B$1:$Z$1,0),0),"")</f>
        <v/>
      </c>
      <c r="CK38" s="41" t="str">
        <f>IFERROR(VLOOKUP(CK15,[1]Table2!$B$1:$Z$21,MATCH("xGA/90",[1]Table2!$B$1:$Z$1,0),0)*VLOOKUP($B15,[1]Table2!$B$1:$Z$21,MATCH("xG/90",[1]Table2!$B$1:$Z$1,0),0),"")</f>
        <v/>
      </c>
      <c r="CL38" s="41" t="str">
        <f>IFERROR(VLOOKUP(CL15,[1]Table2!$B$1:$Z$21,MATCH("xGA/90",[1]Table2!$B$1:$Z$1,0),0)*VLOOKUP($B15,[1]Table2!$B$1:$Z$21,MATCH("xG/90",[1]Table2!$B$1:$Z$1,0),0),"")</f>
        <v/>
      </c>
      <c r="CM38" s="41" t="str">
        <f>IFERROR(VLOOKUP(CM15,[1]Table2!$B$1:$Z$21,MATCH("xGA/90",[1]Table2!$B$1:$Z$1,0),0)*VLOOKUP($B15,[1]Table2!$B$1:$Z$21,MATCH("xG/90",[1]Table2!$B$1:$Z$1,0),0),"")</f>
        <v/>
      </c>
      <c r="CN38" s="41">
        <f>IFERROR(VLOOKUP(CN15,[1]Table2!$B$1:$Z$21,MATCH("xGA/90",[1]Table2!$B$1:$Z$1,0),0)*VLOOKUP($B15,[1]Table2!$B$1:$Z$21,MATCH("xG/90",[1]Table2!$B$1:$Z$1,0),0),"")</f>
        <v>3.118447580645161</v>
      </c>
      <c r="CO38" s="41" t="str">
        <f>IFERROR(VLOOKUP(CO15,[1]Table2!$B$1:$Z$21,MATCH("xGA/90",[1]Table2!$B$1:$Z$1,0),0)*VLOOKUP($B15,[1]Table2!$B$1:$Z$21,MATCH("xG/90",[1]Table2!$B$1:$Z$1,0),0),"")</f>
        <v/>
      </c>
      <c r="CP38" s="41" t="str">
        <f>IFERROR(VLOOKUP(CP15,[1]Table2!$B$1:$Z$21,MATCH("xGA/90",[1]Table2!$B$1:$Z$1,0),0)*VLOOKUP($B15,[1]Table2!$B$1:$Z$21,MATCH("xG/90",[1]Table2!$B$1:$Z$1,0),0),"")</f>
        <v/>
      </c>
      <c r="CQ38" s="41" t="str">
        <f>IFERROR(VLOOKUP(CQ15,[1]Table2!$B$1:$Z$21,MATCH("xGA/90",[1]Table2!$B$1:$Z$1,0),0)*VLOOKUP($B15,[1]Table2!$B$1:$Z$21,MATCH("xG/90",[1]Table2!$B$1:$Z$1,0),0),"")</f>
        <v/>
      </c>
      <c r="CR38" s="41" t="str">
        <f>IFERROR(VLOOKUP(CR15,[1]Table2!$B$1:$Z$21,MATCH("xGA/90",[1]Table2!$B$1:$Z$1,0),0)*VLOOKUP($B15,[1]Table2!$B$1:$Z$21,MATCH("xG/90",[1]Table2!$B$1:$Z$1,0),0),"")</f>
        <v/>
      </c>
      <c r="CS38" s="41" t="str">
        <f>IFERROR(VLOOKUP(CS15,[1]Table2!$B$1:$Z$21,MATCH("xGA/90",[1]Table2!$B$1:$Z$1,0),0)*VLOOKUP($B15,[1]Table2!$B$1:$Z$21,MATCH("xG/90",[1]Table2!$B$1:$Z$1,0),0),"")</f>
        <v/>
      </c>
      <c r="CT38" s="41" t="str">
        <f>IFERROR(VLOOKUP(CT15,[1]Table2!$B$1:$Z$21,MATCH("xGA/90",[1]Table2!$B$1:$Z$1,0),0)*VLOOKUP($B15,[1]Table2!$B$1:$Z$21,MATCH("xG/90",[1]Table2!$B$1:$Z$1,0),0),"")</f>
        <v/>
      </c>
      <c r="CU38" s="41" t="str">
        <f>IFERROR(VLOOKUP(CU15,[1]Table2!$B$1:$Z$21,MATCH("xGA/90",[1]Table2!$B$1:$Z$1,0),0)*VLOOKUP($B15,[1]Table2!$B$1:$Z$21,MATCH("xG/90",[1]Table2!$B$1:$Z$1,0),0),"")</f>
        <v/>
      </c>
      <c r="CV38" s="41">
        <f>IFERROR(VLOOKUP(CV15,[1]Table2!$B$1:$Z$21,MATCH("xGA/90",[1]Table2!$B$1:$Z$1,0),0)*VLOOKUP($B15,[1]Table2!$B$1:$Z$21,MATCH("xG/90",[1]Table2!$B$1:$Z$1,0),0),"")</f>
        <v>2.3881048387096775</v>
      </c>
      <c r="CW38" s="41" t="str">
        <f>IFERROR(VLOOKUP(CW15,[1]Table2!$B$1:$Z$21,MATCH("xGA/90",[1]Table2!$B$1:$Z$1,0),0)*VLOOKUP($B15,[1]Table2!$B$1:$Z$21,MATCH("xG/90",[1]Table2!$B$1:$Z$1,0),0),"")</f>
        <v/>
      </c>
      <c r="CX38" s="41" t="str">
        <f>IFERROR(VLOOKUP(CX15,[1]Table2!$B$1:$Z$21,MATCH("xGA/90",[1]Table2!$B$1:$Z$1,0),0)*VLOOKUP($B15,[1]Table2!$B$1:$Z$21,MATCH("xG/90",[1]Table2!$B$1:$Z$1,0),0),"")</f>
        <v/>
      </c>
      <c r="CY38" s="41" t="str">
        <f>IFERROR(VLOOKUP(CY15,[1]Table2!$B$1:$Z$21,MATCH("xGA/90",[1]Table2!$B$1:$Z$1,0),0)*VLOOKUP($B15,[1]Table2!$B$1:$Z$21,MATCH("xG/90",[1]Table2!$B$1:$Z$1,0),0),"")</f>
        <v/>
      </c>
      <c r="CZ38" s="41" t="str">
        <f>IFERROR(VLOOKUP(CZ15,[1]Table2!$B$1:$Z$21,MATCH("xGA/90",[1]Table2!$B$1:$Z$1,0),0)*VLOOKUP($B15,[1]Table2!$B$1:$Z$21,MATCH("xG/90",[1]Table2!$B$1:$Z$1,0),0),"")</f>
        <v/>
      </c>
      <c r="DA38" s="41" t="str">
        <f>IFERROR(VLOOKUP(DA15,[1]Table2!$B$1:$Z$21,MATCH("xGA/90",[1]Table2!$B$1:$Z$1,0),0)*VLOOKUP($B15,[1]Table2!$B$1:$Z$21,MATCH("xG/90",[1]Table2!$B$1:$Z$1,0),0),"")</f>
        <v/>
      </c>
      <c r="DB38" s="41">
        <f>IFERROR(VLOOKUP(DB15,[1]Table2!$B$1:$Z$21,MATCH("xGA/90",[1]Table2!$B$1:$Z$1,0),0)*VLOOKUP($B15,[1]Table2!$B$1:$Z$21,MATCH("xG/90",[1]Table2!$B$1:$Z$1,0),0),"")</f>
        <v>2.672127016129032</v>
      </c>
      <c r="DC38" s="41" t="str">
        <f>IFERROR(VLOOKUP(DC15,[1]Table2!$B$1:$Z$21,MATCH("xGA/90",[1]Table2!$B$1:$Z$1,0),0)*VLOOKUP($B15,[1]Table2!$B$1:$Z$21,MATCH("xG/90",[1]Table2!$B$1:$Z$1,0),0),"")</f>
        <v/>
      </c>
      <c r="DD38" s="41" t="str">
        <f>IFERROR(VLOOKUP(DD15,[1]Table2!$B$1:$Z$21,MATCH("xGA/90",[1]Table2!$B$1:$Z$1,0),0)*VLOOKUP($B15,[1]Table2!$B$1:$Z$21,MATCH("xG/90",[1]Table2!$B$1:$Z$1,0),0),"")</f>
        <v/>
      </c>
      <c r="DE38" s="41" t="str">
        <f>IFERROR(VLOOKUP(DE15,[1]Table2!$B$1:$Z$21,MATCH("xGA/90",[1]Table2!$B$1:$Z$1,0),0)*VLOOKUP($B15,[1]Table2!$B$1:$Z$21,MATCH("xG/90",[1]Table2!$B$1:$Z$1,0),0),"")</f>
        <v/>
      </c>
      <c r="DF38" s="41" t="str">
        <f>IFERROR(VLOOKUP(DF15,[1]Table2!$B$1:$Z$21,MATCH("xGA/90",[1]Table2!$B$1:$Z$1,0),0)*VLOOKUP($B15,[1]Table2!$B$1:$Z$21,MATCH("xG/90",[1]Table2!$B$1:$Z$1,0),0),"")</f>
        <v/>
      </c>
      <c r="DG38" s="41" t="str">
        <f>IFERROR(VLOOKUP(DG15,[1]Table2!$B$1:$Z$21,MATCH("xGA/90",[1]Table2!$B$1:$Z$1,0),0)*VLOOKUP($B15,[1]Table2!$B$1:$Z$21,MATCH("xG/90",[1]Table2!$B$1:$Z$1,0),0),"")</f>
        <v/>
      </c>
      <c r="DH38" s="41" t="str">
        <f>IFERROR(VLOOKUP(DH15,[1]Table2!$B$1:$Z$21,MATCH("xGA/90",[1]Table2!$B$1:$Z$1,0),0)*VLOOKUP($B15,[1]Table2!$B$1:$Z$21,MATCH("xG/90",[1]Table2!$B$1:$Z$1,0),0),"")</f>
        <v/>
      </c>
      <c r="DI38" s="41" t="str">
        <f>IFERROR(VLOOKUP(DI15,[1]Table2!$B$1:$Z$21,MATCH("xGA/90",[1]Table2!$B$1:$Z$1,0),0)*VLOOKUP($B15,[1]Table2!$B$1:$Z$21,MATCH("xG/90",[1]Table2!$B$1:$Z$1,0),0),"")</f>
        <v/>
      </c>
      <c r="DJ38" s="41" t="str">
        <f>IFERROR(VLOOKUP(DJ15,[1]Table2!$B$1:$Z$21,MATCH("xGA/90",[1]Table2!$B$1:$Z$1,0),0)*VLOOKUP($B15,[1]Table2!$B$1:$Z$21,MATCH("xG/90",[1]Table2!$B$1:$Z$1,0),0),"")</f>
        <v/>
      </c>
      <c r="DK38" s="41" t="str">
        <f>IFERROR(VLOOKUP(DK15,[1]Table2!$B$1:$Z$21,MATCH("xGA/90",[1]Table2!$B$1:$Z$1,0),0)*VLOOKUP($B15,[1]Table2!$B$1:$Z$21,MATCH("xG/90",[1]Table2!$B$1:$Z$1,0),0),"")</f>
        <v/>
      </c>
      <c r="DL38" s="41" t="str">
        <f>IFERROR(VLOOKUP(DL15,[1]Table2!$B$1:$Z$21,MATCH("xGA/90",[1]Table2!$B$1:$Z$1,0),0)*VLOOKUP($B15,[1]Table2!$B$1:$Z$21,MATCH("xG/90",[1]Table2!$B$1:$Z$1,0),0),"")</f>
        <v/>
      </c>
      <c r="DM38" s="41" t="str">
        <f>IFERROR(VLOOKUP(DM15,[1]Table2!$B$1:$Z$21,MATCH("xGA/90",[1]Table2!$B$1:$Z$1,0),0)*VLOOKUP($B15,[1]Table2!$B$1:$Z$21,MATCH("xG/90",[1]Table2!$B$1:$Z$1,0),0),"")</f>
        <v/>
      </c>
      <c r="DN38" s="41" t="str">
        <f>IFERROR(VLOOKUP(DN15,[1]Table2!$B$1:$Z$21,MATCH("xGA/90",[1]Table2!$B$1:$Z$1,0),0)*VLOOKUP($B15,[1]Table2!$B$1:$Z$21,MATCH("xG/90",[1]Table2!$B$1:$Z$1,0),0),"")</f>
        <v/>
      </c>
      <c r="DO38" s="41" t="str">
        <f>IFERROR(VLOOKUP(DO15,[1]Table2!$B$1:$Z$21,MATCH("xGA/90",[1]Table2!$B$1:$Z$1,0),0)*VLOOKUP($B15,[1]Table2!$B$1:$Z$21,MATCH("xG/90",[1]Table2!$B$1:$Z$1,0),0),"")</f>
        <v/>
      </c>
      <c r="DP38" s="41" t="str">
        <f>IFERROR(VLOOKUP(DP15,[1]Table2!$B$1:$Z$21,MATCH("xGA/90",[1]Table2!$B$1:$Z$1,0),0)*VLOOKUP($B15,[1]Table2!$B$1:$Z$21,MATCH("xG/90",[1]Table2!$B$1:$Z$1,0),0),"")</f>
        <v/>
      </c>
      <c r="DQ38" s="41" t="str">
        <f>IFERROR(VLOOKUP(DQ15,[1]Table2!$B$1:$Z$21,MATCH("xGA/90",[1]Table2!$B$1:$Z$1,0),0)*VLOOKUP($B15,[1]Table2!$B$1:$Z$21,MATCH("xG/90",[1]Table2!$B$1:$Z$1,0),0),"")</f>
        <v/>
      </c>
      <c r="DR38" s="41" t="str">
        <f>IFERROR(VLOOKUP(DR15,[1]Table2!$B$1:$Z$21,MATCH("xGA/90",[1]Table2!$B$1:$Z$1,0),0)*VLOOKUP($B15,[1]Table2!$B$1:$Z$21,MATCH("xG/90",[1]Table2!$B$1:$Z$1,0),0),"")</f>
        <v/>
      </c>
      <c r="DS38" s="41" t="str">
        <f>IFERROR(VLOOKUP(DS15,[1]Table2!$B$1:$Z$21,MATCH("xGA/90",[1]Table2!$B$1:$Z$1,0),0)*VLOOKUP($B15,[1]Table2!$B$1:$Z$21,MATCH("xG/90",[1]Table2!$B$1:$Z$1,0),0),"")</f>
        <v/>
      </c>
      <c r="DT38" s="41" t="str">
        <f>IFERROR(VLOOKUP(DT15,[1]Table2!$B$1:$Z$21,MATCH("xGA/90",[1]Table2!$B$1:$Z$1,0),0)*VLOOKUP($B15,[1]Table2!$B$1:$Z$21,MATCH("xG/90",[1]Table2!$B$1:$Z$1,0),0),"")</f>
        <v/>
      </c>
      <c r="DU38" s="41" t="str">
        <f>IFERROR(VLOOKUP(DU15,[1]Table2!$B$1:$Z$21,MATCH("xGA/90",[1]Table2!$B$1:$Z$1,0),0)*VLOOKUP($B15,[1]Table2!$B$1:$Z$21,MATCH("xG/90",[1]Table2!$B$1:$Z$1,0),0),"")</f>
        <v/>
      </c>
      <c r="DV38" s="41" t="str">
        <f>IFERROR(VLOOKUP(DV15,[1]Table2!$B$1:$Z$21,MATCH("xGA/90",[1]Table2!$B$1:$Z$1,0),0)*VLOOKUP($B15,[1]Table2!$B$1:$Z$21,MATCH("xG/90",[1]Table2!$B$1:$Z$1,0),0),"")</f>
        <v/>
      </c>
      <c r="DW38" s="41" t="str">
        <f>IFERROR(VLOOKUP(DW15,[1]Table2!$B$1:$Z$21,MATCH("xGA/90",[1]Table2!$B$1:$Z$1,0),0)*VLOOKUP($B15,[1]Table2!$B$1:$Z$21,MATCH("xG/90",[1]Table2!$B$1:$Z$1,0),0),"")</f>
        <v/>
      </c>
      <c r="DX38" s="41" t="str">
        <f>IFERROR(VLOOKUP(DX15,[1]Table2!$B$1:$Z$21,MATCH("xGA/90",[1]Table2!$B$1:$Z$1,0),0)*VLOOKUP($B15,[1]Table2!$B$1:$Z$21,MATCH("xG/90",[1]Table2!$B$1:$Z$1,0),0),"")</f>
        <v/>
      </c>
      <c r="DY38" s="41" t="str">
        <f>IFERROR(VLOOKUP(DY15,[1]Table2!$B$1:$Z$21,MATCH("xGA/90",[1]Table2!$B$1:$Z$1,0),0)*VLOOKUP($B15,[1]Table2!$B$1:$Z$21,MATCH("xG/90",[1]Table2!$B$1:$Z$1,0),0),"")</f>
        <v/>
      </c>
      <c r="DZ38" s="41" t="str">
        <f>IFERROR(VLOOKUP(DZ15,[1]Table2!$B$1:$Z$21,MATCH("xGA/90",[1]Table2!$B$1:$Z$1,0),0)*VLOOKUP($B15,[1]Table2!$B$1:$Z$21,MATCH("xG/90",[1]Table2!$B$1:$Z$1,0),0),"")</f>
        <v/>
      </c>
      <c r="EA38" s="41" t="str">
        <f>IFERROR(VLOOKUP(EA15,[1]Table2!$B$1:$Z$21,MATCH("xGA/90",[1]Table2!$B$1:$Z$1,0),0)*VLOOKUP($B15,[1]Table2!$B$1:$Z$21,MATCH("xG/90",[1]Table2!$B$1:$Z$1,0),0),"")</f>
        <v/>
      </c>
      <c r="EB38" s="41" t="str">
        <f>IFERROR(VLOOKUP(EB15,[1]Table2!$B$1:$Z$21,MATCH("xGA/90",[1]Table2!$B$1:$Z$1,0),0)*VLOOKUP($B15,[1]Table2!$B$1:$Z$21,MATCH("xG/90",[1]Table2!$B$1:$Z$1,0),0),"")</f>
        <v/>
      </c>
      <c r="EC38" s="41" t="str">
        <f>IFERROR(VLOOKUP(EC15,[1]Table2!$B$1:$Z$21,MATCH("xGA/90",[1]Table2!$B$1:$Z$1,0),0)*VLOOKUP($B15,[1]Table2!$B$1:$Z$21,MATCH("xG/90",[1]Table2!$B$1:$Z$1,0),0),"")</f>
        <v/>
      </c>
      <c r="ED38" s="41" t="str">
        <f>IFERROR(VLOOKUP(ED15,[1]Table2!$B$1:$Z$21,MATCH("xGA/90",[1]Table2!$B$1:$Z$1,0),0)*VLOOKUP($B15,[1]Table2!$B$1:$Z$21,MATCH("xG/90",[1]Table2!$B$1:$Z$1,0),0),"")</f>
        <v/>
      </c>
      <c r="EE38" s="41" t="str">
        <f>IFERROR(VLOOKUP(EE15,[1]Table2!$B$1:$Z$21,MATCH("xGA/90",[1]Table2!$B$1:$Z$1,0),0)*VLOOKUP($B15,[1]Table2!$B$1:$Z$21,MATCH("xG/90",[1]Table2!$B$1:$Z$1,0),0),"")</f>
        <v/>
      </c>
      <c r="EF38" s="41" t="str">
        <f>IFERROR(VLOOKUP(EF15,[1]Table2!$B$1:$Z$21,MATCH("xGA/90",[1]Table2!$B$1:$Z$1,0),0)*VLOOKUP($B15,[1]Table2!$B$1:$Z$21,MATCH("xG/90",[1]Table2!$B$1:$Z$1,0),0),"")</f>
        <v/>
      </c>
      <c r="EG38" s="41" t="str">
        <f>IFERROR(VLOOKUP(EG15,[1]Table2!$B$1:$Z$21,MATCH("xGA/90",[1]Table2!$B$1:$Z$1,0),0)*VLOOKUP($B15,[1]Table2!$B$1:$Z$21,MATCH("xG/90",[1]Table2!$B$1:$Z$1,0),0),"")</f>
        <v/>
      </c>
      <c r="EH38" s="41" t="str">
        <f>IFERROR(VLOOKUP(EH15,[1]Table2!$B$1:$Z$21,MATCH("xGA/90",[1]Table2!$B$1:$Z$1,0),0)*VLOOKUP($B15,[1]Table2!$B$1:$Z$21,MATCH("xG/90",[1]Table2!$B$1:$Z$1,0),0),"")</f>
        <v/>
      </c>
      <c r="EI38" s="41" t="str">
        <f>IFERROR(VLOOKUP(EI15,[1]Table2!$B$1:$Z$21,MATCH("xGA/90",[1]Table2!$B$1:$Z$1,0),0)*VLOOKUP($B15,[1]Table2!$B$1:$Z$21,MATCH("xG/90",[1]Table2!$B$1:$Z$1,0),0),"")</f>
        <v/>
      </c>
      <c r="EJ38" s="41" t="str">
        <f>IFERROR(VLOOKUP(EJ15,[1]Table2!$B$1:$Z$21,MATCH("xGA/90",[1]Table2!$B$1:$Z$1,0),0)*VLOOKUP($B15,[1]Table2!$B$1:$Z$21,MATCH("xG/90",[1]Table2!$B$1:$Z$1,0),0),"")</f>
        <v/>
      </c>
      <c r="EK38" s="41" t="str">
        <f>IFERROR(VLOOKUP(EK15,[1]Table2!$B$1:$Z$21,MATCH("xGA/90",[1]Table2!$B$1:$Z$1,0),0)*VLOOKUP($B15,[1]Table2!$B$1:$Z$21,MATCH("xG/90",[1]Table2!$B$1:$Z$1,0),0),"")</f>
        <v/>
      </c>
      <c r="EL38" s="41" t="str">
        <f>IFERROR(VLOOKUP(EL15,[1]Table2!$B$1:$Z$21,MATCH("xGA/90",[1]Table2!$B$1:$Z$1,0),0)*VLOOKUP($B15,[1]Table2!$B$1:$Z$21,MATCH("xG/90",[1]Table2!$B$1:$Z$1,0),0),"")</f>
        <v/>
      </c>
      <c r="EM38" s="41" t="str">
        <f>IFERROR(VLOOKUP(EM15,[1]Table2!$B$1:$Z$21,MATCH("xGA/90",[1]Table2!$B$1:$Z$1,0),0)*VLOOKUP($B15,[1]Table2!$B$1:$Z$21,MATCH("xG/90",[1]Table2!$B$1:$Z$1,0),0),"")</f>
        <v/>
      </c>
      <c r="EN38" s="41" t="str">
        <f>IFERROR(VLOOKUP(EN15,[1]Table2!$B$1:$Z$21,MATCH("xGA/90",[1]Table2!$B$1:$Z$1,0),0)*VLOOKUP($B15,[1]Table2!$B$1:$Z$21,MATCH("xG/90",[1]Table2!$B$1:$Z$1,0),0),"")</f>
        <v/>
      </c>
      <c r="EO38" s="41" t="str">
        <f>IFERROR(VLOOKUP(EO15,[1]Table2!$B$1:$Z$21,MATCH("xGA/90",[1]Table2!$B$1:$Z$1,0),0)*VLOOKUP($B15,[1]Table2!$B$1:$Z$21,MATCH("xG/90",[1]Table2!$B$1:$Z$1,0),0),"")</f>
        <v/>
      </c>
      <c r="EP38" s="41" t="str">
        <f>IFERROR(VLOOKUP(EP15,[1]Table2!$B$1:$Z$21,MATCH("xGA/90",[1]Table2!$B$1:$Z$1,0),0)*VLOOKUP($B15,[1]Table2!$B$1:$Z$21,MATCH("xG/90",[1]Table2!$B$1:$Z$1,0),0),"")</f>
        <v/>
      </c>
      <c r="EQ38" s="41" t="str">
        <f>IFERROR(VLOOKUP(EQ15,[1]Table2!$B$1:$Z$21,MATCH("xGA/90",[1]Table2!$B$1:$Z$1,0),0)*VLOOKUP($B15,[1]Table2!$B$1:$Z$21,MATCH("xG/90",[1]Table2!$B$1:$Z$1,0),0),"")</f>
        <v/>
      </c>
      <c r="ER38" s="41" t="str">
        <f>IFERROR(VLOOKUP(ER15,[1]Table2!$B$1:$Z$21,MATCH("xGA/90",[1]Table2!$B$1:$Z$1,0),0)*VLOOKUP($B15,[1]Table2!$B$1:$Z$21,MATCH("xG/90",[1]Table2!$B$1:$Z$1,0),0),"")</f>
        <v/>
      </c>
      <c r="ES38" s="41" t="str">
        <f>IFERROR(VLOOKUP(ES15,[1]Table2!$B$1:$Z$21,MATCH("xGA/90",[1]Table2!$B$1:$Z$1,0),0)*VLOOKUP($B15,[1]Table2!$B$1:$Z$21,MATCH("xG/90",[1]Table2!$B$1:$Z$1,0),0),"")</f>
        <v/>
      </c>
      <c r="ET38" s="41">
        <f>IFERROR(VLOOKUP(ET15,[1]Table2!$B$1:$Z$21,MATCH("xGA/90",[1]Table2!$B$1:$Z$1,0),0)*VLOOKUP($B15,[1]Table2!$B$1:$Z$21,MATCH("xG/90",[1]Table2!$B$1:$Z$1,0),0),"")</f>
        <v>2.7184979838709675</v>
      </c>
      <c r="EU38" s="41" t="str">
        <f>IFERROR(VLOOKUP(EU15,[1]Table2!$B$1:$Z$21,MATCH("xGA/90",[1]Table2!$B$1:$Z$1,0),0)*VLOOKUP($B15,[1]Table2!$B$1:$Z$21,MATCH("xG/90",[1]Table2!$B$1:$Z$1,0),0),"")</f>
        <v/>
      </c>
      <c r="EV38" s="41" t="str">
        <f>IFERROR(VLOOKUP(EV15,[1]Table2!$B$1:$Z$21,MATCH("xGA/90",[1]Table2!$B$1:$Z$1,0),0)*VLOOKUP($B15,[1]Table2!$B$1:$Z$21,MATCH("xG/90",[1]Table2!$B$1:$Z$1,0),0),"")</f>
        <v/>
      </c>
      <c r="EW38" s="41" t="str">
        <f>IFERROR(VLOOKUP(EW15,[1]Table2!$B$1:$Z$21,MATCH("xGA/90",[1]Table2!$B$1:$Z$1,0),0)*VLOOKUP($B15,[1]Table2!$B$1:$Z$21,MATCH("xG/90",[1]Table2!$B$1:$Z$1,0),0),"")</f>
        <v/>
      </c>
      <c r="EX38" s="41">
        <f>IFERROR(VLOOKUP(EX15,[1]Table2!$B$1:$Z$21,MATCH("xGA/90",[1]Table2!$B$1:$Z$1,0),0)*VLOOKUP($B15,[1]Table2!$B$1:$Z$21,MATCH("xG/90",[1]Table2!$B$1:$Z$1,0),0),"")</f>
        <v>2.9967237903225805</v>
      </c>
      <c r="EY38" s="41" t="str">
        <f>IFERROR(VLOOKUP(EY15,[1]Table2!$B$1:$Z$21,MATCH("xGA/90",[1]Table2!$B$1:$Z$1,0),0)*VLOOKUP($B15,[1]Table2!$B$1:$Z$21,MATCH("xG/90",[1]Table2!$B$1:$Z$1,0),0),"")</f>
        <v/>
      </c>
      <c r="EZ38" s="41" t="str">
        <f>IFERROR(VLOOKUP(EZ15,[1]Table2!$B$1:$Z$21,MATCH("xGA/90",[1]Table2!$B$1:$Z$1,0),0)*VLOOKUP($B15,[1]Table2!$B$1:$Z$21,MATCH("xG/90",[1]Table2!$B$1:$Z$1,0),0),"")</f>
        <v/>
      </c>
      <c r="FA38" s="41">
        <f>IFERROR(VLOOKUP(FA15,[1]Table2!$B$1:$Z$21,MATCH("xGA/90",[1]Table2!$B$1:$Z$1,0),0)*VLOOKUP($B15,[1]Table2!$B$1:$Z$21,MATCH("xG/90",[1]Table2!$B$1:$Z$1,0),0),"")</f>
        <v>2.440272177419355</v>
      </c>
      <c r="FB38" s="41" t="str">
        <f>IFERROR(VLOOKUP(FB15,[1]Table2!$B$1:$Z$21,MATCH("xGA/90",[1]Table2!$B$1:$Z$1,0),0)*VLOOKUP($B15,[1]Table2!$B$1:$Z$21,MATCH("xG/90",[1]Table2!$B$1:$Z$1,0),0),"")</f>
        <v/>
      </c>
      <c r="FC38" s="41" t="str">
        <f>IFERROR(VLOOKUP(FC15,[1]Table2!$B$1:$Z$21,MATCH("xGA/90",[1]Table2!$B$1:$Z$1,0),0)*VLOOKUP($B15,[1]Table2!$B$1:$Z$21,MATCH("xG/90",[1]Table2!$B$1:$Z$1,0),0),"")</f>
        <v/>
      </c>
      <c r="FD38" s="41" t="str">
        <f>IFERROR(VLOOKUP(FD15,[1]Table2!$B$1:$Z$21,MATCH("xGA/90",[1]Table2!$B$1:$Z$1,0),0)*VLOOKUP($B15,[1]Table2!$B$1:$Z$21,MATCH("xG/90",[1]Table2!$B$1:$Z$1,0),0),"")</f>
        <v/>
      </c>
      <c r="FE38" s="41" t="str">
        <f>IFERROR(VLOOKUP(FE15,[1]Table2!$B$1:$Z$21,MATCH("xGA/90",[1]Table2!$B$1:$Z$1,0),0)*VLOOKUP($B15,[1]Table2!$B$1:$Z$21,MATCH("xG/90",[1]Table2!$B$1:$Z$1,0),0),"")</f>
        <v/>
      </c>
      <c r="FF38" s="41" t="str">
        <f>IFERROR(VLOOKUP(FF15,[1]Table2!$B$1:$Z$21,MATCH("xGA/90",[1]Table2!$B$1:$Z$1,0),0)*VLOOKUP($B15,[1]Table2!$B$1:$Z$21,MATCH("xG/90",[1]Table2!$B$1:$Z$1,0),0),"")</f>
        <v/>
      </c>
      <c r="FG38" s="41" t="str">
        <f>IFERROR(VLOOKUP(FG15,[1]Table2!$B$1:$Z$21,MATCH("xGA/90",[1]Table2!$B$1:$Z$1,0),0)*VLOOKUP($B15,[1]Table2!$B$1:$Z$21,MATCH("xG/90",[1]Table2!$B$1:$Z$1,0),0),"")</f>
        <v/>
      </c>
      <c r="FH38" s="41" t="str">
        <f>IFERROR(VLOOKUP(FH15,[1]Table2!$B$1:$Z$21,MATCH("xGA/90",[1]Table2!$B$1:$Z$1,0),0)*VLOOKUP($B15,[1]Table2!$B$1:$Z$21,MATCH("xG/90",[1]Table2!$B$1:$Z$1,0),0),"")</f>
        <v/>
      </c>
      <c r="FI38" s="41" t="str">
        <f>IFERROR(VLOOKUP(FI15,[1]Table2!$B$1:$Z$21,MATCH("xGA/90",[1]Table2!$B$1:$Z$1,0),0)*VLOOKUP($B15,[1]Table2!$B$1:$Z$21,MATCH("xG/90",[1]Table2!$B$1:$Z$1,0),0),"")</f>
        <v/>
      </c>
      <c r="FJ38" s="41" t="str">
        <f>IFERROR(VLOOKUP(FJ15,[1]Table2!$B$1:$Z$21,MATCH("xGA/90",[1]Table2!$B$1:$Z$1,0),0)*VLOOKUP($B15,[1]Table2!$B$1:$Z$21,MATCH("xG/90",[1]Table2!$B$1:$Z$1,0),0),"")</f>
        <v/>
      </c>
      <c r="FK38" s="41" t="str">
        <f>IFERROR(VLOOKUP(FK15,[1]Table2!$B$1:$Z$21,MATCH("xGA/90",[1]Table2!$B$1:$Z$1,0),0)*VLOOKUP($B15,[1]Table2!$B$1:$Z$21,MATCH("xG/90",[1]Table2!$B$1:$Z$1,0),0),"")</f>
        <v/>
      </c>
      <c r="FL38" s="41" t="str">
        <f>IFERROR(VLOOKUP(FL15,[1]Table2!$B$1:$Z$21,MATCH("xGA/90",[1]Table2!$B$1:$Z$1,0),0)*VLOOKUP($B15,[1]Table2!$B$1:$Z$21,MATCH("xG/90",[1]Table2!$B$1:$Z$1,0),0),"")</f>
        <v/>
      </c>
      <c r="FM38" s="41">
        <f>IFERROR(VLOOKUP(FM15,[1]Table2!$B$1:$Z$21,MATCH("xGA/90",[1]Table2!$B$1:$Z$1,0),0)*VLOOKUP($B15,[1]Table2!$B$1:$Z$21,MATCH("xG/90",[1]Table2!$B$1:$Z$1,0),0),"")</f>
        <v>2.1490545050055618</v>
      </c>
      <c r="FN38" s="41" t="str">
        <f>IFERROR(VLOOKUP(FN15,[1]Table2!$B$1:$Z$21,MATCH("xGA/90",[1]Table2!$B$1:$Z$1,0),0)*VLOOKUP($B15,[1]Table2!$B$1:$Z$21,MATCH("xG/90",[1]Table2!$B$1:$Z$1,0),0),"")</f>
        <v/>
      </c>
      <c r="FO38" s="41" t="str">
        <f>IFERROR(VLOOKUP(FO15,[1]Table2!$B$1:$Z$21,MATCH("xGA/90",[1]Table2!$B$1:$Z$1,0),0)*VLOOKUP($B15,[1]Table2!$B$1:$Z$21,MATCH("xG/90",[1]Table2!$B$1:$Z$1,0),0),"")</f>
        <v/>
      </c>
      <c r="FP38" s="41" t="str">
        <f>IFERROR(VLOOKUP(FP15,[1]Table2!$B$1:$Z$21,MATCH("xGA/90",[1]Table2!$B$1:$Z$1,0),0)*VLOOKUP($B15,[1]Table2!$B$1:$Z$21,MATCH("xG/90",[1]Table2!$B$1:$Z$1,0),0),"")</f>
        <v/>
      </c>
      <c r="FQ38" s="41" t="str">
        <f>IFERROR(VLOOKUP(FQ15,[1]Table2!$B$1:$Z$21,MATCH("xGA/90",[1]Table2!$B$1:$Z$1,0),0)*VLOOKUP($B15,[1]Table2!$B$1:$Z$21,MATCH("xG/90",[1]Table2!$B$1:$Z$1,0),0),"")</f>
        <v/>
      </c>
      <c r="FR38" s="41" t="str">
        <f>IFERROR(VLOOKUP(FR15,[1]Table2!$B$1:$Z$21,MATCH("xGA/90",[1]Table2!$B$1:$Z$1,0),0)*VLOOKUP($B15,[1]Table2!$B$1:$Z$21,MATCH("xG/90",[1]Table2!$B$1:$Z$1,0),0),"")</f>
        <v/>
      </c>
      <c r="FS38" s="41" t="str">
        <f>IFERROR(VLOOKUP(FS15,[1]Table2!$B$1:$Z$21,MATCH("xGA/90",[1]Table2!$B$1:$Z$1,0),0)*VLOOKUP($B15,[1]Table2!$B$1:$Z$21,MATCH("xG/90",[1]Table2!$B$1:$Z$1,0),0),"")</f>
        <v/>
      </c>
      <c r="FT38" s="41">
        <f>IFERROR(VLOOKUP(FT15,[1]Table2!$B$1:$Z$21,MATCH("xGA/90",[1]Table2!$B$1:$Z$1,0),0)*VLOOKUP($B15,[1]Table2!$B$1:$Z$21,MATCH("xG/90",[1]Table2!$B$1:$Z$1,0),0),"")</f>
        <v>2.3394901144640996</v>
      </c>
      <c r="FU38" s="41" t="str">
        <f>IFERROR(VLOOKUP(FU15,[1]Table2!$B$1:$Z$21,MATCH("xGA/90",[1]Table2!$B$1:$Z$1,0),0)*VLOOKUP($B15,[1]Table2!$B$1:$Z$21,MATCH("xG/90",[1]Table2!$B$1:$Z$1,0),0),"")</f>
        <v/>
      </c>
      <c r="FV38" s="41" t="str">
        <f>IFERROR(VLOOKUP(FV15,[1]Table2!$B$1:$Z$21,MATCH("xGA/90",[1]Table2!$B$1:$Z$1,0),0)*VLOOKUP($B15,[1]Table2!$B$1:$Z$21,MATCH("xG/90",[1]Table2!$B$1:$Z$1,0),0),"")</f>
        <v/>
      </c>
      <c r="FW38" s="41" t="str">
        <f>IFERROR(VLOOKUP(FW15,[1]Table2!$B$1:$Z$21,MATCH("xGA/90",[1]Table2!$B$1:$Z$1,0),0)*VLOOKUP($B15,[1]Table2!$B$1:$Z$21,MATCH("xG/90",[1]Table2!$B$1:$Z$1,0),0),"")</f>
        <v/>
      </c>
      <c r="FX38" s="41" t="str">
        <f>IFERROR(VLOOKUP(FX15,[1]Table2!$B$1:$Z$21,MATCH("xGA/90",[1]Table2!$B$1:$Z$1,0),0)*VLOOKUP($B15,[1]Table2!$B$1:$Z$21,MATCH("xG/90",[1]Table2!$B$1:$Z$1,0),0),"")</f>
        <v/>
      </c>
      <c r="FY38" s="41" t="str">
        <f>IFERROR(VLOOKUP(FY15,[1]Table2!$B$1:$Z$21,MATCH("xGA/90",[1]Table2!$B$1:$Z$1,0),0)*VLOOKUP($B15,[1]Table2!$B$1:$Z$21,MATCH("xG/90",[1]Table2!$B$1:$Z$1,0),0),"")</f>
        <v/>
      </c>
      <c r="FZ38" s="41" t="str">
        <f>IFERROR(VLOOKUP(FZ15,[1]Table2!$B$1:$Z$21,MATCH("xGA/90",[1]Table2!$B$1:$Z$1,0),0)*VLOOKUP($B15,[1]Table2!$B$1:$Z$21,MATCH("xG/90",[1]Table2!$B$1:$Z$1,0),0),"")</f>
        <v/>
      </c>
      <c r="GA38" s="41" t="str">
        <f>IFERROR(VLOOKUP(GA15,[1]Table2!$B$1:$Z$21,MATCH("xGA/90",[1]Table2!$B$1:$Z$1,0),0)*VLOOKUP($B15,[1]Table2!$B$1:$Z$21,MATCH("xG/90",[1]Table2!$B$1:$Z$1,0),0),"")</f>
        <v/>
      </c>
      <c r="GB38" s="41" t="str">
        <f>IFERROR(VLOOKUP(GB15,[1]Table2!$B$1:$Z$21,MATCH("xGA/90",[1]Table2!$B$1:$Z$1,0),0)*VLOOKUP($B15,[1]Table2!$B$1:$Z$21,MATCH("xG/90",[1]Table2!$B$1:$Z$1,0),0),"")</f>
        <v/>
      </c>
      <c r="GC38" s="41" t="str">
        <f>IFERROR(VLOOKUP(GC15,[1]Table2!$B$1:$Z$21,MATCH("xGA/90",[1]Table2!$B$1:$Z$1,0),0)*VLOOKUP($B15,[1]Table2!$B$1:$Z$21,MATCH("xG/90",[1]Table2!$B$1:$Z$1,0),0),"")</f>
        <v/>
      </c>
      <c r="GD38" s="41" t="str">
        <f>IFERROR(VLOOKUP(GD15,[1]Table2!$B$1:$Z$21,MATCH("xGA/90",[1]Table2!$B$1:$Z$1,0),0)*VLOOKUP($B15,[1]Table2!$B$1:$Z$21,MATCH("xG/90",[1]Table2!$B$1:$Z$1,0),0),"")</f>
        <v/>
      </c>
      <c r="GE38" s="41" t="str">
        <f>IFERROR(VLOOKUP(GE15,[1]Table2!$B$1:$Z$21,MATCH("xGA/90",[1]Table2!$B$1:$Z$1,0),0)*VLOOKUP($B15,[1]Table2!$B$1:$Z$21,MATCH("xG/90",[1]Table2!$B$1:$Z$1,0),0),"")</f>
        <v/>
      </c>
      <c r="GF38" s="41" t="str">
        <f>IFERROR(VLOOKUP(GF15,[1]Table2!$B$1:$Z$21,MATCH("xGA/90",[1]Table2!$B$1:$Z$1,0),0)*VLOOKUP($B15,[1]Table2!$B$1:$Z$21,MATCH("xG/90",[1]Table2!$B$1:$Z$1,0),0),"")</f>
        <v/>
      </c>
      <c r="GG38" s="41" t="str">
        <f>IFERROR(VLOOKUP(GG15,[1]Table2!$B$1:$Z$21,MATCH("xGA/90",[1]Table2!$B$1:$Z$1,0),0)*VLOOKUP($B15,[1]Table2!$B$1:$Z$21,MATCH("xG/90",[1]Table2!$B$1:$Z$1,0),0),"")</f>
        <v/>
      </c>
      <c r="GH38" s="41">
        <f>IFERROR(VLOOKUP(GH15,[1]Table2!$B$1:$Z$21,MATCH("xGA/90",[1]Table2!$B$1:$Z$1,0),0)*VLOOKUP($B15,[1]Table2!$B$1:$Z$21,MATCH("xG/90",[1]Table2!$B$1:$Z$1,0),0),"")</f>
        <v>2.6953125</v>
      </c>
      <c r="GI38" s="41" t="str">
        <f>IFERROR(VLOOKUP(GI15,[1]Table2!$B$1:$Z$21,MATCH("xGA/90",[1]Table2!$B$1:$Z$1,0),0)*VLOOKUP($B15,[1]Table2!$B$1:$Z$21,MATCH("xG/90",[1]Table2!$B$1:$Z$1,0),0),"")</f>
        <v/>
      </c>
      <c r="GJ38" s="41" t="str">
        <f>IFERROR(VLOOKUP(GJ15,[1]Table2!$B$1:$Z$21,MATCH("xGA/90",[1]Table2!$B$1:$Z$1,0),0)*VLOOKUP($B15,[1]Table2!$B$1:$Z$21,MATCH("xG/90",[1]Table2!$B$1:$Z$1,0),0),"")</f>
        <v/>
      </c>
      <c r="GK38" s="41" t="str">
        <f>IFERROR(VLOOKUP(GK15,[1]Table2!$B$1:$Z$21,MATCH("xGA/90",[1]Table2!$B$1:$Z$1,0),0)*VLOOKUP($B15,[1]Table2!$B$1:$Z$21,MATCH("xG/90",[1]Table2!$B$1:$Z$1,0),0),"")</f>
        <v/>
      </c>
      <c r="GL38" s="41" t="str">
        <f>IFERROR(VLOOKUP(GL15,[1]Table2!$B$1:$Z$21,MATCH("xGA/90",[1]Table2!$B$1:$Z$1,0),0)*VLOOKUP($B15,[1]Table2!$B$1:$Z$21,MATCH("xG/90",[1]Table2!$B$1:$Z$1,0),0),"")</f>
        <v/>
      </c>
      <c r="GM38" s="41" t="str">
        <f>IFERROR(VLOOKUP(GM15,[1]Table2!$B$1:$Z$21,MATCH("xGA/90",[1]Table2!$B$1:$Z$1,0),0)*VLOOKUP($B15,[1]Table2!$B$1:$Z$21,MATCH("xG/90",[1]Table2!$B$1:$Z$1,0),0),"")</f>
        <v/>
      </c>
      <c r="GN38" s="41" t="str">
        <f>IFERROR(VLOOKUP(GN15,[1]Table2!$B$1:$Z$21,MATCH("xGA/90",[1]Table2!$B$1:$Z$1,0),0)*VLOOKUP($B15,[1]Table2!$B$1:$Z$21,MATCH("xG/90",[1]Table2!$B$1:$Z$1,0),0),"")</f>
        <v/>
      </c>
      <c r="GO38" s="41" t="str">
        <f>IFERROR(VLOOKUP(GO15,[1]Table2!$B$1:$Z$21,MATCH("xGA/90",[1]Table2!$B$1:$Z$1,0),0)*VLOOKUP($B15,[1]Table2!$B$1:$Z$21,MATCH("xG/90",[1]Table2!$B$1:$Z$1,0),0),"")</f>
        <v/>
      </c>
      <c r="GP38" s="41" t="str">
        <f>IFERROR(VLOOKUP(GP15,[1]Table2!$B$1:$Z$21,MATCH("xGA/90",[1]Table2!$B$1:$Z$1,0),0)*VLOOKUP($B15,[1]Table2!$B$1:$Z$21,MATCH("xG/90",[1]Table2!$B$1:$Z$1,0),0),"")</f>
        <v/>
      </c>
      <c r="GQ38" s="41">
        <f>IFERROR(VLOOKUP(GQ15,[1]Table2!$B$1:$Z$21,MATCH("xGA/90",[1]Table2!$B$1:$Z$1,0),0)*VLOOKUP($B15,[1]Table2!$B$1:$Z$21,MATCH("xG/90",[1]Table2!$B$1:$Z$1,0),0),"")</f>
        <v>3.130040322580645</v>
      </c>
      <c r="GR38" s="41" t="str">
        <f>IFERROR(VLOOKUP(GR15,[1]Table2!$B$1:$Z$21,MATCH("xGA/90",[1]Table2!$B$1:$Z$1,0),0)*VLOOKUP($B15,[1]Table2!$B$1:$Z$21,MATCH("xG/90",[1]Table2!$B$1:$Z$1,0),0),"")</f>
        <v/>
      </c>
      <c r="GS38" s="41" t="str">
        <f>IFERROR(VLOOKUP(GS15,[1]Table2!$B$1:$Z$21,MATCH("xGA/90",[1]Table2!$B$1:$Z$1,0),0)*VLOOKUP($B15,[1]Table2!$B$1:$Z$21,MATCH("xG/90",[1]Table2!$B$1:$Z$1,0),0),"")</f>
        <v/>
      </c>
      <c r="GT38" s="41" t="str">
        <f>IFERROR(VLOOKUP(GT15,[1]Table2!$B$1:$Z$21,MATCH("xGA/90",[1]Table2!$B$1:$Z$1,0),0)*VLOOKUP($B15,[1]Table2!$B$1:$Z$21,MATCH("xG/90",[1]Table2!$B$1:$Z$1,0),0),"")</f>
        <v/>
      </c>
      <c r="GU38" s="41" t="str">
        <f>IFERROR(VLOOKUP(GU15,[1]Table2!$B$1:$Z$21,MATCH("xGA/90",[1]Table2!$B$1:$Z$1,0),0)*VLOOKUP($B15,[1]Table2!$B$1:$Z$21,MATCH("xG/90",[1]Table2!$B$1:$Z$1,0),0),"")</f>
        <v/>
      </c>
      <c r="GV38" s="41">
        <f>IFERROR(VLOOKUP(GV15,[1]Table2!$B$1:$Z$21,MATCH("xGA/90",[1]Table2!$B$1:$Z$1,0),0)*VLOOKUP($B15,[1]Table2!$B$1:$Z$21,MATCH("xG/90",[1]Table2!$B$1:$Z$1,0),0),"")</f>
        <v>1.9027055150884495</v>
      </c>
      <c r="GW38" s="41" t="str">
        <f>IFERROR(VLOOKUP(GW15,[1]Table2!$B$1:$Z$21,MATCH("xGA/90",[1]Table2!$B$1:$Z$1,0),0)*VLOOKUP($B15,[1]Table2!$B$1:$Z$21,MATCH("xG/90",[1]Table2!$B$1:$Z$1,0),0),"")</f>
        <v/>
      </c>
      <c r="GX38" s="41" t="str">
        <f>IFERROR(VLOOKUP(GX15,[1]Table2!$B$1:$Z$21,MATCH("xGA/90",[1]Table2!$B$1:$Z$1,0),0)*VLOOKUP($B15,[1]Table2!$B$1:$Z$21,MATCH("xG/90",[1]Table2!$B$1:$Z$1,0),0),"")</f>
        <v/>
      </c>
      <c r="GY38" s="41" t="str">
        <f>IFERROR(VLOOKUP(GY15,[1]Table2!$B$1:$Z$21,MATCH("xGA/90",[1]Table2!$B$1:$Z$1,0),0)*VLOOKUP($B15,[1]Table2!$B$1:$Z$21,MATCH("xG/90",[1]Table2!$B$1:$Z$1,0),0),"")</f>
        <v/>
      </c>
      <c r="GZ38" s="41" t="str">
        <f>IFERROR(VLOOKUP(GZ15,[1]Table2!$B$1:$Z$21,MATCH("xGA/90",[1]Table2!$B$1:$Z$1,0),0)*VLOOKUP($B15,[1]Table2!$B$1:$Z$21,MATCH("xG/90",[1]Table2!$B$1:$Z$1,0),0),"")</f>
        <v/>
      </c>
      <c r="HA38" s="41" t="str">
        <f>IFERROR(VLOOKUP(HA15,[1]Table2!$B$1:$Z$21,MATCH("xGA/90",[1]Table2!$B$1:$Z$1,0),0)*VLOOKUP($B15,[1]Table2!$B$1:$Z$21,MATCH("xG/90",[1]Table2!$B$1:$Z$1,0),0),"")</f>
        <v/>
      </c>
      <c r="HB38" s="41" t="str">
        <f>IFERROR(VLOOKUP(HB15,[1]Table2!$B$1:$Z$21,MATCH("xGA/90",[1]Table2!$B$1:$Z$1,0),0)*VLOOKUP($B15,[1]Table2!$B$1:$Z$21,MATCH("xG/90",[1]Table2!$B$1:$Z$1,0),0),"")</f>
        <v/>
      </c>
      <c r="HC38" s="41">
        <f>IFERROR(VLOOKUP(HC15,[1]Table2!$B$1:$Z$21,MATCH("xGA/90",[1]Table2!$B$1:$Z$1,0),0)*VLOOKUP($B15,[1]Table2!$B$1:$Z$21,MATCH("xG/90",[1]Table2!$B$1:$Z$1,0),0),"")</f>
        <v>2.411290322580645</v>
      </c>
      <c r="HD38" s="41" t="str">
        <f>IFERROR(VLOOKUP(HD15,[1]Table2!$B$1:$Z$21,MATCH("xGA/90",[1]Table2!$B$1:$Z$1,0),0)*VLOOKUP($B15,[1]Table2!$B$1:$Z$21,MATCH("xG/90",[1]Table2!$B$1:$Z$1,0),0),"")</f>
        <v/>
      </c>
      <c r="HE38" s="41" t="str">
        <f>IFERROR(VLOOKUP(HE15,[1]Table2!$B$1:$Z$21,MATCH("xGA/90",[1]Table2!$B$1:$Z$1,0),0)*VLOOKUP($B15,[1]Table2!$B$1:$Z$21,MATCH("xG/90",[1]Table2!$B$1:$Z$1,0),0),"")</f>
        <v/>
      </c>
      <c r="HF38" s="41" t="str">
        <f>IFERROR(VLOOKUP(HF15,[1]Table2!$B$1:$Z$21,MATCH("xGA/90",[1]Table2!$B$1:$Z$1,0),0)*VLOOKUP($B15,[1]Table2!$B$1:$Z$21,MATCH("xG/90",[1]Table2!$B$1:$Z$1,0),0),"")</f>
        <v/>
      </c>
      <c r="HG38" s="41">
        <f>IFERROR(VLOOKUP(HG15,[1]Table2!$B$1:$Z$21,MATCH("xGA/90",[1]Table2!$B$1:$Z$1,0),0)*VLOOKUP($B15,[1]Table2!$B$1:$Z$21,MATCH("xG/90",[1]Table2!$B$1:$Z$1,0),0),"")</f>
        <v>2.6953125</v>
      </c>
      <c r="HH38" s="41" t="str">
        <f>IFERROR(VLOOKUP(HH15,[1]Table2!$B$1:$Z$21,MATCH("xGA/90",[1]Table2!$B$1:$Z$1,0),0)*VLOOKUP($B15,[1]Table2!$B$1:$Z$21,MATCH("xG/90",[1]Table2!$B$1:$Z$1,0),0),"")</f>
        <v/>
      </c>
      <c r="HI38" s="41" t="str">
        <f>IFERROR(VLOOKUP(HI15,[1]Table2!$B$1:$Z$21,MATCH("xGA/90",[1]Table2!$B$1:$Z$1,0),0)*VLOOKUP($B15,[1]Table2!$B$1:$Z$21,MATCH("xG/90",[1]Table2!$B$1:$Z$1,0),0),"")</f>
        <v/>
      </c>
      <c r="HJ38" s="41" t="str">
        <f>IFERROR(VLOOKUP(HJ15,[1]Table2!$B$1:$Z$21,MATCH("xGA/90",[1]Table2!$B$1:$Z$1,0),0)*VLOOKUP($B15,[1]Table2!$B$1:$Z$21,MATCH("xG/90",[1]Table2!$B$1:$Z$1,0),0),"")</f>
        <v/>
      </c>
      <c r="HK38" s="41">
        <f>IFERROR(VLOOKUP(HK15,[1]Table2!$B$1:$Z$21,MATCH("xGA/90",[1]Table2!$B$1:$Z$1,0),0)*VLOOKUP($B15,[1]Table2!$B$1:$Z$21,MATCH("xG/90",[1]Table2!$B$1:$Z$1,0),0),"")</f>
        <v>2.3927419354838708</v>
      </c>
      <c r="HL38" s="41" t="str">
        <f>IFERROR(VLOOKUP(HL15,[1]Table2!$B$1:$Z$21,MATCH("xGA/90",[1]Table2!$B$1:$Z$1,0),0)*VLOOKUP($B15,[1]Table2!$B$1:$Z$21,MATCH("xG/90",[1]Table2!$B$1:$Z$1,0),0),"")</f>
        <v/>
      </c>
      <c r="HM38" s="41" t="str">
        <f>IFERROR(VLOOKUP(HM15,[1]Table2!$B$1:$Z$21,MATCH("xGA/90",[1]Table2!$B$1:$Z$1,0),0)*VLOOKUP($B15,[1]Table2!$B$1:$Z$21,MATCH("xG/90",[1]Table2!$B$1:$Z$1,0),0),"")</f>
        <v/>
      </c>
      <c r="HN38" s="41" t="str">
        <f>IFERROR(VLOOKUP(HN15,[1]Table2!$B$1:$Z$21,MATCH("xGA/90",[1]Table2!$B$1:$Z$1,0),0)*VLOOKUP($B15,[1]Table2!$B$1:$Z$21,MATCH("xG/90",[1]Table2!$B$1:$Z$1,0),0),"")</f>
        <v/>
      </c>
      <c r="HO38" s="41" t="str">
        <f>IFERROR(VLOOKUP(HO15,[1]Table2!$B$1:$Z$21,MATCH("xGA/90",[1]Table2!$B$1:$Z$1,0),0)*VLOOKUP($B15,[1]Table2!$B$1:$Z$21,MATCH("xG/90",[1]Table2!$B$1:$Z$1,0),0),"")</f>
        <v/>
      </c>
      <c r="HP38" s="41" t="str">
        <f>IFERROR(VLOOKUP(HP15,[1]Table2!$B$1:$Z$21,MATCH("xGA/90",[1]Table2!$B$1:$Z$1,0),0)*VLOOKUP($B15,[1]Table2!$B$1:$Z$21,MATCH("xG/90",[1]Table2!$B$1:$Z$1,0),0),"")</f>
        <v/>
      </c>
      <c r="HQ38" s="41">
        <f>IFERROR(VLOOKUP(HQ15,[1]Table2!$B$1:$Z$21,MATCH("xGA/90",[1]Table2!$B$1:$Z$1,0),0)*VLOOKUP($B15,[1]Table2!$B$1:$Z$21,MATCH("xG/90",[1]Table2!$B$1:$Z$1,0),0),"")</f>
        <v>3.2633568548387095</v>
      </c>
      <c r="HR38" s="41" t="str">
        <f>IFERROR(VLOOKUP(HR15,[1]Table2!$B$1:$Z$21,MATCH("xGA/90",[1]Table2!$B$1:$Z$1,0),0)*VLOOKUP($B15,[1]Table2!$B$1:$Z$21,MATCH("xG/90",[1]Table2!$B$1:$Z$1,0),0),"")</f>
        <v/>
      </c>
      <c r="HS38" s="41" t="str">
        <f>IFERROR(VLOOKUP(HS15,[1]Table2!$B$1:$Z$21,MATCH("xGA/90",[1]Table2!$B$1:$Z$1,0),0)*VLOOKUP($B15,[1]Table2!$B$1:$Z$21,MATCH("xG/90",[1]Table2!$B$1:$Z$1,0),0),"")</f>
        <v/>
      </c>
      <c r="HT38" s="41" t="str">
        <f>IFERROR(VLOOKUP(HT15,[1]Table2!$B$1:$Z$21,MATCH("xGA/90",[1]Table2!$B$1:$Z$1,0),0)*VLOOKUP($B15,[1]Table2!$B$1:$Z$21,MATCH("xG/90",[1]Table2!$B$1:$Z$1,0),0),"")</f>
        <v/>
      </c>
      <c r="HU38" s="41" t="str">
        <f>IFERROR(VLOOKUP(HU15,[1]Table2!$B$1:$Z$21,MATCH("xGA/90",[1]Table2!$B$1:$Z$1,0),0)*VLOOKUP($B15,[1]Table2!$B$1:$Z$21,MATCH("xG/90",[1]Table2!$B$1:$Z$1,0),0),"")</f>
        <v/>
      </c>
      <c r="HV38" s="41" t="str">
        <f>IFERROR(VLOOKUP(HV15,[1]Table2!$B$1:$Z$21,MATCH("xGA/90",[1]Table2!$B$1:$Z$1,0),0)*VLOOKUP($B15,[1]Table2!$B$1:$Z$21,MATCH("xG/90",[1]Table2!$B$1:$Z$1,0),0),"")</f>
        <v/>
      </c>
      <c r="HW38" s="41" t="str">
        <f>IFERROR(VLOOKUP(HW15,[1]Table2!$B$1:$Z$21,MATCH("xGA/90",[1]Table2!$B$1:$Z$1,0),0)*VLOOKUP($B15,[1]Table2!$B$1:$Z$21,MATCH("xG/90",[1]Table2!$B$1:$Z$1,0),0),"")</f>
        <v/>
      </c>
      <c r="HX38" s="41" t="str">
        <f>IFERROR(VLOOKUP(HX15,[1]Table2!$B$1:$Z$21,MATCH("xGA/90",[1]Table2!$B$1:$Z$1,0),0)*VLOOKUP($B15,[1]Table2!$B$1:$Z$21,MATCH("xG/90",[1]Table2!$B$1:$Z$1,0),0),"")</f>
        <v/>
      </c>
      <c r="HY38" s="41" t="str">
        <f>IFERROR(VLOOKUP(HY15,[1]Table2!$B$1:$Z$21,MATCH("xGA/90",[1]Table2!$B$1:$Z$1,0),0)*VLOOKUP($B15,[1]Table2!$B$1:$Z$21,MATCH("xG/90",[1]Table2!$B$1:$Z$1,0),0),"")</f>
        <v/>
      </c>
      <c r="HZ38" s="41" t="str">
        <f>IFERROR(VLOOKUP(HZ15,[1]Table2!$B$1:$Z$21,MATCH("xGA/90",[1]Table2!$B$1:$Z$1,0),0)*VLOOKUP($B15,[1]Table2!$B$1:$Z$21,MATCH("xG/90",[1]Table2!$B$1:$Z$1,0),0),"")</f>
        <v/>
      </c>
      <c r="IA38" s="41" t="str">
        <f>IFERROR(VLOOKUP(IA15,[1]Table2!$B$1:$Z$21,MATCH("xGA/90",[1]Table2!$B$1:$Z$1,0),0)*VLOOKUP($B15,[1]Table2!$B$1:$Z$21,MATCH("xG/90",[1]Table2!$B$1:$Z$1,0),0),"")</f>
        <v/>
      </c>
      <c r="IB38" s="41" t="str">
        <f>IFERROR(VLOOKUP(IB15,[1]Table2!$B$1:$Z$21,MATCH("xGA/90",[1]Table2!$B$1:$Z$1,0),0)*VLOOKUP($B15,[1]Table2!$B$1:$Z$21,MATCH("xG/90",[1]Table2!$B$1:$Z$1,0),0),"")</f>
        <v/>
      </c>
      <c r="IC38" s="41" t="str">
        <f>IFERROR(VLOOKUP(IC15,[1]Table2!$B$1:$Z$21,MATCH("xGA/90",[1]Table2!$B$1:$Z$1,0),0)*VLOOKUP($B15,[1]Table2!$B$1:$Z$21,MATCH("xG/90",[1]Table2!$B$1:$Z$1,0),0),"")</f>
        <v/>
      </c>
      <c r="ID38" s="41" t="str">
        <f>IFERROR(VLOOKUP(ID15,[1]Table2!$B$1:$Z$21,MATCH("xGA/90",[1]Table2!$B$1:$Z$1,0),0)*VLOOKUP($B15,[1]Table2!$B$1:$Z$21,MATCH("xG/90",[1]Table2!$B$1:$Z$1,0),0),"")</f>
        <v/>
      </c>
      <c r="IE38" s="41" t="str">
        <f>IFERROR(VLOOKUP(IE15,[1]Table2!$B$1:$Z$21,MATCH("xGA/90",[1]Table2!$B$1:$Z$1,0),0)*VLOOKUP($B15,[1]Table2!$B$1:$Z$21,MATCH("xG/90",[1]Table2!$B$1:$Z$1,0),0),"")</f>
        <v/>
      </c>
      <c r="IF38" s="41" t="str">
        <f>IFERROR(VLOOKUP(IF15,[1]Table2!$B$1:$Z$21,MATCH("xGA/90",[1]Table2!$B$1:$Z$1,0),0)*VLOOKUP($B15,[1]Table2!$B$1:$Z$21,MATCH("xG/90",[1]Table2!$B$1:$Z$1,0),0),"")</f>
        <v/>
      </c>
      <c r="IG38" s="41" t="str">
        <f>IFERROR(VLOOKUP(IG15,[1]Table2!$B$1:$Z$21,MATCH("xGA/90",[1]Table2!$B$1:$Z$1,0),0)*VLOOKUP($B15,[1]Table2!$B$1:$Z$21,MATCH("xG/90",[1]Table2!$B$1:$Z$1,0),0),"")</f>
        <v/>
      </c>
      <c r="IH38" s="41" t="str">
        <f>IFERROR(VLOOKUP(IH15,[1]Table2!$B$1:$Z$21,MATCH("xGA/90",[1]Table2!$B$1:$Z$1,0),0)*VLOOKUP($B15,[1]Table2!$B$1:$Z$21,MATCH("xG/90",[1]Table2!$B$1:$Z$1,0),0),"")</f>
        <v/>
      </c>
      <c r="II38" s="41" t="str">
        <f>IFERROR(VLOOKUP(II15,[1]Table2!$B$1:$Z$21,MATCH("xGA/90",[1]Table2!$B$1:$Z$1,0),0)*VLOOKUP($B15,[1]Table2!$B$1:$Z$21,MATCH("xG/90",[1]Table2!$B$1:$Z$1,0),0),"")</f>
        <v/>
      </c>
      <c r="IJ38" s="41" t="str">
        <f>IFERROR(VLOOKUP(IJ15,[1]Table2!$B$1:$Z$21,MATCH("xGA/90",[1]Table2!$B$1:$Z$1,0),0)*VLOOKUP($B15,[1]Table2!$B$1:$Z$21,MATCH("xG/90",[1]Table2!$B$1:$Z$1,0),0),"")</f>
        <v/>
      </c>
      <c r="IK38" s="41" t="str">
        <f>IFERROR(VLOOKUP(IK15,[1]Table2!$B$1:$Z$21,MATCH("xGA/90",[1]Table2!$B$1:$Z$1,0),0)*VLOOKUP($B15,[1]Table2!$B$1:$Z$21,MATCH("xG/90",[1]Table2!$B$1:$Z$1,0),0),"")</f>
        <v/>
      </c>
      <c r="IL38" s="41">
        <f>IFERROR(VLOOKUP(IL15,[1]Table2!$B$1:$Z$21,MATCH("xGA/90",[1]Table2!$B$1:$Z$1,0),0)*VLOOKUP($B15,[1]Table2!$B$1:$Z$21,MATCH("xG/90",[1]Table2!$B$1:$Z$1,0),0),"")</f>
        <v>1.514784946236559</v>
      </c>
      <c r="IM38" s="41" t="str">
        <f>IFERROR(VLOOKUP(IM15,[1]Table2!$B$1:$Z$21,MATCH("xGA/90",[1]Table2!$B$1:$Z$1,0),0)*VLOOKUP($B15,[1]Table2!$B$1:$Z$21,MATCH("xG/90",[1]Table2!$B$1:$Z$1,0),0),"")</f>
        <v/>
      </c>
      <c r="IN38" s="41" t="str">
        <f>IFERROR(VLOOKUP(IN15,[1]Table2!$B$1:$Z$21,MATCH("xGA/90",[1]Table2!$B$1:$Z$1,0),0)*VLOOKUP($B15,[1]Table2!$B$1:$Z$21,MATCH("xG/90",[1]Table2!$B$1:$Z$1,0),0),"")</f>
        <v/>
      </c>
      <c r="IO38" s="41">
        <f>IFERROR(VLOOKUP(IO15,[1]Table2!$B$1:$Z$21,MATCH("xGA/90",[1]Table2!$B$1:$Z$1,0),0)*VLOOKUP($B15,[1]Table2!$B$1:$Z$21,MATCH("xG/90",[1]Table2!$B$1:$Z$1,0),0),"")</f>
        <v>2.3394901144640996</v>
      </c>
      <c r="IP38" s="41" t="str">
        <f>IFERROR(VLOOKUP(IP15,[1]Table2!$B$1:$Z$21,MATCH("xGA/90",[1]Table2!$B$1:$Z$1,0),0)*VLOOKUP($B15,[1]Table2!$B$1:$Z$21,MATCH("xG/90",[1]Table2!$B$1:$Z$1,0),0),"")</f>
        <v/>
      </c>
      <c r="IQ38" s="41" t="str">
        <f>IFERROR(VLOOKUP(IQ15,[1]Table2!$B$1:$Z$21,MATCH("xGA/90",[1]Table2!$B$1:$Z$1,0),0)*VLOOKUP($B15,[1]Table2!$B$1:$Z$21,MATCH("xG/90",[1]Table2!$B$1:$Z$1,0),0),"")</f>
        <v/>
      </c>
      <c r="IR38" s="41" t="str">
        <f>IFERROR(VLOOKUP(IR15,[1]Table2!$B$1:$Z$21,MATCH("xGA/90",[1]Table2!$B$1:$Z$1,0),0)*VLOOKUP($B15,[1]Table2!$B$1:$Z$21,MATCH("xG/90",[1]Table2!$B$1:$Z$1,0),0),"")</f>
        <v/>
      </c>
      <c r="IS38" s="41" t="str">
        <f>IFERROR(VLOOKUP(IS15,[1]Table2!$B$1:$Z$21,MATCH("xGA/90",[1]Table2!$B$1:$Z$1,0),0)*VLOOKUP($B15,[1]Table2!$B$1:$Z$21,MATCH("xG/90",[1]Table2!$B$1:$Z$1,0),0),"")</f>
        <v/>
      </c>
      <c r="IT38" s="41">
        <f>IFERROR(VLOOKUP(IT15,[1]Table2!$B$1:$Z$21,MATCH("xGA/90",[1]Table2!$B$1:$Z$1,0),0)*VLOOKUP($B15,[1]Table2!$B$1:$Z$21,MATCH("xG/90",[1]Table2!$B$1:$Z$1,0),0),"")</f>
        <v>2.0113407258064515</v>
      </c>
      <c r="IU38" s="41" t="str">
        <f>IFERROR(VLOOKUP(IU15,[1]Table2!$B$1:$Z$21,MATCH("xGA/90",[1]Table2!$B$1:$Z$1,0),0)*VLOOKUP($B15,[1]Table2!$B$1:$Z$21,MATCH("xG/90",[1]Table2!$B$1:$Z$1,0),0),"")</f>
        <v/>
      </c>
      <c r="IV38" s="41" t="str">
        <f>IFERROR(VLOOKUP(IV15,[1]Table2!$B$1:$Z$21,MATCH("xGA/90",[1]Table2!$B$1:$Z$1,0),0)*VLOOKUP($B15,[1]Table2!$B$1:$Z$21,MATCH("xG/90",[1]Table2!$B$1:$Z$1,0),0),"")</f>
        <v/>
      </c>
      <c r="IW38" s="41" t="str">
        <f>IFERROR(VLOOKUP(IW15,[1]Table2!$B$1:$Z$21,MATCH("xGA/90",[1]Table2!$B$1:$Z$1,0),0)*VLOOKUP($B15,[1]Table2!$B$1:$Z$21,MATCH("xG/90",[1]Table2!$B$1:$Z$1,0),0),"")</f>
        <v/>
      </c>
      <c r="IX38" s="41" t="str">
        <f>IFERROR(VLOOKUP(IX15,[1]Table2!$B$1:$Z$21,MATCH("xGA/90",[1]Table2!$B$1:$Z$1,0),0)*VLOOKUP($B15,[1]Table2!$B$1:$Z$21,MATCH("xG/90",[1]Table2!$B$1:$Z$1,0),0),"")</f>
        <v/>
      </c>
      <c r="IY38" s="41" t="str">
        <f>IFERROR(VLOOKUP(IY15,[1]Table2!$B$1:$Z$21,MATCH("xGA/90",[1]Table2!$B$1:$Z$1,0),0)*VLOOKUP($B15,[1]Table2!$B$1:$Z$21,MATCH("xG/90",[1]Table2!$B$1:$Z$1,0),0),"")</f>
        <v/>
      </c>
      <c r="IZ38" s="41" t="str">
        <f>IFERROR(VLOOKUP(IZ15,[1]Table2!$B$1:$Z$21,MATCH("xGA/90",[1]Table2!$B$1:$Z$1,0),0)*VLOOKUP($B15,[1]Table2!$B$1:$Z$21,MATCH("xG/90",[1]Table2!$B$1:$Z$1,0),0),"")</f>
        <v/>
      </c>
      <c r="JA38" s="41" t="str">
        <f>IFERROR(VLOOKUP(JA15,[1]Table2!$B$1:$Z$21,MATCH("xGA/90",[1]Table2!$B$1:$Z$1,0),0)*VLOOKUP($B15,[1]Table2!$B$1:$Z$21,MATCH("xG/90",[1]Table2!$B$1:$Z$1,0),0),"")</f>
        <v/>
      </c>
      <c r="JB38" s="41">
        <f>IFERROR(VLOOKUP(JB15,[1]Table2!$B$1:$Z$21,MATCH("xGA/90",[1]Table2!$B$1:$Z$1,0),0)*VLOOKUP($B15,[1]Table2!$B$1:$Z$21,MATCH("xG/90",[1]Table2!$B$1:$Z$1,0),0),"")</f>
        <v>3.118447580645161</v>
      </c>
      <c r="JC38" s="41" t="str">
        <f>IFERROR(VLOOKUP(JC15,[1]Table2!$B$1:$Z$21,MATCH("xGA/90",[1]Table2!$B$1:$Z$1,0),0)*VLOOKUP($B15,[1]Table2!$B$1:$Z$21,MATCH("xG/90",[1]Table2!$B$1:$Z$1,0),0),"")</f>
        <v/>
      </c>
      <c r="JD38" s="41" t="str">
        <f>IFERROR(VLOOKUP(JD15,[1]Table2!$B$1:$Z$21,MATCH("xGA/90",[1]Table2!$B$1:$Z$1,0),0)*VLOOKUP($B15,[1]Table2!$B$1:$Z$21,MATCH("xG/90",[1]Table2!$B$1:$Z$1,0),0),"")</f>
        <v/>
      </c>
      <c r="JE38" s="41" t="str">
        <f>IFERROR(VLOOKUP(JE15,[1]Table2!$B$1:$Z$21,MATCH("xGA/90",[1]Table2!$B$1:$Z$1,0),0)*VLOOKUP($B15,[1]Table2!$B$1:$Z$21,MATCH("xG/90",[1]Table2!$B$1:$Z$1,0),0),"")</f>
        <v/>
      </c>
      <c r="JF38" s="41" t="str">
        <f>IFERROR(VLOOKUP(JF15,[1]Table2!$B$1:$Z$21,MATCH("xGA/90",[1]Table2!$B$1:$Z$1,0),0)*VLOOKUP($B15,[1]Table2!$B$1:$Z$21,MATCH("xG/90",[1]Table2!$B$1:$Z$1,0),0),"")</f>
        <v/>
      </c>
      <c r="JG38" s="41">
        <f>IFERROR(VLOOKUP(JG15,[1]Table2!$B$1:$Z$21,MATCH("xGA/90",[1]Table2!$B$1:$Z$1,0),0)*VLOOKUP($B15,[1]Table2!$B$1:$Z$21,MATCH("xG/90",[1]Table2!$B$1:$Z$1,0),0),"")</f>
        <v>3.130040322580645</v>
      </c>
      <c r="JH38" s="41" t="str">
        <f>IFERROR(VLOOKUP(JH15,[1]Table2!$B$1:$Z$21,MATCH("xGA/90",[1]Table2!$B$1:$Z$1,0),0)*VLOOKUP($B15,[1]Table2!$B$1:$Z$21,MATCH("xG/90",[1]Table2!$B$1:$Z$1,0),0),"")</f>
        <v/>
      </c>
      <c r="JI38" s="41" t="str">
        <f>IFERROR(VLOOKUP(JI15,[1]Table2!$B$1:$Z$21,MATCH("xGA/90",[1]Table2!$B$1:$Z$1,0),0)*VLOOKUP($B15,[1]Table2!$B$1:$Z$21,MATCH("xG/90",[1]Table2!$B$1:$Z$1,0),0),"")</f>
        <v/>
      </c>
      <c r="JJ38" s="41" t="str">
        <f>IFERROR(VLOOKUP(JJ15,[1]Table2!$B$1:$Z$21,MATCH("xGA/90",[1]Table2!$B$1:$Z$1,0),0)*VLOOKUP($B15,[1]Table2!$B$1:$Z$21,MATCH("xG/90",[1]Table2!$B$1:$Z$1,0),0),"")</f>
        <v/>
      </c>
      <c r="JK38" s="41">
        <f>IFERROR(VLOOKUP(JK15,[1]Table2!$B$1:$Z$21,MATCH("xGA/90",[1]Table2!$B$1:$Z$1,0),0)*VLOOKUP($B15,[1]Table2!$B$1:$Z$21,MATCH("xG/90",[1]Table2!$B$1:$Z$1,0),0),"")</f>
        <v>2.3634235171696147</v>
      </c>
      <c r="JL38" s="41" t="str">
        <f>IFERROR(VLOOKUP(JL15,[1]Table2!$B$1:$Z$21,MATCH("xGA/90",[1]Table2!$B$1:$Z$1,0),0)*VLOOKUP($B15,[1]Table2!$B$1:$Z$21,MATCH("xG/90",[1]Table2!$B$1:$Z$1,0),0),"")</f>
        <v/>
      </c>
      <c r="JM38" s="41" t="str">
        <f>IFERROR(VLOOKUP(JM15,[1]Table2!$B$1:$Z$21,MATCH("xGA/90",[1]Table2!$B$1:$Z$1,0),0)*VLOOKUP($B15,[1]Table2!$B$1:$Z$21,MATCH("xG/90",[1]Table2!$B$1:$Z$1,0),0),"")</f>
        <v/>
      </c>
      <c r="JN38" s="41" t="str">
        <f>IFERROR(VLOOKUP(JN15,[1]Table2!$B$1:$Z$21,MATCH("xGA/90",[1]Table2!$B$1:$Z$1,0),0)*VLOOKUP($B15,[1]Table2!$B$1:$Z$21,MATCH("xG/90",[1]Table2!$B$1:$Z$1,0),0),"")</f>
        <v/>
      </c>
      <c r="JO38" s="41">
        <f>IFERROR(VLOOKUP(JO15,[1]Table2!$B$1:$Z$21,MATCH("xGA/90",[1]Table2!$B$1:$Z$1,0),0)*VLOOKUP($B15,[1]Table2!$B$1:$Z$21,MATCH("xG/90",[1]Table2!$B$1:$Z$1,0),0),"")</f>
        <v>2.3881048387096775</v>
      </c>
      <c r="JP38" s="41" t="str">
        <f>IFERROR(VLOOKUP(JP15,[1]Table2!$B$1:$Z$21,MATCH("xGA/90",[1]Table2!$B$1:$Z$1,0),0)*VLOOKUP($B15,[1]Table2!$B$1:$Z$21,MATCH("xG/90",[1]Table2!$B$1:$Z$1,0),0),"")</f>
        <v/>
      </c>
      <c r="JQ38" s="41" t="str">
        <f>IFERROR(VLOOKUP(JQ15,[1]Table2!$B$1:$Z$21,MATCH("xGA/90",[1]Table2!$B$1:$Z$1,0),0)*VLOOKUP($B15,[1]Table2!$B$1:$Z$21,MATCH("xG/90",[1]Table2!$B$1:$Z$1,0),0),"")</f>
        <v/>
      </c>
      <c r="JR38" s="41">
        <f>IFERROR(VLOOKUP(JR15,[1]Table2!$B$1:$Z$21,MATCH("xGA/90",[1]Table2!$B$1:$Z$1,0),0)*VLOOKUP($B15,[1]Table2!$B$1:$Z$21,MATCH("xG/90",[1]Table2!$B$1:$Z$1,0),0),"")</f>
        <v>3.039542143600416</v>
      </c>
      <c r="JS38" s="41" t="str">
        <f>IFERROR(VLOOKUP(JS15,[1]Table2!$B$1:$Z$21,MATCH("xGA/90",[1]Table2!$B$1:$Z$1,0),0)*VLOOKUP($B15,[1]Table2!$B$1:$Z$21,MATCH("xG/90",[1]Table2!$B$1:$Z$1,0),0),"")</f>
        <v/>
      </c>
      <c r="JT38" s="41" t="str">
        <f>IFERROR(VLOOKUP(JT15,[1]Table2!$B$1:$Z$21,MATCH("xGA/90",[1]Table2!$B$1:$Z$1,0),0)*VLOOKUP($B15,[1]Table2!$B$1:$Z$21,MATCH("xG/90",[1]Table2!$B$1:$Z$1,0),0),"")</f>
        <v/>
      </c>
      <c r="JU38" s="41">
        <f>IFERROR(VLOOKUP(JU15,[1]Table2!$B$1:$Z$21,MATCH("xGA/90",[1]Table2!$B$1:$Z$1,0),0)*VLOOKUP($B15,[1]Table2!$B$1:$Z$21,MATCH("xG/90",[1]Table2!$B$1:$Z$1,0),0),"")</f>
        <v>2.440272177419355</v>
      </c>
      <c r="JV38" s="41" t="str">
        <f>IFERROR(VLOOKUP(JV15,[1]Table2!$B$1:$Z$21,MATCH("xGA/90",[1]Table2!$B$1:$Z$1,0),0)*VLOOKUP($B15,[1]Table2!$B$1:$Z$21,MATCH("xG/90",[1]Table2!$B$1:$Z$1,0),0),"")</f>
        <v/>
      </c>
      <c r="JW38" s="41" t="str">
        <f>IFERROR(VLOOKUP(JW15,[1]Table2!$B$1:$Z$21,MATCH("xGA/90",[1]Table2!$B$1:$Z$1,0),0)*VLOOKUP($B15,[1]Table2!$B$1:$Z$21,MATCH("xG/90",[1]Table2!$B$1:$Z$1,0),0),"")</f>
        <v/>
      </c>
      <c r="JX38" s="41" t="str">
        <f>IFERROR(VLOOKUP(JX15,[1]Table2!$B$1:$Z$21,MATCH("xGA/90",[1]Table2!$B$1:$Z$1,0),0)*VLOOKUP($B15,[1]Table2!$B$1:$Z$21,MATCH("xG/90",[1]Table2!$B$1:$Z$1,0),0),"")</f>
        <v/>
      </c>
      <c r="JY38" s="41" t="str">
        <f>IFERROR(VLOOKUP(JY15,[1]Table2!$B$1:$Z$21,MATCH("xGA/90",[1]Table2!$B$1:$Z$1,0),0)*VLOOKUP($B15,[1]Table2!$B$1:$Z$21,MATCH("xG/90",[1]Table2!$B$1:$Z$1,0),0),"")</f>
        <v/>
      </c>
      <c r="JZ38" s="41" t="str">
        <f>IFERROR(VLOOKUP(JZ15,[1]Table2!$B$1:$Z$21,MATCH("xGA/90",[1]Table2!$B$1:$Z$1,0),0)*VLOOKUP($B15,[1]Table2!$B$1:$Z$21,MATCH("xG/90",[1]Table2!$B$1:$Z$1,0),0),"")</f>
        <v/>
      </c>
      <c r="KA38" s="41" t="str">
        <f>IFERROR(VLOOKUP(KA15,[1]Table2!$B$1:$Z$21,MATCH("xGA/90",[1]Table2!$B$1:$Z$1,0),0)*VLOOKUP($B15,[1]Table2!$B$1:$Z$21,MATCH("xG/90",[1]Table2!$B$1:$Z$1,0),0),"")</f>
        <v/>
      </c>
      <c r="KB38" s="41" t="str">
        <f>IFERROR(VLOOKUP(KB15,[1]Table2!$B$1:$Z$21,MATCH("xGA/90",[1]Table2!$B$1:$Z$1,0),0)*VLOOKUP($B15,[1]Table2!$B$1:$Z$21,MATCH("xG/90",[1]Table2!$B$1:$Z$1,0),0),"")</f>
        <v/>
      </c>
      <c r="KC38" s="41" t="str">
        <f>IFERROR(VLOOKUP(KC15,[1]Table2!$B$1:$Z$21,MATCH("xGA/90",[1]Table2!$B$1:$Z$1,0),0)*VLOOKUP($B15,[1]Table2!$B$1:$Z$21,MATCH("xG/90",[1]Table2!$B$1:$Z$1,0),0),"")</f>
        <v/>
      </c>
      <c r="KD38" s="41">
        <f>IFERROR(VLOOKUP(KD15,[1]Table2!$B$1:$Z$21,MATCH("xGA/90",[1]Table2!$B$1:$Z$1,0),0)*VLOOKUP($B15,[1]Table2!$B$1:$Z$21,MATCH("xG/90",[1]Table2!$B$1:$Z$1,0),0),"")</f>
        <v>2.9967237903225805</v>
      </c>
      <c r="KE38" s="41" t="str">
        <f>IFERROR(VLOOKUP(KE15,[1]Table2!$B$1:$Z$21,MATCH("xGA/90",[1]Table2!$B$1:$Z$1,0),0)*VLOOKUP($B15,[1]Table2!$B$1:$Z$21,MATCH("xG/90",[1]Table2!$B$1:$Z$1,0),0),"")</f>
        <v/>
      </c>
      <c r="KF38" s="41" t="str">
        <f>IFERROR(VLOOKUP(KF15,[1]Table2!$B$1:$Z$21,MATCH("xGA/90",[1]Table2!$B$1:$Z$1,0),0)*VLOOKUP($B15,[1]Table2!$B$1:$Z$21,MATCH("xG/90",[1]Table2!$B$1:$Z$1,0),0),"")</f>
        <v/>
      </c>
      <c r="KG38" s="41" t="str">
        <f>IFERROR(VLOOKUP(KG15,[1]Table2!$B$1:$Z$21,MATCH("xGA/90",[1]Table2!$B$1:$Z$1,0),0)*VLOOKUP($B15,[1]Table2!$B$1:$Z$21,MATCH("xG/90",[1]Table2!$B$1:$Z$1,0),0),"")</f>
        <v/>
      </c>
      <c r="KH38" s="41" t="str">
        <f>IFERROR(VLOOKUP(KH15,[1]Table2!$B$1:$Z$21,MATCH("xGA/90",[1]Table2!$B$1:$Z$1,0),0)*VLOOKUP($B15,[1]Table2!$B$1:$Z$21,MATCH("xG/90",[1]Table2!$B$1:$Z$1,0),0),"")</f>
        <v/>
      </c>
      <c r="KI38" s="41">
        <f>IFERROR(VLOOKUP(KI15,[1]Table2!$B$1:$Z$21,MATCH("xGA/90",[1]Table2!$B$1:$Z$1,0),0)*VLOOKUP($B15,[1]Table2!$B$1:$Z$21,MATCH("xG/90",[1]Table2!$B$1:$Z$1,0),0),"")</f>
        <v>2.7184979838709675</v>
      </c>
      <c r="KJ38" s="41" t="str">
        <f>IFERROR(VLOOKUP(KJ15,[1]Table2!$B$1:$Z$21,MATCH("xGA/90",[1]Table2!$B$1:$Z$1,0),0)*VLOOKUP($B15,[1]Table2!$B$1:$Z$21,MATCH("xG/90",[1]Table2!$B$1:$Z$1,0),0),"")</f>
        <v/>
      </c>
      <c r="KK38" s="41" t="str">
        <f>IFERROR(VLOOKUP(KK15,[1]Table2!$B$1:$Z$21,MATCH("xGA/90",[1]Table2!$B$1:$Z$1,0),0)*VLOOKUP($B15,[1]Table2!$B$1:$Z$21,MATCH("xG/90",[1]Table2!$B$1:$Z$1,0),0),"")</f>
        <v/>
      </c>
      <c r="KL38" s="41" t="str">
        <f>IFERROR(VLOOKUP(KL15,[1]Table2!$B$1:$Z$21,MATCH("xGA/90",[1]Table2!$B$1:$Z$1,0),0)*VLOOKUP($B15,[1]Table2!$B$1:$Z$21,MATCH("xG/90",[1]Table2!$B$1:$Z$1,0),0),"")</f>
        <v/>
      </c>
      <c r="KM38" s="41" t="str">
        <f>IFERROR(VLOOKUP(KM15,[1]Table2!$B$1:$Z$21,MATCH("xGA/90",[1]Table2!$B$1:$Z$1,0),0)*VLOOKUP($B15,[1]Table2!$B$1:$Z$21,MATCH("xG/90",[1]Table2!$B$1:$Z$1,0),0),"")</f>
        <v/>
      </c>
      <c r="KN38" s="41" t="str">
        <f>IFERROR(VLOOKUP(KN15,[1]Table2!$B$1:$Z$21,MATCH("xGA/90",[1]Table2!$B$1:$Z$1,0),0)*VLOOKUP($B15,[1]Table2!$B$1:$Z$21,MATCH("xG/90",[1]Table2!$B$1:$Z$1,0),0),"")</f>
        <v/>
      </c>
      <c r="KO38" s="41" t="str">
        <f>IFERROR(VLOOKUP(KO15,[1]Table2!$B$1:$Z$21,MATCH("xGA/90",[1]Table2!$B$1:$Z$1,0),0)*VLOOKUP($B15,[1]Table2!$B$1:$Z$21,MATCH("xG/90",[1]Table2!$B$1:$Z$1,0),0),"")</f>
        <v/>
      </c>
      <c r="KP38" s="41" t="str">
        <f>IFERROR(VLOOKUP(KP15,[1]Table2!$B$1:$Z$21,MATCH("xGA/90",[1]Table2!$B$1:$Z$1,0),0)*VLOOKUP($B15,[1]Table2!$B$1:$Z$21,MATCH("xG/90",[1]Table2!$B$1:$Z$1,0),0),"")</f>
        <v/>
      </c>
      <c r="KQ38" s="41">
        <f>IFERROR(VLOOKUP(KQ15,[1]Table2!$B$1:$Z$21,MATCH("xGA/90",[1]Table2!$B$1:$Z$1,0),0)*VLOOKUP($B15,[1]Table2!$B$1:$Z$21,MATCH("xG/90",[1]Table2!$B$1:$Z$1,0),0),"")</f>
        <v>2.672127016129032</v>
      </c>
      <c r="KR38" s="41" t="str">
        <f>IFERROR(VLOOKUP(KR15,[1]Table2!$B$1:$Z$21,MATCH("xGA/90",[1]Table2!$B$1:$Z$1,0),0)*VLOOKUP($B15,[1]Table2!$B$1:$Z$21,MATCH("xG/90",[1]Table2!$B$1:$Z$1,0),0),"")</f>
        <v/>
      </c>
      <c r="KS38" s="41" t="str">
        <f>IFERROR(VLOOKUP(KS15,[1]Table2!$B$1:$Z$21,MATCH("xGA/90",[1]Table2!$B$1:$Z$1,0),0)*VLOOKUP($B15,[1]Table2!$B$1:$Z$21,MATCH("xG/90",[1]Table2!$B$1:$Z$1,0),0),"")</f>
        <v/>
      </c>
      <c r="KT38" s="41" t="str">
        <f>IFERROR(VLOOKUP(KT15,[1]Table2!$B$1:$Z$21,MATCH("xGA/90",[1]Table2!$B$1:$Z$1,0),0)*VLOOKUP($B15,[1]Table2!$B$1:$Z$21,MATCH("xG/90",[1]Table2!$B$1:$Z$1,0),0),"")</f>
        <v/>
      </c>
      <c r="KU38" s="41" t="str">
        <f>IFERROR(VLOOKUP(KU15,[1]Table2!$B$1:$Z$21,MATCH("xGA/90",[1]Table2!$B$1:$Z$1,0),0)*VLOOKUP($B15,[1]Table2!$B$1:$Z$21,MATCH("xG/90",[1]Table2!$B$1:$Z$1,0),0),"")</f>
        <v/>
      </c>
      <c r="KV38" s="41" t="str">
        <f>IFERROR(VLOOKUP(KV15,[1]Table2!$B$1:$Z$21,MATCH("xGA/90",[1]Table2!$B$1:$Z$1,0),0)*VLOOKUP($B15,[1]Table2!$B$1:$Z$21,MATCH("xG/90",[1]Table2!$B$1:$Z$1,0),0),"")</f>
        <v/>
      </c>
      <c r="KW38" s="41" t="str">
        <f>IFERROR(VLOOKUP(KW15,[1]Table2!$B$1:$Z$21,MATCH("xGA/90",[1]Table2!$B$1:$Z$1,0),0)*VLOOKUP($B15,[1]Table2!$B$1:$Z$21,MATCH("xG/90",[1]Table2!$B$1:$Z$1,0),0),"")</f>
        <v/>
      </c>
      <c r="KX38" s="41" t="str">
        <f>IFERROR(VLOOKUP(KX15,[1]Table2!$B$1:$Z$21,MATCH("xGA/90",[1]Table2!$B$1:$Z$1,0),0)*VLOOKUP($B15,[1]Table2!$B$1:$Z$21,MATCH("xG/90",[1]Table2!$B$1:$Z$1,0),0),"")</f>
        <v/>
      </c>
      <c r="KY38" s="41" t="str">
        <f>IFERROR(VLOOKUP(KY15,[1]Table2!$B$1:$Z$21,MATCH("xGA/90",[1]Table2!$B$1:$Z$1,0),0)*VLOOKUP($B15,[1]Table2!$B$1:$Z$21,MATCH("xG/90",[1]Table2!$B$1:$Z$1,0),0),"")</f>
        <v/>
      </c>
      <c r="KZ38" s="41" t="str">
        <f>IFERROR(VLOOKUP(KZ15,[1]Table2!$B$1:$Z$21,MATCH("xGA/90",[1]Table2!$B$1:$Z$1,0),0)*VLOOKUP($B15,[1]Table2!$B$1:$Z$21,MATCH("xG/90",[1]Table2!$B$1:$Z$1,0),0),"")</f>
        <v/>
      </c>
      <c r="LA38" s="41" t="str">
        <f>IFERROR(VLOOKUP(LA15,[1]Table2!$B$1:$Z$21,MATCH("xGA/90",[1]Table2!$B$1:$Z$1,0),0)*VLOOKUP($B15,[1]Table2!$B$1:$Z$21,MATCH("xG/90",[1]Table2!$B$1:$Z$1,0),0),"")</f>
        <v/>
      </c>
      <c r="LB38" s="41" t="str">
        <f>IFERROR(VLOOKUP(LB15,[1]Table2!$B$1:$Z$21,MATCH("xGA/90",[1]Table2!$B$1:$Z$1,0),0)*VLOOKUP($B15,[1]Table2!$B$1:$Z$21,MATCH("xG/90",[1]Table2!$B$1:$Z$1,0),0),"")</f>
        <v/>
      </c>
      <c r="LC38" s="41" t="str">
        <f>IFERROR(VLOOKUP(LC15,[1]Table2!$B$1:$Z$21,MATCH("xGA/90",[1]Table2!$B$1:$Z$1,0),0)*VLOOKUP($B15,[1]Table2!$B$1:$Z$21,MATCH("xG/90",[1]Table2!$B$1:$Z$1,0),0),"")</f>
        <v/>
      </c>
      <c r="LD38" s="41" t="str">
        <f>IFERROR(VLOOKUP(LD15,[1]Table2!$B$1:$Z$21,MATCH("xGA/90",[1]Table2!$B$1:$Z$1,0),0)*VLOOKUP($B15,[1]Table2!$B$1:$Z$21,MATCH("xG/90",[1]Table2!$B$1:$Z$1,0),0),"")</f>
        <v/>
      </c>
      <c r="LE38" s="41" t="str">
        <f>IFERROR(VLOOKUP(LE15,[1]Table2!$B$1:$Z$21,MATCH("xGA/90",[1]Table2!$B$1:$Z$1,0),0)*VLOOKUP($B15,[1]Table2!$B$1:$Z$21,MATCH("xG/90",[1]Table2!$B$1:$Z$1,0),0),"")</f>
        <v/>
      </c>
      <c r="LF38" s="41" t="str">
        <f>IFERROR(VLOOKUP(LF15,[1]Table2!$B$1:$Z$21,MATCH("xGA/90",[1]Table2!$B$1:$Z$1,0),0)*VLOOKUP($B15,[1]Table2!$B$1:$Z$21,MATCH("xG/90",[1]Table2!$B$1:$Z$1,0),0),"")</f>
        <v/>
      </c>
      <c r="LG38" s="41" t="str">
        <f>IFERROR(VLOOKUP(LG15,[1]Table2!$B$1:$Z$21,MATCH("xGA/90",[1]Table2!$B$1:$Z$1,0),0)*VLOOKUP($B15,[1]Table2!$B$1:$Z$21,MATCH("xG/90",[1]Table2!$B$1:$Z$1,0),0),"")</f>
        <v/>
      </c>
      <c r="LH38" s="41" t="str">
        <f>IFERROR(VLOOKUP(LH15,[1]Table2!$B$1:$Z$21,MATCH("xGA/90",[1]Table2!$B$1:$Z$1,0),0)*VLOOKUP($B15,[1]Table2!$B$1:$Z$21,MATCH("xG/90",[1]Table2!$B$1:$Z$1,0),0),"")</f>
        <v/>
      </c>
      <c r="LI38" s="41" t="str">
        <f>IFERROR(VLOOKUP(LI15,[1]Table2!$B$1:$Z$21,MATCH("xGA/90",[1]Table2!$B$1:$Z$1,0),0)*VLOOKUP($B15,[1]Table2!$B$1:$Z$21,MATCH("xG/90",[1]Table2!$B$1:$Z$1,0),0),"")</f>
        <v/>
      </c>
      <c r="LJ38" s="41" t="str">
        <f>IFERROR(VLOOKUP(LJ15,[1]Table2!$B$1:$Z$21,MATCH("xGA/90",[1]Table2!$B$1:$Z$1,0),0)*VLOOKUP($B15,[1]Table2!$B$1:$Z$21,MATCH("xG/90",[1]Table2!$B$1:$Z$1,0),0),"")</f>
        <v/>
      </c>
      <c r="LK38" s="41" t="str">
        <f>IFERROR(VLOOKUP(LK15,[1]Table2!$B$1:$Z$21,MATCH("xGA/90",[1]Table2!$B$1:$Z$1,0),0)*VLOOKUP($B15,[1]Table2!$B$1:$Z$21,MATCH("xG/90",[1]Table2!$B$1:$Z$1,0),0),"")</f>
        <v/>
      </c>
      <c r="LL38" s="41" t="str">
        <f>IFERROR(VLOOKUP(LL15,[1]Table2!$B$1:$Z$21,MATCH("xGA/90",[1]Table2!$B$1:$Z$1,0),0)*VLOOKUP($B15,[1]Table2!$B$1:$Z$21,MATCH("xG/90",[1]Table2!$B$1:$Z$1,0),0),"")</f>
        <v/>
      </c>
      <c r="LM38" s="41" t="str">
        <f>IFERROR(VLOOKUP(LM15,[1]Table2!$B$1:$Z$21,MATCH("xGA/90",[1]Table2!$B$1:$Z$1,0),0)*VLOOKUP($B15,[1]Table2!$B$1:$Z$21,MATCH("xG/90",[1]Table2!$B$1:$Z$1,0),0),"")</f>
        <v/>
      </c>
      <c r="LN38" s="41" t="str">
        <f>IFERROR(VLOOKUP(LN15,[1]Table2!$B$1:$Z$21,MATCH("xGA/90",[1]Table2!$B$1:$Z$1,0),0)*VLOOKUP($B15,[1]Table2!$B$1:$Z$21,MATCH("xG/90",[1]Table2!$B$1:$Z$1,0),0),"")</f>
        <v/>
      </c>
      <c r="LO38" s="41" t="str">
        <f>IFERROR(VLOOKUP(LO15,[1]Table2!$B$1:$Z$21,MATCH("xGA/90",[1]Table2!$B$1:$Z$1,0),0)*VLOOKUP($B15,[1]Table2!$B$1:$Z$21,MATCH("xG/90",[1]Table2!$B$1:$Z$1,0),0),"")</f>
        <v/>
      </c>
      <c r="LP38" s="41" t="str">
        <f>IFERROR(VLOOKUP(LP15,[1]Table2!$B$1:$Z$21,MATCH("xGA/90",[1]Table2!$B$1:$Z$1,0),0)*VLOOKUP($B15,[1]Table2!$B$1:$Z$21,MATCH("xG/90",[1]Table2!$B$1:$Z$1,0),0),"")</f>
        <v/>
      </c>
      <c r="LQ38" s="41" t="str">
        <f>IFERROR(VLOOKUP(LQ15,[1]Table2!$B$1:$Z$21,MATCH("xGA/90",[1]Table2!$B$1:$Z$1,0),0)*VLOOKUP($B15,[1]Table2!$B$1:$Z$21,MATCH("xG/90",[1]Table2!$B$1:$Z$1,0),0),"")</f>
        <v/>
      </c>
      <c r="LR38" s="41" t="str">
        <f>IFERROR(VLOOKUP(LR15,[1]Table2!$B$1:$Z$21,MATCH("xGA/90",[1]Table2!$B$1:$Z$1,0),0)*VLOOKUP($B15,[1]Table2!$B$1:$Z$21,MATCH("xG/90",[1]Table2!$B$1:$Z$1,0),0),"")</f>
        <v/>
      </c>
      <c r="LS38" s="41" t="str">
        <f>IFERROR(VLOOKUP(LS15,[1]Table2!$B$1:$Z$21,MATCH("xGA/90",[1]Table2!$B$1:$Z$1,0),0)*VLOOKUP($B15,[1]Table2!$B$1:$Z$21,MATCH("xG/90",[1]Table2!$B$1:$Z$1,0),0),"")</f>
        <v/>
      </c>
      <c r="LT38" s="41" t="str">
        <f>IFERROR(VLOOKUP(LT15,[1]Table2!$B$1:$Z$21,MATCH("xGA/90",[1]Table2!$B$1:$Z$1,0),0)*VLOOKUP($B15,[1]Table2!$B$1:$Z$21,MATCH("xG/90",[1]Table2!$B$1:$Z$1,0),0),"")</f>
        <v/>
      </c>
      <c r="LU38" s="41" t="str">
        <f>IFERROR(VLOOKUP(LU15,[1]Table2!$B$1:$Z$21,MATCH("xGA/90",[1]Table2!$B$1:$Z$1,0),0)*VLOOKUP($B15,[1]Table2!$B$1:$Z$21,MATCH("xG/90",[1]Table2!$B$1:$Z$1,0),0),"")</f>
        <v/>
      </c>
      <c r="LV38" s="41" t="str">
        <f>IFERROR(VLOOKUP(LV15,[1]Table2!$B$1:$Z$21,MATCH("xGA/90",[1]Table2!$B$1:$Z$1,0),0)*VLOOKUP($B15,[1]Table2!$B$1:$Z$21,MATCH("xG/90",[1]Table2!$B$1:$Z$1,0),0),"")</f>
        <v/>
      </c>
      <c r="LW38" s="41" t="str">
        <f>IFERROR(VLOOKUP(LW15,[1]Table2!$B$1:$Z$21,MATCH("xGA/90",[1]Table2!$B$1:$Z$1,0),0)*VLOOKUP($B15,[1]Table2!$B$1:$Z$21,MATCH("xG/90",[1]Table2!$B$1:$Z$1,0),0),"")</f>
        <v/>
      </c>
      <c r="LX38" s="41" t="str">
        <f>IFERROR(VLOOKUP(LX15,[1]Table2!$B$1:$Z$21,MATCH("xGA/90",[1]Table2!$B$1:$Z$1,0),0)*VLOOKUP($B15,[1]Table2!$B$1:$Z$21,MATCH("xG/90",[1]Table2!$B$1:$Z$1,0),0),"")</f>
        <v/>
      </c>
      <c r="LY38" s="41" t="str">
        <f>IFERROR(VLOOKUP(LY15,[1]Table2!$B$1:$Z$21,MATCH("xGA/90",[1]Table2!$B$1:$Z$1,0),0)*VLOOKUP($B15,[1]Table2!$B$1:$Z$21,MATCH("xG/90",[1]Table2!$B$1:$Z$1,0),0),"")</f>
        <v/>
      </c>
      <c r="LZ38" s="41" t="str">
        <f>IFERROR(VLOOKUP(LZ15,[1]Table2!$B$1:$Z$21,MATCH("xGA/90",[1]Table2!$B$1:$Z$1,0),0)*VLOOKUP($B15,[1]Table2!$B$1:$Z$21,MATCH("xG/90",[1]Table2!$B$1:$Z$1,0),0),"")</f>
        <v/>
      </c>
      <c r="MA38" s="41" t="str">
        <f>IFERROR(VLOOKUP(MA15,[1]Table2!$B$1:$Z$21,MATCH("xGA/90",[1]Table2!$B$1:$Z$1,0),0)*VLOOKUP($B15,[1]Table2!$B$1:$Z$21,MATCH("xG/90",[1]Table2!$B$1:$Z$1,0),0),"")</f>
        <v/>
      </c>
      <c r="MB38" s="41" t="str">
        <f>IFERROR(VLOOKUP(MB15,[1]Table2!$B$1:$Z$21,MATCH("xGA/90",[1]Table2!$B$1:$Z$1,0),0)*VLOOKUP($B15,[1]Table2!$B$1:$Z$21,MATCH("xG/90",[1]Table2!$B$1:$Z$1,0),0),"")</f>
        <v/>
      </c>
      <c r="MC38" s="41" t="str">
        <f>IFERROR(VLOOKUP(MC15,[1]Table2!$B$1:$Z$21,MATCH("xGA/90",[1]Table2!$B$1:$Z$1,0),0)*VLOOKUP($B15,[1]Table2!$B$1:$Z$21,MATCH("xG/90",[1]Table2!$B$1:$Z$1,0),0),"")</f>
        <v/>
      </c>
      <c r="MD38" s="41" t="str">
        <f>IFERROR(VLOOKUP(MD15,[1]Table2!$B$1:$Z$21,MATCH("xGA/90",[1]Table2!$B$1:$Z$1,0),0)*VLOOKUP($B15,[1]Table2!$B$1:$Z$21,MATCH("xG/90",[1]Table2!$B$1:$Z$1,0),0),"")</f>
        <v/>
      </c>
      <c r="ME38" s="41" t="str">
        <f>IFERROR(VLOOKUP(ME15,[1]Table2!$B$1:$Z$21,MATCH("xGA/90",[1]Table2!$B$1:$Z$1,0),0)*VLOOKUP($B15,[1]Table2!$B$1:$Z$21,MATCH("xG/90",[1]Table2!$B$1:$Z$1,0),0),"")</f>
        <v/>
      </c>
      <c r="MF38" s="41" t="str">
        <f>IFERROR(VLOOKUP(MF15,[1]Table2!$B$1:$Z$21,MATCH("xGA/90",[1]Table2!$B$1:$Z$1,0),0)*VLOOKUP($B15,[1]Table2!$B$1:$Z$21,MATCH("xG/90",[1]Table2!$B$1:$Z$1,0),0),"")</f>
        <v/>
      </c>
      <c r="MG38" s="41" t="str">
        <f>IFERROR(VLOOKUP(MG15,[1]Table2!$B$1:$Z$21,MATCH("xGA/90",[1]Table2!$B$1:$Z$1,0),0)*VLOOKUP($B15,[1]Table2!$B$1:$Z$21,MATCH("xG/90",[1]Table2!$B$1:$Z$1,0),0),"")</f>
        <v/>
      </c>
      <c r="MH38" s="41" t="str">
        <f>IFERROR(VLOOKUP(MH15,[1]Table2!$B$1:$Z$21,MATCH("xGA/90",[1]Table2!$B$1:$Z$1,0),0)*VLOOKUP($B15,[1]Table2!$B$1:$Z$21,MATCH("xG/90",[1]Table2!$B$1:$Z$1,0),0),"")</f>
        <v/>
      </c>
      <c r="MI38" s="41" t="str">
        <f>IFERROR(VLOOKUP(MI15,[1]Table2!$B$1:$Z$21,MATCH("xGA/90",[1]Table2!$B$1:$Z$1,0),0)*VLOOKUP($B15,[1]Table2!$B$1:$Z$21,MATCH("xG/90",[1]Table2!$B$1:$Z$1,0),0),"")</f>
        <v/>
      </c>
      <c r="MJ38" s="41" t="str">
        <f>IFERROR(VLOOKUP(MJ15,[1]Table2!$B$1:$Z$21,MATCH("xGA/90",[1]Table2!$B$1:$Z$1,0),0)*VLOOKUP($B15,[1]Table2!$B$1:$Z$21,MATCH("xG/90",[1]Table2!$B$1:$Z$1,0),0),"")</f>
        <v/>
      </c>
      <c r="MK38" s="41" t="str">
        <f>IFERROR(VLOOKUP(MK15,[1]Table2!$B$1:$Z$21,MATCH("xGA/90",[1]Table2!$B$1:$Z$1,0),0)*VLOOKUP($B15,[1]Table2!$B$1:$Z$21,MATCH("xG/90",[1]Table2!$B$1:$Z$1,0),0),"")</f>
        <v/>
      </c>
      <c r="ML38" s="41" t="str">
        <f>IFERROR(VLOOKUP(ML15,[1]Table2!$B$1:$Z$21,MATCH("xGA/90",[1]Table2!$B$1:$Z$1,0),0)*VLOOKUP($B15,[1]Table2!$B$1:$Z$21,MATCH("xG/90",[1]Table2!$B$1:$Z$1,0),0),"")</f>
        <v/>
      </c>
      <c r="MM38" s="41" t="str">
        <f>IFERROR(VLOOKUP(MM15,[1]Table2!$B$1:$Z$21,MATCH("xGA/90",[1]Table2!$B$1:$Z$1,0),0)*VLOOKUP($B15,[1]Table2!$B$1:$Z$21,MATCH("xG/90",[1]Table2!$B$1:$Z$1,0),0),"")</f>
        <v/>
      </c>
      <c r="MN38" s="41" t="str">
        <f>IFERROR(VLOOKUP(MN15,[1]Table2!$B$1:$Z$21,MATCH("xGA/90",[1]Table2!$B$1:$Z$1,0),0)*VLOOKUP($B15,[1]Table2!$B$1:$Z$21,MATCH("xG/90",[1]Table2!$B$1:$Z$1,0),0),"")</f>
        <v/>
      </c>
      <c r="MO38" s="41" t="str">
        <f>IFERROR(VLOOKUP(MO15,[1]Table2!$B$1:$Z$21,MATCH("xGA/90",[1]Table2!$B$1:$Z$1,0),0)*VLOOKUP($B15,[1]Table2!$B$1:$Z$21,MATCH("xG/90",[1]Table2!$B$1:$Z$1,0),0),"")</f>
        <v/>
      </c>
      <c r="MP38" s="41" t="str">
        <f>IFERROR(VLOOKUP(MP15,[1]Table2!$B$1:$Z$21,MATCH("xGA/90",[1]Table2!$B$1:$Z$1,0),0)*VLOOKUP($B15,[1]Table2!$B$1:$Z$21,MATCH("xG/90",[1]Table2!$B$1:$Z$1,0),0),"")</f>
        <v/>
      </c>
      <c r="MQ38" s="41" t="str">
        <f>IFERROR(VLOOKUP(MQ15,[1]Table2!$B$1:$Z$21,MATCH("xGA/90",[1]Table2!$B$1:$Z$1,0),0)*VLOOKUP($B15,[1]Table2!$B$1:$Z$21,MATCH("xG/90",[1]Table2!$B$1:$Z$1,0),0),"")</f>
        <v/>
      </c>
      <c r="MR38" s="41" t="str">
        <f>IFERROR(VLOOKUP(MR15,[1]Table2!$B$1:$Z$21,MATCH("xGA/90",[1]Table2!$B$1:$Z$1,0),0)*VLOOKUP($B15,[1]Table2!$B$1:$Z$21,MATCH("xG/90",[1]Table2!$B$1:$Z$1,0),0),"")</f>
        <v/>
      </c>
      <c r="MS38" s="41" t="str">
        <f>IFERROR(VLOOKUP(MS15,[1]Table2!$B$1:$Z$21,MATCH("xGA/90",[1]Table2!$B$1:$Z$1,0),0)*VLOOKUP($B15,[1]Table2!$B$1:$Z$21,MATCH("xG/90",[1]Table2!$B$1:$Z$1,0),0),"")</f>
        <v/>
      </c>
      <c r="MT38" s="41" t="str">
        <f>IFERROR(VLOOKUP(MT15,[1]Table2!$B$1:$Z$21,MATCH("xGA/90",[1]Table2!$B$1:$Z$1,0),0)*VLOOKUP($B15,[1]Table2!$B$1:$Z$21,MATCH("xG/90",[1]Table2!$B$1:$Z$1,0),0),"")</f>
        <v/>
      </c>
      <c r="MU38" s="41" t="str">
        <f>IFERROR(VLOOKUP(MU15,[1]Table2!$B$1:$Z$21,MATCH("xGA/90",[1]Table2!$B$1:$Z$1,0),0)*VLOOKUP($B15,[1]Table2!$B$1:$Z$21,MATCH("xG/90",[1]Table2!$B$1:$Z$1,0),0),"")</f>
        <v/>
      </c>
      <c r="MV38" s="41" t="str">
        <f>IFERROR(VLOOKUP(MV15,[1]Table2!$B$1:$Z$21,MATCH("xGA/90",[1]Table2!$B$1:$Z$1,0),0)*VLOOKUP($B15,[1]Table2!$B$1:$Z$21,MATCH("xG/90",[1]Table2!$B$1:$Z$1,0),0),"")</f>
        <v/>
      </c>
      <c r="MW38" s="41" t="str">
        <f>IFERROR(VLOOKUP(MW15,[1]Table2!$B$1:$Z$21,MATCH("xGA/90",[1]Table2!$B$1:$Z$1,0),0)*VLOOKUP($B15,[1]Table2!$B$1:$Z$21,MATCH("xG/90",[1]Table2!$B$1:$Z$1,0),0),"")</f>
        <v/>
      </c>
      <c r="MX38" s="41" t="str">
        <f>IFERROR(VLOOKUP(MX15,[1]Table2!$B$1:$Z$21,MATCH("xGA/90",[1]Table2!$B$1:$Z$1,0),0)*VLOOKUP($B15,[1]Table2!$B$1:$Z$21,MATCH("xG/90",[1]Table2!$B$1:$Z$1,0),0),"")</f>
        <v/>
      </c>
      <c r="MY38" s="41" t="str">
        <f>IFERROR(VLOOKUP(MY15,[1]Table2!$B$1:$Z$21,MATCH("xGA/90",[1]Table2!$B$1:$Z$1,0),0)*VLOOKUP($B15,[1]Table2!$B$1:$Z$21,MATCH("xG/90",[1]Table2!$B$1:$Z$1,0),0),"")</f>
        <v/>
      </c>
      <c r="MZ38" s="41" t="str">
        <f>IFERROR(VLOOKUP(MZ15,[1]Table2!$B$1:$Z$21,MATCH("xGA/90",[1]Table2!$B$1:$Z$1,0),0)*VLOOKUP($B15,[1]Table2!$B$1:$Z$21,MATCH("xG/90",[1]Table2!$B$1:$Z$1,0),0),"")</f>
        <v/>
      </c>
      <c r="NA38" s="41" t="str">
        <f>IFERROR(VLOOKUP(NA15,[1]Table2!$B$1:$Z$21,MATCH("xGA/90",[1]Table2!$B$1:$Z$1,0),0)*VLOOKUP($B15,[1]Table2!$B$1:$Z$21,MATCH("xG/90",[1]Table2!$B$1:$Z$1,0),0),"")</f>
        <v/>
      </c>
      <c r="NB38" s="41" t="str">
        <f>IFERROR(VLOOKUP(NB15,[1]Table2!$B$1:$Z$21,MATCH("xGA/90",[1]Table2!$B$1:$Z$1,0),0)*VLOOKUP($B15,[1]Table2!$B$1:$Z$21,MATCH("xG/90",[1]Table2!$B$1:$Z$1,0),0),"")</f>
        <v/>
      </c>
      <c r="NC38" s="41" t="str">
        <f>IFERROR(VLOOKUP(NC15,[1]Table2!$B$1:$Z$21,MATCH("xGA/90",[1]Table2!$B$1:$Z$1,0),0)*VLOOKUP($B15,[1]Table2!$B$1:$Z$21,MATCH("xG/90",[1]Table2!$B$1:$Z$1,0),0),"")</f>
        <v/>
      </c>
      <c r="NE38" s="40">
        <f t="shared" si="0"/>
        <v>0.45</v>
      </c>
      <c r="NF38" s="41" t="str">
        <f>IFERROR(VLOOKUP(NF15,[1]Table2!$B$1:$Z$21,MATCH("xGA/90",[1]Table2!$B$1:$Z$1,0),0)*VLOOKUP($B15,[1]Table2!$B$1:$Z$21,MATCH("xG/90",[1]Table2!$B$1:$Z$1,0),0),"")</f>
        <v/>
      </c>
      <c r="NG38" s="41" t="str">
        <f>IFERROR(VLOOKUP(NG15,[1]Table2!$B$1:$Z$21,MATCH("xGA/90",[1]Table2!$B$1:$Z$1,0),0)*VLOOKUP($B15,[1]Table2!$B$1:$Z$21,MATCH("xG/90",[1]Table2!$B$1:$Z$1,0),0),"")</f>
        <v/>
      </c>
      <c r="NH38" s="41" t="str">
        <f>IFERROR(VLOOKUP(NH15,[1]Table2!$B$1:$Z$21,MATCH("xGA/90",[1]Table2!$B$1:$Z$1,0),0)*VLOOKUP($B15,[1]Table2!$B$1:$Z$21,MATCH("xG/90",[1]Table2!$B$1:$Z$1,0),0),"")</f>
        <v/>
      </c>
      <c r="NI38" s="41" t="str">
        <f>IFERROR(VLOOKUP(NI15,[1]Table2!$B$1:$Z$21,MATCH("xGA/90",[1]Table2!$B$1:$Z$1,0),0)*VLOOKUP($B15,[1]Table2!$B$1:$Z$21,MATCH("xG/90",[1]Table2!$B$1:$Z$1,0),0),"")</f>
        <v/>
      </c>
      <c r="NJ38" s="41">
        <f>IFERROR(VLOOKUP(NJ15,[1]Table2!$B$1:$Z$21,MATCH("xGA/90",[1]Table2!$B$1:$Z$1,0),0)*VLOOKUP($B15,[1]Table2!$B$1:$Z$21,MATCH("xG/90",[1]Table2!$B$1:$Z$1,0),0),"")</f>
        <v>3.130040322580645</v>
      </c>
    </row>
    <row r="39" spans="1:374" s="42" customFormat="1" ht="15.75" thickBot="1" x14ac:dyDescent="0.3">
      <c r="A39" s="39" t="s">
        <v>79</v>
      </c>
      <c r="B39" s="40">
        <f>VLOOKUP(A39,[1]Table!$B$1:$O$21,MATCH("xGD/90",[1]Table!$B$1:$O$1,0),0)</f>
        <v>1.3</v>
      </c>
      <c r="C39" s="41" t="str">
        <f>IFERROR(VLOOKUP(C16,[1]Table2!$B$1:$Z$21,MATCH("xGA/90",[1]Table2!$B$1:$Z$1,0),0)*VLOOKUP($B16,[1]Table2!$B$1:$Z$21,MATCH("xG/90",[1]Table2!$B$1:$Z$1,0),0),"")</f>
        <v/>
      </c>
      <c r="D39" s="41" t="str">
        <f>IFERROR(VLOOKUP(D16,[1]Table2!$B$1:$Z$21,MATCH("xGA/90",[1]Table2!$B$1:$Z$1,0),0)*VLOOKUP($B16,[1]Table2!$B$1:$Z$21,MATCH("xG/90",[1]Table2!$B$1:$Z$1,0),0),"")</f>
        <v/>
      </c>
      <c r="E39" s="41" t="str">
        <f>IFERROR(VLOOKUP(E16,[1]Table2!$B$1:$Z$21,MATCH("xGA/90",[1]Table2!$B$1:$Z$1,0),0)*VLOOKUP($B16,[1]Table2!$B$1:$Z$21,MATCH("xG/90",[1]Table2!$B$1:$Z$1,0),0),"")</f>
        <v/>
      </c>
      <c r="F39" s="41" t="str">
        <f>IFERROR(VLOOKUP(F16,[1]Table2!$B$1:$Z$21,MATCH("xGA/90",[1]Table2!$B$1:$Z$1,0),0)*VLOOKUP($B16,[1]Table2!$B$1:$Z$21,MATCH("xG/90",[1]Table2!$B$1:$Z$1,0),0),"")</f>
        <v/>
      </c>
      <c r="G39" s="41" t="str">
        <f>IFERROR(VLOOKUP(G16,[1]Table2!$B$1:$Z$21,MATCH("xGA/90",[1]Table2!$B$1:$Z$1,0),0)*VLOOKUP($B16,[1]Table2!$B$1:$Z$21,MATCH("xG/90",[1]Table2!$B$1:$Z$1,0),0),"")</f>
        <v/>
      </c>
      <c r="H39" s="41" t="str">
        <f>IFERROR(VLOOKUP(H16,[1]Table2!$B$1:$Z$21,MATCH("xGA/90",[1]Table2!$B$1:$Z$1,0),0)*VLOOKUP($B16,[1]Table2!$B$1:$Z$21,MATCH("xG/90",[1]Table2!$B$1:$Z$1,0),0),"")</f>
        <v/>
      </c>
      <c r="I39" s="41">
        <f>IFERROR(VLOOKUP(I16,[1]Table2!$B$1:$Z$21,MATCH("xGA/90",[1]Table2!$B$1:$Z$1,0),0)*VLOOKUP($B16,[1]Table2!$B$1:$Z$21,MATCH("xG/90",[1]Table2!$B$1:$Z$1,0),0),"")</f>
        <v>2.6970430107526884</v>
      </c>
      <c r="J39" s="41" t="str">
        <f>IFERROR(VLOOKUP(J16,[1]Table2!$B$1:$Z$21,MATCH("xGA/90",[1]Table2!$B$1:$Z$1,0),0)*VLOOKUP($B16,[1]Table2!$B$1:$Z$21,MATCH("xG/90",[1]Table2!$B$1:$Z$1,0),0),"")</f>
        <v/>
      </c>
      <c r="K39" s="41" t="str">
        <f>IFERROR(VLOOKUP(K16,[1]Table2!$B$1:$Z$21,MATCH("xGA/90",[1]Table2!$B$1:$Z$1,0),0)*VLOOKUP($B16,[1]Table2!$B$1:$Z$21,MATCH("xG/90",[1]Table2!$B$1:$Z$1,0),0),"")</f>
        <v/>
      </c>
      <c r="L39" s="41" t="str">
        <f>IFERROR(VLOOKUP(L16,[1]Table2!$B$1:$Z$21,MATCH("xGA/90",[1]Table2!$B$1:$Z$1,0),0)*VLOOKUP($B16,[1]Table2!$B$1:$Z$21,MATCH("xG/90",[1]Table2!$B$1:$Z$1,0),0),"")</f>
        <v/>
      </c>
      <c r="M39" s="41" t="str">
        <f>IFERROR(VLOOKUP(M16,[1]Table2!$B$1:$Z$21,MATCH("xGA/90",[1]Table2!$B$1:$Z$1,0),0)*VLOOKUP($B16,[1]Table2!$B$1:$Z$21,MATCH("xG/90",[1]Table2!$B$1:$Z$1,0),0),"")</f>
        <v/>
      </c>
      <c r="N39" s="41" t="str">
        <f>IFERROR(VLOOKUP(N16,[1]Table2!$B$1:$Z$21,MATCH("xGA/90",[1]Table2!$B$1:$Z$1,0),0)*VLOOKUP($B16,[1]Table2!$B$1:$Z$21,MATCH("xG/90",[1]Table2!$B$1:$Z$1,0),0),"")</f>
        <v/>
      </c>
      <c r="O39" s="41">
        <f>IFERROR(VLOOKUP(O16,[1]Table2!$B$1:$Z$21,MATCH("xGA/90",[1]Table2!$B$1:$Z$1,0),0)*VLOOKUP($B16,[1]Table2!$B$1:$Z$21,MATCH("xG/90",[1]Table2!$B$1:$Z$1,0),0),"")</f>
        <v>3.7240104166666663</v>
      </c>
      <c r="P39" s="41" t="str">
        <f>IFERROR(VLOOKUP(P16,[1]Table2!$B$1:$Z$21,MATCH("xGA/90",[1]Table2!$B$1:$Z$1,0),0)*VLOOKUP($B16,[1]Table2!$B$1:$Z$21,MATCH("xG/90",[1]Table2!$B$1:$Z$1,0),0),"")</f>
        <v/>
      </c>
      <c r="Q39" s="41" t="str">
        <f>IFERROR(VLOOKUP(Q16,[1]Table2!$B$1:$Z$21,MATCH("xGA/90",[1]Table2!$B$1:$Z$1,0),0)*VLOOKUP($B16,[1]Table2!$B$1:$Z$21,MATCH("xG/90",[1]Table2!$B$1:$Z$1,0),0),"")</f>
        <v/>
      </c>
      <c r="R39" s="41" t="str">
        <f>IFERROR(VLOOKUP(R16,[1]Table2!$B$1:$Z$21,MATCH("xGA/90",[1]Table2!$B$1:$Z$1,0),0)*VLOOKUP($B16,[1]Table2!$B$1:$Z$21,MATCH("xG/90",[1]Table2!$B$1:$Z$1,0),0),"")</f>
        <v/>
      </c>
      <c r="S39" s="41" t="str">
        <f>IFERROR(VLOOKUP(S16,[1]Table2!$B$1:$Z$21,MATCH("xGA/90",[1]Table2!$B$1:$Z$1,0),0)*VLOOKUP($B16,[1]Table2!$B$1:$Z$21,MATCH("xG/90",[1]Table2!$B$1:$Z$1,0),0),"")</f>
        <v/>
      </c>
      <c r="T39" s="41" t="str">
        <f>IFERROR(VLOOKUP(T16,[1]Table2!$B$1:$Z$21,MATCH("xGA/90",[1]Table2!$B$1:$Z$1,0),0)*VLOOKUP($B16,[1]Table2!$B$1:$Z$21,MATCH("xG/90",[1]Table2!$B$1:$Z$1,0),0),"")</f>
        <v/>
      </c>
      <c r="U39" s="41" t="str">
        <f>IFERROR(VLOOKUP(U16,[1]Table2!$B$1:$Z$21,MATCH("xGA/90",[1]Table2!$B$1:$Z$1,0),0)*VLOOKUP($B16,[1]Table2!$B$1:$Z$21,MATCH("xG/90",[1]Table2!$B$1:$Z$1,0),0),"")</f>
        <v/>
      </c>
      <c r="V39" s="41" t="str">
        <f>IFERROR(VLOOKUP(V16,[1]Table2!$B$1:$Z$21,MATCH("xGA/90",[1]Table2!$B$1:$Z$1,0),0)*VLOOKUP($B16,[1]Table2!$B$1:$Z$21,MATCH("xG/90",[1]Table2!$B$1:$Z$1,0),0),"")</f>
        <v/>
      </c>
      <c r="W39" s="41">
        <f>IFERROR(VLOOKUP(W16,[1]Table2!$B$1:$Z$21,MATCH("xGA/90",[1]Table2!$B$1:$Z$1,0),0)*VLOOKUP($B16,[1]Table2!$B$1:$Z$21,MATCH("xG/90",[1]Table2!$B$1:$Z$1,0),0),"")</f>
        <v>2.1712903225806452</v>
      </c>
      <c r="X39" s="41" t="str">
        <f>IFERROR(VLOOKUP(X16,[1]Table2!$B$1:$Z$21,MATCH("xGA/90",[1]Table2!$B$1:$Z$1,0),0)*VLOOKUP($B16,[1]Table2!$B$1:$Z$21,MATCH("xG/90",[1]Table2!$B$1:$Z$1,0),0),"")</f>
        <v/>
      </c>
      <c r="Y39" s="41" t="str">
        <f>IFERROR(VLOOKUP(Y16,[1]Table2!$B$1:$Z$21,MATCH("xGA/90",[1]Table2!$B$1:$Z$1,0),0)*VLOOKUP($B16,[1]Table2!$B$1:$Z$21,MATCH("xG/90",[1]Table2!$B$1:$Z$1,0),0),"")</f>
        <v/>
      </c>
      <c r="Z39" s="41" t="str">
        <f>IFERROR(VLOOKUP(Z16,[1]Table2!$B$1:$Z$21,MATCH("xGA/90",[1]Table2!$B$1:$Z$1,0),0)*VLOOKUP($B16,[1]Table2!$B$1:$Z$21,MATCH("xG/90",[1]Table2!$B$1:$Z$1,0),0),"")</f>
        <v/>
      </c>
      <c r="AA39" s="41" t="str">
        <f>IFERROR(VLOOKUP(AA16,[1]Table2!$B$1:$Z$21,MATCH("xGA/90",[1]Table2!$B$1:$Z$1,0),0)*VLOOKUP($B16,[1]Table2!$B$1:$Z$21,MATCH("xG/90",[1]Table2!$B$1:$Z$1,0),0),"")</f>
        <v/>
      </c>
      <c r="AB39" s="41" t="str">
        <f>IFERROR(VLOOKUP(AB16,[1]Table2!$B$1:$Z$21,MATCH("xGA/90",[1]Table2!$B$1:$Z$1,0),0)*VLOOKUP($B16,[1]Table2!$B$1:$Z$21,MATCH("xG/90",[1]Table2!$B$1:$Z$1,0),0),"")</f>
        <v/>
      </c>
      <c r="AC39" s="41">
        <f>IFERROR(VLOOKUP(AC16,[1]Table2!$B$1:$Z$21,MATCH("xGA/90",[1]Table2!$B$1:$Z$1,0),0)*VLOOKUP($B16,[1]Table2!$B$1:$Z$21,MATCH("xG/90",[1]Table2!$B$1:$Z$1,0),0),"")</f>
        <v>2.7516666666666669</v>
      </c>
      <c r="AD39" s="41" t="str">
        <f>IFERROR(VLOOKUP(AD16,[1]Table2!$B$1:$Z$21,MATCH("xGA/90",[1]Table2!$B$1:$Z$1,0),0)*VLOOKUP($B16,[1]Table2!$B$1:$Z$21,MATCH("xG/90",[1]Table2!$B$1:$Z$1,0),0),"")</f>
        <v/>
      </c>
      <c r="AE39" s="41" t="str">
        <f>IFERROR(VLOOKUP(AE16,[1]Table2!$B$1:$Z$21,MATCH("xGA/90",[1]Table2!$B$1:$Z$1,0),0)*VLOOKUP($B16,[1]Table2!$B$1:$Z$21,MATCH("xG/90",[1]Table2!$B$1:$Z$1,0),0),"")</f>
        <v/>
      </c>
      <c r="AF39" s="41" t="str">
        <f>IFERROR(VLOOKUP(AF16,[1]Table2!$B$1:$Z$21,MATCH("xGA/90",[1]Table2!$B$1:$Z$1,0),0)*VLOOKUP($B16,[1]Table2!$B$1:$Z$21,MATCH("xG/90",[1]Table2!$B$1:$Z$1,0),0),"")</f>
        <v/>
      </c>
      <c r="AG39" s="41">
        <f>IFERROR(VLOOKUP(AG16,[1]Table2!$B$1:$Z$21,MATCH("xGA/90",[1]Table2!$B$1:$Z$1,0),0)*VLOOKUP($B16,[1]Table2!$B$1:$Z$21,MATCH("xG/90",[1]Table2!$B$1:$Z$1,0),0),"")</f>
        <v>3.5718749999999999</v>
      </c>
      <c r="AH39" s="41" t="str">
        <f>IFERROR(VLOOKUP(AH16,[1]Table2!$B$1:$Z$21,MATCH("xGA/90",[1]Table2!$B$1:$Z$1,0),0)*VLOOKUP($B16,[1]Table2!$B$1:$Z$21,MATCH("xG/90",[1]Table2!$B$1:$Z$1,0),0),"")</f>
        <v/>
      </c>
      <c r="AI39" s="41" t="str">
        <f>IFERROR(VLOOKUP(AI16,[1]Table2!$B$1:$Z$21,MATCH("xGA/90",[1]Table2!$B$1:$Z$1,0),0)*VLOOKUP($B16,[1]Table2!$B$1:$Z$21,MATCH("xG/90",[1]Table2!$B$1:$Z$1,0),0),"")</f>
        <v/>
      </c>
      <c r="AJ39" s="41">
        <f>IFERROR(VLOOKUP(AJ16,[1]Table2!$B$1:$Z$21,MATCH("xGA/90",[1]Table2!$B$1:$Z$1,0),0)*VLOOKUP($B16,[1]Table2!$B$1:$Z$21,MATCH("xG/90",[1]Table2!$B$1:$Z$1,0),0),"")</f>
        <v>3.1022395833333332</v>
      </c>
      <c r="AK39" s="41" t="str">
        <f>IFERROR(VLOOKUP(AK16,[1]Table2!$B$1:$Z$21,MATCH("xGA/90",[1]Table2!$B$1:$Z$1,0),0)*VLOOKUP($B16,[1]Table2!$B$1:$Z$21,MATCH("xG/90",[1]Table2!$B$1:$Z$1,0),0),"")</f>
        <v/>
      </c>
      <c r="AL39" s="41" t="str">
        <f>IFERROR(VLOOKUP(AL16,[1]Table2!$B$1:$Z$21,MATCH("xGA/90",[1]Table2!$B$1:$Z$1,0),0)*VLOOKUP($B16,[1]Table2!$B$1:$Z$21,MATCH("xG/90",[1]Table2!$B$1:$Z$1,0),0),"")</f>
        <v/>
      </c>
      <c r="AM39" s="41" t="str">
        <f>IFERROR(VLOOKUP(AM16,[1]Table2!$B$1:$Z$21,MATCH("xGA/90",[1]Table2!$B$1:$Z$1,0),0)*VLOOKUP($B16,[1]Table2!$B$1:$Z$21,MATCH("xG/90",[1]Table2!$B$1:$Z$1,0),0),"")</f>
        <v/>
      </c>
      <c r="AN39" s="41" t="str">
        <f>IFERROR(VLOOKUP(AN16,[1]Table2!$B$1:$Z$21,MATCH("xGA/90",[1]Table2!$B$1:$Z$1,0),0)*VLOOKUP($B16,[1]Table2!$B$1:$Z$21,MATCH("xG/90",[1]Table2!$B$1:$Z$1,0),0),"")</f>
        <v/>
      </c>
      <c r="AO39" s="41" t="str">
        <f>IFERROR(VLOOKUP(AO16,[1]Table2!$B$1:$Z$21,MATCH("xGA/90",[1]Table2!$B$1:$Z$1,0),0)*VLOOKUP($B16,[1]Table2!$B$1:$Z$21,MATCH("xG/90",[1]Table2!$B$1:$Z$1,0),0),"")</f>
        <v/>
      </c>
      <c r="AP39" s="41" t="str">
        <f>IFERROR(VLOOKUP(AP16,[1]Table2!$B$1:$Z$21,MATCH("xGA/90",[1]Table2!$B$1:$Z$1,0),0)*VLOOKUP($B16,[1]Table2!$B$1:$Z$21,MATCH("xG/90",[1]Table2!$B$1:$Z$1,0),0),"")</f>
        <v/>
      </c>
      <c r="AQ39" s="41" t="str">
        <f>IFERROR(VLOOKUP(AQ16,[1]Table2!$B$1:$Z$21,MATCH("xGA/90",[1]Table2!$B$1:$Z$1,0),0)*VLOOKUP($B16,[1]Table2!$B$1:$Z$21,MATCH("xG/90",[1]Table2!$B$1:$Z$1,0),0),"")</f>
        <v/>
      </c>
      <c r="AR39" s="41" t="str">
        <f>IFERROR(VLOOKUP(AR16,[1]Table2!$B$1:$Z$21,MATCH("xGA/90",[1]Table2!$B$1:$Z$1,0),0)*VLOOKUP($B16,[1]Table2!$B$1:$Z$21,MATCH("xG/90",[1]Table2!$B$1:$Z$1,0),0),"")</f>
        <v/>
      </c>
      <c r="AS39" s="41" t="str">
        <f>IFERROR(VLOOKUP(AS16,[1]Table2!$B$1:$Z$21,MATCH("xGA/90",[1]Table2!$B$1:$Z$1,0),0)*VLOOKUP($B16,[1]Table2!$B$1:$Z$21,MATCH("xG/90",[1]Table2!$B$1:$Z$1,0),0),"")</f>
        <v/>
      </c>
      <c r="AT39" s="41" t="str">
        <f>IFERROR(VLOOKUP(AT16,[1]Table2!$B$1:$Z$21,MATCH("xGA/90",[1]Table2!$B$1:$Z$1,0),0)*VLOOKUP($B16,[1]Table2!$B$1:$Z$21,MATCH("xG/90",[1]Table2!$B$1:$Z$1,0),0),"")</f>
        <v/>
      </c>
      <c r="AU39" s="41" t="str">
        <f>IFERROR(VLOOKUP(AU16,[1]Table2!$B$1:$Z$21,MATCH("xGA/90",[1]Table2!$B$1:$Z$1,0),0)*VLOOKUP($B16,[1]Table2!$B$1:$Z$21,MATCH("xG/90",[1]Table2!$B$1:$Z$1,0),0),"")</f>
        <v/>
      </c>
      <c r="AV39" s="41" t="str">
        <f>IFERROR(VLOOKUP(AV16,[1]Table2!$B$1:$Z$21,MATCH("xGA/90",[1]Table2!$B$1:$Z$1,0),0)*VLOOKUP($B16,[1]Table2!$B$1:$Z$21,MATCH("xG/90",[1]Table2!$B$1:$Z$1,0),0),"")</f>
        <v/>
      </c>
      <c r="AW39" s="41" t="str">
        <f>IFERROR(VLOOKUP(AW16,[1]Table2!$B$1:$Z$21,MATCH("xGA/90",[1]Table2!$B$1:$Z$1,0),0)*VLOOKUP($B16,[1]Table2!$B$1:$Z$21,MATCH("xG/90",[1]Table2!$B$1:$Z$1,0),0),"")</f>
        <v/>
      </c>
      <c r="AX39" s="41">
        <f>IFERROR(VLOOKUP(AX16,[1]Table2!$B$1:$Z$21,MATCH("xGA/90",[1]Table2!$B$1:$Z$1,0),0)*VLOOKUP($B16,[1]Table2!$B$1:$Z$21,MATCH("xG/90",[1]Table2!$B$1:$Z$1,0),0),"")</f>
        <v>3.0757812499999999</v>
      </c>
      <c r="AY39" s="41" t="str">
        <f>IFERROR(VLOOKUP(AY16,[1]Table2!$B$1:$Z$21,MATCH("xGA/90",[1]Table2!$B$1:$Z$1,0),0)*VLOOKUP($B16,[1]Table2!$B$1:$Z$21,MATCH("xG/90",[1]Table2!$B$1:$Z$1,0),0),"")</f>
        <v/>
      </c>
      <c r="AZ39" s="41" t="str">
        <f>IFERROR(VLOOKUP(AZ16,[1]Table2!$B$1:$Z$21,MATCH("xGA/90",[1]Table2!$B$1:$Z$1,0),0)*VLOOKUP($B16,[1]Table2!$B$1:$Z$21,MATCH("xG/90",[1]Table2!$B$1:$Z$1,0),0),"")</f>
        <v/>
      </c>
      <c r="BA39" s="41" t="str">
        <f>IFERROR(VLOOKUP(BA16,[1]Table2!$B$1:$Z$21,MATCH("xGA/90",[1]Table2!$B$1:$Z$1,0),0)*VLOOKUP($B16,[1]Table2!$B$1:$Z$21,MATCH("xG/90",[1]Table2!$B$1:$Z$1,0),0),"")</f>
        <v/>
      </c>
      <c r="BB39" s="41" t="str">
        <f>IFERROR(VLOOKUP(BB16,[1]Table2!$B$1:$Z$21,MATCH("xGA/90",[1]Table2!$B$1:$Z$1,0),0)*VLOOKUP($B16,[1]Table2!$B$1:$Z$21,MATCH("xG/90",[1]Table2!$B$1:$Z$1,0),0),"")</f>
        <v/>
      </c>
      <c r="BC39" s="41" t="str">
        <f>IFERROR(VLOOKUP(BC16,[1]Table2!$B$1:$Z$21,MATCH("xGA/90",[1]Table2!$B$1:$Z$1,0),0)*VLOOKUP($B16,[1]Table2!$B$1:$Z$21,MATCH("xG/90",[1]Table2!$B$1:$Z$1,0),0),"")</f>
        <v/>
      </c>
      <c r="BD39" s="41" t="str">
        <f>IFERROR(VLOOKUP(BD16,[1]Table2!$B$1:$Z$21,MATCH("xGA/90",[1]Table2!$B$1:$Z$1,0),0)*VLOOKUP($B16,[1]Table2!$B$1:$Z$21,MATCH("xG/90",[1]Table2!$B$1:$Z$1,0),0),"")</f>
        <v/>
      </c>
      <c r="BE39" s="41" t="str">
        <f>IFERROR(VLOOKUP(BE16,[1]Table2!$B$1:$Z$21,MATCH("xGA/90",[1]Table2!$B$1:$Z$1,0),0)*VLOOKUP($B16,[1]Table2!$B$1:$Z$21,MATCH("xG/90",[1]Table2!$B$1:$Z$1,0),0),"")</f>
        <v/>
      </c>
      <c r="BF39" s="41" t="str">
        <f>IFERROR(VLOOKUP(BF16,[1]Table2!$B$1:$Z$21,MATCH("xGA/90",[1]Table2!$B$1:$Z$1,0),0)*VLOOKUP($B16,[1]Table2!$B$1:$Z$21,MATCH("xG/90",[1]Table2!$B$1:$Z$1,0),0),"")</f>
        <v/>
      </c>
      <c r="BG39" s="41" t="str">
        <f>IFERROR(VLOOKUP(BG16,[1]Table2!$B$1:$Z$21,MATCH("xGA/90",[1]Table2!$B$1:$Z$1,0),0)*VLOOKUP($B16,[1]Table2!$B$1:$Z$21,MATCH("xG/90",[1]Table2!$B$1:$Z$1,0),0),"")</f>
        <v/>
      </c>
      <c r="BH39" s="41" t="str">
        <f>IFERROR(VLOOKUP(BH16,[1]Table2!$B$1:$Z$21,MATCH("xGA/90",[1]Table2!$B$1:$Z$1,0),0)*VLOOKUP($B16,[1]Table2!$B$1:$Z$21,MATCH("xG/90",[1]Table2!$B$1:$Z$1,0),0),"")</f>
        <v/>
      </c>
      <c r="BI39" s="41" t="str">
        <f>IFERROR(VLOOKUP(BI16,[1]Table2!$B$1:$Z$21,MATCH("xGA/90",[1]Table2!$B$1:$Z$1,0),0)*VLOOKUP($B16,[1]Table2!$B$1:$Z$21,MATCH("xG/90",[1]Table2!$B$1:$Z$1,0),0),"")</f>
        <v/>
      </c>
      <c r="BJ39" s="41" t="str">
        <f>IFERROR(VLOOKUP(BJ16,[1]Table2!$B$1:$Z$21,MATCH("xGA/90",[1]Table2!$B$1:$Z$1,0),0)*VLOOKUP($B16,[1]Table2!$B$1:$Z$21,MATCH("xG/90",[1]Table2!$B$1:$Z$1,0),0),"")</f>
        <v/>
      </c>
      <c r="BK39" s="41" t="str">
        <f>IFERROR(VLOOKUP(BK16,[1]Table2!$B$1:$Z$21,MATCH("xGA/90",[1]Table2!$B$1:$Z$1,0),0)*VLOOKUP($B16,[1]Table2!$B$1:$Z$21,MATCH("xG/90",[1]Table2!$B$1:$Z$1,0),0),"")</f>
        <v/>
      </c>
      <c r="BL39" s="41" t="str">
        <f>IFERROR(VLOOKUP(BL16,[1]Table2!$B$1:$Z$21,MATCH("xGA/90",[1]Table2!$B$1:$Z$1,0),0)*VLOOKUP($B16,[1]Table2!$B$1:$Z$21,MATCH("xG/90",[1]Table2!$B$1:$Z$1,0),0),"")</f>
        <v/>
      </c>
      <c r="BM39" s="41">
        <f>IFERROR(VLOOKUP(BM16,[1]Table2!$B$1:$Z$21,MATCH("xGA/90",[1]Table2!$B$1:$Z$1,0),0)*VLOOKUP($B16,[1]Table2!$B$1:$Z$21,MATCH("xG/90",[1]Table2!$B$1:$Z$1,0),0),"")</f>
        <v>2.7305000000000001</v>
      </c>
      <c r="BN39" s="41" t="str">
        <f>IFERROR(VLOOKUP(BN16,[1]Table2!$B$1:$Z$21,MATCH("xGA/90",[1]Table2!$B$1:$Z$1,0),0)*VLOOKUP($B16,[1]Table2!$B$1:$Z$21,MATCH("xG/90",[1]Table2!$B$1:$Z$1,0),0),"")</f>
        <v/>
      </c>
      <c r="BO39" s="41" t="str">
        <f>IFERROR(VLOOKUP(BO16,[1]Table2!$B$1:$Z$21,MATCH("xGA/90",[1]Table2!$B$1:$Z$1,0),0)*VLOOKUP($B16,[1]Table2!$B$1:$Z$21,MATCH("xG/90",[1]Table2!$B$1:$Z$1,0),0),"")</f>
        <v/>
      </c>
      <c r="BP39" s="41" t="str">
        <f>IFERROR(VLOOKUP(BP16,[1]Table2!$B$1:$Z$21,MATCH("xGA/90",[1]Table2!$B$1:$Z$1,0),0)*VLOOKUP($B16,[1]Table2!$B$1:$Z$21,MATCH("xG/90",[1]Table2!$B$1:$Z$1,0),0),"")</f>
        <v/>
      </c>
      <c r="BQ39" s="41" t="str">
        <f>IFERROR(VLOOKUP(BQ16,[1]Table2!$B$1:$Z$21,MATCH("xGA/90",[1]Table2!$B$1:$Z$1,0),0)*VLOOKUP($B16,[1]Table2!$B$1:$Z$21,MATCH("xG/90",[1]Table2!$B$1:$Z$1,0),0),"")</f>
        <v/>
      </c>
      <c r="BR39" s="41" t="str">
        <f>IFERROR(VLOOKUP(BR16,[1]Table2!$B$1:$Z$21,MATCH("xGA/90",[1]Table2!$B$1:$Z$1,0),0)*VLOOKUP($B16,[1]Table2!$B$1:$Z$21,MATCH("xG/90",[1]Table2!$B$1:$Z$1,0),0),"")</f>
        <v/>
      </c>
      <c r="BS39" s="41">
        <f>IFERROR(VLOOKUP(BS16,[1]Table2!$B$1:$Z$21,MATCH("xGA/90",[1]Table2!$B$1:$Z$1,0),0)*VLOOKUP($B16,[1]Table2!$B$1:$Z$21,MATCH("xG/90",[1]Table2!$B$1:$Z$1,0),0),"")</f>
        <v>3.0493229166666667</v>
      </c>
      <c r="BT39" s="41" t="str">
        <f>IFERROR(VLOOKUP(BT16,[1]Table2!$B$1:$Z$21,MATCH("xGA/90",[1]Table2!$B$1:$Z$1,0),0)*VLOOKUP($B16,[1]Table2!$B$1:$Z$21,MATCH("xG/90",[1]Table2!$B$1:$Z$1,0),0),"")</f>
        <v/>
      </c>
      <c r="BU39" s="41" t="str">
        <f>IFERROR(VLOOKUP(BU16,[1]Table2!$B$1:$Z$21,MATCH("xGA/90",[1]Table2!$B$1:$Z$1,0),0)*VLOOKUP($B16,[1]Table2!$B$1:$Z$21,MATCH("xG/90",[1]Table2!$B$1:$Z$1,0),0),"")</f>
        <v/>
      </c>
      <c r="BV39" s="41" t="str">
        <f>IFERROR(VLOOKUP(BV16,[1]Table2!$B$1:$Z$21,MATCH("xGA/90",[1]Table2!$B$1:$Z$1,0),0)*VLOOKUP($B16,[1]Table2!$B$1:$Z$21,MATCH("xG/90",[1]Table2!$B$1:$Z$1,0),0),"")</f>
        <v/>
      </c>
      <c r="BW39" s="41" t="str">
        <f>IFERROR(VLOOKUP(BW16,[1]Table2!$B$1:$Z$21,MATCH("xGA/90",[1]Table2!$B$1:$Z$1,0),0)*VLOOKUP($B16,[1]Table2!$B$1:$Z$21,MATCH("xG/90",[1]Table2!$B$1:$Z$1,0),0),"")</f>
        <v/>
      </c>
      <c r="BX39" s="41" t="str">
        <f>IFERROR(VLOOKUP(BX16,[1]Table2!$B$1:$Z$21,MATCH("xGA/90",[1]Table2!$B$1:$Z$1,0),0)*VLOOKUP($B16,[1]Table2!$B$1:$Z$21,MATCH("xG/90",[1]Table2!$B$1:$Z$1,0),0),"")</f>
        <v/>
      </c>
      <c r="BY39" s="41" t="str">
        <f>IFERROR(VLOOKUP(BY16,[1]Table2!$B$1:$Z$21,MATCH("xGA/90",[1]Table2!$B$1:$Z$1,0),0)*VLOOKUP($B16,[1]Table2!$B$1:$Z$21,MATCH("xG/90",[1]Table2!$B$1:$Z$1,0),0),"")</f>
        <v/>
      </c>
      <c r="BZ39" s="41" t="str">
        <f>IFERROR(VLOOKUP(BZ16,[1]Table2!$B$1:$Z$21,MATCH("xGA/90",[1]Table2!$B$1:$Z$1,0),0)*VLOOKUP($B16,[1]Table2!$B$1:$Z$21,MATCH("xG/90",[1]Table2!$B$1:$Z$1,0),0),"")</f>
        <v/>
      </c>
      <c r="CA39" s="41">
        <f>IFERROR(VLOOKUP(CA16,[1]Table2!$B$1:$Z$21,MATCH("xGA/90",[1]Table2!$B$1:$Z$1,0),0)*VLOOKUP($B16,[1]Table2!$B$1:$Z$21,MATCH("xG/90",[1]Table2!$B$1:$Z$1,0),0),"")</f>
        <v>2.9633333333333334</v>
      </c>
      <c r="CB39" s="41" t="str">
        <f>IFERROR(VLOOKUP(CB16,[1]Table2!$B$1:$Z$21,MATCH("xGA/90",[1]Table2!$B$1:$Z$1,0),0)*VLOOKUP($B16,[1]Table2!$B$1:$Z$21,MATCH("xG/90",[1]Table2!$B$1:$Z$1,0),0),"")</f>
        <v/>
      </c>
      <c r="CC39" s="41" t="str">
        <f>IFERROR(VLOOKUP(CC16,[1]Table2!$B$1:$Z$21,MATCH("xGA/90",[1]Table2!$B$1:$Z$1,0),0)*VLOOKUP($B16,[1]Table2!$B$1:$Z$21,MATCH("xG/90",[1]Table2!$B$1:$Z$1,0),0),"")</f>
        <v/>
      </c>
      <c r="CD39" s="41" t="str">
        <f>IFERROR(VLOOKUP(CD16,[1]Table2!$B$1:$Z$21,MATCH("xGA/90",[1]Table2!$B$1:$Z$1,0),0)*VLOOKUP($B16,[1]Table2!$B$1:$Z$21,MATCH("xG/90",[1]Table2!$B$1:$Z$1,0),0),"")</f>
        <v/>
      </c>
      <c r="CE39" s="41" t="str">
        <f>IFERROR(VLOOKUP(CE16,[1]Table2!$B$1:$Z$21,MATCH("xGA/90",[1]Table2!$B$1:$Z$1,0),0)*VLOOKUP($B16,[1]Table2!$B$1:$Z$21,MATCH("xG/90",[1]Table2!$B$1:$Z$1,0),0),"")</f>
        <v/>
      </c>
      <c r="CF39" s="41" t="str">
        <f>IFERROR(VLOOKUP(CF16,[1]Table2!$B$1:$Z$21,MATCH("xGA/90",[1]Table2!$B$1:$Z$1,0),0)*VLOOKUP($B16,[1]Table2!$B$1:$Z$21,MATCH("xG/90",[1]Table2!$B$1:$Z$1,0),0),"")</f>
        <v/>
      </c>
      <c r="CG39" s="41">
        <f>IFERROR(VLOOKUP(CG16,[1]Table2!$B$1:$Z$21,MATCH("xGA/90",[1]Table2!$B$1:$Z$1,0),0)*VLOOKUP($B16,[1]Table2!$B$1:$Z$21,MATCH("xG/90",[1]Table2!$B$1:$Z$1,0),0),"")</f>
        <v>2.4524137931034486</v>
      </c>
      <c r="CH39" s="41" t="str">
        <f>IFERROR(VLOOKUP(CH16,[1]Table2!$B$1:$Z$21,MATCH("xGA/90",[1]Table2!$B$1:$Z$1,0),0)*VLOOKUP($B16,[1]Table2!$B$1:$Z$21,MATCH("xG/90",[1]Table2!$B$1:$Z$1,0),0),"")</f>
        <v/>
      </c>
      <c r="CI39" s="41" t="str">
        <f>IFERROR(VLOOKUP(CI16,[1]Table2!$B$1:$Z$21,MATCH("xGA/90",[1]Table2!$B$1:$Z$1,0),0)*VLOOKUP($B16,[1]Table2!$B$1:$Z$21,MATCH("xG/90",[1]Table2!$B$1:$Z$1,0),0),"")</f>
        <v/>
      </c>
      <c r="CJ39" s="41" t="str">
        <f>IFERROR(VLOOKUP(CJ16,[1]Table2!$B$1:$Z$21,MATCH("xGA/90",[1]Table2!$B$1:$Z$1,0),0)*VLOOKUP($B16,[1]Table2!$B$1:$Z$21,MATCH("xG/90",[1]Table2!$B$1:$Z$1,0),0),"")</f>
        <v/>
      </c>
      <c r="CK39" s="41" t="str">
        <f>IFERROR(VLOOKUP(CK16,[1]Table2!$B$1:$Z$21,MATCH("xGA/90",[1]Table2!$B$1:$Z$1,0),0)*VLOOKUP($B16,[1]Table2!$B$1:$Z$21,MATCH("xG/90",[1]Table2!$B$1:$Z$1,0),0),"")</f>
        <v/>
      </c>
      <c r="CL39" s="41" t="str">
        <f>IFERROR(VLOOKUP(CL16,[1]Table2!$B$1:$Z$21,MATCH("xGA/90",[1]Table2!$B$1:$Z$1,0),0)*VLOOKUP($B16,[1]Table2!$B$1:$Z$21,MATCH("xG/90",[1]Table2!$B$1:$Z$1,0),0),"")</f>
        <v/>
      </c>
      <c r="CM39" s="41" t="str">
        <f>IFERROR(VLOOKUP(CM16,[1]Table2!$B$1:$Z$21,MATCH("xGA/90",[1]Table2!$B$1:$Z$1,0),0)*VLOOKUP($B16,[1]Table2!$B$1:$Z$21,MATCH("xG/90",[1]Table2!$B$1:$Z$1,0),0),"")</f>
        <v/>
      </c>
      <c r="CN39" s="41">
        <f>IFERROR(VLOOKUP(CN16,[1]Table2!$B$1:$Z$21,MATCH("xGA/90",[1]Table2!$B$1:$Z$1,0),0)*VLOOKUP($B16,[1]Table2!$B$1:$Z$21,MATCH("xG/90",[1]Table2!$B$1:$Z$1,0),0),"")</f>
        <v>3.4197395833333335</v>
      </c>
      <c r="CO39" s="41" t="str">
        <f>IFERROR(VLOOKUP(CO16,[1]Table2!$B$1:$Z$21,MATCH("xGA/90",[1]Table2!$B$1:$Z$1,0),0)*VLOOKUP($B16,[1]Table2!$B$1:$Z$21,MATCH("xG/90",[1]Table2!$B$1:$Z$1,0),0),"")</f>
        <v/>
      </c>
      <c r="CP39" s="41" t="str">
        <f>IFERROR(VLOOKUP(CP16,[1]Table2!$B$1:$Z$21,MATCH("xGA/90",[1]Table2!$B$1:$Z$1,0),0)*VLOOKUP($B16,[1]Table2!$B$1:$Z$21,MATCH("xG/90",[1]Table2!$B$1:$Z$1,0),0),"")</f>
        <v/>
      </c>
      <c r="CQ39" s="41" t="str">
        <f>IFERROR(VLOOKUP(CQ16,[1]Table2!$B$1:$Z$21,MATCH("xGA/90",[1]Table2!$B$1:$Z$1,0),0)*VLOOKUP($B16,[1]Table2!$B$1:$Z$21,MATCH("xG/90",[1]Table2!$B$1:$Z$1,0),0),"")</f>
        <v/>
      </c>
      <c r="CR39" s="41" t="str">
        <f>IFERROR(VLOOKUP(CR16,[1]Table2!$B$1:$Z$21,MATCH("xGA/90",[1]Table2!$B$1:$Z$1,0),0)*VLOOKUP($B16,[1]Table2!$B$1:$Z$21,MATCH("xG/90",[1]Table2!$B$1:$Z$1,0),0),"")</f>
        <v/>
      </c>
      <c r="CS39" s="41" t="str">
        <f>IFERROR(VLOOKUP(CS16,[1]Table2!$B$1:$Z$21,MATCH("xGA/90",[1]Table2!$B$1:$Z$1,0),0)*VLOOKUP($B16,[1]Table2!$B$1:$Z$21,MATCH("xG/90",[1]Table2!$B$1:$Z$1,0),0),"")</f>
        <v/>
      </c>
      <c r="CT39" s="41" t="str">
        <f>IFERROR(VLOOKUP(CT16,[1]Table2!$B$1:$Z$21,MATCH("xGA/90",[1]Table2!$B$1:$Z$1,0),0)*VLOOKUP($B16,[1]Table2!$B$1:$Z$21,MATCH("xG/90",[1]Table2!$B$1:$Z$1,0),0),"")</f>
        <v/>
      </c>
      <c r="CU39" s="41">
        <f>IFERROR(VLOOKUP(CU16,[1]Table2!$B$1:$Z$21,MATCH("xGA/90",[1]Table2!$B$1:$Z$1,0),0)*VLOOKUP($B16,[1]Table2!$B$1:$Z$21,MATCH("xG/90",[1]Table2!$B$1:$Z$1,0),0),"")</f>
        <v>3.4686021505376345</v>
      </c>
      <c r="CV39" s="41" t="str">
        <f>IFERROR(VLOOKUP(CV16,[1]Table2!$B$1:$Z$21,MATCH("xGA/90",[1]Table2!$B$1:$Z$1,0),0)*VLOOKUP($B16,[1]Table2!$B$1:$Z$21,MATCH("xG/90",[1]Table2!$B$1:$Z$1,0),0),"")</f>
        <v/>
      </c>
      <c r="CW39" s="41" t="str">
        <f>IFERROR(VLOOKUP(CW16,[1]Table2!$B$1:$Z$21,MATCH("xGA/90",[1]Table2!$B$1:$Z$1,0),0)*VLOOKUP($B16,[1]Table2!$B$1:$Z$21,MATCH("xG/90",[1]Table2!$B$1:$Z$1,0),0),"")</f>
        <v/>
      </c>
      <c r="CX39" s="41" t="str">
        <f>IFERROR(VLOOKUP(CX16,[1]Table2!$B$1:$Z$21,MATCH("xGA/90",[1]Table2!$B$1:$Z$1,0),0)*VLOOKUP($B16,[1]Table2!$B$1:$Z$21,MATCH("xG/90",[1]Table2!$B$1:$Z$1,0),0),"")</f>
        <v/>
      </c>
      <c r="CY39" s="41" t="str">
        <f>IFERROR(VLOOKUP(CY16,[1]Table2!$B$1:$Z$21,MATCH("xGA/90",[1]Table2!$B$1:$Z$1,0),0)*VLOOKUP($B16,[1]Table2!$B$1:$Z$21,MATCH("xG/90",[1]Table2!$B$1:$Z$1,0),0),"")</f>
        <v/>
      </c>
      <c r="CZ39" s="41" t="str">
        <f>IFERROR(VLOOKUP(CZ16,[1]Table2!$B$1:$Z$21,MATCH("xGA/90",[1]Table2!$B$1:$Z$1,0),0)*VLOOKUP($B16,[1]Table2!$B$1:$Z$21,MATCH("xG/90",[1]Table2!$B$1:$Z$1,0),0),"")</f>
        <v/>
      </c>
      <c r="DA39" s="41" t="str">
        <f>IFERROR(VLOOKUP(DA16,[1]Table2!$B$1:$Z$21,MATCH("xGA/90",[1]Table2!$B$1:$Z$1,0),0)*VLOOKUP($B16,[1]Table2!$B$1:$Z$21,MATCH("xG/90",[1]Table2!$B$1:$Z$1,0),0),"")</f>
        <v/>
      </c>
      <c r="DB39" s="41">
        <f>IFERROR(VLOOKUP(DB16,[1]Table2!$B$1:$Z$21,MATCH("xGA/90",[1]Table2!$B$1:$Z$1,0),0)*VLOOKUP($B16,[1]Table2!$B$1:$Z$21,MATCH("xG/90",[1]Table2!$B$1:$Z$1,0),0),"")</f>
        <v>2.7847395833333333</v>
      </c>
      <c r="DC39" s="41" t="str">
        <f>IFERROR(VLOOKUP(DC16,[1]Table2!$B$1:$Z$21,MATCH("xGA/90",[1]Table2!$B$1:$Z$1,0),0)*VLOOKUP($B16,[1]Table2!$B$1:$Z$21,MATCH("xG/90",[1]Table2!$B$1:$Z$1,0),0),"")</f>
        <v/>
      </c>
      <c r="DD39" s="41" t="str">
        <f>IFERROR(VLOOKUP(DD16,[1]Table2!$B$1:$Z$21,MATCH("xGA/90",[1]Table2!$B$1:$Z$1,0),0)*VLOOKUP($B16,[1]Table2!$B$1:$Z$21,MATCH("xG/90",[1]Table2!$B$1:$Z$1,0),0),"")</f>
        <v/>
      </c>
      <c r="DE39" s="41" t="str">
        <f>IFERROR(VLOOKUP(DE16,[1]Table2!$B$1:$Z$21,MATCH("xGA/90",[1]Table2!$B$1:$Z$1,0),0)*VLOOKUP($B16,[1]Table2!$B$1:$Z$21,MATCH("xG/90",[1]Table2!$B$1:$Z$1,0),0),"")</f>
        <v/>
      </c>
      <c r="DF39" s="41" t="str">
        <f>IFERROR(VLOOKUP(DF16,[1]Table2!$B$1:$Z$21,MATCH("xGA/90",[1]Table2!$B$1:$Z$1,0),0)*VLOOKUP($B16,[1]Table2!$B$1:$Z$21,MATCH("xG/90",[1]Table2!$B$1:$Z$1,0),0),"")</f>
        <v/>
      </c>
      <c r="DG39" s="41" t="str">
        <f>IFERROR(VLOOKUP(DG16,[1]Table2!$B$1:$Z$21,MATCH("xGA/90",[1]Table2!$B$1:$Z$1,0),0)*VLOOKUP($B16,[1]Table2!$B$1:$Z$21,MATCH("xG/90",[1]Table2!$B$1:$Z$1,0),0),"")</f>
        <v/>
      </c>
      <c r="DH39" s="41" t="str">
        <f>IFERROR(VLOOKUP(DH16,[1]Table2!$B$1:$Z$21,MATCH("xGA/90",[1]Table2!$B$1:$Z$1,0),0)*VLOOKUP($B16,[1]Table2!$B$1:$Z$21,MATCH("xG/90",[1]Table2!$B$1:$Z$1,0),0),"")</f>
        <v/>
      </c>
      <c r="DI39" s="41" t="str">
        <f>IFERROR(VLOOKUP(DI16,[1]Table2!$B$1:$Z$21,MATCH("xGA/90",[1]Table2!$B$1:$Z$1,0),0)*VLOOKUP($B16,[1]Table2!$B$1:$Z$21,MATCH("xG/90",[1]Table2!$B$1:$Z$1,0),0),"")</f>
        <v/>
      </c>
      <c r="DJ39" s="41" t="str">
        <f>IFERROR(VLOOKUP(DJ16,[1]Table2!$B$1:$Z$21,MATCH("xGA/90",[1]Table2!$B$1:$Z$1,0),0)*VLOOKUP($B16,[1]Table2!$B$1:$Z$21,MATCH("xG/90",[1]Table2!$B$1:$Z$1,0),0),"")</f>
        <v/>
      </c>
      <c r="DK39" s="41" t="str">
        <f>IFERROR(VLOOKUP(DK16,[1]Table2!$B$1:$Z$21,MATCH("xGA/90",[1]Table2!$B$1:$Z$1,0),0)*VLOOKUP($B16,[1]Table2!$B$1:$Z$21,MATCH("xG/90",[1]Table2!$B$1:$Z$1,0),0),"")</f>
        <v/>
      </c>
      <c r="DL39" s="41" t="str">
        <f>IFERROR(VLOOKUP(DL16,[1]Table2!$B$1:$Z$21,MATCH("xGA/90",[1]Table2!$B$1:$Z$1,0),0)*VLOOKUP($B16,[1]Table2!$B$1:$Z$21,MATCH("xG/90",[1]Table2!$B$1:$Z$1,0),0),"")</f>
        <v/>
      </c>
      <c r="DM39" s="41" t="str">
        <f>IFERROR(VLOOKUP(DM16,[1]Table2!$B$1:$Z$21,MATCH("xGA/90",[1]Table2!$B$1:$Z$1,0),0)*VLOOKUP($B16,[1]Table2!$B$1:$Z$21,MATCH("xG/90",[1]Table2!$B$1:$Z$1,0),0),"")</f>
        <v/>
      </c>
      <c r="DN39" s="41" t="str">
        <f>IFERROR(VLOOKUP(DN16,[1]Table2!$B$1:$Z$21,MATCH("xGA/90",[1]Table2!$B$1:$Z$1,0),0)*VLOOKUP($B16,[1]Table2!$B$1:$Z$21,MATCH("xG/90",[1]Table2!$B$1:$Z$1,0),0),"")</f>
        <v/>
      </c>
      <c r="DO39" s="41" t="str">
        <f>IFERROR(VLOOKUP(DO16,[1]Table2!$B$1:$Z$21,MATCH("xGA/90",[1]Table2!$B$1:$Z$1,0),0)*VLOOKUP($B16,[1]Table2!$B$1:$Z$21,MATCH("xG/90",[1]Table2!$B$1:$Z$1,0),0),"")</f>
        <v/>
      </c>
      <c r="DP39" s="41" t="str">
        <f>IFERROR(VLOOKUP(DP16,[1]Table2!$B$1:$Z$21,MATCH("xGA/90",[1]Table2!$B$1:$Z$1,0),0)*VLOOKUP($B16,[1]Table2!$B$1:$Z$21,MATCH("xG/90",[1]Table2!$B$1:$Z$1,0),0),"")</f>
        <v/>
      </c>
      <c r="DQ39" s="41" t="str">
        <f>IFERROR(VLOOKUP(DQ16,[1]Table2!$B$1:$Z$21,MATCH("xGA/90",[1]Table2!$B$1:$Z$1,0),0)*VLOOKUP($B16,[1]Table2!$B$1:$Z$21,MATCH("xG/90",[1]Table2!$B$1:$Z$1,0),0),"")</f>
        <v/>
      </c>
      <c r="DR39" s="41" t="str">
        <f>IFERROR(VLOOKUP(DR16,[1]Table2!$B$1:$Z$21,MATCH("xGA/90",[1]Table2!$B$1:$Z$1,0),0)*VLOOKUP($B16,[1]Table2!$B$1:$Z$21,MATCH("xG/90",[1]Table2!$B$1:$Z$1,0),0),"")</f>
        <v/>
      </c>
      <c r="DS39" s="41" t="str">
        <f>IFERROR(VLOOKUP(DS16,[1]Table2!$B$1:$Z$21,MATCH("xGA/90",[1]Table2!$B$1:$Z$1,0),0)*VLOOKUP($B16,[1]Table2!$B$1:$Z$21,MATCH("xG/90",[1]Table2!$B$1:$Z$1,0),0),"")</f>
        <v/>
      </c>
      <c r="DT39" s="41" t="str">
        <f>IFERROR(VLOOKUP(DT16,[1]Table2!$B$1:$Z$21,MATCH("xGA/90",[1]Table2!$B$1:$Z$1,0),0)*VLOOKUP($B16,[1]Table2!$B$1:$Z$21,MATCH("xG/90",[1]Table2!$B$1:$Z$1,0),0),"")</f>
        <v/>
      </c>
      <c r="DU39" s="41" t="str">
        <f>IFERROR(VLOOKUP(DU16,[1]Table2!$B$1:$Z$21,MATCH("xGA/90",[1]Table2!$B$1:$Z$1,0),0)*VLOOKUP($B16,[1]Table2!$B$1:$Z$21,MATCH("xG/90",[1]Table2!$B$1:$Z$1,0),0),"")</f>
        <v/>
      </c>
      <c r="DV39" s="41" t="str">
        <f>IFERROR(VLOOKUP(DV16,[1]Table2!$B$1:$Z$21,MATCH("xGA/90",[1]Table2!$B$1:$Z$1,0),0)*VLOOKUP($B16,[1]Table2!$B$1:$Z$21,MATCH("xG/90",[1]Table2!$B$1:$Z$1,0),0),"")</f>
        <v/>
      </c>
      <c r="DW39" s="41" t="str">
        <f>IFERROR(VLOOKUP(DW16,[1]Table2!$B$1:$Z$21,MATCH("xGA/90",[1]Table2!$B$1:$Z$1,0),0)*VLOOKUP($B16,[1]Table2!$B$1:$Z$21,MATCH("xG/90",[1]Table2!$B$1:$Z$1,0),0),"")</f>
        <v/>
      </c>
      <c r="DX39" s="41" t="str">
        <f>IFERROR(VLOOKUP(DX16,[1]Table2!$B$1:$Z$21,MATCH("xGA/90",[1]Table2!$B$1:$Z$1,0),0)*VLOOKUP($B16,[1]Table2!$B$1:$Z$21,MATCH("xG/90",[1]Table2!$B$1:$Z$1,0),0),"")</f>
        <v/>
      </c>
      <c r="DY39" s="41" t="str">
        <f>IFERROR(VLOOKUP(DY16,[1]Table2!$B$1:$Z$21,MATCH("xGA/90",[1]Table2!$B$1:$Z$1,0),0)*VLOOKUP($B16,[1]Table2!$B$1:$Z$21,MATCH("xG/90",[1]Table2!$B$1:$Z$1,0),0),"")</f>
        <v/>
      </c>
      <c r="DZ39" s="41" t="str">
        <f>IFERROR(VLOOKUP(DZ16,[1]Table2!$B$1:$Z$21,MATCH("xGA/90",[1]Table2!$B$1:$Z$1,0),0)*VLOOKUP($B16,[1]Table2!$B$1:$Z$21,MATCH("xG/90",[1]Table2!$B$1:$Z$1,0),0),"")</f>
        <v/>
      </c>
      <c r="EA39" s="41" t="str">
        <f>IFERROR(VLOOKUP(EA16,[1]Table2!$B$1:$Z$21,MATCH("xGA/90",[1]Table2!$B$1:$Z$1,0),0)*VLOOKUP($B16,[1]Table2!$B$1:$Z$21,MATCH("xG/90",[1]Table2!$B$1:$Z$1,0),0),"")</f>
        <v/>
      </c>
      <c r="EB39" s="41" t="str">
        <f>IFERROR(VLOOKUP(EB16,[1]Table2!$B$1:$Z$21,MATCH("xGA/90",[1]Table2!$B$1:$Z$1,0),0)*VLOOKUP($B16,[1]Table2!$B$1:$Z$21,MATCH("xG/90",[1]Table2!$B$1:$Z$1,0),0),"")</f>
        <v/>
      </c>
      <c r="EC39" s="41" t="str">
        <f>IFERROR(VLOOKUP(EC16,[1]Table2!$B$1:$Z$21,MATCH("xGA/90",[1]Table2!$B$1:$Z$1,0),0)*VLOOKUP($B16,[1]Table2!$B$1:$Z$21,MATCH("xG/90",[1]Table2!$B$1:$Z$1,0),0),"")</f>
        <v/>
      </c>
      <c r="ED39" s="41" t="str">
        <f>IFERROR(VLOOKUP(ED16,[1]Table2!$B$1:$Z$21,MATCH("xGA/90",[1]Table2!$B$1:$Z$1,0),0)*VLOOKUP($B16,[1]Table2!$B$1:$Z$21,MATCH("xG/90",[1]Table2!$B$1:$Z$1,0),0),"")</f>
        <v/>
      </c>
      <c r="EE39" s="41" t="str">
        <f>IFERROR(VLOOKUP(EE16,[1]Table2!$B$1:$Z$21,MATCH("xGA/90",[1]Table2!$B$1:$Z$1,0),0)*VLOOKUP($B16,[1]Table2!$B$1:$Z$21,MATCH("xG/90",[1]Table2!$B$1:$Z$1,0),0),"")</f>
        <v/>
      </c>
      <c r="EF39" s="41" t="str">
        <f>IFERROR(VLOOKUP(EF16,[1]Table2!$B$1:$Z$21,MATCH("xGA/90",[1]Table2!$B$1:$Z$1,0),0)*VLOOKUP($B16,[1]Table2!$B$1:$Z$21,MATCH("xG/90",[1]Table2!$B$1:$Z$1,0),0),"")</f>
        <v/>
      </c>
      <c r="EG39" s="41" t="str">
        <f>IFERROR(VLOOKUP(EG16,[1]Table2!$B$1:$Z$21,MATCH("xGA/90",[1]Table2!$B$1:$Z$1,0),0)*VLOOKUP($B16,[1]Table2!$B$1:$Z$21,MATCH("xG/90",[1]Table2!$B$1:$Z$1,0),0),"")</f>
        <v/>
      </c>
      <c r="EH39" s="41" t="str">
        <f>IFERROR(VLOOKUP(EH16,[1]Table2!$B$1:$Z$21,MATCH("xGA/90",[1]Table2!$B$1:$Z$1,0),0)*VLOOKUP($B16,[1]Table2!$B$1:$Z$21,MATCH("xG/90",[1]Table2!$B$1:$Z$1,0),0),"")</f>
        <v/>
      </c>
      <c r="EI39" s="41" t="str">
        <f>IFERROR(VLOOKUP(EI16,[1]Table2!$B$1:$Z$21,MATCH("xGA/90",[1]Table2!$B$1:$Z$1,0),0)*VLOOKUP($B16,[1]Table2!$B$1:$Z$21,MATCH("xG/90",[1]Table2!$B$1:$Z$1,0),0),"")</f>
        <v/>
      </c>
      <c r="EJ39" s="41" t="str">
        <f>IFERROR(VLOOKUP(EJ16,[1]Table2!$B$1:$Z$21,MATCH("xGA/90",[1]Table2!$B$1:$Z$1,0),0)*VLOOKUP($B16,[1]Table2!$B$1:$Z$21,MATCH("xG/90",[1]Table2!$B$1:$Z$1,0),0),"")</f>
        <v/>
      </c>
      <c r="EK39" s="41" t="str">
        <f>IFERROR(VLOOKUP(EK16,[1]Table2!$B$1:$Z$21,MATCH("xGA/90",[1]Table2!$B$1:$Z$1,0),0)*VLOOKUP($B16,[1]Table2!$B$1:$Z$21,MATCH("xG/90",[1]Table2!$B$1:$Z$1,0),0),"")</f>
        <v/>
      </c>
      <c r="EL39" s="41" t="str">
        <f>IFERROR(VLOOKUP(EL16,[1]Table2!$B$1:$Z$21,MATCH("xGA/90",[1]Table2!$B$1:$Z$1,0),0)*VLOOKUP($B16,[1]Table2!$B$1:$Z$21,MATCH("xG/90",[1]Table2!$B$1:$Z$1,0),0),"")</f>
        <v/>
      </c>
      <c r="EM39" s="41" t="str">
        <f>IFERROR(VLOOKUP(EM16,[1]Table2!$B$1:$Z$21,MATCH("xGA/90",[1]Table2!$B$1:$Z$1,0),0)*VLOOKUP($B16,[1]Table2!$B$1:$Z$21,MATCH("xG/90",[1]Table2!$B$1:$Z$1,0),0),"")</f>
        <v/>
      </c>
      <c r="EN39" s="41" t="str">
        <f>IFERROR(VLOOKUP(EN16,[1]Table2!$B$1:$Z$21,MATCH("xGA/90",[1]Table2!$B$1:$Z$1,0),0)*VLOOKUP($B16,[1]Table2!$B$1:$Z$21,MATCH("xG/90",[1]Table2!$B$1:$Z$1,0),0),"")</f>
        <v/>
      </c>
      <c r="EO39" s="41" t="str">
        <f>IFERROR(VLOOKUP(EO16,[1]Table2!$B$1:$Z$21,MATCH("xGA/90",[1]Table2!$B$1:$Z$1,0),0)*VLOOKUP($B16,[1]Table2!$B$1:$Z$21,MATCH("xG/90",[1]Table2!$B$1:$Z$1,0),0),"")</f>
        <v/>
      </c>
      <c r="EP39" s="41" t="str">
        <f>IFERROR(VLOOKUP(EP16,[1]Table2!$B$1:$Z$21,MATCH("xGA/90",[1]Table2!$B$1:$Z$1,0),0)*VLOOKUP($B16,[1]Table2!$B$1:$Z$21,MATCH("xG/90",[1]Table2!$B$1:$Z$1,0),0),"")</f>
        <v/>
      </c>
      <c r="EQ39" s="41" t="str">
        <f>IFERROR(VLOOKUP(EQ16,[1]Table2!$B$1:$Z$21,MATCH("xGA/90",[1]Table2!$B$1:$Z$1,0),0)*VLOOKUP($B16,[1]Table2!$B$1:$Z$21,MATCH("xG/90",[1]Table2!$B$1:$Z$1,0),0),"")</f>
        <v/>
      </c>
      <c r="ER39" s="41" t="str">
        <f>IFERROR(VLOOKUP(ER16,[1]Table2!$B$1:$Z$21,MATCH("xGA/90",[1]Table2!$B$1:$Z$1,0),0)*VLOOKUP($B16,[1]Table2!$B$1:$Z$21,MATCH("xG/90",[1]Table2!$B$1:$Z$1,0),0),"")</f>
        <v/>
      </c>
      <c r="ES39" s="41" t="str">
        <f>IFERROR(VLOOKUP(ES16,[1]Table2!$B$1:$Z$21,MATCH("xGA/90",[1]Table2!$B$1:$Z$1,0),0)*VLOOKUP($B16,[1]Table2!$B$1:$Z$21,MATCH("xG/90",[1]Table2!$B$1:$Z$1,0),0),"")</f>
        <v/>
      </c>
      <c r="ET39" s="41" t="str">
        <f>IFERROR(VLOOKUP(ET16,[1]Table2!$B$1:$Z$21,MATCH("xGA/90",[1]Table2!$B$1:$Z$1,0),0)*VLOOKUP($B16,[1]Table2!$B$1:$Z$21,MATCH("xG/90",[1]Table2!$B$1:$Z$1,0),0),"")</f>
        <v/>
      </c>
      <c r="EU39" s="41" t="str">
        <f>IFERROR(VLOOKUP(EU16,[1]Table2!$B$1:$Z$21,MATCH("xGA/90",[1]Table2!$B$1:$Z$1,0),0)*VLOOKUP($B16,[1]Table2!$B$1:$Z$21,MATCH("xG/90",[1]Table2!$B$1:$Z$1,0),0),"")</f>
        <v/>
      </c>
      <c r="EV39" s="41">
        <f>IFERROR(VLOOKUP(EV16,[1]Table2!$B$1:$Z$21,MATCH("xGA/90",[1]Table2!$B$1:$Z$1,0),0)*VLOOKUP($B16,[1]Table2!$B$1:$Z$21,MATCH("xG/90",[1]Table2!$B$1:$Z$1,0),0),"")</f>
        <v>3.5586458333333333</v>
      </c>
      <c r="EW39" s="41" t="str">
        <f>IFERROR(VLOOKUP(EW16,[1]Table2!$B$1:$Z$21,MATCH("xGA/90",[1]Table2!$B$1:$Z$1,0),0)*VLOOKUP($B16,[1]Table2!$B$1:$Z$21,MATCH("xG/90",[1]Table2!$B$1:$Z$1,0),0),"")</f>
        <v/>
      </c>
      <c r="EX39" s="41" t="str">
        <f>IFERROR(VLOOKUP(EX16,[1]Table2!$B$1:$Z$21,MATCH("xGA/90",[1]Table2!$B$1:$Z$1,0),0)*VLOOKUP($B16,[1]Table2!$B$1:$Z$21,MATCH("xG/90",[1]Table2!$B$1:$Z$1,0),0),"")</f>
        <v/>
      </c>
      <c r="EY39" s="41">
        <f>IFERROR(VLOOKUP(EY16,[1]Table2!$B$1:$Z$21,MATCH("xGA/90",[1]Table2!$B$1:$Z$1,0),0)*VLOOKUP($B16,[1]Table2!$B$1:$Z$21,MATCH("xG/90",[1]Table2!$B$1:$Z$1,0),0),"")</f>
        <v>3.5718749999999999</v>
      </c>
      <c r="EZ39" s="41" t="str">
        <f>IFERROR(VLOOKUP(EZ16,[1]Table2!$B$1:$Z$21,MATCH("xGA/90",[1]Table2!$B$1:$Z$1,0),0)*VLOOKUP($B16,[1]Table2!$B$1:$Z$21,MATCH("xG/90",[1]Table2!$B$1:$Z$1,0),0),"")</f>
        <v/>
      </c>
      <c r="FA39" s="41" t="str">
        <f>IFERROR(VLOOKUP(FA16,[1]Table2!$B$1:$Z$21,MATCH("xGA/90",[1]Table2!$B$1:$Z$1,0),0)*VLOOKUP($B16,[1]Table2!$B$1:$Z$21,MATCH("xG/90",[1]Table2!$B$1:$Z$1,0),0),"")</f>
        <v/>
      </c>
      <c r="FB39" s="41" t="str">
        <f>IFERROR(VLOOKUP(FB16,[1]Table2!$B$1:$Z$21,MATCH("xGA/90",[1]Table2!$B$1:$Z$1,0),0)*VLOOKUP($B16,[1]Table2!$B$1:$Z$21,MATCH("xG/90",[1]Table2!$B$1:$Z$1,0),0),"")</f>
        <v/>
      </c>
      <c r="FC39" s="41" t="str">
        <f>IFERROR(VLOOKUP(FC16,[1]Table2!$B$1:$Z$21,MATCH("xGA/90",[1]Table2!$B$1:$Z$1,0),0)*VLOOKUP($B16,[1]Table2!$B$1:$Z$21,MATCH("xG/90",[1]Table2!$B$1:$Z$1,0),0),"")</f>
        <v/>
      </c>
      <c r="FD39" s="41">
        <f>IFERROR(VLOOKUP(FD16,[1]Table2!$B$1:$Z$21,MATCH("xGA/90",[1]Table2!$B$1:$Z$1,0),0)*VLOOKUP($B16,[1]Table2!$B$1:$Z$21,MATCH("xG/90",[1]Table2!$B$1:$Z$1,0),0),"")</f>
        <v>2.6697311827956987</v>
      </c>
      <c r="FE39" s="41" t="str">
        <f>IFERROR(VLOOKUP(FE16,[1]Table2!$B$1:$Z$21,MATCH("xGA/90",[1]Table2!$B$1:$Z$1,0),0)*VLOOKUP($B16,[1]Table2!$B$1:$Z$21,MATCH("xG/90",[1]Table2!$B$1:$Z$1,0),0),"")</f>
        <v/>
      </c>
      <c r="FF39" s="41" t="str">
        <f>IFERROR(VLOOKUP(FF16,[1]Table2!$B$1:$Z$21,MATCH("xGA/90",[1]Table2!$B$1:$Z$1,0),0)*VLOOKUP($B16,[1]Table2!$B$1:$Z$21,MATCH("xG/90",[1]Table2!$B$1:$Z$1,0),0),"")</f>
        <v/>
      </c>
      <c r="FG39" s="41" t="str">
        <f>IFERROR(VLOOKUP(FG16,[1]Table2!$B$1:$Z$21,MATCH("xGA/90",[1]Table2!$B$1:$Z$1,0),0)*VLOOKUP($B16,[1]Table2!$B$1:$Z$21,MATCH("xG/90",[1]Table2!$B$1:$Z$1,0),0),"")</f>
        <v/>
      </c>
      <c r="FH39" s="41" t="str">
        <f>IFERROR(VLOOKUP(FH16,[1]Table2!$B$1:$Z$21,MATCH("xGA/90",[1]Table2!$B$1:$Z$1,0),0)*VLOOKUP($B16,[1]Table2!$B$1:$Z$21,MATCH("xG/90",[1]Table2!$B$1:$Z$1,0),0),"")</f>
        <v/>
      </c>
      <c r="FI39" s="41" t="str">
        <f>IFERROR(VLOOKUP(FI16,[1]Table2!$B$1:$Z$21,MATCH("xGA/90",[1]Table2!$B$1:$Z$1,0),0)*VLOOKUP($B16,[1]Table2!$B$1:$Z$21,MATCH("xG/90",[1]Table2!$B$1:$Z$1,0),0),"")</f>
        <v/>
      </c>
      <c r="FJ39" s="41" t="str">
        <f>IFERROR(VLOOKUP(FJ16,[1]Table2!$B$1:$Z$21,MATCH("xGA/90",[1]Table2!$B$1:$Z$1,0),0)*VLOOKUP($B16,[1]Table2!$B$1:$Z$21,MATCH("xG/90",[1]Table2!$B$1:$Z$1,0),0),"")</f>
        <v/>
      </c>
      <c r="FK39" s="41" t="str">
        <f>IFERROR(VLOOKUP(FK16,[1]Table2!$B$1:$Z$21,MATCH("xGA/90",[1]Table2!$B$1:$Z$1,0),0)*VLOOKUP($B16,[1]Table2!$B$1:$Z$21,MATCH("xG/90",[1]Table2!$B$1:$Z$1,0),0),"")</f>
        <v/>
      </c>
      <c r="FL39" s="41" t="str">
        <f>IFERROR(VLOOKUP(FL16,[1]Table2!$B$1:$Z$21,MATCH("xGA/90",[1]Table2!$B$1:$Z$1,0),0)*VLOOKUP($B16,[1]Table2!$B$1:$Z$21,MATCH("xG/90",[1]Table2!$B$1:$Z$1,0),0),"")</f>
        <v/>
      </c>
      <c r="FM39" s="41">
        <f>IFERROR(VLOOKUP(FM16,[1]Table2!$B$1:$Z$21,MATCH("xGA/90",[1]Table2!$B$1:$Z$1,0),0)*VLOOKUP($B16,[1]Table2!$B$1:$Z$21,MATCH("xG/90",[1]Table2!$B$1:$Z$1,0),0),"")</f>
        <v>2.7305000000000001</v>
      </c>
      <c r="FN39" s="41" t="str">
        <f>IFERROR(VLOOKUP(FN16,[1]Table2!$B$1:$Z$21,MATCH("xGA/90",[1]Table2!$B$1:$Z$1,0),0)*VLOOKUP($B16,[1]Table2!$B$1:$Z$21,MATCH("xG/90",[1]Table2!$B$1:$Z$1,0),0),"")</f>
        <v/>
      </c>
      <c r="FO39" s="41" t="str">
        <f>IFERROR(VLOOKUP(FO16,[1]Table2!$B$1:$Z$21,MATCH("xGA/90",[1]Table2!$B$1:$Z$1,0),0)*VLOOKUP($B16,[1]Table2!$B$1:$Z$21,MATCH("xG/90",[1]Table2!$B$1:$Z$1,0),0),"")</f>
        <v/>
      </c>
      <c r="FP39" s="41" t="str">
        <f>IFERROR(VLOOKUP(FP16,[1]Table2!$B$1:$Z$21,MATCH("xGA/90",[1]Table2!$B$1:$Z$1,0),0)*VLOOKUP($B16,[1]Table2!$B$1:$Z$21,MATCH("xG/90",[1]Table2!$B$1:$Z$1,0),0),"")</f>
        <v/>
      </c>
      <c r="FQ39" s="41" t="str">
        <f>IFERROR(VLOOKUP(FQ16,[1]Table2!$B$1:$Z$21,MATCH("xGA/90",[1]Table2!$B$1:$Z$1,0),0)*VLOOKUP($B16,[1]Table2!$B$1:$Z$21,MATCH("xG/90",[1]Table2!$B$1:$Z$1,0),0),"")</f>
        <v/>
      </c>
      <c r="FR39" s="41">
        <f>IFERROR(VLOOKUP(FR16,[1]Table2!$B$1:$Z$21,MATCH("xGA/90",[1]Table2!$B$1:$Z$1,0),0)*VLOOKUP($B16,[1]Table2!$B$1:$Z$21,MATCH("xG/90",[1]Table2!$B$1:$Z$1,0),0),"")</f>
        <v>2.7252083333333337</v>
      </c>
      <c r="FS39" s="41" t="str">
        <f>IFERROR(VLOOKUP(FS16,[1]Table2!$B$1:$Z$21,MATCH("xGA/90",[1]Table2!$B$1:$Z$1,0),0)*VLOOKUP($B16,[1]Table2!$B$1:$Z$21,MATCH("xG/90",[1]Table2!$B$1:$Z$1,0),0),"")</f>
        <v/>
      </c>
      <c r="FT39" s="41" t="str">
        <f>IFERROR(VLOOKUP(FT16,[1]Table2!$B$1:$Z$21,MATCH("xGA/90",[1]Table2!$B$1:$Z$1,0),0)*VLOOKUP($B16,[1]Table2!$B$1:$Z$21,MATCH("xG/90",[1]Table2!$B$1:$Z$1,0),0),"")</f>
        <v/>
      </c>
      <c r="FU39" s="41">
        <f>IFERROR(VLOOKUP(FU16,[1]Table2!$B$1:$Z$21,MATCH("xGA/90",[1]Table2!$B$1:$Z$1,0),0)*VLOOKUP($B16,[1]Table2!$B$1:$Z$21,MATCH("xG/90",[1]Table2!$B$1:$Z$1,0),0),"")</f>
        <v>3.0757812499999999</v>
      </c>
      <c r="FV39" s="41" t="str">
        <f>IFERROR(VLOOKUP(FV16,[1]Table2!$B$1:$Z$21,MATCH("xGA/90",[1]Table2!$B$1:$Z$1,0),0)*VLOOKUP($B16,[1]Table2!$B$1:$Z$21,MATCH("xG/90",[1]Table2!$B$1:$Z$1,0),0),"")</f>
        <v/>
      </c>
      <c r="FW39" s="41" t="str">
        <f>IFERROR(VLOOKUP(FW16,[1]Table2!$B$1:$Z$21,MATCH("xGA/90",[1]Table2!$B$1:$Z$1,0),0)*VLOOKUP($B16,[1]Table2!$B$1:$Z$21,MATCH("xG/90",[1]Table2!$B$1:$Z$1,0),0),"")</f>
        <v/>
      </c>
      <c r="FX39" s="41" t="str">
        <f>IFERROR(VLOOKUP(FX16,[1]Table2!$B$1:$Z$21,MATCH("xGA/90",[1]Table2!$B$1:$Z$1,0),0)*VLOOKUP($B16,[1]Table2!$B$1:$Z$21,MATCH("xG/90",[1]Table2!$B$1:$Z$1,0),0),"")</f>
        <v/>
      </c>
      <c r="FY39" s="41" t="str">
        <f>IFERROR(VLOOKUP(FY16,[1]Table2!$B$1:$Z$21,MATCH("xGA/90",[1]Table2!$B$1:$Z$1,0),0)*VLOOKUP($B16,[1]Table2!$B$1:$Z$21,MATCH("xG/90",[1]Table2!$B$1:$Z$1,0),0),"")</f>
        <v/>
      </c>
      <c r="FZ39" s="41" t="str">
        <f>IFERROR(VLOOKUP(FZ16,[1]Table2!$B$1:$Z$21,MATCH("xGA/90",[1]Table2!$B$1:$Z$1,0),0)*VLOOKUP($B16,[1]Table2!$B$1:$Z$21,MATCH("xG/90",[1]Table2!$B$1:$Z$1,0),0),"")</f>
        <v/>
      </c>
      <c r="GA39" s="41" t="str">
        <f>IFERROR(VLOOKUP(GA16,[1]Table2!$B$1:$Z$21,MATCH("xGA/90",[1]Table2!$B$1:$Z$1,0),0)*VLOOKUP($B16,[1]Table2!$B$1:$Z$21,MATCH("xG/90",[1]Table2!$B$1:$Z$1,0),0),"")</f>
        <v/>
      </c>
      <c r="GB39" s="41" t="str">
        <f>IFERROR(VLOOKUP(GB16,[1]Table2!$B$1:$Z$21,MATCH("xGA/90",[1]Table2!$B$1:$Z$1,0),0)*VLOOKUP($B16,[1]Table2!$B$1:$Z$21,MATCH("xG/90",[1]Table2!$B$1:$Z$1,0),0),"")</f>
        <v/>
      </c>
      <c r="GC39" s="41" t="str">
        <f>IFERROR(VLOOKUP(GC16,[1]Table2!$B$1:$Z$21,MATCH("xGA/90",[1]Table2!$B$1:$Z$1,0),0)*VLOOKUP($B16,[1]Table2!$B$1:$Z$21,MATCH("xG/90",[1]Table2!$B$1:$Z$1,0),0),"")</f>
        <v/>
      </c>
      <c r="GD39" s="41" t="str">
        <f>IFERROR(VLOOKUP(GD16,[1]Table2!$B$1:$Z$21,MATCH("xGA/90",[1]Table2!$B$1:$Z$1,0),0)*VLOOKUP($B16,[1]Table2!$B$1:$Z$21,MATCH("xG/90",[1]Table2!$B$1:$Z$1,0),0),"")</f>
        <v/>
      </c>
      <c r="GE39" s="41" t="str">
        <f>IFERROR(VLOOKUP(GE16,[1]Table2!$B$1:$Z$21,MATCH("xGA/90",[1]Table2!$B$1:$Z$1,0),0)*VLOOKUP($B16,[1]Table2!$B$1:$Z$21,MATCH("xG/90",[1]Table2!$B$1:$Z$1,0),0),"")</f>
        <v/>
      </c>
      <c r="GF39" s="41" t="str">
        <f>IFERROR(VLOOKUP(GF16,[1]Table2!$B$1:$Z$21,MATCH("xGA/90",[1]Table2!$B$1:$Z$1,0),0)*VLOOKUP($B16,[1]Table2!$B$1:$Z$21,MATCH("xG/90",[1]Table2!$B$1:$Z$1,0),0),"")</f>
        <v/>
      </c>
      <c r="GG39" s="41" t="str">
        <f>IFERROR(VLOOKUP(GG16,[1]Table2!$B$1:$Z$21,MATCH("xGA/90",[1]Table2!$B$1:$Z$1,0),0)*VLOOKUP($B16,[1]Table2!$B$1:$Z$21,MATCH("xG/90",[1]Table2!$B$1:$Z$1,0),0),"")</f>
        <v/>
      </c>
      <c r="GH39" s="41" t="str">
        <f>IFERROR(VLOOKUP(GH16,[1]Table2!$B$1:$Z$21,MATCH("xGA/90",[1]Table2!$B$1:$Z$1,0),0)*VLOOKUP($B16,[1]Table2!$B$1:$Z$21,MATCH("xG/90",[1]Table2!$B$1:$Z$1,0),0),"")</f>
        <v/>
      </c>
      <c r="GI39" s="41">
        <f>IFERROR(VLOOKUP(GI16,[1]Table2!$B$1:$Z$21,MATCH("xGA/90",[1]Table2!$B$1:$Z$1,0),0)*VLOOKUP($B16,[1]Table2!$B$1:$Z$21,MATCH("xG/90",[1]Table2!$B$1:$Z$1,0),0),"")</f>
        <v>2.7252083333333337</v>
      </c>
      <c r="GJ39" s="41" t="str">
        <f>IFERROR(VLOOKUP(GJ16,[1]Table2!$B$1:$Z$21,MATCH("xGA/90",[1]Table2!$B$1:$Z$1,0),0)*VLOOKUP($B16,[1]Table2!$B$1:$Z$21,MATCH("xG/90",[1]Table2!$B$1:$Z$1,0),0),"")</f>
        <v/>
      </c>
      <c r="GK39" s="41" t="str">
        <f>IFERROR(VLOOKUP(GK16,[1]Table2!$B$1:$Z$21,MATCH("xGA/90",[1]Table2!$B$1:$Z$1,0),0)*VLOOKUP($B16,[1]Table2!$B$1:$Z$21,MATCH("xG/90",[1]Table2!$B$1:$Z$1,0),0),"")</f>
        <v/>
      </c>
      <c r="GL39" s="41" t="str">
        <f>IFERROR(VLOOKUP(GL16,[1]Table2!$B$1:$Z$21,MATCH("xGA/90",[1]Table2!$B$1:$Z$1,0),0)*VLOOKUP($B16,[1]Table2!$B$1:$Z$21,MATCH("xG/90",[1]Table2!$B$1:$Z$1,0),0),"")</f>
        <v/>
      </c>
      <c r="GM39" s="41" t="str">
        <f>IFERROR(VLOOKUP(GM16,[1]Table2!$B$1:$Z$21,MATCH("xGA/90",[1]Table2!$B$1:$Z$1,0),0)*VLOOKUP($B16,[1]Table2!$B$1:$Z$21,MATCH("xG/90",[1]Table2!$B$1:$Z$1,0),0),"")</f>
        <v/>
      </c>
      <c r="GN39" s="41" t="str">
        <f>IFERROR(VLOOKUP(GN16,[1]Table2!$B$1:$Z$21,MATCH("xGA/90",[1]Table2!$B$1:$Z$1,0),0)*VLOOKUP($B16,[1]Table2!$B$1:$Z$21,MATCH("xG/90",[1]Table2!$B$1:$Z$1,0),0),"")</f>
        <v/>
      </c>
      <c r="GO39" s="41" t="str">
        <f>IFERROR(VLOOKUP(GO16,[1]Table2!$B$1:$Z$21,MATCH("xGA/90",[1]Table2!$B$1:$Z$1,0),0)*VLOOKUP($B16,[1]Table2!$B$1:$Z$21,MATCH("xG/90",[1]Table2!$B$1:$Z$1,0),0),"")</f>
        <v/>
      </c>
      <c r="GP39" s="41">
        <f>IFERROR(VLOOKUP(GP16,[1]Table2!$B$1:$Z$21,MATCH("xGA/90",[1]Table2!$B$1:$Z$1,0),0)*VLOOKUP($B16,[1]Table2!$B$1:$Z$21,MATCH("xG/90",[1]Table2!$B$1:$Z$1,0),0),"")</f>
        <v>3.1022395833333332</v>
      </c>
      <c r="GQ39" s="41" t="str">
        <f>IFERROR(VLOOKUP(GQ16,[1]Table2!$B$1:$Z$21,MATCH("xGA/90",[1]Table2!$B$1:$Z$1,0),0)*VLOOKUP($B16,[1]Table2!$B$1:$Z$21,MATCH("xG/90",[1]Table2!$B$1:$Z$1,0),0),"")</f>
        <v/>
      </c>
      <c r="GR39" s="41" t="str">
        <f>IFERROR(VLOOKUP(GR16,[1]Table2!$B$1:$Z$21,MATCH("xGA/90",[1]Table2!$B$1:$Z$1,0),0)*VLOOKUP($B16,[1]Table2!$B$1:$Z$21,MATCH("xG/90",[1]Table2!$B$1:$Z$1,0),0),"")</f>
        <v/>
      </c>
      <c r="GS39" s="41">
        <f>IFERROR(VLOOKUP(GS16,[1]Table2!$B$1:$Z$21,MATCH("xGA/90",[1]Table2!$B$1:$Z$1,0),0)*VLOOKUP($B16,[1]Table2!$B$1:$Z$21,MATCH("xG/90",[1]Table2!$B$1:$Z$1,0),0),"")</f>
        <v>2.2952604166666668</v>
      </c>
      <c r="GT39" s="41" t="str">
        <f>IFERROR(VLOOKUP(GT16,[1]Table2!$B$1:$Z$21,MATCH("xGA/90",[1]Table2!$B$1:$Z$1,0),0)*VLOOKUP($B16,[1]Table2!$B$1:$Z$21,MATCH("xG/90",[1]Table2!$B$1:$Z$1,0),0),"")</f>
        <v/>
      </c>
      <c r="GU39" s="41" t="str">
        <f>IFERROR(VLOOKUP(GU16,[1]Table2!$B$1:$Z$21,MATCH("xGA/90",[1]Table2!$B$1:$Z$1,0),0)*VLOOKUP($B16,[1]Table2!$B$1:$Z$21,MATCH("xG/90",[1]Table2!$B$1:$Z$1,0),0),"")</f>
        <v/>
      </c>
      <c r="GV39" s="41">
        <f>IFERROR(VLOOKUP(GV16,[1]Table2!$B$1:$Z$21,MATCH("xGA/90",[1]Table2!$B$1:$Z$1,0),0)*VLOOKUP($B16,[1]Table2!$B$1:$Z$21,MATCH("xG/90",[1]Table2!$B$1:$Z$1,0),0),"")</f>
        <v>3.5718749999999999</v>
      </c>
      <c r="GW39" s="41" t="str">
        <f>IFERROR(VLOOKUP(GW16,[1]Table2!$B$1:$Z$21,MATCH("xGA/90",[1]Table2!$B$1:$Z$1,0),0)*VLOOKUP($B16,[1]Table2!$B$1:$Z$21,MATCH("xG/90",[1]Table2!$B$1:$Z$1,0),0),"")</f>
        <v/>
      </c>
      <c r="GX39" s="41" t="str">
        <f>IFERROR(VLOOKUP(GX16,[1]Table2!$B$1:$Z$21,MATCH("xGA/90",[1]Table2!$B$1:$Z$1,0),0)*VLOOKUP($B16,[1]Table2!$B$1:$Z$21,MATCH("xG/90",[1]Table2!$B$1:$Z$1,0),0),"")</f>
        <v/>
      </c>
      <c r="GY39" s="41" t="str">
        <f>IFERROR(VLOOKUP(GY16,[1]Table2!$B$1:$Z$21,MATCH("xGA/90",[1]Table2!$B$1:$Z$1,0),0)*VLOOKUP($B16,[1]Table2!$B$1:$Z$21,MATCH("xG/90",[1]Table2!$B$1:$Z$1,0),0),"")</f>
        <v/>
      </c>
      <c r="GZ39" s="41" t="str">
        <f>IFERROR(VLOOKUP(GZ16,[1]Table2!$B$1:$Z$21,MATCH("xGA/90",[1]Table2!$B$1:$Z$1,0),0)*VLOOKUP($B16,[1]Table2!$B$1:$Z$21,MATCH("xG/90",[1]Table2!$B$1:$Z$1,0),0),"")</f>
        <v/>
      </c>
      <c r="HA39" s="41" t="str">
        <f>IFERROR(VLOOKUP(HA16,[1]Table2!$B$1:$Z$21,MATCH("xGA/90",[1]Table2!$B$1:$Z$1,0),0)*VLOOKUP($B16,[1]Table2!$B$1:$Z$21,MATCH("xG/90",[1]Table2!$B$1:$Z$1,0),0),"")</f>
        <v/>
      </c>
      <c r="HB39" s="41" t="str">
        <f>IFERROR(VLOOKUP(HB16,[1]Table2!$B$1:$Z$21,MATCH("xGA/90",[1]Table2!$B$1:$Z$1,0),0)*VLOOKUP($B16,[1]Table2!$B$1:$Z$21,MATCH("xG/90",[1]Table2!$B$1:$Z$1,0),0),"")</f>
        <v/>
      </c>
      <c r="HC39" s="41">
        <f>IFERROR(VLOOKUP(HC16,[1]Table2!$B$1:$Z$21,MATCH("xGA/90",[1]Table2!$B$1:$Z$1,0),0)*VLOOKUP($B16,[1]Table2!$B$1:$Z$21,MATCH("xG/90",[1]Table2!$B$1:$Z$1,0),0),"")</f>
        <v>3.7240104166666663</v>
      </c>
      <c r="HD39" s="41" t="str">
        <f>IFERROR(VLOOKUP(HD16,[1]Table2!$B$1:$Z$21,MATCH("xGA/90",[1]Table2!$B$1:$Z$1,0),0)*VLOOKUP($B16,[1]Table2!$B$1:$Z$21,MATCH("xG/90",[1]Table2!$B$1:$Z$1,0),0),"")</f>
        <v/>
      </c>
      <c r="HE39" s="41" t="str">
        <f>IFERROR(VLOOKUP(HE16,[1]Table2!$B$1:$Z$21,MATCH("xGA/90",[1]Table2!$B$1:$Z$1,0),0)*VLOOKUP($B16,[1]Table2!$B$1:$Z$21,MATCH("xG/90",[1]Table2!$B$1:$Z$1,0),0),"")</f>
        <v/>
      </c>
      <c r="HF39" s="41" t="str">
        <f>IFERROR(VLOOKUP(HF16,[1]Table2!$B$1:$Z$21,MATCH("xGA/90",[1]Table2!$B$1:$Z$1,0),0)*VLOOKUP($B16,[1]Table2!$B$1:$Z$21,MATCH("xG/90",[1]Table2!$B$1:$Z$1,0),0),"")</f>
        <v/>
      </c>
      <c r="HG39" s="41" t="str">
        <f>IFERROR(VLOOKUP(HG16,[1]Table2!$B$1:$Z$21,MATCH("xGA/90",[1]Table2!$B$1:$Z$1,0),0)*VLOOKUP($B16,[1]Table2!$B$1:$Z$21,MATCH("xG/90",[1]Table2!$B$1:$Z$1,0),0),"")</f>
        <v/>
      </c>
      <c r="HH39" s="41" t="str">
        <f>IFERROR(VLOOKUP(HH16,[1]Table2!$B$1:$Z$21,MATCH("xGA/90",[1]Table2!$B$1:$Z$1,0),0)*VLOOKUP($B16,[1]Table2!$B$1:$Z$21,MATCH("xG/90",[1]Table2!$B$1:$Z$1,0),0),"")</f>
        <v/>
      </c>
      <c r="HI39" s="41" t="str">
        <f>IFERROR(VLOOKUP(HI16,[1]Table2!$B$1:$Z$21,MATCH("xGA/90",[1]Table2!$B$1:$Z$1,0),0)*VLOOKUP($B16,[1]Table2!$B$1:$Z$21,MATCH("xG/90",[1]Table2!$B$1:$Z$1,0),0),"")</f>
        <v/>
      </c>
      <c r="HJ39" s="41">
        <f>IFERROR(VLOOKUP(HJ16,[1]Table2!$B$1:$Z$21,MATCH("xGA/90",[1]Table2!$B$1:$Z$1,0),0)*VLOOKUP($B16,[1]Table2!$B$1:$Z$21,MATCH("xG/90",[1]Table2!$B$1:$Z$1,0),0),"")</f>
        <v>2.1712903225806452</v>
      </c>
      <c r="HK39" s="41" t="str">
        <f>IFERROR(VLOOKUP(HK16,[1]Table2!$B$1:$Z$21,MATCH("xGA/90",[1]Table2!$B$1:$Z$1,0),0)*VLOOKUP($B16,[1]Table2!$B$1:$Z$21,MATCH("xG/90",[1]Table2!$B$1:$Z$1,0),0),"")</f>
        <v/>
      </c>
      <c r="HL39" s="41" t="str">
        <f>IFERROR(VLOOKUP(HL16,[1]Table2!$B$1:$Z$21,MATCH("xGA/90",[1]Table2!$B$1:$Z$1,0),0)*VLOOKUP($B16,[1]Table2!$B$1:$Z$21,MATCH("xG/90",[1]Table2!$B$1:$Z$1,0),0),"")</f>
        <v/>
      </c>
      <c r="HM39" s="41" t="str">
        <f>IFERROR(VLOOKUP(HM16,[1]Table2!$B$1:$Z$21,MATCH("xGA/90",[1]Table2!$B$1:$Z$1,0),0)*VLOOKUP($B16,[1]Table2!$B$1:$Z$21,MATCH("xG/90",[1]Table2!$B$1:$Z$1,0),0),"")</f>
        <v/>
      </c>
      <c r="HN39" s="41" t="str">
        <f>IFERROR(VLOOKUP(HN16,[1]Table2!$B$1:$Z$21,MATCH("xGA/90",[1]Table2!$B$1:$Z$1,0),0)*VLOOKUP($B16,[1]Table2!$B$1:$Z$21,MATCH("xG/90",[1]Table2!$B$1:$Z$1,0),0),"")</f>
        <v/>
      </c>
      <c r="HO39" s="41" t="str">
        <f>IFERROR(VLOOKUP(HO16,[1]Table2!$B$1:$Z$21,MATCH("xGA/90",[1]Table2!$B$1:$Z$1,0),0)*VLOOKUP($B16,[1]Table2!$B$1:$Z$21,MATCH("xG/90",[1]Table2!$B$1:$Z$1,0),0),"")</f>
        <v/>
      </c>
      <c r="HP39" s="41" t="str">
        <f>IFERROR(VLOOKUP(HP16,[1]Table2!$B$1:$Z$21,MATCH("xGA/90",[1]Table2!$B$1:$Z$1,0),0)*VLOOKUP($B16,[1]Table2!$B$1:$Z$21,MATCH("xG/90",[1]Table2!$B$1:$Z$1,0),0),"")</f>
        <v/>
      </c>
      <c r="HQ39" s="41">
        <f>IFERROR(VLOOKUP(HQ16,[1]Table2!$B$1:$Z$21,MATCH("xGA/90",[1]Table2!$B$1:$Z$1,0),0)*VLOOKUP($B16,[1]Table2!$B$1:$Z$21,MATCH("xG/90",[1]Table2!$B$1:$Z$1,0),0),"")</f>
        <v>2.7516666666666669</v>
      </c>
      <c r="HR39" s="41" t="str">
        <f>IFERROR(VLOOKUP(HR16,[1]Table2!$B$1:$Z$21,MATCH("xGA/90",[1]Table2!$B$1:$Z$1,0),0)*VLOOKUP($B16,[1]Table2!$B$1:$Z$21,MATCH("xG/90",[1]Table2!$B$1:$Z$1,0),0),"")</f>
        <v/>
      </c>
      <c r="HS39" s="41" t="str">
        <f>IFERROR(VLOOKUP(HS16,[1]Table2!$B$1:$Z$21,MATCH("xGA/90",[1]Table2!$B$1:$Z$1,0),0)*VLOOKUP($B16,[1]Table2!$B$1:$Z$21,MATCH("xG/90",[1]Table2!$B$1:$Z$1,0),0),"")</f>
        <v/>
      </c>
      <c r="HT39" s="41" t="str">
        <f>IFERROR(VLOOKUP(HT16,[1]Table2!$B$1:$Z$21,MATCH("xGA/90",[1]Table2!$B$1:$Z$1,0),0)*VLOOKUP($B16,[1]Table2!$B$1:$Z$21,MATCH("xG/90",[1]Table2!$B$1:$Z$1,0),0),"")</f>
        <v/>
      </c>
      <c r="HU39" s="41" t="str">
        <f>IFERROR(VLOOKUP(HU16,[1]Table2!$B$1:$Z$21,MATCH("xGA/90",[1]Table2!$B$1:$Z$1,0),0)*VLOOKUP($B16,[1]Table2!$B$1:$Z$21,MATCH("xG/90",[1]Table2!$B$1:$Z$1,0),0),"")</f>
        <v/>
      </c>
      <c r="HV39" s="41" t="str">
        <f>IFERROR(VLOOKUP(HV16,[1]Table2!$B$1:$Z$21,MATCH("xGA/90",[1]Table2!$B$1:$Z$1,0),0)*VLOOKUP($B16,[1]Table2!$B$1:$Z$21,MATCH("xG/90",[1]Table2!$B$1:$Z$1,0),0),"")</f>
        <v/>
      </c>
      <c r="HW39" s="41" t="str">
        <f>IFERROR(VLOOKUP(HW16,[1]Table2!$B$1:$Z$21,MATCH("xGA/90",[1]Table2!$B$1:$Z$1,0),0)*VLOOKUP($B16,[1]Table2!$B$1:$Z$21,MATCH("xG/90",[1]Table2!$B$1:$Z$1,0),0),"")</f>
        <v/>
      </c>
      <c r="HX39" s="41" t="str">
        <f>IFERROR(VLOOKUP(HX16,[1]Table2!$B$1:$Z$21,MATCH("xGA/90",[1]Table2!$B$1:$Z$1,0),0)*VLOOKUP($B16,[1]Table2!$B$1:$Z$21,MATCH("xG/90",[1]Table2!$B$1:$Z$1,0),0),"")</f>
        <v/>
      </c>
      <c r="HY39" s="41" t="str">
        <f>IFERROR(VLOOKUP(HY16,[1]Table2!$B$1:$Z$21,MATCH("xGA/90",[1]Table2!$B$1:$Z$1,0),0)*VLOOKUP($B16,[1]Table2!$B$1:$Z$21,MATCH("xG/90",[1]Table2!$B$1:$Z$1,0),0),"")</f>
        <v/>
      </c>
      <c r="HZ39" s="41" t="str">
        <f>IFERROR(VLOOKUP(HZ16,[1]Table2!$B$1:$Z$21,MATCH("xGA/90",[1]Table2!$B$1:$Z$1,0),0)*VLOOKUP($B16,[1]Table2!$B$1:$Z$21,MATCH("xG/90",[1]Table2!$B$1:$Z$1,0),0),"")</f>
        <v/>
      </c>
      <c r="IA39" s="41" t="str">
        <f>IFERROR(VLOOKUP(IA16,[1]Table2!$B$1:$Z$21,MATCH("xGA/90",[1]Table2!$B$1:$Z$1,0),0)*VLOOKUP($B16,[1]Table2!$B$1:$Z$21,MATCH("xG/90",[1]Table2!$B$1:$Z$1,0),0),"")</f>
        <v/>
      </c>
      <c r="IB39" s="41" t="str">
        <f>IFERROR(VLOOKUP(IB16,[1]Table2!$B$1:$Z$21,MATCH("xGA/90",[1]Table2!$B$1:$Z$1,0),0)*VLOOKUP($B16,[1]Table2!$B$1:$Z$21,MATCH("xG/90",[1]Table2!$B$1:$Z$1,0),0),"")</f>
        <v/>
      </c>
      <c r="IC39" s="41" t="str">
        <f>IFERROR(VLOOKUP(IC16,[1]Table2!$B$1:$Z$21,MATCH("xGA/90",[1]Table2!$B$1:$Z$1,0),0)*VLOOKUP($B16,[1]Table2!$B$1:$Z$21,MATCH("xG/90",[1]Table2!$B$1:$Z$1,0),0),"")</f>
        <v/>
      </c>
      <c r="ID39" s="41" t="str">
        <f>IFERROR(VLOOKUP(ID16,[1]Table2!$B$1:$Z$21,MATCH("xGA/90",[1]Table2!$B$1:$Z$1,0),0)*VLOOKUP($B16,[1]Table2!$B$1:$Z$21,MATCH("xG/90",[1]Table2!$B$1:$Z$1,0),0),"")</f>
        <v/>
      </c>
      <c r="IE39" s="41" t="str">
        <f>IFERROR(VLOOKUP(IE16,[1]Table2!$B$1:$Z$21,MATCH("xGA/90",[1]Table2!$B$1:$Z$1,0),0)*VLOOKUP($B16,[1]Table2!$B$1:$Z$21,MATCH("xG/90",[1]Table2!$B$1:$Z$1,0),0),"")</f>
        <v/>
      </c>
      <c r="IF39" s="41" t="str">
        <f>IFERROR(VLOOKUP(IF16,[1]Table2!$B$1:$Z$21,MATCH("xGA/90",[1]Table2!$B$1:$Z$1,0),0)*VLOOKUP($B16,[1]Table2!$B$1:$Z$21,MATCH("xG/90",[1]Table2!$B$1:$Z$1,0),0),"")</f>
        <v/>
      </c>
      <c r="IG39" s="41" t="str">
        <f>IFERROR(VLOOKUP(IG16,[1]Table2!$B$1:$Z$21,MATCH("xGA/90",[1]Table2!$B$1:$Z$1,0),0)*VLOOKUP($B16,[1]Table2!$B$1:$Z$21,MATCH("xG/90",[1]Table2!$B$1:$Z$1,0),0),"")</f>
        <v/>
      </c>
      <c r="IH39" s="41" t="str">
        <f>IFERROR(VLOOKUP(IH16,[1]Table2!$B$1:$Z$21,MATCH("xGA/90",[1]Table2!$B$1:$Z$1,0),0)*VLOOKUP($B16,[1]Table2!$B$1:$Z$21,MATCH("xG/90",[1]Table2!$B$1:$Z$1,0),0),"")</f>
        <v/>
      </c>
      <c r="II39" s="41" t="str">
        <f>IFERROR(VLOOKUP(II16,[1]Table2!$B$1:$Z$21,MATCH("xGA/90",[1]Table2!$B$1:$Z$1,0),0)*VLOOKUP($B16,[1]Table2!$B$1:$Z$21,MATCH("xG/90",[1]Table2!$B$1:$Z$1,0),0),"")</f>
        <v/>
      </c>
      <c r="IJ39" s="41" t="str">
        <f>IFERROR(VLOOKUP(IJ16,[1]Table2!$B$1:$Z$21,MATCH("xGA/90",[1]Table2!$B$1:$Z$1,0),0)*VLOOKUP($B16,[1]Table2!$B$1:$Z$21,MATCH("xG/90",[1]Table2!$B$1:$Z$1,0),0),"")</f>
        <v/>
      </c>
      <c r="IK39" s="41" t="str">
        <f>IFERROR(VLOOKUP(IK16,[1]Table2!$B$1:$Z$21,MATCH("xGA/90",[1]Table2!$B$1:$Z$1,0),0)*VLOOKUP($B16,[1]Table2!$B$1:$Z$21,MATCH("xG/90",[1]Table2!$B$1:$Z$1,0),0),"")</f>
        <v/>
      </c>
      <c r="IL39" s="41">
        <f>IFERROR(VLOOKUP(IL16,[1]Table2!$B$1:$Z$21,MATCH("xGA/90",[1]Table2!$B$1:$Z$1,0),0)*VLOOKUP($B16,[1]Table2!$B$1:$Z$21,MATCH("xG/90",[1]Table2!$B$1:$Z$1,0),0),"")</f>
        <v>2.9633333333333334</v>
      </c>
      <c r="IM39" s="41" t="str">
        <f>IFERROR(VLOOKUP(IM16,[1]Table2!$B$1:$Z$21,MATCH("xGA/90",[1]Table2!$B$1:$Z$1,0),0)*VLOOKUP($B16,[1]Table2!$B$1:$Z$21,MATCH("xG/90",[1]Table2!$B$1:$Z$1,0),0),"")</f>
        <v/>
      </c>
      <c r="IN39" s="41" t="str">
        <f>IFERROR(VLOOKUP(IN16,[1]Table2!$B$1:$Z$21,MATCH("xGA/90",[1]Table2!$B$1:$Z$1,0),0)*VLOOKUP($B16,[1]Table2!$B$1:$Z$21,MATCH("xG/90",[1]Table2!$B$1:$Z$1,0),0),"")</f>
        <v/>
      </c>
      <c r="IO39" s="41" t="str">
        <f>IFERROR(VLOOKUP(IO16,[1]Table2!$B$1:$Z$21,MATCH("xGA/90",[1]Table2!$B$1:$Z$1,0),0)*VLOOKUP($B16,[1]Table2!$B$1:$Z$21,MATCH("xG/90",[1]Table2!$B$1:$Z$1,0),0),"")</f>
        <v/>
      </c>
      <c r="IP39" s="41" t="str">
        <f>IFERROR(VLOOKUP(IP16,[1]Table2!$B$1:$Z$21,MATCH("xGA/90",[1]Table2!$B$1:$Z$1,0),0)*VLOOKUP($B16,[1]Table2!$B$1:$Z$21,MATCH("xG/90",[1]Table2!$B$1:$Z$1,0),0),"")</f>
        <v/>
      </c>
      <c r="IQ39" s="41" t="str">
        <f>IFERROR(VLOOKUP(IQ16,[1]Table2!$B$1:$Z$21,MATCH("xGA/90",[1]Table2!$B$1:$Z$1,0),0)*VLOOKUP($B16,[1]Table2!$B$1:$Z$21,MATCH("xG/90",[1]Table2!$B$1:$Z$1,0),0),"")</f>
        <v/>
      </c>
      <c r="IR39" s="41" t="str">
        <f>IFERROR(VLOOKUP(IR16,[1]Table2!$B$1:$Z$21,MATCH("xGA/90",[1]Table2!$B$1:$Z$1,0),0)*VLOOKUP($B16,[1]Table2!$B$1:$Z$21,MATCH("xG/90",[1]Table2!$B$1:$Z$1,0),0),"")</f>
        <v/>
      </c>
      <c r="IS39" s="41">
        <f>IFERROR(VLOOKUP(IS16,[1]Table2!$B$1:$Z$21,MATCH("xGA/90",[1]Table2!$B$1:$Z$1,0),0)*VLOOKUP($B16,[1]Table2!$B$1:$Z$21,MATCH("xG/90",[1]Table2!$B$1:$Z$1,0),0),"")</f>
        <v>3.0493229166666667</v>
      </c>
      <c r="IT39" s="41" t="str">
        <f>IFERROR(VLOOKUP(IT16,[1]Table2!$B$1:$Z$21,MATCH("xGA/90",[1]Table2!$B$1:$Z$1,0),0)*VLOOKUP($B16,[1]Table2!$B$1:$Z$21,MATCH("xG/90",[1]Table2!$B$1:$Z$1,0),0),"")</f>
        <v/>
      </c>
      <c r="IU39" s="41" t="str">
        <f>IFERROR(VLOOKUP(IU16,[1]Table2!$B$1:$Z$21,MATCH("xGA/90",[1]Table2!$B$1:$Z$1,0),0)*VLOOKUP($B16,[1]Table2!$B$1:$Z$21,MATCH("xG/90",[1]Table2!$B$1:$Z$1,0),0),"")</f>
        <v/>
      </c>
      <c r="IV39" s="41" t="str">
        <f>IFERROR(VLOOKUP(IV16,[1]Table2!$B$1:$Z$21,MATCH("xGA/90",[1]Table2!$B$1:$Z$1,0),0)*VLOOKUP($B16,[1]Table2!$B$1:$Z$21,MATCH("xG/90",[1]Table2!$B$1:$Z$1,0),0),"")</f>
        <v/>
      </c>
      <c r="IW39" s="41" t="str">
        <f>IFERROR(VLOOKUP(IW16,[1]Table2!$B$1:$Z$21,MATCH("xGA/90",[1]Table2!$B$1:$Z$1,0),0)*VLOOKUP($B16,[1]Table2!$B$1:$Z$21,MATCH("xG/90",[1]Table2!$B$1:$Z$1,0),0),"")</f>
        <v/>
      </c>
      <c r="IX39" s="41" t="str">
        <f>IFERROR(VLOOKUP(IX16,[1]Table2!$B$1:$Z$21,MATCH("xGA/90",[1]Table2!$B$1:$Z$1,0),0)*VLOOKUP($B16,[1]Table2!$B$1:$Z$21,MATCH("xG/90",[1]Table2!$B$1:$Z$1,0),0),"")</f>
        <v/>
      </c>
      <c r="IY39" s="41" t="str">
        <f>IFERROR(VLOOKUP(IY16,[1]Table2!$B$1:$Z$21,MATCH("xGA/90",[1]Table2!$B$1:$Z$1,0),0)*VLOOKUP($B16,[1]Table2!$B$1:$Z$21,MATCH("xG/90",[1]Table2!$B$1:$Z$1,0),0),"")</f>
        <v/>
      </c>
      <c r="IZ39" s="41">
        <f>IFERROR(VLOOKUP(IZ16,[1]Table2!$B$1:$Z$21,MATCH("xGA/90",[1]Table2!$B$1:$Z$1,0),0)*VLOOKUP($B16,[1]Table2!$B$1:$Z$21,MATCH("xG/90",[1]Table2!$B$1:$Z$1,0),0),"")</f>
        <v>3.4197395833333335</v>
      </c>
      <c r="JA39" s="41" t="str">
        <f>IFERROR(VLOOKUP(JA16,[1]Table2!$B$1:$Z$21,MATCH("xGA/90",[1]Table2!$B$1:$Z$1,0),0)*VLOOKUP($B16,[1]Table2!$B$1:$Z$21,MATCH("xG/90",[1]Table2!$B$1:$Z$1,0),0),"")</f>
        <v/>
      </c>
      <c r="JB39" s="41" t="str">
        <f>IFERROR(VLOOKUP(JB16,[1]Table2!$B$1:$Z$21,MATCH("xGA/90",[1]Table2!$B$1:$Z$1,0),0)*VLOOKUP($B16,[1]Table2!$B$1:$Z$21,MATCH("xG/90",[1]Table2!$B$1:$Z$1,0),0),"")</f>
        <v/>
      </c>
      <c r="JC39" s="41" t="str">
        <f>IFERROR(VLOOKUP(JC16,[1]Table2!$B$1:$Z$21,MATCH("xGA/90",[1]Table2!$B$1:$Z$1,0),0)*VLOOKUP($B16,[1]Table2!$B$1:$Z$21,MATCH("xG/90",[1]Table2!$B$1:$Z$1,0),0),"")</f>
        <v/>
      </c>
      <c r="JD39" s="41" t="str">
        <f>IFERROR(VLOOKUP(JD16,[1]Table2!$B$1:$Z$21,MATCH("xGA/90",[1]Table2!$B$1:$Z$1,0),0)*VLOOKUP($B16,[1]Table2!$B$1:$Z$21,MATCH("xG/90",[1]Table2!$B$1:$Z$1,0),0),"")</f>
        <v/>
      </c>
      <c r="JE39" s="41" t="str">
        <f>IFERROR(VLOOKUP(JE16,[1]Table2!$B$1:$Z$21,MATCH("xGA/90",[1]Table2!$B$1:$Z$1,0),0)*VLOOKUP($B16,[1]Table2!$B$1:$Z$21,MATCH("xG/90",[1]Table2!$B$1:$Z$1,0),0),"")</f>
        <v/>
      </c>
      <c r="JF39" s="41" t="str">
        <f>IFERROR(VLOOKUP(JF16,[1]Table2!$B$1:$Z$21,MATCH("xGA/90",[1]Table2!$B$1:$Z$1,0),0)*VLOOKUP($B16,[1]Table2!$B$1:$Z$21,MATCH("xG/90",[1]Table2!$B$1:$Z$1,0),0),"")</f>
        <v/>
      </c>
      <c r="JG39" s="41" t="str">
        <f>IFERROR(VLOOKUP(JG16,[1]Table2!$B$1:$Z$21,MATCH("xGA/90",[1]Table2!$B$1:$Z$1,0),0)*VLOOKUP($B16,[1]Table2!$B$1:$Z$21,MATCH("xG/90",[1]Table2!$B$1:$Z$1,0),0),"")</f>
        <v/>
      </c>
      <c r="JH39" s="41" t="str">
        <f>IFERROR(VLOOKUP(JH16,[1]Table2!$B$1:$Z$21,MATCH("xGA/90",[1]Table2!$B$1:$Z$1,0),0)*VLOOKUP($B16,[1]Table2!$B$1:$Z$21,MATCH("xG/90",[1]Table2!$B$1:$Z$1,0),0),"")</f>
        <v/>
      </c>
      <c r="JI39" s="41" t="str">
        <f>IFERROR(VLOOKUP(JI16,[1]Table2!$B$1:$Z$21,MATCH("xGA/90",[1]Table2!$B$1:$Z$1,0),0)*VLOOKUP($B16,[1]Table2!$B$1:$Z$21,MATCH("xG/90",[1]Table2!$B$1:$Z$1,0),0),"")</f>
        <v/>
      </c>
      <c r="JJ39" s="41" t="str">
        <f>IFERROR(VLOOKUP(JJ16,[1]Table2!$B$1:$Z$21,MATCH("xGA/90",[1]Table2!$B$1:$Z$1,0),0)*VLOOKUP($B16,[1]Table2!$B$1:$Z$21,MATCH("xG/90",[1]Table2!$B$1:$Z$1,0),0),"")</f>
        <v/>
      </c>
      <c r="JK39" s="41">
        <f>IFERROR(VLOOKUP(JK16,[1]Table2!$B$1:$Z$21,MATCH("xGA/90",[1]Table2!$B$1:$Z$1,0),0)*VLOOKUP($B16,[1]Table2!$B$1:$Z$21,MATCH("xG/90",[1]Table2!$B$1:$Z$1,0),0),"")</f>
        <v>2.2952604166666668</v>
      </c>
      <c r="JL39" s="41" t="str">
        <f>IFERROR(VLOOKUP(JL16,[1]Table2!$B$1:$Z$21,MATCH("xGA/90",[1]Table2!$B$1:$Z$1,0),0)*VLOOKUP($B16,[1]Table2!$B$1:$Z$21,MATCH("xG/90",[1]Table2!$B$1:$Z$1,0),0),"")</f>
        <v/>
      </c>
      <c r="JM39" s="41" t="str">
        <f>IFERROR(VLOOKUP(JM16,[1]Table2!$B$1:$Z$21,MATCH("xGA/90",[1]Table2!$B$1:$Z$1,0),0)*VLOOKUP($B16,[1]Table2!$B$1:$Z$21,MATCH("xG/90",[1]Table2!$B$1:$Z$1,0),0),"")</f>
        <v/>
      </c>
      <c r="JN39" s="41" t="str">
        <f>IFERROR(VLOOKUP(JN16,[1]Table2!$B$1:$Z$21,MATCH("xGA/90",[1]Table2!$B$1:$Z$1,0),0)*VLOOKUP($B16,[1]Table2!$B$1:$Z$21,MATCH("xG/90",[1]Table2!$B$1:$Z$1,0),0),"")</f>
        <v/>
      </c>
      <c r="JO39" s="41">
        <f>IFERROR(VLOOKUP(JO16,[1]Table2!$B$1:$Z$21,MATCH("xGA/90",[1]Table2!$B$1:$Z$1,0),0)*VLOOKUP($B16,[1]Table2!$B$1:$Z$21,MATCH("xG/90",[1]Table2!$B$1:$Z$1,0),0),"")</f>
        <v>3.4686021505376345</v>
      </c>
      <c r="JP39" s="41" t="str">
        <f>IFERROR(VLOOKUP(JP16,[1]Table2!$B$1:$Z$21,MATCH("xGA/90",[1]Table2!$B$1:$Z$1,0),0)*VLOOKUP($B16,[1]Table2!$B$1:$Z$21,MATCH("xG/90",[1]Table2!$B$1:$Z$1,0),0),"")</f>
        <v/>
      </c>
      <c r="JQ39" s="41" t="str">
        <f>IFERROR(VLOOKUP(JQ16,[1]Table2!$B$1:$Z$21,MATCH("xGA/90",[1]Table2!$B$1:$Z$1,0),0)*VLOOKUP($B16,[1]Table2!$B$1:$Z$21,MATCH("xG/90",[1]Table2!$B$1:$Z$1,0),0),"")</f>
        <v/>
      </c>
      <c r="JR39" s="41">
        <f>IFERROR(VLOOKUP(JR16,[1]Table2!$B$1:$Z$21,MATCH("xGA/90",[1]Table2!$B$1:$Z$1,0),0)*VLOOKUP($B16,[1]Table2!$B$1:$Z$21,MATCH("xG/90",[1]Table2!$B$1:$Z$1,0),0),"")</f>
        <v>2.6970430107526884</v>
      </c>
      <c r="JS39" s="41" t="str">
        <f>IFERROR(VLOOKUP(JS16,[1]Table2!$B$1:$Z$21,MATCH("xGA/90",[1]Table2!$B$1:$Z$1,0),0)*VLOOKUP($B16,[1]Table2!$B$1:$Z$21,MATCH("xG/90",[1]Table2!$B$1:$Z$1,0),0),"")</f>
        <v/>
      </c>
      <c r="JT39" s="41" t="str">
        <f>IFERROR(VLOOKUP(JT16,[1]Table2!$B$1:$Z$21,MATCH("xGA/90",[1]Table2!$B$1:$Z$1,0),0)*VLOOKUP($B16,[1]Table2!$B$1:$Z$21,MATCH("xG/90",[1]Table2!$B$1:$Z$1,0),0),"")</f>
        <v/>
      </c>
      <c r="JU39" s="41">
        <f>IFERROR(VLOOKUP(JU16,[1]Table2!$B$1:$Z$21,MATCH("xGA/90",[1]Table2!$B$1:$Z$1,0),0)*VLOOKUP($B16,[1]Table2!$B$1:$Z$21,MATCH("xG/90",[1]Table2!$B$1:$Z$1,0),0),"")</f>
        <v>3.5586458333333333</v>
      </c>
      <c r="JV39" s="41" t="str">
        <f>IFERROR(VLOOKUP(JV16,[1]Table2!$B$1:$Z$21,MATCH("xGA/90",[1]Table2!$B$1:$Z$1,0),0)*VLOOKUP($B16,[1]Table2!$B$1:$Z$21,MATCH("xG/90",[1]Table2!$B$1:$Z$1,0),0),"")</f>
        <v/>
      </c>
      <c r="JW39" s="41" t="str">
        <f>IFERROR(VLOOKUP(JW16,[1]Table2!$B$1:$Z$21,MATCH("xGA/90",[1]Table2!$B$1:$Z$1,0),0)*VLOOKUP($B16,[1]Table2!$B$1:$Z$21,MATCH("xG/90",[1]Table2!$B$1:$Z$1,0),0),"")</f>
        <v/>
      </c>
      <c r="JX39" s="41" t="str">
        <f>IFERROR(VLOOKUP(JX16,[1]Table2!$B$1:$Z$21,MATCH("xGA/90",[1]Table2!$B$1:$Z$1,0),0)*VLOOKUP($B16,[1]Table2!$B$1:$Z$21,MATCH("xG/90",[1]Table2!$B$1:$Z$1,0),0),"")</f>
        <v/>
      </c>
      <c r="JY39" s="41" t="str">
        <f>IFERROR(VLOOKUP(JY16,[1]Table2!$B$1:$Z$21,MATCH("xGA/90",[1]Table2!$B$1:$Z$1,0),0)*VLOOKUP($B16,[1]Table2!$B$1:$Z$21,MATCH("xG/90",[1]Table2!$B$1:$Z$1,0),0),"")</f>
        <v/>
      </c>
      <c r="JZ39" s="41" t="str">
        <f>IFERROR(VLOOKUP(JZ16,[1]Table2!$B$1:$Z$21,MATCH("xGA/90",[1]Table2!$B$1:$Z$1,0),0)*VLOOKUP($B16,[1]Table2!$B$1:$Z$21,MATCH("xG/90",[1]Table2!$B$1:$Z$1,0),0),"")</f>
        <v/>
      </c>
      <c r="KA39" s="41" t="str">
        <f>IFERROR(VLOOKUP(KA16,[1]Table2!$B$1:$Z$21,MATCH("xGA/90",[1]Table2!$B$1:$Z$1,0),0)*VLOOKUP($B16,[1]Table2!$B$1:$Z$21,MATCH("xG/90",[1]Table2!$B$1:$Z$1,0),0),"")</f>
        <v/>
      </c>
      <c r="KB39" s="41" t="str">
        <f>IFERROR(VLOOKUP(KB16,[1]Table2!$B$1:$Z$21,MATCH("xGA/90",[1]Table2!$B$1:$Z$1,0),0)*VLOOKUP($B16,[1]Table2!$B$1:$Z$21,MATCH("xG/90",[1]Table2!$B$1:$Z$1,0),0),"")</f>
        <v/>
      </c>
      <c r="KC39" s="41">
        <f>IFERROR(VLOOKUP(KC16,[1]Table2!$B$1:$Z$21,MATCH("xGA/90",[1]Table2!$B$1:$Z$1,0),0)*VLOOKUP($B16,[1]Table2!$B$1:$Z$21,MATCH("xG/90",[1]Table2!$B$1:$Z$1,0),0),"")</f>
        <v>3.5718749999999999</v>
      </c>
      <c r="KD39" s="41" t="str">
        <f>IFERROR(VLOOKUP(KD16,[1]Table2!$B$1:$Z$21,MATCH("xGA/90",[1]Table2!$B$1:$Z$1,0),0)*VLOOKUP($B16,[1]Table2!$B$1:$Z$21,MATCH("xG/90",[1]Table2!$B$1:$Z$1,0),0),"")</f>
        <v/>
      </c>
      <c r="KE39" s="41" t="str">
        <f>IFERROR(VLOOKUP(KE16,[1]Table2!$B$1:$Z$21,MATCH("xGA/90",[1]Table2!$B$1:$Z$1,0),0)*VLOOKUP($B16,[1]Table2!$B$1:$Z$21,MATCH("xG/90",[1]Table2!$B$1:$Z$1,0),0),"")</f>
        <v/>
      </c>
      <c r="KF39" s="41" t="str">
        <f>IFERROR(VLOOKUP(KF16,[1]Table2!$B$1:$Z$21,MATCH("xGA/90",[1]Table2!$B$1:$Z$1,0),0)*VLOOKUP($B16,[1]Table2!$B$1:$Z$21,MATCH("xG/90",[1]Table2!$B$1:$Z$1,0),0),"")</f>
        <v/>
      </c>
      <c r="KG39" s="41" t="str">
        <f>IFERROR(VLOOKUP(KG16,[1]Table2!$B$1:$Z$21,MATCH("xGA/90",[1]Table2!$B$1:$Z$1,0),0)*VLOOKUP($B16,[1]Table2!$B$1:$Z$21,MATCH("xG/90",[1]Table2!$B$1:$Z$1,0),0),"")</f>
        <v/>
      </c>
      <c r="KH39" s="41" t="str">
        <f>IFERROR(VLOOKUP(KH16,[1]Table2!$B$1:$Z$21,MATCH("xGA/90",[1]Table2!$B$1:$Z$1,0),0)*VLOOKUP($B16,[1]Table2!$B$1:$Z$21,MATCH("xG/90",[1]Table2!$B$1:$Z$1,0),0),"")</f>
        <v/>
      </c>
      <c r="KI39" s="41" t="str">
        <f>IFERROR(VLOOKUP(KI16,[1]Table2!$B$1:$Z$21,MATCH("xGA/90",[1]Table2!$B$1:$Z$1,0),0)*VLOOKUP($B16,[1]Table2!$B$1:$Z$21,MATCH("xG/90",[1]Table2!$B$1:$Z$1,0),0),"")</f>
        <v/>
      </c>
      <c r="KJ39" s="41">
        <f>IFERROR(VLOOKUP(KJ16,[1]Table2!$B$1:$Z$21,MATCH("xGA/90",[1]Table2!$B$1:$Z$1,0),0)*VLOOKUP($B16,[1]Table2!$B$1:$Z$21,MATCH("xG/90",[1]Table2!$B$1:$Z$1,0),0),"")</f>
        <v>2.6697311827956987</v>
      </c>
      <c r="KK39" s="41" t="str">
        <f>IFERROR(VLOOKUP(KK16,[1]Table2!$B$1:$Z$21,MATCH("xGA/90",[1]Table2!$B$1:$Z$1,0),0)*VLOOKUP($B16,[1]Table2!$B$1:$Z$21,MATCH("xG/90",[1]Table2!$B$1:$Z$1,0),0),"")</f>
        <v/>
      </c>
      <c r="KL39" s="41" t="str">
        <f>IFERROR(VLOOKUP(KL16,[1]Table2!$B$1:$Z$21,MATCH("xGA/90",[1]Table2!$B$1:$Z$1,0),0)*VLOOKUP($B16,[1]Table2!$B$1:$Z$21,MATCH("xG/90",[1]Table2!$B$1:$Z$1,0),0),"")</f>
        <v/>
      </c>
      <c r="KM39" s="41">
        <f>IFERROR(VLOOKUP(KM16,[1]Table2!$B$1:$Z$21,MATCH("xGA/90",[1]Table2!$B$1:$Z$1,0),0)*VLOOKUP($B16,[1]Table2!$B$1:$Z$21,MATCH("xG/90",[1]Table2!$B$1:$Z$1,0),0),"")</f>
        <v>2.4524137931034486</v>
      </c>
      <c r="KN39" s="41" t="str">
        <f>IFERROR(VLOOKUP(KN16,[1]Table2!$B$1:$Z$21,MATCH("xGA/90",[1]Table2!$B$1:$Z$1,0),0)*VLOOKUP($B16,[1]Table2!$B$1:$Z$21,MATCH("xG/90",[1]Table2!$B$1:$Z$1,0),0),"")</f>
        <v/>
      </c>
      <c r="KO39" s="41" t="str">
        <f>IFERROR(VLOOKUP(KO16,[1]Table2!$B$1:$Z$21,MATCH("xGA/90",[1]Table2!$B$1:$Z$1,0),0)*VLOOKUP($B16,[1]Table2!$B$1:$Z$21,MATCH("xG/90",[1]Table2!$B$1:$Z$1,0),0),"")</f>
        <v/>
      </c>
      <c r="KP39" s="41" t="str">
        <f>IFERROR(VLOOKUP(KP16,[1]Table2!$B$1:$Z$21,MATCH("xGA/90",[1]Table2!$B$1:$Z$1,0),0)*VLOOKUP($B16,[1]Table2!$B$1:$Z$21,MATCH("xG/90",[1]Table2!$B$1:$Z$1,0),0),"")</f>
        <v/>
      </c>
      <c r="KQ39" s="41">
        <f>IFERROR(VLOOKUP(KQ16,[1]Table2!$B$1:$Z$21,MATCH("xGA/90",[1]Table2!$B$1:$Z$1,0),0)*VLOOKUP($B16,[1]Table2!$B$1:$Z$21,MATCH("xG/90",[1]Table2!$B$1:$Z$1,0),0),"")</f>
        <v>2.7847395833333333</v>
      </c>
      <c r="KR39" s="41" t="str">
        <f>IFERROR(VLOOKUP(KR16,[1]Table2!$B$1:$Z$21,MATCH("xGA/90",[1]Table2!$B$1:$Z$1,0),0)*VLOOKUP($B16,[1]Table2!$B$1:$Z$21,MATCH("xG/90",[1]Table2!$B$1:$Z$1,0),0),"")</f>
        <v/>
      </c>
      <c r="KS39" s="41" t="str">
        <f>IFERROR(VLOOKUP(KS16,[1]Table2!$B$1:$Z$21,MATCH("xGA/90",[1]Table2!$B$1:$Z$1,0),0)*VLOOKUP($B16,[1]Table2!$B$1:$Z$21,MATCH("xG/90",[1]Table2!$B$1:$Z$1,0),0),"")</f>
        <v/>
      </c>
      <c r="KT39" s="41" t="str">
        <f>IFERROR(VLOOKUP(KT16,[1]Table2!$B$1:$Z$21,MATCH("xGA/90",[1]Table2!$B$1:$Z$1,0),0)*VLOOKUP($B16,[1]Table2!$B$1:$Z$21,MATCH("xG/90",[1]Table2!$B$1:$Z$1,0),0),"")</f>
        <v/>
      </c>
      <c r="KU39" s="41" t="str">
        <f>IFERROR(VLOOKUP(KU16,[1]Table2!$B$1:$Z$21,MATCH("xGA/90",[1]Table2!$B$1:$Z$1,0),0)*VLOOKUP($B16,[1]Table2!$B$1:$Z$21,MATCH("xG/90",[1]Table2!$B$1:$Z$1,0),0),"")</f>
        <v/>
      </c>
      <c r="KV39" s="41" t="str">
        <f>IFERROR(VLOOKUP(KV16,[1]Table2!$B$1:$Z$21,MATCH("xGA/90",[1]Table2!$B$1:$Z$1,0),0)*VLOOKUP($B16,[1]Table2!$B$1:$Z$21,MATCH("xG/90",[1]Table2!$B$1:$Z$1,0),0),"")</f>
        <v/>
      </c>
      <c r="KW39" s="41" t="str">
        <f>IFERROR(VLOOKUP(KW16,[1]Table2!$B$1:$Z$21,MATCH("xGA/90",[1]Table2!$B$1:$Z$1,0),0)*VLOOKUP($B16,[1]Table2!$B$1:$Z$21,MATCH("xG/90",[1]Table2!$B$1:$Z$1,0),0),"")</f>
        <v/>
      </c>
      <c r="KX39" s="41" t="str">
        <f>IFERROR(VLOOKUP(KX16,[1]Table2!$B$1:$Z$21,MATCH("xGA/90",[1]Table2!$B$1:$Z$1,0),0)*VLOOKUP($B16,[1]Table2!$B$1:$Z$21,MATCH("xG/90",[1]Table2!$B$1:$Z$1,0),0),"")</f>
        <v/>
      </c>
      <c r="KY39" s="41" t="str">
        <f>IFERROR(VLOOKUP(KY16,[1]Table2!$B$1:$Z$21,MATCH("xGA/90",[1]Table2!$B$1:$Z$1,0),0)*VLOOKUP($B16,[1]Table2!$B$1:$Z$21,MATCH("xG/90",[1]Table2!$B$1:$Z$1,0),0),"")</f>
        <v/>
      </c>
      <c r="KZ39" s="41" t="str">
        <f>IFERROR(VLOOKUP(KZ16,[1]Table2!$B$1:$Z$21,MATCH("xGA/90",[1]Table2!$B$1:$Z$1,0),0)*VLOOKUP($B16,[1]Table2!$B$1:$Z$21,MATCH("xG/90",[1]Table2!$B$1:$Z$1,0),0),"")</f>
        <v/>
      </c>
      <c r="LA39" s="41" t="str">
        <f>IFERROR(VLOOKUP(LA16,[1]Table2!$B$1:$Z$21,MATCH("xGA/90",[1]Table2!$B$1:$Z$1,0),0)*VLOOKUP($B16,[1]Table2!$B$1:$Z$21,MATCH("xG/90",[1]Table2!$B$1:$Z$1,0),0),"")</f>
        <v/>
      </c>
      <c r="LB39" s="41" t="str">
        <f>IFERROR(VLOOKUP(LB16,[1]Table2!$B$1:$Z$21,MATCH("xGA/90",[1]Table2!$B$1:$Z$1,0),0)*VLOOKUP($B16,[1]Table2!$B$1:$Z$21,MATCH("xG/90",[1]Table2!$B$1:$Z$1,0),0),"")</f>
        <v/>
      </c>
      <c r="LC39" s="41" t="str">
        <f>IFERROR(VLOOKUP(LC16,[1]Table2!$B$1:$Z$21,MATCH("xGA/90",[1]Table2!$B$1:$Z$1,0),0)*VLOOKUP($B16,[1]Table2!$B$1:$Z$21,MATCH("xG/90",[1]Table2!$B$1:$Z$1,0),0),"")</f>
        <v/>
      </c>
      <c r="LD39" s="41" t="str">
        <f>IFERROR(VLOOKUP(LD16,[1]Table2!$B$1:$Z$21,MATCH("xGA/90",[1]Table2!$B$1:$Z$1,0),0)*VLOOKUP($B16,[1]Table2!$B$1:$Z$21,MATCH("xG/90",[1]Table2!$B$1:$Z$1,0),0),"")</f>
        <v/>
      </c>
      <c r="LE39" s="41" t="str">
        <f>IFERROR(VLOOKUP(LE16,[1]Table2!$B$1:$Z$21,MATCH("xGA/90",[1]Table2!$B$1:$Z$1,0),0)*VLOOKUP($B16,[1]Table2!$B$1:$Z$21,MATCH("xG/90",[1]Table2!$B$1:$Z$1,0),0),"")</f>
        <v/>
      </c>
      <c r="LF39" s="41" t="str">
        <f>IFERROR(VLOOKUP(LF16,[1]Table2!$B$1:$Z$21,MATCH("xGA/90",[1]Table2!$B$1:$Z$1,0),0)*VLOOKUP($B16,[1]Table2!$B$1:$Z$21,MATCH("xG/90",[1]Table2!$B$1:$Z$1,0),0),"")</f>
        <v/>
      </c>
      <c r="LG39" s="41" t="str">
        <f>IFERROR(VLOOKUP(LG16,[1]Table2!$B$1:$Z$21,MATCH("xGA/90",[1]Table2!$B$1:$Z$1,0),0)*VLOOKUP($B16,[1]Table2!$B$1:$Z$21,MATCH("xG/90",[1]Table2!$B$1:$Z$1,0),0),"")</f>
        <v/>
      </c>
      <c r="LH39" s="41" t="str">
        <f>IFERROR(VLOOKUP(LH16,[1]Table2!$B$1:$Z$21,MATCH("xGA/90",[1]Table2!$B$1:$Z$1,0),0)*VLOOKUP($B16,[1]Table2!$B$1:$Z$21,MATCH("xG/90",[1]Table2!$B$1:$Z$1,0),0),"")</f>
        <v/>
      </c>
      <c r="LI39" s="41" t="str">
        <f>IFERROR(VLOOKUP(LI16,[1]Table2!$B$1:$Z$21,MATCH("xGA/90",[1]Table2!$B$1:$Z$1,0),0)*VLOOKUP($B16,[1]Table2!$B$1:$Z$21,MATCH("xG/90",[1]Table2!$B$1:$Z$1,0),0),"")</f>
        <v/>
      </c>
      <c r="LJ39" s="41" t="str">
        <f>IFERROR(VLOOKUP(LJ16,[1]Table2!$B$1:$Z$21,MATCH("xGA/90",[1]Table2!$B$1:$Z$1,0),0)*VLOOKUP($B16,[1]Table2!$B$1:$Z$21,MATCH("xG/90",[1]Table2!$B$1:$Z$1,0),0),"")</f>
        <v/>
      </c>
      <c r="LK39" s="41" t="str">
        <f>IFERROR(VLOOKUP(LK16,[1]Table2!$B$1:$Z$21,MATCH("xGA/90",[1]Table2!$B$1:$Z$1,0),0)*VLOOKUP($B16,[1]Table2!$B$1:$Z$21,MATCH("xG/90",[1]Table2!$B$1:$Z$1,0),0),"")</f>
        <v/>
      </c>
      <c r="LL39" s="41" t="str">
        <f>IFERROR(VLOOKUP(LL16,[1]Table2!$B$1:$Z$21,MATCH("xGA/90",[1]Table2!$B$1:$Z$1,0),0)*VLOOKUP($B16,[1]Table2!$B$1:$Z$21,MATCH("xG/90",[1]Table2!$B$1:$Z$1,0),0),"")</f>
        <v/>
      </c>
      <c r="LM39" s="41" t="str">
        <f>IFERROR(VLOOKUP(LM16,[1]Table2!$B$1:$Z$21,MATCH("xGA/90",[1]Table2!$B$1:$Z$1,0),0)*VLOOKUP($B16,[1]Table2!$B$1:$Z$21,MATCH("xG/90",[1]Table2!$B$1:$Z$1,0),0),"")</f>
        <v/>
      </c>
      <c r="LN39" s="41" t="str">
        <f>IFERROR(VLOOKUP(LN16,[1]Table2!$B$1:$Z$21,MATCH("xGA/90",[1]Table2!$B$1:$Z$1,0),0)*VLOOKUP($B16,[1]Table2!$B$1:$Z$21,MATCH("xG/90",[1]Table2!$B$1:$Z$1,0),0),"")</f>
        <v/>
      </c>
      <c r="LO39" s="41" t="str">
        <f>IFERROR(VLOOKUP(LO16,[1]Table2!$B$1:$Z$21,MATCH("xGA/90",[1]Table2!$B$1:$Z$1,0),0)*VLOOKUP($B16,[1]Table2!$B$1:$Z$21,MATCH("xG/90",[1]Table2!$B$1:$Z$1,0),0),"")</f>
        <v/>
      </c>
      <c r="LP39" s="41" t="str">
        <f>IFERROR(VLOOKUP(LP16,[1]Table2!$B$1:$Z$21,MATCH("xGA/90",[1]Table2!$B$1:$Z$1,0),0)*VLOOKUP($B16,[1]Table2!$B$1:$Z$21,MATCH("xG/90",[1]Table2!$B$1:$Z$1,0),0),"")</f>
        <v/>
      </c>
      <c r="LQ39" s="41" t="str">
        <f>IFERROR(VLOOKUP(LQ16,[1]Table2!$B$1:$Z$21,MATCH("xGA/90",[1]Table2!$B$1:$Z$1,0),0)*VLOOKUP($B16,[1]Table2!$B$1:$Z$21,MATCH("xG/90",[1]Table2!$B$1:$Z$1,0),0),"")</f>
        <v/>
      </c>
      <c r="LR39" s="41" t="str">
        <f>IFERROR(VLOOKUP(LR16,[1]Table2!$B$1:$Z$21,MATCH("xGA/90",[1]Table2!$B$1:$Z$1,0),0)*VLOOKUP($B16,[1]Table2!$B$1:$Z$21,MATCH("xG/90",[1]Table2!$B$1:$Z$1,0),0),"")</f>
        <v/>
      </c>
      <c r="LS39" s="41" t="str">
        <f>IFERROR(VLOOKUP(LS16,[1]Table2!$B$1:$Z$21,MATCH("xGA/90",[1]Table2!$B$1:$Z$1,0),0)*VLOOKUP($B16,[1]Table2!$B$1:$Z$21,MATCH("xG/90",[1]Table2!$B$1:$Z$1,0),0),"")</f>
        <v/>
      </c>
      <c r="LT39" s="41" t="str">
        <f>IFERROR(VLOOKUP(LT16,[1]Table2!$B$1:$Z$21,MATCH("xGA/90",[1]Table2!$B$1:$Z$1,0),0)*VLOOKUP($B16,[1]Table2!$B$1:$Z$21,MATCH("xG/90",[1]Table2!$B$1:$Z$1,0),0),"")</f>
        <v/>
      </c>
      <c r="LU39" s="41" t="str">
        <f>IFERROR(VLOOKUP(LU16,[1]Table2!$B$1:$Z$21,MATCH("xGA/90",[1]Table2!$B$1:$Z$1,0),0)*VLOOKUP($B16,[1]Table2!$B$1:$Z$21,MATCH("xG/90",[1]Table2!$B$1:$Z$1,0),0),"")</f>
        <v/>
      </c>
      <c r="LV39" s="41" t="str">
        <f>IFERROR(VLOOKUP(LV16,[1]Table2!$B$1:$Z$21,MATCH("xGA/90",[1]Table2!$B$1:$Z$1,0),0)*VLOOKUP($B16,[1]Table2!$B$1:$Z$21,MATCH("xG/90",[1]Table2!$B$1:$Z$1,0),0),"")</f>
        <v/>
      </c>
      <c r="LW39" s="41" t="str">
        <f>IFERROR(VLOOKUP(LW16,[1]Table2!$B$1:$Z$21,MATCH("xGA/90",[1]Table2!$B$1:$Z$1,0),0)*VLOOKUP($B16,[1]Table2!$B$1:$Z$21,MATCH("xG/90",[1]Table2!$B$1:$Z$1,0),0),"")</f>
        <v/>
      </c>
      <c r="LX39" s="41" t="str">
        <f>IFERROR(VLOOKUP(LX16,[1]Table2!$B$1:$Z$21,MATCH("xGA/90",[1]Table2!$B$1:$Z$1,0),0)*VLOOKUP($B16,[1]Table2!$B$1:$Z$21,MATCH("xG/90",[1]Table2!$B$1:$Z$1,0),0),"")</f>
        <v/>
      </c>
      <c r="LY39" s="41" t="str">
        <f>IFERROR(VLOOKUP(LY16,[1]Table2!$B$1:$Z$21,MATCH("xGA/90",[1]Table2!$B$1:$Z$1,0),0)*VLOOKUP($B16,[1]Table2!$B$1:$Z$21,MATCH("xG/90",[1]Table2!$B$1:$Z$1,0),0),"")</f>
        <v/>
      </c>
      <c r="LZ39" s="41" t="str">
        <f>IFERROR(VLOOKUP(LZ16,[1]Table2!$B$1:$Z$21,MATCH("xGA/90",[1]Table2!$B$1:$Z$1,0),0)*VLOOKUP($B16,[1]Table2!$B$1:$Z$21,MATCH("xG/90",[1]Table2!$B$1:$Z$1,0),0),"")</f>
        <v/>
      </c>
      <c r="MA39" s="41" t="str">
        <f>IFERROR(VLOOKUP(MA16,[1]Table2!$B$1:$Z$21,MATCH("xGA/90",[1]Table2!$B$1:$Z$1,0),0)*VLOOKUP($B16,[1]Table2!$B$1:$Z$21,MATCH("xG/90",[1]Table2!$B$1:$Z$1,0),0),"")</f>
        <v/>
      </c>
      <c r="MB39" s="41" t="str">
        <f>IFERROR(VLOOKUP(MB16,[1]Table2!$B$1:$Z$21,MATCH("xGA/90",[1]Table2!$B$1:$Z$1,0),0)*VLOOKUP($B16,[1]Table2!$B$1:$Z$21,MATCH("xG/90",[1]Table2!$B$1:$Z$1,0),0),"")</f>
        <v/>
      </c>
      <c r="MC39" s="41" t="str">
        <f>IFERROR(VLOOKUP(MC16,[1]Table2!$B$1:$Z$21,MATCH("xGA/90",[1]Table2!$B$1:$Z$1,0),0)*VLOOKUP($B16,[1]Table2!$B$1:$Z$21,MATCH("xG/90",[1]Table2!$B$1:$Z$1,0),0),"")</f>
        <v/>
      </c>
      <c r="MD39" s="41" t="str">
        <f>IFERROR(VLOOKUP(MD16,[1]Table2!$B$1:$Z$21,MATCH("xGA/90",[1]Table2!$B$1:$Z$1,0),0)*VLOOKUP($B16,[1]Table2!$B$1:$Z$21,MATCH("xG/90",[1]Table2!$B$1:$Z$1,0),0),"")</f>
        <v/>
      </c>
      <c r="ME39" s="41" t="str">
        <f>IFERROR(VLOOKUP(ME16,[1]Table2!$B$1:$Z$21,MATCH("xGA/90",[1]Table2!$B$1:$Z$1,0),0)*VLOOKUP($B16,[1]Table2!$B$1:$Z$21,MATCH("xG/90",[1]Table2!$B$1:$Z$1,0),0),"")</f>
        <v/>
      </c>
      <c r="MF39" s="41" t="str">
        <f>IFERROR(VLOOKUP(MF16,[1]Table2!$B$1:$Z$21,MATCH("xGA/90",[1]Table2!$B$1:$Z$1,0),0)*VLOOKUP($B16,[1]Table2!$B$1:$Z$21,MATCH("xG/90",[1]Table2!$B$1:$Z$1,0),0),"")</f>
        <v/>
      </c>
      <c r="MG39" s="41" t="str">
        <f>IFERROR(VLOOKUP(MG16,[1]Table2!$B$1:$Z$21,MATCH("xGA/90",[1]Table2!$B$1:$Z$1,0),0)*VLOOKUP($B16,[1]Table2!$B$1:$Z$21,MATCH("xG/90",[1]Table2!$B$1:$Z$1,0),0),"")</f>
        <v/>
      </c>
      <c r="MH39" s="41" t="str">
        <f>IFERROR(VLOOKUP(MH16,[1]Table2!$B$1:$Z$21,MATCH("xGA/90",[1]Table2!$B$1:$Z$1,0),0)*VLOOKUP($B16,[1]Table2!$B$1:$Z$21,MATCH("xG/90",[1]Table2!$B$1:$Z$1,0),0),"")</f>
        <v/>
      </c>
      <c r="MI39" s="41" t="str">
        <f>IFERROR(VLOOKUP(MI16,[1]Table2!$B$1:$Z$21,MATCH("xGA/90",[1]Table2!$B$1:$Z$1,0),0)*VLOOKUP($B16,[1]Table2!$B$1:$Z$21,MATCH("xG/90",[1]Table2!$B$1:$Z$1,0),0),"")</f>
        <v/>
      </c>
      <c r="MJ39" s="41" t="str">
        <f>IFERROR(VLOOKUP(MJ16,[1]Table2!$B$1:$Z$21,MATCH("xGA/90",[1]Table2!$B$1:$Z$1,0),0)*VLOOKUP($B16,[1]Table2!$B$1:$Z$21,MATCH("xG/90",[1]Table2!$B$1:$Z$1,0),0),"")</f>
        <v/>
      </c>
      <c r="MK39" s="41" t="str">
        <f>IFERROR(VLOOKUP(MK16,[1]Table2!$B$1:$Z$21,MATCH("xGA/90",[1]Table2!$B$1:$Z$1,0),0)*VLOOKUP($B16,[1]Table2!$B$1:$Z$21,MATCH("xG/90",[1]Table2!$B$1:$Z$1,0),0),"")</f>
        <v/>
      </c>
      <c r="ML39" s="41" t="str">
        <f>IFERROR(VLOOKUP(ML16,[1]Table2!$B$1:$Z$21,MATCH("xGA/90",[1]Table2!$B$1:$Z$1,0),0)*VLOOKUP($B16,[1]Table2!$B$1:$Z$21,MATCH("xG/90",[1]Table2!$B$1:$Z$1,0),0),"")</f>
        <v/>
      </c>
      <c r="MM39" s="41" t="str">
        <f>IFERROR(VLOOKUP(MM16,[1]Table2!$B$1:$Z$21,MATCH("xGA/90",[1]Table2!$B$1:$Z$1,0),0)*VLOOKUP($B16,[1]Table2!$B$1:$Z$21,MATCH("xG/90",[1]Table2!$B$1:$Z$1,0),0),"")</f>
        <v/>
      </c>
      <c r="MN39" s="41" t="str">
        <f>IFERROR(VLOOKUP(MN16,[1]Table2!$B$1:$Z$21,MATCH("xGA/90",[1]Table2!$B$1:$Z$1,0),0)*VLOOKUP($B16,[1]Table2!$B$1:$Z$21,MATCH("xG/90",[1]Table2!$B$1:$Z$1,0),0),"")</f>
        <v/>
      </c>
      <c r="MO39" s="41" t="str">
        <f>IFERROR(VLOOKUP(MO16,[1]Table2!$B$1:$Z$21,MATCH("xGA/90",[1]Table2!$B$1:$Z$1,0),0)*VLOOKUP($B16,[1]Table2!$B$1:$Z$21,MATCH("xG/90",[1]Table2!$B$1:$Z$1,0),0),"")</f>
        <v/>
      </c>
      <c r="MP39" s="41" t="str">
        <f>IFERROR(VLOOKUP(MP16,[1]Table2!$B$1:$Z$21,MATCH("xGA/90",[1]Table2!$B$1:$Z$1,0),0)*VLOOKUP($B16,[1]Table2!$B$1:$Z$21,MATCH("xG/90",[1]Table2!$B$1:$Z$1,0),0),"")</f>
        <v/>
      </c>
      <c r="MQ39" s="41" t="str">
        <f>IFERROR(VLOOKUP(MQ16,[1]Table2!$B$1:$Z$21,MATCH("xGA/90",[1]Table2!$B$1:$Z$1,0),0)*VLOOKUP($B16,[1]Table2!$B$1:$Z$21,MATCH("xG/90",[1]Table2!$B$1:$Z$1,0),0),"")</f>
        <v/>
      </c>
      <c r="MR39" s="41" t="str">
        <f>IFERROR(VLOOKUP(MR16,[1]Table2!$B$1:$Z$21,MATCH("xGA/90",[1]Table2!$B$1:$Z$1,0),0)*VLOOKUP($B16,[1]Table2!$B$1:$Z$21,MATCH("xG/90",[1]Table2!$B$1:$Z$1,0),0),"")</f>
        <v/>
      </c>
      <c r="MS39" s="41" t="str">
        <f>IFERROR(VLOOKUP(MS16,[1]Table2!$B$1:$Z$21,MATCH("xGA/90",[1]Table2!$B$1:$Z$1,0),0)*VLOOKUP($B16,[1]Table2!$B$1:$Z$21,MATCH("xG/90",[1]Table2!$B$1:$Z$1,0),0),"")</f>
        <v/>
      </c>
      <c r="MT39" s="41" t="str">
        <f>IFERROR(VLOOKUP(MT16,[1]Table2!$B$1:$Z$21,MATCH("xGA/90",[1]Table2!$B$1:$Z$1,0),0)*VLOOKUP($B16,[1]Table2!$B$1:$Z$21,MATCH("xG/90",[1]Table2!$B$1:$Z$1,0),0),"")</f>
        <v/>
      </c>
      <c r="MU39" s="41" t="str">
        <f>IFERROR(VLOOKUP(MU16,[1]Table2!$B$1:$Z$21,MATCH("xGA/90",[1]Table2!$B$1:$Z$1,0),0)*VLOOKUP($B16,[1]Table2!$B$1:$Z$21,MATCH("xG/90",[1]Table2!$B$1:$Z$1,0),0),"")</f>
        <v/>
      </c>
      <c r="MV39" s="41" t="str">
        <f>IFERROR(VLOOKUP(MV16,[1]Table2!$B$1:$Z$21,MATCH("xGA/90",[1]Table2!$B$1:$Z$1,0),0)*VLOOKUP($B16,[1]Table2!$B$1:$Z$21,MATCH("xG/90",[1]Table2!$B$1:$Z$1,0),0),"")</f>
        <v/>
      </c>
      <c r="MW39" s="41" t="str">
        <f>IFERROR(VLOOKUP(MW16,[1]Table2!$B$1:$Z$21,MATCH("xGA/90",[1]Table2!$B$1:$Z$1,0),0)*VLOOKUP($B16,[1]Table2!$B$1:$Z$21,MATCH("xG/90",[1]Table2!$B$1:$Z$1,0),0),"")</f>
        <v/>
      </c>
      <c r="MX39" s="41" t="str">
        <f>IFERROR(VLOOKUP(MX16,[1]Table2!$B$1:$Z$21,MATCH("xGA/90",[1]Table2!$B$1:$Z$1,0),0)*VLOOKUP($B16,[1]Table2!$B$1:$Z$21,MATCH("xG/90",[1]Table2!$B$1:$Z$1,0),0),"")</f>
        <v/>
      </c>
      <c r="MY39" s="41" t="str">
        <f>IFERROR(VLOOKUP(MY16,[1]Table2!$B$1:$Z$21,MATCH("xGA/90",[1]Table2!$B$1:$Z$1,0),0)*VLOOKUP($B16,[1]Table2!$B$1:$Z$21,MATCH("xG/90",[1]Table2!$B$1:$Z$1,0),0),"")</f>
        <v/>
      </c>
      <c r="MZ39" s="41" t="str">
        <f>IFERROR(VLOOKUP(MZ16,[1]Table2!$B$1:$Z$21,MATCH("xGA/90",[1]Table2!$B$1:$Z$1,0),0)*VLOOKUP($B16,[1]Table2!$B$1:$Z$21,MATCH("xG/90",[1]Table2!$B$1:$Z$1,0),0),"")</f>
        <v/>
      </c>
      <c r="NA39" s="41" t="str">
        <f>IFERROR(VLOOKUP(NA16,[1]Table2!$B$1:$Z$21,MATCH("xGA/90",[1]Table2!$B$1:$Z$1,0),0)*VLOOKUP($B16,[1]Table2!$B$1:$Z$21,MATCH("xG/90",[1]Table2!$B$1:$Z$1,0),0),"")</f>
        <v/>
      </c>
      <c r="NB39" s="41" t="str">
        <f>IFERROR(VLOOKUP(NB16,[1]Table2!$B$1:$Z$21,MATCH("xGA/90",[1]Table2!$B$1:$Z$1,0),0)*VLOOKUP($B16,[1]Table2!$B$1:$Z$21,MATCH("xG/90",[1]Table2!$B$1:$Z$1,0),0),"")</f>
        <v/>
      </c>
      <c r="NC39" s="41" t="str">
        <f>IFERROR(VLOOKUP(NC16,[1]Table2!$B$1:$Z$21,MATCH("xGA/90",[1]Table2!$B$1:$Z$1,0),0)*VLOOKUP($B16,[1]Table2!$B$1:$Z$21,MATCH("xG/90",[1]Table2!$B$1:$Z$1,0),0),"")</f>
        <v/>
      </c>
      <c r="NE39" s="40">
        <f t="shared" si="0"/>
        <v>1.3</v>
      </c>
      <c r="NF39" s="41" t="str">
        <f>IFERROR(VLOOKUP(NF16,[1]Table2!$B$1:$Z$21,MATCH("xGA/90",[1]Table2!$B$1:$Z$1,0),0)*VLOOKUP($B16,[1]Table2!$B$1:$Z$21,MATCH("xG/90",[1]Table2!$B$1:$Z$1,0),0),"")</f>
        <v/>
      </c>
      <c r="NG39" s="41" t="str">
        <f>IFERROR(VLOOKUP(NG16,[1]Table2!$B$1:$Z$21,MATCH("xGA/90",[1]Table2!$B$1:$Z$1,0),0)*VLOOKUP($B16,[1]Table2!$B$1:$Z$21,MATCH("xG/90",[1]Table2!$B$1:$Z$1,0),0),"")</f>
        <v/>
      </c>
      <c r="NH39" s="41">
        <f>IFERROR(VLOOKUP(NH16,[1]Table2!$B$1:$Z$21,MATCH("xGA/90",[1]Table2!$B$1:$Z$1,0),0)*VLOOKUP($B16,[1]Table2!$B$1:$Z$21,MATCH("xG/90",[1]Table2!$B$1:$Z$1,0),0),"")</f>
        <v>3.7240104166666663</v>
      </c>
      <c r="NI39" s="41" t="str">
        <f>IFERROR(VLOOKUP(NI16,[1]Table2!$B$1:$Z$21,MATCH("xGA/90",[1]Table2!$B$1:$Z$1,0),0)*VLOOKUP($B16,[1]Table2!$B$1:$Z$21,MATCH("xG/90",[1]Table2!$B$1:$Z$1,0),0),"")</f>
        <v/>
      </c>
      <c r="NJ39" s="41" t="str">
        <f>IFERROR(VLOOKUP(NJ16,[1]Table2!$B$1:$Z$21,MATCH("xGA/90",[1]Table2!$B$1:$Z$1,0),0)*VLOOKUP($B16,[1]Table2!$B$1:$Z$21,MATCH("xG/90",[1]Table2!$B$1:$Z$1,0),0),"")</f>
        <v/>
      </c>
    </row>
    <row r="40" spans="1:374" s="42" customFormat="1" ht="15.75" thickBot="1" x14ac:dyDescent="0.3">
      <c r="A40" s="39" t="s">
        <v>73</v>
      </c>
      <c r="B40" s="40">
        <f>VLOOKUP(A40,[1]Table!$B$1:$O$21,MATCH("xGD/90",[1]Table!$B$1:$O$1,0),0)</f>
        <v>0.35</v>
      </c>
      <c r="C40" s="41" t="str">
        <f>IFERROR(VLOOKUP(C17,[1]Table2!$B$1:$Z$21,MATCH("xGA/90",[1]Table2!$B$1:$Z$1,0),0)*VLOOKUP($B17,[1]Table2!$B$1:$Z$21,MATCH("xG/90",[1]Table2!$B$1:$Z$1,0),0),"")</f>
        <v/>
      </c>
      <c r="D40" s="41" t="str">
        <f>IFERROR(VLOOKUP(D17,[1]Table2!$B$1:$Z$21,MATCH("xGA/90",[1]Table2!$B$1:$Z$1,0),0)*VLOOKUP($B17,[1]Table2!$B$1:$Z$21,MATCH("xG/90",[1]Table2!$B$1:$Z$1,0),0),"")</f>
        <v/>
      </c>
      <c r="E40" s="41" t="str">
        <f>IFERROR(VLOOKUP(E17,[1]Table2!$B$1:$Z$21,MATCH("xGA/90",[1]Table2!$B$1:$Z$1,0),0)*VLOOKUP($B17,[1]Table2!$B$1:$Z$21,MATCH("xG/90",[1]Table2!$B$1:$Z$1,0),0),"")</f>
        <v/>
      </c>
      <c r="F40" s="41" t="str">
        <f>IFERROR(VLOOKUP(F17,[1]Table2!$B$1:$Z$21,MATCH("xGA/90",[1]Table2!$B$1:$Z$1,0),0)*VLOOKUP($B17,[1]Table2!$B$1:$Z$21,MATCH("xG/90",[1]Table2!$B$1:$Z$1,0),0),"")</f>
        <v/>
      </c>
      <c r="G40" s="41" t="str">
        <f>IFERROR(VLOOKUP(G17,[1]Table2!$B$1:$Z$21,MATCH("xGA/90",[1]Table2!$B$1:$Z$1,0),0)*VLOOKUP($B17,[1]Table2!$B$1:$Z$21,MATCH("xG/90",[1]Table2!$B$1:$Z$1,0),0),"")</f>
        <v/>
      </c>
      <c r="H40" s="41" t="str">
        <f>IFERROR(VLOOKUP(H17,[1]Table2!$B$1:$Z$21,MATCH("xGA/90",[1]Table2!$B$1:$Z$1,0),0)*VLOOKUP($B17,[1]Table2!$B$1:$Z$21,MATCH("xG/90",[1]Table2!$B$1:$Z$1,0),0),"")</f>
        <v/>
      </c>
      <c r="I40" s="41">
        <f>IFERROR(VLOOKUP(I17,[1]Table2!$B$1:$Z$21,MATCH("xGA/90",[1]Table2!$B$1:$Z$1,0),0)*VLOOKUP($B17,[1]Table2!$B$1:$Z$21,MATCH("xG/90",[1]Table2!$B$1:$Z$1,0),0),"")</f>
        <v>1.9040000000000001</v>
      </c>
      <c r="J40" s="41" t="str">
        <f>IFERROR(VLOOKUP(J17,[1]Table2!$B$1:$Z$21,MATCH("xGA/90",[1]Table2!$B$1:$Z$1,0),0)*VLOOKUP($B17,[1]Table2!$B$1:$Z$21,MATCH("xG/90",[1]Table2!$B$1:$Z$1,0),0),"")</f>
        <v/>
      </c>
      <c r="K40" s="41" t="str">
        <f>IFERROR(VLOOKUP(K17,[1]Table2!$B$1:$Z$21,MATCH("xGA/90",[1]Table2!$B$1:$Z$1,0),0)*VLOOKUP($B17,[1]Table2!$B$1:$Z$21,MATCH("xG/90",[1]Table2!$B$1:$Z$1,0),0),"")</f>
        <v/>
      </c>
      <c r="L40" s="41" t="str">
        <f>IFERROR(VLOOKUP(L17,[1]Table2!$B$1:$Z$21,MATCH("xGA/90",[1]Table2!$B$1:$Z$1,0),0)*VLOOKUP($B17,[1]Table2!$B$1:$Z$21,MATCH("xG/90",[1]Table2!$B$1:$Z$1,0),0),"")</f>
        <v/>
      </c>
      <c r="M40" s="41" t="str">
        <f>IFERROR(VLOOKUP(M17,[1]Table2!$B$1:$Z$21,MATCH("xGA/90",[1]Table2!$B$1:$Z$1,0),0)*VLOOKUP($B17,[1]Table2!$B$1:$Z$21,MATCH("xG/90",[1]Table2!$B$1:$Z$1,0),0),"")</f>
        <v/>
      </c>
      <c r="N40" s="41" t="str">
        <f>IFERROR(VLOOKUP(N17,[1]Table2!$B$1:$Z$21,MATCH("xGA/90",[1]Table2!$B$1:$Z$1,0),0)*VLOOKUP($B17,[1]Table2!$B$1:$Z$21,MATCH("xG/90",[1]Table2!$B$1:$Z$1,0),0),"")</f>
        <v/>
      </c>
      <c r="O40" s="41">
        <f>IFERROR(VLOOKUP(O17,[1]Table2!$B$1:$Z$21,MATCH("xGA/90",[1]Table2!$B$1:$Z$1,0),0)*VLOOKUP($B17,[1]Table2!$B$1:$Z$21,MATCH("xG/90",[1]Table2!$B$1:$Z$1,0),0),"")</f>
        <v>2.1620104166666669</v>
      </c>
      <c r="P40" s="41" t="str">
        <f>IFERROR(VLOOKUP(P17,[1]Table2!$B$1:$Z$21,MATCH("xGA/90",[1]Table2!$B$1:$Z$1,0),0)*VLOOKUP($B17,[1]Table2!$B$1:$Z$21,MATCH("xG/90",[1]Table2!$B$1:$Z$1,0),0),"")</f>
        <v/>
      </c>
      <c r="Q40" s="41" t="str">
        <f>IFERROR(VLOOKUP(Q17,[1]Table2!$B$1:$Z$21,MATCH("xGA/90",[1]Table2!$B$1:$Z$1,0),0)*VLOOKUP($B17,[1]Table2!$B$1:$Z$21,MATCH("xG/90",[1]Table2!$B$1:$Z$1,0),0),"")</f>
        <v/>
      </c>
      <c r="R40" s="41" t="str">
        <f>IFERROR(VLOOKUP(R17,[1]Table2!$B$1:$Z$21,MATCH("xGA/90",[1]Table2!$B$1:$Z$1,0),0)*VLOOKUP($B17,[1]Table2!$B$1:$Z$21,MATCH("xG/90",[1]Table2!$B$1:$Z$1,0),0),"")</f>
        <v/>
      </c>
      <c r="S40" s="41" t="str">
        <f>IFERROR(VLOOKUP(S17,[1]Table2!$B$1:$Z$21,MATCH("xGA/90",[1]Table2!$B$1:$Z$1,0),0)*VLOOKUP($B17,[1]Table2!$B$1:$Z$21,MATCH("xG/90",[1]Table2!$B$1:$Z$1,0),0),"")</f>
        <v/>
      </c>
      <c r="T40" s="41" t="str">
        <f>IFERROR(VLOOKUP(T17,[1]Table2!$B$1:$Z$21,MATCH("xGA/90",[1]Table2!$B$1:$Z$1,0),0)*VLOOKUP($B17,[1]Table2!$B$1:$Z$21,MATCH("xG/90",[1]Table2!$B$1:$Z$1,0),0),"")</f>
        <v/>
      </c>
      <c r="U40" s="41" t="str">
        <f>IFERROR(VLOOKUP(U17,[1]Table2!$B$1:$Z$21,MATCH("xGA/90",[1]Table2!$B$1:$Z$1,0),0)*VLOOKUP($B17,[1]Table2!$B$1:$Z$21,MATCH("xG/90",[1]Table2!$B$1:$Z$1,0),0),"")</f>
        <v/>
      </c>
      <c r="V40" s="41" t="str">
        <f>IFERROR(VLOOKUP(V17,[1]Table2!$B$1:$Z$21,MATCH("xGA/90",[1]Table2!$B$1:$Z$1,0),0)*VLOOKUP($B17,[1]Table2!$B$1:$Z$21,MATCH("xG/90",[1]Table2!$B$1:$Z$1,0),0),"")</f>
        <v/>
      </c>
      <c r="W40" s="41" t="str">
        <f>IFERROR(VLOOKUP(W17,[1]Table2!$B$1:$Z$21,MATCH("xGA/90",[1]Table2!$B$1:$Z$1,0),0)*VLOOKUP($B17,[1]Table2!$B$1:$Z$21,MATCH("xG/90",[1]Table2!$B$1:$Z$1,0),0),"")</f>
        <v/>
      </c>
      <c r="X40" s="41">
        <f>IFERROR(VLOOKUP(X17,[1]Table2!$B$1:$Z$21,MATCH("xGA/90",[1]Table2!$B$1:$Z$1,0),0)*VLOOKUP($B17,[1]Table2!$B$1:$Z$21,MATCH("xG/90",[1]Table2!$B$1:$Z$1,0),0),"")</f>
        <v>2.3006666666666664</v>
      </c>
      <c r="Y40" s="41" t="str">
        <f>IFERROR(VLOOKUP(Y17,[1]Table2!$B$1:$Z$21,MATCH("xGA/90",[1]Table2!$B$1:$Z$1,0),0)*VLOOKUP($B17,[1]Table2!$B$1:$Z$21,MATCH("xG/90",[1]Table2!$B$1:$Z$1,0),0),"")</f>
        <v/>
      </c>
      <c r="Z40" s="41" t="str">
        <f>IFERROR(VLOOKUP(Z17,[1]Table2!$B$1:$Z$21,MATCH("xGA/90",[1]Table2!$B$1:$Z$1,0),0)*VLOOKUP($B17,[1]Table2!$B$1:$Z$21,MATCH("xG/90",[1]Table2!$B$1:$Z$1,0),0),"")</f>
        <v/>
      </c>
      <c r="AA40" s="41" t="str">
        <f>IFERROR(VLOOKUP(AA17,[1]Table2!$B$1:$Z$21,MATCH("xGA/90",[1]Table2!$B$1:$Z$1,0),0)*VLOOKUP($B17,[1]Table2!$B$1:$Z$21,MATCH("xG/90",[1]Table2!$B$1:$Z$1,0),0),"")</f>
        <v/>
      </c>
      <c r="AB40" s="41" t="str">
        <f>IFERROR(VLOOKUP(AB17,[1]Table2!$B$1:$Z$21,MATCH("xGA/90",[1]Table2!$B$1:$Z$1,0),0)*VLOOKUP($B17,[1]Table2!$B$1:$Z$21,MATCH("xG/90",[1]Table2!$B$1:$Z$1,0),0),"")</f>
        <v/>
      </c>
      <c r="AC40" s="41">
        <f>IFERROR(VLOOKUP(AC17,[1]Table2!$B$1:$Z$21,MATCH("xGA/90",[1]Table2!$B$1:$Z$1,0),0)*VLOOKUP($B17,[1]Table2!$B$1:$Z$21,MATCH("xG/90",[1]Table2!$B$1:$Z$1,0),0),"")</f>
        <v>2.3674270833333333</v>
      </c>
      <c r="AD40" s="41" t="str">
        <f>IFERROR(VLOOKUP(AD17,[1]Table2!$B$1:$Z$21,MATCH("xGA/90",[1]Table2!$B$1:$Z$1,0),0)*VLOOKUP($B17,[1]Table2!$B$1:$Z$21,MATCH("xG/90",[1]Table2!$B$1:$Z$1,0),0),"")</f>
        <v/>
      </c>
      <c r="AE40" s="41" t="str">
        <f>IFERROR(VLOOKUP(AE17,[1]Table2!$B$1:$Z$21,MATCH("xGA/90",[1]Table2!$B$1:$Z$1,0),0)*VLOOKUP($B17,[1]Table2!$B$1:$Z$21,MATCH("xG/90",[1]Table2!$B$1:$Z$1,0),0),"")</f>
        <v/>
      </c>
      <c r="AF40" s="41" t="str">
        <f>IFERROR(VLOOKUP(AF17,[1]Table2!$B$1:$Z$21,MATCH("xGA/90",[1]Table2!$B$1:$Z$1,0),0)*VLOOKUP($B17,[1]Table2!$B$1:$Z$21,MATCH("xG/90",[1]Table2!$B$1:$Z$1,0),0),"")</f>
        <v/>
      </c>
      <c r="AG40" s="41" t="str">
        <f>IFERROR(VLOOKUP(AG17,[1]Table2!$B$1:$Z$21,MATCH("xGA/90",[1]Table2!$B$1:$Z$1,0),0)*VLOOKUP($B17,[1]Table2!$B$1:$Z$21,MATCH("xG/90",[1]Table2!$B$1:$Z$1,0),0),"")</f>
        <v/>
      </c>
      <c r="AH40" s="41">
        <f>IFERROR(VLOOKUP(AH17,[1]Table2!$B$1:$Z$21,MATCH("xGA/90",[1]Table2!$B$1:$Z$1,0),0)*VLOOKUP($B17,[1]Table2!$B$1:$Z$21,MATCH("xG/90",[1]Table2!$B$1:$Z$1,0),0),"")</f>
        <v>2.6550104166666668</v>
      </c>
      <c r="AI40" s="41" t="str">
        <f>IFERROR(VLOOKUP(AI17,[1]Table2!$B$1:$Z$21,MATCH("xGA/90",[1]Table2!$B$1:$Z$1,0),0)*VLOOKUP($B17,[1]Table2!$B$1:$Z$21,MATCH("xG/90",[1]Table2!$B$1:$Z$1,0),0),"")</f>
        <v/>
      </c>
      <c r="AJ40" s="41" t="str">
        <f>IFERROR(VLOOKUP(AJ17,[1]Table2!$B$1:$Z$21,MATCH("xGA/90",[1]Table2!$B$1:$Z$1,0),0)*VLOOKUP($B17,[1]Table2!$B$1:$Z$21,MATCH("xG/90",[1]Table2!$B$1:$Z$1,0),0),"")</f>
        <v/>
      </c>
      <c r="AK40" s="41">
        <f>IFERROR(VLOOKUP(AK17,[1]Table2!$B$1:$Z$21,MATCH("xGA/90",[1]Table2!$B$1:$Z$1,0),0)*VLOOKUP($B17,[1]Table2!$B$1:$Z$21,MATCH("xG/90",[1]Table2!$B$1:$Z$1,0),0),"")</f>
        <v>1.7819895833333335</v>
      </c>
      <c r="AL40" s="41" t="str">
        <f>IFERROR(VLOOKUP(AL17,[1]Table2!$B$1:$Z$21,MATCH("xGA/90",[1]Table2!$B$1:$Z$1,0),0)*VLOOKUP($B17,[1]Table2!$B$1:$Z$21,MATCH("xG/90",[1]Table2!$B$1:$Z$1,0),0),"")</f>
        <v/>
      </c>
      <c r="AM40" s="41" t="str">
        <f>IFERROR(VLOOKUP(AM17,[1]Table2!$B$1:$Z$21,MATCH("xGA/90",[1]Table2!$B$1:$Z$1,0),0)*VLOOKUP($B17,[1]Table2!$B$1:$Z$21,MATCH("xG/90",[1]Table2!$B$1:$Z$1,0),0),"")</f>
        <v/>
      </c>
      <c r="AN40" s="41" t="str">
        <f>IFERROR(VLOOKUP(AN17,[1]Table2!$B$1:$Z$21,MATCH("xGA/90",[1]Table2!$B$1:$Z$1,0),0)*VLOOKUP($B17,[1]Table2!$B$1:$Z$21,MATCH("xG/90",[1]Table2!$B$1:$Z$1,0),0),"")</f>
        <v/>
      </c>
      <c r="AO40" s="41" t="str">
        <f>IFERROR(VLOOKUP(AO17,[1]Table2!$B$1:$Z$21,MATCH("xGA/90",[1]Table2!$B$1:$Z$1,0),0)*VLOOKUP($B17,[1]Table2!$B$1:$Z$21,MATCH("xG/90",[1]Table2!$B$1:$Z$1,0),0),"")</f>
        <v/>
      </c>
      <c r="AP40" s="41" t="str">
        <f>IFERROR(VLOOKUP(AP17,[1]Table2!$B$1:$Z$21,MATCH("xGA/90",[1]Table2!$B$1:$Z$1,0),0)*VLOOKUP($B17,[1]Table2!$B$1:$Z$21,MATCH("xG/90",[1]Table2!$B$1:$Z$1,0),0),"")</f>
        <v/>
      </c>
      <c r="AQ40" s="41" t="str">
        <f>IFERROR(VLOOKUP(AQ17,[1]Table2!$B$1:$Z$21,MATCH("xGA/90",[1]Table2!$B$1:$Z$1,0),0)*VLOOKUP($B17,[1]Table2!$B$1:$Z$21,MATCH("xG/90",[1]Table2!$B$1:$Z$1,0),0),"")</f>
        <v/>
      </c>
      <c r="AR40" s="41" t="str">
        <f>IFERROR(VLOOKUP(AR17,[1]Table2!$B$1:$Z$21,MATCH("xGA/90",[1]Table2!$B$1:$Z$1,0),0)*VLOOKUP($B17,[1]Table2!$B$1:$Z$21,MATCH("xG/90",[1]Table2!$B$1:$Z$1,0),0),"")</f>
        <v/>
      </c>
      <c r="AS40" s="41" t="str">
        <f>IFERROR(VLOOKUP(AS17,[1]Table2!$B$1:$Z$21,MATCH("xGA/90",[1]Table2!$B$1:$Z$1,0),0)*VLOOKUP($B17,[1]Table2!$B$1:$Z$21,MATCH("xG/90",[1]Table2!$B$1:$Z$1,0),0),"")</f>
        <v/>
      </c>
      <c r="AT40" s="41" t="str">
        <f>IFERROR(VLOOKUP(AT17,[1]Table2!$B$1:$Z$21,MATCH("xGA/90",[1]Table2!$B$1:$Z$1,0),0)*VLOOKUP($B17,[1]Table2!$B$1:$Z$21,MATCH("xG/90",[1]Table2!$B$1:$Z$1,0),0),"")</f>
        <v/>
      </c>
      <c r="AU40" s="41" t="str">
        <f>IFERROR(VLOOKUP(AU17,[1]Table2!$B$1:$Z$21,MATCH("xGA/90",[1]Table2!$B$1:$Z$1,0),0)*VLOOKUP($B17,[1]Table2!$B$1:$Z$21,MATCH("xG/90",[1]Table2!$B$1:$Z$1,0),0),"")</f>
        <v/>
      </c>
      <c r="AV40" s="41" t="str">
        <f>IFERROR(VLOOKUP(AV17,[1]Table2!$B$1:$Z$21,MATCH("xGA/90",[1]Table2!$B$1:$Z$1,0),0)*VLOOKUP($B17,[1]Table2!$B$1:$Z$21,MATCH("xG/90",[1]Table2!$B$1:$Z$1,0),0),"")</f>
        <v/>
      </c>
      <c r="AW40" s="41" t="str">
        <f>IFERROR(VLOOKUP(AW17,[1]Table2!$B$1:$Z$21,MATCH("xGA/90",[1]Table2!$B$1:$Z$1,0),0)*VLOOKUP($B17,[1]Table2!$B$1:$Z$21,MATCH("xG/90",[1]Table2!$B$1:$Z$1,0),0),"")</f>
        <v/>
      </c>
      <c r="AX40" s="41" t="str">
        <f>IFERROR(VLOOKUP(AX17,[1]Table2!$B$1:$Z$21,MATCH("xGA/90",[1]Table2!$B$1:$Z$1,0),0)*VLOOKUP($B17,[1]Table2!$B$1:$Z$21,MATCH("xG/90",[1]Table2!$B$1:$Z$1,0),0),"")</f>
        <v/>
      </c>
      <c r="AY40" s="41" t="str">
        <f>IFERROR(VLOOKUP(AY17,[1]Table2!$B$1:$Z$21,MATCH("xGA/90",[1]Table2!$B$1:$Z$1,0),0)*VLOOKUP($B17,[1]Table2!$B$1:$Z$21,MATCH("xG/90",[1]Table2!$B$1:$Z$1,0),0),"")</f>
        <v/>
      </c>
      <c r="AZ40" s="41" t="str">
        <f>IFERROR(VLOOKUP(AZ17,[1]Table2!$B$1:$Z$21,MATCH("xGA/90",[1]Table2!$B$1:$Z$1,0),0)*VLOOKUP($B17,[1]Table2!$B$1:$Z$21,MATCH("xG/90",[1]Table2!$B$1:$Z$1,0),0),"")</f>
        <v/>
      </c>
      <c r="BA40" s="41" t="str">
        <f>IFERROR(VLOOKUP(BA17,[1]Table2!$B$1:$Z$21,MATCH("xGA/90",[1]Table2!$B$1:$Z$1,0),0)*VLOOKUP($B17,[1]Table2!$B$1:$Z$21,MATCH("xG/90",[1]Table2!$B$1:$Z$1,0),0),"")</f>
        <v/>
      </c>
      <c r="BB40" s="41" t="str">
        <f>IFERROR(VLOOKUP(BB17,[1]Table2!$B$1:$Z$21,MATCH("xGA/90",[1]Table2!$B$1:$Z$1,0),0)*VLOOKUP($B17,[1]Table2!$B$1:$Z$21,MATCH("xG/90",[1]Table2!$B$1:$Z$1,0),0),"")</f>
        <v/>
      </c>
      <c r="BC40" s="41" t="str">
        <f>IFERROR(VLOOKUP(BC17,[1]Table2!$B$1:$Z$21,MATCH("xGA/90",[1]Table2!$B$1:$Z$1,0),0)*VLOOKUP($B17,[1]Table2!$B$1:$Z$21,MATCH("xG/90",[1]Table2!$B$1:$Z$1,0),0),"")</f>
        <v/>
      </c>
      <c r="BD40" s="41" t="str">
        <f>IFERROR(VLOOKUP(BD17,[1]Table2!$B$1:$Z$21,MATCH("xGA/90",[1]Table2!$B$1:$Z$1,0),0)*VLOOKUP($B17,[1]Table2!$B$1:$Z$21,MATCH("xG/90",[1]Table2!$B$1:$Z$1,0),0),"")</f>
        <v/>
      </c>
      <c r="BE40" s="41" t="str">
        <f>IFERROR(VLOOKUP(BE17,[1]Table2!$B$1:$Z$21,MATCH("xGA/90",[1]Table2!$B$1:$Z$1,0),0)*VLOOKUP($B17,[1]Table2!$B$1:$Z$21,MATCH("xG/90",[1]Table2!$B$1:$Z$1,0),0),"")</f>
        <v/>
      </c>
      <c r="BF40" s="41" t="str">
        <f>IFERROR(VLOOKUP(BF17,[1]Table2!$B$1:$Z$21,MATCH("xGA/90",[1]Table2!$B$1:$Z$1,0),0)*VLOOKUP($B17,[1]Table2!$B$1:$Z$21,MATCH("xG/90",[1]Table2!$B$1:$Z$1,0),0),"")</f>
        <v/>
      </c>
      <c r="BG40" s="41" t="str">
        <f>IFERROR(VLOOKUP(BG17,[1]Table2!$B$1:$Z$21,MATCH("xGA/90",[1]Table2!$B$1:$Z$1,0),0)*VLOOKUP($B17,[1]Table2!$B$1:$Z$21,MATCH("xG/90",[1]Table2!$B$1:$Z$1,0),0),"")</f>
        <v/>
      </c>
      <c r="BH40" s="41" t="str">
        <f>IFERROR(VLOOKUP(BH17,[1]Table2!$B$1:$Z$21,MATCH("xGA/90",[1]Table2!$B$1:$Z$1,0),0)*VLOOKUP($B17,[1]Table2!$B$1:$Z$21,MATCH("xG/90",[1]Table2!$B$1:$Z$1,0),0),"")</f>
        <v/>
      </c>
      <c r="BI40" s="41" t="str">
        <f>IFERROR(VLOOKUP(BI17,[1]Table2!$B$1:$Z$21,MATCH("xGA/90",[1]Table2!$B$1:$Z$1,0),0)*VLOOKUP($B17,[1]Table2!$B$1:$Z$21,MATCH("xG/90",[1]Table2!$B$1:$Z$1,0),0),"")</f>
        <v/>
      </c>
      <c r="BJ40" s="41" t="str">
        <f>IFERROR(VLOOKUP(BJ17,[1]Table2!$B$1:$Z$21,MATCH("xGA/90",[1]Table2!$B$1:$Z$1,0),0)*VLOOKUP($B17,[1]Table2!$B$1:$Z$21,MATCH("xG/90",[1]Table2!$B$1:$Z$1,0),0),"")</f>
        <v/>
      </c>
      <c r="BK40" s="41" t="str">
        <f>IFERROR(VLOOKUP(BK17,[1]Table2!$B$1:$Z$21,MATCH("xGA/90",[1]Table2!$B$1:$Z$1,0),0)*VLOOKUP($B17,[1]Table2!$B$1:$Z$21,MATCH("xG/90",[1]Table2!$B$1:$Z$1,0),0),"")</f>
        <v/>
      </c>
      <c r="BL40" s="41" t="str">
        <f>IFERROR(VLOOKUP(BL17,[1]Table2!$B$1:$Z$21,MATCH("xGA/90",[1]Table2!$B$1:$Z$1,0),0)*VLOOKUP($B17,[1]Table2!$B$1:$Z$21,MATCH("xG/90",[1]Table2!$B$1:$Z$1,0),0),"")</f>
        <v/>
      </c>
      <c r="BM40" s="41">
        <f>IFERROR(VLOOKUP(BM17,[1]Table2!$B$1:$Z$21,MATCH("xGA/90",[1]Table2!$B$1:$Z$1,0),0)*VLOOKUP($B17,[1]Table2!$B$1:$Z$21,MATCH("xG/90",[1]Table2!$B$1:$Z$1,0),0),"")</f>
        <v>1.3420555555555556</v>
      </c>
      <c r="BN40" s="41" t="str">
        <f>IFERROR(VLOOKUP(BN17,[1]Table2!$B$1:$Z$21,MATCH("xGA/90",[1]Table2!$B$1:$Z$1,0),0)*VLOOKUP($B17,[1]Table2!$B$1:$Z$21,MATCH("xG/90",[1]Table2!$B$1:$Z$1,0),0),"")</f>
        <v/>
      </c>
      <c r="BO40" s="41" t="str">
        <f>IFERROR(VLOOKUP(BO17,[1]Table2!$B$1:$Z$21,MATCH("xGA/90",[1]Table2!$B$1:$Z$1,0),0)*VLOOKUP($B17,[1]Table2!$B$1:$Z$21,MATCH("xG/90",[1]Table2!$B$1:$Z$1,0),0),"")</f>
        <v/>
      </c>
      <c r="BP40" s="41" t="str">
        <f>IFERROR(VLOOKUP(BP17,[1]Table2!$B$1:$Z$21,MATCH("xGA/90",[1]Table2!$B$1:$Z$1,0),0)*VLOOKUP($B17,[1]Table2!$B$1:$Z$21,MATCH("xG/90",[1]Table2!$B$1:$Z$1,0),0),"")</f>
        <v/>
      </c>
      <c r="BQ40" s="41" t="str">
        <f>IFERROR(VLOOKUP(BQ17,[1]Table2!$B$1:$Z$21,MATCH("xGA/90",[1]Table2!$B$1:$Z$1,0),0)*VLOOKUP($B17,[1]Table2!$B$1:$Z$21,MATCH("xG/90",[1]Table2!$B$1:$Z$1,0),0),"")</f>
        <v/>
      </c>
      <c r="BR40" s="41" t="str">
        <f>IFERROR(VLOOKUP(BR17,[1]Table2!$B$1:$Z$21,MATCH("xGA/90",[1]Table2!$B$1:$Z$1,0),0)*VLOOKUP($B17,[1]Table2!$B$1:$Z$21,MATCH("xG/90",[1]Table2!$B$1:$Z$1,0),0),"")</f>
        <v/>
      </c>
      <c r="BS40" s="41" t="str">
        <f>IFERROR(VLOOKUP(BS17,[1]Table2!$B$1:$Z$21,MATCH("xGA/90",[1]Table2!$B$1:$Z$1,0),0)*VLOOKUP($B17,[1]Table2!$B$1:$Z$21,MATCH("xG/90",[1]Table2!$B$1:$Z$1,0),0),"")</f>
        <v/>
      </c>
      <c r="BT40" s="41">
        <f>IFERROR(VLOOKUP(BT17,[1]Table2!$B$1:$Z$21,MATCH("xGA/90",[1]Table2!$B$1:$Z$1,0),0)*VLOOKUP($B17,[1]Table2!$B$1:$Z$21,MATCH("xG/90",[1]Table2!$B$1:$Z$1,0),0),"")</f>
        <v>2.7731249999999998</v>
      </c>
      <c r="BU40" s="41" t="str">
        <f>IFERROR(VLOOKUP(BU17,[1]Table2!$B$1:$Z$21,MATCH("xGA/90",[1]Table2!$B$1:$Z$1,0),0)*VLOOKUP($B17,[1]Table2!$B$1:$Z$21,MATCH("xG/90",[1]Table2!$B$1:$Z$1,0),0),"")</f>
        <v/>
      </c>
      <c r="BV40" s="41" t="str">
        <f>IFERROR(VLOOKUP(BV17,[1]Table2!$B$1:$Z$21,MATCH("xGA/90",[1]Table2!$B$1:$Z$1,0),0)*VLOOKUP($B17,[1]Table2!$B$1:$Z$21,MATCH("xG/90",[1]Table2!$B$1:$Z$1,0),0),"")</f>
        <v/>
      </c>
      <c r="BW40" s="41" t="str">
        <f>IFERROR(VLOOKUP(BW17,[1]Table2!$B$1:$Z$21,MATCH("xGA/90",[1]Table2!$B$1:$Z$1,0),0)*VLOOKUP($B17,[1]Table2!$B$1:$Z$21,MATCH("xG/90",[1]Table2!$B$1:$Z$1,0),0),"")</f>
        <v/>
      </c>
      <c r="BX40" s="41" t="str">
        <f>IFERROR(VLOOKUP(BX17,[1]Table2!$B$1:$Z$21,MATCH("xGA/90",[1]Table2!$B$1:$Z$1,0),0)*VLOOKUP($B17,[1]Table2!$B$1:$Z$21,MATCH("xG/90",[1]Table2!$B$1:$Z$1,0),0),"")</f>
        <v/>
      </c>
      <c r="BY40" s="41" t="str">
        <f>IFERROR(VLOOKUP(BY17,[1]Table2!$B$1:$Z$21,MATCH("xGA/90",[1]Table2!$B$1:$Z$1,0),0)*VLOOKUP($B17,[1]Table2!$B$1:$Z$21,MATCH("xG/90",[1]Table2!$B$1:$Z$1,0),0),"")</f>
        <v/>
      </c>
      <c r="BZ40" s="41" t="str">
        <f>IFERROR(VLOOKUP(BZ17,[1]Table2!$B$1:$Z$21,MATCH("xGA/90",[1]Table2!$B$1:$Z$1,0),0)*VLOOKUP($B17,[1]Table2!$B$1:$Z$21,MATCH("xG/90",[1]Table2!$B$1:$Z$1,0),0),"")</f>
        <v/>
      </c>
      <c r="CA40" s="41">
        <f>IFERROR(VLOOKUP(CA17,[1]Table2!$B$1:$Z$21,MATCH("xGA/90",[1]Table2!$B$1:$Z$1,0),0)*VLOOKUP($B17,[1]Table2!$B$1:$Z$21,MATCH("xG/90",[1]Table2!$B$1:$Z$1,0),0),"")</f>
        <v>1.685741935483871</v>
      </c>
      <c r="CB40" s="41" t="str">
        <f>IFERROR(VLOOKUP(CB17,[1]Table2!$B$1:$Z$21,MATCH("xGA/90",[1]Table2!$B$1:$Z$1,0),0)*VLOOKUP($B17,[1]Table2!$B$1:$Z$21,MATCH("xG/90",[1]Table2!$B$1:$Z$1,0),0),"")</f>
        <v/>
      </c>
      <c r="CC40" s="41" t="str">
        <f>IFERROR(VLOOKUP(CC17,[1]Table2!$B$1:$Z$21,MATCH("xGA/90",[1]Table2!$B$1:$Z$1,0),0)*VLOOKUP($B17,[1]Table2!$B$1:$Z$21,MATCH("xG/90",[1]Table2!$B$1:$Z$1,0),0),"")</f>
        <v/>
      </c>
      <c r="CD40" s="41">
        <f>IFERROR(VLOOKUP(CD17,[1]Table2!$B$1:$Z$21,MATCH("xGA/90",[1]Table2!$B$1:$Z$1,0),0)*VLOOKUP($B17,[1]Table2!$B$1:$Z$21,MATCH("xG/90",[1]Table2!$B$1:$Z$1,0),0),"")</f>
        <v>2.115791666666667</v>
      </c>
      <c r="CE40" s="41" t="str">
        <f>IFERROR(VLOOKUP(CE17,[1]Table2!$B$1:$Z$21,MATCH("xGA/90",[1]Table2!$B$1:$Z$1,0),0)*VLOOKUP($B17,[1]Table2!$B$1:$Z$21,MATCH("xG/90",[1]Table2!$B$1:$Z$1,0),0),"")</f>
        <v/>
      </c>
      <c r="CF40" s="41" t="str">
        <f>IFERROR(VLOOKUP(CF17,[1]Table2!$B$1:$Z$21,MATCH("xGA/90",[1]Table2!$B$1:$Z$1,0),0)*VLOOKUP($B17,[1]Table2!$B$1:$Z$21,MATCH("xG/90",[1]Table2!$B$1:$Z$1,0),0),"")</f>
        <v/>
      </c>
      <c r="CG40" s="41">
        <f>IFERROR(VLOOKUP(CG17,[1]Table2!$B$1:$Z$21,MATCH("xGA/90",[1]Table2!$B$1:$Z$1,0),0)*VLOOKUP($B17,[1]Table2!$B$1:$Z$21,MATCH("xG/90",[1]Table2!$B$1:$Z$1,0),0),"")</f>
        <v>2.0727204301075268</v>
      </c>
      <c r="CH40" s="41" t="str">
        <f>IFERROR(VLOOKUP(CH17,[1]Table2!$B$1:$Z$21,MATCH("xGA/90",[1]Table2!$B$1:$Z$1,0),0)*VLOOKUP($B17,[1]Table2!$B$1:$Z$21,MATCH("xG/90",[1]Table2!$B$1:$Z$1,0),0),"")</f>
        <v/>
      </c>
      <c r="CI40" s="41" t="str">
        <f>IFERROR(VLOOKUP(CI17,[1]Table2!$B$1:$Z$21,MATCH("xGA/90",[1]Table2!$B$1:$Z$1,0),0)*VLOOKUP($B17,[1]Table2!$B$1:$Z$21,MATCH("xG/90",[1]Table2!$B$1:$Z$1,0),0),"")</f>
        <v/>
      </c>
      <c r="CJ40" s="41" t="str">
        <f>IFERROR(VLOOKUP(CJ17,[1]Table2!$B$1:$Z$21,MATCH("xGA/90",[1]Table2!$B$1:$Z$1,0),0)*VLOOKUP($B17,[1]Table2!$B$1:$Z$21,MATCH("xG/90",[1]Table2!$B$1:$Z$1,0),0),"")</f>
        <v/>
      </c>
      <c r="CK40" s="41" t="str">
        <f>IFERROR(VLOOKUP(CK17,[1]Table2!$B$1:$Z$21,MATCH("xGA/90",[1]Table2!$B$1:$Z$1,0),0)*VLOOKUP($B17,[1]Table2!$B$1:$Z$21,MATCH("xG/90",[1]Table2!$B$1:$Z$1,0),0),"")</f>
        <v/>
      </c>
      <c r="CL40" s="41" t="str">
        <f>IFERROR(VLOOKUP(CL17,[1]Table2!$B$1:$Z$21,MATCH("xGA/90",[1]Table2!$B$1:$Z$1,0),0)*VLOOKUP($B17,[1]Table2!$B$1:$Z$21,MATCH("xG/90",[1]Table2!$B$1:$Z$1,0),0),"")</f>
        <v/>
      </c>
      <c r="CM40" s="41" t="str">
        <f>IFERROR(VLOOKUP(CM17,[1]Table2!$B$1:$Z$21,MATCH("xGA/90",[1]Table2!$B$1:$Z$1,0),0)*VLOOKUP($B17,[1]Table2!$B$1:$Z$21,MATCH("xG/90",[1]Table2!$B$1:$Z$1,0),0),"")</f>
        <v/>
      </c>
      <c r="CN40" s="41" t="str">
        <f>IFERROR(VLOOKUP(CN17,[1]Table2!$B$1:$Z$21,MATCH("xGA/90",[1]Table2!$B$1:$Z$1,0),0)*VLOOKUP($B17,[1]Table2!$B$1:$Z$21,MATCH("xG/90",[1]Table2!$B$1:$Z$1,0),0),"")</f>
        <v/>
      </c>
      <c r="CO40" s="41">
        <f>IFERROR(VLOOKUP(CO17,[1]Table2!$B$1:$Z$21,MATCH("xGA/90",[1]Table2!$B$1:$Z$1,0),0)*VLOOKUP($B17,[1]Table2!$B$1:$Z$21,MATCH("xG/90",[1]Table2!$B$1:$Z$1,0),0),"")</f>
        <v>2.0939247311827955</v>
      </c>
      <c r="CP40" s="41" t="str">
        <f>IFERROR(VLOOKUP(CP17,[1]Table2!$B$1:$Z$21,MATCH("xGA/90",[1]Table2!$B$1:$Z$1,0),0)*VLOOKUP($B17,[1]Table2!$B$1:$Z$21,MATCH("xG/90",[1]Table2!$B$1:$Z$1,0),0),"")</f>
        <v/>
      </c>
      <c r="CQ40" s="41" t="str">
        <f>IFERROR(VLOOKUP(CQ17,[1]Table2!$B$1:$Z$21,MATCH("xGA/90",[1]Table2!$B$1:$Z$1,0),0)*VLOOKUP($B17,[1]Table2!$B$1:$Z$21,MATCH("xG/90",[1]Table2!$B$1:$Z$1,0),0),"")</f>
        <v/>
      </c>
      <c r="CR40" s="41" t="str">
        <f>IFERROR(VLOOKUP(CR17,[1]Table2!$B$1:$Z$21,MATCH("xGA/90",[1]Table2!$B$1:$Z$1,0),0)*VLOOKUP($B17,[1]Table2!$B$1:$Z$21,MATCH("xG/90",[1]Table2!$B$1:$Z$1,0),0),"")</f>
        <v/>
      </c>
      <c r="CS40" s="41" t="str">
        <f>IFERROR(VLOOKUP(CS17,[1]Table2!$B$1:$Z$21,MATCH("xGA/90",[1]Table2!$B$1:$Z$1,0),0)*VLOOKUP($B17,[1]Table2!$B$1:$Z$21,MATCH("xG/90",[1]Table2!$B$1:$Z$1,0),0),"")</f>
        <v/>
      </c>
      <c r="CT40" s="41" t="str">
        <f>IFERROR(VLOOKUP(CT17,[1]Table2!$B$1:$Z$21,MATCH("xGA/90",[1]Table2!$B$1:$Z$1,0),0)*VLOOKUP($B17,[1]Table2!$B$1:$Z$21,MATCH("xG/90",[1]Table2!$B$1:$Z$1,0),0),"")</f>
        <v/>
      </c>
      <c r="CU40" s="41" t="str">
        <f>IFERROR(VLOOKUP(CU17,[1]Table2!$B$1:$Z$21,MATCH("xGA/90",[1]Table2!$B$1:$Z$1,0),0)*VLOOKUP($B17,[1]Table2!$B$1:$Z$21,MATCH("xG/90",[1]Table2!$B$1:$Z$1,0),0),"")</f>
        <v/>
      </c>
      <c r="CV40" s="41">
        <f>IFERROR(VLOOKUP(CV17,[1]Table2!$B$1:$Z$21,MATCH("xGA/90",[1]Table2!$B$1:$Z$1,0),0)*VLOOKUP($B17,[1]Table2!$B$1:$Z$21,MATCH("xG/90",[1]Table2!$B$1:$Z$1,0),0),"")</f>
        <v>2.4085104166666667</v>
      </c>
      <c r="CW40" s="41" t="str">
        <f>IFERROR(VLOOKUP(CW17,[1]Table2!$B$1:$Z$21,MATCH("xGA/90",[1]Table2!$B$1:$Z$1,0),0)*VLOOKUP($B17,[1]Table2!$B$1:$Z$21,MATCH("xG/90",[1]Table2!$B$1:$Z$1,0),0),"")</f>
        <v/>
      </c>
      <c r="CX40" s="41" t="str">
        <f>IFERROR(VLOOKUP(CX17,[1]Table2!$B$1:$Z$21,MATCH("xGA/90",[1]Table2!$B$1:$Z$1,0),0)*VLOOKUP($B17,[1]Table2!$B$1:$Z$21,MATCH("xG/90",[1]Table2!$B$1:$Z$1,0),0),"")</f>
        <v/>
      </c>
      <c r="CY40" s="41" t="str">
        <f>IFERROR(VLOOKUP(CY17,[1]Table2!$B$1:$Z$21,MATCH("xGA/90",[1]Table2!$B$1:$Z$1,0),0)*VLOOKUP($B17,[1]Table2!$B$1:$Z$21,MATCH("xG/90",[1]Table2!$B$1:$Z$1,0),0),"")</f>
        <v/>
      </c>
      <c r="CZ40" s="41" t="str">
        <f>IFERROR(VLOOKUP(CZ17,[1]Table2!$B$1:$Z$21,MATCH("xGA/90",[1]Table2!$B$1:$Z$1,0),0)*VLOOKUP($B17,[1]Table2!$B$1:$Z$21,MATCH("xG/90",[1]Table2!$B$1:$Z$1,0),0),"")</f>
        <v/>
      </c>
      <c r="DA40" s="41" t="str">
        <f>IFERROR(VLOOKUP(DA17,[1]Table2!$B$1:$Z$21,MATCH("xGA/90",[1]Table2!$B$1:$Z$1,0),0)*VLOOKUP($B17,[1]Table2!$B$1:$Z$21,MATCH("xG/90",[1]Table2!$B$1:$Z$1,0),0),"")</f>
        <v/>
      </c>
      <c r="DB40" s="41" t="str">
        <f>IFERROR(VLOOKUP(DB17,[1]Table2!$B$1:$Z$21,MATCH("xGA/90",[1]Table2!$B$1:$Z$1,0),0)*VLOOKUP($B17,[1]Table2!$B$1:$Z$21,MATCH("xG/90",[1]Table2!$B$1:$Z$1,0),0),"")</f>
        <v/>
      </c>
      <c r="DC40" s="41">
        <f>IFERROR(VLOOKUP(DC17,[1]Table2!$B$1:$Z$21,MATCH("xGA/90",[1]Table2!$B$1:$Z$1,0),0)*VLOOKUP($B17,[1]Table2!$B$1:$Z$21,MATCH("xG/90",[1]Table2!$B$1:$Z$1,0),0),"")</f>
        <v>2.6929462365591399</v>
      </c>
      <c r="DD40" s="41" t="str">
        <f>IFERROR(VLOOKUP(DD17,[1]Table2!$B$1:$Z$21,MATCH("xGA/90",[1]Table2!$B$1:$Z$1,0),0)*VLOOKUP($B17,[1]Table2!$B$1:$Z$21,MATCH("xG/90",[1]Table2!$B$1:$Z$1,0),0),"")</f>
        <v/>
      </c>
      <c r="DE40" s="41" t="str">
        <f>IFERROR(VLOOKUP(DE17,[1]Table2!$B$1:$Z$21,MATCH("xGA/90",[1]Table2!$B$1:$Z$1,0),0)*VLOOKUP($B17,[1]Table2!$B$1:$Z$21,MATCH("xG/90",[1]Table2!$B$1:$Z$1,0),0),"")</f>
        <v/>
      </c>
      <c r="DF40" s="41" t="str">
        <f>IFERROR(VLOOKUP(DF17,[1]Table2!$B$1:$Z$21,MATCH("xGA/90",[1]Table2!$B$1:$Z$1,0),0)*VLOOKUP($B17,[1]Table2!$B$1:$Z$21,MATCH("xG/90",[1]Table2!$B$1:$Z$1,0),0),"")</f>
        <v/>
      </c>
      <c r="DG40" s="41" t="str">
        <f>IFERROR(VLOOKUP(DG17,[1]Table2!$B$1:$Z$21,MATCH("xGA/90",[1]Table2!$B$1:$Z$1,0),0)*VLOOKUP($B17,[1]Table2!$B$1:$Z$21,MATCH("xG/90",[1]Table2!$B$1:$Z$1,0),0),"")</f>
        <v/>
      </c>
      <c r="DH40" s="41" t="str">
        <f>IFERROR(VLOOKUP(DH17,[1]Table2!$B$1:$Z$21,MATCH("xGA/90",[1]Table2!$B$1:$Z$1,0),0)*VLOOKUP($B17,[1]Table2!$B$1:$Z$21,MATCH("xG/90",[1]Table2!$B$1:$Z$1,0),0),"")</f>
        <v/>
      </c>
      <c r="DI40" s="41" t="str">
        <f>IFERROR(VLOOKUP(DI17,[1]Table2!$B$1:$Z$21,MATCH("xGA/90",[1]Table2!$B$1:$Z$1,0),0)*VLOOKUP($B17,[1]Table2!$B$1:$Z$21,MATCH("xG/90",[1]Table2!$B$1:$Z$1,0),0),"")</f>
        <v/>
      </c>
      <c r="DJ40" s="41" t="str">
        <f>IFERROR(VLOOKUP(DJ17,[1]Table2!$B$1:$Z$21,MATCH("xGA/90",[1]Table2!$B$1:$Z$1,0),0)*VLOOKUP($B17,[1]Table2!$B$1:$Z$21,MATCH("xG/90",[1]Table2!$B$1:$Z$1,0),0),"")</f>
        <v/>
      </c>
      <c r="DK40" s="41" t="str">
        <f>IFERROR(VLOOKUP(DK17,[1]Table2!$B$1:$Z$21,MATCH("xGA/90",[1]Table2!$B$1:$Z$1,0),0)*VLOOKUP($B17,[1]Table2!$B$1:$Z$21,MATCH("xG/90",[1]Table2!$B$1:$Z$1,0),0),"")</f>
        <v/>
      </c>
      <c r="DL40" s="41" t="str">
        <f>IFERROR(VLOOKUP(DL17,[1]Table2!$B$1:$Z$21,MATCH("xGA/90",[1]Table2!$B$1:$Z$1,0),0)*VLOOKUP($B17,[1]Table2!$B$1:$Z$21,MATCH("xG/90",[1]Table2!$B$1:$Z$1,0),0),"")</f>
        <v/>
      </c>
      <c r="DM40" s="41" t="str">
        <f>IFERROR(VLOOKUP(DM17,[1]Table2!$B$1:$Z$21,MATCH("xGA/90",[1]Table2!$B$1:$Z$1,0),0)*VLOOKUP($B17,[1]Table2!$B$1:$Z$21,MATCH("xG/90",[1]Table2!$B$1:$Z$1,0),0),"")</f>
        <v/>
      </c>
      <c r="DN40" s="41" t="str">
        <f>IFERROR(VLOOKUP(DN17,[1]Table2!$B$1:$Z$21,MATCH("xGA/90",[1]Table2!$B$1:$Z$1,0),0)*VLOOKUP($B17,[1]Table2!$B$1:$Z$21,MATCH("xG/90",[1]Table2!$B$1:$Z$1,0),0),"")</f>
        <v/>
      </c>
      <c r="DO40" s="41" t="str">
        <f>IFERROR(VLOOKUP(DO17,[1]Table2!$B$1:$Z$21,MATCH("xGA/90",[1]Table2!$B$1:$Z$1,0),0)*VLOOKUP($B17,[1]Table2!$B$1:$Z$21,MATCH("xG/90",[1]Table2!$B$1:$Z$1,0),0),"")</f>
        <v/>
      </c>
      <c r="DP40" s="41" t="str">
        <f>IFERROR(VLOOKUP(DP17,[1]Table2!$B$1:$Z$21,MATCH("xGA/90",[1]Table2!$B$1:$Z$1,0),0)*VLOOKUP($B17,[1]Table2!$B$1:$Z$21,MATCH("xG/90",[1]Table2!$B$1:$Z$1,0),0),"")</f>
        <v/>
      </c>
      <c r="DQ40" s="41" t="str">
        <f>IFERROR(VLOOKUP(DQ17,[1]Table2!$B$1:$Z$21,MATCH("xGA/90",[1]Table2!$B$1:$Z$1,0),0)*VLOOKUP($B17,[1]Table2!$B$1:$Z$21,MATCH("xG/90",[1]Table2!$B$1:$Z$1,0),0),"")</f>
        <v/>
      </c>
      <c r="DR40" s="41" t="str">
        <f>IFERROR(VLOOKUP(DR17,[1]Table2!$B$1:$Z$21,MATCH("xGA/90",[1]Table2!$B$1:$Z$1,0),0)*VLOOKUP($B17,[1]Table2!$B$1:$Z$21,MATCH("xG/90",[1]Table2!$B$1:$Z$1,0),0),"")</f>
        <v/>
      </c>
      <c r="DS40" s="41" t="str">
        <f>IFERROR(VLOOKUP(DS17,[1]Table2!$B$1:$Z$21,MATCH("xGA/90",[1]Table2!$B$1:$Z$1,0),0)*VLOOKUP($B17,[1]Table2!$B$1:$Z$21,MATCH("xG/90",[1]Table2!$B$1:$Z$1,0),0),"")</f>
        <v/>
      </c>
      <c r="DT40" s="41" t="str">
        <f>IFERROR(VLOOKUP(DT17,[1]Table2!$B$1:$Z$21,MATCH("xGA/90",[1]Table2!$B$1:$Z$1,0),0)*VLOOKUP($B17,[1]Table2!$B$1:$Z$21,MATCH("xG/90",[1]Table2!$B$1:$Z$1,0),0),"")</f>
        <v/>
      </c>
      <c r="DU40" s="41" t="str">
        <f>IFERROR(VLOOKUP(DU17,[1]Table2!$B$1:$Z$21,MATCH("xGA/90",[1]Table2!$B$1:$Z$1,0),0)*VLOOKUP($B17,[1]Table2!$B$1:$Z$21,MATCH("xG/90",[1]Table2!$B$1:$Z$1,0),0),"")</f>
        <v/>
      </c>
      <c r="DV40" s="41" t="str">
        <f>IFERROR(VLOOKUP(DV17,[1]Table2!$B$1:$Z$21,MATCH("xGA/90",[1]Table2!$B$1:$Z$1,0),0)*VLOOKUP($B17,[1]Table2!$B$1:$Z$21,MATCH("xG/90",[1]Table2!$B$1:$Z$1,0),0),"")</f>
        <v/>
      </c>
      <c r="DW40" s="41" t="str">
        <f>IFERROR(VLOOKUP(DW17,[1]Table2!$B$1:$Z$21,MATCH("xGA/90",[1]Table2!$B$1:$Z$1,0),0)*VLOOKUP($B17,[1]Table2!$B$1:$Z$21,MATCH("xG/90",[1]Table2!$B$1:$Z$1,0),0),"")</f>
        <v/>
      </c>
      <c r="DX40" s="41" t="str">
        <f>IFERROR(VLOOKUP(DX17,[1]Table2!$B$1:$Z$21,MATCH("xGA/90",[1]Table2!$B$1:$Z$1,0),0)*VLOOKUP($B17,[1]Table2!$B$1:$Z$21,MATCH("xG/90",[1]Table2!$B$1:$Z$1,0),0),"")</f>
        <v/>
      </c>
      <c r="DY40" s="41" t="str">
        <f>IFERROR(VLOOKUP(DY17,[1]Table2!$B$1:$Z$21,MATCH("xGA/90",[1]Table2!$B$1:$Z$1,0),0)*VLOOKUP($B17,[1]Table2!$B$1:$Z$21,MATCH("xG/90",[1]Table2!$B$1:$Z$1,0),0),"")</f>
        <v/>
      </c>
      <c r="DZ40" s="41" t="str">
        <f>IFERROR(VLOOKUP(DZ17,[1]Table2!$B$1:$Z$21,MATCH("xGA/90",[1]Table2!$B$1:$Z$1,0),0)*VLOOKUP($B17,[1]Table2!$B$1:$Z$21,MATCH("xG/90",[1]Table2!$B$1:$Z$1,0),0),"")</f>
        <v/>
      </c>
      <c r="EA40" s="41" t="str">
        <f>IFERROR(VLOOKUP(EA17,[1]Table2!$B$1:$Z$21,MATCH("xGA/90",[1]Table2!$B$1:$Z$1,0),0)*VLOOKUP($B17,[1]Table2!$B$1:$Z$21,MATCH("xG/90",[1]Table2!$B$1:$Z$1,0),0),"")</f>
        <v/>
      </c>
      <c r="EB40" s="41" t="str">
        <f>IFERROR(VLOOKUP(EB17,[1]Table2!$B$1:$Z$21,MATCH("xGA/90",[1]Table2!$B$1:$Z$1,0),0)*VLOOKUP($B17,[1]Table2!$B$1:$Z$21,MATCH("xG/90",[1]Table2!$B$1:$Z$1,0),0),"")</f>
        <v/>
      </c>
      <c r="EC40" s="41" t="str">
        <f>IFERROR(VLOOKUP(EC17,[1]Table2!$B$1:$Z$21,MATCH("xGA/90",[1]Table2!$B$1:$Z$1,0),0)*VLOOKUP($B17,[1]Table2!$B$1:$Z$21,MATCH("xG/90",[1]Table2!$B$1:$Z$1,0),0),"")</f>
        <v/>
      </c>
      <c r="ED40" s="41" t="str">
        <f>IFERROR(VLOOKUP(ED17,[1]Table2!$B$1:$Z$21,MATCH("xGA/90",[1]Table2!$B$1:$Z$1,0),0)*VLOOKUP($B17,[1]Table2!$B$1:$Z$21,MATCH("xG/90",[1]Table2!$B$1:$Z$1,0),0),"")</f>
        <v/>
      </c>
      <c r="EE40" s="41" t="str">
        <f>IFERROR(VLOOKUP(EE17,[1]Table2!$B$1:$Z$21,MATCH("xGA/90",[1]Table2!$B$1:$Z$1,0),0)*VLOOKUP($B17,[1]Table2!$B$1:$Z$21,MATCH("xG/90",[1]Table2!$B$1:$Z$1,0),0),"")</f>
        <v/>
      </c>
      <c r="EF40" s="41" t="str">
        <f>IFERROR(VLOOKUP(EF17,[1]Table2!$B$1:$Z$21,MATCH("xGA/90",[1]Table2!$B$1:$Z$1,0),0)*VLOOKUP($B17,[1]Table2!$B$1:$Z$21,MATCH("xG/90",[1]Table2!$B$1:$Z$1,0),0),"")</f>
        <v/>
      </c>
      <c r="EG40" s="41" t="str">
        <f>IFERROR(VLOOKUP(EG17,[1]Table2!$B$1:$Z$21,MATCH("xGA/90",[1]Table2!$B$1:$Z$1,0),0)*VLOOKUP($B17,[1]Table2!$B$1:$Z$21,MATCH("xG/90",[1]Table2!$B$1:$Z$1,0),0),"")</f>
        <v/>
      </c>
      <c r="EH40" s="41" t="str">
        <f>IFERROR(VLOOKUP(EH17,[1]Table2!$B$1:$Z$21,MATCH("xGA/90",[1]Table2!$B$1:$Z$1,0),0)*VLOOKUP($B17,[1]Table2!$B$1:$Z$21,MATCH("xG/90",[1]Table2!$B$1:$Z$1,0),0),"")</f>
        <v/>
      </c>
      <c r="EI40" s="41" t="str">
        <f>IFERROR(VLOOKUP(EI17,[1]Table2!$B$1:$Z$21,MATCH("xGA/90",[1]Table2!$B$1:$Z$1,0),0)*VLOOKUP($B17,[1]Table2!$B$1:$Z$21,MATCH("xG/90",[1]Table2!$B$1:$Z$1,0),0),"")</f>
        <v/>
      </c>
      <c r="EJ40" s="41" t="str">
        <f>IFERROR(VLOOKUP(EJ17,[1]Table2!$B$1:$Z$21,MATCH("xGA/90",[1]Table2!$B$1:$Z$1,0),0)*VLOOKUP($B17,[1]Table2!$B$1:$Z$21,MATCH("xG/90",[1]Table2!$B$1:$Z$1,0),0),"")</f>
        <v/>
      </c>
      <c r="EK40" s="41" t="str">
        <f>IFERROR(VLOOKUP(EK17,[1]Table2!$B$1:$Z$21,MATCH("xGA/90",[1]Table2!$B$1:$Z$1,0),0)*VLOOKUP($B17,[1]Table2!$B$1:$Z$21,MATCH("xG/90",[1]Table2!$B$1:$Z$1,0),0),"")</f>
        <v/>
      </c>
      <c r="EL40" s="41" t="str">
        <f>IFERROR(VLOOKUP(EL17,[1]Table2!$B$1:$Z$21,MATCH("xGA/90",[1]Table2!$B$1:$Z$1,0),0)*VLOOKUP($B17,[1]Table2!$B$1:$Z$21,MATCH("xG/90",[1]Table2!$B$1:$Z$1,0),0),"")</f>
        <v/>
      </c>
      <c r="EM40" s="41" t="str">
        <f>IFERROR(VLOOKUP(EM17,[1]Table2!$B$1:$Z$21,MATCH("xGA/90",[1]Table2!$B$1:$Z$1,0),0)*VLOOKUP($B17,[1]Table2!$B$1:$Z$21,MATCH("xG/90",[1]Table2!$B$1:$Z$1,0),0),"")</f>
        <v/>
      </c>
      <c r="EN40" s="41" t="str">
        <f>IFERROR(VLOOKUP(EN17,[1]Table2!$B$1:$Z$21,MATCH("xGA/90",[1]Table2!$B$1:$Z$1,0),0)*VLOOKUP($B17,[1]Table2!$B$1:$Z$21,MATCH("xG/90",[1]Table2!$B$1:$Z$1,0),0),"")</f>
        <v/>
      </c>
      <c r="EO40" s="41" t="str">
        <f>IFERROR(VLOOKUP(EO17,[1]Table2!$B$1:$Z$21,MATCH("xGA/90",[1]Table2!$B$1:$Z$1,0),0)*VLOOKUP($B17,[1]Table2!$B$1:$Z$21,MATCH("xG/90",[1]Table2!$B$1:$Z$1,0),0),"")</f>
        <v/>
      </c>
      <c r="EP40" s="41" t="str">
        <f>IFERROR(VLOOKUP(EP17,[1]Table2!$B$1:$Z$21,MATCH("xGA/90",[1]Table2!$B$1:$Z$1,0),0)*VLOOKUP($B17,[1]Table2!$B$1:$Z$21,MATCH("xG/90",[1]Table2!$B$1:$Z$1,0),0),"")</f>
        <v/>
      </c>
      <c r="EQ40" s="41" t="str">
        <f>IFERROR(VLOOKUP(EQ17,[1]Table2!$B$1:$Z$21,MATCH("xGA/90",[1]Table2!$B$1:$Z$1,0),0)*VLOOKUP($B17,[1]Table2!$B$1:$Z$21,MATCH("xG/90",[1]Table2!$B$1:$Z$1,0),0),"")</f>
        <v/>
      </c>
      <c r="ER40" s="41" t="str">
        <f>IFERROR(VLOOKUP(ER17,[1]Table2!$B$1:$Z$21,MATCH("xGA/90",[1]Table2!$B$1:$Z$1,0),0)*VLOOKUP($B17,[1]Table2!$B$1:$Z$21,MATCH("xG/90",[1]Table2!$B$1:$Z$1,0),0),"")</f>
        <v/>
      </c>
      <c r="ES40" s="41" t="str">
        <f>IFERROR(VLOOKUP(ES17,[1]Table2!$B$1:$Z$21,MATCH("xGA/90",[1]Table2!$B$1:$Z$1,0),0)*VLOOKUP($B17,[1]Table2!$B$1:$Z$21,MATCH("xG/90",[1]Table2!$B$1:$Z$1,0),0),"")</f>
        <v/>
      </c>
      <c r="ET40" s="41" t="str">
        <f>IFERROR(VLOOKUP(ET17,[1]Table2!$B$1:$Z$21,MATCH("xGA/90",[1]Table2!$B$1:$Z$1,0),0)*VLOOKUP($B17,[1]Table2!$B$1:$Z$21,MATCH("xG/90",[1]Table2!$B$1:$Z$1,0),0),"")</f>
        <v/>
      </c>
      <c r="EU40" s="41">
        <f>IFERROR(VLOOKUP(EU17,[1]Table2!$B$1:$Z$21,MATCH("xGA/90",[1]Table2!$B$1:$Z$1,0),0)*VLOOKUP($B17,[1]Table2!$B$1:$Z$21,MATCH("xG/90",[1]Table2!$B$1:$Z$1,0),0),"")</f>
        <v>2.7731249999999998</v>
      </c>
      <c r="EV40" s="41" t="str">
        <f>IFERROR(VLOOKUP(EV17,[1]Table2!$B$1:$Z$21,MATCH("xGA/90",[1]Table2!$B$1:$Z$1,0),0)*VLOOKUP($B17,[1]Table2!$B$1:$Z$21,MATCH("xG/90",[1]Table2!$B$1:$Z$1,0),0),"")</f>
        <v/>
      </c>
      <c r="EW40" s="41" t="str">
        <f>IFERROR(VLOOKUP(EW17,[1]Table2!$B$1:$Z$21,MATCH("xGA/90",[1]Table2!$B$1:$Z$1,0),0)*VLOOKUP($B17,[1]Table2!$B$1:$Z$21,MATCH("xG/90",[1]Table2!$B$1:$Z$1,0),0),"")</f>
        <v/>
      </c>
      <c r="EX40" s="41" t="str">
        <f>IFERROR(VLOOKUP(EX17,[1]Table2!$B$1:$Z$21,MATCH("xGA/90",[1]Table2!$B$1:$Z$1,0),0)*VLOOKUP($B17,[1]Table2!$B$1:$Z$21,MATCH("xG/90",[1]Table2!$B$1:$Z$1,0),0),"")</f>
        <v/>
      </c>
      <c r="EY40" s="41">
        <f>IFERROR(VLOOKUP(EY17,[1]Table2!$B$1:$Z$21,MATCH("xGA/90",[1]Table2!$B$1:$Z$1,0),0)*VLOOKUP($B17,[1]Table2!$B$1:$Z$21,MATCH("xG/90",[1]Table2!$B$1:$Z$1,0),0),"")</f>
        <v>2.3879687499999998</v>
      </c>
      <c r="EZ40" s="41" t="str">
        <f>IFERROR(VLOOKUP(EZ17,[1]Table2!$B$1:$Z$21,MATCH("xGA/90",[1]Table2!$B$1:$Z$1,0),0)*VLOOKUP($B17,[1]Table2!$B$1:$Z$21,MATCH("xG/90",[1]Table2!$B$1:$Z$1,0),0),"")</f>
        <v/>
      </c>
      <c r="FA40" s="41" t="str">
        <f>IFERROR(VLOOKUP(FA17,[1]Table2!$B$1:$Z$21,MATCH("xGA/90",[1]Table2!$B$1:$Z$1,0),0)*VLOOKUP($B17,[1]Table2!$B$1:$Z$21,MATCH("xG/90",[1]Table2!$B$1:$Z$1,0),0),"")</f>
        <v/>
      </c>
      <c r="FB40" s="41">
        <f>IFERROR(VLOOKUP(FB17,[1]Table2!$B$1:$Z$21,MATCH("xGA/90",[1]Table2!$B$1:$Z$1,0),0)*VLOOKUP($B17,[1]Table2!$B$1:$Z$21,MATCH("xG/90",[1]Table2!$B$1:$Z$1,0),0),"")</f>
        <v>2.8912395833333333</v>
      </c>
      <c r="FC40" s="41" t="str">
        <f>IFERROR(VLOOKUP(FC17,[1]Table2!$B$1:$Z$21,MATCH("xGA/90",[1]Table2!$B$1:$Z$1,0),0)*VLOOKUP($B17,[1]Table2!$B$1:$Z$21,MATCH("xG/90",[1]Table2!$B$1:$Z$1,0),0),"")</f>
        <v/>
      </c>
      <c r="FD40" s="41" t="str">
        <f>IFERROR(VLOOKUP(FD17,[1]Table2!$B$1:$Z$21,MATCH("xGA/90",[1]Table2!$B$1:$Z$1,0),0)*VLOOKUP($B17,[1]Table2!$B$1:$Z$21,MATCH("xG/90",[1]Table2!$B$1:$Z$1,0),0),"")</f>
        <v/>
      </c>
      <c r="FE40" s="41" t="str">
        <f>IFERROR(VLOOKUP(FE17,[1]Table2!$B$1:$Z$21,MATCH("xGA/90",[1]Table2!$B$1:$Z$1,0),0)*VLOOKUP($B17,[1]Table2!$B$1:$Z$21,MATCH("xG/90",[1]Table2!$B$1:$Z$1,0),0),"")</f>
        <v/>
      </c>
      <c r="FF40" s="41" t="str">
        <f>IFERROR(VLOOKUP(FF17,[1]Table2!$B$1:$Z$21,MATCH("xGA/90",[1]Table2!$B$1:$Z$1,0),0)*VLOOKUP($B17,[1]Table2!$B$1:$Z$21,MATCH("xG/90",[1]Table2!$B$1:$Z$1,0),0),"")</f>
        <v/>
      </c>
      <c r="FG40" s="41" t="str">
        <f>IFERROR(VLOOKUP(FG17,[1]Table2!$B$1:$Z$21,MATCH("xGA/90",[1]Table2!$B$1:$Z$1,0),0)*VLOOKUP($B17,[1]Table2!$B$1:$Z$21,MATCH("xG/90",[1]Table2!$B$1:$Z$1,0),0),"")</f>
        <v/>
      </c>
      <c r="FH40" s="41" t="str">
        <f>IFERROR(VLOOKUP(FH17,[1]Table2!$B$1:$Z$21,MATCH("xGA/90",[1]Table2!$B$1:$Z$1,0),0)*VLOOKUP($B17,[1]Table2!$B$1:$Z$21,MATCH("xG/90",[1]Table2!$B$1:$Z$1,0),0),"")</f>
        <v/>
      </c>
      <c r="FI40" s="41" t="str">
        <f>IFERROR(VLOOKUP(FI17,[1]Table2!$B$1:$Z$21,MATCH("xGA/90",[1]Table2!$B$1:$Z$1,0),0)*VLOOKUP($B17,[1]Table2!$B$1:$Z$21,MATCH("xG/90",[1]Table2!$B$1:$Z$1,0),0),"")</f>
        <v/>
      </c>
      <c r="FJ40" s="41" t="str">
        <f>IFERROR(VLOOKUP(FJ17,[1]Table2!$B$1:$Z$21,MATCH("xGA/90",[1]Table2!$B$1:$Z$1,0),0)*VLOOKUP($B17,[1]Table2!$B$1:$Z$21,MATCH("xG/90",[1]Table2!$B$1:$Z$1,0),0),"")</f>
        <v/>
      </c>
      <c r="FK40" s="41" t="str">
        <f>IFERROR(VLOOKUP(FK17,[1]Table2!$B$1:$Z$21,MATCH("xGA/90",[1]Table2!$B$1:$Z$1,0),0)*VLOOKUP($B17,[1]Table2!$B$1:$Z$21,MATCH("xG/90",[1]Table2!$B$1:$Z$1,0),0),"")</f>
        <v/>
      </c>
      <c r="FL40" s="41" t="str">
        <f>IFERROR(VLOOKUP(FL17,[1]Table2!$B$1:$Z$21,MATCH("xGA/90",[1]Table2!$B$1:$Z$1,0),0)*VLOOKUP($B17,[1]Table2!$B$1:$Z$21,MATCH("xG/90",[1]Table2!$B$1:$Z$1,0),0),"")</f>
        <v/>
      </c>
      <c r="FM40" s="41">
        <f>IFERROR(VLOOKUP(FM17,[1]Table2!$B$1:$Z$21,MATCH("xGA/90",[1]Table2!$B$1:$Z$1,0),0)*VLOOKUP($B17,[1]Table2!$B$1:$Z$21,MATCH("xG/90",[1]Table2!$B$1:$Z$1,0),0),"")</f>
        <v>1.3420555555555556</v>
      </c>
      <c r="FN40" s="41" t="str">
        <f>IFERROR(VLOOKUP(FN17,[1]Table2!$B$1:$Z$21,MATCH("xGA/90",[1]Table2!$B$1:$Z$1,0),0)*VLOOKUP($B17,[1]Table2!$B$1:$Z$21,MATCH("xG/90",[1]Table2!$B$1:$Z$1,0),0),"")</f>
        <v/>
      </c>
      <c r="FO40" s="41" t="str">
        <f>IFERROR(VLOOKUP(FO17,[1]Table2!$B$1:$Z$21,MATCH("xGA/90",[1]Table2!$B$1:$Z$1,0),0)*VLOOKUP($B17,[1]Table2!$B$1:$Z$21,MATCH("xG/90",[1]Table2!$B$1:$Z$1,0),0),"")</f>
        <v/>
      </c>
      <c r="FP40" s="41" t="str">
        <f>IFERROR(VLOOKUP(FP17,[1]Table2!$B$1:$Z$21,MATCH("xGA/90",[1]Table2!$B$1:$Z$1,0),0)*VLOOKUP($B17,[1]Table2!$B$1:$Z$21,MATCH("xG/90",[1]Table2!$B$1:$Z$1,0),0),"")</f>
        <v/>
      </c>
      <c r="FQ40" s="41">
        <f>IFERROR(VLOOKUP(FQ17,[1]Table2!$B$1:$Z$21,MATCH("xGA/90",[1]Table2!$B$1:$Z$1,0),0)*VLOOKUP($B17,[1]Table2!$B$1:$Z$21,MATCH("xG/90",[1]Table2!$B$1:$Z$1,0),0),"")</f>
        <v>2.1363333333333334</v>
      </c>
      <c r="FR40" s="41" t="str">
        <f>IFERROR(VLOOKUP(FR17,[1]Table2!$B$1:$Z$21,MATCH("xGA/90",[1]Table2!$B$1:$Z$1,0),0)*VLOOKUP($B17,[1]Table2!$B$1:$Z$21,MATCH("xG/90",[1]Table2!$B$1:$Z$1,0),0),"")</f>
        <v/>
      </c>
      <c r="FS40" s="41" t="str">
        <f>IFERROR(VLOOKUP(FS17,[1]Table2!$B$1:$Z$21,MATCH("xGA/90",[1]Table2!$B$1:$Z$1,0),0)*VLOOKUP($B17,[1]Table2!$B$1:$Z$21,MATCH("xG/90",[1]Table2!$B$1:$Z$1,0),0),"")</f>
        <v/>
      </c>
      <c r="FT40" s="41" t="str">
        <f>IFERROR(VLOOKUP(FT17,[1]Table2!$B$1:$Z$21,MATCH("xGA/90",[1]Table2!$B$1:$Z$1,0),0)*VLOOKUP($B17,[1]Table2!$B$1:$Z$21,MATCH("xG/90",[1]Table2!$B$1:$Z$1,0),0),"")</f>
        <v/>
      </c>
      <c r="FU40" s="41">
        <f>IFERROR(VLOOKUP(FU17,[1]Table2!$B$1:$Z$21,MATCH("xGA/90",[1]Table2!$B$1:$Z$1,0),0)*VLOOKUP($B17,[1]Table2!$B$1:$Z$21,MATCH("xG/90",[1]Table2!$B$1:$Z$1,0),0),"")</f>
        <v>1.7819895833333335</v>
      </c>
      <c r="FV40" s="41" t="str">
        <f>IFERROR(VLOOKUP(FV17,[1]Table2!$B$1:$Z$21,MATCH("xGA/90",[1]Table2!$B$1:$Z$1,0),0)*VLOOKUP($B17,[1]Table2!$B$1:$Z$21,MATCH("xG/90",[1]Table2!$B$1:$Z$1,0),0),"")</f>
        <v/>
      </c>
      <c r="FW40" s="41" t="str">
        <f>IFERROR(VLOOKUP(FW17,[1]Table2!$B$1:$Z$21,MATCH("xGA/90",[1]Table2!$B$1:$Z$1,0),0)*VLOOKUP($B17,[1]Table2!$B$1:$Z$21,MATCH("xG/90",[1]Table2!$B$1:$Z$1,0),0),"")</f>
        <v/>
      </c>
      <c r="FX40" s="41" t="str">
        <f>IFERROR(VLOOKUP(FX17,[1]Table2!$B$1:$Z$21,MATCH("xGA/90",[1]Table2!$B$1:$Z$1,0),0)*VLOOKUP($B17,[1]Table2!$B$1:$Z$21,MATCH("xG/90",[1]Table2!$B$1:$Z$1,0),0),"")</f>
        <v/>
      </c>
      <c r="FY40" s="41" t="str">
        <f>IFERROR(VLOOKUP(FY17,[1]Table2!$B$1:$Z$21,MATCH("xGA/90",[1]Table2!$B$1:$Z$1,0),0)*VLOOKUP($B17,[1]Table2!$B$1:$Z$21,MATCH("xG/90",[1]Table2!$B$1:$Z$1,0),0),"")</f>
        <v/>
      </c>
      <c r="FZ40" s="41" t="str">
        <f>IFERROR(VLOOKUP(FZ17,[1]Table2!$B$1:$Z$21,MATCH("xGA/90",[1]Table2!$B$1:$Z$1,0),0)*VLOOKUP($B17,[1]Table2!$B$1:$Z$21,MATCH("xG/90",[1]Table2!$B$1:$Z$1,0),0),"")</f>
        <v/>
      </c>
      <c r="GA40" s="41" t="str">
        <f>IFERROR(VLOOKUP(GA17,[1]Table2!$B$1:$Z$21,MATCH("xGA/90",[1]Table2!$B$1:$Z$1,0),0)*VLOOKUP($B17,[1]Table2!$B$1:$Z$21,MATCH("xG/90",[1]Table2!$B$1:$Z$1,0),0),"")</f>
        <v/>
      </c>
      <c r="GB40" s="41" t="str">
        <f>IFERROR(VLOOKUP(GB17,[1]Table2!$B$1:$Z$21,MATCH("xGA/90",[1]Table2!$B$1:$Z$1,0),0)*VLOOKUP($B17,[1]Table2!$B$1:$Z$21,MATCH("xG/90",[1]Table2!$B$1:$Z$1,0),0),"")</f>
        <v/>
      </c>
      <c r="GC40" s="41" t="str">
        <f>IFERROR(VLOOKUP(GC17,[1]Table2!$B$1:$Z$21,MATCH("xGA/90",[1]Table2!$B$1:$Z$1,0),0)*VLOOKUP($B17,[1]Table2!$B$1:$Z$21,MATCH("xG/90",[1]Table2!$B$1:$Z$1,0),0),"")</f>
        <v/>
      </c>
      <c r="GD40" s="41" t="str">
        <f>IFERROR(VLOOKUP(GD17,[1]Table2!$B$1:$Z$21,MATCH("xGA/90",[1]Table2!$B$1:$Z$1,0),0)*VLOOKUP($B17,[1]Table2!$B$1:$Z$21,MATCH("xG/90",[1]Table2!$B$1:$Z$1,0),0),"")</f>
        <v/>
      </c>
      <c r="GE40" s="41" t="str">
        <f>IFERROR(VLOOKUP(GE17,[1]Table2!$B$1:$Z$21,MATCH("xGA/90",[1]Table2!$B$1:$Z$1,0),0)*VLOOKUP($B17,[1]Table2!$B$1:$Z$21,MATCH("xG/90",[1]Table2!$B$1:$Z$1,0),0),"")</f>
        <v/>
      </c>
      <c r="GF40" s="41" t="str">
        <f>IFERROR(VLOOKUP(GF17,[1]Table2!$B$1:$Z$21,MATCH("xGA/90",[1]Table2!$B$1:$Z$1,0),0)*VLOOKUP($B17,[1]Table2!$B$1:$Z$21,MATCH("xG/90",[1]Table2!$B$1:$Z$1,0),0),"")</f>
        <v/>
      </c>
      <c r="GG40" s="41" t="str">
        <f>IFERROR(VLOOKUP(GG17,[1]Table2!$B$1:$Z$21,MATCH("xGA/90",[1]Table2!$B$1:$Z$1,0),0)*VLOOKUP($B17,[1]Table2!$B$1:$Z$21,MATCH("xG/90",[1]Table2!$B$1:$Z$1,0),0),"")</f>
        <v/>
      </c>
      <c r="GH40" s="41">
        <f>IFERROR(VLOOKUP(GH17,[1]Table2!$B$1:$Z$21,MATCH("xGA/90",[1]Table2!$B$1:$Z$1,0),0)*VLOOKUP($B17,[1]Table2!$B$1:$Z$21,MATCH("xG/90",[1]Table2!$B$1:$Z$1,0),0),"")</f>
        <v>2.1363333333333334</v>
      </c>
      <c r="GI40" s="41" t="str">
        <f>IFERROR(VLOOKUP(GI17,[1]Table2!$B$1:$Z$21,MATCH("xGA/90",[1]Table2!$B$1:$Z$1,0),0)*VLOOKUP($B17,[1]Table2!$B$1:$Z$21,MATCH("xG/90",[1]Table2!$B$1:$Z$1,0),0),"")</f>
        <v/>
      </c>
      <c r="GJ40" s="41" t="str">
        <f>IFERROR(VLOOKUP(GJ17,[1]Table2!$B$1:$Z$21,MATCH("xGA/90",[1]Table2!$B$1:$Z$1,0),0)*VLOOKUP($B17,[1]Table2!$B$1:$Z$21,MATCH("xG/90",[1]Table2!$B$1:$Z$1,0),0),"")</f>
        <v/>
      </c>
      <c r="GK40" s="41" t="str">
        <f>IFERROR(VLOOKUP(GK17,[1]Table2!$B$1:$Z$21,MATCH("xGA/90",[1]Table2!$B$1:$Z$1,0),0)*VLOOKUP($B17,[1]Table2!$B$1:$Z$21,MATCH("xG/90",[1]Table2!$B$1:$Z$1,0),0),"")</f>
        <v/>
      </c>
      <c r="GL40" s="41">
        <f>IFERROR(VLOOKUP(GL17,[1]Table2!$B$1:$Z$21,MATCH("xGA/90",[1]Table2!$B$1:$Z$1,0),0)*VLOOKUP($B17,[1]Table2!$B$1:$Z$21,MATCH("xG/90",[1]Table2!$B$1:$Z$1,0),0),"")</f>
        <v>2.7628541666666666</v>
      </c>
      <c r="GM40" s="41" t="str">
        <f>IFERROR(VLOOKUP(GM17,[1]Table2!$B$1:$Z$21,MATCH("xGA/90",[1]Table2!$B$1:$Z$1,0),0)*VLOOKUP($B17,[1]Table2!$B$1:$Z$21,MATCH("xG/90",[1]Table2!$B$1:$Z$1,0),0),"")</f>
        <v/>
      </c>
      <c r="GN40" s="41" t="str">
        <f>IFERROR(VLOOKUP(GN17,[1]Table2!$B$1:$Z$21,MATCH("xGA/90",[1]Table2!$B$1:$Z$1,0),0)*VLOOKUP($B17,[1]Table2!$B$1:$Z$21,MATCH("xG/90",[1]Table2!$B$1:$Z$1,0),0),"")</f>
        <v/>
      </c>
      <c r="GO40" s="41" t="str">
        <f>IFERROR(VLOOKUP(GO17,[1]Table2!$B$1:$Z$21,MATCH("xGA/90",[1]Table2!$B$1:$Z$1,0),0)*VLOOKUP($B17,[1]Table2!$B$1:$Z$21,MATCH("xG/90",[1]Table2!$B$1:$Z$1,0),0),"")</f>
        <v/>
      </c>
      <c r="GP40" s="41">
        <f>IFERROR(VLOOKUP(GP17,[1]Table2!$B$1:$Z$21,MATCH("xGA/90",[1]Table2!$B$1:$Z$1,0),0)*VLOOKUP($B17,[1]Table2!$B$1:$Z$21,MATCH("xG/90",[1]Table2!$B$1:$Z$1,0),0),"")</f>
        <v>2.7628541666666666</v>
      </c>
      <c r="GQ40" s="41" t="str">
        <f>IFERROR(VLOOKUP(GQ17,[1]Table2!$B$1:$Z$21,MATCH("xGA/90",[1]Table2!$B$1:$Z$1,0),0)*VLOOKUP($B17,[1]Table2!$B$1:$Z$21,MATCH("xG/90",[1]Table2!$B$1:$Z$1,0),0),"")</f>
        <v/>
      </c>
      <c r="GR40" s="41" t="str">
        <f>IFERROR(VLOOKUP(GR17,[1]Table2!$B$1:$Z$21,MATCH("xGA/90",[1]Table2!$B$1:$Z$1,0),0)*VLOOKUP($B17,[1]Table2!$B$1:$Z$21,MATCH("xG/90",[1]Table2!$B$1:$Z$1,0),0),"")</f>
        <v/>
      </c>
      <c r="GS40" s="41" t="str">
        <f>IFERROR(VLOOKUP(GS17,[1]Table2!$B$1:$Z$21,MATCH("xGA/90",[1]Table2!$B$1:$Z$1,0),0)*VLOOKUP($B17,[1]Table2!$B$1:$Z$21,MATCH("xG/90",[1]Table2!$B$1:$Z$1,0),0),"")</f>
        <v/>
      </c>
      <c r="GT40" s="41" t="str">
        <f>IFERROR(VLOOKUP(GT17,[1]Table2!$B$1:$Z$21,MATCH("xGA/90",[1]Table2!$B$1:$Z$1,0),0)*VLOOKUP($B17,[1]Table2!$B$1:$Z$21,MATCH("xG/90",[1]Table2!$B$1:$Z$1,0),0),"")</f>
        <v/>
      </c>
      <c r="GU40" s="41" t="str">
        <f>IFERROR(VLOOKUP(GU17,[1]Table2!$B$1:$Z$21,MATCH("xGA/90",[1]Table2!$B$1:$Z$1,0),0)*VLOOKUP($B17,[1]Table2!$B$1:$Z$21,MATCH("xG/90",[1]Table2!$B$1:$Z$1,0),0),"")</f>
        <v/>
      </c>
      <c r="GV40" s="41" t="str">
        <f>IFERROR(VLOOKUP(GV17,[1]Table2!$B$1:$Z$21,MATCH("xGA/90",[1]Table2!$B$1:$Z$1,0),0)*VLOOKUP($B17,[1]Table2!$B$1:$Z$21,MATCH("xG/90",[1]Table2!$B$1:$Z$1,0),0),"")</f>
        <v/>
      </c>
      <c r="GW40" s="41">
        <f>IFERROR(VLOOKUP(GW17,[1]Table2!$B$1:$Z$21,MATCH("xGA/90",[1]Table2!$B$1:$Z$1,0),0)*VLOOKUP($B17,[1]Table2!$B$1:$Z$21,MATCH("xG/90",[1]Table2!$B$1:$Z$1,0),0),"")</f>
        <v>2.6550104166666668</v>
      </c>
      <c r="GX40" s="41" t="str">
        <f>IFERROR(VLOOKUP(GX17,[1]Table2!$B$1:$Z$21,MATCH("xGA/90",[1]Table2!$B$1:$Z$1,0),0)*VLOOKUP($B17,[1]Table2!$B$1:$Z$21,MATCH("xG/90",[1]Table2!$B$1:$Z$1,0),0),"")</f>
        <v/>
      </c>
      <c r="GY40" s="41" t="str">
        <f>IFERROR(VLOOKUP(GY17,[1]Table2!$B$1:$Z$21,MATCH("xGA/90",[1]Table2!$B$1:$Z$1,0),0)*VLOOKUP($B17,[1]Table2!$B$1:$Z$21,MATCH("xG/90",[1]Table2!$B$1:$Z$1,0),0),"")</f>
        <v/>
      </c>
      <c r="GZ40" s="41" t="str">
        <f>IFERROR(VLOOKUP(GZ17,[1]Table2!$B$1:$Z$21,MATCH("xGA/90",[1]Table2!$B$1:$Z$1,0),0)*VLOOKUP($B17,[1]Table2!$B$1:$Z$21,MATCH("xG/90",[1]Table2!$B$1:$Z$1,0),0),"")</f>
        <v/>
      </c>
      <c r="HA40" s="41" t="str">
        <f>IFERROR(VLOOKUP(HA17,[1]Table2!$B$1:$Z$21,MATCH("xGA/90",[1]Table2!$B$1:$Z$1,0),0)*VLOOKUP($B17,[1]Table2!$B$1:$Z$21,MATCH("xG/90",[1]Table2!$B$1:$Z$1,0),0),"")</f>
        <v/>
      </c>
      <c r="HB40" s="41" t="str">
        <f>IFERROR(VLOOKUP(HB17,[1]Table2!$B$1:$Z$21,MATCH("xGA/90",[1]Table2!$B$1:$Z$1,0),0)*VLOOKUP($B17,[1]Table2!$B$1:$Z$21,MATCH("xG/90",[1]Table2!$B$1:$Z$1,0),0),"")</f>
        <v/>
      </c>
      <c r="HC40" s="41" t="str">
        <f>IFERROR(VLOOKUP(HC17,[1]Table2!$B$1:$Z$21,MATCH("xGA/90",[1]Table2!$B$1:$Z$1,0),0)*VLOOKUP($B17,[1]Table2!$B$1:$Z$21,MATCH("xG/90",[1]Table2!$B$1:$Z$1,0),0),"")</f>
        <v/>
      </c>
      <c r="HD40" s="41" t="str">
        <f>IFERROR(VLOOKUP(HD17,[1]Table2!$B$1:$Z$21,MATCH("xGA/90",[1]Table2!$B$1:$Z$1,0),0)*VLOOKUP($B17,[1]Table2!$B$1:$Z$21,MATCH("xG/90",[1]Table2!$B$1:$Z$1,0),0),"")</f>
        <v/>
      </c>
      <c r="HE40" s="41" t="str">
        <f>IFERROR(VLOOKUP(HE17,[1]Table2!$B$1:$Z$21,MATCH("xGA/90",[1]Table2!$B$1:$Z$1,0),0)*VLOOKUP($B17,[1]Table2!$B$1:$Z$21,MATCH("xG/90",[1]Table2!$B$1:$Z$1,0),0),"")</f>
        <v/>
      </c>
      <c r="HF40" s="41" t="str">
        <f>IFERROR(VLOOKUP(HF17,[1]Table2!$B$1:$Z$21,MATCH("xGA/90",[1]Table2!$B$1:$Z$1,0),0)*VLOOKUP($B17,[1]Table2!$B$1:$Z$21,MATCH("xG/90",[1]Table2!$B$1:$Z$1,0),0),"")</f>
        <v/>
      </c>
      <c r="HG40" s="41" t="str">
        <f>IFERROR(VLOOKUP(HG17,[1]Table2!$B$1:$Z$21,MATCH("xGA/90",[1]Table2!$B$1:$Z$1,0),0)*VLOOKUP($B17,[1]Table2!$B$1:$Z$21,MATCH("xG/90",[1]Table2!$B$1:$Z$1,0),0),"")</f>
        <v/>
      </c>
      <c r="HH40" s="41" t="str">
        <f>IFERROR(VLOOKUP(HH17,[1]Table2!$B$1:$Z$21,MATCH("xGA/90",[1]Table2!$B$1:$Z$1,0),0)*VLOOKUP($B17,[1]Table2!$B$1:$Z$21,MATCH("xG/90",[1]Table2!$B$1:$Z$1,0),0),"")</f>
        <v/>
      </c>
      <c r="HI40" s="41" t="str">
        <f>IFERROR(VLOOKUP(HI17,[1]Table2!$B$1:$Z$21,MATCH("xGA/90",[1]Table2!$B$1:$Z$1,0),0)*VLOOKUP($B17,[1]Table2!$B$1:$Z$21,MATCH("xG/90",[1]Table2!$B$1:$Z$1,0),0),"")</f>
        <v/>
      </c>
      <c r="HJ40" s="41" t="str">
        <f>IFERROR(VLOOKUP(HJ17,[1]Table2!$B$1:$Z$21,MATCH("xGA/90",[1]Table2!$B$1:$Z$1,0),0)*VLOOKUP($B17,[1]Table2!$B$1:$Z$21,MATCH("xG/90",[1]Table2!$B$1:$Z$1,0),0),"")</f>
        <v/>
      </c>
      <c r="HK40" s="41">
        <f>IFERROR(VLOOKUP(HK17,[1]Table2!$B$1:$Z$21,MATCH("xGA/90",[1]Table2!$B$1:$Z$1,0),0)*VLOOKUP($B17,[1]Table2!$B$1:$Z$21,MATCH("xG/90",[1]Table2!$B$1:$Z$1,0),0),"")</f>
        <v>2.3006666666666664</v>
      </c>
      <c r="HL40" s="41" t="str">
        <f>IFERROR(VLOOKUP(HL17,[1]Table2!$B$1:$Z$21,MATCH("xGA/90",[1]Table2!$B$1:$Z$1,0),0)*VLOOKUP($B17,[1]Table2!$B$1:$Z$21,MATCH("xG/90",[1]Table2!$B$1:$Z$1,0),0),"")</f>
        <v/>
      </c>
      <c r="HM40" s="41" t="str">
        <f>IFERROR(VLOOKUP(HM17,[1]Table2!$B$1:$Z$21,MATCH("xGA/90",[1]Table2!$B$1:$Z$1,0),0)*VLOOKUP($B17,[1]Table2!$B$1:$Z$21,MATCH("xG/90",[1]Table2!$B$1:$Z$1,0),0),"")</f>
        <v/>
      </c>
      <c r="HN40" s="41" t="str">
        <f>IFERROR(VLOOKUP(HN17,[1]Table2!$B$1:$Z$21,MATCH("xGA/90",[1]Table2!$B$1:$Z$1,0),0)*VLOOKUP($B17,[1]Table2!$B$1:$Z$21,MATCH("xG/90",[1]Table2!$B$1:$Z$1,0),0),"")</f>
        <v/>
      </c>
      <c r="HO40" s="41" t="str">
        <f>IFERROR(VLOOKUP(HO17,[1]Table2!$B$1:$Z$21,MATCH("xGA/90",[1]Table2!$B$1:$Z$1,0),0)*VLOOKUP($B17,[1]Table2!$B$1:$Z$21,MATCH("xG/90",[1]Table2!$B$1:$Z$1,0),0),"")</f>
        <v/>
      </c>
      <c r="HP40" s="41" t="str">
        <f>IFERROR(VLOOKUP(HP17,[1]Table2!$B$1:$Z$21,MATCH("xGA/90",[1]Table2!$B$1:$Z$1,0),0)*VLOOKUP($B17,[1]Table2!$B$1:$Z$21,MATCH("xG/90",[1]Table2!$B$1:$Z$1,0),0),"")</f>
        <v/>
      </c>
      <c r="HQ40" s="41" t="str">
        <f>IFERROR(VLOOKUP(HQ17,[1]Table2!$B$1:$Z$21,MATCH("xGA/90",[1]Table2!$B$1:$Z$1,0),0)*VLOOKUP($B17,[1]Table2!$B$1:$Z$21,MATCH("xG/90",[1]Table2!$B$1:$Z$1,0),0),"")</f>
        <v/>
      </c>
      <c r="HR40" s="41">
        <f>IFERROR(VLOOKUP(HR17,[1]Table2!$B$1:$Z$21,MATCH("xGA/90",[1]Table2!$B$1:$Z$1,0),0)*VLOOKUP($B17,[1]Table2!$B$1:$Z$21,MATCH("xG/90",[1]Table2!$B$1:$Z$1,0),0),"")</f>
        <v>2.3674270833333333</v>
      </c>
      <c r="HS40" s="41" t="str">
        <f>IFERROR(VLOOKUP(HS17,[1]Table2!$B$1:$Z$21,MATCH("xGA/90",[1]Table2!$B$1:$Z$1,0),0)*VLOOKUP($B17,[1]Table2!$B$1:$Z$21,MATCH("xG/90",[1]Table2!$B$1:$Z$1,0),0),"")</f>
        <v/>
      </c>
      <c r="HT40" s="41" t="str">
        <f>IFERROR(VLOOKUP(HT17,[1]Table2!$B$1:$Z$21,MATCH("xGA/90",[1]Table2!$B$1:$Z$1,0),0)*VLOOKUP($B17,[1]Table2!$B$1:$Z$21,MATCH("xG/90",[1]Table2!$B$1:$Z$1,0),0),"")</f>
        <v/>
      </c>
      <c r="HU40" s="41" t="str">
        <f>IFERROR(VLOOKUP(HU17,[1]Table2!$B$1:$Z$21,MATCH("xGA/90",[1]Table2!$B$1:$Z$1,0),0)*VLOOKUP($B17,[1]Table2!$B$1:$Z$21,MATCH("xG/90",[1]Table2!$B$1:$Z$1,0),0),"")</f>
        <v/>
      </c>
      <c r="HV40" s="41" t="str">
        <f>IFERROR(VLOOKUP(HV17,[1]Table2!$B$1:$Z$21,MATCH("xGA/90",[1]Table2!$B$1:$Z$1,0),0)*VLOOKUP($B17,[1]Table2!$B$1:$Z$21,MATCH("xG/90",[1]Table2!$B$1:$Z$1,0),0),"")</f>
        <v/>
      </c>
      <c r="HW40" s="41" t="str">
        <f>IFERROR(VLOOKUP(HW17,[1]Table2!$B$1:$Z$21,MATCH("xGA/90",[1]Table2!$B$1:$Z$1,0),0)*VLOOKUP($B17,[1]Table2!$B$1:$Z$21,MATCH("xG/90",[1]Table2!$B$1:$Z$1,0),0),"")</f>
        <v/>
      </c>
      <c r="HX40" s="41" t="str">
        <f>IFERROR(VLOOKUP(HX17,[1]Table2!$B$1:$Z$21,MATCH("xGA/90",[1]Table2!$B$1:$Z$1,0),0)*VLOOKUP($B17,[1]Table2!$B$1:$Z$21,MATCH("xG/90",[1]Table2!$B$1:$Z$1,0),0),"")</f>
        <v/>
      </c>
      <c r="HY40" s="41" t="str">
        <f>IFERROR(VLOOKUP(HY17,[1]Table2!$B$1:$Z$21,MATCH("xGA/90",[1]Table2!$B$1:$Z$1,0),0)*VLOOKUP($B17,[1]Table2!$B$1:$Z$21,MATCH("xG/90",[1]Table2!$B$1:$Z$1,0),0),"")</f>
        <v/>
      </c>
      <c r="HZ40" s="41" t="str">
        <f>IFERROR(VLOOKUP(HZ17,[1]Table2!$B$1:$Z$21,MATCH("xGA/90",[1]Table2!$B$1:$Z$1,0),0)*VLOOKUP($B17,[1]Table2!$B$1:$Z$21,MATCH("xG/90",[1]Table2!$B$1:$Z$1,0),0),"")</f>
        <v/>
      </c>
      <c r="IA40" s="41" t="str">
        <f>IFERROR(VLOOKUP(IA17,[1]Table2!$B$1:$Z$21,MATCH("xGA/90",[1]Table2!$B$1:$Z$1,0),0)*VLOOKUP($B17,[1]Table2!$B$1:$Z$21,MATCH("xG/90",[1]Table2!$B$1:$Z$1,0),0),"")</f>
        <v/>
      </c>
      <c r="IB40" s="41" t="str">
        <f>IFERROR(VLOOKUP(IB17,[1]Table2!$B$1:$Z$21,MATCH("xGA/90",[1]Table2!$B$1:$Z$1,0),0)*VLOOKUP($B17,[1]Table2!$B$1:$Z$21,MATCH("xG/90",[1]Table2!$B$1:$Z$1,0),0),"")</f>
        <v/>
      </c>
      <c r="IC40" s="41" t="str">
        <f>IFERROR(VLOOKUP(IC17,[1]Table2!$B$1:$Z$21,MATCH("xGA/90",[1]Table2!$B$1:$Z$1,0),0)*VLOOKUP($B17,[1]Table2!$B$1:$Z$21,MATCH("xG/90",[1]Table2!$B$1:$Z$1,0),0),"")</f>
        <v/>
      </c>
      <c r="ID40" s="41" t="str">
        <f>IFERROR(VLOOKUP(ID17,[1]Table2!$B$1:$Z$21,MATCH("xGA/90",[1]Table2!$B$1:$Z$1,0),0)*VLOOKUP($B17,[1]Table2!$B$1:$Z$21,MATCH("xG/90",[1]Table2!$B$1:$Z$1,0),0),"")</f>
        <v/>
      </c>
      <c r="IE40" s="41" t="str">
        <f>IFERROR(VLOOKUP(IE17,[1]Table2!$B$1:$Z$21,MATCH("xGA/90",[1]Table2!$B$1:$Z$1,0),0)*VLOOKUP($B17,[1]Table2!$B$1:$Z$21,MATCH("xG/90",[1]Table2!$B$1:$Z$1,0),0),"")</f>
        <v/>
      </c>
      <c r="IF40" s="41" t="str">
        <f>IFERROR(VLOOKUP(IF17,[1]Table2!$B$1:$Z$21,MATCH("xGA/90",[1]Table2!$B$1:$Z$1,0),0)*VLOOKUP($B17,[1]Table2!$B$1:$Z$21,MATCH("xG/90",[1]Table2!$B$1:$Z$1,0),0),"")</f>
        <v/>
      </c>
      <c r="IG40" s="41" t="str">
        <f>IFERROR(VLOOKUP(IG17,[1]Table2!$B$1:$Z$21,MATCH("xGA/90",[1]Table2!$B$1:$Z$1,0),0)*VLOOKUP($B17,[1]Table2!$B$1:$Z$21,MATCH("xG/90",[1]Table2!$B$1:$Z$1,0),0),"")</f>
        <v/>
      </c>
      <c r="IH40" s="41" t="str">
        <f>IFERROR(VLOOKUP(IH17,[1]Table2!$B$1:$Z$21,MATCH("xGA/90",[1]Table2!$B$1:$Z$1,0),0)*VLOOKUP($B17,[1]Table2!$B$1:$Z$21,MATCH("xG/90",[1]Table2!$B$1:$Z$1,0),0),"")</f>
        <v/>
      </c>
      <c r="II40" s="41" t="str">
        <f>IFERROR(VLOOKUP(II17,[1]Table2!$B$1:$Z$21,MATCH("xGA/90",[1]Table2!$B$1:$Z$1,0),0)*VLOOKUP($B17,[1]Table2!$B$1:$Z$21,MATCH("xG/90",[1]Table2!$B$1:$Z$1,0),0),"")</f>
        <v/>
      </c>
      <c r="IJ40" s="41" t="str">
        <f>IFERROR(VLOOKUP(IJ17,[1]Table2!$B$1:$Z$21,MATCH("xGA/90",[1]Table2!$B$1:$Z$1,0),0)*VLOOKUP($B17,[1]Table2!$B$1:$Z$21,MATCH("xG/90",[1]Table2!$B$1:$Z$1,0),0),"")</f>
        <v/>
      </c>
      <c r="IK40" s="41" t="str">
        <f>IFERROR(VLOOKUP(IK17,[1]Table2!$B$1:$Z$21,MATCH("xGA/90",[1]Table2!$B$1:$Z$1,0),0)*VLOOKUP($B17,[1]Table2!$B$1:$Z$21,MATCH("xG/90",[1]Table2!$B$1:$Z$1,0),0),"")</f>
        <v/>
      </c>
      <c r="IL40" s="41" t="str">
        <f>IFERROR(VLOOKUP(IL17,[1]Table2!$B$1:$Z$21,MATCH("xGA/90",[1]Table2!$B$1:$Z$1,0),0)*VLOOKUP($B17,[1]Table2!$B$1:$Z$21,MATCH("xG/90",[1]Table2!$B$1:$Z$1,0),0),"")</f>
        <v/>
      </c>
      <c r="IM40" s="41">
        <f>IFERROR(VLOOKUP(IM17,[1]Table2!$B$1:$Z$21,MATCH("xGA/90",[1]Table2!$B$1:$Z$1,0),0)*VLOOKUP($B17,[1]Table2!$B$1:$Z$21,MATCH("xG/90",[1]Table2!$B$1:$Z$1,0),0),"")</f>
        <v>1.685741935483871</v>
      </c>
      <c r="IN40" s="41" t="str">
        <f>IFERROR(VLOOKUP(IN17,[1]Table2!$B$1:$Z$21,MATCH("xGA/90",[1]Table2!$B$1:$Z$1,0),0)*VLOOKUP($B17,[1]Table2!$B$1:$Z$21,MATCH("xG/90",[1]Table2!$B$1:$Z$1,0),0),"")</f>
        <v/>
      </c>
      <c r="IO40" s="41" t="str">
        <f>IFERROR(VLOOKUP(IO17,[1]Table2!$B$1:$Z$21,MATCH("xGA/90",[1]Table2!$B$1:$Z$1,0),0)*VLOOKUP($B17,[1]Table2!$B$1:$Z$21,MATCH("xG/90",[1]Table2!$B$1:$Z$1,0),0),"")</f>
        <v/>
      </c>
      <c r="IP40" s="41">
        <f>IFERROR(VLOOKUP(IP17,[1]Table2!$B$1:$Z$21,MATCH("xGA/90",[1]Table2!$B$1:$Z$1,0),0)*VLOOKUP($B17,[1]Table2!$B$1:$Z$21,MATCH("xG/90",[1]Table2!$B$1:$Z$1,0),0),"")</f>
        <v>2.1620104166666669</v>
      </c>
      <c r="IQ40" s="41" t="str">
        <f>IFERROR(VLOOKUP(IQ17,[1]Table2!$B$1:$Z$21,MATCH("xGA/90",[1]Table2!$B$1:$Z$1,0),0)*VLOOKUP($B17,[1]Table2!$B$1:$Z$21,MATCH("xG/90",[1]Table2!$B$1:$Z$1,0),0),"")</f>
        <v/>
      </c>
      <c r="IR40" s="41" t="str">
        <f>IFERROR(VLOOKUP(IR17,[1]Table2!$B$1:$Z$21,MATCH("xGA/90",[1]Table2!$B$1:$Z$1,0),0)*VLOOKUP($B17,[1]Table2!$B$1:$Z$21,MATCH("xG/90",[1]Table2!$B$1:$Z$1,0),0),"")</f>
        <v/>
      </c>
      <c r="IS40" s="41">
        <f>IFERROR(VLOOKUP(IS17,[1]Table2!$B$1:$Z$21,MATCH("xGA/90",[1]Table2!$B$1:$Z$1,0),0)*VLOOKUP($B17,[1]Table2!$B$1:$Z$21,MATCH("xG/90",[1]Table2!$B$1:$Z$1,0),0),"")</f>
        <v>2.7731249999999998</v>
      </c>
      <c r="IT40" s="41" t="str">
        <f>IFERROR(VLOOKUP(IT17,[1]Table2!$B$1:$Z$21,MATCH("xGA/90",[1]Table2!$B$1:$Z$1,0),0)*VLOOKUP($B17,[1]Table2!$B$1:$Z$21,MATCH("xG/90",[1]Table2!$B$1:$Z$1,0),0),"")</f>
        <v/>
      </c>
      <c r="IU40" s="41" t="str">
        <f>IFERROR(VLOOKUP(IU17,[1]Table2!$B$1:$Z$21,MATCH("xGA/90",[1]Table2!$B$1:$Z$1,0),0)*VLOOKUP($B17,[1]Table2!$B$1:$Z$21,MATCH("xG/90",[1]Table2!$B$1:$Z$1,0),0),"")</f>
        <v/>
      </c>
      <c r="IV40" s="41" t="str">
        <f>IFERROR(VLOOKUP(IV17,[1]Table2!$B$1:$Z$21,MATCH("xGA/90",[1]Table2!$B$1:$Z$1,0),0)*VLOOKUP($B17,[1]Table2!$B$1:$Z$21,MATCH("xG/90",[1]Table2!$B$1:$Z$1,0),0),"")</f>
        <v/>
      </c>
      <c r="IW40" s="41" t="str">
        <f>IFERROR(VLOOKUP(IW17,[1]Table2!$B$1:$Z$21,MATCH("xGA/90",[1]Table2!$B$1:$Z$1,0),0)*VLOOKUP($B17,[1]Table2!$B$1:$Z$21,MATCH("xG/90",[1]Table2!$B$1:$Z$1,0),0),"")</f>
        <v/>
      </c>
      <c r="IX40" s="41" t="str">
        <f>IFERROR(VLOOKUP(IX17,[1]Table2!$B$1:$Z$21,MATCH("xGA/90",[1]Table2!$B$1:$Z$1,0),0)*VLOOKUP($B17,[1]Table2!$B$1:$Z$21,MATCH("xG/90",[1]Table2!$B$1:$Z$1,0),0),"")</f>
        <v/>
      </c>
      <c r="IY40" s="41" t="str">
        <f>IFERROR(VLOOKUP(IY17,[1]Table2!$B$1:$Z$21,MATCH("xGA/90",[1]Table2!$B$1:$Z$1,0),0)*VLOOKUP($B17,[1]Table2!$B$1:$Z$21,MATCH("xG/90",[1]Table2!$B$1:$Z$1,0),0),"")</f>
        <v/>
      </c>
      <c r="IZ40" s="41" t="str">
        <f>IFERROR(VLOOKUP(IZ17,[1]Table2!$B$1:$Z$21,MATCH("xGA/90",[1]Table2!$B$1:$Z$1,0),0)*VLOOKUP($B17,[1]Table2!$B$1:$Z$21,MATCH("xG/90",[1]Table2!$B$1:$Z$1,0),0),"")</f>
        <v/>
      </c>
      <c r="JA40" s="41">
        <f>IFERROR(VLOOKUP(JA17,[1]Table2!$B$1:$Z$21,MATCH("xGA/90",[1]Table2!$B$1:$Z$1,0),0)*VLOOKUP($B17,[1]Table2!$B$1:$Z$21,MATCH("xG/90",[1]Table2!$B$1:$Z$1,0),0),"")</f>
        <v>2.7731249999999998</v>
      </c>
      <c r="JB40" s="41" t="str">
        <f>IFERROR(VLOOKUP(JB17,[1]Table2!$B$1:$Z$21,MATCH("xGA/90",[1]Table2!$B$1:$Z$1,0),0)*VLOOKUP($B17,[1]Table2!$B$1:$Z$21,MATCH("xG/90",[1]Table2!$B$1:$Z$1,0),0),"")</f>
        <v/>
      </c>
      <c r="JC40" s="41" t="str">
        <f>IFERROR(VLOOKUP(JC17,[1]Table2!$B$1:$Z$21,MATCH("xGA/90",[1]Table2!$B$1:$Z$1,0),0)*VLOOKUP($B17,[1]Table2!$B$1:$Z$21,MATCH("xG/90",[1]Table2!$B$1:$Z$1,0),0),"")</f>
        <v/>
      </c>
      <c r="JD40" s="41" t="str">
        <f>IFERROR(VLOOKUP(JD17,[1]Table2!$B$1:$Z$21,MATCH("xGA/90",[1]Table2!$B$1:$Z$1,0),0)*VLOOKUP($B17,[1]Table2!$B$1:$Z$21,MATCH("xG/90",[1]Table2!$B$1:$Z$1,0),0),"")</f>
        <v/>
      </c>
      <c r="JE40" s="41" t="str">
        <f>IFERROR(VLOOKUP(JE17,[1]Table2!$B$1:$Z$21,MATCH("xGA/90",[1]Table2!$B$1:$Z$1,0),0)*VLOOKUP($B17,[1]Table2!$B$1:$Z$21,MATCH("xG/90",[1]Table2!$B$1:$Z$1,0),0),"")</f>
        <v/>
      </c>
      <c r="JF40" s="41" t="str">
        <f>IFERROR(VLOOKUP(JF17,[1]Table2!$B$1:$Z$21,MATCH("xGA/90",[1]Table2!$B$1:$Z$1,0),0)*VLOOKUP($B17,[1]Table2!$B$1:$Z$21,MATCH("xG/90",[1]Table2!$B$1:$Z$1,0),0),"")</f>
        <v/>
      </c>
      <c r="JG40" s="41" t="str">
        <f>IFERROR(VLOOKUP(JG17,[1]Table2!$B$1:$Z$21,MATCH("xGA/90",[1]Table2!$B$1:$Z$1,0),0)*VLOOKUP($B17,[1]Table2!$B$1:$Z$21,MATCH("xG/90",[1]Table2!$B$1:$Z$1,0),0),"")</f>
        <v/>
      </c>
      <c r="JH40" s="41" t="str">
        <f>IFERROR(VLOOKUP(JH17,[1]Table2!$B$1:$Z$21,MATCH("xGA/90",[1]Table2!$B$1:$Z$1,0),0)*VLOOKUP($B17,[1]Table2!$B$1:$Z$21,MATCH("xG/90",[1]Table2!$B$1:$Z$1,0),0),"")</f>
        <v/>
      </c>
      <c r="JI40" s="41" t="str">
        <f>IFERROR(VLOOKUP(JI17,[1]Table2!$B$1:$Z$21,MATCH("xGA/90",[1]Table2!$B$1:$Z$1,0),0)*VLOOKUP($B17,[1]Table2!$B$1:$Z$21,MATCH("xG/90",[1]Table2!$B$1:$Z$1,0),0),"")</f>
        <v/>
      </c>
      <c r="JJ40" s="41" t="str">
        <f>IFERROR(VLOOKUP(JJ17,[1]Table2!$B$1:$Z$21,MATCH("xGA/90",[1]Table2!$B$1:$Z$1,0),0)*VLOOKUP($B17,[1]Table2!$B$1:$Z$21,MATCH("xG/90",[1]Table2!$B$1:$Z$1,0),0),"")</f>
        <v/>
      </c>
      <c r="JK40" s="41" t="str">
        <f>IFERROR(VLOOKUP(JK17,[1]Table2!$B$1:$Z$21,MATCH("xGA/90",[1]Table2!$B$1:$Z$1,0),0)*VLOOKUP($B17,[1]Table2!$B$1:$Z$21,MATCH("xG/90",[1]Table2!$B$1:$Z$1,0),0),"")</f>
        <v/>
      </c>
      <c r="JL40" s="41">
        <f>IFERROR(VLOOKUP(JL17,[1]Table2!$B$1:$Z$21,MATCH("xGA/90",[1]Table2!$B$1:$Z$1,0),0)*VLOOKUP($B17,[1]Table2!$B$1:$Z$21,MATCH("xG/90",[1]Table2!$B$1:$Z$1,0),0),"")</f>
        <v>2.115791666666667</v>
      </c>
      <c r="JM40" s="41" t="str">
        <f>IFERROR(VLOOKUP(JM17,[1]Table2!$B$1:$Z$21,MATCH("xGA/90",[1]Table2!$B$1:$Z$1,0),0)*VLOOKUP($B17,[1]Table2!$B$1:$Z$21,MATCH("xG/90",[1]Table2!$B$1:$Z$1,0),0),"")</f>
        <v/>
      </c>
      <c r="JN40" s="41" t="str">
        <f>IFERROR(VLOOKUP(JN17,[1]Table2!$B$1:$Z$21,MATCH("xGA/90",[1]Table2!$B$1:$Z$1,0),0)*VLOOKUP($B17,[1]Table2!$B$1:$Z$21,MATCH("xG/90",[1]Table2!$B$1:$Z$1,0),0),"")</f>
        <v/>
      </c>
      <c r="JO40" s="41">
        <f>IFERROR(VLOOKUP(JO17,[1]Table2!$B$1:$Z$21,MATCH("xGA/90",[1]Table2!$B$1:$Z$1,0),0)*VLOOKUP($B17,[1]Table2!$B$1:$Z$21,MATCH("xG/90",[1]Table2!$B$1:$Z$1,0),0),"")</f>
        <v>2.4085104166666667</v>
      </c>
      <c r="JP40" s="41" t="str">
        <f>IFERROR(VLOOKUP(JP17,[1]Table2!$B$1:$Z$21,MATCH("xGA/90",[1]Table2!$B$1:$Z$1,0),0)*VLOOKUP($B17,[1]Table2!$B$1:$Z$21,MATCH("xG/90",[1]Table2!$B$1:$Z$1,0),0),"")</f>
        <v/>
      </c>
      <c r="JQ40" s="41" t="str">
        <f>IFERROR(VLOOKUP(JQ17,[1]Table2!$B$1:$Z$21,MATCH("xGA/90",[1]Table2!$B$1:$Z$1,0),0)*VLOOKUP($B17,[1]Table2!$B$1:$Z$21,MATCH("xG/90",[1]Table2!$B$1:$Z$1,0),0),"")</f>
        <v/>
      </c>
      <c r="JR40" s="41" t="str">
        <f>IFERROR(VLOOKUP(JR17,[1]Table2!$B$1:$Z$21,MATCH("xGA/90",[1]Table2!$B$1:$Z$1,0),0)*VLOOKUP($B17,[1]Table2!$B$1:$Z$21,MATCH("xG/90",[1]Table2!$B$1:$Z$1,0),0),"")</f>
        <v/>
      </c>
      <c r="JS40" s="41">
        <f>IFERROR(VLOOKUP(JS17,[1]Table2!$B$1:$Z$21,MATCH("xGA/90",[1]Table2!$B$1:$Z$1,0),0)*VLOOKUP($B17,[1]Table2!$B$1:$Z$21,MATCH("xG/90",[1]Table2!$B$1:$Z$1,0),0),"")</f>
        <v>1.9040000000000001</v>
      </c>
      <c r="JT40" s="41" t="str">
        <f>IFERROR(VLOOKUP(JT17,[1]Table2!$B$1:$Z$21,MATCH("xGA/90",[1]Table2!$B$1:$Z$1,0),0)*VLOOKUP($B17,[1]Table2!$B$1:$Z$21,MATCH("xG/90",[1]Table2!$B$1:$Z$1,0),0),"")</f>
        <v/>
      </c>
      <c r="JU40" s="41" t="str">
        <f>IFERROR(VLOOKUP(JU17,[1]Table2!$B$1:$Z$21,MATCH("xGA/90",[1]Table2!$B$1:$Z$1,0),0)*VLOOKUP($B17,[1]Table2!$B$1:$Z$21,MATCH("xG/90",[1]Table2!$B$1:$Z$1,0),0),"")</f>
        <v/>
      </c>
      <c r="JV40" s="41">
        <f>IFERROR(VLOOKUP(JV17,[1]Table2!$B$1:$Z$21,MATCH("xGA/90",[1]Table2!$B$1:$Z$1,0),0)*VLOOKUP($B17,[1]Table2!$B$1:$Z$21,MATCH("xG/90",[1]Table2!$B$1:$Z$1,0),0),"")</f>
        <v>2.0939247311827955</v>
      </c>
      <c r="JW40" s="41" t="str">
        <f>IFERROR(VLOOKUP(JW17,[1]Table2!$B$1:$Z$21,MATCH("xGA/90",[1]Table2!$B$1:$Z$1,0),0)*VLOOKUP($B17,[1]Table2!$B$1:$Z$21,MATCH("xG/90",[1]Table2!$B$1:$Z$1,0),0),"")</f>
        <v/>
      </c>
      <c r="JX40" s="41" t="str">
        <f>IFERROR(VLOOKUP(JX17,[1]Table2!$B$1:$Z$21,MATCH("xGA/90",[1]Table2!$B$1:$Z$1,0),0)*VLOOKUP($B17,[1]Table2!$B$1:$Z$21,MATCH("xG/90",[1]Table2!$B$1:$Z$1,0),0),"")</f>
        <v/>
      </c>
      <c r="JY40" s="41" t="str">
        <f>IFERROR(VLOOKUP(JY17,[1]Table2!$B$1:$Z$21,MATCH("xGA/90",[1]Table2!$B$1:$Z$1,0),0)*VLOOKUP($B17,[1]Table2!$B$1:$Z$21,MATCH("xG/90",[1]Table2!$B$1:$Z$1,0),0),"")</f>
        <v/>
      </c>
      <c r="JZ40" s="41" t="str">
        <f>IFERROR(VLOOKUP(JZ17,[1]Table2!$B$1:$Z$21,MATCH("xGA/90",[1]Table2!$B$1:$Z$1,0),0)*VLOOKUP($B17,[1]Table2!$B$1:$Z$21,MATCH("xG/90",[1]Table2!$B$1:$Z$1,0),0),"")</f>
        <v/>
      </c>
      <c r="KA40" s="41" t="str">
        <f>IFERROR(VLOOKUP(KA17,[1]Table2!$B$1:$Z$21,MATCH("xGA/90",[1]Table2!$B$1:$Z$1,0),0)*VLOOKUP($B17,[1]Table2!$B$1:$Z$21,MATCH("xG/90",[1]Table2!$B$1:$Z$1,0),0),"")</f>
        <v/>
      </c>
      <c r="KB40" s="41">
        <f>IFERROR(VLOOKUP(KB17,[1]Table2!$B$1:$Z$21,MATCH("xGA/90",[1]Table2!$B$1:$Z$1,0),0)*VLOOKUP($B17,[1]Table2!$B$1:$Z$21,MATCH("xG/90",[1]Table2!$B$1:$Z$1,0),0),"")</f>
        <v>2.3879687499999998</v>
      </c>
      <c r="KC40" s="41" t="str">
        <f>IFERROR(VLOOKUP(KC17,[1]Table2!$B$1:$Z$21,MATCH("xGA/90",[1]Table2!$B$1:$Z$1,0),0)*VLOOKUP($B17,[1]Table2!$B$1:$Z$21,MATCH("xG/90",[1]Table2!$B$1:$Z$1,0),0),"")</f>
        <v/>
      </c>
      <c r="KD40" s="41" t="str">
        <f>IFERROR(VLOOKUP(KD17,[1]Table2!$B$1:$Z$21,MATCH("xGA/90",[1]Table2!$B$1:$Z$1,0),0)*VLOOKUP($B17,[1]Table2!$B$1:$Z$21,MATCH("xG/90",[1]Table2!$B$1:$Z$1,0),0),"")</f>
        <v/>
      </c>
      <c r="KE40" s="41" t="str">
        <f>IFERROR(VLOOKUP(KE17,[1]Table2!$B$1:$Z$21,MATCH("xGA/90",[1]Table2!$B$1:$Z$1,0),0)*VLOOKUP($B17,[1]Table2!$B$1:$Z$21,MATCH("xG/90",[1]Table2!$B$1:$Z$1,0),0),"")</f>
        <v/>
      </c>
      <c r="KF40" s="41" t="str">
        <f>IFERROR(VLOOKUP(KF17,[1]Table2!$B$1:$Z$21,MATCH("xGA/90",[1]Table2!$B$1:$Z$1,0),0)*VLOOKUP($B17,[1]Table2!$B$1:$Z$21,MATCH("xG/90",[1]Table2!$B$1:$Z$1,0),0),"")</f>
        <v/>
      </c>
      <c r="KG40" s="41" t="str">
        <f>IFERROR(VLOOKUP(KG17,[1]Table2!$B$1:$Z$21,MATCH("xGA/90",[1]Table2!$B$1:$Z$1,0),0)*VLOOKUP($B17,[1]Table2!$B$1:$Z$21,MATCH("xG/90",[1]Table2!$B$1:$Z$1,0),0),"")</f>
        <v/>
      </c>
      <c r="KH40" s="41" t="str">
        <f>IFERROR(VLOOKUP(KH17,[1]Table2!$B$1:$Z$21,MATCH("xGA/90",[1]Table2!$B$1:$Z$1,0),0)*VLOOKUP($B17,[1]Table2!$B$1:$Z$21,MATCH("xG/90",[1]Table2!$B$1:$Z$1,0),0),"")</f>
        <v/>
      </c>
      <c r="KI40" s="41">
        <f>IFERROR(VLOOKUP(KI17,[1]Table2!$B$1:$Z$21,MATCH("xGA/90",[1]Table2!$B$1:$Z$1,0),0)*VLOOKUP($B17,[1]Table2!$B$1:$Z$21,MATCH("xG/90",[1]Table2!$B$1:$Z$1,0),0),"")</f>
        <v>2.8912395833333333</v>
      </c>
      <c r="KJ40" s="41" t="str">
        <f>IFERROR(VLOOKUP(KJ17,[1]Table2!$B$1:$Z$21,MATCH("xGA/90",[1]Table2!$B$1:$Z$1,0),0)*VLOOKUP($B17,[1]Table2!$B$1:$Z$21,MATCH("xG/90",[1]Table2!$B$1:$Z$1,0),0),"")</f>
        <v/>
      </c>
      <c r="KK40" s="41" t="str">
        <f>IFERROR(VLOOKUP(KK17,[1]Table2!$B$1:$Z$21,MATCH("xGA/90",[1]Table2!$B$1:$Z$1,0),0)*VLOOKUP($B17,[1]Table2!$B$1:$Z$21,MATCH("xG/90",[1]Table2!$B$1:$Z$1,0),0),"")</f>
        <v/>
      </c>
      <c r="KL40" s="41" t="str">
        <f>IFERROR(VLOOKUP(KL17,[1]Table2!$B$1:$Z$21,MATCH("xGA/90",[1]Table2!$B$1:$Z$1,0),0)*VLOOKUP($B17,[1]Table2!$B$1:$Z$21,MATCH("xG/90",[1]Table2!$B$1:$Z$1,0),0),"")</f>
        <v/>
      </c>
      <c r="KM40" s="41" t="str">
        <f>IFERROR(VLOOKUP(KM17,[1]Table2!$B$1:$Z$21,MATCH("xGA/90",[1]Table2!$B$1:$Z$1,0),0)*VLOOKUP($B17,[1]Table2!$B$1:$Z$21,MATCH("xG/90",[1]Table2!$B$1:$Z$1,0),0),"")</f>
        <v/>
      </c>
      <c r="KN40" s="41">
        <f>IFERROR(VLOOKUP(KN17,[1]Table2!$B$1:$Z$21,MATCH("xGA/90",[1]Table2!$B$1:$Z$1,0),0)*VLOOKUP($B17,[1]Table2!$B$1:$Z$21,MATCH("xG/90",[1]Table2!$B$1:$Z$1,0),0),"")</f>
        <v>2.0727204301075268</v>
      </c>
      <c r="KO40" s="41" t="str">
        <f>IFERROR(VLOOKUP(KO17,[1]Table2!$B$1:$Z$21,MATCH("xGA/90",[1]Table2!$B$1:$Z$1,0),0)*VLOOKUP($B17,[1]Table2!$B$1:$Z$21,MATCH("xG/90",[1]Table2!$B$1:$Z$1,0),0),"")</f>
        <v/>
      </c>
      <c r="KP40" s="41" t="str">
        <f>IFERROR(VLOOKUP(KP17,[1]Table2!$B$1:$Z$21,MATCH("xGA/90",[1]Table2!$B$1:$Z$1,0),0)*VLOOKUP($B17,[1]Table2!$B$1:$Z$21,MATCH("xG/90",[1]Table2!$B$1:$Z$1,0),0),"")</f>
        <v/>
      </c>
      <c r="KQ40" s="41">
        <f>IFERROR(VLOOKUP(KQ17,[1]Table2!$B$1:$Z$21,MATCH("xGA/90",[1]Table2!$B$1:$Z$1,0),0)*VLOOKUP($B17,[1]Table2!$B$1:$Z$21,MATCH("xG/90",[1]Table2!$B$1:$Z$1,0),0),"")</f>
        <v>2.6929462365591399</v>
      </c>
      <c r="KR40" s="41" t="str">
        <f>IFERROR(VLOOKUP(KR17,[1]Table2!$B$1:$Z$21,MATCH("xGA/90",[1]Table2!$B$1:$Z$1,0),0)*VLOOKUP($B17,[1]Table2!$B$1:$Z$21,MATCH("xG/90",[1]Table2!$B$1:$Z$1,0),0),"")</f>
        <v/>
      </c>
      <c r="KS40" s="41" t="str">
        <f>IFERROR(VLOOKUP(KS17,[1]Table2!$B$1:$Z$21,MATCH("xGA/90",[1]Table2!$B$1:$Z$1,0),0)*VLOOKUP($B17,[1]Table2!$B$1:$Z$21,MATCH("xG/90",[1]Table2!$B$1:$Z$1,0),0),"")</f>
        <v/>
      </c>
      <c r="KT40" s="41" t="str">
        <f>IFERROR(VLOOKUP(KT17,[1]Table2!$B$1:$Z$21,MATCH("xGA/90",[1]Table2!$B$1:$Z$1,0),0)*VLOOKUP($B17,[1]Table2!$B$1:$Z$21,MATCH("xG/90",[1]Table2!$B$1:$Z$1,0),0),"")</f>
        <v/>
      </c>
      <c r="KU40" s="41" t="str">
        <f>IFERROR(VLOOKUP(KU17,[1]Table2!$B$1:$Z$21,MATCH("xGA/90",[1]Table2!$B$1:$Z$1,0),0)*VLOOKUP($B17,[1]Table2!$B$1:$Z$21,MATCH("xG/90",[1]Table2!$B$1:$Z$1,0),0),"")</f>
        <v/>
      </c>
      <c r="KV40" s="41" t="str">
        <f>IFERROR(VLOOKUP(KV17,[1]Table2!$B$1:$Z$21,MATCH("xGA/90",[1]Table2!$B$1:$Z$1,0),0)*VLOOKUP($B17,[1]Table2!$B$1:$Z$21,MATCH("xG/90",[1]Table2!$B$1:$Z$1,0),0),"")</f>
        <v/>
      </c>
      <c r="KW40" s="41" t="str">
        <f>IFERROR(VLOOKUP(KW17,[1]Table2!$B$1:$Z$21,MATCH("xGA/90",[1]Table2!$B$1:$Z$1,0),0)*VLOOKUP($B17,[1]Table2!$B$1:$Z$21,MATCH("xG/90",[1]Table2!$B$1:$Z$1,0),0),"")</f>
        <v/>
      </c>
      <c r="KX40" s="41" t="str">
        <f>IFERROR(VLOOKUP(KX17,[1]Table2!$B$1:$Z$21,MATCH("xGA/90",[1]Table2!$B$1:$Z$1,0),0)*VLOOKUP($B17,[1]Table2!$B$1:$Z$21,MATCH("xG/90",[1]Table2!$B$1:$Z$1,0),0),"")</f>
        <v/>
      </c>
      <c r="KY40" s="41" t="str">
        <f>IFERROR(VLOOKUP(KY17,[1]Table2!$B$1:$Z$21,MATCH("xGA/90",[1]Table2!$B$1:$Z$1,0),0)*VLOOKUP($B17,[1]Table2!$B$1:$Z$21,MATCH("xG/90",[1]Table2!$B$1:$Z$1,0),0),"")</f>
        <v/>
      </c>
      <c r="KZ40" s="41" t="str">
        <f>IFERROR(VLOOKUP(KZ17,[1]Table2!$B$1:$Z$21,MATCH("xGA/90",[1]Table2!$B$1:$Z$1,0),0)*VLOOKUP($B17,[1]Table2!$B$1:$Z$21,MATCH("xG/90",[1]Table2!$B$1:$Z$1,0),0),"")</f>
        <v/>
      </c>
      <c r="LA40" s="41" t="str">
        <f>IFERROR(VLOOKUP(LA17,[1]Table2!$B$1:$Z$21,MATCH("xGA/90",[1]Table2!$B$1:$Z$1,0),0)*VLOOKUP($B17,[1]Table2!$B$1:$Z$21,MATCH("xG/90",[1]Table2!$B$1:$Z$1,0),0),"")</f>
        <v/>
      </c>
      <c r="LB40" s="41" t="str">
        <f>IFERROR(VLOOKUP(LB17,[1]Table2!$B$1:$Z$21,MATCH("xGA/90",[1]Table2!$B$1:$Z$1,0),0)*VLOOKUP($B17,[1]Table2!$B$1:$Z$21,MATCH("xG/90",[1]Table2!$B$1:$Z$1,0),0),"")</f>
        <v/>
      </c>
      <c r="LC40" s="41" t="str">
        <f>IFERROR(VLOOKUP(LC17,[1]Table2!$B$1:$Z$21,MATCH("xGA/90",[1]Table2!$B$1:$Z$1,0),0)*VLOOKUP($B17,[1]Table2!$B$1:$Z$21,MATCH("xG/90",[1]Table2!$B$1:$Z$1,0),0),"")</f>
        <v/>
      </c>
      <c r="LD40" s="41" t="str">
        <f>IFERROR(VLOOKUP(LD17,[1]Table2!$B$1:$Z$21,MATCH("xGA/90",[1]Table2!$B$1:$Z$1,0),0)*VLOOKUP($B17,[1]Table2!$B$1:$Z$21,MATCH("xG/90",[1]Table2!$B$1:$Z$1,0),0),"")</f>
        <v/>
      </c>
      <c r="LE40" s="41" t="str">
        <f>IFERROR(VLOOKUP(LE17,[1]Table2!$B$1:$Z$21,MATCH("xGA/90",[1]Table2!$B$1:$Z$1,0),0)*VLOOKUP($B17,[1]Table2!$B$1:$Z$21,MATCH("xG/90",[1]Table2!$B$1:$Z$1,0),0),"")</f>
        <v/>
      </c>
      <c r="LF40" s="41" t="str">
        <f>IFERROR(VLOOKUP(LF17,[1]Table2!$B$1:$Z$21,MATCH("xGA/90",[1]Table2!$B$1:$Z$1,0),0)*VLOOKUP($B17,[1]Table2!$B$1:$Z$21,MATCH("xG/90",[1]Table2!$B$1:$Z$1,0),0),"")</f>
        <v/>
      </c>
      <c r="LG40" s="41" t="str">
        <f>IFERROR(VLOOKUP(LG17,[1]Table2!$B$1:$Z$21,MATCH("xGA/90",[1]Table2!$B$1:$Z$1,0),0)*VLOOKUP($B17,[1]Table2!$B$1:$Z$21,MATCH("xG/90",[1]Table2!$B$1:$Z$1,0),0),"")</f>
        <v/>
      </c>
      <c r="LH40" s="41" t="str">
        <f>IFERROR(VLOOKUP(LH17,[1]Table2!$B$1:$Z$21,MATCH("xGA/90",[1]Table2!$B$1:$Z$1,0),0)*VLOOKUP($B17,[1]Table2!$B$1:$Z$21,MATCH("xG/90",[1]Table2!$B$1:$Z$1,0),0),"")</f>
        <v/>
      </c>
      <c r="LI40" s="41" t="str">
        <f>IFERROR(VLOOKUP(LI17,[1]Table2!$B$1:$Z$21,MATCH("xGA/90",[1]Table2!$B$1:$Z$1,0),0)*VLOOKUP($B17,[1]Table2!$B$1:$Z$21,MATCH("xG/90",[1]Table2!$B$1:$Z$1,0),0),"")</f>
        <v/>
      </c>
      <c r="LJ40" s="41" t="str">
        <f>IFERROR(VLOOKUP(LJ17,[1]Table2!$B$1:$Z$21,MATCH("xGA/90",[1]Table2!$B$1:$Z$1,0),0)*VLOOKUP($B17,[1]Table2!$B$1:$Z$21,MATCH("xG/90",[1]Table2!$B$1:$Z$1,0),0),"")</f>
        <v/>
      </c>
      <c r="LK40" s="41" t="str">
        <f>IFERROR(VLOOKUP(LK17,[1]Table2!$B$1:$Z$21,MATCH("xGA/90",[1]Table2!$B$1:$Z$1,0),0)*VLOOKUP($B17,[1]Table2!$B$1:$Z$21,MATCH("xG/90",[1]Table2!$B$1:$Z$1,0),0),"")</f>
        <v/>
      </c>
      <c r="LL40" s="41" t="str">
        <f>IFERROR(VLOOKUP(LL17,[1]Table2!$B$1:$Z$21,MATCH("xGA/90",[1]Table2!$B$1:$Z$1,0),0)*VLOOKUP($B17,[1]Table2!$B$1:$Z$21,MATCH("xG/90",[1]Table2!$B$1:$Z$1,0),0),"")</f>
        <v/>
      </c>
      <c r="LM40" s="41" t="str">
        <f>IFERROR(VLOOKUP(LM17,[1]Table2!$B$1:$Z$21,MATCH("xGA/90",[1]Table2!$B$1:$Z$1,0),0)*VLOOKUP($B17,[1]Table2!$B$1:$Z$21,MATCH("xG/90",[1]Table2!$B$1:$Z$1,0),0),"")</f>
        <v/>
      </c>
      <c r="LN40" s="41" t="str">
        <f>IFERROR(VLOOKUP(LN17,[1]Table2!$B$1:$Z$21,MATCH("xGA/90",[1]Table2!$B$1:$Z$1,0),0)*VLOOKUP($B17,[1]Table2!$B$1:$Z$21,MATCH("xG/90",[1]Table2!$B$1:$Z$1,0),0),"")</f>
        <v/>
      </c>
      <c r="LO40" s="41" t="str">
        <f>IFERROR(VLOOKUP(LO17,[1]Table2!$B$1:$Z$21,MATCH("xGA/90",[1]Table2!$B$1:$Z$1,0),0)*VLOOKUP($B17,[1]Table2!$B$1:$Z$21,MATCH("xG/90",[1]Table2!$B$1:$Z$1,0),0),"")</f>
        <v/>
      </c>
      <c r="LP40" s="41" t="str">
        <f>IFERROR(VLOOKUP(LP17,[1]Table2!$B$1:$Z$21,MATCH("xGA/90",[1]Table2!$B$1:$Z$1,0),0)*VLOOKUP($B17,[1]Table2!$B$1:$Z$21,MATCH("xG/90",[1]Table2!$B$1:$Z$1,0),0),"")</f>
        <v/>
      </c>
      <c r="LQ40" s="41" t="str">
        <f>IFERROR(VLOOKUP(LQ17,[1]Table2!$B$1:$Z$21,MATCH("xGA/90",[1]Table2!$B$1:$Z$1,0),0)*VLOOKUP($B17,[1]Table2!$B$1:$Z$21,MATCH("xG/90",[1]Table2!$B$1:$Z$1,0),0),"")</f>
        <v/>
      </c>
      <c r="LR40" s="41" t="str">
        <f>IFERROR(VLOOKUP(LR17,[1]Table2!$B$1:$Z$21,MATCH("xGA/90",[1]Table2!$B$1:$Z$1,0),0)*VLOOKUP($B17,[1]Table2!$B$1:$Z$21,MATCH("xG/90",[1]Table2!$B$1:$Z$1,0),0),"")</f>
        <v/>
      </c>
      <c r="LS40" s="41" t="str">
        <f>IFERROR(VLOOKUP(LS17,[1]Table2!$B$1:$Z$21,MATCH("xGA/90",[1]Table2!$B$1:$Z$1,0),0)*VLOOKUP($B17,[1]Table2!$B$1:$Z$21,MATCH("xG/90",[1]Table2!$B$1:$Z$1,0),0),"")</f>
        <v/>
      </c>
      <c r="LT40" s="41" t="str">
        <f>IFERROR(VLOOKUP(LT17,[1]Table2!$B$1:$Z$21,MATCH("xGA/90",[1]Table2!$B$1:$Z$1,0),0)*VLOOKUP($B17,[1]Table2!$B$1:$Z$21,MATCH("xG/90",[1]Table2!$B$1:$Z$1,0),0),"")</f>
        <v/>
      </c>
      <c r="LU40" s="41" t="str">
        <f>IFERROR(VLOOKUP(LU17,[1]Table2!$B$1:$Z$21,MATCH("xGA/90",[1]Table2!$B$1:$Z$1,0),0)*VLOOKUP($B17,[1]Table2!$B$1:$Z$21,MATCH("xG/90",[1]Table2!$B$1:$Z$1,0),0),"")</f>
        <v/>
      </c>
      <c r="LV40" s="41" t="str">
        <f>IFERROR(VLOOKUP(LV17,[1]Table2!$B$1:$Z$21,MATCH("xGA/90",[1]Table2!$B$1:$Z$1,0),0)*VLOOKUP($B17,[1]Table2!$B$1:$Z$21,MATCH("xG/90",[1]Table2!$B$1:$Z$1,0),0),"")</f>
        <v/>
      </c>
      <c r="LW40" s="41" t="str">
        <f>IFERROR(VLOOKUP(LW17,[1]Table2!$B$1:$Z$21,MATCH("xGA/90",[1]Table2!$B$1:$Z$1,0),0)*VLOOKUP($B17,[1]Table2!$B$1:$Z$21,MATCH("xG/90",[1]Table2!$B$1:$Z$1,0),0),"")</f>
        <v/>
      </c>
      <c r="LX40" s="41" t="str">
        <f>IFERROR(VLOOKUP(LX17,[1]Table2!$B$1:$Z$21,MATCH("xGA/90",[1]Table2!$B$1:$Z$1,0),0)*VLOOKUP($B17,[1]Table2!$B$1:$Z$21,MATCH("xG/90",[1]Table2!$B$1:$Z$1,0),0),"")</f>
        <v/>
      </c>
      <c r="LY40" s="41" t="str">
        <f>IFERROR(VLOOKUP(LY17,[1]Table2!$B$1:$Z$21,MATCH("xGA/90",[1]Table2!$B$1:$Z$1,0),0)*VLOOKUP($B17,[1]Table2!$B$1:$Z$21,MATCH("xG/90",[1]Table2!$B$1:$Z$1,0),0),"")</f>
        <v/>
      </c>
      <c r="LZ40" s="41" t="str">
        <f>IFERROR(VLOOKUP(LZ17,[1]Table2!$B$1:$Z$21,MATCH("xGA/90",[1]Table2!$B$1:$Z$1,0),0)*VLOOKUP($B17,[1]Table2!$B$1:$Z$21,MATCH("xG/90",[1]Table2!$B$1:$Z$1,0),0),"")</f>
        <v/>
      </c>
      <c r="MA40" s="41" t="str">
        <f>IFERROR(VLOOKUP(MA17,[1]Table2!$B$1:$Z$21,MATCH("xGA/90",[1]Table2!$B$1:$Z$1,0),0)*VLOOKUP($B17,[1]Table2!$B$1:$Z$21,MATCH("xG/90",[1]Table2!$B$1:$Z$1,0),0),"")</f>
        <v/>
      </c>
      <c r="MB40" s="41" t="str">
        <f>IFERROR(VLOOKUP(MB17,[1]Table2!$B$1:$Z$21,MATCH("xGA/90",[1]Table2!$B$1:$Z$1,0),0)*VLOOKUP($B17,[1]Table2!$B$1:$Z$21,MATCH("xG/90",[1]Table2!$B$1:$Z$1,0),0),"")</f>
        <v/>
      </c>
      <c r="MC40" s="41" t="str">
        <f>IFERROR(VLOOKUP(MC17,[1]Table2!$B$1:$Z$21,MATCH("xGA/90",[1]Table2!$B$1:$Z$1,0),0)*VLOOKUP($B17,[1]Table2!$B$1:$Z$21,MATCH("xG/90",[1]Table2!$B$1:$Z$1,0),0),"")</f>
        <v/>
      </c>
      <c r="MD40" s="41" t="str">
        <f>IFERROR(VLOOKUP(MD17,[1]Table2!$B$1:$Z$21,MATCH("xGA/90",[1]Table2!$B$1:$Z$1,0),0)*VLOOKUP($B17,[1]Table2!$B$1:$Z$21,MATCH("xG/90",[1]Table2!$B$1:$Z$1,0),0),"")</f>
        <v/>
      </c>
      <c r="ME40" s="41" t="str">
        <f>IFERROR(VLOOKUP(ME17,[1]Table2!$B$1:$Z$21,MATCH("xGA/90",[1]Table2!$B$1:$Z$1,0),0)*VLOOKUP($B17,[1]Table2!$B$1:$Z$21,MATCH("xG/90",[1]Table2!$B$1:$Z$1,0),0),"")</f>
        <v/>
      </c>
      <c r="MF40" s="41" t="str">
        <f>IFERROR(VLOOKUP(MF17,[1]Table2!$B$1:$Z$21,MATCH("xGA/90",[1]Table2!$B$1:$Z$1,0),0)*VLOOKUP($B17,[1]Table2!$B$1:$Z$21,MATCH("xG/90",[1]Table2!$B$1:$Z$1,0),0),"")</f>
        <v/>
      </c>
      <c r="MG40" s="41" t="str">
        <f>IFERROR(VLOOKUP(MG17,[1]Table2!$B$1:$Z$21,MATCH("xGA/90",[1]Table2!$B$1:$Z$1,0),0)*VLOOKUP($B17,[1]Table2!$B$1:$Z$21,MATCH("xG/90",[1]Table2!$B$1:$Z$1,0),0),"")</f>
        <v/>
      </c>
      <c r="MH40" s="41" t="str">
        <f>IFERROR(VLOOKUP(MH17,[1]Table2!$B$1:$Z$21,MATCH("xGA/90",[1]Table2!$B$1:$Z$1,0),0)*VLOOKUP($B17,[1]Table2!$B$1:$Z$21,MATCH("xG/90",[1]Table2!$B$1:$Z$1,0),0),"")</f>
        <v/>
      </c>
      <c r="MI40" s="41" t="str">
        <f>IFERROR(VLOOKUP(MI17,[1]Table2!$B$1:$Z$21,MATCH("xGA/90",[1]Table2!$B$1:$Z$1,0),0)*VLOOKUP($B17,[1]Table2!$B$1:$Z$21,MATCH("xG/90",[1]Table2!$B$1:$Z$1,0),0),"")</f>
        <v/>
      </c>
      <c r="MJ40" s="41" t="str">
        <f>IFERROR(VLOOKUP(MJ17,[1]Table2!$B$1:$Z$21,MATCH("xGA/90",[1]Table2!$B$1:$Z$1,0),0)*VLOOKUP($B17,[1]Table2!$B$1:$Z$21,MATCH("xG/90",[1]Table2!$B$1:$Z$1,0),0),"")</f>
        <v/>
      </c>
      <c r="MK40" s="41" t="str">
        <f>IFERROR(VLOOKUP(MK17,[1]Table2!$B$1:$Z$21,MATCH("xGA/90",[1]Table2!$B$1:$Z$1,0),0)*VLOOKUP($B17,[1]Table2!$B$1:$Z$21,MATCH("xG/90",[1]Table2!$B$1:$Z$1,0),0),"")</f>
        <v/>
      </c>
      <c r="ML40" s="41" t="str">
        <f>IFERROR(VLOOKUP(ML17,[1]Table2!$B$1:$Z$21,MATCH("xGA/90",[1]Table2!$B$1:$Z$1,0),0)*VLOOKUP($B17,[1]Table2!$B$1:$Z$21,MATCH("xG/90",[1]Table2!$B$1:$Z$1,0),0),"")</f>
        <v/>
      </c>
      <c r="MM40" s="41" t="str">
        <f>IFERROR(VLOOKUP(MM17,[1]Table2!$B$1:$Z$21,MATCH("xGA/90",[1]Table2!$B$1:$Z$1,0),0)*VLOOKUP($B17,[1]Table2!$B$1:$Z$21,MATCH("xG/90",[1]Table2!$B$1:$Z$1,0),0),"")</f>
        <v/>
      </c>
      <c r="MN40" s="41" t="str">
        <f>IFERROR(VLOOKUP(MN17,[1]Table2!$B$1:$Z$21,MATCH("xGA/90",[1]Table2!$B$1:$Z$1,0),0)*VLOOKUP($B17,[1]Table2!$B$1:$Z$21,MATCH("xG/90",[1]Table2!$B$1:$Z$1,0),0),"")</f>
        <v/>
      </c>
      <c r="MO40" s="41" t="str">
        <f>IFERROR(VLOOKUP(MO17,[1]Table2!$B$1:$Z$21,MATCH("xGA/90",[1]Table2!$B$1:$Z$1,0),0)*VLOOKUP($B17,[1]Table2!$B$1:$Z$21,MATCH("xG/90",[1]Table2!$B$1:$Z$1,0),0),"")</f>
        <v/>
      </c>
      <c r="MP40" s="41" t="str">
        <f>IFERROR(VLOOKUP(MP17,[1]Table2!$B$1:$Z$21,MATCH("xGA/90",[1]Table2!$B$1:$Z$1,0),0)*VLOOKUP($B17,[1]Table2!$B$1:$Z$21,MATCH("xG/90",[1]Table2!$B$1:$Z$1,0),0),"")</f>
        <v/>
      </c>
      <c r="MQ40" s="41" t="str">
        <f>IFERROR(VLOOKUP(MQ17,[1]Table2!$B$1:$Z$21,MATCH("xGA/90",[1]Table2!$B$1:$Z$1,0),0)*VLOOKUP($B17,[1]Table2!$B$1:$Z$21,MATCH("xG/90",[1]Table2!$B$1:$Z$1,0),0),"")</f>
        <v/>
      </c>
      <c r="MR40" s="41" t="str">
        <f>IFERROR(VLOOKUP(MR17,[1]Table2!$B$1:$Z$21,MATCH("xGA/90",[1]Table2!$B$1:$Z$1,0),0)*VLOOKUP($B17,[1]Table2!$B$1:$Z$21,MATCH("xG/90",[1]Table2!$B$1:$Z$1,0),0),"")</f>
        <v/>
      </c>
      <c r="MS40" s="41" t="str">
        <f>IFERROR(VLOOKUP(MS17,[1]Table2!$B$1:$Z$21,MATCH("xGA/90",[1]Table2!$B$1:$Z$1,0),0)*VLOOKUP($B17,[1]Table2!$B$1:$Z$21,MATCH("xG/90",[1]Table2!$B$1:$Z$1,0),0),"")</f>
        <v/>
      </c>
      <c r="MT40" s="41" t="str">
        <f>IFERROR(VLOOKUP(MT17,[1]Table2!$B$1:$Z$21,MATCH("xGA/90",[1]Table2!$B$1:$Z$1,0),0)*VLOOKUP($B17,[1]Table2!$B$1:$Z$21,MATCH("xG/90",[1]Table2!$B$1:$Z$1,0),0),"")</f>
        <v/>
      </c>
      <c r="MU40" s="41" t="str">
        <f>IFERROR(VLOOKUP(MU17,[1]Table2!$B$1:$Z$21,MATCH("xGA/90",[1]Table2!$B$1:$Z$1,0),0)*VLOOKUP($B17,[1]Table2!$B$1:$Z$21,MATCH("xG/90",[1]Table2!$B$1:$Z$1,0),0),"")</f>
        <v/>
      </c>
      <c r="MV40" s="41" t="str">
        <f>IFERROR(VLOOKUP(MV17,[1]Table2!$B$1:$Z$21,MATCH("xGA/90",[1]Table2!$B$1:$Z$1,0),0)*VLOOKUP($B17,[1]Table2!$B$1:$Z$21,MATCH("xG/90",[1]Table2!$B$1:$Z$1,0),0),"")</f>
        <v/>
      </c>
      <c r="MW40" s="41" t="str">
        <f>IFERROR(VLOOKUP(MW17,[1]Table2!$B$1:$Z$21,MATCH("xGA/90",[1]Table2!$B$1:$Z$1,0),0)*VLOOKUP($B17,[1]Table2!$B$1:$Z$21,MATCH("xG/90",[1]Table2!$B$1:$Z$1,0),0),"")</f>
        <v/>
      </c>
      <c r="MX40" s="41" t="str">
        <f>IFERROR(VLOOKUP(MX17,[1]Table2!$B$1:$Z$21,MATCH("xGA/90",[1]Table2!$B$1:$Z$1,0),0)*VLOOKUP($B17,[1]Table2!$B$1:$Z$21,MATCH("xG/90",[1]Table2!$B$1:$Z$1,0),0),"")</f>
        <v/>
      </c>
      <c r="MY40" s="41" t="str">
        <f>IFERROR(VLOOKUP(MY17,[1]Table2!$B$1:$Z$21,MATCH("xGA/90",[1]Table2!$B$1:$Z$1,0),0)*VLOOKUP($B17,[1]Table2!$B$1:$Z$21,MATCH("xG/90",[1]Table2!$B$1:$Z$1,0),0),"")</f>
        <v/>
      </c>
      <c r="MZ40" s="41" t="str">
        <f>IFERROR(VLOOKUP(MZ17,[1]Table2!$B$1:$Z$21,MATCH("xGA/90",[1]Table2!$B$1:$Z$1,0),0)*VLOOKUP($B17,[1]Table2!$B$1:$Z$21,MATCH("xG/90",[1]Table2!$B$1:$Z$1,0),0),"")</f>
        <v/>
      </c>
      <c r="NA40" s="41" t="str">
        <f>IFERROR(VLOOKUP(NA17,[1]Table2!$B$1:$Z$21,MATCH("xGA/90",[1]Table2!$B$1:$Z$1,0),0)*VLOOKUP($B17,[1]Table2!$B$1:$Z$21,MATCH("xG/90",[1]Table2!$B$1:$Z$1,0),0),"")</f>
        <v/>
      </c>
      <c r="NB40" s="41" t="str">
        <f>IFERROR(VLOOKUP(NB17,[1]Table2!$B$1:$Z$21,MATCH("xGA/90",[1]Table2!$B$1:$Z$1,0),0)*VLOOKUP($B17,[1]Table2!$B$1:$Z$21,MATCH("xG/90",[1]Table2!$B$1:$Z$1,0),0),"")</f>
        <v/>
      </c>
      <c r="NC40" s="41" t="str">
        <f>IFERROR(VLOOKUP(NC17,[1]Table2!$B$1:$Z$21,MATCH("xGA/90",[1]Table2!$B$1:$Z$1,0),0)*VLOOKUP($B17,[1]Table2!$B$1:$Z$21,MATCH("xG/90",[1]Table2!$B$1:$Z$1,0),0),"")</f>
        <v/>
      </c>
      <c r="NE40" s="40">
        <f t="shared" si="0"/>
        <v>0.35</v>
      </c>
      <c r="NF40" s="41" t="str">
        <f>IFERROR(VLOOKUP(NF17,[1]Table2!$B$1:$Z$21,MATCH("xGA/90",[1]Table2!$B$1:$Z$1,0),0)*VLOOKUP($B17,[1]Table2!$B$1:$Z$21,MATCH("xG/90",[1]Table2!$B$1:$Z$1,0),0),"")</f>
        <v/>
      </c>
      <c r="NG40" s="41" t="str">
        <f>IFERROR(VLOOKUP(NG17,[1]Table2!$B$1:$Z$21,MATCH("xGA/90",[1]Table2!$B$1:$Z$1,0),0)*VLOOKUP($B17,[1]Table2!$B$1:$Z$21,MATCH("xG/90",[1]Table2!$B$1:$Z$1,0),0),"")</f>
        <v/>
      </c>
      <c r="NH40" s="41" t="str">
        <f>IFERROR(VLOOKUP(NH17,[1]Table2!$B$1:$Z$21,MATCH("xGA/90",[1]Table2!$B$1:$Z$1,0),0)*VLOOKUP($B17,[1]Table2!$B$1:$Z$21,MATCH("xG/90",[1]Table2!$B$1:$Z$1,0),0),"")</f>
        <v/>
      </c>
      <c r="NI40" s="41" t="str">
        <f>IFERROR(VLOOKUP(NI17,[1]Table2!$B$1:$Z$21,MATCH("xGA/90",[1]Table2!$B$1:$Z$1,0),0)*VLOOKUP($B17,[1]Table2!$B$1:$Z$21,MATCH("xG/90",[1]Table2!$B$1:$Z$1,0),0),"")</f>
        <v/>
      </c>
      <c r="NJ40" s="41" t="str">
        <f>IFERROR(VLOOKUP(NJ17,[1]Table2!$B$1:$Z$21,MATCH("xGA/90",[1]Table2!$B$1:$Z$1,0),0)*VLOOKUP($B17,[1]Table2!$B$1:$Z$21,MATCH("xG/90",[1]Table2!$B$1:$Z$1,0),0),"")</f>
        <v/>
      </c>
    </row>
    <row r="41" spans="1:374" s="42" customFormat="1" ht="15.75" thickBot="1" x14ac:dyDescent="0.3">
      <c r="A41" s="39" t="s">
        <v>50</v>
      </c>
      <c r="B41" s="40">
        <f>VLOOKUP(A41,[1]Table!$B$1:$O$21,MATCH("xGD/90",[1]Table!$B$1:$O$1,0),0)</f>
        <v>0.72</v>
      </c>
      <c r="C41" s="41" t="str">
        <f>IFERROR(VLOOKUP(C18,[1]Table2!$B$1:$Z$21,MATCH("xGA/90",[1]Table2!$B$1:$Z$1,0),0)*VLOOKUP($B18,[1]Table2!$B$1:$Z$21,MATCH("xG/90",[1]Table2!$B$1:$Z$1,0),0),"")</f>
        <v/>
      </c>
      <c r="D41" s="41" t="str">
        <f>IFERROR(VLOOKUP(D18,[1]Table2!$B$1:$Z$21,MATCH("xGA/90",[1]Table2!$B$1:$Z$1,0),0)*VLOOKUP($B18,[1]Table2!$B$1:$Z$21,MATCH("xG/90",[1]Table2!$B$1:$Z$1,0),0),"")</f>
        <v/>
      </c>
      <c r="E41" s="41" t="str">
        <f>IFERROR(VLOOKUP(E18,[1]Table2!$B$1:$Z$21,MATCH("xGA/90",[1]Table2!$B$1:$Z$1,0),0)*VLOOKUP($B18,[1]Table2!$B$1:$Z$21,MATCH("xG/90",[1]Table2!$B$1:$Z$1,0),0),"")</f>
        <v/>
      </c>
      <c r="F41" s="41" t="str">
        <f>IFERROR(VLOOKUP(F18,[1]Table2!$B$1:$Z$21,MATCH("xGA/90",[1]Table2!$B$1:$Z$1,0),0)*VLOOKUP($B18,[1]Table2!$B$1:$Z$21,MATCH("xG/90",[1]Table2!$B$1:$Z$1,0),0),"")</f>
        <v/>
      </c>
      <c r="G41" s="41" t="str">
        <f>IFERROR(VLOOKUP(G18,[1]Table2!$B$1:$Z$21,MATCH("xGA/90",[1]Table2!$B$1:$Z$1,0),0)*VLOOKUP($B18,[1]Table2!$B$1:$Z$21,MATCH("xG/90",[1]Table2!$B$1:$Z$1,0),0),"")</f>
        <v/>
      </c>
      <c r="H41" s="41">
        <f>IFERROR(VLOOKUP(H18,[1]Table2!$B$1:$Z$21,MATCH("xGA/90",[1]Table2!$B$1:$Z$1,0),0)*VLOOKUP($B18,[1]Table2!$B$1:$Z$21,MATCH("xG/90",[1]Table2!$B$1:$Z$1,0),0),"")</f>
        <v>2.9504032258064519</v>
      </c>
      <c r="I41" s="41" t="str">
        <f>IFERROR(VLOOKUP(I18,[1]Table2!$B$1:$Z$21,MATCH("xGA/90",[1]Table2!$B$1:$Z$1,0),0)*VLOOKUP($B18,[1]Table2!$B$1:$Z$21,MATCH("xG/90",[1]Table2!$B$1:$Z$1,0),0),"")</f>
        <v/>
      </c>
      <c r="J41" s="41" t="str">
        <f>IFERROR(VLOOKUP(J18,[1]Table2!$B$1:$Z$21,MATCH("xGA/90",[1]Table2!$B$1:$Z$1,0),0)*VLOOKUP($B18,[1]Table2!$B$1:$Z$21,MATCH("xG/90",[1]Table2!$B$1:$Z$1,0),0),"")</f>
        <v/>
      </c>
      <c r="K41" s="41" t="str">
        <f>IFERROR(VLOOKUP(K18,[1]Table2!$B$1:$Z$21,MATCH("xGA/90",[1]Table2!$B$1:$Z$1,0),0)*VLOOKUP($B18,[1]Table2!$B$1:$Z$21,MATCH("xG/90",[1]Table2!$B$1:$Z$1,0),0),"")</f>
        <v/>
      </c>
      <c r="L41" s="41" t="str">
        <f>IFERROR(VLOOKUP(L18,[1]Table2!$B$1:$Z$21,MATCH("xGA/90",[1]Table2!$B$1:$Z$1,0),0)*VLOOKUP($B18,[1]Table2!$B$1:$Z$21,MATCH("xG/90",[1]Table2!$B$1:$Z$1,0),0),"")</f>
        <v/>
      </c>
      <c r="M41" s="41" t="str">
        <f>IFERROR(VLOOKUP(M18,[1]Table2!$B$1:$Z$21,MATCH("xGA/90",[1]Table2!$B$1:$Z$1,0),0)*VLOOKUP($B18,[1]Table2!$B$1:$Z$21,MATCH("xG/90",[1]Table2!$B$1:$Z$1,0),0),"")</f>
        <v/>
      </c>
      <c r="N41" s="41" t="str">
        <f>IFERROR(VLOOKUP(N18,[1]Table2!$B$1:$Z$21,MATCH("xGA/90",[1]Table2!$B$1:$Z$1,0),0)*VLOOKUP($B18,[1]Table2!$B$1:$Z$21,MATCH("xG/90",[1]Table2!$B$1:$Z$1,0),0),"")</f>
        <v/>
      </c>
      <c r="O41" s="41">
        <f>IFERROR(VLOOKUP(O18,[1]Table2!$B$1:$Z$21,MATCH("xGA/90",[1]Table2!$B$1:$Z$1,0),0)*VLOOKUP($B18,[1]Table2!$B$1:$Z$21,MATCH("xG/90",[1]Table2!$B$1:$Z$1,0),0),"")</f>
        <v>2.025717463848721</v>
      </c>
      <c r="P41" s="41" t="str">
        <f>IFERROR(VLOOKUP(P18,[1]Table2!$B$1:$Z$21,MATCH("xGA/90",[1]Table2!$B$1:$Z$1,0),0)*VLOOKUP($B18,[1]Table2!$B$1:$Z$21,MATCH("xG/90",[1]Table2!$B$1:$Z$1,0),0),"")</f>
        <v/>
      </c>
      <c r="Q41" s="41" t="str">
        <f>IFERROR(VLOOKUP(Q18,[1]Table2!$B$1:$Z$21,MATCH("xGA/90",[1]Table2!$B$1:$Z$1,0),0)*VLOOKUP($B18,[1]Table2!$B$1:$Z$21,MATCH("xG/90",[1]Table2!$B$1:$Z$1,0),0),"")</f>
        <v/>
      </c>
      <c r="R41" s="41" t="str">
        <f>IFERROR(VLOOKUP(R18,[1]Table2!$B$1:$Z$21,MATCH("xGA/90",[1]Table2!$B$1:$Z$1,0),0)*VLOOKUP($B18,[1]Table2!$B$1:$Z$21,MATCH("xG/90",[1]Table2!$B$1:$Z$1,0),0),"")</f>
        <v/>
      </c>
      <c r="S41" s="41" t="str">
        <f>IFERROR(VLOOKUP(S18,[1]Table2!$B$1:$Z$21,MATCH("xGA/90",[1]Table2!$B$1:$Z$1,0),0)*VLOOKUP($B18,[1]Table2!$B$1:$Z$21,MATCH("xG/90",[1]Table2!$B$1:$Z$1,0),0),"")</f>
        <v/>
      </c>
      <c r="T41" s="41" t="str">
        <f>IFERROR(VLOOKUP(T18,[1]Table2!$B$1:$Z$21,MATCH("xGA/90",[1]Table2!$B$1:$Z$1,0),0)*VLOOKUP($B18,[1]Table2!$B$1:$Z$21,MATCH("xG/90",[1]Table2!$B$1:$Z$1,0),0),"")</f>
        <v/>
      </c>
      <c r="U41" s="41" t="str">
        <f>IFERROR(VLOOKUP(U18,[1]Table2!$B$1:$Z$21,MATCH("xGA/90",[1]Table2!$B$1:$Z$1,0),0)*VLOOKUP($B18,[1]Table2!$B$1:$Z$21,MATCH("xG/90",[1]Table2!$B$1:$Z$1,0),0),"")</f>
        <v/>
      </c>
      <c r="V41" s="41" t="str">
        <f>IFERROR(VLOOKUP(V18,[1]Table2!$B$1:$Z$21,MATCH("xGA/90",[1]Table2!$B$1:$Z$1,0),0)*VLOOKUP($B18,[1]Table2!$B$1:$Z$21,MATCH("xG/90",[1]Table2!$B$1:$Z$1,0),0),"")</f>
        <v/>
      </c>
      <c r="W41" s="41">
        <f>IFERROR(VLOOKUP(W18,[1]Table2!$B$1:$Z$21,MATCH("xGA/90",[1]Table2!$B$1:$Z$1,0),0)*VLOOKUP($B18,[1]Table2!$B$1:$Z$21,MATCH("xG/90",[1]Table2!$B$1:$Z$1,0),0),"")</f>
        <v>1.4278494623655915</v>
      </c>
      <c r="X41" s="41" t="str">
        <f>IFERROR(VLOOKUP(X18,[1]Table2!$B$1:$Z$21,MATCH("xGA/90",[1]Table2!$B$1:$Z$1,0),0)*VLOOKUP($B18,[1]Table2!$B$1:$Z$21,MATCH("xG/90",[1]Table2!$B$1:$Z$1,0),0),"")</f>
        <v/>
      </c>
      <c r="Y41" s="41" t="str">
        <f>IFERROR(VLOOKUP(Y18,[1]Table2!$B$1:$Z$21,MATCH("xGA/90",[1]Table2!$B$1:$Z$1,0),0)*VLOOKUP($B18,[1]Table2!$B$1:$Z$21,MATCH("xG/90",[1]Table2!$B$1:$Z$1,0),0),"")</f>
        <v/>
      </c>
      <c r="Z41" s="41" t="str">
        <f>IFERROR(VLOOKUP(Z18,[1]Table2!$B$1:$Z$21,MATCH("xGA/90",[1]Table2!$B$1:$Z$1,0),0)*VLOOKUP($B18,[1]Table2!$B$1:$Z$21,MATCH("xG/90",[1]Table2!$B$1:$Z$1,0),0),"")</f>
        <v/>
      </c>
      <c r="AA41" s="41" t="str">
        <f>IFERROR(VLOOKUP(AA18,[1]Table2!$B$1:$Z$21,MATCH("xGA/90",[1]Table2!$B$1:$Z$1,0),0)*VLOOKUP($B18,[1]Table2!$B$1:$Z$21,MATCH("xG/90",[1]Table2!$B$1:$Z$1,0),0),"")</f>
        <v/>
      </c>
      <c r="AB41" s="41" t="str">
        <f>IFERROR(VLOOKUP(AB18,[1]Table2!$B$1:$Z$21,MATCH("xGA/90",[1]Table2!$B$1:$Z$1,0),0)*VLOOKUP($B18,[1]Table2!$B$1:$Z$21,MATCH("xG/90",[1]Table2!$B$1:$Z$1,0),0),"")</f>
        <v/>
      </c>
      <c r="AC41" s="41" t="str">
        <f>IFERROR(VLOOKUP(AC18,[1]Table2!$B$1:$Z$21,MATCH("xGA/90",[1]Table2!$B$1:$Z$1,0),0)*VLOOKUP($B18,[1]Table2!$B$1:$Z$21,MATCH("xG/90",[1]Table2!$B$1:$Z$1,0),0),"")</f>
        <v/>
      </c>
      <c r="AD41" s="41">
        <f>IFERROR(VLOOKUP(AD18,[1]Table2!$B$1:$Z$21,MATCH("xGA/90",[1]Table2!$B$1:$Z$1,0),0)*VLOOKUP($B18,[1]Table2!$B$1:$Z$21,MATCH("xG/90",[1]Table2!$B$1:$Z$1,0),0),"")</f>
        <v>2.5406250000000004</v>
      </c>
      <c r="AE41" s="41" t="str">
        <f>IFERROR(VLOOKUP(AE18,[1]Table2!$B$1:$Z$21,MATCH("xGA/90",[1]Table2!$B$1:$Z$1,0),0)*VLOOKUP($B18,[1]Table2!$B$1:$Z$21,MATCH("xG/90",[1]Table2!$B$1:$Z$1,0),0),"")</f>
        <v/>
      </c>
      <c r="AF41" s="41" t="str">
        <f>IFERROR(VLOOKUP(AF18,[1]Table2!$B$1:$Z$21,MATCH("xGA/90",[1]Table2!$B$1:$Z$1,0),0)*VLOOKUP($B18,[1]Table2!$B$1:$Z$21,MATCH("xG/90",[1]Table2!$B$1:$Z$1,0),0),"")</f>
        <v/>
      </c>
      <c r="AG41" s="41">
        <f>IFERROR(VLOOKUP(AG18,[1]Table2!$B$1:$Z$21,MATCH("xGA/90",[1]Table2!$B$1:$Z$1,0),0)*VLOOKUP($B18,[1]Table2!$B$1:$Z$21,MATCH("xG/90",[1]Table2!$B$1:$Z$1,0),0),"")</f>
        <v>2.447741935483871</v>
      </c>
      <c r="AH41" s="41" t="str">
        <f>IFERROR(VLOOKUP(AH18,[1]Table2!$B$1:$Z$21,MATCH("xGA/90",[1]Table2!$B$1:$Z$1,0),0)*VLOOKUP($B18,[1]Table2!$B$1:$Z$21,MATCH("xG/90",[1]Table2!$B$1:$Z$1,0),0),"")</f>
        <v/>
      </c>
      <c r="AI41" s="41" t="str">
        <f>IFERROR(VLOOKUP(AI18,[1]Table2!$B$1:$Z$21,MATCH("xGA/90",[1]Table2!$B$1:$Z$1,0),0)*VLOOKUP($B18,[1]Table2!$B$1:$Z$21,MATCH("xG/90",[1]Table2!$B$1:$Z$1,0),0),"")</f>
        <v/>
      </c>
      <c r="AJ41" s="41">
        <f>IFERROR(VLOOKUP(AJ18,[1]Table2!$B$1:$Z$21,MATCH("xGA/90",[1]Table2!$B$1:$Z$1,0),0)*VLOOKUP($B18,[1]Table2!$B$1:$Z$21,MATCH("xG/90",[1]Table2!$B$1:$Z$1,0),0),"")</f>
        <v>2.2729032258064517</v>
      </c>
      <c r="AK41" s="41" t="str">
        <f>IFERROR(VLOOKUP(AK18,[1]Table2!$B$1:$Z$21,MATCH("xGA/90",[1]Table2!$B$1:$Z$1,0),0)*VLOOKUP($B18,[1]Table2!$B$1:$Z$21,MATCH("xG/90",[1]Table2!$B$1:$Z$1,0),0),"")</f>
        <v/>
      </c>
      <c r="AL41" s="41" t="str">
        <f>IFERROR(VLOOKUP(AL18,[1]Table2!$B$1:$Z$21,MATCH("xGA/90",[1]Table2!$B$1:$Z$1,0),0)*VLOOKUP($B18,[1]Table2!$B$1:$Z$21,MATCH("xG/90",[1]Table2!$B$1:$Z$1,0),0),"")</f>
        <v/>
      </c>
      <c r="AM41" s="41" t="str">
        <f>IFERROR(VLOOKUP(AM18,[1]Table2!$B$1:$Z$21,MATCH("xGA/90",[1]Table2!$B$1:$Z$1,0),0)*VLOOKUP($B18,[1]Table2!$B$1:$Z$21,MATCH("xG/90",[1]Table2!$B$1:$Z$1,0),0),"")</f>
        <v/>
      </c>
      <c r="AN41" s="41" t="str">
        <f>IFERROR(VLOOKUP(AN18,[1]Table2!$B$1:$Z$21,MATCH("xGA/90",[1]Table2!$B$1:$Z$1,0),0)*VLOOKUP($B18,[1]Table2!$B$1:$Z$21,MATCH("xG/90",[1]Table2!$B$1:$Z$1,0),0),"")</f>
        <v/>
      </c>
      <c r="AO41" s="41" t="str">
        <f>IFERROR(VLOOKUP(AO18,[1]Table2!$B$1:$Z$21,MATCH("xGA/90",[1]Table2!$B$1:$Z$1,0),0)*VLOOKUP($B18,[1]Table2!$B$1:$Z$21,MATCH("xG/90",[1]Table2!$B$1:$Z$1,0),0),"")</f>
        <v/>
      </c>
      <c r="AP41" s="41" t="str">
        <f>IFERROR(VLOOKUP(AP18,[1]Table2!$B$1:$Z$21,MATCH("xGA/90",[1]Table2!$B$1:$Z$1,0),0)*VLOOKUP($B18,[1]Table2!$B$1:$Z$21,MATCH("xG/90",[1]Table2!$B$1:$Z$1,0),0),"")</f>
        <v/>
      </c>
      <c r="AQ41" s="41" t="str">
        <f>IFERROR(VLOOKUP(AQ18,[1]Table2!$B$1:$Z$21,MATCH("xGA/90",[1]Table2!$B$1:$Z$1,0),0)*VLOOKUP($B18,[1]Table2!$B$1:$Z$21,MATCH("xG/90",[1]Table2!$B$1:$Z$1,0),0),"")</f>
        <v/>
      </c>
      <c r="AR41" s="41" t="str">
        <f>IFERROR(VLOOKUP(AR18,[1]Table2!$B$1:$Z$21,MATCH("xGA/90",[1]Table2!$B$1:$Z$1,0),0)*VLOOKUP($B18,[1]Table2!$B$1:$Z$21,MATCH("xG/90",[1]Table2!$B$1:$Z$1,0),0),"")</f>
        <v/>
      </c>
      <c r="AS41" s="41" t="str">
        <f>IFERROR(VLOOKUP(AS18,[1]Table2!$B$1:$Z$21,MATCH("xGA/90",[1]Table2!$B$1:$Z$1,0),0)*VLOOKUP($B18,[1]Table2!$B$1:$Z$21,MATCH("xG/90",[1]Table2!$B$1:$Z$1,0),0),"")</f>
        <v/>
      </c>
      <c r="AT41" s="41" t="str">
        <f>IFERROR(VLOOKUP(AT18,[1]Table2!$B$1:$Z$21,MATCH("xGA/90",[1]Table2!$B$1:$Z$1,0),0)*VLOOKUP($B18,[1]Table2!$B$1:$Z$21,MATCH("xG/90",[1]Table2!$B$1:$Z$1,0),0),"")</f>
        <v/>
      </c>
      <c r="AU41" s="41" t="str">
        <f>IFERROR(VLOOKUP(AU18,[1]Table2!$B$1:$Z$21,MATCH("xGA/90",[1]Table2!$B$1:$Z$1,0),0)*VLOOKUP($B18,[1]Table2!$B$1:$Z$21,MATCH("xG/90",[1]Table2!$B$1:$Z$1,0),0),"")</f>
        <v/>
      </c>
      <c r="AV41" s="41" t="str">
        <f>IFERROR(VLOOKUP(AV18,[1]Table2!$B$1:$Z$21,MATCH("xGA/90",[1]Table2!$B$1:$Z$1,0),0)*VLOOKUP($B18,[1]Table2!$B$1:$Z$21,MATCH("xG/90",[1]Table2!$B$1:$Z$1,0),0),"")</f>
        <v/>
      </c>
      <c r="AW41" s="41" t="str">
        <f>IFERROR(VLOOKUP(AW18,[1]Table2!$B$1:$Z$21,MATCH("xGA/90",[1]Table2!$B$1:$Z$1,0),0)*VLOOKUP($B18,[1]Table2!$B$1:$Z$21,MATCH("xG/90",[1]Table2!$B$1:$Z$1,0),0),"")</f>
        <v/>
      </c>
      <c r="AX41" s="41">
        <f>IFERROR(VLOOKUP(AX18,[1]Table2!$B$1:$Z$21,MATCH("xGA/90",[1]Table2!$B$1:$Z$1,0),0)*VLOOKUP($B18,[1]Table2!$B$1:$Z$21,MATCH("xG/90",[1]Table2!$B$1:$Z$1,0),0),"")</f>
        <v>3.0760685483870969</v>
      </c>
      <c r="AY41" s="41" t="str">
        <f>IFERROR(VLOOKUP(AY18,[1]Table2!$B$1:$Z$21,MATCH("xGA/90",[1]Table2!$B$1:$Z$1,0),0)*VLOOKUP($B18,[1]Table2!$B$1:$Z$21,MATCH("xG/90",[1]Table2!$B$1:$Z$1,0),0),"")</f>
        <v/>
      </c>
      <c r="AZ41" s="41" t="str">
        <f>IFERROR(VLOOKUP(AZ18,[1]Table2!$B$1:$Z$21,MATCH("xGA/90",[1]Table2!$B$1:$Z$1,0),0)*VLOOKUP($B18,[1]Table2!$B$1:$Z$21,MATCH("xG/90",[1]Table2!$B$1:$Z$1,0),0),"")</f>
        <v/>
      </c>
      <c r="BA41" s="41" t="str">
        <f>IFERROR(VLOOKUP(BA18,[1]Table2!$B$1:$Z$21,MATCH("xGA/90",[1]Table2!$B$1:$Z$1,0),0)*VLOOKUP($B18,[1]Table2!$B$1:$Z$21,MATCH("xG/90",[1]Table2!$B$1:$Z$1,0),0),"")</f>
        <v/>
      </c>
      <c r="BB41" s="41" t="str">
        <f>IFERROR(VLOOKUP(BB18,[1]Table2!$B$1:$Z$21,MATCH("xGA/90",[1]Table2!$B$1:$Z$1,0),0)*VLOOKUP($B18,[1]Table2!$B$1:$Z$21,MATCH("xG/90",[1]Table2!$B$1:$Z$1,0),0),"")</f>
        <v/>
      </c>
      <c r="BC41" s="41" t="str">
        <f>IFERROR(VLOOKUP(BC18,[1]Table2!$B$1:$Z$21,MATCH("xGA/90",[1]Table2!$B$1:$Z$1,0),0)*VLOOKUP($B18,[1]Table2!$B$1:$Z$21,MATCH("xG/90",[1]Table2!$B$1:$Z$1,0),0),"")</f>
        <v/>
      </c>
      <c r="BD41" s="41" t="str">
        <f>IFERROR(VLOOKUP(BD18,[1]Table2!$B$1:$Z$21,MATCH("xGA/90",[1]Table2!$B$1:$Z$1,0),0)*VLOOKUP($B18,[1]Table2!$B$1:$Z$21,MATCH("xG/90",[1]Table2!$B$1:$Z$1,0),0),"")</f>
        <v/>
      </c>
      <c r="BE41" s="41" t="str">
        <f>IFERROR(VLOOKUP(BE18,[1]Table2!$B$1:$Z$21,MATCH("xGA/90",[1]Table2!$B$1:$Z$1,0),0)*VLOOKUP($B18,[1]Table2!$B$1:$Z$21,MATCH("xG/90",[1]Table2!$B$1:$Z$1,0),0),"")</f>
        <v/>
      </c>
      <c r="BF41" s="41" t="str">
        <f>IFERROR(VLOOKUP(BF18,[1]Table2!$B$1:$Z$21,MATCH("xGA/90",[1]Table2!$B$1:$Z$1,0),0)*VLOOKUP($B18,[1]Table2!$B$1:$Z$21,MATCH("xG/90",[1]Table2!$B$1:$Z$1,0),0),"")</f>
        <v/>
      </c>
      <c r="BG41" s="41" t="str">
        <f>IFERROR(VLOOKUP(BG18,[1]Table2!$B$1:$Z$21,MATCH("xGA/90",[1]Table2!$B$1:$Z$1,0),0)*VLOOKUP($B18,[1]Table2!$B$1:$Z$21,MATCH("xG/90",[1]Table2!$B$1:$Z$1,0),0),"")</f>
        <v/>
      </c>
      <c r="BH41" s="41" t="str">
        <f>IFERROR(VLOOKUP(BH18,[1]Table2!$B$1:$Z$21,MATCH("xGA/90",[1]Table2!$B$1:$Z$1,0),0)*VLOOKUP($B18,[1]Table2!$B$1:$Z$21,MATCH("xG/90",[1]Table2!$B$1:$Z$1,0),0),"")</f>
        <v/>
      </c>
      <c r="BI41" s="41" t="str">
        <f>IFERROR(VLOOKUP(BI18,[1]Table2!$B$1:$Z$21,MATCH("xGA/90",[1]Table2!$B$1:$Z$1,0),0)*VLOOKUP($B18,[1]Table2!$B$1:$Z$21,MATCH("xG/90",[1]Table2!$B$1:$Z$1,0),0),"")</f>
        <v/>
      </c>
      <c r="BJ41" s="41" t="str">
        <f>IFERROR(VLOOKUP(BJ18,[1]Table2!$B$1:$Z$21,MATCH("xGA/90",[1]Table2!$B$1:$Z$1,0),0)*VLOOKUP($B18,[1]Table2!$B$1:$Z$21,MATCH("xG/90",[1]Table2!$B$1:$Z$1,0),0),"")</f>
        <v/>
      </c>
      <c r="BK41" s="41" t="str">
        <f>IFERROR(VLOOKUP(BK18,[1]Table2!$B$1:$Z$21,MATCH("xGA/90",[1]Table2!$B$1:$Z$1,0),0)*VLOOKUP($B18,[1]Table2!$B$1:$Z$21,MATCH("xG/90",[1]Table2!$B$1:$Z$1,0),0),"")</f>
        <v/>
      </c>
      <c r="BL41" s="41">
        <f>IFERROR(VLOOKUP(BL18,[1]Table2!$B$1:$Z$21,MATCH("xGA/90",[1]Table2!$B$1:$Z$1,0),0)*VLOOKUP($B18,[1]Table2!$B$1:$Z$21,MATCH("xG/90",[1]Table2!$B$1:$Z$1,0),0),"")</f>
        <v>2.8650988553590011</v>
      </c>
      <c r="BM41" s="41" t="str">
        <f>IFERROR(VLOOKUP(BM18,[1]Table2!$B$1:$Z$21,MATCH("xGA/90",[1]Table2!$B$1:$Z$1,0),0)*VLOOKUP($B18,[1]Table2!$B$1:$Z$21,MATCH("xG/90",[1]Table2!$B$1:$Z$1,0),0),"")</f>
        <v/>
      </c>
      <c r="BN41" s="41" t="str">
        <f>IFERROR(VLOOKUP(BN18,[1]Table2!$B$1:$Z$21,MATCH("xGA/90",[1]Table2!$B$1:$Z$1,0),0)*VLOOKUP($B18,[1]Table2!$B$1:$Z$21,MATCH("xG/90",[1]Table2!$B$1:$Z$1,0),0),"")</f>
        <v/>
      </c>
      <c r="BO41" s="41" t="str">
        <f>IFERROR(VLOOKUP(BO18,[1]Table2!$B$1:$Z$21,MATCH("xGA/90",[1]Table2!$B$1:$Z$1,0),0)*VLOOKUP($B18,[1]Table2!$B$1:$Z$21,MATCH("xG/90",[1]Table2!$B$1:$Z$1,0),0),"")</f>
        <v/>
      </c>
      <c r="BP41" s="41" t="str">
        <f>IFERROR(VLOOKUP(BP18,[1]Table2!$B$1:$Z$21,MATCH("xGA/90",[1]Table2!$B$1:$Z$1,0),0)*VLOOKUP($B18,[1]Table2!$B$1:$Z$21,MATCH("xG/90",[1]Table2!$B$1:$Z$1,0),0),"")</f>
        <v/>
      </c>
      <c r="BQ41" s="41" t="str">
        <f>IFERROR(VLOOKUP(BQ18,[1]Table2!$B$1:$Z$21,MATCH("xGA/90",[1]Table2!$B$1:$Z$1,0),0)*VLOOKUP($B18,[1]Table2!$B$1:$Z$21,MATCH("xG/90",[1]Table2!$B$1:$Z$1,0),0),"")</f>
        <v/>
      </c>
      <c r="BR41" s="41" t="str">
        <f>IFERROR(VLOOKUP(BR18,[1]Table2!$B$1:$Z$21,MATCH("xGA/90",[1]Table2!$B$1:$Z$1,0),0)*VLOOKUP($B18,[1]Table2!$B$1:$Z$21,MATCH("xG/90",[1]Table2!$B$1:$Z$1,0),0),"")</f>
        <v/>
      </c>
      <c r="BS41" s="41">
        <f>IFERROR(VLOOKUP(BS18,[1]Table2!$B$1:$Z$21,MATCH("xGA/90",[1]Table2!$B$1:$Z$1,0),0)*VLOOKUP($B18,[1]Table2!$B$1:$Z$21,MATCH("xG/90",[1]Table2!$B$1:$Z$1,0),0),"")</f>
        <v>2.3002217741935485</v>
      </c>
      <c r="BT41" s="41" t="str">
        <f>IFERROR(VLOOKUP(BT18,[1]Table2!$B$1:$Z$21,MATCH("xGA/90",[1]Table2!$B$1:$Z$1,0),0)*VLOOKUP($B18,[1]Table2!$B$1:$Z$21,MATCH("xG/90",[1]Table2!$B$1:$Z$1,0),0),"")</f>
        <v/>
      </c>
      <c r="BU41" s="41" t="str">
        <f>IFERROR(VLOOKUP(BU18,[1]Table2!$B$1:$Z$21,MATCH("xGA/90",[1]Table2!$B$1:$Z$1,0),0)*VLOOKUP($B18,[1]Table2!$B$1:$Z$21,MATCH("xG/90",[1]Table2!$B$1:$Z$1,0),0),"")</f>
        <v/>
      </c>
      <c r="BV41" s="41" t="str">
        <f>IFERROR(VLOOKUP(BV18,[1]Table2!$B$1:$Z$21,MATCH("xGA/90",[1]Table2!$B$1:$Z$1,0),0)*VLOOKUP($B18,[1]Table2!$B$1:$Z$21,MATCH("xG/90",[1]Table2!$B$1:$Z$1,0),0),"")</f>
        <v/>
      </c>
      <c r="BW41" s="41" t="str">
        <f>IFERROR(VLOOKUP(BW18,[1]Table2!$B$1:$Z$21,MATCH("xGA/90",[1]Table2!$B$1:$Z$1,0),0)*VLOOKUP($B18,[1]Table2!$B$1:$Z$21,MATCH("xG/90",[1]Table2!$B$1:$Z$1,0),0),"")</f>
        <v/>
      </c>
      <c r="BX41" s="41" t="str">
        <f>IFERROR(VLOOKUP(BX18,[1]Table2!$B$1:$Z$21,MATCH("xGA/90",[1]Table2!$B$1:$Z$1,0),0)*VLOOKUP($B18,[1]Table2!$B$1:$Z$21,MATCH("xG/90",[1]Table2!$B$1:$Z$1,0),0),"")</f>
        <v/>
      </c>
      <c r="BY41" s="41" t="str">
        <f>IFERROR(VLOOKUP(BY18,[1]Table2!$B$1:$Z$21,MATCH("xGA/90",[1]Table2!$B$1:$Z$1,0),0)*VLOOKUP($B18,[1]Table2!$B$1:$Z$21,MATCH("xG/90",[1]Table2!$B$1:$Z$1,0),0),"")</f>
        <v/>
      </c>
      <c r="BZ41" s="41" t="str">
        <f>IFERROR(VLOOKUP(BZ18,[1]Table2!$B$1:$Z$21,MATCH("xGA/90",[1]Table2!$B$1:$Z$1,0),0)*VLOOKUP($B18,[1]Table2!$B$1:$Z$21,MATCH("xG/90",[1]Table2!$B$1:$Z$1,0),0),"")</f>
        <v/>
      </c>
      <c r="CA41" s="41">
        <f>IFERROR(VLOOKUP(CA18,[1]Table2!$B$1:$Z$21,MATCH("xGA/90",[1]Table2!$B$1:$Z$1,0),0)*VLOOKUP($B18,[1]Table2!$B$1:$Z$21,MATCH("xG/90",[1]Table2!$B$1:$Z$1,0),0),"")</f>
        <v>2.2554193548387098</v>
      </c>
      <c r="CB41" s="41" t="str">
        <f>IFERROR(VLOOKUP(CB18,[1]Table2!$B$1:$Z$21,MATCH("xGA/90",[1]Table2!$B$1:$Z$1,0),0)*VLOOKUP($B18,[1]Table2!$B$1:$Z$21,MATCH("xG/90",[1]Table2!$B$1:$Z$1,0),0),"")</f>
        <v/>
      </c>
      <c r="CC41" s="41" t="str">
        <f>IFERROR(VLOOKUP(CC18,[1]Table2!$B$1:$Z$21,MATCH("xGA/90",[1]Table2!$B$1:$Z$1,0),0)*VLOOKUP($B18,[1]Table2!$B$1:$Z$21,MATCH("xG/90",[1]Table2!$B$1:$Z$1,0),0),"")</f>
        <v/>
      </c>
      <c r="CD41" s="41">
        <f>IFERROR(VLOOKUP(CD18,[1]Table2!$B$1:$Z$21,MATCH("xGA/90",[1]Table2!$B$1:$Z$1,0),0)*VLOOKUP($B18,[1]Table2!$B$1:$Z$21,MATCH("xG/90",[1]Table2!$B$1:$Z$1,0),0),"")</f>
        <v>2.9504032258064519</v>
      </c>
      <c r="CE41" s="41" t="str">
        <f>IFERROR(VLOOKUP(CE18,[1]Table2!$B$1:$Z$21,MATCH("xGA/90",[1]Table2!$B$1:$Z$1,0),0)*VLOOKUP($B18,[1]Table2!$B$1:$Z$21,MATCH("xG/90",[1]Table2!$B$1:$Z$1,0),0),"")</f>
        <v/>
      </c>
      <c r="CF41" s="41" t="str">
        <f>IFERROR(VLOOKUP(CF18,[1]Table2!$B$1:$Z$21,MATCH("xGA/90",[1]Table2!$B$1:$Z$1,0),0)*VLOOKUP($B18,[1]Table2!$B$1:$Z$21,MATCH("xG/90",[1]Table2!$B$1:$Z$1,0),0),"")</f>
        <v/>
      </c>
      <c r="CG41" s="41" t="str">
        <f>IFERROR(VLOOKUP(CG18,[1]Table2!$B$1:$Z$21,MATCH("xGA/90",[1]Table2!$B$1:$Z$1,0),0)*VLOOKUP($B18,[1]Table2!$B$1:$Z$21,MATCH("xG/90",[1]Table2!$B$1:$Z$1,0),0),"")</f>
        <v/>
      </c>
      <c r="CH41" s="41">
        <f>IFERROR(VLOOKUP(CH18,[1]Table2!$B$1:$Z$21,MATCH("xGA/90",[1]Table2!$B$1:$Z$1,0),0)*VLOOKUP($B18,[1]Table2!$B$1:$Z$21,MATCH("xG/90",[1]Table2!$B$1:$Z$1,0),0),"")</f>
        <v>2.2510483870967746</v>
      </c>
      <c r="CI41" s="41" t="str">
        <f>IFERROR(VLOOKUP(CI18,[1]Table2!$B$1:$Z$21,MATCH("xGA/90",[1]Table2!$B$1:$Z$1,0),0)*VLOOKUP($B18,[1]Table2!$B$1:$Z$21,MATCH("xG/90",[1]Table2!$B$1:$Z$1,0),0),"")</f>
        <v/>
      </c>
      <c r="CJ41" s="41" t="str">
        <f>IFERROR(VLOOKUP(CJ18,[1]Table2!$B$1:$Z$21,MATCH("xGA/90",[1]Table2!$B$1:$Z$1,0),0)*VLOOKUP($B18,[1]Table2!$B$1:$Z$21,MATCH("xG/90",[1]Table2!$B$1:$Z$1,0),0),"")</f>
        <v/>
      </c>
      <c r="CK41" s="41" t="str">
        <f>IFERROR(VLOOKUP(CK18,[1]Table2!$B$1:$Z$21,MATCH("xGA/90",[1]Table2!$B$1:$Z$1,0),0)*VLOOKUP($B18,[1]Table2!$B$1:$Z$21,MATCH("xG/90",[1]Table2!$B$1:$Z$1,0),0),"")</f>
        <v/>
      </c>
      <c r="CL41" s="41" t="str">
        <f>IFERROR(VLOOKUP(CL18,[1]Table2!$B$1:$Z$21,MATCH("xGA/90",[1]Table2!$B$1:$Z$1,0),0)*VLOOKUP($B18,[1]Table2!$B$1:$Z$21,MATCH("xG/90",[1]Table2!$B$1:$Z$1,0),0),"")</f>
        <v/>
      </c>
      <c r="CM41" s="41" t="str">
        <f>IFERROR(VLOOKUP(CM18,[1]Table2!$B$1:$Z$21,MATCH("xGA/90",[1]Table2!$B$1:$Z$1,0),0)*VLOOKUP($B18,[1]Table2!$B$1:$Z$21,MATCH("xG/90",[1]Table2!$B$1:$Z$1,0),0),"")</f>
        <v/>
      </c>
      <c r="CN41" s="41">
        <f>IFERROR(VLOOKUP(CN18,[1]Table2!$B$1:$Z$21,MATCH("xGA/90",[1]Table2!$B$1:$Z$1,0),0)*VLOOKUP($B18,[1]Table2!$B$1:$Z$21,MATCH("xG/90",[1]Table2!$B$1:$Z$1,0),0),"")</f>
        <v>2.5624798387096774</v>
      </c>
      <c r="CO41" s="41" t="str">
        <f>IFERROR(VLOOKUP(CO18,[1]Table2!$B$1:$Z$21,MATCH("xGA/90",[1]Table2!$B$1:$Z$1,0),0)*VLOOKUP($B18,[1]Table2!$B$1:$Z$21,MATCH("xG/90",[1]Table2!$B$1:$Z$1,0),0),"")</f>
        <v/>
      </c>
      <c r="CP41" s="41" t="str">
        <f>IFERROR(VLOOKUP(CP18,[1]Table2!$B$1:$Z$21,MATCH("xGA/90",[1]Table2!$B$1:$Z$1,0),0)*VLOOKUP($B18,[1]Table2!$B$1:$Z$21,MATCH("xG/90",[1]Table2!$B$1:$Z$1,0),0),"")</f>
        <v/>
      </c>
      <c r="CQ41" s="41" t="str">
        <f>IFERROR(VLOOKUP(CQ18,[1]Table2!$B$1:$Z$21,MATCH("xGA/90",[1]Table2!$B$1:$Z$1,0),0)*VLOOKUP($B18,[1]Table2!$B$1:$Z$21,MATCH("xG/90",[1]Table2!$B$1:$Z$1,0),0),"")</f>
        <v/>
      </c>
      <c r="CR41" s="41" t="str">
        <f>IFERROR(VLOOKUP(CR18,[1]Table2!$B$1:$Z$21,MATCH("xGA/90",[1]Table2!$B$1:$Z$1,0),0)*VLOOKUP($B18,[1]Table2!$B$1:$Z$21,MATCH("xG/90",[1]Table2!$B$1:$Z$1,0),0),"")</f>
        <v/>
      </c>
      <c r="CS41" s="41" t="str">
        <f>IFERROR(VLOOKUP(CS18,[1]Table2!$B$1:$Z$21,MATCH("xGA/90",[1]Table2!$B$1:$Z$1,0),0)*VLOOKUP($B18,[1]Table2!$B$1:$Z$21,MATCH("xG/90",[1]Table2!$B$1:$Z$1,0),0),"")</f>
        <v/>
      </c>
      <c r="CT41" s="41" t="str">
        <f>IFERROR(VLOOKUP(CT18,[1]Table2!$B$1:$Z$21,MATCH("xGA/90",[1]Table2!$B$1:$Z$1,0),0)*VLOOKUP($B18,[1]Table2!$B$1:$Z$21,MATCH("xG/90",[1]Table2!$B$1:$Z$1,0),0),"")</f>
        <v/>
      </c>
      <c r="CU41" s="41" t="str">
        <f>IFERROR(VLOOKUP(CU18,[1]Table2!$B$1:$Z$21,MATCH("xGA/90",[1]Table2!$B$1:$Z$1,0),0)*VLOOKUP($B18,[1]Table2!$B$1:$Z$21,MATCH("xG/90",[1]Table2!$B$1:$Z$1,0),0),"")</f>
        <v/>
      </c>
      <c r="CV41" s="41">
        <f>IFERROR(VLOOKUP(CV18,[1]Table2!$B$1:$Z$21,MATCH("xGA/90",[1]Table2!$B$1:$Z$1,0),0)*VLOOKUP($B18,[1]Table2!$B$1:$Z$21,MATCH("xG/90",[1]Table2!$B$1:$Z$1,0),0),"")</f>
        <v>2.5187701612903228</v>
      </c>
      <c r="CW41" s="41" t="str">
        <f>IFERROR(VLOOKUP(CW18,[1]Table2!$B$1:$Z$21,MATCH("xGA/90",[1]Table2!$B$1:$Z$1,0),0)*VLOOKUP($B18,[1]Table2!$B$1:$Z$21,MATCH("xG/90",[1]Table2!$B$1:$Z$1,0),0),"")</f>
        <v/>
      </c>
      <c r="CX41" s="41" t="str">
        <f>IFERROR(VLOOKUP(CX18,[1]Table2!$B$1:$Z$21,MATCH("xGA/90",[1]Table2!$B$1:$Z$1,0),0)*VLOOKUP($B18,[1]Table2!$B$1:$Z$21,MATCH("xG/90",[1]Table2!$B$1:$Z$1,0),0),"")</f>
        <v/>
      </c>
      <c r="CY41" s="41" t="str">
        <f>IFERROR(VLOOKUP(CY18,[1]Table2!$B$1:$Z$21,MATCH("xGA/90",[1]Table2!$B$1:$Z$1,0),0)*VLOOKUP($B18,[1]Table2!$B$1:$Z$21,MATCH("xG/90",[1]Table2!$B$1:$Z$1,0),0),"")</f>
        <v/>
      </c>
      <c r="CZ41" s="41" t="str">
        <f>IFERROR(VLOOKUP(CZ18,[1]Table2!$B$1:$Z$21,MATCH("xGA/90",[1]Table2!$B$1:$Z$1,0),0)*VLOOKUP($B18,[1]Table2!$B$1:$Z$21,MATCH("xG/90",[1]Table2!$B$1:$Z$1,0),0),"")</f>
        <v/>
      </c>
      <c r="DA41" s="41" t="str">
        <f>IFERROR(VLOOKUP(DA18,[1]Table2!$B$1:$Z$21,MATCH("xGA/90",[1]Table2!$B$1:$Z$1,0),0)*VLOOKUP($B18,[1]Table2!$B$1:$Z$21,MATCH("xG/90",[1]Table2!$B$1:$Z$1,0),0),"")</f>
        <v/>
      </c>
      <c r="DB41" s="41">
        <f>IFERROR(VLOOKUP(DB18,[1]Table2!$B$1:$Z$21,MATCH("xGA/90",[1]Table2!$B$1:$Z$1,0),0)*VLOOKUP($B18,[1]Table2!$B$1:$Z$21,MATCH("xG/90",[1]Table2!$B$1:$Z$1,0),0),"")</f>
        <v>2.2052237252861602</v>
      </c>
      <c r="DC41" s="41" t="str">
        <f>IFERROR(VLOOKUP(DC18,[1]Table2!$B$1:$Z$21,MATCH("xGA/90",[1]Table2!$B$1:$Z$1,0),0)*VLOOKUP($B18,[1]Table2!$B$1:$Z$21,MATCH("xG/90",[1]Table2!$B$1:$Z$1,0),0),"")</f>
        <v/>
      </c>
      <c r="DD41" s="41" t="str">
        <f>IFERROR(VLOOKUP(DD18,[1]Table2!$B$1:$Z$21,MATCH("xGA/90",[1]Table2!$B$1:$Z$1,0),0)*VLOOKUP($B18,[1]Table2!$B$1:$Z$21,MATCH("xG/90",[1]Table2!$B$1:$Z$1,0),0),"")</f>
        <v/>
      </c>
      <c r="DE41" s="41" t="str">
        <f>IFERROR(VLOOKUP(DE18,[1]Table2!$B$1:$Z$21,MATCH("xGA/90",[1]Table2!$B$1:$Z$1,0),0)*VLOOKUP($B18,[1]Table2!$B$1:$Z$21,MATCH("xG/90",[1]Table2!$B$1:$Z$1,0),0),"")</f>
        <v/>
      </c>
      <c r="DF41" s="41" t="str">
        <f>IFERROR(VLOOKUP(DF18,[1]Table2!$B$1:$Z$21,MATCH("xGA/90",[1]Table2!$B$1:$Z$1,0),0)*VLOOKUP($B18,[1]Table2!$B$1:$Z$21,MATCH("xG/90",[1]Table2!$B$1:$Z$1,0),0),"")</f>
        <v/>
      </c>
      <c r="DG41" s="41" t="str">
        <f>IFERROR(VLOOKUP(DG18,[1]Table2!$B$1:$Z$21,MATCH("xGA/90",[1]Table2!$B$1:$Z$1,0),0)*VLOOKUP($B18,[1]Table2!$B$1:$Z$21,MATCH("xG/90",[1]Table2!$B$1:$Z$1,0),0),"")</f>
        <v/>
      </c>
      <c r="DH41" s="41" t="str">
        <f>IFERROR(VLOOKUP(DH18,[1]Table2!$B$1:$Z$21,MATCH("xGA/90",[1]Table2!$B$1:$Z$1,0),0)*VLOOKUP($B18,[1]Table2!$B$1:$Z$21,MATCH("xG/90",[1]Table2!$B$1:$Z$1,0),0),"")</f>
        <v/>
      </c>
      <c r="DI41" s="41" t="str">
        <f>IFERROR(VLOOKUP(DI18,[1]Table2!$B$1:$Z$21,MATCH("xGA/90",[1]Table2!$B$1:$Z$1,0),0)*VLOOKUP($B18,[1]Table2!$B$1:$Z$21,MATCH("xG/90",[1]Table2!$B$1:$Z$1,0),0),"")</f>
        <v/>
      </c>
      <c r="DJ41" s="41" t="str">
        <f>IFERROR(VLOOKUP(DJ18,[1]Table2!$B$1:$Z$21,MATCH("xGA/90",[1]Table2!$B$1:$Z$1,0),0)*VLOOKUP($B18,[1]Table2!$B$1:$Z$21,MATCH("xG/90",[1]Table2!$B$1:$Z$1,0),0),"")</f>
        <v/>
      </c>
      <c r="DK41" s="41" t="str">
        <f>IFERROR(VLOOKUP(DK18,[1]Table2!$B$1:$Z$21,MATCH("xGA/90",[1]Table2!$B$1:$Z$1,0),0)*VLOOKUP($B18,[1]Table2!$B$1:$Z$21,MATCH("xG/90",[1]Table2!$B$1:$Z$1,0),0),"")</f>
        <v/>
      </c>
      <c r="DL41" s="41" t="str">
        <f>IFERROR(VLOOKUP(DL18,[1]Table2!$B$1:$Z$21,MATCH("xGA/90",[1]Table2!$B$1:$Z$1,0),0)*VLOOKUP($B18,[1]Table2!$B$1:$Z$21,MATCH("xG/90",[1]Table2!$B$1:$Z$1,0),0),"")</f>
        <v/>
      </c>
      <c r="DM41" s="41" t="str">
        <f>IFERROR(VLOOKUP(DM18,[1]Table2!$B$1:$Z$21,MATCH("xGA/90",[1]Table2!$B$1:$Z$1,0),0)*VLOOKUP($B18,[1]Table2!$B$1:$Z$21,MATCH("xG/90",[1]Table2!$B$1:$Z$1,0),0),"")</f>
        <v/>
      </c>
      <c r="DN41" s="41" t="str">
        <f>IFERROR(VLOOKUP(DN18,[1]Table2!$B$1:$Z$21,MATCH("xGA/90",[1]Table2!$B$1:$Z$1,0),0)*VLOOKUP($B18,[1]Table2!$B$1:$Z$21,MATCH("xG/90",[1]Table2!$B$1:$Z$1,0),0),"")</f>
        <v/>
      </c>
      <c r="DO41" s="41" t="str">
        <f>IFERROR(VLOOKUP(DO18,[1]Table2!$B$1:$Z$21,MATCH("xGA/90",[1]Table2!$B$1:$Z$1,0),0)*VLOOKUP($B18,[1]Table2!$B$1:$Z$21,MATCH("xG/90",[1]Table2!$B$1:$Z$1,0),0),"")</f>
        <v/>
      </c>
      <c r="DP41" s="41" t="str">
        <f>IFERROR(VLOOKUP(DP18,[1]Table2!$B$1:$Z$21,MATCH("xGA/90",[1]Table2!$B$1:$Z$1,0),0)*VLOOKUP($B18,[1]Table2!$B$1:$Z$21,MATCH("xG/90",[1]Table2!$B$1:$Z$1,0),0),"")</f>
        <v/>
      </c>
      <c r="DQ41" s="41" t="str">
        <f>IFERROR(VLOOKUP(DQ18,[1]Table2!$B$1:$Z$21,MATCH("xGA/90",[1]Table2!$B$1:$Z$1,0),0)*VLOOKUP($B18,[1]Table2!$B$1:$Z$21,MATCH("xG/90",[1]Table2!$B$1:$Z$1,0),0),"")</f>
        <v/>
      </c>
      <c r="DR41" s="41" t="str">
        <f>IFERROR(VLOOKUP(DR18,[1]Table2!$B$1:$Z$21,MATCH("xGA/90",[1]Table2!$B$1:$Z$1,0),0)*VLOOKUP($B18,[1]Table2!$B$1:$Z$21,MATCH("xG/90",[1]Table2!$B$1:$Z$1,0),0),"")</f>
        <v/>
      </c>
      <c r="DS41" s="41" t="str">
        <f>IFERROR(VLOOKUP(DS18,[1]Table2!$B$1:$Z$21,MATCH("xGA/90",[1]Table2!$B$1:$Z$1,0),0)*VLOOKUP($B18,[1]Table2!$B$1:$Z$21,MATCH("xG/90",[1]Table2!$B$1:$Z$1,0),0),"")</f>
        <v/>
      </c>
      <c r="DT41" s="41" t="str">
        <f>IFERROR(VLOOKUP(DT18,[1]Table2!$B$1:$Z$21,MATCH("xGA/90",[1]Table2!$B$1:$Z$1,0),0)*VLOOKUP($B18,[1]Table2!$B$1:$Z$21,MATCH("xG/90",[1]Table2!$B$1:$Z$1,0),0),"")</f>
        <v/>
      </c>
      <c r="DU41" s="41" t="str">
        <f>IFERROR(VLOOKUP(DU18,[1]Table2!$B$1:$Z$21,MATCH("xGA/90",[1]Table2!$B$1:$Z$1,0),0)*VLOOKUP($B18,[1]Table2!$B$1:$Z$21,MATCH("xG/90",[1]Table2!$B$1:$Z$1,0),0),"")</f>
        <v/>
      </c>
      <c r="DV41" s="41" t="str">
        <f>IFERROR(VLOOKUP(DV18,[1]Table2!$B$1:$Z$21,MATCH("xGA/90",[1]Table2!$B$1:$Z$1,0),0)*VLOOKUP($B18,[1]Table2!$B$1:$Z$21,MATCH("xG/90",[1]Table2!$B$1:$Z$1,0),0),"")</f>
        <v/>
      </c>
      <c r="DW41" s="41" t="str">
        <f>IFERROR(VLOOKUP(DW18,[1]Table2!$B$1:$Z$21,MATCH("xGA/90",[1]Table2!$B$1:$Z$1,0),0)*VLOOKUP($B18,[1]Table2!$B$1:$Z$21,MATCH("xG/90",[1]Table2!$B$1:$Z$1,0),0),"")</f>
        <v/>
      </c>
      <c r="DX41" s="41" t="str">
        <f>IFERROR(VLOOKUP(DX18,[1]Table2!$B$1:$Z$21,MATCH("xGA/90",[1]Table2!$B$1:$Z$1,0),0)*VLOOKUP($B18,[1]Table2!$B$1:$Z$21,MATCH("xG/90",[1]Table2!$B$1:$Z$1,0),0),"")</f>
        <v/>
      </c>
      <c r="DY41" s="41" t="str">
        <f>IFERROR(VLOOKUP(DY18,[1]Table2!$B$1:$Z$21,MATCH("xGA/90",[1]Table2!$B$1:$Z$1,0),0)*VLOOKUP($B18,[1]Table2!$B$1:$Z$21,MATCH("xG/90",[1]Table2!$B$1:$Z$1,0),0),"")</f>
        <v/>
      </c>
      <c r="DZ41" s="41" t="str">
        <f>IFERROR(VLOOKUP(DZ18,[1]Table2!$B$1:$Z$21,MATCH("xGA/90",[1]Table2!$B$1:$Z$1,0),0)*VLOOKUP($B18,[1]Table2!$B$1:$Z$21,MATCH("xG/90",[1]Table2!$B$1:$Z$1,0),0),"")</f>
        <v/>
      </c>
      <c r="EA41" s="41" t="str">
        <f>IFERROR(VLOOKUP(EA18,[1]Table2!$B$1:$Z$21,MATCH("xGA/90",[1]Table2!$B$1:$Z$1,0),0)*VLOOKUP($B18,[1]Table2!$B$1:$Z$21,MATCH("xG/90",[1]Table2!$B$1:$Z$1,0),0),"")</f>
        <v/>
      </c>
      <c r="EB41" s="41" t="str">
        <f>IFERROR(VLOOKUP(EB18,[1]Table2!$B$1:$Z$21,MATCH("xGA/90",[1]Table2!$B$1:$Z$1,0),0)*VLOOKUP($B18,[1]Table2!$B$1:$Z$21,MATCH("xG/90",[1]Table2!$B$1:$Z$1,0),0),"")</f>
        <v/>
      </c>
      <c r="EC41" s="41" t="str">
        <f>IFERROR(VLOOKUP(EC18,[1]Table2!$B$1:$Z$21,MATCH("xGA/90",[1]Table2!$B$1:$Z$1,0),0)*VLOOKUP($B18,[1]Table2!$B$1:$Z$21,MATCH("xG/90",[1]Table2!$B$1:$Z$1,0),0),"")</f>
        <v/>
      </c>
      <c r="ED41" s="41" t="str">
        <f>IFERROR(VLOOKUP(ED18,[1]Table2!$B$1:$Z$21,MATCH("xGA/90",[1]Table2!$B$1:$Z$1,0),0)*VLOOKUP($B18,[1]Table2!$B$1:$Z$21,MATCH("xG/90",[1]Table2!$B$1:$Z$1,0),0),"")</f>
        <v/>
      </c>
      <c r="EE41" s="41" t="str">
        <f>IFERROR(VLOOKUP(EE18,[1]Table2!$B$1:$Z$21,MATCH("xGA/90",[1]Table2!$B$1:$Z$1,0),0)*VLOOKUP($B18,[1]Table2!$B$1:$Z$21,MATCH("xG/90",[1]Table2!$B$1:$Z$1,0),0),"")</f>
        <v/>
      </c>
      <c r="EF41" s="41" t="str">
        <f>IFERROR(VLOOKUP(EF18,[1]Table2!$B$1:$Z$21,MATCH("xGA/90",[1]Table2!$B$1:$Z$1,0),0)*VLOOKUP($B18,[1]Table2!$B$1:$Z$21,MATCH("xG/90",[1]Table2!$B$1:$Z$1,0),0),"")</f>
        <v/>
      </c>
      <c r="EG41" s="41" t="str">
        <f>IFERROR(VLOOKUP(EG18,[1]Table2!$B$1:$Z$21,MATCH("xGA/90",[1]Table2!$B$1:$Z$1,0),0)*VLOOKUP($B18,[1]Table2!$B$1:$Z$21,MATCH("xG/90",[1]Table2!$B$1:$Z$1,0),0),"")</f>
        <v/>
      </c>
      <c r="EH41" s="41" t="str">
        <f>IFERROR(VLOOKUP(EH18,[1]Table2!$B$1:$Z$21,MATCH("xGA/90",[1]Table2!$B$1:$Z$1,0),0)*VLOOKUP($B18,[1]Table2!$B$1:$Z$21,MATCH("xG/90",[1]Table2!$B$1:$Z$1,0),0),"")</f>
        <v/>
      </c>
      <c r="EI41" s="41" t="str">
        <f>IFERROR(VLOOKUP(EI18,[1]Table2!$B$1:$Z$21,MATCH("xGA/90",[1]Table2!$B$1:$Z$1,0),0)*VLOOKUP($B18,[1]Table2!$B$1:$Z$21,MATCH("xG/90",[1]Table2!$B$1:$Z$1,0),0),"")</f>
        <v/>
      </c>
      <c r="EJ41" s="41" t="str">
        <f>IFERROR(VLOOKUP(EJ18,[1]Table2!$B$1:$Z$21,MATCH("xGA/90",[1]Table2!$B$1:$Z$1,0),0)*VLOOKUP($B18,[1]Table2!$B$1:$Z$21,MATCH("xG/90",[1]Table2!$B$1:$Z$1,0),0),"")</f>
        <v/>
      </c>
      <c r="EK41" s="41" t="str">
        <f>IFERROR(VLOOKUP(EK18,[1]Table2!$B$1:$Z$21,MATCH("xGA/90",[1]Table2!$B$1:$Z$1,0),0)*VLOOKUP($B18,[1]Table2!$B$1:$Z$21,MATCH("xG/90",[1]Table2!$B$1:$Z$1,0),0),"")</f>
        <v/>
      </c>
      <c r="EL41" s="41" t="str">
        <f>IFERROR(VLOOKUP(EL18,[1]Table2!$B$1:$Z$21,MATCH("xGA/90",[1]Table2!$B$1:$Z$1,0),0)*VLOOKUP($B18,[1]Table2!$B$1:$Z$21,MATCH("xG/90",[1]Table2!$B$1:$Z$1,0),0),"")</f>
        <v/>
      </c>
      <c r="EM41" s="41" t="str">
        <f>IFERROR(VLOOKUP(EM18,[1]Table2!$B$1:$Z$21,MATCH("xGA/90",[1]Table2!$B$1:$Z$1,0),0)*VLOOKUP($B18,[1]Table2!$B$1:$Z$21,MATCH("xG/90",[1]Table2!$B$1:$Z$1,0),0),"")</f>
        <v/>
      </c>
      <c r="EN41" s="41" t="str">
        <f>IFERROR(VLOOKUP(EN18,[1]Table2!$B$1:$Z$21,MATCH("xGA/90",[1]Table2!$B$1:$Z$1,0),0)*VLOOKUP($B18,[1]Table2!$B$1:$Z$21,MATCH("xG/90",[1]Table2!$B$1:$Z$1,0),0),"")</f>
        <v/>
      </c>
      <c r="EO41" s="41" t="str">
        <f>IFERROR(VLOOKUP(EO18,[1]Table2!$B$1:$Z$21,MATCH("xGA/90",[1]Table2!$B$1:$Z$1,0),0)*VLOOKUP($B18,[1]Table2!$B$1:$Z$21,MATCH("xG/90",[1]Table2!$B$1:$Z$1,0),0),"")</f>
        <v/>
      </c>
      <c r="EP41" s="41" t="str">
        <f>IFERROR(VLOOKUP(EP18,[1]Table2!$B$1:$Z$21,MATCH("xGA/90",[1]Table2!$B$1:$Z$1,0),0)*VLOOKUP($B18,[1]Table2!$B$1:$Z$21,MATCH("xG/90",[1]Table2!$B$1:$Z$1,0),0),"")</f>
        <v/>
      </c>
      <c r="EQ41" s="41" t="str">
        <f>IFERROR(VLOOKUP(EQ18,[1]Table2!$B$1:$Z$21,MATCH("xGA/90",[1]Table2!$B$1:$Z$1,0),0)*VLOOKUP($B18,[1]Table2!$B$1:$Z$21,MATCH("xG/90",[1]Table2!$B$1:$Z$1,0),0),"")</f>
        <v/>
      </c>
      <c r="ER41" s="41" t="str">
        <f>IFERROR(VLOOKUP(ER18,[1]Table2!$B$1:$Z$21,MATCH("xGA/90",[1]Table2!$B$1:$Z$1,0),0)*VLOOKUP($B18,[1]Table2!$B$1:$Z$21,MATCH("xG/90",[1]Table2!$B$1:$Z$1,0),0),"")</f>
        <v/>
      </c>
      <c r="ES41" s="41" t="str">
        <f>IFERROR(VLOOKUP(ES18,[1]Table2!$B$1:$Z$21,MATCH("xGA/90",[1]Table2!$B$1:$Z$1,0),0)*VLOOKUP($B18,[1]Table2!$B$1:$Z$21,MATCH("xG/90",[1]Table2!$B$1:$Z$1,0),0),"")</f>
        <v/>
      </c>
      <c r="ET41" s="41">
        <f>IFERROR(VLOOKUP(ET18,[1]Table2!$B$1:$Z$21,MATCH("xGA/90",[1]Table2!$B$1:$Z$1,0),0)*VLOOKUP($B18,[1]Table2!$B$1:$Z$21,MATCH("xG/90",[1]Table2!$B$1:$Z$1,0),0),"")</f>
        <v>2.8247379032258069</v>
      </c>
      <c r="EU41" s="41" t="str">
        <f>IFERROR(VLOOKUP(EU18,[1]Table2!$B$1:$Z$21,MATCH("xGA/90",[1]Table2!$B$1:$Z$1,0),0)*VLOOKUP($B18,[1]Table2!$B$1:$Z$21,MATCH("xG/90",[1]Table2!$B$1:$Z$1,0),0),"")</f>
        <v/>
      </c>
      <c r="EV41" s="41" t="str">
        <f>IFERROR(VLOOKUP(EV18,[1]Table2!$B$1:$Z$21,MATCH("xGA/90",[1]Table2!$B$1:$Z$1,0),0)*VLOOKUP($B18,[1]Table2!$B$1:$Z$21,MATCH("xG/90",[1]Table2!$B$1:$Z$1,0),0),"")</f>
        <v/>
      </c>
      <c r="EW41" s="41" t="str">
        <f>IFERROR(VLOOKUP(EW18,[1]Table2!$B$1:$Z$21,MATCH("xGA/90",[1]Table2!$B$1:$Z$1,0),0)*VLOOKUP($B18,[1]Table2!$B$1:$Z$21,MATCH("xG/90",[1]Table2!$B$1:$Z$1,0),0),"")</f>
        <v/>
      </c>
      <c r="EX41" s="41" t="str">
        <f>IFERROR(VLOOKUP(EX18,[1]Table2!$B$1:$Z$21,MATCH("xGA/90",[1]Table2!$B$1:$Z$1,0),0)*VLOOKUP($B18,[1]Table2!$B$1:$Z$21,MATCH("xG/90",[1]Table2!$B$1:$Z$1,0),0),"")</f>
        <v/>
      </c>
      <c r="EY41" s="41">
        <f>IFERROR(VLOOKUP(EY18,[1]Table2!$B$1:$Z$21,MATCH("xGA/90",[1]Table2!$B$1:$Z$1,0),0)*VLOOKUP($B18,[1]Table2!$B$1:$Z$21,MATCH("xG/90",[1]Table2!$B$1:$Z$1,0),0),"")</f>
        <v>2.9394758064516129</v>
      </c>
      <c r="EZ41" s="41" t="str">
        <f>IFERROR(VLOOKUP(EZ18,[1]Table2!$B$1:$Z$21,MATCH("xGA/90",[1]Table2!$B$1:$Z$1,0),0)*VLOOKUP($B18,[1]Table2!$B$1:$Z$21,MATCH("xG/90",[1]Table2!$B$1:$Z$1,0),0),"")</f>
        <v/>
      </c>
      <c r="FA41" s="41" t="str">
        <f>IFERROR(VLOOKUP(FA18,[1]Table2!$B$1:$Z$21,MATCH("xGA/90",[1]Table2!$B$1:$Z$1,0),0)*VLOOKUP($B18,[1]Table2!$B$1:$Z$21,MATCH("xG/90",[1]Table2!$B$1:$Z$1,0),0),"")</f>
        <v/>
      </c>
      <c r="FB41" s="41">
        <f>IFERROR(VLOOKUP(FB18,[1]Table2!$B$1:$Z$21,MATCH("xGA/90",[1]Table2!$B$1:$Z$1,0),0)*VLOOKUP($B18,[1]Table2!$B$1:$Z$21,MATCH("xG/90",[1]Table2!$B$1:$Z$1,0),0),"")</f>
        <v>1.8959072580645164</v>
      </c>
      <c r="FC41" s="41" t="str">
        <f>IFERROR(VLOOKUP(FC18,[1]Table2!$B$1:$Z$21,MATCH("xGA/90",[1]Table2!$B$1:$Z$1,0),0)*VLOOKUP($B18,[1]Table2!$B$1:$Z$21,MATCH("xG/90",[1]Table2!$B$1:$Z$1,0),0),"")</f>
        <v/>
      </c>
      <c r="FD41" s="41" t="str">
        <f>IFERROR(VLOOKUP(FD18,[1]Table2!$B$1:$Z$21,MATCH("xGA/90",[1]Table2!$B$1:$Z$1,0),0)*VLOOKUP($B18,[1]Table2!$B$1:$Z$21,MATCH("xG/90",[1]Table2!$B$1:$Z$1,0),0),"")</f>
        <v/>
      </c>
      <c r="FE41" s="41" t="str">
        <f>IFERROR(VLOOKUP(FE18,[1]Table2!$B$1:$Z$21,MATCH("xGA/90",[1]Table2!$B$1:$Z$1,0),0)*VLOOKUP($B18,[1]Table2!$B$1:$Z$21,MATCH("xG/90",[1]Table2!$B$1:$Z$1,0),0),"")</f>
        <v/>
      </c>
      <c r="FF41" s="41" t="str">
        <f>IFERROR(VLOOKUP(FF18,[1]Table2!$B$1:$Z$21,MATCH("xGA/90",[1]Table2!$B$1:$Z$1,0),0)*VLOOKUP($B18,[1]Table2!$B$1:$Z$21,MATCH("xG/90",[1]Table2!$B$1:$Z$1,0),0),"")</f>
        <v/>
      </c>
      <c r="FG41" s="41" t="str">
        <f>IFERROR(VLOOKUP(FG18,[1]Table2!$B$1:$Z$21,MATCH("xGA/90",[1]Table2!$B$1:$Z$1,0),0)*VLOOKUP($B18,[1]Table2!$B$1:$Z$21,MATCH("xG/90",[1]Table2!$B$1:$Z$1,0),0),"")</f>
        <v/>
      </c>
      <c r="FH41" s="41" t="str">
        <f>IFERROR(VLOOKUP(FH18,[1]Table2!$B$1:$Z$21,MATCH("xGA/90",[1]Table2!$B$1:$Z$1,0),0)*VLOOKUP($B18,[1]Table2!$B$1:$Z$21,MATCH("xG/90",[1]Table2!$B$1:$Z$1,0),0),"")</f>
        <v/>
      </c>
      <c r="FI41" s="41" t="str">
        <f>IFERROR(VLOOKUP(FI18,[1]Table2!$B$1:$Z$21,MATCH("xGA/90",[1]Table2!$B$1:$Z$1,0),0)*VLOOKUP($B18,[1]Table2!$B$1:$Z$21,MATCH("xG/90",[1]Table2!$B$1:$Z$1,0),0),"")</f>
        <v/>
      </c>
      <c r="FJ41" s="41" t="str">
        <f>IFERROR(VLOOKUP(FJ18,[1]Table2!$B$1:$Z$21,MATCH("xGA/90",[1]Table2!$B$1:$Z$1,0),0)*VLOOKUP($B18,[1]Table2!$B$1:$Z$21,MATCH("xG/90",[1]Table2!$B$1:$Z$1,0),0),"")</f>
        <v/>
      </c>
      <c r="FK41" s="41" t="str">
        <f>IFERROR(VLOOKUP(FK18,[1]Table2!$B$1:$Z$21,MATCH("xGA/90",[1]Table2!$B$1:$Z$1,0),0)*VLOOKUP($B18,[1]Table2!$B$1:$Z$21,MATCH("xG/90",[1]Table2!$B$1:$Z$1,0),0),"")</f>
        <v/>
      </c>
      <c r="FL41" s="41" t="str">
        <f>IFERROR(VLOOKUP(FL18,[1]Table2!$B$1:$Z$21,MATCH("xGA/90",[1]Table2!$B$1:$Z$1,0),0)*VLOOKUP($B18,[1]Table2!$B$1:$Z$21,MATCH("xG/90",[1]Table2!$B$1:$Z$1,0),0),"")</f>
        <v/>
      </c>
      <c r="FM41" s="41" t="str">
        <f>IFERROR(VLOOKUP(FM18,[1]Table2!$B$1:$Z$21,MATCH("xGA/90",[1]Table2!$B$1:$Z$1,0),0)*VLOOKUP($B18,[1]Table2!$B$1:$Z$21,MATCH("xG/90",[1]Table2!$B$1:$Z$1,0),0),"")</f>
        <v/>
      </c>
      <c r="FN41" s="41">
        <f>IFERROR(VLOOKUP(FN18,[1]Table2!$B$1:$Z$21,MATCH("xGA/90",[1]Table2!$B$1:$Z$1,0),0)*VLOOKUP($B18,[1]Table2!$B$1:$Z$21,MATCH("xG/90",[1]Table2!$B$1:$Z$1,0),0),"")</f>
        <v>2.8650988553590011</v>
      </c>
      <c r="FO41" s="41" t="str">
        <f>IFERROR(VLOOKUP(FO18,[1]Table2!$B$1:$Z$21,MATCH("xGA/90",[1]Table2!$B$1:$Z$1,0),0)*VLOOKUP($B18,[1]Table2!$B$1:$Z$21,MATCH("xG/90",[1]Table2!$B$1:$Z$1,0),0),"")</f>
        <v/>
      </c>
      <c r="FP41" s="41" t="str">
        <f>IFERROR(VLOOKUP(FP18,[1]Table2!$B$1:$Z$21,MATCH("xGA/90",[1]Table2!$B$1:$Z$1,0),0)*VLOOKUP($B18,[1]Table2!$B$1:$Z$21,MATCH("xG/90",[1]Table2!$B$1:$Z$1,0),0),"")</f>
        <v/>
      </c>
      <c r="FQ41" s="41" t="str">
        <f>IFERROR(VLOOKUP(FQ18,[1]Table2!$B$1:$Z$21,MATCH("xGA/90",[1]Table2!$B$1:$Z$1,0),0)*VLOOKUP($B18,[1]Table2!$B$1:$Z$21,MATCH("xG/90",[1]Table2!$B$1:$Z$1,0),0),"")</f>
        <v/>
      </c>
      <c r="FR41" s="41" t="str">
        <f>IFERROR(VLOOKUP(FR18,[1]Table2!$B$1:$Z$21,MATCH("xGA/90",[1]Table2!$B$1:$Z$1,0),0)*VLOOKUP($B18,[1]Table2!$B$1:$Z$21,MATCH("xG/90",[1]Table2!$B$1:$Z$1,0),0),"")</f>
        <v/>
      </c>
      <c r="FS41" s="41" t="str">
        <f>IFERROR(VLOOKUP(FS18,[1]Table2!$B$1:$Z$21,MATCH("xGA/90",[1]Table2!$B$1:$Z$1,0),0)*VLOOKUP($B18,[1]Table2!$B$1:$Z$21,MATCH("xG/90",[1]Table2!$B$1:$Z$1,0),0),"")</f>
        <v/>
      </c>
      <c r="FT41" s="41">
        <f>IFERROR(VLOOKUP(FT18,[1]Table2!$B$1:$Z$21,MATCH("xGA/90",[1]Table2!$B$1:$Z$1,0),0)*VLOOKUP($B18,[1]Table2!$B$1:$Z$21,MATCH("xG/90",[1]Table2!$B$1:$Z$1,0),0),"")</f>
        <v>2.2729032258064517</v>
      </c>
      <c r="FU41" s="41" t="str">
        <f>IFERROR(VLOOKUP(FU18,[1]Table2!$B$1:$Z$21,MATCH("xGA/90",[1]Table2!$B$1:$Z$1,0),0)*VLOOKUP($B18,[1]Table2!$B$1:$Z$21,MATCH("xG/90",[1]Table2!$B$1:$Z$1,0),0),"")</f>
        <v/>
      </c>
      <c r="FV41" s="41" t="str">
        <f>IFERROR(VLOOKUP(FV18,[1]Table2!$B$1:$Z$21,MATCH("xGA/90",[1]Table2!$B$1:$Z$1,0),0)*VLOOKUP($B18,[1]Table2!$B$1:$Z$21,MATCH("xG/90",[1]Table2!$B$1:$Z$1,0),0),"")</f>
        <v/>
      </c>
      <c r="FW41" s="41" t="str">
        <f>IFERROR(VLOOKUP(FW18,[1]Table2!$B$1:$Z$21,MATCH("xGA/90",[1]Table2!$B$1:$Z$1,0),0)*VLOOKUP($B18,[1]Table2!$B$1:$Z$21,MATCH("xG/90",[1]Table2!$B$1:$Z$1,0),0),"")</f>
        <v/>
      </c>
      <c r="FX41" s="41" t="str">
        <f>IFERROR(VLOOKUP(FX18,[1]Table2!$B$1:$Z$21,MATCH("xGA/90",[1]Table2!$B$1:$Z$1,0),0)*VLOOKUP($B18,[1]Table2!$B$1:$Z$21,MATCH("xG/90",[1]Table2!$B$1:$Z$1,0),0),"")</f>
        <v/>
      </c>
      <c r="FY41" s="41" t="str">
        <f>IFERROR(VLOOKUP(FY18,[1]Table2!$B$1:$Z$21,MATCH("xGA/90",[1]Table2!$B$1:$Z$1,0),0)*VLOOKUP($B18,[1]Table2!$B$1:$Z$21,MATCH("xG/90",[1]Table2!$B$1:$Z$1,0),0),"")</f>
        <v/>
      </c>
      <c r="FZ41" s="41" t="str">
        <f>IFERROR(VLOOKUP(FZ18,[1]Table2!$B$1:$Z$21,MATCH("xGA/90",[1]Table2!$B$1:$Z$1,0),0)*VLOOKUP($B18,[1]Table2!$B$1:$Z$21,MATCH("xG/90",[1]Table2!$B$1:$Z$1,0),0),"")</f>
        <v/>
      </c>
      <c r="GA41" s="41" t="str">
        <f>IFERROR(VLOOKUP(GA18,[1]Table2!$B$1:$Z$21,MATCH("xGA/90",[1]Table2!$B$1:$Z$1,0),0)*VLOOKUP($B18,[1]Table2!$B$1:$Z$21,MATCH("xG/90",[1]Table2!$B$1:$Z$1,0),0),"")</f>
        <v/>
      </c>
      <c r="GB41" s="41" t="str">
        <f>IFERROR(VLOOKUP(GB18,[1]Table2!$B$1:$Z$21,MATCH("xGA/90",[1]Table2!$B$1:$Z$1,0),0)*VLOOKUP($B18,[1]Table2!$B$1:$Z$21,MATCH("xG/90",[1]Table2!$B$1:$Z$1,0),0),"")</f>
        <v/>
      </c>
      <c r="GC41" s="41" t="str">
        <f>IFERROR(VLOOKUP(GC18,[1]Table2!$B$1:$Z$21,MATCH("xGA/90",[1]Table2!$B$1:$Z$1,0),0)*VLOOKUP($B18,[1]Table2!$B$1:$Z$21,MATCH("xG/90",[1]Table2!$B$1:$Z$1,0),0),"")</f>
        <v/>
      </c>
      <c r="GD41" s="41" t="str">
        <f>IFERROR(VLOOKUP(GD18,[1]Table2!$B$1:$Z$21,MATCH("xGA/90",[1]Table2!$B$1:$Z$1,0),0)*VLOOKUP($B18,[1]Table2!$B$1:$Z$21,MATCH("xG/90",[1]Table2!$B$1:$Z$1,0),0),"")</f>
        <v/>
      </c>
      <c r="GE41" s="41" t="str">
        <f>IFERROR(VLOOKUP(GE18,[1]Table2!$B$1:$Z$21,MATCH("xGA/90",[1]Table2!$B$1:$Z$1,0),0)*VLOOKUP($B18,[1]Table2!$B$1:$Z$21,MATCH("xG/90",[1]Table2!$B$1:$Z$1,0),0),"")</f>
        <v/>
      </c>
      <c r="GF41" s="41" t="str">
        <f>IFERROR(VLOOKUP(GF18,[1]Table2!$B$1:$Z$21,MATCH("xGA/90",[1]Table2!$B$1:$Z$1,0),0)*VLOOKUP($B18,[1]Table2!$B$1:$Z$21,MATCH("xG/90",[1]Table2!$B$1:$Z$1,0),0),"")</f>
        <v/>
      </c>
      <c r="GG41" s="41" t="str">
        <f>IFERROR(VLOOKUP(GG18,[1]Table2!$B$1:$Z$21,MATCH("xGA/90",[1]Table2!$B$1:$Z$1,0),0)*VLOOKUP($B18,[1]Table2!$B$1:$Z$21,MATCH("xG/90",[1]Table2!$B$1:$Z$1,0),0),"")</f>
        <v/>
      </c>
      <c r="GH41" s="41">
        <f>IFERROR(VLOOKUP(GH18,[1]Table2!$B$1:$Z$21,MATCH("xGA/90",[1]Table2!$B$1:$Z$1,0),0)*VLOOKUP($B18,[1]Table2!$B$1:$Z$21,MATCH("xG/90",[1]Table2!$B$1:$Z$1,0),0),"")</f>
        <v>2.227783558792924</v>
      </c>
      <c r="GI41" s="41" t="str">
        <f>IFERROR(VLOOKUP(GI18,[1]Table2!$B$1:$Z$21,MATCH("xGA/90",[1]Table2!$B$1:$Z$1,0),0)*VLOOKUP($B18,[1]Table2!$B$1:$Z$21,MATCH("xG/90",[1]Table2!$B$1:$Z$1,0),0),"")</f>
        <v/>
      </c>
      <c r="GJ41" s="41" t="str">
        <f>IFERROR(VLOOKUP(GJ18,[1]Table2!$B$1:$Z$21,MATCH("xGA/90",[1]Table2!$B$1:$Z$1,0),0)*VLOOKUP($B18,[1]Table2!$B$1:$Z$21,MATCH("xG/90",[1]Table2!$B$1:$Z$1,0),0),"")</f>
        <v/>
      </c>
      <c r="GK41" s="41" t="str">
        <f>IFERROR(VLOOKUP(GK18,[1]Table2!$B$1:$Z$21,MATCH("xGA/90",[1]Table2!$B$1:$Z$1,0),0)*VLOOKUP($B18,[1]Table2!$B$1:$Z$21,MATCH("xG/90",[1]Table2!$B$1:$Z$1,0),0),"")</f>
        <v/>
      </c>
      <c r="GL41" s="41" t="str">
        <f>IFERROR(VLOOKUP(GL18,[1]Table2!$B$1:$Z$21,MATCH("xGA/90",[1]Table2!$B$1:$Z$1,0),0)*VLOOKUP($B18,[1]Table2!$B$1:$Z$21,MATCH("xG/90",[1]Table2!$B$1:$Z$1,0),0),"")</f>
        <v/>
      </c>
      <c r="GM41" s="41" t="str">
        <f>IFERROR(VLOOKUP(GM18,[1]Table2!$B$1:$Z$21,MATCH("xGA/90",[1]Table2!$B$1:$Z$1,0),0)*VLOOKUP($B18,[1]Table2!$B$1:$Z$21,MATCH("xG/90",[1]Table2!$B$1:$Z$1,0),0),"")</f>
        <v/>
      </c>
      <c r="GN41" s="41" t="str">
        <f>IFERROR(VLOOKUP(GN18,[1]Table2!$B$1:$Z$21,MATCH("xGA/90",[1]Table2!$B$1:$Z$1,0),0)*VLOOKUP($B18,[1]Table2!$B$1:$Z$21,MATCH("xG/90",[1]Table2!$B$1:$Z$1,0),0),"")</f>
        <v/>
      </c>
      <c r="GO41" s="41">
        <f>IFERROR(VLOOKUP(GO18,[1]Table2!$B$1:$Z$21,MATCH("xGA/90",[1]Table2!$B$1:$Z$1,0),0)*VLOOKUP($B18,[1]Table2!$B$1:$Z$21,MATCH("xG/90",[1]Table2!$B$1:$Z$1,0),0),"")</f>
        <v>3.0760685483870969</v>
      </c>
      <c r="GP41" s="41" t="str">
        <f>IFERROR(VLOOKUP(GP18,[1]Table2!$B$1:$Z$21,MATCH("xGA/90",[1]Table2!$B$1:$Z$1,0),0)*VLOOKUP($B18,[1]Table2!$B$1:$Z$21,MATCH("xG/90",[1]Table2!$B$1:$Z$1,0),0),"")</f>
        <v/>
      </c>
      <c r="GQ41" s="41" t="str">
        <f>IFERROR(VLOOKUP(GQ18,[1]Table2!$B$1:$Z$21,MATCH("xGA/90",[1]Table2!$B$1:$Z$1,0),0)*VLOOKUP($B18,[1]Table2!$B$1:$Z$21,MATCH("xG/90",[1]Table2!$B$1:$Z$1,0),0),"")</f>
        <v/>
      </c>
      <c r="GR41" s="41" t="str">
        <f>IFERROR(VLOOKUP(GR18,[1]Table2!$B$1:$Z$21,MATCH("xGA/90",[1]Table2!$B$1:$Z$1,0),0)*VLOOKUP($B18,[1]Table2!$B$1:$Z$21,MATCH("xG/90",[1]Table2!$B$1:$Z$1,0),0),"")</f>
        <v/>
      </c>
      <c r="GS41" s="41" t="str">
        <f>IFERROR(VLOOKUP(GS18,[1]Table2!$B$1:$Z$21,MATCH("xGA/90",[1]Table2!$B$1:$Z$1,0),0)*VLOOKUP($B18,[1]Table2!$B$1:$Z$21,MATCH("xG/90",[1]Table2!$B$1:$Z$1,0),0),"")</f>
        <v/>
      </c>
      <c r="GT41" s="41" t="str">
        <f>IFERROR(VLOOKUP(GT18,[1]Table2!$B$1:$Z$21,MATCH("xGA/90",[1]Table2!$B$1:$Z$1,0),0)*VLOOKUP($B18,[1]Table2!$B$1:$Z$21,MATCH("xG/90",[1]Table2!$B$1:$Z$1,0),0),"")</f>
        <v/>
      </c>
      <c r="GU41" s="41" t="str">
        <f>IFERROR(VLOOKUP(GU18,[1]Table2!$B$1:$Z$21,MATCH("xGA/90",[1]Table2!$B$1:$Z$1,0),0)*VLOOKUP($B18,[1]Table2!$B$1:$Z$21,MATCH("xG/90",[1]Table2!$B$1:$Z$1,0),0),"")</f>
        <v/>
      </c>
      <c r="GV41" s="41">
        <f>IFERROR(VLOOKUP(GV18,[1]Table2!$B$1:$Z$21,MATCH("xGA/90",[1]Table2!$B$1:$Z$1,0),0)*VLOOKUP($B18,[1]Table2!$B$1:$Z$21,MATCH("xG/90",[1]Table2!$B$1:$Z$1,0),0),"")</f>
        <v>2.447741935483871</v>
      </c>
      <c r="GW41" s="41" t="str">
        <f>IFERROR(VLOOKUP(GW18,[1]Table2!$B$1:$Z$21,MATCH("xGA/90",[1]Table2!$B$1:$Z$1,0),0)*VLOOKUP($B18,[1]Table2!$B$1:$Z$21,MATCH("xG/90",[1]Table2!$B$1:$Z$1,0),0),"")</f>
        <v/>
      </c>
      <c r="GX41" s="41" t="str">
        <f>IFERROR(VLOOKUP(GX18,[1]Table2!$B$1:$Z$21,MATCH("xGA/90",[1]Table2!$B$1:$Z$1,0),0)*VLOOKUP($B18,[1]Table2!$B$1:$Z$21,MATCH("xG/90",[1]Table2!$B$1:$Z$1,0),0),"")</f>
        <v/>
      </c>
      <c r="GY41" s="41" t="str">
        <f>IFERROR(VLOOKUP(GY18,[1]Table2!$B$1:$Z$21,MATCH("xGA/90",[1]Table2!$B$1:$Z$1,0),0)*VLOOKUP($B18,[1]Table2!$B$1:$Z$21,MATCH("xG/90",[1]Table2!$B$1:$Z$1,0),0),"")</f>
        <v/>
      </c>
      <c r="GZ41" s="41" t="str">
        <f>IFERROR(VLOOKUP(GZ18,[1]Table2!$B$1:$Z$21,MATCH("xGA/90",[1]Table2!$B$1:$Z$1,0),0)*VLOOKUP($B18,[1]Table2!$B$1:$Z$21,MATCH("xG/90",[1]Table2!$B$1:$Z$1,0),0),"")</f>
        <v/>
      </c>
      <c r="HA41" s="41" t="str">
        <f>IFERROR(VLOOKUP(HA18,[1]Table2!$B$1:$Z$21,MATCH("xGA/90",[1]Table2!$B$1:$Z$1,0),0)*VLOOKUP($B18,[1]Table2!$B$1:$Z$21,MATCH("xG/90",[1]Table2!$B$1:$Z$1,0),0),"")</f>
        <v/>
      </c>
      <c r="HB41" s="41" t="str">
        <f>IFERROR(VLOOKUP(HB18,[1]Table2!$B$1:$Z$21,MATCH("xGA/90",[1]Table2!$B$1:$Z$1,0),0)*VLOOKUP($B18,[1]Table2!$B$1:$Z$21,MATCH("xG/90",[1]Table2!$B$1:$Z$1,0),0),"")</f>
        <v/>
      </c>
      <c r="HC41" s="41" t="str">
        <f>IFERROR(VLOOKUP(HC18,[1]Table2!$B$1:$Z$21,MATCH("xGA/90",[1]Table2!$B$1:$Z$1,0),0)*VLOOKUP($B18,[1]Table2!$B$1:$Z$21,MATCH("xG/90",[1]Table2!$B$1:$Z$1,0),0),"")</f>
        <v/>
      </c>
      <c r="HD41" s="41" t="str">
        <f>IFERROR(VLOOKUP(HD18,[1]Table2!$B$1:$Z$21,MATCH("xGA/90",[1]Table2!$B$1:$Z$1,0),0)*VLOOKUP($B18,[1]Table2!$B$1:$Z$21,MATCH("xG/90",[1]Table2!$B$1:$Z$1,0),0),"")</f>
        <v/>
      </c>
      <c r="HE41" s="41" t="str">
        <f>IFERROR(VLOOKUP(HE18,[1]Table2!$B$1:$Z$21,MATCH("xGA/90",[1]Table2!$B$1:$Z$1,0),0)*VLOOKUP($B18,[1]Table2!$B$1:$Z$21,MATCH("xG/90",[1]Table2!$B$1:$Z$1,0),0),"")</f>
        <v/>
      </c>
      <c r="HF41" s="41" t="str">
        <f>IFERROR(VLOOKUP(HF18,[1]Table2!$B$1:$Z$21,MATCH("xGA/90",[1]Table2!$B$1:$Z$1,0),0)*VLOOKUP($B18,[1]Table2!$B$1:$Z$21,MATCH("xG/90",[1]Table2!$B$1:$Z$1,0),0),"")</f>
        <v/>
      </c>
      <c r="HG41" s="41" t="str">
        <f>IFERROR(VLOOKUP(HG18,[1]Table2!$B$1:$Z$21,MATCH("xGA/90",[1]Table2!$B$1:$Z$1,0),0)*VLOOKUP($B18,[1]Table2!$B$1:$Z$21,MATCH("xG/90",[1]Table2!$B$1:$Z$1,0),0),"")</f>
        <v/>
      </c>
      <c r="HH41" s="41" t="str">
        <f>IFERROR(VLOOKUP(HH18,[1]Table2!$B$1:$Z$21,MATCH("xGA/90",[1]Table2!$B$1:$Z$1,0),0)*VLOOKUP($B18,[1]Table2!$B$1:$Z$21,MATCH("xG/90",[1]Table2!$B$1:$Z$1,0),0),"")</f>
        <v/>
      </c>
      <c r="HI41" s="41" t="str">
        <f>IFERROR(VLOOKUP(HI18,[1]Table2!$B$1:$Z$21,MATCH("xGA/90",[1]Table2!$B$1:$Z$1,0),0)*VLOOKUP($B18,[1]Table2!$B$1:$Z$21,MATCH("xG/90",[1]Table2!$B$1:$Z$1,0),0),"")</f>
        <v/>
      </c>
      <c r="HJ41" s="41">
        <f>IFERROR(VLOOKUP(HJ18,[1]Table2!$B$1:$Z$21,MATCH("xGA/90",[1]Table2!$B$1:$Z$1,0),0)*VLOOKUP($B18,[1]Table2!$B$1:$Z$21,MATCH("xG/90",[1]Table2!$B$1:$Z$1,0),0),"")</f>
        <v>1.4278494623655915</v>
      </c>
      <c r="HK41" s="41" t="str">
        <f>IFERROR(VLOOKUP(HK18,[1]Table2!$B$1:$Z$21,MATCH("xGA/90",[1]Table2!$B$1:$Z$1,0),0)*VLOOKUP($B18,[1]Table2!$B$1:$Z$21,MATCH("xG/90",[1]Table2!$B$1:$Z$1,0),0),"")</f>
        <v/>
      </c>
      <c r="HL41" s="41" t="str">
        <f>IFERROR(VLOOKUP(HL18,[1]Table2!$B$1:$Z$21,MATCH("xGA/90",[1]Table2!$B$1:$Z$1,0),0)*VLOOKUP($B18,[1]Table2!$B$1:$Z$21,MATCH("xG/90",[1]Table2!$B$1:$Z$1,0),0),"")</f>
        <v/>
      </c>
      <c r="HM41" s="41" t="str">
        <f>IFERROR(VLOOKUP(HM18,[1]Table2!$B$1:$Z$21,MATCH("xGA/90",[1]Table2!$B$1:$Z$1,0),0)*VLOOKUP($B18,[1]Table2!$B$1:$Z$21,MATCH("xG/90",[1]Table2!$B$1:$Z$1,0),0),"")</f>
        <v/>
      </c>
      <c r="HN41" s="41" t="str">
        <f>IFERROR(VLOOKUP(HN18,[1]Table2!$B$1:$Z$21,MATCH("xGA/90",[1]Table2!$B$1:$Z$1,0),0)*VLOOKUP($B18,[1]Table2!$B$1:$Z$21,MATCH("xG/90",[1]Table2!$B$1:$Z$1,0),0),"")</f>
        <v/>
      </c>
      <c r="HO41" s="41" t="str">
        <f>IFERROR(VLOOKUP(HO18,[1]Table2!$B$1:$Z$21,MATCH("xGA/90",[1]Table2!$B$1:$Z$1,0),0)*VLOOKUP($B18,[1]Table2!$B$1:$Z$21,MATCH("xG/90",[1]Table2!$B$1:$Z$1,0),0),"")</f>
        <v/>
      </c>
      <c r="HP41" s="41" t="str">
        <f>IFERROR(VLOOKUP(HP18,[1]Table2!$B$1:$Z$21,MATCH("xGA/90",[1]Table2!$B$1:$Z$1,0),0)*VLOOKUP($B18,[1]Table2!$B$1:$Z$21,MATCH("xG/90",[1]Table2!$B$1:$Z$1,0),0),"")</f>
        <v/>
      </c>
      <c r="HQ41" s="41" t="str">
        <f>IFERROR(VLOOKUP(HQ18,[1]Table2!$B$1:$Z$21,MATCH("xGA/90",[1]Table2!$B$1:$Z$1,0),0)*VLOOKUP($B18,[1]Table2!$B$1:$Z$21,MATCH("xG/90",[1]Table2!$B$1:$Z$1,0),0),"")</f>
        <v/>
      </c>
      <c r="HR41" s="41">
        <f>IFERROR(VLOOKUP(HR18,[1]Table2!$B$1:$Z$21,MATCH("xGA/90",[1]Table2!$B$1:$Z$1,0),0)*VLOOKUP($B18,[1]Table2!$B$1:$Z$21,MATCH("xG/90",[1]Table2!$B$1:$Z$1,0),0),"")</f>
        <v>2.5406250000000004</v>
      </c>
      <c r="HS41" s="41" t="str">
        <f>IFERROR(VLOOKUP(HS18,[1]Table2!$B$1:$Z$21,MATCH("xGA/90",[1]Table2!$B$1:$Z$1,0),0)*VLOOKUP($B18,[1]Table2!$B$1:$Z$21,MATCH("xG/90",[1]Table2!$B$1:$Z$1,0),0),"")</f>
        <v/>
      </c>
      <c r="HT41" s="41" t="str">
        <f>IFERROR(VLOOKUP(HT18,[1]Table2!$B$1:$Z$21,MATCH("xGA/90",[1]Table2!$B$1:$Z$1,0),0)*VLOOKUP($B18,[1]Table2!$B$1:$Z$21,MATCH("xG/90",[1]Table2!$B$1:$Z$1,0),0),"")</f>
        <v/>
      </c>
      <c r="HU41" s="41" t="str">
        <f>IFERROR(VLOOKUP(HU18,[1]Table2!$B$1:$Z$21,MATCH("xGA/90",[1]Table2!$B$1:$Z$1,0),0)*VLOOKUP($B18,[1]Table2!$B$1:$Z$21,MATCH("xG/90",[1]Table2!$B$1:$Z$1,0),0),"")</f>
        <v/>
      </c>
      <c r="HV41" s="41" t="str">
        <f>IFERROR(VLOOKUP(HV18,[1]Table2!$B$1:$Z$21,MATCH("xGA/90",[1]Table2!$B$1:$Z$1,0),0)*VLOOKUP($B18,[1]Table2!$B$1:$Z$21,MATCH("xG/90",[1]Table2!$B$1:$Z$1,0),0),"")</f>
        <v/>
      </c>
      <c r="HW41" s="41">
        <f>IFERROR(VLOOKUP(HW18,[1]Table2!$B$1:$Z$21,MATCH("xGA/90",[1]Table2!$B$1:$Z$1,0),0)*VLOOKUP($B18,[1]Table2!$B$1:$Z$21,MATCH("xG/90",[1]Table2!$B$1:$Z$1,0),0),"")</f>
        <v>2.9504032258064519</v>
      </c>
      <c r="HX41" s="41" t="str">
        <f>IFERROR(VLOOKUP(HX18,[1]Table2!$B$1:$Z$21,MATCH("xGA/90",[1]Table2!$B$1:$Z$1,0),0)*VLOOKUP($B18,[1]Table2!$B$1:$Z$21,MATCH("xG/90",[1]Table2!$B$1:$Z$1,0),0),"")</f>
        <v/>
      </c>
      <c r="HY41" s="41" t="str">
        <f>IFERROR(VLOOKUP(HY18,[1]Table2!$B$1:$Z$21,MATCH("xGA/90",[1]Table2!$B$1:$Z$1,0),0)*VLOOKUP($B18,[1]Table2!$B$1:$Z$21,MATCH("xG/90",[1]Table2!$B$1:$Z$1,0),0),"")</f>
        <v/>
      </c>
      <c r="HZ41" s="41" t="str">
        <f>IFERROR(VLOOKUP(HZ18,[1]Table2!$B$1:$Z$21,MATCH("xGA/90",[1]Table2!$B$1:$Z$1,0),0)*VLOOKUP($B18,[1]Table2!$B$1:$Z$21,MATCH("xG/90",[1]Table2!$B$1:$Z$1,0),0),"")</f>
        <v/>
      </c>
      <c r="IA41" s="41" t="str">
        <f>IFERROR(VLOOKUP(IA18,[1]Table2!$B$1:$Z$21,MATCH("xGA/90",[1]Table2!$B$1:$Z$1,0),0)*VLOOKUP($B18,[1]Table2!$B$1:$Z$21,MATCH("xG/90",[1]Table2!$B$1:$Z$1,0),0),"")</f>
        <v/>
      </c>
      <c r="IB41" s="41" t="str">
        <f>IFERROR(VLOOKUP(IB18,[1]Table2!$B$1:$Z$21,MATCH("xGA/90",[1]Table2!$B$1:$Z$1,0),0)*VLOOKUP($B18,[1]Table2!$B$1:$Z$21,MATCH("xG/90",[1]Table2!$B$1:$Z$1,0),0),"")</f>
        <v/>
      </c>
      <c r="IC41" s="41" t="str">
        <f>IFERROR(VLOOKUP(IC18,[1]Table2!$B$1:$Z$21,MATCH("xGA/90",[1]Table2!$B$1:$Z$1,0),0)*VLOOKUP($B18,[1]Table2!$B$1:$Z$21,MATCH("xG/90",[1]Table2!$B$1:$Z$1,0),0),"")</f>
        <v/>
      </c>
      <c r="ID41" s="41" t="str">
        <f>IFERROR(VLOOKUP(ID18,[1]Table2!$B$1:$Z$21,MATCH("xGA/90",[1]Table2!$B$1:$Z$1,0),0)*VLOOKUP($B18,[1]Table2!$B$1:$Z$21,MATCH("xG/90",[1]Table2!$B$1:$Z$1,0),0),"")</f>
        <v/>
      </c>
      <c r="IE41" s="41" t="str">
        <f>IFERROR(VLOOKUP(IE18,[1]Table2!$B$1:$Z$21,MATCH("xGA/90",[1]Table2!$B$1:$Z$1,0),0)*VLOOKUP($B18,[1]Table2!$B$1:$Z$21,MATCH("xG/90",[1]Table2!$B$1:$Z$1,0),0),"")</f>
        <v/>
      </c>
      <c r="IF41" s="41" t="str">
        <f>IFERROR(VLOOKUP(IF18,[1]Table2!$B$1:$Z$21,MATCH("xGA/90",[1]Table2!$B$1:$Z$1,0),0)*VLOOKUP($B18,[1]Table2!$B$1:$Z$21,MATCH("xG/90",[1]Table2!$B$1:$Z$1,0),0),"")</f>
        <v/>
      </c>
      <c r="IG41" s="41" t="str">
        <f>IFERROR(VLOOKUP(IG18,[1]Table2!$B$1:$Z$21,MATCH("xGA/90",[1]Table2!$B$1:$Z$1,0),0)*VLOOKUP($B18,[1]Table2!$B$1:$Z$21,MATCH("xG/90",[1]Table2!$B$1:$Z$1,0),0),"")</f>
        <v/>
      </c>
      <c r="IH41" s="41" t="str">
        <f>IFERROR(VLOOKUP(IH18,[1]Table2!$B$1:$Z$21,MATCH("xGA/90",[1]Table2!$B$1:$Z$1,0),0)*VLOOKUP($B18,[1]Table2!$B$1:$Z$21,MATCH("xG/90",[1]Table2!$B$1:$Z$1,0),0),"")</f>
        <v/>
      </c>
      <c r="II41" s="41" t="str">
        <f>IFERROR(VLOOKUP(II18,[1]Table2!$B$1:$Z$21,MATCH("xGA/90",[1]Table2!$B$1:$Z$1,0),0)*VLOOKUP($B18,[1]Table2!$B$1:$Z$21,MATCH("xG/90",[1]Table2!$B$1:$Z$1,0),0),"")</f>
        <v/>
      </c>
      <c r="IJ41" s="41" t="str">
        <f>IFERROR(VLOOKUP(IJ18,[1]Table2!$B$1:$Z$21,MATCH("xGA/90",[1]Table2!$B$1:$Z$1,0),0)*VLOOKUP($B18,[1]Table2!$B$1:$Z$21,MATCH("xG/90",[1]Table2!$B$1:$Z$1,0),0),"")</f>
        <v/>
      </c>
      <c r="IK41" s="41" t="str">
        <f>IFERROR(VLOOKUP(IK18,[1]Table2!$B$1:$Z$21,MATCH("xGA/90",[1]Table2!$B$1:$Z$1,0),0)*VLOOKUP($B18,[1]Table2!$B$1:$Z$21,MATCH("xG/90",[1]Table2!$B$1:$Z$1,0),0),"")</f>
        <v/>
      </c>
      <c r="IL41" s="41" t="str">
        <f>IFERROR(VLOOKUP(IL18,[1]Table2!$B$1:$Z$21,MATCH("xGA/90",[1]Table2!$B$1:$Z$1,0),0)*VLOOKUP($B18,[1]Table2!$B$1:$Z$21,MATCH("xG/90",[1]Table2!$B$1:$Z$1,0),0),"")</f>
        <v/>
      </c>
      <c r="IM41" s="41">
        <f>IFERROR(VLOOKUP(IM18,[1]Table2!$B$1:$Z$21,MATCH("xGA/90",[1]Table2!$B$1:$Z$1,0),0)*VLOOKUP($B18,[1]Table2!$B$1:$Z$21,MATCH("xG/90",[1]Table2!$B$1:$Z$1,0),0),"")</f>
        <v>2.2554193548387098</v>
      </c>
      <c r="IN41" s="41" t="str">
        <f>IFERROR(VLOOKUP(IN18,[1]Table2!$B$1:$Z$21,MATCH("xGA/90",[1]Table2!$B$1:$Z$1,0),0)*VLOOKUP($B18,[1]Table2!$B$1:$Z$21,MATCH("xG/90",[1]Table2!$B$1:$Z$1,0),0),"")</f>
        <v/>
      </c>
      <c r="IO41" s="41" t="str">
        <f>IFERROR(VLOOKUP(IO18,[1]Table2!$B$1:$Z$21,MATCH("xGA/90",[1]Table2!$B$1:$Z$1,0),0)*VLOOKUP($B18,[1]Table2!$B$1:$Z$21,MATCH("xG/90",[1]Table2!$B$1:$Z$1,0),0),"")</f>
        <v/>
      </c>
      <c r="IP41" s="41">
        <f>IFERROR(VLOOKUP(IP18,[1]Table2!$B$1:$Z$21,MATCH("xGA/90",[1]Table2!$B$1:$Z$1,0),0)*VLOOKUP($B18,[1]Table2!$B$1:$Z$21,MATCH("xG/90",[1]Table2!$B$1:$Z$1,0),0),"")</f>
        <v>2.227783558792924</v>
      </c>
      <c r="IQ41" s="41" t="str">
        <f>IFERROR(VLOOKUP(IQ18,[1]Table2!$B$1:$Z$21,MATCH("xGA/90",[1]Table2!$B$1:$Z$1,0),0)*VLOOKUP($B18,[1]Table2!$B$1:$Z$21,MATCH("xG/90",[1]Table2!$B$1:$Z$1,0),0),"")</f>
        <v/>
      </c>
      <c r="IR41" s="41" t="str">
        <f>IFERROR(VLOOKUP(IR18,[1]Table2!$B$1:$Z$21,MATCH("xGA/90",[1]Table2!$B$1:$Z$1,0),0)*VLOOKUP($B18,[1]Table2!$B$1:$Z$21,MATCH("xG/90",[1]Table2!$B$1:$Z$1,0),0),"")</f>
        <v/>
      </c>
      <c r="IS41" s="41">
        <f>IFERROR(VLOOKUP(IS18,[1]Table2!$B$1:$Z$21,MATCH("xGA/90",[1]Table2!$B$1:$Z$1,0),0)*VLOOKUP($B18,[1]Table2!$B$1:$Z$21,MATCH("xG/90",[1]Table2!$B$1:$Z$1,0),0),"")</f>
        <v>2.3002217741935485</v>
      </c>
      <c r="IT41" s="41" t="str">
        <f>IFERROR(VLOOKUP(IT18,[1]Table2!$B$1:$Z$21,MATCH("xGA/90",[1]Table2!$B$1:$Z$1,0),0)*VLOOKUP($B18,[1]Table2!$B$1:$Z$21,MATCH("xG/90",[1]Table2!$B$1:$Z$1,0),0),"")</f>
        <v/>
      </c>
      <c r="IU41" s="41" t="str">
        <f>IFERROR(VLOOKUP(IU18,[1]Table2!$B$1:$Z$21,MATCH("xGA/90",[1]Table2!$B$1:$Z$1,0),0)*VLOOKUP($B18,[1]Table2!$B$1:$Z$21,MATCH("xG/90",[1]Table2!$B$1:$Z$1,0),0),"")</f>
        <v/>
      </c>
      <c r="IV41" s="41" t="str">
        <f>IFERROR(VLOOKUP(IV18,[1]Table2!$B$1:$Z$21,MATCH("xGA/90",[1]Table2!$B$1:$Z$1,0),0)*VLOOKUP($B18,[1]Table2!$B$1:$Z$21,MATCH("xG/90",[1]Table2!$B$1:$Z$1,0),0),"")</f>
        <v/>
      </c>
      <c r="IW41" s="41" t="str">
        <f>IFERROR(VLOOKUP(IW18,[1]Table2!$B$1:$Z$21,MATCH("xGA/90",[1]Table2!$B$1:$Z$1,0),0)*VLOOKUP($B18,[1]Table2!$B$1:$Z$21,MATCH("xG/90",[1]Table2!$B$1:$Z$1,0),0),"")</f>
        <v/>
      </c>
      <c r="IX41" s="41" t="str">
        <f>IFERROR(VLOOKUP(IX18,[1]Table2!$B$1:$Z$21,MATCH("xGA/90",[1]Table2!$B$1:$Z$1,0),0)*VLOOKUP($B18,[1]Table2!$B$1:$Z$21,MATCH("xG/90",[1]Table2!$B$1:$Z$1,0),0),"")</f>
        <v/>
      </c>
      <c r="IY41" s="41" t="str">
        <f>IFERROR(VLOOKUP(IY18,[1]Table2!$B$1:$Z$21,MATCH("xGA/90",[1]Table2!$B$1:$Z$1,0),0)*VLOOKUP($B18,[1]Table2!$B$1:$Z$21,MATCH("xG/90",[1]Table2!$B$1:$Z$1,0),0),"")</f>
        <v/>
      </c>
      <c r="IZ41" s="41">
        <f>IFERROR(VLOOKUP(IZ18,[1]Table2!$B$1:$Z$21,MATCH("xGA/90",[1]Table2!$B$1:$Z$1,0),0)*VLOOKUP($B18,[1]Table2!$B$1:$Z$21,MATCH("xG/90",[1]Table2!$B$1:$Z$1,0),0),"")</f>
        <v>2.5624798387096774</v>
      </c>
      <c r="JA41" s="41" t="str">
        <f>IFERROR(VLOOKUP(JA18,[1]Table2!$B$1:$Z$21,MATCH("xGA/90",[1]Table2!$B$1:$Z$1,0),0)*VLOOKUP($B18,[1]Table2!$B$1:$Z$21,MATCH("xG/90",[1]Table2!$B$1:$Z$1,0),0),"")</f>
        <v/>
      </c>
      <c r="JB41" s="41" t="str">
        <f>IFERROR(VLOOKUP(JB18,[1]Table2!$B$1:$Z$21,MATCH("xGA/90",[1]Table2!$B$1:$Z$1,0),0)*VLOOKUP($B18,[1]Table2!$B$1:$Z$21,MATCH("xG/90",[1]Table2!$B$1:$Z$1,0),0),"")</f>
        <v/>
      </c>
      <c r="JC41" s="41" t="str">
        <f>IFERROR(VLOOKUP(JC18,[1]Table2!$B$1:$Z$21,MATCH("xGA/90",[1]Table2!$B$1:$Z$1,0),0)*VLOOKUP($B18,[1]Table2!$B$1:$Z$21,MATCH("xG/90",[1]Table2!$B$1:$Z$1,0),0),"")</f>
        <v/>
      </c>
      <c r="JD41" s="41" t="str">
        <f>IFERROR(VLOOKUP(JD18,[1]Table2!$B$1:$Z$21,MATCH("xGA/90",[1]Table2!$B$1:$Z$1,0),0)*VLOOKUP($B18,[1]Table2!$B$1:$Z$21,MATCH("xG/90",[1]Table2!$B$1:$Z$1,0),0),"")</f>
        <v/>
      </c>
      <c r="JE41" s="41" t="str">
        <f>IFERROR(VLOOKUP(JE18,[1]Table2!$B$1:$Z$21,MATCH("xGA/90",[1]Table2!$B$1:$Z$1,0),0)*VLOOKUP($B18,[1]Table2!$B$1:$Z$21,MATCH("xG/90",[1]Table2!$B$1:$Z$1,0),0),"")</f>
        <v/>
      </c>
      <c r="JF41" s="41" t="str">
        <f>IFERROR(VLOOKUP(JF18,[1]Table2!$B$1:$Z$21,MATCH("xGA/90",[1]Table2!$B$1:$Z$1,0),0)*VLOOKUP($B18,[1]Table2!$B$1:$Z$21,MATCH("xG/90",[1]Table2!$B$1:$Z$1,0),0),"")</f>
        <v/>
      </c>
      <c r="JG41" s="41" t="str">
        <f>IFERROR(VLOOKUP(JG18,[1]Table2!$B$1:$Z$21,MATCH("xGA/90",[1]Table2!$B$1:$Z$1,0),0)*VLOOKUP($B18,[1]Table2!$B$1:$Z$21,MATCH("xG/90",[1]Table2!$B$1:$Z$1,0),0),"")</f>
        <v/>
      </c>
      <c r="JH41" s="41">
        <f>IFERROR(VLOOKUP(JH18,[1]Table2!$B$1:$Z$21,MATCH("xGA/90",[1]Table2!$B$1:$Z$1,0),0)*VLOOKUP($B18,[1]Table2!$B$1:$Z$21,MATCH("xG/90",[1]Table2!$B$1:$Z$1,0),0),"")</f>
        <v>2.2510483870967746</v>
      </c>
      <c r="JI41" s="41" t="str">
        <f>IFERROR(VLOOKUP(JI18,[1]Table2!$B$1:$Z$21,MATCH("xGA/90",[1]Table2!$B$1:$Z$1,0),0)*VLOOKUP($B18,[1]Table2!$B$1:$Z$21,MATCH("xG/90",[1]Table2!$B$1:$Z$1,0),0),"")</f>
        <v/>
      </c>
      <c r="JJ41" s="41" t="str">
        <f>IFERROR(VLOOKUP(JJ18,[1]Table2!$B$1:$Z$21,MATCH("xGA/90",[1]Table2!$B$1:$Z$1,0),0)*VLOOKUP($B18,[1]Table2!$B$1:$Z$21,MATCH("xG/90",[1]Table2!$B$1:$Z$1,0),0),"")</f>
        <v/>
      </c>
      <c r="JK41" s="41" t="str">
        <f>IFERROR(VLOOKUP(JK18,[1]Table2!$B$1:$Z$21,MATCH("xGA/90",[1]Table2!$B$1:$Z$1,0),0)*VLOOKUP($B18,[1]Table2!$B$1:$Z$21,MATCH("xG/90",[1]Table2!$B$1:$Z$1,0),0),"")</f>
        <v/>
      </c>
      <c r="JL41" s="41">
        <f>IFERROR(VLOOKUP(JL18,[1]Table2!$B$1:$Z$21,MATCH("xGA/90",[1]Table2!$B$1:$Z$1,0),0)*VLOOKUP($B18,[1]Table2!$B$1:$Z$21,MATCH("xG/90",[1]Table2!$B$1:$Z$1,0),0),"")</f>
        <v>2.9504032258064519</v>
      </c>
      <c r="JM41" s="41" t="str">
        <f>IFERROR(VLOOKUP(JM18,[1]Table2!$B$1:$Z$21,MATCH("xGA/90",[1]Table2!$B$1:$Z$1,0),0)*VLOOKUP($B18,[1]Table2!$B$1:$Z$21,MATCH("xG/90",[1]Table2!$B$1:$Z$1,0),0),"")</f>
        <v/>
      </c>
      <c r="JN41" s="41" t="str">
        <f>IFERROR(VLOOKUP(JN18,[1]Table2!$B$1:$Z$21,MATCH("xGA/90",[1]Table2!$B$1:$Z$1,0),0)*VLOOKUP($B18,[1]Table2!$B$1:$Z$21,MATCH("xG/90",[1]Table2!$B$1:$Z$1,0),0),"")</f>
        <v/>
      </c>
      <c r="JO41" s="41">
        <f>IFERROR(VLOOKUP(JO18,[1]Table2!$B$1:$Z$21,MATCH("xGA/90",[1]Table2!$B$1:$Z$1,0),0)*VLOOKUP($B18,[1]Table2!$B$1:$Z$21,MATCH("xG/90",[1]Table2!$B$1:$Z$1,0),0),"")</f>
        <v>2.5187701612903228</v>
      </c>
      <c r="JP41" s="41" t="str">
        <f>IFERROR(VLOOKUP(JP18,[1]Table2!$B$1:$Z$21,MATCH("xGA/90",[1]Table2!$B$1:$Z$1,0),0)*VLOOKUP($B18,[1]Table2!$B$1:$Z$21,MATCH("xG/90",[1]Table2!$B$1:$Z$1,0),0),"")</f>
        <v/>
      </c>
      <c r="JQ41" s="41" t="str">
        <f>IFERROR(VLOOKUP(JQ18,[1]Table2!$B$1:$Z$21,MATCH("xGA/90",[1]Table2!$B$1:$Z$1,0),0)*VLOOKUP($B18,[1]Table2!$B$1:$Z$21,MATCH("xG/90",[1]Table2!$B$1:$Z$1,0),0),"")</f>
        <v/>
      </c>
      <c r="JR41" s="41" t="str">
        <f>IFERROR(VLOOKUP(JR18,[1]Table2!$B$1:$Z$21,MATCH("xGA/90",[1]Table2!$B$1:$Z$1,0),0)*VLOOKUP($B18,[1]Table2!$B$1:$Z$21,MATCH("xG/90",[1]Table2!$B$1:$Z$1,0),0),"")</f>
        <v/>
      </c>
      <c r="JS41" s="41" t="str">
        <f>IFERROR(VLOOKUP(JS18,[1]Table2!$B$1:$Z$21,MATCH("xGA/90",[1]Table2!$B$1:$Z$1,0),0)*VLOOKUP($B18,[1]Table2!$B$1:$Z$21,MATCH("xG/90",[1]Table2!$B$1:$Z$1,0),0),"")</f>
        <v/>
      </c>
      <c r="JT41" s="41" t="str">
        <f>IFERROR(VLOOKUP(JT18,[1]Table2!$B$1:$Z$21,MATCH("xGA/90",[1]Table2!$B$1:$Z$1,0),0)*VLOOKUP($B18,[1]Table2!$B$1:$Z$21,MATCH("xG/90",[1]Table2!$B$1:$Z$1,0),0),"")</f>
        <v/>
      </c>
      <c r="JU41" s="41" t="str">
        <f>IFERROR(VLOOKUP(JU18,[1]Table2!$B$1:$Z$21,MATCH("xGA/90",[1]Table2!$B$1:$Z$1,0),0)*VLOOKUP($B18,[1]Table2!$B$1:$Z$21,MATCH("xG/90",[1]Table2!$B$1:$Z$1,0),0),"")</f>
        <v/>
      </c>
      <c r="JV41" s="41">
        <f>IFERROR(VLOOKUP(JV18,[1]Table2!$B$1:$Z$21,MATCH("xGA/90",[1]Table2!$B$1:$Z$1,0),0)*VLOOKUP($B18,[1]Table2!$B$1:$Z$21,MATCH("xG/90",[1]Table2!$B$1:$Z$1,0),0),"")</f>
        <v>1.8959072580645164</v>
      </c>
      <c r="JW41" s="41" t="str">
        <f>IFERROR(VLOOKUP(JW18,[1]Table2!$B$1:$Z$21,MATCH("xGA/90",[1]Table2!$B$1:$Z$1,0),0)*VLOOKUP($B18,[1]Table2!$B$1:$Z$21,MATCH("xG/90",[1]Table2!$B$1:$Z$1,0),0),"")</f>
        <v/>
      </c>
      <c r="JX41" s="41" t="str">
        <f>IFERROR(VLOOKUP(JX18,[1]Table2!$B$1:$Z$21,MATCH("xGA/90",[1]Table2!$B$1:$Z$1,0),0)*VLOOKUP($B18,[1]Table2!$B$1:$Z$21,MATCH("xG/90",[1]Table2!$B$1:$Z$1,0),0),"")</f>
        <v/>
      </c>
      <c r="JY41" s="41" t="str">
        <f>IFERROR(VLOOKUP(JY18,[1]Table2!$B$1:$Z$21,MATCH("xGA/90",[1]Table2!$B$1:$Z$1,0),0)*VLOOKUP($B18,[1]Table2!$B$1:$Z$21,MATCH("xG/90",[1]Table2!$B$1:$Z$1,0),0),"")</f>
        <v/>
      </c>
      <c r="JZ41" s="41" t="str">
        <f>IFERROR(VLOOKUP(JZ18,[1]Table2!$B$1:$Z$21,MATCH("xGA/90",[1]Table2!$B$1:$Z$1,0),0)*VLOOKUP($B18,[1]Table2!$B$1:$Z$21,MATCH("xG/90",[1]Table2!$B$1:$Z$1,0),0),"")</f>
        <v/>
      </c>
      <c r="KA41" s="41" t="str">
        <f>IFERROR(VLOOKUP(KA18,[1]Table2!$B$1:$Z$21,MATCH("xGA/90",[1]Table2!$B$1:$Z$1,0),0)*VLOOKUP($B18,[1]Table2!$B$1:$Z$21,MATCH("xG/90",[1]Table2!$B$1:$Z$1,0),0),"")</f>
        <v/>
      </c>
      <c r="KB41" s="41">
        <f>IFERROR(VLOOKUP(KB18,[1]Table2!$B$1:$Z$21,MATCH("xGA/90",[1]Table2!$B$1:$Z$1,0),0)*VLOOKUP($B18,[1]Table2!$B$1:$Z$21,MATCH("xG/90",[1]Table2!$B$1:$Z$1,0),0),"")</f>
        <v>2.9394758064516129</v>
      </c>
      <c r="KC41" s="41" t="str">
        <f>IFERROR(VLOOKUP(KC18,[1]Table2!$B$1:$Z$21,MATCH("xGA/90",[1]Table2!$B$1:$Z$1,0),0)*VLOOKUP($B18,[1]Table2!$B$1:$Z$21,MATCH("xG/90",[1]Table2!$B$1:$Z$1,0),0),"")</f>
        <v/>
      </c>
      <c r="KD41" s="41" t="str">
        <f>IFERROR(VLOOKUP(KD18,[1]Table2!$B$1:$Z$21,MATCH("xGA/90",[1]Table2!$B$1:$Z$1,0),0)*VLOOKUP($B18,[1]Table2!$B$1:$Z$21,MATCH("xG/90",[1]Table2!$B$1:$Z$1,0),0),"")</f>
        <v/>
      </c>
      <c r="KE41" s="41" t="str">
        <f>IFERROR(VLOOKUP(KE18,[1]Table2!$B$1:$Z$21,MATCH("xGA/90",[1]Table2!$B$1:$Z$1,0),0)*VLOOKUP($B18,[1]Table2!$B$1:$Z$21,MATCH("xG/90",[1]Table2!$B$1:$Z$1,0),0),"")</f>
        <v/>
      </c>
      <c r="KF41" s="41" t="str">
        <f>IFERROR(VLOOKUP(KF18,[1]Table2!$B$1:$Z$21,MATCH("xGA/90",[1]Table2!$B$1:$Z$1,0),0)*VLOOKUP($B18,[1]Table2!$B$1:$Z$21,MATCH("xG/90",[1]Table2!$B$1:$Z$1,0),0),"")</f>
        <v/>
      </c>
      <c r="KG41" s="41">
        <f>IFERROR(VLOOKUP(KG18,[1]Table2!$B$1:$Z$21,MATCH("xGA/90",[1]Table2!$B$1:$Z$1,0),0)*VLOOKUP($B18,[1]Table2!$B$1:$Z$21,MATCH("xG/90",[1]Table2!$B$1:$Z$1,0),0),"")</f>
        <v>2.025717463848721</v>
      </c>
      <c r="KH41" s="41" t="str">
        <f>IFERROR(VLOOKUP(KH18,[1]Table2!$B$1:$Z$21,MATCH("xGA/90",[1]Table2!$B$1:$Z$1,0),0)*VLOOKUP($B18,[1]Table2!$B$1:$Z$21,MATCH("xG/90",[1]Table2!$B$1:$Z$1,0),0),"")</f>
        <v/>
      </c>
      <c r="KI41" s="41" t="str">
        <f>IFERROR(VLOOKUP(KI18,[1]Table2!$B$1:$Z$21,MATCH("xGA/90",[1]Table2!$B$1:$Z$1,0),0)*VLOOKUP($B18,[1]Table2!$B$1:$Z$21,MATCH("xG/90",[1]Table2!$B$1:$Z$1,0),0),"")</f>
        <v/>
      </c>
      <c r="KJ41" s="41" t="str">
        <f>IFERROR(VLOOKUP(KJ18,[1]Table2!$B$1:$Z$21,MATCH("xGA/90",[1]Table2!$B$1:$Z$1,0),0)*VLOOKUP($B18,[1]Table2!$B$1:$Z$21,MATCH("xG/90",[1]Table2!$B$1:$Z$1,0),0),"")</f>
        <v/>
      </c>
      <c r="KK41" s="41">
        <f>IFERROR(VLOOKUP(KK18,[1]Table2!$B$1:$Z$21,MATCH("xGA/90",[1]Table2!$B$1:$Z$1,0),0)*VLOOKUP($B18,[1]Table2!$B$1:$Z$21,MATCH("xG/90",[1]Table2!$B$1:$Z$1,0),0),"")</f>
        <v>2.8247379032258069</v>
      </c>
      <c r="KL41" s="41" t="str">
        <f>IFERROR(VLOOKUP(KL18,[1]Table2!$B$1:$Z$21,MATCH("xGA/90",[1]Table2!$B$1:$Z$1,0),0)*VLOOKUP($B18,[1]Table2!$B$1:$Z$21,MATCH("xG/90",[1]Table2!$B$1:$Z$1,0),0),"")</f>
        <v/>
      </c>
      <c r="KM41" s="41" t="str">
        <f>IFERROR(VLOOKUP(KM18,[1]Table2!$B$1:$Z$21,MATCH("xGA/90",[1]Table2!$B$1:$Z$1,0),0)*VLOOKUP($B18,[1]Table2!$B$1:$Z$21,MATCH("xG/90",[1]Table2!$B$1:$Z$1,0),0),"")</f>
        <v/>
      </c>
      <c r="KN41" s="41" t="str">
        <f>IFERROR(VLOOKUP(KN18,[1]Table2!$B$1:$Z$21,MATCH("xGA/90",[1]Table2!$B$1:$Z$1,0),0)*VLOOKUP($B18,[1]Table2!$B$1:$Z$21,MATCH("xG/90",[1]Table2!$B$1:$Z$1,0),0),"")</f>
        <v/>
      </c>
      <c r="KO41" s="41" t="str">
        <f>IFERROR(VLOOKUP(KO18,[1]Table2!$B$1:$Z$21,MATCH("xGA/90",[1]Table2!$B$1:$Z$1,0),0)*VLOOKUP($B18,[1]Table2!$B$1:$Z$21,MATCH("xG/90",[1]Table2!$B$1:$Z$1,0),0),"")</f>
        <v/>
      </c>
      <c r="KP41" s="41" t="str">
        <f>IFERROR(VLOOKUP(KP18,[1]Table2!$B$1:$Z$21,MATCH("xGA/90",[1]Table2!$B$1:$Z$1,0),0)*VLOOKUP($B18,[1]Table2!$B$1:$Z$21,MATCH("xG/90",[1]Table2!$B$1:$Z$1,0),0),"")</f>
        <v/>
      </c>
      <c r="KQ41" s="41">
        <f>IFERROR(VLOOKUP(KQ18,[1]Table2!$B$1:$Z$21,MATCH("xGA/90",[1]Table2!$B$1:$Z$1,0),0)*VLOOKUP($B18,[1]Table2!$B$1:$Z$21,MATCH("xG/90",[1]Table2!$B$1:$Z$1,0),0),"")</f>
        <v>2.2052237252861602</v>
      </c>
      <c r="KR41" s="41" t="str">
        <f>IFERROR(VLOOKUP(KR18,[1]Table2!$B$1:$Z$21,MATCH("xGA/90",[1]Table2!$B$1:$Z$1,0),0)*VLOOKUP($B18,[1]Table2!$B$1:$Z$21,MATCH("xG/90",[1]Table2!$B$1:$Z$1,0),0),"")</f>
        <v/>
      </c>
      <c r="KS41" s="41" t="str">
        <f>IFERROR(VLOOKUP(KS18,[1]Table2!$B$1:$Z$21,MATCH("xGA/90",[1]Table2!$B$1:$Z$1,0),0)*VLOOKUP($B18,[1]Table2!$B$1:$Z$21,MATCH("xG/90",[1]Table2!$B$1:$Z$1,0),0),"")</f>
        <v/>
      </c>
      <c r="KT41" s="41" t="str">
        <f>IFERROR(VLOOKUP(KT18,[1]Table2!$B$1:$Z$21,MATCH("xGA/90",[1]Table2!$B$1:$Z$1,0),0)*VLOOKUP($B18,[1]Table2!$B$1:$Z$21,MATCH("xG/90",[1]Table2!$B$1:$Z$1,0),0),"")</f>
        <v/>
      </c>
      <c r="KU41" s="41" t="str">
        <f>IFERROR(VLOOKUP(KU18,[1]Table2!$B$1:$Z$21,MATCH("xGA/90",[1]Table2!$B$1:$Z$1,0),0)*VLOOKUP($B18,[1]Table2!$B$1:$Z$21,MATCH("xG/90",[1]Table2!$B$1:$Z$1,0),0),"")</f>
        <v/>
      </c>
      <c r="KV41" s="41" t="str">
        <f>IFERROR(VLOOKUP(KV18,[1]Table2!$B$1:$Z$21,MATCH("xGA/90",[1]Table2!$B$1:$Z$1,0),0)*VLOOKUP($B18,[1]Table2!$B$1:$Z$21,MATCH("xG/90",[1]Table2!$B$1:$Z$1,0),0),"")</f>
        <v/>
      </c>
      <c r="KW41" s="41" t="str">
        <f>IFERROR(VLOOKUP(KW18,[1]Table2!$B$1:$Z$21,MATCH("xGA/90",[1]Table2!$B$1:$Z$1,0),0)*VLOOKUP($B18,[1]Table2!$B$1:$Z$21,MATCH("xG/90",[1]Table2!$B$1:$Z$1,0),0),"")</f>
        <v/>
      </c>
      <c r="KX41" s="41" t="str">
        <f>IFERROR(VLOOKUP(KX18,[1]Table2!$B$1:$Z$21,MATCH("xGA/90",[1]Table2!$B$1:$Z$1,0),0)*VLOOKUP($B18,[1]Table2!$B$1:$Z$21,MATCH("xG/90",[1]Table2!$B$1:$Z$1,0),0),"")</f>
        <v/>
      </c>
      <c r="KY41" s="41" t="str">
        <f>IFERROR(VLOOKUP(KY18,[1]Table2!$B$1:$Z$21,MATCH("xGA/90",[1]Table2!$B$1:$Z$1,0),0)*VLOOKUP($B18,[1]Table2!$B$1:$Z$21,MATCH("xG/90",[1]Table2!$B$1:$Z$1,0),0),"")</f>
        <v/>
      </c>
      <c r="KZ41" s="41" t="str">
        <f>IFERROR(VLOOKUP(KZ18,[1]Table2!$B$1:$Z$21,MATCH("xGA/90",[1]Table2!$B$1:$Z$1,0),0)*VLOOKUP($B18,[1]Table2!$B$1:$Z$21,MATCH("xG/90",[1]Table2!$B$1:$Z$1,0),0),"")</f>
        <v/>
      </c>
      <c r="LA41" s="41" t="str">
        <f>IFERROR(VLOOKUP(LA18,[1]Table2!$B$1:$Z$21,MATCH("xGA/90",[1]Table2!$B$1:$Z$1,0),0)*VLOOKUP($B18,[1]Table2!$B$1:$Z$21,MATCH("xG/90",[1]Table2!$B$1:$Z$1,0),0),"")</f>
        <v/>
      </c>
      <c r="LB41" s="41" t="str">
        <f>IFERROR(VLOOKUP(LB18,[1]Table2!$B$1:$Z$21,MATCH("xGA/90",[1]Table2!$B$1:$Z$1,0),0)*VLOOKUP($B18,[1]Table2!$B$1:$Z$21,MATCH("xG/90",[1]Table2!$B$1:$Z$1,0),0),"")</f>
        <v/>
      </c>
      <c r="LC41" s="41" t="str">
        <f>IFERROR(VLOOKUP(LC18,[1]Table2!$B$1:$Z$21,MATCH("xGA/90",[1]Table2!$B$1:$Z$1,0),0)*VLOOKUP($B18,[1]Table2!$B$1:$Z$21,MATCH("xG/90",[1]Table2!$B$1:$Z$1,0),0),"")</f>
        <v/>
      </c>
      <c r="LD41" s="41" t="str">
        <f>IFERROR(VLOOKUP(LD18,[1]Table2!$B$1:$Z$21,MATCH("xGA/90",[1]Table2!$B$1:$Z$1,0),0)*VLOOKUP($B18,[1]Table2!$B$1:$Z$21,MATCH("xG/90",[1]Table2!$B$1:$Z$1,0),0),"")</f>
        <v/>
      </c>
      <c r="LE41" s="41" t="str">
        <f>IFERROR(VLOOKUP(LE18,[1]Table2!$B$1:$Z$21,MATCH("xGA/90",[1]Table2!$B$1:$Z$1,0),0)*VLOOKUP($B18,[1]Table2!$B$1:$Z$21,MATCH("xG/90",[1]Table2!$B$1:$Z$1,0),0),"")</f>
        <v/>
      </c>
      <c r="LF41" s="41" t="str">
        <f>IFERROR(VLOOKUP(LF18,[1]Table2!$B$1:$Z$21,MATCH("xGA/90",[1]Table2!$B$1:$Z$1,0),0)*VLOOKUP($B18,[1]Table2!$B$1:$Z$21,MATCH("xG/90",[1]Table2!$B$1:$Z$1,0),0),"")</f>
        <v/>
      </c>
      <c r="LG41" s="41" t="str">
        <f>IFERROR(VLOOKUP(LG18,[1]Table2!$B$1:$Z$21,MATCH("xGA/90",[1]Table2!$B$1:$Z$1,0),0)*VLOOKUP($B18,[1]Table2!$B$1:$Z$21,MATCH("xG/90",[1]Table2!$B$1:$Z$1,0),0),"")</f>
        <v/>
      </c>
      <c r="LH41" s="41" t="str">
        <f>IFERROR(VLOOKUP(LH18,[1]Table2!$B$1:$Z$21,MATCH("xGA/90",[1]Table2!$B$1:$Z$1,0),0)*VLOOKUP($B18,[1]Table2!$B$1:$Z$21,MATCH("xG/90",[1]Table2!$B$1:$Z$1,0),0),"")</f>
        <v/>
      </c>
      <c r="LI41" s="41" t="str">
        <f>IFERROR(VLOOKUP(LI18,[1]Table2!$B$1:$Z$21,MATCH("xGA/90",[1]Table2!$B$1:$Z$1,0),0)*VLOOKUP($B18,[1]Table2!$B$1:$Z$21,MATCH("xG/90",[1]Table2!$B$1:$Z$1,0),0),"")</f>
        <v/>
      </c>
      <c r="LJ41" s="41" t="str">
        <f>IFERROR(VLOOKUP(LJ18,[1]Table2!$B$1:$Z$21,MATCH("xGA/90",[1]Table2!$B$1:$Z$1,0),0)*VLOOKUP($B18,[1]Table2!$B$1:$Z$21,MATCH("xG/90",[1]Table2!$B$1:$Z$1,0),0),"")</f>
        <v/>
      </c>
      <c r="LK41" s="41" t="str">
        <f>IFERROR(VLOOKUP(LK18,[1]Table2!$B$1:$Z$21,MATCH("xGA/90",[1]Table2!$B$1:$Z$1,0),0)*VLOOKUP($B18,[1]Table2!$B$1:$Z$21,MATCH("xG/90",[1]Table2!$B$1:$Z$1,0),0),"")</f>
        <v/>
      </c>
      <c r="LL41" s="41" t="str">
        <f>IFERROR(VLOOKUP(LL18,[1]Table2!$B$1:$Z$21,MATCH("xGA/90",[1]Table2!$B$1:$Z$1,0),0)*VLOOKUP($B18,[1]Table2!$B$1:$Z$21,MATCH("xG/90",[1]Table2!$B$1:$Z$1,0),0),"")</f>
        <v/>
      </c>
      <c r="LM41" s="41" t="str">
        <f>IFERROR(VLOOKUP(LM18,[1]Table2!$B$1:$Z$21,MATCH("xGA/90",[1]Table2!$B$1:$Z$1,0),0)*VLOOKUP($B18,[1]Table2!$B$1:$Z$21,MATCH("xG/90",[1]Table2!$B$1:$Z$1,0),0),"")</f>
        <v/>
      </c>
      <c r="LN41" s="41" t="str">
        <f>IFERROR(VLOOKUP(LN18,[1]Table2!$B$1:$Z$21,MATCH("xGA/90",[1]Table2!$B$1:$Z$1,0),0)*VLOOKUP($B18,[1]Table2!$B$1:$Z$21,MATCH("xG/90",[1]Table2!$B$1:$Z$1,0),0),"")</f>
        <v/>
      </c>
      <c r="LO41" s="41" t="str">
        <f>IFERROR(VLOOKUP(LO18,[1]Table2!$B$1:$Z$21,MATCH("xGA/90",[1]Table2!$B$1:$Z$1,0),0)*VLOOKUP($B18,[1]Table2!$B$1:$Z$21,MATCH("xG/90",[1]Table2!$B$1:$Z$1,0),0),"")</f>
        <v/>
      </c>
      <c r="LP41" s="41" t="str">
        <f>IFERROR(VLOOKUP(LP18,[1]Table2!$B$1:$Z$21,MATCH("xGA/90",[1]Table2!$B$1:$Z$1,0),0)*VLOOKUP($B18,[1]Table2!$B$1:$Z$21,MATCH("xG/90",[1]Table2!$B$1:$Z$1,0),0),"")</f>
        <v/>
      </c>
      <c r="LQ41" s="41" t="str">
        <f>IFERROR(VLOOKUP(LQ18,[1]Table2!$B$1:$Z$21,MATCH("xGA/90",[1]Table2!$B$1:$Z$1,0),0)*VLOOKUP($B18,[1]Table2!$B$1:$Z$21,MATCH("xG/90",[1]Table2!$B$1:$Z$1,0),0),"")</f>
        <v/>
      </c>
      <c r="LR41" s="41" t="str">
        <f>IFERROR(VLOOKUP(LR18,[1]Table2!$B$1:$Z$21,MATCH("xGA/90",[1]Table2!$B$1:$Z$1,0),0)*VLOOKUP($B18,[1]Table2!$B$1:$Z$21,MATCH("xG/90",[1]Table2!$B$1:$Z$1,0),0),"")</f>
        <v/>
      </c>
      <c r="LS41" s="41" t="str">
        <f>IFERROR(VLOOKUP(LS18,[1]Table2!$B$1:$Z$21,MATCH("xGA/90",[1]Table2!$B$1:$Z$1,0),0)*VLOOKUP($B18,[1]Table2!$B$1:$Z$21,MATCH("xG/90",[1]Table2!$B$1:$Z$1,0),0),"")</f>
        <v/>
      </c>
      <c r="LT41" s="41" t="str">
        <f>IFERROR(VLOOKUP(LT18,[1]Table2!$B$1:$Z$21,MATCH("xGA/90",[1]Table2!$B$1:$Z$1,0),0)*VLOOKUP($B18,[1]Table2!$B$1:$Z$21,MATCH("xG/90",[1]Table2!$B$1:$Z$1,0),0),"")</f>
        <v/>
      </c>
      <c r="LU41" s="41" t="str">
        <f>IFERROR(VLOOKUP(LU18,[1]Table2!$B$1:$Z$21,MATCH("xGA/90",[1]Table2!$B$1:$Z$1,0),0)*VLOOKUP($B18,[1]Table2!$B$1:$Z$21,MATCH("xG/90",[1]Table2!$B$1:$Z$1,0),0),"")</f>
        <v/>
      </c>
      <c r="LV41" s="41" t="str">
        <f>IFERROR(VLOOKUP(LV18,[1]Table2!$B$1:$Z$21,MATCH("xGA/90",[1]Table2!$B$1:$Z$1,0),0)*VLOOKUP($B18,[1]Table2!$B$1:$Z$21,MATCH("xG/90",[1]Table2!$B$1:$Z$1,0),0),"")</f>
        <v/>
      </c>
      <c r="LW41" s="41" t="str">
        <f>IFERROR(VLOOKUP(LW18,[1]Table2!$B$1:$Z$21,MATCH("xGA/90",[1]Table2!$B$1:$Z$1,0),0)*VLOOKUP($B18,[1]Table2!$B$1:$Z$21,MATCH("xG/90",[1]Table2!$B$1:$Z$1,0),0),"")</f>
        <v/>
      </c>
      <c r="LX41" s="41" t="str">
        <f>IFERROR(VLOOKUP(LX18,[1]Table2!$B$1:$Z$21,MATCH("xGA/90",[1]Table2!$B$1:$Z$1,0),0)*VLOOKUP($B18,[1]Table2!$B$1:$Z$21,MATCH("xG/90",[1]Table2!$B$1:$Z$1,0),0),"")</f>
        <v/>
      </c>
      <c r="LY41" s="41" t="str">
        <f>IFERROR(VLOOKUP(LY18,[1]Table2!$B$1:$Z$21,MATCH("xGA/90",[1]Table2!$B$1:$Z$1,0),0)*VLOOKUP($B18,[1]Table2!$B$1:$Z$21,MATCH("xG/90",[1]Table2!$B$1:$Z$1,0),0),"")</f>
        <v/>
      </c>
      <c r="LZ41" s="41" t="str">
        <f>IFERROR(VLOOKUP(LZ18,[1]Table2!$B$1:$Z$21,MATCH("xGA/90",[1]Table2!$B$1:$Z$1,0),0)*VLOOKUP($B18,[1]Table2!$B$1:$Z$21,MATCH("xG/90",[1]Table2!$B$1:$Z$1,0),0),"")</f>
        <v/>
      </c>
      <c r="MA41" s="41" t="str">
        <f>IFERROR(VLOOKUP(MA18,[1]Table2!$B$1:$Z$21,MATCH("xGA/90",[1]Table2!$B$1:$Z$1,0),0)*VLOOKUP($B18,[1]Table2!$B$1:$Z$21,MATCH("xG/90",[1]Table2!$B$1:$Z$1,0),0),"")</f>
        <v/>
      </c>
      <c r="MB41" s="41" t="str">
        <f>IFERROR(VLOOKUP(MB18,[1]Table2!$B$1:$Z$21,MATCH("xGA/90",[1]Table2!$B$1:$Z$1,0),0)*VLOOKUP($B18,[1]Table2!$B$1:$Z$21,MATCH("xG/90",[1]Table2!$B$1:$Z$1,0),0),"")</f>
        <v/>
      </c>
      <c r="MC41" s="41" t="str">
        <f>IFERROR(VLOOKUP(MC18,[1]Table2!$B$1:$Z$21,MATCH("xGA/90",[1]Table2!$B$1:$Z$1,0),0)*VLOOKUP($B18,[1]Table2!$B$1:$Z$21,MATCH("xG/90",[1]Table2!$B$1:$Z$1,0),0),"")</f>
        <v/>
      </c>
      <c r="MD41" s="41" t="str">
        <f>IFERROR(VLOOKUP(MD18,[1]Table2!$B$1:$Z$21,MATCH("xGA/90",[1]Table2!$B$1:$Z$1,0),0)*VLOOKUP($B18,[1]Table2!$B$1:$Z$21,MATCH("xG/90",[1]Table2!$B$1:$Z$1,0),0),"")</f>
        <v/>
      </c>
      <c r="ME41" s="41" t="str">
        <f>IFERROR(VLOOKUP(ME18,[1]Table2!$B$1:$Z$21,MATCH("xGA/90",[1]Table2!$B$1:$Z$1,0),0)*VLOOKUP($B18,[1]Table2!$B$1:$Z$21,MATCH("xG/90",[1]Table2!$B$1:$Z$1,0),0),"")</f>
        <v/>
      </c>
      <c r="MF41" s="41" t="str">
        <f>IFERROR(VLOOKUP(MF18,[1]Table2!$B$1:$Z$21,MATCH("xGA/90",[1]Table2!$B$1:$Z$1,0),0)*VLOOKUP($B18,[1]Table2!$B$1:$Z$21,MATCH("xG/90",[1]Table2!$B$1:$Z$1,0),0),"")</f>
        <v/>
      </c>
      <c r="MG41" s="41" t="str">
        <f>IFERROR(VLOOKUP(MG18,[1]Table2!$B$1:$Z$21,MATCH("xGA/90",[1]Table2!$B$1:$Z$1,0),0)*VLOOKUP($B18,[1]Table2!$B$1:$Z$21,MATCH("xG/90",[1]Table2!$B$1:$Z$1,0),0),"")</f>
        <v/>
      </c>
      <c r="MH41" s="41" t="str">
        <f>IFERROR(VLOOKUP(MH18,[1]Table2!$B$1:$Z$21,MATCH("xGA/90",[1]Table2!$B$1:$Z$1,0),0)*VLOOKUP($B18,[1]Table2!$B$1:$Z$21,MATCH("xG/90",[1]Table2!$B$1:$Z$1,0),0),"")</f>
        <v/>
      </c>
      <c r="MI41" s="41" t="str">
        <f>IFERROR(VLOOKUP(MI18,[1]Table2!$B$1:$Z$21,MATCH("xGA/90",[1]Table2!$B$1:$Z$1,0),0)*VLOOKUP($B18,[1]Table2!$B$1:$Z$21,MATCH("xG/90",[1]Table2!$B$1:$Z$1,0),0),"")</f>
        <v/>
      </c>
      <c r="MJ41" s="41" t="str">
        <f>IFERROR(VLOOKUP(MJ18,[1]Table2!$B$1:$Z$21,MATCH("xGA/90",[1]Table2!$B$1:$Z$1,0),0)*VLOOKUP($B18,[1]Table2!$B$1:$Z$21,MATCH("xG/90",[1]Table2!$B$1:$Z$1,0),0),"")</f>
        <v/>
      </c>
      <c r="MK41" s="41" t="str">
        <f>IFERROR(VLOOKUP(MK18,[1]Table2!$B$1:$Z$21,MATCH("xGA/90",[1]Table2!$B$1:$Z$1,0),0)*VLOOKUP($B18,[1]Table2!$B$1:$Z$21,MATCH("xG/90",[1]Table2!$B$1:$Z$1,0),0),"")</f>
        <v/>
      </c>
      <c r="ML41" s="41" t="str">
        <f>IFERROR(VLOOKUP(ML18,[1]Table2!$B$1:$Z$21,MATCH("xGA/90",[1]Table2!$B$1:$Z$1,0),0)*VLOOKUP($B18,[1]Table2!$B$1:$Z$21,MATCH("xG/90",[1]Table2!$B$1:$Z$1,0),0),"")</f>
        <v/>
      </c>
      <c r="MM41" s="41" t="str">
        <f>IFERROR(VLOOKUP(MM18,[1]Table2!$B$1:$Z$21,MATCH("xGA/90",[1]Table2!$B$1:$Z$1,0),0)*VLOOKUP($B18,[1]Table2!$B$1:$Z$21,MATCH("xG/90",[1]Table2!$B$1:$Z$1,0),0),"")</f>
        <v/>
      </c>
      <c r="MN41" s="41" t="str">
        <f>IFERROR(VLOOKUP(MN18,[1]Table2!$B$1:$Z$21,MATCH("xGA/90",[1]Table2!$B$1:$Z$1,0),0)*VLOOKUP($B18,[1]Table2!$B$1:$Z$21,MATCH("xG/90",[1]Table2!$B$1:$Z$1,0),0),"")</f>
        <v/>
      </c>
      <c r="MO41" s="41" t="str">
        <f>IFERROR(VLOOKUP(MO18,[1]Table2!$B$1:$Z$21,MATCH("xGA/90",[1]Table2!$B$1:$Z$1,0),0)*VLOOKUP($B18,[1]Table2!$B$1:$Z$21,MATCH("xG/90",[1]Table2!$B$1:$Z$1,0),0),"")</f>
        <v/>
      </c>
      <c r="MP41" s="41" t="str">
        <f>IFERROR(VLOOKUP(MP18,[1]Table2!$B$1:$Z$21,MATCH("xGA/90",[1]Table2!$B$1:$Z$1,0),0)*VLOOKUP($B18,[1]Table2!$B$1:$Z$21,MATCH("xG/90",[1]Table2!$B$1:$Z$1,0),0),"")</f>
        <v/>
      </c>
      <c r="MQ41" s="41" t="str">
        <f>IFERROR(VLOOKUP(MQ18,[1]Table2!$B$1:$Z$21,MATCH("xGA/90",[1]Table2!$B$1:$Z$1,0),0)*VLOOKUP($B18,[1]Table2!$B$1:$Z$21,MATCH("xG/90",[1]Table2!$B$1:$Z$1,0),0),"")</f>
        <v/>
      </c>
      <c r="MR41" s="41" t="str">
        <f>IFERROR(VLOOKUP(MR18,[1]Table2!$B$1:$Z$21,MATCH("xGA/90",[1]Table2!$B$1:$Z$1,0),0)*VLOOKUP($B18,[1]Table2!$B$1:$Z$21,MATCH("xG/90",[1]Table2!$B$1:$Z$1,0),0),"")</f>
        <v/>
      </c>
      <c r="MS41" s="41" t="str">
        <f>IFERROR(VLOOKUP(MS18,[1]Table2!$B$1:$Z$21,MATCH("xGA/90",[1]Table2!$B$1:$Z$1,0),0)*VLOOKUP($B18,[1]Table2!$B$1:$Z$21,MATCH("xG/90",[1]Table2!$B$1:$Z$1,0),0),"")</f>
        <v/>
      </c>
      <c r="MT41" s="41" t="str">
        <f>IFERROR(VLOOKUP(MT18,[1]Table2!$B$1:$Z$21,MATCH("xGA/90",[1]Table2!$B$1:$Z$1,0),0)*VLOOKUP($B18,[1]Table2!$B$1:$Z$21,MATCH("xG/90",[1]Table2!$B$1:$Z$1,0),0),"")</f>
        <v/>
      </c>
      <c r="MU41" s="41" t="str">
        <f>IFERROR(VLOOKUP(MU18,[1]Table2!$B$1:$Z$21,MATCH("xGA/90",[1]Table2!$B$1:$Z$1,0),0)*VLOOKUP($B18,[1]Table2!$B$1:$Z$21,MATCH("xG/90",[1]Table2!$B$1:$Z$1,0),0),"")</f>
        <v/>
      </c>
      <c r="MV41" s="41" t="str">
        <f>IFERROR(VLOOKUP(MV18,[1]Table2!$B$1:$Z$21,MATCH("xGA/90",[1]Table2!$B$1:$Z$1,0),0)*VLOOKUP($B18,[1]Table2!$B$1:$Z$21,MATCH("xG/90",[1]Table2!$B$1:$Z$1,0),0),"")</f>
        <v/>
      </c>
      <c r="MW41" s="41" t="str">
        <f>IFERROR(VLOOKUP(MW18,[1]Table2!$B$1:$Z$21,MATCH("xGA/90",[1]Table2!$B$1:$Z$1,0),0)*VLOOKUP($B18,[1]Table2!$B$1:$Z$21,MATCH("xG/90",[1]Table2!$B$1:$Z$1,0),0),"")</f>
        <v/>
      </c>
      <c r="MX41" s="41" t="str">
        <f>IFERROR(VLOOKUP(MX18,[1]Table2!$B$1:$Z$21,MATCH("xGA/90",[1]Table2!$B$1:$Z$1,0),0)*VLOOKUP($B18,[1]Table2!$B$1:$Z$21,MATCH("xG/90",[1]Table2!$B$1:$Z$1,0),0),"")</f>
        <v/>
      </c>
      <c r="MY41" s="41" t="str">
        <f>IFERROR(VLOOKUP(MY18,[1]Table2!$B$1:$Z$21,MATCH("xGA/90",[1]Table2!$B$1:$Z$1,0),0)*VLOOKUP($B18,[1]Table2!$B$1:$Z$21,MATCH("xG/90",[1]Table2!$B$1:$Z$1,0),0),"")</f>
        <v/>
      </c>
      <c r="MZ41" s="41" t="str">
        <f>IFERROR(VLOOKUP(MZ18,[1]Table2!$B$1:$Z$21,MATCH("xGA/90",[1]Table2!$B$1:$Z$1,0),0)*VLOOKUP($B18,[1]Table2!$B$1:$Z$21,MATCH("xG/90",[1]Table2!$B$1:$Z$1,0),0),"")</f>
        <v/>
      </c>
      <c r="NA41" s="41" t="str">
        <f>IFERROR(VLOOKUP(NA18,[1]Table2!$B$1:$Z$21,MATCH("xGA/90",[1]Table2!$B$1:$Z$1,0),0)*VLOOKUP($B18,[1]Table2!$B$1:$Z$21,MATCH("xG/90",[1]Table2!$B$1:$Z$1,0),0),"")</f>
        <v/>
      </c>
      <c r="NB41" s="41" t="str">
        <f>IFERROR(VLOOKUP(NB18,[1]Table2!$B$1:$Z$21,MATCH("xGA/90",[1]Table2!$B$1:$Z$1,0),0)*VLOOKUP($B18,[1]Table2!$B$1:$Z$21,MATCH("xG/90",[1]Table2!$B$1:$Z$1,0),0),"")</f>
        <v/>
      </c>
      <c r="NC41" s="41" t="str">
        <f>IFERROR(VLOOKUP(NC18,[1]Table2!$B$1:$Z$21,MATCH("xGA/90",[1]Table2!$B$1:$Z$1,0),0)*VLOOKUP($B18,[1]Table2!$B$1:$Z$21,MATCH("xG/90",[1]Table2!$B$1:$Z$1,0),0),"")</f>
        <v/>
      </c>
      <c r="NE41" s="40">
        <f t="shared" si="0"/>
        <v>0.72</v>
      </c>
      <c r="NF41" s="41" t="str">
        <f>IFERROR(VLOOKUP(NF18,[1]Table2!$B$1:$Z$21,MATCH("xGA/90",[1]Table2!$B$1:$Z$1,0),0)*VLOOKUP($B18,[1]Table2!$B$1:$Z$21,MATCH("xG/90",[1]Table2!$B$1:$Z$1,0),0),"")</f>
        <v/>
      </c>
      <c r="NG41" s="41" t="str">
        <f>IFERROR(VLOOKUP(NG18,[1]Table2!$B$1:$Z$21,MATCH("xGA/90",[1]Table2!$B$1:$Z$1,0),0)*VLOOKUP($B18,[1]Table2!$B$1:$Z$21,MATCH("xG/90",[1]Table2!$B$1:$Z$1,0),0),"")</f>
        <v/>
      </c>
      <c r="NH41" s="41" t="str">
        <f>IFERROR(VLOOKUP(NH18,[1]Table2!$B$1:$Z$21,MATCH("xGA/90",[1]Table2!$B$1:$Z$1,0),0)*VLOOKUP($B18,[1]Table2!$B$1:$Z$21,MATCH("xG/90",[1]Table2!$B$1:$Z$1,0),0),"")</f>
        <v/>
      </c>
      <c r="NI41" s="41">
        <f>IFERROR(VLOOKUP(NI18,[1]Table2!$B$1:$Z$21,MATCH("xGA/90",[1]Table2!$B$1:$Z$1,0),0)*VLOOKUP($B18,[1]Table2!$B$1:$Z$21,MATCH("xG/90",[1]Table2!$B$1:$Z$1,0),0),"")</f>
        <v>2.9504032258064519</v>
      </c>
      <c r="NJ41" s="41">
        <f>IFERROR(VLOOKUP(NJ18,[1]Table2!$B$1:$Z$21,MATCH("xGA/90",[1]Table2!$B$1:$Z$1,0),0)*VLOOKUP($B18,[1]Table2!$B$1:$Z$21,MATCH("xG/90",[1]Table2!$B$1:$Z$1,0),0),"")</f>
        <v>2.2510483870967746</v>
      </c>
    </row>
    <row r="42" spans="1:374" s="42" customFormat="1" ht="15.75" thickBot="1" x14ac:dyDescent="0.3">
      <c r="A42" s="39" t="s">
        <v>52</v>
      </c>
      <c r="B42" s="40">
        <f>VLOOKUP(A42,[1]Table!$B$1:$O$21,MATCH("xGD/90",[1]Table!$B$1:$O$1,0),0)</f>
        <v>-0.68</v>
      </c>
      <c r="C42" s="41" t="str">
        <f>IFERROR(VLOOKUP(C19,[1]Table2!$B$1:$Z$21,MATCH("xGA/90",[1]Table2!$B$1:$Z$1,0),0)*VLOOKUP($B19,[1]Table2!$B$1:$Z$21,MATCH("xG/90",[1]Table2!$B$1:$Z$1,0),0),"")</f>
        <v/>
      </c>
      <c r="D42" s="41" t="str">
        <f>IFERROR(VLOOKUP(D19,[1]Table2!$B$1:$Z$21,MATCH("xGA/90",[1]Table2!$B$1:$Z$1,0),0)*VLOOKUP($B19,[1]Table2!$B$1:$Z$21,MATCH("xG/90",[1]Table2!$B$1:$Z$1,0),0),"")</f>
        <v/>
      </c>
      <c r="E42" s="41" t="str">
        <f>IFERROR(VLOOKUP(E19,[1]Table2!$B$1:$Z$21,MATCH("xGA/90",[1]Table2!$B$1:$Z$1,0),0)*VLOOKUP($B19,[1]Table2!$B$1:$Z$21,MATCH("xG/90",[1]Table2!$B$1:$Z$1,0),0),"")</f>
        <v/>
      </c>
      <c r="F42" s="41" t="str">
        <f>IFERROR(VLOOKUP(F19,[1]Table2!$B$1:$Z$21,MATCH("xGA/90",[1]Table2!$B$1:$Z$1,0),0)*VLOOKUP($B19,[1]Table2!$B$1:$Z$21,MATCH("xG/90",[1]Table2!$B$1:$Z$1,0),0),"")</f>
        <v/>
      </c>
      <c r="G42" s="41" t="str">
        <f>IFERROR(VLOOKUP(G19,[1]Table2!$B$1:$Z$21,MATCH("xGA/90",[1]Table2!$B$1:$Z$1,0),0)*VLOOKUP($B19,[1]Table2!$B$1:$Z$21,MATCH("xG/90",[1]Table2!$B$1:$Z$1,0),0),"")</f>
        <v/>
      </c>
      <c r="H42" s="41">
        <f>IFERROR(VLOOKUP(H19,[1]Table2!$B$1:$Z$21,MATCH("xGA/90",[1]Table2!$B$1:$Z$1,0),0)*VLOOKUP($B19,[1]Table2!$B$1:$Z$21,MATCH("xG/90",[1]Table2!$B$1:$Z$1,0),0),"")</f>
        <v>1.0290120967741936</v>
      </c>
      <c r="I42" s="41" t="str">
        <f>IFERROR(VLOOKUP(I19,[1]Table2!$B$1:$Z$21,MATCH("xGA/90",[1]Table2!$B$1:$Z$1,0),0)*VLOOKUP($B19,[1]Table2!$B$1:$Z$21,MATCH("xG/90",[1]Table2!$B$1:$Z$1,0),0),"")</f>
        <v/>
      </c>
      <c r="J42" s="41" t="str">
        <f>IFERROR(VLOOKUP(J19,[1]Table2!$B$1:$Z$21,MATCH("xGA/90",[1]Table2!$B$1:$Z$1,0),0)*VLOOKUP($B19,[1]Table2!$B$1:$Z$21,MATCH("xG/90",[1]Table2!$B$1:$Z$1,0),0),"")</f>
        <v/>
      </c>
      <c r="K42" s="41" t="str">
        <f>IFERROR(VLOOKUP(K19,[1]Table2!$B$1:$Z$21,MATCH("xGA/90",[1]Table2!$B$1:$Z$1,0),0)*VLOOKUP($B19,[1]Table2!$B$1:$Z$21,MATCH("xG/90",[1]Table2!$B$1:$Z$1,0),0),"")</f>
        <v/>
      </c>
      <c r="L42" s="41" t="str">
        <f>IFERROR(VLOOKUP(L19,[1]Table2!$B$1:$Z$21,MATCH("xGA/90",[1]Table2!$B$1:$Z$1,0),0)*VLOOKUP($B19,[1]Table2!$B$1:$Z$21,MATCH("xG/90",[1]Table2!$B$1:$Z$1,0),0),"")</f>
        <v/>
      </c>
      <c r="M42" s="41" t="str">
        <f>IFERROR(VLOOKUP(M19,[1]Table2!$B$1:$Z$21,MATCH("xGA/90",[1]Table2!$B$1:$Z$1,0),0)*VLOOKUP($B19,[1]Table2!$B$1:$Z$21,MATCH("xG/90",[1]Table2!$B$1:$Z$1,0),0),"")</f>
        <v/>
      </c>
      <c r="N42" s="41" t="str">
        <f>IFERROR(VLOOKUP(N19,[1]Table2!$B$1:$Z$21,MATCH("xGA/90",[1]Table2!$B$1:$Z$1,0),0)*VLOOKUP($B19,[1]Table2!$B$1:$Z$21,MATCH("xG/90",[1]Table2!$B$1:$Z$1,0),0),"")</f>
        <v/>
      </c>
      <c r="O42" s="41" t="str">
        <f>IFERROR(VLOOKUP(O19,[1]Table2!$B$1:$Z$21,MATCH("xGA/90",[1]Table2!$B$1:$Z$1,0),0)*VLOOKUP($B19,[1]Table2!$B$1:$Z$21,MATCH("xG/90",[1]Table2!$B$1:$Z$1,0),0),"")</f>
        <v/>
      </c>
      <c r="P42" s="41">
        <f>IFERROR(VLOOKUP(P19,[1]Table2!$B$1:$Z$21,MATCH("xGA/90",[1]Table2!$B$1:$Z$1,0),0)*VLOOKUP($B19,[1]Table2!$B$1:$Z$21,MATCH("xG/90",[1]Table2!$B$1:$Z$1,0),0),"")</f>
        <v>1.2781754032258066</v>
      </c>
      <c r="Q42" s="41" t="str">
        <f>IFERROR(VLOOKUP(Q19,[1]Table2!$B$1:$Z$21,MATCH("xGA/90",[1]Table2!$B$1:$Z$1,0),0)*VLOOKUP($B19,[1]Table2!$B$1:$Z$21,MATCH("xG/90",[1]Table2!$B$1:$Z$1,0),0),"")</f>
        <v/>
      </c>
      <c r="R42" s="41" t="str">
        <f>IFERROR(VLOOKUP(R19,[1]Table2!$B$1:$Z$21,MATCH("xGA/90",[1]Table2!$B$1:$Z$1,0),0)*VLOOKUP($B19,[1]Table2!$B$1:$Z$21,MATCH("xG/90",[1]Table2!$B$1:$Z$1,0),0),"")</f>
        <v/>
      </c>
      <c r="S42" s="41" t="str">
        <f>IFERROR(VLOOKUP(S19,[1]Table2!$B$1:$Z$21,MATCH("xGA/90",[1]Table2!$B$1:$Z$1,0),0)*VLOOKUP($B19,[1]Table2!$B$1:$Z$21,MATCH("xG/90",[1]Table2!$B$1:$Z$1,0),0),"")</f>
        <v/>
      </c>
      <c r="T42" s="41" t="str">
        <f>IFERROR(VLOOKUP(T19,[1]Table2!$B$1:$Z$21,MATCH("xGA/90",[1]Table2!$B$1:$Z$1,0),0)*VLOOKUP($B19,[1]Table2!$B$1:$Z$21,MATCH("xG/90",[1]Table2!$B$1:$Z$1,0),0),"")</f>
        <v/>
      </c>
      <c r="U42" s="41" t="str">
        <f>IFERROR(VLOOKUP(U19,[1]Table2!$B$1:$Z$21,MATCH("xGA/90",[1]Table2!$B$1:$Z$1,0),0)*VLOOKUP($B19,[1]Table2!$B$1:$Z$21,MATCH("xG/90",[1]Table2!$B$1:$Z$1,0),0),"")</f>
        <v/>
      </c>
      <c r="V42" s="41">
        <f>IFERROR(VLOOKUP(V19,[1]Table2!$B$1:$Z$21,MATCH("xGA/90",[1]Table2!$B$1:$Z$1,0),0)*VLOOKUP($B19,[1]Table2!$B$1:$Z$21,MATCH("xG/90",[1]Table2!$B$1:$Z$1,0),0),"")</f>
        <v>1.6927734375000001</v>
      </c>
      <c r="W42" s="41" t="str">
        <f>IFERROR(VLOOKUP(W19,[1]Table2!$B$1:$Z$21,MATCH("xGA/90",[1]Table2!$B$1:$Z$1,0),0)*VLOOKUP($B19,[1]Table2!$B$1:$Z$21,MATCH("xG/90",[1]Table2!$B$1:$Z$1,0),0),"")</f>
        <v/>
      </c>
      <c r="X42" s="41" t="str">
        <f>IFERROR(VLOOKUP(X19,[1]Table2!$B$1:$Z$21,MATCH("xGA/90",[1]Table2!$B$1:$Z$1,0),0)*VLOOKUP($B19,[1]Table2!$B$1:$Z$21,MATCH("xG/90",[1]Table2!$B$1:$Z$1,0),0),"")</f>
        <v/>
      </c>
      <c r="Y42" s="41" t="str">
        <f>IFERROR(VLOOKUP(Y19,[1]Table2!$B$1:$Z$21,MATCH("xGA/90",[1]Table2!$B$1:$Z$1,0),0)*VLOOKUP($B19,[1]Table2!$B$1:$Z$21,MATCH("xG/90",[1]Table2!$B$1:$Z$1,0),0),"")</f>
        <v/>
      </c>
      <c r="Z42" s="41" t="str">
        <f>IFERROR(VLOOKUP(Z19,[1]Table2!$B$1:$Z$21,MATCH("xGA/90",[1]Table2!$B$1:$Z$1,0),0)*VLOOKUP($B19,[1]Table2!$B$1:$Z$21,MATCH("xG/90",[1]Table2!$B$1:$Z$1,0),0),"")</f>
        <v/>
      </c>
      <c r="AA42" s="41" t="str">
        <f>IFERROR(VLOOKUP(AA19,[1]Table2!$B$1:$Z$21,MATCH("xGA/90",[1]Table2!$B$1:$Z$1,0),0)*VLOOKUP($B19,[1]Table2!$B$1:$Z$21,MATCH("xG/90",[1]Table2!$B$1:$Z$1,0),0),"")</f>
        <v/>
      </c>
      <c r="AB42" s="41" t="str">
        <f>IFERROR(VLOOKUP(AB19,[1]Table2!$B$1:$Z$21,MATCH("xGA/90",[1]Table2!$B$1:$Z$1,0),0)*VLOOKUP($B19,[1]Table2!$B$1:$Z$21,MATCH("xG/90",[1]Table2!$B$1:$Z$1,0),0),"")</f>
        <v/>
      </c>
      <c r="AC42" s="41" t="str">
        <f>IFERROR(VLOOKUP(AC19,[1]Table2!$B$1:$Z$21,MATCH("xGA/90",[1]Table2!$B$1:$Z$1,0),0)*VLOOKUP($B19,[1]Table2!$B$1:$Z$21,MATCH("xG/90",[1]Table2!$B$1:$Z$1,0),0),"")</f>
        <v/>
      </c>
      <c r="AD42" s="41">
        <f>IFERROR(VLOOKUP(AD19,[1]Table2!$B$1:$Z$21,MATCH("xGA/90",[1]Table2!$B$1:$Z$1,0),0)*VLOOKUP($B19,[1]Table2!$B$1:$Z$21,MATCH("xG/90",[1]Table2!$B$1:$Z$1,0),0),"")</f>
        <v>1.2915234375000002</v>
      </c>
      <c r="AE42" s="41" t="str">
        <f>IFERROR(VLOOKUP(AE19,[1]Table2!$B$1:$Z$21,MATCH("xGA/90",[1]Table2!$B$1:$Z$1,0),0)*VLOOKUP($B19,[1]Table2!$B$1:$Z$21,MATCH("xG/90",[1]Table2!$B$1:$Z$1,0),0),"")</f>
        <v/>
      </c>
      <c r="AF42" s="41" t="str">
        <f>IFERROR(VLOOKUP(AF19,[1]Table2!$B$1:$Z$21,MATCH("xGA/90",[1]Table2!$B$1:$Z$1,0),0)*VLOOKUP($B19,[1]Table2!$B$1:$Z$21,MATCH("xG/90",[1]Table2!$B$1:$Z$1,0),0),"")</f>
        <v/>
      </c>
      <c r="AG42" s="41">
        <f>IFERROR(VLOOKUP(AG19,[1]Table2!$B$1:$Z$21,MATCH("xGA/90",[1]Table2!$B$1:$Z$1,0),0)*VLOOKUP($B19,[1]Table2!$B$1:$Z$21,MATCH("xG/90",[1]Table2!$B$1:$Z$1,0),0),"")</f>
        <v>0.81921875</v>
      </c>
      <c r="AH42" s="41" t="str">
        <f>IFERROR(VLOOKUP(AH19,[1]Table2!$B$1:$Z$21,MATCH("xGA/90",[1]Table2!$B$1:$Z$1,0),0)*VLOOKUP($B19,[1]Table2!$B$1:$Z$21,MATCH("xG/90",[1]Table2!$B$1:$Z$1,0),0),"")</f>
        <v/>
      </c>
      <c r="AI42" s="41" t="str">
        <f>IFERROR(VLOOKUP(AI19,[1]Table2!$B$1:$Z$21,MATCH("xGA/90",[1]Table2!$B$1:$Z$1,0),0)*VLOOKUP($B19,[1]Table2!$B$1:$Z$21,MATCH("xG/90",[1]Table2!$B$1:$Z$1,0),0),"")</f>
        <v/>
      </c>
      <c r="AJ42" s="41">
        <f>IFERROR(VLOOKUP(AJ19,[1]Table2!$B$1:$Z$21,MATCH("xGA/90",[1]Table2!$B$1:$Z$1,0),0)*VLOOKUP($B19,[1]Table2!$B$1:$Z$21,MATCH("xG/90",[1]Table2!$B$1:$Z$1,0),0),"")</f>
        <v>1.764873046875</v>
      </c>
      <c r="AK42" s="41" t="str">
        <f>IFERROR(VLOOKUP(AK19,[1]Table2!$B$1:$Z$21,MATCH("xGA/90",[1]Table2!$B$1:$Z$1,0),0)*VLOOKUP($B19,[1]Table2!$B$1:$Z$21,MATCH("xG/90",[1]Table2!$B$1:$Z$1,0),0),"")</f>
        <v/>
      </c>
      <c r="AL42" s="41" t="str">
        <f>IFERROR(VLOOKUP(AL19,[1]Table2!$B$1:$Z$21,MATCH("xGA/90",[1]Table2!$B$1:$Z$1,0),0)*VLOOKUP($B19,[1]Table2!$B$1:$Z$21,MATCH("xG/90",[1]Table2!$B$1:$Z$1,0),0),"")</f>
        <v/>
      </c>
      <c r="AM42" s="41" t="str">
        <f>IFERROR(VLOOKUP(AM19,[1]Table2!$B$1:$Z$21,MATCH("xGA/90",[1]Table2!$B$1:$Z$1,0),0)*VLOOKUP($B19,[1]Table2!$B$1:$Z$21,MATCH("xG/90",[1]Table2!$B$1:$Z$1,0),0),"")</f>
        <v/>
      </c>
      <c r="AN42" s="41" t="str">
        <f>IFERROR(VLOOKUP(AN19,[1]Table2!$B$1:$Z$21,MATCH("xGA/90",[1]Table2!$B$1:$Z$1,0),0)*VLOOKUP($B19,[1]Table2!$B$1:$Z$21,MATCH("xG/90",[1]Table2!$B$1:$Z$1,0),0),"")</f>
        <v/>
      </c>
      <c r="AO42" s="41" t="str">
        <f>IFERROR(VLOOKUP(AO19,[1]Table2!$B$1:$Z$21,MATCH("xGA/90",[1]Table2!$B$1:$Z$1,0),0)*VLOOKUP($B19,[1]Table2!$B$1:$Z$21,MATCH("xG/90",[1]Table2!$B$1:$Z$1,0),0),"")</f>
        <v/>
      </c>
      <c r="AP42" s="41" t="str">
        <f>IFERROR(VLOOKUP(AP19,[1]Table2!$B$1:$Z$21,MATCH("xGA/90",[1]Table2!$B$1:$Z$1,0),0)*VLOOKUP($B19,[1]Table2!$B$1:$Z$21,MATCH("xG/90",[1]Table2!$B$1:$Z$1,0),0),"")</f>
        <v/>
      </c>
      <c r="AQ42" s="41" t="str">
        <f>IFERROR(VLOOKUP(AQ19,[1]Table2!$B$1:$Z$21,MATCH("xGA/90",[1]Table2!$B$1:$Z$1,0),0)*VLOOKUP($B19,[1]Table2!$B$1:$Z$21,MATCH("xG/90",[1]Table2!$B$1:$Z$1,0),0),"")</f>
        <v/>
      </c>
      <c r="AR42" s="41" t="str">
        <f>IFERROR(VLOOKUP(AR19,[1]Table2!$B$1:$Z$21,MATCH("xGA/90",[1]Table2!$B$1:$Z$1,0),0)*VLOOKUP($B19,[1]Table2!$B$1:$Z$21,MATCH("xG/90",[1]Table2!$B$1:$Z$1,0),0),"")</f>
        <v/>
      </c>
      <c r="AS42" s="41" t="str">
        <f>IFERROR(VLOOKUP(AS19,[1]Table2!$B$1:$Z$21,MATCH("xGA/90",[1]Table2!$B$1:$Z$1,0),0)*VLOOKUP($B19,[1]Table2!$B$1:$Z$21,MATCH("xG/90",[1]Table2!$B$1:$Z$1,0),0),"")</f>
        <v/>
      </c>
      <c r="AT42" s="41" t="str">
        <f>IFERROR(VLOOKUP(AT19,[1]Table2!$B$1:$Z$21,MATCH("xGA/90",[1]Table2!$B$1:$Z$1,0),0)*VLOOKUP($B19,[1]Table2!$B$1:$Z$21,MATCH("xG/90",[1]Table2!$B$1:$Z$1,0),0),"")</f>
        <v/>
      </c>
      <c r="AU42" s="41" t="str">
        <f>IFERROR(VLOOKUP(AU19,[1]Table2!$B$1:$Z$21,MATCH("xGA/90",[1]Table2!$B$1:$Z$1,0),0)*VLOOKUP($B19,[1]Table2!$B$1:$Z$21,MATCH("xG/90",[1]Table2!$B$1:$Z$1,0),0),"")</f>
        <v/>
      </c>
      <c r="AV42" s="41" t="str">
        <f>IFERROR(VLOOKUP(AV19,[1]Table2!$B$1:$Z$21,MATCH("xGA/90",[1]Table2!$B$1:$Z$1,0),0)*VLOOKUP($B19,[1]Table2!$B$1:$Z$21,MATCH("xG/90",[1]Table2!$B$1:$Z$1,0),0),"")</f>
        <v/>
      </c>
      <c r="AW42" s="41">
        <f>IFERROR(VLOOKUP(AW19,[1]Table2!$B$1:$Z$21,MATCH("xGA/90",[1]Table2!$B$1:$Z$1,0),0)*VLOOKUP($B19,[1]Table2!$B$1:$Z$21,MATCH("xG/90",[1]Table2!$B$1:$Z$1,0),0),"")</f>
        <v>1.6438306451612903</v>
      </c>
      <c r="AX42" s="41" t="str">
        <f>IFERROR(VLOOKUP(AX19,[1]Table2!$B$1:$Z$21,MATCH("xGA/90",[1]Table2!$B$1:$Z$1,0),0)*VLOOKUP($B19,[1]Table2!$B$1:$Z$21,MATCH("xG/90",[1]Table2!$B$1:$Z$1,0),0),"")</f>
        <v/>
      </c>
      <c r="AY42" s="41" t="str">
        <f>IFERROR(VLOOKUP(AY19,[1]Table2!$B$1:$Z$21,MATCH("xGA/90",[1]Table2!$B$1:$Z$1,0),0)*VLOOKUP($B19,[1]Table2!$B$1:$Z$21,MATCH("xG/90",[1]Table2!$B$1:$Z$1,0),0),"")</f>
        <v/>
      </c>
      <c r="AZ42" s="41" t="str">
        <f>IFERROR(VLOOKUP(AZ19,[1]Table2!$B$1:$Z$21,MATCH("xGA/90",[1]Table2!$B$1:$Z$1,0),0)*VLOOKUP($B19,[1]Table2!$B$1:$Z$21,MATCH("xG/90",[1]Table2!$B$1:$Z$1,0),0),"")</f>
        <v/>
      </c>
      <c r="BA42" s="41" t="str">
        <f>IFERROR(VLOOKUP(BA19,[1]Table2!$B$1:$Z$21,MATCH("xGA/90",[1]Table2!$B$1:$Z$1,0),0)*VLOOKUP($B19,[1]Table2!$B$1:$Z$21,MATCH("xG/90",[1]Table2!$B$1:$Z$1,0),0),"")</f>
        <v/>
      </c>
      <c r="BB42" s="41" t="str">
        <f>IFERROR(VLOOKUP(BB19,[1]Table2!$B$1:$Z$21,MATCH("xGA/90",[1]Table2!$B$1:$Z$1,0),0)*VLOOKUP($B19,[1]Table2!$B$1:$Z$21,MATCH("xG/90",[1]Table2!$B$1:$Z$1,0),0),"")</f>
        <v/>
      </c>
      <c r="BC42" s="41" t="str">
        <f>IFERROR(VLOOKUP(BC19,[1]Table2!$B$1:$Z$21,MATCH("xGA/90",[1]Table2!$B$1:$Z$1,0),0)*VLOOKUP($B19,[1]Table2!$B$1:$Z$21,MATCH("xG/90",[1]Table2!$B$1:$Z$1,0),0),"")</f>
        <v/>
      </c>
      <c r="BD42" s="41" t="str">
        <f>IFERROR(VLOOKUP(BD19,[1]Table2!$B$1:$Z$21,MATCH("xGA/90",[1]Table2!$B$1:$Z$1,0),0)*VLOOKUP($B19,[1]Table2!$B$1:$Z$21,MATCH("xG/90",[1]Table2!$B$1:$Z$1,0),0),"")</f>
        <v/>
      </c>
      <c r="BE42" s="41" t="str">
        <f>IFERROR(VLOOKUP(BE19,[1]Table2!$B$1:$Z$21,MATCH("xGA/90",[1]Table2!$B$1:$Z$1,0),0)*VLOOKUP($B19,[1]Table2!$B$1:$Z$21,MATCH("xG/90",[1]Table2!$B$1:$Z$1,0),0),"")</f>
        <v/>
      </c>
      <c r="BF42" s="41" t="str">
        <f>IFERROR(VLOOKUP(BF19,[1]Table2!$B$1:$Z$21,MATCH("xGA/90",[1]Table2!$B$1:$Z$1,0),0)*VLOOKUP($B19,[1]Table2!$B$1:$Z$21,MATCH("xG/90",[1]Table2!$B$1:$Z$1,0),0),"")</f>
        <v/>
      </c>
      <c r="BG42" s="41" t="str">
        <f>IFERROR(VLOOKUP(BG19,[1]Table2!$B$1:$Z$21,MATCH("xGA/90",[1]Table2!$B$1:$Z$1,0),0)*VLOOKUP($B19,[1]Table2!$B$1:$Z$21,MATCH("xG/90",[1]Table2!$B$1:$Z$1,0),0),"")</f>
        <v/>
      </c>
      <c r="BH42" s="41" t="str">
        <f>IFERROR(VLOOKUP(BH19,[1]Table2!$B$1:$Z$21,MATCH("xGA/90",[1]Table2!$B$1:$Z$1,0),0)*VLOOKUP($B19,[1]Table2!$B$1:$Z$21,MATCH("xG/90",[1]Table2!$B$1:$Z$1,0),0),"")</f>
        <v/>
      </c>
      <c r="BI42" s="41" t="str">
        <f>IFERROR(VLOOKUP(BI19,[1]Table2!$B$1:$Z$21,MATCH("xGA/90",[1]Table2!$B$1:$Z$1,0),0)*VLOOKUP($B19,[1]Table2!$B$1:$Z$21,MATCH("xG/90",[1]Table2!$B$1:$Z$1,0),0),"")</f>
        <v/>
      </c>
      <c r="BJ42" s="41" t="str">
        <f>IFERROR(VLOOKUP(BJ19,[1]Table2!$B$1:$Z$21,MATCH("xGA/90",[1]Table2!$B$1:$Z$1,0),0)*VLOOKUP($B19,[1]Table2!$B$1:$Z$21,MATCH("xG/90",[1]Table2!$B$1:$Z$1,0),0),"")</f>
        <v/>
      </c>
      <c r="BK42" s="41" t="str">
        <f>IFERROR(VLOOKUP(BK19,[1]Table2!$B$1:$Z$21,MATCH("xGA/90",[1]Table2!$B$1:$Z$1,0),0)*VLOOKUP($B19,[1]Table2!$B$1:$Z$21,MATCH("xG/90",[1]Table2!$B$1:$Z$1,0),0),"")</f>
        <v/>
      </c>
      <c r="BL42" s="41" t="str">
        <f>IFERROR(VLOOKUP(BL19,[1]Table2!$B$1:$Z$21,MATCH("xGA/90",[1]Table2!$B$1:$Z$1,0),0)*VLOOKUP($B19,[1]Table2!$B$1:$Z$21,MATCH("xG/90",[1]Table2!$B$1:$Z$1,0),0),"")</f>
        <v/>
      </c>
      <c r="BM42" s="41" t="str">
        <f>IFERROR(VLOOKUP(BM19,[1]Table2!$B$1:$Z$21,MATCH("xGA/90",[1]Table2!$B$1:$Z$1,0),0)*VLOOKUP($B19,[1]Table2!$B$1:$Z$21,MATCH("xG/90",[1]Table2!$B$1:$Z$1,0),0),"")</f>
        <v/>
      </c>
      <c r="BN42" s="41">
        <f>IFERROR(VLOOKUP(BN19,[1]Table2!$B$1:$Z$21,MATCH("xGA/90",[1]Table2!$B$1:$Z$1,0),0)*VLOOKUP($B19,[1]Table2!$B$1:$Z$21,MATCH("xG/90",[1]Table2!$B$1:$Z$1,0),0),"")</f>
        <v>1.6206738281250002</v>
      </c>
      <c r="BO42" s="41" t="str">
        <f>IFERROR(VLOOKUP(BO19,[1]Table2!$B$1:$Z$21,MATCH("xGA/90",[1]Table2!$B$1:$Z$1,0),0)*VLOOKUP($B19,[1]Table2!$B$1:$Z$21,MATCH("xG/90",[1]Table2!$B$1:$Z$1,0),0),"")</f>
        <v/>
      </c>
      <c r="BP42" s="41" t="str">
        <f>IFERROR(VLOOKUP(BP19,[1]Table2!$B$1:$Z$21,MATCH("xGA/90",[1]Table2!$B$1:$Z$1,0),0)*VLOOKUP($B19,[1]Table2!$B$1:$Z$21,MATCH("xG/90",[1]Table2!$B$1:$Z$1,0),0),"")</f>
        <v/>
      </c>
      <c r="BQ42" s="41" t="str">
        <f>IFERROR(VLOOKUP(BQ19,[1]Table2!$B$1:$Z$21,MATCH("xGA/90",[1]Table2!$B$1:$Z$1,0),0)*VLOOKUP($B19,[1]Table2!$B$1:$Z$21,MATCH("xG/90",[1]Table2!$B$1:$Z$1,0),0),"")</f>
        <v/>
      </c>
      <c r="BR42" s="41" t="str">
        <f>IFERROR(VLOOKUP(BR19,[1]Table2!$B$1:$Z$21,MATCH("xGA/90",[1]Table2!$B$1:$Z$1,0),0)*VLOOKUP($B19,[1]Table2!$B$1:$Z$21,MATCH("xG/90",[1]Table2!$B$1:$Z$1,0),0),"")</f>
        <v/>
      </c>
      <c r="BS42" s="41" t="str">
        <f>IFERROR(VLOOKUP(BS19,[1]Table2!$B$1:$Z$21,MATCH("xGA/90",[1]Table2!$B$1:$Z$1,0),0)*VLOOKUP($B19,[1]Table2!$B$1:$Z$21,MATCH("xG/90",[1]Table2!$B$1:$Z$1,0),0),"")</f>
        <v/>
      </c>
      <c r="BT42" s="41" t="str">
        <f>IFERROR(VLOOKUP(BT19,[1]Table2!$B$1:$Z$21,MATCH("xGA/90",[1]Table2!$B$1:$Z$1,0),0)*VLOOKUP($B19,[1]Table2!$B$1:$Z$21,MATCH("xG/90",[1]Table2!$B$1:$Z$1,0),0),"")</f>
        <v/>
      </c>
      <c r="BU42" s="41">
        <f>IFERROR(VLOOKUP(BU19,[1]Table2!$B$1:$Z$21,MATCH("xGA/90",[1]Table2!$B$1:$Z$1,0),0)*VLOOKUP($B19,[1]Table2!$B$1:$Z$21,MATCH("xG/90",[1]Table2!$B$1:$Z$1,0),0),"")</f>
        <v>1.470205078125</v>
      </c>
      <c r="BV42" s="41" t="str">
        <f>IFERROR(VLOOKUP(BV19,[1]Table2!$B$1:$Z$21,MATCH("xGA/90",[1]Table2!$B$1:$Z$1,0),0)*VLOOKUP($B19,[1]Table2!$B$1:$Z$21,MATCH("xG/90",[1]Table2!$B$1:$Z$1,0),0),"")</f>
        <v/>
      </c>
      <c r="BW42" s="41" t="str">
        <f>IFERROR(VLOOKUP(BW19,[1]Table2!$B$1:$Z$21,MATCH("xGA/90",[1]Table2!$B$1:$Z$1,0),0)*VLOOKUP($B19,[1]Table2!$B$1:$Z$21,MATCH("xG/90",[1]Table2!$B$1:$Z$1,0),0),"")</f>
        <v/>
      </c>
      <c r="BX42" s="41" t="str">
        <f>IFERROR(VLOOKUP(BX19,[1]Table2!$B$1:$Z$21,MATCH("xGA/90",[1]Table2!$B$1:$Z$1,0),0)*VLOOKUP($B19,[1]Table2!$B$1:$Z$21,MATCH("xG/90",[1]Table2!$B$1:$Z$1,0),0),"")</f>
        <v/>
      </c>
      <c r="BY42" s="41" t="str">
        <f>IFERROR(VLOOKUP(BY19,[1]Table2!$B$1:$Z$21,MATCH("xGA/90",[1]Table2!$B$1:$Z$1,0),0)*VLOOKUP($B19,[1]Table2!$B$1:$Z$21,MATCH("xG/90",[1]Table2!$B$1:$Z$1,0),0),"")</f>
        <v/>
      </c>
      <c r="BZ42" s="41">
        <f>IFERROR(VLOOKUP(BZ19,[1]Table2!$B$1:$Z$21,MATCH("xGA/90",[1]Table2!$B$1:$Z$1,0),0)*VLOOKUP($B19,[1]Table2!$B$1:$Z$21,MATCH("xG/90",[1]Table2!$B$1:$Z$1,0),0),"")</f>
        <v>1.4576660156250001</v>
      </c>
      <c r="CA42" s="41" t="str">
        <f>IFERROR(VLOOKUP(CA19,[1]Table2!$B$1:$Z$21,MATCH("xGA/90",[1]Table2!$B$1:$Z$1,0),0)*VLOOKUP($B19,[1]Table2!$B$1:$Z$21,MATCH("xG/90",[1]Table2!$B$1:$Z$1,0),0),"")</f>
        <v/>
      </c>
      <c r="CB42" s="41" t="str">
        <f>IFERROR(VLOOKUP(CB19,[1]Table2!$B$1:$Z$21,MATCH("xGA/90",[1]Table2!$B$1:$Z$1,0),0)*VLOOKUP($B19,[1]Table2!$B$1:$Z$21,MATCH("xG/90",[1]Table2!$B$1:$Z$1,0),0),"")</f>
        <v/>
      </c>
      <c r="CC42" s="41">
        <f>IFERROR(VLOOKUP(CC19,[1]Table2!$B$1:$Z$21,MATCH("xGA/90",[1]Table2!$B$1:$Z$1,0),0)*VLOOKUP($B19,[1]Table2!$B$1:$Z$21,MATCH("xG/90",[1]Table2!$B$1:$Z$1,0),0),"")</f>
        <v>1.162241379310345</v>
      </c>
      <c r="CD42" s="41" t="str">
        <f>IFERROR(VLOOKUP(CD19,[1]Table2!$B$1:$Z$21,MATCH("xGA/90",[1]Table2!$B$1:$Z$1,0),0)*VLOOKUP($B19,[1]Table2!$B$1:$Z$21,MATCH("xG/90",[1]Table2!$B$1:$Z$1,0),0),"")</f>
        <v/>
      </c>
      <c r="CE42" s="41" t="str">
        <f>IFERROR(VLOOKUP(CE19,[1]Table2!$B$1:$Z$21,MATCH("xGA/90",[1]Table2!$B$1:$Z$1,0),0)*VLOOKUP($B19,[1]Table2!$B$1:$Z$21,MATCH("xG/90",[1]Table2!$B$1:$Z$1,0),0),"")</f>
        <v/>
      </c>
      <c r="CF42" s="41" t="str">
        <f>IFERROR(VLOOKUP(CF19,[1]Table2!$B$1:$Z$21,MATCH("xGA/90",[1]Table2!$B$1:$Z$1,0),0)*VLOOKUP($B19,[1]Table2!$B$1:$Z$21,MATCH("xG/90",[1]Table2!$B$1:$Z$1,0),0),"")</f>
        <v/>
      </c>
      <c r="CG42" s="41">
        <f>IFERROR(VLOOKUP(CG19,[1]Table2!$B$1:$Z$21,MATCH("xGA/90",[1]Table2!$B$1:$Z$1,0),0)*VLOOKUP($B19,[1]Table2!$B$1:$Z$21,MATCH("xG/90",[1]Table2!$B$1:$Z$1,0),0),"")</f>
        <v>1.4043749999999999</v>
      </c>
      <c r="CH42" s="41" t="str">
        <f>IFERROR(VLOOKUP(CH19,[1]Table2!$B$1:$Z$21,MATCH("xGA/90",[1]Table2!$B$1:$Z$1,0),0)*VLOOKUP($B19,[1]Table2!$B$1:$Z$21,MATCH("xG/90",[1]Table2!$B$1:$Z$1,0),0),"")</f>
        <v/>
      </c>
      <c r="CI42" s="41" t="str">
        <f>IFERROR(VLOOKUP(CI19,[1]Table2!$B$1:$Z$21,MATCH("xGA/90",[1]Table2!$B$1:$Z$1,0),0)*VLOOKUP($B19,[1]Table2!$B$1:$Z$21,MATCH("xG/90",[1]Table2!$B$1:$Z$1,0),0),"")</f>
        <v/>
      </c>
      <c r="CJ42" s="41" t="str">
        <f>IFERROR(VLOOKUP(CJ19,[1]Table2!$B$1:$Z$21,MATCH("xGA/90",[1]Table2!$B$1:$Z$1,0),0)*VLOOKUP($B19,[1]Table2!$B$1:$Z$21,MATCH("xG/90",[1]Table2!$B$1:$Z$1,0),0),"")</f>
        <v/>
      </c>
      <c r="CK42" s="41" t="str">
        <f>IFERROR(VLOOKUP(CK19,[1]Table2!$B$1:$Z$21,MATCH("xGA/90",[1]Table2!$B$1:$Z$1,0),0)*VLOOKUP($B19,[1]Table2!$B$1:$Z$21,MATCH("xG/90",[1]Table2!$B$1:$Z$1,0),0),"")</f>
        <v/>
      </c>
      <c r="CL42" s="41" t="str">
        <f>IFERROR(VLOOKUP(CL19,[1]Table2!$B$1:$Z$21,MATCH("xGA/90",[1]Table2!$B$1:$Z$1,0),0)*VLOOKUP($B19,[1]Table2!$B$1:$Z$21,MATCH("xG/90",[1]Table2!$B$1:$Z$1,0),0),"")</f>
        <v/>
      </c>
      <c r="CM42" s="41" t="str">
        <f>IFERROR(VLOOKUP(CM19,[1]Table2!$B$1:$Z$21,MATCH("xGA/90",[1]Table2!$B$1:$Z$1,0),0)*VLOOKUP($B19,[1]Table2!$B$1:$Z$21,MATCH("xG/90",[1]Table2!$B$1:$Z$1,0),0),"")</f>
        <v/>
      </c>
      <c r="CN42" s="41" t="str">
        <f>IFERROR(VLOOKUP(CN19,[1]Table2!$B$1:$Z$21,MATCH("xGA/90",[1]Table2!$B$1:$Z$1,0),0)*VLOOKUP($B19,[1]Table2!$B$1:$Z$21,MATCH("xG/90",[1]Table2!$B$1:$Z$1,0),0),"")</f>
        <v/>
      </c>
      <c r="CO42" s="41">
        <f>IFERROR(VLOOKUP(CO19,[1]Table2!$B$1:$Z$21,MATCH("xGA/90",[1]Table2!$B$1:$Z$1,0),0)*VLOOKUP($B19,[1]Table2!$B$1:$Z$21,MATCH("xG/90",[1]Table2!$B$1:$Z$1,0),0),"")</f>
        <v>1.0877636718750001</v>
      </c>
      <c r="CP42" s="41" t="str">
        <f>IFERROR(VLOOKUP(CP19,[1]Table2!$B$1:$Z$21,MATCH("xGA/90",[1]Table2!$B$1:$Z$1,0),0)*VLOOKUP($B19,[1]Table2!$B$1:$Z$21,MATCH("xG/90",[1]Table2!$B$1:$Z$1,0),0),"")</f>
        <v/>
      </c>
      <c r="CQ42" s="41" t="str">
        <f>IFERROR(VLOOKUP(CQ19,[1]Table2!$B$1:$Z$21,MATCH("xGA/90",[1]Table2!$B$1:$Z$1,0),0)*VLOOKUP($B19,[1]Table2!$B$1:$Z$21,MATCH("xG/90",[1]Table2!$B$1:$Z$1,0),0),"")</f>
        <v/>
      </c>
      <c r="CR42" s="41" t="str">
        <f>IFERROR(VLOOKUP(CR19,[1]Table2!$B$1:$Z$21,MATCH("xGA/90",[1]Table2!$B$1:$Z$1,0),0)*VLOOKUP($B19,[1]Table2!$B$1:$Z$21,MATCH("xG/90",[1]Table2!$B$1:$Z$1,0),0),"")</f>
        <v/>
      </c>
      <c r="CS42" s="41" t="str">
        <f>IFERROR(VLOOKUP(CS19,[1]Table2!$B$1:$Z$21,MATCH("xGA/90",[1]Table2!$B$1:$Z$1,0),0)*VLOOKUP($B19,[1]Table2!$B$1:$Z$21,MATCH("xG/90",[1]Table2!$B$1:$Z$1,0),0),"")</f>
        <v/>
      </c>
      <c r="CT42" s="41" t="str">
        <f>IFERROR(VLOOKUP(CT19,[1]Table2!$B$1:$Z$21,MATCH("xGA/90",[1]Table2!$B$1:$Z$1,0),0)*VLOOKUP($B19,[1]Table2!$B$1:$Z$21,MATCH("xG/90",[1]Table2!$B$1:$Z$1,0),0),"")</f>
        <v/>
      </c>
      <c r="CU42" s="41">
        <f>IFERROR(VLOOKUP(CU19,[1]Table2!$B$1:$Z$21,MATCH("xGA/90",[1]Table2!$B$1:$Z$1,0),0)*VLOOKUP($B19,[1]Table2!$B$1:$Z$21,MATCH("xG/90",[1]Table2!$B$1:$Z$1,0),0),"")</f>
        <v>1.3197363281250001</v>
      </c>
      <c r="CV42" s="41" t="str">
        <f>IFERROR(VLOOKUP(CV19,[1]Table2!$B$1:$Z$21,MATCH("xGA/90",[1]Table2!$B$1:$Z$1,0),0)*VLOOKUP($B19,[1]Table2!$B$1:$Z$21,MATCH("xG/90",[1]Table2!$B$1:$Z$1,0),0),"")</f>
        <v/>
      </c>
      <c r="CW42" s="41" t="str">
        <f>IFERROR(VLOOKUP(CW19,[1]Table2!$B$1:$Z$21,MATCH("xGA/90",[1]Table2!$B$1:$Z$1,0),0)*VLOOKUP($B19,[1]Table2!$B$1:$Z$21,MATCH("xG/90",[1]Table2!$B$1:$Z$1,0),0),"")</f>
        <v/>
      </c>
      <c r="CX42" s="41" t="str">
        <f>IFERROR(VLOOKUP(CX19,[1]Table2!$B$1:$Z$21,MATCH("xGA/90",[1]Table2!$B$1:$Z$1,0),0)*VLOOKUP($B19,[1]Table2!$B$1:$Z$21,MATCH("xG/90",[1]Table2!$B$1:$Z$1,0),0),"")</f>
        <v/>
      </c>
      <c r="CY42" s="41" t="str">
        <f>IFERROR(VLOOKUP(CY19,[1]Table2!$B$1:$Z$21,MATCH("xGA/90",[1]Table2!$B$1:$Z$1,0),0)*VLOOKUP($B19,[1]Table2!$B$1:$Z$21,MATCH("xG/90",[1]Table2!$B$1:$Z$1,0),0),"")</f>
        <v/>
      </c>
      <c r="CZ42" s="41" t="str">
        <f>IFERROR(VLOOKUP(CZ19,[1]Table2!$B$1:$Z$21,MATCH("xGA/90",[1]Table2!$B$1:$Z$1,0),0)*VLOOKUP($B19,[1]Table2!$B$1:$Z$21,MATCH("xG/90",[1]Table2!$B$1:$Z$1,0),0),"")</f>
        <v/>
      </c>
      <c r="DA42" s="41" t="str">
        <f>IFERROR(VLOOKUP(DA19,[1]Table2!$B$1:$Z$21,MATCH("xGA/90",[1]Table2!$B$1:$Z$1,0),0)*VLOOKUP($B19,[1]Table2!$B$1:$Z$21,MATCH("xG/90",[1]Table2!$B$1:$Z$1,0),0),"")</f>
        <v/>
      </c>
      <c r="DB42" s="41">
        <f>IFERROR(VLOOKUP(DB19,[1]Table2!$B$1:$Z$21,MATCH("xGA/90",[1]Table2!$B$1:$Z$1,0),0)*VLOOKUP($B19,[1]Table2!$B$1:$Z$21,MATCH("xG/90",[1]Table2!$B$1:$Z$1,0),0),"")</f>
        <v>1.3040625000000001</v>
      </c>
      <c r="DC42" s="41" t="str">
        <f>IFERROR(VLOOKUP(DC19,[1]Table2!$B$1:$Z$21,MATCH("xGA/90",[1]Table2!$B$1:$Z$1,0),0)*VLOOKUP($B19,[1]Table2!$B$1:$Z$21,MATCH("xG/90",[1]Table2!$B$1:$Z$1,0),0),"")</f>
        <v/>
      </c>
      <c r="DD42" s="41" t="str">
        <f>IFERROR(VLOOKUP(DD19,[1]Table2!$B$1:$Z$21,MATCH("xGA/90",[1]Table2!$B$1:$Z$1,0),0)*VLOOKUP($B19,[1]Table2!$B$1:$Z$21,MATCH("xG/90",[1]Table2!$B$1:$Z$1,0),0),"")</f>
        <v/>
      </c>
      <c r="DE42" s="41" t="str">
        <f>IFERROR(VLOOKUP(DE19,[1]Table2!$B$1:$Z$21,MATCH("xGA/90",[1]Table2!$B$1:$Z$1,0),0)*VLOOKUP($B19,[1]Table2!$B$1:$Z$21,MATCH("xG/90",[1]Table2!$B$1:$Z$1,0),0),"")</f>
        <v/>
      </c>
      <c r="DF42" s="41" t="str">
        <f>IFERROR(VLOOKUP(DF19,[1]Table2!$B$1:$Z$21,MATCH("xGA/90",[1]Table2!$B$1:$Z$1,0),0)*VLOOKUP($B19,[1]Table2!$B$1:$Z$21,MATCH("xG/90",[1]Table2!$B$1:$Z$1,0),0),"")</f>
        <v/>
      </c>
      <c r="DG42" s="41" t="str">
        <f>IFERROR(VLOOKUP(DG19,[1]Table2!$B$1:$Z$21,MATCH("xGA/90",[1]Table2!$B$1:$Z$1,0),0)*VLOOKUP($B19,[1]Table2!$B$1:$Z$21,MATCH("xG/90",[1]Table2!$B$1:$Z$1,0),0),"")</f>
        <v/>
      </c>
      <c r="DH42" s="41" t="str">
        <f>IFERROR(VLOOKUP(DH19,[1]Table2!$B$1:$Z$21,MATCH("xGA/90",[1]Table2!$B$1:$Z$1,0),0)*VLOOKUP($B19,[1]Table2!$B$1:$Z$21,MATCH("xG/90",[1]Table2!$B$1:$Z$1,0),0),"")</f>
        <v/>
      </c>
      <c r="DI42" s="41" t="str">
        <f>IFERROR(VLOOKUP(DI19,[1]Table2!$B$1:$Z$21,MATCH("xGA/90",[1]Table2!$B$1:$Z$1,0),0)*VLOOKUP($B19,[1]Table2!$B$1:$Z$21,MATCH("xG/90",[1]Table2!$B$1:$Z$1,0),0),"")</f>
        <v/>
      </c>
      <c r="DJ42" s="41" t="str">
        <f>IFERROR(VLOOKUP(DJ19,[1]Table2!$B$1:$Z$21,MATCH("xGA/90",[1]Table2!$B$1:$Z$1,0),0)*VLOOKUP($B19,[1]Table2!$B$1:$Z$21,MATCH("xG/90",[1]Table2!$B$1:$Z$1,0),0),"")</f>
        <v/>
      </c>
      <c r="DK42" s="41" t="str">
        <f>IFERROR(VLOOKUP(DK19,[1]Table2!$B$1:$Z$21,MATCH("xGA/90",[1]Table2!$B$1:$Z$1,0),0)*VLOOKUP($B19,[1]Table2!$B$1:$Z$21,MATCH("xG/90",[1]Table2!$B$1:$Z$1,0),0),"")</f>
        <v/>
      </c>
      <c r="DL42" s="41" t="str">
        <f>IFERROR(VLOOKUP(DL19,[1]Table2!$B$1:$Z$21,MATCH("xGA/90",[1]Table2!$B$1:$Z$1,0),0)*VLOOKUP($B19,[1]Table2!$B$1:$Z$21,MATCH("xG/90",[1]Table2!$B$1:$Z$1,0),0),"")</f>
        <v/>
      </c>
      <c r="DM42" s="41" t="str">
        <f>IFERROR(VLOOKUP(DM19,[1]Table2!$B$1:$Z$21,MATCH("xGA/90",[1]Table2!$B$1:$Z$1,0),0)*VLOOKUP($B19,[1]Table2!$B$1:$Z$21,MATCH("xG/90",[1]Table2!$B$1:$Z$1,0),0),"")</f>
        <v/>
      </c>
      <c r="DN42" s="41" t="str">
        <f>IFERROR(VLOOKUP(DN19,[1]Table2!$B$1:$Z$21,MATCH("xGA/90",[1]Table2!$B$1:$Z$1,0),0)*VLOOKUP($B19,[1]Table2!$B$1:$Z$21,MATCH("xG/90",[1]Table2!$B$1:$Z$1,0),0),"")</f>
        <v/>
      </c>
      <c r="DO42" s="41" t="str">
        <f>IFERROR(VLOOKUP(DO19,[1]Table2!$B$1:$Z$21,MATCH("xGA/90",[1]Table2!$B$1:$Z$1,0),0)*VLOOKUP($B19,[1]Table2!$B$1:$Z$21,MATCH("xG/90",[1]Table2!$B$1:$Z$1,0),0),"")</f>
        <v/>
      </c>
      <c r="DP42" s="41" t="str">
        <f>IFERROR(VLOOKUP(DP19,[1]Table2!$B$1:$Z$21,MATCH("xGA/90",[1]Table2!$B$1:$Z$1,0),0)*VLOOKUP($B19,[1]Table2!$B$1:$Z$21,MATCH("xG/90",[1]Table2!$B$1:$Z$1,0),0),"")</f>
        <v/>
      </c>
      <c r="DQ42" s="41" t="str">
        <f>IFERROR(VLOOKUP(DQ19,[1]Table2!$B$1:$Z$21,MATCH("xGA/90",[1]Table2!$B$1:$Z$1,0),0)*VLOOKUP($B19,[1]Table2!$B$1:$Z$21,MATCH("xG/90",[1]Table2!$B$1:$Z$1,0),0),"")</f>
        <v/>
      </c>
      <c r="DR42" s="41" t="str">
        <f>IFERROR(VLOOKUP(DR19,[1]Table2!$B$1:$Z$21,MATCH("xGA/90",[1]Table2!$B$1:$Z$1,0),0)*VLOOKUP($B19,[1]Table2!$B$1:$Z$21,MATCH("xG/90",[1]Table2!$B$1:$Z$1,0),0),"")</f>
        <v/>
      </c>
      <c r="DS42" s="41" t="str">
        <f>IFERROR(VLOOKUP(DS19,[1]Table2!$B$1:$Z$21,MATCH("xGA/90",[1]Table2!$B$1:$Z$1,0),0)*VLOOKUP($B19,[1]Table2!$B$1:$Z$21,MATCH("xG/90",[1]Table2!$B$1:$Z$1,0),0),"")</f>
        <v/>
      </c>
      <c r="DT42" s="41" t="str">
        <f>IFERROR(VLOOKUP(DT19,[1]Table2!$B$1:$Z$21,MATCH("xGA/90",[1]Table2!$B$1:$Z$1,0),0)*VLOOKUP($B19,[1]Table2!$B$1:$Z$21,MATCH("xG/90",[1]Table2!$B$1:$Z$1,0),0),"")</f>
        <v/>
      </c>
      <c r="DU42" s="41" t="str">
        <f>IFERROR(VLOOKUP(DU19,[1]Table2!$B$1:$Z$21,MATCH("xGA/90",[1]Table2!$B$1:$Z$1,0),0)*VLOOKUP($B19,[1]Table2!$B$1:$Z$21,MATCH("xG/90",[1]Table2!$B$1:$Z$1,0),0),"")</f>
        <v/>
      </c>
      <c r="DV42" s="41" t="str">
        <f>IFERROR(VLOOKUP(DV19,[1]Table2!$B$1:$Z$21,MATCH("xGA/90",[1]Table2!$B$1:$Z$1,0),0)*VLOOKUP($B19,[1]Table2!$B$1:$Z$21,MATCH("xG/90",[1]Table2!$B$1:$Z$1,0),0),"")</f>
        <v/>
      </c>
      <c r="DW42" s="41" t="str">
        <f>IFERROR(VLOOKUP(DW19,[1]Table2!$B$1:$Z$21,MATCH("xGA/90",[1]Table2!$B$1:$Z$1,0),0)*VLOOKUP($B19,[1]Table2!$B$1:$Z$21,MATCH("xG/90",[1]Table2!$B$1:$Z$1,0),0),"")</f>
        <v/>
      </c>
      <c r="DX42" s="41" t="str">
        <f>IFERROR(VLOOKUP(DX19,[1]Table2!$B$1:$Z$21,MATCH("xGA/90",[1]Table2!$B$1:$Z$1,0),0)*VLOOKUP($B19,[1]Table2!$B$1:$Z$21,MATCH("xG/90",[1]Table2!$B$1:$Z$1,0),0),"")</f>
        <v/>
      </c>
      <c r="DY42" s="41" t="str">
        <f>IFERROR(VLOOKUP(DY19,[1]Table2!$B$1:$Z$21,MATCH("xGA/90",[1]Table2!$B$1:$Z$1,0),0)*VLOOKUP($B19,[1]Table2!$B$1:$Z$21,MATCH("xG/90",[1]Table2!$B$1:$Z$1,0),0),"")</f>
        <v/>
      </c>
      <c r="DZ42" s="41" t="str">
        <f>IFERROR(VLOOKUP(DZ19,[1]Table2!$B$1:$Z$21,MATCH("xGA/90",[1]Table2!$B$1:$Z$1,0),0)*VLOOKUP($B19,[1]Table2!$B$1:$Z$21,MATCH("xG/90",[1]Table2!$B$1:$Z$1,0),0),"")</f>
        <v/>
      </c>
      <c r="EA42" s="41" t="str">
        <f>IFERROR(VLOOKUP(EA19,[1]Table2!$B$1:$Z$21,MATCH("xGA/90",[1]Table2!$B$1:$Z$1,0),0)*VLOOKUP($B19,[1]Table2!$B$1:$Z$21,MATCH("xG/90",[1]Table2!$B$1:$Z$1,0),0),"")</f>
        <v/>
      </c>
      <c r="EB42" s="41" t="str">
        <f>IFERROR(VLOOKUP(EB19,[1]Table2!$B$1:$Z$21,MATCH("xGA/90",[1]Table2!$B$1:$Z$1,0),0)*VLOOKUP($B19,[1]Table2!$B$1:$Z$21,MATCH("xG/90",[1]Table2!$B$1:$Z$1,0),0),"")</f>
        <v/>
      </c>
      <c r="EC42" s="41" t="str">
        <f>IFERROR(VLOOKUP(EC19,[1]Table2!$B$1:$Z$21,MATCH("xGA/90",[1]Table2!$B$1:$Z$1,0),0)*VLOOKUP($B19,[1]Table2!$B$1:$Z$21,MATCH("xG/90",[1]Table2!$B$1:$Z$1,0),0),"")</f>
        <v/>
      </c>
      <c r="ED42" s="41" t="str">
        <f>IFERROR(VLOOKUP(ED19,[1]Table2!$B$1:$Z$21,MATCH("xGA/90",[1]Table2!$B$1:$Z$1,0),0)*VLOOKUP($B19,[1]Table2!$B$1:$Z$21,MATCH("xG/90",[1]Table2!$B$1:$Z$1,0),0),"")</f>
        <v/>
      </c>
      <c r="EE42" s="41" t="str">
        <f>IFERROR(VLOOKUP(EE19,[1]Table2!$B$1:$Z$21,MATCH("xGA/90",[1]Table2!$B$1:$Z$1,0),0)*VLOOKUP($B19,[1]Table2!$B$1:$Z$21,MATCH("xG/90",[1]Table2!$B$1:$Z$1,0),0),"")</f>
        <v/>
      </c>
      <c r="EF42" s="41" t="str">
        <f>IFERROR(VLOOKUP(EF19,[1]Table2!$B$1:$Z$21,MATCH("xGA/90",[1]Table2!$B$1:$Z$1,0),0)*VLOOKUP($B19,[1]Table2!$B$1:$Z$21,MATCH("xG/90",[1]Table2!$B$1:$Z$1,0),0),"")</f>
        <v/>
      </c>
      <c r="EG42" s="41" t="str">
        <f>IFERROR(VLOOKUP(EG19,[1]Table2!$B$1:$Z$21,MATCH("xGA/90",[1]Table2!$B$1:$Z$1,0),0)*VLOOKUP($B19,[1]Table2!$B$1:$Z$21,MATCH("xG/90",[1]Table2!$B$1:$Z$1,0),0),"")</f>
        <v/>
      </c>
      <c r="EH42" s="41" t="str">
        <f>IFERROR(VLOOKUP(EH19,[1]Table2!$B$1:$Z$21,MATCH("xGA/90",[1]Table2!$B$1:$Z$1,0),0)*VLOOKUP($B19,[1]Table2!$B$1:$Z$21,MATCH("xG/90",[1]Table2!$B$1:$Z$1,0),0),"")</f>
        <v/>
      </c>
      <c r="EI42" s="41" t="str">
        <f>IFERROR(VLOOKUP(EI19,[1]Table2!$B$1:$Z$21,MATCH("xGA/90",[1]Table2!$B$1:$Z$1,0),0)*VLOOKUP($B19,[1]Table2!$B$1:$Z$21,MATCH("xG/90",[1]Table2!$B$1:$Z$1,0),0),"")</f>
        <v/>
      </c>
      <c r="EJ42" s="41" t="str">
        <f>IFERROR(VLOOKUP(EJ19,[1]Table2!$B$1:$Z$21,MATCH("xGA/90",[1]Table2!$B$1:$Z$1,0),0)*VLOOKUP($B19,[1]Table2!$B$1:$Z$21,MATCH("xG/90",[1]Table2!$B$1:$Z$1,0),0),"")</f>
        <v/>
      </c>
      <c r="EK42" s="41" t="str">
        <f>IFERROR(VLOOKUP(EK19,[1]Table2!$B$1:$Z$21,MATCH("xGA/90",[1]Table2!$B$1:$Z$1,0),0)*VLOOKUP($B19,[1]Table2!$B$1:$Z$21,MATCH("xG/90",[1]Table2!$B$1:$Z$1,0),0),"")</f>
        <v/>
      </c>
      <c r="EL42" s="41" t="str">
        <f>IFERROR(VLOOKUP(EL19,[1]Table2!$B$1:$Z$21,MATCH("xGA/90",[1]Table2!$B$1:$Z$1,0),0)*VLOOKUP($B19,[1]Table2!$B$1:$Z$21,MATCH("xG/90",[1]Table2!$B$1:$Z$1,0),0),"")</f>
        <v/>
      </c>
      <c r="EM42" s="41" t="str">
        <f>IFERROR(VLOOKUP(EM19,[1]Table2!$B$1:$Z$21,MATCH("xGA/90",[1]Table2!$B$1:$Z$1,0),0)*VLOOKUP($B19,[1]Table2!$B$1:$Z$21,MATCH("xG/90",[1]Table2!$B$1:$Z$1,0),0),"")</f>
        <v/>
      </c>
      <c r="EN42" s="41" t="str">
        <f>IFERROR(VLOOKUP(EN19,[1]Table2!$B$1:$Z$21,MATCH("xGA/90",[1]Table2!$B$1:$Z$1,0),0)*VLOOKUP($B19,[1]Table2!$B$1:$Z$21,MATCH("xG/90",[1]Table2!$B$1:$Z$1,0),0),"")</f>
        <v/>
      </c>
      <c r="EO42" s="41" t="str">
        <f>IFERROR(VLOOKUP(EO19,[1]Table2!$B$1:$Z$21,MATCH("xGA/90",[1]Table2!$B$1:$Z$1,0),0)*VLOOKUP($B19,[1]Table2!$B$1:$Z$21,MATCH("xG/90",[1]Table2!$B$1:$Z$1,0),0),"")</f>
        <v/>
      </c>
      <c r="EP42" s="41" t="str">
        <f>IFERROR(VLOOKUP(EP19,[1]Table2!$B$1:$Z$21,MATCH("xGA/90",[1]Table2!$B$1:$Z$1,0),0)*VLOOKUP($B19,[1]Table2!$B$1:$Z$21,MATCH("xG/90",[1]Table2!$B$1:$Z$1,0),0),"")</f>
        <v/>
      </c>
      <c r="EQ42" s="41" t="str">
        <f>IFERROR(VLOOKUP(EQ19,[1]Table2!$B$1:$Z$21,MATCH("xGA/90",[1]Table2!$B$1:$Z$1,0),0)*VLOOKUP($B19,[1]Table2!$B$1:$Z$21,MATCH("xG/90",[1]Table2!$B$1:$Z$1,0),0),"")</f>
        <v/>
      </c>
      <c r="ER42" s="41" t="str">
        <f>IFERROR(VLOOKUP(ER19,[1]Table2!$B$1:$Z$21,MATCH("xGA/90",[1]Table2!$B$1:$Z$1,0),0)*VLOOKUP($B19,[1]Table2!$B$1:$Z$21,MATCH("xG/90",[1]Table2!$B$1:$Z$1,0),0),"")</f>
        <v/>
      </c>
      <c r="ES42" s="41" t="str">
        <f>IFERROR(VLOOKUP(ES19,[1]Table2!$B$1:$Z$21,MATCH("xGA/90",[1]Table2!$B$1:$Z$1,0),0)*VLOOKUP($B19,[1]Table2!$B$1:$Z$21,MATCH("xG/90",[1]Table2!$B$1:$Z$1,0),0),"")</f>
        <v/>
      </c>
      <c r="ET42" s="41" t="str">
        <f>IFERROR(VLOOKUP(ET19,[1]Table2!$B$1:$Z$21,MATCH("xGA/90",[1]Table2!$B$1:$Z$1,0),0)*VLOOKUP($B19,[1]Table2!$B$1:$Z$21,MATCH("xG/90",[1]Table2!$B$1:$Z$1,0),0),"")</f>
        <v/>
      </c>
      <c r="EU42" s="41">
        <f>IFERROR(VLOOKUP(EU19,[1]Table2!$B$1:$Z$21,MATCH("xGA/90",[1]Table2!$B$1:$Z$1,0),0)*VLOOKUP($B19,[1]Table2!$B$1:$Z$21,MATCH("xG/90",[1]Table2!$B$1:$Z$1,0),0),"")</f>
        <v>1.2940312500000002</v>
      </c>
      <c r="EV42" s="41" t="str">
        <f>IFERROR(VLOOKUP(EV19,[1]Table2!$B$1:$Z$21,MATCH("xGA/90",[1]Table2!$B$1:$Z$1,0),0)*VLOOKUP($B19,[1]Table2!$B$1:$Z$21,MATCH("xG/90",[1]Table2!$B$1:$Z$1,0),0),"")</f>
        <v/>
      </c>
      <c r="EW42" s="41" t="str">
        <f>IFERROR(VLOOKUP(EW19,[1]Table2!$B$1:$Z$21,MATCH("xGA/90",[1]Table2!$B$1:$Z$1,0),0)*VLOOKUP($B19,[1]Table2!$B$1:$Z$21,MATCH("xG/90",[1]Table2!$B$1:$Z$1,0),0),"")</f>
        <v/>
      </c>
      <c r="EX42" s="41" t="str">
        <f>IFERROR(VLOOKUP(EX19,[1]Table2!$B$1:$Z$21,MATCH("xGA/90",[1]Table2!$B$1:$Z$1,0),0)*VLOOKUP($B19,[1]Table2!$B$1:$Z$21,MATCH("xG/90",[1]Table2!$B$1:$Z$1,0),0),"")</f>
        <v/>
      </c>
      <c r="EY42" s="41" t="str">
        <f>IFERROR(VLOOKUP(EY19,[1]Table2!$B$1:$Z$21,MATCH("xGA/90",[1]Table2!$B$1:$Z$1,0),0)*VLOOKUP($B19,[1]Table2!$B$1:$Z$21,MATCH("xG/90",[1]Table2!$B$1:$Z$1,0),0),"")</f>
        <v/>
      </c>
      <c r="EZ42" s="41">
        <f>IFERROR(VLOOKUP(EZ19,[1]Table2!$B$1:$Z$21,MATCH("xGA/90",[1]Table2!$B$1:$Z$1,0),0)*VLOOKUP($B19,[1]Table2!$B$1:$Z$21,MATCH("xG/90",[1]Table2!$B$1:$Z$1,0),0),"")</f>
        <v>1.2652318548387096</v>
      </c>
      <c r="FA42" s="41" t="str">
        <f>IFERROR(VLOOKUP(FA19,[1]Table2!$B$1:$Z$21,MATCH("xGA/90",[1]Table2!$B$1:$Z$1,0),0)*VLOOKUP($B19,[1]Table2!$B$1:$Z$21,MATCH("xG/90",[1]Table2!$B$1:$Z$1,0),0),"")</f>
        <v/>
      </c>
      <c r="FB42" s="41" t="str">
        <f>IFERROR(VLOOKUP(FB19,[1]Table2!$B$1:$Z$21,MATCH("xGA/90",[1]Table2!$B$1:$Z$1,0),0)*VLOOKUP($B19,[1]Table2!$B$1:$Z$21,MATCH("xG/90",[1]Table2!$B$1:$Z$1,0),0),"")</f>
        <v/>
      </c>
      <c r="FC42" s="41">
        <f>IFERROR(VLOOKUP(FC19,[1]Table2!$B$1:$Z$21,MATCH("xGA/90",[1]Table2!$B$1:$Z$1,0),0)*VLOOKUP($B19,[1]Table2!$B$1:$Z$21,MATCH("xG/90",[1]Table2!$B$1:$Z$1,0),0),"")</f>
        <v>1.4451269531250002</v>
      </c>
      <c r="FD42" s="41" t="str">
        <f>IFERROR(VLOOKUP(FD19,[1]Table2!$B$1:$Z$21,MATCH("xGA/90",[1]Table2!$B$1:$Z$1,0),0)*VLOOKUP($B19,[1]Table2!$B$1:$Z$21,MATCH("xG/90",[1]Table2!$B$1:$Z$1,0),0),"")</f>
        <v/>
      </c>
      <c r="FE42" s="41" t="str">
        <f>IFERROR(VLOOKUP(FE19,[1]Table2!$B$1:$Z$21,MATCH("xGA/90",[1]Table2!$B$1:$Z$1,0),0)*VLOOKUP($B19,[1]Table2!$B$1:$Z$21,MATCH("xG/90",[1]Table2!$B$1:$Z$1,0),0),"")</f>
        <v/>
      </c>
      <c r="FF42" s="41" t="str">
        <f>IFERROR(VLOOKUP(FF19,[1]Table2!$B$1:$Z$21,MATCH("xGA/90",[1]Table2!$B$1:$Z$1,0),0)*VLOOKUP($B19,[1]Table2!$B$1:$Z$21,MATCH("xG/90",[1]Table2!$B$1:$Z$1,0),0),"")</f>
        <v/>
      </c>
      <c r="FG42" s="41" t="str">
        <f>IFERROR(VLOOKUP(FG19,[1]Table2!$B$1:$Z$21,MATCH("xGA/90",[1]Table2!$B$1:$Z$1,0),0)*VLOOKUP($B19,[1]Table2!$B$1:$Z$21,MATCH("xG/90",[1]Table2!$B$1:$Z$1,0),0),"")</f>
        <v/>
      </c>
      <c r="FH42" s="41" t="str">
        <f>IFERROR(VLOOKUP(FH19,[1]Table2!$B$1:$Z$21,MATCH("xGA/90",[1]Table2!$B$1:$Z$1,0),0)*VLOOKUP($B19,[1]Table2!$B$1:$Z$21,MATCH("xG/90",[1]Table2!$B$1:$Z$1,0),0),"")</f>
        <v/>
      </c>
      <c r="FI42" s="41" t="str">
        <f>IFERROR(VLOOKUP(FI19,[1]Table2!$B$1:$Z$21,MATCH("xGA/90",[1]Table2!$B$1:$Z$1,0),0)*VLOOKUP($B19,[1]Table2!$B$1:$Z$21,MATCH("xG/90",[1]Table2!$B$1:$Z$1,0),0),"")</f>
        <v/>
      </c>
      <c r="FJ42" s="41" t="str">
        <f>IFERROR(VLOOKUP(FJ19,[1]Table2!$B$1:$Z$21,MATCH("xGA/90",[1]Table2!$B$1:$Z$1,0),0)*VLOOKUP($B19,[1]Table2!$B$1:$Z$21,MATCH("xG/90",[1]Table2!$B$1:$Z$1,0),0),"")</f>
        <v/>
      </c>
      <c r="FK42" s="41" t="str">
        <f>IFERROR(VLOOKUP(FK19,[1]Table2!$B$1:$Z$21,MATCH("xGA/90",[1]Table2!$B$1:$Z$1,0),0)*VLOOKUP($B19,[1]Table2!$B$1:$Z$21,MATCH("xG/90",[1]Table2!$B$1:$Z$1,0),0),"")</f>
        <v/>
      </c>
      <c r="FL42" s="41" t="str">
        <f>IFERROR(VLOOKUP(FL19,[1]Table2!$B$1:$Z$21,MATCH("xGA/90",[1]Table2!$B$1:$Z$1,0),0)*VLOOKUP($B19,[1]Table2!$B$1:$Z$21,MATCH("xG/90",[1]Table2!$B$1:$Z$1,0),0),"")</f>
        <v/>
      </c>
      <c r="FM42" s="41">
        <f>IFERROR(VLOOKUP(FM19,[1]Table2!$B$1:$Z$21,MATCH("xGA/90",[1]Table2!$B$1:$Z$1,0),0)*VLOOKUP($B19,[1]Table2!$B$1:$Z$21,MATCH("xG/90",[1]Table2!$B$1:$Z$1,0),0),"")</f>
        <v>1.6206738281250002</v>
      </c>
      <c r="FN42" s="41" t="str">
        <f>IFERROR(VLOOKUP(FN19,[1]Table2!$B$1:$Z$21,MATCH("xGA/90",[1]Table2!$B$1:$Z$1,0),0)*VLOOKUP($B19,[1]Table2!$B$1:$Z$21,MATCH("xG/90",[1]Table2!$B$1:$Z$1,0),0),"")</f>
        <v/>
      </c>
      <c r="FO42" s="41" t="str">
        <f>IFERROR(VLOOKUP(FO19,[1]Table2!$B$1:$Z$21,MATCH("xGA/90",[1]Table2!$B$1:$Z$1,0),0)*VLOOKUP($B19,[1]Table2!$B$1:$Z$21,MATCH("xG/90",[1]Table2!$B$1:$Z$1,0),0),"")</f>
        <v/>
      </c>
      <c r="FP42" s="41" t="str">
        <f>IFERROR(VLOOKUP(FP19,[1]Table2!$B$1:$Z$21,MATCH("xGA/90",[1]Table2!$B$1:$Z$1,0),0)*VLOOKUP($B19,[1]Table2!$B$1:$Z$21,MATCH("xG/90",[1]Table2!$B$1:$Z$1,0),0),"")</f>
        <v/>
      </c>
      <c r="FQ42" s="41" t="str">
        <f>IFERROR(VLOOKUP(FQ19,[1]Table2!$B$1:$Z$21,MATCH("xGA/90",[1]Table2!$B$1:$Z$1,0),0)*VLOOKUP($B19,[1]Table2!$B$1:$Z$21,MATCH("xG/90",[1]Table2!$B$1:$Z$1,0),0),"")</f>
        <v/>
      </c>
      <c r="FR42" s="41" t="str">
        <f>IFERROR(VLOOKUP(FR19,[1]Table2!$B$1:$Z$21,MATCH("xGA/90",[1]Table2!$B$1:$Z$1,0),0)*VLOOKUP($B19,[1]Table2!$B$1:$Z$21,MATCH("xG/90",[1]Table2!$B$1:$Z$1,0),0),"")</f>
        <v/>
      </c>
      <c r="FS42" s="41" t="str">
        <f>IFERROR(VLOOKUP(FS19,[1]Table2!$B$1:$Z$21,MATCH("xGA/90",[1]Table2!$B$1:$Z$1,0),0)*VLOOKUP($B19,[1]Table2!$B$1:$Z$21,MATCH("xG/90",[1]Table2!$B$1:$Z$1,0),0),"")</f>
        <v/>
      </c>
      <c r="FT42" s="41">
        <f>IFERROR(VLOOKUP(FT19,[1]Table2!$B$1:$Z$21,MATCH("xGA/90",[1]Table2!$B$1:$Z$1,0),0)*VLOOKUP($B19,[1]Table2!$B$1:$Z$21,MATCH("xG/90",[1]Table2!$B$1:$Z$1,0),0),"")</f>
        <v>1.764873046875</v>
      </c>
      <c r="FU42" s="41" t="str">
        <f>IFERROR(VLOOKUP(FU19,[1]Table2!$B$1:$Z$21,MATCH("xGA/90",[1]Table2!$B$1:$Z$1,0),0)*VLOOKUP($B19,[1]Table2!$B$1:$Z$21,MATCH("xG/90",[1]Table2!$B$1:$Z$1,0),0),"")</f>
        <v/>
      </c>
      <c r="FV42" s="41" t="str">
        <f>IFERROR(VLOOKUP(FV19,[1]Table2!$B$1:$Z$21,MATCH("xGA/90",[1]Table2!$B$1:$Z$1,0),0)*VLOOKUP($B19,[1]Table2!$B$1:$Z$21,MATCH("xG/90",[1]Table2!$B$1:$Z$1,0),0),"")</f>
        <v/>
      </c>
      <c r="FW42" s="41" t="str">
        <f>IFERROR(VLOOKUP(FW19,[1]Table2!$B$1:$Z$21,MATCH("xGA/90",[1]Table2!$B$1:$Z$1,0),0)*VLOOKUP($B19,[1]Table2!$B$1:$Z$21,MATCH("xG/90",[1]Table2!$B$1:$Z$1,0),0),"")</f>
        <v/>
      </c>
      <c r="FX42" s="41" t="str">
        <f>IFERROR(VLOOKUP(FX19,[1]Table2!$B$1:$Z$21,MATCH("xGA/90",[1]Table2!$B$1:$Z$1,0),0)*VLOOKUP($B19,[1]Table2!$B$1:$Z$21,MATCH("xG/90",[1]Table2!$B$1:$Z$1,0),0),"")</f>
        <v/>
      </c>
      <c r="FY42" s="41" t="str">
        <f>IFERROR(VLOOKUP(FY19,[1]Table2!$B$1:$Z$21,MATCH("xGA/90",[1]Table2!$B$1:$Z$1,0),0)*VLOOKUP($B19,[1]Table2!$B$1:$Z$21,MATCH("xG/90",[1]Table2!$B$1:$Z$1,0),0),"")</f>
        <v/>
      </c>
      <c r="FZ42" s="41" t="str">
        <f>IFERROR(VLOOKUP(FZ19,[1]Table2!$B$1:$Z$21,MATCH("xGA/90",[1]Table2!$B$1:$Z$1,0),0)*VLOOKUP($B19,[1]Table2!$B$1:$Z$21,MATCH("xG/90",[1]Table2!$B$1:$Z$1,0),0),"")</f>
        <v/>
      </c>
      <c r="GA42" s="41" t="str">
        <f>IFERROR(VLOOKUP(GA19,[1]Table2!$B$1:$Z$21,MATCH("xGA/90",[1]Table2!$B$1:$Z$1,0),0)*VLOOKUP($B19,[1]Table2!$B$1:$Z$21,MATCH("xG/90",[1]Table2!$B$1:$Z$1,0),0),"")</f>
        <v/>
      </c>
      <c r="GB42" s="41" t="str">
        <f>IFERROR(VLOOKUP(GB19,[1]Table2!$B$1:$Z$21,MATCH("xGA/90",[1]Table2!$B$1:$Z$1,0),0)*VLOOKUP($B19,[1]Table2!$B$1:$Z$21,MATCH("xG/90",[1]Table2!$B$1:$Z$1,0),0),"")</f>
        <v/>
      </c>
      <c r="GC42" s="41" t="str">
        <f>IFERROR(VLOOKUP(GC19,[1]Table2!$B$1:$Z$21,MATCH("xGA/90",[1]Table2!$B$1:$Z$1,0),0)*VLOOKUP($B19,[1]Table2!$B$1:$Z$21,MATCH("xG/90",[1]Table2!$B$1:$Z$1,0),0),"")</f>
        <v/>
      </c>
      <c r="GD42" s="41" t="str">
        <f>IFERROR(VLOOKUP(GD19,[1]Table2!$B$1:$Z$21,MATCH("xGA/90",[1]Table2!$B$1:$Z$1,0),0)*VLOOKUP($B19,[1]Table2!$B$1:$Z$21,MATCH("xG/90",[1]Table2!$B$1:$Z$1,0),0),"")</f>
        <v/>
      </c>
      <c r="GE42" s="41" t="str">
        <f>IFERROR(VLOOKUP(GE19,[1]Table2!$B$1:$Z$21,MATCH("xGA/90",[1]Table2!$B$1:$Z$1,0),0)*VLOOKUP($B19,[1]Table2!$B$1:$Z$21,MATCH("xG/90",[1]Table2!$B$1:$Z$1,0),0),"")</f>
        <v/>
      </c>
      <c r="GF42" s="41" t="str">
        <f>IFERROR(VLOOKUP(GF19,[1]Table2!$B$1:$Z$21,MATCH("xGA/90",[1]Table2!$B$1:$Z$1,0),0)*VLOOKUP($B19,[1]Table2!$B$1:$Z$21,MATCH("xG/90",[1]Table2!$B$1:$Z$1,0),0),"")</f>
        <v/>
      </c>
      <c r="GG42" s="41" t="str">
        <f>IFERROR(VLOOKUP(GG19,[1]Table2!$B$1:$Z$21,MATCH("xGA/90",[1]Table2!$B$1:$Z$1,0),0)*VLOOKUP($B19,[1]Table2!$B$1:$Z$21,MATCH("xG/90",[1]Table2!$B$1:$Z$1,0),0),"")</f>
        <v/>
      </c>
      <c r="GH42" s="41" t="str">
        <f>IFERROR(VLOOKUP(GH19,[1]Table2!$B$1:$Z$21,MATCH("xGA/90",[1]Table2!$B$1:$Z$1,0),0)*VLOOKUP($B19,[1]Table2!$B$1:$Z$21,MATCH("xG/90",[1]Table2!$B$1:$Z$1,0),0),"")</f>
        <v/>
      </c>
      <c r="GI42" s="41">
        <f>IFERROR(VLOOKUP(GI19,[1]Table2!$B$1:$Z$21,MATCH("xGA/90",[1]Table2!$B$1:$Z$1,0),0)*VLOOKUP($B19,[1]Table2!$B$1:$Z$21,MATCH("xG/90",[1]Table2!$B$1:$Z$1,0),0),"")</f>
        <v>1.68650390625</v>
      </c>
      <c r="GJ42" s="41" t="str">
        <f>IFERROR(VLOOKUP(GJ19,[1]Table2!$B$1:$Z$21,MATCH("xGA/90",[1]Table2!$B$1:$Z$1,0),0)*VLOOKUP($B19,[1]Table2!$B$1:$Z$21,MATCH("xG/90",[1]Table2!$B$1:$Z$1,0),0),"")</f>
        <v/>
      </c>
      <c r="GK42" s="41" t="str">
        <f>IFERROR(VLOOKUP(GK19,[1]Table2!$B$1:$Z$21,MATCH("xGA/90",[1]Table2!$B$1:$Z$1,0),0)*VLOOKUP($B19,[1]Table2!$B$1:$Z$21,MATCH("xG/90",[1]Table2!$B$1:$Z$1,0),0),"")</f>
        <v/>
      </c>
      <c r="GL42" s="41" t="str">
        <f>IFERROR(VLOOKUP(GL19,[1]Table2!$B$1:$Z$21,MATCH("xGA/90",[1]Table2!$B$1:$Z$1,0),0)*VLOOKUP($B19,[1]Table2!$B$1:$Z$21,MATCH("xG/90",[1]Table2!$B$1:$Z$1,0),0),"")</f>
        <v/>
      </c>
      <c r="GM42" s="41" t="str">
        <f>IFERROR(VLOOKUP(GM19,[1]Table2!$B$1:$Z$21,MATCH("xGA/90",[1]Table2!$B$1:$Z$1,0),0)*VLOOKUP($B19,[1]Table2!$B$1:$Z$21,MATCH("xG/90",[1]Table2!$B$1:$Z$1,0),0),"")</f>
        <v/>
      </c>
      <c r="GN42" s="41" t="str">
        <f>IFERROR(VLOOKUP(GN19,[1]Table2!$B$1:$Z$21,MATCH("xGA/90",[1]Table2!$B$1:$Z$1,0),0)*VLOOKUP($B19,[1]Table2!$B$1:$Z$21,MATCH("xG/90",[1]Table2!$B$1:$Z$1,0),0),"")</f>
        <v/>
      </c>
      <c r="GO42" s="41">
        <f>IFERROR(VLOOKUP(GO19,[1]Table2!$B$1:$Z$21,MATCH("xGA/90",[1]Table2!$B$1:$Z$1,0),0)*VLOOKUP($B19,[1]Table2!$B$1:$Z$21,MATCH("xG/90",[1]Table2!$B$1:$Z$1,0),0),"")</f>
        <v>1.6438306451612903</v>
      </c>
      <c r="GP42" s="41" t="str">
        <f>IFERROR(VLOOKUP(GP19,[1]Table2!$B$1:$Z$21,MATCH("xGA/90",[1]Table2!$B$1:$Z$1,0),0)*VLOOKUP($B19,[1]Table2!$B$1:$Z$21,MATCH("xG/90",[1]Table2!$B$1:$Z$1,0),0),"")</f>
        <v/>
      </c>
      <c r="GQ42" s="41" t="str">
        <f>IFERROR(VLOOKUP(GQ19,[1]Table2!$B$1:$Z$21,MATCH("xGA/90",[1]Table2!$B$1:$Z$1,0),0)*VLOOKUP($B19,[1]Table2!$B$1:$Z$21,MATCH("xG/90",[1]Table2!$B$1:$Z$1,0),0),"")</f>
        <v/>
      </c>
      <c r="GR42" s="41" t="str">
        <f>IFERROR(VLOOKUP(GR19,[1]Table2!$B$1:$Z$21,MATCH("xGA/90",[1]Table2!$B$1:$Z$1,0),0)*VLOOKUP($B19,[1]Table2!$B$1:$Z$21,MATCH("xG/90",[1]Table2!$B$1:$Z$1,0),0),"")</f>
        <v/>
      </c>
      <c r="GS42" s="41" t="str">
        <f>IFERROR(VLOOKUP(GS19,[1]Table2!$B$1:$Z$21,MATCH("xGA/90",[1]Table2!$B$1:$Z$1,0),0)*VLOOKUP($B19,[1]Table2!$B$1:$Z$21,MATCH("xG/90",[1]Table2!$B$1:$Z$1,0),0),"")</f>
        <v/>
      </c>
      <c r="GT42" s="41" t="str">
        <f>IFERROR(VLOOKUP(GT19,[1]Table2!$B$1:$Z$21,MATCH("xGA/90",[1]Table2!$B$1:$Z$1,0),0)*VLOOKUP($B19,[1]Table2!$B$1:$Z$21,MATCH("xG/90",[1]Table2!$B$1:$Z$1,0),0),"")</f>
        <v/>
      </c>
      <c r="GU42" s="41" t="str">
        <f>IFERROR(VLOOKUP(GU19,[1]Table2!$B$1:$Z$21,MATCH("xGA/90",[1]Table2!$B$1:$Z$1,0),0)*VLOOKUP($B19,[1]Table2!$B$1:$Z$21,MATCH("xG/90",[1]Table2!$B$1:$Z$1,0),0),"")</f>
        <v/>
      </c>
      <c r="GV42" s="41">
        <f>IFERROR(VLOOKUP(GV19,[1]Table2!$B$1:$Z$21,MATCH("xGA/90",[1]Table2!$B$1:$Z$1,0),0)*VLOOKUP($B19,[1]Table2!$B$1:$Z$21,MATCH("xG/90",[1]Table2!$B$1:$Z$1,0),0),"")</f>
        <v>0.81921875</v>
      </c>
      <c r="GW42" s="41" t="str">
        <f>IFERROR(VLOOKUP(GW19,[1]Table2!$B$1:$Z$21,MATCH("xGA/90",[1]Table2!$B$1:$Z$1,0),0)*VLOOKUP($B19,[1]Table2!$B$1:$Z$21,MATCH("xG/90",[1]Table2!$B$1:$Z$1,0),0),"")</f>
        <v/>
      </c>
      <c r="GX42" s="41" t="str">
        <f>IFERROR(VLOOKUP(GX19,[1]Table2!$B$1:$Z$21,MATCH("xGA/90",[1]Table2!$B$1:$Z$1,0),0)*VLOOKUP($B19,[1]Table2!$B$1:$Z$21,MATCH("xG/90",[1]Table2!$B$1:$Z$1,0),0),"")</f>
        <v/>
      </c>
      <c r="GY42" s="41" t="str">
        <f>IFERROR(VLOOKUP(GY19,[1]Table2!$B$1:$Z$21,MATCH("xGA/90",[1]Table2!$B$1:$Z$1,0),0)*VLOOKUP($B19,[1]Table2!$B$1:$Z$21,MATCH("xG/90",[1]Table2!$B$1:$Z$1,0),0),"")</f>
        <v/>
      </c>
      <c r="GZ42" s="41" t="str">
        <f>IFERROR(VLOOKUP(GZ19,[1]Table2!$B$1:$Z$21,MATCH("xGA/90",[1]Table2!$B$1:$Z$1,0),0)*VLOOKUP($B19,[1]Table2!$B$1:$Z$21,MATCH("xG/90",[1]Table2!$B$1:$Z$1,0),0),"")</f>
        <v/>
      </c>
      <c r="HA42" s="41" t="str">
        <f>IFERROR(VLOOKUP(HA19,[1]Table2!$B$1:$Z$21,MATCH("xGA/90",[1]Table2!$B$1:$Z$1,0),0)*VLOOKUP($B19,[1]Table2!$B$1:$Z$21,MATCH("xG/90",[1]Table2!$B$1:$Z$1,0),0),"")</f>
        <v/>
      </c>
      <c r="HB42" s="41" t="str">
        <f>IFERROR(VLOOKUP(HB19,[1]Table2!$B$1:$Z$21,MATCH("xGA/90",[1]Table2!$B$1:$Z$1,0),0)*VLOOKUP($B19,[1]Table2!$B$1:$Z$21,MATCH("xG/90",[1]Table2!$B$1:$Z$1,0),0),"")</f>
        <v/>
      </c>
      <c r="HC42" s="41">
        <f>IFERROR(VLOOKUP(HC19,[1]Table2!$B$1:$Z$21,MATCH("xGA/90",[1]Table2!$B$1:$Z$1,0),0)*VLOOKUP($B19,[1]Table2!$B$1:$Z$21,MATCH("xG/90",[1]Table2!$B$1:$Z$1,0),0),"")</f>
        <v>1.2781754032258066</v>
      </c>
      <c r="HD42" s="41" t="str">
        <f>IFERROR(VLOOKUP(HD19,[1]Table2!$B$1:$Z$21,MATCH("xGA/90",[1]Table2!$B$1:$Z$1,0),0)*VLOOKUP($B19,[1]Table2!$B$1:$Z$21,MATCH("xG/90",[1]Table2!$B$1:$Z$1,0),0),"")</f>
        <v/>
      </c>
      <c r="HE42" s="41" t="str">
        <f>IFERROR(VLOOKUP(HE19,[1]Table2!$B$1:$Z$21,MATCH("xGA/90",[1]Table2!$B$1:$Z$1,0),0)*VLOOKUP($B19,[1]Table2!$B$1:$Z$21,MATCH("xG/90",[1]Table2!$B$1:$Z$1,0),0),"")</f>
        <v/>
      </c>
      <c r="HF42" s="41" t="str">
        <f>IFERROR(VLOOKUP(HF19,[1]Table2!$B$1:$Z$21,MATCH("xGA/90",[1]Table2!$B$1:$Z$1,0),0)*VLOOKUP($B19,[1]Table2!$B$1:$Z$21,MATCH("xG/90",[1]Table2!$B$1:$Z$1,0),0),"")</f>
        <v/>
      </c>
      <c r="HG42" s="41" t="str">
        <f>IFERROR(VLOOKUP(HG19,[1]Table2!$B$1:$Z$21,MATCH("xGA/90",[1]Table2!$B$1:$Z$1,0),0)*VLOOKUP($B19,[1]Table2!$B$1:$Z$21,MATCH("xG/90",[1]Table2!$B$1:$Z$1,0),0),"")</f>
        <v/>
      </c>
      <c r="HH42" s="41" t="str">
        <f>IFERROR(VLOOKUP(HH19,[1]Table2!$B$1:$Z$21,MATCH("xGA/90",[1]Table2!$B$1:$Z$1,0),0)*VLOOKUP($B19,[1]Table2!$B$1:$Z$21,MATCH("xG/90",[1]Table2!$B$1:$Z$1,0),0),"")</f>
        <v/>
      </c>
      <c r="HI42" s="41" t="str">
        <f>IFERROR(VLOOKUP(HI19,[1]Table2!$B$1:$Z$21,MATCH("xGA/90",[1]Table2!$B$1:$Z$1,0),0)*VLOOKUP($B19,[1]Table2!$B$1:$Z$21,MATCH("xG/90",[1]Table2!$B$1:$Z$1,0),0),"")</f>
        <v/>
      </c>
      <c r="HJ42" s="41" t="str">
        <f>IFERROR(VLOOKUP(HJ19,[1]Table2!$B$1:$Z$21,MATCH("xGA/90",[1]Table2!$B$1:$Z$1,0),0)*VLOOKUP($B19,[1]Table2!$B$1:$Z$21,MATCH("xG/90",[1]Table2!$B$1:$Z$1,0),0),"")</f>
        <v/>
      </c>
      <c r="HK42" s="41">
        <f>IFERROR(VLOOKUP(HK19,[1]Table2!$B$1:$Z$21,MATCH("xGA/90",[1]Table2!$B$1:$Z$1,0),0)*VLOOKUP($B19,[1]Table2!$B$1:$Z$21,MATCH("xG/90",[1]Table2!$B$1:$Z$1,0),0),"")</f>
        <v>1.6927734375000001</v>
      </c>
      <c r="HL42" s="41" t="str">
        <f>IFERROR(VLOOKUP(HL19,[1]Table2!$B$1:$Z$21,MATCH("xGA/90",[1]Table2!$B$1:$Z$1,0),0)*VLOOKUP($B19,[1]Table2!$B$1:$Z$21,MATCH("xG/90",[1]Table2!$B$1:$Z$1,0),0),"")</f>
        <v/>
      </c>
      <c r="HM42" s="41" t="str">
        <f>IFERROR(VLOOKUP(HM19,[1]Table2!$B$1:$Z$21,MATCH("xGA/90",[1]Table2!$B$1:$Z$1,0),0)*VLOOKUP($B19,[1]Table2!$B$1:$Z$21,MATCH("xG/90",[1]Table2!$B$1:$Z$1,0),0),"")</f>
        <v/>
      </c>
      <c r="HN42" s="41" t="str">
        <f>IFERROR(VLOOKUP(HN19,[1]Table2!$B$1:$Z$21,MATCH("xGA/90",[1]Table2!$B$1:$Z$1,0),0)*VLOOKUP($B19,[1]Table2!$B$1:$Z$21,MATCH("xG/90",[1]Table2!$B$1:$Z$1,0),0),"")</f>
        <v/>
      </c>
      <c r="HO42" s="41" t="str">
        <f>IFERROR(VLOOKUP(HO19,[1]Table2!$B$1:$Z$21,MATCH("xGA/90",[1]Table2!$B$1:$Z$1,0),0)*VLOOKUP($B19,[1]Table2!$B$1:$Z$21,MATCH("xG/90",[1]Table2!$B$1:$Z$1,0),0),"")</f>
        <v/>
      </c>
      <c r="HP42" s="41" t="str">
        <f>IFERROR(VLOOKUP(HP19,[1]Table2!$B$1:$Z$21,MATCH("xGA/90",[1]Table2!$B$1:$Z$1,0),0)*VLOOKUP($B19,[1]Table2!$B$1:$Z$21,MATCH("xG/90",[1]Table2!$B$1:$Z$1,0),0),"")</f>
        <v/>
      </c>
      <c r="HQ42" s="41">
        <f>IFERROR(VLOOKUP(HQ19,[1]Table2!$B$1:$Z$21,MATCH("xGA/90",[1]Table2!$B$1:$Z$1,0),0)*VLOOKUP($B19,[1]Table2!$B$1:$Z$21,MATCH("xG/90",[1]Table2!$B$1:$Z$1,0),0),"")</f>
        <v>1.2915234375000002</v>
      </c>
      <c r="HR42" s="41" t="str">
        <f>IFERROR(VLOOKUP(HR19,[1]Table2!$B$1:$Z$21,MATCH("xGA/90",[1]Table2!$B$1:$Z$1,0),0)*VLOOKUP($B19,[1]Table2!$B$1:$Z$21,MATCH("xG/90",[1]Table2!$B$1:$Z$1,0),0),"")</f>
        <v/>
      </c>
      <c r="HS42" s="41" t="str">
        <f>IFERROR(VLOOKUP(HS19,[1]Table2!$B$1:$Z$21,MATCH("xGA/90",[1]Table2!$B$1:$Z$1,0),0)*VLOOKUP($B19,[1]Table2!$B$1:$Z$21,MATCH("xG/90",[1]Table2!$B$1:$Z$1,0),0),"")</f>
        <v/>
      </c>
      <c r="HT42" s="41" t="str">
        <f>IFERROR(VLOOKUP(HT19,[1]Table2!$B$1:$Z$21,MATCH("xGA/90",[1]Table2!$B$1:$Z$1,0),0)*VLOOKUP($B19,[1]Table2!$B$1:$Z$21,MATCH("xG/90",[1]Table2!$B$1:$Z$1,0),0),"")</f>
        <v/>
      </c>
      <c r="HU42" s="41" t="str">
        <f>IFERROR(VLOOKUP(HU19,[1]Table2!$B$1:$Z$21,MATCH("xGA/90",[1]Table2!$B$1:$Z$1,0),0)*VLOOKUP($B19,[1]Table2!$B$1:$Z$21,MATCH("xG/90",[1]Table2!$B$1:$Z$1,0),0),"")</f>
        <v/>
      </c>
      <c r="HV42" s="41" t="str">
        <f>IFERROR(VLOOKUP(HV19,[1]Table2!$B$1:$Z$21,MATCH("xGA/90",[1]Table2!$B$1:$Z$1,0),0)*VLOOKUP($B19,[1]Table2!$B$1:$Z$21,MATCH("xG/90",[1]Table2!$B$1:$Z$1,0),0),"")</f>
        <v/>
      </c>
      <c r="HW42" s="41">
        <f>IFERROR(VLOOKUP(HW19,[1]Table2!$B$1:$Z$21,MATCH("xGA/90",[1]Table2!$B$1:$Z$1,0),0)*VLOOKUP($B19,[1]Table2!$B$1:$Z$21,MATCH("xG/90",[1]Table2!$B$1:$Z$1,0),0),"")</f>
        <v>1.0290120967741936</v>
      </c>
      <c r="HX42" s="41" t="str">
        <f>IFERROR(VLOOKUP(HX19,[1]Table2!$B$1:$Z$21,MATCH("xGA/90",[1]Table2!$B$1:$Z$1,0),0)*VLOOKUP($B19,[1]Table2!$B$1:$Z$21,MATCH("xG/90",[1]Table2!$B$1:$Z$1,0),0),"")</f>
        <v/>
      </c>
      <c r="HY42" s="41" t="str">
        <f>IFERROR(VLOOKUP(HY19,[1]Table2!$B$1:$Z$21,MATCH("xGA/90",[1]Table2!$B$1:$Z$1,0),0)*VLOOKUP($B19,[1]Table2!$B$1:$Z$21,MATCH("xG/90",[1]Table2!$B$1:$Z$1,0),0),"")</f>
        <v/>
      </c>
      <c r="HZ42" s="41" t="str">
        <f>IFERROR(VLOOKUP(HZ19,[1]Table2!$B$1:$Z$21,MATCH("xGA/90",[1]Table2!$B$1:$Z$1,0),0)*VLOOKUP($B19,[1]Table2!$B$1:$Z$21,MATCH("xG/90",[1]Table2!$B$1:$Z$1,0),0),"")</f>
        <v/>
      </c>
      <c r="IA42" s="41" t="str">
        <f>IFERROR(VLOOKUP(IA19,[1]Table2!$B$1:$Z$21,MATCH("xGA/90",[1]Table2!$B$1:$Z$1,0),0)*VLOOKUP($B19,[1]Table2!$B$1:$Z$21,MATCH("xG/90",[1]Table2!$B$1:$Z$1,0),0),"")</f>
        <v/>
      </c>
      <c r="IB42" s="41" t="str">
        <f>IFERROR(VLOOKUP(IB19,[1]Table2!$B$1:$Z$21,MATCH("xGA/90",[1]Table2!$B$1:$Z$1,0),0)*VLOOKUP($B19,[1]Table2!$B$1:$Z$21,MATCH("xG/90",[1]Table2!$B$1:$Z$1,0),0),"")</f>
        <v/>
      </c>
      <c r="IC42" s="41" t="str">
        <f>IFERROR(VLOOKUP(IC19,[1]Table2!$B$1:$Z$21,MATCH("xGA/90",[1]Table2!$B$1:$Z$1,0),0)*VLOOKUP($B19,[1]Table2!$B$1:$Z$21,MATCH("xG/90",[1]Table2!$B$1:$Z$1,0),0),"")</f>
        <v/>
      </c>
      <c r="ID42" s="41" t="str">
        <f>IFERROR(VLOOKUP(ID19,[1]Table2!$B$1:$Z$21,MATCH("xGA/90",[1]Table2!$B$1:$Z$1,0),0)*VLOOKUP($B19,[1]Table2!$B$1:$Z$21,MATCH("xG/90",[1]Table2!$B$1:$Z$1,0),0),"")</f>
        <v/>
      </c>
      <c r="IE42" s="41" t="str">
        <f>IFERROR(VLOOKUP(IE19,[1]Table2!$B$1:$Z$21,MATCH("xGA/90",[1]Table2!$B$1:$Z$1,0),0)*VLOOKUP($B19,[1]Table2!$B$1:$Z$21,MATCH("xG/90",[1]Table2!$B$1:$Z$1,0),0),"")</f>
        <v/>
      </c>
      <c r="IF42" s="41" t="str">
        <f>IFERROR(VLOOKUP(IF19,[1]Table2!$B$1:$Z$21,MATCH("xGA/90",[1]Table2!$B$1:$Z$1,0),0)*VLOOKUP($B19,[1]Table2!$B$1:$Z$21,MATCH("xG/90",[1]Table2!$B$1:$Z$1,0),0),"")</f>
        <v/>
      </c>
      <c r="IG42" s="41" t="str">
        <f>IFERROR(VLOOKUP(IG19,[1]Table2!$B$1:$Z$21,MATCH("xGA/90",[1]Table2!$B$1:$Z$1,0),0)*VLOOKUP($B19,[1]Table2!$B$1:$Z$21,MATCH("xG/90",[1]Table2!$B$1:$Z$1,0),0),"")</f>
        <v/>
      </c>
      <c r="IH42" s="41" t="str">
        <f>IFERROR(VLOOKUP(IH19,[1]Table2!$B$1:$Z$21,MATCH("xGA/90",[1]Table2!$B$1:$Z$1,0),0)*VLOOKUP($B19,[1]Table2!$B$1:$Z$21,MATCH("xG/90",[1]Table2!$B$1:$Z$1,0),0),"")</f>
        <v/>
      </c>
      <c r="II42" s="41" t="str">
        <f>IFERROR(VLOOKUP(II19,[1]Table2!$B$1:$Z$21,MATCH("xGA/90",[1]Table2!$B$1:$Z$1,0),0)*VLOOKUP($B19,[1]Table2!$B$1:$Z$21,MATCH("xG/90",[1]Table2!$B$1:$Z$1,0),0),"")</f>
        <v/>
      </c>
      <c r="IJ42" s="41" t="str">
        <f>IFERROR(VLOOKUP(IJ19,[1]Table2!$B$1:$Z$21,MATCH("xGA/90",[1]Table2!$B$1:$Z$1,0),0)*VLOOKUP($B19,[1]Table2!$B$1:$Z$21,MATCH("xG/90",[1]Table2!$B$1:$Z$1,0),0),"")</f>
        <v/>
      </c>
      <c r="IK42" s="41" t="str">
        <f>IFERROR(VLOOKUP(IK19,[1]Table2!$B$1:$Z$21,MATCH("xGA/90",[1]Table2!$B$1:$Z$1,0),0)*VLOOKUP($B19,[1]Table2!$B$1:$Z$21,MATCH("xG/90",[1]Table2!$B$1:$Z$1,0),0),"")</f>
        <v/>
      </c>
      <c r="IL42" s="41">
        <f>IFERROR(VLOOKUP(IL19,[1]Table2!$B$1:$Z$21,MATCH("xGA/90",[1]Table2!$B$1:$Z$1,0),0)*VLOOKUP($B19,[1]Table2!$B$1:$Z$21,MATCH("xG/90",[1]Table2!$B$1:$Z$1,0),0),"")</f>
        <v>1.4576660156250001</v>
      </c>
      <c r="IM42" s="41" t="str">
        <f>IFERROR(VLOOKUP(IM19,[1]Table2!$B$1:$Z$21,MATCH("xGA/90",[1]Table2!$B$1:$Z$1,0),0)*VLOOKUP($B19,[1]Table2!$B$1:$Z$21,MATCH("xG/90",[1]Table2!$B$1:$Z$1,0),0),"")</f>
        <v/>
      </c>
      <c r="IN42" s="41" t="str">
        <f>IFERROR(VLOOKUP(IN19,[1]Table2!$B$1:$Z$21,MATCH("xGA/90",[1]Table2!$B$1:$Z$1,0),0)*VLOOKUP($B19,[1]Table2!$B$1:$Z$21,MATCH("xG/90",[1]Table2!$B$1:$Z$1,0),0),"")</f>
        <v/>
      </c>
      <c r="IO42" s="41">
        <f>IFERROR(VLOOKUP(IO19,[1]Table2!$B$1:$Z$21,MATCH("xGA/90",[1]Table2!$B$1:$Z$1,0),0)*VLOOKUP($B19,[1]Table2!$B$1:$Z$21,MATCH("xG/90",[1]Table2!$B$1:$Z$1,0),0),"")</f>
        <v>1.68650390625</v>
      </c>
      <c r="IP42" s="41" t="str">
        <f>IFERROR(VLOOKUP(IP19,[1]Table2!$B$1:$Z$21,MATCH("xGA/90",[1]Table2!$B$1:$Z$1,0),0)*VLOOKUP($B19,[1]Table2!$B$1:$Z$21,MATCH("xG/90",[1]Table2!$B$1:$Z$1,0),0),"")</f>
        <v/>
      </c>
      <c r="IQ42" s="41" t="str">
        <f>IFERROR(VLOOKUP(IQ19,[1]Table2!$B$1:$Z$21,MATCH("xGA/90",[1]Table2!$B$1:$Z$1,0),0)*VLOOKUP($B19,[1]Table2!$B$1:$Z$21,MATCH("xG/90",[1]Table2!$B$1:$Z$1,0),0),"")</f>
        <v/>
      </c>
      <c r="IR42" s="41" t="str">
        <f>IFERROR(VLOOKUP(IR19,[1]Table2!$B$1:$Z$21,MATCH("xGA/90",[1]Table2!$B$1:$Z$1,0),0)*VLOOKUP($B19,[1]Table2!$B$1:$Z$21,MATCH("xG/90",[1]Table2!$B$1:$Z$1,0),0),"")</f>
        <v/>
      </c>
      <c r="IS42" s="41">
        <f>IFERROR(VLOOKUP(IS19,[1]Table2!$B$1:$Z$21,MATCH("xGA/90",[1]Table2!$B$1:$Z$1,0),0)*VLOOKUP($B19,[1]Table2!$B$1:$Z$21,MATCH("xG/90",[1]Table2!$B$1:$Z$1,0),0),"")</f>
        <v>1.470205078125</v>
      </c>
      <c r="IT42" s="41" t="str">
        <f>IFERROR(VLOOKUP(IT19,[1]Table2!$B$1:$Z$21,MATCH("xGA/90",[1]Table2!$B$1:$Z$1,0),0)*VLOOKUP($B19,[1]Table2!$B$1:$Z$21,MATCH("xG/90",[1]Table2!$B$1:$Z$1,0),0),"")</f>
        <v/>
      </c>
      <c r="IU42" s="41" t="str">
        <f>IFERROR(VLOOKUP(IU19,[1]Table2!$B$1:$Z$21,MATCH("xGA/90",[1]Table2!$B$1:$Z$1,0),0)*VLOOKUP($B19,[1]Table2!$B$1:$Z$21,MATCH("xG/90",[1]Table2!$B$1:$Z$1,0),0),"")</f>
        <v/>
      </c>
      <c r="IV42" s="41" t="str">
        <f>IFERROR(VLOOKUP(IV19,[1]Table2!$B$1:$Z$21,MATCH("xGA/90",[1]Table2!$B$1:$Z$1,0),0)*VLOOKUP($B19,[1]Table2!$B$1:$Z$21,MATCH("xG/90",[1]Table2!$B$1:$Z$1,0),0),"")</f>
        <v/>
      </c>
      <c r="IW42" s="41" t="str">
        <f>IFERROR(VLOOKUP(IW19,[1]Table2!$B$1:$Z$21,MATCH("xGA/90",[1]Table2!$B$1:$Z$1,0),0)*VLOOKUP($B19,[1]Table2!$B$1:$Z$21,MATCH("xG/90",[1]Table2!$B$1:$Z$1,0),0),"")</f>
        <v/>
      </c>
      <c r="IX42" s="41" t="str">
        <f>IFERROR(VLOOKUP(IX19,[1]Table2!$B$1:$Z$21,MATCH("xGA/90",[1]Table2!$B$1:$Z$1,0),0)*VLOOKUP($B19,[1]Table2!$B$1:$Z$21,MATCH("xG/90",[1]Table2!$B$1:$Z$1,0),0),"")</f>
        <v/>
      </c>
      <c r="IY42" s="41" t="str">
        <f>IFERROR(VLOOKUP(IY19,[1]Table2!$B$1:$Z$21,MATCH("xGA/90",[1]Table2!$B$1:$Z$1,0),0)*VLOOKUP($B19,[1]Table2!$B$1:$Z$21,MATCH("xG/90",[1]Table2!$B$1:$Z$1,0),0),"")</f>
        <v/>
      </c>
      <c r="IZ42" s="41" t="str">
        <f>IFERROR(VLOOKUP(IZ19,[1]Table2!$B$1:$Z$21,MATCH("xGA/90",[1]Table2!$B$1:$Z$1,0),0)*VLOOKUP($B19,[1]Table2!$B$1:$Z$21,MATCH("xG/90",[1]Table2!$B$1:$Z$1,0),0),"")</f>
        <v/>
      </c>
      <c r="JA42" s="41">
        <f>IFERROR(VLOOKUP(JA19,[1]Table2!$B$1:$Z$21,MATCH("xGA/90",[1]Table2!$B$1:$Z$1,0),0)*VLOOKUP($B19,[1]Table2!$B$1:$Z$21,MATCH("xG/90",[1]Table2!$B$1:$Z$1,0),0),"")</f>
        <v>1.2940312500000002</v>
      </c>
      <c r="JB42" s="41" t="str">
        <f>IFERROR(VLOOKUP(JB19,[1]Table2!$B$1:$Z$21,MATCH("xGA/90",[1]Table2!$B$1:$Z$1,0),0)*VLOOKUP($B19,[1]Table2!$B$1:$Z$21,MATCH("xG/90",[1]Table2!$B$1:$Z$1,0),0),"")</f>
        <v/>
      </c>
      <c r="JC42" s="41" t="str">
        <f>IFERROR(VLOOKUP(JC19,[1]Table2!$B$1:$Z$21,MATCH("xGA/90",[1]Table2!$B$1:$Z$1,0),0)*VLOOKUP($B19,[1]Table2!$B$1:$Z$21,MATCH("xG/90",[1]Table2!$B$1:$Z$1,0),0),"")</f>
        <v/>
      </c>
      <c r="JD42" s="41" t="str">
        <f>IFERROR(VLOOKUP(JD19,[1]Table2!$B$1:$Z$21,MATCH("xGA/90",[1]Table2!$B$1:$Z$1,0),0)*VLOOKUP($B19,[1]Table2!$B$1:$Z$21,MATCH("xG/90",[1]Table2!$B$1:$Z$1,0),0),"")</f>
        <v/>
      </c>
      <c r="JE42" s="41" t="str">
        <f>IFERROR(VLOOKUP(JE19,[1]Table2!$B$1:$Z$21,MATCH("xGA/90",[1]Table2!$B$1:$Z$1,0),0)*VLOOKUP($B19,[1]Table2!$B$1:$Z$21,MATCH("xG/90",[1]Table2!$B$1:$Z$1,0),0),"")</f>
        <v/>
      </c>
      <c r="JF42" s="41" t="str">
        <f>IFERROR(VLOOKUP(JF19,[1]Table2!$B$1:$Z$21,MATCH("xGA/90",[1]Table2!$B$1:$Z$1,0),0)*VLOOKUP($B19,[1]Table2!$B$1:$Z$21,MATCH("xG/90",[1]Table2!$B$1:$Z$1,0),0),"")</f>
        <v/>
      </c>
      <c r="JG42" s="41">
        <f>IFERROR(VLOOKUP(JG19,[1]Table2!$B$1:$Z$21,MATCH("xGA/90",[1]Table2!$B$1:$Z$1,0),0)*VLOOKUP($B19,[1]Table2!$B$1:$Z$21,MATCH("xG/90",[1]Table2!$B$1:$Z$1,0),0),"")</f>
        <v>1.4043749999999999</v>
      </c>
      <c r="JH42" s="41" t="str">
        <f>IFERROR(VLOOKUP(JH19,[1]Table2!$B$1:$Z$21,MATCH("xGA/90",[1]Table2!$B$1:$Z$1,0),0)*VLOOKUP($B19,[1]Table2!$B$1:$Z$21,MATCH("xG/90",[1]Table2!$B$1:$Z$1,0),0),"")</f>
        <v/>
      </c>
      <c r="JI42" s="41" t="str">
        <f>IFERROR(VLOOKUP(JI19,[1]Table2!$B$1:$Z$21,MATCH("xGA/90",[1]Table2!$B$1:$Z$1,0),0)*VLOOKUP($B19,[1]Table2!$B$1:$Z$21,MATCH("xG/90",[1]Table2!$B$1:$Z$1,0),0),"")</f>
        <v/>
      </c>
      <c r="JJ42" s="41" t="str">
        <f>IFERROR(VLOOKUP(JJ19,[1]Table2!$B$1:$Z$21,MATCH("xGA/90",[1]Table2!$B$1:$Z$1,0),0)*VLOOKUP($B19,[1]Table2!$B$1:$Z$21,MATCH("xG/90",[1]Table2!$B$1:$Z$1,0),0),"")</f>
        <v/>
      </c>
      <c r="JK42" s="41">
        <f>IFERROR(VLOOKUP(JK19,[1]Table2!$B$1:$Z$21,MATCH("xGA/90",[1]Table2!$B$1:$Z$1,0),0)*VLOOKUP($B19,[1]Table2!$B$1:$Z$21,MATCH("xG/90",[1]Table2!$B$1:$Z$1,0),0),"")</f>
        <v>1.162241379310345</v>
      </c>
      <c r="JL42" s="41" t="str">
        <f>IFERROR(VLOOKUP(JL19,[1]Table2!$B$1:$Z$21,MATCH("xGA/90",[1]Table2!$B$1:$Z$1,0),0)*VLOOKUP($B19,[1]Table2!$B$1:$Z$21,MATCH("xG/90",[1]Table2!$B$1:$Z$1,0),0),"")</f>
        <v/>
      </c>
      <c r="JM42" s="41" t="str">
        <f>IFERROR(VLOOKUP(JM19,[1]Table2!$B$1:$Z$21,MATCH("xGA/90",[1]Table2!$B$1:$Z$1,0),0)*VLOOKUP($B19,[1]Table2!$B$1:$Z$21,MATCH("xG/90",[1]Table2!$B$1:$Z$1,0),0),"")</f>
        <v/>
      </c>
      <c r="JN42" s="41">
        <f>IFERROR(VLOOKUP(JN19,[1]Table2!$B$1:$Z$21,MATCH("xGA/90",[1]Table2!$B$1:$Z$1,0),0)*VLOOKUP($B19,[1]Table2!$B$1:$Z$21,MATCH("xG/90",[1]Table2!$B$1:$Z$1,0),0),"")</f>
        <v>1.3197363281250001</v>
      </c>
      <c r="JO42" s="41" t="str">
        <f>IFERROR(VLOOKUP(JO19,[1]Table2!$B$1:$Z$21,MATCH("xGA/90",[1]Table2!$B$1:$Z$1,0),0)*VLOOKUP($B19,[1]Table2!$B$1:$Z$21,MATCH("xG/90",[1]Table2!$B$1:$Z$1,0),0),"")</f>
        <v/>
      </c>
      <c r="JP42" s="41" t="str">
        <f>IFERROR(VLOOKUP(JP19,[1]Table2!$B$1:$Z$21,MATCH("xGA/90",[1]Table2!$B$1:$Z$1,0),0)*VLOOKUP($B19,[1]Table2!$B$1:$Z$21,MATCH("xG/90",[1]Table2!$B$1:$Z$1,0),0),"")</f>
        <v/>
      </c>
      <c r="JQ42" s="41" t="str">
        <f>IFERROR(VLOOKUP(JQ19,[1]Table2!$B$1:$Z$21,MATCH("xGA/90",[1]Table2!$B$1:$Z$1,0),0)*VLOOKUP($B19,[1]Table2!$B$1:$Z$21,MATCH("xG/90",[1]Table2!$B$1:$Z$1,0),0),"")</f>
        <v/>
      </c>
      <c r="JR42" s="41" t="str">
        <f>IFERROR(VLOOKUP(JR19,[1]Table2!$B$1:$Z$21,MATCH("xGA/90",[1]Table2!$B$1:$Z$1,0),0)*VLOOKUP($B19,[1]Table2!$B$1:$Z$21,MATCH("xG/90",[1]Table2!$B$1:$Z$1,0),0),"")</f>
        <v/>
      </c>
      <c r="JS42" s="41" t="str">
        <f>IFERROR(VLOOKUP(JS19,[1]Table2!$B$1:$Z$21,MATCH("xGA/90",[1]Table2!$B$1:$Z$1,0),0)*VLOOKUP($B19,[1]Table2!$B$1:$Z$21,MATCH("xG/90",[1]Table2!$B$1:$Z$1,0),0),"")</f>
        <v/>
      </c>
      <c r="JT42" s="41" t="str">
        <f>IFERROR(VLOOKUP(JT19,[1]Table2!$B$1:$Z$21,MATCH("xGA/90",[1]Table2!$B$1:$Z$1,0),0)*VLOOKUP($B19,[1]Table2!$B$1:$Z$21,MATCH("xG/90",[1]Table2!$B$1:$Z$1,0),0),"")</f>
        <v/>
      </c>
      <c r="JU42" s="41" t="str">
        <f>IFERROR(VLOOKUP(JU19,[1]Table2!$B$1:$Z$21,MATCH("xGA/90",[1]Table2!$B$1:$Z$1,0),0)*VLOOKUP($B19,[1]Table2!$B$1:$Z$21,MATCH("xG/90",[1]Table2!$B$1:$Z$1,0),0),"")</f>
        <v/>
      </c>
      <c r="JV42" s="41" t="str">
        <f>IFERROR(VLOOKUP(JV19,[1]Table2!$B$1:$Z$21,MATCH("xGA/90",[1]Table2!$B$1:$Z$1,0),0)*VLOOKUP($B19,[1]Table2!$B$1:$Z$21,MATCH("xG/90",[1]Table2!$B$1:$Z$1,0),0),"")</f>
        <v/>
      </c>
      <c r="JW42" s="41">
        <f>IFERROR(VLOOKUP(JW19,[1]Table2!$B$1:$Z$21,MATCH("xGA/90",[1]Table2!$B$1:$Z$1,0),0)*VLOOKUP($B19,[1]Table2!$B$1:$Z$21,MATCH("xG/90",[1]Table2!$B$1:$Z$1,0),0),"")</f>
        <v>1.4451269531250002</v>
      </c>
      <c r="JX42" s="41" t="str">
        <f>IFERROR(VLOOKUP(JX19,[1]Table2!$B$1:$Z$21,MATCH("xGA/90",[1]Table2!$B$1:$Z$1,0),0)*VLOOKUP($B19,[1]Table2!$B$1:$Z$21,MATCH("xG/90",[1]Table2!$B$1:$Z$1,0),0),"")</f>
        <v/>
      </c>
      <c r="JY42" s="41" t="str">
        <f>IFERROR(VLOOKUP(JY19,[1]Table2!$B$1:$Z$21,MATCH("xGA/90",[1]Table2!$B$1:$Z$1,0),0)*VLOOKUP($B19,[1]Table2!$B$1:$Z$21,MATCH("xG/90",[1]Table2!$B$1:$Z$1,0),0),"")</f>
        <v/>
      </c>
      <c r="JZ42" s="41" t="str">
        <f>IFERROR(VLOOKUP(JZ19,[1]Table2!$B$1:$Z$21,MATCH("xGA/90",[1]Table2!$B$1:$Z$1,0),0)*VLOOKUP($B19,[1]Table2!$B$1:$Z$21,MATCH("xG/90",[1]Table2!$B$1:$Z$1,0),0),"")</f>
        <v/>
      </c>
      <c r="KA42" s="41" t="str">
        <f>IFERROR(VLOOKUP(KA19,[1]Table2!$B$1:$Z$21,MATCH("xGA/90",[1]Table2!$B$1:$Z$1,0),0)*VLOOKUP($B19,[1]Table2!$B$1:$Z$21,MATCH("xG/90",[1]Table2!$B$1:$Z$1,0),0),"")</f>
        <v/>
      </c>
      <c r="KB42" s="41">
        <f>IFERROR(VLOOKUP(KB19,[1]Table2!$B$1:$Z$21,MATCH("xGA/90",[1]Table2!$B$1:$Z$1,0),0)*VLOOKUP($B19,[1]Table2!$B$1:$Z$21,MATCH("xG/90",[1]Table2!$B$1:$Z$1,0),0),"")</f>
        <v>1.2652318548387096</v>
      </c>
      <c r="KC42" s="41" t="str">
        <f>IFERROR(VLOOKUP(KC19,[1]Table2!$B$1:$Z$21,MATCH("xGA/90",[1]Table2!$B$1:$Z$1,0),0)*VLOOKUP($B19,[1]Table2!$B$1:$Z$21,MATCH("xG/90",[1]Table2!$B$1:$Z$1,0),0),"")</f>
        <v/>
      </c>
      <c r="KD42" s="41" t="str">
        <f>IFERROR(VLOOKUP(KD19,[1]Table2!$B$1:$Z$21,MATCH("xGA/90",[1]Table2!$B$1:$Z$1,0),0)*VLOOKUP($B19,[1]Table2!$B$1:$Z$21,MATCH("xG/90",[1]Table2!$B$1:$Z$1,0),0),"")</f>
        <v/>
      </c>
      <c r="KE42" s="41" t="str">
        <f>IFERROR(VLOOKUP(KE19,[1]Table2!$B$1:$Z$21,MATCH("xGA/90",[1]Table2!$B$1:$Z$1,0),0)*VLOOKUP($B19,[1]Table2!$B$1:$Z$21,MATCH("xG/90",[1]Table2!$B$1:$Z$1,0),0),"")</f>
        <v/>
      </c>
      <c r="KF42" s="41" t="str">
        <f>IFERROR(VLOOKUP(KF19,[1]Table2!$B$1:$Z$21,MATCH("xGA/90",[1]Table2!$B$1:$Z$1,0),0)*VLOOKUP($B19,[1]Table2!$B$1:$Z$21,MATCH("xG/90",[1]Table2!$B$1:$Z$1,0),0),"")</f>
        <v/>
      </c>
      <c r="KG42" s="41" t="str">
        <f>IFERROR(VLOOKUP(KG19,[1]Table2!$B$1:$Z$21,MATCH("xGA/90",[1]Table2!$B$1:$Z$1,0),0)*VLOOKUP($B19,[1]Table2!$B$1:$Z$21,MATCH("xG/90",[1]Table2!$B$1:$Z$1,0),0),"")</f>
        <v/>
      </c>
      <c r="KH42" s="41" t="str">
        <f>IFERROR(VLOOKUP(KH19,[1]Table2!$B$1:$Z$21,MATCH("xGA/90",[1]Table2!$B$1:$Z$1,0),0)*VLOOKUP($B19,[1]Table2!$B$1:$Z$21,MATCH("xG/90",[1]Table2!$B$1:$Z$1,0),0),"")</f>
        <v/>
      </c>
      <c r="KI42" s="41">
        <f>IFERROR(VLOOKUP(KI19,[1]Table2!$B$1:$Z$21,MATCH("xGA/90",[1]Table2!$B$1:$Z$1,0),0)*VLOOKUP($B19,[1]Table2!$B$1:$Z$21,MATCH("xG/90",[1]Table2!$B$1:$Z$1,0),0),"")</f>
        <v>1.0877636718750001</v>
      </c>
      <c r="KJ42" s="41" t="str">
        <f>IFERROR(VLOOKUP(KJ19,[1]Table2!$B$1:$Z$21,MATCH("xGA/90",[1]Table2!$B$1:$Z$1,0),0)*VLOOKUP($B19,[1]Table2!$B$1:$Z$21,MATCH("xG/90",[1]Table2!$B$1:$Z$1,0),0),"")</f>
        <v/>
      </c>
      <c r="KK42" s="41" t="str">
        <f>IFERROR(VLOOKUP(KK19,[1]Table2!$B$1:$Z$21,MATCH("xGA/90",[1]Table2!$B$1:$Z$1,0),0)*VLOOKUP($B19,[1]Table2!$B$1:$Z$21,MATCH("xG/90",[1]Table2!$B$1:$Z$1,0),0),"")</f>
        <v/>
      </c>
      <c r="KL42" s="41" t="str">
        <f>IFERROR(VLOOKUP(KL19,[1]Table2!$B$1:$Z$21,MATCH("xGA/90",[1]Table2!$B$1:$Z$1,0),0)*VLOOKUP($B19,[1]Table2!$B$1:$Z$21,MATCH("xG/90",[1]Table2!$B$1:$Z$1,0),0),"")</f>
        <v/>
      </c>
      <c r="KM42" s="41" t="str">
        <f>IFERROR(VLOOKUP(KM19,[1]Table2!$B$1:$Z$21,MATCH("xGA/90",[1]Table2!$B$1:$Z$1,0),0)*VLOOKUP($B19,[1]Table2!$B$1:$Z$21,MATCH("xG/90",[1]Table2!$B$1:$Z$1,0),0),"")</f>
        <v/>
      </c>
      <c r="KN42" s="41" t="str">
        <f>IFERROR(VLOOKUP(KN19,[1]Table2!$B$1:$Z$21,MATCH("xGA/90",[1]Table2!$B$1:$Z$1,0),0)*VLOOKUP($B19,[1]Table2!$B$1:$Z$21,MATCH("xG/90",[1]Table2!$B$1:$Z$1,0),0),"")</f>
        <v/>
      </c>
      <c r="KO42" s="41" t="str">
        <f>IFERROR(VLOOKUP(KO19,[1]Table2!$B$1:$Z$21,MATCH("xGA/90",[1]Table2!$B$1:$Z$1,0),0)*VLOOKUP($B19,[1]Table2!$B$1:$Z$21,MATCH("xG/90",[1]Table2!$B$1:$Z$1,0),0),"")</f>
        <v/>
      </c>
      <c r="KP42" s="41" t="str">
        <f>IFERROR(VLOOKUP(KP19,[1]Table2!$B$1:$Z$21,MATCH("xGA/90",[1]Table2!$B$1:$Z$1,0),0)*VLOOKUP($B19,[1]Table2!$B$1:$Z$21,MATCH("xG/90",[1]Table2!$B$1:$Z$1,0),0),"")</f>
        <v/>
      </c>
      <c r="KQ42" s="41">
        <f>IFERROR(VLOOKUP(KQ19,[1]Table2!$B$1:$Z$21,MATCH("xGA/90",[1]Table2!$B$1:$Z$1,0),0)*VLOOKUP($B19,[1]Table2!$B$1:$Z$21,MATCH("xG/90",[1]Table2!$B$1:$Z$1,0),0),"")</f>
        <v>1.3040625000000001</v>
      </c>
      <c r="KR42" s="41" t="str">
        <f>IFERROR(VLOOKUP(KR19,[1]Table2!$B$1:$Z$21,MATCH("xGA/90",[1]Table2!$B$1:$Z$1,0),0)*VLOOKUP($B19,[1]Table2!$B$1:$Z$21,MATCH("xG/90",[1]Table2!$B$1:$Z$1,0),0),"")</f>
        <v/>
      </c>
      <c r="KS42" s="41" t="str">
        <f>IFERROR(VLOOKUP(KS19,[1]Table2!$B$1:$Z$21,MATCH("xGA/90",[1]Table2!$B$1:$Z$1,0),0)*VLOOKUP($B19,[1]Table2!$B$1:$Z$21,MATCH("xG/90",[1]Table2!$B$1:$Z$1,0),0),"")</f>
        <v/>
      </c>
      <c r="KT42" s="41" t="str">
        <f>IFERROR(VLOOKUP(KT19,[1]Table2!$B$1:$Z$21,MATCH("xGA/90",[1]Table2!$B$1:$Z$1,0),0)*VLOOKUP($B19,[1]Table2!$B$1:$Z$21,MATCH("xG/90",[1]Table2!$B$1:$Z$1,0),0),"")</f>
        <v/>
      </c>
      <c r="KU42" s="41" t="str">
        <f>IFERROR(VLOOKUP(KU19,[1]Table2!$B$1:$Z$21,MATCH("xGA/90",[1]Table2!$B$1:$Z$1,0),0)*VLOOKUP($B19,[1]Table2!$B$1:$Z$21,MATCH("xG/90",[1]Table2!$B$1:$Z$1,0),0),"")</f>
        <v/>
      </c>
      <c r="KV42" s="41" t="str">
        <f>IFERROR(VLOOKUP(KV19,[1]Table2!$B$1:$Z$21,MATCH("xGA/90",[1]Table2!$B$1:$Z$1,0),0)*VLOOKUP($B19,[1]Table2!$B$1:$Z$21,MATCH("xG/90",[1]Table2!$B$1:$Z$1,0),0),"")</f>
        <v/>
      </c>
      <c r="KW42" s="41" t="str">
        <f>IFERROR(VLOOKUP(KW19,[1]Table2!$B$1:$Z$21,MATCH("xGA/90",[1]Table2!$B$1:$Z$1,0),0)*VLOOKUP($B19,[1]Table2!$B$1:$Z$21,MATCH("xG/90",[1]Table2!$B$1:$Z$1,0),0),"")</f>
        <v/>
      </c>
      <c r="KX42" s="41" t="str">
        <f>IFERROR(VLOOKUP(KX19,[1]Table2!$B$1:$Z$21,MATCH("xGA/90",[1]Table2!$B$1:$Z$1,0),0)*VLOOKUP($B19,[1]Table2!$B$1:$Z$21,MATCH("xG/90",[1]Table2!$B$1:$Z$1,0),0),"")</f>
        <v/>
      </c>
      <c r="KY42" s="41" t="str">
        <f>IFERROR(VLOOKUP(KY19,[1]Table2!$B$1:$Z$21,MATCH("xGA/90",[1]Table2!$B$1:$Z$1,0),0)*VLOOKUP($B19,[1]Table2!$B$1:$Z$21,MATCH("xG/90",[1]Table2!$B$1:$Z$1,0),0),"")</f>
        <v/>
      </c>
      <c r="KZ42" s="41" t="str">
        <f>IFERROR(VLOOKUP(KZ19,[1]Table2!$B$1:$Z$21,MATCH("xGA/90",[1]Table2!$B$1:$Z$1,0),0)*VLOOKUP($B19,[1]Table2!$B$1:$Z$21,MATCH("xG/90",[1]Table2!$B$1:$Z$1,0),0),"")</f>
        <v/>
      </c>
      <c r="LA42" s="41" t="str">
        <f>IFERROR(VLOOKUP(LA19,[1]Table2!$B$1:$Z$21,MATCH("xGA/90",[1]Table2!$B$1:$Z$1,0),0)*VLOOKUP($B19,[1]Table2!$B$1:$Z$21,MATCH("xG/90",[1]Table2!$B$1:$Z$1,0),0),"")</f>
        <v/>
      </c>
      <c r="LB42" s="41" t="str">
        <f>IFERROR(VLOOKUP(LB19,[1]Table2!$B$1:$Z$21,MATCH("xGA/90",[1]Table2!$B$1:$Z$1,0),0)*VLOOKUP($B19,[1]Table2!$B$1:$Z$21,MATCH("xG/90",[1]Table2!$B$1:$Z$1,0),0),"")</f>
        <v/>
      </c>
      <c r="LC42" s="41" t="str">
        <f>IFERROR(VLOOKUP(LC19,[1]Table2!$B$1:$Z$21,MATCH("xGA/90",[1]Table2!$B$1:$Z$1,0),0)*VLOOKUP($B19,[1]Table2!$B$1:$Z$21,MATCH("xG/90",[1]Table2!$B$1:$Z$1,0),0),"")</f>
        <v/>
      </c>
      <c r="LD42" s="41" t="str">
        <f>IFERROR(VLOOKUP(LD19,[1]Table2!$B$1:$Z$21,MATCH("xGA/90",[1]Table2!$B$1:$Z$1,0),0)*VLOOKUP($B19,[1]Table2!$B$1:$Z$21,MATCH("xG/90",[1]Table2!$B$1:$Z$1,0),0),"")</f>
        <v/>
      </c>
      <c r="LE42" s="41" t="str">
        <f>IFERROR(VLOOKUP(LE19,[1]Table2!$B$1:$Z$21,MATCH("xGA/90",[1]Table2!$B$1:$Z$1,0),0)*VLOOKUP($B19,[1]Table2!$B$1:$Z$21,MATCH("xG/90",[1]Table2!$B$1:$Z$1,0),0),"")</f>
        <v/>
      </c>
      <c r="LF42" s="41" t="str">
        <f>IFERROR(VLOOKUP(LF19,[1]Table2!$B$1:$Z$21,MATCH("xGA/90",[1]Table2!$B$1:$Z$1,0),0)*VLOOKUP($B19,[1]Table2!$B$1:$Z$21,MATCH("xG/90",[1]Table2!$B$1:$Z$1,0),0),"")</f>
        <v/>
      </c>
      <c r="LG42" s="41" t="str">
        <f>IFERROR(VLOOKUP(LG19,[1]Table2!$B$1:$Z$21,MATCH("xGA/90",[1]Table2!$B$1:$Z$1,0),0)*VLOOKUP($B19,[1]Table2!$B$1:$Z$21,MATCH("xG/90",[1]Table2!$B$1:$Z$1,0),0),"")</f>
        <v/>
      </c>
      <c r="LH42" s="41" t="str">
        <f>IFERROR(VLOOKUP(LH19,[1]Table2!$B$1:$Z$21,MATCH("xGA/90",[1]Table2!$B$1:$Z$1,0),0)*VLOOKUP($B19,[1]Table2!$B$1:$Z$21,MATCH("xG/90",[1]Table2!$B$1:$Z$1,0),0),"")</f>
        <v/>
      </c>
      <c r="LI42" s="41" t="str">
        <f>IFERROR(VLOOKUP(LI19,[1]Table2!$B$1:$Z$21,MATCH("xGA/90",[1]Table2!$B$1:$Z$1,0),0)*VLOOKUP($B19,[1]Table2!$B$1:$Z$21,MATCH("xG/90",[1]Table2!$B$1:$Z$1,0),0),"")</f>
        <v/>
      </c>
      <c r="LJ42" s="41" t="str">
        <f>IFERROR(VLOOKUP(LJ19,[1]Table2!$B$1:$Z$21,MATCH("xGA/90",[1]Table2!$B$1:$Z$1,0),0)*VLOOKUP($B19,[1]Table2!$B$1:$Z$21,MATCH("xG/90",[1]Table2!$B$1:$Z$1,0),0),"")</f>
        <v/>
      </c>
      <c r="LK42" s="41" t="str">
        <f>IFERROR(VLOOKUP(LK19,[1]Table2!$B$1:$Z$21,MATCH("xGA/90",[1]Table2!$B$1:$Z$1,0),0)*VLOOKUP($B19,[1]Table2!$B$1:$Z$21,MATCH("xG/90",[1]Table2!$B$1:$Z$1,0),0),"")</f>
        <v/>
      </c>
      <c r="LL42" s="41" t="str">
        <f>IFERROR(VLOOKUP(LL19,[1]Table2!$B$1:$Z$21,MATCH("xGA/90",[1]Table2!$B$1:$Z$1,0),0)*VLOOKUP($B19,[1]Table2!$B$1:$Z$21,MATCH("xG/90",[1]Table2!$B$1:$Z$1,0),0),"")</f>
        <v/>
      </c>
      <c r="LM42" s="41" t="str">
        <f>IFERROR(VLOOKUP(LM19,[1]Table2!$B$1:$Z$21,MATCH("xGA/90",[1]Table2!$B$1:$Z$1,0),0)*VLOOKUP($B19,[1]Table2!$B$1:$Z$21,MATCH("xG/90",[1]Table2!$B$1:$Z$1,0),0),"")</f>
        <v/>
      </c>
      <c r="LN42" s="41" t="str">
        <f>IFERROR(VLOOKUP(LN19,[1]Table2!$B$1:$Z$21,MATCH("xGA/90",[1]Table2!$B$1:$Z$1,0),0)*VLOOKUP($B19,[1]Table2!$B$1:$Z$21,MATCH("xG/90",[1]Table2!$B$1:$Z$1,0),0),"")</f>
        <v/>
      </c>
      <c r="LO42" s="41" t="str">
        <f>IFERROR(VLOOKUP(LO19,[1]Table2!$B$1:$Z$21,MATCH("xGA/90",[1]Table2!$B$1:$Z$1,0),0)*VLOOKUP($B19,[1]Table2!$B$1:$Z$21,MATCH("xG/90",[1]Table2!$B$1:$Z$1,0),0),"")</f>
        <v/>
      </c>
      <c r="LP42" s="41" t="str">
        <f>IFERROR(VLOOKUP(LP19,[1]Table2!$B$1:$Z$21,MATCH("xGA/90",[1]Table2!$B$1:$Z$1,0),0)*VLOOKUP($B19,[1]Table2!$B$1:$Z$21,MATCH("xG/90",[1]Table2!$B$1:$Z$1,0),0),"")</f>
        <v/>
      </c>
      <c r="LQ42" s="41" t="str">
        <f>IFERROR(VLOOKUP(LQ19,[1]Table2!$B$1:$Z$21,MATCH("xGA/90",[1]Table2!$B$1:$Z$1,0),0)*VLOOKUP($B19,[1]Table2!$B$1:$Z$21,MATCH("xG/90",[1]Table2!$B$1:$Z$1,0),0),"")</f>
        <v/>
      </c>
      <c r="LR42" s="41" t="str">
        <f>IFERROR(VLOOKUP(LR19,[1]Table2!$B$1:$Z$21,MATCH("xGA/90",[1]Table2!$B$1:$Z$1,0),0)*VLOOKUP($B19,[1]Table2!$B$1:$Z$21,MATCH("xG/90",[1]Table2!$B$1:$Z$1,0),0),"")</f>
        <v/>
      </c>
      <c r="LS42" s="41" t="str">
        <f>IFERROR(VLOOKUP(LS19,[1]Table2!$B$1:$Z$21,MATCH("xGA/90",[1]Table2!$B$1:$Z$1,0),0)*VLOOKUP($B19,[1]Table2!$B$1:$Z$21,MATCH("xG/90",[1]Table2!$B$1:$Z$1,0),0),"")</f>
        <v/>
      </c>
      <c r="LT42" s="41" t="str">
        <f>IFERROR(VLOOKUP(LT19,[1]Table2!$B$1:$Z$21,MATCH("xGA/90",[1]Table2!$B$1:$Z$1,0),0)*VLOOKUP($B19,[1]Table2!$B$1:$Z$21,MATCH("xG/90",[1]Table2!$B$1:$Z$1,0),0),"")</f>
        <v/>
      </c>
      <c r="LU42" s="41" t="str">
        <f>IFERROR(VLOOKUP(LU19,[1]Table2!$B$1:$Z$21,MATCH("xGA/90",[1]Table2!$B$1:$Z$1,0),0)*VLOOKUP($B19,[1]Table2!$B$1:$Z$21,MATCH("xG/90",[1]Table2!$B$1:$Z$1,0),0),"")</f>
        <v/>
      </c>
      <c r="LV42" s="41" t="str">
        <f>IFERROR(VLOOKUP(LV19,[1]Table2!$B$1:$Z$21,MATCH("xGA/90",[1]Table2!$B$1:$Z$1,0),0)*VLOOKUP($B19,[1]Table2!$B$1:$Z$21,MATCH("xG/90",[1]Table2!$B$1:$Z$1,0),0),"")</f>
        <v/>
      </c>
      <c r="LW42" s="41" t="str">
        <f>IFERROR(VLOOKUP(LW19,[1]Table2!$B$1:$Z$21,MATCH("xGA/90",[1]Table2!$B$1:$Z$1,0),0)*VLOOKUP($B19,[1]Table2!$B$1:$Z$21,MATCH("xG/90",[1]Table2!$B$1:$Z$1,0),0),"")</f>
        <v/>
      </c>
      <c r="LX42" s="41" t="str">
        <f>IFERROR(VLOOKUP(LX19,[1]Table2!$B$1:$Z$21,MATCH("xGA/90",[1]Table2!$B$1:$Z$1,0),0)*VLOOKUP($B19,[1]Table2!$B$1:$Z$21,MATCH("xG/90",[1]Table2!$B$1:$Z$1,0),0),"")</f>
        <v/>
      </c>
      <c r="LY42" s="41" t="str">
        <f>IFERROR(VLOOKUP(LY19,[1]Table2!$B$1:$Z$21,MATCH("xGA/90",[1]Table2!$B$1:$Z$1,0),0)*VLOOKUP($B19,[1]Table2!$B$1:$Z$21,MATCH("xG/90",[1]Table2!$B$1:$Z$1,0),0),"")</f>
        <v/>
      </c>
      <c r="LZ42" s="41" t="str">
        <f>IFERROR(VLOOKUP(LZ19,[1]Table2!$B$1:$Z$21,MATCH("xGA/90",[1]Table2!$B$1:$Z$1,0),0)*VLOOKUP($B19,[1]Table2!$B$1:$Z$21,MATCH("xG/90",[1]Table2!$B$1:$Z$1,0),0),"")</f>
        <v/>
      </c>
      <c r="MA42" s="41" t="str">
        <f>IFERROR(VLOOKUP(MA19,[1]Table2!$B$1:$Z$21,MATCH("xGA/90",[1]Table2!$B$1:$Z$1,0),0)*VLOOKUP($B19,[1]Table2!$B$1:$Z$21,MATCH("xG/90",[1]Table2!$B$1:$Z$1,0),0),"")</f>
        <v/>
      </c>
      <c r="MB42" s="41" t="str">
        <f>IFERROR(VLOOKUP(MB19,[1]Table2!$B$1:$Z$21,MATCH("xGA/90",[1]Table2!$B$1:$Z$1,0),0)*VLOOKUP($B19,[1]Table2!$B$1:$Z$21,MATCH("xG/90",[1]Table2!$B$1:$Z$1,0),0),"")</f>
        <v/>
      </c>
      <c r="MC42" s="41" t="str">
        <f>IFERROR(VLOOKUP(MC19,[1]Table2!$B$1:$Z$21,MATCH("xGA/90",[1]Table2!$B$1:$Z$1,0),0)*VLOOKUP($B19,[1]Table2!$B$1:$Z$21,MATCH("xG/90",[1]Table2!$B$1:$Z$1,0),0),"")</f>
        <v/>
      </c>
      <c r="MD42" s="41" t="str">
        <f>IFERROR(VLOOKUP(MD19,[1]Table2!$B$1:$Z$21,MATCH("xGA/90",[1]Table2!$B$1:$Z$1,0),0)*VLOOKUP($B19,[1]Table2!$B$1:$Z$21,MATCH("xG/90",[1]Table2!$B$1:$Z$1,0),0),"")</f>
        <v/>
      </c>
      <c r="ME42" s="41" t="str">
        <f>IFERROR(VLOOKUP(ME19,[1]Table2!$B$1:$Z$21,MATCH("xGA/90",[1]Table2!$B$1:$Z$1,0),0)*VLOOKUP($B19,[1]Table2!$B$1:$Z$21,MATCH("xG/90",[1]Table2!$B$1:$Z$1,0),0),"")</f>
        <v/>
      </c>
      <c r="MF42" s="41" t="str">
        <f>IFERROR(VLOOKUP(MF19,[1]Table2!$B$1:$Z$21,MATCH("xGA/90",[1]Table2!$B$1:$Z$1,0),0)*VLOOKUP($B19,[1]Table2!$B$1:$Z$21,MATCH("xG/90",[1]Table2!$B$1:$Z$1,0),0),"")</f>
        <v/>
      </c>
      <c r="MG42" s="41" t="str">
        <f>IFERROR(VLOOKUP(MG19,[1]Table2!$B$1:$Z$21,MATCH("xGA/90",[1]Table2!$B$1:$Z$1,0),0)*VLOOKUP($B19,[1]Table2!$B$1:$Z$21,MATCH("xG/90",[1]Table2!$B$1:$Z$1,0),0),"")</f>
        <v/>
      </c>
      <c r="MH42" s="41" t="str">
        <f>IFERROR(VLOOKUP(MH19,[1]Table2!$B$1:$Z$21,MATCH("xGA/90",[1]Table2!$B$1:$Z$1,0),0)*VLOOKUP($B19,[1]Table2!$B$1:$Z$21,MATCH("xG/90",[1]Table2!$B$1:$Z$1,0),0),"")</f>
        <v/>
      </c>
      <c r="MI42" s="41" t="str">
        <f>IFERROR(VLOOKUP(MI19,[1]Table2!$B$1:$Z$21,MATCH("xGA/90",[1]Table2!$B$1:$Z$1,0),0)*VLOOKUP($B19,[1]Table2!$B$1:$Z$21,MATCH("xG/90",[1]Table2!$B$1:$Z$1,0),0),"")</f>
        <v/>
      </c>
      <c r="MJ42" s="41" t="str">
        <f>IFERROR(VLOOKUP(MJ19,[1]Table2!$B$1:$Z$21,MATCH("xGA/90",[1]Table2!$B$1:$Z$1,0),0)*VLOOKUP($B19,[1]Table2!$B$1:$Z$21,MATCH("xG/90",[1]Table2!$B$1:$Z$1,0),0),"")</f>
        <v/>
      </c>
      <c r="MK42" s="41" t="str">
        <f>IFERROR(VLOOKUP(MK19,[1]Table2!$B$1:$Z$21,MATCH("xGA/90",[1]Table2!$B$1:$Z$1,0),0)*VLOOKUP($B19,[1]Table2!$B$1:$Z$21,MATCH("xG/90",[1]Table2!$B$1:$Z$1,0),0),"")</f>
        <v/>
      </c>
      <c r="ML42" s="41" t="str">
        <f>IFERROR(VLOOKUP(ML19,[1]Table2!$B$1:$Z$21,MATCH("xGA/90",[1]Table2!$B$1:$Z$1,0),0)*VLOOKUP($B19,[1]Table2!$B$1:$Z$21,MATCH("xG/90",[1]Table2!$B$1:$Z$1,0),0),"")</f>
        <v/>
      </c>
      <c r="MM42" s="41" t="str">
        <f>IFERROR(VLOOKUP(MM19,[1]Table2!$B$1:$Z$21,MATCH("xGA/90",[1]Table2!$B$1:$Z$1,0),0)*VLOOKUP($B19,[1]Table2!$B$1:$Z$21,MATCH("xG/90",[1]Table2!$B$1:$Z$1,0),0),"")</f>
        <v/>
      </c>
      <c r="MN42" s="41" t="str">
        <f>IFERROR(VLOOKUP(MN19,[1]Table2!$B$1:$Z$21,MATCH("xGA/90",[1]Table2!$B$1:$Z$1,0),0)*VLOOKUP($B19,[1]Table2!$B$1:$Z$21,MATCH("xG/90",[1]Table2!$B$1:$Z$1,0),0),"")</f>
        <v/>
      </c>
      <c r="MO42" s="41" t="str">
        <f>IFERROR(VLOOKUP(MO19,[1]Table2!$B$1:$Z$21,MATCH("xGA/90",[1]Table2!$B$1:$Z$1,0),0)*VLOOKUP($B19,[1]Table2!$B$1:$Z$21,MATCH("xG/90",[1]Table2!$B$1:$Z$1,0),0),"")</f>
        <v/>
      </c>
      <c r="MP42" s="41" t="str">
        <f>IFERROR(VLOOKUP(MP19,[1]Table2!$B$1:$Z$21,MATCH("xGA/90",[1]Table2!$B$1:$Z$1,0),0)*VLOOKUP($B19,[1]Table2!$B$1:$Z$21,MATCH("xG/90",[1]Table2!$B$1:$Z$1,0),0),"")</f>
        <v/>
      </c>
      <c r="MQ42" s="41" t="str">
        <f>IFERROR(VLOOKUP(MQ19,[1]Table2!$B$1:$Z$21,MATCH("xGA/90",[1]Table2!$B$1:$Z$1,0),0)*VLOOKUP($B19,[1]Table2!$B$1:$Z$21,MATCH("xG/90",[1]Table2!$B$1:$Z$1,0),0),"")</f>
        <v/>
      </c>
      <c r="MR42" s="41" t="str">
        <f>IFERROR(VLOOKUP(MR19,[1]Table2!$B$1:$Z$21,MATCH("xGA/90",[1]Table2!$B$1:$Z$1,0),0)*VLOOKUP($B19,[1]Table2!$B$1:$Z$21,MATCH("xG/90",[1]Table2!$B$1:$Z$1,0),0),"")</f>
        <v/>
      </c>
      <c r="MS42" s="41" t="str">
        <f>IFERROR(VLOOKUP(MS19,[1]Table2!$B$1:$Z$21,MATCH("xGA/90",[1]Table2!$B$1:$Z$1,0),0)*VLOOKUP($B19,[1]Table2!$B$1:$Z$21,MATCH("xG/90",[1]Table2!$B$1:$Z$1,0),0),"")</f>
        <v/>
      </c>
      <c r="MT42" s="41" t="str">
        <f>IFERROR(VLOOKUP(MT19,[1]Table2!$B$1:$Z$21,MATCH("xGA/90",[1]Table2!$B$1:$Z$1,0),0)*VLOOKUP($B19,[1]Table2!$B$1:$Z$21,MATCH("xG/90",[1]Table2!$B$1:$Z$1,0),0),"")</f>
        <v/>
      </c>
      <c r="MU42" s="41" t="str">
        <f>IFERROR(VLOOKUP(MU19,[1]Table2!$B$1:$Z$21,MATCH("xGA/90",[1]Table2!$B$1:$Z$1,0),0)*VLOOKUP($B19,[1]Table2!$B$1:$Z$21,MATCH("xG/90",[1]Table2!$B$1:$Z$1,0),0),"")</f>
        <v/>
      </c>
      <c r="MV42" s="41" t="str">
        <f>IFERROR(VLOOKUP(MV19,[1]Table2!$B$1:$Z$21,MATCH("xGA/90",[1]Table2!$B$1:$Z$1,0),0)*VLOOKUP($B19,[1]Table2!$B$1:$Z$21,MATCH("xG/90",[1]Table2!$B$1:$Z$1,0),0),"")</f>
        <v/>
      </c>
      <c r="MW42" s="41" t="str">
        <f>IFERROR(VLOOKUP(MW19,[1]Table2!$B$1:$Z$21,MATCH("xGA/90",[1]Table2!$B$1:$Z$1,0),0)*VLOOKUP($B19,[1]Table2!$B$1:$Z$21,MATCH("xG/90",[1]Table2!$B$1:$Z$1,0),0),"")</f>
        <v/>
      </c>
      <c r="MX42" s="41" t="str">
        <f>IFERROR(VLOOKUP(MX19,[1]Table2!$B$1:$Z$21,MATCH("xGA/90",[1]Table2!$B$1:$Z$1,0),0)*VLOOKUP($B19,[1]Table2!$B$1:$Z$21,MATCH("xG/90",[1]Table2!$B$1:$Z$1,0),0),"")</f>
        <v/>
      </c>
      <c r="MY42" s="41" t="str">
        <f>IFERROR(VLOOKUP(MY19,[1]Table2!$B$1:$Z$21,MATCH("xGA/90",[1]Table2!$B$1:$Z$1,0),0)*VLOOKUP($B19,[1]Table2!$B$1:$Z$21,MATCH("xG/90",[1]Table2!$B$1:$Z$1,0),0),"")</f>
        <v/>
      </c>
      <c r="MZ42" s="41" t="str">
        <f>IFERROR(VLOOKUP(MZ19,[1]Table2!$B$1:$Z$21,MATCH("xGA/90",[1]Table2!$B$1:$Z$1,0),0)*VLOOKUP($B19,[1]Table2!$B$1:$Z$21,MATCH("xG/90",[1]Table2!$B$1:$Z$1,0),0),"")</f>
        <v/>
      </c>
      <c r="NA42" s="41" t="str">
        <f>IFERROR(VLOOKUP(NA19,[1]Table2!$B$1:$Z$21,MATCH("xGA/90",[1]Table2!$B$1:$Z$1,0),0)*VLOOKUP($B19,[1]Table2!$B$1:$Z$21,MATCH("xG/90",[1]Table2!$B$1:$Z$1,0),0),"")</f>
        <v/>
      </c>
      <c r="NB42" s="41" t="str">
        <f>IFERROR(VLOOKUP(NB19,[1]Table2!$B$1:$Z$21,MATCH("xGA/90",[1]Table2!$B$1:$Z$1,0),0)*VLOOKUP($B19,[1]Table2!$B$1:$Z$21,MATCH("xG/90",[1]Table2!$B$1:$Z$1,0),0),"")</f>
        <v/>
      </c>
      <c r="NC42" s="41" t="str">
        <f>IFERROR(VLOOKUP(NC19,[1]Table2!$B$1:$Z$21,MATCH("xGA/90",[1]Table2!$B$1:$Z$1,0),0)*VLOOKUP($B19,[1]Table2!$B$1:$Z$21,MATCH("xG/90",[1]Table2!$B$1:$Z$1,0),0),"")</f>
        <v/>
      </c>
      <c r="NE42" s="40">
        <f t="shared" si="0"/>
        <v>-0.68</v>
      </c>
      <c r="NF42" s="41" t="str">
        <f>IFERROR(VLOOKUP(NF19,[1]Table2!$B$1:$Z$21,MATCH("xGA/90",[1]Table2!$B$1:$Z$1,0),0)*VLOOKUP($B19,[1]Table2!$B$1:$Z$21,MATCH("xG/90",[1]Table2!$B$1:$Z$1,0),0),"")</f>
        <v/>
      </c>
      <c r="NG42" s="41" t="str">
        <f>IFERROR(VLOOKUP(NG19,[1]Table2!$B$1:$Z$21,MATCH("xGA/90",[1]Table2!$B$1:$Z$1,0),0)*VLOOKUP($B19,[1]Table2!$B$1:$Z$21,MATCH("xG/90",[1]Table2!$B$1:$Z$1,0),0),"")</f>
        <v/>
      </c>
      <c r="NH42" s="41">
        <f>IFERROR(VLOOKUP(NH19,[1]Table2!$B$1:$Z$21,MATCH("xGA/90",[1]Table2!$B$1:$Z$1,0),0)*VLOOKUP($B19,[1]Table2!$B$1:$Z$21,MATCH("xG/90",[1]Table2!$B$1:$Z$1,0),0),"")</f>
        <v>1.2781754032258066</v>
      </c>
      <c r="NI42" s="41">
        <f>IFERROR(VLOOKUP(NI19,[1]Table2!$B$1:$Z$21,MATCH("xGA/90",[1]Table2!$B$1:$Z$1,0),0)*VLOOKUP($B19,[1]Table2!$B$1:$Z$21,MATCH("xG/90",[1]Table2!$B$1:$Z$1,0),0),"")</f>
        <v>1.0290120967741936</v>
      </c>
      <c r="NJ42" s="41">
        <f>IFERROR(VLOOKUP(NJ19,[1]Table2!$B$1:$Z$21,MATCH("xGA/90",[1]Table2!$B$1:$Z$1,0),0)*VLOOKUP($B19,[1]Table2!$B$1:$Z$21,MATCH("xG/90",[1]Table2!$B$1:$Z$1,0),0),"")</f>
        <v>1.4043749999999999</v>
      </c>
    </row>
    <row r="43" spans="1:374" s="42" customFormat="1" ht="15.75" thickBot="1" x14ac:dyDescent="0.3">
      <c r="A43" s="39" t="s">
        <v>47</v>
      </c>
      <c r="B43" s="40">
        <f>VLOOKUP(A43,[1]Table!$B$1:$O$21,MATCH("xGD/90",[1]Table!$B$1:$O$1,0),0)</f>
        <v>-0.49</v>
      </c>
      <c r="C43" s="41" t="str">
        <f>IFERROR(VLOOKUP(C20,[1]Table2!$B$1:$Z$21,MATCH("xGA/90",[1]Table2!$B$1:$Z$1,0),0)*VLOOKUP($B20,[1]Table2!$B$1:$Z$21,MATCH("xG/90",[1]Table2!$B$1:$Z$1,0),0),"")</f>
        <v/>
      </c>
      <c r="D43" s="41" t="str">
        <f>IFERROR(VLOOKUP(D20,[1]Table2!$B$1:$Z$21,MATCH("xGA/90",[1]Table2!$B$1:$Z$1,0),0)*VLOOKUP($B20,[1]Table2!$B$1:$Z$21,MATCH("xG/90",[1]Table2!$B$1:$Z$1,0),0),"")</f>
        <v/>
      </c>
      <c r="E43" s="41" t="str">
        <f>IFERROR(VLOOKUP(E20,[1]Table2!$B$1:$Z$21,MATCH("xGA/90",[1]Table2!$B$1:$Z$1,0),0)*VLOOKUP($B20,[1]Table2!$B$1:$Z$21,MATCH("xG/90",[1]Table2!$B$1:$Z$1,0),0),"")</f>
        <v/>
      </c>
      <c r="F43" s="41" t="str">
        <f>IFERROR(VLOOKUP(F20,[1]Table2!$B$1:$Z$21,MATCH("xGA/90",[1]Table2!$B$1:$Z$1,0),0)*VLOOKUP($B20,[1]Table2!$B$1:$Z$21,MATCH("xG/90",[1]Table2!$B$1:$Z$1,0),0),"")</f>
        <v/>
      </c>
      <c r="G43" s="41" t="str">
        <f>IFERROR(VLOOKUP(G20,[1]Table2!$B$1:$Z$21,MATCH("xGA/90",[1]Table2!$B$1:$Z$1,0),0)*VLOOKUP($B20,[1]Table2!$B$1:$Z$21,MATCH("xG/90",[1]Table2!$B$1:$Z$1,0),0),"")</f>
        <v/>
      </c>
      <c r="H43" s="41">
        <f>IFERROR(VLOOKUP(H20,[1]Table2!$B$1:$Z$21,MATCH("xGA/90",[1]Table2!$B$1:$Z$1,0),0)*VLOOKUP($B20,[1]Table2!$B$1:$Z$21,MATCH("xG/90",[1]Table2!$B$1:$Z$1,0),0),"")</f>
        <v>1.2271484375000001</v>
      </c>
      <c r="I43" s="41" t="str">
        <f>IFERROR(VLOOKUP(I20,[1]Table2!$B$1:$Z$21,MATCH("xGA/90",[1]Table2!$B$1:$Z$1,0),0)*VLOOKUP($B20,[1]Table2!$B$1:$Z$21,MATCH("xG/90",[1]Table2!$B$1:$Z$1,0),0),"")</f>
        <v/>
      </c>
      <c r="J43" s="41" t="str">
        <f>IFERROR(VLOOKUP(J20,[1]Table2!$B$1:$Z$21,MATCH("xGA/90",[1]Table2!$B$1:$Z$1,0),0)*VLOOKUP($B20,[1]Table2!$B$1:$Z$21,MATCH("xG/90",[1]Table2!$B$1:$Z$1,0),0),"")</f>
        <v/>
      </c>
      <c r="K43" s="41" t="str">
        <f>IFERROR(VLOOKUP(K20,[1]Table2!$B$1:$Z$21,MATCH("xGA/90",[1]Table2!$B$1:$Z$1,0),0)*VLOOKUP($B20,[1]Table2!$B$1:$Z$21,MATCH("xG/90",[1]Table2!$B$1:$Z$1,0),0),"")</f>
        <v/>
      </c>
      <c r="L43" s="41" t="str">
        <f>IFERROR(VLOOKUP(L20,[1]Table2!$B$1:$Z$21,MATCH("xGA/90",[1]Table2!$B$1:$Z$1,0),0)*VLOOKUP($B20,[1]Table2!$B$1:$Z$21,MATCH("xG/90",[1]Table2!$B$1:$Z$1,0),0),"")</f>
        <v/>
      </c>
      <c r="M43" s="41" t="str">
        <f>IFERROR(VLOOKUP(M20,[1]Table2!$B$1:$Z$21,MATCH("xGA/90",[1]Table2!$B$1:$Z$1,0),0)*VLOOKUP($B20,[1]Table2!$B$1:$Z$21,MATCH("xG/90",[1]Table2!$B$1:$Z$1,0),0),"")</f>
        <v/>
      </c>
      <c r="N43" s="41" t="str">
        <f>IFERROR(VLOOKUP(N20,[1]Table2!$B$1:$Z$21,MATCH("xGA/90",[1]Table2!$B$1:$Z$1,0),0)*VLOOKUP($B20,[1]Table2!$B$1:$Z$21,MATCH("xG/90",[1]Table2!$B$1:$Z$1,0),0),"")</f>
        <v/>
      </c>
      <c r="O43" s="41">
        <f>IFERROR(VLOOKUP(O20,[1]Table2!$B$1:$Z$21,MATCH("xGA/90",[1]Table2!$B$1:$Z$1,0),0)*VLOOKUP($B20,[1]Table2!$B$1:$Z$21,MATCH("xG/90",[1]Table2!$B$1:$Z$1,0),0),"")</f>
        <v>1.6024414062499999</v>
      </c>
      <c r="P43" s="41" t="str">
        <f>IFERROR(VLOOKUP(P20,[1]Table2!$B$1:$Z$21,MATCH("xGA/90",[1]Table2!$B$1:$Z$1,0),0)*VLOOKUP($B20,[1]Table2!$B$1:$Z$21,MATCH("xG/90",[1]Table2!$B$1:$Z$1,0),0),"")</f>
        <v/>
      </c>
      <c r="Q43" s="41" t="str">
        <f>IFERROR(VLOOKUP(Q20,[1]Table2!$B$1:$Z$21,MATCH("xGA/90",[1]Table2!$B$1:$Z$1,0),0)*VLOOKUP($B20,[1]Table2!$B$1:$Z$21,MATCH("xG/90",[1]Table2!$B$1:$Z$1,0),0),"")</f>
        <v/>
      </c>
      <c r="R43" s="41" t="str">
        <f>IFERROR(VLOOKUP(R20,[1]Table2!$B$1:$Z$21,MATCH("xGA/90",[1]Table2!$B$1:$Z$1,0),0)*VLOOKUP($B20,[1]Table2!$B$1:$Z$21,MATCH("xG/90",[1]Table2!$B$1:$Z$1,0),0),"")</f>
        <v/>
      </c>
      <c r="S43" s="41" t="str">
        <f>IFERROR(VLOOKUP(S20,[1]Table2!$B$1:$Z$21,MATCH("xGA/90",[1]Table2!$B$1:$Z$1,0),0)*VLOOKUP($B20,[1]Table2!$B$1:$Z$21,MATCH("xG/90",[1]Table2!$B$1:$Z$1,0),0),"")</f>
        <v/>
      </c>
      <c r="T43" s="41" t="str">
        <f>IFERROR(VLOOKUP(T20,[1]Table2!$B$1:$Z$21,MATCH("xGA/90",[1]Table2!$B$1:$Z$1,0),0)*VLOOKUP($B20,[1]Table2!$B$1:$Z$21,MATCH("xG/90",[1]Table2!$B$1:$Z$1,0),0),"")</f>
        <v/>
      </c>
      <c r="U43" s="41" t="str">
        <f>IFERROR(VLOOKUP(U20,[1]Table2!$B$1:$Z$21,MATCH("xGA/90",[1]Table2!$B$1:$Z$1,0),0)*VLOOKUP($B20,[1]Table2!$B$1:$Z$21,MATCH("xG/90",[1]Table2!$B$1:$Z$1,0),0),"")</f>
        <v/>
      </c>
      <c r="V43" s="41">
        <f>IFERROR(VLOOKUP(V20,[1]Table2!$B$1:$Z$21,MATCH("xGA/90",[1]Table2!$B$1:$Z$1,0),0)*VLOOKUP($B20,[1]Table2!$B$1:$Z$21,MATCH("xG/90",[1]Table2!$B$1:$Z$1,0),0),"")</f>
        <v>1.5398925781250001</v>
      </c>
      <c r="W43" s="41" t="str">
        <f>IFERROR(VLOOKUP(W20,[1]Table2!$B$1:$Z$21,MATCH("xGA/90",[1]Table2!$B$1:$Z$1,0),0)*VLOOKUP($B20,[1]Table2!$B$1:$Z$21,MATCH("xG/90",[1]Table2!$B$1:$Z$1,0),0),"")</f>
        <v/>
      </c>
      <c r="X43" s="41" t="str">
        <f>IFERROR(VLOOKUP(X20,[1]Table2!$B$1:$Z$21,MATCH("xGA/90",[1]Table2!$B$1:$Z$1,0),0)*VLOOKUP($B20,[1]Table2!$B$1:$Z$21,MATCH("xG/90",[1]Table2!$B$1:$Z$1,0),0),"")</f>
        <v/>
      </c>
      <c r="Y43" s="41" t="str">
        <f>IFERROR(VLOOKUP(Y20,[1]Table2!$B$1:$Z$21,MATCH("xGA/90",[1]Table2!$B$1:$Z$1,0),0)*VLOOKUP($B20,[1]Table2!$B$1:$Z$21,MATCH("xG/90",[1]Table2!$B$1:$Z$1,0),0),"")</f>
        <v/>
      </c>
      <c r="Z43" s="41" t="str">
        <f>IFERROR(VLOOKUP(Z20,[1]Table2!$B$1:$Z$21,MATCH("xGA/90",[1]Table2!$B$1:$Z$1,0),0)*VLOOKUP($B20,[1]Table2!$B$1:$Z$21,MATCH("xG/90",[1]Table2!$B$1:$Z$1,0),0),"")</f>
        <v/>
      </c>
      <c r="AA43" s="41" t="str">
        <f>IFERROR(VLOOKUP(AA20,[1]Table2!$B$1:$Z$21,MATCH("xGA/90",[1]Table2!$B$1:$Z$1,0),0)*VLOOKUP($B20,[1]Table2!$B$1:$Z$21,MATCH("xG/90",[1]Table2!$B$1:$Z$1,0),0),"")</f>
        <v/>
      </c>
      <c r="AB43" s="41" t="str">
        <f>IFERROR(VLOOKUP(AB20,[1]Table2!$B$1:$Z$21,MATCH("xGA/90",[1]Table2!$B$1:$Z$1,0),0)*VLOOKUP($B20,[1]Table2!$B$1:$Z$21,MATCH("xG/90",[1]Table2!$B$1:$Z$1,0),0),"")</f>
        <v/>
      </c>
      <c r="AC43" s="41">
        <f>IFERROR(VLOOKUP(AC20,[1]Table2!$B$1:$Z$21,MATCH("xGA/90",[1]Table2!$B$1:$Z$1,0),0)*VLOOKUP($B20,[1]Table2!$B$1:$Z$21,MATCH("xG/90",[1]Table2!$B$1:$Z$1,0),0),"")</f>
        <v>1.22953125</v>
      </c>
      <c r="AD43" s="41" t="str">
        <f>IFERROR(VLOOKUP(AD20,[1]Table2!$B$1:$Z$21,MATCH("xGA/90",[1]Table2!$B$1:$Z$1,0),0)*VLOOKUP($B20,[1]Table2!$B$1:$Z$21,MATCH("xG/90",[1]Table2!$B$1:$Z$1,0),0),"")</f>
        <v/>
      </c>
      <c r="AE43" s="41" t="str">
        <f>IFERROR(VLOOKUP(AE20,[1]Table2!$B$1:$Z$21,MATCH("xGA/90",[1]Table2!$B$1:$Z$1,0),0)*VLOOKUP($B20,[1]Table2!$B$1:$Z$21,MATCH("xG/90",[1]Table2!$B$1:$Z$1,0),0),"")</f>
        <v/>
      </c>
      <c r="AF43" s="41">
        <f>IFERROR(VLOOKUP(AF20,[1]Table2!$B$1:$Z$21,MATCH("xGA/90",[1]Table2!$B$1:$Z$1,0),0)*VLOOKUP($B20,[1]Table2!$B$1:$Z$21,MATCH("xG/90",[1]Table2!$B$1:$Z$1,0),0),"")</f>
        <v>1.2021673387096774</v>
      </c>
      <c r="AG43" s="41" t="str">
        <f>IFERROR(VLOOKUP(AG20,[1]Table2!$B$1:$Z$21,MATCH("xGA/90",[1]Table2!$B$1:$Z$1,0),0)*VLOOKUP($B20,[1]Table2!$B$1:$Z$21,MATCH("xG/90",[1]Table2!$B$1:$Z$1,0),0),"")</f>
        <v/>
      </c>
      <c r="AH43" s="41" t="str">
        <f>IFERROR(VLOOKUP(AH20,[1]Table2!$B$1:$Z$21,MATCH("xGA/90",[1]Table2!$B$1:$Z$1,0),0)*VLOOKUP($B20,[1]Table2!$B$1:$Z$21,MATCH("xG/90",[1]Table2!$B$1:$Z$1,0),0),"")</f>
        <v/>
      </c>
      <c r="AI43" s="41" t="str">
        <f>IFERROR(VLOOKUP(AI20,[1]Table2!$B$1:$Z$21,MATCH("xGA/90",[1]Table2!$B$1:$Z$1,0),0)*VLOOKUP($B20,[1]Table2!$B$1:$Z$21,MATCH("xG/90",[1]Table2!$B$1:$Z$1,0),0),"")</f>
        <v/>
      </c>
      <c r="AJ43" s="41">
        <f>IFERROR(VLOOKUP(AJ20,[1]Table2!$B$1:$Z$21,MATCH("xGA/90",[1]Table2!$B$1:$Z$1,0),0)*VLOOKUP($B20,[1]Table2!$B$1:$Z$21,MATCH("xG/90",[1]Table2!$B$1:$Z$1,0),0),"")</f>
        <v>1.385009765625</v>
      </c>
      <c r="AK43" s="41" t="str">
        <f>IFERROR(VLOOKUP(AK20,[1]Table2!$B$1:$Z$21,MATCH("xGA/90",[1]Table2!$B$1:$Z$1,0),0)*VLOOKUP($B20,[1]Table2!$B$1:$Z$21,MATCH("xG/90",[1]Table2!$B$1:$Z$1,0),0),"")</f>
        <v/>
      </c>
      <c r="AL43" s="41" t="str">
        <f>IFERROR(VLOOKUP(AL20,[1]Table2!$B$1:$Z$21,MATCH("xGA/90",[1]Table2!$B$1:$Z$1,0),0)*VLOOKUP($B20,[1]Table2!$B$1:$Z$21,MATCH("xG/90",[1]Table2!$B$1:$Z$1,0),0),"")</f>
        <v/>
      </c>
      <c r="AM43" s="41" t="str">
        <f>IFERROR(VLOOKUP(AM20,[1]Table2!$B$1:$Z$21,MATCH("xGA/90",[1]Table2!$B$1:$Z$1,0),0)*VLOOKUP($B20,[1]Table2!$B$1:$Z$21,MATCH("xG/90",[1]Table2!$B$1:$Z$1,0),0),"")</f>
        <v/>
      </c>
      <c r="AN43" s="41" t="str">
        <f>IFERROR(VLOOKUP(AN20,[1]Table2!$B$1:$Z$21,MATCH("xGA/90",[1]Table2!$B$1:$Z$1,0),0)*VLOOKUP($B20,[1]Table2!$B$1:$Z$21,MATCH("xG/90",[1]Table2!$B$1:$Z$1,0),0),"")</f>
        <v/>
      </c>
      <c r="AO43" s="41" t="str">
        <f>IFERROR(VLOOKUP(AO20,[1]Table2!$B$1:$Z$21,MATCH("xGA/90",[1]Table2!$B$1:$Z$1,0),0)*VLOOKUP($B20,[1]Table2!$B$1:$Z$21,MATCH("xG/90",[1]Table2!$B$1:$Z$1,0),0),"")</f>
        <v/>
      </c>
      <c r="AP43" s="41" t="str">
        <f>IFERROR(VLOOKUP(AP20,[1]Table2!$B$1:$Z$21,MATCH("xGA/90",[1]Table2!$B$1:$Z$1,0),0)*VLOOKUP($B20,[1]Table2!$B$1:$Z$21,MATCH("xG/90",[1]Table2!$B$1:$Z$1,0),0),"")</f>
        <v/>
      </c>
      <c r="AQ43" s="41" t="str">
        <f>IFERROR(VLOOKUP(AQ20,[1]Table2!$B$1:$Z$21,MATCH("xGA/90",[1]Table2!$B$1:$Z$1,0),0)*VLOOKUP($B20,[1]Table2!$B$1:$Z$21,MATCH("xG/90",[1]Table2!$B$1:$Z$1,0),0),"")</f>
        <v/>
      </c>
      <c r="AR43" s="41" t="str">
        <f>IFERROR(VLOOKUP(AR20,[1]Table2!$B$1:$Z$21,MATCH("xGA/90",[1]Table2!$B$1:$Z$1,0),0)*VLOOKUP($B20,[1]Table2!$B$1:$Z$21,MATCH("xG/90",[1]Table2!$B$1:$Z$1,0),0),"")</f>
        <v/>
      </c>
      <c r="AS43" s="41" t="str">
        <f>IFERROR(VLOOKUP(AS20,[1]Table2!$B$1:$Z$21,MATCH("xGA/90",[1]Table2!$B$1:$Z$1,0),0)*VLOOKUP($B20,[1]Table2!$B$1:$Z$21,MATCH("xG/90",[1]Table2!$B$1:$Z$1,0),0),"")</f>
        <v/>
      </c>
      <c r="AT43" s="41" t="str">
        <f>IFERROR(VLOOKUP(AT20,[1]Table2!$B$1:$Z$21,MATCH("xGA/90",[1]Table2!$B$1:$Z$1,0),0)*VLOOKUP($B20,[1]Table2!$B$1:$Z$21,MATCH("xG/90",[1]Table2!$B$1:$Z$1,0),0),"")</f>
        <v/>
      </c>
      <c r="AU43" s="41" t="str">
        <f>IFERROR(VLOOKUP(AU20,[1]Table2!$B$1:$Z$21,MATCH("xGA/90",[1]Table2!$B$1:$Z$1,0),0)*VLOOKUP($B20,[1]Table2!$B$1:$Z$21,MATCH("xG/90",[1]Table2!$B$1:$Z$1,0),0),"")</f>
        <v/>
      </c>
      <c r="AV43" s="41" t="str">
        <f>IFERROR(VLOOKUP(AV20,[1]Table2!$B$1:$Z$21,MATCH("xGA/90",[1]Table2!$B$1:$Z$1,0),0)*VLOOKUP($B20,[1]Table2!$B$1:$Z$21,MATCH("xG/90",[1]Table2!$B$1:$Z$1,0),0),"")</f>
        <v/>
      </c>
      <c r="AW43" s="41">
        <f>IFERROR(VLOOKUP(AW20,[1]Table2!$B$1:$Z$21,MATCH("xGA/90",[1]Table2!$B$1:$Z$1,0),0)*VLOOKUP($B20,[1]Table2!$B$1:$Z$21,MATCH("xG/90",[1]Table2!$B$1:$Z$1,0),0),"")</f>
        <v>1.396923828125</v>
      </c>
      <c r="AX43" s="41" t="str">
        <f>IFERROR(VLOOKUP(AX20,[1]Table2!$B$1:$Z$21,MATCH("xGA/90",[1]Table2!$B$1:$Z$1,0),0)*VLOOKUP($B20,[1]Table2!$B$1:$Z$21,MATCH("xG/90",[1]Table2!$B$1:$Z$1,0),0),"")</f>
        <v/>
      </c>
      <c r="AY43" s="41" t="str">
        <f>IFERROR(VLOOKUP(AY20,[1]Table2!$B$1:$Z$21,MATCH("xGA/90",[1]Table2!$B$1:$Z$1,0),0)*VLOOKUP($B20,[1]Table2!$B$1:$Z$21,MATCH("xG/90",[1]Table2!$B$1:$Z$1,0),0),"")</f>
        <v/>
      </c>
      <c r="AZ43" s="41" t="str">
        <f>IFERROR(VLOOKUP(AZ20,[1]Table2!$B$1:$Z$21,MATCH("xGA/90",[1]Table2!$B$1:$Z$1,0),0)*VLOOKUP($B20,[1]Table2!$B$1:$Z$21,MATCH("xG/90",[1]Table2!$B$1:$Z$1,0),0),"")</f>
        <v/>
      </c>
      <c r="BA43" s="41" t="str">
        <f>IFERROR(VLOOKUP(BA20,[1]Table2!$B$1:$Z$21,MATCH("xGA/90",[1]Table2!$B$1:$Z$1,0),0)*VLOOKUP($B20,[1]Table2!$B$1:$Z$21,MATCH("xG/90",[1]Table2!$B$1:$Z$1,0),0),"")</f>
        <v/>
      </c>
      <c r="BB43" s="41" t="str">
        <f>IFERROR(VLOOKUP(BB20,[1]Table2!$B$1:$Z$21,MATCH("xGA/90",[1]Table2!$B$1:$Z$1,0),0)*VLOOKUP($B20,[1]Table2!$B$1:$Z$21,MATCH("xG/90",[1]Table2!$B$1:$Z$1,0),0),"")</f>
        <v/>
      </c>
      <c r="BC43" s="41" t="str">
        <f>IFERROR(VLOOKUP(BC20,[1]Table2!$B$1:$Z$21,MATCH("xGA/90",[1]Table2!$B$1:$Z$1,0),0)*VLOOKUP($B20,[1]Table2!$B$1:$Z$21,MATCH("xG/90",[1]Table2!$B$1:$Z$1,0),0),"")</f>
        <v/>
      </c>
      <c r="BD43" s="41" t="str">
        <f>IFERROR(VLOOKUP(BD20,[1]Table2!$B$1:$Z$21,MATCH("xGA/90",[1]Table2!$B$1:$Z$1,0),0)*VLOOKUP($B20,[1]Table2!$B$1:$Z$21,MATCH("xG/90",[1]Table2!$B$1:$Z$1,0),0),"")</f>
        <v/>
      </c>
      <c r="BE43" s="41" t="str">
        <f>IFERROR(VLOOKUP(BE20,[1]Table2!$B$1:$Z$21,MATCH("xGA/90",[1]Table2!$B$1:$Z$1,0),0)*VLOOKUP($B20,[1]Table2!$B$1:$Z$21,MATCH("xG/90",[1]Table2!$B$1:$Z$1,0),0),"")</f>
        <v/>
      </c>
      <c r="BF43" s="41" t="str">
        <f>IFERROR(VLOOKUP(BF20,[1]Table2!$B$1:$Z$21,MATCH("xGA/90",[1]Table2!$B$1:$Z$1,0),0)*VLOOKUP($B20,[1]Table2!$B$1:$Z$21,MATCH("xG/90",[1]Table2!$B$1:$Z$1,0),0),"")</f>
        <v/>
      </c>
      <c r="BG43" s="41" t="str">
        <f>IFERROR(VLOOKUP(BG20,[1]Table2!$B$1:$Z$21,MATCH("xGA/90",[1]Table2!$B$1:$Z$1,0),0)*VLOOKUP($B20,[1]Table2!$B$1:$Z$21,MATCH("xG/90",[1]Table2!$B$1:$Z$1,0),0),"")</f>
        <v/>
      </c>
      <c r="BH43" s="41" t="str">
        <f>IFERROR(VLOOKUP(BH20,[1]Table2!$B$1:$Z$21,MATCH("xGA/90",[1]Table2!$B$1:$Z$1,0),0)*VLOOKUP($B20,[1]Table2!$B$1:$Z$21,MATCH("xG/90",[1]Table2!$B$1:$Z$1,0),0),"")</f>
        <v/>
      </c>
      <c r="BI43" s="41" t="str">
        <f>IFERROR(VLOOKUP(BI20,[1]Table2!$B$1:$Z$21,MATCH("xGA/90",[1]Table2!$B$1:$Z$1,0),0)*VLOOKUP($B20,[1]Table2!$B$1:$Z$21,MATCH("xG/90",[1]Table2!$B$1:$Z$1,0),0),"")</f>
        <v/>
      </c>
      <c r="BJ43" s="41" t="str">
        <f>IFERROR(VLOOKUP(BJ20,[1]Table2!$B$1:$Z$21,MATCH("xGA/90",[1]Table2!$B$1:$Z$1,0),0)*VLOOKUP($B20,[1]Table2!$B$1:$Z$21,MATCH("xG/90",[1]Table2!$B$1:$Z$1,0),0),"")</f>
        <v/>
      </c>
      <c r="BK43" s="41" t="str">
        <f>IFERROR(VLOOKUP(BK20,[1]Table2!$B$1:$Z$21,MATCH("xGA/90",[1]Table2!$B$1:$Z$1,0),0)*VLOOKUP($B20,[1]Table2!$B$1:$Z$21,MATCH("xG/90",[1]Table2!$B$1:$Z$1,0),0),"")</f>
        <v/>
      </c>
      <c r="BL43" s="41">
        <f>IFERROR(VLOOKUP(BL20,[1]Table2!$B$1:$Z$21,MATCH("xGA/90",[1]Table2!$B$1:$Z$1,0),0)*VLOOKUP($B20,[1]Table2!$B$1:$Z$21,MATCH("xG/90",[1]Table2!$B$1:$Z$1,0),0),"")</f>
        <v>1.6083984375</v>
      </c>
      <c r="BM43" s="41" t="str">
        <f>IFERROR(VLOOKUP(BM20,[1]Table2!$B$1:$Z$21,MATCH("xGA/90",[1]Table2!$B$1:$Z$1,0),0)*VLOOKUP($B20,[1]Table2!$B$1:$Z$21,MATCH("xG/90",[1]Table2!$B$1:$Z$1,0),0),"")</f>
        <v/>
      </c>
      <c r="BN43" s="41" t="str">
        <f>IFERROR(VLOOKUP(BN20,[1]Table2!$B$1:$Z$21,MATCH("xGA/90",[1]Table2!$B$1:$Z$1,0),0)*VLOOKUP($B20,[1]Table2!$B$1:$Z$21,MATCH("xG/90",[1]Table2!$B$1:$Z$1,0),0),"")</f>
        <v/>
      </c>
      <c r="BO43" s="41" t="str">
        <f>IFERROR(VLOOKUP(BO20,[1]Table2!$B$1:$Z$21,MATCH("xGA/90",[1]Table2!$B$1:$Z$1,0),0)*VLOOKUP($B20,[1]Table2!$B$1:$Z$21,MATCH("xG/90",[1]Table2!$B$1:$Z$1,0),0),"")</f>
        <v/>
      </c>
      <c r="BP43" s="41" t="str">
        <f>IFERROR(VLOOKUP(BP20,[1]Table2!$B$1:$Z$21,MATCH("xGA/90",[1]Table2!$B$1:$Z$1,0),0)*VLOOKUP($B20,[1]Table2!$B$1:$Z$21,MATCH("xG/90",[1]Table2!$B$1:$Z$1,0),0),"")</f>
        <v/>
      </c>
      <c r="BQ43" s="41" t="str">
        <f>IFERROR(VLOOKUP(BQ20,[1]Table2!$B$1:$Z$21,MATCH("xGA/90",[1]Table2!$B$1:$Z$1,0),0)*VLOOKUP($B20,[1]Table2!$B$1:$Z$21,MATCH("xG/90",[1]Table2!$B$1:$Z$1,0),0),"")</f>
        <v/>
      </c>
      <c r="BR43" s="41" t="str">
        <f>IFERROR(VLOOKUP(BR20,[1]Table2!$B$1:$Z$21,MATCH("xGA/90",[1]Table2!$B$1:$Z$1,0),0)*VLOOKUP($B20,[1]Table2!$B$1:$Z$21,MATCH("xG/90",[1]Table2!$B$1:$Z$1,0),0),"")</f>
        <v/>
      </c>
      <c r="BS43" s="41">
        <f>IFERROR(VLOOKUP(BS20,[1]Table2!$B$1:$Z$21,MATCH("xGA/90",[1]Table2!$B$1:$Z$1,0),0)*VLOOKUP($B20,[1]Table2!$B$1:$Z$21,MATCH("xG/90",[1]Table2!$B$1:$Z$1,0),0),"")</f>
        <v>0.77838541666666661</v>
      </c>
      <c r="BT43" s="41" t="str">
        <f>IFERROR(VLOOKUP(BT20,[1]Table2!$B$1:$Z$21,MATCH("xGA/90",[1]Table2!$B$1:$Z$1,0),0)*VLOOKUP($B20,[1]Table2!$B$1:$Z$21,MATCH("xG/90",[1]Table2!$B$1:$Z$1,0),0),"")</f>
        <v/>
      </c>
      <c r="BU43" s="41" t="str">
        <f>IFERROR(VLOOKUP(BU20,[1]Table2!$B$1:$Z$21,MATCH("xGA/90",[1]Table2!$B$1:$Z$1,0),0)*VLOOKUP($B20,[1]Table2!$B$1:$Z$21,MATCH("xG/90",[1]Table2!$B$1:$Z$1,0),0),"")</f>
        <v/>
      </c>
      <c r="BV43" s="41" t="str">
        <f>IFERROR(VLOOKUP(BV20,[1]Table2!$B$1:$Z$21,MATCH("xGA/90",[1]Table2!$B$1:$Z$1,0),0)*VLOOKUP($B20,[1]Table2!$B$1:$Z$21,MATCH("xG/90",[1]Table2!$B$1:$Z$1,0),0),"")</f>
        <v/>
      </c>
      <c r="BW43" s="41" t="str">
        <f>IFERROR(VLOOKUP(BW20,[1]Table2!$B$1:$Z$21,MATCH("xGA/90",[1]Table2!$B$1:$Z$1,0),0)*VLOOKUP($B20,[1]Table2!$B$1:$Z$21,MATCH("xG/90",[1]Table2!$B$1:$Z$1,0),0),"")</f>
        <v/>
      </c>
      <c r="BX43" s="41" t="str">
        <f>IFERROR(VLOOKUP(BX20,[1]Table2!$B$1:$Z$21,MATCH("xGA/90",[1]Table2!$B$1:$Z$1,0),0)*VLOOKUP($B20,[1]Table2!$B$1:$Z$21,MATCH("xG/90",[1]Table2!$B$1:$Z$1,0),0),"")</f>
        <v/>
      </c>
      <c r="BY43" s="41" t="str">
        <f>IFERROR(VLOOKUP(BY20,[1]Table2!$B$1:$Z$21,MATCH("xGA/90",[1]Table2!$B$1:$Z$1,0),0)*VLOOKUP($B20,[1]Table2!$B$1:$Z$21,MATCH("xG/90",[1]Table2!$B$1:$Z$1,0),0),"")</f>
        <v/>
      </c>
      <c r="BZ43" s="41" t="str">
        <f>IFERROR(VLOOKUP(BZ20,[1]Table2!$B$1:$Z$21,MATCH("xGA/90",[1]Table2!$B$1:$Z$1,0),0)*VLOOKUP($B20,[1]Table2!$B$1:$Z$21,MATCH("xG/90",[1]Table2!$B$1:$Z$1,0),0),"")</f>
        <v/>
      </c>
      <c r="CA43" s="41">
        <f>IFERROR(VLOOKUP(CA20,[1]Table2!$B$1:$Z$21,MATCH("xGA/90",[1]Table2!$B$1:$Z$1,0),0)*VLOOKUP($B20,[1]Table2!$B$1:$Z$21,MATCH("xG/90",[1]Table2!$B$1:$Z$1,0),0),"")</f>
        <v>1.2144657258064515</v>
      </c>
      <c r="CB43" s="41" t="str">
        <f>IFERROR(VLOOKUP(CB20,[1]Table2!$B$1:$Z$21,MATCH("xGA/90",[1]Table2!$B$1:$Z$1,0),0)*VLOOKUP($B20,[1]Table2!$B$1:$Z$21,MATCH("xG/90",[1]Table2!$B$1:$Z$1,0),0),"")</f>
        <v/>
      </c>
      <c r="CC43" s="41" t="str">
        <f>IFERROR(VLOOKUP(CC20,[1]Table2!$B$1:$Z$21,MATCH("xGA/90",[1]Table2!$B$1:$Z$1,0),0)*VLOOKUP($B20,[1]Table2!$B$1:$Z$21,MATCH("xG/90",[1]Table2!$B$1:$Z$1,0),0),"")</f>
        <v/>
      </c>
      <c r="CD43" s="41">
        <f>IFERROR(VLOOKUP(CD20,[1]Table2!$B$1:$Z$21,MATCH("xGA/90",[1]Table2!$B$1:$Z$1,0),0)*VLOOKUP($B20,[1]Table2!$B$1:$Z$21,MATCH("xG/90",[1]Table2!$B$1:$Z$1,0),0),"")</f>
        <v>1.6769042968749999</v>
      </c>
      <c r="CE43" s="41" t="str">
        <f>IFERROR(VLOOKUP(CE20,[1]Table2!$B$1:$Z$21,MATCH("xGA/90",[1]Table2!$B$1:$Z$1,0),0)*VLOOKUP($B20,[1]Table2!$B$1:$Z$21,MATCH("xG/90",[1]Table2!$B$1:$Z$1,0),0),"")</f>
        <v/>
      </c>
      <c r="CF43" s="41" t="str">
        <f>IFERROR(VLOOKUP(CF20,[1]Table2!$B$1:$Z$21,MATCH("xGA/90",[1]Table2!$B$1:$Z$1,0),0)*VLOOKUP($B20,[1]Table2!$B$1:$Z$21,MATCH("xG/90",[1]Table2!$B$1:$Z$1,0),0),"")</f>
        <v/>
      </c>
      <c r="CG43" s="41" t="str">
        <f>IFERROR(VLOOKUP(CG20,[1]Table2!$B$1:$Z$21,MATCH("xGA/90",[1]Table2!$B$1:$Z$1,0),0)*VLOOKUP($B20,[1]Table2!$B$1:$Z$21,MATCH("xG/90",[1]Table2!$B$1:$Z$1,0),0),"")</f>
        <v/>
      </c>
      <c r="CH43" s="41">
        <f>IFERROR(VLOOKUP(CH20,[1]Table2!$B$1:$Z$21,MATCH("xGA/90",[1]Table2!$B$1:$Z$1,0),0)*VLOOKUP($B20,[1]Table2!$B$1:$Z$21,MATCH("xG/90",[1]Table2!$B$1:$Z$1,0),0),"")</f>
        <v>1.0335449218750001</v>
      </c>
      <c r="CI43" s="41" t="str">
        <f>IFERROR(VLOOKUP(CI20,[1]Table2!$B$1:$Z$21,MATCH("xGA/90",[1]Table2!$B$1:$Z$1,0),0)*VLOOKUP($B20,[1]Table2!$B$1:$Z$21,MATCH("xG/90",[1]Table2!$B$1:$Z$1,0),0),"")</f>
        <v/>
      </c>
      <c r="CJ43" s="41" t="str">
        <f>IFERROR(VLOOKUP(CJ20,[1]Table2!$B$1:$Z$21,MATCH("xGA/90",[1]Table2!$B$1:$Z$1,0),0)*VLOOKUP($B20,[1]Table2!$B$1:$Z$21,MATCH("xG/90",[1]Table2!$B$1:$Z$1,0),0),"")</f>
        <v/>
      </c>
      <c r="CK43" s="41" t="str">
        <f>IFERROR(VLOOKUP(CK20,[1]Table2!$B$1:$Z$21,MATCH("xGA/90",[1]Table2!$B$1:$Z$1,0),0)*VLOOKUP($B20,[1]Table2!$B$1:$Z$21,MATCH("xG/90",[1]Table2!$B$1:$Z$1,0),0),"")</f>
        <v/>
      </c>
      <c r="CL43" s="41" t="str">
        <f>IFERROR(VLOOKUP(CL20,[1]Table2!$B$1:$Z$21,MATCH("xGA/90",[1]Table2!$B$1:$Z$1,0),0)*VLOOKUP($B20,[1]Table2!$B$1:$Z$21,MATCH("xG/90",[1]Table2!$B$1:$Z$1,0),0),"")</f>
        <v/>
      </c>
      <c r="CM43" s="41" t="str">
        <f>IFERROR(VLOOKUP(CM20,[1]Table2!$B$1:$Z$21,MATCH("xGA/90",[1]Table2!$B$1:$Z$1,0),0)*VLOOKUP($B20,[1]Table2!$B$1:$Z$21,MATCH("xG/90",[1]Table2!$B$1:$Z$1,0),0),"")</f>
        <v/>
      </c>
      <c r="CN43" s="41">
        <f>IFERROR(VLOOKUP(CN20,[1]Table2!$B$1:$Z$21,MATCH("xGA/90",[1]Table2!$B$1:$Z$1,0),0)*VLOOKUP($B20,[1]Table2!$B$1:$Z$21,MATCH("xG/90",[1]Table2!$B$1:$Z$1,0),0),"")</f>
        <v>1.2390625</v>
      </c>
      <c r="CO43" s="41" t="str">
        <f>IFERROR(VLOOKUP(CO20,[1]Table2!$B$1:$Z$21,MATCH("xGA/90",[1]Table2!$B$1:$Z$1,0),0)*VLOOKUP($B20,[1]Table2!$B$1:$Z$21,MATCH("xG/90",[1]Table2!$B$1:$Z$1,0),0),"")</f>
        <v/>
      </c>
      <c r="CP43" s="41" t="str">
        <f>IFERROR(VLOOKUP(CP20,[1]Table2!$B$1:$Z$21,MATCH("xGA/90",[1]Table2!$B$1:$Z$1,0),0)*VLOOKUP($B20,[1]Table2!$B$1:$Z$21,MATCH("xG/90",[1]Table2!$B$1:$Z$1,0),0),"")</f>
        <v/>
      </c>
      <c r="CQ43" s="41" t="str">
        <f>IFERROR(VLOOKUP(CQ20,[1]Table2!$B$1:$Z$21,MATCH("xGA/90",[1]Table2!$B$1:$Z$1,0),0)*VLOOKUP($B20,[1]Table2!$B$1:$Z$21,MATCH("xG/90",[1]Table2!$B$1:$Z$1,0),0),"")</f>
        <v/>
      </c>
      <c r="CR43" s="41" t="str">
        <f>IFERROR(VLOOKUP(CR20,[1]Table2!$B$1:$Z$21,MATCH("xGA/90",[1]Table2!$B$1:$Z$1,0),0)*VLOOKUP($B20,[1]Table2!$B$1:$Z$21,MATCH("xG/90",[1]Table2!$B$1:$Z$1,0),0),"")</f>
        <v/>
      </c>
      <c r="CS43" s="41" t="str">
        <f>IFERROR(VLOOKUP(CS20,[1]Table2!$B$1:$Z$21,MATCH("xGA/90",[1]Table2!$B$1:$Z$1,0),0)*VLOOKUP($B20,[1]Table2!$B$1:$Z$21,MATCH("xG/90",[1]Table2!$B$1:$Z$1,0),0),"")</f>
        <v/>
      </c>
      <c r="CT43" s="41" t="str">
        <f>IFERROR(VLOOKUP(CT20,[1]Table2!$B$1:$Z$21,MATCH("xGA/90",[1]Table2!$B$1:$Z$1,0),0)*VLOOKUP($B20,[1]Table2!$B$1:$Z$21,MATCH("xG/90",[1]Table2!$B$1:$Z$1,0),0),"")</f>
        <v/>
      </c>
      <c r="CU43" s="41" t="str">
        <f>IFERROR(VLOOKUP(CU20,[1]Table2!$B$1:$Z$21,MATCH("xGA/90",[1]Table2!$B$1:$Z$1,0),0)*VLOOKUP($B20,[1]Table2!$B$1:$Z$21,MATCH("xG/90",[1]Table2!$B$1:$Z$1,0),0),"")</f>
        <v/>
      </c>
      <c r="CV43" s="41">
        <f>IFERROR(VLOOKUP(CV20,[1]Table2!$B$1:$Z$21,MATCH("xGA/90",[1]Table2!$B$1:$Z$1,0),0)*VLOOKUP($B20,[1]Table2!$B$1:$Z$21,MATCH("xG/90",[1]Table2!$B$1:$Z$1,0),0),"")</f>
        <v>0.97772177419354844</v>
      </c>
      <c r="CW43" s="41" t="str">
        <f>IFERROR(VLOOKUP(CW20,[1]Table2!$B$1:$Z$21,MATCH("xGA/90",[1]Table2!$B$1:$Z$1,0),0)*VLOOKUP($B20,[1]Table2!$B$1:$Z$21,MATCH("xG/90",[1]Table2!$B$1:$Z$1,0),0),"")</f>
        <v/>
      </c>
      <c r="CX43" s="41" t="str">
        <f>IFERROR(VLOOKUP(CX20,[1]Table2!$B$1:$Z$21,MATCH("xGA/90",[1]Table2!$B$1:$Z$1,0),0)*VLOOKUP($B20,[1]Table2!$B$1:$Z$21,MATCH("xG/90",[1]Table2!$B$1:$Z$1,0),0),"")</f>
        <v/>
      </c>
      <c r="CY43" s="41" t="str">
        <f>IFERROR(VLOOKUP(CY20,[1]Table2!$B$1:$Z$21,MATCH("xGA/90",[1]Table2!$B$1:$Z$1,0),0)*VLOOKUP($B20,[1]Table2!$B$1:$Z$21,MATCH("xG/90",[1]Table2!$B$1:$Z$1,0),0),"")</f>
        <v/>
      </c>
      <c r="CZ43" s="41" t="str">
        <f>IFERROR(VLOOKUP(CZ20,[1]Table2!$B$1:$Z$21,MATCH("xGA/90",[1]Table2!$B$1:$Z$1,0),0)*VLOOKUP($B20,[1]Table2!$B$1:$Z$21,MATCH("xG/90",[1]Table2!$B$1:$Z$1,0),0),"")</f>
        <v/>
      </c>
      <c r="DA43" s="41" t="str">
        <f>IFERROR(VLOOKUP(DA20,[1]Table2!$B$1:$Z$21,MATCH("xGA/90",[1]Table2!$B$1:$Z$1,0),0)*VLOOKUP($B20,[1]Table2!$B$1:$Z$21,MATCH("xG/90",[1]Table2!$B$1:$Z$1,0),0),"")</f>
        <v/>
      </c>
      <c r="DB43" s="41">
        <f>IFERROR(VLOOKUP(DB20,[1]Table2!$B$1:$Z$21,MATCH("xGA/90",[1]Table2!$B$1:$Z$1,0),0)*VLOOKUP($B20,[1]Table2!$B$1:$Z$21,MATCH("xG/90",[1]Table2!$B$1:$Z$1,0),0),"")</f>
        <v>1.3343749999999999</v>
      </c>
      <c r="DC43" s="41" t="str">
        <f>IFERROR(VLOOKUP(DC20,[1]Table2!$B$1:$Z$21,MATCH("xGA/90",[1]Table2!$B$1:$Z$1,0),0)*VLOOKUP($B20,[1]Table2!$B$1:$Z$21,MATCH("xG/90",[1]Table2!$B$1:$Z$1,0),0),"")</f>
        <v/>
      </c>
      <c r="DD43" s="41" t="str">
        <f>IFERROR(VLOOKUP(DD20,[1]Table2!$B$1:$Z$21,MATCH("xGA/90",[1]Table2!$B$1:$Z$1,0),0)*VLOOKUP($B20,[1]Table2!$B$1:$Z$21,MATCH("xG/90",[1]Table2!$B$1:$Z$1,0),0),"")</f>
        <v/>
      </c>
      <c r="DE43" s="41" t="str">
        <f>IFERROR(VLOOKUP(DE20,[1]Table2!$B$1:$Z$21,MATCH("xGA/90",[1]Table2!$B$1:$Z$1,0),0)*VLOOKUP($B20,[1]Table2!$B$1:$Z$21,MATCH("xG/90",[1]Table2!$B$1:$Z$1,0),0),"")</f>
        <v/>
      </c>
      <c r="DF43" s="41" t="str">
        <f>IFERROR(VLOOKUP(DF20,[1]Table2!$B$1:$Z$21,MATCH("xGA/90",[1]Table2!$B$1:$Z$1,0),0)*VLOOKUP($B20,[1]Table2!$B$1:$Z$21,MATCH("xG/90",[1]Table2!$B$1:$Z$1,0),0),"")</f>
        <v/>
      </c>
      <c r="DG43" s="41" t="str">
        <f>IFERROR(VLOOKUP(DG20,[1]Table2!$B$1:$Z$21,MATCH("xGA/90",[1]Table2!$B$1:$Z$1,0),0)*VLOOKUP($B20,[1]Table2!$B$1:$Z$21,MATCH("xG/90",[1]Table2!$B$1:$Z$1,0),0),"")</f>
        <v/>
      </c>
      <c r="DH43" s="41" t="str">
        <f>IFERROR(VLOOKUP(DH20,[1]Table2!$B$1:$Z$21,MATCH("xGA/90",[1]Table2!$B$1:$Z$1,0),0)*VLOOKUP($B20,[1]Table2!$B$1:$Z$21,MATCH("xG/90",[1]Table2!$B$1:$Z$1,0),0),"")</f>
        <v/>
      </c>
      <c r="DI43" s="41" t="str">
        <f>IFERROR(VLOOKUP(DI20,[1]Table2!$B$1:$Z$21,MATCH("xGA/90",[1]Table2!$B$1:$Z$1,0),0)*VLOOKUP($B20,[1]Table2!$B$1:$Z$21,MATCH("xG/90",[1]Table2!$B$1:$Z$1,0),0),"")</f>
        <v/>
      </c>
      <c r="DJ43" s="41" t="str">
        <f>IFERROR(VLOOKUP(DJ20,[1]Table2!$B$1:$Z$21,MATCH("xGA/90",[1]Table2!$B$1:$Z$1,0),0)*VLOOKUP($B20,[1]Table2!$B$1:$Z$21,MATCH("xG/90",[1]Table2!$B$1:$Z$1,0),0),"")</f>
        <v/>
      </c>
      <c r="DK43" s="41" t="str">
        <f>IFERROR(VLOOKUP(DK20,[1]Table2!$B$1:$Z$21,MATCH("xGA/90",[1]Table2!$B$1:$Z$1,0),0)*VLOOKUP($B20,[1]Table2!$B$1:$Z$21,MATCH("xG/90",[1]Table2!$B$1:$Z$1,0),0),"")</f>
        <v/>
      </c>
      <c r="DL43" s="41" t="str">
        <f>IFERROR(VLOOKUP(DL20,[1]Table2!$B$1:$Z$21,MATCH("xGA/90",[1]Table2!$B$1:$Z$1,0),0)*VLOOKUP($B20,[1]Table2!$B$1:$Z$21,MATCH("xG/90",[1]Table2!$B$1:$Z$1,0),0),"")</f>
        <v/>
      </c>
      <c r="DM43" s="41" t="str">
        <f>IFERROR(VLOOKUP(DM20,[1]Table2!$B$1:$Z$21,MATCH("xGA/90",[1]Table2!$B$1:$Z$1,0),0)*VLOOKUP($B20,[1]Table2!$B$1:$Z$21,MATCH("xG/90",[1]Table2!$B$1:$Z$1,0),0),"")</f>
        <v/>
      </c>
      <c r="DN43" s="41" t="str">
        <f>IFERROR(VLOOKUP(DN20,[1]Table2!$B$1:$Z$21,MATCH("xGA/90",[1]Table2!$B$1:$Z$1,0),0)*VLOOKUP($B20,[1]Table2!$B$1:$Z$21,MATCH("xG/90",[1]Table2!$B$1:$Z$1,0),0),"")</f>
        <v/>
      </c>
      <c r="DO43" s="41" t="str">
        <f>IFERROR(VLOOKUP(DO20,[1]Table2!$B$1:$Z$21,MATCH("xGA/90",[1]Table2!$B$1:$Z$1,0),0)*VLOOKUP($B20,[1]Table2!$B$1:$Z$21,MATCH("xG/90",[1]Table2!$B$1:$Z$1,0),0),"")</f>
        <v/>
      </c>
      <c r="DP43" s="41" t="str">
        <f>IFERROR(VLOOKUP(DP20,[1]Table2!$B$1:$Z$21,MATCH("xGA/90",[1]Table2!$B$1:$Z$1,0),0)*VLOOKUP($B20,[1]Table2!$B$1:$Z$21,MATCH("xG/90",[1]Table2!$B$1:$Z$1,0),0),"")</f>
        <v/>
      </c>
      <c r="DQ43" s="41" t="str">
        <f>IFERROR(VLOOKUP(DQ20,[1]Table2!$B$1:$Z$21,MATCH("xGA/90",[1]Table2!$B$1:$Z$1,0),0)*VLOOKUP($B20,[1]Table2!$B$1:$Z$21,MATCH("xG/90",[1]Table2!$B$1:$Z$1,0),0),"")</f>
        <v/>
      </c>
      <c r="DR43" s="41" t="str">
        <f>IFERROR(VLOOKUP(DR20,[1]Table2!$B$1:$Z$21,MATCH("xGA/90",[1]Table2!$B$1:$Z$1,0),0)*VLOOKUP($B20,[1]Table2!$B$1:$Z$21,MATCH("xG/90",[1]Table2!$B$1:$Z$1,0),0),"")</f>
        <v/>
      </c>
      <c r="DS43" s="41" t="str">
        <f>IFERROR(VLOOKUP(DS20,[1]Table2!$B$1:$Z$21,MATCH("xGA/90",[1]Table2!$B$1:$Z$1,0),0)*VLOOKUP($B20,[1]Table2!$B$1:$Z$21,MATCH("xG/90",[1]Table2!$B$1:$Z$1,0),0),"")</f>
        <v/>
      </c>
      <c r="DT43" s="41" t="str">
        <f>IFERROR(VLOOKUP(DT20,[1]Table2!$B$1:$Z$21,MATCH("xGA/90",[1]Table2!$B$1:$Z$1,0),0)*VLOOKUP($B20,[1]Table2!$B$1:$Z$21,MATCH("xG/90",[1]Table2!$B$1:$Z$1,0),0),"")</f>
        <v/>
      </c>
      <c r="DU43" s="41" t="str">
        <f>IFERROR(VLOOKUP(DU20,[1]Table2!$B$1:$Z$21,MATCH("xGA/90",[1]Table2!$B$1:$Z$1,0),0)*VLOOKUP($B20,[1]Table2!$B$1:$Z$21,MATCH("xG/90",[1]Table2!$B$1:$Z$1,0),0),"")</f>
        <v/>
      </c>
      <c r="DV43" s="41" t="str">
        <f>IFERROR(VLOOKUP(DV20,[1]Table2!$B$1:$Z$21,MATCH("xGA/90",[1]Table2!$B$1:$Z$1,0),0)*VLOOKUP($B20,[1]Table2!$B$1:$Z$21,MATCH("xG/90",[1]Table2!$B$1:$Z$1,0),0),"")</f>
        <v/>
      </c>
      <c r="DW43" s="41" t="str">
        <f>IFERROR(VLOOKUP(DW20,[1]Table2!$B$1:$Z$21,MATCH("xGA/90",[1]Table2!$B$1:$Z$1,0),0)*VLOOKUP($B20,[1]Table2!$B$1:$Z$21,MATCH("xG/90",[1]Table2!$B$1:$Z$1,0),0),"")</f>
        <v/>
      </c>
      <c r="DX43" s="41" t="str">
        <f>IFERROR(VLOOKUP(DX20,[1]Table2!$B$1:$Z$21,MATCH("xGA/90",[1]Table2!$B$1:$Z$1,0),0)*VLOOKUP($B20,[1]Table2!$B$1:$Z$21,MATCH("xG/90",[1]Table2!$B$1:$Z$1,0),0),"")</f>
        <v/>
      </c>
      <c r="DY43" s="41" t="str">
        <f>IFERROR(VLOOKUP(DY20,[1]Table2!$B$1:$Z$21,MATCH("xGA/90",[1]Table2!$B$1:$Z$1,0),0)*VLOOKUP($B20,[1]Table2!$B$1:$Z$21,MATCH("xG/90",[1]Table2!$B$1:$Z$1,0),0),"")</f>
        <v/>
      </c>
      <c r="DZ43" s="41" t="str">
        <f>IFERROR(VLOOKUP(DZ20,[1]Table2!$B$1:$Z$21,MATCH("xGA/90",[1]Table2!$B$1:$Z$1,0),0)*VLOOKUP($B20,[1]Table2!$B$1:$Z$21,MATCH("xG/90",[1]Table2!$B$1:$Z$1,0),0),"")</f>
        <v/>
      </c>
      <c r="EA43" s="41" t="str">
        <f>IFERROR(VLOOKUP(EA20,[1]Table2!$B$1:$Z$21,MATCH("xGA/90",[1]Table2!$B$1:$Z$1,0),0)*VLOOKUP($B20,[1]Table2!$B$1:$Z$21,MATCH("xG/90",[1]Table2!$B$1:$Z$1,0),0),"")</f>
        <v/>
      </c>
      <c r="EB43" s="41" t="str">
        <f>IFERROR(VLOOKUP(EB20,[1]Table2!$B$1:$Z$21,MATCH("xGA/90",[1]Table2!$B$1:$Z$1,0),0)*VLOOKUP($B20,[1]Table2!$B$1:$Z$21,MATCH("xG/90",[1]Table2!$B$1:$Z$1,0),0),"")</f>
        <v/>
      </c>
      <c r="EC43" s="41" t="str">
        <f>IFERROR(VLOOKUP(EC20,[1]Table2!$B$1:$Z$21,MATCH("xGA/90",[1]Table2!$B$1:$Z$1,0),0)*VLOOKUP($B20,[1]Table2!$B$1:$Z$21,MATCH("xG/90",[1]Table2!$B$1:$Z$1,0),0),"")</f>
        <v/>
      </c>
      <c r="ED43" s="41" t="str">
        <f>IFERROR(VLOOKUP(ED20,[1]Table2!$B$1:$Z$21,MATCH("xGA/90",[1]Table2!$B$1:$Z$1,0),0)*VLOOKUP($B20,[1]Table2!$B$1:$Z$21,MATCH("xG/90",[1]Table2!$B$1:$Z$1,0),0),"")</f>
        <v/>
      </c>
      <c r="EE43" s="41" t="str">
        <f>IFERROR(VLOOKUP(EE20,[1]Table2!$B$1:$Z$21,MATCH("xGA/90",[1]Table2!$B$1:$Z$1,0),0)*VLOOKUP($B20,[1]Table2!$B$1:$Z$21,MATCH("xG/90",[1]Table2!$B$1:$Z$1,0),0),"")</f>
        <v/>
      </c>
      <c r="EF43" s="41" t="str">
        <f>IFERROR(VLOOKUP(EF20,[1]Table2!$B$1:$Z$21,MATCH("xGA/90",[1]Table2!$B$1:$Z$1,0),0)*VLOOKUP($B20,[1]Table2!$B$1:$Z$21,MATCH("xG/90",[1]Table2!$B$1:$Z$1,0),0),"")</f>
        <v/>
      </c>
      <c r="EG43" s="41" t="str">
        <f>IFERROR(VLOOKUP(EG20,[1]Table2!$B$1:$Z$21,MATCH("xGA/90",[1]Table2!$B$1:$Z$1,0),0)*VLOOKUP($B20,[1]Table2!$B$1:$Z$21,MATCH("xG/90",[1]Table2!$B$1:$Z$1,0),0),"")</f>
        <v/>
      </c>
      <c r="EH43" s="41" t="str">
        <f>IFERROR(VLOOKUP(EH20,[1]Table2!$B$1:$Z$21,MATCH("xGA/90",[1]Table2!$B$1:$Z$1,0),0)*VLOOKUP($B20,[1]Table2!$B$1:$Z$21,MATCH("xG/90",[1]Table2!$B$1:$Z$1,0),0),"")</f>
        <v/>
      </c>
      <c r="EI43" s="41" t="str">
        <f>IFERROR(VLOOKUP(EI20,[1]Table2!$B$1:$Z$21,MATCH("xGA/90",[1]Table2!$B$1:$Z$1,0),0)*VLOOKUP($B20,[1]Table2!$B$1:$Z$21,MATCH("xG/90",[1]Table2!$B$1:$Z$1,0),0),"")</f>
        <v/>
      </c>
      <c r="EJ43" s="41" t="str">
        <f>IFERROR(VLOOKUP(EJ20,[1]Table2!$B$1:$Z$21,MATCH("xGA/90",[1]Table2!$B$1:$Z$1,0),0)*VLOOKUP($B20,[1]Table2!$B$1:$Z$21,MATCH("xG/90",[1]Table2!$B$1:$Z$1,0),0),"")</f>
        <v/>
      </c>
      <c r="EK43" s="41" t="str">
        <f>IFERROR(VLOOKUP(EK20,[1]Table2!$B$1:$Z$21,MATCH("xGA/90",[1]Table2!$B$1:$Z$1,0),0)*VLOOKUP($B20,[1]Table2!$B$1:$Z$21,MATCH("xG/90",[1]Table2!$B$1:$Z$1,0),0),"")</f>
        <v/>
      </c>
      <c r="EL43" s="41" t="str">
        <f>IFERROR(VLOOKUP(EL20,[1]Table2!$B$1:$Z$21,MATCH("xGA/90",[1]Table2!$B$1:$Z$1,0),0)*VLOOKUP($B20,[1]Table2!$B$1:$Z$21,MATCH("xG/90",[1]Table2!$B$1:$Z$1,0),0),"")</f>
        <v/>
      </c>
      <c r="EM43" s="41" t="str">
        <f>IFERROR(VLOOKUP(EM20,[1]Table2!$B$1:$Z$21,MATCH("xGA/90",[1]Table2!$B$1:$Z$1,0),0)*VLOOKUP($B20,[1]Table2!$B$1:$Z$21,MATCH("xG/90",[1]Table2!$B$1:$Z$1,0),0),"")</f>
        <v/>
      </c>
      <c r="EN43" s="41" t="str">
        <f>IFERROR(VLOOKUP(EN20,[1]Table2!$B$1:$Z$21,MATCH("xGA/90",[1]Table2!$B$1:$Z$1,0),0)*VLOOKUP($B20,[1]Table2!$B$1:$Z$21,MATCH("xG/90",[1]Table2!$B$1:$Z$1,0),0),"")</f>
        <v/>
      </c>
      <c r="EO43" s="41" t="str">
        <f>IFERROR(VLOOKUP(EO20,[1]Table2!$B$1:$Z$21,MATCH("xGA/90",[1]Table2!$B$1:$Z$1,0),0)*VLOOKUP($B20,[1]Table2!$B$1:$Z$21,MATCH("xG/90",[1]Table2!$B$1:$Z$1,0),0),"")</f>
        <v/>
      </c>
      <c r="EP43" s="41" t="str">
        <f>IFERROR(VLOOKUP(EP20,[1]Table2!$B$1:$Z$21,MATCH("xGA/90",[1]Table2!$B$1:$Z$1,0),0)*VLOOKUP($B20,[1]Table2!$B$1:$Z$21,MATCH("xG/90",[1]Table2!$B$1:$Z$1,0),0),"")</f>
        <v/>
      </c>
      <c r="EQ43" s="41" t="str">
        <f>IFERROR(VLOOKUP(EQ20,[1]Table2!$B$1:$Z$21,MATCH("xGA/90",[1]Table2!$B$1:$Z$1,0),0)*VLOOKUP($B20,[1]Table2!$B$1:$Z$21,MATCH("xG/90",[1]Table2!$B$1:$Z$1,0),0),"")</f>
        <v/>
      </c>
      <c r="ER43" s="41" t="str">
        <f>IFERROR(VLOOKUP(ER20,[1]Table2!$B$1:$Z$21,MATCH("xGA/90",[1]Table2!$B$1:$Z$1,0),0)*VLOOKUP($B20,[1]Table2!$B$1:$Z$21,MATCH("xG/90",[1]Table2!$B$1:$Z$1,0),0),"")</f>
        <v/>
      </c>
      <c r="ES43" s="41" t="str">
        <f>IFERROR(VLOOKUP(ES20,[1]Table2!$B$1:$Z$21,MATCH("xGA/90",[1]Table2!$B$1:$Z$1,0),0)*VLOOKUP($B20,[1]Table2!$B$1:$Z$21,MATCH("xG/90",[1]Table2!$B$1:$Z$1,0),0),"")</f>
        <v/>
      </c>
      <c r="ET43" s="41">
        <f>IFERROR(VLOOKUP(ET20,[1]Table2!$B$1:$Z$21,MATCH("xGA/90",[1]Table2!$B$1:$Z$1,0),0)*VLOOKUP($B20,[1]Table2!$B$1:$Z$21,MATCH("xG/90",[1]Table2!$B$1:$Z$1,0),0),"")</f>
        <v>1.1043103448275864</v>
      </c>
      <c r="EU43" s="41" t="str">
        <f>IFERROR(VLOOKUP(EU20,[1]Table2!$B$1:$Z$21,MATCH("xGA/90",[1]Table2!$B$1:$Z$1,0),0)*VLOOKUP($B20,[1]Table2!$B$1:$Z$21,MATCH("xG/90",[1]Table2!$B$1:$Z$1,0),0),"")</f>
        <v/>
      </c>
      <c r="EV43" s="41" t="str">
        <f>IFERROR(VLOOKUP(EV20,[1]Table2!$B$1:$Z$21,MATCH("xGA/90",[1]Table2!$B$1:$Z$1,0),0)*VLOOKUP($B20,[1]Table2!$B$1:$Z$21,MATCH("xG/90",[1]Table2!$B$1:$Z$1,0),0),"")</f>
        <v/>
      </c>
      <c r="EW43" s="41" t="str">
        <f>IFERROR(VLOOKUP(EW20,[1]Table2!$B$1:$Z$21,MATCH("xGA/90",[1]Table2!$B$1:$Z$1,0),0)*VLOOKUP($B20,[1]Table2!$B$1:$Z$21,MATCH("xG/90",[1]Table2!$B$1:$Z$1,0),0),"")</f>
        <v/>
      </c>
      <c r="EX43" s="41" t="str">
        <f>IFERROR(VLOOKUP(EX20,[1]Table2!$B$1:$Z$21,MATCH("xGA/90",[1]Table2!$B$1:$Z$1,0),0)*VLOOKUP($B20,[1]Table2!$B$1:$Z$21,MATCH("xG/90",[1]Table2!$B$1:$Z$1,0),0),"")</f>
        <v/>
      </c>
      <c r="EY43" s="41">
        <f>IFERROR(VLOOKUP(EY20,[1]Table2!$B$1:$Z$21,MATCH("xGA/90",[1]Table2!$B$1:$Z$1,0),0)*VLOOKUP($B20,[1]Table2!$B$1:$Z$21,MATCH("xG/90",[1]Table2!$B$1:$Z$1,0),0),"")</f>
        <v>1.5618951612903225</v>
      </c>
      <c r="EZ43" s="41" t="str">
        <f>IFERROR(VLOOKUP(EZ20,[1]Table2!$B$1:$Z$21,MATCH("xGA/90",[1]Table2!$B$1:$Z$1,0),0)*VLOOKUP($B20,[1]Table2!$B$1:$Z$21,MATCH("xG/90",[1]Table2!$B$1:$Z$1,0),0),"")</f>
        <v/>
      </c>
      <c r="FA43" s="41" t="str">
        <f>IFERROR(VLOOKUP(FA20,[1]Table2!$B$1:$Z$21,MATCH("xGA/90",[1]Table2!$B$1:$Z$1,0),0)*VLOOKUP($B20,[1]Table2!$B$1:$Z$21,MATCH("xG/90",[1]Table2!$B$1:$Z$1,0),0),"")</f>
        <v/>
      </c>
      <c r="FB43" s="41" t="str">
        <f>IFERROR(VLOOKUP(FB20,[1]Table2!$B$1:$Z$21,MATCH("xGA/90",[1]Table2!$B$1:$Z$1,0),0)*VLOOKUP($B20,[1]Table2!$B$1:$Z$21,MATCH("xG/90",[1]Table2!$B$1:$Z$1,0),0),"")</f>
        <v/>
      </c>
      <c r="FC43" s="41">
        <f>IFERROR(VLOOKUP(FC20,[1]Table2!$B$1:$Z$21,MATCH("xGA/90",[1]Table2!$B$1:$Z$1,0),0)*VLOOKUP($B20,[1]Table2!$B$1:$Z$21,MATCH("xG/90",[1]Table2!$B$1:$Z$1,0),0),"")</f>
        <v>1.6083984375</v>
      </c>
      <c r="FD43" s="41" t="str">
        <f>IFERROR(VLOOKUP(FD20,[1]Table2!$B$1:$Z$21,MATCH("xGA/90",[1]Table2!$B$1:$Z$1,0),0)*VLOOKUP($B20,[1]Table2!$B$1:$Z$21,MATCH("xG/90",[1]Table2!$B$1:$Z$1,0),0),"")</f>
        <v/>
      </c>
      <c r="FE43" s="41" t="str">
        <f>IFERROR(VLOOKUP(FE20,[1]Table2!$B$1:$Z$21,MATCH("xGA/90",[1]Table2!$B$1:$Z$1,0),0)*VLOOKUP($B20,[1]Table2!$B$1:$Z$21,MATCH("xG/90",[1]Table2!$B$1:$Z$1,0),0),"")</f>
        <v/>
      </c>
      <c r="FF43" s="41" t="str">
        <f>IFERROR(VLOOKUP(FF20,[1]Table2!$B$1:$Z$21,MATCH("xGA/90",[1]Table2!$B$1:$Z$1,0),0)*VLOOKUP($B20,[1]Table2!$B$1:$Z$21,MATCH("xG/90",[1]Table2!$B$1:$Z$1,0),0),"")</f>
        <v/>
      </c>
      <c r="FG43" s="41" t="str">
        <f>IFERROR(VLOOKUP(FG20,[1]Table2!$B$1:$Z$21,MATCH("xGA/90",[1]Table2!$B$1:$Z$1,0),0)*VLOOKUP($B20,[1]Table2!$B$1:$Z$21,MATCH("xG/90",[1]Table2!$B$1:$Z$1,0),0),"")</f>
        <v/>
      </c>
      <c r="FH43" s="41" t="str">
        <f>IFERROR(VLOOKUP(FH20,[1]Table2!$B$1:$Z$21,MATCH("xGA/90",[1]Table2!$B$1:$Z$1,0),0)*VLOOKUP($B20,[1]Table2!$B$1:$Z$21,MATCH("xG/90",[1]Table2!$B$1:$Z$1,0),0),"")</f>
        <v/>
      </c>
      <c r="FI43" s="41" t="str">
        <f>IFERROR(VLOOKUP(FI20,[1]Table2!$B$1:$Z$21,MATCH("xGA/90",[1]Table2!$B$1:$Z$1,0),0)*VLOOKUP($B20,[1]Table2!$B$1:$Z$21,MATCH("xG/90",[1]Table2!$B$1:$Z$1,0),0),"")</f>
        <v/>
      </c>
      <c r="FJ43" s="41" t="str">
        <f>IFERROR(VLOOKUP(FJ20,[1]Table2!$B$1:$Z$21,MATCH("xGA/90",[1]Table2!$B$1:$Z$1,0),0)*VLOOKUP($B20,[1]Table2!$B$1:$Z$21,MATCH("xG/90",[1]Table2!$B$1:$Z$1,0),0),"")</f>
        <v/>
      </c>
      <c r="FK43" s="41" t="str">
        <f>IFERROR(VLOOKUP(FK20,[1]Table2!$B$1:$Z$21,MATCH("xGA/90",[1]Table2!$B$1:$Z$1,0),0)*VLOOKUP($B20,[1]Table2!$B$1:$Z$21,MATCH("xG/90",[1]Table2!$B$1:$Z$1,0),0),"")</f>
        <v/>
      </c>
      <c r="FL43" s="41" t="str">
        <f>IFERROR(VLOOKUP(FL20,[1]Table2!$B$1:$Z$21,MATCH("xGA/90",[1]Table2!$B$1:$Z$1,0),0)*VLOOKUP($B20,[1]Table2!$B$1:$Z$21,MATCH("xG/90",[1]Table2!$B$1:$Z$1,0),0),"")</f>
        <v/>
      </c>
      <c r="FM43" s="41">
        <f>IFERROR(VLOOKUP(FM20,[1]Table2!$B$1:$Z$21,MATCH("xGA/90",[1]Table2!$B$1:$Z$1,0),0)*VLOOKUP($B20,[1]Table2!$B$1:$Z$21,MATCH("xG/90",[1]Table2!$B$1:$Z$1,0),0),"")</f>
        <v>1.6083984375</v>
      </c>
      <c r="FN43" s="41" t="str">
        <f>IFERROR(VLOOKUP(FN20,[1]Table2!$B$1:$Z$21,MATCH("xGA/90",[1]Table2!$B$1:$Z$1,0),0)*VLOOKUP($B20,[1]Table2!$B$1:$Z$21,MATCH("xG/90",[1]Table2!$B$1:$Z$1,0),0),"")</f>
        <v/>
      </c>
      <c r="FO43" s="41" t="str">
        <f>IFERROR(VLOOKUP(FO20,[1]Table2!$B$1:$Z$21,MATCH("xGA/90",[1]Table2!$B$1:$Z$1,0),0)*VLOOKUP($B20,[1]Table2!$B$1:$Z$21,MATCH("xG/90",[1]Table2!$B$1:$Z$1,0),0),"")</f>
        <v/>
      </c>
      <c r="FP43" s="41" t="str">
        <f>IFERROR(VLOOKUP(FP20,[1]Table2!$B$1:$Z$21,MATCH("xGA/90",[1]Table2!$B$1:$Z$1,0),0)*VLOOKUP($B20,[1]Table2!$B$1:$Z$21,MATCH("xG/90",[1]Table2!$B$1:$Z$1,0),0),"")</f>
        <v/>
      </c>
      <c r="FQ43" s="41" t="str">
        <f>IFERROR(VLOOKUP(FQ20,[1]Table2!$B$1:$Z$21,MATCH("xGA/90",[1]Table2!$B$1:$Z$1,0),0)*VLOOKUP($B20,[1]Table2!$B$1:$Z$21,MATCH("xG/90",[1]Table2!$B$1:$Z$1,0),0),"")</f>
        <v/>
      </c>
      <c r="FR43" s="41" t="str">
        <f>IFERROR(VLOOKUP(FR20,[1]Table2!$B$1:$Z$21,MATCH("xGA/90",[1]Table2!$B$1:$Z$1,0),0)*VLOOKUP($B20,[1]Table2!$B$1:$Z$21,MATCH("xG/90",[1]Table2!$B$1:$Z$1,0),0),"")</f>
        <v/>
      </c>
      <c r="FS43" s="41" t="str">
        <f>IFERROR(VLOOKUP(FS20,[1]Table2!$B$1:$Z$21,MATCH("xGA/90",[1]Table2!$B$1:$Z$1,0),0)*VLOOKUP($B20,[1]Table2!$B$1:$Z$21,MATCH("xG/90",[1]Table2!$B$1:$Z$1,0),0),"")</f>
        <v/>
      </c>
      <c r="FT43" s="41">
        <f>IFERROR(VLOOKUP(FT20,[1]Table2!$B$1:$Z$21,MATCH("xGA/90",[1]Table2!$B$1:$Z$1,0),0)*VLOOKUP($B20,[1]Table2!$B$1:$Z$21,MATCH("xG/90",[1]Table2!$B$1:$Z$1,0),0),"")</f>
        <v>1.396923828125</v>
      </c>
      <c r="FU43" s="41" t="str">
        <f>IFERROR(VLOOKUP(FU20,[1]Table2!$B$1:$Z$21,MATCH("xGA/90",[1]Table2!$B$1:$Z$1,0),0)*VLOOKUP($B20,[1]Table2!$B$1:$Z$21,MATCH("xG/90",[1]Table2!$B$1:$Z$1,0),0),"")</f>
        <v/>
      </c>
      <c r="FV43" s="41" t="str">
        <f>IFERROR(VLOOKUP(FV20,[1]Table2!$B$1:$Z$21,MATCH("xGA/90",[1]Table2!$B$1:$Z$1,0),0)*VLOOKUP($B20,[1]Table2!$B$1:$Z$21,MATCH("xG/90",[1]Table2!$B$1:$Z$1,0),0),"")</f>
        <v/>
      </c>
      <c r="FW43" s="41" t="str">
        <f>IFERROR(VLOOKUP(FW20,[1]Table2!$B$1:$Z$21,MATCH("xGA/90",[1]Table2!$B$1:$Z$1,0),0)*VLOOKUP($B20,[1]Table2!$B$1:$Z$21,MATCH("xG/90",[1]Table2!$B$1:$Z$1,0),0),"")</f>
        <v/>
      </c>
      <c r="FX43" s="41" t="str">
        <f>IFERROR(VLOOKUP(FX20,[1]Table2!$B$1:$Z$21,MATCH("xGA/90",[1]Table2!$B$1:$Z$1,0),0)*VLOOKUP($B20,[1]Table2!$B$1:$Z$21,MATCH("xG/90",[1]Table2!$B$1:$Z$1,0),0),"")</f>
        <v/>
      </c>
      <c r="FY43" s="41" t="str">
        <f>IFERROR(VLOOKUP(FY20,[1]Table2!$B$1:$Z$21,MATCH("xGA/90",[1]Table2!$B$1:$Z$1,0),0)*VLOOKUP($B20,[1]Table2!$B$1:$Z$21,MATCH("xG/90",[1]Table2!$B$1:$Z$1,0),0),"")</f>
        <v/>
      </c>
      <c r="FZ43" s="41" t="str">
        <f>IFERROR(VLOOKUP(FZ20,[1]Table2!$B$1:$Z$21,MATCH("xGA/90",[1]Table2!$B$1:$Z$1,0),0)*VLOOKUP($B20,[1]Table2!$B$1:$Z$21,MATCH("xG/90",[1]Table2!$B$1:$Z$1,0),0),"")</f>
        <v/>
      </c>
      <c r="GA43" s="41" t="str">
        <f>IFERROR(VLOOKUP(GA20,[1]Table2!$B$1:$Z$21,MATCH("xGA/90",[1]Table2!$B$1:$Z$1,0),0)*VLOOKUP($B20,[1]Table2!$B$1:$Z$21,MATCH("xG/90",[1]Table2!$B$1:$Z$1,0),0),"")</f>
        <v/>
      </c>
      <c r="GB43" s="41" t="str">
        <f>IFERROR(VLOOKUP(GB20,[1]Table2!$B$1:$Z$21,MATCH("xGA/90",[1]Table2!$B$1:$Z$1,0),0)*VLOOKUP($B20,[1]Table2!$B$1:$Z$21,MATCH("xG/90",[1]Table2!$B$1:$Z$1,0),0),"")</f>
        <v/>
      </c>
      <c r="GC43" s="41" t="str">
        <f>IFERROR(VLOOKUP(GC20,[1]Table2!$B$1:$Z$21,MATCH("xGA/90",[1]Table2!$B$1:$Z$1,0),0)*VLOOKUP($B20,[1]Table2!$B$1:$Z$21,MATCH("xG/90",[1]Table2!$B$1:$Z$1,0),0),"")</f>
        <v/>
      </c>
      <c r="GD43" s="41" t="str">
        <f>IFERROR(VLOOKUP(GD20,[1]Table2!$B$1:$Z$21,MATCH("xGA/90",[1]Table2!$B$1:$Z$1,0),0)*VLOOKUP($B20,[1]Table2!$B$1:$Z$21,MATCH("xG/90",[1]Table2!$B$1:$Z$1,0),0),"")</f>
        <v/>
      </c>
      <c r="GE43" s="41" t="str">
        <f>IFERROR(VLOOKUP(GE20,[1]Table2!$B$1:$Z$21,MATCH("xGA/90",[1]Table2!$B$1:$Z$1,0),0)*VLOOKUP($B20,[1]Table2!$B$1:$Z$21,MATCH("xG/90",[1]Table2!$B$1:$Z$1,0),0),"")</f>
        <v/>
      </c>
      <c r="GF43" s="41" t="str">
        <f>IFERROR(VLOOKUP(GF20,[1]Table2!$B$1:$Z$21,MATCH("xGA/90",[1]Table2!$B$1:$Z$1,0),0)*VLOOKUP($B20,[1]Table2!$B$1:$Z$21,MATCH("xG/90",[1]Table2!$B$1:$Z$1,0),0),"")</f>
        <v/>
      </c>
      <c r="GG43" s="41" t="str">
        <f>IFERROR(VLOOKUP(GG20,[1]Table2!$B$1:$Z$21,MATCH("xGA/90",[1]Table2!$B$1:$Z$1,0),0)*VLOOKUP($B20,[1]Table2!$B$1:$Z$21,MATCH("xG/90",[1]Table2!$B$1:$Z$1,0),0),"")</f>
        <v/>
      </c>
      <c r="GH43" s="41">
        <f>IFERROR(VLOOKUP(GH20,[1]Table2!$B$1:$Z$21,MATCH("xGA/90",[1]Table2!$B$1:$Z$1,0),0)*VLOOKUP($B20,[1]Table2!$B$1:$Z$21,MATCH("xG/90",[1]Table2!$B$1:$Z$1,0),0),"")</f>
        <v>1.253955078125</v>
      </c>
      <c r="GI43" s="41" t="str">
        <f>IFERROR(VLOOKUP(GI20,[1]Table2!$B$1:$Z$21,MATCH("xGA/90",[1]Table2!$B$1:$Z$1,0),0)*VLOOKUP($B20,[1]Table2!$B$1:$Z$21,MATCH("xG/90",[1]Table2!$B$1:$Z$1,0),0),"")</f>
        <v/>
      </c>
      <c r="GJ43" s="41" t="str">
        <f>IFERROR(VLOOKUP(GJ20,[1]Table2!$B$1:$Z$21,MATCH("xGA/90",[1]Table2!$B$1:$Z$1,0),0)*VLOOKUP($B20,[1]Table2!$B$1:$Z$21,MATCH("xG/90",[1]Table2!$B$1:$Z$1,0),0),"")</f>
        <v/>
      </c>
      <c r="GK43" s="41" t="str">
        <f>IFERROR(VLOOKUP(GK20,[1]Table2!$B$1:$Z$21,MATCH("xGA/90",[1]Table2!$B$1:$Z$1,0),0)*VLOOKUP($B20,[1]Table2!$B$1:$Z$21,MATCH("xG/90",[1]Table2!$B$1:$Z$1,0),0),"")</f>
        <v/>
      </c>
      <c r="GL43" s="41" t="str">
        <f>IFERROR(VLOOKUP(GL20,[1]Table2!$B$1:$Z$21,MATCH("xGA/90",[1]Table2!$B$1:$Z$1,0),0)*VLOOKUP($B20,[1]Table2!$B$1:$Z$21,MATCH("xG/90",[1]Table2!$B$1:$Z$1,0),0),"")</f>
        <v/>
      </c>
      <c r="GM43" s="41" t="str">
        <f>IFERROR(VLOOKUP(GM20,[1]Table2!$B$1:$Z$21,MATCH("xGA/90",[1]Table2!$B$1:$Z$1,0),0)*VLOOKUP($B20,[1]Table2!$B$1:$Z$21,MATCH("xG/90",[1]Table2!$B$1:$Z$1,0),0),"")</f>
        <v/>
      </c>
      <c r="GN43" s="41" t="str">
        <f>IFERROR(VLOOKUP(GN20,[1]Table2!$B$1:$Z$21,MATCH("xGA/90",[1]Table2!$B$1:$Z$1,0),0)*VLOOKUP($B20,[1]Table2!$B$1:$Z$21,MATCH("xG/90",[1]Table2!$B$1:$Z$1,0),0),"")</f>
        <v/>
      </c>
      <c r="GO43" s="41">
        <f>IFERROR(VLOOKUP(GO20,[1]Table2!$B$1:$Z$21,MATCH("xGA/90",[1]Table2!$B$1:$Z$1,0),0)*VLOOKUP($B20,[1]Table2!$B$1:$Z$21,MATCH("xG/90",[1]Table2!$B$1:$Z$1,0),0),"")</f>
        <v>1.385009765625</v>
      </c>
      <c r="GP43" s="41" t="str">
        <f>IFERROR(VLOOKUP(GP20,[1]Table2!$B$1:$Z$21,MATCH("xGA/90",[1]Table2!$B$1:$Z$1,0),0)*VLOOKUP($B20,[1]Table2!$B$1:$Z$21,MATCH("xG/90",[1]Table2!$B$1:$Z$1,0),0),"")</f>
        <v/>
      </c>
      <c r="GQ43" s="41" t="str">
        <f>IFERROR(VLOOKUP(GQ20,[1]Table2!$B$1:$Z$21,MATCH("xGA/90",[1]Table2!$B$1:$Z$1,0),0)*VLOOKUP($B20,[1]Table2!$B$1:$Z$21,MATCH("xG/90",[1]Table2!$B$1:$Z$1,0),0),"")</f>
        <v/>
      </c>
      <c r="GR43" s="41" t="str">
        <f>IFERROR(VLOOKUP(GR20,[1]Table2!$B$1:$Z$21,MATCH("xGA/90",[1]Table2!$B$1:$Z$1,0),0)*VLOOKUP($B20,[1]Table2!$B$1:$Z$21,MATCH("xG/90",[1]Table2!$B$1:$Z$1,0),0),"")</f>
        <v/>
      </c>
      <c r="GS43" s="41" t="str">
        <f>IFERROR(VLOOKUP(GS20,[1]Table2!$B$1:$Z$21,MATCH("xGA/90",[1]Table2!$B$1:$Z$1,0),0)*VLOOKUP($B20,[1]Table2!$B$1:$Z$21,MATCH("xG/90",[1]Table2!$B$1:$Z$1,0),0),"")</f>
        <v/>
      </c>
      <c r="GT43" s="41" t="str">
        <f>IFERROR(VLOOKUP(GT20,[1]Table2!$B$1:$Z$21,MATCH("xGA/90",[1]Table2!$B$1:$Z$1,0),0)*VLOOKUP($B20,[1]Table2!$B$1:$Z$21,MATCH("xG/90",[1]Table2!$B$1:$Z$1,0),0),"")</f>
        <v/>
      </c>
      <c r="GU43" s="41" t="str">
        <f>IFERROR(VLOOKUP(GU20,[1]Table2!$B$1:$Z$21,MATCH("xGA/90",[1]Table2!$B$1:$Z$1,0),0)*VLOOKUP($B20,[1]Table2!$B$1:$Z$21,MATCH("xG/90",[1]Table2!$B$1:$Z$1,0),0),"")</f>
        <v/>
      </c>
      <c r="GV43" s="41">
        <f>IFERROR(VLOOKUP(GV20,[1]Table2!$B$1:$Z$21,MATCH("xGA/90",[1]Table2!$B$1:$Z$1,0),0)*VLOOKUP($B20,[1]Table2!$B$1:$Z$21,MATCH("xG/90",[1]Table2!$B$1:$Z$1,0),0),"")</f>
        <v>1.2021673387096774</v>
      </c>
      <c r="GW43" s="41" t="str">
        <f>IFERROR(VLOOKUP(GW20,[1]Table2!$B$1:$Z$21,MATCH("xGA/90",[1]Table2!$B$1:$Z$1,0),0)*VLOOKUP($B20,[1]Table2!$B$1:$Z$21,MATCH("xG/90",[1]Table2!$B$1:$Z$1,0),0),"")</f>
        <v/>
      </c>
      <c r="GX43" s="41" t="str">
        <f>IFERROR(VLOOKUP(GX20,[1]Table2!$B$1:$Z$21,MATCH("xGA/90",[1]Table2!$B$1:$Z$1,0),0)*VLOOKUP($B20,[1]Table2!$B$1:$Z$21,MATCH("xG/90",[1]Table2!$B$1:$Z$1,0),0),"")</f>
        <v/>
      </c>
      <c r="GY43" s="41" t="str">
        <f>IFERROR(VLOOKUP(GY20,[1]Table2!$B$1:$Z$21,MATCH("xGA/90",[1]Table2!$B$1:$Z$1,0),0)*VLOOKUP($B20,[1]Table2!$B$1:$Z$21,MATCH("xG/90",[1]Table2!$B$1:$Z$1,0),0),"")</f>
        <v/>
      </c>
      <c r="GZ43" s="41" t="str">
        <f>IFERROR(VLOOKUP(GZ20,[1]Table2!$B$1:$Z$21,MATCH("xGA/90",[1]Table2!$B$1:$Z$1,0),0)*VLOOKUP($B20,[1]Table2!$B$1:$Z$21,MATCH("xG/90",[1]Table2!$B$1:$Z$1,0),0),"")</f>
        <v/>
      </c>
      <c r="HA43" s="41" t="str">
        <f>IFERROR(VLOOKUP(HA20,[1]Table2!$B$1:$Z$21,MATCH("xGA/90",[1]Table2!$B$1:$Z$1,0),0)*VLOOKUP($B20,[1]Table2!$B$1:$Z$21,MATCH("xG/90",[1]Table2!$B$1:$Z$1,0),0),"")</f>
        <v/>
      </c>
      <c r="HB43" s="41" t="str">
        <f>IFERROR(VLOOKUP(HB20,[1]Table2!$B$1:$Z$21,MATCH("xGA/90",[1]Table2!$B$1:$Z$1,0),0)*VLOOKUP($B20,[1]Table2!$B$1:$Z$21,MATCH("xG/90",[1]Table2!$B$1:$Z$1,0),0),"")</f>
        <v/>
      </c>
      <c r="HC43" s="41">
        <f>IFERROR(VLOOKUP(HC20,[1]Table2!$B$1:$Z$21,MATCH("xGA/90",[1]Table2!$B$1:$Z$1,0),0)*VLOOKUP($B20,[1]Table2!$B$1:$Z$21,MATCH("xG/90",[1]Table2!$B$1:$Z$1,0),0),"")</f>
        <v>1.6024414062499999</v>
      </c>
      <c r="HD43" s="41" t="str">
        <f>IFERROR(VLOOKUP(HD20,[1]Table2!$B$1:$Z$21,MATCH("xGA/90",[1]Table2!$B$1:$Z$1,0),0)*VLOOKUP($B20,[1]Table2!$B$1:$Z$21,MATCH("xG/90",[1]Table2!$B$1:$Z$1,0),0),"")</f>
        <v/>
      </c>
      <c r="HE43" s="41" t="str">
        <f>IFERROR(VLOOKUP(HE20,[1]Table2!$B$1:$Z$21,MATCH("xGA/90",[1]Table2!$B$1:$Z$1,0),0)*VLOOKUP($B20,[1]Table2!$B$1:$Z$21,MATCH("xG/90",[1]Table2!$B$1:$Z$1,0),0),"")</f>
        <v/>
      </c>
      <c r="HF43" s="41" t="str">
        <f>IFERROR(VLOOKUP(HF20,[1]Table2!$B$1:$Z$21,MATCH("xGA/90",[1]Table2!$B$1:$Z$1,0),0)*VLOOKUP($B20,[1]Table2!$B$1:$Z$21,MATCH("xG/90",[1]Table2!$B$1:$Z$1,0),0),"")</f>
        <v/>
      </c>
      <c r="HG43" s="41" t="str">
        <f>IFERROR(VLOOKUP(HG20,[1]Table2!$B$1:$Z$21,MATCH("xGA/90",[1]Table2!$B$1:$Z$1,0),0)*VLOOKUP($B20,[1]Table2!$B$1:$Z$21,MATCH("xG/90",[1]Table2!$B$1:$Z$1,0),0),"")</f>
        <v/>
      </c>
      <c r="HH43" s="41" t="str">
        <f>IFERROR(VLOOKUP(HH20,[1]Table2!$B$1:$Z$21,MATCH("xGA/90",[1]Table2!$B$1:$Z$1,0),0)*VLOOKUP($B20,[1]Table2!$B$1:$Z$21,MATCH("xG/90",[1]Table2!$B$1:$Z$1,0),0),"")</f>
        <v/>
      </c>
      <c r="HI43" s="41" t="str">
        <f>IFERROR(VLOOKUP(HI20,[1]Table2!$B$1:$Z$21,MATCH("xGA/90",[1]Table2!$B$1:$Z$1,0),0)*VLOOKUP($B20,[1]Table2!$B$1:$Z$21,MATCH("xG/90",[1]Table2!$B$1:$Z$1,0),0),"")</f>
        <v/>
      </c>
      <c r="HJ43" s="41">
        <f>IFERROR(VLOOKUP(HJ20,[1]Table2!$B$1:$Z$21,MATCH("xGA/90",[1]Table2!$B$1:$Z$1,0),0)*VLOOKUP($B20,[1]Table2!$B$1:$Z$21,MATCH("xG/90",[1]Table2!$B$1:$Z$1,0),0),"")</f>
        <v>1.5398925781250001</v>
      </c>
      <c r="HK43" s="41" t="str">
        <f>IFERROR(VLOOKUP(HK20,[1]Table2!$B$1:$Z$21,MATCH("xGA/90",[1]Table2!$B$1:$Z$1,0),0)*VLOOKUP($B20,[1]Table2!$B$1:$Z$21,MATCH("xG/90",[1]Table2!$B$1:$Z$1,0),0),"")</f>
        <v/>
      </c>
      <c r="HL43" s="41" t="str">
        <f>IFERROR(VLOOKUP(HL20,[1]Table2!$B$1:$Z$21,MATCH("xGA/90",[1]Table2!$B$1:$Z$1,0),0)*VLOOKUP($B20,[1]Table2!$B$1:$Z$21,MATCH("xG/90",[1]Table2!$B$1:$Z$1,0),0),"")</f>
        <v/>
      </c>
      <c r="HM43" s="41" t="str">
        <f>IFERROR(VLOOKUP(HM20,[1]Table2!$B$1:$Z$21,MATCH("xGA/90",[1]Table2!$B$1:$Z$1,0),0)*VLOOKUP($B20,[1]Table2!$B$1:$Z$21,MATCH("xG/90",[1]Table2!$B$1:$Z$1,0),0),"")</f>
        <v/>
      </c>
      <c r="HN43" s="41" t="str">
        <f>IFERROR(VLOOKUP(HN20,[1]Table2!$B$1:$Z$21,MATCH("xGA/90",[1]Table2!$B$1:$Z$1,0),0)*VLOOKUP($B20,[1]Table2!$B$1:$Z$21,MATCH("xG/90",[1]Table2!$B$1:$Z$1,0),0),"")</f>
        <v/>
      </c>
      <c r="HO43" s="41" t="str">
        <f>IFERROR(VLOOKUP(HO20,[1]Table2!$B$1:$Z$21,MATCH("xGA/90",[1]Table2!$B$1:$Z$1,0),0)*VLOOKUP($B20,[1]Table2!$B$1:$Z$21,MATCH("xG/90",[1]Table2!$B$1:$Z$1,0),0),"")</f>
        <v/>
      </c>
      <c r="HP43" s="41" t="str">
        <f>IFERROR(VLOOKUP(HP20,[1]Table2!$B$1:$Z$21,MATCH("xGA/90",[1]Table2!$B$1:$Z$1,0),0)*VLOOKUP($B20,[1]Table2!$B$1:$Z$21,MATCH("xG/90",[1]Table2!$B$1:$Z$1,0),0),"")</f>
        <v/>
      </c>
      <c r="HQ43" s="41" t="str">
        <f>IFERROR(VLOOKUP(HQ20,[1]Table2!$B$1:$Z$21,MATCH("xGA/90",[1]Table2!$B$1:$Z$1,0),0)*VLOOKUP($B20,[1]Table2!$B$1:$Z$21,MATCH("xG/90",[1]Table2!$B$1:$Z$1,0),0),"")</f>
        <v/>
      </c>
      <c r="HR43" s="41">
        <f>IFERROR(VLOOKUP(HR20,[1]Table2!$B$1:$Z$21,MATCH("xGA/90",[1]Table2!$B$1:$Z$1,0),0)*VLOOKUP($B20,[1]Table2!$B$1:$Z$21,MATCH("xG/90",[1]Table2!$B$1:$Z$1,0),0),"")</f>
        <v>1.22953125</v>
      </c>
      <c r="HS43" s="41" t="str">
        <f>IFERROR(VLOOKUP(HS20,[1]Table2!$B$1:$Z$21,MATCH("xGA/90",[1]Table2!$B$1:$Z$1,0),0)*VLOOKUP($B20,[1]Table2!$B$1:$Z$21,MATCH("xG/90",[1]Table2!$B$1:$Z$1,0),0),"")</f>
        <v/>
      </c>
      <c r="HT43" s="41" t="str">
        <f>IFERROR(VLOOKUP(HT20,[1]Table2!$B$1:$Z$21,MATCH("xGA/90",[1]Table2!$B$1:$Z$1,0),0)*VLOOKUP($B20,[1]Table2!$B$1:$Z$21,MATCH("xG/90",[1]Table2!$B$1:$Z$1,0),0),"")</f>
        <v/>
      </c>
      <c r="HU43" s="41">
        <f>IFERROR(VLOOKUP(HU20,[1]Table2!$B$1:$Z$21,MATCH("xGA/90",[1]Table2!$B$1:$Z$1,0),0)*VLOOKUP($B20,[1]Table2!$B$1:$Z$21,MATCH("xG/90",[1]Table2!$B$1:$Z$1,0),0),"")</f>
        <v>1.253955078125</v>
      </c>
      <c r="HV43" s="41" t="str">
        <f>IFERROR(VLOOKUP(HV20,[1]Table2!$B$1:$Z$21,MATCH("xGA/90",[1]Table2!$B$1:$Z$1,0),0)*VLOOKUP($B20,[1]Table2!$B$1:$Z$21,MATCH("xG/90",[1]Table2!$B$1:$Z$1,0),0),"")</f>
        <v/>
      </c>
      <c r="HW43" s="41" t="str">
        <f>IFERROR(VLOOKUP(HW20,[1]Table2!$B$1:$Z$21,MATCH("xGA/90",[1]Table2!$B$1:$Z$1,0),0)*VLOOKUP($B20,[1]Table2!$B$1:$Z$21,MATCH("xG/90",[1]Table2!$B$1:$Z$1,0),0),"")</f>
        <v/>
      </c>
      <c r="HX43" s="41">
        <f>IFERROR(VLOOKUP(HX20,[1]Table2!$B$1:$Z$21,MATCH("xGA/90",[1]Table2!$B$1:$Z$1,0),0)*VLOOKUP($B20,[1]Table2!$B$1:$Z$21,MATCH("xG/90",[1]Table2!$B$1:$Z$1,0),0),"")</f>
        <v>1.2271484375000001</v>
      </c>
      <c r="HY43" s="41" t="str">
        <f>IFERROR(VLOOKUP(HY20,[1]Table2!$B$1:$Z$21,MATCH("xGA/90",[1]Table2!$B$1:$Z$1,0),0)*VLOOKUP($B20,[1]Table2!$B$1:$Z$21,MATCH("xG/90",[1]Table2!$B$1:$Z$1,0),0),"")</f>
        <v/>
      </c>
      <c r="HZ43" s="41" t="str">
        <f>IFERROR(VLOOKUP(HZ20,[1]Table2!$B$1:$Z$21,MATCH("xGA/90",[1]Table2!$B$1:$Z$1,0),0)*VLOOKUP($B20,[1]Table2!$B$1:$Z$21,MATCH("xG/90",[1]Table2!$B$1:$Z$1,0),0),"")</f>
        <v/>
      </c>
      <c r="IA43" s="41" t="str">
        <f>IFERROR(VLOOKUP(IA20,[1]Table2!$B$1:$Z$21,MATCH("xGA/90",[1]Table2!$B$1:$Z$1,0),0)*VLOOKUP($B20,[1]Table2!$B$1:$Z$21,MATCH("xG/90",[1]Table2!$B$1:$Z$1,0),0),"")</f>
        <v/>
      </c>
      <c r="IB43" s="41" t="str">
        <f>IFERROR(VLOOKUP(IB20,[1]Table2!$B$1:$Z$21,MATCH("xGA/90",[1]Table2!$B$1:$Z$1,0),0)*VLOOKUP($B20,[1]Table2!$B$1:$Z$21,MATCH("xG/90",[1]Table2!$B$1:$Z$1,0),0),"")</f>
        <v/>
      </c>
      <c r="IC43" s="41" t="str">
        <f>IFERROR(VLOOKUP(IC20,[1]Table2!$B$1:$Z$21,MATCH("xGA/90",[1]Table2!$B$1:$Z$1,0),0)*VLOOKUP($B20,[1]Table2!$B$1:$Z$21,MATCH("xG/90",[1]Table2!$B$1:$Z$1,0),0),"")</f>
        <v/>
      </c>
      <c r="ID43" s="41" t="str">
        <f>IFERROR(VLOOKUP(ID20,[1]Table2!$B$1:$Z$21,MATCH("xGA/90",[1]Table2!$B$1:$Z$1,0),0)*VLOOKUP($B20,[1]Table2!$B$1:$Z$21,MATCH("xG/90",[1]Table2!$B$1:$Z$1,0),0),"")</f>
        <v/>
      </c>
      <c r="IE43" s="41" t="str">
        <f>IFERROR(VLOOKUP(IE20,[1]Table2!$B$1:$Z$21,MATCH("xGA/90",[1]Table2!$B$1:$Z$1,0),0)*VLOOKUP($B20,[1]Table2!$B$1:$Z$21,MATCH("xG/90",[1]Table2!$B$1:$Z$1,0),0),"")</f>
        <v/>
      </c>
      <c r="IF43" s="41" t="str">
        <f>IFERROR(VLOOKUP(IF20,[1]Table2!$B$1:$Z$21,MATCH("xGA/90",[1]Table2!$B$1:$Z$1,0),0)*VLOOKUP($B20,[1]Table2!$B$1:$Z$21,MATCH("xG/90",[1]Table2!$B$1:$Z$1,0),0),"")</f>
        <v/>
      </c>
      <c r="IG43" s="41" t="str">
        <f>IFERROR(VLOOKUP(IG20,[1]Table2!$B$1:$Z$21,MATCH("xGA/90",[1]Table2!$B$1:$Z$1,0),0)*VLOOKUP($B20,[1]Table2!$B$1:$Z$21,MATCH("xG/90",[1]Table2!$B$1:$Z$1,0),0),"")</f>
        <v/>
      </c>
      <c r="IH43" s="41" t="str">
        <f>IFERROR(VLOOKUP(IH20,[1]Table2!$B$1:$Z$21,MATCH("xGA/90",[1]Table2!$B$1:$Z$1,0),0)*VLOOKUP($B20,[1]Table2!$B$1:$Z$21,MATCH("xG/90",[1]Table2!$B$1:$Z$1,0),0),"")</f>
        <v/>
      </c>
      <c r="II43" s="41" t="str">
        <f>IFERROR(VLOOKUP(II20,[1]Table2!$B$1:$Z$21,MATCH("xGA/90",[1]Table2!$B$1:$Z$1,0),0)*VLOOKUP($B20,[1]Table2!$B$1:$Z$21,MATCH("xG/90",[1]Table2!$B$1:$Z$1,0),0),"")</f>
        <v/>
      </c>
      <c r="IJ43" s="41" t="str">
        <f>IFERROR(VLOOKUP(IJ20,[1]Table2!$B$1:$Z$21,MATCH("xGA/90",[1]Table2!$B$1:$Z$1,0),0)*VLOOKUP($B20,[1]Table2!$B$1:$Z$21,MATCH("xG/90",[1]Table2!$B$1:$Z$1,0),0),"")</f>
        <v/>
      </c>
      <c r="IK43" s="41" t="str">
        <f>IFERROR(VLOOKUP(IK20,[1]Table2!$B$1:$Z$21,MATCH("xGA/90",[1]Table2!$B$1:$Z$1,0),0)*VLOOKUP($B20,[1]Table2!$B$1:$Z$21,MATCH("xG/90",[1]Table2!$B$1:$Z$1,0),0),"")</f>
        <v/>
      </c>
      <c r="IL43" s="41" t="str">
        <f>IFERROR(VLOOKUP(IL20,[1]Table2!$B$1:$Z$21,MATCH("xGA/90",[1]Table2!$B$1:$Z$1,0),0)*VLOOKUP($B20,[1]Table2!$B$1:$Z$21,MATCH("xG/90",[1]Table2!$B$1:$Z$1,0),0),"")</f>
        <v/>
      </c>
      <c r="IM43" s="41">
        <f>IFERROR(VLOOKUP(IM20,[1]Table2!$B$1:$Z$21,MATCH("xGA/90",[1]Table2!$B$1:$Z$1,0),0)*VLOOKUP($B20,[1]Table2!$B$1:$Z$21,MATCH("xG/90",[1]Table2!$B$1:$Z$1,0),0),"")</f>
        <v>1.2144657258064515</v>
      </c>
      <c r="IN43" s="41" t="str">
        <f>IFERROR(VLOOKUP(IN20,[1]Table2!$B$1:$Z$21,MATCH("xGA/90",[1]Table2!$B$1:$Z$1,0),0)*VLOOKUP($B20,[1]Table2!$B$1:$Z$21,MATCH("xG/90",[1]Table2!$B$1:$Z$1,0),0),"")</f>
        <v/>
      </c>
      <c r="IO43" s="41" t="str">
        <f>IFERROR(VLOOKUP(IO20,[1]Table2!$B$1:$Z$21,MATCH("xGA/90",[1]Table2!$B$1:$Z$1,0),0)*VLOOKUP($B20,[1]Table2!$B$1:$Z$21,MATCH("xG/90",[1]Table2!$B$1:$Z$1,0),0),"")</f>
        <v/>
      </c>
      <c r="IP43" s="41" t="str">
        <f>IFERROR(VLOOKUP(IP20,[1]Table2!$B$1:$Z$21,MATCH("xGA/90",[1]Table2!$B$1:$Z$1,0),0)*VLOOKUP($B20,[1]Table2!$B$1:$Z$21,MATCH("xG/90",[1]Table2!$B$1:$Z$1,0),0),"")</f>
        <v/>
      </c>
      <c r="IQ43" s="41" t="str">
        <f>IFERROR(VLOOKUP(IQ20,[1]Table2!$B$1:$Z$21,MATCH("xGA/90",[1]Table2!$B$1:$Z$1,0),0)*VLOOKUP($B20,[1]Table2!$B$1:$Z$21,MATCH("xG/90",[1]Table2!$B$1:$Z$1,0),0),"")</f>
        <v/>
      </c>
      <c r="IR43" s="41" t="str">
        <f>IFERROR(VLOOKUP(IR20,[1]Table2!$B$1:$Z$21,MATCH("xGA/90",[1]Table2!$B$1:$Z$1,0),0)*VLOOKUP($B20,[1]Table2!$B$1:$Z$21,MATCH("xG/90",[1]Table2!$B$1:$Z$1,0),0),"")</f>
        <v/>
      </c>
      <c r="IS43" s="41">
        <f>IFERROR(VLOOKUP(IS20,[1]Table2!$B$1:$Z$21,MATCH("xGA/90",[1]Table2!$B$1:$Z$1,0),0)*VLOOKUP($B20,[1]Table2!$B$1:$Z$21,MATCH("xG/90",[1]Table2!$B$1:$Z$1,0),0),"")</f>
        <v>0.77838541666666661</v>
      </c>
      <c r="IT43" s="41" t="str">
        <f>IFERROR(VLOOKUP(IT20,[1]Table2!$B$1:$Z$21,MATCH("xGA/90",[1]Table2!$B$1:$Z$1,0),0)*VLOOKUP($B20,[1]Table2!$B$1:$Z$21,MATCH("xG/90",[1]Table2!$B$1:$Z$1,0),0),"")</f>
        <v/>
      </c>
      <c r="IU43" s="41" t="str">
        <f>IFERROR(VLOOKUP(IU20,[1]Table2!$B$1:$Z$21,MATCH("xGA/90",[1]Table2!$B$1:$Z$1,0),0)*VLOOKUP($B20,[1]Table2!$B$1:$Z$21,MATCH("xG/90",[1]Table2!$B$1:$Z$1,0),0),"")</f>
        <v/>
      </c>
      <c r="IV43" s="41" t="str">
        <f>IFERROR(VLOOKUP(IV20,[1]Table2!$B$1:$Z$21,MATCH("xGA/90",[1]Table2!$B$1:$Z$1,0),0)*VLOOKUP($B20,[1]Table2!$B$1:$Z$21,MATCH("xG/90",[1]Table2!$B$1:$Z$1,0),0),"")</f>
        <v/>
      </c>
      <c r="IW43" s="41" t="str">
        <f>IFERROR(VLOOKUP(IW20,[1]Table2!$B$1:$Z$21,MATCH("xGA/90",[1]Table2!$B$1:$Z$1,0),0)*VLOOKUP($B20,[1]Table2!$B$1:$Z$21,MATCH("xG/90",[1]Table2!$B$1:$Z$1,0),0),"")</f>
        <v/>
      </c>
      <c r="IX43" s="41" t="str">
        <f>IFERROR(VLOOKUP(IX20,[1]Table2!$B$1:$Z$21,MATCH("xGA/90",[1]Table2!$B$1:$Z$1,0),0)*VLOOKUP($B20,[1]Table2!$B$1:$Z$21,MATCH("xG/90",[1]Table2!$B$1:$Z$1,0),0),"")</f>
        <v/>
      </c>
      <c r="IY43" s="41" t="str">
        <f>IFERROR(VLOOKUP(IY20,[1]Table2!$B$1:$Z$21,MATCH("xGA/90",[1]Table2!$B$1:$Z$1,0),0)*VLOOKUP($B20,[1]Table2!$B$1:$Z$21,MATCH("xG/90",[1]Table2!$B$1:$Z$1,0),0),"")</f>
        <v/>
      </c>
      <c r="IZ43" s="41">
        <f>IFERROR(VLOOKUP(IZ20,[1]Table2!$B$1:$Z$21,MATCH("xGA/90",[1]Table2!$B$1:$Z$1,0),0)*VLOOKUP($B20,[1]Table2!$B$1:$Z$21,MATCH("xG/90",[1]Table2!$B$1:$Z$1,0),0),"")</f>
        <v>1.2390625</v>
      </c>
      <c r="JA43" s="41" t="str">
        <f>IFERROR(VLOOKUP(JA20,[1]Table2!$B$1:$Z$21,MATCH("xGA/90",[1]Table2!$B$1:$Z$1,0),0)*VLOOKUP($B20,[1]Table2!$B$1:$Z$21,MATCH("xG/90",[1]Table2!$B$1:$Z$1,0),0),"")</f>
        <v/>
      </c>
      <c r="JB43" s="41" t="str">
        <f>IFERROR(VLOOKUP(JB20,[1]Table2!$B$1:$Z$21,MATCH("xGA/90",[1]Table2!$B$1:$Z$1,0),0)*VLOOKUP($B20,[1]Table2!$B$1:$Z$21,MATCH("xG/90",[1]Table2!$B$1:$Z$1,0),0),"")</f>
        <v/>
      </c>
      <c r="JC43" s="41" t="str">
        <f>IFERROR(VLOOKUP(JC20,[1]Table2!$B$1:$Z$21,MATCH("xGA/90",[1]Table2!$B$1:$Z$1,0),0)*VLOOKUP($B20,[1]Table2!$B$1:$Z$21,MATCH("xG/90",[1]Table2!$B$1:$Z$1,0),0),"")</f>
        <v/>
      </c>
      <c r="JD43" s="41" t="str">
        <f>IFERROR(VLOOKUP(JD20,[1]Table2!$B$1:$Z$21,MATCH("xGA/90",[1]Table2!$B$1:$Z$1,0),0)*VLOOKUP($B20,[1]Table2!$B$1:$Z$21,MATCH("xG/90",[1]Table2!$B$1:$Z$1,0),0),"")</f>
        <v/>
      </c>
      <c r="JE43" s="41" t="str">
        <f>IFERROR(VLOOKUP(JE20,[1]Table2!$B$1:$Z$21,MATCH("xGA/90",[1]Table2!$B$1:$Z$1,0),0)*VLOOKUP($B20,[1]Table2!$B$1:$Z$21,MATCH("xG/90",[1]Table2!$B$1:$Z$1,0),0),"")</f>
        <v/>
      </c>
      <c r="JF43" s="41">
        <f>IFERROR(VLOOKUP(JF20,[1]Table2!$B$1:$Z$21,MATCH("xGA/90",[1]Table2!$B$1:$Z$1,0),0)*VLOOKUP($B20,[1]Table2!$B$1:$Z$21,MATCH("xG/90",[1]Table2!$B$1:$Z$1,0),0),"")</f>
        <v>1.0335449218750001</v>
      </c>
      <c r="JG43" s="41" t="str">
        <f>IFERROR(VLOOKUP(JG20,[1]Table2!$B$1:$Z$21,MATCH("xGA/90",[1]Table2!$B$1:$Z$1,0),0)*VLOOKUP($B20,[1]Table2!$B$1:$Z$21,MATCH("xG/90",[1]Table2!$B$1:$Z$1,0),0),"")</f>
        <v/>
      </c>
      <c r="JH43" s="41" t="str">
        <f>IFERROR(VLOOKUP(JH20,[1]Table2!$B$1:$Z$21,MATCH("xGA/90",[1]Table2!$B$1:$Z$1,0),0)*VLOOKUP($B20,[1]Table2!$B$1:$Z$21,MATCH("xG/90",[1]Table2!$B$1:$Z$1,0),0),"")</f>
        <v/>
      </c>
      <c r="JI43" s="41" t="str">
        <f>IFERROR(VLOOKUP(JI20,[1]Table2!$B$1:$Z$21,MATCH("xGA/90",[1]Table2!$B$1:$Z$1,0),0)*VLOOKUP($B20,[1]Table2!$B$1:$Z$21,MATCH("xG/90",[1]Table2!$B$1:$Z$1,0),0),"")</f>
        <v/>
      </c>
      <c r="JJ43" s="41" t="str">
        <f>IFERROR(VLOOKUP(JJ20,[1]Table2!$B$1:$Z$21,MATCH("xGA/90",[1]Table2!$B$1:$Z$1,0),0)*VLOOKUP($B20,[1]Table2!$B$1:$Z$21,MATCH("xG/90",[1]Table2!$B$1:$Z$1,0),0),"")</f>
        <v/>
      </c>
      <c r="JK43" s="41" t="str">
        <f>IFERROR(VLOOKUP(JK20,[1]Table2!$B$1:$Z$21,MATCH("xGA/90",[1]Table2!$B$1:$Z$1,0),0)*VLOOKUP($B20,[1]Table2!$B$1:$Z$21,MATCH("xG/90",[1]Table2!$B$1:$Z$1,0),0),"")</f>
        <v/>
      </c>
      <c r="JL43" s="41">
        <f>IFERROR(VLOOKUP(JL20,[1]Table2!$B$1:$Z$21,MATCH("xGA/90",[1]Table2!$B$1:$Z$1,0),0)*VLOOKUP($B20,[1]Table2!$B$1:$Z$21,MATCH("xG/90",[1]Table2!$B$1:$Z$1,0),0),"")</f>
        <v>1.6769042968749999</v>
      </c>
      <c r="JM43" s="41" t="str">
        <f>IFERROR(VLOOKUP(JM20,[1]Table2!$B$1:$Z$21,MATCH("xGA/90",[1]Table2!$B$1:$Z$1,0),0)*VLOOKUP($B20,[1]Table2!$B$1:$Z$21,MATCH("xG/90",[1]Table2!$B$1:$Z$1,0),0),"")</f>
        <v/>
      </c>
      <c r="JN43" s="41" t="str">
        <f>IFERROR(VLOOKUP(JN20,[1]Table2!$B$1:$Z$21,MATCH("xGA/90",[1]Table2!$B$1:$Z$1,0),0)*VLOOKUP($B20,[1]Table2!$B$1:$Z$21,MATCH("xG/90",[1]Table2!$B$1:$Z$1,0),0),"")</f>
        <v/>
      </c>
      <c r="JO43" s="41">
        <f>IFERROR(VLOOKUP(JO20,[1]Table2!$B$1:$Z$21,MATCH("xGA/90",[1]Table2!$B$1:$Z$1,0),0)*VLOOKUP($B20,[1]Table2!$B$1:$Z$21,MATCH("xG/90",[1]Table2!$B$1:$Z$1,0),0),"")</f>
        <v>0.97772177419354844</v>
      </c>
      <c r="JP43" s="41" t="str">
        <f>IFERROR(VLOOKUP(JP20,[1]Table2!$B$1:$Z$21,MATCH("xGA/90",[1]Table2!$B$1:$Z$1,0),0)*VLOOKUP($B20,[1]Table2!$B$1:$Z$21,MATCH("xG/90",[1]Table2!$B$1:$Z$1,0),0),"")</f>
        <v/>
      </c>
      <c r="JQ43" s="41" t="str">
        <f>IFERROR(VLOOKUP(JQ20,[1]Table2!$B$1:$Z$21,MATCH("xGA/90",[1]Table2!$B$1:$Z$1,0),0)*VLOOKUP($B20,[1]Table2!$B$1:$Z$21,MATCH("xG/90",[1]Table2!$B$1:$Z$1,0),0),"")</f>
        <v/>
      </c>
      <c r="JR43" s="41" t="str">
        <f>IFERROR(VLOOKUP(JR20,[1]Table2!$B$1:$Z$21,MATCH("xGA/90",[1]Table2!$B$1:$Z$1,0),0)*VLOOKUP($B20,[1]Table2!$B$1:$Z$21,MATCH("xG/90",[1]Table2!$B$1:$Z$1,0),0),"")</f>
        <v/>
      </c>
      <c r="JS43" s="41" t="str">
        <f>IFERROR(VLOOKUP(JS20,[1]Table2!$B$1:$Z$21,MATCH("xGA/90",[1]Table2!$B$1:$Z$1,0),0)*VLOOKUP($B20,[1]Table2!$B$1:$Z$21,MATCH("xG/90",[1]Table2!$B$1:$Z$1,0),0),"")</f>
        <v/>
      </c>
      <c r="JT43" s="41" t="str">
        <f>IFERROR(VLOOKUP(JT20,[1]Table2!$B$1:$Z$21,MATCH("xGA/90",[1]Table2!$B$1:$Z$1,0),0)*VLOOKUP($B20,[1]Table2!$B$1:$Z$21,MATCH("xG/90",[1]Table2!$B$1:$Z$1,0),0),"")</f>
        <v/>
      </c>
      <c r="JU43" s="41" t="str">
        <f>IFERROR(VLOOKUP(JU20,[1]Table2!$B$1:$Z$21,MATCH("xGA/90",[1]Table2!$B$1:$Z$1,0),0)*VLOOKUP($B20,[1]Table2!$B$1:$Z$21,MATCH("xG/90",[1]Table2!$B$1:$Z$1,0),0),"")</f>
        <v/>
      </c>
      <c r="JV43" s="41" t="str">
        <f>IFERROR(VLOOKUP(JV20,[1]Table2!$B$1:$Z$21,MATCH("xGA/90",[1]Table2!$B$1:$Z$1,0),0)*VLOOKUP($B20,[1]Table2!$B$1:$Z$21,MATCH("xG/90",[1]Table2!$B$1:$Z$1,0),0),"")</f>
        <v/>
      </c>
      <c r="JW43" s="41">
        <f>IFERROR(VLOOKUP(JW20,[1]Table2!$B$1:$Z$21,MATCH("xGA/90",[1]Table2!$B$1:$Z$1,0),0)*VLOOKUP($B20,[1]Table2!$B$1:$Z$21,MATCH("xG/90",[1]Table2!$B$1:$Z$1,0),0),"")</f>
        <v>1.6083984375</v>
      </c>
      <c r="JX43" s="41" t="str">
        <f>IFERROR(VLOOKUP(JX20,[1]Table2!$B$1:$Z$21,MATCH("xGA/90",[1]Table2!$B$1:$Z$1,0),0)*VLOOKUP($B20,[1]Table2!$B$1:$Z$21,MATCH("xG/90",[1]Table2!$B$1:$Z$1,0),0),"")</f>
        <v/>
      </c>
      <c r="JY43" s="41" t="str">
        <f>IFERROR(VLOOKUP(JY20,[1]Table2!$B$1:$Z$21,MATCH("xGA/90",[1]Table2!$B$1:$Z$1,0),0)*VLOOKUP($B20,[1]Table2!$B$1:$Z$21,MATCH("xG/90",[1]Table2!$B$1:$Z$1,0),0),"")</f>
        <v/>
      </c>
      <c r="JZ43" s="41" t="str">
        <f>IFERROR(VLOOKUP(JZ20,[1]Table2!$B$1:$Z$21,MATCH("xGA/90",[1]Table2!$B$1:$Z$1,0),0)*VLOOKUP($B20,[1]Table2!$B$1:$Z$21,MATCH("xG/90",[1]Table2!$B$1:$Z$1,0),0),"")</f>
        <v/>
      </c>
      <c r="KA43" s="41" t="str">
        <f>IFERROR(VLOOKUP(KA20,[1]Table2!$B$1:$Z$21,MATCH("xGA/90",[1]Table2!$B$1:$Z$1,0),0)*VLOOKUP($B20,[1]Table2!$B$1:$Z$21,MATCH("xG/90",[1]Table2!$B$1:$Z$1,0),0),"")</f>
        <v/>
      </c>
      <c r="KB43" s="41">
        <f>IFERROR(VLOOKUP(KB20,[1]Table2!$B$1:$Z$21,MATCH("xGA/90",[1]Table2!$B$1:$Z$1,0),0)*VLOOKUP($B20,[1]Table2!$B$1:$Z$21,MATCH("xG/90",[1]Table2!$B$1:$Z$1,0),0),"")</f>
        <v>1.5618951612903225</v>
      </c>
      <c r="KC43" s="41" t="str">
        <f>IFERROR(VLOOKUP(KC20,[1]Table2!$B$1:$Z$21,MATCH("xGA/90",[1]Table2!$B$1:$Z$1,0),0)*VLOOKUP($B20,[1]Table2!$B$1:$Z$21,MATCH("xG/90",[1]Table2!$B$1:$Z$1,0),0),"")</f>
        <v/>
      </c>
      <c r="KD43" s="41" t="str">
        <f>IFERROR(VLOOKUP(KD20,[1]Table2!$B$1:$Z$21,MATCH("xGA/90",[1]Table2!$B$1:$Z$1,0),0)*VLOOKUP($B20,[1]Table2!$B$1:$Z$21,MATCH("xG/90",[1]Table2!$B$1:$Z$1,0),0),"")</f>
        <v/>
      </c>
      <c r="KE43" s="41" t="str">
        <f>IFERROR(VLOOKUP(KE20,[1]Table2!$B$1:$Z$21,MATCH("xGA/90",[1]Table2!$B$1:$Z$1,0),0)*VLOOKUP($B20,[1]Table2!$B$1:$Z$21,MATCH("xG/90",[1]Table2!$B$1:$Z$1,0),0),"")</f>
        <v/>
      </c>
      <c r="KF43" s="41" t="str">
        <f>IFERROR(VLOOKUP(KF20,[1]Table2!$B$1:$Z$21,MATCH("xGA/90",[1]Table2!$B$1:$Z$1,0),0)*VLOOKUP($B20,[1]Table2!$B$1:$Z$21,MATCH("xG/90",[1]Table2!$B$1:$Z$1,0),0),"")</f>
        <v/>
      </c>
      <c r="KG43" s="41" t="str">
        <f>IFERROR(VLOOKUP(KG20,[1]Table2!$B$1:$Z$21,MATCH("xGA/90",[1]Table2!$B$1:$Z$1,0),0)*VLOOKUP($B20,[1]Table2!$B$1:$Z$21,MATCH("xG/90",[1]Table2!$B$1:$Z$1,0),0),"")</f>
        <v/>
      </c>
      <c r="KH43" s="41" t="str">
        <f>IFERROR(VLOOKUP(KH20,[1]Table2!$B$1:$Z$21,MATCH("xGA/90",[1]Table2!$B$1:$Z$1,0),0)*VLOOKUP($B20,[1]Table2!$B$1:$Z$21,MATCH("xG/90",[1]Table2!$B$1:$Z$1,0),0),"")</f>
        <v/>
      </c>
      <c r="KI43" s="41" t="str">
        <f>IFERROR(VLOOKUP(KI20,[1]Table2!$B$1:$Z$21,MATCH("xGA/90",[1]Table2!$B$1:$Z$1,0),0)*VLOOKUP($B20,[1]Table2!$B$1:$Z$21,MATCH("xG/90",[1]Table2!$B$1:$Z$1,0),0),"")</f>
        <v/>
      </c>
      <c r="KJ43" s="41">
        <f>IFERROR(VLOOKUP(KJ20,[1]Table2!$B$1:$Z$21,MATCH("xGA/90",[1]Table2!$B$1:$Z$1,0),0)*VLOOKUP($B20,[1]Table2!$B$1:$Z$21,MATCH("xG/90",[1]Table2!$B$1:$Z$1,0),0),"")</f>
        <v>1.1043103448275864</v>
      </c>
      <c r="KK43" s="41" t="str">
        <f>IFERROR(VLOOKUP(KK20,[1]Table2!$B$1:$Z$21,MATCH("xGA/90",[1]Table2!$B$1:$Z$1,0),0)*VLOOKUP($B20,[1]Table2!$B$1:$Z$21,MATCH("xG/90",[1]Table2!$B$1:$Z$1,0),0),"")</f>
        <v/>
      </c>
      <c r="KL43" s="41" t="str">
        <f>IFERROR(VLOOKUP(KL20,[1]Table2!$B$1:$Z$21,MATCH("xGA/90",[1]Table2!$B$1:$Z$1,0),0)*VLOOKUP($B20,[1]Table2!$B$1:$Z$21,MATCH("xG/90",[1]Table2!$B$1:$Z$1,0),0),"")</f>
        <v/>
      </c>
      <c r="KM43" s="41" t="str">
        <f>IFERROR(VLOOKUP(KM20,[1]Table2!$B$1:$Z$21,MATCH("xGA/90",[1]Table2!$B$1:$Z$1,0),0)*VLOOKUP($B20,[1]Table2!$B$1:$Z$21,MATCH("xG/90",[1]Table2!$B$1:$Z$1,0),0),"")</f>
        <v/>
      </c>
      <c r="KN43" s="41" t="str">
        <f>IFERROR(VLOOKUP(KN20,[1]Table2!$B$1:$Z$21,MATCH("xGA/90",[1]Table2!$B$1:$Z$1,0),0)*VLOOKUP($B20,[1]Table2!$B$1:$Z$21,MATCH("xG/90",[1]Table2!$B$1:$Z$1,0),0),"")</f>
        <v/>
      </c>
      <c r="KO43" s="41" t="str">
        <f>IFERROR(VLOOKUP(KO20,[1]Table2!$B$1:$Z$21,MATCH("xGA/90",[1]Table2!$B$1:$Z$1,0),0)*VLOOKUP($B20,[1]Table2!$B$1:$Z$21,MATCH("xG/90",[1]Table2!$B$1:$Z$1,0),0),"")</f>
        <v/>
      </c>
      <c r="KP43" s="41" t="str">
        <f>IFERROR(VLOOKUP(KP20,[1]Table2!$B$1:$Z$21,MATCH("xGA/90",[1]Table2!$B$1:$Z$1,0),0)*VLOOKUP($B20,[1]Table2!$B$1:$Z$21,MATCH("xG/90",[1]Table2!$B$1:$Z$1,0),0),"")</f>
        <v/>
      </c>
      <c r="KQ43" s="41">
        <f>IFERROR(VLOOKUP(KQ20,[1]Table2!$B$1:$Z$21,MATCH("xGA/90",[1]Table2!$B$1:$Z$1,0),0)*VLOOKUP($B20,[1]Table2!$B$1:$Z$21,MATCH("xG/90",[1]Table2!$B$1:$Z$1,0),0),"")</f>
        <v>1.3343749999999999</v>
      </c>
      <c r="KR43" s="41" t="str">
        <f>IFERROR(VLOOKUP(KR20,[1]Table2!$B$1:$Z$21,MATCH("xGA/90",[1]Table2!$B$1:$Z$1,0),0)*VLOOKUP($B20,[1]Table2!$B$1:$Z$21,MATCH("xG/90",[1]Table2!$B$1:$Z$1,0),0),"")</f>
        <v/>
      </c>
      <c r="KS43" s="41" t="str">
        <f>IFERROR(VLOOKUP(KS20,[1]Table2!$B$1:$Z$21,MATCH("xGA/90",[1]Table2!$B$1:$Z$1,0),0)*VLOOKUP($B20,[1]Table2!$B$1:$Z$21,MATCH("xG/90",[1]Table2!$B$1:$Z$1,0),0),"")</f>
        <v/>
      </c>
      <c r="KT43" s="41" t="str">
        <f>IFERROR(VLOOKUP(KT20,[1]Table2!$B$1:$Z$21,MATCH("xGA/90",[1]Table2!$B$1:$Z$1,0),0)*VLOOKUP($B20,[1]Table2!$B$1:$Z$21,MATCH("xG/90",[1]Table2!$B$1:$Z$1,0),0),"")</f>
        <v/>
      </c>
      <c r="KU43" s="41" t="str">
        <f>IFERROR(VLOOKUP(KU20,[1]Table2!$B$1:$Z$21,MATCH("xGA/90",[1]Table2!$B$1:$Z$1,0),0)*VLOOKUP($B20,[1]Table2!$B$1:$Z$21,MATCH("xG/90",[1]Table2!$B$1:$Z$1,0),0),"")</f>
        <v/>
      </c>
      <c r="KV43" s="41" t="str">
        <f>IFERROR(VLOOKUP(KV20,[1]Table2!$B$1:$Z$21,MATCH("xGA/90",[1]Table2!$B$1:$Z$1,0),0)*VLOOKUP($B20,[1]Table2!$B$1:$Z$21,MATCH("xG/90",[1]Table2!$B$1:$Z$1,0),0),"")</f>
        <v/>
      </c>
      <c r="KW43" s="41" t="str">
        <f>IFERROR(VLOOKUP(KW20,[1]Table2!$B$1:$Z$21,MATCH("xGA/90",[1]Table2!$B$1:$Z$1,0),0)*VLOOKUP($B20,[1]Table2!$B$1:$Z$21,MATCH("xG/90",[1]Table2!$B$1:$Z$1,0),0),"")</f>
        <v/>
      </c>
      <c r="KX43" s="41" t="str">
        <f>IFERROR(VLOOKUP(KX20,[1]Table2!$B$1:$Z$21,MATCH("xGA/90",[1]Table2!$B$1:$Z$1,0),0)*VLOOKUP($B20,[1]Table2!$B$1:$Z$21,MATCH("xG/90",[1]Table2!$B$1:$Z$1,0),0),"")</f>
        <v/>
      </c>
      <c r="KY43" s="41" t="str">
        <f>IFERROR(VLOOKUP(KY20,[1]Table2!$B$1:$Z$21,MATCH("xGA/90",[1]Table2!$B$1:$Z$1,0),0)*VLOOKUP($B20,[1]Table2!$B$1:$Z$21,MATCH("xG/90",[1]Table2!$B$1:$Z$1,0),0),"")</f>
        <v/>
      </c>
      <c r="KZ43" s="41" t="str">
        <f>IFERROR(VLOOKUP(KZ20,[1]Table2!$B$1:$Z$21,MATCH("xGA/90",[1]Table2!$B$1:$Z$1,0),0)*VLOOKUP($B20,[1]Table2!$B$1:$Z$21,MATCH("xG/90",[1]Table2!$B$1:$Z$1,0),0),"")</f>
        <v/>
      </c>
      <c r="LA43" s="41" t="str">
        <f>IFERROR(VLOOKUP(LA20,[1]Table2!$B$1:$Z$21,MATCH("xGA/90",[1]Table2!$B$1:$Z$1,0),0)*VLOOKUP($B20,[1]Table2!$B$1:$Z$21,MATCH("xG/90",[1]Table2!$B$1:$Z$1,0),0),"")</f>
        <v/>
      </c>
      <c r="LB43" s="41" t="str">
        <f>IFERROR(VLOOKUP(LB20,[1]Table2!$B$1:$Z$21,MATCH("xGA/90",[1]Table2!$B$1:$Z$1,0),0)*VLOOKUP($B20,[1]Table2!$B$1:$Z$21,MATCH("xG/90",[1]Table2!$B$1:$Z$1,0),0),"")</f>
        <v/>
      </c>
      <c r="LC43" s="41" t="str">
        <f>IFERROR(VLOOKUP(LC20,[1]Table2!$B$1:$Z$21,MATCH("xGA/90",[1]Table2!$B$1:$Z$1,0),0)*VLOOKUP($B20,[1]Table2!$B$1:$Z$21,MATCH("xG/90",[1]Table2!$B$1:$Z$1,0),0),"")</f>
        <v/>
      </c>
      <c r="LD43" s="41" t="str">
        <f>IFERROR(VLOOKUP(LD20,[1]Table2!$B$1:$Z$21,MATCH("xGA/90",[1]Table2!$B$1:$Z$1,0),0)*VLOOKUP($B20,[1]Table2!$B$1:$Z$21,MATCH("xG/90",[1]Table2!$B$1:$Z$1,0),0),"")</f>
        <v/>
      </c>
      <c r="LE43" s="41" t="str">
        <f>IFERROR(VLOOKUP(LE20,[1]Table2!$B$1:$Z$21,MATCH("xGA/90",[1]Table2!$B$1:$Z$1,0),0)*VLOOKUP($B20,[1]Table2!$B$1:$Z$21,MATCH("xG/90",[1]Table2!$B$1:$Z$1,0),0),"")</f>
        <v/>
      </c>
      <c r="LF43" s="41" t="str">
        <f>IFERROR(VLOOKUP(LF20,[1]Table2!$B$1:$Z$21,MATCH("xGA/90",[1]Table2!$B$1:$Z$1,0),0)*VLOOKUP($B20,[1]Table2!$B$1:$Z$21,MATCH("xG/90",[1]Table2!$B$1:$Z$1,0),0),"")</f>
        <v/>
      </c>
      <c r="LG43" s="41" t="str">
        <f>IFERROR(VLOOKUP(LG20,[1]Table2!$B$1:$Z$21,MATCH("xGA/90",[1]Table2!$B$1:$Z$1,0),0)*VLOOKUP($B20,[1]Table2!$B$1:$Z$21,MATCH("xG/90",[1]Table2!$B$1:$Z$1,0),0),"")</f>
        <v/>
      </c>
      <c r="LH43" s="41" t="str">
        <f>IFERROR(VLOOKUP(LH20,[1]Table2!$B$1:$Z$21,MATCH("xGA/90",[1]Table2!$B$1:$Z$1,0),0)*VLOOKUP($B20,[1]Table2!$B$1:$Z$21,MATCH("xG/90",[1]Table2!$B$1:$Z$1,0),0),"")</f>
        <v/>
      </c>
      <c r="LI43" s="41" t="str">
        <f>IFERROR(VLOOKUP(LI20,[1]Table2!$B$1:$Z$21,MATCH("xGA/90",[1]Table2!$B$1:$Z$1,0),0)*VLOOKUP($B20,[1]Table2!$B$1:$Z$21,MATCH("xG/90",[1]Table2!$B$1:$Z$1,0),0),"")</f>
        <v/>
      </c>
      <c r="LJ43" s="41" t="str">
        <f>IFERROR(VLOOKUP(LJ20,[1]Table2!$B$1:$Z$21,MATCH("xGA/90",[1]Table2!$B$1:$Z$1,0),0)*VLOOKUP($B20,[1]Table2!$B$1:$Z$21,MATCH("xG/90",[1]Table2!$B$1:$Z$1,0),0),"")</f>
        <v/>
      </c>
      <c r="LK43" s="41" t="str">
        <f>IFERROR(VLOOKUP(LK20,[1]Table2!$B$1:$Z$21,MATCH("xGA/90",[1]Table2!$B$1:$Z$1,0),0)*VLOOKUP($B20,[1]Table2!$B$1:$Z$21,MATCH("xG/90",[1]Table2!$B$1:$Z$1,0),0),"")</f>
        <v/>
      </c>
      <c r="LL43" s="41" t="str">
        <f>IFERROR(VLOOKUP(LL20,[1]Table2!$B$1:$Z$21,MATCH("xGA/90",[1]Table2!$B$1:$Z$1,0),0)*VLOOKUP($B20,[1]Table2!$B$1:$Z$21,MATCH("xG/90",[1]Table2!$B$1:$Z$1,0),0),"")</f>
        <v/>
      </c>
      <c r="LM43" s="41" t="str">
        <f>IFERROR(VLOOKUP(LM20,[1]Table2!$B$1:$Z$21,MATCH("xGA/90",[1]Table2!$B$1:$Z$1,0),0)*VLOOKUP($B20,[1]Table2!$B$1:$Z$21,MATCH("xG/90",[1]Table2!$B$1:$Z$1,0),0),"")</f>
        <v/>
      </c>
      <c r="LN43" s="41" t="str">
        <f>IFERROR(VLOOKUP(LN20,[1]Table2!$B$1:$Z$21,MATCH("xGA/90",[1]Table2!$B$1:$Z$1,0),0)*VLOOKUP($B20,[1]Table2!$B$1:$Z$21,MATCH("xG/90",[1]Table2!$B$1:$Z$1,0),0),"")</f>
        <v/>
      </c>
      <c r="LO43" s="41" t="str">
        <f>IFERROR(VLOOKUP(LO20,[1]Table2!$B$1:$Z$21,MATCH("xGA/90",[1]Table2!$B$1:$Z$1,0),0)*VLOOKUP($B20,[1]Table2!$B$1:$Z$21,MATCH("xG/90",[1]Table2!$B$1:$Z$1,0),0),"")</f>
        <v/>
      </c>
      <c r="LP43" s="41" t="str">
        <f>IFERROR(VLOOKUP(LP20,[1]Table2!$B$1:$Z$21,MATCH("xGA/90",[1]Table2!$B$1:$Z$1,0),0)*VLOOKUP($B20,[1]Table2!$B$1:$Z$21,MATCH("xG/90",[1]Table2!$B$1:$Z$1,0),0),"")</f>
        <v/>
      </c>
      <c r="LQ43" s="41" t="str">
        <f>IFERROR(VLOOKUP(LQ20,[1]Table2!$B$1:$Z$21,MATCH("xGA/90",[1]Table2!$B$1:$Z$1,0),0)*VLOOKUP($B20,[1]Table2!$B$1:$Z$21,MATCH("xG/90",[1]Table2!$B$1:$Z$1,0),0),"")</f>
        <v/>
      </c>
      <c r="LR43" s="41" t="str">
        <f>IFERROR(VLOOKUP(LR20,[1]Table2!$B$1:$Z$21,MATCH("xGA/90",[1]Table2!$B$1:$Z$1,0),0)*VLOOKUP($B20,[1]Table2!$B$1:$Z$21,MATCH("xG/90",[1]Table2!$B$1:$Z$1,0),0),"")</f>
        <v/>
      </c>
      <c r="LS43" s="41" t="str">
        <f>IFERROR(VLOOKUP(LS20,[1]Table2!$B$1:$Z$21,MATCH("xGA/90",[1]Table2!$B$1:$Z$1,0),0)*VLOOKUP($B20,[1]Table2!$B$1:$Z$21,MATCH("xG/90",[1]Table2!$B$1:$Z$1,0),0),"")</f>
        <v/>
      </c>
      <c r="LT43" s="41" t="str">
        <f>IFERROR(VLOOKUP(LT20,[1]Table2!$B$1:$Z$21,MATCH("xGA/90",[1]Table2!$B$1:$Z$1,0),0)*VLOOKUP($B20,[1]Table2!$B$1:$Z$21,MATCH("xG/90",[1]Table2!$B$1:$Z$1,0),0),"")</f>
        <v/>
      </c>
      <c r="LU43" s="41" t="str">
        <f>IFERROR(VLOOKUP(LU20,[1]Table2!$B$1:$Z$21,MATCH("xGA/90",[1]Table2!$B$1:$Z$1,0),0)*VLOOKUP($B20,[1]Table2!$B$1:$Z$21,MATCH("xG/90",[1]Table2!$B$1:$Z$1,0),0),"")</f>
        <v/>
      </c>
      <c r="LV43" s="41" t="str">
        <f>IFERROR(VLOOKUP(LV20,[1]Table2!$B$1:$Z$21,MATCH("xGA/90",[1]Table2!$B$1:$Z$1,0),0)*VLOOKUP($B20,[1]Table2!$B$1:$Z$21,MATCH("xG/90",[1]Table2!$B$1:$Z$1,0),0),"")</f>
        <v/>
      </c>
      <c r="LW43" s="41" t="str">
        <f>IFERROR(VLOOKUP(LW20,[1]Table2!$B$1:$Z$21,MATCH("xGA/90",[1]Table2!$B$1:$Z$1,0),0)*VLOOKUP($B20,[1]Table2!$B$1:$Z$21,MATCH("xG/90",[1]Table2!$B$1:$Z$1,0),0),"")</f>
        <v/>
      </c>
      <c r="LX43" s="41" t="str">
        <f>IFERROR(VLOOKUP(LX20,[1]Table2!$B$1:$Z$21,MATCH("xGA/90",[1]Table2!$B$1:$Z$1,0),0)*VLOOKUP($B20,[1]Table2!$B$1:$Z$21,MATCH("xG/90",[1]Table2!$B$1:$Z$1,0),0),"")</f>
        <v/>
      </c>
      <c r="LY43" s="41" t="str">
        <f>IFERROR(VLOOKUP(LY20,[1]Table2!$B$1:$Z$21,MATCH("xGA/90",[1]Table2!$B$1:$Z$1,0),0)*VLOOKUP($B20,[1]Table2!$B$1:$Z$21,MATCH("xG/90",[1]Table2!$B$1:$Z$1,0),0),"")</f>
        <v/>
      </c>
      <c r="LZ43" s="41" t="str">
        <f>IFERROR(VLOOKUP(LZ20,[1]Table2!$B$1:$Z$21,MATCH("xGA/90",[1]Table2!$B$1:$Z$1,0),0)*VLOOKUP($B20,[1]Table2!$B$1:$Z$21,MATCH("xG/90",[1]Table2!$B$1:$Z$1,0),0),"")</f>
        <v/>
      </c>
      <c r="MA43" s="41" t="str">
        <f>IFERROR(VLOOKUP(MA20,[1]Table2!$B$1:$Z$21,MATCH("xGA/90",[1]Table2!$B$1:$Z$1,0),0)*VLOOKUP($B20,[1]Table2!$B$1:$Z$21,MATCH("xG/90",[1]Table2!$B$1:$Z$1,0),0),"")</f>
        <v/>
      </c>
      <c r="MB43" s="41" t="str">
        <f>IFERROR(VLOOKUP(MB20,[1]Table2!$B$1:$Z$21,MATCH("xGA/90",[1]Table2!$B$1:$Z$1,0),0)*VLOOKUP($B20,[1]Table2!$B$1:$Z$21,MATCH("xG/90",[1]Table2!$B$1:$Z$1,0),0),"")</f>
        <v/>
      </c>
      <c r="MC43" s="41" t="str">
        <f>IFERROR(VLOOKUP(MC20,[1]Table2!$B$1:$Z$21,MATCH("xGA/90",[1]Table2!$B$1:$Z$1,0),0)*VLOOKUP($B20,[1]Table2!$B$1:$Z$21,MATCH("xG/90",[1]Table2!$B$1:$Z$1,0),0),"")</f>
        <v/>
      </c>
      <c r="MD43" s="41" t="str">
        <f>IFERROR(VLOOKUP(MD20,[1]Table2!$B$1:$Z$21,MATCH("xGA/90",[1]Table2!$B$1:$Z$1,0),0)*VLOOKUP($B20,[1]Table2!$B$1:$Z$21,MATCH("xG/90",[1]Table2!$B$1:$Z$1,0),0),"")</f>
        <v/>
      </c>
      <c r="ME43" s="41" t="str">
        <f>IFERROR(VLOOKUP(ME20,[1]Table2!$B$1:$Z$21,MATCH("xGA/90",[1]Table2!$B$1:$Z$1,0),0)*VLOOKUP($B20,[1]Table2!$B$1:$Z$21,MATCH("xG/90",[1]Table2!$B$1:$Z$1,0),0),"")</f>
        <v/>
      </c>
      <c r="MF43" s="41" t="str">
        <f>IFERROR(VLOOKUP(MF20,[1]Table2!$B$1:$Z$21,MATCH("xGA/90",[1]Table2!$B$1:$Z$1,0),0)*VLOOKUP($B20,[1]Table2!$B$1:$Z$21,MATCH("xG/90",[1]Table2!$B$1:$Z$1,0),0),"")</f>
        <v/>
      </c>
      <c r="MG43" s="41" t="str">
        <f>IFERROR(VLOOKUP(MG20,[1]Table2!$B$1:$Z$21,MATCH("xGA/90",[1]Table2!$B$1:$Z$1,0),0)*VLOOKUP($B20,[1]Table2!$B$1:$Z$21,MATCH("xG/90",[1]Table2!$B$1:$Z$1,0),0),"")</f>
        <v/>
      </c>
      <c r="MH43" s="41" t="str">
        <f>IFERROR(VLOOKUP(MH20,[1]Table2!$B$1:$Z$21,MATCH("xGA/90",[1]Table2!$B$1:$Z$1,0),0)*VLOOKUP($B20,[1]Table2!$B$1:$Z$21,MATCH("xG/90",[1]Table2!$B$1:$Z$1,0),0),"")</f>
        <v/>
      </c>
      <c r="MI43" s="41" t="str">
        <f>IFERROR(VLOOKUP(MI20,[1]Table2!$B$1:$Z$21,MATCH("xGA/90",[1]Table2!$B$1:$Z$1,0),0)*VLOOKUP($B20,[1]Table2!$B$1:$Z$21,MATCH("xG/90",[1]Table2!$B$1:$Z$1,0),0),"")</f>
        <v/>
      </c>
      <c r="MJ43" s="41" t="str">
        <f>IFERROR(VLOOKUP(MJ20,[1]Table2!$B$1:$Z$21,MATCH("xGA/90",[1]Table2!$B$1:$Z$1,0),0)*VLOOKUP($B20,[1]Table2!$B$1:$Z$21,MATCH("xG/90",[1]Table2!$B$1:$Z$1,0),0),"")</f>
        <v/>
      </c>
      <c r="MK43" s="41" t="str">
        <f>IFERROR(VLOOKUP(MK20,[1]Table2!$B$1:$Z$21,MATCH("xGA/90",[1]Table2!$B$1:$Z$1,0),0)*VLOOKUP($B20,[1]Table2!$B$1:$Z$21,MATCH("xG/90",[1]Table2!$B$1:$Z$1,0),0),"")</f>
        <v/>
      </c>
      <c r="ML43" s="41" t="str">
        <f>IFERROR(VLOOKUP(ML20,[1]Table2!$B$1:$Z$21,MATCH("xGA/90",[1]Table2!$B$1:$Z$1,0),0)*VLOOKUP($B20,[1]Table2!$B$1:$Z$21,MATCH("xG/90",[1]Table2!$B$1:$Z$1,0),0),"")</f>
        <v/>
      </c>
      <c r="MM43" s="41" t="str">
        <f>IFERROR(VLOOKUP(MM20,[1]Table2!$B$1:$Z$21,MATCH("xGA/90",[1]Table2!$B$1:$Z$1,0),0)*VLOOKUP($B20,[1]Table2!$B$1:$Z$21,MATCH("xG/90",[1]Table2!$B$1:$Z$1,0),0),"")</f>
        <v/>
      </c>
      <c r="MN43" s="41" t="str">
        <f>IFERROR(VLOOKUP(MN20,[1]Table2!$B$1:$Z$21,MATCH("xGA/90",[1]Table2!$B$1:$Z$1,0),0)*VLOOKUP($B20,[1]Table2!$B$1:$Z$21,MATCH("xG/90",[1]Table2!$B$1:$Z$1,0),0),"")</f>
        <v/>
      </c>
      <c r="MO43" s="41" t="str">
        <f>IFERROR(VLOOKUP(MO20,[1]Table2!$B$1:$Z$21,MATCH("xGA/90",[1]Table2!$B$1:$Z$1,0),0)*VLOOKUP($B20,[1]Table2!$B$1:$Z$21,MATCH("xG/90",[1]Table2!$B$1:$Z$1,0),0),"")</f>
        <v/>
      </c>
      <c r="MP43" s="41" t="str">
        <f>IFERROR(VLOOKUP(MP20,[1]Table2!$B$1:$Z$21,MATCH("xGA/90",[1]Table2!$B$1:$Z$1,0),0)*VLOOKUP($B20,[1]Table2!$B$1:$Z$21,MATCH("xG/90",[1]Table2!$B$1:$Z$1,0),0),"")</f>
        <v/>
      </c>
      <c r="MQ43" s="41" t="str">
        <f>IFERROR(VLOOKUP(MQ20,[1]Table2!$B$1:$Z$21,MATCH("xGA/90",[1]Table2!$B$1:$Z$1,0),0)*VLOOKUP($B20,[1]Table2!$B$1:$Z$21,MATCH("xG/90",[1]Table2!$B$1:$Z$1,0),0),"")</f>
        <v/>
      </c>
      <c r="MR43" s="41" t="str">
        <f>IFERROR(VLOOKUP(MR20,[1]Table2!$B$1:$Z$21,MATCH("xGA/90",[1]Table2!$B$1:$Z$1,0),0)*VLOOKUP($B20,[1]Table2!$B$1:$Z$21,MATCH("xG/90",[1]Table2!$B$1:$Z$1,0),0),"")</f>
        <v/>
      </c>
      <c r="MS43" s="41" t="str">
        <f>IFERROR(VLOOKUP(MS20,[1]Table2!$B$1:$Z$21,MATCH("xGA/90",[1]Table2!$B$1:$Z$1,0),0)*VLOOKUP($B20,[1]Table2!$B$1:$Z$21,MATCH("xG/90",[1]Table2!$B$1:$Z$1,0),0),"")</f>
        <v/>
      </c>
      <c r="MT43" s="41" t="str">
        <f>IFERROR(VLOOKUP(MT20,[1]Table2!$B$1:$Z$21,MATCH("xGA/90",[1]Table2!$B$1:$Z$1,0),0)*VLOOKUP($B20,[1]Table2!$B$1:$Z$21,MATCH("xG/90",[1]Table2!$B$1:$Z$1,0),0),"")</f>
        <v/>
      </c>
      <c r="MU43" s="41" t="str">
        <f>IFERROR(VLOOKUP(MU20,[1]Table2!$B$1:$Z$21,MATCH("xGA/90",[1]Table2!$B$1:$Z$1,0),0)*VLOOKUP($B20,[1]Table2!$B$1:$Z$21,MATCH("xG/90",[1]Table2!$B$1:$Z$1,0),0),"")</f>
        <v/>
      </c>
      <c r="MV43" s="41" t="str">
        <f>IFERROR(VLOOKUP(MV20,[1]Table2!$B$1:$Z$21,MATCH("xGA/90",[1]Table2!$B$1:$Z$1,0),0)*VLOOKUP($B20,[1]Table2!$B$1:$Z$21,MATCH("xG/90",[1]Table2!$B$1:$Z$1,0),0),"")</f>
        <v/>
      </c>
      <c r="MW43" s="41" t="str">
        <f>IFERROR(VLOOKUP(MW20,[1]Table2!$B$1:$Z$21,MATCH("xGA/90",[1]Table2!$B$1:$Z$1,0),0)*VLOOKUP($B20,[1]Table2!$B$1:$Z$21,MATCH("xG/90",[1]Table2!$B$1:$Z$1,0),0),"")</f>
        <v/>
      </c>
      <c r="MX43" s="41" t="str">
        <f>IFERROR(VLOOKUP(MX20,[1]Table2!$B$1:$Z$21,MATCH("xGA/90",[1]Table2!$B$1:$Z$1,0),0)*VLOOKUP($B20,[1]Table2!$B$1:$Z$21,MATCH("xG/90",[1]Table2!$B$1:$Z$1,0),0),"")</f>
        <v/>
      </c>
      <c r="MY43" s="41" t="str">
        <f>IFERROR(VLOOKUP(MY20,[1]Table2!$B$1:$Z$21,MATCH("xGA/90",[1]Table2!$B$1:$Z$1,0),0)*VLOOKUP($B20,[1]Table2!$B$1:$Z$21,MATCH("xG/90",[1]Table2!$B$1:$Z$1,0),0),"")</f>
        <v/>
      </c>
      <c r="MZ43" s="41" t="str">
        <f>IFERROR(VLOOKUP(MZ20,[1]Table2!$B$1:$Z$21,MATCH("xGA/90",[1]Table2!$B$1:$Z$1,0),0)*VLOOKUP($B20,[1]Table2!$B$1:$Z$21,MATCH("xG/90",[1]Table2!$B$1:$Z$1,0),0),"")</f>
        <v/>
      </c>
      <c r="NA43" s="41" t="str">
        <f>IFERROR(VLOOKUP(NA20,[1]Table2!$B$1:$Z$21,MATCH("xGA/90",[1]Table2!$B$1:$Z$1,0),0)*VLOOKUP($B20,[1]Table2!$B$1:$Z$21,MATCH("xG/90",[1]Table2!$B$1:$Z$1,0),0),"")</f>
        <v/>
      </c>
      <c r="NB43" s="41" t="str">
        <f>IFERROR(VLOOKUP(NB20,[1]Table2!$B$1:$Z$21,MATCH("xGA/90",[1]Table2!$B$1:$Z$1,0),0)*VLOOKUP($B20,[1]Table2!$B$1:$Z$21,MATCH("xG/90",[1]Table2!$B$1:$Z$1,0),0),"")</f>
        <v/>
      </c>
      <c r="NC43" s="41" t="str">
        <f>IFERROR(VLOOKUP(NC20,[1]Table2!$B$1:$Z$21,MATCH("xGA/90",[1]Table2!$B$1:$Z$1,0),0)*VLOOKUP($B20,[1]Table2!$B$1:$Z$21,MATCH("xG/90",[1]Table2!$B$1:$Z$1,0),0),"")</f>
        <v/>
      </c>
      <c r="NE43" s="40">
        <f t="shared" si="0"/>
        <v>-0.49</v>
      </c>
      <c r="NF43" s="41" t="str">
        <f>IFERROR(VLOOKUP(NF20,[1]Table2!$B$1:$Z$21,MATCH("xGA/90",[1]Table2!$B$1:$Z$1,0),0)*VLOOKUP($B20,[1]Table2!$B$1:$Z$21,MATCH("xG/90",[1]Table2!$B$1:$Z$1,0),0),"")</f>
        <v/>
      </c>
      <c r="NG43" s="41" t="str">
        <f>IFERROR(VLOOKUP(NG20,[1]Table2!$B$1:$Z$21,MATCH("xGA/90",[1]Table2!$B$1:$Z$1,0),0)*VLOOKUP($B20,[1]Table2!$B$1:$Z$21,MATCH("xG/90",[1]Table2!$B$1:$Z$1,0),0),"")</f>
        <v/>
      </c>
      <c r="NH43" s="41">
        <f>IFERROR(VLOOKUP(NH20,[1]Table2!$B$1:$Z$21,MATCH("xGA/90",[1]Table2!$B$1:$Z$1,0),0)*VLOOKUP($B20,[1]Table2!$B$1:$Z$21,MATCH("xG/90",[1]Table2!$B$1:$Z$1,0),0),"")</f>
        <v>1.6024414062499999</v>
      </c>
      <c r="NI43" s="41">
        <f>IFERROR(VLOOKUP(NI20,[1]Table2!$B$1:$Z$21,MATCH("xGA/90",[1]Table2!$B$1:$Z$1,0),0)*VLOOKUP($B20,[1]Table2!$B$1:$Z$21,MATCH("xG/90",[1]Table2!$B$1:$Z$1,0),0),"")</f>
        <v>1.2271484375000001</v>
      </c>
      <c r="NJ43" s="41">
        <f>IFERROR(VLOOKUP(NJ20,[1]Table2!$B$1:$Z$21,MATCH("xGA/90",[1]Table2!$B$1:$Z$1,0),0)*VLOOKUP($B20,[1]Table2!$B$1:$Z$21,MATCH("xG/90",[1]Table2!$B$1:$Z$1,0),0),"")</f>
        <v>1.0335449218750001</v>
      </c>
    </row>
    <row r="44" spans="1:374" s="42" customFormat="1" ht="15.75" thickBot="1" x14ac:dyDescent="0.3">
      <c r="A44" s="39" t="s">
        <v>45</v>
      </c>
      <c r="B44" s="40">
        <f>VLOOKUP(A44,[1]Table!$B$1:$O$21,MATCH("xGD/90",[1]Table!$B$1:$O$1,0),0)</f>
        <v>0.16</v>
      </c>
      <c r="C44" s="41" t="str">
        <f>IFERROR(VLOOKUP(C21,[1]Table2!$B$1:$Z$21,MATCH("xGA/90",[1]Table2!$B$1:$Z$1,0),0)*VLOOKUP($B21,[1]Table2!$B$1:$Z$21,MATCH("xG/90",[1]Table2!$B$1:$Z$1,0),0),"")</f>
        <v/>
      </c>
      <c r="D44" s="41" t="str">
        <f>IFERROR(VLOOKUP(D21,[1]Table2!$B$1:$Z$21,MATCH("xGA/90",[1]Table2!$B$1:$Z$1,0),0)*VLOOKUP($B21,[1]Table2!$B$1:$Z$21,MATCH("xG/90",[1]Table2!$B$1:$Z$1,0),0),"")</f>
        <v/>
      </c>
      <c r="E44" s="41" t="str">
        <f>IFERROR(VLOOKUP(E21,[1]Table2!$B$1:$Z$21,MATCH("xGA/90",[1]Table2!$B$1:$Z$1,0),0)*VLOOKUP($B21,[1]Table2!$B$1:$Z$21,MATCH("xG/90",[1]Table2!$B$1:$Z$1,0),0),"")</f>
        <v/>
      </c>
      <c r="F44" s="41" t="str">
        <f>IFERROR(VLOOKUP(F21,[1]Table2!$B$1:$Z$21,MATCH("xGA/90",[1]Table2!$B$1:$Z$1,0),0)*VLOOKUP($B21,[1]Table2!$B$1:$Z$21,MATCH("xG/90",[1]Table2!$B$1:$Z$1,0),0),"")</f>
        <v/>
      </c>
      <c r="G44" s="41" t="str">
        <f>IFERROR(VLOOKUP(G21,[1]Table2!$B$1:$Z$21,MATCH("xGA/90",[1]Table2!$B$1:$Z$1,0),0)*VLOOKUP($B21,[1]Table2!$B$1:$Z$21,MATCH("xG/90",[1]Table2!$B$1:$Z$1,0),0),"")</f>
        <v/>
      </c>
      <c r="H44" s="41">
        <f>IFERROR(VLOOKUP(H21,[1]Table2!$B$1:$Z$21,MATCH("xGA/90",[1]Table2!$B$1:$Z$1,0),0)*VLOOKUP($B21,[1]Table2!$B$1:$Z$21,MATCH("xG/90",[1]Table2!$B$1:$Z$1,0),0),"")</f>
        <v>2.08890625</v>
      </c>
      <c r="I44" s="41" t="str">
        <f>IFERROR(VLOOKUP(I21,[1]Table2!$B$1:$Z$21,MATCH("xGA/90",[1]Table2!$B$1:$Z$1,0),0)*VLOOKUP($B21,[1]Table2!$B$1:$Z$21,MATCH("xG/90",[1]Table2!$B$1:$Z$1,0),0),"")</f>
        <v/>
      </c>
      <c r="J44" s="41" t="str">
        <f>IFERROR(VLOOKUP(J21,[1]Table2!$B$1:$Z$21,MATCH("xGA/90",[1]Table2!$B$1:$Z$1,0),0)*VLOOKUP($B21,[1]Table2!$B$1:$Z$21,MATCH("xG/90",[1]Table2!$B$1:$Z$1,0),0),"")</f>
        <v/>
      </c>
      <c r="K44" s="41" t="str">
        <f>IFERROR(VLOOKUP(K21,[1]Table2!$B$1:$Z$21,MATCH("xGA/90",[1]Table2!$B$1:$Z$1,0),0)*VLOOKUP($B21,[1]Table2!$B$1:$Z$21,MATCH("xG/90",[1]Table2!$B$1:$Z$1,0),0),"")</f>
        <v/>
      </c>
      <c r="L44" s="41" t="str">
        <f>IFERROR(VLOOKUP(L21,[1]Table2!$B$1:$Z$21,MATCH("xGA/90",[1]Table2!$B$1:$Z$1,0),0)*VLOOKUP($B21,[1]Table2!$B$1:$Z$21,MATCH("xG/90",[1]Table2!$B$1:$Z$1,0),0),"")</f>
        <v/>
      </c>
      <c r="M44" s="41" t="str">
        <f>IFERROR(VLOOKUP(M21,[1]Table2!$B$1:$Z$21,MATCH("xGA/90",[1]Table2!$B$1:$Z$1,0),0)*VLOOKUP($B21,[1]Table2!$B$1:$Z$21,MATCH("xG/90",[1]Table2!$B$1:$Z$1,0),0),"")</f>
        <v/>
      </c>
      <c r="N44" s="41" t="str">
        <f>IFERROR(VLOOKUP(N21,[1]Table2!$B$1:$Z$21,MATCH("xGA/90",[1]Table2!$B$1:$Z$1,0),0)*VLOOKUP($B21,[1]Table2!$B$1:$Z$21,MATCH("xG/90",[1]Table2!$B$1:$Z$1,0),0),"")</f>
        <v/>
      </c>
      <c r="O44" s="41" t="str">
        <f>IFERROR(VLOOKUP(O21,[1]Table2!$B$1:$Z$21,MATCH("xGA/90",[1]Table2!$B$1:$Z$1,0),0)*VLOOKUP($B21,[1]Table2!$B$1:$Z$21,MATCH("xG/90",[1]Table2!$B$1:$Z$1,0),0),"")</f>
        <v/>
      </c>
      <c r="P44" s="41">
        <f>IFERROR(VLOOKUP(P21,[1]Table2!$B$1:$Z$21,MATCH("xGA/90",[1]Table2!$B$1:$Z$1,0),0)*VLOOKUP($B21,[1]Table2!$B$1:$Z$21,MATCH("xG/90",[1]Table2!$B$1:$Z$1,0),0),"")</f>
        <v>1.8288709677419352</v>
      </c>
      <c r="Q44" s="41" t="str">
        <f>IFERROR(VLOOKUP(Q21,[1]Table2!$B$1:$Z$21,MATCH("xGA/90",[1]Table2!$B$1:$Z$1,0),0)*VLOOKUP($B21,[1]Table2!$B$1:$Z$21,MATCH("xG/90",[1]Table2!$B$1:$Z$1,0),0),"")</f>
        <v/>
      </c>
      <c r="R44" s="41" t="str">
        <f>IFERROR(VLOOKUP(R21,[1]Table2!$B$1:$Z$21,MATCH("xGA/90",[1]Table2!$B$1:$Z$1,0),0)*VLOOKUP($B21,[1]Table2!$B$1:$Z$21,MATCH("xG/90",[1]Table2!$B$1:$Z$1,0),0),"")</f>
        <v/>
      </c>
      <c r="S44" s="41" t="str">
        <f>IFERROR(VLOOKUP(S21,[1]Table2!$B$1:$Z$21,MATCH("xGA/90",[1]Table2!$B$1:$Z$1,0),0)*VLOOKUP($B21,[1]Table2!$B$1:$Z$21,MATCH("xG/90",[1]Table2!$B$1:$Z$1,0),0),"")</f>
        <v/>
      </c>
      <c r="T44" s="41" t="str">
        <f>IFERROR(VLOOKUP(T21,[1]Table2!$B$1:$Z$21,MATCH("xGA/90",[1]Table2!$B$1:$Z$1,0),0)*VLOOKUP($B21,[1]Table2!$B$1:$Z$21,MATCH("xG/90",[1]Table2!$B$1:$Z$1,0),0),"")</f>
        <v/>
      </c>
      <c r="U44" s="41" t="str">
        <f>IFERROR(VLOOKUP(U21,[1]Table2!$B$1:$Z$21,MATCH("xGA/90",[1]Table2!$B$1:$Z$1,0),0)*VLOOKUP($B21,[1]Table2!$B$1:$Z$21,MATCH("xG/90",[1]Table2!$B$1:$Z$1,0),0),"")</f>
        <v/>
      </c>
      <c r="V44" s="41">
        <f>IFERROR(VLOOKUP(V21,[1]Table2!$B$1:$Z$21,MATCH("xGA/90",[1]Table2!$B$1:$Z$1,0),0)*VLOOKUP($B21,[1]Table2!$B$1:$Z$21,MATCH("xG/90",[1]Table2!$B$1:$Z$1,0),0),"")</f>
        <v>2.1070312499999999</v>
      </c>
      <c r="W44" s="41" t="str">
        <f>IFERROR(VLOOKUP(W21,[1]Table2!$B$1:$Z$21,MATCH("xGA/90",[1]Table2!$B$1:$Z$1,0),0)*VLOOKUP($B21,[1]Table2!$B$1:$Z$21,MATCH("xG/90",[1]Table2!$B$1:$Z$1,0),0),"")</f>
        <v/>
      </c>
      <c r="X44" s="41" t="str">
        <f>IFERROR(VLOOKUP(X21,[1]Table2!$B$1:$Z$21,MATCH("xGA/90",[1]Table2!$B$1:$Z$1,0),0)*VLOOKUP($B21,[1]Table2!$B$1:$Z$21,MATCH("xG/90",[1]Table2!$B$1:$Z$1,0),0),"")</f>
        <v/>
      </c>
      <c r="Y44" s="41" t="str">
        <f>IFERROR(VLOOKUP(Y21,[1]Table2!$B$1:$Z$21,MATCH("xGA/90",[1]Table2!$B$1:$Z$1,0),0)*VLOOKUP($B21,[1]Table2!$B$1:$Z$21,MATCH("xG/90",[1]Table2!$B$1:$Z$1,0),0),"")</f>
        <v/>
      </c>
      <c r="Z44" s="41" t="str">
        <f>IFERROR(VLOOKUP(Z21,[1]Table2!$B$1:$Z$21,MATCH("xGA/90",[1]Table2!$B$1:$Z$1,0),0)*VLOOKUP($B21,[1]Table2!$B$1:$Z$21,MATCH("xG/90",[1]Table2!$B$1:$Z$1,0),0),"")</f>
        <v/>
      </c>
      <c r="AA44" s="41" t="str">
        <f>IFERROR(VLOOKUP(AA21,[1]Table2!$B$1:$Z$21,MATCH("xGA/90",[1]Table2!$B$1:$Z$1,0),0)*VLOOKUP($B21,[1]Table2!$B$1:$Z$21,MATCH("xG/90",[1]Table2!$B$1:$Z$1,0),0),"")</f>
        <v/>
      </c>
      <c r="AB44" s="41" t="str">
        <f>IFERROR(VLOOKUP(AB21,[1]Table2!$B$1:$Z$21,MATCH("xGA/90",[1]Table2!$B$1:$Z$1,0),0)*VLOOKUP($B21,[1]Table2!$B$1:$Z$21,MATCH("xG/90",[1]Table2!$B$1:$Z$1,0),0),"")</f>
        <v/>
      </c>
      <c r="AC44" s="41" t="str">
        <f>IFERROR(VLOOKUP(AC21,[1]Table2!$B$1:$Z$21,MATCH("xGA/90",[1]Table2!$B$1:$Z$1,0),0)*VLOOKUP($B21,[1]Table2!$B$1:$Z$21,MATCH("xG/90",[1]Table2!$B$1:$Z$1,0),0),"")</f>
        <v/>
      </c>
      <c r="AD44" s="41">
        <f>IFERROR(VLOOKUP(AD21,[1]Table2!$B$1:$Z$21,MATCH("xGA/90",[1]Table2!$B$1:$Z$1,0),0)*VLOOKUP($B21,[1]Table2!$B$1:$Z$21,MATCH("xG/90",[1]Table2!$B$1:$Z$1,0),0),"")</f>
        <v>2.4468749999999999</v>
      </c>
      <c r="AE44" s="41" t="str">
        <f>IFERROR(VLOOKUP(AE21,[1]Table2!$B$1:$Z$21,MATCH("xGA/90",[1]Table2!$B$1:$Z$1,0),0)*VLOOKUP($B21,[1]Table2!$B$1:$Z$21,MATCH("xG/90",[1]Table2!$B$1:$Z$1,0),0),"")</f>
        <v/>
      </c>
      <c r="AF44" s="41" t="str">
        <f>IFERROR(VLOOKUP(AF21,[1]Table2!$B$1:$Z$21,MATCH("xGA/90",[1]Table2!$B$1:$Z$1,0),0)*VLOOKUP($B21,[1]Table2!$B$1:$Z$21,MATCH("xG/90",[1]Table2!$B$1:$Z$1,0),0),"")</f>
        <v/>
      </c>
      <c r="AG44" s="41">
        <f>IFERROR(VLOOKUP(AG21,[1]Table2!$B$1:$Z$21,MATCH("xGA/90",[1]Table2!$B$1:$Z$1,0),0)*VLOOKUP($B21,[1]Table2!$B$1:$Z$21,MATCH("xG/90",[1]Table2!$B$1:$Z$1,0),0),"")</f>
        <v>1.8475806451612902</v>
      </c>
      <c r="AH44" s="41" t="str">
        <f>IFERROR(VLOOKUP(AH21,[1]Table2!$B$1:$Z$21,MATCH("xGA/90",[1]Table2!$B$1:$Z$1,0),0)*VLOOKUP($B21,[1]Table2!$B$1:$Z$21,MATCH("xG/90",[1]Table2!$B$1:$Z$1,0),0),"")</f>
        <v/>
      </c>
      <c r="AI44" s="41" t="str">
        <f>IFERROR(VLOOKUP(AI21,[1]Table2!$B$1:$Z$21,MATCH("xGA/90",[1]Table2!$B$1:$Z$1,0),0)*VLOOKUP($B21,[1]Table2!$B$1:$Z$21,MATCH("xG/90",[1]Table2!$B$1:$Z$1,0),0),"")</f>
        <v/>
      </c>
      <c r="AJ44" s="41">
        <f>IFERROR(VLOOKUP(AJ21,[1]Table2!$B$1:$Z$21,MATCH("xGA/90",[1]Table2!$B$1:$Z$1,0),0)*VLOOKUP($B21,[1]Table2!$B$1:$Z$21,MATCH("xG/90",[1]Table2!$B$1:$Z$1,0),0),"")</f>
        <v>2.3761290322580644</v>
      </c>
      <c r="AK44" s="41" t="str">
        <f>IFERROR(VLOOKUP(AK21,[1]Table2!$B$1:$Z$21,MATCH("xGA/90",[1]Table2!$B$1:$Z$1,0),0)*VLOOKUP($B21,[1]Table2!$B$1:$Z$21,MATCH("xG/90",[1]Table2!$B$1:$Z$1,0),0),"")</f>
        <v/>
      </c>
      <c r="AL44" s="41" t="str">
        <f>IFERROR(VLOOKUP(AL21,[1]Table2!$B$1:$Z$21,MATCH("xGA/90",[1]Table2!$B$1:$Z$1,0),0)*VLOOKUP($B21,[1]Table2!$B$1:$Z$21,MATCH("xG/90",[1]Table2!$B$1:$Z$1,0),0),"")</f>
        <v/>
      </c>
      <c r="AM44" s="41" t="str">
        <f>IFERROR(VLOOKUP(AM21,[1]Table2!$B$1:$Z$21,MATCH("xGA/90",[1]Table2!$B$1:$Z$1,0),0)*VLOOKUP($B21,[1]Table2!$B$1:$Z$21,MATCH("xG/90",[1]Table2!$B$1:$Z$1,0),0),"")</f>
        <v/>
      </c>
      <c r="AN44" s="41" t="str">
        <f>IFERROR(VLOOKUP(AN21,[1]Table2!$B$1:$Z$21,MATCH("xGA/90",[1]Table2!$B$1:$Z$1,0),0)*VLOOKUP($B21,[1]Table2!$B$1:$Z$21,MATCH("xG/90",[1]Table2!$B$1:$Z$1,0),0),"")</f>
        <v/>
      </c>
      <c r="AO44" s="41" t="str">
        <f>IFERROR(VLOOKUP(AO21,[1]Table2!$B$1:$Z$21,MATCH("xGA/90",[1]Table2!$B$1:$Z$1,0),0)*VLOOKUP($B21,[1]Table2!$B$1:$Z$21,MATCH("xG/90",[1]Table2!$B$1:$Z$1,0),0),"")</f>
        <v/>
      </c>
      <c r="AP44" s="41" t="str">
        <f>IFERROR(VLOOKUP(AP21,[1]Table2!$B$1:$Z$21,MATCH("xGA/90",[1]Table2!$B$1:$Z$1,0),0)*VLOOKUP($B21,[1]Table2!$B$1:$Z$21,MATCH("xG/90",[1]Table2!$B$1:$Z$1,0),0),"")</f>
        <v/>
      </c>
      <c r="AQ44" s="41" t="str">
        <f>IFERROR(VLOOKUP(AQ21,[1]Table2!$B$1:$Z$21,MATCH("xGA/90",[1]Table2!$B$1:$Z$1,0),0)*VLOOKUP($B21,[1]Table2!$B$1:$Z$21,MATCH("xG/90",[1]Table2!$B$1:$Z$1,0),0),"")</f>
        <v/>
      </c>
      <c r="AR44" s="41" t="str">
        <f>IFERROR(VLOOKUP(AR21,[1]Table2!$B$1:$Z$21,MATCH("xGA/90",[1]Table2!$B$1:$Z$1,0),0)*VLOOKUP($B21,[1]Table2!$B$1:$Z$21,MATCH("xG/90",[1]Table2!$B$1:$Z$1,0),0),"")</f>
        <v/>
      </c>
      <c r="AS44" s="41" t="str">
        <f>IFERROR(VLOOKUP(AS21,[1]Table2!$B$1:$Z$21,MATCH("xGA/90",[1]Table2!$B$1:$Z$1,0),0)*VLOOKUP($B21,[1]Table2!$B$1:$Z$21,MATCH("xG/90",[1]Table2!$B$1:$Z$1,0),0),"")</f>
        <v/>
      </c>
      <c r="AT44" s="41" t="str">
        <f>IFERROR(VLOOKUP(AT21,[1]Table2!$B$1:$Z$21,MATCH("xGA/90",[1]Table2!$B$1:$Z$1,0),0)*VLOOKUP($B21,[1]Table2!$B$1:$Z$21,MATCH("xG/90",[1]Table2!$B$1:$Z$1,0),0),"")</f>
        <v/>
      </c>
      <c r="AU44" s="41" t="str">
        <f>IFERROR(VLOOKUP(AU21,[1]Table2!$B$1:$Z$21,MATCH("xGA/90",[1]Table2!$B$1:$Z$1,0),0)*VLOOKUP($B21,[1]Table2!$B$1:$Z$21,MATCH("xG/90",[1]Table2!$B$1:$Z$1,0),0),"")</f>
        <v/>
      </c>
      <c r="AV44" s="41" t="str">
        <f>IFERROR(VLOOKUP(AV21,[1]Table2!$B$1:$Z$21,MATCH("xGA/90",[1]Table2!$B$1:$Z$1,0),0)*VLOOKUP($B21,[1]Table2!$B$1:$Z$21,MATCH("xG/90",[1]Table2!$B$1:$Z$1,0),0),"")</f>
        <v/>
      </c>
      <c r="AW44" s="41" t="str">
        <f>IFERROR(VLOOKUP(AW21,[1]Table2!$B$1:$Z$21,MATCH("xGA/90",[1]Table2!$B$1:$Z$1,0),0)*VLOOKUP($B21,[1]Table2!$B$1:$Z$21,MATCH("xG/90",[1]Table2!$B$1:$Z$1,0),0),"")</f>
        <v/>
      </c>
      <c r="AX44" s="41">
        <f>IFERROR(VLOOKUP(AX21,[1]Table2!$B$1:$Z$21,MATCH("xGA/90",[1]Table2!$B$1:$Z$1,0),0)*VLOOKUP($B21,[1]Table2!$B$1:$Z$21,MATCH("xG/90",[1]Table2!$B$1:$Z$1,0),0),"")</f>
        <v>2.3426562500000001</v>
      </c>
      <c r="AY44" s="41" t="str">
        <f>IFERROR(VLOOKUP(AY21,[1]Table2!$B$1:$Z$21,MATCH("xGA/90",[1]Table2!$B$1:$Z$1,0),0)*VLOOKUP($B21,[1]Table2!$B$1:$Z$21,MATCH("xG/90",[1]Table2!$B$1:$Z$1,0),0),"")</f>
        <v/>
      </c>
      <c r="AZ44" s="41" t="str">
        <f>IFERROR(VLOOKUP(AZ21,[1]Table2!$B$1:$Z$21,MATCH("xGA/90",[1]Table2!$B$1:$Z$1,0),0)*VLOOKUP($B21,[1]Table2!$B$1:$Z$21,MATCH("xG/90",[1]Table2!$B$1:$Z$1,0),0),"")</f>
        <v/>
      </c>
      <c r="BA44" s="41" t="str">
        <f>IFERROR(VLOOKUP(BA21,[1]Table2!$B$1:$Z$21,MATCH("xGA/90",[1]Table2!$B$1:$Z$1,0),0)*VLOOKUP($B21,[1]Table2!$B$1:$Z$21,MATCH("xG/90",[1]Table2!$B$1:$Z$1,0),0),"")</f>
        <v/>
      </c>
      <c r="BB44" s="41" t="str">
        <f>IFERROR(VLOOKUP(BB21,[1]Table2!$B$1:$Z$21,MATCH("xGA/90",[1]Table2!$B$1:$Z$1,0),0)*VLOOKUP($B21,[1]Table2!$B$1:$Z$21,MATCH("xG/90",[1]Table2!$B$1:$Z$1,0),0),"")</f>
        <v/>
      </c>
      <c r="BC44" s="41" t="str">
        <f>IFERROR(VLOOKUP(BC21,[1]Table2!$B$1:$Z$21,MATCH("xGA/90",[1]Table2!$B$1:$Z$1,0),0)*VLOOKUP($B21,[1]Table2!$B$1:$Z$21,MATCH("xG/90",[1]Table2!$B$1:$Z$1,0),0),"")</f>
        <v/>
      </c>
      <c r="BD44" s="41" t="str">
        <f>IFERROR(VLOOKUP(BD21,[1]Table2!$B$1:$Z$21,MATCH("xGA/90",[1]Table2!$B$1:$Z$1,0),0)*VLOOKUP($B21,[1]Table2!$B$1:$Z$21,MATCH("xG/90",[1]Table2!$B$1:$Z$1,0),0),"")</f>
        <v/>
      </c>
      <c r="BE44" s="41" t="str">
        <f>IFERROR(VLOOKUP(BE21,[1]Table2!$B$1:$Z$21,MATCH("xGA/90",[1]Table2!$B$1:$Z$1,0),0)*VLOOKUP($B21,[1]Table2!$B$1:$Z$21,MATCH("xG/90",[1]Table2!$B$1:$Z$1,0),0),"")</f>
        <v/>
      </c>
      <c r="BF44" s="41" t="str">
        <f>IFERROR(VLOOKUP(BF21,[1]Table2!$B$1:$Z$21,MATCH("xGA/90",[1]Table2!$B$1:$Z$1,0),0)*VLOOKUP($B21,[1]Table2!$B$1:$Z$21,MATCH("xG/90",[1]Table2!$B$1:$Z$1,0),0),"")</f>
        <v/>
      </c>
      <c r="BG44" s="41" t="str">
        <f>IFERROR(VLOOKUP(BG21,[1]Table2!$B$1:$Z$21,MATCH("xGA/90",[1]Table2!$B$1:$Z$1,0),0)*VLOOKUP($B21,[1]Table2!$B$1:$Z$21,MATCH("xG/90",[1]Table2!$B$1:$Z$1,0),0),"")</f>
        <v/>
      </c>
      <c r="BH44" s="41" t="str">
        <f>IFERROR(VLOOKUP(BH21,[1]Table2!$B$1:$Z$21,MATCH("xGA/90",[1]Table2!$B$1:$Z$1,0),0)*VLOOKUP($B21,[1]Table2!$B$1:$Z$21,MATCH("xG/90",[1]Table2!$B$1:$Z$1,0),0),"")</f>
        <v/>
      </c>
      <c r="BI44" s="41" t="str">
        <f>IFERROR(VLOOKUP(BI21,[1]Table2!$B$1:$Z$21,MATCH("xGA/90",[1]Table2!$B$1:$Z$1,0),0)*VLOOKUP($B21,[1]Table2!$B$1:$Z$21,MATCH("xG/90",[1]Table2!$B$1:$Z$1,0),0),"")</f>
        <v/>
      </c>
      <c r="BJ44" s="41" t="str">
        <f>IFERROR(VLOOKUP(BJ21,[1]Table2!$B$1:$Z$21,MATCH("xGA/90",[1]Table2!$B$1:$Z$1,0),0)*VLOOKUP($B21,[1]Table2!$B$1:$Z$21,MATCH("xG/90",[1]Table2!$B$1:$Z$1,0),0),"")</f>
        <v/>
      </c>
      <c r="BK44" s="41" t="str">
        <f>IFERROR(VLOOKUP(BK21,[1]Table2!$B$1:$Z$21,MATCH("xGA/90",[1]Table2!$B$1:$Z$1,0),0)*VLOOKUP($B21,[1]Table2!$B$1:$Z$21,MATCH("xG/90",[1]Table2!$B$1:$Z$1,0),0),"")</f>
        <v/>
      </c>
      <c r="BL44" s="41">
        <f>IFERROR(VLOOKUP(BL21,[1]Table2!$B$1:$Z$21,MATCH("xGA/90",[1]Table2!$B$1:$Z$1,0),0)*VLOOKUP($B21,[1]Table2!$B$1:$Z$21,MATCH("xG/90",[1]Table2!$B$1:$Z$1,0),0),"")</f>
        <v>1.5723437500000002</v>
      </c>
      <c r="BM44" s="41" t="str">
        <f>IFERROR(VLOOKUP(BM21,[1]Table2!$B$1:$Z$21,MATCH("xGA/90",[1]Table2!$B$1:$Z$1,0),0)*VLOOKUP($B21,[1]Table2!$B$1:$Z$21,MATCH("xG/90",[1]Table2!$B$1:$Z$1,0),0),"")</f>
        <v/>
      </c>
      <c r="BN44" s="41" t="str">
        <f>IFERROR(VLOOKUP(BN21,[1]Table2!$B$1:$Z$21,MATCH("xGA/90",[1]Table2!$B$1:$Z$1,0),0)*VLOOKUP($B21,[1]Table2!$B$1:$Z$21,MATCH("xG/90",[1]Table2!$B$1:$Z$1,0),0),"")</f>
        <v/>
      </c>
      <c r="BO44" s="41" t="str">
        <f>IFERROR(VLOOKUP(BO21,[1]Table2!$B$1:$Z$21,MATCH("xGA/90",[1]Table2!$B$1:$Z$1,0),0)*VLOOKUP($B21,[1]Table2!$B$1:$Z$21,MATCH("xG/90",[1]Table2!$B$1:$Z$1,0),0),"")</f>
        <v/>
      </c>
      <c r="BP44" s="41" t="str">
        <f>IFERROR(VLOOKUP(BP21,[1]Table2!$B$1:$Z$21,MATCH("xGA/90",[1]Table2!$B$1:$Z$1,0),0)*VLOOKUP($B21,[1]Table2!$B$1:$Z$21,MATCH("xG/90",[1]Table2!$B$1:$Z$1,0),0),"")</f>
        <v/>
      </c>
      <c r="BQ44" s="41" t="str">
        <f>IFERROR(VLOOKUP(BQ21,[1]Table2!$B$1:$Z$21,MATCH("xGA/90",[1]Table2!$B$1:$Z$1,0),0)*VLOOKUP($B21,[1]Table2!$B$1:$Z$21,MATCH("xG/90",[1]Table2!$B$1:$Z$1,0),0),"")</f>
        <v/>
      </c>
      <c r="BR44" s="41" t="str">
        <f>IFERROR(VLOOKUP(BR21,[1]Table2!$B$1:$Z$21,MATCH("xGA/90",[1]Table2!$B$1:$Z$1,0),0)*VLOOKUP($B21,[1]Table2!$B$1:$Z$21,MATCH("xG/90",[1]Table2!$B$1:$Z$1,0),0),"")</f>
        <v/>
      </c>
      <c r="BS44" s="41">
        <f>IFERROR(VLOOKUP(BS21,[1]Table2!$B$1:$Z$21,MATCH("xGA/90",[1]Table2!$B$1:$Z$1,0),0)*VLOOKUP($B21,[1]Table2!$B$1:$Z$21,MATCH("xG/90",[1]Table2!$B$1:$Z$1,0),0),"")</f>
        <v>1.6800000000000002</v>
      </c>
      <c r="BT44" s="41" t="str">
        <f>IFERROR(VLOOKUP(BT21,[1]Table2!$B$1:$Z$21,MATCH("xGA/90",[1]Table2!$B$1:$Z$1,0),0)*VLOOKUP($B21,[1]Table2!$B$1:$Z$21,MATCH("xG/90",[1]Table2!$B$1:$Z$1,0),0),"")</f>
        <v/>
      </c>
      <c r="BU44" s="41" t="str">
        <f>IFERROR(VLOOKUP(BU21,[1]Table2!$B$1:$Z$21,MATCH("xGA/90",[1]Table2!$B$1:$Z$1,0),0)*VLOOKUP($B21,[1]Table2!$B$1:$Z$21,MATCH("xG/90",[1]Table2!$B$1:$Z$1,0),0),"")</f>
        <v/>
      </c>
      <c r="BV44" s="41" t="str">
        <f>IFERROR(VLOOKUP(BV21,[1]Table2!$B$1:$Z$21,MATCH("xGA/90",[1]Table2!$B$1:$Z$1,0),0)*VLOOKUP($B21,[1]Table2!$B$1:$Z$21,MATCH("xG/90",[1]Table2!$B$1:$Z$1,0),0),"")</f>
        <v/>
      </c>
      <c r="BW44" s="41" t="str">
        <f>IFERROR(VLOOKUP(BW21,[1]Table2!$B$1:$Z$21,MATCH("xGA/90",[1]Table2!$B$1:$Z$1,0),0)*VLOOKUP($B21,[1]Table2!$B$1:$Z$21,MATCH("xG/90",[1]Table2!$B$1:$Z$1,0),0),"")</f>
        <v/>
      </c>
      <c r="BX44" s="41" t="str">
        <f>IFERROR(VLOOKUP(BX21,[1]Table2!$B$1:$Z$21,MATCH("xGA/90",[1]Table2!$B$1:$Z$1,0),0)*VLOOKUP($B21,[1]Table2!$B$1:$Z$21,MATCH("xG/90",[1]Table2!$B$1:$Z$1,0),0),"")</f>
        <v/>
      </c>
      <c r="BY44" s="41" t="str">
        <f>IFERROR(VLOOKUP(BY21,[1]Table2!$B$1:$Z$21,MATCH("xGA/90",[1]Table2!$B$1:$Z$1,0),0)*VLOOKUP($B21,[1]Table2!$B$1:$Z$21,MATCH("xG/90",[1]Table2!$B$1:$Z$1,0),0),"")</f>
        <v/>
      </c>
      <c r="BZ44" s="41">
        <f>IFERROR(VLOOKUP(BZ21,[1]Table2!$B$1:$Z$21,MATCH("xGA/90",[1]Table2!$B$1:$Z$1,0),0)*VLOOKUP($B21,[1]Table2!$B$1:$Z$21,MATCH("xG/90",[1]Table2!$B$1:$Z$1,0),0),"")</f>
        <v>2.4468749999999999</v>
      </c>
      <c r="CA44" s="41" t="str">
        <f>IFERROR(VLOOKUP(CA21,[1]Table2!$B$1:$Z$21,MATCH("xGA/90",[1]Table2!$B$1:$Z$1,0),0)*VLOOKUP($B21,[1]Table2!$B$1:$Z$21,MATCH("xG/90",[1]Table2!$B$1:$Z$1,0),0),"")</f>
        <v/>
      </c>
      <c r="CB44" s="41" t="str">
        <f>IFERROR(VLOOKUP(CB21,[1]Table2!$B$1:$Z$21,MATCH("xGA/90",[1]Table2!$B$1:$Z$1,0),0)*VLOOKUP($B21,[1]Table2!$B$1:$Z$21,MATCH("xG/90",[1]Table2!$B$1:$Z$1,0),0),"")</f>
        <v/>
      </c>
      <c r="CC44" s="41" t="str">
        <f>IFERROR(VLOOKUP(CC21,[1]Table2!$B$1:$Z$21,MATCH("xGA/90",[1]Table2!$B$1:$Z$1,0),0)*VLOOKUP($B21,[1]Table2!$B$1:$Z$21,MATCH("xG/90",[1]Table2!$B$1:$Z$1,0),0),"")</f>
        <v/>
      </c>
      <c r="CD44" s="41">
        <f>IFERROR(VLOOKUP(CD21,[1]Table2!$B$1:$Z$21,MATCH("xGA/90",[1]Table2!$B$1:$Z$1,0),0)*VLOOKUP($B21,[1]Table2!$B$1:$Z$21,MATCH("xG/90",[1]Table2!$B$1:$Z$1,0),0),"")</f>
        <v>1.8705000000000001</v>
      </c>
      <c r="CE44" s="41" t="str">
        <f>IFERROR(VLOOKUP(CE21,[1]Table2!$B$1:$Z$21,MATCH("xGA/90",[1]Table2!$B$1:$Z$1,0),0)*VLOOKUP($B21,[1]Table2!$B$1:$Z$21,MATCH("xG/90",[1]Table2!$B$1:$Z$1,0),0),"")</f>
        <v/>
      </c>
      <c r="CF44" s="41" t="str">
        <f>IFERROR(VLOOKUP(CF21,[1]Table2!$B$1:$Z$21,MATCH("xGA/90",[1]Table2!$B$1:$Z$1,0),0)*VLOOKUP($B21,[1]Table2!$B$1:$Z$21,MATCH("xG/90",[1]Table2!$B$1:$Z$1,0),0),"")</f>
        <v/>
      </c>
      <c r="CG44" s="41" t="str">
        <f>IFERROR(VLOOKUP(CG21,[1]Table2!$B$1:$Z$21,MATCH("xGA/90",[1]Table2!$B$1:$Z$1,0),0)*VLOOKUP($B21,[1]Table2!$B$1:$Z$21,MATCH("xG/90",[1]Table2!$B$1:$Z$1,0),0),"")</f>
        <v/>
      </c>
      <c r="CH44" s="41">
        <f>IFERROR(VLOOKUP(CH21,[1]Table2!$B$1:$Z$21,MATCH("xGA/90",[1]Table2!$B$1:$Z$1,0),0)*VLOOKUP($B21,[1]Table2!$B$1:$Z$21,MATCH("xG/90",[1]Table2!$B$1:$Z$1,0),0),"")</f>
        <v>1.4874193548387098</v>
      </c>
      <c r="CI44" s="41" t="str">
        <f>IFERROR(VLOOKUP(CI21,[1]Table2!$B$1:$Z$21,MATCH("xGA/90",[1]Table2!$B$1:$Z$1,0),0)*VLOOKUP($B21,[1]Table2!$B$1:$Z$21,MATCH("xG/90",[1]Table2!$B$1:$Z$1,0),0),"")</f>
        <v/>
      </c>
      <c r="CJ44" s="41" t="str">
        <f>IFERROR(VLOOKUP(CJ21,[1]Table2!$B$1:$Z$21,MATCH("xGA/90",[1]Table2!$B$1:$Z$1,0),0)*VLOOKUP($B21,[1]Table2!$B$1:$Z$21,MATCH("xG/90",[1]Table2!$B$1:$Z$1,0),0),"")</f>
        <v/>
      </c>
      <c r="CK44" s="41" t="str">
        <f>IFERROR(VLOOKUP(CK21,[1]Table2!$B$1:$Z$21,MATCH("xGA/90",[1]Table2!$B$1:$Z$1,0),0)*VLOOKUP($B21,[1]Table2!$B$1:$Z$21,MATCH("xG/90",[1]Table2!$B$1:$Z$1,0),0),"")</f>
        <v/>
      </c>
      <c r="CL44" s="41" t="str">
        <f>IFERROR(VLOOKUP(CL21,[1]Table2!$B$1:$Z$21,MATCH("xGA/90",[1]Table2!$B$1:$Z$1,0),0)*VLOOKUP($B21,[1]Table2!$B$1:$Z$21,MATCH("xG/90",[1]Table2!$B$1:$Z$1,0),0),"")</f>
        <v/>
      </c>
      <c r="CM44" s="41" t="str">
        <f>IFERROR(VLOOKUP(CM21,[1]Table2!$B$1:$Z$21,MATCH("xGA/90",[1]Table2!$B$1:$Z$1,0),0)*VLOOKUP($B21,[1]Table2!$B$1:$Z$21,MATCH("xG/90",[1]Table2!$B$1:$Z$1,0),0),"")</f>
        <v/>
      </c>
      <c r="CN44" s="41">
        <f>IFERROR(VLOOKUP(CN21,[1]Table2!$B$1:$Z$21,MATCH("xGA/90",[1]Table2!$B$1:$Z$1,0),0)*VLOOKUP($B21,[1]Table2!$B$1:$Z$21,MATCH("xG/90",[1]Table2!$B$1:$Z$1,0),0),"")</f>
        <v>2.5510937499999997</v>
      </c>
      <c r="CO44" s="41" t="str">
        <f>IFERROR(VLOOKUP(CO21,[1]Table2!$B$1:$Z$21,MATCH("xGA/90",[1]Table2!$B$1:$Z$1,0),0)*VLOOKUP($B21,[1]Table2!$B$1:$Z$21,MATCH("xG/90",[1]Table2!$B$1:$Z$1,0),0),"")</f>
        <v/>
      </c>
      <c r="CP44" s="41" t="str">
        <f>IFERROR(VLOOKUP(CP21,[1]Table2!$B$1:$Z$21,MATCH("xGA/90",[1]Table2!$B$1:$Z$1,0),0)*VLOOKUP($B21,[1]Table2!$B$1:$Z$21,MATCH("xG/90",[1]Table2!$B$1:$Z$1,0),0),"")</f>
        <v/>
      </c>
      <c r="CQ44" s="41" t="str">
        <f>IFERROR(VLOOKUP(CQ21,[1]Table2!$B$1:$Z$21,MATCH("xGA/90",[1]Table2!$B$1:$Z$1,0),0)*VLOOKUP($B21,[1]Table2!$B$1:$Z$21,MATCH("xG/90",[1]Table2!$B$1:$Z$1,0),0),"")</f>
        <v/>
      </c>
      <c r="CR44" s="41" t="str">
        <f>IFERROR(VLOOKUP(CR21,[1]Table2!$B$1:$Z$21,MATCH("xGA/90",[1]Table2!$B$1:$Z$1,0),0)*VLOOKUP($B21,[1]Table2!$B$1:$Z$21,MATCH("xG/90",[1]Table2!$B$1:$Z$1,0),0),"")</f>
        <v/>
      </c>
      <c r="CS44" s="41" t="str">
        <f>IFERROR(VLOOKUP(CS21,[1]Table2!$B$1:$Z$21,MATCH("xGA/90",[1]Table2!$B$1:$Z$1,0),0)*VLOOKUP($B21,[1]Table2!$B$1:$Z$21,MATCH("xG/90",[1]Table2!$B$1:$Z$1,0),0),"")</f>
        <v/>
      </c>
      <c r="CT44" s="41" t="str">
        <f>IFERROR(VLOOKUP(CT21,[1]Table2!$B$1:$Z$21,MATCH("xGA/90",[1]Table2!$B$1:$Z$1,0),0)*VLOOKUP($B21,[1]Table2!$B$1:$Z$21,MATCH("xG/90",[1]Table2!$B$1:$Z$1,0),0),"")</f>
        <v/>
      </c>
      <c r="CU44" s="41" t="str">
        <f>IFERROR(VLOOKUP(CU21,[1]Table2!$B$1:$Z$21,MATCH("xGA/90",[1]Table2!$B$1:$Z$1,0),0)*VLOOKUP($B21,[1]Table2!$B$1:$Z$21,MATCH("xG/90",[1]Table2!$B$1:$Z$1,0),0),"")</f>
        <v/>
      </c>
      <c r="CV44" s="41">
        <f>IFERROR(VLOOKUP(CV21,[1]Table2!$B$1:$Z$21,MATCH("xGA/90",[1]Table2!$B$1:$Z$1,0),0)*VLOOKUP($B21,[1]Table2!$B$1:$Z$21,MATCH("xG/90",[1]Table2!$B$1:$Z$1,0),0),"")</f>
        <v>2.0299999999999998</v>
      </c>
      <c r="CW44" s="41" t="str">
        <f>IFERROR(VLOOKUP(CW21,[1]Table2!$B$1:$Z$21,MATCH("xGA/90",[1]Table2!$B$1:$Z$1,0),0)*VLOOKUP($B21,[1]Table2!$B$1:$Z$21,MATCH("xG/90",[1]Table2!$B$1:$Z$1,0),0),"")</f>
        <v/>
      </c>
      <c r="CX44" s="41" t="str">
        <f>IFERROR(VLOOKUP(CX21,[1]Table2!$B$1:$Z$21,MATCH("xGA/90",[1]Table2!$B$1:$Z$1,0),0)*VLOOKUP($B21,[1]Table2!$B$1:$Z$21,MATCH("xG/90",[1]Table2!$B$1:$Z$1,0),0),"")</f>
        <v/>
      </c>
      <c r="CY44" s="41" t="str">
        <f>IFERROR(VLOOKUP(CY21,[1]Table2!$B$1:$Z$21,MATCH("xGA/90",[1]Table2!$B$1:$Z$1,0),0)*VLOOKUP($B21,[1]Table2!$B$1:$Z$21,MATCH("xG/90",[1]Table2!$B$1:$Z$1,0),0),"")</f>
        <v/>
      </c>
      <c r="CZ44" s="41" t="str">
        <f>IFERROR(VLOOKUP(CZ21,[1]Table2!$B$1:$Z$21,MATCH("xGA/90",[1]Table2!$B$1:$Z$1,0),0)*VLOOKUP($B21,[1]Table2!$B$1:$Z$21,MATCH("xG/90",[1]Table2!$B$1:$Z$1,0),0),"")</f>
        <v/>
      </c>
      <c r="DA44" s="41" t="str">
        <f>IFERROR(VLOOKUP(DA21,[1]Table2!$B$1:$Z$21,MATCH("xGA/90",[1]Table2!$B$1:$Z$1,0),0)*VLOOKUP($B21,[1]Table2!$B$1:$Z$21,MATCH("xG/90",[1]Table2!$B$1:$Z$1,0),0),"")</f>
        <v/>
      </c>
      <c r="DB44" s="41">
        <f>IFERROR(VLOOKUP(DB21,[1]Table2!$B$1:$Z$21,MATCH("xGA/90",[1]Table2!$B$1:$Z$1,0),0)*VLOOKUP($B21,[1]Table2!$B$1:$Z$21,MATCH("xG/90",[1]Table2!$B$1:$Z$1,0),0),"")</f>
        <v>2.4378124999999997</v>
      </c>
      <c r="DC44" s="41" t="str">
        <f>IFERROR(VLOOKUP(DC21,[1]Table2!$B$1:$Z$21,MATCH("xGA/90",[1]Table2!$B$1:$Z$1,0),0)*VLOOKUP($B21,[1]Table2!$B$1:$Z$21,MATCH("xG/90",[1]Table2!$B$1:$Z$1,0),0),"")</f>
        <v/>
      </c>
      <c r="DD44" s="41" t="str">
        <f>IFERROR(VLOOKUP(DD21,[1]Table2!$B$1:$Z$21,MATCH("xGA/90",[1]Table2!$B$1:$Z$1,0),0)*VLOOKUP($B21,[1]Table2!$B$1:$Z$21,MATCH("xG/90",[1]Table2!$B$1:$Z$1,0),0),"")</f>
        <v/>
      </c>
      <c r="DE44" s="41" t="str">
        <f>IFERROR(VLOOKUP(DE21,[1]Table2!$B$1:$Z$21,MATCH("xGA/90",[1]Table2!$B$1:$Z$1,0),0)*VLOOKUP($B21,[1]Table2!$B$1:$Z$21,MATCH("xG/90",[1]Table2!$B$1:$Z$1,0),0),"")</f>
        <v/>
      </c>
      <c r="DF44" s="41" t="str">
        <f>IFERROR(VLOOKUP(DF21,[1]Table2!$B$1:$Z$21,MATCH("xGA/90",[1]Table2!$B$1:$Z$1,0),0)*VLOOKUP($B21,[1]Table2!$B$1:$Z$21,MATCH("xG/90",[1]Table2!$B$1:$Z$1,0),0),"")</f>
        <v/>
      </c>
      <c r="DG44" s="41" t="str">
        <f>IFERROR(VLOOKUP(DG21,[1]Table2!$B$1:$Z$21,MATCH("xGA/90",[1]Table2!$B$1:$Z$1,0),0)*VLOOKUP($B21,[1]Table2!$B$1:$Z$21,MATCH("xG/90",[1]Table2!$B$1:$Z$1,0),0),"")</f>
        <v/>
      </c>
      <c r="DH44" s="41" t="str">
        <f>IFERROR(VLOOKUP(DH21,[1]Table2!$B$1:$Z$21,MATCH("xGA/90",[1]Table2!$B$1:$Z$1,0),0)*VLOOKUP($B21,[1]Table2!$B$1:$Z$21,MATCH("xG/90",[1]Table2!$B$1:$Z$1,0),0),"")</f>
        <v/>
      </c>
      <c r="DI44" s="41" t="str">
        <f>IFERROR(VLOOKUP(DI21,[1]Table2!$B$1:$Z$21,MATCH("xGA/90",[1]Table2!$B$1:$Z$1,0),0)*VLOOKUP($B21,[1]Table2!$B$1:$Z$21,MATCH("xG/90",[1]Table2!$B$1:$Z$1,0),0),"")</f>
        <v/>
      </c>
      <c r="DJ44" s="41" t="str">
        <f>IFERROR(VLOOKUP(DJ21,[1]Table2!$B$1:$Z$21,MATCH("xGA/90",[1]Table2!$B$1:$Z$1,0),0)*VLOOKUP($B21,[1]Table2!$B$1:$Z$21,MATCH("xG/90",[1]Table2!$B$1:$Z$1,0),0),"")</f>
        <v/>
      </c>
      <c r="DK44" s="41" t="str">
        <f>IFERROR(VLOOKUP(DK21,[1]Table2!$B$1:$Z$21,MATCH("xGA/90",[1]Table2!$B$1:$Z$1,0),0)*VLOOKUP($B21,[1]Table2!$B$1:$Z$21,MATCH("xG/90",[1]Table2!$B$1:$Z$1,0),0),"")</f>
        <v/>
      </c>
      <c r="DL44" s="41" t="str">
        <f>IFERROR(VLOOKUP(DL21,[1]Table2!$B$1:$Z$21,MATCH("xGA/90",[1]Table2!$B$1:$Z$1,0),0)*VLOOKUP($B21,[1]Table2!$B$1:$Z$21,MATCH("xG/90",[1]Table2!$B$1:$Z$1,0),0),"")</f>
        <v/>
      </c>
      <c r="DM44" s="41" t="str">
        <f>IFERROR(VLOOKUP(DM21,[1]Table2!$B$1:$Z$21,MATCH("xGA/90",[1]Table2!$B$1:$Z$1,0),0)*VLOOKUP($B21,[1]Table2!$B$1:$Z$21,MATCH("xG/90",[1]Table2!$B$1:$Z$1,0),0),"")</f>
        <v/>
      </c>
      <c r="DN44" s="41" t="str">
        <f>IFERROR(VLOOKUP(DN21,[1]Table2!$B$1:$Z$21,MATCH("xGA/90",[1]Table2!$B$1:$Z$1,0),0)*VLOOKUP($B21,[1]Table2!$B$1:$Z$21,MATCH("xG/90",[1]Table2!$B$1:$Z$1,0),0),"")</f>
        <v/>
      </c>
      <c r="DO44" s="41" t="str">
        <f>IFERROR(VLOOKUP(DO21,[1]Table2!$B$1:$Z$21,MATCH("xGA/90",[1]Table2!$B$1:$Z$1,0),0)*VLOOKUP($B21,[1]Table2!$B$1:$Z$21,MATCH("xG/90",[1]Table2!$B$1:$Z$1,0),0),"")</f>
        <v/>
      </c>
      <c r="DP44" s="41" t="str">
        <f>IFERROR(VLOOKUP(DP21,[1]Table2!$B$1:$Z$21,MATCH("xGA/90",[1]Table2!$B$1:$Z$1,0),0)*VLOOKUP($B21,[1]Table2!$B$1:$Z$21,MATCH("xG/90",[1]Table2!$B$1:$Z$1,0),0),"")</f>
        <v/>
      </c>
      <c r="DQ44" s="41" t="str">
        <f>IFERROR(VLOOKUP(DQ21,[1]Table2!$B$1:$Z$21,MATCH("xGA/90",[1]Table2!$B$1:$Z$1,0),0)*VLOOKUP($B21,[1]Table2!$B$1:$Z$21,MATCH("xG/90",[1]Table2!$B$1:$Z$1,0),0),"")</f>
        <v/>
      </c>
      <c r="DR44" s="41" t="str">
        <f>IFERROR(VLOOKUP(DR21,[1]Table2!$B$1:$Z$21,MATCH("xGA/90",[1]Table2!$B$1:$Z$1,0),0)*VLOOKUP($B21,[1]Table2!$B$1:$Z$21,MATCH("xG/90",[1]Table2!$B$1:$Z$1,0),0),"")</f>
        <v/>
      </c>
      <c r="DS44" s="41" t="str">
        <f>IFERROR(VLOOKUP(DS21,[1]Table2!$B$1:$Z$21,MATCH("xGA/90",[1]Table2!$B$1:$Z$1,0),0)*VLOOKUP($B21,[1]Table2!$B$1:$Z$21,MATCH("xG/90",[1]Table2!$B$1:$Z$1,0),0),"")</f>
        <v/>
      </c>
      <c r="DT44" s="41" t="str">
        <f>IFERROR(VLOOKUP(DT21,[1]Table2!$B$1:$Z$21,MATCH("xGA/90",[1]Table2!$B$1:$Z$1,0),0)*VLOOKUP($B21,[1]Table2!$B$1:$Z$21,MATCH("xG/90",[1]Table2!$B$1:$Z$1,0),0),"")</f>
        <v/>
      </c>
      <c r="DU44" s="41" t="str">
        <f>IFERROR(VLOOKUP(DU21,[1]Table2!$B$1:$Z$21,MATCH("xGA/90",[1]Table2!$B$1:$Z$1,0),0)*VLOOKUP($B21,[1]Table2!$B$1:$Z$21,MATCH("xG/90",[1]Table2!$B$1:$Z$1,0),0),"")</f>
        <v/>
      </c>
      <c r="DV44" s="41" t="str">
        <f>IFERROR(VLOOKUP(DV21,[1]Table2!$B$1:$Z$21,MATCH("xGA/90",[1]Table2!$B$1:$Z$1,0),0)*VLOOKUP($B21,[1]Table2!$B$1:$Z$21,MATCH("xG/90",[1]Table2!$B$1:$Z$1,0),0),"")</f>
        <v/>
      </c>
      <c r="DW44" s="41" t="str">
        <f>IFERROR(VLOOKUP(DW21,[1]Table2!$B$1:$Z$21,MATCH("xGA/90",[1]Table2!$B$1:$Z$1,0),0)*VLOOKUP($B21,[1]Table2!$B$1:$Z$21,MATCH("xG/90",[1]Table2!$B$1:$Z$1,0),0),"")</f>
        <v/>
      </c>
      <c r="DX44" s="41" t="str">
        <f>IFERROR(VLOOKUP(DX21,[1]Table2!$B$1:$Z$21,MATCH("xGA/90",[1]Table2!$B$1:$Z$1,0),0)*VLOOKUP($B21,[1]Table2!$B$1:$Z$21,MATCH("xG/90",[1]Table2!$B$1:$Z$1,0),0),"")</f>
        <v/>
      </c>
      <c r="DY44" s="41" t="str">
        <f>IFERROR(VLOOKUP(DY21,[1]Table2!$B$1:$Z$21,MATCH("xGA/90",[1]Table2!$B$1:$Z$1,0),0)*VLOOKUP($B21,[1]Table2!$B$1:$Z$21,MATCH("xG/90",[1]Table2!$B$1:$Z$1,0),0),"")</f>
        <v/>
      </c>
      <c r="DZ44" s="41" t="str">
        <f>IFERROR(VLOOKUP(DZ21,[1]Table2!$B$1:$Z$21,MATCH("xGA/90",[1]Table2!$B$1:$Z$1,0),0)*VLOOKUP($B21,[1]Table2!$B$1:$Z$21,MATCH("xG/90",[1]Table2!$B$1:$Z$1,0),0),"")</f>
        <v/>
      </c>
      <c r="EA44" s="41" t="str">
        <f>IFERROR(VLOOKUP(EA21,[1]Table2!$B$1:$Z$21,MATCH("xGA/90",[1]Table2!$B$1:$Z$1,0),0)*VLOOKUP($B21,[1]Table2!$B$1:$Z$21,MATCH("xG/90",[1]Table2!$B$1:$Z$1,0),0),"")</f>
        <v/>
      </c>
      <c r="EB44" s="41" t="str">
        <f>IFERROR(VLOOKUP(EB21,[1]Table2!$B$1:$Z$21,MATCH("xGA/90",[1]Table2!$B$1:$Z$1,0),0)*VLOOKUP($B21,[1]Table2!$B$1:$Z$21,MATCH("xG/90",[1]Table2!$B$1:$Z$1,0),0),"")</f>
        <v/>
      </c>
      <c r="EC44" s="41" t="str">
        <f>IFERROR(VLOOKUP(EC21,[1]Table2!$B$1:$Z$21,MATCH("xGA/90",[1]Table2!$B$1:$Z$1,0),0)*VLOOKUP($B21,[1]Table2!$B$1:$Z$21,MATCH("xG/90",[1]Table2!$B$1:$Z$1,0),0),"")</f>
        <v/>
      </c>
      <c r="ED44" s="41" t="str">
        <f>IFERROR(VLOOKUP(ED21,[1]Table2!$B$1:$Z$21,MATCH("xGA/90",[1]Table2!$B$1:$Z$1,0),0)*VLOOKUP($B21,[1]Table2!$B$1:$Z$21,MATCH("xG/90",[1]Table2!$B$1:$Z$1,0),0),"")</f>
        <v/>
      </c>
      <c r="EE44" s="41" t="str">
        <f>IFERROR(VLOOKUP(EE21,[1]Table2!$B$1:$Z$21,MATCH("xGA/90",[1]Table2!$B$1:$Z$1,0),0)*VLOOKUP($B21,[1]Table2!$B$1:$Z$21,MATCH("xG/90",[1]Table2!$B$1:$Z$1,0),0),"")</f>
        <v/>
      </c>
      <c r="EF44" s="41" t="str">
        <f>IFERROR(VLOOKUP(EF21,[1]Table2!$B$1:$Z$21,MATCH("xGA/90",[1]Table2!$B$1:$Z$1,0),0)*VLOOKUP($B21,[1]Table2!$B$1:$Z$21,MATCH("xG/90",[1]Table2!$B$1:$Z$1,0),0),"")</f>
        <v/>
      </c>
      <c r="EG44" s="41" t="str">
        <f>IFERROR(VLOOKUP(EG21,[1]Table2!$B$1:$Z$21,MATCH("xGA/90",[1]Table2!$B$1:$Z$1,0),0)*VLOOKUP($B21,[1]Table2!$B$1:$Z$21,MATCH("xG/90",[1]Table2!$B$1:$Z$1,0),0),"")</f>
        <v/>
      </c>
      <c r="EH44" s="41" t="str">
        <f>IFERROR(VLOOKUP(EH21,[1]Table2!$B$1:$Z$21,MATCH("xGA/90",[1]Table2!$B$1:$Z$1,0),0)*VLOOKUP($B21,[1]Table2!$B$1:$Z$21,MATCH("xG/90",[1]Table2!$B$1:$Z$1,0),0),"")</f>
        <v/>
      </c>
      <c r="EI44" s="41" t="str">
        <f>IFERROR(VLOOKUP(EI21,[1]Table2!$B$1:$Z$21,MATCH("xGA/90",[1]Table2!$B$1:$Z$1,0),0)*VLOOKUP($B21,[1]Table2!$B$1:$Z$21,MATCH("xG/90",[1]Table2!$B$1:$Z$1,0),0),"")</f>
        <v/>
      </c>
      <c r="EJ44" s="41" t="str">
        <f>IFERROR(VLOOKUP(EJ21,[1]Table2!$B$1:$Z$21,MATCH("xGA/90",[1]Table2!$B$1:$Z$1,0),0)*VLOOKUP($B21,[1]Table2!$B$1:$Z$21,MATCH("xG/90",[1]Table2!$B$1:$Z$1,0),0),"")</f>
        <v/>
      </c>
      <c r="EK44" s="41" t="str">
        <f>IFERROR(VLOOKUP(EK21,[1]Table2!$B$1:$Z$21,MATCH("xGA/90",[1]Table2!$B$1:$Z$1,0),0)*VLOOKUP($B21,[1]Table2!$B$1:$Z$21,MATCH("xG/90",[1]Table2!$B$1:$Z$1,0),0),"")</f>
        <v/>
      </c>
      <c r="EL44" s="41" t="str">
        <f>IFERROR(VLOOKUP(EL21,[1]Table2!$B$1:$Z$21,MATCH("xGA/90",[1]Table2!$B$1:$Z$1,0),0)*VLOOKUP($B21,[1]Table2!$B$1:$Z$21,MATCH("xG/90",[1]Table2!$B$1:$Z$1,0),0),"")</f>
        <v/>
      </c>
      <c r="EM44" s="41" t="str">
        <f>IFERROR(VLOOKUP(EM21,[1]Table2!$B$1:$Z$21,MATCH("xGA/90",[1]Table2!$B$1:$Z$1,0),0)*VLOOKUP($B21,[1]Table2!$B$1:$Z$21,MATCH("xG/90",[1]Table2!$B$1:$Z$1,0),0),"")</f>
        <v/>
      </c>
      <c r="EN44" s="41" t="str">
        <f>IFERROR(VLOOKUP(EN21,[1]Table2!$B$1:$Z$21,MATCH("xGA/90",[1]Table2!$B$1:$Z$1,0),0)*VLOOKUP($B21,[1]Table2!$B$1:$Z$21,MATCH("xG/90",[1]Table2!$B$1:$Z$1,0),0),"")</f>
        <v/>
      </c>
      <c r="EO44" s="41" t="str">
        <f>IFERROR(VLOOKUP(EO21,[1]Table2!$B$1:$Z$21,MATCH("xGA/90",[1]Table2!$B$1:$Z$1,0),0)*VLOOKUP($B21,[1]Table2!$B$1:$Z$21,MATCH("xG/90",[1]Table2!$B$1:$Z$1,0),0),"")</f>
        <v/>
      </c>
      <c r="EP44" s="41" t="str">
        <f>IFERROR(VLOOKUP(EP21,[1]Table2!$B$1:$Z$21,MATCH("xGA/90",[1]Table2!$B$1:$Z$1,0),0)*VLOOKUP($B21,[1]Table2!$B$1:$Z$21,MATCH("xG/90",[1]Table2!$B$1:$Z$1,0),0),"")</f>
        <v/>
      </c>
      <c r="EQ44" s="41" t="str">
        <f>IFERROR(VLOOKUP(EQ21,[1]Table2!$B$1:$Z$21,MATCH("xGA/90",[1]Table2!$B$1:$Z$1,0),0)*VLOOKUP($B21,[1]Table2!$B$1:$Z$21,MATCH("xG/90",[1]Table2!$B$1:$Z$1,0),0),"")</f>
        <v/>
      </c>
      <c r="ER44" s="41" t="str">
        <f>IFERROR(VLOOKUP(ER21,[1]Table2!$B$1:$Z$21,MATCH("xGA/90",[1]Table2!$B$1:$Z$1,0),0)*VLOOKUP($B21,[1]Table2!$B$1:$Z$21,MATCH("xG/90",[1]Table2!$B$1:$Z$1,0),0),"")</f>
        <v/>
      </c>
      <c r="ES44" s="41" t="str">
        <f>IFERROR(VLOOKUP(ES21,[1]Table2!$B$1:$Z$21,MATCH("xGA/90",[1]Table2!$B$1:$Z$1,0),0)*VLOOKUP($B21,[1]Table2!$B$1:$Z$21,MATCH("xG/90",[1]Table2!$B$1:$Z$1,0),0),"")</f>
        <v/>
      </c>
      <c r="ET44" s="41">
        <f>IFERROR(VLOOKUP(ET21,[1]Table2!$B$1:$Z$21,MATCH("xGA/90",[1]Table2!$B$1:$Z$1,0),0)*VLOOKUP($B21,[1]Table2!$B$1:$Z$21,MATCH("xG/90",[1]Table2!$B$1:$Z$1,0),0),"")</f>
        <v>1.9076562500000001</v>
      </c>
      <c r="EU44" s="41" t="str">
        <f>IFERROR(VLOOKUP(EU21,[1]Table2!$B$1:$Z$21,MATCH("xGA/90",[1]Table2!$B$1:$Z$1,0),0)*VLOOKUP($B21,[1]Table2!$B$1:$Z$21,MATCH("xG/90",[1]Table2!$B$1:$Z$1,0),0),"")</f>
        <v/>
      </c>
      <c r="EV44" s="41" t="str">
        <f>IFERROR(VLOOKUP(EV21,[1]Table2!$B$1:$Z$21,MATCH("xGA/90",[1]Table2!$B$1:$Z$1,0),0)*VLOOKUP($B21,[1]Table2!$B$1:$Z$21,MATCH("xG/90",[1]Table2!$B$1:$Z$1,0),0),"")</f>
        <v/>
      </c>
      <c r="EW44" s="41" t="str">
        <f>IFERROR(VLOOKUP(EW21,[1]Table2!$B$1:$Z$21,MATCH("xGA/90",[1]Table2!$B$1:$Z$1,0),0)*VLOOKUP($B21,[1]Table2!$B$1:$Z$21,MATCH("xG/90",[1]Table2!$B$1:$Z$1,0),0),"")</f>
        <v/>
      </c>
      <c r="EX44" s="41" t="str">
        <f>IFERROR(VLOOKUP(EX21,[1]Table2!$B$1:$Z$21,MATCH("xGA/90",[1]Table2!$B$1:$Z$1,0),0)*VLOOKUP($B21,[1]Table2!$B$1:$Z$21,MATCH("xG/90",[1]Table2!$B$1:$Z$1,0),0),"")</f>
        <v/>
      </c>
      <c r="EY44" s="41" t="str">
        <f>IFERROR(VLOOKUP(EY21,[1]Table2!$B$1:$Z$21,MATCH("xGA/90",[1]Table2!$B$1:$Z$1,0),0)*VLOOKUP($B21,[1]Table2!$B$1:$Z$21,MATCH("xG/90",[1]Table2!$B$1:$Z$1,0),0),"")</f>
        <v/>
      </c>
      <c r="EZ44" s="41">
        <f>IFERROR(VLOOKUP(EZ21,[1]Table2!$B$1:$Z$21,MATCH("xGA/90",[1]Table2!$B$1:$Z$1,0),0)*VLOOKUP($B21,[1]Table2!$B$1:$Z$21,MATCH("xG/90",[1]Table2!$B$1:$Z$1,0),0),"")</f>
        <v>2.1251562499999999</v>
      </c>
      <c r="FA44" s="41" t="str">
        <f>IFERROR(VLOOKUP(FA21,[1]Table2!$B$1:$Z$21,MATCH("xGA/90",[1]Table2!$B$1:$Z$1,0),0)*VLOOKUP($B21,[1]Table2!$B$1:$Z$21,MATCH("xG/90",[1]Table2!$B$1:$Z$1,0),0),"")</f>
        <v/>
      </c>
      <c r="FB44" s="41" t="str">
        <f>IFERROR(VLOOKUP(FB21,[1]Table2!$B$1:$Z$21,MATCH("xGA/90",[1]Table2!$B$1:$Z$1,0),0)*VLOOKUP($B21,[1]Table2!$B$1:$Z$21,MATCH("xG/90",[1]Table2!$B$1:$Z$1,0),0),"")</f>
        <v/>
      </c>
      <c r="FC44" s="41">
        <f>IFERROR(VLOOKUP(FC21,[1]Table2!$B$1:$Z$21,MATCH("xGA/90",[1]Table2!$B$1:$Z$1,0),0)*VLOOKUP($B21,[1]Table2!$B$1:$Z$21,MATCH("xG/90",[1]Table2!$B$1:$Z$1,0),0),"")</f>
        <v>1.885</v>
      </c>
      <c r="FD44" s="41" t="str">
        <f>IFERROR(VLOOKUP(FD21,[1]Table2!$B$1:$Z$21,MATCH("xGA/90",[1]Table2!$B$1:$Z$1,0),0)*VLOOKUP($B21,[1]Table2!$B$1:$Z$21,MATCH("xG/90",[1]Table2!$B$1:$Z$1,0),0),"")</f>
        <v/>
      </c>
      <c r="FE44" s="41" t="str">
        <f>IFERROR(VLOOKUP(FE21,[1]Table2!$B$1:$Z$21,MATCH("xGA/90",[1]Table2!$B$1:$Z$1,0),0)*VLOOKUP($B21,[1]Table2!$B$1:$Z$21,MATCH("xG/90",[1]Table2!$B$1:$Z$1,0),0),"")</f>
        <v/>
      </c>
      <c r="FF44" s="41" t="str">
        <f>IFERROR(VLOOKUP(FF21,[1]Table2!$B$1:$Z$21,MATCH("xGA/90",[1]Table2!$B$1:$Z$1,0),0)*VLOOKUP($B21,[1]Table2!$B$1:$Z$21,MATCH("xG/90",[1]Table2!$B$1:$Z$1,0),0),"")</f>
        <v/>
      </c>
      <c r="FG44" s="41" t="str">
        <f>IFERROR(VLOOKUP(FG21,[1]Table2!$B$1:$Z$21,MATCH("xGA/90",[1]Table2!$B$1:$Z$1,0),0)*VLOOKUP($B21,[1]Table2!$B$1:$Z$21,MATCH("xG/90",[1]Table2!$B$1:$Z$1,0),0),"")</f>
        <v/>
      </c>
      <c r="FH44" s="41" t="str">
        <f>IFERROR(VLOOKUP(FH21,[1]Table2!$B$1:$Z$21,MATCH("xGA/90",[1]Table2!$B$1:$Z$1,0),0)*VLOOKUP($B21,[1]Table2!$B$1:$Z$21,MATCH("xG/90",[1]Table2!$B$1:$Z$1,0),0),"")</f>
        <v/>
      </c>
      <c r="FI44" s="41" t="str">
        <f>IFERROR(VLOOKUP(FI21,[1]Table2!$B$1:$Z$21,MATCH("xGA/90",[1]Table2!$B$1:$Z$1,0),0)*VLOOKUP($B21,[1]Table2!$B$1:$Z$21,MATCH("xG/90",[1]Table2!$B$1:$Z$1,0),0),"")</f>
        <v/>
      </c>
      <c r="FJ44" s="41" t="str">
        <f>IFERROR(VLOOKUP(FJ21,[1]Table2!$B$1:$Z$21,MATCH("xGA/90",[1]Table2!$B$1:$Z$1,0),0)*VLOOKUP($B21,[1]Table2!$B$1:$Z$21,MATCH("xG/90",[1]Table2!$B$1:$Z$1,0),0),"")</f>
        <v/>
      </c>
      <c r="FK44" s="41" t="str">
        <f>IFERROR(VLOOKUP(FK21,[1]Table2!$B$1:$Z$21,MATCH("xGA/90",[1]Table2!$B$1:$Z$1,0),0)*VLOOKUP($B21,[1]Table2!$B$1:$Z$21,MATCH("xG/90",[1]Table2!$B$1:$Z$1,0),0),"")</f>
        <v/>
      </c>
      <c r="FL44" s="41" t="str">
        <f>IFERROR(VLOOKUP(FL21,[1]Table2!$B$1:$Z$21,MATCH("xGA/90",[1]Table2!$B$1:$Z$1,0),0)*VLOOKUP($B21,[1]Table2!$B$1:$Z$21,MATCH("xG/90",[1]Table2!$B$1:$Z$1,0),0),"")</f>
        <v/>
      </c>
      <c r="FM44" s="41" t="str">
        <f>IFERROR(VLOOKUP(FM21,[1]Table2!$B$1:$Z$21,MATCH("xGA/90",[1]Table2!$B$1:$Z$1,0),0)*VLOOKUP($B21,[1]Table2!$B$1:$Z$21,MATCH("xG/90",[1]Table2!$B$1:$Z$1,0),0),"")</f>
        <v/>
      </c>
      <c r="FN44" s="41">
        <f>IFERROR(VLOOKUP(FN21,[1]Table2!$B$1:$Z$21,MATCH("xGA/90",[1]Table2!$B$1:$Z$1,0),0)*VLOOKUP($B21,[1]Table2!$B$1:$Z$21,MATCH("xG/90",[1]Table2!$B$1:$Z$1,0),0),"")</f>
        <v>1.5723437500000002</v>
      </c>
      <c r="FO44" s="41" t="str">
        <f>IFERROR(VLOOKUP(FO21,[1]Table2!$B$1:$Z$21,MATCH("xGA/90",[1]Table2!$B$1:$Z$1,0),0)*VLOOKUP($B21,[1]Table2!$B$1:$Z$21,MATCH("xG/90",[1]Table2!$B$1:$Z$1,0),0),"")</f>
        <v/>
      </c>
      <c r="FP44" s="41" t="str">
        <f>IFERROR(VLOOKUP(FP21,[1]Table2!$B$1:$Z$21,MATCH("xGA/90",[1]Table2!$B$1:$Z$1,0),0)*VLOOKUP($B21,[1]Table2!$B$1:$Z$21,MATCH("xG/90",[1]Table2!$B$1:$Z$1,0),0),"")</f>
        <v/>
      </c>
      <c r="FQ44" s="41" t="str">
        <f>IFERROR(VLOOKUP(FQ21,[1]Table2!$B$1:$Z$21,MATCH("xGA/90",[1]Table2!$B$1:$Z$1,0),0)*VLOOKUP($B21,[1]Table2!$B$1:$Z$21,MATCH("xG/90",[1]Table2!$B$1:$Z$1,0),0),"")</f>
        <v/>
      </c>
      <c r="FR44" s="41">
        <f>IFERROR(VLOOKUP(FR21,[1]Table2!$B$1:$Z$21,MATCH("xGA/90",[1]Table2!$B$1:$Z$1,0),0)*VLOOKUP($B21,[1]Table2!$B$1:$Z$21,MATCH("xG/90",[1]Table2!$B$1:$Z$1,0),0),"")</f>
        <v>1.1841666666666666</v>
      </c>
      <c r="FS44" s="41" t="str">
        <f>IFERROR(VLOOKUP(FS21,[1]Table2!$B$1:$Z$21,MATCH("xGA/90",[1]Table2!$B$1:$Z$1,0),0)*VLOOKUP($B21,[1]Table2!$B$1:$Z$21,MATCH("xG/90",[1]Table2!$B$1:$Z$1,0),0),"")</f>
        <v/>
      </c>
      <c r="FT44" s="41" t="str">
        <f>IFERROR(VLOOKUP(FT21,[1]Table2!$B$1:$Z$21,MATCH("xGA/90",[1]Table2!$B$1:$Z$1,0),0)*VLOOKUP($B21,[1]Table2!$B$1:$Z$21,MATCH("xG/90",[1]Table2!$B$1:$Z$1,0),0),"")</f>
        <v/>
      </c>
      <c r="FU44" s="41" t="str">
        <f>IFERROR(VLOOKUP(FU21,[1]Table2!$B$1:$Z$21,MATCH("xGA/90",[1]Table2!$B$1:$Z$1,0),0)*VLOOKUP($B21,[1]Table2!$B$1:$Z$21,MATCH("xG/90",[1]Table2!$B$1:$Z$1,0),0),"")</f>
        <v/>
      </c>
      <c r="FV44" s="41">
        <f>IFERROR(VLOOKUP(FV21,[1]Table2!$B$1:$Z$21,MATCH("xGA/90",[1]Table2!$B$1:$Z$1,0),0)*VLOOKUP($B21,[1]Table2!$B$1:$Z$21,MATCH("xG/90",[1]Table2!$B$1:$Z$1,0),0),"")</f>
        <v>2.3761290322580644</v>
      </c>
      <c r="FW44" s="41" t="str">
        <f>IFERROR(VLOOKUP(FW21,[1]Table2!$B$1:$Z$21,MATCH("xGA/90",[1]Table2!$B$1:$Z$1,0),0)*VLOOKUP($B21,[1]Table2!$B$1:$Z$21,MATCH("xG/90",[1]Table2!$B$1:$Z$1,0),0),"")</f>
        <v/>
      </c>
      <c r="FX44" s="41" t="str">
        <f>IFERROR(VLOOKUP(FX21,[1]Table2!$B$1:$Z$21,MATCH("xGA/90",[1]Table2!$B$1:$Z$1,0),0)*VLOOKUP($B21,[1]Table2!$B$1:$Z$21,MATCH("xG/90",[1]Table2!$B$1:$Z$1,0),0),"")</f>
        <v/>
      </c>
      <c r="FY44" s="41" t="str">
        <f>IFERROR(VLOOKUP(FY21,[1]Table2!$B$1:$Z$21,MATCH("xGA/90",[1]Table2!$B$1:$Z$1,0),0)*VLOOKUP($B21,[1]Table2!$B$1:$Z$21,MATCH("xG/90",[1]Table2!$B$1:$Z$1,0),0),"")</f>
        <v/>
      </c>
      <c r="FZ44" s="41" t="str">
        <f>IFERROR(VLOOKUP(FZ21,[1]Table2!$B$1:$Z$21,MATCH("xGA/90",[1]Table2!$B$1:$Z$1,0),0)*VLOOKUP($B21,[1]Table2!$B$1:$Z$21,MATCH("xG/90",[1]Table2!$B$1:$Z$1,0),0),"")</f>
        <v/>
      </c>
      <c r="GA44" s="41" t="str">
        <f>IFERROR(VLOOKUP(GA21,[1]Table2!$B$1:$Z$21,MATCH("xGA/90",[1]Table2!$B$1:$Z$1,0),0)*VLOOKUP($B21,[1]Table2!$B$1:$Z$21,MATCH("xG/90",[1]Table2!$B$1:$Z$1,0),0),"")</f>
        <v/>
      </c>
      <c r="GB44" s="41" t="str">
        <f>IFERROR(VLOOKUP(GB21,[1]Table2!$B$1:$Z$21,MATCH("xGA/90",[1]Table2!$B$1:$Z$1,0),0)*VLOOKUP($B21,[1]Table2!$B$1:$Z$21,MATCH("xG/90",[1]Table2!$B$1:$Z$1,0),0),"")</f>
        <v/>
      </c>
      <c r="GC44" s="41" t="str">
        <f>IFERROR(VLOOKUP(GC21,[1]Table2!$B$1:$Z$21,MATCH("xGA/90",[1]Table2!$B$1:$Z$1,0),0)*VLOOKUP($B21,[1]Table2!$B$1:$Z$21,MATCH("xG/90",[1]Table2!$B$1:$Z$1,0),0),"")</f>
        <v/>
      </c>
      <c r="GD44" s="41" t="str">
        <f>IFERROR(VLOOKUP(GD21,[1]Table2!$B$1:$Z$21,MATCH("xGA/90",[1]Table2!$B$1:$Z$1,0),0)*VLOOKUP($B21,[1]Table2!$B$1:$Z$21,MATCH("xG/90",[1]Table2!$B$1:$Z$1,0),0),"")</f>
        <v/>
      </c>
      <c r="GE44" s="41" t="str">
        <f>IFERROR(VLOOKUP(GE21,[1]Table2!$B$1:$Z$21,MATCH("xGA/90",[1]Table2!$B$1:$Z$1,0),0)*VLOOKUP($B21,[1]Table2!$B$1:$Z$21,MATCH("xG/90",[1]Table2!$B$1:$Z$1,0),0),"")</f>
        <v/>
      </c>
      <c r="GF44" s="41" t="str">
        <f>IFERROR(VLOOKUP(GF21,[1]Table2!$B$1:$Z$21,MATCH("xGA/90",[1]Table2!$B$1:$Z$1,0),0)*VLOOKUP($B21,[1]Table2!$B$1:$Z$21,MATCH("xG/90",[1]Table2!$B$1:$Z$1,0),0),"")</f>
        <v/>
      </c>
      <c r="GG44" s="41" t="str">
        <f>IFERROR(VLOOKUP(GG21,[1]Table2!$B$1:$Z$21,MATCH("xGA/90",[1]Table2!$B$1:$Z$1,0),0)*VLOOKUP($B21,[1]Table2!$B$1:$Z$21,MATCH("xG/90",[1]Table2!$B$1:$Z$1,0),0),"")</f>
        <v/>
      </c>
      <c r="GH44" s="41" t="str">
        <f>IFERROR(VLOOKUP(GH21,[1]Table2!$B$1:$Z$21,MATCH("xGA/90",[1]Table2!$B$1:$Z$1,0),0)*VLOOKUP($B21,[1]Table2!$B$1:$Z$21,MATCH("xG/90",[1]Table2!$B$1:$Z$1,0),0),"")</f>
        <v/>
      </c>
      <c r="GI44" s="41">
        <f>IFERROR(VLOOKUP(GI21,[1]Table2!$B$1:$Z$21,MATCH("xGA/90",[1]Table2!$B$1:$Z$1,0),0)*VLOOKUP($B21,[1]Table2!$B$1:$Z$21,MATCH("xG/90",[1]Table2!$B$1:$Z$1,0),0),"")</f>
        <v>1.1841666666666666</v>
      </c>
      <c r="GJ44" s="41" t="str">
        <f>IFERROR(VLOOKUP(GJ21,[1]Table2!$B$1:$Z$21,MATCH("xGA/90",[1]Table2!$B$1:$Z$1,0),0)*VLOOKUP($B21,[1]Table2!$B$1:$Z$21,MATCH("xG/90",[1]Table2!$B$1:$Z$1,0),0),"")</f>
        <v/>
      </c>
      <c r="GK44" s="41" t="str">
        <f>IFERROR(VLOOKUP(GK21,[1]Table2!$B$1:$Z$21,MATCH("xGA/90",[1]Table2!$B$1:$Z$1,0),0)*VLOOKUP($B21,[1]Table2!$B$1:$Z$21,MATCH("xG/90",[1]Table2!$B$1:$Z$1,0),0),"")</f>
        <v/>
      </c>
      <c r="GL44" s="41" t="str">
        <f>IFERROR(VLOOKUP(GL21,[1]Table2!$B$1:$Z$21,MATCH("xGA/90",[1]Table2!$B$1:$Z$1,0),0)*VLOOKUP($B21,[1]Table2!$B$1:$Z$21,MATCH("xG/90",[1]Table2!$B$1:$Z$1,0),0),"")</f>
        <v/>
      </c>
      <c r="GM44" s="41" t="str">
        <f>IFERROR(VLOOKUP(GM21,[1]Table2!$B$1:$Z$21,MATCH("xGA/90",[1]Table2!$B$1:$Z$1,0),0)*VLOOKUP($B21,[1]Table2!$B$1:$Z$21,MATCH("xG/90",[1]Table2!$B$1:$Z$1,0),0),"")</f>
        <v/>
      </c>
      <c r="GN44" s="41" t="str">
        <f>IFERROR(VLOOKUP(GN21,[1]Table2!$B$1:$Z$21,MATCH("xGA/90",[1]Table2!$B$1:$Z$1,0),0)*VLOOKUP($B21,[1]Table2!$B$1:$Z$21,MATCH("xG/90",[1]Table2!$B$1:$Z$1,0),0),"")</f>
        <v/>
      </c>
      <c r="GO44" s="41">
        <f>IFERROR(VLOOKUP(GO21,[1]Table2!$B$1:$Z$21,MATCH("xGA/90",[1]Table2!$B$1:$Z$1,0),0)*VLOOKUP($B21,[1]Table2!$B$1:$Z$21,MATCH("xG/90",[1]Table2!$B$1:$Z$1,0),0),"")</f>
        <v>2.3426562500000001</v>
      </c>
      <c r="GP44" s="41" t="str">
        <f>IFERROR(VLOOKUP(GP21,[1]Table2!$B$1:$Z$21,MATCH("xGA/90",[1]Table2!$B$1:$Z$1,0),0)*VLOOKUP($B21,[1]Table2!$B$1:$Z$21,MATCH("xG/90",[1]Table2!$B$1:$Z$1,0),0),"")</f>
        <v/>
      </c>
      <c r="GQ44" s="41" t="str">
        <f>IFERROR(VLOOKUP(GQ21,[1]Table2!$B$1:$Z$21,MATCH("xGA/90",[1]Table2!$B$1:$Z$1,0),0)*VLOOKUP($B21,[1]Table2!$B$1:$Z$21,MATCH("xG/90",[1]Table2!$B$1:$Z$1,0),0),"")</f>
        <v/>
      </c>
      <c r="GR44" s="41" t="str">
        <f>IFERROR(VLOOKUP(GR21,[1]Table2!$B$1:$Z$21,MATCH("xGA/90",[1]Table2!$B$1:$Z$1,0),0)*VLOOKUP($B21,[1]Table2!$B$1:$Z$21,MATCH("xG/90",[1]Table2!$B$1:$Z$1,0),0),"")</f>
        <v/>
      </c>
      <c r="GS44" s="41" t="str">
        <f>IFERROR(VLOOKUP(GS21,[1]Table2!$B$1:$Z$21,MATCH("xGA/90",[1]Table2!$B$1:$Z$1,0),0)*VLOOKUP($B21,[1]Table2!$B$1:$Z$21,MATCH("xG/90",[1]Table2!$B$1:$Z$1,0),0),"")</f>
        <v/>
      </c>
      <c r="GT44" s="41" t="str">
        <f>IFERROR(VLOOKUP(GT21,[1]Table2!$B$1:$Z$21,MATCH("xGA/90",[1]Table2!$B$1:$Z$1,0),0)*VLOOKUP($B21,[1]Table2!$B$1:$Z$21,MATCH("xG/90",[1]Table2!$B$1:$Z$1,0),0),"")</f>
        <v/>
      </c>
      <c r="GU44" s="41" t="str">
        <f>IFERROR(VLOOKUP(GU21,[1]Table2!$B$1:$Z$21,MATCH("xGA/90",[1]Table2!$B$1:$Z$1,0),0)*VLOOKUP($B21,[1]Table2!$B$1:$Z$21,MATCH("xG/90",[1]Table2!$B$1:$Z$1,0),0),"")</f>
        <v/>
      </c>
      <c r="GV44" s="41" t="str">
        <f>IFERROR(VLOOKUP(GV21,[1]Table2!$B$1:$Z$21,MATCH("xGA/90",[1]Table2!$B$1:$Z$1,0),0)*VLOOKUP($B21,[1]Table2!$B$1:$Z$21,MATCH("xG/90",[1]Table2!$B$1:$Z$1,0),0),"")</f>
        <v/>
      </c>
      <c r="GW44" s="41">
        <f>IFERROR(VLOOKUP(GW21,[1]Table2!$B$1:$Z$21,MATCH("xGA/90",[1]Table2!$B$1:$Z$1,0),0)*VLOOKUP($B21,[1]Table2!$B$1:$Z$21,MATCH("xG/90",[1]Table2!$B$1:$Z$1,0),0),"")</f>
        <v>1.8475806451612902</v>
      </c>
      <c r="GX44" s="41" t="str">
        <f>IFERROR(VLOOKUP(GX21,[1]Table2!$B$1:$Z$21,MATCH("xGA/90",[1]Table2!$B$1:$Z$1,0),0)*VLOOKUP($B21,[1]Table2!$B$1:$Z$21,MATCH("xG/90",[1]Table2!$B$1:$Z$1,0),0),"")</f>
        <v/>
      </c>
      <c r="GY44" s="41" t="str">
        <f>IFERROR(VLOOKUP(GY21,[1]Table2!$B$1:$Z$21,MATCH("xGA/90",[1]Table2!$B$1:$Z$1,0),0)*VLOOKUP($B21,[1]Table2!$B$1:$Z$21,MATCH("xG/90",[1]Table2!$B$1:$Z$1,0),0),"")</f>
        <v/>
      </c>
      <c r="GZ44" s="41" t="str">
        <f>IFERROR(VLOOKUP(GZ21,[1]Table2!$B$1:$Z$21,MATCH("xGA/90",[1]Table2!$B$1:$Z$1,0),0)*VLOOKUP($B21,[1]Table2!$B$1:$Z$21,MATCH("xG/90",[1]Table2!$B$1:$Z$1,0),0),"")</f>
        <v/>
      </c>
      <c r="HA44" s="41" t="str">
        <f>IFERROR(VLOOKUP(HA21,[1]Table2!$B$1:$Z$21,MATCH("xGA/90",[1]Table2!$B$1:$Z$1,0),0)*VLOOKUP($B21,[1]Table2!$B$1:$Z$21,MATCH("xG/90",[1]Table2!$B$1:$Z$1,0),0),"")</f>
        <v/>
      </c>
      <c r="HB44" s="41" t="str">
        <f>IFERROR(VLOOKUP(HB21,[1]Table2!$B$1:$Z$21,MATCH("xGA/90",[1]Table2!$B$1:$Z$1,0),0)*VLOOKUP($B21,[1]Table2!$B$1:$Z$21,MATCH("xG/90",[1]Table2!$B$1:$Z$1,0),0),"")</f>
        <v/>
      </c>
      <c r="HC44" s="41" t="str">
        <f>IFERROR(VLOOKUP(HC21,[1]Table2!$B$1:$Z$21,MATCH("xGA/90",[1]Table2!$B$1:$Z$1,0),0)*VLOOKUP($B21,[1]Table2!$B$1:$Z$21,MATCH("xG/90",[1]Table2!$B$1:$Z$1,0),0),"")</f>
        <v/>
      </c>
      <c r="HD44" s="41">
        <f>IFERROR(VLOOKUP(HD21,[1]Table2!$B$1:$Z$21,MATCH("xGA/90",[1]Table2!$B$1:$Z$1,0),0)*VLOOKUP($B21,[1]Table2!$B$1:$Z$21,MATCH("xG/90",[1]Table2!$B$1:$Z$1,0),0),"")</f>
        <v>1.8288709677419352</v>
      </c>
      <c r="HE44" s="41" t="str">
        <f>IFERROR(VLOOKUP(HE21,[1]Table2!$B$1:$Z$21,MATCH("xGA/90",[1]Table2!$B$1:$Z$1,0),0)*VLOOKUP($B21,[1]Table2!$B$1:$Z$21,MATCH("xG/90",[1]Table2!$B$1:$Z$1,0),0),"")</f>
        <v/>
      </c>
      <c r="HF44" s="41" t="str">
        <f>IFERROR(VLOOKUP(HF21,[1]Table2!$B$1:$Z$21,MATCH("xGA/90",[1]Table2!$B$1:$Z$1,0),0)*VLOOKUP($B21,[1]Table2!$B$1:$Z$21,MATCH("xG/90",[1]Table2!$B$1:$Z$1,0),0),"")</f>
        <v/>
      </c>
      <c r="HG44" s="41" t="str">
        <f>IFERROR(VLOOKUP(HG21,[1]Table2!$B$1:$Z$21,MATCH("xGA/90",[1]Table2!$B$1:$Z$1,0),0)*VLOOKUP($B21,[1]Table2!$B$1:$Z$21,MATCH("xG/90",[1]Table2!$B$1:$Z$1,0),0),"")</f>
        <v/>
      </c>
      <c r="HH44" s="41" t="str">
        <f>IFERROR(VLOOKUP(HH21,[1]Table2!$B$1:$Z$21,MATCH("xGA/90",[1]Table2!$B$1:$Z$1,0),0)*VLOOKUP($B21,[1]Table2!$B$1:$Z$21,MATCH("xG/90",[1]Table2!$B$1:$Z$1,0),0),"")</f>
        <v/>
      </c>
      <c r="HI44" s="41" t="str">
        <f>IFERROR(VLOOKUP(HI21,[1]Table2!$B$1:$Z$21,MATCH("xGA/90",[1]Table2!$B$1:$Z$1,0),0)*VLOOKUP($B21,[1]Table2!$B$1:$Z$21,MATCH("xG/90",[1]Table2!$B$1:$Z$1,0),0),"")</f>
        <v/>
      </c>
      <c r="HJ44" s="41">
        <f>IFERROR(VLOOKUP(HJ21,[1]Table2!$B$1:$Z$21,MATCH("xGA/90",[1]Table2!$B$1:$Z$1,0),0)*VLOOKUP($B21,[1]Table2!$B$1:$Z$21,MATCH("xG/90",[1]Table2!$B$1:$Z$1,0),0),"")</f>
        <v>2.1070312499999999</v>
      </c>
      <c r="HK44" s="41" t="str">
        <f>IFERROR(VLOOKUP(HK21,[1]Table2!$B$1:$Z$21,MATCH("xGA/90",[1]Table2!$B$1:$Z$1,0),0)*VLOOKUP($B21,[1]Table2!$B$1:$Z$21,MATCH("xG/90",[1]Table2!$B$1:$Z$1,0),0),"")</f>
        <v/>
      </c>
      <c r="HL44" s="41" t="str">
        <f>IFERROR(VLOOKUP(HL21,[1]Table2!$B$1:$Z$21,MATCH("xGA/90",[1]Table2!$B$1:$Z$1,0),0)*VLOOKUP($B21,[1]Table2!$B$1:$Z$21,MATCH("xG/90",[1]Table2!$B$1:$Z$1,0),0),"")</f>
        <v/>
      </c>
      <c r="HM44" s="41" t="str">
        <f>IFERROR(VLOOKUP(HM21,[1]Table2!$B$1:$Z$21,MATCH("xGA/90",[1]Table2!$B$1:$Z$1,0),0)*VLOOKUP($B21,[1]Table2!$B$1:$Z$21,MATCH("xG/90",[1]Table2!$B$1:$Z$1,0),0),"")</f>
        <v/>
      </c>
      <c r="HN44" s="41" t="str">
        <f>IFERROR(VLOOKUP(HN21,[1]Table2!$B$1:$Z$21,MATCH("xGA/90",[1]Table2!$B$1:$Z$1,0),0)*VLOOKUP($B21,[1]Table2!$B$1:$Z$21,MATCH("xG/90",[1]Table2!$B$1:$Z$1,0),0),"")</f>
        <v/>
      </c>
      <c r="HO44" s="41" t="str">
        <f>IFERROR(VLOOKUP(HO21,[1]Table2!$B$1:$Z$21,MATCH("xGA/90",[1]Table2!$B$1:$Z$1,0),0)*VLOOKUP($B21,[1]Table2!$B$1:$Z$21,MATCH("xG/90",[1]Table2!$B$1:$Z$1,0),0),"")</f>
        <v/>
      </c>
      <c r="HP44" s="41" t="str">
        <f>IFERROR(VLOOKUP(HP21,[1]Table2!$B$1:$Z$21,MATCH("xGA/90",[1]Table2!$B$1:$Z$1,0),0)*VLOOKUP($B21,[1]Table2!$B$1:$Z$21,MATCH("xG/90",[1]Table2!$B$1:$Z$1,0),0),"")</f>
        <v/>
      </c>
      <c r="HQ44" s="41">
        <f>IFERROR(VLOOKUP(HQ21,[1]Table2!$B$1:$Z$21,MATCH("xGA/90",[1]Table2!$B$1:$Z$1,0),0)*VLOOKUP($B21,[1]Table2!$B$1:$Z$21,MATCH("xG/90",[1]Table2!$B$1:$Z$1,0),0),"")</f>
        <v>2.4468749999999999</v>
      </c>
      <c r="HR44" s="41" t="str">
        <f>IFERROR(VLOOKUP(HR21,[1]Table2!$B$1:$Z$21,MATCH("xGA/90",[1]Table2!$B$1:$Z$1,0),0)*VLOOKUP($B21,[1]Table2!$B$1:$Z$21,MATCH("xG/90",[1]Table2!$B$1:$Z$1,0),0),"")</f>
        <v/>
      </c>
      <c r="HS44" s="41" t="str">
        <f>IFERROR(VLOOKUP(HS21,[1]Table2!$B$1:$Z$21,MATCH("xGA/90",[1]Table2!$B$1:$Z$1,0),0)*VLOOKUP($B21,[1]Table2!$B$1:$Z$21,MATCH("xG/90",[1]Table2!$B$1:$Z$1,0),0),"")</f>
        <v/>
      </c>
      <c r="HT44" s="41" t="str">
        <f>IFERROR(VLOOKUP(HT21,[1]Table2!$B$1:$Z$21,MATCH("xGA/90",[1]Table2!$B$1:$Z$1,0),0)*VLOOKUP($B21,[1]Table2!$B$1:$Z$21,MATCH("xG/90",[1]Table2!$B$1:$Z$1,0),0),"")</f>
        <v/>
      </c>
      <c r="HU44" s="41" t="str">
        <f>IFERROR(VLOOKUP(HU21,[1]Table2!$B$1:$Z$21,MATCH("xGA/90",[1]Table2!$B$1:$Z$1,0),0)*VLOOKUP($B21,[1]Table2!$B$1:$Z$21,MATCH("xG/90",[1]Table2!$B$1:$Z$1,0),0),"")</f>
        <v/>
      </c>
      <c r="HV44" s="41" t="str">
        <f>IFERROR(VLOOKUP(HV21,[1]Table2!$B$1:$Z$21,MATCH("xGA/90",[1]Table2!$B$1:$Z$1,0),0)*VLOOKUP($B21,[1]Table2!$B$1:$Z$21,MATCH("xG/90",[1]Table2!$B$1:$Z$1,0),0),"")</f>
        <v/>
      </c>
      <c r="HW44" s="41" t="str">
        <f>IFERROR(VLOOKUP(HW21,[1]Table2!$B$1:$Z$21,MATCH("xGA/90",[1]Table2!$B$1:$Z$1,0),0)*VLOOKUP($B21,[1]Table2!$B$1:$Z$21,MATCH("xG/90",[1]Table2!$B$1:$Z$1,0),0),"")</f>
        <v/>
      </c>
      <c r="HX44" s="41">
        <f>IFERROR(VLOOKUP(HX21,[1]Table2!$B$1:$Z$21,MATCH("xGA/90",[1]Table2!$B$1:$Z$1,0),0)*VLOOKUP($B21,[1]Table2!$B$1:$Z$21,MATCH("xG/90",[1]Table2!$B$1:$Z$1,0),0),"")</f>
        <v>2.08890625</v>
      </c>
      <c r="HY44" s="41" t="str">
        <f>IFERROR(VLOOKUP(HY21,[1]Table2!$B$1:$Z$21,MATCH("xGA/90",[1]Table2!$B$1:$Z$1,0),0)*VLOOKUP($B21,[1]Table2!$B$1:$Z$21,MATCH("xG/90",[1]Table2!$B$1:$Z$1,0),0),"")</f>
        <v/>
      </c>
      <c r="HZ44" s="41" t="str">
        <f>IFERROR(VLOOKUP(HZ21,[1]Table2!$B$1:$Z$21,MATCH("xGA/90",[1]Table2!$B$1:$Z$1,0),0)*VLOOKUP($B21,[1]Table2!$B$1:$Z$21,MATCH("xG/90",[1]Table2!$B$1:$Z$1,0),0),"")</f>
        <v/>
      </c>
      <c r="IA44" s="41" t="str">
        <f>IFERROR(VLOOKUP(IA21,[1]Table2!$B$1:$Z$21,MATCH("xGA/90",[1]Table2!$B$1:$Z$1,0),0)*VLOOKUP($B21,[1]Table2!$B$1:$Z$21,MATCH("xG/90",[1]Table2!$B$1:$Z$1,0),0),"")</f>
        <v/>
      </c>
      <c r="IB44" s="41" t="str">
        <f>IFERROR(VLOOKUP(IB21,[1]Table2!$B$1:$Z$21,MATCH("xGA/90",[1]Table2!$B$1:$Z$1,0),0)*VLOOKUP($B21,[1]Table2!$B$1:$Z$21,MATCH("xG/90",[1]Table2!$B$1:$Z$1,0),0),"")</f>
        <v/>
      </c>
      <c r="IC44" s="41" t="str">
        <f>IFERROR(VLOOKUP(IC21,[1]Table2!$B$1:$Z$21,MATCH("xGA/90",[1]Table2!$B$1:$Z$1,0),0)*VLOOKUP($B21,[1]Table2!$B$1:$Z$21,MATCH("xG/90",[1]Table2!$B$1:$Z$1,0),0),"")</f>
        <v/>
      </c>
      <c r="ID44" s="41" t="str">
        <f>IFERROR(VLOOKUP(ID21,[1]Table2!$B$1:$Z$21,MATCH("xGA/90",[1]Table2!$B$1:$Z$1,0),0)*VLOOKUP($B21,[1]Table2!$B$1:$Z$21,MATCH("xG/90",[1]Table2!$B$1:$Z$1,0),0),"")</f>
        <v/>
      </c>
      <c r="IE44" s="41" t="str">
        <f>IFERROR(VLOOKUP(IE21,[1]Table2!$B$1:$Z$21,MATCH("xGA/90",[1]Table2!$B$1:$Z$1,0),0)*VLOOKUP($B21,[1]Table2!$B$1:$Z$21,MATCH("xG/90",[1]Table2!$B$1:$Z$1,0),0),"")</f>
        <v/>
      </c>
      <c r="IF44" s="41" t="str">
        <f>IFERROR(VLOOKUP(IF21,[1]Table2!$B$1:$Z$21,MATCH("xGA/90",[1]Table2!$B$1:$Z$1,0),0)*VLOOKUP($B21,[1]Table2!$B$1:$Z$21,MATCH("xG/90",[1]Table2!$B$1:$Z$1,0),0),"")</f>
        <v/>
      </c>
      <c r="IG44" s="41" t="str">
        <f>IFERROR(VLOOKUP(IG21,[1]Table2!$B$1:$Z$21,MATCH("xGA/90",[1]Table2!$B$1:$Z$1,0),0)*VLOOKUP($B21,[1]Table2!$B$1:$Z$21,MATCH("xG/90",[1]Table2!$B$1:$Z$1,0),0),"")</f>
        <v/>
      </c>
      <c r="IH44" s="41" t="str">
        <f>IFERROR(VLOOKUP(IH21,[1]Table2!$B$1:$Z$21,MATCH("xGA/90",[1]Table2!$B$1:$Z$1,0),0)*VLOOKUP($B21,[1]Table2!$B$1:$Z$21,MATCH("xG/90",[1]Table2!$B$1:$Z$1,0),0),"")</f>
        <v/>
      </c>
      <c r="II44" s="41" t="str">
        <f>IFERROR(VLOOKUP(II21,[1]Table2!$B$1:$Z$21,MATCH("xGA/90",[1]Table2!$B$1:$Z$1,0),0)*VLOOKUP($B21,[1]Table2!$B$1:$Z$21,MATCH("xG/90",[1]Table2!$B$1:$Z$1,0),0),"")</f>
        <v/>
      </c>
      <c r="IJ44" s="41" t="str">
        <f>IFERROR(VLOOKUP(IJ21,[1]Table2!$B$1:$Z$21,MATCH("xGA/90",[1]Table2!$B$1:$Z$1,0),0)*VLOOKUP($B21,[1]Table2!$B$1:$Z$21,MATCH("xG/90",[1]Table2!$B$1:$Z$1,0),0),"")</f>
        <v/>
      </c>
      <c r="IK44" s="41" t="str">
        <f>IFERROR(VLOOKUP(IK21,[1]Table2!$B$1:$Z$21,MATCH("xGA/90",[1]Table2!$B$1:$Z$1,0),0)*VLOOKUP($B21,[1]Table2!$B$1:$Z$21,MATCH("xG/90",[1]Table2!$B$1:$Z$1,0),0),"")</f>
        <v/>
      </c>
      <c r="IL44" s="41" t="str">
        <f>IFERROR(VLOOKUP(IL21,[1]Table2!$B$1:$Z$21,MATCH("xGA/90",[1]Table2!$B$1:$Z$1,0),0)*VLOOKUP($B21,[1]Table2!$B$1:$Z$21,MATCH("xG/90",[1]Table2!$B$1:$Z$1,0),0),"")</f>
        <v/>
      </c>
      <c r="IM44" s="41" t="str">
        <f>IFERROR(VLOOKUP(IM21,[1]Table2!$B$1:$Z$21,MATCH("xGA/90",[1]Table2!$B$1:$Z$1,0),0)*VLOOKUP($B21,[1]Table2!$B$1:$Z$21,MATCH("xG/90",[1]Table2!$B$1:$Z$1,0),0),"")</f>
        <v/>
      </c>
      <c r="IN44" s="41">
        <f>IFERROR(VLOOKUP(IN21,[1]Table2!$B$1:$Z$21,MATCH("xGA/90",[1]Table2!$B$1:$Z$1,0),0)*VLOOKUP($B21,[1]Table2!$B$1:$Z$21,MATCH("xG/90",[1]Table2!$B$1:$Z$1,0),0),"")</f>
        <v>2.4468749999999999</v>
      </c>
      <c r="IO44" s="41" t="str">
        <f>IFERROR(VLOOKUP(IO21,[1]Table2!$B$1:$Z$21,MATCH("xGA/90",[1]Table2!$B$1:$Z$1,0),0)*VLOOKUP($B21,[1]Table2!$B$1:$Z$21,MATCH("xG/90",[1]Table2!$B$1:$Z$1,0),0),"")</f>
        <v/>
      </c>
      <c r="IP44" s="41" t="str">
        <f>IFERROR(VLOOKUP(IP21,[1]Table2!$B$1:$Z$21,MATCH("xGA/90",[1]Table2!$B$1:$Z$1,0),0)*VLOOKUP($B21,[1]Table2!$B$1:$Z$21,MATCH("xG/90",[1]Table2!$B$1:$Z$1,0),0),"")</f>
        <v/>
      </c>
      <c r="IQ44" s="41" t="str">
        <f>IFERROR(VLOOKUP(IQ21,[1]Table2!$B$1:$Z$21,MATCH("xGA/90",[1]Table2!$B$1:$Z$1,0),0)*VLOOKUP($B21,[1]Table2!$B$1:$Z$21,MATCH("xG/90",[1]Table2!$B$1:$Z$1,0),0),"")</f>
        <v/>
      </c>
      <c r="IR44" s="41" t="str">
        <f>IFERROR(VLOOKUP(IR21,[1]Table2!$B$1:$Z$21,MATCH("xGA/90",[1]Table2!$B$1:$Z$1,0),0)*VLOOKUP($B21,[1]Table2!$B$1:$Z$21,MATCH("xG/90",[1]Table2!$B$1:$Z$1,0),0),"")</f>
        <v/>
      </c>
      <c r="IS44" s="41">
        <f>IFERROR(VLOOKUP(IS21,[1]Table2!$B$1:$Z$21,MATCH("xGA/90",[1]Table2!$B$1:$Z$1,0),0)*VLOOKUP($B21,[1]Table2!$B$1:$Z$21,MATCH("xG/90",[1]Table2!$B$1:$Z$1,0),0),"")</f>
        <v>1.6800000000000002</v>
      </c>
      <c r="IT44" s="41" t="str">
        <f>IFERROR(VLOOKUP(IT21,[1]Table2!$B$1:$Z$21,MATCH("xGA/90",[1]Table2!$B$1:$Z$1,0),0)*VLOOKUP($B21,[1]Table2!$B$1:$Z$21,MATCH("xG/90",[1]Table2!$B$1:$Z$1,0),0),"")</f>
        <v/>
      </c>
      <c r="IU44" s="41" t="str">
        <f>IFERROR(VLOOKUP(IU21,[1]Table2!$B$1:$Z$21,MATCH("xGA/90",[1]Table2!$B$1:$Z$1,0),0)*VLOOKUP($B21,[1]Table2!$B$1:$Z$21,MATCH("xG/90",[1]Table2!$B$1:$Z$1,0),0),"")</f>
        <v/>
      </c>
      <c r="IV44" s="41" t="str">
        <f>IFERROR(VLOOKUP(IV21,[1]Table2!$B$1:$Z$21,MATCH("xGA/90",[1]Table2!$B$1:$Z$1,0),0)*VLOOKUP($B21,[1]Table2!$B$1:$Z$21,MATCH("xG/90",[1]Table2!$B$1:$Z$1,0),0),"")</f>
        <v/>
      </c>
      <c r="IW44" s="41" t="str">
        <f>IFERROR(VLOOKUP(IW21,[1]Table2!$B$1:$Z$21,MATCH("xGA/90",[1]Table2!$B$1:$Z$1,0),0)*VLOOKUP($B21,[1]Table2!$B$1:$Z$21,MATCH("xG/90",[1]Table2!$B$1:$Z$1,0),0),"")</f>
        <v/>
      </c>
      <c r="IX44" s="41" t="str">
        <f>IFERROR(VLOOKUP(IX21,[1]Table2!$B$1:$Z$21,MATCH("xGA/90",[1]Table2!$B$1:$Z$1,0),0)*VLOOKUP($B21,[1]Table2!$B$1:$Z$21,MATCH("xG/90",[1]Table2!$B$1:$Z$1,0),0),"")</f>
        <v/>
      </c>
      <c r="IY44" s="41" t="str">
        <f>IFERROR(VLOOKUP(IY21,[1]Table2!$B$1:$Z$21,MATCH("xGA/90",[1]Table2!$B$1:$Z$1,0),0)*VLOOKUP($B21,[1]Table2!$B$1:$Z$21,MATCH("xG/90",[1]Table2!$B$1:$Z$1,0),0),"")</f>
        <v/>
      </c>
      <c r="IZ44" s="41">
        <f>IFERROR(VLOOKUP(IZ21,[1]Table2!$B$1:$Z$21,MATCH("xGA/90",[1]Table2!$B$1:$Z$1,0),0)*VLOOKUP($B21,[1]Table2!$B$1:$Z$21,MATCH("xG/90",[1]Table2!$B$1:$Z$1,0),0),"")</f>
        <v>2.5510937499999997</v>
      </c>
      <c r="JA44" s="41" t="str">
        <f>IFERROR(VLOOKUP(JA21,[1]Table2!$B$1:$Z$21,MATCH("xGA/90",[1]Table2!$B$1:$Z$1,0),0)*VLOOKUP($B21,[1]Table2!$B$1:$Z$21,MATCH("xG/90",[1]Table2!$B$1:$Z$1,0),0),"")</f>
        <v/>
      </c>
      <c r="JB44" s="41" t="str">
        <f>IFERROR(VLOOKUP(JB21,[1]Table2!$B$1:$Z$21,MATCH("xGA/90",[1]Table2!$B$1:$Z$1,0),0)*VLOOKUP($B21,[1]Table2!$B$1:$Z$21,MATCH("xG/90",[1]Table2!$B$1:$Z$1,0),0),"")</f>
        <v/>
      </c>
      <c r="JC44" s="41" t="str">
        <f>IFERROR(VLOOKUP(JC21,[1]Table2!$B$1:$Z$21,MATCH("xGA/90",[1]Table2!$B$1:$Z$1,0),0)*VLOOKUP($B21,[1]Table2!$B$1:$Z$21,MATCH("xG/90",[1]Table2!$B$1:$Z$1,0),0),"")</f>
        <v/>
      </c>
      <c r="JD44" s="41" t="str">
        <f>IFERROR(VLOOKUP(JD21,[1]Table2!$B$1:$Z$21,MATCH("xGA/90",[1]Table2!$B$1:$Z$1,0),0)*VLOOKUP($B21,[1]Table2!$B$1:$Z$21,MATCH("xG/90",[1]Table2!$B$1:$Z$1,0),0),"")</f>
        <v/>
      </c>
      <c r="JE44" s="41" t="str">
        <f>IFERROR(VLOOKUP(JE21,[1]Table2!$B$1:$Z$21,MATCH("xGA/90",[1]Table2!$B$1:$Z$1,0),0)*VLOOKUP($B21,[1]Table2!$B$1:$Z$21,MATCH("xG/90",[1]Table2!$B$1:$Z$1,0),0),"")</f>
        <v/>
      </c>
      <c r="JF44" s="41" t="str">
        <f>IFERROR(VLOOKUP(JF21,[1]Table2!$B$1:$Z$21,MATCH("xGA/90",[1]Table2!$B$1:$Z$1,0),0)*VLOOKUP($B21,[1]Table2!$B$1:$Z$21,MATCH("xG/90",[1]Table2!$B$1:$Z$1,0),0),"")</f>
        <v/>
      </c>
      <c r="JG44" s="41" t="str">
        <f>IFERROR(VLOOKUP(JG21,[1]Table2!$B$1:$Z$21,MATCH("xGA/90",[1]Table2!$B$1:$Z$1,0),0)*VLOOKUP($B21,[1]Table2!$B$1:$Z$21,MATCH("xG/90",[1]Table2!$B$1:$Z$1,0),0),"")</f>
        <v/>
      </c>
      <c r="JH44" s="41">
        <f>IFERROR(VLOOKUP(JH21,[1]Table2!$B$1:$Z$21,MATCH("xGA/90",[1]Table2!$B$1:$Z$1,0),0)*VLOOKUP($B21,[1]Table2!$B$1:$Z$21,MATCH("xG/90",[1]Table2!$B$1:$Z$1,0),0),"")</f>
        <v>1.4874193548387098</v>
      </c>
      <c r="JI44" s="41" t="str">
        <f>IFERROR(VLOOKUP(JI21,[1]Table2!$B$1:$Z$21,MATCH("xGA/90",[1]Table2!$B$1:$Z$1,0),0)*VLOOKUP($B21,[1]Table2!$B$1:$Z$21,MATCH("xG/90",[1]Table2!$B$1:$Z$1,0),0),"")</f>
        <v/>
      </c>
      <c r="JJ44" s="41" t="str">
        <f>IFERROR(VLOOKUP(JJ21,[1]Table2!$B$1:$Z$21,MATCH("xGA/90",[1]Table2!$B$1:$Z$1,0),0)*VLOOKUP($B21,[1]Table2!$B$1:$Z$21,MATCH("xG/90",[1]Table2!$B$1:$Z$1,0),0),"")</f>
        <v/>
      </c>
      <c r="JK44" s="41" t="str">
        <f>IFERROR(VLOOKUP(JK21,[1]Table2!$B$1:$Z$21,MATCH("xGA/90",[1]Table2!$B$1:$Z$1,0),0)*VLOOKUP($B21,[1]Table2!$B$1:$Z$21,MATCH("xG/90",[1]Table2!$B$1:$Z$1,0),0),"")</f>
        <v/>
      </c>
      <c r="JL44" s="41">
        <f>IFERROR(VLOOKUP(JL21,[1]Table2!$B$1:$Z$21,MATCH("xGA/90",[1]Table2!$B$1:$Z$1,0),0)*VLOOKUP($B21,[1]Table2!$B$1:$Z$21,MATCH("xG/90",[1]Table2!$B$1:$Z$1,0),0),"")</f>
        <v>1.8705000000000001</v>
      </c>
      <c r="JM44" s="41" t="str">
        <f>IFERROR(VLOOKUP(JM21,[1]Table2!$B$1:$Z$21,MATCH("xGA/90",[1]Table2!$B$1:$Z$1,0),0)*VLOOKUP($B21,[1]Table2!$B$1:$Z$21,MATCH("xG/90",[1]Table2!$B$1:$Z$1,0),0),"")</f>
        <v/>
      </c>
      <c r="JN44" s="41" t="str">
        <f>IFERROR(VLOOKUP(JN21,[1]Table2!$B$1:$Z$21,MATCH("xGA/90",[1]Table2!$B$1:$Z$1,0),0)*VLOOKUP($B21,[1]Table2!$B$1:$Z$21,MATCH("xG/90",[1]Table2!$B$1:$Z$1,0),0),"")</f>
        <v/>
      </c>
      <c r="JO44" s="41">
        <f>IFERROR(VLOOKUP(JO21,[1]Table2!$B$1:$Z$21,MATCH("xGA/90",[1]Table2!$B$1:$Z$1,0),0)*VLOOKUP($B21,[1]Table2!$B$1:$Z$21,MATCH("xG/90",[1]Table2!$B$1:$Z$1,0),0),"")</f>
        <v>2.0299999999999998</v>
      </c>
      <c r="JP44" s="41" t="str">
        <f>IFERROR(VLOOKUP(JP21,[1]Table2!$B$1:$Z$21,MATCH("xGA/90",[1]Table2!$B$1:$Z$1,0),0)*VLOOKUP($B21,[1]Table2!$B$1:$Z$21,MATCH("xG/90",[1]Table2!$B$1:$Z$1,0),0),"")</f>
        <v/>
      </c>
      <c r="JQ44" s="41" t="str">
        <f>IFERROR(VLOOKUP(JQ21,[1]Table2!$B$1:$Z$21,MATCH("xGA/90",[1]Table2!$B$1:$Z$1,0),0)*VLOOKUP($B21,[1]Table2!$B$1:$Z$21,MATCH("xG/90",[1]Table2!$B$1:$Z$1,0),0),"")</f>
        <v/>
      </c>
      <c r="JR44" s="41" t="str">
        <f>IFERROR(VLOOKUP(JR21,[1]Table2!$B$1:$Z$21,MATCH("xGA/90",[1]Table2!$B$1:$Z$1,0),0)*VLOOKUP($B21,[1]Table2!$B$1:$Z$21,MATCH("xG/90",[1]Table2!$B$1:$Z$1,0),0),"")</f>
        <v/>
      </c>
      <c r="JS44" s="41" t="str">
        <f>IFERROR(VLOOKUP(JS21,[1]Table2!$B$1:$Z$21,MATCH("xGA/90",[1]Table2!$B$1:$Z$1,0),0)*VLOOKUP($B21,[1]Table2!$B$1:$Z$21,MATCH("xG/90",[1]Table2!$B$1:$Z$1,0),0),"")</f>
        <v/>
      </c>
      <c r="JT44" s="41" t="str">
        <f>IFERROR(VLOOKUP(JT21,[1]Table2!$B$1:$Z$21,MATCH("xGA/90",[1]Table2!$B$1:$Z$1,0),0)*VLOOKUP($B21,[1]Table2!$B$1:$Z$21,MATCH("xG/90",[1]Table2!$B$1:$Z$1,0),0),"")</f>
        <v/>
      </c>
      <c r="JU44" s="41">
        <f>IFERROR(VLOOKUP(JU21,[1]Table2!$B$1:$Z$21,MATCH("xGA/90",[1]Table2!$B$1:$Z$1,0),0)*VLOOKUP($B21,[1]Table2!$B$1:$Z$21,MATCH("xG/90",[1]Table2!$B$1:$Z$1,0),0),"")</f>
        <v>1.885</v>
      </c>
      <c r="JV44" s="41" t="str">
        <f>IFERROR(VLOOKUP(JV21,[1]Table2!$B$1:$Z$21,MATCH("xGA/90",[1]Table2!$B$1:$Z$1,0),0)*VLOOKUP($B21,[1]Table2!$B$1:$Z$21,MATCH("xG/90",[1]Table2!$B$1:$Z$1,0),0),"")</f>
        <v/>
      </c>
      <c r="JW44" s="41" t="str">
        <f>IFERROR(VLOOKUP(JW21,[1]Table2!$B$1:$Z$21,MATCH("xGA/90",[1]Table2!$B$1:$Z$1,0),0)*VLOOKUP($B21,[1]Table2!$B$1:$Z$21,MATCH("xG/90",[1]Table2!$B$1:$Z$1,0),0),"")</f>
        <v/>
      </c>
      <c r="JX44" s="41" t="str">
        <f>IFERROR(VLOOKUP(JX21,[1]Table2!$B$1:$Z$21,MATCH("xGA/90",[1]Table2!$B$1:$Z$1,0),0)*VLOOKUP($B21,[1]Table2!$B$1:$Z$21,MATCH("xG/90",[1]Table2!$B$1:$Z$1,0),0),"")</f>
        <v/>
      </c>
      <c r="JY44" s="41" t="str">
        <f>IFERROR(VLOOKUP(JY21,[1]Table2!$B$1:$Z$21,MATCH("xGA/90",[1]Table2!$B$1:$Z$1,0),0)*VLOOKUP($B21,[1]Table2!$B$1:$Z$21,MATCH("xG/90",[1]Table2!$B$1:$Z$1,0),0),"")</f>
        <v/>
      </c>
      <c r="JZ44" s="41" t="str">
        <f>IFERROR(VLOOKUP(JZ21,[1]Table2!$B$1:$Z$21,MATCH("xGA/90",[1]Table2!$B$1:$Z$1,0),0)*VLOOKUP($B21,[1]Table2!$B$1:$Z$21,MATCH("xG/90",[1]Table2!$B$1:$Z$1,0),0),"")</f>
        <v/>
      </c>
      <c r="KA44" s="41" t="str">
        <f>IFERROR(VLOOKUP(KA21,[1]Table2!$B$1:$Z$21,MATCH("xGA/90",[1]Table2!$B$1:$Z$1,0),0)*VLOOKUP($B21,[1]Table2!$B$1:$Z$21,MATCH("xG/90",[1]Table2!$B$1:$Z$1,0),0),"")</f>
        <v/>
      </c>
      <c r="KB44" s="41">
        <f>IFERROR(VLOOKUP(KB21,[1]Table2!$B$1:$Z$21,MATCH("xGA/90",[1]Table2!$B$1:$Z$1,0),0)*VLOOKUP($B21,[1]Table2!$B$1:$Z$21,MATCH("xG/90",[1]Table2!$B$1:$Z$1,0),0),"")</f>
        <v>2.1251562499999999</v>
      </c>
      <c r="KC44" s="41" t="str">
        <f>IFERROR(VLOOKUP(KC21,[1]Table2!$B$1:$Z$21,MATCH("xGA/90",[1]Table2!$B$1:$Z$1,0),0)*VLOOKUP($B21,[1]Table2!$B$1:$Z$21,MATCH("xG/90",[1]Table2!$B$1:$Z$1,0),0),"")</f>
        <v/>
      </c>
      <c r="KD44" s="41" t="str">
        <f>IFERROR(VLOOKUP(KD21,[1]Table2!$B$1:$Z$21,MATCH("xGA/90",[1]Table2!$B$1:$Z$1,0),0)*VLOOKUP($B21,[1]Table2!$B$1:$Z$21,MATCH("xG/90",[1]Table2!$B$1:$Z$1,0),0),"")</f>
        <v/>
      </c>
      <c r="KE44" s="41" t="str">
        <f>IFERROR(VLOOKUP(KE21,[1]Table2!$B$1:$Z$21,MATCH("xGA/90",[1]Table2!$B$1:$Z$1,0),0)*VLOOKUP($B21,[1]Table2!$B$1:$Z$21,MATCH("xG/90",[1]Table2!$B$1:$Z$1,0),0),"")</f>
        <v/>
      </c>
      <c r="KF44" s="41" t="str">
        <f>IFERROR(VLOOKUP(KF21,[1]Table2!$B$1:$Z$21,MATCH("xGA/90",[1]Table2!$B$1:$Z$1,0),0)*VLOOKUP($B21,[1]Table2!$B$1:$Z$21,MATCH("xG/90",[1]Table2!$B$1:$Z$1,0),0),"")</f>
        <v/>
      </c>
      <c r="KG44" s="41" t="str">
        <f>IFERROR(VLOOKUP(KG21,[1]Table2!$B$1:$Z$21,MATCH("xGA/90",[1]Table2!$B$1:$Z$1,0),0)*VLOOKUP($B21,[1]Table2!$B$1:$Z$21,MATCH("xG/90",[1]Table2!$B$1:$Z$1,0),0),"")</f>
        <v/>
      </c>
      <c r="KH44" s="41" t="str">
        <f>IFERROR(VLOOKUP(KH21,[1]Table2!$B$1:$Z$21,MATCH("xGA/90",[1]Table2!$B$1:$Z$1,0),0)*VLOOKUP($B21,[1]Table2!$B$1:$Z$21,MATCH("xG/90",[1]Table2!$B$1:$Z$1,0),0),"")</f>
        <v/>
      </c>
      <c r="KI44" s="41">
        <f>IFERROR(VLOOKUP(KI21,[1]Table2!$B$1:$Z$21,MATCH("xGA/90",[1]Table2!$B$1:$Z$1,0),0)*VLOOKUP($B21,[1]Table2!$B$1:$Z$21,MATCH("xG/90",[1]Table2!$B$1:$Z$1,0),0),"")</f>
        <v>1.9076562500000001</v>
      </c>
      <c r="KJ44" s="41" t="str">
        <f>IFERROR(VLOOKUP(KJ21,[1]Table2!$B$1:$Z$21,MATCH("xGA/90",[1]Table2!$B$1:$Z$1,0),0)*VLOOKUP($B21,[1]Table2!$B$1:$Z$21,MATCH("xG/90",[1]Table2!$B$1:$Z$1,0),0),"")</f>
        <v/>
      </c>
      <c r="KK44" s="41" t="str">
        <f>IFERROR(VLOOKUP(KK21,[1]Table2!$B$1:$Z$21,MATCH("xGA/90",[1]Table2!$B$1:$Z$1,0),0)*VLOOKUP($B21,[1]Table2!$B$1:$Z$21,MATCH("xG/90",[1]Table2!$B$1:$Z$1,0),0),"")</f>
        <v/>
      </c>
      <c r="KL44" s="41" t="str">
        <f>IFERROR(VLOOKUP(KL21,[1]Table2!$B$1:$Z$21,MATCH("xGA/90",[1]Table2!$B$1:$Z$1,0),0)*VLOOKUP($B21,[1]Table2!$B$1:$Z$21,MATCH("xG/90",[1]Table2!$B$1:$Z$1,0),0),"")</f>
        <v/>
      </c>
      <c r="KM44" s="41" t="str">
        <f>IFERROR(VLOOKUP(KM21,[1]Table2!$B$1:$Z$21,MATCH("xGA/90",[1]Table2!$B$1:$Z$1,0),0)*VLOOKUP($B21,[1]Table2!$B$1:$Z$21,MATCH("xG/90",[1]Table2!$B$1:$Z$1,0),0),"")</f>
        <v/>
      </c>
      <c r="KN44" s="41" t="str">
        <f>IFERROR(VLOOKUP(KN21,[1]Table2!$B$1:$Z$21,MATCH("xGA/90",[1]Table2!$B$1:$Z$1,0),0)*VLOOKUP($B21,[1]Table2!$B$1:$Z$21,MATCH("xG/90",[1]Table2!$B$1:$Z$1,0),0),"")</f>
        <v/>
      </c>
      <c r="KO44" s="41" t="str">
        <f>IFERROR(VLOOKUP(KO21,[1]Table2!$B$1:$Z$21,MATCH("xGA/90",[1]Table2!$B$1:$Z$1,0),0)*VLOOKUP($B21,[1]Table2!$B$1:$Z$21,MATCH("xG/90",[1]Table2!$B$1:$Z$1,0),0),"")</f>
        <v/>
      </c>
      <c r="KP44" s="41" t="str">
        <f>IFERROR(VLOOKUP(KP21,[1]Table2!$B$1:$Z$21,MATCH("xGA/90",[1]Table2!$B$1:$Z$1,0),0)*VLOOKUP($B21,[1]Table2!$B$1:$Z$21,MATCH("xG/90",[1]Table2!$B$1:$Z$1,0),0),"")</f>
        <v/>
      </c>
      <c r="KQ44" s="41">
        <f>IFERROR(VLOOKUP(KQ21,[1]Table2!$B$1:$Z$21,MATCH("xGA/90",[1]Table2!$B$1:$Z$1,0),0)*VLOOKUP($B21,[1]Table2!$B$1:$Z$21,MATCH("xG/90",[1]Table2!$B$1:$Z$1,0),0),"")</f>
        <v>2.4378124999999997</v>
      </c>
      <c r="KR44" s="41" t="str">
        <f>IFERROR(VLOOKUP(KR21,[1]Table2!$B$1:$Z$21,MATCH("xGA/90",[1]Table2!$B$1:$Z$1,0),0)*VLOOKUP($B21,[1]Table2!$B$1:$Z$21,MATCH("xG/90",[1]Table2!$B$1:$Z$1,0),0),"")</f>
        <v/>
      </c>
      <c r="KS44" s="41" t="str">
        <f>IFERROR(VLOOKUP(KS21,[1]Table2!$B$1:$Z$21,MATCH("xGA/90",[1]Table2!$B$1:$Z$1,0),0)*VLOOKUP($B21,[1]Table2!$B$1:$Z$21,MATCH("xG/90",[1]Table2!$B$1:$Z$1,0),0),"")</f>
        <v/>
      </c>
      <c r="KT44" s="41" t="str">
        <f>IFERROR(VLOOKUP(KT21,[1]Table2!$B$1:$Z$21,MATCH("xGA/90",[1]Table2!$B$1:$Z$1,0),0)*VLOOKUP($B21,[1]Table2!$B$1:$Z$21,MATCH("xG/90",[1]Table2!$B$1:$Z$1,0),0),"")</f>
        <v/>
      </c>
      <c r="KU44" s="41" t="str">
        <f>IFERROR(VLOOKUP(KU21,[1]Table2!$B$1:$Z$21,MATCH("xGA/90",[1]Table2!$B$1:$Z$1,0),0)*VLOOKUP($B21,[1]Table2!$B$1:$Z$21,MATCH("xG/90",[1]Table2!$B$1:$Z$1,0),0),"")</f>
        <v/>
      </c>
      <c r="KV44" s="41" t="str">
        <f>IFERROR(VLOOKUP(KV21,[1]Table2!$B$1:$Z$21,MATCH("xGA/90",[1]Table2!$B$1:$Z$1,0),0)*VLOOKUP($B21,[1]Table2!$B$1:$Z$21,MATCH("xG/90",[1]Table2!$B$1:$Z$1,0),0),"")</f>
        <v/>
      </c>
      <c r="KW44" s="41" t="str">
        <f>IFERROR(VLOOKUP(KW21,[1]Table2!$B$1:$Z$21,MATCH("xGA/90",[1]Table2!$B$1:$Z$1,0),0)*VLOOKUP($B21,[1]Table2!$B$1:$Z$21,MATCH("xG/90",[1]Table2!$B$1:$Z$1,0),0),"")</f>
        <v/>
      </c>
      <c r="KX44" s="41" t="str">
        <f>IFERROR(VLOOKUP(KX21,[1]Table2!$B$1:$Z$21,MATCH("xGA/90",[1]Table2!$B$1:$Z$1,0),0)*VLOOKUP($B21,[1]Table2!$B$1:$Z$21,MATCH("xG/90",[1]Table2!$B$1:$Z$1,0),0),"")</f>
        <v/>
      </c>
      <c r="KY44" s="41" t="str">
        <f>IFERROR(VLOOKUP(KY21,[1]Table2!$B$1:$Z$21,MATCH("xGA/90",[1]Table2!$B$1:$Z$1,0),0)*VLOOKUP($B21,[1]Table2!$B$1:$Z$21,MATCH("xG/90",[1]Table2!$B$1:$Z$1,0),0),"")</f>
        <v/>
      </c>
      <c r="KZ44" s="41" t="str">
        <f>IFERROR(VLOOKUP(KZ21,[1]Table2!$B$1:$Z$21,MATCH("xGA/90",[1]Table2!$B$1:$Z$1,0),0)*VLOOKUP($B21,[1]Table2!$B$1:$Z$21,MATCH("xG/90",[1]Table2!$B$1:$Z$1,0),0),"")</f>
        <v/>
      </c>
      <c r="LA44" s="41" t="str">
        <f>IFERROR(VLOOKUP(LA21,[1]Table2!$B$1:$Z$21,MATCH("xGA/90",[1]Table2!$B$1:$Z$1,0),0)*VLOOKUP($B21,[1]Table2!$B$1:$Z$21,MATCH("xG/90",[1]Table2!$B$1:$Z$1,0),0),"")</f>
        <v/>
      </c>
      <c r="LB44" s="41" t="str">
        <f>IFERROR(VLOOKUP(LB21,[1]Table2!$B$1:$Z$21,MATCH("xGA/90",[1]Table2!$B$1:$Z$1,0),0)*VLOOKUP($B21,[1]Table2!$B$1:$Z$21,MATCH("xG/90",[1]Table2!$B$1:$Z$1,0),0),"")</f>
        <v/>
      </c>
      <c r="LC44" s="41" t="str">
        <f>IFERROR(VLOOKUP(LC21,[1]Table2!$B$1:$Z$21,MATCH("xGA/90",[1]Table2!$B$1:$Z$1,0),0)*VLOOKUP($B21,[1]Table2!$B$1:$Z$21,MATCH("xG/90",[1]Table2!$B$1:$Z$1,0),0),"")</f>
        <v/>
      </c>
      <c r="LD44" s="41" t="str">
        <f>IFERROR(VLOOKUP(LD21,[1]Table2!$B$1:$Z$21,MATCH("xGA/90",[1]Table2!$B$1:$Z$1,0),0)*VLOOKUP($B21,[1]Table2!$B$1:$Z$21,MATCH("xG/90",[1]Table2!$B$1:$Z$1,0),0),"")</f>
        <v/>
      </c>
      <c r="LE44" s="41" t="str">
        <f>IFERROR(VLOOKUP(LE21,[1]Table2!$B$1:$Z$21,MATCH("xGA/90",[1]Table2!$B$1:$Z$1,0),0)*VLOOKUP($B21,[1]Table2!$B$1:$Z$21,MATCH("xG/90",[1]Table2!$B$1:$Z$1,0),0),"")</f>
        <v/>
      </c>
      <c r="LF44" s="41" t="str">
        <f>IFERROR(VLOOKUP(LF21,[1]Table2!$B$1:$Z$21,MATCH("xGA/90",[1]Table2!$B$1:$Z$1,0),0)*VLOOKUP($B21,[1]Table2!$B$1:$Z$21,MATCH("xG/90",[1]Table2!$B$1:$Z$1,0),0),"")</f>
        <v/>
      </c>
      <c r="LG44" s="41" t="str">
        <f>IFERROR(VLOOKUP(LG21,[1]Table2!$B$1:$Z$21,MATCH("xGA/90",[1]Table2!$B$1:$Z$1,0),0)*VLOOKUP($B21,[1]Table2!$B$1:$Z$21,MATCH("xG/90",[1]Table2!$B$1:$Z$1,0),0),"")</f>
        <v/>
      </c>
      <c r="LH44" s="41" t="str">
        <f>IFERROR(VLOOKUP(LH21,[1]Table2!$B$1:$Z$21,MATCH("xGA/90",[1]Table2!$B$1:$Z$1,0),0)*VLOOKUP($B21,[1]Table2!$B$1:$Z$21,MATCH("xG/90",[1]Table2!$B$1:$Z$1,0),0),"")</f>
        <v/>
      </c>
      <c r="LI44" s="41" t="str">
        <f>IFERROR(VLOOKUP(LI21,[1]Table2!$B$1:$Z$21,MATCH("xGA/90",[1]Table2!$B$1:$Z$1,0),0)*VLOOKUP($B21,[1]Table2!$B$1:$Z$21,MATCH("xG/90",[1]Table2!$B$1:$Z$1,0),0),"")</f>
        <v/>
      </c>
      <c r="LJ44" s="41" t="str">
        <f>IFERROR(VLOOKUP(LJ21,[1]Table2!$B$1:$Z$21,MATCH("xGA/90",[1]Table2!$B$1:$Z$1,0),0)*VLOOKUP($B21,[1]Table2!$B$1:$Z$21,MATCH("xG/90",[1]Table2!$B$1:$Z$1,0),0),"")</f>
        <v/>
      </c>
      <c r="LK44" s="41" t="str">
        <f>IFERROR(VLOOKUP(LK21,[1]Table2!$B$1:$Z$21,MATCH("xGA/90",[1]Table2!$B$1:$Z$1,0),0)*VLOOKUP($B21,[1]Table2!$B$1:$Z$21,MATCH("xG/90",[1]Table2!$B$1:$Z$1,0),0),"")</f>
        <v/>
      </c>
      <c r="LL44" s="41" t="str">
        <f>IFERROR(VLOOKUP(LL21,[1]Table2!$B$1:$Z$21,MATCH("xGA/90",[1]Table2!$B$1:$Z$1,0),0)*VLOOKUP($B21,[1]Table2!$B$1:$Z$21,MATCH("xG/90",[1]Table2!$B$1:$Z$1,0),0),"")</f>
        <v/>
      </c>
      <c r="LM44" s="41" t="str">
        <f>IFERROR(VLOOKUP(LM21,[1]Table2!$B$1:$Z$21,MATCH("xGA/90",[1]Table2!$B$1:$Z$1,0),0)*VLOOKUP($B21,[1]Table2!$B$1:$Z$21,MATCH("xG/90",[1]Table2!$B$1:$Z$1,0),0),"")</f>
        <v/>
      </c>
      <c r="LN44" s="41" t="str">
        <f>IFERROR(VLOOKUP(LN21,[1]Table2!$B$1:$Z$21,MATCH("xGA/90",[1]Table2!$B$1:$Z$1,0),0)*VLOOKUP($B21,[1]Table2!$B$1:$Z$21,MATCH("xG/90",[1]Table2!$B$1:$Z$1,0),0),"")</f>
        <v/>
      </c>
      <c r="LO44" s="41" t="str">
        <f>IFERROR(VLOOKUP(LO21,[1]Table2!$B$1:$Z$21,MATCH("xGA/90",[1]Table2!$B$1:$Z$1,0),0)*VLOOKUP($B21,[1]Table2!$B$1:$Z$21,MATCH("xG/90",[1]Table2!$B$1:$Z$1,0),0),"")</f>
        <v/>
      </c>
      <c r="LP44" s="41" t="str">
        <f>IFERROR(VLOOKUP(LP21,[1]Table2!$B$1:$Z$21,MATCH("xGA/90",[1]Table2!$B$1:$Z$1,0),0)*VLOOKUP($B21,[1]Table2!$B$1:$Z$21,MATCH("xG/90",[1]Table2!$B$1:$Z$1,0),0),"")</f>
        <v/>
      </c>
      <c r="LQ44" s="41" t="str">
        <f>IFERROR(VLOOKUP(LQ21,[1]Table2!$B$1:$Z$21,MATCH("xGA/90",[1]Table2!$B$1:$Z$1,0),0)*VLOOKUP($B21,[1]Table2!$B$1:$Z$21,MATCH("xG/90",[1]Table2!$B$1:$Z$1,0),0),"")</f>
        <v/>
      </c>
      <c r="LR44" s="41" t="str">
        <f>IFERROR(VLOOKUP(LR21,[1]Table2!$B$1:$Z$21,MATCH("xGA/90",[1]Table2!$B$1:$Z$1,0),0)*VLOOKUP($B21,[1]Table2!$B$1:$Z$21,MATCH("xG/90",[1]Table2!$B$1:$Z$1,0),0),"")</f>
        <v/>
      </c>
      <c r="LS44" s="41" t="str">
        <f>IFERROR(VLOOKUP(LS21,[1]Table2!$B$1:$Z$21,MATCH("xGA/90",[1]Table2!$B$1:$Z$1,0),0)*VLOOKUP($B21,[1]Table2!$B$1:$Z$21,MATCH("xG/90",[1]Table2!$B$1:$Z$1,0),0),"")</f>
        <v/>
      </c>
      <c r="LT44" s="41" t="str">
        <f>IFERROR(VLOOKUP(LT21,[1]Table2!$B$1:$Z$21,MATCH("xGA/90",[1]Table2!$B$1:$Z$1,0),0)*VLOOKUP($B21,[1]Table2!$B$1:$Z$21,MATCH("xG/90",[1]Table2!$B$1:$Z$1,0),0),"")</f>
        <v/>
      </c>
      <c r="LU44" s="41" t="str">
        <f>IFERROR(VLOOKUP(LU21,[1]Table2!$B$1:$Z$21,MATCH("xGA/90",[1]Table2!$B$1:$Z$1,0),0)*VLOOKUP($B21,[1]Table2!$B$1:$Z$21,MATCH("xG/90",[1]Table2!$B$1:$Z$1,0),0),"")</f>
        <v/>
      </c>
      <c r="LV44" s="41" t="str">
        <f>IFERROR(VLOOKUP(LV21,[1]Table2!$B$1:$Z$21,MATCH("xGA/90",[1]Table2!$B$1:$Z$1,0),0)*VLOOKUP($B21,[1]Table2!$B$1:$Z$21,MATCH("xG/90",[1]Table2!$B$1:$Z$1,0),0),"")</f>
        <v/>
      </c>
      <c r="LW44" s="41" t="str">
        <f>IFERROR(VLOOKUP(LW21,[1]Table2!$B$1:$Z$21,MATCH("xGA/90",[1]Table2!$B$1:$Z$1,0),0)*VLOOKUP($B21,[1]Table2!$B$1:$Z$21,MATCH("xG/90",[1]Table2!$B$1:$Z$1,0),0),"")</f>
        <v/>
      </c>
      <c r="LX44" s="41" t="str">
        <f>IFERROR(VLOOKUP(LX21,[1]Table2!$B$1:$Z$21,MATCH("xGA/90",[1]Table2!$B$1:$Z$1,0),0)*VLOOKUP($B21,[1]Table2!$B$1:$Z$21,MATCH("xG/90",[1]Table2!$B$1:$Z$1,0),0),"")</f>
        <v/>
      </c>
      <c r="LY44" s="41" t="str">
        <f>IFERROR(VLOOKUP(LY21,[1]Table2!$B$1:$Z$21,MATCH("xGA/90",[1]Table2!$B$1:$Z$1,0),0)*VLOOKUP($B21,[1]Table2!$B$1:$Z$21,MATCH("xG/90",[1]Table2!$B$1:$Z$1,0),0),"")</f>
        <v/>
      </c>
      <c r="LZ44" s="41" t="str">
        <f>IFERROR(VLOOKUP(LZ21,[1]Table2!$B$1:$Z$21,MATCH("xGA/90",[1]Table2!$B$1:$Z$1,0),0)*VLOOKUP($B21,[1]Table2!$B$1:$Z$21,MATCH("xG/90",[1]Table2!$B$1:$Z$1,0),0),"")</f>
        <v/>
      </c>
      <c r="MA44" s="41" t="str">
        <f>IFERROR(VLOOKUP(MA21,[1]Table2!$B$1:$Z$21,MATCH("xGA/90",[1]Table2!$B$1:$Z$1,0),0)*VLOOKUP($B21,[1]Table2!$B$1:$Z$21,MATCH("xG/90",[1]Table2!$B$1:$Z$1,0),0),"")</f>
        <v/>
      </c>
      <c r="MB44" s="41" t="str">
        <f>IFERROR(VLOOKUP(MB21,[1]Table2!$B$1:$Z$21,MATCH("xGA/90",[1]Table2!$B$1:$Z$1,0),0)*VLOOKUP($B21,[1]Table2!$B$1:$Z$21,MATCH("xG/90",[1]Table2!$B$1:$Z$1,0),0),"")</f>
        <v/>
      </c>
      <c r="MC44" s="41" t="str">
        <f>IFERROR(VLOOKUP(MC21,[1]Table2!$B$1:$Z$21,MATCH("xGA/90",[1]Table2!$B$1:$Z$1,0),0)*VLOOKUP($B21,[1]Table2!$B$1:$Z$21,MATCH("xG/90",[1]Table2!$B$1:$Z$1,0),0),"")</f>
        <v/>
      </c>
      <c r="MD44" s="41" t="str">
        <f>IFERROR(VLOOKUP(MD21,[1]Table2!$B$1:$Z$21,MATCH("xGA/90",[1]Table2!$B$1:$Z$1,0),0)*VLOOKUP($B21,[1]Table2!$B$1:$Z$21,MATCH("xG/90",[1]Table2!$B$1:$Z$1,0),0),"")</f>
        <v/>
      </c>
      <c r="ME44" s="41" t="str">
        <f>IFERROR(VLOOKUP(ME21,[1]Table2!$B$1:$Z$21,MATCH("xGA/90",[1]Table2!$B$1:$Z$1,0),0)*VLOOKUP($B21,[1]Table2!$B$1:$Z$21,MATCH("xG/90",[1]Table2!$B$1:$Z$1,0),0),"")</f>
        <v/>
      </c>
      <c r="MF44" s="41" t="str">
        <f>IFERROR(VLOOKUP(MF21,[1]Table2!$B$1:$Z$21,MATCH("xGA/90",[1]Table2!$B$1:$Z$1,0),0)*VLOOKUP($B21,[1]Table2!$B$1:$Z$21,MATCH("xG/90",[1]Table2!$B$1:$Z$1,0),0),"")</f>
        <v/>
      </c>
      <c r="MG44" s="41" t="str">
        <f>IFERROR(VLOOKUP(MG21,[1]Table2!$B$1:$Z$21,MATCH("xGA/90",[1]Table2!$B$1:$Z$1,0),0)*VLOOKUP($B21,[1]Table2!$B$1:$Z$21,MATCH("xG/90",[1]Table2!$B$1:$Z$1,0),0),"")</f>
        <v/>
      </c>
      <c r="MH44" s="41" t="str">
        <f>IFERROR(VLOOKUP(MH21,[1]Table2!$B$1:$Z$21,MATCH("xGA/90",[1]Table2!$B$1:$Z$1,0),0)*VLOOKUP($B21,[1]Table2!$B$1:$Z$21,MATCH("xG/90",[1]Table2!$B$1:$Z$1,0),0),"")</f>
        <v/>
      </c>
      <c r="MI44" s="41" t="str">
        <f>IFERROR(VLOOKUP(MI21,[1]Table2!$B$1:$Z$21,MATCH("xGA/90",[1]Table2!$B$1:$Z$1,0),0)*VLOOKUP($B21,[1]Table2!$B$1:$Z$21,MATCH("xG/90",[1]Table2!$B$1:$Z$1,0),0),"")</f>
        <v/>
      </c>
      <c r="MJ44" s="41" t="str">
        <f>IFERROR(VLOOKUP(MJ21,[1]Table2!$B$1:$Z$21,MATCH("xGA/90",[1]Table2!$B$1:$Z$1,0),0)*VLOOKUP($B21,[1]Table2!$B$1:$Z$21,MATCH("xG/90",[1]Table2!$B$1:$Z$1,0),0),"")</f>
        <v/>
      </c>
      <c r="MK44" s="41" t="str">
        <f>IFERROR(VLOOKUP(MK21,[1]Table2!$B$1:$Z$21,MATCH("xGA/90",[1]Table2!$B$1:$Z$1,0),0)*VLOOKUP($B21,[1]Table2!$B$1:$Z$21,MATCH("xG/90",[1]Table2!$B$1:$Z$1,0),0),"")</f>
        <v/>
      </c>
      <c r="ML44" s="41" t="str">
        <f>IFERROR(VLOOKUP(ML21,[1]Table2!$B$1:$Z$21,MATCH("xGA/90",[1]Table2!$B$1:$Z$1,0),0)*VLOOKUP($B21,[1]Table2!$B$1:$Z$21,MATCH("xG/90",[1]Table2!$B$1:$Z$1,0),0),"")</f>
        <v/>
      </c>
      <c r="MM44" s="41" t="str">
        <f>IFERROR(VLOOKUP(MM21,[1]Table2!$B$1:$Z$21,MATCH("xGA/90",[1]Table2!$B$1:$Z$1,0),0)*VLOOKUP($B21,[1]Table2!$B$1:$Z$21,MATCH("xG/90",[1]Table2!$B$1:$Z$1,0),0),"")</f>
        <v/>
      </c>
      <c r="MN44" s="41" t="str">
        <f>IFERROR(VLOOKUP(MN21,[1]Table2!$B$1:$Z$21,MATCH("xGA/90",[1]Table2!$B$1:$Z$1,0),0)*VLOOKUP($B21,[1]Table2!$B$1:$Z$21,MATCH("xG/90",[1]Table2!$B$1:$Z$1,0),0),"")</f>
        <v/>
      </c>
      <c r="MO44" s="41" t="str">
        <f>IFERROR(VLOOKUP(MO21,[1]Table2!$B$1:$Z$21,MATCH("xGA/90",[1]Table2!$B$1:$Z$1,0),0)*VLOOKUP($B21,[1]Table2!$B$1:$Z$21,MATCH("xG/90",[1]Table2!$B$1:$Z$1,0),0),"")</f>
        <v/>
      </c>
      <c r="MP44" s="41" t="str">
        <f>IFERROR(VLOOKUP(MP21,[1]Table2!$B$1:$Z$21,MATCH("xGA/90",[1]Table2!$B$1:$Z$1,0),0)*VLOOKUP($B21,[1]Table2!$B$1:$Z$21,MATCH("xG/90",[1]Table2!$B$1:$Z$1,0),0),"")</f>
        <v/>
      </c>
      <c r="MQ44" s="41" t="str">
        <f>IFERROR(VLOOKUP(MQ21,[1]Table2!$B$1:$Z$21,MATCH("xGA/90",[1]Table2!$B$1:$Z$1,0),0)*VLOOKUP($B21,[1]Table2!$B$1:$Z$21,MATCH("xG/90",[1]Table2!$B$1:$Z$1,0),0),"")</f>
        <v/>
      </c>
      <c r="MR44" s="41" t="str">
        <f>IFERROR(VLOOKUP(MR21,[1]Table2!$B$1:$Z$21,MATCH("xGA/90",[1]Table2!$B$1:$Z$1,0),0)*VLOOKUP($B21,[1]Table2!$B$1:$Z$21,MATCH("xG/90",[1]Table2!$B$1:$Z$1,0),0),"")</f>
        <v/>
      </c>
      <c r="MS44" s="41" t="str">
        <f>IFERROR(VLOOKUP(MS21,[1]Table2!$B$1:$Z$21,MATCH("xGA/90",[1]Table2!$B$1:$Z$1,0),0)*VLOOKUP($B21,[1]Table2!$B$1:$Z$21,MATCH("xG/90",[1]Table2!$B$1:$Z$1,0),0),"")</f>
        <v/>
      </c>
      <c r="MT44" s="41" t="str">
        <f>IFERROR(VLOOKUP(MT21,[1]Table2!$B$1:$Z$21,MATCH("xGA/90",[1]Table2!$B$1:$Z$1,0),0)*VLOOKUP($B21,[1]Table2!$B$1:$Z$21,MATCH("xG/90",[1]Table2!$B$1:$Z$1,0),0),"")</f>
        <v/>
      </c>
      <c r="MU44" s="41" t="str">
        <f>IFERROR(VLOOKUP(MU21,[1]Table2!$B$1:$Z$21,MATCH("xGA/90",[1]Table2!$B$1:$Z$1,0),0)*VLOOKUP($B21,[1]Table2!$B$1:$Z$21,MATCH("xG/90",[1]Table2!$B$1:$Z$1,0),0),"")</f>
        <v/>
      </c>
      <c r="MV44" s="41" t="str">
        <f>IFERROR(VLOOKUP(MV21,[1]Table2!$B$1:$Z$21,MATCH("xGA/90",[1]Table2!$B$1:$Z$1,0),0)*VLOOKUP($B21,[1]Table2!$B$1:$Z$21,MATCH("xG/90",[1]Table2!$B$1:$Z$1,0),0),"")</f>
        <v/>
      </c>
      <c r="MW44" s="41" t="str">
        <f>IFERROR(VLOOKUP(MW21,[1]Table2!$B$1:$Z$21,MATCH("xGA/90",[1]Table2!$B$1:$Z$1,0),0)*VLOOKUP($B21,[1]Table2!$B$1:$Z$21,MATCH("xG/90",[1]Table2!$B$1:$Z$1,0),0),"")</f>
        <v/>
      </c>
      <c r="MX44" s="41" t="str">
        <f>IFERROR(VLOOKUP(MX21,[1]Table2!$B$1:$Z$21,MATCH("xGA/90",[1]Table2!$B$1:$Z$1,0),0)*VLOOKUP($B21,[1]Table2!$B$1:$Z$21,MATCH("xG/90",[1]Table2!$B$1:$Z$1,0),0),"")</f>
        <v/>
      </c>
      <c r="MY44" s="41" t="str">
        <f>IFERROR(VLOOKUP(MY21,[1]Table2!$B$1:$Z$21,MATCH("xGA/90",[1]Table2!$B$1:$Z$1,0),0)*VLOOKUP($B21,[1]Table2!$B$1:$Z$21,MATCH("xG/90",[1]Table2!$B$1:$Z$1,0),0),"")</f>
        <v/>
      </c>
      <c r="MZ44" s="41" t="str">
        <f>IFERROR(VLOOKUP(MZ21,[1]Table2!$B$1:$Z$21,MATCH("xGA/90",[1]Table2!$B$1:$Z$1,0),0)*VLOOKUP($B21,[1]Table2!$B$1:$Z$21,MATCH("xG/90",[1]Table2!$B$1:$Z$1,0),0),"")</f>
        <v/>
      </c>
      <c r="NA44" s="41" t="str">
        <f>IFERROR(VLOOKUP(NA21,[1]Table2!$B$1:$Z$21,MATCH("xGA/90",[1]Table2!$B$1:$Z$1,0),0)*VLOOKUP($B21,[1]Table2!$B$1:$Z$21,MATCH("xG/90",[1]Table2!$B$1:$Z$1,0),0),"")</f>
        <v/>
      </c>
      <c r="NB44" s="41" t="str">
        <f>IFERROR(VLOOKUP(NB21,[1]Table2!$B$1:$Z$21,MATCH("xGA/90",[1]Table2!$B$1:$Z$1,0),0)*VLOOKUP($B21,[1]Table2!$B$1:$Z$21,MATCH("xG/90",[1]Table2!$B$1:$Z$1,0),0),"")</f>
        <v/>
      </c>
      <c r="NC44" s="41" t="str">
        <f>IFERROR(VLOOKUP(NC21,[1]Table2!$B$1:$Z$21,MATCH("xGA/90",[1]Table2!$B$1:$Z$1,0),0)*VLOOKUP($B21,[1]Table2!$B$1:$Z$21,MATCH("xG/90",[1]Table2!$B$1:$Z$1,0),0),"")</f>
        <v/>
      </c>
      <c r="NE44" s="40">
        <f t="shared" si="0"/>
        <v>0.16</v>
      </c>
      <c r="NF44" s="41" t="str">
        <f>IFERROR(VLOOKUP(NF21,[1]Table2!$B$1:$Z$21,MATCH("xGA/90",[1]Table2!$B$1:$Z$1,0),0)*VLOOKUP($B21,[1]Table2!$B$1:$Z$21,MATCH("xG/90",[1]Table2!$B$1:$Z$1,0),0),"")</f>
        <v/>
      </c>
      <c r="NG44" s="41" t="str">
        <f>IFERROR(VLOOKUP(NG21,[1]Table2!$B$1:$Z$21,MATCH("xGA/90",[1]Table2!$B$1:$Z$1,0),0)*VLOOKUP($B21,[1]Table2!$B$1:$Z$21,MATCH("xG/90",[1]Table2!$B$1:$Z$1,0),0),"")</f>
        <v/>
      </c>
      <c r="NH44" s="41">
        <f>IFERROR(VLOOKUP(NH21,[1]Table2!$B$1:$Z$21,MATCH("xGA/90",[1]Table2!$B$1:$Z$1,0),0)*VLOOKUP($B21,[1]Table2!$B$1:$Z$21,MATCH("xG/90",[1]Table2!$B$1:$Z$1,0),0),"")</f>
        <v>1.8288709677419352</v>
      </c>
      <c r="NI44" s="41">
        <f>IFERROR(VLOOKUP(NI21,[1]Table2!$B$1:$Z$21,MATCH("xGA/90",[1]Table2!$B$1:$Z$1,0),0)*VLOOKUP($B21,[1]Table2!$B$1:$Z$21,MATCH("xG/90",[1]Table2!$B$1:$Z$1,0),0),"")</f>
        <v>2.08890625</v>
      </c>
      <c r="NJ44" s="41">
        <f>IFERROR(VLOOKUP(NJ21,[1]Table2!$B$1:$Z$21,MATCH("xGA/90",[1]Table2!$B$1:$Z$1,0),0)*VLOOKUP($B21,[1]Table2!$B$1:$Z$21,MATCH("xG/90",[1]Table2!$B$1:$Z$1,0),0),"")</f>
        <v>1.4874193548387098</v>
      </c>
    </row>
    <row r="45" spans="1:374" s="42" customFormat="1" ht="15.75" thickBot="1" x14ac:dyDescent="0.3">
      <c r="A45" s="39" t="s">
        <v>78</v>
      </c>
      <c r="B45" s="40">
        <f>VLOOKUP(A45,[1]Table!$B$1:$O$21,MATCH("xGD/90",[1]Table!$B$1:$O$1,0),0)</f>
        <v>0.05</v>
      </c>
      <c r="C45" s="41" t="str">
        <f>IFERROR(VLOOKUP(C22,[1]Table2!$B$1:$Z$21,MATCH("xGA/90",[1]Table2!$B$1:$Z$1,0),0)*VLOOKUP($B22,[1]Table2!$B$1:$Z$21,MATCH("xG/90",[1]Table2!$B$1:$Z$1,0),0),"")</f>
        <v/>
      </c>
      <c r="D45" s="41" t="str">
        <f>IFERROR(VLOOKUP(D22,[1]Table2!$B$1:$Z$21,MATCH("xGA/90",[1]Table2!$B$1:$Z$1,0),0)*VLOOKUP($B22,[1]Table2!$B$1:$Z$21,MATCH("xG/90",[1]Table2!$B$1:$Z$1,0),0),"")</f>
        <v/>
      </c>
      <c r="E45" s="41" t="str">
        <f>IFERROR(VLOOKUP(E22,[1]Table2!$B$1:$Z$21,MATCH("xGA/90",[1]Table2!$B$1:$Z$1,0),0)*VLOOKUP($B22,[1]Table2!$B$1:$Z$21,MATCH("xG/90",[1]Table2!$B$1:$Z$1,0),0),"")</f>
        <v/>
      </c>
      <c r="F45" s="41" t="str">
        <f>IFERROR(VLOOKUP(F22,[1]Table2!$B$1:$Z$21,MATCH("xGA/90",[1]Table2!$B$1:$Z$1,0),0)*VLOOKUP($B22,[1]Table2!$B$1:$Z$21,MATCH("xG/90",[1]Table2!$B$1:$Z$1,0),0),"")</f>
        <v/>
      </c>
      <c r="G45" s="41" t="str">
        <f>IFERROR(VLOOKUP(G22,[1]Table2!$B$1:$Z$21,MATCH("xGA/90",[1]Table2!$B$1:$Z$1,0),0)*VLOOKUP($B22,[1]Table2!$B$1:$Z$21,MATCH("xG/90",[1]Table2!$B$1:$Z$1,0),0),"")</f>
        <v/>
      </c>
      <c r="H45" s="41" t="str">
        <f>IFERROR(VLOOKUP(H22,[1]Table2!$B$1:$Z$21,MATCH("xGA/90",[1]Table2!$B$1:$Z$1,0),0)*VLOOKUP($B22,[1]Table2!$B$1:$Z$21,MATCH("xG/90",[1]Table2!$B$1:$Z$1,0),0),"")</f>
        <v/>
      </c>
      <c r="I45" s="41">
        <f>IFERROR(VLOOKUP(I22,[1]Table2!$B$1:$Z$21,MATCH("xGA/90",[1]Table2!$B$1:$Z$1,0),0)*VLOOKUP($B22,[1]Table2!$B$1:$Z$21,MATCH("xG/90",[1]Table2!$B$1:$Z$1,0),0),"")</f>
        <v>1.082741935483871</v>
      </c>
      <c r="J45" s="41" t="str">
        <f>IFERROR(VLOOKUP(J22,[1]Table2!$B$1:$Z$21,MATCH("xGA/90",[1]Table2!$B$1:$Z$1,0),0)*VLOOKUP($B22,[1]Table2!$B$1:$Z$21,MATCH("xG/90",[1]Table2!$B$1:$Z$1,0),0),"")</f>
        <v/>
      </c>
      <c r="K45" s="41" t="str">
        <f>IFERROR(VLOOKUP(K22,[1]Table2!$B$1:$Z$21,MATCH("xGA/90",[1]Table2!$B$1:$Z$1,0),0)*VLOOKUP($B22,[1]Table2!$B$1:$Z$21,MATCH("xG/90",[1]Table2!$B$1:$Z$1,0),0),"")</f>
        <v/>
      </c>
      <c r="L45" s="41" t="str">
        <f>IFERROR(VLOOKUP(L22,[1]Table2!$B$1:$Z$21,MATCH("xGA/90",[1]Table2!$B$1:$Z$1,0),0)*VLOOKUP($B22,[1]Table2!$B$1:$Z$21,MATCH("xG/90",[1]Table2!$B$1:$Z$1,0),0),"")</f>
        <v/>
      </c>
      <c r="M45" s="41" t="str">
        <f>IFERROR(VLOOKUP(M22,[1]Table2!$B$1:$Z$21,MATCH("xGA/90",[1]Table2!$B$1:$Z$1,0),0)*VLOOKUP($B22,[1]Table2!$B$1:$Z$21,MATCH("xG/90",[1]Table2!$B$1:$Z$1,0),0),"")</f>
        <v/>
      </c>
      <c r="N45" s="41" t="str">
        <f>IFERROR(VLOOKUP(N22,[1]Table2!$B$1:$Z$21,MATCH("xGA/90",[1]Table2!$B$1:$Z$1,0),0)*VLOOKUP($B22,[1]Table2!$B$1:$Z$21,MATCH("xG/90",[1]Table2!$B$1:$Z$1,0),0),"")</f>
        <v/>
      </c>
      <c r="O45" s="41" t="str">
        <f>IFERROR(VLOOKUP(O22,[1]Table2!$B$1:$Z$21,MATCH("xGA/90",[1]Table2!$B$1:$Z$1,0),0)*VLOOKUP($B22,[1]Table2!$B$1:$Z$21,MATCH("xG/90",[1]Table2!$B$1:$Z$1,0),0),"")</f>
        <v/>
      </c>
      <c r="P45" s="41">
        <f>IFERROR(VLOOKUP(P22,[1]Table2!$B$1:$Z$21,MATCH("xGA/90",[1]Table2!$B$1:$Z$1,0),0)*VLOOKUP($B22,[1]Table2!$B$1:$Z$21,MATCH("xG/90",[1]Table2!$B$1:$Z$1,0),0),"")</f>
        <v>2.2372983870967742</v>
      </c>
      <c r="Q45" s="41" t="str">
        <f>IFERROR(VLOOKUP(Q22,[1]Table2!$B$1:$Z$21,MATCH("xGA/90",[1]Table2!$B$1:$Z$1,0),0)*VLOOKUP($B22,[1]Table2!$B$1:$Z$21,MATCH("xG/90",[1]Table2!$B$1:$Z$1,0),0),"")</f>
        <v/>
      </c>
      <c r="R45" s="41" t="str">
        <f>IFERROR(VLOOKUP(R22,[1]Table2!$B$1:$Z$21,MATCH("xGA/90",[1]Table2!$B$1:$Z$1,0),0)*VLOOKUP($B22,[1]Table2!$B$1:$Z$21,MATCH("xG/90",[1]Table2!$B$1:$Z$1,0),0),"")</f>
        <v/>
      </c>
      <c r="S45" s="41" t="str">
        <f>IFERROR(VLOOKUP(S22,[1]Table2!$B$1:$Z$21,MATCH("xGA/90",[1]Table2!$B$1:$Z$1,0),0)*VLOOKUP($B22,[1]Table2!$B$1:$Z$21,MATCH("xG/90",[1]Table2!$B$1:$Z$1,0),0),"")</f>
        <v/>
      </c>
      <c r="T45" s="41" t="str">
        <f>IFERROR(VLOOKUP(T22,[1]Table2!$B$1:$Z$21,MATCH("xGA/90",[1]Table2!$B$1:$Z$1,0),0)*VLOOKUP($B22,[1]Table2!$B$1:$Z$21,MATCH("xG/90",[1]Table2!$B$1:$Z$1,0),0),"")</f>
        <v/>
      </c>
      <c r="U45" s="41" t="str">
        <f>IFERROR(VLOOKUP(U22,[1]Table2!$B$1:$Z$21,MATCH("xGA/90",[1]Table2!$B$1:$Z$1,0),0)*VLOOKUP($B22,[1]Table2!$B$1:$Z$21,MATCH("xG/90",[1]Table2!$B$1:$Z$1,0),0),"")</f>
        <v/>
      </c>
      <c r="V45" s="41" t="str">
        <f>IFERROR(VLOOKUP(V22,[1]Table2!$B$1:$Z$21,MATCH("xGA/90",[1]Table2!$B$1:$Z$1,0),0)*VLOOKUP($B22,[1]Table2!$B$1:$Z$21,MATCH("xG/90",[1]Table2!$B$1:$Z$1,0),0),"")</f>
        <v/>
      </c>
      <c r="W45" s="41">
        <f>IFERROR(VLOOKUP(W22,[1]Table2!$B$1:$Z$21,MATCH("xGA/90",[1]Table2!$B$1:$Z$1,0),0)*VLOOKUP($B22,[1]Table2!$B$1:$Z$21,MATCH("xG/90",[1]Table2!$B$1:$Z$1,0),0),"")</f>
        <v>1.5361067853170192</v>
      </c>
      <c r="X45" s="41" t="str">
        <f>IFERROR(VLOOKUP(X22,[1]Table2!$B$1:$Z$21,MATCH("xGA/90",[1]Table2!$B$1:$Z$1,0),0)*VLOOKUP($B22,[1]Table2!$B$1:$Z$21,MATCH("xG/90",[1]Table2!$B$1:$Z$1,0),0),"")</f>
        <v/>
      </c>
      <c r="Y45" s="41" t="str">
        <f>IFERROR(VLOOKUP(Y22,[1]Table2!$B$1:$Z$21,MATCH("xGA/90",[1]Table2!$B$1:$Z$1,0),0)*VLOOKUP($B22,[1]Table2!$B$1:$Z$21,MATCH("xG/90",[1]Table2!$B$1:$Z$1,0),0),"")</f>
        <v/>
      </c>
      <c r="Z45" s="41" t="str">
        <f>IFERROR(VLOOKUP(Z22,[1]Table2!$B$1:$Z$21,MATCH("xGA/90",[1]Table2!$B$1:$Z$1,0),0)*VLOOKUP($B22,[1]Table2!$B$1:$Z$21,MATCH("xG/90",[1]Table2!$B$1:$Z$1,0),0),"")</f>
        <v/>
      </c>
      <c r="AA45" s="41" t="str">
        <f>IFERROR(VLOOKUP(AA22,[1]Table2!$B$1:$Z$21,MATCH("xGA/90",[1]Table2!$B$1:$Z$1,0),0)*VLOOKUP($B22,[1]Table2!$B$1:$Z$21,MATCH("xG/90",[1]Table2!$B$1:$Z$1,0),0),"")</f>
        <v/>
      </c>
      <c r="AB45" s="41" t="str">
        <f>IFERROR(VLOOKUP(AB22,[1]Table2!$B$1:$Z$21,MATCH("xGA/90",[1]Table2!$B$1:$Z$1,0),0)*VLOOKUP($B22,[1]Table2!$B$1:$Z$21,MATCH("xG/90",[1]Table2!$B$1:$Z$1,0),0),"")</f>
        <v/>
      </c>
      <c r="AC45" s="41" t="str">
        <f>IFERROR(VLOOKUP(AC22,[1]Table2!$B$1:$Z$21,MATCH("xGA/90",[1]Table2!$B$1:$Z$1,0),0)*VLOOKUP($B22,[1]Table2!$B$1:$Z$21,MATCH("xG/90",[1]Table2!$B$1:$Z$1,0),0),"")</f>
        <v/>
      </c>
      <c r="AD45" s="41">
        <f>IFERROR(VLOOKUP(AD22,[1]Table2!$B$1:$Z$21,MATCH("xGA/90",[1]Table2!$B$1:$Z$1,0),0)*VLOOKUP($B22,[1]Table2!$B$1:$Z$21,MATCH("xG/90",[1]Table2!$B$1:$Z$1,0),0),"")</f>
        <v>1.9431350806451615</v>
      </c>
      <c r="AE45" s="41" t="str">
        <f>IFERROR(VLOOKUP(AE22,[1]Table2!$B$1:$Z$21,MATCH("xGA/90",[1]Table2!$B$1:$Z$1,0),0)*VLOOKUP($B22,[1]Table2!$B$1:$Z$21,MATCH("xG/90",[1]Table2!$B$1:$Z$1,0),0),"")</f>
        <v/>
      </c>
      <c r="AF45" s="41" t="str">
        <f>IFERROR(VLOOKUP(AF22,[1]Table2!$B$1:$Z$21,MATCH("xGA/90",[1]Table2!$B$1:$Z$1,0),0)*VLOOKUP($B22,[1]Table2!$B$1:$Z$21,MATCH("xG/90",[1]Table2!$B$1:$Z$1,0),0),"")</f>
        <v/>
      </c>
      <c r="AG45" s="41">
        <f>IFERROR(VLOOKUP(AG22,[1]Table2!$B$1:$Z$21,MATCH("xGA/90",[1]Table2!$B$1:$Z$1,0),0)*VLOOKUP($B22,[1]Table2!$B$1:$Z$21,MATCH("xG/90",[1]Table2!$B$1:$Z$1,0),0),"")</f>
        <v>1.7069758064516132</v>
      </c>
      <c r="AH45" s="41" t="str">
        <f>IFERROR(VLOOKUP(AH22,[1]Table2!$B$1:$Z$21,MATCH("xGA/90",[1]Table2!$B$1:$Z$1,0),0)*VLOOKUP($B22,[1]Table2!$B$1:$Z$21,MATCH("xG/90",[1]Table2!$B$1:$Z$1,0),0),"")</f>
        <v/>
      </c>
      <c r="AI45" s="41" t="str">
        <f>IFERROR(VLOOKUP(AI22,[1]Table2!$B$1:$Z$21,MATCH("xGA/90",[1]Table2!$B$1:$Z$1,0),0)*VLOOKUP($B22,[1]Table2!$B$1:$Z$21,MATCH("xG/90",[1]Table2!$B$1:$Z$1,0),0),"")</f>
        <v/>
      </c>
      <c r="AJ45" s="41">
        <f>IFERROR(VLOOKUP(AJ22,[1]Table2!$B$1:$Z$21,MATCH("xGA/90",[1]Table2!$B$1:$Z$1,0),0)*VLOOKUP($B22,[1]Table2!$B$1:$Z$21,MATCH("xG/90",[1]Table2!$B$1:$Z$1,0),0),"")</f>
        <v>1.6722268470343393</v>
      </c>
      <c r="AK45" s="41" t="str">
        <f>IFERROR(VLOOKUP(AK22,[1]Table2!$B$1:$Z$21,MATCH("xGA/90",[1]Table2!$B$1:$Z$1,0),0)*VLOOKUP($B22,[1]Table2!$B$1:$Z$21,MATCH("xG/90",[1]Table2!$B$1:$Z$1,0),0),"")</f>
        <v/>
      </c>
      <c r="AL45" s="41" t="str">
        <f>IFERROR(VLOOKUP(AL22,[1]Table2!$B$1:$Z$21,MATCH("xGA/90",[1]Table2!$B$1:$Z$1,0),0)*VLOOKUP($B22,[1]Table2!$B$1:$Z$21,MATCH("xG/90",[1]Table2!$B$1:$Z$1,0),0),"")</f>
        <v/>
      </c>
      <c r="AM45" s="41" t="str">
        <f>IFERROR(VLOOKUP(AM22,[1]Table2!$B$1:$Z$21,MATCH("xGA/90",[1]Table2!$B$1:$Z$1,0),0)*VLOOKUP($B22,[1]Table2!$B$1:$Z$21,MATCH("xG/90",[1]Table2!$B$1:$Z$1,0),0),"")</f>
        <v/>
      </c>
      <c r="AN45" s="41" t="str">
        <f>IFERROR(VLOOKUP(AN22,[1]Table2!$B$1:$Z$21,MATCH("xGA/90",[1]Table2!$B$1:$Z$1,0),0)*VLOOKUP($B22,[1]Table2!$B$1:$Z$21,MATCH("xG/90",[1]Table2!$B$1:$Z$1,0),0),"")</f>
        <v/>
      </c>
      <c r="AO45" s="41" t="str">
        <f>IFERROR(VLOOKUP(AO22,[1]Table2!$B$1:$Z$21,MATCH("xGA/90",[1]Table2!$B$1:$Z$1,0),0)*VLOOKUP($B22,[1]Table2!$B$1:$Z$21,MATCH("xG/90",[1]Table2!$B$1:$Z$1,0),0),"")</f>
        <v/>
      </c>
      <c r="AP45" s="41" t="str">
        <f>IFERROR(VLOOKUP(AP22,[1]Table2!$B$1:$Z$21,MATCH("xGA/90",[1]Table2!$B$1:$Z$1,0),0)*VLOOKUP($B22,[1]Table2!$B$1:$Z$21,MATCH("xG/90",[1]Table2!$B$1:$Z$1,0),0),"")</f>
        <v/>
      </c>
      <c r="AQ45" s="41" t="str">
        <f>IFERROR(VLOOKUP(AQ22,[1]Table2!$B$1:$Z$21,MATCH("xGA/90",[1]Table2!$B$1:$Z$1,0),0)*VLOOKUP($B22,[1]Table2!$B$1:$Z$21,MATCH("xG/90",[1]Table2!$B$1:$Z$1,0),0),"")</f>
        <v/>
      </c>
      <c r="AR45" s="41" t="str">
        <f>IFERROR(VLOOKUP(AR22,[1]Table2!$B$1:$Z$21,MATCH("xGA/90",[1]Table2!$B$1:$Z$1,0),0)*VLOOKUP($B22,[1]Table2!$B$1:$Z$21,MATCH("xG/90",[1]Table2!$B$1:$Z$1,0),0),"")</f>
        <v/>
      </c>
      <c r="AS45" s="41" t="str">
        <f>IFERROR(VLOOKUP(AS22,[1]Table2!$B$1:$Z$21,MATCH("xGA/90",[1]Table2!$B$1:$Z$1,0),0)*VLOOKUP($B22,[1]Table2!$B$1:$Z$21,MATCH("xG/90",[1]Table2!$B$1:$Z$1,0),0),"")</f>
        <v/>
      </c>
      <c r="AT45" s="41" t="str">
        <f>IFERROR(VLOOKUP(AT22,[1]Table2!$B$1:$Z$21,MATCH("xGA/90",[1]Table2!$B$1:$Z$1,0),0)*VLOOKUP($B22,[1]Table2!$B$1:$Z$21,MATCH("xG/90",[1]Table2!$B$1:$Z$1,0),0),"")</f>
        <v/>
      </c>
      <c r="AU45" s="41" t="str">
        <f>IFERROR(VLOOKUP(AU22,[1]Table2!$B$1:$Z$21,MATCH("xGA/90",[1]Table2!$B$1:$Z$1,0),0)*VLOOKUP($B22,[1]Table2!$B$1:$Z$21,MATCH("xG/90",[1]Table2!$B$1:$Z$1,0),0),"")</f>
        <v/>
      </c>
      <c r="AV45" s="41" t="str">
        <f>IFERROR(VLOOKUP(AV22,[1]Table2!$B$1:$Z$21,MATCH("xGA/90",[1]Table2!$B$1:$Z$1,0),0)*VLOOKUP($B22,[1]Table2!$B$1:$Z$21,MATCH("xG/90",[1]Table2!$B$1:$Z$1,0),0),"")</f>
        <v/>
      </c>
      <c r="AW45" s="41" t="str">
        <f>IFERROR(VLOOKUP(AW22,[1]Table2!$B$1:$Z$21,MATCH("xGA/90",[1]Table2!$B$1:$Z$1,0),0)*VLOOKUP($B22,[1]Table2!$B$1:$Z$21,MATCH("xG/90",[1]Table2!$B$1:$Z$1,0),0),"")</f>
        <v/>
      </c>
      <c r="AX45" s="41" t="str">
        <f>IFERROR(VLOOKUP(AX22,[1]Table2!$B$1:$Z$21,MATCH("xGA/90",[1]Table2!$B$1:$Z$1,0),0)*VLOOKUP($B22,[1]Table2!$B$1:$Z$21,MATCH("xG/90",[1]Table2!$B$1:$Z$1,0),0),"")</f>
        <v/>
      </c>
      <c r="AY45" s="41">
        <f>IFERROR(VLOOKUP(AY22,[1]Table2!$B$1:$Z$21,MATCH("xGA/90",[1]Table2!$B$1:$Z$1,0),0)*VLOOKUP($B22,[1]Table2!$B$1:$Z$21,MATCH("xG/90",[1]Table2!$B$1:$Z$1,0),0),"")</f>
        <v>2.2372983870967742</v>
      </c>
      <c r="AZ45" s="41" t="str">
        <f>IFERROR(VLOOKUP(AZ22,[1]Table2!$B$1:$Z$21,MATCH("xGA/90",[1]Table2!$B$1:$Z$1,0),0)*VLOOKUP($B22,[1]Table2!$B$1:$Z$21,MATCH("xG/90",[1]Table2!$B$1:$Z$1,0),0),"")</f>
        <v/>
      </c>
      <c r="BA45" s="41" t="str">
        <f>IFERROR(VLOOKUP(BA22,[1]Table2!$B$1:$Z$21,MATCH("xGA/90",[1]Table2!$B$1:$Z$1,0),0)*VLOOKUP($B22,[1]Table2!$B$1:$Z$21,MATCH("xG/90",[1]Table2!$B$1:$Z$1,0),0),"")</f>
        <v/>
      </c>
      <c r="BB45" s="41" t="str">
        <f>IFERROR(VLOOKUP(BB22,[1]Table2!$B$1:$Z$21,MATCH("xGA/90",[1]Table2!$B$1:$Z$1,0),0)*VLOOKUP($B22,[1]Table2!$B$1:$Z$21,MATCH("xG/90",[1]Table2!$B$1:$Z$1,0),0),"")</f>
        <v/>
      </c>
      <c r="BC45" s="41" t="str">
        <f>IFERROR(VLOOKUP(BC22,[1]Table2!$B$1:$Z$21,MATCH("xGA/90",[1]Table2!$B$1:$Z$1,0),0)*VLOOKUP($B22,[1]Table2!$B$1:$Z$21,MATCH("xG/90",[1]Table2!$B$1:$Z$1,0),0),"")</f>
        <v/>
      </c>
      <c r="BD45" s="41" t="str">
        <f>IFERROR(VLOOKUP(BD22,[1]Table2!$B$1:$Z$21,MATCH("xGA/90",[1]Table2!$B$1:$Z$1,0),0)*VLOOKUP($B22,[1]Table2!$B$1:$Z$21,MATCH("xG/90",[1]Table2!$B$1:$Z$1,0),0),"")</f>
        <v/>
      </c>
      <c r="BE45" s="41" t="str">
        <f>IFERROR(VLOOKUP(BE22,[1]Table2!$B$1:$Z$21,MATCH("xGA/90",[1]Table2!$B$1:$Z$1,0),0)*VLOOKUP($B22,[1]Table2!$B$1:$Z$21,MATCH("xG/90",[1]Table2!$B$1:$Z$1,0),0),"")</f>
        <v/>
      </c>
      <c r="BF45" s="41" t="str">
        <f>IFERROR(VLOOKUP(BF22,[1]Table2!$B$1:$Z$21,MATCH("xGA/90",[1]Table2!$B$1:$Z$1,0),0)*VLOOKUP($B22,[1]Table2!$B$1:$Z$21,MATCH("xG/90",[1]Table2!$B$1:$Z$1,0),0),"")</f>
        <v/>
      </c>
      <c r="BG45" s="41" t="str">
        <f>IFERROR(VLOOKUP(BG22,[1]Table2!$B$1:$Z$21,MATCH("xGA/90",[1]Table2!$B$1:$Z$1,0),0)*VLOOKUP($B22,[1]Table2!$B$1:$Z$21,MATCH("xG/90",[1]Table2!$B$1:$Z$1,0),0),"")</f>
        <v/>
      </c>
      <c r="BH45" s="41" t="str">
        <f>IFERROR(VLOOKUP(BH22,[1]Table2!$B$1:$Z$21,MATCH("xGA/90",[1]Table2!$B$1:$Z$1,0),0)*VLOOKUP($B22,[1]Table2!$B$1:$Z$21,MATCH("xG/90",[1]Table2!$B$1:$Z$1,0),0),"")</f>
        <v/>
      </c>
      <c r="BI45" s="41" t="str">
        <f>IFERROR(VLOOKUP(BI22,[1]Table2!$B$1:$Z$21,MATCH("xGA/90",[1]Table2!$B$1:$Z$1,0),0)*VLOOKUP($B22,[1]Table2!$B$1:$Z$21,MATCH("xG/90",[1]Table2!$B$1:$Z$1,0),0),"")</f>
        <v/>
      </c>
      <c r="BJ45" s="41" t="str">
        <f>IFERROR(VLOOKUP(BJ22,[1]Table2!$B$1:$Z$21,MATCH("xGA/90",[1]Table2!$B$1:$Z$1,0),0)*VLOOKUP($B22,[1]Table2!$B$1:$Z$21,MATCH("xG/90",[1]Table2!$B$1:$Z$1,0),0),"")</f>
        <v/>
      </c>
      <c r="BK45" s="41" t="str">
        <f>IFERROR(VLOOKUP(BK22,[1]Table2!$B$1:$Z$21,MATCH("xGA/90",[1]Table2!$B$1:$Z$1,0),0)*VLOOKUP($B22,[1]Table2!$B$1:$Z$21,MATCH("xG/90",[1]Table2!$B$1:$Z$1,0),0),"")</f>
        <v/>
      </c>
      <c r="BL45" s="41">
        <f>IFERROR(VLOOKUP(BL22,[1]Table2!$B$1:$Z$21,MATCH("xGA/90",[1]Table2!$B$1:$Z$1,0),0)*VLOOKUP($B22,[1]Table2!$B$1:$Z$21,MATCH("xG/90",[1]Table2!$B$1:$Z$1,0),0),"")</f>
        <v>1.9265625000000002</v>
      </c>
      <c r="BM45" s="41" t="str">
        <f>IFERROR(VLOOKUP(BM22,[1]Table2!$B$1:$Z$21,MATCH("xGA/90",[1]Table2!$B$1:$Z$1,0),0)*VLOOKUP($B22,[1]Table2!$B$1:$Z$21,MATCH("xG/90",[1]Table2!$B$1:$Z$1,0),0),"")</f>
        <v/>
      </c>
      <c r="BN45" s="41" t="str">
        <f>IFERROR(VLOOKUP(BN22,[1]Table2!$B$1:$Z$21,MATCH("xGA/90",[1]Table2!$B$1:$Z$1,0),0)*VLOOKUP($B22,[1]Table2!$B$1:$Z$21,MATCH("xG/90",[1]Table2!$B$1:$Z$1,0),0),"")</f>
        <v/>
      </c>
      <c r="BO45" s="41" t="str">
        <f>IFERROR(VLOOKUP(BO22,[1]Table2!$B$1:$Z$21,MATCH("xGA/90",[1]Table2!$B$1:$Z$1,0),0)*VLOOKUP($B22,[1]Table2!$B$1:$Z$21,MATCH("xG/90",[1]Table2!$B$1:$Z$1,0),0),"")</f>
        <v/>
      </c>
      <c r="BP45" s="41" t="str">
        <f>IFERROR(VLOOKUP(BP22,[1]Table2!$B$1:$Z$21,MATCH("xGA/90",[1]Table2!$B$1:$Z$1,0),0)*VLOOKUP($B22,[1]Table2!$B$1:$Z$21,MATCH("xG/90",[1]Table2!$B$1:$Z$1,0),0),"")</f>
        <v/>
      </c>
      <c r="BQ45" s="41" t="str">
        <f>IFERROR(VLOOKUP(BQ22,[1]Table2!$B$1:$Z$21,MATCH("xGA/90",[1]Table2!$B$1:$Z$1,0),0)*VLOOKUP($B22,[1]Table2!$B$1:$Z$21,MATCH("xG/90",[1]Table2!$B$1:$Z$1,0),0),"")</f>
        <v/>
      </c>
      <c r="BR45" s="41" t="str">
        <f>IFERROR(VLOOKUP(BR22,[1]Table2!$B$1:$Z$21,MATCH("xGA/90",[1]Table2!$B$1:$Z$1,0),0)*VLOOKUP($B22,[1]Table2!$B$1:$Z$21,MATCH("xG/90",[1]Table2!$B$1:$Z$1,0),0),"")</f>
        <v/>
      </c>
      <c r="BS45" s="41" t="str">
        <f>IFERROR(VLOOKUP(BS22,[1]Table2!$B$1:$Z$21,MATCH("xGA/90",[1]Table2!$B$1:$Z$1,0),0)*VLOOKUP($B22,[1]Table2!$B$1:$Z$21,MATCH("xG/90",[1]Table2!$B$1:$Z$1,0),0),"")</f>
        <v/>
      </c>
      <c r="BT45" s="41">
        <f>IFERROR(VLOOKUP(BT22,[1]Table2!$B$1:$Z$21,MATCH("xGA/90",[1]Table2!$B$1:$Z$1,0),0)*VLOOKUP($B22,[1]Table2!$B$1:$Z$21,MATCH("xG/90",[1]Table2!$B$1:$Z$1,0),0),"")</f>
        <v>2.1726118626430804</v>
      </c>
      <c r="BU45" s="41" t="str">
        <f>IFERROR(VLOOKUP(BU22,[1]Table2!$B$1:$Z$21,MATCH("xGA/90",[1]Table2!$B$1:$Z$1,0),0)*VLOOKUP($B22,[1]Table2!$B$1:$Z$21,MATCH("xG/90",[1]Table2!$B$1:$Z$1,0),0),"")</f>
        <v/>
      </c>
      <c r="BV45" s="41" t="str">
        <f>IFERROR(VLOOKUP(BV22,[1]Table2!$B$1:$Z$21,MATCH("xGA/90",[1]Table2!$B$1:$Z$1,0),0)*VLOOKUP($B22,[1]Table2!$B$1:$Z$21,MATCH("xG/90",[1]Table2!$B$1:$Z$1,0),0),"")</f>
        <v/>
      </c>
      <c r="BW45" s="41" t="str">
        <f>IFERROR(VLOOKUP(BW22,[1]Table2!$B$1:$Z$21,MATCH("xGA/90",[1]Table2!$B$1:$Z$1,0),0)*VLOOKUP($B22,[1]Table2!$B$1:$Z$21,MATCH("xG/90",[1]Table2!$B$1:$Z$1,0),0),"")</f>
        <v/>
      </c>
      <c r="BX45" s="41" t="str">
        <f>IFERROR(VLOOKUP(BX22,[1]Table2!$B$1:$Z$21,MATCH("xGA/90",[1]Table2!$B$1:$Z$1,0),0)*VLOOKUP($B22,[1]Table2!$B$1:$Z$21,MATCH("xG/90",[1]Table2!$B$1:$Z$1,0),0),"")</f>
        <v/>
      </c>
      <c r="BY45" s="41" t="str">
        <f>IFERROR(VLOOKUP(BY22,[1]Table2!$B$1:$Z$21,MATCH("xGA/90",[1]Table2!$B$1:$Z$1,0),0)*VLOOKUP($B22,[1]Table2!$B$1:$Z$21,MATCH("xG/90",[1]Table2!$B$1:$Z$1,0),0),"")</f>
        <v/>
      </c>
      <c r="BZ45" s="41" t="str">
        <f>IFERROR(VLOOKUP(BZ22,[1]Table2!$B$1:$Z$21,MATCH("xGA/90",[1]Table2!$B$1:$Z$1,0),0)*VLOOKUP($B22,[1]Table2!$B$1:$Z$21,MATCH("xG/90",[1]Table2!$B$1:$Z$1,0),0),"")</f>
        <v/>
      </c>
      <c r="CA45" s="41">
        <f>IFERROR(VLOOKUP(CA22,[1]Table2!$B$1:$Z$21,MATCH("xGA/90",[1]Table2!$B$1:$Z$1,0),0)*VLOOKUP($B22,[1]Table2!$B$1:$Z$21,MATCH("xG/90",[1]Table2!$B$1:$Z$1,0),0),"")</f>
        <v>1.9099899193548389</v>
      </c>
      <c r="CB45" s="41" t="str">
        <f>IFERROR(VLOOKUP(CB22,[1]Table2!$B$1:$Z$21,MATCH("xGA/90",[1]Table2!$B$1:$Z$1,0),0)*VLOOKUP($B22,[1]Table2!$B$1:$Z$21,MATCH("xG/90",[1]Table2!$B$1:$Z$1,0),0),"")</f>
        <v/>
      </c>
      <c r="CC45" s="41" t="str">
        <f>IFERROR(VLOOKUP(CC22,[1]Table2!$B$1:$Z$21,MATCH("xGA/90",[1]Table2!$B$1:$Z$1,0),0)*VLOOKUP($B22,[1]Table2!$B$1:$Z$21,MATCH("xG/90",[1]Table2!$B$1:$Z$1,0),0),"")</f>
        <v/>
      </c>
      <c r="CD45" s="41">
        <f>IFERROR(VLOOKUP(CD22,[1]Table2!$B$1:$Z$21,MATCH("xGA/90",[1]Table2!$B$1:$Z$1,0),0)*VLOOKUP($B22,[1]Table2!$B$1:$Z$21,MATCH("xG/90",[1]Table2!$B$1:$Z$1,0),0),"")</f>
        <v>1.8561290322580646</v>
      </c>
      <c r="CE45" s="41" t="str">
        <f>IFERROR(VLOOKUP(CE22,[1]Table2!$B$1:$Z$21,MATCH("xGA/90",[1]Table2!$B$1:$Z$1,0),0)*VLOOKUP($B22,[1]Table2!$B$1:$Z$21,MATCH("xG/90",[1]Table2!$B$1:$Z$1,0),0),"")</f>
        <v/>
      </c>
      <c r="CF45" s="41" t="str">
        <f>IFERROR(VLOOKUP(CF22,[1]Table2!$B$1:$Z$21,MATCH("xGA/90",[1]Table2!$B$1:$Z$1,0),0)*VLOOKUP($B22,[1]Table2!$B$1:$Z$21,MATCH("xG/90",[1]Table2!$B$1:$Z$1,0),0),"")</f>
        <v/>
      </c>
      <c r="CG45" s="41" t="str">
        <f>IFERROR(VLOOKUP(CG22,[1]Table2!$B$1:$Z$21,MATCH("xGA/90",[1]Table2!$B$1:$Z$1,0),0)*VLOOKUP($B22,[1]Table2!$B$1:$Z$21,MATCH("xG/90",[1]Table2!$B$1:$Z$1,0),0),"")</f>
        <v/>
      </c>
      <c r="CH45" s="41" t="str">
        <f>IFERROR(VLOOKUP(CH22,[1]Table2!$B$1:$Z$21,MATCH("xGA/90",[1]Table2!$B$1:$Z$1,0),0)*VLOOKUP($B22,[1]Table2!$B$1:$Z$21,MATCH("xG/90",[1]Table2!$B$1:$Z$1,0),0),"")</f>
        <v/>
      </c>
      <c r="CI45" s="41">
        <f>IFERROR(VLOOKUP(CI22,[1]Table2!$B$1:$Z$21,MATCH("xGA/90",[1]Table2!$B$1:$Z$1,0),0)*VLOOKUP($B22,[1]Table2!$B$1:$Z$21,MATCH("xG/90",[1]Table2!$B$1:$Z$1,0),0),"")</f>
        <v>2.3325907258064515</v>
      </c>
      <c r="CJ45" s="41" t="str">
        <f>IFERROR(VLOOKUP(CJ22,[1]Table2!$B$1:$Z$21,MATCH("xGA/90",[1]Table2!$B$1:$Z$1,0),0)*VLOOKUP($B22,[1]Table2!$B$1:$Z$21,MATCH("xG/90",[1]Table2!$B$1:$Z$1,0),0),"")</f>
        <v/>
      </c>
      <c r="CK45" s="41" t="str">
        <f>IFERROR(VLOOKUP(CK22,[1]Table2!$B$1:$Z$21,MATCH("xGA/90",[1]Table2!$B$1:$Z$1,0),0)*VLOOKUP($B22,[1]Table2!$B$1:$Z$21,MATCH("xG/90",[1]Table2!$B$1:$Z$1,0),0),"")</f>
        <v/>
      </c>
      <c r="CL45" s="41" t="str">
        <f>IFERROR(VLOOKUP(CL22,[1]Table2!$B$1:$Z$21,MATCH("xGA/90",[1]Table2!$B$1:$Z$1,0),0)*VLOOKUP($B22,[1]Table2!$B$1:$Z$21,MATCH("xG/90",[1]Table2!$B$1:$Z$1,0),0),"")</f>
        <v/>
      </c>
      <c r="CM45" s="41" t="str">
        <f>IFERROR(VLOOKUP(CM22,[1]Table2!$B$1:$Z$21,MATCH("xGA/90",[1]Table2!$B$1:$Z$1,0),0)*VLOOKUP($B22,[1]Table2!$B$1:$Z$21,MATCH("xG/90",[1]Table2!$B$1:$Z$1,0),0),"")</f>
        <v/>
      </c>
      <c r="CN45" s="41" t="str">
        <f>IFERROR(VLOOKUP(CN22,[1]Table2!$B$1:$Z$21,MATCH("xGA/90",[1]Table2!$B$1:$Z$1,0),0)*VLOOKUP($B22,[1]Table2!$B$1:$Z$21,MATCH("xG/90",[1]Table2!$B$1:$Z$1,0),0),"")</f>
        <v/>
      </c>
      <c r="CO45" s="41">
        <f>IFERROR(VLOOKUP(CO22,[1]Table2!$B$1:$Z$21,MATCH("xGA/90",[1]Table2!$B$1:$Z$1,0),0)*VLOOKUP($B22,[1]Table2!$B$1:$Z$21,MATCH("xG/90",[1]Table2!$B$1:$Z$1,0),0),"")</f>
        <v>1.7102903225806454</v>
      </c>
      <c r="CP45" s="41" t="str">
        <f>IFERROR(VLOOKUP(CP22,[1]Table2!$B$1:$Z$21,MATCH("xGA/90",[1]Table2!$B$1:$Z$1,0),0)*VLOOKUP($B22,[1]Table2!$B$1:$Z$21,MATCH("xG/90",[1]Table2!$B$1:$Z$1,0),0),"")</f>
        <v/>
      </c>
      <c r="CQ45" s="41" t="str">
        <f>IFERROR(VLOOKUP(CQ22,[1]Table2!$B$1:$Z$21,MATCH("xGA/90",[1]Table2!$B$1:$Z$1,0),0)*VLOOKUP($B22,[1]Table2!$B$1:$Z$21,MATCH("xG/90",[1]Table2!$B$1:$Z$1,0),0),"")</f>
        <v/>
      </c>
      <c r="CR45" s="41" t="str">
        <f>IFERROR(VLOOKUP(CR22,[1]Table2!$B$1:$Z$21,MATCH("xGA/90",[1]Table2!$B$1:$Z$1,0),0)*VLOOKUP($B22,[1]Table2!$B$1:$Z$21,MATCH("xG/90",[1]Table2!$B$1:$Z$1,0),0),"")</f>
        <v/>
      </c>
      <c r="CS45" s="41" t="str">
        <f>IFERROR(VLOOKUP(CS22,[1]Table2!$B$1:$Z$21,MATCH("xGA/90",[1]Table2!$B$1:$Z$1,0),0)*VLOOKUP($B22,[1]Table2!$B$1:$Z$21,MATCH("xG/90",[1]Table2!$B$1:$Z$1,0),0),"")</f>
        <v/>
      </c>
      <c r="CT45" s="41" t="str">
        <f>IFERROR(VLOOKUP(CT22,[1]Table2!$B$1:$Z$21,MATCH("xGA/90",[1]Table2!$B$1:$Z$1,0),0)*VLOOKUP($B22,[1]Table2!$B$1:$Z$21,MATCH("xG/90",[1]Table2!$B$1:$Z$1,0),0),"")</f>
        <v/>
      </c>
      <c r="CU45" s="41" t="str">
        <f>IFERROR(VLOOKUP(CU22,[1]Table2!$B$1:$Z$21,MATCH("xGA/90",[1]Table2!$B$1:$Z$1,0),0)*VLOOKUP($B22,[1]Table2!$B$1:$Z$21,MATCH("xG/90",[1]Table2!$B$1:$Z$1,0),0),"")</f>
        <v/>
      </c>
      <c r="CV45" s="41">
        <f>IFERROR(VLOOKUP(CV22,[1]Table2!$B$1:$Z$21,MATCH("xGA/90",[1]Table2!$B$1:$Z$1,0),0)*VLOOKUP($B22,[1]Table2!$B$1:$Z$21,MATCH("xG/90",[1]Table2!$B$1:$Z$1,0),0),"")</f>
        <v>1.7235483870967745</v>
      </c>
      <c r="CW45" s="41" t="str">
        <f>IFERROR(VLOOKUP(CW22,[1]Table2!$B$1:$Z$21,MATCH("xGA/90",[1]Table2!$B$1:$Z$1,0),0)*VLOOKUP($B22,[1]Table2!$B$1:$Z$21,MATCH("xG/90",[1]Table2!$B$1:$Z$1,0),0),"")</f>
        <v/>
      </c>
      <c r="CX45" s="41" t="str">
        <f>IFERROR(VLOOKUP(CX22,[1]Table2!$B$1:$Z$21,MATCH("xGA/90",[1]Table2!$B$1:$Z$1,0),0)*VLOOKUP($B22,[1]Table2!$B$1:$Z$21,MATCH("xG/90",[1]Table2!$B$1:$Z$1,0),0),"")</f>
        <v/>
      </c>
      <c r="CY45" s="41" t="str">
        <f>IFERROR(VLOOKUP(CY22,[1]Table2!$B$1:$Z$21,MATCH("xGA/90",[1]Table2!$B$1:$Z$1,0),0)*VLOOKUP($B22,[1]Table2!$B$1:$Z$21,MATCH("xG/90",[1]Table2!$B$1:$Z$1,0),0),"")</f>
        <v/>
      </c>
      <c r="CZ45" s="41" t="str">
        <f>IFERROR(VLOOKUP(CZ22,[1]Table2!$B$1:$Z$21,MATCH("xGA/90",[1]Table2!$B$1:$Z$1,0),0)*VLOOKUP($B22,[1]Table2!$B$1:$Z$21,MATCH("xG/90",[1]Table2!$B$1:$Z$1,0),0),"")</f>
        <v/>
      </c>
      <c r="DA45" s="41" t="str">
        <f>IFERROR(VLOOKUP(DA22,[1]Table2!$B$1:$Z$21,MATCH("xGA/90",[1]Table2!$B$1:$Z$1,0),0)*VLOOKUP($B22,[1]Table2!$B$1:$Z$21,MATCH("xG/90",[1]Table2!$B$1:$Z$1,0),0),"")</f>
        <v/>
      </c>
      <c r="DB45" s="41">
        <f>IFERROR(VLOOKUP(DB22,[1]Table2!$B$1:$Z$21,MATCH("xGA/90",[1]Table2!$B$1:$Z$1,0),0)*VLOOKUP($B22,[1]Table2!$B$1:$Z$21,MATCH("xG/90",[1]Table2!$B$1:$Z$1,0),0),"")</f>
        <v>2.1420060483870969</v>
      </c>
      <c r="DC45" s="41" t="str">
        <f>IFERROR(VLOOKUP(DC22,[1]Table2!$B$1:$Z$21,MATCH("xGA/90",[1]Table2!$B$1:$Z$1,0),0)*VLOOKUP($B22,[1]Table2!$B$1:$Z$21,MATCH("xG/90",[1]Table2!$B$1:$Z$1,0),0),"")</f>
        <v/>
      </c>
      <c r="DD45" s="41" t="str">
        <f>IFERROR(VLOOKUP(DD22,[1]Table2!$B$1:$Z$21,MATCH("xGA/90",[1]Table2!$B$1:$Z$1,0),0)*VLOOKUP($B22,[1]Table2!$B$1:$Z$21,MATCH("xG/90",[1]Table2!$B$1:$Z$1,0),0),"")</f>
        <v/>
      </c>
      <c r="DE45" s="41" t="str">
        <f>IFERROR(VLOOKUP(DE22,[1]Table2!$B$1:$Z$21,MATCH("xGA/90",[1]Table2!$B$1:$Z$1,0),0)*VLOOKUP($B22,[1]Table2!$B$1:$Z$21,MATCH("xG/90",[1]Table2!$B$1:$Z$1,0),0),"")</f>
        <v/>
      </c>
      <c r="DF45" s="41" t="str">
        <f>IFERROR(VLOOKUP(DF22,[1]Table2!$B$1:$Z$21,MATCH("xGA/90",[1]Table2!$B$1:$Z$1,0),0)*VLOOKUP($B22,[1]Table2!$B$1:$Z$21,MATCH("xG/90",[1]Table2!$B$1:$Z$1,0),0),"")</f>
        <v/>
      </c>
      <c r="DG45" s="41" t="str">
        <f>IFERROR(VLOOKUP(DG22,[1]Table2!$B$1:$Z$21,MATCH("xGA/90",[1]Table2!$B$1:$Z$1,0),0)*VLOOKUP($B22,[1]Table2!$B$1:$Z$21,MATCH("xG/90",[1]Table2!$B$1:$Z$1,0),0),"")</f>
        <v/>
      </c>
      <c r="DH45" s="41" t="str">
        <f>IFERROR(VLOOKUP(DH22,[1]Table2!$B$1:$Z$21,MATCH("xGA/90",[1]Table2!$B$1:$Z$1,0),0)*VLOOKUP($B22,[1]Table2!$B$1:$Z$21,MATCH("xG/90",[1]Table2!$B$1:$Z$1,0),0),"")</f>
        <v/>
      </c>
      <c r="DI45" s="41" t="str">
        <f>IFERROR(VLOOKUP(DI22,[1]Table2!$B$1:$Z$21,MATCH("xGA/90",[1]Table2!$B$1:$Z$1,0),0)*VLOOKUP($B22,[1]Table2!$B$1:$Z$21,MATCH("xG/90",[1]Table2!$B$1:$Z$1,0),0),"")</f>
        <v/>
      </c>
      <c r="DJ45" s="41" t="str">
        <f>IFERROR(VLOOKUP(DJ22,[1]Table2!$B$1:$Z$21,MATCH("xGA/90",[1]Table2!$B$1:$Z$1,0),0)*VLOOKUP($B22,[1]Table2!$B$1:$Z$21,MATCH("xG/90",[1]Table2!$B$1:$Z$1,0),0),"")</f>
        <v/>
      </c>
      <c r="DK45" s="41" t="str">
        <f>IFERROR(VLOOKUP(DK22,[1]Table2!$B$1:$Z$21,MATCH("xGA/90",[1]Table2!$B$1:$Z$1,0),0)*VLOOKUP($B22,[1]Table2!$B$1:$Z$21,MATCH("xG/90",[1]Table2!$B$1:$Z$1,0),0),"")</f>
        <v/>
      </c>
      <c r="DL45" s="41" t="str">
        <f>IFERROR(VLOOKUP(DL22,[1]Table2!$B$1:$Z$21,MATCH("xGA/90",[1]Table2!$B$1:$Z$1,0),0)*VLOOKUP($B22,[1]Table2!$B$1:$Z$21,MATCH("xG/90",[1]Table2!$B$1:$Z$1,0),0),"")</f>
        <v/>
      </c>
      <c r="DM45" s="41" t="str">
        <f>IFERROR(VLOOKUP(DM22,[1]Table2!$B$1:$Z$21,MATCH("xGA/90",[1]Table2!$B$1:$Z$1,0),0)*VLOOKUP($B22,[1]Table2!$B$1:$Z$21,MATCH("xG/90",[1]Table2!$B$1:$Z$1,0),0),"")</f>
        <v/>
      </c>
      <c r="DN45" s="41" t="str">
        <f>IFERROR(VLOOKUP(DN22,[1]Table2!$B$1:$Z$21,MATCH("xGA/90",[1]Table2!$B$1:$Z$1,0),0)*VLOOKUP($B22,[1]Table2!$B$1:$Z$21,MATCH("xG/90",[1]Table2!$B$1:$Z$1,0),0),"")</f>
        <v/>
      </c>
      <c r="DO45" s="41" t="str">
        <f>IFERROR(VLOOKUP(DO22,[1]Table2!$B$1:$Z$21,MATCH("xGA/90",[1]Table2!$B$1:$Z$1,0),0)*VLOOKUP($B22,[1]Table2!$B$1:$Z$21,MATCH("xG/90",[1]Table2!$B$1:$Z$1,0),0),"")</f>
        <v/>
      </c>
      <c r="DP45" s="41" t="str">
        <f>IFERROR(VLOOKUP(DP22,[1]Table2!$B$1:$Z$21,MATCH("xGA/90",[1]Table2!$B$1:$Z$1,0),0)*VLOOKUP($B22,[1]Table2!$B$1:$Z$21,MATCH("xG/90",[1]Table2!$B$1:$Z$1,0),0),"")</f>
        <v/>
      </c>
      <c r="DQ45" s="41" t="str">
        <f>IFERROR(VLOOKUP(DQ22,[1]Table2!$B$1:$Z$21,MATCH("xGA/90",[1]Table2!$B$1:$Z$1,0),0)*VLOOKUP($B22,[1]Table2!$B$1:$Z$21,MATCH("xG/90",[1]Table2!$B$1:$Z$1,0),0),"")</f>
        <v/>
      </c>
      <c r="DR45" s="41" t="str">
        <f>IFERROR(VLOOKUP(DR22,[1]Table2!$B$1:$Z$21,MATCH("xGA/90",[1]Table2!$B$1:$Z$1,0),0)*VLOOKUP($B22,[1]Table2!$B$1:$Z$21,MATCH("xG/90",[1]Table2!$B$1:$Z$1,0),0),"")</f>
        <v/>
      </c>
      <c r="DS45" s="41" t="str">
        <f>IFERROR(VLOOKUP(DS22,[1]Table2!$B$1:$Z$21,MATCH("xGA/90",[1]Table2!$B$1:$Z$1,0),0)*VLOOKUP($B22,[1]Table2!$B$1:$Z$21,MATCH("xG/90",[1]Table2!$B$1:$Z$1,0),0),"")</f>
        <v/>
      </c>
      <c r="DT45" s="41" t="str">
        <f>IFERROR(VLOOKUP(DT22,[1]Table2!$B$1:$Z$21,MATCH("xGA/90",[1]Table2!$B$1:$Z$1,0),0)*VLOOKUP($B22,[1]Table2!$B$1:$Z$21,MATCH("xG/90",[1]Table2!$B$1:$Z$1,0),0),"")</f>
        <v/>
      </c>
      <c r="DU45" s="41" t="str">
        <f>IFERROR(VLOOKUP(DU22,[1]Table2!$B$1:$Z$21,MATCH("xGA/90",[1]Table2!$B$1:$Z$1,0),0)*VLOOKUP($B22,[1]Table2!$B$1:$Z$21,MATCH("xG/90",[1]Table2!$B$1:$Z$1,0),0),"")</f>
        <v/>
      </c>
      <c r="DV45" s="41" t="str">
        <f>IFERROR(VLOOKUP(DV22,[1]Table2!$B$1:$Z$21,MATCH("xGA/90",[1]Table2!$B$1:$Z$1,0),0)*VLOOKUP($B22,[1]Table2!$B$1:$Z$21,MATCH("xG/90",[1]Table2!$B$1:$Z$1,0),0),"")</f>
        <v/>
      </c>
      <c r="DW45" s="41" t="str">
        <f>IFERROR(VLOOKUP(DW22,[1]Table2!$B$1:$Z$21,MATCH("xGA/90",[1]Table2!$B$1:$Z$1,0),0)*VLOOKUP($B22,[1]Table2!$B$1:$Z$21,MATCH("xG/90",[1]Table2!$B$1:$Z$1,0),0),"")</f>
        <v/>
      </c>
      <c r="DX45" s="41" t="str">
        <f>IFERROR(VLOOKUP(DX22,[1]Table2!$B$1:$Z$21,MATCH("xGA/90",[1]Table2!$B$1:$Z$1,0),0)*VLOOKUP($B22,[1]Table2!$B$1:$Z$21,MATCH("xG/90",[1]Table2!$B$1:$Z$1,0),0),"")</f>
        <v/>
      </c>
      <c r="DY45" s="41" t="str">
        <f>IFERROR(VLOOKUP(DY22,[1]Table2!$B$1:$Z$21,MATCH("xGA/90",[1]Table2!$B$1:$Z$1,0),0)*VLOOKUP($B22,[1]Table2!$B$1:$Z$21,MATCH("xG/90",[1]Table2!$B$1:$Z$1,0),0),"")</f>
        <v/>
      </c>
      <c r="DZ45" s="41" t="str">
        <f>IFERROR(VLOOKUP(DZ22,[1]Table2!$B$1:$Z$21,MATCH("xGA/90",[1]Table2!$B$1:$Z$1,0),0)*VLOOKUP($B22,[1]Table2!$B$1:$Z$21,MATCH("xG/90",[1]Table2!$B$1:$Z$1,0),0),"")</f>
        <v/>
      </c>
      <c r="EA45" s="41" t="str">
        <f>IFERROR(VLOOKUP(EA22,[1]Table2!$B$1:$Z$21,MATCH("xGA/90",[1]Table2!$B$1:$Z$1,0),0)*VLOOKUP($B22,[1]Table2!$B$1:$Z$21,MATCH("xG/90",[1]Table2!$B$1:$Z$1,0),0),"")</f>
        <v/>
      </c>
      <c r="EB45" s="41" t="str">
        <f>IFERROR(VLOOKUP(EB22,[1]Table2!$B$1:$Z$21,MATCH("xGA/90",[1]Table2!$B$1:$Z$1,0),0)*VLOOKUP($B22,[1]Table2!$B$1:$Z$21,MATCH("xG/90",[1]Table2!$B$1:$Z$1,0),0),"")</f>
        <v/>
      </c>
      <c r="EC45" s="41" t="str">
        <f>IFERROR(VLOOKUP(EC22,[1]Table2!$B$1:$Z$21,MATCH("xGA/90",[1]Table2!$B$1:$Z$1,0),0)*VLOOKUP($B22,[1]Table2!$B$1:$Z$21,MATCH("xG/90",[1]Table2!$B$1:$Z$1,0),0),"")</f>
        <v/>
      </c>
      <c r="ED45" s="41" t="str">
        <f>IFERROR(VLOOKUP(ED22,[1]Table2!$B$1:$Z$21,MATCH("xGA/90",[1]Table2!$B$1:$Z$1,0),0)*VLOOKUP($B22,[1]Table2!$B$1:$Z$21,MATCH("xG/90",[1]Table2!$B$1:$Z$1,0),0),"")</f>
        <v/>
      </c>
      <c r="EE45" s="41" t="str">
        <f>IFERROR(VLOOKUP(EE22,[1]Table2!$B$1:$Z$21,MATCH("xGA/90",[1]Table2!$B$1:$Z$1,0),0)*VLOOKUP($B22,[1]Table2!$B$1:$Z$21,MATCH("xG/90",[1]Table2!$B$1:$Z$1,0),0),"")</f>
        <v/>
      </c>
      <c r="EF45" s="41" t="str">
        <f>IFERROR(VLOOKUP(EF22,[1]Table2!$B$1:$Z$21,MATCH("xGA/90",[1]Table2!$B$1:$Z$1,0),0)*VLOOKUP($B22,[1]Table2!$B$1:$Z$21,MATCH("xG/90",[1]Table2!$B$1:$Z$1,0),0),"")</f>
        <v/>
      </c>
      <c r="EG45" s="41" t="str">
        <f>IFERROR(VLOOKUP(EG22,[1]Table2!$B$1:$Z$21,MATCH("xGA/90",[1]Table2!$B$1:$Z$1,0),0)*VLOOKUP($B22,[1]Table2!$B$1:$Z$21,MATCH("xG/90",[1]Table2!$B$1:$Z$1,0),0),"")</f>
        <v/>
      </c>
      <c r="EH45" s="41" t="str">
        <f>IFERROR(VLOOKUP(EH22,[1]Table2!$B$1:$Z$21,MATCH("xGA/90",[1]Table2!$B$1:$Z$1,0),0)*VLOOKUP($B22,[1]Table2!$B$1:$Z$21,MATCH("xG/90",[1]Table2!$B$1:$Z$1,0),0),"")</f>
        <v/>
      </c>
      <c r="EI45" s="41" t="str">
        <f>IFERROR(VLOOKUP(EI22,[1]Table2!$B$1:$Z$21,MATCH("xGA/90",[1]Table2!$B$1:$Z$1,0),0)*VLOOKUP($B22,[1]Table2!$B$1:$Z$21,MATCH("xG/90",[1]Table2!$B$1:$Z$1,0),0),"")</f>
        <v/>
      </c>
      <c r="EJ45" s="41" t="str">
        <f>IFERROR(VLOOKUP(EJ22,[1]Table2!$B$1:$Z$21,MATCH("xGA/90",[1]Table2!$B$1:$Z$1,0),0)*VLOOKUP($B22,[1]Table2!$B$1:$Z$21,MATCH("xG/90",[1]Table2!$B$1:$Z$1,0),0),"")</f>
        <v/>
      </c>
      <c r="EK45" s="41" t="str">
        <f>IFERROR(VLOOKUP(EK22,[1]Table2!$B$1:$Z$21,MATCH("xGA/90",[1]Table2!$B$1:$Z$1,0),0)*VLOOKUP($B22,[1]Table2!$B$1:$Z$21,MATCH("xG/90",[1]Table2!$B$1:$Z$1,0),0),"")</f>
        <v/>
      </c>
      <c r="EL45" s="41" t="str">
        <f>IFERROR(VLOOKUP(EL22,[1]Table2!$B$1:$Z$21,MATCH("xGA/90",[1]Table2!$B$1:$Z$1,0),0)*VLOOKUP($B22,[1]Table2!$B$1:$Z$21,MATCH("xG/90",[1]Table2!$B$1:$Z$1,0),0),"")</f>
        <v/>
      </c>
      <c r="EM45" s="41" t="str">
        <f>IFERROR(VLOOKUP(EM22,[1]Table2!$B$1:$Z$21,MATCH("xGA/90",[1]Table2!$B$1:$Z$1,0),0)*VLOOKUP($B22,[1]Table2!$B$1:$Z$21,MATCH("xG/90",[1]Table2!$B$1:$Z$1,0),0),"")</f>
        <v/>
      </c>
      <c r="EN45" s="41" t="str">
        <f>IFERROR(VLOOKUP(EN22,[1]Table2!$B$1:$Z$21,MATCH("xGA/90",[1]Table2!$B$1:$Z$1,0),0)*VLOOKUP($B22,[1]Table2!$B$1:$Z$21,MATCH("xG/90",[1]Table2!$B$1:$Z$1,0),0),"")</f>
        <v/>
      </c>
      <c r="EO45" s="41" t="str">
        <f>IFERROR(VLOOKUP(EO22,[1]Table2!$B$1:$Z$21,MATCH("xGA/90",[1]Table2!$B$1:$Z$1,0),0)*VLOOKUP($B22,[1]Table2!$B$1:$Z$21,MATCH("xG/90",[1]Table2!$B$1:$Z$1,0),0),"")</f>
        <v/>
      </c>
      <c r="EP45" s="41" t="str">
        <f>IFERROR(VLOOKUP(EP22,[1]Table2!$B$1:$Z$21,MATCH("xGA/90",[1]Table2!$B$1:$Z$1,0),0)*VLOOKUP($B22,[1]Table2!$B$1:$Z$21,MATCH("xG/90",[1]Table2!$B$1:$Z$1,0),0),"")</f>
        <v/>
      </c>
      <c r="EQ45" s="41" t="str">
        <f>IFERROR(VLOOKUP(EQ22,[1]Table2!$B$1:$Z$21,MATCH("xGA/90",[1]Table2!$B$1:$Z$1,0),0)*VLOOKUP($B22,[1]Table2!$B$1:$Z$21,MATCH("xG/90",[1]Table2!$B$1:$Z$1,0),0),"")</f>
        <v/>
      </c>
      <c r="ER45" s="41" t="str">
        <f>IFERROR(VLOOKUP(ER22,[1]Table2!$B$1:$Z$21,MATCH("xGA/90",[1]Table2!$B$1:$Z$1,0),0)*VLOOKUP($B22,[1]Table2!$B$1:$Z$21,MATCH("xG/90",[1]Table2!$B$1:$Z$1,0),0),"")</f>
        <v/>
      </c>
      <c r="ES45" s="41" t="str">
        <f>IFERROR(VLOOKUP(ES22,[1]Table2!$B$1:$Z$21,MATCH("xGA/90",[1]Table2!$B$1:$Z$1,0),0)*VLOOKUP($B22,[1]Table2!$B$1:$Z$21,MATCH("xG/90",[1]Table2!$B$1:$Z$1,0),0),"")</f>
        <v/>
      </c>
      <c r="ET45" s="41">
        <f>IFERROR(VLOOKUP(ET22,[1]Table2!$B$1:$Z$21,MATCH("xGA/90",[1]Table2!$B$1:$Z$1,0),0)*VLOOKUP($B22,[1]Table2!$B$1:$Z$21,MATCH("xG/90",[1]Table2!$B$1:$Z$1,0),0),"")</f>
        <v>1.4376713709677422</v>
      </c>
      <c r="EU45" s="41" t="str">
        <f>IFERROR(VLOOKUP(EU22,[1]Table2!$B$1:$Z$21,MATCH("xGA/90",[1]Table2!$B$1:$Z$1,0),0)*VLOOKUP($B22,[1]Table2!$B$1:$Z$21,MATCH("xG/90",[1]Table2!$B$1:$Z$1,0),0),"")</f>
        <v/>
      </c>
      <c r="EV45" s="41" t="str">
        <f>IFERROR(VLOOKUP(EV22,[1]Table2!$B$1:$Z$21,MATCH("xGA/90",[1]Table2!$B$1:$Z$1,0),0)*VLOOKUP($B22,[1]Table2!$B$1:$Z$21,MATCH("xG/90",[1]Table2!$B$1:$Z$1,0),0),"")</f>
        <v/>
      </c>
      <c r="EW45" s="41" t="str">
        <f>IFERROR(VLOOKUP(EW22,[1]Table2!$B$1:$Z$21,MATCH("xGA/90",[1]Table2!$B$1:$Z$1,0),0)*VLOOKUP($B22,[1]Table2!$B$1:$Z$21,MATCH("xG/90",[1]Table2!$B$1:$Z$1,0),0),"")</f>
        <v/>
      </c>
      <c r="EX45" s="41">
        <f>IFERROR(VLOOKUP(EX22,[1]Table2!$B$1:$Z$21,MATCH("xGA/90",[1]Table2!$B$1:$Z$1,0),0)*VLOOKUP($B22,[1]Table2!$B$1:$Z$21,MATCH("xG/90",[1]Table2!$B$1:$Z$1,0),0),"")</f>
        <v>1.7442641129032259</v>
      </c>
      <c r="EY45" s="41" t="str">
        <f>IFERROR(VLOOKUP(EY22,[1]Table2!$B$1:$Z$21,MATCH("xGA/90",[1]Table2!$B$1:$Z$1,0),0)*VLOOKUP($B22,[1]Table2!$B$1:$Z$21,MATCH("xG/90",[1]Table2!$B$1:$Z$1,0),0),"")</f>
        <v/>
      </c>
      <c r="EZ45" s="41" t="str">
        <f>IFERROR(VLOOKUP(EZ22,[1]Table2!$B$1:$Z$21,MATCH("xGA/90",[1]Table2!$B$1:$Z$1,0),0)*VLOOKUP($B22,[1]Table2!$B$1:$Z$21,MATCH("xG/90",[1]Table2!$B$1:$Z$1,0),0),"")</f>
        <v/>
      </c>
      <c r="FA45" s="41" t="str">
        <f>IFERROR(VLOOKUP(FA22,[1]Table2!$B$1:$Z$21,MATCH("xGA/90",[1]Table2!$B$1:$Z$1,0),0)*VLOOKUP($B22,[1]Table2!$B$1:$Z$21,MATCH("xG/90",[1]Table2!$B$1:$Z$1,0),0),"")</f>
        <v/>
      </c>
      <c r="FB45" s="41" t="str">
        <f>IFERROR(VLOOKUP(FB22,[1]Table2!$B$1:$Z$21,MATCH("xGA/90",[1]Table2!$B$1:$Z$1,0),0)*VLOOKUP($B22,[1]Table2!$B$1:$Z$21,MATCH("xG/90",[1]Table2!$B$1:$Z$1,0),0),"")</f>
        <v/>
      </c>
      <c r="FC45" s="41">
        <f>IFERROR(VLOOKUP(FC22,[1]Table2!$B$1:$Z$21,MATCH("xGA/90",[1]Table2!$B$1:$Z$1,0),0)*VLOOKUP($B22,[1]Table2!$B$1:$Z$21,MATCH("xG/90",[1]Table2!$B$1:$Z$1,0),0),"")</f>
        <v>2.2290120967741935</v>
      </c>
      <c r="FD45" s="41" t="str">
        <f>IFERROR(VLOOKUP(FD22,[1]Table2!$B$1:$Z$21,MATCH("xGA/90",[1]Table2!$B$1:$Z$1,0),0)*VLOOKUP($B22,[1]Table2!$B$1:$Z$21,MATCH("xG/90",[1]Table2!$B$1:$Z$1,0),0),"")</f>
        <v/>
      </c>
      <c r="FE45" s="41" t="str">
        <f>IFERROR(VLOOKUP(FE22,[1]Table2!$B$1:$Z$21,MATCH("xGA/90",[1]Table2!$B$1:$Z$1,0),0)*VLOOKUP($B22,[1]Table2!$B$1:$Z$21,MATCH("xG/90",[1]Table2!$B$1:$Z$1,0),0),"")</f>
        <v/>
      </c>
      <c r="FF45" s="41" t="str">
        <f>IFERROR(VLOOKUP(FF22,[1]Table2!$B$1:$Z$21,MATCH("xGA/90",[1]Table2!$B$1:$Z$1,0),0)*VLOOKUP($B22,[1]Table2!$B$1:$Z$21,MATCH("xG/90",[1]Table2!$B$1:$Z$1,0),0),"")</f>
        <v/>
      </c>
      <c r="FG45" s="41" t="str">
        <f>IFERROR(VLOOKUP(FG22,[1]Table2!$B$1:$Z$21,MATCH("xGA/90",[1]Table2!$B$1:$Z$1,0),0)*VLOOKUP($B22,[1]Table2!$B$1:$Z$21,MATCH("xG/90",[1]Table2!$B$1:$Z$1,0),0),"")</f>
        <v/>
      </c>
      <c r="FH45" s="41" t="str">
        <f>IFERROR(VLOOKUP(FH22,[1]Table2!$B$1:$Z$21,MATCH("xGA/90",[1]Table2!$B$1:$Z$1,0),0)*VLOOKUP($B22,[1]Table2!$B$1:$Z$21,MATCH("xG/90",[1]Table2!$B$1:$Z$1,0),0),"")</f>
        <v/>
      </c>
      <c r="FI45" s="41" t="str">
        <f>IFERROR(VLOOKUP(FI22,[1]Table2!$B$1:$Z$21,MATCH("xGA/90",[1]Table2!$B$1:$Z$1,0),0)*VLOOKUP($B22,[1]Table2!$B$1:$Z$21,MATCH("xG/90",[1]Table2!$B$1:$Z$1,0),0),"")</f>
        <v/>
      </c>
      <c r="FJ45" s="41" t="str">
        <f>IFERROR(VLOOKUP(FJ22,[1]Table2!$B$1:$Z$21,MATCH("xGA/90",[1]Table2!$B$1:$Z$1,0),0)*VLOOKUP($B22,[1]Table2!$B$1:$Z$21,MATCH("xG/90",[1]Table2!$B$1:$Z$1,0),0),"")</f>
        <v/>
      </c>
      <c r="FK45" s="41" t="str">
        <f>IFERROR(VLOOKUP(FK22,[1]Table2!$B$1:$Z$21,MATCH("xGA/90",[1]Table2!$B$1:$Z$1,0),0)*VLOOKUP($B22,[1]Table2!$B$1:$Z$21,MATCH("xG/90",[1]Table2!$B$1:$Z$1,0),0),"")</f>
        <v/>
      </c>
      <c r="FL45" s="41" t="str">
        <f>IFERROR(VLOOKUP(FL22,[1]Table2!$B$1:$Z$21,MATCH("xGA/90",[1]Table2!$B$1:$Z$1,0),0)*VLOOKUP($B22,[1]Table2!$B$1:$Z$21,MATCH("xG/90",[1]Table2!$B$1:$Z$1,0),0),"")</f>
        <v/>
      </c>
      <c r="FM45" s="41">
        <f>IFERROR(VLOOKUP(FM22,[1]Table2!$B$1:$Z$21,MATCH("xGA/90",[1]Table2!$B$1:$Z$1,0),0)*VLOOKUP($B22,[1]Table2!$B$1:$Z$21,MATCH("xG/90",[1]Table2!$B$1:$Z$1,0),0),"")</f>
        <v>1.9265625000000002</v>
      </c>
      <c r="FN45" s="41" t="str">
        <f>IFERROR(VLOOKUP(FN22,[1]Table2!$B$1:$Z$21,MATCH("xGA/90",[1]Table2!$B$1:$Z$1,0),0)*VLOOKUP($B22,[1]Table2!$B$1:$Z$21,MATCH("xG/90",[1]Table2!$B$1:$Z$1,0),0),"")</f>
        <v/>
      </c>
      <c r="FO45" s="41" t="str">
        <f>IFERROR(VLOOKUP(FO22,[1]Table2!$B$1:$Z$21,MATCH("xGA/90",[1]Table2!$B$1:$Z$1,0),0)*VLOOKUP($B22,[1]Table2!$B$1:$Z$21,MATCH("xG/90",[1]Table2!$B$1:$Z$1,0),0),"")</f>
        <v/>
      </c>
      <c r="FP45" s="41" t="str">
        <f>IFERROR(VLOOKUP(FP22,[1]Table2!$B$1:$Z$21,MATCH("xGA/90",[1]Table2!$B$1:$Z$1,0),0)*VLOOKUP($B22,[1]Table2!$B$1:$Z$21,MATCH("xG/90",[1]Table2!$B$1:$Z$1,0),0),"")</f>
        <v/>
      </c>
      <c r="FQ45" s="41" t="str">
        <f>IFERROR(VLOOKUP(FQ22,[1]Table2!$B$1:$Z$21,MATCH("xGA/90",[1]Table2!$B$1:$Z$1,0),0)*VLOOKUP($B22,[1]Table2!$B$1:$Z$21,MATCH("xG/90",[1]Table2!$B$1:$Z$1,0),0),"")</f>
        <v/>
      </c>
      <c r="FR45" s="41" t="str">
        <f>IFERROR(VLOOKUP(FR22,[1]Table2!$B$1:$Z$21,MATCH("xGA/90",[1]Table2!$B$1:$Z$1,0),0)*VLOOKUP($B22,[1]Table2!$B$1:$Z$21,MATCH("xG/90",[1]Table2!$B$1:$Z$1,0),0),"")</f>
        <v/>
      </c>
      <c r="FS45" s="41" t="str">
        <f>IFERROR(VLOOKUP(FS22,[1]Table2!$B$1:$Z$21,MATCH("xGA/90",[1]Table2!$B$1:$Z$1,0),0)*VLOOKUP($B22,[1]Table2!$B$1:$Z$21,MATCH("xG/90",[1]Table2!$B$1:$Z$1,0),0),"")</f>
        <v/>
      </c>
      <c r="FT45" s="41">
        <f>IFERROR(VLOOKUP(FT22,[1]Table2!$B$1:$Z$21,MATCH("xGA/90",[1]Table2!$B$1:$Z$1,0),0)*VLOOKUP($B22,[1]Table2!$B$1:$Z$21,MATCH("xG/90",[1]Table2!$B$1:$Z$1,0),0),"")</f>
        <v>2.2372983870967742</v>
      </c>
      <c r="FU45" s="41" t="str">
        <f>IFERROR(VLOOKUP(FU22,[1]Table2!$B$1:$Z$21,MATCH("xGA/90",[1]Table2!$B$1:$Z$1,0),0)*VLOOKUP($B22,[1]Table2!$B$1:$Z$21,MATCH("xG/90",[1]Table2!$B$1:$Z$1,0),0),"")</f>
        <v/>
      </c>
      <c r="FV45" s="41" t="str">
        <f>IFERROR(VLOOKUP(FV22,[1]Table2!$B$1:$Z$21,MATCH("xGA/90",[1]Table2!$B$1:$Z$1,0),0)*VLOOKUP($B22,[1]Table2!$B$1:$Z$21,MATCH("xG/90",[1]Table2!$B$1:$Z$1,0),0),"")</f>
        <v/>
      </c>
      <c r="FW45" s="41" t="str">
        <f>IFERROR(VLOOKUP(FW22,[1]Table2!$B$1:$Z$21,MATCH("xGA/90",[1]Table2!$B$1:$Z$1,0),0)*VLOOKUP($B22,[1]Table2!$B$1:$Z$21,MATCH("xG/90",[1]Table2!$B$1:$Z$1,0),0),"")</f>
        <v/>
      </c>
      <c r="FX45" s="41" t="str">
        <f>IFERROR(VLOOKUP(FX22,[1]Table2!$B$1:$Z$21,MATCH("xGA/90",[1]Table2!$B$1:$Z$1,0),0)*VLOOKUP($B22,[1]Table2!$B$1:$Z$21,MATCH("xG/90",[1]Table2!$B$1:$Z$1,0),0),"")</f>
        <v/>
      </c>
      <c r="FY45" s="41" t="str">
        <f>IFERROR(VLOOKUP(FY22,[1]Table2!$B$1:$Z$21,MATCH("xGA/90",[1]Table2!$B$1:$Z$1,0),0)*VLOOKUP($B22,[1]Table2!$B$1:$Z$21,MATCH("xG/90",[1]Table2!$B$1:$Z$1,0),0),"")</f>
        <v/>
      </c>
      <c r="FZ45" s="41" t="str">
        <f>IFERROR(VLOOKUP(FZ22,[1]Table2!$B$1:$Z$21,MATCH("xGA/90",[1]Table2!$B$1:$Z$1,0),0)*VLOOKUP($B22,[1]Table2!$B$1:$Z$21,MATCH("xG/90",[1]Table2!$B$1:$Z$1,0),0),"")</f>
        <v/>
      </c>
      <c r="GA45" s="41" t="str">
        <f>IFERROR(VLOOKUP(GA22,[1]Table2!$B$1:$Z$21,MATCH("xGA/90",[1]Table2!$B$1:$Z$1,0),0)*VLOOKUP($B22,[1]Table2!$B$1:$Z$21,MATCH("xG/90",[1]Table2!$B$1:$Z$1,0),0),"")</f>
        <v/>
      </c>
      <c r="GB45" s="41" t="str">
        <f>IFERROR(VLOOKUP(GB22,[1]Table2!$B$1:$Z$21,MATCH("xGA/90",[1]Table2!$B$1:$Z$1,0),0)*VLOOKUP($B22,[1]Table2!$B$1:$Z$21,MATCH("xG/90",[1]Table2!$B$1:$Z$1,0),0),"")</f>
        <v/>
      </c>
      <c r="GC45" s="41" t="str">
        <f>IFERROR(VLOOKUP(GC22,[1]Table2!$B$1:$Z$21,MATCH("xGA/90",[1]Table2!$B$1:$Z$1,0),0)*VLOOKUP($B22,[1]Table2!$B$1:$Z$21,MATCH("xG/90",[1]Table2!$B$1:$Z$1,0),0),"")</f>
        <v/>
      </c>
      <c r="GD45" s="41" t="str">
        <f>IFERROR(VLOOKUP(GD22,[1]Table2!$B$1:$Z$21,MATCH("xGA/90",[1]Table2!$B$1:$Z$1,0),0)*VLOOKUP($B22,[1]Table2!$B$1:$Z$21,MATCH("xG/90",[1]Table2!$B$1:$Z$1,0),0),"")</f>
        <v/>
      </c>
      <c r="GE45" s="41" t="str">
        <f>IFERROR(VLOOKUP(GE22,[1]Table2!$B$1:$Z$21,MATCH("xGA/90",[1]Table2!$B$1:$Z$1,0),0)*VLOOKUP($B22,[1]Table2!$B$1:$Z$21,MATCH("xG/90",[1]Table2!$B$1:$Z$1,0),0),"")</f>
        <v/>
      </c>
      <c r="GF45" s="41" t="str">
        <f>IFERROR(VLOOKUP(GF22,[1]Table2!$B$1:$Z$21,MATCH("xGA/90",[1]Table2!$B$1:$Z$1,0),0)*VLOOKUP($B22,[1]Table2!$B$1:$Z$21,MATCH("xG/90",[1]Table2!$B$1:$Z$1,0),0),"")</f>
        <v/>
      </c>
      <c r="GG45" s="41" t="str">
        <f>IFERROR(VLOOKUP(GG22,[1]Table2!$B$1:$Z$21,MATCH("xGA/90",[1]Table2!$B$1:$Z$1,0),0)*VLOOKUP($B22,[1]Table2!$B$1:$Z$21,MATCH("xG/90",[1]Table2!$B$1:$Z$1,0),0),"")</f>
        <v/>
      </c>
      <c r="GH45" s="41">
        <f>IFERROR(VLOOKUP(GH22,[1]Table2!$B$1:$Z$21,MATCH("xGA/90",[1]Table2!$B$1:$Z$1,0),0)*VLOOKUP($B22,[1]Table2!$B$1:$Z$21,MATCH("xG/90",[1]Table2!$B$1:$Z$1,0),0),"")</f>
        <v>1.3600208116545267</v>
      </c>
      <c r="GI45" s="41" t="str">
        <f>IFERROR(VLOOKUP(GI22,[1]Table2!$B$1:$Z$21,MATCH("xGA/90",[1]Table2!$B$1:$Z$1,0),0)*VLOOKUP($B22,[1]Table2!$B$1:$Z$21,MATCH("xG/90",[1]Table2!$B$1:$Z$1,0),0),"")</f>
        <v/>
      </c>
      <c r="GJ45" s="41" t="str">
        <f>IFERROR(VLOOKUP(GJ22,[1]Table2!$B$1:$Z$21,MATCH("xGA/90",[1]Table2!$B$1:$Z$1,0),0)*VLOOKUP($B22,[1]Table2!$B$1:$Z$21,MATCH("xG/90",[1]Table2!$B$1:$Z$1,0),0),"")</f>
        <v/>
      </c>
      <c r="GK45" s="41" t="str">
        <f>IFERROR(VLOOKUP(GK22,[1]Table2!$B$1:$Z$21,MATCH("xGA/90",[1]Table2!$B$1:$Z$1,0),0)*VLOOKUP($B22,[1]Table2!$B$1:$Z$21,MATCH("xG/90",[1]Table2!$B$1:$Z$1,0),0),"")</f>
        <v/>
      </c>
      <c r="GL45" s="41" t="str">
        <f>IFERROR(VLOOKUP(GL22,[1]Table2!$B$1:$Z$21,MATCH("xGA/90",[1]Table2!$B$1:$Z$1,0),0)*VLOOKUP($B22,[1]Table2!$B$1:$Z$21,MATCH("xG/90",[1]Table2!$B$1:$Z$1,0),0),"")</f>
        <v/>
      </c>
      <c r="GM45" s="41" t="str">
        <f>IFERROR(VLOOKUP(GM22,[1]Table2!$B$1:$Z$21,MATCH("xGA/90",[1]Table2!$B$1:$Z$1,0),0)*VLOOKUP($B22,[1]Table2!$B$1:$Z$21,MATCH("xG/90",[1]Table2!$B$1:$Z$1,0),0),"")</f>
        <v/>
      </c>
      <c r="GN45" s="41" t="str">
        <f>IFERROR(VLOOKUP(GN22,[1]Table2!$B$1:$Z$21,MATCH("xGA/90",[1]Table2!$B$1:$Z$1,0),0)*VLOOKUP($B22,[1]Table2!$B$1:$Z$21,MATCH("xG/90",[1]Table2!$B$1:$Z$1,0),0),"")</f>
        <v/>
      </c>
      <c r="GO45" s="41">
        <f>IFERROR(VLOOKUP(GO22,[1]Table2!$B$1:$Z$21,MATCH("xGA/90",[1]Table2!$B$1:$Z$1,0),0)*VLOOKUP($B22,[1]Table2!$B$1:$Z$21,MATCH("xG/90",[1]Table2!$B$1:$Z$1,0),0),"")</f>
        <v>1.6722268470343393</v>
      </c>
      <c r="GP45" s="41" t="str">
        <f>IFERROR(VLOOKUP(GP22,[1]Table2!$B$1:$Z$21,MATCH("xGA/90",[1]Table2!$B$1:$Z$1,0),0)*VLOOKUP($B22,[1]Table2!$B$1:$Z$21,MATCH("xG/90",[1]Table2!$B$1:$Z$1,0),0),"")</f>
        <v/>
      </c>
      <c r="GQ45" s="41" t="str">
        <f>IFERROR(VLOOKUP(GQ22,[1]Table2!$B$1:$Z$21,MATCH("xGA/90",[1]Table2!$B$1:$Z$1,0),0)*VLOOKUP($B22,[1]Table2!$B$1:$Z$21,MATCH("xG/90",[1]Table2!$B$1:$Z$1,0),0),"")</f>
        <v/>
      </c>
      <c r="GR45" s="41" t="str">
        <f>IFERROR(VLOOKUP(GR22,[1]Table2!$B$1:$Z$21,MATCH("xGA/90",[1]Table2!$B$1:$Z$1,0),0)*VLOOKUP($B22,[1]Table2!$B$1:$Z$21,MATCH("xG/90",[1]Table2!$B$1:$Z$1,0),0),"")</f>
        <v/>
      </c>
      <c r="GS45" s="41" t="str">
        <f>IFERROR(VLOOKUP(GS22,[1]Table2!$B$1:$Z$21,MATCH("xGA/90",[1]Table2!$B$1:$Z$1,0),0)*VLOOKUP($B22,[1]Table2!$B$1:$Z$21,MATCH("xG/90",[1]Table2!$B$1:$Z$1,0),0),"")</f>
        <v/>
      </c>
      <c r="GT45" s="41" t="str">
        <f>IFERROR(VLOOKUP(GT22,[1]Table2!$B$1:$Z$21,MATCH("xGA/90",[1]Table2!$B$1:$Z$1,0),0)*VLOOKUP($B22,[1]Table2!$B$1:$Z$21,MATCH("xG/90",[1]Table2!$B$1:$Z$1,0),0),"")</f>
        <v/>
      </c>
      <c r="GU45" s="41" t="str">
        <f>IFERROR(VLOOKUP(GU22,[1]Table2!$B$1:$Z$21,MATCH("xGA/90",[1]Table2!$B$1:$Z$1,0),0)*VLOOKUP($B22,[1]Table2!$B$1:$Z$21,MATCH("xG/90",[1]Table2!$B$1:$Z$1,0),0),"")</f>
        <v/>
      </c>
      <c r="GV45" s="41" t="str">
        <f>IFERROR(VLOOKUP(GV22,[1]Table2!$B$1:$Z$21,MATCH("xGA/90",[1]Table2!$B$1:$Z$1,0),0)*VLOOKUP($B22,[1]Table2!$B$1:$Z$21,MATCH("xG/90",[1]Table2!$B$1:$Z$1,0),0),"")</f>
        <v/>
      </c>
      <c r="GW45" s="41">
        <f>IFERROR(VLOOKUP(GW22,[1]Table2!$B$1:$Z$21,MATCH("xGA/90",[1]Table2!$B$1:$Z$1,0),0)*VLOOKUP($B22,[1]Table2!$B$1:$Z$21,MATCH("xG/90",[1]Table2!$B$1:$Z$1,0),0),"")</f>
        <v>1.7069758064516132</v>
      </c>
      <c r="GX45" s="41" t="str">
        <f>IFERROR(VLOOKUP(GX22,[1]Table2!$B$1:$Z$21,MATCH("xGA/90",[1]Table2!$B$1:$Z$1,0),0)*VLOOKUP($B22,[1]Table2!$B$1:$Z$21,MATCH("xG/90",[1]Table2!$B$1:$Z$1,0),0),"")</f>
        <v/>
      </c>
      <c r="GY45" s="41" t="str">
        <f>IFERROR(VLOOKUP(GY22,[1]Table2!$B$1:$Z$21,MATCH("xGA/90",[1]Table2!$B$1:$Z$1,0),0)*VLOOKUP($B22,[1]Table2!$B$1:$Z$21,MATCH("xG/90",[1]Table2!$B$1:$Z$1,0),0),"")</f>
        <v/>
      </c>
      <c r="GZ45" s="41" t="str">
        <f>IFERROR(VLOOKUP(GZ22,[1]Table2!$B$1:$Z$21,MATCH("xGA/90",[1]Table2!$B$1:$Z$1,0),0)*VLOOKUP($B22,[1]Table2!$B$1:$Z$21,MATCH("xG/90",[1]Table2!$B$1:$Z$1,0),0),"")</f>
        <v/>
      </c>
      <c r="HA45" s="41" t="str">
        <f>IFERROR(VLOOKUP(HA22,[1]Table2!$B$1:$Z$21,MATCH("xGA/90",[1]Table2!$B$1:$Z$1,0),0)*VLOOKUP($B22,[1]Table2!$B$1:$Z$21,MATCH("xG/90",[1]Table2!$B$1:$Z$1,0),0),"")</f>
        <v/>
      </c>
      <c r="HB45" s="41" t="str">
        <f>IFERROR(VLOOKUP(HB22,[1]Table2!$B$1:$Z$21,MATCH("xGA/90",[1]Table2!$B$1:$Z$1,0),0)*VLOOKUP($B22,[1]Table2!$B$1:$Z$21,MATCH("xG/90",[1]Table2!$B$1:$Z$1,0),0),"")</f>
        <v/>
      </c>
      <c r="HC45" s="41">
        <f>IFERROR(VLOOKUP(HC22,[1]Table2!$B$1:$Z$21,MATCH("xGA/90",[1]Table2!$B$1:$Z$1,0),0)*VLOOKUP($B22,[1]Table2!$B$1:$Z$21,MATCH("xG/90",[1]Table2!$B$1:$Z$1,0),0),"")</f>
        <v>2.2372983870967742</v>
      </c>
      <c r="HD45" s="41" t="str">
        <f>IFERROR(VLOOKUP(HD22,[1]Table2!$B$1:$Z$21,MATCH("xGA/90",[1]Table2!$B$1:$Z$1,0),0)*VLOOKUP($B22,[1]Table2!$B$1:$Z$21,MATCH("xG/90",[1]Table2!$B$1:$Z$1,0),0),"")</f>
        <v/>
      </c>
      <c r="HE45" s="41" t="str">
        <f>IFERROR(VLOOKUP(HE22,[1]Table2!$B$1:$Z$21,MATCH("xGA/90",[1]Table2!$B$1:$Z$1,0),0)*VLOOKUP($B22,[1]Table2!$B$1:$Z$21,MATCH("xG/90",[1]Table2!$B$1:$Z$1,0),0),"")</f>
        <v/>
      </c>
      <c r="HF45" s="41" t="str">
        <f>IFERROR(VLOOKUP(HF22,[1]Table2!$B$1:$Z$21,MATCH("xGA/90",[1]Table2!$B$1:$Z$1,0),0)*VLOOKUP($B22,[1]Table2!$B$1:$Z$21,MATCH("xG/90",[1]Table2!$B$1:$Z$1,0),0),"")</f>
        <v/>
      </c>
      <c r="HG45" s="41" t="str">
        <f>IFERROR(VLOOKUP(HG22,[1]Table2!$B$1:$Z$21,MATCH("xGA/90",[1]Table2!$B$1:$Z$1,0),0)*VLOOKUP($B22,[1]Table2!$B$1:$Z$21,MATCH("xG/90",[1]Table2!$B$1:$Z$1,0),0),"")</f>
        <v/>
      </c>
      <c r="HH45" s="41" t="str">
        <f>IFERROR(VLOOKUP(HH22,[1]Table2!$B$1:$Z$21,MATCH("xGA/90",[1]Table2!$B$1:$Z$1,0),0)*VLOOKUP($B22,[1]Table2!$B$1:$Z$21,MATCH("xG/90",[1]Table2!$B$1:$Z$1,0),0),"")</f>
        <v/>
      </c>
      <c r="HI45" s="41" t="str">
        <f>IFERROR(VLOOKUP(HI22,[1]Table2!$B$1:$Z$21,MATCH("xGA/90",[1]Table2!$B$1:$Z$1,0),0)*VLOOKUP($B22,[1]Table2!$B$1:$Z$21,MATCH("xG/90",[1]Table2!$B$1:$Z$1,0),0),"")</f>
        <v/>
      </c>
      <c r="HJ45" s="41">
        <f>IFERROR(VLOOKUP(HJ22,[1]Table2!$B$1:$Z$21,MATCH("xGA/90",[1]Table2!$B$1:$Z$1,0),0)*VLOOKUP($B22,[1]Table2!$B$1:$Z$21,MATCH("xG/90",[1]Table2!$B$1:$Z$1,0),0),"")</f>
        <v>1.5361067853170192</v>
      </c>
      <c r="HK45" s="41" t="str">
        <f>IFERROR(VLOOKUP(HK22,[1]Table2!$B$1:$Z$21,MATCH("xGA/90",[1]Table2!$B$1:$Z$1,0),0)*VLOOKUP($B22,[1]Table2!$B$1:$Z$21,MATCH("xG/90",[1]Table2!$B$1:$Z$1,0),0),"")</f>
        <v/>
      </c>
      <c r="HL45" s="41" t="str">
        <f>IFERROR(VLOOKUP(HL22,[1]Table2!$B$1:$Z$21,MATCH("xGA/90",[1]Table2!$B$1:$Z$1,0),0)*VLOOKUP($B22,[1]Table2!$B$1:$Z$21,MATCH("xG/90",[1]Table2!$B$1:$Z$1,0),0),"")</f>
        <v/>
      </c>
      <c r="HM45" s="41" t="str">
        <f>IFERROR(VLOOKUP(HM22,[1]Table2!$B$1:$Z$21,MATCH("xGA/90",[1]Table2!$B$1:$Z$1,0),0)*VLOOKUP($B22,[1]Table2!$B$1:$Z$21,MATCH("xG/90",[1]Table2!$B$1:$Z$1,0),0),"")</f>
        <v/>
      </c>
      <c r="HN45" s="41" t="str">
        <f>IFERROR(VLOOKUP(HN22,[1]Table2!$B$1:$Z$21,MATCH("xGA/90",[1]Table2!$B$1:$Z$1,0),0)*VLOOKUP($B22,[1]Table2!$B$1:$Z$21,MATCH("xG/90",[1]Table2!$B$1:$Z$1,0),0),"")</f>
        <v/>
      </c>
      <c r="HO45" s="41" t="str">
        <f>IFERROR(VLOOKUP(HO22,[1]Table2!$B$1:$Z$21,MATCH("xGA/90",[1]Table2!$B$1:$Z$1,0),0)*VLOOKUP($B22,[1]Table2!$B$1:$Z$21,MATCH("xG/90",[1]Table2!$B$1:$Z$1,0),0),"")</f>
        <v/>
      </c>
      <c r="HP45" s="41" t="str">
        <f>IFERROR(VLOOKUP(HP22,[1]Table2!$B$1:$Z$21,MATCH("xGA/90",[1]Table2!$B$1:$Z$1,0),0)*VLOOKUP($B22,[1]Table2!$B$1:$Z$21,MATCH("xG/90",[1]Table2!$B$1:$Z$1,0),0),"")</f>
        <v/>
      </c>
      <c r="HQ45" s="41" t="str">
        <f>IFERROR(VLOOKUP(HQ22,[1]Table2!$B$1:$Z$21,MATCH("xGA/90",[1]Table2!$B$1:$Z$1,0),0)*VLOOKUP($B22,[1]Table2!$B$1:$Z$21,MATCH("xG/90",[1]Table2!$B$1:$Z$1,0),0),"")</f>
        <v/>
      </c>
      <c r="HR45" s="41">
        <f>IFERROR(VLOOKUP(HR22,[1]Table2!$B$1:$Z$21,MATCH("xGA/90",[1]Table2!$B$1:$Z$1,0),0)*VLOOKUP($B22,[1]Table2!$B$1:$Z$21,MATCH("xG/90",[1]Table2!$B$1:$Z$1,0),0),"")</f>
        <v>1.9431350806451615</v>
      </c>
      <c r="HS45" s="41" t="str">
        <f>IFERROR(VLOOKUP(HS22,[1]Table2!$B$1:$Z$21,MATCH("xGA/90",[1]Table2!$B$1:$Z$1,0),0)*VLOOKUP($B22,[1]Table2!$B$1:$Z$21,MATCH("xG/90",[1]Table2!$B$1:$Z$1,0),0),"")</f>
        <v/>
      </c>
      <c r="HT45" s="41" t="str">
        <f>IFERROR(VLOOKUP(HT22,[1]Table2!$B$1:$Z$21,MATCH("xGA/90",[1]Table2!$B$1:$Z$1,0),0)*VLOOKUP($B22,[1]Table2!$B$1:$Z$21,MATCH("xG/90",[1]Table2!$B$1:$Z$1,0),0),"")</f>
        <v/>
      </c>
      <c r="HU45" s="41" t="str">
        <f>IFERROR(VLOOKUP(HU22,[1]Table2!$B$1:$Z$21,MATCH("xGA/90",[1]Table2!$B$1:$Z$1,0),0)*VLOOKUP($B22,[1]Table2!$B$1:$Z$21,MATCH("xG/90",[1]Table2!$B$1:$Z$1,0),0),"")</f>
        <v/>
      </c>
      <c r="HV45" s="41" t="str">
        <f>IFERROR(VLOOKUP(HV22,[1]Table2!$B$1:$Z$21,MATCH("xGA/90",[1]Table2!$B$1:$Z$1,0),0)*VLOOKUP($B22,[1]Table2!$B$1:$Z$21,MATCH("xG/90",[1]Table2!$B$1:$Z$1,0),0),"")</f>
        <v/>
      </c>
      <c r="HW45" s="41" t="str">
        <f>IFERROR(VLOOKUP(HW22,[1]Table2!$B$1:$Z$21,MATCH("xGA/90",[1]Table2!$B$1:$Z$1,0),0)*VLOOKUP($B22,[1]Table2!$B$1:$Z$21,MATCH("xG/90",[1]Table2!$B$1:$Z$1,0),0),"")</f>
        <v/>
      </c>
      <c r="HX45" s="41" t="str">
        <f>IFERROR(VLOOKUP(HX22,[1]Table2!$B$1:$Z$21,MATCH("xGA/90",[1]Table2!$B$1:$Z$1,0),0)*VLOOKUP($B22,[1]Table2!$B$1:$Z$21,MATCH("xG/90",[1]Table2!$B$1:$Z$1,0),0),"")</f>
        <v/>
      </c>
      <c r="HY45" s="41" t="str">
        <f>IFERROR(VLOOKUP(HY22,[1]Table2!$B$1:$Z$21,MATCH("xGA/90",[1]Table2!$B$1:$Z$1,0),0)*VLOOKUP($B22,[1]Table2!$B$1:$Z$21,MATCH("xG/90",[1]Table2!$B$1:$Z$1,0),0),"")</f>
        <v/>
      </c>
      <c r="HZ45" s="41" t="str">
        <f>IFERROR(VLOOKUP(HZ22,[1]Table2!$B$1:$Z$21,MATCH("xGA/90",[1]Table2!$B$1:$Z$1,0),0)*VLOOKUP($B22,[1]Table2!$B$1:$Z$21,MATCH("xG/90",[1]Table2!$B$1:$Z$1,0),0),"")</f>
        <v/>
      </c>
      <c r="IA45" s="41" t="str">
        <f>IFERROR(VLOOKUP(IA22,[1]Table2!$B$1:$Z$21,MATCH("xGA/90",[1]Table2!$B$1:$Z$1,0),0)*VLOOKUP($B22,[1]Table2!$B$1:$Z$21,MATCH("xG/90",[1]Table2!$B$1:$Z$1,0),0),"")</f>
        <v/>
      </c>
      <c r="IB45" s="41" t="str">
        <f>IFERROR(VLOOKUP(IB22,[1]Table2!$B$1:$Z$21,MATCH("xGA/90",[1]Table2!$B$1:$Z$1,0),0)*VLOOKUP($B22,[1]Table2!$B$1:$Z$21,MATCH("xG/90",[1]Table2!$B$1:$Z$1,0),0),"")</f>
        <v/>
      </c>
      <c r="IC45" s="41" t="str">
        <f>IFERROR(VLOOKUP(IC22,[1]Table2!$B$1:$Z$21,MATCH("xGA/90",[1]Table2!$B$1:$Z$1,0),0)*VLOOKUP($B22,[1]Table2!$B$1:$Z$21,MATCH("xG/90",[1]Table2!$B$1:$Z$1,0),0),"")</f>
        <v/>
      </c>
      <c r="ID45" s="41" t="str">
        <f>IFERROR(VLOOKUP(ID22,[1]Table2!$B$1:$Z$21,MATCH("xGA/90",[1]Table2!$B$1:$Z$1,0),0)*VLOOKUP($B22,[1]Table2!$B$1:$Z$21,MATCH("xG/90",[1]Table2!$B$1:$Z$1,0),0),"")</f>
        <v/>
      </c>
      <c r="IE45" s="41" t="str">
        <f>IFERROR(VLOOKUP(IE22,[1]Table2!$B$1:$Z$21,MATCH("xGA/90",[1]Table2!$B$1:$Z$1,0),0)*VLOOKUP($B22,[1]Table2!$B$1:$Z$21,MATCH("xG/90",[1]Table2!$B$1:$Z$1,0),0),"")</f>
        <v/>
      </c>
      <c r="IF45" s="41" t="str">
        <f>IFERROR(VLOOKUP(IF22,[1]Table2!$B$1:$Z$21,MATCH("xGA/90",[1]Table2!$B$1:$Z$1,0),0)*VLOOKUP($B22,[1]Table2!$B$1:$Z$21,MATCH("xG/90",[1]Table2!$B$1:$Z$1,0),0),"")</f>
        <v/>
      </c>
      <c r="IG45" s="41" t="str">
        <f>IFERROR(VLOOKUP(IG22,[1]Table2!$B$1:$Z$21,MATCH("xGA/90",[1]Table2!$B$1:$Z$1,0),0)*VLOOKUP($B22,[1]Table2!$B$1:$Z$21,MATCH("xG/90",[1]Table2!$B$1:$Z$1,0),0),"")</f>
        <v/>
      </c>
      <c r="IH45" s="41" t="str">
        <f>IFERROR(VLOOKUP(IH22,[1]Table2!$B$1:$Z$21,MATCH("xGA/90",[1]Table2!$B$1:$Z$1,0),0)*VLOOKUP($B22,[1]Table2!$B$1:$Z$21,MATCH("xG/90",[1]Table2!$B$1:$Z$1,0),0),"")</f>
        <v/>
      </c>
      <c r="II45" s="41" t="str">
        <f>IFERROR(VLOOKUP(II22,[1]Table2!$B$1:$Z$21,MATCH("xGA/90",[1]Table2!$B$1:$Z$1,0),0)*VLOOKUP($B22,[1]Table2!$B$1:$Z$21,MATCH("xG/90",[1]Table2!$B$1:$Z$1,0),0),"")</f>
        <v/>
      </c>
      <c r="IJ45" s="41" t="str">
        <f>IFERROR(VLOOKUP(IJ22,[1]Table2!$B$1:$Z$21,MATCH("xGA/90",[1]Table2!$B$1:$Z$1,0),0)*VLOOKUP($B22,[1]Table2!$B$1:$Z$21,MATCH("xG/90",[1]Table2!$B$1:$Z$1,0),0),"")</f>
        <v/>
      </c>
      <c r="IK45" s="41" t="str">
        <f>IFERROR(VLOOKUP(IK22,[1]Table2!$B$1:$Z$21,MATCH("xGA/90",[1]Table2!$B$1:$Z$1,0),0)*VLOOKUP($B22,[1]Table2!$B$1:$Z$21,MATCH("xG/90",[1]Table2!$B$1:$Z$1,0),0),"")</f>
        <v/>
      </c>
      <c r="IL45" s="41" t="str">
        <f>IFERROR(VLOOKUP(IL22,[1]Table2!$B$1:$Z$21,MATCH("xGA/90",[1]Table2!$B$1:$Z$1,0),0)*VLOOKUP($B22,[1]Table2!$B$1:$Z$21,MATCH("xG/90",[1]Table2!$B$1:$Z$1,0),0),"")</f>
        <v/>
      </c>
      <c r="IM45" s="41">
        <f>IFERROR(VLOOKUP(IM22,[1]Table2!$B$1:$Z$21,MATCH("xGA/90",[1]Table2!$B$1:$Z$1,0),0)*VLOOKUP($B22,[1]Table2!$B$1:$Z$21,MATCH("xG/90",[1]Table2!$B$1:$Z$1,0),0),"")</f>
        <v>1.9099899193548389</v>
      </c>
      <c r="IN45" s="41" t="str">
        <f>IFERROR(VLOOKUP(IN22,[1]Table2!$B$1:$Z$21,MATCH("xGA/90",[1]Table2!$B$1:$Z$1,0),0)*VLOOKUP($B22,[1]Table2!$B$1:$Z$21,MATCH("xG/90",[1]Table2!$B$1:$Z$1,0),0),"")</f>
        <v/>
      </c>
      <c r="IO45" s="41" t="str">
        <f>IFERROR(VLOOKUP(IO22,[1]Table2!$B$1:$Z$21,MATCH("xGA/90",[1]Table2!$B$1:$Z$1,0),0)*VLOOKUP($B22,[1]Table2!$B$1:$Z$21,MATCH("xG/90",[1]Table2!$B$1:$Z$1,0),0),"")</f>
        <v/>
      </c>
      <c r="IP45" s="41">
        <f>IFERROR(VLOOKUP(IP22,[1]Table2!$B$1:$Z$21,MATCH("xGA/90",[1]Table2!$B$1:$Z$1,0),0)*VLOOKUP($B22,[1]Table2!$B$1:$Z$21,MATCH("xG/90",[1]Table2!$B$1:$Z$1,0),0),"")</f>
        <v>1.3600208116545267</v>
      </c>
      <c r="IQ45" s="41" t="str">
        <f>IFERROR(VLOOKUP(IQ22,[1]Table2!$B$1:$Z$21,MATCH("xGA/90",[1]Table2!$B$1:$Z$1,0),0)*VLOOKUP($B22,[1]Table2!$B$1:$Z$21,MATCH("xG/90",[1]Table2!$B$1:$Z$1,0),0),"")</f>
        <v/>
      </c>
      <c r="IR45" s="41" t="str">
        <f>IFERROR(VLOOKUP(IR22,[1]Table2!$B$1:$Z$21,MATCH("xGA/90",[1]Table2!$B$1:$Z$1,0),0)*VLOOKUP($B22,[1]Table2!$B$1:$Z$21,MATCH("xG/90",[1]Table2!$B$1:$Z$1,0),0),"")</f>
        <v/>
      </c>
      <c r="IS45" s="41">
        <f>IFERROR(VLOOKUP(IS22,[1]Table2!$B$1:$Z$21,MATCH("xGA/90",[1]Table2!$B$1:$Z$1,0),0)*VLOOKUP($B22,[1]Table2!$B$1:$Z$21,MATCH("xG/90",[1]Table2!$B$1:$Z$1,0),0),"")</f>
        <v>2.1726118626430804</v>
      </c>
      <c r="IT45" s="41" t="str">
        <f>IFERROR(VLOOKUP(IT22,[1]Table2!$B$1:$Z$21,MATCH("xGA/90",[1]Table2!$B$1:$Z$1,0),0)*VLOOKUP($B22,[1]Table2!$B$1:$Z$21,MATCH("xG/90",[1]Table2!$B$1:$Z$1,0),0),"")</f>
        <v/>
      </c>
      <c r="IU45" s="41" t="str">
        <f>IFERROR(VLOOKUP(IU22,[1]Table2!$B$1:$Z$21,MATCH("xGA/90",[1]Table2!$B$1:$Z$1,0),0)*VLOOKUP($B22,[1]Table2!$B$1:$Z$21,MATCH("xG/90",[1]Table2!$B$1:$Z$1,0),0),"")</f>
        <v/>
      </c>
      <c r="IV45" s="41" t="str">
        <f>IFERROR(VLOOKUP(IV22,[1]Table2!$B$1:$Z$21,MATCH("xGA/90",[1]Table2!$B$1:$Z$1,0),0)*VLOOKUP($B22,[1]Table2!$B$1:$Z$21,MATCH("xG/90",[1]Table2!$B$1:$Z$1,0),0),"")</f>
        <v/>
      </c>
      <c r="IW45" s="41" t="str">
        <f>IFERROR(VLOOKUP(IW22,[1]Table2!$B$1:$Z$21,MATCH("xGA/90",[1]Table2!$B$1:$Z$1,0),0)*VLOOKUP($B22,[1]Table2!$B$1:$Z$21,MATCH("xG/90",[1]Table2!$B$1:$Z$1,0),0),"")</f>
        <v/>
      </c>
      <c r="IX45" s="41" t="str">
        <f>IFERROR(VLOOKUP(IX22,[1]Table2!$B$1:$Z$21,MATCH("xGA/90",[1]Table2!$B$1:$Z$1,0),0)*VLOOKUP($B22,[1]Table2!$B$1:$Z$21,MATCH("xG/90",[1]Table2!$B$1:$Z$1,0),0),"")</f>
        <v/>
      </c>
      <c r="IY45" s="41" t="str">
        <f>IFERROR(VLOOKUP(IY22,[1]Table2!$B$1:$Z$21,MATCH("xGA/90",[1]Table2!$B$1:$Z$1,0),0)*VLOOKUP($B22,[1]Table2!$B$1:$Z$21,MATCH("xG/90",[1]Table2!$B$1:$Z$1,0),0),"")</f>
        <v/>
      </c>
      <c r="IZ45" s="41" t="str">
        <f>IFERROR(VLOOKUP(IZ22,[1]Table2!$B$1:$Z$21,MATCH("xGA/90",[1]Table2!$B$1:$Z$1,0),0)*VLOOKUP($B22,[1]Table2!$B$1:$Z$21,MATCH("xG/90",[1]Table2!$B$1:$Z$1,0),0),"")</f>
        <v/>
      </c>
      <c r="JA45" s="41">
        <f>IFERROR(VLOOKUP(JA22,[1]Table2!$B$1:$Z$21,MATCH("xGA/90",[1]Table2!$B$1:$Z$1,0),0)*VLOOKUP($B22,[1]Table2!$B$1:$Z$21,MATCH("xG/90",[1]Table2!$B$1:$Z$1,0),0),"")</f>
        <v>1.4376713709677422</v>
      </c>
      <c r="JB45" s="41" t="str">
        <f>IFERROR(VLOOKUP(JB22,[1]Table2!$B$1:$Z$21,MATCH("xGA/90",[1]Table2!$B$1:$Z$1,0),0)*VLOOKUP($B22,[1]Table2!$B$1:$Z$21,MATCH("xG/90",[1]Table2!$B$1:$Z$1,0),0),"")</f>
        <v/>
      </c>
      <c r="JC45" s="41" t="str">
        <f>IFERROR(VLOOKUP(JC22,[1]Table2!$B$1:$Z$21,MATCH("xGA/90",[1]Table2!$B$1:$Z$1,0),0)*VLOOKUP($B22,[1]Table2!$B$1:$Z$21,MATCH("xG/90",[1]Table2!$B$1:$Z$1,0),0),"")</f>
        <v/>
      </c>
      <c r="JD45" s="41" t="str">
        <f>IFERROR(VLOOKUP(JD22,[1]Table2!$B$1:$Z$21,MATCH("xGA/90",[1]Table2!$B$1:$Z$1,0),0)*VLOOKUP($B22,[1]Table2!$B$1:$Z$21,MATCH("xG/90",[1]Table2!$B$1:$Z$1,0),0),"")</f>
        <v/>
      </c>
      <c r="JE45" s="41" t="str">
        <f>IFERROR(VLOOKUP(JE22,[1]Table2!$B$1:$Z$21,MATCH("xGA/90",[1]Table2!$B$1:$Z$1,0),0)*VLOOKUP($B22,[1]Table2!$B$1:$Z$21,MATCH("xG/90",[1]Table2!$B$1:$Z$1,0),0),"")</f>
        <v/>
      </c>
      <c r="JF45" s="41" t="str">
        <f>IFERROR(VLOOKUP(JF22,[1]Table2!$B$1:$Z$21,MATCH("xGA/90",[1]Table2!$B$1:$Z$1,0),0)*VLOOKUP($B22,[1]Table2!$B$1:$Z$21,MATCH("xG/90",[1]Table2!$B$1:$Z$1,0),0),"")</f>
        <v/>
      </c>
      <c r="JG45" s="41" t="str">
        <f>IFERROR(VLOOKUP(JG22,[1]Table2!$B$1:$Z$21,MATCH("xGA/90",[1]Table2!$B$1:$Z$1,0),0)*VLOOKUP($B22,[1]Table2!$B$1:$Z$21,MATCH("xG/90",[1]Table2!$B$1:$Z$1,0),0),"")</f>
        <v/>
      </c>
      <c r="JH45" s="41">
        <f>IFERROR(VLOOKUP(JH22,[1]Table2!$B$1:$Z$21,MATCH("xGA/90",[1]Table2!$B$1:$Z$1,0),0)*VLOOKUP($B22,[1]Table2!$B$1:$Z$21,MATCH("xG/90",[1]Table2!$B$1:$Z$1,0),0),"")</f>
        <v>2.3325907258064515</v>
      </c>
      <c r="JI45" s="41" t="str">
        <f>IFERROR(VLOOKUP(JI22,[1]Table2!$B$1:$Z$21,MATCH("xGA/90",[1]Table2!$B$1:$Z$1,0),0)*VLOOKUP($B22,[1]Table2!$B$1:$Z$21,MATCH("xG/90",[1]Table2!$B$1:$Z$1,0),0),"")</f>
        <v/>
      </c>
      <c r="JJ45" s="41" t="str">
        <f>IFERROR(VLOOKUP(JJ22,[1]Table2!$B$1:$Z$21,MATCH("xGA/90",[1]Table2!$B$1:$Z$1,0),0)*VLOOKUP($B22,[1]Table2!$B$1:$Z$21,MATCH("xG/90",[1]Table2!$B$1:$Z$1,0),0),"")</f>
        <v/>
      </c>
      <c r="JK45" s="41">
        <f>IFERROR(VLOOKUP(JK22,[1]Table2!$B$1:$Z$21,MATCH("xGA/90",[1]Table2!$B$1:$Z$1,0),0)*VLOOKUP($B22,[1]Table2!$B$1:$Z$21,MATCH("xG/90",[1]Table2!$B$1:$Z$1,0),0),"")</f>
        <v>1.8561290322580646</v>
      </c>
      <c r="JL45" s="41" t="str">
        <f>IFERROR(VLOOKUP(JL22,[1]Table2!$B$1:$Z$21,MATCH("xGA/90",[1]Table2!$B$1:$Z$1,0),0)*VLOOKUP($B22,[1]Table2!$B$1:$Z$21,MATCH("xG/90",[1]Table2!$B$1:$Z$1,0),0),"")</f>
        <v/>
      </c>
      <c r="JM45" s="41" t="str">
        <f>IFERROR(VLOOKUP(JM22,[1]Table2!$B$1:$Z$21,MATCH("xGA/90",[1]Table2!$B$1:$Z$1,0),0)*VLOOKUP($B22,[1]Table2!$B$1:$Z$21,MATCH("xG/90",[1]Table2!$B$1:$Z$1,0),0),"")</f>
        <v/>
      </c>
      <c r="JN45" s="41">
        <f>IFERROR(VLOOKUP(JN22,[1]Table2!$B$1:$Z$21,MATCH("xGA/90",[1]Table2!$B$1:$Z$1,0),0)*VLOOKUP($B22,[1]Table2!$B$1:$Z$21,MATCH("xG/90",[1]Table2!$B$1:$Z$1,0),0),"")</f>
        <v>1.7235483870967745</v>
      </c>
      <c r="JO45" s="41" t="str">
        <f>IFERROR(VLOOKUP(JO22,[1]Table2!$B$1:$Z$21,MATCH("xGA/90",[1]Table2!$B$1:$Z$1,0),0)*VLOOKUP($B22,[1]Table2!$B$1:$Z$21,MATCH("xG/90",[1]Table2!$B$1:$Z$1,0),0),"")</f>
        <v/>
      </c>
      <c r="JP45" s="41" t="str">
        <f>IFERROR(VLOOKUP(JP22,[1]Table2!$B$1:$Z$21,MATCH("xGA/90",[1]Table2!$B$1:$Z$1,0),0)*VLOOKUP($B22,[1]Table2!$B$1:$Z$21,MATCH("xG/90",[1]Table2!$B$1:$Z$1,0),0),"")</f>
        <v/>
      </c>
      <c r="JQ45" s="41" t="str">
        <f>IFERROR(VLOOKUP(JQ22,[1]Table2!$B$1:$Z$21,MATCH("xGA/90",[1]Table2!$B$1:$Z$1,0),0)*VLOOKUP($B22,[1]Table2!$B$1:$Z$21,MATCH("xG/90",[1]Table2!$B$1:$Z$1,0),0),"")</f>
        <v/>
      </c>
      <c r="JR45" s="41">
        <f>IFERROR(VLOOKUP(JR22,[1]Table2!$B$1:$Z$21,MATCH("xGA/90",[1]Table2!$B$1:$Z$1,0),0)*VLOOKUP($B22,[1]Table2!$B$1:$Z$21,MATCH("xG/90",[1]Table2!$B$1:$Z$1,0),0),"")</f>
        <v>1.082741935483871</v>
      </c>
      <c r="JS45" s="41" t="str">
        <f>IFERROR(VLOOKUP(JS22,[1]Table2!$B$1:$Z$21,MATCH("xGA/90",[1]Table2!$B$1:$Z$1,0),0)*VLOOKUP($B22,[1]Table2!$B$1:$Z$21,MATCH("xG/90",[1]Table2!$B$1:$Z$1,0),0),"")</f>
        <v/>
      </c>
      <c r="JT45" s="41" t="str">
        <f>IFERROR(VLOOKUP(JT22,[1]Table2!$B$1:$Z$21,MATCH("xGA/90",[1]Table2!$B$1:$Z$1,0),0)*VLOOKUP($B22,[1]Table2!$B$1:$Z$21,MATCH("xG/90",[1]Table2!$B$1:$Z$1,0),0),"")</f>
        <v/>
      </c>
      <c r="JU45" s="41" t="str">
        <f>IFERROR(VLOOKUP(JU22,[1]Table2!$B$1:$Z$21,MATCH("xGA/90",[1]Table2!$B$1:$Z$1,0),0)*VLOOKUP($B22,[1]Table2!$B$1:$Z$21,MATCH("xG/90",[1]Table2!$B$1:$Z$1,0),0),"")</f>
        <v/>
      </c>
      <c r="JV45" s="41">
        <f>IFERROR(VLOOKUP(JV22,[1]Table2!$B$1:$Z$21,MATCH("xGA/90",[1]Table2!$B$1:$Z$1,0),0)*VLOOKUP($B22,[1]Table2!$B$1:$Z$21,MATCH("xG/90",[1]Table2!$B$1:$Z$1,0),0),"")</f>
        <v>1.7102903225806454</v>
      </c>
      <c r="JW45" s="41" t="str">
        <f>IFERROR(VLOOKUP(JW22,[1]Table2!$B$1:$Z$21,MATCH("xGA/90",[1]Table2!$B$1:$Z$1,0),0)*VLOOKUP($B22,[1]Table2!$B$1:$Z$21,MATCH("xG/90",[1]Table2!$B$1:$Z$1,0),0),"")</f>
        <v/>
      </c>
      <c r="JX45" s="41" t="str">
        <f>IFERROR(VLOOKUP(JX22,[1]Table2!$B$1:$Z$21,MATCH("xGA/90",[1]Table2!$B$1:$Z$1,0),0)*VLOOKUP($B22,[1]Table2!$B$1:$Z$21,MATCH("xG/90",[1]Table2!$B$1:$Z$1,0),0),"")</f>
        <v/>
      </c>
      <c r="JY45" s="41" t="str">
        <f>IFERROR(VLOOKUP(JY22,[1]Table2!$B$1:$Z$21,MATCH("xGA/90",[1]Table2!$B$1:$Z$1,0),0)*VLOOKUP($B22,[1]Table2!$B$1:$Z$21,MATCH("xG/90",[1]Table2!$B$1:$Z$1,0),0),"")</f>
        <v/>
      </c>
      <c r="JZ45" s="41" t="str">
        <f>IFERROR(VLOOKUP(JZ22,[1]Table2!$B$1:$Z$21,MATCH("xGA/90",[1]Table2!$B$1:$Z$1,0),0)*VLOOKUP($B22,[1]Table2!$B$1:$Z$21,MATCH("xG/90",[1]Table2!$B$1:$Z$1,0),0),"")</f>
        <v/>
      </c>
      <c r="KA45" s="41" t="str">
        <f>IFERROR(VLOOKUP(KA22,[1]Table2!$B$1:$Z$21,MATCH("xGA/90",[1]Table2!$B$1:$Z$1,0),0)*VLOOKUP($B22,[1]Table2!$B$1:$Z$21,MATCH("xG/90",[1]Table2!$B$1:$Z$1,0),0),"")</f>
        <v/>
      </c>
      <c r="KB45" s="41" t="str">
        <f>IFERROR(VLOOKUP(KB22,[1]Table2!$B$1:$Z$21,MATCH("xGA/90",[1]Table2!$B$1:$Z$1,0),0)*VLOOKUP($B22,[1]Table2!$B$1:$Z$21,MATCH("xG/90",[1]Table2!$B$1:$Z$1,0),0),"")</f>
        <v/>
      </c>
      <c r="KC45" s="41">
        <f>IFERROR(VLOOKUP(KC22,[1]Table2!$B$1:$Z$21,MATCH("xGA/90",[1]Table2!$B$1:$Z$1,0),0)*VLOOKUP($B22,[1]Table2!$B$1:$Z$21,MATCH("xG/90",[1]Table2!$B$1:$Z$1,0),0),"")</f>
        <v>1.7442641129032259</v>
      </c>
      <c r="KD45" s="41" t="str">
        <f>IFERROR(VLOOKUP(KD22,[1]Table2!$B$1:$Z$21,MATCH("xGA/90",[1]Table2!$B$1:$Z$1,0),0)*VLOOKUP($B22,[1]Table2!$B$1:$Z$21,MATCH("xG/90",[1]Table2!$B$1:$Z$1,0),0),"")</f>
        <v/>
      </c>
      <c r="KE45" s="41" t="str">
        <f>IFERROR(VLOOKUP(KE22,[1]Table2!$B$1:$Z$21,MATCH("xGA/90",[1]Table2!$B$1:$Z$1,0),0)*VLOOKUP($B22,[1]Table2!$B$1:$Z$21,MATCH("xG/90",[1]Table2!$B$1:$Z$1,0),0),"")</f>
        <v/>
      </c>
      <c r="KF45" s="41" t="str">
        <f>IFERROR(VLOOKUP(KF22,[1]Table2!$B$1:$Z$21,MATCH("xGA/90",[1]Table2!$B$1:$Z$1,0),0)*VLOOKUP($B22,[1]Table2!$B$1:$Z$21,MATCH("xG/90",[1]Table2!$B$1:$Z$1,0),0),"")</f>
        <v/>
      </c>
      <c r="KG45" s="41" t="str">
        <f>IFERROR(VLOOKUP(KG22,[1]Table2!$B$1:$Z$21,MATCH("xGA/90",[1]Table2!$B$1:$Z$1,0),0)*VLOOKUP($B22,[1]Table2!$B$1:$Z$21,MATCH("xG/90",[1]Table2!$B$1:$Z$1,0),0),"")</f>
        <v/>
      </c>
      <c r="KH45" s="41" t="str">
        <f>IFERROR(VLOOKUP(KH22,[1]Table2!$B$1:$Z$21,MATCH("xGA/90",[1]Table2!$B$1:$Z$1,0),0)*VLOOKUP($B22,[1]Table2!$B$1:$Z$21,MATCH("xG/90",[1]Table2!$B$1:$Z$1,0),0),"")</f>
        <v/>
      </c>
      <c r="KI45" s="41" t="str">
        <f>IFERROR(VLOOKUP(KI22,[1]Table2!$B$1:$Z$21,MATCH("xGA/90",[1]Table2!$B$1:$Z$1,0),0)*VLOOKUP($B22,[1]Table2!$B$1:$Z$21,MATCH("xG/90",[1]Table2!$B$1:$Z$1,0),0),"")</f>
        <v/>
      </c>
      <c r="KJ45" s="41">
        <f>IFERROR(VLOOKUP(KJ22,[1]Table2!$B$1:$Z$21,MATCH("xGA/90",[1]Table2!$B$1:$Z$1,0),0)*VLOOKUP($B22,[1]Table2!$B$1:$Z$21,MATCH("xG/90",[1]Table2!$B$1:$Z$1,0),0),"")</f>
        <v>2.2290120967741935</v>
      </c>
      <c r="KK45" s="41" t="str">
        <f>IFERROR(VLOOKUP(KK22,[1]Table2!$B$1:$Z$21,MATCH("xGA/90",[1]Table2!$B$1:$Z$1,0),0)*VLOOKUP($B22,[1]Table2!$B$1:$Z$21,MATCH("xG/90",[1]Table2!$B$1:$Z$1,0),0),"")</f>
        <v/>
      </c>
      <c r="KL45" s="41" t="str">
        <f>IFERROR(VLOOKUP(KL22,[1]Table2!$B$1:$Z$21,MATCH("xGA/90",[1]Table2!$B$1:$Z$1,0),0)*VLOOKUP($B22,[1]Table2!$B$1:$Z$21,MATCH("xG/90",[1]Table2!$B$1:$Z$1,0),0),"")</f>
        <v/>
      </c>
      <c r="KM45" s="41" t="str">
        <f>IFERROR(VLOOKUP(KM22,[1]Table2!$B$1:$Z$21,MATCH("xGA/90",[1]Table2!$B$1:$Z$1,0),0)*VLOOKUP($B22,[1]Table2!$B$1:$Z$21,MATCH("xG/90",[1]Table2!$B$1:$Z$1,0),0),"")</f>
        <v/>
      </c>
      <c r="KN45" s="41" t="str">
        <f>IFERROR(VLOOKUP(KN22,[1]Table2!$B$1:$Z$21,MATCH("xGA/90",[1]Table2!$B$1:$Z$1,0),0)*VLOOKUP($B22,[1]Table2!$B$1:$Z$21,MATCH("xG/90",[1]Table2!$B$1:$Z$1,0),0),"")</f>
        <v/>
      </c>
      <c r="KO45" s="41" t="str">
        <f>IFERROR(VLOOKUP(KO22,[1]Table2!$B$1:$Z$21,MATCH("xGA/90",[1]Table2!$B$1:$Z$1,0),0)*VLOOKUP($B22,[1]Table2!$B$1:$Z$21,MATCH("xG/90",[1]Table2!$B$1:$Z$1,0),0),"")</f>
        <v/>
      </c>
      <c r="KP45" s="41" t="str">
        <f>IFERROR(VLOOKUP(KP22,[1]Table2!$B$1:$Z$21,MATCH("xGA/90",[1]Table2!$B$1:$Z$1,0),0)*VLOOKUP($B22,[1]Table2!$B$1:$Z$21,MATCH("xG/90",[1]Table2!$B$1:$Z$1,0),0),"")</f>
        <v/>
      </c>
      <c r="KQ45" s="41">
        <f>IFERROR(VLOOKUP(KQ22,[1]Table2!$B$1:$Z$21,MATCH("xGA/90",[1]Table2!$B$1:$Z$1,0),0)*VLOOKUP($B22,[1]Table2!$B$1:$Z$21,MATCH("xG/90",[1]Table2!$B$1:$Z$1,0),0),"")</f>
        <v>2.1420060483870969</v>
      </c>
      <c r="KR45" s="41" t="str">
        <f>IFERROR(VLOOKUP(KR22,[1]Table2!$B$1:$Z$21,MATCH("xGA/90",[1]Table2!$B$1:$Z$1,0),0)*VLOOKUP($B22,[1]Table2!$B$1:$Z$21,MATCH("xG/90",[1]Table2!$B$1:$Z$1,0),0),"")</f>
        <v/>
      </c>
      <c r="KS45" s="41" t="str">
        <f>IFERROR(VLOOKUP(KS22,[1]Table2!$B$1:$Z$21,MATCH("xGA/90",[1]Table2!$B$1:$Z$1,0),0)*VLOOKUP($B22,[1]Table2!$B$1:$Z$21,MATCH("xG/90",[1]Table2!$B$1:$Z$1,0),0),"")</f>
        <v/>
      </c>
      <c r="KT45" s="41" t="str">
        <f>IFERROR(VLOOKUP(KT22,[1]Table2!$B$1:$Z$21,MATCH("xGA/90",[1]Table2!$B$1:$Z$1,0),0)*VLOOKUP($B22,[1]Table2!$B$1:$Z$21,MATCH("xG/90",[1]Table2!$B$1:$Z$1,0),0),"")</f>
        <v/>
      </c>
      <c r="KU45" s="41" t="str">
        <f>IFERROR(VLOOKUP(KU22,[1]Table2!$B$1:$Z$21,MATCH("xGA/90",[1]Table2!$B$1:$Z$1,0),0)*VLOOKUP($B22,[1]Table2!$B$1:$Z$21,MATCH("xG/90",[1]Table2!$B$1:$Z$1,0),0),"")</f>
        <v/>
      </c>
      <c r="KV45" s="41" t="str">
        <f>IFERROR(VLOOKUP(KV22,[1]Table2!$B$1:$Z$21,MATCH("xGA/90",[1]Table2!$B$1:$Z$1,0),0)*VLOOKUP($B22,[1]Table2!$B$1:$Z$21,MATCH("xG/90",[1]Table2!$B$1:$Z$1,0),0),"")</f>
        <v/>
      </c>
      <c r="KW45" s="41" t="str">
        <f>IFERROR(VLOOKUP(KW22,[1]Table2!$B$1:$Z$21,MATCH("xGA/90",[1]Table2!$B$1:$Z$1,0),0)*VLOOKUP($B22,[1]Table2!$B$1:$Z$21,MATCH("xG/90",[1]Table2!$B$1:$Z$1,0),0),"")</f>
        <v/>
      </c>
      <c r="KX45" s="41" t="str">
        <f>IFERROR(VLOOKUP(KX22,[1]Table2!$B$1:$Z$21,MATCH("xGA/90",[1]Table2!$B$1:$Z$1,0),0)*VLOOKUP($B22,[1]Table2!$B$1:$Z$21,MATCH("xG/90",[1]Table2!$B$1:$Z$1,0),0),"")</f>
        <v/>
      </c>
      <c r="KY45" s="41" t="str">
        <f>IFERROR(VLOOKUP(KY22,[1]Table2!$B$1:$Z$21,MATCH("xGA/90",[1]Table2!$B$1:$Z$1,0),0)*VLOOKUP($B22,[1]Table2!$B$1:$Z$21,MATCH("xG/90",[1]Table2!$B$1:$Z$1,0),0),"")</f>
        <v/>
      </c>
      <c r="KZ45" s="41" t="str">
        <f>IFERROR(VLOOKUP(KZ22,[1]Table2!$B$1:$Z$21,MATCH("xGA/90",[1]Table2!$B$1:$Z$1,0),0)*VLOOKUP($B22,[1]Table2!$B$1:$Z$21,MATCH("xG/90",[1]Table2!$B$1:$Z$1,0),0),"")</f>
        <v/>
      </c>
      <c r="LA45" s="41" t="str">
        <f>IFERROR(VLOOKUP(LA22,[1]Table2!$B$1:$Z$21,MATCH("xGA/90",[1]Table2!$B$1:$Z$1,0),0)*VLOOKUP($B22,[1]Table2!$B$1:$Z$21,MATCH("xG/90",[1]Table2!$B$1:$Z$1,0),0),"")</f>
        <v/>
      </c>
      <c r="LB45" s="41" t="str">
        <f>IFERROR(VLOOKUP(LB22,[1]Table2!$B$1:$Z$21,MATCH("xGA/90",[1]Table2!$B$1:$Z$1,0),0)*VLOOKUP($B22,[1]Table2!$B$1:$Z$21,MATCH("xG/90",[1]Table2!$B$1:$Z$1,0),0),"")</f>
        <v/>
      </c>
      <c r="LC45" s="41" t="str">
        <f>IFERROR(VLOOKUP(LC22,[1]Table2!$B$1:$Z$21,MATCH("xGA/90",[1]Table2!$B$1:$Z$1,0),0)*VLOOKUP($B22,[1]Table2!$B$1:$Z$21,MATCH("xG/90",[1]Table2!$B$1:$Z$1,0),0),"")</f>
        <v/>
      </c>
      <c r="LD45" s="41" t="str">
        <f>IFERROR(VLOOKUP(LD22,[1]Table2!$B$1:$Z$21,MATCH("xGA/90",[1]Table2!$B$1:$Z$1,0),0)*VLOOKUP($B22,[1]Table2!$B$1:$Z$21,MATCH("xG/90",[1]Table2!$B$1:$Z$1,0),0),"")</f>
        <v/>
      </c>
      <c r="LE45" s="41" t="str">
        <f>IFERROR(VLOOKUP(LE22,[1]Table2!$B$1:$Z$21,MATCH("xGA/90",[1]Table2!$B$1:$Z$1,0),0)*VLOOKUP($B22,[1]Table2!$B$1:$Z$21,MATCH("xG/90",[1]Table2!$B$1:$Z$1,0),0),"")</f>
        <v/>
      </c>
      <c r="LF45" s="41" t="str">
        <f>IFERROR(VLOOKUP(LF22,[1]Table2!$B$1:$Z$21,MATCH("xGA/90",[1]Table2!$B$1:$Z$1,0),0)*VLOOKUP($B22,[1]Table2!$B$1:$Z$21,MATCH("xG/90",[1]Table2!$B$1:$Z$1,0),0),"")</f>
        <v/>
      </c>
      <c r="LG45" s="41" t="str">
        <f>IFERROR(VLOOKUP(LG22,[1]Table2!$B$1:$Z$21,MATCH("xGA/90",[1]Table2!$B$1:$Z$1,0),0)*VLOOKUP($B22,[1]Table2!$B$1:$Z$21,MATCH("xG/90",[1]Table2!$B$1:$Z$1,0),0),"")</f>
        <v/>
      </c>
      <c r="LH45" s="41" t="str">
        <f>IFERROR(VLOOKUP(LH22,[1]Table2!$B$1:$Z$21,MATCH("xGA/90",[1]Table2!$B$1:$Z$1,0),0)*VLOOKUP($B22,[1]Table2!$B$1:$Z$21,MATCH("xG/90",[1]Table2!$B$1:$Z$1,0),0),"")</f>
        <v/>
      </c>
      <c r="LI45" s="41" t="str">
        <f>IFERROR(VLOOKUP(LI22,[1]Table2!$B$1:$Z$21,MATCH("xGA/90",[1]Table2!$B$1:$Z$1,0),0)*VLOOKUP($B22,[1]Table2!$B$1:$Z$21,MATCH("xG/90",[1]Table2!$B$1:$Z$1,0),0),"")</f>
        <v/>
      </c>
      <c r="LJ45" s="41" t="str">
        <f>IFERROR(VLOOKUP(LJ22,[1]Table2!$B$1:$Z$21,MATCH("xGA/90",[1]Table2!$B$1:$Z$1,0),0)*VLOOKUP($B22,[1]Table2!$B$1:$Z$21,MATCH("xG/90",[1]Table2!$B$1:$Z$1,0),0),"")</f>
        <v/>
      </c>
      <c r="LK45" s="41" t="str">
        <f>IFERROR(VLOOKUP(LK22,[1]Table2!$B$1:$Z$21,MATCH("xGA/90",[1]Table2!$B$1:$Z$1,0),0)*VLOOKUP($B22,[1]Table2!$B$1:$Z$21,MATCH("xG/90",[1]Table2!$B$1:$Z$1,0),0),"")</f>
        <v/>
      </c>
      <c r="LL45" s="41" t="str">
        <f>IFERROR(VLOOKUP(LL22,[1]Table2!$B$1:$Z$21,MATCH("xGA/90",[1]Table2!$B$1:$Z$1,0),0)*VLOOKUP($B22,[1]Table2!$B$1:$Z$21,MATCH("xG/90",[1]Table2!$B$1:$Z$1,0),0),"")</f>
        <v/>
      </c>
      <c r="LM45" s="41" t="str">
        <f>IFERROR(VLOOKUP(LM22,[1]Table2!$B$1:$Z$21,MATCH("xGA/90",[1]Table2!$B$1:$Z$1,0),0)*VLOOKUP($B22,[1]Table2!$B$1:$Z$21,MATCH("xG/90",[1]Table2!$B$1:$Z$1,0),0),"")</f>
        <v/>
      </c>
      <c r="LN45" s="41" t="str">
        <f>IFERROR(VLOOKUP(LN22,[1]Table2!$B$1:$Z$21,MATCH("xGA/90",[1]Table2!$B$1:$Z$1,0),0)*VLOOKUP($B22,[1]Table2!$B$1:$Z$21,MATCH("xG/90",[1]Table2!$B$1:$Z$1,0),0),"")</f>
        <v/>
      </c>
      <c r="LO45" s="41" t="str">
        <f>IFERROR(VLOOKUP(LO22,[1]Table2!$B$1:$Z$21,MATCH("xGA/90",[1]Table2!$B$1:$Z$1,0),0)*VLOOKUP($B22,[1]Table2!$B$1:$Z$21,MATCH("xG/90",[1]Table2!$B$1:$Z$1,0),0),"")</f>
        <v/>
      </c>
      <c r="LP45" s="41" t="str">
        <f>IFERROR(VLOOKUP(LP22,[1]Table2!$B$1:$Z$21,MATCH("xGA/90",[1]Table2!$B$1:$Z$1,0),0)*VLOOKUP($B22,[1]Table2!$B$1:$Z$21,MATCH("xG/90",[1]Table2!$B$1:$Z$1,0),0),"")</f>
        <v/>
      </c>
      <c r="LQ45" s="41" t="str">
        <f>IFERROR(VLOOKUP(LQ22,[1]Table2!$B$1:$Z$21,MATCH("xGA/90",[1]Table2!$B$1:$Z$1,0),0)*VLOOKUP($B22,[1]Table2!$B$1:$Z$21,MATCH("xG/90",[1]Table2!$B$1:$Z$1,0),0),"")</f>
        <v/>
      </c>
      <c r="LR45" s="41" t="str">
        <f>IFERROR(VLOOKUP(LR22,[1]Table2!$B$1:$Z$21,MATCH("xGA/90",[1]Table2!$B$1:$Z$1,0),0)*VLOOKUP($B22,[1]Table2!$B$1:$Z$21,MATCH("xG/90",[1]Table2!$B$1:$Z$1,0),0),"")</f>
        <v/>
      </c>
      <c r="LS45" s="41" t="str">
        <f>IFERROR(VLOOKUP(LS22,[1]Table2!$B$1:$Z$21,MATCH("xGA/90",[1]Table2!$B$1:$Z$1,0),0)*VLOOKUP($B22,[1]Table2!$B$1:$Z$21,MATCH("xG/90",[1]Table2!$B$1:$Z$1,0),0),"")</f>
        <v/>
      </c>
      <c r="LT45" s="41" t="str">
        <f>IFERROR(VLOOKUP(LT22,[1]Table2!$B$1:$Z$21,MATCH("xGA/90",[1]Table2!$B$1:$Z$1,0),0)*VLOOKUP($B22,[1]Table2!$B$1:$Z$21,MATCH("xG/90",[1]Table2!$B$1:$Z$1,0),0),"")</f>
        <v/>
      </c>
      <c r="LU45" s="41" t="str">
        <f>IFERROR(VLOOKUP(LU22,[1]Table2!$B$1:$Z$21,MATCH("xGA/90",[1]Table2!$B$1:$Z$1,0),0)*VLOOKUP($B22,[1]Table2!$B$1:$Z$21,MATCH("xG/90",[1]Table2!$B$1:$Z$1,0),0),"")</f>
        <v/>
      </c>
      <c r="LV45" s="41" t="str">
        <f>IFERROR(VLOOKUP(LV22,[1]Table2!$B$1:$Z$21,MATCH("xGA/90",[1]Table2!$B$1:$Z$1,0),0)*VLOOKUP($B22,[1]Table2!$B$1:$Z$21,MATCH("xG/90",[1]Table2!$B$1:$Z$1,0),0),"")</f>
        <v/>
      </c>
      <c r="LW45" s="41" t="str">
        <f>IFERROR(VLOOKUP(LW22,[1]Table2!$B$1:$Z$21,MATCH("xGA/90",[1]Table2!$B$1:$Z$1,0),0)*VLOOKUP($B22,[1]Table2!$B$1:$Z$21,MATCH("xG/90",[1]Table2!$B$1:$Z$1,0),0),"")</f>
        <v/>
      </c>
      <c r="LX45" s="41" t="str">
        <f>IFERROR(VLOOKUP(LX22,[1]Table2!$B$1:$Z$21,MATCH("xGA/90",[1]Table2!$B$1:$Z$1,0),0)*VLOOKUP($B22,[1]Table2!$B$1:$Z$21,MATCH("xG/90",[1]Table2!$B$1:$Z$1,0),0),"")</f>
        <v/>
      </c>
      <c r="LY45" s="41" t="str">
        <f>IFERROR(VLOOKUP(LY22,[1]Table2!$B$1:$Z$21,MATCH("xGA/90",[1]Table2!$B$1:$Z$1,0),0)*VLOOKUP($B22,[1]Table2!$B$1:$Z$21,MATCH("xG/90",[1]Table2!$B$1:$Z$1,0),0),"")</f>
        <v/>
      </c>
      <c r="LZ45" s="41" t="str">
        <f>IFERROR(VLOOKUP(LZ22,[1]Table2!$B$1:$Z$21,MATCH("xGA/90",[1]Table2!$B$1:$Z$1,0),0)*VLOOKUP($B22,[1]Table2!$B$1:$Z$21,MATCH("xG/90",[1]Table2!$B$1:$Z$1,0),0),"")</f>
        <v/>
      </c>
      <c r="MA45" s="41" t="str">
        <f>IFERROR(VLOOKUP(MA22,[1]Table2!$B$1:$Z$21,MATCH("xGA/90",[1]Table2!$B$1:$Z$1,0),0)*VLOOKUP($B22,[1]Table2!$B$1:$Z$21,MATCH("xG/90",[1]Table2!$B$1:$Z$1,0),0),"")</f>
        <v/>
      </c>
      <c r="MB45" s="41" t="str">
        <f>IFERROR(VLOOKUP(MB22,[1]Table2!$B$1:$Z$21,MATCH("xGA/90",[1]Table2!$B$1:$Z$1,0),0)*VLOOKUP($B22,[1]Table2!$B$1:$Z$21,MATCH("xG/90",[1]Table2!$B$1:$Z$1,0),0),"")</f>
        <v/>
      </c>
      <c r="MC45" s="41" t="str">
        <f>IFERROR(VLOOKUP(MC22,[1]Table2!$B$1:$Z$21,MATCH("xGA/90",[1]Table2!$B$1:$Z$1,0),0)*VLOOKUP($B22,[1]Table2!$B$1:$Z$21,MATCH("xG/90",[1]Table2!$B$1:$Z$1,0),0),"")</f>
        <v/>
      </c>
      <c r="MD45" s="41" t="str">
        <f>IFERROR(VLOOKUP(MD22,[1]Table2!$B$1:$Z$21,MATCH("xGA/90",[1]Table2!$B$1:$Z$1,0),0)*VLOOKUP($B22,[1]Table2!$B$1:$Z$21,MATCH("xG/90",[1]Table2!$B$1:$Z$1,0),0),"")</f>
        <v/>
      </c>
      <c r="ME45" s="41" t="str">
        <f>IFERROR(VLOOKUP(ME22,[1]Table2!$B$1:$Z$21,MATCH("xGA/90",[1]Table2!$B$1:$Z$1,0),0)*VLOOKUP($B22,[1]Table2!$B$1:$Z$21,MATCH("xG/90",[1]Table2!$B$1:$Z$1,0),0),"")</f>
        <v/>
      </c>
      <c r="MF45" s="41" t="str">
        <f>IFERROR(VLOOKUP(MF22,[1]Table2!$B$1:$Z$21,MATCH("xGA/90",[1]Table2!$B$1:$Z$1,0),0)*VLOOKUP($B22,[1]Table2!$B$1:$Z$21,MATCH("xG/90",[1]Table2!$B$1:$Z$1,0),0),"")</f>
        <v/>
      </c>
      <c r="MG45" s="41" t="str">
        <f>IFERROR(VLOOKUP(MG22,[1]Table2!$B$1:$Z$21,MATCH("xGA/90",[1]Table2!$B$1:$Z$1,0),0)*VLOOKUP($B22,[1]Table2!$B$1:$Z$21,MATCH("xG/90",[1]Table2!$B$1:$Z$1,0),0),"")</f>
        <v/>
      </c>
      <c r="MH45" s="41" t="str">
        <f>IFERROR(VLOOKUP(MH22,[1]Table2!$B$1:$Z$21,MATCH("xGA/90",[1]Table2!$B$1:$Z$1,0),0)*VLOOKUP($B22,[1]Table2!$B$1:$Z$21,MATCH("xG/90",[1]Table2!$B$1:$Z$1,0),0),"")</f>
        <v/>
      </c>
      <c r="MI45" s="41" t="str">
        <f>IFERROR(VLOOKUP(MI22,[1]Table2!$B$1:$Z$21,MATCH("xGA/90",[1]Table2!$B$1:$Z$1,0),0)*VLOOKUP($B22,[1]Table2!$B$1:$Z$21,MATCH("xG/90",[1]Table2!$B$1:$Z$1,0),0),"")</f>
        <v/>
      </c>
      <c r="MJ45" s="41" t="str">
        <f>IFERROR(VLOOKUP(MJ22,[1]Table2!$B$1:$Z$21,MATCH("xGA/90",[1]Table2!$B$1:$Z$1,0),0)*VLOOKUP($B22,[1]Table2!$B$1:$Z$21,MATCH("xG/90",[1]Table2!$B$1:$Z$1,0),0),"")</f>
        <v/>
      </c>
      <c r="MK45" s="41" t="str">
        <f>IFERROR(VLOOKUP(MK22,[1]Table2!$B$1:$Z$21,MATCH("xGA/90",[1]Table2!$B$1:$Z$1,0),0)*VLOOKUP($B22,[1]Table2!$B$1:$Z$21,MATCH("xG/90",[1]Table2!$B$1:$Z$1,0),0),"")</f>
        <v/>
      </c>
      <c r="ML45" s="41" t="str">
        <f>IFERROR(VLOOKUP(ML22,[1]Table2!$B$1:$Z$21,MATCH("xGA/90",[1]Table2!$B$1:$Z$1,0),0)*VLOOKUP($B22,[1]Table2!$B$1:$Z$21,MATCH("xG/90",[1]Table2!$B$1:$Z$1,0),0),"")</f>
        <v/>
      </c>
      <c r="MM45" s="41" t="str">
        <f>IFERROR(VLOOKUP(MM22,[1]Table2!$B$1:$Z$21,MATCH("xGA/90",[1]Table2!$B$1:$Z$1,0),0)*VLOOKUP($B22,[1]Table2!$B$1:$Z$21,MATCH("xG/90",[1]Table2!$B$1:$Z$1,0),0),"")</f>
        <v/>
      </c>
      <c r="MN45" s="41" t="str">
        <f>IFERROR(VLOOKUP(MN22,[1]Table2!$B$1:$Z$21,MATCH("xGA/90",[1]Table2!$B$1:$Z$1,0),0)*VLOOKUP($B22,[1]Table2!$B$1:$Z$21,MATCH("xG/90",[1]Table2!$B$1:$Z$1,0),0),"")</f>
        <v/>
      </c>
      <c r="MO45" s="41" t="str">
        <f>IFERROR(VLOOKUP(MO22,[1]Table2!$B$1:$Z$21,MATCH("xGA/90",[1]Table2!$B$1:$Z$1,0),0)*VLOOKUP($B22,[1]Table2!$B$1:$Z$21,MATCH("xG/90",[1]Table2!$B$1:$Z$1,0),0),"")</f>
        <v/>
      </c>
      <c r="MP45" s="41" t="str">
        <f>IFERROR(VLOOKUP(MP22,[1]Table2!$B$1:$Z$21,MATCH("xGA/90",[1]Table2!$B$1:$Z$1,0),0)*VLOOKUP($B22,[1]Table2!$B$1:$Z$21,MATCH("xG/90",[1]Table2!$B$1:$Z$1,0),0),"")</f>
        <v/>
      </c>
      <c r="MQ45" s="41" t="str">
        <f>IFERROR(VLOOKUP(MQ22,[1]Table2!$B$1:$Z$21,MATCH("xGA/90",[1]Table2!$B$1:$Z$1,0),0)*VLOOKUP($B22,[1]Table2!$B$1:$Z$21,MATCH("xG/90",[1]Table2!$B$1:$Z$1,0),0),"")</f>
        <v/>
      </c>
      <c r="MR45" s="41" t="str">
        <f>IFERROR(VLOOKUP(MR22,[1]Table2!$B$1:$Z$21,MATCH("xGA/90",[1]Table2!$B$1:$Z$1,0),0)*VLOOKUP($B22,[1]Table2!$B$1:$Z$21,MATCH("xG/90",[1]Table2!$B$1:$Z$1,0),0),"")</f>
        <v/>
      </c>
      <c r="MS45" s="41" t="str">
        <f>IFERROR(VLOOKUP(MS22,[1]Table2!$B$1:$Z$21,MATCH("xGA/90",[1]Table2!$B$1:$Z$1,0),0)*VLOOKUP($B22,[1]Table2!$B$1:$Z$21,MATCH("xG/90",[1]Table2!$B$1:$Z$1,0),0),"")</f>
        <v/>
      </c>
      <c r="MT45" s="41" t="str">
        <f>IFERROR(VLOOKUP(MT22,[1]Table2!$B$1:$Z$21,MATCH("xGA/90",[1]Table2!$B$1:$Z$1,0),0)*VLOOKUP($B22,[1]Table2!$B$1:$Z$21,MATCH("xG/90",[1]Table2!$B$1:$Z$1,0),0),"")</f>
        <v/>
      </c>
      <c r="MU45" s="41" t="str">
        <f>IFERROR(VLOOKUP(MU22,[1]Table2!$B$1:$Z$21,MATCH("xGA/90",[1]Table2!$B$1:$Z$1,0),0)*VLOOKUP($B22,[1]Table2!$B$1:$Z$21,MATCH("xG/90",[1]Table2!$B$1:$Z$1,0),0),"")</f>
        <v/>
      </c>
      <c r="MV45" s="41" t="str">
        <f>IFERROR(VLOOKUP(MV22,[1]Table2!$B$1:$Z$21,MATCH("xGA/90",[1]Table2!$B$1:$Z$1,0),0)*VLOOKUP($B22,[1]Table2!$B$1:$Z$21,MATCH("xG/90",[1]Table2!$B$1:$Z$1,0),0),"")</f>
        <v/>
      </c>
      <c r="MW45" s="41" t="str">
        <f>IFERROR(VLOOKUP(MW22,[1]Table2!$B$1:$Z$21,MATCH("xGA/90",[1]Table2!$B$1:$Z$1,0),0)*VLOOKUP($B22,[1]Table2!$B$1:$Z$21,MATCH("xG/90",[1]Table2!$B$1:$Z$1,0),0),"")</f>
        <v/>
      </c>
      <c r="MX45" s="41" t="str">
        <f>IFERROR(VLOOKUP(MX22,[1]Table2!$B$1:$Z$21,MATCH("xGA/90",[1]Table2!$B$1:$Z$1,0),0)*VLOOKUP($B22,[1]Table2!$B$1:$Z$21,MATCH("xG/90",[1]Table2!$B$1:$Z$1,0),0),"")</f>
        <v/>
      </c>
      <c r="MY45" s="41" t="str">
        <f>IFERROR(VLOOKUP(MY22,[1]Table2!$B$1:$Z$21,MATCH("xGA/90",[1]Table2!$B$1:$Z$1,0),0)*VLOOKUP($B22,[1]Table2!$B$1:$Z$21,MATCH("xG/90",[1]Table2!$B$1:$Z$1,0),0),"")</f>
        <v/>
      </c>
      <c r="MZ45" s="41" t="str">
        <f>IFERROR(VLOOKUP(MZ22,[1]Table2!$B$1:$Z$21,MATCH("xGA/90",[1]Table2!$B$1:$Z$1,0),0)*VLOOKUP($B22,[1]Table2!$B$1:$Z$21,MATCH("xG/90",[1]Table2!$B$1:$Z$1,0),0),"")</f>
        <v/>
      </c>
      <c r="NA45" s="41" t="str">
        <f>IFERROR(VLOOKUP(NA22,[1]Table2!$B$1:$Z$21,MATCH("xGA/90",[1]Table2!$B$1:$Z$1,0),0)*VLOOKUP($B22,[1]Table2!$B$1:$Z$21,MATCH("xG/90",[1]Table2!$B$1:$Z$1,0),0),"")</f>
        <v/>
      </c>
      <c r="NB45" s="41" t="str">
        <f>IFERROR(VLOOKUP(NB22,[1]Table2!$B$1:$Z$21,MATCH("xGA/90",[1]Table2!$B$1:$Z$1,0),0)*VLOOKUP($B22,[1]Table2!$B$1:$Z$21,MATCH("xG/90",[1]Table2!$B$1:$Z$1,0),0),"")</f>
        <v/>
      </c>
      <c r="NC45" s="41" t="str">
        <f>IFERROR(VLOOKUP(NC22,[1]Table2!$B$1:$Z$21,MATCH("xGA/90",[1]Table2!$B$1:$Z$1,0),0)*VLOOKUP($B22,[1]Table2!$B$1:$Z$21,MATCH("xG/90",[1]Table2!$B$1:$Z$1,0),0),"")</f>
        <v/>
      </c>
      <c r="NE45" s="40">
        <f t="shared" si="0"/>
        <v>0.05</v>
      </c>
      <c r="NF45" s="41" t="str">
        <f>IFERROR(VLOOKUP(NF22,[1]Table2!$B$1:$Z$21,MATCH("xGA/90",[1]Table2!$B$1:$Z$1,0),0)*VLOOKUP($B22,[1]Table2!$B$1:$Z$21,MATCH("xG/90",[1]Table2!$B$1:$Z$1,0),0),"")</f>
        <v/>
      </c>
      <c r="NG45" s="41" t="str">
        <f>IFERROR(VLOOKUP(NG22,[1]Table2!$B$1:$Z$21,MATCH("xGA/90",[1]Table2!$B$1:$Z$1,0),0)*VLOOKUP($B22,[1]Table2!$B$1:$Z$21,MATCH("xG/90",[1]Table2!$B$1:$Z$1,0),0),"")</f>
        <v/>
      </c>
      <c r="NH45" s="41">
        <f>IFERROR(VLOOKUP(NH22,[1]Table2!$B$1:$Z$21,MATCH("xGA/90",[1]Table2!$B$1:$Z$1,0),0)*VLOOKUP($B22,[1]Table2!$B$1:$Z$21,MATCH("xG/90",[1]Table2!$B$1:$Z$1,0),0),"")</f>
        <v>2.2372983870967742</v>
      </c>
      <c r="NI45" s="41" t="str">
        <f>IFERROR(VLOOKUP(NI22,[1]Table2!$B$1:$Z$21,MATCH("xGA/90",[1]Table2!$B$1:$Z$1,0),0)*VLOOKUP($B22,[1]Table2!$B$1:$Z$21,MATCH("xG/90",[1]Table2!$B$1:$Z$1,0),0),"")</f>
        <v/>
      </c>
      <c r="NJ45" s="41">
        <f>IFERROR(VLOOKUP(NJ22,[1]Table2!$B$1:$Z$21,MATCH("xGA/90",[1]Table2!$B$1:$Z$1,0),0)*VLOOKUP($B22,[1]Table2!$B$1:$Z$21,MATCH("xG/90",[1]Table2!$B$1:$Z$1,0),0),"")</f>
        <v>2.3325907258064515</v>
      </c>
    </row>
    <row r="46" spans="1:374" s="42" customFormat="1" x14ac:dyDescent="0.25">
      <c r="A46" s="43" t="s">
        <v>57</v>
      </c>
      <c r="B46" s="40">
        <f>VLOOKUP(A46,[1]Table!$B$1:$O$21,MATCH("xGD/90",[1]Table!$B$1:$O$1,0),0)</f>
        <v>-0.46</v>
      </c>
      <c r="C46" s="41" t="str">
        <f>IFERROR(VLOOKUP(C23,[1]Table2!$B$1:$Z$21,MATCH("xGA/90",[1]Table2!$B$1:$Z$1,0),0)*VLOOKUP($B23,[1]Table2!$B$1:$Z$21,MATCH("xG/90",[1]Table2!$B$1:$Z$1,0),0),"")</f>
        <v/>
      </c>
      <c r="D46" s="41" t="str">
        <f>IFERROR(VLOOKUP(D23,[1]Table2!$B$1:$Z$21,MATCH("xGA/90",[1]Table2!$B$1:$Z$1,0),0)*VLOOKUP($B23,[1]Table2!$B$1:$Z$21,MATCH("xG/90",[1]Table2!$B$1:$Z$1,0),0),"")</f>
        <v/>
      </c>
      <c r="E46" s="41" t="str">
        <f>IFERROR(VLOOKUP(E23,[1]Table2!$B$1:$Z$21,MATCH("xGA/90",[1]Table2!$B$1:$Z$1,0),0)*VLOOKUP($B23,[1]Table2!$B$1:$Z$21,MATCH("xG/90",[1]Table2!$B$1:$Z$1,0),0),"")</f>
        <v/>
      </c>
      <c r="F46" s="41" t="str">
        <f>IFERROR(VLOOKUP(F23,[1]Table2!$B$1:$Z$21,MATCH("xGA/90",[1]Table2!$B$1:$Z$1,0),0)*VLOOKUP($B23,[1]Table2!$B$1:$Z$21,MATCH("xG/90",[1]Table2!$B$1:$Z$1,0),0),"")</f>
        <v/>
      </c>
      <c r="G46" s="41" t="str">
        <f>IFERROR(VLOOKUP(G23,[1]Table2!$B$1:$Z$21,MATCH("xGA/90",[1]Table2!$B$1:$Z$1,0),0)*VLOOKUP($B23,[1]Table2!$B$1:$Z$21,MATCH("xG/90",[1]Table2!$B$1:$Z$1,0),0),"")</f>
        <v/>
      </c>
      <c r="H46" s="41">
        <f>IFERROR(VLOOKUP(H23,[1]Table2!$B$1:$Z$21,MATCH("xGA/90",[1]Table2!$B$1:$Z$1,0),0)*VLOOKUP($B23,[1]Table2!$B$1:$Z$21,MATCH("xG/90",[1]Table2!$B$1:$Z$1,0),0),"")</f>
        <v>1.6602343749999999</v>
      </c>
      <c r="I46" s="41" t="str">
        <f>IFERROR(VLOOKUP(I23,[1]Table2!$B$1:$Z$21,MATCH("xGA/90",[1]Table2!$B$1:$Z$1,0),0)*VLOOKUP($B23,[1]Table2!$B$1:$Z$21,MATCH("xG/90",[1]Table2!$B$1:$Z$1,0),0),"")</f>
        <v/>
      </c>
      <c r="J46" s="41" t="str">
        <f>IFERROR(VLOOKUP(J23,[1]Table2!$B$1:$Z$21,MATCH("xGA/90",[1]Table2!$B$1:$Z$1,0),0)*VLOOKUP($B23,[1]Table2!$B$1:$Z$21,MATCH("xG/90",[1]Table2!$B$1:$Z$1,0),0),"")</f>
        <v/>
      </c>
      <c r="K46" s="41" t="str">
        <f>IFERROR(VLOOKUP(K23,[1]Table2!$B$1:$Z$21,MATCH("xGA/90",[1]Table2!$B$1:$Z$1,0),0)*VLOOKUP($B23,[1]Table2!$B$1:$Z$21,MATCH("xG/90",[1]Table2!$B$1:$Z$1,0),0),"")</f>
        <v/>
      </c>
      <c r="L46" s="41" t="str">
        <f>IFERROR(VLOOKUP(L23,[1]Table2!$B$1:$Z$21,MATCH("xGA/90",[1]Table2!$B$1:$Z$1,0),0)*VLOOKUP($B23,[1]Table2!$B$1:$Z$21,MATCH("xG/90",[1]Table2!$B$1:$Z$1,0),0),"")</f>
        <v/>
      </c>
      <c r="M46" s="41" t="str">
        <f>IFERROR(VLOOKUP(M23,[1]Table2!$B$1:$Z$21,MATCH("xGA/90",[1]Table2!$B$1:$Z$1,0),0)*VLOOKUP($B23,[1]Table2!$B$1:$Z$21,MATCH("xG/90",[1]Table2!$B$1:$Z$1,0),0),"")</f>
        <v/>
      </c>
      <c r="N46" s="41" t="str">
        <f>IFERROR(VLOOKUP(N23,[1]Table2!$B$1:$Z$21,MATCH("xGA/90",[1]Table2!$B$1:$Z$1,0),0)*VLOOKUP($B23,[1]Table2!$B$1:$Z$21,MATCH("xG/90",[1]Table2!$B$1:$Z$1,0),0),"")</f>
        <v/>
      </c>
      <c r="O46" s="41">
        <f>IFERROR(VLOOKUP(O23,[1]Table2!$B$1:$Z$21,MATCH("xGA/90",[1]Table2!$B$1:$Z$1,0),0)*VLOOKUP($B23,[1]Table2!$B$1:$Z$21,MATCH("xG/90",[1]Table2!$B$1:$Z$1,0),0),"")</f>
        <v>1.6182258064516128</v>
      </c>
      <c r="P46" s="41" t="str">
        <f>IFERROR(VLOOKUP(P23,[1]Table2!$B$1:$Z$21,MATCH("xGA/90",[1]Table2!$B$1:$Z$1,0),0)*VLOOKUP($B23,[1]Table2!$B$1:$Z$21,MATCH("xG/90",[1]Table2!$B$1:$Z$1,0),0),"")</f>
        <v/>
      </c>
      <c r="Q46" s="41" t="str">
        <f>IFERROR(VLOOKUP(Q23,[1]Table2!$B$1:$Z$21,MATCH("xGA/90",[1]Table2!$B$1:$Z$1,0),0)*VLOOKUP($B23,[1]Table2!$B$1:$Z$21,MATCH("xG/90",[1]Table2!$B$1:$Z$1,0),0),"")</f>
        <v/>
      </c>
      <c r="R46" s="41" t="str">
        <f>IFERROR(VLOOKUP(R23,[1]Table2!$B$1:$Z$21,MATCH("xGA/90",[1]Table2!$B$1:$Z$1,0),0)*VLOOKUP($B23,[1]Table2!$B$1:$Z$21,MATCH("xG/90",[1]Table2!$B$1:$Z$1,0),0),"")</f>
        <v/>
      </c>
      <c r="S46" s="41" t="str">
        <f>IFERROR(VLOOKUP(S23,[1]Table2!$B$1:$Z$21,MATCH("xGA/90",[1]Table2!$B$1:$Z$1,0),0)*VLOOKUP($B23,[1]Table2!$B$1:$Z$21,MATCH("xG/90",[1]Table2!$B$1:$Z$1,0),0),"")</f>
        <v/>
      </c>
      <c r="T46" s="41" t="str">
        <f>IFERROR(VLOOKUP(T23,[1]Table2!$B$1:$Z$21,MATCH("xGA/90",[1]Table2!$B$1:$Z$1,0),0)*VLOOKUP($B23,[1]Table2!$B$1:$Z$21,MATCH("xG/90",[1]Table2!$B$1:$Z$1,0),0),"")</f>
        <v/>
      </c>
      <c r="U46" s="41" t="str">
        <f>IFERROR(VLOOKUP(U23,[1]Table2!$B$1:$Z$21,MATCH("xGA/90",[1]Table2!$B$1:$Z$1,0),0)*VLOOKUP($B23,[1]Table2!$B$1:$Z$21,MATCH("xG/90",[1]Table2!$B$1:$Z$1,0),0),"")</f>
        <v/>
      </c>
      <c r="V46" s="41">
        <f>IFERROR(VLOOKUP(V23,[1]Table2!$B$1:$Z$21,MATCH("xGA/90",[1]Table2!$B$1:$Z$1,0),0)*VLOOKUP($B23,[1]Table2!$B$1:$Z$21,MATCH("xG/90",[1]Table2!$B$1:$Z$1,0),0),"")</f>
        <v>1.2714062500000001</v>
      </c>
      <c r="W46" s="41" t="str">
        <f>IFERROR(VLOOKUP(W23,[1]Table2!$B$1:$Z$21,MATCH("xGA/90",[1]Table2!$B$1:$Z$1,0),0)*VLOOKUP($B23,[1]Table2!$B$1:$Z$21,MATCH("xG/90",[1]Table2!$B$1:$Z$1,0),0),"")</f>
        <v/>
      </c>
      <c r="X46" s="41" t="str">
        <f>IFERROR(VLOOKUP(X23,[1]Table2!$B$1:$Z$21,MATCH("xGA/90",[1]Table2!$B$1:$Z$1,0),0)*VLOOKUP($B23,[1]Table2!$B$1:$Z$21,MATCH("xG/90",[1]Table2!$B$1:$Z$1,0),0),"")</f>
        <v/>
      </c>
      <c r="Y46" s="41" t="str">
        <f>IFERROR(VLOOKUP(Y23,[1]Table2!$B$1:$Z$21,MATCH("xGA/90",[1]Table2!$B$1:$Z$1,0),0)*VLOOKUP($B23,[1]Table2!$B$1:$Z$21,MATCH("xG/90",[1]Table2!$B$1:$Z$1,0),0),"")</f>
        <v/>
      </c>
      <c r="Z46" s="41" t="str">
        <f>IFERROR(VLOOKUP(Z23,[1]Table2!$B$1:$Z$21,MATCH("xGA/90",[1]Table2!$B$1:$Z$1,0),0)*VLOOKUP($B23,[1]Table2!$B$1:$Z$21,MATCH("xG/90",[1]Table2!$B$1:$Z$1,0),0),"")</f>
        <v/>
      </c>
      <c r="AA46" s="41" t="str">
        <f>IFERROR(VLOOKUP(AA23,[1]Table2!$B$1:$Z$21,MATCH("xGA/90",[1]Table2!$B$1:$Z$1,0),0)*VLOOKUP($B23,[1]Table2!$B$1:$Z$21,MATCH("xG/90",[1]Table2!$B$1:$Z$1,0),0),"")</f>
        <v/>
      </c>
      <c r="AB46" s="41" t="str">
        <f>IFERROR(VLOOKUP(AB23,[1]Table2!$B$1:$Z$21,MATCH("xGA/90",[1]Table2!$B$1:$Z$1,0),0)*VLOOKUP($B23,[1]Table2!$B$1:$Z$21,MATCH("xG/90",[1]Table2!$B$1:$Z$1,0),0),"")</f>
        <v/>
      </c>
      <c r="AC46" s="41" t="str">
        <f>IFERROR(VLOOKUP(AC23,[1]Table2!$B$1:$Z$21,MATCH("xGA/90",[1]Table2!$B$1:$Z$1,0),0)*VLOOKUP($B23,[1]Table2!$B$1:$Z$21,MATCH("xG/90",[1]Table2!$B$1:$Z$1,0),0),"")</f>
        <v/>
      </c>
      <c r="AD46" s="41">
        <f>IFERROR(VLOOKUP(AD23,[1]Table2!$B$1:$Z$21,MATCH("xGA/90",[1]Table2!$B$1:$Z$1,0),0)*VLOOKUP($B23,[1]Table2!$B$1:$Z$21,MATCH("xG/90",[1]Table2!$B$1:$Z$1,0),0),"")</f>
        <v>1.0129838709677421</v>
      </c>
      <c r="AE46" s="41" t="str">
        <f>IFERROR(VLOOKUP(AE23,[1]Table2!$B$1:$Z$21,MATCH("xGA/90",[1]Table2!$B$1:$Z$1,0),0)*VLOOKUP($B23,[1]Table2!$B$1:$Z$21,MATCH("xG/90",[1]Table2!$B$1:$Z$1,0),0),"")</f>
        <v/>
      </c>
      <c r="AF46" s="41" t="str">
        <f>IFERROR(VLOOKUP(AF23,[1]Table2!$B$1:$Z$21,MATCH("xGA/90",[1]Table2!$B$1:$Z$1,0),0)*VLOOKUP($B23,[1]Table2!$B$1:$Z$21,MATCH("xG/90",[1]Table2!$B$1:$Z$1,0),0),"")</f>
        <v/>
      </c>
      <c r="AG46" s="41">
        <f>IFERROR(VLOOKUP(AG23,[1]Table2!$B$1:$Z$21,MATCH("xGA/90",[1]Table2!$B$1:$Z$1,0),0)*VLOOKUP($B23,[1]Table2!$B$1:$Z$21,MATCH("xG/90",[1]Table2!$B$1:$Z$1,0),0),"")</f>
        <v>1.7373828124999999</v>
      </c>
      <c r="AH46" s="41" t="str">
        <f>IFERROR(VLOOKUP(AH23,[1]Table2!$B$1:$Z$21,MATCH("xGA/90",[1]Table2!$B$1:$Z$1,0),0)*VLOOKUP($B23,[1]Table2!$B$1:$Z$21,MATCH("xG/90",[1]Table2!$B$1:$Z$1,0),0),"")</f>
        <v/>
      </c>
      <c r="AI46" s="41" t="str">
        <f>IFERROR(VLOOKUP(AI23,[1]Table2!$B$1:$Z$21,MATCH("xGA/90",[1]Table2!$B$1:$Z$1,0),0)*VLOOKUP($B23,[1]Table2!$B$1:$Z$21,MATCH("xG/90",[1]Table2!$B$1:$Z$1,0),0),"")</f>
        <v/>
      </c>
      <c r="AJ46" s="41">
        <f>IFERROR(VLOOKUP(AJ23,[1]Table2!$B$1:$Z$21,MATCH("xGA/90",[1]Table2!$B$1:$Z$1,0),0)*VLOOKUP($B23,[1]Table2!$B$1:$Z$21,MATCH("xG/90",[1]Table2!$B$1:$Z$1,0),0),"")</f>
        <v>1.4226171875000002</v>
      </c>
      <c r="AK46" s="41" t="str">
        <f>IFERROR(VLOOKUP(AK23,[1]Table2!$B$1:$Z$21,MATCH("xGA/90",[1]Table2!$B$1:$Z$1,0),0)*VLOOKUP($B23,[1]Table2!$B$1:$Z$21,MATCH("xG/90",[1]Table2!$B$1:$Z$1,0),0),"")</f>
        <v/>
      </c>
      <c r="AL46" s="41" t="str">
        <f>IFERROR(VLOOKUP(AL23,[1]Table2!$B$1:$Z$21,MATCH("xGA/90",[1]Table2!$B$1:$Z$1,0),0)*VLOOKUP($B23,[1]Table2!$B$1:$Z$21,MATCH("xG/90",[1]Table2!$B$1:$Z$1,0),0),"")</f>
        <v/>
      </c>
      <c r="AM46" s="41" t="str">
        <f>IFERROR(VLOOKUP(AM23,[1]Table2!$B$1:$Z$21,MATCH("xGA/90",[1]Table2!$B$1:$Z$1,0),0)*VLOOKUP($B23,[1]Table2!$B$1:$Z$21,MATCH("xG/90",[1]Table2!$B$1:$Z$1,0),0),"")</f>
        <v/>
      </c>
      <c r="AN46" s="41" t="str">
        <f>IFERROR(VLOOKUP(AN23,[1]Table2!$B$1:$Z$21,MATCH("xGA/90",[1]Table2!$B$1:$Z$1,0),0)*VLOOKUP($B23,[1]Table2!$B$1:$Z$21,MATCH("xG/90",[1]Table2!$B$1:$Z$1,0),0),"")</f>
        <v/>
      </c>
      <c r="AO46" s="41" t="str">
        <f>IFERROR(VLOOKUP(AO23,[1]Table2!$B$1:$Z$21,MATCH("xGA/90",[1]Table2!$B$1:$Z$1,0),0)*VLOOKUP($B23,[1]Table2!$B$1:$Z$21,MATCH("xG/90",[1]Table2!$B$1:$Z$1,0),0),"")</f>
        <v/>
      </c>
      <c r="AP46" s="41" t="str">
        <f>IFERROR(VLOOKUP(AP23,[1]Table2!$B$1:$Z$21,MATCH("xGA/90",[1]Table2!$B$1:$Z$1,0),0)*VLOOKUP($B23,[1]Table2!$B$1:$Z$21,MATCH("xG/90",[1]Table2!$B$1:$Z$1,0),0),"")</f>
        <v/>
      </c>
      <c r="AQ46" s="41" t="str">
        <f>IFERROR(VLOOKUP(AQ23,[1]Table2!$B$1:$Z$21,MATCH("xGA/90",[1]Table2!$B$1:$Z$1,0),0)*VLOOKUP($B23,[1]Table2!$B$1:$Z$21,MATCH("xG/90",[1]Table2!$B$1:$Z$1,0),0),"")</f>
        <v/>
      </c>
      <c r="AR46" s="41" t="str">
        <f>IFERROR(VLOOKUP(AR23,[1]Table2!$B$1:$Z$21,MATCH("xGA/90",[1]Table2!$B$1:$Z$1,0),0)*VLOOKUP($B23,[1]Table2!$B$1:$Z$21,MATCH("xG/90",[1]Table2!$B$1:$Z$1,0),0),"")</f>
        <v/>
      </c>
      <c r="AS46" s="41" t="str">
        <f>IFERROR(VLOOKUP(AS23,[1]Table2!$B$1:$Z$21,MATCH("xGA/90",[1]Table2!$B$1:$Z$1,0),0)*VLOOKUP($B23,[1]Table2!$B$1:$Z$21,MATCH("xG/90",[1]Table2!$B$1:$Z$1,0),0),"")</f>
        <v/>
      </c>
      <c r="AT46" s="41" t="str">
        <f>IFERROR(VLOOKUP(AT23,[1]Table2!$B$1:$Z$21,MATCH("xGA/90",[1]Table2!$B$1:$Z$1,0),0)*VLOOKUP($B23,[1]Table2!$B$1:$Z$21,MATCH("xG/90",[1]Table2!$B$1:$Z$1,0),0),"")</f>
        <v/>
      </c>
      <c r="AU46" s="41" t="str">
        <f>IFERROR(VLOOKUP(AU23,[1]Table2!$B$1:$Z$21,MATCH("xGA/90",[1]Table2!$B$1:$Z$1,0),0)*VLOOKUP($B23,[1]Table2!$B$1:$Z$21,MATCH("xG/90",[1]Table2!$B$1:$Z$1,0),0),"")</f>
        <v/>
      </c>
      <c r="AV46" s="41" t="str">
        <f>IFERROR(VLOOKUP(AV23,[1]Table2!$B$1:$Z$21,MATCH("xGA/90",[1]Table2!$B$1:$Z$1,0),0)*VLOOKUP($B23,[1]Table2!$B$1:$Z$21,MATCH("xG/90",[1]Table2!$B$1:$Z$1,0),0),"")</f>
        <v/>
      </c>
      <c r="AW46" s="41" t="str">
        <f>IFERROR(VLOOKUP(AW23,[1]Table2!$B$1:$Z$21,MATCH("xGA/90",[1]Table2!$B$1:$Z$1,0),0)*VLOOKUP($B23,[1]Table2!$B$1:$Z$21,MATCH("xG/90",[1]Table2!$B$1:$Z$1,0),0),"")</f>
        <v/>
      </c>
      <c r="AX46" s="41">
        <f>IFERROR(VLOOKUP(AX23,[1]Table2!$B$1:$Z$21,MATCH("xGA/90",[1]Table2!$B$1:$Z$1,0),0)*VLOOKUP($B23,[1]Table2!$B$1:$Z$21,MATCH("xG/90",[1]Table2!$B$1:$Z$1,0),0),"")</f>
        <v>0.80645833333333339</v>
      </c>
      <c r="AY46" s="41" t="str">
        <f>IFERROR(VLOOKUP(AY23,[1]Table2!$B$1:$Z$21,MATCH("xGA/90",[1]Table2!$B$1:$Z$1,0),0)*VLOOKUP($B23,[1]Table2!$B$1:$Z$21,MATCH("xG/90",[1]Table2!$B$1:$Z$1,0),0),"")</f>
        <v/>
      </c>
      <c r="AZ46" s="41" t="str">
        <f>IFERROR(VLOOKUP(AZ23,[1]Table2!$B$1:$Z$21,MATCH("xGA/90",[1]Table2!$B$1:$Z$1,0),0)*VLOOKUP($B23,[1]Table2!$B$1:$Z$21,MATCH("xG/90",[1]Table2!$B$1:$Z$1,0),0),"")</f>
        <v/>
      </c>
      <c r="BA46" s="41" t="str">
        <f>IFERROR(VLOOKUP(BA23,[1]Table2!$B$1:$Z$21,MATCH("xGA/90",[1]Table2!$B$1:$Z$1,0),0)*VLOOKUP($B23,[1]Table2!$B$1:$Z$21,MATCH("xG/90",[1]Table2!$B$1:$Z$1,0),0),"")</f>
        <v/>
      </c>
      <c r="BB46" s="41" t="str">
        <f>IFERROR(VLOOKUP(BB23,[1]Table2!$B$1:$Z$21,MATCH("xGA/90",[1]Table2!$B$1:$Z$1,0),0)*VLOOKUP($B23,[1]Table2!$B$1:$Z$21,MATCH("xG/90",[1]Table2!$B$1:$Z$1,0),0),"")</f>
        <v/>
      </c>
      <c r="BC46" s="41" t="str">
        <f>IFERROR(VLOOKUP(BC23,[1]Table2!$B$1:$Z$21,MATCH("xGA/90",[1]Table2!$B$1:$Z$1,0),0)*VLOOKUP($B23,[1]Table2!$B$1:$Z$21,MATCH("xG/90",[1]Table2!$B$1:$Z$1,0),0),"")</f>
        <v/>
      </c>
      <c r="BD46" s="41" t="str">
        <f>IFERROR(VLOOKUP(BD23,[1]Table2!$B$1:$Z$21,MATCH("xGA/90",[1]Table2!$B$1:$Z$1,0),0)*VLOOKUP($B23,[1]Table2!$B$1:$Z$21,MATCH("xG/90",[1]Table2!$B$1:$Z$1,0),0),"")</f>
        <v/>
      </c>
      <c r="BE46" s="41" t="str">
        <f>IFERROR(VLOOKUP(BE23,[1]Table2!$B$1:$Z$21,MATCH("xGA/90",[1]Table2!$B$1:$Z$1,0),0)*VLOOKUP($B23,[1]Table2!$B$1:$Z$21,MATCH("xG/90",[1]Table2!$B$1:$Z$1,0),0),"")</f>
        <v/>
      </c>
      <c r="BF46" s="41" t="str">
        <f>IFERROR(VLOOKUP(BF23,[1]Table2!$B$1:$Z$21,MATCH("xGA/90",[1]Table2!$B$1:$Z$1,0),0)*VLOOKUP($B23,[1]Table2!$B$1:$Z$21,MATCH("xG/90",[1]Table2!$B$1:$Z$1,0),0),"")</f>
        <v/>
      </c>
      <c r="BG46" s="41" t="str">
        <f>IFERROR(VLOOKUP(BG23,[1]Table2!$B$1:$Z$21,MATCH("xGA/90",[1]Table2!$B$1:$Z$1,0),0)*VLOOKUP($B23,[1]Table2!$B$1:$Z$21,MATCH("xG/90",[1]Table2!$B$1:$Z$1,0),0),"")</f>
        <v/>
      </c>
      <c r="BH46" s="41" t="str">
        <f>IFERROR(VLOOKUP(BH23,[1]Table2!$B$1:$Z$21,MATCH("xGA/90",[1]Table2!$B$1:$Z$1,0),0)*VLOOKUP($B23,[1]Table2!$B$1:$Z$21,MATCH("xG/90",[1]Table2!$B$1:$Z$1,0),0),"")</f>
        <v/>
      </c>
      <c r="BI46" s="41" t="str">
        <f>IFERROR(VLOOKUP(BI23,[1]Table2!$B$1:$Z$21,MATCH("xGA/90",[1]Table2!$B$1:$Z$1,0),0)*VLOOKUP($B23,[1]Table2!$B$1:$Z$21,MATCH("xG/90",[1]Table2!$B$1:$Z$1,0),0),"")</f>
        <v/>
      </c>
      <c r="BJ46" s="41" t="str">
        <f>IFERROR(VLOOKUP(BJ23,[1]Table2!$B$1:$Z$21,MATCH("xGA/90",[1]Table2!$B$1:$Z$1,0),0)*VLOOKUP($B23,[1]Table2!$B$1:$Z$21,MATCH("xG/90",[1]Table2!$B$1:$Z$1,0),0),"")</f>
        <v/>
      </c>
      <c r="BK46" s="41" t="str">
        <f>IFERROR(VLOOKUP(BK23,[1]Table2!$B$1:$Z$21,MATCH("xGA/90",[1]Table2!$B$1:$Z$1,0),0)*VLOOKUP($B23,[1]Table2!$B$1:$Z$21,MATCH("xG/90",[1]Table2!$B$1:$Z$1,0),0),"")</f>
        <v/>
      </c>
      <c r="BL46" s="41">
        <f>IFERROR(VLOOKUP(BL23,[1]Table2!$B$1:$Z$21,MATCH("xGA/90",[1]Table2!$B$1:$Z$1,0),0)*VLOOKUP($B23,[1]Table2!$B$1:$Z$21,MATCH("xG/90",[1]Table2!$B$1:$Z$1,0),0),"")</f>
        <v>1.2582661290322581</v>
      </c>
      <c r="BM46" s="41" t="str">
        <f>IFERROR(VLOOKUP(BM23,[1]Table2!$B$1:$Z$21,MATCH("xGA/90",[1]Table2!$B$1:$Z$1,0),0)*VLOOKUP($B23,[1]Table2!$B$1:$Z$21,MATCH("xG/90",[1]Table2!$B$1:$Z$1,0),0),"")</f>
        <v/>
      </c>
      <c r="BN46" s="41" t="str">
        <f>IFERROR(VLOOKUP(BN23,[1]Table2!$B$1:$Z$21,MATCH("xGA/90",[1]Table2!$B$1:$Z$1,0),0)*VLOOKUP($B23,[1]Table2!$B$1:$Z$21,MATCH("xG/90",[1]Table2!$B$1:$Z$1,0),0),"")</f>
        <v/>
      </c>
      <c r="BO46" s="41" t="str">
        <f>IFERROR(VLOOKUP(BO23,[1]Table2!$B$1:$Z$21,MATCH("xGA/90",[1]Table2!$B$1:$Z$1,0),0)*VLOOKUP($B23,[1]Table2!$B$1:$Z$21,MATCH("xG/90",[1]Table2!$B$1:$Z$1,0),0),"")</f>
        <v/>
      </c>
      <c r="BP46" s="41" t="str">
        <f>IFERROR(VLOOKUP(BP23,[1]Table2!$B$1:$Z$21,MATCH("xGA/90",[1]Table2!$B$1:$Z$1,0),0)*VLOOKUP($B23,[1]Table2!$B$1:$Z$21,MATCH("xG/90",[1]Table2!$B$1:$Z$1,0),0),"")</f>
        <v/>
      </c>
      <c r="BQ46" s="41" t="str">
        <f>IFERROR(VLOOKUP(BQ23,[1]Table2!$B$1:$Z$21,MATCH("xGA/90",[1]Table2!$B$1:$Z$1,0),0)*VLOOKUP($B23,[1]Table2!$B$1:$Z$21,MATCH("xG/90",[1]Table2!$B$1:$Z$1,0),0),"")</f>
        <v/>
      </c>
      <c r="BR46" s="41" t="str">
        <f>IFERROR(VLOOKUP(BR23,[1]Table2!$B$1:$Z$21,MATCH("xGA/90",[1]Table2!$B$1:$Z$1,0),0)*VLOOKUP($B23,[1]Table2!$B$1:$Z$21,MATCH("xG/90",[1]Table2!$B$1:$Z$1,0),0),"")</f>
        <v/>
      </c>
      <c r="BS46" s="41">
        <f>IFERROR(VLOOKUP(BS23,[1]Table2!$B$1:$Z$21,MATCH("xGA/90",[1]Table2!$B$1:$Z$1,0),0)*VLOOKUP($B23,[1]Table2!$B$1:$Z$21,MATCH("xG/90",[1]Table2!$B$1:$Z$1,0),0),"")</f>
        <v>1.2455241935483872</v>
      </c>
      <c r="BT46" s="41" t="str">
        <f>IFERROR(VLOOKUP(BT23,[1]Table2!$B$1:$Z$21,MATCH("xGA/90",[1]Table2!$B$1:$Z$1,0),0)*VLOOKUP($B23,[1]Table2!$B$1:$Z$21,MATCH("xG/90",[1]Table2!$B$1:$Z$1,0),0),"")</f>
        <v/>
      </c>
      <c r="BU46" s="41" t="str">
        <f>IFERROR(VLOOKUP(BU23,[1]Table2!$B$1:$Z$21,MATCH("xGA/90",[1]Table2!$B$1:$Z$1,0),0)*VLOOKUP($B23,[1]Table2!$B$1:$Z$21,MATCH("xG/90",[1]Table2!$B$1:$Z$1,0),0),"")</f>
        <v/>
      </c>
      <c r="BV46" s="41" t="str">
        <f>IFERROR(VLOOKUP(BV23,[1]Table2!$B$1:$Z$21,MATCH("xGA/90",[1]Table2!$B$1:$Z$1,0),0)*VLOOKUP($B23,[1]Table2!$B$1:$Z$21,MATCH("xG/90",[1]Table2!$B$1:$Z$1,0),0),"")</f>
        <v/>
      </c>
      <c r="BW46" s="41" t="str">
        <f>IFERROR(VLOOKUP(BW23,[1]Table2!$B$1:$Z$21,MATCH("xGA/90",[1]Table2!$B$1:$Z$1,0),0)*VLOOKUP($B23,[1]Table2!$B$1:$Z$21,MATCH("xG/90",[1]Table2!$B$1:$Z$1,0),0),"")</f>
        <v/>
      </c>
      <c r="BX46" s="41" t="str">
        <f>IFERROR(VLOOKUP(BX23,[1]Table2!$B$1:$Z$21,MATCH("xGA/90",[1]Table2!$B$1:$Z$1,0),0)*VLOOKUP($B23,[1]Table2!$B$1:$Z$21,MATCH("xG/90",[1]Table2!$B$1:$Z$1,0),0),"")</f>
        <v/>
      </c>
      <c r="BY46" s="41" t="str">
        <f>IFERROR(VLOOKUP(BY23,[1]Table2!$B$1:$Z$21,MATCH("xGA/90",[1]Table2!$B$1:$Z$1,0),0)*VLOOKUP($B23,[1]Table2!$B$1:$Z$21,MATCH("xG/90",[1]Table2!$B$1:$Z$1,0),0),"")</f>
        <v/>
      </c>
      <c r="BZ46" s="41">
        <f>IFERROR(VLOOKUP(BZ23,[1]Table2!$B$1:$Z$21,MATCH("xGA/90",[1]Table2!$B$1:$Z$1,0),0)*VLOOKUP($B23,[1]Table2!$B$1:$Z$21,MATCH("xG/90",[1]Table2!$B$1:$Z$1,0),0),"")</f>
        <v>1.6664062500000001</v>
      </c>
      <c r="CA46" s="41" t="str">
        <f>IFERROR(VLOOKUP(CA23,[1]Table2!$B$1:$Z$21,MATCH("xGA/90",[1]Table2!$B$1:$Z$1,0),0)*VLOOKUP($B23,[1]Table2!$B$1:$Z$21,MATCH("xG/90",[1]Table2!$B$1:$Z$1,0),0),"")</f>
        <v/>
      </c>
      <c r="CB46" s="41" t="str">
        <f>IFERROR(VLOOKUP(CB23,[1]Table2!$B$1:$Z$21,MATCH("xGA/90",[1]Table2!$B$1:$Z$1,0),0)*VLOOKUP($B23,[1]Table2!$B$1:$Z$21,MATCH("xG/90",[1]Table2!$B$1:$Z$1,0),0),"")</f>
        <v/>
      </c>
      <c r="CC46" s="41">
        <f>IFERROR(VLOOKUP(CC23,[1]Table2!$B$1:$Z$21,MATCH("xGA/90",[1]Table2!$B$1:$Z$1,0),0)*VLOOKUP($B23,[1]Table2!$B$1:$Z$21,MATCH("xG/90",[1]Table2!$B$1:$Z$1,0),0),"")</f>
        <v>1.2837500000000002</v>
      </c>
      <c r="CD46" s="41" t="str">
        <f>IFERROR(VLOOKUP(CD23,[1]Table2!$B$1:$Z$21,MATCH("xGA/90",[1]Table2!$B$1:$Z$1,0),0)*VLOOKUP($B23,[1]Table2!$B$1:$Z$21,MATCH("xG/90",[1]Table2!$B$1:$Z$1,0),0),"")</f>
        <v/>
      </c>
      <c r="CE46" s="41" t="str">
        <f>IFERROR(VLOOKUP(CE23,[1]Table2!$B$1:$Z$21,MATCH("xGA/90",[1]Table2!$B$1:$Z$1,0),0)*VLOOKUP($B23,[1]Table2!$B$1:$Z$21,MATCH("xG/90",[1]Table2!$B$1:$Z$1,0),0),"")</f>
        <v/>
      </c>
      <c r="CF46" s="41" t="str">
        <f>IFERROR(VLOOKUP(CF23,[1]Table2!$B$1:$Z$21,MATCH("xGA/90",[1]Table2!$B$1:$Z$1,0),0)*VLOOKUP($B23,[1]Table2!$B$1:$Z$21,MATCH("xG/90",[1]Table2!$B$1:$Z$1,0),0),"")</f>
        <v/>
      </c>
      <c r="CG46" s="41" t="str">
        <f>IFERROR(VLOOKUP(CG23,[1]Table2!$B$1:$Z$21,MATCH("xGA/90",[1]Table2!$B$1:$Z$1,0),0)*VLOOKUP($B23,[1]Table2!$B$1:$Z$21,MATCH("xG/90",[1]Table2!$B$1:$Z$1,0),0),"")</f>
        <v/>
      </c>
      <c r="CH46" s="41">
        <f>IFERROR(VLOOKUP(CH23,[1]Table2!$B$1:$Z$21,MATCH("xGA/90",[1]Table2!$B$1:$Z$1,0),0)*VLOOKUP($B23,[1]Table2!$B$1:$Z$21,MATCH("xG/90",[1]Table2!$B$1:$Z$1,0),0),"")</f>
        <v>1.5954296875000002</v>
      </c>
      <c r="CI46" s="41" t="str">
        <f>IFERROR(VLOOKUP(CI23,[1]Table2!$B$1:$Z$21,MATCH("xGA/90",[1]Table2!$B$1:$Z$1,0),0)*VLOOKUP($B23,[1]Table2!$B$1:$Z$21,MATCH("xG/90",[1]Table2!$B$1:$Z$1,0),0),"")</f>
        <v/>
      </c>
      <c r="CJ46" s="41" t="str">
        <f>IFERROR(VLOOKUP(CJ23,[1]Table2!$B$1:$Z$21,MATCH("xGA/90",[1]Table2!$B$1:$Z$1,0),0)*VLOOKUP($B23,[1]Table2!$B$1:$Z$21,MATCH("xG/90",[1]Table2!$B$1:$Z$1,0),0),"")</f>
        <v/>
      </c>
      <c r="CK46" s="41" t="str">
        <f>IFERROR(VLOOKUP(CK23,[1]Table2!$B$1:$Z$21,MATCH("xGA/90",[1]Table2!$B$1:$Z$1,0),0)*VLOOKUP($B23,[1]Table2!$B$1:$Z$21,MATCH("xG/90",[1]Table2!$B$1:$Z$1,0),0),"")</f>
        <v/>
      </c>
      <c r="CL46" s="41" t="str">
        <f>IFERROR(VLOOKUP(CL23,[1]Table2!$B$1:$Z$21,MATCH("xGA/90",[1]Table2!$B$1:$Z$1,0),0)*VLOOKUP($B23,[1]Table2!$B$1:$Z$21,MATCH("xG/90",[1]Table2!$B$1:$Z$1,0),0),"")</f>
        <v/>
      </c>
      <c r="CM46" s="41" t="str">
        <f>IFERROR(VLOOKUP(CM23,[1]Table2!$B$1:$Z$21,MATCH("xGA/90",[1]Table2!$B$1:$Z$1,0),0)*VLOOKUP($B23,[1]Table2!$B$1:$Z$21,MATCH("xG/90",[1]Table2!$B$1:$Z$1,0),0),"")</f>
        <v/>
      </c>
      <c r="CN46" s="41">
        <f>IFERROR(VLOOKUP(CN23,[1]Table2!$B$1:$Z$21,MATCH("xGA/90",[1]Table2!$B$1:$Z$1,0),0)*VLOOKUP($B23,[1]Table2!$B$1:$Z$21,MATCH("xG/90",[1]Table2!$B$1:$Z$1,0),0),"")</f>
        <v>1.2991796875000001</v>
      </c>
      <c r="CO46" s="41" t="str">
        <f>IFERROR(VLOOKUP(CO23,[1]Table2!$B$1:$Z$21,MATCH("xGA/90",[1]Table2!$B$1:$Z$1,0),0)*VLOOKUP($B23,[1]Table2!$B$1:$Z$21,MATCH("xG/90",[1]Table2!$B$1:$Z$1,0),0),"")</f>
        <v/>
      </c>
      <c r="CP46" s="41" t="str">
        <f>IFERROR(VLOOKUP(CP23,[1]Table2!$B$1:$Z$21,MATCH("xGA/90",[1]Table2!$B$1:$Z$1,0),0)*VLOOKUP($B23,[1]Table2!$B$1:$Z$21,MATCH("xG/90",[1]Table2!$B$1:$Z$1,0),0),"")</f>
        <v/>
      </c>
      <c r="CQ46" s="41" t="str">
        <f>IFERROR(VLOOKUP(CQ23,[1]Table2!$B$1:$Z$21,MATCH("xGA/90",[1]Table2!$B$1:$Z$1,0),0)*VLOOKUP($B23,[1]Table2!$B$1:$Z$21,MATCH("xG/90",[1]Table2!$B$1:$Z$1,0),0),"")</f>
        <v/>
      </c>
      <c r="CR46" s="41" t="str">
        <f>IFERROR(VLOOKUP(CR23,[1]Table2!$B$1:$Z$21,MATCH("xGA/90",[1]Table2!$B$1:$Z$1,0),0)*VLOOKUP($B23,[1]Table2!$B$1:$Z$21,MATCH("xG/90",[1]Table2!$B$1:$Z$1,0),0),"")</f>
        <v/>
      </c>
      <c r="CS46" s="41" t="str">
        <f>IFERROR(VLOOKUP(CS23,[1]Table2!$B$1:$Z$21,MATCH("xGA/90",[1]Table2!$B$1:$Z$1,0),0)*VLOOKUP($B23,[1]Table2!$B$1:$Z$21,MATCH("xG/90",[1]Table2!$B$1:$Z$1,0),0),"")</f>
        <v/>
      </c>
      <c r="CT46" s="41" t="str">
        <f>IFERROR(VLOOKUP(CT23,[1]Table2!$B$1:$Z$21,MATCH("xGA/90",[1]Table2!$B$1:$Z$1,0),0)*VLOOKUP($B23,[1]Table2!$B$1:$Z$21,MATCH("xG/90",[1]Table2!$B$1:$Z$1,0),0),"")</f>
        <v/>
      </c>
      <c r="CU46" s="41">
        <f>IFERROR(VLOOKUP(CU23,[1]Table2!$B$1:$Z$21,MATCH("xGA/90",[1]Table2!$B$1:$Z$1,0),0)*VLOOKUP($B23,[1]Table2!$B$1:$Z$21,MATCH("xG/90",[1]Table2!$B$1:$Z$1,0),0),"")</f>
        <v>1.1441379310344828</v>
      </c>
      <c r="CV46" s="41" t="str">
        <f>IFERROR(VLOOKUP(CV23,[1]Table2!$B$1:$Z$21,MATCH("xGA/90",[1]Table2!$B$1:$Z$1,0),0)*VLOOKUP($B23,[1]Table2!$B$1:$Z$21,MATCH("xG/90",[1]Table2!$B$1:$Z$1,0),0),"")</f>
        <v/>
      </c>
      <c r="CW46" s="41" t="str">
        <f>IFERROR(VLOOKUP(CW23,[1]Table2!$B$1:$Z$21,MATCH("xGA/90",[1]Table2!$B$1:$Z$1,0),0)*VLOOKUP($B23,[1]Table2!$B$1:$Z$21,MATCH("xG/90",[1]Table2!$B$1:$Z$1,0),0),"")</f>
        <v/>
      </c>
      <c r="CX46" s="41" t="str">
        <f>IFERROR(VLOOKUP(CX23,[1]Table2!$B$1:$Z$21,MATCH("xGA/90",[1]Table2!$B$1:$Z$1,0),0)*VLOOKUP($B23,[1]Table2!$B$1:$Z$21,MATCH("xG/90",[1]Table2!$B$1:$Z$1,0),0),"")</f>
        <v/>
      </c>
      <c r="CY46" s="41" t="str">
        <f>IFERROR(VLOOKUP(CY23,[1]Table2!$B$1:$Z$21,MATCH("xGA/90",[1]Table2!$B$1:$Z$1,0),0)*VLOOKUP($B23,[1]Table2!$B$1:$Z$21,MATCH("xG/90",[1]Table2!$B$1:$Z$1,0),0),"")</f>
        <v/>
      </c>
      <c r="CZ46" s="41" t="str">
        <f>IFERROR(VLOOKUP(CZ23,[1]Table2!$B$1:$Z$21,MATCH("xGA/90",[1]Table2!$B$1:$Z$1,0),0)*VLOOKUP($B23,[1]Table2!$B$1:$Z$21,MATCH("xG/90",[1]Table2!$B$1:$Z$1,0),0),"")</f>
        <v/>
      </c>
      <c r="DA46" s="41" t="str">
        <f>IFERROR(VLOOKUP(DA23,[1]Table2!$B$1:$Z$21,MATCH("xGA/90",[1]Table2!$B$1:$Z$1,0),0)*VLOOKUP($B23,[1]Table2!$B$1:$Z$21,MATCH("xG/90",[1]Table2!$B$1:$Z$1,0),0),"")</f>
        <v/>
      </c>
      <c r="DB46" s="41">
        <f>IFERROR(VLOOKUP(DB23,[1]Table2!$B$1:$Z$21,MATCH("xGA/90",[1]Table2!$B$1:$Z$1,0),0)*VLOOKUP($B23,[1]Table2!$B$1:$Z$21,MATCH("xG/90",[1]Table2!$B$1:$Z$1,0),0),"")</f>
        <v>1.0708203125000002</v>
      </c>
      <c r="DC46" s="41" t="str">
        <f>IFERROR(VLOOKUP(DC23,[1]Table2!$B$1:$Z$21,MATCH("xGA/90",[1]Table2!$B$1:$Z$1,0),0)*VLOOKUP($B23,[1]Table2!$B$1:$Z$21,MATCH("xG/90",[1]Table2!$B$1:$Z$1,0),0),"")</f>
        <v/>
      </c>
      <c r="DD46" s="41" t="str">
        <f>IFERROR(VLOOKUP(DD23,[1]Table2!$B$1:$Z$21,MATCH("xGA/90",[1]Table2!$B$1:$Z$1,0),0)*VLOOKUP($B23,[1]Table2!$B$1:$Z$21,MATCH("xG/90",[1]Table2!$B$1:$Z$1,0),0),"")</f>
        <v/>
      </c>
      <c r="DE46" s="41" t="str">
        <f>IFERROR(VLOOKUP(DE23,[1]Table2!$B$1:$Z$21,MATCH("xGA/90",[1]Table2!$B$1:$Z$1,0),0)*VLOOKUP($B23,[1]Table2!$B$1:$Z$21,MATCH("xG/90",[1]Table2!$B$1:$Z$1,0),0),"")</f>
        <v/>
      </c>
      <c r="DF46" s="41" t="str">
        <f>IFERROR(VLOOKUP(DF23,[1]Table2!$B$1:$Z$21,MATCH("xGA/90",[1]Table2!$B$1:$Z$1,0),0)*VLOOKUP($B23,[1]Table2!$B$1:$Z$21,MATCH("xG/90",[1]Table2!$B$1:$Z$1,0),0),"")</f>
        <v/>
      </c>
      <c r="DG46" s="41" t="str">
        <f>IFERROR(VLOOKUP(DG23,[1]Table2!$B$1:$Z$21,MATCH("xGA/90",[1]Table2!$B$1:$Z$1,0),0)*VLOOKUP($B23,[1]Table2!$B$1:$Z$21,MATCH("xG/90",[1]Table2!$B$1:$Z$1,0),0),"")</f>
        <v/>
      </c>
      <c r="DH46" s="41" t="str">
        <f>IFERROR(VLOOKUP(DH23,[1]Table2!$B$1:$Z$21,MATCH("xGA/90",[1]Table2!$B$1:$Z$1,0),0)*VLOOKUP($B23,[1]Table2!$B$1:$Z$21,MATCH("xG/90",[1]Table2!$B$1:$Z$1,0),0),"")</f>
        <v/>
      </c>
      <c r="DI46" s="41" t="str">
        <f>IFERROR(VLOOKUP(DI23,[1]Table2!$B$1:$Z$21,MATCH("xGA/90",[1]Table2!$B$1:$Z$1,0),0)*VLOOKUP($B23,[1]Table2!$B$1:$Z$21,MATCH("xG/90",[1]Table2!$B$1:$Z$1,0),0),"")</f>
        <v/>
      </c>
      <c r="DJ46" s="41" t="str">
        <f>IFERROR(VLOOKUP(DJ23,[1]Table2!$B$1:$Z$21,MATCH("xGA/90",[1]Table2!$B$1:$Z$1,0),0)*VLOOKUP($B23,[1]Table2!$B$1:$Z$21,MATCH("xG/90",[1]Table2!$B$1:$Z$1,0),0),"")</f>
        <v/>
      </c>
      <c r="DK46" s="41" t="str">
        <f>IFERROR(VLOOKUP(DK23,[1]Table2!$B$1:$Z$21,MATCH("xGA/90",[1]Table2!$B$1:$Z$1,0),0)*VLOOKUP($B23,[1]Table2!$B$1:$Z$21,MATCH("xG/90",[1]Table2!$B$1:$Z$1,0),0),"")</f>
        <v/>
      </c>
      <c r="DL46" s="41" t="str">
        <f>IFERROR(VLOOKUP(DL23,[1]Table2!$B$1:$Z$21,MATCH("xGA/90",[1]Table2!$B$1:$Z$1,0),0)*VLOOKUP($B23,[1]Table2!$B$1:$Z$21,MATCH("xG/90",[1]Table2!$B$1:$Z$1,0),0),"")</f>
        <v/>
      </c>
      <c r="DM46" s="41" t="str">
        <f>IFERROR(VLOOKUP(DM23,[1]Table2!$B$1:$Z$21,MATCH("xGA/90",[1]Table2!$B$1:$Z$1,0),0)*VLOOKUP($B23,[1]Table2!$B$1:$Z$21,MATCH("xG/90",[1]Table2!$B$1:$Z$1,0),0),"")</f>
        <v/>
      </c>
      <c r="DN46" s="41" t="str">
        <f>IFERROR(VLOOKUP(DN23,[1]Table2!$B$1:$Z$21,MATCH("xGA/90",[1]Table2!$B$1:$Z$1,0),0)*VLOOKUP($B23,[1]Table2!$B$1:$Z$21,MATCH("xG/90",[1]Table2!$B$1:$Z$1,0),0),"")</f>
        <v/>
      </c>
      <c r="DO46" s="41" t="str">
        <f>IFERROR(VLOOKUP(DO23,[1]Table2!$B$1:$Z$21,MATCH("xGA/90",[1]Table2!$B$1:$Z$1,0),0)*VLOOKUP($B23,[1]Table2!$B$1:$Z$21,MATCH("xG/90",[1]Table2!$B$1:$Z$1,0),0),"")</f>
        <v/>
      </c>
      <c r="DP46" s="41" t="str">
        <f>IFERROR(VLOOKUP(DP23,[1]Table2!$B$1:$Z$21,MATCH("xGA/90",[1]Table2!$B$1:$Z$1,0),0)*VLOOKUP($B23,[1]Table2!$B$1:$Z$21,MATCH("xG/90",[1]Table2!$B$1:$Z$1,0),0),"")</f>
        <v/>
      </c>
      <c r="DQ46" s="41" t="str">
        <f>IFERROR(VLOOKUP(DQ23,[1]Table2!$B$1:$Z$21,MATCH("xGA/90",[1]Table2!$B$1:$Z$1,0),0)*VLOOKUP($B23,[1]Table2!$B$1:$Z$21,MATCH("xG/90",[1]Table2!$B$1:$Z$1,0),0),"")</f>
        <v/>
      </c>
      <c r="DR46" s="41" t="str">
        <f>IFERROR(VLOOKUP(DR23,[1]Table2!$B$1:$Z$21,MATCH("xGA/90",[1]Table2!$B$1:$Z$1,0),0)*VLOOKUP($B23,[1]Table2!$B$1:$Z$21,MATCH("xG/90",[1]Table2!$B$1:$Z$1,0),0),"")</f>
        <v/>
      </c>
      <c r="DS46" s="41" t="str">
        <f>IFERROR(VLOOKUP(DS23,[1]Table2!$B$1:$Z$21,MATCH("xGA/90",[1]Table2!$B$1:$Z$1,0),0)*VLOOKUP($B23,[1]Table2!$B$1:$Z$21,MATCH("xG/90",[1]Table2!$B$1:$Z$1,0),0),"")</f>
        <v/>
      </c>
      <c r="DT46" s="41" t="str">
        <f>IFERROR(VLOOKUP(DT23,[1]Table2!$B$1:$Z$21,MATCH("xGA/90",[1]Table2!$B$1:$Z$1,0),0)*VLOOKUP($B23,[1]Table2!$B$1:$Z$21,MATCH("xG/90",[1]Table2!$B$1:$Z$1,0),0),"")</f>
        <v/>
      </c>
      <c r="DU46" s="41" t="str">
        <f>IFERROR(VLOOKUP(DU23,[1]Table2!$B$1:$Z$21,MATCH("xGA/90",[1]Table2!$B$1:$Z$1,0),0)*VLOOKUP($B23,[1]Table2!$B$1:$Z$21,MATCH("xG/90",[1]Table2!$B$1:$Z$1,0),0),"")</f>
        <v/>
      </c>
      <c r="DV46" s="41" t="str">
        <f>IFERROR(VLOOKUP(DV23,[1]Table2!$B$1:$Z$21,MATCH("xGA/90",[1]Table2!$B$1:$Z$1,0),0)*VLOOKUP($B23,[1]Table2!$B$1:$Z$21,MATCH("xG/90",[1]Table2!$B$1:$Z$1,0),0),"")</f>
        <v/>
      </c>
      <c r="DW46" s="41" t="str">
        <f>IFERROR(VLOOKUP(DW23,[1]Table2!$B$1:$Z$21,MATCH("xGA/90",[1]Table2!$B$1:$Z$1,0),0)*VLOOKUP($B23,[1]Table2!$B$1:$Z$21,MATCH("xG/90",[1]Table2!$B$1:$Z$1,0),0),"")</f>
        <v/>
      </c>
      <c r="DX46" s="41" t="str">
        <f>IFERROR(VLOOKUP(DX23,[1]Table2!$B$1:$Z$21,MATCH("xGA/90",[1]Table2!$B$1:$Z$1,0),0)*VLOOKUP($B23,[1]Table2!$B$1:$Z$21,MATCH("xG/90",[1]Table2!$B$1:$Z$1,0),0),"")</f>
        <v/>
      </c>
      <c r="DY46" s="41" t="str">
        <f>IFERROR(VLOOKUP(DY23,[1]Table2!$B$1:$Z$21,MATCH("xGA/90",[1]Table2!$B$1:$Z$1,0),0)*VLOOKUP($B23,[1]Table2!$B$1:$Z$21,MATCH("xG/90",[1]Table2!$B$1:$Z$1,0),0),"")</f>
        <v/>
      </c>
      <c r="DZ46" s="41" t="str">
        <f>IFERROR(VLOOKUP(DZ23,[1]Table2!$B$1:$Z$21,MATCH("xGA/90",[1]Table2!$B$1:$Z$1,0),0)*VLOOKUP($B23,[1]Table2!$B$1:$Z$21,MATCH("xG/90",[1]Table2!$B$1:$Z$1,0),0),"")</f>
        <v/>
      </c>
      <c r="EA46" s="41" t="str">
        <f>IFERROR(VLOOKUP(EA23,[1]Table2!$B$1:$Z$21,MATCH("xGA/90",[1]Table2!$B$1:$Z$1,0),0)*VLOOKUP($B23,[1]Table2!$B$1:$Z$21,MATCH("xG/90",[1]Table2!$B$1:$Z$1,0),0),"")</f>
        <v/>
      </c>
      <c r="EB46" s="41" t="str">
        <f>IFERROR(VLOOKUP(EB23,[1]Table2!$B$1:$Z$21,MATCH("xGA/90",[1]Table2!$B$1:$Z$1,0),0)*VLOOKUP($B23,[1]Table2!$B$1:$Z$21,MATCH("xG/90",[1]Table2!$B$1:$Z$1,0),0),"")</f>
        <v/>
      </c>
      <c r="EC46" s="41" t="str">
        <f>IFERROR(VLOOKUP(EC23,[1]Table2!$B$1:$Z$21,MATCH("xGA/90",[1]Table2!$B$1:$Z$1,0),0)*VLOOKUP($B23,[1]Table2!$B$1:$Z$21,MATCH("xG/90",[1]Table2!$B$1:$Z$1,0),0),"")</f>
        <v/>
      </c>
      <c r="ED46" s="41" t="str">
        <f>IFERROR(VLOOKUP(ED23,[1]Table2!$B$1:$Z$21,MATCH("xGA/90",[1]Table2!$B$1:$Z$1,0),0)*VLOOKUP($B23,[1]Table2!$B$1:$Z$21,MATCH("xG/90",[1]Table2!$B$1:$Z$1,0),0),"")</f>
        <v/>
      </c>
      <c r="EE46" s="41" t="str">
        <f>IFERROR(VLOOKUP(EE23,[1]Table2!$B$1:$Z$21,MATCH("xGA/90",[1]Table2!$B$1:$Z$1,0),0)*VLOOKUP($B23,[1]Table2!$B$1:$Z$21,MATCH("xG/90",[1]Table2!$B$1:$Z$1,0),0),"")</f>
        <v/>
      </c>
      <c r="EF46" s="41" t="str">
        <f>IFERROR(VLOOKUP(EF23,[1]Table2!$B$1:$Z$21,MATCH("xGA/90",[1]Table2!$B$1:$Z$1,0),0)*VLOOKUP($B23,[1]Table2!$B$1:$Z$21,MATCH("xG/90",[1]Table2!$B$1:$Z$1,0),0),"")</f>
        <v/>
      </c>
      <c r="EG46" s="41" t="str">
        <f>IFERROR(VLOOKUP(EG23,[1]Table2!$B$1:$Z$21,MATCH("xGA/90",[1]Table2!$B$1:$Z$1,0),0)*VLOOKUP($B23,[1]Table2!$B$1:$Z$21,MATCH("xG/90",[1]Table2!$B$1:$Z$1,0),0),"")</f>
        <v/>
      </c>
      <c r="EH46" s="41" t="str">
        <f>IFERROR(VLOOKUP(EH23,[1]Table2!$B$1:$Z$21,MATCH("xGA/90",[1]Table2!$B$1:$Z$1,0),0)*VLOOKUP($B23,[1]Table2!$B$1:$Z$21,MATCH("xG/90",[1]Table2!$B$1:$Z$1,0),0),"")</f>
        <v/>
      </c>
      <c r="EI46" s="41" t="str">
        <f>IFERROR(VLOOKUP(EI23,[1]Table2!$B$1:$Z$21,MATCH("xGA/90",[1]Table2!$B$1:$Z$1,0),0)*VLOOKUP($B23,[1]Table2!$B$1:$Z$21,MATCH("xG/90",[1]Table2!$B$1:$Z$1,0),0),"")</f>
        <v/>
      </c>
      <c r="EJ46" s="41" t="str">
        <f>IFERROR(VLOOKUP(EJ23,[1]Table2!$B$1:$Z$21,MATCH("xGA/90",[1]Table2!$B$1:$Z$1,0),0)*VLOOKUP($B23,[1]Table2!$B$1:$Z$21,MATCH("xG/90",[1]Table2!$B$1:$Z$1,0),0),"")</f>
        <v/>
      </c>
      <c r="EK46" s="41" t="str">
        <f>IFERROR(VLOOKUP(EK23,[1]Table2!$B$1:$Z$21,MATCH("xGA/90",[1]Table2!$B$1:$Z$1,0),0)*VLOOKUP($B23,[1]Table2!$B$1:$Z$21,MATCH("xG/90",[1]Table2!$B$1:$Z$1,0),0),"")</f>
        <v/>
      </c>
      <c r="EL46" s="41" t="str">
        <f>IFERROR(VLOOKUP(EL23,[1]Table2!$B$1:$Z$21,MATCH("xGA/90",[1]Table2!$B$1:$Z$1,0),0)*VLOOKUP($B23,[1]Table2!$B$1:$Z$21,MATCH("xG/90",[1]Table2!$B$1:$Z$1,0),0),"")</f>
        <v/>
      </c>
      <c r="EM46" s="41" t="str">
        <f>IFERROR(VLOOKUP(EM23,[1]Table2!$B$1:$Z$21,MATCH("xGA/90",[1]Table2!$B$1:$Z$1,0),0)*VLOOKUP($B23,[1]Table2!$B$1:$Z$21,MATCH("xG/90",[1]Table2!$B$1:$Z$1,0),0),"")</f>
        <v/>
      </c>
      <c r="EN46" s="41" t="str">
        <f>IFERROR(VLOOKUP(EN23,[1]Table2!$B$1:$Z$21,MATCH("xGA/90",[1]Table2!$B$1:$Z$1,0),0)*VLOOKUP($B23,[1]Table2!$B$1:$Z$21,MATCH("xG/90",[1]Table2!$B$1:$Z$1,0),0),"")</f>
        <v/>
      </c>
      <c r="EO46" s="41" t="str">
        <f>IFERROR(VLOOKUP(EO23,[1]Table2!$B$1:$Z$21,MATCH("xGA/90",[1]Table2!$B$1:$Z$1,0),0)*VLOOKUP($B23,[1]Table2!$B$1:$Z$21,MATCH("xG/90",[1]Table2!$B$1:$Z$1,0),0),"")</f>
        <v/>
      </c>
      <c r="EP46" s="41" t="str">
        <f>IFERROR(VLOOKUP(EP23,[1]Table2!$B$1:$Z$21,MATCH("xGA/90",[1]Table2!$B$1:$Z$1,0),0)*VLOOKUP($B23,[1]Table2!$B$1:$Z$21,MATCH("xG/90",[1]Table2!$B$1:$Z$1,0),0),"")</f>
        <v/>
      </c>
      <c r="EQ46" s="41" t="str">
        <f>IFERROR(VLOOKUP(EQ23,[1]Table2!$B$1:$Z$21,MATCH("xGA/90",[1]Table2!$B$1:$Z$1,0),0)*VLOOKUP($B23,[1]Table2!$B$1:$Z$21,MATCH("xG/90",[1]Table2!$B$1:$Z$1,0),0),"")</f>
        <v/>
      </c>
      <c r="ER46" s="41" t="str">
        <f>IFERROR(VLOOKUP(ER23,[1]Table2!$B$1:$Z$21,MATCH("xGA/90",[1]Table2!$B$1:$Z$1,0),0)*VLOOKUP($B23,[1]Table2!$B$1:$Z$21,MATCH("xG/90",[1]Table2!$B$1:$Z$1,0),0),"")</f>
        <v/>
      </c>
      <c r="ES46" s="41" t="str">
        <f>IFERROR(VLOOKUP(ES23,[1]Table2!$B$1:$Z$21,MATCH("xGA/90",[1]Table2!$B$1:$Z$1,0),0)*VLOOKUP($B23,[1]Table2!$B$1:$Z$21,MATCH("xG/90",[1]Table2!$B$1:$Z$1,0),0),"")</f>
        <v/>
      </c>
      <c r="ET46" s="41">
        <f>IFERROR(VLOOKUP(ET23,[1]Table2!$B$1:$Z$21,MATCH("xGA/90",[1]Table2!$B$1:$Z$1,0),0)*VLOOKUP($B23,[1]Table2!$B$1:$Z$21,MATCH("xG/90",[1]Table2!$B$1:$Z$1,0),0),"")</f>
        <v>1.6664062500000001</v>
      </c>
      <c r="EU46" s="41" t="str">
        <f>IFERROR(VLOOKUP(EU23,[1]Table2!$B$1:$Z$21,MATCH("xGA/90",[1]Table2!$B$1:$Z$1,0),0)*VLOOKUP($B23,[1]Table2!$B$1:$Z$21,MATCH("xG/90",[1]Table2!$B$1:$Z$1,0),0),"")</f>
        <v/>
      </c>
      <c r="EV46" s="41" t="str">
        <f>IFERROR(VLOOKUP(EV23,[1]Table2!$B$1:$Z$21,MATCH("xGA/90",[1]Table2!$B$1:$Z$1,0),0)*VLOOKUP($B23,[1]Table2!$B$1:$Z$21,MATCH("xG/90",[1]Table2!$B$1:$Z$1,0),0),"")</f>
        <v/>
      </c>
      <c r="EW46" s="41" t="str">
        <f>IFERROR(VLOOKUP(EW23,[1]Table2!$B$1:$Z$21,MATCH("xGA/90",[1]Table2!$B$1:$Z$1,0),0)*VLOOKUP($B23,[1]Table2!$B$1:$Z$21,MATCH("xG/90",[1]Table2!$B$1:$Z$1,0),0),"")</f>
        <v/>
      </c>
      <c r="EX46" s="41" t="str">
        <f>IFERROR(VLOOKUP(EX23,[1]Table2!$B$1:$Z$21,MATCH("xGA/90",[1]Table2!$B$1:$Z$1,0),0)*VLOOKUP($B23,[1]Table2!$B$1:$Z$21,MATCH("xG/90",[1]Table2!$B$1:$Z$1,0),0),"")</f>
        <v/>
      </c>
      <c r="EY46" s="41">
        <f>IFERROR(VLOOKUP(EY23,[1]Table2!$B$1:$Z$21,MATCH("xGA/90",[1]Table2!$B$1:$Z$1,0),0)*VLOOKUP($B23,[1]Table2!$B$1:$Z$21,MATCH("xG/90",[1]Table2!$B$1:$Z$1,0),0),"")</f>
        <v>1.2738750000000001</v>
      </c>
      <c r="EZ46" s="41" t="str">
        <f>IFERROR(VLOOKUP(EZ23,[1]Table2!$B$1:$Z$21,MATCH("xGA/90",[1]Table2!$B$1:$Z$1,0),0)*VLOOKUP($B23,[1]Table2!$B$1:$Z$21,MATCH("xG/90",[1]Table2!$B$1:$Z$1,0),0),"")</f>
        <v/>
      </c>
      <c r="FA46" s="41" t="str">
        <f>IFERROR(VLOOKUP(FA23,[1]Table2!$B$1:$Z$21,MATCH("xGA/90",[1]Table2!$B$1:$Z$1,0),0)*VLOOKUP($B23,[1]Table2!$B$1:$Z$21,MATCH("xG/90",[1]Table2!$B$1:$Z$1,0),0),"")</f>
        <v/>
      </c>
      <c r="FB46" s="41" t="str">
        <f>IFERROR(VLOOKUP(FB23,[1]Table2!$B$1:$Z$21,MATCH("xGA/90",[1]Table2!$B$1:$Z$1,0),0)*VLOOKUP($B23,[1]Table2!$B$1:$Z$21,MATCH("xG/90",[1]Table2!$B$1:$Z$1,0),0),"")</f>
        <v/>
      </c>
      <c r="FC46" s="41">
        <f>IFERROR(VLOOKUP(FC23,[1]Table2!$B$1:$Z$21,MATCH("xGA/90",[1]Table2!$B$1:$Z$1,0),0)*VLOOKUP($B23,[1]Table2!$B$1:$Z$21,MATCH("xG/90",[1]Table2!$B$1:$Z$1,0),0),"")</f>
        <v>1.4473046875</v>
      </c>
      <c r="FD46" s="41" t="str">
        <f>IFERROR(VLOOKUP(FD23,[1]Table2!$B$1:$Z$21,MATCH("xGA/90",[1]Table2!$B$1:$Z$1,0),0)*VLOOKUP($B23,[1]Table2!$B$1:$Z$21,MATCH("xG/90",[1]Table2!$B$1:$Z$1,0),0),"")</f>
        <v/>
      </c>
      <c r="FE46" s="41" t="str">
        <f>IFERROR(VLOOKUP(FE23,[1]Table2!$B$1:$Z$21,MATCH("xGA/90",[1]Table2!$B$1:$Z$1,0),0)*VLOOKUP($B23,[1]Table2!$B$1:$Z$21,MATCH("xG/90",[1]Table2!$B$1:$Z$1,0),0),"")</f>
        <v/>
      </c>
      <c r="FF46" s="41" t="str">
        <f>IFERROR(VLOOKUP(FF23,[1]Table2!$B$1:$Z$21,MATCH("xGA/90",[1]Table2!$B$1:$Z$1,0),0)*VLOOKUP($B23,[1]Table2!$B$1:$Z$21,MATCH("xG/90",[1]Table2!$B$1:$Z$1,0),0),"")</f>
        <v/>
      </c>
      <c r="FG46" s="41" t="str">
        <f>IFERROR(VLOOKUP(FG23,[1]Table2!$B$1:$Z$21,MATCH("xGA/90",[1]Table2!$B$1:$Z$1,0),0)*VLOOKUP($B23,[1]Table2!$B$1:$Z$21,MATCH("xG/90",[1]Table2!$B$1:$Z$1,0),0),"")</f>
        <v/>
      </c>
      <c r="FH46" s="41" t="str">
        <f>IFERROR(VLOOKUP(FH23,[1]Table2!$B$1:$Z$21,MATCH("xGA/90",[1]Table2!$B$1:$Z$1,0),0)*VLOOKUP($B23,[1]Table2!$B$1:$Z$21,MATCH("xG/90",[1]Table2!$B$1:$Z$1,0),0),"")</f>
        <v/>
      </c>
      <c r="FI46" s="41" t="str">
        <f>IFERROR(VLOOKUP(FI23,[1]Table2!$B$1:$Z$21,MATCH("xGA/90",[1]Table2!$B$1:$Z$1,0),0)*VLOOKUP($B23,[1]Table2!$B$1:$Z$21,MATCH("xG/90",[1]Table2!$B$1:$Z$1,0),0),"")</f>
        <v/>
      </c>
      <c r="FJ46" s="41" t="str">
        <f>IFERROR(VLOOKUP(FJ23,[1]Table2!$B$1:$Z$21,MATCH("xGA/90",[1]Table2!$B$1:$Z$1,0),0)*VLOOKUP($B23,[1]Table2!$B$1:$Z$21,MATCH("xG/90",[1]Table2!$B$1:$Z$1,0),0),"")</f>
        <v/>
      </c>
      <c r="FK46" s="41" t="str">
        <f>IFERROR(VLOOKUP(FK23,[1]Table2!$B$1:$Z$21,MATCH("xGA/90",[1]Table2!$B$1:$Z$1,0),0)*VLOOKUP($B23,[1]Table2!$B$1:$Z$21,MATCH("xG/90",[1]Table2!$B$1:$Z$1,0),0),"")</f>
        <v/>
      </c>
      <c r="FL46" s="41" t="str">
        <f>IFERROR(VLOOKUP(FL23,[1]Table2!$B$1:$Z$21,MATCH("xGA/90",[1]Table2!$B$1:$Z$1,0),0)*VLOOKUP($B23,[1]Table2!$B$1:$Z$21,MATCH("xG/90",[1]Table2!$B$1:$Z$1,0),0),"")</f>
        <v/>
      </c>
      <c r="FM46" s="41">
        <f>IFERROR(VLOOKUP(FM23,[1]Table2!$B$1:$Z$21,MATCH("xGA/90",[1]Table2!$B$1:$Z$1,0),0)*VLOOKUP($B23,[1]Table2!$B$1:$Z$21,MATCH("xG/90",[1]Table2!$B$1:$Z$1,0),0),"")</f>
        <v>1.2582661290322581</v>
      </c>
      <c r="FN46" s="41" t="str">
        <f>IFERROR(VLOOKUP(FN23,[1]Table2!$B$1:$Z$21,MATCH("xGA/90",[1]Table2!$B$1:$Z$1,0),0)*VLOOKUP($B23,[1]Table2!$B$1:$Z$21,MATCH("xG/90",[1]Table2!$B$1:$Z$1,0),0),"")</f>
        <v/>
      </c>
      <c r="FO46" s="41" t="str">
        <f>IFERROR(VLOOKUP(FO23,[1]Table2!$B$1:$Z$21,MATCH("xGA/90",[1]Table2!$B$1:$Z$1,0),0)*VLOOKUP($B23,[1]Table2!$B$1:$Z$21,MATCH("xG/90",[1]Table2!$B$1:$Z$1,0),0),"")</f>
        <v/>
      </c>
      <c r="FP46" s="41" t="str">
        <f>IFERROR(VLOOKUP(FP23,[1]Table2!$B$1:$Z$21,MATCH("xGA/90",[1]Table2!$B$1:$Z$1,0),0)*VLOOKUP($B23,[1]Table2!$B$1:$Z$21,MATCH("xG/90",[1]Table2!$B$1:$Z$1,0),0),"")</f>
        <v/>
      </c>
      <c r="FQ46" s="41" t="str">
        <f>IFERROR(VLOOKUP(FQ23,[1]Table2!$B$1:$Z$21,MATCH("xGA/90",[1]Table2!$B$1:$Z$1,0),0)*VLOOKUP($B23,[1]Table2!$B$1:$Z$21,MATCH("xG/90",[1]Table2!$B$1:$Z$1,0),0),"")</f>
        <v/>
      </c>
      <c r="FR46" s="41" t="str">
        <f>IFERROR(VLOOKUP(FR23,[1]Table2!$B$1:$Z$21,MATCH("xGA/90",[1]Table2!$B$1:$Z$1,0),0)*VLOOKUP($B23,[1]Table2!$B$1:$Z$21,MATCH("xG/90",[1]Table2!$B$1:$Z$1,0),0),"")</f>
        <v/>
      </c>
      <c r="FS46" s="41" t="str">
        <f>IFERROR(VLOOKUP(FS23,[1]Table2!$B$1:$Z$21,MATCH("xGA/90",[1]Table2!$B$1:$Z$1,0),0)*VLOOKUP($B23,[1]Table2!$B$1:$Z$21,MATCH("xG/90",[1]Table2!$B$1:$Z$1,0),0),"")</f>
        <v/>
      </c>
      <c r="FT46" s="41" t="str">
        <f>IFERROR(VLOOKUP(FT23,[1]Table2!$B$1:$Z$21,MATCH("xGA/90",[1]Table2!$B$1:$Z$1,0),0)*VLOOKUP($B23,[1]Table2!$B$1:$Z$21,MATCH("xG/90",[1]Table2!$B$1:$Z$1,0),0),"")</f>
        <v/>
      </c>
      <c r="FU46" s="41">
        <f>IFERROR(VLOOKUP(FU23,[1]Table2!$B$1:$Z$21,MATCH("xGA/90",[1]Table2!$B$1:$Z$1,0),0)*VLOOKUP($B23,[1]Table2!$B$1:$Z$21,MATCH("xG/90",[1]Table2!$B$1:$Z$1,0),0),"")</f>
        <v>0.80645833333333339</v>
      </c>
      <c r="FV46" s="41" t="str">
        <f>IFERROR(VLOOKUP(FV23,[1]Table2!$B$1:$Z$21,MATCH("xGA/90",[1]Table2!$B$1:$Z$1,0),0)*VLOOKUP($B23,[1]Table2!$B$1:$Z$21,MATCH("xG/90",[1]Table2!$B$1:$Z$1,0),0),"")</f>
        <v/>
      </c>
      <c r="FW46" s="41" t="str">
        <f>IFERROR(VLOOKUP(FW23,[1]Table2!$B$1:$Z$21,MATCH("xGA/90",[1]Table2!$B$1:$Z$1,0),0)*VLOOKUP($B23,[1]Table2!$B$1:$Z$21,MATCH("xG/90",[1]Table2!$B$1:$Z$1,0),0),"")</f>
        <v/>
      </c>
      <c r="FX46" s="41" t="str">
        <f>IFERROR(VLOOKUP(FX23,[1]Table2!$B$1:$Z$21,MATCH("xGA/90",[1]Table2!$B$1:$Z$1,0),0)*VLOOKUP($B23,[1]Table2!$B$1:$Z$21,MATCH("xG/90",[1]Table2!$B$1:$Z$1,0),0),"")</f>
        <v/>
      </c>
      <c r="FY46" s="41" t="str">
        <f>IFERROR(VLOOKUP(FY23,[1]Table2!$B$1:$Z$21,MATCH("xGA/90",[1]Table2!$B$1:$Z$1,0),0)*VLOOKUP($B23,[1]Table2!$B$1:$Z$21,MATCH("xG/90",[1]Table2!$B$1:$Z$1,0),0),"")</f>
        <v/>
      </c>
      <c r="FZ46" s="41" t="str">
        <f>IFERROR(VLOOKUP(FZ23,[1]Table2!$B$1:$Z$21,MATCH("xGA/90",[1]Table2!$B$1:$Z$1,0),0)*VLOOKUP($B23,[1]Table2!$B$1:$Z$21,MATCH("xG/90",[1]Table2!$B$1:$Z$1,0),0),"")</f>
        <v/>
      </c>
      <c r="GA46" s="41" t="str">
        <f>IFERROR(VLOOKUP(GA23,[1]Table2!$B$1:$Z$21,MATCH("xGA/90",[1]Table2!$B$1:$Z$1,0),0)*VLOOKUP($B23,[1]Table2!$B$1:$Z$21,MATCH("xG/90",[1]Table2!$B$1:$Z$1,0),0),"")</f>
        <v/>
      </c>
      <c r="GB46" s="41" t="str">
        <f>IFERROR(VLOOKUP(GB23,[1]Table2!$B$1:$Z$21,MATCH("xGA/90",[1]Table2!$B$1:$Z$1,0),0)*VLOOKUP($B23,[1]Table2!$B$1:$Z$21,MATCH("xG/90",[1]Table2!$B$1:$Z$1,0),0),"")</f>
        <v/>
      </c>
      <c r="GC46" s="41" t="str">
        <f>IFERROR(VLOOKUP(GC23,[1]Table2!$B$1:$Z$21,MATCH("xGA/90",[1]Table2!$B$1:$Z$1,0),0)*VLOOKUP($B23,[1]Table2!$B$1:$Z$21,MATCH("xG/90",[1]Table2!$B$1:$Z$1,0),0),"")</f>
        <v/>
      </c>
      <c r="GD46" s="41" t="str">
        <f>IFERROR(VLOOKUP(GD23,[1]Table2!$B$1:$Z$21,MATCH("xGA/90",[1]Table2!$B$1:$Z$1,0),0)*VLOOKUP($B23,[1]Table2!$B$1:$Z$21,MATCH("xG/90",[1]Table2!$B$1:$Z$1,0),0),"")</f>
        <v/>
      </c>
      <c r="GE46" s="41" t="str">
        <f>IFERROR(VLOOKUP(GE23,[1]Table2!$B$1:$Z$21,MATCH("xGA/90",[1]Table2!$B$1:$Z$1,0),0)*VLOOKUP($B23,[1]Table2!$B$1:$Z$21,MATCH("xG/90",[1]Table2!$B$1:$Z$1,0),0),"")</f>
        <v/>
      </c>
      <c r="GF46" s="41" t="str">
        <f>IFERROR(VLOOKUP(GF23,[1]Table2!$B$1:$Z$21,MATCH("xGA/90",[1]Table2!$B$1:$Z$1,0),0)*VLOOKUP($B23,[1]Table2!$B$1:$Z$21,MATCH("xG/90",[1]Table2!$B$1:$Z$1,0),0),"")</f>
        <v/>
      </c>
      <c r="GG46" s="41" t="str">
        <f>IFERROR(VLOOKUP(GG23,[1]Table2!$B$1:$Z$21,MATCH("xGA/90",[1]Table2!$B$1:$Z$1,0),0)*VLOOKUP($B23,[1]Table2!$B$1:$Z$21,MATCH("xG/90",[1]Table2!$B$1:$Z$1,0),0),"")</f>
        <v/>
      </c>
      <c r="GH46" s="41">
        <f>IFERROR(VLOOKUP(GH23,[1]Table2!$B$1:$Z$21,MATCH("xGA/90",[1]Table2!$B$1:$Z$1,0),0)*VLOOKUP($B23,[1]Table2!$B$1:$Z$21,MATCH("xG/90",[1]Table2!$B$1:$Z$1,0),0),"")</f>
        <v>1.3825000000000001</v>
      </c>
      <c r="GI46" s="41" t="str">
        <f>IFERROR(VLOOKUP(GI23,[1]Table2!$B$1:$Z$21,MATCH("xGA/90",[1]Table2!$B$1:$Z$1,0),0)*VLOOKUP($B23,[1]Table2!$B$1:$Z$21,MATCH("xG/90",[1]Table2!$B$1:$Z$1,0),0),"")</f>
        <v/>
      </c>
      <c r="GJ46" s="41" t="str">
        <f>IFERROR(VLOOKUP(GJ23,[1]Table2!$B$1:$Z$21,MATCH("xGA/90",[1]Table2!$B$1:$Z$1,0),0)*VLOOKUP($B23,[1]Table2!$B$1:$Z$21,MATCH("xG/90",[1]Table2!$B$1:$Z$1,0),0),"")</f>
        <v/>
      </c>
      <c r="GK46" s="41" t="str">
        <f>IFERROR(VLOOKUP(GK23,[1]Table2!$B$1:$Z$21,MATCH("xGA/90",[1]Table2!$B$1:$Z$1,0),0)*VLOOKUP($B23,[1]Table2!$B$1:$Z$21,MATCH("xG/90",[1]Table2!$B$1:$Z$1,0),0),"")</f>
        <v/>
      </c>
      <c r="GL46" s="41" t="str">
        <f>IFERROR(VLOOKUP(GL23,[1]Table2!$B$1:$Z$21,MATCH("xGA/90",[1]Table2!$B$1:$Z$1,0),0)*VLOOKUP($B23,[1]Table2!$B$1:$Z$21,MATCH("xG/90",[1]Table2!$B$1:$Z$1,0),0),"")</f>
        <v/>
      </c>
      <c r="GM46" s="41" t="str">
        <f>IFERROR(VLOOKUP(GM23,[1]Table2!$B$1:$Z$21,MATCH("xGA/90",[1]Table2!$B$1:$Z$1,0),0)*VLOOKUP($B23,[1]Table2!$B$1:$Z$21,MATCH("xG/90",[1]Table2!$B$1:$Z$1,0),0),"")</f>
        <v/>
      </c>
      <c r="GN46" s="41" t="str">
        <f>IFERROR(VLOOKUP(GN23,[1]Table2!$B$1:$Z$21,MATCH("xGA/90",[1]Table2!$B$1:$Z$1,0),0)*VLOOKUP($B23,[1]Table2!$B$1:$Z$21,MATCH("xG/90",[1]Table2!$B$1:$Z$1,0),0),"")</f>
        <v/>
      </c>
      <c r="GO46" s="41">
        <f>IFERROR(VLOOKUP(GO23,[1]Table2!$B$1:$Z$21,MATCH("xGA/90",[1]Table2!$B$1:$Z$1,0),0)*VLOOKUP($B23,[1]Table2!$B$1:$Z$21,MATCH("xG/90",[1]Table2!$B$1:$Z$1,0),0),"")</f>
        <v>1.4226171875000002</v>
      </c>
      <c r="GP46" s="41" t="str">
        <f>IFERROR(VLOOKUP(GP23,[1]Table2!$B$1:$Z$21,MATCH("xGA/90",[1]Table2!$B$1:$Z$1,0),0)*VLOOKUP($B23,[1]Table2!$B$1:$Z$21,MATCH("xG/90",[1]Table2!$B$1:$Z$1,0),0),"")</f>
        <v/>
      </c>
      <c r="GQ46" s="41" t="str">
        <f>IFERROR(VLOOKUP(GQ23,[1]Table2!$B$1:$Z$21,MATCH("xGA/90",[1]Table2!$B$1:$Z$1,0),0)*VLOOKUP($B23,[1]Table2!$B$1:$Z$21,MATCH("xG/90",[1]Table2!$B$1:$Z$1,0),0),"")</f>
        <v/>
      </c>
      <c r="GR46" s="41" t="str">
        <f>IFERROR(VLOOKUP(GR23,[1]Table2!$B$1:$Z$21,MATCH("xGA/90",[1]Table2!$B$1:$Z$1,0),0)*VLOOKUP($B23,[1]Table2!$B$1:$Z$21,MATCH("xG/90",[1]Table2!$B$1:$Z$1,0),0),"")</f>
        <v/>
      </c>
      <c r="GS46" s="41" t="str">
        <f>IFERROR(VLOOKUP(GS23,[1]Table2!$B$1:$Z$21,MATCH("xGA/90",[1]Table2!$B$1:$Z$1,0),0)*VLOOKUP($B23,[1]Table2!$B$1:$Z$21,MATCH("xG/90",[1]Table2!$B$1:$Z$1,0),0),"")</f>
        <v/>
      </c>
      <c r="GT46" s="41" t="str">
        <f>IFERROR(VLOOKUP(GT23,[1]Table2!$B$1:$Z$21,MATCH("xGA/90",[1]Table2!$B$1:$Z$1,0),0)*VLOOKUP($B23,[1]Table2!$B$1:$Z$21,MATCH("xG/90",[1]Table2!$B$1:$Z$1,0),0),"")</f>
        <v/>
      </c>
      <c r="GU46" s="41" t="str">
        <f>IFERROR(VLOOKUP(GU23,[1]Table2!$B$1:$Z$21,MATCH("xGA/90",[1]Table2!$B$1:$Z$1,0),0)*VLOOKUP($B23,[1]Table2!$B$1:$Z$21,MATCH("xG/90",[1]Table2!$B$1:$Z$1,0),0),"")</f>
        <v/>
      </c>
      <c r="GV46" s="41">
        <f>IFERROR(VLOOKUP(GV23,[1]Table2!$B$1:$Z$21,MATCH("xGA/90",[1]Table2!$B$1:$Z$1,0),0)*VLOOKUP($B23,[1]Table2!$B$1:$Z$21,MATCH("xG/90",[1]Table2!$B$1:$Z$1,0),0),"")</f>
        <v>1.7373828124999999</v>
      </c>
      <c r="GW46" s="41" t="str">
        <f>IFERROR(VLOOKUP(GW23,[1]Table2!$B$1:$Z$21,MATCH("xGA/90",[1]Table2!$B$1:$Z$1,0),0)*VLOOKUP($B23,[1]Table2!$B$1:$Z$21,MATCH("xG/90",[1]Table2!$B$1:$Z$1,0),0),"")</f>
        <v/>
      </c>
      <c r="GX46" s="41" t="str">
        <f>IFERROR(VLOOKUP(GX23,[1]Table2!$B$1:$Z$21,MATCH("xGA/90",[1]Table2!$B$1:$Z$1,0),0)*VLOOKUP($B23,[1]Table2!$B$1:$Z$21,MATCH("xG/90",[1]Table2!$B$1:$Z$1,0),0),"")</f>
        <v/>
      </c>
      <c r="GY46" s="41" t="str">
        <f>IFERROR(VLOOKUP(GY23,[1]Table2!$B$1:$Z$21,MATCH("xGA/90",[1]Table2!$B$1:$Z$1,0),0)*VLOOKUP($B23,[1]Table2!$B$1:$Z$21,MATCH("xG/90",[1]Table2!$B$1:$Z$1,0),0),"")</f>
        <v/>
      </c>
      <c r="GZ46" s="41" t="str">
        <f>IFERROR(VLOOKUP(GZ23,[1]Table2!$B$1:$Z$21,MATCH("xGA/90",[1]Table2!$B$1:$Z$1,0),0)*VLOOKUP($B23,[1]Table2!$B$1:$Z$21,MATCH("xG/90",[1]Table2!$B$1:$Z$1,0),0),"")</f>
        <v/>
      </c>
      <c r="HA46" s="41" t="str">
        <f>IFERROR(VLOOKUP(HA23,[1]Table2!$B$1:$Z$21,MATCH("xGA/90",[1]Table2!$B$1:$Z$1,0),0)*VLOOKUP($B23,[1]Table2!$B$1:$Z$21,MATCH("xG/90",[1]Table2!$B$1:$Z$1,0),0),"")</f>
        <v/>
      </c>
      <c r="HB46" s="41">
        <f>IFERROR(VLOOKUP(HB23,[1]Table2!$B$1:$Z$21,MATCH("xGA/90",[1]Table2!$B$1:$Z$1,0),0)*VLOOKUP($B23,[1]Table2!$B$1:$Z$21,MATCH("xG/90",[1]Table2!$B$1:$Z$1,0),0),"")</f>
        <v>1.6182258064516128</v>
      </c>
      <c r="HC46" s="41" t="str">
        <f>IFERROR(VLOOKUP(HC23,[1]Table2!$B$1:$Z$21,MATCH("xGA/90",[1]Table2!$B$1:$Z$1,0),0)*VLOOKUP($B23,[1]Table2!$B$1:$Z$21,MATCH("xG/90",[1]Table2!$B$1:$Z$1,0),0),"")</f>
        <v/>
      </c>
      <c r="HD46" s="41" t="str">
        <f>IFERROR(VLOOKUP(HD23,[1]Table2!$B$1:$Z$21,MATCH("xGA/90",[1]Table2!$B$1:$Z$1,0),0)*VLOOKUP($B23,[1]Table2!$B$1:$Z$21,MATCH("xG/90",[1]Table2!$B$1:$Z$1,0),0),"")</f>
        <v/>
      </c>
      <c r="HE46" s="41" t="str">
        <f>IFERROR(VLOOKUP(HE23,[1]Table2!$B$1:$Z$21,MATCH("xGA/90",[1]Table2!$B$1:$Z$1,0),0)*VLOOKUP($B23,[1]Table2!$B$1:$Z$21,MATCH("xG/90",[1]Table2!$B$1:$Z$1,0),0),"")</f>
        <v/>
      </c>
      <c r="HF46" s="41" t="str">
        <f>IFERROR(VLOOKUP(HF23,[1]Table2!$B$1:$Z$21,MATCH("xGA/90",[1]Table2!$B$1:$Z$1,0),0)*VLOOKUP($B23,[1]Table2!$B$1:$Z$21,MATCH("xG/90",[1]Table2!$B$1:$Z$1,0),0),"")</f>
        <v/>
      </c>
      <c r="HG46" s="41">
        <f>IFERROR(VLOOKUP(HG23,[1]Table2!$B$1:$Z$21,MATCH("xGA/90",[1]Table2!$B$1:$Z$1,0),0)*VLOOKUP($B23,[1]Table2!$B$1:$Z$21,MATCH("xG/90",[1]Table2!$B$1:$Z$1,0),0),"")</f>
        <v>1.3825000000000001</v>
      </c>
      <c r="HH46" s="41" t="str">
        <f>IFERROR(VLOOKUP(HH23,[1]Table2!$B$1:$Z$21,MATCH("xGA/90",[1]Table2!$B$1:$Z$1,0),0)*VLOOKUP($B23,[1]Table2!$B$1:$Z$21,MATCH("xG/90",[1]Table2!$B$1:$Z$1,0),0),"")</f>
        <v/>
      </c>
      <c r="HI46" s="41" t="str">
        <f>IFERROR(VLOOKUP(HI23,[1]Table2!$B$1:$Z$21,MATCH("xGA/90",[1]Table2!$B$1:$Z$1,0),0)*VLOOKUP($B23,[1]Table2!$B$1:$Z$21,MATCH("xG/90",[1]Table2!$B$1:$Z$1,0),0),"")</f>
        <v/>
      </c>
      <c r="HJ46" s="41">
        <f>IFERROR(VLOOKUP(HJ23,[1]Table2!$B$1:$Z$21,MATCH("xGA/90",[1]Table2!$B$1:$Z$1,0),0)*VLOOKUP($B23,[1]Table2!$B$1:$Z$21,MATCH("xG/90",[1]Table2!$B$1:$Z$1,0),0),"")</f>
        <v>1.2714062500000001</v>
      </c>
      <c r="HK46" s="41" t="str">
        <f>IFERROR(VLOOKUP(HK23,[1]Table2!$B$1:$Z$21,MATCH("xGA/90",[1]Table2!$B$1:$Z$1,0),0)*VLOOKUP($B23,[1]Table2!$B$1:$Z$21,MATCH("xG/90",[1]Table2!$B$1:$Z$1,0),0),"")</f>
        <v/>
      </c>
      <c r="HL46" s="41" t="str">
        <f>IFERROR(VLOOKUP(HL23,[1]Table2!$B$1:$Z$21,MATCH("xGA/90",[1]Table2!$B$1:$Z$1,0),0)*VLOOKUP($B23,[1]Table2!$B$1:$Z$21,MATCH("xG/90",[1]Table2!$B$1:$Z$1,0),0),"")</f>
        <v/>
      </c>
      <c r="HM46" s="41" t="str">
        <f>IFERROR(VLOOKUP(HM23,[1]Table2!$B$1:$Z$21,MATCH("xGA/90",[1]Table2!$B$1:$Z$1,0),0)*VLOOKUP($B23,[1]Table2!$B$1:$Z$21,MATCH("xG/90",[1]Table2!$B$1:$Z$1,0),0),"")</f>
        <v/>
      </c>
      <c r="HN46" s="41" t="str">
        <f>IFERROR(VLOOKUP(HN23,[1]Table2!$B$1:$Z$21,MATCH("xGA/90",[1]Table2!$B$1:$Z$1,0),0)*VLOOKUP($B23,[1]Table2!$B$1:$Z$21,MATCH("xG/90",[1]Table2!$B$1:$Z$1,0),0),"")</f>
        <v/>
      </c>
      <c r="HO46" s="41" t="str">
        <f>IFERROR(VLOOKUP(HO23,[1]Table2!$B$1:$Z$21,MATCH("xGA/90",[1]Table2!$B$1:$Z$1,0),0)*VLOOKUP($B23,[1]Table2!$B$1:$Z$21,MATCH("xG/90",[1]Table2!$B$1:$Z$1,0),0),"")</f>
        <v/>
      </c>
      <c r="HP46" s="41" t="str">
        <f>IFERROR(VLOOKUP(HP23,[1]Table2!$B$1:$Z$21,MATCH("xGA/90",[1]Table2!$B$1:$Z$1,0),0)*VLOOKUP($B23,[1]Table2!$B$1:$Z$21,MATCH("xG/90",[1]Table2!$B$1:$Z$1,0),0),"")</f>
        <v/>
      </c>
      <c r="HQ46" s="41" t="str">
        <f>IFERROR(VLOOKUP(HQ23,[1]Table2!$B$1:$Z$21,MATCH("xGA/90",[1]Table2!$B$1:$Z$1,0),0)*VLOOKUP($B23,[1]Table2!$B$1:$Z$21,MATCH("xG/90",[1]Table2!$B$1:$Z$1,0),0),"")</f>
        <v/>
      </c>
      <c r="HR46" s="41">
        <f>IFERROR(VLOOKUP(HR23,[1]Table2!$B$1:$Z$21,MATCH("xGA/90",[1]Table2!$B$1:$Z$1,0),0)*VLOOKUP($B23,[1]Table2!$B$1:$Z$21,MATCH("xG/90",[1]Table2!$B$1:$Z$1,0),0),"")</f>
        <v>1.0129838709677421</v>
      </c>
      <c r="HS46" s="41" t="str">
        <f>IFERROR(VLOOKUP(HS23,[1]Table2!$B$1:$Z$21,MATCH("xGA/90",[1]Table2!$B$1:$Z$1,0),0)*VLOOKUP($B23,[1]Table2!$B$1:$Z$21,MATCH("xG/90",[1]Table2!$B$1:$Z$1,0),0),"")</f>
        <v/>
      </c>
      <c r="HT46" s="41" t="str">
        <f>IFERROR(VLOOKUP(HT23,[1]Table2!$B$1:$Z$21,MATCH("xGA/90",[1]Table2!$B$1:$Z$1,0),0)*VLOOKUP($B23,[1]Table2!$B$1:$Z$21,MATCH("xG/90",[1]Table2!$B$1:$Z$1,0),0),"")</f>
        <v/>
      </c>
      <c r="HU46" s="41" t="str">
        <f>IFERROR(VLOOKUP(HU23,[1]Table2!$B$1:$Z$21,MATCH("xGA/90",[1]Table2!$B$1:$Z$1,0),0)*VLOOKUP($B23,[1]Table2!$B$1:$Z$21,MATCH("xG/90",[1]Table2!$B$1:$Z$1,0),0),"")</f>
        <v/>
      </c>
      <c r="HV46" s="41" t="str">
        <f>IFERROR(VLOOKUP(HV23,[1]Table2!$B$1:$Z$21,MATCH("xGA/90",[1]Table2!$B$1:$Z$1,0),0)*VLOOKUP($B23,[1]Table2!$B$1:$Z$21,MATCH("xG/90",[1]Table2!$B$1:$Z$1,0),0),"")</f>
        <v/>
      </c>
      <c r="HW46" s="41" t="str">
        <f>IFERROR(VLOOKUP(HW23,[1]Table2!$B$1:$Z$21,MATCH("xGA/90",[1]Table2!$B$1:$Z$1,0),0)*VLOOKUP($B23,[1]Table2!$B$1:$Z$21,MATCH("xG/90",[1]Table2!$B$1:$Z$1,0),0),"")</f>
        <v/>
      </c>
      <c r="HX46" s="41">
        <f>IFERROR(VLOOKUP(HX23,[1]Table2!$B$1:$Z$21,MATCH("xGA/90",[1]Table2!$B$1:$Z$1,0),0)*VLOOKUP($B23,[1]Table2!$B$1:$Z$21,MATCH("xG/90",[1]Table2!$B$1:$Z$1,0),0),"")</f>
        <v>1.6602343749999999</v>
      </c>
      <c r="HY46" s="41" t="str">
        <f>IFERROR(VLOOKUP(HY23,[1]Table2!$B$1:$Z$21,MATCH("xGA/90",[1]Table2!$B$1:$Z$1,0),0)*VLOOKUP($B23,[1]Table2!$B$1:$Z$21,MATCH("xG/90",[1]Table2!$B$1:$Z$1,0),0),"")</f>
        <v/>
      </c>
      <c r="HZ46" s="41" t="str">
        <f>IFERROR(VLOOKUP(HZ23,[1]Table2!$B$1:$Z$21,MATCH("xGA/90",[1]Table2!$B$1:$Z$1,0),0)*VLOOKUP($B23,[1]Table2!$B$1:$Z$21,MATCH("xG/90",[1]Table2!$B$1:$Z$1,0),0),"")</f>
        <v/>
      </c>
      <c r="IA46" s="41" t="str">
        <f>IFERROR(VLOOKUP(IA23,[1]Table2!$B$1:$Z$21,MATCH("xGA/90",[1]Table2!$B$1:$Z$1,0),0)*VLOOKUP($B23,[1]Table2!$B$1:$Z$21,MATCH("xG/90",[1]Table2!$B$1:$Z$1,0),0),"")</f>
        <v/>
      </c>
      <c r="IB46" s="41" t="str">
        <f>IFERROR(VLOOKUP(IB23,[1]Table2!$B$1:$Z$21,MATCH("xGA/90",[1]Table2!$B$1:$Z$1,0),0)*VLOOKUP($B23,[1]Table2!$B$1:$Z$21,MATCH("xG/90",[1]Table2!$B$1:$Z$1,0),0),"")</f>
        <v/>
      </c>
      <c r="IC46" s="41" t="str">
        <f>IFERROR(VLOOKUP(IC23,[1]Table2!$B$1:$Z$21,MATCH("xGA/90",[1]Table2!$B$1:$Z$1,0),0)*VLOOKUP($B23,[1]Table2!$B$1:$Z$21,MATCH("xG/90",[1]Table2!$B$1:$Z$1,0),0),"")</f>
        <v/>
      </c>
      <c r="ID46" s="41" t="str">
        <f>IFERROR(VLOOKUP(ID23,[1]Table2!$B$1:$Z$21,MATCH("xGA/90",[1]Table2!$B$1:$Z$1,0),0)*VLOOKUP($B23,[1]Table2!$B$1:$Z$21,MATCH("xG/90",[1]Table2!$B$1:$Z$1,0),0),"")</f>
        <v/>
      </c>
      <c r="IE46" s="41" t="str">
        <f>IFERROR(VLOOKUP(IE23,[1]Table2!$B$1:$Z$21,MATCH("xGA/90",[1]Table2!$B$1:$Z$1,0),0)*VLOOKUP($B23,[1]Table2!$B$1:$Z$21,MATCH("xG/90",[1]Table2!$B$1:$Z$1,0),0),"")</f>
        <v/>
      </c>
      <c r="IF46" s="41" t="str">
        <f>IFERROR(VLOOKUP(IF23,[1]Table2!$B$1:$Z$21,MATCH("xGA/90",[1]Table2!$B$1:$Z$1,0),0)*VLOOKUP($B23,[1]Table2!$B$1:$Z$21,MATCH("xG/90",[1]Table2!$B$1:$Z$1,0),0),"")</f>
        <v/>
      </c>
      <c r="IG46" s="41" t="str">
        <f>IFERROR(VLOOKUP(IG23,[1]Table2!$B$1:$Z$21,MATCH("xGA/90",[1]Table2!$B$1:$Z$1,0),0)*VLOOKUP($B23,[1]Table2!$B$1:$Z$21,MATCH("xG/90",[1]Table2!$B$1:$Z$1,0),0),"")</f>
        <v/>
      </c>
      <c r="IH46" s="41" t="str">
        <f>IFERROR(VLOOKUP(IH23,[1]Table2!$B$1:$Z$21,MATCH("xGA/90",[1]Table2!$B$1:$Z$1,0),0)*VLOOKUP($B23,[1]Table2!$B$1:$Z$21,MATCH("xG/90",[1]Table2!$B$1:$Z$1,0),0),"")</f>
        <v/>
      </c>
      <c r="II46" s="41" t="str">
        <f>IFERROR(VLOOKUP(II23,[1]Table2!$B$1:$Z$21,MATCH("xGA/90",[1]Table2!$B$1:$Z$1,0),0)*VLOOKUP($B23,[1]Table2!$B$1:$Z$21,MATCH("xG/90",[1]Table2!$B$1:$Z$1,0),0),"")</f>
        <v/>
      </c>
      <c r="IJ46" s="41" t="str">
        <f>IFERROR(VLOOKUP(IJ23,[1]Table2!$B$1:$Z$21,MATCH("xGA/90",[1]Table2!$B$1:$Z$1,0),0)*VLOOKUP($B23,[1]Table2!$B$1:$Z$21,MATCH("xG/90",[1]Table2!$B$1:$Z$1,0),0),"")</f>
        <v/>
      </c>
      <c r="IK46" s="41" t="str">
        <f>IFERROR(VLOOKUP(IK23,[1]Table2!$B$1:$Z$21,MATCH("xGA/90",[1]Table2!$B$1:$Z$1,0),0)*VLOOKUP($B23,[1]Table2!$B$1:$Z$21,MATCH("xG/90",[1]Table2!$B$1:$Z$1,0),0),"")</f>
        <v/>
      </c>
      <c r="IL46" s="41">
        <f>IFERROR(VLOOKUP(IL23,[1]Table2!$B$1:$Z$21,MATCH("xGA/90",[1]Table2!$B$1:$Z$1,0),0)*VLOOKUP($B23,[1]Table2!$B$1:$Z$21,MATCH("xG/90",[1]Table2!$B$1:$Z$1,0),0),"")</f>
        <v>1.6664062500000001</v>
      </c>
      <c r="IM46" s="41" t="str">
        <f>IFERROR(VLOOKUP(IM23,[1]Table2!$B$1:$Z$21,MATCH("xGA/90",[1]Table2!$B$1:$Z$1,0),0)*VLOOKUP($B23,[1]Table2!$B$1:$Z$21,MATCH("xG/90",[1]Table2!$B$1:$Z$1,0),0),"")</f>
        <v/>
      </c>
      <c r="IN46" s="41" t="str">
        <f>IFERROR(VLOOKUP(IN23,[1]Table2!$B$1:$Z$21,MATCH("xGA/90",[1]Table2!$B$1:$Z$1,0),0)*VLOOKUP($B23,[1]Table2!$B$1:$Z$21,MATCH("xG/90",[1]Table2!$B$1:$Z$1,0),0),"")</f>
        <v/>
      </c>
      <c r="IO46" s="41" t="str">
        <f>IFERROR(VLOOKUP(IO23,[1]Table2!$B$1:$Z$21,MATCH("xGA/90",[1]Table2!$B$1:$Z$1,0),0)*VLOOKUP($B23,[1]Table2!$B$1:$Z$21,MATCH("xG/90",[1]Table2!$B$1:$Z$1,0),0),"")</f>
        <v/>
      </c>
      <c r="IP46" s="41" t="str">
        <f>IFERROR(VLOOKUP(IP23,[1]Table2!$B$1:$Z$21,MATCH("xGA/90",[1]Table2!$B$1:$Z$1,0),0)*VLOOKUP($B23,[1]Table2!$B$1:$Z$21,MATCH("xG/90",[1]Table2!$B$1:$Z$1,0),0),"")</f>
        <v/>
      </c>
      <c r="IQ46" s="41" t="str">
        <f>IFERROR(VLOOKUP(IQ23,[1]Table2!$B$1:$Z$21,MATCH("xGA/90",[1]Table2!$B$1:$Z$1,0),0)*VLOOKUP($B23,[1]Table2!$B$1:$Z$21,MATCH("xG/90",[1]Table2!$B$1:$Z$1,0),0),"")</f>
        <v/>
      </c>
      <c r="IR46" s="41" t="str">
        <f>IFERROR(VLOOKUP(IR23,[1]Table2!$B$1:$Z$21,MATCH("xGA/90",[1]Table2!$B$1:$Z$1,0),0)*VLOOKUP($B23,[1]Table2!$B$1:$Z$21,MATCH("xG/90",[1]Table2!$B$1:$Z$1,0),0),"")</f>
        <v/>
      </c>
      <c r="IS46" s="41">
        <f>IFERROR(VLOOKUP(IS23,[1]Table2!$B$1:$Z$21,MATCH("xGA/90",[1]Table2!$B$1:$Z$1,0),0)*VLOOKUP($B23,[1]Table2!$B$1:$Z$21,MATCH("xG/90",[1]Table2!$B$1:$Z$1,0),0),"")</f>
        <v>1.2455241935483872</v>
      </c>
      <c r="IT46" s="41" t="str">
        <f>IFERROR(VLOOKUP(IT23,[1]Table2!$B$1:$Z$21,MATCH("xGA/90",[1]Table2!$B$1:$Z$1,0),0)*VLOOKUP($B23,[1]Table2!$B$1:$Z$21,MATCH("xG/90",[1]Table2!$B$1:$Z$1,0),0),"")</f>
        <v/>
      </c>
      <c r="IU46" s="41" t="str">
        <f>IFERROR(VLOOKUP(IU23,[1]Table2!$B$1:$Z$21,MATCH("xGA/90",[1]Table2!$B$1:$Z$1,0),0)*VLOOKUP($B23,[1]Table2!$B$1:$Z$21,MATCH("xG/90",[1]Table2!$B$1:$Z$1,0),0),"")</f>
        <v/>
      </c>
      <c r="IV46" s="41" t="str">
        <f>IFERROR(VLOOKUP(IV23,[1]Table2!$B$1:$Z$21,MATCH("xGA/90",[1]Table2!$B$1:$Z$1,0),0)*VLOOKUP($B23,[1]Table2!$B$1:$Z$21,MATCH("xG/90",[1]Table2!$B$1:$Z$1,0),0),"")</f>
        <v/>
      </c>
      <c r="IW46" s="41" t="str">
        <f>IFERROR(VLOOKUP(IW23,[1]Table2!$B$1:$Z$21,MATCH("xGA/90",[1]Table2!$B$1:$Z$1,0),0)*VLOOKUP($B23,[1]Table2!$B$1:$Z$21,MATCH("xG/90",[1]Table2!$B$1:$Z$1,0),0),"")</f>
        <v/>
      </c>
      <c r="IX46" s="41" t="str">
        <f>IFERROR(VLOOKUP(IX23,[1]Table2!$B$1:$Z$21,MATCH("xGA/90",[1]Table2!$B$1:$Z$1,0),0)*VLOOKUP($B23,[1]Table2!$B$1:$Z$21,MATCH("xG/90",[1]Table2!$B$1:$Z$1,0),0),"")</f>
        <v/>
      </c>
      <c r="IY46" s="41" t="str">
        <f>IFERROR(VLOOKUP(IY23,[1]Table2!$B$1:$Z$21,MATCH("xGA/90",[1]Table2!$B$1:$Z$1,0),0)*VLOOKUP($B23,[1]Table2!$B$1:$Z$21,MATCH("xG/90",[1]Table2!$B$1:$Z$1,0),0),"")</f>
        <v/>
      </c>
      <c r="IZ46" s="41">
        <f>IFERROR(VLOOKUP(IZ23,[1]Table2!$B$1:$Z$21,MATCH("xGA/90",[1]Table2!$B$1:$Z$1,0),0)*VLOOKUP($B23,[1]Table2!$B$1:$Z$21,MATCH("xG/90",[1]Table2!$B$1:$Z$1,0),0),"")</f>
        <v>1.2991796875000001</v>
      </c>
      <c r="JA46" s="41" t="str">
        <f>IFERROR(VLOOKUP(JA23,[1]Table2!$B$1:$Z$21,MATCH("xGA/90",[1]Table2!$B$1:$Z$1,0),0)*VLOOKUP($B23,[1]Table2!$B$1:$Z$21,MATCH("xG/90",[1]Table2!$B$1:$Z$1,0),0),"")</f>
        <v/>
      </c>
      <c r="JB46" s="41" t="str">
        <f>IFERROR(VLOOKUP(JB23,[1]Table2!$B$1:$Z$21,MATCH("xGA/90",[1]Table2!$B$1:$Z$1,0),0)*VLOOKUP($B23,[1]Table2!$B$1:$Z$21,MATCH("xG/90",[1]Table2!$B$1:$Z$1,0),0),"")</f>
        <v/>
      </c>
      <c r="JC46" s="41" t="str">
        <f>IFERROR(VLOOKUP(JC23,[1]Table2!$B$1:$Z$21,MATCH("xGA/90",[1]Table2!$B$1:$Z$1,0),0)*VLOOKUP($B23,[1]Table2!$B$1:$Z$21,MATCH("xG/90",[1]Table2!$B$1:$Z$1,0),0),"")</f>
        <v/>
      </c>
      <c r="JD46" s="41" t="str">
        <f>IFERROR(VLOOKUP(JD23,[1]Table2!$B$1:$Z$21,MATCH("xGA/90",[1]Table2!$B$1:$Z$1,0),0)*VLOOKUP($B23,[1]Table2!$B$1:$Z$21,MATCH("xG/90",[1]Table2!$B$1:$Z$1,0),0),"")</f>
        <v/>
      </c>
      <c r="JE46" s="41" t="str">
        <f>IFERROR(VLOOKUP(JE23,[1]Table2!$B$1:$Z$21,MATCH("xGA/90",[1]Table2!$B$1:$Z$1,0),0)*VLOOKUP($B23,[1]Table2!$B$1:$Z$21,MATCH("xG/90",[1]Table2!$B$1:$Z$1,0),0),"")</f>
        <v/>
      </c>
      <c r="JF46" s="41" t="str">
        <f>IFERROR(VLOOKUP(JF23,[1]Table2!$B$1:$Z$21,MATCH("xGA/90",[1]Table2!$B$1:$Z$1,0),0)*VLOOKUP($B23,[1]Table2!$B$1:$Z$21,MATCH("xG/90",[1]Table2!$B$1:$Z$1,0),0),"")</f>
        <v/>
      </c>
      <c r="JG46" s="41">
        <f>IFERROR(VLOOKUP(JG23,[1]Table2!$B$1:$Z$21,MATCH("xGA/90",[1]Table2!$B$1:$Z$1,0),0)*VLOOKUP($B23,[1]Table2!$B$1:$Z$21,MATCH("xG/90",[1]Table2!$B$1:$Z$1,0),0),"")</f>
        <v>1.5954296875000002</v>
      </c>
      <c r="JH46" s="41" t="str">
        <f>IFERROR(VLOOKUP(JH23,[1]Table2!$B$1:$Z$21,MATCH("xGA/90",[1]Table2!$B$1:$Z$1,0),0)*VLOOKUP($B23,[1]Table2!$B$1:$Z$21,MATCH("xG/90",[1]Table2!$B$1:$Z$1,0),0),"")</f>
        <v/>
      </c>
      <c r="JI46" s="41" t="str">
        <f>IFERROR(VLOOKUP(JI23,[1]Table2!$B$1:$Z$21,MATCH("xGA/90",[1]Table2!$B$1:$Z$1,0),0)*VLOOKUP($B23,[1]Table2!$B$1:$Z$21,MATCH("xG/90",[1]Table2!$B$1:$Z$1,0),0),"")</f>
        <v/>
      </c>
      <c r="JJ46" s="41">
        <f>IFERROR(VLOOKUP(JJ23,[1]Table2!$B$1:$Z$21,MATCH("xGA/90",[1]Table2!$B$1:$Z$1,0),0)*VLOOKUP($B23,[1]Table2!$B$1:$Z$21,MATCH("xG/90",[1]Table2!$B$1:$Z$1,0),0),"")</f>
        <v>1.2837500000000002</v>
      </c>
      <c r="JK46" s="41" t="str">
        <f>IFERROR(VLOOKUP(JK23,[1]Table2!$B$1:$Z$21,MATCH("xGA/90",[1]Table2!$B$1:$Z$1,0),0)*VLOOKUP($B23,[1]Table2!$B$1:$Z$21,MATCH("xG/90",[1]Table2!$B$1:$Z$1,0),0),"")</f>
        <v/>
      </c>
      <c r="JL46" s="41" t="str">
        <f>IFERROR(VLOOKUP(JL23,[1]Table2!$B$1:$Z$21,MATCH("xGA/90",[1]Table2!$B$1:$Z$1,0),0)*VLOOKUP($B23,[1]Table2!$B$1:$Z$21,MATCH("xG/90",[1]Table2!$B$1:$Z$1,0),0),"")</f>
        <v/>
      </c>
      <c r="JM46" s="41" t="str">
        <f>IFERROR(VLOOKUP(JM23,[1]Table2!$B$1:$Z$21,MATCH("xGA/90",[1]Table2!$B$1:$Z$1,0),0)*VLOOKUP($B23,[1]Table2!$B$1:$Z$21,MATCH("xG/90",[1]Table2!$B$1:$Z$1,0),0),"")</f>
        <v/>
      </c>
      <c r="JN46" s="41">
        <f>IFERROR(VLOOKUP(JN23,[1]Table2!$B$1:$Z$21,MATCH("xGA/90",[1]Table2!$B$1:$Z$1,0),0)*VLOOKUP($B23,[1]Table2!$B$1:$Z$21,MATCH("xG/90",[1]Table2!$B$1:$Z$1,0),0),"")</f>
        <v>1.1441379310344828</v>
      </c>
      <c r="JO46" s="41" t="str">
        <f>IFERROR(VLOOKUP(JO23,[1]Table2!$B$1:$Z$21,MATCH("xGA/90",[1]Table2!$B$1:$Z$1,0),0)*VLOOKUP($B23,[1]Table2!$B$1:$Z$21,MATCH("xG/90",[1]Table2!$B$1:$Z$1,0),0),"")</f>
        <v/>
      </c>
      <c r="JP46" s="41" t="str">
        <f>IFERROR(VLOOKUP(JP23,[1]Table2!$B$1:$Z$21,MATCH("xGA/90",[1]Table2!$B$1:$Z$1,0),0)*VLOOKUP($B23,[1]Table2!$B$1:$Z$21,MATCH("xG/90",[1]Table2!$B$1:$Z$1,0),0),"")</f>
        <v/>
      </c>
      <c r="JQ46" s="41" t="str">
        <f>IFERROR(VLOOKUP(JQ23,[1]Table2!$B$1:$Z$21,MATCH("xGA/90",[1]Table2!$B$1:$Z$1,0),0)*VLOOKUP($B23,[1]Table2!$B$1:$Z$21,MATCH("xG/90",[1]Table2!$B$1:$Z$1,0),0),"")</f>
        <v/>
      </c>
      <c r="JR46" s="41" t="str">
        <f>IFERROR(VLOOKUP(JR23,[1]Table2!$B$1:$Z$21,MATCH("xGA/90",[1]Table2!$B$1:$Z$1,0),0)*VLOOKUP($B23,[1]Table2!$B$1:$Z$21,MATCH("xG/90",[1]Table2!$B$1:$Z$1,0),0),"")</f>
        <v/>
      </c>
      <c r="JS46" s="41" t="str">
        <f>IFERROR(VLOOKUP(JS23,[1]Table2!$B$1:$Z$21,MATCH("xGA/90",[1]Table2!$B$1:$Z$1,0),0)*VLOOKUP($B23,[1]Table2!$B$1:$Z$21,MATCH("xG/90",[1]Table2!$B$1:$Z$1,0),0),"")</f>
        <v/>
      </c>
      <c r="JT46" s="41" t="str">
        <f>IFERROR(VLOOKUP(JT23,[1]Table2!$B$1:$Z$21,MATCH("xGA/90",[1]Table2!$B$1:$Z$1,0),0)*VLOOKUP($B23,[1]Table2!$B$1:$Z$21,MATCH("xG/90",[1]Table2!$B$1:$Z$1,0),0),"")</f>
        <v/>
      </c>
      <c r="JU46" s="41">
        <f>IFERROR(VLOOKUP(JU23,[1]Table2!$B$1:$Z$21,MATCH("xGA/90",[1]Table2!$B$1:$Z$1,0),0)*VLOOKUP($B23,[1]Table2!$B$1:$Z$21,MATCH("xG/90",[1]Table2!$B$1:$Z$1,0),0),"")</f>
        <v>1.4473046875</v>
      </c>
      <c r="JV46" s="41" t="str">
        <f>IFERROR(VLOOKUP(JV23,[1]Table2!$B$1:$Z$21,MATCH("xGA/90",[1]Table2!$B$1:$Z$1,0),0)*VLOOKUP($B23,[1]Table2!$B$1:$Z$21,MATCH("xG/90",[1]Table2!$B$1:$Z$1,0),0),"")</f>
        <v/>
      </c>
      <c r="JW46" s="41" t="str">
        <f>IFERROR(VLOOKUP(JW23,[1]Table2!$B$1:$Z$21,MATCH("xGA/90",[1]Table2!$B$1:$Z$1,0),0)*VLOOKUP($B23,[1]Table2!$B$1:$Z$21,MATCH("xG/90",[1]Table2!$B$1:$Z$1,0),0),"")</f>
        <v/>
      </c>
      <c r="JX46" s="41" t="str">
        <f>IFERROR(VLOOKUP(JX23,[1]Table2!$B$1:$Z$21,MATCH("xGA/90",[1]Table2!$B$1:$Z$1,0),0)*VLOOKUP($B23,[1]Table2!$B$1:$Z$21,MATCH("xG/90",[1]Table2!$B$1:$Z$1,0),0),"")</f>
        <v/>
      </c>
      <c r="JY46" s="41" t="str">
        <f>IFERROR(VLOOKUP(JY23,[1]Table2!$B$1:$Z$21,MATCH("xGA/90",[1]Table2!$B$1:$Z$1,0),0)*VLOOKUP($B23,[1]Table2!$B$1:$Z$21,MATCH("xG/90",[1]Table2!$B$1:$Z$1,0),0),"")</f>
        <v/>
      </c>
      <c r="JZ46" s="41" t="str">
        <f>IFERROR(VLOOKUP(JZ23,[1]Table2!$B$1:$Z$21,MATCH("xGA/90",[1]Table2!$B$1:$Z$1,0),0)*VLOOKUP($B23,[1]Table2!$B$1:$Z$21,MATCH("xG/90",[1]Table2!$B$1:$Z$1,0),0),"")</f>
        <v/>
      </c>
      <c r="KA46" s="41" t="str">
        <f>IFERROR(VLOOKUP(KA23,[1]Table2!$B$1:$Z$21,MATCH("xGA/90",[1]Table2!$B$1:$Z$1,0),0)*VLOOKUP($B23,[1]Table2!$B$1:$Z$21,MATCH("xG/90",[1]Table2!$B$1:$Z$1,0),0),"")</f>
        <v/>
      </c>
      <c r="KB46" s="41">
        <f>IFERROR(VLOOKUP(KB23,[1]Table2!$B$1:$Z$21,MATCH("xGA/90",[1]Table2!$B$1:$Z$1,0),0)*VLOOKUP($B23,[1]Table2!$B$1:$Z$21,MATCH("xG/90",[1]Table2!$B$1:$Z$1,0),0),"")</f>
        <v>1.2738750000000001</v>
      </c>
      <c r="KC46" s="41" t="str">
        <f>IFERROR(VLOOKUP(KC23,[1]Table2!$B$1:$Z$21,MATCH("xGA/90",[1]Table2!$B$1:$Z$1,0),0)*VLOOKUP($B23,[1]Table2!$B$1:$Z$21,MATCH("xG/90",[1]Table2!$B$1:$Z$1,0),0),"")</f>
        <v/>
      </c>
      <c r="KD46" s="41" t="str">
        <f>IFERROR(VLOOKUP(KD23,[1]Table2!$B$1:$Z$21,MATCH("xGA/90",[1]Table2!$B$1:$Z$1,0),0)*VLOOKUP($B23,[1]Table2!$B$1:$Z$21,MATCH("xG/90",[1]Table2!$B$1:$Z$1,0),0),"")</f>
        <v/>
      </c>
      <c r="KE46" s="41" t="str">
        <f>IFERROR(VLOOKUP(KE23,[1]Table2!$B$1:$Z$21,MATCH("xGA/90",[1]Table2!$B$1:$Z$1,0),0)*VLOOKUP($B23,[1]Table2!$B$1:$Z$21,MATCH("xG/90",[1]Table2!$B$1:$Z$1,0),0),"")</f>
        <v/>
      </c>
      <c r="KF46" s="41" t="str">
        <f>IFERROR(VLOOKUP(KF23,[1]Table2!$B$1:$Z$21,MATCH("xGA/90",[1]Table2!$B$1:$Z$1,0),0)*VLOOKUP($B23,[1]Table2!$B$1:$Z$21,MATCH("xG/90",[1]Table2!$B$1:$Z$1,0),0),"")</f>
        <v/>
      </c>
      <c r="KG46" s="41" t="str">
        <f>IFERROR(VLOOKUP(KG23,[1]Table2!$B$1:$Z$21,MATCH("xGA/90",[1]Table2!$B$1:$Z$1,0),0)*VLOOKUP($B23,[1]Table2!$B$1:$Z$21,MATCH("xG/90",[1]Table2!$B$1:$Z$1,0),0),"")</f>
        <v/>
      </c>
      <c r="KH46" s="41" t="str">
        <f>IFERROR(VLOOKUP(KH23,[1]Table2!$B$1:$Z$21,MATCH("xGA/90",[1]Table2!$B$1:$Z$1,0),0)*VLOOKUP($B23,[1]Table2!$B$1:$Z$21,MATCH("xG/90",[1]Table2!$B$1:$Z$1,0),0),"")</f>
        <v/>
      </c>
      <c r="KI46" s="41">
        <f>IFERROR(VLOOKUP(KI23,[1]Table2!$B$1:$Z$21,MATCH("xGA/90",[1]Table2!$B$1:$Z$1,0),0)*VLOOKUP($B23,[1]Table2!$B$1:$Z$21,MATCH("xG/90",[1]Table2!$B$1:$Z$1,0),0),"")</f>
        <v>1.6664062500000001</v>
      </c>
      <c r="KJ46" s="41" t="str">
        <f>IFERROR(VLOOKUP(KJ23,[1]Table2!$B$1:$Z$21,MATCH("xGA/90",[1]Table2!$B$1:$Z$1,0),0)*VLOOKUP($B23,[1]Table2!$B$1:$Z$21,MATCH("xG/90",[1]Table2!$B$1:$Z$1,0),0),"")</f>
        <v/>
      </c>
      <c r="KK46" s="41" t="str">
        <f>IFERROR(VLOOKUP(KK23,[1]Table2!$B$1:$Z$21,MATCH("xGA/90",[1]Table2!$B$1:$Z$1,0),0)*VLOOKUP($B23,[1]Table2!$B$1:$Z$21,MATCH("xG/90",[1]Table2!$B$1:$Z$1,0),0),"")</f>
        <v/>
      </c>
      <c r="KL46" s="41" t="str">
        <f>IFERROR(VLOOKUP(KL23,[1]Table2!$B$1:$Z$21,MATCH("xGA/90",[1]Table2!$B$1:$Z$1,0),0)*VLOOKUP($B23,[1]Table2!$B$1:$Z$21,MATCH("xG/90",[1]Table2!$B$1:$Z$1,0),0),"")</f>
        <v/>
      </c>
      <c r="KM46" s="41" t="str">
        <f>IFERROR(VLOOKUP(KM23,[1]Table2!$B$1:$Z$21,MATCH("xGA/90",[1]Table2!$B$1:$Z$1,0),0)*VLOOKUP($B23,[1]Table2!$B$1:$Z$21,MATCH("xG/90",[1]Table2!$B$1:$Z$1,0),0),"")</f>
        <v/>
      </c>
      <c r="KN46" s="41" t="str">
        <f>IFERROR(VLOOKUP(KN23,[1]Table2!$B$1:$Z$21,MATCH("xGA/90",[1]Table2!$B$1:$Z$1,0),0)*VLOOKUP($B23,[1]Table2!$B$1:$Z$21,MATCH("xG/90",[1]Table2!$B$1:$Z$1,0),0),"")</f>
        <v/>
      </c>
      <c r="KO46" s="41" t="str">
        <f>IFERROR(VLOOKUP(KO23,[1]Table2!$B$1:$Z$21,MATCH("xGA/90",[1]Table2!$B$1:$Z$1,0),0)*VLOOKUP($B23,[1]Table2!$B$1:$Z$21,MATCH("xG/90",[1]Table2!$B$1:$Z$1,0),0),"")</f>
        <v/>
      </c>
      <c r="KP46" s="41" t="str">
        <f>IFERROR(VLOOKUP(KP23,[1]Table2!$B$1:$Z$21,MATCH("xGA/90",[1]Table2!$B$1:$Z$1,0),0)*VLOOKUP($B23,[1]Table2!$B$1:$Z$21,MATCH("xG/90",[1]Table2!$B$1:$Z$1,0),0),"")</f>
        <v/>
      </c>
      <c r="KQ46" s="41">
        <f>IFERROR(VLOOKUP(KQ23,[1]Table2!$B$1:$Z$21,MATCH("xGA/90",[1]Table2!$B$1:$Z$1,0),0)*VLOOKUP($B23,[1]Table2!$B$1:$Z$21,MATCH("xG/90",[1]Table2!$B$1:$Z$1,0),0),"")</f>
        <v>1.0708203125000002</v>
      </c>
      <c r="KR46" s="41" t="str">
        <f>IFERROR(VLOOKUP(KR23,[1]Table2!$B$1:$Z$21,MATCH("xGA/90",[1]Table2!$B$1:$Z$1,0),0)*VLOOKUP($B23,[1]Table2!$B$1:$Z$21,MATCH("xG/90",[1]Table2!$B$1:$Z$1,0),0),"")</f>
        <v/>
      </c>
      <c r="KS46" s="41" t="str">
        <f>IFERROR(VLOOKUP(KS23,[1]Table2!$B$1:$Z$21,MATCH("xGA/90",[1]Table2!$B$1:$Z$1,0),0)*VLOOKUP($B23,[1]Table2!$B$1:$Z$21,MATCH("xG/90",[1]Table2!$B$1:$Z$1,0),0),"")</f>
        <v/>
      </c>
      <c r="KT46" s="41" t="str">
        <f>IFERROR(VLOOKUP(KT23,[1]Table2!$B$1:$Z$21,MATCH("xGA/90",[1]Table2!$B$1:$Z$1,0),0)*VLOOKUP($B23,[1]Table2!$B$1:$Z$21,MATCH("xG/90",[1]Table2!$B$1:$Z$1,0),0),"")</f>
        <v/>
      </c>
      <c r="KU46" s="41" t="str">
        <f>IFERROR(VLOOKUP(KU23,[1]Table2!$B$1:$Z$21,MATCH("xGA/90",[1]Table2!$B$1:$Z$1,0),0)*VLOOKUP($B23,[1]Table2!$B$1:$Z$21,MATCH("xG/90",[1]Table2!$B$1:$Z$1,0),0),"")</f>
        <v/>
      </c>
      <c r="KV46" s="41" t="str">
        <f>IFERROR(VLOOKUP(KV23,[1]Table2!$B$1:$Z$21,MATCH("xGA/90",[1]Table2!$B$1:$Z$1,0),0)*VLOOKUP($B23,[1]Table2!$B$1:$Z$21,MATCH("xG/90",[1]Table2!$B$1:$Z$1,0),0),"")</f>
        <v/>
      </c>
      <c r="KW46" s="41" t="str">
        <f>IFERROR(VLOOKUP(KW23,[1]Table2!$B$1:$Z$21,MATCH("xGA/90",[1]Table2!$B$1:$Z$1,0),0)*VLOOKUP($B23,[1]Table2!$B$1:$Z$21,MATCH("xG/90",[1]Table2!$B$1:$Z$1,0),0),"")</f>
        <v/>
      </c>
      <c r="KX46" s="41" t="str">
        <f>IFERROR(VLOOKUP(KX23,[1]Table2!$B$1:$Z$21,MATCH("xGA/90",[1]Table2!$B$1:$Z$1,0),0)*VLOOKUP($B23,[1]Table2!$B$1:$Z$21,MATCH("xG/90",[1]Table2!$B$1:$Z$1,0),0),"")</f>
        <v/>
      </c>
      <c r="KY46" s="41" t="str">
        <f>IFERROR(VLOOKUP(KY23,[1]Table2!$B$1:$Z$21,MATCH("xGA/90",[1]Table2!$B$1:$Z$1,0),0)*VLOOKUP($B23,[1]Table2!$B$1:$Z$21,MATCH("xG/90",[1]Table2!$B$1:$Z$1,0),0),"")</f>
        <v/>
      </c>
      <c r="KZ46" s="41" t="str">
        <f>IFERROR(VLOOKUP(KZ23,[1]Table2!$B$1:$Z$21,MATCH("xGA/90",[1]Table2!$B$1:$Z$1,0),0)*VLOOKUP($B23,[1]Table2!$B$1:$Z$21,MATCH("xG/90",[1]Table2!$B$1:$Z$1,0),0),"")</f>
        <v/>
      </c>
      <c r="LA46" s="41" t="str">
        <f>IFERROR(VLOOKUP(LA23,[1]Table2!$B$1:$Z$21,MATCH("xGA/90",[1]Table2!$B$1:$Z$1,0),0)*VLOOKUP($B23,[1]Table2!$B$1:$Z$21,MATCH("xG/90",[1]Table2!$B$1:$Z$1,0),0),"")</f>
        <v/>
      </c>
      <c r="LB46" s="41" t="str">
        <f>IFERROR(VLOOKUP(LB23,[1]Table2!$B$1:$Z$21,MATCH("xGA/90",[1]Table2!$B$1:$Z$1,0),0)*VLOOKUP($B23,[1]Table2!$B$1:$Z$21,MATCH("xG/90",[1]Table2!$B$1:$Z$1,0),0),"")</f>
        <v/>
      </c>
      <c r="LC46" s="41" t="str">
        <f>IFERROR(VLOOKUP(LC23,[1]Table2!$B$1:$Z$21,MATCH("xGA/90",[1]Table2!$B$1:$Z$1,0),0)*VLOOKUP($B23,[1]Table2!$B$1:$Z$21,MATCH("xG/90",[1]Table2!$B$1:$Z$1,0),0),"")</f>
        <v/>
      </c>
      <c r="LD46" s="41" t="str">
        <f>IFERROR(VLOOKUP(LD23,[1]Table2!$B$1:$Z$21,MATCH("xGA/90",[1]Table2!$B$1:$Z$1,0),0)*VLOOKUP($B23,[1]Table2!$B$1:$Z$21,MATCH("xG/90",[1]Table2!$B$1:$Z$1,0),0),"")</f>
        <v/>
      </c>
      <c r="LE46" s="41" t="str">
        <f>IFERROR(VLOOKUP(LE23,[1]Table2!$B$1:$Z$21,MATCH("xGA/90",[1]Table2!$B$1:$Z$1,0),0)*VLOOKUP($B23,[1]Table2!$B$1:$Z$21,MATCH("xG/90",[1]Table2!$B$1:$Z$1,0),0),"")</f>
        <v/>
      </c>
      <c r="LF46" s="41" t="str">
        <f>IFERROR(VLOOKUP(LF23,[1]Table2!$B$1:$Z$21,MATCH("xGA/90",[1]Table2!$B$1:$Z$1,0),0)*VLOOKUP($B23,[1]Table2!$B$1:$Z$21,MATCH("xG/90",[1]Table2!$B$1:$Z$1,0),0),"")</f>
        <v/>
      </c>
      <c r="LG46" s="41" t="str">
        <f>IFERROR(VLOOKUP(LG23,[1]Table2!$B$1:$Z$21,MATCH("xGA/90",[1]Table2!$B$1:$Z$1,0),0)*VLOOKUP($B23,[1]Table2!$B$1:$Z$21,MATCH("xG/90",[1]Table2!$B$1:$Z$1,0),0),"")</f>
        <v/>
      </c>
      <c r="LH46" s="41" t="str">
        <f>IFERROR(VLOOKUP(LH23,[1]Table2!$B$1:$Z$21,MATCH("xGA/90",[1]Table2!$B$1:$Z$1,0),0)*VLOOKUP($B23,[1]Table2!$B$1:$Z$21,MATCH("xG/90",[1]Table2!$B$1:$Z$1,0),0),"")</f>
        <v/>
      </c>
      <c r="LI46" s="41" t="str">
        <f>IFERROR(VLOOKUP(LI23,[1]Table2!$B$1:$Z$21,MATCH("xGA/90",[1]Table2!$B$1:$Z$1,0),0)*VLOOKUP($B23,[1]Table2!$B$1:$Z$21,MATCH("xG/90",[1]Table2!$B$1:$Z$1,0),0),"")</f>
        <v/>
      </c>
      <c r="LJ46" s="41" t="str">
        <f>IFERROR(VLOOKUP(LJ23,[1]Table2!$B$1:$Z$21,MATCH("xGA/90",[1]Table2!$B$1:$Z$1,0),0)*VLOOKUP($B23,[1]Table2!$B$1:$Z$21,MATCH("xG/90",[1]Table2!$B$1:$Z$1,0),0),"")</f>
        <v/>
      </c>
      <c r="LK46" s="41" t="str">
        <f>IFERROR(VLOOKUP(LK23,[1]Table2!$B$1:$Z$21,MATCH("xGA/90",[1]Table2!$B$1:$Z$1,0),0)*VLOOKUP($B23,[1]Table2!$B$1:$Z$21,MATCH("xG/90",[1]Table2!$B$1:$Z$1,0),0),"")</f>
        <v/>
      </c>
      <c r="LL46" s="41" t="str">
        <f>IFERROR(VLOOKUP(LL23,[1]Table2!$B$1:$Z$21,MATCH("xGA/90",[1]Table2!$B$1:$Z$1,0),0)*VLOOKUP($B23,[1]Table2!$B$1:$Z$21,MATCH("xG/90",[1]Table2!$B$1:$Z$1,0),0),"")</f>
        <v/>
      </c>
      <c r="LM46" s="41" t="str">
        <f>IFERROR(VLOOKUP(LM23,[1]Table2!$B$1:$Z$21,MATCH("xGA/90",[1]Table2!$B$1:$Z$1,0),0)*VLOOKUP($B23,[1]Table2!$B$1:$Z$21,MATCH("xG/90",[1]Table2!$B$1:$Z$1,0),0),"")</f>
        <v/>
      </c>
      <c r="LN46" s="41" t="str">
        <f>IFERROR(VLOOKUP(LN23,[1]Table2!$B$1:$Z$21,MATCH("xGA/90",[1]Table2!$B$1:$Z$1,0),0)*VLOOKUP($B23,[1]Table2!$B$1:$Z$21,MATCH("xG/90",[1]Table2!$B$1:$Z$1,0),0),"")</f>
        <v/>
      </c>
      <c r="LO46" s="41" t="str">
        <f>IFERROR(VLOOKUP(LO23,[1]Table2!$B$1:$Z$21,MATCH("xGA/90",[1]Table2!$B$1:$Z$1,0),0)*VLOOKUP($B23,[1]Table2!$B$1:$Z$21,MATCH("xG/90",[1]Table2!$B$1:$Z$1,0),0),"")</f>
        <v/>
      </c>
      <c r="LP46" s="41" t="str">
        <f>IFERROR(VLOOKUP(LP23,[1]Table2!$B$1:$Z$21,MATCH("xGA/90",[1]Table2!$B$1:$Z$1,0),0)*VLOOKUP($B23,[1]Table2!$B$1:$Z$21,MATCH("xG/90",[1]Table2!$B$1:$Z$1,0),0),"")</f>
        <v/>
      </c>
      <c r="LQ46" s="41" t="str">
        <f>IFERROR(VLOOKUP(LQ23,[1]Table2!$B$1:$Z$21,MATCH("xGA/90",[1]Table2!$B$1:$Z$1,0),0)*VLOOKUP($B23,[1]Table2!$B$1:$Z$21,MATCH("xG/90",[1]Table2!$B$1:$Z$1,0),0),"")</f>
        <v/>
      </c>
      <c r="LR46" s="41" t="str">
        <f>IFERROR(VLOOKUP(LR23,[1]Table2!$B$1:$Z$21,MATCH("xGA/90",[1]Table2!$B$1:$Z$1,0),0)*VLOOKUP($B23,[1]Table2!$B$1:$Z$21,MATCH("xG/90",[1]Table2!$B$1:$Z$1,0),0),"")</f>
        <v/>
      </c>
      <c r="LS46" s="41" t="str">
        <f>IFERROR(VLOOKUP(LS23,[1]Table2!$B$1:$Z$21,MATCH("xGA/90",[1]Table2!$B$1:$Z$1,0),0)*VLOOKUP($B23,[1]Table2!$B$1:$Z$21,MATCH("xG/90",[1]Table2!$B$1:$Z$1,0),0),"")</f>
        <v/>
      </c>
      <c r="LT46" s="41" t="str">
        <f>IFERROR(VLOOKUP(LT23,[1]Table2!$B$1:$Z$21,MATCH("xGA/90",[1]Table2!$B$1:$Z$1,0),0)*VLOOKUP($B23,[1]Table2!$B$1:$Z$21,MATCH("xG/90",[1]Table2!$B$1:$Z$1,0),0),"")</f>
        <v/>
      </c>
      <c r="LU46" s="41" t="str">
        <f>IFERROR(VLOOKUP(LU23,[1]Table2!$B$1:$Z$21,MATCH("xGA/90",[1]Table2!$B$1:$Z$1,0),0)*VLOOKUP($B23,[1]Table2!$B$1:$Z$21,MATCH("xG/90",[1]Table2!$B$1:$Z$1,0),0),"")</f>
        <v/>
      </c>
      <c r="LV46" s="41" t="str">
        <f>IFERROR(VLOOKUP(LV23,[1]Table2!$B$1:$Z$21,MATCH("xGA/90",[1]Table2!$B$1:$Z$1,0),0)*VLOOKUP($B23,[1]Table2!$B$1:$Z$21,MATCH("xG/90",[1]Table2!$B$1:$Z$1,0),0),"")</f>
        <v/>
      </c>
      <c r="LW46" s="41" t="str">
        <f>IFERROR(VLOOKUP(LW23,[1]Table2!$B$1:$Z$21,MATCH("xGA/90",[1]Table2!$B$1:$Z$1,0),0)*VLOOKUP($B23,[1]Table2!$B$1:$Z$21,MATCH("xG/90",[1]Table2!$B$1:$Z$1,0),0),"")</f>
        <v/>
      </c>
      <c r="LX46" s="41" t="str">
        <f>IFERROR(VLOOKUP(LX23,[1]Table2!$B$1:$Z$21,MATCH("xGA/90",[1]Table2!$B$1:$Z$1,0),0)*VLOOKUP($B23,[1]Table2!$B$1:$Z$21,MATCH("xG/90",[1]Table2!$B$1:$Z$1,0),0),"")</f>
        <v/>
      </c>
      <c r="LY46" s="41" t="str">
        <f>IFERROR(VLOOKUP(LY23,[1]Table2!$B$1:$Z$21,MATCH("xGA/90",[1]Table2!$B$1:$Z$1,0),0)*VLOOKUP($B23,[1]Table2!$B$1:$Z$21,MATCH("xG/90",[1]Table2!$B$1:$Z$1,0),0),"")</f>
        <v/>
      </c>
      <c r="LZ46" s="41" t="str">
        <f>IFERROR(VLOOKUP(LZ23,[1]Table2!$B$1:$Z$21,MATCH("xGA/90",[1]Table2!$B$1:$Z$1,0),0)*VLOOKUP($B23,[1]Table2!$B$1:$Z$21,MATCH("xG/90",[1]Table2!$B$1:$Z$1,0),0),"")</f>
        <v/>
      </c>
      <c r="MA46" s="41" t="str">
        <f>IFERROR(VLOOKUP(MA23,[1]Table2!$B$1:$Z$21,MATCH("xGA/90",[1]Table2!$B$1:$Z$1,0),0)*VLOOKUP($B23,[1]Table2!$B$1:$Z$21,MATCH("xG/90",[1]Table2!$B$1:$Z$1,0),0),"")</f>
        <v/>
      </c>
      <c r="MB46" s="41" t="str">
        <f>IFERROR(VLOOKUP(MB23,[1]Table2!$B$1:$Z$21,MATCH("xGA/90",[1]Table2!$B$1:$Z$1,0),0)*VLOOKUP($B23,[1]Table2!$B$1:$Z$21,MATCH("xG/90",[1]Table2!$B$1:$Z$1,0),0),"")</f>
        <v/>
      </c>
      <c r="MC46" s="41" t="str">
        <f>IFERROR(VLOOKUP(MC23,[1]Table2!$B$1:$Z$21,MATCH("xGA/90",[1]Table2!$B$1:$Z$1,0),0)*VLOOKUP($B23,[1]Table2!$B$1:$Z$21,MATCH("xG/90",[1]Table2!$B$1:$Z$1,0),0),"")</f>
        <v/>
      </c>
      <c r="MD46" s="41" t="str">
        <f>IFERROR(VLOOKUP(MD23,[1]Table2!$B$1:$Z$21,MATCH("xGA/90",[1]Table2!$B$1:$Z$1,0),0)*VLOOKUP($B23,[1]Table2!$B$1:$Z$21,MATCH("xG/90",[1]Table2!$B$1:$Z$1,0),0),"")</f>
        <v/>
      </c>
      <c r="ME46" s="41" t="str">
        <f>IFERROR(VLOOKUP(ME23,[1]Table2!$B$1:$Z$21,MATCH("xGA/90",[1]Table2!$B$1:$Z$1,0),0)*VLOOKUP($B23,[1]Table2!$B$1:$Z$21,MATCH("xG/90",[1]Table2!$B$1:$Z$1,0),0),"")</f>
        <v/>
      </c>
      <c r="MF46" s="41" t="str">
        <f>IFERROR(VLOOKUP(MF23,[1]Table2!$B$1:$Z$21,MATCH("xGA/90",[1]Table2!$B$1:$Z$1,0),0)*VLOOKUP($B23,[1]Table2!$B$1:$Z$21,MATCH("xG/90",[1]Table2!$B$1:$Z$1,0),0),"")</f>
        <v/>
      </c>
      <c r="MG46" s="41" t="str">
        <f>IFERROR(VLOOKUP(MG23,[1]Table2!$B$1:$Z$21,MATCH("xGA/90",[1]Table2!$B$1:$Z$1,0),0)*VLOOKUP($B23,[1]Table2!$B$1:$Z$21,MATCH("xG/90",[1]Table2!$B$1:$Z$1,0),0),"")</f>
        <v/>
      </c>
      <c r="MH46" s="41" t="str">
        <f>IFERROR(VLOOKUP(MH23,[1]Table2!$B$1:$Z$21,MATCH("xGA/90",[1]Table2!$B$1:$Z$1,0),0)*VLOOKUP($B23,[1]Table2!$B$1:$Z$21,MATCH("xG/90",[1]Table2!$B$1:$Z$1,0),0),"")</f>
        <v/>
      </c>
      <c r="MI46" s="41" t="str">
        <f>IFERROR(VLOOKUP(MI23,[1]Table2!$B$1:$Z$21,MATCH("xGA/90",[1]Table2!$B$1:$Z$1,0),0)*VLOOKUP($B23,[1]Table2!$B$1:$Z$21,MATCH("xG/90",[1]Table2!$B$1:$Z$1,0),0),"")</f>
        <v/>
      </c>
      <c r="MJ46" s="41" t="str">
        <f>IFERROR(VLOOKUP(MJ23,[1]Table2!$B$1:$Z$21,MATCH("xGA/90",[1]Table2!$B$1:$Z$1,0),0)*VLOOKUP($B23,[1]Table2!$B$1:$Z$21,MATCH("xG/90",[1]Table2!$B$1:$Z$1,0),0),"")</f>
        <v/>
      </c>
      <c r="MK46" s="41" t="str">
        <f>IFERROR(VLOOKUP(MK23,[1]Table2!$B$1:$Z$21,MATCH("xGA/90",[1]Table2!$B$1:$Z$1,0),0)*VLOOKUP($B23,[1]Table2!$B$1:$Z$21,MATCH("xG/90",[1]Table2!$B$1:$Z$1,0),0),"")</f>
        <v/>
      </c>
      <c r="ML46" s="41" t="str">
        <f>IFERROR(VLOOKUP(ML23,[1]Table2!$B$1:$Z$21,MATCH("xGA/90",[1]Table2!$B$1:$Z$1,0),0)*VLOOKUP($B23,[1]Table2!$B$1:$Z$21,MATCH("xG/90",[1]Table2!$B$1:$Z$1,0),0),"")</f>
        <v/>
      </c>
      <c r="MM46" s="41" t="str">
        <f>IFERROR(VLOOKUP(MM23,[1]Table2!$B$1:$Z$21,MATCH("xGA/90",[1]Table2!$B$1:$Z$1,0),0)*VLOOKUP($B23,[1]Table2!$B$1:$Z$21,MATCH("xG/90",[1]Table2!$B$1:$Z$1,0),0),"")</f>
        <v/>
      </c>
      <c r="MN46" s="41" t="str">
        <f>IFERROR(VLOOKUP(MN23,[1]Table2!$B$1:$Z$21,MATCH("xGA/90",[1]Table2!$B$1:$Z$1,0),0)*VLOOKUP($B23,[1]Table2!$B$1:$Z$21,MATCH("xG/90",[1]Table2!$B$1:$Z$1,0),0),"")</f>
        <v/>
      </c>
      <c r="MO46" s="41" t="str">
        <f>IFERROR(VLOOKUP(MO23,[1]Table2!$B$1:$Z$21,MATCH("xGA/90",[1]Table2!$B$1:$Z$1,0),0)*VLOOKUP($B23,[1]Table2!$B$1:$Z$21,MATCH("xG/90",[1]Table2!$B$1:$Z$1,0),0),"")</f>
        <v/>
      </c>
      <c r="MP46" s="41" t="str">
        <f>IFERROR(VLOOKUP(MP23,[1]Table2!$B$1:$Z$21,MATCH("xGA/90",[1]Table2!$B$1:$Z$1,0),0)*VLOOKUP($B23,[1]Table2!$B$1:$Z$21,MATCH("xG/90",[1]Table2!$B$1:$Z$1,0),0),"")</f>
        <v/>
      </c>
      <c r="MQ46" s="41" t="str">
        <f>IFERROR(VLOOKUP(MQ23,[1]Table2!$B$1:$Z$21,MATCH("xGA/90",[1]Table2!$B$1:$Z$1,0),0)*VLOOKUP($B23,[1]Table2!$B$1:$Z$21,MATCH("xG/90",[1]Table2!$B$1:$Z$1,0),0),"")</f>
        <v/>
      </c>
      <c r="MR46" s="41" t="str">
        <f>IFERROR(VLOOKUP(MR23,[1]Table2!$B$1:$Z$21,MATCH("xGA/90",[1]Table2!$B$1:$Z$1,0),0)*VLOOKUP($B23,[1]Table2!$B$1:$Z$21,MATCH("xG/90",[1]Table2!$B$1:$Z$1,0),0),"")</f>
        <v/>
      </c>
      <c r="MS46" s="41" t="str">
        <f>IFERROR(VLOOKUP(MS23,[1]Table2!$B$1:$Z$21,MATCH("xGA/90",[1]Table2!$B$1:$Z$1,0),0)*VLOOKUP($B23,[1]Table2!$B$1:$Z$21,MATCH("xG/90",[1]Table2!$B$1:$Z$1,0),0),"")</f>
        <v/>
      </c>
      <c r="MT46" s="41" t="str">
        <f>IFERROR(VLOOKUP(MT23,[1]Table2!$B$1:$Z$21,MATCH("xGA/90",[1]Table2!$B$1:$Z$1,0),0)*VLOOKUP($B23,[1]Table2!$B$1:$Z$21,MATCH("xG/90",[1]Table2!$B$1:$Z$1,0),0),"")</f>
        <v/>
      </c>
      <c r="MU46" s="41" t="str">
        <f>IFERROR(VLOOKUP(MU23,[1]Table2!$B$1:$Z$21,MATCH("xGA/90",[1]Table2!$B$1:$Z$1,0),0)*VLOOKUP($B23,[1]Table2!$B$1:$Z$21,MATCH("xG/90",[1]Table2!$B$1:$Z$1,0),0),"")</f>
        <v/>
      </c>
      <c r="MV46" s="41" t="str">
        <f>IFERROR(VLOOKUP(MV23,[1]Table2!$B$1:$Z$21,MATCH("xGA/90",[1]Table2!$B$1:$Z$1,0),0)*VLOOKUP($B23,[1]Table2!$B$1:$Z$21,MATCH("xG/90",[1]Table2!$B$1:$Z$1,0),0),"")</f>
        <v/>
      </c>
      <c r="MW46" s="41" t="str">
        <f>IFERROR(VLOOKUP(MW23,[1]Table2!$B$1:$Z$21,MATCH("xGA/90",[1]Table2!$B$1:$Z$1,0),0)*VLOOKUP($B23,[1]Table2!$B$1:$Z$21,MATCH("xG/90",[1]Table2!$B$1:$Z$1,0),0),"")</f>
        <v/>
      </c>
      <c r="MX46" s="41" t="str">
        <f>IFERROR(VLOOKUP(MX23,[1]Table2!$B$1:$Z$21,MATCH("xGA/90",[1]Table2!$B$1:$Z$1,0),0)*VLOOKUP($B23,[1]Table2!$B$1:$Z$21,MATCH("xG/90",[1]Table2!$B$1:$Z$1,0),0),"")</f>
        <v/>
      </c>
      <c r="MY46" s="41" t="str">
        <f>IFERROR(VLOOKUP(MY23,[1]Table2!$B$1:$Z$21,MATCH("xGA/90",[1]Table2!$B$1:$Z$1,0),0)*VLOOKUP($B23,[1]Table2!$B$1:$Z$21,MATCH("xG/90",[1]Table2!$B$1:$Z$1,0),0),"")</f>
        <v/>
      </c>
      <c r="MZ46" s="41" t="str">
        <f>IFERROR(VLOOKUP(MZ23,[1]Table2!$B$1:$Z$21,MATCH("xGA/90",[1]Table2!$B$1:$Z$1,0),0)*VLOOKUP($B23,[1]Table2!$B$1:$Z$21,MATCH("xG/90",[1]Table2!$B$1:$Z$1,0),0),"")</f>
        <v/>
      </c>
      <c r="NA46" s="41" t="str">
        <f>IFERROR(VLOOKUP(NA23,[1]Table2!$B$1:$Z$21,MATCH("xGA/90",[1]Table2!$B$1:$Z$1,0),0)*VLOOKUP($B23,[1]Table2!$B$1:$Z$21,MATCH("xG/90",[1]Table2!$B$1:$Z$1,0),0),"")</f>
        <v/>
      </c>
      <c r="NB46" s="41" t="str">
        <f>IFERROR(VLOOKUP(NB23,[1]Table2!$B$1:$Z$21,MATCH("xGA/90",[1]Table2!$B$1:$Z$1,0),0)*VLOOKUP($B23,[1]Table2!$B$1:$Z$21,MATCH("xG/90",[1]Table2!$B$1:$Z$1,0),0),"")</f>
        <v/>
      </c>
      <c r="NC46" s="41" t="str">
        <f>IFERROR(VLOOKUP(NC23,[1]Table2!$B$1:$Z$21,MATCH("xGA/90",[1]Table2!$B$1:$Z$1,0),0)*VLOOKUP($B23,[1]Table2!$B$1:$Z$21,MATCH("xG/90",[1]Table2!$B$1:$Z$1,0),0),"")</f>
        <v/>
      </c>
      <c r="NE46" s="40">
        <f t="shared" si="0"/>
        <v>-0.46</v>
      </c>
      <c r="NF46" s="41" t="str">
        <f>IFERROR(VLOOKUP(NF23,[1]Table2!$B$1:$Z$21,MATCH("xGA/90",[1]Table2!$B$1:$Z$1,0),0)*VLOOKUP($B23,[1]Table2!$B$1:$Z$21,MATCH("xG/90",[1]Table2!$B$1:$Z$1,0),0),"")</f>
        <v/>
      </c>
      <c r="NG46" s="41" t="str">
        <f>IFERROR(VLOOKUP(NG23,[1]Table2!$B$1:$Z$21,MATCH("xGA/90",[1]Table2!$B$1:$Z$1,0),0)*VLOOKUP($B23,[1]Table2!$B$1:$Z$21,MATCH("xG/90",[1]Table2!$B$1:$Z$1,0),0),"")</f>
        <v/>
      </c>
      <c r="NH46" s="41">
        <f>IFERROR(VLOOKUP(NH23,[1]Table2!$B$1:$Z$21,MATCH("xGA/90",[1]Table2!$B$1:$Z$1,0),0)*VLOOKUP($B23,[1]Table2!$B$1:$Z$21,MATCH("xG/90",[1]Table2!$B$1:$Z$1,0),0),"")</f>
        <v>1.6182258064516128</v>
      </c>
      <c r="NI46" s="41">
        <f>IFERROR(VLOOKUP(NI23,[1]Table2!$B$1:$Z$21,MATCH("xGA/90",[1]Table2!$B$1:$Z$1,0),0)*VLOOKUP($B23,[1]Table2!$B$1:$Z$21,MATCH("xG/90",[1]Table2!$B$1:$Z$1,0),0),"")</f>
        <v>1.6602343749999999</v>
      </c>
      <c r="NJ46" s="41">
        <f>IFERROR(VLOOKUP(NJ23,[1]Table2!$B$1:$Z$21,MATCH("xGA/90",[1]Table2!$B$1:$Z$1,0),0)*VLOOKUP($B23,[1]Table2!$B$1:$Z$21,MATCH("xG/90",[1]Table2!$B$1:$Z$1,0),0),"")</f>
        <v>1.5954296875000002</v>
      </c>
    </row>
    <row r="48" spans="1:374" ht="15.75" thickBot="1" x14ac:dyDescent="0.3"/>
    <row r="49" spans="1:374" ht="15.75" thickBot="1" x14ac:dyDescent="0.3">
      <c r="A49" s="34" t="s">
        <v>1124</v>
      </c>
      <c r="B49" s="35" t="s">
        <v>130</v>
      </c>
      <c r="C49" s="36" t="s">
        <v>1122</v>
      </c>
      <c r="D49" s="34" t="s">
        <v>1119</v>
      </c>
      <c r="E49" s="61" t="s">
        <v>1125</v>
      </c>
      <c r="F49" s="38" t="s">
        <v>1119</v>
      </c>
      <c r="NE49" s="35" t="s">
        <v>130</v>
      </c>
    </row>
    <row r="50" spans="1:374" s="42" customFormat="1" ht="15.75" thickBot="1" x14ac:dyDescent="0.3">
      <c r="A50" s="39" t="s">
        <v>36</v>
      </c>
      <c r="B50" s="40">
        <f>VLOOKUP(A50,[1]Table!$B$1:$O$21,MATCH("xGD/90",[1]Table!$B$1:$O$1,0),0)</f>
        <v>0.92</v>
      </c>
      <c r="C50" s="41" t="str">
        <f>IFERROR(VLOOKUP($B4,[1]Table2!$B$1:$Z$21,MATCH("xGD/90",[1]Table2!$B$1:$Z$1,0),0)-VLOOKUP(C4,[1]Table2!$B$1:$Z$21,MATCH("xGD/90",[1]Table2!$B$1:$Z$1,0),0),"")</f>
        <v/>
      </c>
      <c r="D50" s="41" t="str">
        <f>IFERROR(VLOOKUP($B4,[1]Table2!$B$1:$Z$21,MATCH("xGD/90",[1]Table2!$B$1:$Z$1,0),0)-VLOOKUP(D4,[1]Table2!$B$1:$Z$21,MATCH("xGD/90",[1]Table2!$B$1:$Z$1,0),0),"")</f>
        <v/>
      </c>
      <c r="E50" s="41" t="str">
        <f>IFERROR(VLOOKUP($B4,[1]Table2!$B$1:$Z$21,MATCH("xGD/90",[1]Table2!$B$1:$Z$1,0),0)-VLOOKUP(E4,[1]Table2!$B$1:$Z$21,MATCH("xGD/90",[1]Table2!$B$1:$Z$1,0),0),"")</f>
        <v/>
      </c>
      <c r="F50" s="41" t="str">
        <f>IFERROR(VLOOKUP($B4,[1]Table2!$B$1:$Z$21,MATCH("xGD/90",[1]Table2!$B$1:$Z$1,0),0)-VLOOKUP(F4,[1]Table2!$B$1:$Z$21,MATCH("xGD/90",[1]Table2!$B$1:$Z$1,0),0),"")</f>
        <v/>
      </c>
      <c r="G50" s="41">
        <f>IFERROR(VLOOKUP($B4,[1]Table2!$B$1:$Z$21,MATCH("xGD/90",[1]Table2!$B$1:$Z$1,0),0)-VLOOKUP(G4,[1]Table2!$B$1:$Z$21,MATCH("xGD/90",[1]Table2!$B$1:$Z$1,0),0),"")</f>
        <v>1.24</v>
      </c>
      <c r="H50" s="41" t="str">
        <f>IFERROR(VLOOKUP($B4,[1]Table2!$B$1:$Z$21,MATCH("xGD/90",[1]Table2!$B$1:$Z$1,0),0)-VLOOKUP(H4,[1]Table2!$B$1:$Z$21,MATCH("xGD/90",[1]Table2!$B$1:$Z$1,0),0),"")</f>
        <v/>
      </c>
      <c r="I50" s="41" t="str">
        <f>IFERROR(VLOOKUP($B4,[1]Table2!$B$1:$Z$21,MATCH("xGD/90",[1]Table2!$B$1:$Z$1,0),0)-VLOOKUP(I4,[1]Table2!$B$1:$Z$21,MATCH("xGD/90",[1]Table2!$B$1:$Z$1,0),0),"")</f>
        <v/>
      </c>
      <c r="J50" s="41" t="str">
        <f>IFERROR(VLOOKUP($B4,[1]Table2!$B$1:$Z$21,MATCH("xGD/90",[1]Table2!$B$1:$Z$1,0),0)-VLOOKUP(J4,[1]Table2!$B$1:$Z$21,MATCH("xGD/90",[1]Table2!$B$1:$Z$1,0),0),"")</f>
        <v/>
      </c>
      <c r="K50" s="41" t="str">
        <f>IFERROR(VLOOKUP($B4,[1]Table2!$B$1:$Z$21,MATCH("xGD/90",[1]Table2!$B$1:$Z$1,0),0)-VLOOKUP(K4,[1]Table2!$B$1:$Z$21,MATCH("xGD/90",[1]Table2!$B$1:$Z$1,0),0),"")</f>
        <v/>
      </c>
      <c r="L50" s="41" t="str">
        <f>IFERROR(VLOOKUP($B4,[1]Table2!$B$1:$Z$21,MATCH("xGD/90",[1]Table2!$B$1:$Z$1,0),0)-VLOOKUP(L4,[1]Table2!$B$1:$Z$21,MATCH("xGD/90",[1]Table2!$B$1:$Z$1,0),0),"")</f>
        <v/>
      </c>
      <c r="M50" s="41" t="str">
        <f>IFERROR(VLOOKUP($B4,[1]Table2!$B$1:$Z$21,MATCH("xGD/90",[1]Table2!$B$1:$Z$1,0),0)-VLOOKUP(M4,[1]Table2!$B$1:$Z$21,MATCH("xGD/90",[1]Table2!$B$1:$Z$1,0),0),"")</f>
        <v/>
      </c>
      <c r="N50" s="41" t="str">
        <f>IFERROR(VLOOKUP($B4,[1]Table2!$B$1:$Z$21,MATCH("xGD/90",[1]Table2!$B$1:$Z$1,0),0)-VLOOKUP(N4,[1]Table2!$B$1:$Z$21,MATCH("xGD/90",[1]Table2!$B$1:$Z$1,0),0),"")</f>
        <v/>
      </c>
      <c r="O50" s="41">
        <f>IFERROR(VLOOKUP($B4,[1]Table2!$B$1:$Z$21,MATCH("xGD/90",[1]Table2!$B$1:$Z$1,0),0)-VLOOKUP(O4,[1]Table2!$B$1:$Z$21,MATCH("xGD/90",[1]Table2!$B$1:$Z$1,0),0),"")</f>
        <v>1.27</v>
      </c>
      <c r="P50" s="41" t="str">
        <f>IFERROR(VLOOKUP($B4,[1]Table2!$B$1:$Z$21,MATCH("xGD/90",[1]Table2!$B$1:$Z$1,0),0)-VLOOKUP(P4,[1]Table2!$B$1:$Z$21,MATCH("xGD/90",[1]Table2!$B$1:$Z$1,0),0),"")</f>
        <v/>
      </c>
      <c r="Q50" s="41" t="str">
        <f>IFERROR(VLOOKUP($B4,[1]Table2!$B$1:$Z$21,MATCH("xGD/90",[1]Table2!$B$1:$Z$1,0),0)-VLOOKUP(Q4,[1]Table2!$B$1:$Z$21,MATCH("xGD/90",[1]Table2!$B$1:$Z$1,0),0),"")</f>
        <v/>
      </c>
      <c r="R50" s="41" t="str">
        <f>IFERROR(VLOOKUP($B4,[1]Table2!$B$1:$Z$21,MATCH("xGD/90",[1]Table2!$B$1:$Z$1,0),0)-VLOOKUP(R4,[1]Table2!$B$1:$Z$21,MATCH("xGD/90",[1]Table2!$B$1:$Z$1,0),0),"")</f>
        <v/>
      </c>
      <c r="S50" s="41" t="str">
        <f>IFERROR(VLOOKUP($B4,[1]Table2!$B$1:$Z$21,MATCH("xGD/90",[1]Table2!$B$1:$Z$1,0),0)-VLOOKUP(S4,[1]Table2!$B$1:$Z$21,MATCH("xGD/90",[1]Table2!$B$1:$Z$1,0),0),"")</f>
        <v/>
      </c>
      <c r="T50" s="41" t="str">
        <f>IFERROR(VLOOKUP($B4,[1]Table2!$B$1:$Z$21,MATCH("xGD/90",[1]Table2!$B$1:$Z$1,0),0)-VLOOKUP(T4,[1]Table2!$B$1:$Z$21,MATCH("xGD/90",[1]Table2!$B$1:$Z$1,0),0),"")</f>
        <v/>
      </c>
      <c r="U50" s="41" t="str">
        <f>IFERROR(VLOOKUP($B4,[1]Table2!$B$1:$Z$21,MATCH("xGD/90",[1]Table2!$B$1:$Z$1,0),0)-VLOOKUP(U4,[1]Table2!$B$1:$Z$21,MATCH("xGD/90",[1]Table2!$B$1:$Z$1,0),0),"")</f>
        <v/>
      </c>
      <c r="V50" s="41">
        <f>IFERROR(VLOOKUP($B4,[1]Table2!$B$1:$Z$21,MATCH("xGD/90",[1]Table2!$B$1:$Z$1,0),0)-VLOOKUP(V4,[1]Table2!$B$1:$Z$21,MATCH("xGD/90",[1]Table2!$B$1:$Z$1,0),0),"")</f>
        <v>1.67</v>
      </c>
      <c r="W50" s="41" t="str">
        <f>IFERROR(VLOOKUP($B4,[1]Table2!$B$1:$Z$21,MATCH("xGD/90",[1]Table2!$B$1:$Z$1,0),0)-VLOOKUP(W4,[1]Table2!$B$1:$Z$21,MATCH("xGD/90",[1]Table2!$B$1:$Z$1,0),0),"")</f>
        <v/>
      </c>
      <c r="X50" s="41" t="str">
        <f>IFERROR(VLOOKUP($B4,[1]Table2!$B$1:$Z$21,MATCH("xGD/90",[1]Table2!$B$1:$Z$1,0),0)-VLOOKUP(X4,[1]Table2!$B$1:$Z$21,MATCH("xGD/90",[1]Table2!$B$1:$Z$1,0),0),"")</f>
        <v/>
      </c>
      <c r="Y50" s="41" t="str">
        <f>IFERROR(VLOOKUP($B4,[1]Table2!$B$1:$Z$21,MATCH("xGD/90",[1]Table2!$B$1:$Z$1,0),0)-VLOOKUP(Y4,[1]Table2!$B$1:$Z$21,MATCH("xGD/90",[1]Table2!$B$1:$Z$1,0),0),"")</f>
        <v/>
      </c>
      <c r="Z50" s="41" t="str">
        <f>IFERROR(VLOOKUP($B4,[1]Table2!$B$1:$Z$21,MATCH("xGD/90",[1]Table2!$B$1:$Z$1,0),0)-VLOOKUP(Z4,[1]Table2!$B$1:$Z$21,MATCH("xGD/90",[1]Table2!$B$1:$Z$1,0),0),"")</f>
        <v/>
      </c>
      <c r="AA50" s="41" t="str">
        <f>IFERROR(VLOOKUP($B4,[1]Table2!$B$1:$Z$21,MATCH("xGD/90",[1]Table2!$B$1:$Z$1,0),0)-VLOOKUP(AA4,[1]Table2!$B$1:$Z$21,MATCH("xGD/90",[1]Table2!$B$1:$Z$1,0),0),"")</f>
        <v/>
      </c>
      <c r="AB50" s="41" t="str">
        <f>IFERROR(VLOOKUP($B4,[1]Table2!$B$1:$Z$21,MATCH("xGD/90",[1]Table2!$B$1:$Z$1,0),0)-VLOOKUP(AB4,[1]Table2!$B$1:$Z$21,MATCH("xGD/90",[1]Table2!$B$1:$Z$1,0),0),"")</f>
        <v/>
      </c>
      <c r="AC50" s="41">
        <f>IFERROR(VLOOKUP($B4,[1]Table2!$B$1:$Z$21,MATCH("xGD/90",[1]Table2!$B$1:$Z$1,0),0)-VLOOKUP(AC4,[1]Table2!$B$1:$Z$21,MATCH("xGD/90",[1]Table2!$B$1:$Z$1,0),0),"")</f>
        <v>1.32</v>
      </c>
      <c r="AD50" s="41" t="str">
        <f>IFERROR(VLOOKUP($B4,[1]Table2!$B$1:$Z$21,MATCH("xGD/90",[1]Table2!$B$1:$Z$1,0),0)-VLOOKUP(AD4,[1]Table2!$B$1:$Z$21,MATCH("xGD/90",[1]Table2!$B$1:$Z$1,0),0),"")</f>
        <v/>
      </c>
      <c r="AE50" s="41" t="str">
        <f>IFERROR(VLOOKUP($B4,[1]Table2!$B$1:$Z$21,MATCH("xGD/90",[1]Table2!$B$1:$Z$1,0),0)-VLOOKUP(AE4,[1]Table2!$B$1:$Z$21,MATCH("xGD/90",[1]Table2!$B$1:$Z$1,0),0),"")</f>
        <v/>
      </c>
      <c r="AF50" s="41" t="str">
        <f>IFERROR(VLOOKUP($B4,[1]Table2!$B$1:$Z$21,MATCH("xGD/90",[1]Table2!$B$1:$Z$1,0),0)-VLOOKUP(AF4,[1]Table2!$B$1:$Z$21,MATCH("xGD/90",[1]Table2!$B$1:$Z$1,0),0),"")</f>
        <v/>
      </c>
      <c r="AG50" s="41">
        <f>IFERROR(VLOOKUP($B4,[1]Table2!$B$1:$Z$21,MATCH("xGD/90",[1]Table2!$B$1:$Z$1,0),0)-VLOOKUP(AG4,[1]Table2!$B$1:$Z$21,MATCH("xGD/90",[1]Table2!$B$1:$Z$1,0),0),"")</f>
        <v>1.08</v>
      </c>
      <c r="AH50" s="41" t="str">
        <f>IFERROR(VLOOKUP($B4,[1]Table2!$B$1:$Z$21,MATCH("xGD/90",[1]Table2!$B$1:$Z$1,0),0)-VLOOKUP(AH4,[1]Table2!$B$1:$Z$21,MATCH("xGD/90",[1]Table2!$B$1:$Z$1,0),0),"")</f>
        <v/>
      </c>
      <c r="AI50" s="41" t="str">
        <f>IFERROR(VLOOKUP($B4,[1]Table2!$B$1:$Z$21,MATCH("xGD/90",[1]Table2!$B$1:$Z$1,0),0)-VLOOKUP(AI4,[1]Table2!$B$1:$Z$21,MATCH("xGD/90",[1]Table2!$B$1:$Z$1,0),0),"")</f>
        <v/>
      </c>
      <c r="AJ50" s="41" t="str">
        <f>IFERROR(VLOOKUP($B4,[1]Table2!$B$1:$Z$21,MATCH("xGD/90",[1]Table2!$B$1:$Z$1,0),0)-VLOOKUP(AJ4,[1]Table2!$B$1:$Z$21,MATCH("xGD/90",[1]Table2!$B$1:$Z$1,0),0),"")</f>
        <v/>
      </c>
      <c r="AK50" s="41">
        <f>IFERROR(VLOOKUP($B4,[1]Table2!$B$1:$Z$21,MATCH("xGD/90",[1]Table2!$B$1:$Z$1,0),0)-VLOOKUP(AK4,[1]Table2!$B$1:$Z$21,MATCH("xGD/90",[1]Table2!$B$1:$Z$1,0),0),"")</f>
        <v>0.57000000000000006</v>
      </c>
      <c r="AL50" s="41" t="str">
        <f>IFERROR(VLOOKUP($B4,[1]Table2!$B$1:$Z$21,MATCH("xGD/90",[1]Table2!$B$1:$Z$1,0),0)-VLOOKUP(AL4,[1]Table2!$B$1:$Z$21,MATCH("xGD/90",[1]Table2!$B$1:$Z$1,0),0),"")</f>
        <v/>
      </c>
      <c r="AM50" s="41" t="str">
        <f>IFERROR(VLOOKUP($B4,[1]Table2!$B$1:$Z$21,MATCH("xGD/90",[1]Table2!$B$1:$Z$1,0),0)-VLOOKUP(AM4,[1]Table2!$B$1:$Z$21,MATCH("xGD/90",[1]Table2!$B$1:$Z$1,0),0),"")</f>
        <v/>
      </c>
      <c r="AN50" s="41" t="str">
        <f>IFERROR(VLOOKUP($B4,[1]Table2!$B$1:$Z$21,MATCH("xGD/90",[1]Table2!$B$1:$Z$1,0),0)-VLOOKUP(AN4,[1]Table2!$B$1:$Z$21,MATCH("xGD/90",[1]Table2!$B$1:$Z$1,0),0),"")</f>
        <v/>
      </c>
      <c r="AO50" s="41" t="str">
        <f>IFERROR(VLOOKUP($B4,[1]Table2!$B$1:$Z$21,MATCH("xGD/90",[1]Table2!$B$1:$Z$1,0),0)-VLOOKUP(AO4,[1]Table2!$B$1:$Z$21,MATCH("xGD/90",[1]Table2!$B$1:$Z$1,0),0),"")</f>
        <v/>
      </c>
      <c r="AP50" s="41" t="str">
        <f>IFERROR(VLOOKUP($B4,[1]Table2!$B$1:$Z$21,MATCH("xGD/90",[1]Table2!$B$1:$Z$1,0),0)-VLOOKUP(AP4,[1]Table2!$B$1:$Z$21,MATCH("xGD/90",[1]Table2!$B$1:$Z$1,0),0),"")</f>
        <v/>
      </c>
      <c r="AQ50" s="41" t="str">
        <f>IFERROR(VLOOKUP($B4,[1]Table2!$B$1:$Z$21,MATCH("xGD/90",[1]Table2!$B$1:$Z$1,0),0)-VLOOKUP(AQ4,[1]Table2!$B$1:$Z$21,MATCH("xGD/90",[1]Table2!$B$1:$Z$1,0),0),"")</f>
        <v/>
      </c>
      <c r="AR50" s="41" t="str">
        <f>IFERROR(VLOOKUP($B4,[1]Table2!$B$1:$Z$21,MATCH("xGD/90",[1]Table2!$B$1:$Z$1,0),0)-VLOOKUP(AR4,[1]Table2!$B$1:$Z$21,MATCH("xGD/90",[1]Table2!$B$1:$Z$1,0),0),"")</f>
        <v/>
      </c>
      <c r="AS50" s="41" t="str">
        <f>IFERROR(VLOOKUP($B4,[1]Table2!$B$1:$Z$21,MATCH("xGD/90",[1]Table2!$B$1:$Z$1,0),0)-VLOOKUP(AS4,[1]Table2!$B$1:$Z$21,MATCH("xGD/90",[1]Table2!$B$1:$Z$1,0),0),"")</f>
        <v/>
      </c>
      <c r="AT50" s="41" t="str">
        <f>IFERROR(VLOOKUP($B4,[1]Table2!$B$1:$Z$21,MATCH("xGD/90",[1]Table2!$B$1:$Z$1,0),0)-VLOOKUP(AT4,[1]Table2!$B$1:$Z$21,MATCH("xGD/90",[1]Table2!$B$1:$Z$1,0),0),"")</f>
        <v/>
      </c>
      <c r="AU50" s="41" t="str">
        <f>IFERROR(VLOOKUP($B4,[1]Table2!$B$1:$Z$21,MATCH("xGD/90",[1]Table2!$B$1:$Z$1,0),0)-VLOOKUP(AU4,[1]Table2!$B$1:$Z$21,MATCH("xGD/90",[1]Table2!$B$1:$Z$1,0),0),"")</f>
        <v/>
      </c>
      <c r="AV50" s="41" t="str">
        <f>IFERROR(VLOOKUP($B4,[1]Table2!$B$1:$Z$21,MATCH("xGD/90",[1]Table2!$B$1:$Z$1,0),0)-VLOOKUP(AV4,[1]Table2!$B$1:$Z$21,MATCH("xGD/90",[1]Table2!$B$1:$Z$1,0),0),"")</f>
        <v/>
      </c>
      <c r="AW50" s="41" t="str">
        <f>IFERROR(VLOOKUP($B4,[1]Table2!$B$1:$Z$21,MATCH("xGD/90",[1]Table2!$B$1:$Z$1,0),0)-VLOOKUP(AW4,[1]Table2!$B$1:$Z$21,MATCH("xGD/90",[1]Table2!$B$1:$Z$1,0),0),"")</f>
        <v/>
      </c>
      <c r="AX50" s="41" t="str">
        <f>IFERROR(VLOOKUP($B4,[1]Table2!$B$1:$Z$21,MATCH("xGD/90",[1]Table2!$B$1:$Z$1,0),0)-VLOOKUP(AX4,[1]Table2!$B$1:$Z$21,MATCH("xGD/90",[1]Table2!$B$1:$Z$1,0),0),"")</f>
        <v/>
      </c>
      <c r="AY50" s="41">
        <f>IFERROR(VLOOKUP($B4,[1]Table2!$B$1:$Z$21,MATCH("xGD/90",[1]Table2!$B$1:$Z$1,0),0)-VLOOKUP(AY4,[1]Table2!$B$1:$Z$21,MATCH("xGD/90",[1]Table2!$B$1:$Z$1,0),0),"")</f>
        <v>0.74</v>
      </c>
      <c r="AZ50" s="41" t="str">
        <f>IFERROR(VLOOKUP($B4,[1]Table2!$B$1:$Z$21,MATCH("xGD/90",[1]Table2!$B$1:$Z$1,0),0)-VLOOKUP(AZ4,[1]Table2!$B$1:$Z$21,MATCH("xGD/90",[1]Table2!$B$1:$Z$1,0),0),"")</f>
        <v/>
      </c>
      <c r="BA50" s="41" t="str">
        <f>IFERROR(VLOOKUP($B4,[1]Table2!$B$1:$Z$21,MATCH("xGD/90",[1]Table2!$B$1:$Z$1,0),0)-VLOOKUP(BA4,[1]Table2!$B$1:$Z$21,MATCH("xGD/90",[1]Table2!$B$1:$Z$1,0),0),"")</f>
        <v/>
      </c>
      <c r="BB50" s="41" t="str">
        <f>IFERROR(VLOOKUP($B4,[1]Table2!$B$1:$Z$21,MATCH("xGD/90",[1]Table2!$B$1:$Z$1,0),0)-VLOOKUP(BB4,[1]Table2!$B$1:$Z$21,MATCH("xGD/90",[1]Table2!$B$1:$Z$1,0),0),"")</f>
        <v/>
      </c>
      <c r="BC50" s="41" t="str">
        <f>IFERROR(VLOOKUP($B4,[1]Table2!$B$1:$Z$21,MATCH("xGD/90",[1]Table2!$B$1:$Z$1,0),0)-VLOOKUP(BC4,[1]Table2!$B$1:$Z$21,MATCH("xGD/90",[1]Table2!$B$1:$Z$1,0),0),"")</f>
        <v/>
      </c>
      <c r="BD50" s="41" t="str">
        <f>IFERROR(VLOOKUP($B4,[1]Table2!$B$1:$Z$21,MATCH("xGD/90",[1]Table2!$B$1:$Z$1,0),0)-VLOOKUP(BD4,[1]Table2!$B$1:$Z$21,MATCH("xGD/90",[1]Table2!$B$1:$Z$1,0),0),"")</f>
        <v/>
      </c>
      <c r="BE50" s="41" t="str">
        <f>IFERROR(VLOOKUP($B4,[1]Table2!$B$1:$Z$21,MATCH("xGD/90",[1]Table2!$B$1:$Z$1,0),0)-VLOOKUP(BE4,[1]Table2!$B$1:$Z$21,MATCH("xGD/90",[1]Table2!$B$1:$Z$1,0),0),"")</f>
        <v/>
      </c>
      <c r="BF50" s="41" t="str">
        <f>IFERROR(VLOOKUP($B4,[1]Table2!$B$1:$Z$21,MATCH("xGD/90",[1]Table2!$B$1:$Z$1,0),0)-VLOOKUP(BF4,[1]Table2!$B$1:$Z$21,MATCH("xGD/90",[1]Table2!$B$1:$Z$1,0),0),"")</f>
        <v/>
      </c>
      <c r="BG50" s="41" t="str">
        <f>IFERROR(VLOOKUP($B4,[1]Table2!$B$1:$Z$21,MATCH("xGD/90",[1]Table2!$B$1:$Z$1,0),0)-VLOOKUP(BG4,[1]Table2!$B$1:$Z$21,MATCH("xGD/90",[1]Table2!$B$1:$Z$1,0),0),"")</f>
        <v/>
      </c>
      <c r="BH50" s="41" t="str">
        <f>IFERROR(VLOOKUP($B4,[1]Table2!$B$1:$Z$21,MATCH("xGD/90",[1]Table2!$B$1:$Z$1,0),0)-VLOOKUP(BH4,[1]Table2!$B$1:$Z$21,MATCH("xGD/90",[1]Table2!$B$1:$Z$1,0),0),"")</f>
        <v/>
      </c>
      <c r="BI50" s="41" t="str">
        <f>IFERROR(VLOOKUP($B4,[1]Table2!$B$1:$Z$21,MATCH("xGD/90",[1]Table2!$B$1:$Z$1,0),0)-VLOOKUP(BI4,[1]Table2!$B$1:$Z$21,MATCH("xGD/90",[1]Table2!$B$1:$Z$1,0),0),"")</f>
        <v/>
      </c>
      <c r="BJ50" s="41" t="str">
        <f>IFERROR(VLOOKUP($B4,[1]Table2!$B$1:$Z$21,MATCH("xGD/90",[1]Table2!$B$1:$Z$1,0),0)-VLOOKUP(BJ4,[1]Table2!$B$1:$Z$21,MATCH("xGD/90",[1]Table2!$B$1:$Z$1,0),0),"")</f>
        <v/>
      </c>
      <c r="BK50" s="41" t="str">
        <f>IFERROR(VLOOKUP($B4,[1]Table2!$B$1:$Z$21,MATCH("xGD/90",[1]Table2!$B$1:$Z$1,0),0)-VLOOKUP(BK4,[1]Table2!$B$1:$Z$21,MATCH("xGD/90",[1]Table2!$B$1:$Z$1,0),0),"")</f>
        <v/>
      </c>
      <c r="BL50" s="41">
        <f>IFERROR(VLOOKUP($B4,[1]Table2!$B$1:$Z$21,MATCH("xGD/90",[1]Table2!$B$1:$Z$1,0),0)-VLOOKUP(BL4,[1]Table2!$B$1:$Z$21,MATCH("xGD/90",[1]Table2!$B$1:$Z$1,0),0),"")</f>
        <v>0.76</v>
      </c>
      <c r="BM50" s="41" t="str">
        <f>IFERROR(VLOOKUP($B4,[1]Table2!$B$1:$Z$21,MATCH("xGD/90",[1]Table2!$B$1:$Z$1,0),0)-VLOOKUP(BM4,[1]Table2!$B$1:$Z$21,MATCH("xGD/90",[1]Table2!$B$1:$Z$1,0),0),"")</f>
        <v/>
      </c>
      <c r="BN50" s="41" t="str">
        <f>IFERROR(VLOOKUP($B4,[1]Table2!$B$1:$Z$21,MATCH("xGD/90",[1]Table2!$B$1:$Z$1,0),0)-VLOOKUP(BN4,[1]Table2!$B$1:$Z$21,MATCH("xGD/90",[1]Table2!$B$1:$Z$1,0),0),"")</f>
        <v/>
      </c>
      <c r="BO50" s="41" t="str">
        <f>IFERROR(VLOOKUP($B4,[1]Table2!$B$1:$Z$21,MATCH("xGD/90",[1]Table2!$B$1:$Z$1,0),0)-VLOOKUP(BO4,[1]Table2!$B$1:$Z$21,MATCH("xGD/90",[1]Table2!$B$1:$Z$1,0),0),"")</f>
        <v/>
      </c>
      <c r="BP50" s="41" t="str">
        <f>IFERROR(VLOOKUP($B4,[1]Table2!$B$1:$Z$21,MATCH("xGD/90",[1]Table2!$B$1:$Z$1,0),0)-VLOOKUP(BP4,[1]Table2!$B$1:$Z$21,MATCH("xGD/90",[1]Table2!$B$1:$Z$1,0),0),"")</f>
        <v/>
      </c>
      <c r="BQ50" s="41" t="str">
        <f>IFERROR(VLOOKUP($B4,[1]Table2!$B$1:$Z$21,MATCH("xGD/90",[1]Table2!$B$1:$Z$1,0),0)-VLOOKUP(BQ4,[1]Table2!$B$1:$Z$21,MATCH("xGD/90",[1]Table2!$B$1:$Z$1,0),0),"")</f>
        <v/>
      </c>
      <c r="BR50" s="41" t="str">
        <f>IFERROR(VLOOKUP($B4,[1]Table2!$B$1:$Z$21,MATCH("xGD/90",[1]Table2!$B$1:$Z$1,0),0)-VLOOKUP(BR4,[1]Table2!$B$1:$Z$21,MATCH("xGD/90",[1]Table2!$B$1:$Z$1,0),0),"")</f>
        <v/>
      </c>
      <c r="BS50" s="41" t="str">
        <f>IFERROR(VLOOKUP($B4,[1]Table2!$B$1:$Z$21,MATCH("xGD/90",[1]Table2!$B$1:$Z$1,0),0)-VLOOKUP(BS4,[1]Table2!$B$1:$Z$21,MATCH("xGD/90",[1]Table2!$B$1:$Z$1,0),0),"")</f>
        <v/>
      </c>
      <c r="BT50" s="41">
        <f>IFERROR(VLOOKUP($B4,[1]Table2!$B$1:$Z$21,MATCH("xGD/90",[1]Table2!$B$1:$Z$1,0),0)-VLOOKUP(BT4,[1]Table2!$B$1:$Z$21,MATCH("xGD/90",[1]Table2!$B$1:$Z$1,0),0),"")</f>
        <v>0.47000000000000003</v>
      </c>
      <c r="BU50" s="41" t="str">
        <f>IFERROR(VLOOKUP($B4,[1]Table2!$B$1:$Z$21,MATCH("xGD/90",[1]Table2!$B$1:$Z$1,0),0)-VLOOKUP(BU4,[1]Table2!$B$1:$Z$21,MATCH("xGD/90",[1]Table2!$B$1:$Z$1,0),0),"")</f>
        <v/>
      </c>
      <c r="BV50" s="41" t="str">
        <f>IFERROR(VLOOKUP($B4,[1]Table2!$B$1:$Z$21,MATCH("xGD/90",[1]Table2!$B$1:$Z$1,0),0)-VLOOKUP(BV4,[1]Table2!$B$1:$Z$21,MATCH("xGD/90",[1]Table2!$B$1:$Z$1,0),0),"")</f>
        <v/>
      </c>
      <c r="BW50" s="41" t="str">
        <f>IFERROR(VLOOKUP($B4,[1]Table2!$B$1:$Z$21,MATCH("xGD/90",[1]Table2!$B$1:$Z$1,0),0)-VLOOKUP(BW4,[1]Table2!$B$1:$Z$21,MATCH("xGD/90",[1]Table2!$B$1:$Z$1,0),0),"")</f>
        <v/>
      </c>
      <c r="BX50" s="41" t="str">
        <f>IFERROR(VLOOKUP($B4,[1]Table2!$B$1:$Z$21,MATCH("xGD/90",[1]Table2!$B$1:$Z$1,0),0)-VLOOKUP(BX4,[1]Table2!$B$1:$Z$21,MATCH("xGD/90",[1]Table2!$B$1:$Z$1,0),0),"")</f>
        <v/>
      </c>
      <c r="BY50" s="41" t="str">
        <f>IFERROR(VLOOKUP($B4,[1]Table2!$B$1:$Z$21,MATCH("xGD/90",[1]Table2!$B$1:$Z$1,0),0)-VLOOKUP(BY4,[1]Table2!$B$1:$Z$21,MATCH("xGD/90",[1]Table2!$B$1:$Z$1,0),0),"")</f>
        <v/>
      </c>
      <c r="BZ50" s="41" t="str">
        <f>IFERROR(VLOOKUP($B4,[1]Table2!$B$1:$Z$21,MATCH("xGD/90",[1]Table2!$B$1:$Z$1,0),0)-VLOOKUP(BZ4,[1]Table2!$B$1:$Z$21,MATCH("xGD/90",[1]Table2!$B$1:$Z$1,0),0),"")</f>
        <v/>
      </c>
      <c r="CA50" s="41">
        <f>IFERROR(VLOOKUP($B4,[1]Table2!$B$1:$Z$21,MATCH("xGD/90",[1]Table2!$B$1:$Z$1,0),0)-VLOOKUP(CA4,[1]Table2!$B$1:$Z$21,MATCH("xGD/90",[1]Table2!$B$1:$Z$1,0),0),"")</f>
        <v>1.36</v>
      </c>
      <c r="CB50" s="41" t="str">
        <f>IFERROR(VLOOKUP($B4,[1]Table2!$B$1:$Z$21,MATCH("xGD/90",[1]Table2!$B$1:$Z$1,0),0)-VLOOKUP(CB4,[1]Table2!$B$1:$Z$21,MATCH("xGD/90",[1]Table2!$B$1:$Z$1,0),0),"")</f>
        <v/>
      </c>
      <c r="CC50" s="41" t="str">
        <f>IFERROR(VLOOKUP($B4,[1]Table2!$B$1:$Z$21,MATCH("xGD/90",[1]Table2!$B$1:$Z$1,0),0)-VLOOKUP(CC4,[1]Table2!$B$1:$Z$21,MATCH("xGD/90",[1]Table2!$B$1:$Z$1,0),0),"")</f>
        <v/>
      </c>
      <c r="CD50" s="41" t="str">
        <f>IFERROR(VLOOKUP($B4,[1]Table2!$B$1:$Z$21,MATCH("xGD/90",[1]Table2!$B$1:$Z$1,0),0)-VLOOKUP(CD4,[1]Table2!$B$1:$Z$21,MATCH("xGD/90",[1]Table2!$B$1:$Z$1,0),0),"")</f>
        <v/>
      </c>
      <c r="CE50" s="41" t="str">
        <f>IFERROR(VLOOKUP($B4,[1]Table2!$B$1:$Z$21,MATCH("xGD/90",[1]Table2!$B$1:$Z$1,0),0)-VLOOKUP(CE4,[1]Table2!$B$1:$Z$21,MATCH("xGD/90",[1]Table2!$B$1:$Z$1,0),0),"")</f>
        <v/>
      </c>
      <c r="CF50" s="41" t="str">
        <f>IFERROR(VLOOKUP($B4,[1]Table2!$B$1:$Z$21,MATCH("xGD/90",[1]Table2!$B$1:$Z$1,0),0)-VLOOKUP(CF4,[1]Table2!$B$1:$Z$21,MATCH("xGD/90",[1]Table2!$B$1:$Z$1,0),0),"")</f>
        <v/>
      </c>
      <c r="CG50" s="41" t="str">
        <f>IFERROR(VLOOKUP($B4,[1]Table2!$B$1:$Z$21,MATCH("xGD/90",[1]Table2!$B$1:$Z$1,0),0)-VLOOKUP(CG4,[1]Table2!$B$1:$Z$21,MATCH("xGD/90",[1]Table2!$B$1:$Z$1,0),0),"")</f>
        <v/>
      </c>
      <c r="CH50" s="41">
        <f>IFERROR(VLOOKUP($B4,[1]Table2!$B$1:$Z$21,MATCH("xGD/90",[1]Table2!$B$1:$Z$1,0),0)-VLOOKUP(CH4,[1]Table2!$B$1:$Z$21,MATCH("xGD/90",[1]Table2!$B$1:$Z$1,0),0),"")</f>
        <v>1.4100000000000001</v>
      </c>
      <c r="CI50" s="41" t="str">
        <f>IFERROR(VLOOKUP($B4,[1]Table2!$B$1:$Z$21,MATCH("xGD/90",[1]Table2!$B$1:$Z$1,0),0)-VLOOKUP(CI4,[1]Table2!$B$1:$Z$21,MATCH("xGD/90",[1]Table2!$B$1:$Z$1,0),0),"")</f>
        <v/>
      </c>
      <c r="CJ50" s="41" t="str">
        <f>IFERROR(VLOOKUP($B4,[1]Table2!$B$1:$Z$21,MATCH("xGD/90",[1]Table2!$B$1:$Z$1,0),0)-VLOOKUP(CJ4,[1]Table2!$B$1:$Z$21,MATCH("xGD/90",[1]Table2!$B$1:$Z$1,0),0),"")</f>
        <v/>
      </c>
      <c r="CK50" s="41" t="str">
        <f>IFERROR(VLOOKUP($B4,[1]Table2!$B$1:$Z$21,MATCH("xGD/90",[1]Table2!$B$1:$Z$1,0),0)-VLOOKUP(CK4,[1]Table2!$B$1:$Z$21,MATCH("xGD/90",[1]Table2!$B$1:$Z$1,0),0),"")</f>
        <v/>
      </c>
      <c r="CL50" s="41" t="str">
        <f>IFERROR(VLOOKUP($B4,[1]Table2!$B$1:$Z$21,MATCH("xGD/90",[1]Table2!$B$1:$Z$1,0),0)-VLOOKUP(CL4,[1]Table2!$B$1:$Z$21,MATCH("xGD/90",[1]Table2!$B$1:$Z$1,0),0),"")</f>
        <v/>
      </c>
      <c r="CM50" s="41" t="str">
        <f>IFERROR(VLOOKUP($B4,[1]Table2!$B$1:$Z$21,MATCH("xGD/90",[1]Table2!$B$1:$Z$1,0),0)-VLOOKUP(CM4,[1]Table2!$B$1:$Z$21,MATCH("xGD/90",[1]Table2!$B$1:$Z$1,0),0),"")</f>
        <v/>
      </c>
      <c r="CN50" s="41" t="str">
        <f>IFERROR(VLOOKUP($B4,[1]Table2!$B$1:$Z$21,MATCH("xGD/90",[1]Table2!$B$1:$Z$1,0),0)-VLOOKUP(CN4,[1]Table2!$B$1:$Z$21,MATCH("xGD/90",[1]Table2!$B$1:$Z$1,0),0),"")</f>
        <v/>
      </c>
      <c r="CO50" s="41">
        <f>IFERROR(VLOOKUP($B4,[1]Table2!$B$1:$Z$21,MATCH("xGD/90",[1]Table2!$B$1:$Z$1,0),0)-VLOOKUP(CO4,[1]Table2!$B$1:$Z$21,MATCH("xGD/90",[1]Table2!$B$1:$Z$1,0),0),"")</f>
        <v>1.6</v>
      </c>
      <c r="CP50" s="41" t="str">
        <f>IFERROR(VLOOKUP($B4,[1]Table2!$B$1:$Z$21,MATCH("xGD/90",[1]Table2!$B$1:$Z$1,0),0)-VLOOKUP(CP4,[1]Table2!$B$1:$Z$21,MATCH("xGD/90",[1]Table2!$B$1:$Z$1,0),0),"")</f>
        <v/>
      </c>
      <c r="CQ50" s="41" t="str">
        <f>IFERROR(VLOOKUP($B4,[1]Table2!$B$1:$Z$21,MATCH("xGD/90",[1]Table2!$B$1:$Z$1,0),0)-VLOOKUP(CQ4,[1]Table2!$B$1:$Z$21,MATCH("xGD/90",[1]Table2!$B$1:$Z$1,0),0),"")</f>
        <v/>
      </c>
      <c r="CR50" s="41" t="str">
        <f>IFERROR(VLOOKUP($B4,[1]Table2!$B$1:$Z$21,MATCH("xGD/90",[1]Table2!$B$1:$Z$1,0),0)-VLOOKUP(CR4,[1]Table2!$B$1:$Z$21,MATCH("xGD/90",[1]Table2!$B$1:$Z$1,0),0),"")</f>
        <v/>
      </c>
      <c r="CS50" s="41" t="str">
        <f>IFERROR(VLOOKUP($B4,[1]Table2!$B$1:$Z$21,MATCH("xGD/90",[1]Table2!$B$1:$Z$1,0),0)-VLOOKUP(CS4,[1]Table2!$B$1:$Z$21,MATCH("xGD/90",[1]Table2!$B$1:$Z$1,0),0),"")</f>
        <v/>
      </c>
      <c r="CT50" s="41" t="str">
        <f>IFERROR(VLOOKUP($B4,[1]Table2!$B$1:$Z$21,MATCH("xGD/90",[1]Table2!$B$1:$Z$1,0),0)-VLOOKUP(CT4,[1]Table2!$B$1:$Z$21,MATCH("xGD/90",[1]Table2!$B$1:$Z$1,0),0),"")</f>
        <v/>
      </c>
      <c r="CU50" s="41" t="str">
        <f>IFERROR(VLOOKUP($B4,[1]Table2!$B$1:$Z$21,MATCH("xGD/90",[1]Table2!$B$1:$Z$1,0),0)-VLOOKUP(CU4,[1]Table2!$B$1:$Z$21,MATCH("xGD/90",[1]Table2!$B$1:$Z$1,0),0),"")</f>
        <v/>
      </c>
      <c r="CV50" s="41">
        <f>IFERROR(VLOOKUP($B4,[1]Table2!$B$1:$Z$21,MATCH("xGD/90",[1]Table2!$B$1:$Z$1,0),0)-VLOOKUP(CV4,[1]Table2!$B$1:$Z$21,MATCH("xGD/90",[1]Table2!$B$1:$Z$1,0),0),"")</f>
        <v>0.91</v>
      </c>
      <c r="CW50" s="41" t="str">
        <f>IFERROR(VLOOKUP($B4,[1]Table2!$B$1:$Z$21,MATCH("xGD/90",[1]Table2!$B$1:$Z$1,0),0)-VLOOKUP(CW4,[1]Table2!$B$1:$Z$21,MATCH("xGD/90",[1]Table2!$B$1:$Z$1,0),0),"")</f>
        <v/>
      </c>
      <c r="CX50" s="41" t="str">
        <f>IFERROR(VLOOKUP($B4,[1]Table2!$B$1:$Z$21,MATCH("xGD/90",[1]Table2!$B$1:$Z$1,0),0)-VLOOKUP(CX4,[1]Table2!$B$1:$Z$21,MATCH("xGD/90",[1]Table2!$B$1:$Z$1,0),0),"")</f>
        <v/>
      </c>
      <c r="CY50" s="41" t="str">
        <f>IFERROR(VLOOKUP($B4,[1]Table2!$B$1:$Z$21,MATCH("xGD/90",[1]Table2!$B$1:$Z$1,0),0)-VLOOKUP(CY4,[1]Table2!$B$1:$Z$21,MATCH("xGD/90",[1]Table2!$B$1:$Z$1,0),0),"")</f>
        <v/>
      </c>
      <c r="CZ50" s="41" t="str">
        <f>IFERROR(VLOOKUP($B4,[1]Table2!$B$1:$Z$21,MATCH("xGD/90",[1]Table2!$B$1:$Z$1,0),0)-VLOOKUP(CZ4,[1]Table2!$B$1:$Z$21,MATCH("xGD/90",[1]Table2!$B$1:$Z$1,0),0),"")</f>
        <v/>
      </c>
      <c r="DA50" s="41" t="str">
        <f>IFERROR(VLOOKUP($B4,[1]Table2!$B$1:$Z$21,MATCH("xGD/90",[1]Table2!$B$1:$Z$1,0),0)-VLOOKUP(DA4,[1]Table2!$B$1:$Z$21,MATCH("xGD/90",[1]Table2!$B$1:$Z$1,0),0),"")</f>
        <v/>
      </c>
      <c r="DB50" s="41">
        <f>IFERROR(VLOOKUP($B4,[1]Table2!$B$1:$Z$21,MATCH("xGD/90",[1]Table2!$B$1:$Z$1,0),0)-VLOOKUP(DB4,[1]Table2!$B$1:$Z$21,MATCH("xGD/90",[1]Table2!$B$1:$Z$1,0),0),"")</f>
        <v>1.3800000000000001</v>
      </c>
      <c r="DC50" s="41" t="str">
        <f>IFERROR(VLOOKUP($B4,[1]Table2!$B$1:$Z$21,MATCH("xGD/90",[1]Table2!$B$1:$Z$1,0),0)-VLOOKUP(DC4,[1]Table2!$B$1:$Z$21,MATCH("xGD/90",[1]Table2!$B$1:$Z$1,0),0),"")</f>
        <v/>
      </c>
      <c r="DD50" s="41" t="str">
        <f>IFERROR(VLOOKUP($B4,[1]Table2!$B$1:$Z$21,MATCH("xGD/90",[1]Table2!$B$1:$Z$1,0),0)-VLOOKUP(DD4,[1]Table2!$B$1:$Z$21,MATCH("xGD/90",[1]Table2!$B$1:$Z$1,0),0),"")</f>
        <v/>
      </c>
      <c r="DE50" s="41" t="str">
        <f>IFERROR(VLOOKUP($B4,[1]Table2!$B$1:$Z$21,MATCH("xGD/90",[1]Table2!$B$1:$Z$1,0),0)-VLOOKUP(DE4,[1]Table2!$B$1:$Z$21,MATCH("xGD/90",[1]Table2!$B$1:$Z$1,0),0),"")</f>
        <v/>
      </c>
      <c r="DF50" s="41" t="str">
        <f>IFERROR(VLOOKUP($B4,[1]Table2!$B$1:$Z$21,MATCH("xGD/90",[1]Table2!$B$1:$Z$1,0),0)-VLOOKUP(DF4,[1]Table2!$B$1:$Z$21,MATCH("xGD/90",[1]Table2!$B$1:$Z$1,0),0),"")</f>
        <v/>
      </c>
      <c r="DG50" s="41" t="str">
        <f>IFERROR(VLOOKUP($B4,[1]Table2!$B$1:$Z$21,MATCH("xGD/90",[1]Table2!$B$1:$Z$1,0),0)-VLOOKUP(DG4,[1]Table2!$B$1:$Z$21,MATCH("xGD/90",[1]Table2!$B$1:$Z$1,0),0),"")</f>
        <v/>
      </c>
      <c r="DH50" s="41" t="str">
        <f>IFERROR(VLOOKUP($B4,[1]Table2!$B$1:$Z$21,MATCH("xGD/90",[1]Table2!$B$1:$Z$1,0),0)-VLOOKUP(DH4,[1]Table2!$B$1:$Z$21,MATCH("xGD/90",[1]Table2!$B$1:$Z$1,0),0),"")</f>
        <v/>
      </c>
      <c r="DI50" s="41" t="str">
        <f>IFERROR(VLOOKUP($B4,[1]Table2!$B$1:$Z$21,MATCH("xGD/90",[1]Table2!$B$1:$Z$1,0),0)-VLOOKUP(DI4,[1]Table2!$B$1:$Z$21,MATCH("xGD/90",[1]Table2!$B$1:$Z$1,0),0),"")</f>
        <v/>
      </c>
      <c r="DJ50" s="41" t="str">
        <f>IFERROR(VLOOKUP($B4,[1]Table2!$B$1:$Z$21,MATCH("xGD/90",[1]Table2!$B$1:$Z$1,0),0)-VLOOKUP(DJ4,[1]Table2!$B$1:$Z$21,MATCH("xGD/90",[1]Table2!$B$1:$Z$1,0),0),"")</f>
        <v/>
      </c>
      <c r="DK50" s="41" t="str">
        <f>IFERROR(VLOOKUP($B4,[1]Table2!$B$1:$Z$21,MATCH("xGD/90",[1]Table2!$B$1:$Z$1,0),0)-VLOOKUP(DK4,[1]Table2!$B$1:$Z$21,MATCH("xGD/90",[1]Table2!$B$1:$Z$1,0),0),"")</f>
        <v/>
      </c>
      <c r="DL50" s="41" t="str">
        <f>IFERROR(VLOOKUP($B4,[1]Table2!$B$1:$Z$21,MATCH("xGD/90",[1]Table2!$B$1:$Z$1,0),0)-VLOOKUP(DL4,[1]Table2!$B$1:$Z$21,MATCH("xGD/90",[1]Table2!$B$1:$Z$1,0),0),"")</f>
        <v/>
      </c>
      <c r="DM50" s="41" t="str">
        <f>IFERROR(VLOOKUP($B4,[1]Table2!$B$1:$Z$21,MATCH("xGD/90",[1]Table2!$B$1:$Z$1,0),0)-VLOOKUP(DM4,[1]Table2!$B$1:$Z$21,MATCH("xGD/90",[1]Table2!$B$1:$Z$1,0),0),"")</f>
        <v/>
      </c>
      <c r="DN50" s="41" t="str">
        <f>IFERROR(VLOOKUP($B4,[1]Table2!$B$1:$Z$21,MATCH("xGD/90",[1]Table2!$B$1:$Z$1,0),0)-VLOOKUP(DN4,[1]Table2!$B$1:$Z$21,MATCH("xGD/90",[1]Table2!$B$1:$Z$1,0),0),"")</f>
        <v/>
      </c>
      <c r="DO50" s="41" t="str">
        <f>IFERROR(VLOOKUP($B4,[1]Table2!$B$1:$Z$21,MATCH("xGD/90",[1]Table2!$B$1:$Z$1,0),0)-VLOOKUP(DO4,[1]Table2!$B$1:$Z$21,MATCH("xGD/90",[1]Table2!$B$1:$Z$1,0),0),"")</f>
        <v/>
      </c>
      <c r="DP50" s="41" t="str">
        <f>IFERROR(VLOOKUP($B4,[1]Table2!$B$1:$Z$21,MATCH("xGD/90",[1]Table2!$B$1:$Z$1,0),0)-VLOOKUP(DP4,[1]Table2!$B$1:$Z$21,MATCH("xGD/90",[1]Table2!$B$1:$Z$1,0),0),"")</f>
        <v/>
      </c>
      <c r="DQ50" s="41" t="str">
        <f>IFERROR(VLOOKUP($B4,[1]Table2!$B$1:$Z$21,MATCH("xGD/90",[1]Table2!$B$1:$Z$1,0),0)-VLOOKUP(DQ4,[1]Table2!$B$1:$Z$21,MATCH("xGD/90",[1]Table2!$B$1:$Z$1,0),0),"")</f>
        <v/>
      </c>
      <c r="DR50" s="41" t="str">
        <f>IFERROR(VLOOKUP($B4,[1]Table2!$B$1:$Z$21,MATCH("xGD/90",[1]Table2!$B$1:$Z$1,0),0)-VLOOKUP(DR4,[1]Table2!$B$1:$Z$21,MATCH("xGD/90",[1]Table2!$B$1:$Z$1,0),0),"")</f>
        <v/>
      </c>
      <c r="DS50" s="41" t="str">
        <f>IFERROR(VLOOKUP($B4,[1]Table2!$B$1:$Z$21,MATCH("xGD/90",[1]Table2!$B$1:$Z$1,0),0)-VLOOKUP(DS4,[1]Table2!$B$1:$Z$21,MATCH("xGD/90",[1]Table2!$B$1:$Z$1,0),0),"")</f>
        <v/>
      </c>
      <c r="DT50" s="41" t="str">
        <f>IFERROR(VLOOKUP($B4,[1]Table2!$B$1:$Z$21,MATCH("xGD/90",[1]Table2!$B$1:$Z$1,0),0)-VLOOKUP(DT4,[1]Table2!$B$1:$Z$21,MATCH("xGD/90",[1]Table2!$B$1:$Z$1,0),0),"")</f>
        <v/>
      </c>
      <c r="DU50" s="41" t="str">
        <f>IFERROR(VLOOKUP($B4,[1]Table2!$B$1:$Z$21,MATCH("xGD/90",[1]Table2!$B$1:$Z$1,0),0)-VLOOKUP(DU4,[1]Table2!$B$1:$Z$21,MATCH("xGD/90",[1]Table2!$B$1:$Z$1,0),0),"")</f>
        <v/>
      </c>
      <c r="DV50" s="41" t="str">
        <f>IFERROR(VLOOKUP($B4,[1]Table2!$B$1:$Z$21,MATCH("xGD/90",[1]Table2!$B$1:$Z$1,0),0)-VLOOKUP(DV4,[1]Table2!$B$1:$Z$21,MATCH("xGD/90",[1]Table2!$B$1:$Z$1,0),0),"")</f>
        <v/>
      </c>
      <c r="DW50" s="41" t="str">
        <f>IFERROR(VLOOKUP($B4,[1]Table2!$B$1:$Z$21,MATCH("xGD/90",[1]Table2!$B$1:$Z$1,0),0)-VLOOKUP(DW4,[1]Table2!$B$1:$Z$21,MATCH("xGD/90",[1]Table2!$B$1:$Z$1,0),0),"")</f>
        <v/>
      </c>
      <c r="DX50" s="41" t="str">
        <f>IFERROR(VLOOKUP($B4,[1]Table2!$B$1:$Z$21,MATCH("xGD/90",[1]Table2!$B$1:$Z$1,0),0)-VLOOKUP(DX4,[1]Table2!$B$1:$Z$21,MATCH("xGD/90",[1]Table2!$B$1:$Z$1,0),0),"")</f>
        <v/>
      </c>
      <c r="DY50" s="41" t="str">
        <f>IFERROR(VLOOKUP($B4,[1]Table2!$B$1:$Z$21,MATCH("xGD/90",[1]Table2!$B$1:$Z$1,0),0)-VLOOKUP(DY4,[1]Table2!$B$1:$Z$21,MATCH("xGD/90",[1]Table2!$B$1:$Z$1,0),0),"")</f>
        <v/>
      </c>
      <c r="DZ50" s="41" t="str">
        <f>IFERROR(VLOOKUP($B4,[1]Table2!$B$1:$Z$21,MATCH("xGD/90",[1]Table2!$B$1:$Z$1,0),0)-VLOOKUP(DZ4,[1]Table2!$B$1:$Z$21,MATCH("xGD/90",[1]Table2!$B$1:$Z$1,0),0),"")</f>
        <v/>
      </c>
      <c r="EA50" s="41" t="str">
        <f>IFERROR(VLOOKUP($B4,[1]Table2!$B$1:$Z$21,MATCH("xGD/90",[1]Table2!$B$1:$Z$1,0),0)-VLOOKUP(EA4,[1]Table2!$B$1:$Z$21,MATCH("xGD/90",[1]Table2!$B$1:$Z$1,0),0),"")</f>
        <v/>
      </c>
      <c r="EB50" s="41" t="str">
        <f>IFERROR(VLOOKUP($B4,[1]Table2!$B$1:$Z$21,MATCH("xGD/90",[1]Table2!$B$1:$Z$1,0),0)-VLOOKUP(EB4,[1]Table2!$B$1:$Z$21,MATCH("xGD/90",[1]Table2!$B$1:$Z$1,0),0),"")</f>
        <v/>
      </c>
      <c r="EC50" s="41" t="str">
        <f>IFERROR(VLOOKUP($B4,[1]Table2!$B$1:$Z$21,MATCH("xGD/90",[1]Table2!$B$1:$Z$1,0),0)-VLOOKUP(EC4,[1]Table2!$B$1:$Z$21,MATCH("xGD/90",[1]Table2!$B$1:$Z$1,0),0),"")</f>
        <v/>
      </c>
      <c r="ED50" s="41" t="str">
        <f>IFERROR(VLOOKUP($B4,[1]Table2!$B$1:$Z$21,MATCH("xGD/90",[1]Table2!$B$1:$Z$1,0),0)-VLOOKUP(ED4,[1]Table2!$B$1:$Z$21,MATCH("xGD/90",[1]Table2!$B$1:$Z$1,0),0),"")</f>
        <v/>
      </c>
      <c r="EE50" s="41" t="str">
        <f>IFERROR(VLOOKUP($B4,[1]Table2!$B$1:$Z$21,MATCH("xGD/90",[1]Table2!$B$1:$Z$1,0),0)-VLOOKUP(EE4,[1]Table2!$B$1:$Z$21,MATCH("xGD/90",[1]Table2!$B$1:$Z$1,0),0),"")</f>
        <v/>
      </c>
      <c r="EF50" s="41" t="str">
        <f>IFERROR(VLOOKUP($B4,[1]Table2!$B$1:$Z$21,MATCH("xGD/90",[1]Table2!$B$1:$Z$1,0),0)-VLOOKUP(EF4,[1]Table2!$B$1:$Z$21,MATCH("xGD/90",[1]Table2!$B$1:$Z$1,0),0),"")</f>
        <v/>
      </c>
      <c r="EG50" s="41" t="str">
        <f>IFERROR(VLOOKUP($B4,[1]Table2!$B$1:$Z$21,MATCH("xGD/90",[1]Table2!$B$1:$Z$1,0),0)-VLOOKUP(EG4,[1]Table2!$B$1:$Z$21,MATCH("xGD/90",[1]Table2!$B$1:$Z$1,0),0),"")</f>
        <v/>
      </c>
      <c r="EH50" s="41" t="str">
        <f>IFERROR(VLOOKUP($B4,[1]Table2!$B$1:$Z$21,MATCH("xGD/90",[1]Table2!$B$1:$Z$1,0),0)-VLOOKUP(EH4,[1]Table2!$B$1:$Z$21,MATCH("xGD/90",[1]Table2!$B$1:$Z$1,0),0),"")</f>
        <v/>
      </c>
      <c r="EI50" s="41" t="str">
        <f>IFERROR(VLOOKUP($B4,[1]Table2!$B$1:$Z$21,MATCH("xGD/90",[1]Table2!$B$1:$Z$1,0),0)-VLOOKUP(EI4,[1]Table2!$B$1:$Z$21,MATCH("xGD/90",[1]Table2!$B$1:$Z$1,0),0),"")</f>
        <v/>
      </c>
      <c r="EJ50" s="41" t="str">
        <f>IFERROR(VLOOKUP($B4,[1]Table2!$B$1:$Z$21,MATCH("xGD/90",[1]Table2!$B$1:$Z$1,0),0)-VLOOKUP(EJ4,[1]Table2!$B$1:$Z$21,MATCH("xGD/90",[1]Table2!$B$1:$Z$1,0),0),"")</f>
        <v/>
      </c>
      <c r="EK50" s="41" t="str">
        <f>IFERROR(VLOOKUP($B4,[1]Table2!$B$1:$Z$21,MATCH("xGD/90",[1]Table2!$B$1:$Z$1,0),0)-VLOOKUP(EK4,[1]Table2!$B$1:$Z$21,MATCH("xGD/90",[1]Table2!$B$1:$Z$1,0),0),"")</f>
        <v/>
      </c>
      <c r="EL50" s="41" t="str">
        <f>IFERROR(VLOOKUP($B4,[1]Table2!$B$1:$Z$21,MATCH("xGD/90",[1]Table2!$B$1:$Z$1,0),0)-VLOOKUP(EL4,[1]Table2!$B$1:$Z$21,MATCH("xGD/90",[1]Table2!$B$1:$Z$1,0),0),"")</f>
        <v/>
      </c>
      <c r="EM50" s="41" t="str">
        <f>IFERROR(VLOOKUP($B4,[1]Table2!$B$1:$Z$21,MATCH("xGD/90",[1]Table2!$B$1:$Z$1,0),0)-VLOOKUP(EM4,[1]Table2!$B$1:$Z$21,MATCH("xGD/90",[1]Table2!$B$1:$Z$1,0),0),"")</f>
        <v/>
      </c>
      <c r="EN50" s="41" t="str">
        <f>IFERROR(VLOOKUP($B4,[1]Table2!$B$1:$Z$21,MATCH("xGD/90",[1]Table2!$B$1:$Z$1,0),0)-VLOOKUP(EN4,[1]Table2!$B$1:$Z$21,MATCH("xGD/90",[1]Table2!$B$1:$Z$1,0),0),"")</f>
        <v/>
      </c>
      <c r="EO50" s="41" t="str">
        <f>IFERROR(VLOOKUP($B4,[1]Table2!$B$1:$Z$21,MATCH("xGD/90",[1]Table2!$B$1:$Z$1,0),0)-VLOOKUP(EO4,[1]Table2!$B$1:$Z$21,MATCH("xGD/90",[1]Table2!$B$1:$Z$1,0),0),"")</f>
        <v/>
      </c>
      <c r="EP50" s="41" t="str">
        <f>IFERROR(VLOOKUP($B4,[1]Table2!$B$1:$Z$21,MATCH("xGD/90",[1]Table2!$B$1:$Z$1,0),0)-VLOOKUP(EP4,[1]Table2!$B$1:$Z$21,MATCH("xGD/90",[1]Table2!$B$1:$Z$1,0),0),"")</f>
        <v/>
      </c>
      <c r="EQ50" s="41" t="str">
        <f>IFERROR(VLOOKUP($B4,[1]Table2!$B$1:$Z$21,MATCH("xGD/90",[1]Table2!$B$1:$Z$1,0),0)-VLOOKUP(EQ4,[1]Table2!$B$1:$Z$21,MATCH("xGD/90",[1]Table2!$B$1:$Z$1,0),0),"")</f>
        <v/>
      </c>
      <c r="ER50" s="41" t="str">
        <f>IFERROR(VLOOKUP($B4,[1]Table2!$B$1:$Z$21,MATCH("xGD/90",[1]Table2!$B$1:$Z$1,0),0)-VLOOKUP(ER4,[1]Table2!$B$1:$Z$21,MATCH("xGD/90",[1]Table2!$B$1:$Z$1,0),0),"")</f>
        <v/>
      </c>
      <c r="ES50" s="41" t="str">
        <f>IFERROR(VLOOKUP($B4,[1]Table2!$B$1:$Z$21,MATCH("xGD/90",[1]Table2!$B$1:$Z$1,0),0)-VLOOKUP(ES4,[1]Table2!$B$1:$Z$21,MATCH("xGD/90",[1]Table2!$B$1:$Z$1,0),0),"")</f>
        <v/>
      </c>
      <c r="ET50" s="41">
        <f>IFERROR(VLOOKUP($B4,[1]Table2!$B$1:$Z$21,MATCH("xGD/90",[1]Table2!$B$1:$Z$1,0),0)-VLOOKUP(ET4,[1]Table2!$B$1:$Z$21,MATCH("xGD/90",[1]Table2!$B$1:$Z$1,0),0),"")</f>
        <v>0.87</v>
      </c>
      <c r="EU50" s="41" t="str">
        <f>IFERROR(VLOOKUP($B4,[1]Table2!$B$1:$Z$21,MATCH("xGD/90",[1]Table2!$B$1:$Z$1,0),0)-VLOOKUP(EU4,[1]Table2!$B$1:$Z$21,MATCH("xGD/90",[1]Table2!$B$1:$Z$1,0),0),"")</f>
        <v/>
      </c>
      <c r="EV50" s="41" t="str">
        <f>IFERROR(VLOOKUP($B4,[1]Table2!$B$1:$Z$21,MATCH("xGD/90",[1]Table2!$B$1:$Z$1,0),0)-VLOOKUP(EV4,[1]Table2!$B$1:$Z$21,MATCH("xGD/90",[1]Table2!$B$1:$Z$1,0),0),"")</f>
        <v/>
      </c>
      <c r="EW50" s="41" t="str">
        <f>IFERROR(VLOOKUP($B4,[1]Table2!$B$1:$Z$21,MATCH("xGD/90",[1]Table2!$B$1:$Z$1,0),0)-VLOOKUP(EW4,[1]Table2!$B$1:$Z$21,MATCH("xGD/90",[1]Table2!$B$1:$Z$1,0),0),"")</f>
        <v/>
      </c>
      <c r="EX50" s="41" t="str">
        <f>IFERROR(VLOOKUP($B4,[1]Table2!$B$1:$Z$21,MATCH("xGD/90",[1]Table2!$B$1:$Z$1,0),0)-VLOOKUP(EX4,[1]Table2!$B$1:$Z$21,MATCH("xGD/90",[1]Table2!$B$1:$Z$1,0),0),"")</f>
        <v/>
      </c>
      <c r="EY50" s="41">
        <f>IFERROR(VLOOKUP($B4,[1]Table2!$B$1:$Z$21,MATCH("xGD/90",[1]Table2!$B$1:$Z$1,0),0)-VLOOKUP(EY4,[1]Table2!$B$1:$Z$21,MATCH("xGD/90",[1]Table2!$B$1:$Z$1,0),0),"")</f>
        <v>0.22000000000000008</v>
      </c>
      <c r="EZ50" s="41" t="str">
        <f>IFERROR(VLOOKUP($B4,[1]Table2!$B$1:$Z$21,MATCH("xGD/90",[1]Table2!$B$1:$Z$1,0),0)-VLOOKUP(EZ4,[1]Table2!$B$1:$Z$21,MATCH("xGD/90",[1]Table2!$B$1:$Z$1,0),0),"")</f>
        <v/>
      </c>
      <c r="FA50" s="41" t="str">
        <f>IFERROR(VLOOKUP($B4,[1]Table2!$B$1:$Z$21,MATCH("xGD/90",[1]Table2!$B$1:$Z$1,0),0)-VLOOKUP(FA4,[1]Table2!$B$1:$Z$21,MATCH("xGD/90",[1]Table2!$B$1:$Z$1,0),0),"")</f>
        <v/>
      </c>
      <c r="FB50" s="41">
        <f>IFERROR(VLOOKUP($B4,[1]Table2!$B$1:$Z$21,MATCH("xGD/90",[1]Table2!$B$1:$Z$1,0),0)-VLOOKUP(FB4,[1]Table2!$B$1:$Z$21,MATCH("xGD/90",[1]Table2!$B$1:$Z$1,0),0),"")</f>
        <v>0.20000000000000007</v>
      </c>
      <c r="FC50" s="41" t="str">
        <f>IFERROR(VLOOKUP($B4,[1]Table2!$B$1:$Z$21,MATCH("xGD/90",[1]Table2!$B$1:$Z$1,0),0)-VLOOKUP(FC4,[1]Table2!$B$1:$Z$21,MATCH("xGD/90",[1]Table2!$B$1:$Z$1,0),0),"")</f>
        <v/>
      </c>
      <c r="FD50" s="41" t="str">
        <f>IFERROR(VLOOKUP($B4,[1]Table2!$B$1:$Z$21,MATCH("xGD/90",[1]Table2!$B$1:$Z$1,0),0)-VLOOKUP(FD4,[1]Table2!$B$1:$Z$21,MATCH("xGD/90",[1]Table2!$B$1:$Z$1,0),0),"")</f>
        <v/>
      </c>
      <c r="FE50" s="41" t="str">
        <f>IFERROR(VLOOKUP($B4,[1]Table2!$B$1:$Z$21,MATCH("xGD/90",[1]Table2!$B$1:$Z$1,0),0)-VLOOKUP(FE4,[1]Table2!$B$1:$Z$21,MATCH("xGD/90",[1]Table2!$B$1:$Z$1,0),0),"")</f>
        <v/>
      </c>
      <c r="FF50" s="41" t="str">
        <f>IFERROR(VLOOKUP($B4,[1]Table2!$B$1:$Z$21,MATCH("xGD/90",[1]Table2!$B$1:$Z$1,0),0)-VLOOKUP(FF4,[1]Table2!$B$1:$Z$21,MATCH("xGD/90",[1]Table2!$B$1:$Z$1,0),0),"")</f>
        <v/>
      </c>
      <c r="FG50" s="41" t="str">
        <f>IFERROR(VLOOKUP($B4,[1]Table2!$B$1:$Z$21,MATCH("xGD/90",[1]Table2!$B$1:$Z$1,0),0)-VLOOKUP(FG4,[1]Table2!$B$1:$Z$21,MATCH("xGD/90",[1]Table2!$B$1:$Z$1,0),0),"")</f>
        <v/>
      </c>
      <c r="FH50" s="41" t="str">
        <f>IFERROR(VLOOKUP($B4,[1]Table2!$B$1:$Z$21,MATCH("xGD/90",[1]Table2!$B$1:$Z$1,0),0)-VLOOKUP(FH4,[1]Table2!$B$1:$Z$21,MATCH("xGD/90",[1]Table2!$B$1:$Z$1,0),0),"")</f>
        <v/>
      </c>
      <c r="FI50" s="41" t="str">
        <f>IFERROR(VLOOKUP($B4,[1]Table2!$B$1:$Z$21,MATCH("xGD/90",[1]Table2!$B$1:$Z$1,0),0)-VLOOKUP(FI4,[1]Table2!$B$1:$Z$21,MATCH("xGD/90",[1]Table2!$B$1:$Z$1,0),0),"")</f>
        <v/>
      </c>
      <c r="FJ50" s="41" t="str">
        <f>IFERROR(VLOOKUP($B4,[1]Table2!$B$1:$Z$21,MATCH("xGD/90",[1]Table2!$B$1:$Z$1,0),0)-VLOOKUP(FJ4,[1]Table2!$B$1:$Z$21,MATCH("xGD/90",[1]Table2!$B$1:$Z$1,0),0),"")</f>
        <v/>
      </c>
      <c r="FK50" s="41" t="str">
        <f>IFERROR(VLOOKUP($B4,[1]Table2!$B$1:$Z$21,MATCH("xGD/90",[1]Table2!$B$1:$Z$1,0),0)-VLOOKUP(FK4,[1]Table2!$B$1:$Z$21,MATCH("xGD/90",[1]Table2!$B$1:$Z$1,0),0),"")</f>
        <v/>
      </c>
      <c r="FL50" s="41" t="str">
        <f>IFERROR(VLOOKUP($B4,[1]Table2!$B$1:$Z$21,MATCH("xGD/90",[1]Table2!$B$1:$Z$1,0),0)-VLOOKUP(FL4,[1]Table2!$B$1:$Z$21,MATCH("xGD/90",[1]Table2!$B$1:$Z$1,0),0),"")</f>
        <v/>
      </c>
      <c r="FM50" s="41" t="str">
        <f>IFERROR(VLOOKUP($B4,[1]Table2!$B$1:$Z$21,MATCH("xGD/90",[1]Table2!$B$1:$Z$1,0),0)-VLOOKUP(FM4,[1]Table2!$B$1:$Z$21,MATCH("xGD/90",[1]Table2!$B$1:$Z$1,0),0),"")</f>
        <v/>
      </c>
      <c r="FN50" s="41">
        <f>IFERROR(VLOOKUP($B4,[1]Table2!$B$1:$Z$21,MATCH("xGD/90",[1]Table2!$B$1:$Z$1,0),0)-VLOOKUP(FN4,[1]Table2!$B$1:$Z$21,MATCH("xGD/90",[1]Table2!$B$1:$Z$1,0),0),"")</f>
        <v>0.76</v>
      </c>
      <c r="FO50" s="41" t="str">
        <f>IFERROR(VLOOKUP($B4,[1]Table2!$B$1:$Z$21,MATCH("xGD/90",[1]Table2!$B$1:$Z$1,0),0)-VLOOKUP(FO4,[1]Table2!$B$1:$Z$21,MATCH("xGD/90",[1]Table2!$B$1:$Z$1,0),0),"")</f>
        <v/>
      </c>
      <c r="FP50" s="41" t="str">
        <f>IFERROR(VLOOKUP($B4,[1]Table2!$B$1:$Z$21,MATCH("xGD/90",[1]Table2!$B$1:$Z$1,0),0)-VLOOKUP(FP4,[1]Table2!$B$1:$Z$21,MATCH("xGD/90",[1]Table2!$B$1:$Z$1,0),0),"")</f>
        <v/>
      </c>
      <c r="FQ50" s="41" t="str">
        <f>IFERROR(VLOOKUP($B4,[1]Table2!$B$1:$Z$21,MATCH("xGD/90",[1]Table2!$B$1:$Z$1,0),0)-VLOOKUP(FQ4,[1]Table2!$B$1:$Z$21,MATCH("xGD/90",[1]Table2!$B$1:$Z$1,0),0),"")</f>
        <v/>
      </c>
      <c r="FR50" s="41" t="str">
        <f>IFERROR(VLOOKUP($B4,[1]Table2!$B$1:$Z$21,MATCH("xGD/90",[1]Table2!$B$1:$Z$1,0),0)-VLOOKUP(FR4,[1]Table2!$B$1:$Z$21,MATCH("xGD/90",[1]Table2!$B$1:$Z$1,0),0),"")</f>
        <v/>
      </c>
      <c r="FS50" s="41" t="str">
        <f>IFERROR(VLOOKUP($B4,[1]Table2!$B$1:$Z$21,MATCH("xGD/90",[1]Table2!$B$1:$Z$1,0),0)-VLOOKUP(FS4,[1]Table2!$B$1:$Z$21,MATCH("xGD/90",[1]Table2!$B$1:$Z$1,0),0),"")</f>
        <v/>
      </c>
      <c r="FT50" s="41" t="str">
        <f>IFERROR(VLOOKUP($B4,[1]Table2!$B$1:$Z$21,MATCH("xGD/90",[1]Table2!$B$1:$Z$1,0),0)-VLOOKUP(FT4,[1]Table2!$B$1:$Z$21,MATCH("xGD/90",[1]Table2!$B$1:$Z$1,0),0),"")</f>
        <v/>
      </c>
      <c r="FU50" s="41">
        <f>IFERROR(VLOOKUP($B4,[1]Table2!$B$1:$Z$21,MATCH("xGD/90",[1]Table2!$B$1:$Z$1,0),0)-VLOOKUP(FU4,[1]Table2!$B$1:$Z$21,MATCH("xGD/90",[1]Table2!$B$1:$Z$1,0),0),"")</f>
        <v>0.57000000000000006</v>
      </c>
      <c r="FV50" s="41" t="str">
        <f>IFERROR(VLOOKUP($B4,[1]Table2!$B$1:$Z$21,MATCH("xGD/90",[1]Table2!$B$1:$Z$1,0),0)-VLOOKUP(FV4,[1]Table2!$B$1:$Z$21,MATCH("xGD/90",[1]Table2!$B$1:$Z$1,0),0),"")</f>
        <v/>
      </c>
      <c r="FW50" s="41" t="str">
        <f>IFERROR(VLOOKUP($B4,[1]Table2!$B$1:$Z$21,MATCH("xGD/90",[1]Table2!$B$1:$Z$1,0),0)-VLOOKUP(FW4,[1]Table2!$B$1:$Z$21,MATCH("xGD/90",[1]Table2!$B$1:$Z$1,0),0),"")</f>
        <v/>
      </c>
      <c r="FX50" s="41" t="str">
        <f>IFERROR(VLOOKUP($B4,[1]Table2!$B$1:$Z$21,MATCH("xGD/90",[1]Table2!$B$1:$Z$1,0),0)-VLOOKUP(FX4,[1]Table2!$B$1:$Z$21,MATCH("xGD/90",[1]Table2!$B$1:$Z$1,0),0),"")</f>
        <v/>
      </c>
      <c r="FY50" s="41" t="str">
        <f>IFERROR(VLOOKUP($B4,[1]Table2!$B$1:$Z$21,MATCH("xGD/90",[1]Table2!$B$1:$Z$1,0),0)-VLOOKUP(FY4,[1]Table2!$B$1:$Z$21,MATCH("xGD/90",[1]Table2!$B$1:$Z$1,0),0),"")</f>
        <v/>
      </c>
      <c r="FZ50" s="41" t="str">
        <f>IFERROR(VLOOKUP($B4,[1]Table2!$B$1:$Z$21,MATCH("xGD/90",[1]Table2!$B$1:$Z$1,0),0)-VLOOKUP(FZ4,[1]Table2!$B$1:$Z$21,MATCH("xGD/90",[1]Table2!$B$1:$Z$1,0),0),"")</f>
        <v/>
      </c>
      <c r="GA50" s="41" t="str">
        <f>IFERROR(VLOOKUP($B4,[1]Table2!$B$1:$Z$21,MATCH("xGD/90",[1]Table2!$B$1:$Z$1,0),0)-VLOOKUP(GA4,[1]Table2!$B$1:$Z$21,MATCH("xGD/90",[1]Table2!$B$1:$Z$1,0),0),"")</f>
        <v/>
      </c>
      <c r="GB50" s="41" t="str">
        <f>IFERROR(VLOOKUP($B4,[1]Table2!$B$1:$Z$21,MATCH("xGD/90",[1]Table2!$B$1:$Z$1,0),0)-VLOOKUP(GB4,[1]Table2!$B$1:$Z$21,MATCH("xGD/90",[1]Table2!$B$1:$Z$1,0),0),"")</f>
        <v/>
      </c>
      <c r="GC50" s="41" t="str">
        <f>IFERROR(VLOOKUP($B4,[1]Table2!$B$1:$Z$21,MATCH("xGD/90",[1]Table2!$B$1:$Z$1,0),0)-VLOOKUP(GC4,[1]Table2!$B$1:$Z$21,MATCH("xGD/90",[1]Table2!$B$1:$Z$1,0),0),"")</f>
        <v/>
      </c>
      <c r="GD50" s="41" t="str">
        <f>IFERROR(VLOOKUP($B4,[1]Table2!$B$1:$Z$21,MATCH("xGD/90",[1]Table2!$B$1:$Z$1,0),0)-VLOOKUP(GD4,[1]Table2!$B$1:$Z$21,MATCH("xGD/90",[1]Table2!$B$1:$Z$1,0),0),"")</f>
        <v/>
      </c>
      <c r="GE50" s="41" t="str">
        <f>IFERROR(VLOOKUP($B4,[1]Table2!$B$1:$Z$21,MATCH("xGD/90",[1]Table2!$B$1:$Z$1,0),0)-VLOOKUP(GE4,[1]Table2!$B$1:$Z$21,MATCH("xGD/90",[1]Table2!$B$1:$Z$1,0),0),"")</f>
        <v/>
      </c>
      <c r="GF50" s="41" t="str">
        <f>IFERROR(VLOOKUP($B4,[1]Table2!$B$1:$Z$21,MATCH("xGD/90",[1]Table2!$B$1:$Z$1,0),0)-VLOOKUP(GF4,[1]Table2!$B$1:$Z$21,MATCH("xGD/90",[1]Table2!$B$1:$Z$1,0),0),"")</f>
        <v/>
      </c>
      <c r="GG50" s="41" t="str">
        <f>IFERROR(VLOOKUP($B4,[1]Table2!$B$1:$Z$21,MATCH("xGD/90",[1]Table2!$B$1:$Z$1,0),0)-VLOOKUP(GG4,[1]Table2!$B$1:$Z$21,MATCH("xGD/90",[1]Table2!$B$1:$Z$1,0),0),"")</f>
        <v/>
      </c>
      <c r="GH50" s="41">
        <f>IFERROR(VLOOKUP($B4,[1]Table2!$B$1:$Z$21,MATCH("xGD/90",[1]Table2!$B$1:$Z$1,0),0)-VLOOKUP(GH4,[1]Table2!$B$1:$Z$21,MATCH("xGD/90",[1]Table2!$B$1:$Z$1,0),0),"")</f>
        <v>1.53</v>
      </c>
      <c r="GI50" s="41" t="str">
        <f>IFERROR(VLOOKUP($B4,[1]Table2!$B$1:$Z$21,MATCH("xGD/90",[1]Table2!$B$1:$Z$1,0),0)-VLOOKUP(GI4,[1]Table2!$B$1:$Z$21,MATCH("xGD/90",[1]Table2!$B$1:$Z$1,0),0),"")</f>
        <v/>
      </c>
      <c r="GJ50" s="41" t="str">
        <f>IFERROR(VLOOKUP($B4,[1]Table2!$B$1:$Z$21,MATCH("xGD/90",[1]Table2!$B$1:$Z$1,0),0)-VLOOKUP(GJ4,[1]Table2!$B$1:$Z$21,MATCH("xGD/90",[1]Table2!$B$1:$Z$1,0),0),"")</f>
        <v/>
      </c>
      <c r="GK50" s="41" t="str">
        <f>IFERROR(VLOOKUP($B4,[1]Table2!$B$1:$Z$21,MATCH("xGD/90",[1]Table2!$B$1:$Z$1,0),0)-VLOOKUP(GK4,[1]Table2!$B$1:$Z$21,MATCH("xGD/90",[1]Table2!$B$1:$Z$1,0),0),"")</f>
        <v/>
      </c>
      <c r="GL50" s="41" t="str">
        <f>IFERROR(VLOOKUP($B4,[1]Table2!$B$1:$Z$21,MATCH("xGD/90",[1]Table2!$B$1:$Z$1,0),0)-VLOOKUP(GL4,[1]Table2!$B$1:$Z$21,MATCH("xGD/90",[1]Table2!$B$1:$Z$1,0),0),"")</f>
        <v/>
      </c>
      <c r="GM50" s="41" t="str">
        <f>IFERROR(VLOOKUP($B4,[1]Table2!$B$1:$Z$21,MATCH("xGD/90",[1]Table2!$B$1:$Z$1,0),0)-VLOOKUP(GM4,[1]Table2!$B$1:$Z$21,MATCH("xGD/90",[1]Table2!$B$1:$Z$1,0),0),"")</f>
        <v/>
      </c>
      <c r="GN50" s="41" t="str">
        <f>IFERROR(VLOOKUP($B4,[1]Table2!$B$1:$Z$21,MATCH("xGD/90",[1]Table2!$B$1:$Z$1,0),0)-VLOOKUP(GN4,[1]Table2!$B$1:$Z$21,MATCH("xGD/90",[1]Table2!$B$1:$Z$1,0),0),"")</f>
        <v/>
      </c>
      <c r="GO50" s="41">
        <f>IFERROR(VLOOKUP($B4,[1]Table2!$B$1:$Z$21,MATCH("xGD/90",[1]Table2!$B$1:$Z$1,0),0)-VLOOKUP(GO4,[1]Table2!$B$1:$Z$21,MATCH("xGD/90",[1]Table2!$B$1:$Z$1,0),0),"")</f>
        <v>0.74</v>
      </c>
      <c r="GP50" s="41" t="str">
        <f>IFERROR(VLOOKUP($B4,[1]Table2!$B$1:$Z$21,MATCH("xGD/90",[1]Table2!$B$1:$Z$1,0),0)-VLOOKUP(GP4,[1]Table2!$B$1:$Z$21,MATCH("xGD/90",[1]Table2!$B$1:$Z$1,0),0),"")</f>
        <v/>
      </c>
      <c r="GQ50" s="41" t="str">
        <f>IFERROR(VLOOKUP($B4,[1]Table2!$B$1:$Z$21,MATCH("xGD/90",[1]Table2!$B$1:$Z$1,0),0)-VLOOKUP(GQ4,[1]Table2!$B$1:$Z$21,MATCH("xGD/90",[1]Table2!$B$1:$Z$1,0),0),"")</f>
        <v/>
      </c>
      <c r="GR50" s="41" t="str">
        <f>IFERROR(VLOOKUP($B4,[1]Table2!$B$1:$Z$21,MATCH("xGD/90",[1]Table2!$B$1:$Z$1,0),0)-VLOOKUP(GR4,[1]Table2!$B$1:$Z$21,MATCH("xGD/90",[1]Table2!$B$1:$Z$1,0),0),"")</f>
        <v/>
      </c>
      <c r="GS50" s="41">
        <f>IFERROR(VLOOKUP($B4,[1]Table2!$B$1:$Z$21,MATCH("xGD/90",[1]Table2!$B$1:$Z$1,0),0)-VLOOKUP(GS4,[1]Table2!$B$1:$Z$21,MATCH("xGD/90",[1]Table2!$B$1:$Z$1,0),0),"")</f>
        <v>-0.38</v>
      </c>
      <c r="GT50" s="41" t="str">
        <f>IFERROR(VLOOKUP($B4,[1]Table2!$B$1:$Z$21,MATCH("xGD/90",[1]Table2!$B$1:$Z$1,0),0)-VLOOKUP(GT4,[1]Table2!$B$1:$Z$21,MATCH("xGD/90",[1]Table2!$B$1:$Z$1,0),0),"")</f>
        <v/>
      </c>
      <c r="GU50" s="41" t="str">
        <f>IFERROR(VLOOKUP($B4,[1]Table2!$B$1:$Z$21,MATCH("xGD/90",[1]Table2!$B$1:$Z$1,0),0)-VLOOKUP(GU4,[1]Table2!$B$1:$Z$21,MATCH("xGD/90",[1]Table2!$B$1:$Z$1,0),0),"")</f>
        <v/>
      </c>
      <c r="GV50" s="41">
        <f>IFERROR(VLOOKUP($B4,[1]Table2!$B$1:$Z$21,MATCH("xGD/90",[1]Table2!$B$1:$Z$1,0),0)-VLOOKUP(GV4,[1]Table2!$B$1:$Z$21,MATCH("xGD/90",[1]Table2!$B$1:$Z$1,0),0),"")</f>
        <v>1.08</v>
      </c>
      <c r="GW50" s="41" t="str">
        <f>IFERROR(VLOOKUP($B4,[1]Table2!$B$1:$Z$21,MATCH("xGD/90",[1]Table2!$B$1:$Z$1,0),0)-VLOOKUP(GW4,[1]Table2!$B$1:$Z$21,MATCH("xGD/90",[1]Table2!$B$1:$Z$1,0),0),"")</f>
        <v/>
      </c>
      <c r="GX50" s="41" t="str">
        <f>IFERROR(VLOOKUP($B4,[1]Table2!$B$1:$Z$21,MATCH("xGD/90",[1]Table2!$B$1:$Z$1,0),0)-VLOOKUP(GX4,[1]Table2!$B$1:$Z$21,MATCH("xGD/90",[1]Table2!$B$1:$Z$1,0),0),"")</f>
        <v/>
      </c>
      <c r="GY50" s="41" t="str">
        <f>IFERROR(VLOOKUP($B4,[1]Table2!$B$1:$Z$21,MATCH("xGD/90",[1]Table2!$B$1:$Z$1,0),0)-VLOOKUP(GY4,[1]Table2!$B$1:$Z$21,MATCH("xGD/90",[1]Table2!$B$1:$Z$1,0),0),"")</f>
        <v/>
      </c>
      <c r="GZ50" s="41" t="str">
        <f>IFERROR(VLOOKUP($B4,[1]Table2!$B$1:$Z$21,MATCH("xGD/90",[1]Table2!$B$1:$Z$1,0),0)-VLOOKUP(GZ4,[1]Table2!$B$1:$Z$21,MATCH("xGD/90",[1]Table2!$B$1:$Z$1,0),0),"")</f>
        <v/>
      </c>
      <c r="HA50" s="41" t="str">
        <f>IFERROR(VLOOKUP($B4,[1]Table2!$B$1:$Z$21,MATCH("xGD/90",[1]Table2!$B$1:$Z$1,0),0)-VLOOKUP(HA4,[1]Table2!$B$1:$Z$21,MATCH("xGD/90",[1]Table2!$B$1:$Z$1,0),0),"")</f>
        <v/>
      </c>
      <c r="HB50" s="41" t="str">
        <f>IFERROR(VLOOKUP($B4,[1]Table2!$B$1:$Z$21,MATCH("xGD/90",[1]Table2!$B$1:$Z$1,0),0)-VLOOKUP(HB4,[1]Table2!$B$1:$Z$21,MATCH("xGD/90",[1]Table2!$B$1:$Z$1,0),0),"")</f>
        <v/>
      </c>
      <c r="HC50" s="41">
        <f>IFERROR(VLOOKUP($B4,[1]Table2!$B$1:$Z$21,MATCH("xGD/90",[1]Table2!$B$1:$Z$1,0),0)-VLOOKUP(HC4,[1]Table2!$B$1:$Z$21,MATCH("xGD/90",[1]Table2!$B$1:$Z$1,0),0),"")</f>
        <v>1.27</v>
      </c>
      <c r="HD50" s="41" t="str">
        <f>IFERROR(VLOOKUP($B4,[1]Table2!$B$1:$Z$21,MATCH("xGD/90",[1]Table2!$B$1:$Z$1,0),0)-VLOOKUP(HD4,[1]Table2!$B$1:$Z$21,MATCH("xGD/90",[1]Table2!$B$1:$Z$1,0),0),"")</f>
        <v/>
      </c>
      <c r="HE50" s="41" t="str">
        <f>IFERROR(VLOOKUP($B4,[1]Table2!$B$1:$Z$21,MATCH("xGD/90",[1]Table2!$B$1:$Z$1,0),0)-VLOOKUP(HE4,[1]Table2!$B$1:$Z$21,MATCH("xGD/90",[1]Table2!$B$1:$Z$1,0),0),"")</f>
        <v/>
      </c>
      <c r="HF50" s="41" t="str">
        <f>IFERROR(VLOOKUP($B4,[1]Table2!$B$1:$Z$21,MATCH("xGD/90",[1]Table2!$B$1:$Z$1,0),0)-VLOOKUP(HF4,[1]Table2!$B$1:$Z$21,MATCH("xGD/90",[1]Table2!$B$1:$Z$1,0),0),"")</f>
        <v/>
      </c>
      <c r="HG50" s="41">
        <f>IFERROR(VLOOKUP($B4,[1]Table2!$B$1:$Z$21,MATCH("xGD/90",[1]Table2!$B$1:$Z$1,0),0)-VLOOKUP(HG4,[1]Table2!$B$1:$Z$21,MATCH("xGD/90",[1]Table2!$B$1:$Z$1,0),0),"")</f>
        <v>1.53</v>
      </c>
      <c r="HH50" s="41" t="str">
        <f>IFERROR(VLOOKUP($B4,[1]Table2!$B$1:$Z$21,MATCH("xGD/90",[1]Table2!$B$1:$Z$1,0),0)-VLOOKUP(HH4,[1]Table2!$B$1:$Z$21,MATCH("xGD/90",[1]Table2!$B$1:$Z$1,0),0),"")</f>
        <v/>
      </c>
      <c r="HI50" s="41" t="str">
        <f>IFERROR(VLOOKUP($B4,[1]Table2!$B$1:$Z$21,MATCH("xGD/90",[1]Table2!$B$1:$Z$1,0),0)-VLOOKUP(HI4,[1]Table2!$B$1:$Z$21,MATCH("xGD/90",[1]Table2!$B$1:$Z$1,0),0),"")</f>
        <v/>
      </c>
      <c r="HJ50" s="41">
        <f>IFERROR(VLOOKUP($B4,[1]Table2!$B$1:$Z$21,MATCH("xGD/90",[1]Table2!$B$1:$Z$1,0),0)-VLOOKUP(HJ4,[1]Table2!$B$1:$Z$21,MATCH("xGD/90",[1]Table2!$B$1:$Z$1,0),0),"")</f>
        <v>1.67</v>
      </c>
      <c r="HK50" s="41" t="str">
        <f>IFERROR(VLOOKUP($B4,[1]Table2!$B$1:$Z$21,MATCH("xGD/90",[1]Table2!$B$1:$Z$1,0),0)-VLOOKUP(HK4,[1]Table2!$B$1:$Z$21,MATCH("xGD/90",[1]Table2!$B$1:$Z$1,0),0),"")</f>
        <v/>
      </c>
      <c r="HL50" s="41" t="str">
        <f>IFERROR(VLOOKUP($B4,[1]Table2!$B$1:$Z$21,MATCH("xGD/90",[1]Table2!$B$1:$Z$1,0),0)-VLOOKUP(HL4,[1]Table2!$B$1:$Z$21,MATCH("xGD/90",[1]Table2!$B$1:$Z$1,0),0),"")</f>
        <v/>
      </c>
      <c r="HM50" s="41" t="str">
        <f>IFERROR(VLOOKUP($B4,[1]Table2!$B$1:$Z$21,MATCH("xGD/90",[1]Table2!$B$1:$Z$1,0),0)-VLOOKUP(HM4,[1]Table2!$B$1:$Z$21,MATCH("xGD/90",[1]Table2!$B$1:$Z$1,0),0),"")</f>
        <v/>
      </c>
      <c r="HN50" s="41" t="str">
        <f>IFERROR(VLOOKUP($B4,[1]Table2!$B$1:$Z$21,MATCH("xGD/90",[1]Table2!$B$1:$Z$1,0),0)-VLOOKUP(HN4,[1]Table2!$B$1:$Z$21,MATCH("xGD/90",[1]Table2!$B$1:$Z$1,0),0),"")</f>
        <v/>
      </c>
      <c r="HO50" s="41" t="str">
        <f>IFERROR(VLOOKUP($B4,[1]Table2!$B$1:$Z$21,MATCH("xGD/90",[1]Table2!$B$1:$Z$1,0),0)-VLOOKUP(HO4,[1]Table2!$B$1:$Z$21,MATCH("xGD/90",[1]Table2!$B$1:$Z$1,0),0),"")</f>
        <v/>
      </c>
      <c r="HP50" s="41" t="str">
        <f>IFERROR(VLOOKUP($B4,[1]Table2!$B$1:$Z$21,MATCH("xGD/90",[1]Table2!$B$1:$Z$1,0),0)-VLOOKUP(HP4,[1]Table2!$B$1:$Z$21,MATCH("xGD/90",[1]Table2!$B$1:$Z$1,0),0),"")</f>
        <v/>
      </c>
      <c r="HQ50" s="41" t="str">
        <f>IFERROR(VLOOKUP($B4,[1]Table2!$B$1:$Z$21,MATCH("xGD/90",[1]Table2!$B$1:$Z$1,0),0)-VLOOKUP(HQ4,[1]Table2!$B$1:$Z$21,MATCH("xGD/90",[1]Table2!$B$1:$Z$1,0),0),"")</f>
        <v/>
      </c>
      <c r="HR50" s="41">
        <f>IFERROR(VLOOKUP($B4,[1]Table2!$B$1:$Z$21,MATCH("xGD/90",[1]Table2!$B$1:$Z$1,0),0)-VLOOKUP(HR4,[1]Table2!$B$1:$Z$21,MATCH("xGD/90",[1]Table2!$B$1:$Z$1,0),0),"")</f>
        <v>1.32</v>
      </c>
      <c r="HS50" s="41" t="str">
        <f>IFERROR(VLOOKUP($B4,[1]Table2!$B$1:$Z$21,MATCH("xGD/90",[1]Table2!$B$1:$Z$1,0),0)-VLOOKUP(HS4,[1]Table2!$B$1:$Z$21,MATCH("xGD/90",[1]Table2!$B$1:$Z$1,0),0),"")</f>
        <v/>
      </c>
      <c r="HT50" s="41" t="str">
        <f>IFERROR(VLOOKUP($B4,[1]Table2!$B$1:$Z$21,MATCH("xGD/90",[1]Table2!$B$1:$Z$1,0),0)-VLOOKUP(HT4,[1]Table2!$B$1:$Z$21,MATCH("xGD/90",[1]Table2!$B$1:$Z$1,0),0),"")</f>
        <v/>
      </c>
      <c r="HU50" s="41" t="str">
        <f>IFERROR(VLOOKUP($B4,[1]Table2!$B$1:$Z$21,MATCH("xGD/90",[1]Table2!$B$1:$Z$1,0),0)-VLOOKUP(HU4,[1]Table2!$B$1:$Z$21,MATCH("xGD/90",[1]Table2!$B$1:$Z$1,0),0),"")</f>
        <v/>
      </c>
      <c r="HV50" s="41" t="str">
        <f>IFERROR(VLOOKUP($B4,[1]Table2!$B$1:$Z$21,MATCH("xGD/90",[1]Table2!$B$1:$Z$1,0),0)-VLOOKUP(HV4,[1]Table2!$B$1:$Z$21,MATCH("xGD/90",[1]Table2!$B$1:$Z$1,0),0),"")</f>
        <v/>
      </c>
      <c r="HW50" s="41" t="str">
        <f>IFERROR(VLOOKUP($B4,[1]Table2!$B$1:$Z$21,MATCH("xGD/90",[1]Table2!$B$1:$Z$1,0),0)-VLOOKUP(HW4,[1]Table2!$B$1:$Z$21,MATCH("xGD/90",[1]Table2!$B$1:$Z$1,0),0),"")</f>
        <v/>
      </c>
      <c r="HX50" s="41" t="str">
        <f>IFERROR(VLOOKUP($B4,[1]Table2!$B$1:$Z$21,MATCH("xGD/90",[1]Table2!$B$1:$Z$1,0),0)-VLOOKUP(HX4,[1]Table2!$B$1:$Z$21,MATCH("xGD/90",[1]Table2!$B$1:$Z$1,0),0),"")</f>
        <v/>
      </c>
      <c r="HY50" s="41">
        <f>IFERROR(VLOOKUP($B4,[1]Table2!$B$1:$Z$21,MATCH("xGD/90",[1]Table2!$B$1:$Z$1,0),0)-VLOOKUP(HY4,[1]Table2!$B$1:$Z$21,MATCH("xGD/90",[1]Table2!$B$1:$Z$1,0),0),"")</f>
        <v>1.24</v>
      </c>
      <c r="HZ50" s="41" t="str">
        <f>IFERROR(VLOOKUP($B4,[1]Table2!$B$1:$Z$21,MATCH("xGD/90",[1]Table2!$B$1:$Z$1,0),0)-VLOOKUP(HZ4,[1]Table2!$B$1:$Z$21,MATCH("xGD/90",[1]Table2!$B$1:$Z$1,0),0),"")</f>
        <v/>
      </c>
      <c r="IA50" s="41" t="str">
        <f>IFERROR(VLOOKUP($B4,[1]Table2!$B$1:$Z$21,MATCH("xGD/90",[1]Table2!$B$1:$Z$1,0),0)-VLOOKUP(IA4,[1]Table2!$B$1:$Z$21,MATCH("xGD/90",[1]Table2!$B$1:$Z$1,0),0),"")</f>
        <v/>
      </c>
      <c r="IB50" s="41" t="str">
        <f>IFERROR(VLOOKUP($B4,[1]Table2!$B$1:$Z$21,MATCH("xGD/90",[1]Table2!$B$1:$Z$1,0),0)-VLOOKUP(IB4,[1]Table2!$B$1:$Z$21,MATCH("xGD/90",[1]Table2!$B$1:$Z$1,0),0),"")</f>
        <v/>
      </c>
      <c r="IC50" s="41" t="str">
        <f>IFERROR(VLOOKUP($B4,[1]Table2!$B$1:$Z$21,MATCH("xGD/90",[1]Table2!$B$1:$Z$1,0),0)-VLOOKUP(IC4,[1]Table2!$B$1:$Z$21,MATCH("xGD/90",[1]Table2!$B$1:$Z$1,0),0),"")</f>
        <v/>
      </c>
      <c r="ID50" s="41" t="str">
        <f>IFERROR(VLOOKUP($B4,[1]Table2!$B$1:$Z$21,MATCH("xGD/90",[1]Table2!$B$1:$Z$1,0),0)-VLOOKUP(ID4,[1]Table2!$B$1:$Z$21,MATCH("xGD/90",[1]Table2!$B$1:$Z$1,0),0),"")</f>
        <v/>
      </c>
      <c r="IE50" s="41" t="str">
        <f>IFERROR(VLOOKUP($B4,[1]Table2!$B$1:$Z$21,MATCH("xGD/90",[1]Table2!$B$1:$Z$1,0),0)-VLOOKUP(IE4,[1]Table2!$B$1:$Z$21,MATCH("xGD/90",[1]Table2!$B$1:$Z$1,0),0),"")</f>
        <v/>
      </c>
      <c r="IF50" s="41" t="str">
        <f>IFERROR(VLOOKUP($B4,[1]Table2!$B$1:$Z$21,MATCH("xGD/90",[1]Table2!$B$1:$Z$1,0),0)-VLOOKUP(IF4,[1]Table2!$B$1:$Z$21,MATCH("xGD/90",[1]Table2!$B$1:$Z$1,0),0),"")</f>
        <v/>
      </c>
      <c r="IG50" s="41" t="str">
        <f>IFERROR(VLOOKUP($B4,[1]Table2!$B$1:$Z$21,MATCH("xGD/90",[1]Table2!$B$1:$Z$1,0),0)-VLOOKUP(IG4,[1]Table2!$B$1:$Z$21,MATCH("xGD/90",[1]Table2!$B$1:$Z$1,0),0),"")</f>
        <v/>
      </c>
      <c r="IH50" s="41" t="str">
        <f>IFERROR(VLOOKUP($B4,[1]Table2!$B$1:$Z$21,MATCH("xGD/90",[1]Table2!$B$1:$Z$1,0),0)-VLOOKUP(IH4,[1]Table2!$B$1:$Z$21,MATCH("xGD/90",[1]Table2!$B$1:$Z$1,0),0),"")</f>
        <v/>
      </c>
      <c r="II50" s="41" t="str">
        <f>IFERROR(VLOOKUP($B4,[1]Table2!$B$1:$Z$21,MATCH("xGD/90",[1]Table2!$B$1:$Z$1,0),0)-VLOOKUP(II4,[1]Table2!$B$1:$Z$21,MATCH("xGD/90",[1]Table2!$B$1:$Z$1,0),0),"")</f>
        <v/>
      </c>
      <c r="IJ50" s="41" t="str">
        <f>IFERROR(VLOOKUP($B4,[1]Table2!$B$1:$Z$21,MATCH("xGD/90",[1]Table2!$B$1:$Z$1,0),0)-VLOOKUP(IJ4,[1]Table2!$B$1:$Z$21,MATCH("xGD/90",[1]Table2!$B$1:$Z$1,0),0),"")</f>
        <v/>
      </c>
      <c r="IK50" s="41" t="str">
        <f>IFERROR(VLOOKUP($B4,[1]Table2!$B$1:$Z$21,MATCH("xGD/90",[1]Table2!$B$1:$Z$1,0),0)-VLOOKUP(IK4,[1]Table2!$B$1:$Z$21,MATCH("xGD/90",[1]Table2!$B$1:$Z$1,0),0),"")</f>
        <v/>
      </c>
      <c r="IL50" s="41">
        <f>IFERROR(VLOOKUP($B4,[1]Table2!$B$1:$Z$21,MATCH("xGD/90",[1]Table2!$B$1:$Z$1,0),0)-VLOOKUP(IL4,[1]Table2!$B$1:$Z$21,MATCH("xGD/90",[1]Table2!$B$1:$Z$1,0),0),"")</f>
        <v>1.36</v>
      </c>
      <c r="IM50" s="41" t="str">
        <f>IFERROR(VLOOKUP($B4,[1]Table2!$B$1:$Z$21,MATCH("xGD/90",[1]Table2!$B$1:$Z$1,0),0)-VLOOKUP(IM4,[1]Table2!$B$1:$Z$21,MATCH("xGD/90",[1]Table2!$B$1:$Z$1,0),0),"")</f>
        <v/>
      </c>
      <c r="IN50" s="41" t="str">
        <f>IFERROR(VLOOKUP($B4,[1]Table2!$B$1:$Z$21,MATCH("xGD/90",[1]Table2!$B$1:$Z$1,0),0)-VLOOKUP(IN4,[1]Table2!$B$1:$Z$21,MATCH("xGD/90",[1]Table2!$B$1:$Z$1,0),0),"")</f>
        <v/>
      </c>
      <c r="IO50" s="41" t="str">
        <f>IFERROR(VLOOKUP($B4,[1]Table2!$B$1:$Z$21,MATCH("xGD/90",[1]Table2!$B$1:$Z$1,0),0)-VLOOKUP(IO4,[1]Table2!$B$1:$Z$21,MATCH("xGD/90",[1]Table2!$B$1:$Z$1,0),0),"")</f>
        <v/>
      </c>
      <c r="IP50" s="41" t="str">
        <f>IFERROR(VLOOKUP($B4,[1]Table2!$B$1:$Z$21,MATCH("xGD/90",[1]Table2!$B$1:$Z$1,0),0)-VLOOKUP(IP4,[1]Table2!$B$1:$Z$21,MATCH("xGD/90",[1]Table2!$B$1:$Z$1,0),0),"")</f>
        <v/>
      </c>
      <c r="IQ50" s="41" t="str">
        <f>IFERROR(VLOOKUP($B4,[1]Table2!$B$1:$Z$21,MATCH("xGD/90",[1]Table2!$B$1:$Z$1,0),0)-VLOOKUP(IQ4,[1]Table2!$B$1:$Z$21,MATCH("xGD/90",[1]Table2!$B$1:$Z$1,0),0),"")</f>
        <v/>
      </c>
      <c r="IR50" s="41" t="str">
        <f>IFERROR(VLOOKUP($B4,[1]Table2!$B$1:$Z$21,MATCH("xGD/90",[1]Table2!$B$1:$Z$1,0),0)-VLOOKUP(IR4,[1]Table2!$B$1:$Z$21,MATCH("xGD/90",[1]Table2!$B$1:$Z$1,0),0),"")</f>
        <v/>
      </c>
      <c r="IS50" s="41" t="str">
        <f>IFERROR(VLOOKUP($B4,[1]Table2!$B$1:$Z$21,MATCH("xGD/90",[1]Table2!$B$1:$Z$1,0),0)-VLOOKUP(IS4,[1]Table2!$B$1:$Z$21,MATCH("xGD/90",[1]Table2!$B$1:$Z$1,0),0),"")</f>
        <v/>
      </c>
      <c r="IT50" s="41">
        <f>IFERROR(VLOOKUP($B4,[1]Table2!$B$1:$Z$21,MATCH("xGD/90",[1]Table2!$B$1:$Z$1,0),0)-VLOOKUP(IT4,[1]Table2!$B$1:$Z$21,MATCH("xGD/90",[1]Table2!$B$1:$Z$1,0),0),"")</f>
        <v>0.47000000000000003</v>
      </c>
      <c r="IU50" s="41" t="str">
        <f>IFERROR(VLOOKUP($B4,[1]Table2!$B$1:$Z$21,MATCH("xGD/90",[1]Table2!$B$1:$Z$1,0),0)-VLOOKUP(IU4,[1]Table2!$B$1:$Z$21,MATCH("xGD/90",[1]Table2!$B$1:$Z$1,0),0),"")</f>
        <v/>
      </c>
      <c r="IV50" s="41" t="str">
        <f>IFERROR(VLOOKUP($B4,[1]Table2!$B$1:$Z$21,MATCH("xGD/90",[1]Table2!$B$1:$Z$1,0),0)-VLOOKUP(IV4,[1]Table2!$B$1:$Z$21,MATCH("xGD/90",[1]Table2!$B$1:$Z$1,0),0),"")</f>
        <v/>
      </c>
      <c r="IW50" s="41" t="str">
        <f>IFERROR(VLOOKUP($B4,[1]Table2!$B$1:$Z$21,MATCH("xGD/90",[1]Table2!$B$1:$Z$1,0),0)-VLOOKUP(IW4,[1]Table2!$B$1:$Z$21,MATCH("xGD/90",[1]Table2!$B$1:$Z$1,0),0),"")</f>
        <v/>
      </c>
      <c r="IX50" s="41" t="str">
        <f>IFERROR(VLOOKUP($B4,[1]Table2!$B$1:$Z$21,MATCH("xGD/90",[1]Table2!$B$1:$Z$1,0),0)-VLOOKUP(IX4,[1]Table2!$B$1:$Z$21,MATCH("xGD/90",[1]Table2!$B$1:$Z$1,0),0),"")</f>
        <v/>
      </c>
      <c r="IY50" s="41" t="str">
        <f>IFERROR(VLOOKUP($B4,[1]Table2!$B$1:$Z$21,MATCH("xGD/90",[1]Table2!$B$1:$Z$1,0),0)-VLOOKUP(IY4,[1]Table2!$B$1:$Z$21,MATCH("xGD/90",[1]Table2!$B$1:$Z$1,0),0),"")</f>
        <v/>
      </c>
      <c r="IZ50" s="41" t="str">
        <f>IFERROR(VLOOKUP($B4,[1]Table2!$B$1:$Z$21,MATCH("xGD/90",[1]Table2!$B$1:$Z$1,0),0)-VLOOKUP(IZ4,[1]Table2!$B$1:$Z$21,MATCH("xGD/90",[1]Table2!$B$1:$Z$1,0),0),"")</f>
        <v/>
      </c>
      <c r="JA50" s="41">
        <f>IFERROR(VLOOKUP($B4,[1]Table2!$B$1:$Z$21,MATCH("xGD/90",[1]Table2!$B$1:$Z$1,0),0)-VLOOKUP(JA4,[1]Table2!$B$1:$Z$21,MATCH("xGD/90",[1]Table2!$B$1:$Z$1,0),0),"")</f>
        <v>0.87</v>
      </c>
      <c r="JB50" s="41" t="str">
        <f>IFERROR(VLOOKUP($B4,[1]Table2!$B$1:$Z$21,MATCH("xGD/90",[1]Table2!$B$1:$Z$1,0),0)-VLOOKUP(JB4,[1]Table2!$B$1:$Z$21,MATCH("xGD/90",[1]Table2!$B$1:$Z$1,0),0),"")</f>
        <v/>
      </c>
      <c r="JC50" s="41" t="str">
        <f>IFERROR(VLOOKUP($B4,[1]Table2!$B$1:$Z$21,MATCH("xGD/90",[1]Table2!$B$1:$Z$1,0),0)-VLOOKUP(JC4,[1]Table2!$B$1:$Z$21,MATCH("xGD/90",[1]Table2!$B$1:$Z$1,0),0),"")</f>
        <v/>
      </c>
      <c r="JD50" s="41" t="str">
        <f>IFERROR(VLOOKUP($B4,[1]Table2!$B$1:$Z$21,MATCH("xGD/90",[1]Table2!$B$1:$Z$1,0),0)-VLOOKUP(JD4,[1]Table2!$B$1:$Z$21,MATCH("xGD/90",[1]Table2!$B$1:$Z$1,0),0),"")</f>
        <v/>
      </c>
      <c r="JE50" s="41" t="str">
        <f>IFERROR(VLOOKUP($B4,[1]Table2!$B$1:$Z$21,MATCH("xGD/90",[1]Table2!$B$1:$Z$1,0),0)-VLOOKUP(JE4,[1]Table2!$B$1:$Z$21,MATCH("xGD/90",[1]Table2!$B$1:$Z$1,0),0),"")</f>
        <v/>
      </c>
      <c r="JF50" s="41">
        <f>IFERROR(VLOOKUP($B4,[1]Table2!$B$1:$Z$21,MATCH("xGD/90",[1]Table2!$B$1:$Z$1,0),0)-VLOOKUP(JF4,[1]Table2!$B$1:$Z$21,MATCH("xGD/90",[1]Table2!$B$1:$Z$1,0),0),"")</f>
        <v>1.4100000000000001</v>
      </c>
      <c r="JG50" s="41" t="str">
        <f>IFERROR(VLOOKUP($B4,[1]Table2!$B$1:$Z$21,MATCH("xGD/90",[1]Table2!$B$1:$Z$1,0),0)-VLOOKUP(JG4,[1]Table2!$B$1:$Z$21,MATCH("xGD/90",[1]Table2!$B$1:$Z$1,0),0),"")</f>
        <v/>
      </c>
      <c r="JH50" s="41" t="str">
        <f>IFERROR(VLOOKUP($B4,[1]Table2!$B$1:$Z$21,MATCH("xGD/90",[1]Table2!$B$1:$Z$1,0),0)-VLOOKUP(JH4,[1]Table2!$B$1:$Z$21,MATCH("xGD/90",[1]Table2!$B$1:$Z$1,0),0),"")</f>
        <v/>
      </c>
      <c r="JI50" s="41" t="str">
        <f>IFERROR(VLOOKUP($B4,[1]Table2!$B$1:$Z$21,MATCH("xGD/90",[1]Table2!$B$1:$Z$1,0),0)-VLOOKUP(JI4,[1]Table2!$B$1:$Z$21,MATCH("xGD/90",[1]Table2!$B$1:$Z$1,0),0),"")</f>
        <v/>
      </c>
      <c r="JJ50" s="41" t="str">
        <f>IFERROR(VLOOKUP($B4,[1]Table2!$B$1:$Z$21,MATCH("xGD/90",[1]Table2!$B$1:$Z$1,0),0)-VLOOKUP(JJ4,[1]Table2!$B$1:$Z$21,MATCH("xGD/90",[1]Table2!$B$1:$Z$1,0),0),"")</f>
        <v/>
      </c>
      <c r="JK50" s="41">
        <f>IFERROR(VLOOKUP($B4,[1]Table2!$B$1:$Z$21,MATCH("xGD/90",[1]Table2!$B$1:$Z$1,0),0)-VLOOKUP(JK4,[1]Table2!$B$1:$Z$21,MATCH("xGD/90",[1]Table2!$B$1:$Z$1,0),0),"")</f>
        <v>-0.38</v>
      </c>
      <c r="JL50" s="41" t="str">
        <f>IFERROR(VLOOKUP($B4,[1]Table2!$B$1:$Z$21,MATCH("xGD/90",[1]Table2!$B$1:$Z$1,0),0)-VLOOKUP(JL4,[1]Table2!$B$1:$Z$21,MATCH("xGD/90",[1]Table2!$B$1:$Z$1,0),0),"")</f>
        <v/>
      </c>
      <c r="JM50" s="41" t="str">
        <f>IFERROR(VLOOKUP($B4,[1]Table2!$B$1:$Z$21,MATCH("xGD/90",[1]Table2!$B$1:$Z$1,0),0)-VLOOKUP(JM4,[1]Table2!$B$1:$Z$21,MATCH("xGD/90",[1]Table2!$B$1:$Z$1,0),0),"")</f>
        <v/>
      </c>
      <c r="JN50" s="41" t="str">
        <f>IFERROR(VLOOKUP($B4,[1]Table2!$B$1:$Z$21,MATCH("xGD/90",[1]Table2!$B$1:$Z$1,0),0)-VLOOKUP(JN4,[1]Table2!$B$1:$Z$21,MATCH("xGD/90",[1]Table2!$B$1:$Z$1,0),0),"")</f>
        <v/>
      </c>
      <c r="JO50" s="41" t="str">
        <f>IFERROR(VLOOKUP($B4,[1]Table2!$B$1:$Z$21,MATCH("xGD/90",[1]Table2!$B$1:$Z$1,0),0)-VLOOKUP(JO4,[1]Table2!$B$1:$Z$21,MATCH("xGD/90",[1]Table2!$B$1:$Z$1,0),0),"")</f>
        <v/>
      </c>
      <c r="JP50" s="41" t="str">
        <f>IFERROR(VLOOKUP($B4,[1]Table2!$B$1:$Z$21,MATCH("xGD/90",[1]Table2!$B$1:$Z$1,0),0)-VLOOKUP(JP4,[1]Table2!$B$1:$Z$21,MATCH("xGD/90",[1]Table2!$B$1:$Z$1,0),0),"")</f>
        <v/>
      </c>
      <c r="JQ50" s="41">
        <f>IFERROR(VLOOKUP($B4,[1]Table2!$B$1:$Z$21,MATCH("xGD/90",[1]Table2!$B$1:$Z$1,0),0)-VLOOKUP(JQ4,[1]Table2!$B$1:$Z$21,MATCH("xGD/90",[1]Table2!$B$1:$Z$1,0),0),"")</f>
        <v>0.91</v>
      </c>
      <c r="JR50" s="41" t="str">
        <f>IFERROR(VLOOKUP($B4,[1]Table2!$B$1:$Z$21,MATCH("xGD/90",[1]Table2!$B$1:$Z$1,0),0)-VLOOKUP(JR4,[1]Table2!$B$1:$Z$21,MATCH("xGD/90",[1]Table2!$B$1:$Z$1,0),0),"")</f>
        <v/>
      </c>
      <c r="JS50" s="41" t="str">
        <f>IFERROR(VLOOKUP($B4,[1]Table2!$B$1:$Z$21,MATCH("xGD/90",[1]Table2!$B$1:$Z$1,0),0)-VLOOKUP(JS4,[1]Table2!$B$1:$Z$21,MATCH("xGD/90",[1]Table2!$B$1:$Z$1,0),0),"")</f>
        <v/>
      </c>
      <c r="JT50" s="41" t="str">
        <f>IFERROR(VLOOKUP($B4,[1]Table2!$B$1:$Z$21,MATCH("xGD/90",[1]Table2!$B$1:$Z$1,0),0)-VLOOKUP(JT4,[1]Table2!$B$1:$Z$21,MATCH("xGD/90",[1]Table2!$B$1:$Z$1,0),0),"")</f>
        <v/>
      </c>
      <c r="JU50" s="41" t="str">
        <f>IFERROR(VLOOKUP($B4,[1]Table2!$B$1:$Z$21,MATCH("xGD/90",[1]Table2!$B$1:$Z$1,0),0)-VLOOKUP(JU4,[1]Table2!$B$1:$Z$21,MATCH("xGD/90",[1]Table2!$B$1:$Z$1,0),0),"")</f>
        <v/>
      </c>
      <c r="JV50" s="41">
        <f>IFERROR(VLOOKUP($B4,[1]Table2!$B$1:$Z$21,MATCH("xGD/90",[1]Table2!$B$1:$Z$1,0),0)-VLOOKUP(JV4,[1]Table2!$B$1:$Z$21,MATCH("xGD/90",[1]Table2!$B$1:$Z$1,0),0),"")</f>
        <v>0.20000000000000007</v>
      </c>
      <c r="JW50" s="41" t="str">
        <f>IFERROR(VLOOKUP($B4,[1]Table2!$B$1:$Z$21,MATCH("xGD/90",[1]Table2!$B$1:$Z$1,0),0)-VLOOKUP(JW4,[1]Table2!$B$1:$Z$21,MATCH("xGD/90",[1]Table2!$B$1:$Z$1,0),0),"")</f>
        <v/>
      </c>
      <c r="JX50" s="41" t="str">
        <f>IFERROR(VLOOKUP($B4,[1]Table2!$B$1:$Z$21,MATCH("xGD/90",[1]Table2!$B$1:$Z$1,0),0)-VLOOKUP(JX4,[1]Table2!$B$1:$Z$21,MATCH("xGD/90",[1]Table2!$B$1:$Z$1,0),0),"")</f>
        <v/>
      </c>
      <c r="JY50" s="41" t="str">
        <f>IFERROR(VLOOKUP($B4,[1]Table2!$B$1:$Z$21,MATCH("xGD/90",[1]Table2!$B$1:$Z$1,0),0)-VLOOKUP(JY4,[1]Table2!$B$1:$Z$21,MATCH("xGD/90",[1]Table2!$B$1:$Z$1,0),0),"")</f>
        <v/>
      </c>
      <c r="JZ50" s="41" t="str">
        <f>IFERROR(VLOOKUP($B4,[1]Table2!$B$1:$Z$21,MATCH("xGD/90",[1]Table2!$B$1:$Z$1,0),0)-VLOOKUP(JZ4,[1]Table2!$B$1:$Z$21,MATCH("xGD/90",[1]Table2!$B$1:$Z$1,0),0),"")</f>
        <v/>
      </c>
      <c r="KA50" s="41" t="str">
        <f>IFERROR(VLOOKUP($B4,[1]Table2!$B$1:$Z$21,MATCH("xGD/90",[1]Table2!$B$1:$Z$1,0),0)-VLOOKUP(KA4,[1]Table2!$B$1:$Z$21,MATCH("xGD/90",[1]Table2!$B$1:$Z$1,0),0),"")</f>
        <v/>
      </c>
      <c r="KB50" s="41" t="str">
        <f>IFERROR(VLOOKUP($B4,[1]Table2!$B$1:$Z$21,MATCH("xGD/90",[1]Table2!$B$1:$Z$1,0),0)-VLOOKUP(KB4,[1]Table2!$B$1:$Z$21,MATCH("xGD/90",[1]Table2!$B$1:$Z$1,0),0),"")</f>
        <v/>
      </c>
      <c r="KC50" s="41">
        <f>IFERROR(VLOOKUP($B4,[1]Table2!$B$1:$Z$21,MATCH("xGD/90",[1]Table2!$B$1:$Z$1,0),0)-VLOOKUP(KC4,[1]Table2!$B$1:$Z$21,MATCH("xGD/90",[1]Table2!$B$1:$Z$1,0),0),"")</f>
        <v>0.22000000000000008</v>
      </c>
      <c r="KD50" s="41" t="str">
        <f>IFERROR(VLOOKUP($B4,[1]Table2!$B$1:$Z$21,MATCH("xGD/90",[1]Table2!$B$1:$Z$1,0),0)-VLOOKUP(KD4,[1]Table2!$B$1:$Z$21,MATCH("xGD/90",[1]Table2!$B$1:$Z$1,0),0),"")</f>
        <v/>
      </c>
      <c r="KE50" s="41" t="str">
        <f>IFERROR(VLOOKUP($B4,[1]Table2!$B$1:$Z$21,MATCH("xGD/90",[1]Table2!$B$1:$Z$1,0),0)-VLOOKUP(KE4,[1]Table2!$B$1:$Z$21,MATCH("xGD/90",[1]Table2!$B$1:$Z$1,0),0),"")</f>
        <v/>
      </c>
      <c r="KF50" s="41" t="str">
        <f>IFERROR(VLOOKUP($B4,[1]Table2!$B$1:$Z$21,MATCH("xGD/90",[1]Table2!$B$1:$Z$1,0),0)-VLOOKUP(KF4,[1]Table2!$B$1:$Z$21,MATCH("xGD/90",[1]Table2!$B$1:$Z$1,0),0),"")</f>
        <v/>
      </c>
      <c r="KG50" s="41" t="str">
        <f>IFERROR(VLOOKUP($B4,[1]Table2!$B$1:$Z$21,MATCH("xGD/90",[1]Table2!$B$1:$Z$1,0),0)-VLOOKUP(KG4,[1]Table2!$B$1:$Z$21,MATCH("xGD/90",[1]Table2!$B$1:$Z$1,0),0),"")</f>
        <v/>
      </c>
      <c r="KH50" s="41" t="str">
        <f>IFERROR(VLOOKUP($B4,[1]Table2!$B$1:$Z$21,MATCH("xGD/90",[1]Table2!$B$1:$Z$1,0),0)-VLOOKUP(KH4,[1]Table2!$B$1:$Z$21,MATCH("xGD/90",[1]Table2!$B$1:$Z$1,0),0),"")</f>
        <v/>
      </c>
      <c r="KI50" s="41">
        <f>IFERROR(VLOOKUP($B4,[1]Table2!$B$1:$Z$21,MATCH("xGD/90",[1]Table2!$B$1:$Z$1,0),0)-VLOOKUP(KI4,[1]Table2!$B$1:$Z$21,MATCH("xGD/90",[1]Table2!$B$1:$Z$1,0),0),"")</f>
        <v>1.6</v>
      </c>
      <c r="KJ50" s="41" t="str">
        <f>IFERROR(VLOOKUP($B4,[1]Table2!$B$1:$Z$21,MATCH("xGD/90",[1]Table2!$B$1:$Z$1,0),0)-VLOOKUP(KJ4,[1]Table2!$B$1:$Z$21,MATCH("xGD/90",[1]Table2!$B$1:$Z$1,0),0),"")</f>
        <v/>
      </c>
      <c r="KK50" s="41" t="str">
        <f>IFERROR(VLOOKUP($B4,[1]Table2!$B$1:$Z$21,MATCH("xGD/90",[1]Table2!$B$1:$Z$1,0),0)-VLOOKUP(KK4,[1]Table2!$B$1:$Z$21,MATCH("xGD/90",[1]Table2!$B$1:$Z$1,0),0),"")</f>
        <v/>
      </c>
      <c r="KL50" s="41" t="str">
        <f>IFERROR(VLOOKUP($B4,[1]Table2!$B$1:$Z$21,MATCH("xGD/90",[1]Table2!$B$1:$Z$1,0),0)-VLOOKUP(KL4,[1]Table2!$B$1:$Z$21,MATCH("xGD/90",[1]Table2!$B$1:$Z$1,0),0),"")</f>
        <v/>
      </c>
      <c r="KM50" s="41" t="str">
        <f>IFERROR(VLOOKUP($B4,[1]Table2!$B$1:$Z$21,MATCH("xGD/90",[1]Table2!$B$1:$Z$1,0),0)-VLOOKUP(KM4,[1]Table2!$B$1:$Z$21,MATCH("xGD/90",[1]Table2!$B$1:$Z$1,0),0),"")</f>
        <v/>
      </c>
      <c r="KN50" s="41" t="str">
        <f>IFERROR(VLOOKUP($B4,[1]Table2!$B$1:$Z$21,MATCH("xGD/90",[1]Table2!$B$1:$Z$1,0),0)-VLOOKUP(KN4,[1]Table2!$B$1:$Z$21,MATCH("xGD/90",[1]Table2!$B$1:$Z$1,0),0),"")</f>
        <v/>
      </c>
      <c r="KO50" s="41" t="str">
        <f>IFERROR(VLOOKUP($B4,[1]Table2!$B$1:$Z$21,MATCH("xGD/90",[1]Table2!$B$1:$Z$1,0),0)-VLOOKUP(KO4,[1]Table2!$B$1:$Z$21,MATCH("xGD/90",[1]Table2!$B$1:$Z$1,0),0),"")</f>
        <v/>
      </c>
      <c r="KP50" s="41" t="str">
        <f>IFERROR(VLOOKUP($B4,[1]Table2!$B$1:$Z$21,MATCH("xGD/90",[1]Table2!$B$1:$Z$1,0),0)-VLOOKUP(KP4,[1]Table2!$B$1:$Z$21,MATCH("xGD/90",[1]Table2!$B$1:$Z$1,0),0),"")</f>
        <v/>
      </c>
      <c r="KQ50" s="41">
        <f>IFERROR(VLOOKUP($B4,[1]Table2!$B$1:$Z$21,MATCH("xGD/90",[1]Table2!$B$1:$Z$1,0),0)-VLOOKUP(KQ4,[1]Table2!$B$1:$Z$21,MATCH("xGD/90",[1]Table2!$B$1:$Z$1,0),0),"")</f>
        <v>1.3800000000000001</v>
      </c>
      <c r="KR50" s="41" t="str">
        <f>IFERROR(VLOOKUP($B4,[1]Table2!$B$1:$Z$21,MATCH("xGD/90",[1]Table2!$B$1:$Z$1,0),0)-VLOOKUP(KR4,[1]Table2!$B$1:$Z$21,MATCH("xGD/90",[1]Table2!$B$1:$Z$1,0),0),"")</f>
        <v/>
      </c>
      <c r="KS50" s="41" t="str">
        <f>IFERROR(VLOOKUP($B4,[1]Table2!$B$1:$Z$21,MATCH("xGD/90",[1]Table2!$B$1:$Z$1,0),0)-VLOOKUP(KS4,[1]Table2!$B$1:$Z$21,MATCH("xGD/90",[1]Table2!$B$1:$Z$1,0),0),"")</f>
        <v/>
      </c>
      <c r="KT50" s="41" t="str">
        <f>IFERROR(VLOOKUP($B4,[1]Table2!$B$1:$Z$21,MATCH("xGD/90",[1]Table2!$B$1:$Z$1,0),0)-VLOOKUP(KT4,[1]Table2!$B$1:$Z$21,MATCH("xGD/90",[1]Table2!$B$1:$Z$1,0),0),"")</f>
        <v/>
      </c>
      <c r="KU50" s="41" t="str">
        <f>IFERROR(VLOOKUP($B4,[1]Table2!$B$1:$Z$21,MATCH("xGD/90",[1]Table2!$B$1:$Z$1,0),0)-VLOOKUP(KU4,[1]Table2!$B$1:$Z$21,MATCH("xGD/90",[1]Table2!$B$1:$Z$1,0),0),"")</f>
        <v/>
      </c>
      <c r="KV50" s="41" t="str">
        <f>IFERROR(VLOOKUP($B4,[1]Table2!$B$1:$Z$21,MATCH("xGD/90",[1]Table2!$B$1:$Z$1,0),0)-VLOOKUP(KV4,[1]Table2!$B$1:$Z$21,MATCH("xGD/90",[1]Table2!$B$1:$Z$1,0),0),"")</f>
        <v/>
      </c>
      <c r="KW50" s="41" t="str">
        <f>IFERROR(VLOOKUP($B4,[1]Table2!$B$1:$Z$21,MATCH("xGD/90",[1]Table2!$B$1:$Z$1,0),0)-VLOOKUP(KW4,[1]Table2!$B$1:$Z$21,MATCH("xGD/90",[1]Table2!$B$1:$Z$1,0),0),"")</f>
        <v/>
      </c>
      <c r="KX50" s="41" t="str">
        <f>IFERROR(VLOOKUP($B4,[1]Table2!$B$1:$Z$21,MATCH("xGD/90",[1]Table2!$B$1:$Z$1,0),0)-VLOOKUP(KX4,[1]Table2!$B$1:$Z$21,MATCH("xGD/90",[1]Table2!$B$1:$Z$1,0),0),"")</f>
        <v/>
      </c>
      <c r="KY50" s="41" t="str">
        <f>IFERROR(VLOOKUP($B4,[1]Table2!$B$1:$Z$21,MATCH("xGD/90",[1]Table2!$B$1:$Z$1,0),0)-VLOOKUP(KY4,[1]Table2!$B$1:$Z$21,MATCH("xGD/90",[1]Table2!$B$1:$Z$1,0),0),"")</f>
        <v/>
      </c>
      <c r="KZ50" s="41" t="str">
        <f>IFERROR(VLOOKUP($B4,[1]Table2!$B$1:$Z$21,MATCH("xGD/90",[1]Table2!$B$1:$Z$1,0),0)-VLOOKUP(KZ4,[1]Table2!$B$1:$Z$21,MATCH("xGD/90",[1]Table2!$B$1:$Z$1,0),0),"")</f>
        <v/>
      </c>
      <c r="LA50" s="41" t="str">
        <f>IFERROR(VLOOKUP($B4,[1]Table2!$B$1:$Z$21,MATCH("xGD/90",[1]Table2!$B$1:$Z$1,0),0)-VLOOKUP(LA4,[1]Table2!$B$1:$Z$21,MATCH("xGD/90",[1]Table2!$B$1:$Z$1,0),0),"")</f>
        <v/>
      </c>
      <c r="LB50" s="41" t="str">
        <f>IFERROR(VLOOKUP($B4,[1]Table2!$B$1:$Z$21,MATCH("xGD/90",[1]Table2!$B$1:$Z$1,0),0)-VLOOKUP(LB4,[1]Table2!$B$1:$Z$21,MATCH("xGD/90",[1]Table2!$B$1:$Z$1,0),0),"")</f>
        <v/>
      </c>
      <c r="LC50" s="41" t="str">
        <f>IFERROR(VLOOKUP($B4,[1]Table2!$B$1:$Z$21,MATCH("xGD/90",[1]Table2!$B$1:$Z$1,0),0)-VLOOKUP(LC4,[1]Table2!$B$1:$Z$21,MATCH("xGD/90",[1]Table2!$B$1:$Z$1,0),0),"")</f>
        <v/>
      </c>
      <c r="LD50" s="41" t="str">
        <f>IFERROR(VLOOKUP($B4,[1]Table2!$B$1:$Z$21,MATCH("xGD/90",[1]Table2!$B$1:$Z$1,0),0)-VLOOKUP(LD4,[1]Table2!$B$1:$Z$21,MATCH("xGD/90",[1]Table2!$B$1:$Z$1,0),0),"")</f>
        <v/>
      </c>
      <c r="LE50" s="41" t="str">
        <f>IFERROR(VLOOKUP($B4,[1]Table2!$B$1:$Z$21,MATCH("xGD/90",[1]Table2!$B$1:$Z$1,0),0)-VLOOKUP(LE4,[1]Table2!$B$1:$Z$21,MATCH("xGD/90",[1]Table2!$B$1:$Z$1,0),0),"")</f>
        <v/>
      </c>
      <c r="LF50" s="41" t="str">
        <f>IFERROR(VLOOKUP($B4,[1]Table2!$B$1:$Z$21,MATCH("xGD/90",[1]Table2!$B$1:$Z$1,0),0)-VLOOKUP(LF4,[1]Table2!$B$1:$Z$21,MATCH("xGD/90",[1]Table2!$B$1:$Z$1,0),0),"")</f>
        <v/>
      </c>
      <c r="LG50" s="41" t="str">
        <f>IFERROR(VLOOKUP($B4,[1]Table2!$B$1:$Z$21,MATCH("xGD/90",[1]Table2!$B$1:$Z$1,0),0)-VLOOKUP(LG4,[1]Table2!$B$1:$Z$21,MATCH("xGD/90",[1]Table2!$B$1:$Z$1,0),0),"")</f>
        <v/>
      </c>
      <c r="LH50" s="41" t="str">
        <f>IFERROR(VLOOKUP($B4,[1]Table2!$B$1:$Z$21,MATCH("xGD/90",[1]Table2!$B$1:$Z$1,0),0)-VLOOKUP(LH4,[1]Table2!$B$1:$Z$21,MATCH("xGD/90",[1]Table2!$B$1:$Z$1,0),0),"")</f>
        <v/>
      </c>
      <c r="LI50" s="41" t="str">
        <f>IFERROR(VLOOKUP($B4,[1]Table2!$B$1:$Z$21,MATCH("xGD/90",[1]Table2!$B$1:$Z$1,0),0)-VLOOKUP(LI4,[1]Table2!$B$1:$Z$21,MATCH("xGD/90",[1]Table2!$B$1:$Z$1,0),0),"")</f>
        <v/>
      </c>
      <c r="LJ50" s="41" t="str">
        <f>IFERROR(VLOOKUP($B4,[1]Table2!$B$1:$Z$21,MATCH("xGD/90",[1]Table2!$B$1:$Z$1,0),0)-VLOOKUP(LJ4,[1]Table2!$B$1:$Z$21,MATCH("xGD/90",[1]Table2!$B$1:$Z$1,0),0),"")</f>
        <v/>
      </c>
      <c r="LK50" s="41" t="str">
        <f>IFERROR(VLOOKUP($B4,[1]Table2!$B$1:$Z$21,MATCH("xGD/90",[1]Table2!$B$1:$Z$1,0),0)-VLOOKUP(LK4,[1]Table2!$B$1:$Z$21,MATCH("xGD/90",[1]Table2!$B$1:$Z$1,0),0),"")</f>
        <v/>
      </c>
      <c r="LL50" s="41" t="str">
        <f>IFERROR(VLOOKUP($B4,[1]Table2!$B$1:$Z$21,MATCH("xGD/90",[1]Table2!$B$1:$Z$1,0),0)-VLOOKUP(LL4,[1]Table2!$B$1:$Z$21,MATCH("xGD/90",[1]Table2!$B$1:$Z$1,0),0),"")</f>
        <v/>
      </c>
      <c r="LM50" s="41" t="str">
        <f>IFERROR(VLOOKUP($B4,[1]Table2!$B$1:$Z$21,MATCH("xGD/90",[1]Table2!$B$1:$Z$1,0),0)-VLOOKUP(LM4,[1]Table2!$B$1:$Z$21,MATCH("xGD/90",[1]Table2!$B$1:$Z$1,0),0),"")</f>
        <v/>
      </c>
      <c r="LN50" s="41" t="str">
        <f>IFERROR(VLOOKUP($B4,[1]Table2!$B$1:$Z$21,MATCH("xGD/90",[1]Table2!$B$1:$Z$1,0),0)-VLOOKUP(LN4,[1]Table2!$B$1:$Z$21,MATCH("xGD/90",[1]Table2!$B$1:$Z$1,0),0),"")</f>
        <v/>
      </c>
      <c r="LO50" s="41" t="str">
        <f>IFERROR(VLOOKUP($B4,[1]Table2!$B$1:$Z$21,MATCH("xGD/90",[1]Table2!$B$1:$Z$1,0),0)-VLOOKUP(LO4,[1]Table2!$B$1:$Z$21,MATCH("xGD/90",[1]Table2!$B$1:$Z$1,0),0),"")</f>
        <v/>
      </c>
      <c r="LP50" s="41" t="str">
        <f>IFERROR(VLOOKUP($B4,[1]Table2!$B$1:$Z$21,MATCH("xGD/90",[1]Table2!$B$1:$Z$1,0),0)-VLOOKUP(LP4,[1]Table2!$B$1:$Z$21,MATCH("xGD/90",[1]Table2!$B$1:$Z$1,0),0),"")</f>
        <v/>
      </c>
      <c r="LQ50" s="41" t="str">
        <f>IFERROR(VLOOKUP($B4,[1]Table2!$B$1:$Z$21,MATCH("xGD/90",[1]Table2!$B$1:$Z$1,0),0)-VLOOKUP(LQ4,[1]Table2!$B$1:$Z$21,MATCH("xGD/90",[1]Table2!$B$1:$Z$1,0),0),"")</f>
        <v/>
      </c>
      <c r="LR50" s="41" t="str">
        <f>IFERROR(VLOOKUP($B4,[1]Table2!$B$1:$Z$21,MATCH("xGD/90",[1]Table2!$B$1:$Z$1,0),0)-VLOOKUP(LR4,[1]Table2!$B$1:$Z$21,MATCH("xGD/90",[1]Table2!$B$1:$Z$1,0),0),"")</f>
        <v/>
      </c>
      <c r="LS50" s="41" t="str">
        <f>IFERROR(VLOOKUP($B4,[1]Table2!$B$1:$Z$21,MATCH("xGD/90",[1]Table2!$B$1:$Z$1,0),0)-VLOOKUP(LS4,[1]Table2!$B$1:$Z$21,MATCH("xGD/90",[1]Table2!$B$1:$Z$1,0),0),"")</f>
        <v/>
      </c>
      <c r="LT50" s="41" t="str">
        <f>IFERROR(VLOOKUP($B4,[1]Table2!$B$1:$Z$21,MATCH("xGD/90",[1]Table2!$B$1:$Z$1,0),0)-VLOOKUP(LT4,[1]Table2!$B$1:$Z$21,MATCH("xGD/90",[1]Table2!$B$1:$Z$1,0),0),"")</f>
        <v/>
      </c>
      <c r="LU50" s="41" t="str">
        <f>IFERROR(VLOOKUP($B4,[1]Table2!$B$1:$Z$21,MATCH("xGD/90",[1]Table2!$B$1:$Z$1,0),0)-VLOOKUP(LU4,[1]Table2!$B$1:$Z$21,MATCH("xGD/90",[1]Table2!$B$1:$Z$1,0),0),"")</f>
        <v/>
      </c>
      <c r="LV50" s="41" t="str">
        <f>IFERROR(VLOOKUP($B4,[1]Table2!$B$1:$Z$21,MATCH("xGD/90",[1]Table2!$B$1:$Z$1,0),0)-VLOOKUP(LV4,[1]Table2!$B$1:$Z$21,MATCH("xGD/90",[1]Table2!$B$1:$Z$1,0),0),"")</f>
        <v/>
      </c>
      <c r="LW50" s="41" t="str">
        <f>IFERROR(VLOOKUP($B4,[1]Table2!$B$1:$Z$21,MATCH("xGD/90",[1]Table2!$B$1:$Z$1,0),0)-VLOOKUP(LW4,[1]Table2!$B$1:$Z$21,MATCH("xGD/90",[1]Table2!$B$1:$Z$1,0),0),"")</f>
        <v/>
      </c>
      <c r="LX50" s="41" t="str">
        <f>IFERROR(VLOOKUP($B4,[1]Table2!$B$1:$Z$21,MATCH("xGD/90",[1]Table2!$B$1:$Z$1,0),0)-VLOOKUP(LX4,[1]Table2!$B$1:$Z$21,MATCH("xGD/90",[1]Table2!$B$1:$Z$1,0),0),"")</f>
        <v/>
      </c>
      <c r="LY50" s="41" t="str">
        <f>IFERROR(VLOOKUP($B4,[1]Table2!$B$1:$Z$21,MATCH("xGD/90",[1]Table2!$B$1:$Z$1,0),0)-VLOOKUP(LY4,[1]Table2!$B$1:$Z$21,MATCH("xGD/90",[1]Table2!$B$1:$Z$1,0),0),"")</f>
        <v/>
      </c>
      <c r="LZ50" s="41" t="str">
        <f>IFERROR(VLOOKUP($B4,[1]Table2!$B$1:$Z$21,MATCH("xGD/90",[1]Table2!$B$1:$Z$1,0),0)-VLOOKUP(LZ4,[1]Table2!$B$1:$Z$21,MATCH("xGD/90",[1]Table2!$B$1:$Z$1,0),0),"")</f>
        <v/>
      </c>
      <c r="MA50" s="41" t="str">
        <f>IFERROR(VLOOKUP($B4,[1]Table2!$B$1:$Z$21,MATCH("xGD/90",[1]Table2!$B$1:$Z$1,0),0)-VLOOKUP(MA4,[1]Table2!$B$1:$Z$21,MATCH("xGD/90",[1]Table2!$B$1:$Z$1,0),0),"")</f>
        <v/>
      </c>
      <c r="MB50" s="41" t="str">
        <f>IFERROR(VLOOKUP($B4,[1]Table2!$B$1:$Z$21,MATCH("xGD/90",[1]Table2!$B$1:$Z$1,0),0)-VLOOKUP(MB4,[1]Table2!$B$1:$Z$21,MATCH("xGD/90",[1]Table2!$B$1:$Z$1,0),0),"")</f>
        <v/>
      </c>
      <c r="MC50" s="41" t="str">
        <f>IFERROR(VLOOKUP($B4,[1]Table2!$B$1:$Z$21,MATCH("xGD/90",[1]Table2!$B$1:$Z$1,0),0)-VLOOKUP(MC4,[1]Table2!$B$1:$Z$21,MATCH("xGD/90",[1]Table2!$B$1:$Z$1,0),0),"")</f>
        <v/>
      </c>
      <c r="MD50" s="41" t="str">
        <f>IFERROR(VLOOKUP($B4,[1]Table2!$B$1:$Z$21,MATCH("xGD/90",[1]Table2!$B$1:$Z$1,0),0)-VLOOKUP(MD4,[1]Table2!$B$1:$Z$21,MATCH("xGD/90",[1]Table2!$B$1:$Z$1,0),0),"")</f>
        <v/>
      </c>
      <c r="ME50" s="41" t="str">
        <f>IFERROR(VLOOKUP($B4,[1]Table2!$B$1:$Z$21,MATCH("xGD/90",[1]Table2!$B$1:$Z$1,0),0)-VLOOKUP(ME4,[1]Table2!$B$1:$Z$21,MATCH("xGD/90",[1]Table2!$B$1:$Z$1,0),0),"")</f>
        <v/>
      </c>
      <c r="MF50" s="41" t="str">
        <f>IFERROR(VLOOKUP($B4,[1]Table2!$B$1:$Z$21,MATCH("xGD/90",[1]Table2!$B$1:$Z$1,0),0)-VLOOKUP(MF4,[1]Table2!$B$1:$Z$21,MATCH("xGD/90",[1]Table2!$B$1:$Z$1,0),0),"")</f>
        <v/>
      </c>
      <c r="MG50" s="41" t="str">
        <f>IFERROR(VLOOKUP($B4,[1]Table2!$B$1:$Z$21,MATCH("xGD/90",[1]Table2!$B$1:$Z$1,0),0)-VLOOKUP(MG4,[1]Table2!$B$1:$Z$21,MATCH("xGD/90",[1]Table2!$B$1:$Z$1,0),0),"")</f>
        <v/>
      </c>
      <c r="MH50" s="41" t="str">
        <f>IFERROR(VLOOKUP($B4,[1]Table2!$B$1:$Z$21,MATCH("xGD/90",[1]Table2!$B$1:$Z$1,0),0)-VLOOKUP(MH4,[1]Table2!$B$1:$Z$21,MATCH("xGD/90",[1]Table2!$B$1:$Z$1,0),0),"")</f>
        <v/>
      </c>
      <c r="MI50" s="41" t="str">
        <f>IFERROR(VLOOKUP($B4,[1]Table2!$B$1:$Z$21,MATCH("xGD/90",[1]Table2!$B$1:$Z$1,0),0)-VLOOKUP(MI4,[1]Table2!$B$1:$Z$21,MATCH("xGD/90",[1]Table2!$B$1:$Z$1,0),0),"")</f>
        <v/>
      </c>
      <c r="MJ50" s="41" t="str">
        <f>IFERROR(VLOOKUP($B4,[1]Table2!$B$1:$Z$21,MATCH("xGD/90",[1]Table2!$B$1:$Z$1,0),0)-VLOOKUP(MJ4,[1]Table2!$B$1:$Z$21,MATCH("xGD/90",[1]Table2!$B$1:$Z$1,0),0),"")</f>
        <v/>
      </c>
      <c r="MK50" s="41" t="str">
        <f>IFERROR(VLOOKUP($B4,[1]Table2!$B$1:$Z$21,MATCH("xGD/90",[1]Table2!$B$1:$Z$1,0),0)-VLOOKUP(MK4,[1]Table2!$B$1:$Z$21,MATCH("xGD/90",[1]Table2!$B$1:$Z$1,0),0),"")</f>
        <v/>
      </c>
      <c r="ML50" s="41" t="str">
        <f>IFERROR(VLOOKUP($B4,[1]Table2!$B$1:$Z$21,MATCH("xGD/90",[1]Table2!$B$1:$Z$1,0),0)-VLOOKUP(ML4,[1]Table2!$B$1:$Z$21,MATCH("xGD/90",[1]Table2!$B$1:$Z$1,0),0),"")</f>
        <v/>
      </c>
      <c r="MM50" s="41" t="str">
        <f>IFERROR(VLOOKUP($B4,[1]Table2!$B$1:$Z$21,MATCH("xGD/90",[1]Table2!$B$1:$Z$1,0),0)-VLOOKUP(MM4,[1]Table2!$B$1:$Z$21,MATCH("xGD/90",[1]Table2!$B$1:$Z$1,0),0),"")</f>
        <v/>
      </c>
      <c r="MN50" s="41" t="str">
        <f>IFERROR(VLOOKUP($B4,[1]Table2!$B$1:$Z$21,MATCH("xGD/90",[1]Table2!$B$1:$Z$1,0),0)-VLOOKUP(MN4,[1]Table2!$B$1:$Z$21,MATCH("xGD/90",[1]Table2!$B$1:$Z$1,0),0),"")</f>
        <v/>
      </c>
      <c r="MO50" s="41" t="str">
        <f>IFERROR(VLOOKUP($B4,[1]Table2!$B$1:$Z$21,MATCH("xGD/90",[1]Table2!$B$1:$Z$1,0),0)-VLOOKUP(MO4,[1]Table2!$B$1:$Z$21,MATCH("xGD/90",[1]Table2!$B$1:$Z$1,0),0),"")</f>
        <v/>
      </c>
      <c r="MP50" s="41" t="str">
        <f>IFERROR(VLOOKUP($B4,[1]Table2!$B$1:$Z$21,MATCH("xGD/90",[1]Table2!$B$1:$Z$1,0),0)-VLOOKUP(MP4,[1]Table2!$B$1:$Z$21,MATCH("xGD/90",[1]Table2!$B$1:$Z$1,0),0),"")</f>
        <v/>
      </c>
      <c r="MQ50" s="41" t="str">
        <f>IFERROR(VLOOKUP($B4,[1]Table2!$B$1:$Z$21,MATCH("xGD/90",[1]Table2!$B$1:$Z$1,0),0)-VLOOKUP(MQ4,[1]Table2!$B$1:$Z$21,MATCH("xGD/90",[1]Table2!$B$1:$Z$1,0),0),"")</f>
        <v/>
      </c>
      <c r="MR50" s="41" t="str">
        <f>IFERROR(VLOOKUP($B4,[1]Table2!$B$1:$Z$21,MATCH("xGD/90",[1]Table2!$B$1:$Z$1,0),0)-VLOOKUP(MR4,[1]Table2!$B$1:$Z$21,MATCH("xGD/90",[1]Table2!$B$1:$Z$1,0),0),"")</f>
        <v/>
      </c>
      <c r="MS50" s="41" t="str">
        <f>IFERROR(VLOOKUP($B4,[1]Table2!$B$1:$Z$21,MATCH("xGD/90",[1]Table2!$B$1:$Z$1,0),0)-VLOOKUP(MS4,[1]Table2!$B$1:$Z$21,MATCH("xGD/90",[1]Table2!$B$1:$Z$1,0),0),"")</f>
        <v/>
      </c>
      <c r="MT50" s="41" t="str">
        <f>IFERROR(VLOOKUP($B4,[1]Table2!$B$1:$Z$21,MATCH("xGD/90",[1]Table2!$B$1:$Z$1,0),0)-VLOOKUP(MT4,[1]Table2!$B$1:$Z$21,MATCH("xGD/90",[1]Table2!$B$1:$Z$1,0),0),"")</f>
        <v/>
      </c>
      <c r="MU50" s="41" t="str">
        <f>IFERROR(VLOOKUP($B4,[1]Table2!$B$1:$Z$21,MATCH("xGD/90",[1]Table2!$B$1:$Z$1,0),0)-VLOOKUP(MU4,[1]Table2!$B$1:$Z$21,MATCH("xGD/90",[1]Table2!$B$1:$Z$1,0),0),"")</f>
        <v/>
      </c>
      <c r="MV50" s="41" t="str">
        <f>IFERROR(VLOOKUP($B4,[1]Table2!$B$1:$Z$21,MATCH("xGD/90",[1]Table2!$B$1:$Z$1,0),0)-VLOOKUP(MV4,[1]Table2!$B$1:$Z$21,MATCH("xGD/90",[1]Table2!$B$1:$Z$1,0),0),"")</f>
        <v/>
      </c>
      <c r="MW50" s="41" t="str">
        <f>IFERROR(VLOOKUP($B4,[1]Table2!$B$1:$Z$21,MATCH("xGD/90",[1]Table2!$B$1:$Z$1,0),0)-VLOOKUP(MW4,[1]Table2!$B$1:$Z$21,MATCH("xGD/90",[1]Table2!$B$1:$Z$1,0),0),"")</f>
        <v/>
      </c>
      <c r="MX50" s="41" t="str">
        <f>IFERROR(VLOOKUP($B4,[1]Table2!$B$1:$Z$21,MATCH("xGD/90",[1]Table2!$B$1:$Z$1,0),0)-VLOOKUP(MX4,[1]Table2!$B$1:$Z$21,MATCH("xGD/90",[1]Table2!$B$1:$Z$1,0),0),"")</f>
        <v/>
      </c>
      <c r="MY50" s="41" t="str">
        <f>IFERROR(VLOOKUP($B4,[1]Table2!$B$1:$Z$21,MATCH("xGD/90",[1]Table2!$B$1:$Z$1,0),0)-VLOOKUP(MY4,[1]Table2!$B$1:$Z$21,MATCH("xGD/90",[1]Table2!$B$1:$Z$1,0),0),"")</f>
        <v/>
      </c>
      <c r="MZ50" s="41" t="str">
        <f>IFERROR(VLOOKUP($B4,[1]Table2!$B$1:$Z$21,MATCH("xGD/90",[1]Table2!$B$1:$Z$1,0),0)-VLOOKUP(MZ4,[1]Table2!$B$1:$Z$21,MATCH("xGD/90",[1]Table2!$B$1:$Z$1,0),0),"")</f>
        <v/>
      </c>
      <c r="NA50" s="41" t="str">
        <f>IFERROR(VLOOKUP($B4,[1]Table2!$B$1:$Z$21,MATCH("xGD/90",[1]Table2!$B$1:$Z$1,0),0)-VLOOKUP(NA4,[1]Table2!$B$1:$Z$21,MATCH("xGD/90",[1]Table2!$B$1:$Z$1,0),0),"")</f>
        <v/>
      </c>
      <c r="NB50" s="41" t="str">
        <f>IFERROR(VLOOKUP($B4,[1]Table2!$B$1:$Z$21,MATCH("xGD/90",[1]Table2!$B$1:$Z$1,0),0)-VLOOKUP(NB4,[1]Table2!$B$1:$Z$21,MATCH("xGD/90",[1]Table2!$B$1:$Z$1,0),0),"")</f>
        <v/>
      </c>
      <c r="NC50" s="41" t="str">
        <f>IFERROR(VLOOKUP($B4,[1]Table2!$B$1:$Z$21,MATCH("xGD/90",[1]Table2!$B$1:$Z$1,0),0)-VLOOKUP(NC4,[1]Table2!$B$1:$Z$21,MATCH("xGD/90",[1]Table2!$B$1:$Z$1,0),0),"")</f>
        <v/>
      </c>
      <c r="NE50" s="40">
        <f>B50</f>
        <v>0.92</v>
      </c>
      <c r="NF50" s="41">
        <f>IFERROR(VLOOKUP($B4,[1]Table2!$B$1:$Z$21,MATCH("xGD/90",[1]Table2!$B$1:$Z$1,0),0)-VLOOKUP(NF4,[1]Table2!$B$1:$Z$21,MATCH("xGD/90",[1]Table2!$B$1:$Z$1,0),0),"")</f>
        <v>1.24</v>
      </c>
      <c r="NG50" s="41" t="str">
        <f>IFERROR(VLOOKUP($B4,[1]Table2!$B$1:$Z$21,MATCH("xGD/90",[1]Table2!$B$1:$Z$1,0),0)-VLOOKUP(NG4,[1]Table2!$B$1:$Z$21,MATCH("xGD/90",[1]Table2!$B$1:$Z$1,0),0),"")</f>
        <v/>
      </c>
      <c r="NH50" s="41" t="str">
        <f>IFERROR(VLOOKUP($B4,[1]Table2!$B$1:$Z$21,MATCH("xGD/90",[1]Table2!$B$1:$Z$1,0),0)-VLOOKUP(NH4,[1]Table2!$B$1:$Z$21,MATCH("xGD/90",[1]Table2!$B$1:$Z$1,0),0),"")</f>
        <v/>
      </c>
      <c r="NI50" s="41">
        <f>IFERROR(VLOOKUP($B4,[1]Table2!$B$1:$Z$21,MATCH("xGD/90",[1]Table2!$B$1:$Z$1,0),0)-VLOOKUP(NI4,[1]Table2!$B$1:$Z$21,MATCH("xGD/90",[1]Table2!$B$1:$Z$1,0),0),"")</f>
        <v>1.24</v>
      </c>
      <c r="NJ50" s="41">
        <f>IFERROR(VLOOKUP($B4,[1]Table2!$B$1:$Z$21,MATCH("xGD/90",[1]Table2!$B$1:$Z$1,0),0)-VLOOKUP(NJ4,[1]Table2!$B$1:$Z$21,MATCH("xGD/90",[1]Table2!$B$1:$Z$1,0),0),"")</f>
        <v>1.4100000000000001</v>
      </c>
    </row>
    <row r="51" spans="1:374" s="42" customFormat="1" ht="15.75" thickBot="1" x14ac:dyDescent="0.3">
      <c r="A51" s="39" t="s">
        <v>61</v>
      </c>
      <c r="B51" s="40">
        <f>VLOOKUP(A51,[1]Table!$B$1:$O$21,MATCH("xGD/90",[1]Table!$B$1:$O$1,0),0)</f>
        <v>-0.16</v>
      </c>
      <c r="C51" s="41" t="str">
        <f>IFERROR(VLOOKUP($B5,[1]Table2!$B$1:$Z$21,MATCH("xGD/90",[1]Table2!$B$1:$Z$1,0),0)-VLOOKUP(C5,[1]Table2!$B$1:$Z$21,MATCH("xGD/90",[1]Table2!$B$1:$Z$1,0),0),"")</f>
        <v/>
      </c>
      <c r="D51" s="41" t="str">
        <f>IFERROR(VLOOKUP($B5,[1]Table2!$B$1:$Z$21,MATCH("xGD/90",[1]Table2!$B$1:$Z$1,0),0)-VLOOKUP(D5,[1]Table2!$B$1:$Z$21,MATCH("xGD/90",[1]Table2!$B$1:$Z$1,0),0),"")</f>
        <v/>
      </c>
      <c r="E51" s="41" t="str">
        <f>IFERROR(VLOOKUP($B5,[1]Table2!$B$1:$Z$21,MATCH("xGD/90",[1]Table2!$B$1:$Z$1,0),0)-VLOOKUP(E5,[1]Table2!$B$1:$Z$21,MATCH("xGD/90",[1]Table2!$B$1:$Z$1,0),0),"")</f>
        <v/>
      </c>
      <c r="F51" s="41" t="str">
        <f>IFERROR(VLOOKUP($B5,[1]Table2!$B$1:$Z$21,MATCH("xGD/90",[1]Table2!$B$1:$Z$1,0),0)-VLOOKUP(F5,[1]Table2!$B$1:$Z$21,MATCH("xGD/90",[1]Table2!$B$1:$Z$1,0),0),"")</f>
        <v/>
      </c>
      <c r="G51" s="41" t="str">
        <f>IFERROR(VLOOKUP($B5,[1]Table2!$B$1:$Z$21,MATCH("xGD/90",[1]Table2!$B$1:$Z$1,0),0)-VLOOKUP(G5,[1]Table2!$B$1:$Z$21,MATCH("xGD/90",[1]Table2!$B$1:$Z$1,0),0),"")</f>
        <v/>
      </c>
      <c r="H51" s="41">
        <f>IFERROR(VLOOKUP($B5,[1]Table2!$B$1:$Z$21,MATCH("xGD/90",[1]Table2!$B$1:$Z$1,0),0)-VLOOKUP(H5,[1]Table2!$B$1:$Z$21,MATCH("xGD/90",[1]Table2!$B$1:$Z$1,0),0),"")</f>
        <v>0.59</v>
      </c>
      <c r="I51" s="41" t="str">
        <f>IFERROR(VLOOKUP($B5,[1]Table2!$B$1:$Z$21,MATCH("xGD/90",[1]Table2!$B$1:$Z$1,0),0)-VLOOKUP(I5,[1]Table2!$B$1:$Z$21,MATCH("xGD/90",[1]Table2!$B$1:$Z$1,0),0),"")</f>
        <v/>
      </c>
      <c r="J51" s="41" t="str">
        <f>IFERROR(VLOOKUP($B5,[1]Table2!$B$1:$Z$21,MATCH("xGD/90",[1]Table2!$B$1:$Z$1,0),0)-VLOOKUP(J5,[1]Table2!$B$1:$Z$21,MATCH("xGD/90",[1]Table2!$B$1:$Z$1,0),0),"")</f>
        <v/>
      </c>
      <c r="K51" s="41" t="str">
        <f>IFERROR(VLOOKUP($B5,[1]Table2!$B$1:$Z$21,MATCH("xGD/90",[1]Table2!$B$1:$Z$1,0),0)-VLOOKUP(K5,[1]Table2!$B$1:$Z$21,MATCH("xGD/90",[1]Table2!$B$1:$Z$1,0),0),"")</f>
        <v/>
      </c>
      <c r="L51" s="41" t="str">
        <f>IFERROR(VLOOKUP($B5,[1]Table2!$B$1:$Z$21,MATCH("xGD/90",[1]Table2!$B$1:$Z$1,0),0)-VLOOKUP(L5,[1]Table2!$B$1:$Z$21,MATCH("xGD/90",[1]Table2!$B$1:$Z$1,0),0),"")</f>
        <v/>
      </c>
      <c r="M51" s="41" t="str">
        <f>IFERROR(VLOOKUP($B5,[1]Table2!$B$1:$Z$21,MATCH("xGD/90",[1]Table2!$B$1:$Z$1,0),0)-VLOOKUP(M5,[1]Table2!$B$1:$Z$21,MATCH("xGD/90",[1]Table2!$B$1:$Z$1,0),0),"")</f>
        <v/>
      </c>
      <c r="N51" s="41" t="str">
        <f>IFERROR(VLOOKUP($B5,[1]Table2!$B$1:$Z$21,MATCH("xGD/90",[1]Table2!$B$1:$Z$1,0),0)-VLOOKUP(N5,[1]Table2!$B$1:$Z$21,MATCH("xGD/90",[1]Table2!$B$1:$Z$1,0),0),"")</f>
        <v/>
      </c>
      <c r="O51" s="41">
        <f>IFERROR(VLOOKUP($B5,[1]Table2!$B$1:$Z$21,MATCH("xGD/90",[1]Table2!$B$1:$Z$1,0),0)-VLOOKUP(O5,[1]Table2!$B$1:$Z$21,MATCH("xGD/90",[1]Table2!$B$1:$Z$1,0),0),"")</f>
        <v>0.44999999999999996</v>
      </c>
      <c r="P51" s="41" t="str">
        <f>IFERROR(VLOOKUP($B5,[1]Table2!$B$1:$Z$21,MATCH("xGD/90",[1]Table2!$B$1:$Z$1,0),0)-VLOOKUP(P5,[1]Table2!$B$1:$Z$21,MATCH("xGD/90",[1]Table2!$B$1:$Z$1,0),0),"")</f>
        <v/>
      </c>
      <c r="Q51" s="41" t="str">
        <f>IFERROR(VLOOKUP($B5,[1]Table2!$B$1:$Z$21,MATCH("xGD/90",[1]Table2!$B$1:$Z$1,0),0)-VLOOKUP(Q5,[1]Table2!$B$1:$Z$21,MATCH("xGD/90",[1]Table2!$B$1:$Z$1,0),0),"")</f>
        <v/>
      </c>
      <c r="R51" s="41" t="str">
        <f>IFERROR(VLOOKUP($B5,[1]Table2!$B$1:$Z$21,MATCH("xGD/90",[1]Table2!$B$1:$Z$1,0),0)-VLOOKUP(R5,[1]Table2!$B$1:$Z$21,MATCH("xGD/90",[1]Table2!$B$1:$Z$1,0),0),"")</f>
        <v/>
      </c>
      <c r="S51" s="41" t="str">
        <f>IFERROR(VLOOKUP($B5,[1]Table2!$B$1:$Z$21,MATCH("xGD/90",[1]Table2!$B$1:$Z$1,0),0)-VLOOKUP(S5,[1]Table2!$B$1:$Z$21,MATCH("xGD/90",[1]Table2!$B$1:$Z$1,0),0),"")</f>
        <v/>
      </c>
      <c r="T51" s="41" t="str">
        <f>IFERROR(VLOOKUP($B5,[1]Table2!$B$1:$Z$21,MATCH("xGD/90",[1]Table2!$B$1:$Z$1,0),0)-VLOOKUP(T5,[1]Table2!$B$1:$Z$21,MATCH("xGD/90",[1]Table2!$B$1:$Z$1,0),0),"")</f>
        <v/>
      </c>
      <c r="U51" s="41" t="str">
        <f>IFERROR(VLOOKUP($B5,[1]Table2!$B$1:$Z$21,MATCH("xGD/90",[1]Table2!$B$1:$Z$1,0),0)-VLOOKUP(U5,[1]Table2!$B$1:$Z$21,MATCH("xGD/90",[1]Table2!$B$1:$Z$1,0),0),"")</f>
        <v/>
      </c>
      <c r="V51" s="41">
        <f>IFERROR(VLOOKUP($B5,[1]Table2!$B$1:$Z$21,MATCH("xGD/90",[1]Table2!$B$1:$Z$1,0),0)-VLOOKUP(V5,[1]Table2!$B$1:$Z$21,MATCH("xGD/90",[1]Table2!$B$1:$Z$1,0),0),"")</f>
        <v>0.16</v>
      </c>
      <c r="W51" s="41" t="str">
        <f>IFERROR(VLOOKUP($B5,[1]Table2!$B$1:$Z$21,MATCH("xGD/90",[1]Table2!$B$1:$Z$1,0),0)-VLOOKUP(W5,[1]Table2!$B$1:$Z$21,MATCH("xGD/90",[1]Table2!$B$1:$Z$1,0),0),"")</f>
        <v/>
      </c>
      <c r="X51" s="41" t="str">
        <f>IFERROR(VLOOKUP($B5,[1]Table2!$B$1:$Z$21,MATCH("xGD/90",[1]Table2!$B$1:$Z$1,0),0)-VLOOKUP(X5,[1]Table2!$B$1:$Z$21,MATCH("xGD/90",[1]Table2!$B$1:$Z$1,0),0),"")</f>
        <v/>
      </c>
      <c r="Y51" s="41" t="str">
        <f>IFERROR(VLOOKUP($B5,[1]Table2!$B$1:$Z$21,MATCH("xGD/90",[1]Table2!$B$1:$Z$1,0),0)-VLOOKUP(Y5,[1]Table2!$B$1:$Z$21,MATCH("xGD/90",[1]Table2!$B$1:$Z$1,0),0),"")</f>
        <v/>
      </c>
      <c r="Z51" s="41" t="str">
        <f>IFERROR(VLOOKUP($B5,[1]Table2!$B$1:$Z$21,MATCH("xGD/90",[1]Table2!$B$1:$Z$1,0),0)-VLOOKUP(Z5,[1]Table2!$B$1:$Z$21,MATCH("xGD/90",[1]Table2!$B$1:$Z$1,0),0),"")</f>
        <v/>
      </c>
      <c r="AA51" s="41" t="str">
        <f>IFERROR(VLOOKUP($B5,[1]Table2!$B$1:$Z$21,MATCH("xGD/90",[1]Table2!$B$1:$Z$1,0),0)-VLOOKUP(AA5,[1]Table2!$B$1:$Z$21,MATCH("xGD/90",[1]Table2!$B$1:$Z$1,0),0),"")</f>
        <v/>
      </c>
      <c r="AB51" s="41" t="str">
        <f>IFERROR(VLOOKUP($B5,[1]Table2!$B$1:$Z$21,MATCH("xGD/90",[1]Table2!$B$1:$Z$1,0),0)-VLOOKUP(AB5,[1]Table2!$B$1:$Z$21,MATCH("xGD/90",[1]Table2!$B$1:$Z$1,0),0),"")</f>
        <v/>
      </c>
      <c r="AC51" s="41" t="str">
        <f>IFERROR(VLOOKUP($B5,[1]Table2!$B$1:$Z$21,MATCH("xGD/90",[1]Table2!$B$1:$Z$1,0),0)-VLOOKUP(AC5,[1]Table2!$B$1:$Z$21,MATCH("xGD/90",[1]Table2!$B$1:$Z$1,0),0),"")</f>
        <v/>
      </c>
      <c r="AD51" s="41">
        <f>IFERROR(VLOOKUP($B5,[1]Table2!$B$1:$Z$21,MATCH("xGD/90",[1]Table2!$B$1:$Z$1,0),0)-VLOOKUP(AD5,[1]Table2!$B$1:$Z$21,MATCH("xGD/90",[1]Table2!$B$1:$Z$1,0),0),"")</f>
        <v>-0.21000000000000002</v>
      </c>
      <c r="AE51" s="41" t="str">
        <f>IFERROR(VLOOKUP($B5,[1]Table2!$B$1:$Z$21,MATCH("xGD/90",[1]Table2!$B$1:$Z$1,0),0)-VLOOKUP(AE5,[1]Table2!$B$1:$Z$21,MATCH("xGD/90",[1]Table2!$B$1:$Z$1,0),0),"")</f>
        <v/>
      </c>
      <c r="AF51" s="41" t="str">
        <f>IFERROR(VLOOKUP($B5,[1]Table2!$B$1:$Z$21,MATCH("xGD/90",[1]Table2!$B$1:$Z$1,0),0)-VLOOKUP(AF5,[1]Table2!$B$1:$Z$21,MATCH("xGD/90",[1]Table2!$B$1:$Z$1,0),0),"")</f>
        <v/>
      </c>
      <c r="AG51" s="41">
        <f>IFERROR(VLOOKUP($B5,[1]Table2!$B$1:$Z$21,MATCH("xGD/90",[1]Table2!$B$1:$Z$1,0),0)-VLOOKUP(AG5,[1]Table2!$B$1:$Z$21,MATCH("xGD/90",[1]Table2!$B$1:$Z$1,0),0),"")</f>
        <v>-1.08</v>
      </c>
      <c r="AH51" s="41" t="str">
        <f>IFERROR(VLOOKUP($B5,[1]Table2!$B$1:$Z$21,MATCH("xGD/90",[1]Table2!$B$1:$Z$1,0),0)-VLOOKUP(AH5,[1]Table2!$B$1:$Z$21,MATCH("xGD/90",[1]Table2!$B$1:$Z$1,0),0),"")</f>
        <v/>
      </c>
      <c r="AI51" s="41" t="str">
        <f>IFERROR(VLOOKUP($B5,[1]Table2!$B$1:$Z$21,MATCH("xGD/90",[1]Table2!$B$1:$Z$1,0),0)-VLOOKUP(AI5,[1]Table2!$B$1:$Z$21,MATCH("xGD/90",[1]Table2!$B$1:$Z$1,0),0),"")</f>
        <v/>
      </c>
      <c r="AJ51" s="41">
        <f>IFERROR(VLOOKUP($B5,[1]Table2!$B$1:$Z$21,MATCH("xGD/90",[1]Table2!$B$1:$Z$1,0),0)-VLOOKUP(AJ5,[1]Table2!$B$1:$Z$21,MATCH("xGD/90",[1]Table2!$B$1:$Z$1,0),0),"")</f>
        <v>-1.46</v>
      </c>
      <c r="AK51" s="41" t="str">
        <f>IFERROR(VLOOKUP($B5,[1]Table2!$B$1:$Z$21,MATCH("xGD/90",[1]Table2!$B$1:$Z$1,0),0)-VLOOKUP(AK5,[1]Table2!$B$1:$Z$21,MATCH("xGD/90",[1]Table2!$B$1:$Z$1,0),0),"")</f>
        <v/>
      </c>
      <c r="AL51" s="41" t="str">
        <f>IFERROR(VLOOKUP($B5,[1]Table2!$B$1:$Z$21,MATCH("xGD/90",[1]Table2!$B$1:$Z$1,0),0)-VLOOKUP(AL5,[1]Table2!$B$1:$Z$21,MATCH("xGD/90",[1]Table2!$B$1:$Z$1,0),0),"")</f>
        <v/>
      </c>
      <c r="AM51" s="41" t="str">
        <f>IFERROR(VLOOKUP($B5,[1]Table2!$B$1:$Z$21,MATCH("xGD/90",[1]Table2!$B$1:$Z$1,0),0)-VLOOKUP(AM5,[1]Table2!$B$1:$Z$21,MATCH("xGD/90",[1]Table2!$B$1:$Z$1,0),0),"")</f>
        <v/>
      </c>
      <c r="AN51" s="41" t="str">
        <f>IFERROR(VLOOKUP($B5,[1]Table2!$B$1:$Z$21,MATCH("xGD/90",[1]Table2!$B$1:$Z$1,0),0)-VLOOKUP(AN5,[1]Table2!$B$1:$Z$21,MATCH("xGD/90",[1]Table2!$B$1:$Z$1,0),0),"")</f>
        <v/>
      </c>
      <c r="AO51" s="41" t="str">
        <f>IFERROR(VLOOKUP($B5,[1]Table2!$B$1:$Z$21,MATCH("xGD/90",[1]Table2!$B$1:$Z$1,0),0)-VLOOKUP(AO5,[1]Table2!$B$1:$Z$21,MATCH("xGD/90",[1]Table2!$B$1:$Z$1,0),0),"")</f>
        <v/>
      </c>
      <c r="AP51" s="41" t="str">
        <f>IFERROR(VLOOKUP($B5,[1]Table2!$B$1:$Z$21,MATCH("xGD/90",[1]Table2!$B$1:$Z$1,0),0)-VLOOKUP(AP5,[1]Table2!$B$1:$Z$21,MATCH("xGD/90",[1]Table2!$B$1:$Z$1,0),0),"")</f>
        <v/>
      </c>
      <c r="AQ51" s="41" t="str">
        <f>IFERROR(VLOOKUP($B5,[1]Table2!$B$1:$Z$21,MATCH("xGD/90",[1]Table2!$B$1:$Z$1,0),0)-VLOOKUP(AQ5,[1]Table2!$B$1:$Z$21,MATCH("xGD/90",[1]Table2!$B$1:$Z$1,0),0),"")</f>
        <v/>
      </c>
      <c r="AR51" s="41" t="str">
        <f>IFERROR(VLOOKUP($B5,[1]Table2!$B$1:$Z$21,MATCH("xGD/90",[1]Table2!$B$1:$Z$1,0),0)-VLOOKUP(AR5,[1]Table2!$B$1:$Z$21,MATCH("xGD/90",[1]Table2!$B$1:$Z$1,0),0),"")</f>
        <v/>
      </c>
      <c r="AS51" s="41" t="str">
        <f>IFERROR(VLOOKUP($B5,[1]Table2!$B$1:$Z$21,MATCH("xGD/90",[1]Table2!$B$1:$Z$1,0),0)-VLOOKUP(AS5,[1]Table2!$B$1:$Z$21,MATCH("xGD/90",[1]Table2!$B$1:$Z$1,0),0),"")</f>
        <v/>
      </c>
      <c r="AT51" s="41" t="str">
        <f>IFERROR(VLOOKUP($B5,[1]Table2!$B$1:$Z$21,MATCH("xGD/90",[1]Table2!$B$1:$Z$1,0),0)-VLOOKUP(AT5,[1]Table2!$B$1:$Z$21,MATCH("xGD/90",[1]Table2!$B$1:$Z$1,0),0),"")</f>
        <v/>
      </c>
      <c r="AU51" s="41" t="str">
        <f>IFERROR(VLOOKUP($B5,[1]Table2!$B$1:$Z$21,MATCH("xGD/90",[1]Table2!$B$1:$Z$1,0),0)-VLOOKUP(AU5,[1]Table2!$B$1:$Z$21,MATCH("xGD/90",[1]Table2!$B$1:$Z$1,0),0),"")</f>
        <v/>
      </c>
      <c r="AV51" s="41" t="str">
        <f>IFERROR(VLOOKUP($B5,[1]Table2!$B$1:$Z$21,MATCH("xGD/90",[1]Table2!$B$1:$Z$1,0),0)-VLOOKUP(AV5,[1]Table2!$B$1:$Z$21,MATCH("xGD/90",[1]Table2!$B$1:$Z$1,0),0),"")</f>
        <v/>
      </c>
      <c r="AW51" s="41">
        <f>IFERROR(VLOOKUP($B5,[1]Table2!$B$1:$Z$21,MATCH("xGD/90",[1]Table2!$B$1:$Z$1,0),0)-VLOOKUP(AW5,[1]Table2!$B$1:$Z$21,MATCH("xGD/90",[1]Table2!$B$1:$Z$1,0),0),"")</f>
        <v>0.32999999999999996</v>
      </c>
      <c r="AX51" s="41" t="str">
        <f>IFERROR(VLOOKUP($B5,[1]Table2!$B$1:$Z$21,MATCH("xGD/90",[1]Table2!$B$1:$Z$1,0),0)-VLOOKUP(AX5,[1]Table2!$B$1:$Z$21,MATCH("xGD/90",[1]Table2!$B$1:$Z$1,0),0),"")</f>
        <v/>
      </c>
      <c r="AY51" s="41" t="str">
        <f>IFERROR(VLOOKUP($B5,[1]Table2!$B$1:$Z$21,MATCH("xGD/90",[1]Table2!$B$1:$Z$1,0),0)-VLOOKUP(AY5,[1]Table2!$B$1:$Z$21,MATCH("xGD/90",[1]Table2!$B$1:$Z$1,0),0),"")</f>
        <v/>
      </c>
      <c r="AZ51" s="41" t="str">
        <f>IFERROR(VLOOKUP($B5,[1]Table2!$B$1:$Z$21,MATCH("xGD/90",[1]Table2!$B$1:$Z$1,0),0)-VLOOKUP(AZ5,[1]Table2!$B$1:$Z$21,MATCH("xGD/90",[1]Table2!$B$1:$Z$1,0),0),"")</f>
        <v/>
      </c>
      <c r="BA51" s="41" t="str">
        <f>IFERROR(VLOOKUP($B5,[1]Table2!$B$1:$Z$21,MATCH("xGD/90",[1]Table2!$B$1:$Z$1,0),0)-VLOOKUP(BA5,[1]Table2!$B$1:$Z$21,MATCH("xGD/90",[1]Table2!$B$1:$Z$1,0),0),"")</f>
        <v/>
      </c>
      <c r="BB51" s="41" t="str">
        <f>IFERROR(VLOOKUP($B5,[1]Table2!$B$1:$Z$21,MATCH("xGD/90",[1]Table2!$B$1:$Z$1,0),0)-VLOOKUP(BB5,[1]Table2!$B$1:$Z$21,MATCH("xGD/90",[1]Table2!$B$1:$Z$1,0),0),"")</f>
        <v/>
      </c>
      <c r="BC51" s="41" t="str">
        <f>IFERROR(VLOOKUP($B5,[1]Table2!$B$1:$Z$21,MATCH("xGD/90",[1]Table2!$B$1:$Z$1,0),0)-VLOOKUP(BC5,[1]Table2!$B$1:$Z$21,MATCH("xGD/90",[1]Table2!$B$1:$Z$1,0),0),"")</f>
        <v/>
      </c>
      <c r="BD51" s="41" t="str">
        <f>IFERROR(VLOOKUP($B5,[1]Table2!$B$1:$Z$21,MATCH("xGD/90",[1]Table2!$B$1:$Z$1,0),0)-VLOOKUP(BD5,[1]Table2!$B$1:$Z$21,MATCH("xGD/90",[1]Table2!$B$1:$Z$1,0),0),"")</f>
        <v/>
      </c>
      <c r="BE51" s="41" t="str">
        <f>IFERROR(VLOOKUP($B5,[1]Table2!$B$1:$Z$21,MATCH("xGD/90",[1]Table2!$B$1:$Z$1,0),0)-VLOOKUP(BE5,[1]Table2!$B$1:$Z$21,MATCH("xGD/90",[1]Table2!$B$1:$Z$1,0),0),"")</f>
        <v/>
      </c>
      <c r="BF51" s="41" t="str">
        <f>IFERROR(VLOOKUP($B5,[1]Table2!$B$1:$Z$21,MATCH("xGD/90",[1]Table2!$B$1:$Z$1,0),0)-VLOOKUP(BF5,[1]Table2!$B$1:$Z$21,MATCH("xGD/90",[1]Table2!$B$1:$Z$1,0),0),"")</f>
        <v/>
      </c>
      <c r="BG51" s="41" t="str">
        <f>IFERROR(VLOOKUP($B5,[1]Table2!$B$1:$Z$21,MATCH("xGD/90",[1]Table2!$B$1:$Z$1,0),0)-VLOOKUP(BG5,[1]Table2!$B$1:$Z$21,MATCH("xGD/90",[1]Table2!$B$1:$Z$1,0),0),"")</f>
        <v/>
      </c>
      <c r="BH51" s="41" t="str">
        <f>IFERROR(VLOOKUP($B5,[1]Table2!$B$1:$Z$21,MATCH("xGD/90",[1]Table2!$B$1:$Z$1,0),0)-VLOOKUP(BH5,[1]Table2!$B$1:$Z$21,MATCH("xGD/90",[1]Table2!$B$1:$Z$1,0),0),"")</f>
        <v/>
      </c>
      <c r="BI51" s="41" t="str">
        <f>IFERROR(VLOOKUP($B5,[1]Table2!$B$1:$Z$21,MATCH("xGD/90",[1]Table2!$B$1:$Z$1,0),0)-VLOOKUP(BI5,[1]Table2!$B$1:$Z$21,MATCH("xGD/90",[1]Table2!$B$1:$Z$1,0),0),"")</f>
        <v/>
      </c>
      <c r="BJ51" s="41" t="str">
        <f>IFERROR(VLOOKUP($B5,[1]Table2!$B$1:$Z$21,MATCH("xGD/90",[1]Table2!$B$1:$Z$1,0),0)-VLOOKUP(BJ5,[1]Table2!$B$1:$Z$21,MATCH("xGD/90",[1]Table2!$B$1:$Z$1,0),0),"")</f>
        <v/>
      </c>
      <c r="BK51" s="41" t="str">
        <f>IFERROR(VLOOKUP($B5,[1]Table2!$B$1:$Z$21,MATCH("xGD/90",[1]Table2!$B$1:$Z$1,0),0)-VLOOKUP(BK5,[1]Table2!$B$1:$Z$21,MATCH("xGD/90",[1]Table2!$B$1:$Z$1,0),0),"")</f>
        <v/>
      </c>
      <c r="BL51" s="41" t="str">
        <f>IFERROR(VLOOKUP($B5,[1]Table2!$B$1:$Z$21,MATCH("xGD/90",[1]Table2!$B$1:$Z$1,0),0)-VLOOKUP(BL5,[1]Table2!$B$1:$Z$21,MATCH("xGD/90",[1]Table2!$B$1:$Z$1,0),0),"")</f>
        <v/>
      </c>
      <c r="BM51" s="41">
        <f>IFERROR(VLOOKUP($B5,[1]Table2!$B$1:$Z$21,MATCH("xGD/90",[1]Table2!$B$1:$Z$1,0),0)-VLOOKUP(BM5,[1]Table2!$B$1:$Z$21,MATCH("xGD/90",[1]Table2!$B$1:$Z$1,0),0),"")</f>
        <v>0.28000000000000003</v>
      </c>
      <c r="BN51" s="41" t="str">
        <f>IFERROR(VLOOKUP($B5,[1]Table2!$B$1:$Z$21,MATCH("xGD/90",[1]Table2!$B$1:$Z$1,0),0)-VLOOKUP(BN5,[1]Table2!$B$1:$Z$21,MATCH("xGD/90",[1]Table2!$B$1:$Z$1,0),0),"")</f>
        <v/>
      </c>
      <c r="BO51" s="41" t="str">
        <f>IFERROR(VLOOKUP($B5,[1]Table2!$B$1:$Z$21,MATCH("xGD/90",[1]Table2!$B$1:$Z$1,0),0)-VLOOKUP(BO5,[1]Table2!$B$1:$Z$21,MATCH("xGD/90",[1]Table2!$B$1:$Z$1,0),0),"")</f>
        <v/>
      </c>
      <c r="BP51" s="41" t="str">
        <f>IFERROR(VLOOKUP($B5,[1]Table2!$B$1:$Z$21,MATCH("xGD/90",[1]Table2!$B$1:$Z$1,0),0)-VLOOKUP(BP5,[1]Table2!$B$1:$Z$21,MATCH("xGD/90",[1]Table2!$B$1:$Z$1,0),0),"")</f>
        <v/>
      </c>
      <c r="BQ51" s="41" t="str">
        <f>IFERROR(VLOOKUP($B5,[1]Table2!$B$1:$Z$21,MATCH("xGD/90",[1]Table2!$B$1:$Z$1,0),0)-VLOOKUP(BQ5,[1]Table2!$B$1:$Z$21,MATCH("xGD/90",[1]Table2!$B$1:$Z$1,0),0),"")</f>
        <v/>
      </c>
      <c r="BR51" s="41" t="str">
        <f>IFERROR(VLOOKUP($B5,[1]Table2!$B$1:$Z$21,MATCH("xGD/90",[1]Table2!$B$1:$Z$1,0),0)-VLOOKUP(BR5,[1]Table2!$B$1:$Z$21,MATCH("xGD/90",[1]Table2!$B$1:$Z$1,0),0),"")</f>
        <v/>
      </c>
      <c r="BS51" s="41" t="str">
        <f>IFERROR(VLOOKUP($B5,[1]Table2!$B$1:$Z$21,MATCH("xGD/90",[1]Table2!$B$1:$Z$1,0),0)-VLOOKUP(BS5,[1]Table2!$B$1:$Z$21,MATCH("xGD/90",[1]Table2!$B$1:$Z$1,0),0),"")</f>
        <v/>
      </c>
      <c r="BT51" s="41" t="str">
        <f>IFERROR(VLOOKUP($B5,[1]Table2!$B$1:$Z$21,MATCH("xGD/90",[1]Table2!$B$1:$Z$1,0),0)-VLOOKUP(BT5,[1]Table2!$B$1:$Z$21,MATCH("xGD/90",[1]Table2!$B$1:$Z$1,0),0),"")</f>
        <v/>
      </c>
      <c r="BU51" s="41">
        <f>IFERROR(VLOOKUP($B5,[1]Table2!$B$1:$Z$21,MATCH("xGD/90",[1]Table2!$B$1:$Z$1,0),0)-VLOOKUP(BU5,[1]Table2!$B$1:$Z$21,MATCH("xGD/90",[1]Table2!$B$1:$Z$1,0),0),"")</f>
        <v>0.52</v>
      </c>
      <c r="BV51" s="41" t="str">
        <f>IFERROR(VLOOKUP($B5,[1]Table2!$B$1:$Z$21,MATCH("xGD/90",[1]Table2!$B$1:$Z$1,0),0)-VLOOKUP(BV5,[1]Table2!$B$1:$Z$21,MATCH("xGD/90",[1]Table2!$B$1:$Z$1,0),0),"")</f>
        <v/>
      </c>
      <c r="BW51" s="41" t="str">
        <f>IFERROR(VLOOKUP($B5,[1]Table2!$B$1:$Z$21,MATCH("xGD/90",[1]Table2!$B$1:$Z$1,0),0)-VLOOKUP(BW5,[1]Table2!$B$1:$Z$21,MATCH("xGD/90",[1]Table2!$B$1:$Z$1,0),0),"")</f>
        <v/>
      </c>
      <c r="BX51" s="41" t="str">
        <f>IFERROR(VLOOKUP($B5,[1]Table2!$B$1:$Z$21,MATCH("xGD/90",[1]Table2!$B$1:$Z$1,0),0)-VLOOKUP(BX5,[1]Table2!$B$1:$Z$21,MATCH("xGD/90",[1]Table2!$B$1:$Z$1,0),0),"")</f>
        <v/>
      </c>
      <c r="BY51" s="41" t="str">
        <f>IFERROR(VLOOKUP($B5,[1]Table2!$B$1:$Z$21,MATCH("xGD/90",[1]Table2!$B$1:$Z$1,0),0)-VLOOKUP(BY5,[1]Table2!$B$1:$Z$21,MATCH("xGD/90",[1]Table2!$B$1:$Z$1,0),0),"")</f>
        <v/>
      </c>
      <c r="BZ51" s="41" t="str">
        <f>IFERROR(VLOOKUP($B5,[1]Table2!$B$1:$Z$21,MATCH("xGD/90",[1]Table2!$B$1:$Z$1,0),0)-VLOOKUP(BZ5,[1]Table2!$B$1:$Z$21,MATCH("xGD/90",[1]Table2!$B$1:$Z$1,0),0),"")</f>
        <v/>
      </c>
      <c r="CA51" s="41">
        <f>IFERROR(VLOOKUP($B5,[1]Table2!$B$1:$Z$21,MATCH("xGD/90",[1]Table2!$B$1:$Z$1,0),0)-VLOOKUP(CA5,[1]Table2!$B$1:$Z$21,MATCH("xGD/90",[1]Table2!$B$1:$Z$1,0),0),"")</f>
        <v>-0.17</v>
      </c>
      <c r="CB51" s="41" t="str">
        <f>IFERROR(VLOOKUP($B5,[1]Table2!$B$1:$Z$21,MATCH("xGD/90",[1]Table2!$B$1:$Z$1,0),0)-VLOOKUP(CB5,[1]Table2!$B$1:$Z$21,MATCH("xGD/90",[1]Table2!$B$1:$Z$1,0),0),"")</f>
        <v/>
      </c>
      <c r="CC51" s="41" t="str">
        <f>IFERROR(VLOOKUP($B5,[1]Table2!$B$1:$Z$21,MATCH("xGD/90",[1]Table2!$B$1:$Z$1,0),0)-VLOOKUP(CC5,[1]Table2!$B$1:$Z$21,MATCH("xGD/90",[1]Table2!$B$1:$Z$1,0),0),"")</f>
        <v/>
      </c>
      <c r="CD51" s="41" t="str">
        <f>IFERROR(VLOOKUP($B5,[1]Table2!$B$1:$Z$21,MATCH("xGD/90",[1]Table2!$B$1:$Z$1,0),0)-VLOOKUP(CD5,[1]Table2!$B$1:$Z$21,MATCH("xGD/90",[1]Table2!$B$1:$Z$1,0),0),"")</f>
        <v/>
      </c>
      <c r="CE51" s="41">
        <f>IFERROR(VLOOKUP($B5,[1]Table2!$B$1:$Z$21,MATCH("xGD/90",[1]Table2!$B$1:$Z$1,0),0)-VLOOKUP(CE5,[1]Table2!$B$1:$Z$21,MATCH("xGD/90",[1]Table2!$B$1:$Z$1,0),0),"")</f>
        <v>0.24000000000000002</v>
      </c>
      <c r="CF51" s="41" t="str">
        <f>IFERROR(VLOOKUP($B5,[1]Table2!$B$1:$Z$21,MATCH("xGD/90",[1]Table2!$B$1:$Z$1,0),0)-VLOOKUP(CF5,[1]Table2!$B$1:$Z$21,MATCH("xGD/90",[1]Table2!$B$1:$Z$1,0),0),"")</f>
        <v/>
      </c>
      <c r="CG51" s="41" t="str">
        <f>IFERROR(VLOOKUP($B5,[1]Table2!$B$1:$Z$21,MATCH("xGD/90",[1]Table2!$B$1:$Z$1,0),0)-VLOOKUP(CG5,[1]Table2!$B$1:$Z$21,MATCH("xGD/90",[1]Table2!$B$1:$Z$1,0),0),"")</f>
        <v/>
      </c>
      <c r="CH51" s="41">
        <f>IFERROR(VLOOKUP($B5,[1]Table2!$B$1:$Z$21,MATCH("xGD/90",[1]Table2!$B$1:$Z$1,0),0)-VLOOKUP(CH5,[1]Table2!$B$1:$Z$21,MATCH("xGD/90",[1]Table2!$B$1:$Z$1,0),0),"")</f>
        <v>-0.33999999999999997</v>
      </c>
      <c r="CI51" s="41" t="str">
        <f>IFERROR(VLOOKUP($B5,[1]Table2!$B$1:$Z$21,MATCH("xGD/90",[1]Table2!$B$1:$Z$1,0),0)-VLOOKUP(CI5,[1]Table2!$B$1:$Z$21,MATCH("xGD/90",[1]Table2!$B$1:$Z$1,0),0),"")</f>
        <v/>
      </c>
      <c r="CJ51" s="41" t="str">
        <f>IFERROR(VLOOKUP($B5,[1]Table2!$B$1:$Z$21,MATCH("xGD/90",[1]Table2!$B$1:$Z$1,0),0)-VLOOKUP(CJ5,[1]Table2!$B$1:$Z$21,MATCH("xGD/90",[1]Table2!$B$1:$Z$1,0),0),"")</f>
        <v/>
      </c>
      <c r="CK51" s="41" t="str">
        <f>IFERROR(VLOOKUP($B5,[1]Table2!$B$1:$Z$21,MATCH("xGD/90",[1]Table2!$B$1:$Z$1,0),0)-VLOOKUP(CK5,[1]Table2!$B$1:$Z$21,MATCH("xGD/90",[1]Table2!$B$1:$Z$1,0),0),"")</f>
        <v/>
      </c>
      <c r="CL51" s="41" t="str">
        <f>IFERROR(VLOOKUP($B5,[1]Table2!$B$1:$Z$21,MATCH("xGD/90",[1]Table2!$B$1:$Z$1,0),0)-VLOOKUP(CL5,[1]Table2!$B$1:$Z$21,MATCH("xGD/90",[1]Table2!$B$1:$Z$1,0),0),"")</f>
        <v/>
      </c>
      <c r="CM51" s="41" t="str">
        <f>IFERROR(VLOOKUP($B5,[1]Table2!$B$1:$Z$21,MATCH("xGD/90",[1]Table2!$B$1:$Z$1,0),0)-VLOOKUP(CM5,[1]Table2!$B$1:$Z$21,MATCH("xGD/90",[1]Table2!$B$1:$Z$1,0),0),"")</f>
        <v/>
      </c>
      <c r="CN51" s="41">
        <f>IFERROR(VLOOKUP($B5,[1]Table2!$B$1:$Z$21,MATCH("xGD/90",[1]Table2!$B$1:$Z$1,0),0)-VLOOKUP(CN5,[1]Table2!$B$1:$Z$21,MATCH("xGD/90",[1]Table2!$B$1:$Z$1,0),0),"")</f>
        <v>-0.88</v>
      </c>
      <c r="CO51" s="41" t="str">
        <f>IFERROR(VLOOKUP($B5,[1]Table2!$B$1:$Z$21,MATCH("xGD/90",[1]Table2!$B$1:$Z$1,0),0)-VLOOKUP(CO5,[1]Table2!$B$1:$Z$21,MATCH("xGD/90",[1]Table2!$B$1:$Z$1,0),0),"")</f>
        <v/>
      </c>
      <c r="CP51" s="41" t="str">
        <f>IFERROR(VLOOKUP($B5,[1]Table2!$B$1:$Z$21,MATCH("xGD/90",[1]Table2!$B$1:$Z$1,0),0)-VLOOKUP(CP5,[1]Table2!$B$1:$Z$21,MATCH("xGD/90",[1]Table2!$B$1:$Z$1,0),0),"")</f>
        <v/>
      </c>
      <c r="CQ51" s="41" t="str">
        <f>IFERROR(VLOOKUP($B5,[1]Table2!$B$1:$Z$21,MATCH("xGD/90",[1]Table2!$B$1:$Z$1,0),0)-VLOOKUP(CQ5,[1]Table2!$B$1:$Z$21,MATCH("xGD/90",[1]Table2!$B$1:$Z$1,0),0),"")</f>
        <v/>
      </c>
      <c r="CR51" s="41" t="str">
        <f>IFERROR(VLOOKUP($B5,[1]Table2!$B$1:$Z$21,MATCH("xGD/90",[1]Table2!$B$1:$Z$1,0),0)-VLOOKUP(CR5,[1]Table2!$B$1:$Z$21,MATCH("xGD/90",[1]Table2!$B$1:$Z$1,0),0),"")</f>
        <v/>
      </c>
      <c r="CS51" s="41" t="str">
        <f>IFERROR(VLOOKUP($B5,[1]Table2!$B$1:$Z$21,MATCH("xGD/90",[1]Table2!$B$1:$Z$1,0),0)-VLOOKUP(CS5,[1]Table2!$B$1:$Z$21,MATCH("xGD/90",[1]Table2!$B$1:$Z$1,0),0),"")</f>
        <v/>
      </c>
      <c r="CT51" s="41" t="str">
        <f>IFERROR(VLOOKUP($B5,[1]Table2!$B$1:$Z$21,MATCH("xGD/90",[1]Table2!$B$1:$Z$1,0),0)-VLOOKUP(CT5,[1]Table2!$B$1:$Z$21,MATCH("xGD/90",[1]Table2!$B$1:$Z$1,0),0),"")</f>
        <v/>
      </c>
      <c r="CU51" s="41" t="str">
        <f>IFERROR(VLOOKUP($B5,[1]Table2!$B$1:$Z$21,MATCH("xGD/90",[1]Table2!$B$1:$Z$1,0),0)-VLOOKUP(CU5,[1]Table2!$B$1:$Z$21,MATCH("xGD/90",[1]Table2!$B$1:$Z$1,0),0),"")</f>
        <v/>
      </c>
      <c r="CV51" s="41">
        <f>IFERROR(VLOOKUP($B5,[1]Table2!$B$1:$Z$21,MATCH("xGD/90",[1]Table2!$B$1:$Z$1,0),0)-VLOOKUP(CV5,[1]Table2!$B$1:$Z$21,MATCH("xGD/90",[1]Table2!$B$1:$Z$1,0),0),"")</f>
        <v>-0.51</v>
      </c>
      <c r="CW51" s="41" t="str">
        <f>IFERROR(VLOOKUP($B5,[1]Table2!$B$1:$Z$21,MATCH("xGD/90",[1]Table2!$B$1:$Z$1,0),0)-VLOOKUP(CW5,[1]Table2!$B$1:$Z$21,MATCH("xGD/90",[1]Table2!$B$1:$Z$1,0),0),"")</f>
        <v/>
      </c>
      <c r="CX51" s="41" t="str">
        <f>IFERROR(VLOOKUP($B5,[1]Table2!$B$1:$Z$21,MATCH("xGD/90",[1]Table2!$B$1:$Z$1,0),0)-VLOOKUP(CX5,[1]Table2!$B$1:$Z$21,MATCH("xGD/90",[1]Table2!$B$1:$Z$1,0),0),"")</f>
        <v/>
      </c>
      <c r="CY51" s="41" t="str">
        <f>IFERROR(VLOOKUP($B5,[1]Table2!$B$1:$Z$21,MATCH("xGD/90",[1]Table2!$B$1:$Z$1,0),0)-VLOOKUP(CY5,[1]Table2!$B$1:$Z$21,MATCH("xGD/90",[1]Table2!$B$1:$Z$1,0),0),"")</f>
        <v/>
      </c>
      <c r="CZ51" s="41" t="str">
        <f>IFERROR(VLOOKUP($B5,[1]Table2!$B$1:$Z$21,MATCH("xGD/90",[1]Table2!$B$1:$Z$1,0),0)-VLOOKUP(CZ5,[1]Table2!$B$1:$Z$21,MATCH("xGD/90",[1]Table2!$B$1:$Z$1,0),0),"")</f>
        <v/>
      </c>
      <c r="DA51" s="41" t="str">
        <f>IFERROR(VLOOKUP($B5,[1]Table2!$B$1:$Z$21,MATCH("xGD/90",[1]Table2!$B$1:$Z$1,0),0)-VLOOKUP(DA5,[1]Table2!$B$1:$Z$21,MATCH("xGD/90",[1]Table2!$B$1:$Z$1,0),0),"")</f>
        <v/>
      </c>
      <c r="DB51" s="41" t="str">
        <f>IFERROR(VLOOKUP($B5,[1]Table2!$B$1:$Z$21,MATCH("xGD/90",[1]Table2!$B$1:$Z$1,0),0)-VLOOKUP(DB5,[1]Table2!$B$1:$Z$21,MATCH("xGD/90",[1]Table2!$B$1:$Z$1,0),0),"")</f>
        <v/>
      </c>
      <c r="DC51" s="41">
        <f>IFERROR(VLOOKUP($B5,[1]Table2!$B$1:$Z$21,MATCH("xGD/90",[1]Table2!$B$1:$Z$1,0),0)-VLOOKUP(DC5,[1]Table2!$B$1:$Z$21,MATCH("xGD/90",[1]Table2!$B$1:$Z$1,0),0),"")</f>
        <v>-0.86</v>
      </c>
      <c r="DD51" s="41" t="str">
        <f>IFERROR(VLOOKUP($B5,[1]Table2!$B$1:$Z$21,MATCH("xGD/90",[1]Table2!$B$1:$Z$1,0),0)-VLOOKUP(DD5,[1]Table2!$B$1:$Z$21,MATCH("xGD/90",[1]Table2!$B$1:$Z$1,0),0),"")</f>
        <v/>
      </c>
      <c r="DE51" s="41" t="str">
        <f>IFERROR(VLOOKUP($B5,[1]Table2!$B$1:$Z$21,MATCH("xGD/90",[1]Table2!$B$1:$Z$1,0),0)-VLOOKUP(DE5,[1]Table2!$B$1:$Z$21,MATCH("xGD/90",[1]Table2!$B$1:$Z$1,0),0),"")</f>
        <v/>
      </c>
      <c r="DF51" s="41" t="str">
        <f>IFERROR(VLOOKUP($B5,[1]Table2!$B$1:$Z$21,MATCH("xGD/90",[1]Table2!$B$1:$Z$1,0),0)-VLOOKUP(DF5,[1]Table2!$B$1:$Z$21,MATCH("xGD/90",[1]Table2!$B$1:$Z$1,0),0),"")</f>
        <v/>
      </c>
      <c r="DG51" s="41" t="str">
        <f>IFERROR(VLOOKUP($B5,[1]Table2!$B$1:$Z$21,MATCH("xGD/90",[1]Table2!$B$1:$Z$1,0),0)-VLOOKUP(DG5,[1]Table2!$B$1:$Z$21,MATCH("xGD/90",[1]Table2!$B$1:$Z$1,0),0),"")</f>
        <v/>
      </c>
      <c r="DH51" s="41" t="str">
        <f>IFERROR(VLOOKUP($B5,[1]Table2!$B$1:$Z$21,MATCH("xGD/90",[1]Table2!$B$1:$Z$1,0),0)-VLOOKUP(DH5,[1]Table2!$B$1:$Z$21,MATCH("xGD/90",[1]Table2!$B$1:$Z$1,0),0),"")</f>
        <v/>
      </c>
      <c r="DI51" s="41" t="str">
        <f>IFERROR(VLOOKUP($B5,[1]Table2!$B$1:$Z$21,MATCH("xGD/90",[1]Table2!$B$1:$Z$1,0),0)-VLOOKUP(DI5,[1]Table2!$B$1:$Z$21,MATCH("xGD/90",[1]Table2!$B$1:$Z$1,0),0),"")</f>
        <v/>
      </c>
      <c r="DJ51" s="41" t="str">
        <f>IFERROR(VLOOKUP($B5,[1]Table2!$B$1:$Z$21,MATCH("xGD/90",[1]Table2!$B$1:$Z$1,0),0)-VLOOKUP(DJ5,[1]Table2!$B$1:$Z$21,MATCH("xGD/90",[1]Table2!$B$1:$Z$1,0),0),"")</f>
        <v/>
      </c>
      <c r="DK51" s="41" t="str">
        <f>IFERROR(VLOOKUP($B5,[1]Table2!$B$1:$Z$21,MATCH("xGD/90",[1]Table2!$B$1:$Z$1,0),0)-VLOOKUP(DK5,[1]Table2!$B$1:$Z$21,MATCH("xGD/90",[1]Table2!$B$1:$Z$1,0),0),"")</f>
        <v/>
      </c>
      <c r="DL51" s="41" t="str">
        <f>IFERROR(VLOOKUP($B5,[1]Table2!$B$1:$Z$21,MATCH("xGD/90",[1]Table2!$B$1:$Z$1,0),0)-VLOOKUP(DL5,[1]Table2!$B$1:$Z$21,MATCH("xGD/90",[1]Table2!$B$1:$Z$1,0),0),"")</f>
        <v/>
      </c>
      <c r="DM51" s="41" t="str">
        <f>IFERROR(VLOOKUP($B5,[1]Table2!$B$1:$Z$21,MATCH("xGD/90",[1]Table2!$B$1:$Z$1,0),0)-VLOOKUP(DM5,[1]Table2!$B$1:$Z$21,MATCH("xGD/90",[1]Table2!$B$1:$Z$1,0),0),"")</f>
        <v/>
      </c>
      <c r="DN51" s="41" t="str">
        <f>IFERROR(VLOOKUP($B5,[1]Table2!$B$1:$Z$21,MATCH("xGD/90",[1]Table2!$B$1:$Z$1,0),0)-VLOOKUP(DN5,[1]Table2!$B$1:$Z$21,MATCH("xGD/90",[1]Table2!$B$1:$Z$1,0),0),"")</f>
        <v/>
      </c>
      <c r="DO51" s="41" t="str">
        <f>IFERROR(VLOOKUP($B5,[1]Table2!$B$1:$Z$21,MATCH("xGD/90",[1]Table2!$B$1:$Z$1,0),0)-VLOOKUP(DO5,[1]Table2!$B$1:$Z$21,MATCH("xGD/90",[1]Table2!$B$1:$Z$1,0),0),"")</f>
        <v/>
      </c>
      <c r="DP51" s="41" t="str">
        <f>IFERROR(VLOOKUP($B5,[1]Table2!$B$1:$Z$21,MATCH("xGD/90",[1]Table2!$B$1:$Z$1,0),0)-VLOOKUP(DP5,[1]Table2!$B$1:$Z$21,MATCH("xGD/90",[1]Table2!$B$1:$Z$1,0),0),"")</f>
        <v/>
      </c>
      <c r="DQ51" s="41" t="str">
        <f>IFERROR(VLOOKUP($B5,[1]Table2!$B$1:$Z$21,MATCH("xGD/90",[1]Table2!$B$1:$Z$1,0),0)-VLOOKUP(DQ5,[1]Table2!$B$1:$Z$21,MATCH("xGD/90",[1]Table2!$B$1:$Z$1,0),0),"")</f>
        <v/>
      </c>
      <c r="DR51" s="41" t="str">
        <f>IFERROR(VLOOKUP($B5,[1]Table2!$B$1:$Z$21,MATCH("xGD/90",[1]Table2!$B$1:$Z$1,0),0)-VLOOKUP(DR5,[1]Table2!$B$1:$Z$21,MATCH("xGD/90",[1]Table2!$B$1:$Z$1,0),0),"")</f>
        <v/>
      </c>
      <c r="DS51" s="41" t="str">
        <f>IFERROR(VLOOKUP($B5,[1]Table2!$B$1:$Z$21,MATCH("xGD/90",[1]Table2!$B$1:$Z$1,0),0)-VLOOKUP(DS5,[1]Table2!$B$1:$Z$21,MATCH("xGD/90",[1]Table2!$B$1:$Z$1,0),0),"")</f>
        <v/>
      </c>
      <c r="DT51" s="41" t="str">
        <f>IFERROR(VLOOKUP($B5,[1]Table2!$B$1:$Z$21,MATCH("xGD/90",[1]Table2!$B$1:$Z$1,0),0)-VLOOKUP(DT5,[1]Table2!$B$1:$Z$21,MATCH("xGD/90",[1]Table2!$B$1:$Z$1,0),0),"")</f>
        <v/>
      </c>
      <c r="DU51" s="41" t="str">
        <f>IFERROR(VLOOKUP($B5,[1]Table2!$B$1:$Z$21,MATCH("xGD/90",[1]Table2!$B$1:$Z$1,0),0)-VLOOKUP(DU5,[1]Table2!$B$1:$Z$21,MATCH("xGD/90",[1]Table2!$B$1:$Z$1,0),0),"")</f>
        <v/>
      </c>
      <c r="DV51" s="41" t="str">
        <f>IFERROR(VLOOKUP($B5,[1]Table2!$B$1:$Z$21,MATCH("xGD/90",[1]Table2!$B$1:$Z$1,0),0)-VLOOKUP(DV5,[1]Table2!$B$1:$Z$21,MATCH("xGD/90",[1]Table2!$B$1:$Z$1,0),0),"")</f>
        <v/>
      </c>
      <c r="DW51" s="41" t="str">
        <f>IFERROR(VLOOKUP($B5,[1]Table2!$B$1:$Z$21,MATCH("xGD/90",[1]Table2!$B$1:$Z$1,0),0)-VLOOKUP(DW5,[1]Table2!$B$1:$Z$21,MATCH("xGD/90",[1]Table2!$B$1:$Z$1,0),0),"")</f>
        <v/>
      </c>
      <c r="DX51" s="41" t="str">
        <f>IFERROR(VLOOKUP($B5,[1]Table2!$B$1:$Z$21,MATCH("xGD/90",[1]Table2!$B$1:$Z$1,0),0)-VLOOKUP(DX5,[1]Table2!$B$1:$Z$21,MATCH("xGD/90",[1]Table2!$B$1:$Z$1,0),0),"")</f>
        <v/>
      </c>
      <c r="DY51" s="41" t="str">
        <f>IFERROR(VLOOKUP($B5,[1]Table2!$B$1:$Z$21,MATCH("xGD/90",[1]Table2!$B$1:$Z$1,0),0)-VLOOKUP(DY5,[1]Table2!$B$1:$Z$21,MATCH("xGD/90",[1]Table2!$B$1:$Z$1,0),0),"")</f>
        <v/>
      </c>
      <c r="DZ51" s="41" t="str">
        <f>IFERROR(VLOOKUP($B5,[1]Table2!$B$1:$Z$21,MATCH("xGD/90",[1]Table2!$B$1:$Z$1,0),0)-VLOOKUP(DZ5,[1]Table2!$B$1:$Z$21,MATCH("xGD/90",[1]Table2!$B$1:$Z$1,0),0),"")</f>
        <v/>
      </c>
      <c r="EA51" s="41" t="str">
        <f>IFERROR(VLOOKUP($B5,[1]Table2!$B$1:$Z$21,MATCH("xGD/90",[1]Table2!$B$1:$Z$1,0),0)-VLOOKUP(EA5,[1]Table2!$B$1:$Z$21,MATCH("xGD/90",[1]Table2!$B$1:$Z$1,0),0),"")</f>
        <v/>
      </c>
      <c r="EB51" s="41" t="str">
        <f>IFERROR(VLOOKUP($B5,[1]Table2!$B$1:$Z$21,MATCH("xGD/90",[1]Table2!$B$1:$Z$1,0),0)-VLOOKUP(EB5,[1]Table2!$B$1:$Z$21,MATCH("xGD/90",[1]Table2!$B$1:$Z$1,0),0),"")</f>
        <v/>
      </c>
      <c r="EC51" s="41" t="str">
        <f>IFERROR(VLOOKUP($B5,[1]Table2!$B$1:$Z$21,MATCH("xGD/90",[1]Table2!$B$1:$Z$1,0),0)-VLOOKUP(EC5,[1]Table2!$B$1:$Z$21,MATCH("xGD/90",[1]Table2!$B$1:$Z$1,0),0),"")</f>
        <v/>
      </c>
      <c r="ED51" s="41" t="str">
        <f>IFERROR(VLOOKUP($B5,[1]Table2!$B$1:$Z$21,MATCH("xGD/90",[1]Table2!$B$1:$Z$1,0),0)-VLOOKUP(ED5,[1]Table2!$B$1:$Z$21,MATCH("xGD/90",[1]Table2!$B$1:$Z$1,0),0),"")</f>
        <v/>
      </c>
      <c r="EE51" s="41" t="str">
        <f>IFERROR(VLOOKUP($B5,[1]Table2!$B$1:$Z$21,MATCH("xGD/90",[1]Table2!$B$1:$Z$1,0),0)-VLOOKUP(EE5,[1]Table2!$B$1:$Z$21,MATCH("xGD/90",[1]Table2!$B$1:$Z$1,0),0),"")</f>
        <v/>
      </c>
      <c r="EF51" s="41" t="str">
        <f>IFERROR(VLOOKUP($B5,[1]Table2!$B$1:$Z$21,MATCH("xGD/90",[1]Table2!$B$1:$Z$1,0),0)-VLOOKUP(EF5,[1]Table2!$B$1:$Z$21,MATCH("xGD/90",[1]Table2!$B$1:$Z$1,0),0),"")</f>
        <v/>
      </c>
      <c r="EG51" s="41" t="str">
        <f>IFERROR(VLOOKUP($B5,[1]Table2!$B$1:$Z$21,MATCH("xGD/90",[1]Table2!$B$1:$Z$1,0),0)-VLOOKUP(EG5,[1]Table2!$B$1:$Z$21,MATCH("xGD/90",[1]Table2!$B$1:$Z$1,0),0),"")</f>
        <v/>
      </c>
      <c r="EH51" s="41" t="str">
        <f>IFERROR(VLOOKUP($B5,[1]Table2!$B$1:$Z$21,MATCH("xGD/90",[1]Table2!$B$1:$Z$1,0),0)-VLOOKUP(EH5,[1]Table2!$B$1:$Z$21,MATCH("xGD/90",[1]Table2!$B$1:$Z$1,0),0),"")</f>
        <v/>
      </c>
      <c r="EI51" s="41" t="str">
        <f>IFERROR(VLOOKUP($B5,[1]Table2!$B$1:$Z$21,MATCH("xGD/90",[1]Table2!$B$1:$Z$1,0),0)-VLOOKUP(EI5,[1]Table2!$B$1:$Z$21,MATCH("xGD/90",[1]Table2!$B$1:$Z$1,0),0),"")</f>
        <v/>
      </c>
      <c r="EJ51" s="41" t="str">
        <f>IFERROR(VLOOKUP($B5,[1]Table2!$B$1:$Z$21,MATCH("xGD/90",[1]Table2!$B$1:$Z$1,0),0)-VLOOKUP(EJ5,[1]Table2!$B$1:$Z$21,MATCH("xGD/90",[1]Table2!$B$1:$Z$1,0),0),"")</f>
        <v/>
      </c>
      <c r="EK51" s="41" t="str">
        <f>IFERROR(VLOOKUP($B5,[1]Table2!$B$1:$Z$21,MATCH("xGD/90",[1]Table2!$B$1:$Z$1,0),0)-VLOOKUP(EK5,[1]Table2!$B$1:$Z$21,MATCH("xGD/90",[1]Table2!$B$1:$Z$1,0),0),"")</f>
        <v/>
      </c>
      <c r="EL51" s="41" t="str">
        <f>IFERROR(VLOOKUP($B5,[1]Table2!$B$1:$Z$21,MATCH("xGD/90",[1]Table2!$B$1:$Z$1,0),0)-VLOOKUP(EL5,[1]Table2!$B$1:$Z$21,MATCH("xGD/90",[1]Table2!$B$1:$Z$1,0),0),"")</f>
        <v/>
      </c>
      <c r="EM51" s="41" t="str">
        <f>IFERROR(VLOOKUP($B5,[1]Table2!$B$1:$Z$21,MATCH("xGD/90",[1]Table2!$B$1:$Z$1,0),0)-VLOOKUP(EM5,[1]Table2!$B$1:$Z$21,MATCH("xGD/90",[1]Table2!$B$1:$Z$1,0),0),"")</f>
        <v/>
      </c>
      <c r="EN51" s="41" t="str">
        <f>IFERROR(VLOOKUP($B5,[1]Table2!$B$1:$Z$21,MATCH("xGD/90",[1]Table2!$B$1:$Z$1,0),0)-VLOOKUP(EN5,[1]Table2!$B$1:$Z$21,MATCH("xGD/90",[1]Table2!$B$1:$Z$1,0),0),"")</f>
        <v/>
      </c>
      <c r="EO51" s="41" t="str">
        <f>IFERROR(VLOOKUP($B5,[1]Table2!$B$1:$Z$21,MATCH("xGD/90",[1]Table2!$B$1:$Z$1,0),0)-VLOOKUP(EO5,[1]Table2!$B$1:$Z$21,MATCH("xGD/90",[1]Table2!$B$1:$Z$1,0),0),"")</f>
        <v/>
      </c>
      <c r="EP51" s="41" t="str">
        <f>IFERROR(VLOOKUP($B5,[1]Table2!$B$1:$Z$21,MATCH("xGD/90",[1]Table2!$B$1:$Z$1,0),0)-VLOOKUP(EP5,[1]Table2!$B$1:$Z$21,MATCH("xGD/90",[1]Table2!$B$1:$Z$1,0),0),"")</f>
        <v/>
      </c>
      <c r="EQ51" s="41" t="str">
        <f>IFERROR(VLOOKUP($B5,[1]Table2!$B$1:$Z$21,MATCH("xGD/90",[1]Table2!$B$1:$Z$1,0),0)-VLOOKUP(EQ5,[1]Table2!$B$1:$Z$21,MATCH("xGD/90",[1]Table2!$B$1:$Z$1,0),0),"")</f>
        <v/>
      </c>
      <c r="ER51" s="41" t="str">
        <f>IFERROR(VLOOKUP($B5,[1]Table2!$B$1:$Z$21,MATCH("xGD/90",[1]Table2!$B$1:$Z$1,0),0)-VLOOKUP(ER5,[1]Table2!$B$1:$Z$21,MATCH("xGD/90",[1]Table2!$B$1:$Z$1,0),0),"")</f>
        <v/>
      </c>
      <c r="ES51" s="41" t="str">
        <f>IFERROR(VLOOKUP($B5,[1]Table2!$B$1:$Z$21,MATCH("xGD/90",[1]Table2!$B$1:$Z$1,0),0)-VLOOKUP(ES5,[1]Table2!$B$1:$Z$21,MATCH("xGD/90",[1]Table2!$B$1:$Z$1,0),0),"")</f>
        <v/>
      </c>
      <c r="ET51" s="41">
        <f>IFERROR(VLOOKUP($B5,[1]Table2!$B$1:$Z$21,MATCH("xGD/90",[1]Table2!$B$1:$Z$1,0),0)-VLOOKUP(ET5,[1]Table2!$B$1:$Z$21,MATCH("xGD/90",[1]Table2!$B$1:$Z$1,0),0),"")</f>
        <v>-0.61</v>
      </c>
      <c r="EU51" s="41" t="str">
        <f>IFERROR(VLOOKUP($B5,[1]Table2!$B$1:$Z$21,MATCH("xGD/90",[1]Table2!$B$1:$Z$1,0),0)-VLOOKUP(EU5,[1]Table2!$B$1:$Z$21,MATCH("xGD/90",[1]Table2!$B$1:$Z$1,0),0),"")</f>
        <v/>
      </c>
      <c r="EV51" s="41" t="str">
        <f>IFERROR(VLOOKUP($B5,[1]Table2!$B$1:$Z$21,MATCH("xGD/90",[1]Table2!$B$1:$Z$1,0),0)-VLOOKUP(EV5,[1]Table2!$B$1:$Z$21,MATCH("xGD/90",[1]Table2!$B$1:$Z$1,0),0),"")</f>
        <v/>
      </c>
      <c r="EW51" s="41" t="str">
        <f>IFERROR(VLOOKUP($B5,[1]Table2!$B$1:$Z$21,MATCH("xGD/90",[1]Table2!$B$1:$Z$1,0),0)-VLOOKUP(EW5,[1]Table2!$B$1:$Z$21,MATCH("xGD/90",[1]Table2!$B$1:$Z$1,0),0),"")</f>
        <v/>
      </c>
      <c r="EX51" s="41" t="str">
        <f>IFERROR(VLOOKUP($B5,[1]Table2!$B$1:$Z$21,MATCH("xGD/90",[1]Table2!$B$1:$Z$1,0),0)-VLOOKUP(EX5,[1]Table2!$B$1:$Z$21,MATCH("xGD/90",[1]Table2!$B$1:$Z$1,0),0),"")</f>
        <v/>
      </c>
      <c r="EY51" s="41" t="str">
        <f>IFERROR(VLOOKUP($B5,[1]Table2!$B$1:$Z$21,MATCH("xGD/90",[1]Table2!$B$1:$Z$1,0),0)-VLOOKUP(EY5,[1]Table2!$B$1:$Z$21,MATCH("xGD/90",[1]Table2!$B$1:$Z$1,0),0),"")</f>
        <v/>
      </c>
      <c r="EZ51" s="41">
        <f>IFERROR(VLOOKUP($B5,[1]Table2!$B$1:$Z$21,MATCH("xGD/90",[1]Table2!$B$1:$Z$1,0),0)-VLOOKUP(EZ5,[1]Table2!$B$1:$Z$21,MATCH("xGD/90",[1]Table2!$B$1:$Z$1,0),0),"")</f>
        <v>-0.32</v>
      </c>
      <c r="FA51" s="41" t="str">
        <f>IFERROR(VLOOKUP($B5,[1]Table2!$B$1:$Z$21,MATCH("xGD/90",[1]Table2!$B$1:$Z$1,0),0)-VLOOKUP(FA5,[1]Table2!$B$1:$Z$21,MATCH("xGD/90",[1]Table2!$B$1:$Z$1,0),0),"")</f>
        <v/>
      </c>
      <c r="FB51" s="41" t="str">
        <f>IFERROR(VLOOKUP($B5,[1]Table2!$B$1:$Z$21,MATCH("xGD/90",[1]Table2!$B$1:$Z$1,0),0)-VLOOKUP(FB5,[1]Table2!$B$1:$Z$21,MATCH("xGD/90",[1]Table2!$B$1:$Z$1,0),0),"")</f>
        <v/>
      </c>
      <c r="FC51" s="41">
        <f>IFERROR(VLOOKUP($B5,[1]Table2!$B$1:$Z$21,MATCH("xGD/90",[1]Table2!$B$1:$Z$1,0),0)-VLOOKUP(FC5,[1]Table2!$B$1:$Z$21,MATCH("xGD/90",[1]Table2!$B$1:$Z$1,0),0),"")</f>
        <v>0.30000000000000004</v>
      </c>
      <c r="FD51" s="41" t="str">
        <f>IFERROR(VLOOKUP($B5,[1]Table2!$B$1:$Z$21,MATCH("xGD/90",[1]Table2!$B$1:$Z$1,0),0)-VLOOKUP(FD5,[1]Table2!$B$1:$Z$21,MATCH("xGD/90",[1]Table2!$B$1:$Z$1,0),0),"")</f>
        <v/>
      </c>
      <c r="FE51" s="41" t="str">
        <f>IFERROR(VLOOKUP($B5,[1]Table2!$B$1:$Z$21,MATCH("xGD/90",[1]Table2!$B$1:$Z$1,0),0)-VLOOKUP(FE5,[1]Table2!$B$1:$Z$21,MATCH("xGD/90",[1]Table2!$B$1:$Z$1,0),0),"")</f>
        <v/>
      </c>
      <c r="FF51" s="41" t="str">
        <f>IFERROR(VLOOKUP($B5,[1]Table2!$B$1:$Z$21,MATCH("xGD/90",[1]Table2!$B$1:$Z$1,0),0)-VLOOKUP(FF5,[1]Table2!$B$1:$Z$21,MATCH("xGD/90",[1]Table2!$B$1:$Z$1,0),0),"")</f>
        <v/>
      </c>
      <c r="FG51" s="41" t="str">
        <f>IFERROR(VLOOKUP($B5,[1]Table2!$B$1:$Z$21,MATCH("xGD/90",[1]Table2!$B$1:$Z$1,0),0)-VLOOKUP(FG5,[1]Table2!$B$1:$Z$21,MATCH("xGD/90",[1]Table2!$B$1:$Z$1,0),0),"")</f>
        <v/>
      </c>
      <c r="FH51" s="41" t="str">
        <f>IFERROR(VLOOKUP($B5,[1]Table2!$B$1:$Z$21,MATCH("xGD/90",[1]Table2!$B$1:$Z$1,0),0)-VLOOKUP(FH5,[1]Table2!$B$1:$Z$21,MATCH("xGD/90",[1]Table2!$B$1:$Z$1,0),0),"")</f>
        <v/>
      </c>
      <c r="FI51" s="41" t="str">
        <f>IFERROR(VLOOKUP($B5,[1]Table2!$B$1:$Z$21,MATCH("xGD/90",[1]Table2!$B$1:$Z$1,0),0)-VLOOKUP(FI5,[1]Table2!$B$1:$Z$21,MATCH("xGD/90",[1]Table2!$B$1:$Z$1,0),0),"")</f>
        <v/>
      </c>
      <c r="FJ51" s="41" t="str">
        <f>IFERROR(VLOOKUP($B5,[1]Table2!$B$1:$Z$21,MATCH("xGD/90",[1]Table2!$B$1:$Z$1,0),0)-VLOOKUP(FJ5,[1]Table2!$B$1:$Z$21,MATCH("xGD/90",[1]Table2!$B$1:$Z$1,0),0),"")</f>
        <v/>
      </c>
      <c r="FK51" s="41" t="str">
        <f>IFERROR(VLOOKUP($B5,[1]Table2!$B$1:$Z$21,MATCH("xGD/90",[1]Table2!$B$1:$Z$1,0),0)-VLOOKUP(FK5,[1]Table2!$B$1:$Z$21,MATCH("xGD/90",[1]Table2!$B$1:$Z$1,0),0),"")</f>
        <v/>
      </c>
      <c r="FL51" s="41">
        <f>IFERROR(VLOOKUP($B5,[1]Table2!$B$1:$Z$21,MATCH("xGD/90",[1]Table2!$B$1:$Z$1,0),0)-VLOOKUP(FL5,[1]Table2!$B$1:$Z$21,MATCH("xGD/90",[1]Table2!$B$1:$Z$1,0),0),"")</f>
        <v>0.28000000000000003</v>
      </c>
      <c r="FM51" s="41" t="str">
        <f>IFERROR(VLOOKUP($B5,[1]Table2!$B$1:$Z$21,MATCH("xGD/90",[1]Table2!$B$1:$Z$1,0),0)-VLOOKUP(FM5,[1]Table2!$B$1:$Z$21,MATCH("xGD/90",[1]Table2!$B$1:$Z$1,0),0),"")</f>
        <v/>
      </c>
      <c r="FN51" s="41" t="str">
        <f>IFERROR(VLOOKUP($B5,[1]Table2!$B$1:$Z$21,MATCH("xGD/90",[1]Table2!$B$1:$Z$1,0),0)-VLOOKUP(FN5,[1]Table2!$B$1:$Z$21,MATCH("xGD/90",[1]Table2!$B$1:$Z$1,0),0),"")</f>
        <v/>
      </c>
      <c r="FO51" s="41" t="str">
        <f>IFERROR(VLOOKUP($B5,[1]Table2!$B$1:$Z$21,MATCH("xGD/90",[1]Table2!$B$1:$Z$1,0),0)-VLOOKUP(FO5,[1]Table2!$B$1:$Z$21,MATCH("xGD/90",[1]Table2!$B$1:$Z$1,0),0),"")</f>
        <v/>
      </c>
      <c r="FP51" s="41" t="str">
        <f>IFERROR(VLOOKUP($B5,[1]Table2!$B$1:$Z$21,MATCH("xGD/90",[1]Table2!$B$1:$Z$1,0),0)-VLOOKUP(FP5,[1]Table2!$B$1:$Z$21,MATCH("xGD/90",[1]Table2!$B$1:$Z$1,0),0),"")</f>
        <v/>
      </c>
      <c r="FQ51" s="41" t="str">
        <f>IFERROR(VLOOKUP($B5,[1]Table2!$B$1:$Z$21,MATCH("xGD/90",[1]Table2!$B$1:$Z$1,0),0)-VLOOKUP(FQ5,[1]Table2!$B$1:$Z$21,MATCH("xGD/90",[1]Table2!$B$1:$Z$1,0),0),"")</f>
        <v/>
      </c>
      <c r="FR51" s="41" t="str">
        <f>IFERROR(VLOOKUP($B5,[1]Table2!$B$1:$Z$21,MATCH("xGD/90",[1]Table2!$B$1:$Z$1,0),0)-VLOOKUP(FR5,[1]Table2!$B$1:$Z$21,MATCH("xGD/90",[1]Table2!$B$1:$Z$1,0),0),"")</f>
        <v/>
      </c>
      <c r="FS51" s="41" t="str">
        <f>IFERROR(VLOOKUP($B5,[1]Table2!$B$1:$Z$21,MATCH("xGD/90",[1]Table2!$B$1:$Z$1,0),0)-VLOOKUP(FS5,[1]Table2!$B$1:$Z$21,MATCH("xGD/90",[1]Table2!$B$1:$Z$1,0),0),"")</f>
        <v/>
      </c>
      <c r="FT51" s="41">
        <f>IFERROR(VLOOKUP($B5,[1]Table2!$B$1:$Z$21,MATCH("xGD/90",[1]Table2!$B$1:$Z$1,0),0)-VLOOKUP(FT5,[1]Table2!$B$1:$Z$21,MATCH("xGD/90",[1]Table2!$B$1:$Z$1,0),0),"")</f>
        <v>0.32999999999999996</v>
      </c>
      <c r="FU51" s="41" t="str">
        <f>IFERROR(VLOOKUP($B5,[1]Table2!$B$1:$Z$21,MATCH("xGD/90",[1]Table2!$B$1:$Z$1,0),0)-VLOOKUP(FU5,[1]Table2!$B$1:$Z$21,MATCH("xGD/90",[1]Table2!$B$1:$Z$1,0),0),"")</f>
        <v/>
      </c>
      <c r="FV51" s="41" t="str">
        <f>IFERROR(VLOOKUP($B5,[1]Table2!$B$1:$Z$21,MATCH("xGD/90",[1]Table2!$B$1:$Z$1,0),0)-VLOOKUP(FV5,[1]Table2!$B$1:$Z$21,MATCH("xGD/90",[1]Table2!$B$1:$Z$1,0),0),"")</f>
        <v/>
      </c>
      <c r="FW51" s="41" t="str">
        <f>IFERROR(VLOOKUP($B5,[1]Table2!$B$1:$Z$21,MATCH("xGD/90",[1]Table2!$B$1:$Z$1,0),0)-VLOOKUP(FW5,[1]Table2!$B$1:$Z$21,MATCH("xGD/90",[1]Table2!$B$1:$Z$1,0),0),"")</f>
        <v/>
      </c>
      <c r="FX51" s="41" t="str">
        <f>IFERROR(VLOOKUP($B5,[1]Table2!$B$1:$Z$21,MATCH("xGD/90",[1]Table2!$B$1:$Z$1,0),0)-VLOOKUP(FX5,[1]Table2!$B$1:$Z$21,MATCH("xGD/90",[1]Table2!$B$1:$Z$1,0),0),"")</f>
        <v/>
      </c>
      <c r="FY51" s="41" t="str">
        <f>IFERROR(VLOOKUP($B5,[1]Table2!$B$1:$Z$21,MATCH("xGD/90",[1]Table2!$B$1:$Z$1,0),0)-VLOOKUP(FY5,[1]Table2!$B$1:$Z$21,MATCH("xGD/90",[1]Table2!$B$1:$Z$1,0),0),"")</f>
        <v/>
      </c>
      <c r="FZ51" s="41" t="str">
        <f>IFERROR(VLOOKUP($B5,[1]Table2!$B$1:$Z$21,MATCH("xGD/90",[1]Table2!$B$1:$Z$1,0),0)-VLOOKUP(FZ5,[1]Table2!$B$1:$Z$21,MATCH("xGD/90",[1]Table2!$B$1:$Z$1,0),0),"")</f>
        <v/>
      </c>
      <c r="GA51" s="41" t="str">
        <f>IFERROR(VLOOKUP($B5,[1]Table2!$B$1:$Z$21,MATCH("xGD/90",[1]Table2!$B$1:$Z$1,0),0)-VLOOKUP(GA5,[1]Table2!$B$1:$Z$21,MATCH("xGD/90",[1]Table2!$B$1:$Z$1,0),0),"")</f>
        <v/>
      </c>
      <c r="GB51" s="41" t="str">
        <f>IFERROR(VLOOKUP($B5,[1]Table2!$B$1:$Z$21,MATCH("xGD/90",[1]Table2!$B$1:$Z$1,0),0)-VLOOKUP(GB5,[1]Table2!$B$1:$Z$21,MATCH("xGD/90",[1]Table2!$B$1:$Z$1,0),0),"")</f>
        <v/>
      </c>
      <c r="GC51" s="41" t="str">
        <f>IFERROR(VLOOKUP($B5,[1]Table2!$B$1:$Z$21,MATCH("xGD/90",[1]Table2!$B$1:$Z$1,0),0)-VLOOKUP(GC5,[1]Table2!$B$1:$Z$21,MATCH("xGD/90",[1]Table2!$B$1:$Z$1,0),0),"")</f>
        <v/>
      </c>
      <c r="GD51" s="41" t="str">
        <f>IFERROR(VLOOKUP($B5,[1]Table2!$B$1:$Z$21,MATCH("xGD/90",[1]Table2!$B$1:$Z$1,0),0)-VLOOKUP(GD5,[1]Table2!$B$1:$Z$21,MATCH("xGD/90",[1]Table2!$B$1:$Z$1,0),0),"")</f>
        <v/>
      </c>
      <c r="GE51" s="41" t="str">
        <f>IFERROR(VLOOKUP($B5,[1]Table2!$B$1:$Z$21,MATCH("xGD/90",[1]Table2!$B$1:$Z$1,0),0)-VLOOKUP(GE5,[1]Table2!$B$1:$Z$21,MATCH("xGD/90",[1]Table2!$B$1:$Z$1,0),0),"")</f>
        <v/>
      </c>
      <c r="GF51" s="41" t="str">
        <f>IFERROR(VLOOKUP($B5,[1]Table2!$B$1:$Z$21,MATCH("xGD/90",[1]Table2!$B$1:$Z$1,0),0)-VLOOKUP(GF5,[1]Table2!$B$1:$Z$21,MATCH("xGD/90",[1]Table2!$B$1:$Z$1,0),0),"")</f>
        <v/>
      </c>
      <c r="GG51" s="41" t="str">
        <f>IFERROR(VLOOKUP($B5,[1]Table2!$B$1:$Z$21,MATCH("xGD/90",[1]Table2!$B$1:$Z$1,0),0)-VLOOKUP(GG5,[1]Table2!$B$1:$Z$21,MATCH("xGD/90",[1]Table2!$B$1:$Z$1,0),0),"")</f>
        <v/>
      </c>
      <c r="GH51" s="41">
        <f>IFERROR(VLOOKUP($B5,[1]Table2!$B$1:$Z$21,MATCH("xGD/90",[1]Table2!$B$1:$Z$1,0),0)-VLOOKUP(GH5,[1]Table2!$B$1:$Z$21,MATCH("xGD/90",[1]Table2!$B$1:$Z$1,0),0),"")</f>
        <v>0.18999999999999997</v>
      </c>
      <c r="GI51" s="41" t="str">
        <f>IFERROR(VLOOKUP($B5,[1]Table2!$B$1:$Z$21,MATCH("xGD/90",[1]Table2!$B$1:$Z$1,0),0)-VLOOKUP(GI5,[1]Table2!$B$1:$Z$21,MATCH("xGD/90",[1]Table2!$B$1:$Z$1,0),0),"")</f>
        <v/>
      </c>
      <c r="GJ51" s="41" t="str">
        <f>IFERROR(VLOOKUP($B5,[1]Table2!$B$1:$Z$21,MATCH("xGD/90",[1]Table2!$B$1:$Z$1,0),0)-VLOOKUP(GJ5,[1]Table2!$B$1:$Z$21,MATCH("xGD/90",[1]Table2!$B$1:$Z$1,0),0),"")</f>
        <v/>
      </c>
      <c r="GK51" s="41" t="str">
        <f>IFERROR(VLOOKUP($B5,[1]Table2!$B$1:$Z$21,MATCH("xGD/90",[1]Table2!$B$1:$Z$1,0),0)-VLOOKUP(GK5,[1]Table2!$B$1:$Z$21,MATCH("xGD/90",[1]Table2!$B$1:$Z$1,0),0),"")</f>
        <v/>
      </c>
      <c r="GL51" s="41" t="str">
        <f>IFERROR(VLOOKUP($B5,[1]Table2!$B$1:$Z$21,MATCH("xGD/90",[1]Table2!$B$1:$Z$1,0),0)-VLOOKUP(GL5,[1]Table2!$B$1:$Z$21,MATCH("xGD/90",[1]Table2!$B$1:$Z$1,0),0),"")</f>
        <v/>
      </c>
      <c r="GM51" s="41" t="str">
        <f>IFERROR(VLOOKUP($B5,[1]Table2!$B$1:$Z$21,MATCH("xGD/90",[1]Table2!$B$1:$Z$1,0),0)-VLOOKUP(GM5,[1]Table2!$B$1:$Z$21,MATCH("xGD/90",[1]Table2!$B$1:$Z$1,0),0),"")</f>
        <v/>
      </c>
      <c r="GN51" s="41" t="str">
        <f>IFERROR(VLOOKUP($B5,[1]Table2!$B$1:$Z$21,MATCH("xGD/90",[1]Table2!$B$1:$Z$1,0),0)-VLOOKUP(GN5,[1]Table2!$B$1:$Z$21,MATCH("xGD/90",[1]Table2!$B$1:$Z$1,0),0),"")</f>
        <v/>
      </c>
      <c r="GO51" s="41" t="str">
        <f>IFERROR(VLOOKUP($B5,[1]Table2!$B$1:$Z$21,MATCH("xGD/90",[1]Table2!$B$1:$Z$1,0),0)-VLOOKUP(GO5,[1]Table2!$B$1:$Z$21,MATCH("xGD/90",[1]Table2!$B$1:$Z$1,0),0),"")</f>
        <v/>
      </c>
      <c r="GP51" s="41">
        <f>IFERROR(VLOOKUP($B5,[1]Table2!$B$1:$Z$21,MATCH("xGD/90",[1]Table2!$B$1:$Z$1,0),0)-VLOOKUP(GP5,[1]Table2!$B$1:$Z$21,MATCH("xGD/90",[1]Table2!$B$1:$Z$1,0),0),"")</f>
        <v>-1.46</v>
      </c>
      <c r="GQ51" s="41" t="str">
        <f>IFERROR(VLOOKUP($B5,[1]Table2!$B$1:$Z$21,MATCH("xGD/90",[1]Table2!$B$1:$Z$1,0),0)-VLOOKUP(GQ5,[1]Table2!$B$1:$Z$21,MATCH("xGD/90",[1]Table2!$B$1:$Z$1,0),0),"")</f>
        <v/>
      </c>
      <c r="GR51" s="41" t="str">
        <f>IFERROR(VLOOKUP($B5,[1]Table2!$B$1:$Z$21,MATCH("xGD/90",[1]Table2!$B$1:$Z$1,0),0)-VLOOKUP(GR5,[1]Table2!$B$1:$Z$21,MATCH("xGD/90",[1]Table2!$B$1:$Z$1,0),0),"")</f>
        <v/>
      </c>
      <c r="GS51" s="41" t="str">
        <f>IFERROR(VLOOKUP($B5,[1]Table2!$B$1:$Z$21,MATCH("xGD/90",[1]Table2!$B$1:$Z$1,0),0)-VLOOKUP(GS5,[1]Table2!$B$1:$Z$21,MATCH("xGD/90",[1]Table2!$B$1:$Z$1,0),0),"")</f>
        <v/>
      </c>
      <c r="GT51" s="41" t="str">
        <f>IFERROR(VLOOKUP($B5,[1]Table2!$B$1:$Z$21,MATCH("xGD/90",[1]Table2!$B$1:$Z$1,0),0)-VLOOKUP(GT5,[1]Table2!$B$1:$Z$21,MATCH("xGD/90",[1]Table2!$B$1:$Z$1,0),0),"")</f>
        <v/>
      </c>
      <c r="GU51" s="41" t="str">
        <f>IFERROR(VLOOKUP($B5,[1]Table2!$B$1:$Z$21,MATCH("xGD/90",[1]Table2!$B$1:$Z$1,0),0)-VLOOKUP(GU5,[1]Table2!$B$1:$Z$21,MATCH("xGD/90",[1]Table2!$B$1:$Z$1,0),0),"")</f>
        <v/>
      </c>
      <c r="GV51" s="41">
        <f>IFERROR(VLOOKUP($B5,[1]Table2!$B$1:$Z$21,MATCH("xGD/90",[1]Table2!$B$1:$Z$1,0),0)-VLOOKUP(GV5,[1]Table2!$B$1:$Z$21,MATCH("xGD/90",[1]Table2!$B$1:$Z$1,0),0),"")</f>
        <v>-1.08</v>
      </c>
      <c r="GW51" s="41" t="str">
        <f>IFERROR(VLOOKUP($B5,[1]Table2!$B$1:$Z$21,MATCH("xGD/90",[1]Table2!$B$1:$Z$1,0),0)-VLOOKUP(GW5,[1]Table2!$B$1:$Z$21,MATCH("xGD/90",[1]Table2!$B$1:$Z$1,0),0),"")</f>
        <v/>
      </c>
      <c r="GX51" s="41" t="str">
        <f>IFERROR(VLOOKUP($B5,[1]Table2!$B$1:$Z$21,MATCH("xGD/90",[1]Table2!$B$1:$Z$1,0),0)-VLOOKUP(GX5,[1]Table2!$B$1:$Z$21,MATCH("xGD/90",[1]Table2!$B$1:$Z$1,0),0),"")</f>
        <v/>
      </c>
      <c r="GY51" s="41" t="str">
        <f>IFERROR(VLOOKUP($B5,[1]Table2!$B$1:$Z$21,MATCH("xGD/90",[1]Table2!$B$1:$Z$1,0),0)-VLOOKUP(GY5,[1]Table2!$B$1:$Z$21,MATCH("xGD/90",[1]Table2!$B$1:$Z$1,0),0),"")</f>
        <v/>
      </c>
      <c r="GZ51" s="41" t="str">
        <f>IFERROR(VLOOKUP($B5,[1]Table2!$B$1:$Z$21,MATCH("xGD/90",[1]Table2!$B$1:$Z$1,0),0)-VLOOKUP(GZ5,[1]Table2!$B$1:$Z$21,MATCH("xGD/90",[1]Table2!$B$1:$Z$1,0),0),"")</f>
        <v/>
      </c>
      <c r="HA51" s="41" t="str">
        <f>IFERROR(VLOOKUP($B5,[1]Table2!$B$1:$Z$21,MATCH("xGD/90",[1]Table2!$B$1:$Z$1,0),0)-VLOOKUP(HA5,[1]Table2!$B$1:$Z$21,MATCH("xGD/90",[1]Table2!$B$1:$Z$1,0),0),"")</f>
        <v/>
      </c>
      <c r="HB51" s="41" t="str">
        <f>IFERROR(VLOOKUP($B5,[1]Table2!$B$1:$Z$21,MATCH("xGD/90",[1]Table2!$B$1:$Z$1,0),0)-VLOOKUP(HB5,[1]Table2!$B$1:$Z$21,MATCH("xGD/90",[1]Table2!$B$1:$Z$1,0),0),"")</f>
        <v/>
      </c>
      <c r="HC51" s="41">
        <f>IFERROR(VLOOKUP($B5,[1]Table2!$B$1:$Z$21,MATCH("xGD/90",[1]Table2!$B$1:$Z$1,0),0)-VLOOKUP(HC5,[1]Table2!$B$1:$Z$21,MATCH("xGD/90",[1]Table2!$B$1:$Z$1,0),0),"")</f>
        <v>0.44999999999999996</v>
      </c>
      <c r="HD51" s="41" t="str">
        <f>IFERROR(VLOOKUP($B5,[1]Table2!$B$1:$Z$21,MATCH("xGD/90",[1]Table2!$B$1:$Z$1,0),0)-VLOOKUP(HD5,[1]Table2!$B$1:$Z$21,MATCH("xGD/90",[1]Table2!$B$1:$Z$1,0),0),"")</f>
        <v/>
      </c>
      <c r="HE51" s="41" t="str">
        <f>IFERROR(VLOOKUP($B5,[1]Table2!$B$1:$Z$21,MATCH("xGD/90",[1]Table2!$B$1:$Z$1,0),0)-VLOOKUP(HE5,[1]Table2!$B$1:$Z$21,MATCH("xGD/90",[1]Table2!$B$1:$Z$1,0),0),"")</f>
        <v/>
      </c>
      <c r="HF51" s="41" t="str">
        <f>IFERROR(VLOOKUP($B5,[1]Table2!$B$1:$Z$21,MATCH("xGD/90",[1]Table2!$B$1:$Z$1,0),0)-VLOOKUP(HF5,[1]Table2!$B$1:$Z$21,MATCH("xGD/90",[1]Table2!$B$1:$Z$1,0),0),"")</f>
        <v/>
      </c>
      <c r="HG51" s="41" t="str">
        <f>IFERROR(VLOOKUP($B5,[1]Table2!$B$1:$Z$21,MATCH("xGD/90",[1]Table2!$B$1:$Z$1,0),0)-VLOOKUP(HG5,[1]Table2!$B$1:$Z$21,MATCH("xGD/90",[1]Table2!$B$1:$Z$1,0),0),"")</f>
        <v/>
      </c>
      <c r="HH51" s="41" t="str">
        <f>IFERROR(VLOOKUP($B5,[1]Table2!$B$1:$Z$21,MATCH("xGD/90",[1]Table2!$B$1:$Z$1,0),0)-VLOOKUP(HH5,[1]Table2!$B$1:$Z$21,MATCH("xGD/90",[1]Table2!$B$1:$Z$1,0),0),"")</f>
        <v/>
      </c>
      <c r="HI51" s="41" t="str">
        <f>IFERROR(VLOOKUP($B5,[1]Table2!$B$1:$Z$21,MATCH("xGD/90",[1]Table2!$B$1:$Z$1,0),0)-VLOOKUP(HI5,[1]Table2!$B$1:$Z$21,MATCH("xGD/90",[1]Table2!$B$1:$Z$1,0),0),"")</f>
        <v/>
      </c>
      <c r="HJ51" s="41">
        <f>IFERROR(VLOOKUP($B5,[1]Table2!$B$1:$Z$21,MATCH("xGD/90",[1]Table2!$B$1:$Z$1,0),0)-VLOOKUP(HJ5,[1]Table2!$B$1:$Z$21,MATCH("xGD/90",[1]Table2!$B$1:$Z$1,0),0),"")</f>
        <v>0.16</v>
      </c>
      <c r="HK51" s="41" t="str">
        <f>IFERROR(VLOOKUP($B5,[1]Table2!$B$1:$Z$21,MATCH("xGD/90",[1]Table2!$B$1:$Z$1,0),0)-VLOOKUP(HK5,[1]Table2!$B$1:$Z$21,MATCH("xGD/90",[1]Table2!$B$1:$Z$1,0),0),"")</f>
        <v/>
      </c>
      <c r="HL51" s="41" t="str">
        <f>IFERROR(VLOOKUP($B5,[1]Table2!$B$1:$Z$21,MATCH("xGD/90",[1]Table2!$B$1:$Z$1,0),0)-VLOOKUP(HL5,[1]Table2!$B$1:$Z$21,MATCH("xGD/90",[1]Table2!$B$1:$Z$1,0),0),"")</f>
        <v/>
      </c>
      <c r="HM51" s="41" t="str">
        <f>IFERROR(VLOOKUP($B5,[1]Table2!$B$1:$Z$21,MATCH("xGD/90",[1]Table2!$B$1:$Z$1,0),0)-VLOOKUP(HM5,[1]Table2!$B$1:$Z$21,MATCH("xGD/90",[1]Table2!$B$1:$Z$1,0),0),"")</f>
        <v/>
      </c>
      <c r="HN51" s="41" t="str">
        <f>IFERROR(VLOOKUP($B5,[1]Table2!$B$1:$Z$21,MATCH("xGD/90",[1]Table2!$B$1:$Z$1,0),0)-VLOOKUP(HN5,[1]Table2!$B$1:$Z$21,MATCH("xGD/90",[1]Table2!$B$1:$Z$1,0),0),"")</f>
        <v/>
      </c>
      <c r="HO51" s="41" t="str">
        <f>IFERROR(VLOOKUP($B5,[1]Table2!$B$1:$Z$21,MATCH("xGD/90",[1]Table2!$B$1:$Z$1,0),0)-VLOOKUP(HO5,[1]Table2!$B$1:$Z$21,MATCH("xGD/90",[1]Table2!$B$1:$Z$1,0),0),"")</f>
        <v/>
      </c>
      <c r="HP51" s="41" t="str">
        <f>IFERROR(VLOOKUP($B5,[1]Table2!$B$1:$Z$21,MATCH("xGD/90",[1]Table2!$B$1:$Z$1,0),0)-VLOOKUP(HP5,[1]Table2!$B$1:$Z$21,MATCH("xGD/90",[1]Table2!$B$1:$Z$1,0),0),"")</f>
        <v/>
      </c>
      <c r="HQ51" s="41" t="str">
        <f>IFERROR(VLOOKUP($B5,[1]Table2!$B$1:$Z$21,MATCH("xGD/90",[1]Table2!$B$1:$Z$1,0),0)-VLOOKUP(HQ5,[1]Table2!$B$1:$Z$21,MATCH("xGD/90",[1]Table2!$B$1:$Z$1,0),0),"")</f>
        <v/>
      </c>
      <c r="HR51" s="41">
        <f>IFERROR(VLOOKUP($B5,[1]Table2!$B$1:$Z$21,MATCH("xGD/90",[1]Table2!$B$1:$Z$1,0),0)-VLOOKUP(HR5,[1]Table2!$B$1:$Z$21,MATCH("xGD/90",[1]Table2!$B$1:$Z$1,0),0),"")</f>
        <v>-0.21000000000000002</v>
      </c>
      <c r="HS51" s="41" t="str">
        <f>IFERROR(VLOOKUP($B5,[1]Table2!$B$1:$Z$21,MATCH("xGD/90",[1]Table2!$B$1:$Z$1,0),0)-VLOOKUP(HS5,[1]Table2!$B$1:$Z$21,MATCH("xGD/90",[1]Table2!$B$1:$Z$1,0),0),"")</f>
        <v/>
      </c>
      <c r="HT51" s="41" t="str">
        <f>IFERROR(VLOOKUP($B5,[1]Table2!$B$1:$Z$21,MATCH("xGD/90",[1]Table2!$B$1:$Z$1,0),0)-VLOOKUP(HT5,[1]Table2!$B$1:$Z$21,MATCH("xGD/90",[1]Table2!$B$1:$Z$1,0),0),"")</f>
        <v/>
      </c>
      <c r="HU51" s="41" t="str">
        <f>IFERROR(VLOOKUP($B5,[1]Table2!$B$1:$Z$21,MATCH("xGD/90",[1]Table2!$B$1:$Z$1,0),0)-VLOOKUP(HU5,[1]Table2!$B$1:$Z$21,MATCH("xGD/90",[1]Table2!$B$1:$Z$1,0),0),"")</f>
        <v/>
      </c>
      <c r="HV51" s="41" t="str">
        <f>IFERROR(VLOOKUP($B5,[1]Table2!$B$1:$Z$21,MATCH("xGD/90",[1]Table2!$B$1:$Z$1,0),0)-VLOOKUP(HV5,[1]Table2!$B$1:$Z$21,MATCH("xGD/90",[1]Table2!$B$1:$Z$1,0),0),"")</f>
        <v/>
      </c>
      <c r="HW51" s="41" t="str">
        <f>IFERROR(VLOOKUP($B5,[1]Table2!$B$1:$Z$21,MATCH("xGD/90",[1]Table2!$B$1:$Z$1,0),0)-VLOOKUP(HW5,[1]Table2!$B$1:$Z$21,MATCH("xGD/90",[1]Table2!$B$1:$Z$1,0),0),"")</f>
        <v/>
      </c>
      <c r="HX51" s="41">
        <f>IFERROR(VLOOKUP($B5,[1]Table2!$B$1:$Z$21,MATCH("xGD/90",[1]Table2!$B$1:$Z$1,0),0)-VLOOKUP(HX5,[1]Table2!$B$1:$Z$21,MATCH("xGD/90",[1]Table2!$B$1:$Z$1,0),0),"")</f>
        <v>0.59</v>
      </c>
      <c r="HY51" s="41" t="str">
        <f>IFERROR(VLOOKUP($B5,[1]Table2!$B$1:$Z$21,MATCH("xGD/90",[1]Table2!$B$1:$Z$1,0),0)-VLOOKUP(HY5,[1]Table2!$B$1:$Z$21,MATCH("xGD/90",[1]Table2!$B$1:$Z$1,0),0),"")</f>
        <v/>
      </c>
      <c r="HZ51" s="41" t="str">
        <f>IFERROR(VLOOKUP($B5,[1]Table2!$B$1:$Z$21,MATCH("xGD/90",[1]Table2!$B$1:$Z$1,0),0)-VLOOKUP(HZ5,[1]Table2!$B$1:$Z$21,MATCH("xGD/90",[1]Table2!$B$1:$Z$1,0),0),"")</f>
        <v/>
      </c>
      <c r="IA51" s="41" t="str">
        <f>IFERROR(VLOOKUP($B5,[1]Table2!$B$1:$Z$21,MATCH("xGD/90",[1]Table2!$B$1:$Z$1,0),0)-VLOOKUP(IA5,[1]Table2!$B$1:$Z$21,MATCH("xGD/90",[1]Table2!$B$1:$Z$1,0),0),"")</f>
        <v/>
      </c>
      <c r="IB51" s="41" t="str">
        <f>IFERROR(VLOOKUP($B5,[1]Table2!$B$1:$Z$21,MATCH("xGD/90",[1]Table2!$B$1:$Z$1,0),0)-VLOOKUP(IB5,[1]Table2!$B$1:$Z$21,MATCH("xGD/90",[1]Table2!$B$1:$Z$1,0),0),"")</f>
        <v/>
      </c>
      <c r="IC51" s="41" t="str">
        <f>IFERROR(VLOOKUP($B5,[1]Table2!$B$1:$Z$21,MATCH("xGD/90",[1]Table2!$B$1:$Z$1,0),0)-VLOOKUP(IC5,[1]Table2!$B$1:$Z$21,MATCH("xGD/90",[1]Table2!$B$1:$Z$1,0),0),"")</f>
        <v/>
      </c>
      <c r="ID51" s="41" t="str">
        <f>IFERROR(VLOOKUP($B5,[1]Table2!$B$1:$Z$21,MATCH("xGD/90",[1]Table2!$B$1:$Z$1,0),0)-VLOOKUP(ID5,[1]Table2!$B$1:$Z$21,MATCH("xGD/90",[1]Table2!$B$1:$Z$1,0),0),"")</f>
        <v/>
      </c>
      <c r="IE51" s="41" t="str">
        <f>IFERROR(VLOOKUP($B5,[1]Table2!$B$1:$Z$21,MATCH("xGD/90",[1]Table2!$B$1:$Z$1,0),0)-VLOOKUP(IE5,[1]Table2!$B$1:$Z$21,MATCH("xGD/90",[1]Table2!$B$1:$Z$1,0),0),"")</f>
        <v/>
      </c>
      <c r="IF51" s="41" t="str">
        <f>IFERROR(VLOOKUP($B5,[1]Table2!$B$1:$Z$21,MATCH("xGD/90",[1]Table2!$B$1:$Z$1,0),0)-VLOOKUP(IF5,[1]Table2!$B$1:$Z$21,MATCH("xGD/90",[1]Table2!$B$1:$Z$1,0),0),"")</f>
        <v/>
      </c>
      <c r="IG51" s="41" t="str">
        <f>IFERROR(VLOOKUP($B5,[1]Table2!$B$1:$Z$21,MATCH("xGD/90",[1]Table2!$B$1:$Z$1,0),0)-VLOOKUP(IG5,[1]Table2!$B$1:$Z$21,MATCH("xGD/90",[1]Table2!$B$1:$Z$1,0),0),"")</f>
        <v/>
      </c>
      <c r="IH51" s="41" t="str">
        <f>IFERROR(VLOOKUP($B5,[1]Table2!$B$1:$Z$21,MATCH("xGD/90",[1]Table2!$B$1:$Z$1,0),0)-VLOOKUP(IH5,[1]Table2!$B$1:$Z$21,MATCH("xGD/90",[1]Table2!$B$1:$Z$1,0),0),"")</f>
        <v/>
      </c>
      <c r="II51" s="41" t="str">
        <f>IFERROR(VLOOKUP($B5,[1]Table2!$B$1:$Z$21,MATCH("xGD/90",[1]Table2!$B$1:$Z$1,0),0)-VLOOKUP(II5,[1]Table2!$B$1:$Z$21,MATCH("xGD/90",[1]Table2!$B$1:$Z$1,0),0),"")</f>
        <v/>
      </c>
      <c r="IJ51" s="41" t="str">
        <f>IFERROR(VLOOKUP($B5,[1]Table2!$B$1:$Z$21,MATCH("xGD/90",[1]Table2!$B$1:$Z$1,0),0)-VLOOKUP(IJ5,[1]Table2!$B$1:$Z$21,MATCH("xGD/90",[1]Table2!$B$1:$Z$1,0),0),"")</f>
        <v/>
      </c>
      <c r="IK51" s="41" t="str">
        <f>IFERROR(VLOOKUP($B5,[1]Table2!$B$1:$Z$21,MATCH("xGD/90",[1]Table2!$B$1:$Z$1,0),0)-VLOOKUP(IK5,[1]Table2!$B$1:$Z$21,MATCH("xGD/90",[1]Table2!$B$1:$Z$1,0),0),"")</f>
        <v/>
      </c>
      <c r="IL51" s="41">
        <f>IFERROR(VLOOKUP($B5,[1]Table2!$B$1:$Z$21,MATCH("xGD/90",[1]Table2!$B$1:$Z$1,0),0)-VLOOKUP(IL5,[1]Table2!$B$1:$Z$21,MATCH("xGD/90",[1]Table2!$B$1:$Z$1,0),0),"")</f>
        <v>-0.17</v>
      </c>
      <c r="IM51" s="41" t="str">
        <f>IFERROR(VLOOKUP($B5,[1]Table2!$B$1:$Z$21,MATCH("xGD/90",[1]Table2!$B$1:$Z$1,0),0)-VLOOKUP(IM5,[1]Table2!$B$1:$Z$21,MATCH("xGD/90",[1]Table2!$B$1:$Z$1,0),0),"")</f>
        <v/>
      </c>
      <c r="IN51" s="41" t="str">
        <f>IFERROR(VLOOKUP($B5,[1]Table2!$B$1:$Z$21,MATCH("xGD/90",[1]Table2!$B$1:$Z$1,0),0)-VLOOKUP(IN5,[1]Table2!$B$1:$Z$21,MATCH("xGD/90",[1]Table2!$B$1:$Z$1,0),0),"")</f>
        <v/>
      </c>
      <c r="IO51" s="41">
        <f>IFERROR(VLOOKUP($B5,[1]Table2!$B$1:$Z$21,MATCH("xGD/90",[1]Table2!$B$1:$Z$1,0),0)-VLOOKUP(IO5,[1]Table2!$B$1:$Z$21,MATCH("xGD/90",[1]Table2!$B$1:$Z$1,0),0),"")</f>
        <v>0.18999999999999997</v>
      </c>
      <c r="IP51" s="41" t="str">
        <f>IFERROR(VLOOKUP($B5,[1]Table2!$B$1:$Z$21,MATCH("xGD/90",[1]Table2!$B$1:$Z$1,0),0)-VLOOKUP(IP5,[1]Table2!$B$1:$Z$21,MATCH("xGD/90",[1]Table2!$B$1:$Z$1,0),0),"")</f>
        <v/>
      </c>
      <c r="IQ51" s="41" t="str">
        <f>IFERROR(VLOOKUP($B5,[1]Table2!$B$1:$Z$21,MATCH("xGD/90",[1]Table2!$B$1:$Z$1,0),0)-VLOOKUP(IQ5,[1]Table2!$B$1:$Z$21,MATCH("xGD/90",[1]Table2!$B$1:$Z$1,0),0),"")</f>
        <v/>
      </c>
      <c r="IR51" s="41" t="str">
        <f>IFERROR(VLOOKUP($B5,[1]Table2!$B$1:$Z$21,MATCH("xGD/90",[1]Table2!$B$1:$Z$1,0),0)-VLOOKUP(IR5,[1]Table2!$B$1:$Z$21,MATCH("xGD/90",[1]Table2!$B$1:$Z$1,0),0),"")</f>
        <v/>
      </c>
      <c r="IS51" s="41">
        <f>IFERROR(VLOOKUP($B5,[1]Table2!$B$1:$Z$21,MATCH("xGD/90",[1]Table2!$B$1:$Z$1,0),0)-VLOOKUP(IS5,[1]Table2!$B$1:$Z$21,MATCH("xGD/90",[1]Table2!$B$1:$Z$1,0),0),"")</f>
        <v>0.52</v>
      </c>
      <c r="IT51" s="41" t="str">
        <f>IFERROR(VLOOKUP($B5,[1]Table2!$B$1:$Z$21,MATCH("xGD/90",[1]Table2!$B$1:$Z$1,0),0)-VLOOKUP(IT5,[1]Table2!$B$1:$Z$21,MATCH("xGD/90",[1]Table2!$B$1:$Z$1,0),0),"")</f>
        <v/>
      </c>
      <c r="IU51" s="41" t="str">
        <f>IFERROR(VLOOKUP($B5,[1]Table2!$B$1:$Z$21,MATCH("xGD/90",[1]Table2!$B$1:$Z$1,0),0)-VLOOKUP(IU5,[1]Table2!$B$1:$Z$21,MATCH("xGD/90",[1]Table2!$B$1:$Z$1,0),0),"")</f>
        <v/>
      </c>
      <c r="IV51" s="41" t="str">
        <f>IFERROR(VLOOKUP($B5,[1]Table2!$B$1:$Z$21,MATCH("xGD/90",[1]Table2!$B$1:$Z$1,0),0)-VLOOKUP(IV5,[1]Table2!$B$1:$Z$21,MATCH("xGD/90",[1]Table2!$B$1:$Z$1,0),0),"")</f>
        <v/>
      </c>
      <c r="IW51" s="41" t="str">
        <f>IFERROR(VLOOKUP($B5,[1]Table2!$B$1:$Z$21,MATCH("xGD/90",[1]Table2!$B$1:$Z$1,0),0)-VLOOKUP(IW5,[1]Table2!$B$1:$Z$21,MATCH("xGD/90",[1]Table2!$B$1:$Z$1,0),0),"")</f>
        <v/>
      </c>
      <c r="IX51" s="41" t="str">
        <f>IFERROR(VLOOKUP($B5,[1]Table2!$B$1:$Z$21,MATCH("xGD/90",[1]Table2!$B$1:$Z$1,0),0)-VLOOKUP(IX5,[1]Table2!$B$1:$Z$21,MATCH("xGD/90",[1]Table2!$B$1:$Z$1,0),0),"")</f>
        <v/>
      </c>
      <c r="IY51" s="41" t="str">
        <f>IFERROR(VLOOKUP($B5,[1]Table2!$B$1:$Z$21,MATCH("xGD/90",[1]Table2!$B$1:$Z$1,0),0)-VLOOKUP(IY5,[1]Table2!$B$1:$Z$21,MATCH("xGD/90",[1]Table2!$B$1:$Z$1,0),0),"")</f>
        <v/>
      </c>
      <c r="IZ51" s="41">
        <f>IFERROR(VLOOKUP($B5,[1]Table2!$B$1:$Z$21,MATCH("xGD/90",[1]Table2!$B$1:$Z$1,0),0)-VLOOKUP(IZ5,[1]Table2!$B$1:$Z$21,MATCH("xGD/90",[1]Table2!$B$1:$Z$1,0),0),"")</f>
        <v>-0.88</v>
      </c>
      <c r="JA51" s="41" t="str">
        <f>IFERROR(VLOOKUP($B5,[1]Table2!$B$1:$Z$21,MATCH("xGD/90",[1]Table2!$B$1:$Z$1,0),0)-VLOOKUP(JA5,[1]Table2!$B$1:$Z$21,MATCH("xGD/90",[1]Table2!$B$1:$Z$1,0),0),"")</f>
        <v/>
      </c>
      <c r="JB51" s="41" t="str">
        <f>IFERROR(VLOOKUP($B5,[1]Table2!$B$1:$Z$21,MATCH("xGD/90",[1]Table2!$B$1:$Z$1,0),0)-VLOOKUP(JB5,[1]Table2!$B$1:$Z$21,MATCH("xGD/90",[1]Table2!$B$1:$Z$1,0),0),"")</f>
        <v/>
      </c>
      <c r="JC51" s="41" t="str">
        <f>IFERROR(VLOOKUP($B5,[1]Table2!$B$1:$Z$21,MATCH("xGD/90",[1]Table2!$B$1:$Z$1,0),0)-VLOOKUP(JC5,[1]Table2!$B$1:$Z$21,MATCH("xGD/90",[1]Table2!$B$1:$Z$1,0),0),"")</f>
        <v/>
      </c>
      <c r="JD51" s="41" t="str">
        <f>IFERROR(VLOOKUP($B5,[1]Table2!$B$1:$Z$21,MATCH("xGD/90",[1]Table2!$B$1:$Z$1,0),0)-VLOOKUP(JD5,[1]Table2!$B$1:$Z$21,MATCH("xGD/90",[1]Table2!$B$1:$Z$1,0),0),"")</f>
        <v/>
      </c>
      <c r="JE51" s="41" t="str">
        <f>IFERROR(VLOOKUP($B5,[1]Table2!$B$1:$Z$21,MATCH("xGD/90",[1]Table2!$B$1:$Z$1,0),0)-VLOOKUP(JE5,[1]Table2!$B$1:$Z$21,MATCH("xGD/90",[1]Table2!$B$1:$Z$1,0),0),"")</f>
        <v/>
      </c>
      <c r="JF51" s="41" t="str">
        <f>IFERROR(VLOOKUP($B5,[1]Table2!$B$1:$Z$21,MATCH("xGD/90",[1]Table2!$B$1:$Z$1,0),0)-VLOOKUP(JF5,[1]Table2!$B$1:$Z$21,MATCH("xGD/90",[1]Table2!$B$1:$Z$1,0),0),"")</f>
        <v/>
      </c>
      <c r="JG51" s="41">
        <f>IFERROR(VLOOKUP($B5,[1]Table2!$B$1:$Z$21,MATCH("xGD/90",[1]Table2!$B$1:$Z$1,0),0)-VLOOKUP(JG5,[1]Table2!$B$1:$Z$21,MATCH("xGD/90",[1]Table2!$B$1:$Z$1,0),0),"")</f>
        <v>-0.33999999999999997</v>
      </c>
      <c r="JH51" s="41" t="str">
        <f>IFERROR(VLOOKUP($B5,[1]Table2!$B$1:$Z$21,MATCH("xGD/90",[1]Table2!$B$1:$Z$1,0),0)-VLOOKUP(JH5,[1]Table2!$B$1:$Z$21,MATCH("xGD/90",[1]Table2!$B$1:$Z$1,0),0),"")</f>
        <v/>
      </c>
      <c r="JI51" s="41" t="str">
        <f>IFERROR(VLOOKUP($B5,[1]Table2!$B$1:$Z$21,MATCH("xGD/90",[1]Table2!$B$1:$Z$1,0),0)-VLOOKUP(JI5,[1]Table2!$B$1:$Z$21,MATCH("xGD/90",[1]Table2!$B$1:$Z$1,0),0),"")</f>
        <v/>
      </c>
      <c r="JJ51" s="41">
        <f>IFERROR(VLOOKUP($B5,[1]Table2!$B$1:$Z$21,MATCH("xGD/90",[1]Table2!$B$1:$Z$1,0),0)-VLOOKUP(JJ5,[1]Table2!$B$1:$Z$21,MATCH("xGD/90",[1]Table2!$B$1:$Z$1,0),0),"")</f>
        <v>0.24000000000000002</v>
      </c>
      <c r="JK51" s="41" t="str">
        <f>IFERROR(VLOOKUP($B5,[1]Table2!$B$1:$Z$21,MATCH("xGD/90",[1]Table2!$B$1:$Z$1,0),0)-VLOOKUP(JK5,[1]Table2!$B$1:$Z$21,MATCH("xGD/90",[1]Table2!$B$1:$Z$1,0),0),"")</f>
        <v/>
      </c>
      <c r="JL51" s="41" t="str">
        <f>IFERROR(VLOOKUP($B5,[1]Table2!$B$1:$Z$21,MATCH("xGD/90",[1]Table2!$B$1:$Z$1,0),0)-VLOOKUP(JL5,[1]Table2!$B$1:$Z$21,MATCH("xGD/90",[1]Table2!$B$1:$Z$1,0),0),"")</f>
        <v/>
      </c>
      <c r="JM51" s="41" t="str">
        <f>IFERROR(VLOOKUP($B5,[1]Table2!$B$1:$Z$21,MATCH("xGD/90",[1]Table2!$B$1:$Z$1,0),0)-VLOOKUP(JM5,[1]Table2!$B$1:$Z$21,MATCH("xGD/90",[1]Table2!$B$1:$Z$1,0),0),"")</f>
        <v/>
      </c>
      <c r="JN51" s="41" t="str">
        <f>IFERROR(VLOOKUP($B5,[1]Table2!$B$1:$Z$21,MATCH("xGD/90",[1]Table2!$B$1:$Z$1,0),0)-VLOOKUP(JN5,[1]Table2!$B$1:$Z$21,MATCH("xGD/90",[1]Table2!$B$1:$Z$1,0),0),"")</f>
        <v/>
      </c>
      <c r="JO51" s="41">
        <f>IFERROR(VLOOKUP($B5,[1]Table2!$B$1:$Z$21,MATCH("xGD/90",[1]Table2!$B$1:$Z$1,0),0)-VLOOKUP(JO5,[1]Table2!$B$1:$Z$21,MATCH("xGD/90",[1]Table2!$B$1:$Z$1,0),0),"")</f>
        <v>-0.51</v>
      </c>
      <c r="JP51" s="41" t="str">
        <f>IFERROR(VLOOKUP($B5,[1]Table2!$B$1:$Z$21,MATCH("xGD/90",[1]Table2!$B$1:$Z$1,0),0)-VLOOKUP(JP5,[1]Table2!$B$1:$Z$21,MATCH("xGD/90",[1]Table2!$B$1:$Z$1,0),0),"")</f>
        <v/>
      </c>
      <c r="JQ51" s="41" t="str">
        <f>IFERROR(VLOOKUP($B5,[1]Table2!$B$1:$Z$21,MATCH("xGD/90",[1]Table2!$B$1:$Z$1,0),0)-VLOOKUP(JQ5,[1]Table2!$B$1:$Z$21,MATCH("xGD/90",[1]Table2!$B$1:$Z$1,0),0),"")</f>
        <v/>
      </c>
      <c r="JR51" s="41" t="str">
        <f>IFERROR(VLOOKUP($B5,[1]Table2!$B$1:$Z$21,MATCH("xGD/90",[1]Table2!$B$1:$Z$1,0),0)-VLOOKUP(JR5,[1]Table2!$B$1:$Z$21,MATCH("xGD/90",[1]Table2!$B$1:$Z$1,0),0),"")</f>
        <v/>
      </c>
      <c r="JS51" s="41" t="str">
        <f>IFERROR(VLOOKUP($B5,[1]Table2!$B$1:$Z$21,MATCH("xGD/90",[1]Table2!$B$1:$Z$1,0),0)-VLOOKUP(JS5,[1]Table2!$B$1:$Z$21,MATCH("xGD/90",[1]Table2!$B$1:$Z$1,0),0),"")</f>
        <v/>
      </c>
      <c r="JT51" s="41" t="str">
        <f>IFERROR(VLOOKUP($B5,[1]Table2!$B$1:$Z$21,MATCH("xGD/90",[1]Table2!$B$1:$Z$1,0),0)-VLOOKUP(JT5,[1]Table2!$B$1:$Z$21,MATCH("xGD/90",[1]Table2!$B$1:$Z$1,0),0),"")</f>
        <v/>
      </c>
      <c r="JU51" s="41">
        <f>IFERROR(VLOOKUP($B5,[1]Table2!$B$1:$Z$21,MATCH("xGD/90",[1]Table2!$B$1:$Z$1,0),0)-VLOOKUP(JU5,[1]Table2!$B$1:$Z$21,MATCH("xGD/90",[1]Table2!$B$1:$Z$1,0),0),"")</f>
        <v>0.30000000000000004</v>
      </c>
      <c r="JV51" s="41" t="str">
        <f>IFERROR(VLOOKUP($B5,[1]Table2!$B$1:$Z$21,MATCH("xGD/90",[1]Table2!$B$1:$Z$1,0),0)-VLOOKUP(JV5,[1]Table2!$B$1:$Z$21,MATCH("xGD/90",[1]Table2!$B$1:$Z$1,0),0),"")</f>
        <v/>
      </c>
      <c r="JW51" s="41" t="str">
        <f>IFERROR(VLOOKUP($B5,[1]Table2!$B$1:$Z$21,MATCH("xGD/90",[1]Table2!$B$1:$Z$1,0),0)-VLOOKUP(JW5,[1]Table2!$B$1:$Z$21,MATCH("xGD/90",[1]Table2!$B$1:$Z$1,0),0),"")</f>
        <v/>
      </c>
      <c r="JX51" s="41" t="str">
        <f>IFERROR(VLOOKUP($B5,[1]Table2!$B$1:$Z$21,MATCH("xGD/90",[1]Table2!$B$1:$Z$1,0),0)-VLOOKUP(JX5,[1]Table2!$B$1:$Z$21,MATCH("xGD/90",[1]Table2!$B$1:$Z$1,0),0),"")</f>
        <v/>
      </c>
      <c r="JY51" s="41" t="str">
        <f>IFERROR(VLOOKUP($B5,[1]Table2!$B$1:$Z$21,MATCH("xGD/90",[1]Table2!$B$1:$Z$1,0),0)-VLOOKUP(JY5,[1]Table2!$B$1:$Z$21,MATCH("xGD/90",[1]Table2!$B$1:$Z$1,0),0),"")</f>
        <v/>
      </c>
      <c r="JZ51" s="41" t="str">
        <f>IFERROR(VLOOKUP($B5,[1]Table2!$B$1:$Z$21,MATCH("xGD/90",[1]Table2!$B$1:$Z$1,0),0)-VLOOKUP(JZ5,[1]Table2!$B$1:$Z$21,MATCH("xGD/90",[1]Table2!$B$1:$Z$1,0),0),"")</f>
        <v/>
      </c>
      <c r="KA51" s="41" t="str">
        <f>IFERROR(VLOOKUP($B5,[1]Table2!$B$1:$Z$21,MATCH("xGD/90",[1]Table2!$B$1:$Z$1,0),0)-VLOOKUP(KA5,[1]Table2!$B$1:$Z$21,MATCH("xGD/90",[1]Table2!$B$1:$Z$1,0),0),"")</f>
        <v/>
      </c>
      <c r="KB51" s="41">
        <f>IFERROR(VLOOKUP($B5,[1]Table2!$B$1:$Z$21,MATCH("xGD/90",[1]Table2!$B$1:$Z$1,0),0)-VLOOKUP(KB5,[1]Table2!$B$1:$Z$21,MATCH("xGD/90",[1]Table2!$B$1:$Z$1,0),0),"")</f>
        <v>-0.32</v>
      </c>
      <c r="KC51" s="41" t="str">
        <f>IFERROR(VLOOKUP($B5,[1]Table2!$B$1:$Z$21,MATCH("xGD/90",[1]Table2!$B$1:$Z$1,0),0)-VLOOKUP(KC5,[1]Table2!$B$1:$Z$21,MATCH("xGD/90",[1]Table2!$B$1:$Z$1,0),0),"")</f>
        <v/>
      </c>
      <c r="KD51" s="41" t="str">
        <f>IFERROR(VLOOKUP($B5,[1]Table2!$B$1:$Z$21,MATCH("xGD/90",[1]Table2!$B$1:$Z$1,0),0)-VLOOKUP(KD5,[1]Table2!$B$1:$Z$21,MATCH("xGD/90",[1]Table2!$B$1:$Z$1,0),0),"")</f>
        <v/>
      </c>
      <c r="KE51" s="41" t="str">
        <f>IFERROR(VLOOKUP($B5,[1]Table2!$B$1:$Z$21,MATCH("xGD/90",[1]Table2!$B$1:$Z$1,0),0)-VLOOKUP(KE5,[1]Table2!$B$1:$Z$21,MATCH("xGD/90",[1]Table2!$B$1:$Z$1,0),0),"")</f>
        <v/>
      </c>
      <c r="KF51" s="41" t="str">
        <f>IFERROR(VLOOKUP($B5,[1]Table2!$B$1:$Z$21,MATCH("xGD/90",[1]Table2!$B$1:$Z$1,0),0)-VLOOKUP(KF5,[1]Table2!$B$1:$Z$21,MATCH("xGD/90",[1]Table2!$B$1:$Z$1,0),0),"")</f>
        <v/>
      </c>
      <c r="KG51" s="41" t="str">
        <f>IFERROR(VLOOKUP($B5,[1]Table2!$B$1:$Z$21,MATCH("xGD/90",[1]Table2!$B$1:$Z$1,0),0)-VLOOKUP(KG5,[1]Table2!$B$1:$Z$21,MATCH("xGD/90",[1]Table2!$B$1:$Z$1,0),0),"")</f>
        <v/>
      </c>
      <c r="KH51" s="41" t="str">
        <f>IFERROR(VLOOKUP($B5,[1]Table2!$B$1:$Z$21,MATCH("xGD/90",[1]Table2!$B$1:$Z$1,0),0)-VLOOKUP(KH5,[1]Table2!$B$1:$Z$21,MATCH("xGD/90",[1]Table2!$B$1:$Z$1,0),0),"")</f>
        <v/>
      </c>
      <c r="KI51" s="41">
        <f>IFERROR(VLOOKUP($B5,[1]Table2!$B$1:$Z$21,MATCH("xGD/90",[1]Table2!$B$1:$Z$1,0),0)-VLOOKUP(KI5,[1]Table2!$B$1:$Z$21,MATCH("xGD/90",[1]Table2!$B$1:$Z$1,0),0),"")</f>
        <v>-0.61</v>
      </c>
      <c r="KJ51" s="41" t="str">
        <f>IFERROR(VLOOKUP($B5,[1]Table2!$B$1:$Z$21,MATCH("xGD/90",[1]Table2!$B$1:$Z$1,0),0)-VLOOKUP(KJ5,[1]Table2!$B$1:$Z$21,MATCH("xGD/90",[1]Table2!$B$1:$Z$1,0),0),"")</f>
        <v/>
      </c>
      <c r="KK51" s="41" t="str">
        <f>IFERROR(VLOOKUP($B5,[1]Table2!$B$1:$Z$21,MATCH("xGD/90",[1]Table2!$B$1:$Z$1,0),0)-VLOOKUP(KK5,[1]Table2!$B$1:$Z$21,MATCH("xGD/90",[1]Table2!$B$1:$Z$1,0),0),"")</f>
        <v/>
      </c>
      <c r="KL51" s="41" t="str">
        <f>IFERROR(VLOOKUP($B5,[1]Table2!$B$1:$Z$21,MATCH("xGD/90",[1]Table2!$B$1:$Z$1,0),0)-VLOOKUP(KL5,[1]Table2!$B$1:$Z$21,MATCH("xGD/90",[1]Table2!$B$1:$Z$1,0),0),"")</f>
        <v/>
      </c>
      <c r="KM51" s="41" t="str">
        <f>IFERROR(VLOOKUP($B5,[1]Table2!$B$1:$Z$21,MATCH("xGD/90",[1]Table2!$B$1:$Z$1,0),0)-VLOOKUP(KM5,[1]Table2!$B$1:$Z$21,MATCH("xGD/90",[1]Table2!$B$1:$Z$1,0),0),"")</f>
        <v/>
      </c>
      <c r="KN51" s="41" t="str">
        <f>IFERROR(VLOOKUP($B5,[1]Table2!$B$1:$Z$21,MATCH("xGD/90",[1]Table2!$B$1:$Z$1,0),0)-VLOOKUP(KN5,[1]Table2!$B$1:$Z$21,MATCH("xGD/90",[1]Table2!$B$1:$Z$1,0),0),"")</f>
        <v/>
      </c>
      <c r="KO51" s="41" t="str">
        <f>IFERROR(VLOOKUP($B5,[1]Table2!$B$1:$Z$21,MATCH("xGD/90",[1]Table2!$B$1:$Z$1,0),0)-VLOOKUP(KO5,[1]Table2!$B$1:$Z$21,MATCH("xGD/90",[1]Table2!$B$1:$Z$1,0),0),"")</f>
        <v/>
      </c>
      <c r="KP51" s="41" t="str">
        <f>IFERROR(VLOOKUP($B5,[1]Table2!$B$1:$Z$21,MATCH("xGD/90",[1]Table2!$B$1:$Z$1,0),0)-VLOOKUP(KP5,[1]Table2!$B$1:$Z$21,MATCH("xGD/90",[1]Table2!$B$1:$Z$1,0),0),"")</f>
        <v/>
      </c>
      <c r="KQ51" s="41">
        <f>IFERROR(VLOOKUP($B5,[1]Table2!$B$1:$Z$21,MATCH("xGD/90",[1]Table2!$B$1:$Z$1,0),0)-VLOOKUP(KQ5,[1]Table2!$B$1:$Z$21,MATCH("xGD/90",[1]Table2!$B$1:$Z$1,0),0),"")</f>
        <v>-0.86</v>
      </c>
      <c r="KR51" s="41" t="str">
        <f>IFERROR(VLOOKUP($B5,[1]Table2!$B$1:$Z$21,MATCH("xGD/90",[1]Table2!$B$1:$Z$1,0),0)-VLOOKUP(KR5,[1]Table2!$B$1:$Z$21,MATCH("xGD/90",[1]Table2!$B$1:$Z$1,0),0),"")</f>
        <v/>
      </c>
      <c r="KS51" s="41" t="str">
        <f>IFERROR(VLOOKUP($B5,[1]Table2!$B$1:$Z$21,MATCH("xGD/90",[1]Table2!$B$1:$Z$1,0),0)-VLOOKUP(KS5,[1]Table2!$B$1:$Z$21,MATCH("xGD/90",[1]Table2!$B$1:$Z$1,0),0),"")</f>
        <v/>
      </c>
      <c r="KT51" s="41" t="str">
        <f>IFERROR(VLOOKUP($B5,[1]Table2!$B$1:$Z$21,MATCH("xGD/90",[1]Table2!$B$1:$Z$1,0),0)-VLOOKUP(KT5,[1]Table2!$B$1:$Z$21,MATCH("xGD/90",[1]Table2!$B$1:$Z$1,0),0),"")</f>
        <v/>
      </c>
      <c r="KU51" s="41" t="str">
        <f>IFERROR(VLOOKUP($B5,[1]Table2!$B$1:$Z$21,MATCH("xGD/90",[1]Table2!$B$1:$Z$1,0),0)-VLOOKUP(KU5,[1]Table2!$B$1:$Z$21,MATCH("xGD/90",[1]Table2!$B$1:$Z$1,0),0),"")</f>
        <v/>
      </c>
      <c r="KV51" s="41" t="str">
        <f>IFERROR(VLOOKUP($B5,[1]Table2!$B$1:$Z$21,MATCH("xGD/90",[1]Table2!$B$1:$Z$1,0),0)-VLOOKUP(KV5,[1]Table2!$B$1:$Z$21,MATCH("xGD/90",[1]Table2!$B$1:$Z$1,0),0),"")</f>
        <v/>
      </c>
      <c r="KW51" s="41" t="str">
        <f>IFERROR(VLOOKUP($B5,[1]Table2!$B$1:$Z$21,MATCH("xGD/90",[1]Table2!$B$1:$Z$1,0),0)-VLOOKUP(KW5,[1]Table2!$B$1:$Z$21,MATCH("xGD/90",[1]Table2!$B$1:$Z$1,0),0),"")</f>
        <v/>
      </c>
      <c r="KX51" s="41" t="str">
        <f>IFERROR(VLOOKUP($B5,[1]Table2!$B$1:$Z$21,MATCH("xGD/90",[1]Table2!$B$1:$Z$1,0),0)-VLOOKUP(KX5,[1]Table2!$B$1:$Z$21,MATCH("xGD/90",[1]Table2!$B$1:$Z$1,0),0),"")</f>
        <v/>
      </c>
      <c r="KY51" s="41" t="str">
        <f>IFERROR(VLOOKUP($B5,[1]Table2!$B$1:$Z$21,MATCH("xGD/90",[1]Table2!$B$1:$Z$1,0),0)-VLOOKUP(KY5,[1]Table2!$B$1:$Z$21,MATCH("xGD/90",[1]Table2!$B$1:$Z$1,0),0),"")</f>
        <v/>
      </c>
      <c r="KZ51" s="41" t="str">
        <f>IFERROR(VLOOKUP($B5,[1]Table2!$B$1:$Z$21,MATCH("xGD/90",[1]Table2!$B$1:$Z$1,0),0)-VLOOKUP(KZ5,[1]Table2!$B$1:$Z$21,MATCH("xGD/90",[1]Table2!$B$1:$Z$1,0),0),"")</f>
        <v/>
      </c>
      <c r="LA51" s="41" t="str">
        <f>IFERROR(VLOOKUP($B5,[1]Table2!$B$1:$Z$21,MATCH("xGD/90",[1]Table2!$B$1:$Z$1,0),0)-VLOOKUP(LA5,[1]Table2!$B$1:$Z$21,MATCH("xGD/90",[1]Table2!$B$1:$Z$1,0),0),"")</f>
        <v/>
      </c>
      <c r="LB51" s="41" t="str">
        <f>IFERROR(VLOOKUP($B5,[1]Table2!$B$1:$Z$21,MATCH("xGD/90",[1]Table2!$B$1:$Z$1,0),0)-VLOOKUP(LB5,[1]Table2!$B$1:$Z$21,MATCH("xGD/90",[1]Table2!$B$1:$Z$1,0),0),"")</f>
        <v/>
      </c>
      <c r="LC51" s="41" t="str">
        <f>IFERROR(VLOOKUP($B5,[1]Table2!$B$1:$Z$21,MATCH("xGD/90",[1]Table2!$B$1:$Z$1,0),0)-VLOOKUP(LC5,[1]Table2!$B$1:$Z$21,MATCH("xGD/90",[1]Table2!$B$1:$Z$1,0),0),"")</f>
        <v/>
      </c>
      <c r="LD51" s="41" t="str">
        <f>IFERROR(VLOOKUP($B5,[1]Table2!$B$1:$Z$21,MATCH("xGD/90",[1]Table2!$B$1:$Z$1,0),0)-VLOOKUP(LD5,[1]Table2!$B$1:$Z$21,MATCH("xGD/90",[1]Table2!$B$1:$Z$1,0),0),"")</f>
        <v/>
      </c>
      <c r="LE51" s="41" t="str">
        <f>IFERROR(VLOOKUP($B5,[1]Table2!$B$1:$Z$21,MATCH("xGD/90",[1]Table2!$B$1:$Z$1,0),0)-VLOOKUP(LE5,[1]Table2!$B$1:$Z$21,MATCH("xGD/90",[1]Table2!$B$1:$Z$1,0),0),"")</f>
        <v/>
      </c>
      <c r="LF51" s="41" t="str">
        <f>IFERROR(VLOOKUP($B5,[1]Table2!$B$1:$Z$21,MATCH("xGD/90",[1]Table2!$B$1:$Z$1,0),0)-VLOOKUP(LF5,[1]Table2!$B$1:$Z$21,MATCH("xGD/90",[1]Table2!$B$1:$Z$1,0),0),"")</f>
        <v/>
      </c>
      <c r="LG51" s="41" t="str">
        <f>IFERROR(VLOOKUP($B5,[1]Table2!$B$1:$Z$21,MATCH("xGD/90",[1]Table2!$B$1:$Z$1,0),0)-VLOOKUP(LG5,[1]Table2!$B$1:$Z$21,MATCH("xGD/90",[1]Table2!$B$1:$Z$1,0),0),"")</f>
        <v/>
      </c>
      <c r="LH51" s="41" t="str">
        <f>IFERROR(VLOOKUP($B5,[1]Table2!$B$1:$Z$21,MATCH("xGD/90",[1]Table2!$B$1:$Z$1,0),0)-VLOOKUP(LH5,[1]Table2!$B$1:$Z$21,MATCH("xGD/90",[1]Table2!$B$1:$Z$1,0),0),"")</f>
        <v/>
      </c>
      <c r="LI51" s="41" t="str">
        <f>IFERROR(VLOOKUP($B5,[1]Table2!$B$1:$Z$21,MATCH("xGD/90",[1]Table2!$B$1:$Z$1,0),0)-VLOOKUP(LI5,[1]Table2!$B$1:$Z$21,MATCH("xGD/90",[1]Table2!$B$1:$Z$1,0),0),"")</f>
        <v/>
      </c>
      <c r="LJ51" s="41" t="str">
        <f>IFERROR(VLOOKUP($B5,[1]Table2!$B$1:$Z$21,MATCH("xGD/90",[1]Table2!$B$1:$Z$1,0),0)-VLOOKUP(LJ5,[1]Table2!$B$1:$Z$21,MATCH("xGD/90",[1]Table2!$B$1:$Z$1,0),0),"")</f>
        <v/>
      </c>
      <c r="LK51" s="41" t="str">
        <f>IFERROR(VLOOKUP($B5,[1]Table2!$B$1:$Z$21,MATCH("xGD/90",[1]Table2!$B$1:$Z$1,0),0)-VLOOKUP(LK5,[1]Table2!$B$1:$Z$21,MATCH("xGD/90",[1]Table2!$B$1:$Z$1,0),0),"")</f>
        <v/>
      </c>
      <c r="LL51" s="41" t="str">
        <f>IFERROR(VLOOKUP($B5,[1]Table2!$B$1:$Z$21,MATCH("xGD/90",[1]Table2!$B$1:$Z$1,0),0)-VLOOKUP(LL5,[1]Table2!$B$1:$Z$21,MATCH("xGD/90",[1]Table2!$B$1:$Z$1,0),0),"")</f>
        <v/>
      </c>
      <c r="LM51" s="41" t="str">
        <f>IFERROR(VLOOKUP($B5,[1]Table2!$B$1:$Z$21,MATCH("xGD/90",[1]Table2!$B$1:$Z$1,0),0)-VLOOKUP(LM5,[1]Table2!$B$1:$Z$21,MATCH("xGD/90",[1]Table2!$B$1:$Z$1,0),0),"")</f>
        <v/>
      </c>
      <c r="LN51" s="41" t="str">
        <f>IFERROR(VLOOKUP($B5,[1]Table2!$B$1:$Z$21,MATCH("xGD/90",[1]Table2!$B$1:$Z$1,0),0)-VLOOKUP(LN5,[1]Table2!$B$1:$Z$21,MATCH("xGD/90",[1]Table2!$B$1:$Z$1,0),0),"")</f>
        <v/>
      </c>
      <c r="LO51" s="41" t="str">
        <f>IFERROR(VLOOKUP($B5,[1]Table2!$B$1:$Z$21,MATCH("xGD/90",[1]Table2!$B$1:$Z$1,0),0)-VLOOKUP(LO5,[1]Table2!$B$1:$Z$21,MATCH("xGD/90",[1]Table2!$B$1:$Z$1,0),0),"")</f>
        <v/>
      </c>
      <c r="LP51" s="41" t="str">
        <f>IFERROR(VLOOKUP($B5,[1]Table2!$B$1:$Z$21,MATCH("xGD/90",[1]Table2!$B$1:$Z$1,0),0)-VLOOKUP(LP5,[1]Table2!$B$1:$Z$21,MATCH("xGD/90",[1]Table2!$B$1:$Z$1,0),0),"")</f>
        <v/>
      </c>
      <c r="LQ51" s="41" t="str">
        <f>IFERROR(VLOOKUP($B5,[1]Table2!$B$1:$Z$21,MATCH("xGD/90",[1]Table2!$B$1:$Z$1,0),0)-VLOOKUP(LQ5,[1]Table2!$B$1:$Z$21,MATCH("xGD/90",[1]Table2!$B$1:$Z$1,0),0),"")</f>
        <v/>
      </c>
      <c r="LR51" s="41" t="str">
        <f>IFERROR(VLOOKUP($B5,[1]Table2!$B$1:$Z$21,MATCH("xGD/90",[1]Table2!$B$1:$Z$1,0),0)-VLOOKUP(LR5,[1]Table2!$B$1:$Z$21,MATCH("xGD/90",[1]Table2!$B$1:$Z$1,0),0),"")</f>
        <v/>
      </c>
      <c r="LS51" s="41" t="str">
        <f>IFERROR(VLOOKUP($B5,[1]Table2!$B$1:$Z$21,MATCH("xGD/90",[1]Table2!$B$1:$Z$1,0),0)-VLOOKUP(LS5,[1]Table2!$B$1:$Z$21,MATCH("xGD/90",[1]Table2!$B$1:$Z$1,0),0),"")</f>
        <v/>
      </c>
      <c r="LT51" s="41" t="str">
        <f>IFERROR(VLOOKUP($B5,[1]Table2!$B$1:$Z$21,MATCH("xGD/90",[1]Table2!$B$1:$Z$1,0),0)-VLOOKUP(LT5,[1]Table2!$B$1:$Z$21,MATCH("xGD/90",[1]Table2!$B$1:$Z$1,0),0),"")</f>
        <v/>
      </c>
      <c r="LU51" s="41" t="str">
        <f>IFERROR(VLOOKUP($B5,[1]Table2!$B$1:$Z$21,MATCH("xGD/90",[1]Table2!$B$1:$Z$1,0),0)-VLOOKUP(LU5,[1]Table2!$B$1:$Z$21,MATCH("xGD/90",[1]Table2!$B$1:$Z$1,0),0),"")</f>
        <v/>
      </c>
      <c r="LV51" s="41" t="str">
        <f>IFERROR(VLOOKUP($B5,[1]Table2!$B$1:$Z$21,MATCH("xGD/90",[1]Table2!$B$1:$Z$1,0),0)-VLOOKUP(LV5,[1]Table2!$B$1:$Z$21,MATCH("xGD/90",[1]Table2!$B$1:$Z$1,0),0),"")</f>
        <v/>
      </c>
      <c r="LW51" s="41" t="str">
        <f>IFERROR(VLOOKUP($B5,[1]Table2!$B$1:$Z$21,MATCH("xGD/90",[1]Table2!$B$1:$Z$1,0),0)-VLOOKUP(LW5,[1]Table2!$B$1:$Z$21,MATCH("xGD/90",[1]Table2!$B$1:$Z$1,0),0),"")</f>
        <v/>
      </c>
      <c r="LX51" s="41" t="str">
        <f>IFERROR(VLOOKUP($B5,[1]Table2!$B$1:$Z$21,MATCH("xGD/90",[1]Table2!$B$1:$Z$1,0),0)-VLOOKUP(LX5,[1]Table2!$B$1:$Z$21,MATCH("xGD/90",[1]Table2!$B$1:$Z$1,0),0),"")</f>
        <v/>
      </c>
      <c r="LY51" s="41" t="str">
        <f>IFERROR(VLOOKUP($B5,[1]Table2!$B$1:$Z$21,MATCH("xGD/90",[1]Table2!$B$1:$Z$1,0),0)-VLOOKUP(LY5,[1]Table2!$B$1:$Z$21,MATCH("xGD/90",[1]Table2!$B$1:$Z$1,0),0),"")</f>
        <v/>
      </c>
      <c r="LZ51" s="41" t="str">
        <f>IFERROR(VLOOKUP($B5,[1]Table2!$B$1:$Z$21,MATCH("xGD/90",[1]Table2!$B$1:$Z$1,0),0)-VLOOKUP(LZ5,[1]Table2!$B$1:$Z$21,MATCH("xGD/90",[1]Table2!$B$1:$Z$1,0),0),"")</f>
        <v/>
      </c>
      <c r="MA51" s="41" t="str">
        <f>IFERROR(VLOOKUP($B5,[1]Table2!$B$1:$Z$21,MATCH("xGD/90",[1]Table2!$B$1:$Z$1,0),0)-VLOOKUP(MA5,[1]Table2!$B$1:$Z$21,MATCH("xGD/90",[1]Table2!$B$1:$Z$1,0),0),"")</f>
        <v/>
      </c>
      <c r="MB51" s="41" t="str">
        <f>IFERROR(VLOOKUP($B5,[1]Table2!$B$1:$Z$21,MATCH("xGD/90",[1]Table2!$B$1:$Z$1,0),0)-VLOOKUP(MB5,[1]Table2!$B$1:$Z$21,MATCH("xGD/90",[1]Table2!$B$1:$Z$1,0),0),"")</f>
        <v/>
      </c>
      <c r="MC51" s="41" t="str">
        <f>IFERROR(VLOOKUP($B5,[1]Table2!$B$1:$Z$21,MATCH("xGD/90",[1]Table2!$B$1:$Z$1,0),0)-VLOOKUP(MC5,[1]Table2!$B$1:$Z$21,MATCH("xGD/90",[1]Table2!$B$1:$Z$1,0),0),"")</f>
        <v/>
      </c>
      <c r="MD51" s="41" t="str">
        <f>IFERROR(VLOOKUP($B5,[1]Table2!$B$1:$Z$21,MATCH("xGD/90",[1]Table2!$B$1:$Z$1,0),0)-VLOOKUP(MD5,[1]Table2!$B$1:$Z$21,MATCH("xGD/90",[1]Table2!$B$1:$Z$1,0),0),"")</f>
        <v/>
      </c>
      <c r="ME51" s="41" t="str">
        <f>IFERROR(VLOOKUP($B5,[1]Table2!$B$1:$Z$21,MATCH("xGD/90",[1]Table2!$B$1:$Z$1,0),0)-VLOOKUP(ME5,[1]Table2!$B$1:$Z$21,MATCH("xGD/90",[1]Table2!$B$1:$Z$1,0),0),"")</f>
        <v/>
      </c>
      <c r="MF51" s="41" t="str">
        <f>IFERROR(VLOOKUP($B5,[1]Table2!$B$1:$Z$21,MATCH("xGD/90",[1]Table2!$B$1:$Z$1,0),0)-VLOOKUP(MF5,[1]Table2!$B$1:$Z$21,MATCH("xGD/90",[1]Table2!$B$1:$Z$1,0),0),"")</f>
        <v/>
      </c>
      <c r="MG51" s="41" t="str">
        <f>IFERROR(VLOOKUP($B5,[1]Table2!$B$1:$Z$21,MATCH("xGD/90",[1]Table2!$B$1:$Z$1,0),0)-VLOOKUP(MG5,[1]Table2!$B$1:$Z$21,MATCH("xGD/90",[1]Table2!$B$1:$Z$1,0),0),"")</f>
        <v/>
      </c>
      <c r="MH51" s="41" t="str">
        <f>IFERROR(VLOOKUP($B5,[1]Table2!$B$1:$Z$21,MATCH("xGD/90",[1]Table2!$B$1:$Z$1,0),0)-VLOOKUP(MH5,[1]Table2!$B$1:$Z$21,MATCH("xGD/90",[1]Table2!$B$1:$Z$1,0),0),"")</f>
        <v/>
      </c>
      <c r="MI51" s="41" t="str">
        <f>IFERROR(VLOOKUP($B5,[1]Table2!$B$1:$Z$21,MATCH("xGD/90",[1]Table2!$B$1:$Z$1,0),0)-VLOOKUP(MI5,[1]Table2!$B$1:$Z$21,MATCH("xGD/90",[1]Table2!$B$1:$Z$1,0),0),"")</f>
        <v/>
      </c>
      <c r="MJ51" s="41" t="str">
        <f>IFERROR(VLOOKUP($B5,[1]Table2!$B$1:$Z$21,MATCH("xGD/90",[1]Table2!$B$1:$Z$1,0),0)-VLOOKUP(MJ5,[1]Table2!$B$1:$Z$21,MATCH("xGD/90",[1]Table2!$B$1:$Z$1,0),0),"")</f>
        <v/>
      </c>
      <c r="MK51" s="41" t="str">
        <f>IFERROR(VLOOKUP($B5,[1]Table2!$B$1:$Z$21,MATCH("xGD/90",[1]Table2!$B$1:$Z$1,0),0)-VLOOKUP(MK5,[1]Table2!$B$1:$Z$21,MATCH("xGD/90",[1]Table2!$B$1:$Z$1,0),0),"")</f>
        <v/>
      </c>
      <c r="ML51" s="41" t="str">
        <f>IFERROR(VLOOKUP($B5,[1]Table2!$B$1:$Z$21,MATCH("xGD/90",[1]Table2!$B$1:$Z$1,0),0)-VLOOKUP(ML5,[1]Table2!$B$1:$Z$21,MATCH("xGD/90",[1]Table2!$B$1:$Z$1,0),0),"")</f>
        <v/>
      </c>
      <c r="MM51" s="41" t="str">
        <f>IFERROR(VLOOKUP($B5,[1]Table2!$B$1:$Z$21,MATCH("xGD/90",[1]Table2!$B$1:$Z$1,0),0)-VLOOKUP(MM5,[1]Table2!$B$1:$Z$21,MATCH("xGD/90",[1]Table2!$B$1:$Z$1,0),0),"")</f>
        <v/>
      </c>
      <c r="MN51" s="41" t="str">
        <f>IFERROR(VLOOKUP($B5,[1]Table2!$B$1:$Z$21,MATCH("xGD/90",[1]Table2!$B$1:$Z$1,0),0)-VLOOKUP(MN5,[1]Table2!$B$1:$Z$21,MATCH("xGD/90",[1]Table2!$B$1:$Z$1,0),0),"")</f>
        <v/>
      </c>
      <c r="MO51" s="41" t="str">
        <f>IFERROR(VLOOKUP($B5,[1]Table2!$B$1:$Z$21,MATCH("xGD/90",[1]Table2!$B$1:$Z$1,0),0)-VLOOKUP(MO5,[1]Table2!$B$1:$Z$21,MATCH("xGD/90",[1]Table2!$B$1:$Z$1,0),0),"")</f>
        <v/>
      </c>
      <c r="MP51" s="41" t="str">
        <f>IFERROR(VLOOKUP($B5,[1]Table2!$B$1:$Z$21,MATCH("xGD/90",[1]Table2!$B$1:$Z$1,0),0)-VLOOKUP(MP5,[1]Table2!$B$1:$Z$21,MATCH("xGD/90",[1]Table2!$B$1:$Z$1,0),0),"")</f>
        <v/>
      </c>
      <c r="MQ51" s="41" t="str">
        <f>IFERROR(VLOOKUP($B5,[1]Table2!$B$1:$Z$21,MATCH("xGD/90",[1]Table2!$B$1:$Z$1,0),0)-VLOOKUP(MQ5,[1]Table2!$B$1:$Z$21,MATCH("xGD/90",[1]Table2!$B$1:$Z$1,0),0),"")</f>
        <v/>
      </c>
      <c r="MR51" s="41" t="str">
        <f>IFERROR(VLOOKUP($B5,[1]Table2!$B$1:$Z$21,MATCH("xGD/90",[1]Table2!$B$1:$Z$1,0),0)-VLOOKUP(MR5,[1]Table2!$B$1:$Z$21,MATCH("xGD/90",[1]Table2!$B$1:$Z$1,0),0),"")</f>
        <v/>
      </c>
      <c r="MS51" s="41" t="str">
        <f>IFERROR(VLOOKUP($B5,[1]Table2!$B$1:$Z$21,MATCH("xGD/90",[1]Table2!$B$1:$Z$1,0),0)-VLOOKUP(MS5,[1]Table2!$B$1:$Z$21,MATCH("xGD/90",[1]Table2!$B$1:$Z$1,0),0),"")</f>
        <v/>
      </c>
      <c r="MT51" s="41" t="str">
        <f>IFERROR(VLOOKUP($B5,[1]Table2!$B$1:$Z$21,MATCH("xGD/90",[1]Table2!$B$1:$Z$1,0),0)-VLOOKUP(MT5,[1]Table2!$B$1:$Z$21,MATCH("xGD/90",[1]Table2!$B$1:$Z$1,0),0),"")</f>
        <v/>
      </c>
      <c r="MU51" s="41" t="str">
        <f>IFERROR(VLOOKUP($B5,[1]Table2!$B$1:$Z$21,MATCH("xGD/90",[1]Table2!$B$1:$Z$1,0),0)-VLOOKUP(MU5,[1]Table2!$B$1:$Z$21,MATCH("xGD/90",[1]Table2!$B$1:$Z$1,0),0),"")</f>
        <v/>
      </c>
      <c r="MV51" s="41" t="str">
        <f>IFERROR(VLOOKUP($B5,[1]Table2!$B$1:$Z$21,MATCH("xGD/90",[1]Table2!$B$1:$Z$1,0),0)-VLOOKUP(MV5,[1]Table2!$B$1:$Z$21,MATCH("xGD/90",[1]Table2!$B$1:$Z$1,0),0),"")</f>
        <v/>
      </c>
      <c r="MW51" s="41" t="str">
        <f>IFERROR(VLOOKUP($B5,[1]Table2!$B$1:$Z$21,MATCH("xGD/90",[1]Table2!$B$1:$Z$1,0),0)-VLOOKUP(MW5,[1]Table2!$B$1:$Z$21,MATCH("xGD/90",[1]Table2!$B$1:$Z$1,0),0),"")</f>
        <v/>
      </c>
      <c r="MX51" s="41" t="str">
        <f>IFERROR(VLOOKUP($B5,[1]Table2!$B$1:$Z$21,MATCH("xGD/90",[1]Table2!$B$1:$Z$1,0),0)-VLOOKUP(MX5,[1]Table2!$B$1:$Z$21,MATCH("xGD/90",[1]Table2!$B$1:$Z$1,0),0),"")</f>
        <v/>
      </c>
      <c r="MY51" s="41" t="str">
        <f>IFERROR(VLOOKUP($B5,[1]Table2!$B$1:$Z$21,MATCH("xGD/90",[1]Table2!$B$1:$Z$1,0),0)-VLOOKUP(MY5,[1]Table2!$B$1:$Z$21,MATCH("xGD/90",[1]Table2!$B$1:$Z$1,0),0),"")</f>
        <v/>
      </c>
      <c r="MZ51" s="41" t="str">
        <f>IFERROR(VLOOKUP($B5,[1]Table2!$B$1:$Z$21,MATCH("xGD/90",[1]Table2!$B$1:$Z$1,0),0)-VLOOKUP(MZ5,[1]Table2!$B$1:$Z$21,MATCH("xGD/90",[1]Table2!$B$1:$Z$1,0),0),"")</f>
        <v/>
      </c>
      <c r="NA51" s="41" t="str">
        <f>IFERROR(VLOOKUP($B5,[1]Table2!$B$1:$Z$21,MATCH("xGD/90",[1]Table2!$B$1:$Z$1,0),0)-VLOOKUP(NA5,[1]Table2!$B$1:$Z$21,MATCH("xGD/90",[1]Table2!$B$1:$Z$1,0),0),"")</f>
        <v/>
      </c>
      <c r="NB51" s="41" t="str">
        <f>IFERROR(VLOOKUP($B5,[1]Table2!$B$1:$Z$21,MATCH("xGD/90",[1]Table2!$B$1:$Z$1,0),0)-VLOOKUP(NB5,[1]Table2!$B$1:$Z$21,MATCH("xGD/90",[1]Table2!$B$1:$Z$1,0),0),"")</f>
        <v/>
      </c>
      <c r="NC51" s="41" t="str">
        <f>IFERROR(VLOOKUP($B5,[1]Table2!$B$1:$Z$21,MATCH("xGD/90",[1]Table2!$B$1:$Z$1,0),0)-VLOOKUP(NC5,[1]Table2!$B$1:$Z$21,MATCH("xGD/90",[1]Table2!$B$1:$Z$1,0),0),"")</f>
        <v/>
      </c>
      <c r="NE51" s="40">
        <f t="shared" ref="NE51:NE69" si="1">B51</f>
        <v>-0.16</v>
      </c>
      <c r="NF51" s="41" t="str">
        <f>IFERROR(VLOOKUP($B5,[1]Table2!$B$1:$Z$21,MATCH("xGD/90",[1]Table2!$B$1:$Z$1,0),0)-VLOOKUP(NF5,[1]Table2!$B$1:$Z$21,MATCH("xGD/90",[1]Table2!$B$1:$Z$1,0),0),"")</f>
        <v/>
      </c>
      <c r="NG51" s="41" t="str">
        <f>IFERROR(VLOOKUP($B5,[1]Table2!$B$1:$Z$21,MATCH("xGD/90",[1]Table2!$B$1:$Z$1,0),0)-VLOOKUP(NG5,[1]Table2!$B$1:$Z$21,MATCH("xGD/90",[1]Table2!$B$1:$Z$1,0),0),"")</f>
        <v/>
      </c>
      <c r="NH51" s="41">
        <f>IFERROR(VLOOKUP($B5,[1]Table2!$B$1:$Z$21,MATCH("xGD/90",[1]Table2!$B$1:$Z$1,0),0)-VLOOKUP(NH5,[1]Table2!$B$1:$Z$21,MATCH("xGD/90",[1]Table2!$B$1:$Z$1,0),0),"")</f>
        <v>0.44999999999999996</v>
      </c>
      <c r="NI51" s="41">
        <f>IFERROR(VLOOKUP($B5,[1]Table2!$B$1:$Z$21,MATCH("xGD/90",[1]Table2!$B$1:$Z$1,0),0)-VLOOKUP(NI5,[1]Table2!$B$1:$Z$21,MATCH("xGD/90",[1]Table2!$B$1:$Z$1,0),0),"")</f>
        <v>0.59</v>
      </c>
      <c r="NJ51" s="41">
        <f>IFERROR(VLOOKUP($B5,[1]Table2!$B$1:$Z$21,MATCH("xGD/90",[1]Table2!$B$1:$Z$1,0),0)-VLOOKUP(NJ5,[1]Table2!$B$1:$Z$21,MATCH("xGD/90",[1]Table2!$B$1:$Z$1,0),0),"")</f>
        <v>-0.33999999999999997</v>
      </c>
    </row>
    <row r="52" spans="1:374" s="42" customFormat="1" ht="15.75" thickBot="1" x14ac:dyDescent="0.3">
      <c r="A52" s="39" t="s">
        <v>60</v>
      </c>
      <c r="B52" s="40">
        <f>VLOOKUP(A52,[1]Table!$B$1:$O$21,MATCH("xGD/90",[1]Table!$B$1:$O$1,0),0)</f>
        <v>-0.75</v>
      </c>
      <c r="C52" s="41" t="str">
        <f>IFERROR(VLOOKUP($B6,[1]Table2!$B$1:$Z$21,MATCH("xGD/90",[1]Table2!$B$1:$Z$1,0),0)-VLOOKUP(C6,[1]Table2!$B$1:$Z$21,MATCH("xGD/90",[1]Table2!$B$1:$Z$1,0),0),"")</f>
        <v/>
      </c>
      <c r="D52" s="41" t="str">
        <f>IFERROR(VLOOKUP($B6,[1]Table2!$B$1:$Z$21,MATCH("xGD/90",[1]Table2!$B$1:$Z$1,0),0)-VLOOKUP(D6,[1]Table2!$B$1:$Z$21,MATCH("xGD/90",[1]Table2!$B$1:$Z$1,0),0),"")</f>
        <v/>
      </c>
      <c r="E52" s="41" t="str">
        <f>IFERROR(VLOOKUP($B6,[1]Table2!$B$1:$Z$21,MATCH("xGD/90",[1]Table2!$B$1:$Z$1,0),0)-VLOOKUP(E6,[1]Table2!$B$1:$Z$21,MATCH("xGD/90",[1]Table2!$B$1:$Z$1,0),0),"")</f>
        <v/>
      </c>
      <c r="F52" s="41" t="str">
        <f>IFERROR(VLOOKUP($B6,[1]Table2!$B$1:$Z$21,MATCH("xGD/90",[1]Table2!$B$1:$Z$1,0),0)-VLOOKUP(F6,[1]Table2!$B$1:$Z$21,MATCH("xGD/90",[1]Table2!$B$1:$Z$1,0),0),"")</f>
        <v/>
      </c>
      <c r="G52" s="41" t="str">
        <f>IFERROR(VLOOKUP($B6,[1]Table2!$B$1:$Z$21,MATCH("xGD/90",[1]Table2!$B$1:$Z$1,0),0)-VLOOKUP(G6,[1]Table2!$B$1:$Z$21,MATCH("xGD/90",[1]Table2!$B$1:$Z$1,0),0),"")</f>
        <v/>
      </c>
      <c r="H52" s="41">
        <f>IFERROR(VLOOKUP($B6,[1]Table2!$B$1:$Z$21,MATCH("xGD/90",[1]Table2!$B$1:$Z$1,0),0)-VLOOKUP(H6,[1]Table2!$B$1:$Z$21,MATCH("xGD/90",[1]Table2!$B$1:$Z$1,0),0),"")</f>
        <v>-0.59</v>
      </c>
      <c r="I52" s="41" t="str">
        <f>IFERROR(VLOOKUP($B6,[1]Table2!$B$1:$Z$21,MATCH("xGD/90",[1]Table2!$B$1:$Z$1,0),0)-VLOOKUP(I6,[1]Table2!$B$1:$Z$21,MATCH("xGD/90",[1]Table2!$B$1:$Z$1,0),0),"")</f>
        <v/>
      </c>
      <c r="J52" s="41" t="str">
        <f>IFERROR(VLOOKUP($B6,[1]Table2!$B$1:$Z$21,MATCH("xGD/90",[1]Table2!$B$1:$Z$1,0),0)-VLOOKUP(J6,[1]Table2!$B$1:$Z$21,MATCH("xGD/90",[1]Table2!$B$1:$Z$1,0),0),"")</f>
        <v/>
      </c>
      <c r="K52" s="41" t="str">
        <f>IFERROR(VLOOKUP($B6,[1]Table2!$B$1:$Z$21,MATCH("xGD/90",[1]Table2!$B$1:$Z$1,0),0)-VLOOKUP(K6,[1]Table2!$B$1:$Z$21,MATCH("xGD/90",[1]Table2!$B$1:$Z$1,0),0),"")</f>
        <v/>
      </c>
      <c r="L52" s="41" t="str">
        <f>IFERROR(VLOOKUP($B6,[1]Table2!$B$1:$Z$21,MATCH("xGD/90",[1]Table2!$B$1:$Z$1,0),0)-VLOOKUP(L6,[1]Table2!$B$1:$Z$21,MATCH("xGD/90",[1]Table2!$B$1:$Z$1,0),0),"")</f>
        <v/>
      </c>
      <c r="M52" s="41" t="str">
        <f>IFERROR(VLOOKUP($B6,[1]Table2!$B$1:$Z$21,MATCH("xGD/90",[1]Table2!$B$1:$Z$1,0),0)-VLOOKUP(M6,[1]Table2!$B$1:$Z$21,MATCH("xGD/90",[1]Table2!$B$1:$Z$1,0),0),"")</f>
        <v/>
      </c>
      <c r="N52" s="41" t="str">
        <f>IFERROR(VLOOKUP($B6,[1]Table2!$B$1:$Z$21,MATCH("xGD/90",[1]Table2!$B$1:$Z$1,0),0)-VLOOKUP(N6,[1]Table2!$B$1:$Z$21,MATCH("xGD/90",[1]Table2!$B$1:$Z$1,0),0),"")</f>
        <v/>
      </c>
      <c r="O52" s="41">
        <f>IFERROR(VLOOKUP($B6,[1]Table2!$B$1:$Z$21,MATCH("xGD/90",[1]Table2!$B$1:$Z$1,0),0)-VLOOKUP(O6,[1]Table2!$B$1:$Z$21,MATCH("xGD/90",[1]Table2!$B$1:$Z$1,0),0),"")</f>
        <v>-2.0499999999999998</v>
      </c>
      <c r="P52" s="41" t="str">
        <f>IFERROR(VLOOKUP($B6,[1]Table2!$B$1:$Z$21,MATCH("xGD/90",[1]Table2!$B$1:$Z$1,0),0)-VLOOKUP(P6,[1]Table2!$B$1:$Z$21,MATCH("xGD/90",[1]Table2!$B$1:$Z$1,0),0),"")</f>
        <v/>
      </c>
      <c r="Q52" s="41" t="str">
        <f>IFERROR(VLOOKUP($B6,[1]Table2!$B$1:$Z$21,MATCH("xGD/90",[1]Table2!$B$1:$Z$1,0),0)-VLOOKUP(Q6,[1]Table2!$B$1:$Z$21,MATCH("xGD/90",[1]Table2!$B$1:$Z$1,0),0),"")</f>
        <v/>
      </c>
      <c r="R52" s="41" t="str">
        <f>IFERROR(VLOOKUP($B6,[1]Table2!$B$1:$Z$21,MATCH("xGD/90",[1]Table2!$B$1:$Z$1,0),0)-VLOOKUP(R6,[1]Table2!$B$1:$Z$21,MATCH("xGD/90",[1]Table2!$B$1:$Z$1,0),0),"")</f>
        <v/>
      </c>
      <c r="S52" s="41" t="str">
        <f>IFERROR(VLOOKUP($B6,[1]Table2!$B$1:$Z$21,MATCH("xGD/90",[1]Table2!$B$1:$Z$1,0),0)-VLOOKUP(S6,[1]Table2!$B$1:$Z$21,MATCH("xGD/90",[1]Table2!$B$1:$Z$1,0),0),"")</f>
        <v/>
      </c>
      <c r="T52" s="41" t="str">
        <f>IFERROR(VLOOKUP($B6,[1]Table2!$B$1:$Z$21,MATCH("xGD/90",[1]Table2!$B$1:$Z$1,0),0)-VLOOKUP(T6,[1]Table2!$B$1:$Z$21,MATCH("xGD/90",[1]Table2!$B$1:$Z$1,0),0),"")</f>
        <v/>
      </c>
      <c r="U52" s="41" t="str">
        <f>IFERROR(VLOOKUP($B6,[1]Table2!$B$1:$Z$21,MATCH("xGD/90",[1]Table2!$B$1:$Z$1,0),0)-VLOOKUP(U6,[1]Table2!$B$1:$Z$21,MATCH("xGD/90",[1]Table2!$B$1:$Z$1,0),0),"")</f>
        <v/>
      </c>
      <c r="V52" s="41">
        <f>IFERROR(VLOOKUP($B6,[1]Table2!$B$1:$Z$21,MATCH("xGD/90",[1]Table2!$B$1:$Z$1,0),0)-VLOOKUP(V6,[1]Table2!$B$1:$Z$21,MATCH("xGD/90",[1]Table2!$B$1:$Z$1,0),0),"")</f>
        <v>-1.67</v>
      </c>
      <c r="W52" s="41" t="str">
        <f>IFERROR(VLOOKUP($B6,[1]Table2!$B$1:$Z$21,MATCH("xGD/90",[1]Table2!$B$1:$Z$1,0),0)-VLOOKUP(W6,[1]Table2!$B$1:$Z$21,MATCH("xGD/90",[1]Table2!$B$1:$Z$1,0),0),"")</f>
        <v/>
      </c>
      <c r="X52" s="41" t="str">
        <f>IFERROR(VLOOKUP($B6,[1]Table2!$B$1:$Z$21,MATCH("xGD/90",[1]Table2!$B$1:$Z$1,0),0)-VLOOKUP(X6,[1]Table2!$B$1:$Z$21,MATCH("xGD/90",[1]Table2!$B$1:$Z$1,0),0),"")</f>
        <v/>
      </c>
      <c r="Y52" s="41" t="str">
        <f>IFERROR(VLOOKUP($B6,[1]Table2!$B$1:$Z$21,MATCH("xGD/90",[1]Table2!$B$1:$Z$1,0),0)-VLOOKUP(Y6,[1]Table2!$B$1:$Z$21,MATCH("xGD/90",[1]Table2!$B$1:$Z$1,0),0),"")</f>
        <v/>
      </c>
      <c r="Z52" s="41" t="str">
        <f>IFERROR(VLOOKUP($B6,[1]Table2!$B$1:$Z$21,MATCH("xGD/90",[1]Table2!$B$1:$Z$1,0),0)-VLOOKUP(Z6,[1]Table2!$B$1:$Z$21,MATCH("xGD/90",[1]Table2!$B$1:$Z$1,0),0),"")</f>
        <v/>
      </c>
      <c r="AA52" s="41" t="str">
        <f>IFERROR(VLOOKUP($B6,[1]Table2!$B$1:$Z$21,MATCH("xGD/90",[1]Table2!$B$1:$Z$1,0),0)-VLOOKUP(AA6,[1]Table2!$B$1:$Z$21,MATCH("xGD/90",[1]Table2!$B$1:$Z$1,0),0),"")</f>
        <v/>
      </c>
      <c r="AB52" s="41" t="str">
        <f>IFERROR(VLOOKUP($B6,[1]Table2!$B$1:$Z$21,MATCH("xGD/90",[1]Table2!$B$1:$Z$1,0),0)-VLOOKUP(AB6,[1]Table2!$B$1:$Z$21,MATCH("xGD/90",[1]Table2!$B$1:$Z$1,0),0),"")</f>
        <v/>
      </c>
      <c r="AC52" s="41">
        <f>IFERROR(VLOOKUP($B6,[1]Table2!$B$1:$Z$21,MATCH("xGD/90",[1]Table2!$B$1:$Z$1,0),0)-VLOOKUP(AC6,[1]Table2!$B$1:$Z$21,MATCH("xGD/90",[1]Table2!$B$1:$Z$1,0),0),"")</f>
        <v>-1.2</v>
      </c>
      <c r="AD52" s="41" t="str">
        <f>IFERROR(VLOOKUP($B6,[1]Table2!$B$1:$Z$21,MATCH("xGD/90",[1]Table2!$B$1:$Z$1,0),0)-VLOOKUP(AD6,[1]Table2!$B$1:$Z$21,MATCH("xGD/90",[1]Table2!$B$1:$Z$1,0),0),"")</f>
        <v/>
      </c>
      <c r="AE52" s="41" t="str">
        <f>IFERROR(VLOOKUP($B6,[1]Table2!$B$1:$Z$21,MATCH("xGD/90",[1]Table2!$B$1:$Z$1,0),0)-VLOOKUP(AE6,[1]Table2!$B$1:$Z$21,MATCH("xGD/90",[1]Table2!$B$1:$Z$1,0),0),"")</f>
        <v/>
      </c>
      <c r="AF52" s="41" t="str">
        <f>IFERROR(VLOOKUP($B6,[1]Table2!$B$1:$Z$21,MATCH("xGD/90",[1]Table2!$B$1:$Z$1,0),0)-VLOOKUP(AF6,[1]Table2!$B$1:$Z$21,MATCH("xGD/90",[1]Table2!$B$1:$Z$1,0),0),"")</f>
        <v/>
      </c>
      <c r="AG52" s="41">
        <f>IFERROR(VLOOKUP($B6,[1]Table2!$B$1:$Z$21,MATCH("xGD/90",[1]Table2!$B$1:$Z$1,0),0)-VLOOKUP(AG6,[1]Table2!$B$1:$Z$21,MATCH("xGD/90",[1]Table2!$B$1:$Z$1,0),0),"")</f>
        <v>-0.28999999999999998</v>
      </c>
      <c r="AH52" s="41" t="str">
        <f>IFERROR(VLOOKUP($B6,[1]Table2!$B$1:$Z$21,MATCH("xGD/90",[1]Table2!$B$1:$Z$1,0),0)-VLOOKUP(AH6,[1]Table2!$B$1:$Z$21,MATCH("xGD/90",[1]Table2!$B$1:$Z$1,0),0),"")</f>
        <v/>
      </c>
      <c r="AI52" s="41" t="str">
        <f>IFERROR(VLOOKUP($B6,[1]Table2!$B$1:$Z$21,MATCH("xGD/90",[1]Table2!$B$1:$Z$1,0),0)-VLOOKUP(AI6,[1]Table2!$B$1:$Z$21,MATCH("xGD/90",[1]Table2!$B$1:$Z$1,0),0),"")</f>
        <v/>
      </c>
      <c r="AJ52" s="41">
        <f>IFERROR(VLOOKUP($B6,[1]Table2!$B$1:$Z$21,MATCH("xGD/90",[1]Table2!$B$1:$Z$1,0),0)-VLOOKUP(AJ6,[1]Table2!$B$1:$Z$21,MATCH("xGD/90",[1]Table2!$B$1:$Z$1,0),0),"")</f>
        <v>-6.9999999999999951E-2</v>
      </c>
      <c r="AK52" s="41" t="str">
        <f>IFERROR(VLOOKUP($B6,[1]Table2!$B$1:$Z$21,MATCH("xGD/90",[1]Table2!$B$1:$Z$1,0),0)-VLOOKUP(AK6,[1]Table2!$B$1:$Z$21,MATCH("xGD/90",[1]Table2!$B$1:$Z$1,0),0),"")</f>
        <v/>
      </c>
      <c r="AL52" s="41" t="str">
        <f>IFERROR(VLOOKUP($B6,[1]Table2!$B$1:$Z$21,MATCH("xGD/90",[1]Table2!$B$1:$Z$1,0),0)-VLOOKUP(AL6,[1]Table2!$B$1:$Z$21,MATCH("xGD/90",[1]Table2!$B$1:$Z$1,0),0),"")</f>
        <v/>
      </c>
      <c r="AM52" s="41" t="str">
        <f>IFERROR(VLOOKUP($B6,[1]Table2!$B$1:$Z$21,MATCH("xGD/90",[1]Table2!$B$1:$Z$1,0),0)-VLOOKUP(AM6,[1]Table2!$B$1:$Z$21,MATCH("xGD/90",[1]Table2!$B$1:$Z$1,0),0),"")</f>
        <v/>
      </c>
      <c r="AN52" s="41" t="str">
        <f>IFERROR(VLOOKUP($B6,[1]Table2!$B$1:$Z$21,MATCH("xGD/90",[1]Table2!$B$1:$Z$1,0),0)-VLOOKUP(AN6,[1]Table2!$B$1:$Z$21,MATCH("xGD/90",[1]Table2!$B$1:$Z$1,0),0),"")</f>
        <v/>
      </c>
      <c r="AO52" s="41" t="str">
        <f>IFERROR(VLOOKUP($B6,[1]Table2!$B$1:$Z$21,MATCH("xGD/90",[1]Table2!$B$1:$Z$1,0),0)-VLOOKUP(AO6,[1]Table2!$B$1:$Z$21,MATCH("xGD/90",[1]Table2!$B$1:$Z$1,0),0),"")</f>
        <v/>
      </c>
      <c r="AP52" s="41" t="str">
        <f>IFERROR(VLOOKUP($B6,[1]Table2!$B$1:$Z$21,MATCH("xGD/90",[1]Table2!$B$1:$Z$1,0),0)-VLOOKUP(AP6,[1]Table2!$B$1:$Z$21,MATCH("xGD/90",[1]Table2!$B$1:$Z$1,0),0),"")</f>
        <v/>
      </c>
      <c r="AQ52" s="41" t="str">
        <f>IFERROR(VLOOKUP($B6,[1]Table2!$B$1:$Z$21,MATCH("xGD/90",[1]Table2!$B$1:$Z$1,0),0)-VLOOKUP(AQ6,[1]Table2!$B$1:$Z$21,MATCH("xGD/90",[1]Table2!$B$1:$Z$1,0),0),"")</f>
        <v/>
      </c>
      <c r="AR52" s="41" t="str">
        <f>IFERROR(VLOOKUP($B6,[1]Table2!$B$1:$Z$21,MATCH("xGD/90",[1]Table2!$B$1:$Z$1,0),0)-VLOOKUP(AR6,[1]Table2!$B$1:$Z$21,MATCH("xGD/90",[1]Table2!$B$1:$Z$1,0),0),"")</f>
        <v/>
      </c>
      <c r="AS52" s="41" t="str">
        <f>IFERROR(VLOOKUP($B6,[1]Table2!$B$1:$Z$21,MATCH("xGD/90",[1]Table2!$B$1:$Z$1,0),0)-VLOOKUP(AS6,[1]Table2!$B$1:$Z$21,MATCH("xGD/90",[1]Table2!$B$1:$Z$1,0),0),"")</f>
        <v/>
      </c>
      <c r="AT52" s="41" t="str">
        <f>IFERROR(VLOOKUP($B6,[1]Table2!$B$1:$Z$21,MATCH("xGD/90",[1]Table2!$B$1:$Z$1,0),0)-VLOOKUP(AT6,[1]Table2!$B$1:$Z$21,MATCH("xGD/90",[1]Table2!$B$1:$Z$1,0),0),"")</f>
        <v/>
      </c>
      <c r="AU52" s="41" t="str">
        <f>IFERROR(VLOOKUP($B6,[1]Table2!$B$1:$Z$21,MATCH("xGD/90",[1]Table2!$B$1:$Z$1,0),0)-VLOOKUP(AU6,[1]Table2!$B$1:$Z$21,MATCH("xGD/90",[1]Table2!$B$1:$Z$1,0),0),"")</f>
        <v/>
      </c>
      <c r="AV52" s="41" t="str">
        <f>IFERROR(VLOOKUP($B6,[1]Table2!$B$1:$Z$21,MATCH("xGD/90",[1]Table2!$B$1:$Z$1,0),0)-VLOOKUP(AV6,[1]Table2!$B$1:$Z$21,MATCH("xGD/90",[1]Table2!$B$1:$Z$1,0),0),"")</f>
        <v/>
      </c>
      <c r="AW52" s="41" t="str">
        <f>IFERROR(VLOOKUP($B6,[1]Table2!$B$1:$Z$21,MATCH("xGD/90",[1]Table2!$B$1:$Z$1,0),0)-VLOOKUP(AW6,[1]Table2!$B$1:$Z$21,MATCH("xGD/90",[1]Table2!$B$1:$Z$1,0),0),"")</f>
        <v/>
      </c>
      <c r="AX52" s="41">
        <f>IFERROR(VLOOKUP($B6,[1]Table2!$B$1:$Z$21,MATCH("xGD/90",[1]Table2!$B$1:$Z$1,0),0)-VLOOKUP(AX6,[1]Table2!$B$1:$Z$21,MATCH("xGD/90",[1]Table2!$B$1:$Z$1,0),0),"")</f>
        <v>-1.47</v>
      </c>
      <c r="AY52" s="41" t="str">
        <f>IFERROR(VLOOKUP($B6,[1]Table2!$B$1:$Z$21,MATCH("xGD/90",[1]Table2!$B$1:$Z$1,0),0)-VLOOKUP(AY6,[1]Table2!$B$1:$Z$21,MATCH("xGD/90",[1]Table2!$B$1:$Z$1,0),0),"")</f>
        <v/>
      </c>
      <c r="AZ52" s="41" t="str">
        <f>IFERROR(VLOOKUP($B6,[1]Table2!$B$1:$Z$21,MATCH("xGD/90",[1]Table2!$B$1:$Z$1,0),0)-VLOOKUP(AZ6,[1]Table2!$B$1:$Z$21,MATCH("xGD/90",[1]Table2!$B$1:$Z$1,0),0),"")</f>
        <v/>
      </c>
      <c r="BA52" s="41" t="str">
        <f>IFERROR(VLOOKUP($B6,[1]Table2!$B$1:$Z$21,MATCH("xGD/90",[1]Table2!$B$1:$Z$1,0),0)-VLOOKUP(BA6,[1]Table2!$B$1:$Z$21,MATCH("xGD/90",[1]Table2!$B$1:$Z$1,0),0),"")</f>
        <v/>
      </c>
      <c r="BB52" s="41" t="str">
        <f>IFERROR(VLOOKUP($B6,[1]Table2!$B$1:$Z$21,MATCH("xGD/90",[1]Table2!$B$1:$Z$1,0),0)-VLOOKUP(BB6,[1]Table2!$B$1:$Z$21,MATCH("xGD/90",[1]Table2!$B$1:$Z$1,0),0),"")</f>
        <v/>
      </c>
      <c r="BC52" s="41" t="str">
        <f>IFERROR(VLOOKUP($B6,[1]Table2!$B$1:$Z$21,MATCH("xGD/90",[1]Table2!$B$1:$Z$1,0),0)-VLOOKUP(BC6,[1]Table2!$B$1:$Z$21,MATCH("xGD/90",[1]Table2!$B$1:$Z$1,0),0),"")</f>
        <v/>
      </c>
      <c r="BD52" s="41" t="str">
        <f>IFERROR(VLOOKUP($B6,[1]Table2!$B$1:$Z$21,MATCH("xGD/90",[1]Table2!$B$1:$Z$1,0),0)-VLOOKUP(BD6,[1]Table2!$B$1:$Z$21,MATCH("xGD/90",[1]Table2!$B$1:$Z$1,0),0),"")</f>
        <v/>
      </c>
      <c r="BE52" s="41" t="str">
        <f>IFERROR(VLOOKUP($B6,[1]Table2!$B$1:$Z$21,MATCH("xGD/90",[1]Table2!$B$1:$Z$1,0),0)-VLOOKUP(BE6,[1]Table2!$B$1:$Z$21,MATCH("xGD/90",[1]Table2!$B$1:$Z$1,0),0),"")</f>
        <v/>
      </c>
      <c r="BF52" s="41" t="str">
        <f>IFERROR(VLOOKUP($B6,[1]Table2!$B$1:$Z$21,MATCH("xGD/90",[1]Table2!$B$1:$Z$1,0),0)-VLOOKUP(BF6,[1]Table2!$B$1:$Z$21,MATCH("xGD/90",[1]Table2!$B$1:$Z$1,0),0),"")</f>
        <v/>
      </c>
      <c r="BG52" s="41" t="str">
        <f>IFERROR(VLOOKUP($B6,[1]Table2!$B$1:$Z$21,MATCH("xGD/90",[1]Table2!$B$1:$Z$1,0),0)-VLOOKUP(BG6,[1]Table2!$B$1:$Z$21,MATCH("xGD/90",[1]Table2!$B$1:$Z$1,0),0),"")</f>
        <v/>
      </c>
      <c r="BH52" s="41" t="str">
        <f>IFERROR(VLOOKUP($B6,[1]Table2!$B$1:$Z$21,MATCH("xGD/90",[1]Table2!$B$1:$Z$1,0),0)-VLOOKUP(BH6,[1]Table2!$B$1:$Z$21,MATCH("xGD/90",[1]Table2!$B$1:$Z$1,0),0),"")</f>
        <v/>
      </c>
      <c r="BI52" s="41" t="str">
        <f>IFERROR(VLOOKUP($B6,[1]Table2!$B$1:$Z$21,MATCH("xGD/90",[1]Table2!$B$1:$Z$1,0),0)-VLOOKUP(BI6,[1]Table2!$B$1:$Z$21,MATCH("xGD/90",[1]Table2!$B$1:$Z$1,0),0),"")</f>
        <v/>
      </c>
      <c r="BJ52" s="41" t="str">
        <f>IFERROR(VLOOKUP($B6,[1]Table2!$B$1:$Z$21,MATCH("xGD/90",[1]Table2!$B$1:$Z$1,0),0)-VLOOKUP(BJ6,[1]Table2!$B$1:$Z$21,MATCH("xGD/90",[1]Table2!$B$1:$Z$1,0),0),"")</f>
        <v/>
      </c>
      <c r="BK52" s="41" t="str">
        <f>IFERROR(VLOOKUP($B6,[1]Table2!$B$1:$Z$21,MATCH("xGD/90",[1]Table2!$B$1:$Z$1,0),0)-VLOOKUP(BK6,[1]Table2!$B$1:$Z$21,MATCH("xGD/90",[1]Table2!$B$1:$Z$1,0),0),"")</f>
        <v/>
      </c>
      <c r="BL52" s="41">
        <f>IFERROR(VLOOKUP($B6,[1]Table2!$B$1:$Z$21,MATCH("xGD/90",[1]Table2!$B$1:$Z$1,0),0)-VLOOKUP(BL6,[1]Table2!$B$1:$Z$21,MATCH("xGD/90",[1]Table2!$B$1:$Z$1,0),0),"")</f>
        <v>-0.92999999999999994</v>
      </c>
      <c r="BM52" s="41" t="str">
        <f>IFERROR(VLOOKUP($B6,[1]Table2!$B$1:$Z$21,MATCH("xGD/90",[1]Table2!$B$1:$Z$1,0),0)-VLOOKUP(BM6,[1]Table2!$B$1:$Z$21,MATCH("xGD/90",[1]Table2!$B$1:$Z$1,0),0),"")</f>
        <v/>
      </c>
      <c r="BN52" s="41" t="str">
        <f>IFERROR(VLOOKUP($B6,[1]Table2!$B$1:$Z$21,MATCH("xGD/90",[1]Table2!$B$1:$Z$1,0),0)-VLOOKUP(BN6,[1]Table2!$B$1:$Z$21,MATCH("xGD/90",[1]Table2!$B$1:$Z$1,0),0),"")</f>
        <v/>
      </c>
      <c r="BO52" s="41" t="str">
        <f>IFERROR(VLOOKUP($B6,[1]Table2!$B$1:$Z$21,MATCH("xGD/90",[1]Table2!$B$1:$Z$1,0),0)-VLOOKUP(BO6,[1]Table2!$B$1:$Z$21,MATCH("xGD/90",[1]Table2!$B$1:$Z$1,0),0),"")</f>
        <v/>
      </c>
      <c r="BP52" s="41" t="str">
        <f>IFERROR(VLOOKUP($B6,[1]Table2!$B$1:$Z$21,MATCH("xGD/90",[1]Table2!$B$1:$Z$1,0),0)-VLOOKUP(BP6,[1]Table2!$B$1:$Z$21,MATCH("xGD/90",[1]Table2!$B$1:$Z$1,0),0),"")</f>
        <v/>
      </c>
      <c r="BQ52" s="41" t="str">
        <f>IFERROR(VLOOKUP($B6,[1]Table2!$B$1:$Z$21,MATCH("xGD/90",[1]Table2!$B$1:$Z$1,0),0)-VLOOKUP(BQ6,[1]Table2!$B$1:$Z$21,MATCH("xGD/90",[1]Table2!$B$1:$Z$1,0),0),"")</f>
        <v/>
      </c>
      <c r="BR52" s="41" t="str">
        <f>IFERROR(VLOOKUP($B6,[1]Table2!$B$1:$Z$21,MATCH("xGD/90",[1]Table2!$B$1:$Z$1,0),0)-VLOOKUP(BR6,[1]Table2!$B$1:$Z$21,MATCH("xGD/90",[1]Table2!$B$1:$Z$1,0),0),"")</f>
        <v/>
      </c>
      <c r="BS52" s="41">
        <f>IFERROR(VLOOKUP($B6,[1]Table2!$B$1:$Z$21,MATCH("xGD/90",[1]Table2!$B$1:$Z$1,0),0)-VLOOKUP(BS6,[1]Table2!$B$1:$Z$21,MATCH("xGD/90",[1]Table2!$B$1:$Z$1,0),0),"")</f>
        <v>-0.4</v>
      </c>
      <c r="BT52" s="41" t="str">
        <f>IFERROR(VLOOKUP($B6,[1]Table2!$B$1:$Z$21,MATCH("xGD/90",[1]Table2!$B$1:$Z$1,0),0)-VLOOKUP(BT6,[1]Table2!$B$1:$Z$21,MATCH("xGD/90",[1]Table2!$B$1:$Z$1,0),0),"")</f>
        <v/>
      </c>
      <c r="BU52" s="41" t="str">
        <f>IFERROR(VLOOKUP($B6,[1]Table2!$B$1:$Z$21,MATCH("xGD/90",[1]Table2!$B$1:$Z$1,0),0)-VLOOKUP(BU6,[1]Table2!$B$1:$Z$21,MATCH("xGD/90",[1]Table2!$B$1:$Z$1,0),0),"")</f>
        <v/>
      </c>
      <c r="BV52" s="41" t="str">
        <f>IFERROR(VLOOKUP($B6,[1]Table2!$B$1:$Z$21,MATCH("xGD/90",[1]Table2!$B$1:$Z$1,0),0)-VLOOKUP(BV6,[1]Table2!$B$1:$Z$21,MATCH("xGD/90",[1]Table2!$B$1:$Z$1,0),0),"")</f>
        <v/>
      </c>
      <c r="BW52" s="41" t="str">
        <f>IFERROR(VLOOKUP($B6,[1]Table2!$B$1:$Z$21,MATCH("xGD/90",[1]Table2!$B$1:$Z$1,0),0)-VLOOKUP(BW6,[1]Table2!$B$1:$Z$21,MATCH("xGD/90",[1]Table2!$B$1:$Z$1,0),0),"")</f>
        <v/>
      </c>
      <c r="BX52" s="41" t="str">
        <f>IFERROR(VLOOKUP($B6,[1]Table2!$B$1:$Z$21,MATCH("xGD/90",[1]Table2!$B$1:$Z$1,0),0)-VLOOKUP(BX6,[1]Table2!$B$1:$Z$21,MATCH("xGD/90",[1]Table2!$B$1:$Z$1,0),0),"")</f>
        <v/>
      </c>
      <c r="BY52" s="41" t="str">
        <f>IFERROR(VLOOKUP($B6,[1]Table2!$B$1:$Z$21,MATCH("xGD/90",[1]Table2!$B$1:$Z$1,0),0)-VLOOKUP(BY6,[1]Table2!$B$1:$Z$21,MATCH("xGD/90",[1]Table2!$B$1:$Z$1,0),0),"")</f>
        <v/>
      </c>
      <c r="BZ52" s="41">
        <f>IFERROR(VLOOKUP($B6,[1]Table2!$B$1:$Z$21,MATCH("xGD/90",[1]Table2!$B$1:$Z$1,0),0)-VLOOKUP(BZ6,[1]Table2!$B$1:$Z$21,MATCH("xGD/90",[1]Table2!$B$1:$Z$1,0),0),"")</f>
        <v>-0.35</v>
      </c>
      <c r="CA52" s="41" t="str">
        <f>IFERROR(VLOOKUP($B6,[1]Table2!$B$1:$Z$21,MATCH("xGD/90",[1]Table2!$B$1:$Z$1,0),0)-VLOOKUP(CA6,[1]Table2!$B$1:$Z$21,MATCH("xGD/90",[1]Table2!$B$1:$Z$1,0),0),"")</f>
        <v/>
      </c>
      <c r="CB52" s="41" t="str">
        <f>IFERROR(VLOOKUP($B6,[1]Table2!$B$1:$Z$21,MATCH("xGD/90",[1]Table2!$B$1:$Z$1,0),0)-VLOOKUP(CB6,[1]Table2!$B$1:$Z$21,MATCH("xGD/90",[1]Table2!$B$1:$Z$1,0),0),"")</f>
        <v/>
      </c>
      <c r="CC52" s="41" t="str">
        <f>IFERROR(VLOOKUP($B6,[1]Table2!$B$1:$Z$21,MATCH("xGD/90",[1]Table2!$B$1:$Z$1,0),0)-VLOOKUP(CC6,[1]Table2!$B$1:$Z$21,MATCH("xGD/90",[1]Table2!$B$1:$Z$1,0),0),"")</f>
        <v/>
      </c>
      <c r="CD52" s="41">
        <f>IFERROR(VLOOKUP($B6,[1]Table2!$B$1:$Z$21,MATCH("xGD/90",[1]Table2!$B$1:$Z$1,0),0)-VLOOKUP(CD6,[1]Table2!$B$1:$Z$21,MATCH("xGD/90",[1]Table2!$B$1:$Z$1,0),0),"")</f>
        <v>-0.26</v>
      </c>
      <c r="CE52" s="41" t="str">
        <f>IFERROR(VLOOKUP($B6,[1]Table2!$B$1:$Z$21,MATCH("xGD/90",[1]Table2!$B$1:$Z$1,0),0)-VLOOKUP(CE6,[1]Table2!$B$1:$Z$21,MATCH("xGD/90",[1]Table2!$B$1:$Z$1,0),0),"")</f>
        <v/>
      </c>
      <c r="CF52" s="41" t="str">
        <f>IFERROR(VLOOKUP($B6,[1]Table2!$B$1:$Z$21,MATCH("xGD/90",[1]Table2!$B$1:$Z$1,0),0)-VLOOKUP(CF6,[1]Table2!$B$1:$Z$21,MATCH("xGD/90",[1]Table2!$B$1:$Z$1,0),0),"")</f>
        <v/>
      </c>
      <c r="CG52" s="41" t="str">
        <f>IFERROR(VLOOKUP($B6,[1]Table2!$B$1:$Z$21,MATCH("xGD/90",[1]Table2!$B$1:$Z$1,0),0)-VLOOKUP(CG6,[1]Table2!$B$1:$Z$21,MATCH("xGD/90",[1]Table2!$B$1:$Z$1,0),0),"")</f>
        <v/>
      </c>
      <c r="CH52" s="41" t="str">
        <f>IFERROR(VLOOKUP($B6,[1]Table2!$B$1:$Z$21,MATCH("xGD/90",[1]Table2!$B$1:$Z$1,0),0)-VLOOKUP(CH6,[1]Table2!$B$1:$Z$21,MATCH("xGD/90",[1]Table2!$B$1:$Z$1,0),0),"")</f>
        <v/>
      </c>
      <c r="CI52" s="41">
        <f>IFERROR(VLOOKUP($B6,[1]Table2!$B$1:$Z$21,MATCH("xGD/90",[1]Table2!$B$1:$Z$1,0),0)-VLOOKUP(CI6,[1]Table2!$B$1:$Z$21,MATCH("xGD/90",[1]Table2!$B$1:$Z$1,0),0),"")</f>
        <v>-0.8</v>
      </c>
      <c r="CJ52" s="41" t="str">
        <f>IFERROR(VLOOKUP($B6,[1]Table2!$B$1:$Z$21,MATCH("xGD/90",[1]Table2!$B$1:$Z$1,0),0)-VLOOKUP(CJ6,[1]Table2!$B$1:$Z$21,MATCH("xGD/90",[1]Table2!$B$1:$Z$1,0),0),"")</f>
        <v/>
      </c>
      <c r="CK52" s="41" t="str">
        <f>IFERROR(VLOOKUP($B6,[1]Table2!$B$1:$Z$21,MATCH("xGD/90",[1]Table2!$B$1:$Z$1,0),0)-VLOOKUP(CK6,[1]Table2!$B$1:$Z$21,MATCH("xGD/90",[1]Table2!$B$1:$Z$1,0),0),"")</f>
        <v/>
      </c>
      <c r="CL52" s="41" t="str">
        <f>IFERROR(VLOOKUP($B6,[1]Table2!$B$1:$Z$21,MATCH("xGD/90",[1]Table2!$B$1:$Z$1,0),0)-VLOOKUP(CL6,[1]Table2!$B$1:$Z$21,MATCH("xGD/90",[1]Table2!$B$1:$Z$1,0),0),"")</f>
        <v/>
      </c>
      <c r="CM52" s="41" t="str">
        <f>IFERROR(VLOOKUP($B6,[1]Table2!$B$1:$Z$21,MATCH("xGD/90",[1]Table2!$B$1:$Z$1,0),0)-VLOOKUP(CM6,[1]Table2!$B$1:$Z$21,MATCH("xGD/90",[1]Table2!$B$1:$Z$1,0),0),"")</f>
        <v/>
      </c>
      <c r="CN52" s="41">
        <f>IFERROR(VLOOKUP($B6,[1]Table2!$B$1:$Z$21,MATCH("xGD/90",[1]Table2!$B$1:$Z$1,0),0)-VLOOKUP(CN6,[1]Table2!$B$1:$Z$21,MATCH("xGD/90",[1]Table2!$B$1:$Z$1,0),0),"")</f>
        <v>-0.91</v>
      </c>
      <c r="CO52" s="41" t="str">
        <f>IFERROR(VLOOKUP($B6,[1]Table2!$B$1:$Z$21,MATCH("xGD/90",[1]Table2!$B$1:$Z$1,0),0)-VLOOKUP(CO6,[1]Table2!$B$1:$Z$21,MATCH("xGD/90",[1]Table2!$B$1:$Z$1,0),0),"")</f>
        <v/>
      </c>
      <c r="CP52" s="41" t="str">
        <f>IFERROR(VLOOKUP($B6,[1]Table2!$B$1:$Z$21,MATCH("xGD/90",[1]Table2!$B$1:$Z$1,0),0)-VLOOKUP(CP6,[1]Table2!$B$1:$Z$21,MATCH("xGD/90",[1]Table2!$B$1:$Z$1,0),0),"")</f>
        <v/>
      </c>
      <c r="CQ52" s="41" t="str">
        <f>IFERROR(VLOOKUP($B6,[1]Table2!$B$1:$Z$21,MATCH("xGD/90",[1]Table2!$B$1:$Z$1,0),0)-VLOOKUP(CQ6,[1]Table2!$B$1:$Z$21,MATCH("xGD/90",[1]Table2!$B$1:$Z$1,0),0),"")</f>
        <v/>
      </c>
      <c r="CR52" s="41" t="str">
        <f>IFERROR(VLOOKUP($B6,[1]Table2!$B$1:$Z$21,MATCH("xGD/90",[1]Table2!$B$1:$Z$1,0),0)-VLOOKUP(CR6,[1]Table2!$B$1:$Z$21,MATCH("xGD/90",[1]Table2!$B$1:$Z$1,0),0),"")</f>
        <v/>
      </c>
      <c r="CS52" s="41" t="str">
        <f>IFERROR(VLOOKUP($B6,[1]Table2!$B$1:$Z$21,MATCH("xGD/90",[1]Table2!$B$1:$Z$1,0),0)-VLOOKUP(CS6,[1]Table2!$B$1:$Z$21,MATCH("xGD/90",[1]Table2!$B$1:$Z$1,0),0),"")</f>
        <v/>
      </c>
      <c r="CT52" s="41" t="str">
        <f>IFERROR(VLOOKUP($B6,[1]Table2!$B$1:$Z$21,MATCH("xGD/90",[1]Table2!$B$1:$Z$1,0),0)-VLOOKUP(CT6,[1]Table2!$B$1:$Z$21,MATCH("xGD/90",[1]Table2!$B$1:$Z$1,0),0),"")</f>
        <v/>
      </c>
      <c r="CU52" s="41">
        <f>IFERROR(VLOOKUP($B6,[1]Table2!$B$1:$Z$21,MATCH("xGD/90",[1]Table2!$B$1:$Z$1,0),0)-VLOOKUP(CU6,[1]Table2!$B$1:$Z$21,MATCH("xGD/90",[1]Table2!$B$1:$Z$1,0),0),"")</f>
        <v>-0.31</v>
      </c>
      <c r="CV52" s="41" t="str">
        <f>IFERROR(VLOOKUP($B6,[1]Table2!$B$1:$Z$21,MATCH("xGD/90",[1]Table2!$B$1:$Z$1,0),0)-VLOOKUP(CV6,[1]Table2!$B$1:$Z$21,MATCH("xGD/90",[1]Table2!$B$1:$Z$1,0),0),"")</f>
        <v/>
      </c>
      <c r="CW52" s="41" t="str">
        <f>IFERROR(VLOOKUP($B6,[1]Table2!$B$1:$Z$21,MATCH("xGD/90",[1]Table2!$B$1:$Z$1,0),0)-VLOOKUP(CW6,[1]Table2!$B$1:$Z$21,MATCH("xGD/90",[1]Table2!$B$1:$Z$1,0),0),"")</f>
        <v/>
      </c>
      <c r="CX52" s="41" t="str">
        <f>IFERROR(VLOOKUP($B6,[1]Table2!$B$1:$Z$21,MATCH("xGD/90",[1]Table2!$B$1:$Z$1,0),0)-VLOOKUP(CX6,[1]Table2!$B$1:$Z$21,MATCH("xGD/90",[1]Table2!$B$1:$Z$1,0),0),"")</f>
        <v/>
      </c>
      <c r="CY52" s="41" t="str">
        <f>IFERROR(VLOOKUP($B6,[1]Table2!$B$1:$Z$21,MATCH("xGD/90",[1]Table2!$B$1:$Z$1,0),0)-VLOOKUP(CY6,[1]Table2!$B$1:$Z$21,MATCH("xGD/90",[1]Table2!$B$1:$Z$1,0),0),"")</f>
        <v/>
      </c>
      <c r="CZ52" s="41" t="str">
        <f>IFERROR(VLOOKUP($B6,[1]Table2!$B$1:$Z$21,MATCH("xGD/90",[1]Table2!$B$1:$Z$1,0),0)-VLOOKUP(CZ6,[1]Table2!$B$1:$Z$21,MATCH("xGD/90",[1]Table2!$B$1:$Z$1,0),0),"")</f>
        <v/>
      </c>
      <c r="DA52" s="41" t="str">
        <f>IFERROR(VLOOKUP($B6,[1]Table2!$B$1:$Z$21,MATCH("xGD/90",[1]Table2!$B$1:$Z$1,0),0)-VLOOKUP(DA6,[1]Table2!$B$1:$Z$21,MATCH("xGD/90",[1]Table2!$B$1:$Z$1,0),0),"")</f>
        <v/>
      </c>
      <c r="DB52" s="41">
        <f>IFERROR(VLOOKUP($B6,[1]Table2!$B$1:$Z$21,MATCH("xGD/90",[1]Table2!$B$1:$Z$1,0),0)-VLOOKUP(DB6,[1]Table2!$B$1:$Z$21,MATCH("xGD/90",[1]Table2!$B$1:$Z$1,0),0),"")</f>
        <v>-0.14000000000000001</v>
      </c>
      <c r="DC52" s="41" t="str">
        <f>IFERROR(VLOOKUP($B6,[1]Table2!$B$1:$Z$21,MATCH("xGD/90",[1]Table2!$B$1:$Z$1,0),0)-VLOOKUP(DC6,[1]Table2!$B$1:$Z$21,MATCH("xGD/90",[1]Table2!$B$1:$Z$1,0),0),"")</f>
        <v/>
      </c>
      <c r="DD52" s="41" t="str">
        <f>IFERROR(VLOOKUP($B6,[1]Table2!$B$1:$Z$21,MATCH("xGD/90",[1]Table2!$B$1:$Z$1,0),0)-VLOOKUP(DD6,[1]Table2!$B$1:$Z$21,MATCH("xGD/90",[1]Table2!$B$1:$Z$1,0),0),"")</f>
        <v/>
      </c>
      <c r="DE52" s="41" t="str">
        <f>IFERROR(VLOOKUP($B6,[1]Table2!$B$1:$Z$21,MATCH("xGD/90",[1]Table2!$B$1:$Z$1,0),0)-VLOOKUP(DE6,[1]Table2!$B$1:$Z$21,MATCH("xGD/90",[1]Table2!$B$1:$Z$1,0),0),"")</f>
        <v/>
      </c>
      <c r="DF52" s="41" t="str">
        <f>IFERROR(VLOOKUP($B6,[1]Table2!$B$1:$Z$21,MATCH("xGD/90",[1]Table2!$B$1:$Z$1,0),0)-VLOOKUP(DF6,[1]Table2!$B$1:$Z$21,MATCH("xGD/90",[1]Table2!$B$1:$Z$1,0),0),"")</f>
        <v/>
      </c>
      <c r="DG52" s="41" t="str">
        <f>IFERROR(VLOOKUP($B6,[1]Table2!$B$1:$Z$21,MATCH("xGD/90",[1]Table2!$B$1:$Z$1,0),0)-VLOOKUP(DG6,[1]Table2!$B$1:$Z$21,MATCH("xGD/90",[1]Table2!$B$1:$Z$1,0),0),"")</f>
        <v/>
      </c>
      <c r="DH52" s="41" t="str">
        <f>IFERROR(VLOOKUP($B6,[1]Table2!$B$1:$Z$21,MATCH("xGD/90",[1]Table2!$B$1:$Z$1,0),0)-VLOOKUP(DH6,[1]Table2!$B$1:$Z$21,MATCH("xGD/90",[1]Table2!$B$1:$Z$1,0),0),"")</f>
        <v/>
      </c>
      <c r="DI52" s="41" t="str">
        <f>IFERROR(VLOOKUP($B6,[1]Table2!$B$1:$Z$21,MATCH("xGD/90",[1]Table2!$B$1:$Z$1,0),0)-VLOOKUP(DI6,[1]Table2!$B$1:$Z$21,MATCH("xGD/90",[1]Table2!$B$1:$Z$1,0),0),"")</f>
        <v/>
      </c>
      <c r="DJ52" s="41" t="str">
        <f>IFERROR(VLOOKUP($B6,[1]Table2!$B$1:$Z$21,MATCH("xGD/90",[1]Table2!$B$1:$Z$1,0),0)-VLOOKUP(DJ6,[1]Table2!$B$1:$Z$21,MATCH("xGD/90",[1]Table2!$B$1:$Z$1,0),0),"")</f>
        <v/>
      </c>
      <c r="DK52" s="41" t="str">
        <f>IFERROR(VLOOKUP($B6,[1]Table2!$B$1:$Z$21,MATCH("xGD/90",[1]Table2!$B$1:$Z$1,0),0)-VLOOKUP(DK6,[1]Table2!$B$1:$Z$21,MATCH("xGD/90",[1]Table2!$B$1:$Z$1,0),0),"")</f>
        <v/>
      </c>
      <c r="DL52" s="41" t="str">
        <f>IFERROR(VLOOKUP($B6,[1]Table2!$B$1:$Z$21,MATCH("xGD/90",[1]Table2!$B$1:$Z$1,0),0)-VLOOKUP(DL6,[1]Table2!$B$1:$Z$21,MATCH("xGD/90",[1]Table2!$B$1:$Z$1,0),0),"")</f>
        <v/>
      </c>
      <c r="DM52" s="41" t="str">
        <f>IFERROR(VLOOKUP($B6,[1]Table2!$B$1:$Z$21,MATCH("xGD/90",[1]Table2!$B$1:$Z$1,0),0)-VLOOKUP(DM6,[1]Table2!$B$1:$Z$21,MATCH("xGD/90",[1]Table2!$B$1:$Z$1,0),0),"")</f>
        <v/>
      </c>
      <c r="DN52" s="41" t="str">
        <f>IFERROR(VLOOKUP($B6,[1]Table2!$B$1:$Z$21,MATCH("xGD/90",[1]Table2!$B$1:$Z$1,0),0)-VLOOKUP(DN6,[1]Table2!$B$1:$Z$21,MATCH("xGD/90",[1]Table2!$B$1:$Z$1,0),0),"")</f>
        <v/>
      </c>
      <c r="DO52" s="41" t="str">
        <f>IFERROR(VLOOKUP($B6,[1]Table2!$B$1:$Z$21,MATCH("xGD/90",[1]Table2!$B$1:$Z$1,0),0)-VLOOKUP(DO6,[1]Table2!$B$1:$Z$21,MATCH("xGD/90",[1]Table2!$B$1:$Z$1,0),0),"")</f>
        <v/>
      </c>
      <c r="DP52" s="41" t="str">
        <f>IFERROR(VLOOKUP($B6,[1]Table2!$B$1:$Z$21,MATCH("xGD/90",[1]Table2!$B$1:$Z$1,0),0)-VLOOKUP(DP6,[1]Table2!$B$1:$Z$21,MATCH("xGD/90",[1]Table2!$B$1:$Z$1,0),0),"")</f>
        <v/>
      </c>
      <c r="DQ52" s="41" t="str">
        <f>IFERROR(VLOOKUP($B6,[1]Table2!$B$1:$Z$21,MATCH("xGD/90",[1]Table2!$B$1:$Z$1,0),0)-VLOOKUP(DQ6,[1]Table2!$B$1:$Z$21,MATCH("xGD/90",[1]Table2!$B$1:$Z$1,0),0),"")</f>
        <v/>
      </c>
      <c r="DR52" s="41" t="str">
        <f>IFERROR(VLOOKUP($B6,[1]Table2!$B$1:$Z$21,MATCH("xGD/90",[1]Table2!$B$1:$Z$1,0),0)-VLOOKUP(DR6,[1]Table2!$B$1:$Z$21,MATCH("xGD/90",[1]Table2!$B$1:$Z$1,0),0),"")</f>
        <v/>
      </c>
      <c r="DS52" s="41" t="str">
        <f>IFERROR(VLOOKUP($B6,[1]Table2!$B$1:$Z$21,MATCH("xGD/90",[1]Table2!$B$1:$Z$1,0),0)-VLOOKUP(DS6,[1]Table2!$B$1:$Z$21,MATCH("xGD/90",[1]Table2!$B$1:$Z$1,0),0),"")</f>
        <v/>
      </c>
      <c r="DT52" s="41" t="str">
        <f>IFERROR(VLOOKUP($B6,[1]Table2!$B$1:$Z$21,MATCH("xGD/90",[1]Table2!$B$1:$Z$1,0),0)-VLOOKUP(DT6,[1]Table2!$B$1:$Z$21,MATCH("xGD/90",[1]Table2!$B$1:$Z$1,0),0),"")</f>
        <v/>
      </c>
      <c r="DU52" s="41" t="str">
        <f>IFERROR(VLOOKUP($B6,[1]Table2!$B$1:$Z$21,MATCH("xGD/90",[1]Table2!$B$1:$Z$1,0),0)-VLOOKUP(DU6,[1]Table2!$B$1:$Z$21,MATCH("xGD/90",[1]Table2!$B$1:$Z$1,0),0),"")</f>
        <v/>
      </c>
      <c r="DV52" s="41" t="str">
        <f>IFERROR(VLOOKUP($B6,[1]Table2!$B$1:$Z$21,MATCH("xGD/90",[1]Table2!$B$1:$Z$1,0),0)-VLOOKUP(DV6,[1]Table2!$B$1:$Z$21,MATCH("xGD/90",[1]Table2!$B$1:$Z$1,0),0),"")</f>
        <v/>
      </c>
      <c r="DW52" s="41" t="str">
        <f>IFERROR(VLOOKUP($B6,[1]Table2!$B$1:$Z$21,MATCH("xGD/90",[1]Table2!$B$1:$Z$1,0),0)-VLOOKUP(DW6,[1]Table2!$B$1:$Z$21,MATCH("xGD/90",[1]Table2!$B$1:$Z$1,0),0),"")</f>
        <v/>
      </c>
      <c r="DX52" s="41" t="str">
        <f>IFERROR(VLOOKUP($B6,[1]Table2!$B$1:$Z$21,MATCH("xGD/90",[1]Table2!$B$1:$Z$1,0),0)-VLOOKUP(DX6,[1]Table2!$B$1:$Z$21,MATCH("xGD/90",[1]Table2!$B$1:$Z$1,0),0),"")</f>
        <v/>
      </c>
      <c r="DY52" s="41" t="str">
        <f>IFERROR(VLOOKUP($B6,[1]Table2!$B$1:$Z$21,MATCH("xGD/90",[1]Table2!$B$1:$Z$1,0),0)-VLOOKUP(DY6,[1]Table2!$B$1:$Z$21,MATCH("xGD/90",[1]Table2!$B$1:$Z$1,0),0),"")</f>
        <v/>
      </c>
      <c r="DZ52" s="41" t="str">
        <f>IFERROR(VLOOKUP($B6,[1]Table2!$B$1:$Z$21,MATCH("xGD/90",[1]Table2!$B$1:$Z$1,0),0)-VLOOKUP(DZ6,[1]Table2!$B$1:$Z$21,MATCH("xGD/90",[1]Table2!$B$1:$Z$1,0),0),"")</f>
        <v/>
      </c>
      <c r="EA52" s="41" t="str">
        <f>IFERROR(VLOOKUP($B6,[1]Table2!$B$1:$Z$21,MATCH("xGD/90",[1]Table2!$B$1:$Z$1,0),0)-VLOOKUP(EA6,[1]Table2!$B$1:$Z$21,MATCH("xGD/90",[1]Table2!$B$1:$Z$1,0),0),"")</f>
        <v/>
      </c>
      <c r="EB52" s="41" t="str">
        <f>IFERROR(VLOOKUP($B6,[1]Table2!$B$1:$Z$21,MATCH("xGD/90",[1]Table2!$B$1:$Z$1,0),0)-VLOOKUP(EB6,[1]Table2!$B$1:$Z$21,MATCH("xGD/90",[1]Table2!$B$1:$Z$1,0),0),"")</f>
        <v/>
      </c>
      <c r="EC52" s="41" t="str">
        <f>IFERROR(VLOOKUP($B6,[1]Table2!$B$1:$Z$21,MATCH("xGD/90",[1]Table2!$B$1:$Z$1,0),0)-VLOOKUP(EC6,[1]Table2!$B$1:$Z$21,MATCH("xGD/90",[1]Table2!$B$1:$Z$1,0),0),"")</f>
        <v/>
      </c>
      <c r="ED52" s="41" t="str">
        <f>IFERROR(VLOOKUP($B6,[1]Table2!$B$1:$Z$21,MATCH("xGD/90",[1]Table2!$B$1:$Z$1,0),0)-VLOOKUP(ED6,[1]Table2!$B$1:$Z$21,MATCH("xGD/90",[1]Table2!$B$1:$Z$1,0),0),"")</f>
        <v/>
      </c>
      <c r="EE52" s="41" t="str">
        <f>IFERROR(VLOOKUP($B6,[1]Table2!$B$1:$Z$21,MATCH("xGD/90",[1]Table2!$B$1:$Z$1,0),0)-VLOOKUP(EE6,[1]Table2!$B$1:$Z$21,MATCH("xGD/90",[1]Table2!$B$1:$Z$1,0),0),"")</f>
        <v/>
      </c>
      <c r="EF52" s="41" t="str">
        <f>IFERROR(VLOOKUP($B6,[1]Table2!$B$1:$Z$21,MATCH("xGD/90",[1]Table2!$B$1:$Z$1,0),0)-VLOOKUP(EF6,[1]Table2!$B$1:$Z$21,MATCH("xGD/90",[1]Table2!$B$1:$Z$1,0),0),"")</f>
        <v/>
      </c>
      <c r="EG52" s="41" t="str">
        <f>IFERROR(VLOOKUP($B6,[1]Table2!$B$1:$Z$21,MATCH("xGD/90",[1]Table2!$B$1:$Z$1,0),0)-VLOOKUP(EG6,[1]Table2!$B$1:$Z$21,MATCH("xGD/90",[1]Table2!$B$1:$Z$1,0),0),"")</f>
        <v/>
      </c>
      <c r="EH52" s="41" t="str">
        <f>IFERROR(VLOOKUP($B6,[1]Table2!$B$1:$Z$21,MATCH("xGD/90",[1]Table2!$B$1:$Z$1,0),0)-VLOOKUP(EH6,[1]Table2!$B$1:$Z$21,MATCH("xGD/90",[1]Table2!$B$1:$Z$1,0),0),"")</f>
        <v/>
      </c>
      <c r="EI52" s="41" t="str">
        <f>IFERROR(VLOOKUP($B6,[1]Table2!$B$1:$Z$21,MATCH("xGD/90",[1]Table2!$B$1:$Z$1,0),0)-VLOOKUP(EI6,[1]Table2!$B$1:$Z$21,MATCH("xGD/90",[1]Table2!$B$1:$Z$1,0),0),"")</f>
        <v/>
      </c>
      <c r="EJ52" s="41" t="str">
        <f>IFERROR(VLOOKUP($B6,[1]Table2!$B$1:$Z$21,MATCH("xGD/90",[1]Table2!$B$1:$Z$1,0),0)-VLOOKUP(EJ6,[1]Table2!$B$1:$Z$21,MATCH("xGD/90",[1]Table2!$B$1:$Z$1,0),0),"")</f>
        <v/>
      </c>
      <c r="EK52" s="41" t="str">
        <f>IFERROR(VLOOKUP($B6,[1]Table2!$B$1:$Z$21,MATCH("xGD/90",[1]Table2!$B$1:$Z$1,0),0)-VLOOKUP(EK6,[1]Table2!$B$1:$Z$21,MATCH("xGD/90",[1]Table2!$B$1:$Z$1,0),0),"")</f>
        <v/>
      </c>
      <c r="EL52" s="41" t="str">
        <f>IFERROR(VLOOKUP($B6,[1]Table2!$B$1:$Z$21,MATCH("xGD/90",[1]Table2!$B$1:$Z$1,0),0)-VLOOKUP(EL6,[1]Table2!$B$1:$Z$21,MATCH("xGD/90",[1]Table2!$B$1:$Z$1,0),0),"")</f>
        <v/>
      </c>
      <c r="EM52" s="41" t="str">
        <f>IFERROR(VLOOKUP($B6,[1]Table2!$B$1:$Z$21,MATCH("xGD/90",[1]Table2!$B$1:$Z$1,0),0)-VLOOKUP(EM6,[1]Table2!$B$1:$Z$21,MATCH("xGD/90",[1]Table2!$B$1:$Z$1,0),0),"")</f>
        <v/>
      </c>
      <c r="EN52" s="41" t="str">
        <f>IFERROR(VLOOKUP($B6,[1]Table2!$B$1:$Z$21,MATCH("xGD/90",[1]Table2!$B$1:$Z$1,0),0)-VLOOKUP(EN6,[1]Table2!$B$1:$Z$21,MATCH("xGD/90",[1]Table2!$B$1:$Z$1,0),0),"")</f>
        <v/>
      </c>
      <c r="EO52" s="41" t="str">
        <f>IFERROR(VLOOKUP($B6,[1]Table2!$B$1:$Z$21,MATCH("xGD/90",[1]Table2!$B$1:$Z$1,0),0)-VLOOKUP(EO6,[1]Table2!$B$1:$Z$21,MATCH("xGD/90",[1]Table2!$B$1:$Z$1,0),0),"")</f>
        <v/>
      </c>
      <c r="EP52" s="41" t="str">
        <f>IFERROR(VLOOKUP($B6,[1]Table2!$B$1:$Z$21,MATCH("xGD/90",[1]Table2!$B$1:$Z$1,0),0)-VLOOKUP(EP6,[1]Table2!$B$1:$Z$21,MATCH("xGD/90",[1]Table2!$B$1:$Z$1,0),0),"")</f>
        <v/>
      </c>
      <c r="EQ52" s="41" t="str">
        <f>IFERROR(VLOOKUP($B6,[1]Table2!$B$1:$Z$21,MATCH("xGD/90",[1]Table2!$B$1:$Z$1,0),0)-VLOOKUP(EQ6,[1]Table2!$B$1:$Z$21,MATCH("xGD/90",[1]Table2!$B$1:$Z$1,0),0),"")</f>
        <v/>
      </c>
      <c r="ER52" s="41" t="str">
        <f>IFERROR(VLOOKUP($B6,[1]Table2!$B$1:$Z$21,MATCH("xGD/90",[1]Table2!$B$1:$Z$1,0),0)-VLOOKUP(ER6,[1]Table2!$B$1:$Z$21,MATCH("xGD/90",[1]Table2!$B$1:$Z$1,0),0),"")</f>
        <v/>
      </c>
      <c r="ES52" s="41" t="str">
        <f>IFERROR(VLOOKUP($B6,[1]Table2!$B$1:$Z$21,MATCH("xGD/90",[1]Table2!$B$1:$Z$1,0),0)-VLOOKUP(ES6,[1]Table2!$B$1:$Z$21,MATCH("xGD/90",[1]Table2!$B$1:$Z$1,0),0),"")</f>
        <v/>
      </c>
      <c r="ET52" s="41" t="str">
        <f>IFERROR(VLOOKUP($B6,[1]Table2!$B$1:$Z$21,MATCH("xGD/90",[1]Table2!$B$1:$Z$1,0),0)-VLOOKUP(ET6,[1]Table2!$B$1:$Z$21,MATCH("xGD/90",[1]Table2!$B$1:$Z$1,0),0),"")</f>
        <v/>
      </c>
      <c r="EU52" s="41">
        <f>IFERROR(VLOOKUP($B6,[1]Table2!$B$1:$Z$21,MATCH("xGD/90",[1]Table2!$B$1:$Z$1,0),0)-VLOOKUP(EU6,[1]Table2!$B$1:$Z$21,MATCH("xGD/90",[1]Table2!$B$1:$Z$1,0),0),"")</f>
        <v>-0.76</v>
      </c>
      <c r="EV52" s="41" t="str">
        <f>IFERROR(VLOOKUP($B6,[1]Table2!$B$1:$Z$21,MATCH("xGD/90",[1]Table2!$B$1:$Z$1,0),0)-VLOOKUP(EV6,[1]Table2!$B$1:$Z$21,MATCH("xGD/90",[1]Table2!$B$1:$Z$1,0),0),"")</f>
        <v/>
      </c>
      <c r="EW52" s="41" t="str">
        <f>IFERROR(VLOOKUP($B6,[1]Table2!$B$1:$Z$21,MATCH("xGD/90",[1]Table2!$B$1:$Z$1,0),0)-VLOOKUP(EW6,[1]Table2!$B$1:$Z$21,MATCH("xGD/90",[1]Table2!$B$1:$Z$1,0),0),"")</f>
        <v/>
      </c>
      <c r="EX52" s="41" t="str">
        <f>IFERROR(VLOOKUP($B6,[1]Table2!$B$1:$Z$21,MATCH("xGD/90",[1]Table2!$B$1:$Z$1,0),0)-VLOOKUP(EX6,[1]Table2!$B$1:$Z$21,MATCH("xGD/90",[1]Table2!$B$1:$Z$1,0),0),"")</f>
        <v/>
      </c>
      <c r="EY52" s="41">
        <f>IFERROR(VLOOKUP($B6,[1]Table2!$B$1:$Z$21,MATCH("xGD/90",[1]Table2!$B$1:$Z$1,0),0)-VLOOKUP(EY6,[1]Table2!$B$1:$Z$21,MATCH("xGD/90",[1]Table2!$B$1:$Z$1,0),0),"")</f>
        <v>-0.43</v>
      </c>
      <c r="EZ52" s="41" t="str">
        <f>IFERROR(VLOOKUP($B6,[1]Table2!$B$1:$Z$21,MATCH("xGD/90",[1]Table2!$B$1:$Z$1,0),0)-VLOOKUP(EZ6,[1]Table2!$B$1:$Z$21,MATCH("xGD/90",[1]Table2!$B$1:$Z$1,0),0),"")</f>
        <v/>
      </c>
      <c r="FA52" s="41" t="str">
        <f>IFERROR(VLOOKUP($B6,[1]Table2!$B$1:$Z$21,MATCH("xGD/90",[1]Table2!$B$1:$Z$1,0),0)-VLOOKUP(FA6,[1]Table2!$B$1:$Z$21,MATCH("xGD/90",[1]Table2!$B$1:$Z$1,0),0),"")</f>
        <v/>
      </c>
      <c r="FB52" s="41">
        <f>IFERROR(VLOOKUP($B6,[1]Table2!$B$1:$Z$21,MATCH("xGD/90",[1]Table2!$B$1:$Z$1,0),0)-VLOOKUP(FB6,[1]Table2!$B$1:$Z$21,MATCH("xGD/90",[1]Table2!$B$1:$Z$1,0),0),"")</f>
        <v>-1.1000000000000001</v>
      </c>
      <c r="FC52" s="41" t="str">
        <f>IFERROR(VLOOKUP($B6,[1]Table2!$B$1:$Z$21,MATCH("xGD/90",[1]Table2!$B$1:$Z$1,0),0)-VLOOKUP(FC6,[1]Table2!$B$1:$Z$21,MATCH("xGD/90",[1]Table2!$B$1:$Z$1,0),0),"")</f>
        <v/>
      </c>
      <c r="FD52" s="41" t="str">
        <f>IFERROR(VLOOKUP($B6,[1]Table2!$B$1:$Z$21,MATCH("xGD/90",[1]Table2!$B$1:$Z$1,0),0)-VLOOKUP(FD6,[1]Table2!$B$1:$Z$21,MATCH("xGD/90",[1]Table2!$B$1:$Z$1,0),0),"")</f>
        <v/>
      </c>
      <c r="FE52" s="41" t="str">
        <f>IFERROR(VLOOKUP($B6,[1]Table2!$B$1:$Z$21,MATCH("xGD/90",[1]Table2!$B$1:$Z$1,0),0)-VLOOKUP(FE6,[1]Table2!$B$1:$Z$21,MATCH("xGD/90",[1]Table2!$B$1:$Z$1,0),0),"")</f>
        <v/>
      </c>
      <c r="FF52" s="41" t="str">
        <f>IFERROR(VLOOKUP($B6,[1]Table2!$B$1:$Z$21,MATCH("xGD/90",[1]Table2!$B$1:$Z$1,0),0)-VLOOKUP(FF6,[1]Table2!$B$1:$Z$21,MATCH("xGD/90",[1]Table2!$B$1:$Z$1,0),0),"")</f>
        <v/>
      </c>
      <c r="FG52" s="41" t="str">
        <f>IFERROR(VLOOKUP($B6,[1]Table2!$B$1:$Z$21,MATCH("xGD/90",[1]Table2!$B$1:$Z$1,0),0)-VLOOKUP(FG6,[1]Table2!$B$1:$Z$21,MATCH("xGD/90",[1]Table2!$B$1:$Z$1,0),0),"")</f>
        <v/>
      </c>
      <c r="FH52" s="41" t="str">
        <f>IFERROR(VLOOKUP($B6,[1]Table2!$B$1:$Z$21,MATCH("xGD/90",[1]Table2!$B$1:$Z$1,0),0)-VLOOKUP(FH6,[1]Table2!$B$1:$Z$21,MATCH("xGD/90",[1]Table2!$B$1:$Z$1,0),0),"")</f>
        <v/>
      </c>
      <c r="FI52" s="41" t="str">
        <f>IFERROR(VLOOKUP($B6,[1]Table2!$B$1:$Z$21,MATCH("xGD/90",[1]Table2!$B$1:$Z$1,0),0)-VLOOKUP(FI6,[1]Table2!$B$1:$Z$21,MATCH("xGD/90",[1]Table2!$B$1:$Z$1,0),0),"")</f>
        <v/>
      </c>
      <c r="FJ52" s="41" t="str">
        <f>IFERROR(VLOOKUP($B6,[1]Table2!$B$1:$Z$21,MATCH("xGD/90",[1]Table2!$B$1:$Z$1,0),0)-VLOOKUP(FJ6,[1]Table2!$B$1:$Z$21,MATCH("xGD/90",[1]Table2!$B$1:$Z$1,0),0),"")</f>
        <v/>
      </c>
      <c r="FK52" s="41" t="str">
        <f>IFERROR(VLOOKUP($B6,[1]Table2!$B$1:$Z$21,MATCH("xGD/90",[1]Table2!$B$1:$Z$1,0),0)-VLOOKUP(FK6,[1]Table2!$B$1:$Z$21,MATCH("xGD/90",[1]Table2!$B$1:$Z$1,0),0),"")</f>
        <v/>
      </c>
      <c r="FL52" s="41" t="str">
        <f>IFERROR(VLOOKUP($B6,[1]Table2!$B$1:$Z$21,MATCH("xGD/90",[1]Table2!$B$1:$Z$1,0),0)-VLOOKUP(FL6,[1]Table2!$B$1:$Z$21,MATCH("xGD/90",[1]Table2!$B$1:$Z$1,0),0),"")</f>
        <v/>
      </c>
      <c r="FM52" s="41">
        <f>IFERROR(VLOOKUP($B6,[1]Table2!$B$1:$Z$21,MATCH("xGD/90",[1]Table2!$B$1:$Z$1,0),0)-VLOOKUP(FM6,[1]Table2!$B$1:$Z$21,MATCH("xGD/90",[1]Table2!$B$1:$Z$1,0),0),"")</f>
        <v>-0.92999999999999994</v>
      </c>
      <c r="FN52" s="41" t="str">
        <f>IFERROR(VLOOKUP($B6,[1]Table2!$B$1:$Z$21,MATCH("xGD/90",[1]Table2!$B$1:$Z$1,0),0)-VLOOKUP(FN6,[1]Table2!$B$1:$Z$21,MATCH("xGD/90",[1]Table2!$B$1:$Z$1,0),0),"")</f>
        <v/>
      </c>
      <c r="FO52" s="41" t="str">
        <f>IFERROR(VLOOKUP($B6,[1]Table2!$B$1:$Z$21,MATCH("xGD/90",[1]Table2!$B$1:$Z$1,0),0)-VLOOKUP(FO6,[1]Table2!$B$1:$Z$21,MATCH("xGD/90",[1]Table2!$B$1:$Z$1,0),0),"")</f>
        <v/>
      </c>
      <c r="FP52" s="41" t="str">
        <f>IFERROR(VLOOKUP($B6,[1]Table2!$B$1:$Z$21,MATCH("xGD/90",[1]Table2!$B$1:$Z$1,0),0)-VLOOKUP(FP6,[1]Table2!$B$1:$Z$21,MATCH("xGD/90",[1]Table2!$B$1:$Z$1,0),0),"")</f>
        <v/>
      </c>
      <c r="FQ52" s="41" t="str">
        <f>IFERROR(VLOOKUP($B6,[1]Table2!$B$1:$Z$21,MATCH("xGD/90",[1]Table2!$B$1:$Z$1,0),0)-VLOOKUP(FQ6,[1]Table2!$B$1:$Z$21,MATCH("xGD/90",[1]Table2!$B$1:$Z$1,0),0),"")</f>
        <v/>
      </c>
      <c r="FR52" s="41" t="str">
        <f>IFERROR(VLOOKUP($B6,[1]Table2!$B$1:$Z$21,MATCH("xGD/90",[1]Table2!$B$1:$Z$1,0),0)-VLOOKUP(FR6,[1]Table2!$B$1:$Z$21,MATCH("xGD/90",[1]Table2!$B$1:$Z$1,0),0),"")</f>
        <v/>
      </c>
      <c r="FS52" s="41" t="str">
        <f>IFERROR(VLOOKUP($B6,[1]Table2!$B$1:$Z$21,MATCH("xGD/90",[1]Table2!$B$1:$Z$1,0),0)-VLOOKUP(FS6,[1]Table2!$B$1:$Z$21,MATCH("xGD/90",[1]Table2!$B$1:$Z$1,0),0),"")</f>
        <v/>
      </c>
      <c r="FT52" s="41">
        <f>IFERROR(VLOOKUP($B6,[1]Table2!$B$1:$Z$21,MATCH("xGD/90",[1]Table2!$B$1:$Z$1,0),0)-VLOOKUP(FT6,[1]Table2!$B$1:$Z$21,MATCH("xGD/90",[1]Table2!$B$1:$Z$1,0),0),"")</f>
        <v>-6.9999999999999951E-2</v>
      </c>
      <c r="FU52" s="41" t="str">
        <f>IFERROR(VLOOKUP($B6,[1]Table2!$B$1:$Z$21,MATCH("xGD/90",[1]Table2!$B$1:$Z$1,0),0)-VLOOKUP(FU6,[1]Table2!$B$1:$Z$21,MATCH("xGD/90",[1]Table2!$B$1:$Z$1,0),0),"")</f>
        <v/>
      </c>
      <c r="FV52" s="41" t="str">
        <f>IFERROR(VLOOKUP($B6,[1]Table2!$B$1:$Z$21,MATCH("xGD/90",[1]Table2!$B$1:$Z$1,0),0)-VLOOKUP(FV6,[1]Table2!$B$1:$Z$21,MATCH("xGD/90",[1]Table2!$B$1:$Z$1,0),0),"")</f>
        <v/>
      </c>
      <c r="FW52" s="41" t="str">
        <f>IFERROR(VLOOKUP($B6,[1]Table2!$B$1:$Z$21,MATCH("xGD/90",[1]Table2!$B$1:$Z$1,0),0)-VLOOKUP(FW6,[1]Table2!$B$1:$Z$21,MATCH("xGD/90",[1]Table2!$B$1:$Z$1,0),0),"")</f>
        <v/>
      </c>
      <c r="FX52" s="41" t="str">
        <f>IFERROR(VLOOKUP($B6,[1]Table2!$B$1:$Z$21,MATCH("xGD/90",[1]Table2!$B$1:$Z$1,0),0)-VLOOKUP(FX6,[1]Table2!$B$1:$Z$21,MATCH("xGD/90",[1]Table2!$B$1:$Z$1,0),0),"")</f>
        <v/>
      </c>
      <c r="FY52" s="41" t="str">
        <f>IFERROR(VLOOKUP($B6,[1]Table2!$B$1:$Z$21,MATCH("xGD/90",[1]Table2!$B$1:$Z$1,0),0)-VLOOKUP(FY6,[1]Table2!$B$1:$Z$21,MATCH("xGD/90",[1]Table2!$B$1:$Z$1,0),0),"")</f>
        <v/>
      </c>
      <c r="FZ52" s="41" t="str">
        <f>IFERROR(VLOOKUP($B6,[1]Table2!$B$1:$Z$21,MATCH("xGD/90",[1]Table2!$B$1:$Z$1,0),0)-VLOOKUP(FZ6,[1]Table2!$B$1:$Z$21,MATCH("xGD/90",[1]Table2!$B$1:$Z$1,0),0),"")</f>
        <v/>
      </c>
      <c r="GA52" s="41" t="str">
        <f>IFERROR(VLOOKUP($B6,[1]Table2!$B$1:$Z$21,MATCH("xGD/90",[1]Table2!$B$1:$Z$1,0),0)-VLOOKUP(GA6,[1]Table2!$B$1:$Z$21,MATCH("xGD/90",[1]Table2!$B$1:$Z$1,0),0),"")</f>
        <v/>
      </c>
      <c r="GB52" s="41" t="str">
        <f>IFERROR(VLOOKUP($B6,[1]Table2!$B$1:$Z$21,MATCH("xGD/90",[1]Table2!$B$1:$Z$1,0),0)-VLOOKUP(GB6,[1]Table2!$B$1:$Z$21,MATCH("xGD/90",[1]Table2!$B$1:$Z$1,0),0),"")</f>
        <v/>
      </c>
      <c r="GC52" s="41" t="str">
        <f>IFERROR(VLOOKUP($B6,[1]Table2!$B$1:$Z$21,MATCH("xGD/90",[1]Table2!$B$1:$Z$1,0),0)-VLOOKUP(GC6,[1]Table2!$B$1:$Z$21,MATCH("xGD/90",[1]Table2!$B$1:$Z$1,0),0),"")</f>
        <v/>
      </c>
      <c r="GD52" s="41" t="str">
        <f>IFERROR(VLOOKUP($B6,[1]Table2!$B$1:$Z$21,MATCH("xGD/90",[1]Table2!$B$1:$Z$1,0),0)-VLOOKUP(GD6,[1]Table2!$B$1:$Z$21,MATCH("xGD/90",[1]Table2!$B$1:$Z$1,0),0),"")</f>
        <v/>
      </c>
      <c r="GE52" s="41" t="str">
        <f>IFERROR(VLOOKUP($B6,[1]Table2!$B$1:$Z$21,MATCH("xGD/90",[1]Table2!$B$1:$Z$1,0),0)-VLOOKUP(GE6,[1]Table2!$B$1:$Z$21,MATCH("xGD/90",[1]Table2!$B$1:$Z$1,0),0),"")</f>
        <v/>
      </c>
      <c r="GF52" s="41" t="str">
        <f>IFERROR(VLOOKUP($B6,[1]Table2!$B$1:$Z$21,MATCH("xGD/90",[1]Table2!$B$1:$Z$1,0),0)-VLOOKUP(GF6,[1]Table2!$B$1:$Z$21,MATCH("xGD/90",[1]Table2!$B$1:$Z$1,0),0),"")</f>
        <v/>
      </c>
      <c r="GG52" s="41" t="str">
        <f>IFERROR(VLOOKUP($B6,[1]Table2!$B$1:$Z$21,MATCH("xGD/90",[1]Table2!$B$1:$Z$1,0),0)-VLOOKUP(GG6,[1]Table2!$B$1:$Z$21,MATCH("xGD/90",[1]Table2!$B$1:$Z$1,0),0),"")</f>
        <v/>
      </c>
      <c r="GH52" s="41">
        <f>IFERROR(VLOOKUP($B6,[1]Table2!$B$1:$Z$21,MATCH("xGD/90",[1]Table2!$B$1:$Z$1,0),0)-VLOOKUP(GH6,[1]Table2!$B$1:$Z$21,MATCH("xGD/90",[1]Table2!$B$1:$Z$1,0),0),"")</f>
        <v>-1.45</v>
      </c>
      <c r="GI52" s="41" t="str">
        <f>IFERROR(VLOOKUP($B6,[1]Table2!$B$1:$Z$21,MATCH("xGD/90",[1]Table2!$B$1:$Z$1,0),0)-VLOOKUP(GI6,[1]Table2!$B$1:$Z$21,MATCH("xGD/90",[1]Table2!$B$1:$Z$1,0),0),"")</f>
        <v/>
      </c>
      <c r="GJ52" s="41" t="str">
        <f>IFERROR(VLOOKUP($B6,[1]Table2!$B$1:$Z$21,MATCH("xGD/90",[1]Table2!$B$1:$Z$1,0),0)-VLOOKUP(GJ6,[1]Table2!$B$1:$Z$21,MATCH("xGD/90",[1]Table2!$B$1:$Z$1,0),0),"")</f>
        <v/>
      </c>
      <c r="GK52" s="41" t="str">
        <f>IFERROR(VLOOKUP($B6,[1]Table2!$B$1:$Z$21,MATCH("xGD/90",[1]Table2!$B$1:$Z$1,0),0)-VLOOKUP(GK6,[1]Table2!$B$1:$Z$21,MATCH("xGD/90",[1]Table2!$B$1:$Z$1,0),0),"")</f>
        <v/>
      </c>
      <c r="GL52" s="41" t="str">
        <f>IFERROR(VLOOKUP($B6,[1]Table2!$B$1:$Z$21,MATCH("xGD/90",[1]Table2!$B$1:$Z$1,0),0)-VLOOKUP(GL6,[1]Table2!$B$1:$Z$21,MATCH("xGD/90",[1]Table2!$B$1:$Z$1,0),0),"")</f>
        <v/>
      </c>
      <c r="GM52" s="41" t="str">
        <f>IFERROR(VLOOKUP($B6,[1]Table2!$B$1:$Z$21,MATCH("xGD/90",[1]Table2!$B$1:$Z$1,0),0)-VLOOKUP(GM6,[1]Table2!$B$1:$Z$21,MATCH("xGD/90",[1]Table2!$B$1:$Z$1,0),0),"")</f>
        <v/>
      </c>
      <c r="GN52" s="41" t="str">
        <f>IFERROR(VLOOKUP($B6,[1]Table2!$B$1:$Z$21,MATCH("xGD/90",[1]Table2!$B$1:$Z$1,0),0)-VLOOKUP(GN6,[1]Table2!$B$1:$Z$21,MATCH("xGD/90",[1]Table2!$B$1:$Z$1,0),0),"")</f>
        <v/>
      </c>
      <c r="GO52" s="41">
        <f>IFERROR(VLOOKUP($B6,[1]Table2!$B$1:$Z$21,MATCH("xGD/90",[1]Table2!$B$1:$Z$1,0),0)-VLOOKUP(GO6,[1]Table2!$B$1:$Z$21,MATCH("xGD/90",[1]Table2!$B$1:$Z$1,0),0),"")</f>
        <v>-1.47</v>
      </c>
      <c r="GP52" s="41" t="str">
        <f>IFERROR(VLOOKUP($B6,[1]Table2!$B$1:$Z$21,MATCH("xGD/90",[1]Table2!$B$1:$Z$1,0),0)-VLOOKUP(GP6,[1]Table2!$B$1:$Z$21,MATCH("xGD/90",[1]Table2!$B$1:$Z$1,0),0),"")</f>
        <v/>
      </c>
      <c r="GQ52" s="41" t="str">
        <f>IFERROR(VLOOKUP($B6,[1]Table2!$B$1:$Z$21,MATCH("xGD/90",[1]Table2!$B$1:$Z$1,0),0)-VLOOKUP(GQ6,[1]Table2!$B$1:$Z$21,MATCH("xGD/90",[1]Table2!$B$1:$Z$1,0),0),"")</f>
        <v/>
      </c>
      <c r="GR52" s="41" t="str">
        <f>IFERROR(VLOOKUP($B6,[1]Table2!$B$1:$Z$21,MATCH("xGD/90",[1]Table2!$B$1:$Z$1,0),0)-VLOOKUP(GR6,[1]Table2!$B$1:$Z$21,MATCH("xGD/90",[1]Table2!$B$1:$Z$1,0),0),"")</f>
        <v/>
      </c>
      <c r="GS52" s="41" t="str">
        <f>IFERROR(VLOOKUP($B6,[1]Table2!$B$1:$Z$21,MATCH("xGD/90",[1]Table2!$B$1:$Z$1,0),0)-VLOOKUP(GS6,[1]Table2!$B$1:$Z$21,MATCH("xGD/90",[1]Table2!$B$1:$Z$1,0),0),"")</f>
        <v/>
      </c>
      <c r="GT52" s="41" t="str">
        <f>IFERROR(VLOOKUP($B6,[1]Table2!$B$1:$Z$21,MATCH("xGD/90",[1]Table2!$B$1:$Z$1,0),0)-VLOOKUP(GT6,[1]Table2!$B$1:$Z$21,MATCH("xGD/90",[1]Table2!$B$1:$Z$1,0),0),"")</f>
        <v/>
      </c>
      <c r="GU52" s="41" t="str">
        <f>IFERROR(VLOOKUP($B6,[1]Table2!$B$1:$Z$21,MATCH("xGD/90",[1]Table2!$B$1:$Z$1,0),0)-VLOOKUP(GU6,[1]Table2!$B$1:$Z$21,MATCH("xGD/90",[1]Table2!$B$1:$Z$1,0),0),"")</f>
        <v/>
      </c>
      <c r="GV52" s="41">
        <f>IFERROR(VLOOKUP($B6,[1]Table2!$B$1:$Z$21,MATCH("xGD/90",[1]Table2!$B$1:$Z$1,0),0)-VLOOKUP(GV6,[1]Table2!$B$1:$Z$21,MATCH("xGD/90",[1]Table2!$B$1:$Z$1,0),0),"")</f>
        <v>-0.28999999999999998</v>
      </c>
      <c r="GW52" s="41" t="str">
        <f>IFERROR(VLOOKUP($B6,[1]Table2!$B$1:$Z$21,MATCH("xGD/90",[1]Table2!$B$1:$Z$1,0),0)-VLOOKUP(GW6,[1]Table2!$B$1:$Z$21,MATCH("xGD/90",[1]Table2!$B$1:$Z$1,0),0),"")</f>
        <v/>
      </c>
      <c r="GX52" s="41" t="str">
        <f>IFERROR(VLOOKUP($B6,[1]Table2!$B$1:$Z$21,MATCH("xGD/90",[1]Table2!$B$1:$Z$1,0),0)-VLOOKUP(GX6,[1]Table2!$B$1:$Z$21,MATCH("xGD/90",[1]Table2!$B$1:$Z$1,0),0),"")</f>
        <v/>
      </c>
      <c r="GY52" s="41" t="str">
        <f>IFERROR(VLOOKUP($B6,[1]Table2!$B$1:$Z$21,MATCH("xGD/90",[1]Table2!$B$1:$Z$1,0),0)-VLOOKUP(GY6,[1]Table2!$B$1:$Z$21,MATCH("xGD/90",[1]Table2!$B$1:$Z$1,0),0),"")</f>
        <v/>
      </c>
      <c r="GZ52" s="41" t="str">
        <f>IFERROR(VLOOKUP($B6,[1]Table2!$B$1:$Z$21,MATCH("xGD/90",[1]Table2!$B$1:$Z$1,0),0)-VLOOKUP(GZ6,[1]Table2!$B$1:$Z$21,MATCH("xGD/90",[1]Table2!$B$1:$Z$1,0),0),"")</f>
        <v/>
      </c>
      <c r="HA52" s="41" t="str">
        <f>IFERROR(VLOOKUP($B6,[1]Table2!$B$1:$Z$21,MATCH("xGD/90",[1]Table2!$B$1:$Z$1,0),0)-VLOOKUP(HA6,[1]Table2!$B$1:$Z$21,MATCH("xGD/90",[1]Table2!$B$1:$Z$1,0),0),"")</f>
        <v/>
      </c>
      <c r="HB52" s="41" t="str">
        <f>IFERROR(VLOOKUP($B6,[1]Table2!$B$1:$Z$21,MATCH("xGD/90",[1]Table2!$B$1:$Z$1,0),0)-VLOOKUP(HB6,[1]Table2!$B$1:$Z$21,MATCH("xGD/90",[1]Table2!$B$1:$Z$1,0),0),"")</f>
        <v/>
      </c>
      <c r="HC52" s="41">
        <f>IFERROR(VLOOKUP($B6,[1]Table2!$B$1:$Z$21,MATCH("xGD/90",[1]Table2!$B$1:$Z$1,0),0)-VLOOKUP(HC6,[1]Table2!$B$1:$Z$21,MATCH("xGD/90",[1]Table2!$B$1:$Z$1,0),0),"")</f>
        <v>-2.0499999999999998</v>
      </c>
      <c r="HD52" s="41" t="str">
        <f>IFERROR(VLOOKUP($B6,[1]Table2!$B$1:$Z$21,MATCH("xGD/90",[1]Table2!$B$1:$Z$1,0),0)-VLOOKUP(HD6,[1]Table2!$B$1:$Z$21,MATCH("xGD/90",[1]Table2!$B$1:$Z$1,0),0),"")</f>
        <v/>
      </c>
      <c r="HE52" s="41" t="str">
        <f>IFERROR(VLOOKUP($B6,[1]Table2!$B$1:$Z$21,MATCH("xGD/90",[1]Table2!$B$1:$Z$1,0),0)-VLOOKUP(HE6,[1]Table2!$B$1:$Z$21,MATCH("xGD/90",[1]Table2!$B$1:$Z$1,0),0),"")</f>
        <v/>
      </c>
      <c r="HF52" s="41" t="str">
        <f>IFERROR(VLOOKUP($B6,[1]Table2!$B$1:$Z$21,MATCH("xGD/90",[1]Table2!$B$1:$Z$1,0),0)-VLOOKUP(HF6,[1]Table2!$B$1:$Z$21,MATCH("xGD/90",[1]Table2!$B$1:$Z$1,0),0),"")</f>
        <v/>
      </c>
      <c r="HG52" s="41" t="str">
        <f>IFERROR(VLOOKUP($B6,[1]Table2!$B$1:$Z$21,MATCH("xGD/90",[1]Table2!$B$1:$Z$1,0),0)-VLOOKUP(HG6,[1]Table2!$B$1:$Z$21,MATCH("xGD/90",[1]Table2!$B$1:$Z$1,0),0),"")</f>
        <v/>
      </c>
      <c r="HH52" s="41" t="str">
        <f>IFERROR(VLOOKUP($B6,[1]Table2!$B$1:$Z$21,MATCH("xGD/90",[1]Table2!$B$1:$Z$1,0),0)-VLOOKUP(HH6,[1]Table2!$B$1:$Z$21,MATCH("xGD/90",[1]Table2!$B$1:$Z$1,0),0),"")</f>
        <v/>
      </c>
      <c r="HI52" s="41" t="str">
        <f>IFERROR(VLOOKUP($B6,[1]Table2!$B$1:$Z$21,MATCH("xGD/90",[1]Table2!$B$1:$Z$1,0),0)-VLOOKUP(HI6,[1]Table2!$B$1:$Z$21,MATCH("xGD/90",[1]Table2!$B$1:$Z$1,0),0),"")</f>
        <v/>
      </c>
      <c r="HJ52" s="41">
        <f>IFERROR(VLOOKUP($B6,[1]Table2!$B$1:$Z$21,MATCH("xGD/90",[1]Table2!$B$1:$Z$1,0),0)-VLOOKUP(HJ6,[1]Table2!$B$1:$Z$21,MATCH("xGD/90",[1]Table2!$B$1:$Z$1,0),0),"")</f>
        <v>-1.67</v>
      </c>
      <c r="HK52" s="41" t="str">
        <f>IFERROR(VLOOKUP($B6,[1]Table2!$B$1:$Z$21,MATCH("xGD/90",[1]Table2!$B$1:$Z$1,0),0)-VLOOKUP(HK6,[1]Table2!$B$1:$Z$21,MATCH("xGD/90",[1]Table2!$B$1:$Z$1,0),0),"")</f>
        <v/>
      </c>
      <c r="HL52" s="41" t="str">
        <f>IFERROR(VLOOKUP($B6,[1]Table2!$B$1:$Z$21,MATCH("xGD/90",[1]Table2!$B$1:$Z$1,0),0)-VLOOKUP(HL6,[1]Table2!$B$1:$Z$21,MATCH("xGD/90",[1]Table2!$B$1:$Z$1,0),0),"")</f>
        <v/>
      </c>
      <c r="HM52" s="41" t="str">
        <f>IFERROR(VLOOKUP($B6,[1]Table2!$B$1:$Z$21,MATCH("xGD/90",[1]Table2!$B$1:$Z$1,0),0)-VLOOKUP(HM6,[1]Table2!$B$1:$Z$21,MATCH("xGD/90",[1]Table2!$B$1:$Z$1,0),0),"")</f>
        <v/>
      </c>
      <c r="HN52" s="41" t="str">
        <f>IFERROR(VLOOKUP($B6,[1]Table2!$B$1:$Z$21,MATCH("xGD/90",[1]Table2!$B$1:$Z$1,0),0)-VLOOKUP(HN6,[1]Table2!$B$1:$Z$21,MATCH("xGD/90",[1]Table2!$B$1:$Z$1,0),0),"")</f>
        <v/>
      </c>
      <c r="HO52" s="41" t="str">
        <f>IFERROR(VLOOKUP($B6,[1]Table2!$B$1:$Z$21,MATCH("xGD/90",[1]Table2!$B$1:$Z$1,0),0)-VLOOKUP(HO6,[1]Table2!$B$1:$Z$21,MATCH("xGD/90",[1]Table2!$B$1:$Z$1,0),0),"")</f>
        <v/>
      </c>
      <c r="HP52" s="41" t="str">
        <f>IFERROR(VLOOKUP($B6,[1]Table2!$B$1:$Z$21,MATCH("xGD/90",[1]Table2!$B$1:$Z$1,0),0)-VLOOKUP(HP6,[1]Table2!$B$1:$Z$21,MATCH("xGD/90",[1]Table2!$B$1:$Z$1,0),0),"")</f>
        <v/>
      </c>
      <c r="HQ52" s="41">
        <f>IFERROR(VLOOKUP($B6,[1]Table2!$B$1:$Z$21,MATCH("xGD/90",[1]Table2!$B$1:$Z$1,0),0)-VLOOKUP(HQ6,[1]Table2!$B$1:$Z$21,MATCH("xGD/90",[1]Table2!$B$1:$Z$1,0),0),"")</f>
        <v>-1.2</v>
      </c>
      <c r="HR52" s="41" t="str">
        <f>IFERROR(VLOOKUP($B6,[1]Table2!$B$1:$Z$21,MATCH("xGD/90",[1]Table2!$B$1:$Z$1,0),0)-VLOOKUP(HR6,[1]Table2!$B$1:$Z$21,MATCH("xGD/90",[1]Table2!$B$1:$Z$1,0),0),"")</f>
        <v/>
      </c>
      <c r="HS52" s="41" t="str">
        <f>IFERROR(VLOOKUP($B6,[1]Table2!$B$1:$Z$21,MATCH("xGD/90",[1]Table2!$B$1:$Z$1,0),0)-VLOOKUP(HS6,[1]Table2!$B$1:$Z$21,MATCH("xGD/90",[1]Table2!$B$1:$Z$1,0),0),"")</f>
        <v/>
      </c>
      <c r="HT52" s="41" t="str">
        <f>IFERROR(VLOOKUP($B6,[1]Table2!$B$1:$Z$21,MATCH("xGD/90",[1]Table2!$B$1:$Z$1,0),0)-VLOOKUP(HT6,[1]Table2!$B$1:$Z$21,MATCH("xGD/90",[1]Table2!$B$1:$Z$1,0),0),"")</f>
        <v/>
      </c>
      <c r="HU52" s="41" t="str">
        <f>IFERROR(VLOOKUP($B6,[1]Table2!$B$1:$Z$21,MATCH("xGD/90",[1]Table2!$B$1:$Z$1,0),0)-VLOOKUP(HU6,[1]Table2!$B$1:$Z$21,MATCH("xGD/90",[1]Table2!$B$1:$Z$1,0),0),"")</f>
        <v/>
      </c>
      <c r="HV52" s="41" t="str">
        <f>IFERROR(VLOOKUP($B6,[1]Table2!$B$1:$Z$21,MATCH("xGD/90",[1]Table2!$B$1:$Z$1,0),0)-VLOOKUP(HV6,[1]Table2!$B$1:$Z$21,MATCH("xGD/90",[1]Table2!$B$1:$Z$1,0),0),"")</f>
        <v/>
      </c>
      <c r="HW52" s="41" t="str">
        <f>IFERROR(VLOOKUP($B6,[1]Table2!$B$1:$Z$21,MATCH("xGD/90",[1]Table2!$B$1:$Z$1,0),0)-VLOOKUP(HW6,[1]Table2!$B$1:$Z$21,MATCH("xGD/90",[1]Table2!$B$1:$Z$1,0),0),"")</f>
        <v/>
      </c>
      <c r="HX52" s="41">
        <f>IFERROR(VLOOKUP($B6,[1]Table2!$B$1:$Z$21,MATCH("xGD/90",[1]Table2!$B$1:$Z$1,0),0)-VLOOKUP(HX6,[1]Table2!$B$1:$Z$21,MATCH("xGD/90",[1]Table2!$B$1:$Z$1,0),0),"")</f>
        <v>-0.59</v>
      </c>
      <c r="HY52" s="41" t="str">
        <f>IFERROR(VLOOKUP($B6,[1]Table2!$B$1:$Z$21,MATCH("xGD/90",[1]Table2!$B$1:$Z$1,0),0)-VLOOKUP(HY6,[1]Table2!$B$1:$Z$21,MATCH("xGD/90",[1]Table2!$B$1:$Z$1,0),0),"")</f>
        <v/>
      </c>
      <c r="HZ52" s="41" t="str">
        <f>IFERROR(VLOOKUP($B6,[1]Table2!$B$1:$Z$21,MATCH("xGD/90",[1]Table2!$B$1:$Z$1,0),0)-VLOOKUP(HZ6,[1]Table2!$B$1:$Z$21,MATCH("xGD/90",[1]Table2!$B$1:$Z$1,0),0),"")</f>
        <v/>
      </c>
      <c r="IA52" s="41" t="str">
        <f>IFERROR(VLOOKUP($B6,[1]Table2!$B$1:$Z$21,MATCH("xGD/90",[1]Table2!$B$1:$Z$1,0),0)-VLOOKUP(IA6,[1]Table2!$B$1:$Z$21,MATCH("xGD/90",[1]Table2!$B$1:$Z$1,0),0),"")</f>
        <v/>
      </c>
      <c r="IB52" s="41" t="str">
        <f>IFERROR(VLOOKUP($B6,[1]Table2!$B$1:$Z$21,MATCH("xGD/90",[1]Table2!$B$1:$Z$1,0),0)-VLOOKUP(IB6,[1]Table2!$B$1:$Z$21,MATCH("xGD/90",[1]Table2!$B$1:$Z$1,0),0),"")</f>
        <v/>
      </c>
      <c r="IC52" s="41" t="str">
        <f>IFERROR(VLOOKUP($B6,[1]Table2!$B$1:$Z$21,MATCH("xGD/90",[1]Table2!$B$1:$Z$1,0),0)-VLOOKUP(IC6,[1]Table2!$B$1:$Z$21,MATCH("xGD/90",[1]Table2!$B$1:$Z$1,0),0),"")</f>
        <v/>
      </c>
      <c r="ID52" s="41" t="str">
        <f>IFERROR(VLOOKUP($B6,[1]Table2!$B$1:$Z$21,MATCH("xGD/90",[1]Table2!$B$1:$Z$1,0),0)-VLOOKUP(ID6,[1]Table2!$B$1:$Z$21,MATCH("xGD/90",[1]Table2!$B$1:$Z$1,0),0),"")</f>
        <v/>
      </c>
      <c r="IE52" s="41" t="str">
        <f>IFERROR(VLOOKUP($B6,[1]Table2!$B$1:$Z$21,MATCH("xGD/90",[1]Table2!$B$1:$Z$1,0),0)-VLOOKUP(IE6,[1]Table2!$B$1:$Z$21,MATCH("xGD/90",[1]Table2!$B$1:$Z$1,0),0),"")</f>
        <v/>
      </c>
      <c r="IF52" s="41" t="str">
        <f>IFERROR(VLOOKUP($B6,[1]Table2!$B$1:$Z$21,MATCH("xGD/90",[1]Table2!$B$1:$Z$1,0),0)-VLOOKUP(IF6,[1]Table2!$B$1:$Z$21,MATCH("xGD/90",[1]Table2!$B$1:$Z$1,0),0),"")</f>
        <v/>
      </c>
      <c r="IG52" s="41" t="str">
        <f>IFERROR(VLOOKUP($B6,[1]Table2!$B$1:$Z$21,MATCH("xGD/90",[1]Table2!$B$1:$Z$1,0),0)-VLOOKUP(IG6,[1]Table2!$B$1:$Z$21,MATCH("xGD/90",[1]Table2!$B$1:$Z$1,0),0),"")</f>
        <v/>
      </c>
      <c r="IH52" s="41" t="str">
        <f>IFERROR(VLOOKUP($B6,[1]Table2!$B$1:$Z$21,MATCH("xGD/90",[1]Table2!$B$1:$Z$1,0),0)-VLOOKUP(IH6,[1]Table2!$B$1:$Z$21,MATCH("xGD/90",[1]Table2!$B$1:$Z$1,0),0),"")</f>
        <v/>
      </c>
      <c r="II52" s="41" t="str">
        <f>IFERROR(VLOOKUP($B6,[1]Table2!$B$1:$Z$21,MATCH("xGD/90",[1]Table2!$B$1:$Z$1,0),0)-VLOOKUP(II6,[1]Table2!$B$1:$Z$21,MATCH("xGD/90",[1]Table2!$B$1:$Z$1,0),0),"")</f>
        <v/>
      </c>
      <c r="IJ52" s="41" t="str">
        <f>IFERROR(VLOOKUP($B6,[1]Table2!$B$1:$Z$21,MATCH("xGD/90",[1]Table2!$B$1:$Z$1,0),0)-VLOOKUP(IJ6,[1]Table2!$B$1:$Z$21,MATCH("xGD/90",[1]Table2!$B$1:$Z$1,0),0),"")</f>
        <v/>
      </c>
      <c r="IK52" s="41" t="str">
        <f>IFERROR(VLOOKUP($B6,[1]Table2!$B$1:$Z$21,MATCH("xGD/90",[1]Table2!$B$1:$Z$1,0),0)-VLOOKUP(IK6,[1]Table2!$B$1:$Z$21,MATCH("xGD/90",[1]Table2!$B$1:$Z$1,0),0),"")</f>
        <v/>
      </c>
      <c r="IL52" s="41">
        <f>IFERROR(VLOOKUP($B6,[1]Table2!$B$1:$Z$21,MATCH("xGD/90",[1]Table2!$B$1:$Z$1,0),0)-VLOOKUP(IL6,[1]Table2!$B$1:$Z$21,MATCH("xGD/90",[1]Table2!$B$1:$Z$1,0),0),"")</f>
        <v>-0.35</v>
      </c>
      <c r="IM52" s="41" t="str">
        <f>IFERROR(VLOOKUP($B6,[1]Table2!$B$1:$Z$21,MATCH("xGD/90",[1]Table2!$B$1:$Z$1,0),0)-VLOOKUP(IM6,[1]Table2!$B$1:$Z$21,MATCH("xGD/90",[1]Table2!$B$1:$Z$1,0),0),"")</f>
        <v/>
      </c>
      <c r="IN52" s="41" t="str">
        <f>IFERROR(VLOOKUP($B6,[1]Table2!$B$1:$Z$21,MATCH("xGD/90",[1]Table2!$B$1:$Z$1,0),0)-VLOOKUP(IN6,[1]Table2!$B$1:$Z$21,MATCH("xGD/90",[1]Table2!$B$1:$Z$1,0),0),"")</f>
        <v/>
      </c>
      <c r="IO52" s="41">
        <f>IFERROR(VLOOKUP($B6,[1]Table2!$B$1:$Z$21,MATCH("xGD/90",[1]Table2!$B$1:$Z$1,0),0)-VLOOKUP(IO6,[1]Table2!$B$1:$Z$21,MATCH("xGD/90",[1]Table2!$B$1:$Z$1,0),0),"")</f>
        <v>-1.45</v>
      </c>
      <c r="IP52" s="41" t="str">
        <f>IFERROR(VLOOKUP($B6,[1]Table2!$B$1:$Z$21,MATCH("xGD/90",[1]Table2!$B$1:$Z$1,0),0)-VLOOKUP(IP6,[1]Table2!$B$1:$Z$21,MATCH("xGD/90",[1]Table2!$B$1:$Z$1,0),0),"")</f>
        <v/>
      </c>
      <c r="IQ52" s="41" t="str">
        <f>IFERROR(VLOOKUP($B6,[1]Table2!$B$1:$Z$21,MATCH("xGD/90",[1]Table2!$B$1:$Z$1,0),0)-VLOOKUP(IQ6,[1]Table2!$B$1:$Z$21,MATCH("xGD/90",[1]Table2!$B$1:$Z$1,0),0),"")</f>
        <v/>
      </c>
      <c r="IR52" s="41" t="str">
        <f>IFERROR(VLOOKUP($B6,[1]Table2!$B$1:$Z$21,MATCH("xGD/90",[1]Table2!$B$1:$Z$1,0),0)-VLOOKUP(IR6,[1]Table2!$B$1:$Z$21,MATCH("xGD/90",[1]Table2!$B$1:$Z$1,0),0),"")</f>
        <v/>
      </c>
      <c r="IS52" s="41">
        <f>IFERROR(VLOOKUP($B6,[1]Table2!$B$1:$Z$21,MATCH("xGD/90",[1]Table2!$B$1:$Z$1,0),0)-VLOOKUP(IS6,[1]Table2!$B$1:$Z$21,MATCH("xGD/90",[1]Table2!$B$1:$Z$1,0),0),"")</f>
        <v>-0.4</v>
      </c>
      <c r="IT52" s="41" t="str">
        <f>IFERROR(VLOOKUP($B6,[1]Table2!$B$1:$Z$21,MATCH("xGD/90",[1]Table2!$B$1:$Z$1,0),0)-VLOOKUP(IT6,[1]Table2!$B$1:$Z$21,MATCH("xGD/90",[1]Table2!$B$1:$Z$1,0),0),"")</f>
        <v/>
      </c>
      <c r="IU52" s="41" t="str">
        <f>IFERROR(VLOOKUP($B6,[1]Table2!$B$1:$Z$21,MATCH("xGD/90",[1]Table2!$B$1:$Z$1,0),0)-VLOOKUP(IU6,[1]Table2!$B$1:$Z$21,MATCH("xGD/90",[1]Table2!$B$1:$Z$1,0),0),"")</f>
        <v/>
      </c>
      <c r="IV52" s="41" t="str">
        <f>IFERROR(VLOOKUP($B6,[1]Table2!$B$1:$Z$21,MATCH("xGD/90",[1]Table2!$B$1:$Z$1,0),0)-VLOOKUP(IV6,[1]Table2!$B$1:$Z$21,MATCH("xGD/90",[1]Table2!$B$1:$Z$1,0),0),"")</f>
        <v/>
      </c>
      <c r="IW52" s="41" t="str">
        <f>IFERROR(VLOOKUP($B6,[1]Table2!$B$1:$Z$21,MATCH("xGD/90",[1]Table2!$B$1:$Z$1,0),0)-VLOOKUP(IW6,[1]Table2!$B$1:$Z$21,MATCH("xGD/90",[1]Table2!$B$1:$Z$1,0),0),"")</f>
        <v/>
      </c>
      <c r="IX52" s="41" t="str">
        <f>IFERROR(VLOOKUP($B6,[1]Table2!$B$1:$Z$21,MATCH("xGD/90",[1]Table2!$B$1:$Z$1,0),0)-VLOOKUP(IX6,[1]Table2!$B$1:$Z$21,MATCH("xGD/90",[1]Table2!$B$1:$Z$1,0),0),"")</f>
        <v/>
      </c>
      <c r="IY52" s="41" t="str">
        <f>IFERROR(VLOOKUP($B6,[1]Table2!$B$1:$Z$21,MATCH("xGD/90",[1]Table2!$B$1:$Z$1,0),0)-VLOOKUP(IY6,[1]Table2!$B$1:$Z$21,MATCH("xGD/90",[1]Table2!$B$1:$Z$1,0),0),"")</f>
        <v/>
      </c>
      <c r="IZ52" s="41">
        <f>IFERROR(VLOOKUP($B6,[1]Table2!$B$1:$Z$21,MATCH("xGD/90",[1]Table2!$B$1:$Z$1,0),0)-VLOOKUP(IZ6,[1]Table2!$B$1:$Z$21,MATCH("xGD/90",[1]Table2!$B$1:$Z$1,0),0),"")</f>
        <v>-0.91</v>
      </c>
      <c r="JA52" s="41" t="str">
        <f>IFERROR(VLOOKUP($B6,[1]Table2!$B$1:$Z$21,MATCH("xGD/90",[1]Table2!$B$1:$Z$1,0),0)-VLOOKUP(JA6,[1]Table2!$B$1:$Z$21,MATCH("xGD/90",[1]Table2!$B$1:$Z$1,0),0),"")</f>
        <v/>
      </c>
      <c r="JB52" s="41" t="str">
        <f>IFERROR(VLOOKUP($B6,[1]Table2!$B$1:$Z$21,MATCH("xGD/90",[1]Table2!$B$1:$Z$1,0),0)-VLOOKUP(JB6,[1]Table2!$B$1:$Z$21,MATCH("xGD/90",[1]Table2!$B$1:$Z$1,0),0),"")</f>
        <v/>
      </c>
      <c r="JC52" s="41" t="str">
        <f>IFERROR(VLOOKUP($B6,[1]Table2!$B$1:$Z$21,MATCH("xGD/90",[1]Table2!$B$1:$Z$1,0),0)-VLOOKUP(JC6,[1]Table2!$B$1:$Z$21,MATCH("xGD/90",[1]Table2!$B$1:$Z$1,0),0),"")</f>
        <v/>
      </c>
      <c r="JD52" s="41" t="str">
        <f>IFERROR(VLOOKUP($B6,[1]Table2!$B$1:$Z$21,MATCH("xGD/90",[1]Table2!$B$1:$Z$1,0),0)-VLOOKUP(JD6,[1]Table2!$B$1:$Z$21,MATCH("xGD/90",[1]Table2!$B$1:$Z$1,0),0),"")</f>
        <v/>
      </c>
      <c r="JE52" s="41" t="str">
        <f>IFERROR(VLOOKUP($B6,[1]Table2!$B$1:$Z$21,MATCH("xGD/90",[1]Table2!$B$1:$Z$1,0),0)-VLOOKUP(JE6,[1]Table2!$B$1:$Z$21,MATCH("xGD/90",[1]Table2!$B$1:$Z$1,0),0),"")</f>
        <v/>
      </c>
      <c r="JF52" s="41" t="str">
        <f>IFERROR(VLOOKUP($B6,[1]Table2!$B$1:$Z$21,MATCH("xGD/90",[1]Table2!$B$1:$Z$1,0),0)-VLOOKUP(JF6,[1]Table2!$B$1:$Z$21,MATCH("xGD/90",[1]Table2!$B$1:$Z$1,0),0),"")</f>
        <v/>
      </c>
      <c r="JG52" s="41" t="str">
        <f>IFERROR(VLOOKUP($B6,[1]Table2!$B$1:$Z$21,MATCH("xGD/90",[1]Table2!$B$1:$Z$1,0),0)-VLOOKUP(JG6,[1]Table2!$B$1:$Z$21,MATCH("xGD/90",[1]Table2!$B$1:$Z$1,0),0),"")</f>
        <v/>
      </c>
      <c r="JH52" s="41">
        <f>IFERROR(VLOOKUP($B6,[1]Table2!$B$1:$Z$21,MATCH("xGD/90",[1]Table2!$B$1:$Z$1,0),0)-VLOOKUP(JH6,[1]Table2!$B$1:$Z$21,MATCH("xGD/90",[1]Table2!$B$1:$Z$1,0),0),"")</f>
        <v>-0.8</v>
      </c>
      <c r="JI52" s="41" t="str">
        <f>IFERROR(VLOOKUP($B6,[1]Table2!$B$1:$Z$21,MATCH("xGD/90",[1]Table2!$B$1:$Z$1,0),0)-VLOOKUP(JI6,[1]Table2!$B$1:$Z$21,MATCH("xGD/90",[1]Table2!$B$1:$Z$1,0),0),"")</f>
        <v/>
      </c>
      <c r="JJ52" s="41" t="str">
        <f>IFERROR(VLOOKUP($B6,[1]Table2!$B$1:$Z$21,MATCH("xGD/90",[1]Table2!$B$1:$Z$1,0),0)-VLOOKUP(JJ6,[1]Table2!$B$1:$Z$21,MATCH("xGD/90",[1]Table2!$B$1:$Z$1,0),0),"")</f>
        <v/>
      </c>
      <c r="JK52" s="41" t="str">
        <f>IFERROR(VLOOKUP($B6,[1]Table2!$B$1:$Z$21,MATCH("xGD/90",[1]Table2!$B$1:$Z$1,0),0)-VLOOKUP(JK6,[1]Table2!$B$1:$Z$21,MATCH("xGD/90",[1]Table2!$B$1:$Z$1,0),0),"")</f>
        <v/>
      </c>
      <c r="JL52" s="41">
        <f>IFERROR(VLOOKUP($B6,[1]Table2!$B$1:$Z$21,MATCH("xGD/90",[1]Table2!$B$1:$Z$1,0),0)-VLOOKUP(JL6,[1]Table2!$B$1:$Z$21,MATCH("xGD/90",[1]Table2!$B$1:$Z$1,0),0),"")</f>
        <v>-0.26</v>
      </c>
      <c r="JM52" s="41" t="str">
        <f>IFERROR(VLOOKUP($B6,[1]Table2!$B$1:$Z$21,MATCH("xGD/90",[1]Table2!$B$1:$Z$1,0),0)-VLOOKUP(JM6,[1]Table2!$B$1:$Z$21,MATCH("xGD/90",[1]Table2!$B$1:$Z$1,0),0),"")</f>
        <v/>
      </c>
      <c r="JN52" s="41" t="str">
        <f>IFERROR(VLOOKUP($B6,[1]Table2!$B$1:$Z$21,MATCH("xGD/90",[1]Table2!$B$1:$Z$1,0),0)-VLOOKUP(JN6,[1]Table2!$B$1:$Z$21,MATCH("xGD/90",[1]Table2!$B$1:$Z$1,0),0),"")</f>
        <v/>
      </c>
      <c r="JO52" s="41">
        <f>IFERROR(VLOOKUP($B6,[1]Table2!$B$1:$Z$21,MATCH("xGD/90",[1]Table2!$B$1:$Z$1,0),0)-VLOOKUP(JO6,[1]Table2!$B$1:$Z$21,MATCH("xGD/90",[1]Table2!$B$1:$Z$1,0),0),"")</f>
        <v>-0.31</v>
      </c>
      <c r="JP52" s="41" t="str">
        <f>IFERROR(VLOOKUP($B6,[1]Table2!$B$1:$Z$21,MATCH("xGD/90",[1]Table2!$B$1:$Z$1,0),0)-VLOOKUP(JP6,[1]Table2!$B$1:$Z$21,MATCH("xGD/90",[1]Table2!$B$1:$Z$1,0),0),"")</f>
        <v/>
      </c>
      <c r="JQ52" s="41" t="str">
        <f>IFERROR(VLOOKUP($B6,[1]Table2!$B$1:$Z$21,MATCH("xGD/90",[1]Table2!$B$1:$Z$1,0),0)-VLOOKUP(JQ6,[1]Table2!$B$1:$Z$21,MATCH("xGD/90",[1]Table2!$B$1:$Z$1,0),0),"")</f>
        <v/>
      </c>
      <c r="JR52" s="41" t="str">
        <f>IFERROR(VLOOKUP($B6,[1]Table2!$B$1:$Z$21,MATCH("xGD/90",[1]Table2!$B$1:$Z$1,0),0)-VLOOKUP(JR6,[1]Table2!$B$1:$Z$21,MATCH("xGD/90",[1]Table2!$B$1:$Z$1,0),0),"")</f>
        <v/>
      </c>
      <c r="JS52" s="41" t="str">
        <f>IFERROR(VLOOKUP($B6,[1]Table2!$B$1:$Z$21,MATCH("xGD/90",[1]Table2!$B$1:$Z$1,0),0)-VLOOKUP(JS6,[1]Table2!$B$1:$Z$21,MATCH("xGD/90",[1]Table2!$B$1:$Z$1,0),0),"")</f>
        <v/>
      </c>
      <c r="JT52" s="41" t="str">
        <f>IFERROR(VLOOKUP($B6,[1]Table2!$B$1:$Z$21,MATCH("xGD/90",[1]Table2!$B$1:$Z$1,0),0)-VLOOKUP(JT6,[1]Table2!$B$1:$Z$21,MATCH("xGD/90",[1]Table2!$B$1:$Z$1,0),0),"")</f>
        <v/>
      </c>
      <c r="JU52" s="41">
        <f>IFERROR(VLOOKUP($B6,[1]Table2!$B$1:$Z$21,MATCH("xGD/90",[1]Table2!$B$1:$Z$1,0),0)-VLOOKUP(JU6,[1]Table2!$B$1:$Z$21,MATCH("xGD/90",[1]Table2!$B$1:$Z$1,0),0),"")</f>
        <v>-0.76</v>
      </c>
      <c r="JV52" s="41" t="str">
        <f>IFERROR(VLOOKUP($B6,[1]Table2!$B$1:$Z$21,MATCH("xGD/90",[1]Table2!$B$1:$Z$1,0),0)-VLOOKUP(JV6,[1]Table2!$B$1:$Z$21,MATCH("xGD/90",[1]Table2!$B$1:$Z$1,0),0),"")</f>
        <v/>
      </c>
      <c r="JW52" s="41" t="str">
        <f>IFERROR(VLOOKUP($B6,[1]Table2!$B$1:$Z$21,MATCH("xGD/90",[1]Table2!$B$1:$Z$1,0),0)-VLOOKUP(JW6,[1]Table2!$B$1:$Z$21,MATCH("xGD/90",[1]Table2!$B$1:$Z$1,0),0),"")</f>
        <v/>
      </c>
      <c r="JX52" s="41" t="str">
        <f>IFERROR(VLOOKUP($B6,[1]Table2!$B$1:$Z$21,MATCH("xGD/90",[1]Table2!$B$1:$Z$1,0),0)-VLOOKUP(JX6,[1]Table2!$B$1:$Z$21,MATCH("xGD/90",[1]Table2!$B$1:$Z$1,0),0),"")</f>
        <v/>
      </c>
      <c r="JY52" s="41" t="str">
        <f>IFERROR(VLOOKUP($B6,[1]Table2!$B$1:$Z$21,MATCH("xGD/90",[1]Table2!$B$1:$Z$1,0),0)-VLOOKUP(JY6,[1]Table2!$B$1:$Z$21,MATCH("xGD/90",[1]Table2!$B$1:$Z$1,0),0),"")</f>
        <v/>
      </c>
      <c r="JZ52" s="41" t="str">
        <f>IFERROR(VLOOKUP($B6,[1]Table2!$B$1:$Z$21,MATCH("xGD/90",[1]Table2!$B$1:$Z$1,0),0)-VLOOKUP(JZ6,[1]Table2!$B$1:$Z$21,MATCH("xGD/90",[1]Table2!$B$1:$Z$1,0),0),"")</f>
        <v/>
      </c>
      <c r="KA52" s="41" t="str">
        <f>IFERROR(VLOOKUP($B6,[1]Table2!$B$1:$Z$21,MATCH("xGD/90",[1]Table2!$B$1:$Z$1,0),0)-VLOOKUP(KA6,[1]Table2!$B$1:$Z$21,MATCH("xGD/90",[1]Table2!$B$1:$Z$1,0),0),"")</f>
        <v/>
      </c>
      <c r="KB52" s="41">
        <f>IFERROR(VLOOKUP($B6,[1]Table2!$B$1:$Z$21,MATCH("xGD/90",[1]Table2!$B$1:$Z$1,0),0)-VLOOKUP(KB6,[1]Table2!$B$1:$Z$21,MATCH("xGD/90",[1]Table2!$B$1:$Z$1,0),0),"")</f>
        <v>-0.43</v>
      </c>
      <c r="KC52" s="41" t="str">
        <f>IFERROR(VLOOKUP($B6,[1]Table2!$B$1:$Z$21,MATCH("xGD/90",[1]Table2!$B$1:$Z$1,0),0)-VLOOKUP(KC6,[1]Table2!$B$1:$Z$21,MATCH("xGD/90",[1]Table2!$B$1:$Z$1,0),0),"")</f>
        <v/>
      </c>
      <c r="KD52" s="41" t="str">
        <f>IFERROR(VLOOKUP($B6,[1]Table2!$B$1:$Z$21,MATCH("xGD/90",[1]Table2!$B$1:$Z$1,0),0)-VLOOKUP(KD6,[1]Table2!$B$1:$Z$21,MATCH("xGD/90",[1]Table2!$B$1:$Z$1,0),0),"")</f>
        <v/>
      </c>
      <c r="KE52" s="41" t="str">
        <f>IFERROR(VLOOKUP($B6,[1]Table2!$B$1:$Z$21,MATCH("xGD/90",[1]Table2!$B$1:$Z$1,0),0)-VLOOKUP(KE6,[1]Table2!$B$1:$Z$21,MATCH("xGD/90",[1]Table2!$B$1:$Z$1,0),0),"")</f>
        <v/>
      </c>
      <c r="KF52" s="41" t="str">
        <f>IFERROR(VLOOKUP($B6,[1]Table2!$B$1:$Z$21,MATCH("xGD/90",[1]Table2!$B$1:$Z$1,0),0)-VLOOKUP(KF6,[1]Table2!$B$1:$Z$21,MATCH("xGD/90",[1]Table2!$B$1:$Z$1,0),0),"")</f>
        <v/>
      </c>
      <c r="KG52" s="41" t="str">
        <f>IFERROR(VLOOKUP($B6,[1]Table2!$B$1:$Z$21,MATCH("xGD/90",[1]Table2!$B$1:$Z$1,0),0)-VLOOKUP(KG6,[1]Table2!$B$1:$Z$21,MATCH("xGD/90",[1]Table2!$B$1:$Z$1,0),0),"")</f>
        <v/>
      </c>
      <c r="KH52" s="41" t="str">
        <f>IFERROR(VLOOKUP($B6,[1]Table2!$B$1:$Z$21,MATCH("xGD/90",[1]Table2!$B$1:$Z$1,0),0)-VLOOKUP(KH6,[1]Table2!$B$1:$Z$21,MATCH("xGD/90",[1]Table2!$B$1:$Z$1,0),0),"")</f>
        <v/>
      </c>
      <c r="KI52" s="41">
        <f>IFERROR(VLOOKUP($B6,[1]Table2!$B$1:$Z$21,MATCH("xGD/90",[1]Table2!$B$1:$Z$1,0),0)-VLOOKUP(KI6,[1]Table2!$B$1:$Z$21,MATCH("xGD/90",[1]Table2!$B$1:$Z$1,0),0),"")</f>
        <v>-1.1000000000000001</v>
      </c>
      <c r="KJ52" s="41" t="str">
        <f>IFERROR(VLOOKUP($B6,[1]Table2!$B$1:$Z$21,MATCH("xGD/90",[1]Table2!$B$1:$Z$1,0),0)-VLOOKUP(KJ6,[1]Table2!$B$1:$Z$21,MATCH("xGD/90",[1]Table2!$B$1:$Z$1,0),0),"")</f>
        <v/>
      </c>
      <c r="KK52" s="41" t="str">
        <f>IFERROR(VLOOKUP($B6,[1]Table2!$B$1:$Z$21,MATCH("xGD/90",[1]Table2!$B$1:$Z$1,0),0)-VLOOKUP(KK6,[1]Table2!$B$1:$Z$21,MATCH("xGD/90",[1]Table2!$B$1:$Z$1,0),0),"")</f>
        <v/>
      </c>
      <c r="KL52" s="41" t="str">
        <f>IFERROR(VLOOKUP($B6,[1]Table2!$B$1:$Z$21,MATCH("xGD/90",[1]Table2!$B$1:$Z$1,0),0)-VLOOKUP(KL6,[1]Table2!$B$1:$Z$21,MATCH("xGD/90",[1]Table2!$B$1:$Z$1,0),0),"")</f>
        <v/>
      </c>
      <c r="KM52" s="41" t="str">
        <f>IFERROR(VLOOKUP($B6,[1]Table2!$B$1:$Z$21,MATCH("xGD/90",[1]Table2!$B$1:$Z$1,0),0)-VLOOKUP(KM6,[1]Table2!$B$1:$Z$21,MATCH("xGD/90",[1]Table2!$B$1:$Z$1,0),0),"")</f>
        <v/>
      </c>
      <c r="KN52" s="41" t="str">
        <f>IFERROR(VLOOKUP($B6,[1]Table2!$B$1:$Z$21,MATCH("xGD/90",[1]Table2!$B$1:$Z$1,0),0)-VLOOKUP(KN6,[1]Table2!$B$1:$Z$21,MATCH("xGD/90",[1]Table2!$B$1:$Z$1,0),0),"")</f>
        <v/>
      </c>
      <c r="KO52" s="41" t="str">
        <f>IFERROR(VLOOKUP($B6,[1]Table2!$B$1:$Z$21,MATCH("xGD/90",[1]Table2!$B$1:$Z$1,0),0)-VLOOKUP(KO6,[1]Table2!$B$1:$Z$21,MATCH("xGD/90",[1]Table2!$B$1:$Z$1,0),0),"")</f>
        <v/>
      </c>
      <c r="KP52" s="41" t="str">
        <f>IFERROR(VLOOKUP($B6,[1]Table2!$B$1:$Z$21,MATCH("xGD/90",[1]Table2!$B$1:$Z$1,0),0)-VLOOKUP(KP6,[1]Table2!$B$1:$Z$21,MATCH("xGD/90",[1]Table2!$B$1:$Z$1,0),0),"")</f>
        <v/>
      </c>
      <c r="KQ52" s="41">
        <f>IFERROR(VLOOKUP($B6,[1]Table2!$B$1:$Z$21,MATCH("xGD/90",[1]Table2!$B$1:$Z$1,0),0)-VLOOKUP(KQ6,[1]Table2!$B$1:$Z$21,MATCH("xGD/90",[1]Table2!$B$1:$Z$1,0),0),"")</f>
        <v>-0.14000000000000001</v>
      </c>
      <c r="KR52" s="41" t="str">
        <f>IFERROR(VLOOKUP($B6,[1]Table2!$B$1:$Z$21,MATCH("xGD/90",[1]Table2!$B$1:$Z$1,0),0)-VLOOKUP(KR6,[1]Table2!$B$1:$Z$21,MATCH("xGD/90",[1]Table2!$B$1:$Z$1,0),0),"")</f>
        <v/>
      </c>
      <c r="KS52" s="41" t="str">
        <f>IFERROR(VLOOKUP($B6,[1]Table2!$B$1:$Z$21,MATCH("xGD/90",[1]Table2!$B$1:$Z$1,0),0)-VLOOKUP(KS6,[1]Table2!$B$1:$Z$21,MATCH("xGD/90",[1]Table2!$B$1:$Z$1,0),0),"")</f>
        <v/>
      </c>
      <c r="KT52" s="41" t="str">
        <f>IFERROR(VLOOKUP($B6,[1]Table2!$B$1:$Z$21,MATCH("xGD/90",[1]Table2!$B$1:$Z$1,0),0)-VLOOKUP(KT6,[1]Table2!$B$1:$Z$21,MATCH("xGD/90",[1]Table2!$B$1:$Z$1,0),0),"")</f>
        <v/>
      </c>
      <c r="KU52" s="41" t="str">
        <f>IFERROR(VLOOKUP($B6,[1]Table2!$B$1:$Z$21,MATCH("xGD/90",[1]Table2!$B$1:$Z$1,0),0)-VLOOKUP(KU6,[1]Table2!$B$1:$Z$21,MATCH("xGD/90",[1]Table2!$B$1:$Z$1,0),0),"")</f>
        <v/>
      </c>
      <c r="KV52" s="41" t="str">
        <f>IFERROR(VLOOKUP($B6,[1]Table2!$B$1:$Z$21,MATCH("xGD/90",[1]Table2!$B$1:$Z$1,0),0)-VLOOKUP(KV6,[1]Table2!$B$1:$Z$21,MATCH("xGD/90",[1]Table2!$B$1:$Z$1,0),0),"")</f>
        <v/>
      </c>
      <c r="KW52" s="41" t="str">
        <f>IFERROR(VLOOKUP($B6,[1]Table2!$B$1:$Z$21,MATCH("xGD/90",[1]Table2!$B$1:$Z$1,0),0)-VLOOKUP(KW6,[1]Table2!$B$1:$Z$21,MATCH("xGD/90",[1]Table2!$B$1:$Z$1,0),0),"")</f>
        <v/>
      </c>
      <c r="KX52" s="41" t="str">
        <f>IFERROR(VLOOKUP($B6,[1]Table2!$B$1:$Z$21,MATCH("xGD/90",[1]Table2!$B$1:$Z$1,0),0)-VLOOKUP(KX6,[1]Table2!$B$1:$Z$21,MATCH("xGD/90",[1]Table2!$B$1:$Z$1,0),0),"")</f>
        <v/>
      </c>
      <c r="KY52" s="41" t="str">
        <f>IFERROR(VLOOKUP($B6,[1]Table2!$B$1:$Z$21,MATCH("xGD/90",[1]Table2!$B$1:$Z$1,0),0)-VLOOKUP(KY6,[1]Table2!$B$1:$Z$21,MATCH("xGD/90",[1]Table2!$B$1:$Z$1,0),0),"")</f>
        <v/>
      </c>
      <c r="KZ52" s="41" t="str">
        <f>IFERROR(VLOOKUP($B6,[1]Table2!$B$1:$Z$21,MATCH("xGD/90",[1]Table2!$B$1:$Z$1,0),0)-VLOOKUP(KZ6,[1]Table2!$B$1:$Z$21,MATCH("xGD/90",[1]Table2!$B$1:$Z$1,0),0),"")</f>
        <v/>
      </c>
      <c r="LA52" s="41" t="str">
        <f>IFERROR(VLOOKUP($B6,[1]Table2!$B$1:$Z$21,MATCH("xGD/90",[1]Table2!$B$1:$Z$1,0),0)-VLOOKUP(LA6,[1]Table2!$B$1:$Z$21,MATCH("xGD/90",[1]Table2!$B$1:$Z$1,0),0),"")</f>
        <v/>
      </c>
      <c r="LB52" s="41" t="str">
        <f>IFERROR(VLOOKUP($B6,[1]Table2!$B$1:$Z$21,MATCH("xGD/90",[1]Table2!$B$1:$Z$1,0),0)-VLOOKUP(LB6,[1]Table2!$B$1:$Z$21,MATCH("xGD/90",[1]Table2!$B$1:$Z$1,0),0),"")</f>
        <v/>
      </c>
      <c r="LC52" s="41" t="str">
        <f>IFERROR(VLOOKUP($B6,[1]Table2!$B$1:$Z$21,MATCH("xGD/90",[1]Table2!$B$1:$Z$1,0),0)-VLOOKUP(LC6,[1]Table2!$B$1:$Z$21,MATCH("xGD/90",[1]Table2!$B$1:$Z$1,0),0),"")</f>
        <v/>
      </c>
      <c r="LD52" s="41" t="str">
        <f>IFERROR(VLOOKUP($B6,[1]Table2!$B$1:$Z$21,MATCH("xGD/90",[1]Table2!$B$1:$Z$1,0),0)-VLOOKUP(LD6,[1]Table2!$B$1:$Z$21,MATCH("xGD/90",[1]Table2!$B$1:$Z$1,0),0),"")</f>
        <v/>
      </c>
      <c r="LE52" s="41" t="str">
        <f>IFERROR(VLOOKUP($B6,[1]Table2!$B$1:$Z$21,MATCH("xGD/90",[1]Table2!$B$1:$Z$1,0),0)-VLOOKUP(LE6,[1]Table2!$B$1:$Z$21,MATCH("xGD/90",[1]Table2!$B$1:$Z$1,0),0),"")</f>
        <v/>
      </c>
      <c r="LF52" s="41" t="str">
        <f>IFERROR(VLOOKUP($B6,[1]Table2!$B$1:$Z$21,MATCH("xGD/90",[1]Table2!$B$1:$Z$1,0),0)-VLOOKUP(LF6,[1]Table2!$B$1:$Z$21,MATCH("xGD/90",[1]Table2!$B$1:$Z$1,0),0),"")</f>
        <v/>
      </c>
      <c r="LG52" s="41" t="str">
        <f>IFERROR(VLOOKUP($B6,[1]Table2!$B$1:$Z$21,MATCH("xGD/90",[1]Table2!$B$1:$Z$1,0),0)-VLOOKUP(LG6,[1]Table2!$B$1:$Z$21,MATCH("xGD/90",[1]Table2!$B$1:$Z$1,0),0),"")</f>
        <v/>
      </c>
      <c r="LH52" s="41" t="str">
        <f>IFERROR(VLOOKUP($B6,[1]Table2!$B$1:$Z$21,MATCH("xGD/90",[1]Table2!$B$1:$Z$1,0),0)-VLOOKUP(LH6,[1]Table2!$B$1:$Z$21,MATCH("xGD/90",[1]Table2!$B$1:$Z$1,0),0),"")</f>
        <v/>
      </c>
      <c r="LI52" s="41" t="str">
        <f>IFERROR(VLOOKUP($B6,[1]Table2!$B$1:$Z$21,MATCH("xGD/90",[1]Table2!$B$1:$Z$1,0),0)-VLOOKUP(LI6,[1]Table2!$B$1:$Z$21,MATCH("xGD/90",[1]Table2!$B$1:$Z$1,0),0),"")</f>
        <v/>
      </c>
      <c r="LJ52" s="41" t="str">
        <f>IFERROR(VLOOKUP($B6,[1]Table2!$B$1:$Z$21,MATCH("xGD/90",[1]Table2!$B$1:$Z$1,0),0)-VLOOKUP(LJ6,[1]Table2!$B$1:$Z$21,MATCH("xGD/90",[1]Table2!$B$1:$Z$1,0),0),"")</f>
        <v/>
      </c>
      <c r="LK52" s="41" t="str">
        <f>IFERROR(VLOOKUP($B6,[1]Table2!$B$1:$Z$21,MATCH("xGD/90",[1]Table2!$B$1:$Z$1,0),0)-VLOOKUP(LK6,[1]Table2!$B$1:$Z$21,MATCH("xGD/90",[1]Table2!$B$1:$Z$1,0),0),"")</f>
        <v/>
      </c>
      <c r="LL52" s="41" t="str">
        <f>IFERROR(VLOOKUP($B6,[1]Table2!$B$1:$Z$21,MATCH("xGD/90",[1]Table2!$B$1:$Z$1,0),0)-VLOOKUP(LL6,[1]Table2!$B$1:$Z$21,MATCH("xGD/90",[1]Table2!$B$1:$Z$1,0),0),"")</f>
        <v/>
      </c>
      <c r="LM52" s="41" t="str">
        <f>IFERROR(VLOOKUP($B6,[1]Table2!$B$1:$Z$21,MATCH("xGD/90",[1]Table2!$B$1:$Z$1,0),0)-VLOOKUP(LM6,[1]Table2!$B$1:$Z$21,MATCH("xGD/90",[1]Table2!$B$1:$Z$1,0),0),"")</f>
        <v/>
      </c>
      <c r="LN52" s="41" t="str">
        <f>IFERROR(VLOOKUP($B6,[1]Table2!$B$1:$Z$21,MATCH("xGD/90",[1]Table2!$B$1:$Z$1,0),0)-VLOOKUP(LN6,[1]Table2!$B$1:$Z$21,MATCH("xGD/90",[1]Table2!$B$1:$Z$1,0),0),"")</f>
        <v/>
      </c>
      <c r="LO52" s="41" t="str">
        <f>IFERROR(VLOOKUP($B6,[1]Table2!$B$1:$Z$21,MATCH("xGD/90",[1]Table2!$B$1:$Z$1,0),0)-VLOOKUP(LO6,[1]Table2!$B$1:$Z$21,MATCH("xGD/90",[1]Table2!$B$1:$Z$1,0),0),"")</f>
        <v/>
      </c>
      <c r="LP52" s="41" t="str">
        <f>IFERROR(VLOOKUP($B6,[1]Table2!$B$1:$Z$21,MATCH("xGD/90",[1]Table2!$B$1:$Z$1,0),0)-VLOOKUP(LP6,[1]Table2!$B$1:$Z$21,MATCH("xGD/90",[1]Table2!$B$1:$Z$1,0),0),"")</f>
        <v/>
      </c>
      <c r="LQ52" s="41" t="str">
        <f>IFERROR(VLOOKUP($B6,[1]Table2!$B$1:$Z$21,MATCH("xGD/90",[1]Table2!$B$1:$Z$1,0),0)-VLOOKUP(LQ6,[1]Table2!$B$1:$Z$21,MATCH("xGD/90",[1]Table2!$B$1:$Z$1,0),0),"")</f>
        <v/>
      </c>
      <c r="LR52" s="41" t="str">
        <f>IFERROR(VLOOKUP($B6,[1]Table2!$B$1:$Z$21,MATCH("xGD/90",[1]Table2!$B$1:$Z$1,0),0)-VLOOKUP(LR6,[1]Table2!$B$1:$Z$21,MATCH("xGD/90",[1]Table2!$B$1:$Z$1,0),0),"")</f>
        <v/>
      </c>
      <c r="LS52" s="41" t="str">
        <f>IFERROR(VLOOKUP($B6,[1]Table2!$B$1:$Z$21,MATCH("xGD/90",[1]Table2!$B$1:$Z$1,0),0)-VLOOKUP(LS6,[1]Table2!$B$1:$Z$21,MATCH("xGD/90",[1]Table2!$B$1:$Z$1,0),0),"")</f>
        <v/>
      </c>
      <c r="LT52" s="41" t="str">
        <f>IFERROR(VLOOKUP($B6,[1]Table2!$B$1:$Z$21,MATCH("xGD/90",[1]Table2!$B$1:$Z$1,0),0)-VLOOKUP(LT6,[1]Table2!$B$1:$Z$21,MATCH("xGD/90",[1]Table2!$B$1:$Z$1,0),0),"")</f>
        <v/>
      </c>
      <c r="LU52" s="41" t="str">
        <f>IFERROR(VLOOKUP($B6,[1]Table2!$B$1:$Z$21,MATCH("xGD/90",[1]Table2!$B$1:$Z$1,0),0)-VLOOKUP(LU6,[1]Table2!$B$1:$Z$21,MATCH("xGD/90",[1]Table2!$B$1:$Z$1,0),0),"")</f>
        <v/>
      </c>
      <c r="LV52" s="41" t="str">
        <f>IFERROR(VLOOKUP($B6,[1]Table2!$B$1:$Z$21,MATCH("xGD/90",[1]Table2!$B$1:$Z$1,0),0)-VLOOKUP(LV6,[1]Table2!$B$1:$Z$21,MATCH("xGD/90",[1]Table2!$B$1:$Z$1,0),0),"")</f>
        <v/>
      </c>
      <c r="LW52" s="41" t="str">
        <f>IFERROR(VLOOKUP($B6,[1]Table2!$B$1:$Z$21,MATCH("xGD/90",[1]Table2!$B$1:$Z$1,0),0)-VLOOKUP(LW6,[1]Table2!$B$1:$Z$21,MATCH("xGD/90",[1]Table2!$B$1:$Z$1,0),0),"")</f>
        <v/>
      </c>
      <c r="LX52" s="41" t="str">
        <f>IFERROR(VLOOKUP($B6,[1]Table2!$B$1:$Z$21,MATCH("xGD/90",[1]Table2!$B$1:$Z$1,0),0)-VLOOKUP(LX6,[1]Table2!$B$1:$Z$21,MATCH("xGD/90",[1]Table2!$B$1:$Z$1,0),0),"")</f>
        <v/>
      </c>
      <c r="LY52" s="41" t="str">
        <f>IFERROR(VLOOKUP($B6,[1]Table2!$B$1:$Z$21,MATCH("xGD/90",[1]Table2!$B$1:$Z$1,0),0)-VLOOKUP(LY6,[1]Table2!$B$1:$Z$21,MATCH("xGD/90",[1]Table2!$B$1:$Z$1,0),0),"")</f>
        <v/>
      </c>
      <c r="LZ52" s="41" t="str">
        <f>IFERROR(VLOOKUP($B6,[1]Table2!$B$1:$Z$21,MATCH("xGD/90",[1]Table2!$B$1:$Z$1,0),0)-VLOOKUP(LZ6,[1]Table2!$B$1:$Z$21,MATCH("xGD/90",[1]Table2!$B$1:$Z$1,0),0),"")</f>
        <v/>
      </c>
      <c r="MA52" s="41" t="str">
        <f>IFERROR(VLOOKUP($B6,[1]Table2!$B$1:$Z$21,MATCH("xGD/90",[1]Table2!$B$1:$Z$1,0),0)-VLOOKUP(MA6,[1]Table2!$B$1:$Z$21,MATCH("xGD/90",[1]Table2!$B$1:$Z$1,0),0),"")</f>
        <v/>
      </c>
      <c r="MB52" s="41" t="str">
        <f>IFERROR(VLOOKUP($B6,[1]Table2!$B$1:$Z$21,MATCH("xGD/90",[1]Table2!$B$1:$Z$1,0),0)-VLOOKUP(MB6,[1]Table2!$B$1:$Z$21,MATCH("xGD/90",[1]Table2!$B$1:$Z$1,0),0),"")</f>
        <v/>
      </c>
      <c r="MC52" s="41" t="str">
        <f>IFERROR(VLOOKUP($B6,[1]Table2!$B$1:$Z$21,MATCH("xGD/90",[1]Table2!$B$1:$Z$1,0),0)-VLOOKUP(MC6,[1]Table2!$B$1:$Z$21,MATCH("xGD/90",[1]Table2!$B$1:$Z$1,0),0),"")</f>
        <v/>
      </c>
      <c r="MD52" s="41" t="str">
        <f>IFERROR(VLOOKUP($B6,[1]Table2!$B$1:$Z$21,MATCH("xGD/90",[1]Table2!$B$1:$Z$1,0),0)-VLOOKUP(MD6,[1]Table2!$B$1:$Z$21,MATCH("xGD/90",[1]Table2!$B$1:$Z$1,0),0),"")</f>
        <v/>
      </c>
      <c r="ME52" s="41" t="str">
        <f>IFERROR(VLOOKUP($B6,[1]Table2!$B$1:$Z$21,MATCH("xGD/90",[1]Table2!$B$1:$Z$1,0),0)-VLOOKUP(ME6,[1]Table2!$B$1:$Z$21,MATCH("xGD/90",[1]Table2!$B$1:$Z$1,0),0),"")</f>
        <v/>
      </c>
      <c r="MF52" s="41" t="str">
        <f>IFERROR(VLOOKUP($B6,[1]Table2!$B$1:$Z$21,MATCH("xGD/90",[1]Table2!$B$1:$Z$1,0),0)-VLOOKUP(MF6,[1]Table2!$B$1:$Z$21,MATCH("xGD/90",[1]Table2!$B$1:$Z$1,0),0),"")</f>
        <v/>
      </c>
      <c r="MG52" s="41" t="str">
        <f>IFERROR(VLOOKUP($B6,[1]Table2!$B$1:$Z$21,MATCH("xGD/90",[1]Table2!$B$1:$Z$1,0),0)-VLOOKUP(MG6,[1]Table2!$B$1:$Z$21,MATCH("xGD/90",[1]Table2!$B$1:$Z$1,0),0),"")</f>
        <v/>
      </c>
      <c r="MH52" s="41" t="str">
        <f>IFERROR(VLOOKUP($B6,[1]Table2!$B$1:$Z$21,MATCH("xGD/90",[1]Table2!$B$1:$Z$1,0),0)-VLOOKUP(MH6,[1]Table2!$B$1:$Z$21,MATCH("xGD/90",[1]Table2!$B$1:$Z$1,0),0),"")</f>
        <v/>
      </c>
      <c r="MI52" s="41" t="str">
        <f>IFERROR(VLOOKUP($B6,[1]Table2!$B$1:$Z$21,MATCH("xGD/90",[1]Table2!$B$1:$Z$1,0),0)-VLOOKUP(MI6,[1]Table2!$B$1:$Z$21,MATCH("xGD/90",[1]Table2!$B$1:$Z$1,0),0),"")</f>
        <v/>
      </c>
      <c r="MJ52" s="41" t="str">
        <f>IFERROR(VLOOKUP($B6,[1]Table2!$B$1:$Z$21,MATCH("xGD/90",[1]Table2!$B$1:$Z$1,0),0)-VLOOKUP(MJ6,[1]Table2!$B$1:$Z$21,MATCH("xGD/90",[1]Table2!$B$1:$Z$1,0),0),"")</f>
        <v/>
      </c>
      <c r="MK52" s="41" t="str">
        <f>IFERROR(VLOOKUP($B6,[1]Table2!$B$1:$Z$21,MATCH("xGD/90",[1]Table2!$B$1:$Z$1,0),0)-VLOOKUP(MK6,[1]Table2!$B$1:$Z$21,MATCH("xGD/90",[1]Table2!$B$1:$Z$1,0),0),"")</f>
        <v/>
      </c>
      <c r="ML52" s="41" t="str">
        <f>IFERROR(VLOOKUP($B6,[1]Table2!$B$1:$Z$21,MATCH("xGD/90",[1]Table2!$B$1:$Z$1,0),0)-VLOOKUP(ML6,[1]Table2!$B$1:$Z$21,MATCH("xGD/90",[1]Table2!$B$1:$Z$1,0),0),"")</f>
        <v/>
      </c>
      <c r="MM52" s="41" t="str">
        <f>IFERROR(VLOOKUP($B6,[1]Table2!$B$1:$Z$21,MATCH("xGD/90",[1]Table2!$B$1:$Z$1,0),0)-VLOOKUP(MM6,[1]Table2!$B$1:$Z$21,MATCH("xGD/90",[1]Table2!$B$1:$Z$1,0),0),"")</f>
        <v/>
      </c>
      <c r="MN52" s="41" t="str">
        <f>IFERROR(VLOOKUP($B6,[1]Table2!$B$1:$Z$21,MATCH("xGD/90",[1]Table2!$B$1:$Z$1,0),0)-VLOOKUP(MN6,[1]Table2!$B$1:$Z$21,MATCH("xGD/90",[1]Table2!$B$1:$Z$1,0),0),"")</f>
        <v/>
      </c>
      <c r="MO52" s="41" t="str">
        <f>IFERROR(VLOOKUP($B6,[1]Table2!$B$1:$Z$21,MATCH("xGD/90",[1]Table2!$B$1:$Z$1,0),0)-VLOOKUP(MO6,[1]Table2!$B$1:$Z$21,MATCH("xGD/90",[1]Table2!$B$1:$Z$1,0),0),"")</f>
        <v/>
      </c>
      <c r="MP52" s="41" t="str">
        <f>IFERROR(VLOOKUP($B6,[1]Table2!$B$1:$Z$21,MATCH("xGD/90",[1]Table2!$B$1:$Z$1,0),0)-VLOOKUP(MP6,[1]Table2!$B$1:$Z$21,MATCH("xGD/90",[1]Table2!$B$1:$Z$1,0),0),"")</f>
        <v/>
      </c>
      <c r="MQ52" s="41" t="str">
        <f>IFERROR(VLOOKUP($B6,[1]Table2!$B$1:$Z$21,MATCH("xGD/90",[1]Table2!$B$1:$Z$1,0),0)-VLOOKUP(MQ6,[1]Table2!$B$1:$Z$21,MATCH("xGD/90",[1]Table2!$B$1:$Z$1,0),0),"")</f>
        <v/>
      </c>
      <c r="MR52" s="41" t="str">
        <f>IFERROR(VLOOKUP($B6,[1]Table2!$B$1:$Z$21,MATCH("xGD/90",[1]Table2!$B$1:$Z$1,0),0)-VLOOKUP(MR6,[1]Table2!$B$1:$Z$21,MATCH("xGD/90",[1]Table2!$B$1:$Z$1,0),0),"")</f>
        <v/>
      </c>
      <c r="MS52" s="41" t="str">
        <f>IFERROR(VLOOKUP($B6,[1]Table2!$B$1:$Z$21,MATCH("xGD/90",[1]Table2!$B$1:$Z$1,0),0)-VLOOKUP(MS6,[1]Table2!$B$1:$Z$21,MATCH("xGD/90",[1]Table2!$B$1:$Z$1,0),0),"")</f>
        <v/>
      </c>
      <c r="MT52" s="41" t="str">
        <f>IFERROR(VLOOKUP($B6,[1]Table2!$B$1:$Z$21,MATCH("xGD/90",[1]Table2!$B$1:$Z$1,0),0)-VLOOKUP(MT6,[1]Table2!$B$1:$Z$21,MATCH("xGD/90",[1]Table2!$B$1:$Z$1,0),0),"")</f>
        <v/>
      </c>
      <c r="MU52" s="41" t="str">
        <f>IFERROR(VLOOKUP($B6,[1]Table2!$B$1:$Z$21,MATCH("xGD/90",[1]Table2!$B$1:$Z$1,0),0)-VLOOKUP(MU6,[1]Table2!$B$1:$Z$21,MATCH("xGD/90",[1]Table2!$B$1:$Z$1,0),0),"")</f>
        <v/>
      </c>
      <c r="MV52" s="41" t="str">
        <f>IFERROR(VLOOKUP($B6,[1]Table2!$B$1:$Z$21,MATCH("xGD/90",[1]Table2!$B$1:$Z$1,0),0)-VLOOKUP(MV6,[1]Table2!$B$1:$Z$21,MATCH("xGD/90",[1]Table2!$B$1:$Z$1,0),0),"")</f>
        <v/>
      </c>
      <c r="MW52" s="41" t="str">
        <f>IFERROR(VLOOKUP($B6,[1]Table2!$B$1:$Z$21,MATCH("xGD/90",[1]Table2!$B$1:$Z$1,0),0)-VLOOKUP(MW6,[1]Table2!$B$1:$Z$21,MATCH("xGD/90",[1]Table2!$B$1:$Z$1,0),0),"")</f>
        <v/>
      </c>
      <c r="MX52" s="41" t="str">
        <f>IFERROR(VLOOKUP($B6,[1]Table2!$B$1:$Z$21,MATCH("xGD/90",[1]Table2!$B$1:$Z$1,0),0)-VLOOKUP(MX6,[1]Table2!$B$1:$Z$21,MATCH("xGD/90",[1]Table2!$B$1:$Z$1,0),0),"")</f>
        <v/>
      </c>
      <c r="MY52" s="41" t="str">
        <f>IFERROR(VLOOKUP($B6,[1]Table2!$B$1:$Z$21,MATCH("xGD/90",[1]Table2!$B$1:$Z$1,0),0)-VLOOKUP(MY6,[1]Table2!$B$1:$Z$21,MATCH("xGD/90",[1]Table2!$B$1:$Z$1,0),0),"")</f>
        <v/>
      </c>
      <c r="MZ52" s="41" t="str">
        <f>IFERROR(VLOOKUP($B6,[1]Table2!$B$1:$Z$21,MATCH("xGD/90",[1]Table2!$B$1:$Z$1,0),0)-VLOOKUP(MZ6,[1]Table2!$B$1:$Z$21,MATCH("xGD/90",[1]Table2!$B$1:$Z$1,0),0),"")</f>
        <v/>
      </c>
      <c r="NA52" s="41" t="str">
        <f>IFERROR(VLOOKUP($B6,[1]Table2!$B$1:$Z$21,MATCH("xGD/90",[1]Table2!$B$1:$Z$1,0),0)-VLOOKUP(NA6,[1]Table2!$B$1:$Z$21,MATCH("xGD/90",[1]Table2!$B$1:$Z$1,0),0),"")</f>
        <v/>
      </c>
      <c r="NB52" s="41" t="str">
        <f>IFERROR(VLOOKUP($B6,[1]Table2!$B$1:$Z$21,MATCH("xGD/90",[1]Table2!$B$1:$Z$1,0),0)-VLOOKUP(NB6,[1]Table2!$B$1:$Z$21,MATCH("xGD/90",[1]Table2!$B$1:$Z$1,0),0),"")</f>
        <v/>
      </c>
      <c r="NC52" s="41" t="str">
        <f>IFERROR(VLOOKUP($B6,[1]Table2!$B$1:$Z$21,MATCH("xGD/90",[1]Table2!$B$1:$Z$1,0),0)-VLOOKUP(NC6,[1]Table2!$B$1:$Z$21,MATCH("xGD/90",[1]Table2!$B$1:$Z$1,0),0),"")</f>
        <v/>
      </c>
      <c r="NE52" s="40">
        <f t="shared" si="1"/>
        <v>-0.75</v>
      </c>
      <c r="NF52" s="41" t="str">
        <f>IFERROR(VLOOKUP($B6,[1]Table2!$B$1:$Z$21,MATCH("xGD/90",[1]Table2!$B$1:$Z$1,0),0)-VLOOKUP(NF6,[1]Table2!$B$1:$Z$21,MATCH("xGD/90",[1]Table2!$B$1:$Z$1,0),0),"")</f>
        <v/>
      </c>
      <c r="NG52" s="41" t="str">
        <f>IFERROR(VLOOKUP($B6,[1]Table2!$B$1:$Z$21,MATCH("xGD/90",[1]Table2!$B$1:$Z$1,0),0)-VLOOKUP(NG6,[1]Table2!$B$1:$Z$21,MATCH("xGD/90",[1]Table2!$B$1:$Z$1,0),0),"")</f>
        <v/>
      </c>
      <c r="NH52" s="41">
        <f>IFERROR(VLOOKUP($B6,[1]Table2!$B$1:$Z$21,MATCH("xGD/90",[1]Table2!$B$1:$Z$1,0),0)-VLOOKUP(NH6,[1]Table2!$B$1:$Z$21,MATCH("xGD/90",[1]Table2!$B$1:$Z$1,0),0),"")</f>
        <v>-2.0499999999999998</v>
      </c>
      <c r="NI52" s="41">
        <f>IFERROR(VLOOKUP($B6,[1]Table2!$B$1:$Z$21,MATCH("xGD/90",[1]Table2!$B$1:$Z$1,0),0)-VLOOKUP(NI6,[1]Table2!$B$1:$Z$21,MATCH("xGD/90",[1]Table2!$B$1:$Z$1,0),0),"")</f>
        <v>-0.59</v>
      </c>
      <c r="NJ52" s="41">
        <f>IFERROR(VLOOKUP($B6,[1]Table2!$B$1:$Z$21,MATCH("xGD/90",[1]Table2!$B$1:$Z$1,0),0)-VLOOKUP(NJ6,[1]Table2!$B$1:$Z$21,MATCH("xGD/90",[1]Table2!$B$1:$Z$1,0),0),"")</f>
        <v>-0.8</v>
      </c>
    </row>
    <row r="53" spans="1:374" s="42" customFormat="1" ht="15.75" thickBot="1" x14ac:dyDescent="0.3">
      <c r="A53" s="39" t="s">
        <v>70</v>
      </c>
      <c r="B53" s="40">
        <f>VLOOKUP(A53,[1]Table!$B$1:$O$21,MATCH("xGD/90",[1]Table!$B$1:$O$1,0),0)</f>
        <v>0.18</v>
      </c>
      <c r="C53" s="41" t="str">
        <f>IFERROR(VLOOKUP($B7,[1]Table2!$B$1:$Z$21,MATCH("xGD/90",[1]Table2!$B$1:$Z$1,0),0)-VLOOKUP(C7,[1]Table2!$B$1:$Z$21,MATCH("xGD/90",[1]Table2!$B$1:$Z$1,0),0),"")</f>
        <v/>
      </c>
      <c r="D53" s="41" t="str">
        <f>IFERROR(VLOOKUP($B7,[1]Table2!$B$1:$Z$21,MATCH("xGD/90",[1]Table2!$B$1:$Z$1,0),0)-VLOOKUP(D7,[1]Table2!$B$1:$Z$21,MATCH("xGD/90",[1]Table2!$B$1:$Z$1,0),0),"")</f>
        <v/>
      </c>
      <c r="E53" s="41" t="str">
        <f>IFERROR(VLOOKUP($B7,[1]Table2!$B$1:$Z$21,MATCH("xGD/90",[1]Table2!$B$1:$Z$1,0),0)-VLOOKUP(E7,[1]Table2!$B$1:$Z$21,MATCH("xGD/90",[1]Table2!$B$1:$Z$1,0),0),"")</f>
        <v/>
      </c>
      <c r="F53" s="41" t="str">
        <f>IFERROR(VLOOKUP($B7,[1]Table2!$B$1:$Z$21,MATCH("xGD/90",[1]Table2!$B$1:$Z$1,0),0)-VLOOKUP(F7,[1]Table2!$B$1:$Z$21,MATCH("xGD/90",[1]Table2!$B$1:$Z$1,0),0),"")</f>
        <v/>
      </c>
      <c r="G53" s="41" t="str">
        <f>IFERROR(VLOOKUP($B7,[1]Table2!$B$1:$Z$21,MATCH("xGD/90",[1]Table2!$B$1:$Z$1,0),0)-VLOOKUP(G7,[1]Table2!$B$1:$Z$21,MATCH("xGD/90",[1]Table2!$B$1:$Z$1,0),0),"")</f>
        <v/>
      </c>
      <c r="H53" s="41" t="str">
        <f>IFERROR(VLOOKUP($B7,[1]Table2!$B$1:$Z$21,MATCH("xGD/90",[1]Table2!$B$1:$Z$1,0),0)-VLOOKUP(H7,[1]Table2!$B$1:$Z$21,MATCH("xGD/90",[1]Table2!$B$1:$Z$1,0),0),"")</f>
        <v/>
      </c>
      <c r="I53" s="41">
        <f>IFERROR(VLOOKUP($B7,[1]Table2!$B$1:$Z$21,MATCH("xGD/90",[1]Table2!$B$1:$Z$1,0),0)-VLOOKUP(I7,[1]Table2!$B$1:$Z$21,MATCH("xGD/90",[1]Table2!$B$1:$Z$1,0),0),"")</f>
        <v>0.53</v>
      </c>
      <c r="J53" s="41" t="str">
        <f>IFERROR(VLOOKUP($B7,[1]Table2!$B$1:$Z$21,MATCH("xGD/90",[1]Table2!$B$1:$Z$1,0),0)-VLOOKUP(J7,[1]Table2!$B$1:$Z$21,MATCH("xGD/90",[1]Table2!$B$1:$Z$1,0),0),"")</f>
        <v/>
      </c>
      <c r="K53" s="41" t="str">
        <f>IFERROR(VLOOKUP($B7,[1]Table2!$B$1:$Z$21,MATCH("xGD/90",[1]Table2!$B$1:$Z$1,0),0)-VLOOKUP(K7,[1]Table2!$B$1:$Z$21,MATCH("xGD/90",[1]Table2!$B$1:$Z$1,0),0),"")</f>
        <v/>
      </c>
      <c r="L53" s="41" t="str">
        <f>IFERROR(VLOOKUP($B7,[1]Table2!$B$1:$Z$21,MATCH("xGD/90",[1]Table2!$B$1:$Z$1,0),0)-VLOOKUP(L7,[1]Table2!$B$1:$Z$21,MATCH("xGD/90",[1]Table2!$B$1:$Z$1,0),0),"")</f>
        <v/>
      </c>
      <c r="M53" s="41" t="str">
        <f>IFERROR(VLOOKUP($B7,[1]Table2!$B$1:$Z$21,MATCH("xGD/90",[1]Table2!$B$1:$Z$1,0),0)-VLOOKUP(M7,[1]Table2!$B$1:$Z$21,MATCH("xGD/90",[1]Table2!$B$1:$Z$1,0),0),"")</f>
        <v/>
      </c>
      <c r="N53" s="41" t="str">
        <f>IFERROR(VLOOKUP($B7,[1]Table2!$B$1:$Z$21,MATCH("xGD/90",[1]Table2!$B$1:$Z$1,0),0)-VLOOKUP(N7,[1]Table2!$B$1:$Z$21,MATCH("xGD/90",[1]Table2!$B$1:$Z$1,0),0),"")</f>
        <v/>
      </c>
      <c r="O53" s="41">
        <f>IFERROR(VLOOKUP($B7,[1]Table2!$B$1:$Z$21,MATCH("xGD/90",[1]Table2!$B$1:$Z$1,0),0)-VLOOKUP(O7,[1]Table2!$B$1:$Z$21,MATCH("xGD/90",[1]Table2!$B$1:$Z$1,0),0),"")</f>
        <v>-0.16999999999999998</v>
      </c>
      <c r="P53" s="41" t="str">
        <f>IFERROR(VLOOKUP($B7,[1]Table2!$B$1:$Z$21,MATCH("xGD/90",[1]Table2!$B$1:$Z$1,0),0)-VLOOKUP(P7,[1]Table2!$B$1:$Z$21,MATCH("xGD/90",[1]Table2!$B$1:$Z$1,0),0),"")</f>
        <v/>
      </c>
      <c r="Q53" s="41" t="str">
        <f>IFERROR(VLOOKUP($B7,[1]Table2!$B$1:$Z$21,MATCH("xGD/90",[1]Table2!$B$1:$Z$1,0),0)-VLOOKUP(Q7,[1]Table2!$B$1:$Z$21,MATCH("xGD/90",[1]Table2!$B$1:$Z$1,0),0),"")</f>
        <v/>
      </c>
      <c r="R53" s="41" t="str">
        <f>IFERROR(VLOOKUP($B7,[1]Table2!$B$1:$Z$21,MATCH("xGD/90",[1]Table2!$B$1:$Z$1,0),0)-VLOOKUP(R7,[1]Table2!$B$1:$Z$21,MATCH("xGD/90",[1]Table2!$B$1:$Z$1,0),0),"")</f>
        <v/>
      </c>
      <c r="S53" s="41" t="str">
        <f>IFERROR(VLOOKUP($B7,[1]Table2!$B$1:$Z$21,MATCH("xGD/90",[1]Table2!$B$1:$Z$1,0),0)-VLOOKUP(S7,[1]Table2!$B$1:$Z$21,MATCH("xGD/90",[1]Table2!$B$1:$Z$1,0),0),"")</f>
        <v/>
      </c>
      <c r="T53" s="41" t="str">
        <f>IFERROR(VLOOKUP($B7,[1]Table2!$B$1:$Z$21,MATCH("xGD/90",[1]Table2!$B$1:$Z$1,0),0)-VLOOKUP(T7,[1]Table2!$B$1:$Z$21,MATCH("xGD/90",[1]Table2!$B$1:$Z$1,0),0),"")</f>
        <v/>
      </c>
      <c r="U53" s="41" t="str">
        <f>IFERROR(VLOOKUP($B7,[1]Table2!$B$1:$Z$21,MATCH("xGD/90",[1]Table2!$B$1:$Z$1,0),0)-VLOOKUP(U7,[1]Table2!$B$1:$Z$21,MATCH("xGD/90",[1]Table2!$B$1:$Z$1,0),0),"")</f>
        <v/>
      </c>
      <c r="V53" s="41">
        <f>IFERROR(VLOOKUP($B7,[1]Table2!$B$1:$Z$21,MATCH("xGD/90",[1]Table2!$B$1:$Z$1,0),0)-VLOOKUP(V7,[1]Table2!$B$1:$Z$21,MATCH("xGD/90",[1]Table2!$B$1:$Z$1,0),0),"")</f>
        <v>0.58000000000000007</v>
      </c>
      <c r="W53" s="41" t="str">
        <f>IFERROR(VLOOKUP($B7,[1]Table2!$B$1:$Z$21,MATCH("xGD/90",[1]Table2!$B$1:$Z$1,0),0)-VLOOKUP(W7,[1]Table2!$B$1:$Z$21,MATCH("xGD/90",[1]Table2!$B$1:$Z$1,0),0),"")</f>
        <v/>
      </c>
      <c r="X53" s="41" t="str">
        <f>IFERROR(VLOOKUP($B7,[1]Table2!$B$1:$Z$21,MATCH("xGD/90",[1]Table2!$B$1:$Z$1,0),0)-VLOOKUP(X7,[1]Table2!$B$1:$Z$21,MATCH("xGD/90",[1]Table2!$B$1:$Z$1,0),0),"")</f>
        <v/>
      </c>
      <c r="Y53" s="41" t="str">
        <f>IFERROR(VLOOKUP($B7,[1]Table2!$B$1:$Z$21,MATCH("xGD/90",[1]Table2!$B$1:$Z$1,0),0)-VLOOKUP(Y7,[1]Table2!$B$1:$Z$21,MATCH("xGD/90",[1]Table2!$B$1:$Z$1,0),0),"")</f>
        <v/>
      </c>
      <c r="Z53" s="41" t="str">
        <f>IFERROR(VLOOKUP($B7,[1]Table2!$B$1:$Z$21,MATCH("xGD/90",[1]Table2!$B$1:$Z$1,0),0)-VLOOKUP(Z7,[1]Table2!$B$1:$Z$21,MATCH("xGD/90",[1]Table2!$B$1:$Z$1,0),0),"")</f>
        <v/>
      </c>
      <c r="AA53" s="41" t="str">
        <f>IFERROR(VLOOKUP($B7,[1]Table2!$B$1:$Z$21,MATCH("xGD/90",[1]Table2!$B$1:$Z$1,0),0)-VLOOKUP(AA7,[1]Table2!$B$1:$Z$21,MATCH("xGD/90",[1]Table2!$B$1:$Z$1,0),0),"")</f>
        <v/>
      </c>
      <c r="AB53" s="41" t="str">
        <f>IFERROR(VLOOKUP($B7,[1]Table2!$B$1:$Z$21,MATCH("xGD/90",[1]Table2!$B$1:$Z$1,0),0)-VLOOKUP(AB7,[1]Table2!$B$1:$Z$21,MATCH("xGD/90",[1]Table2!$B$1:$Z$1,0),0),"")</f>
        <v/>
      </c>
      <c r="AC53" s="41">
        <f>IFERROR(VLOOKUP($B7,[1]Table2!$B$1:$Z$21,MATCH("xGD/90",[1]Table2!$B$1:$Z$1,0),0)-VLOOKUP(AC7,[1]Table2!$B$1:$Z$21,MATCH("xGD/90",[1]Table2!$B$1:$Z$1,0),0),"")</f>
        <v>0.79</v>
      </c>
      <c r="AD53" s="41" t="str">
        <f>IFERROR(VLOOKUP($B7,[1]Table2!$B$1:$Z$21,MATCH("xGD/90",[1]Table2!$B$1:$Z$1,0),0)-VLOOKUP(AD7,[1]Table2!$B$1:$Z$21,MATCH("xGD/90",[1]Table2!$B$1:$Z$1,0),0),"")</f>
        <v/>
      </c>
      <c r="AE53" s="41" t="str">
        <f>IFERROR(VLOOKUP($B7,[1]Table2!$B$1:$Z$21,MATCH("xGD/90",[1]Table2!$B$1:$Z$1,0),0)-VLOOKUP(AE7,[1]Table2!$B$1:$Z$21,MATCH("xGD/90",[1]Table2!$B$1:$Z$1,0),0),"")</f>
        <v/>
      </c>
      <c r="AF53" s="41">
        <f>IFERROR(VLOOKUP($B7,[1]Table2!$B$1:$Z$21,MATCH("xGD/90",[1]Table2!$B$1:$Z$1,0),0)-VLOOKUP(AF7,[1]Table2!$B$1:$Z$21,MATCH("xGD/90",[1]Table2!$B$1:$Z$1,0),0),"")</f>
        <v>0.5</v>
      </c>
      <c r="AG53" s="41" t="str">
        <f>IFERROR(VLOOKUP($B7,[1]Table2!$B$1:$Z$21,MATCH("xGD/90",[1]Table2!$B$1:$Z$1,0),0)-VLOOKUP(AG7,[1]Table2!$B$1:$Z$21,MATCH("xGD/90",[1]Table2!$B$1:$Z$1,0),0),"")</f>
        <v/>
      </c>
      <c r="AH53" s="41" t="str">
        <f>IFERROR(VLOOKUP($B7,[1]Table2!$B$1:$Z$21,MATCH("xGD/90",[1]Table2!$B$1:$Z$1,0),0)-VLOOKUP(AH7,[1]Table2!$B$1:$Z$21,MATCH("xGD/90",[1]Table2!$B$1:$Z$1,0),0),"")</f>
        <v/>
      </c>
      <c r="AI53" s="41" t="str">
        <f>IFERROR(VLOOKUP($B7,[1]Table2!$B$1:$Z$21,MATCH("xGD/90",[1]Table2!$B$1:$Z$1,0),0)-VLOOKUP(AI7,[1]Table2!$B$1:$Z$21,MATCH("xGD/90",[1]Table2!$B$1:$Z$1,0),0),"")</f>
        <v/>
      </c>
      <c r="AJ53" s="41">
        <f>IFERROR(VLOOKUP($B7,[1]Table2!$B$1:$Z$21,MATCH("xGD/90",[1]Table2!$B$1:$Z$1,0),0)-VLOOKUP(AJ7,[1]Table2!$B$1:$Z$21,MATCH("xGD/90",[1]Table2!$B$1:$Z$1,0),0),"")</f>
        <v>0.62</v>
      </c>
      <c r="AK53" s="41" t="str">
        <f>IFERROR(VLOOKUP($B7,[1]Table2!$B$1:$Z$21,MATCH("xGD/90",[1]Table2!$B$1:$Z$1,0),0)-VLOOKUP(AK7,[1]Table2!$B$1:$Z$21,MATCH("xGD/90",[1]Table2!$B$1:$Z$1,0),0),"")</f>
        <v/>
      </c>
      <c r="AL53" s="41" t="str">
        <f>IFERROR(VLOOKUP($B7,[1]Table2!$B$1:$Z$21,MATCH("xGD/90",[1]Table2!$B$1:$Z$1,0),0)-VLOOKUP(AL7,[1]Table2!$B$1:$Z$21,MATCH("xGD/90",[1]Table2!$B$1:$Z$1,0),0),"")</f>
        <v/>
      </c>
      <c r="AM53" s="41" t="str">
        <f>IFERROR(VLOOKUP($B7,[1]Table2!$B$1:$Z$21,MATCH("xGD/90",[1]Table2!$B$1:$Z$1,0),0)-VLOOKUP(AM7,[1]Table2!$B$1:$Z$21,MATCH("xGD/90",[1]Table2!$B$1:$Z$1,0),0),"")</f>
        <v/>
      </c>
      <c r="AN53" s="41" t="str">
        <f>IFERROR(VLOOKUP($B7,[1]Table2!$B$1:$Z$21,MATCH("xGD/90",[1]Table2!$B$1:$Z$1,0),0)-VLOOKUP(AN7,[1]Table2!$B$1:$Z$21,MATCH("xGD/90",[1]Table2!$B$1:$Z$1,0),0),"")</f>
        <v/>
      </c>
      <c r="AO53" s="41" t="str">
        <f>IFERROR(VLOOKUP($B7,[1]Table2!$B$1:$Z$21,MATCH("xGD/90",[1]Table2!$B$1:$Z$1,0),0)-VLOOKUP(AO7,[1]Table2!$B$1:$Z$21,MATCH("xGD/90",[1]Table2!$B$1:$Z$1,0),0),"")</f>
        <v/>
      </c>
      <c r="AP53" s="41" t="str">
        <f>IFERROR(VLOOKUP($B7,[1]Table2!$B$1:$Z$21,MATCH("xGD/90",[1]Table2!$B$1:$Z$1,0),0)-VLOOKUP(AP7,[1]Table2!$B$1:$Z$21,MATCH("xGD/90",[1]Table2!$B$1:$Z$1,0),0),"")</f>
        <v/>
      </c>
      <c r="AQ53" s="41" t="str">
        <f>IFERROR(VLOOKUP($B7,[1]Table2!$B$1:$Z$21,MATCH("xGD/90",[1]Table2!$B$1:$Z$1,0),0)-VLOOKUP(AQ7,[1]Table2!$B$1:$Z$21,MATCH("xGD/90",[1]Table2!$B$1:$Z$1,0),0),"")</f>
        <v/>
      </c>
      <c r="AR53" s="41" t="str">
        <f>IFERROR(VLOOKUP($B7,[1]Table2!$B$1:$Z$21,MATCH("xGD/90",[1]Table2!$B$1:$Z$1,0),0)-VLOOKUP(AR7,[1]Table2!$B$1:$Z$21,MATCH("xGD/90",[1]Table2!$B$1:$Z$1,0),0),"")</f>
        <v/>
      </c>
      <c r="AS53" s="41" t="str">
        <f>IFERROR(VLOOKUP($B7,[1]Table2!$B$1:$Z$21,MATCH("xGD/90",[1]Table2!$B$1:$Z$1,0),0)-VLOOKUP(AS7,[1]Table2!$B$1:$Z$21,MATCH("xGD/90",[1]Table2!$B$1:$Z$1,0),0),"")</f>
        <v/>
      </c>
      <c r="AT53" s="41" t="str">
        <f>IFERROR(VLOOKUP($B7,[1]Table2!$B$1:$Z$21,MATCH("xGD/90",[1]Table2!$B$1:$Z$1,0),0)-VLOOKUP(AT7,[1]Table2!$B$1:$Z$21,MATCH("xGD/90",[1]Table2!$B$1:$Z$1,0),0),"")</f>
        <v/>
      </c>
      <c r="AU53" s="41" t="str">
        <f>IFERROR(VLOOKUP($B7,[1]Table2!$B$1:$Z$21,MATCH("xGD/90",[1]Table2!$B$1:$Z$1,0),0)-VLOOKUP(AU7,[1]Table2!$B$1:$Z$21,MATCH("xGD/90",[1]Table2!$B$1:$Z$1,0),0),"")</f>
        <v/>
      </c>
      <c r="AV53" s="41" t="str">
        <f>IFERROR(VLOOKUP($B7,[1]Table2!$B$1:$Z$21,MATCH("xGD/90",[1]Table2!$B$1:$Z$1,0),0)-VLOOKUP(AV7,[1]Table2!$B$1:$Z$21,MATCH("xGD/90",[1]Table2!$B$1:$Z$1,0),0),"")</f>
        <v/>
      </c>
      <c r="AW53" s="41" t="str">
        <f>IFERROR(VLOOKUP($B7,[1]Table2!$B$1:$Z$21,MATCH("xGD/90",[1]Table2!$B$1:$Z$1,0),0)-VLOOKUP(AW7,[1]Table2!$B$1:$Z$21,MATCH("xGD/90",[1]Table2!$B$1:$Z$1,0),0),"")</f>
        <v/>
      </c>
      <c r="AX53" s="41" t="str">
        <f>IFERROR(VLOOKUP($B7,[1]Table2!$B$1:$Z$21,MATCH("xGD/90",[1]Table2!$B$1:$Z$1,0),0)-VLOOKUP(AX7,[1]Table2!$B$1:$Z$21,MATCH("xGD/90",[1]Table2!$B$1:$Z$1,0),0),"")</f>
        <v/>
      </c>
      <c r="AY53" s="41">
        <f>IFERROR(VLOOKUP($B7,[1]Table2!$B$1:$Z$21,MATCH("xGD/90",[1]Table2!$B$1:$Z$1,0),0)-VLOOKUP(AY7,[1]Table2!$B$1:$Z$21,MATCH("xGD/90",[1]Table2!$B$1:$Z$1,0),0),"")</f>
        <v>-0.74</v>
      </c>
      <c r="AZ53" s="41" t="str">
        <f>IFERROR(VLOOKUP($B7,[1]Table2!$B$1:$Z$21,MATCH("xGD/90",[1]Table2!$B$1:$Z$1,0),0)-VLOOKUP(AZ7,[1]Table2!$B$1:$Z$21,MATCH("xGD/90",[1]Table2!$B$1:$Z$1,0),0),"")</f>
        <v/>
      </c>
      <c r="BA53" s="41" t="str">
        <f>IFERROR(VLOOKUP($B7,[1]Table2!$B$1:$Z$21,MATCH("xGD/90",[1]Table2!$B$1:$Z$1,0),0)-VLOOKUP(BA7,[1]Table2!$B$1:$Z$21,MATCH("xGD/90",[1]Table2!$B$1:$Z$1,0),0),"")</f>
        <v/>
      </c>
      <c r="BB53" s="41" t="str">
        <f>IFERROR(VLOOKUP($B7,[1]Table2!$B$1:$Z$21,MATCH("xGD/90",[1]Table2!$B$1:$Z$1,0),0)-VLOOKUP(BB7,[1]Table2!$B$1:$Z$21,MATCH("xGD/90",[1]Table2!$B$1:$Z$1,0),0),"")</f>
        <v/>
      </c>
      <c r="BC53" s="41" t="str">
        <f>IFERROR(VLOOKUP($B7,[1]Table2!$B$1:$Z$21,MATCH("xGD/90",[1]Table2!$B$1:$Z$1,0),0)-VLOOKUP(BC7,[1]Table2!$B$1:$Z$21,MATCH("xGD/90",[1]Table2!$B$1:$Z$1,0),0),"")</f>
        <v/>
      </c>
      <c r="BD53" s="41" t="str">
        <f>IFERROR(VLOOKUP($B7,[1]Table2!$B$1:$Z$21,MATCH("xGD/90",[1]Table2!$B$1:$Z$1,0),0)-VLOOKUP(BD7,[1]Table2!$B$1:$Z$21,MATCH("xGD/90",[1]Table2!$B$1:$Z$1,0),0),"")</f>
        <v/>
      </c>
      <c r="BE53" s="41" t="str">
        <f>IFERROR(VLOOKUP($B7,[1]Table2!$B$1:$Z$21,MATCH("xGD/90",[1]Table2!$B$1:$Z$1,0),0)-VLOOKUP(BE7,[1]Table2!$B$1:$Z$21,MATCH("xGD/90",[1]Table2!$B$1:$Z$1,0),0),"")</f>
        <v/>
      </c>
      <c r="BF53" s="41" t="str">
        <f>IFERROR(VLOOKUP($B7,[1]Table2!$B$1:$Z$21,MATCH("xGD/90",[1]Table2!$B$1:$Z$1,0),0)-VLOOKUP(BF7,[1]Table2!$B$1:$Z$21,MATCH("xGD/90",[1]Table2!$B$1:$Z$1,0),0),"")</f>
        <v/>
      </c>
      <c r="BG53" s="41" t="str">
        <f>IFERROR(VLOOKUP($B7,[1]Table2!$B$1:$Z$21,MATCH("xGD/90",[1]Table2!$B$1:$Z$1,0),0)-VLOOKUP(BG7,[1]Table2!$B$1:$Z$21,MATCH("xGD/90",[1]Table2!$B$1:$Z$1,0),0),"")</f>
        <v/>
      </c>
      <c r="BH53" s="41" t="str">
        <f>IFERROR(VLOOKUP($B7,[1]Table2!$B$1:$Z$21,MATCH("xGD/90",[1]Table2!$B$1:$Z$1,0),0)-VLOOKUP(BH7,[1]Table2!$B$1:$Z$21,MATCH("xGD/90",[1]Table2!$B$1:$Z$1,0),0),"")</f>
        <v/>
      </c>
      <c r="BI53" s="41" t="str">
        <f>IFERROR(VLOOKUP($B7,[1]Table2!$B$1:$Z$21,MATCH("xGD/90",[1]Table2!$B$1:$Z$1,0),0)-VLOOKUP(BI7,[1]Table2!$B$1:$Z$21,MATCH("xGD/90",[1]Table2!$B$1:$Z$1,0),0),"")</f>
        <v/>
      </c>
      <c r="BJ53" s="41" t="str">
        <f>IFERROR(VLOOKUP($B7,[1]Table2!$B$1:$Z$21,MATCH("xGD/90",[1]Table2!$B$1:$Z$1,0),0)-VLOOKUP(BJ7,[1]Table2!$B$1:$Z$21,MATCH("xGD/90",[1]Table2!$B$1:$Z$1,0),0),"")</f>
        <v/>
      </c>
      <c r="BK53" s="41" t="str">
        <f>IFERROR(VLOOKUP($B7,[1]Table2!$B$1:$Z$21,MATCH("xGD/90",[1]Table2!$B$1:$Z$1,0),0)-VLOOKUP(BK7,[1]Table2!$B$1:$Z$21,MATCH("xGD/90",[1]Table2!$B$1:$Z$1,0),0),"")</f>
        <v/>
      </c>
      <c r="BL53" s="41">
        <f>IFERROR(VLOOKUP($B7,[1]Table2!$B$1:$Z$21,MATCH("xGD/90",[1]Table2!$B$1:$Z$1,0),0)-VLOOKUP(BL7,[1]Table2!$B$1:$Z$21,MATCH("xGD/90",[1]Table2!$B$1:$Z$1,0),0),"")</f>
        <v>0.92999999999999994</v>
      </c>
      <c r="BM53" s="41" t="str">
        <f>IFERROR(VLOOKUP($B7,[1]Table2!$B$1:$Z$21,MATCH("xGD/90",[1]Table2!$B$1:$Z$1,0),0)-VLOOKUP(BM7,[1]Table2!$B$1:$Z$21,MATCH("xGD/90",[1]Table2!$B$1:$Z$1,0),0),"")</f>
        <v/>
      </c>
      <c r="BN53" s="41" t="str">
        <f>IFERROR(VLOOKUP($B7,[1]Table2!$B$1:$Z$21,MATCH("xGD/90",[1]Table2!$B$1:$Z$1,0),0)-VLOOKUP(BN7,[1]Table2!$B$1:$Z$21,MATCH("xGD/90",[1]Table2!$B$1:$Z$1,0),0),"")</f>
        <v/>
      </c>
      <c r="BO53" s="41" t="str">
        <f>IFERROR(VLOOKUP($B7,[1]Table2!$B$1:$Z$21,MATCH("xGD/90",[1]Table2!$B$1:$Z$1,0),0)-VLOOKUP(BO7,[1]Table2!$B$1:$Z$21,MATCH("xGD/90",[1]Table2!$B$1:$Z$1,0),0),"")</f>
        <v/>
      </c>
      <c r="BP53" s="41" t="str">
        <f>IFERROR(VLOOKUP($B7,[1]Table2!$B$1:$Z$21,MATCH("xGD/90",[1]Table2!$B$1:$Z$1,0),0)-VLOOKUP(BP7,[1]Table2!$B$1:$Z$21,MATCH("xGD/90",[1]Table2!$B$1:$Z$1,0),0),"")</f>
        <v/>
      </c>
      <c r="BQ53" s="41" t="str">
        <f>IFERROR(VLOOKUP($B7,[1]Table2!$B$1:$Z$21,MATCH("xGD/90",[1]Table2!$B$1:$Z$1,0),0)-VLOOKUP(BQ7,[1]Table2!$B$1:$Z$21,MATCH("xGD/90",[1]Table2!$B$1:$Z$1,0),0),"")</f>
        <v/>
      </c>
      <c r="BR53" s="41" t="str">
        <f>IFERROR(VLOOKUP($B7,[1]Table2!$B$1:$Z$21,MATCH("xGD/90",[1]Table2!$B$1:$Z$1,0),0)-VLOOKUP(BR7,[1]Table2!$B$1:$Z$21,MATCH("xGD/90",[1]Table2!$B$1:$Z$1,0),0),"")</f>
        <v/>
      </c>
      <c r="BS53" s="41">
        <f>IFERROR(VLOOKUP($B7,[1]Table2!$B$1:$Z$21,MATCH("xGD/90",[1]Table2!$B$1:$Z$1,0),0)-VLOOKUP(BS7,[1]Table2!$B$1:$Z$21,MATCH("xGD/90",[1]Table2!$B$1:$Z$1,0),0),"")</f>
        <v>-0.54</v>
      </c>
      <c r="BT53" s="41" t="str">
        <f>IFERROR(VLOOKUP($B7,[1]Table2!$B$1:$Z$21,MATCH("xGD/90",[1]Table2!$B$1:$Z$1,0),0)-VLOOKUP(BT7,[1]Table2!$B$1:$Z$21,MATCH("xGD/90",[1]Table2!$B$1:$Z$1,0),0),"")</f>
        <v/>
      </c>
      <c r="BU53" s="41" t="str">
        <f>IFERROR(VLOOKUP($B7,[1]Table2!$B$1:$Z$21,MATCH("xGD/90",[1]Table2!$B$1:$Z$1,0),0)-VLOOKUP(BU7,[1]Table2!$B$1:$Z$21,MATCH("xGD/90",[1]Table2!$B$1:$Z$1,0),0),"")</f>
        <v/>
      </c>
      <c r="BV53" s="41" t="str">
        <f>IFERROR(VLOOKUP($B7,[1]Table2!$B$1:$Z$21,MATCH("xGD/90",[1]Table2!$B$1:$Z$1,0),0)-VLOOKUP(BV7,[1]Table2!$B$1:$Z$21,MATCH("xGD/90",[1]Table2!$B$1:$Z$1,0),0),"")</f>
        <v/>
      </c>
      <c r="BW53" s="41" t="str">
        <f>IFERROR(VLOOKUP($B7,[1]Table2!$B$1:$Z$21,MATCH("xGD/90",[1]Table2!$B$1:$Z$1,0),0)-VLOOKUP(BW7,[1]Table2!$B$1:$Z$21,MATCH("xGD/90",[1]Table2!$B$1:$Z$1,0),0),"")</f>
        <v/>
      </c>
      <c r="BX53" s="41" t="str">
        <f>IFERROR(VLOOKUP($B7,[1]Table2!$B$1:$Z$21,MATCH("xGD/90",[1]Table2!$B$1:$Z$1,0),0)-VLOOKUP(BX7,[1]Table2!$B$1:$Z$21,MATCH("xGD/90",[1]Table2!$B$1:$Z$1,0),0),"")</f>
        <v/>
      </c>
      <c r="BY53" s="41">
        <f>IFERROR(VLOOKUP($B7,[1]Table2!$B$1:$Z$21,MATCH("xGD/90",[1]Table2!$B$1:$Z$1,0),0)-VLOOKUP(BY7,[1]Table2!$B$1:$Z$21,MATCH("xGD/90",[1]Table2!$B$1:$Z$1,0),0),"")</f>
        <v>-0.52</v>
      </c>
      <c r="BZ53" s="41" t="str">
        <f>IFERROR(VLOOKUP($B7,[1]Table2!$B$1:$Z$21,MATCH("xGD/90",[1]Table2!$B$1:$Z$1,0),0)-VLOOKUP(BZ7,[1]Table2!$B$1:$Z$21,MATCH("xGD/90",[1]Table2!$B$1:$Z$1,0),0),"")</f>
        <v/>
      </c>
      <c r="CA53" s="41" t="str">
        <f>IFERROR(VLOOKUP($B7,[1]Table2!$B$1:$Z$21,MATCH("xGD/90",[1]Table2!$B$1:$Z$1,0),0)-VLOOKUP(CA7,[1]Table2!$B$1:$Z$21,MATCH("xGD/90",[1]Table2!$B$1:$Z$1,0),0),"")</f>
        <v/>
      </c>
      <c r="CB53" s="41" t="str">
        <f>IFERROR(VLOOKUP($B7,[1]Table2!$B$1:$Z$21,MATCH("xGD/90",[1]Table2!$B$1:$Z$1,0),0)-VLOOKUP(CB7,[1]Table2!$B$1:$Z$21,MATCH("xGD/90",[1]Table2!$B$1:$Z$1,0),0),"")</f>
        <v/>
      </c>
      <c r="CC53" s="41" t="str">
        <f>IFERROR(VLOOKUP($B7,[1]Table2!$B$1:$Z$21,MATCH("xGD/90",[1]Table2!$B$1:$Z$1,0),0)-VLOOKUP(CC7,[1]Table2!$B$1:$Z$21,MATCH("xGD/90",[1]Table2!$B$1:$Z$1,0),0),"")</f>
        <v/>
      </c>
      <c r="CD53" s="41">
        <f>IFERROR(VLOOKUP($B7,[1]Table2!$B$1:$Z$21,MATCH("xGD/90",[1]Table2!$B$1:$Z$1,0),0)-VLOOKUP(CD7,[1]Table2!$B$1:$Z$21,MATCH("xGD/90",[1]Table2!$B$1:$Z$1,0),0),"")</f>
        <v>0.16999999999999998</v>
      </c>
      <c r="CE53" s="41" t="str">
        <f>IFERROR(VLOOKUP($B7,[1]Table2!$B$1:$Z$21,MATCH("xGD/90",[1]Table2!$B$1:$Z$1,0),0)-VLOOKUP(CE7,[1]Table2!$B$1:$Z$21,MATCH("xGD/90",[1]Table2!$B$1:$Z$1,0),0),"")</f>
        <v/>
      </c>
      <c r="CF53" s="41" t="str">
        <f>IFERROR(VLOOKUP($B7,[1]Table2!$B$1:$Z$21,MATCH("xGD/90",[1]Table2!$B$1:$Z$1,0),0)-VLOOKUP(CF7,[1]Table2!$B$1:$Z$21,MATCH("xGD/90",[1]Table2!$B$1:$Z$1,0),0),"")</f>
        <v/>
      </c>
      <c r="CG53" s="41" t="str">
        <f>IFERROR(VLOOKUP($B7,[1]Table2!$B$1:$Z$21,MATCH("xGD/90",[1]Table2!$B$1:$Z$1,0),0)-VLOOKUP(CG7,[1]Table2!$B$1:$Z$21,MATCH("xGD/90",[1]Table2!$B$1:$Z$1,0),0),"")</f>
        <v/>
      </c>
      <c r="CH53" s="41">
        <f>IFERROR(VLOOKUP($B7,[1]Table2!$B$1:$Z$21,MATCH("xGD/90",[1]Table2!$B$1:$Z$1,0),0)-VLOOKUP(CH7,[1]Table2!$B$1:$Z$21,MATCH("xGD/90",[1]Table2!$B$1:$Z$1,0),0),"")</f>
        <v>0.33999999999999997</v>
      </c>
      <c r="CI53" s="41" t="str">
        <f>IFERROR(VLOOKUP($B7,[1]Table2!$B$1:$Z$21,MATCH("xGD/90",[1]Table2!$B$1:$Z$1,0),0)-VLOOKUP(CI7,[1]Table2!$B$1:$Z$21,MATCH("xGD/90",[1]Table2!$B$1:$Z$1,0),0),"")</f>
        <v/>
      </c>
      <c r="CJ53" s="41" t="str">
        <f>IFERROR(VLOOKUP($B7,[1]Table2!$B$1:$Z$21,MATCH("xGD/90",[1]Table2!$B$1:$Z$1,0),0)-VLOOKUP(CJ7,[1]Table2!$B$1:$Z$21,MATCH("xGD/90",[1]Table2!$B$1:$Z$1,0),0),"")</f>
        <v/>
      </c>
      <c r="CK53" s="41" t="str">
        <f>IFERROR(VLOOKUP($B7,[1]Table2!$B$1:$Z$21,MATCH("xGD/90",[1]Table2!$B$1:$Z$1,0),0)-VLOOKUP(CK7,[1]Table2!$B$1:$Z$21,MATCH("xGD/90",[1]Table2!$B$1:$Z$1,0),0),"")</f>
        <v/>
      </c>
      <c r="CL53" s="41" t="str">
        <f>IFERROR(VLOOKUP($B7,[1]Table2!$B$1:$Z$21,MATCH("xGD/90",[1]Table2!$B$1:$Z$1,0),0)-VLOOKUP(CL7,[1]Table2!$B$1:$Z$21,MATCH("xGD/90",[1]Table2!$B$1:$Z$1,0),0),"")</f>
        <v/>
      </c>
      <c r="CM53" s="41" t="str">
        <f>IFERROR(VLOOKUP($B7,[1]Table2!$B$1:$Z$21,MATCH("xGD/90",[1]Table2!$B$1:$Z$1,0),0)-VLOOKUP(CM7,[1]Table2!$B$1:$Z$21,MATCH("xGD/90",[1]Table2!$B$1:$Z$1,0),0),"")</f>
        <v/>
      </c>
      <c r="CN53" s="41">
        <f>IFERROR(VLOOKUP($B7,[1]Table2!$B$1:$Z$21,MATCH("xGD/90",[1]Table2!$B$1:$Z$1,0),0)-VLOOKUP(CN7,[1]Table2!$B$1:$Z$21,MATCH("xGD/90",[1]Table2!$B$1:$Z$1,0),0),"")</f>
        <v>0.64</v>
      </c>
      <c r="CO53" s="41" t="str">
        <f>IFERROR(VLOOKUP($B7,[1]Table2!$B$1:$Z$21,MATCH("xGD/90",[1]Table2!$B$1:$Z$1,0),0)-VLOOKUP(CO7,[1]Table2!$B$1:$Z$21,MATCH("xGD/90",[1]Table2!$B$1:$Z$1,0),0),"")</f>
        <v/>
      </c>
      <c r="CP53" s="41" t="str">
        <f>IFERROR(VLOOKUP($B7,[1]Table2!$B$1:$Z$21,MATCH("xGD/90",[1]Table2!$B$1:$Z$1,0),0)-VLOOKUP(CP7,[1]Table2!$B$1:$Z$21,MATCH("xGD/90",[1]Table2!$B$1:$Z$1,0),0),"")</f>
        <v/>
      </c>
      <c r="CQ53" s="41" t="str">
        <f>IFERROR(VLOOKUP($B7,[1]Table2!$B$1:$Z$21,MATCH("xGD/90",[1]Table2!$B$1:$Z$1,0),0)-VLOOKUP(CQ7,[1]Table2!$B$1:$Z$21,MATCH("xGD/90",[1]Table2!$B$1:$Z$1,0),0),"")</f>
        <v/>
      </c>
      <c r="CR53" s="41" t="str">
        <f>IFERROR(VLOOKUP($B7,[1]Table2!$B$1:$Z$21,MATCH("xGD/90",[1]Table2!$B$1:$Z$1,0),0)-VLOOKUP(CR7,[1]Table2!$B$1:$Z$21,MATCH("xGD/90",[1]Table2!$B$1:$Z$1,0),0),"")</f>
        <v/>
      </c>
      <c r="CS53" s="41" t="str">
        <f>IFERROR(VLOOKUP($B7,[1]Table2!$B$1:$Z$21,MATCH("xGD/90",[1]Table2!$B$1:$Z$1,0),0)-VLOOKUP(CS7,[1]Table2!$B$1:$Z$21,MATCH("xGD/90",[1]Table2!$B$1:$Z$1,0),0),"")</f>
        <v/>
      </c>
      <c r="CT53" s="41" t="str">
        <f>IFERROR(VLOOKUP($B7,[1]Table2!$B$1:$Z$21,MATCH("xGD/90",[1]Table2!$B$1:$Z$1,0),0)-VLOOKUP(CT7,[1]Table2!$B$1:$Z$21,MATCH("xGD/90",[1]Table2!$B$1:$Z$1,0),0),"")</f>
        <v/>
      </c>
      <c r="CU53" s="41">
        <f>IFERROR(VLOOKUP($B7,[1]Table2!$B$1:$Z$21,MATCH("xGD/90",[1]Table2!$B$1:$Z$1,0),0)-VLOOKUP(CU7,[1]Table2!$B$1:$Z$21,MATCH("xGD/90",[1]Table2!$B$1:$Z$1,0),0),"")</f>
        <v>0.8600000000000001</v>
      </c>
      <c r="CV53" s="41" t="str">
        <f>IFERROR(VLOOKUP($B7,[1]Table2!$B$1:$Z$21,MATCH("xGD/90",[1]Table2!$B$1:$Z$1,0),0)-VLOOKUP(CV7,[1]Table2!$B$1:$Z$21,MATCH("xGD/90",[1]Table2!$B$1:$Z$1,0),0),"")</f>
        <v/>
      </c>
      <c r="CW53" s="41" t="str">
        <f>IFERROR(VLOOKUP($B7,[1]Table2!$B$1:$Z$21,MATCH("xGD/90",[1]Table2!$B$1:$Z$1,0),0)-VLOOKUP(CW7,[1]Table2!$B$1:$Z$21,MATCH("xGD/90",[1]Table2!$B$1:$Z$1,0),0),"")</f>
        <v/>
      </c>
      <c r="CX53" s="41" t="str">
        <f>IFERROR(VLOOKUP($B7,[1]Table2!$B$1:$Z$21,MATCH("xGD/90",[1]Table2!$B$1:$Z$1,0),0)-VLOOKUP(CX7,[1]Table2!$B$1:$Z$21,MATCH("xGD/90",[1]Table2!$B$1:$Z$1,0),0),"")</f>
        <v/>
      </c>
      <c r="CY53" s="41" t="str">
        <f>IFERROR(VLOOKUP($B7,[1]Table2!$B$1:$Z$21,MATCH("xGD/90",[1]Table2!$B$1:$Z$1,0),0)-VLOOKUP(CY7,[1]Table2!$B$1:$Z$21,MATCH("xGD/90",[1]Table2!$B$1:$Z$1,0),0),"")</f>
        <v/>
      </c>
      <c r="CZ53" s="41" t="str">
        <f>IFERROR(VLOOKUP($B7,[1]Table2!$B$1:$Z$21,MATCH("xGD/90",[1]Table2!$B$1:$Z$1,0),0)-VLOOKUP(CZ7,[1]Table2!$B$1:$Z$21,MATCH("xGD/90",[1]Table2!$B$1:$Z$1,0),0),"")</f>
        <v/>
      </c>
      <c r="DA53" s="41" t="str">
        <f>IFERROR(VLOOKUP($B7,[1]Table2!$B$1:$Z$21,MATCH("xGD/90",[1]Table2!$B$1:$Z$1,0),0)-VLOOKUP(DA7,[1]Table2!$B$1:$Z$21,MATCH("xGD/90",[1]Table2!$B$1:$Z$1,0),0),"")</f>
        <v/>
      </c>
      <c r="DB53" s="41">
        <f>IFERROR(VLOOKUP($B7,[1]Table2!$B$1:$Z$21,MATCH("xGD/90",[1]Table2!$B$1:$Z$1,0),0)-VLOOKUP(DB7,[1]Table2!$B$1:$Z$21,MATCH("xGD/90",[1]Table2!$B$1:$Z$1,0),0),"")</f>
        <v>-1.1200000000000001</v>
      </c>
      <c r="DC53" s="41" t="str">
        <f>IFERROR(VLOOKUP($B7,[1]Table2!$B$1:$Z$21,MATCH("xGD/90",[1]Table2!$B$1:$Z$1,0),0)-VLOOKUP(DC7,[1]Table2!$B$1:$Z$21,MATCH("xGD/90",[1]Table2!$B$1:$Z$1,0),0),"")</f>
        <v/>
      </c>
      <c r="DD53" s="41" t="str">
        <f>IFERROR(VLOOKUP($B7,[1]Table2!$B$1:$Z$21,MATCH("xGD/90",[1]Table2!$B$1:$Z$1,0),0)-VLOOKUP(DD7,[1]Table2!$B$1:$Z$21,MATCH("xGD/90",[1]Table2!$B$1:$Z$1,0),0),"")</f>
        <v/>
      </c>
      <c r="DE53" s="41" t="str">
        <f>IFERROR(VLOOKUP($B7,[1]Table2!$B$1:$Z$21,MATCH("xGD/90",[1]Table2!$B$1:$Z$1,0),0)-VLOOKUP(DE7,[1]Table2!$B$1:$Z$21,MATCH("xGD/90",[1]Table2!$B$1:$Z$1,0),0),"")</f>
        <v/>
      </c>
      <c r="DF53" s="41" t="str">
        <f>IFERROR(VLOOKUP($B7,[1]Table2!$B$1:$Z$21,MATCH("xGD/90",[1]Table2!$B$1:$Z$1,0),0)-VLOOKUP(DF7,[1]Table2!$B$1:$Z$21,MATCH("xGD/90",[1]Table2!$B$1:$Z$1,0),0),"")</f>
        <v/>
      </c>
      <c r="DG53" s="41" t="str">
        <f>IFERROR(VLOOKUP($B7,[1]Table2!$B$1:$Z$21,MATCH("xGD/90",[1]Table2!$B$1:$Z$1,0),0)-VLOOKUP(DG7,[1]Table2!$B$1:$Z$21,MATCH("xGD/90",[1]Table2!$B$1:$Z$1,0),0),"")</f>
        <v/>
      </c>
      <c r="DH53" s="41" t="str">
        <f>IFERROR(VLOOKUP($B7,[1]Table2!$B$1:$Z$21,MATCH("xGD/90",[1]Table2!$B$1:$Z$1,0),0)-VLOOKUP(DH7,[1]Table2!$B$1:$Z$21,MATCH("xGD/90",[1]Table2!$B$1:$Z$1,0),0),"")</f>
        <v/>
      </c>
      <c r="DI53" s="41" t="str">
        <f>IFERROR(VLOOKUP($B7,[1]Table2!$B$1:$Z$21,MATCH("xGD/90",[1]Table2!$B$1:$Z$1,0),0)-VLOOKUP(DI7,[1]Table2!$B$1:$Z$21,MATCH("xGD/90",[1]Table2!$B$1:$Z$1,0),0),"")</f>
        <v/>
      </c>
      <c r="DJ53" s="41" t="str">
        <f>IFERROR(VLOOKUP($B7,[1]Table2!$B$1:$Z$21,MATCH("xGD/90",[1]Table2!$B$1:$Z$1,0),0)-VLOOKUP(DJ7,[1]Table2!$B$1:$Z$21,MATCH("xGD/90",[1]Table2!$B$1:$Z$1,0),0),"")</f>
        <v/>
      </c>
      <c r="DK53" s="41" t="str">
        <f>IFERROR(VLOOKUP($B7,[1]Table2!$B$1:$Z$21,MATCH("xGD/90",[1]Table2!$B$1:$Z$1,0),0)-VLOOKUP(DK7,[1]Table2!$B$1:$Z$21,MATCH("xGD/90",[1]Table2!$B$1:$Z$1,0),0),"")</f>
        <v/>
      </c>
      <c r="DL53" s="41" t="str">
        <f>IFERROR(VLOOKUP($B7,[1]Table2!$B$1:$Z$21,MATCH("xGD/90",[1]Table2!$B$1:$Z$1,0),0)-VLOOKUP(DL7,[1]Table2!$B$1:$Z$21,MATCH("xGD/90",[1]Table2!$B$1:$Z$1,0),0),"")</f>
        <v/>
      </c>
      <c r="DM53" s="41" t="str">
        <f>IFERROR(VLOOKUP($B7,[1]Table2!$B$1:$Z$21,MATCH("xGD/90",[1]Table2!$B$1:$Z$1,0),0)-VLOOKUP(DM7,[1]Table2!$B$1:$Z$21,MATCH("xGD/90",[1]Table2!$B$1:$Z$1,0),0),"")</f>
        <v/>
      </c>
      <c r="DN53" s="41" t="str">
        <f>IFERROR(VLOOKUP($B7,[1]Table2!$B$1:$Z$21,MATCH("xGD/90",[1]Table2!$B$1:$Z$1,0),0)-VLOOKUP(DN7,[1]Table2!$B$1:$Z$21,MATCH("xGD/90",[1]Table2!$B$1:$Z$1,0),0),"")</f>
        <v/>
      </c>
      <c r="DO53" s="41" t="str">
        <f>IFERROR(VLOOKUP($B7,[1]Table2!$B$1:$Z$21,MATCH("xGD/90",[1]Table2!$B$1:$Z$1,0),0)-VLOOKUP(DO7,[1]Table2!$B$1:$Z$21,MATCH("xGD/90",[1]Table2!$B$1:$Z$1,0),0),"")</f>
        <v/>
      </c>
      <c r="DP53" s="41" t="str">
        <f>IFERROR(VLOOKUP($B7,[1]Table2!$B$1:$Z$21,MATCH("xGD/90",[1]Table2!$B$1:$Z$1,0),0)-VLOOKUP(DP7,[1]Table2!$B$1:$Z$21,MATCH("xGD/90",[1]Table2!$B$1:$Z$1,0),0),"")</f>
        <v/>
      </c>
      <c r="DQ53" s="41" t="str">
        <f>IFERROR(VLOOKUP($B7,[1]Table2!$B$1:$Z$21,MATCH("xGD/90",[1]Table2!$B$1:$Z$1,0),0)-VLOOKUP(DQ7,[1]Table2!$B$1:$Z$21,MATCH("xGD/90",[1]Table2!$B$1:$Z$1,0),0),"")</f>
        <v/>
      </c>
      <c r="DR53" s="41" t="str">
        <f>IFERROR(VLOOKUP($B7,[1]Table2!$B$1:$Z$21,MATCH("xGD/90",[1]Table2!$B$1:$Z$1,0),0)-VLOOKUP(DR7,[1]Table2!$B$1:$Z$21,MATCH("xGD/90",[1]Table2!$B$1:$Z$1,0),0),"")</f>
        <v/>
      </c>
      <c r="DS53" s="41" t="str">
        <f>IFERROR(VLOOKUP($B7,[1]Table2!$B$1:$Z$21,MATCH("xGD/90",[1]Table2!$B$1:$Z$1,0),0)-VLOOKUP(DS7,[1]Table2!$B$1:$Z$21,MATCH("xGD/90",[1]Table2!$B$1:$Z$1,0),0),"")</f>
        <v/>
      </c>
      <c r="DT53" s="41" t="str">
        <f>IFERROR(VLOOKUP($B7,[1]Table2!$B$1:$Z$21,MATCH("xGD/90",[1]Table2!$B$1:$Z$1,0),0)-VLOOKUP(DT7,[1]Table2!$B$1:$Z$21,MATCH("xGD/90",[1]Table2!$B$1:$Z$1,0),0),"")</f>
        <v/>
      </c>
      <c r="DU53" s="41" t="str">
        <f>IFERROR(VLOOKUP($B7,[1]Table2!$B$1:$Z$21,MATCH("xGD/90",[1]Table2!$B$1:$Z$1,0),0)-VLOOKUP(DU7,[1]Table2!$B$1:$Z$21,MATCH("xGD/90",[1]Table2!$B$1:$Z$1,0),0),"")</f>
        <v/>
      </c>
      <c r="DV53" s="41" t="str">
        <f>IFERROR(VLOOKUP($B7,[1]Table2!$B$1:$Z$21,MATCH("xGD/90",[1]Table2!$B$1:$Z$1,0),0)-VLOOKUP(DV7,[1]Table2!$B$1:$Z$21,MATCH("xGD/90",[1]Table2!$B$1:$Z$1,0),0),"")</f>
        <v/>
      </c>
      <c r="DW53" s="41" t="str">
        <f>IFERROR(VLOOKUP($B7,[1]Table2!$B$1:$Z$21,MATCH("xGD/90",[1]Table2!$B$1:$Z$1,0),0)-VLOOKUP(DW7,[1]Table2!$B$1:$Z$21,MATCH("xGD/90",[1]Table2!$B$1:$Z$1,0),0),"")</f>
        <v/>
      </c>
      <c r="DX53" s="41" t="str">
        <f>IFERROR(VLOOKUP($B7,[1]Table2!$B$1:$Z$21,MATCH("xGD/90",[1]Table2!$B$1:$Z$1,0),0)-VLOOKUP(DX7,[1]Table2!$B$1:$Z$21,MATCH("xGD/90",[1]Table2!$B$1:$Z$1,0),0),"")</f>
        <v/>
      </c>
      <c r="DY53" s="41" t="str">
        <f>IFERROR(VLOOKUP($B7,[1]Table2!$B$1:$Z$21,MATCH("xGD/90",[1]Table2!$B$1:$Z$1,0),0)-VLOOKUP(DY7,[1]Table2!$B$1:$Z$21,MATCH("xGD/90",[1]Table2!$B$1:$Z$1,0),0),"")</f>
        <v/>
      </c>
      <c r="DZ53" s="41" t="str">
        <f>IFERROR(VLOOKUP($B7,[1]Table2!$B$1:$Z$21,MATCH("xGD/90",[1]Table2!$B$1:$Z$1,0),0)-VLOOKUP(DZ7,[1]Table2!$B$1:$Z$21,MATCH("xGD/90",[1]Table2!$B$1:$Z$1,0),0),"")</f>
        <v/>
      </c>
      <c r="EA53" s="41" t="str">
        <f>IFERROR(VLOOKUP($B7,[1]Table2!$B$1:$Z$21,MATCH("xGD/90",[1]Table2!$B$1:$Z$1,0),0)-VLOOKUP(EA7,[1]Table2!$B$1:$Z$21,MATCH("xGD/90",[1]Table2!$B$1:$Z$1,0),0),"")</f>
        <v/>
      </c>
      <c r="EB53" s="41" t="str">
        <f>IFERROR(VLOOKUP($B7,[1]Table2!$B$1:$Z$21,MATCH("xGD/90",[1]Table2!$B$1:$Z$1,0),0)-VLOOKUP(EB7,[1]Table2!$B$1:$Z$21,MATCH("xGD/90",[1]Table2!$B$1:$Z$1,0),0),"")</f>
        <v/>
      </c>
      <c r="EC53" s="41" t="str">
        <f>IFERROR(VLOOKUP($B7,[1]Table2!$B$1:$Z$21,MATCH("xGD/90",[1]Table2!$B$1:$Z$1,0),0)-VLOOKUP(EC7,[1]Table2!$B$1:$Z$21,MATCH("xGD/90",[1]Table2!$B$1:$Z$1,0),0),"")</f>
        <v/>
      </c>
      <c r="ED53" s="41" t="str">
        <f>IFERROR(VLOOKUP($B7,[1]Table2!$B$1:$Z$21,MATCH("xGD/90",[1]Table2!$B$1:$Z$1,0),0)-VLOOKUP(ED7,[1]Table2!$B$1:$Z$21,MATCH("xGD/90",[1]Table2!$B$1:$Z$1,0),0),"")</f>
        <v/>
      </c>
      <c r="EE53" s="41" t="str">
        <f>IFERROR(VLOOKUP($B7,[1]Table2!$B$1:$Z$21,MATCH("xGD/90",[1]Table2!$B$1:$Z$1,0),0)-VLOOKUP(EE7,[1]Table2!$B$1:$Z$21,MATCH("xGD/90",[1]Table2!$B$1:$Z$1,0),0),"")</f>
        <v/>
      </c>
      <c r="EF53" s="41" t="str">
        <f>IFERROR(VLOOKUP($B7,[1]Table2!$B$1:$Z$21,MATCH("xGD/90",[1]Table2!$B$1:$Z$1,0),0)-VLOOKUP(EF7,[1]Table2!$B$1:$Z$21,MATCH("xGD/90",[1]Table2!$B$1:$Z$1,0),0),"")</f>
        <v/>
      </c>
      <c r="EG53" s="41" t="str">
        <f>IFERROR(VLOOKUP($B7,[1]Table2!$B$1:$Z$21,MATCH("xGD/90",[1]Table2!$B$1:$Z$1,0),0)-VLOOKUP(EG7,[1]Table2!$B$1:$Z$21,MATCH("xGD/90",[1]Table2!$B$1:$Z$1,0),0),"")</f>
        <v/>
      </c>
      <c r="EH53" s="41" t="str">
        <f>IFERROR(VLOOKUP($B7,[1]Table2!$B$1:$Z$21,MATCH("xGD/90",[1]Table2!$B$1:$Z$1,0),0)-VLOOKUP(EH7,[1]Table2!$B$1:$Z$21,MATCH("xGD/90",[1]Table2!$B$1:$Z$1,0),0),"")</f>
        <v/>
      </c>
      <c r="EI53" s="41" t="str">
        <f>IFERROR(VLOOKUP($B7,[1]Table2!$B$1:$Z$21,MATCH("xGD/90",[1]Table2!$B$1:$Z$1,0),0)-VLOOKUP(EI7,[1]Table2!$B$1:$Z$21,MATCH("xGD/90",[1]Table2!$B$1:$Z$1,0),0),"")</f>
        <v/>
      </c>
      <c r="EJ53" s="41" t="str">
        <f>IFERROR(VLOOKUP($B7,[1]Table2!$B$1:$Z$21,MATCH("xGD/90",[1]Table2!$B$1:$Z$1,0),0)-VLOOKUP(EJ7,[1]Table2!$B$1:$Z$21,MATCH("xGD/90",[1]Table2!$B$1:$Z$1,0),0),"")</f>
        <v/>
      </c>
      <c r="EK53" s="41" t="str">
        <f>IFERROR(VLOOKUP($B7,[1]Table2!$B$1:$Z$21,MATCH("xGD/90",[1]Table2!$B$1:$Z$1,0),0)-VLOOKUP(EK7,[1]Table2!$B$1:$Z$21,MATCH("xGD/90",[1]Table2!$B$1:$Z$1,0),0),"")</f>
        <v/>
      </c>
      <c r="EL53" s="41" t="str">
        <f>IFERROR(VLOOKUP($B7,[1]Table2!$B$1:$Z$21,MATCH("xGD/90",[1]Table2!$B$1:$Z$1,0),0)-VLOOKUP(EL7,[1]Table2!$B$1:$Z$21,MATCH("xGD/90",[1]Table2!$B$1:$Z$1,0),0),"")</f>
        <v/>
      </c>
      <c r="EM53" s="41" t="str">
        <f>IFERROR(VLOOKUP($B7,[1]Table2!$B$1:$Z$21,MATCH("xGD/90",[1]Table2!$B$1:$Z$1,0),0)-VLOOKUP(EM7,[1]Table2!$B$1:$Z$21,MATCH("xGD/90",[1]Table2!$B$1:$Z$1,0),0),"")</f>
        <v/>
      </c>
      <c r="EN53" s="41" t="str">
        <f>IFERROR(VLOOKUP($B7,[1]Table2!$B$1:$Z$21,MATCH("xGD/90",[1]Table2!$B$1:$Z$1,0),0)-VLOOKUP(EN7,[1]Table2!$B$1:$Z$21,MATCH("xGD/90",[1]Table2!$B$1:$Z$1,0),0),"")</f>
        <v/>
      </c>
      <c r="EO53" s="41" t="str">
        <f>IFERROR(VLOOKUP($B7,[1]Table2!$B$1:$Z$21,MATCH("xGD/90",[1]Table2!$B$1:$Z$1,0),0)-VLOOKUP(EO7,[1]Table2!$B$1:$Z$21,MATCH("xGD/90",[1]Table2!$B$1:$Z$1,0),0),"")</f>
        <v/>
      </c>
      <c r="EP53" s="41" t="str">
        <f>IFERROR(VLOOKUP($B7,[1]Table2!$B$1:$Z$21,MATCH("xGD/90",[1]Table2!$B$1:$Z$1,0),0)-VLOOKUP(EP7,[1]Table2!$B$1:$Z$21,MATCH("xGD/90",[1]Table2!$B$1:$Z$1,0),0),"")</f>
        <v/>
      </c>
      <c r="EQ53" s="41" t="str">
        <f>IFERROR(VLOOKUP($B7,[1]Table2!$B$1:$Z$21,MATCH("xGD/90",[1]Table2!$B$1:$Z$1,0),0)-VLOOKUP(EQ7,[1]Table2!$B$1:$Z$21,MATCH("xGD/90",[1]Table2!$B$1:$Z$1,0),0),"")</f>
        <v/>
      </c>
      <c r="ER53" s="41" t="str">
        <f>IFERROR(VLOOKUP($B7,[1]Table2!$B$1:$Z$21,MATCH("xGD/90",[1]Table2!$B$1:$Z$1,0),0)-VLOOKUP(ER7,[1]Table2!$B$1:$Z$21,MATCH("xGD/90",[1]Table2!$B$1:$Z$1,0),0),"")</f>
        <v/>
      </c>
      <c r="ES53" s="41" t="str">
        <f>IFERROR(VLOOKUP($B7,[1]Table2!$B$1:$Z$21,MATCH("xGD/90",[1]Table2!$B$1:$Z$1,0),0)-VLOOKUP(ES7,[1]Table2!$B$1:$Z$21,MATCH("xGD/90",[1]Table2!$B$1:$Z$1,0),0),"")</f>
        <v/>
      </c>
      <c r="ET53" s="41">
        <f>IFERROR(VLOOKUP($B7,[1]Table2!$B$1:$Z$21,MATCH("xGD/90",[1]Table2!$B$1:$Z$1,0),0)-VLOOKUP(ET7,[1]Table2!$B$1:$Z$21,MATCH("xGD/90",[1]Table2!$B$1:$Z$1,0),0),"")</f>
        <v>1.999999999999999E-2</v>
      </c>
      <c r="EU53" s="41" t="str">
        <f>IFERROR(VLOOKUP($B7,[1]Table2!$B$1:$Z$21,MATCH("xGD/90",[1]Table2!$B$1:$Z$1,0),0)-VLOOKUP(EU7,[1]Table2!$B$1:$Z$21,MATCH("xGD/90",[1]Table2!$B$1:$Z$1,0),0),"")</f>
        <v/>
      </c>
      <c r="EV53" s="41" t="str">
        <f>IFERROR(VLOOKUP($B7,[1]Table2!$B$1:$Z$21,MATCH("xGD/90",[1]Table2!$B$1:$Z$1,0),0)-VLOOKUP(EV7,[1]Table2!$B$1:$Z$21,MATCH("xGD/90",[1]Table2!$B$1:$Z$1,0),0),"")</f>
        <v/>
      </c>
      <c r="EW53" s="41" t="str">
        <f>IFERROR(VLOOKUP($B7,[1]Table2!$B$1:$Z$21,MATCH("xGD/90",[1]Table2!$B$1:$Z$1,0),0)-VLOOKUP(EW7,[1]Table2!$B$1:$Z$21,MATCH("xGD/90",[1]Table2!$B$1:$Z$1,0),0),"")</f>
        <v/>
      </c>
      <c r="EX53" s="41">
        <f>IFERROR(VLOOKUP($B7,[1]Table2!$B$1:$Z$21,MATCH("xGD/90",[1]Table2!$B$1:$Z$1,0),0)-VLOOKUP(EX7,[1]Table2!$B$1:$Z$21,MATCH("xGD/90",[1]Table2!$B$1:$Z$1,0),0),"")</f>
        <v>0.13</v>
      </c>
      <c r="EY53" s="41" t="str">
        <f>IFERROR(VLOOKUP($B7,[1]Table2!$B$1:$Z$21,MATCH("xGD/90",[1]Table2!$B$1:$Z$1,0),0)-VLOOKUP(EY7,[1]Table2!$B$1:$Z$21,MATCH("xGD/90",[1]Table2!$B$1:$Z$1,0),0),"")</f>
        <v/>
      </c>
      <c r="EZ53" s="41" t="str">
        <f>IFERROR(VLOOKUP($B7,[1]Table2!$B$1:$Z$21,MATCH("xGD/90",[1]Table2!$B$1:$Z$1,0),0)-VLOOKUP(EZ7,[1]Table2!$B$1:$Z$21,MATCH("xGD/90",[1]Table2!$B$1:$Z$1,0),0),"")</f>
        <v/>
      </c>
      <c r="FA53" s="41">
        <f>IFERROR(VLOOKUP($B7,[1]Table2!$B$1:$Z$21,MATCH("xGD/90",[1]Table2!$B$1:$Z$1,0),0)-VLOOKUP(FA7,[1]Table2!$B$1:$Z$21,MATCH("xGD/90",[1]Table2!$B$1:$Z$1,0),0),"")</f>
        <v>-0.27</v>
      </c>
      <c r="FB53" s="41" t="str">
        <f>IFERROR(VLOOKUP($B7,[1]Table2!$B$1:$Z$21,MATCH("xGD/90",[1]Table2!$B$1:$Z$1,0),0)-VLOOKUP(FB7,[1]Table2!$B$1:$Z$21,MATCH("xGD/90",[1]Table2!$B$1:$Z$1,0),0),"")</f>
        <v/>
      </c>
      <c r="FC53" s="41" t="str">
        <f>IFERROR(VLOOKUP($B7,[1]Table2!$B$1:$Z$21,MATCH("xGD/90",[1]Table2!$B$1:$Z$1,0),0)-VLOOKUP(FC7,[1]Table2!$B$1:$Z$21,MATCH("xGD/90",[1]Table2!$B$1:$Z$1,0),0),"")</f>
        <v/>
      </c>
      <c r="FD53" s="41" t="str">
        <f>IFERROR(VLOOKUP($B7,[1]Table2!$B$1:$Z$21,MATCH("xGD/90",[1]Table2!$B$1:$Z$1,0),0)-VLOOKUP(FD7,[1]Table2!$B$1:$Z$21,MATCH("xGD/90",[1]Table2!$B$1:$Z$1,0),0),"")</f>
        <v/>
      </c>
      <c r="FE53" s="41" t="str">
        <f>IFERROR(VLOOKUP($B7,[1]Table2!$B$1:$Z$21,MATCH("xGD/90",[1]Table2!$B$1:$Z$1,0),0)-VLOOKUP(FE7,[1]Table2!$B$1:$Z$21,MATCH("xGD/90",[1]Table2!$B$1:$Z$1,0),0),"")</f>
        <v/>
      </c>
      <c r="FF53" s="41" t="str">
        <f>IFERROR(VLOOKUP($B7,[1]Table2!$B$1:$Z$21,MATCH("xGD/90",[1]Table2!$B$1:$Z$1,0),0)-VLOOKUP(FF7,[1]Table2!$B$1:$Z$21,MATCH("xGD/90",[1]Table2!$B$1:$Z$1,0),0),"")</f>
        <v/>
      </c>
      <c r="FG53" s="41" t="str">
        <f>IFERROR(VLOOKUP($B7,[1]Table2!$B$1:$Z$21,MATCH("xGD/90",[1]Table2!$B$1:$Z$1,0),0)-VLOOKUP(FG7,[1]Table2!$B$1:$Z$21,MATCH("xGD/90",[1]Table2!$B$1:$Z$1,0),0),"")</f>
        <v/>
      </c>
      <c r="FH53" s="41" t="str">
        <f>IFERROR(VLOOKUP($B7,[1]Table2!$B$1:$Z$21,MATCH("xGD/90",[1]Table2!$B$1:$Z$1,0),0)-VLOOKUP(FH7,[1]Table2!$B$1:$Z$21,MATCH("xGD/90",[1]Table2!$B$1:$Z$1,0),0),"")</f>
        <v/>
      </c>
      <c r="FI53" s="41" t="str">
        <f>IFERROR(VLOOKUP($B7,[1]Table2!$B$1:$Z$21,MATCH("xGD/90",[1]Table2!$B$1:$Z$1,0),0)-VLOOKUP(FI7,[1]Table2!$B$1:$Z$21,MATCH("xGD/90",[1]Table2!$B$1:$Z$1,0),0),"")</f>
        <v/>
      </c>
      <c r="FJ53" s="41" t="str">
        <f>IFERROR(VLOOKUP($B7,[1]Table2!$B$1:$Z$21,MATCH("xGD/90",[1]Table2!$B$1:$Z$1,0),0)-VLOOKUP(FJ7,[1]Table2!$B$1:$Z$21,MATCH("xGD/90",[1]Table2!$B$1:$Z$1,0),0),"")</f>
        <v/>
      </c>
      <c r="FK53" s="41" t="str">
        <f>IFERROR(VLOOKUP($B7,[1]Table2!$B$1:$Z$21,MATCH("xGD/90",[1]Table2!$B$1:$Z$1,0),0)-VLOOKUP(FK7,[1]Table2!$B$1:$Z$21,MATCH("xGD/90",[1]Table2!$B$1:$Z$1,0),0),"")</f>
        <v/>
      </c>
      <c r="FL53" s="41" t="str">
        <f>IFERROR(VLOOKUP($B7,[1]Table2!$B$1:$Z$21,MATCH("xGD/90",[1]Table2!$B$1:$Z$1,0),0)-VLOOKUP(FL7,[1]Table2!$B$1:$Z$21,MATCH("xGD/90",[1]Table2!$B$1:$Z$1,0),0),"")</f>
        <v/>
      </c>
      <c r="FM53" s="41">
        <f>IFERROR(VLOOKUP($B7,[1]Table2!$B$1:$Z$21,MATCH("xGD/90",[1]Table2!$B$1:$Z$1,0),0)-VLOOKUP(FM7,[1]Table2!$B$1:$Z$21,MATCH("xGD/90",[1]Table2!$B$1:$Z$1,0),0),"")</f>
        <v>0.92999999999999994</v>
      </c>
      <c r="FN53" s="41" t="str">
        <f>IFERROR(VLOOKUP($B7,[1]Table2!$B$1:$Z$21,MATCH("xGD/90",[1]Table2!$B$1:$Z$1,0),0)-VLOOKUP(FN7,[1]Table2!$B$1:$Z$21,MATCH("xGD/90",[1]Table2!$B$1:$Z$1,0),0),"")</f>
        <v/>
      </c>
      <c r="FO53" s="41" t="str">
        <f>IFERROR(VLOOKUP($B7,[1]Table2!$B$1:$Z$21,MATCH("xGD/90",[1]Table2!$B$1:$Z$1,0),0)-VLOOKUP(FO7,[1]Table2!$B$1:$Z$21,MATCH("xGD/90",[1]Table2!$B$1:$Z$1,0),0),"")</f>
        <v/>
      </c>
      <c r="FP53" s="41" t="str">
        <f>IFERROR(VLOOKUP($B7,[1]Table2!$B$1:$Z$21,MATCH("xGD/90",[1]Table2!$B$1:$Z$1,0),0)-VLOOKUP(FP7,[1]Table2!$B$1:$Z$21,MATCH("xGD/90",[1]Table2!$B$1:$Z$1,0),0),"")</f>
        <v/>
      </c>
      <c r="FQ53" s="41" t="str">
        <f>IFERROR(VLOOKUP($B7,[1]Table2!$B$1:$Z$21,MATCH("xGD/90",[1]Table2!$B$1:$Z$1,0),0)-VLOOKUP(FQ7,[1]Table2!$B$1:$Z$21,MATCH("xGD/90",[1]Table2!$B$1:$Z$1,0),0),"")</f>
        <v/>
      </c>
      <c r="FR53" s="41" t="str">
        <f>IFERROR(VLOOKUP($B7,[1]Table2!$B$1:$Z$21,MATCH("xGD/90",[1]Table2!$B$1:$Z$1,0),0)-VLOOKUP(FR7,[1]Table2!$B$1:$Z$21,MATCH("xGD/90",[1]Table2!$B$1:$Z$1,0),0),"")</f>
        <v/>
      </c>
      <c r="FS53" s="41" t="str">
        <f>IFERROR(VLOOKUP($B7,[1]Table2!$B$1:$Z$21,MATCH("xGD/90",[1]Table2!$B$1:$Z$1,0),0)-VLOOKUP(FS7,[1]Table2!$B$1:$Z$21,MATCH("xGD/90",[1]Table2!$B$1:$Z$1,0),0),"")</f>
        <v/>
      </c>
      <c r="FT53" s="41" t="str">
        <f>IFERROR(VLOOKUP($B7,[1]Table2!$B$1:$Z$21,MATCH("xGD/90",[1]Table2!$B$1:$Z$1,0),0)-VLOOKUP(FT7,[1]Table2!$B$1:$Z$21,MATCH("xGD/90",[1]Table2!$B$1:$Z$1,0),0),"")</f>
        <v/>
      </c>
      <c r="FU53" s="41">
        <f>IFERROR(VLOOKUP($B7,[1]Table2!$B$1:$Z$21,MATCH("xGD/90",[1]Table2!$B$1:$Z$1,0),0)-VLOOKUP(FU7,[1]Table2!$B$1:$Z$21,MATCH("xGD/90",[1]Table2!$B$1:$Z$1,0),0),"")</f>
        <v>0.62</v>
      </c>
      <c r="FV53" s="41" t="str">
        <f>IFERROR(VLOOKUP($B7,[1]Table2!$B$1:$Z$21,MATCH("xGD/90",[1]Table2!$B$1:$Z$1,0),0)-VLOOKUP(FV7,[1]Table2!$B$1:$Z$21,MATCH("xGD/90",[1]Table2!$B$1:$Z$1,0),0),"")</f>
        <v/>
      </c>
      <c r="FW53" s="41" t="str">
        <f>IFERROR(VLOOKUP($B7,[1]Table2!$B$1:$Z$21,MATCH("xGD/90",[1]Table2!$B$1:$Z$1,0),0)-VLOOKUP(FW7,[1]Table2!$B$1:$Z$21,MATCH("xGD/90",[1]Table2!$B$1:$Z$1,0),0),"")</f>
        <v/>
      </c>
      <c r="FX53" s="41" t="str">
        <f>IFERROR(VLOOKUP($B7,[1]Table2!$B$1:$Z$21,MATCH("xGD/90",[1]Table2!$B$1:$Z$1,0),0)-VLOOKUP(FX7,[1]Table2!$B$1:$Z$21,MATCH("xGD/90",[1]Table2!$B$1:$Z$1,0),0),"")</f>
        <v/>
      </c>
      <c r="FY53" s="41" t="str">
        <f>IFERROR(VLOOKUP($B7,[1]Table2!$B$1:$Z$21,MATCH("xGD/90",[1]Table2!$B$1:$Z$1,0),0)-VLOOKUP(FY7,[1]Table2!$B$1:$Z$21,MATCH("xGD/90",[1]Table2!$B$1:$Z$1,0),0),"")</f>
        <v/>
      </c>
      <c r="FZ53" s="41" t="str">
        <f>IFERROR(VLOOKUP($B7,[1]Table2!$B$1:$Z$21,MATCH("xGD/90",[1]Table2!$B$1:$Z$1,0),0)-VLOOKUP(FZ7,[1]Table2!$B$1:$Z$21,MATCH("xGD/90",[1]Table2!$B$1:$Z$1,0),0),"")</f>
        <v/>
      </c>
      <c r="GA53" s="41" t="str">
        <f>IFERROR(VLOOKUP($B7,[1]Table2!$B$1:$Z$21,MATCH("xGD/90",[1]Table2!$B$1:$Z$1,0),0)-VLOOKUP(GA7,[1]Table2!$B$1:$Z$21,MATCH("xGD/90",[1]Table2!$B$1:$Z$1,0),0),"")</f>
        <v/>
      </c>
      <c r="GB53" s="41" t="str">
        <f>IFERROR(VLOOKUP($B7,[1]Table2!$B$1:$Z$21,MATCH("xGD/90",[1]Table2!$B$1:$Z$1,0),0)-VLOOKUP(GB7,[1]Table2!$B$1:$Z$21,MATCH("xGD/90",[1]Table2!$B$1:$Z$1,0),0),"")</f>
        <v/>
      </c>
      <c r="GC53" s="41" t="str">
        <f>IFERROR(VLOOKUP($B7,[1]Table2!$B$1:$Z$21,MATCH("xGD/90",[1]Table2!$B$1:$Z$1,0),0)-VLOOKUP(GC7,[1]Table2!$B$1:$Z$21,MATCH("xGD/90",[1]Table2!$B$1:$Z$1,0),0),"")</f>
        <v/>
      </c>
      <c r="GD53" s="41" t="str">
        <f>IFERROR(VLOOKUP($B7,[1]Table2!$B$1:$Z$21,MATCH("xGD/90",[1]Table2!$B$1:$Z$1,0),0)-VLOOKUP(GD7,[1]Table2!$B$1:$Z$21,MATCH("xGD/90",[1]Table2!$B$1:$Z$1,0),0),"")</f>
        <v/>
      </c>
      <c r="GE53" s="41" t="str">
        <f>IFERROR(VLOOKUP($B7,[1]Table2!$B$1:$Z$21,MATCH("xGD/90",[1]Table2!$B$1:$Z$1,0),0)-VLOOKUP(GE7,[1]Table2!$B$1:$Z$21,MATCH("xGD/90",[1]Table2!$B$1:$Z$1,0),0),"")</f>
        <v/>
      </c>
      <c r="GF53" s="41" t="str">
        <f>IFERROR(VLOOKUP($B7,[1]Table2!$B$1:$Z$21,MATCH("xGD/90",[1]Table2!$B$1:$Z$1,0),0)-VLOOKUP(GF7,[1]Table2!$B$1:$Z$21,MATCH("xGD/90",[1]Table2!$B$1:$Z$1,0),0),"")</f>
        <v/>
      </c>
      <c r="GG53" s="41" t="str">
        <f>IFERROR(VLOOKUP($B7,[1]Table2!$B$1:$Z$21,MATCH("xGD/90",[1]Table2!$B$1:$Z$1,0),0)-VLOOKUP(GG7,[1]Table2!$B$1:$Z$21,MATCH("xGD/90",[1]Table2!$B$1:$Z$1,0),0),"")</f>
        <v/>
      </c>
      <c r="GH53" s="41">
        <f>IFERROR(VLOOKUP($B7,[1]Table2!$B$1:$Z$21,MATCH("xGD/90",[1]Table2!$B$1:$Z$1,0),0)-VLOOKUP(GH7,[1]Table2!$B$1:$Z$21,MATCH("xGD/90",[1]Table2!$B$1:$Z$1,0),0),"")</f>
        <v>0.66999999999999993</v>
      </c>
      <c r="GI53" s="41" t="str">
        <f>IFERROR(VLOOKUP($B7,[1]Table2!$B$1:$Z$21,MATCH("xGD/90",[1]Table2!$B$1:$Z$1,0),0)-VLOOKUP(GI7,[1]Table2!$B$1:$Z$21,MATCH("xGD/90",[1]Table2!$B$1:$Z$1,0),0),"")</f>
        <v/>
      </c>
      <c r="GJ53" s="41" t="str">
        <f>IFERROR(VLOOKUP($B7,[1]Table2!$B$1:$Z$21,MATCH("xGD/90",[1]Table2!$B$1:$Z$1,0),0)-VLOOKUP(GJ7,[1]Table2!$B$1:$Z$21,MATCH("xGD/90",[1]Table2!$B$1:$Z$1,0),0),"")</f>
        <v/>
      </c>
      <c r="GK53" s="41" t="str">
        <f>IFERROR(VLOOKUP($B7,[1]Table2!$B$1:$Z$21,MATCH("xGD/90",[1]Table2!$B$1:$Z$1,0),0)-VLOOKUP(GK7,[1]Table2!$B$1:$Z$21,MATCH("xGD/90",[1]Table2!$B$1:$Z$1,0),0),"")</f>
        <v/>
      </c>
      <c r="GL53" s="41" t="str">
        <f>IFERROR(VLOOKUP($B7,[1]Table2!$B$1:$Z$21,MATCH("xGD/90",[1]Table2!$B$1:$Z$1,0),0)-VLOOKUP(GL7,[1]Table2!$B$1:$Z$21,MATCH("xGD/90",[1]Table2!$B$1:$Z$1,0),0),"")</f>
        <v/>
      </c>
      <c r="GM53" s="41" t="str">
        <f>IFERROR(VLOOKUP($B7,[1]Table2!$B$1:$Z$21,MATCH("xGD/90",[1]Table2!$B$1:$Z$1,0),0)-VLOOKUP(GM7,[1]Table2!$B$1:$Z$21,MATCH("xGD/90",[1]Table2!$B$1:$Z$1,0),0),"")</f>
        <v/>
      </c>
      <c r="GN53" s="41" t="str">
        <f>IFERROR(VLOOKUP($B7,[1]Table2!$B$1:$Z$21,MATCH("xGD/90",[1]Table2!$B$1:$Z$1,0),0)-VLOOKUP(GN7,[1]Table2!$B$1:$Z$21,MATCH("xGD/90",[1]Table2!$B$1:$Z$1,0),0),"")</f>
        <v/>
      </c>
      <c r="GO53" s="41">
        <f>IFERROR(VLOOKUP($B7,[1]Table2!$B$1:$Z$21,MATCH("xGD/90",[1]Table2!$B$1:$Z$1,0),0)-VLOOKUP(GO7,[1]Table2!$B$1:$Z$21,MATCH("xGD/90",[1]Table2!$B$1:$Z$1,0),0),"")</f>
        <v>-0.74</v>
      </c>
      <c r="GP53" s="41" t="str">
        <f>IFERROR(VLOOKUP($B7,[1]Table2!$B$1:$Z$21,MATCH("xGD/90",[1]Table2!$B$1:$Z$1,0),0)-VLOOKUP(GP7,[1]Table2!$B$1:$Z$21,MATCH("xGD/90",[1]Table2!$B$1:$Z$1,0),0),"")</f>
        <v/>
      </c>
      <c r="GQ53" s="41" t="str">
        <f>IFERROR(VLOOKUP($B7,[1]Table2!$B$1:$Z$21,MATCH("xGD/90",[1]Table2!$B$1:$Z$1,0),0)-VLOOKUP(GQ7,[1]Table2!$B$1:$Z$21,MATCH("xGD/90",[1]Table2!$B$1:$Z$1,0),0),"")</f>
        <v/>
      </c>
      <c r="GR53" s="41" t="str">
        <f>IFERROR(VLOOKUP($B7,[1]Table2!$B$1:$Z$21,MATCH("xGD/90",[1]Table2!$B$1:$Z$1,0),0)-VLOOKUP(GR7,[1]Table2!$B$1:$Z$21,MATCH("xGD/90",[1]Table2!$B$1:$Z$1,0),0),"")</f>
        <v/>
      </c>
      <c r="GS53" s="41" t="str">
        <f>IFERROR(VLOOKUP($B7,[1]Table2!$B$1:$Z$21,MATCH("xGD/90",[1]Table2!$B$1:$Z$1,0),0)-VLOOKUP(GS7,[1]Table2!$B$1:$Z$21,MATCH("xGD/90",[1]Table2!$B$1:$Z$1,0),0),"")</f>
        <v/>
      </c>
      <c r="GT53" s="41" t="str">
        <f>IFERROR(VLOOKUP($B7,[1]Table2!$B$1:$Z$21,MATCH("xGD/90",[1]Table2!$B$1:$Z$1,0),0)-VLOOKUP(GT7,[1]Table2!$B$1:$Z$21,MATCH("xGD/90",[1]Table2!$B$1:$Z$1,0),0),"")</f>
        <v/>
      </c>
      <c r="GU53" s="41" t="str">
        <f>IFERROR(VLOOKUP($B7,[1]Table2!$B$1:$Z$21,MATCH("xGD/90",[1]Table2!$B$1:$Z$1,0),0)-VLOOKUP(GU7,[1]Table2!$B$1:$Z$21,MATCH("xGD/90",[1]Table2!$B$1:$Z$1,0),0),"")</f>
        <v/>
      </c>
      <c r="GV53" s="41">
        <f>IFERROR(VLOOKUP($B7,[1]Table2!$B$1:$Z$21,MATCH("xGD/90",[1]Table2!$B$1:$Z$1,0),0)-VLOOKUP(GV7,[1]Table2!$B$1:$Z$21,MATCH("xGD/90",[1]Table2!$B$1:$Z$1,0),0),"")</f>
        <v>0.5</v>
      </c>
      <c r="GW53" s="41" t="str">
        <f>IFERROR(VLOOKUP($B7,[1]Table2!$B$1:$Z$21,MATCH("xGD/90",[1]Table2!$B$1:$Z$1,0),0)-VLOOKUP(GW7,[1]Table2!$B$1:$Z$21,MATCH("xGD/90",[1]Table2!$B$1:$Z$1,0),0),"")</f>
        <v/>
      </c>
      <c r="GX53" s="41" t="str">
        <f>IFERROR(VLOOKUP($B7,[1]Table2!$B$1:$Z$21,MATCH("xGD/90",[1]Table2!$B$1:$Z$1,0),0)-VLOOKUP(GX7,[1]Table2!$B$1:$Z$21,MATCH("xGD/90",[1]Table2!$B$1:$Z$1,0),0),"")</f>
        <v/>
      </c>
      <c r="GY53" s="41" t="str">
        <f>IFERROR(VLOOKUP($B7,[1]Table2!$B$1:$Z$21,MATCH("xGD/90",[1]Table2!$B$1:$Z$1,0),0)-VLOOKUP(GY7,[1]Table2!$B$1:$Z$21,MATCH("xGD/90",[1]Table2!$B$1:$Z$1,0),0),"")</f>
        <v/>
      </c>
      <c r="GZ53" s="41" t="str">
        <f>IFERROR(VLOOKUP($B7,[1]Table2!$B$1:$Z$21,MATCH("xGD/90",[1]Table2!$B$1:$Z$1,0),0)-VLOOKUP(GZ7,[1]Table2!$B$1:$Z$21,MATCH("xGD/90",[1]Table2!$B$1:$Z$1,0),0),"")</f>
        <v/>
      </c>
      <c r="HA53" s="41" t="str">
        <f>IFERROR(VLOOKUP($B7,[1]Table2!$B$1:$Z$21,MATCH("xGD/90",[1]Table2!$B$1:$Z$1,0),0)-VLOOKUP(HA7,[1]Table2!$B$1:$Z$21,MATCH("xGD/90",[1]Table2!$B$1:$Z$1,0),0),"")</f>
        <v/>
      </c>
      <c r="HB53" s="41" t="str">
        <f>IFERROR(VLOOKUP($B7,[1]Table2!$B$1:$Z$21,MATCH("xGD/90",[1]Table2!$B$1:$Z$1,0),0)-VLOOKUP(HB7,[1]Table2!$B$1:$Z$21,MATCH("xGD/90",[1]Table2!$B$1:$Z$1,0),0),"")</f>
        <v/>
      </c>
      <c r="HC53" s="41" t="str">
        <f>IFERROR(VLOOKUP($B7,[1]Table2!$B$1:$Z$21,MATCH("xGD/90",[1]Table2!$B$1:$Z$1,0),0)-VLOOKUP(HC7,[1]Table2!$B$1:$Z$21,MATCH("xGD/90",[1]Table2!$B$1:$Z$1,0),0),"")</f>
        <v/>
      </c>
      <c r="HD53" s="41" t="str">
        <f>IFERROR(VLOOKUP($B7,[1]Table2!$B$1:$Z$21,MATCH("xGD/90",[1]Table2!$B$1:$Z$1,0),0)-VLOOKUP(HD7,[1]Table2!$B$1:$Z$21,MATCH("xGD/90",[1]Table2!$B$1:$Z$1,0),0),"")</f>
        <v/>
      </c>
      <c r="HE53" s="41" t="str">
        <f>IFERROR(VLOOKUP($B7,[1]Table2!$B$1:$Z$21,MATCH("xGD/90",[1]Table2!$B$1:$Z$1,0),0)-VLOOKUP(HE7,[1]Table2!$B$1:$Z$21,MATCH("xGD/90",[1]Table2!$B$1:$Z$1,0),0),"")</f>
        <v/>
      </c>
      <c r="HF53" s="41" t="str">
        <f>IFERROR(VLOOKUP($B7,[1]Table2!$B$1:$Z$21,MATCH("xGD/90",[1]Table2!$B$1:$Z$1,0),0)-VLOOKUP(HF7,[1]Table2!$B$1:$Z$21,MATCH("xGD/90",[1]Table2!$B$1:$Z$1,0),0),"")</f>
        <v/>
      </c>
      <c r="HG53" s="41" t="str">
        <f>IFERROR(VLOOKUP($B7,[1]Table2!$B$1:$Z$21,MATCH("xGD/90",[1]Table2!$B$1:$Z$1,0),0)-VLOOKUP(HG7,[1]Table2!$B$1:$Z$21,MATCH("xGD/90",[1]Table2!$B$1:$Z$1,0),0),"")</f>
        <v/>
      </c>
      <c r="HH53" s="41" t="str">
        <f>IFERROR(VLOOKUP($B7,[1]Table2!$B$1:$Z$21,MATCH("xGD/90",[1]Table2!$B$1:$Z$1,0),0)-VLOOKUP(HH7,[1]Table2!$B$1:$Z$21,MATCH("xGD/90",[1]Table2!$B$1:$Z$1,0),0),"")</f>
        <v/>
      </c>
      <c r="HI53" s="41" t="str">
        <f>IFERROR(VLOOKUP($B7,[1]Table2!$B$1:$Z$21,MATCH("xGD/90",[1]Table2!$B$1:$Z$1,0),0)-VLOOKUP(HI7,[1]Table2!$B$1:$Z$21,MATCH("xGD/90",[1]Table2!$B$1:$Z$1,0),0),"")</f>
        <v/>
      </c>
      <c r="HJ53" s="41" t="str">
        <f>IFERROR(VLOOKUP($B7,[1]Table2!$B$1:$Z$21,MATCH("xGD/90",[1]Table2!$B$1:$Z$1,0),0)-VLOOKUP(HJ7,[1]Table2!$B$1:$Z$21,MATCH("xGD/90",[1]Table2!$B$1:$Z$1,0),0),"")</f>
        <v/>
      </c>
      <c r="HK53" s="41" t="str">
        <f>IFERROR(VLOOKUP($B7,[1]Table2!$B$1:$Z$21,MATCH("xGD/90",[1]Table2!$B$1:$Z$1,0),0)-VLOOKUP(HK7,[1]Table2!$B$1:$Z$21,MATCH("xGD/90",[1]Table2!$B$1:$Z$1,0),0),"")</f>
        <v/>
      </c>
      <c r="HL53" s="41">
        <f>IFERROR(VLOOKUP($B7,[1]Table2!$B$1:$Z$21,MATCH("xGD/90",[1]Table2!$B$1:$Z$1,0),0)-VLOOKUP(HL7,[1]Table2!$B$1:$Z$21,MATCH("xGD/90",[1]Table2!$B$1:$Z$1,0),0),"")</f>
        <v>0.58000000000000007</v>
      </c>
      <c r="HM53" s="41" t="str">
        <f>IFERROR(VLOOKUP($B7,[1]Table2!$B$1:$Z$21,MATCH("xGD/90",[1]Table2!$B$1:$Z$1,0),0)-VLOOKUP(HM7,[1]Table2!$B$1:$Z$21,MATCH("xGD/90",[1]Table2!$B$1:$Z$1,0),0),"")</f>
        <v/>
      </c>
      <c r="HN53" s="41" t="str">
        <f>IFERROR(VLOOKUP($B7,[1]Table2!$B$1:$Z$21,MATCH("xGD/90",[1]Table2!$B$1:$Z$1,0),0)-VLOOKUP(HN7,[1]Table2!$B$1:$Z$21,MATCH("xGD/90",[1]Table2!$B$1:$Z$1,0),0),"")</f>
        <v/>
      </c>
      <c r="HO53" s="41" t="str">
        <f>IFERROR(VLOOKUP($B7,[1]Table2!$B$1:$Z$21,MATCH("xGD/90",[1]Table2!$B$1:$Z$1,0),0)-VLOOKUP(HO7,[1]Table2!$B$1:$Z$21,MATCH("xGD/90",[1]Table2!$B$1:$Z$1,0),0),"")</f>
        <v/>
      </c>
      <c r="HP53" s="41" t="str">
        <f>IFERROR(VLOOKUP($B7,[1]Table2!$B$1:$Z$21,MATCH("xGD/90",[1]Table2!$B$1:$Z$1,0),0)-VLOOKUP(HP7,[1]Table2!$B$1:$Z$21,MATCH("xGD/90",[1]Table2!$B$1:$Z$1,0),0),"")</f>
        <v/>
      </c>
      <c r="HQ53" s="41">
        <f>IFERROR(VLOOKUP($B7,[1]Table2!$B$1:$Z$21,MATCH("xGD/90",[1]Table2!$B$1:$Z$1,0),0)-VLOOKUP(HQ7,[1]Table2!$B$1:$Z$21,MATCH("xGD/90",[1]Table2!$B$1:$Z$1,0),0),"")</f>
        <v>0.79</v>
      </c>
      <c r="HR53" s="41" t="str">
        <f>IFERROR(VLOOKUP($B7,[1]Table2!$B$1:$Z$21,MATCH("xGD/90",[1]Table2!$B$1:$Z$1,0),0)-VLOOKUP(HR7,[1]Table2!$B$1:$Z$21,MATCH("xGD/90",[1]Table2!$B$1:$Z$1,0),0),"")</f>
        <v/>
      </c>
      <c r="HS53" s="41" t="str">
        <f>IFERROR(VLOOKUP($B7,[1]Table2!$B$1:$Z$21,MATCH("xGD/90",[1]Table2!$B$1:$Z$1,0),0)-VLOOKUP(HS7,[1]Table2!$B$1:$Z$21,MATCH("xGD/90",[1]Table2!$B$1:$Z$1,0),0),"")</f>
        <v/>
      </c>
      <c r="HT53" s="41" t="str">
        <f>IFERROR(VLOOKUP($B7,[1]Table2!$B$1:$Z$21,MATCH("xGD/90",[1]Table2!$B$1:$Z$1,0),0)-VLOOKUP(HT7,[1]Table2!$B$1:$Z$21,MATCH("xGD/90",[1]Table2!$B$1:$Z$1,0),0),"")</f>
        <v/>
      </c>
      <c r="HU53" s="41">
        <f>IFERROR(VLOOKUP($B7,[1]Table2!$B$1:$Z$21,MATCH("xGD/90",[1]Table2!$B$1:$Z$1,0),0)-VLOOKUP(HU7,[1]Table2!$B$1:$Z$21,MATCH("xGD/90",[1]Table2!$B$1:$Z$1,0),0),"")</f>
        <v>0.66999999999999993</v>
      </c>
      <c r="HV53" s="41" t="str">
        <f>IFERROR(VLOOKUP($B7,[1]Table2!$B$1:$Z$21,MATCH("xGD/90",[1]Table2!$B$1:$Z$1,0),0)-VLOOKUP(HV7,[1]Table2!$B$1:$Z$21,MATCH("xGD/90",[1]Table2!$B$1:$Z$1,0),0),"")</f>
        <v/>
      </c>
      <c r="HW53" s="41" t="str">
        <f>IFERROR(VLOOKUP($B7,[1]Table2!$B$1:$Z$21,MATCH("xGD/90",[1]Table2!$B$1:$Z$1,0),0)-VLOOKUP(HW7,[1]Table2!$B$1:$Z$21,MATCH("xGD/90",[1]Table2!$B$1:$Z$1,0),0),"")</f>
        <v/>
      </c>
      <c r="HX53" s="41">
        <f>IFERROR(VLOOKUP($B7,[1]Table2!$B$1:$Z$21,MATCH("xGD/90",[1]Table2!$B$1:$Z$1,0),0)-VLOOKUP(HX7,[1]Table2!$B$1:$Z$21,MATCH("xGD/90",[1]Table2!$B$1:$Z$1,0),0),"")</f>
        <v>0.53</v>
      </c>
      <c r="HY53" s="41" t="str">
        <f>IFERROR(VLOOKUP($B7,[1]Table2!$B$1:$Z$21,MATCH("xGD/90",[1]Table2!$B$1:$Z$1,0),0)-VLOOKUP(HY7,[1]Table2!$B$1:$Z$21,MATCH("xGD/90",[1]Table2!$B$1:$Z$1,0),0),"")</f>
        <v/>
      </c>
      <c r="HZ53" s="41" t="str">
        <f>IFERROR(VLOOKUP($B7,[1]Table2!$B$1:$Z$21,MATCH("xGD/90",[1]Table2!$B$1:$Z$1,0),0)-VLOOKUP(HZ7,[1]Table2!$B$1:$Z$21,MATCH("xGD/90",[1]Table2!$B$1:$Z$1,0),0),"")</f>
        <v/>
      </c>
      <c r="IA53" s="41" t="str">
        <f>IFERROR(VLOOKUP($B7,[1]Table2!$B$1:$Z$21,MATCH("xGD/90",[1]Table2!$B$1:$Z$1,0),0)-VLOOKUP(IA7,[1]Table2!$B$1:$Z$21,MATCH("xGD/90",[1]Table2!$B$1:$Z$1,0),0),"")</f>
        <v/>
      </c>
      <c r="IB53" s="41" t="str">
        <f>IFERROR(VLOOKUP($B7,[1]Table2!$B$1:$Z$21,MATCH("xGD/90",[1]Table2!$B$1:$Z$1,0),0)-VLOOKUP(IB7,[1]Table2!$B$1:$Z$21,MATCH("xGD/90",[1]Table2!$B$1:$Z$1,0),0),"")</f>
        <v/>
      </c>
      <c r="IC53" s="41" t="str">
        <f>IFERROR(VLOOKUP($B7,[1]Table2!$B$1:$Z$21,MATCH("xGD/90",[1]Table2!$B$1:$Z$1,0),0)-VLOOKUP(IC7,[1]Table2!$B$1:$Z$21,MATCH("xGD/90",[1]Table2!$B$1:$Z$1,0),0),"")</f>
        <v/>
      </c>
      <c r="ID53" s="41" t="str">
        <f>IFERROR(VLOOKUP($B7,[1]Table2!$B$1:$Z$21,MATCH("xGD/90",[1]Table2!$B$1:$Z$1,0),0)-VLOOKUP(ID7,[1]Table2!$B$1:$Z$21,MATCH("xGD/90",[1]Table2!$B$1:$Z$1,0),0),"")</f>
        <v/>
      </c>
      <c r="IE53" s="41" t="str">
        <f>IFERROR(VLOOKUP($B7,[1]Table2!$B$1:$Z$21,MATCH("xGD/90",[1]Table2!$B$1:$Z$1,0),0)-VLOOKUP(IE7,[1]Table2!$B$1:$Z$21,MATCH("xGD/90",[1]Table2!$B$1:$Z$1,0),0),"")</f>
        <v/>
      </c>
      <c r="IF53" s="41" t="str">
        <f>IFERROR(VLOOKUP($B7,[1]Table2!$B$1:$Z$21,MATCH("xGD/90",[1]Table2!$B$1:$Z$1,0),0)-VLOOKUP(IF7,[1]Table2!$B$1:$Z$21,MATCH("xGD/90",[1]Table2!$B$1:$Z$1,0),0),"")</f>
        <v/>
      </c>
      <c r="IG53" s="41" t="str">
        <f>IFERROR(VLOOKUP($B7,[1]Table2!$B$1:$Z$21,MATCH("xGD/90",[1]Table2!$B$1:$Z$1,0),0)-VLOOKUP(IG7,[1]Table2!$B$1:$Z$21,MATCH("xGD/90",[1]Table2!$B$1:$Z$1,0),0),"")</f>
        <v/>
      </c>
      <c r="IH53" s="41" t="str">
        <f>IFERROR(VLOOKUP($B7,[1]Table2!$B$1:$Z$21,MATCH("xGD/90",[1]Table2!$B$1:$Z$1,0),0)-VLOOKUP(IH7,[1]Table2!$B$1:$Z$21,MATCH("xGD/90",[1]Table2!$B$1:$Z$1,0),0),"")</f>
        <v/>
      </c>
      <c r="II53" s="41" t="str">
        <f>IFERROR(VLOOKUP($B7,[1]Table2!$B$1:$Z$21,MATCH("xGD/90",[1]Table2!$B$1:$Z$1,0),0)-VLOOKUP(II7,[1]Table2!$B$1:$Z$21,MATCH("xGD/90",[1]Table2!$B$1:$Z$1,0),0),"")</f>
        <v/>
      </c>
      <c r="IJ53" s="41" t="str">
        <f>IFERROR(VLOOKUP($B7,[1]Table2!$B$1:$Z$21,MATCH("xGD/90",[1]Table2!$B$1:$Z$1,0),0)-VLOOKUP(IJ7,[1]Table2!$B$1:$Z$21,MATCH("xGD/90",[1]Table2!$B$1:$Z$1,0),0),"")</f>
        <v/>
      </c>
      <c r="IK53" s="41" t="str">
        <f>IFERROR(VLOOKUP($B7,[1]Table2!$B$1:$Z$21,MATCH("xGD/90",[1]Table2!$B$1:$Z$1,0),0)-VLOOKUP(IK7,[1]Table2!$B$1:$Z$21,MATCH("xGD/90",[1]Table2!$B$1:$Z$1,0),0),"")</f>
        <v/>
      </c>
      <c r="IL53" s="41">
        <f>IFERROR(VLOOKUP($B7,[1]Table2!$B$1:$Z$21,MATCH("xGD/90",[1]Table2!$B$1:$Z$1,0),0)-VLOOKUP(IL7,[1]Table2!$B$1:$Z$21,MATCH("xGD/90",[1]Table2!$B$1:$Z$1,0),0),"")</f>
        <v>-0.52</v>
      </c>
      <c r="IM53" s="41" t="str">
        <f>IFERROR(VLOOKUP($B7,[1]Table2!$B$1:$Z$21,MATCH("xGD/90",[1]Table2!$B$1:$Z$1,0),0)-VLOOKUP(IM7,[1]Table2!$B$1:$Z$21,MATCH("xGD/90",[1]Table2!$B$1:$Z$1,0),0),"")</f>
        <v/>
      </c>
      <c r="IN53" s="41" t="str">
        <f>IFERROR(VLOOKUP($B7,[1]Table2!$B$1:$Z$21,MATCH("xGD/90",[1]Table2!$B$1:$Z$1,0),0)-VLOOKUP(IN7,[1]Table2!$B$1:$Z$21,MATCH("xGD/90",[1]Table2!$B$1:$Z$1,0),0),"")</f>
        <v/>
      </c>
      <c r="IO53" s="41" t="str">
        <f>IFERROR(VLOOKUP($B7,[1]Table2!$B$1:$Z$21,MATCH("xGD/90",[1]Table2!$B$1:$Z$1,0),0)-VLOOKUP(IO7,[1]Table2!$B$1:$Z$21,MATCH("xGD/90",[1]Table2!$B$1:$Z$1,0),0),"")</f>
        <v/>
      </c>
      <c r="IP53" s="41">
        <f>IFERROR(VLOOKUP($B7,[1]Table2!$B$1:$Z$21,MATCH("xGD/90",[1]Table2!$B$1:$Z$1,0),0)-VLOOKUP(IP7,[1]Table2!$B$1:$Z$21,MATCH("xGD/90",[1]Table2!$B$1:$Z$1,0),0),"")</f>
        <v>-0.16999999999999998</v>
      </c>
      <c r="IQ53" s="41" t="str">
        <f>IFERROR(VLOOKUP($B7,[1]Table2!$B$1:$Z$21,MATCH("xGD/90",[1]Table2!$B$1:$Z$1,0),0)-VLOOKUP(IQ7,[1]Table2!$B$1:$Z$21,MATCH("xGD/90",[1]Table2!$B$1:$Z$1,0),0),"")</f>
        <v/>
      </c>
      <c r="IR53" s="41" t="str">
        <f>IFERROR(VLOOKUP($B7,[1]Table2!$B$1:$Z$21,MATCH("xGD/90",[1]Table2!$B$1:$Z$1,0),0)-VLOOKUP(IR7,[1]Table2!$B$1:$Z$21,MATCH("xGD/90",[1]Table2!$B$1:$Z$1,0),0),"")</f>
        <v/>
      </c>
      <c r="IS53" s="41">
        <f>IFERROR(VLOOKUP($B7,[1]Table2!$B$1:$Z$21,MATCH("xGD/90",[1]Table2!$B$1:$Z$1,0),0)-VLOOKUP(IS7,[1]Table2!$B$1:$Z$21,MATCH("xGD/90",[1]Table2!$B$1:$Z$1,0),0),"")</f>
        <v>-0.54</v>
      </c>
      <c r="IT53" s="41" t="str">
        <f>IFERROR(VLOOKUP($B7,[1]Table2!$B$1:$Z$21,MATCH("xGD/90",[1]Table2!$B$1:$Z$1,0),0)-VLOOKUP(IT7,[1]Table2!$B$1:$Z$21,MATCH("xGD/90",[1]Table2!$B$1:$Z$1,0),0),"")</f>
        <v/>
      </c>
      <c r="IU53" s="41" t="str">
        <f>IFERROR(VLOOKUP($B7,[1]Table2!$B$1:$Z$21,MATCH("xGD/90",[1]Table2!$B$1:$Z$1,0),0)-VLOOKUP(IU7,[1]Table2!$B$1:$Z$21,MATCH("xGD/90",[1]Table2!$B$1:$Z$1,0),0),"")</f>
        <v/>
      </c>
      <c r="IV53" s="41" t="str">
        <f>IFERROR(VLOOKUP($B7,[1]Table2!$B$1:$Z$21,MATCH("xGD/90",[1]Table2!$B$1:$Z$1,0),0)-VLOOKUP(IV7,[1]Table2!$B$1:$Z$21,MATCH("xGD/90",[1]Table2!$B$1:$Z$1,0),0),"")</f>
        <v/>
      </c>
      <c r="IW53" s="41" t="str">
        <f>IFERROR(VLOOKUP($B7,[1]Table2!$B$1:$Z$21,MATCH("xGD/90",[1]Table2!$B$1:$Z$1,0),0)-VLOOKUP(IW7,[1]Table2!$B$1:$Z$21,MATCH("xGD/90",[1]Table2!$B$1:$Z$1,0),0),"")</f>
        <v/>
      </c>
      <c r="IX53" s="41" t="str">
        <f>IFERROR(VLOOKUP($B7,[1]Table2!$B$1:$Z$21,MATCH("xGD/90",[1]Table2!$B$1:$Z$1,0),0)-VLOOKUP(IX7,[1]Table2!$B$1:$Z$21,MATCH("xGD/90",[1]Table2!$B$1:$Z$1,0),0),"")</f>
        <v/>
      </c>
      <c r="IY53" s="41" t="str">
        <f>IFERROR(VLOOKUP($B7,[1]Table2!$B$1:$Z$21,MATCH("xGD/90",[1]Table2!$B$1:$Z$1,0),0)-VLOOKUP(IY7,[1]Table2!$B$1:$Z$21,MATCH("xGD/90",[1]Table2!$B$1:$Z$1,0),0),"")</f>
        <v/>
      </c>
      <c r="IZ53" s="41">
        <f>IFERROR(VLOOKUP($B7,[1]Table2!$B$1:$Z$21,MATCH("xGD/90",[1]Table2!$B$1:$Z$1,0),0)-VLOOKUP(IZ7,[1]Table2!$B$1:$Z$21,MATCH("xGD/90",[1]Table2!$B$1:$Z$1,0),0),"")</f>
        <v>0.64</v>
      </c>
      <c r="JA53" s="41" t="str">
        <f>IFERROR(VLOOKUP($B7,[1]Table2!$B$1:$Z$21,MATCH("xGD/90",[1]Table2!$B$1:$Z$1,0),0)-VLOOKUP(JA7,[1]Table2!$B$1:$Z$21,MATCH("xGD/90",[1]Table2!$B$1:$Z$1,0),0),"")</f>
        <v/>
      </c>
      <c r="JB53" s="41" t="str">
        <f>IFERROR(VLOOKUP($B7,[1]Table2!$B$1:$Z$21,MATCH("xGD/90",[1]Table2!$B$1:$Z$1,0),0)-VLOOKUP(JB7,[1]Table2!$B$1:$Z$21,MATCH("xGD/90",[1]Table2!$B$1:$Z$1,0),0),"")</f>
        <v/>
      </c>
      <c r="JC53" s="41" t="str">
        <f>IFERROR(VLOOKUP($B7,[1]Table2!$B$1:$Z$21,MATCH("xGD/90",[1]Table2!$B$1:$Z$1,0),0)-VLOOKUP(JC7,[1]Table2!$B$1:$Z$21,MATCH("xGD/90",[1]Table2!$B$1:$Z$1,0),0),"")</f>
        <v/>
      </c>
      <c r="JD53" s="41" t="str">
        <f>IFERROR(VLOOKUP($B7,[1]Table2!$B$1:$Z$21,MATCH("xGD/90",[1]Table2!$B$1:$Z$1,0),0)-VLOOKUP(JD7,[1]Table2!$B$1:$Z$21,MATCH("xGD/90",[1]Table2!$B$1:$Z$1,0),0),"")</f>
        <v/>
      </c>
      <c r="JE53" s="41" t="str">
        <f>IFERROR(VLOOKUP($B7,[1]Table2!$B$1:$Z$21,MATCH("xGD/90",[1]Table2!$B$1:$Z$1,0),0)-VLOOKUP(JE7,[1]Table2!$B$1:$Z$21,MATCH("xGD/90",[1]Table2!$B$1:$Z$1,0),0),"")</f>
        <v/>
      </c>
      <c r="JF53" s="41" t="str">
        <f>IFERROR(VLOOKUP($B7,[1]Table2!$B$1:$Z$21,MATCH("xGD/90",[1]Table2!$B$1:$Z$1,0),0)-VLOOKUP(JF7,[1]Table2!$B$1:$Z$21,MATCH("xGD/90",[1]Table2!$B$1:$Z$1,0),0),"")</f>
        <v/>
      </c>
      <c r="JG53" s="41">
        <f>IFERROR(VLOOKUP($B7,[1]Table2!$B$1:$Z$21,MATCH("xGD/90",[1]Table2!$B$1:$Z$1,0),0)-VLOOKUP(JG7,[1]Table2!$B$1:$Z$21,MATCH("xGD/90",[1]Table2!$B$1:$Z$1,0),0),"")</f>
        <v>0.33999999999999997</v>
      </c>
      <c r="JH53" s="41" t="str">
        <f>IFERROR(VLOOKUP($B7,[1]Table2!$B$1:$Z$21,MATCH("xGD/90",[1]Table2!$B$1:$Z$1,0),0)-VLOOKUP(JH7,[1]Table2!$B$1:$Z$21,MATCH("xGD/90",[1]Table2!$B$1:$Z$1,0),0),"")</f>
        <v/>
      </c>
      <c r="JI53" s="41" t="str">
        <f>IFERROR(VLOOKUP($B7,[1]Table2!$B$1:$Z$21,MATCH("xGD/90",[1]Table2!$B$1:$Z$1,0),0)-VLOOKUP(JI7,[1]Table2!$B$1:$Z$21,MATCH("xGD/90",[1]Table2!$B$1:$Z$1,0),0),"")</f>
        <v/>
      </c>
      <c r="JJ53" s="41" t="str">
        <f>IFERROR(VLOOKUP($B7,[1]Table2!$B$1:$Z$21,MATCH("xGD/90",[1]Table2!$B$1:$Z$1,0),0)-VLOOKUP(JJ7,[1]Table2!$B$1:$Z$21,MATCH("xGD/90",[1]Table2!$B$1:$Z$1,0),0),"")</f>
        <v/>
      </c>
      <c r="JK53" s="41">
        <f>IFERROR(VLOOKUP($B7,[1]Table2!$B$1:$Z$21,MATCH("xGD/90",[1]Table2!$B$1:$Z$1,0),0)-VLOOKUP(JK7,[1]Table2!$B$1:$Z$21,MATCH("xGD/90",[1]Table2!$B$1:$Z$1,0),0),"")</f>
        <v>0.16999999999999998</v>
      </c>
      <c r="JL53" s="41" t="str">
        <f>IFERROR(VLOOKUP($B7,[1]Table2!$B$1:$Z$21,MATCH("xGD/90",[1]Table2!$B$1:$Z$1,0),0)-VLOOKUP(JL7,[1]Table2!$B$1:$Z$21,MATCH("xGD/90",[1]Table2!$B$1:$Z$1,0),0),"")</f>
        <v/>
      </c>
      <c r="JM53" s="41" t="str">
        <f>IFERROR(VLOOKUP($B7,[1]Table2!$B$1:$Z$21,MATCH("xGD/90",[1]Table2!$B$1:$Z$1,0),0)-VLOOKUP(JM7,[1]Table2!$B$1:$Z$21,MATCH("xGD/90",[1]Table2!$B$1:$Z$1,0),0),"")</f>
        <v/>
      </c>
      <c r="JN53" s="41">
        <f>IFERROR(VLOOKUP($B7,[1]Table2!$B$1:$Z$21,MATCH("xGD/90",[1]Table2!$B$1:$Z$1,0),0)-VLOOKUP(JN7,[1]Table2!$B$1:$Z$21,MATCH("xGD/90",[1]Table2!$B$1:$Z$1,0),0),"")</f>
        <v>0.8600000000000001</v>
      </c>
      <c r="JO53" s="41" t="str">
        <f>IFERROR(VLOOKUP($B7,[1]Table2!$B$1:$Z$21,MATCH("xGD/90",[1]Table2!$B$1:$Z$1,0),0)-VLOOKUP(JO7,[1]Table2!$B$1:$Z$21,MATCH("xGD/90",[1]Table2!$B$1:$Z$1,0),0),"")</f>
        <v/>
      </c>
      <c r="JP53" s="41" t="str">
        <f>IFERROR(VLOOKUP($B7,[1]Table2!$B$1:$Z$21,MATCH("xGD/90",[1]Table2!$B$1:$Z$1,0),0)-VLOOKUP(JP7,[1]Table2!$B$1:$Z$21,MATCH("xGD/90",[1]Table2!$B$1:$Z$1,0),0),"")</f>
        <v/>
      </c>
      <c r="JQ53" s="41" t="str">
        <f>IFERROR(VLOOKUP($B7,[1]Table2!$B$1:$Z$21,MATCH("xGD/90",[1]Table2!$B$1:$Z$1,0),0)-VLOOKUP(JQ7,[1]Table2!$B$1:$Z$21,MATCH("xGD/90",[1]Table2!$B$1:$Z$1,0),0),"")</f>
        <v/>
      </c>
      <c r="JR53" s="41" t="str">
        <f>IFERROR(VLOOKUP($B7,[1]Table2!$B$1:$Z$21,MATCH("xGD/90",[1]Table2!$B$1:$Z$1,0),0)-VLOOKUP(JR7,[1]Table2!$B$1:$Z$21,MATCH("xGD/90",[1]Table2!$B$1:$Z$1,0),0),"")</f>
        <v/>
      </c>
      <c r="JS53" s="41" t="str">
        <f>IFERROR(VLOOKUP($B7,[1]Table2!$B$1:$Z$21,MATCH("xGD/90",[1]Table2!$B$1:$Z$1,0),0)-VLOOKUP(JS7,[1]Table2!$B$1:$Z$21,MATCH("xGD/90",[1]Table2!$B$1:$Z$1,0),0),"")</f>
        <v/>
      </c>
      <c r="JT53" s="41" t="str">
        <f>IFERROR(VLOOKUP($B7,[1]Table2!$B$1:$Z$21,MATCH("xGD/90",[1]Table2!$B$1:$Z$1,0),0)-VLOOKUP(JT7,[1]Table2!$B$1:$Z$21,MATCH("xGD/90",[1]Table2!$B$1:$Z$1,0),0),"")</f>
        <v/>
      </c>
      <c r="JU53" s="41">
        <f>IFERROR(VLOOKUP($B7,[1]Table2!$B$1:$Z$21,MATCH("xGD/90",[1]Table2!$B$1:$Z$1,0),0)-VLOOKUP(JU7,[1]Table2!$B$1:$Z$21,MATCH("xGD/90",[1]Table2!$B$1:$Z$1,0),0),"")</f>
        <v>-0.27</v>
      </c>
      <c r="JV53" s="41" t="str">
        <f>IFERROR(VLOOKUP($B7,[1]Table2!$B$1:$Z$21,MATCH("xGD/90",[1]Table2!$B$1:$Z$1,0),0)-VLOOKUP(JV7,[1]Table2!$B$1:$Z$21,MATCH("xGD/90",[1]Table2!$B$1:$Z$1,0),0),"")</f>
        <v/>
      </c>
      <c r="JW53" s="41" t="str">
        <f>IFERROR(VLOOKUP($B7,[1]Table2!$B$1:$Z$21,MATCH("xGD/90",[1]Table2!$B$1:$Z$1,0),0)-VLOOKUP(JW7,[1]Table2!$B$1:$Z$21,MATCH("xGD/90",[1]Table2!$B$1:$Z$1,0),0),"")</f>
        <v/>
      </c>
      <c r="JX53" s="41" t="str">
        <f>IFERROR(VLOOKUP($B7,[1]Table2!$B$1:$Z$21,MATCH("xGD/90",[1]Table2!$B$1:$Z$1,0),0)-VLOOKUP(JX7,[1]Table2!$B$1:$Z$21,MATCH("xGD/90",[1]Table2!$B$1:$Z$1,0),0),"")</f>
        <v/>
      </c>
      <c r="JY53" s="41" t="str">
        <f>IFERROR(VLOOKUP($B7,[1]Table2!$B$1:$Z$21,MATCH("xGD/90",[1]Table2!$B$1:$Z$1,0),0)-VLOOKUP(JY7,[1]Table2!$B$1:$Z$21,MATCH("xGD/90",[1]Table2!$B$1:$Z$1,0),0),"")</f>
        <v/>
      </c>
      <c r="JZ53" s="41" t="str">
        <f>IFERROR(VLOOKUP($B7,[1]Table2!$B$1:$Z$21,MATCH("xGD/90",[1]Table2!$B$1:$Z$1,0),0)-VLOOKUP(JZ7,[1]Table2!$B$1:$Z$21,MATCH("xGD/90",[1]Table2!$B$1:$Z$1,0),0),"")</f>
        <v/>
      </c>
      <c r="KA53" s="41" t="str">
        <f>IFERROR(VLOOKUP($B7,[1]Table2!$B$1:$Z$21,MATCH("xGD/90",[1]Table2!$B$1:$Z$1,0),0)-VLOOKUP(KA7,[1]Table2!$B$1:$Z$21,MATCH("xGD/90",[1]Table2!$B$1:$Z$1,0),0),"")</f>
        <v/>
      </c>
      <c r="KB53" s="41" t="str">
        <f>IFERROR(VLOOKUP($B7,[1]Table2!$B$1:$Z$21,MATCH("xGD/90",[1]Table2!$B$1:$Z$1,0),0)-VLOOKUP(KB7,[1]Table2!$B$1:$Z$21,MATCH("xGD/90",[1]Table2!$B$1:$Z$1,0),0),"")</f>
        <v/>
      </c>
      <c r="KC53" s="41">
        <f>IFERROR(VLOOKUP($B7,[1]Table2!$B$1:$Z$21,MATCH("xGD/90",[1]Table2!$B$1:$Z$1,0),0)-VLOOKUP(KC7,[1]Table2!$B$1:$Z$21,MATCH("xGD/90",[1]Table2!$B$1:$Z$1,0),0),"")</f>
        <v>0.13</v>
      </c>
      <c r="KD53" s="41" t="str">
        <f>IFERROR(VLOOKUP($B7,[1]Table2!$B$1:$Z$21,MATCH("xGD/90",[1]Table2!$B$1:$Z$1,0),0)-VLOOKUP(KD7,[1]Table2!$B$1:$Z$21,MATCH("xGD/90",[1]Table2!$B$1:$Z$1,0),0),"")</f>
        <v/>
      </c>
      <c r="KE53" s="41" t="str">
        <f>IFERROR(VLOOKUP($B7,[1]Table2!$B$1:$Z$21,MATCH("xGD/90",[1]Table2!$B$1:$Z$1,0),0)-VLOOKUP(KE7,[1]Table2!$B$1:$Z$21,MATCH("xGD/90",[1]Table2!$B$1:$Z$1,0),0),"")</f>
        <v/>
      </c>
      <c r="KF53" s="41" t="str">
        <f>IFERROR(VLOOKUP($B7,[1]Table2!$B$1:$Z$21,MATCH("xGD/90",[1]Table2!$B$1:$Z$1,0),0)-VLOOKUP(KF7,[1]Table2!$B$1:$Z$21,MATCH("xGD/90",[1]Table2!$B$1:$Z$1,0),0),"")</f>
        <v/>
      </c>
      <c r="KG53" s="41" t="str">
        <f>IFERROR(VLOOKUP($B7,[1]Table2!$B$1:$Z$21,MATCH("xGD/90",[1]Table2!$B$1:$Z$1,0),0)-VLOOKUP(KG7,[1]Table2!$B$1:$Z$21,MATCH("xGD/90",[1]Table2!$B$1:$Z$1,0),0),"")</f>
        <v/>
      </c>
      <c r="KH53" s="41" t="str">
        <f>IFERROR(VLOOKUP($B7,[1]Table2!$B$1:$Z$21,MATCH("xGD/90",[1]Table2!$B$1:$Z$1,0),0)-VLOOKUP(KH7,[1]Table2!$B$1:$Z$21,MATCH("xGD/90",[1]Table2!$B$1:$Z$1,0),0),"")</f>
        <v/>
      </c>
      <c r="KI53" s="41">
        <f>IFERROR(VLOOKUP($B7,[1]Table2!$B$1:$Z$21,MATCH("xGD/90",[1]Table2!$B$1:$Z$1,0),0)-VLOOKUP(KI7,[1]Table2!$B$1:$Z$21,MATCH("xGD/90",[1]Table2!$B$1:$Z$1,0),0),"")</f>
        <v>1.999999999999999E-2</v>
      </c>
      <c r="KJ53" s="41" t="str">
        <f>IFERROR(VLOOKUP($B7,[1]Table2!$B$1:$Z$21,MATCH("xGD/90",[1]Table2!$B$1:$Z$1,0),0)-VLOOKUP(KJ7,[1]Table2!$B$1:$Z$21,MATCH("xGD/90",[1]Table2!$B$1:$Z$1,0),0),"")</f>
        <v/>
      </c>
      <c r="KK53" s="41" t="str">
        <f>IFERROR(VLOOKUP($B7,[1]Table2!$B$1:$Z$21,MATCH("xGD/90",[1]Table2!$B$1:$Z$1,0),0)-VLOOKUP(KK7,[1]Table2!$B$1:$Z$21,MATCH("xGD/90",[1]Table2!$B$1:$Z$1,0),0),"")</f>
        <v/>
      </c>
      <c r="KL53" s="41" t="str">
        <f>IFERROR(VLOOKUP($B7,[1]Table2!$B$1:$Z$21,MATCH("xGD/90",[1]Table2!$B$1:$Z$1,0),0)-VLOOKUP(KL7,[1]Table2!$B$1:$Z$21,MATCH("xGD/90",[1]Table2!$B$1:$Z$1,0),0),"")</f>
        <v/>
      </c>
      <c r="KM53" s="41" t="str">
        <f>IFERROR(VLOOKUP($B7,[1]Table2!$B$1:$Z$21,MATCH("xGD/90",[1]Table2!$B$1:$Z$1,0),0)-VLOOKUP(KM7,[1]Table2!$B$1:$Z$21,MATCH("xGD/90",[1]Table2!$B$1:$Z$1,0),0),"")</f>
        <v/>
      </c>
      <c r="KN53" s="41" t="str">
        <f>IFERROR(VLOOKUP($B7,[1]Table2!$B$1:$Z$21,MATCH("xGD/90",[1]Table2!$B$1:$Z$1,0),0)-VLOOKUP(KN7,[1]Table2!$B$1:$Z$21,MATCH("xGD/90",[1]Table2!$B$1:$Z$1,0),0),"")</f>
        <v/>
      </c>
      <c r="KO53" s="41" t="str">
        <f>IFERROR(VLOOKUP($B7,[1]Table2!$B$1:$Z$21,MATCH("xGD/90",[1]Table2!$B$1:$Z$1,0),0)-VLOOKUP(KO7,[1]Table2!$B$1:$Z$21,MATCH("xGD/90",[1]Table2!$B$1:$Z$1,0),0),"")</f>
        <v/>
      </c>
      <c r="KP53" s="41" t="str">
        <f>IFERROR(VLOOKUP($B7,[1]Table2!$B$1:$Z$21,MATCH("xGD/90",[1]Table2!$B$1:$Z$1,0),0)-VLOOKUP(KP7,[1]Table2!$B$1:$Z$21,MATCH("xGD/90",[1]Table2!$B$1:$Z$1,0),0),"")</f>
        <v/>
      </c>
      <c r="KQ53" s="41">
        <f>IFERROR(VLOOKUP($B7,[1]Table2!$B$1:$Z$21,MATCH("xGD/90",[1]Table2!$B$1:$Z$1,0),0)-VLOOKUP(KQ7,[1]Table2!$B$1:$Z$21,MATCH("xGD/90",[1]Table2!$B$1:$Z$1,0),0),"")</f>
        <v>-1.1200000000000001</v>
      </c>
      <c r="KR53" s="41" t="str">
        <f>IFERROR(VLOOKUP($B7,[1]Table2!$B$1:$Z$21,MATCH("xGD/90",[1]Table2!$B$1:$Z$1,0),0)-VLOOKUP(KR7,[1]Table2!$B$1:$Z$21,MATCH("xGD/90",[1]Table2!$B$1:$Z$1,0),0),"")</f>
        <v/>
      </c>
      <c r="KS53" s="41" t="str">
        <f>IFERROR(VLOOKUP($B7,[1]Table2!$B$1:$Z$21,MATCH("xGD/90",[1]Table2!$B$1:$Z$1,0),0)-VLOOKUP(KS7,[1]Table2!$B$1:$Z$21,MATCH("xGD/90",[1]Table2!$B$1:$Z$1,0),0),"")</f>
        <v/>
      </c>
      <c r="KT53" s="41" t="str">
        <f>IFERROR(VLOOKUP($B7,[1]Table2!$B$1:$Z$21,MATCH("xGD/90",[1]Table2!$B$1:$Z$1,0),0)-VLOOKUP(KT7,[1]Table2!$B$1:$Z$21,MATCH("xGD/90",[1]Table2!$B$1:$Z$1,0),0),"")</f>
        <v/>
      </c>
      <c r="KU53" s="41" t="str">
        <f>IFERROR(VLOOKUP($B7,[1]Table2!$B$1:$Z$21,MATCH("xGD/90",[1]Table2!$B$1:$Z$1,0),0)-VLOOKUP(KU7,[1]Table2!$B$1:$Z$21,MATCH("xGD/90",[1]Table2!$B$1:$Z$1,0),0),"")</f>
        <v/>
      </c>
      <c r="KV53" s="41" t="str">
        <f>IFERROR(VLOOKUP($B7,[1]Table2!$B$1:$Z$21,MATCH("xGD/90",[1]Table2!$B$1:$Z$1,0),0)-VLOOKUP(KV7,[1]Table2!$B$1:$Z$21,MATCH("xGD/90",[1]Table2!$B$1:$Z$1,0),0),"")</f>
        <v/>
      </c>
      <c r="KW53" s="41" t="str">
        <f>IFERROR(VLOOKUP($B7,[1]Table2!$B$1:$Z$21,MATCH("xGD/90",[1]Table2!$B$1:$Z$1,0),0)-VLOOKUP(KW7,[1]Table2!$B$1:$Z$21,MATCH("xGD/90",[1]Table2!$B$1:$Z$1,0),0),"")</f>
        <v/>
      </c>
      <c r="KX53" s="41" t="str">
        <f>IFERROR(VLOOKUP($B7,[1]Table2!$B$1:$Z$21,MATCH("xGD/90",[1]Table2!$B$1:$Z$1,0),0)-VLOOKUP(KX7,[1]Table2!$B$1:$Z$21,MATCH("xGD/90",[1]Table2!$B$1:$Z$1,0),0),"")</f>
        <v/>
      </c>
      <c r="KY53" s="41" t="str">
        <f>IFERROR(VLOOKUP($B7,[1]Table2!$B$1:$Z$21,MATCH("xGD/90",[1]Table2!$B$1:$Z$1,0),0)-VLOOKUP(KY7,[1]Table2!$B$1:$Z$21,MATCH("xGD/90",[1]Table2!$B$1:$Z$1,0),0),"")</f>
        <v/>
      </c>
      <c r="KZ53" s="41" t="str">
        <f>IFERROR(VLOOKUP($B7,[1]Table2!$B$1:$Z$21,MATCH("xGD/90",[1]Table2!$B$1:$Z$1,0),0)-VLOOKUP(KZ7,[1]Table2!$B$1:$Z$21,MATCH("xGD/90",[1]Table2!$B$1:$Z$1,0),0),"")</f>
        <v/>
      </c>
      <c r="LA53" s="41" t="str">
        <f>IFERROR(VLOOKUP($B7,[1]Table2!$B$1:$Z$21,MATCH("xGD/90",[1]Table2!$B$1:$Z$1,0),0)-VLOOKUP(LA7,[1]Table2!$B$1:$Z$21,MATCH("xGD/90",[1]Table2!$B$1:$Z$1,0),0),"")</f>
        <v/>
      </c>
      <c r="LB53" s="41" t="str">
        <f>IFERROR(VLOOKUP($B7,[1]Table2!$B$1:$Z$21,MATCH("xGD/90",[1]Table2!$B$1:$Z$1,0),0)-VLOOKUP(LB7,[1]Table2!$B$1:$Z$21,MATCH("xGD/90",[1]Table2!$B$1:$Z$1,0),0),"")</f>
        <v/>
      </c>
      <c r="LC53" s="41" t="str">
        <f>IFERROR(VLOOKUP($B7,[1]Table2!$B$1:$Z$21,MATCH("xGD/90",[1]Table2!$B$1:$Z$1,0),0)-VLOOKUP(LC7,[1]Table2!$B$1:$Z$21,MATCH("xGD/90",[1]Table2!$B$1:$Z$1,0),0),"")</f>
        <v/>
      </c>
      <c r="LD53" s="41" t="str">
        <f>IFERROR(VLOOKUP($B7,[1]Table2!$B$1:$Z$21,MATCH("xGD/90",[1]Table2!$B$1:$Z$1,0),0)-VLOOKUP(LD7,[1]Table2!$B$1:$Z$21,MATCH("xGD/90",[1]Table2!$B$1:$Z$1,0),0),"")</f>
        <v/>
      </c>
      <c r="LE53" s="41" t="str">
        <f>IFERROR(VLOOKUP($B7,[1]Table2!$B$1:$Z$21,MATCH("xGD/90",[1]Table2!$B$1:$Z$1,0),0)-VLOOKUP(LE7,[1]Table2!$B$1:$Z$21,MATCH("xGD/90",[1]Table2!$B$1:$Z$1,0),0),"")</f>
        <v/>
      </c>
      <c r="LF53" s="41" t="str">
        <f>IFERROR(VLOOKUP($B7,[1]Table2!$B$1:$Z$21,MATCH("xGD/90",[1]Table2!$B$1:$Z$1,0),0)-VLOOKUP(LF7,[1]Table2!$B$1:$Z$21,MATCH("xGD/90",[1]Table2!$B$1:$Z$1,0),0),"")</f>
        <v/>
      </c>
      <c r="LG53" s="41" t="str">
        <f>IFERROR(VLOOKUP($B7,[1]Table2!$B$1:$Z$21,MATCH("xGD/90",[1]Table2!$B$1:$Z$1,0),0)-VLOOKUP(LG7,[1]Table2!$B$1:$Z$21,MATCH("xGD/90",[1]Table2!$B$1:$Z$1,0),0),"")</f>
        <v/>
      </c>
      <c r="LH53" s="41" t="str">
        <f>IFERROR(VLOOKUP($B7,[1]Table2!$B$1:$Z$21,MATCH("xGD/90",[1]Table2!$B$1:$Z$1,0),0)-VLOOKUP(LH7,[1]Table2!$B$1:$Z$21,MATCH("xGD/90",[1]Table2!$B$1:$Z$1,0),0),"")</f>
        <v/>
      </c>
      <c r="LI53" s="41" t="str">
        <f>IFERROR(VLOOKUP($B7,[1]Table2!$B$1:$Z$21,MATCH("xGD/90",[1]Table2!$B$1:$Z$1,0),0)-VLOOKUP(LI7,[1]Table2!$B$1:$Z$21,MATCH("xGD/90",[1]Table2!$B$1:$Z$1,0),0),"")</f>
        <v/>
      </c>
      <c r="LJ53" s="41" t="str">
        <f>IFERROR(VLOOKUP($B7,[1]Table2!$B$1:$Z$21,MATCH("xGD/90",[1]Table2!$B$1:$Z$1,0),0)-VLOOKUP(LJ7,[1]Table2!$B$1:$Z$21,MATCH("xGD/90",[1]Table2!$B$1:$Z$1,0),0),"")</f>
        <v/>
      </c>
      <c r="LK53" s="41" t="str">
        <f>IFERROR(VLOOKUP($B7,[1]Table2!$B$1:$Z$21,MATCH("xGD/90",[1]Table2!$B$1:$Z$1,0),0)-VLOOKUP(LK7,[1]Table2!$B$1:$Z$21,MATCH("xGD/90",[1]Table2!$B$1:$Z$1,0),0),"")</f>
        <v/>
      </c>
      <c r="LL53" s="41" t="str">
        <f>IFERROR(VLOOKUP($B7,[1]Table2!$B$1:$Z$21,MATCH("xGD/90",[1]Table2!$B$1:$Z$1,0),0)-VLOOKUP(LL7,[1]Table2!$B$1:$Z$21,MATCH("xGD/90",[1]Table2!$B$1:$Z$1,0),0),"")</f>
        <v/>
      </c>
      <c r="LM53" s="41" t="str">
        <f>IFERROR(VLOOKUP($B7,[1]Table2!$B$1:$Z$21,MATCH("xGD/90",[1]Table2!$B$1:$Z$1,0),0)-VLOOKUP(LM7,[1]Table2!$B$1:$Z$21,MATCH("xGD/90",[1]Table2!$B$1:$Z$1,0),0),"")</f>
        <v/>
      </c>
      <c r="LN53" s="41" t="str">
        <f>IFERROR(VLOOKUP($B7,[1]Table2!$B$1:$Z$21,MATCH("xGD/90",[1]Table2!$B$1:$Z$1,0),0)-VLOOKUP(LN7,[1]Table2!$B$1:$Z$21,MATCH("xGD/90",[1]Table2!$B$1:$Z$1,0),0),"")</f>
        <v/>
      </c>
      <c r="LO53" s="41" t="str">
        <f>IFERROR(VLOOKUP($B7,[1]Table2!$B$1:$Z$21,MATCH("xGD/90",[1]Table2!$B$1:$Z$1,0),0)-VLOOKUP(LO7,[1]Table2!$B$1:$Z$21,MATCH("xGD/90",[1]Table2!$B$1:$Z$1,0),0),"")</f>
        <v/>
      </c>
      <c r="LP53" s="41" t="str">
        <f>IFERROR(VLOOKUP($B7,[1]Table2!$B$1:$Z$21,MATCH("xGD/90",[1]Table2!$B$1:$Z$1,0),0)-VLOOKUP(LP7,[1]Table2!$B$1:$Z$21,MATCH("xGD/90",[1]Table2!$B$1:$Z$1,0),0),"")</f>
        <v/>
      </c>
      <c r="LQ53" s="41" t="str">
        <f>IFERROR(VLOOKUP($B7,[1]Table2!$B$1:$Z$21,MATCH("xGD/90",[1]Table2!$B$1:$Z$1,0),0)-VLOOKUP(LQ7,[1]Table2!$B$1:$Z$21,MATCH("xGD/90",[1]Table2!$B$1:$Z$1,0),0),"")</f>
        <v/>
      </c>
      <c r="LR53" s="41" t="str">
        <f>IFERROR(VLOOKUP($B7,[1]Table2!$B$1:$Z$21,MATCH("xGD/90",[1]Table2!$B$1:$Z$1,0),0)-VLOOKUP(LR7,[1]Table2!$B$1:$Z$21,MATCH("xGD/90",[1]Table2!$B$1:$Z$1,0),0),"")</f>
        <v/>
      </c>
      <c r="LS53" s="41" t="str">
        <f>IFERROR(VLOOKUP($B7,[1]Table2!$B$1:$Z$21,MATCH("xGD/90",[1]Table2!$B$1:$Z$1,0),0)-VLOOKUP(LS7,[1]Table2!$B$1:$Z$21,MATCH("xGD/90",[1]Table2!$B$1:$Z$1,0),0),"")</f>
        <v/>
      </c>
      <c r="LT53" s="41" t="str">
        <f>IFERROR(VLOOKUP($B7,[1]Table2!$B$1:$Z$21,MATCH("xGD/90",[1]Table2!$B$1:$Z$1,0),0)-VLOOKUP(LT7,[1]Table2!$B$1:$Z$21,MATCH("xGD/90",[1]Table2!$B$1:$Z$1,0),0),"")</f>
        <v/>
      </c>
      <c r="LU53" s="41" t="str">
        <f>IFERROR(VLOOKUP($B7,[1]Table2!$B$1:$Z$21,MATCH("xGD/90",[1]Table2!$B$1:$Z$1,0),0)-VLOOKUP(LU7,[1]Table2!$B$1:$Z$21,MATCH("xGD/90",[1]Table2!$B$1:$Z$1,0),0),"")</f>
        <v/>
      </c>
      <c r="LV53" s="41" t="str">
        <f>IFERROR(VLOOKUP($B7,[1]Table2!$B$1:$Z$21,MATCH("xGD/90",[1]Table2!$B$1:$Z$1,0),0)-VLOOKUP(LV7,[1]Table2!$B$1:$Z$21,MATCH("xGD/90",[1]Table2!$B$1:$Z$1,0),0),"")</f>
        <v/>
      </c>
      <c r="LW53" s="41" t="str">
        <f>IFERROR(VLOOKUP($B7,[1]Table2!$B$1:$Z$21,MATCH("xGD/90",[1]Table2!$B$1:$Z$1,0),0)-VLOOKUP(LW7,[1]Table2!$B$1:$Z$21,MATCH("xGD/90",[1]Table2!$B$1:$Z$1,0),0),"")</f>
        <v/>
      </c>
      <c r="LX53" s="41" t="str">
        <f>IFERROR(VLOOKUP($B7,[1]Table2!$B$1:$Z$21,MATCH("xGD/90",[1]Table2!$B$1:$Z$1,0),0)-VLOOKUP(LX7,[1]Table2!$B$1:$Z$21,MATCH("xGD/90",[1]Table2!$B$1:$Z$1,0),0),"")</f>
        <v/>
      </c>
      <c r="LY53" s="41" t="str">
        <f>IFERROR(VLOOKUP($B7,[1]Table2!$B$1:$Z$21,MATCH("xGD/90",[1]Table2!$B$1:$Z$1,0),0)-VLOOKUP(LY7,[1]Table2!$B$1:$Z$21,MATCH("xGD/90",[1]Table2!$B$1:$Z$1,0),0),"")</f>
        <v/>
      </c>
      <c r="LZ53" s="41" t="str">
        <f>IFERROR(VLOOKUP($B7,[1]Table2!$B$1:$Z$21,MATCH("xGD/90",[1]Table2!$B$1:$Z$1,0),0)-VLOOKUP(LZ7,[1]Table2!$B$1:$Z$21,MATCH("xGD/90",[1]Table2!$B$1:$Z$1,0),0),"")</f>
        <v/>
      </c>
      <c r="MA53" s="41" t="str">
        <f>IFERROR(VLOOKUP($B7,[1]Table2!$B$1:$Z$21,MATCH("xGD/90",[1]Table2!$B$1:$Z$1,0),0)-VLOOKUP(MA7,[1]Table2!$B$1:$Z$21,MATCH("xGD/90",[1]Table2!$B$1:$Z$1,0),0),"")</f>
        <v/>
      </c>
      <c r="MB53" s="41" t="str">
        <f>IFERROR(VLOOKUP($B7,[1]Table2!$B$1:$Z$21,MATCH("xGD/90",[1]Table2!$B$1:$Z$1,0),0)-VLOOKUP(MB7,[1]Table2!$B$1:$Z$21,MATCH("xGD/90",[1]Table2!$B$1:$Z$1,0),0),"")</f>
        <v/>
      </c>
      <c r="MC53" s="41" t="str">
        <f>IFERROR(VLOOKUP($B7,[1]Table2!$B$1:$Z$21,MATCH("xGD/90",[1]Table2!$B$1:$Z$1,0),0)-VLOOKUP(MC7,[1]Table2!$B$1:$Z$21,MATCH("xGD/90",[1]Table2!$B$1:$Z$1,0),0),"")</f>
        <v/>
      </c>
      <c r="MD53" s="41" t="str">
        <f>IFERROR(VLOOKUP($B7,[1]Table2!$B$1:$Z$21,MATCH("xGD/90",[1]Table2!$B$1:$Z$1,0),0)-VLOOKUP(MD7,[1]Table2!$B$1:$Z$21,MATCH("xGD/90",[1]Table2!$B$1:$Z$1,0),0),"")</f>
        <v/>
      </c>
      <c r="ME53" s="41" t="str">
        <f>IFERROR(VLOOKUP($B7,[1]Table2!$B$1:$Z$21,MATCH("xGD/90",[1]Table2!$B$1:$Z$1,0),0)-VLOOKUP(ME7,[1]Table2!$B$1:$Z$21,MATCH("xGD/90",[1]Table2!$B$1:$Z$1,0),0),"")</f>
        <v/>
      </c>
      <c r="MF53" s="41" t="str">
        <f>IFERROR(VLOOKUP($B7,[1]Table2!$B$1:$Z$21,MATCH("xGD/90",[1]Table2!$B$1:$Z$1,0),0)-VLOOKUP(MF7,[1]Table2!$B$1:$Z$21,MATCH("xGD/90",[1]Table2!$B$1:$Z$1,0),0),"")</f>
        <v/>
      </c>
      <c r="MG53" s="41" t="str">
        <f>IFERROR(VLOOKUP($B7,[1]Table2!$B$1:$Z$21,MATCH("xGD/90",[1]Table2!$B$1:$Z$1,0),0)-VLOOKUP(MG7,[1]Table2!$B$1:$Z$21,MATCH("xGD/90",[1]Table2!$B$1:$Z$1,0),0),"")</f>
        <v/>
      </c>
      <c r="MH53" s="41" t="str">
        <f>IFERROR(VLOOKUP($B7,[1]Table2!$B$1:$Z$21,MATCH("xGD/90",[1]Table2!$B$1:$Z$1,0),0)-VLOOKUP(MH7,[1]Table2!$B$1:$Z$21,MATCH("xGD/90",[1]Table2!$B$1:$Z$1,0),0),"")</f>
        <v/>
      </c>
      <c r="MI53" s="41" t="str">
        <f>IFERROR(VLOOKUP($B7,[1]Table2!$B$1:$Z$21,MATCH("xGD/90",[1]Table2!$B$1:$Z$1,0),0)-VLOOKUP(MI7,[1]Table2!$B$1:$Z$21,MATCH("xGD/90",[1]Table2!$B$1:$Z$1,0),0),"")</f>
        <v/>
      </c>
      <c r="MJ53" s="41" t="str">
        <f>IFERROR(VLOOKUP($B7,[1]Table2!$B$1:$Z$21,MATCH("xGD/90",[1]Table2!$B$1:$Z$1,0),0)-VLOOKUP(MJ7,[1]Table2!$B$1:$Z$21,MATCH("xGD/90",[1]Table2!$B$1:$Z$1,0),0),"")</f>
        <v/>
      </c>
      <c r="MK53" s="41" t="str">
        <f>IFERROR(VLOOKUP($B7,[1]Table2!$B$1:$Z$21,MATCH("xGD/90",[1]Table2!$B$1:$Z$1,0),0)-VLOOKUP(MK7,[1]Table2!$B$1:$Z$21,MATCH("xGD/90",[1]Table2!$B$1:$Z$1,0),0),"")</f>
        <v/>
      </c>
      <c r="ML53" s="41" t="str">
        <f>IFERROR(VLOOKUP($B7,[1]Table2!$B$1:$Z$21,MATCH("xGD/90",[1]Table2!$B$1:$Z$1,0),0)-VLOOKUP(ML7,[1]Table2!$B$1:$Z$21,MATCH("xGD/90",[1]Table2!$B$1:$Z$1,0),0),"")</f>
        <v/>
      </c>
      <c r="MM53" s="41" t="str">
        <f>IFERROR(VLOOKUP($B7,[1]Table2!$B$1:$Z$21,MATCH("xGD/90",[1]Table2!$B$1:$Z$1,0),0)-VLOOKUP(MM7,[1]Table2!$B$1:$Z$21,MATCH("xGD/90",[1]Table2!$B$1:$Z$1,0),0),"")</f>
        <v/>
      </c>
      <c r="MN53" s="41" t="str">
        <f>IFERROR(VLOOKUP($B7,[1]Table2!$B$1:$Z$21,MATCH("xGD/90",[1]Table2!$B$1:$Z$1,0),0)-VLOOKUP(MN7,[1]Table2!$B$1:$Z$21,MATCH("xGD/90",[1]Table2!$B$1:$Z$1,0),0),"")</f>
        <v/>
      </c>
      <c r="MO53" s="41" t="str">
        <f>IFERROR(VLOOKUP($B7,[1]Table2!$B$1:$Z$21,MATCH("xGD/90",[1]Table2!$B$1:$Z$1,0),0)-VLOOKUP(MO7,[1]Table2!$B$1:$Z$21,MATCH("xGD/90",[1]Table2!$B$1:$Z$1,0),0),"")</f>
        <v/>
      </c>
      <c r="MP53" s="41" t="str">
        <f>IFERROR(VLOOKUP($B7,[1]Table2!$B$1:$Z$21,MATCH("xGD/90",[1]Table2!$B$1:$Z$1,0),0)-VLOOKUP(MP7,[1]Table2!$B$1:$Z$21,MATCH("xGD/90",[1]Table2!$B$1:$Z$1,0),0),"")</f>
        <v/>
      </c>
      <c r="MQ53" s="41" t="str">
        <f>IFERROR(VLOOKUP($B7,[1]Table2!$B$1:$Z$21,MATCH("xGD/90",[1]Table2!$B$1:$Z$1,0),0)-VLOOKUP(MQ7,[1]Table2!$B$1:$Z$21,MATCH("xGD/90",[1]Table2!$B$1:$Z$1,0),0),"")</f>
        <v/>
      </c>
      <c r="MR53" s="41" t="str">
        <f>IFERROR(VLOOKUP($B7,[1]Table2!$B$1:$Z$21,MATCH("xGD/90",[1]Table2!$B$1:$Z$1,0),0)-VLOOKUP(MR7,[1]Table2!$B$1:$Z$21,MATCH("xGD/90",[1]Table2!$B$1:$Z$1,0),0),"")</f>
        <v/>
      </c>
      <c r="MS53" s="41" t="str">
        <f>IFERROR(VLOOKUP($B7,[1]Table2!$B$1:$Z$21,MATCH("xGD/90",[1]Table2!$B$1:$Z$1,0),0)-VLOOKUP(MS7,[1]Table2!$B$1:$Z$21,MATCH("xGD/90",[1]Table2!$B$1:$Z$1,0),0),"")</f>
        <v/>
      </c>
      <c r="MT53" s="41" t="str">
        <f>IFERROR(VLOOKUP($B7,[1]Table2!$B$1:$Z$21,MATCH("xGD/90",[1]Table2!$B$1:$Z$1,0),0)-VLOOKUP(MT7,[1]Table2!$B$1:$Z$21,MATCH("xGD/90",[1]Table2!$B$1:$Z$1,0),0),"")</f>
        <v/>
      </c>
      <c r="MU53" s="41" t="str">
        <f>IFERROR(VLOOKUP($B7,[1]Table2!$B$1:$Z$21,MATCH("xGD/90",[1]Table2!$B$1:$Z$1,0),0)-VLOOKUP(MU7,[1]Table2!$B$1:$Z$21,MATCH("xGD/90",[1]Table2!$B$1:$Z$1,0),0),"")</f>
        <v/>
      </c>
      <c r="MV53" s="41" t="str">
        <f>IFERROR(VLOOKUP($B7,[1]Table2!$B$1:$Z$21,MATCH("xGD/90",[1]Table2!$B$1:$Z$1,0),0)-VLOOKUP(MV7,[1]Table2!$B$1:$Z$21,MATCH("xGD/90",[1]Table2!$B$1:$Z$1,0),0),"")</f>
        <v/>
      </c>
      <c r="MW53" s="41" t="str">
        <f>IFERROR(VLOOKUP($B7,[1]Table2!$B$1:$Z$21,MATCH("xGD/90",[1]Table2!$B$1:$Z$1,0),0)-VLOOKUP(MW7,[1]Table2!$B$1:$Z$21,MATCH("xGD/90",[1]Table2!$B$1:$Z$1,0),0),"")</f>
        <v/>
      </c>
      <c r="MX53" s="41" t="str">
        <f>IFERROR(VLOOKUP($B7,[1]Table2!$B$1:$Z$21,MATCH("xGD/90",[1]Table2!$B$1:$Z$1,0),0)-VLOOKUP(MX7,[1]Table2!$B$1:$Z$21,MATCH("xGD/90",[1]Table2!$B$1:$Z$1,0),0),"")</f>
        <v/>
      </c>
      <c r="MY53" s="41" t="str">
        <f>IFERROR(VLOOKUP($B7,[1]Table2!$B$1:$Z$21,MATCH("xGD/90",[1]Table2!$B$1:$Z$1,0),0)-VLOOKUP(MY7,[1]Table2!$B$1:$Z$21,MATCH("xGD/90",[1]Table2!$B$1:$Z$1,0),0),"")</f>
        <v/>
      </c>
      <c r="MZ53" s="41" t="str">
        <f>IFERROR(VLOOKUP($B7,[1]Table2!$B$1:$Z$21,MATCH("xGD/90",[1]Table2!$B$1:$Z$1,0),0)-VLOOKUP(MZ7,[1]Table2!$B$1:$Z$21,MATCH("xGD/90",[1]Table2!$B$1:$Z$1,0),0),"")</f>
        <v/>
      </c>
      <c r="NA53" s="41" t="str">
        <f>IFERROR(VLOOKUP($B7,[1]Table2!$B$1:$Z$21,MATCH("xGD/90",[1]Table2!$B$1:$Z$1,0),0)-VLOOKUP(NA7,[1]Table2!$B$1:$Z$21,MATCH("xGD/90",[1]Table2!$B$1:$Z$1,0),0),"")</f>
        <v/>
      </c>
      <c r="NB53" s="41" t="str">
        <f>IFERROR(VLOOKUP($B7,[1]Table2!$B$1:$Z$21,MATCH("xGD/90",[1]Table2!$B$1:$Z$1,0),0)-VLOOKUP(NB7,[1]Table2!$B$1:$Z$21,MATCH("xGD/90",[1]Table2!$B$1:$Z$1,0),0),"")</f>
        <v/>
      </c>
      <c r="NC53" s="41" t="str">
        <f>IFERROR(VLOOKUP($B7,[1]Table2!$B$1:$Z$21,MATCH("xGD/90",[1]Table2!$B$1:$Z$1,0),0)-VLOOKUP(NC7,[1]Table2!$B$1:$Z$21,MATCH("xGD/90",[1]Table2!$B$1:$Z$1,0),0),"")</f>
        <v/>
      </c>
      <c r="NE53" s="40">
        <f t="shared" si="1"/>
        <v>0.18</v>
      </c>
      <c r="NF53" s="41" t="str">
        <f>IFERROR(VLOOKUP($B7,[1]Table2!$B$1:$Z$21,MATCH("xGD/90",[1]Table2!$B$1:$Z$1,0),0)-VLOOKUP(NF7,[1]Table2!$B$1:$Z$21,MATCH("xGD/90",[1]Table2!$B$1:$Z$1,0),0),"")</f>
        <v/>
      </c>
      <c r="NG53" s="41" t="str">
        <f>IFERROR(VLOOKUP($B7,[1]Table2!$B$1:$Z$21,MATCH("xGD/90",[1]Table2!$B$1:$Z$1,0),0)-VLOOKUP(NG7,[1]Table2!$B$1:$Z$21,MATCH("xGD/90",[1]Table2!$B$1:$Z$1,0),0),"")</f>
        <v/>
      </c>
      <c r="NH53" s="41" t="str">
        <f>IFERROR(VLOOKUP($B7,[1]Table2!$B$1:$Z$21,MATCH("xGD/90",[1]Table2!$B$1:$Z$1,0),0)-VLOOKUP(NH7,[1]Table2!$B$1:$Z$21,MATCH("xGD/90",[1]Table2!$B$1:$Z$1,0),0),"")</f>
        <v/>
      </c>
      <c r="NI53" s="41">
        <f>IFERROR(VLOOKUP($B7,[1]Table2!$B$1:$Z$21,MATCH("xGD/90",[1]Table2!$B$1:$Z$1,0),0)-VLOOKUP(NI7,[1]Table2!$B$1:$Z$21,MATCH("xGD/90",[1]Table2!$B$1:$Z$1,0),0),"")</f>
        <v>0.53</v>
      </c>
      <c r="NJ53" s="41">
        <f>IFERROR(VLOOKUP($B7,[1]Table2!$B$1:$Z$21,MATCH("xGD/90",[1]Table2!$B$1:$Z$1,0),0)-VLOOKUP(NJ7,[1]Table2!$B$1:$Z$21,MATCH("xGD/90",[1]Table2!$B$1:$Z$1,0),0),"")</f>
        <v>0.33999999999999997</v>
      </c>
    </row>
    <row r="54" spans="1:374" s="42" customFormat="1" ht="15.75" thickBot="1" x14ac:dyDescent="0.3">
      <c r="A54" s="39" t="s">
        <v>75</v>
      </c>
      <c r="B54" s="40">
        <f>VLOOKUP(A54,[1]Table!$B$1:$O$21,MATCH("xGD/90",[1]Table!$B$1:$O$1,0),0)</f>
        <v>0.7</v>
      </c>
      <c r="C54" s="41" t="str">
        <f>IFERROR(VLOOKUP($B8,[1]Table2!$B$1:$Z$21,MATCH("xGD/90",[1]Table2!$B$1:$Z$1,0),0)-VLOOKUP(C8,[1]Table2!$B$1:$Z$21,MATCH("xGD/90",[1]Table2!$B$1:$Z$1,0),0),"")</f>
        <v/>
      </c>
      <c r="D54" s="41" t="str">
        <f>IFERROR(VLOOKUP($B8,[1]Table2!$B$1:$Z$21,MATCH("xGD/90",[1]Table2!$B$1:$Z$1,0),0)-VLOOKUP(D8,[1]Table2!$B$1:$Z$21,MATCH("xGD/90",[1]Table2!$B$1:$Z$1,0),0),"")</f>
        <v/>
      </c>
      <c r="E54" s="41" t="str">
        <f>IFERROR(VLOOKUP($B8,[1]Table2!$B$1:$Z$21,MATCH("xGD/90",[1]Table2!$B$1:$Z$1,0),0)-VLOOKUP(E8,[1]Table2!$B$1:$Z$21,MATCH("xGD/90",[1]Table2!$B$1:$Z$1,0),0),"")</f>
        <v/>
      </c>
      <c r="F54" s="41" t="str">
        <f>IFERROR(VLOOKUP($B8,[1]Table2!$B$1:$Z$21,MATCH("xGD/90",[1]Table2!$B$1:$Z$1,0),0)-VLOOKUP(F8,[1]Table2!$B$1:$Z$21,MATCH("xGD/90",[1]Table2!$B$1:$Z$1,0),0),"")</f>
        <v/>
      </c>
      <c r="G54" s="41" t="str">
        <f>IFERROR(VLOOKUP($B8,[1]Table2!$B$1:$Z$21,MATCH("xGD/90",[1]Table2!$B$1:$Z$1,0),0)-VLOOKUP(G8,[1]Table2!$B$1:$Z$21,MATCH("xGD/90",[1]Table2!$B$1:$Z$1,0),0),"")</f>
        <v/>
      </c>
      <c r="H54" s="41" t="str">
        <f>IFERROR(VLOOKUP($B8,[1]Table2!$B$1:$Z$21,MATCH("xGD/90",[1]Table2!$B$1:$Z$1,0),0)-VLOOKUP(H8,[1]Table2!$B$1:$Z$21,MATCH("xGD/90",[1]Table2!$B$1:$Z$1,0),0),"")</f>
        <v/>
      </c>
      <c r="I54" s="41">
        <f>IFERROR(VLOOKUP($B8,[1]Table2!$B$1:$Z$21,MATCH("xGD/90",[1]Table2!$B$1:$Z$1,0),0)-VLOOKUP(I8,[1]Table2!$B$1:$Z$21,MATCH("xGD/90",[1]Table2!$B$1:$Z$1,0),0),"")</f>
        <v>0.35</v>
      </c>
      <c r="J54" s="41" t="str">
        <f>IFERROR(VLOOKUP($B8,[1]Table2!$B$1:$Z$21,MATCH("xGD/90",[1]Table2!$B$1:$Z$1,0),0)-VLOOKUP(J8,[1]Table2!$B$1:$Z$21,MATCH("xGD/90",[1]Table2!$B$1:$Z$1,0),0),"")</f>
        <v/>
      </c>
      <c r="K54" s="41" t="str">
        <f>IFERROR(VLOOKUP($B8,[1]Table2!$B$1:$Z$21,MATCH("xGD/90",[1]Table2!$B$1:$Z$1,0),0)-VLOOKUP(K8,[1]Table2!$B$1:$Z$21,MATCH("xGD/90",[1]Table2!$B$1:$Z$1,0),0),"")</f>
        <v/>
      </c>
      <c r="L54" s="41" t="str">
        <f>IFERROR(VLOOKUP($B8,[1]Table2!$B$1:$Z$21,MATCH("xGD/90",[1]Table2!$B$1:$Z$1,0),0)-VLOOKUP(L8,[1]Table2!$B$1:$Z$21,MATCH("xGD/90",[1]Table2!$B$1:$Z$1,0),0),"")</f>
        <v/>
      </c>
      <c r="M54" s="41" t="str">
        <f>IFERROR(VLOOKUP($B8,[1]Table2!$B$1:$Z$21,MATCH("xGD/90",[1]Table2!$B$1:$Z$1,0),0)-VLOOKUP(M8,[1]Table2!$B$1:$Z$21,MATCH("xGD/90",[1]Table2!$B$1:$Z$1,0),0),"")</f>
        <v/>
      </c>
      <c r="N54" s="41" t="str">
        <f>IFERROR(VLOOKUP($B8,[1]Table2!$B$1:$Z$21,MATCH("xGD/90",[1]Table2!$B$1:$Z$1,0),0)-VLOOKUP(N8,[1]Table2!$B$1:$Z$21,MATCH("xGD/90",[1]Table2!$B$1:$Z$1,0),0),"")</f>
        <v/>
      </c>
      <c r="O54" s="41">
        <f>IFERROR(VLOOKUP($B8,[1]Table2!$B$1:$Z$21,MATCH("xGD/90",[1]Table2!$B$1:$Z$1,0),0)-VLOOKUP(O8,[1]Table2!$B$1:$Z$21,MATCH("xGD/90",[1]Table2!$B$1:$Z$1,0),0),"")</f>
        <v>-2.0000000000000018E-2</v>
      </c>
      <c r="P54" s="41" t="str">
        <f>IFERROR(VLOOKUP($B8,[1]Table2!$B$1:$Z$21,MATCH("xGD/90",[1]Table2!$B$1:$Z$1,0),0)-VLOOKUP(P8,[1]Table2!$B$1:$Z$21,MATCH("xGD/90",[1]Table2!$B$1:$Z$1,0),0),"")</f>
        <v/>
      </c>
      <c r="Q54" s="41" t="str">
        <f>IFERROR(VLOOKUP($B8,[1]Table2!$B$1:$Z$21,MATCH("xGD/90",[1]Table2!$B$1:$Z$1,0),0)-VLOOKUP(Q8,[1]Table2!$B$1:$Z$21,MATCH("xGD/90",[1]Table2!$B$1:$Z$1,0),0),"")</f>
        <v/>
      </c>
      <c r="R54" s="41" t="str">
        <f>IFERROR(VLOOKUP($B8,[1]Table2!$B$1:$Z$21,MATCH("xGD/90",[1]Table2!$B$1:$Z$1,0),0)-VLOOKUP(R8,[1]Table2!$B$1:$Z$21,MATCH("xGD/90",[1]Table2!$B$1:$Z$1,0),0),"")</f>
        <v/>
      </c>
      <c r="S54" s="41" t="str">
        <f>IFERROR(VLOOKUP($B8,[1]Table2!$B$1:$Z$21,MATCH("xGD/90",[1]Table2!$B$1:$Z$1,0),0)-VLOOKUP(S8,[1]Table2!$B$1:$Z$21,MATCH("xGD/90",[1]Table2!$B$1:$Z$1,0),0),"")</f>
        <v/>
      </c>
      <c r="T54" s="41" t="str">
        <f>IFERROR(VLOOKUP($B8,[1]Table2!$B$1:$Z$21,MATCH("xGD/90",[1]Table2!$B$1:$Z$1,0),0)-VLOOKUP(T8,[1]Table2!$B$1:$Z$21,MATCH("xGD/90",[1]Table2!$B$1:$Z$1,0),0),"")</f>
        <v/>
      </c>
      <c r="U54" s="41" t="str">
        <f>IFERROR(VLOOKUP($B8,[1]Table2!$B$1:$Z$21,MATCH("xGD/90",[1]Table2!$B$1:$Z$1,0),0)-VLOOKUP(U8,[1]Table2!$B$1:$Z$21,MATCH("xGD/90",[1]Table2!$B$1:$Z$1,0),0),"")</f>
        <v/>
      </c>
      <c r="V54" s="41" t="str">
        <f>IFERROR(VLOOKUP($B8,[1]Table2!$B$1:$Z$21,MATCH("xGD/90",[1]Table2!$B$1:$Z$1,0),0)-VLOOKUP(V8,[1]Table2!$B$1:$Z$21,MATCH("xGD/90",[1]Table2!$B$1:$Z$1,0),0),"")</f>
        <v/>
      </c>
      <c r="W54" s="41">
        <f>IFERROR(VLOOKUP($B8,[1]Table2!$B$1:$Z$21,MATCH("xGD/90",[1]Table2!$B$1:$Z$1,0),0)-VLOOKUP(W8,[1]Table2!$B$1:$Z$21,MATCH("xGD/90",[1]Table2!$B$1:$Z$1,0),0),"")</f>
        <v>0.64999999999999991</v>
      </c>
      <c r="X54" s="41" t="str">
        <f>IFERROR(VLOOKUP($B8,[1]Table2!$B$1:$Z$21,MATCH("xGD/90",[1]Table2!$B$1:$Z$1,0),0)-VLOOKUP(X8,[1]Table2!$B$1:$Z$21,MATCH("xGD/90",[1]Table2!$B$1:$Z$1,0),0),"")</f>
        <v/>
      </c>
      <c r="Y54" s="41" t="str">
        <f>IFERROR(VLOOKUP($B8,[1]Table2!$B$1:$Z$21,MATCH("xGD/90",[1]Table2!$B$1:$Z$1,0),0)-VLOOKUP(Y8,[1]Table2!$B$1:$Z$21,MATCH("xGD/90",[1]Table2!$B$1:$Z$1,0),0),"")</f>
        <v/>
      </c>
      <c r="Z54" s="41" t="str">
        <f>IFERROR(VLOOKUP($B8,[1]Table2!$B$1:$Z$21,MATCH("xGD/90",[1]Table2!$B$1:$Z$1,0),0)-VLOOKUP(Z8,[1]Table2!$B$1:$Z$21,MATCH("xGD/90",[1]Table2!$B$1:$Z$1,0),0),"")</f>
        <v/>
      </c>
      <c r="AA54" s="41" t="str">
        <f>IFERROR(VLOOKUP($B8,[1]Table2!$B$1:$Z$21,MATCH("xGD/90",[1]Table2!$B$1:$Z$1,0),0)-VLOOKUP(AA8,[1]Table2!$B$1:$Z$21,MATCH("xGD/90",[1]Table2!$B$1:$Z$1,0),0),"")</f>
        <v/>
      </c>
      <c r="AB54" s="41" t="str">
        <f>IFERROR(VLOOKUP($B8,[1]Table2!$B$1:$Z$21,MATCH("xGD/90",[1]Table2!$B$1:$Z$1,0),0)-VLOOKUP(AB8,[1]Table2!$B$1:$Z$21,MATCH("xGD/90",[1]Table2!$B$1:$Z$1,0),0),"")</f>
        <v/>
      </c>
      <c r="AC54" s="41">
        <f>IFERROR(VLOOKUP($B8,[1]Table2!$B$1:$Z$21,MATCH("xGD/90",[1]Table2!$B$1:$Z$1,0),0)-VLOOKUP(AC8,[1]Table2!$B$1:$Z$21,MATCH("xGD/90",[1]Table2!$B$1:$Z$1,0),0),"")</f>
        <v>1.1399999999999999</v>
      </c>
      <c r="AD54" s="41" t="str">
        <f>IFERROR(VLOOKUP($B8,[1]Table2!$B$1:$Z$21,MATCH("xGD/90",[1]Table2!$B$1:$Z$1,0),0)-VLOOKUP(AD8,[1]Table2!$B$1:$Z$21,MATCH("xGD/90",[1]Table2!$B$1:$Z$1,0),0),"")</f>
        <v/>
      </c>
      <c r="AE54" s="41" t="str">
        <f>IFERROR(VLOOKUP($B8,[1]Table2!$B$1:$Z$21,MATCH("xGD/90",[1]Table2!$B$1:$Z$1,0),0)-VLOOKUP(AE8,[1]Table2!$B$1:$Z$21,MATCH("xGD/90",[1]Table2!$B$1:$Z$1,0),0),"")</f>
        <v/>
      </c>
      <c r="AF54" s="41">
        <f>IFERROR(VLOOKUP($B8,[1]Table2!$B$1:$Z$21,MATCH("xGD/90",[1]Table2!$B$1:$Z$1,0),0)-VLOOKUP(AF8,[1]Table2!$B$1:$Z$21,MATCH("xGD/90",[1]Table2!$B$1:$Z$1,0),0),"")</f>
        <v>1.1000000000000001</v>
      </c>
      <c r="AG54" s="41" t="str">
        <f>IFERROR(VLOOKUP($B8,[1]Table2!$B$1:$Z$21,MATCH("xGD/90",[1]Table2!$B$1:$Z$1,0),0)-VLOOKUP(AG8,[1]Table2!$B$1:$Z$21,MATCH("xGD/90",[1]Table2!$B$1:$Z$1,0),0),"")</f>
        <v/>
      </c>
      <c r="AH54" s="41" t="str">
        <f>IFERROR(VLOOKUP($B8,[1]Table2!$B$1:$Z$21,MATCH("xGD/90",[1]Table2!$B$1:$Z$1,0),0)-VLOOKUP(AH8,[1]Table2!$B$1:$Z$21,MATCH("xGD/90",[1]Table2!$B$1:$Z$1,0),0),"")</f>
        <v/>
      </c>
      <c r="AI54" s="41" t="str">
        <f>IFERROR(VLOOKUP($B8,[1]Table2!$B$1:$Z$21,MATCH("xGD/90",[1]Table2!$B$1:$Z$1,0),0)-VLOOKUP(AI8,[1]Table2!$B$1:$Z$21,MATCH("xGD/90",[1]Table2!$B$1:$Z$1,0),0),"")</f>
        <v/>
      </c>
      <c r="AJ54" s="41" t="str">
        <f>IFERROR(VLOOKUP($B8,[1]Table2!$B$1:$Z$21,MATCH("xGD/90",[1]Table2!$B$1:$Z$1,0),0)-VLOOKUP(AJ8,[1]Table2!$B$1:$Z$21,MATCH("xGD/90",[1]Table2!$B$1:$Z$1,0),0),"")</f>
        <v/>
      </c>
      <c r="AK54" s="41">
        <f>IFERROR(VLOOKUP($B8,[1]Table2!$B$1:$Z$21,MATCH("xGD/90",[1]Table2!$B$1:$Z$1,0),0)-VLOOKUP(AK8,[1]Table2!$B$1:$Z$21,MATCH("xGD/90",[1]Table2!$B$1:$Z$1,0),0),"")</f>
        <v>1.0499999999999998</v>
      </c>
      <c r="AL54" s="41" t="str">
        <f>IFERROR(VLOOKUP($B8,[1]Table2!$B$1:$Z$21,MATCH("xGD/90",[1]Table2!$B$1:$Z$1,0),0)-VLOOKUP(AL8,[1]Table2!$B$1:$Z$21,MATCH("xGD/90",[1]Table2!$B$1:$Z$1,0),0),"")</f>
        <v/>
      </c>
      <c r="AM54" s="41" t="str">
        <f>IFERROR(VLOOKUP($B8,[1]Table2!$B$1:$Z$21,MATCH("xGD/90",[1]Table2!$B$1:$Z$1,0),0)-VLOOKUP(AM8,[1]Table2!$B$1:$Z$21,MATCH("xGD/90",[1]Table2!$B$1:$Z$1,0),0),"")</f>
        <v/>
      </c>
      <c r="AN54" s="41" t="str">
        <f>IFERROR(VLOOKUP($B8,[1]Table2!$B$1:$Z$21,MATCH("xGD/90",[1]Table2!$B$1:$Z$1,0),0)-VLOOKUP(AN8,[1]Table2!$B$1:$Z$21,MATCH("xGD/90",[1]Table2!$B$1:$Z$1,0),0),"")</f>
        <v/>
      </c>
      <c r="AO54" s="41" t="str">
        <f>IFERROR(VLOOKUP($B8,[1]Table2!$B$1:$Z$21,MATCH("xGD/90",[1]Table2!$B$1:$Z$1,0),0)-VLOOKUP(AO8,[1]Table2!$B$1:$Z$21,MATCH("xGD/90",[1]Table2!$B$1:$Z$1,0),0),"")</f>
        <v/>
      </c>
      <c r="AP54" s="41" t="str">
        <f>IFERROR(VLOOKUP($B8,[1]Table2!$B$1:$Z$21,MATCH("xGD/90",[1]Table2!$B$1:$Z$1,0),0)-VLOOKUP(AP8,[1]Table2!$B$1:$Z$21,MATCH("xGD/90",[1]Table2!$B$1:$Z$1,0),0),"")</f>
        <v/>
      </c>
      <c r="AQ54" s="41" t="str">
        <f>IFERROR(VLOOKUP($B8,[1]Table2!$B$1:$Z$21,MATCH("xGD/90",[1]Table2!$B$1:$Z$1,0),0)-VLOOKUP(AQ8,[1]Table2!$B$1:$Z$21,MATCH("xGD/90",[1]Table2!$B$1:$Z$1,0),0),"")</f>
        <v/>
      </c>
      <c r="AR54" s="41" t="str">
        <f>IFERROR(VLOOKUP($B8,[1]Table2!$B$1:$Z$21,MATCH("xGD/90",[1]Table2!$B$1:$Z$1,0),0)-VLOOKUP(AR8,[1]Table2!$B$1:$Z$21,MATCH("xGD/90",[1]Table2!$B$1:$Z$1,0),0),"")</f>
        <v/>
      </c>
      <c r="AS54" s="41" t="str">
        <f>IFERROR(VLOOKUP($B8,[1]Table2!$B$1:$Z$21,MATCH("xGD/90",[1]Table2!$B$1:$Z$1,0),0)-VLOOKUP(AS8,[1]Table2!$B$1:$Z$21,MATCH("xGD/90",[1]Table2!$B$1:$Z$1,0),0),"")</f>
        <v/>
      </c>
      <c r="AT54" s="41" t="str">
        <f>IFERROR(VLOOKUP($B8,[1]Table2!$B$1:$Z$21,MATCH("xGD/90",[1]Table2!$B$1:$Z$1,0),0)-VLOOKUP(AT8,[1]Table2!$B$1:$Z$21,MATCH("xGD/90",[1]Table2!$B$1:$Z$1,0),0),"")</f>
        <v/>
      </c>
      <c r="AU54" s="41" t="str">
        <f>IFERROR(VLOOKUP($B8,[1]Table2!$B$1:$Z$21,MATCH("xGD/90",[1]Table2!$B$1:$Z$1,0),0)-VLOOKUP(AU8,[1]Table2!$B$1:$Z$21,MATCH("xGD/90",[1]Table2!$B$1:$Z$1,0),0),"")</f>
        <v/>
      </c>
      <c r="AV54" s="41" t="str">
        <f>IFERROR(VLOOKUP($B8,[1]Table2!$B$1:$Z$21,MATCH("xGD/90",[1]Table2!$B$1:$Z$1,0),0)-VLOOKUP(AV8,[1]Table2!$B$1:$Z$21,MATCH("xGD/90",[1]Table2!$B$1:$Z$1,0),0),"")</f>
        <v/>
      </c>
      <c r="AW54" s="41" t="str">
        <f>IFERROR(VLOOKUP($B8,[1]Table2!$B$1:$Z$21,MATCH("xGD/90",[1]Table2!$B$1:$Z$1,0),0)-VLOOKUP(AW8,[1]Table2!$B$1:$Z$21,MATCH("xGD/90",[1]Table2!$B$1:$Z$1,0),0),"")</f>
        <v/>
      </c>
      <c r="AX54" s="41" t="str">
        <f>IFERROR(VLOOKUP($B8,[1]Table2!$B$1:$Z$21,MATCH("xGD/90",[1]Table2!$B$1:$Z$1,0),0)-VLOOKUP(AX8,[1]Table2!$B$1:$Z$21,MATCH("xGD/90",[1]Table2!$B$1:$Z$1,0),0),"")</f>
        <v/>
      </c>
      <c r="AY54" s="41" t="str">
        <f>IFERROR(VLOOKUP($B8,[1]Table2!$B$1:$Z$21,MATCH("xGD/90",[1]Table2!$B$1:$Z$1,0),0)-VLOOKUP(AY8,[1]Table2!$B$1:$Z$21,MATCH("xGD/90",[1]Table2!$B$1:$Z$1,0),0),"")</f>
        <v/>
      </c>
      <c r="AZ54" s="41" t="str">
        <f>IFERROR(VLOOKUP($B8,[1]Table2!$B$1:$Z$21,MATCH("xGD/90",[1]Table2!$B$1:$Z$1,0),0)-VLOOKUP(AZ8,[1]Table2!$B$1:$Z$21,MATCH("xGD/90",[1]Table2!$B$1:$Z$1,0),0),"")</f>
        <v/>
      </c>
      <c r="BA54" s="41" t="str">
        <f>IFERROR(VLOOKUP($B8,[1]Table2!$B$1:$Z$21,MATCH("xGD/90",[1]Table2!$B$1:$Z$1,0),0)-VLOOKUP(BA8,[1]Table2!$B$1:$Z$21,MATCH("xGD/90",[1]Table2!$B$1:$Z$1,0),0),"")</f>
        <v/>
      </c>
      <c r="BB54" s="41" t="str">
        <f>IFERROR(VLOOKUP($B8,[1]Table2!$B$1:$Z$21,MATCH("xGD/90",[1]Table2!$B$1:$Z$1,0),0)-VLOOKUP(BB8,[1]Table2!$B$1:$Z$21,MATCH("xGD/90",[1]Table2!$B$1:$Z$1,0),0),"")</f>
        <v/>
      </c>
      <c r="BC54" s="41" t="str">
        <f>IFERROR(VLOOKUP($B8,[1]Table2!$B$1:$Z$21,MATCH("xGD/90",[1]Table2!$B$1:$Z$1,0),0)-VLOOKUP(BC8,[1]Table2!$B$1:$Z$21,MATCH("xGD/90",[1]Table2!$B$1:$Z$1,0),0),"")</f>
        <v/>
      </c>
      <c r="BD54" s="41" t="str">
        <f>IFERROR(VLOOKUP($B8,[1]Table2!$B$1:$Z$21,MATCH("xGD/90",[1]Table2!$B$1:$Z$1,0),0)-VLOOKUP(BD8,[1]Table2!$B$1:$Z$21,MATCH("xGD/90",[1]Table2!$B$1:$Z$1,0),0),"")</f>
        <v/>
      </c>
      <c r="BE54" s="41" t="str">
        <f>IFERROR(VLOOKUP($B8,[1]Table2!$B$1:$Z$21,MATCH("xGD/90",[1]Table2!$B$1:$Z$1,0),0)-VLOOKUP(BE8,[1]Table2!$B$1:$Z$21,MATCH("xGD/90",[1]Table2!$B$1:$Z$1,0),0),"")</f>
        <v/>
      </c>
      <c r="BF54" s="41" t="str">
        <f>IFERROR(VLOOKUP($B8,[1]Table2!$B$1:$Z$21,MATCH("xGD/90",[1]Table2!$B$1:$Z$1,0),0)-VLOOKUP(BF8,[1]Table2!$B$1:$Z$21,MATCH("xGD/90",[1]Table2!$B$1:$Z$1,0),0),"")</f>
        <v/>
      </c>
      <c r="BG54" s="41" t="str">
        <f>IFERROR(VLOOKUP($B8,[1]Table2!$B$1:$Z$21,MATCH("xGD/90",[1]Table2!$B$1:$Z$1,0),0)-VLOOKUP(BG8,[1]Table2!$B$1:$Z$21,MATCH("xGD/90",[1]Table2!$B$1:$Z$1,0),0),"")</f>
        <v/>
      </c>
      <c r="BH54" s="41" t="str">
        <f>IFERROR(VLOOKUP($B8,[1]Table2!$B$1:$Z$21,MATCH("xGD/90",[1]Table2!$B$1:$Z$1,0),0)-VLOOKUP(BH8,[1]Table2!$B$1:$Z$21,MATCH("xGD/90",[1]Table2!$B$1:$Z$1,0),0),"")</f>
        <v/>
      </c>
      <c r="BI54" s="41" t="str">
        <f>IFERROR(VLOOKUP($B8,[1]Table2!$B$1:$Z$21,MATCH("xGD/90",[1]Table2!$B$1:$Z$1,0),0)-VLOOKUP(BI8,[1]Table2!$B$1:$Z$21,MATCH("xGD/90",[1]Table2!$B$1:$Z$1,0),0),"")</f>
        <v/>
      </c>
      <c r="BJ54" s="41" t="str">
        <f>IFERROR(VLOOKUP($B8,[1]Table2!$B$1:$Z$21,MATCH("xGD/90",[1]Table2!$B$1:$Z$1,0),0)-VLOOKUP(BJ8,[1]Table2!$B$1:$Z$21,MATCH("xGD/90",[1]Table2!$B$1:$Z$1,0),0),"")</f>
        <v/>
      </c>
      <c r="BK54" s="41" t="str">
        <f>IFERROR(VLOOKUP($B8,[1]Table2!$B$1:$Z$21,MATCH("xGD/90",[1]Table2!$B$1:$Z$1,0),0)-VLOOKUP(BK8,[1]Table2!$B$1:$Z$21,MATCH("xGD/90",[1]Table2!$B$1:$Z$1,0),0),"")</f>
        <v/>
      </c>
      <c r="BL54" s="41">
        <f>IFERROR(VLOOKUP($B8,[1]Table2!$B$1:$Z$21,MATCH("xGD/90",[1]Table2!$B$1:$Z$1,0),0)-VLOOKUP(BL8,[1]Table2!$B$1:$Z$21,MATCH("xGD/90",[1]Table2!$B$1:$Z$1,0),0),"")</f>
        <v>0.24999999999999994</v>
      </c>
      <c r="BM54" s="41" t="str">
        <f>IFERROR(VLOOKUP($B8,[1]Table2!$B$1:$Z$21,MATCH("xGD/90",[1]Table2!$B$1:$Z$1,0),0)-VLOOKUP(BM8,[1]Table2!$B$1:$Z$21,MATCH("xGD/90",[1]Table2!$B$1:$Z$1,0),0),"")</f>
        <v/>
      </c>
      <c r="BN54" s="41" t="str">
        <f>IFERROR(VLOOKUP($B8,[1]Table2!$B$1:$Z$21,MATCH("xGD/90",[1]Table2!$B$1:$Z$1,0),0)-VLOOKUP(BN8,[1]Table2!$B$1:$Z$21,MATCH("xGD/90",[1]Table2!$B$1:$Z$1,0),0),"")</f>
        <v/>
      </c>
      <c r="BO54" s="41" t="str">
        <f>IFERROR(VLOOKUP($B8,[1]Table2!$B$1:$Z$21,MATCH("xGD/90",[1]Table2!$B$1:$Z$1,0),0)-VLOOKUP(BO8,[1]Table2!$B$1:$Z$21,MATCH("xGD/90",[1]Table2!$B$1:$Z$1,0),0),"")</f>
        <v/>
      </c>
      <c r="BP54" s="41" t="str">
        <f>IFERROR(VLOOKUP($B8,[1]Table2!$B$1:$Z$21,MATCH("xGD/90",[1]Table2!$B$1:$Z$1,0),0)-VLOOKUP(BP8,[1]Table2!$B$1:$Z$21,MATCH("xGD/90",[1]Table2!$B$1:$Z$1,0),0),"")</f>
        <v/>
      </c>
      <c r="BQ54" s="41" t="str">
        <f>IFERROR(VLOOKUP($B8,[1]Table2!$B$1:$Z$21,MATCH("xGD/90",[1]Table2!$B$1:$Z$1,0),0)-VLOOKUP(BQ8,[1]Table2!$B$1:$Z$21,MATCH("xGD/90",[1]Table2!$B$1:$Z$1,0),0),"")</f>
        <v/>
      </c>
      <c r="BR54" s="41" t="str">
        <f>IFERROR(VLOOKUP($B8,[1]Table2!$B$1:$Z$21,MATCH("xGD/90",[1]Table2!$B$1:$Z$1,0),0)-VLOOKUP(BR8,[1]Table2!$B$1:$Z$21,MATCH("xGD/90",[1]Table2!$B$1:$Z$1,0),0),"")</f>
        <v/>
      </c>
      <c r="BS54" s="41">
        <f>IFERROR(VLOOKUP($B8,[1]Table2!$B$1:$Z$21,MATCH("xGD/90",[1]Table2!$B$1:$Z$1,0),0)-VLOOKUP(BS8,[1]Table2!$B$1:$Z$21,MATCH("xGD/90",[1]Table2!$B$1:$Z$1,0),0),"")</f>
        <v>0.53999999999999992</v>
      </c>
      <c r="BT54" s="41" t="str">
        <f>IFERROR(VLOOKUP($B8,[1]Table2!$B$1:$Z$21,MATCH("xGD/90",[1]Table2!$B$1:$Z$1,0),0)-VLOOKUP(BT8,[1]Table2!$B$1:$Z$21,MATCH("xGD/90",[1]Table2!$B$1:$Z$1,0),0),"")</f>
        <v/>
      </c>
      <c r="BU54" s="41" t="str">
        <f>IFERROR(VLOOKUP($B8,[1]Table2!$B$1:$Z$21,MATCH("xGD/90",[1]Table2!$B$1:$Z$1,0),0)-VLOOKUP(BU8,[1]Table2!$B$1:$Z$21,MATCH("xGD/90",[1]Table2!$B$1:$Z$1,0),0),"")</f>
        <v/>
      </c>
      <c r="BV54" s="41" t="str">
        <f>IFERROR(VLOOKUP($B8,[1]Table2!$B$1:$Z$21,MATCH("xGD/90",[1]Table2!$B$1:$Z$1,0),0)-VLOOKUP(BV8,[1]Table2!$B$1:$Z$21,MATCH("xGD/90",[1]Table2!$B$1:$Z$1,0),0),"")</f>
        <v/>
      </c>
      <c r="BW54" s="41" t="str">
        <f>IFERROR(VLOOKUP($B8,[1]Table2!$B$1:$Z$21,MATCH("xGD/90",[1]Table2!$B$1:$Z$1,0),0)-VLOOKUP(BW8,[1]Table2!$B$1:$Z$21,MATCH("xGD/90",[1]Table2!$B$1:$Z$1,0),0),"")</f>
        <v/>
      </c>
      <c r="BX54" s="41" t="str">
        <f>IFERROR(VLOOKUP($B8,[1]Table2!$B$1:$Z$21,MATCH("xGD/90",[1]Table2!$B$1:$Z$1,0),0)-VLOOKUP(BX8,[1]Table2!$B$1:$Z$21,MATCH("xGD/90",[1]Table2!$B$1:$Z$1,0),0),"")</f>
        <v/>
      </c>
      <c r="BY54" s="41">
        <f>IFERROR(VLOOKUP($B8,[1]Table2!$B$1:$Z$21,MATCH("xGD/90",[1]Table2!$B$1:$Z$1,0),0)-VLOOKUP(BY8,[1]Table2!$B$1:$Z$21,MATCH("xGD/90",[1]Table2!$B$1:$Z$1,0),0),"")</f>
        <v>0.52</v>
      </c>
      <c r="BZ54" s="41" t="str">
        <f>IFERROR(VLOOKUP($B8,[1]Table2!$B$1:$Z$21,MATCH("xGD/90",[1]Table2!$B$1:$Z$1,0),0)-VLOOKUP(BZ8,[1]Table2!$B$1:$Z$21,MATCH("xGD/90",[1]Table2!$B$1:$Z$1,0),0),"")</f>
        <v/>
      </c>
      <c r="CA54" s="41" t="str">
        <f>IFERROR(VLOOKUP($B8,[1]Table2!$B$1:$Z$21,MATCH("xGD/90",[1]Table2!$B$1:$Z$1,0),0)-VLOOKUP(CA8,[1]Table2!$B$1:$Z$21,MATCH("xGD/90",[1]Table2!$B$1:$Z$1,0),0),"")</f>
        <v/>
      </c>
      <c r="CB54" s="41" t="str">
        <f>IFERROR(VLOOKUP($B8,[1]Table2!$B$1:$Z$21,MATCH("xGD/90",[1]Table2!$B$1:$Z$1,0),0)-VLOOKUP(CB8,[1]Table2!$B$1:$Z$21,MATCH("xGD/90",[1]Table2!$B$1:$Z$1,0),0),"")</f>
        <v/>
      </c>
      <c r="CC54" s="41">
        <f>IFERROR(VLOOKUP($B8,[1]Table2!$B$1:$Z$21,MATCH("xGD/90",[1]Table2!$B$1:$Z$1,0),0)-VLOOKUP(CC8,[1]Table2!$B$1:$Z$21,MATCH("xGD/90",[1]Table2!$B$1:$Z$1,0),0),"")</f>
        <v>1.38</v>
      </c>
      <c r="CD54" s="41" t="str">
        <f>IFERROR(VLOOKUP($B8,[1]Table2!$B$1:$Z$21,MATCH("xGD/90",[1]Table2!$B$1:$Z$1,0),0)-VLOOKUP(CD8,[1]Table2!$B$1:$Z$21,MATCH("xGD/90",[1]Table2!$B$1:$Z$1,0),0),"")</f>
        <v/>
      </c>
      <c r="CE54" s="41" t="str">
        <f>IFERROR(VLOOKUP($B8,[1]Table2!$B$1:$Z$21,MATCH("xGD/90",[1]Table2!$B$1:$Z$1,0),0)-VLOOKUP(CE8,[1]Table2!$B$1:$Z$21,MATCH("xGD/90",[1]Table2!$B$1:$Z$1,0),0),"")</f>
        <v/>
      </c>
      <c r="CF54" s="41" t="str">
        <f>IFERROR(VLOOKUP($B8,[1]Table2!$B$1:$Z$21,MATCH("xGD/90",[1]Table2!$B$1:$Z$1,0),0)-VLOOKUP(CF8,[1]Table2!$B$1:$Z$21,MATCH("xGD/90",[1]Table2!$B$1:$Z$1,0),0),"")</f>
        <v/>
      </c>
      <c r="CG54" s="41">
        <f>IFERROR(VLOOKUP($B8,[1]Table2!$B$1:$Z$21,MATCH("xGD/90",[1]Table2!$B$1:$Z$1,0),0)-VLOOKUP(CG8,[1]Table2!$B$1:$Z$21,MATCH("xGD/90",[1]Table2!$B$1:$Z$1,0),0),"")</f>
        <v>-0.60000000000000009</v>
      </c>
      <c r="CH54" s="41" t="str">
        <f>IFERROR(VLOOKUP($B8,[1]Table2!$B$1:$Z$21,MATCH("xGD/90",[1]Table2!$B$1:$Z$1,0),0)-VLOOKUP(CH8,[1]Table2!$B$1:$Z$21,MATCH("xGD/90",[1]Table2!$B$1:$Z$1,0),0),"")</f>
        <v/>
      </c>
      <c r="CI54" s="41" t="str">
        <f>IFERROR(VLOOKUP($B8,[1]Table2!$B$1:$Z$21,MATCH("xGD/90",[1]Table2!$B$1:$Z$1,0),0)-VLOOKUP(CI8,[1]Table2!$B$1:$Z$21,MATCH("xGD/90",[1]Table2!$B$1:$Z$1,0),0),"")</f>
        <v/>
      </c>
      <c r="CJ54" s="41" t="str">
        <f>IFERROR(VLOOKUP($B8,[1]Table2!$B$1:$Z$21,MATCH("xGD/90",[1]Table2!$B$1:$Z$1,0),0)-VLOOKUP(CJ8,[1]Table2!$B$1:$Z$21,MATCH("xGD/90",[1]Table2!$B$1:$Z$1,0),0),"")</f>
        <v/>
      </c>
      <c r="CK54" s="41" t="str">
        <f>IFERROR(VLOOKUP($B8,[1]Table2!$B$1:$Z$21,MATCH("xGD/90",[1]Table2!$B$1:$Z$1,0),0)-VLOOKUP(CK8,[1]Table2!$B$1:$Z$21,MATCH("xGD/90",[1]Table2!$B$1:$Z$1,0),0),"")</f>
        <v/>
      </c>
      <c r="CL54" s="41" t="str">
        <f>IFERROR(VLOOKUP($B8,[1]Table2!$B$1:$Z$21,MATCH("xGD/90",[1]Table2!$B$1:$Z$1,0),0)-VLOOKUP(CL8,[1]Table2!$B$1:$Z$21,MATCH("xGD/90",[1]Table2!$B$1:$Z$1,0),0),"")</f>
        <v/>
      </c>
      <c r="CM54" s="41" t="str">
        <f>IFERROR(VLOOKUP($B8,[1]Table2!$B$1:$Z$21,MATCH("xGD/90",[1]Table2!$B$1:$Z$1,0),0)-VLOOKUP(CM8,[1]Table2!$B$1:$Z$21,MATCH("xGD/90",[1]Table2!$B$1:$Z$1,0),0),"")</f>
        <v/>
      </c>
      <c r="CN54" s="41">
        <f>IFERROR(VLOOKUP($B8,[1]Table2!$B$1:$Z$21,MATCH("xGD/90",[1]Table2!$B$1:$Z$1,0),0)-VLOOKUP(CN8,[1]Table2!$B$1:$Z$21,MATCH("xGD/90",[1]Table2!$B$1:$Z$1,0),0),"")</f>
        <v>0.69</v>
      </c>
      <c r="CO54" s="41" t="str">
        <f>IFERROR(VLOOKUP($B8,[1]Table2!$B$1:$Z$21,MATCH("xGD/90",[1]Table2!$B$1:$Z$1,0),0)-VLOOKUP(CO8,[1]Table2!$B$1:$Z$21,MATCH("xGD/90",[1]Table2!$B$1:$Z$1,0),0),"")</f>
        <v/>
      </c>
      <c r="CP54" s="41" t="str">
        <f>IFERROR(VLOOKUP($B8,[1]Table2!$B$1:$Z$21,MATCH("xGD/90",[1]Table2!$B$1:$Z$1,0),0)-VLOOKUP(CP8,[1]Table2!$B$1:$Z$21,MATCH("xGD/90",[1]Table2!$B$1:$Z$1,0),0),"")</f>
        <v/>
      </c>
      <c r="CQ54" s="41" t="str">
        <f>IFERROR(VLOOKUP($B8,[1]Table2!$B$1:$Z$21,MATCH("xGD/90",[1]Table2!$B$1:$Z$1,0),0)-VLOOKUP(CQ8,[1]Table2!$B$1:$Z$21,MATCH("xGD/90",[1]Table2!$B$1:$Z$1,0),0),"")</f>
        <v/>
      </c>
      <c r="CR54" s="41" t="str">
        <f>IFERROR(VLOOKUP($B8,[1]Table2!$B$1:$Z$21,MATCH("xGD/90",[1]Table2!$B$1:$Z$1,0),0)-VLOOKUP(CR8,[1]Table2!$B$1:$Z$21,MATCH("xGD/90",[1]Table2!$B$1:$Z$1,0),0),"")</f>
        <v/>
      </c>
      <c r="CS54" s="41" t="str">
        <f>IFERROR(VLOOKUP($B8,[1]Table2!$B$1:$Z$21,MATCH("xGD/90",[1]Table2!$B$1:$Z$1,0),0)-VLOOKUP(CS8,[1]Table2!$B$1:$Z$21,MATCH("xGD/90",[1]Table2!$B$1:$Z$1,0),0),"")</f>
        <v/>
      </c>
      <c r="CT54" s="41" t="str">
        <f>IFERROR(VLOOKUP($B8,[1]Table2!$B$1:$Z$21,MATCH("xGD/90",[1]Table2!$B$1:$Z$1,0),0)-VLOOKUP(CT8,[1]Table2!$B$1:$Z$21,MATCH("xGD/90",[1]Table2!$B$1:$Z$1,0),0),"")</f>
        <v/>
      </c>
      <c r="CU54" s="41">
        <f>IFERROR(VLOOKUP($B8,[1]Table2!$B$1:$Z$21,MATCH("xGD/90",[1]Table2!$B$1:$Z$1,0),0)-VLOOKUP(CU8,[1]Table2!$B$1:$Z$21,MATCH("xGD/90",[1]Table2!$B$1:$Z$1,0),0),"")</f>
        <v>1.1599999999999999</v>
      </c>
      <c r="CV54" s="41" t="str">
        <f>IFERROR(VLOOKUP($B8,[1]Table2!$B$1:$Z$21,MATCH("xGD/90",[1]Table2!$B$1:$Z$1,0),0)-VLOOKUP(CV8,[1]Table2!$B$1:$Z$21,MATCH("xGD/90",[1]Table2!$B$1:$Z$1,0),0),"")</f>
        <v/>
      </c>
      <c r="CW54" s="41" t="str">
        <f>IFERROR(VLOOKUP($B8,[1]Table2!$B$1:$Z$21,MATCH("xGD/90",[1]Table2!$B$1:$Z$1,0),0)-VLOOKUP(CW8,[1]Table2!$B$1:$Z$21,MATCH("xGD/90",[1]Table2!$B$1:$Z$1,0),0),"")</f>
        <v/>
      </c>
      <c r="CX54" s="41" t="str">
        <f>IFERROR(VLOOKUP($B8,[1]Table2!$B$1:$Z$21,MATCH("xGD/90",[1]Table2!$B$1:$Z$1,0),0)-VLOOKUP(CX8,[1]Table2!$B$1:$Z$21,MATCH("xGD/90",[1]Table2!$B$1:$Z$1,0),0),"")</f>
        <v/>
      </c>
      <c r="CY54" s="41" t="str">
        <f>IFERROR(VLOOKUP($B8,[1]Table2!$B$1:$Z$21,MATCH("xGD/90",[1]Table2!$B$1:$Z$1,0),0)-VLOOKUP(CY8,[1]Table2!$B$1:$Z$21,MATCH("xGD/90",[1]Table2!$B$1:$Z$1,0),0),"")</f>
        <v/>
      </c>
      <c r="CZ54" s="41" t="str">
        <f>IFERROR(VLOOKUP($B8,[1]Table2!$B$1:$Z$21,MATCH("xGD/90",[1]Table2!$B$1:$Z$1,0),0)-VLOOKUP(CZ8,[1]Table2!$B$1:$Z$21,MATCH("xGD/90",[1]Table2!$B$1:$Z$1,0),0),"")</f>
        <v/>
      </c>
      <c r="DA54" s="41" t="str">
        <f>IFERROR(VLOOKUP($B8,[1]Table2!$B$1:$Z$21,MATCH("xGD/90",[1]Table2!$B$1:$Z$1,0),0)-VLOOKUP(DA8,[1]Table2!$B$1:$Z$21,MATCH("xGD/90",[1]Table2!$B$1:$Z$1,0),0),"")</f>
        <v/>
      </c>
      <c r="DB54" s="41" t="str">
        <f>IFERROR(VLOOKUP($B8,[1]Table2!$B$1:$Z$21,MATCH("xGD/90",[1]Table2!$B$1:$Z$1,0),0)-VLOOKUP(DB8,[1]Table2!$B$1:$Z$21,MATCH("xGD/90",[1]Table2!$B$1:$Z$1,0),0),"")</f>
        <v/>
      </c>
      <c r="DC54" s="41">
        <f>IFERROR(VLOOKUP($B8,[1]Table2!$B$1:$Z$21,MATCH("xGD/90",[1]Table2!$B$1:$Z$1,0),0)-VLOOKUP(DC8,[1]Table2!$B$1:$Z$21,MATCH("xGD/90",[1]Table2!$B$1:$Z$1,0),0),"")</f>
        <v>0.86</v>
      </c>
      <c r="DD54" s="41" t="str">
        <f>IFERROR(VLOOKUP($B8,[1]Table2!$B$1:$Z$21,MATCH("xGD/90",[1]Table2!$B$1:$Z$1,0),0)-VLOOKUP(DD8,[1]Table2!$B$1:$Z$21,MATCH("xGD/90",[1]Table2!$B$1:$Z$1,0),0),"")</f>
        <v/>
      </c>
      <c r="DE54" s="41" t="str">
        <f>IFERROR(VLOOKUP($B8,[1]Table2!$B$1:$Z$21,MATCH("xGD/90",[1]Table2!$B$1:$Z$1,0),0)-VLOOKUP(DE8,[1]Table2!$B$1:$Z$21,MATCH("xGD/90",[1]Table2!$B$1:$Z$1,0),0),"")</f>
        <v/>
      </c>
      <c r="DF54" s="41" t="str">
        <f>IFERROR(VLOOKUP($B8,[1]Table2!$B$1:$Z$21,MATCH("xGD/90",[1]Table2!$B$1:$Z$1,0),0)-VLOOKUP(DF8,[1]Table2!$B$1:$Z$21,MATCH("xGD/90",[1]Table2!$B$1:$Z$1,0),0),"")</f>
        <v/>
      </c>
      <c r="DG54" s="41" t="str">
        <f>IFERROR(VLOOKUP($B8,[1]Table2!$B$1:$Z$21,MATCH("xGD/90",[1]Table2!$B$1:$Z$1,0),0)-VLOOKUP(DG8,[1]Table2!$B$1:$Z$21,MATCH("xGD/90",[1]Table2!$B$1:$Z$1,0),0),"")</f>
        <v/>
      </c>
      <c r="DH54" s="41" t="str">
        <f>IFERROR(VLOOKUP($B8,[1]Table2!$B$1:$Z$21,MATCH("xGD/90",[1]Table2!$B$1:$Z$1,0),0)-VLOOKUP(DH8,[1]Table2!$B$1:$Z$21,MATCH("xGD/90",[1]Table2!$B$1:$Z$1,0),0),"")</f>
        <v/>
      </c>
      <c r="DI54" s="41" t="str">
        <f>IFERROR(VLOOKUP($B8,[1]Table2!$B$1:$Z$21,MATCH("xGD/90",[1]Table2!$B$1:$Z$1,0),0)-VLOOKUP(DI8,[1]Table2!$B$1:$Z$21,MATCH("xGD/90",[1]Table2!$B$1:$Z$1,0),0),"")</f>
        <v/>
      </c>
      <c r="DJ54" s="41" t="str">
        <f>IFERROR(VLOOKUP($B8,[1]Table2!$B$1:$Z$21,MATCH("xGD/90",[1]Table2!$B$1:$Z$1,0),0)-VLOOKUP(DJ8,[1]Table2!$B$1:$Z$21,MATCH("xGD/90",[1]Table2!$B$1:$Z$1,0),0),"")</f>
        <v/>
      </c>
      <c r="DK54" s="41" t="str">
        <f>IFERROR(VLOOKUP($B8,[1]Table2!$B$1:$Z$21,MATCH("xGD/90",[1]Table2!$B$1:$Z$1,0),0)-VLOOKUP(DK8,[1]Table2!$B$1:$Z$21,MATCH("xGD/90",[1]Table2!$B$1:$Z$1,0),0),"")</f>
        <v/>
      </c>
      <c r="DL54" s="41" t="str">
        <f>IFERROR(VLOOKUP($B8,[1]Table2!$B$1:$Z$21,MATCH("xGD/90",[1]Table2!$B$1:$Z$1,0),0)-VLOOKUP(DL8,[1]Table2!$B$1:$Z$21,MATCH("xGD/90",[1]Table2!$B$1:$Z$1,0),0),"")</f>
        <v/>
      </c>
      <c r="DM54" s="41" t="str">
        <f>IFERROR(VLOOKUP($B8,[1]Table2!$B$1:$Z$21,MATCH("xGD/90",[1]Table2!$B$1:$Z$1,0),0)-VLOOKUP(DM8,[1]Table2!$B$1:$Z$21,MATCH("xGD/90",[1]Table2!$B$1:$Z$1,0),0),"")</f>
        <v/>
      </c>
      <c r="DN54" s="41" t="str">
        <f>IFERROR(VLOOKUP($B8,[1]Table2!$B$1:$Z$21,MATCH("xGD/90",[1]Table2!$B$1:$Z$1,0),0)-VLOOKUP(DN8,[1]Table2!$B$1:$Z$21,MATCH("xGD/90",[1]Table2!$B$1:$Z$1,0),0),"")</f>
        <v/>
      </c>
      <c r="DO54" s="41" t="str">
        <f>IFERROR(VLOOKUP($B8,[1]Table2!$B$1:$Z$21,MATCH("xGD/90",[1]Table2!$B$1:$Z$1,0),0)-VLOOKUP(DO8,[1]Table2!$B$1:$Z$21,MATCH("xGD/90",[1]Table2!$B$1:$Z$1,0),0),"")</f>
        <v/>
      </c>
      <c r="DP54" s="41" t="str">
        <f>IFERROR(VLOOKUP($B8,[1]Table2!$B$1:$Z$21,MATCH("xGD/90",[1]Table2!$B$1:$Z$1,0),0)-VLOOKUP(DP8,[1]Table2!$B$1:$Z$21,MATCH("xGD/90",[1]Table2!$B$1:$Z$1,0),0),"")</f>
        <v/>
      </c>
      <c r="DQ54" s="41" t="str">
        <f>IFERROR(VLOOKUP($B8,[1]Table2!$B$1:$Z$21,MATCH("xGD/90",[1]Table2!$B$1:$Z$1,0),0)-VLOOKUP(DQ8,[1]Table2!$B$1:$Z$21,MATCH("xGD/90",[1]Table2!$B$1:$Z$1,0),0),"")</f>
        <v/>
      </c>
      <c r="DR54" s="41" t="str">
        <f>IFERROR(VLOOKUP($B8,[1]Table2!$B$1:$Z$21,MATCH("xGD/90",[1]Table2!$B$1:$Z$1,0),0)-VLOOKUP(DR8,[1]Table2!$B$1:$Z$21,MATCH("xGD/90",[1]Table2!$B$1:$Z$1,0),0),"")</f>
        <v/>
      </c>
      <c r="DS54" s="41" t="str">
        <f>IFERROR(VLOOKUP($B8,[1]Table2!$B$1:$Z$21,MATCH("xGD/90",[1]Table2!$B$1:$Z$1,0),0)-VLOOKUP(DS8,[1]Table2!$B$1:$Z$21,MATCH("xGD/90",[1]Table2!$B$1:$Z$1,0),0),"")</f>
        <v/>
      </c>
      <c r="DT54" s="41" t="str">
        <f>IFERROR(VLOOKUP($B8,[1]Table2!$B$1:$Z$21,MATCH("xGD/90",[1]Table2!$B$1:$Z$1,0),0)-VLOOKUP(DT8,[1]Table2!$B$1:$Z$21,MATCH("xGD/90",[1]Table2!$B$1:$Z$1,0),0),"")</f>
        <v/>
      </c>
      <c r="DU54" s="41" t="str">
        <f>IFERROR(VLOOKUP($B8,[1]Table2!$B$1:$Z$21,MATCH("xGD/90",[1]Table2!$B$1:$Z$1,0),0)-VLOOKUP(DU8,[1]Table2!$B$1:$Z$21,MATCH("xGD/90",[1]Table2!$B$1:$Z$1,0),0),"")</f>
        <v/>
      </c>
      <c r="DV54" s="41" t="str">
        <f>IFERROR(VLOOKUP($B8,[1]Table2!$B$1:$Z$21,MATCH("xGD/90",[1]Table2!$B$1:$Z$1,0),0)-VLOOKUP(DV8,[1]Table2!$B$1:$Z$21,MATCH("xGD/90",[1]Table2!$B$1:$Z$1,0),0),"")</f>
        <v/>
      </c>
      <c r="DW54" s="41" t="str">
        <f>IFERROR(VLOOKUP($B8,[1]Table2!$B$1:$Z$21,MATCH("xGD/90",[1]Table2!$B$1:$Z$1,0),0)-VLOOKUP(DW8,[1]Table2!$B$1:$Z$21,MATCH("xGD/90",[1]Table2!$B$1:$Z$1,0),0),"")</f>
        <v/>
      </c>
      <c r="DX54" s="41" t="str">
        <f>IFERROR(VLOOKUP($B8,[1]Table2!$B$1:$Z$21,MATCH("xGD/90",[1]Table2!$B$1:$Z$1,0),0)-VLOOKUP(DX8,[1]Table2!$B$1:$Z$21,MATCH("xGD/90",[1]Table2!$B$1:$Z$1,0),0),"")</f>
        <v/>
      </c>
      <c r="DY54" s="41" t="str">
        <f>IFERROR(VLOOKUP($B8,[1]Table2!$B$1:$Z$21,MATCH("xGD/90",[1]Table2!$B$1:$Z$1,0),0)-VLOOKUP(DY8,[1]Table2!$B$1:$Z$21,MATCH("xGD/90",[1]Table2!$B$1:$Z$1,0),0),"")</f>
        <v/>
      </c>
      <c r="DZ54" s="41" t="str">
        <f>IFERROR(VLOOKUP($B8,[1]Table2!$B$1:$Z$21,MATCH("xGD/90",[1]Table2!$B$1:$Z$1,0),0)-VLOOKUP(DZ8,[1]Table2!$B$1:$Z$21,MATCH("xGD/90",[1]Table2!$B$1:$Z$1,0),0),"")</f>
        <v/>
      </c>
      <c r="EA54" s="41" t="str">
        <f>IFERROR(VLOOKUP($B8,[1]Table2!$B$1:$Z$21,MATCH("xGD/90",[1]Table2!$B$1:$Z$1,0),0)-VLOOKUP(EA8,[1]Table2!$B$1:$Z$21,MATCH("xGD/90",[1]Table2!$B$1:$Z$1,0),0),"")</f>
        <v/>
      </c>
      <c r="EB54" s="41" t="str">
        <f>IFERROR(VLOOKUP($B8,[1]Table2!$B$1:$Z$21,MATCH("xGD/90",[1]Table2!$B$1:$Z$1,0),0)-VLOOKUP(EB8,[1]Table2!$B$1:$Z$21,MATCH("xGD/90",[1]Table2!$B$1:$Z$1,0),0),"")</f>
        <v/>
      </c>
      <c r="EC54" s="41" t="str">
        <f>IFERROR(VLOOKUP($B8,[1]Table2!$B$1:$Z$21,MATCH("xGD/90",[1]Table2!$B$1:$Z$1,0),0)-VLOOKUP(EC8,[1]Table2!$B$1:$Z$21,MATCH("xGD/90",[1]Table2!$B$1:$Z$1,0),0),"")</f>
        <v/>
      </c>
      <c r="ED54" s="41" t="str">
        <f>IFERROR(VLOOKUP($B8,[1]Table2!$B$1:$Z$21,MATCH("xGD/90",[1]Table2!$B$1:$Z$1,0),0)-VLOOKUP(ED8,[1]Table2!$B$1:$Z$21,MATCH("xGD/90",[1]Table2!$B$1:$Z$1,0),0),"")</f>
        <v/>
      </c>
      <c r="EE54" s="41" t="str">
        <f>IFERROR(VLOOKUP($B8,[1]Table2!$B$1:$Z$21,MATCH("xGD/90",[1]Table2!$B$1:$Z$1,0),0)-VLOOKUP(EE8,[1]Table2!$B$1:$Z$21,MATCH("xGD/90",[1]Table2!$B$1:$Z$1,0),0),"")</f>
        <v/>
      </c>
      <c r="EF54" s="41" t="str">
        <f>IFERROR(VLOOKUP($B8,[1]Table2!$B$1:$Z$21,MATCH("xGD/90",[1]Table2!$B$1:$Z$1,0),0)-VLOOKUP(EF8,[1]Table2!$B$1:$Z$21,MATCH("xGD/90",[1]Table2!$B$1:$Z$1,0),0),"")</f>
        <v/>
      </c>
      <c r="EG54" s="41" t="str">
        <f>IFERROR(VLOOKUP($B8,[1]Table2!$B$1:$Z$21,MATCH("xGD/90",[1]Table2!$B$1:$Z$1,0),0)-VLOOKUP(EG8,[1]Table2!$B$1:$Z$21,MATCH("xGD/90",[1]Table2!$B$1:$Z$1,0),0),"")</f>
        <v/>
      </c>
      <c r="EH54" s="41" t="str">
        <f>IFERROR(VLOOKUP($B8,[1]Table2!$B$1:$Z$21,MATCH("xGD/90",[1]Table2!$B$1:$Z$1,0),0)-VLOOKUP(EH8,[1]Table2!$B$1:$Z$21,MATCH("xGD/90",[1]Table2!$B$1:$Z$1,0),0),"")</f>
        <v/>
      </c>
      <c r="EI54" s="41" t="str">
        <f>IFERROR(VLOOKUP($B8,[1]Table2!$B$1:$Z$21,MATCH("xGD/90",[1]Table2!$B$1:$Z$1,0),0)-VLOOKUP(EI8,[1]Table2!$B$1:$Z$21,MATCH("xGD/90",[1]Table2!$B$1:$Z$1,0),0),"")</f>
        <v/>
      </c>
      <c r="EJ54" s="41" t="str">
        <f>IFERROR(VLOOKUP($B8,[1]Table2!$B$1:$Z$21,MATCH("xGD/90",[1]Table2!$B$1:$Z$1,0),0)-VLOOKUP(EJ8,[1]Table2!$B$1:$Z$21,MATCH("xGD/90",[1]Table2!$B$1:$Z$1,0),0),"")</f>
        <v/>
      </c>
      <c r="EK54" s="41" t="str">
        <f>IFERROR(VLOOKUP($B8,[1]Table2!$B$1:$Z$21,MATCH("xGD/90",[1]Table2!$B$1:$Z$1,0),0)-VLOOKUP(EK8,[1]Table2!$B$1:$Z$21,MATCH("xGD/90",[1]Table2!$B$1:$Z$1,0),0),"")</f>
        <v/>
      </c>
      <c r="EL54" s="41" t="str">
        <f>IFERROR(VLOOKUP($B8,[1]Table2!$B$1:$Z$21,MATCH("xGD/90",[1]Table2!$B$1:$Z$1,0),0)-VLOOKUP(EL8,[1]Table2!$B$1:$Z$21,MATCH("xGD/90",[1]Table2!$B$1:$Z$1,0),0),"")</f>
        <v/>
      </c>
      <c r="EM54" s="41" t="str">
        <f>IFERROR(VLOOKUP($B8,[1]Table2!$B$1:$Z$21,MATCH("xGD/90",[1]Table2!$B$1:$Z$1,0),0)-VLOOKUP(EM8,[1]Table2!$B$1:$Z$21,MATCH("xGD/90",[1]Table2!$B$1:$Z$1,0),0),"")</f>
        <v/>
      </c>
      <c r="EN54" s="41" t="str">
        <f>IFERROR(VLOOKUP($B8,[1]Table2!$B$1:$Z$21,MATCH("xGD/90",[1]Table2!$B$1:$Z$1,0),0)-VLOOKUP(EN8,[1]Table2!$B$1:$Z$21,MATCH("xGD/90",[1]Table2!$B$1:$Z$1,0),0),"")</f>
        <v/>
      </c>
      <c r="EO54" s="41" t="str">
        <f>IFERROR(VLOOKUP($B8,[1]Table2!$B$1:$Z$21,MATCH("xGD/90",[1]Table2!$B$1:$Z$1,0),0)-VLOOKUP(EO8,[1]Table2!$B$1:$Z$21,MATCH("xGD/90",[1]Table2!$B$1:$Z$1,0),0),"")</f>
        <v/>
      </c>
      <c r="EP54" s="41" t="str">
        <f>IFERROR(VLOOKUP($B8,[1]Table2!$B$1:$Z$21,MATCH("xGD/90",[1]Table2!$B$1:$Z$1,0),0)-VLOOKUP(EP8,[1]Table2!$B$1:$Z$21,MATCH("xGD/90",[1]Table2!$B$1:$Z$1,0),0),"")</f>
        <v/>
      </c>
      <c r="EQ54" s="41" t="str">
        <f>IFERROR(VLOOKUP($B8,[1]Table2!$B$1:$Z$21,MATCH("xGD/90",[1]Table2!$B$1:$Z$1,0),0)-VLOOKUP(EQ8,[1]Table2!$B$1:$Z$21,MATCH("xGD/90",[1]Table2!$B$1:$Z$1,0),0),"")</f>
        <v/>
      </c>
      <c r="ER54" s="41" t="str">
        <f>IFERROR(VLOOKUP($B8,[1]Table2!$B$1:$Z$21,MATCH("xGD/90",[1]Table2!$B$1:$Z$1,0),0)-VLOOKUP(ER8,[1]Table2!$B$1:$Z$21,MATCH("xGD/90",[1]Table2!$B$1:$Z$1,0),0),"")</f>
        <v/>
      </c>
      <c r="ES54" s="41" t="str">
        <f>IFERROR(VLOOKUP($B8,[1]Table2!$B$1:$Z$21,MATCH("xGD/90",[1]Table2!$B$1:$Z$1,0),0)-VLOOKUP(ES8,[1]Table2!$B$1:$Z$21,MATCH("xGD/90",[1]Table2!$B$1:$Z$1,0),0),"")</f>
        <v/>
      </c>
      <c r="ET54" s="41">
        <f>IFERROR(VLOOKUP($B8,[1]Table2!$B$1:$Z$21,MATCH("xGD/90",[1]Table2!$B$1:$Z$1,0),0)-VLOOKUP(ET8,[1]Table2!$B$1:$Z$21,MATCH("xGD/90",[1]Table2!$B$1:$Z$1,0),0),"")</f>
        <v>1.19</v>
      </c>
      <c r="EU54" s="41" t="str">
        <f>IFERROR(VLOOKUP($B8,[1]Table2!$B$1:$Z$21,MATCH("xGD/90",[1]Table2!$B$1:$Z$1,0),0)-VLOOKUP(EU8,[1]Table2!$B$1:$Z$21,MATCH("xGD/90",[1]Table2!$B$1:$Z$1,0),0),"")</f>
        <v/>
      </c>
      <c r="EV54" s="41" t="str">
        <f>IFERROR(VLOOKUP($B8,[1]Table2!$B$1:$Z$21,MATCH("xGD/90",[1]Table2!$B$1:$Z$1,0),0)-VLOOKUP(EV8,[1]Table2!$B$1:$Z$21,MATCH("xGD/90",[1]Table2!$B$1:$Z$1,0),0),"")</f>
        <v/>
      </c>
      <c r="EW54" s="41" t="str">
        <f>IFERROR(VLOOKUP($B8,[1]Table2!$B$1:$Z$21,MATCH("xGD/90",[1]Table2!$B$1:$Z$1,0),0)-VLOOKUP(EW8,[1]Table2!$B$1:$Z$21,MATCH("xGD/90",[1]Table2!$B$1:$Z$1,0),0),"")</f>
        <v/>
      </c>
      <c r="EX54" s="41" t="str">
        <f>IFERROR(VLOOKUP($B8,[1]Table2!$B$1:$Z$21,MATCH("xGD/90",[1]Table2!$B$1:$Z$1,0),0)-VLOOKUP(EX8,[1]Table2!$B$1:$Z$21,MATCH("xGD/90",[1]Table2!$B$1:$Z$1,0),0),"")</f>
        <v/>
      </c>
      <c r="EY54" s="41">
        <f>IFERROR(VLOOKUP($B8,[1]Table2!$B$1:$Z$21,MATCH("xGD/90",[1]Table2!$B$1:$Z$1,0),0)-VLOOKUP(EY8,[1]Table2!$B$1:$Z$21,MATCH("xGD/90",[1]Table2!$B$1:$Z$1,0),0),"")</f>
        <v>-0.22000000000000008</v>
      </c>
      <c r="EZ54" s="41" t="str">
        <f>IFERROR(VLOOKUP($B8,[1]Table2!$B$1:$Z$21,MATCH("xGD/90",[1]Table2!$B$1:$Z$1,0),0)-VLOOKUP(EZ8,[1]Table2!$B$1:$Z$21,MATCH("xGD/90",[1]Table2!$B$1:$Z$1,0),0),"")</f>
        <v/>
      </c>
      <c r="FA54" s="41" t="str">
        <f>IFERROR(VLOOKUP($B8,[1]Table2!$B$1:$Z$21,MATCH("xGD/90",[1]Table2!$B$1:$Z$1,0),0)-VLOOKUP(FA8,[1]Table2!$B$1:$Z$21,MATCH("xGD/90",[1]Table2!$B$1:$Z$1,0),0),"")</f>
        <v/>
      </c>
      <c r="FB54" s="41">
        <f>IFERROR(VLOOKUP($B8,[1]Table2!$B$1:$Z$21,MATCH("xGD/90",[1]Table2!$B$1:$Z$1,0),0)-VLOOKUP(FB8,[1]Table2!$B$1:$Z$21,MATCH("xGD/90",[1]Table2!$B$1:$Z$1,0),0),"")</f>
        <v>1.31</v>
      </c>
      <c r="FC54" s="41" t="str">
        <f>IFERROR(VLOOKUP($B8,[1]Table2!$B$1:$Z$21,MATCH("xGD/90",[1]Table2!$B$1:$Z$1,0),0)-VLOOKUP(FC8,[1]Table2!$B$1:$Z$21,MATCH("xGD/90",[1]Table2!$B$1:$Z$1,0),0),"")</f>
        <v/>
      </c>
      <c r="FD54" s="41" t="str">
        <f>IFERROR(VLOOKUP($B8,[1]Table2!$B$1:$Z$21,MATCH("xGD/90",[1]Table2!$B$1:$Z$1,0),0)-VLOOKUP(FD8,[1]Table2!$B$1:$Z$21,MATCH("xGD/90",[1]Table2!$B$1:$Z$1,0),0),"")</f>
        <v/>
      </c>
      <c r="FE54" s="41" t="str">
        <f>IFERROR(VLOOKUP($B8,[1]Table2!$B$1:$Z$21,MATCH("xGD/90",[1]Table2!$B$1:$Z$1,0),0)-VLOOKUP(FE8,[1]Table2!$B$1:$Z$21,MATCH("xGD/90",[1]Table2!$B$1:$Z$1,0),0),"")</f>
        <v/>
      </c>
      <c r="FF54" s="41" t="str">
        <f>IFERROR(VLOOKUP($B8,[1]Table2!$B$1:$Z$21,MATCH("xGD/90",[1]Table2!$B$1:$Z$1,0),0)-VLOOKUP(FF8,[1]Table2!$B$1:$Z$21,MATCH("xGD/90",[1]Table2!$B$1:$Z$1,0),0),"")</f>
        <v/>
      </c>
      <c r="FG54" s="41" t="str">
        <f>IFERROR(VLOOKUP($B8,[1]Table2!$B$1:$Z$21,MATCH("xGD/90",[1]Table2!$B$1:$Z$1,0),0)-VLOOKUP(FG8,[1]Table2!$B$1:$Z$21,MATCH("xGD/90",[1]Table2!$B$1:$Z$1,0),0),"")</f>
        <v/>
      </c>
      <c r="FH54" s="41" t="str">
        <f>IFERROR(VLOOKUP($B8,[1]Table2!$B$1:$Z$21,MATCH("xGD/90",[1]Table2!$B$1:$Z$1,0),0)-VLOOKUP(FH8,[1]Table2!$B$1:$Z$21,MATCH("xGD/90",[1]Table2!$B$1:$Z$1,0),0),"")</f>
        <v/>
      </c>
      <c r="FI54" s="41" t="str">
        <f>IFERROR(VLOOKUP($B8,[1]Table2!$B$1:$Z$21,MATCH("xGD/90",[1]Table2!$B$1:$Z$1,0),0)-VLOOKUP(FI8,[1]Table2!$B$1:$Z$21,MATCH("xGD/90",[1]Table2!$B$1:$Z$1,0),0),"")</f>
        <v/>
      </c>
      <c r="FJ54" s="41" t="str">
        <f>IFERROR(VLOOKUP($B8,[1]Table2!$B$1:$Z$21,MATCH("xGD/90",[1]Table2!$B$1:$Z$1,0),0)-VLOOKUP(FJ8,[1]Table2!$B$1:$Z$21,MATCH("xGD/90",[1]Table2!$B$1:$Z$1,0),0),"")</f>
        <v/>
      </c>
      <c r="FK54" s="41" t="str">
        <f>IFERROR(VLOOKUP($B8,[1]Table2!$B$1:$Z$21,MATCH("xGD/90",[1]Table2!$B$1:$Z$1,0),0)-VLOOKUP(FK8,[1]Table2!$B$1:$Z$21,MATCH("xGD/90",[1]Table2!$B$1:$Z$1,0),0),"")</f>
        <v/>
      </c>
      <c r="FL54" s="41" t="str">
        <f>IFERROR(VLOOKUP($B8,[1]Table2!$B$1:$Z$21,MATCH("xGD/90",[1]Table2!$B$1:$Z$1,0),0)-VLOOKUP(FL8,[1]Table2!$B$1:$Z$21,MATCH("xGD/90",[1]Table2!$B$1:$Z$1,0),0),"")</f>
        <v/>
      </c>
      <c r="FM54" s="41">
        <f>IFERROR(VLOOKUP($B8,[1]Table2!$B$1:$Z$21,MATCH("xGD/90",[1]Table2!$B$1:$Z$1,0),0)-VLOOKUP(FM8,[1]Table2!$B$1:$Z$21,MATCH("xGD/90",[1]Table2!$B$1:$Z$1,0),0),"")</f>
        <v>0.24999999999999994</v>
      </c>
      <c r="FN54" s="41" t="str">
        <f>IFERROR(VLOOKUP($B8,[1]Table2!$B$1:$Z$21,MATCH("xGD/90",[1]Table2!$B$1:$Z$1,0),0)-VLOOKUP(FN8,[1]Table2!$B$1:$Z$21,MATCH("xGD/90",[1]Table2!$B$1:$Z$1,0),0),"")</f>
        <v/>
      </c>
      <c r="FO54" s="41" t="str">
        <f>IFERROR(VLOOKUP($B8,[1]Table2!$B$1:$Z$21,MATCH("xGD/90",[1]Table2!$B$1:$Z$1,0),0)-VLOOKUP(FO8,[1]Table2!$B$1:$Z$21,MATCH("xGD/90",[1]Table2!$B$1:$Z$1,0),0),"")</f>
        <v/>
      </c>
      <c r="FP54" s="41" t="str">
        <f>IFERROR(VLOOKUP($B8,[1]Table2!$B$1:$Z$21,MATCH("xGD/90",[1]Table2!$B$1:$Z$1,0),0)-VLOOKUP(FP8,[1]Table2!$B$1:$Z$21,MATCH("xGD/90",[1]Table2!$B$1:$Z$1,0),0),"")</f>
        <v/>
      </c>
      <c r="FQ54" s="41" t="str">
        <f>IFERROR(VLOOKUP($B8,[1]Table2!$B$1:$Z$21,MATCH("xGD/90",[1]Table2!$B$1:$Z$1,0),0)-VLOOKUP(FQ8,[1]Table2!$B$1:$Z$21,MATCH("xGD/90",[1]Table2!$B$1:$Z$1,0),0),"")</f>
        <v/>
      </c>
      <c r="FR54" s="41" t="str">
        <f>IFERROR(VLOOKUP($B8,[1]Table2!$B$1:$Z$21,MATCH("xGD/90",[1]Table2!$B$1:$Z$1,0),0)-VLOOKUP(FR8,[1]Table2!$B$1:$Z$21,MATCH("xGD/90",[1]Table2!$B$1:$Z$1,0),0),"")</f>
        <v/>
      </c>
      <c r="FS54" s="41" t="str">
        <f>IFERROR(VLOOKUP($B8,[1]Table2!$B$1:$Z$21,MATCH("xGD/90",[1]Table2!$B$1:$Z$1,0),0)-VLOOKUP(FS8,[1]Table2!$B$1:$Z$21,MATCH("xGD/90",[1]Table2!$B$1:$Z$1,0),0),"")</f>
        <v/>
      </c>
      <c r="FT54" s="41">
        <f>IFERROR(VLOOKUP($B8,[1]Table2!$B$1:$Z$21,MATCH("xGD/90",[1]Table2!$B$1:$Z$1,0),0)-VLOOKUP(FT8,[1]Table2!$B$1:$Z$21,MATCH("xGD/90",[1]Table2!$B$1:$Z$1,0),0),"")</f>
        <v>1.0499999999999998</v>
      </c>
      <c r="FU54" s="41" t="str">
        <f>IFERROR(VLOOKUP($B8,[1]Table2!$B$1:$Z$21,MATCH("xGD/90",[1]Table2!$B$1:$Z$1,0),0)-VLOOKUP(FU8,[1]Table2!$B$1:$Z$21,MATCH("xGD/90",[1]Table2!$B$1:$Z$1,0),0),"")</f>
        <v/>
      </c>
      <c r="FV54" s="41" t="str">
        <f>IFERROR(VLOOKUP($B8,[1]Table2!$B$1:$Z$21,MATCH("xGD/90",[1]Table2!$B$1:$Z$1,0),0)-VLOOKUP(FV8,[1]Table2!$B$1:$Z$21,MATCH("xGD/90",[1]Table2!$B$1:$Z$1,0),0),"")</f>
        <v/>
      </c>
      <c r="FW54" s="41" t="str">
        <f>IFERROR(VLOOKUP($B8,[1]Table2!$B$1:$Z$21,MATCH("xGD/90",[1]Table2!$B$1:$Z$1,0),0)-VLOOKUP(FW8,[1]Table2!$B$1:$Z$21,MATCH("xGD/90",[1]Table2!$B$1:$Z$1,0),0),"")</f>
        <v/>
      </c>
      <c r="FX54" s="41" t="str">
        <f>IFERROR(VLOOKUP($B8,[1]Table2!$B$1:$Z$21,MATCH("xGD/90",[1]Table2!$B$1:$Z$1,0),0)-VLOOKUP(FX8,[1]Table2!$B$1:$Z$21,MATCH("xGD/90",[1]Table2!$B$1:$Z$1,0),0),"")</f>
        <v/>
      </c>
      <c r="FY54" s="41" t="str">
        <f>IFERROR(VLOOKUP($B8,[1]Table2!$B$1:$Z$21,MATCH("xGD/90",[1]Table2!$B$1:$Z$1,0),0)-VLOOKUP(FY8,[1]Table2!$B$1:$Z$21,MATCH("xGD/90",[1]Table2!$B$1:$Z$1,0),0),"")</f>
        <v/>
      </c>
      <c r="FZ54" s="41" t="str">
        <f>IFERROR(VLOOKUP($B8,[1]Table2!$B$1:$Z$21,MATCH("xGD/90",[1]Table2!$B$1:$Z$1,0),0)-VLOOKUP(FZ8,[1]Table2!$B$1:$Z$21,MATCH("xGD/90",[1]Table2!$B$1:$Z$1,0),0),"")</f>
        <v/>
      </c>
      <c r="GA54" s="41" t="str">
        <f>IFERROR(VLOOKUP($B8,[1]Table2!$B$1:$Z$21,MATCH("xGD/90",[1]Table2!$B$1:$Z$1,0),0)-VLOOKUP(GA8,[1]Table2!$B$1:$Z$21,MATCH("xGD/90",[1]Table2!$B$1:$Z$1,0),0),"")</f>
        <v/>
      </c>
      <c r="GB54" s="41" t="str">
        <f>IFERROR(VLOOKUP($B8,[1]Table2!$B$1:$Z$21,MATCH("xGD/90",[1]Table2!$B$1:$Z$1,0),0)-VLOOKUP(GB8,[1]Table2!$B$1:$Z$21,MATCH("xGD/90",[1]Table2!$B$1:$Z$1,0),0),"")</f>
        <v/>
      </c>
      <c r="GC54" s="41" t="str">
        <f>IFERROR(VLOOKUP($B8,[1]Table2!$B$1:$Z$21,MATCH("xGD/90",[1]Table2!$B$1:$Z$1,0),0)-VLOOKUP(GC8,[1]Table2!$B$1:$Z$21,MATCH("xGD/90",[1]Table2!$B$1:$Z$1,0),0),"")</f>
        <v/>
      </c>
      <c r="GD54" s="41" t="str">
        <f>IFERROR(VLOOKUP($B8,[1]Table2!$B$1:$Z$21,MATCH("xGD/90",[1]Table2!$B$1:$Z$1,0),0)-VLOOKUP(GD8,[1]Table2!$B$1:$Z$21,MATCH("xGD/90",[1]Table2!$B$1:$Z$1,0),0),"")</f>
        <v/>
      </c>
      <c r="GE54" s="41" t="str">
        <f>IFERROR(VLOOKUP($B8,[1]Table2!$B$1:$Z$21,MATCH("xGD/90",[1]Table2!$B$1:$Z$1,0),0)-VLOOKUP(GE8,[1]Table2!$B$1:$Z$21,MATCH("xGD/90",[1]Table2!$B$1:$Z$1,0),0),"")</f>
        <v/>
      </c>
      <c r="GF54" s="41" t="str">
        <f>IFERROR(VLOOKUP($B8,[1]Table2!$B$1:$Z$21,MATCH("xGD/90",[1]Table2!$B$1:$Z$1,0),0)-VLOOKUP(GF8,[1]Table2!$B$1:$Z$21,MATCH("xGD/90",[1]Table2!$B$1:$Z$1,0),0),"")</f>
        <v/>
      </c>
      <c r="GG54" s="41" t="str">
        <f>IFERROR(VLOOKUP($B8,[1]Table2!$B$1:$Z$21,MATCH("xGD/90",[1]Table2!$B$1:$Z$1,0),0)-VLOOKUP(GG8,[1]Table2!$B$1:$Z$21,MATCH("xGD/90",[1]Table2!$B$1:$Z$1,0),0),"")</f>
        <v/>
      </c>
      <c r="GH54" s="41">
        <f>IFERROR(VLOOKUP($B8,[1]Table2!$B$1:$Z$21,MATCH("xGD/90",[1]Table2!$B$1:$Z$1,0),0)-VLOOKUP(GH8,[1]Table2!$B$1:$Z$21,MATCH("xGD/90",[1]Table2!$B$1:$Z$1,0),0),"")</f>
        <v>1.45</v>
      </c>
      <c r="GI54" s="41" t="str">
        <f>IFERROR(VLOOKUP($B8,[1]Table2!$B$1:$Z$21,MATCH("xGD/90",[1]Table2!$B$1:$Z$1,0),0)-VLOOKUP(GI8,[1]Table2!$B$1:$Z$21,MATCH("xGD/90",[1]Table2!$B$1:$Z$1,0),0),"")</f>
        <v/>
      </c>
      <c r="GJ54" s="41" t="str">
        <f>IFERROR(VLOOKUP($B8,[1]Table2!$B$1:$Z$21,MATCH("xGD/90",[1]Table2!$B$1:$Z$1,0),0)-VLOOKUP(GJ8,[1]Table2!$B$1:$Z$21,MATCH("xGD/90",[1]Table2!$B$1:$Z$1,0),0),"")</f>
        <v/>
      </c>
      <c r="GK54" s="41" t="str">
        <f>IFERROR(VLOOKUP($B8,[1]Table2!$B$1:$Z$21,MATCH("xGD/90",[1]Table2!$B$1:$Z$1,0),0)-VLOOKUP(GK8,[1]Table2!$B$1:$Z$21,MATCH("xGD/90",[1]Table2!$B$1:$Z$1,0),0),"")</f>
        <v/>
      </c>
      <c r="GL54" s="41" t="str">
        <f>IFERROR(VLOOKUP($B8,[1]Table2!$B$1:$Z$21,MATCH("xGD/90",[1]Table2!$B$1:$Z$1,0),0)-VLOOKUP(GL8,[1]Table2!$B$1:$Z$21,MATCH("xGD/90",[1]Table2!$B$1:$Z$1,0),0),"")</f>
        <v/>
      </c>
      <c r="GM54" s="41" t="str">
        <f>IFERROR(VLOOKUP($B8,[1]Table2!$B$1:$Z$21,MATCH("xGD/90",[1]Table2!$B$1:$Z$1,0),0)-VLOOKUP(GM8,[1]Table2!$B$1:$Z$21,MATCH("xGD/90",[1]Table2!$B$1:$Z$1,0),0),"")</f>
        <v/>
      </c>
      <c r="GN54" s="41" t="str">
        <f>IFERROR(VLOOKUP($B8,[1]Table2!$B$1:$Z$21,MATCH("xGD/90",[1]Table2!$B$1:$Z$1,0),0)-VLOOKUP(GN8,[1]Table2!$B$1:$Z$21,MATCH("xGD/90",[1]Table2!$B$1:$Z$1,0),0),"")</f>
        <v/>
      </c>
      <c r="GO54" s="41">
        <f>IFERROR(VLOOKUP($B8,[1]Table2!$B$1:$Z$21,MATCH("xGD/90",[1]Table2!$B$1:$Z$1,0),0)-VLOOKUP(GO8,[1]Table2!$B$1:$Z$21,MATCH("xGD/90",[1]Table2!$B$1:$Z$1,0),0),"")</f>
        <v>1.02</v>
      </c>
      <c r="GP54" s="41" t="str">
        <f>IFERROR(VLOOKUP($B8,[1]Table2!$B$1:$Z$21,MATCH("xGD/90",[1]Table2!$B$1:$Z$1,0),0)-VLOOKUP(GP8,[1]Table2!$B$1:$Z$21,MATCH("xGD/90",[1]Table2!$B$1:$Z$1,0),0),"")</f>
        <v/>
      </c>
      <c r="GQ54" s="41" t="str">
        <f>IFERROR(VLOOKUP($B8,[1]Table2!$B$1:$Z$21,MATCH("xGD/90",[1]Table2!$B$1:$Z$1,0),0)-VLOOKUP(GQ8,[1]Table2!$B$1:$Z$21,MATCH("xGD/90",[1]Table2!$B$1:$Z$1,0),0),"")</f>
        <v/>
      </c>
      <c r="GR54" s="41" t="str">
        <f>IFERROR(VLOOKUP($B8,[1]Table2!$B$1:$Z$21,MATCH("xGD/90",[1]Table2!$B$1:$Z$1,0),0)-VLOOKUP(GR8,[1]Table2!$B$1:$Z$21,MATCH("xGD/90",[1]Table2!$B$1:$Z$1,0),0),"")</f>
        <v/>
      </c>
      <c r="GS54" s="41" t="str">
        <f>IFERROR(VLOOKUP($B8,[1]Table2!$B$1:$Z$21,MATCH("xGD/90",[1]Table2!$B$1:$Z$1,0),0)-VLOOKUP(GS8,[1]Table2!$B$1:$Z$21,MATCH("xGD/90",[1]Table2!$B$1:$Z$1,0),0),"")</f>
        <v/>
      </c>
      <c r="GT54" s="41" t="str">
        <f>IFERROR(VLOOKUP($B8,[1]Table2!$B$1:$Z$21,MATCH("xGD/90",[1]Table2!$B$1:$Z$1,0),0)-VLOOKUP(GT8,[1]Table2!$B$1:$Z$21,MATCH("xGD/90",[1]Table2!$B$1:$Z$1,0),0),"")</f>
        <v/>
      </c>
      <c r="GU54" s="41" t="str">
        <f>IFERROR(VLOOKUP($B8,[1]Table2!$B$1:$Z$21,MATCH("xGD/90",[1]Table2!$B$1:$Z$1,0),0)-VLOOKUP(GU8,[1]Table2!$B$1:$Z$21,MATCH("xGD/90",[1]Table2!$B$1:$Z$1,0),0),"")</f>
        <v/>
      </c>
      <c r="GV54" s="41">
        <f>IFERROR(VLOOKUP($B8,[1]Table2!$B$1:$Z$21,MATCH("xGD/90",[1]Table2!$B$1:$Z$1,0),0)-VLOOKUP(GV8,[1]Table2!$B$1:$Z$21,MATCH("xGD/90",[1]Table2!$B$1:$Z$1,0),0),"")</f>
        <v>1.1000000000000001</v>
      </c>
      <c r="GW54" s="41" t="str">
        <f>IFERROR(VLOOKUP($B8,[1]Table2!$B$1:$Z$21,MATCH("xGD/90",[1]Table2!$B$1:$Z$1,0),0)-VLOOKUP(GW8,[1]Table2!$B$1:$Z$21,MATCH("xGD/90",[1]Table2!$B$1:$Z$1,0),0),"")</f>
        <v/>
      </c>
      <c r="GX54" s="41" t="str">
        <f>IFERROR(VLOOKUP($B8,[1]Table2!$B$1:$Z$21,MATCH("xGD/90",[1]Table2!$B$1:$Z$1,0),0)-VLOOKUP(GX8,[1]Table2!$B$1:$Z$21,MATCH("xGD/90",[1]Table2!$B$1:$Z$1,0),0),"")</f>
        <v/>
      </c>
      <c r="GY54" s="41" t="str">
        <f>IFERROR(VLOOKUP($B8,[1]Table2!$B$1:$Z$21,MATCH("xGD/90",[1]Table2!$B$1:$Z$1,0),0)-VLOOKUP(GY8,[1]Table2!$B$1:$Z$21,MATCH("xGD/90",[1]Table2!$B$1:$Z$1,0),0),"")</f>
        <v/>
      </c>
      <c r="GZ54" s="41" t="str">
        <f>IFERROR(VLOOKUP($B8,[1]Table2!$B$1:$Z$21,MATCH("xGD/90",[1]Table2!$B$1:$Z$1,0),0)-VLOOKUP(GZ8,[1]Table2!$B$1:$Z$21,MATCH("xGD/90",[1]Table2!$B$1:$Z$1,0),0),"")</f>
        <v/>
      </c>
      <c r="HA54" s="41" t="str">
        <f>IFERROR(VLOOKUP($B8,[1]Table2!$B$1:$Z$21,MATCH("xGD/90",[1]Table2!$B$1:$Z$1,0),0)-VLOOKUP(HA8,[1]Table2!$B$1:$Z$21,MATCH("xGD/90",[1]Table2!$B$1:$Z$1,0),0),"")</f>
        <v/>
      </c>
      <c r="HB54" s="41" t="str">
        <f>IFERROR(VLOOKUP($B8,[1]Table2!$B$1:$Z$21,MATCH("xGD/90",[1]Table2!$B$1:$Z$1,0),0)-VLOOKUP(HB8,[1]Table2!$B$1:$Z$21,MATCH("xGD/90",[1]Table2!$B$1:$Z$1,0),0),"")</f>
        <v/>
      </c>
      <c r="HC54" s="41" t="str">
        <f>IFERROR(VLOOKUP($B8,[1]Table2!$B$1:$Z$21,MATCH("xGD/90",[1]Table2!$B$1:$Z$1,0),0)-VLOOKUP(HC8,[1]Table2!$B$1:$Z$21,MATCH("xGD/90",[1]Table2!$B$1:$Z$1,0),0),"")</f>
        <v/>
      </c>
      <c r="HD54" s="41" t="str">
        <f>IFERROR(VLOOKUP($B8,[1]Table2!$B$1:$Z$21,MATCH("xGD/90",[1]Table2!$B$1:$Z$1,0),0)-VLOOKUP(HD8,[1]Table2!$B$1:$Z$21,MATCH("xGD/90",[1]Table2!$B$1:$Z$1,0),0),"")</f>
        <v/>
      </c>
      <c r="HE54" s="41" t="str">
        <f>IFERROR(VLOOKUP($B8,[1]Table2!$B$1:$Z$21,MATCH("xGD/90",[1]Table2!$B$1:$Z$1,0),0)-VLOOKUP(HE8,[1]Table2!$B$1:$Z$21,MATCH("xGD/90",[1]Table2!$B$1:$Z$1,0),0),"")</f>
        <v/>
      </c>
      <c r="HF54" s="41" t="str">
        <f>IFERROR(VLOOKUP($B8,[1]Table2!$B$1:$Z$21,MATCH("xGD/90",[1]Table2!$B$1:$Z$1,0),0)-VLOOKUP(HF8,[1]Table2!$B$1:$Z$21,MATCH("xGD/90",[1]Table2!$B$1:$Z$1,0),0),"")</f>
        <v/>
      </c>
      <c r="HG54" s="41" t="str">
        <f>IFERROR(VLOOKUP($B8,[1]Table2!$B$1:$Z$21,MATCH("xGD/90",[1]Table2!$B$1:$Z$1,0),0)-VLOOKUP(HG8,[1]Table2!$B$1:$Z$21,MATCH("xGD/90",[1]Table2!$B$1:$Z$1,0),0),"")</f>
        <v/>
      </c>
      <c r="HH54" s="41" t="str">
        <f>IFERROR(VLOOKUP($B8,[1]Table2!$B$1:$Z$21,MATCH("xGD/90",[1]Table2!$B$1:$Z$1,0),0)-VLOOKUP(HH8,[1]Table2!$B$1:$Z$21,MATCH("xGD/90",[1]Table2!$B$1:$Z$1,0),0),"")</f>
        <v/>
      </c>
      <c r="HI54" s="41" t="str">
        <f>IFERROR(VLOOKUP($B8,[1]Table2!$B$1:$Z$21,MATCH("xGD/90",[1]Table2!$B$1:$Z$1,0),0)-VLOOKUP(HI8,[1]Table2!$B$1:$Z$21,MATCH("xGD/90",[1]Table2!$B$1:$Z$1,0),0),"")</f>
        <v/>
      </c>
      <c r="HJ54" s="41">
        <f>IFERROR(VLOOKUP($B8,[1]Table2!$B$1:$Z$21,MATCH("xGD/90",[1]Table2!$B$1:$Z$1,0),0)-VLOOKUP(HJ8,[1]Table2!$B$1:$Z$21,MATCH("xGD/90",[1]Table2!$B$1:$Z$1,0),0),"")</f>
        <v>0.64999999999999991</v>
      </c>
      <c r="HK54" s="41" t="str">
        <f>IFERROR(VLOOKUP($B8,[1]Table2!$B$1:$Z$21,MATCH("xGD/90",[1]Table2!$B$1:$Z$1,0),0)-VLOOKUP(HK8,[1]Table2!$B$1:$Z$21,MATCH("xGD/90",[1]Table2!$B$1:$Z$1,0),0),"")</f>
        <v/>
      </c>
      <c r="HL54" s="41" t="str">
        <f>IFERROR(VLOOKUP($B8,[1]Table2!$B$1:$Z$21,MATCH("xGD/90",[1]Table2!$B$1:$Z$1,0),0)-VLOOKUP(HL8,[1]Table2!$B$1:$Z$21,MATCH("xGD/90",[1]Table2!$B$1:$Z$1,0),0),"")</f>
        <v/>
      </c>
      <c r="HM54" s="41" t="str">
        <f>IFERROR(VLOOKUP($B8,[1]Table2!$B$1:$Z$21,MATCH("xGD/90",[1]Table2!$B$1:$Z$1,0),0)-VLOOKUP(HM8,[1]Table2!$B$1:$Z$21,MATCH("xGD/90",[1]Table2!$B$1:$Z$1,0),0),"")</f>
        <v/>
      </c>
      <c r="HN54" s="41" t="str">
        <f>IFERROR(VLOOKUP($B8,[1]Table2!$B$1:$Z$21,MATCH("xGD/90",[1]Table2!$B$1:$Z$1,0),0)-VLOOKUP(HN8,[1]Table2!$B$1:$Z$21,MATCH("xGD/90",[1]Table2!$B$1:$Z$1,0),0),"")</f>
        <v/>
      </c>
      <c r="HO54" s="41" t="str">
        <f>IFERROR(VLOOKUP($B8,[1]Table2!$B$1:$Z$21,MATCH("xGD/90",[1]Table2!$B$1:$Z$1,0),0)-VLOOKUP(HO8,[1]Table2!$B$1:$Z$21,MATCH("xGD/90",[1]Table2!$B$1:$Z$1,0),0),"")</f>
        <v/>
      </c>
      <c r="HP54" s="41" t="str">
        <f>IFERROR(VLOOKUP($B8,[1]Table2!$B$1:$Z$21,MATCH("xGD/90",[1]Table2!$B$1:$Z$1,0),0)-VLOOKUP(HP8,[1]Table2!$B$1:$Z$21,MATCH("xGD/90",[1]Table2!$B$1:$Z$1,0),0),"")</f>
        <v/>
      </c>
      <c r="HQ54" s="41">
        <f>IFERROR(VLOOKUP($B8,[1]Table2!$B$1:$Z$21,MATCH("xGD/90",[1]Table2!$B$1:$Z$1,0),0)-VLOOKUP(HQ8,[1]Table2!$B$1:$Z$21,MATCH("xGD/90",[1]Table2!$B$1:$Z$1,0),0),"")</f>
        <v>1.1399999999999999</v>
      </c>
      <c r="HR54" s="41" t="str">
        <f>IFERROR(VLOOKUP($B8,[1]Table2!$B$1:$Z$21,MATCH("xGD/90",[1]Table2!$B$1:$Z$1,0),0)-VLOOKUP(HR8,[1]Table2!$B$1:$Z$21,MATCH("xGD/90",[1]Table2!$B$1:$Z$1,0),0),"")</f>
        <v/>
      </c>
      <c r="HS54" s="41" t="str">
        <f>IFERROR(VLOOKUP($B8,[1]Table2!$B$1:$Z$21,MATCH("xGD/90",[1]Table2!$B$1:$Z$1,0),0)-VLOOKUP(HS8,[1]Table2!$B$1:$Z$21,MATCH("xGD/90",[1]Table2!$B$1:$Z$1,0),0),"")</f>
        <v/>
      </c>
      <c r="HT54" s="41" t="str">
        <f>IFERROR(VLOOKUP($B8,[1]Table2!$B$1:$Z$21,MATCH("xGD/90",[1]Table2!$B$1:$Z$1,0),0)-VLOOKUP(HT8,[1]Table2!$B$1:$Z$21,MATCH("xGD/90",[1]Table2!$B$1:$Z$1,0),0),"")</f>
        <v/>
      </c>
      <c r="HU54" s="41">
        <f>IFERROR(VLOOKUP($B8,[1]Table2!$B$1:$Z$21,MATCH("xGD/90",[1]Table2!$B$1:$Z$1,0),0)-VLOOKUP(HU8,[1]Table2!$B$1:$Z$21,MATCH("xGD/90",[1]Table2!$B$1:$Z$1,0),0),"")</f>
        <v>1.02</v>
      </c>
      <c r="HV54" s="41" t="str">
        <f>IFERROR(VLOOKUP($B8,[1]Table2!$B$1:$Z$21,MATCH("xGD/90",[1]Table2!$B$1:$Z$1,0),0)-VLOOKUP(HV8,[1]Table2!$B$1:$Z$21,MATCH("xGD/90",[1]Table2!$B$1:$Z$1,0),0),"")</f>
        <v/>
      </c>
      <c r="HW54" s="41" t="str">
        <f>IFERROR(VLOOKUP($B8,[1]Table2!$B$1:$Z$21,MATCH("xGD/90",[1]Table2!$B$1:$Z$1,0),0)-VLOOKUP(HW8,[1]Table2!$B$1:$Z$21,MATCH("xGD/90",[1]Table2!$B$1:$Z$1,0),0),"")</f>
        <v/>
      </c>
      <c r="HX54" s="41" t="str">
        <f>IFERROR(VLOOKUP($B8,[1]Table2!$B$1:$Z$21,MATCH("xGD/90",[1]Table2!$B$1:$Z$1,0),0)-VLOOKUP(HX8,[1]Table2!$B$1:$Z$21,MATCH("xGD/90",[1]Table2!$B$1:$Z$1,0),0),"")</f>
        <v/>
      </c>
      <c r="HY54" s="41" t="str">
        <f>IFERROR(VLOOKUP($B8,[1]Table2!$B$1:$Z$21,MATCH("xGD/90",[1]Table2!$B$1:$Z$1,0),0)-VLOOKUP(HY8,[1]Table2!$B$1:$Z$21,MATCH("xGD/90",[1]Table2!$B$1:$Z$1,0),0),"")</f>
        <v/>
      </c>
      <c r="HZ54" s="41" t="str">
        <f>IFERROR(VLOOKUP($B8,[1]Table2!$B$1:$Z$21,MATCH("xGD/90",[1]Table2!$B$1:$Z$1,0),0)-VLOOKUP(HZ8,[1]Table2!$B$1:$Z$21,MATCH("xGD/90",[1]Table2!$B$1:$Z$1,0),0),"")</f>
        <v/>
      </c>
      <c r="IA54" s="41" t="str">
        <f>IFERROR(VLOOKUP($B8,[1]Table2!$B$1:$Z$21,MATCH("xGD/90",[1]Table2!$B$1:$Z$1,0),0)-VLOOKUP(IA8,[1]Table2!$B$1:$Z$21,MATCH("xGD/90",[1]Table2!$B$1:$Z$1,0),0),"")</f>
        <v/>
      </c>
      <c r="IB54" s="41" t="str">
        <f>IFERROR(VLOOKUP($B8,[1]Table2!$B$1:$Z$21,MATCH("xGD/90",[1]Table2!$B$1:$Z$1,0),0)-VLOOKUP(IB8,[1]Table2!$B$1:$Z$21,MATCH("xGD/90",[1]Table2!$B$1:$Z$1,0),0),"")</f>
        <v/>
      </c>
      <c r="IC54" s="41" t="str">
        <f>IFERROR(VLOOKUP($B8,[1]Table2!$B$1:$Z$21,MATCH("xGD/90",[1]Table2!$B$1:$Z$1,0),0)-VLOOKUP(IC8,[1]Table2!$B$1:$Z$21,MATCH("xGD/90",[1]Table2!$B$1:$Z$1,0),0),"")</f>
        <v/>
      </c>
      <c r="ID54" s="41" t="str">
        <f>IFERROR(VLOOKUP($B8,[1]Table2!$B$1:$Z$21,MATCH("xGD/90",[1]Table2!$B$1:$Z$1,0),0)-VLOOKUP(ID8,[1]Table2!$B$1:$Z$21,MATCH("xGD/90",[1]Table2!$B$1:$Z$1,0),0),"")</f>
        <v/>
      </c>
      <c r="IE54" s="41" t="str">
        <f>IFERROR(VLOOKUP($B8,[1]Table2!$B$1:$Z$21,MATCH("xGD/90",[1]Table2!$B$1:$Z$1,0),0)-VLOOKUP(IE8,[1]Table2!$B$1:$Z$21,MATCH("xGD/90",[1]Table2!$B$1:$Z$1,0),0),"")</f>
        <v/>
      </c>
      <c r="IF54" s="41" t="str">
        <f>IFERROR(VLOOKUP($B8,[1]Table2!$B$1:$Z$21,MATCH("xGD/90",[1]Table2!$B$1:$Z$1,0),0)-VLOOKUP(IF8,[1]Table2!$B$1:$Z$21,MATCH("xGD/90",[1]Table2!$B$1:$Z$1,0),0),"")</f>
        <v/>
      </c>
      <c r="IG54" s="41" t="str">
        <f>IFERROR(VLOOKUP($B8,[1]Table2!$B$1:$Z$21,MATCH("xGD/90",[1]Table2!$B$1:$Z$1,0),0)-VLOOKUP(IG8,[1]Table2!$B$1:$Z$21,MATCH("xGD/90",[1]Table2!$B$1:$Z$1,0),0),"")</f>
        <v/>
      </c>
      <c r="IH54" s="41" t="str">
        <f>IFERROR(VLOOKUP($B8,[1]Table2!$B$1:$Z$21,MATCH("xGD/90",[1]Table2!$B$1:$Z$1,0),0)-VLOOKUP(IH8,[1]Table2!$B$1:$Z$21,MATCH("xGD/90",[1]Table2!$B$1:$Z$1,0),0),"")</f>
        <v/>
      </c>
      <c r="II54" s="41" t="str">
        <f>IFERROR(VLOOKUP($B8,[1]Table2!$B$1:$Z$21,MATCH("xGD/90",[1]Table2!$B$1:$Z$1,0),0)-VLOOKUP(II8,[1]Table2!$B$1:$Z$21,MATCH("xGD/90",[1]Table2!$B$1:$Z$1,0),0),"")</f>
        <v/>
      </c>
      <c r="IJ54" s="41" t="str">
        <f>IFERROR(VLOOKUP($B8,[1]Table2!$B$1:$Z$21,MATCH("xGD/90",[1]Table2!$B$1:$Z$1,0),0)-VLOOKUP(IJ8,[1]Table2!$B$1:$Z$21,MATCH("xGD/90",[1]Table2!$B$1:$Z$1,0),0),"")</f>
        <v/>
      </c>
      <c r="IK54" s="41" t="str">
        <f>IFERROR(VLOOKUP($B8,[1]Table2!$B$1:$Z$21,MATCH("xGD/90",[1]Table2!$B$1:$Z$1,0),0)-VLOOKUP(IK8,[1]Table2!$B$1:$Z$21,MATCH("xGD/90",[1]Table2!$B$1:$Z$1,0),0),"")</f>
        <v/>
      </c>
      <c r="IL54" s="41">
        <f>IFERROR(VLOOKUP($B8,[1]Table2!$B$1:$Z$21,MATCH("xGD/90",[1]Table2!$B$1:$Z$1,0),0)-VLOOKUP(IL8,[1]Table2!$B$1:$Z$21,MATCH("xGD/90",[1]Table2!$B$1:$Z$1,0),0),"")</f>
        <v>0.52</v>
      </c>
      <c r="IM54" s="41" t="str">
        <f>IFERROR(VLOOKUP($B8,[1]Table2!$B$1:$Z$21,MATCH("xGD/90",[1]Table2!$B$1:$Z$1,0),0)-VLOOKUP(IM8,[1]Table2!$B$1:$Z$21,MATCH("xGD/90",[1]Table2!$B$1:$Z$1,0),0),"")</f>
        <v/>
      </c>
      <c r="IN54" s="41" t="str">
        <f>IFERROR(VLOOKUP($B8,[1]Table2!$B$1:$Z$21,MATCH("xGD/90",[1]Table2!$B$1:$Z$1,0),0)-VLOOKUP(IN8,[1]Table2!$B$1:$Z$21,MATCH("xGD/90",[1]Table2!$B$1:$Z$1,0),0),"")</f>
        <v/>
      </c>
      <c r="IO54" s="41">
        <f>IFERROR(VLOOKUP($B8,[1]Table2!$B$1:$Z$21,MATCH("xGD/90",[1]Table2!$B$1:$Z$1,0),0)-VLOOKUP(IO8,[1]Table2!$B$1:$Z$21,MATCH("xGD/90",[1]Table2!$B$1:$Z$1,0),0),"")</f>
        <v>1.45</v>
      </c>
      <c r="IP54" s="41" t="str">
        <f>IFERROR(VLOOKUP($B8,[1]Table2!$B$1:$Z$21,MATCH("xGD/90",[1]Table2!$B$1:$Z$1,0),0)-VLOOKUP(IP8,[1]Table2!$B$1:$Z$21,MATCH("xGD/90",[1]Table2!$B$1:$Z$1,0),0),"")</f>
        <v/>
      </c>
      <c r="IQ54" s="41" t="str">
        <f>IFERROR(VLOOKUP($B8,[1]Table2!$B$1:$Z$21,MATCH("xGD/90",[1]Table2!$B$1:$Z$1,0),0)-VLOOKUP(IQ8,[1]Table2!$B$1:$Z$21,MATCH("xGD/90",[1]Table2!$B$1:$Z$1,0),0),"")</f>
        <v/>
      </c>
      <c r="IR54" s="41" t="str">
        <f>IFERROR(VLOOKUP($B8,[1]Table2!$B$1:$Z$21,MATCH("xGD/90",[1]Table2!$B$1:$Z$1,0),0)-VLOOKUP(IR8,[1]Table2!$B$1:$Z$21,MATCH("xGD/90",[1]Table2!$B$1:$Z$1,0),0),"")</f>
        <v/>
      </c>
      <c r="IS54" s="41">
        <f>IFERROR(VLOOKUP($B8,[1]Table2!$B$1:$Z$21,MATCH("xGD/90",[1]Table2!$B$1:$Z$1,0),0)-VLOOKUP(IS8,[1]Table2!$B$1:$Z$21,MATCH("xGD/90",[1]Table2!$B$1:$Z$1,0),0),"")</f>
        <v>0.53999999999999992</v>
      </c>
      <c r="IT54" s="41" t="str">
        <f>IFERROR(VLOOKUP($B8,[1]Table2!$B$1:$Z$21,MATCH("xGD/90",[1]Table2!$B$1:$Z$1,0),0)-VLOOKUP(IT8,[1]Table2!$B$1:$Z$21,MATCH("xGD/90",[1]Table2!$B$1:$Z$1,0),0),"")</f>
        <v/>
      </c>
      <c r="IU54" s="41" t="str">
        <f>IFERROR(VLOOKUP($B8,[1]Table2!$B$1:$Z$21,MATCH("xGD/90",[1]Table2!$B$1:$Z$1,0),0)-VLOOKUP(IU8,[1]Table2!$B$1:$Z$21,MATCH("xGD/90",[1]Table2!$B$1:$Z$1,0),0),"")</f>
        <v/>
      </c>
      <c r="IV54" s="41" t="str">
        <f>IFERROR(VLOOKUP($B8,[1]Table2!$B$1:$Z$21,MATCH("xGD/90",[1]Table2!$B$1:$Z$1,0),0)-VLOOKUP(IV8,[1]Table2!$B$1:$Z$21,MATCH("xGD/90",[1]Table2!$B$1:$Z$1,0),0),"")</f>
        <v/>
      </c>
      <c r="IW54" s="41" t="str">
        <f>IFERROR(VLOOKUP($B8,[1]Table2!$B$1:$Z$21,MATCH("xGD/90",[1]Table2!$B$1:$Z$1,0),0)-VLOOKUP(IW8,[1]Table2!$B$1:$Z$21,MATCH("xGD/90",[1]Table2!$B$1:$Z$1,0),0),"")</f>
        <v/>
      </c>
      <c r="IX54" s="41" t="str">
        <f>IFERROR(VLOOKUP($B8,[1]Table2!$B$1:$Z$21,MATCH("xGD/90",[1]Table2!$B$1:$Z$1,0),0)-VLOOKUP(IX8,[1]Table2!$B$1:$Z$21,MATCH("xGD/90",[1]Table2!$B$1:$Z$1,0),0),"")</f>
        <v/>
      </c>
      <c r="IY54" s="41" t="str">
        <f>IFERROR(VLOOKUP($B8,[1]Table2!$B$1:$Z$21,MATCH("xGD/90",[1]Table2!$B$1:$Z$1,0),0)-VLOOKUP(IY8,[1]Table2!$B$1:$Z$21,MATCH("xGD/90",[1]Table2!$B$1:$Z$1,0),0),"")</f>
        <v/>
      </c>
      <c r="IZ54" s="41">
        <f>IFERROR(VLOOKUP($B8,[1]Table2!$B$1:$Z$21,MATCH("xGD/90",[1]Table2!$B$1:$Z$1,0),0)-VLOOKUP(IZ8,[1]Table2!$B$1:$Z$21,MATCH("xGD/90",[1]Table2!$B$1:$Z$1,0),0),"")</f>
        <v>0.69</v>
      </c>
      <c r="JA54" s="41" t="str">
        <f>IFERROR(VLOOKUP($B8,[1]Table2!$B$1:$Z$21,MATCH("xGD/90",[1]Table2!$B$1:$Z$1,0),0)-VLOOKUP(JA8,[1]Table2!$B$1:$Z$21,MATCH("xGD/90",[1]Table2!$B$1:$Z$1,0),0),"")</f>
        <v/>
      </c>
      <c r="JB54" s="41" t="str">
        <f>IFERROR(VLOOKUP($B8,[1]Table2!$B$1:$Z$21,MATCH("xGD/90",[1]Table2!$B$1:$Z$1,0),0)-VLOOKUP(JB8,[1]Table2!$B$1:$Z$21,MATCH("xGD/90",[1]Table2!$B$1:$Z$1,0),0),"")</f>
        <v/>
      </c>
      <c r="JC54" s="41" t="str">
        <f>IFERROR(VLOOKUP($B8,[1]Table2!$B$1:$Z$21,MATCH("xGD/90",[1]Table2!$B$1:$Z$1,0),0)-VLOOKUP(JC8,[1]Table2!$B$1:$Z$21,MATCH("xGD/90",[1]Table2!$B$1:$Z$1,0),0),"")</f>
        <v/>
      </c>
      <c r="JD54" s="41" t="str">
        <f>IFERROR(VLOOKUP($B8,[1]Table2!$B$1:$Z$21,MATCH("xGD/90",[1]Table2!$B$1:$Z$1,0),0)-VLOOKUP(JD8,[1]Table2!$B$1:$Z$21,MATCH("xGD/90",[1]Table2!$B$1:$Z$1,0),0),"")</f>
        <v/>
      </c>
      <c r="JE54" s="41" t="str">
        <f>IFERROR(VLOOKUP($B8,[1]Table2!$B$1:$Z$21,MATCH("xGD/90",[1]Table2!$B$1:$Z$1,0),0)-VLOOKUP(JE8,[1]Table2!$B$1:$Z$21,MATCH("xGD/90",[1]Table2!$B$1:$Z$1,0),0),"")</f>
        <v/>
      </c>
      <c r="JF54" s="41" t="str">
        <f>IFERROR(VLOOKUP($B8,[1]Table2!$B$1:$Z$21,MATCH("xGD/90",[1]Table2!$B$1:$Z$1,0),0)-VLOOKUP(JF8,[1]Table2!$B$1:$Z$21,MATCH("xGD/90",[1]Table2!$B$1:$Z$1,0),0),"")</f>
        <v/>
      </c>
      <c r="JG54" s="41" t="str">
        <f>IFERROR(VLOOKUP($B8,[1]Table2!$B$1:$Z$21,MATCH("xGD/90",[1]Table2!$B$1:$Z$1,0),0)-VLOOKUP(JG8,[1]Table2!$B$1:$Z$21,MATCH("xGD/90",[1]Table2!$B$1:$Z$1,0),0),"")</f>
        <v/>
      </c>
      <c r="JH54" s="41" t="str">
        <f>IFERROR(VLOOKUP($B8,[1]Table2!$B$1:$Z$21,MATCH("xGD/90",[1]Table2!$B$1:$Z$1,0),0)-VLOOKUP(JH8,[1]Table2!$B$1:$Z$21,MATCH("xGD/90",[1]Table2!$B$1:$Z$1,0),0),"")</f>
        <v/>
      </c>
      <c r="JI54" s="41" t="str">
        <f>IFERROR(VLOOKUP($B8,[1]Table2!$B$1:$Z$21,MATCH("xGD/90",[1]Table2!$B$1:$Z$1,0),0)-VLOOKUP(JI8,[1]Table2!$B$1:$Z$21,MATCH("xGD/90",[1]Table2!$B$1:$Z$1,0),0),"")</f>
        <v/>
      </c>
      <c r="JJ54" s="41" t="str">
        <f>IFERROR(VLOOKUP($B8,[1]Table2!$B$1:$Z$21,MATCH("xGD/90",[1]Table2!$B$1:$Z$1,0),0)-VLOOKUP(JJ8,[1]Table2!$B$1:$Z$21,MATCH("xGD/90",[1]Table2!$B$1:$Z$1,0),0),"")</f>
        <v/>
      </c>
      <c r="JK54" s="41">
        <f>IFERROR(VLOOKUP($B8,[1]Table2!$B$1:$Z$21,MATCH("xGD/90",[1]Table2!$B$1:$Z$1,0),0)-VLOOKUP(JK8,[1]Table2!$B$1:$Z$21,MATCH("xGD/90",[1]Table2!$B$1:$Z$1,0),0),"")</f>
        <v>1.38</v>
      </c>
      <c r="JL54" s="41" t="str">
        <f>IFERROR(VLOOKUP($B8,[1]Table2!$B$1:$Z$21,MATCH("xGD/90",[1]Table2!$B$1:$Z$1,0),0)-VLOOKUP(JL8,[1]Table2!$B$1:$Z$21,MATCH("xGD/90",[1]Table2!$B$1:$Z$1,0),0),"")</f>
        <v/>
      </c>
      <c r="JM54" s="41" t="str">
        <f>IFERROR(VLOOKUP($B8,[1]Table2!$B$1:$Z$21,MATCH("xGD/90",[1]Table2!$B$1:$Z$1,0),0)-VLOOKUP(JM8,[1]Table2!$B$1:$Z$21,MATCH("xGD/90",[1]Table2!$B$1:$Z$1,0),0),"")</f>
        <v/>
      </c>
      <c r="JN54" s="41">
        <f>IFERROR(VLOOKUP($B8,[1]Table2!$B$1:$Z$21,MATCH("xGD/90",[1]Table2!$B$1:$Z$1,0),0)-VLOOKUP(JN8,[1]Table2!$B$1:$Z$21,MATCH("xGD/90",[1]Table2!$B$1:$Z$1,0),0),"")</f>
        <v>1.1599999999999999</v>
      </c>
      <c r="JO54" s="41" t="str">
        <f>IFERROR(VLOOKUP($B8,[1]Table2!$B$1:$Z$21,MATCH("xGD/90",[1]Table2!$B$1:$Z$1,0),0)-VLOOKUP(JO8,[1]Table2!$B$1:$Z$21,MATCH("xGD/90",[1]Table2!$B$1:$Z$1,0),0),"")</f>
        <v/>
      </c>
      <c r="JP54" s="41" t="str">
        <f>IFERROR(VLOOKUP($B8,[1]Table2!$B$1:$Z$21,MATCH("xGD/90",[1]Table2!$B$1:$Z$1,0),0)-VLOOKUP(JP8,[1]Table2!$B$1:$Z$21,MATCH("xGD/90",[1]Table2!$B$1:$Z$1,0),0),"")</f>
        <v/>
      </c>
      <c r="JQ54" s="41" t="str">
        <f>IFERROR(VLOOKUP($B8,[1]Table2!$B$1:$Z$21,MATCH("xGD/90",[1]Table2!$B$1:$Z$1,0),0)-VLOOKUP(JQ8,[1]Table2!$B$1:$Z$21,MATCH("xGD/90",[1]Table2!$B$1:$Z$1,0),0),"")</f>
        <v/>
      </c>
      <c r="JR54" s="41" t="str">
        <f>IFERROR(VLOOKUP($B8,[1]Table2!$B$1:$Z$21,MATCH("xGD/90",[1]Table2!$B$1:$Z$1,0),0)-VLOOKUP(JR8,[1]Table2!$B$1:$Z$21,MATCH("xGD/90",[1]Table2!$B$1:$Z$1,0),0),"")</f>
        <v/>
      </c>
      <c r="JS54" s="41">
        <f>IFERROR(VLOOKUP($B8,[1]Table2!$B$1:$Z$21,MATCH("xGD/90",[1]Table2!$B$1:$Z$1,0),0)-VLOOKUP(JS8,[1]Table2!$B$1:$Z$21,MATCH("xGD/90",[1]Table2!$B$1:$Z$1,0),0),"")</f>
        <v>0.35</v>
      </c>
      <c r="JT54" s="41" t="str">
        <f>IFERROR(VLOOKUP($B8,[1]Table2!$B$1:$Z$21,MATCH("xGD/90",[1]Table2!$B$1:$Z$1,0),0)-VLOOKUP(JT8,[1]Table2!$B$1:$Z$21,MATCH("xGD/90",[1]Table2!$B$1:$Z$1,0),0),"")</f>
        <v/>
      </c>
      <c r="JU54" s="41" t="str">
        <f>IFERROR(VLOOKUP($B8,[1]Table2!$B$1:$Z$21,MATCH("xGD/90",[1]Table2!$B$1:$Z$1,0),0)-VLOOKUP(JU8,[1]Table2!$B$1:$Z$21,MATCH("xGD/90",[1]Table2!$B$1:$Z$1,0),0),"")</f>
        <v/>
      </c>
      <c r="JV54" s="41" t="str">
        <f>IFERROR(VLOOKUP($B8,[1]Table2!$B$1:$Z$21,MATCH("xGD/90",[1]Table2!$B$1:$Z$1,0),0)-VLOOKUP(JV8,[1]Table2!$B$1:$Z$21,MATCH("xGD/90",[1]Table2!$B$1:$Z$1,0),0),"")</f>
        <v/>
      </c>
      <c r="JW54" s="41">
        <f>IFERROR(VLOOKUP($B8,[1]Table2!$B$1:$Z$21,MATCH("xGD/90",[1]Table2!$B$1:$Z$1,0),0)-VLOOKUP(JW8,[1]Table2!$B$1:$Z$21,MATCH("xGD/90",[1]Table2!$B$1:$Z$1,0),0),"")</f>
        <v>1.31</v>
      </c>
      <c r="JX54" s="41" t="str">
        <f>IFERROR(VLOOKUP($B8,[1]Table2!$B$1:$Z$21,MATCH("xGD/90",[1]Table2!$B$1:$Z$1,0),0)-VLOOKUP(JX8,[1]Table2!$B$1:$Z$21,MATCH("xGD/90",[1]Table2!$B$1:$Z$1,0),0),"")</f>
        <v/>
      </c>
      <c r="JY54" s="41" t="str">
        <f>IFERROR(VLOOKUP($B8,[1]Table2!$B$1:$Z$21,MATCH("xGD/90",[1]Table2!$B$1:$Z$1,0),0)-VLOOKUP(JY8,[1]Table2!$B$1:$Z$21,MATCH("xGD/90",[1]Table2!$B$1:$Z$1,0),0),"")</f>
        <v/>
      </c>
      <c r="JZ54" s="41" t="str">
        <f>IFERROR(VLOOKUP($B8,[1]Table2!$B$1:$Z$21,MATCH("xGD/90",[1]Table2!$B$1:$Z$1,0),0)-VLOOKUP(JZ8,[1]Table2!$B$1:$Z$21,MATCH("xGD/90",[1]Table2!$B$1:$Z$1,0),0),"")</f>
        <v/>
      </c>
      <c r="KA54" s="41" t="str">
        <f>IFERROR(VLOOKUP($B8,[1]Table2!$B$1:$Z$21,MATCH("xGD/90",[1]Table2!$B$1:$Z$1,0),0)-VLOOKUP(KA8,[1]Table2!$B$1:$Z$21,MATCH("xGD/90",[1]Table2!$B$1:$Z$1,0),0),"")</f>
        <v/>
      </c>
      <c r="KB54" s="41" t="str">
        <f>IFERROR(VLOOKUP($B8,[1]Table2!$B$1:$Z$21,MATCH("xGD/90",[1]Table2!$B$1:$Z$1,0),0)-VLOOKUP(KB8,[1]Table2!$B$1:$Z$21,MATCH("xGD/90",[1]Table2!$B$1:$Z$1,0),0),"")</f>
        <v/>
      </c>
      <c r="KC54" s="41">
        <f>IFERROR(VLOOKUP($B8,[1]Table2!$B$1:$Z$21,MATCH("xGD/90",[1]Table2!$B$1:$Z$1,0),0)-VLOOKUP(KC8,[1]Table2!$B$1:$Z$21,MATCH("xGD/90",[1]Table2!$B$1:$Z$1,0),0),"")</f>
        <v>-0.22000000000000008</v>
      </c>
      <c r="KD54" s="41" t="str">
        <f>IFERROR(VLOOKUP($B8,[1]Table2!$B$1:$Z$21,MATCH("xGD/90",[1]Table2!$B$1:$Z$1,0),0)-VLOOKUP(KD8,[1]Table2!$B$1:$Z$21,MATCH("xGD/90",[1]Table2!$B$1:$Z$1,0),0),"")</f>
        <v/>
      </c>
      <c r="KE54" s="41" t="str">
        <f>IFERROR(VLOOKUP($B8,[1]Table2!$B$1:$Z$21,MATCH("xGD/90",[1]Table2!$B$1:$Z$1,0),0)-VLOOKUP(KE8,[1]Table2!$B$1:$Z$21,MATCH("xGD/90",[1]Table2!$B$1:$Z$1,0),0),"")</f>
        <v/>
      </c>
      <c r="KF54" s="41" t="str">
        <f>IFERROR(VLOOKUP($B8,[1]Table2!$B$1:$Z$21,MATCH("xGD/90",[1]Table2!$B$1:$Z$1,0),0)-VLOOKUP(KF8,[1]Table2!$B$1:$Z$21,MATCH("xGD/90",[1]Table2!$B$1:$Z$1,0),0),"")</f>
        <v/>
      </c>
      <c r="KG54" s="41">
        <f>IFERROR(VLOOKUP($B8,[1]Table2!$B$1:$Z$21,MATCH("xGD/90",[1]Table2!$B$1:$Z$1,0),0)-VLOOKUP(KG8,[1]Table2!$B$1:$Z$21,MATCH("xGD/90",[1]Table2!$B$1:$Z$1,0),0),"")</f>
        <v>-2.0000000000000018E-2</v>
      </c>
      <c r="KH54" s="41" t="str">
        <f>IFERROR(VLOOKUP($B8,[1]Table2!$B$1:$Z$21,MATCH("xGD/90",[1]Table2!$B$1:$Z$1,0),0)-VLOOKUP(KH8,[1]Table2!$B$1:$Z$21,MATCH("xGD/90",[1]Table2!$B$1:$Z$1,0),0),"")</f>
        <v/>
      </c>
      <c r="KI54" s="41" t="str">
        <f>IFERROR(VLOOKUP($B8,[1]Table2!$B$1:$Z$21,MATCH("xGD/90",[1]Table2!$B$1:$Z$1,0),0)-VLOOKUP(KI8,[1]Table2!$B$1:$Z$21,MATCH("xGD/90",[1]Table2!$B$1:$Z$1,0),0),"")</f>
        <v/>
      </c>
      <c r="KJ54" s="41">
        <f>IFERROR(VLOOKUP($B8,[1]Table2!$B$1:$Z$21,MATCH("xGD/90",[1]Table2!$B$1:$Z$1,0),0)-VLOOKUP(KJ8,[1]Table2!$B$1:$Z$21,MATCH("xGD/90",[1]Table2!$B$1:$Z$1,0),0),"")</f>
        <v>1.19</v>
      </c>
      <c r="KK54" s="41" t="str">
        <f>IFERROR(VLOOKUP($B8,[1]Table2!$B$1:$Z$21,MATCH("xGD/90",[1]Table2!$B$1:$Z$1,0),0)-VLOOKUP(KK8,[1]Table2!$B$1:$Z$21,MATCH("xGD/90",[1]Table2!$B$1:$Z$1,0),0),"")</f>
        <v/>
      </c>
      <c r="KL54" s="41" t="str">
        <f>IFERROR(VLOOKUP($B8,[1]Table2!$B$1:$Z$21,MATCH("xGD/90",[1]Table2!$B$1:$Z$1,0),0)-VLOOKUP(KL8,[1]Table2!$B$1:$Z$21,MATCH("xGD/90",[1]Table2!$B$1:$Z$1,0),0),"")</f>
        <v/>
      </c>
      <c r="KM54" s="41">
        <f>IFERROR(VLOOKUP($B8,[1]Table2!$B$1:$Z$21,MATCH("xGD/90",[1]Table2!$B$1:$Z$1,0),0)-VLOOKUP(KM8,[1]Table2!$B$1:$Z$21,MATCH("xGD/90",[1]Table2!$B$1:$Z$1,0),0),"")</f>
        <v>-0.60000000000000009</v>
      </c>
      <c r="KN54" s="41" t="str">
        <f>IFERROR(VLOOKUP($B8,[1]Table2!$B$1:$Z$21,MATCH("xGD/90",[1]Table2!$B$1:$Z$1,0),0)-VLOOKUP(KN8,[1]Table2!$B$1:$Z$21,MATCH("xGD/90",[1]Table2!$B$1:$Z$1,0),0),"")</f>
        <v/>
      </c>
      <c r="KO54" s="41" t="str">
        <f>IFERROR(VLOOKUP($B8,[1]Table2!$B$1:$Z$21,MATCH("xGD/90",[1]Table2!$B$1:$Z$1,0),0)-VLOOKUP(KO8,[1]Table2!$B$1:$Z$21,MATCH("xGD/90",[1]Table2!$B$1:$Z$1,0),0),"")</f>
        <v/>
      </c>
      <c r="KP54" s="41" t="str">
        <f>IFERROR(VLOOKUP($B8,[1]Table2!$B$1:$Z$21,MATCH("xGD/90",[1]Table2!$B$1:$Z$1,0),0)-VLOOKUP(KP8,[1]Table2!$B$1:$Z$21,MATCH("xGD/90",[1]Table2!$B$1:$Z$1,0),0),"")</f>
        <v/>
      </c>
      <c r="KQ54" s="41">
        <f>IFERROR(VLOOKUP($B8,[1]Table2!$B$1:$Z$21,MATCH("xGD/90",[1]Table2!$B$1:$Z$1,0),0)-VLOOKUP(KQ8,[1]Table2!$B$1:$Z$21,MATCH("xGD/90",[1]Table2!$B$1:$Z$1,0),0),"")</f>
        <v>0.86</v>
      </c>
      <c r="KR54" s="41" t="str">
        <f>IFERROR(VLOOKUP($B8,[1]Table2!$B$1:$Z$21,MATCH("xGD/90",[1]Table2!$B$1:$Z$1,0),0)-VLOOKUP(KR8,[1]Table2!$B$1:$Z$21,MATCH("xGD/90",[1]Table2!$B$1:$Z$1,0),0),"")</f>
        <v/>
      </c>
      <c r="KS54" s="41" t="str">
        <f>IFERROR(VLOOKUP($B8,[1]Table2!$B$1:$Z$21,MATCH("xGD/90",[1]Table2!$B$1:$Z$1,0),0)-VLOOKUP(KS8,[1]Table2!$B$1:$Z$21,MATCH("xGD/90",[1]Table2!$B$1:$Z$1,0),0),"")</f>
        <v/>
      </c>
      <c r="KT54" s="41" t="str">
        <f>IFERROR(VLOOKUP($B8,[1]Table2!$B$1:$Z$21,MATCH("xGD/90",[1]Table2!$B$1:$Z$1,0),0)-VLOOKUP(KT8,[1]Table2!$B$1:$Z$21,MATCH("xGD/90",[1]Table2!$B$1:$Z$1,0),0),"")</f>
        <v/>
      </c>
      <c r="KU54" s="41" t="str">
        <f>IFERROR(VLOOKUP($B8,[1]Table2!$B$1:$Z$21,MATCH("xGD/90",[1]Table2!$B$1:$Z$1,0),0)-VLOOKUP(KU8,[1]Table2!$B$1:$Z$21,MATCH("xGD/90",[1]Table2!$B$1:$Z$1,0),0),"")</f>
        <v/>
      </c>
      <c r="KV54" s="41" t="str">
        <f>IFERROR(VLOOKUP($B8,[1]Table2!$B$1:$Z$21,MATCH("xGD/90",[1]Table2!$B$1:$Z$1,0),0)-VLOOKUP(KV8,[1]Table2!$B$1:$Z$21,MATCH("xGD/90",[1]Table2!$B$1:$Z$1,0),0),"")</f>
        <v/>
      </c>
      <c r="KW54" s="41" t="str">
        <f>IFERROR(VLOOKUP($B8,[1]Table2!$B$1:$Z$21,MATCH("xGD/90",[1]Table2!$B$1:$Z$1,0),0)-VLOOKUP(KW8,[1]Table2!$B$1:$Z$21,MATCH("xGD/90",[1]Table2!$B$1:$Z$1,0),0),"")</f>
        <v/>
      </c>
      <c r="KX54" s="41" t="str">
        <f>IFERROR(VLOOKUP($B8,[1]Table2!$B$1:$Z$21,MATCH("xGD/90",[1]Table2!$B$1:$Z$1,0),0)-VLOOKUP(KX8,[1]Table2!$B$1:$Z$21,MATCH("xGD/90",[1]Table2!$B$1:$Z$1,0),0),"")</f>
        <v/>
      </c>
      <c r="KY54" s="41" t="str">
        <f>IFERROR(VLOOKUP($B8,[1]Table2!$B$1:$Z$21,MATCH("xGD/90",[1]Table2!$B$1:$Z$1,0),0)-VLOOKUP(KY8,[1]Table2!$B$1:$Z$21,MATCH("xGD/90",[1]Table2!$B$1:$Z$1,0),0),"")</f>
        <v/>
      </c>
      <c r="KZ54" s="41" t="str">
        <f>IFERROR(VLOOKUP($B8,[1]Table2!$B$1:$Z$21,MATCH("xGD/90",[1]Table2!$B$1:$Z$1,0),0)-VLOOKUP(KZ8,[1]Table2!$B$1:$Z$21,MATCH("xGD/90",[1]Table2!$B$1:$Z$1,0),0),"")</f>
        <v/>
      </c>
      <c r="LA54" s="41" t="str">
        <f>IFERROR(VLOOKUP($B8,[1]Table2!$B$1:$Z$21,MATCH("xGD/90",[1]Table2!$B$1:$Z$1,0),0)-VLOOKUP(LA8,[1]Table2!$B$1:$Z$21,MATCH("xGD/90",[1]Table2!$B$1:$Z$1,0),0),"")</f>
        <v/>
      </c>
      <c r="LB54" s="41" t="str">
        <f>IFERROR(VLOOKUP($B8,[1]Table2!$B$1:$Z$21,MATCH("xGD/90",[1]Table2!$B$1:$Z$1,0),0)-VLOOKUP(LB8,[1]Table2!$B$1:$Z$21,MATCH("xGD/90",[1]Table2!$B$1:$Z$1,0),0),"")</f>
        <v/>
      </c>
      <c r="LC54" s="41" t="str">
        <f>IFERROR(VLOOKUP($B8,[1]Table2!$B$1:$Z$21,MATCH("xGD/90",[1]Table2!$B$1:$Z$1,0),0)-VLOOKUP(LC8,[1]Table2!$B$1:$Z$21,MATCH("xGD/90",[1]Table2!$B$1:$Z$1,0),0),"")</f>
        <v/>
      </c>
      <c r="LD54" s="41" t="str">
        <f>IFERROR(VLOOKUP($B8,[1]Table2!$B$1:$Z$21,MATCH("xGD/90",[1]Table2!$B$1:$Z$1,0),0)-VLOOKUP(LD8,[1]Table2!$B$1:$Z$21,MATCH("xGD/90",[1]Table2!$B$1:$Z$1,0),0),"")</f>
        <v/>
      </c>
      <c r="LE54" s="41" t="str">
        <f>IFERROR(VLOOKUP($B8,[1]Table2!$B$1:$Z$21,MATCH("xGD/90",[1]Table2!$B$1:$Z$1,0),0)-VLOOKUP(LE8,[1]Table2!$B$1:$Z$21,MATCH("xGD/90",[1]Table2!$B$1:$Z$1,0),0),"")</f>
        <v/>
      </c>
      <c r="LF54" s="41" t="str">
        <f>IFERROR(VLOOKUP($B8,[1]Table2!$B$1:$Z$21,MATCH("xGD/90",[1]Table2!$B$1:$Z$1,0),0)-VLOOKUP(LF8,[1]Table2!$B$1:$Z$21,MATCH("xGD/90",[1]Table2!$B$1:$Z$1,0),0),"")</f>
        <v/>
      </c>
      <c r="LG54" s="41" t="str">
        <f>IFERROR(VLOOKUP($B8,[1]Table2!$B$1:$Z$21,MATCH("xGD/90",[1]Table2!$B$1:$Z$1,0),0)-VLOOKUP(LG8,[1]Table2!$B$1:$Z$21,MATCH("xGD/90",[1]Table2!$B$1:$Z$1,0),0),"")</f>
        <v/>
      </c>
      <c r="LH54" s="41" t="str">
        <f>IFERROR(VLOOKUP($B8,[1]Table2!$B$1:$Z$21,MATCH("xGD/90",[1]Table2!$B$1:$Z$1,0),0)-VLOOKUP(LH8,[1]Table2!$B$1:$Z$21,MATCH("xGD/90",[1]Table2!$B$1:$Z$1,0),0),"")</f>
        <v/>
      </c>
      <c r="LI54" s="41" t="str">
        <f>IFERROR(VLOOKUP($B8,[1]Table2!$B$1:$Z$21,MATCH("xGD/90",[1]Table2!$B$1:$Z$1,0),0)-VLOOKUP(LI8,[1]Table2!$B$1:$Z$21,MATCH("xGD/90",[1]Table2!$B$1:$Z$1,0),0),"")</f>
        <v/>
      </c>
      <c r="LJ54" s="41" t="str">
        <f>IFERROR(VLOOKUP($B8,[1]Table2!$B$1:$Z$21,MATCH("xGD/90",[1]Table2!$B$1:$Z$1,0),0)-VLOOKUP(LJ8,[1]Table2!$B$1:$Z$21,MATCH("xGD/90",[1]Table2!$B$1:$Z$1,0),0),"")</f>
        <v/>
      </c>
      <c r="LK54" s="41" t="str">
        <f>IFERROR(VLOOKUP($B8,[1]Table2!$B$1:$Z$21,MATCH("xGD/90",[1]Table2!$B$1:$Z$1,0),0)-VLOOKUP(LK8,[1]Table2!$B$1:$Z$21,MATCH("xGD/90",[1]Table2!$B$1:$Z$1,0),0),"")</f>
        <v/>
      </c>
      <c r="LL54" s="41" t="str">
        <f>IFERROR(VLOOKUP($B8,[1]Table2!$B$1:$Z$21,MATCH("xGD/90",[1]Table2!$B$1:$Z$1,0),0)-VLOOKUP(LL8,[1]Table2!$B$1:$Z$21,MATCH("xGD/90",[1]Table2!$B$1:$Z$1,0),0),"")</f>
        <v/>
      </c>
      <c r="LM54" s="41" t="str">
        <f>IFERROR(VLOOKUP($B8,[1]Table2!$B$1:$Z$21,MATCH("xGD/90",[1]Table2!$B$1:$Z$1,0),0)-VLOOKUP(LM8,[1]Table2!$B$1:$Z$21,MATCH("xGD/90",[1]Table2!$B$1:$Z$1,0),0),"")</f>
        <v/>
      </c>
      <c r="LN54" s="41" t="str">
        <f>IFERROR(VLOOKUP($B8,[1]Table2!$B$1:$Z$21,MATCH("xGD/90",[1]Table2!$B$1:$Z$1,0),0)-VLOOKUP(LN8,[1]Table2!$B$1:$Z$21,MATCH("xGD/90",[1]Table2!$B$1:$Z$1,0),0),"")</f>
        <v/>
      </c>
      <c r="LO54" s="41" t="str">
        <f>IFERROR(VLOOKUP($B8,[1]Table2!$B$1:$Z$21,MATCH("xGD/90",[1]Table2!$B$1:$Z$1,0),0)-VLOOKUP(LO8,[1]Table2!$B$1:$Z$21,MATCH("xGD/90",[1]Table2!$B$1:$Z$1,0),0),"")</f>
        <v/>
      </c>
      <c r="LP54" s="41" t="str">
        <f>IFERROR(VLOOKUP($B8,[1]Table2!$B$1:$Z$21,MATCH("xGD/90",[1]Table2!$B$1:$Z$1,0),0)-VLOOKUP(LP8,[1]Table2!$B$1:$Z$21,MATCH("xGD/90",[1]Table2!$B$1:$Z$1,0),0),"")</f>
        <v/>
      </c>
      <c r="LQ54" s="41" t="str">
        <f>IFERROR(VLOOKUP($B8,[1]Table2!$B$1:$Z$21,MATCH("xGD/90",[1]Table2!$B$1:$Z$1,0),0)-VLOOKUP(LQ8,[1]Table2!$B$1:$Z$21,MATCH("xGD/90",[1]Table2!$B$1:$Z$1,0),0),"")</f>
        <v/>
      </c>
      <c r="LR54" s="41" t="str">
        <f>IFERROR(VLOOKUP($B8,[1]Table2!$B$1:$Z$21,MATCH("xGD/90",[1]Table2!$B$1:$Z$1,0),0)-VLOOKUP(LR8,[1]Table2!$B$1:$Z$21,MATCH("xGD/90",[1]Table2!$B$1:$Z$1,0),0),"")</f>
        <v/>
      </c>
      <c r="LS54" s="41" t="str">
        <f>IFERROR(VLOOKUP($B8,[1]Table2!$B$1:$Z$21,MATCH("xGD/90",[1]Table2!$B$1:$Z$1,0),0)-VLOOKUP(LS8,[1]Table2!$B$1:$Z$21,MATCH("xGD/90",[1]Table2!$B$1:$Z$1,0),0),"")</f>
        <v/>
      </c>
      <c r="LT54" s="41" t="str">
        <f>IFERROR(VLOOKUP($B8,[1]Table2!$B$1:$Z$21,MATCH("xGD/90",[1]Table2!$B$1:$Z$1,0),0)-VLOOKUP(LT8,[1]Table2!$B$1:$Z$21,MATCH("xGD/90",[1]Table2!$B$1:$Z$1,0),0),"")</f>
        <v/>
      </c>
      <c r="LU54" s="41" t="str">
        <f>IFERROR(VLOOKUP($B8,[1]Table2!$B$1:$Z$21,MATCH("xGD/90",[1]Table2!$B$1:$Z$1,0),0)-VLOOKUP(LU8,[1]Table2!$B$1:$Z$21,MATCH("xGD/90",[1]Table2!$B$1:$Z$1,0),0),"")</f>
        <v/>
      </c>
      <c r="LV54" s="41" t="str">
        <f>IFERROR(VLOOKUP($B8,[1]Table2!$B$1:$Z$21,MATCH("xGD/90",[1]Table2!$B$1:$Z$1,0),0)-VLOOKUP(LV8,[1]Table2!$B$1:$Z$21,MATCH("xGD/90",[1]Table2!$B$1:$Z$1,0),0),"")</f>
        <v/>
      </c>
      <c r="LW54" s="41" t="str">
        <f>IFERROR(VLOOKUP($B8,[1]Table2!$B$1:$Z$21,MATCH("xGD/90",[1]Table2!$B$1:$Z$1,0),0)-VLOOKUP(LW8,[1]Table2!$B$1:$Z$21,MATCH("xGD/90",[1]Table2!$B$1:$Z$1,0),0),"")</f>
        <v/>
      </c>
      <c r="LX54" s="41" t="str">
        <f>IFERROR(VLOOKUP($B8,[1]Table2!$B$1:$Z$21,MATCH("xGD/90",[1]Table2!$B$1:$Z$1,0),0)-VLOOKUP(LX8,[1]Table2!$B$1:$Z$21,MATCH("xGD/90",[1]Table2!$B$1:$Z$1,0),0),"")</f>
        <v/>
      </c>
      <c r="LY54" s="41" t="str">
        <f>IFERROR(VLOOKUP($B8,[1]Table2!$B$1:$Z$21,MATCH("xGD/90",[1]Table2!$B$1:$Z$1,0),0)-VLOOKUP(LY8,[1]Table2!$B$1:$Z$21,MATCH("xGD/90",[1]Table2!$B$1:$Z$1,0),0),"")</f>
        <v/>
      </c>
      <c r="LZ54" s="41" t="str">
        <f>IFERROR(VLOOKUP($B8,[1]Table2!$B$1:$Z$21,MATCH("xGD/90",[1]Table2!$B$1:$Z$1,0),0)-VLOOKUP(LZ8,[1]Table2!$B$1:$Z$21,MATCH("xGD/90",[1]Table2!$B$1:$Z$1,0),0),"")</f>
        <v/>
      </c>
      <c r="MA54" s="41" t="str">
        <f>IFERROR(VLOOKUP($B8,[1]Table2!$B$1:$Z$21,MATCH("xGD/90",[1]Table2!$B$1:$Z$1,0),0)-VLOOKUP(MA8,[1]Table2!$B$1:$Z$21,MATCH("xGD/90",[1]Table2!$B$1:$Z$1,0),0),"")</f>
        <v/>
      </c>
      <c r="MB54" s="41" t="str">
        <f>IFERROR(VLOOKUP($B8,[1]Table2!$B$1:$Z$21,MATCH("xGD/90",[1]Table2!$B$1:$Z$1,0),0)-VLOOKUP(MB8,[1]Table2!$B$1:$Z$21,MATCH("xGD/90",[1]Table2!$B$1:$Z$1,0),0),"")</f>
        <v/>
      </c>
      <c r="MC54" s="41" t="str">
        <f>IFERROR(VLOOKUP($B8,[1]Table2!$B$1:$Z$21,MATCH("xGD/90",[1]Table2!$B$1:$Z$1,0),0)-VLOOKUP(MC8,[1]Table2!$B$1:$Z$21,MATCH("xGD/90",[1]Table2!$B$1:$Z$1,0),0),"")</f>
        <v/>
      </c>
      <c r="MD54" s="41" t="str">
        <f>IFERROR(VLOOKUP($B8,[1]Table2!$B$1:$Z$21,MATCH("xGD/90",[1]Table2!$B$1:$Z$1,0),0)-VLOOKUP(MD8,[1]Table2!$B$1:$Z$21,MATCH("xGD/90",[1]Table2!$B$1:$Z$1,0),0),"")</f>
        <v/>
      </c>
      <c r="ME54" s="41" t="str">
        <f>IFERROR(VLOOKUP($B8,[1]Table2!$B$1:$Z$21,MATCH("xGD/90",[1]Table2!$B$1:$Z$1,0),0)-VLOOKUP(ME8,[1]Table2!$B$1:$Z$21,MATCH("xGD/90",[1]Table2!$B$1:$Z$1,0),0),"")</f>
        <v/>
      </c>
      <c r="MF54" s="41" t="str">
        <f>IFERROR(VLOOKUP($B8,[1]Table2!$B$1:$Z$21,MATCH("xGD/90",[1]Table2!$B$1:$Z$1,0),0)-VLOOKUP(MF8,[1]Table2!$B$1:$Z$21,MATCH("xGD/90",[1]Table2!$B$1:$Z$1,0),0),"")</f>
        <v/>
      </c>
      <c r="MG54" s="41" t="str">
        <f>IFERROR(VLOOKUP($B8,[1]Table2!$B$1:$Z$21,MATCH("xGD/90",[1]Table2!$B$1:$Z$1,0),0)-VLOOKUP(MG8,[1]Table2!$B$1:$Z$21,MATCH("xGD/90",[1]Table2!$B$1:$Z$1,0),0),"")</f>
        <v/>
      </c>
      <c r="MH54" s="41" t="str">
        <f>IFERROR(VLOOKUP($B8,[1]Table2!$B$1:$Z$21,MATCH("xGD/90",[1]Table2!$B$1:$Z$1,0),0)-VLOOKUP(MH8,[1]Table2!$B$1:$Z$21,MATCH("xGD/90",[1]Table2!$B$1:$Z$1,0),0),"")</f>
        <v/>
      </c>
      <c r="MI54" s="41" t="str">
        <f>IFERROR(VLOOKUP($B8,[1]Table2!$B$1:$Z$21,MATCH("xGD/90",[1]Table2!$B$1:$Z$1,0),0)-VLOOKUP(MI8,[1]Table2!$B$1:$Z$21,MATCH("xGD/90",[1]Table2!$B$1:$Z$1,0),0),"")</f>
        <v/>
      </c>
      <c r="MJ54" s="41" t="str">
        <f>IFERROR(VLOOKUP($B8,[1]Table2!$B$1:$Z$21,MATCH("xGD/90",[1]Table2!$B$1:$Z$1,0),0)-VLOOKUP(MJ8,[1]Table2!$B$1:$Z$21,MATCH("xGD/90",[1]Table2!$B$1:$Z$1,0),0),"")</f>
        <v/>
      </c>
      <c r="MK54" s="41" t="str">
        <f>IFERROR(VLOOKUP($B8,[1]Table2!$B$1:$Z$21,MATCH("xGD/90",[1]Table2!$B$1:$Z$1,0),0)-VLOOKUP(MK8,[1]Table2!$B$1:$Z$21,MATCH("xGD/90",[1]Table2!$B$1:$Z$1,0),0),"")</f>
        <v/>
      </c>
      <c r="ML54" s="41" t="str">
        <f>IFERROR(VLOOKUP($B8,[1]Table2!$B$1:$Z$21,MATCH("xGD/90",[1]Table2!$B$1:$Z$1,0),0)-VLOOKUP(ML8,[1]Table2!$B$1:$Z$21,MATCH("xGD/90",[1]Table2!$B$1:$Z$1,0),0),"")</f>
        <v/>
      </c>
      <c r="MM54" s="41" t="str">
        <f>IFERROR(VLOOKUP($B8,[1]Table2!$B$1:$Z$21,MATCH("xGD/90",[1]Table2!$B$1:$Z$1,0),0)-VLOOKUP(MM8,[1]Table2!$B$1:$Z$21,MATCH("xGD/90",[1]Table2!$B$1:$Z$1,0),0),"")</f>
        <v/>
      </c>
      <c r="MN54" s="41" t="str">
        <f>IFERROR(VLOOKUP($B8,[1]Table2!$B$1:$Z$21,MATCH("xGD/90",[1]Table2!$B$1:$Z$1,0),0)-VLOOKUP(MN8,[1]Table2!$B$1:$Z$21,MATCH("xGD/90",[1]Table2!$B$1:$Z$1,0),0),"")</f>
        <v/>
      </c>
      <c r="MO54" s="41" t="str">
        <f>IFERROR(VLOOKUP($B8,[1]Table2!$B$1:$Z$21,MATCH("xGD/90",[1]Table2!$B$1:$Z$1,0),0)-VLOOKUP(MO8,[1]Table2!$B$1:$Z$21,MATCH("xGD/90",[1]Table2!$B$1:$Z$1,0),0),"")</f>
        <v/>
      </c>
      <c r="MP54" s="41" t="str">
        <f>IFERROR(VLOOKUP($B8,[1]Table2!$B$1:$Z$21,MATCH("xGD/90",[1]Table2!$B$1:$Z$1,0),0)-VLOOKUP(MP8,[1]Table2!$B$1:$Z$21,MATCH("xGD/90",[1]Table2!$B$1:$Z$1,0),0),"")</f>
        <v/>
      </c>
      <c r="MQ54" s="41" t="str">
        <f>IFERROR(VLOOKUP($B8,[1]Table2!$B$1:$Z$21,MATCH("xGD/90",[1]Table2!$B$1:$Z$1,0),0)-VLOOKUP(MQ8,[1]Table2!$B$1:$Z$21,MATCH("xGD/90",[1]Table2!$B$1:$Z$1,0),0),"")</f>
        <v/>
      </c>
      <c r="MR54" s="41" t="str">
        <f>IFERROR(VLOOKUP($B8,[1]Table2!$B$1:$Z$21,MATCH("xGD/90",[1]Table2!$B$1:$Z$1,0),0)-VLOOKUP(MR8,[1]Table2!$B$1:$Z$21,MATCH("xGD/90",[1]Table2!$B$1:$Z$1,0),0),"")</f>
        <v/>
      </c>
      <c r="MS54" s="41" t="str">
        <f>IFERROR(VLOOKUP($B8,[1]Table2!$B$1:$Z$21,MATCH("xGD/90",[1]Table2!$B$1:$Z$1,0),0)-VLOOKUP(MS8,[1]Table2!$B$1:$Z$21,MATCH("xGD/90",[1]Table2!$B$1:$Z$1,0),0),"")</f>
        <v/>
      </c>
      <c r="MT54" s="41" t="str">
        <f>IFERROR(VLOOKUP($B8,[1]Table2!$B$1:$Z$21,MATCH("xGD/90",[1]Table2!$B$1:$Z$1,0),0)-VLOOKUP(MT8,[1]Table2!$B$1:$Z$21,MATCH("xGD/90",[1]Table2!$B$1:$Z$1,0),0),"")</f>
        <v/>
      </c>
      <c r="MU54" s="41" t="str">
        <f>IFERROR(VLOOKUP($B8,[1]Table2!$B$1:$Z$21,MATCH("xGD/90",[1]Table2!$B$1:$Z$1,0),0)-VLOOKUP(MU8,[1]Table2!$B$1:$Z$21,MATCH("xGD/90",[1]Table2!$B$1:$Z$1,0),0),"")</f>
        <v/>
      </c>
      <c r="MV54" s="41" t="str">
        <f>IFERROR(VLOOKUP($B8,[1]Table2!$B$1:$Z$21,MATCH("xGD/90",[1]Table2!$B$1:$Z$1,0),0)-VLOOKUP(MV8,[1]Table2!$B$1:$Z$21,MATCH("xGD/90",[1]Table2!$B$1:$Z$1,0),0),"")</f>
        <v/>
      </c>
      <c r="MW54" s="41" t="str">
        <f>IFERROR(VLOOKUP($B8,[1]Table2!$B$1:$Z$21,MATCH("xGD/90",[1]Table2!$B$1:$Z$1,0),0)-VLOOKUP(MW8,[1]Table2!$B$1:$Z$21,MATCH("xGD/90",[1]Table2!$B$1:$Z$1,0),0),"")</f>
        <v/>
      </c>
      <c r="MX54" s="41" t="str">
        <f>IFERROR(VLOOKUP($B8,[1]Table2!$B$1:$Z$21,MATCH("xGD/90",[1]Table2!$B$1:$Z$1,0),0)-VLOOKUP(MX8,[1]Table2!$B$1:$Z$21,MATCH("xGD/90",[1]Table2!$B$1:$Z$1,0),0),"")</f>
        <v/>
      </c>
      <c r="MY54" s="41" t="str">
        <f>IFERROR(VLOOKUP($B8,[1]Table2!$B$1:$Z$21,MATCH("xGD/90",[1]Table2!$B$1:$Z$1,0),0)-VLOOKUP(MY8,[1]Table2!$B$1:$Z$21,MATCH("xGD/90",[1]Table2!$B$1:$Z$1,0),0),"")</f>
        <v/>
      </c>
      <c r="MZ54" s="41" t="str">
        <f>IFERROR(VLOOKUP($B8,[1]Table2!$B$1:$Z$21,MATCH("xGD/90",[1]Table2!$B$1:$Z$1,0),0)-VLOOKUP(MZ8,[1]Table2!$B$1:$Z$21,MATCH("xGD/90",[1]Table2!$B$1:$Z$1,0),0),"")</f>
        <v/>
      </c>
      <c r="NA54" s="41" t="str">
        <f>IFERROR(VLOOKUP($B8,[1]Table2!$B$1:$Z$21,MATCH("xGD/90",[1]Table2!$B$1:$Z$1,0),0)-VLOOKUP(NA8,[1]Table2!$B$1:$Z$21,MATCH("xGD/90",[1]Table2!$B$1:$Z$1,0),0),"")</f>
        <v/>
      </c>
      <c r="NB54" s="41" t="str">
        <f>IFERROR(VLOOKUP($B8,[1]Table2!$B$1:$Z$21,MATCH("xGD/90",[1]Table2!$B$1:$Z$1,0),0)-VLOOKUP(NB8,[1]Table2!$B$1:$Z$21,MATCH("xGD/90",[1]Table2!$B$1:$Z$1,0),0),"")</f>
        <v/>
      </c>
      <c r="NC54" s="41" t="str">
        <f>IFERROR(VLOOKUP($B8,[1]Table2!$B$1:$Z$21,MATCH("xGD/90",[1]Table2!$B$1:$Z$1,0),0)-VLOOKUP(NC8,[1]Table2!$B$1:$Z$21,MATCH("xGD/90",[1]Table2!$B$1:$Z$1,0),0),"")</f>
        <v/>
      </c>
      <c r="NE54" s="40">
        <f t="shared" si="1"/>
        <v>0.7</v>
      </c>
      <c r="NF54" s="41" t="str">
        <f>IFERROR(VLOOKUP($B8,[1]Table2!$B$1:$Z$21,MATCH("xGD/90",[1]Table2!$B$1:$Z$1,0),0)-VLOOKUP(NF8,[1]Table2!$B$1:$Z$21,MATCH("xGD/90",[1]Table2!$B$1:$Z$1,0),0),"")</f>
        <v/>
      </c>
      <c r="NG54" s="41" t="str">
        <f>IFERROR(VLOOKUP($B8,[1]Table2!$B$1:$Z$21,MATCH("xGD/90",[1]Table2!$B$1:$Z$1,0),0)-VLOOKUP(NG8,[1]Table2!$B$1:$Z$21,MATCH("xGD/90",[1]Table2!$B$1:$Z$1,0),0),"")</f>
        <v/>
      </c>
      <c r="NH54" s="41" t="str">
        <f>IFERROR(VLOOKUP($B8,[1]Table2!$B$1:$Z$21,MATCH("xGD/90",[1]Table2!$B$1:$Z$1,0),0)-VLOOKUP(NH8,[1]Table2!$B$1:$Z$21,MATCH("xGD/90",[1]Table2!$B$1:$Z$1,0),0),"")</f>
        <v/>
      </c>
      <c r="NI54" s="41" t="str">
        <f>IFERROR(VLOOKUP($B8,[1]Table2!$B$1:$Z$21,MATCH("xGD/90",[1]Table2!$B$1:$Z$1,0),0)-VLOOKUP(NI8,[1]Table2!$B$1:$Z$21,MATCH("xGD/90",[1]Table2!$B$1:$Z$1,0),0),"")</f>
        <v/>
      </c>
      <c r="NJ54" s="41" t="str">
        <f>IFERROR(VLOOKUP($B8,[1]Table2!$B$1:$Z$21,MATCH("xGD/90",[1]Table2!$B$1:$Z$1,0),0)-VLOOKUP(NJ8,[1]Table2!$B$1:$Z$21,MATCH("xGD/90",[1]Table2!$B$1:$Z$1,0),0),"")</f>
        <v/>
      </c>
    </row>
    <row r="55" spans="1:374" s="42" customFormat="1" ht="15.75" thickBot="1" x14ac:dyDescent="0.3">
      <c r="A55" s="39" t="s">
        <v>66</v>
      </c>
      <c r="B55" s="40">
        <f>VLOOKUP(A55,[1]Table!$B$1:$O$21,MATCH("xGD/90",[1]Table!$B$1:$O$1,0),0)</f>
        <v>0.01</v>
      </c>
      <c r="C55" s="41" t="str">
        <f>IFERROR(VLOOKUP($B9,[1]Table2!$B$1:$Z$21,MATCH("xGD/90",[1]Table2!$B$1:$Z$1,0),0)-VLOOKUP(C9,[1]Table2!$B$1:$Z$21,MATCH("xGD/90",[1]Table2!$B$1:$Z$1,0),0),"")</f>
        <v/>
      </c>
      <c r="D55" s="41" t="str">
        <f>IFERROR(VLOOKUP($B9,[1]Table2!$B$1:$Z$21,MATCH("xGD/90",[1]Table2!$B$1:$Z$1,0),0)-VLOOKUP(D9,[1]Table2!$B$1:$Z$21,MATCH("xGD/90",[1]Table2!$B$1:$Z$1,0),0),"")</f>
        <v/>
      </c>
      <c r="E55" s="41" t="str">
        <f>IFERROR(VLOOKUP($B9,[1]Table2!$B$1:$Z$21,MATCH("xGD/90",[1]Table2!$B$1:$Z$1,0),0)-VLOOKUP(E9,[1]Table2!$B$1:$Z$21,MATCH("xGD/90",[1]Table2!$B$1:$Z$1,0),0),"")</f>
        <v/>
      </c>
      <c r="F55" s="41" t="str">
        <f>IFERROR(VLOOKUP($B9,[1]Table2!$B$1:$Z$21,MATCH("xGD/90",[1]Table2!$B$1:$Z$1,0),0)-VLOOKUP(F9,[1]Table2!$B$1:$Z$21,MATCH("xGD/90",[1]Table2!$B$1:$Z$1,0),0),"")</f>
        <v/>
      </c>
      <c r="G55" s="41" t="str">
        <f>IFERROR(VLOOKUP($B9,[1]Table2!$B$1:$Z$21,MATCH("xGD/90",[1]Table2!$B$1:$Z$1,0),0)-VLOOKUP(G9,[1]Table2!$B$1:$Z$21,MATCH("xGD/90",[1]Table2!$B$1:$Z$1,0),0),"")</f>
        <v/>
      </c>
      <c r="H55" s="41">
        <f>IFERROR(VLOOKUP($B9,[1]Table2!$B$1:$Z$21,MATCH("xGD/90",[1]Table2!$B$1:$Z$1,0),0)-VLOOKUP(H9,[1]Table2!$B$1:$Z$21,MATCH("xGD/90",[1]Table2!$B$1:$Z$1,0),0),"")</f>
        <v>0.62</v>
      </c>
      <c r="I55" s="41" t="str">
        <f>IFERROR(VLOOKUP($B9,[1]Table2!$B$1:$Z$21,MATCH("xGD/90",[1]Table2!$B$1:$Z$1,0),0)-VLOOKUP(I9,[1]Table2!$B$1:$Z$21,MATCH("xGD/90",[1]Table2!$B$1:$Z$1,0),0),"")</f>
        <v/>
      </c>
      <c r="J55" s="41" t="str">
        <f>IFERROR(VLOOKUP($B9,[1]Table2!$B$1:$Z$21,MATCH("xGD/90",[1]Table2!$B$1:$Z$1,0),0)-VLOOKUP(J9,[1]Table2!$B$1:$Z$21,MATCH("xGD/90",[1]Table2!$B$1:$Z$1,0),0),"")</f>
        <v/>
      </c>
      <c r="K55" s="41" t="str">
        <f>IFERROR(VLOOKUP($B9,[1]Table2!$B$1:$Z$21,MATCH("xGD/90",[1]Table2!$B$1:$Z$1,0),0)-VLOOKUP(K9,[1]Table2!$B$1:$Z$21,MATCH("xGD/90",[1]Table2!$B$1:$Z$1,0),0),"")</f>
        <v/>
      </c>
      <c r="L55" s="41" t="str">
        <f>IFERROR(VLOOKUP($B9,[1]Table2!$B$1:$Z$21,MATCH("xGD/90",[1]Table2!$B$1:$Z$1,0),0)-VLOOKUP(L9,[1]Table2!$B$1:$Z$21,MATCH("xGD/90",[1]Table2!$B$1:$Z$1,0),0),"")</f>
        <v/>
      </c>
      <c r="M55" s="41" t="str">
        <f>IFERROR(VLOOKUP($B9,[1]Table2!$B$1:$Z$21,MATCH("xGD/90",[1]Table2!$B$1:$Z$1,0),0)-VLOOKUP(M9,[1]Table2!$B$1:$Z$21,MATCH("xGD/90",[1]Table2!$B$1:$Z$1,0),0),"")</f>
        <v/>
      </c>
      <c r="N55" s="41" t="str">
        <f>IFERROR(VLOOKUP($B9,[1]Table2!$B$1:$Z$21,MATCH("xGD/90",[1]Table2!$B$1:$Z$1,0),0)-VLOOKUP(N9,[1]Table2!$B$1:$Z$21,MATCH("xGD/90",[1]Table2!$B$1:$Z$1,0),0),"")</f>
        <v/>
      </c>
      <c r="O55" s="41" t="str">
        <f>IFERROR(VLOOKUP($B9,[1]Table2!$B$1:$Z$21,MATCH("xGD/90",[1]Table2!$B$1:$Z$1,0),0)-VLOOKUP(O9,[1]Table2!$B$1:$Z$21,MATCH("xGD/90",[1]Table2!$B$1:$Z$1,0),0),"")</f>
        <v/>
      </c>
      <c r="P55" s="41">
        <f>IFERROR(VLOOKUP($B9,[1]Table2!$B$1:$Z$21,MATCH("xGD/90",[1]Table2!$B$1:$Z$1,0),0)-VLOOKUP(P9,[1]Table2!$B$1:$Z$21,MATCH("xGD/90",[1]Table2!$B$1:$Z$1,0),0),"")</f>
        <v>-0.15</v>
      </c>
      <c r="Q55" s="41" t="str">
        <f>IFERROR(VLOOKUP($B9,[1]Table2!$B$1:$Z$21,MATCH("xGD/90",[1]Table2!$B$1:$Z$1,0),0)-VLOOKUP(Q9,[1]Table2!$B$1:$Z$21,MATCH("xGD/90",[1]Table2!$B$1:$Z$1,0),0),"")</f>
        <v/>
      </c>
      <c r="R55" s="41" t="str">
        <f>IFERROR(VLOOKUP($B9,[1]Table2!$B$1:$Z$21,MATCH("xGD/90",[1]Table2!$B$1:$Z$1,0),0)-VLOOKUP(R9,[1]Table2!$B$1:$Z$21,MATCH("xGD/90",[1]Table2!$B$1:$Z$1,0),0),"")</f>
        <v/>
      </c>
      <c r="S55" s="41" t="str">
        <f>IFERROR(VLOOKUP($B9,[1]Table2!$B$1:$Z$21,MATCH("xGD/90",[1]Table2!$B$1:$Z$1,0),0)-VLOOKUP(S9,[1]Table2!$B$1:$Z$21,MATCH("xGD/90",[1]Table2!$B$1:$Z$1,0),0),"")</f>
        <v/>
      </c>
      <c r="T55" s="41" t="str">
        <f>IFERROR(VLOOKUP($B9,[1]Table2!$B$1:$Z$21,MATCH("xGD/90",[1]Table2!$B$1:$Z$1,0),0)-VLOOKUP(T9,[1]Table2!$B$1:$Z$21,MATCH("xGD/90",[1]Table2!$B$1:$Z$1,0),0),"")</f>
        <v/>
      </c>
      <c r="U55" s="41" t="str">
        <f>IFERROR(VLOOKUP($B9,[1]Table2!$B$1:$Z$21,MATCH("xGD/90",[1]Table2!$B$1:$Z$1,0),0)-VLOOKUP(U9,[1]Table2!$B$1:$Z$21,MATCH("xGD/90",[1]Table2!$B$1:$Z$1,0),0),"")</f>
        <v/>
      </c>
      <c r="V55" s="41" t="str">
        <f>IFERROR(VLOOKUP($B9,[1]Table2!$B$1:$Z$21,MATCH("xGD/90",[1]Table2!$B$1:$Z$1,0),0)-VLOOKUP(V9,[1]Table2!$B$1:$Z$21,MATCH("xGD/90",[1]Table2!$B$1:$Z$1,0),0),"")</f>
        <v/>
      </c>
      <c r="W55" s="41">
        <f>IFERROR(VLOOKUP($B9,[1]Table2!$B$1:$Z$21,MATCH("xGD/90",[1]Table2!$B$1:$Z$1,0),0)-VLOOKUP(W9,[1]Table2!$B$1:$Z$21,MATCH("xGD/90",[1]Table2!$B$1:$Z$1,0),0),"")</f>
        <v>0.45</v>
      </c>
      <c r="X55" s="41" t="str">
        <f>IFERROR(VLOOKUP($B9,[1]Table2!$B$1:$Z$21,MATCH("xGD/90",[1]Table2!$B$1:$Z$1,0),0)-VLOOKUP(X9,[1]Table2!$B$1:$Z$21,MATCH("xGD/90",[1]Table2!$B$1:$Z$1,0),0),"")</f>
        <v/>
      </c>
      <c r="Y55" s="41" t="str">
        <f>IFERROR(VLOOKUP($B9,[1]Table2!$B$1:$Z$21,MATCH("xGD/90",[1]Table2!$B$1:$Z$1,0),0)-VLOOKUP(Y9,[1]Table2!$B$1:$Z$21,MATCH("xGD/90",[1]Table2!$B$1:$Z$1,0),0),"")</f>
        <v/>
      </c>
      <c r="Z55" s="41" t="str">
        <f>IFERROR(VLOOKUP($B9,[1]Table2!$B$1:$Z$21,MATCH("xGD/90",[1]Table2!$B$1:$Z$1,0),0)-VLOOKUP(Z9,[1]Table2!$B$1:$Z$21,MATCH("xGD/90",[1]Table2!$B$1:$Z$1,0),0),"")</f>
        <v/>
      </c>
      <c r="AA55" s="41" t="str">
        <f>IFERROR(VLOOKUP($B9,[1]Table2!$B$1:$Z$21,MATCH("xGD/90",[1]Table2!$B$1:$Z$1,0),0)-VLOOKUP(AA9,[1]Table2!$B$1:$Z$21,MATCH("xGD/90",[1]Table2!$B$1:$Z$1,0),0),"")</f>
        <v/>
      </c>
      <c r="AB55" s="41" t="str">
        <f>IFERROR(VLOOKUP($B9,[1]Table2!$B$1:$Z$21,MATCH("xGD/90",[1]Table2!$B$1:$Z$1,0),0)-VLOOKUP(AB9,[1]Table2!$B$1:$Z$21,MATCH("xGD/90",[1]Table2!$B$1:$Z$1,0),0),"")</f>
        <v/>
      </c>
      <c r="AC55" s="41">
        <f>IFERROR(VLOOKUP($B9,[1]Table2!$B$1:$Z$21,MATCH("xGD/90",[1]Table2!$B$1:$Z$1,0),0)-VLOOKUP(AC9,[1]Table2!$B$1:$Z$21,MATCH("xGD/90",[1]Table2!$B$1:$Z$1,0),0),"")</f>
        <v>0.36</v>
      </c>
      <c r="AD55" s="41" t="str">
        <f>IFERROR(VLOOKUP($B9,[1]Table2!$B$1:$Z$21,MATCH("xGD/90",[1]Table2!$B$1:$Z$1,0),0)-VLOOKUP(AD9,[1]Table2!$B$1:$Z$21,MATCH("xGD/90",[1]Table2!$B$1:$Z$1,0),0),"")</f>
        <v/>
      </c>
      <c r="AE55" s="41" t="str">
        <f>IFERROR(VLOOKUP($B9,[1]Table2!$B$1:$Z$21,MATCH("xGD/90",[1]Table2!$B$1:$Z$1,0),0)-VLOOKUP(AE9,[1]Table2!$B$1:$Z$21,MATCH("xGD/90",[1]Table2!$B$1:$Z$1,0),0),"")</f>
        <v/>
      </c>
      <c r="AF55" s="41">
        <f>IFERROR(VLOOKUP($B9,[1]Table2!$B$1:$Z$21,MATCH("xGD/90",[1]Table2!$B$1:$Z$1,0),0)-VLOOKUP(AF9,[1]Table2!$B$1:$Z$21,MATCH("xGD/90",[1]Table2!$B$1:$Z$1,0),0),"")</f>
        <v>0.5</v>
      </c>
      <c r="AG55" s="41" t="str">
        <f>IFERROR(VLOOKUP($B9,[1]Table2!$B$1:$Z$21,MATCH("xGD/90",[1]Table2!$B$1:$Z$1,0),0)-VLOOKUP(AG9,[1]Table2!$B$1:$Z$21,MATCH("xGD/90",[1]Table2!$B$1:$Z$1,0),0),"")</f>
        <v/>
      </c>
      <c r="AH55" s="41" t="str">
        <f>IFERROR(VLOOKUP($B9,[1]Table2!$B$1:$Z$21,MATCH("xGD/90",[1]Table2!$B$1:$Z$1,0),0)-VLOOKUP(AH9,[1]Table2!$B$1:$Z$21,MATCH("xGD/90",[1]Table2!$B$1:$Z$1,0),0),"")</f>
        <v/>
      </c>
      <c r="AI55" s="41" t="str">
        <f>IFERROR(VLOOKUP($B9,[1]Table2!$B$1:$Z$21,MATCH("xGD/90",[1]Table2!$B$1:$Z$1,0),0)-VLOOKUP(AI9,[1]Table2!$B$1:$Z$21,MATCH("xGD/90",[1]Table2!$B$1:$Z$1,0),0),"")</f>
        <v/>
      </c>
      <c r="AJ55" s="41">
        <f>IFERROR(VLOOKUP($B9,[1]Table2!$B$1:$Z$21,MATCH("xGD/90",[1]Table2!$B$1:$Z$1,0),0)-VLOOKUP(AJ9,[1]Table2!$B$1:$Z$21,MATCH("xGD/90",[1]Table2!$B$1:$Z$1,0),0),"")</f>
        <v>-0.04</v>
      </c>
      <c r="AK55" s="41" t="str">
        <f>IFERROR(VLOOKUP($B9,[1]Table2!$B$1:$Z$21,MATCH("xGD/90",[1]Table2!$B$1:$Z$1,0),0)-VLOOKUP(AK9,[1]Table2!$B$1:$Z$21,MATCH("xGD/90",[1]Table2!$B$1:$Z$1,0),0),"")</f>
        <v/>
      </c>
      <c r="AL55" s="41" t="str">
        <f>IFERROR(VLOOKUP($B9,[1]Table2!$B$1:$Z$21,MATCH("xGD/90",[1]Table2!$B$1:$Z$1,0),0)-VLOOKUP(AL9,[1]Table2!$B$1:$Z$21,MATCH("xGD/90",[1]Table2!$B$1:$Z$1,0),0),"")</f>
        <v/>
      </c>
      <c r="AM55" s="41" t="str">
        <f>IFERROR(VLOOKUP($B9,[1]Table2!$B$1:$Z$21,MATCH("xGD/90",[1]Table2!$B$1:$Z$1,0),0)-VLOOKUP(AM9,[1]Table2!$B$1:$Z$21,MATCH("xGD/90",[1]Table2!$B$1:$Z$1,0),0),"")</f>
        <v/>
      </c>
      <c r="AN55" s="41" t="str">
        <f>IFERROR(VLOOKUP($B9,[1]Table2!$B$1:$Z$21,MATCH("xGD/90",[1]Table2!$B$1:$Z$1,0),0)-VLOOKUP(AN9,[1]Table2!$B$1:$Z$21,MATCH("xGD/90",[1]Table2!$B$1:$Z$1,0),0),"")</f>
        <v/>
      </c>
      <c r="AO55" s="41" t="str">
        <f>IFERROR(VLOOKUP($B9,[1]Table2!$B$1:$Z$21,MATCH("xGD/90",[1]Table2!$B$1:$Z$1,0),0)-VLOOKUP(AO9,[1]Table2!$B$1:$Z$21,MATCH("xGD/90",[1]Table2!$B$1:$Z$1,0),0),"")</f>
        <v/>
      </c>
      <c r="AP55" s="41" t="str">
        <f>IFERROR(VLOOKUP($B9,[1]Table2!$B$1:$Z$21,MATCH("xGD/90",[1]Table2!$B$1:$Z$1,0),0)-VLOOKUP(AP9,[1]Table2!$B$1:$Z$21,MATCH("xGD/90",[1]Table2!$B$1:$Z$1,0),0),"")</f>
        <v/>
      </c>
      <c r="AQ55" s="41" t="str">
        <f>IFERROR(VLOOKUP($B9,[1]Table2!$B$1:$Z$21,MATCH("xGD/90",[1]Table2!$B$1:$Z$1,0),0)-VLOOKUP(AQ9,[1]Table2!$B$1:$Z$21,MATCH("xGD/90",[1]Table2!$B$1:$Z$1,0),0),"")</f>
        <v/>
      </c>
      <c r="AR55" s="41" t="str">
        <f>IFERROR(VLOOKUP($B9,[1]Table2!$B$1:$Z$21,MATCH("xGD/90",[1]Table2!$B$1:$Z$1,0),0)-VLOOKUP(AR9,[1]Table2!$B$1:$Z$21,MATCH("xGD/90",[1]Table2!$B$1:$Z$1,0),0),"")</f>
        <v/>
      </c>
      <c r="AS55" s="41" t="str">
        <f>IFERROR(VLOOKUP($B9,[1]Table2!$B$1:$Z$21,MATCH("xGD/90",[1]Table2!$B$1:$Z$1,0),0)-VLOOKUP(AS9,[1]Table2!$B$1:$Z$21,MATCH("xGD/90",[1]Table2!$B$1:$Z$1,0),0),"")</f>
        <v/>
      </c>
      <c r="AT55" s="41" t="str">
        <f>IFERROR(VLOOKUP($B9,[1]Table2!$B$1:$Z$21,MATCH("xGD/90",[1]Table2!$B$1:$Z$1,0),0)-VLOOKUP(AT9,[1]Table2!$B$1:$Z$21,MATCH("xGD/90",[1]Table2!$B$1:$Z$1,0),0),"")</f>
        <v/>
      </c>
      <c r="AU55" s="41" t="str">
        <f>IFERROR(VLOOKUP($B9,[1]Table2!$B$1:$Z$21,MATCH("xGD/90",[1]Table2!$B$1:$Z$1,0),0)-VLOOKUP(AU9,[1]Table2!$B$1:$Z$21,MATCH("xGD/90",[1]Table2!$B$1:$Z$1,0),0),"")</f>
        <v/>
      </c>
      <c r="AV55" s="41" t="str">
        <f>IFERROR(VLOOKUP($B9,[1]Table2!$B$1:$Z$21,MATCH("xGD/90",[1]Table2!$B$1:$Z$1,0),0)-VLOOKUP(AV9,[1]Table2!$B$1:$Z$21,MATCH("xGD/90",[1]Table2!$B$1:$Z$1,0),0),"")</f>
        <v/>
      </c>
      <c r="AW55" s="41" t="str">
        <f>IFERROR(VLOOKUP($B9,[1]Table2!$B$1:$Z$21,MATCH("xGD/90",[1]Table2!$B$1:$Z$1,0),0)-VLOOKUP(AW9,[1]Table2!$B$1:$Z$21,MATCH("xGD/90",[1]Table2!$B$1:$Z$1,0),0),"")</f>
        <v/>
      </c>
      <c r="AX55" s="41" t="str">
        <f>IFERROR(VLOOKUP($B9,[1]Table2!$B$1:$Z$21,MATCH("xGD/90",[1]Table2!$B$1:$Z$1,0),0)-VLOOKUP(AX9,[1]Table2!$B$1:$Z$21,MATCH("xGD/90",[1]Table2!$B$1:$Z$1,0),0),"")</f>
        <v/>
      </c>
      <c r="AY55" s="41" t="str">
        <f>IFERROR(VLOOKUP($B9,[1]Table2!$B$1:$Z$21,MATCH("xGD/90",[1]Table2!$B$1:$Z$1,0),0)-VLOOKUP(AY9,[1]Table2!$B$1:$Z$21,MATCH("xGD/90",[1]Table2!$B$1:$Z$1,0),0),"")</f>
        <v/>
      </c>
      <c r="AZ55" s="41" t="str">
        <f>IFERROR(VLOOKUP($B9,[1]Table2!$B$1:$Z$21,MATCH("xGD/90",[1]Table2!$B$1:$Z$1,0),0)-VLOOKUP(AZ9,[1]Table2!$B$1:$Z$21,MATCH("xGD/90",[1]Table2!$B$1:$Z$1,0),0),"")</f>
        <v/>
      </c>
      <c r="BA55" s="41" t="str">
        <f>IFERROR(VLOOKUP($B9,[1]Table2!$B$1:$Z$21,MATCH("xGD/90",[1]Table2!$B$1:$Z$1,0),0)-VLOOKUP(BA9,[1]Table2!$B$1:$Z$21,MATCH("xGD/90",[1]Table2!$B$1:$Z$1,0),0),"")</f>
        <v/>
      </c>
      <c r="BB55" s="41" t="str">
        <f>IFERROR(VLOOKUP($B9,[1]Table2!$B$1:$Z$21,MATCH("xGD/90",[1]Table2!$B$1:$Z$1,0),0)-VLOOKUP(BB9,[1]Table2!$B$1:$Z$21,MATCH("xGD/90",[1]Table2!$B$1:$Z$1,0),0),"")</f>
        <v/>
      </c>
      <c r="BC55" s="41" t="str">
        <f>IFERROR(VLOOKUP($B9,[1]Table2!$B$1:$Z$21,MATCH("xGD/90",[1]Table2!$B$1:$Z$1,0),0)-VLOOKUP(BC9,[1]Table2!$B$1:$Z$21,MATCH("xGD/90",[1]Table2!$B$1:$Z$1,0),0),"")</f>
        <v/>
      </c>
      <c r="BD55" s="41" t="str">
        <f>IFERROR(VLOOKUP($B9,[1]Table2!$B$1:$Z$21,MATCH("xGD/90",[1]Table2!$B$1:$Z$1,0),0)-VLOOKUP(BD9,[1]Table2!$B$1:$Z$21,MATCH("xGD/90",[1]Table2!$B$1:$Z$1,0),0),"")</f>
        <v/>
      </c>
      <c r="BE55" s="41" t="str">
        <f>IFERROR(VLOOKUP($B9,[1]Table2!$B$1:$Z$21,MATCH("xGD/90",[1]Table2!$B$1:$Z$1,0),0)-VLOOKUP(BE9,[1]Table2!$B$1:$Z$21,MATCH("xGD/90",[1]Table2!$B$1:$Z$1,0),0),"")</f>
        <v/>
      </c>
      <c r="BF55" s="41" t="str">
        <f>IFERROR(VLOOKUP($B9,[1]Table2!$B$1:$Z$21,MATCH("xGD/90",[1]Table2!$B$1:$Z$1,0),0)-VLOOKUP(BF9,[1]Table2!$B$1:$Z$21,MATCH("xGD/90",[1]Table2!$B$1:$Z$1,0),0),"")</f>
        <v/>
      </c>
      <c r="BG55" s="41" t="str">
        <f>IFERROR(VLOOKUP($B9,[1]Table2!$B$1:$Z$21,MATCH("xGD/90",[1]Table2!$B$1:$Z$1,0),0)-VLOOKUP(BG9,[1]Table2!$B$1:$Z$21,MATCH("xGD/90",[1]Table2!$B$1:$Z$1,0),0),"")</f>
        <v/>
      </c>
      <c r="BH55" s="41" t="str">
        <f>IFERROR(VLOOKUP($B9,[1]Table2!$B$1:$Z$21,MATCH("xGD/90",[1]Table2!$B$1:$Z$1,0),0)-VLOOKUP(BH9,[1]Table2!$B$1:$Z$21,MATCH("xGD/90",[1]Table2!$B$1:$Z$1,0),0),"")</f>
        <v/>
      </c>
      <c r="BI55" s="41" t="str">
        <f>IFERROR(VLOOKUP($B9,[1]Table2!$B$1:$Z$21,MATCH("xGD/90",[1]Table2!$B$1:$Z$1,0),0)-VLOOKUP(BI9,[1]Table2!$B$1:$Z$21,MATCH("xGD/90",[1]Table2!$B$1:$Z$1,0),0),"")</f>
        <v/>
      </c>
      <c r="BJ55" s="41" t="str">
        <f>IFERROR(VLOOKUP($B9,[1]Table2!$B$1:$Z$21,MATCH("xGD/90",[1]Table2!$B$1:$Z$1,0),0)-VLOOKUP(BJ9,[1]Table2!$B$1:$Z$21,MATCH("xGD/90",[1]Table2!$B$1:$Z$1,0),0),"")</f>
        <v/>
      </c>
      <c r="BK55" s="41" t="str">
        <f>IFERROR(VLOOKUP($B9,[1]Table2!$B$1:$Z$21,MATCH("xGD/90",[1]Table2!$B$1:$Z$1,0),0)-VLOOKUP(BK9,[1]Table2!$B$1:$Z$21,MATCH("xGD/90",[1]Table2!$B$1:$Z$1,0),0),"")</f>
        <v/>
      </c>
      <c r="BL55" s="41">
        <f>IFERROR(VLOOKUP($B9,[1]Table2!$B$1:$Z$21,MATCH("xGD/90",[1]Table2!$B$1:$Z$1,0),0)-VLOOKUP(BL9,[1]Table2!$B$1:$Z$21,MATCH("xGD/90",[1]Table2!$B$1:$Z$1,0),0),"")</f>
        <v>0.33</v>
      </c>
      <c r="BM55" s="41" t="str">
        <f>IFERROR(VLOOKUP($B9,[1]Table2!$B$1:$Z$21,MATCH("xGD/90",[1]Table2!$B$1:$Z$1,0),0)-VLOOKUP(BM9,[1]Table2!$B$1:$Z$21,MATCH("xGD/90",[1]Table2!$B$1:$Z$1,0),0),"")</f>
        <v/>
      </c>
      <c r="BN55" s="41" t="str">
        <f>IFERROR(VLOOKUP($B9,[1]Table2!$B$1:$Z$21,MATCH("xGD/90",[1]Table2!$B$1:$Z$1,0),0)-VLOOKUP(BN9,[1]Table2!$B$1:$Z$21,MATCH("xGD/90",[1]Table2!$B$1:$Z$1,0),0),"")</f>
        <v/>
      </c>
      <c r="BO55" s="41" t="str">
        <f>IFERROR(VLOOKUP($B9,[1]Table2!$B$1:$Z$21,MATCH("xGD/90",[1]Table2!$B$1:$Z$1,0),0)-VLOOKUP(BO9,[1]Table2!$B$1:$Z$21,MATCH("xGD/90",[1]Table2!$B$1:$Z$1,0),0),"")</f>
        <v/>
      </c>
      <c r="BP55" s="41" t="str">
        <f>IFERROR(VLOOKUP($B9,[1]Table2!$B$1:$Z$21,MATCH("xGD/90",[1]Table2!$B$1:$Z$1,0),0)-VLOOKUP(BP9,[1]Table2!$B$1:$Z$21,MATCH("xGD/90",[1]Table2!$B$1:$Z$1,0),0),"")</f>
        <v/>
      </c>
      <c r="BQ55" s="41" t="str">
        <f>IFERROR(VLOOKUP($B9,[1]Table2!$B$1:$Z$21,MATCH("xGD/90",[1]Table2!$B$1:$Z$1,0),0)-VLOOKUP(BQ9,[1]Table2!$B$1:$Z$21,MATCH("xGD/90",[1]Table2!$B$1:$Z$1,0),0),"")</f>
        <v/>
      </c>
      <c r="BR55" s="41" t="str">
        <f>IFERROR(VLOOKUP($B9,[1]Table2!$B$1:$Z$21,MATCH("xGD/90",[1]Table2!$B$1:$Z$1,0),0)-VLOOKUP(BR9,[1]Table2!$B$1:$Z$21,MATCH("xGD/90",[1]Table2!$B$1:$Z$1,0),0),"")</f>
        <v/>
      </c>
      <c r="BS55" s="41">
        <f>IFERROR(VLOOKUP($B9,[1]Table2!$B$1:$Z$21,MATCH("xGD/90",[1]Table2!$B$1:$Z$1,0),0)-VLOOKUP(BS9,[1]Table2!$B$1:$Z$21,MATCH("xGD/90",[1]Table2!$B$1:$Z$1,0),0),"")</f>
        <v>0.47000000000000003</v>
      </c>
      <c r="BT55" s="41" t="str">
        <f>IFERROR(VLOOKUP($B9,[1]Table2!$B$1:$Z$21,MATCH("xGD/90",[1]Table2!$B$1:$Z$1,0),0)-VLOOKUP(BT9,[1]Table2!$B$1:$Z$21,MATCH("xGD/90",[1]Table2!$B$1:$Z$1,0),0),"")</f>
        <v/>
      </c>
      <c r="BU55" s="41" t="str">
        <f>IFERROR(VLOOKUP($B9,[1]Table2!$B$1:$Z$21,MATCH("xGD/90",[1]Table2!$B$1:$Z$1,0),0)-VLOOKUP(BU9,[1]Table2!$B$1:$Z$21,MATCH("xGD/90",[1]Table2!$B$1:$Z$1,0),0),"")</f>
        <v/>
      </c>
      <c r="BV55" s="41" t="str">
        <f>IFERROR(VLOOKUP($B9,[1]Table2!$B$1:$Z$21,MATCH("xGD/90",[1]Table2!$B$1:$Z$1,0),0)-VLOOKUP(BV9,[1]Table2!$B$1:$Z$21,MATCH("xGD/90",[1]Table2!$B$1:$Z$1,0),0),"")</f>
        <v/>
      </c>
      <c r="BW55" s="41" t="str">
        <f>IFERROR(VLOOKUP($B9,[1]Table2!$B$1:$Z$21,MATCH("xGD/90",[1]Table2!$B$1:$Z$1,0),0)-VLOOKUP(BW9,[1]Table2!$B$1:$Z$21,MATCH("xGD/90",[1]Table2!$B$1:$Z$1,0),0),"")</f>
        <v/>
      </c>
      <c r="BX55" s="41" t="str">
        <f>IFERROR(VLOOKUP($B9,[1]Table2!$B$1:$Z$21,MATCH("xGD/90",[1]Table2!$B$1:$Z$1,0),0)-VLOOKUP(BX9,[1]Table2!$B$1:$Z$21,MATCH("xGD/90",[1]Table2!$B$1:$Z$1,0),0),"")</f>
        <v/>
      </c>
      <c r="BY55" s="41" t="str">
        <f>IFERROR(VLOOKUP($B9,[1]Table2!$B$1:$Z$21,MATCH("xGD/90",[1]Table2!$B$1:$Z$1,0),0)-VLOOKUP(BY9,[1]Table2!$B$1:$Z$21,MATCH("xGD/90",[1]Table2!$B$1:$Z$1,0),0),"")</f>
        <v/>
      </c>
      <c r="BZ55" s="41" t="str">
        <f>IFERROR(VLOOKUP($B9,[1]Table2!$B$1:$Z$21,MATCH("xGD/90",[1]Table2!$B$1:$Z$1,0),0)-VLOOKUP(BZ9,[1]Table2!$B$1:$Z$21,MATCH("xGD/90",[1]Table2!$B$1:$Z$1,0),0),"")</f>
        <v/>
      </c>
      <c r="CA55" s="41">
        <f>IFERROR(VLOOKUP($B9,[1]Table2!$B$1:$Z$21,MATCH("xGD/90",[1]Table2!$B$1:$Z$1,0),0)-VLOOKUP(CA9,[1]Table2!$B$1:$Z$21,MATCH("xGD/90",[1]Table2!$B$1:$Z$1,0),0),"")</f>
        <v>0.17</v>
      </c>
      <c r="CB55" s="41" t="str">
        <f>IFERROR(VLOOKUP($B9,[1]Table2!$B$1:$Z$21,MATCH("xGD/90",[1]Table2!$B$1:$Z$1,0),0)-VLOOKUP(CB9,[1]Table2!$B$1:$Z$21,MATCH("xGD/90",[1]Table2!$B$1:$Z$1,0),0),"")</f>
        <v/>
      </c>
      <c r="CC55" s="41" t="str">
        <f>IFERROR(VLOOKUP($B9,[1]Table2!$B$1:$Z$21,MATCH("xGD/90",[1]Table2!$B$1:$Z$1,0),0)-VLOOKUP(CC9,[1]Table2!$B$1:$Z$21,MATCH("xGD/90",[1]Table2!$B$1:$Z$1,0),0),"")</f>
        <v/>
      </c>
      <c r="CD55" s="41">
        <f>IFERROR(VLOOKUP($B9,[1]Table2!$B$1:$Z$21,MATCH("xGD/90",[1]Table2!$B$1:$Z$1,0),0)-VLOOKUP(CD9,[1]Table2!$B$1:$Z$21,MATCH("xGD/90",[1]Table2!$B$1:$Z$1,0),0),"")</f>
        <v>-0.16999999999999998</v>
      </c>
      <c r="CE55" s="41" t="str">
        <f>IFERROR(VLOOKUP($B9,[1]Table2!$B$1:$Z$21,MATCH("xGD/90",[1]Table2!$B$1:$Z$1,0),0)-VLOOKUP(CE9,[1]Table2!$B$1:$Z$21,MATCH("xGD/90",[1]Table2!$B$1:$Z$1,0),0),"")</f>
        <v/>
      </c>
      <c r="CF55" s="41" t="str">
        <f>IFERROR(VLOOKUP($B9,[1]Table2!$B$1:$Z$21,MATCH("xGD/90",[1]Table2!$B$1:$Z$1,0),0)-VLOOKUP(CF9,[1]Table2!$B$1:$Z$21,MATCH("xGD/90",[1]Table2!$B$1:$Z$1,0),0),"")</f>
        <v/>
      </c>
      <c r="CG55" s="41">
        <f>IFERROR(VLOOKUP($B9,[1]Table2!$B$1:$Z$21,MATCH("xGD/90",[1]Table2!$B$1:$Z$1,0),0)-VLOOKUP(CG9,[1]Table2!$B$1:$Z$21,MATCH("xGD/90",[1]Table2!$B$1:$Z$1,0),0),"")</f>
        <v>-0.33999999999999997</v>
      </c>
      <c r="CH55" s="41" t="str">
        <f>IFERROR(VLOOKUP($B9,[1]Table2!$B$1:$Z$21,MATCH("xGD/90",[1]Table2!$B$1:$Z$1,0),0)-VLOOKUP(CH9,[1]Table2!$B$1:$Z$21,MATCH("xGD/90",[1]Table2!$B$1:$Z$1,0),0),"")</f>
        <v/>
      </c>
      <c r="CI55" s="41" t="str">
        <f>IFERROR(VLOOKUP($B9,[1]Table2!$B$1:$Z$21,MATCH("xGD/90",[1]Table2!$B$1:$Z$1,0),0)-VLOOKUP(CI9,[1]Table2!$B$1:$Z$21,MATCH("xGD/90",[1]Table2!$B$1:$Z$1,0),0),"")</f>
        <v/>
      </c>
      <c r="CJ55" s="41" t="str">
        <f>IFERROR(VLOOKUP($B9,[1]Table2!$B$1:$Z$21,MATCH("xGD/90",[1]Table2!$B$1:$Z$1,0),0)-VLOOKUP(CJ9,[1]Table2!$B$1:$Z$21,MATCH("xGD/90",[1]Table2!$B$1:$Z$1,0),0),"")</f>
        <v/>
      </c>
      <c r="CK55" s="41" t="str">
        <f>IFERROR(VLOOKUP($B9,[1]Table2!$B$1:$Z$21,MATCH("xGD/90",[1]Table2!$B$1:$Z$1,0),0)-VLOOKUP(CK9,[1]Table2!$B$1:$Z$21,MATCH("xGD/90",[1]Table2!$B$1:$Z$1,0),0),"")</f>
        <v/>
      </c>
      <c r="CL55" s="41" t="str">
        <f>IFERROR(VLOOKUP($B9,[1]Table2!$B$1:$Z$21,MATCH("xGD/90",[1]Table2!$B$1:$Z$1,0),0)-VLOOKUP(CL9,[1]Table2!$B$1:$Z$21,MATCH("xGD/90",[1]Table2!$B$1:$Z$1,0),0),"")</f>
        <v/>
      </c>
      <c r="CM55" s="41" t="str">
        <f>IFERROR(VLOOKUP($B9,[1]Table2!$B$1:$Z$21,MATCH("xGD/90",[1]Table2!$B$1:$Z$1,0),0)-VLOOKUP(CM9,[1]Table2!$B$1:$Z$21,MATCH("xGD/90",[1]Table2!$B$1:$Z$1,0),0),"")</f>
        <v/>
      </c>
      <c r="CN55" s="41">
        <f>IFERROR(VLOOKUP($B9,[1]Table2!$B$1:$Z$21,MATCH("xGD/90",[1]Table2!$B$1:$Z$1,0),0)-VLOOKUP(CN9,[1]Table2!$B$1:$Z$21,MATCH("xGD/90",[1]Table2!$B$1:$Z$1,0),0),"")</f>
        <v>-0.69</v>
      </c>
      <c r="CO55" s="41" t="str">
        <f>IFERROR(VLOOKUP($B9,[1]Table2!$B$1:$Z$21,MATCH("xGD/90",[1]Table2!$B$1:$Z$1,0),0)-VLOOKUP(CO9,[1]Table2!$B$1:$Z$21,MATCH("xGD/90",[1]Table2!$B$1:$Z$1,0),0),"")</f>
        <v/>
      </c>
      <c r="CP55" s="41" t="str">
        <f>IFERROR(VLOOKUP($B9,[1]Table2!$B$1:$Z$21,MATCH("xGD/90",[1]Table2!$B$1:$Z$1,0),0)-VLOOKUP(CP9,[1]Table2!$B$1:$Z$21,MATCH("xGD/90",[1]Table2!$B$1:$Z$1,0),0),"")</f>
        <v/>
      </c>
      <c r="CQ55" s="41" t="str">
        <f>IFERROR(VLOOKUP($B9,[1]Table2!$B$1:$Z$21,MATCH("xGD/90",[1]Table2!$B$1:$Z$1,0),0)-VLOOKUP(CQ9,[1]Table2!$B$1:$Z$21,MATCH("xGD/90",[1]Table2!$B$1:$Z$1,0),0),"")</f>
        <v/>
      </c>
      <c r="CR55" s="41" t="str">
        <f>IFERROR(VLOOKUP($B9,[1]Table2!$B$1:$Z$21,MATCH("xGD/90",[1]Table2!$B$1:$Z$1,0),0)-VLOOKUP(CR9,[1]Table2!$B$1:$Z$21,MATCH("xGD/90",[1]Table2!$B$1:$Z$1,0),0),"")</f>
        <v/>
      </c>
      <c r="CS55" s="41" t="str">
        <f>IFERROR(VLOOKUP($B9,[1]Table2!$B$1:$Z$21,MATCH("xGD/90",[1]Table2!$B$1:$Z$1,0),0)-VLOOKUP(CS9,[1]Table2!$B$1:$Z$21,MATCH("xGD/90",[1]Table2!$B$1:$Z$1,0),0),"")</f>
        <v/>
      </c>
      <c r="CT55" s="41" t="str">
        <f>IFERROR(VLOOKUP($B9,[1]Table2!$B$1:$Z$21,MATCH("xGD/90",[1]Table2!$B$1:$Z$1,0),0)-VLOOKUP(CT9,[1]Table2!$B$1:$Z$21,MATCH("xGD/90",[1]Table2!$B$1:$Z$1,0),0),"")</f>
        <v/>
      </c>
      <c r="CU55" s="41" t="str">
        <f>IFERROR(VLOOKUP($B9,[1]Table2!$B$1:$Z$21,MATCH("xGD/90",[1]Table2!$B$1:$Z$1,0),0)-VLOOKUP(CU9,[1]Table2!$B$1:$Z$21,MATCH("xGD/90",[1]Table2!$B$1:$Z$1,0),0),"")</f>
        <v/>
      </c>
      <c r="CV55" s="41">
        <f>IFERROR(VLOOKUP($B9,[1]Table2!$B$1:$Z$21,MATCH("xGD/90",[1]Table2!$B$1:$Z$1,0),0)-VLOOKUP(CV9,[1]Table2!$B$1:$Z$21,MATCH("xGD/90",[1]Table2!$B$1:$Z$1,0),0),"")</f>
        <v>-0.91</v>
      </c>
      <c r="CW55" s="41" t="str">
        <f>IFERROR(VLOOKUP($B9,[1]Table2!$B$1:$Z$21,MATCH("xGD/90",[1]Table2!$B$1:$Z$1,0),0)-VLOOKUP(CW9,[1]Table2!$B$1:$Z$21,MATCH("xGD/90",[1]Table2!$B$1:$Z$1,0),0),"")</f>
        <v/>
      </c>
      <c r="CX55" s="41" t="str">
        <f>IFERROR(VLOOKUP($B9,[1]Table2!$B$1:$Z$21,MATCH("xGD/90",[1]Table2!$B$1:$Z$1,0),0)-VLOOKUP(CX9,[1]Table2!$B$1:$Z$21,MATCH("xGD/90",[1]Table2!$B$1:$Z$1,0),0),"")</f>
        <v/>
      </c>
      <c r="CY55" s="41" t="str">
        <f>IFERROR(VLOOKUP($B9,[1]Table2!$B$1:$Z$21,MATCH("xGD/90",[1]Table2!$B$1:$Z$1,0),0)-VLOOKUP(CY9,[1]Table2!$B$1:$Z$21,MATCH("xGD/90",[1]Table2!$B$1:$Z$1,0),0),"")</f>
        <v/>
      </c>
      <c r="CZ55" s="41" t="str">
        <f>IFERROR(VLOOKUP($B9,[1]Table2!$B$1:$Z$21,MATCH("xGD/90",[1]Table2!$B$1:$Z$1,0),0)-VLOOKUP(CZ9,[1]Table2!$B$1:$Z$21,MATCH("xGD/90",[1]Table2!$B$1:$Z$1,0),0),"")</f>
        <v/>
      </c>
      <c r="DA55" s="41" t="str">
        <f>IFERROR(VLOOKUP($B9,[1]Table2!$B$1:$Z$21,MATCH("xGD/90",[1]Table2!$B$1:$Z$1,0),0)-VLOOKUP(DA9,[1]Table2!$B$1:$Z$21,MATCH("xGD/90",[1]Table2!$B$1:$Z$1,0),0),"")</f>
        <v/>
      </c>
      <c r="DB55" s="41">
        <f>IFERROR(VLOOKUP($B9,[1]Table2!$B$1:$Z$21,MATCH("xGD/90",[1]Table2!$B$1:$Z$1,0),0)-VLOOKUP(DB9,[1]Table2!$B$1:$Z$21,MATCH("xGD/90",[1]Table2!$B$1:$Z$1,0),0),"")</f>
        <v>-0.71</v>
      </c>
      <c r="DC55" s="41" t="str">
        <f>IFERROR(VLOOKUP($B9,[1]Table2!$B$1:$Z$21,MATCH("xGD/90",[1]Table2!$B$1:$Z$1,0),0)-VLOOKUP(DC9,[1]Table2!$B$1:$Z$21,MATCH("xGD/90",[1]Table2!$B$1:$Z$1,0),0),"")</f>
        <v/>
      </c>
      <c r="DD55" s="41" t="str">
        <f>IFERROR(VLOOKUP($B9,[1]Table2!$B$1:$Z$21,MATCH("xGD/90",[1]Table2!$B$1:$Z$1,0),0)-VLOOKUP(DD9,[1]Table2!$B$1:$Z$21,MATCH("xGD/90",[1]Table2!$B$1:$Z$1,0),0),"")</f>
        <v/>
      </c>
      <c r="DE55" s="41" t="str">
        <f>IFERROR(VLOOKUP($B9,[1]Table2!$B$1:$Z$21,MATCH("xGD/90",[1]Table2!$B$1:$Z$1,0),0)-VLOOKUP(DE9,[1]Table2!$B$1:$Z$21,MATCH("xGD/90",[1]Table2!$B$1:$Z$1,0),0),"")</f>
        <v/>
      </c>
      <c r="DF55" s="41" t="str">
        <f>IFERROR(VLOOKUP($B9,[1]Table2!$B$1:$Z$21,MATCH("xGD/90",[1]Table2!$B$1:$Z$1,0),0)-VLOOKUP(DF9,[1]Table2!$B$1:$Z$21,MATCH("xGD/90",[1]Table2!$B$1:$Z$1,0),0),"")</f>
        <v/>
      </c>
      <c r="DG55" s="41" t="str">
        <f>IFERROR(VLOOKUP($B9,[1]Table2!$B$1:$Z$21,MATCH("xGD/90",[1]Table2!$B$1:$Z$1,0),0)-VLOOKUP(DG9,[1]Table2!$B$1:$Z$21,MATCH("xGD/90",[1]Table2!$B$1:$Z$1,0),0),"")</f>
        <v/>
      </c>
      <c r="DH55" s="41" t="str">
        <f>IFERROR(VLOOKUP($B9,[1]Table2!$B$1:$Z$21,MATCH("xGD/90",[1]Table2!$B$1:$Z$1,0),0)-VLOOKUP(DH9,[1]Table2!$B$1:$Z$21,MATCH("xGD/90",[1]Table2!$B$1:$Z$1,0),0),"")</f>
        <v/>
      </c>
      <c r="DI55" s="41" t="str">
        <f>IFERROR(VLOOKUP($B9,[1]Table2!$B$1:$Z$21,MATCH("xGD/90",[1]Table2!$B$1:$Z$1,0),0)-VLOOKUP(DI9,[1]Table2!$B$1:$Z$21,MATCH("xGD/90",[1]Table2!$B$1:$Z$1,0),0),"")</f>
        <v/>
      </c>
      <c r="DJ55" s="41" t="str">
        <f>IFERROR(VLOOKUP($B9,[1]Table2!$B$1:$Z$21,MATCH("xGD/90",[1]Table2!$B$1:$Z$1,0),0)-VLOOKUP(DJ9,[1]Table2!$B$1:$Z$21,MATCH("xGD/90",[1]Table2!$B$1:$Z$1,0),0),"")</f>
        <v/>
      </c>
      <c r="DK55" s="41" t="str">
        <f>IFERROR(VLOOKUP($B9,[1]Table2!$B$1:$Z$21,MATCH("xGD/90",[1]Table2!$B$1:$Z$1,0),0)-VLOOKUP(DK9,[1]Table2!$B$1:$Z$21,MATCH("xGD/90",[1]Table2!$B$1:$Z$1,0),0),"")</f>
        <v/>
      </c>
      <c r="DL55" s="41" t="str">
        <f>IFERROR(VLOOKUP($B9,[1]Table2!$B$1:$Z$21,MATCH("xGD/90",[1]Table2!$B$1:$Z$1,0),0)-VLOOKUP(DL9,[1]Table2!$B$1:$Z$21,MATCH("xGD/90",[1]Table2!$B$1:$Z$1,0),0),"")</f>
        <v/>
      </c>
      <c r="DM55" s="41" t="str">
        <f>IFERROR(VLOOKUP($B9,[1]Table2!$B$1:$Z$21,MATCH("xGD/90",[1]Table2!$B$1:$Z$1,0),0)-VLOOKUP(DM9,[1]Table2!$B$1:$Z$21,MATCH("xGD/90",[1]Table2!$B$1:$Z$1,0),0),"")</f>
        <v/>
      </c>
      <c r="DN55" s="41" t="str">
        <f>IFERROR(VLOOKUP($B9,[1]Table2!$B$1:$Z$21,MATCH("xGD/90",[1]Table2!$B$1:$Z$1,0),0)-VLOOKUP(DN9,[1]Table2!$B$1:$Z$21,MATCH("xGD/90",[1]Table2!$B$1:$Z$1,0),0),"")</f>
        <v/>
      </c>
      <c r="DO55" s="41" t="str">
        <f>IFERROR(VLOOKUP($B9,[1]Table2!$B$1:$Z$21,MATCH("xGD/90",[1]Table2!$B$1:$Z$1,0),0)-VLOOKUP(DO9,[1]Table2!$B$1:$Z$21,MATCH("xGD/90",[1]Table2!$B$1:$Z$1,0),0),"")</f>
        <v/>
      </c>
      <c r="DP55" s="41" t="str">
        <f>IFERROR(VLOOKUP($B9,[1]Table2!$B$1:$Z$21,MATCH("xGD/90",[1]Table2!$B$1:$Z$1,0),0)-VLOOKUP(DP9,[1]Table2!$B$1:$Z$21,MATCH("xGD/90",[1]Table2!$B$1:$Z$1,0),0),"")</f>
        <v/>
      </c>
      <c r="DQ55" s="41" t="str">
        <f>IFERROR(VLOOKUP($B9,[1]Table2!$B$1:$Z$21,MATCH("xGD/90",[1]Table2!$B$1:$Z$1,0),0)-VLOOKUP(DQ9,[1]Table2!$B$1:$Z$21,MATCH("xGD/90",[1]Table2!$B$1:$Z$1,0),0),"")</f>
        <v/>
      </c>
      <c r="DR55" s="41" t="str">
        <f>IFERROR(VLOOKUP($B9,[1]Table2!$B$1:$Z$21,MATCH("xGD/90",[1]Table2!$B$1:$Z$1,0),0)-VLOOKUP(DR9,[1]Table2!$B$1:$Z$21,MATCH("xGD/90",[1]Table2!$B$1:$Z$1,0),0),"")</f>
        <v/>
      </c>
      <c r="DS55" s="41" t="str">
        <f>IFERROR(VLOOKUP($B9,[1]Table2!$B$1:$Z$21,MATCH("xGD/90",[1]Table2!$B$1:$Z$1,0),0)-VLOOKUP(DS9,[1]Table2!$B$1:$Z$21,MATCH("xGD/90",[1]Table2!$B$1:$Z$1,0),0),"")</f>
        <v/>
      </c>
      <c r="DT55" s="41" t="str">
        <f>IFERROR(VLOOKUP($B9,[1]Table2!$B$1:$Z$21,MATCH("xGD/90",[1]Table2!$B$1:$Z$1,0),0)-VLOOKUP(DT9,[1]Table2!$B$1:$Z$21,MATCH("xGD/90",[1]Table2!$B$1:$Z$1,0),0),"")</f>
        <v/>
      </c>
      <c r="DU55" s="41" t="str">
        <f>IFERROR(VLOOKUP($B9,[1]Table2!$B$1:$Z$21,MATCH("xGD/90",[1]Table2!$B$1:$Z$1,0),0)-VLOOKUP(DU9,[1]Table2!$B$1:$Z$21,MATCH("xGD/90",[1]Table2!$B$1:$Z$1,0),0),"")</f>
        <v/>
      </c>
      <c r="DV55" s="41" t="str">
        <f>IFERROR(VLOOKUP($B9,[1]Table2!$B$1:$Z$21,MATCH("xGD/90",[1]Table2!$B$1:$Z$1,0),0)-VLOOKUP(DV9,[1]Table2!$B$1:$Z$21,MATCH("xGD/90",[1]Table2!$B$1:$Z$1,0),0),"")</f>
        <v/>
      </c>
      <c r="DW55" s="41" t="str">
        <f>IFERROR(VLOOKUP($B9,[1]Table2!$B$1:$Z$21,MATCH("xGD/90",[1]Table2!$B$1:$Z$1,0),0)-VLOOKUP(DW9,[1]Table2!$B$1:$Z$21,MATCH("xGD/90",[1]Table2!$B$1:$Z$1,0),0),"")</f>
        <v/>
      </c>
      <c r="DX55" s="41" t="str">
        <f>IFERROR(VLOOKUP($B9,[1]Table2!$B$1:$Z$21,MATCH("xGD/90",[1]Table2!$B$1:$Z$1,0),0)-VLOOKUP(DX9,[1]Table2!$B$1:$Z$21,MATCH("xGD/90",[1]Table2!$B$1:$Z$1,0),0),"")</f>
        <v/>
      </c>
      <c r="DY55" s="41" t="str">
        <f>IFERROR(VLOOKUP($B9,[1]Table2!$B$1:$Z$21,MATCH("xGD/90",[1]Table2!$B$1:$Z$1,0),0)-VLOOKUP(DY9,[1]Table2!$B$1:$Z$21,MATCH("xGD/90",[1]Table2!$B$1:$Z$1,0),0),"")</f>
        <v/>
      </c>
      <c r="DZ55" s="41" t="str">
        <f>IFERROR(VLOOKUP($B9,[1]Table2!$B$1:$Z$21,MATCH("xGD/90",[1]Table2!$B$1:$Z$1,0),0)-VLOOKUP(DZ9,[1]Table2!$B$1:$Z$21,MATCH("xGD/90",[1]Table2!$B$1:$Z$1,0),0),"")</f>
        <v/>
      </c>
      <c r="EA55" s="41" t="str">
        <f>IFERROR(VLOOKUP($B9,[1]Table2!$B$1:$Z$21,MATCH("xGD/90",[1]Table2!$B$1:$Z$1,0),0)-VLOOKUP(EA9,[1]Table2!$B$1:$Z$21,MATCH("xGD/90",[1]Table2!$B$1:$Z$1,0),0),"")</f>
        <v/>
      </c>
      <c r="EB55" s="41" t="str">
        <f>IFERROR(VLOOKUP($B9,[1]Table2!$B$1:$Z$21,MATCH("xGD/90",[1]Table2!$B$1:$Z$1,0),0)-VLOOKUP(EB9,[1]Table2!$B$1:$Z$21,MATCH("xGD/90",[1]Table2!$B$1:$Z$1,0),0),"")</f>
        <v/>
      </c>
      <c r="EC55" s="41" t="str">
        <f>IFERROR(VLOOKUP($B9,[1]Table2!$B$1:$Z$21,MATCH("xGD/90",[1]Table2!$B$1:$Z$1,0),0)-VLOOKUP(EC9,[1]Table2!$B$1:$Z$21,MATCH("xGD/90",[1]Table2!$B$1:$Z$1,0),0),"")</f>
        <v/>
      </c>
      <c r="ED55" s="41" t="str">
        <f>IFERROR(VLOOKUP($B9,[1]Table2!$B$1:$Z$21,MATCH("xGD/90",[1]Table2!$B$1:$Z$1,0),0)-VLOOKUP(ED9,[1]Table2!$B$1:$Z$21,MATCH("xGD/90",[1]Table2!$B$1:$Z$1,0),0),"")</f>
        <v/>
      </c>
      <c r="EE55" s="41" t="str">
        <f>IFERROR(VLOOKUP($B9,[1]Table2!$B$1:$Z$21,MATCH("xGD/90",[1]Table2!$B$1:$Z$1,0),0)-VLOOKUP(EE9,[1]Table2!$B$1:$Z$21,MATCH("xGD/90",[1]Table2!$B$1:$Z$1,0),0),"")</f>
        <v/>
      </c>
      <c r="EF55" s="41" t="str">
        <f>IFERROR(VLOOKUP($B9,[1]Table2!$B$1:$Z$21,MATCH("xGD/90",[1]Table2!$B$1:$Z$1,0),0)-VLOOKUP(EF9,[1]Table2!$B$1:$Z$21,MATCH("xGD/90",[1]Table2!$B$1:$Z$1,0),0),"")</f>
        <v/>
      </c>
      <c r="EG55" s="41" t="str">
        <f>IFERROR(VLOOKUP($B9,[1]Table2!$B$1:$Z$21,MATCH("xGD/90",[1]Table2!$B$1:$Z$1,0),0)-VLOOKUP(EG9,[1]Table2!$B$1:$Z$21,MATCH("xGD/90",[1]Table2!$B$1:$Z$1,0),0),"")</f>
        <v/>
      </c>
      <c r="EH55" s="41" t="str">
        <f>IFERROR(VLOOKUP($B9,[1]Table2!$B$1:$Z$21,MATCH("xGD/90",[1]Table2!$B$1:$Z$1,0),0)-VLOOKUP(EH9,[1]Table2!$B$1:$Z$21,MATCH("xGD/90",[1]Table2!$B$1:$Z$1,0),0),"")</f>
        <v/>
      </c>
      <c r="EI55" s="41" t="str">
        <f>IFERROR(VLOOKUP($B9,[1]Table2!$B$1:$Z$21,MATCH("xGD/90",[1]Table2!$B$1:$Z$1,0),0)-VLOOKUP(EI9,[1]Table2!$B$1:$Z$21,MATCH("xGD/90",[1]Table2!$B$1:$Z$1,0),0),"")</f>
        <v/>
      </c>
      <c r="EJ55" s="41" t="str">
        <f>IFERROR(VLOOKUP($B9,[1]Table2!$B$1:$Z$21,MATCH("xGD/90",[1]Table2!$B$1:$Z$1,0),0)-VLOOKUP(EJ9,[1]Table2!$B$1:$Z$21,MATCH("xGD/90",[1]Table2!$B$1:$Z$1,0),0),"")</f>
        <v/>
      </c>
      <c r="EK55" s="41" t="str">
        <f>IFERROR(VLOOKUP($B9,[1]Table2!$B$1:$Z$21,MATCH("xGD/90",[1]Table2!$B$1:$Z$1,0),0)-VLOOKUP(EK9,[1]Table2!$B$1:$Z$21,MATCH("xGD/90",[1]Table2!$B$1:$Z$1,0),0),"")</f>
        <v/>
      </c>
      <c r="EL55" s="41" t="str">
        <f>IFERROR(VLOOKUP($B9,[1]Table2!$B$1:$Z$21,MATCH("xGD/90",[1]Table2!$B$1:$Z$1,0),0)-VLOOKUP(EL9,[1]Table2!$B$1:$Z$21,MATCH("xGD/90",[1]Table2!$B$1:$Z$1,0),0),"")</f>
        <v/>
      </c>
      <c r="EM55" s="41" t="str">
        <f>IFERROR(VLOOKUP($B9,[1]Table2!$B$1:$Z$21,MATCH("xGD/90",[1]Table2!$B$1:$Z$1,0),0)-VLOOKUP(EM9,[1]Table2!$B$1:$Z$21,MATCH("xGD/90",[1]Table2!$B$1:$Z$1,0),0),"")</f>
        <v/>
      </c>
      <c r="EN55" s="41" t="str">
        <f>IFERROR(VLOOKUP($B9,[1]Table2!$B$1:$Z$21,MATCH("xGD/90",[1]Table2!$B$1:$Z$1,0),0)-VLOOKUP(EN9,[1]Table2!$B$1:$Z$21,MATCH("xGD/90",[1]Table2!$B$1:$Z$1,0),0),"")</f>
        <v/>
      </c>
      <c r="EO55" s="41" t="str">
        <f>IFERROR(VLOOKUP($B9,[1]Table2!$B$1:$Z$21,MATCH("xGD/90",[1]Table2!$B$1:$Z$1,0),0)-VLOOKUP(EO9,[1]Table2!$B$1:$Z$21,MATCH("xGD/90",[1]Table2!$B$1:$Z$1,0),0),"")</f>
        <v/>
      </c>
      <c r="EP55" s="41" t="str">
        <f>IFERROR(VLOOKUP($B9,[1]Table2!$B$1:$Z$21,MATCH("xGD/90",[1]Table2!$B$1:$Z$1,0),0)-VLOOKUP(EP9,[1]Table2!$B$1:$Z$21,MATCH("xGD/90",[1]Table2!$B$1:$Z$1,0),0),"")</f>
        <v/>
      </c>
      <c r="EQ55" s="41" t="str">
        <f>IFERROR(VLOOKUP($B9,[1]Table2!$B$1:$Z$21,MATCH("xGD/90",[1]Table2!$B$1:$Z$1,0),0)-VLOOKUP(EQ9,[1]Table2!$B$1:$Z$21,MATCH("xGD/90",[1]Table2!$B$1:$Z$1,0),0),"")</f>
        <v/>
      </c>
      <c r="ER55" s="41" t="str">
        <f>IFERROR(VLOOKUP($B9,[1]Table2!$B$1:$Z$21,MATCH("xGD/90",[1]Table2!$B$1:$Z$1,0),0)-VLOOKUP(ER9,[1]Table2!$B$1:$Z$21,MATCH("xGD/90",[1]Table2!$B$1:$Z$1,0),0),"")</f>
        <v/>
      </c>
      <c r="ES55" s="41" t="str">
        <f>IFERROR(VLOOKUP($B9,[1]Table2!$B$1:$Z$21,MATCH("xGD/90",[1]Table2!$B$1:$Z$1,0),0)-VLOOKUP(ES9,[1]Table2!$B$1:$Z$21,MATCH("xGD/90",[1]Table2!$B$1:$Z$1,0),0),"")</f>
        <v/>
      </c>
      <c r="ET55" s="41" t="str">
        <f>IFERROR(VLOOKUP($B9,[1]Table2!$B$1:$Z$21,MATCH("xGD/90",[1]Table2!$B$1:$Z$1,0),0)-VLOOKUP(ET9,[1]Table2!$B$1:$Z$21,MATCH("xGD/90",[1]Table2!$B$1:$Z$1,0),0),"")</f>
        <v/>
      </c>
      <c r="EU55" s="41">
        <f>IFERROR(VLOOKUP($B9,[1]Table2!$B$1:$Z$21,MATCH("xGD/90",[1]Table2!$B$1:$Z$1,0),0)-VLOOKUP(EU9,[1]Table2!$B$1:$Z$21,MATCH("xGD/90",[1]Table2!$B$1:$Z$1,0),0),"")</f>
        <v>0.76</v>
      </c>
      <c r="EV55" s="41" t="str">
        <f>IFERROR(VLOOKUP($B9,[1]Table2!$B$1:$Z$21,MATCH("xGD/90",[1]Table2!$B$1:$Z$1,0),0)-VLOOKUP(EV9,[1]Table2!$B$1:$Z$21,MATCH("xGD/90",[1]Table2!$B$1:$Z$1,0),0),"")</f>
        <v/>
      </c>
      <c r="EW55" s="41" t="str">
        <f>IFERROR(VLOOKUP($B9,[1]Table2!$B$1:$Z$21,MATCH("xGD/90",[1]Table2!$B$1:$Z$1,0),0)-VLOOKUP(EW9,[1]Table2!$B$1:$Z$21,MATCH("xGD/90",[1]Table2!$B$1:$Z$1,0),0),"")</f>
        <v/>
      </c>
      <c r="EX55" s="41" t="str">
        <f>IFERROR(VLOOKUP($B9,[1]Table2!$B$1:$Z$21,MATCH("xGD/90",[1]Table2!$B$1:$Z$1,0),0)-VLOOKUP(EX9,[1]Table2!$B$1:$Z$21,MATCH("xGD/90",[1]Table2!$B$1:$Z$1,0),0),"")</f>
        <v/>
      </c>
      <c r="EY55" s="41" t="str">
        <f>IFERROR(VLOOKUP($B9,[1]Table2!$B$1:$Z$21,MATCH("xGD/90",[1]Table2!$B$1:$Z$1,0),0)-VLOOKUP(EY9,[1]Table2!$B$1:$Z$21,MATCH("xGD/90",[1]Table2!$B$1:$Z$1,0),0),"")</f>
        <v/>
      </c>
      <c r="EZ55" s="41">
        <f>IFERROR(VLOOKUP($B9,[1]Table2!$B$1:$Z$21,MATCH("xGD/90",[1]Table2!$B$1:$Z$1,0),0)-VLOOKUP(EZ9,[1]Table2!$B$1:$Z$21,MATCH("xGD/90",[1]Table2!$B$1:$Z$1,0),0),"")</f>
        <v>0.69000000000000006</v>
      </c>
      <c r="FA55" s="41" t="str">
        <f>IFERROR(VLOOKUP($B9,[1]Table2!$B$1:$Z$21,MATCH("xGD/90",[1]Table2!$B$1:$Z$1,0),0)-VLOOKUP(FA9,[1]Table2!$B$1:$Z$21,MATCH("xGD/90",[1]Table2!$B$1:$Z$1,0),0),"")</f>
        <v/>
      </c>
      <c r="FB55" s="41" t="str">
        <f>IFERROR(VLOOKUP($B9,[1]Table2!$B$1:$Z$21,MATCH("xGD/90",[1]Table2!$B$1:$Z$1,0),0)-VLOOKUP(FB9,[1]Table2!$B$1:$Z$21,MATCH("xGD/90",[1]Table2!$B$1:$Z$1,0),0),"")</f>
        <v/>
      </c>
      <c r="FC55" s="41" t="str">
        <f>IFERROR(VLOOKUP($B9,[1]Table2!$B$1:$Z$21,MATCH("xGD/90",[1]Table2!$B$1:$Z$1,0),0)-VLOOKUP(FC9,[1]Table2!$B$1:$Z$21,MATCH("xGD/90",[1]Table2!$B$1:$Z$1,0),0),"")</f>
        <v/>
      </c>
      <c r="FD55" s="41">
        <f>IFERROR(VLOOKUP($B9,[1]Table2!$B$1:$Z$21,MATCH("xGD/90",[1]Table2!$B$1:$Z$1,0),0)-VLOOKUP(FD9,[1]Table2!$B$1:$Z$21,MATCH("xGD/90",[1]Table2!$B$1:$Z$1,0),0),"")</f>
        <v>-1.29</v>
      </c>
      <c r="FE55" s="41" t="str">
        <f>IFERROR(VLOOKUP($B9,[1]Table2!$B$1:$Z$21,MATCH("xGD/90",[1]Table2!$B$1:$Z$1,0),0)-VLOOKUP(FE9,[1]Table2!$B$1:$Z$21,MATCH("xGD/90",[1]Table2!$B$1:$Z$1,0),0),"")</f>
        <v/>
      </c>
      <c r="FF55" s="41" t="str">
        <f>IFERROR(VLOOKUP($B9,[1]Table2!$B$1:$Z$21,MATCH("xGD/90",[1]Table2!$B$1:$Z$1,0),0)-VLOOKUP(FF9,[1]Table2!$B$1:$Z$21,MATCH("xGD/90",[1]Table2!$B$1:$Z$1,0),0),"")</f>
        <v/>
      </c>
      <c r="FG55" s="41" t="str">
        <f>IFERROR(VLOOKUP($B9,[1]Table2!$B$1:$Z$21,MATCH("xGD/90",[1]Table2!$B$1:$Z$1,0),0)-VLOOKUP(FG9,[1]Table2!$B$1:$Z$21,MATCH("xGD/90",[1]Table2!$B$1:$Z$1,0),0),"")</f>
        <v/>
      </c>
      <c r="FH55" s="41" t="str">
        <f>IFERROR(VLOOKUP($B9,[1]Table2!$B$1:$Z$21,MATCH("xGD/90",[1]Table2!$B$1:$Z$1,0),0)-VLOOKUP(FH9,[1]Table2!$B$1:$Z$21,MATCH("xGD/90",[1]Table2!$B$1:$Z$1,0),0),"")</f>
        <v/>
      </c>
      <c r="FI55" s="41" t="str">
        <f>IFERROR(VLOOKUP($B9,[1]Table2!$B$1:$Z$21,MATCH("xGD/90",[1]Table2!$B$1:$Z$1,0),0)-VLOOKUP(FI9,[1]Table2!$B$1:$Z$21,MATCH("xGD/90",[1]Table2!$B$1:$Z$1,0),0),"")</f>
        <v/>
      </c>
      <c r="FJ55" s="41" t="str">
        <f>IFERROR(VLOOKUP($B9,[1]Table2!$B$1:$Z$21,MATCH("xGD/90",[1]Table2!$B$1:$Z$1,0),0)-VLOOKUP(FJ9,[1]Table2!$B$1:$Z$21,MATCH("xGD/90",[1]Table2!$B$1:$Z$1,0),0),"")</f>
        <v/>
      </c>
      <c r="FK55" s="41">
        <f>IFERROR(VLOOKUP($B9,[1]Table2!$B$1:$Z$21,MATCH("xGD/90",[1]Table2!$B$1:$Z$1,0),0)-VLOOKUP(FK9,[1]Table2!$B$1:$Z$21,MATCH("xGD/90",[1]Table2!$B$1:$Z$1,0),0),"")</f>
        <v>0.41000000000000003</v>
      </c>
      <c r="FL55" s="41" t="str">
        <f>IFERROR(VLOOKUP($B9,[1]Table2!$B$1:$Z$21,MATCH("xGD/90",[1]Table2!$B$1:$Z$1,0),0)-VLOOKUP(FL9,[1]Table2!$B$1:$Z$21,MATCH("xGD/90",[1]Table2!$B$1:$Z$1,0),0),"")</f>
        <v/>
      </c>
      <c r="FM55" s="41" t="str">
        <f>IFERROR(VLOOKUP($B9,[1]Table2!$B$1:$Z$21,MATCH("xGD/90",[1]Table2!$B$1:$Z$1,0),0)-VLOOKUP(FM9,[1]Table2!$B$1:$Z$21,MATCH("xGD/90",[1]Table2!$B$1:$Z$1,0),0),"")</f>
        <v/>
      </c>
      <c r="FN55" s="41">
        <f>IFERROR(VLOOKUP($B9,[1]Table2!$B$1:$Z$21,MATCH("xGD/90",[1]Table2!$B$1:$Z$1,0),0)-VLOOKUP(FN9,[1]Table2!$B$1:$Z$21,MATCH("xGD/90",[1]Table2!$B$1:$Z$1,0),0),"")</f>
        <v>0.33</v>
      </c>
      <c r="FO55" s="41" t="str">
        <f>IFERROR(VLOOKUP($B9,[1]Table2!$B$1:$Z$21,MATCH("xGD/90",[1]Table2!$B$1:$Z$1,0),0)-VLOOKUP(FO9,[1]Table2!$B$1:$Z$21,MATCH("xGD/90",[1]Table2!$B$1:$Z$1,0),0),"")</f>
        <v/>
      </c>
      <c r="FP55" s="41" t="str">
        <f>IFERROR(VLOOKUP($B9,[1]Table2!$B$1:$Z$21,MATCH("xGD/90",[1]Table2!$B$1:$Z$1,0),0)-VLOOKUP(FP9,[1]Table2!$B$1:$Z$21,MATCH("xGD/90",[1]Table2!$B$1:$Z$1,0),0),"")</f>
        <v/>
      </c>
      <c r="FQ55" s="41" t="str">
        <f>IFERROR(VLOOKUP($B9,[1]Table2!$B$1:$Z$21,MATCH("xGD/90",[1]Table2!$B$1:$Z$1,0),0)-VLOOKUP(FQ9,[1]Table2!$B$1:$Z$21,MATCH("xGD/90",[1]Table2!$B$1:$Z$1,0),0),"")</f>
        <v/>
      </c>
      <c r="FR55" s="41" t="str">
        <f>IFERROR(VLOOKUP($B9,[1]Table2!$B$1:$Z$21,MATCH("xGD/90",[1]Table2!$B$1:$Z$1,0),0)-VLOOKUP(FR9,[1]Table2!$B$1:$Z$21,MATCH("xGD/90",[1]Table2!$B$1:$Z$1,0),0),"")</f>
        <v/>
      </c>
      <c r="FS55" s="41" t="str">
        <f>IFERROR(VLOOKUP($B9,[1]Table2!$B$1:$Z$21,MATCH("xGD/90",[1]Table2!$B$1:$Z$1,0),0)-VLOOKUP(FS9,[1]Table2!$B$1:$Z$21,MATCH("xGD/90",[1]Table2!$B$1:$Z$1,0),0),"")</f>
        <v/>
      </c>
      <c r="FT55" s="41">
        <f>IFERROR(VLOOKUP($B9,[1]Table2!$B$1:$Z$21,MATCH("xGD/90",[1]Table2!$B$1:$Z$1,0),0)-VLOOKUP(FT9,[1]Table2!$B$1:$Z$21,MATCH("xGD/90",[1]Table2!$B$1:$Z$1,0),0),"")</f>
        <v>-0.44</v>
      </c>
      <c r="FU55" s="41" t="str">
        <f>IFERROR(VLOOKUP($B9,[1]Table2!$B$1:$Z$21,MATCH("xGD/90",[1]Table2!$B$1:$Z$1,0),0)-VLOOKUP(FU9,[1]Table2!$B$1:$Z$21,MATCH("xGD/90",[1]Table2!$B$1:$Z$1,0),0),"")</f>
        <v/>
      </c>
      <c r="FV55" s="41" t="str">
        <f>IFERROR(VLOOKUP($B9,[1]Table2!$B$1:$Z$21,MATCH("xGD/90",[1]Table2!$B$1:$Z$1,0),0)-VLOOKUP(FV9,[1]Table2!$B$1:$Z$21,MATCH("xGD/90",[1]Table2!$B$1:$Z$1,0),0),"")</f>
        <v/>
      </c>
      <c r="FW55" s="41" t="str">
        <f>IFERROR(VLOOKUP($B9,[1]Table2!$B$1:$Z$21,MATCH("xGD/90",[1]Table2!$B$1:$Z$1,0),0)-VLOOKUP(FW9,[1]Table2!$B$1:$Z$21,MATCH("xGD/90",[1]Table2!$B$1:$Z$1,0),0),"")</f>
        <v/>
      </c>
      <c r="FX55" s="41" t="str">
        <f>IFERROR(VLOOKUP($B9,[1]Table2!$B$1:$Z$21,MATCH("xGD/90",[1]Table2!$B$1:$Z$1,0),0)-VLOOKUP(FX9,[1]Table2!$B$1:$Z$21,MATCH("xGD/90",[1]Table2!$B$1:$Z$1,0),0),"")</f>
        <v/>
      </c>
      <c r="FY55" s="41" t="str">
        <f>IFERROR(VLOOKUP($B9,[1]Table2!$B$1:$Z$21,MATCH("xGD/90",[1]Table2!$B$1:$Z$1,0),0)-VLOOKUP(FY9,[1]Table2!$B$1:$Z$21,MATCH("xGD/90",[1]Table2!$B$1:$Z$1,0),0),"")</f>
        <v/>
      </c>
      <c r="FZ55" s="41" t="str">
        <f>IFERROR(VLOOKUP($B9,[1]Table2!$B$1:$Z$21,MATCH("xGD/90",[1]Table2!$B$1:$Z$1,0),0)-VLOOKUP(FZ9,[1]Table2!$B$1:$Z$21,MATCH("xGD/90",[1]Table2!$B$1:$Z$1,0),0),"")</f>
        <v/>
      </c>
      <c r="GA55" s="41" t="str">
        <f>IFERROR(VLOOKUP($B9,[1]Table2!$B$1:$Z$21,MATCH("xGD/90",[1]Table2!$B$1:$Z$1,0),0)-VLOOKUP(GA9,[1]Table2!$B$1:$Z$21,MATCH("xGD/90",[1]Table2!$B$1:$Z$1,0),0),"")</f>
        <v/>
      </c>
      <c r="GB55" s="41" t="str">
        <f>IFERROR(VLOOKUP($B9,[1]Table2!$B$1:$Z$21,MATCH("xGD/90",[1]Table2!$B$1:$Z$1,0),0)-VLOOKUP(GB9,[1]Table2!$B$1:$Z$21,MATCH("xGD/90",[1]Table2!$B$1:$Z$1,0),0),"")</f>
        <v/>
      </c>
      <c r="GC55" s="41" t="str">
        <f>IFERROR(VLOOKUP($B9,[1]Table2!$B$1:$Z$21,MATCH("xGD/90",[1]Table2!$B$1:$Z$1,0),0)-VLOOKUP(GC9,[1]Table2!$B$1:$Z$21,MATCH("xGD/90",[1]Table2!$B$1:$Z$1,0),0),"")</f>
        <v/>
      </c>
      <c r="GD55" s="41" t="str">
        <f>IFERROR(VLOOKUP($B9,[1]Table2!$B$1:$Z$21,MATCH("xGD/90",[1]Table2!$B$1:$Z$1,0),0)-VLOOKUP(GD9,[1]Table2!$B$1:$Z$21,MATCH("xGD/90",[1]Table2!$B$1:$Z$1,0),0),"")</f>
        <v/>
      </c>
      <c r="GE55" s="41" t="str">
        <f>IFERROR(VLOOKUP($B9,[1]Table2!$B$1:$Z$21,MATCH("xGD/90",[1]Table2!$B$1:$Z$1,0),0)-VLOOKUP(GE9,[1]Table2!$B$1:$Z$21,MATCH("xGD/90",[1]Table2!$B$1:$Z$1,0),0),"")</f>
        <v/>
      </c>
      <c r="GF55" s="41" t="str">
        <f>IFERROR(VLOOKUP($B9,[1]Table2!$B$1:$Z$21,MATCH("xGD/90",[1]Table2!$B$1:$Z$1,0),0)-VLOOKUP(GF9,[1]Table2!$B$1:$Z$21,MATCH("xGD/90",[1]Table2!$B$1:$Z$1,0),0),"")</f>
        <v/>
      </c>
      <c r="GG55" s="41">
        <f>IFERROR(VLOOKUP($B9,[1]Table2!$B$1:$Z$21,MATCH("xGD/90",[1]Table2!$B$1:$Z$1,0),0)-VLOOKUP(GG9,[1]Table2!$B$1:$Z$21,MATCH("xGD/90",[1]Table2!$B$1:$Z$1,0),0),"")</f>
        <v>0.41000000000000003</v>
      </c>
      <c r="GH55" s="41" t="str">
        <f>IFERROR(VLOOKUP($B9,[1]Table2!$B$1:$Z$21,MATCH("xGD/90",[1]Table2!$B$1:$Z$1,0),0)-VLOOKUP(GH9,[1]Table2!$B$1:$Z$21,MATCH("xGD/90",[1]Table2!$B$1:$Z$1,0),0),"")</f>
        <v/>
      </c>
      <c r="GI55" s="41" t="str">
        <f>IFERROR(VLOOKUP($B9,[1]Table2!$B$1:$Z$21,MATCH("xGD/90",[1]Table2!$B$1:$Z$1,0),0)-VLOOKUP(GI9,[1]Table2!$B$1:$Z$21,MATCH("xGD/90",[1]Table2!$B$1:$Z$1,0),0),"")</f>
        <v/>
      </c>
      <c r="GJ55" s="41" t="str">
        <f>IFERROR(VLOOKUP($B9,[1]Table2!$B$1:$Z$21,MATCH("xGD/90",[1]Table2!$B$1:$Z$1,0),0)-VLOOKUP(GJ9,[1]Table2!$B$1:$Z$21,MATCH("xGD/90",[1]Table2!$B$1:$Z$1,0),0),"")</f>
        <v/>
      </c>
      <c r="GK55" s="41" t="str">
        <f>IFERROR(VLOOKUP($B9,[1]Table2!$B$1:$Z$21,MATCH("xGD/90",[1]Table2!$B$1:$Z$1,0),0)-VLOOKUP(GK9,[1]Table2!$B$1:$Z$21,MATCH("xGD/90",[1]Table2!$B$1:$Z$1,0),0),"")</f>
        <v/>
      </c>
      <c r="GL55" s="41" t="str">
        <f>IFERROR(VLOOKUP($B9,[1]Table2!$B$1:$Z$21,MATCH("xGD/90",[1]Table2!$B$1:$Z$1,0),0)-VLOOKUP(GL9,[1]Table2!$B$1:$Z$21,MATCH("xGD/90",[1]Table2!$B$1:$Z$1,0),0),"")</f>
        <v/>
      </c>
      <c r="GM55" s="41" t="str">
        <f>IFERROR(VLOOKUP($B9,[1]Table2!$B$1:$Z$21,MATCH("xGD/90",[1]Table2!$B$1:$Z$1,0),0)-VLOOKUP(GM9,[1]Table2!$B$1:$Z$21,MATCH("xGD/90",[1]Table2!$B$1:$Z$1,0),0),"")</f>
        <v/>
      </c>
      <c r="GN55" s="41" t="str">
        <f>IFERROR(VLOOKUP($B9,[1]Table2!$B$1:$Z$21,MATCH("xGD/90",[1]Table2!$B$1:$Z$1,0),0)-VLOOKUP(GN9,[1]Table2!$B$1:$Z$21,MATCH("xGD/90",[1]Table2!$B$1:$Z$1,0),0),"")</f>
        <v/>
      </c>
      <c r="GO55" s="41">
        <f>IFERROR(VLOOKUP($B9,[1]Table2!$B$1:$Z$21,MATCH("xGD/90",[1]Table2!$B$1:$Z$1,0),0)-VLOOKUP(GO9,[1]Table2!$B$1:$Z$21,MATCH("xGD/90",[1]Table2!$B$1:$Z$1,0),0),"")</f>
        <v>-0.04</v>
      </c>
      <c r="GP55" s="41" t="str">
        <f>IFERROR(VLOOKUP($B9,[1]Table2!$B$1:$Z$21,MATCH("xGD/90",[1]Table2!$B$1:$Z$1,0),0)-VLOOKUP(GP9,[1]Table2!$B$1:$Z$21,MATCH("xGD/90",[1]Table2!$B$1:$Z$1,0),0),"")</f>
        <v/>
      </c>
      <c r="GQ55" s="41" t="str">
        <f>IFERROR(VLOOKUP($B9,[1]Table2!$B$1:$Z$21,MATCH("xGD/90",[1]Table2!$B$1:$Z$1,0),0)-VLOOKUP(GQ9,[1]Table2!$B$1:$Z$21,MATCH("xGD/90",[1]Table2!$B$1:$Z$1,0),0),"")</f>
        <v/>
      </c>
      <c r="GR55" s="41" t="str">
        <f>IFERROR(VLOOKUP($B9,[1]Table2!$B$1:$Z$21,MATCH("xGD/90",[1]Table2!$B$1:$Z$1,0),0)-VLOOKUP(GR9,[1]Table2!$B$1:$Z$21,MATCH("xGD/90",[1]Table2!$B$1:$Z$1,0),0),"")</f>
        <v/>
      </c>
      <c r="GS55" s="41" t="str">
        <f>IFERROR(VLOOKUP($B9,[1]Table2!$B$1:$Z$21,MATCH("xGD/90",[1]Table2!$B$1:$Z$1,0),0)-VLOOKUP(GS9,[1]Table2!$B$1:$Z$21,MATCH("xGD/90",[1]Table2!$B$1:$Z$1,0),0),"")</f>
        <v/>
      </c>
      <c r="GT55" s="41" t="str">
        <f>IFERROR(VLOOKUP($B9,[1]Table2!$B$1:$Z$21,MATCH("xGD/90",[1]Table2!$B$1:$Z$1,0),0)-VLOOKUP(GT9,[1]Table2!$B$1:$Z$21,MATCH("xGD/90",[1]Table2!$B$1:$Z$1,0),0),"")</f>
        <v/>
      </c>
      <c r="GU55" s="41" t="str">
        <f>IFERROR(VLOOKUP($B9,[1]Table2!$B$1:$Z$21,MATCH("xGD/90",[1]Table2!$B$1:$Z$1,0),0)-VLOOKUP(GU9,[1]Table2!$B$1:$Z$21,MATCH("xGD/90",[1]Table2!$B$1:$Z$1,0),0),"")</f>
        <v/>
      </c>
      <c r="GV55" s="41">
        <f>IFERROR(VLOOKUP($B9,[1]Table2!$B$1:$Z$21,MATCH("xGD/90",[1]Table2!$B$1:$Z$1,0),0)-VLOOKUP(GV9,[1]Table2!$B$1:$Z$21,MATCH("xGD/90",[1]Table2!$B$1:$Z$1,0),0),"")</f>
        <v>0.5</v>
      </c>
      <c r="GW55" s="41" t="str">
        <f>IFERROR(VLOOKUP($B9,[1]Table2!$B$1:$Z$21,MATCH("xGD/90",[1]Table2!$B$1:$Z$1,0),0)-VLOOKUP(GW9,[1]Table2!$B$1:$Z$21,MATCH("xGD/90",[1]Table2!$B$1:$Z$1,0),0),"")</f>
        <v/>
      </c>
      <c r="GX55" s="41" t="str">
        <f>IFERROR(VLOOKUP($B9,[1]Table2!$B$1:$Z$21,MATCH("xGD/90",[1]Table2!$B$1:$Z$1,0),0)-VLOOKUP(GX9,[1]Table2!$B$1:$Z$21,MATCH("xGD/90",[1]Table2!$B$1:$Z$1,0),0),"")</f>
        <v/>
      </c>
      <c r="GY55" s="41" t="str">
        <f>IFERROR(VLOOKUP($B9,[1]Table2!$B$1:$Z$21,MATCH("xGD/90",[1]Table2!$B$1:$Z$1,0),0)-VLOOKUP(GY9,[1]Table2!$B$1:$Z$21,MATCH("xGD/90",[1]Table2!$B$1:$Z$1,0),0),"")</f>
        <v/>
      </c>
      <c r="GZ55" s="41" t="str">
        <f>IFERROR(VLOOKUP($B9,[1]Table2!$B$1:$Z$21,MATCH("xGD/90",[1]Table2!$B$1:$Z$1,0),0)-VLOOKUP(GZ9,[1]Table2!$B$1:$Z$21,MATCH("xGD/90",[1]Table2!$B$1:$Z$1,0),0),"")</f>
        <v/>
      </c>
      <c r="HA55" s="41" t="str">
        <f>IFERROR(VLOOKUP($B9,[1]Table2!$B$1:$Z$21,MATCH("xGD/90",[1]Table2!$B$1:$Z$1,0),0)-VLOOKUP(HA9,[1]Table2!$B$1:$Z$21,MATCH("xGD/90",[1]Table2!$B$1:$Z$1,0),0),"")</f>
        <v/>
      </c>
      <c r="HB55" s="41" t="str">
        <f>IFERROR(VLOOKUP($B9,[1]Table2!$B$1:$Z$21,MATCH("xGD/90",[1]Table2!$B$1:$Z$1,0),0)-VLOOKUP(HB9,[1]Table2!$B$1:$Z$21,MATCH("xGD/90",[1]Table2!$B$1:$Z$1,0),0),"")</f>
        <v/>
      </c>
      <c r="HC55" s="41" t="str">
        <f>IFERROR(VLOOKUP($B9,[1]Table2!$B$1:$Z$21,MATCH("xGD/90",[1]Table2!$B$1:$Z$1,0),0)-VLOOKUP(HC9,[1]Table2!$B$1:$Z$21,MATCH("xGD/90",[1]Table2!$B$1:$Z$1,0),0),"")</f>
        <v/>
      </c>
      <c r="HD55" s="41">
        <f>IFERROR(VLOOKUP($B9,[1]Table2!$B$1:$Z$21,MATCH("xGD/90",[1]Table2!$B$1:$Z$1,0),0)-VLOOKUP(HD9,[1]Table2!$B$1:$Z$21,MATCH("xGD/90",[1]Table2!$B$1:$Z$1,0),0),"")</f>
        <v>-0.15</v>
      </c>
      <c r="HE55" s="41" t="str">
        <f>IFERROR(VLOOKUP($B9,[1]Table2!$B$1:$Z$21,MATCH("xGD/90",[1]Table2!$B$1:$Z$1,0),0)-VLOOKUP(HE9,[1]Table2!$B$1:$Z$21,MATCH("xGD/90",[1]Table2!$B$1:$Z$1,0),0),"")</f>
        <v/>
      </c>
      <c r="HF55" s="41" t="str">
        <f>IFERROR(VLOOKUP($B9,[1]Table2!$B$1:$Z$21,MATCH("xGD/90",[1]Table2!$B$1:$Z$1,0),0)-VLOOKUP(HF9,[1]Table2!$B$1:$Z$21,MATCH("xGD/90",[1]Table2!$B$1:$Z$1,0),0),"")</f>
        <v/>
      </c>
      <c r="HG55" s="41" t="str">
        <f>IFERROR(VLOOKUP($B9,[1]Table2!$B$1:$Z$21,MATCH("xGD/90",[1]Table2!$B$1:$Z$1,0),0)-VLOOKUP(HG9,[1]Table2!$B$1:$Z$21,MATCH("xGD/90",[1]Table2!$B$1:$Z$1,0),0),"")</f>
        <v/>
      </c>
      <c r="HH55" s="41" t="str">
        <f>IFERROR(VLOOKUP($B9,[1]Table2!$B$1:$Z$21,MATCH("xGD/90",[1]Table2!$B$1:$Z$1,0),0)-VLOOKUP(HH9,[1]Table2!$B$1:$Z$21,MATCH("xGD/90",[1]Table2!$B$1:$Z$1,0),0),"")</f>
        <v/>
      </c>
      <c r="HI55" s="41" t="str">
        <f>IFERROR(VLOOKUP($B9,[1]Table2!$B$1:$Z$21,MATCH("xGD/90",[1]Table2!$B$1:$Z$1,0),0)-VLOOKUP(HI9,[1]Table2!$B$1:$Z$21,MATCH("xGD/90",[1]Table2!$B$1:$Z$1,0),0),"")</f>
        <v/>
      </c>
      <c r="HJ55" s="41">
        <f>IFERROR(VLOOKUP($B9,[1]Table2!$B$1:$Z$21,MATCH("xGD/90",[1]Table2!$B$1:$Z$1,0),0)-VLOOKUP(HJ9,[1]Table2!$B$1:$Z$21,MATCH("xGD/90",[1]Table2!$B$1:$Z$1,0),0),"")</f>
        <v>0.45</v>
      </c>
      <c r="HK55" s="41" t="str">
        <f>IFERROR(VLOOKUP($B9,[1]Table2!$B$1:$Z$21,MATCH("xGD/90",[1]Table2!$B$1:$Z$1,0),0)-VLOOKUP(HK9,[1]Table2!$B$1:$Z$21,MATCH("xGD/90",[1]Table2!$B$1:$Z$1,0),0),"")</f>
        <v/>
      </c>
      <c r="HL55" s="41" t="str">
        <f>IFERROR(VLOOKUP($B9,[1]Table2!$B$1:$Z$21,MATCH("xGD/90",[1]Table2!$B$1:$Z$1,0),0)-VLOOKUP(HL9,[1]Table2!$B$1:$Z$21,MATCH("xGD/90",[1]Table2!$B$1:$Z$1,0),0),"")</f>
        <v/>
      </c>
      <c r="HM55" s="41" t="str">
        <f>IFERROR(VLOOKUP($B9,[1]Table2!$B$1:$Z$21,MATCH("xGD/90",[1]Table2!$B$1:$Z$1,0),0)-VLOOKUP(HM9,[1]Table2!$B$1:$Z$21,MATCH("xGD/90",[1]Table2!$B$1:$Z$1,0),0),"")</f>
        <v/>
      </c>
      <c r="HN55" s="41" t="str">
        <f>IFERROR(VLOOKUP($B9,[1]Table2!$B$1:$Z$21,MATCH("xGD/90",[1]Table2!$B$1:$Z$1,0),0)-VLOOKUP(HN9,[1]Table2!$B$1:$Z$21,MATCH("xGD/90",[1]Table2!$B$1:$Z$1,0),0),"")</f>
        <v/>
      </c>
      <c r="HO55" s="41" t="str">
        <f>IFERROR(VLOOKUP($B9,[1]Table2!$B$1:$Z$21,MATCH("xGD/90",[1]Table2!$B$1:$Z$1,0),0)-VLOOKUP(HO9,[1]Table2!$B$1:$Z$21,MATCH("xGD/90",[1]Table2!$B$1:$Z$1,0),0),"")</f>
        <v/>
      </c>
      <c r="HP55" s="41" t="str">
        <f>IFERROR(VLOOKUP($B9,[1]Table2!$B$1:$Z$21,MATCH("xGD/90",[1]Table2!$B$1:$Z$1,0),0)-VLOOKUP(HP9,[1]Table2!$B$1:$Z$21,MATCH("xGD/90",[1]Table2!$B$1:$Z$1,0),0),"")</f>
        <v/>
      </c>
      <c r="HQ55" s="41">
        <f>IFERROR(VLOOKUP($B9,[1]Table2!$B$1:$Z$21,MATCH("xGD/90",[1]Table2!$B$1:$Z$1,0),0)-VLOOKUP(HQ9,[1]Table2!$B$1:$Z$21,MATCH("xGD/90",[1]Table2!$B$1:$Z$1,0),0),"")</f>
        <v>0.36</v>
      </c>
      <c r="HR55" s="41" t="str">
        <f>IFERROR(VLOOKUP($B9,[1]Table2!$B$1:$Z$21,MATCH("xGD/90",[1]Table2!$B$1:$Z$1,0),0)-VLOOKUP(HR9,[1]Table2!$B$1:$Z$21,MATCH("xGD/90",[1]Table2!$B$1:$Z$1,0),0),"")</f>
        <v/>
      </c>
      <c r="HS55" s="41" t="str">
        <f>IFERROR(VLOOKUP($B9,[1]Table2!$B$1:$Z$21,MATCH("xGD/90",[1]Table2!$B$1:$Z$1,0),0)-VLOOKUP(HS9,[1]Table2!$B$1:$Z$21,MATCH("xGD/90",[1]Table2!$B$1:$Z$1,0),0),"")</f>
        <v/>
      </c>
      <c r="HT55" s="41" t="str">
        <f>IFERROR(VLOOKUP($B9,[1]Table2!$B$1:$Z$21,MATCH("xGD/90",[1]Table2!$B$1:$Z$1,0),0)-VLOOKUP(HT9,[1]Table2!$B$1:$Z$21,MATCH("xGD/90",[1]Table2!$B$1:$Z$1,0),0),"")</f>
        <v/>
      </c>
      <c r="HU55" s="41" t="str">
        <f>IFERROR(VLOOKUP($B9,[1]Table2!$B$1:$Z$21,MATCH("xGD/90",[1]Table2!$B$1:$Z$1,0),0)-VLOOKUP(HU9,[1]Table2!$B$1:$Z$21,MATCH("xGD/90",[1]Table2!$B$1:$Z$1,0),0),"")</f>
        <v/>
      </c>
      <c r="HV55" s="41" t="str">
        <f>IFERROR(VLOOKUP($B9,[1]Table2!$B$1:$Z$21,MATCH("xGD/90",[1]Table2!$B$1:$Z$1,0),0)-VLOOKUP(HV9,[1]Table2!$B$1:$Z$21,MATCH("xGD/90",[1]Table2!$B$1:$Z$1,0),0),"")</f>
        <v/>
      </c>
      <c r="HW55" s="41" t="str">
        <f>IFERROR(VLOOKUP($B9,[1]Table2!$B$1:$Z$21,MATCH("xGD/90",[1]Table2!$B$1:$Z$1,0),0)-VLOOKUP(HW9,[1]Table2!$B$1:$Z$21,MATCH("xGD/90",[1]Table2!$B$1:$Z$1,0),0),"")</f>
        <v/>
      </c>
      <c r="HX55" s="41">
        <f>IFERROR(VLOOKUP($B9,[1]Table2!$B$1:$Z$21,MATCH("xGD/90",[1]Table2!$B$1:$Z$1,0),0)-VLOOKUP(HX9,[1]Table2!$B$1:$Z$21,MATCH("xGD/90",[1]Table2!$B$1:$Z$1,0),0),"")</f>
        <v>0.62</v>
      </c>
      <c r="HY55" s="41" t="str">
        <f>IFERROR(VLOOKUP($B9,[1]Table2!$B$1:$Z$21,MATCH("xGD/90",[1]Table2!$B$1:$Z$1,0),0)-VLOOKUP(HY9,[1]Table2!$B$1:$Z$21,MATCH("xGD/90",[1]Table2!$B$1:$Z$1,0),0),"")</f>
        <v/>
      </c>
      <c r="HZ55" s="41" t="str">
        <f>IFERROR(VLOOKUP($B9,[1]Table2!$B$1:$Z$21,MATCH("xGD/90",[1]Table2!$B$1:$Z$1,0),0)-VLOOKUP(HZ9,[1]Table2!$B$1:$Z$21,MATCH("xGD/90",[1]Table2!$B$1:$Z$1,0),0),"")</f>
        <v/>
      </c>
      <c r="IA55" s="41" t="str">
        <f>IFERROR(VLOOKUP($B9,[1]Table2!$B$1:$Z$21,MATCH("xGD/90",[1]Table2!$B$1:$Z$1,0),0)-VLOOKUP(IA9,[1]Table2!$B$1:$Z$21,MATCH("xGD/90",[1]Table2!$B$1:$Z$1,0),0),"")</f>
        <v/>
      </c>
      <c r="IB55" s="41" t="str">
        <f>IFERROR(VLOOKUP($B9,[1]Table2!$B$1:$Z$21,MATCH("xGD/90",[1]Table2!$B$1:$Z$1,0),0)-VLOOKUP(IB9,[1]Table2!$B$1:$Z$21,MATCH("xGD/90",[1]Table2!$B$1:$Z$1,0),0),"")</f>
        <v/>
      </c>
      <c r="IC55" s="41" t="str">
        <f>IFERROR(VLOOKUP($B9,[1]Table2!$B$1:$Z$21,MATCH("xGD/90",[1]Table2!$B$1:$Z$1,0),0)-VLOOKUP(IC9,[1]Table2!$B$1:$Z$21,MATCH("xGD/90",[1]Table2!$B$1:$Z$1,0),0),"")</f>
        <v/>
      </c>
      <c r="ID55" s="41" t="str">
        <f>IFERROR(VLOOKUP($B9,[1]Table2!$B$1:$Z$21,MATCH("xGD/90",[1]Table2!$B$1:$Z$1,0),0)-VLOOKUP(ID9,[1]Table2!$B$1:$Z$21,MATCH("xGD/90",[1]Table2!$B$1:$Z$1,0),0),"")</f>
        <v/>
      </c>
      <c r="IE55" s="41" t="str">
        <f>IFERROR(VLOOKUP($B9,[1]Table2!$B$1:$Z$21,MATCH("xGD/90",[1]Table2!$B$1:$Z$1,0),0)-VLOOKUP(IE9,[1]Table2!$B$1:$Z$21,MATCH("xGD/90",[1]Table2!$B$1:$Z$1,0),0),"")</f>
        <v/>
      </c>
      <c r="IF55" s="41" t="str">
        <f>IFERROR(VLOOKUP($B9,[1]Table2!$B$1:$Z$21,MATCH("xGD/90",[1]Table2!$B$1:$Z$1,0),0)-VLOOKUP(IF9,[1]Table2!$B$1:$Z$21,MATCH("xGD/90",[1]Table2!$B$1:$Z$1,0),0),"")</f>
        <v/>
      </c>
      <c r="IG55" s="41" t="str">
        <f>IFERROR(VLOOKUP($B9,[1]Table2!$B$1:$Z$21,MATCH("xGD/90",[1]Table2!$B$1:$Z$1,0),0)-VLOOKUP(IG9,[1]Table2!$B$1:$Z$21,MATCH("xGD/90",[1]Table2!$B$1:$Z$1,0),0),"")</f>
        <v/>
      </c>
      <c r="IH55" s="41" t="str">
        <f>IFERROR(VLOOKUP($B9,[1]Table2!$B$1:$Z$21,MATCH("xGD/90",[1]Table2!$B$1:$Z$1,0),0)-VLOOKUP(IH9,[1]Table2!$B$1:$Z$21,MATCH("xGD/90",[1]Table2!$B$1:$Z$1,0),0),"")</f>
        <v/>
      </c>
      <c r="II55" s="41" t="str">
        <f>IFERROR(VLOOKUP($B9,[1]Table2!$B$1:$Z$21,MATCH("xGD/90",[1]Table2!$B$1:$Z$1,0),0)-VLOOKUP(II9,[1]Table2!$B$1:$Z$21,MATCH("xGD/90",[1]Table2!$B$1:$Z$1,0),0),"")</f>
        <v/>
      </c>
      <c r="IJ55" s="41" t="str">
        <f>IFERROR(VLOOKUP($B9,[1]Table2!$B$1:$Z$21,MATCH("xGD/90",[1]Table2!$B$1:$Z$1,0),0)-VLOOKUP(IJ9,[1]Table2!$B$1:$Z$21,MATCH("xGD/90",[1]Table2!$B$1:$Z$1,0),0),"")</f>
        <v/>
      </c>
      <c r="IK55" s="41" t="str">
        <f>IFERROR(VLOOKUP($B9,[1]Table2!$B$1:$Z$21,MATCH("xGD/90",[1]Table2!$B$1:$Z$1,0),0)-VLOOKUP(IK9,[1]Table2!$B$1:$Z$21,MATCH("xGD/90",[1]Table2!$B$1:$Z$1,0),0),"")</f>
        <v/>
      </c>
      <c r="IL55" s="41">
        <f>IFERROR(VLOOKUP($B9,[1]Table2!$B$1:$Z$21,MATCH("xGD/90",[1]Table2!$B$1:$Z$1,0),0)-VLOOKUP(IL9,[1]Table2!$B$1:$Z$21,MATCH("xGD/90",[1]Table2!$B$1:$Z$1,0),0),"")</f>
        <v>0.17</v>
      </c>
      <c r="IM55" s="41" t="str">
        <f>IFERROR(VLOOKUP($B9,[1]Table2!$B$1:$Z$21,MATCH("xGD/90",[1]Table2!$B$1:$Z$1,0),0)-VLOOKUP(IM9,[1]Table2!$B$1:$Z$21,MATCH("xGD/90",[1]Table2!$B$1:$Z$1,0),0),"")</f>
        <v/>
      </c>
      <c r="IN55" s="41" t="str">
        <f>IFERROR(VLOOKUP($B9,[1]Table2!$B$1:$Z$21,MATCH("xGD/90",[1]Table2!$B$1:$Z$1,0),0)-VLOOKUP(IN9,[1]Table2!$B$1:$Z$21,MATCH("xGD/90",[1]Table2!$B$1:$Z$1,0),0),"")</f>
        <v/>
      </c>
      <c r="IO55" s="41">
        <f>IFERROR(VLOOKUP($B9,[1]Table2!$B$1:$Z$21,MATCH("xGD/90",[1]Table2!$B$1:$Z$1,0),0)-VLOOKUP(IO9,[1]Table2!$B$1:$Z$21,MATCH("xGD/90",[1]Table2!$B$1:$Z$1,0),0),"")</f>
        <v>-0.44</v>
      </c>
      <c r="IP55" s="41" t="str">
        <f>IFERROR(VLOOKUP($B9,[1]Table2!$B$1:$Z$21,MATCH("xGD/90",[1]Table2!$B$1:$Z$1,0),0)-VLOOKUP(IP9,[1]Table2!$B$1:$Z$21,MATCH("xGD/90",[1]Table2!$B$1:$Z$1,0),0),"")</f>
        <v/>
      </c>
      <c r="IQ55" s="41" t="str">
        <f>IFERROR(VLOOKUP($B9,[1]Table2!$B$1:$Z$21,MATCH("xGD/90",[1]Table2!$B$1:$Z$1,0),0)-VLOOKUP(IQ9,[1]Table2!$B$1:$Z$21,MATCH("xGD/90",[1]Table2!$B$1:$Z$1,0),0),"")</f>
        <v/>
      </c>
      <c r="IR55" s="41" t="str">
        <f>IFERROR(VLOOKUP($B9,[1]Table2!$B$1:$Z$21,MATCH("xGD/90",[1]Table2!$B$1:$Z$1,0),0)-VLOOKUP(IR9,[1]Table2!$B$1:$Z$21,MATCH("xGD/90",[1]Table2!$B$1:$Z$1,0),0),"")</f>
        <v/>
      </c>
      <c r="IS55" s="41">
        <f>IFERROR(VLOOKUP($B9,[1]Table2!$B$1:$Z$21,MATCH("xGD/90",[1]Table2!$B$1:$Z$1,0),0)-VLOOKUP(IS9,[1]Table2!$B$1:$Z$21,MATCH("xGD/90",[1]Table2!$B$1:$Z$1,0),0),"")</f>
        <v>0.47000000000000003</v>
      </c>
      <c r="IT55" s="41" t="str">
        <f>IFERROR(VLOOKUP($B9,[1]Table2!$B$1:$Z$21,MATCH("xGD/90",[1]Table2!$B$1:$Z$1,0),0)-VLOOKUP(IT9,[1]Table2!$B$1:$Z$21,MATCH("xGD/90",[1]Table2!$B$1:$Z$1,0),0),"")</f>
        <v/>
      </c>
      <c r="IU55" s="41" t="str">
        <f>IFERROR(VLOOKUP($B9,[1]Table2!$B$1:$Z$21,MATCH("xGD/90",[1]Table2!$B$1:$Z$1,0),0)-VLOOKUP(IU9,[1]Table2!$B$1:$Z$21,MATCH("xGD/90",[1]Table2!$B$1:$Z$1,0),0),"")</f>
        <v/>
      </c>
      <c r="IV55" s="41" t="str">
        <f>IFERROR(VLOOKUP($B9,[1]Table2!$B$1:$Z$21,MATCH("xGD/90",[1]Table2!$B$1:$Z$1,0),0)-VLOOKUP(IV9,[1]Table2!$B$1:$Z$21,MATCH("xGD/90",[1]Table2!$B$1:$Z$1,0),0),"")</f>
        <v/>
      </c>
      <c r="IW55" s="41" t="str">
        <f>IFERROR(VLOOKUP($B9,[1]Table2!$B$1:$Z$21,MATCH("xGD/90",[1]Table2!$B$1:$Z$1,0),0)-VLOOKUP(IW9,[1]Table2!$B$1:$Z$21,MATCH("xGD/90",[1]Table2!$B$1:$Z$1,0),0),"")</f>
        <v/>
      </c>
      <c r="IX55" s="41" t="str">
        <f>IFERROR(VLOOKUP($B9,[1]Table2!$B$1:$Z$21,MATCH("xGD/90",[1]Table2!$B$1:$Z$1,0),0)-VLOOKUP(IX9,[1]Table2!$B$1:$Z$21,MATCH("xGD/90",[1]Table2!$B$1:$Z$1,0),0),"")</f>
        <v/>
      </c>
      <c r="IY55" s="41" t="str">
        <f>IFERROR(VLOOKUP($B9,[1]Table2!$B$1:$Z$21,MATCH("xGD/90",[1]Table2!$B$1:$Z$1,0),0)-VLOOKUP(IY9,[1]Table2!$B$1:$Z$21,MATCH("xGD/90",[1]Table2!$B$1:$Z$1,0),0),"")</f>
        <v/>
      </c>
      <c r="IZ55" s="41">
        <f>IFERROR(VLOOKUP($B9,[1]Table2!$B$1:$Z$21,MATCH("xGD/90",[1]Table2!$B$1:$Z$1,0),0)-VLOOKUP(IZ9,[1]Table2!$B$1:$Z$21,MATCH("xGD/90",[1]Table2!$B$1:$Z$1,0),0),"")</f>
        <v>-0.69</v>
      </c>
      <c r="JA55" s="41" t="str">
        <f>IFERROR(VLOOKUP($B9,[1]Table2!$B$1:$Z$21,MATCH("xGD/90",[1]Table2!$B$1:$Z$1,0),0)-VLOOKUP(JA9,[1]Table2!$B$1:$Z$21,MATCH("xGD/90",[1]Table2!$B$1:$Z$1,0),0),"")</f>
        <v/>
      </c>
      <c r="JB55" s="41" t="str">
        <f>IFERROR(VLOOKUP($B9,[1]Table2!$B$1:$Z$21,MATCH("xGD/90",[1]Table2!$B$1:$Z$1,0),0)-VLOOKUP(JB9,[1]Table2!$B$1:$Z$21,MATCH("xGD/90",[1]Table2!$B$1:$Z$1,0),0),"")</f>
        <v/>
      </c>
      <c r="JC55" s="41" t="str">
        <f>IFERROR(VLOOKUP($B9,[1]Table2!$B$1:$Z$21,MATCH("xGD/90",[1]Table2!$B$1:$Z$1,0),0)-VLOOKUP(JC9,[1]Table2!$B$1:$Z$21,MATCH("xGD/90",[1]Table2!$B$1:$Z$1,0),0),"")</f>
        <v/>
      </c>
      <c r="JD55" s="41" t="str">
        <f>IFERROR(VLOOKUP($B9,[1]Table2!$B$1:$Z$21,MATCH("xGD/90",[1]Table2!$B$1:$Z$1,0),0)-VLOOKUP(JD9,[1]Table2!$B$1:$Z$21,MATCH("xGD/90",[1]Table2!$B$1:$Z$1,0),0),"")</f>
        <v/>
      </c>
      <c r="JE55" s="41" t="str">
        <f>IFERROR(VLOOKUP($B9,[1]Table2!$B$1:$Z$21,MATCH("xGD/90",[1]Table2!$B$1:$Z$1,0),0)-VLOOKUP(JE9,[1]Table2!$B$1:$Z$21,MATCH("xGD/90",[1]Table2!$B$1:$Z$1,0),0),"")</f>
        <v/>
      </c>
      <c r="JF55" s="41" t="str">
        <f>IFERROR(VLOOKUP($B9,[1]Table2!$B$1:$Z$21,MATCH("xGD/90",[1]Table2!$B$1:$Z$1,0),0)-VLOOKUP(JF9,[1]Table2!$B$1:$Z$21,MATCH("xGD/90",[1]Table2!$B$1:$Z$1,0),0),"")</f>
        <v/>
      </c>
      <c r="JG55" s="41" t="str">
        <f>IFERROR(VLOOKUP($B9,[1]Table2!$B$1:$Z$21,MATCH("xGD/90",[1]Table2!$B$1:$Z$1,0),0)-VLOOKUP(JG9,[1]Table2!$B$1:$Z$21,MATCH("xGD/90",[1]Table2!$B$1:$Z$1,0),0),"")</f>
        <v/>
      </c>
      <c r="JH55" s="41" t="str">
        <f>IFERROR(VLOOKUP($B9,[1]Table2!$B$1:$Z$21,MATCH("xGD/90",[1]Table2!$B$1:$Z$1,0),0)-VLOOKUP(JH9,[1]Table2!$B$1:$Z$21,MATCH("xGD/90",[1]Table2!$B$1:$Z$1,0),0),"")</f>
        <v/>
      </c>
      <c r="JI55" s="41" t="str">
        <f>IFERROR(VLOOKUP($B9,[1]Table2!$B$1:$Z$21,MATCH("xGD/90",[1]Table2!$B$1:$Z$1,0),0)-VLOOKUP(JI9,[1]Table2!$B$1:$Z$21,MATCH("xGD/90",[1]Table2!$B$1:$Z$1,0),0),"")</f>
        <v/>
      </c>
      <c r="JJ55" s="41" t="str">
        <f>IFERROR(VLOOKUP($B9,[1]Table2!$B$1:$Z$21,MATCH("xGD/90",[1]Table2!$B$1:$Z$1,0),0)-VLOOKUP(JJ9,[1]Table2!$B$1:$Z$21,MATCH("xGD/90",[1]Table2!$B$1:$Z$1,0),0),"")</f>
        <v/>
      </c>
      <c r="JK55" s="41">
        <f>IFERROR(VLOOKUP($B9,[1]Table2!$B$1:$Z$21,MATCH("xGD/90",[1]Table2!$B$1:$Z$1,0),0)-VLOOKUP(JK9,[1]Table2!$B$1:$Z$21,MATCH("xGD/90",[1]Table2!$B$1:$Z$1,0),0),"")</f>
        <v>-0.16999999999999998</v>
      </c>
      <c r="JL55" s="41" t="str">
        <f>IFERROR(VLOOKUP($B9,[1]Table2!$B$1:$Z$21,MATCH("xGD/90",[1]Table2!$B$1:$Z$1,0),0)-VLOOKUP(JL9,[1]Table2!$B$1:$Z$21,MATCH("xGD/90",[1]Table2!$B$1:$Z$1,0),0),"")</f>
        <v/>
      </c>
      <c r="JM55" s="41" t="str">
        <f>IFERROR(VLOOKUP($B9,[1]Table2!$B$1:$Z$21,MATCH("xGD/90",[1]Table2!$B$1:$Z$1,0),0)-VLOOKUP(JM9,[1]Table2!$B$1:$Z$21,MATCH("xGD/90",[1]Table2!$B$1:$Z$1,0),0),"")</f>
        <v/>
      </c>
      <c r="JN55" s="41" t="str">
        <f>IFERROR(VLOOKUP($B9,[1]Table2!$B$1:$Z$21,MATCH("xGD/90",[1]Table2!$B$1:$Z$1,0),0)-VLOOKUP(JN9,[1]Table2!$B$1:$Z$21,MATCH("xGD/90",[1]Table2!$B$1:$Z$1,0),0),"")</f>
        <v/>
      </c>
      <c r="JO55" s="41" t="str">
        <f>IFERROR(VLOOKUP($B9,[1]Table2!$B$1:$Z$21,MATCH("xGD/90",[1]Table2!$B$1:$Z$1,0),0)-VLOOKUP(JO9,[1]Table2!$B$1:$Z$21,MATCH("xGD/90",[1]Table2!$B$1:$Z$1,0),0),"")</f>
        <v/>
      </c>
      <c r="JP55" s="41" t="str">
        <f>IFERROR(VLOOKUP($B9,[1]Table2!$B$1:$Z$21,MATCH("xGD/90",[1]Table2!$B$1:$Z$1,0),0)-VLOOKUP(JP9,[1]Table2!$B$1:$Z$21,MATCH("xGD/90",[1]Table2!$B$1:$Z$1,0),0),"")</f>
        <v/>
      </c>
      <c r="JQ55" s="41">
        <f>IFERROR(VLOOKUP($B9,[1]Table2!$B$1:$Z$21,MATCH("xGD/90",[1]Table2!$B$1:$Z$1,0),0)-VLOOKUP(JQ9,[1]Table2!$B$1:$Z$21,MATCH("xGD/90",[1]Table2!$B$1:$Z$1,0),0),"")</f>
        <v>-0.91</v>
      </c>
      <c r="JR55" s="41" t="str">
        <f>IFERROR(VLOOKUP($B9,[1]Table2!$B$1:$Z$21,MATCH("xGD/90",[1]Table2!$B$1:$Z$1,0),0)-VLOOKUP(JR9,[1]Table2!$B$1:$Z$21,MATCH("xGD/90",[1]Table2!$B$1:$Z$1,0),0),"")</f>
        <v/>
      </c>
      <c r="JS55" s="41" t="str">
        <f>IFERROR(VLOOKUP($B9,[1]Table2!$B$1:$Z$21,MATCH("xGD/90",[1]Table2!$B$1:$Z$1,0),0)-VLOOKUP(JS9,[1]Table2!$B$1:$Z$21,MATCH("xGD/90",[1]Table2!$B$1:$Z$1,0),0),"")</f>
        <v/>
      </c>
      <c r="JT55" s="41" t="str">
        <f>IFERROR(VLOOKUP($B9,[1]Table2!$B$1:$Z$21,MATCH("xGD/90",[1]Table2!$B$1:$Z$1,0),0)-VLOOKUP(JT9,[1]Table2!$B$1:$Z$21,MATCH("xGD/90",[1]Table2!$B$1:$Z$1,0),0),"")</f>
        <v/>
      </c>
      <c r="JU55" s="41">
        <f>IFERROR(VLOOKUP($B9,[1]Table2!$B$1:$Z$21,MATCH("xGD/90",[1]Table2!$B$1:$Z$1,0),0)-VLOOKUP(JU9,[1]Table2!$B$1:$Z$21,MATCH("xGD/90",[1]Table2!$B$1:$Z$1,0),0),"")</f>
        <v>0.76</v>
      </c>
      <c r="JV55" s="41" t="str">
        <f>IFERROR(VLOOKUP($B9,[1]Table2!$B$1:$Z$21,MATCH("xGD/90",[1]Table2!$B$1:$Z$1,0),0)-VLOOKUP(JV9,[1]Table2!$B$1:$Z$21,MATCH("xGD/90",[1]Table2!$B$1:$Z$1,0),0),"")</f>
        <v/>
      </c>
      <c r="JW55" s="41" t="str">
        <f>IFERROR(VLOOKUP($B9,[1]Table2!$B$1:$Z$21,MATCH("xGD/90",[1]Table2!$B$1:$Z$1,0),0)-VLOOKUP(JW9,[1]Table2!$B$1:$Z$21,MATCH("xGD/90",[1]Table2!$B$1:$Z$1,0),0),"")</f>
        <v/>
      </c>
      <c r="JX55" s="41" t="str">
        <f>IFERROR(VLOOKUP($B9,[1]Table2!$B$1:$Z$21,MATCH("xGD/90",[1]Table2!$B$1:$Z$1,0),0)-VLOOKUP(JX9,[1]Table2!$B$1:$Z$21,MATCH("xGD/90",[1]Table2!$B$1:$Z$1,0),0),"")</f>
        <v/>
      </c>
      <c r="JY55" s="41" t="str">
        <f>IFERROR(VLOOKUP($B9,[1]Table2!$B$1:$Z$21,MATCH("xGD/90",[1]Table2!$B$1:$Z$1,0),0)-VLOOKUP(JY9,[1]Table2!$B$1:$Z$21,MATCH("xGD/90",[1]Table2!$B$1:$Z$1,0),0),"")</f>
        <v/>
      </c>
      <c r="JZ55" s="41" t="str">
        <f>IFERROR(VLOOKUP($B9,[1]Table2!$B$1:$Z$21,MATCH("xGD/90",[1]Table2!$B$1:$Z$1,0),0)-VLOOKUP(JZ9,[1]Table2!$B$1:$Z$21,MATCH("xGD/90",[1]Table2!$B$1:$Z$1,0),0),"")</f>
        <v/>
      </c>
      <c r="KA55" s="41" t="str">
        <f>IFERROR(VLOOKUP($B9,[1]Table2!$B$1:$Z$21,MATCH("xGD/90",[1]Table2!$B$1:$Z$1,0),0)-VLOOKUP(KA9,[1]Table2!$B$1:$Z$21,MATCH("xGD/90",[1]Table2!$B$1:$Z$1,0),0),"")</f>
        <v/>
      </c>
      <c r="KB55" s="41">
        <f>IFERROR(VLOOKUP($B9,[1]Table2!$B$1:$Z$21,MATCH("xGD/90",[1]Table2!$B$1:$Z$1,0),0)-VLOOKUP(KB9,[1]Table2!$B$1:$Z$21,MATCH("xGD/90",[1]Table2!$B$1:$Z$1,0),0),"")</f>
        <v>0.69000000000000006</v>
      </c>
      <c r="KC55" s="41" t="str">
        <f>IFERROR(VLOOKUP($B9,[1]Table2!$B$1:$Z$21,MATCH("xGD/90",[1]Table2!$B$1:$Z$1,0),0)-VLOOKUP(KC9,[1]Table2!$B$1:$Z$21,MATCH("xGD/90",[1]Table2!$B$1:$Z$1,0),0),"")</f>
        <v/>
      </c>
      <c r="KD55" s="41" t="str">
        <f>IFERROR(VLOOKUP($B9,[1]Table2!$B$1:$Z$21,MATCH("xGD/90",[1]Table2!$B$1:$Z$1,0),0)-VLOOKUP(KD9,[1]Table2!$B$1:$Z$21,MATCH("xGD/90",[1]Table2!$B$1:$Z$1,0),0),"")</f>
        <v/>
      </c>
      <c r="KE55" s="41" t="str">
        <f>IFERROR(VLOOKUP($B9,[1]Table2!$B$1:$Z$21,MATCH("xGD/90",[1]Table2!$B$1:$Z$1,0),0)-VLOOKUP(KE9,[1]Table2!$B$1:$Z$21,MATCH("xGD/90",[1]Table2!$B$1:$Z$1,0),0),"")</f>
        <v/>
      </c>
      <c r="KF55" s="41" t="str">
        <f>IFERROR(VLOOKUP($B9,[1]Table2!$B$1:$Z$21,MATCH("xGD/90",[1]Table2!$B$1:$Z$1,0),0)-VLOOKUP(KF9,[1]Table2!$B$1:$Z$21,MATCH("xGD/90",[1]Table2!$B$1:$Z$1,0),0),"")</f>
        <v/>
      </c>
      <c r="KG55" s="41" t="str">
        <f>IFERROR(VLOOKUP($B9,[1]Table2!$B$1:$Z$21,MATCH("xGD/90",[1]Table2!$B$1:$Z$1,0),0)-VLOOKUP(KG9,[1]Table2!$B$1:$Z$21,MATCH("xGD/90",[1]Table2!$B$1:$Z$1,0),0),"")</f>
        <v/>
      </c>
      <c r="KH55" s="41" t="str">
        <f>IFERROR(VLOOKUP($B9,[1]Table2!$B$1:$Z$21,MATCH("xGD/90",[1]Table2!$B$1:$Z$1,0),0)-VLOOKUP(KH9,[1]Table2!$B$1:$Z$21,MATCH("xGD/90",[1]Table2!$B$1:$Z$1,0),0),"")</f>
        <v/>
      </c>
      <c r="KI55" s="41" t="str">
        <f>IFERROR(VLOOKUP($B9,[1]Table2!$B$1:$Z$21,MATCH("xGD/90",[1]Table2!$B$1:$Z$1,0),0)-VLOOKUP(KI9,[1]Table2!$B$1:$Z$21,MATCH("xGD/90",[1]Table2!$B$1:$Z$1,0),0),"")</f>
        <v/>
      </c>
      <c r="KJ55" s="41">
        <f>IFERROR(VLOOKUP($B9,[1]Table2!$B$1:$Z$21,MATCH("xGD/90",[1]Table2!$B$1:$Z$1,0),0)-VLOOKUP(KJ9,[1]Table2!$B$1:$Z$21,MATCH("xGD/90",[1]Table2!$B$1:$Z$1,0),0),"")</f>
        <v>-1.29</v>
      </c>
      <c r="KK55" s="41" t="str">
        <f>IFERROR(VLOOKUP($B9,[1]Table2!$B$1:$Z$21,MATCH("xGD/90",[1]Table2!$B$1:$Z$1,0),0)-VLOOKUP(KK9,[1]Table2!$B$1:$Z$21,MATCH("xGD/90",[1]Table2!$B$1:$Z$1,0),0),"")</f>
        <v/>
      </c>
      <c r="KL55" s="41" t="str">
        <f>IFERROR(VLOOKUP($B9,[1]Table2!$B$1:$Z$21,MATCH("xGD/90",[1]Table2!$B$1:$Z$1,0),0)-VLOOKUP(KL9,[1]Table2!$B$1:$Z$21,MATCH("xGD/90",[1]Table2!$B$1:$Z$1,0),0),"")</f>
        <v/>
      </c>
      <c r="KM55" s="41" t="str">
        <f>IFERROR(VLOOKUP($B9,[1]Table2!$B$1:$Z$21,MATCH("xGD/90",[1]Table2!$B$1:$Z$1,0),0)-VLOOKUP(KM9,[1]Table2!$B$1:$Z$21,MATCH("xGD/90",[1]Table2!$B$1:$Z$1,0),0),"")</f>
        <v/>
      </c>
      <c r="KN55" s="41">
        <f>IFERROR(VLOOKUP($B9,[1]Table2!$B$1:$Z$21,MATCH("xGD/90",[1]Table2!$B$1:$Z$1,0),0)-VLOOKUP(KN9,[1]Table2!$B$1:$Z$21,MATCH("xGD/90",[1]Table2!$B$1:$Z$1,0),0),"")</f>
        <v>-0.33999999999999997</v>
      </c>
      <c r="KO55" s="41" t="str">
        <f>IFERROR(VLOOKUP($B9,[1]Table2!$B$1:$Z$21,MATCH("xGD/90",[1]Table2!$B$1:$Z$1,0),0)-VLOOKUP(KO9,[1]Table2!$B$1:$Z$21,MATCH("xGD/90",[1]Table2!$B$1:$Z$1,0),0),"")</f>
        <v/>
      </c>
      <c r="KP55" s="41" t="str">
        <f>IFERROR(VLOOKUP($B9,[1]Table2!$B$1:$Z$21,MATCH("xGD/90",[1]Table2!$B$1:$Z$1,0),0)-VLOOKUP(KP9,[1]Table2!$B$1:$Z$21,MATCH("xGD/90",[1]Table2!$B$1:$Z$1,0),0),"")</f>
        <v/>
      </c>
      <c r="KQ55" s="41">
        <f>IFERROR(VLOOKUP($B9,[1]Table2!$B$1:$Z$21,MATCH("xGD/90",[1]Table2!$B$1:$Z$1,0),0)-VLOOKUP(KQ9,[1]Table2!$B$1:$Z$21,MATCH("xGD/90",[1]Table2!$B$1:$Z$1,0),0),"")</f>
        <v>-0.71</v>
      </c>
      <c r="KR55" s="41" t="str">
        <f>IFERROR(VLOOKUP($B9,[1]Table2!$B$1:$Z$21,MATCH("xGD/90",[1]Table2!$B$1:$Z$1,0),0)-VLOOKUP(KR9,[1]Table2!$B$1:$Z$21,MATCH("xGD/90",[1]Table2!$B$1:$Z$1,0),0),"")</f>
        <v/>
      </c>
      <c r="KS55" s="41" t="str">
        <f>IFERROR(VLOOKUP($B9,[1]Table2!$B$1:$Z$21,MATCH("xGD/90",[1]Table2!$B$1:$Z$1,0),0)-VLOOKUP(KS9,[1]Table2!$B$1:$Z$21,MATCH("xGD/90",[1]Table2!$B$1:$Z$1,0),0),"")</f>
        <v/>
      </c>
      <c r="KT55" s="41" t="str">
        <f>IFERROR(VLOOKUP($B9,[1]Table2!$B$1:$Z$21,MATCH("xGD/90",[1]Table2!$B$1:$Z$1,0),0)-VLOOKUP(KT9,[1]Table2!$B$1:$Z$21,MATCH("xGD/90",[1]Table2!$B$1:$Z$1,0),0),"")</f>
        <v/>
      </c>
      <c r="KU55" s="41" t="str">
        <f>IFERROR(VLOOKUP($B9,[1]Table2!$B$1:$Z$21,MATCH("xGD/90",[1]Table2!$B$1:$Z$1,0),0)-VLOOKUP(KU9,[1]Table2!$B$1:$Z$21,MATCH("xGD/90",[1]Table2!$B$1:$Z$1,0),0),"")</f>
        <v/>
      </c>
      <c r="KV55" s="41" t="str">
        <f>IFERROR(VLOOKUP($B9,[1]Table2!$B$1:$Z$21,MATCH("xGD/90",[1]Table2!$B$1:$Z$1,0),0)-VLOOKUP(KV9,[1]Table2!$B$1:$Z$21,MATCH("xGD/90",[1]Table2!$B$1:$Z$1,0),0),"")</f>
        <v/>
      </c>
      <c r="KW55" s="41" t="str">
        <f>IFERROR(VLOOKUP($B9,[1]Table2!$B$1:$Z$21,MATCH("xGD/90",[1]Table2!$B$1:$Z$1,0),0)-VLOOKUP(KW9,[1]Table2!$B$1:$Z$21,MATCH("xGD/90",[1]Table2!$B$1:$Z$1,0),0),"")</f>
        <v/>
      </c>
      <c r="KX55" s="41" t="str">
        <f>IFERROR(VLOOKUP($B9,[1]Table2!$B$1:$Z$21,MATCH("xGD/90",[1]Table2!$B$1:$Z$1,0),0)-VLOOKUP(KX9,[1]Table2!$B$1:$Z$21,MATCH("xGD/90",[1]Table2!$B$1:$Z$1,0),0),"")</f>
        <v/>
      </c>
      <c r="KY55" s="41" t="str">
        <f>IFERROR(VLOOKUP($B9,[1]Table2!$B$1:$Z$21,MATCH("xGD/90",[1]Table2!$B$1:$Z$1,0),0)-VLOOKUP(KY9,[1]Table2!$B$1:$Z$21,MATCH("xGD/90",[1]Table2!$B$1:$Z$1,0),0),"")</f>
        <v/>
      </c>
      <c r="KZ55" s="41" t="str">
        <f>IFERROR(VLOOKUP($B9,[1]Table2!$B$1:$Z$21,MATCH("xGD/90",[1]Table2!$B$1:$Z$1,0),0)-VLOOKUP(KZ9,[1]Table2!$B$1:$Z$21,MATCH("xGD/90",[1]Table2!$B$1:$Z$1,0),0),"")</f>
        <v/>
      </c>
      <c r="LA55" s="41" t="str">
        <f>IFERROR(VLOOKUP($B9,[1]Table2!$B$1:$Z$21,MATCH("xGD/90",[1]Table2!$B$1:$Z$1,0),0)-VLOOKUP(LA9,[1]Table2!$B$1:$Z$21,MATCH("xGD/90",[1]Table2!$B$1:$Z$1,0),0),"")</f>
        <v/>
      </c>
      <c r="LB55" s="41" t="str">
        <f>IFERROR(VLOOKUP($B9,[1]Table2!$B$1:$Z$21,MATCH("xGD/90",[1]Table2!$B$1:$Z$1,0),0)-VLOOKUP(LB9,[1]Table2!$B$1:$Z$21,MATCH("xGD/90",[1]Table2!$B$1:$Z$1,0),0),"")</f>
        <v/>
      </c>
      <c r="LC55" s="41" t="str">
        <f>IFERROR(VLOOKUP($B9,[1]Table2!$B$1:$Z$21,MATCH("xGD/90",[1]Table2!$B$1:$Z$1,0),0)-VLOOKUP(LC9,[1]Table2!$B$1:$Z$21,MATCH("xGD/90",[1]Table2!$B$1:$Z$1,0),0),"")</f>
        <v/>
      </c>
      <c r="LD55" s="41" t="str">
        <f>IFERROR(VLOOKUP($B9,[1]Table2!$B$1:$Z$21,MATCH("xGD/90",[1]Table2!$B$1:$Z$1,0),0)-VLOOKUP(LD9,[1]Table2!$B$1:$Z$21,MATCH("xGD/90",[1]Table2!$B$1:$Z$1,0),0),"")</f>
        <v/>
      </c>
      <c r="LE55" s="41" t="str">
        <f>IFERROR(VLOOKUP($B9,[1]Table2!$B$1:$Z$21,MATCH("xGD/90",[1]Table2!$B$1:$Z$1,0),0)-VLOOKUP(LE9,[1]Table2!$B$1:$Z$21,MATCH("xGD/90",[1]Table2!$B$1:$Z$1,0),0),"")</f>
        <v/>
      </c>
      <c r="LF55" s="41" t="str">
        <f>IFERROR(VLOOKUP($B9,[1]Table2!$B$1:$Z$21,MATCH("xGD/90",[1]Table2!$B$1:$Z$1,0),0)-VLOOKUP(LF9,[1]Table2!$B$1:$Z$21,MATCH("xGD/90",[1]Table2!$B$1:$Z$1,0),0),"")</f>
        <v/>
      </c>
      <c r="LG55" s="41" t="str">
        <f>IFERROR(VLOOKUP($B9,[1]Table2!$B$1:$Z$21,MATCH("xGD/90",[1]Table2!$B$1:$Z$1,0),0)-VLOOKUP(LG9,[1]Table2!$B$1:$Z$21,MATCH("xGD/90",[1]Table2!$B$1:$Z$1,0),0),"")</f>
        <v/>
      </c>
      <c r="LH55" s="41" t="str">
        <f>IFERROR(VLOOKUP($B9,[1]Table2!$B$1:$Z$21,MATCH("xGD/90",[1]Table2!$B$1:$Z$1,0),0)-VLOOKUP(LH9,[1]Table2!$B$1:$Z$21,MATCH("xGD/90",[1]Table2!$B$1:$Z$1,0),0),"")</f>
        <v/>
      </c>
      <c r="LI55" s="41" t="str">
        <f>IFERROR(VLOOKUP($B9,[1]Table2!$B$1:$Z$21,MATCH("xGD/90",[1]Table2!$B$1:$Z$1,0),0)-VLOOKUP(LI9,[1]Table2!$B$1:$Z$21,MATCH("xGD/90",[1]Table2!$B$1:$Z$1,0),0),"")</f>
        <v/>
      </c>
      <c r="LJ55" s="41" t="str">
        <f>IFERROR(VLOOKUP($B9,[1]Table2!$B$1:$Z$21,MATCH("xGD/90",[1]Table2!$B$1:$Z$1,0),0)-VLOOKUP(LJ9,[1]Table2!$B$1:$Z$21,MATCH("xGD/90",[1]Table2!$B$1:$Z$1,0),0),"")</f>
        <v/>
      </c>
      <c r="LK55" s="41" t="str">
        <f>IFERROR(VLOOKUP($B9,[1]Table2!$B$1:$Z$21,MATCH("xGD/90",[1]Table2!$B$1:$Z$1,0),0)-VLOOKUP(LK9,[1]Table2!$B$1:$Z$21,MATCH("xGD/90",[1]Table2!$B$1:$Z$1,0),0),"")</f>
        <v/>
      </c>
      <c r="LL55" s="41" t="str">
        <f>IFERROR(VLOOKUP($B9,[1]Table2!$B$1:$Z$21,MATCH("xGD/90",[1]Table2!$B$1:$Z$1,0),0)-VLOOKUP(LL9,[1]Table2!$B$1:$Z$21,MATCH("xGD/90",[1]Table2!$B$1:$Z$1,0),0),"")</f>
        <v/>
      </c>
      <c r="LM55" s="41" t="str">
        <f>IFERROR(VLOOKUP($B9,[1]Table2!$B$1:$Z$21,MATCH("xGD/90",[1]Table2!$B$1:$Z$1,0),0)-VLOOKUP(LM9,[1]Table2!$B$1:$Z$21,MATCH("xGD/90",[1]Table2!$B$1:$Z$1,0),0),"")</f>
        <v/>
      </c>
      <c r="LN55" s="41" t="str">
        <f>IFERROR(VLOOKUP($B9,[1]Table2!$B$1:$Z$21,MATCH("xGD/90",[1]Table2!$B$1:$Z$1,0),0)-VLOOKUP(LN9,[1]Table2!$B$1:$Z$21,MATCH("xGD/90",[1]Table2!$B$1:$Z$1,0),0),"")</f>
        <v/>
      </c>
      <c r="LO55" s="41" t="str">
        <f>IFERROR(VLOOKUP($B9,[1]Table2!$B$1:$Z$21,MATCH("xGD/90",[1]Table2!$B$1:$Z$1,0),0)-VLOOKUP(LO9,[1]Table2!$B$1:$Z$21,MATCH("xGD/90",[1]Table2!$B$1:$Z$1,0),0),"")</f>
        <v/>
      </c>
      <c r="LP55" s="41" t="str">
        <f>IFERROR(VLOOKUP($B9,[1]Table2!$B$1:$Z$21,MATCH("xGD/90",[1]Table2!$B$1:$Z$1,0),0)-VLOOKUP(LP9,[1]Table2!$B$1:$Z$21,MATCH("xGD/90",[1]Table2!$B$1:$Z$1,0),0),"")</f>
        <v/>
      </c>
      <c r="LQ55" s="41" t="str">
        <f>IFERROR(VLOOKUP($B9,[1]Table2!$B$1:$Z$21,MATCH("xGD/90",[1]Table2!$B$1:$Z$1,0),0)-VLOOKUP(LQ9,[1]Table2!$B$1:$Z$21,MATCH("xGD/90",[1]Table2!$B$1:$Z$1,0),0),"")</f>
        <v/>
      </c>
      <c r="LR55" s="41" t="str">
        <f>IFERROR(VLOOKUP($B9,[1]Table2!$B$1:$Z$21,MATCH("xGD/90",[1]Table2!$B$1:$Z$1,0),0)-VLOOKUP(LR9,[1]Table2!$B$1:$Z$21,MATCH("xGD/90",[1]Table2!$B$1:$Z$1,0),0),"")</f>
        <v/>
      </c>
      <c r="LS55" s="41" t="str">
        <f>IFERROR(VLOOKUP($B9,[1]Table2!$B$1:$Z$21,MATCH("xGD/90",[1]Table2!$B$1:$Z$1,0),0)-VLOOKUP(LS9,[1]Table2!$B$1:$Z$21,MATCH("xGD/90",[1]Table2!$B$1:$Z$1,0),0),"")</f>
        <v/>
      </c>
      <c r="LT55" s="41" t="str">
        <f>IFERROR(VLOOKUP($B9,[1]Table2!$B$1:$Z$21,MATCH("xGD/90",[1]Table2!$B$1:$Z$1,0),0)-VLOOKUP(LT9,[1]Table2!$B$1:$Z$21,MATCH("xGD/90",[1]Table2!$B$1:$Z$1,0),0),"")</f>
        <v/>
      </c>
      <c r="LU55" s="41" t="str">
        <f>IFERROR(VLOOKUP($B9,[1]Table2!$B$1:$Z$21,MATCH("xGD/90",[1]Table2!$B$1:$Z$1,0),0)-VLOOKUP(LU9,[1]Table2!$B$1:$Z$21,MATCH("xGD/90",[1]Table2!$B$1:$Z$1,0),0),"")</f>
        <v/>
      </c>
      <c r="LV55" s="41" t="str">
        <f>IFERROR(VLOOKUP($B9,[1]Table2!$B$1:$Z$21,MATCH("xGD/90",[1]Table2!$B$1:$Z$1,0),0)-VLOOKUP(LV9,[1]Table2!$B$1:$Z$21,MATCH("xGD/90",[1]Table2!$B$1:$Z$1,0),0),"")</f>
        <v/>
      </c>
      <c r="LW55" s="41" t="str">
        <f>IFERROR(VLOOKUP($B9,[1]Table2!$B$1:$Z$21,MATCH("xGD/90",[1]Table2!$B$1:$Z$1,0),0)-VLOOKUP(LW9,[1]Table2!$B$1:$Z$21,MATCH("xGD/90",[1]Table2!$B$1:$Z$1,0),0),"")</f>
        <v/>
      </c>
      <c r="LX55" s="41" t="str">
        <f>IFERROR(VLOOKUP($B9,[1]Table2!$B$1:$Z$21,MATCH("xGD/90",[1]Table2!$B$1:$Z$1,0),0)-VLOOKUP(LX9,[1]Table2!$B$1:$Z$21,MATCH("xGD/90",[1]Table2!$B$1:$Z$1,0),0),"")</f>
        <v/>
      </c>
      <c r="LY55" s="41" t="str">
        <f>IFERROR(VLOOKUP($B9,[1]Table2!$B$1:$Z$21,MATCH("xGD/90",[1]Table2!$B$1:$Z$1,0),0)-VLOOKUP(LY9,[1]Table2!$B$1:$Z$21,MATCH("xGD/90",[1]Table2!$B$1:$Z$1,0),0),"")</f>
        <v/>
      </c>
      <c r="LZ55" s="41" t="str">
        <f>IFERROR(VLOOKUP($B9,[1]Table2!$B$1:$Z$21,MATCH("xGD/90",[1]Table2!$B$1:$Z$1,0),0)-VLOOKUP(LZ9,[1]Table2!$B$1:$Z$21,MATCH("xGD/90",[1]Table2!$B$1:$Z$1,0),0),"")</f>
        <v/>
      </c>
      <c r="MA55" s="41" t="str">
        <f>IFERROR(VLOOKUP($B9,[1]Table2!$B$1:$Z$21,MATCH("xGD/90",[1]Table2!$B$1:$Z$1,0),0)-VLOOKUP(MA9,[1]Table2!$B$1:$Z$21,MATCH("xGD/90",[1]Table2!$B$1:$Z$1,0),0),"")</f>
        <v/>
      </c>
      <c r="MB55" s="41" t="str">
        <f>IFERROR(VLOOKUP($B9,[1]Table2!$B$1:$Z$21,MATCH("xGD/90",[1]Table2!$B$1:$Z$1,0),0)-VLOOKUP(MB9,[1]Table2!$B$1:$Z$21,MATCH("xGD/90",[1]Table2!$B$1:$Z$1,0),0),"")</f>
        <v/>
      </c>
      <c r="MC55" s="41" t="str">
        <f>IFERROR(VLOOKUP($B9,[1]Table2!$B$1:$Z$21,MATCH("xGD/90",[1]Table2!$B$1:$Z$1,0),0)-VLOOKUP(MC9,[1]Table2!$B$1:$Z$21,MATCH("xGD/90",[1]Table2!$B$1:$Z$1,0),0),"")</f>
        <v/>
      </c>
      <c r="MD55" s="41" t="str">
        <f>IFERROR(VLOOKUP($B9,[1]Table2!$B$1:$Z$21,MATCH("xGD/90",[1]Table2!$B$1:$Z$1,0),0)-VLOOKUP(MD9,[1]Table2!$B$1:$Z$21,MATCH("xGD/90",[1]Table2!$B$1:$Z$1,0),0),"")</f>
        <v/>
      </c>
      <c r="ME55" s="41" t="str">
        <f>IFERROR(VLOOKUP($B9,[1]Table2!$B$1:$Z$21,MATCH("xGD/90",[1]Table2!$B$1:$Z$1,0),0)-VLOOKUP(ME9,[1]Table2!$B$1:$Z$21,MATCH("xGD/90",[1]Table2!$B$1:$Z$1,0),0),"")</f>
        <v/>
      </c>
      <c r="MF55" s="41" t="str">
        <f>IFERROR(VLOOKUP($B9,[1]Table2!$B$1:$Z$21,MATCH("xGD/90",[1]Table2!$B$1:$Z$1,0),0)-VLOOKUP(MF9,[1]Table2!$B$1:$Z$21,MATCH("xGD/90",[1]Table2!$B$1:$Z$1,0),0),"")</f>
        <v/>
      </c>
      <c r="MG55" s="41" t="str">
        <f>IFERROR(VLOOKUP($B9,[1]Table2!$B$1:$Z$21,MATCH("xGD/90",[1]Table2!$B$1:$Z$1,0),0)-VLOOKUP(MG9,[1]Table2!$B$1:$Z$21,MATCH("xGD/90",[1]Table2!$B$1:$Z$1,0),0),"")</f>
        <v/>
      </c>
      <c r="MH55" s="41" t="str">
        <f>IFERROR(VLOOKUP($B9,[1]Table2!$B$1:$Z$21,MATCH("xGD/90",[1]Table2!$B$1:$Z$1,0),0)-VLOOKUP(MH9,[1]Table2!$B$1:$Z$21,MATCH("xGD/90",[1]Table2!$B$1:$Z$1,0),0),"")</f>
        <v/>
      </c>
      <c r="MI55" s="41" t="str">
        <f>IFERROR(VLOOKUP($B9,[1]Table2!$B$1:$Z$21,MATCH("xGD/90",[1]Table2!$B$1:$Z$1,0),0)-VLOOKUP(MI9,[1]Table2!$B$1:$Z$21,MATCH("xGD/90",[1]Table2!$B$1:$Z$1,0),0),"")</f>
        <v/>
      </c>
      <c r="MJ55" s="41" t="str">
        <f>IFERROR(VLOOKUP($B9,[1]Table2!$B$1:$Z$21,MATCH("xGD/90",[1]Table2!$B$1:$Z$1,0),0)-VLOOKUP(MJ9,[1]Table2!$B$1:$Z$21,MATCH("xGD/90",[1]Table2!$B$1:$Z$1,0),0),"")</f>
        <v/>
      </c>
      <c r="MK55" s="41" t="str">
        <f>IFERROR(VLOOKUP($B9,[1]Table2!$B$1:$Z$21,MATCH("xGD/90",[1]Table2!$B$1:$Z$1,0),0)-VLOOKUP(MK9,[1]Table2!$B$1:$Z$21,MATCH("xGD/90",[1]Table2!$B$1:$Z$1,0),0),"")</f>
        <v/>
      </c>
      <c r="ML55" s="41" t="str">
        <f>IFERROR(VLOOKUP($B9,[1]Table2!$B$1:$Z$21,MATCH("xGD/90",[1]Table2!$B$1:$Z$1,0),0)-VLOOKUP(ML9,[1]Table2!$B$1:$Z$21,MATCH("xGD/90",[1]Table2!$B$1:$Z$1,0),0),"")</f>
        <v/>
      </c>
      <c r="MM55" s="41" t="str">
        <f>IFERROR(VLOOKUP($B9,[1]Table2!$B$1:$Z$21,MATCH("xGD/90",[1]Table2!$B$1:$Z$1,0),0)-VLOOKUP(MM9,[1]Table2!$B$1:$Z$21,MATCH("xGD/90",[1]Table2!$B$1:$Z$1,0),0),"")</f>
        <v/>
      </c>
      <c r="MN55" s="41" t="str">
        <f>IFERROR(VLOOKUP($B9,[1]Table2!$B$1:$Z$21,MATCH("xGD/90",[1]Table2!$B$1:$Z$1,0),0)-VLOOKUP(MN9,[1]Table2!$B$1:$Z$21,MATCH("xGD/90",[1]Table2!$B$1:$Z$1,0),0),"")</f>
        <v/>
      </c>
      <c r="MO55" s="41" t="str">
        <f>IFERROR(VLOOKUP($B9,[1]Table2!$B$1:$Z$21,MATCH("xGD/90",[1]Table2!$B$1:$Z$1,0),0)-VLOOKUP(MO9,[1]Table2!$B$1:$Z$21,MATCH("xGD/90",[1]Table2!$B$1:$Z$1,0),0),"")</f>
        <v/>
      </c>
      <c r="MP55" s="41" t="str">
        <f>IFERROR(VLOOKUP($B9,[1]Table2!$B$1:$Z$21,MATCH("xGD/90",[1]Table2!$B$1:$Z$1,0),0)-VLOOKUP(MP9,[1]Table2!$B$1:$Z$21,MATCH("xGD/90",[1]Table2!$B$1:$Z$1,0),0),"")</f>
        <v/>
      </c>
      <c r="MQ55" s="41" t="str">
        <f>IFERROR(VLOOKUP($B9,[1]Table2!$B$1:$Z$21,MATCH("xGD/90",[1]Table2!$B$1:$Z$1,0),0)-VLOOKUP(MQ9,[1]Table2!$B$1:$Z$21,MATCH("xGD/90",[1]Table2!$B$1:$Z$1,0),0),"")</f>
        <v/>
      </c>
      <c r="MR55" s="41" t="str">
        <f>IFERROR(VLOOKUP($B9,[1]Table2!$B$1:$Z$21,MATCH("xGD/90",[1]Table2!$B$1:$Z$1,0),0)-VLOOKUP(MR9,[1]Table2!$B$1:$Z$21,MATCH("xGD/90",[1]Table2!$B$1:$Z$1,0),0),"")</f>
        <v/>
      </c>
      <c r="MS55" s="41" t="str">
        <f>IFERROR(VLOOKUP($B9,[1]Table2!$B$1:$Z$21,MATCH("xGD/90",[1]Table2!$B$1:$Z$1,0),0)-VLOOKUP(MS9,[1]Table2!$B$1:$Z$21,MATCH("xGD/90",[1]Table2!$B$1:$Z$1,0),0),"")</f>
        <v/>
      </c>
      <c r="MT55" s="41" t="str">
        <f>IFERROR(VLOOKUP($B9,[1]Table2!$B$1:$Z$21,MATCH("xGD/90",[1]Table2!$B$1:$Z$1,0),0)-VLOOKUP(MT9,[1]Table2!$B$1:$Z$21,MATCH("xGD/90",[1]Table2!$B$1:$Z$1,0),0),"")</f>
        <v/>
      </c>
      <c r="MU55" s="41" t="str">
        <f>IFERROR(VLOOKUP($B9,[1]Table2!$B$1:$Z$21,MATCH("xGD/90",[1]Table2!$B$1:$Z$1,0),0)-VLOOKUP(MU9,[1]Table2!$B$1:$Z$21,MATCH("xGD/90",[1]Table2!$B$1:$Z$1,0),0),"")</f>
        <v/>
      </c>
      <c r="MV55" s="41" t="str">
        <f>IFERROR(VLOOKUP($B9,[1]Table2!$B$1:$Z$21,MATCH("xGD/90",[1]Table2!$B$1:$Z$1,0),0)-VLOOKUP(MV9,[1]Table2!$B$1:$Z$21,MATCH("xGD/90",[1]Table2!$B$1:$Z$1,0),0),"")</f>
        <v/>
      </c>
      <c r="MW55" s="41" t="str">
        <f>IFERROR(VLOOKUP($B9,[1]Table2!$B$1:$Z$21,MATCH("xGD/90",[1]Table2!$B$1:$Z$1,0),0)-VLOOKUP(MW9,[1]Table2!$B$1:$Z$21,MATCH("xGD/90",[1]Table2!$B$1:$Z$1,0),0),"")</f>
        <v/>
      </c>
      <c r="MX55" s="41" t="str">
        <f>IFERROR(VLOOKUP($B9,[1]Table2!$B$1:$Z$21,MATCH("xGD/90",[1]Table2!$B$1:$Z$1,0),0)-VLOOKUP(MX9,[1]Table2!$B$1:$Z$21,MATCH("xGD/90",[1]Table2!$B$1:$Z$1,0),0),"")</f>
        <v/>
      </c>
      <c r="MY55" s="41" t="str">
        <f>IFERROR(VLOOKUP($B9,[1]Table2!$B$1:$Z$21,MATCH("xGD/90",[1]Table2!$B$1:$Z$1,0),0)-VLOOKUP(MY9,[1]Table2!$B$1:$Z$21,MATCH("xGD/90",[1]Table2!$B$1:$Z$1,0),0),"")</f>
        <v/>
      </c>
      <c r="MZ55" s="41" t="str">
        <f>IFERROR(VLOOKUP($B9,[1]Table2!$B$1:$Z$21,MATCH("xGD/90",[1]Table2!$B$1:$Z$1,0),0)-VLOOKUP(MZ9,[1]Table2!$B$1:$Z$21,MATCH("xGD/90",[1]Table2!$B$1:$Z$1,0),0),"")</f>
        <v/>
      </c>
      <c r="NA55" s="41" t="str">
        <f>IFERROR(VLOOKUP($B9,[1]Table2!$B$1:$Z$21,MATCH("xGD/90",[1]Table2!$B$1:$Z$1,0),0)-VLOOKUP(NA9,[1]Table2!$B$1:$Z$21,MATCH("xGD/90",[1]Table2!$B$1:$Z$1,0),0),"")</f>
        <v/>
      </c>
      <c r="NB55" s="41" t="str">
        <f>IFERROR(VLOOKUP($B9,[1]Table2!$B$1:$Z$21,MATCH("xGD/90",[1]Table2!$B$1:$Z$1,0),0)-VLOOKUP(NB9,[1]Table2!$B$1:$Z$21,MATCH("xGD/90",[1]Table2!$B$1:$Z$1,0),0),"")</f>
        <v/>
      </c>
      <c r="NC55" s="41" t="str">
        <f>IFERROR(VLOOKUP($B9,[1]Table2!$B$1:$Z$21,MATCH("xGD/90",[1]Table2!$B$1:$Z$1,0),0)-VLOOKUP(NC9,[1]Table2!$B$1:$Z$21,MATCH("xGD/90",[1]Table2!$B$1:$Z$1,0),0),"")</f>
        <v/>
      </c>
      <c r="NE55" s="40">
        <f t="shared" si="1"/>
        <v>0.01</v>
      </c>
      <c r="NF55" s="41" t="str">
        <f>IFERROR(VLOOKUP($B9,[1]Table2!$B$1:$Z$21,MATCH("xGD/90",[1]Table2!$B$1:$Z$1,0),0)-VLOOKUP(NF9,[1]Table2!$B$1:$Z$21,MATCH("xGD/90",[1]Table2!$B$1:$Z$1,0),0),"")</f>
        <v/>
      </c>
      <c r="NG55" s="41" t="str">
        <f>IFERROR(VLOOKUP($B9,[1]Table2!$B$1:$Z$21,MATCH("xGD/90",[1]Table2!$B$1:$Z$1,0),0)-VLOOKUP(NG9,[1]Table2!$B$1:$Z$21,MATCH("xGD/90",[1]Table2!$B$1:$Z$1,0),0),"")</f>
        <v/>
      </c>
      <c r="NH55" s="41">
        <f>IFERROR(VLOOKUP($B9,[1]Table2!$B$1:$Z$21,MATCH("xGD/90",[1]Table2!$B$1:$Z$1,0),0)-VLOOKUP(NH9,[1]Table2!$B$1:$Z$21,MATCH("xGD/90",[1]Table2!$B$1:$Z$1,0),0),"")</f>
        <v>-0.15</v>
      </c>
      <c r="NI55" s="41">
        <f>IFERROR(VLOOKUP($B9,[1]Table2!$B$1:$Z$21,MATCH("xGD/90",[1]Table2!$B$1:$Z$1,0),0)-VLOOKUP(NI9,[1]Table2!$B$1:$Z$21,MATCH("xGD/90",[1]Table2!$B$1:$Z$1,0),0),"")</f>
        <v>0.62</v>
      </c>
      <c r="NJ55" s="41" t="str">
        <f>IFERROR(VLOOKUP($B9,[1]Table2!$B$1:$Z$21,MATCH("xGD/90",[1]Table2!$B$1:$Z$1,0),0)-VLOOKUP(NJ9,[1]Table2!$B$1:$Z$21,MATCH("xGD/90",[1]Table2!$B$1:$Z$1,0),0),"")</f>
        <v/>
      </c>
    </row>
    <row r="56" spans="1:374" s="42" customFormat="1" ht="15.75" thickBot="1" x14ac:dyDescent="0.3">
      <c r="A56" s="39" t="s">
        <v>34</v>
      </c>
      <c r="B56" s="40">
        <f>VLOOKUP(A56,[1]Table!$B$1:$O$21,MATCH("xGD/90",[1]Table!$B$1:$O$1,0),0)</f>
        <v>-0.32</v>
      </c>
      <c r="C56" s="41" t="str">
        <f>IFERROR(VLOOKUP($B10,[1]Table2!$B$1:$Z$21,MATCH("xGD/90",[1]Table2!$B$1:$Z$1,0),0)-VLOOKUP(C10,[1]Table2!$B$1:$Z$21,MATCH("xGD/90",[1]Table2!$B$1:$Z$1,0),0),"")</f>
        <v/>
      </c>
      <c r="D56" s="41" t="str">
        <f>IFERROR(VLOOKUP($B10,[1]Table2!$B$1:$Z$21,MATCH("xGD/90",[1]Table2!$B$1:$Z$1,0),0)-VLOOKUP(D10,[1]Table2!$B$1:$Z$21,MATCH("xGD/90",[1]Table2!$B$1:$Z$1,0),0),"")</f>
        <v/>
      </c>
      <c r="E56" s="41" t="str">
        <f>IFERROR(VLOOKUP($B10,[1]Table2!$B$1:$Z$21,MATCH("xGD/90",[1]Table2!$B$1:$Z$1,0),0)-VLOOKUP(E10,[1]Table2!$B$1:$Z$21,MATCH("xGD/90",[1]Table2!$B$1:$Z$1,0),0),"")</f>
        <v/>
      </c>
      <c r="F56" s="41" t="str">
        <f>IFERROR(VLOOKUP($B10,[1]Table2!$B$1:$Z$21,MATCH("xGD/90",[1]Table2!$B$1:$Z$1,0),0)-VLOOKUP(F10,[1]Table2!$B$1:$Z$21,MATCH("xGD/90",[1]Table2!$B$1:$Z$1,0),0),"")</f>
        <v/>
      </c>
      <c r="G56" s="41">
        <f>IFERROR(VLOOKUP($B10,[1]Table2!$B$1:$Z$21,MATCH("xGD/90",[1]Table2!$B$1:$Z$1,0),0)-VLOOKUP(G10,[1]Table2!$B$1:$Z$21,MATCH("xGD/90",[1]Table2!$B$1:$Z$1,0),0),"")</f>
        <v>-1.24</v>
      </c>
      <c r="H56" s="41" t="str">
        <f>IFERROR(VLOOKUP($B10,[1]Table2!$B$1:$Z$21,MATCH("xGD/90",[1]Table2!$B$1:$Z$1,0),0)-VLOOKUP(H10,[1]Table2!$B$1:$Z$21,MATCH("xGD/90",[1]Table2!$B$1:$Z$1,0),0),"")</f>
        <v/>
      </c>
      <c r="I56" s="41" t="str">
        <f>IFERROR(VLOOKUP($B10,[1]Table2!$B$1:$Z$21,MATCH("xGD/90",[1]Table2!$B$1:$Z$1,0),0)-VLOOKUP(I10,[1]Table2!$B$1:$Z$21,MATCH("xGD/90",[1]Table2!$B$1:$Z$1,0),0),"")</f>
        <v/>
      </c>
      <c r="J56" s="41" t="str">
        <f>IFERROR(VLOOKUP($B10,[1]Table2!$B$1:$Z$21,MATCH("xGD/90",[1]Table2!$B$1:$Z$1,0),0)-VLOOKUP(J10,[1]Table2!$B$1:$Z$21,MATCH("xGD/90",[1]Table2!$B$1:$Z$1,0),0),"")</f>
        <v/>
      </c>
      <c r="K56" s="41" t="str">
        <f>IFERROR(VLOOKUP($B10,[1]Table2!$B$1:$Z$21,MATCH("xGD/90",[1]Table2!$B$1:$Z$1,0),0)-VLOOKUP(K10,[1]Table2!$B$1:$Z$21,MATCH("xGD/90",[1]Table2!$B$1:$Z$1,0),0),"")</f>
        <v/>
      </c>
      <c r="L56" s="41" t="str">
        <f>IFERROR(VLOOKUP($B10,[1]Table2!$B$1:$Z$21,MATCH("xGD/90",[1]Table2!$B$1:$Z$1,0),0)-VLOOKUP(L10,[1]Table2!$B$1:$Z$21,MATCH("xGD/90",[1]Table2!$B$1:$Z$1,0),0),"")</f>
        <v/>
      </c>
      <c r="M56" s="41" t="str">
        <f>IFERROR(VLOOKUP($B10,[1]Table2!$B$1:$Z$21,MATCH("xGD/90",[1]Table2!$B$1:$Z$1,0),0)-VLOOKUP(M10,[1]Table2!$B$1:$Z$21,MATCH("xGD/90",[1]Table2!$B$1:$Z$1,0),0),"")</f>
        <v/>
      </c>
      <c r="N56" s="41" t="str">
        <f>IFERROR(VLOOKUP($B10,[1]Table2!$B$1:$Z$21,MATCH("xGD/90",[1]Table2!$B$1:$Z$1,0),0)-VLOOKUP(N10,[1]Table2!$B$1:$Z$21,MATCH("xGD/90",[1]Table2!$B$1:$Z$1,0),0),"")</f>
        <v/>
      </c>
      <c r="O56" s="41" t="str">
        <f>IFERROR(VLOOKUP($B10,[1]Table2!$B$1:$Z$21,MATCH("xGD/90",[1]Table2!$B$1:$Z$1,0),0)-VLOOKUP(O10,[1]Table2!$B$1:$Z$21,MATCH("xGD/90",[1]Table2!$B$1:$Z$1,0),0),"")</f>
        <v/>
      </c>
      <c r="P56" s="41" t="str">
        <f>IFERROR(VLOOKUP($B10,[1]Table2!$B$1:$Z$21,MATCH("xGD/90",[1]Table2!$B$1:$Z$1,0),0)-VLOOKUP(P10,[1]Table2!$B$1:$Z$21,MATCH("xGD/90",[1]Table2!$B$1:$Z$1,0),0),"")</f>
        <v/>
      </c>
      <c r="Q56" s="41">
        <f>IFERROR(VLOOKUP($B10,[1]Table2!$B$1:$Z$21,MATCH("xGD/90",[1]Table2!$B$1:$Z$1,0),0)-VLOOKUP(Q10,[1]Table2!$B$1:$Z$21,MATCH("xGD/90",[1]Table2!$B$1:$Z$1,0),0),"")</f>
        <v>-0.77</v>
      </c>
      <c r="R56" s="41" t="str">
        <f>IFERROR(VLOOKUP($B10,[1]Table2!$B$1:$Z$21,MATCH("xGD/90",[1]Table2!$B$1:$Z$1,0),0)-VLOOKUP(R10,[1]Table2!$B$1:$Z$21,MATCH("xGD/90",[1]Table2!$B$1:$Z$1,0),0),"")</f>
        <v/>
      </c>
      <c r="S56" s="41" t="str">
        <f>IFERROR(VLOOKUP($B10,[1]Table2!$B$1:$Z$21,MATCH("xGD/90",[1]Table2!$B$1:$Z$1,0),0)-VLOOKUP(S10,[1]Table2!$B$1:$Z$21,MATCH("xGD/90",[1]Table2!$B$1:$Z$1,0),0),"")</f>
        <v/>
      </c>
      <c r="T56" s="41" t="str">
        <f>IFERROR(VLOOKUP($B10,[1]Table2!$B$1:$Z$21,MATCH("xGD/90",[1]Table2!$B$1:$Z$1,0),0)-VLOOKUP(T10,[1]Table2!$B$1:$Z$21,MATCH("xGD/90",[1]Table2!$B$1:$Z$1,0),0),"")</f>
        <v/>
      </c>
      <c r="U56" s="41" t="str">
        <f>IFERROR(VLOOKUP($B10,[1]Table2!$B$1:$Z$21,MATCH("xGD/90",[1]Table2!$B$1:$Z$1,0),0)-VLOOKUP(U10,[1]Table2!$B$1:$Z$21,MATCH("xGD/90",[1]Table2!$B$1:$Z$1,0),0),"")</f>
        <v/>
      </c>
      <c r="V56" s="41">
        <f>IFERROR(VLOOKUP($B10,[1]Table2!$B$1:$Z$21,MATCH("xGD/90",[1]Table2!$B$1:$Z$1,0),0)-VLOOKUP(V10,[1]Table2!$B$1:$Z$21,MATCH("xGD/90",[1]Table2!$B$1:$Z$1,0),0),"")</f>
        <v>-0.16</v>
      </c>
      <c r="W56" s="41" t="str">
        <f>IFERROR(VLOOKUP($B10,[1]Table2!$B$1:$Z$21,MATCH("xGD/90",[1]Table2!$B$1:$Z$1,0),0)-VLOOKUP(W10,[1]Table2!$B$1:$Z$21,MATCH("xGD/90",[1]Table2!$B$1:$Z$1,0),0),"")</f>
        <v/>
      </c>
      <c r="X56" s="41" t="str">
        <f>IFERROR(VLOOKUP($B10,[1]Table2!$B$1:$Z$21,MATCH("xGD/90",[1]Table2!$B$1:$Z$1,0),0)-VLOOKUP(X10,[1]Table2!$B$1:$Z$21,MATCH("xGD/90",[1]Table2!$B$1:$Z$1,0),0),"")</f>
        <v/>
      </c>
      <c r="Y56" s="41" t="str">
        <f>IFERROR(VLOOKUP($B10,[1]Table2!$B$1:$Z$21,MATCH("xGD/90",[1]Table2!$B$1:$Z$1,0),0)-VLOOKUP(Y10,[1]Table2!$B$1:$Z$21,MATCH("xGD/90",[1]Table2!$B$1:$Z$1,0),0),"")</f>
        <v/>
      </c>
      <c r="Z56" s="41" t="str">
        <f>IFERROR(VLOOKUP($B10,[1]Table2!$B$1:$Z$21,MATCH("xGD/90",[1]Table2!$B$1:$Z$1,0),0)-VLOOKUP(Z10,[1]Table2!$B$1:$Z$21,MATCH("xGD/90",[1]Table2!$B$1:$Z$1,0),0),"")</f>
        <v/>
      </c>
      <c r="AA56" s="41" t="str">
        <f>IFERROR(VLOOKUP($B10,[1]Table2!$B$1:$Z$21,MATCH("xGD/90",[1]Table2!$B$1:$Z$1,0),0)-VLOOKUP(AA10,[1]Table2!$B$1:$Z$21,MATCH("xGD/90",[1]Table2!$B$1:$Z$1,0),0),"")</f>
        <v/>
      </c>
      <c r="AB56" s="41" t="str">
        <f>IFERROR(VLOOKUP($B10,[1]Table2!$B$1:$Z$21,MATCH("xGD/90",[1]Table2!$B$1:$Z$1,0),0)-VLOOKUP(AB10,[1]Table2!$B$1:$Z$21,MATCH("xGD/90",[1]Table2!$B$1:$Z$1,0),0),"")</f>
        <v/>
      </c>
      <c r="AC56" s="41">
        <f>IFERROR(VLOOKUP($B10,[1]Table2!$B$1:$Z$21,MATCH("xGD/90",[1]Table2!$B$1:$Z$1,0),0)-VLOOKUP(AC10,[1]Table2!$B$1:$Z$21,MATCH("xGD/90",[1]Table2!$B$1:$Z$1,0),0),"")</f>
        <v>-1.62</v>
      </c>
      <c r="AD56" s="41" t="str">
        <f>IFERROR(VLOOKUP($B10,[1]Table2!$B$1:$Z$21,MATCH("xGD/90",[1]Table2!$B$1:$Z$1,0),0)-VLOOKUP(AD10,[1]Table2!$B$1:$Z$21,MATCH("xGD/90",[1]Table2!$B$1:$Z$1,0),0),"")</f>
        <v/>
      </c>
      <c r="AE56" s="41" t="str">
        <f>IFERROR(VLOOKUP($B10,[1]Table2!$B$1:$Z$21,MATCH("xGD/90",[1]Table2!$B$1:$Z$1,0),0)-VLOOKUP(AE10,[1]Table2!$B$1:$Z$21,MATCH("xGD/90",[1]Table2!$B$1:$Z$1,0),0),"")</f>
        <v/>
      </c>
      <c r="AF56" s="41">
        <f>IFERROR(VLOOKUP($B10,[1]Table2!$B$1:$Z$21,MATCH("xGD/90",[1]Table2!$B$1:$Z$1,0),0)-VLOOKUP(AF10,[1]Table2!$B$1:$Z$21,MATCH("xGD/90",[1]Table2!$B$1:$Z$1,0),0),"")</f>
        <v>-0.5</v>
      </c>
      <c r="AG56" s="41" t="str">
        <f>IFERROR(VLOOKUP($B10,[1]Table2!$B$1:$Z$21,MATCH("xGD/90",[1]Table2!$B$1:$Z$1,0),0)-VLOOKUP(AG10,[1]Table2!$B$1:$Z$21,MATCH("xGD/90",[1]Table2!$B$1:$Z$1,0),0),"")</f>
        <v/>
      </c>
      <c r="AH56" s="41" t="str">
        <f>IFERROR(VLOOKUP($B10,[1]Table2!$B$1:$Z$21,MATCH("xGD/90",[1]Table2!$B$1:$Z$1,0),0)-VLOOKUP(AH10,[1]Table2!$B$1:$Z$21,MATCH("xGD/90",[1]Table2!$B$1:$Z$1,0),0),"")</f>
        <v/>
      </c>
      <c r="AI56" s="41" t="str">
        <f>IFERROR(VLOOKUP($B10,[1]Table2!$B$1:$Z$21,MATCH("xGD/90",[1]Table2!$B$1:$Z$1,0),0)-VLOOKUP(AI10,[1]Table2!$B$1:$Z$21,MATCH("xGD/90",[1]Table2!$B$1:$Z$1,0),0),"")</f>
        <v/>
      </c>
      <c r="AJ56" s="41">
        <f>IFERROR(VLOOKUP($B10,[1]Table2!$B$1:$Z$21,MATCH("xGD/90",[1]Table2!$B$1:$Z$1,0),0)-VLOOKUP(AJ10,[1]Table2!$B$1:$Z$21,MATCH("xGD/90",[1]Table2!$B$1:$Z$1,0),0),"")</f>
        <v>-1.04</v>
      </c>
      <c r="AK56" s="41" t="str">
        <f>IFERROR(VLOOKUP($B10,[1]Table2!$B$1:$Z$21,MATCH("xGD/90",[1]Table2!$B$1:$Z$1,0),0)-VLOOKUP(AK10,[1]Table2!$B$1:$Z$21,MATCH("xGD/90",[1]Table2!$B$1:$Z$1,0),0),"")</f>
        <v/>
      </c>
      <c r="AL56" s="41" t="str">
        <f>IFERROR(VLOOKUP($B10,[1]Table2!$B$1:$Z$21,MATCH("xGD/90",[1]Table2!$B$1:$Z$1,0),0)-VLOOKUP(AL10,[1]Table2!$B$1:$Z$21,MATCH("xGD/90",[1]Table2!$B$1:$Z$1,0),0),"")</f>
        <v/>
      </c>
      <c r="AM56" s="41" t="str">
        <f>IFERROR(VLOOKUP($B10,[1]Table2!$B$1:$Z$21,MATCH("xGD/90",[1]Table2!$B$1:$Z$1,0),0)-VLOOKUP(AM10,[1]Table2!$B$1:$Z$21,MATCH("xGD/90",[1]Table2!$B$1:$Z$1,0),0),"")</f>
        <v/>
      </c>
      <c r="AN56" s="41" t="str">
        <f>IFERROR(VLOOKUP($B10,[1]Table2!$B$1:$Z$21,MATCH("xGD/90",[1]Table2!$B$1:$Z$1,0),0)-VLOOKUP(AN10,[1]Table2!$B$1:$Z$21,MATCH("xGD/90",[1]Table2!$B$1:$Z$1,0),0),"")</f>
        <v/>
      </c>
      <c r="AO56" s="41" t="str">
        <f>IFERROR(VLOOKUP($B10,[1]Table2!$B$1:$Z$21,MATCH("xGD/90",[1]Table2!$B$1:$Z$1,0),0)-VLOOKUP(AO10,[1]Table2!$B$1:$Z$21,MATCH("xGD/90",[1]Table2!$B$1:$Z$1,0),0),"")</f>
        <v/>
      </c>
      <c r="AP56" s="41" t="str">
        <f>IFERROR(VLOOKUP($B10,[1]Table2!$B$1:$Z$21,MATCH("xGD/90",[1]Table2!$B$1:$Z$1,0),0)-VLOOKUP(AP10,[1]Table2!$B$1:$Z$21,MATCH("xGD/90",[1]Table2!$B$1:$Z$1,0),0),"")</f>
        <v/>
      </c>
      <c r="AQ56" s="41" t="str">
        <f>IFERROR(VLOOKUP($B10,[1]Table2!$B$1:$Z$21,MATCH("xGD/90",[1]Table2!$B$1:$Z$1,0),0)-VLOOKUP(AQ10,[1]Table2!$B$1:$Z$21,MATCH("xGD/90",[1]Table2!$B$1:$Z$1,0),0),"")</f>
        <v/>
      </c>
      <c r="AR56" s="41" t="str">
        <f>IFERROR(VLOOKUP($B10,[1]Table2!$B$1:$Z$21,MATCH("xGD/90",[1]Table2!$B$1:$Z$1,0),0)-VLOOKUP(AR10,[1]Table2!$B$1:$Z$21,MATCH("xGD/90",[1]Table2!$B$1:$Z$1,0),0),"")</f>
        <v/>
      </c>
      <c r="AS56" s="41" t="str">
        <f>IFERROR(VLOOKUP($B10,[1]Table2!$B$1:$Z$21,MATCH("xGD/90",[1]Table2!$B$1:$Z$1,0),0)-VLOOKUP(AS10,[1]Table2!$B$1:$Z$21,MATCH("xGD/90",[1]Table2!$B$1:$Z$1,0),0),"")</f>
        <v/>
      </c>
      <c r="AT56" s="41" t="str">
        <f>IFERROR(VLOOKUP($B10,[1]Table2!$B$1:$Z$21,MATCH("xGD/90",[1]Table2!$B$1:$Z$1,0),0)-VLOOKUP(AT10,[1]Table2!$B$1:$Z$21,MATCH("xGD/90",[1]Table2!$B$1:$Z$1,0),0),"")</f>
        <v/>
      </c>
      <c r="AU56" s="41" t="str">
        <f>IFERROR(VLOOKUP($B10,[1]Table2!$B$1:$Z$21,MATCH("xGD/90",[1]Table2!$B$1:$Z$1,0),0)-VLOOKUP(AU10,[1]Table2!$B$1:$Z$21,MATCH("xGD/90",[1]Table2!$B$1:$Z$1,0),0),"")</f>
        <v/>
      </c>
      <c r="AV56" s="41" t="str">
        <f>IFERROR(VLOOKUP($B10,[1]Table2!$B$1:$Z$21,MATCH("xGD/90",[1]Table2!$B$1:$Z$1,0),0)-VLOOKUP(AV10,[1]Table2!$B$1:$Z$21,MATCH("xGD/90",[1]Table2!$B$1:$Z$1,0),0),"")</f>
        <v/>
      </c>
      <c r="AW56" s="41" t="str">
        <f>IFERROR(VLOOKUP($B10,[1]Table2!$B$1:$Z$21,MATCH("xGD/90",[1]Table2!$B$1:$Z$1,0),0)-VLOOKUP(AW10,[1]Table2!$B$1:$Z$21,MATCH("xGD/90",[1]Table2!$B$1:$Z$1,0),0),"")</f>
        <v/>
      </c>
      <c r="AX56" s="41" t="str">
        <f>IFERROR(VLOOKUP($B10,[1]Table2!$B$1:$Z$21,MATCH("xGD/90",[1]Table2!$B$1:$Z$1,0),0)-VLOOKUP(AX10,[1]Table2!$B$1:$Z$21,MATCH("xGD/90",[1]Table2!$B$1:$Z$1,0),0),"")</f>
        <v/>
      </c>
      <c r="AY56" s="41" t="str">
        <f>IFERROR(VLOOKUP($B10,[1]Table2!$B$1:$Z$21,MATCH("xGD/90",[1]Table2!$B$1:$Z$1,0),0)-VLOOKUP(AY10,[1]Table2!$B$1:$Z$21,MATCH("xGD/90",[1]Table2!$B$1:$Z$1,0),0),"")</f>
        <v/>
      </c>
      <c r="AZ56" s="41" t="str">
        <f>IFERROR(VLOOKUP($B10,[1]Table2!$B$1:$Z$21,MATCH("xGD/90",[1]Table2!$B$1:$Z$1,0),0)-VLOOKUP(AZ10,[1]Table2!$B$1:$Z$21,MATCH("xGD/90",[1]Table2!$B$1:$Z$1,0),0),"")</f>
        <v/>
      </c>
      <c r="BA56" s="41" t="str">
        <f>IFERROR(VLOOKUP($B10,[1]Table2!$B$1:$Z$21,MATCH("xGD/90",[1]Table2!$B$1:$Z$1,0),0)-VLOOKUP(BA10,[1]Table2!$B$1:$Z$21,MATCH("xGD/90",[1]Table2!$B$1:$Z$1,0),0),"")</f>
        <v/>
      </c>
      <c r="BB56" s="41" t="str">
        <f>IFERROR(VLOOKUP($B10,[1]Table2!$B$1:$Z$21,MATCH("xGD/90",[1]Table2!$B$1:$Z$1,0),0)-VLOOKUP(BB10,[1]Table2!$B$1:$Z$21,MATCH("xGD/90",[1]Table2!$B$1:$Z$1,0),0),"")</f>
        <v/>
      </c>
      <c r="BC56" s="41" t="str">
        <f>IFERROR(VLOOKUP($B10,[1]Table2!$B$1:$Z$21,MATCH("xGD/90",[1]Table2!$B$1:$Z$1,0),0)-VLOOKUP(BC10,[1]Table2!$B$1:$Z$21,MATCH("xGD/90",[1]Table2!$B$1:$Z$1,0),0),"")</f>
        <v/>
      </c>
      <c r="BD56" s="41" t="str">
        <f>IFERROR(VLOOKUP($B10,[1]Table2!$B$1:$Z$21,MATCH("xGD/90",[1]Table2!$B$1:$Z$1,0),0)-VLOOKUP(BD10,[1]Table2!$B$1:$Z$21,MATCH("xGD/90",[1]Table2!$B$1:$Z$1,0),0),"")</f>
        <v/>
      </c>
      <c r="BE56" s="41" t="str">
        <f>IFERROR(VLOOKUP($B10,[1]Table2!$B$1:$Z$21,MATCH("xGD/90",[1]Table2!$B$1:$Z$1,0),0)-VLOOKUP(BE10,[1]Table2!$B$1:$Z$21,MATCH("xGD/90",[1]Table2!$B$1:$Z$1,0),0),"")</f>
        <v/>
      </c>
      <c r="BF56" s="41" t="str">
        <f>IFERROR(VLOOKUP($B10,[1]Table2!$B$1:$Z$21,MATCH("xGD/90",[1]Table2!$B$1:$Z$1,0),0)-VLOOKUP(BF10,[1]Table2!$B$1:$Z$21,MATCH("xGD/90",[1]Table2!$B$1:$Z$1,0),0),"")</f>
        <v/>
      </c>
      <c r="BG56" s="41" t="str">
        <f>IFERROR(VLOOKUP($B10,[1]Table2!$B$1:$Z$21,MATCH("xGD/90",[1]Table2!$B$1:$Z$1,0),0)-VLOOKUP(BG10,[1]Table2!$B$1:$Z$21,MATCH("xGD/90",[1]Table2!$B$1:$Z$1,0),0),"")</f>
        <v/>
      </c>
      <c r="BH56" s="41" t="str">
        <f>IFERROR(VLOOKUP($B10,[1]Table2!$B$1:$Z$21,MATCH("xGD/90",[1]Table2!$B$1:$Z$1,0),0)-VLOOKUP(BH10,[1]Table2!$B$1:$Z$21,MATCH("xGD/90",[1]Table2!$B$1:$Z$1,0),0),"")</f>
        <v/>
      </c>
      <c r="BI56" s="41" t="str">
        <f>IFERROR(VLOOKUP($B10,[1]Table2!$B$1:$Z$21,MATCH("xGD/90",[1]Table2!$B$1:$Z$1,0),0)-VLOOKUP(BI10,[1]Table2!$B$1:$Z$21,MATCH("xGD/90",[1]Table2!$B$1:$Z$1,0),0),"")</f>
        <v/>
      </c>
      <c r="BJ56" s="41" t="str">
        <f>IFERROR(VLOOKUP($B10,[1]Table2!$B$1:$Z$21,MATCH("xGD/90",[1]Table2!$B$1:$Z$1,0),0)-VLOOKUP(BJ10,[1]Table2!$B$1:$Z$21,MATCH("xGD/90",[1]Table2!$B$1:$Z$1,0),0),"")</f>
        <v/>
      </c>
      <c r="BK56" s="41" t="str">
        <f>IFERROR(VLOOKUP($B10,[1]Table2!$B$1:$Z$21,MATCH("xGD/90",[1]Table2!$B$1:$Z$1,0),0)-VLOOKUP(BK10,[1]Table2!$B$1:$Z$21,MATCH("xGD/90",[1]Table2!$B$1:$Z$1,0),0),"")</f>
        <v/>
      </c>
      <c r="BL56" s="41">
        <f>IFERROR(VLOOKUP($B10,[1]Table2!$B$1:$Z$21,MATCH("xGD/90",[1]Table2!$B$1:$Z$1,0),0)-VLOOKUP(BL10,[1]Table2!$B$1:$Z$21,MATCH("xGD/90",[1]Table2!$B$1:$Z$1,0),0),"")</f>
        <v>-0.33</v>
      </c>
      <c r="BM56" s="41" t="str">
        <f>IFERROR(VLOOKUP($B10,[1]Table2!$B$1:$Z$21,MATCH("xGD/90",[1]Table2!$B$1:$Z$1,0),0)-VLOOKUP(BM10,[1]Table2!$B$1:$Z$21,MATCH("xGD/90",[1]Table2!$B$1:$Z$1,0),0),"")</f>
        <v/>
      </c>
      <c r="BN56" s="41" t="str">
        <f>IFERROR(VLOOKUP($B10,[1]Table2!$B$1:$Z$21,MATCH("xGD/90",[1]Table2!$B$1:$Z$1,0),0)-VLOOKUP(BN10,[1]Table2!$B$1:$Z$21,MATCH("xGD/90",[1]Table2!$B$1:$Z$1,0),0),"")</f>
        <v/>
      </c>
      <c r="BO56" s="41" t="str">
        <f>IFERROR(VLOOKUP($B10,[1]Table2!$B$1:$Z$21,MATCH("xGD/90",[1]Table2!$B$1:$Z$1,0),0)-VLOOKUP(BO10,[1]Table2!$B$1:$Z$21,MATCH("xGD/90",[1]Table2!$B$1:$Z$1,0),0),"")</f>
        <v/>
      </c>
      <c r="BP56" s="41" t="str">
        <f>IFERROR(VLOOKUP($B10,[1]Table2!$B$1:$Z$21,MATCH("xGD/90",[1]Table2!$B$1:$Z$1,0),0)-VLOOKUP(BP10,[1]Table2!$B$1:$Z$21,MATCH("xGD/90",[1]Table2!$B$1:$Z$1,0),0),"")</f>
        <v/>
      </c>
      <c r="BQ56" s="41" t="str">
        <f>IFERROR(VLOOKUP($B10,[1]Table2!$B$1:$Z$21,MATCH("xGD/90",[1]Table2!$B$1:$Z$1,0),0)-VLOOKUP(BQ10,[1]Table2!$B$1:$Z$21,MATCH("xGD/90",[1]Table2!$B$1:$Z$1,0),0),"")</f>
        <v/>
      </c>
      <c r="BR56" s="41" t="str">
        <f>IFERROR(VLOOKUP($B10,[1]Table2!$B$1:$Z$21,MATCH("xGD/90",[1]Table2!$B$1:$Z$1,0),0)-VLOOKUP(BR10,[1]Table2!$B$1:$Z$21,MATCH("xGD/90",[1]Table2!$B$1:$Z$1,0),0),"")</f>
        <v/>
      </c>
      <c r="BS56" s="41" t="str">
        <f>IFERROR(VLOOKUP($B10,[1]Table2!$B$1:$Z$21,MATCH("xGD/90",[1]Table2!$B$1:$Z$1,0),0)-VLOOKUP(BS10,[1]Table2!$B$1:$Z$21,MATCH("xGD/90",[1]Table2!$B$1:$Z$1,0),0),"")</f>
        <v/>
      </c>
      <c r="BT56" s="41">
        <f>IFERROR(VLOOKUP($B10,[1]Table2!$B$1:$Z$21,MATCH("xGD/90",[1]Table2!$B$1:$Z$1,0),0)-VLOOKUP(BT10,[1]Table2!$B$1:$Z$21,MATCH("xGD/90",[1]Table2!$B$1:$Z$1,0),0),"")</f>
        <v>0.12</v>
      </c>
      <c r="BU56" s="41" t="str">
        <f>IFERROR(VLOOKUP($B10,[1]Table2!$B$1:$Z$21,MATCH("xGD/90",[1]Table2!$B$1:$Z$1,0),0)-VLOOKUP(BU10,[1]Table2!$B$1:$Z$21,MATCH("xGD/90",[1]Table2!$B$1:$Z$1,0),0),"")</f>
        <v/>
      </c>
      <c r="BV56" s="41" t="str">
        <f>IFERROR(VLOOKUP($B10,[1]Table2!$B$1:$Z$21,MATCH("xGD/90",[1]Table2!$B$1:$Z$1,0),0)-VLOOKUP(BV10,[1]Table2!$B$1:$Z$21,MATCH("xGD/90",[1]Table2!$B$1:$Z$1,0),0),"")</f>
        <v/>
      </c>
      <c r="BW56" s="41" t="str">
        <f>IFERROR(VLOOKUP($B10,[1]Table2!$B$1:$Z$21,MATCH("xGD/90",[1]Table2!$B$1:$Z$1,0),0)-VLOOKUP(BW10,[1]Table2!$B$1:$Z$21,MATCH("xGD/90",[1]Table2!$B$1:$Z$1,0),0),"")</f>
        <v/>
      </c>
      <c r="BX56" s="41" t="str">
        <f>IFERROR(VLOOKUP($B10,[1]Table2!$B$1:$Z$21,MATCH("xGD/90",[1]Table2!$B$1:$Z$1,0),0)-VLOOKUP(BX10,[1]Table2!$B$1:$Z$21,MATCH("xGD/90",[1]Table2!$B$1:$Z$1,0),0),"")</f>
        <v/>
      </c>
      <c r="BY56" s="41" t="str">
        <f>IFERROR(VLOOKUP($B10,[1]Table2!$B$1:$Z$21,MATCH("xGD/90",[1]Table2!$B$1:$Z$1,0),0)-VLOOKUP(BY10,[1]Table2!$B$1:$Z$21,MATCH("xGD/90",[1]Table2!$B$1:$Z$1,0),0),"")</f>
        <v/>
      </c>
      <c r="BZ56" s="41">
        <f>IFERROR(VLOOKUP($B10,[1]Table2!$B$1:$Z$21,MATCH("xGD/90",[1]Table2!$B$1:$Z$1,0),0)-VLOOKUP(BZ10,[1]Table2!$B$1:$Z$21,MATCH("xGD/90",[1]Table2!$B$1:$Z$1,0),0),"")</f>
        <v>2.9999999999999971E-2</v>
      </c>
      <c r="CA56" s="41" t="str">
        <f>IFERROR(VLOOKUP($B10,[1]Table2!$B$1:$Z$21,MATCH("xGD/90",[1]Table2!$B$1:$Z$1,0),0)-VLOOKUP(CA10,[1]Table2!$B$1:$Z$21,MATCH("xGD/90",[1]Table2!$B$1:$Z$1,0),0),"")</f>
        <v/>
      </c>
      <c r="CB56" s="41" t="str">
        <f>IFERROR(VLOOKUP($B10,[1]Table2!$B$1:$Z$21,MATCH("xGD/90",[1]Table2!$B$1:$Z$1,0),0)-VLOOKUP(CB10,[1]Table2!$B$1:$Z$21,MATCH("xGD/90",[1]Table2!$B$1:$Z$1,0),0),"")</f>
        <v/>
      </c>
      <c r="CC56" s="41">
        <f>IFERROR(VLOOKUP($B10,[1]Table2!$B$1:$Z$21,MATCH("xGD/90",[1]Table2!$B$1:$Z$1,0),0)-VLOOKUP(CC10,[1]Table2!$B$1:$Z$21,MATCH("xGD/90",[1]Table2!$B$1:$Z$1,0),0),"")</f>
        <v>0.14000000000000001</v>
      </c>
      <c r="CD56" s="41" t="str">
        <f>IFERROR(VLOOKUP($B10,[1]Table2!$B$1:$Z$21,MATCH("xGD/90",[1]Table2!$B$1:$Z$1,0),0)-VLOOKUP(CD10,[1]Table2!$B$1:$Z$21,MATCH("xGD/90",[1]Table2!$B$1:$Z$1,0),0),"")</f>
        <v/>
      </c>
      <c r="CE56" s="41" t="str">
        <f>IFERROR(VLOOKUP($B10,[1]Table2!$B$1:$Z$21,MATCH("xGD/90",[1]Table2!$B$1:$Z$1,0),0)-VLOOKUP(CE10,[1]Table2!$B$1:$Z$21,MATCH("xGD/90",[1]Table2!$B$1:$Z$1,0),0),"")</f>
        <v/>
      </c>
      <c r="CF56" s="41" t="str">
        <f>IFERROR(VLOOKUP($B10,[1]Table2!$B$1:$Z$21,MATCH("xGD/90",[1]Table2!$B$1:$Z$1,0),0)-VLOOKUP(CF10,[1]Table2!$B$1:$Z$21,MATCH("xGD/90",[1]Table2!$B$1:$Z$1,0),0),"")</f>
        <v/>
      </c>
      <c r="CG56" s="41">
        <f>IFERROR(VLOOKUP($B10,[1]Table2!$B$1:$Z$21,MATCH("xGD/90",[1]Table2!$B$1:$Z$1,0),0)-VLOOKUP(CG10,[1]Table2!$B$1:$Z$21,MATCH("xGD/90",[1]Table2!$B$1:$Z$1,0),0),"")</f>
        <v>0.28999999999999998</v>
      </c>
      <c r="CH56" s="41" t="str">
        <f>IFERROR(VLOOKUP($B10,[1]Table2!$B$1:$Z$21,MATCH("xGD/90",[1]Table2!$B$1:$Z$1,0),0)-VLOOKUP(CH10,[1]Table2!$B$1:$Z$21,MATCH("xGD/90",[1]Table2!$B$1:$Z$1,0),0),"")</f>
        <v/>
      </c>
      <c r="CI56" s="41" t="str">
        <f>IFERROR(VLOOKUP($B10,[1]Table2!$B$1:$Z$21,MATCH("xGD/90",[1]Table2!$B$1:$Z$1,0),0)-VLOOKUP(CI10,[1]Table2!$B$1:$Z$21,MATCH("xGD/90",[1]Table2!$B$1:$Z$1,0),0),"")</f>
        <v/>
      </c>
      <c r="CJ56" s="41" t="str">
        <f>IFERROR(VLOOKUP($B10,[1]Table2!$B$1:$Z$21,MATCH("xGD/90",[1]Table2!$B$1:$Z$1,0),0)-VLOOKUP(CJ10,[1]Table2!$B$1:$Z$21,MATCH("xGD/90",[1]Table2!$B$1:$Z$1,0),0),"")</f>
        <v/>
      </c>
      <c r="CK56" s="41" t="str">
        <f>IFERROR(VLOOKUP($B10,[1]Table2!$B$1:$Z$21,MATCH("xGD/90",[1]Table2!$B$1:$Z$1,0),0)-VLOOKUP(CK10,[1]Table2!$B$1:$Z$21,MATCH("xGD/90",[1]Table2!$B$1:$Z$1,0),0),"")</f>
        <v/>
      </c>
      <c r="CL56" s="41" t="str">
        <f>IFERROR(VLOOKUP($B10,[1]Table2!$B$1:$Z$21,MATCH("xGD/90",[1]Table2!$B$1:$Z$1,0),0)-VLOOKUP(CL10,[1]Table2!$B$1:$Z$21,MATCH("xGD/90",[1]Table2!$B$1:$Z$1,0),0),"")</f>
        <v/>
      </c>
      <c r="CM56" s="41" t="str">
        <f>IFERROR(VLOOKUP($B10,[1]Table2!$B$1:$Z$21,MATCH("xGD/90",[1]Table2!$B$1:$Z$1,0),0)-VLOOKUP(CM10,[1]Table2!$B$1:$Z$21,MATCH("xGD/90",[1]Table2!$B$1:$Z$1,0),0),"")</f>
        <v/>
      </c>
      <c r="CN56" s="41">
        <f>IFERROR(VLOOKUP($B10,[1]Table2!$B$1:$Z$21,MATCH("xGD/90",[1]Table2!$B$1:$Z$1,0),0)-VLOOKUP(CN10,[1]Table2!$B$1:$Z$21,MATCH("xGD/90",[1]Table2!$B$1:$Z$1,0),0),"")</f>
        <v>0.16999999999999998</v>
      </c>
      <c r="CO56" s="41" t="str">
        <f>IFERROR(VLOOKUP($B10,[1]Table2!$B$1:$Z$21,MATCH("xGD/90",[1]Table2!$B$1:$Z$1,0),0)-VLOOKUP(CO10,[1]Table2!$B$1:$Z$21,MATCH("xGD/90",[1]Table2!$B$1:$Z$1,0),0),"")</f>
        <v/>
      </c>
      <c r="CP56" s="41" t="str">
        <f>IFERROR(VLOOKUP($B10,[1]Table2!$B$1:$Z$21,MATCH("xGD/90",[1]Table2!$B$1:$Z$1,0),0)-VLOOKUP(CP10,[1]Table2!$B$1:$Z$21,MATCH("xGD/90",[1]Table2!$B$1:$Z$1,0),0),"")</f>
        <v/>
      </c>
      <c r="CQ56" s="41" t="str">
        <f>IFERROR(VLOOKUP($B10,[1]Table2!$B$1:$Z$21,MATCH("xGD/90",[1]Table2!$B$1:$Z$1,0),0)-VLOOKUP(CQ10,[1]Table2!$B$1:$Z$21,MATCH("xGD/90",[1]Table2!$B$1:$Z$1,0),0),"")</f>
        <v/>
      </c>
      <c r="CR56" s="41" t="str">
        <f>IFERROR(VLOOKUP($B10,[1]Table2!$B$1:$Z$21,MATCH("xGD/90",[1]Table2!$B$1:$Z$1,0),0)-VLOOKUP(CR10,[1]Table2!$B$1:$Z$21,MATCH("xGD/90",[1]Table2!$B$1:$Z$1,0),0),"")</f>
        <v/>
      </c>
      <c r="CS56" s="41" t="str">
        <f>IFERROR(VLOOKUP($B10,[1]Table2!$B$1:$Z$21,MATCH("xGD/90",[1]Table2!$B$1:$Z$1,0),0)-VLOOKUP(CS10,[1]Table2!$B$1:$Z$21,MATCH("xGD/90",[1]Table2!$B$1:$Z$1,0),0),"")</f>
        <v/>
      </c>
      <c r="CT56" s="41" t="str">
        <f>IFERROR(VLOOKUP($B10,[1]Table2!$B$1:$Z$21,MATCH("xGD/90",[1]Table2!$B$1:$Z$1,0),0)-VLOOKUP(CT10,[1]Table2!$B$1:$Z$21,MATCH("xGD/90",[1]Table2!$B$1:$Z$1,0),0),"")</f>
        <v/>
      </c>
      <c r="CU56" s="41" t="str">
        <f>IFERROR(VLOOKUP($B10,[1]Table2!$B$1:$Z$21,MATCH("xGD/90",[1]Table2!$B$1:$Z$1,0),0)-VLOOKUP(CU10,[1]Table2!$B$1:$Z$21,MATCH("xGD/90",[1]Table2!$B$1:$Z$1,0),0),"")</f>
        <v/>
      </c>
      <c r="CV56" s="41">
        <f>IFERROR(VLOOKUP($B10,[1]Table2!$B$1:$Z$21,MATCH("xGD/90",[1]Table2!$B$1:$Z$1,0),0)-VLOOKUP(CV10,[1]Table2!$B$1:$Z$21,MATCH("xGD/90",[1]Table2!$B$1:$Z$1,0),0),"")</f>
        <v>-0.37</v>
      </c>
      <c r="CW56" s="41" t="str">
        <f>IFERROR(VLOOKUP($B10,[1]Table2!$B$1:$Z$21,MATCH("xGD/90",[1]Table2!$B$1:$Z$1,0),0)-VLOOKUP(CW10,[1]Table2!$B$1:$Z$21,MATCH("xGD/90",[1]Table2!$B$1:$Z$1,0),0),"")</f>
        <v/>
      </c>
      <c r="CX56" s="41" t="str">
        <f>IFERROR(VLOOKUP($B10,[1]Table2!$B$1:$Z$21,MATCH("xGD/90",[1]Table2!$B$1:$Z$1,0),0)-VLOOKUP(CX10,[1]Table2!$B$1:$Z$21,MATCH("xGD/90",[1]Table2!$B$1:$Z$1,0),0),"")</f>
        <v/>
      </c>
      <c r="CY56" s="41" t="str">
        <f>IFERROR(VLOOKUP($B10,[1]Table2!$B$1:$Z$21,MATCH("xGD/90",[1]Table2!$B$1:$Z$1,0),0)-VLOOKUP(CY10,[1]Table2!$B$1:$Z$21,MATCH("xGD/90",[1]Table2!$B$1:$Z$1,0),0),"")</f>
        <v/>
      </c>
      <c r="CZ56" s="41" t="str">
        <f>IFERROR(VLOOKUP($B10,[1]Table2!$B$1:$Z$21,MATCH("xGD/90",[1]Table2!$B$1:$Z$1,0),0)-VLOOKUP(CZ10,[1]Table2!$B$1:$Z$21,MATCH("xGD/90",[1]Table2!$B$1:$Z$1,0),0),"")</f>
        <v/>
      </c>
      <c r="DA56" s="41" t="str">
        <f>IFERROR(VLOOKUP($B10,[1]Table2!$B$1:$Z$21,MATCH("xGD/90",[1]Table2!$B$1:$Z$1,0),0)-VLOOKUP(DA10,[1]Table2!$B$1:$Z$21,MATCH("xGD/90",[1]Table2!$B$1:$Z$1,0),0),"")</f>
        <v/>
      </c>
      <c r="DB56" s="41">
        <f>IFERROR(VLOOKUP($B10,[1]Table2!$B$1:$Z$21,MATCH("xGD/90",[1]Table2!$B$1:$Z$1,0),0)-VLOOKUP(DB10,[1]Table2!$B$1:$Z$21,MATCH("xGD/90",[1]Table2!$B$1:$Z$1,0),0),"")</f>
        <v>0.36000000000000004</v>
      </c>
      <c r="DC56" s="41" t="str">
        <f>IFERROR(VLOOKUP($B10,[1]Table2!$B$1:$Z$21,MATCH("xGD/90",[1]Table2!$B$1:$Z$1,0),0)-VLOOKUP(DC10,[1]Table2!$B$1:$Z$21,MATCH("xGD/90",[1]Table2!$B$1:$Z$1,0),0),"")</f>
        <v/>
      </c>
      <c r="DD56" s="41" t="str">
        <f>IFERROR(VLOOKUP($B10,[1]Table2!$B$1:$Z$21,MATCH("xGD/90",[1]Table2!$B$1:$Z$1,0),0)-VLOOKUP(DD10,[1]Table2!$B$1:$Z$21,MATCH("xGD/90",[1]Table2!$B$1:$Z$1,0),0),"")</f>
        <v/>
      </c>
      <c r="DE56" s="41" t="str">
        <f>IFERROR(VLOOKUP($B10,[1]Table2!$B$1:$Z$21,MATCH("xGD/90",[1]Table2!$B$1:$Z$1,0),0)-VLOOKUP(DE10,[1]Table2!$B$1:$Z$21,MATCH("xGD/90",[1]Table2!$B$1:$Z$1,0),0),"")</f>
        <v/>
      </c>
      <c r="DF56" s="41" t="str">
        <f>IFERROR(VLOOKUP($B10,[1]Table2!$B$1:$Z$21,MATCH("xGD/90",[1]Table2!$B$1:$Z$1,0),0)-VLOOKUP(DF10,[1]Table2!$B$1:$Z$21,MATCH("xGD/90",[1]Table2!$B$1:$Z$1,0),0),"")</f>
        <v/>
      </c>
      <c r="DG56" s="41" t="str">
        <f>IFERROR(VLOOKUP($B10,[1]Table2!$B$1:$Z$21,MATCH("xGD/90",[1]Table2!$B$1:$Z$1,0),0)-VLOOKUP(DG10,[1]Table2!$B$1:$Z$21,MATCH("xGD/90",[1]Table2!$B$1:$Z$1,0),0),"")</f>
        <v/>
      </c>
      <c r="DH56" s="41" t="str">
        <f>IFERROR(VLOOKUP($B10,[1]Table2!$B$1:$Z$21,MATCH("xGD/90",[1]Table2!$B$1:$Z$1,0),0)-VLOOKUP(DH10,[1]Table2!$B$1:$Z$21,MATCH("xGD/90",[1]Table2!$B$1:$Z$1,0),0),"")</f>
        <v/>
      </c>
      <c r="DI56" s="41" t="str">
        <f>IFERROR(VLOOKUP($B10,[1]Table2!$B$1:$Z$21,MATCH("xGD/90",[1]Table2!$B$1:$Z$1,0),0)-VLOOKUP(DI10,[1]Table2!$B$1:$Z$21,MATCH("xGD/90",[1]Table2!$B$1:$Z$1,0),0),"")</f>
        <v/>
      </c>
      <c r="DJ56" s="41" t="str">
        <f>IFERROR(VLOOKUP($B10,[1]Table2!$B$1:$Z$21,MATCH("xGD/90",[1]Table2!$B$1:$Z$1,0),0)-VLOOKUP(DJ10,[1]Table2!$B$1:$Z$21,MATCH("xGD/90",[1]Table2!$B$1:$Z$1,0),0),"")</f>
        <v/>
      </c>
      <c r="DK56" s="41" t="str">
        <f>IFERROR(VLOOKUP($B10,[1]Table2!$B$1:$Z$21,MATCH("xGD/90",[1]Table2!$B$1:$Z$1,0),0)-VLOOKUP(DK10,[1]Table2!$B$1:$Z$21,MATCH("xGD/90",[1]Table2!$B$1:$Z$1,0),0),"")</f>
        <v/>
      </c>
      <c r="DL56" s="41" t="str">
        <f>IFERROR(VLOOKUP($B10,[1]Table2!$B$1:$Z$21,MATCH("xGD/90",[1]Table2!$B$1:$Z$1,0),0)-VLOOKUP(DL10,[1]Table2!$B$1:$Z$21,MATCH("xGD/90",[1]Table2!$B$1:$Z$1,0),0),"")</f>
        <v/>
      </c>
      <c r="DM56" s="41" t="str">
        <f>IFERROR(VLOOKUP($B10,[1]Table2!$B$1:$Z$21,MATCH("xGD/90",[1]Table2!$B$1:$Z$1,0),0)-VLOOKUP(DM10,[1]Table2!$B$1:$Z$21,MATCH("xGD/90",[1]Table2!$B$1:$Z$1,0),0),"")</f>
        <v/>
      </c>
      <c r="DN56" s="41" t="str">
        <f>IFERROR(VLOOKUP($B10,[1]Table2!$B$1:$Z$21,MATCH("xGD/90",[1]Table2!$B$1:$Z$1,0),0)-VLOOKUP(DN10,[1]Table2!$B$1:$Z$21,MATCH("xGD/90",[1]Table2!$B$1:$Z$1,0),0),"")</f>
        <v/>
      </c>
      <c r="DO56" s="41" t="str">
        <f>IFERROR(VLOOKUP($B10,[1]Table2!$B$1:$Z$21,MATCH("xGD/90",[1]Table2!$B$1:$Z$1,0),0)-VLOOKUP(DO10,[1]Table2!$B$1:$Z$21,MATCH("xGD/90",[1]Table2!$B$1:$Z$1,0),0),"")</f>
        <v/>
      </c>
      <c r="DP56" s="41" t="str">
        <f>IFERROR(VLOOKUP($B10,[1]Table2!$B$1:$Z$21,MATCH("xGD/90",[1]Table2!$B$1:$Z$1,0),0)-VLOOKUP(DP10,[1]Table2!$B$1:$Z$21,MATCH("xGD/90",[1]Table2!$B$1:$Z$1,0),0),"")</f>
        <v/>
      </c>
      <c r="DQ56" s="41" t="str">
        <f>IFERROR(VLOOKUP($B10,[1]Table2!$B$1:$Z$21,MATCH("xGD/90",[1]Table2!$B$1:$Z$1,0),0)-VLOOKUP(DQ10,[1]Table2!$B$1:$Z$21,MATCH("xGD/90",[1]Table2!$B$1:$Z$1,0),0),"")</f>
        <v/>
      </c>
      <c r="DR56" s="41" t="str">
        <f>IFERROR(VLOOKUP($B10,[1]Table2!$B$1:$Z$21,MATCH("xGD/90",[1]Table2!$B$1:$Z$1,0),0)-VLOOKUP(DR10,[1]Table2!$B$1:$Z$21,MATCH("xGD/90",[1]Table2!$B$1:$Z$1,0),0),"")</f>
        <v/>
      </c>
      <c r="DS56" s="41" t="str">
        <f>IFERROR(VLOOKUP($B10,[1]Table2!$B$1:$Z$21,MATCH("xGD/90",[1]Table2!$B$1:$Z$1,0),0)-VLOOKUP(DS10,[1]Table2!$B$1:$Z$21,MATCH("xGD/90",[1]Table2!$B$1:$Z$1,0),0),"")</f>
        <v/>
      </c>
      <c r="DT56" s="41" t="str">
        <f>IFERROR(VLOOKUP($B10,[1]Table2!$B$1:$Z$21,MATCH("xGD/90",[1]Table2!$B$1:$Z$1,0),0)-VLOOKUP(DT10,[1]Table2!$B$1:$Z$21,MATCH("xGD/90",[1]Table2!$B$1:$Z$1,0),0),"")</f>
        <v/>
      </c>
      <c r="DU56" s="41" t="str">
        <f>IFERROR(VLOOKUP($B10,[1]Table2!$B$1:$Z$21,MATCH("xGD/90",[1]Table2!$B$1:$Z$1,0),0)-VLOOKUP(DU10,[1]Table2!$B$1:$Z$21,MATCH("xGD/90",[1]Table2!$B$1:$Z$1,0),0),"")</f>
        <v/>
      </c>
      <c r="DV56" s="41" t="str">
        <f>IFERROR(VLOOKUP($B10,[1]Table2!$B$1:$Z$21,MATCH("xGD/90",[1]Table2!$B$1:$Z$1,0),0)-VLOOKUP(DV10,[1]Table2!$B$1:$Z$21,MATCH("xGD/90",[1]Table2!$B$1:$Z$1,0),0),"")</f>
        <v/>
      </c>
      <c r="DW56" s="41" t="str">
        <f>IFERROR(VLOOKUP($B10,[1]Table2!$B$1:$Z$21,MATCH("xGD/90",[1]Table2!$B$1:$Z$1,0),0)-VLOOKUP(DW10,[1]Table2!$B$1:$Z$21,MATCH("xGD/90",[1]Table2!$B$1:$Z$1,0),0),"")</f>
        <v/>
      </c>
      <c r="DX56" s="41" t="str">
        <f>IFERROR(VLOOKUP($B10,[1]Table2!$B$1:$Z$21,MATCH("xGD/90",[1]Table2!$B$1:$Z$1,0),0)-VLOOKUP(DX10,[1]Table2!$B$1:$Z$21,MATCH("xGD/90",[1]Table2!$B$1:$Z$1,0),0),"")</f>
        <v/>
      </c>
      <c r="DY56" s="41" t="str">
        <f>IFERROR(VLOOKUP($B10,[1]Table2!$B$1:$Z$21,MATCH("xGD/90",[1]Table2!$B$1:$Z$1,0),0)-VLOOKUP(DY10,[1]Table2!$B$1:$Z$21,MATCH("xGD/90",[1]Table2!$B$1:$Z$1,0),0),"")</f>
        <v/>
      </c>
      <c r="DZ56" s="41" t="str">
        <f>IFERROR(VLOOKUP($B10,[1]Table2!$B$1:$Z$21,MATCH("xGD/90",[1]Table2!$B$1:$Z$1,0),0)-VLOOKUP(DZ10,[1]Table2!$B$1:$Z$21,MATCH("xGD/90",[1]Table2!$B$1:$Z$1,0),0),"")</f>
        <v/>
      </c>
      <c r="EA56" s="41" t="str">
        <f>IFERROR(VLOOKUP($B10,[1]Table2!$B$1:$Z$21,MATCH("xGD/90",[1]Table2!$B$1:$Z$1,0),0)-VLOOKUP(EA10,[1]Table2!$B$1:$Z$21,MATCH("xGD/90",[1]Table2!$B$1:$Z$1,0),0),"")</f>
        <v/>
      </c>
      <c r="EB56" s="41" t="str">
        <f>IFERROR(VLOOKUP($B10,[1]Table2!$B$1:$Z$21,MATCH("xGD/90",[1]Table2!$B$1:$Z$1,0),0)-VLOOKUP(EB10,[1]Table2!$B$1:$Z$21,MATCH("xGD/90",[1]Table2!$B$1:$Z$1,0),0),"")</f>
        <v/>
      </c>
      <c r="EC56" s="41" t="str">
        <f>IFERROR(VLOOKUP($B10,[1]Table2!$B$1:$Z$21,MATCH("xGD/90",[1]Table2!$B$1:$Z$1,0),0)-VLOOKUP(EC10,[1]Table2!$B$1:$Z$21,MATCH("xGD/90",[1]Table2!$B$1:$Z$1,0),0),"")</f>
        <v/>
      </c>
      <c r="ED56" s="41" t="str">
        <f>IFERROR(VLOOKUP($B10,[1]Table2!$B$1:$Z$21,MATCH("xGD/90",[1]Table2!$B$1:$Z$1,0),0)-VLOOKUP(ED10,[1]Table2!$B$1:$Z$21,MATCH("xGD/90",[1]Table2!$B$1:$Z$1,0),0),"")</f>
        <v/>
      </c>
      <c r="EE56" s="41" t="str">
        <f>IFERROR(VLOOKUP($B10,[1]Table2!$B$1:$Z$21,MATCH("xGD/90",[1]Table2!$B$1:$Z$1,0),0)-VLOOKUP(EE10,[1]Table2!$B$1:$Z$21,MATCH("xGD/90",[1]Table2!$B$1:$Z$1,0),0),"")</f>
        <v/>
      </c>
      <c r="EF56" s="41" t="str">
        <f>IFERROR(VLOOKUP($B10,[1]Table2!$B$1:$Z$21,MATCH("xGD/90",[1]Table2!$B$1:$Z$1,0),0)-VLOOKUP(EF10,[1]Table2!$B$1:$Z$21,MATCH("xGD/90",[1]Table2!$B$1:$Z$1,0),0),"")</f>
        <v/>
      </c>
      <c r="EG56" s="41" t="str">
        <f>IFERROR(VLOOKUP($B10,[1]Table2!$B$1:$Z$21,MATCH("xGD/90",[1]Table2!$B$1:$Z$1,0),0)-VLOOKUP(EG10,[1]Table2!$B$1:$Z$21,MATCH("xGD/90",[1]Table2!$B$1:$Z$1,0),0),"")</f>
        <v/>
      </c>
      <c r="EH56" s="41" t="str">
        <f>IFERROR(VLOOKUP($B10,[1]Table2!$B$1:$Z$21,MATCH("xGD/90",[1]Table2!$B$1:$Z$1,0),0)-VLOOKUP(EH10,[1]Table2!$B$1:$Z$21,MATCH("xGD/90",[1]Table2!$B$1:$Z$1,0),0),"")</f>
        <v/>
      </c>
      <c r="EI56" s="41" t="str">
        <f>IFERROR(VLOOKUP($B10,[1]Table2!$B$1:$Z$21,MATCH("xGD/90",[1]Table2!$B$1:$Z$1,0),0)-VLOOKUP(EI10,[1]Table2!$B$1:$Z$21,MATCH("xGD/90",[1]Table2!$B$1:$Z$1,0),0),"")</f>
        <v/>
      </c>
      <c r="EJ56" s="41" t="str">
        <f>IFERROR(VLOOKUP($B10,[1]Table2!$B$1:$Z$21,MATCH("xGD/90",[1]Table2!$B$1:$Z$1,0),0)-VLOOKUP(EJ10,[1]Table2!$B$1:$Z$21,MATCH("xGD/90",[1]Table2!$B$1:$Z$1,0),0),"")</f>
        <v/>
      </c>
      <c r="EK56" s="41" t="str">
        <f>IFERROR(VLOOKUP($B10,[1]Table2!$B$1:$Z$21,MATCH("xGD/90",[1]Table2!$B$1:$Z$1,0),0)-VLOOKUP(EK10,[1]Table2!$B$1:$Z$21,MATCH("xGD/90",[1]Table2!$B$1:$Z$1,0),0),"")</f>
        <v/>
      </c>
      <c r="EL56" s="41" t="str">
        <f>IFERROR(VLOOKUP($B10,[1]Table2!$B$1:$Z$21,MATCH("xGD/90",[1]Table2!$B$1:$Z$1,0),0)-VLOOKUP(EL10,[1]Table2!$B$1:$Z$21,MATCH("xGD/90",[1]Table2!$B$1:$Z$1,0),0),"")</f>
        <v/>
      </c>
      <c r="EM56" s="41" t="str">
        <f>IFERROR(VLOOKUP($B10,[1]Table2!$B$1:$Z$21,MATCH("xGD/90",[1]Table2!$B$1:$Z$1,0),0)-VLOOKUP(EM10,[1]Table2!$B$1:$Z$21,MATCH("xGD/90",[1]Table2!$B$1:$Z$1,0),0),"")</f>
        <v/>
      </c>
      <c r="EN56" s="41" t="str">
        <f>IFERROR(VLOOKUP($B10,[1]Table2!$B$1:$Z$21,MATCH("xGD/90",[1]Table2!$B$1:$Z$1,0),0)-VLOOKUP(EN10,[1]Table2!$B$1:$Z$21,MATCH("xGD/90",[1]Table2!$B$1:$Z$1,0),0),"")</f>
        <v/>
      </c>
      <c r="EO56" s="41" t="str">
        <f>IFERROR(VLOOKUP($B10,[1]Table2!$B$1:$Z$21,MATCH("xGD/90",[1]Table2!$B$1:$Z$1,0),0)-VLOOKUP(EO10,[1]Table2!$B$1:$Z$21,MATCH("xGD/90",[1]Table2!$B$1:$Z$1,0),0),"")</f>
        <v/>
      </c>
      <c r="EP56" s="41" t="str">
        <f>IFERROR(VLOOKUP($B10,[1]Table2!$B$1:$Z$21,MATCH("xGD/90",[1]Table2!$B$1:$Z$1,0),0)-VLOOKUP(EP10,[1]Table2!$B$1:$Z$21,MATCH("xGD/90",[1]Table2!$B$1:$Z$1,0),0),"")</f>
        <v/>
      </c>
      <c r="EQ56" s="41" t="str">
        <f>IFERROR(VLOOKUP($B10,[1]Table2!$B$1:$Z$21,MATCH("xGD/90",[1]Table2!$B$1:$Z$1,0),0)-VLOOKUP(EQ10,[1]Table2!$B$1:$Z$21,MATCH("xGD/90",[1]Table2!$B$1:$Z$1,0),0),"")</f>
        <v/>
      </c>
      <c r="ER56" s="41" t="str">
        <f>IFERROR(VLOOKUP($B10,[1]Table2!$B$1:$Z$21,MATCH("xGD/90",[1]Table2!$B$1:$Z$1,0),0)-VLOOKUP(ER10,[1]Table2!$B$1:$Z$21,MATCH("xGD/90",[1]Table2!$B$1:$Z$1,0),0),"")</f>
        <v/>
      </c>
      <c r="ES56" s="41" t="str">
        <f>IFERROR(VLOOKUP($B10,[1]Table2!$B$1:$Z$21,MATCH("xGD/90",[1]Table2!$B$1:$Z$1,0),0)-VLOOKUP(ES10,[1]Table2!$B$1:$Z$21,MATCH("xGD/90",[1]Table2!$B$1:$Z$1,0),0),"")</f>
        <v/>
      </c>
      <c r="ET56" s="41">
        <f>IFERROR(VLOOKUP($B10,[1]Table2!$B$1:$Z$21,MATCH("xGD/90",[1]Table2!$B$1:$Z$1,0),0)-VLOOKUP(ET10,[1]Table2!$B$1:$Z$21,MATCH("xGD/90",[1]Table2!$B$1:$Z$1,0),0),"")</f>
        <v>8.0000000000000016E-2</v>
      </c>
      <c r="EU56" s="41" t="str">
        <f>IFERROR(VLOOKUP($B10,[1]Table2!$B$1:$Z$21,MATCH("xGD/90",[1]Table2!$B$1:$Z$1,0),0)-VLOOKUP(EU10,[1]Table2!$B$1:$Z$21,MATCH("xGD/90",[1]Table2!$B$1:$Z$1,0),0),"")</f>
        <v/>
      </c>
      <c r="EV56" s="41" t="str">
        <f>IFERROR(VLOOKUP($B10,[1]Table2!$B$1:$Z$21,MATCH("xGD/90",[1]Table2!$B$1:$Z$1,0),0)-VLOOKUP(EV10,[1]Table2!$B$1:$Z$21,MATCH("xGD/90",[1]Table2!$B$1:$Z$1,0),0),"")</f>
        <v/>
      </c>
      <c r="EW56" s="41" t="str">
        <f>IFERROR(VLOOKUP($B10,[1]Table2!$B$1:$Z$21,MATCH("xGD/90",[1]Table2!$B$1:$Z$1,0),0)-VLOOKUP(EW10,[1]Table2!$B$1:$Z$21,MATCH("xGD/90",[1]Table2!$B$1:$Z$1,0),0),"")</f>
        <v/>
      </c>
      <c r="EX56" s="41" t="str">
        <f>IFERROR(VLOOKUP($B10,[1]Table2!$B$1:$Z$21,MATCH("xGD/90",[1]Table2!$B$1:$Z$1,0),0)-VLOOKUP(EX10,[1]Table2!$B$1:$Z$21,MATCH("xGD/90",[1]Table2!$B$1:$Z$1,0),0),"")</f>
        <v/>
      </c>
      <c r="EY56" s="41">
        <f>IFERROR(VLOOKUP($B10,[1]Table2!$B$1:$Z$21,MATCH("xGD/90",[1]Table2!$B$1:$Z$1,0),0)-VLOOKUP(EY10,[1]Table2!$B$1:$Z$21,MATCH("xGD/90",[1]Table2!$B$1:$Z$1,0),0),"")</f>
        <v>0.43</v>
      </c>
      <c r="EZ56" s="41" t="str">
        <f>IFERROR(VLOOKUP($B10,[1]Table2!$B$1:$Z$21,MATCH("xGD/90",[1]Table2!$B$1:$Z$1,0),0)-VLOOKUP(EZ10,[1]Table2!$B$1:$Z$21,MATCH("xGD/90",[1]Table2!$B$1:$Z$1,0),0),"")</f>
        <v/>
      </c>
      <c r="FA56" s="41" t="str">
        <f>IFERROR(VLOOKUP($B10,[1]Table2!$B$1:$Z$21,MATCH("xGD/90",[1]Table2!$B$1:$Z$1,0),0)-VLOOKUP(FA10,[1]Table2!$B$1:$Z$21,MATCH("xGD/90",[1]Table2!$B$1:$Z$1,0),0),"")</f>
        <v/>
      </c>
      <c r="FB56" s="41" t="str">
        <f>IFERROR(VLOOKUP($B10,[1]Table2!$B$1:$Z$21,MATCH("xGD/90",[1]Table2!$B$1:$Z$1,0),0)-VLOOKUP(FB10,[1]Table2!$B$1:$Z$21,MATCH("xGD/90",[1]Table2!$B$1:$Z$1,0),0),"")</f>
        <v/>
      </c>
      <c r="FC56" s="41">
        <f>IFERROR(VLOOKUP($B10,[1]Table2!$B$1:$Z$21,MATCH("xGD/90",[1]Table2!$B$1:$Z$1,0),0)-VLOOKUP(FC10,[1]Table2!$B$1:$Z$21,MATCH("xGD/90",[1]Table2!$B$1:$Z$1,0),0),"")</f>
        <v>-0.48</v>
      </c>
      <c r="FD56" s="41" t="str">
        <f>IFERROR(VLOOKUP($B10,[1]Table2!$B$1:$Z$21,MATCH("xGD/90",[1]Table2!$B$1:$Z$1,0),0)-VLOOKUP(FD10,[1]Table2!$B$1:$Z$21,MATCH("xGD/90",[1]Table2!$B$1:$Z$1,0),0),"")</f>
        <v/>
      </c>
      <c r="FE56" s="41" t="str">
        <f>IFERROR(VLOOKUP($B10,[1]Table2!$B$1:$Z$21,MATCH("xGD/90",[1]Table2!$B$1:$Z$1,0),0)-VLOOKUP(FE10,[1]Table2!$B$1:$Z$21,MATCH("xGD/90",[1]Table2!$B$1:$Z$1,0),0),"")</f>
        <v/>
      </c>
      <c r="FF56" s="41" t="str">
        <f>IFERROR(VLOOKUP($B10,[1]Table2!$B$1:$Z$21,MATCH("xGD/90",[1]Table2!$B$1:$Z$1,0),0)-VLOOKUP(FF10,[1]Table2!$B$1:$Z$21,MATCH("xGD/90",[1]Table2!$B$1:$Z$1,0),0),"")</f>
        <v/>
      </c>
      <c r="FG56" s="41" t="str">
        <f>IFERROR(VLOOKUP($B10,[1]Table2!$B$1:$Z$21,MATCH("xGD/90",[1]Table2!$B$1:$Z$1,0),0)-VLOOKUP(FG10,[1]Table2!$B$1:$Z$21,MATCH("xGD/90",[1]Table2!$B$1:$Z$1,0),0),"")</f>
        <v/>
      </c>
      <c r="FH56" s="41" t="str">
        <f>IFERROR(VLOOKUP($B10,[1]Table2!$B$1:$Z$21,MATCH("xGD/90",[1]Table2!$B$1:$Z$1,0),0)-VLOOKUP(FH10,[1]Table2!$B$1:$Z$21,MATCH("xGD/90",[1]Table2!$B$1:$Z$1,0),0),"")</f>
        <v/>
      </c>
      <c r="FI56" s="41" t="str">
        <f>IFERROR(VLOOKUP($B10,[1]Table2!$B$1:$Z$21,MATCH("xGD/90",[1]Table2!$B$1:$Z$1,0),0)-VLOOKUP(FI10,[1]Table2!$B$1:$Z$21,MATCH("xGD/90",[1]Table2!$B$1:$Z$1,0),0),"")</f>
        <v/>
      </c>
      <c r="FJ56" s="41" t="str">
        <f>IFERROR(VLOOKUP($B10,[1]Table2!$B$1:$Z$21,MATCH("xGD/90",[1]Table2!$B$1:$Z$1,0),0)-VLOOKUP(FJ10,[1]Table2!$B$1:$Z$21,MATCH("xGD/90",[1]Table2!$B$1:$Z$1,0),0),"")</f>
        <v/>
      </c>
      <c r="FK56" s="41" t="str">
        <f>IFERROR(VLOOKUP($B10,[1]Table2!$B$1:$Z$21,MATCH("xGD/90",[1]Table2!$B$1:$Z$1,0),0)-VLOOKUP(FK10,[1]Table2!$B$1:$Z$21,MATCH("xGD/90",[1]Table2!$B$1:$Z$1,0),0),"")</f>
        <v/>
      </c>
      <c r="FL56" s="41" t="str">
        <f>IFERROR(VLOOKUP($B10,[1]Table2!$B$1:$Z$21,MATCH("xGD/90",[1]Table2!$B$1:$Z$1,0),0)-VLOOKUP(FL10,[1]Table2!$B$1:$Z$21,MATCH("xGD/90",[1]Table2!$B$1:$Z$1,0),0),"")</f>
        <v/>
      </c>
      <c r="FM56" s="41" t="str">
        <f>IFERROR(VLOOKUP($B10,[1]Table2!$B$1:$Z$21,MATCH("xGD/90",[1]Table2!$B$1:$Z$1,0),0)-VLOOKUP(FM10,[1]Table2!$B$1:$Z$21,MATCH("xGD/90",[1]Table2!$B$1:$Z$1,0),0),"")</f>
        <v/>
      </c>
      <c r="FN56" s="41">
        <f>IFERROR(VLOOKUP($B10,[1]Table2!$B$1:$Z$21,MATCH("xGD/90",[1]Table2!$B$1:$Z$1,0),0)-VLOOKUP(FN10,[1]Table2!$B$1:$Z$21,MATCH("xGD/90",[1]Table2!$B$1:$Z$1,0),0),"")</f>
        <v>-0.33</v>
      </c>
      <c r="FO56" s="41" t="str">
        <f>IFERROR(VLOOKUP($B10,[1]Table2!$B$1:$Z$21,MATCH("xGD/90",[1]Table2!$B$1:$Z$1,0),0)-VLOOKUP(FO10,[1]Table2!$B$1:$Z$21,MATCH("xGD/90",[1]Table2!$B$1:$Z$1,0),0),"")</f>
        <v/>
      </c>
      <c r="FP56" s="41" t="str">
        <f>IFERROR(VLOOKUP($B10,[1]Table2!$B$1:$Z$21,MATCH("xGD/90",[1]Table2!$B$1:$Z$1,0),0)-VLOOKUP(FP10,[1]Table2!$B$1:$Z$21,MATCH("xGD/90",[1]Table2!$B$1:$Z$1,0),0),"")</f>
        <v/>
      </c>
      <c r="FQ56" s="41">
        <f>IFERROR(VLOOKUP($B10,[1]Table2!$B$1:$Z$21,MATCH("xGD/90",[1]Table2!$B$1:$Z$1,0),0)-VLOOKUP(FQ10,[1]Table2!$B$1:$Z$21,MATCH("xGD/90",[1]Table2!$B$1:$Z$1,0),0),"")</f>
        <v>-0.66999999999999993</v>
      </c>
      <c r="FR56" s="41" t="str">
        <f>IFERROR(VLOOKUP($B10,[1]Table2!$B$1:$Z$21,MATCH("xGD/90",[1]Table2!$B$1:$Z$1,0),0)-VLOOKUP(FR10,[1]Table2!$B$1:$Z$21,MATCH("xGD/90",[1]Table2!$B$1:$Z$1,0),0),"")</f>
        <v/>
      </c>
      <c r="FS56" s="41" t="str">
        <f>IFERROR(VLOOKUP($B10,[1]Table2!$B$1:$Z$21,MATCH("xGD/90",[1]Table2!$B$1:$Z$1,0),0)-VLOOKUP(FS10,[1]Table2!$B$1:$Z$21,MATCH("xGD/90",[1]Table2!$B$1:$Z$1,0),0),"")</f>
        <v/>
      </c>
      <c r="FT56" s="41">
        <f>IFERROR(VLOOKUP($B10,[1]Table2!$B$1:$Z$21,MATCH("xGD/90",[1]Table2!$B$1:$Z$1,0),0)-VLOOKUP(FT10,[1]Table2!$B$1:$Z$21,MATCH("xGD/90",[1]Table2!$B$1:$Z$1,0),0),"")</f>
        <v>-1.04</v>
      </c>
      <c r="FU56" s="41" t="str">
        <f>IFERROR(VLOOKUP($B10,[1]Table2!$B$1:$Z$21,MATCH("xGD/90",[1]Table2!$B$1:$Z$1,0),0)-VLOOKUP(FU10,[1]Table2!$B$1:$Z$21,MATCH("xGD/90",[1]Table2!$B$1:$Z$1,0),0),"")</f>
        <v/>
      </c>
      <c r="FV56" s="41" t="str">
        <f>IFERROR(VLOOKUP($B10,[1]Table2!$B$1:$Z$21,MATCH("xGD/90",[1]Table2!$B$1:$Z$1,0),0)-VLOOKUP(FV10,[1]Table2!$B$1:$Z$21,MATCH("xGD/90",[1]Table2!$B$1:$Z$1,0),0),"")</f>
        <v/>
      </c>
      <c r="FW56" s="41" t="str">
        <f>IFERROR(VLOOKUP($B10,[1]Table2!$B$1:$Z$21,MATCH("xGD/90",[1]Table2!$B$1:$Z$1,0),0)-VLOOKUP(FW10,[1]Table2!$B$1:$Z$21,MATCH("xGD/90",[1]Table2!$B$1:$Z$1,0),0),"")</f>
        <v/>
      </c>
      <c r="FX56" s="41" t="str">
        <f>IFERROR(VLOOKUP($B10,[1]Table2!$B$1:$Z$21,MATCH("xGD/90",[1]Table2!$B$1:$Z$1,0),0)-VLOOKUP(FX10,[1]Table2!$B$1:$Z$21,MATCH("xGD/90",[1]Table2!$B$1:$Z$1,0),0),"")</f>
        <v/>
      </c>
      <c r="FY56" s="41" t="str">
        <f>IFERROR(VLOOKUP($B10,[1]Table2!$B$1:$Z$21,MATCH("xGD/90",[1]Table2!$B$1:$Z$1,0),0)-VLOOKUP(FY10,[1]Table2!$B$1:$Z$21,MATCH("xGD/90",[1]Table2!$B$1:$Z$1,0),0),"")</f>
        <v/>
      </c>
      <c r="FZ56" s="41" t="str">
        <f>IFERROR(VLOOKUP($B10,[1]Table2!$B$1:$Z$21,MATCH("xGD/90",[1]Table2!$B$1:$Z$1,0),0)-VLOOKUP(FZ10,[1]Table2!$B$1:$Z$21,MATCH("xGD/90",[1]Table2!$B$1:$Z$1,0),0),"")</f>
        <v/>
      </c>
      <c r="GA56" s="41" t="str">
        <f>IFERROR(VLOOKUP($B10,[1]Table2!$B$1:$Z$21,MATCH("xGD/90",[1]Table2!$B$1:$Z$1,0),0)-VLOOKUP(GA10,[1]Table2!$B$1:$Z$21,MATCH("xGD/90",[1]Table2!$B$1:$Z$1,0),0),"")</f>
        <v/>
      </c>
      <c r="GB56" s="41" t="str">
        <f>IFERROR(VLOOKUP($B10,[1]Table2!$B$1:$Z$21,MATCH("xGD/90",[1]Table2!$B$1:$Z$1,0),0)-VLOOKUP(GB10,[1]Table2!$B$1:$Z$21,MATCH("xGD/90",[1]Table2!$B$1:$Z$1,0),0),"")</f>
        <v/>
      </c>
      <c r="GC56" s="41" t="str">
        <f>IFERROR(VLOOKUP($B10,[1]Table2!$B$1:$Z$21,MATCH("xGD/90",[1]Table2!$B$1:$Z$1,0),0)-VLOOKUP(GC10,[1]Table2!$B$1:$Z$21,MATCH("xGD/90",[1]Table2!$B$1:$Z$1,0),0),"")</f>
        <v/>
      </c>
      <c r="GD56" s="41" t="str">
        <f>IFERROR(VLOOKUP($B10,[1]Table2!$B$1:$Z$21,MATCH("xGD/90",[1]Table2!$B$1:$Z$1,0),0)-VLOOKUP(GD10,[1]Table2!$B$1:$Z$21,MATCH("xGD/90",[1]Table2!$B$1:$Z$1,0),0),"")</f>
        <v/>
      </c>
      <c r="GE56" s="41" t="str">
        <f>IFERROR(VLOOKUP($B10,[1]Table2!$B$1:$Z$21,MATCH("xGD/90",[1]Table2!$B$1:$Z$1,0),0)-VLOOKUP(GE10,[1]Table2!$B$1:$Z$21,MATCH("xGD/90",[1]Table2!$B$1:$Z$1,0),0),"")</f>
        <v/>
      </c>
      <c r="GF56" s="41" t="str">
        <f>IFERROR(VLOOKUP($B10,[1]Table2!$B$1:$Z$21,MATCH("xGD/90",[1]Table2!$B$1:$Z$1,0),0)-VLOOKUP(GF10,[1]Table2!$B$1:$Z$21,MATCH("xGD/90",[1]Table2!$B$1:$Z$1,0),0),"")</f>
        <v/>
      </c>
      <c r="GG56" s="41" t="str">
        <f>IFERROR(VLOOKUP($B10,[1]Table2!$B$1:$Z$21,MATCH("xGD/90",[1]Table2!$B$1:$Z$1,0),0)-VLOOKUP(GG10,[1]Table2!$B$1:$Z$21,MATCH("xGD/90",[1]Table2!$B$1:$Z$1,0),0),"")</f>
        <v/>
      </c>
      <c r="GH56" s="41">
        <f>IFERROR(VLOOKUP($B10,[1]Table2!$B$1:$Z$21,MATCH("xGD/90",[1]Table2!$B$1:$Z$1,0),0)-VLOOKUP(GH10,[1]Table2!$B$1:$Z$21,MATCH("xGD/90",[1]Table2!$B$1:$Z$1,0),0),"")</f>
        <v>-0.66999999999999993</v>
      </c>
      <c r="GI56" s="41" t="str">
        <f>IFERROR(VLOOKUP($B10,[1]Table2!$B$1:$Z$21,MATCH("xGD/90",[1]Table2!$B$1:$Z$1,0),0)-VLOOKUP(GI10,[1]Table2!$B$1:$Z$21,MATCH("xGD/90",[1]Table2!$B$1:$Z$1,0),0),"")</f>
        <v/>
      </c>
      <c r="GJ56" s="41" t="str">
        <f>IFERROR(VLOOKUP($B10,[1]Table2!$B$1:$Z$21,MATCH("xGD/90",[1]Table2!$B$1:$Z$1,0),0)-VLOOKUP(GJ10,[1]Table2!$B$1:$Z$21,MATCH("xGD/90",[1]Table2!$B$1:$Z$1,0),0),"")</f>
        <v/>
      </c>
      <c r="GK56" s="41" t="str">
        <f>IFERROR(VLOOKUP($B10,[1]Table2!$B$1:$Z$21,MATCH("xGD/90",[1]Table2!$B$1:$Z$1,0),0)-VLOOKUP(GK10,[1]Table2!$B$1:$Z$21,MATCH("xGD/90",[1]Table2!$B$1:$Z$1,0),0),"")</f>
        <v/>
      </c>
      <c r="GL56" s="41" t="str">
        <f>IFERROR(VLOOKUP($B10,[1]Table2!$B$1:$Z$21,MATCH("xGD/90",[1]Table2!$B$1:$Z$1,0),0)-VLOOKUP(GL10,[1]Table2!$B$1:$Z$21,MATCH("xGD/90",[1]Table2!$B$1:$Z$1,0),0),"")</f>
        <v/>
      </c>
      <c r="GM56" s="41" t="str">
        <f>IFERROR(VLOOKUP($B10,[1]Table2!$B$1:$Z$21,MATCH("xGD/90",[1]Table2!$B$1:$Z$1,0),0)-VLOOKUP(GM10,[1]Table2!$B$1:$Z$21,MATCH("xGD/90",[1]Table2!$B$1:$Z$1,0),0),"")</f>
        <v/>
      </c>
      <c r="GN56" s="41" t="str">
        <f>IFERROR(VLOOKUP($B10,[1]Table2!$B$1:$Z$21,MATCH("xGD/90",[1]Table2!$B$1:$Z$1,0),0)-VLOOKUP(GN10,[1]Table2!$B$1:$Z$21,MATCH("xGD/90",[1]Table2!$B$1:$Z$1,0),0),"")</f>
        <v/>
      </c>
      <c r="GO56" s="41">
        <f>IFERROR(VLOOKUP($B10,[1]Table2!$B$1:$Z$21,MATCH("xGD/90",[1]Table2!$B$1:$Z$1,0),0)-VLOOKUP(GO10,[1]Table2!$B$1:$Z$21,MATCH("xGD/90",[1]Table2!$B$1:$Z$1,0),0),"")</f>
        <v>-1.02</v>
      </c>
      <c r="GP56" s="41" t="str">
        <f>IFERROR(VLOOKUP($B10,[1]Table2!$B$1:$Z$21,MATCH("xGD/90",[1]Table2!$B$1:$Z$1,0),0)-VLOOKUP(GP10,[1]Table2!$B$1:$Z$21,MATCH("xGD/90",[1]Table2!$B$1:$Z$1,0),0),"")</f>
        <v/>
      </c>
      <c r="GQ56" s="41" t="str">
        <f>IFERROR(VLOOKUP($B10,[1]Table2!$B$1:$Z$21,MATCH("xGD/90",[1]Table2!$B$1:$Z$1,0),0)-VLOOKUP(GQ10,[1]Table2!$B$1:$Z$21,MATCH("xGD/90",[1]Table2!$B$1:$Z$1,0),0),"")</f>
        <v/>
      </c>
      <c r="GR56" s="41" t="str">
        <f>IFERROR(VLOOKUP($B10,[1]Table2!$B$1:$Z$21,MATCH("xGD/90",[1]Table2!$B$1:$Z$1,0),0)-VLOOKUP(GR10,[1]Table2!$B$1:$Z$21,MATCH("xGD/90",[1]Table2!$B$1:$Z$1,0),0),"")</f>
        <v/>
      </c>
      <c r="GS56" s="41" t="str">
        <f>IFERROR(VLOOKUP($B10,[1]Table2!$B$1:$Z$21,MATCH("xGD/90",[1]Table2!$B$1:$Z$1,0),0)-VLOOKUP(GS10,[1]Table2!$B$1:$Z$21,MATCH("xGD/90",[1]Table2!$B$1:$Z$1,0),0),"")</f>
        <v/>
      </c>
      <c r="GT56" s="41" t="str">
        <f>IFERROR(VLOOKUP($B10,[1]Table2!$B$1:$Z$21,MATCH("xGD/90",[1]Table2!$B$1:$Z$1,0),0)-VLOOKUP(GT10,[1]Table2!$B$1:$Z$21,MATCH("xGD/90",[1]Table2!$B$1:$Z$1,0),0),"")</f>
        <v/>
      </c>
      <c r="GU56" s="41" t="str">
        <f>IFERROR(VLOOKUP($B10,[1]Table2!$B$1:$Z$21,MATCH("xGD/90",[1]Table2!$B$1:$Z$1,0),0)-VLOOKUP(GU10,[1]Table2!$B$1:$Z$21,MATCH("xGD/90",[1]Table2!$B$1:$Z$1,0),0),"")</f>
        <v/>
      </c>
      <c r="GV56" s="41">
        <f>IFERROR(VLOOKUP($B10,[1]Table2!$B$1:$Z$21,MATCH("xGD/90",[1]Table2!$B$1:$Z$1,0),0)-VLOOKUP(GV10,[1]Table2!$B$1:$Z$21,MATCH("xGD/90",[1]Table2!$B$1:$Z$1,0),0),"")</f>
        <v>-0.5</v>
      </c>
      <c r="GW56" s="41" t="str">
        <f>IFERROR(VLOOKUP($B10,[1]Table2!$B$1:$Z$21,MATCH("xGD/90",[1]Table2!$B$1:$Z$1,0),0)-VLOOKUP(GW10,[1]Table2!$B$1:$Z$21,MATCH("xGD/90",[1]Table2!$B$1:$Z$1,0),0),"")</f>
        <v/>
      </c>
      <c r="GX56" s="41" t="str">
        <f>IFERROR(VLOOKUP($B10,[1]Table2!$B$1:$Z$21,MATCH("xGD/90",[1]Table2!$B$1:$Z$1,0),0)-VLOOKUP(GX10,[1]Table2!$B$1:$Z$21,MATCH("xGD/90",[1]Table2!$B$1:$Z$1,0),0),"")</f>
        <v/>
      </c>
      <c r="GY56" s="41" t="str">
        <f>IFERROR(VLOOKUP($B10,[1]Table2!$B$1:$Z$21,MATCH("xGD/90",[1]Table2!$B$1:$Z$1,0),0)-VLOOKUP(GY10,[1]Table2!$B$1:$Z$21,MATCH("xGD/90",[1]Table2!$B$1:$Z$1,0),0),"")</f>
        <v/>
      </c>
      <c r="GZ56" s="41" t="str">
        <f>IFERROR(VLOOKUP($B10,[1]Table2!$B$1:$Z$21,MATCH("xGD/90",[1]Table2!$B$1:$Z$1,0),0)-VLOOKUP(GZ10,[1]Table2!$B$1:$Z$21,MATCH("xGD/90",[1]Table2!$B$1:$Z$1,0),0),"")</f>
        <v/>
      </c>
      <c r="HA56" s="41" t="str">
        <f>IFERROR(VLOOKUP($B10,[1]Table2!$B$1:$Z$21,MATCH("xGD/90",[1]Table2!$B$1:$Z$1,0),0)-VLOOKUP(HA10,[1]Table2!$B$1:$Z$21,MATCH("xGD/90",[1]Table2!$B$1:$Z$1,0),0),"")</f>
        <v/>
      </c>
      <c r="HB56" s="41" t="str">
        <f>IFERROR(VLOOKUP($B10,[1]Table2!$B$1:$Z$21,MATCH("xGD/90",[1]Table2!$B$1:$Z$1,0),0)-VLOOKUP(HB10,[1]Table2!$B$1:$Z$21,MATCH("xGD/90",[1]Table2!$B$1:$Z$1,0),0),"")</f>
        <v/>
      </c>
      <c r="HC56" s="41">
        <f>IFERROR(VLOOKUP($B10,[1]Table2!$B$1:$Z$21,MATCH("xGD/90",[1]Table2!$B$1:$Z$1,0),0)-VLOOKUP(HC10,[1]Table2!$B$1:$Z$21,MATCH("xGD/90",[1]Table2!$B$1:$Z$1,0),0),"")</f>
        <v>-0.77</v>
      </c>
      <c r="HD56" s="41" t="str">
        <f>IFERROR(VLOOKUP($B10,[1]Table2!$B$1:$Z$21,MATCH("xGD/90",[1]Table2!$B$1:$Z$1,0),0)-VLOOKUP(HD10,[1]Table2!$B$1:$Z$21,MATCH("xGD/90",[1]Table2!$B$1:$Z$1,0),0),"")</f>
        <v/>
      </c>
      <c r="HE56" s="41" t="str">
        <f>IFERROR(VLOOKUP($B10,[1]Table2!$B$1:$Z$21,MATCH("xGD/90",[1]Table2!$B$1:$Z$1,0),0)-VLOOKUP(HE10,[1]Table2!$B$1:$Z$21,MATCH("xGD/90",[1]Table2!$B$1:$Z$1,0),0),"")</f>
        <v/>
      </c>
      <c r="HF56" s="41" t="str">
        <f>IFERROR(VLOOKUP($B10,[1]Table2!$B$1:$Z$21,MATCH("xGD/90",[1]Table2!$B$1:$Z$1,0),0)-VLOOKUP(HF10,[1]Table2!$B$1:$Z$21,MATCH("xGD/90",[1]Table2!$B$1:$Z$1,0),0),"")</f>
        <v/>
      </c>
      <c r="HG56" s="41" t="str">
        <f>IFERROR(VLOOKUP($B10,[1]Table2!$B$1:$Z$21,MATCH("xGD/90",[1]Table2!$B$1:$Z$1,0),0)-VLOOKUP(HG10,[1]Table2!$B$1:$Z$21,MATCH("xGD/90",[1]Table2!$B$1:$Z$1,0),0),"")</f>
        <v/>
      </c>
      <c r="HH56" s="41" t="str">
        <f>IFERROR(VLOOKUP($B10,[1]Table2!$B$1:$Z$21,MATCH("xGD/90",[1]Table2!$B$1:$Z$1,0),0)-VLOOKUP(HH10,[1]Table2!$B$1:$Z$21,MATCH("xGD/90",[1]Table2!$B$1:$Z$1,0),0),"")</f>
        <v/>
      </c>
      <c r="HI56" s="41" t="str">
        <f>IFERROR(VLOOKUP($B10,[1]Table2!$B$1:$Z$21,MATCH("xGD/90",[1]Table2!$B$1:$Z$1,0),0)-VLOOKUP(HI10,[1]Table2!$B$1:$Z$21,MATCH("xGD/90",[1]Table2!$B$1:$Z$1,0),0),"")</f>
        <v/>
      </c>
      <c r="HJ56" s="41">
        <f>IFERROR(VLOOKUP($B10,[1]Table2!$B$1:$Z$21,MATCH("xGD/90",[1]Table2!$B$1:$Z$1,0),0)-VLOOKUP(HJ10,[1]Table2!$B$1:$Z$21,MATCH("xGD/90",[1]Table2!$B$1:$Z$1,0),0),"")</f>
        <v>-0.16</v>
      </c>
      <c r="HK56" s="41" t="str">
        <f>IFERROR(VLOOKUP($B10,[1]Table2!$B$1:$Z$21,MATCH("xGD/90",[1]Table2!$B$1:$Z$1,0),0)-VLOOKUP(HK10,[1]Table2!$B$1:$Z$21,MATCH("xGD/90",[1]Table2!$B$1:$Z$1,0),0),"")</f>
        <v/>
      </c>
      <c r="HL56" s="41" t="str">
        <f>IFERROR(VLOOKUP($B10,[1]Table2!$B$1:$Z$21,MATCH("xGD/90",[1]Table2!$B$1:$Z$1,0),0)-VLOOKUP(HL10,[1]Table2!$B$1:$Z$21,MATCH("xGD/90",[1]Table2!$B$1:$Z$1,0),0),"")</f>
        <v/>
      </c>
      <c r="HM56" s="41" t="str">
        <f>IFERROR(VLOOKUP($B10,[1]Table2!$B$1:$Z$21,MATCH("xGD/90",[1]Table2!$B$1:$Z$1,0),0)-VLOOKUP(HM10,[1]Table2!$B$1:$Z$21,MATCH("xGD/90",[1]Table2!$B$1:$Z$1,0),0),"")</f>
        <v/>
      </c>
      <c r="HN56" s="41" t="str">
        <f>IFERROR(VLOOKUP($B10,[1]Table2!$B$1:$Z$21,MATCH("xGD/90",[1]Table2!$B$1:$Z$1,0),0)-VLOOKUP(HN10,[1]Table2!$B$1:$Z$21,MATCH("xGD/90",[1]Table2!$B$1:$Z$1,0),0),"")</f>
        <v/>
      </c>
      <c r="HO56" s="41" t="str">
        <f>IFERROR(VLOOKUP($B10,[1]Table2!$B$1:$Z$21,MATCH("xGD/90",[1]Table2!$B$1:$Z$1,0),0)-VLOOKUP(HO10,[1]Table2!$B$1:$Z$21,MATCH("xGD/90",[1]Table2!$B$1:$Z$1,0),0),"")</f>
        <v/>
      </c>
      <c r="HP56" s="41" t="str">
        <f>IFERROR(VLOOKUP($B10,[1]Table2!$B$1:$Z$21,MATCH("xGD/90",[1]Table2!$B$1:$Z$1,0),0)-VLOOKUP(HP10,[1]Table2!$B$1:$Z$21,MATCH("xGD/90",[1]Table2!$B$1:$Z$1,0),0),"")</f>
        <v/>
      </c>
      <c r="HQ56" s="41">
        <f>IFERROR(VLOOKUP($B10,[1]Table2!$B$1:$Z$21,MATCH("xGD/90",[1]Table2!$B$1:$Z$1,0),0)-VLOOKUP(HQ10,[1]Table2!$B$1:$Z$21,MATCH("xGD/90",[1]Table2!$B$1:$Z$1,0),0),"")</f>
        <v>-1.62</v>
      </c>
      <c r="HR56" s="41" t="str">
        <f>IFERROR(VLOOKUP($B10,[1]Table2!$B$1:$Z$21,MATCH("xGD/90",[1]Table2!$B$1:$Z$1,0),0)-VLOOKUP(HR10,[1]Table2!$B$1:$Z$21,MATCH("xGD/90",[1]Table2!$B$1:$Z$1,0),0),"")</f>
        <v/>
      </c>
      <c r="HS56" s="41" t="str">
        <f>IFERROR(VLOOKUP($B10,[1]Table2!$B$1:$Z$21,MATCH("xGD/90",[1]Table2!$B$1:$Z$1,0),0)-VLOOKUP(HS10,[1]Table2!$B$1:$Z$21,MATCH("xGD/90",[1]Table2!$B$1:$Z$1,0),0),"")</f>
        <v/>
      </c>
      <c r="HT56" s="41" t="str">
        <f>IFERROR(VLOOKUP($B10,[1]Table2!$B$1:$Z$21,MATCH("xGD/90",[1]Table2!$B$1:$Z$1,0),0)-VLOOKUP(HT10,[1]Table2!$B$1:$Z$21,MATCH("xGD/90",[1]Table2!$B$1:$Z$1,0),0),"")</f>
        <v/>
      </c>
      <c r="HU56" s="41">
        <f>IFERROR(VLOOKUP($B10,[1]Table2!$B$1:$Z$21,MATCH("xGD/90",[1]Table2!$B$1:$Z$1,0),0)-VLOOKUP(HU10,[1]Table2!$B$1:$Z$21,MATCH("xGD/90",[1]Table2!$B$1:$Z$1,0),0),"")</f>
        <v>-1.02</v>
      </c>
      <c r="HV56" s="41" t="str">
        <f>IFERROR(VLOOKUP($B10,[1]Table2!$B$1:$Z$21,MATCH("xGD/90",[1]Table2!$B$1:$Z$1,0),0)-VLOOKUP(HV10,[1]Table2!$B$1:$Z$21,MATCH("xGD/90",[1]Table2!$B$1:$Z$1,0),0),"")</f>
        <v/>
      </c>
      <c r="HW56" s="41" t="str">
        <f>IFERROR(VLOOKUP($B10,[1]Table2!$B$1:$Z$21,MATCH("xGD/90",[1]Table2!$B$1:$Z$1,0),0)-VLOOKUP(HW10,[1]Table2!$B$1:$Z$21,MATCH("xGD/90",[1]Table2!$B$1:$Z$1,0),0),"")</f>
        <v/>
      </c>
      <c r="HX56" s="41" t="str">
        <f>IFERROR(VLOOKUP($B10,[1]Table2!$B$1:$Z$21,MATCH("xGD/90",[1]Table2!$B$1:$Z$1,0),0)-VLOOKUP(HX10,[1]Table2!$B$1:$Z$21,MATCH("xGD/90",[1]Table2!$B$1:$Z$1,0),0),"")</f>
        <v/>
      </c>
      <c r="HY56" s="41">
        <f>IFERROR(VLOOKUP($B10,[1]Table2!$B$1:$Z$21,MATCH("xGD/90",[1]Table2!$B$1:$Z$1,0),0)-VLOOKUP(HY10,[1]Table2!$B$1:$Z$21,MATCH("xGD/90",[1]Table2!$B$1:$Z$1,0),0),"")</f>
        <v>-1.24</v>
      </c>
      <c r="HZ56" s="41" t="str">
        <f>IFERROR(VLOOKUP($B10,[1]Table2!$B$1:$Z$21,MATCH("xGD/90",[1]Table2!$B$1:$Z$1,0),0)-VLOOKUP(HZ10,[1]Table2!$B$1:$Z$21,MATCH("xGD/90",[1]Table2!$B$1:$Z$1,0),0),"")</f>
        <v/>
      </c>
      <c r="IA56" s="41" t="str">
        <f>IFERROR(VLOOKUP($B10,[1]Table2!$B$1:$Z$21,MATCH("xGD/90",[1]Table2!$B$1:$Z$1,0),0)-VLOOKUP(IA10,[1]Table2!$B$1:$Z$21,MATCH("xGD/90",[1]Table2!$B$1:$Z$1,0),0),"")</f>
        <v/>
      </c>
      <c r="IB56" s="41" t="str">
        <f>IFERROR(VLOOKUP($B10,[1]Table2!$B$1:$Z$21,MATCH("xGD/90",[1]Table2!$B$1:$Z$1,0),0)-VLOOKUP(IB10,[1]Table2!$B$1:$Z$21,MATCH("xGD/90",[1]Table2!$B$1:$Z$1,0),0),"")</f>
        <v/>
      </c>
      <c r="IC56" s="41" t="str">
        <f>IFERROR(VLOOKUP($B10,[1]Table2!$B$1:$Z$21,MATCH("xGD/90",[1]Table2!$B$1:$Z$1,0),0)-VLOOKUP(IC10,[1]Table2!$B$1:$Z$21,MATCH("xGD/90",[1]Table2!$B$1:$Z$1,0),0),"")</f>
        <v/>
      </c>
      <c r="ID56" s="41" t="str">
        <f>IFERROR(VLOOKUP($B10,[1]Table2!$B$1:$Z$21,MATCH("xGD/90",[1]Table2!$B$1:$Z$1,0),0)-VLOOKUP(ID10,[1]Table2!$B$1:$Z$21,MATCH("xGD/90",[1]Table2!$B$1:$Z$1,0),0),"")</f>
        <v/>
      </c>
      <c r="IE56" s="41" t="str">
        <f>IFERROR(VLOOKUP($B10,[1]Table2!$B$1:$Z$21,MATCH("xGD/90",[1]Table2!$B$1:$Z$1,0),0)-VLOOKUP(IE10,[1]Table2!$B$1:$Z$21,MATCH("xGD/90",[1]Table2!$B$1:$Z$1,0),0),"")</f>
        <v/>
      </c>
      <c r="IF56" s="41" t="str">
        <f>IFERROR(VLOOKUP($B10,[1]Table2!$B$1:$Z$21,MATCH("xGD/90",[1]Table2!$B$1:$Z$1,0),0)-VLOOKUP(IF10,[1]Table2!$B$1:$Z$21,MATCH("xGD/90",[1]Table2!$B$1:$Z$1,0),0),"")</f>
        <v/>
      </c>
      <c r="IG56" s="41" t="str">
        <f>IFERROR(VLOOKUP($B10,[1]Table2!$B$1:$Z$21,MATCH("xGD/90",[1]Table2!$B$1:$Z$1,0),0)-VLOOKUP(IG10,[1]Table2!$B$1:$Z$21,MATCH("xGD/90",[1]Table2!$B$1:$Z$1,0),0),"")</f>
        <v/>
      </c>
      <c r="IH56" s="41" t="str">
        <f>IFERROR(VLOOKUP($B10,[1]Table2!$B$1:$Z$21,MATCH("xGD/90",[1]Table2!$B$1:$Z$1,0),0)-VLOOKUP(IH10,[1]Table2!$B$1:$Z$21,MATCH("xGD/90",[1]Table2!$B$1:$Z$1,0),0),"")</f>
        <v/>
      </c>
      <c r="II56" s="41" t="str">
        <f>IFERROR(VLOOKUP($B10,[1]Table2!$B$1:$Z$21,MATCH("xGD/90",[1]Table2!$B$1:$Z$1,0),0)-VLOOKUP(II10,[1]Table2!$B$1:$Z$21,MATCH("xGD/90",[1]Table2!$B$1:$Z$1,0),0),"")</f>
        <v/>
      </c>
      <c r="IJ56" s="41" t="str">
        <f>IFERROR(VLOOKUP($B10,[1]Table2!$B$1:$Z$21,MATCH("xGD/90",[1]Table2!$B$1:$Z$1,0),0)-VLOOKUP(IJ10,[1]Table2!$B$1:$Z$21,MATCH("xGD/90",[1]Table2!$B$1:$Z$1,0),0),"")</f>
        <v/>
      </c>
      <c r="IK56" s="41" t="str">
        <f>IFERROR(VLOOKUP($B10,[1]Table2!$B$1:$Z$21,MATCH("xGD/90",[1]Table2!$B$1:$Z$1,0),0)-VLOOKUP(IK10,[1]Table2!$B$1:$Z$21,MATCH("xGD/90",[1]Table2!$B$1:$Z$1,0),0),"")</f>
        <v/>
      </c>
      <c r="IL56" s="41">
        <f>IFERROR(VLOOKUP($B10,[1]Table2!$B$1:$Z$21,MATCH("xGD/90",[1]Table2!$B$1:$Z$1,0),0)-VLOOKUP(IL10,[1]Table2!$B$1:$Z$21,MATCH("xGD/90",[1]Table2!$B$1:$Z$1,0),0),"")</f>
        <v>2.9999999999999971E-2</v>
      </c>
      <c r="IM56" s="41" t="str">
        <f>IFERROR(VLOOKUP($B10,[1]Table2!$B$1:$Z$21,MATCH("xGD/90",[1]Table2!$B$1:$Z$1,0),0)-VLOOKUP(IM10,[1]Table2!$B$1:$Z$21,MATCH("xGD/90",[1]Table2!$B$1:$Z$1,0),0),"")</f>
        <v/>
      </c>
      <c r="IN56" s="41" t="str">
        <f>IFERROR(VLOOKUP($B10,[1]Table2!$B$1:$Z$21,MATCH("xGD/90",[1]Table2!$B$1:$Z$1,0),0)-VLOOKUP(IN10,[1]Table2!$B$1:$Z$21,MATCH("xGD/90",[1]Table2!$B$1:$Z$1,0),0),"")</f>
        <v/>
      </c>
      <c r="IO56" s="41" t="str">
        <f>IFERROR(VLOOKUP($B10,[1]Table2!$B$1:$Z$21,MATCH("xGD/90",[1]Table2!$B$1:$Z$1,0),0)-VLOOKUP(IO10,[1]Table2!$B$1:$Z$21,MATCH("xGD/90",[1]Table2!$B$1:$Z$1,0),0),"")</f>
        <v/>
      </c>
      <c r="IP56" s="41" t="str">
        <f>IFERROR(VLOOKUP($B10,[1]Table2!$B$1:$Z$21,MATCH("xGD/90",[1]Table2!$B$1:$Z$1,0),0)-VLOOKUP(IP10,[1]Table2!$B$1:$Z$21,MATCH("xGD/90",[1]Table2!$B$1:$Z$1,0),0),"")</f>
        <v/>
      </c>
      <c r="IQ56" s="41" t="str">
        <f>IFERROR(VLOOKUP($B10,[1]Table2!$B$1:$Z$21,MATCH("xGD/90",[1]Table2!$B$1:$Z$1,0),0)-VLOOKUP(IQ10,[1]Table2!$B$1:$Z$21,MATCH("xGD/90",[1]Table2!$B$1:$Z$1,0),0),"")</f>
        <v/>
      </c>
      <c r="IR56" s="41" t="str">
        <f>IFERROR(VLOOKUP($B10,[1]Table2!$B$1:$Z$21,MATCH("xGD/90",[1]Table2!$B$1:$Z$1,0),0)-VLOOKUP(IR10,[1]Table2!$B$1:$Z$21,MATCH("xGD/90",[1]Table2!$B$1:$Z$1,0),0),"")</f>
        <v/>
      </c>
      <c r="IS56" s="41" t="str">
        <f>IFERROR(VLOOKUP($B10,[1]Table2!$B$1:$Z$21,MATCH("xGD/90",[1]Table2!$B$1:$Z$1,0),0)-VLOOKUP(IS10,[1]Table2!$B$1:$Z$21,MATCH("xGD/90",[1]Table2!$B$1:$Z$1,0),0),"")</f>
        <v/>
      </c>
      <c r="IT56" s="41">
        <f>IFERROR(VLOOKUP($B10,[1]Table2!$B$1:$Z$21,MATCH("xGD/90",[1]Table2!$B$1:$Z$1,0),0)-VLOOKUP(IT10,[1]Table2!$B$1:$Z$21,MATCH("xGD/90",[1]Table2!$B$1:$Z$1,0),0),"")</f>
        <v>0.12</v>
      </c>
      <c r="IU56" s="41" t="str">
        <f>IFERROR(VLOOKUP($B10,[1]Table2!$B$1:$Z$21,MATCH("xGD/90",[1]Table2!$B$1:$Z$1,0),0)-VLOOKUP(IU10,[1]Table2!$B$1:$Z$21,MATCH("xGD/90",[1]Table2!$B$1:$Z$1,0),0),"")</f>
        <v/>
      </c>
      <c r="IV56" s="41" t="str">
        <f>IFERROR(VLOOKUP($B10,[1]Table2!$B$1:$Z$21,MATCH("xGD/90",[1]Table2!$B$1:$Z$1,0),0)-VLOOKUP(IV10,[1]Table2!$B$1:$Z$21,MATCH("xGD/90",[1]Table2!$B$1:$Z$1,0),0),"")</f>
        <v/>
      </c>
      <c r="IW56" s="41" t="str">
        <f>IFERROR(VLOOKUP($B10,[1]Table2!$B$1:$Z$21,MATCH("xGD/90",[1]Table2!$B$1:$Z$1,0),0)-VLOOKUP(IW10,[1]Table2!$B$1:$Z$21,MATCH("xGD/90",[1]Table2!$B$1:$Z$1,0),0),"")</f>
        <v/>
      </c>
      <c r="IX56" s="41" t="str">
        <f>IFERROR(VLOOKUP($B10,[1]Table2!$B$1:$Z$21,MATCH("xGD/90",[1]Table2!$B$1:$Z$1,0),0)-VLOOKUP(IX10,[1]Table2!$B$1:$Z$21,MATCH("xGD/90",[1]Table2!$B$1:$Z$1,0),0),"")</f>
        <v/>
      </c>
      <c r="IY56" s="41" t="str">
        <f>IFERROR(VLOOKUP($B10,[1]Table2!$B$1:$Z$21,MATCH("xGD/90",[1]Table2!$B$1:$Z$1,0),0)-VLOOKUP(IY10,[1]Table2!$B$1:$Z$21,MATCH("xGD/90",[1]Table2!$B$1:$Z$1,0),0),"")</f>
        <v/>
      </c>
      <c r="IZ56" s="41">
        <f>IFERROR(VLOOKUP($B10,[1]Table2!$B$1:$Z$21,MATCH("xGD/90",[1]Table2!$B$1:$Z$1,0),0)-VLOOKUP(IZ10,[1]Table2!$B$1:$Z$21,MATCH("xGD/90",[1]Table2!$B$1:$Z$1,0),0),"")</f>
        <v>0.16999999999999998</v>
      </c>
      <c r="JA56" s="41" t="str">
        <f>IFERROR(VLOOKUP($B10,[1]Table2!$B$1:$Z$21,MATCH("xGD/90",[1]Table2!$B$1:$Z$1,0),0)-VLOOKUP(JA10,[1]Table2!$B$1:$Z$21,MATCH("xGD/90",[1]Table2!$B$1:$Z$1,0),0),"")</f>
        <v/>
      </c>
      <c r="JB56" s="41" t="str">
        <f>IFERROR(VLOOKUP($B10,[1]Table2!$B$1:$Z$21,MATCH("xGD/90",[1]Table2!$B$1:$Z$1,0),0)-VLOOKUP(JB10,[1]Table2!$B$1:$Z$21,MATCH("xGD/90",[1]Table2!$B$1:$Z$1,0),0),"")</f>
        <v/>
      </c>
      <c r="JC56" s="41" t="str">
        <f>IFERROR(VLOOKUP($B10,[1]Table2!$B$1:$Z$21,MATCH("xGD/90",[1]Table2!$B$1:$Z$1,0),0)-VLOOKUP(JC10,[1]Table2!$B$1:$Z$21,MATCH("xGD/90",[1]Table2!$B$1:$Z$1,0),0),"")</f>
        <v/>
      </c>
      <c r="JD56" s="41" t="str">
        <f>IFERROR(VLOOKUP($B10,[1]Table2!$B$1:$Z$21,MATCH("xGD/90",[1]Table2!$B$1:$Z$1,0),0)-VLOOKUP(JD10,[1]Table2!$B$1:$Z$21,MATCH("xGD/90",[1]Table2!$B$1:$Z$1,0),0),"")</f>
        <v/>
      </c>
      <c r="JE56" s="41" t="str">
        <f>IFERROR(VLOOKUP($B10,[1]Table2!$B$1:$Z$21,MATCH("xGD/90",[1]Table2!$B$1:$Z$1,0),0)-VLOOKUP(JE10,[1]Table2!$B$1:$Z$21,MATCH("xGD/90",[1]Table2!$B$1:$Z$1,0),0),"")</f>
        <v/>
      </c>
      <c r="JF56" s="41" t="str">
        <f>IFERROR(VLOOKUP($B10,[1]Table2!$B$1:$Z$21,MATCH("xGD/90",[1]Table2!$B$1:$Z$1,0),0)-VLOOKUP(JF10,[1]Table2!$B$1:$Z$21,MATCH("xGD/90",[1]Table2!$B$1:$Z$1,0),0),"")</f>
        <v/>
      </c>
      <c r="JG56" s="41">
        <f>IFERROR(VLOOKUP($B10,[1]Table2!$B$1:$Z$21,MATCH("xGD/90",[1]Table2!$B$1:$Z$1,0),0)-VLOOKUP(JG10,[1]Table2!$B$1:$Z$21,MATCH("xGD/90",[1]Table2!$B$1:$Z$1,0),0),"")</f>
        <v>0.28999999999999998</v>
      </c>
      <c r="JH56" s="41" t="str">
        <f>IFERROR(VLOOKUP($B10,[1]Table2!$B$1:$Z$21,MATCH("xGD/90",[1]Table2!$B$1:$Z$1,0),0)-VLOOKUP(JH10,[1]Table2!$B$1:$Z$21,MATCH("xGD/90",[1]Table2!$B$1:$Z$1,0),0),"")</f>
        <v/>
      </c>
      <c r="JI56" s="41" t="str">
        <f>IFERROR(VLOOKUP($B10,[1]Table2!$B$1:$Z$21,MATCH("xGD/90",[1]Table2!$B$1:$Z$1,0),0)-VLOOKUP(JI10,[1]Table2!$B$1:$Z$21,MATCH("xGD/90",[1]Table2!$B$1:$Z$1,0),0),"")</f>
        <v/>
      </c>
      <c r="JJ56" s="41">
        <f>IFERROR(VLOOKUP($B10,[1]Table2!$B$1:$Z$21,MATCH("xGD/90",[1]Table2!$B$1:$Z$1,0),0)-VLOOKUP(JJ10,[1]Table2!$B$1:$Z$21,MATCH("xGD/90",[1]Table2!$B$1:$Z$1,0),0),"")</f>
        <v>0.14000000000000001</v>
      </c>
      <c r="JK56" s="41" t="str">
        <f>IFERROR(VLOOKUP($B10,[1]Table2!$B$1:$Z$21,MATCH("xGD/90",[1]Table2!$B$1:$Z$1,0),0)-VLOOKUP(JK10,[1]Table2!$B$1:$Z$21,MATCH("xGD/90",[1]Table2!$B$1:$Z$1,0),0),"")</f>
        <v/>
      </c>
      <c r="JL56" s="41" t="str">
        <f>IFERROR(VLOOKUP($B10,[1]Table2!$B$1:$Z$21,MATCH("xGD/90",[1]Table2!$B$1:$Z$1,0),0)-VLOOKUP(JL10,[1]Table2!$B$1:$Z$21,MATCH("xGD/90",[1]Table2!$B$1:$Z$1,0),0),"")</f>
        <v/>
      </c>
      <c r="JM56" s="41" t="str">
        <f>IFERROR(VLOOKUP($B10,[1]Table2!$B$1:$Z$21,MATCH("xGD/90",[1]Table2!$B$1:$Z$1,0),0)-VLOOKUP(JM10,[1]Table2!$B$1:$Z$21,MATCH("xGD/90",[1]Table2!$B$1:$Z$1,0),0),"")</f>
        <v/>
      </c>
      <c r="JN56" s="41">
        <f>IFERROR(VLOOKUP($B10,[1]Table2!$B$1:$Z$21,MATCH("xGD/90",[1]Table2!$B$1:$Z$1,0),0)-VLOOKUP(JN10,[1]Table2!$B$1:$Z$21,MATCH("xGD/90",[1]Table2!$B$1:$Z$1,0),0),"")</f>
        <v>-0.37</v>
      </c>
      <c r="JO56" s="41" t="str">
        <f>IFERROR(VLOOKUP($B10,[1]Table2!$B$1:$Z$21,MATCH("xGD/90",[1]Table2!$B$1:$Z$1,0),0)-VLOOKUP(JO10,[1]Table2!$B$1:$Z$21,MATCH("xGD/90",[1]Table2!$B$1:$Z$1,0),0),"")</f>
        <v/>
      </c>
      <c r="JP56" s="41" t="str">
        <f>IFERROR(VLOOKUP($B10,[1]Table2!$B$1:$Z$21,MATCH("xGD/90",[1]Table2!$B$1:$Z$1,0),0)-VLOOKUP(JP10,[1]Table2!$B$1:$Z$21,MATCH("xGD/90",[1]Table2!$B$1:$Z$1,0),0),"")</f>
        <v/>
      </c>
      <c r="JQ56" s="41" t="str">
        <f>IFERROR(VLOOKUP($B10,[1]Table2!$B$1:$Z$21,MATCH("xGD/90",[1]Table2!$B$1:$Z$1,0),0)-VLOOKUP(JQ10,[1]Table2!$B$1:$Z$21,MATCH("xGD/90",[1]Table2!$B$1:$Z$1,0),0),"")</f>
        <v/>
      </c>
      <c r="JR56" s="41" t="str">
        <f>IFERROR(VLOOKUP($B10,[1]Table2!$B$1:$Z$21,MATCH("xGD/90",[1]Table2!$B$1:$Z$1,0),0)-VLOOKUP(JR10,[1]Table2!$B$1:$Z$21,MATCH("xGD/90",[1]Table2!$B$1:$Z$1,0),0),"")</f>
        <v/>
      </c>
      <c r="JS56" s="41" t="str">
        <f>IFERROR(VLOOKUP($B10,[1]Table2!$B$1:$Z$21,MATCH("xGD/90",[1]Table2!$B$1:$Z$1,0),0)-VLOOKUP(JS10,[1]Table2!$B$1:$Z$21,MATCH("xGD/90",[1]Table2!$B$1:$Z$1,0),0),"")</f>
        <v/>
      </c>
      <c r="JT56" s="41" t="str">
        <f>IFERROR(VLOOKUP($B10,[1]Table2!$B$1:$Z$21,MATCH("xGD/90",[1]Table2!$B$1:$Z$1,0),0)-VLOOKUP(JT10,[1]Table2!$B$1:$Z$21,MATCH("xGD/90",[1]Table2!$B$1:$Z$1,0),0),"")</f>
        <v/>
      </c>
      <c r="JU56" s="41">
        <f>IFERROR(VLOOKUP($B10,[1]Table2!$B$1:$Z$21,MATCH("xGD/90",[1]Table2!$B$1:$Z$1,0),0)-VLOOKUP(JU10,[1]Table2!$B$1:$Z$21,MATCH("xGD/90",[1]Table2!$B$1:$Z$1,0),0),"")</f>
        <v>-0.48</v>
      </c>
      <c r="JV56" s="41" t="str">
        <f>IFERROR(VLOOKUP($B10,[1]Table2!$B$1:$Z$21,MATCH("xGD/90",[1]Table2!$B$1:$Z$1,0),0)-VLOOKUP(JV10,[1]Table2!$B$1:$Z$21,MATCH("xGD/90",[1]Table2!$B$1:$Z$1,0),0),"")</f>
        <v/>
      </c>
      <c r="JW56" s="41" t="str">
        <f>IFERROR(VLOOKUP($B10,[1]Table2!$B$1:$Z$21,MATCH("xGD/90",[1]Table2!$B$1:$Z$1,0),0)-VLOOKUP(JW10,[1]Table2!$B$1:$Z$21,MATCH("xGD/90",[1]Table2!$B$1:$Z$1,0),0),"")</f>
        <v/>
      </c>
      <c r="JX56" s="41" t="str">
        <f>IFERROR(VLOOKUP($B10,[1]Table2!$B$1:$Z$21,MATCH("xGD/90",[1]Table2!$B$1:$Z$1,0),0)-VLOOKUP(JX10,[1]Table2!$B$1:$Z$21,MATCH("xGD/90",[1]Table2!$B$1:$Z$1,0),0),"")</f>
        <v/>
      </c>
      <c r="JY56" s="41" t="str">
        <f>IFERROR(VLOOKUP($B10,[1]Table2!$B$1:$Z$21,MATCH("xGD/90",[1]Table2!$B$1:$Z$1,0),0)-VLOOKUP(JY10,[1]Table2!$B$1:$Z$21,MATCH("xGD/90",[1]Table2!$B$1:$Z$1,0),0),"")</f>
        <v/>
      </c>
      <c r="JZ56" s="41" t="str">
        <f>IFERROR(VLOOKUP($B10,[1]Table2!$B$1:$Z$21,MATCH("xGD/90",[1]Table2!$B$1:$Z$1,0),0)-VLOOKUP(JZ10,[1]Table2!$B$1:$Z$21,MATCH("xGD/90",[1]Table2!$B$1:$Z$1,0),0),"")</f>
        <v/>
      </c>
      <c r="KA56" s="41" t="str">
        <f>IFERROR(VLOOKUP($B10,[1]Table2!$B$1:$Z$21,MATCH("xGD/90",[1]Table2!$B$1:$Z$1,0),0)-VLOOKUP(KA10,[1]Table2!$B$1:$Z$21,MATCH("xGD/90",[1]Table2!$B$1:$Z$1,0),0),"")</f>
        <v/>
      </c>
      <c r="KB56" s="41">
        <f>IFERROR(VLOOKUP($B10,[1]Table2!$B$1:$Z$21,MATCH("xGD/90",[1]Table2!$B$1:$Z$1,0),0)-VLOOKUP(KB10,[1]Table2!$B$1:$Z$21,MATCH("xGD/90",[1]Table2!$B$1:$Z$1,0),0),"")</f>
        <v>0.43</v>
      </c>
      <c r="KC56" s="41" t="str">
        <f>IFERROR(VLOOKUP($B10,[1]Table2!$B$1:$Z$21,MATCH("xGD/90",[1]Table2!$B$1:$Z$1,0),0)-VLOOKUP(KC10,[1]Table2!$B$1:$Z$21,MATCH("xGD/90",[1]Table2!$B$1:$Z$1,0),0),"")</f>
        <v/>
      </c>
      <c r="KD56" s="41" t="str">
        <f>IFERROR(VLOOKUP($B10,[1]Table2!$B$1:$Z$21,MATCH("xGD/90",[1]Table2!$B$1:$Z$1,0),0)-VLOOKUP(KD10,[1]Table2!$B$1:$Z$21,MATCH("xGD/90",[1]Table2!$B$1:$Z$1,0),0),"")</f>
        <v/>
      </c>
      <c r="KE56" s="41" t="str">
        <f>IFERROR(VLOOKUP($B10,[1]Table2!$B$1:$Z$21,MATCH("xGD/90",[1]Table2!$B$1:$Z$1,0),0)-VLOOKUP(KE10,[1]Table2!$B$1:$Z$21,MATCH("xGD/90",[1]Table2!$B$1:$Z$1,0),0),"")</f>
        <v/>
      </c>
      <c r="KF56" s="41" t="str">
        <f>IFERROR(VLOOKUP($B10,[1]Table2!$B$1:$Z$21,MATCH("xGD/90",[1]Table2!$B$1:$Z$1,0),0)-VLOOKUP(KF10,[1]Table2!$B$1:$Z$21,MATCH("xGD/90",[1]Table2!$B$1:$Z$1,0),0),"")</f>
        <v/>
      </c>
      <c r="KG56" s="41" t="str">
        <f>IFERROR(VLOOKUP($B10,[1]Table2!$B$1:$Z$21,MATCH("xGD/90",[1]Table2!$B$1:$Z$1,0),0)-VLOOKUP(KG10,[1]Table2!$B$1:$Z$21,MATCH("xGD/90",[1]Table2!$B$1:$Z$1,0),0),"")</f>
        <v/>
      </c>
      <c r="KH56" s="41" t="str">
        <f>IFERROR(VLOOKUP($B10,[1]Table2!$B$1:$Z$21,MATCH("xGD/90",[1]Table2!$B$1:$Z$1,0),0)-VLOOKUP(KH10,[1]Table2!$B$1:$Z$21,MATCH("xGD/90",[1]Table2!$B$1:$Z$1,0),0),"")</f>
        <v/>
      </c>
      <c r="KI56" s="41">
        <f>IFERROR(VLOOKUP($B10,[1]Table2!$B$1:$Z$21,MATCH("xGD/90",[1]Table2!$B$1:$Z$1,0),0)-VLOOKUP(KI10,[1]Table2!$B$1:$Z$21,MATCH("xGD/90",[1]Table2!$B$1:$Z$1,0),0),"")</f>
        <v>8.0000000000000016E-2</v>
      </c>
      <c r="KJ56" s="41" t="str">
        <f>IFERROR(VLOOKUP($B10,[1]Table2!$B$1:$Z$21,MATCH("xGD/90",[1]Table2!$B$1:$Z$1,0),0)-VLOOKUP(KJ10,[1]Table2!$B$1:$Z$21,MATCH("xGD/90",[1]Table2!$B$1:$Z$1,0),0),"")</f>
        <v/>
      </c>
      <c r="KK56" s="41" t="str">
        <f>IFERROR(VLOOKUP($B10,[1]Table2!$B$1:$Z$21,MATCH("xGD/90",[1]Table2!$B$1:$Z$1,0),0)-VLOOKUP(KK10,[1]Table2!$B$1:$Z$21,MATCH("xGD/90",[1]Table2!$B$1:$Z$1,0),0),"")</f>
        <v/>
      </c>
      <c r="KL56" s="41" t="str">
        <f>IFERROR(VLOOKUP($B10,[1]Table2!$B$1:$Z$21,MATCH("xGD/90",[1]Table2!$B$1:$Z$1,0),0)-VLOOKUP(KL10,[1]Table2!$B$1:$Z$21,MATCH("xGD/90",[1]Table2!$B$1:$Z$1,0),0),"")</f>
        <v/>
      </c>
      <c r="KM56" s="41" t="str">
        <f>IFERROR(VLOOKUP($B10,[1]Table2!$B$1:$Z$21,MATCH("xGD/90",[1]Table2!$B$1:$Z$1,0),0)-VLOOKUP(KM10,[1]Table2!$B$1:$Z$21,MATCH("xGD/90",[1]Table2!$B$1:$Z$1,0),0),"")</f>
        <v/>
      </c>
      <c r="KN56" s="41" t="str">
        <f>IFERROR(VLOOKUP($B10,[1]Table2!$B$1:$Z$21,MATCH("xGD/90",[1]Table2!$B$1:$Z$1,0),0)-VLOOKUP(KN10,[1]Table2!$B$1:$Z$21,MATCH("xGD/90",[1]Table2!$B$1:$Z$1,0),0),"")</f>
        <v/>
      </c>
      <c r="KO56" s="41" t="str">
        <f>IFERROR(VLOOKUP($B10,[1]Table2!$B$1:$Z$21,MATCH("xGD/90",[1]Table2!$B$1:$Z$1,0),0)-VLOOKUP(KO10,[1]Table2!$B$1:$Z$21,MATCH("xGD/90",[1]Table2!$B$1:$Z$1,0),0),"")</f>
        <v/>
      </c>
      <c r="KP56" s="41" t="str">
        <f>IFERROR(VLOOKUP($B10,[1]Table2!$B$1:$Z$21,MATCH("xGD/90",[1]Table2!$B$1:$Z$1,0),0)-VLOOKUP(KP10,[1]Table2!$B$1:$Z$21,MATCH("xGD/90",[1]Table2!$B$1:$Z$1,0),0),"")</f>
        <v/>
      </c>
      <c r="KQ56" s="41">
        <f>IFERROR(VLOOKUP($B10,[1]Table2!$B$1:$Z$21,MATCH("xGD/90",[1]Table2!$B$1:$Z$1,0),0)-VLOOKUP(KQ10,[1]Table2!$B$1:$Z$21,MATCH("xGD/90",[1]Table2!$B$1:$Z$1,0),0),"")</f>
        <v>0.36000000000000004</v>
      </c>
      <c r="KR56" s="41" t="str">
        <f>IFERROR(VLOOKUP($B10,[1]Table2!$B$1:$Z$21,MATCH("xGD/90",[1]Table2!$B$1:$Z$1,0),0)-VLOOKUP(KR10,[1]Table2!$B$1:$Z$21,MATCH("xGD/90",[1]Table2!$B$1:$Z$1,0),0),"")</f>
        <v/>
      </c>
      <c r="KS56" s="41" t="str">
        <f>IFERROR(VLOOKUP($B10,[1]Table2!$B$1:$Z$21,MATCH("xGD/90",[1]Table2!$B$1:$Z$1,0),0)-VLOOKUP(KS10,[1]Table2!$B$1:$Z$21,MATCH("xGD/90",[1]Table2!$B$1:$Z$1,0),0),"")</f>
        <v/>
      </c>
      <c r="KT56" s="41" t="str">
        <f>IFERROR(VLOOKUP($B10,[1]Table2!$B$1:$Z$21,MATCH("xGD/90",[1]Table2!$B$1:$Z$1,0),0)-VLOOKUP(KT10,[1]Table2!$B$1:$Z$21,MATCH("xGD/90",[1]Table2!$B$1:$Z$1,0),0),"")</f>
        <v/>
      </c>
      <c r="KU56" s="41" t="str">
        <f>IFERROR(VLOOKUP($B10,[1]Table2!$B$1:$Z$21,MATCH("xGD/90",[1]Table2!$B$1:$Z$1,0),0)-VLOOKUP(KU10,[1]Table2!$B$1:$Z$21,MATCH("xGD/90",[1]Table2!$B$1:$Z$1,0),0),"")</f>
        <v/>
      </c>
      <c r="KV56" s="41" t="str">
        <f>IFERROR(VLOOKUP($B10,[1]Table2!$B$1:$Z$21,MATCH("xGD/90",[1]Table2!$B$1:$Z$1,0),0)-VLOOKUP(KV10,[1]Table2!$B$1:$Z$21,MATCH("xGD/90",[1]Table2!$B$1:$Z$1,0),0),"")</f>
        <v/>
      </c>
      <c r="KW56" s="41" t="str">
        <f>IFERROR(VLOOKUP($B10,[1]Table2!$B$1:$Z$21,MATCH("xGD/90",[1]Table2!$B$1:$Z$1,0),0)-VLOOKUP(KW10,[1]Table2!$B$1:$Z$21,MATCH("xGD/90",[1]Table2!$B$1:$Z$1,0),0),"")</f>
        <v/>
      </c>
      <c r="KX56" s="41" t="str">
        <f>IFERROR(VLOOKUP($B10,[1]Table2!$B$1:$Z$21,MATCH("xGD/90",[1]Table2!$B$1:$Z$1,0),0)-VLOOKUP(KX10,[1]Table2!$B$1:$Z$21,MATCH("xGD/90",[1]Table2!$B$1:$Z$1,0),0),"")</f>
        <v/>
      </c>
      <c r="KY56" s="41" t="str">
        <f>IFERROR(VLOOKUP($B10,[1]Table2!$B$1:$Z$21,MATCH("xGD/90",[1]Table2!$B$1:$Z$1,0),0)-VLOOKUP(KY10,[1]Table2!$B$1:$Z$21,MATCH("xGD/90",[1]Table2!$B$1:$Z$1,0),0),"")</f>
        <v/>
      </c>
      <c r="KZ56" s="41" t="str">
        <f>IFERROR(VLOOKUP($B10,[1]Table2!$B$1:$Z$21,MATCH("xGD/90",[1]Table2!$B$1:$Z$1,0),0)-VLOOKUP(KZ10,[1]Table2!$B$1:$Z$21,MATCH("xGD/90",[1]Table2!$B$1:$Z$1,0),0),"")</f>
        <v/>
      </c>
      <c r="LA56" s="41" t="str">
        <f>IFERROR(VLOOKUP($B10,[1]Table2!$B$1:$Z$21,MATCH("xGD/90",[1]Table2!$B$1:$Z$1,0),0)-VLOOKUP(LA10,[1]Table2!$B$1:$Z$21,MATCH("xGD/90",[1]Table2!$B$1:$Z$1,0),0),"")</f>
        <v/>
      </c>
      <c r="LB56" s="41" t="str">
        <f>IFERROR(VLOOKUP($B10,[1]Table2!$B$1:$Z$21,MATCH("xGD/90",[1]Table2!$B$1:$Z$1,0),0)-VLOOKUP(LB10,[1]Table2!$B$1:$Z$21,MATCH("xGD/90",[1]Table2!$B$1:$Z$1,0),0),"")</f>
        <v/>
      </c>
      <c r="LC56" s="41" t="str">
        <f>IFERROR(VLOOKUP($B10,[1]Table2!$B$1:$Z$21,MATCH("xGD/90",[1]Table2!$B$1:$Z$1,0),0)-VLOOKUP(LC10,[1]Table2!$B$1:$Z$21,MATCH("xGD/90",[1]Table2!$B$1:$Z$1,0),0),"")</f>
        <v/>
      </c>
      <c r="LD56" s="41" t="str">
        <f>IFERROR(VLOOKUP($B10,[1]Table2!$B$1:$Z$21,MATCH("xGD/90",[1]Table2!$B$1:$Z$1,0),0)-VLOOKUP(LD10,[1]Table2!$B$1:$Z$21,MATCH("xGD/90",[1]Table2!$B$1:$Z$1,0),0),"")</f>
        <v/>
      </c>
      <c r="LE56" s="41" t="str">
        <f>IFERROR(VLOOKUP($B10,[1]Table2!$B$1:$Z$21,MATCH("xGD/90",[1]Table2!$B$1:$Z$1,0),0)-VLOOKUP(LE10,[1]Table2!$B$1:$Z$21,MATCH("xGD/90",[1]Table2!$B$1:$Z$1,0),0),"")</f>
        <v/>
      </c>
      <c r="LF56" s="41" t="str">
        <f>IFERROR(VLOOKUP($B10,[1]Table2!$B$1:$Z$21,MATCH("xGD/90",[1]Table2!$B$1:$Z$1,0),0)-VLOOKUP(LF10,[1]Table2!$B$1:$Z$21,MATCH("xGD/90",[1]Table2!$B$1:$Z$1,0),0),"")</f>
        <v/>
      </c>
      <c r="LG56" s="41" t="str">
        <f>IFERROR(VLOOKUP($B10,[1]Table2!$B$1:$Z$21,MATCH("xGD/90",[1]Table2!$B$1:$Z$1,0),0)-VLOOKUP(LG10,[1]Table2!$B$1:$Z$21,MATCH("xGD/90",[1]Table2!$B$1:$Z$1,0),0),"")</f>
        <v/>
      </c>
      <c r="LH56" s="41" t="str">
        <f>IFERROR(VLOOKUP($B10,[1]Table2!$B$1:$Z$21,MATCH("xGD/90",[1]Table2!$B$1:$Z$1,0),0)-VLOOKUP(LH10,[1]Table2!$B$1:$Z$21,MATCH("xGD/90",[1]Table2!$B$1:$Z$1,0),0),"")</f>
        <v/>
      </c>
      <c r="LI56" s="41" t="str">
        <f>IFERROR(VLOOKUP($B10,[1]Table2!$B$1:$Z$21,MATCH("xGD/90",[1]Table2!$B$1:$Z$1,0),0)-VLOOKUP(LI10,[1]Table2!$B$1:$Z$21,MATCH("xGD/90",[1]Table2!$B$1:$Z$1,0),0),"")</f>
        <v/>
      </c>
      <c r="LJ56" s="41" t="str">
        <f>IFERROR(VLOOKUP($B10,[1]Table2!$B$1:$Z$21,MATCH("xGD/90",[1]Table2!$B$1:$Z$1,0),0)-VLOOKUP(LJ10,[1]Table2!$B$1:$Z$21,MATCH("xGD/90",[1]Table2!$B$1:$Z$1,0),0),"")</f>
        <v/>
      </c>
      <c r="LK56" s="41" t="str">
        <f>IFERROR(VLOOKUP($B10,[1]Table2!$B$1:$Z$21,MATCH("xGD/90",[1]Table2!$B$1:$Z$1,0),0)-VLOOKUP(LK10,[1]Table2!$B$1:$Z$21,MATCH("xGD/90",[1]Table2!$B$1:$Z$1,0),0),"")</f>
        <v/>
      </c>
      <c r="LL56" s="41" t="str">
        <f>IFERROR(VLOOKUP($B10,[1]Table2!$B$1:$Z$21,MATCH("xGD/90",[1]Table2!$B$1:$Z$1,0),0)-VLOOKUP(LL10,[1]Table2!$B$1:$Z$21,MATCH("xGD/90",[1]Table2!$B$1:$Z$1,0),0),"")</f>
        <v/>
      </c>
      <c r="LM56" s="41" t="str">
        <f>IFERROR(VLOOKUP($B10,[1]Table2!$B$1:$Z$21,MATCH("xGD/90",[1]Table2!$B$1:$Z$1,0),0)-VLOOKUP(LM10,[1]Table2!$B$1:$Z$21,MATCH("xGD/90",[1]Table2!$B$1:$Z$1,0),0),"")</f>
        <v/>
      </c>
      <c r="LN56" s="41" t="str">
        <f>IFERROR(VLOOKUP($B10,[1]Table2!$B$1:$Z$21,MATCH("xGD/90",[1]Table2!$B$1:$Z$1,0),0)-VLOOKUP(LN10,[1]Table2!$B$1:$Z$21,MATCH("xGD/90",[1]Table2!$B$1:$Z$1,0),0),"")</f>
        <v/>
      </c>
      <c r="LO56" s="41" t="str">
        <f>IFERROR(VLOOKUP($B10,[1]Table2!$B$1:$Z$21,MATCH("xGD/90",[1]Table2!$B$1:$Z$1,0),0)-VLOOKUP(LO10,[1]Table2!$B$1:$Z$21,MATCH("xGD/90",[1]Table2!$B$1:$Z$1,0),0),"")</f>
        <v/>
      </c>
      <c r="LP56" s="41" t="str">
        <f>IFERROR(VLOOKUP($B10,[1]Table2!$B$1:$Z$21,MATCH("xGD/90",[1]Table2!$B$1:$Z$1,0),0)-VLOOKUP(LP10,[1]Table2!$B$1:$Z$21,MATCH("xGD/90",[1]Table2!$B$1:$Z$1,0),0),"")</f>
        <v/>
      </c>
      <c r="LQ56" s="41" t="str">
        <f>IFERROR(VLOOKUP($B10,[1]Table2!$B$1:$Z$21,MATCH("xGD/90",[1]Table2!$B$1:$Z$1,0),0)-VLOOKUP(LQ10,[1]Table2!$B$1:$Z$21,MATCH("xGD/90",[1]Table2!$B$1:$Z$1,0),0),"")</f>
        <v/>
      </c>
      <c r="LR56" s="41" t="str">
        <f>IFERROR(VLOOKUP($B10,[1]Table2!$B$1:$Z$21,MATCH("xGD/90",[1]Table2!$B$1:$Z$1,0),0)-VLOOKUP(LR10,[1]Table2!$B$1:$Z$21,MATCH("xGD/90",[1]Table2!$B$1:$Z$1,0),0),"")</f>
        <v/>
      </c>
      <c r="LS56" s="41" t="str">
        <f>IFERROR(VLOOKUP($B10,[1]Table2!$B$1:$Z$21,MATCH("xGD/90",[1]Table2!$B$1:$Z$1,0),0)-VLOOKUP(LS10,[1]Table2!$B$1:$Z$21,MATCH("xGD/90",[1]Table2!$B$1:$Z$1,0),0),"")</f>
        <v/>
      </c>
      <c r="LT56" s="41" t="str">
        <f>IFERROR(VLOOKUP($B10,[1]Table2!$B$1:$Z$21,MATCH("xGD/90",[1]Table2!$B$1:$Z$1,0),0)-VLOOKUP(LT10,[1]Table2!$B$1:$Z$21,MATCH("xGD/90",[1]Table2!$B$1:$Z$1,0),0),"")</f>
        <v/>
      </c>
      <c r="LU56" s="41" t="str">
        <f>IFERROR(VLOOKUP($B10,[1]Table2!$B$1:$Z$21,MATCH("xGD/90",[1]Table2!$B$1:$Z$1,0),0)-VLOOKUP(LU10,[1]Table2!$B$1:$Z$21,MATCH("xGD/90",[1]Table2!$B$1:$Z$1,0),0),"")</f>
        <v/>
      </c>
      <c r="LV56" s="41" t="str">
        <f>IFERROR(VLOOKUP($B10,[1]Table2!$B$1:$Z$21,MATCH("xGD/90",[1]Table2!$B$1:$Z$1,0),0)-VLOOKUP(LV10,[1]Table2!$B$1:$Z$21,MATCH("xGD/90",[1]Table2!$B$1:$Z$1,0),0),"")</f>
        <v/>
      </c>
      <c r="LW56" s="41" t="str">
        <f>IFERROR(VLOOKUP($B10,[1]Table2!$B$1:$Z$21,MATCH("xGD/90",[1]Table2!$B$1:$Z$1,0),0)-VLOOKUP(LW10,[1]Table2!$B$1:$Z$21,MATCH("xGD/90",[1]Table2!$B$1:$Z$1,0),0),"")</f>
        <v/>
      </c>
      <c r="LX56" s="41" t="str">
        <f>IFERROR(VLOOKUP($B10,[1]Table2!$B$1:$Z$21,MATCH("xGD/90",[1]Table2!$B$1:$Z$1,0),0)-VLOOKUP(LX10,[1]Table2!$B$1:$Z$21,MATCH("xGD/90",[1]Table2!$B$1:$Z$1,0),0),"")</f>
        <v/>
      </c>
      <c r="LY56" s="41" t="str">
        <f>IFERROR(VLOOKUP($B10,[1]Table2!$B$1:$Z$21,MATCH("xGD/90",[1]Table2!$B$1:$Z$1,0),0)-VLOOKUP(LY10,[1]Table2!$B$1:$Z$21,MATCH("xGD/90",[1]Table2!$B$1:$Z$1,0),0),"")</f>
        <v/>
      </c>
      <c r="LZ56" s="41" t="str">
        <f>IFERROR(VLOOKUP($B10,[1]Table2!$B$1:$Z$21,MATCH("xGD/90",[1]Table2!$B$1:$Z$1,0),0)-VLOOKUP(LZ10,[1]Table2!$B$1:$Z$21,MATCH("xGD/90",[1]Table2!$B$1:$Z$1,0),0),"")</f>
        <v/>
      </c>
      <c r="MA56" s="41" t="str">
        <f>IFERROR(VLOOKUP($B10,[1]Table2!$B$1:$Z$21,MATCH("xGD/90",[1]Table2!$B$1:$Z$1,0),0)-VLOOKUP(MA10,[1]Table2!$B$1:$Z$21,MATCH("xGD/90",[1]Table2!$B$1:$Z$1,0),0),"")</f>
        <v/>
      </c>
      <c r="MB56" s="41" t="str">
        <f>IFERROR(VLOOKUP($B10,[1]Table2!$B$1:$Z$21,MATCH("xGD/90",[1]Table2!$B$1:$Z$1,0),0)-VLOOKUP(MB10,[1]Table2!$B$1:$Z$21,MATCH("xGD/90",[1]Table2!$B$1:$Z$1,0),0),"")</f>
        <v/>
      </c>
      <c r="MC56" s="41" t="str">
        <f>IFERROR(VLOOKUP($B10,[1]Table2!$B$1:$Z$21,MATCH("xGD/90",[1]Table2!$B$1:$Z$1,0),0)-VLOOKUP(MC10,[1]Table2!$B$1:$Z$21,MATCH("xGD/90",[1]Table2!$B$1:$Z$1,0),0),"")</f>
        <v/>
      </c>
      <c r="MD56" s="41" t="str">
        <f>IFERROR(VLOOKUP($B10,[1]Table2!$B$1:$Z$21,MATCH("xGD/90",[1]Table2!$B$1:$Z$1,0),0)-VLOOKUP(MD10,[1]Table2!$B$1:$Z$21,MATCH("xGD/90",[1]Table2!$B$1:$Z$1,0),0),"")</f>
        <v/>
      </c>
      <c r="ME56" s="41" t="str">
        <f>IFERROR(VLOOKUP($B10,[1]Table2!$B$1:$Z$21,MATCH("xGD/90",[1]Table2!$B$1:$Z$1,0),0)-VLOOKUP(ME10,[1]Table2!$B$1:$Z$21,MATCH("xGD/90",[1]Table2!$B$1:$Z$1,0),0),"")</f>
        <v/>
      </c>
      <c r="MF56" s="41" t="str">
        <f>IFERROR(VLOOKUP($B10,[1]Table2!$B$1:$Z$21,MATCH("xGD/90",[1]Table2!$B$1:$Z$1,0),0)-VLOOKUP(MF10,[1]Table2!$B$1:$Z$21,MATCH("xGD/90",[1]Table2!$B$1:$Z$1,0),0),"")</f>
        <v/>
      </c>
      <c r="MG56" s="41" t="str">
        <f>IFERROR(VLOOKUP($B10,[1]Table2!$B$1:$Z$21,MATCH("xGD/90",[1]Table2!$B$1:$Z$1,0),0)-VLOOKUP(MG10,[1]Table2!$B$1:$Z$21,MATCH("xGD/90",[1]Table2!$B$1:$Z$1,0),0),"")</f>
        <v/>
      </c>
      <c r="MH56" s="41" t="str">
        <f>IFERROR(VLOOKUP($B10,[1]Table2!$B$1:$Z$21,MATCH("xGD/90",[1]Table2!$B$1:$Z$1,0),0)-VLOOKUP(MH10,[1]Table2!$B$1:$Z$21,MATCH("xGD/90",[1]Table2!$B$1:$Z$1,0),0),"")</f>
        <v/>
      </c>
      <c r="MI56" s="41" t="str">
        <f>IFERROR(VLOOKUP($B10,[1]Table2!$B$1:$Z$21,MATCH("xGD/90",[1]Table2!$B$1:$Z$1,0),0)-VLOOKUP(MI10,[1]Table2!$B$1:$Z$21,MATCH("xGD/90",[1]Table2!$B$1:$Z$1,0),0),"")</f>
        <v/>
      </c>
      <c r="MJ56" s="41" t="str">
        <f>IFERROR(VLOOKUP($B10,[1]Table2!$B$1:$Z$21,MATCH("xGD/90",[1]Table2!$B$1:$Z$1,0),0)-VLOOKUP(MJ10,[1]Table2!$B$1:$Z$21,MATCH("xGD/90",[1]Table2!$B$1:$Z$1,0),0),"")</f>
        <v/>
      </c>
      <c r="MK56" s="41" t="str">
        <f>IFERROR(VLOOKUP($B10,[1]Table2!$B$1:$Z$21,MATCH("xGD/90",[1]Table2!$B$1:$Z$1,0),0)-VLOOKUP(MK10,[1]Table2!$B$1:$Z$21,MATCH("xGD/90",[1]Table2!$B$1:$Z$1,0),0),"")</f>
        <v/>
      </c>
      <c r="ML56" s="41" t="str">
        <f>IFERROR(VLOOKUP($B10,[1]Table2!$B$1:$Z$21,MATCH("xGD/90",[1]Table2!$B$1:$Z$1,0),0)-VLOOKUP(ML10,[1]Table2!$B$1:$Z$21,MATCH("xGD/90",[1]Table2!$B$1:$Z$1,0),0),"")</f>
        <v/>
      </c>
      <c r="MM56" s="41" t="str">
        <f>IFERROR(VLOOKUP($B10,[1]Table2!$B$1:$Z$21,MATCH("xGD/90",[1]Table2!$B$1:$Z$1,0),0)-VLOOKUP(MM10,[1]Table2!$B$1:$Z$21,MATCH("xGD/90",[1]Table2!$B$1:$Z$1,0),0),"")</f>
        <v/>
      </c>
      <c r="MN56" s="41" t="str">
        <f>IFERROR(VLOOKUP($B10,[1]Table2!$B$1:$Z$21,MATCH("xGD/90",[1]Table2!$B$1:$Z$1,0),0)-VLOOKUP(MN10,[1]Table2!$B$1:$Z$21,MATCH("xGD/90",[1]Table2!$B$1:$Z$1,0),0),"")</f>
        <v/>
      </c>
      <c r="MO56" s="41" t="str">
        <f>IFERROR(VLOOKUP($B10,[1]Table2!$B$1:$Z$21,MATCH("xGD/90",[1]Table2!$B$1:$Z$1,0),0)-VLOOKUP(MO10,[1]Table2!$B$1:$Z$21,MATCH("xGD/90",[1]Table2!$B$1:$Z$1,0),0),"")</f>
        <v/>
      </c>
      <c r="MP56" s="41" t="str">
        <f>IFERROR(VLOOKUP($B10,[1]Table2!$B$1:$Z$21,MATCH("xGD/90",[1]Table2!$B$1:$Z$1,0),0)-VLOOKUP(MP10,[1]Table2!$B$1:$Z$21,MATCH("xGD/90",[1]Table2!$B$1:$Z$1,0),0),"")</f>
        <v/>
      </c>
      <c r="MQ56" s="41" t="str">
        <f>IFERROR(VLOOKUP($B10,[1]Table2!$B$1:$Z$21,MATCH("xGD/90",[1]Table2!$B$1:$Z$1,0),0)-VLOOKUP(MQ10,[1]Table2!$B$1:$Z$21,MATCH("xGD/90",[1]Table2!$B$1:$Z$1,0),0),"")</f>
        <v/>
      </c>
      <c r="MR56" s="41" t="str">
        <f>IFERROR(VLOOKUP($B10,[1]Table2!$B$1:$Z$21,MATCH("xGD/90",[1]Table2!$B$1:$Z$1,0),0)-VLOOKUP(MR10,[1]Table2!$B$1:$Z$21,MATCH("xGD/90",[1]Table2!$B$1:$Z$1,0),0),"")</f>
        <v/>
      </c>
      <c r="MS56" s="41" t="str">
        <f>IFERROR(VLOOKUP($B10,[1]Table2!$B$1:$Z$21,MATCH("xGD/90",[1]Table2!$B$1:$Z$1,0),0)-VLOOKUP(MS10,[1]Table2!$B$1:$Z$21,MATCH("xGD/90",[1]Table2!$B$1:$Z$1,0),0),"")</f>
        <v/>
      </c>
      <c r="MT56" s="41" t="str">
        <f>IFERROR(VLOOKUP($B10,[1]Table2!$B$1:$Z$21,MATCH("xGD/90",[1]Table2!$B$1:$Z$1,0),0)-VLOOKUP(MT10,[1]Table2!$B$1:$Z$21,MATCH("xGD/90",[1]Table2!$B$1:$Z$1,0),0),"")</f>
        <v/>
      </c>
      <c r="MU56" s="41" t="str">
        <f>IFERROR(VLOOKUP($B10,[1]Table2!$B$1:$Z$21,MATCH("xGD/90",[1]Table2!$B$1:$Z$1,0),0)-VLOOKUP(MU10,[1]Table2!$B$1:$Z$21,MATCH("xGD/90",[1]Table2!$B$1:$Z$1,0),0),"")</f>
        <v/>
      </c>
      <c r="MV56" s="41" t="str">
        <f>IFERROR(VLOOKUP($B10,[1]Table2!$B$1:$Z$21,MATCH("xGD/90",[1]Table2!$B$1:$Z$1,0),0)-VLOOKUP(MV10,[1]Table2!$B$1:$Z$21,MATCH("xGD/90",[1]Table2!$B$1:$Z$1,0),0),"")</f>
        <v/>
      </c>
      <c r="MW56" s="41" t="str">
        <f>IFERROR(VLOOKUP($B10,[1]Table2!$B$1:$Z$21,MATCH("xGD/90",[1]Table2!$B$1:$Z$1,0),0)-VLOOKUP(MW10,[1]Table2!$B$1:$Z$21,MATCH("xGD/90",[1]Table2!$B$1:$Z$1,0),0),"")</f>
        <v/>
      </c>
      <c r="MX56" s="41" t="str">
        <f>IFERROR(VLOOKUP($B10,[1]Table2!$B$1:$Z$21,MATCH("xGD/90",[1]Table2!$B$1:$Z$1,0),0)-VLOOKUP(MX10,[1]Table2!$B$1:$Z$21,MATCH("xGD/90",[1]Table2!$B$1:$Z$1,0),0),"")</f>
        <v/>
      </c>
      <c r="MY56" s="41" t="str">
        <f>IFERROR(VLOOKUP($B10,[1]Table2!$B$1:$Z$21,MATCH("xGD/90",[1]Table2!$B$1:$Z$1,0),0)-VLOOKUP(MY10,[1]Table2!$B$1:$Z$21,MATCH("xGD/90",[1]Table2!$B$1:$Z$1,0),0),"")</f>
        <v/>
      </c>
      <c r="MZ56" s="41" t="str">
        <f>IFERROR(VLOOKUP($B10,[1]Table2!$B$1:$Z$21,MATCH("xGD/90",[1]Table2!$B$1:$Z$1,0),0)-VLOOKUP(MZ10,[1]Table2!$B$1:$Z$21,MATCH("xGD/90",[1]Table2!$B$1:$Z$1,0),0),"")</f>
        <v/>
      </c>
      <c r="NA56" s="41" t="str">
        <f>IFERROR(VLOOKUP($B10,[1]Table2!$B$1:$Z$21,MATCH("xGD/90",[1]Table2!$B$1:$Z$1,0),0)-VLOOKUP(NA10,[1]Table2!$B$1:$Z$21,MATCH("xGD/90",[1]Table2!$B$1:$Z$1,0),0),"")</f>
        <v/>
      </c>
      <c r="NB56" s="41" t="str">
        <f>IFERROR(VLOOKUP($B10,[1]Table2!$B$1:$Z$21,MATCH("xGD/90",[1]Table2!$B$1:$Z$1,0),0)-VLOOKUP(NB10,[1]Table2!$B$1:$Z$21,MATCH("xGD/90",[1]Table2!$B$1:$Z$1,0),0),"")</f>
        <v/>
      </c>
      <c r="NC56" s="41" t="str">
        <f>IFERROR(VLOOKUP($B10,[1]Table2!$B$1:$Z$21,MATCH("xGD/90",[1]Table2!$B$1:$Z$1,0),0)-VLOOKUP(NC10,[1]Table2!$B$1:$Z$21,MATCH("xGD/90",[1]Table2!$B$1:$Z$1,0),0),"")</f>
        <v/>
      </c>
      <c r="NE56" s="40">
        <f t="shared" si="1"/>
        <v>-0.32</v>
      </c>
      <c r="NF56" s="41">
        <f>IFERROR(VLOOKUP($B10,[1]Table2!$B$1:$Z$21,MATCH("xGD/90",[1]Table2!$B$1:$Z$1,0),0)-VLOOKUP(NF10,[1]Table2!$B$1:$Z$21,MATCH("xGD/90",[1]Table2!$B$1:$Z$1,0),0),"")</f>
        <v>-1.24</v>
      </c>
      <c r="NG56" s="41" t="str">
        <f>IFERROR(VLOOKUP($B10,[1]Table2!$B$1:$Z$21,MATCH("xGD/90",[1]Table2!$B$1:$Z$1,0),0)-VLOOKUP(NG10,[1]Table2!$B$1:$Z$21,MATCH("xGD/90",[1]Table2!$B$1:$Z$1,0),0),"")</f>
        <v/>
      </c>
      <c r="NH56" s="41">
        <f>IFERROR(VLOOKUP($B10,[1]Table2!$B$1:$Z$21,MATCH("xGD/90",[1]Table2!$B$1:$Z$1,0),0)-VLOOKUP(NH10,[1]Table2!$B$1:$Z$21,MATCH("xGD/90",[1]Table2!$B$1:$Z$1,0),0),"")</f>
        <v>-0.77</v>
      </c>
      <c r="NI56" s="41">
        <f>IFERROR(VLOOKUP($B10,[1]Table2!$B$1:$Z$21,MATCH("xGD/90",[1]Table2!$B$1:$Z$1,0),0)-VLOOKUP(NI10,[1]Table2!$B$1:$Z$21,MATCH("xGD/90",[1]Table2!$B$1:$Z$1,0),0),"")</f>
        <v>-1.24</v>
      </c>
      <c r="NJ56" s="41">
        <f>IFERROR(VLOOKUP($B10,[1]Table2!$B$1:$Z$21,MATCH("xGD/90",[1]Table2!$B$1:$Z$1,0),0)-VLOOKUP(NJ10,[1]Table2!$B$1:$Z$21,MATCH("xGD/90",[1]Table2!$B$1:$Z$1,0),0),"")</f>
        <v>0.28999999999999998</v>
      </c>
    </row>
    <row r="57" spans="1:374" s="42" customFormat="1" ht="15.75" thickBot="1" x14ac:dyDescent="0.3">
      <c r="A57" s="39" t="s">
        <v>64</v>
      </c>
      <c r="B57" s="40">
        <f>VLOOKUP(A57,[1]Table!$B$1:$O$21,MATCH("xGD/90",[1]Table!$B$1:$O$1,0),0)</f>
        <v>-0.61</v>
      </c>
      <c r="C57" s="41" t="str">
        <f>IFERROR(VLOOKUP($B11,[1]Table2!$B$1:$Z$21,MATCH("xGD/90",[1]Table2!$B$1:$Z$1,0),0)-VLOOKUP(C11,[1]Table2!$B$1:$Z$21,MATCH("xGD/90",[1]Table2!$B$1:$Z$1,0),0),"")</f>
        <v/>
      </c>
      <c r="D57" s="41" t="str">
        <f>IFERROR(VLOOKUP($B11,[1]Table2!$B$1:$Z$21,MATCH("xGD/90",[1]Table2!$B$1:$Z$1,0),0)-VLOOKUP(D11,[1]Table2!$B$1:$Z$21,MATCH("xGD/90",[1]Table2!$B$1:$Z$1,0),0),"")</f>
        <v/>
      </c>
      <c r="E57" s="41" t="str">
        <f>IFERROR(VLOOKUP($B11,[1]Table2!$B$1:$Z$21,MATCH("xGD/90",[1]Table2!$B$1:$Z$1,0),0)-VLOOKUP(E11,[1]Table2!$B$1:$Z$21,MATCH("xGD/90",[1]Table2!$B$1:$Z$1,0),0),"")</f>
        <v/>
      </c>
      <c r="F57" s="41" t="str">
        <f>IFERROR(VLOOKUP($B11,[1]Table2!$B$1:$Z$21,MATCH("xGD/90",[1]Table2!$B$1:$Z$1,0),0)-VLOOKUP(F11,[1]Table2!$B$1:$Z$21,MATCH("xGD/90",[1]Table2!$B$1:$Z$1,0),0),"")</f>
        <v/>
      </c>
      <c r="G57" s="41" t="str">
        <f>IFERROR(VLOOKUP($B11,[1]Table2!$B$1:$Z$21,MATCH("xGD/90",[1]Table2!$B$1:$Z$1,0),0)-VLOOKUP(G11,[1]Table2!$B$1:$Z$21,MATCH("xGD/90",[1]Table2!$B$1:$Z$1,0),0),"")</f>
        <v/>
      </c>
      <c r="H57" s="41">
        <f>IFERROR(VLOOKUP($B11,[1]Table2!$B$1:$Z$21,MATCH("xGD/90",[1]Table2!$B$1:$Z$1,0),0)-VLOOKUP(H11,[1]Table2!$B$1:$Z$21,MATCH("xGD/90",[1]Table2!$B$1:$Z$1,0),0),"")</f>
        <v>-0.62</v>
      </c>
      <c r="I57" s="41" t="str">
        <f>IFERROR(VLOOKUP($B11,[1]Table2!$B$1:$Z$21,MATCH("xGD/90",[1]Table2!$B$1:$Z$1,0),0)-VLOOKUP(I11,[1]Table2!$B$1:$Z$21,MATCH("xGD/90",[1]Table2!$B$1:$Z$1,0),0),"")</f>
        <v/>
      </c>
      <c r="J57" s="41" t="str">
        <f>IFERROR(VLOOKUP($B11,[1]Table2!$B$1:$Z$21,MATCH("xGD/90",[1]Table2!$B$1:$Z$1,0),0)-VLOOKUP(J11,[1]Table2!$B$1:$Z$21,MATCH("xGD/90",[1]Table2!$B$1:$Z$1,0),0),"")</f>
        <v/>
      </c>
      <c r="K57" s="41" t="str">
        <f>IFERROR(VLOOKUP($B11,[1]Table2!$B$1:$Z$21,MATCH("xGD/90",[1]Table2!$B$1:$Z$1,0),0)-VLOOKUP(K11,[1]Table2!$B$1:$Z$21,MATCH("xGD/90",[1]Table2!$B$1:$Z$1,0),0),"")</f>
        <v/>
      </c>
      <c r="L57" s="41" t="str">
        <f>IFERROR(VLOOKUP($B11,[1]Table2!$B$1:$Z$21,MATCH("xGD/90",[1]Table2!$B$1:$Z$1,0),0)-VLOOKUP(L11,[1]Table2!$B$1:$Z$21,MATCH("xGD/90",[1]Table2!$B$1:$Z$1,0),0),"")</f>
        <v/>
      </c>
      <c r="M57" s="41" t="str">
        <f>IFERROR(VLOOKUP($B11,[1]Table2!$B$1:$Z$21,MATCH("xGD/90",[1]Table2!$B$1:$Z$1,0),0)-VLOOKUP(M11,[1]Table2!$B$1:$Z$21,MATCH("xGD/90",[1]Table2!$B$1:$Z$1,0),0),"")</f>
        <v/>
      </c>
      <c r="N57" s="41" t="str">
        <f>IFERROR(VLOOKUP($B11,[1]Table2!$B$1:$Z$21,MATCH("xGD/90",[1]Table2!$B$1:$Z$1,0),0)-VLOOKUP(N11,[1]Table2!$B$1:$Z$21,MATCH("xGD/90",[1]Table2!$B$1:$Z$1,0),0),"")</f>
        <v/>
      </c>
      <c r="O57" s="41">
        <f>IFERROR(VLOOKUP($B11,[1]Table2!$B$1:$Z$21,MATCH("xGD/90",[1]Table2!$B$1:$Z$1,0),0)-VLOOKUP(O11,[1]Table2!$B$1:$Z$21,MATCH("xGD/90",[1]Table2!$B$1:$Z$1,0),0),"")</f>
        <v>-0.44999999999999996</v>
      </c>
      <c r="P57" s="41" t="str">
        <f>IFERROR(VLOOKUP($B11,[1]Table2!$B$1:$Z$21,MATCH("xGD/90",[1]Table2!$B$1:$Z$1,0),0)-VLOOKUP(P11,[1]Table2!$B$1:$Z$21,MATCH("xGD/90",[1]Table2!$B$1:$Z$1,0),0),"")</f>
        <v/>
      </c>
      <c r="Q57" s="41" t="str">
        <f>IFERROR(VLOOKUP($B11,[1]Table2!$B$1:$Z$21,MATCH("xGD/90",[1]Table2!$B$1:$Z$1,0),0)-VLOOKUP(Q11,[1]Table2!$B$1:$Z$21,MATCH("xGD/90",[1]Table2!$B$1:$Z$1,0),0),"")</f>
        <v/>
      </c>
      <c r="R57" s="41" t="str">
        <f>IFERROR(VLOOKUP($B11,[1]Table2!$B$1:$Z$21,MATCH("xGD/90",[1]Table2!$B$1:$Z$1,0),0)-VLOOKUP(R11,[1]Table2!$B$1:$Z$21,MATCH("xGD/90",[1]Table2!$B$1:$Z$1,0),0),"")</f>
        <v/>
      </c>
      <c r="S57" s="41" t="str">
        <f>IFERROR(VLOOKUP($B11,[1]Table2!$B$1:$Z$21,MATCH("xGD/90",[1]Table2!$B$1:$Z$1,0),0)-VLOOKUP(S11,[1]Table2!$B$1:$Z$21,MATCH("xGD/90",[1]Table2!$B$1:$Z$1,0),0),"")</f>
        <v/>
      </c>
      <c r="T57" s="41" t="str">
        <f>IFERROR(VLOOKUP($B11,[1]Table2!$B$1:$Z$21,MATCH("xGD/90",[1]Table2!$B$1:$Z$1,0),0)-VLOOKUP(T11,[1]Table2!$B$1:$Z$21,MATCH("xGD/90",[1]Table2!$B$1:$Z$1,0),0),"")</f>
        <v/>
      </c>
      <c r="U57" s="41" t="str">
        <f>IFERROR(VLOOKUP($B11,[1]Table2!$B$1:$Z$21,MATCH("xGD/90",[1]Table2!$B$1:$Z$1,0),0)-VLOOKUP(U11,[1]Table2!$B$1:$Z$21,MATCH("xGD/90",[1]Table2!$B$1:$Z$1,0),0),"")</f>
        <v/>
      </c>
      <c r="V57" s="41">
        <f>IFERROR(VLOOKUP($B11,[1]Table2!$B$1:$Z$21,MATCH("xGD/90",[1]Table2!$B$1:$Z$1,0),0)-VLOOKUP(V11,[1]Table2!$B$1:$Z$21,MATCH("xGD/90",[1]Table2!$B$1:$Z$1,0),0),"")</f>
        <v>7.0000000000000062E-2</v>
      </c>
      <c r="W57" s="41" t="str">
        <f>IFERROR(VLOOKUP($B11,[1]Table2!$B$1:$Z$21,MATCH("xGD/90",[1]Table2!$B$1:$Z$1,0),0)-VLOOKUP(W11,[1]Table2!$B$1:$Z$21,MATCH("xGD/90",[1]Table2!$B$1:$Z$1,0),0),"")</f>
        <v/>
      </c>
      <c r="X57" s="41" t="str">
        <f>IFERROR(VLOOKUP($B11,[1]Table2!$B$1:$Z$21,MATCH("xGD/90",[1]Table2!$B$1:$Z$1,0),0)-VLOOKUP(X11,[1]Table2!$B$1:$Z$21,MATCH("xGD/90",[1]Table2!$B$1:$Z$1,0),0),"")</f>
        <v/>
      </c>
      <c r="Y57" s="41" t="str">
        <f>IFERROR(VLOOKUP($B11,[1]Table2!$B$1:$Z$21,MATCH("xGD/90",[1]Table2!$B$1:$Z$1,0),0)-VLOOKUP(Y11,[1]Table2!$B$1:$Z$21,MATCH("xGD/90",[1]Table2!$B$1:$Z$1,0),0),"")</f>
        <v/>
      </c>
      <c r="Z57" s="41" t="str">
        <f>IFERROR(VLOOKUP($B11,[1]Table2!$B$1:$Z$21,MATCH("xGD/90",[1]Table2!$B$1:$Z$1,0),0)-VLOOKUP(Z11,[1]Table2!$B$1:$Z$21,MATCH("xGD/90",[1]Table2!$B$1:$Z$1,0),0),"")</f>
        <v/>
      </c>
      <c r="AA57" s="41" t="str">
        <f>IFERROR(VLOOKUP($B11,[1]Table2!$B$1:$Z$21,MATCH("xGD/90",[1]Table2!$B$1:$Z$1,0),0)-VLOOKUP(AA11,[1]Table2!$B$1:$Z$21,MATCH("xGD/90",[1]Table2!$B$1:$Z$1,0),0),"")</f>
        <v/>
      </c>
      <c r="AB57" s="41" t="str">
        <f>IFERROR(VLOOKUP($B11,[1]Table2!$B$1:$Z$21,MATCH("xGD/90",[1]Table2!$B$1:$Z$1,0),0)-VLOOKUP(AB11,[1]Table2!$B$1:$Z$21,MATCH("xGD/90",[1]Table2!$B$1:$Z$1,0),0),"")</f>
        <v/>
      </c>
      <c r="AC57" s="41">
        <f>IFERROR(VLOOKUP($B11,[1]Table2!$B$1:$Z$21,MATCH("xGD/90",[1]Table2!$B$1:$Z$1,0),0)-VLOOKUP(AC11,[1]Table2!$B$1:$Z$21,MATCH("xGD/90",[1]Table2!$B$1:$Z$1,0),0),"")</f>
        <v>-0.79</v>
      </c>
      <c r="AD57" s="41" t="str">
        <f>IFERROR(VLOOKUP($B11,[1]Table2!$B$1:$Z$21,MATCH("xGD/90",[1]Table2!$B$1:$Z$1,0),0)-VLOOKUP(AD11,[1]Table2!$B$1:$Z$21,MATCH("xGD/90",[1]Table2!$B$1:$Z$1,0),0),"")</f>
        <v/>
      </c>
      <c r="AE57" s="41" t="str">
        <f>IFERROR(VLOOKUP($B11,[1]Table2!$B$1:$Z$21,MATCH("xGD/90",[1]Table2!$B$1:$Z$1,0),0)-VLOOKUP(AE11,[1]Table2!$B$1:$Z$21,MATCH("xGD/90",[1]Table2!$B$1:$Z$1,0),0),"")</f>
        <v/>
      </c>
      <c r="AF57" s="41">
        <f>IFERROR(VLOOKUP($B11,[1]Table2!$B$1:$Z$21,MATCH("xGD/90",[1]Table2!$B$1:$Z$1,0),0)-VLOOKUP(AF11,[1]Table2!$B$1:$Z$21,MATCH("xGD/90",[1]Table2!$B$1:$Z$1,0),0),"")</f>
        <v>-0.16999999999999998</v>
      </c>
      <c r="AG57" s="41" t="str">
        <f>IFERROR(VLOOKUP($B11,[1]Table2!$B$1:$Z$21,MATCH("xGD/90",[1]Table2!$B$1:$Z$1,0),0)-VLOOKUP(AG11,[1]Table2!$B$1:$Z$21,MATCH("xGD/90",[1]Table2!$B$1:$Z$1,0),0),"")</f>
        <v/>
      </c>
      <c r="AH57" s="41" t="str">
        <f>IFERROR(VLOOKUP($B11,[1]Table2!$B$1:$Z$21,MATCH("xGD/90",[1]Table2!$B$1:$Z$1,0),0)-VLOOKUP(AH11,[1]Table2!$B$1:$Z$21,MATCH("xGD/90",[1]Table2!$B$1:$Z$1,0),0),"")</f>
        <v/>
      </c>
      <c r="AI57" s="41" t="str">
        <f>IFERROR(VLOOKUP($B11,[1]Table2!$B$1:$Z$21,MATCH("xGD/90",[1]Table2!$B$1:$Z$1,0),0)-VLOOKUP(AI11,[1]Table2!$B$1:$Z$21,MATCH("xGD/90",[1]Table2!$B$1:$Z$1,0),0),"")</f>
        <v/>
      </c>
      <c r="AJ57" s="41">
        <f>IFERROR(VLOOKUP($B11,[1]Table2!$B$1:$Z$21,MATCH("xGD/90",[1]Table2!$B$1:$Z$1,0),0)-VLOOKUP(AJ11,[1]Table2!$B$1:$Z$21,MATCH("xGD/90",[1]Table2!$B$1:$Z$1,0),0),"")</f>
        <v>-1.06</v>
      </c>
      <c r="AK57" s="41" t="str">
        <f>IFERROR(VLOOKUP($B11,[1]Table2!$B$1:$Z$21,MATCH("xGD/90",[1]Table2!$B$1:$Z$1,0),0)-VLOOKUP(AK11,[1]Table2!$B$1:$Z$21,MATCH("xGD/90",[1]Table2!$B$1:$Z$1,0),0),"")</f>
        <v/>
      </c>
      <c r="AL57" s="41" t="str">
        <f>IFERROR(VLOOKUP($B11,[1]Table2!$B$1:$Z$21,MATCH("xGD/90",[1]Table2!$B$1:$Z$1,0),0)-VLOOKUP(AL11,[1]Table2!$B$1:$Z$21,MATCH("xGD/90",[1]Table2!$B$1:$Z$1,0),0),"")</f>
        <v/>
      </c>
      <c r="AM57" s="41" t="str">
        <f>IFERROR(VLOOKUP($B11,[1]Table2!$B$1:$Z$21,MATCH("xGD/90",[1]Table2!$B$1:$Z$1,0),0)-VLOOKUP(AM11,[1]Table2!$B$1:$Z$21,MATCH("xGD/90",[1]Table2!$B$1:$Z$1,0),0),"")</f>
        <v/>
      </c>
      <c r="AN57" s="41" t="str">
        <f>IFERROR(VLOOKUP($B11,[1]Table2!$B$1:$Z$21,MATCH("xGD/90",[1]Table2!$B$1:$Z$1,0),0)-VLOOKUP(AN11,[1]Table2!$B$1:$Z$21,MATCH("xGD/90",[1]Table2!$B$1:$Z$1,0),0),"")</f>
        <v/>
      </c>
      <c r="AO57" s="41" t="str">
        <f>IFERROR(VLOOKUP($B11,[1]Table2!$B$1:$Z$21,MATCH("xGD/90",[1]Table2!$B$1:$Z$1,0),0)-VLOOKUP(AO11,[1]Table2!$B$1:$Z$21,MATCH("xGD/90",[1]Table2!$B$1:$Z$1,0),0),"")</f>
        <v/>
      </c>
      <c r="AP57" s="41" t="str">
        <f>IFERROR(VLOOKUP($B11,[1]Table2!$B$1:$Z$21,MATCH("xGD/90",[1]Table2!$B$1:$Z$1,0),0)-VLOOKUP(AP11,[1]Table2!$B$1:$Z$21,MATCH("xGD/90",[1]Table2!$B$1:$Z$1,0),0),"")</f>
        <v/>
      </c>
      <c r="AQ57" s="41" t="str">
        <f>IFERROR(VLOOKUP($B11,[1]Table2!$B$1:$Z$21,MATCH("xGD/90",[1]Table2!$B$1:$Z$1,0),0)-VLOOKUP(AQ11,[1]Table2!$B$1:$Z$21,MATCH("xGD/90",[1]Table2!$B$1:$Z$1,0),0),"")</f>
        <v/>
      </c>
      <c r="AR57" s="41" t="str">
        <f>IFERROR(VLOOKUP($B11,[1]Table2!$B$1:$Z$21,MATCH("xGD/90",[1]Table2!$B$1:$Z$1,0),0)-VLOOKUP(AR11,[1]Table2!$B$1:$Z$21,MATCH("xGD/90",[1]Table2!$B$1:$Z$1,0),0),"")</f>
        <v/>
      </c>
      <c r="AS57" s="41" t="str">
        <f>IFERROR(VLOOKUP($B11,[1]Table2!$B$1:$Z$21,MATCH("xGD/90",[1]Table2!$B$1:$Z$1,0),0)-VLOOKUP(AS11,[1]Table2!$B$1:$Z$21,MATCH("xGD/90",[1]Table2!$B$1:$Z$1,0),0),"")</f>
        <v/>
      </c>
      <c r="AT57" s="41" t="str">
        <f>IFERROR(VLOOKUP($B11,[1]Table2!$B$1:$Z$21,MATCH("xGD/90",[1]Table2!$B$1:$Z$1,0),0)-VLOOKUP(AT11,[1]Table2!$B$1:$Z$21,MATCH("xGD/90",[1]Table2!$B$1:$Z$1,0),0),"")</f>
        <v/>
      </c>
      <c r="AU57" s="41" t="str">
        <f>IFERROR(VLOOKUP($B11,[1]Table2!$B$1:$Z$21,MATCH("xGD/90",[1]Table2!$B$1:$Z$1,0),0)-VLOOKUP(AU11,[1]Table2!$B$1:$Z$21,MATCH("xGD/90",[1]Table2!$B$1:$Z$1,0),0),"")</f>
        <v/>
      </c>
      <c r="AV57" s="41" t="str">
        <f>IFERROR(VLOOKUP($B11,[1]Table2!$B$1:$Z$21,MATCH("xGD/90",[1]Table2!$B$1:$Z$1,0),0)-VLOOKUP(AV11,[1]Table2!$B$1:$Z$21,MATCH("xGD/90",[1]Table2!$B$1:$Z$1,0),0),"")</f>
        <v/>
      </c>
      <c r="AW57" s="41" t="str">
        <f>IFERROR(VLOOKUP($B11,[1]Table2!$B$1:$Z$21,MATCH("xGD/90",[1]Table2!$B$1:$Z$1,0),0)-VLOOKUP(AW11,[1]Table2!$B$1:$Z$21,MATCH("xGD/90",[1]Table2!$B$1:$Z$1,0),0),"")</f>
        <v/>
      </c>
      <c r="AX57" s="41" t="str">
        <f>IFERROR(VLOOKUP($B11,[1]Table2!$B$1:$Z$21,MATCH("xGD/90",[1]Table2!$B$1:$Z$1,0),0)-VLOOKUP(AX11,[1]Table2!$B$1:$Z$21,MATCH("xGD/90",[1]Table2!$B$1:$Z$1,0),0),"")</f>
        <v/>
      </c>
      <c r="AY57" s="41">
        <f>IFERROR(VLOOKUP($B11,[1]Table2!$B$1:$Z$21,MATCH("xGD/90",[1]Table2!$B$1:$Z$1,0),0)-VLOOKUP(AY11,[1]Table2!$B$1:$Z$21,MATCH("xGD/90",[1]Table2!$B$1:$Z$1,0),0),"")</f>
        <v>-0.66</v>
      </c>
      <c r="AZ57" s="41" t="str">
        <f>IFERROR(VLOOKUP($B11,[1]Table2!$B$1:$Z$21,MATCH("xGD/90",[1]Table2!$B$1:$Z$1,0),0)-VLOOKUP(AZ11,[1]Table2!$B$1:$Z$21,MATCH("xGD/90",[1]Table2!$B$1:$Z$1,0),0),"")</f>
        <v/>
      </c>
      <c r="BA57" s="41" t="str">
        <f>IFERROR(VLOOKUP($B11,[1]Table2!$B$1:$Z$21,MATCH("xGD/90",[1]Table2!$B$1:$Z$1,0),0)-VLOOKUP(BA11,[1]Table2!$B$1:$Z$21,MATCH("xGD/90",[1]Table2!$B$1:$Z$1,0),0),"")</f>
        <v/>
      </c>
      <c r="BB57" s="41" t="str">
        <f>IFERROR(VLOOKUP($B11,[1]Table2!$B$1:$Z$21,MATCH("xGD/90",[1]Table2!$B$1:$Z$1,0),0)-VLOOKUP(BB11,[1]Table2!$B$1:$Z$21,MATCH("xGD/90",[1]Table2!$B$1:$Z$1,0),0),"")</f>
        <v/>
      </c>
      <c r="BC57" s="41" t="str">
        <f>IFERROR(VLOOKUP($B11,[1]Table2!$B$1:$Z$21,MATCH("xGD/90",[1]Table2!$B$1:$Z$1,0),0)-VLOOKUP(BC11,[1]Table2!$B$1:$Z$21,MATCH("xGD/90",[1]Table2!$B$1:$Z$1,0),0),"")</f>
        <v/>
      </c>
      <c r="BD57" s="41" t="str">
        <f>IFERROR(VLOOKUP($B11,[1]Table2!$B$1:$Z$21,MATCH("xGD/90",[1]Table2!$B$1:$Z$1,0),0)-VLOOKUP(BD11,[1]Table2!$B$1:$Z$21,MATCH("xGD/90",[1]Table2!$B$1:$Z$1,0),0),"")</f>
        <v/>
      </c>
      <c r="BE57" s="41" t="str">
        <f>IFERROR(VLOOKUP($B11,[1]Table2!$B$1:$Z$21,MATCH("xGD/90",[1]Table2!$B$1:$Z$1,0),0)-VLOOKUP(BE11,[1]Table2!$B$1:$Z$21,MATCH("xGD/90",[1]Table2!$B$1:$Z$1,0),0),"")</f>
        <v/>
      </c>
      <c r="BF57" s="41" t="str">
        <f>IFERROR(VLOOKUP($B11,[1]Table2!$B$1:$Z$21,MATCH("xGD/90",[1]Table2!$B$1:$Z$1,0),0)-VLOOKUP(BF11,[1]Table2!$B$1:$Z$21,MATCH("xGD/90",[1]Table2!$B$1:$Z$1,0),0),"")</f>
        <v/>
      </c>
      <c r="BG57" s="41" t="str">
        <f>IFERROR(VLOOKUP($B11,[1]Table2!$B$1:$Z$21,MATCH("xGD/90",[1]Table2!$B$1:$Z$1,0),0)-VLOOKUP(BG11,[1]Table2!$B$1:$Z$21,MATCH("xGD/90",[1]Table2!$B$1:$Z$1,0),0),"")</f>
        <v/>
      </c>
      <c r="BH57" s="41" t="str">
        <f>IFERROR(VLOOKUP($B11,[1]Table2!$B$1:$Z$21,MATCH("xGD/90",[1]Table2!$B$1:$Z$1,0),0)-VLOOKUP(BH11,[1]Table2!$B$1:$Z$21,MATCH("xGD/90",[1]Table2!$B$1:$Z$1,0),0),"")</f>
        <v/>
      </c>
      <c r="BI57" s="41" t="str">
        <f>IFERROR(VLOOKUP($B11,[1]Table2!$B$1:$Z$21,MATCH("xGD/90",[1]Table2!$B$1:$Z$1,0),0)-VLOOKUP(BI11,[1]Table2!$B$1:$Z$21,MATCH("xGD/90",[1]Table2!$B$1:$Z$1,0),0),"")</f>
        <v/>
      </c>
      <c r="BJ57" s="41" t="str">
        <f>IFERROR(VLOOKUP($B11,[1]Table2!$B$1:$Z$21,MATCH("xGD/90",[1]Table2!$B$1:$Z$1,0),0)-VLOOKUP(BJ11,[1]Table2!$B$1:$Z$21,MATCH("xGD/90",[1]Table2!$B$1:$Z$1,0),0),"")</f>
        <v/>
      </c>
      <c r="BK57" s="41" t="str">
        <f>IFERROR(VLOOKUP($B11,[1]Table2!$B$1:$Z$21,MATCH("xGD/90",[1]Table2!$B$1:$Z$1,0),0)-VLOOKUP(BK11,[1]Table2!$B$1:$Z$21,MATCH("xGD/90",[1]Table2!$B$1:$Z$1,0),0),"")</f>
        <v/>
      </c>
      <c r="BL57" s="41">
        <f>IFERROR(VLOOKUP($B11,[1]Table2!$B$1:$Z$21,MATCH("xGD/90",[1]Table2!$B$1:$Z$1,0),0)-VLOOKUP(BL11,[1]Table2!$B$1:$Z$21,MATCH("xGD/90",[1]Table2!$B$1:$Z$1,0),0),"")</f>
        <v>-0.12</v>
      </c>
      <c r="BM57" s="41" t="str">
        <f>IFERROR(VLOOKUP($B11,[1]Table2!$B$1:$Z$21,MATCH("xGD/90",[1]Table2!$B$1:$Z$1,0),0)-VLOOKUP(BM11,[1]Table2!$B$1:$Z$21,MATCH("xGD/90",[1]Table2!$B$1:$Z$1,0),0),"")</f>
        <v/>
      </c>
      <c r="BN57" s="41" t="str">
        <f>IFERROR(VLOOKUP($B11,[1]Table2!$B$1:$Z$21,MATCH("xGD/90",[1]Table2!$B$1:$Z$1,0),0)-VLOOKUP(BN11,[1]Table2!$B$1:$Z$21,MATCH("xGD/90",[1]Table2!$B$1:$Z$1,0),0),"")</f>
        <v/>
      </c>
      <c r="BO57" s="41" t="str">
        <f>IFERROR(VLOOKUP($B11,[1]Table2!$B$1:$Z$21,MATCH("xGD/90",[1]Table2!$B$1:$Z$1,0),0)-VLOOKUP(BO11,[1]Table2!$B$1:$Z$21,MATCH("xGD/90",[1]Table2!$B$1:$Z$1,0),0),"")</f>
        <v/>
      </c>
      <c r="BP57" s="41" t="str">
        <f>IFERROR(VLOOKUP($B11,[1]Table2!$B$1:$Z$21,MATCH("xGD/90",[1]Table2!$B$1:$Z$1,0),0)-VLOOKUP(BP11,[1]Table2!$B$1:$Z$21,MATCH("xGD/90",[1]Table2!$B$1:$Z$1,0),0),"")</f>
        <v/>
      </c>
      <c r="BQ57" s="41" t="str">
        <f>IFERROR(VLOOKUP($B11,[1]Table2!$B$1:$Z$21,MATCH("xGD/90",[1]Table2!$B$1:$Z$1,0),0)-VLOOKUP(BQ11,[1]Table2!$B$1:$Z$21,MATCH("xGD/90",[1]Table2!$B$1:$Z$1,0),0),"")</f>
        <v/>
      </c>
      <c r="BR57" s="41" t="str">
        <f>IFERROR(VLOOKUP($B11,[1]Table2!$B$1:$Z$21,MATCH("xGD/90",[1]Table2!$B$1:$Z$1,0),0)-VLOOKUP(BR11,[1]Table2!$B$1:$Z$21,MATCH("xGD/90",[1]Table2!$B$1:$Z$1,0),0),"")</f>
        <v/>
      </c>
      <c r="BS57" s="41" t="str">
        <f>IFERROR(VLOOKUP($B11,[1]Table2!$B$1:$Z$21,MATCH("xGD/90",[1]Table2!$B$1:$Z$1,0),0)-VLOOKUP(BS11,[1]Table2!$B$1:$Z$21,MATCH("xGD/90",[1]Table2!$B$1:$Z$1,0),0),"")</f>
        <v/>
      </c>
      <c r="BT57" s="41">
        <f>IFERROR(VLOOKUP($B11,[1]Table2!$B$1:$Z$21,MATCH("xGD/90",[1]Table2!$B$1:$Z$1,0),0)-VLOOKUP(BT11,[1]Table2!$B$1:$Z$21,MATCH("xGD/90",[1]Table2!$B$1:$Z$1,0),0),"")</f>
        <v>-0.96</v>
      </c>
      <c r="BU57" s="41" t="str">
        <f>IFERROR(VLOOKUP($B11,[1]Table2!$B$1:$Z$21,MATCH("xGD/90",[1]Table2!$B$1:$Z$1,0),0)-VLOOKUP(BU11,[1]Table2!$B$1:$Z$21,MATCH("xGD/90",[1]Table2!$B$1:$Z$1,0),0),"")</f>
        <v/>
      </c>
      <c r="BV57" s="41" t="str">
        <f>IFERROR(VLOOKUP($B11,[1]Table2!$B$1:$Z$21,MATCH("xGD/90",[1]Table2!$B$1:$Z$1,0),0)-VLOOKUP(BV11,[1]Table2!$B$1:$Z$21,MATCH("xGD/90",[1]Table2!$B$1:$Z$1,0),0),"")</f>
        <v/>
      </c>
      <c r="BW57" s="41" t="str">
        <f>IFERROR(VLOOKUP($B11,[1]Table2!$B$1:$Z$21,MATCH("xGD/90",[1]Table2!$B$1:$Z$1,0),0)-VLOOKUP(BW11,[1]Table2!$B$1:$Z$21,MATCH("xGD/90",[1]Table2!$B$1:$Z$1,0),0),"")</f>
        <v/>
      </c>
      <c r="BX57" s="41" t="str">
        <f>IFERROR(VLOOKUP($B11,[1]Table2!$B$1:$Z$21,MATCH("xGD/90",[1]Table2!$B$1:$Z$1,0),0)-VLOOKUP(BX11,[1]Table2!$B$1:$Z$21,MATCH("xGD/90",[1]Table2!$B$1:$Z$1,0),0),"")</f>
        <v/>
      </c>
      <c r="BY57" s="41" t="str">
        <f>IFERROR(VLOOKUP($B11,[1]Table2!$B$1:$Z$21,MATCH("xGD/90",[1]Table2!$B$1:$Z$1,0),0)-VLOOKUP(BY11,[1]Table2!$B$1:$Z$21,MATCH("xGD/90",[1]Table2!$B$1:$Z$1,0),0),"")</f>
        <v/>
      </c>
      <c r="BZ57" s="41">
        <f>IFERROR(VLOOKUP($B11,[1]Table2!$B$1:$Z$21,MATCH("xGD/90",[1]Table2!$B$1:$Z$1,0),0)-VLOOKUP(BZ11,[1]Table2!$B$1:$Z$21,MATCH("xGD/90",[1]Table2!$B$1:$Z$1,0),0),"")</f>
        <v>-0.77</v>
      </c>
      <c r="CA57" s="41" t="str">
        <f>IFERROR(VLOOKUP($B11,[1]Table2!$B$1:$Z$21,MATCH("xGD/90",[1]Table2!$B$1:$Z$1,0),0)-VLOOKUP(CA11,[1]Table2!$B$1:$Z$21,MATCH("xGD/90",[1]Table2!$B$1:$Z$1,0),0),"")</f>
        <v/>
      </c>
      <c r="CB57" s="41" t="str">
        <f>IFERROR(VLOOKUP($B11,[1]Table2!$B$1:$Z$21,MATCH("xGD/90",[1]Table2!$B$1:$Z$1,0),0)-VLOOKUP(CB11,[1]Table2!$B$1:$Z$21,MATCH("xGD/90",[1]Table2!$B$1:$Z$1,0),0),"")</f>
        <v/>
      </c>
      <c r="CC57" s="41" t="str">
        <f>IFERROR(VLOOKUP($B11,[1]Table2!$B$1:$Z$21,MATCH("xGD/90",[1]Table2!$B$1:$Z$1,0),0)-VLOOKUP(CC11,[1]Table2!$B$1:$Z$21,MATCH("xGD/90",[1]Table2!$B$1:$Z$1,0),0),"")</f>
        <v/>
      </c>
      <c r="CD57" s="41">
        <f>IFERROR(VLOOKUP($B11,[1]Table2!$B$1:$Z$21,MATCH("xGD/90",[1]Table2!$B$1:$Z$1,0),0)-VLOOKUP(CD11,[1]Table2!$B$1:$Z$21,MATCH("xGD/90",[1]Table2!$B$1:$Z$1,0),0),"")</f>
        <v>-1.33</v>
      </c>
      <c r="CE57" s="41" t="str">
        <f>IFERROR(VLOOKUP($B11,[1]Table2!$B$1:$Z$21,MATCH("xGD/90",[1]Table2!$B$1:$Z$1,0),0)-VLOOKUP(CE11,[1]Table2!$B$1:$Z$21,MATCH("xGD/90",[1]Table2!$B$1:$Z$1,0),0),"")</f>
        <v/>
      </c>
      <c r="CF57" s="41" t="str">
        <f>IFERROR(VLOOKUP($B11,[1]Table2!$B$1:$Z$21,MATCH("xGD/90",[1]Table2!$B$1:$Z$1,0),0)-VLOOKUP(CF11,[1]Table2!$B$1:$Z$21,MATCH("xGD/90",[1]Table2!$B$1:$Z$1,0),0),"")</f>
        <v/>
      </c>
      <c r="CG57" s="41">
        <f>IFERROR(VLOOKUP($B11,[1]Table2!$B$1:$Z$21,MATCH("xGD/90",[1]Table2!$B$1:$Z$1,0),0)-VLOOKUP(CG11,[1]Table2!$B$1:$Z$21,MATCH("xGD/90",[1]Table2!$B$1:$Z$1,0),0),"")</f>
        <v>-0.28999999999999998</v>
      </c>
      <c r="CH57" s="41" t="str">
        <f>IFERROR(VLOOKUP($B11,[1]Table2!$B$1:$Z$21,MATCH("xGD/90",[1]Table2!$B$1:$Z$1,0),0)-VLOOKUP(CH11,[1]Table2!$B$1:$Z$21,MATCH("xGD/90",[1]Table2!$B$1:$Z$1,0),0),"")</f>
        <v/>
      </c>
      <c r="CI57" s="41" t="str">
        <f>IFERROR(VLOOKUP($B11,[1]Table2!$B$1:$Z$21,MATCH("xGD/90",[1]Table2!$B$1:$Z$1,0),0)-VLOOKUP(CI11,[1]Table2!$B$1:$Z$21,MATCH("xGD/90",[1]Table2!$B$1:$Z$1,0),0),"")</f>
        <v/>
      </c>
      <c r="CJ57" s="41" t="str">
        <f>IFERROR(VLOOKUP($B11,[1]Table2!$B$1:$Z$21,MATCH("xGD/90",[1]Table2!$B$1:$Z$1,0),0)-VLOOKUP(CJ11,[1]Table2!$B$1:$Z$21,MATCH("xGD/90",[1]Table2!$B$1:$Z$1,0),0),"")</f>
        <v/>
      </c>
      <c r="CK57" s="41" t="str">
        <f>IFERROR(VLOOKUP($B11,[1]Table2!$B$1:$Z$21,MATCH("xGD/90",[1]Table2!$B$1:$Z$1,0),0)-VLOOKUP(CK11,[1]Table2!$B$1:$Z$21,MATCH("xGD/90",[1]Table2!$B$1:$Z$1,0),0),"")</f>
        <v/>
      </c>
      <c r="CL57" s="41" t="str">
        <f>IFERROR(VLOOKUP($B11,[1]Table2!$B$1:$Z$21,MATCH("xGD/90",[1]Table2!$B$1:$Z$1,0),0)-VLOOKUP(CL11,[1]Table2!$B$1:$Z$21,MATCH("xGD/90",[1]Table2!$B$1:$Z$1,0),0),"")</f>
        <v/>
      </c>
      <c r="CM57" s="41" t="str">
        <f>IFERROR(VLOOKUP($B11,[1]Table2!$B$1:$Z$21,MATCH("xGD/90",[1]Table2!$B$1:$Z$1,0),0)-VLOOKUP(CM11,[1]Table2!$B$1:$Z$21,MATCH("xGD/90",[1]Table2!$B$1:$Z$1,0),0),"")</f>
        <v/>
      </c>
      <c r="CN57" s="41">
        <f>IFERROR(VLOOKUP($B11,[1]Table2!$B$1:$Z$21,MATCH("xGD/90",[1]Table2!$B$1:$Z$1,0),0)-VLOOKUP(CN11,[1]Table2!$B$1:$Z$21,MATCH("xGD/90",[1]Table2!$B$1:$Z$1,0),0),"")</f>
        <v>-0.20999999999999996</v>
      </c>
      <c r="CO57" s="41" t="str">
        <f>IFERROR(VLOOKUP($B11,[1]Table2!$B$1:$Z$21,MATCH("xGD/90",[1]Table2!$B$1:$Z$1,0),0)-VLOOKUP(CO11,[1]Table2!$B$1:$Z$21,MATCH("xGD/90",[1]Table2!$B$1:$Z$1,0),0),"")</f>
        <v/>
      </c>
      <c r="CP57" s="41" t="str">
        <f>IFERROR(VLOOKUP($B11,[1]Table2!$B$1:$Z$21,MATCH("xGD/90",[1]Table2!$B$1:$Z$1,0),0)-VLOOKUP(CP11,[1]Table2!$B$1:$Z$21,MATCH("xGD/90",[1]Table2!$B$1:$Z$1,0),0),"")</f>
        <v/>
      </c>
      <c r="CQ57" s="41" t="str">
        <f>IFERROR(VLOOKUP($B11,[1]Table2!$B$1:$Z$21,MATCH("xGD/90",[1]Table2!$B$1:$Z$1,0),0)-VLOOKUP(CQ11,[1]Table2!$B$1:$Z$21,MATCH("xGD/90",[1]Table2!$B$1:$Z$1,0),0),"")</f>
        <v/>
      </c>
      <c r="CR57" s="41" t="str">
        <f>IFERROR(VLOOKUP($B11,[1]Table2!$B$1:$Z$21,MATCH("xGD/90",[1]Table2!$B$1:$Z$1,0),0)-VLOOKUP(CR11,[1]Table2!$B$1:$Z$21,MATCH("xGD/90",[1]Table2!$B$1:$Z$1,0),0),"")</f>
        <v/>
      </c>
      <c r="CS57" s="41" t="str">
        <f>IFERROR(VLOOKUP($B11,[1]Table2!$B$1:$Z$21,MATCH("xGD/90",[1]Table2!$B$1:$Z$1,0),0)-VLOOKUP(CS11,[1]Table2!$B$1:$Z$21,MATCH("xGD/90",[1]Table2!$B$1:$Z$1,0),0),"")</f>
        <v/>
      </c>
      <c r="CT57" s="41" t="str">
        <f>IFERROR(VLOOKUP($B11,[1]Table2!$B$1:$Z$21,MATCH("xGD/90",[1]Table2!$B$1:$Z$1,0),0)-VLOOKUP(CT11,[1]Table2!$B$1:$Z$21,MATCH("xGD/90",[1]Table2!$B$1:$Z$1,0),0),"")</f>
        <v/>
      </c>
      <c r="CU57" s="41">
        <f>IFERROR(VLOOKUP($B11,[1]Table2!$B$1:$Z$21,MATCH("xGD/90",[1]Table2!$B$1:$Z$1,0),0)-VLOOKUP(CU11,[1]Table2!$B$1:$Z$21,MATCH("xGD/90",[1]Table2!$B$1:$Z$1,0),0),"")</f>
        <v>-0.26</v>
      </c>
      <c r="CV57" s="41" t="str">
        <f>IFERROR(VLOOKUP($B11,[1]Table2!$B$1:$Z$21,MATCH("xGD/90",[1]Table2!$B$1:$Z$1,0),0)-VLOOKUP(CV11,[1]Table2!$B$1:$Z$21,MATCH("xGD/90",[1]Table2!$B$1:$Z$1,0),0),"")</f>
        <v/>
      </c>
      <c r="CW57" s="41" t="str">
        <f>IFERROR(VLOOKUP($B11,[1]Table2!$B$1:$Z$21,MATCH("xGD/90",[1]Table2!$B$1:$Z$1,0),0)-VLOOKUP(CW11,[1]Table2!$B$1:$Z$21,MATCH("xGD/90",[1]Table2!$B$1:$Z$1,0),0),"")</f>
        <v/>
      </c>
      <c r="CX57" s="41" t="str">
        <f>IFERROR(VLOOKUP($B11,[1]Table2!$B$1:$Z$21,MATCH("xGD/90",[1]Table2!$B$1:$Z$1,0),0)-VLOOKUP(CX11,[1]Table2!$B$1:$Z$21,MATCH("xGD/90",[1]Table2!$B$1:$Z$1,0),0),"")</f>
        <v/>
      </c>
      <c r="CY57" s="41" t="str">
        <f>IFERROR(VLOOKUP($B11,[1]Table2!$B$1:$Z$21,MATCH("xGD/90",[1]Table2!$B$1:$Z$1,0),0)-VLOOKUP(CY11,[1]Table2!$B$1:$Z$21,MATCH("xGD/90",[1]Table2!$B$1:$Z$1,0),0),"")</f>
        <v/>
      </c>
      <c r="CZ57" s="41" t="str">
        <f>IFERROR(VLOOKUP($B11,[1]Table2!$B$1:$Z$21,MATCH("xGD/90",[1]Table2!$B$1:$Z$1,0),0)-VLOOKUP(CZ11,[1]Table2!$B$1:$Z$21,MATCH("xGD/90",[1]Table2!$B$1:$Z$1,0),0),"")</f>
        <v/>
      </c>
      <c r="DA57" s="41" t="str">
        <f>IFERROR(VLOOKUP($B11,[1]Table2!$B$1:$Z$21,MATCH("xGD/90",[1]Table2!$B$1:$Z$1,0),0)-VLOOKUP(DA11,[1]Table2!$B$1:$Z$21,MATCH("xGD/90",[1]Table2!$B$1:$Z$1,0),0),"")</f>
        <v/>
      </c>
      <c r="DB57" s="41">
        <f>IFERROR(VLOOKUP($B11,[1]Table2!$B$1:$Z$21,MATCH("xGD/90",[1]Table2!$B$1:$Z$1,0),0)-VLOOKUP(DB11,[1]Table2!$B$1:$Z$21,MATCH("xGD/90",[1]Table2!$B$1:$Z$1,0),0),"")</f>
        <v>0.14000000000000001</v>
      </c>
      <c r="DC57" s="41" t="str">
        <f>IFERROR(VLOOKUP($B11,[1]Table2!$B$1:$Z$21,MATCH("xGD/90",[1]Table2!$B$1:$Z$1,0),0)-VLOOKUP(DC11,[1]Table2!$B$1:$Z$21,MATCH("xGD/90",[1]Table2!$B$1:$Z$1,0),0),"")</f>
        <v/>
      </c>
      <c r="DD57" s="41" t="str">
        <f>IFERROR(VLOOKUP($B11,[1]Table2!$B$1:$Z$21,MATCH("xGD/90",[1]Table2!$B$1:$Z$1,0),0)-VLOOKUP(DD11,[1]Table2!$B$1:$Z$21,MATCH("xGD/90",[1]Table2!$B$1:$Z$1,0),0),"")</f>
        <v/>
      </c>
      <c r="DE57" s="41" t="str">
        <f>IFERROR(VLOOKUP($B11,[1]Table2!$B$1:$Z$21,MATCH("xGD/90",[1]Table2!$B$1:$Z$1,0),0)-VLOOKUP(DE11,[1]Table2!$B$1:$Z$21,MATCH("xGD/90",[1]Table2!$B$1:$Z$1,0),0),"")</f>
        <v/>
      </c>
      <c r="DF57" s="41" t="str">
        <f>IFERROR(VLOOKUP($B11,[1]Table2!$B$1:$Z$21,MATCH("xGD/90",[1]Table2!$B$1:$Z$1,0),0)-VLOOKUP(DF11,[1]Table2!$B$1:$Z$21,MATCH("xGD/90",[1]Table2!$B$1:$Z$1,0),0),"")</f>
        <v/>
      </c>
      <c r="DG57" s="41" t="str">
        <f>IFERROR(VLOOKUP($B11,[1]Table2!$B$1:$Z$21,MATCH("xGD/90",[1]Table2!$B$1:$Z$1,0),0)-VLOOKUP(DG11,[1]Table2!$B$1:$Z$21,MATCH("xGD/90",[1]Table2!$B$1:$Z$1,0),0),"")</f>
        <v/>
      </c>
      <c r="DH57" s="41" t="str">
        <f>IFERROR(VLOOKUP($B11,[1]Table2!$B$1:$Z$21,MATCH("xGD/90",[1]Table2!$B$1:$Z$1,0),0)-VLOOKUP(DH11,[1]Table2!$B$1:$Z$21,MATCH("xGD/90",[1]Table2!$B$1:$Z$1,0),0),"")</f>
        <v/>
      </c>
      <c r="DI57" s="41" t="str">
        <f>IFERROR(VLOOKUP($B11,[1]Table2!$B$1:$Z$21,MATCH("xGD/90",[1]Table2!$B$1:$Z$1,0),0)-VLOOKUP(DI11,[1]Table2!$B$1:$Z$21,MATCH("xGD/90",[1]Table2!$B$1:$Z$1,0),0),"")</f>
        <v/>
      </c>
      <c r="DJ57" s="41" t="str">
        <f>IFERROR(VLOOKUP($B11,[1]Table2!$B$1:$Z$21,MATCH("xGD/90",[1]Table2!$B$1:$Z$1,0),0)-VLOOKUP(DJ11,[1]Table2!$B$1:$Z$21,MATCH("xGD/90",[1]Table2!$B$1:$Z$1,0),0),"")</f>
        <v/>
      </c>
      <c r="DK57" s="41" t="str">
        <f>IFERROR(VLOOKUP($B11,[1]Table2!$B$1:$Z$21,MATCH("xGD/90",[1]Table2!$B$1:$Z$1,0),0)-VLOOKUP(DK11,[1]Table2!$B$1:$Z$21,MATCH("xGD/90",[1]Table2!$B$1:$Z$1,0),0),"")</f>
        <v/>
      </c>
      <c r="DL57" s="41" t="str">
        <f>IFERROR(VLOOKUP($B11,[1]Table2!$B$1:$Z$21,MATCH("xGD/90",[1]Table2!$B$1:$Z$1,0),0)-VLOOKUP(DL11,[1]Table2!$B$1:$Z$21,MATCH("xGD/90",[1]Table2!$B$1:$Z$1,0),0),"")</f>
        <v/>
      </c>
      <c r="DM57" s="41" t="str">
        <f>IFERROR(VLOOKUP($B11,[1]Table2!$B$1:$Z$21,MATCH("xGD/90",[1]Table2!$B$1:$Z$1,0),0)-VLOOKUP(DM11,[1]Table2!$B$1:$Z$21,MATCH("xGD/90",[1]Table2!$B$1:$Z$1,0),0),"")</f>
        <v/>
      </c>
      <c r="DN57" s="41" t="str">
        <f>IFERROR(VLOOKUP($B11,[1]Table2!$B$1:$Z$21,MATCH("xGD/90",[1]Table2!$B$1:$Z$1,0),0)-VLOOKUP(DN11,[1]Table2!$B$1:$Z$21,MATCH("xGD/90",[1]Table2!$B$1:$Z$1,0),0),"")</f>
        <v/>
      </c>
      <c r="DO57" s="41" t="str">
        <f>IFERROR(VLOOKUP($B11,[1]Table2!$B$1:$Z$21,MATCH("xGD/90",[1]Table2!$B$1:$Z$1,0),0)-VLOOKUP(DO11,[1]Table2!$B$1:$Z$21,MATCH("xGD/90",[1]Table2!$B$1:$Z$1,0),0),"")</f>
        <v/>
      </c>
      <c r="DP57" s="41" t="str">
        <f>IFERROR(VLOOKUP($B11,[1]Table2!$B$1:$Z$21,MATCH("xGD/90",[1]Table2!$B$1:$Z$1,0),0)-VLOOKUP(DP11,[1]Table2!$B$1:$Z$21,MATCH("xGD/90",[1]Table2!$B$1:$Z$1,0),0),"")</f>
        <v/>
      </c>
      <c r="DQ57" s="41" t="str">
        <f>IFERROR(VLOOKUP($B11,[1]Table2!$B$1:$Z$21,MATCH("xGD/90",[1]Table2!$B$1:$Z$1,0),0)-VLOOKUP(DQ11,[1]Table2!$B$1:$Z$21,MATCH("xGD/90",[1]Table2!$B$1:$Z$1,0),0),"")</f>
        <v/>
      </c>
      <c r="DR57" s="41" t="str">
        <f>IFERROR(VLOOKUP($B11,[1]Table2!$B$1:$Z$21,MATCH("xGD/90",[1]Table2!$B$1:$Z$1,0),0)-VLOOKUP(DR11,[1]Table2!$B$1:$Z$21,MATCH("xGD/90",[1]Table2!$B$1:$Z$1,0),0),"")</f>
        <v/>
      </c>
      <c r="DS57" s="41" t="str">
        <f>IFERROR(VLOOKUP($B11,[1]Table2!$B$1:$Z$21,MATCH("xGD/90",[1]Table2!$B$1:$Z$1,0),0)-VLOOKUP(DS11,[1]Table2!$B$1:$Z$21,MATCH("xGD/90",[1]Table2!$B$1:$Z$1,0),0),"")</f>
        <v/>
      </c>
      <c r="DT57" s="41" t="str">
        <f>IFERROR(VLOOKUP($B11,[1]Table2!$B$1:$Z$21,MATCH("xGD/90",[1]Table2!$B$1:$Z$1,0),0)-VLOOKUP(DT11,[1]Table2!$B$1:$Z$21,MATCH("xGD/90",[1]Table2!$B$1:$Z$1,0),0),"")</f>
        <v/>
      </c>
      <c r="DU57" s="41" t="str">
        <f>IFERROR(VLOOKUP($B11,[1]Table2!$B$1:$Z$21,MATCH("xGD/90",[1]Table2!$B$1:$Z$1,0),0)-VLOOKUP(DU11,[1]Table2!$B$1:$Z$21,MATCH("xGD/90",[1]Table2!$B$1:$Z$1,0),0),"")</f>
        <v/>
      </c>
      <c r="DV57" s="41" t="str">
        <f>IFERROR(VLOOKUP($B11,[1]Table2!$B$1:$Z$21,MATCH("xGD/90",[1]Table2!$B$1:$Z$1,0),0)-VLOOKUP(DV11,[1]Table2!$B$1:$Z$21,MATCH("xGD/90",[1]Table2!$B$1:$Z$1,0),0),"")</f>
        <v/>
      </c>
      <c r="DW57" s="41" t="str">
        <f>IFERROR(VLOOKUP($B11,[1]Table2!$B$1:$Z$21,MATCH("xGD/90",[1]Table2!$B$1:$Z$1,0),0)-VLOOKUP(DW11,[1]Table2!$B$1:$Z$21,MATCH("xGD/90",[1]Table2!$B$1:$Z$1,0),0),"")</f>
        <v/>
      </c>
      <c r="DX57" s="41" t="str">
        <f>IFERROR(VLOOKUP($B11,[1]Table2!$B$1:$Z$21,MATCH("xGD/90",[1]Table2!$B$1:$Z$1,0),0)-VLOOKUP(DX11,[1]Table2!$B$1:$Z$21,MATCH("xGD/90",[1]Table2!$B$1:$Z$1,0),0),"")</f>
        <v/>
      </c>
      <c r="DY57" s="41" t="str">
        <f>IFERROR(VLOOKUP($B11,[1]Table2!$B$1:$Z$21,MATCH("xGD/90",[1]Table2!$B$1:$Z$1,0),0)-VLOOKUP(DY11,[1]Table2!$B$1:$Z$21,MATCH("xGD/90",[1]Table2!$B$1:$Z$1,0),0),"")</f>
        <v/>
      </c>
      <c r="DZ57" s="41" t="str">
        <f>IFERROR(VLOOKUP($B11,[1]Table2!$B$1:$Z$21,MATCH("xGD/90",[1]Table2!$B$1:$Z$1,0),0)-VLOOKUP(DZ11,[1]Table2!$B$1:$Z$21,MATCH("xGD/90",[1]Table2!$B$1:$Z$1,0),0),"")</f>
        <v/>
      </c>
      <c r="EA57" s="41" t="str">
        <f>IFERROR(VLOOKUP($B11,[1]Table2!$B$1:$Z$21,MATCH("xGD/90",[1]Table2!$B$1:$Z$1,0),0)-VLOOKUP(EA11,[1]Table2!$B$1:$Z$21,MATCH("xGD/90",[1]Table2!$B$1:$Z$1,0),0),"")</f>
        <v/>
      </c>
      <c r="EB57" s="41" t="str">
        <f>IFERROR(VLOOKUP($B11,[1]Table2!$B$1:$Z$21,MATCH("xGD/90",[1]Table2!$B$1:$Z$1,0),0)-VLOOKUP(EB11,[1]Table2!$B$1:$Z$21,MATCH("xGD/90",[1]Table2!$B$1:$Z$1,0),0),"")</f>
        <v/>
      </c>
      <c r="EC57" s="41" t="str">
        <f>IFERROR(VLOOKUP($B11,[1]Table2!$B$1:$Z$21,MATCH("xGD/90",[1]Table2!$B$1:$Z$1,0),0)-VLOOKUP(EC11,[1]Table2!$B$1:$Z$21,MATCH("xGD/90",[1]Table2!$B$1:$Z$1,0),0),"")</f>
        <v/>
      </c>
      <c r="ED57" s="41" t="str">
        <f>IFERROR(VLOOKUP($B11,[1]Table2!$B$1:$Z$21,MATCH("xGD/90",[1]Table2!$B$1:$Z$1,0),0)-VLOOKUP(ED11,[1]Table2!$B$1:$Z$21,MATCH("xGD/90",[1]Table2!$B$1:$Z$1,0),0),"")</f>
        <v/>
      </c>
      <c r="EE57" s="41" t="str">
        <f>IFERROR(VLOOKUP($B11,[1]Table2!$B$1:$Z$21,MATCH("xGD/90",[1]Table2!$B$1:$Z$1,0),0)-VLOOKUP(EE11,[1]Table2!$B$1:$Z$21,MATCH("xGD/90",[1]Table2!$B$1:$Z$1,0),0),"")</f>
        <v/>
      </c>
      <c r="EF57" s="41" t="str">
        <f>IFERROR(VLOOKUP($B11,[1]Table2!$B$1:$Z$21,MATCH("xGD/90",[1]Table2!$B$1:$Z$1,0),0)-VLOOKUP(EF11,[1]Table2!$B$1:$Z$21,MATCH("xGD/90",[1]Table2!$B$1:$Z$1,0),0),"")</f>
        <v/>
      </c>
      <c r="EG57" s="41" t="str">
        <f>IFERROR(VLOOKUP($B11,[1]Table2!$B$1:$Z$21,MATCH("xGD/90",[1]Table2!$B$1:$Z$1,0),0)-VLOOKUP(EG11,[1]Table2!$B$1:$Z$21,MATCH("xGD/90",[1]Table2!$B$1:$Z$1,0),0),"")</f>
        <v/>
      </c>
      <c r="EH57" s="41" t="str">
        <f>IFERROR(VLOOKUP($B11,[1]Table2!$B$1:$Z$21,MATCH("xGD/90",[1]Table2!$B$1:$Z$1,0),0)-VLOOKUP(EH11,[1]Table2!$B$1:$Z$21,MATCH("xGD/90",[1]Table2!$B$1:$Z$1,0),0),"")</f>
        <v/>
      </c>
      <c r="EI57" s="41" t="str">
        <f>IFERROR(VLOOKUP($B11,[1]Table2!$B$1:$Z$21,MATCH("xGD/90",[1]Table2!$B$1:$Z$1,0),0)-VLOOKUP(EI11,[1]Table2!$B$1:$Z$21,MATCH("xGD/90",[1]Table2!$B$1:$Z$1,0),0),"")</f>
        <v/>
      </c>
      <c r="EJ57" s="41" t="str">
        <f>IFERROR(VLOOKUP($B11,[1]Table2!$B$1:$Z$21,MATCH("xGD/90",[1]Table2!$B$1:$Z$1,0),0)-VLOOKUP(EJ11,[1]Table2!$B$1:$Z$21,MATCH("xGD/90",[1]Table2!$B$1:$Z$1,0),0),"")</f>
        <v/>
      </c>
      <c r="EK57" s="41" t="str">
        <f>IFERROR(VLOOKUP($B11,[1]Table2!$B$1:$Z$21,MATCH("xGD/90",[1]Table2!$B$1:$Z$1,0),0)-VLOOKUP(EK11,[1]Table2!$B$1:$Z$21,MATCH("xGD/90",[1]Table2!$B$1:$Z$1,0),0),"")</f>
        <v/>
      </c>
      <c r="EL57" s="41" t="str">
        <f>IFERROR(VLOOKUP($B11,[1]Table2!$B$1:$Z$21,MATCH("xGD/90",[1]Table2!$B$1:$Z$1,0),0)-VLOOKUP(EL11,[1]Table2!$B$1:$Z$21,MATCH("xGD/90",[1]Table2!$B$1:$Z$1,0),0),"")</f>
        <v/>
      </c>
      <c r="EM57" s="41" t="str">
        <f>IFERROR(VLOOKUP($B11,[1]Table2!$B$1:$Z$21,MATCH("xGD/90",[1]Table2!$B$1:$Z$1,0),0)-VLOOKUP(EM11,[1]Table2!$B$1:$Z$21,MATCH("xGD/90",[1]Table2!$B$1:$Z$1,0),0),"")</f>
        <v/>
      </c>
      <c r="EN57" s="41" t="str">
        <f>IFERROR(VLOOKUP($B11,[1]Table2!$B$1:$Z$21,MATCH("xGD/90",[1]Table2!$B$1:$Z$1,0),0)-VLOOKUP(EN11,[1]Table2!$B$1:$Z$21,MATCH("xGD/90",[1]Table2!$B$1:$Z$1,0),0),"")</f>
        <v/>
      </c>
      <c r="EO57" s="41" t="str">
        <f>IFERROR(VLOOKUP($B11,[1]Table2!$B$1:$Z$21,MATCH("xGD/90",[1]Table2!$B$1:$Z$1,0),0)-VLOOKUP(EO11,[1]Table2!$B$1:$Z$21,MATCH("xGD/90",[1]Table2!$B$1:$Z$1,0),0),"")</f>
        <v/>
      </c>
      <c r="EP57" s="41" t="str">
        <f>IFERROR(VLOOKUP($B11,[1]Table2!$B$1:$Z$21,MATCH("xGD/90",[1]Table2!$B$1:$Z$1,0),0)-VLOOKUP(EP11,[1]Table2!$B$1:$Z$21,MATCH("xGD/90",[1]Table2!$B$1:$Z$1,0),0),"")</f>
        <v/>
      </c>
      <c r="EQ57" s="41" t="str">
        <f>IFERROR(VLOOKUP($B11,[1]Table2!$B$1:$Z$21,MATCH("xGD/90",[1]Table2!$B$1:$Z$1,0),0)-VLOOKUP(EQ11,[1]Table2!$B$1:$Z$21,MATCH("xGD/90",[1]Table2!$B$1:$Z$1,0),0),"")</f>
        <v/>
      </c>
      <c r="ER57" s="41" t="str">
        <f>IFERROR(VLOOKUP($B11,[1]Table2!$B$1:$Z$21,MATCH("xGD/90",[1]Table2!$B$1:$Z$1,0),0)-VLOOKUP(ER11,[1]Table2!$B$1:$Z$21,MATCH("xGD/90",[1]Table2!$B$1:$Z$1,0),0),"")</f>
        <v/>
      </c>
      <c r="ES57" s="41" t="str">
        <f>IFERROR(VLOOKUP($B11,[1]Table2!$B$1:$Z$21,MATCH("xGD/90",[1]Table2!$B$1:$Z$1,0),0)-VLOOKUP(ES11,[1]Table2!$B$1:$Z$21,MATCH("xGD/90",[1]Table2!$B$1:$Z$1,0),0),"")</f>
        <v/>
      </c>
      <c r="ET57" s="41">
        <f>IFERROR(VLOOKUP($B11,[1]Table2!$B$1:$Z$21,MATCH("xGD/90",[1]Table2!$B$1:$Z$1,0),0)-VLOOKUP(ET11,[1]Table2!$B$1:$Z$21,MATCH("xGD/90",[1]Table2!$B$1:$Z$1,0),0),"")</f>
        <v>-0.14999999999999997</v>
      </c>
      <c r="EU57" s="41" t="str">
        <f>IFERROR(VLOOKUP($B11,[1]Table2!$B$1:$Z$21,MATCH("xGD/90",[1]Table2!$B$1:$Z$1,0),0)-VLOOKUP(EU11,[1]Table2!$B$1:$Z$21,MATCH("xGD/90",[1]Table2!$B$1:$Z$1,0),0),"")</f>
        <v/>
      </c>
      <c r="EV57" s="41" t="str">
        <f>IFERROR(VLOOKUP($B11,[1]Table2!$B$1:$Z$21,MATCH("xGD/90",[1]Table2!$B$1:$Z$1,0),0)-VLOOKUP(EV11,[1]Table2!$B$1:$Z$21,MATCH("xGD/90",[1]Table2!$B$1:$Z$1,0),0),"")</f>
        <v/>
      </c>
      <c r="EW57" s="41" t="str">
        <f>IFERROR(VLOOKUP($B11,[1]Table2!$B$1:$Z$21,MATCH("xGD/90",[1]Table2!$B$1:$Z$1,0),0)-VLOOKUP(EW11,[1]Table2!$B$1:$Z$21,MATCH("xGD/90",[1]Table2!$B$1:$Z$1,0),0),"")</f>
        <v/>
      </c>
      <c r="EX57" s="41" t="str">
        <f>IFERROR(VLOOKUP($B11,[1]Table2!$B$1:$Z$21,MATCH("xGD/90",[1]Table2!$B$1:$Z$1,0),0)-VLOOKUP(EX11,[1]Table2!$B$1:$Z$21,MATCH("xGD/90",[1]Table2!$B$1:$Z$1,0),0),"")</f>
        <v/>
      </c>
      <c r="EY57" s="41">
        <f>IFERROR(VLOOKUP($B11,[1]Table2!$B$1:$Z$21,MATCH("xGD/90",[1]Table2!$B$1:$Z$1,0),0)-VLOOKUP(EY11,[1]Table2!$B$1:$Z$21,MATCH("xGD/90",[1]Table2!$B$1:$Z$1,0),0),"")</f>
        <v>-1.9100000000000001</v>
      </c>
      <c r="EZ57" s="41" t="str">
        <f>IFERROR(VLOOKUP($B11,[1]Table2!$B$1:$Z$21,MATCH("xGD/90",[1]Table2!$B$1:$Z$1,0),0)-VLOOKUP(EZ11,[1]Table2!$B$1:$Z$21,MATCH("xGD/90",[1]Table2!$B$1:$Z$1,0),0),"")</f>
        <v/>
      </c>
      <c r="FA57" s="41" t="str">
        <f>IFERROR(VLOOKUP($B11,[1]Table2!$B$1:$Z$21,MATCH("xGD/90",[1]Table2!$B$1:$Z$1,0),0)-VLOOKUP(FA11,[1]Table2!$B$1:$Z$21,MATCH("xGD/90",[1]Table2!$B$1:$Z$1,0),0),"")</f>
        <v/>
      </c>
      <c r="FB57" s="41">
        <f>IFERROR(VLOOKUP($B11,[1]Table2!$B$1:$Z$21,MATCH("xGD/90",[1]Table2!$B$1:$Z$1,0),0)-VLOOKUP(FB11,[1]Table2!$B$1:$Z$21,MATCH("xGD/90",[1]Table2!$B$1:$Z$1,0),0),"")</f>
        <v>-1.31</v>
      </c>
      <c r="FC57" s="41" t="str">
        <f>IFERROR(VLOOKUP($B11,[1]Table2!$B$1:$Z$21,MATCH("xGD/90",[1]Table2!$B$1:$Z$1,0),0)-VLOOKUP(FC11,[1]Table2!$B$1:$Z$21,MATCH("xGD/90",[1]Table2!$B$1:$Z$1,0),0),"")</f>
        <v/>
      </c>
      <c r="FD57" s="41" t="str">
        <f>IFERROR(VLOOKUP($B11,[1]Table2!$B$1:$Z$21,MATCH("xGD/90",[1]Table2!$B$1:$Z$1,0),0)-VLOOKUP(FD11,[1]Table2!$B$1:$Z$21,MATCH("xGD/90",[1]Table2!$B$1:$Z$1,0),0),"")</f>
        <v/>
      </c>
      <c r="FE57" s="41" t="str">
        <f>IFERROR(VLOOKUP($B11,[1]Table2!$B$1:$Z$21,MATCH("xGD/90",[1]Table2!$B$1:$Z$1,0),0)-VLOOKUP(FE11,[1]Table2!$B$1:$Z$21,MATCH("xGD/90",[1]Table2!$B$1:$Z$1,0),0),"")</f>
        <v/>
      </c>
      <c r="FF57" s="41" t="str">
        <f>IFERROR(VLOOKUP($B11,[1]Table2!$B$1:$Z$21,MATCH("xGD/90",[1]Table2!$B$1:$Z$1,0),0)-VLOOKUP(FF11,[1]Table2!$B$1:$Z$21,MATCH("xGD/90",[1]Table2!$B$1:$Z$1,0),0),"")</f>
        <v/>
      </c>
      <c r="FG57" s="41" t="str">
        <f>IFERROR(VLOOKUP($B11,[1]Table2!$B$1:$Z$21,MATCH("xGD/90",[1]Table2!$B$1:$Z$1,0),0)-VLOOKUP(FG11,[1]Table2!$B$1:$Z$21,MATCH("xGD/90",[1]Table2!$B$1:$Z$1,0),0),"")</f>
        <v/>
      </c>
      <c r="FH57" s="41" t="str">
        <f>IFERROR(VLOOKUP($B11,[1]Table2!$B$1:$Z$21,MATCH("xGD/90",[1]Table2!$B$1:$Z$1,0),0)-VLOOKUP(FH11,[1]Table2!$B$1:$Z$21,MATCH("xGD/90",[1]Table2!$B$1:$Z$1,0),0),"")</f>
        <v/>
      </c>
      <c r="FI57" s="41" t="str">
        <f>IFERROR(VLOOKUP($B11,[1]Table2!$B$1:$Z$21,MATCH("xGD/90",[1]Table2!$B$1:$Z$1,0),0)-VLOOKUP(FI11,[1]Table2!$B$1:$Z$21,MATCH("xGD/90",[1]Table2!$B$1:$Z$1,0),0),"")</f>
        <v/>
      </c>
      <c r="FJ57" s="41" t="str">
        <f>IFERROR(VLOOKUP($B11,[1]Table2!$B$1:$Z$21,MATCH("xGD/90",[1]Table2!$B$1:$Z$1,0),0)-VLOOKUP(FJ11,[1]Table2!$B$1:$Z$21,MATCH("xGD/90",[1]Table2!$B$1:$Z$1,0),0),"")</f>
        <v/>
      </c>
      <c r="FK57" s="41" t="str">
        <f>IFERROR(VLOOKUP($B11,[1]Table2!$B$1:$Z$21,MATCH("xGD/90",[1]Table2!$B$1:$Z$1,0),0)-VLOOKUP(FK11,[1]Table2!$B$1:$Z$21,MATCH("xGD/90",[1]Table2!$B$1:$Z$1,0),0),"")</f>
        <v/>
      </c>
      <c r="FL57" s="41" t="str">
        <f>IFERROR(VLOOKUP($B11,[1]Table2!$B$1:$Z$21,MATCH("xGD/90",[1]Table2!$B$1:$Z$1,0),0)-VLOOKUP(FL11,[1]Table2!$B$1:$Z$21,MATCH("xGD/90",[1]Table2!$B$1:$Z$1,0),0),"")</f>
        <v/>
      </c>
      <c r="FM57" s="41">
        <f>IFERROR(VLOOKUP($B11,[1]Table2!$B$1:$Z$21,MATCH("xGD/90",[1]Table2!$B$1:$Z$1,0),0)-VLOOKUP(FM11,[1]Table2!$B$1:$Z$21,MATCH("xGD/90",[1]Table2!$B$1:$Z$1,0),0),"")</f>
        <v>-0.12</v>
      </c>
      <c r="FN57" s="41" t="str">
        <f>IFERROR(VLOOKUP($B11,[1]Table2!$B$1:$Z$21,MATCH("xGD/90",[1]Table2!$B$1:$Z$1,0),0)-VLOOKUP(FN11,[1]Table2!$B$1:$Z$21,MATCH("xGD/90",[1]Table2!$B$1:$Z$1,0),0),"")</f>
        <v/>
      </c>
      <c r="FO57" s="41" t="str">
        <f>IFERROR(VLOOKUP($B11,[1]Table2!$B$1:$Z$21,MATCH("xGD/90",[1]Table2!$B$1:$Z$1,0),0)-VLOOKUP(FO11,[1]Table2!$B$1:$Z$21,MATCH("xGD/90",[1]Table2!$B$1:$Z$1,0),0),"")</f>
        <v/>
      </c>
      <c r="FP57" s="41" t="str">
        <f>IFERROR(VLOOKUP($B11,[1]Table2!$B$1:$Z$21,MATCH("xGD/90",[1]Table2!$B$1:$Z$1,0),0)-VLOOKUP(FP11,[1]Table2!$B$1:$Z$21,MATCH("xGD/90",[1]Table2!$B$1:$Z$1,0),0),"")</f>
        <v/>
      </c>
      <c r="FQ57" s="41" t="str">
        <f>IFERROR(VLOOKUP($B11,[1]Table2!$B$1:$Z$21,MATCH("xGD/90",[1]Table2!$B$1:$Z$1,0),0)-VLOOKUP(FQ11,[1]Table2!$B$1:$Z$21,MATCH("xGD/90",[1]Table2!$B$1:$Z$1,0),0),"")</f>
        <v/>
      </c>
      <c r="FR57" s="41" t="str">
        <f>IFERROR(VLOOKUP($B11,[1]Table2!$B$1:$Z$21,MATCH("xGD/90",[1]Table2!$B$1:$Z$1,0),0)-VLOOKUP(FR11,[1]Table2!$B$1:$Z$21,MATCH("xGD/90",[1]Table2!$B$1:$Z$1,0),0),"")</f>
        <v/>
      </c>
      <c r="FS57" s="41" t="str">
        <f>IFERROR(VLOOKUP($B11,[1]Table2!$B$1:$Z$21,MATCH("xGD/90",[1]Table2!$B$1:$Z$1,0),0)-VLOOKUP(FS11,[1]Table2!$B$1:$Z$21,MATCH("xGD/90",[1]Table2!$B$1:$Z$1,0),0),"")</f>
        <v/>
      </c>
      <c r="FT57" s="41">
        <f>IFERROR(VLOOKUP($B11,[1]Table2!$B$1:$Z$21,MATCH("xGD/90",[1]Table2!$B$1:$Z$1,0),0)-VLOOKUP(FT11,[1]Table2!$B$1:$Z$21,MATCH("xGD/90",[1]Table2!$B$1:$Z$1,0),0),"")</f>
        <v>-0.66</v>
      </c>
      <c r="FU57" s="41" t="str">
        <f>IFERROR(VLOOKUP($B11,[1]Table2!$B$1:$Z$21,MATCH("xGD/90",[1]Table2!$B$1:$Z$1,0),0)-VLOOKUP(FU11,[1]Table2!$B$1:$Z$21,MATCH("xGD/90",[1]Table2!$B$1:$Z$1,0),0),"")</f>
        <v/>
      </c>
      <c r="FV57" s="41" t="str">
        <f>IFERROR(VLOOKUP($B11,[1]Table2!$B$1:$Z$21,MATCH("xGD/90",[1]Table2!$B$1:$Z$1,0),0)-VLOOKUP(FV11,[1]Table2!$B$1:$Z$21,MATCH("xGD/90",[1]Table2!$B$1:$Z$1,0),0),"")</f>
        <v/>
      </c>
      <c r="FW57" s="41" t="str">
        <f>IFERROR(VLOOKUP($B11,[1]Table2!$B$1:$Z$21,MATCH("xGD/90",[1]Table2!$B$1:$Z$1,0),0)-VLOOKUP(FW11,[1]Table2!$B$1:$Z$21,MATCH("xGD/90",[1]Table2!$B$1:$Z$1,0),0),"")</f>
        <v/>
      </c>
      <c r="FX57" s="41" t="str">
        <f>IFERROR(VLOOKUP($B11,[1]Table2!$B$1:$Z$21,MATCH("xGD/90",[1]Table2!$B$1:$Z$1,0),0)-VLOOKUP(FX11,[1]Table2!$B$1:$Z$21,MATCH("xGD/90",[1]Table2!$B$1:$Z$1,0),0),"")</f>
        <v/>
      </c>
      <c r="FY57" s="41" t="str">
        <f>IFERROR(VLOOKUP($B11,[1]Table2!$B$1:$Z$21,MATCH("xGD/90",[1]Table2!$B$1:$Z$1,0),0)-VLOOKUP(FY11,[1]Table2!$B$1:$Z$21,MATCH("xGD/90",[1]Table2!$B$1:$Z$1,0),0),"")</f>
        <v/>
      </c>
      <c r="FZ57" s="41" t="str">
        <f>IFERROR(VLOOKUP($B11,[1]Table2!$B$1:$Z$21,MATCH("xGD/90",[1]Table2!$B$1:$Z$1,0),0)-VLOOKUP(FZ11,[1]Table2!$B$1:$Z$21,MATCH("xGD/90",[1]Table2!$B$1:$Z$1,0),0),"")</f>
        <v/>
      </c>
      <c r="GA57" s="41" t="str">
        <f>IFERROR(VLOOKUP($B11,[1]Table2!$B$1:$Z$21,MATCH("xGD/90",[1]Table2!$B$1:$Z$1,0),0)-VLOOKUP(GA11,[1]Table2!$B$1:$Z$21,MATCH("xGD/90",[1]Table2!$B$1:$Z$1,0),0),"")</f>
        <v/>
      </c>
      <c r="GB57" s="41" t="str">
        <f>IFERROR(VLOOKUP($B11,[1]Table2!$B$1:$Z$21,MATCH("xGD/90",[1]Table2!$B$1:$Z$1,0),0)-VLOOKUP(GB11,[1]Table2!$B$1:$Z$21,MATCH("xGD/90",[1]Table2!$B$1:$Z$1,0),0),"")</f>
        <v/>
      </c>
      <c r="GC57" s="41" t="str">
        <f>IFERROR(VLOOKUP($B11,[1]Table2!$B$1:$Z$21,MATCH("xGD/90",[1]Table2!$B$1:$Z$1,0),0)-VLOOKUP(GC11,[1]Table2!$B$1:$Z$21,MATCH("xGD/90",[1]Table2!$B$1:$Z$1,0),0),"")</f>
        <v/>
      </c>
      <c r="GD57" s="41" t="str">
        <f>IFERROR(VLOOKUP($B11,[1]Table2!$B$1:$Z$21,MATCH("xGD/90",[1]Table2!$B$1:$Z$1,0),0)-VLOOKUP(GD11,[1]Table2!$B$1:$Z$21,MATCH("xGD/90",[1]Table2!$B$1:$Z$1,0),0),"")</f>
        <v/>
      </c>
      <c r="GE57" s="41" t="str">
        <f>IFERROR(VLOOKUP($B11,[1]Table2!$B$1:$Z$21,MATCH("xGD/90",[1]Table2!$B$1:$Z$1,0),0)-VLOOKUP(GE11,[1]Table2!$B$1:$Z$21,MATCH("xGD/90",[1]Table2!$B$1:$Z$1,0),0),"")</f>
        <v/>
      </c>
      <c r="GF57" s="41" t="str">
        <f>IFERROR(VLOOKUP($B11,[1]Table2!$B$1:$Z$21,MATCH("xGD/90",[1]Table2!$B$1:$Z$1,0),0)-VLOOKUP(GF11,[1]Table2!$B$1:$Z$21,MATCH("xGD/90",[1]Table2!$B$1:$Z$1,0),0),"")</f>
        <v/>
      </c>
      <c r="GG57" s="41" t="str">
        <f>IFERROR(VLOOKUP($B11,[1]Table2!$B$1:$Z$21,MATCH("xGD/90",[1]Table2!$B$1:$Z$1,0),0)-VLOOKUP(GG11,[1]Table2!$B$1:$Z$21,MATCH("xGD/90",[1]Table2!$B$1:$Z$1,0),0),"")</f>
        <v/>
      </c>
      <c r="GH57" s="41">
        <f>IFERROR(VLOOKUP($B11,[1]Table2!$B$1:$Z$21,MATCH("xGD/90",[1]Table2!$B$1:$Z$1,0),0)-VLOOKUP(GH11,[1]Table2!$B$1:$Z$21,MATCH("xGD/90",[1]Table2!$B$1:$Z$1,0),0),"")</f>
        <v>-1.53</v>
      </c>
      <c r="GI57" s="41" t="str">
        <f>IFERROR(VLOOKUP($B11,[1]Table2!$B$1:$Z$21,MATCH("xGD/90",[1]Table2!$B$1:$Z$1,0),0)-VLOOKUP(GI11,[1]Table2!$B$1:$Z$21,MATCH("xGD/90",[1]Table2!$B$1:$Z$1,0),0),"")</f>
        <v/>
      </c>
      <c r="GJ57" s="41" t="str">
        <f>IFERROR(VLOOKUP($B11,[1]Table2!$B$1:$Z$21,MATCH("xGD/90",[1]Table2!$B$1:$Z$1,0),0)-VLOOKUP(GJ11,[1]Table2!$B$1:$Z$21,MATCH("xGD/90",[1]Table2!$B$1:$Z$1,0),0),"")</f>
        <v/>
      </c>
      <c r="GK57" s="41" t="str">
        <f>IFERROR(VLOOKUP($B11,[1]Table2!$B$1:$Z$21,MATCH("xGD/90",[1]Table2!$B$1:$Z$1,0),0)-VLOOKUP(GK11,[1]Table2!$B$1:$Z$21,MATCH("xGD/90",[1]Table2!$B$1:$Z$1,0),0),"")</f>
        <v/>
      </c>
      <c r="GL57" s="41" t="str">
        <f>IFERROR(VLOOKUP($B11,[1]Table2!$B$1:$Z$21,MATCH("xGD/90",[1]Table2!$B$1:$Z$1,0),0)-VLOOKUP(GL11,[1]Table2!$B$1:$Z$21,MATCH("xGD/90",[1]Table2!$B$1:$Z$1,0),0),"")</f>
        <v/>
      </c>
      <c r="GM57" s="41" t="str">
        <f>IFERROR(VLOOKUP($B11,[1]Table2!$B$1:$Z$21,MATCH("xGD/90",[1]Table2!$B$1:$Z$1,0),0)-VLOOKUP(GM11,[1]Table2!$B$1:$Z$21,MATCH("xGD/90",[1]Table2!$B$1:$Z$1,0),0),"")</f>
        <v/>
      </c>
      <c r="GN57" s="41" t="str">
        <f>IFERROR(VLOOKUP($B11,[1]Table2!$B$1:$Z$21,MATCH("xGD/90",[1]Table2!$B$1:$Z$1,0),0)-VLOOKUP(GN11,[1]Table2!$B$1:$Z$21,MATCH("xGD/90",[1]Table2!$B$1:$Z$1,0),0),"")</f>
        <v/>
      </c>
      <c r="GO57" s="41" t="str">
        <f>IFERROR(VLOOKUP($B11,[1]Table2!$B$1:$Z$21,MATCH("xGD/90",[1]Table2!$B$1:$Z$1,0),0)-VLOOKUP(GO11,[1]Table2!$B$1:$Z$21,MATCH("xGD/90",[1]Table2!$B$1:$Z$1,0),0),"")</f>
        <v/>
      </c>
      <c r="GP57" s="41" t="str">
        <f>IFERROR(VLOOKUP($B11,[1]Table2!$B$1:$Z$21,MATCH("xGD/90",[1]Table2!$B$1:$Z$1,0),0)-VLOOKUP(GP11,[1]Table2!$B$1:$Z$21,MATCH("xGD/90",[1]Table2!$B$1:$Z$1,0),0),"")</f>
        <v/>
      </c>
      <c r="GQ57" s="41">
        <f>IFERROR(VLOOKUP($B11,[1]Table2!$B$1:$Z$21,MATCH("xGD/90",[1]Table2!$B$1:$Z$1,0),0)-VLOOKUP(GQ11,[1]Table2!$B$1:$Z$21,MATCH("xGD/90",[1]Table2!$B$1:$Z$1,0),0),"")</f>
        <v>-1.06</v>
      </c>
      <c r="GR57" s="41" t="str">
        <f>IFERROR(VLOOKUP($B11,[1]Table2!$B$1:$Z$21,MATCH("xGD/90",[1]Table2!$B$1:$Z$1,0),0)-VLOOKUP(GR11,[1]Table2!$B$1:$Z$21,MATCH("xGD/90",[1]Table2!$B$1:$Z$1,0),0),"")</f>
        <v/>
      </c>
      <c r="GS57" s="41" t="str">
        <f>IFERROR(VLOOKUP($B11,[1]Table2!$B$1:$Z$21,MATCH("xGD/90",[1]Table2!$B$1:$Z$1,0),0)-VLOOKUP(GS11,[1]Table2!$B$1:$Z$21,MATCH("xGD/90",[1]Table2!$B$1:$Z$1,0),0),"")</f>
        <v/>
      </c>
      <c r="GT57" s="41" t="str">
        <f>IFERROR(VLOOKUP($B11,[1]Table2!$B$1:$Z$21,MATCH("xGD/90",[1]Table2!$B$1:$Z$1,0),0)-VLOOKUP(GT11,[1]Table2!$B$1:$Z$21,MATCH("xGD/90",[1]Table2!$B$1:$Z$1,0),0),"")</f>
        <v/>
      </c>
      <c r="GU57" s="41" t="str">
        <f>IFERROR(VLOOKUP($B11,[1]Table2!$B$1:$Z$21,MATCH("xGD/90",[1]Table2!$B$1:$Z$1,0),0)-VLOOKUP(GU11,[1]Table2!$B$1:$Z$21,MATCH("xGD/90",[1]Table2!$B$1:$Z$1,0),0),"")</f>
        <v/>
      </c>
      <c r="GV57" s="41">
        <f>IFERROR(VLOOKUP($B11,[1]Table2!$B$1:$Z$21,MATCH("xGD/90",[1]Table2!$B$1:$Z$1,0),0)-VLOOKUP(GV11,[1]Table2!$B$1:$Z$21,MATCH("xGD/90",[1]Table2!$B$1:$Z$1,0),0),"")</f>
        <v>-0.16999999999999998</v>
      </c>
      <c r="GW57" s="41" t="str">
        <f>IFERROR(VLOOKUP($B11,[1]Table2!$B$1:$Z$21,MATCH("xGD/90",[1]Table2!$B$1:$Z$1,0),0)-VLOOKUP(GW11,[1]Table2!$B$1:$Z$21,MATCH("xGD/90",[1]Table2!$B$1:$Z$1,0),0),"")</f>
        <v/>
      </c>
      <c r="GX57" s="41" t="str">
        <f>IFERROR(VLOOKUP($B11,[1]Table2!$B$1:$Z$21,MATCH("xGD/90",[1]Table2!$B$1:$Z$1,0),0)-VLOOKUP(GX11,[1]Table2!$B$1:$Z$21,MATCH("xGD/90",[1]Table2!$B$1:$Z$1,0),0),"")</f>
        <v/>
      </c>
      <c r="GY57" s="41" t="str">
        <f>IFERROR(VLOOKUP($B11,[1]Table2!$B$1:$Z$21,MATCH("xGD/90",[1]Table2!$B$1:$Z$1,0),0)-VLOOKUP(GY11,[1]Table2!$B$1:$Z$21,MATCH("xGD/90",[1]Table2!$B$1:$Z$1,0),0),"")</f>
        <v/>
      </c>
      <c r="GZ57" s="41" t="str">
        <f>IFERROR(VLOOKUP($B11,[1]Table2!$B$1:$Z$21,MATCH("xGD/90",[1]Table2!$B$1:$Z$1,0),0)-VLOOKUP(GZ11,[1]Table2!$B$1:$Z$21,MATCH("xGD/90",[1]Table2!$B$1:$Z$1,0),0),"")</f>
        <v/>
      </c>
      <c r="HA57" s="41" t="str">
        <f>IFERROR(VLOOKUP($B11,[1]Table2!$B$1:$Z$21,MATCH("xGD/90",[1]Table2!$B$1:$Z$1,0),0)-VLOOKUP(HA11,[1]Table2!$B$1:$Z$21,MATCH("xGD/90",[1]Table2!$B$1:$Z$1,0),0),"")</f>
        <v/>
      </c>
      <c r="HB57" s="41" t="str">
        <f>IFERROR(VLOOKUP($B11,[1]Table2!$B$1:$Z$21,MATCH("xGD/90",[1]Table2!$B$1:$Z$1,0),0)-VLOOKUP(HB11,[1]Table2!$B$1:$Z$21,MATCH("xGD/90",[1]Table2!$B$1:$Z$1,0),0),"")</f>
        <v/>
      </c>
      <c r="HC57" s="41">
        <f>IFERROR(VLOOKUP($B11,[1]Table2!$B$1:$Z$21,MATCH("xGD/90",[1]Table2!$B$1:$Z$1,0),0)-VLOOKUP(HC11,[1]Table2!$B$1:$Z$21,MATCH("xGD/90",[1]Table2!$B$1:$Z$1,0),0),"")</f>
        <v>-0.44999999999999996</v>
      </c>
      <c r="HD57" s="41" t="str">
        <f>IFERROR(VLOOKUP($B11,[1]Table2!$B$1:$Z$21,MATCH("xGD/90",[1]Table2!$B$1:$Z$1,0),0)-VLOOKUP(HD11,[1]Table2!$B$1:$Z$21,MATCH("xGD/90",[1]Table2!$B$1:$Z$1,0),0),"")</f>
        <v/>
      </c>
      <c r="HE57" s="41" t="str">
        <f>IFERROR(VLOOKUP($B11,[1]Table2!$B$1:$Z$21,MATCH("xGD/90",[1]Table2!$B$1:$Z$1,0),0)-VLOOKUP(HE11,[1]Table2!$B$1:$Z$21,MATCH("xGD/90",[1]Table2!$B$1:$Z$1,0),0),"")</f>
        <v/>
      </c>
      <c r="HF57" s="41" t="str">
        <f>IFERROR(VLOOKUP($B11,[1]Table2!$B$1:$Z$21,MATCH("xGD/90",[1]Table2!$B$1:$Z$1,0),0)-VLOOKUP(HF11,[1]Table2!$B$1:$Z$21,MATCH("xGD/90",[1]Table2!$B$1:$Z$1,0),0),"")</f>
        <v/>
      </c>
      <c r="HG57" s="41">
        <f>IFERROR(VLOOKUP($B11,[1]Table2!$B$1:$Z$21,MATCH("xGD/90",[1]Table2!$B$1:$Z$1,0),0)-VLOOKUP(HG11,[1]Table2!$B$1:$Z$21,MATCH("xGD/90",[1]Table2!$B$1:$Z$1,0),0),"")</f>
        <v>-1.53</v>
      </c>
      <c r="HH57" s="41" t="str">
        <f>IFERROR(VLOOKUP($B11,[1]Table2!$B$1:$Z$21,MATCH("xGD/90",[1]Table2!$B$1:$Z$1,0),0)-VLOOKUP(HH11,[1]Table2!$B$1:$Z$21,MATCH("xGD/90",[1]Table2!$B$1:$Z$1,0),0),"")</f>
        <v/>
      </c>
      <c r="HI57" s="41" t="str">
        <f>IFERROR(VLOOKUP($B11,[1]Table2!$B$1:$Z$21,MATCH("xGD/90",[1]Table2!$B$1:$Z$1,0),0)-VLOOKUP(HI11,[1]Table2!$B$1:$Z$21,MATCH("xGD/90",[1]Table2!$B$1:$Z$1,0),0),"")</f>
        <v/>
      </c>
      <c r="HJ57" s="41" t="str">
        <f>IFERROR(VLOOKUP($B11,[1]Table2!$B$1:$Z$21,MATCH("xGD/90",[1]Table2!$B$1:$Z$1,0),0)-VLOOKUP(HJ11,[1]Table2!$B$1:$Z$21,MATCH("xGD/90",[1]Table2!$B$1:$Z$1,0),0),"")</f>
        <v/>
      </c>
      <c r="HK57" s="41">
        <f>IFERROR(VLOOKUP($B11,[1]Table2!$B$1:$Z$21,MATCH("xGD/90",[1]Table2!$B$1:$Z$1,0),0)-VLOOKUP(HK11,[1]Table2!$B$1:$Z$21,MATCH("xGD/90",[1]Table2!$B$1:$Z$1,0),0),"")</f>
        <v>7.0000000000000062E-2</v>
      </c>
      <c r="HL57" s="41" t="str">
        <f>IFERROR(VLOOKUP($B11,[1]Table2!$B$1:$Z$21,MATCH("xGD/90",[1]Table2!$B$1:$Z$1,0),0)-VLOOKUP(HL11,[1]Table2!$B$1:$Z$21,MATCH("xGD/90",[1]Table2!$B$1:$Z$1,0),0),"")</f>
        <v/>
      </c>
      <c r="HM57" s="41" t="str">
        <f>IFERROR(VLOOKUP($B11,[1]Table2!$B$1:$Z$21,MATCH("xGD/90",[1]Table2!$B$1:$Z$1,0),0)-VLOOKUP(HM11,[1]Table2!$B$1:$Z$21,MATCH("xGD/90",[1]Table2!$B$1:$Z$1,0),0),"")</f>
        <v/>
      </c>
      <c r="HN57" s="41" t="str">
        <f>IFERROR(VLOOKUP($B11,[1]Table2!$B$1:$Z$21,MATCH("xGD/90",[1]Table2!$B$1:$Z$1,0),0)-VLOOKUP(HN11,[1]Table2!$B$1:$Z$21,MATCH("xGD/90",[1]Table2!$B$1:$Z$1,0),0),"")</f>
        <v/>
      </c>
      <c r="HO57" s="41" t="str">
        <f>IFERROR(VLOOKUP($B11,[1]Table2!$B$1:$Z$21,MATCH("xGD/90",[1]Table2!$B$1:$Z$1,0),0)-VLOOKUP(HO11,[1]Table2!$B$1:$Z$21,MATCH("xGD/90",[1]Table2!$B$1:$Z$1,0),0),"")</f>
        <v/>
      </c>
      <c r="HP57" s="41" t="str">
        <f>IFERROR(VLOOKUP($B11,[1]Table2!$B$1:$Z$21,MATCH("xGD/90",[1]Table2!$B$1:$Z$1,0),0)-VLOOKUP(HP11,[1]Table2!$B$1:$Z$21,MATCH("xGD/90",[1]Table2!$B$1:$Z$1,0),0),"")</f>
        <v/>
      </c>
      <c r="HQ57" s="41">
        <f>IFERROR(VLOOKUP($B11,[1]Table2!$B$1:$Z$21,MATCH("xGD/90",[1]Table2!$B$1:$Z$1,0),0)-VLOOKUP(HQ11,[1]Table2!$B$1:$Z$21,MATCH("xGD/90",[1]Table2!$B$1:$Z$1,0),0),"")</f>
        <v>-0.79</v>
      </c>
      <c r="HR57" s="41" t="str">
        <f>IFERROR(VLOOKUP($B11,[1]Table2!$B$1:$Z$21,MATCH("xGD/90",[1]Table2!$B$1:$Z$1,0),0)-VLOOKUP(HR11,[1]Table2!$B$1:$Z$21,MATCH("xGD/90",[1]Table2!$B$1:$Z$1,0),0),"")</f>
        <v/>
      </c>
      <c r="HS57" s="41" t="str">
        <f>IFERROR(VLOOKUP($B11,[1]Table2!$B$1:$Z$21,MATCH("xGD/90",[1]Table2!$B$1:$Z$1,0),0)-VLOOKUP(HS11,[1]Table2!$B$1:$Z$21,MATCH("xGD/90",[1]Table2!$B$1:$Z$1,0),0),"")</f>
        <v/>
      </c>
      <c r="HT57" s="41" t="str">
        <f>IFERROR(VLOOKUP($B11,[1]Table2!$B$1:$Z$21,MATCH("xGD/90",[1]Table2!$B$1:$Z$1,0),0)-VLOOKUP(HT11,[1]Table2!$B$1:$Z$21,MATCH("xGD/90",[1]Table2!$B$1:$Z$1,0),0),"")</f>
        <v/>
      </c>
      <c r="HU57" s="41" t="str">
        <f>IFERROR(VLOOKUP($B11,[1]Table2!$B$1:$Z$21,MATCH("xGD/90",[1]Table2!$B$1:$Z$1,0),0)-VLOOKUP(HU11,[1]Table2!$B$1:$Z$21,MATCH("xGD/90",[1]Table2!$B$1:$Z$1,0),0),"")</f>
        <v/>
      </c>
      <c r="HV57" s="41" t="str">
        <f>IFERROR(VLOOKUP($B11,[1]Table2!$B$1:$Z$21,MATCH("xGD/90",[1]Table2!$B$1:$Z$1,0),0)-VLOOKUP(HV11,[1]Table2!$B$1:$Z$21,MATCH("xGD/90",[1]Table2!$B$1:$Z$1,0),0),"")</f>
        <v/>
      </c>
      <c r="HW57" s="41" t="str">
        <f>IFERROR(VLOOKUP($B11,[1]Table2!$B$1:$Z$21,MATCH("xGD/90",[1]Table2!$B$1:$Z$1,0),0)-VLOOKUP(HW11,[1]Table2!$B$1:$Z$21,MATCH("xGD/90",[1]Table2!$B$1:$Z$1,0),0),"")</f>
        <v/>
      </c>
      <c r="HX57" s="41">
        <f>IFERROR(VLOOKUP($B11,[1]Table2!$B$1:$Z$21,MATCH("xGD/90",[1]Table2!$B$1:$Z$1,0),0)-VLOOKUP(HX11,[1]Table2!$B$1:$Z$21,MATCH("xGD/90",[1]Table2!$B$1:$Z$1,0),0),"")</f>
        <v>-0.62</v>
      </c>
      <c r="HY57" s="41" t="str">
        <f>IFERROR(VLOOKUP($B11,[1]Table2!$B$1:$Z$21,MATCH("xGD/90",[1]Table2!$B$1:$Z$1,0),0)-VLOOKUP(HY11,[1]Table2!$B$1:$Z$21,MATCH("xGD/90",[1]Table2!$B$1:$Z$1,0),0),"")</f>
        <v/>
      </c>
      <c r="HZ57" s="41" t="str">
        <f>IFERROR(VLOOKUP($B11,[1]Table2!$B$1:$Z$21,MATCH("xGD/90",[1]Table2!$B$1:$Z$1,0),0)-VLOOKUP(HZ11,[1]Table2!$B$1:$Z$21,MATCH("xGD/90",[1]Table2!$B$1:$Z$1,0),0),"")</f>
        <v/>
      </c>
      <c r="IA57" s="41" t="str">
        <f>IFERROR(VLOOKUP($B11,[1]Table2!$B$1:$Z$21,MATCH("xGD/90",[1]Table2!$B$1:$Z$1,0),0)-VLOOKUP(IA11,[1]Table2!$B$1:$Z$21,MATCH("xGD/90",[1]Table2!$B$1:$Z$1,0),0),"")</f>
        <v/>
      </c>
      <c r="IB57" s="41" t="str">
        <f>IFERROR(VLOOKUP($B11,[1]Table2!$B$1:$Z$21,MATCH("xGD/90",[1]Table2!$B$1:$Z$1,0),0)-VLOOKUP(IB11,[1]Table2!$B$1:$Z$21,MATCH("xGD/90",[1]Table2!$B$1:$Z$1,0),0),"")</f>
        <v/>
      </c>
      <c r="IC57" s="41" t="str">
        <f>IFERROR(VLOOKUP($B11,[1]Table2!$B$1:$Z$21,MATCH("xGD/90",[1]Table2!$B$1:$Z$1,0),0)-VLOOKUP(IC11,[1]Table2!$B$1:$Z$21,MATCH("xGD/90",[1]Table2!$B$1:$Z$1,0),0),"")</f>
        <v/>
      </c>
      <c r="ID57" s="41" t="str">
        <f>IFERROR(VLOOKUP($B11,[1]Table2!$B$1:$Z$21,MATCH("xGD/90",[1]Table2!$B$1:$Z$1,0),0)-VLOOKUP(ID11,[1]Table2!$B$1:$Z$21,MATCH("xGD/90",[1]Table2!$B$1:$Z$1,0),0),"")</f>
        <v/>
      </c>
      <c r="IE57" s="41" t="str">
        <f>IFERROR(VLOOKUP($B11,[1]Table2!$B$1:$Z$21,MATCH("xGD/90",[1]Table2!$B$1:$Z$1,0),0)-VLOOKUP(IE11,[1]Table2!$B$1:$Z$21,MATCH("xGD/90",[1]Table2!$B$1:$Z$1,0),0),"")</f>
        <v/>
      </c>
      <c r="IF57" s="41" t="str">
        <f>IFERROR(VLOOKUP($B11,[1]Table2!$B$1:$Z$21,MATCH("xGD/90",[1]Table2!$B$1:$Z$1,0),0)-VLOOKUP(IF11,[1]Table2!$B$1:$Z$21,MATCH("xGD/90",[1]Table2!$B$1:$Z$1,0),0),"")</f>
        <v/>
      </c>
      <c r="IG57" s="41" t="str">
        <f>IFERROR(VLOOKUP($B11,[1]Table2!$B$1:$Z$21,MATCH("xGD/90",[1]Table2!$B$1:$Z$1,0),0)-VLOOKUP(IG11,[1]Table2!$B$1:$Z$21,MATCH("xGD/90",[1]Table2!$B$1:$Z$1,0),0),"")</f>
        <v/>
      </c>
      <c r="IH57" s="41" t="str">
        <f>IFERROR(VLOOKUP($B11,[1]Table2!$B$1:$Z$21,MATCH("xGD/90",[1]Table2!$B$1:$Z$1,0),0)-VLOOKUP(IH11,[1]Table2!$B$1:$Z$21,MATCH("xGD/90",[1]Table2!$B$1:$Z$1,0),0),"")</f>
        <v/>
      </c>
      <c r="II57" s="41" t="str">
        <f>IFERROR(VLOOKUP($B11,[1]Table2!$B$1:$Z$21,MATCH("xGD/90",[1]Table2!$B$1:$Z$1,0),0)-VLOOKUP(II11,[1]Table2!$B$1:$Z$21,MATCH("xGD/90",[1]Table2!$B$1:$Z$1,0),0),"")</f>
        <v/>
      </c>
      <c r="IJ57" s="41" t="str">
        <f>IFERROR(VLOOKUP($B11,[1]Table2!$B$1:$Z$21,MATCH("xGD/90",[1]Table2!$B$1:$Z$1,0),0)-VLOOKUP(IJ11,[1]Table2!$B$1:$Z$21,MATCH("xGD/90",[1]Table2!$B$1:$Z$1,0),0),"")</f>
        <v/>
      </c>
      <c r="IK57" s="41" t="str">
        <f>IFERROR(VLOOKUP($B11,[1]Table2!$B$1:$Z$21,MATCH("xGD/90",[1]Table2!$B$1:$Z$1,0),0)-VLOOKUP(IK11,[1]Table2!$B$1:$Z$21,MATCH("xGD/90",[1]Table2!$B$1:$Z$1,0),0),"")</f>
        <v/>
      </c>
      <c r="IL57" s="41" t="str">
        <f>IFERROR(VLOOKUP($B11,[1]Table2!$B$1:$Z$21,MATCH("xGD/90",[1]Table2!$B$1:$Z$1,0),0)-VLOOKUP(IL11,[1]Table2!$B$1:$Z$21,MATCH("xGD/90",[1]Table2!$B$1:$Z$1,0),0),"")</f>
        <v/>
      </c>
      <c r="IM57" s="41" t="str">
        <f>IFERROR(VLOOKUP($B11,[1]Table2!$B$1:$Z$21,MATCH("xGD/90",[1]Table2!$B$1:$Z$1,0),0)-VLOOKUP(IM11,[1]Table2!$B$1:$Z$21,MATCH("xGD/90",[1]Table2!$B$1:$Z$1,0),0),"")</f>
        <v/>
      </c>
      <c r="IN57" s="41">
        <f>IFERROR(VLOOKUP($B11,[1]Table2!$B$1:$Z$21,MATCH("xGD/90",[1]Table2!$B$1:$Z$1,0),0)-VLOOKUP(IN11,[1]Table2!$B$1:$Z$21,MATCH("xGD/90",[1]Table2!$B$1:$Z$1,0),0),"")</f>
        <v>-0.77</v>
      </c>
      <c r="IO57" s="41" t="str">
        <f>IFERROR(VLOOKUP($B11,[1]Table2!$B$1:$Z$21,MATCH("xGD/90",[1]Table2!$B$1:$Z$1,0),0)-VLOOKUP(IO11,[1]Table2!$B$1:$Z$21,MATCH("xGD/90",[1]Table2!$B$1:$Z$1,0),0),"")</f>
        <v/>
      </c>
      <c r="IP57" s="41" t="str">
        <f>IFERROR(VLOOKUP($B11,[1]Table2!$B$1:$Z$21,MATCH("xGD/90",[1]Table2!$B$1:$Z$1,0),0)-VLOOKUP(IP11,[1]Table2!$B$1:$Z$21,MATCH("xGD/90",[1]Table2!$B$1:$Z$1,0),0),"")</f>
        <v/>
      </c>
      <c r="IQ57" s="41" t="str">
        <f>IFERROR(VLOOKUP($B11,[1]Table2!$B$1:$Z$21,MATCH("xGD/90",[1]Table2!$B$1:$Z$1,0),0)-VLOOKUP(IQ11,[1]Table2!$B$1:$Z$21,MATCH("xGD/90",[1]Table2!$B$1:$Z$1,0),0),"")</f>
        <v/>
      </c>
      <c r="IR57" s="41" t="str">
        <f>IFERROR(VLOOKUP($B11,[1]Table2!$B$1:$Z$21,MATCH("xGD/90",[1]Table2!$B$1:$Z$1,0),0)-VLOOKUP(IR11,[1]Table2!$B$1:$Z$21,MATCH("xGD/90",[1]Table2!$B$1:$Z$1,0),0),"")</f>
        <v/>
      </c>
      <c r="IS57" s="41">
        <f>IFERROR(VLOOKUP($B11,[1]Table2!$B$1:$Z$21,MATCH("xGD/90",[1]Table2!$B$1:$Z$1,0),0)-VLOOKUP(IS11,[1]Table2!$B$1:$Z$21,MATCH("xGD/90",[1]Table2!$B$1:$Z$1,0),0),"")</f>
        <v>-0.96</v>
      </c>
      <c r="IT57" s="41" t="str">
        <f>IFERROR(VLOOKUP($B11,[1]Table2!$B$1:$Z$21,MATCH("xGD/90",[1]Table2!$B$1:$Z$1,0),0)-VLOOKUP(IT11,[1]Table2!$B$1:$Z$21,MATCH("xGD/90",[1]Table2!$B$1:$Z$1,0),0),"")</f>
        <v/>
      </c>
      <c r="IU57" s="41" t="str">
        <f>IFERROR(VLOOKUP($B11,[1]Table2!$B$1:$Z$21,MATCH("xGD/90",[1]Table2!$B$1:$Z$1,0),0)-VLOOKUP(IU11,[1]Table2!$B$1:$Z$21,MATCH("xGD/90",[1]Table2!$B$1:$Z$1,0),0),"")</f>
        <v/>
      </c>
      <c r="IV57" s="41" t="str">
        <f>IFERROR(VLOOKUP($B11,[1]Table2!$B$1:$Z$21,MATCH("xGD/90",[1]Table2!$B$1:$Z$1,0),0)-VLOOKUP(IV11,[1]Table2!$B$1:$Z$21,MATCH("xGD/90",[1]Table2!$B$1:$Z$1,0),0),"")</f>
        <v/>
      </c>
      <c r="IW57" s="41" t="str">
        <f>IFERROR(VLOOKUP($B11,[1]Table2!$B$1:$Z$21,MATCH("xGD/90",[1]Table2!$B$1:$Z$1,0),0)-VLOOKUP(IW11,[1]Table2!$B$1:$Z$21,MATCH("xGD/90",[1]Table2!$B$1:$Z$1,0),0),"")</f>
        <v/>
      </c>
      <c r="IX57" s="41" t="str">
        <f>IFERROR(VLOOKUP($B11,[1]Table2!$B$1:$Z$21,MATCH("xGD/90",[1]Table2!$B$1:$Z$1,0),0)-VLOOKUP(IX11,[1]Table2!$B$1:$Z$21,MATCH("xGD/90",[1]Table2!$B$1:$Z$1,0),0),"")</f>
        <v/>
      </c>
      <c r="IY57" s="41" t="str">
        <f>IFERROR(VLOOKUP($B11,[1]Table2!$B$1:$Z$21,MATCH("xGD/90",[1]Table2!$B$1:$Z$1,0),0)-VLOOKUP(IY11,[1]Table2!$B$1:$Z$21,MATCH("xGD/90",[1]Table2!$B$1:$Z$1,0),0),"")</f>
        <v/>
      </c>
      <c r="IZ57" s="41">
        <f>IFERROR(VLOOKUP($B11,[1]Table2!$B$1:$Z$21,MATCH("xGD/90",[1]Table2!$B$1:$Z$1,0),0)-VLOOKUP(IZ11,[1]Table2!$B$1:$Z$21,MATCH("xGD/90",[1]Table2!$B$1:$Z$1,0),0),"")</f>
        <v>-0.20999999999999996</v>
      </c>
      <c r="JA57" s="41" t="str">
        <f>IFERROR(VLOOKUP($B11,[1]Table2!$B$1:$Z$21,MATCH("xGD/90",[1]Table2!$B$1:$Z$1,0),0)-VLOOKUP(JA11,[1]Table2!$B$1:$Z$21,MATCH("xGD/90",[1]Table2!$B$1:$Z$1,0),0),"")</f>
        <v/>
      </c>
      <c r="JB57" s="41" t="str">
        <f>IFERROR(VLOOKUP($B11,[1]Table2!$B$1:$Z$21,MATCH("xGD/90",[1]Table2!$B$1:$Z$1,0),0)-VLOOKUP(JB11,[1]Table2!$B$1:$Z$21,MATCH("xGD/90",[1]Table2!$B$1:$Z$1,0),0),"")</f>
        <v/>
      </c>
      <c r="JC57" s="41" t="str">
        <f>IFERROR(VLOOKUP($B11,[1]Table2!$B$1:$Z$21,MATCH("xGD/90",[1]Table2!$B$1:$Z$1,0),0)-VLOOKUP(JC11,[1]Table2!$B$1:$Z$21,MATCH("xGD/90",[1]Table2!$B$1:$Z$1,0),0),"")</f>
        <v/>
      </c>
      <c r="JD57" s="41" t="str">
        <f>IFERROR(VLOOKUP($B11,[1]Table2!$B$1:$Z$21,MATCH("xGD/90",[1]Table2!$B$1:$Z$1,0),0)-VLOOKUP(JD11,[1]Table2!$B$1:$Z$21,MATCH("xGD/90",[1]Table2!$B$1:$Z$1,0),0),"")</f>
        <v/>
      </c>
      <c r="JE57" s="41" t="str">
        <f>IFERROR(VLOOKUP($B11,[1]Table2!$B$1:$Z$21,MATCH("xGD/90",[1]Table2!$B$1:$Z$1,0),0)-VLOOKUP(JE11,[1]Table2!$B$1:$Z$21,MATCH("xGD/90",[1]Table2!$B$1:$Z$1,0),0),"")</f>
        <v/>
      </c>
      <c r="JF57" s="41" t="str">
        <f>IFERROR(VLOOKUP($B11,[1]Table2!$B$1:$Z$21,MATCH("xGD/90",[1]Table2!$B$1:$Z$1,0),0)-VLOOKUP(JF11,[1]Table2!$B$1:$Z$21,MATCH("xGD/90",[1]Table2!$B$1:$Z$1,0),0),"")</f>
        <v/>
      </c>
      <c r="JG57" s="41">
        <f>IFERROR(VLOOKUP($B11,[1]Table2!$B$1:$Z$21,MATCH("xGD/90",[1]Table2!$B$1:$Z$1,0),0)-VLOOKUP(JG11,[1]Table2!$B$1:$Z$21,MATCH("xGD/90",[1]Table2!$B$1:$Z$1,0),0),"")</f>
        <v>-0.28999999999999998</v>
      </c>
      <c r="JH57" s="41" t="str">
        <f>IFERROR(VLOOKUP($B11,[1]Table2!$B$1:$Z$21,MATCH("xGD/90",[1]Table2!$B$1:$Z$1,0),0)-VLOOKUP(JH11,[1]Table2!$B$1:$Z$21,MATCH("xGD/90",[1]Table2!$B$1:$Z$1,0),0),"")</f>
        <v/>
      </c>
      <c r="JI57" s="41" t="str">
        <f>IFERROR(VLOOKUP($B11,[1]Table2!$B$1:$Z$21,MATCH("xGD/90",[1]Table2!$B$1:$Z$1,0),0)-VLOOKUP(JI11,[1]Table2!$B$1:$Z$21,MATCH("xGD/90",[1]Table2!$B$1:$Z$1,0),0),"")</f>
        <v/>
      </c>
      <c r="JJ57" s="41" t="str">
        <f>IFERROR(VLOOKUP($B11,[1]Table2!$B$1:$Z$21,MATCH("xGD/90",[1]Table2!$B$1:$Z$1,0),0)-VLOOKUP(JJ11,[1]Table2!$B$1:$Z$21,MATCH("xGD/90",[1]Table2!$B$1:$Z$1,0),0),"")</f>
        <v/>
      </c>
      <c r="JK57" s="41" t="str">
        <f>IFERROR(VLOOKUP($B11,[1]Table2!$B$1:$Z$21,MATCH("xGD/90",[1]Table2!$B$1:$Z$1,0),0)-VLOOKUP(JK11,[1]Table2!$B$1:$Z$21,MATCH("xGD/90",[1]Table2!$B$1:$Z$1,0),0),"")</f>
        <v/>
      </c>
      <c r="JL57" s="41">
        <f>IFERROR(VLOOKUP($B11,[1]Table2!$B$1:$Z$21,MATCH("xGD/90",[1]Table2!$B$1:$Z$1,0),0)-VLOOKUP(JL11,[1]Table2!$B$1:$Z$21,MATCH("xGD/90",[1]Table2!$B$1:$Z$1,0),0),"")</f>
        <v>-1.33</v>
      </c>
      <c r="JM57" s="41" t="str">
        <f>IFERROR(VLOOKUP($B11,[1]Table2!$B$1:$Z$21,MATCH("xGD/90",[1]Table2!$B$1:$Z$1,0),0)-VLOOKUP(JM11,[1]Table2!$B$1:$Z$21,MATCH("xGD/90",[1]Table2!$B$1:$Z$1,0),0),"")</f>
        <v/>
      </c>
      <c r="JN57" s="41" t="str">
        <f>IFERROR(VLOOKUP($B11,[1]Table2!$B$1:$Z$21,MATCH("xGD/90",[1]Table2!$B$1:$Z$1,0),0)-VLOOKUP(JN11,[1]Table2!$B$1:$Z$21,MATCH("xGD/90",[1]Table2!$B$1:$Z$1,0),0),"")</f>
        <v/>
      </c>
      <c r="JO57" s="41" t="str">
        <f>IFERROR(VLOOKUP($B11,[1]Table2!$B$1:$Z$21,MATCH("xGD/90",[1]Table2!$B$1:$Z$1,0),0)-VLOOKUP(JO11,[1]Table2!$B$1:$Z$21,MATCH("xGD/90",[1]Table2!$B$1:$Z$1,0),0),"")</f>
        <v/>
      </c>
      <c r="JP57" s="41">
        <f>IFERROR(VLOOKUP($B11,[1]Table2!$B$1:$Z$21,MATCH("xGD/90",[1]Table2!$B$1:$Z$1,0),0)-VLOOKUP(JP11,[1]Table2!$B$1:$Z$21,MATCH("xGD/90",[1]Table2!$B$1:$Z$1,0),0),"")</f>
        <v>-0.26</v>
      </c>
      <c r="JQ57" s="41" t="str">
        <f>IFERROR(VLOOKUP($B11,[1]Table2!$B$1:$Z$21,MATCH("xGD/90",[1]Table2!$B$1:$Z$1,0),0)-VLOOKUP(JQ11,[1]Table2!$B$1:$Z$21,MATCH("xGD/90",[1]Table2!$B$1:$Z$1,0),0),"")</f>
        <v/>
      </c>
      <c r="JR57" s="41" t="str">
        <f>IFERROR(VLOOKUP($B11,[1]Table2!$B$1:$Z$21,MATCH("xGD/90",[1]Table2!$B$1:$Z$1,0),0)-VLOOKUP(JR11,[1]Table2!$B$1:$Z$21,MATCH("xGD/90",[1]Table2!$B$1:$Z$1,0),0),"")</f>
        <v/>
      </c>
      <c r="JS57" s="41" t="str">
        <f>IFERROR(VLOOKUP($B11,[1]Table2!$B$1:$Z$21,MATCH("xGD/90",[1]Table2!$B$1:$Z$1,0),0)-VLOOKUP(JS11,[1]Table2!$B$1:$Z$21,MATCH("xGD/90",[1]Table2!$B$1:$Z$1,0),0),"")</f>
        <v/>
      </c>
      <c r="JT57" s="41" t="str">
        <f>IFERROR(VLOOKUP($B11,[1]Table2!$B$1:$Z$21,MATCH("xGD/90",[1]Table2!$B$1:$Z$1,0),0)-VLOOKUP(JT11,[1]Table2!$B$1:$Z$21,MATCH("xGD/90",[1]Table2!$B$1:$Z$1,0),0),"")</f>
        <v/>
      </c>
      <c r="JU57" s="41" t="str">
        <f>IFERROR(VLOOKUP($B11,[1]Table2!$B$1:$Z$21,MATCH("xGD/90",[1]Table2!$B$1:$Z$1,0),0)-VLOOKUP(JU11,[1]Table2!$B$1:$Z$21,MATCH("xGD/90",[1]Table2!$B$1:$Z$1,0),0),"")</f>
        <v/>
      </c>
      <c r="JV57" s="41" t="str">
        <f>IFERROR(VLOOKUP($B11,[1]Table2!$B$1:$Z$21,MATCH("xGD/90",[1]Table2!$B$1:$Z$1,0),0)-VLOOKUP(JV11,[1]Table2!$B$1:$Z$21,MATCH("xGD/90",[1]Table2!$B$1:$Z$1,0),0),"")</f>
        <v/>
      </c>
      <c r="JW57" s="41">
        <f>IFERROR(VLOOKUP($B11,[1]Table2!$B$1:$Z$21,MATCH("xGD/90",[1]Table2!$B$1:$Z$1,0),0)-VLOOKUP(JW11,[1]Table2!$B$1:$Z$21,MATCH("xGD/90",[1]Table2!$B$1:$Z$1,0),0),"")</f>
        <v>-1.31</v>
      </c>
      <c r="JX57" s="41" t="str">
        <f>IFERROR(VLOOKUP($B11,[1]Table2!$B$1:$Z$21,MATCH("xGD/90",[1]Table2!$B$1:$Z$1,0),0)-VLOOKUP(JX11,[1]Table2!$B$1:$Z$21,MATCH("xGD/90",[1]Table2!$B$1:$Z$1,0),0),"")</f>
        <v/>
      </c>
      <c r="JY57" s="41" t="str">
        <f>IFERROR(VLOOKUP($B11,[1]Table2!$B$1:$Z$21,MATCH("xGD/90",[1]Table2!$B$1:$Z$1,0),0)-VLOOKUP(JY11,[1]Table2!$B$1:$Z$21,MATCH("xGD/90",[1]Table2!$B$1:$Z$1,0),0),"")</f>
        <v/>
      </c>
      <c r="JZ57" s="41" t="str">
        <f>IFERROR(VLOOKUP($B11,[1]Table2!$B$1:$Z$21,MATCH("xGD/90",[1]Table2!$B$1:$Z$1,0),0)-VLOOKUP(JZ11,[1]Table2!$B$1:$Z$21,MATCH("xGD/90",[1]Table2!$B$1:$Z$1,0),0),"")</f>
        <v/>
      </c>
      <c r="KA57" s="41" t="str">
        <f>IFERROR(VLOOKUP($B11,[1]Table2!$B$1:$Z$21,MATCH("xGD/90",[1]Table2!$B$1:$Z$1,0),0)-VLOOKUP(KA11,[1]Table2!$B$1:$Z$21,MATCH("xGD/90",[1]Table2!$B$1:$Z$1,0),0),"")</f>
        <v/>
      </c>
      <c r="KB57" s="41" t="str">
        <f>IFERROR(VLOOKUP($B11,[1]Table2!$B$1:$Z$21,MATCH("xGD/90",[1]Table2!$B$1:$Z$1,0),0)-VLOOKUP(KB11,[1]Table2!$B$1:$Z$21,MATCH("xGD/90",[1]Table2!$B$1:$Z$1,0),0),"")</f>
        <v/>
      </c>
      <c r="KC57" s="41">
        <f>IFERROR(VLOOKUP($B11,[1]Table2!$B$1:$Z$21,MATCH("xGD/90",[1]Table2!$B$1:$Z$1,0),0)-VLOOKUP(KC11,[1]Table2!$B$1:$Z$21,MATCH("xGD/90",[1]Table2!$B$1:$Z$1,0),0),"")</f>
        <v>-1.9100000000000001</v>
      </c>
      <c r="KD57" s="41" t="str">
        <f>IFERROR(VLOOKUP($B11,[1]Table2!$B$1:$Z$21,MATCH("xGD/90",[1]Table2!$B$1:$Z$1,0),0)-VLOOKUP(KD11,[1]Table2!$B$1:$Z$21,MATCH("xGD/90",[1]Table2!$B$1:$Z$1,0),0),"")</f>
        <v/>
      </c>
      <c r="KE57" s="41" t="str">
        <f>IFERROR(VLOOKUP($B11,[1]Table2!$B$1:$Z$21,MATCH("xGD/90",[1]Table2!$B$1:$Z$1,0),0)-VLOOKUP(KE11,[1]Table2!$B$1:$Z$21,MATCH("xGD/90",[1]Table2!$B$1:$Z$1,0),0),"")</f>
        <v/>
      </c>
      <c r="KF57" s="41" t="str">
        <f>IFERROR(VLOOKUP($B11,[1]Table2!$B$1:$Z$21,MATCH("xGD/90",[1]Table2!$B$1:$Z$1,0),0)-VLOOKUP(KF11,[1]Table2!$B$1:$Z$21,MATCH("xGD/90",[1]Table2!$B$1:$Z$1,0),0),"")</f>
        <v/>
      </c>
      <c r="KG57" s="41" t="str">
        <f>IFERROR(VLOOKUP($B11,[1]Table2!$B$1:$Z$21,MATCH("xGD/90",[1]Table2!$B$1:$Z$1,0),0)-VLOOKUP(KG11,[1]Table2!$B$1:$Z$21,MATCH("xGD/90",[1]Table2!$B$1:$Z$1,0),0),"")</f>
        <v/>
      </c>
      <c r="KH57" s="41" t="str">
        <f>IFERROR(VLOOKUP($B11,[1]Table2!$B$1:$Z$21,MATCH("xGD/90",[1]Table2!$B$1:$Z$1,0),0)-VLOOKUP(KH11,[1]Table2!$B$1:$Z$21,MATCH("xGD/90",[1]Table2!$B$1:$Z$1,0),0),"")</f>
        <v/>
      </c>
      <c r="KI57" s="41">
        <f>IFERROR(VLOOKUP($B11,[1]Table2!$B$1:$Z$21,MATCH("xGD/90",[1]Table2!$B$1:$Z$1,0),0)-VLOOKUP(KI11,[1]Table2!$B$1:$Z$21,MATCH("xGD/90",[1]Table2!$B$1:$Z$1,0),0),"")</f>
        <v>-0.14999999999999997</v>
      </c>
      <c r="KJ57" s="41" t="str">
        <f>IFERROR(VLOOKUP($B11,[1]Table2!$B$1:$Z$21,MATCH("xGD/90",[1]Table2!$B$1:$Z$1,0),0)-VLOOKUP(KJ11,[1]Table2!$B$1:$Z$21,MATCH("xGD/90",[1]Table2!$B$1:$Z$1,0),0),"")</f>
        <v/>
      </c>
      <c r="KK57" s="41" t="str">
        <f>IFERROR(VLOOKUP($B11,[1]Table2!$B$1:$Z$21,MATCH("xGD/90",[1]Table2!$B$1:$Z$1,0),0)-VLOOKUP(KK11,[1]Table2!$B$1:$Z$21,MATCH("xGD/90",[1]Table2!$B$1:$Z$1,0),0),"")</f>
        <v/>
      </c>
      <c r="KL57" s="41" t="str">
        <f>IFERROR(VLOOKUP($B11,[1]Table2!$B$1:$Z$21,MATCH("xGD/90",[1]Table2!$B$1:$Z$1,0),0)-VLOOKUP(KL11,[1]Table2!$B$1:$Z$21,MATCH("xGD/90",[1]Table2!$B$1:$Z$1,0),0),"")</f>
        <v/>
      </c>
      <c r="KM57" s="41" t="str">
        <f>IFERROR(VLOOKUP($B11,[1]Table2!$B$1:$Z$21,MATCH("xGD/90",[1]Table2!$B$1:$Z$1,0),0)-VLOOKUP(KM11,[1]Table2!$B$1:$Z$21,MATCH("xGD/90",[1]Table2!$B$1:$Z$1,0),0),"")</f>
        <v/>
      </c>
      <c r="KN57" s="41" t="str">
        <f>IFERROR(VLOOKUP($B11,[1]Table2!$B$1:$Z$21,MATCH("xGD/90",[1]Table2!$B$1:$Z$1,0),0)-VLOOKUP(KN11,[1]Table2!$B$1:$Z$21,MATCH("xGD/90",[1]Table2!$B$1:$Z$1,0),0),"")</f>
        <v/>
      </c>
      <c r="KO57" s="41" t="str">
        <f>IFERROR(VLOOKUP($B11,[1]Table2!$B$1:$Z$21,MATCH("xGD/90",[1]Table2!$B$1:$Z$1,0),0)-VLOOKUP(KO11,[1]Table2!$B$1:$Z$21,MATCH("xGD/90",[1]Table2!$B$1:$Z$1,0),0),"")</f>
        <v/>
      </c>
      <c r="KP57" s="41" t="str">
        <f>IFERROR(VLOOKUP($B11,[1]Table2!$B$1:$Z$21,MATCH("xGD/90",[1]Table2!$B$1:$Z$1,0),0)-VLOOKUP(KP11,[1]Table2!$B$1:$Z$21,MATCH("xGD/90",[1]Table2!$B$1:$Z$1,0),0),"")</f>
        <v/>
      </c>
      <c r="KQ57" s="41">
        <f>IFERROR(VLOOKUP($B11,[1]Table2!$B$1:$Z$21,MATCH("xGD/90",[1]Table2!$B$1:$Z$1,0),0)-VLOOKUP(KQ11,[1]Table2!$B$1:$Z$21,MATCH("xGD/90",[1]Table2!$B$1:$Z$1,0),0),"")</f>
        <v>0.14000000000000001</v>
      </c>
      <c r="KR57" s="41" t="str">
        <f>IFERROR(VLOOKUP($B11,[1]Table2!$B$1:$Z$21,MATCH("xGD/90",[1]Table2!$B$1:$Z$1,0),0)-VLOOKUP(KR11,[1]Table2!$B$1:$Z$21,MATCH("xGD/90",[1]Table2!$B$1:$Z$1,0),0),"")</f>
        <v/>
      </c>
      <c r="KS57" s="41" t="str">
        <f>IFERROR(VLOOKUP($B11,[1]Table2!$B$1:$Z$21,MATCH("xGD/90",[1]Table2!$B$1:$Z$1,0),0)-VLOOKUP(KS11,[1]Table2!$B$1:$Z$21,MATCH("xGD/90",[1]Table2!$B$1:$Z$1,0),0),"")</f>
        <v/>
      </c>
      <c r="KT57" s="41" t="str">
        <f>IFERROR(VLOOKUP($B11,[1]Table2!$B$1:$Z$21,MATCH("xGD/90",[1]Table2!$B$1:$Z$1,0),0)-VLOOKUP(KT11,[1]Table2!$B$1:$Z$21,MATCH("xGD/90",[1]Table2!$B$1:$Z$1,0),0),"")</f>
        <v/>
      </c>
      <c r="KU57" s="41" t="str">
        <f>IFERROR(VLOOKUP($B11,[1]Table2!$B$1:$Z$21,MATCH("xGD/90",[1]Table2!$B$1:$Z$1,0),0)-VLOOKUP(KU11,[1]Table2!$B$1:$Z$21,MATCH("xGD/90",[1]Table2!$B$1:$Z$1,0),0),"")</f>
        <v/>
      </c>
      <c r="KV57" s="41" t="str">
        <f>IFERROR(VLOOKUP($B11,[1]Table2!$B$1:$Z$21,MATCH("xGD/90",[1]Table2!$B$1:$Z$1,0),0)-VLOOKUP(KV11,[1]Table2!$B$1:$Z$21,MATCH("xGD/90",[1]Table2!$B$1:$Z$1,0),0),"")</f>
        <v/>
      </c>
      <c r="KW57" s="41" t="str">
        <f>IFERROR(VLOOKUP($B11,[1]Table2!$B$1:$Z$21,MATCH("xGD/90",[1]Table2!$B$1:$Z$1,0),0)-VLOOKUP(KW11,[1]Table2!$B$1:$Z$21,MATCH("xGD/90",[1]Table2!$B$1:$Z$1,0),0),"")</f>
        <v/>
      </c>
      <c r="KX57" s="41" t="str">
        <f>IFERROR(VLOOKUP($B11,[1]Table2!$B$1:$Z$21,MATCH("xGD/90",[1]Table2!$B$1:$Z$1,0),0)-VLOOKUP(KX11,[1]Table2!$B$1:$Z$21,MATCH("xGD/90",[1]Table2!$B$1:$Z$1,0),0),"")</f>
        <v/>
      </c>
      <c r="KY57" s="41" t="str">
        <f>IFERROR(VLOOKUP($B11,[1]Table2!$B$1:$Z$21,MATCH("xGD/90",[1]Table2!$B$1:$Z$1,0),0)-VLOOKUP(KY11,[1]Table2!$B$1:$Z$21,MATCH("xGD/90",[1]Table2!$B$1:$Z$1,0),0),"")</f>
        <v/>
      </c>
      <c r="KZ57" s="41" t="str">
        <f>IFERROR(VLOOKUP($B11,[1]Table2!$B$1:$Z$21,MATCH("xGD/90",[1]Table2!$B$1:$Z$1,0),0)-VLOOKUP(KZ11,[1]Table2!$B$1:$Z$21,MATCH("xGD/90",[1]Table2!$B$1:$Z$1,0),0),"")</f>
        <v/>
      </c>
      <c r="LA57" s="41" t="str">
        <f>IFERROR(VLOOKUP($B11,[1]Table2!$B$1:$Z$21,MATCH("xGD/90",[1]Table2!$B$1:$Z$1,0),0)-VLOOKUP(LA11,[1]Table2!$B$1:$Z$21,MATCH("xGD/90",[1]Table2!$B$1:$Z$1,0),0),"")</f>
        <v/>
      </c>
      <c r="LB57" s="41" t="str">
        <f>IFERROR(VLOOKUP($B11,[1]Table2!$B$1:$Z$21,MATCH("xGD/90",[1]Table2!$B$1:$Z$1,0),0)-VLOOKUP(LB11,[1]Table2!$B$1:$Z$21,MATCH("xGD/90",[1]Table2!$B$1:$Z$1,0),0),"")</f>
        <v/>
      </c>
      <c r="LC57" s="41" t="str">
        <f>IFERROR(VLOOKUP($B11,[1]Table2!$B$1:$Z$21,MATCH("xGD/90",[1]Table2!$B$1:$Z$1,0),0)-VLOOKUP(LC11,[1]Table2!$B$1:$Z$21,MATCH("xGD/90",[1]Table2!$B$1:$Z$1,0),0),"")</f>
        <v/>
      </c>
      <c r="LD57" s="41" t="str">
        <f>IFERROR(VLOOKUP($B11,[1]Table2!$B$1:$Z$21,MATCH("xGD/90",[1]Table2!$B$1:$Z$1,0),0)-VLOOKUP(LD11,[1]Table2!$B$1:$Z$21,MATCH("xGD/90",[1]Table2!$B$1:$Z$1,0),0),"")</f>
        <v/>
      </c>
      <c r="LE57" s="41" t="str">
        <f>IFERROR(VLOOKUP($B11,[1]Table2!$B$1:$Z$21,MATCH("xGD/90",[1]Table2!$B$1:$Z$1,0),0)-VLOOKUP(LE11,[1]Table2!$B$1:$Z$21,MATCH("xGD/90",[1]Table2!$B$1:$Z$1,0),0),"")</f>
        <v/>
      </c>
      <c r="LF57" s="41" t="str">
        <f>IFERROR(VLOOKUP($B11,[1]Table2!$B$1:$Z$21,MATCH("xGD/90",[1]Table2!$B$1:$Z$1,0),0)-VLOOKUP(LF11,[1]Table2!$B$1:$Z$21,MATCH("xGD/90",[1]Table2!$B$1:$Z$1,0),0),"")</f>
        <v/>
      </c>
      <c r="LG57" s="41" t="str">
        <f>IFERROR(VLOOKUP($B11,[1]Table2!$B$1:$Z$21,MATCH("xGD/90",[1]Table2!$B$1:$Z$1,0),0)-VLOOKUP(LG11,[1]Table2!$B$1:$Z$21,MATCH("xGD/90",[1]Table2!$B$1:$Z$1,0),0),"")</f>
        <v/>
      </c>
      <c r="LH57" s="41" t="str">
        <f>IFERROR(VLOOKUP($B11,[1]Table2!$B$1:$Z$21,MATCH("xGD/90",[1]Table2!$B$1:$Z$1,0),0)-VLOOKUP(LH11,[1]Table2!$B$1:$Z$21,MATCH("xGD/90",[1]Table2!$B$1:$Z$1,0),0),"")</f>
        <v/>
      </c>
      <c r="LI57" s="41" t="str">
        <f>IFERROR(VLOOKUP($B11,[1]Table2!$B$1:$Z$21,MATCH("xGD/90",[1]Table2!$B$1:$Z$1,0),0)-VLOOKUP(LI11,[1]Table2!$B$1:$Z$21,MATCH("xGD/90",[1]Table2!$B$1:$Z$1,0),0),"")</f>
        <v/>
      </c>
      <c r="LJ57" s="41" t="str">
        <f>IFERROR(VLOOKUP($B11,[1]Table2!$B$1:$Z$21,MATCH("xGD/90",[1]Table2!$B$1:$Z$1,0),0)-VLOOKUP(LJ11,[1]Table2!$B$1:$Z$21,MATCH("xGD/90",[1]Table2!$B$1:$Z$1,0),0),"")</f>
        <v/>
      </c>
      <c r="LK57" s="41" t="str">
        <f>IFERROR(VLOOKUP($B11,[1]Table2!$B$1:$Z$21,MATCH("xGD/90",[1]Table2!$B$1:$Z$1,0),0)-VLOOKUP(LK11,[1]Table2!$B$1:$Z$21,MATCH("xGD/90",[1]Table2!$B$1:$Z$1,0),0),"")</f>
        <v/>
      </c>
      <c r="LL57" s="41" t="str">
        <f>IFERROR(VLOOKUP($B11,[1]Table2!$B$1:$Z$21,MATCH("xGD/90",[1]Table2!$B$1:$Z$1,0),0)-VLOOKUP(LL11,[1]Table2!$B$1:$Z$21,MATCH("xGD/90",[1]Table2!$B$1:$Z$1,0),0),"")</f>
        <v/>
      </c>
      <c r="LM57" s="41" t="str">
        <f>IFERROR(VLOOKUP($B11,[1]Table2!$B$1:$Z$21,MATCH("xGD/90",[1]Table2!$B$1:$Z$1,0),0)-VLOOKUP(LM11,[1]Table2!$B$1:$Z$21,MATCH("xGD/90",[1]Table2!$B$1:$Z$1,0),0),"")</f>
        <v/>
      </c>
      <c r="LN57" s="41" t="str">
        <f>IFERROR(VLOOKUP($B11,[1]Table2!$B$1:$Z$21,MATCH("xGD/90",[1]Table2!$B$1:$Z$1,0),0)-VLOOKUP(LN11,[1]Table2!$B$1:$Z$21,MATCH("xGD/90",[1]Table2!$B$1:$Z$1,0),0),"")</f>
        <v/>
      </c>
      <c r="LO57" s="41" t="str">
        <f>IFERROR(VLOOKUP($B11,[1]Table2!$B$1:$Z$21,MATCH("xGD/90",[1]Table2!$B$1:$Z$1,0),0)-VLOOKUP(LO11,[1]Table2!$B$1:$Z$21,MATCH("xGD/90",[1]Table2!$B$1:$Z$1,0),0),"")</f>
        <v/>
      </c>
      <c r="LP57" s="41" t="str">
        <f>IFERROR(VLOOKUP($B11,[1]Table2!$B$1:$Z$21,MATCH("xGD/90",[1]Table2!$B$1:$Z$1,0),0)-VLOOKUP(LP11,[1]Table2!$B$1:$Z$21,MATCH("xGD/90",[1]Table2!$B$1:$Z$1,0),0),"")</f>
        <v/>
      </c>
      <c r="LQ57" s="41" t="str">
        <f>IFERROR(VLOOKUP($B11,[1]Table2!$B$1:$Z$21,MATCH("xGD/90",[1]Table2!$B$1:$Z$1,0),0)-VLOOKUP(LQ11,[1]Table2!$B$1:$Z$21,MATCH("xGD/90",[1]Table2!$B$1:$Z$1,0),0),"")</f>
        <v/>
      </c>
      <c r="LR57" s="41" t="str">
        <f>IFERROR(VLOOKUP($B11,[1]Table2!$B$1:$Z$21,MATCH("xGD/90",[1]Table2!$B$1:$Z$1,0),0)-VLOOKUP(LR11,[1]Table2!$B$1:$Z$21,MATCH("xGD/90",[1]Table2!$B$1:$Z$1,0),0),"")</f>
        <v/>
      </c>
      <c r="LS57" s="41" t="str">
        <f>IFERROR(VLOOKUP($B11,[1]Table2!$B$1:$Z$21,MATCH("xGD/90",[1]Table2!$B$1:$Z$1,0),0)-VLOOKUP(LS11,[1]Table2!$B$1:$Z$21,MATCH("xGD/90",[1]Table2!$B$1:$Z$1,0),0),"")</f>
        <v/>
      </c>
      <c r="LT57" s="41" t="str">
        <f>IFERROR(VLOOKUP($B11,[1]Table2!$B$1:$Z$21,MATCH("xGD/90",[1]Table2!$B$1:$Z$1,0),0)-VLOOKUP(LT11,[1]Table2!$B$1:$Z$21,MATCH("xGD/90",[1]Table2!$B$1:$Z$1,0),0),"")</f>
        <v/>
      </c>
      <c r="LU57" s="41" t="str">
        <f>IFERROR(VLOOKUP($B11,[1]Table2!$B$1:$Z$21,MATCH("xGD/90",[1]Table2!$B$1:$Z$1,0),0)-VLOOKUP(LU11,[1]Table2!$B$1:$Z$21,MATCH("xGD/90",[1]Table2!$B$1:$Z$1,0),0),"")</f>
        <v/>
      </c>
      <c r="LV57" s="41" t="str">
        <f>IFERROR(VLOOKUP($B11,[1]Table2!$B$1:$Z$21,MATCH("xGD/90",[1]Table2!$B$1:$Z$1,0),0)-VLOOKUP(LV11,[1]Table2!$B$1:$Z$21,MATCH("xGD/90",[1]Table2!$B$1:$Z$1,0),0),"")</f>
        <v/>
      </c>
      <c r="LW57" s="41" t="str">
        <f>IFERROR(VLOOKUP($B11,[1]Table2!$B$1:$Z$21,MATCH("xGD/90",[1]Table2!$B$1:$Z$1,0),0)-VLOOKUP(LW11,[1]Table2!$B$1:$Z$21,MATCH("xGD/90",[1]Table2!$B$1:$Z$1,0),0),"")</f>
        <v/>
      </c>
      <c r="LX57" s="41" t="str">
        <f>IFERROR(VLOOKUP($B11,[1]Table2!$B$1:$Z$21,MATCH("xGD/90",[1]Table2!$B$1:$Z$1,0),0)-VLOOKUP(LX11,[1]Table2!$B$1:$Z$21,MATCH("xGD/90",[1]Table2!$B$1:$Z$1,0),0),"")</f>
        <v/>
      </c>
      <c r="LY57" s="41" t="str">
        <f>IFERROR(VLOOKUP($B11,[1]Table2!$B$1:$Z$21,MATCH("xGD/90",[1]Table2!$B$1:$Z$1,0),0)-VLOOKUP(LY11,[1]Table2!$B$1:$Z$21,MATCH("xGD/90",[1]Table2!$B$1:$Z$1,0),0),"")</f>
        <v/>
      </c>
      <c r="LZ57" s="41" t="str">
        <f>IFERROR(VLOOKUP($B11,[1]Table2!$B$1:$Z$21,MATCH("xGD/90",[1]Table2!$B$1:$Z$1,0),0)-VLOOKUP(LZ11,[1]Table2!$B$1:$Z$21,MATCH("xGD/90",[1]Table2!$B$1:$Z$1,0),0),"")</f>
        <v/>
      </c>
      <c r="MA57" s="41" t="str">
        <f>IFERROR(VLOOKUP($B11,[1]Table2!$B$1:$Z$21,MATCH("xGD/90",[1]Table2!$B$1:$Z$1,0),0)-VLOOKUP(MA11,[1]Table2!$B$1:$Z$21,MATCH("xGD/90",[1]Table2!$B$1:$Z$1,0),0),"")</f>
        <v/>
      </c>
      <c r="MB57" s="41" t="str">
        <f>IFERROR(VLOOKUP($B11,[1]Table2!$B$1:$Z$21,MATCH("xGD/90",[1]Table2!$B$1:$Z$1,0),0)-VLOOKUP(MB11,[1]Table2!$B$1:$Z$21,MATCH("xGD/90",[1]Table2!$B$1:$Z$1,0),0),"")</f>
        <v/>
      </c>
      <c r="MC57" s="41" t="str">
        <f>IFERROR(VLOOKUP($B11,[1]Table2!$B$1:$Z$21,MATCH("xGD/90",[1]Table2!$B$1:$Z$1,0),0)-VLOOKUP(MC11,[1]Table2!$B$1:$Z$21,MATCH("xGD/90",[1]Table2!$B$1:$Z$1,0),0),"")</f>
        <v/>
      </c>
      <c r="MD57" s="41" t="str">
        <f>IFERROR(VLOOKUP($B11,[1]Table2!$B$1:$Z$21,MATCH("xGD/90",[1]Table2!$B$1:$Z$1,0),0)-VLOOKUP(MD11,[1]Table2!$B$1:$Z$21,MATCH("xGD/90",[1]Table2!$B$1:$Z$1,0),0),"")</f>
        <v/>
      </c>
      <c r="ME57" s="41" t="str">
        <f>IFERROR(VLOOKUP($B11,[1]Table2!$B$1:$Z$21,MATCH("xGD/90",[1]Table2!$B$1:$Z$1,0),0)-VLOOKUP(ME11,[1]Table2!$B$1:$Z$21,MATCH("xGD/90",[1]Table2!$B$1:$Z$1,0),0),"")</f>
        <v/>
      </c>
      <c r="MF57" s="41" t="str">
        <f>IFERROR(VLOOKUP($B11,[1]Table2!$B$1:$Z$21,MATCH("xGD/90",[1]Table2!$B$1:$Z$1,0),0)-VLOOKUP(MF11,[1]Table2!$B$1:$Z$21,MATCH("xGD/90",[1]Table2!$B$1:$Z$1,0),0),"")</f>
        <v/>
      </c>
      <c r="MG57" s="41" t="str">
        <f>IFERROR(VLOOKUP($B11,[1]Table2!$B$1:$Z$21,MATCH("xGD/90",[1]Table2!$B$1:$Z$1,0),0)-VLOOKUP(MG11,[1]Table2!$B$1:$Z$21,MATCH("xGD/90",[1]Table2!$B$1:$Z$1,0),0),"")</f>
        <v/>
      </c>
      <c r="MH57" s="41" t="str">
        <f>IFERROR(VLOOKUP($B11,[1]Table2!$B$1:$Z$21,MATCH("xGD/90",[1]Table2!$B$1:$Z$1,0),0)-VLOOKUP(MH11,[1]Table2!$B$1:$Z$21,MATCH("xGD/90",[1]Table2!$B$1:$Z$1,0),0),"")</f>
        <v/>
      </c>
      <c r="MI57" s="41" t="str">
        <f>IFERROR(VLOOKUP($B11,[1]Table2!$B$1:$Z$21,MATCH("xGD/90",[1]Table2!$B$1:$Z$1,0),0)-VLOOKUP(MI11,[1]Table2!$B$1:$Z$21,MATCH("xGD/90",[1]Table2!$B$1:$Z$1,0),0),"")</f>
        <v/>
      </c>
      <c r="MJ57" s="41" t="str">
        <f>IFERROR(VLOOKUP($B11,[1]Table2!$B$1:$Z$21,MATCH("xGD/90",[1]Table2!$B$1:$Z$1,0),0)-VLOOKUP(MJ11,[1]Table2!$B$1:$Z$21,MATCH("xGD/90",[1]Table2!$B$1:$Z$1,0),0),"")</f>
        <v/>
      </c>
      <c r="MK57" s="41" t="str">
        <f>IFERROR(VLOOKUP($B11,[1]Table2!$B$1:$Z$21,MATCH("xGD/90",[1]Table2!$B$1:$Z$1,0),0)-VLOOKUP(MK11,[1]Table2!$B$1:$Z$21,MATCH("xGD/90",[1]Table2!$B$1:$Z$1,0),0),"")</f>
        <v/>
      </c>
      <c r="ML57" s="41" t="str">
        <f>IFERROR(VLOOKUP($B11,[1]Table2!$B$1:$Z$21,MATCH("xGD/90",[1]Table2!$B$1:$Z$1,0),0)-VLOOKUP(ML11,[1]Table2!$B$1:$Z$21,MATCH("xGD/90",[1]Table2!$B$1:$Z$1,0),0),"")</f>
        <v/>
      </c>
      <c r="MM57" s="41" t="str">
        <f>IFERROR(VLOOKUP($B11,[1]Table2!$B$1:$Z$21,MATCH("xGD/90",[1]Table2!$B$1:$Z$1,0),0)-VLOOKUP(MM11,[1]Table2!$B$1:$Z$21,MATCH("xGD/90",[1]Table2!$B$1:$Z$1,0),0),"")</f>
        <v/>
      </c>
      <c r="MN57" s="41" t="str">
        <f>IFERROR(VLOOKUP($B11,[1]Table2!$B$1:$Z$21,MATCH("xGD/90",[1]Table2!$B$1:$Z$1,0),0)-VLOOKUP(MN11,[1]Table2!$B$1:$Z$21,MATCH("xGD/90",[1]Table2!$B$1:$Z$1,0),0),"")</f>
        <v/>
      </c>
      <c r="MO57" s="41" t="str">
        <f>IFERROR(VLOOKUP($B11,[1]Table2!$B$1:$Z$21,MATCH("xGD/90",[1]Table2!$B$1:$Z$1,0),0)-VLOOKUP(MO11,[1]Table2!$B$1:$Z$21,MATCH("xGD/90",[1]Table2!$B$1:$Z$1,0),0),"")</f>
        <v/>
      </c>
      <c r="MP57" s="41" t="str">
        <f>IFERROR(VLOOKUP($B11,[1]Table2!$B$1:$Z$21,MATCH("xGD/90",[1]Table2!$B$1:$Z$1,0),0)-VLOOKUP(MP11,[1]Table2!$B$1:$Z$21,MATCH("xGD/90",[1]Table2!$B$1:$Z$1,0),0),"")</f>
        <v/>
      </c>
      <c r="MQ57" s="41" t="str">
        <f>IFERROR(VLOOKUP($B11,[1]Table2!$B$1:$Z$21,MATCH("xGD/90",[1]Table2!$B$1:$Z$1,0),0)-VLOOKUP(MQ11,[1]Table2!$B$1:$Z$21,MATCH("xGD/90",[1]Table2!$B$1:$Z$1,0),0),"")</f>
        <v/>
      </c>
      <c r="MR57" s="41" t="str">
        <f>IFERROR(VLOOKUP($B11,[1]Table2!$B$1:$Z$21,MATCH("xGD/90",[1]Table2!$B$1:$Z$1,0),0)-VLOOKUP(MR11,[1]Table2!$B$1:$Z$21,MATCH("xGD/90",[1]Table2!$B$1:$Z$1,0),0),"")</f>
        <v/>
      </c>
      <c r="MS57" s="41" t="str">
        <f>IFERROR(VLOOKUP($B11,[1]Table2!$B$1:$Z$21,MATCH("xGD/90",[1]Table2!$B$1:$Z$1,0),0)-VLOOKUP(MS11,[1]Table2!$B$1:$Z$21,MATCH("xGD/90",[1]Table2!$B$1:$Z$1,0),0),"")</f>
        <v/>
      </c>
      <c r="MT57" s="41" t="str">
        <f>IFERROR(VLOOKUP($B11,[1]Table2!$B$1:$Z$21,MATCH("xGD/90",[1]Table2!$B$1:$Z$1,0),0)-VLOOKUP(MT11,[1]Table2!$B$1:$Z$21,MATCH("xGD/90",[1]Table2!$B$1:$Z$1,0),0),"")</f>
        <v/>
      </c>
      <c r="MU57" s="41" t="str">
        <f>IFERROR(VLOOKUP($B11,[1]Table2!$B$1:$Z$21,MATCH("xGD/90",[1]Table2!$B$1:$Z$1,0),0)-VLOOKUP(MU11,[1]Table2!$B$1:$Z$21,MATCH("xGD/90",[1]Table2!$B$1:$Z$1,0),0),"")</f>
        <v/>
      </c>
      <c r="MV57" s="41" t="str">
        <f>IFERROR(VLOOKUP($B11,[1]Table2!$B$1:$Z$21,MATCH("xGD/90",[1]Table2!$B$1:$Z$1,0),0)-VLOOKUP(MV11,[1]Table2!$B$1:$Z$21,MATCH("xGD/90",[1]Table2!$B$1:$Z$1,0),0),"")</f>
        <v/>
      </c>
      <c r="MW57" s="41" t="str">
        <f>IFERROR(VLOOKUP($B11,[1]Table2!$B$1:$Z$21,MATCH("xGD/90",[1]Table2!$B$1:$Z$1,0),0)-VLOOKUP(MW11,[1]Table2!$B$1:$Z$21,MATCH("xGD/90",[1]Table2!$B$1:$Z$1,0),0),"")</f>
        <v/>
      </c>
      <c r="MX57" s="41" t="str">
        <f>IFERROR(VLOOKUP($B11,[1]Table2!$B$1:$Z$21,MATCH("xGD/90",[1]Table2!$B$1:$Z$1,0),0)-VLOOKUP(MX11,[1]Table2!$B$1:$Z$21,MATCH("xGD/90",[1]Table2!$B$1:$Z$1,0),0),"")</f>
        <v/>
      </c>
      <c r="MY57" s="41" t="str">
        <f>IFERROR(VLOOKUP($B11,[1]Table2!$B$1:$Z$21,MATCH("xGD/90",[1]Table2!$B$1:$Z$1,0),0)-VLOOKUP(MY11,[1]Table2!$B$1:$Z$21,MATCH("xGD/90",[1]Table2!$B$1:$Z$1,0),0),"")</f>
        <v/>
      </c>
      <c r="MZ57" s="41" t="str">
        <f>IFERROR(VLOOKUP($B11,[1]Table2!$B$1:$Z$21,MATCH("xGD/90",[1]Table2!$B$1:$Z$1,0),0)-VLOOKUP(MZ11,[1]Table2!$B$1:$Z$21,MATCH("xGD/90",[1]Table2!$B$1:$Z$1,0),0),"")</f>
        <v/>
      </c>
      <c r="NA57" s="41" t="str">
        <f>IFERROR(VLOOKUP($B11,[1]Table2!$B$1:$Z$21,MATCH("xGD/90",[1]Table2!$B$1:$Z$1,0),0)-VLOOKUP(NA11,[1]Table2!$B$1:$Z$21,MATCH("xGD/90",[1]Table2!$B$1:$Z$1,0),0),"")</f>
        <v/>
      </c>
      <c r="NB57" s="41" t="str">
        <f>IFERROR(VLOOKUP($B11,[1]Table2!$B$1:$Z$21,MATCH("xGD/90",[1]Table2!$B$1:$Z$1,0),0)-VLOOKUP(NB11,[1]Table2!$B$1:$Z$21,MATCH("xGD/90",[1]Table2!$B$1:$Z$1,0),0),"")</f>
        <v/>
      </c>
      <c r="NC57" s="41" t="str">
        <f>IFERROR(VLOOKUP($B11,[1]Table2!$B$1:$Z$21,MATCH("xGD/90",[1]Table2!$B$1:$Z$1,0),0)-VLOOKUP(NC11,[1]Table2!$B$1:$Z$21,MATCH("xGD/90",[1]Table2!$B$1:$Z$1,0),0),"")</f>
        <v/>
      </c>
      <c r="NE57" s="40">
        <f t="shared" si="1"/>
        <v>-0.61</v>
      </c>
      <c r="NF57" s="41" t="str">
        <f>IFERROR(VLOOKUP($B11,[1]Table2!$B$1:$Z$21,MATCH("xGD/90",[1]Table2!$B$1:$Z$1,0),0)-VLOOKUP(NF11,[1]Table2!$B$1:$Z$21,MATCH("xGD/90",[1]Table2!$B$1:$Z$1,0),0),"")</f>
        <v/>
      </c>
      <c r="NG57" s="41" t="str">
        <f>IFERROR(VLOOKUP($B11,[1]Table2!$B$1:$Z$21,MATCH("xGD/90",[1]Table2!$B$1:$Z$1,0),0)-VLOOKUP(NG11,[1]Table2!$B$1:$Z$21,MATCH("xGD/90",[1]Table2!$B$1:$Z$1,0),0),"")</f>
        <v/>
      </c>
      <c r="NH57" s="41" t="str">
        <f>IFERROR(VLOOKUP($B11,[1]Table2!$B$1:$Z$21,MATCH("xGD/90",[1]Table2!$B$1:$Z$1,0),0)-VLOOKUP(NH11,[1]Table2!$B$1:$Z$21,MATCH("xGD/90",[1]Table2!$B$1:$Z$1,0),0),"")</f>
        <v/>
      </c>
      <c r="NI57" s="41">
        <f>IFERROR(VLOOKUP($B11,[1]Table2!$B$1:$Z$21,MATCH("xGD/90",[1]Table2!$B$1:$Z$1,0),0)-VLOOKUP(NI11,[1]Table2!$B$1:$Z$21,MATCH("xGD/90",[1]Table2!$B$1:$Z$1,0),0),"")</f>
        <v>-0.62</v>
      </c>
      <c r="NJ57" s="41">
        <f>IFERROR(VLOOKUP($B11,[1]Table2!$B$1:$Z$21,MATCH("xGD/90",[1]Table2!$B$1:$Z$1,0),0)-VLOOKUP(NJ11,[1]Table2!$B$1:$Z$21,MATCH("xGD/90",[1]Table2!$B$1:$Z$1,0),0),"")</f>
        <v>-0.28999999999999998</v>
      </c>
    </row>
    <row r="58" spans="1:374" s="42" customFormat="1" ht="15.75" thickBot="1" x14ac:dyDescent="0.3">
      <c r="A58" s="39" t="s">
        <v>40</v>
      </c>
      <c r="B58" s="40">
        <f>VLOOKUP(A58,[1]Table!$B$1:$O$21,MATCH("xGD/90",[1]Table!$B$1:$O$1,0),0)</f>
        <v>-0.4</v>
      </c>
      <c r="C58" s="41" t="str">
        <f>IFERROR(VLOOKUP($B12,[1]Table2!$B$1:$Z$21,MATCH("xGD/90",[1]Table2!$B$1:$Z$1,0),0)-VLOOKUP(C12,[1]Table2!$B$1:$Z$21,MATCH("xGD/90",[1]Table2!$B$1:$Z$1,0),0),"")</f>
        <v/>
      </c>
      <c r="D58" s="41" t="str">
        <f>IFERROR(VLOOKUP($B12,[1]Table2!$B$1:$Z$21,MATCH("xGD/90",[1]Table2!$B$1:$Z$1,0),0)-VLOOKUP(D12,[1]Table2!$B$1:$Z$21,MATCH("xGD/90",[1]Table2!$B$1:$Z$1,0),0),"")</f>
        <v/>
      </c>
      <c r="E58" s="41" t="str">
        <f>IFERROR(VLOOKUP($B12,[1]Table2!$B$1:$Z$21,MATCH("xGD/90",[1]Table2!$B$1:$Z$1,0),0)-VLOOKUP(E12,[1]Table2!$B$1:$Z$21,MATCH("xGD/90",[1]Table2!$B$1:$Z$1,0),0),"")</f>
        <v/>
      </c>
      <c r="F58" s="41" t="str">
        <f>IFERROR(VLOOKUP($B12,[1]Table2!$B$1:$Z$21,MATCH("xGD/90",[1]Table2!$B$1:$Z$1,0),0)-VLOOKUP(F12,[1]Table2!$B$1:$Z$21,MATCH("xGD/90",[1]Table2!$B$1:$Z$1,0),0),"")</f>
        <v/>
      </c>
      <c r="G58" s="41" t="str">
        <f>IFERROR(VLOOKUP($B12,[1]Table2!$B$1:$Z$21,MATCH("xGD/90",[1]Table2!$B$1:$Z$1,0),0)-VLOOKUP(G12,[1]Table2!$B$1:$Z$21,MATCH("xGD/90",[1]Table2!$B$1:$Z$1,0),0),"")</f>
        <v/>
      </c>
      <c r="H58" s="41">
        <f>IFERROR(VLOOKUP($B12,[1]Table2!$B$1:$Z$21,MATCH("xGD/90",[1]Table2!$B$1:$Z$1,0),0)-VLOOKUP(H12,[1]Table2!$B$1:$Z$21,MATCH("xGD/90",[1]Table2!$B$1:$Z$1,0),0),"")</f>
        <v>-0.85000000000000009</v>
      </c>
      <c r="I58" s="41" t="str">
        <f>IFERROR(VLOOKUP($B12,[1]Table2!$B$1:$Z$21,MATCH("xGD/90",[1]Table2!$B$1:$Z$1,0),0)-VLOOKUP(I12,[1]Table2!$B$1:$Z$21,MATCH("xGD/90",[1]Table2!$B$1:$Z$1,0),0),"")</f>
        <v/>
      </c>
      <c r="J58" s="41" t="str">
        <f>IFERROR(VLOOKUP($B12,[1]Table2!$B$1:$Z$21,MATCH("xGD/90",[1]Table2!$B$1:$Z$1,0),0)-VLOOKUP(J12,[1]Table2!$B$1:$Z$21,MATCH("xGD/90",[1]Table2!$B$1:$Z$1,0),0),"")</f>
        <v/>
      </c>
      <c r="K58" s="41" t="str">
        <f>IFERROR(VLOOKUP($B12,[1]Table2!$B$1:$Z$21,MATCH("xGD/90",[1]Table2!$B$1:$Z$1,0),0)-VLOOKUP(K12,[1]Table2!$B$1:$Z$21,MATCH("xGD/90",[1]Table2!$B$1:$Z$1,0),0),"")</f>
        <v/>
      </c>
      <c r="L58" s="41" t="str">
        <f>IFERROR(VLOOKUP($B12,[1]Table2!$B$1:$Z$21,MATCH("xGD/90",[1]Table2!$B$1:$Z$1,0),0)-VLOOKUP(L12,[1]Table2!$B$1:$Z$21,MATCH("xGD/90",[1]Table2!$B$1:$Z$1,0),0),"")</f>
        <v/>
      </c>
      <c r="M58" s="41" t="str">
        <f>IFERROR(VLOOKUP($B12,[1]Table2!$B$1:$Z$21,MATCH("xGD/90",[1]Table2!$B$1:$Z$1,0),0)-VLOOKUP(M12,[1]Table2!$B$1:$Z$21,MATCH("xGD/90",[1]Table2!$B$1:$Z$1,0),0),"")</f>
        <v/>
      </c>
      <c r="N58" s="41" t="str">
        <f>IFERROR(VLOOKUP($B12,[1]Table2!$B$1:$Z$21,MATCH("xGD/90",[1]Table2!$B$1:$Z$1,0),0)-VLOOKUP(N12,[1]Table2!$B$1:$Z$21,MATCH("xGD/90",[1]Table2!$B$1:$Z$1,0),0),"")</f>
        <v/>
      </c>
      <c r="O58" s="41">
        <f>IFERROR(VLOOKUP($B12,[1]Table2!$B$1:$Z$21,MATCH("xGD/90",[1]Table2!$B$1:$Z$1,0),0)-VLOOKUP(O12,[1]Table2!$B$1:$Z$21,MATCH("xGD/90",[1]Table2!$B$1:$Z$1,0),0),"")</f>
        <v>0.06</v>
      </c>
      <c r="P58" s="41" t="str">
        <f>IFERROR(VLOOKUP($B12,[1]Table2!$B$1:$Z$21,MATCH("xGD/90",[1]Table2!$B$1:$Z$1,0),0)-VLOOKUP(P12,[1]Table2!$B$1:$Z$21,MATCH("xGD/90",[1]Table2!$B$1:$Z$1,0),0),"")</f>
        <v/>
      </c>
      <c r="Q58" s="41" t="str">
        <f>IFERROR(VLOOKUP($B12,[1]Table2!$B$1:$Z$21,MATCH("xGD/90",[1]Table2!$B$1:$Z$1,0),0)-VLOOKUP(Q12,[1]Table2!$B$1:$Z$21,MATCH("xGD/90",[1]Table2!$B$1:$Z$1,0),0),"")</f>
        <v/>
      </c>
      <c r="R58" s="41" t="str">
        <f>IFERROR(VLOOKUP($B12,[1]Table2!$B$1:$Z$21,MATCH("xGD/90",[1]Table2!$B$1:$Z$1,0),0)-VLOOKUP(R12,[1]Table2!$B$1:$Z$21,MATCH("xGD/90",[1]Table2!$B$1:$Z$1,0),0),"")</f>
        <v/>
      </c>
      <c r="S58" s="41" t="str">
        <f>IFERROR(VLOOKUP($B12,[1]Table2!$B$1:$Z$21,MATCH("xGD/90",[1]Table2!$B$1:$Z$1,0),0)-VLOOKUP(S12,[1]Table2!$B$1:$Z$21,MATCH("xGD/90",[1]Table2!$B$1:$Z$1,0),0),"")</f>
        <v/>
      </c>
      <c r="T58" s="41" t="str">
        <f>IFERROR(VLOOKUP($B12,[1]Table2!$B$1:$Z$21,MATCH("xGD/90",[1]Table2!$B$1:$Z$1,0),0)-VLOOKUP(T12,[1]Table2!$B$1:$Z$21,MATCH("xGD/90",[1]Table2!$B$1:$Z$1,0),0),"")</f>
        <v/>
      </c>
      <c r="U58" s="41" t="str">
        <f>IFERROR(VLOOKUP($B12,[1]Table2!$B$1:$Z$21,MATCH("xGD/90",[1]Table2!$B$1:$Z$1,0),0)-VLOOKUP(U12,[1]Table2!$B$1:$Z$21,MATCH("xGD/90",[1]Table2!$B$1:$Z$1,0),0),"")</f>
        <v/>
      </c>
      <c r="V58" s="41">
        <f>IFERROR(VLOOKUP($B12,[1]Table2!$B$1:$Z$21,MATCH("xGD/90",[1]Table2!$B$1:$Z$1,0),0)-VLOOKUP(V12,[1]Table2!$B$1:$Z$21,MATCH("xGD/90",[1]Table2!$B$1:$Z$1,0),0),"")</f>
        <v>-0.58000000000000007</v>
      </c>
      <c r="W58" s="41" t="str">
        <f>IFERROR(VLOOKUP($B12,[1]Table2!$B$1:$Z$21,MATCH("xGD/90",[1]Table2!$B$1:$Z$1,0),0)-VLOOKUP(W12,[1]Table2!$B$1:$Z$21,MATCH("xGD/90",[1]Table2!$B$1:$Z$1,0),0),"")</f>
        <v/>
      </c>
      <c r="X58" s="41" t="str">
        <f>IFERROR(VLOOKUP($B12,[1]Table2!$B$1:$Z$21,MATCH("xGD/90",[1]Table2!$B$1:$Z$1,0),0)-VLOOKUP(X12,[1]Table2!$B$1:$Z$21,MATCH("xGD/90",[1]Table2!$B$1:$Z$1,0),0),"")</f>
        <v/>
      </c>
      <c r="Y58" s="41" t="str">
        <f>IFERROR(VLOOKUP($B12,[1]Table2!$B$1:$Z$21,MATCH("xGD/90",[1]Table2!$B$1:$Z$1,0),0)-VLOOKUP(Y12,[1]Table2!$B$1:$Z$21,MATCH("xGD/90",[1]Table2!$B$1:$Z$1,0),0),"")</f>
        <v/>
      </c>
      <c r="Z58" s="41" t="str">
        <f>IFERROR(VLOOKUP($B12,[1]Table2!$B$1:$Z$21,MATCH("xGD/90",[1]Table2!$B$1:$Z$1,0),0)-VLOOKUP(Z12,[1]Table2!$B$1:$Z$21,MATCH("xGD/90",[1]Table2!$B$1:$Z$1,0),0),"")</f>
        <v/>
      </c>
      <c r="AA58" s="41" t="str">
        <f>IFERROR(VLOOKUP($B12,[1]Table2!$B$1:$Z$21,MATCH("xGD/90",[1]Table2!$B$1:$Z$1,0),0)-VLOOKUP(AA12,[1]Table2!$B$1:$Z$21,MATCH("xGD/90",[1]Table2!$B$1:$Z$1,0),0),"")</f>
        <v/>
      </c>
      <c r="AB58" s="41" t="str">
        <f>IFERROR(VLOOKUP($B12,[1]Table2!$B$1:$Z$21,MATCH("xGD/90",[1]Table2!$B$1:$Z$1,0),0)-VLOOKUP(AB12,[1]Table2!$B$1:$Z$21,MATCH("xGD/90",[1]Table2!$B$1:$Z$1,0),0),"")</f>
        <v/>
      </c>
      <c r="AC58" s="41">
        <f>IFERROR(VLOOKUP($B12,[1]Table2!$B$1:$Z$21,MATCH("xGD/90",[1]Table2!$B$1:$Z$1,0),0)-VLOOKUP(AC12,[1]Table2!$B$1:$Z$21,MATCH("xGD/90",[1]Table2!$B$1:$Z$1,0),0),"")</f>
        <v>-1.32</v>
      </c>
      <c r="AD58" s="41" t="str">
        <f>IFERROR(VLOOKUP($B12,[1]Table2!$B$1:$Z$21,MATCH("xGD/90",[1]Table2!$B$1:$Z$1,0),0)-VLOOKUP(AD12,[1]Table2!$B$1:$Z$21,MATCH("xGD/90",[1]Table2!$B$1:$Z$1,0),0),"")</f>
        <v/>
      </c>
      <c r="AE58" s="41" t="str">
        <f>IFERROR(VLOOKUP($B12,[1]Table2!$B$1:$Z$21,MATCH("xGD/90",[1]Table2!$B$1:$Z$1,0),0)-VLOOKUP(AE12,[1]Table2!$B$1:$Z$21,MATCH("xGD/90",[1]Table2!$B$1:$Z$1,0),0),"")</f>
        <v/>
      </c>
      <c r="AF58" s="41">
        <f>IFERROR(VLOOKUP($B12,[1]Table2!$B$1:$Z$21,MATCH("xGD/90",[1]Table2!$B$1:$Z$1,0),0)-VLOOKUP(AF12,[1]Table2!$B$1:$Z$21,MATCH("xGD/90",[1]Table2!$B$1:$Z$1,0),0),"")</f>
        <v>-1.1000000000000001</v>
      </c>
      <c r="AG58" s="41" t="str">
        <f>IFERROR(VLOOKUP($B12,[1]Table2!$B$1:$Z$21,MATCH("xGD/90",[1]Table2!$B$1:$Z$1,0),0)-VLOOKUP(AG12,[1]Table2!$B$1:$Z$21,MATCH("xGD/90",[1]Table2!$B$1:$Z$1,0),0),"")</f>
        <v/>
      </c>
      <c r="AH58" s="41" t="str">
        <f>IFERROR(VLOOKUP($B12,[1]Table2!$B$1:$Z$21,MATCH("xGD/90",[1]Table2!$B$1:$Z$1,0),0)-VLOOKUP(AH12,[1]Table2!$B$1:$Z$21,MATCH("xGD/90",[1]Table2!$B$1:$Z$1,0),0),"")</f>
        <v/>
      </c>
      <c r="AI58" s="41" t="str">
        <f>IFERROR(VLOOKUP($B12,[1]Table2!$B$1:$Z$21,MATCH("xGD/90",[1]Table2!$B$1:$Z$1,0),0)-VLOOKUP(AI12,[1]Table2!$B$1:$Z$21,MATCH("xGD/90",[1]Table2!$B$1:$Z$1,0),0),"")</f>
        <v/>
      </c>
      <c r="AJ58" s="41">
        <f>IFERROR(VLOOKUP($B12,[1]Table2!$B$1:$Z$21,MATCH("xGD/90",[1]Table2!$B$1:$Z$1,0),0)-VLOOKUP(AJ12,[1]Table2!$B$1:$Z$21,MATCH("xGD/90",[1]Table2!$B$1:$Z$1,0),0),"")</f>
        <v>-0.56000000000000005</v>
      </c>
      <c r="AK58" s="41" t="str">
        <f>IFERROR(VLOOKUP($B12,[1]Table2!$B$1:$Z$21,MATCH("xGD/90",[1]Table2!$B$1:$Z$1,0),0)-VLOOKUP(AK12,[1]Table2!$B$1:$Z$21,MATCH("xGD/90",[1]Table2!$B$1:$Z$1,0),0),"")</f>
        <v/>
      </c>
      <c r="AL58" s="41" t="str">
        <f>IFERROR(VLOOKUP($B12,[1]Table2!$B$1:$Z$21,MATCH("xGD/90",[1]Table2!$B$1:$Z$1,0),0)-VLOOKUP(AL12,[1]Table2!$B$1:$Z$21,MATCH("xGD/90",[1]Table2!$B$1:$Z$1,0),0),"")</f>
        <v/>
      </c>
      <c r="AM58" s="41" t="str">
        <f>IFERROR(VLOOKUP($B12,[1]Table2!$B$1:$Z$21,MATCH("xGD/90",[1]Table2!$B$1:$Z$1,0),0)-VLOOKUP(AM12,[1]Table2!$B$1:$Z$21,MATCH("xGD/90",[1]Table2!$B$1:$Z$1,0),0),"")</f>
        <v/>
      </c>
      <c r="AN58" s="41" t="str">
        <f>IFERROR(VLOOKUP($B12,[1]Table2!$B$1:$Z$21,MATCH("xGD/90",[1]Table2!$B$1:$Z$1,0),0)-VLOOKUP(AN12,[1]Table2!$B$1:$Z$21,MATCH("xGD/90",[1]Table2!$B$1:$Z$1,0),0),"")</f>
        <v/>
      </c>
      <c r="AO58" s="41" t="str">
        <f>IFERROR(VLOOKUP($B12,[1]Table2!$B$1:$Z$21,MATCH("xGD/90",[1]Table2!$B$1:$Z$1,0),0)-VLOOKUP(AO12,[1]Table2!$B$1:$Z$21,MATCH("xGD/90",[1]Table2!$B$1:$Z$1,0),0),"")</f>
        <v/>
      </c>
      <c r="AP58" s="41" t="str">
        <f>IFERROR(VLOOKUP($B12,[1]Table2!$B$1:$Z$21,MATCH("xGD/90",[1]Table2!$B$1:$Z$1,0),0)-VLOOKUP(AP12,[1]Table2!$B$1:$Z$21,MATCH("xGD/90",[1]Table2!$B$1:$Z$1,0),0),"")</f>
        <v/>
      </c>
      <c r="AQ58" s="41" t="str">
        <f>IFERROR(VLOOKUP($B12,[1]Table2!$B$1:$Z$21,MATCH("xGD/90",[1]Table2!$B$1:$Z$1,0),0)-VLOOKUP(AQ12,[1]Table2!$B$1:$Z$21,MATCH("xGD/90",[1]Table2!$B$1:$Z$1,0),0),"")</f>
        <v/>
      </c>
      <c r="AR58" s="41" t="str">
        <f>IFERROR(VLOOKUP($B12,[1]Table2!$B$1:$Z$21,MATCH("xGD/90",[1]Table2!$B$1:$Z$1,0),0)-VLOOKUP(AR12,[1]Table2!$B$1:$Z$21,MATCH("xGD/90",[1]Table2!$B$1:$Z$1,0),0),"")</f>
        <v/>
      </c>
      <c r="AS58" s="41" t="str">
        <f>IFERROR(VLOOKUP($B12,[1]Table2!$B$1:$Z$21,MATCH("xGD/90",[1]Table2!$B$1:$Z$1,0),0)-VLOOKUP(AS12,[1]Table2!$B$1:$Z$21,MATCH("xGD/90",[1]Table2!$B$1:$Z$1,0),0),"")</f>
        <v/>
      </c>
      <c r="AT58" s="41" t="str">
        <f>IFERROR(VLOOKUP($B12,[1]Table2!$B$1:$Z$21,MATCH("xGD/90",[1]Table2!$B$1:$Z$1,0),0)-VLOOKUP(AT12,[1]Table2!$B$1:$Z$21,MATCH("xGD/90",[1]Table2!$B$1:$Z$1,0),0),"")</f>
        <v/>
      </c>
      <c r="AU58" s="41" t="str">
        <f>IFERROR(VLOOKUP($B12,[1]Table2!$B$1:$Z$21,MATCH("xGD/90",[1]Table2!$B$1:$Z$1,0),0)-VLOOKUP(AU12,[1]Table2!$B$1:$Z$21,MATCH("xGD/90",[1]Table2!$B$1:$Z$1,0),0),"")</f>
        <v/>
      </c>
      <c r="AV58" s="41" t="str">
        <f>IFERROR(VLOOKUP($B12,[1]Table2!$B$1:$Z$21,MATCH("xGD/90",[1]Table2!$B$1:$Z$1,0),0)-VLOOKUP(AV12,[1]Table2!$B$1:$Z$21,MATCH("xGD/90",[1]Table2!$B$1:$Z$1,0),0),"")</f>
        <v/>
      </c>
      <c r="AW58" s="41">
        <f>IFERROR(VLOOKUP($B12,[1]Table2!$B$1:$Z$21,MATCH("xGD/90",[1]Table2!$B$1:$Z$1,0),0)-VLOOKUP(AW12,[1]Table2!$B$1:$Z$21,MATCH("xGD/90",[1]Table2!$B$1:$Z$1,0),0),"")</f>
        <v>0.28000000000000003</v>
      </c>
      <c r="AX58" s="41" t="str">
        <f>IFERROR(VLOOKUP($B12,[1]Table2!$B$1:$Z$21,MATCH("xGD/90",[1]Table2!$B$1:$Z$1,0),0)-VLOOKUP(AX12,[1]Table2!$B$1:$Z$21,MATCH("xGD/90",[1]Table2!$B$1:$Z$1,0),0),"")</f>
        <v/>
      </c>
      <c r="AY58" s="41" t="str">
        <f>IFERROR(VLOOKUP($B12,[1]Table2!$B$1:$Z$21,MATCH("xGD/90",[1]Table2!$B$1:$Z$1,0),0)-VLOOKUP(AY12,[1]Table2!$B$1:$Z$21,MATCH("xGD/90",[1]Table2!$B$1:$Z$1,0),0),"")</f>
        <v/>
      </c>
      <c r="AZ58" s="41" t="str">
        <f>IFERROR(VLOOKUP($B12,[1]Table2!$B$1:$Z$21,MATCH("xGD/90",[1]Table2!$B$1:$Z$1,0),0)-VLOOKUP(AZ12,[1]Table2!$B$1:$Z$21,MATCH("xGD/90",[1]Table2!$B$1:$Z$1,0),0),"")</f>
        <v/>
      </c>
      <c r="BA58" s="41" t="str">
        <f>IFERROR(VLOOKUP($B12,[1]Table2!$B$1:$Z$21,MATCH("xGD/90",[1]Table2!$B$1:$Z$1,0),0)-VLOOKUP(BA12,[1]Table2!$B$1:$Z$21,MATCH("xGD/90",[1]Table2!$B$1:$Z$1,0),0),"")</f>
        <v/>
      </c>
      <c r="BB58" s="41" t="str">
        <f>IFERROR(VLOOKUP($B12,[1]Table2!$B$1:$Z$21,MATCH("xGD/90",[1]Table2!$B$1:$Z$1,0),0)-VLOOKUP(BB12,[1]Table2!$B$1:$Z$21,MATCH("xGD/90",[1]Table2!$B$1:$Z$1,0),0),"")</f>
        <v/>
      </c>
      <c r="BC58" s="41" t="str">
        <f>IFERROR(VLOOKUP($B12,[1]Table2!$B$1:$Z$21,MATCH("xGD/90",[1]Table2!$B$1:$Z$1,0),0)-VLOOKUP(BC12,[1]Table2!$B$1:$Z$21,MATCH("xGD/90",[1]Table2!$B$1:$Z$1,0),0),"")</f>
        <v/>
      </c>
      <c r="BD58" s="41" t="str">
        <f>IFERROR(VLOOKUP($B12,[1]Table2!$B$1:$Z$21,MATCH("xGD/90",[1]Table2!$B$1:$Z$1,0),0)-VLOOKUP(BD12,[1]Table2!$B$1:$Z$21,MATCH("xGD/90",[1]Table2!$B$1:$Z$1,0),0),"")</f>
        <v/>
      </c>
      <c r="BE58" s="41" t="str">
        <f>IFERROR(VLOOKUP($B12,[1]Table2!$B$1:$Z$21,MATCH("xGD/90",[1]Table2!$B$1:$Z$1,0),0)-VLOOKUP(BE12,[1]Table2!$B$1:$Z$21,MATCH("xGD/90",[1]Table2!$B$1:$Z$1,0),0),"")</f>
        <v/>
      </c>
      <c r="BF58" s="41" t="str">
        <f>IFERROR(VLOOKUP($B12,[1]Table2!$B$1:$Z$21,MATCH("xGD/90",[1]Table2!$B$1:$Z$1,0),0)-VLOOKUP(BF12,[1]Table2!$B$1:$Z$21,MATCH("xGD/90",[1]Table2!$B$1:$Z$1,0),0),"")</f>
        <v/>
      </c>
      <c r="BG58" s="41" t="str">
        <f>IFERROR(VLOOKUP($B12,[1]Table2!$B$1:$Z$21,MATCH("xGD/90",[1]Table2!$B$1:$Z$1,0),0)-VLOOKUP(BG12,[1]Table2!$B$1:$Z$21,MATCH("xGD/90",[1]Table2!$B$1:$Z$1,0),0),"")</f>
        <v/>
      </c>
      <c r="BH58" s="41" t="str">
        <f>IFERROR(VLOOKUP($B12,[1]Table2!$B$1:$Z$21,MATCH("xGD/90",[1]Table2!$B$1:$Z$1,0),0)-VLOOKUP(BH12,[1]Table2!$B$1:$Z$21,MATCH("xGD/90",[1]Table2!$B$1:$Z$1,0),0),"")</f>
        <v/>
      </c>
      <c r="BI58" s="41" t="str">
        <f>IFERROR(VLOOKUP($B12,[1]Table2!$B$1:$Z$21,MATCH("xGD/90",[1]Table2!$B$1:$Z$1,0),0)-VLOOKUP(BI12,[1]Table2!$B$1:$Z$21,MATCH("xGD/90",[1]Table2!$B$1:$Z$1,0),0),"")</f>
        <v/>
      </c>
      <c r="BJ58" s="41" t="str">
        <f>IFERROR(VLOOKUP($B12,[1]Table2!$B$1:$Z$21,MATCH("xGD/90",[1]Table2!$B$1:$Z$1,0),0)-VLOOKUP(BJ12,[1]Table2!$B$1:$Z$21,MATCH("xGD/90",[1]Table2!$B$1:$Z$1,0),0),"")</f>
        <v/>
      </c>
      <c r="BK58" s="41" t="str">
        <f>IFERROR(VLOOKUP($B12,[1]Table2!$B$1:$Z$21,MATCH("xGD/90",[1]Table2!$B$1:$Z$1,0),0)-VLOOKUP(BK12,[1]Table2!$B$1:$Z$21,MATCH("xGD/90",[1]Table2!$B$1:$Z$1,0),0),"")</f>
        <v/>
      </c>
      <c r="BL58" s="41">
        <f>IFERROR(VLOOKUP($B12,[1]Table2!$B$1:$Z$21,MATCH("xGD/90",[1]Table2!$B$1:$Z$1,0),0)-VLOOKUP(BL12,[1]Table2!$B$1:$Z$21,MATCH("xGD/90",[1]Table2!$B$1:$Z$1,0),0),"")</f>
        <v>-1.1200000000000001</v>
      </c>
      <c r="BM58" s="41" t="str">
        <f>IFERROR(VLOOKUP($B12,[1]Table2!$B$1:$Z$21,MATCH("xGD/90",[1]Table2!$B$1:$Z$1,0),0)-VLOOKUP(BM12,[1]Table2!$B$1:$Z$21,MATCH("xGD/90",[1]Table2!$B$1:$Z$1,0),0),"")</f>
        <v/>
      </c>
      <c r="BN58" s="41" t="str">
        <f>IFERROR(VLOOKUP($B12,[1]Table2!$B$1:$Z$21,MATCH("xGD/90",[1]Table2!$B$1:$Z$1,0),0)-VLOOKUP(BN12,[1]Table2!$B$1:$Z$21,MATCH("xGD/90",[1]Table2!$B$1:$Z$1,0),0),"")</f>
        <v/>
      </c>
      <c r="BO58" s="41" t="str">
        <f>IFERROR(VLOOKUP($B12,[1]Table2!$B$1:$Z$21,MATCH("xGD/90",[1]Table2!$B$1:$Z$1,0),0)-VLOOKUP(BO12,[1]Table2!$B$1:$Z$21,MATCH("xGD/90",[1]Table2!$B$1:$Z$1,0),0),"")</f>
        <v/>
      </c>
      <c r="BP58" s="41" t="str">
        <f>IFERROR(VLOOKUP($B12,[1]Table2!$B$1:$Z$21,MATCH("xGD/90",[1]Table2!$B$1:$Z$1,0),0)-VLOOKUP(BP12,[1]Table2!$B$1:$Z$21,MATCH("xGD/90",[1]Table2!$B$1:$Z$1,0),0),"")</f>
        <v/>
      </c>
      <c r="BQ58" s="41" t="str">
        <f>IFERROR(VLOOKUP($B12,[1]Table2!$B$1:$Z$21,MATCH("xGD/90",[1]Table2!$B$1:$Z$1,0),0)-VLOOKUP(BQ12,[1]Table2!$B$1:$Z$21,MATCH("xGD/90",[1]Table2!$B$1:$Z$1,0),0),"")</f>
        <v/>
      </c>
      <c r="BR58" s="41" t="str">
        <f>IFERROR(VLOOKUP($B12,[1]Table2!$B$1:$Z$21,MATCH("xGD/90",[1]Table2!$B$1:$Z$1,0),0)-VLOOKUP(BR12,[1]Table2!$B$1:$Z$21,MATCH("xGD/90",[1]Table2!$B$1:$Z$1,0),0),"")</f>
        <v/>
      </c>
      <c r="BS58" s="41" t="str">
        <f>IFERROR(VLOOKUP($B12,[1]Table2!$B$1:$Z$21,MATCH("xGD/90",[1]Table2!$B$1:$Z$1,0),0)-VLOOKUP(BS12,[1]Table2!$B$1:$Z$21,MATCH("xGD/90",[1]Table2!$B$1:$Z$1,0),0),"")</f>
        <v/>
      </c>
      <c r="BT58" s="41">
        <f>IFERROR(VLOOKUP($B12,[1]Table2!$B$1:$Z$21,MATCH("xGD/90",[1]Table2!$B$1:$Z$1,0),0)-VLOOKUP(BT12,[1]Table2!$B$1:$Z$21,MATCH("xGD/90",[1]Table2!$B$1:$Z$1,0),0),"")</f>
        <v>-0.45</v>
      </c>
      <c r="BU58" s="41" t="str">
        <f>IFERROR(VLOOKUP($B12,[1]Table2!$B$1:$Z$21,MATCH("xGD/90",[1]Table2!$B$1:$Z$1,0),0)-VLOOKUP(BU12,[1]Table2!$B$1:$Z$21,MATCH("xGD/90",[1]Table2!$B$1:$Z$1,0),0),"")</f>
        <v/>
      </c>
      <c r="BV58" s="41" t="str">
        <f>IFERROR(VLOOKUP($B12,[1]Table2!$B$1:$Z$21,MATCH("xGD/90",[1]Table2!$B$1:$Z$1,0),0)-VLOOKUP(BV12,[1]Table2!$B$1:$Z$21,MATCH("xGD/90",[1]Table2!$B$1:$Z$1,0),0),"")</f>
        <v/>
      </c>
      <c r="BW58" s="41" t="str">
        <f>IFERROR(VLOOKUP($B12,[1]Table2!$B$1:$Z$21,MATCH("xGD/90",[1]Table2!$B$1:$Z$1,0),0)-VLOOKUP(BW12,[1]Table2!$B$1:$Z$21,MATCH("xGD/90",[1]Table2!$B$1:$Z$1,0),0),"")</f>
        <v/>
      </c>
      <c r="BX58" s="41" t="str">
        <f>IFERROR(VLOOKUP($B12,[1]Table2!$B$1:$Z$21,MATCH("xGD/90",[1]Table2!$B$1:$Z$1,0),0)-VLOOKUP(BX12,[1]Table2!$B$1:$Z$21,MATCH("xGD/90",[1]Table2!$B$1:$Z$1,0),0),"")</f>
        <v/>
      </c>
      <c r="BY58" s="41" t="str">
        <f>IFERROR(VLOOKUP($B12,[1]Table2!$B$1:$Z$21,MATCH("xGD/90",[1]Table2!$B$1:$Z$1,0),0)-VLOOKUP(BY12,[1]Table2!$B$1:$Z$21,MATCH("xGD/90",[1]Table2!$B$1:$Z$1,0),0),"")</f>
        <v/>
      </c>
      <c r="BZ58" s="41">
        <f>IFERROR(VLOOKUP($B12,[1]Table2!$B$1:$Z$21,MATCH("xGD/90",[1]Table2!$B$1:$Z$1,0),0)-VLOOKUP(BZ12,[1]Table2!$B$1:$Z$21,MATCH("xGD/90",[1]Table2!$B$1:$Z$1,0),0),"")</f>
        <v>0.35</v>
      </c>
      <c r="CA58" s="41" t="str">
        <f>IFERROR(VLOOKUP($B12,[1]Table2!$B$1:$Z$21,MATCH("xGD/90",[1]Table2!$B$1:$Z$1,0),0)-VLOOKUP(CA12,[1]Table2!$B$1:$Z$21,MATCH("xGD/90",[1]Table2!$B$1:$Z$1,0),0),"")</f>
        <v/>
      </c>
      <c r="CB58" s="41" t="str">
        <f>IFERROR(VLOOKUP($B12,[1]Table2!$B$1:$Z$21,MATCH("xGD/90",[1]Table2!$B$1:$Z$1,0),0)-VLOOKUP(CB12,[1]Table2!$B$1:$Z$21,MATCH("xGD/90",[1]Table2!$B$1:$Z$1,0),0),"")</f>
        <v/>
      </c>
      <c r="CC58" s="41" t="str">
        <f>IFERROR(VLOOKUP($B12,[1]Table2!$B$1:$Z$21,MATCH("xGD/90",[1]Table2!$B$1:$Z$1,0),0)-VLOOKUP(CC12,[1]Table2!$B$1:$Z$21,MATCH("xGD/90",[1]Table2!$B$1:$Z$1,0),0),"")</f>
        <v/>
      </c>
      <c r="CD58" s="41" t="str">
        <f>IFERROR(VLOOKUP($B12,[1]Table2!$B$1:$Z$21,MATCH("xGD/90",[1]Table2!$B$1:$Z$1,0),0)-VLOOKUP(CD12,[1]Table2!$B$1:$Z$21,MATCH("xGD/90",[1]Table2!$B$1:$Z$1,0),0),"")</f>
        <v/>
      </c>
      <c r="CE58" s="41">
        <f>IFERROR(VLOOKUP($B12,[1]Table2!$B$1:$Z$21,MATCH("xGD/90",[1]Table2!$B$1:$Z$1,0),0)-VLOOKUP(CE12,[1]Table2!$B$1:$Z$21,MATCH("xGD/90",[1]Table2!$B$1:$Z$1,0),0),"")</f>
        <v>-0.24000000000000002</v>
      </c>
      <c r="CF58" s="41" t="str">
        <f>IFERROR(VLOOKUP($B12,[1]Table2!$B$1:$Z$21,MATCH("xGD/90",[1]Table2!$B$1:$Z$1,0),0)-VLOOKUP(CF12,[1]Table2!$B$1:$Z$21,MATCH("xGD/90",[1]Table2!$B$1:$Z$1,0),0),"")</f>
        <v/>
      </c>
      <c r="CG58" s="41" t="str">
        <f>IFERROR(VLOOKUP($B12,[1]Table2!$B$1:$Z$21,MATCH("xGD/90",[1]Table2!$B$1:$Z$1,0),0)-VLOOKUP(CG12,[1]Table2!$B$1:$Z$21,MATCH("xGD/90",[1]Table2!$B$1:$Z$1,0),0),"")</f>
        <v/>
      </c>
      <c r="CH58" s="41">
        <f>IFERROR(VLOOKUP($B12,[1]Table2!$B$1:$Z$21,MATCH("xGD/90",[1]Table2!$B$1:$Z$1,0),0)-VLOOKUP(CH12,[1]Table2!$B$1:$Z$21,MATCH("xGD/90",[1]Table2!$B$1:$Z$1,0),0),"")</f>
        <v>3.999999999999998E-2</v>
      </c>
      <c r="CI58" s="41" t="str">
        <f>IFERROR(VLOOKUP($B12,[1]Table2!$B$1:$Z$21,MATCH("xGD/90",[1]Table2!$B$1:$Z$1,0),0)-VLOOKUP(CI12,[1]Table2!$B$1:$Z$21,MATCH("xGD/90",[1]Table2!$B$1:$Z$1,0),0),"")</f>
        <v/>
      </c>
      <c r="CJ58" s="41" t="str">
        <f>IFERROR(VLOOKUP($B12,[1]Table2!$B$1:$Z$21,MATCH("xGD/90",[1]Table2!$B$1:$Z$1,0),0)-VLOOKUP(CJ12,[1]Table2!$B$1:$Z$21,MATCH("xGD/90",[1]Table2!$B$1:$Z$1,0),0),"")</f>
        <v/>
      </c>
      <c r="CK58" s="41" t="str">
        <f>IFERROR(VLOOKUP($B12,[1]Table2!$B$1:$Z$21,MATCH("xGD/90",[1]Table2!$B$1:$Z$1,0),0)-VLOOKUP(CK12,[1]Table2!$B$1:$Z$21,MATCH("xGD/90",[1]Table2!$B$1:$Z$1,0),0),"")</f>
        <v/>
      </c>
      <c r="CL58" s="41" t="str">
        <f>IFERROR(VLOOKUP($B12,[1]Table2!$B$1:$Z$21,MATCH("xGD/90",[1]Table2!$B$1:$Z$1,0),0)-VLOOKUP(CL12,[1]Table2!$B$1:$Z$21,MATCH("xGD/90",[1]Table2!$B$1:$Z$1,0),0),"")</f>
        <v/>
      </c>
      <c r="CM58" s="41" t="str">
        <f>IFERROR(VLOOKUP($B12,[1]Table2!$B$1:$Z$21,MATCH("xGD/90",[1]Table2!$B$1:$Z$1,0),0)-VLOOKUP(CM12,[1]Table2!$B$1:$Z$21,MATCH("xGD/90",[1]Table2!$B$1:$Z$1,0),0),"")</f>
        <v/>
      </c>
      <c r="CN58" s="41">
        <f>IFERROR(VLOOKUP($B12,[1]Table2!$B$1:$Z$21,MATCH("xGD/90",[1]Table2!$B$1:$Z$1,0),0)-VLOOKUP(CN12,[1]Table2!$B$1:$Z$21,MATCH("xGD/90",[1]Table2!$B$1:$Z$1,0),0),"")</f>
        <v>0.20999999999999996</v>
      </c>
      <c r="CO58" s="41" t="str">
        <f>IFERROR(VLOOKUP($B12,[1]Table2!$B$1:$Z$21,MATCH("xGD/90",[1]Table2!$B$1:$Z$1,0),0)-VLOOKUP(CO12,[1]Table2!$B$1:$Z$21,MATCH("xGD/90",[1]Table2!$B$1:$Z$1,0),0),"")</f>
        <v/>
      </c>
      <c r="CP58" s="41" t="str">
        <f>IFERROR(VLOOKUP($B12,[1]Table2!$B$1:$Z$21,MATCH("xGD/90",[1]Table2!$B$1:$Z$1,0),0)-VLOOKUP(CP12,[1]Table2!$B$1:$Z$21,MATCH("xGD/90",[1]Table2!$B$1:$Z$1,0),0),"")</f>
        <v/>
      </c>
      <c r="CQ58" s="41" t="str">
        <f>IFERROR(VLOOKUP($B12,[1]Table2!$B$1:$Z$21,MATCH("xGD/90",[1]Table2!$B$1:$Z$1,0),0)-VLOOKUP(CQ12,[1]Table2!$B$1:$Z$21,MATCH("xGD/90",[1]Table2!$B$1:$Z$1,0),0),"")</f>
        <v/>
      </c>
      <c r="CR58" s="41" t="str">
        <f>IFERROR(VLOOKUP($B12,[1]Table2!$B$1:$Z$21,MATCH("xGD/90",[1]Table2!$B$1:$Z$1,0),0)-VLOOKUP(CR12,[1]Table2!$B$1:$Z$21,MATCH("xGD/90",[1]Table2!$B$1:$Z$1,0),0),"")</f>
        <v/>
      </c>
      <c r="CS58" s="41" t="str">
        <f>IFERROR(VLOOKUP($B12,[1]Table2!$B$1:$Z$21,MATCH("xGD/90",[1]Table2!$B$1:$Z$1,0),0)-VLOOKUP(CS12,[1]Table2!$B$1:$Z$21,MATCH("xGD/90",[1]Table2!$B$1:$Z$1,0),0),"")</f>
        <v/>
      </c>
      <c r="CT58" s="41" t="str">
        <f>IFERROR(VLOOKUP($B12,[1]Table2!$B$1:$Z$21,MATCH("xGD/90",[1]Table2!$B$1:$Z$1,0),0)-VLOOKUP(CT12,[1]Table2!$B$1:$Z$21,MATCH("xGD/90",[1]Table2!$B$1:$Z$1,0),0),"")</f>
        <v/>
      </c>
      <c r="CU58" s="41">
        <f>IFERROR(VLOOKUP($B12,[1]Table2!$B$1:$Z$21,MATCH("xGD/90",[1]Table2!$B$1:$Z$1,0),0)-VLOOKUP(CU12,[1]Table2!$B$1:$Z$21,MATCH("xGD/90",[1]Table2!$B$1:$Z$1,0),0),"")</f>
        <v>-1.7000000000000002</v>
      </c>
      <c r="CV58" s="41" t="str">
        <f>IFERROR(VLOOKUP($B12,[1]Table2!$B$1:$Z$21,MATCH("xGD/90",[1]Table2!$B$1:$Z$1,0),0)-VLOOKUP(CV12,[1]Table2!$B$1:$Z$21,MATCH("xGD/90",[1]Table2!$B$1:$Z$1,0),0),"")</f>
        <v/>
      </c>
      <c r="CW58" s="41" t="str">
        <f>IFERROR(VLOOKUP($B12,[1]Table2!$B$1:$Z$21,MATCH("xGD/90",[1]Table2!$B$1:$Z$1,0),0)-VLOOKUP(CW12,[1]Table2!$B$1:$Z$21,MATCH("xGD/90",[1]Table2!$B$1:$Z$1,0),0),"")</f>
        <v/>
      </c>
      <c r="CX58" s="41" t="str">
        <f>IFERROR(VLOOKUP($B12,[1]Table2!$B$1:$Z$21,MATCH("xGD/90",[1]Table2!$B$1:$Z$1,0),0)-VLOOKUP(CX12,[1]Table2!$B$1:$Z$21,MATCH("xGD/90",[1]Table2!$B$1:$Z$1,0),0),"")</f>
        <v/>
      </c>
      <c r="CY58" s="41" t="str">
        <f>IFERROR(VLOOKUP($B12,[1]Table2!$B$1:$Z$21,MATCH("xGD/90",[1]Table2!$B$1:$Z$1,0),0)-VLOOKUP(CY12,[1]Table2!$B$1:$Z$21,MATCH("xGD/90",[1]Table2!$B$1:$Z$1,0),0),"")</f>
        <v/>
      </c>
      <c r="CZ58" s="41" t="str">
        <f>IFERROR(VLOOKUP($B12,[1]Table2!$B$1:$Z$21,MATCH("xGD/90",[1]Table2!$B$1:$Z$1,0),0)-VLOOKUP(CZ12,[1]Table2!$B$1:$Z$21,MATCH("xGD/90",[1]Table2!$B$1:$Z$1,0),0),"")</f>
        <v/>
      </c>
      <c r="DA58" s="41" t="str">
        <f>IFERROR(VLOOKUP($B12,[1]Table2!$B$1:$Z$21,MATCH("xGD/90",[1]Table2!$B$1:$Z$1,0),0)-VLOOKUP(DA12,[1]Table2!$B$1:$Z$21,MATCH("xGD/90",[1]Table2!$B$1:$Z$1,0),0),"")</f>
        <v/>
      </c>
      <c r="DB58" s="41" t="str">
        <f>IFERROR(VLOOKUP($B12,[1]Table2!$B$1:$Z$21,MATCH("xGD/90",[1]Table2!$B$1:$Z$1,0),0)-VLOOKUP(DB12,[1]Table2!$B$1:$Z$21,MATCH("xGD/90",[1]Table2!$B$1:$Z$1,0),0),"")</f>
        <v/>
      </c>
      <c r="DC58" s="41">
        <f>IFERROR(VLOOKUP($B12,[1]Table2!$B$1:$Z$21,MATCH("xGD/90",[1]Table2!$B$1:$Z$1,0),0)-VLOOKUP(DC12,[1]Table2!$B$1:$Z$21,MATCH("xGD/90",[1]Table2!$B$1:$Z$1,0),0),"")</f>
        <v>-0.75</v>
      </c>
      <c r="DD58" s="41" t="str">
        <f>IFERROR(VLOOKUP($B12,[1]Table2!$B$1:$Z$21,MATCH("xGD/90",[1]Table2!$B$1:$Z$1,0),0)-VLOOKUP(DD12,[1]Table2!$B$1:$Z$21,MATCH("xGD/90",[1]Table2!$B$1:$Z$1,0),0),"")</f>
        <v/>
      </c>
      <c r="DE58" s="41" t="str">
        <f>IFERROR(VLOOKUP($B12,[1]Table2!$B$1:$Z$21,MATCH("xGD/90",[1]Table2!$B$1:$Z$1,0),0)-VLOOKUP(DE12,[1]Table2!$B$1:$Z$21,MATCH("xGD/90",[1]Table2!$B$1:$Z$1,0),0),"")</f>
        <v/>
      </c>
      <c r="DF58" s="41" t="str">
        <f>IFERROR(VLOOKUP($B12,[1]Table2!$B$1:$Z$21,MATCH("xGD/90",[1]Table2!$B$1:$Z$1,0),0)-VLOOKUP(DF12,[1]Table2!$B$1:$Z$21,MATCH("xGD/90",[1]Table2!$B$1:$Z$1,0),0),"")</f>
        <v/>
      </c>
      <c r="DG58" s="41" t="str">
        <f>IFERROR(VLOOKUP($B12,[1]Table2!$B$1:$Z$21,MATCH("xGD/90",[1]Table2!$B$1:$Z$1,0),0)-VLOOKUP(DG12,[1]Table2!$B$1:$Z$21,MATCH("xGD/90",[1]Table2!$B$1:$Z$1,0),0),"")</f>
        <v/>
      </c>
      <c r="DH58" s="41" t="str">
        <f>IFERROR(VLOOKUP($B12,[1]Table2!$B$1:$Z$21,MATCH("xGD/90",[1]Table2!$B$1:$Z$1,0),0)-VLOOKUP(DH12,[1]Table2!$B$1:$Z$21,MATCH("xGD/90",[1]Table2!$B$1:$Z$1,0),0),"")</f>
        <v/>
      </c>
      <c r="DI58" s="41" t="str">
        <f>IFERROR(VLOOKUP($B12,[1]Table2!$B$1:$Z$21,MATCH("xGD/90",[1]Table2!$B$1:$Z$1,0),0)-VLOOKUP(DI12,[1]Table2!$B$1:$Z$21,MATCH("xGD/90",[1]Table2!$B$1:$Z$1,0),0),"")</f>
        <v/>
      </c>
      <c r="DJ58" s="41" t="str">
        <f>IFERROR(VLOOKUP($B12,[1]Table2!$B$1:$Z$21,MATCH("xGD/90",[1]Table2!$B$1:$Z$1,0),0)-VLOOKUP(DJ12,[1]Table2!$B$1:$Z$21,MATCH("xGD/90",[1]Table2!$B$1:$Z$1,0),0),"")</f>
        <v/>
      </c>
      <c r="DK58" s="41" t="str">
        <f>IFERROR(VLOOKUP($B12,[1]Table2!$B$1:$Z$21,MATCH("xGD/90",[1]Table2!$B$1:$Z$1,0),0)-VLOOKUP(DK12,[1]Table2!$B$1:$Z$21,MATCH("xGD/90",[1]Table2!$B$1:$Z$1,0),0),"")</f>
        <v/>
      </c>
      <c r="DL58" s="41" t="str">
        <f>IFERROR(VLOOKUP($B12,[1]Table2!$B$1:$Z$21,MATCH("xGD/90",[1]Table2!$B$1:$Z$1,0),0)-VLOOKUP(DL12,[1]Table2!$B$1:$Z$21,MATCH("xGD/90",[1]Table2!$B$1:$Z$1,0),0),"")</f>
        <v/>
      </c>
      <c r="DM58" s="41" t="str">
        <f>IFERROR(VLOOKUP($B12,[1]Table2!$B$1:$Z$21,MATCH("xGD/90",[1]Table2!$B$1:$Z$1,0),0)-VLOOKUP(DM12,[1]Table2!$B$1:$Z$21,MATCH("xGD/90",[1]Table2!$B$1:$Z$1,0),0),"")</f>
        <v/>
      </c>
      <c r="DN58" s="41" t="str">
        <f>IFERROR(VLOOKUP($B12,[1]Table2!$B$1:$Z$21,MATCH("xGD/90",[1]Table2!$B$1:$Z$1,0),0)-VLOOKUP(DN12,[1]Table2!$B$1:$Z$21,MATCH("xGD/90",[1]Table2!$B$1:$Z$1,0),0),"")</f>
        <v/>
      </c>
      <c r="DO58" s="41" t="str">
        <f>IFERROR(VLOOKUP($B12,[1]Table2!$B$1:$Z$21,MATCH("xGD/90",[1]Table2!$B$1:$Z$1,0),0)-VLOOKUP(DO12,[1]Table2!$B$1:$Z$21,MATCH("xGD/90",[1]Table2!$B$1:$Z$1,0),0),"")</f>
        <v/>
      </c>
      <c r="DP58" s="41" t="str">
        <f>IFERROR(VLOOKUP($B12,[1]Table2!$B$1:$Z$21,MATCH("xGD/90",[1]Table2!$B$1:$Z$1,0),0)-VLOOKUP(DP12,[1]Table2!$B$1:$Z$21,MATCH("xGD/90",[1]Table2!$B$1:$Z$1,0),0),"")</f>
        <v/>
      </c>
      <c r="DQ58" s="41" t="str">
        <f>IFERROR(VLOOKUP($B12,[1]Table2!$B$1:$Z$21,MATCH("xGD/90",[1]Table2!$B$1:$Z$1,0),0)-VLOOKUP(DQ12,[1]Table2!$B$1:$Z$21,MATCH("xGD/90",[1]Table2!$B$1:$Z$1,0),0),"")</f>
        <v/>
      </c>
      <c r="DR58" s="41" t="str">
        <f>IFERROR(VLOOKUP($B12,[1]Table2!$B$1:$Z$21,MATCH("xGD/90",[1]Table2!$B$1:$Z$1,0),0)-VLOOKUP(DR12,[1]Table2!$B$1:$Z$21,MATCH("xGD/90",[1]Table2!$B$1:$Z$1,0),0),"")</f>
        <v/>
      </c>
      <c r="DS58" s="41" t="str">
        <f>IFERROR(VLOOKUP($B12,[1]Table2!$B$1:$Z$21,MATCH("xGD/90",[1]Table2!$B$1:$Z$1,0),0)-VLOOKUP(DS12,[1]Table2!$B$1:$Z$21,MATCH("xGD/90",[1]Table2!$B$1:$Z$1,0),0),"")</f>
        <v/>
      </c>
      <c r="DT58" s="41" t="str">
        <f>IFERROR(VLOOKUP($B12,[1]Table2!$B$1:$Z$21,MATCH("xGD/90",[1]Table2!$B$1:$Z$1,0),0)-VLOOKUP(DT12,[1]Table2!$B$1:$Z$21,MATCH("xGD/90",[1]Table2!$B$1:$Z$1,0),0),"")</f>
        <v/>
      </c>
      <c r="DU58" s="41" t="str">
        <f>IFERROR(VLOOKUP($B12,[1]Table2!$B$1:$Z$21,MATCH("xGD/90",[1]Table2!$B$1:$Z$1,0),0)-VLOOKUP(DU12,[1]Table2!$B$1:$Z$21,MATCH("xGD/90",[1]Table2!$B$1:$Z$1,0),0),"")</f>
        <v/>
      </c>
      <c r="DV58" s="41" t="str">
        <f>IFERROR(VLOOKUP($B12,[1]Table2!$B$1:$Z$21,MATCH("xGD/90",[1]Table2!$B$1:$Z$1,0),0)-VLOOKUP(DV12,[1]Table2!$B$1:$Z$21,MATCH("xGD/90",[1]Table2!$B$1:$Z$1,0),0),"")</f>
        <v/>
      </c>
      <c r="DW58" s="41" t="str">
        <f>IFERROR(VLOOKUP($B12,[1]Table2!$B$1:$Z$21,MATCH("xGD/90",[1]Table2!$B$1:$Z$1,0),0)-VLOOKUP(DW12,[1]Table2!$B$1:$Z$21,MATCH("xGD/90",[1]Table2!$B$1:$Z$1,0),0),"")</f>
        <v/>
      </c>
      <c r="DX58" s="41" t="str">
        <f>IFERROR(VLOOKUP($B12,[1]Table2!$B$1:$Z$21,MATCH("xGD/90",[1]Table2!$B$1:$Z$1,0),0)-VLOOKUP(DX12,[1]Table2!$B$1:$Z$21,MATCH("xGD/90",[1]Table2!$B$1:$Z$1,0),0),"")</f>
        <v/>
      </c>
      <c r="DY58" s="41" t="str">
        <f>IFERROR(VLOOKUP($B12,[1]Table2!$B$1:$Z$21,MATCH("xGD/90",[1]Table2!$B$1:$Z$1,0),0)-VLOOKUP(DY12,[1]Table2!$B$1:$Z$21,MATCH("xGD/90",[1]Table2!$B$1:$Z$1,0),0),"")</f>
        <v/>
      </c>
      <c r="DZ58" s="41" t="str">
        <f>IFERROR(VLOOKUP($B12,[1]Table2!$B$1:$Z$21,MATCH("xGD/90",[1]Table2!$B$1:$Z$1,0),0)-VLOOKUP(DZ12,[1]Table2!$B$1:$Z$21,MATCH("xGD/90",[1]Table2!$B$1:$Z$1,0),0),"")</f>
        <v/>
      </c>
      <c r="EA58" s="41" t="str">
        <f>IFERROR(VLOOKUP($B12,[1]Table2!$B$1:$Z$21,MATCH("xGD/90",[1]Table2!$B$1:$Z$1,0),0)-VLOOKUP(EA12,[1]Table2!$B$1:$Z$21,MATCH("xGD/90",[1]Table2!$B$1:$Z$1,0),0),"")</f>
        <v/>
      </c>
      <c r="EB58" s="41" t="str">
        <f>IFERROR(VLOOKUP($B12,[1]Table2!$B$1:$Z$21,MATCH("xGD/90",[1]Table2!$B$1:$Z$1,0),0)-VLOOKUP(EB12,[1]Table2!$B$1:$Z$21,MATCH("xGD/90",[1]Table2!$B$1:$Z$1,0),0),"")</f>
        <v/>
      </c>
      <c r="EC58" s="41" t="str">
        <f>IFERROR(VLOOKUP($B12,[1]Table2!$B$1:$Z$21,MATCH("xGD/90",[1]Table2!$B$1:$Z$1,0),0)-VLOOKUP(EC12,[1]Table2!$B$1:$Z$21,MATCH("xGD/90",[1]Table2!$B$1:$Z$1,0),0),"")</f>
        <v/>
      </c>
      <c r="ED58" s="41" t="str">
        <f>IFERROR(VLOOKUP($B12,[1]Table2!$B$1:$Z$21,MATCH("xGD/90",[1]Table2!$B$1:$Z$1,0),0)-VLOOKUP(ED12,[1]Table2!$B$1:$Z$21,MATCH("xGD/90",[1]Table2!$B$1:$Z$1,0),0),"")</f>
        <v/>
      </c>
      <c r="EE58" s="41" t="str">
        <f>IFERROR(VLOOKUP($B12,[1]Table2!$B$1:$Z$21,MATCH("xGD/90",[1]Table2!$B$1:$Z$1,0),0)-VLOOKUP(EE12,[1]Table2!$B$1:$Z$21,MATCH("xGD/90",[1]Table2!$B$1:$Z$1,0),0),"")</f>
        <v/>
      </c>
      <c r="EF58" s="41" t="str">
        <f>IFERROR(VLOOKUP($B12,[1]Table2!$B$1:$Z$21,MATCH("xGD/90",[1]Table2!$B$1:$Z$1,0),0)-VLOOKUP(EF12,[1]Table2!$B$1:$Z$21,MATCH("xGD/90",[1]Table2!$B$1:$Z$1,0),0),"")</f>
        <v/>
      </c>
      <c r="EG58" s="41" t="str">
        <f>IFERROR(VLOOKUP($B12,[1]Table2!$B$1:$Z$21,MATCH("xGD/90",[1]Table2!$B$1:$Z$1,0),0)-VLOOKUP(EG12,[1]Table2!$B$1:$Z$21,MATCH("xGD/90",[1]Table2!$B$1:$Z$1,0),0),"")</f>
        <v/>
      </c>
      <c r="EH58" s="41" t="str">
        <f>IFERROR(VLOOKUP($B12,[1]Table2!$B$1:$Z$21,MATCH("xGD/90",[1]Table2!$B$1:$Z$1,0),0)-VLOOKUP(EH12,[1]Table2!$B$1:$Z$21,MATCH("xGD/90",[1]Table2!$B$1:$Z$1,0),0),"")</f>
        <v/>
      </c>
      <c r="EI58" s="41" t="str">
        <f>IFERROR(VLOOKUP($B12,[1]Table2!$B$1:$Z$21,MATCH("xGD/90",[1]Table2!$B$1:$Z$1,0),0)-VLOOKUP(EI12,[1]Table2!$B$1:$Z$21,MATCH("xGD/90",[1]Table2!$B$1:$Z$1,0),0),"")</f>
        <v/>
      </c>
      <c r="EJ58" s="41" t="str">
        <f>IFERROR(VLOOKUP($B12,[1]Table2!$B$1:$Z$21,MATCH("xGD/90",[1]Table2!$B$1:$Z$1,0),0)-VLOOKUP(EJ12,[1]Table2!$B$1:$Z$21,MATCH("xGD/90",[1]Table2!$B$1:$Z$1,0),0),"")</f>
        <v/>
      </c>
      <c r="EK58" s="41" t="str">
        <f>IFERROR(VLOOKUP($B12,[1]Table2!$B$1:$Z$21,MATCH("xGD/90",[1]Table2!$B$1:$Z$1,0),0)-VLOOKUP(EK12,[1]Table2!$B$1:$Z$21,MATCH("xGD/90",[1]Table2!$B$1:$Z$1,0),0),"")</f>
        <v/>
      </c>
      <c r="EL58" s="41" t="str">
        <f>IFERROR(VLOOKUP($B12,[1]Table2!$B$1:$Z$21,MATCH("xGD/90",[1]Table2!$B$1:$Z$1,0),0)-VLOOKUP(EL12,[1]Table2!$B$1:$Z$21,MATCH("xGD/90",[1]Table2!$B$1:$Z$1,0),0),"")</f>
        <v/>
      </c>
      <c r="EM58" s="41" t="str">
        <f>IFERROR(VLOOKUP($B12,[1]Table2!$B$1:$Z$21,MATCH("xGD/90",[1]Table2!$B$1:$Z$1,0),0)-VLOOKUP(EM12,[1]Table2!$B$1:$Z$21,MATCH("xGD/90",[1]Table2!$B$1:$Z$1,0),0),"")</f>
        <v/>
      </c>
      <c r="EN58" s="41" t="str">
        <f>IFERROR(VLOOKUP($B12,[1]Table2!$B$1:$Z$21,MATCH("xGD/90",[1]Table2!$B$1:$Z$1,0),0)-VLOOKUP(EN12,[1]Table2!$B$1:$Z$21,MATCH("xGD/90",[1]Table2!$B$1:$Z$1,0),0),"")</f>
        <v/>
      </c>
      <c r="EO58" s="41" t="str">
        <f>IFERROR(VLOOKUP($B12,[1]Table2!$B$1:$Z$21,MATCH("xGD/90",[1]Table2!$B$1:$Z$1,0),0)-VLOOKUP(EO12,[1]Table2!$B$1:$Z$21,MATCH("xGD/90",[1]Table2!$B$1:$Z$1,0),0),"")</f>
        <v/>
      </c>
      <c r="EP58" s="41" t="str">
        <f>IFERROR(VLOOKUP($B12,[1]Table2!$B$1:$Z$21,MATCH("xGD/90",[1]Table2!$B$1:$Z$1,0),0)-VLOOKUP(EP12,[1]Table2!$B$1:$Z$21,MATCH("xGD/90",[1]Table2!$B$1:$Z$1,0),0),"")</f>
        <v/>
      </c>
      <c r="EQ58" s="41" t="str">
        <f>IFERROR(VLOOKUP($B12,[1]Table2!$B$1:$Z$21,MATCH("xGD/90",[1]Table2!$B$1:$Z$1,0),0)-VLOOKUP(EQ12,[1]Table2!$B$1:$Z$21,MATCH("xGD/90",[1]Table2!$B$1:$Z$1,0),0),"")</f>
        <v/>
      </c>
      <c r="ER58" s="41" t="str">
        <f>IFERROR(VLOOKUP($B12,[1]Table2!$B$1:$Z$21,MATCH("xGD/90",[1]Table2!$B$1:$Z$1,0),0)-VLOOKUP(ER12,[1]Table2!$B$1:$Z$21,MATCH("xGD/90",[1]Table2!$B$1:$Z$1,0),0),"")</f>
        <v/>
      </c>
      <c r="ES58" s="41" t="str">
        <f>IFERROR(VLOOKUP($B12,[1]Table2!$B$1:$Z$21,MATCH("xGD/90",[1]Table2!$B$1:$Z$1,0),0)-VLOOKUP(ES12,[1]Table2!$B$1:$Z$21,MATCH("xGD/90",[1]Table2!$B$1:$Z$1,0),0),"")</f>
        <v/>
      </c>
      <c r="ET58" s="41">
        <f>IFERROR(VLOOKUP($B12,[1]Table2!$B$1:$Z$21,MATCH("xGD/90",[1]Table2!$B$1:$Z$1,0),0)-VLOOKUP(ET12,[1]Table2!$B$1:$Z$21,MATCH("xGD/90",[1]Table2!$B$1:$Z$1,0),0),"")</f>
        <v>-8.0000000000000016E-2</v>
      </c>
      <c r="EU58" s="41" t="str">
        <f>IFERROR(VLOOKUP($B12,[1]Table2!$B$1:$Z$21,MATCH("xGD/90",[1]Table2!$B$1:$Z$1,0),0)-VLOOKUP(EU12,[1]Table2!$B$1:$Z$21,MATCH("xGD/90",[1]Table2!$B$1:$Z$1,0),0),"")</f>
        <v/>
      </c>
      <c r="EV58" s="41" t="str">
        <f>IFERROR(VLOOKUP($B12,[1]Table2!$B$1:$Z$21,MATCH("xGD/90",[1]Table2!$B$1:$Z$1,0),0)-VLOOKUP(EV12,[1]Table2!$B$1:$Z$21,MATCH("xGD/90",[1]Table2!$B$1:$Z$1,0),0),"")</f>
        <v/>
      </c>
      <c r="EW58" s="41" t="str">
        <f>IFERROR(VLOOKUP($B12,[1]Table2!$B$1:$Z$21,MATCH("xGD/90",[1]Table2!$B$1:$Z$1,0),0)-VLOOKUP(EW12,[1]Table2!$B$1:$Z$21,MATCH("xGD/90",[1]Table2!$B$1:$Z$1,0),0),"")</f>
        <v/>
      </c>
      <c r="EX58" s="41" t="str">
        <f>IFERROR(VLOOKUP($B12,[1]Table2!$B$1:$Z$21,MATCH("xGD/90",[1]Table2!$B$1:$Z$1,0),0)-VLOOKUP(EX12,[1]Table2!$B$1:$Z$21,MATCH("xGD/90",[1]Table2!$B$1:$Z$1,0),0),"")</f>
        <v/>
      </c>
      <c r="EY58" s="41">
        <f>IFERROR(VLOOKUP($B12,[1]Table2!$B$1:$Z$21,MATCH("xGD/90",[1]Table2!$B$1:$Z$1,0),0)-VLOOKUP(EY12,[1]Table2!$B$1:$Z$21,MATCH("xGD/90",[1]Table2!$B$1:$Z$1,0),0),"")</f>
        <v>8.9999999999999969E-2</v>
      </c>
      <c r="EZ58" s="41" t="str">
        <f>IFERROR(VLOOKUP($B12,[1]Table2!$B$1:$Z$21,MATCH("xGD/90",[1]Table2!$B$1:$Z$1,0),0)-VLOOKUP(EZ12,[1]Table2!$B$1:$Z$21,MATCH("xGD/90",[1]Table2!$B$1:$Z$1,0),0),"")</f>
        <v/>
      </c>
      <c r="FA58" s="41" t="str">
        <f>IFERROR(VLOOKUP($B12,[1]Table2!$B$1:$Z$21,MATCH("xGD/90",[1]Table2!$B$1:$Z$1,0),0)-VLOOKUP(FA12,[1]Table2!$B$1:$Z$21,MATCH("xGD/90",[1]Table2!$B$1:$Z$1,0),0),"")</f>
        <v/>
      </c>
      <c r="FB58" s="41">
        <f>IFERROR(VLOOKUP($B12,[1]Table2!$B$1:$Z$21,MATCH("xGD/90",[1]Table2!$B$1:$Z$1,0),0)-VLOOKUP(FB12,[1]Table2!$B$1:$Z$21,MATCH("xGD/90",[1]Table2!$B$1:$Z$1,0),0),"")</f>
        <v>-5.0000000000000044E-2</v>
      </c>
      <c r="FC58" s="41" t="str">
        <f>IFERROR(VLOOKUP($B12,[1]Table2!$B$1:$Z$21,MATCH("xGD/90",[1]Table2!$B$1:$Z$1,0),0)-VLOOKUP(FC12,[1]Table2!$B$1:$Z$21,MATCH("xGD/90",[1]Table2!$B$1:$Z$1,0),0),"")</f>
        <v/>
      </c>
      <c r="FD58" s="41" t="str">
        <f>IFERROR(VLOOKUP($B12,[1]Table2!$B$1:$Z$21,MATCH("xGD/90",[1]Table2!$B$1:$Z$1,0),0)-VLOOKUP(FD12,[1]Table2!$B$1:$Z$21,MATCH("xGD/90",[1]Table2!$B$1:$Z$1,0),0),"")</f>
        <v/>
      </c>
      <c r="FE58" s="41" t="str">
        <f>IFERROR(VLOOKUP($B12,[1]Table2!$B$1:$Z$21,MATCH("xGD/90",[1]Table2!$B$1:$Z$1,0),0)-VLOOKUP(FE12,[1]Table2!$B$1:$Z$21,MATCH("xGD/90",[1]Table2!$B$1:$Z$1,0),0),"")</f>
        <v/>
      </c>
      <c r="FF58" s="41" t="str">
        <f>IFERROR(VLOOKUP($B12,[1]Table2!$B$1:$Z$21,MATCH("xGD/90",[1]Table2!$B$1:$Z$1,0),0)-VLOOKUP(FF12,[1]Table2!$B$1:$Z$21,MATCH("xGD/90",[1]Table2!$B$1:$Z$1,0),0),"")</f>
        <v/>
      </c>
      <c r="FG58" s="41" t="str">
        <f>IFERROR(VLOOKUP($B12,[1]Table2!$B$1:$Z$21,MATCH("xGD/90",[1]Table2!$B$1:$Z$1,0),0)-VLOOKUP(FG12,[1]Table2!$B$1:$Z$21,MATCH("xGD/90",[1]Table2!$B$1:$Z$1,0),0),"")</f>
        <v/>
      </c>
      <c r="FH58" s="41" t="str">
        <f>IFERROR(VLOOKUP($B12,[1]Table2!$B$1:$Z$21,MATCH("xGD/90",[1]Table2!$B$1:$Z$1,0),0)-VLOOKUP(FH12,[1]Table2!$B$1:$Z$21,MATCH("xGD/90",[1]Table2!$B$1:$Z$1,0),0),"")</f>
        <v/>
      </c>
      <c r="FI58" s="41" t="str">
        <f>IFERROR(VLOOKUP($B12,[1]Table2!$B$1:$Z$21,MATCH("xGD/90",[1]Table2!$B$1:$Z$1,0),0)-VLOOKUP(FI12,[1]Table2!$B$1:$Z$21,MATCH("xGD/90",[1]Table2!$B$1:$Z$1,0),0),"")</f>
        <v/>
      </c>
      <c r="FJ58" s="41" t="str">
        <f>IFERROR(VLOOKUP($B12,[1]Table2!$B$1:$Z$21,MATCH("xGD/90",[1]Table2!$B$1:$Z$1,0),0)-VLOOKUP(FJ12,[1]Table2!$B$1:$Z$21,MATCH("xGD/90",[1]Table2!$B$1:$Z$1,0),0),"")</f>
        <v/>
      </c>
      <c r="FK58" s="41">
        <f>IFERROR(VLOOKUP($B12,[1]Table2!$B$1:$Z$21,MATCH("xGD/90",[1]Table2!$B$1:$Z$1,0),0)-VLOOKUP(FK12,[1]Table2!$B$1:$Z$21,MATCH("xGD/90",[1]Table2!$B$1:$Z$1,0),0),"")</f>
        <v>-0.41000000000000003</v>
      </c>
      <c r="FL58" s="41" t="str">
        <f>IFERROR(VLOOKUP($B12,[1]Table2!$B$1:$Z$21,MATCH("xGD/90",[1]Table2!$B$1:$Z$1,0),0)-VLOOKUP(FL12,[1]Table2!$B$1:$Z$21,MATCH("xGD/90",[1]Table2!$B$1:$Z$1,0),0),"")</f>
        <v/>
      </c>
      <c r="FM58" s="41" t="str">
        <f>IFERROR(VLOOKUP($B12,[1]Table2!$B$1:$Z$21,MATCH("xGD/90",[1]Table2!$B$1:$Z$1,0),0)-VLOOKUP(FM12,[1]Table2!$B$1:$Z$21,MATCH("xGD/90",[1]Table2!$B$1:$Z$1,0),0),"")</f>
        <v/>
      </c>
      <c r="FN58" s="41">
        <f>IFERROR(VLOOKUP($B12,[1]Table2!$B$1:$Z$21,MATCH("xGD/90",[1]Table2!$B$1:$Z$1,0),0)-VLOOKUP(FN12,[1]Table2!$B$1:$Z$21,MATCH("xGD/90",[1]Table2!$B$1:$Z$1,0),0),"")</f>
        <v>-1.1200000000000001</v>
      </c>
      <c r="FO58" s="41" t="str">
        <f>IFERROR(VLOOKUP($B12,[1]Table2!$B$1:$Z$21,MATCH("xGD/90",[1]Table2!$B$1:$Z$1,0),0)-VLOOKUP(FO12,[1]Table2!$B$1:$Z$21,MATCH("xGD/90",[1]Table2!$B$1:$Z$1,0),0),"")</f>
        <v/>
      </c>
      <c r="FP58" s="41" t="str">
        <f>IFERROR(VLOOKUP($B12,[1]Table2!$B$1:$Z$21,MATCH("xGD/90",[1]Table2!$B$1:$Z$1,0),0)-VLOOKUP(FP12,[1]Table2!$B$1:$Z$21,MATCH("xGD/90",[1]Table2!$B$1:$Z$1,0),0),"")</f>
        <v/>
      </c>
      <c r="FQ58" s="41" t="str">
        <f>IFERROR(VLOOKUP($B12,[1]Table2!$B$1:$Z$21,MATCH("xGD/90",[1]Table2!$B$1:$Z$1,0),0)-VLOOKUP(FQ12,[1]Table2!$B$1:$Z$21,MATCH("xGD/90",[1]Table2!$B$1:$Z$1,0),0),"")</f>
        <v/>
      </c>
      <c r="FR58" s="41" t="str">
        <f>IFERROR(VLOOKUP($B12,[1]Table2!$B$1:$Z$21,MATCH("xGD/90",[1]Table2!$B$1:$Z$1,0),0)-VLOOKUP(FR12,[1]Table2!$B$1:$Z$21,MATCH("xGD/90",[1]Table2!$B$1:$Z$1,0),0),"")</f>
        <v/>
      </c>
      <c r="FS58" s="41" t="str">
        <f>IFERROR(VLOOKUP($B12,[1]Table2!$B$1:$Z$21,MATCH("xGD/90",[1]Table2!$B$1:$Z$1,0),0)-VLOOKUP(FS12,[1]Table2!$B$1:$Z$21,MATCH("xGD/90",[1]Table2!$B$1:$Z$1,0),0),"")</f>
        <v/>
      </c>
      <c r="FT58" s="41" t="str">
        <f>IFERROR(VLOOKUP($B12,[1]Table2!$B$1:$Z$21,MATCH("xGD/90",[1]Table2!$B$1:$Z$1,0),0)-VLOOKUP(FT12,[1]Table2!$B$1:$Z$21,MATCH("xGD/90",[1]Table2!$B$1:$Z$1,0),0),"")</f>
        <v/>
      </c>
      <c r="FU58" s="41" t="str">
        <f>IFERROR(VLOOKUP($B12,[1]Table2!$B$1:$Z$21,MATCH("xGD/90",[1]Table2!$B$1:$Z$1,0),0)-VLOOKUP(FU12,[1]Table2!$B$1:$Z$21,MATCH("xGD/90",[1]Table2!$B$1:$Z$1,0),0),"")</f>
        <v/>
      </c>
      <c r="FV58" s="41">
        <f>IFERROR(VLOOKUP($B12,[1]Table2!$B$1:$Z$21,MATCH("xGD/90",[1]Table2!$B$1:$Z$1,0),0)-VLOOKUP(FV12,[1]Table2!$B$1:$Z$21,MATCH("xGD/90",[1]Table2!$B$1:$Z$1,0),0),"")</f>
        <v>-0.56000000000000005</v>
      </c>
      <c r="FW58" s="41" t="str">
        <f>IFERROR(VLOOKUP($B12,[1]Table2!$B$1:$Z$21,MATCH("xGD/90",[1]Table2!$B$1:$Z$1,0),0)-VLOOKUP(FW12,[1]Table2!$B$1:$Z$21,MATCH("xGD/90",[1]Table2!$B$1:$Z$1,0),0),"")</f>
        <v/>
      </c>
      <c r="FX58" s="41" t="str">
        <f>IFERROR(VLOOKUP($B12,[1]Table2!$B$1:$Z$21,MATCH("xGD/90",[1]Table2!$B$1:$Z$1,0),0)-VLOOKUP(FX12,[1]Table2!$B$1:$Z$21,MATCH("xGD/90",[1]Table2!$B$1:$Z$1,0),0),"")</f>
        <v/>
      </c>
      <c r="FY58" s="41" t="str">
        <f>IFERROR(VLOOKUP($B12,[1]Table2!$B$1:$Z$21,MATCH("xGD/90",[1]Table2!$B$1:$Z$1,0),0)-VLOOKUP(FY12,[1]Table2!$B$1:$Z$21,MATCH("xGD/90",[1]Table2!$B$1:$Z$1,0),0),"")</f>
        <v/>
      </c>
      <c r="FZ58" s="41" t="str">
        <f>IFERROR(VLOOKUP($B12,[1]Table2!$B$1:$Z$21,MATCH("xGD/90",[1]Table2!$B$1:$Z$1,0),0)-VLOOKUP(FZ12,[1]Table2!$B$1:$Z$21,MATCH("xGD/90",[1]Table2!$B$1:$Z$1,0),0),"")</f>
        <v/>
      </c>
      <c r="GA58" s="41" t="str">
        <f>IFERROR(VLOOKUP($B12,[1]Table2!$B$1:$Z$21,MATCH("xGD/90",[1]Table2!$B$1:$Z$1,0),0)-VLOOKUP(GA12,[1]Table2!$B$1:$Z$21,MATCH("xGD/90",[1]Table2!$B$1:$Z$1,0),0),"")</f>
        <v/>
      </c>
      <c r="GB58" s="41" t="str">
        <f>IFERROR(VLOOKUP($B12,[1]Table2!$B$1:$Z$21,MATCH("xGD/90",[1]Table2!$B$1:$Z$1,0),0)-VLOOKUP(GB12,[1]Table2!$B$1:$Z$21,MATCH("xGD/90",[1]Table2!$B$1:$Z$1,0),0),"")</f>
        <v/>
      </c>
      <c r="GC58" s="41" t="str">
        <f>IFERROR(VLOOKUP($B12,[1]Table2!$B$1:$Z$21,MATCH("xGD/90",[1]Table2!$B$1:$Z$1,0),0)-VLOOKUP(GC12,[1]Table2!$B$1:$Z$21,MATCH("xGD/90",[1]Table2!$B$1:$Z$1,0),0),"")</f>
        <v/>
      </c>
      <c r="GD58" s="41" t="str">
        <f>IFERROR(VLOOKUP($B12,[1]Table2!$B$1:$Z$21,MATCH("xGD/90",[1]Table2!$B$1:$Z$1,0),0)-VLOOKUP(GD12,[1]Table2!$B$1:$Z$21,MATCH("xGD/90",[1]Table2!$B$1:$Z$1,0),0),"")</f>
        <v/>
      </c>
      <c r="GE58" s="41" t="str">
        <f>IFERROR(VLOOKUP($B12,[1]Table2!$B$1:$Z$21,MATCH("xGD/90",[1]Table2!$B$1:$Z$1,0),0)-VLOOKUP(GE12,[1]Table2!$B$1:$Z$21,MATCH("xGD/90",[1]Table2!$B$1:$Z$1,0),0),"")</f>
        <v/>
      </c>
      <c r="GF58" s="41" t="str">
        <f>IFERROR(VLOOKUP($B12,[1]Table2!$B$1:$Z$21,MATCH("xGD/90",[1]Table2!$B$1:$Z$1,0),0)-VLOOKUP(GF12,[1]Table2!$B$1:$Z$21,MATCH("xGD/90",[1]Table2!$B$1:$Z$1,0),0),"")</f>
        <v/>
      </c>
      <c r="GG58" s="41">
        <f>IFERROR(VLOOKUP($B12,[1]Table2!$B$1:$Z$21,MATCH("xGD/90",[1]Table2!$B$1:$Z$1,0),0)-VLOOKUP(GG12,[1]Table2!$B$1:$Z$21,MATCH("xGD/90",[1]Table2!$B$1:$Z$1,0),0),"")</f>
        <v>-0.41000000000000003</v>
      </c>
      <c r="GH58" s="41" t="str">
        <f>IFERROR(VLOOKUP($B12,[1]Table2!$B$1:$Z$21,MATCH("xGD/90",[1]Table2!$B$1:$Z$1,0),0)-VLOOKUP(GH12,[1]Table2!$B$1:$Z$21,MATCH("xGD/90",[1]Table2!$B$1:$Z$1,0),0),"")</f>
        <v/>
      </c>
      <c r="GI58" s="41" t="str">
        <f>IFERROR(VLOOKUP($B12,[1]Table2!$B$1:$Z$21,MATCH("xGD/90",[1]Table2!$B$1:$Z$1,0),0)-VLOOKUP(GI12,[1]Table2!$B$1:$Z$21,MATCH("xGD/90",[1]Table2!$B$1:$Z$1,0),0),"")</f>
        <v/>
      </c>
      <c r="GJ58" s="41" t="str">
        <f>IFERROR(VLOOKUP($B12,[1]Table2!$B$1:$Z$21,MATCH("xGD/90",[1]Table2!$B$1:$Z$1,0),0)-VLOOKUP(GJ12,[1]Table2!$B$1:$Z$21,MATCH("xGD/90",[1]Table2!$B$1:$Z$1,0),0),"")</f>
        <v/>
      </c>
      <c r="GK58" s="41" t="str">
        <f>IFERROR(VLOOKUP($B12,[1]Table2!$B$1:$Z$21,MATCH("xGD/90",[1]Table2!$B$1:$Z$1,0),0)-VLOOKUP(GK12,[1]Table2!$B$1:$Z$21,MATCH("xGD/90",[1]Table2!$B$1:$Z$1,0),0),"")</f>
        <v/>
      </c>
      <c r="GL58" s="41" t="str">
        <f>IFERROR(VLOOKUP($B12,[1]Table2!$B$1:$Z$21,MATCH("xGD/90",[1]Table2!$B$1:$Z$1,0),0)-VLOOKUP(GL12,[1]Table2!$B$1:$Z$21,MATCH("xGD/90",[1]Table2!$B$1:$Z$1,0),0),"")</f>
        <v/>
      </c>
      <c r="GM58" s="41" t="str">
        <f>IFERROR(VLOOKUP($B12,[1]Table2!$B$1:$Z$21,MATCH("xGD/90",[1]Table2!$B$1:$Z$1,0),0)-VLOOKUP(GM12,[1]Table2!$B$1:$Z$21,MATCH("xGD/90",[1]Table2!$B$1:$Z$1,0),0),"")</f>
        <v/>
      </c>
      <c r="GN58" s="41" t="str">
        <f>IFERROR(VLOOKUP($B12,[1]Table2!$B$1:$Z$21,MATCH("xGD/90",[1]Table2!$B$1:$Z$1,0),0)-VLOOKUP(GN12,[1]Table2!$B$1:$Z$21,MATCH("xGD/90",[1]Table2!$B$1:$Z$1,0),0),"")</f>
        <v/>
      </c>
      <c r="GO58" s="41">
        <f>IFERROR(VLOOKUP($B12,[1]Table2!$B$1:$Z$21,MATCH("xGD/90",[1]Table2!$B$1:$Z$1,0),0)-VLOOKUP(GO12,[1]Table2!$B$1:$Z$21,MATCH("xGD/90",[1]Table2!$B$1:$Z$1,0),0),"")</f>
        <v>0.28000000000000003</v>
      </c>
      <c r="GP58" s="41" t="str">
        <f>IFERROR(VLOOKUP($B12,[1]Table2!$B$1:$Z$21,MATCH("xGD/90",[1]Table2!$B$1:$Z$1,0),0)-VLOOKUP(GP12,[1]Table2!$B$1:$Z$21,MATCH("xGD/90",[1]Table2!$B$1:$Z$1,0),0),"")</f>
        <v/>
      </c>
      <c r="GQ58" s="41" t="str">
        <f>IFERROR(VLOOKUP($B12,[1]Table2!$B$1:$Z$21,MATCH("xGD/90",[1]Table2!$B$1:$Z$1,0),0)-VLOOKUP(GQ12,[1]Table2!$B$1:$Z$21,MATCH("xGD/90",[1]Table2!$B$1:$Z$1,0),0),"")</f>
        <v/>
      </c>
      <c r="GR58" s="41" t="str">
        <f>IFERROR(VLOOKUP($B12,[1]Table2!$B$1:$Z$21,MATCH("xGD/90",[1]Table2!$B$1:$Z$1,0),0)-VLOOKUP(GR12,[1]Table2!$B$1:$Z$21,MATCH("xGD/90",[1]Table2!$B$1:$Z$1,0),0),"")</f>
        <v/>
      </c>
      <c r="GS58" s="41" t="str">
        <f>IFERROR(VLOOKUP($B12,[1]Table2!$B$1:$Z$21,MATCH("xGD/90",[1]Table2!$B$1:$Z$1,0),0)-VLOOKUP(GS12,[1]Table2!$B$1:$Z$21,MATCH("xGD/90",[1]Table2!$B$1:$Z$1,0),0),"")</f>
        <v/>
      </c>
      <c r="GT58" s="41" t="str">
        <f>IFERROR(VLOOKUP($B12,[1]Table2!$B$1:$Z$21,MATCH("xGD/90",[1]Table2!$B$1:$Z$1,0),0)-VLOOKUP(GT12,[1]Table2!$B$1:$Z$21,MATCH("xGD/90",[1]Table2!$B$1:$Z$1,0),0),"")</f>
        <v/>
      </c>
      <c r="GU58" s="41" t="str">
        <f>IFERROR(VLOOKUP($B12,[1]Table2!$B$1:$Z$21,MATCH("xGD/90",[1]Table2!$B$1:$Z$1,0),0)-VLOOKUP(GU12,[1]Table2!$B$1:$Z$21,MATCH("xGD/90",[1]Table2!$B$1:$Z$1,0),0),"")</f>
        <v/>
      </c>
      <c r="GV58" s="41">
        <f>IFERROR(VLOOKUP($B12,[1]Table2!$B$1:$Z$21,MATCH("xGD/90",[1]Table2!$B$1:$Z$1,0),0)-VLOOKUP(GV12,[1]Table2!$B$1:$Z$21,MATCH("xGD/90",[1]Table2!$B$1:$Z$1,0),0),"")</f>
        <v>-1.1000000000000001</v>
      </c>
      <c r="GW58" s="41" t="str">
        <f>IFERROR(VLOOKUP($B12,[1]Table2!$B$1:$Z$21,MATCH("xGD/90",[1]Table2!$B$1:$Z$1,0),0)-VLOOKUP(GW12,[1]Table2!$B$1:$Z$21,MATCH("xGD/90",[1]Table2!$B$1:$Z$1,0),0),"")</f>
        <v/>
      </c>
      <c r="GX58" s="41" t="str">
        <f>IFERROR(VLOOKUP($B12,[1]Table2!$B$1:$Z$21,MATCH("xGD/90",[1]Table2!$B$1:$Z$1,0),0)-VLOOKUP(GX12,[1]Table2!$B$1:$Z$21,MATCH("xGD/90",[1]Table2!$B$1:$Z$1,0),0),"")</f>
        <v/>
      </c>
      <c r="GY58" s="41" t="str">
        <f>IFERROR(VLOOKUP($B12,[1]Table2!$B$1:$Z$21,MATCH("xGD/90",[1]Table2!$B$1:$Z$1,0),0)-VLOOKUP(GY12,[1]Table2!$B$1:$Z$21,MATCH("xGD/90",[1]Table2!$B$1:$Z$1,0),0),"")</f>
        <v/>
      </c>
      <c r="GZ58" s="41" t="str">
        <f>IFERROR(VLOOKUP($B12,[1]Table2!$B$1:$Z$21,MATCH("xGD/90",[1]Table2!$B$1:$Z$1,0),0)-VLOOKUP(GZ12,[1]Table2!$B$1:$Z$21,MATCH("xGD/90",[1]Table2!$B$1:$Z$1,0),0),"")</f>
        <v/>
      </c>
      <c r="HA58" s="41" t="str">
        <f>IFERROR(VLOOKUP($B12,[1]Table2!$B$1:$Z$21,MATCH("xGD/90",[1]Table2!$B$1:$Z$1,0),0)-VLOOKUP(HA12,[1]Table2!$B$1:$Z$21,MATCH("xGD/90",[1]Table2!$B$1:$Z$1,0),0),"")</f>
        <v/>
      </c>
      <c r="HB58" s="41">
        <f>IFERROR(VLOOKUP($B12,[1]Table2!$B$1:$Z$21,MATCH("xGD/90",[1]Table2!$B$1:$Z$1,0),0)-VLOOKUP(HB12,[1]Table2!$B$1:$Z$21,MATCH("xGD/90",[1]Table2!$B$1:$Z$1,0),0),"")</f>
        <v>0.06</v>
      </c>
      <c r="HC58" s="41" t="str">
        <f>IFERROR(VLOOKUP($B12,[1]Table2!$B$1:$Z$21,MATCH("xGD/90",[1]Table2!$B$1:$Z$1,0),0)-VLOOKUP(HC12,[1]Table2!$B$1:$Z$21,MATCH("xGD/90",[1]Table2!$B$1:$Z$1,0),0),"")</f>
        <v/>
      </c>
      <c r="HD58" s="41" t="str">
        <f>IFERROR(VLOOKUP($B12,[1]Table2!$B$1:$Z$21,MATCH("xGD/90",[1]Table2!$B$1:$Z$1,0),0)-VLOOKUP(HD12,[1]Table2!$B$1:$Z$21,MATCH("xGD/90",[1]Table2!$B$1:$Z$1,0),0),"")</f>
        <v/>
      </c>
      <c r="HE58" s="41" t="str">
        <f>IFERROR(VLOOKUP($B12,[1]Table2!$B$1:$Z$21,MATCH("xGD/90",[1]Table2!$B$1:$Z$1,0),0)-VLOOKUP(HE12,[1]Table2!$B$1:$Z$21,MATCH("xGD/90",[1]Table2!$B$1:$Z$1,0),0),"")</f>
        <v/>
      </c>
      <c r="HF58" s="41" t="str">
        <f>IFERROR(VLOOKUP($B12,[1]Table2!$B$1:$Z$21,MATCH("xGD/90",[1]Table2!$B$1:$Z$1,0),0)-VLOOKUP(HF12,[1]Table2!$B$1:$Z$21,MATCH("xGD/90",[1]Table2!$B$1:$Z$1,0),0),"")</f>
        <v/>
      </c>
      <c r="HG58" s="41" t="str">
        <f>IFERROR(VLOOKUP($B12,[1]Table2!$B$1:$Z$21,MATCH("xGD/90",[1]Table2!$B$1:$Z$1,0),0)-VLOOKUP(HG12,[1]Table2!$B$1:$Z$21,MATCH("xGD/90",[1]Table2!$B$1:$Z$1,0),0),"")</f>
        <v/>
      </c>
      <c r="HH58" s="41" t="str">
        <f>IFERROR(VLOOKUP($B12,[1]Table2!$B$1:$Z$21,MATCH("xGD/90",[1]Table2!$B$1:$Z$1,0),0)-VLOOKUP(HH12,[1]Table2!$B$1:$Z$21,MATCH("xGD/90",[1]Table2!$B$1:$Z$1,0),0),"")</f>
        <v/>
      </c>
      <c r="HI58" s="41" t="str">
        <f>IFERROR(VLOOKUP($B12,[1]Table2!$B$1:$Z$21,MATCH("xGD/90",[1]Table2!$B$1:$Z$1,0),0)-VLOOKUP(HI12,[1]Table2!$B$1:$Z$21,MATCH("xGD/90",[1]Table2!$B$1:$Z$1,0),0),"")</f>
        <v/>
      </c>
      <c r="HJ58" s="41" t="str">
        <f>IFERROR(VLOOKUP($B12,[1]Table2!$B$1:$Z$21,MATCH("xGD/90",[1]Table2!$B$1:$Z$1,0),0)-VLOOKUP(HJ12,[1]Table2!$B$1:$Z$21,MATCH("xGD/90",[1]Table2!$B$1:$Z$1,0),0),"")</f>
        <v/>
      </c>
      <c r="HK58" s="41" t="str">
        <f>IFERROR(VLOOKUP($B12,[1]Table2!$B$1:$Z$21,MATCH("xGD/90",[1]Table2!$B$1:$Z$1,0),0)-VLOOKUP(HK12,[1]Table2!$B$1:$Z$21,MATCH("xGD/90",[1]Table2!$B$1:$Z$1,0),0),"")</f>
        <v/>
      </c>
      <c r="HL58" s="41">
        <f>IFERROR(VLOOKUP($B12,[1]Table2!$B$1:$Z$21,MATCH("xGD/90",[1]Table2!$B$1:$Z$1,0),0)-VLOOKUP(HL12,[1]Table2!$B$1:$Z$21,MATCH("xGD/90",[1]Table2!$B$1:$Z$1,0),0),"")</f>
        <v>-0.58000000000000007</v>
      </c>
      <c r="HM58" s="41" t="str">
        <f>IFERROR(VLOOKUP($B12,[1]Table2!$B$1:$Z$21,MATCH("xGD/90",[1]Table2!$B$1:$Z$1,0),0)-VLOOKUP(HM12,[1]Table2!$B$1:$Z$21,MATCH("xGD/90",[1]Table2!$B$1:$Z$1,0),0),"")</f>
        <v/>
      </c>
      <c r="HN58" s="41" t="str">
        <f>IFERROR(VLOOKUP($B12,[1]Table2!$B$1:$Z$21,MATCH("xGD/90",[1]Table2!$B$1:$Z$1,0),0)-VLOOKUP(HN12,[1]Table2!$B$1:$Z$21,MATCH("xGD/90",[1]Table2!$B$1:$Z$1,0),0),"")</f>
        <v/>
      </c>
      <c r="HO58" s="41" t="str">
        <f>IFERROR(VLOOKUP($B12,[1]Table2!$B$1:$Z$21,MATCH("xGD/90",[1]Table2!$B$1:$Z$1,0),0)-VLOOKUP(HO12,[1]Table2!$B$1:$Z$21,MATCH("xGD/90",[1]Table2!$B$1:$Z$1,0),0),"")</f>
        <v/>
      </c>
      <c r="HP58" s="41" t="str">
        <f>IFERROR(VLOOKUP($B12,[1]Table2!$B$1:$Z$21,MATCH("xGD/90",[1]Table2!$B$1:$Z$1,0),0)-VLOOKUP(HP12,[1]Table2!$B$1:$Z$21,MATCH("xGD/90",[1]Table2!$B$1:$Z$1,0),0),"")</f>
        <v/>
      </c>
      <c r="HQ58" s="41" t="str">
        <f>IFERROR(VLOOKUP($B12,[1]Table2!$B$1:$Z$21,MATCH("xGD/90",[1]Table2!$B$1:$Z$1,0),0)-VLOOKUP(HQ12,[1]Table2!$B$1:$Z$21,MATCH("xGD/90",[1]Table2!$B$1:$Z$1,0),0),"")</f>
        <v/>
      </c>
      <c r="HR58" s="41">
        <f>IFERROR(VLOOKUP($B12,[1]Table2!$B$1:$Z$21,MATCH("xGD/90",[1]Table2!$B$1:$Z$1,0),0)-VLOOKUP(HR12,[1]Table2!$B$1:$Z$21,MATCH("xGD/90",[1]Table2!$B$1:$Z$1,0),0),"")</f>
        <v>-1.32</v>
      </c>
      <c r="HS58" s="41" t="str">
        <f>IFERROR(VLOOKUP($B12,[1]Table2!$B$1:$Z$21,MATCH("xGD/90",[1]Table2!$B$1:$Z$1,0),0)-VLOOKUP(HS12,[1]Table2!$B$1:$Z$21,MATCH("xGD/90",[1]Table2!$B$1:$Z$1,0),0),"")</f>
        <v/>
      </c>
      <c r="HT58" s="41" t="str">
        <f>IFERROR(VLOOKUP($B12,[1]Table2!$B$1:$Z$21,MATCH("xGD/90",[1]Table2!$B$1:$Z$1,0),0)-VLOOKUP(HT12,[1]Table2!$B$1:$Z$21,MATCH("xGD/90",[1]Table2!$B$1:$Z$1,0),0),"")</f>
        <v/>
      </c>
      <c r="HU58" s="41" t="str">
        <f>IFERROR(VLOOKUP($B12,[1]Table2!$B$1:$Z$21,MATCH("xGD/90",[1]Table2!$B$1:$Z$1,0),0)-VLOOKUP(HU12,[1]Table2!$B$1:$Z$21,MATCH("xGD/90",[1]Table2!$B$1:$Z$1,0),0),"")</f>
        <v/>
      </c>
      <c r="HV58" s="41" t="str">
        <f>IFERROR(VLOOKUP($B12,[1]Table2!$B$1:$Z$21,MATCH("xGD/90",[1]Table2!$B$1:$Z$1,0),0)-VLOOKUP(HV12,[1]Table2!$B$1:$Z$21,MATCH("xGD/90",[1]Table2!$B$1:$Z$1,0),0),"")</f>
        <v/>
      </c>
      <c r="HW58" s="41" t="str">
        <f>IFERROR(VLOOKUP($B12,[1]Table2!$B$1:$Z$21,MATCH("xGD/90",[1]Table2!$B$1:$Z$1,0),0)-VLOOKUP(HW12,[1]Table2!$B$1:$Z$21,MATCH("xGD/90",[1]Table2!$B$1:$Z$1,0),0),"")</f>
        <v/>
      </c>
      <c r="HX58" s="41" t="str">
        <f>IFERROR(VLOOKUP($B12,[1]Table2!$B$1:$Z$21,MATCH("xGD/90",[1]Table2!$B$1:$Z$1,0),0)-VLOOKUP(HX12,[1]Table2!$B$1:$Z$21,MATCH("xGD/90",[1]Table2!$B$1:$Z$1,0),0),"")</f>
        <v/>
      </c>
      <c r="HY58" s="41" t="str">
        <f>IFERROR(VLOOKUP($B12,[1]Table2!$B$1:$Z$21,MATCH("xGD/90",[1]Table2!$B$1:$Z$1,0),0)-VLOOKUP(HY12,[1]Table2!$B$1:$Z$21,MATCH("xGD/90",[1]Table2!$B$1:$Z$1,0),0),"")</f>
        <v/>
      </c>
      <c r="HZ58" s="41" t="str">
        <f>IFERROR(VLOOKUP($B12,[1]Table2!$B$1:$Z$21,MATCH("xGD/90",[1]Table2!$B$1:$Z$1,0),0)-VLOOKUP(HZ12,[1]Table2!$B$1:$Z$21,MATCH("xGD/90",[1]Table2!$B$1:$Z$1,0),0),"")</f>
        <v/>
      </c>
      <c r="IA58" s="41" t="str">
        <f>IFERROR(VLOOKUP($B12,[1]Table2!$B$1:$Z$21,MATCH("xGD/90",[1]Table2!$B$1:$Z$1,0),0)-VLOOKUP(IA12,[1]Table2!$B$1:$Z$21,MATCH("xGD/90",[1]Table2!$B$1:$Z$1,0),0),"")</f>
        <v/>
      </c>
      <c r="IB58" s="41" t="str">
        <f>IFERROR(VLOOKUP($B12,[1]Table2!$B$1:$Z$21,MATCH("xGD/90",[1]Table2!$B$1:$Z$1,0),0)-VLOOKUP(IB12,[1]Table2!$B$1:$Z$21,MATCH("xGD/90",[1]Table2!$B$1:$Z$1,0),0),"")</f>
        <v/>
      </c>
      <c r="IC58" s="41" t="str">
        <f>IFERROR(VLOOKUP($B12,[1]Table2!$B$1:$Z$21,MATCH("xGD/90",[1]Table2!$B$1:$Z$1,0),0)-VLOOKUP(IC12,[1]Table2!$B$1:$Z$21,MATCH("xGD/90",[1]Table2!$B$1:$Z$1,0),0),"")</f>
        <v/>
      </c>
      <c r="ID58" s="41" t="str">
        <f>IFERROR(VLOOKUP($B12,[1]Table2!$B$1:$Z$21,MATCH("xGD/90",[1]Table2!$B$1:$Z$1,0),0)-VLOOKUP(ID12,[1]Table2!$B$1:$Z$21,MATCH("xGD/90",[1]Table2!$B$1:$Z$1,0),0),"")</f>
        <v/>
      </c>
      <c r="IE58" s="41" t="str">
        <f>IFERROR(VLOOKUP($B12,[1]Table2!$B$1:$Z$21,MATCH("xGD/90",[1]Table2!$B$1:$Z$1,0),0)-VLOOKUP(IE12,[1]Table2!$B$1:$Z$21,MATCH("xGD/90",[1]Table2!$B$1:$Z$1,0),0),"")</f>
        <v/>
      </c>
      <c r="IF58" s="41" t="str">
        <f>IFERROR(VLOOKUP($B12,[1]Table2!$B$1:$Z$21,MATCH("xGD/90",[1]Table2!$B$1:$Z$1,0),0)-VLOOKUP(IF12,[1]Table2!$B$1:$Z$21,MATCH("xGD/90",[1]Table2!$B$1:$Z$1,0),0),"")</f>
        <v/>
      </c>
      <c r="IG58" s="41" t="str">
        <f>IFERROR(VLOOKUP($B12,[1]Table2!$B$1:$Z$21,MATCH("xGD/90",[1]Table2!$B$1:$Z$1,0),0)-VLOOKUP(IG12,[1]Table2!$B$1:$Z$21,MATCH("xGD/90",[1]Table2!$B$1:$Z$1,0),0),"")</f>
        <v/>
      </c>
      <c r="IH58" s="41" t="str">
        <f>IFERROR(VLOOKUP($B12,[1]Table2!$B$1:$Z$21,MATCH("xGD/90",[1]Table2!$B$1:$Z$1,0),0)-VLOOKUP(IH12,[1]Table2!$B$1:$Z$21,MATCH("xGD/90",[1]Table2!$B$1:$Z$1,0),0),"")</f>
        <v/>
      </c>
      <c r="II58" s="41" t="str">
        <f>IFERROR(VLOOKUP($B12,[1]Table2!$B$1:$Z$21,MATCH("xGD/90",[1]Table2!$B$1:$Z$1,0),0)-VLOOKUP(II12,[1]Table2!$B$1:$Z$21,MATCH("xGD/90",[1]Table2!$B$1:$Z$1,0),0),"")</f>
        <v/>
      </c>
      <c r="IJ58" s="41" t="str">
        <f>IFERROR(VLOOKUP($B12,[1]Table2!$B$1:$Z$21,MATCH("xGD/90",[1]Table2!$B$1:$Z$1,0),0)-VLOOKUP(IJ12,[1]Table2!$B$1:$Z$21,MATCH("xGD/90",[1]Table2!$B$1:$Z$1,0),0),"")</f>
        <v/>
      </c>
      <c r="IK58" s="41" t="str">
        <f>IFERROR(VLOOKUP($B12,[1]Table2!$B$1:$Z$21,MATCH("xGD/90",[1]Table2!$B$1:$Z$1,0),0)-VLOOKUP(IK12,[1]Table2!$B$1:$Z$21,MATCH("xGD/90",[1]Table2!$B$1:$Z$1,0),0),"")</f>
        <v/>
      </c>
      <c r="IL58" s="41">
        <f>IFERROR(VLOOKUP($B12,[1]Table2!$B$1:$Z$21,MATCH("xGD/90",[1]Table2!$B$1:$Z$1,0),0)-VLOOKUP(IL12,[1]Table2!$B$1:$Z$21,MATCH("xGD/90",[1]Table2!$B$1:$Z$1,0),0),"")</f>
        <v>0.35</v>
      </c>
      <c r="IM58" s="41" t="str">
        <f>IFERROR(VLOOKUP($B12,[1]Table2!$B$1:$Z$21,MATCH("xGD/90",[1]Table2!$B$1:$Z$1,0),0)-VLOOKUP(IM12,[1]Table2!$B$1:$Z$21,MATCH("xGD/90",[1]Table2!$B$1:$Z$1,0),0),"")</f>
        <v/>
      </c>
      <c r="IN58" s="41" t="str">
        <f>IFERROR(VLOOKUP($B12,[1]Table2!$B$1:$Z$21,MATCH("xGD/90",[1]Table2!$B$1:$Z$1,0),0)-VLOOKUP(IN12,[1]Table2!$B$1:$Z$21,MATCH("xGD/90",[1]Table2!$B$1:$Z$1,0),0),"")</f>
        <v/>
      </c>
      <c r="IO58" s="41" t="str">
        <f>IFERROR(VLOOKUP($B12,[1]Table2!$B$1:$Z$21,MATCH("xGD/90",[1]Table2!$B$1:$Z$1,0),0)-VLOOKUP(IO12,[1]Table2!$B$1:$Z$21,MATCH("xGD/90",[1]Table2!$B$1:$Z$1,0),0),"")</f>
        <v/>
      </c>
      <c r="IP58" s="41" t="str">
        <f>IFERROR(VLOOKUP($B12,[1]Table2!$B$1:$Z$21,MATCH("xGD/90",[1]Table2!$B$1:$Z$1,0),0)-VLOOKUP(IP12,[1]Table2!$B$1:$Z$21,MATCH("xGD/90",[1]Table2!$B$1:$Z$1,0),0),"")</f>
        <v/>
      </c>
      <c r="IQ58" s="41" t="str">
        <f>IFERROR(VLOOKUP($B12,[1]Table2!$B$1:$Z$21,MATCH("xGD/90",[1]Table2!$B$1:$Z$1,0),0)-VLOOKUP(IQ12,[1]Table2!$B$1:$Z$21,MATCH("xGD/90",[1]Table2!$B$1:$Z$1,0),0),"")</f>
        <v/>
      </c>
      <c r="IR58" s="41" t="str">
        <f>IFERROR(VLOOKUP($B12,[1]Table2!$B$1:$Z$21,MATCH("xGD/90",[1]Table2!$B$1:$Z$1,0),0)-VLOOKUP(IR12,[1]Table2!$B$1:$Z$21,MATCH("xGD/90",[1]Table2!$B$1:$Z$1,0),0),"")</f>
        <v/>
      </c>
      <c r="IS58" s="41">
        <f>IFERROR(VLOOKUP($B12,[1]Table2!$B$1:$Z$21,MATCH("xGD/90",[1]Table2!$B$1:$Z$1,0),0)-VLOOKUP(IS12,[1]Table2!$B$1:$Z$21,MATCH("xGD/90",[1]Table2!$B$1:$Z$1,0),0),"")</f>
        <v>-0.45</v>
      </c>
      <c r="IT58" s="41" t="str">
        <f>IFERROR(VLOOKUP($B12,[1]Table2!$B$1:$Z$21,MATCH("xGD/90",[1]Table2!$B$1:$Z$1,0),0)-VLOOKUP(IT12,[1]Table2!$B$1:$Z$21,MATCH("xGD/90",[1]Table2!$B$1:$Z$1,0),0),"")</f>
        <v/>
      </c>
      <c r="IU58" s="41" t="str">
        <f>IFERROR(VLOOKUP($B12,[1]Table2!$B$1:$Z$21,MATCH("xGD/90",[1]Table2!$B$1:$Z$1,0),0)-VLOOKUP(IU12,[1]Table2!$B$1:$Z$21,MATCH("xGD/90",[1]Table2!$B$1:$Z$1,0),0),"")</f>
        <v/>
      </c>
      <c r="IV58" s="41" t="str">
        <f>IFERROR(VLOOKUP($B12,[1]Table2!$B$1:$Z$21,MATCH("xGD/90",[1]Table2!$B$1:$Z$1,0),0)-VLOOKUP(IV12,[1]Table2!$B$1:$Z$21,MATCH("xGD/90",[1]Table2!$B$1:$Z$1,0),0),"")</f>
        <v/>
      </c>
      <c r="IW58" s="41" t="str">
        <f>IFERROR(VLOOKUP($B12,[1]Table2!$B$1:$Z$21,MATCH("xGD/90",[1]Table2!$B$1:$Z$1,0),0)-VLOOKUP(IW12,[1]Table2!$B$1:$Z$21,MATCH("xGD/90",[1]Table2!$B$1:$Z$1,0),0),"")</f>
        <v/>
      </c>
      <c r="IX58" s="41" t="str">
        <f>IFERROR(VLOOKUP($B12,[1]Table2!$B$1:$Z$21,MATCH("xGD/90",[1]Table2!$B$1:$Z$1,0),0)-VLOOKUP(IX12,[1]Table2!$B$1:$Z$21,MATCH("xGD/90",[1]Table2!$B$1:$Z$1,0),0),"")</f>
        <v/>
      </c>
      <c r="IY58" s="41" t="str">
        <f>IFERROR(VLOOKUP($B12,[1]Table2!$B$1:$Z$21,MATCH("xGD/90",[1]Table2!$B$1:$Z$1,0),0)-VLOOKUP(IY12,[1]Table2!$B$1:$Z$21,MATCH("xGD/90",[1]Table2!$B$1:$Z$1,0),0),"")</f>
        <v/>
      </c>
      <c r="IZ58" s="41">
        <f>IFERROR(VLOOKUP($B12,[1]Table2!$B$1:$Z$21,MATCH("xGD/90",[1]Table2!$B$1:$Z$1,0),0)-VLOOKUP(IZ12,[1]Table2!$B$1:$Z$21,MATCH("xGD/90",[1]Table2!$B$1:$Z$1,0),0),"")</f>
        <v>0.20999999999999996</v>
      </c>
      <c r="JA58" s="41" t="str">
        <f>IFERROR(VLOOKUP($B12,[1]Table2!$B$1:$Z$21,MATCH("xGD/90",[1]Table2!$B$1:$Z$1,0),0)-VLOOKUP(JA12,[1]Table2!$B$1:$Z$21,MATCH("xGD/90",[1]Table2!$B$1:$Z$1,0),0),"")</f>
        <v/>
      </c>
      <c r="JB58" s="41" t="str">
        <f>IFERROR(VLOOKUP($B12,[1]Table2!$B$1:$Z$21,MATCH("xGD/90",[1]Table2!$B$1:$Z$1,0),0)-VLOOKUP(JB12,[1]Table2!$B$1:$Z$21,MATCH("xGD/90",[1]Table2!$B$1:$Z$1,0),0),"")</f>
        <v/>
      </c>
      <c r="JC58" s="41" t="str">
        <f>IFERROR(VLOOKUP($B12,[1]Table2!$B$1:$Z$21,MATCH("xGD/90",[1]Table2!$B$1:$Z$1,0),0)-VLOOKUP(JC12,[1]Table2!$B$1:$Z$21,MATCH("xGD/90",[1]Table2!$B$1:$Z$1,0),0),"")</f>
        <v/>
      </c>
      <c r="JD58" s="41" t="str">
        <f>IFERROR(VLOOKUP($B12,[1]Table2!$B$1:$Z$21,MATCH("xGD/90",[1]Table2!$B$1:$Z$1,0),0)-VLOOKUP(JD12,[1]Table2!$B$1:$Z$21,MATCH("xGD/90",[1]Table2!$B$1:$Z$1,0),0),"")</f>
        <v/>
      </c>
      <c r="JE58" s="41" t="str">
        <f>IFERROR(VLOOKUP($B12,[1]Table2!$B$1:$Z$21,MATCH("xGD/90",[1]Table2!$B$1:$Z$1,0),0)-VLOOKUP(JE12,[1]Table2!$B$1:$Z$21,MATCH("xGD/90",[1]Table2!$B$1:$Z$1,0),0),"")</f>
        <v/>
      </c>
      <c r="JF58" s="41" t="str">
        <f>IFERROR(VLOOKUP($B12,[1]Table2!$B$1:$Z$21,MATCH("xGD/90",[1]Table2!$B$1:$Z$1,0),0)-VLOOKUP(JF12,[1]Table2!$B$1:$Z$21,MATCH("xGD/90",[1]Table2!$B$1:$Z$1,0),0),"")</f>
        <v/>
      </c>
      <c r="JG58" s="41">
        <f>IFERROR(VLOOKUP($B12,[1]Table2!$B$1:$Z$21,MATCH("xGD/90",[1]Table2!$B$1:$Z$1,0),0)-VLOOKUP(JG12,[1]Table2!$B$1:$Z$21,MATCH("xGD/90",[1]Table2!$B$1:$Z$1,0),0),"")</f>
        <v>3.999999999999998E-2</v>
      </c>
      <c r="JH58" s="41" t="str">
        <f>IFERROR(VLOOKUP($B12,[1]Table2!$B$1:$Z$21,MATCH("xGD/90",[1]Table2!$B$1:$Z$1,0),0)-VLOOKUP(JH12,[1]Table2!$B$1:$Z$21,MATCH("xGD/90",[1]Table2!$B$1:$Z$1,0),0),"")</f>
        <v/>
      </c>
      <c r="JI58" s="41" t="str">
        <f>IFERROR(VLOOKUP($B12,[1]Table2!$B$1:$Z$21,MATCH("xGD/90",[1]Table2!$B$1:$Z$1,0),0)-VLOOKUP(JI12,[1]Table2!$B$1:$Z$21,MATCH("xGD/90",[1]Table2!$B$1:$Z$1,0),0),"")</f>
        <v/>
      </c>
      <c r="JJ58" s="41">
        <f>IFERROR(VLOOKUP($B12,[1]Table2!$B$1:$Z$21,MATCH("xGD/90",[1]Table2!$B$1:$Z$1,0),0)-VLOOKUP(JJ12,[1]Table2!$B$1:$Z$21,MATCH("xGD/90",[1]Table2!$B$1:$Z$1,0),0),"")</f>
        <v>-0.24000000000000002</v>
      </c>
      <c r="JK58" s="41" t="str">
        <f>IFERROR(VLOOKUP($B12,[1]Table2!$B$1:$Z$21,MATCH("xGD/90",[1]Table2!$B$1:$Z$1,0),0)-VLOOKUP(JK12,[1]Table2!$B$1:$Z$21,MATCH("xGD/90",[1]Table2!$B$1:$Z$1,0),0),"")</f>
        <v/>
      </c>
      <c r="JL58" s="41" t="str">
        <f>IFERROR(VLOOKUP($B12,[1]Table2!$B$1:$Z$21,MATCH("xGD/90",[1]Table2!$B$1:$Z$1,0),0)-VLOOKUP(JL12,[1]Table2!$B$1:$Z$21,MATCH("xGD/90",[1]Table2!$B$1:$Z$1,0),0),"")</f>
        <v/>
      </c>
      <c r="JM58" s="41" t="str">
        <f>IFERROR(VLOOKUP($B12,[1]Table2!$B$1:$Z$21,MATCH("xGD/90",[1]Table2!$B$1:$Z$1,0),0)-VLOOKUP(JM12,[1]Table2!$B$1:$Z$21,MATCH("xGD/90",[1]Table2!$B$1:$Z$1,0),0),"")</f>
        <v/>
      </c>
      <c r="JN58" s="41" t="str">
        <f>IFERROR(VLOOKUP($B12,[1]Table2!$B$1:$Z$21,MATCH("xGD/90",[1]Table2!$B$1:$Z$1,0),0)-VLOOKUP(JN12,[1]Table2!$B$1:$Z$21,MATCH("xGD/90",[1]Table2!$B$1:$Z$1,0),0),"")</f>
        <v/>
      </c>
      <c r="JO58" s="41">
        <f>IFERROR(VLOOKUP($B12,[1]Table2!$B$1:$Z$21,MATCH("xGD/90",[1]Table2!$B$1:$Z$1,0),0)-VLOOKUP(JO12,[1]Table2!$B$1:$Z$21,MATCH("xGD/90",[1]Table2!$B$1:$Z$1,0),0),"")</f>
        <v>-1.7000000000000002</v>
      </c>
      <c r="JP58" s="41" t="str">
        <f>IFERROR(VLOOKUP($B12,[1]Table2!$B$1:$Z$21,MATCH("xGD/90",[1]Table2!$B$1:$Z$1,0),0)-VLOOKUP(JP12,[1]Table2!$B$1:$Z$21,MATCH("xGD/90",[1]Table2!$B$1:$Z$1,0),0),"")</f>
        <v/>
      </c>
      <c r="JQ58" s="41" t="str">
        <f>IFERROR(VLOOKUP($B12,[1]Table2!$B$1:$Z$21,MATCH("xGD/90",[1]Table2!$B$1:$Z$1,0),0)-VLOOKUP(JQ12,[1]Table2!$B$1:$Z$21,MATCH("xGD/90",[1]Table2!$B$1:$Z$1,0),0),"")</f>
        <v/>
      </c>
      <c r="JR58" s="41">
        <f>IFERROR(VLOOKUP($B12,[1]Table2!$B$1:$Z$21,MATCH("xGD/90",[1]Table2!$B$1:$Z$1,0),0)-VLOOKUP(JR12,[1]Table2!$B$1:$Z$21,MATCH("xGD/90",[1]Table2!$B$1:$Z$1,0),0),"")</f>
        <v>-0.85000000000000009</v>
      </c>
      <c r="JS58" s="41" t="str">
        <f>IFERROR(VLOOKUP($B12,[1]Table2!$B$1:$Z$21,MATCH("xGD/90",[1]Table2!$B$1:$Z$1,0),0)-VLOOKUP(JS12,[1]Table2!$B$1:$Z$21,MATCH("xGD/90",[1]Table2!$B$1:$Z$1,0),0),"")</f>
        <v/>
      </c>
      <c r="JT58" s="41" t="str">
        <f>IFERROR(VLOOKUP($B12,[1]Table2!$B$1:$Z$21,MATCH("xGD/90",[1]Table2!$B$1:$Z$1,0),0)-VLOOKUP(JT12,[1]Table2!$B$1:$Z$21,MATCH("xGD/90",[1]Table2!$B$1:$Z$1,0),0),"")</f>
        <v/>
      </c>
      <c r="JU58" s="41" t="str">
        <f>IFERROR(VLOOKUP($B12,[1]Table2!$B$1:$Z$21,MATCH("xGD/90",[1]Table2!$B$1:$Z$1,0),0)-VLOOKUP(JU12,[1]Table2!$B$1:$Z$21,MATCH("xGD/90",[1]Table2!$B$1:$Z$1,0),0),"")</f>
        <v/>
      </c>
      <c r="JV58" s="41" t="str">
        <f>IFERROR(VLOOKUP($B12,[1]Table2!$B$1:$Z$21,MATCH("xGD/90",[1]Table2!$B$1:$Z$1,0),0)-VLOOKUP(JV12,[1]Table2!$B$1:$Z$21,MATCH("xGD/90",[1]Table2!$B$1:$Z$1,0),0),"")</f>
        <v/>
      </c>
      <c r="JW58" s="41">
        <f>IFERROR(VLOOKUP($B12,[1]Table2!$B$1:$Z$21,MATCH("xGD/90",[1]Table2!$B$1:$Z$1,0),0)-VLOOKUP(JW12,[1]Table2!$B$1:$Z$21,MATCH("xGD/90",[1]Table2!$B$1:$Z$1,0),0),"")</f>
        <v>-5.0000000000000044E-2</v>
      </c>
      <c r="JX58" s="41" t="str">
        <f>IFERROR(VLOOKUP($B12,[1]Table2!$B$1:$Z$21,MATCH("xGD/90",[1]Table2!$B$1:$Z$1,0),0)-VLOOKUP(JX12,[1]Table2!$B$1:$Z$21,MATCH("xGD/90",[1]Table2!$B$1:$Z$1,0),0),"")</f>
        <v/>
      </c>
      <c r="JY58" s="41" t="str">
        <f>IFERROR(VLOOKUP($B12,[1]Table2!$B$1:$Z$21,MATCH("xGD/90",[1]Table2!$B$1:$Z$1,0),0)-VLOOKUP(JY12,[1]Table2!$B$1:$Z$21,MATCH("xGD/90",[1]Table2!$B$1:$Z$1,0),0),"")</f>
        <v/>
      </c>
      <c r="JZ58" s="41" t="str">
        <f>IFERROR(VLOOKUP($B12,[1]Table2!$B$1:$Z$21,MATCH("xGD/90",[1]Table2!$B$1:$Z$1,0),0)-VLOOKUP(JZ12,[1]Table2!$B$1:$Z$21,MATCH("xGD/90",[1]Table2!$B$1:$Z$1,0),0),"")</f>
        <v/>
      </c>
      <c r="KA58" s="41" t="str">
        <f>IFERROR(VLOOKUP($B12,[1]Table2!$B$1:$Z$21,MATCH("xGD/90",[1]Table2!$B$1:$Z$1,0),0)-VLOOKUP(KA12,[1]Table2!$B$1:$Z$21,MATCH("xGD/90",[1]Table2!$B$1:$Z$1,0),0),"")</f>
        <v/>
      </c>
      <c r="KB58" s="41">
        <f>IFERROR(VLOOKUP($B12,[1]Table2!$B$1:$Z$21,MATCH("xGD/90",[1]Table2!$B$1:$Z$1,0),0)-VLOOKUP(KB12,[1]Table2!$B$1:$Z$21,MATCH("xGD/90",[1]Table2!$B$1:$Z$1,0),0),"")</f>
        <v>8.9999999999999969E-2</v>
      </c>
      <c r="KC58" s="41" t="str">
        <f>IFERROR(VLOOKUP($B12,[1]Table2!$B$1:$Z$21,MATCH("xGD/90",[1]Table2!$B$1:$Z$1,0),0)-VLOOKUP(KC12,[1]Table2!$B$1:$Z$21,MATCH("xGD/90",[1]Table2!$B$1:$Z$1,0),0),"")</f>
        <v/>
      </c>
      <c r="KD58" s="41" t="str">
        <f>IFERROR(VLOOKUP($B12,[1]Table2!$B$1:$Z$21,MATCH("xGD/90",[1]Table2!$B$1:$Z$1,0),0)-VLOOKUP(KD12,[1]Table2!$B$1:$Z$21,MATCH("xGD/90",[1]Table2!$B$1:$Z$1,0),0),"")</f>
        <v/>
      </c>
      <c r="KE58" s="41" t="str">
        <f>IFERROR(VLOOKUP($B12,[1]Table2!$B$1:$Z$21,MATCH("xGD/90",[1]Table2!$B$1:$Z$1,0),0)-VLOOKUP(KE12,[1]Table2!$B$1:$Z$21,MATCH("xGD/90",[1]Table2!$B$1:$Z$1,0),0),"")</f>
        <v/>
      </c>
      <c r="KF58" s="41" t="str">
        <f>IFERROR(VLOOKUP($B12,[1]Table2!$B$1:$Z$21,MATCH("xGD/90",[1]Table2!$B$1:$Z$1,0),0)-VLOOKUP(KF12,[1]Table2!$B$1:$Z$21,MATCH("xGD/90",[1]Table2!$B$1:$Z$1,0),0),"")</f>
        <v/>
      </c>
      <c r="KG58" s="41" t="str">
        <f>IFERROR(VLOOKUP($B12,[1]Table2!$B$1:$Z$21,MATCH("xGD/90",[1]Table2!$B$1:$Z$1,0),0)-VLOOKUP(KG12,[1]Table2!$B$1:$Z$21,MATCH("xGD/90",[1]Table2!$B$1:$Z$1,0),0),"")</f>
        <v/>
      </c>
      <c r="KH58" s="41" t="str">
        <f>IFERROR(VLOOKUP($B12,[1]Table2!$B$1:$Z$21,MATCH("xGD/90",[1]Table2!$B$1:$Z$1,0),0)-VLOOKUP(KH12,[1]Table2!$B$1:$Z$21,MATCH("xGD/90",[1]Table2!$B$1:$Z$1,0),0),"")</f>
        <v/>
      </c>
      <c r="KI58" s="41">
        <f>IFERROR(VLOOKUP($B12,[1]Table2!$B$1:$Z$21,MATCH("xGD/90",[1]Table2!$B$1:$Z$1,0),0)-VLOOKUP(KI12,[1]Table2!$B$1:$Z$21,MATCH("xGD/90",[1]Table2!$B$1:$Z$1,0),0),"")</f>
        <v>-8.0000000000000016E-2</v>
      </c>
      <c r="KJ58" s="41" t="str">
        <f>IFERROR(VLOOKUP($B12,[1]Table2!$B$1:$Z$21,MATCH("xGD/90",[1]Table2!$B$1:$Z$1,0),0)-VLOOKUP(KJ12,[1]Table2!$B$1:$Z$21,MATCH("xGD/90",[1]Table2!$B$1:$Z$1,0),0),"")</f>
        <v/>
      </c>
      <c r="KK58" s="41" t="str">
        <f>IFERROR(VLOOKUP($B12,[1]Table2!$B$1:$Z$21,MATCH("xGD/90",[1]Table2!$B$1:$Z$1,0),0)-VLOOKUP(KK12,[1]Table2!$B$1:$Z$21,MATCH("xGD/90",[1]Table2!$B$1:$Z$1,0),0),"")</f>
        <v/>
      </c>
      <c r="KL58" s="41" t="str">
        <f>IFERROR(VLOOKUP($B12,[1]Table2!$B$1:$Z$21,MATCH("xGD/90",[1]Table2!$B$1:$Z$1,0),0)-VLOOKUP(KL12,[1]Table2!$B$1:$Z$21,MATCH("xGD/90",[1]Table2!$B$1:$Z$1,0),0),"")</f>
        <v/>
      </c>
      <c r="KM58" s="41" t="str">
        <f>IFERROR(VLOOKUP($B12,[1]Table2!$B$1:$Z$21,MATCH("xGD/90",[1]Table2!$B$1:$Z$1,0),0)-VLOOKUP(KM12,[1]Table2!$B$1:$Z$21,MATCH("xGD/90",[1]Table2!$B$1:$Z$1,0),0),"")</f>
        <v/>
      </c>
      <c r="KN58" s="41" t="str">
        <f>IFERROR(VLOOKUP($B12,[1]Table2!$B$1:$Z$21,MATCH("xGD/90",[1]Table2!$B$1:$Z$1,0),0)-VLOOKUP(KN12,[1]Table2!$B$1:$Z$21,MATCH("xGD/90",[1]Table2!$B$1:$Z$1,0),0),"")</f>
        <v/>
      </c>
      <c r="KO58" s="41" t="str">
        <f>IFERROR(VLOOKUP($B12,[1]Table2!$B$1:$Z$21,MATCH("xGD/90",[1]Table2!$B$1:$Z$1,0),0)-VLOOKUP(KO12,[1]Table2!$B$1:$Z$21,MATCH("xGD/90",[1]Table2!$B$1:$Z$1,0),0),"")</f>
        <v/>
      </c>
      <c r="KP58" s="41" t="str">
        <f>IFERROR(VLOOKUP($B12,[1]Table2!$B$1:$Z$21,MATCH("xGD/90",[1]Table2!$B$1:$Z$1,0),0)-VLOOKUP(KP12,[1]Table2!$B$1:$Z$21,MATCH("xGD/90",[1]Table2!$B$1:$Z$1,0),0),"")</f>
        <v/>
      </c>
      <c r="KQ58" s="41">
        <f>IFERROR(VLOOKUP($B12,[1]Table2!$B$1:$Z$21,MATCH("xGD/90",[1]Table2!$B$1:$Z$1,0),0)-VLOOKUP(KQ12,[1]Table2!$B$1:$Z$21,MATCH("xGD/90",[1]Table2!$B$1:$Z$1,0),0),"")</f>
        <v>-0.75</v>
      </c>
      <c r="KR58" s="41" t="str">
        <f>IFERROR(VLOOKUP($B12,[1]Table2!$B$1:$Z$21,MATCH("xGD/90",[1]Table2!$B$1:$Z$1,0),0)-VLOOKUP(KR12,[1]Table2!$B$1:$Z$21,MATCH("xGD/90",[1]Table2!$B$1:$Z$1,0),0),"")</f>
        <v/>
      </c>
      <c r="KS58" s="41" t="str">
        <f>IFERROR(VLOOKUP($B12,[1]Table2!$B$1:$Z$21,MATCH("xGD/90",[1]Table2!$B$1:$Z$1,0),0)-VLOOKUP(KS12,[1]Table2!$B$1:$Z$21,MATCH("xGD/90",[1]Table2!$B$1:$Z$1,0),0),"")</f>
        <v/>
      </c>
      <c r="KT58" s="41" t="str">
        <f>IFERROR(VLOOKUP($B12,[1]Table2!$B$1:$Z$21,MATCH("xGD/90",[1]Table2!$B$1:$Z$1,0),0)-VLOOKUP(KT12,[1]Table2!$B$1:$Z$21,MATCH("xGD/90",[1]Table2!$B$1:$Z$1,0),0),"")</f>
        <v/>
      </c>
      <c r="KU58" s="41" t="str">
        <f>IFERROR(VLOOKUP($B12,[1]Table2!$B$1:$Z$21,MATCH("xGD/90",[1]Table2!$B$1:$Z$1,0),0)-VLOOKUP(KU12,[1]Table2!$B$1:$Z$21,MATCH("xGD/90",[1]Table2!$B$1:$Z$1,0),0),"")</f>
        <v/>
      </c>
      <c r="KV58" s="41" t="str">
        <f>IFERROR(VLOOKUP($B12,[1]Table2!$B$1:$Z$21,MATCH("xGD/90",[1]Table2!$B$1:$Z$1,0),0)-VLOOKUP(KV12,[1]Table2!$B$1:$Z$21,MATCH("xGD/90",[1]Table2!$B$1:$Z$1,0),0),"")</f>
        <v/>
      </c>
      <c r="KW58" s="41" t="str">
        <f>IFERROR(VLOOKUP($B12,[1]Table2!$B$1:$Z$21,MATCH("xGD/90",[1]Table2!$B$1:$Z$1,0),0)-VLOOKUP(KW12,[1]Table2!$B$1:$Z$21,MATCH("xGD/90",[1]Table2!$B$1:$Z$1,0),0),"")</f>
        <v/>
      </c>
      <c r="KX58" s="41" t="str">
        <f>IFERROR(VLOOKUP($B12,[1]Table2!$B$1:$Z$21,MATCH("xGD/90",[1]Table2!$B$1:$Z$1,0),0)-VLOOKUP(KX12,[1]Table2!$B$1:$Z$21,MATCH("xGD/90",[1]Table2!$B$1:$Z$1,0),0),"")</f>
        <v/>
      </c>
      <c r="KY58" s="41" t="str">
        <f>IFERROR(VLOOKUP($B12,[1]Table2!$B$1:$Z$21,MATCH("xGD/90",[1]Table2!$B$1:$Z$1,0),0)-VLOOKUP(KY12,[1]Table2!$B$1:$Z$21,MATCH("xGD/90",[1]Table2!$B$1:$Z$1,0),0),"")</f>
        <v/>
      </c>
      <c r="KZ58" s="41" t="str">
        <f>IFERROR(VLOOKUP($B12,[1]Table2!$B$1:$Z$21,MATCH("xGD/90",[1]Table2!$B$1:$Z$1,0),0)-VLOOKUP(KZ12,[1]Table2!$B$1:$Z$21,MATCH("xGD/90",[1]Table2!$B$1:$Z$1,0),0),"")</f>
        <v/>
      </c>
      <c r="LA58" s="41" t="str">
        <f>IFERROR(VLOOKUP($B12,[1]Table2!$B$1:$Z$21,MATCH("xGD/90",[1]Table2!$B$1:$Z$1,0),0)-VLOOKUP(LA12,[1]Table2!$B$1:$Z$21,MATCH("xGD/90",[1]Table2!$B$1:$Z$1,0),0),"")</f>
        <v/>
      </c>
      <c r="LB58" s="41" t="str">
        <f>IFERROR(VLOOKUP($B12,[1]Table2!$B$1:$Z$21,MATCH("xGD/90",[1]Table2!$B$1:$Z$1,0),0)-VLOOKUP(LB12,[1]Table2!$B$1:$Z$21,MATCH("xGD/90",[1]Table2!$B$1:$Z$1,0),0),"")</f>
        <v/>
      </c>
      <c r="LC58" s="41" t="str">
        <f>IFERROR(VLOOKUP($B12,[1]Table2!$B$1:$Z$21,MATCH("xGD/90",[1]Table2!$B$1:$Z$1,0),0)-VLOOKUP(LC12,[1]Table2!$B$1:$Z$21,MATCH("xGD/90",[1]Table2!$B$1:$Z$1,0),0),"")</f>
        <v/>
      </c>
      <c r="LD58" s="41" t="str">
        <f>IFERROR(VLOOKUP($B12,[1]Table2!$B$1:$Z$21,MATCH("xGD/90",[1]Table2!$B$1:$Z$1,0),0)-VLOOKUP(LD12,[1]Table2!$B$1:$Z$21,MATCH("xGD/90",[1]Table2!$B$1:$Z$1,0),0),"")</f>
        <v/>
      </c>
      <c r="LE58" s="41" t="str">
        <f>IFERROR(VLOOKUP($B12,[1]Table2!$B$1:$Z$21,MATCH("xGD/90",[1]Table2!$B$1:$Z$1,0),0)-VLOOKUP(LE12,[1]Table2!$B$1:$Z$21,MATCH("xGD/90",[1]Table2!$B$1:$Z$1,0),0),"")</f>
        <v/>
      </c>
      <c r="LF58" s="41" t="str">
        <f>IFERROR(VLOOKUP($B12,[1]Table2!$B$1:$Z$21,MATCH("xGD/90",[1]Table2!$B$1:$Z$1,0),0)-VLOOKUP(LF12,[1]Table2!$B$1:$Z$21,MATCH("xGD/90",[1]Table2!$B$1:$Z$1,0),0),"")</f>
        <v/>
      </c>
      <c r="LG58" s="41" t="str">
        <f>IFERROR(VLOOKUP($B12,[1]Table2!$B$1:$Z$21,MATCH("xGD/90",[1]Table2!$B$1:$Z$1,0),0)-VLOOKUP(LG12,[1]Table2!$B$1:$Z$21,MATCH("xGD/90",[1]Table2!$B$1:$Z$1,0),0),"")</f>
        <v/>
      </c>
      <c r="LH58" s="41" t="str">
        <f>IFERROR(VLOOKUP($B12,[1]Table2!$B$1:$Z$21,MATCH("xGD/90",[1]Table2!$B$1:$Z$1,0),0)-VLOOKUP(LH12,[1]Table2!$B$1:$Z$21,MATCH("xGD/90",[1]Table2!$B$1:$Z$1,0),0),"")</f>
        <v/>
      </c>
      <c r="LI58" s="41" t="str">
        <f>IFERROR(VLOOKUP($B12,[1]Table2!$B$1:$Z$21,MATCH("xGD/90",[1]Table2!$B$1:$Z$1,0),0)-VLOOKUP(LI12,[1]Table2!$B$1:$Z$21,MATCH("xGD/90",[1]Table2!$B$1:$Z$1,0),0),"")</f>
        <v/>
      </c>
      <c r="LJ58" s="41" t="str">
        <f>IFERROR(VLOOKUP($B12,[1]Table2!$B$1:$Z$21,MATCH("xGD/90",[1]Table2!$B$1:$Z$1,0),0)-VLOOKUP(LJ12,[1]Table2!$B$1:$Z$21,MATCH("xGD/90",[1]Table2!$B$1:$Z$1,0),0),"")</f>
        <v/>
      </c>
      <c r="LK58" s="41" t="str">
        <f>IFERROR(VLOOKUP($B12,[1]Table2!$B$1:$Z$21,MATCH("xGD/90",[1]Table2!$B$1:$Z$1,0),0)-VLOOKUP(LK12,[1]Table2!$B$1:$Z$21,MATCH("xGD/90",[1]Table2!$B$1:$Z$1,0),0),"")</f>
        <v/>
      </c>
      <c r="LL58" s="41" t="str">
        <f>IFERROR(VLOOKUP($B12,[1]Table2!$B$1:$Z$21,MATCH("xGD/90",[1]Table2!$B$1:$Z$1,0),0)-VLOOKUP(LL12,[1]Table2!$B$1:$Z$21,MATCH("xGD/90",[1]Table2!$B$1:$Z$1,0),0),"")</f>
        <v/>
      </c>
      <c r="LM58" s="41" t="str">
        <f>IFERROR(VLOOKUP($B12,[1]Table2!$B$1:$Z$21,MATCH("xGD/90",[1]Table2!$B$1:$Z$1,0),0)-VLOOKUP(LM12,[1]Table2!$B$1:$Z$21,MATCH("xGD/90",[1]Table2!$B$1:$Z$1,0),0),"")</f>
        <v/>
      </c>
      <c r="LN58" s="41" t="str">
        <f>IFERROR(VLOOKUP($B12,[1]Table2!$B$1:$Z$21,MATCH("xGD/90",[1]Table2!$B$1:$Z$1,0),0)-VLOOKUP(LN12,[1]Table2!$B$1:$Z$21,MATCH("xGD/90",[1]Table2!$B$1:$Z$1,0),0),"")</f>
        <v/>
      </c>
      <c r="LO58" s="41" t="str">
        <f>IFERROR(VLOOKUP($B12,[1]Table2!$B$1:$Z$21,MATCH("xGD/90",[1]Table2!$B$1:$Z$1,0),0)-VLOOKUP(LO12,[1]Table2!$B$1:$Z$21,MATCH("xGD/90",[1]Table2!$B$1:$Z$1,0),0),"")</f>
        <v/>
      </c>
      <c r="LP58" s="41" t="str">
        <f>IFERROR(VLOOKUP($B12,[1]Table2!$B$1:$Z$21,MATCH("xGD/90",[1]Table2!$B$1:$Z$1,0),0)-VLOOKUP(LP12,[1]Table2!$B$1:$Z$21,MATCH("xGD/90",[1]Table2!$B$1:$Z$1,0),0),"")</f>
        <v/>
      </c>
      <c r="LQ58" s="41" t="str">
        <f>IFERROR(VLOOKUP($B12,[1]Table2!$B$1:$Z$21,MATCH("xGD/90",[1]Table2!$B$1:$Z$1,0),0)-VLOOKUP(LQ12,[1]Table2!$B$1:$Z$21,MATCH("xGD/90",[1]Table2!$B$1:$Z$1,0),0),"")</f>
        <v/>
      </c>
      <c r="LR58" s="41" t="str">
        <f>IFERROR(VLOOKUP($B12,[1]Table2!$B$1:$Z$21,MATCH("xGD/90",[1]Table2!$B$1:$Z$1,0),0)-VLOOKUP(LR12,[1]Table2!$B$1:$Z$21,MATCH("xGD/90",[1]Table2!$B$1:$Z$1,0),0),"")</f>
        <v/>
      </c>
      <c r="LS58" s="41" t="str">
        <f>IFERROR(VLOOKUP($B12,[1]Table2!$B$1:$Z$21,MATCH("xGD/90",[1]Table2!$B$1:$Z$1,0),0)-VLOOKUP(LS12,[1]Table2!$B$1:$Z$21,MATCH("xGD/90",[1]Table2!$B$1:$Z$1,0),0),"")</f>
        <v/>
      </c>
      <c r="LT58" s="41" t="str">
        <f>IFERROR(VLOOKUP($B12,[1]Table2!$B$1:$Z$21,MATCH("xGD/90",[1]Table2!$B$1:$Z$1,0),0)-VLOOKUP(LT12,[1]Table2!$B$1:$Z$21,MATCH("xGD/90",[1]Table2!$B$1:$Z$1,0),0),"")</f>
        <v/>
      </c>
      <c r="LU58" s="41" t="str">
        <f>IFERROR(VLOOKUP($B12,[1]Table2!$B$1:$Z$21,MATCH("xGD/90",[1]Table2!$B$1:$Z$1,0),0)-VLOOKUP(LU12,[1]Table2!$B$1:$Z$21,MATCH("xGD/90",[1]Table2!$B$1:$Z$1,0),0),"")</f>
        <v/>
      </c>
      <c r="LV58" s="41" t="str">
        <f>IFERROR(VLOOKUP($B12,[1]Table2!$B$1:$Z$21,MATCH("xGD/90",[1]Table2!$B$1:$Z$1,0),0)-VLOOKUP(LV12,[1]Table2!$B$1:$Z$21,MATCH("xGD/90",[1]Table2!$B$1:$Z$1,0),0),"")</f>
        <v/>
      </c>
      <c r="LW58" s="41" t="str">
        <f>IFERROR(VLOOKUP($B12,[1]Table2!$B$1:$Z$21,MATCH("xGD/90",[1]Table2!$B$1:$Z$1,0),0)-VLOOKUP(LW12,[1]Table2!$B$1:$Z$21,MATCH("xGD/90",[1]Table2!$B$1:$Z$1,0),0),"")</f>
        <v/>
      </c>
      <c r="LX58" s="41" t="str">
        <f>IFERROR(VLOOKUP($B12,[1]Table2!$B$1:$Z$21,MATCH("xGD/90",[1]Table2!$B$1:$Z$1,0),0)-VLOOKUP(LX12,[1]Table2!$B$1:$Z$21,MATCH("xGD/90",[1]Table2!$B$1:$Z$1,0),0),"")</f>
        <v/>
      </c>
      <c r="LY58" s="41" t="str">
        <f>IFERROR(VLOOKUP($B12,[1]Table2!$B$1:$Z$21,MATCH("xGD/90",[1]Table2!$B$1:$Z$1,0),0)-VLOOKUP(LY12,[1]Table2!$B$1:$Z$21,MATCH("xGD/90",[1]Table2!$B$1:$Z$1,0),0),"")</f>
        <v/>
      </c>
      <c r="LZ58" s="41" t="str">
        <f>IFERROR(VLOOKUP($B12,[1]Table2!$B$1:$Z$21,MATCH("xGD/90",[1]Table2!$B$1:$Z$1,0),0)-VLOOKUP(LZ12,[1]Table2!$B$1:$Z$21,MATCH("xGD/90",[1]Table2!$B$1:$Z$1,0),0),"")</f>
        <v/>
      </c>
      <c r="MA58" s="41" t="str">
        <f>IFERROR(VLOOKUP($B12,[1]Table2!$B$1:$Z$21,MATCH("xGD/90",[1]Table2!$B$1:$Z$1,0),0)-VLOOKUP(MA12,[1]Table2!$B$1:$Z$21,MATCH("xGD/90",[1]Table2!$B$1:$Z$1,0),0),"")</f>
        <v/>
      </c>
      <c r="MB58" s="41" t="str">
        <f>IFERROR(VLOOKUP($B12,[1]Table2!$B$1:$Z$21,MATCH("xGD/90",[1]Table2!$B$1:$Z$1,0),0)-VLOOKUP(MB12,[1]Table2!$B$1:$Z$21,MATCH("xGD/90",[1]Table2!$B$1:$Z$1,0),0),"")</f>
        <v/>
      </c>
      <c r="MC58" s="41" t="str">
        <f>IFERROR(VLOOKUP($B12,[1]Table2!$B$1:$Z$21,MATCH("xGD/90",[1]Table2!$B$1:$Z$1,0),0)-VLOOKUP(MC12,[1]Table2!$B$1:$Z$21,MATCH("xGD/90",[1]Table2!$B$1:$Z$1,0),0),"")</f>
        <v/>
      </c>
      <c r="MD58" s="41" t="str">
        <f>IFERROR(VLOOKUP($B12,[1]Table2!$B$1:$Z$21,MATCH("xGD/90",[1]Table2!$B$1:$Z$1,0),0)-VLOOKUP(MD12,[1]Table2!$B$1:$Z$21,MATCH("xGD/90",[1]Table2!$B$1:$Z$1,0),0),"")</f>
        <v/>
      </c>
      <c r="ME58" s="41" t="str">
        <f>IFERROR(VLOOKUP($B12,[1]Table2!$B$1:$Z$21,MATCH("xGD/90",[1]Table2!$B$1:$Z$1,0),0)-VLOOKUP(ME12,[1]Table2!$B$1:$Z$21,MATCH("xGD/90",[1]Table2!$B$1:$Z$1,0),0),"")</f>
        <v/>
      </c>
      <c r="MF58" s="41" t="str">
        <f>IFERROR(VLOOKUP($B12,[1]Table2!$B$1:$Z$21,MATCH("xGD/90",[1]Table2!$B$1:$Z$1,0),0)-VLOOKUP(MF12,[1]Table2!$B$1:$Z$21,MATCH("xGD/90",[1]Table2!$B$1:$Z$1,0),0),"")</f>
        <v/>
      </c>
      <c r="MG58" s="41" t="str">
        <f>IFERROR(VLOOKUP($B12,[1]Table2!$B$1:$Z$21,MATCH("xGD/90",[1]Table2!$B$1:$Z$1,0),0)-VLOOKUP(MG12,[1]Table2!$B$1:$Z$21,MATCH("xGD/90",[1]Table2!$B$1:$Z$1,0),0),"")</f>
        <v/>
      </c>
      <c r="MH58" s="41" t="str">
        <f>IFERROR(VLOOKUP($B12,[1]Table2!$B$1:$Z$21,MATCH("xGD/90",[1]Table2!$B$1:$Z$1,0),0)-VLOOKUP(MH12,[1]Table2!$B$1:$Z$21,MATCH("xGD/90",[1]Table2!$B$1:$Z$1,0),0),"")</f>
        <v/>
      </c>
      <c r="MI58" s="41" t="str">
        <f>IFERROR(VLOOKUP($B12,[1]Table2!$B$1:$Z$21,MATCH("xGD/90",[1]Table2!$B$1:$Z$1,0),0)-VLOOKUP(MI12,[1]Table2!$B$1:$Z$21,MATCH("xGD/90",[1]Table2!$B$1:$Z$1,0),0),"")</f>
        <v/>
      </c>
      <c r="MJ58" s="41" t="str">
        <f>IFERROR(VLOOKUP($B12,[1]Table2!$B$1:$Z$21,MATCH("xGD/90",[1]Table2!$B$1:$Z$1,0),0)-VLOOKUP(MJ12,[1]Table2!$B$1:$Z$21,MATCH("xGD/90",[1]Table2!$B$1:$Z$1,0),0),"")</f>
        <v/>
      </c>
      <c r="MK58" s="41" t="str">
        <f>IFERROR(VLOOKUP($B12,[1]Table2!$B$1:$Z$21,MATCH("xGD/90",[1]Table2!$B$1:$Z$1,0),0)-VLOOKUP(MK12,[1]Table2!$B$1:$Z$21,MATCH("xGD/90",[1]Table2!$B$1:$Z$1,0),0),"")</f>
        <v/>
      </c>
      <c r="ML58" s="41" t="str">
        <f>IFERROR(VLOOKUP($B12,[1]Table2!$B$1:$Z$21,MATCH("xGD/90",[1]Table2!$B$1:$Z$1,0),0)-VLOOKUP(ML12,[1]Table2!$B$1:$Z$21,MATCH("xGD/90",[1]Table2!$B$1:$Z$1,0),0),"")</f>
        <v/>
      </c>
      <c r="MM58" s="41" t="str">
        <f>IFERROR(VLOOKUP($B12,[1]Table2!$B$1:$Z$21,MATCH("xGD/90",[1]Table2!$B$1:$Z$1,0),0)-VLOOKUP(MM12,[1]Table2!$B$1:$Z$21,MATCH("xGD/90",[1]Table2!$B$1:$Z$1,0),0),"")</f>
        <v/>
      </c>
      <c r="MN58" s="41" t="str">
        <f>IFERROR(VLOOKUP($B12,[1]Table2!$B$1:$Z$21,MATCH("xGD/90",[1]Table2!$B$1:$Z$1,0),0)-VLOOKUP(MN12,[1]Table2!$B$1:$Z$21,MATCH("xGD/90",[1]Table2!$B$1:$Z$1,0),0),"")</f>
        <v/>
      </c>
      <c r="MO58" s="41" t="str">
        <f>IFERROR(VLOOKUP($B12,[1]Table2!$B$1:$Z$21,MATCH("xGD/90",[1]Table2!$B$1:$Z$1,0),0)-VLOOKUP(MO12,[1]Table2!$B$1:$Z$21,MATCH("xGD/90",[1]Table2!$B$1:$Z$1,0),0),"")</f>
        <v/>
      </c>
      <c r="MP58" s="41" t="str">
        <f>IFERROR(VLOOKUP($B12,[1]Table2!$B$1:$Z$21,MATCH("xGD/90",[1]Table2!$B$1:$Z$1,0),0)-VLOOKUP(MP12,[1]Table2!$B$1:$Z$21,MATCH("xGD/90",[1]Table2!$B$1:$Z$1,0),0),"")</f>
        <v/>
      </c>
      <c r="MQ58" s="41" t="str">
        <f>IFERROR(VLOOKUP($B12,[1]Table2!$B$1:$Z$21,MATCH("xGD/90",[1]Table2!$B$1:$Z$1,0),0)-VLOOKUP(MQ12,[1]Table2!$B$1:$Z$21,MATCH("xGD/90",[1]Table2!$B$1:$Z$1,0),0),"")</f>
        <v/>
      </c>
      <c r="MR58" s="41" t="str">
        <f>IFERROR(VLOOKUP($B12,[1]Table2!$B$1:$Z$21,MATCH("xGD/90",[1]Table2!$B$1:$Z$1,0),0)-VLOOKUP(MR12,[1]Table2!$B$1:$Z$21,MATCH("xGD/90",[1]Table2!$B$1:$Z$1,0),0),"")</f>
        <v/>
      </c>
      <c r="MS58" s="41" t="str">
        <f>IFERROR(VLOOKUP($B12,[1]Table2!$B$1:$Z$21,MATCH("xGD/90",[1]Table2!$B$1:$Z$1,0),0)-VLOOKUP(MS12,[1]Table2!$B$1:$Z$21,MATCH("xGD/90",[1]Table2!$B$1:$Z$1,0),0),"")</f>
        <v/>
      </c>
      <c r="MT58" s="41" t="str">
        <f>IFERROR(VLOOKUP($B12,[1]Table2!$B$1:$Z$21,MATCH("xGD/90",[1]Table2!$B$1:$Z$1,0),0)-VLOOKUP(MT12,[1]Table2!$B$1:$Z$21,MATCH("xGD/90",[1]Table2!$B$1:$Z$1,0),0),"")</f>
        <v/>
      </c>
      <c r="MU58" s="41" t="str">
        <f>IFERROR(VLOOKUP($B12,[1]Table2!$B$1:$Z$21,MATCH("xGD/90",[1]Table2!$B$1:$Z$1,0),0)-VLOOKUP(MU12,[1]Table2!$B$1:$Z$21,MATCH("xGD/90",[1]Table2!$B$1:$Z$1,0),0),"")</f>
        <v/>
      </c>
      <c r="MV58" s="41" t="str">
        <f>IFERROR(VLOOKUP($B12,[1]Table2!$B$1:$Z$21,MATCH("xGD/90",[1]Table2!$B$1:$Z$1,0),0)-VLOOKUP(MV12,[1]Table2!$B$1:$Z$21,MATCH("xGD/90",[1]Table2!$B$1:$Z$1,0),0),"")</f>
        <v/>
      </c>
      <c r="MW58" s="41" t="str">
        <f>IFERROR(VLOOKUP($B12,[1]Table2!$B$1:$Z$21,MATCH("xGD/90",[1]Table2!$B$1:$Z$1,0),0)-VLOOKUP(MW12,[1]Table2!$B$1:$Z$21,MATCH("xGD/90",[1]Table2!$B$1:$Z$1,0),0),"")</f>
        <v/>
      </c>
      <c r="MX58" s="41" t="str">
        <f>IFERROR(VLOOKUP($B12,[1]Table2!$B$1:$Z$21,MATCH("xGD/90",[1]Table2!$B$1:$Z$1,0),0)-VLOOKUP(MX12,[1]Table2!$B$1:$Z$21,MATCH("xGD/90",[1]Table2!$B$1:$Z$1,0),0),"")</f>
        <v/>
      </c>
      <c r="MY58" s="41" t="str">
        <f>IFERROR(VLOOKUP($B12,[1]Table2!$B$1:$Z$21,MATCH("xGD/90",[1]Table2!$B$1:$Z$1,0),0)-VLOOKUP(MY12,[1]Table2!$B$1:$Z$21,MATCH("xGD/90",[1]Table2!$B$1:$Z$1,0),0),"")</f>
        <v/>
      </c>
      <c r="MZ58" s="41" t="str">
        <f>IFERROR(VLOOKUP($B12,[1]Table2!$B$1:$Z$21,MATCH("xGD/90",[1]Table2!$B$1:$Z$1,0),0)-VLOOKUP(MZ12,[1]Table2!$B$1:$Z$21,MATCH("xGD/90",[1]Table2!$B$1:$Z$1,0),0),"")</f>
        <v/>
      </c>
      <c r="NA58" s="41" t="str">
        <f>IFERROR(VLOOKUP($B12,[1]Table2!$B$1:$Z$21,MATCH("xGD/90",[1]Table2!$B$1:$Z$1,0),0)-VLOOKUP(NA12,[1]Table2!$B$1:$Z$21,MATCH("xGD/90",[1]Table2!$B$1:$Z$1,0),0),"")</f>
        <v/>
      </c>
      <c r="NB58" s="41" t="str">
        <f>IFERROR(VLOOKUP($B12,[1]Table2!$B$1:$Z$21,MATCH("xGD/90",[1]Table2!$B$1:$Z$1,0),0)-VLOOKUP(NB12,[1]Table2!$B$1:$Z$21,MATCH("xGD/90",[1]Table2!$B$1:$Z$1,0),0),"")</f>
        <v/>
      </c>
      <c r="NC58" s="41" t="str">
        <f>IFERROR(VLOOKUP($B12,[1]Table2!$B$1:$Z$21,MATCH("xGD/90",[1]Table2!$B$1:$Z$1,0),0)-VLOOKUP(NC12,[1]Table2!$B$1:$Z$21,MATCH("xGD/90",[1]Table2!$B$1:$Z$1,0),0),"")</f>
        <v/>
      </c>
      <c r="NE58" s="40">
        <f t="shared" si="1"/>
        <v>-0.4</v>
      </c>
      <c r="NF58" s="41" t="str">
        <f>IFERROR(VLOOKUP($B12,[1]Table2!$B$1:$Z$21,MATCH("xGD/90",[1]Table2!$B$1:$Z$1,0),0)-VLOOKUP(NF12,[1]Table2!$B$1:$Z$21,MATCH("xGD/90",[1]Table2!$B$1:$Z$1,0),0),"")</f>
        <v/>
      </c>
      <c r="NG58" s="41" t="str">
        <f>IFERROR(VLOOKUP($B12,[1]Table2!$B$1:$Z$21,MATCH("xGD/90",[1]Table2!$B$1:$Z$1,0),0)-VLOOKUP(NG12,[1]Table2!$B$1:$Z$21,MATCH("xGD/90",[1]Table2!$B$1:$Z$1,0),0),"")</f>
        <v/>
      </c>
      <c r="NH58" s="41">
        <f>IFERROR(VLOOKUP($B12,[1]Table2!$B$1:$Z$21,MATCH("xGD/90",[1]Table2!$B$1:$Z$1,0),0)-VLOOKUP(NH12,[1]Table2!$B$1:$Z$21,MATCH("xGD/90",[1]Table2!$B$1:$Z$1,0),0),"")</f>
        <v>0.06</v>
      </c>
      <c r="NI58" s="41" t="str">
        <f>IFERROR(VLOOKUP($B12,[1]Table2!$B$1:$Z$21,MATCH("xGD/90",[1]Table2!$B$1:$Z$1,0),0)-VLOOKUP(NI12,[1]Table2!$B$1:$Z$21,MATCH("xGD/90",[1]Table2!$B$1:$Z$1,0),0),"")</f>
        <v/>
      </c>
      <c r="NJ58" s="41">
        <f>IFERROR(VLOOKUP($B12,[1]Table2!$B$1:$Z$21,MATCH("xGD/90",[1]Table2!$B$1:$Z$1,0),0)-VLOOKUP(NJ12,[1]Table2!$B$1:$Z$21,MATCH("xGD/90",[1]Table2!$B$1:$Z$1,0),0),"")</f>
        <v>3.999999999999998E-2</v>
      </c>
    </row>
    <row r="59" spans="1:374" s="42" customFormat="1" ht="15.75" thickBot="1" x14ac:dyDescent="0.3">
      <c r="A59" s="39" t="s">
        <v>55</v>
      </c>
      <c r="B59" s="40">
        <f>VLOOKUP(A59,[1]Table!$B$1:$O$21,MATCH("xGD/90",[1]Table!$B$1:$O$1,0),0)</f>
        <v>-0.44</v>
      </c>
      <c r="C59" s="41" t="str">
        <f>IFERROR(VLOOKUP($B13,[1]Table2!$B$1:$Z$21,MATCH("xGD/90",[1]Table2!$B$1:$Z$1,0),0)-VLOOKUP(C13,[1]Table2!$B$1:$Z$21,MATCH("xGD/90",[1]Table2!$B$1:$Z$1,0),0),"")</f>
        <v/>
      </c>
      <c r="D59" s="41" t="str">
        <f>IFERROR(VLOOKUP($B13,[1]Table2!$B$1:$Z$21,MATCH("xGD/90",[1]Table2!$B$1:$Z$1,0),0)-VLOOKUP(D13,[1]Table2!$B$1:$Z$21,MATCH("xGD/90",[1]Table2!$B$1:$Z$1,0),0),"")</f>
        <v/>
      </c>
      <c r="E59" s="41" t="str">
        <f>IFERROR(VLOOKUP($B13,[1]Table2!$B$1:$Z$21,MATCH("xGD/90",[1]Table2!$B$1:$Z$1,0),0)-VLOOKUP(E13,[1]Table2!$B$1:$Z$21,MATCH("xGD/90",[1]Table2!$B$1:$Z$1,0),0),"")</f>
        <v/>
      </c>
      <c r="F59" s="41" t="str">
        <f>IFERROR(VLOOKUP($B13,[1]Table2!$B$1:$Z$21,MATCH("xGD/90",[1]Table2!$B$1:$Z$1,0),0)-VLOOKUP(F13,[1]Table2!$B$1:$Z$21,MATCH("xGD/90",[1]Table2!$B$1:$Z$1,0),0),"")</f>
        <v/>
      </c>
      <c r="G59" s="41" t="str">
        <f>IFERROR(VLOOKUP($B13,[1]Table2!$B$1:$Z$21,MATCH("xGD/90",[1]Table2!$B$1:$Z$1,0),0)-VLOOKUP(G13,[1]Table2!$B$1:$Z$21,MATCH("xGD/90",[1]Table2!$B$1:$Z$1,0),0),"")</f>
        <v/>
      </c>
      <c r="H59" s="41">
        <f>IFERROR(VLOOKUP($B13,[1]Table2!$B$1:$Z$21,MATCH("xGD/90",[1]Table2!$B$1:$Z$1,0),0)-VLOOKUP(H13,[1]Table2!$B$1:$Z$21,MATCH("xGD/90",[1]Table2!$B$1:$Z$1,0),0),"")</f>
        <v>2.0000000000000018E-2</v>
      </c>
      <c r="I59" s="41" t="str">
        <f>IFERROR(VLOOKUP($B13,[1]Table2!$B$1:$Z$21,MATCH("xGD/90",[1]Table2!$B$1:$Z$1,0),0)-VLOOKUP(I13,[1]Table2!$B$1:$Z$21,MATCH("xGD/90",[1]Table2!$B$1:$Z$1,0),0),"")</f>
        <v/>
      </c>
      <c r="J59" s="41" t="str">
        <f>IFERROR(VLOOKUP($B13,[1]Table2!$B$1:$Z$21,MATCH("xGD/90",[1]Table2!$B$1:$Z$1,0),0)-VLOOKUP(J13,[1]Table2!$B$1:$Z$21,MATCH("xGD/90",[1]Table2!$B$1:$Z$1,0),0),"")</f>
        <v/>
      </c>
      <c r="K59" s="41" t="str">
        <f>IFERROR(VLOOKUP($B13,[1]Table2!$B$1:$Z$21,MATCH("xGD/90",[1]Table2!$B$1:$Z$1,0),0)-VLOOKUP(K13,[1]Table2!$B$1:$Z$21,MATCH("xGD/90",[1]Table2!$B$1:$Z$1,0),0),"")</f>
        <v/>
      </c>
      <c r="L59" s="41" t="str">
        <f>IFERROR(VLOOKUP($B13,[1]Table2!$B$1:$Z$21,MATCH("xGD/90",[1]Table2!$B$1:$Z$1,0),0)-VLOOKUP(L13,[1]Table2!$B$1:$Z$21,MATCH("xGD/90",[1]Table2!$B$1:$Z$1,0),0),"")</f>
        <v/>
      </c>
      <c r="M59" s="41" t="str">
        <f>IFERROR(VLOOKUP($B13,[1]Table2!$B$1:$Z$21,MATCH("xGD/90",[1]Table2!$B$1:$Z$1,0),0)-VLOOKUP(M13,[1]Table2!$B$1:$Z$21,MATCH("xGD/90",[1]Table2!$B$1:$Z$1,0),0),"")</f>
        <v/>
      </c>
      <c r="N59" s="41" t="str">
        <f>IFERROR(VLOOKUP($B13,[1]Table2!$B$1:$Z$21,MATCH("xGD/90",[1]Table2!$B$1:$Z$1,0),0)-VLOOKUP(N13,[1]Table2!$B$1:$Z$21,MATCH("xGD/90",[1]Table2!$B$1:$Z$1,0),0),"")</f>
        <v/>
      </c>
      <c r="O59" s="41">
        <f>IFERROR(VLOOKUP($B13,[1]Table2!$B$1:$Z$21,MATCH("xGD/90",[1]Table2!$B$1:$Z$1,0),0)-VLOOKUP(O13,[1]Table2!$B$1:$Z$21,MATCH("xGD/90",[1]Table2!$B$1:$Z$1,0),0),"")</f>
        <v>4.9999999999999989E-2</v>
      </c>
      <c r="P59" s="41" t="str">
        <f>IFERROR(VLOOKUP($B13,[1]Table2!$B$1:$Z$21,MATCH("xGD/90",[1]Table2!$B$1:$Z$1,0),0)-VLOOKUP(P13,[1]Table2!$B$1:$Z$21,MATCH("xGD/90",[1]Table2!$B$1:$Z$1,0),0),"")</f>
        <v/>
      </c>
      <c r="Q59" s="41" t="str">
        <f>IFERROR(VLOOKUP($B13,[1]Table2!$B$1:$Z$21,MATCH("xGD/90",[1]Table2!$B$1:$Z$1,0),0)-VLOOKUP(Q13,[1]Table2!$B$1:$Z$21,MATCH("xGD/90",[1]Table2!$B$1:$Z$1,0),0),"")</f>
        <v/>
      </c>
      <c r="R59" s="41" t="str">
        <f>IFERROR(VLOOKUP($B13,[1]Table2!$B$1:$Z$21,MATCH("xGD/90",[1]Table2!$B$1:$Z$1,0),0)-VLOOKUP(R13,[1]Table2!$B$1:$Z$21,MATCH("xGD/90",[1]Table2!$B$1:$Z$1,0),0),"")</f>
        <v/>
      </c>
      <c r="S59" s="41" t="str">
        <f>IFERROR(VLOOKUP($B13,[1]Table2!$B$1:$Z$21,MATCH("xGD/90",[1]Table2!$B$1:$Z$1,0),0)-VLOOKUP(S13,[1]Table2!$B$1:$Z$21,MATCH("xGD/90",[1]Table2!$B$1:$Z$1,0),0),"")</f>
        <v/>
      </c>
      <c r="T59" s="41" t="str">
        <f>IFERROR(VLOOKUP($B13,[1]Table2!$B$1:$Z$21,MATCH("xGD/90",[1]Table2!$B$1:$Z$1,0),0)-VLOOKUP(T13,[1]Table2!$B$1:$Z$21,MATCH("xGD/90",[1]Table2!$B$1:$Z$1,0),0),"")</f>
        <v/>
      </c>
      <c r="U59" s="41" t="str">
        <f>IFERROR(VLOOKUP($B13,[1]Table2!$B$1:$Z$21,MATCH("xGD/90",[1]Table2!$B$1:$Z$1,0),0)-VLOOKUP(U13,[1]Table2!$B$1:$Z$21,MATCH("xGD/90",[1]Table2!$B$1:$Z$1,0),0),"")</f>
        <v/>
      </c>
      <c r="V59" s="41" t="str">
        <f>IFERROR(VLOOKUP($B13,[1]Table2!$B$1:$Z$21,MATCH("xGD/90",[1]Table2!$B$1:$Z$1,0),0)-VLOOKUP(V13,[1]Table2!$B$1:$Z$21,MATCH("xGD/90",[1]Table2!$B$1:$Z$1,0),0),"")</f>
        <v/>
      </c>
      <c r="W59" s="41">
        <f>IFERROR(VLOOKUP($B13,[1]Table2!$B$1:$Z$21,MATCH("xGD/90",[1]Table2!$B$1:$Z$1,0),0)-VLOOKUP(W13,[1]Table2!$B$1:$Z$21,MATCH("xGD/90",[1]Table2!$B$1:$Z$1,0),0),"")</f>
        <v>-0.45</v>
      </c>
      <c r="X59" s="41" t="str">
        <f>IFERROR(VLOOKUP($B13,[1]Table2!$B$1:$Z$21,MATCH("xGD/90",[1]Table2!$B$1:$Z$1,0),0)-VLOOKUP(X13,[1]Table2!$B$1:$Z$21,MATCH("xGD/90",[1]Table2!$B$1:$Z$1,0),0),"")</f>
        <v/>
      </c>
      <c r="Y59" s="41" t="str">
        <f>IFERROR(VLOOKUP($B13,[1]Table2!$B$1:$Z$21,MATCH("xGD/90",[1]Table2!$B$1:$Z$1,0),0)-VLOOKUP(Y13,[1]Table2!$B$1:$Z$21,MATCH("xGD/90",[1]Table2!$B$1:$Z$1,0),0),"")</f>
        <v/>
      </c>
      <c r="Z59" s="41" t="str">
        <f>IFERROR(VLOOKUP($B13,[1]Table2!$B$1:$Z$21,MATCH("xGD/90",[1]Table2!$B$1:$Z$1,0),0)-VLOOKUP(Z13,[1]Table2!$B$1:$Z$21,MATCH("xGD/90",[1]Table2!$B$1:$Z$1,0),0),"")</f>
        <v/>
      </c>
      <c r="AA59" s="41" t="str">
        <f>IFERROR(VLOOKUP($B13,[1]Table2!$B$1:$Z$21,MATCH("xGD/90",[1]Table2!$B$1:$Z$1,0),0)-VLOOKUP(AA13,[1]Table2!$B$1:$Z$21,MATCH("xGD/90",[1]Table2!$B$1:$Z$1,0),0),"")</f>
        <v/>
      </c>
      <c r="AB59" s="41" t="str">
        <f>IFERROR(VLOOKUP($B13,[1]Table2!$B$1:$Z$21,MATCH("xGD/90",[1]Table2!$B$1:$Z$1,0),0)-VLOOKUP(AB13,[1]Table2!$B$1:$Z$21,MATCH("xGD/90",[1]Table2!$B$1:$Z$1,0),0),"")</f>
        <v/>
      </c>
      <c r="AC59" s="41">
        <f>IFERROR(VLOOKUP($B13,[1]Table2!$B$1:$Z$21,MATCH("xGD/90",[1]Table2!$B$1:$Z$1,0),0)-VLOOKUP(AC13,[1]Table2!$B$1:$Z$21,MATCH("xGD/90",[1]Table2!$B$1:$Z$1,0),0),"")</f>
        <v>-1.1399999999999999</v>
      </c>
      <c r="AD59" s="41" t="str">
        <f>IFERROR(VLOOKUP($B13,[1]Table2!$B$1:$Z$21,MATCH("xGD/90",[1]Table2!$B$1:$Z$1,0),0)-VLOOKUP(AD13,[1]Table2!$B$1:$Z$21,MATCH("xGD/90",[1]Table2!$B$1:$Z$1,0),0),"")</f>
        <v/>
      </c>
      <c r="AE59" s="41" t="str">
        <f>IFERROR(VLOOKUP($B13,[1]Table2!$B$1:$Z$21,MATCH("xGD/90",[1]Table2!$B$1:$Z$1,0),0)-VLOOKUP(AE13,[1]Table2!$B$1:$Z$21,MATCH("xGD/90",[1]Table2!$B$1:$Z$1,0),0),"")</f>
        <v/>
      </c>
      <c r="AF59" s="41">
        <f>IFERROR(VLOOKUP($B13,[1]Table2!$B$1:$Z$21,MATCH("xGD/90",[1]Table2!$B$1:$Z$1,0),0)-VLOOKUP(AF13,[1]Table2!$B$1:$Z$21,MATCH("xGD/90",[1]Table2!$B$1:$Z$1,0),0),"")</f>
        <v>0.16999999999999998</v>
      </c>
      <c r="AG59" s="41" t="str">
        <f>IFERROR(VLOOKUP($B13,[1]Table2!$B$1:$Z$21,MATCH("xGD/90",[1]Table2!$B$1:$Z$1,0),0)-VLOOKUP(AG13,[1]Table2!$B$1:$Z$21,MATCH("xGD/90",[1]Table2!$B$1:$Z$1,0),0),"")</f>
        <v/>
      </c>
      <c r="AH59" s="41" t="str">
        <f>IFERROR(VLOOKUP($B13,[1]Table2!$B$1:$Z$21,MATCH("xGD/90",[1]Table2!$B$1:$Z$1,0),0)-VLOOKUP(AH13,[1]Table2!$B$1:$Z$21,MATCH("xGD/90",[1]Table2!$B$1:$Z$1,0),0),"")</f>
        <v/>
      </c>
      <c r="AI59" s="41" t="str">
        <f>IFERROR(VLOOKUP($B13,[1]Table2!$B$1:$Z$21,MATCH("xGD/90",[1]Table2!$B$1:$Z$1,0),0)-VLOOKUP(AI13,[1]Table2!$B$1:$Z$21,MATCH("xGD/90",[1]Table2!$B$1:$Z$1,0),0),"")</f>
        <v/>
      </c>
      <c r="AJ59" s="41">
        <f>IFERROR(VLOOKUP($B13,[1]Table2!$B$1:$Z$21,MATCH("xGD/90",[1]Table2!$B$1:$Z$1,0),0)-VLOOKUP(AJ13,[1]Table2!$B$1:$Z$21,MATCH("xGD/90",[1]Table2!$B$1:$Z$1,0),0),"")</f>
        <v>-0.62</v>
      </c>
      <c r="AK59" s="41" t="str">
        <f>IFERROR(VLOOKUP($B13,[1]Table2!$B$1:$Z$21,MATCH("xGD/90",[1]Table2!$B$1:$Z$1,0),0)-VLOOKUP(AK13,[1]Table2!$B$1:$Z$21,MATCH("xGD/90",[1]Table2!$B$1:$Z$1,0),0),"")</f>
        <v/>
      </c>
      <c r="AL59" s="41" t="str">
        <f>IFERROR(VLOOKUP($B13,[1]Table2!$B$1:$Z$21,MATCH("xGD/90",[1]Table2!$B$1:$Z$1,0),0)-VLOOKUP(AL13,[1]Table2!$B$1:$Z$21,MATCH("xGD/90",[1]Table2!$B$1:$Z$1,0),0),"")</f>
        <v/>
      </c>
      <c r="AM59" s="41" t="str">
        <f>IFERROR(VLOOKUP($B13,[1]Table2!$B$1:$Z$21,MATCH("xGD/90",[1]Table2!$B$1:$Z$1,0),0)-VLOOKUP(AM13,[1]Table2!$B$1:$Z$21,MATCH("xGD/90",[1]Table2!$B$1:$Z$1,0),0),"")</f>
        <v/>
      </c>
      <c r="AN59" s="41" t="str">
        <f>IFERROR(VLOOKUP($B13,[1]Table2!$B$1:$Z$21,MATCH("xGD/90",[1]Table2!$B$1:$Z$1,0),0)-VLOOKUP(AN13,[1]Table2!$B$1:$Z$21,MATCH("xGD/90",[1]Table2!$B$1:$Z$1,0),0),"")</f>
        <v/>
      </c>
      <c r="AO59" s="41" t="str">
        <f>IFERROR(VLOOKUP($B13,[1]Table2!$B$1:$Z$21,MATCH("xGD/90",[1]Table2!$B$1:$Z$1,0),0)-VLOOKUP(AO13,[1]Table2!$B$1:$Z$21,MATCH("xGD/90",[1]Table2!$B$1:$Z$1,0),0),"")</f>
        <v/>
      </c>
      <c r="AP59" s="41" t="str">
        <f>IFERROR(VLOOKUP($B13,[1]Table2!$B$1:$Z$21,MATCH("xGD/90",[1]Table2!$B$1:$Z$1,0),0)-VLOOKUP(AP13,[1]Table2!$B$1:$Z$21,MATCH("xGD/90",[1]Table2!$B$1:$Z$1,0),0),"")</f>
        <v/>
      </c>
      <c r="AQ59" s="41" t="str">
        <f>IFERROR(VLOOKUP($B13,[1]Table2!$B$1:$Z$21,MATCH("xGD/90",[1]Table2!$B$1:$Z$1,0),0)-VLOOKUP(AQ13,[1]Table2!$B$1:$Z$21,MATCH("xGD/90",[1]Table2!$B$1:$Z$1,0),0),"")</f>
        <v/>
      </c>
      <c r="AR59" s="41" t="str">
        <f>IFERROR(VLOOKUP($B13,[1]Table2!$B$1:$Z$21,MATCH("xGD/90",[1]Table2!$B$1:$Z$1,0),0)-VLOOKUP(AR13,[1]Table2!$B$1:$Z$21,MATCH("xGD/90",[1]Table2!$B$1:$Z$1,0),0),"")</f>
        <v/>
      </c>
      <c r="AS59" s="41" t="str">
        <f>IFERROR(VLOOKUP($B13,[1]Table2!$B$1:$Z$21,MATCH("xGD/90",[1]Table2!$B$1:$Z$1,0),0)-VLOOKUP(AS13,[1]Table2!$B$1:$Z$21,MATCH("xGD/90",[1]Table2!$B$1:$Z$1,0),0),"")</f>
        <v/>
      </c>
      <c r="AT59" s="41" t="str">
        <f>IFERROR(VLOOKUP($B13,[1]Table2!$B$1:$Z$21,MATCH("xGD/90",[1]Table2!$B$1:$Z$1,0),0)-VLOOKUP(AT13,[1]Table2!$B$1:$Z$21,MATCH("xGD/90",[1]Table2!$B$1:$Z$1,0),0),"")</f>
        <v/>
      </c>
      <c r="AU59" s="41" t="str">
        <f>IFERROR(VLOOKUP($B13,[1]Table2!$B$1:$Z$21,MATCH("xGD/90",[1]Table2!$B$1:$Z$1,0),0)-VLOOKUP(AU13,[1]Table2!$B$1:$Z$21,MATCH("xGD/90",[1]Table2!$B$1:$Z$1,0),0),"")</f>
        <v/>
      </c>
      <c r="AV59" s="41" t="str">
        <f>IFERROR(VLOOKUP($B13,[1]Table2!$B$1:$Z$21,MATCH("xGD/90",[1]Table2!$B$1:$Z$1,0),0)-VLOOKUP(AV13,[1]Table2!$B$1:$Z$21,MATCH("xGD/90",[1]Table2!$B$1:$Z$1,0),0),"")</f>
        <v/>
      </c>
      <c r="AW59" s="41" t="str">
        <f>IFERROR(VLOOKUP($B13,[1]Table2!$B$1:$Z$21,MATCH("xGD/90",[1]Table2!$B$1:$Z$1,0),0)-VLOOKUP(AW13,[1]Table2!$B$1:$Z$21,MATCH("xGD/90",[1]Table2!$B$1:$Z$1,0),0),"")</f>
        <v/>
      </c>
      <c r="AX59" s="41" t="str">
        <f>IFERROR(VLOOKUP($B13,[1]Table2!$B$1:$Z$21,MATCH("xGD/90",[1]Table2!$B$1:$Z$1,0),0)-VLOOKUP(AX13,[1]Table2!$B$1:$Z$21,MATCH("xGD/90",[1]Table2!$B$1:$Z$1,0),0),"")</f>
        <v/>
      </c>
      <c r="AY59" s="41" t="str">
        <f>IFERROR(VLOOKUP($B13,[1]Table2!$B$1:$Z$21,MATCH("xGD/90",[1]Table2!$B$1:$Z$1,0),0)-VLOOKUP(AY13,[1]Table2!$B$1:$Z$21,MATCH("xGD/90",[1]Table2!$B$1:$Z$1,0),0),"")</f>
        <v/>
      </c>
      <c r="AZ59" s="41" t="str">
        <f>IFERROR(VLOOKUP($B13,[1]Table2!$B$1:$Z$21,MATCH("xGD/90",[1]Table2!$B$1:$Z$1,0),0)-VLOOKUP(AZ13,[1]Table2!$B$1:$Z$21,MATCH("xGD/90",[1]Table2!$B$1:$Z$1,0),0),"")</f>
        <v/>
      </c>
      <c r="BA59" s="41" t="str">
        <f>IFERROR(VLOOKUP($B13,[1]Table2!$B$1:$Z$21,MATCH("xGD/90",[1]Table2!$B$1:$Z$1,0),0)-VLOOKUP(BA13,[1]Table2!$B$1:$Z$21,MATCH("xGD/90",[1]Table2!$B$1:$Z$1,0),0),"")</f>
        <v/>
      </c>
      <c r="BB59" s="41" t="str">
        <f>IFERROR(VLOOKUP($B13,[1]Table2!$B$1:$Z$21,MATCH("xGD/90",[1]Table2!$B$1:$Z$1,0),0)-VLOOKUP(BB13,[1]Table2!$B$1:$Z$21,MATCH("xGD/90",[1]Table2!$B$1:$Z$1,0),0),"")</f>
        <v/>
      </c>
      <c r="BC59" s="41" t="str">
        <f>IFERROR(VLOOKUP($B13,[1]Table2!$B$1:$Z$21,MATCH("xGD/90",[1]Table2!$B$1:$Z$1,0),0)-VLOOKUP(BC13,[1]Table2!$B$1:$Z$21,MATCH("xGD/90",[1]Table2!$B$1:$Z$1,0),0),"")</f>
        <v/>
      </c>
      <c r="BD59" s="41" t="str">
        <f>IFERROR(VLOOKUP($B13,[1]Table2!$B$1:$Z$21,MATCH("xGD/90",[1]Table2!$B$1:$Z$1,0),0)-VLOOKUP(BD13,[1]Table2!$B$1:$Z$21,MATCH("xGD/90",[1]Table2!$B$1:$Z$1,0),0),"")</f>
        <v/>
      </c>
      <c r="BE59" s="41" t="str">
        <f>IFERROR(VLOOKUP($B13,[1]Table2!$B$1:$Z$21,MATCH("xGD/90",[1]Table2!$B$1:$Z$1,0),0)-VLOOKUP(BE13,[1]Table2!$B$1:$Z$21,MATCH("xGD/90",[1]Table2!$B$1:$Z$1,0),0),"")</f>
        <v/>
      </c>
      <c r="BF59" s="41" t="str">
        <f>IFERROR(VLOOKUP($B13,[1]Table2!$B$1:$Z$21,MATCH("xGD/90",[1]Table2!$B$1:$Z$1,0),0)-VLOOKUP(BF13,[1]Table2!$B$1:$Z$21,MATCH("xGD/90",[1]Table2!$B$1:$Z$1,0),0),"")</f>
        <v/>
      </c>
      <c r="BG59" s="41" t="str">
        <f>IFERROR(VLOOKUP($B13,[1]Table2!$B$1:$Z$21,MATCH("xGD/90",[1]Table2!$B$1:$Z$1,0),0)-VLOOKUP(BG13,[1]Table2!$B$1:$Z$21,MATCH("xGD/90",[1]Table2!$B$1:$Z$1,0),0),"")</f>
        <v/>
      </c>
      <c r="BH59" s="41" t="str">
        <f>IFERROR(VLOOKUP($B13,[1]Table2!$B$1:$Z$21,MATCH("xGD/90",[1]Table2!$B$1:$Z$1,0),0)-VLOOKUP(BH13,[1]Table2!$B$1:$Z$21,MATCH("xGD/90",[1]Table2!$B$1:$Z$1,0),0),"")</f>
        <v/>
      </c>
      <c r="BI59" s="41" t="str">
        <f>IFERROR(VLOOKUP($B13,[1]Table2!$B$1:$Z$21,MATCH("xGD/90",[1]Table2!$B$1:$Z$1,0),0)-VLOOKUP(BI13,[1]Table2!$B$1:$Z$21,MATCH("xGD/90",[1]Table2!$B$1:$Z$1,0),0),"")</f>
        <v/>
      </c>
      <c r="BJ59" s="41" t="str">
        <f>IFERROR(VLOOKUP($B13,[1]Table2!$B$1:$Z$21,MATCH("xGD/90",[1]Table2!$B$1:$Z$1,0),0)-VLOOKUP(BJ13,[1]Table2!$B$1:$Z$21,MATCH("xGD/90",[1]Table2!$B$1:$Z$1,0),0),"")</f>
        <v/>
      </c>
      <c r="BK59" s="41" t="str">
        <f>IFERROR(VLOOKUP($B13,[1]Table2!$B$1:$Z$21,MATCH("xGD/90",[1]Table2!$B$1:$Z$1,0),0)-VLOOKUP(BK13,[1]Table2!$B$1:$Z$21,MATCH("xGD/90",[1]Table2!$B$1:$Z$1,0),0),"")</f>
        <v/>
      </c>
      <c r="BL59" s="41" t="str">
        <f>IFERROR(VLOOKUP($B13,[1]Table2!$B$1:$Z$21,MATCH("xGD/90",[1]Table2!$B$1:$Z$1,0),0)-VLOOKUP(BL13,[1]Table2!$B$1:$Z$21,MATCH("xGD/90",[1]Table2!$B$1:$Z$1,0),0),"")</f>
        <v/>
      </c>
      <c r="BM59" s="41">
        <f>IFERROR(VLOOKUP($B13,[1]Table2!$B$1:$Z$21,MATCH("xGD/90",[1]Table2!$B$1:$Z$1,0),0)-VLOOKUP(BM13,[1]Table2!$B$1:$Z$21,MATCH("xGD/90",[1]Table2!$B$1:$Z$1,0),0),"")</f>
        <v>-0.28000000000000003</v>
      </c>
      <c r="BN59" s="41" t="str">
        <f>IFERROR(VLOOKUP($B13,[1]Table2!$B$1:$Z$21,MATCH("xGD/90",[1]Table2!$B$1:$Z$1,0),0)-VLOOKUP(BN13,[1]Table2!$B$1:$Z$21,MATCH("xGD/90",[1]Table2!$B$1:$Z$1,0),0),"")</f>
        <v/>
      </c>
      <c r="BO59" s="41" t="str">
        <f>IFERROR(VLOOKUP($B13,[1]Table2!$B$1:$Z$21,MATCH("xGD/90",[1]Table2!$B$1:$Z$1,0),0)-VLOOKUP(BO13,[1]Table2!$B$1:$Z$21,MATCH("xGD/90",[1]Table2!$B$1:$Z$1,0),0),"")</f>
        <v/>
      </c>
      <c r="BP59" s="41" t="str">
        <f>IFERROR(VLOOKUP($B13,[1]Table2!$B$1:$Z$21,MATCH("xGD/90",[1]Table2!$B$1:$Z$1,0),0)-VLOOKUP(BP13,[1]Table2!$B$1:$Z$21,MATCH("xGD/90",[1]Table2!$B$1:$Z$1,0),0),"")</f>
        <v/>
      </c>
      <c r="BQ59" s="41" t="str">
        <f>IFERROR(VLOOKUP($B13,[1]Table2!$B$1:$Z$21,MATCH("xGD/90",[1]Table2!$B$1:$Z$1,0),0)-VLOOKUP(BQ13,[1]Table2!$B$1:$Z$21,MATCH("xGD/90",[1]Table2!$B$1:$Z$1,0),0),"")</f>
        <v/>
      </c>
      <c r="BR59" s="41" t="str">
        <f>IFERROR(VLOOKUP($B13,[1]Table2!$B$1:$Z$21,MATCH("xGD/90",[1]Table2!$B$1:$Z$1,0),0)-VLOOKUP(BR13,[1]Table2!$B$1:$Z$21,MATCH("xGD/90",[1]Table2!$B$1:$Z$1,0),0),"")</f>
        <v/>
      </c>
      <c r="BS59" s="41" t="str">
        <f>IFERROR(VLOOKUP($B13,[1]Table2!$B$1:$Z$21,MATCH("xGD/90",[1]Table2!$B$1:$Z$1,0),0)-VLOOKUP(BS13,[1]Table2!$B$1:$Z$21,MATCH("xGD/90",[1]Table2!$B$1:$Z$1,0),0),"")</f>
        <v/>
      </c>
      <c r="BT59" s="41">
        <f>IFERROR(VLOOKUP($B13,[1]Table2!$B$1:$Z$21,MATCH("xGD/90",[1]Table2!$B$1:$Z$1,0),0)-VLOOKUP(BT13,[1]Table2!$B$1:$Z$21,MATCH("xGD/90",[1]Table2!$B$1:$Z$1,0),0),"")</f>
        <v>-0.12</v>
      </c>
      <c r="BU59" s="41" t="str">
        <f>IFERROR(VLOOKUP($B13,[1]Table2!$B$1:$Z$21,MATCH("xGD/90",[1]Table2!$B$1:$Z$1,0),0)-VLOOKUP(BU13,[1]Table2!$B$1:$Z$21,MATCH("xGD/90",[1]Table2!$B$1:$Z$1,0),0),"")</f>
        <v/>
      </c>
      <c r="BV59" s="41" t="str">
        <f>IFERROR(VLOOKUP($B13,[1]Table2!$B$1:$Z$21,MATCH("xGD/90",[1]Table2!$B$1:$Z$1,0),0)-VLOOKUP(BV13,[1]Table2!$B$1:$Z$21,MATCH("xGD/90",[1]Table2!$B$1:$Z$1,0),0),"")</f>
        <v/>
      </c>
      <c r="BW59" s="41" t="str">
        <f>IFERROR(VLOOKUP($B13,[1]Table2!$B$1:$Z$21,MATCH("xGD/90",[1]Table2!$B$1:$Z$1,0),0)-VLOOKUP(BW13,[1]Table2!$B$1:$Z$21,MATCH("xGD/90",[1]Table2!$B$1:$Z$1,0),0),"")</f>
        <v/>
      </c>
      <c r="BX59" s="41" t="str">
        <f>IFERROR(VLOOKUP($B13,[1]Table2!$B$1:$Z$21,MATCH("xGD/90",[1]Table2!$B$1:$Z$1,0),0)-VLOOKUP(BX13,[1]Table2!$B$1:$Z$21,MATCH("xGD/90",[1]Table2!$B$1:$Z$1,0),0),"")</f>
        <v/>
      </c>
      <c r="BY59" s="41" t="str">
        <f>IFERROR(VLOOKUP($B13,[1]Table2!$B$1:$Z$21,MATCH("xGD/90",[1]Table2!$B$1:$Z$1,0),0)-VLOOKUP(BY13,[1]Table2!$B$1:$Z$21,MATCH("xGD/90",[1]Table2!$B$1:$Z$1,0),0),"")</f>
        <v/>
      </c>
      <c r="BZ59" s="41" t="str">
        <f>IFERROR(VLOOKUP($B13,[1]Table2!$B$1:$Z$21,MATCH("xGD/90",[1]Table2!$B$1:$Z$1,0),0)-VLOOKUP(BZ13,[1]Table2!$B$1:$Z$21,MATCH("xGD/90",[1]Table2!$B$1:$Z$1,0),0),"")</f>
        <v/>
      </c>
      <c r="CA59" s="41">
        <f>IFERROR(VLOOKUP($B13,[1]Table2!$B$1:$Z$21,MATCH("xGD/90",[1]Table2!$B$1:$Z$1,0),0)-VLOOKUP(CA13,[1]Table2!$B$1:$Z$21,MATCH("xGD/90",[1]Table2!$B$1:$Z$1,0),0),"")</f>
        <v>-1.36</v>
      </c>
      <c r="CB59" s="41" t="str">
        <f>IFERROR(VLOOKUP($B13,[1]Table2!$B$1:$Z$21,MATCH("xGD/90",[1]Table2!$B$1:$Z$1,0),0)-VLOOKUP(CB13,[1]Table2!$B$1:$Z$21,MATCH("xGD/90",[1]Table2!$B$1:$Z$1,0),0),"")</f>
        <v/>
      </c>
      <c r="CC59" s="41" t="str">
        <f>IFERROR(VLOOKUP($B13,[1]Table2!$B$1:$Z$21,MATCH("xGD/90",[1]Table2!$B$1:$Z$1,0),0)-VLOOKUP(CC13,[1]Table2!$B$1:$Z$21,MATCH("xGD/90",[1]Table2!$B$1:$Z$1,0),0),"")</f>
        <v/>
      </c>
      <c r="CD59" s="41" t="str">
        <f>IFERROR(VLOOKUP($B13,[1]Table2!$B$1:$Z$21,MATCH("xGD/90",[1]Table2!$B$1:$Z$1,0),0)-VLOOKUP(CD13,[1]Table2!$B$1:$Z$21,MATCH("xGD/90",[1]Table2!$B$1:$Z$1,0),0),"")</f>
        <v/>
      </c>
      <c r="CE59" s="41">
        <f>IFERROR(VLOOKUP($B13,[1]Table2!$B$1:$Z$21,MATCH("xGD/90",[1]Table2!$B$1:$Z$1,0),0)-VLOOKUP(CE13,[1]Table2!$B$1:$Z$21,MATCH("xGD/90",[1]Table2!$B$1:$Z$1,0),0),"")</f>
        <v>-9.0000000000000024E-2</v>
      </c>
      <c r="CF59" s="41" t="str">
        <f>IFERROR(VLOOKUP($B13,[1]Table2!$B$1:$Z$21,MATCH("xGD/90",[1]Table2!$B$1:$Z$1,0),0)-VLOOKUP(CF13,[1]Table2!$B$1:$Z$21,MATCH("xGD/90",[1]Table2!$B$1:$Z$1,0),0),"")</f>
        <v/>
      </c>
      <c r="CG59" s="41" t="str">
        <f>IFERROR(VLOOKUP($B13,[1]Table2!$B$1:$Z$21,MATCH("xGD/90",[1]Table2!$B$1:$Z$1,0),0)-VLOOKUP(CG13,[1]Table2!$B$1:$Z$21,MATCH("xGD/90",[1]Table2!$B$1:$Z$1,0),0),"")</f>
        <v/>
      </c>
      <c r="CH59" s="41">
        <f>IFERROR(VLOOKUP($B13,[1]Table2!$B$1:$Z$21,MATCH("xGD/90",[1]Table2!$B$1:$Z$1,0),0)-VLOOKUP(CH13,[1]Table2!$B$1:$Z$21,MATCH("xGD/90",[1]Table2!$B$1:$Z$1,0),0),"")</f>
        <v>-3.999999999999998E-2</v>
      </c>
      <c r="CI59" s="41" t="str">
        <f>IFERROR(VLOOKUP($B13,[1]Table2!$B$1:$Z$21,MATCH("xGD/90",[1]Table2!$B$1:$Z$1,0),0)-VLOOKUP(CI13,[1]Table2!$B$1:$Z$21,MATCH("xGD/90",[1]Table2!$B$1:$Z$1,0),0),"")</f>
        <v/>
      </c>
      <c r="CJ59" s="41" t="str">
        <f>IFERROR(VLOOKUP($B13,[1]Table2!$B$1:$Z$21,MATCH("xGD/90",[1]Table2!$B$1:$Z$1,0),0)-VLOOKUP(CJ13,[1]Table2!$B$1:$Z$21,MATCH("xGD/90",[1]Table2!$B$1:$Z$1,0),0),"")</f>
        <v/>
      </c>
      <c r="CK59" s="41" t="str">
        <f>IFERROR(VLOOKUP($B13,[1]Table2!$B$1:$Z$21,MATCH("xGD/90",[1]Table2!$B$1:$Z$1,0),0)-VLOOKUP(CK13,[1]Table2!$B$1:$Z$21,MATCH("xGD/90",[1]Table2!$B$1:$Z$1,0),0),"")</f>
        <v/>
      </c>
      <c r="CL59" s="41" t="str">
        <f>IFERROR(VLOOKUP($B13,[1]Table2!$B$1:$Z$21,MATCH("xGD/90",[1]Table2!$B$1:$Z$1,0),0)-VLOOKUP(CL13,[1]Table2!$B$1:$Z$21,MATCH("xGD/90",[1]Table2!$B$1:$Z$1,0),0),"")</f>
        <v/>
      </c>
      <c r="CM59" s="41" t="str">
        <f>IFERROR(VLOOKUP($B13,[1]Table2!$B$1:$Z$21,MATCH("xGD/90",[1]Table2!$B$1:$Z$1,0),0)-VLOOKUP(CM13,[1]Table2!$B$1:$Z$21,MATCH("xGD/90",[1]Table2!$B$1:$Z$1,0),0),"")</f>
        <v/>
      </c>
      <c r="CN59" s="41">
        <f>IFERROR(VLOOKUP($B13,[1]Table2!$B$1:$Z$21,MATCH("xGD/90",[1]Table2!$B$1:$Z$1,0),0)-VLOOKUP(CN13,[1]Table2!$B$1:$Z$21,MATCH("xGD/90",[1]Table2!$B$1:$Z$1,0),0),"")</f>
        <v>-0.89</v>
      </c>
      <c r="CO59" s="41" t="str">
        <f>IFERROR(VLOOKUP($B13,[1]Table2!$B$1:$Z$21,MATCH("xGD/90",[1]Table2!$B$1:$Z$1,0),0)-VLOOKUP(CO13,[1]Table2!$B$1:$Z$21,MATCH("xGD/90",[1]Table2!$B$1:$Z$1,0),0),"")</f>
        <v/>
      </c>
      <c r="CP59" s="41" t="str">
        <f>IFERROR(VLOOKUP($B13,[1]Table2!$B$1:$Z$21,MATCH("xGD/90",[1]Table2!$B$1:$Z$1,0),0)-VLOOKUP(CP13,[1]Table2!$B$1:$Z$21,MATCH("xGD/90",[1]Table2!$B$1:$Z$1,0),0),"")</f>
        <v/>
      </c>
      <c r="CQ59" s="41" t="str">
        <f>IFERROR(VLOOKUP($B13,[1]Table2!$B$1:$Z$21,MATCH("xGD/90",[1]Table2!$B$1:$Z$1,0),0)-VLOOKUP(CQ13,[1]Table2!$B$1:$Z$21,MATCH("xGD/90",[1]Table2!$B$1:$Z$1,0),0),"")</f>
        <v/>
      </c>
      <c r="CR59" s="41" t="str">
        <f>IFERROR(VLOOKUP($B13,[1]Table2!$B$1:$Z$21,MATCH("xGD/90",[1]Table2!$B$1:$Z$1,0),0)-VLOOKUP(CR13,[1]Table2!$B$1:$Z$21,MATCH("xGD/90",[1]Table2!$B$1:$Z$1,0),0),"")</f>
        <v/>
      </c>
      <c r="CS59" s="41" t="str">
        <f>IFERROR(VLOOKUP($B13,[1]Table2!$B$1:$Z$21,MATCH("xGD/90",[1]Table2!$B$1:$Z$1,0),0)-VLOOKUP(CS13,[1]Table2!$B$1:$Z$21,MATCH("xGD/90",[1]Table2!$B$1:$Z$1,0),0),"")</f>
        <v/>
      </c>
      <c r="CT59" s="41" t="str">
        <f>IFERROR(VLOOKUP($B13,[1]Table2!$B$1:$Z$21,MATCH("xGD/90",[1]Table2!$B$1:$Z$1,0),0)-VLOOKUP(CT13,[1]Table2!$B$1:$Z$21,MATCH("xGD/90",[1]Table2!$B$1:$Z$1,0),0),"")</f>
        <v/>
      </c>
      <c r="CU59" s="41">
        <f>IFERROR(VLOOKUP($B13,[1]Table2!$B$1:$Z$21,MATCH("xGD/90",[1]Table2!$B$1:$Z$1,0),0)-VLOOKUP(CU13,[1]Table2!$B$1:$Z$21,MATCH("xGD/90",[1]Table2!$B$1:$Z$1,0),0),"")</f>
        <v>0.31</v>
      </c>
      <c r="CV59" s="41" t="str">
        <f>IFERROR(VLOOKUP($B13,[1]Table2!$B$1:$Z$21,MATCH("xGD/90",[1]Table2!$B$1:$Z$1,0),0)-VLOOKUP(CV13,[1]Table2!$B$1:$Z$21,MATCH("xGD/90",[1]Table2!$B$1:$Z$1,0),0),"")</f>
        <v/>
      </c>
      <c r="CW59" s="41" t="str">
        <f>IFERROR(VLOOKUP($B13,[1]Table2!$B$1:$Z$21,MATCH("xGD/90",[1]Table2!$B$1:$Z$1,0),0)-VLOOKUP(CW13,[1]Table2!$B$1:$Z$21,MATCH("xGD/90",[1]Table2!$B$1:$Z$1,0),0),"")</f>
        <v/>
      </c>
      <c r="CX59" s="41" t="str">
        <f>IFERROR(VLOOKUP($B13,[1]Table2!$B$1:$Z$21,MATCH("xGD/90",[1]Table2!$B$1:$Z$1,0),0)-VLOOKUP(CX13,[1]Table2!$B$1:$Z$21,MATCH("xGD/90",[1]Table2!$B$1:$Z$1,0),0),"")</f>
        <v/>
      </c>
      <c r="CY59" s="41" t="str">
        <f>IFERROR(VLOOKUP($B13,[1]Table2!$B$1:$Z$21,MATCH("xGD/90",[1]Table2!$B$1:$Z$1,0),0)-VLOOKUP(CY13,[1]Table2!$B$1:$Z$21,MATCH("xGD/90",[1]Table2!$B$1:$Z$1,0),0),"")</f>
        <v/>
      </c>
      <c r="CZ59" s="41" t="str">
        <f>IFERROR(VLOOKUP($B13,[1]Table2!$B$1:$Z$21,MATCH("xGD/90",[1]Table2!$B$1:$Z$1,0),0)-VLOOKUP(CZ13,[1]Table2!$B$1:$Z$21,MATCH("xGD/90",[1]Table2!$B$1:$Z$1,0),0),"")</f>
        <v/>
      </c>
      <c r="DA59" s="41" t="str">
        <f>IFERROR(VLOOKUP($B13,[1]Table2!$B$1:$Z$21,MATCH("xGD/90",[1]Table2!$B$1:$Z$1,0),0)-VLOOKUP(DA13,[1]Table2!$B$1:$Z$21,MATCH("xGD/90",[1]Table2!$B$1:$Z$1,0),0),"")</f>
        <v/>
      </c>
      <c r="DB59" s="41">
        <f>IFERROR(VLOOKUP($B13,[1]Table2!$B$1:$Z$21,MATCH("xGD/90",[1]Table2!$B$1:$Z$1,0),0)-VLOOKUP(DB13,[1]Table2!$B$1:$Z$21,MATCH("xGD/90",[1]Table2!$B$1:$Z$1,0),0),"")</f>
        <v>-0.6</v>
      </c>
      <c r="DC59" s="41" t="str">
        <f>IFERROR(VLOOKUP($B13,[1]Table2!$B$1:$Z$21,MATCH("xGD/90",[1]Table2!$B$1:$Z$1,0),0)-VLOOKUP(DC13,[1]Table2!$B$1:$Z$21,MATCH("xGD/90",[1]Table2!$B$1:$Z$1,0),0),"")</f>
        <v/>
      </c>
      <c r="DD59" s="41" t="str">
        <f>IFERROR(VLOOKUP($B13,[1]Table2!$B$1:$Z$21,MATCH("xGD/90",[1]Table2!$B$1:$Z$1,0),0)-VLOOKUP(DD13,[1]Table2!$B$1:$Z$21,MATCH("xGD/90",[1]Table2!$B$1:$Z$1,0),0),"")</f>
        <v/>
      </c>
      <c r="DE59" s="41" t="str">
        <f>IFERROR(VLOOKUP($B13,[1]Table2!$B$1:$Z$21,MATCH("xGD/90",[1]Table2!$B$1:$Z$1,0),0)-VLOOKUP(DE13,[1]Table2!$B$1:$Z$21,MATCH("xGD/90",[1]Table2!$B$1:$Z$1,0),0),"")</f>
        <v/>
      </c>
      <c r="DF59" s="41" t="str">
        <f>IFERROR(VLOOKUP($B13,[1]Table2!$B$1:$Z$21,MATCH("xGD/90",[1]Table2!$B$1:$Z$1,0),0)-VLOOKUP(DF13,[1]Table2!$B$1:$Z$21,MATCH("xGD/90",[1]Table2!$B$1:$Z$1,0),0),"")</f>
        <v/>
      </c>
      <c r="DG59" s="41" t="str">
        <f>IFERROR(VLOOKUP($B13,[1]Table2!$B$1:$Z$21,MATCH("xGD/90",[1]Table2!$B$1:$Z$1,0),0)-VLOOKUP(DG13,[1]Table2!$B$1:$Z$21,MATCH("xGD/90",[1]Table2!$B$1:$Z$1,0),0),"")</f>
        <v/>
      </c>
      <c r="DH59" s="41" t="str">
        <f>IFERROR(VLOOKUP($B13,[1]Table2!$B$1:$Z$21,MATCH("xGD/90",[1]Table2!$B$1:$Z$1,0),0)-VLOOKUP(DH13,[1]Table2!$B$1:$Z$21,MATCH("xGD/90",[1]Table2!$B$1:$Z$1,0),0),"")</f>
        <v/>
      </c>
      <c r="DI59" s="41" t="str">
        <f>IFERROR(VLOOKUP($B13,[1]Table2!$B$1:$Z$21,MATCH("xGD/90",[1]Table2!$B$1:$Z$1,0),0)-VLOOKUP(DI13,[1]Table2!$B$1:$Z$21,MATCH("xGD/90",[1]Table2!$B$1:$Z$1,0),0),"")</f>
        <v/>
      </c>
      <c r="DJ59" s="41" t="str">
        <f>IFERROR(VLOOKUP($B13,[1]Table2!$B$1:$Z$21,MATCH("xGD/90",[1]Table2!$B$1:$Z$1,0),0)-VLOOKUP(DJ13,[1]Table2!$B$1:$Z$21,MATCH("xGD/90",[1]Table2!$B$1:$Z$1,0),0),"")</f>
        <v/>
      </c>
      <c r="DK59" s="41" t="str">
        <f>IFERROR(VLOOKUP($B13,[1]Table2!$B$1:$Z$21,MATCH("xGD/90",[1]Table2!$B$1:$Z$1,0),0)-VLOOKUP(DK13,[1]Table2!$B$1:$Z$21,MATCH("xGD/90",[1]Table2!$B$1:$Z$1,0),0),"")</f>
        <v/>
      </c>
      <c r="DL59" s="41" t="str">
        <f>IFERROR(VLOOKUP($B13,[1]Table2!$B$1:$Z$21,MATCH("xGD/90",[1]Table2!$B$1:$Z$1,0),0)-VLOOKUP(DL13,[1]Table2!$B$1:$Z$21,MATCH("xGD/90",[1]Table2!$B$1:$Z$1,0),0),"")</f>
        <v/>
      </c>
      <c r="DM59" s="41" t="str">
        <f>IFERROR(VLOOKUP($B13,[1]Table2!$B$1:$Z$21,MATCH("xGD/90",[1]Table2!$B$1:$Z$1,0),0)-VLOOKUP(DM13,[1]Table2!$B$1:$Z$21,MATCH("xGD/90",[1]Table2!$B$1:$Z$1,0),0),"")</f>
        <v/>
      </c>
      <c r="DN59" s="41" t="str">
        <f>IFERROR(VLOOKUP($B13,[1]Table2!$B$1:$Z$21,MATCH("xGD/90",[1]Table2!$B$1:$Z$1,0),0)-VLOOKUP(DN13,[1]Table2!$B$1:$Z$21,MATCH("xGD/90",[1]Table2!$B$1:$Z$1,0),0),"")</f>
        <v/>
      </c>
      <c r="DO59" s="41" t="str">
        <f>IFERROR(VLOOKUP($B13,[1]Table2!$B$1:$Z$21,MATCH("xGD/90",[1]Table2!$B$1:$Z$1,0),0)-VLOOKUP(DO13,[1]Table2!$B$1:$Z$21,MATCH("xGD/90",[1]Table2!$B$1:$Z$1,0),0),"")</f>
        <v/>
      </c>
      <c r="DP59" s="41" t="str">
        <f>IFERROR(VLOOKUP($B13,[1]Table2!$B$1:$Z$21,MATCH("xGD/90",[1]Table2!$B$1:$Z$1,0),0)-VLOOKUP(DP13,[1]Table2!$B$1:$Z$21,MATCH("xGD/90",[1]Table2!$B$1:$Z$1,0),0),"")</f>
        <v/>
      </c>
      <c r="DQ59" s="41" t="str">
        <f>IFERROR(VLOOKUP($B13,[1]Table2!$B$1:$Z$21,MATCH("xGD/90",[1]Table2!$B$1:$Z$1,0),0)-VLOOKUP(DQ13,[1]Table2!$B$1:$Z$21,MATCH("xGD/90",[1]Table2!$B$1:$Z$1,0),0),"")</f>
        <v/>
      </c>
      <c r="DR59" s="41" t="str">
        <f>IFERROR(VLOOKUP($B13,[1]Table2!$B$1:$Z$21,MATCH("xGD/90",[1]Table2!$B$1:$Z$1,0),0)-VLOOKUP(DR13,[1]Table2!$B$1:$Z$21,MATCH("xGD/90",[1]Table2!$B$1:$Z$1,0),0),"")</f>
        <v/>
      </c>
      <c r="DS59" s="41" t="str">
        <f>IFERROR(VLOOKUP($B13,[1]Table2!$B$1:$Z$21,MATCH("xGD/90",[1]Table2!$B$1:$Z$1,0),0)-VLOOKUP(DS13,[1]Table2!$B$1:$Z$21,MATCH("xGD/90",[1]Table2!$B$1:$Z$1,0),0),"")</f>
        <v/>
      </c>
      <c r="DT59" s="41" t="str">
        <f>IFERROR(VLOOKUP($B13,[1]Table2!$B$1:$Z$21,MATCH("xGD/90",[1]Table2!$B$1:$Z$1,0),0)-VLOOKUP(DT13,[1]Table2!$B$1:$Z$21,MATCH("xGD/90",[1]Table2!$B$1:$Z$1,0),0),"")</f>
        <v/>
      </c>
      <c r="DU59" s="41" t="str">
        <f>IFERROR(VLOOKUP($B13,[1]Table2!$B$1:$Z$21,MATCH("xGD/90",[1]Table2!$B$1:$Z$1,0),0)-VLOOKUP(DU13,[1]Table2!$B$1:$Z$21,MATCH("xGD/90",[1]Table2!$B$1:$Z$1,0),0),"")</f>
        <v/>
      </c>
      <c r="DV59" s="41" t="str">
        <f>IFERROR(VLOOKUP($B13,[1]Table2!$B$1:$Z$21,MATCH("xGD/90",[1]Table2!$B$1:$Z$1,0),0)-VLOOKUP(DV13,[1]Table2!$B$1:$Z$21,MATCH("xGD/90",[1]Table2!$B$1:$Z$1,0),0),"")</f>
        <v/>
      </c>
      <c r="DW59" s="41" t="str">
        <f>IFERROR(VLOOKUP($B13,[1]Table2!$B$1:$Z$21,MATCH("xGD/90",[1]Table2!$B$1:$Z$1,0),0)-VLOOKUP(DW13,[1]Table2!$B$1:$Z$21,MATCH("xGD/90",[1]Table2!$B$1:$Z$1,0),0),"")</f>
        <v/>
      </c>
      <c r="DX59" s="41" t="str">
        <f>IFERROR(VLOOKUP($B13,[1]Table2!$B$1:$Z$21,MATCH("xGD/90",[1]Table2!$B$1:$Z$1,0),0)-VLOOKUP(DX13,[1]Table2!$B$1:$Z$21,MATCH("xGD/90",[1]Table2!$B$1:$Z$1,0),0),"")</f>
        <v/>
      </c>
      <c r="DY59" s="41" t="str">
        <f>IFERROR(VLOOKUP($B13,[1]Table2!$B$1:$Z$21,MATCH("xGD/90",[1]Table2!$B$1:$Z$1,0),0)-VLOOKUP(DY13,[1]Table2!$B$1:$Z$21,MATCH("xGD/90",[1]Table2!$B$1:$Z$1,0),0),"")</f>
        <v/>
      </c>
      <c r="DZ59" s="41" t="str">
        <f>IFERROR(VLOOKUP($B13,[1]Table2!$B$1:$Z$21,MATCH("xGD/90",[1]Table2!$B$1:$Z$1,0),0)-VLOOKUP(DZ13,[1]Table2!$B$1:$Z$21,MATCH("xGD/90",[1]Table2!$B$1:$Z$1,0),0),"")</f>
        <v/>
      </c>
      <c r="EA59" s="41" t="str">
        <f>IFERROR(VLOOKUP($B13,[1]Table2!$B$1:$Z$21,MATCH("xGD/90",[1]Table2!$B$1:$Z$1,0),0)-VLOOKUP(EA13,[1]Table2!$B$1:$Z$21,MATCH("xGD/90",[1]Table2!$B$1:$Z$1,0),0),"")</f>
        <v/>
      </c>
      <c r="EB59" s="41" t="str">
        <f>IFERROR(VLOOKUP($B13,[1]Table2!$B$1:$Z$21,MATCH("xGD/90",[1]Table2!$B$1:$Z$1,0),0)-VLOOKUP(EB13,[1]Table2!$B$1:$Z$21,MATCH("xGD/90",[1]Table2!$B$1:$Z$1,0),0),"")</f>
        <v/>
      </c>
      <c r="EC59" s="41" t="str">
        <f>IFERROR(VLOOKUP($B13,[1]Table2!$B$1:$Z$21,MATCH("xGD/90",[1]Table2!$B$1:$Z$1,0),0)-VLOOKUP(EC13,[1]Table2!$B$1:$Z$21,MATCH("xGD/90",[1]Table2!$B$1:$Z$1,0),0),"")</f>
        <v/>
      </c>
      <c r="ED59" s="41" t="str">
        <f>IFERROR(VLOOKUP($B13,[1]Table2!$B$1:$Z$21,MATCH("xGD/90",[1]Table2!$B$1:$Z$1,0),0)-VLOOKUP(ED13,[1]Table2!$B$1:$Z$21,MATCH("xGD/90",[1]Table2!$B$1:$Z$1,0),0),"")</f>
        <v/>
      </c>
      <c r="EE59" s="41" t="str">
        <f>IFERROR(VLOOKUP($B13,[1]Table2!$B$1:$Z$21,MATCH("xGD/90",[1]Table2!$B$1:$Z$1,0),0)-VLOOKUP(EE13,[1]Table2!$B$1:$Z$21,MATCH("xGD/90",[1]Table2!$B$1:$Z$1,0),0),"")</f>
        <v/>
      </c>
      <c r="EF59" s="41" t="str">
        <f>IFERROR(VLOOKUP($B13,[1]Table2!$B$1:$Z$21,MATCH("xGD/90",[1]Table2!$B$1:$Z$1,0),0)-VLOOKUP(EF13,[1]Table2!$B$1:$Z$21,MATCH("xGD/90",[1]Table2!$B$1:$Z$1,0),0),"")</f>
        <v/>
      </c>
      <c r="EG59" s="41" t="str">
        <f>IFERROR(VLOOKUP($B13,[1]Table2!$B$1:$Z$21,MATCH("xGD/90",[1]Table2!$B$1:$Z$1,0),0)-VLOOKUP(EG13,[1]Table2!$B$1:$Z$21,MATCH("xGD/90",[1]Table2!$B$1:$Z$1,0),0),"")</f>
        <v/>
      </c>
      <c r="EH59" s="41" t="str">
        <f>IFERROR(VLOOKUP($B13,[1]Table2!$B$1:$Z$21,MATCH("xGD/90",[1]Table2!$B$1:$Z$1,0),0)-VLOOKUP(EH13,[1]Table2!$B$1:$Z$21,MATCH("xGD/90",[1]Table2!$B$1:$Z$1,0),0),"")</f>
        <v/>
      </c>
      <c r="EI59" s="41" t="str">
        <f>IFERROR(VLOOKUP($B13,[1]Table2!$B$1:$Z$21,MATCH("xGD/90",[1]Table2!$B$1:$Z$1,0),0)-VLOOKUP(EI13,[1]Table2!$B$1:$Z$21,MATCH("xGD/90",[1]Table2!$B$1:$Z$1,0),0),"")</f>
        <v/>
      </c>
      <c r="EJ59" s="41" t="str">
        <f>IFERROR(VLOOKUP($B13,[1]Table2!$B$1:$Z$21,MATCH("xGD/90",[1]Table2!$B$1:$Z$1,0),0)-VLOOKUP(EJ13,[1]Table2!$B$1:$Z$21,MATCH("xGD/90",[1]Table2!$B$1:$Z$1,0),0),"")</f>
        <v/>
      </c>
      <c r="EK59" s="41" t="str">
        <f>IFERROR(VLOOKUP($B13,[1]Table2!$B$1:$Z$21,MATCH("xGD/90",[1]Table2!$B$1:$Z$1,0),0)-VLOOKUP(EK13,[1]Table2!$B$1:$Z$21,MATCH("xGD/90",[1]Table2!$B$1:$Z$1,0),0),"")</f>
        <v/>
      </c>
      <c r="EL59" s="41" t="str">
        <f>IFERROR(VLOOKUP($B13,[1]Table2!$B$1:$Z$21,MATCH("xGD/90",[1]Table2!$B$1:$Z$1,0),0)-VLOOKUP(EL13,[1]Table2!$B$1:$Z$21,MATCH("xGD/90",[1]Table2!$B$1:$Z$1,0),0),"")</f>
        <v/>
      </c>
      <c r="EM59" s="41" t="str">
        <f>IFERROR(VLOOKUP($B13,[1]Table2!$B$1:$Z$21,MATCH("xGD/90",[1]Table2!$B$1:$Z$1,0),0)-VLOOKUP(EM13,[1]Table2!$B$1:$Z$21,MATCH("xGD/90",[1]Table2!$B$1:$Z$1,0),0),"")</f>
        <v/>
      </c>
      <c r="EN59" s="41" t="str">
        <f>IFERROR(VLOOKUP($B13,[1]Table2!$B$1:$Z$21,MATCH("xGD/90",[1]Table2!$B$1:$Z$1,0),0)-VLOOKUP(EN13,[1]Table2!$B$1:$Z$21,MATCH("xGD/90",[1]Table2!$B$1:$Z$1,0),0),"")</f>
        <v/>
      </c>
      <c r="EO59" s="41" t="str">
        <f>IFERROR(VLOOKUP($B13,[1]Table2!$B$1:$Z$21,MATCH("xGD/90",[1]Table2!$B$1:$Z$1,0),0)-VLOOKUP(EO13,[1]Table2!$B$1:$Z$21,MATCH("xGD/90",[1]Table2!$B$1:$Z$1,0),0),"")</f>
        <v/>
      </c>
      <c r="EP59" s="41" t="str">
        <f>IFERROR(VLOOKUP($B13,[1]Table2!$B$1:$Z$21,MATCH("xGD/90",[1]Table2!$B$1:$Z$1,0),0)-VLOOKUP(EP13,[1]Table2!$B$1:$Z$21,MATCH("xGD/90",[1]Table2!$B$1:$Z$1,0),0),"")</f>
        <v/>
      </c>
      <c r="EQ59" s="41" t="str">
        <f>IFERROR(VLOOKUP($B13,[1]Table2!$B$1:$Z$21,MATCH("xGD/90",[1]Table2!$B$1:$Z$1,0),0)-VLOOKUP(EQ13,[1]Table2!$B$1:$Z$21,MATCH("xGD/90",[1]Table2!$B$1:$Z$1,0),0),"")</f>
        <v/>
      </c>
      <c r="ER59" s="41" t="str">
        <f>IFERROR(VLOOKUP($B13,[1]Table2!$B$1:$Z$21,MATCH("xGD/90",[1]Table2!$B$1:$Z$1,0),0)-VLOOKUP(ER13,[1]Table2!$B$1:$Z$21,MATCH("xGD/90",[1]Table2!$B$1:$Z$1,0),0),"")</f>
        <v/>
      </c>
      <c r="ES59" s="41" t="str">
        <f>IFERROR(VLOOKUP($B13,[1]Table2!$B$1:$Z$21,MATCH("xGD/90",[1]Table2!$B$1:$Z$1,0),0)-VLOOKUP(ES13,[1]Table2!$B$1:$Z$21,MATCH("xGD/90",[1]Table2!$B$1:$Z$1,0),0),"")</f>
        <v/>
      </c>
      <c r="ET59" s="41" t="str">
        <f>IFERROR(VLOOKUP($B13,[1]Table2!$B$1:$Z$21,MATCH("xGD/90",[1]Table2!$B$1:$Z$1,0),0)-VLOOKUP(ET13,[1]Table2!$B$1:$Z$21,MATCH("xGD/90",[1]Table2!$B$1:$Z$1,0),0),"")</f>
        <v/>
      </c>
      <c r="EU59" s="41" t="str">
        <f>IFERROR(VLOOKUP($B13,[1]Table2!$B$1:$Z$21,MATCH("xGD/90",[1]Table2!$B$1:$Z$1,0),0)-VLOOKUP(EU13,[1]Table2!$B$1:$Z$21,MATCH("xGD/90",[1]Table2!$B$1:$Z$1,0),0),"")</f>
        <v/>
      </c>
      <c r="EV59" s="41">
        <f>IFERROR(VLOOKUP($B13,[1]Table2!$B$1:$Z$21,MATCH("xGD/90",[1]Table2!$B$1:$Z$1,0),0)-VLOOKUP(EV13,[1]Table2!$B$1:$Z$21,MATCH("xGD/90",[1]Table2!$B$1:$Z$1,0),0),"")</f>
        <v>-1.74</v>
      </c>
      <c r="EW59" s="41" t="str">
        <f>IFERROR(VLOOKUP($B13,[1]Table2!$B$1:$Z$21,MATCH("xGD/90",[1]Table2!$B$1:$Z$1,0),0)-VLOOKUP(EW13,[1]Table2!$B$1:$Z$21,MATCH("xGD/90",[1]Table2!$B$1:$Z$1,0),0),"")</f>
        <v/>
      </c>
      <c r="EX59" s="41" t="str">
        <f>IFERROR(VLOOKUP($B13,[1]Table2!$B$1:$Z$21,MATCH("xGD/90",[1]Table2!$B$1:$Z$1,0),0)-VLOOKUP(EX13,[1]Table2!$B$1:$Z$21,MATCH("xGD/90",[1]Table2!$B$1:$Z$1,0),0),"")</f>
        <v/>
      </c>
      <c r="EY59" s="41">
        <f>IFERROR(VLOOKUP($B13,[1]Table2!$B$1:$Z$21,MATCH("xGD/90",[1]Table2!$B$1:$Z$1,0),0)-VLOOKUP(EY13,[1]Table2!$B$1:$Z$21,MATCH("xGD/90",[1]Table2!$B$1:$Z$1,0),0),"")</f>
        <v>-1.1599999999999999</v>
      </c>
      <c r="EZ59" s="41" t="str">
        <f>IFERROR(VLOOKUP($B13,[1]Table2!$B$1:$Z$21,MATCH("xGD/90",[1]Table2!$B$1:$Z$1,0),0)-VLOOKUP(EZ13,[1]Table2!$B$1:$Z$21,MATCH("xGD/90",[1]Table2!$B$1:$Z$1,0),0),"")</f>
        <v/>
      </c>
      <c r="FA59" s="41" t="str">
        <f>IFERROR(VLOOKUP($B13,[1]Table2!$B$1:$Z$21,MATCH("xGD/90",[1]Table2!$B$1:$Z$1,0),0)-VLOOKUP(FA13,[1]Table2!$B$1:$Z$21,MATCH("xGD/90",[1]Table2!$B$1:$Z$1,0),0),"")</f>
        <v/>
      </c>
      <c r="FB59" s="41" t="str">
        <f>IFERROR(VLOOKUP($B13,[1]Table2!$B$1:$Z$21,MATCH("xGD/90",[1]Table2!$B$1:$Z$1,0),0)-VLOOKUP(FB13,[1]Table2!$B$1:$Z$21,MATCH("xGD/90",[1]Table2!$B$1:$Z$1,0),0),"")</f>
        <v/>
      </c>
      <c r="FC59" s="41">
        <f>IFERROR(VLOOKUP($B13,[1]Table2!$B$1:$Z$21,MATCH("xGD/90",[1]Table2!$B$1:$Z$1,0),0)-VLOOKUP(FC13,[1]Table2!$B$1:$Z$21,MATCH("xGD/90",[1]Table2!$B$1:$Z$1,0),0),"")</f>
        <v>-0.49</v>
      </c>
      <c r="FD59" s="41" t="str">
        <f>IFERROR(VLOOKUP($B13,[1]Table2!$B$1:$Z$21,MATCH("xGD/90",[1]Table2!$B$1:$Z$1,0),0)-VLOOKUP(FD13,[1]Table2!$B$1:$Z$21,MATCH("xGD/90",[1]Table2!$B$1:$Z$1,0),0),"")</f>
        <v/>
      </c>
      <c r="FE59" s="41" t="str">
        <f>IFERROR(VLOOKUP($B13,[1]Table2!$B$1:$Z$21,MATCH("xGD/90",[1]Table2!$B$1:$Z$1,0),0)-VLOOKUP(FE13,[1]Table2!$B$1:$Z$21,MATCH("xGD/90",[1]Table2!$B$1:$Z$1,0),0),"")</f>
        <v/>
      </c>
      <c r="FF59" s="41" t="str">
        <f>IFERROR(VLOOKUP($B13,[1]Table2!$B$1:$Z$21,MATCH("xGD/90",[1]Table2!$B$1:$Z$1,0),0)-VLOOKUP(FF13,[1]Table2!$B$1:$Z$21,MATCH("xGD/90",[1]Table2!$B$1:$Z$1,0),0),"")</f>
        <v/>
      </c>
      <c r="FG59" s="41" t="str">
        <f>IFERROR(VLOOKUP($B13,[1]Table2!$B$1:$Z$21,MATCH("xGD/90",[1]Table2!$B$1:$Z$1,0),0)-VLOOKUP(FG13,[1]Table2!$B$1:$Z$21,MATCH("xGD/90",[1]Table2!$B$1:$Z$1,0),0),"")</f>
        <v/>
      </c>
      <c r="FH59" s="41" t="str">
        <f>IFERROR(VLOOKUP($B13,[1]Table2!$B$1:$Z$21,MATCH("xGD/90",[1]Table2!$B$1:$Z$1,0),0)-VLOOKUP(FH13,[1]Table2!$B$1:$Z$21,MATCH("xGD/90",[1]Table2!$B$1:$Z$1,0),0),"")</f>
        <v/>
      </c>
      <c r="FI59" s="41" t="str">
        <f>IFERROR(VLOOKUP($B13,[1]Table2!$B$1:$Z$21,MATCH("xGD/90",[1]Table2!$B$1:$Z$1,0),0)-VLOOKUP(FI13,[1]Table2!$B$1:$Z$21,MATCH("xGD/90",[1]Table2!$B$1:$Z$1,0),0),"")</f>
        <v/>
      </c>
      <c r="FJ59" s="41" t="str">
        <f>IFERROR(VLOOKUP($B13,[1]Table2!$B$1:$Z$21,MATCH("xGD/90",[1]Table2!$B$1:$Z$1,0),0)-VLOOKUP(FJ13,[1]Table2!$B$1:$Z$21,MATCH("xGD/90",[1]Table2!$B$1:$Z$1,0),0),"")</f>
        <v/>
      </c>
      <c r="FK59" s="41" t="str">
        <f>IFERROR(VLOOKUP($B13,[1]Table2!$B$1:$Z$21,MATCH("xGD/90",[1]Table2!$B$1:$Z$1,0),0)-VLOOKUP(FK13,[1]Table2!$B$1:$Z$21,MATCH("xGD/90",[1]Table2!$B$1:$Z$1,0),0),"")</f>
        <v/>
      </c>
      <c r="FL59" s="41">
        <f>IFERROR(VLOOKUP($B13,[1]Table2!$B$1:$Z$21,MATCH("xGD/90",[1]Table2!$B$1:$Z$1,0),0)-VLOOKUP(FL13,[1]Table2!$B$1:$Z$21,MATCH("xGD/90",[1]Table2!$B$1:$Z$1,0),0),"")</f>
        <v>-0.28000000000000003</v>
      </c>
      <c r="FM59" s="41" t="str">
        <f>IFERROR(VLOOKUP($B13,[1]Table2!$B$1:$Z$21,MATCH("xGD/90",[1]Table2!$B$1:$Z$1,0),0)-VLOOKUP(FM13,[1]Table2!$B$1:$Z$21,MATCH("xGD/90",[1]Table2!$B$1:$Z$1,0),0),"")</f>
        <v/>
      </c>
      <c r="FN59" s="41" t="str">
        <f>IFERROR(VLOOKUP($B13,[1]Table2!$B$1:$Z$21,MATCH("xGD/90",[1]Table2!$B$1:$Z$1,0),0)-VLOOKUP(FN13,[1]Table2!$B$1:$Z$21,MATCH("xGD/90",[1]Table2!$B$1:$Z$1,0),0),"")</f>
        <v/>
      </c>
      <c r="FO59" s="41" t="str">
        <f>IFERROR(VLOOKUP($B13,[1]Table2!$B$1:$Z$21,MATCH("xGD/90",[1]Table2!$B$1:$Z$1,0),0)-VLOOKUP(FO13,[1]Table2!$B$1:$Z$21,MATCH("xGD/90",[1]Table2!$B$1:$Z$1,0),0),"")</f>
        <v/>
      </c>
      <c r="FP59" s="41" t="str">
        <f>IFERROR(VLOOKUP($B13,[1]Table2!$B$1:$Z$21,MATCH("xGD/90",[1]Table2!$B$1:$Z$1,0),0)-VLOOKUP(FP13,[1]Table2!$B$1:$Z$21,MATCH("xGD/90",[1]Table2!$B$1:$Z$1,0),0),"")</f>
        <v/>
      </c>
      <c r="FQ59" s="41" t="str">
        <f>IFERROR(VLOOKUP($B13,[1]Table2!$B$1:$Z$21,MATCH("xGD/90",[1]Table2!$B$1:$Z$1,0),0)-VLOOKUP(FQ13,[1]Table2!$B$1:$Z$21,MATCH("xGD/90",[1]Table2!$B$1:$Z$1,0),0),"")</f>
        <v/>
      </c>
      <c r="FR59" s="41" t="str">
        <f>IFERROR(VLOOKUP($B13,[1]Table2!$B$1:$Z$21,MATCH("xGD/90",[1]Table2!$B$1:$Z$1,0),0)-VLOOKUP(FR13,[1]Table2!$B$1:$Z$21,MATCH("xGD/90",[1]Table2!$B$1:$Z$1,0),0),"")</f>
        <v/>
      </c>
      <c r="FS59" s="41" t="str">
        <f>IFERROR(VLOOKUP($B13,[1]Table2!$B$1:$Z$21,MATCH("xGD/90",[1]Table2!$B$1:$Z$1,0),0)-VLOOKUP(FS13,[1]Table2!$B$1:$Z$21,MATCH("xGD/90",[1]Table2!$B$1:$Z$1,0),0),"")</f>
        <v/>
      </c>
      <c r="FT59" s="41" t="str">
        <f>IFERROR(VLOOKUP($B13,[1]Table2!$B$1:$Z$21,MATCH("xGD/90",[1]Table2!$B$1:$Z$1,0),0)-VLOOKUP(FT13,[1]Table2!$B$1:$Z$21,MATCH("xGD/90",[1]Table2!$B$1:$Z$1,0),0),"")</f>
        <v/>
      </c>
      <c r="FU59" s="41">
        <f>IFERROR(VLOOKUP($B13,[1]Table2!$B$1:$Z$21,MATCH("xGD/90",[1]Table2!$B$1:$Z$1,0),0)-VLOOKUP(FU13,[1]Table2!$B$1:$Z$21,MATCH("xGD/90",[1]Table2!$B$1:$Z$1,0),0),"")</f>
        <v>-0.62</v>
      </c>
      <c r="FV59" s="41" t="str">
        <f>IFERROR(VLOOKUP($B13,[1]Table2!$B$1:$Z$21,MATCH("xGD/90",[1]Table2!$B$1:$Z$1,0),0)-VLOOKUP(FV13,[1]Table2!$B$1:$Z$21,MATCH("xGD/90",[1]Table2!$B$1:$Z$1,0),0),"")</f>
        <v/>
      </c>
      <c r="FW59" s="41" t="str">
        <f>IFERROR(VLOOKUP($B13,[1]Table2!$B$1:$Z$21,MATCH("xGD/90",[1]Table2!$B$1:$Z$1,0),0)-VLOOKUP(FW13,[1]Table2!$B$1:$Z$21,MATCH("xGD/90",[1]Table2!$B$1:$Z$1,0),0),"")</f>
        <v/>
      </c>
      <c r="FX59" s="41" t="str">
        <f>IFERROR(VLOOKUP($B13,[1]Table2!$B$1:$Z$21,MATCH("xGD/90",[1]Table2!$B$1:$Z$1,0),0)-VLOOKUP(FX13,[1]Table2!$B$1:$Z$21,MATCH("xGD/90",[1]Table2!$B$1:$Z$1,0),0),"")</f>
        <v/>
      </c>
      <c r="FY59" s="41" t="str">
        <f>IFERROR(VLOOKUP($B13,[1]Table2!$B$1:$Z$21,MATCH("xGD/90",[1]Table2!$B$1:$Z$1,0),0)-VLOOKUP(FY13,[1]Table2!$B$1:$Z$21,MATCH("xGD/90",[1]Table2!$B$1:$Z$1,0),0),"")</f>
        <v/>
      </c>
      <c r="FZ59" s="41" t="str">
        <f>IFERROR(VLOOKUP($B13,[1]Table2!$B$1:$Z$21,MATCH("xGD/90",[1]Table2!$B$1:$Z$1,0),0)-VLOOKUP(FZ13,[1]Table2!$B$1:$Z$21,MATCH("xGD/90",[1]Table2!$B$1:$Z$1,0),0),"")</f>
        <v/>
      </c>
      <c r="GA59" s="41" t="str">
        <f>IFERROR(VLOOKUP($B13,[1]Table2!$B$1:$Z$21,MATCH("xGD/90",[1]Table2!$B$1:$Z$1,0),0)-VLOOKUP(GA13,[1]Table2!$B$1:$Z$21,MATCH("xGD/90",[1]Table2!$B$1:$Z$1,0),0),"")</f>
        <v/>
      </c>
      <c r="GB59" s="41" t="str">
        <f>IFERROR(VLOOKUP($B13,[1]Table2!$B$1:$Z$21,MATCH("xGD/90",[1]Table2!$B$1:$Z$1,0),0)-VLOOKUP(GB13,[1]Table2!$B$1:$Z$21,MATCH("xGD/90",[1]Table2!$B$1:$Z$1,0),0),"")</f>
        <v/>
      </c>
      <c r="GC59" s="41" t="str">
        <f>IFERROR(VLOOKUP($B13,[1]Table2!$B$1:$Z$21,MATCH("xGD/90",[1]Table2!$B$1:$Z$1,0),0)-VLOOKUP(GC13,[1]Table2!$B$1:$Z$21,MATCH("xGD/90",[1]Table2!$B$1:$Z$1,0),0),"")</f>
        <v/>
      </c>
      <c r="GD59" s="41" t="str">
        <f>IFERROR(VLOOKUP($B13,[1]Table2!$B$1:$Z$21,MATCH("xGD/90",[1]Table2!$B$1:$Z$1,0),0)-VLOOKUP(GD13,[1]Table2!$B$1:$Z$21,MATCH("xGD/90",[1]Table2!$B$1:$Z$1,0),0),"")</f>
        <v/>
      </c>
      <c r="GE59" s="41" t="str">
        <f>IFERROR(VLOOKUP($B13,[1]Table2!$B$1:$Z$21,MATCH("xGD/90",[1]Table2!$B$1:$Z$1,0),0)-VLOOKUP(GE13,[1]Table2!$B$1:$Z$21,MATCH("xGD/90",[1]Table2!$B$1:$Z$1,0),0),"")</f>
        <v/>
      </c>
      <c r="GF59" s="41" t="str">
        <f>IFERROR(VLOOKUP($B13,[1]Table2!$B$1:$Z$21,MATCH("xGD/90",[1]Table2!$B$1:$Z$1,0),0)-VLOOKUP(GF13,[1]Table2!$B$1:$Z$21,MATCH("xGD/90",[1]Table2!$B$1:$Z$1,0),0),"")</f>
        <v/>
      </c>
      <c r="GG59" s="41" t="str">
        <f>IFERROR(VLOOKUP($B13,[1]Table2!$B$1:$Z$21,MATCH("xGD/90",[1]Table2!$B$1:$Z$1,0),0)-VLOOKUP(GG13,[1]Table2!$B$1:$Z$21,MATCH("xGD/90",[1]Table2!$B$1:$Z$1,0),0),"")</f>
        <v/>
      </c>
      <c r="GH59" s="41" t="str">
        <f>IFERROR(VLOOKUP($B13,[1]Table2!$B$1:$Z$21,MATCH("xGD/90",[1]Table2!$B$1:$Z$1,0),0)-VLOOKUP(GH13,[1]Table2!$B$1:$Z$21,MATCH("xGD/90",[1]Table2!$B$1:$Z$1,0),0),"")</f>
        <v/>
      </c>
      <c r="GI59" s="41">
        <f>IFERROR(VLOOKUP($B13,[1]Table2!$B$1:$Z$21,MATCH("xGD/90",[1]Table2!$B$1:$Z$1,0),0)-VLOOKUP(GI13,[1]Table2!$B$1:$Z$21,MATCH("xGD/90",[1]Table2!$B$1:$Z$1,0),0),"")</f>
        <v>0.24000000000000005</v>
      </c>
      <c r="GJ59" s="41" t="str">
        <f>IFERROR(VLOOKUP($B13,[1]Table2!$B$1:$Z$21,MATCH("xGD/90",[1]Table2!$B$1:$Z$1,0),0)-VLOOKUP(GJ13,[1]Table2!$B$1:$Z$21,MATCH("xGD/90",[1]Table2!$B$1:$Z$1,0),0),"")</f>
        <v/>
      </c>
      <c r="GK59" s="41" t="str">
        <f>IFERROR(VLOOKUP($B13,[1]Table2!$B$1:$Z$21,MATCH("xGD/90",[1]Table2!$B$1:$Z$1,0),0)-VLOOKUP(GK13,[1]Table2!$B$1:$Z$21,MATCH("xGD/90",[1]Table2!$B$1:$Z$1,0),0),"")</f>
        <v/>
      </c>
      <c r="GL59" s="41">
        <f>IFERROR(VLOOKUP($B13,[1]Table2!$B$1:$Z$21,MATCH("xGD/90",[1]Table2!$B$1:$Z$1,0),0)-VLOOKUP(GL13,[1]Table2!$B$1:$Z$21,MATCH("xGD/90",[1]Table2!$B$1:$Z$1,0),0),"")</f>
        <v>-0.79</v>
      </c>
      <c r="GM59" s="41" t="str">
        <f>IFERROR(VLOOKUP($B13,[1]Table2!$B$1:$Z$21,MATCH("xGD/90",[1]Table2!$B$1:$Z$1,0),0)-VLOOKUP(GM13,[1]Table2!$B$1:$Z$21,MATCH("xGD/90",[1]Table2!$B$1:$Z$1,0),0),"")</f>
        <v/>
      </c>
      <c r="GN59" s="41" t="str">
        <f>IFERROR(VLOOKUP($B13,[1]Table2!$B$1:$Z$21,MATCH("xGD/90",[1]Table2!$B$1:$Z$1,0),0)-VLOOKUP(GN13,[1]Table2!$B$1:$Z$21,MATCH("xGD/90",[1]Table2!$B$1:$Z$1,0),0),"")</f>
        <v/>
      </c>
      <c r="GO59" s="41" t="str">
        <f>IFERROR(VLOOKUP($B13,[1]Table2!$B$1:$Z$21,MATCH("xGD/90",[1]Table2!$B$1:$Z$1,0),0)-VLOOKUP(GO13,[1]Table2!$B$1:$Z$21,MATCH("xGD/90",[1]Table2!$B$1:$Z$1,0),0),"")</f>
        <v/>
      </c>
      <c r="GP59" s="41">
        <f>IFERROR(VLOOKUP($B13,[1]Table2!$B$1:$Z$21,MATCH("xGD/90",[1]Table2!$B$1:$Z$1,0),0)-VLOOKUP(GP13,[1]Table2!$B$1:$Z$21,MATCH("xGD/90",[1]Table2!$B$1:$Z$1,0),0),"")</f>
        <v>-0.79</v>
      </c>
      <c r="GQ59" s="41" t="str">
        <f>IFERROR(VLOOKUP($B13,[1]Table2!$B$1:$Z$21,MATCH("xGD/90",[1]Table2!$B$1:$Z$1,0),0)-VLOOKUP(GQ13,[1]Table2!$B$1:$Z$21,MATCH("xGD/90",[1]Table2!$B$1:$Z$1,0),0),"")</f>
        <v/>
      </c>
      <c r="GR59" s="41" t="str">
        <f>IFERROR(VLOOKUP($B13,[1]Table2!$B$1:$Z$21,MATCH("xGD/90",[1]Table2!$B$1:$Z$1,0),0)-VLOOKUP(GR13,[1]Table2!$B$1:$Z$21,MATCH("xGD/90",[1]Table2!$B$1:$Z$1,0),0),"")</f>
        <v/>
      </c>
      <c r="GS59" s="41" t="str">
        <f>IFERROR(VLOOKUP($B13,[1]Table2!$B$1:$Z$21,MATCH("xGD/90",[1]Table2!$B$1:$Z$1,0),0)-VLOOKUP(GS13,[1]Table2!$B$1:$Z$21,MATCH("xGD/90",[1]Table2!$B$1:$Z$1,0),0),"")</f>
        <v/>
      </c>
      <c r="GT59" s="41" t="str">
        <f>IFERROR(VLOOKUP($B13,[1]Table2!$B$1:$Z$21,MATCH("xGD/90",[1]Table2!$B$1:$Z$1,0),0)-VLOOKUP(GT13,[1]Table2!$B$1:$Z$21,MATCH("xGD/90",[1]Table2!$B$1:$Z$1,0),0),"")</f>
        <v/>
      </c>
      <c r="GU59" s="41" t="str">
        <f>IFERROR(VLOOKUP($B13,[1]Table2!$B$1:$Z$21,MATCH("xGD/90",[1]Table2!$B$1:$Z$1,0),0)-VLOOKUP(GU13,[1]Table2!$B$1:$Z$21,MATCH("xGD/90",[1]Table2!$B$1:$Z$1,0),0),"")</f>
        <v/>
      </c>
      <c r="GV59" s="41">
        <f>IFERROR(VLOOKUP($B13,[1]Table2!$B$1:$Z$21,MATCH("xGD/90",[1]Table2!$B$1:$Z$1,0),0)-VLOOKUP(GV13,[1]Table2!$B$1:$Z$21,MATCH("xGD/90",[1]Table2!$B$1:$Z$1,0),0),"")</f>
        <v>0.16999999999999998</v>
      </c>
      <c r="GW59" s="41" t="str">
        <f>IFERROR(VLOOKUP($B13,[1]Table2!$B$1:$Z$21,MATCH("xGD/90",[1]Table2!$B$1:$Z$1,0),0)-VLOOKUP(GW13,[1]Table2!$B$1:$Z$21,MATCH("xGD/90",[1]Table2!$B$1:$Z$1,0),0),"")</f>
        <v/>
      </c>
      <c r="GX59" s="41" t="str">
        <f>IFERROR(VLOOKUP($B13,[1]Table2!$B$1:$Z$21,MATCH("xGD/90",[1]Table2!$B$1:$Z$1,0),0)-VLOOKUP(GX13,[1]Table2!$B$1:$Z$21,MATCH("xGD/90",[1]Table2!$B$1:$Z$1,0),0),"")</f>
        <v/>
      </c>
      <c r="GY59" s="41" t="str">
        <f>IFERROR(VLOOKUP($B13,[1]Table2!$B$1:$Z$21,MATCH("xGD/90",[1]Table2!$B$1:$Z$1,0),0)-VLOOKUP(GY13,[1]Table2!$B$1:$Z$21,MATCH("xGD/90",[1]Table2!$B$1:$Z$1,0),0),"")</f>
        <v/>
      </c>
      <c r="GZ59" s="41" t="str">
        <f>IFERROR(VLOOKUP($B13,[1]Table2!$B$1:$Z$21,MATCH("xGD/90",[1]Table2!$B$1:$Z$1,0),0)-VLOOKUP(GZ13,[1]Table2!$B$1:$Z$21,MATCH("xGD/90",[1]Table2!$B$1:$Z$1,0),0),"")</f>
        <v/>
      </c>
      <c r="HA59" s="41" t="str">
        <f>IFERROR(VLOOKUP($B13,[1]Table2!$B$1:$Z$21,MATCH("xGD/90",[1]Table2!$B$1:$Z$1,0),0)-VLOOKUP(HA13,[1]Table2!$B$1:$Z$21,MATCH("xGD/90",[1]Table2!$B$1:$Z$1,0),0),"")</f>
        <v/>
      </c>
      <c r="HB59" s="41" t="str">
        <f>IFERROR(VLOOKUP($B13,[1]Table2!$B$1:$Z$21,MATCH("xGD/90",[1]Table2!$B$1:$Z$1,0),0)-VLOOKUP(HB13,[1]Table2!$B$1:$Z$21,MATCH("xGD/90",[1]Table2!$B$1:$Z$1,0),0),"")</f>
        <v/>
      </c>
      <c r="HC59" s="41">
        <f>IFERROR(VLOOKUP($B13,[1]Table2!$B$1:$Z$21,MATCH("xGD/90",[1]Table2!$B$1:$Z$1,0),0)-VLOOKUP(HC13,[1]Table2!$B$1:$Z$21,MATCH("xGD/90",[1]Table2!$B$1:$Z$1,0),0),"")</f>
        <v>4.9999999999999989E-2</v>
      </c>
      <c r="HD59" s="41" t="str">
        <f>IFERROR(VLOOKUP($B13,[1]Table2!$B$1:$Z$21,MATCH("xGD/90",[1]Table2!$B$1:$Z$1,0),0)-VLOOKUP(HD13,[1]Table2!$B$1:$Z$21,MATCH("xGD/90",[1]Table2!$B$1:$Z$1,0),0),"")</f>
        <v/>
      </c>
      <c r="HE59" s="41" t="str">
        <f>IFERROR(VLOOKUP($B13,[1]Table2!$B$1:$Z$21,MATCH("xGD/90",[1]Table2!$B$1:$Z$1,0),0)-VLOOKUP(HE13,[1]Table2!$B$1:$Z$21,MATCH("xGD/90",[1]Table2!$B$1:$Z$1,0),0),"")</f>
        <v/>
      </c>
      <c r="HF59" s="41" t="str">
        <f>IFERROR(VLOOKUP($B13,[1]Table2!$B$1:$Z$21,MATCH("xGD/90",[1]Table2!$B$1:$Z$1,0),0)-VLOOKUP(HF13,[1]Table2!$B$1:$Z$21,MATCH("xGD/90",[1]Table2!$B$1:$Z$1,0),0),"")</f>
        <v/>
      </c>
      <c r="HG59" s="41" t="str">
        <f>IFERROR(VLOOKUP($B13,[1]Table2!$B$1:$Z$21,MATCH("xGD/90",[1]Table2!$B$1:$Z$1,0),0)-VLOOKUP(HG13,[1]Table2!$B$1:$Z$21,MATCH("xGD/90",[1]Table2!$B$1:$Z$1,0),0),"")</f>
        <v/>
      </c>
      <c r="HH59" s="41" t="str">
        <f>IFERROR(VLOOKUP($B13,[1]Table2!$B$1:$Z$21,MATCH("xGD/90",[1]Table2!$B$1:$Z$1,0),0)-VLOOKUP(HH13,[1]Table2!$B$1:$Z$21,MATCH("xGD/90",[1]Table2!$B$1:$Z$1,0),0),"")</f>
        <v/>
      </c>
      <c r="HI59" s="41" t="str">
        <f>IFERROR(VLOOKUP($B13,[1]Table2!$B$1:$Z$21,MATCH("xGD/90",[1]Table2!$B$1:$Z$1,0),0)-VLOOKUP(HI13,[1]Table2!$B$1:$Z$21,MATCH("xGD/90",[1]Table2!$B$1:$Z$1,0),0),"")</f>
        <v/>
      </c>
      <c r="HJ59" s="41">
        <f>IFERROR(VLOOKUP($B13,[1]Table2!$B$1:$Z$21,MATCH("xGD/90",[1]Table2!$B$1:$Z$1,0),0)-VLOOKUP(HJ13,[1]Table2!$B$1:$Z$21,MATCH("xGD/90",[1]Table2!$B$1:$Z$1,0),0),"")</f>
        <v>-0.45</v>
      </c>
      <c r="HK59" s="41" t="str">
        <f>IFERROR(VLOOKUP($B13,[1]Table2!$B$1:$Z$21,MATCH("xGD/90",[1]Table2!$B$1:$Z$1,0),0)-VLOOKUP(HK13,[1]Table2!$B$1:$Z$21,MATCH("xGD/90",[1]Table2!$B$1:$Z$1,0),0),"")</f>
        <v/>
      </c>
      <c r="HL59" s="41" t="str">
        <f>IFERROR(VLOOKUP($B13,[1]Table2!$B$1:$Z$21,MATCH("xGD/90",[1]Table2!$B$1:$Z$1,0),0)-VLOOKUP(HL13,[1]Table2!$B$1:$Z$21,MATCH("xGD/90",[1]Table2!$B$1:$Z$1,0),0),"")</f>
        <v/>
      </c>
      <c r="HM59" s="41" t="str">
        <f>IFERROR(VLOOKUP($B13,[1]Table2!$B$1:$Z$21,MATCH("xGD/90",[1]Table2!$B$1:$Z$1,0),0)-VLOOKUP(HM13,[1]Table2!$B$1:$Z$21,MATCH("xGD/90",[1]Table2!$B$1:$Z$1,0),0),"")</f>
        <v/>
      </c>
      <c r="HN59" s="41" t="str">
        <f>IFERROR(VLOOKUP($B13,[1]Table2!$B$1:$Z$21,MATCH("xGD/90",[1]Table2!$B$1:$Z$1,0),0)-VLOOKUP(HN13,[1]Table2!$B$1:$Z$21,MATCH("xGD/90",[1]Table2!$B$1:$Z$1,0),0),"")</f>
        <v/>
      </c>
      <c r="HO59" s="41" t="str">
        <f>IFERROR(VLOOKUP($B13,[1]Table2!$B$1:$Z$21,MATCH("xGD/90",[1]Table2!$B$1:$Z$1,0),0)-VLOOKUP(HO13,[1]Table2!$B$1:$Z$21,MATCH("xGD/90",[1]Table2!$B$1:$Z$1,0),0),"")</f>
        <v/>
      </c>
      <c r="HP59" s="41" t="str">
        <f>IFERROR(VLOOKUP($B13,[1]Table2!$B$1:$Z$21,MATCH("xGD/90",[1]Table2!$B$1:$Z$1,0),0)-VLOOKUP(HP13,[1]Table2!$B$1:$Z$21,MATCH("xGD/90",[1]Table2!$B$1:$Z$1,0),0),"")</f>
        <v/>
      </c>
      <c r="HQ59" s="41">
        <f>IFERROR(VLOOKUP($B13,[1]Table2!$B$1:$Z$21,MATCH("xGD/90",[1]Table2!$B$1:$Z$1,0),0)-VLOOKUP(HQ13,[1]Table2!$B$1:$Z$21,MATCH("xGD/90",[1]Table2!$B$1:$Z$1,0),0),"")</f>
        <v>-1.1399999999999999</v>
      </c>
      <c r="HR59" s="41" t="str">
        <f>IFERROR(VLOOKUP($B13,[1]Table2!$B$1:$Z$21,MATCH("xGD/90",[1]Table2!$B$1:$Z$1,0),0)-VLOOKUP(HR13,[1]Table2!$B$1:$Z$21,MATCH("xGD/90",[1]Table2!$B$1:$Z$1,0),0),"")</f>
        <v/>
      </c>
      <c r="HS59" s="41" t="str">
        <f>IFERROR(VLOOKUP($B13,[1]Table2!$B$1:$Z$21,MATCH("xGD/90",[1]Table2!$B$1:$Z$1,0),0)-VLOOKUP(HS13,[1]Table2!$B$1:$Z$21,MATCH("xGD/90",[1]Table2!$B$1:$Z$1,0),0),"")</f>
        <v/>
      </c>
      <c r="HT59" s="41" t="str">
        <f>IFERROR(VLOOKUP($B13,[1]Table2!$B$1:$Z$21,MATCH("xGD/90",[1]Table2!$B$1:$Z$1,0),0)-VLOOKUP(HT13,[1]Table2!$B$1:$Z$21,MATCH("xGD/90",[1]Table2!$B$1:$Z$1,0),0),"")</f>
        <v/>
      </c>
      <c r="HU59" s="41" t="str">
        <f>IFERROR(VLOOKUP($B13,[1]Table2!$B$1:$Z$21,MATCH("xGD/90",[1]Table2!$B$1:$Z$1,0),0)-VLOOKUP(HU13,[1]Table2!$B$1:$Z$21,MATCH("xGD/90",[1]Table2!$B$1:$Z$1,0),0),"")</f>
        <v/>
      </c>
      <c r="HV59" s="41" t="str">
        <f>IFERROR(VLOOKUP($B13,[1]Table2!$B$1:$Z$21,MATCH("xGD/90",[1]Table2!$B$1:$Z$1,0),0)-VLOOKUP(HV13,[1]Table2!$B$1:$Z$21,MATCH("xGD/90",[1]Table2!$B$1:$Z$1,0),0),"")</f>
        <v/>
      </c>
      <c r="HW59" s="41" t="str">
        <f>IFERROR(VLOOKUP($B13,[1]Table2!$B$1:$Z$21,MATCH("xGD/90",[1]Table2!$B$1:$Z$1,0),0)-VLOOKUP(HW13,[1]Table2!$B$1:$Z$21,MATCH("xGD/90",[1]Table2!$B$1:$Z$1,0),0),"")</f>
        <v/>
      </c>
      <c r="HX59" s="41">
        <f>IFERROR(VLOOKUP($B13,[1]Table2!$B$1:$Z$21,MATCH("xGD/90",[1]Table2!$B$1:$Z$1,0),0)-VLOOKUP(HX13,[1]Table2!$B$1:$Z$21,MATCH("xGD/90",[1]Table2!$B$1:$Z$1,0),0),"")</f>
        <v>2.0000000000000018E-2</v>
      </c>
      <c r="HY59" s="41" t="str">
        <f>IFERROR(VLOOKUP($B13,[1]Table2!$B$1:$Z$21,MATCH("xGD/90",[1]Table2!$B$1:$Z$1,0),0)-VLOOKUP(HY13,[1]Table2!$B$1:$Z$21,MATCH("xGD/90",[1]Table2!$B$1:$Z$1,0),0),"")</f>
        <v/>
      </c>
      <c r="HZ59" s="41" t="str">
        <f>IFERROR(VLOOKUP($B13,[1]Table2!$B$1:$Z$21,MATCH("xGD/90",[1]Table2!$B$1:$Z$1,0),0)-VLOOKUP(HZ13,[1]Table2!$B$1:$Z$21,MATCH("xGD/90",[1]Table2!$B$1:$Z$1,0),0),"")</f>
        <v/>
      </c>
      <c r="IA59" s="41" t="str">
        <f>IFERROR(VLOOKUP($B13,[1]Table2!$B$1:$Z$21,MATCH("xGD/90",[1]Table2!$B$1:$Z$1,0),0)-VLOOKUP(IA13,[1]Table2!$B$1:$Z$21,MATCH("xGD/90",[1]Table2!$B$1:$Z$1,0),0),"")</f>
        <v/>
      </c>
      <c r="IB59" s="41" t="str">
        <f>IFERROR(VLOOKUP($B13,[1]Table2!$B$1:$Z$21,MATCH("xGD/90",[1]Table2!$B$1:$Z$1,0),0)-VLOOKUP(IB13,[1]Table2!$B$1:$Z$21,MATCH("xGD/90",[1]Table2!$B$1:$Z$1,0),0),"")</f>
        <v/>
      </c>
      <c r="IC59" s="41" t="str">
        <f>IFERROR(VLOOKUP($B13,[1]Table2!$B$1:$Z$21,MATCH("xGD/90",[1]Table2!$B$1:$Z$1,0),0)-VLOOKUP(IC13,[1]Table2!$B$1:$Z$21,MATCH("xGD/90",[1]Table2!$B$1:$Z$1,0),0),"")</f>
        <v/>
      </c>
      <c r="ID59" s="41" t="str">
        <f>IFERROR(VLOOKUP($B13,[1]Table2!$B$1:$Z$21,MATCH("xGD/90",[1]Table2!$B$1:$Z$1,0),0)-VLOOKUP(ID13,[1]Table2!$B$1:$Z$21,MATCH("xGD/90",[1]Table2!$B$1:$Z$1,0),0),"")</f>
        <v/>
      </c>
      <c r="IE59" s="41" t="str">
        <f>IFERROR(VLOOKUP($B13,[1]Table2!$B$1:$Z$21,MATCH("xGD/90",[1]Table2!$B$1:$Z$1,0),0)-VLOOKUP(IE13,[1]Table2!$B$1:$Z$21,MATCH("xGD/90",[1]Table2!$B$1:$Z$1,0),0),"")</f>
        <v/>
      </c>
      <c r="IF59" s="41" t="str">
        <f>IFERROR(VLOOKUP($B13,[1]Table2!$B$1:$Z$21,MATCH("xGD/90",[1]Table2!$B$1:$Z$1,0),0)-VLOOKUP(IF13,[1]Table2!$B$1:$Z$21,MATCH("xGD/90",[1]Table2!$B$1:$Z$1,0),0),"")</f>
        <v/>
      </c>
      <c r="IG59" s="41" t="str">
        <f>IFERROR(VLOOKUP($B13,[1]Table2!$B$1:$Z$21,MATCH("xGD/90",[1]Table2!$B$1:$Z$1,0),0)-VLOOKUP(IG13,[1]Table2!$B$1:$Z$21,MATCH("xGD/90",[1]Table2!$B$1:$Z$1,0),0),"")</f>
        <v/>
      </c>
      <c r="IH59" s="41" t="str">
        <f>IFERROR(VLOOKUP($B13,[1]Table2!$B$1:$Z$21,MATCH("xGD/90",[1]Table2!$B$1:$Z$1,0),0)-VLOOKUP(IH13,[1]Table2!$B$1:$Z$21,MATCH("xGD/90",[1]Table2!$B$1:$Z$1,0),0),"")</f>
        <v/>
      </c>
      <c r="II59" s="41" t="str">
        <f>IFERROR(VLOOKUP($B13,[1]Table2!$B$1:$Z$21,MATCH("xGD/90",[1]Table2!$B$1:$Z$1,0),0)-VLOOKUP(II13,[1]Table2!$B$1:$Z$21,MATCH("xGD/90",[1]Table2!$B$1:$Z$1,0),0),"")</f>
        <v/>
      </c>
      <c r="IJ59" s="41" t="str">
        <f>IFERROR(VLOOKUP($B13,[1]Table2!$B$1:$Z$21,MATCH("xGD/90",[1]Table2!$B$1:$Z$1,0),0)-VLOOKUP(IJ13,[1]Table2!$B$1:$Z$21,MATCH("xGD/90",[1]Table2!$B$1:$Z$1,0),0),"")</f>
        <v/>
      </c>
      <c r="IK59" s="41" t="str">
        <f>IFERROR(VLOOKUP($B13,[1]Table2!$B$1:$Z$21,MATCH("xGD/90",[1]Table2!$B$1:$Z$1,0),0)-VLOOKUP(IK13,[1]Table2!$B$1:$Z$21,MATCH("xGD/90",[1]Table2!$B$1:$Z$1,0),0),"")</f>
        <v/>
      </c>
      <c r="IL59" s="41">
        <f>IFERROR(VLOOKUP($B13,[1]Table2!$B$1:$Z$21,MATCH("xGD/90",[1]Table2!$B$1:$Z$1,0),0)-VLOOKUP(IL13,[1]Table2!$B$1:$Z$21,MATCH("xGD/90",[1]Table2!$B$1:$Z$1,0),0),"")</f>
        <v>-1.36</v>
      </c>
      <c r="IM59" s="41" t="str">
        <f>IFERROR(VLOOKUP($B13,[1]Table2!$B$1:$Z$21,MATCH("xGD/90",[1]Table2!$B$1:$Z$1,0),0)-VLOOKUP(IM13,[1]Table2!$B$1:$Z$21,MATCH("xGD/90",[1]Table2!$B$1:$Z$1,0),0),"")</f>
        <v/>
      </c>
      <c r="IN59" s="41" t="str">
        <f>IFERROR(VLOOKUP($B13,[1]Table2!$B$1:$Z$21,MATCH("xGD/90",[1]Table2!$B$1:$Z$1,0),0)-VLOOKUP(IN13,[1]Table2!$B$1:$Z$21,MATCH("xGD/90",[1]Table2!$B$1:$Z$1,0),0),"")</f>
        <v/>
      </c>
      <c r="IO59" s="41">
        <f>IFERROR(VLOOKUP($B13,[1]Table2!$B$1:$Z$21,MATCH("xGD/90",[1]Table2!$B$1:$Z$1,0),0)-VLOOKUP(IO13,[1]Table2!$B$1:$Z$21,MATCH("xGD/90",[1]Table2!$B$1:$Z$1,0),0),"")</f>
        <v>0.24000000000000005</v>
      </c>
      <c r="IP59" s="41" t="str">
        <f>IFERROR(VLOOKUP($B13,[1]Table2!$B$1:$Z$21,MATCH("xGD/90",[1]Table2!$B$1:$Z$1,0),0)-VLOOKUP(IP13,[1]Table2!$B$1:$Z$21,MATCH("xGD/90",[1]Table2!$B$1:$Z$1,0),0),"")</f>
        <v/>
      </c>
      <c r="IQ59" s="41" t="str">
        <f>IFERROR(VLOOKUP($B13,[1]Table2!$B$1:$Z$21,MATCH("xGD/90",[1]Table2!$B$1:$Z$1,0),0)-VLOOKUP(IQ13,[1]Table2!$B$1:$Z$21,MATCH("xGD/90",[1]Table2!$B$1:$Z$1,0),0),"")</f>
        <v/>
      </c>
      <c r="IR59" s="41" t="str">
        <f>IFERROR(VLOOKUP($B13,[1]Table2!$B$1:$Z$21,MATCH("xGD/90",[1]Table2!$B$1:$Z$1,0),0)-VLOOKUP(IR13,[1]Table2!$B$1:$Z$21,MATCH("xGD/90",[1]Table2!$B$1:$Z$1,0),0),"")</f>
        <v/>
      </c>
      <c r="IS59" s="41" t="str">
        <f>IFERROR(VLOOKUP($B13,[1]Table2!$B$1:$Z$21,MATCH("xGD/90",[1]Table2!$B$1:$Z$1,0),0)-VLOOKUP(IS13,[1]Table2!$B$1:$Z$21,MATCH("xGD/90",[1]Table2!$B$1:$Z$1,0),0),"")</f>
        <v/>
      </c>
      <c r="IT59" s="41">
        <f>IFERROR(VLOOKUP($B13,[1]Table2!$B$1:$Z$21,MATCH("xGD/90",[1]Table2!$B$1:$Z$1,0),0)-VLOOKUP(IT13,[1]Table2!$B$1:$Z$21,MATCH("xGD/90",[1]Table2!$B$1:$Z$1,0),0),"")</f>
        <v>-0.12</v>
      </c>
      <c r="IU59" s="41" t="str">
        <f>IFERROR(VLOOKUP($B13,[1]Table2!$B$1:$Z$21,MATCH("xGD/90",[1]Table2!$B$1:$Z$1,0),0)-VLOOKUP(IU13,[1]Table2!$B$1:$Z$21,MATCH("xGD/90",[1]Table2!$B$1:$Z$1,0),0),"")</f>
        <v/>
      </c>
      <c r="IV59" s="41" t="str">
        <f>IFERROR(VLOOKUP($B13,[1]Table2!$B$1:$Z$21,MATCH("xGD/90",[1]Table2!$B$1:$Z$1,0),0)-VLOOKUP(IV13,[1]Table2!$B$1:$Z$21,MATCH("xGD/90",[1]Table2!$B$1:$Z$1,0),0),"")</f>
        <v/>
      </c>
      <c r="IW59" s="41" t="str">
        <f>IFERROR(VLOOKUP($B13,[1]Table2!$B$1:$Z$21,MATCH("xGD/90",[1]Table2!$B$1:$Z$1,0),0)-VLOOKUP(IW13,[1]Table2!$B$1:$Z$21,MATCH("xGD/90",[1]Table2!$B$1:$Z$1,0),0),"")</f>
        <v/>
      </c>
      <c r="IX59" s="41" t="str">
        <f>IFERROR(VLOOKUP($B13,[1]Table2!$B$1:$Z$21,MATCH("xGD/90",[1]Table2!$B$1:$Z$1,0),0)-VLOOKUP(IX13,[1]Table2!$B$1:$Z$21,MATCH("xGD/90",[1]Table2!$B$1:$Z$1,0),0),"")</f>
        <v/>
      </c>
      <c r="IY59" s="41" t="str">
        <f>IFERROR(VLOOKUP($B13,[1]Table2!$B$1:$Z$21,MATCH("xGD/90",[1]Table2!$B$1:$Z$1,0),0)-VLOOKUP(IY13,[1]Table2!$B$1:$Z$21,MATCH("xGD/90",[1]Table2!$B$1:$Z$1,0),0),"")</f>
        <v/>
      </c>
      <c r="IZ59" s="41" t="str">
        <f>IFERROR(VLOOKUP($B13,[1]Table2!$B$1:$Z$21,MATCH("xGD/90",[1]Table2!$B$1:$Z$1,0),0)-VLOOKUP(IZ13,[1]Table2!$B$1:$Z$21,MATCH("xGD/90",[1]Table2!$B$1:$Z$1,0),0),"")</f>
        <v/>
      </c>
      <c r="JA59" s="41" t="str">
        <f>IFERROR(VLOOKUP($B13,[1]Table2!$B$1:$Z$21,MATCH("xGD/90",[1]Table2!$B$1:$Z$1,0),0)-VLOOKUP(JA13,[1]Table2!$B$1:$Z$21,MATCH("xGD/90",[1]Table2!$B$1:$Z$1,0),0),"")</f>
        <v/>
      </c>
      <c r="JB59" s="41">
        <f>IFERROR(VLOOKUP($B13,[1]Table2!$B$1:$Z$21,MATCH("xGD/90",[1]Table2!$B$1:$Z$1,0),0)-VLOOKUP(JB13,[1]Table2!$B$1:$Z$21,MATCH("xGD/90",[1]Table2!$B$1:$Z$1,0),0),"")</f>
        <v>-0.89</v>
      </c>
      <c r="JC59" s="41" t="str">
        <f>IFERROR(VLOOKUP($B13,[1]Table2!$B$1:$Z$21,MATCH("xGD/90",[1]Table2!$B$1:$Z$1,0),0)-VLOOKUP(JC13,[1]Table2!$B$1:$Z$21,MATCH("xGD/90",[1]Table2!$B$1:$Z$1,0),0),"")</f>
        <v/>
      </c>
      <c r="JD59" s="41" t="str">
        <f>IFERROR(VLOOKUP($B13,[1]Table2!$B$1:$Z$21,MATCH("xGD/90",[1]Table2!$B$1:$Z$1,0),0)-VLOOKUP(JD13,[1]Table2!$B$1:$Z$21,MATCH("xGD/90",[1]Table2!$B$1:$Z$1,0),0),"")</f>
        <v/>
      </c>
      <c r="JE59" s="41" t="str">
        <f>IFERROR(VLOOKUP($B13,[1]Table2!$B$1:$Z$21,MATCH("xGD/90",[1]Table2!$B$1:$Z$1,0),0)-VLOOKUP(JE13,[1]Table2!$B$1:$Z$21,MATCH("xGD/90",[1]Table2!$B$1:$Z$1,0),0),"")</f>
        <v/>
      </c>
      <c r="JF59" s="41" t="str">
        <f>IFERROR(VLOOKUP($B13,[1]Table2!$B$1:$Z$21,MATCH("xGD/90",[1]Table2!$B$1:$Z$1,0),0)-VLOOKUP(JF13,[1]Table2!$B$1:$Z$21,MATCH("xGD/90",[1]Table2!$B$1:$Z$1,0),0),"")</f>
        <v/>
      </c>
      <c r="JG59" s="41">
        <f>IFERROR(VLOOKUP($B13,[1]Table2!$B$1:$Z$21,MATCH("xGD/90",[1]Table2!$B$1:$Z$1,0),0)-VLOOKUP(JG13,[1]Table2!$B$1:$Z$21,MATCH("xGD/90",[1]Table2!$B$1:$Z$1,0),0),"")</f>
        <v>-3.999999999999998E-2</v>
      </c>
      <c r="JH59" s="41" t="str">
        <f>IFERROR(VLOOKUP($B13,[1]Table2!$B$1:$Z$21,MATCH("xGD/90",[1]Table2!$B$1:$Z$1,0),0)-VLOOKUP(JH13,[1]Table2!$B$1:$Z$21,MATCH("xGD/90",[1]Table2!$B$1:$Z$1,0),0),"")</f>
        <v/>
      </c>
      <c r="JI59" s="41" t="str">
        <f>IFERROR(VLOOKUP($B13,[1]Table2!$B$1:$Z$21,MATCH("xGD/90",[1]Table2!$B$1:$Z$1,0),0)-VLOOKUP(JI13,[1]Table2!$B$1:$Z$21,MATCH("xGD/90",[1]Table2!$B$1:$Z$1,0),0),"")</f>
        <v/>
      </c>
      <c r="JJ59" s="41">
        <f>IFERROR(VLOOKUP($B13,[1]Table2!$B$1:$Z$21,MATCH("xGD/90",[1]Table2!$B$1:$Z$1,0),0)-VLOOKUP(JJ13,[1]Table2!$B$1:$Z$21,MATCH("xGD/90",[1]Table2!$B$1:$Z$1,0),0),"")</f>
        <v>-9.0000000000000024E-2</v>
      </c>
      <c r="JK59" s="41" t="str">
        <f>IFERROR(VLOOKUP($B13,[1]Table2!$B$1:$Z$21,MATCH("xGD/90",[1]Table2!$B$1:$Z$1,0),0)-VLOOKUP(JK13,[1]Table2!$B$1:$Z$21,MATCH("xGD/90",[1]Table2!$B$1:$Z$1,0),0),"")</f>
        <v/>
      </c>
      <c r="JL59" s="41" t="str">
        <f>IFERROR(VLOOKUP($B13,[1]Table2!$B$1:$Z$21,MATCH("xGD/90",[1]Table2!$B$1:$Z$1,0),0)-VLOOKUP(JL13,[1]Table2!$B$1:$Z$21,MATCH("xGD/90",[1]Table2!$B$1:$Z$1,0),0),"")</f>
        <v/>
      </c>
      <c r="JM59" s="41" t="str">
        <f>IFERROR(VLOOKUP($B13,[1]Table2!$B$1:$Z$21,MATCH("xGD/90",[1]Table2!$B$1:$Z$1,0),0)-VLOOKUP(JM13,[1]Table2!$B$1:$Z$21,MATCH("xGD/90",[1]Table2!$B$1:$Z$1,0),0),"")</f>
        <v/>
      </c>
      <c r="JN59" s="41" t="str">
        <f>IFERROR(VLOOKUP($B13,[1]Table2!$B$1:$Z$21,MATCH("xGD/90",[1]Table2!$B$1:$Z$1,0),0)-VLOOKUP(JN13,[1]Table2!$B$1:$Z$21,MATCH("xGD/90",[1]Table2!$B$1:$Z$1,0),0),"")</f>
        <v/>
      </c>
      <c r="JO59" s="41">
        <f>IFERROR(VLOOKUP($B13,[1]Table2!$B$1:$Z$21,MATCH("xGD/90",[1]Table2!$B$1:$Z$1,0),0)-VLOOKUP(JO13,[1]Table2!$B$1:$Z$21,MATCH("xGD/90",[1]Table2!$B$1:$Z$1,0),0),"")</f>
        <v>0.31</v>
      </c>
      <c r="JP59" s="41" t="str">
        <f>IFERROR(VLOOKUP($B13,[1]Table2!$B$1:$Z$21,MATCH("xGD/90",[1]Table2!$B$1:$Z$1,0),0)-VLOOKUP(JP13,[1]Table2!$B$1:$Z$21,MATCH("xGD/90",[1]Table2!$B$1:$Z$1,0),0),"")</f>
        <v/>
      </c>
      <c r="JQ59" s="41" t="str">
        <f>IFERROR(VLOOKUP($B13,[1]Table2!$B$1:$Z$21,MATCH("xGD/90",[1]Table2!$B$1:$Z$1,0),0)-VLOOKUP(JQ13,[1]Table2!$B$1:$Z$21,MATCH("xGD/90",[1]Table2!$B$1:$Z$1,0),0),"")</f>
        <v/>
      </c>
      <c r="JR59" s="41" t="str">
        <f>IFERROR(VLOOKUP($B13,[1]Table2!$B$1:$Z$21,MATCH("xGD/90",[1]Table2!$B$1:$Z$1,0),0)-VLOOKUP(JR13,[1]Table2!$B$1:$Z$21,MATCH("xGD/90",[1]Table2!$B$1:$Z$1,0),0),"")</f>
        <v/>
      </c>
      <c r="JS59" s="41" t="str">
        <f>IFERROR(VLOOKUP($B13,[1]Table2!$B$1:$Z$21,MATCH("xGD/90",[1]Table2!$B$1:$Z$1,0),0)-VLOOKUP(JS13,[1]Table2!$B$1:$Z$21,MATCH("xGD/90",[1]Table2!$B$1:$Z$1,0),0),"")</f>
        <v/>
      </c>
      <c r="JT59" s="41" t="str">
        <f>IFERROR(VLOOKUP($B13,[1]Table2!$B$1:$Z$21,MATCH("xGD/90",[1]Table2!$B$1:$Z$1,0),0)-VLOOKUP(JT13,[1]Table2!$B$1:$Z$21,MATCH("xGD/90",[1]Table2!$B$1:$Z$1,0),0),"")</f>
        <v/>
      </c>
      <c r="JU59" s="41">
        <f>IFERROR(VLOOKUP($B13,[1]Table2!$B$1:$Z$21,MATCH("xGD/90",[1]Table2!$B$1:$Z$1,0),0)-VLOOKUP(JU13,[1]Table2!$B$1:$Z$21,MATCH("xGD/90",[1]Table2!$B$1:$Z$1,0),0),"")</f>
        <v>-1.74</v>
      </c>
      <c r="JV59" s="41" t="str">
        <f>IFERROR(VLOOKUP($B13,[1]Table2!$B$1:$Z$21,MATCH("xGD/90",[1]Table2!$B$1:$Z$1,0),0)-VLOOKUP(JV13,[1]Table2!$B$1:$Z$21,MATCH("xGD/90",[1]Table2!$B$1:$Z$1,0),0),"")</f>
        <v/>
      </c>
      <c r="JW59" s="41" t="str">
        <f>IFERROR(VLOOKUP($B13,[1]Table2!$B$1:$Z$21,MATCH("xGD/90",[1]Table2!$B$1:$Z$1,0),0)-VLOOKUP(JW13,[1]Table2!$B$1:$Z$21,MATCH("xGD/90",[1]Table2!$B$1:$Z$1,0),0),"")</f>
        <v/>
      </c>
      <c r="JX59" s="41" t="str">
        <f>IFERROR(VLOOKUP($B13,[1]Table2!$B$1:$Z$21,MATCH("xGD/90",[1]Table2!$B$1:$Z$1,0),0)-VLOOKUP(JX13,[1]Table2!$B$1:$Z$21,MATCH("xGD/90",[1]Table2!$B$1:$Z$1,0),0),"")</f>
        <v/>
      </c>
      <c r="JY59" s="41" t="str">
        <f>IFERROR(VLOOKUP($B13,[1]Table2!$B$1:$Z$21,MATCH("xGD/90",[1]Table2!$B$1:$Z$1,0),0)-VLOOKUP(JY13,[1]Table2!$B$1:$Z$21,MATCH("xGD/90",[1]Table2!$B$1:$Z$1,0),0),"")</f>
        <v/>
      </c>
      <c r="JZ59" s="41" t="str">
        <f>IFERROR(VLOOKUP($B13,[1]Table2!$B$1:$Z$21,MATCH("xGD/90",[1]Table2!$B$1:$Z$1,0),0)-VLOOKUP(JZ13,[1]Table2!$B$1:$Z$21,MATCH("xGD/90",[1]Table2!$B$1:$Z$1,0),0),"")</f>
        <v/>
      </c>
      <c r="KA59" s="41" t="str">
        <f>IFERROR(VLOOKUP($B13,[1]Table2!$B$1:$Z$21,MATCH("xGD/90",[1]Table2!$B$1:$Z$1,0),0)-VLOOKUP(KA13,[1]Table2!$B$1:$Z$21,MATCH("xGD/90",[1]Table2!$B$1:$Z$1,0),0),"")</f>
        <v/>
      </c>
      <c r="KB59" s="41">
        <f>IFERROR(VLOOKUP($B13,[1]Table2!$B$1:$Z$21,MATCH("xGD/90",[1]Table2!$B$1:$Z$1,0),0)-VLOOKUP(KB13,[1]Table2!$B$1:$Z$21,MATCH("xGD/90",[1]Table2!$B$1:$Z$1,0),0),"")</f>
        <v>-1.1599999999999999</v>
      </c>
      <c r="KC59" s="41" t="str">
        <f>IFERROR(VLOOKUP($B13,[1]Table2!$B$1:$Z$21,MATCH("xGD/90",[1]Table2!$B$1:$Z$1,0),0)-VLOOKUP(KC13,[1]Table2!$B$1:$Z$21,MATCH("xGD/90",[1]Table2!$B$1:$Z$1,0),0),"")</f>
        <v/>
      </c>
      <c r="KD59" s="41" t="str">
        <f>IFERROR(VLOOKUP($B13,[1]Table2!$B$1:$Z$21,MATCH("xGD/90",[1]Table2!$B$1:$Z$1,0),0)-VLOOKUP(KD13,[1]Table2!$B$1:$Z$21,MATCH("xGD/90",[1]Table2!$B$1:$Z$1,0),0),"")</f>
        <v/>
      </c>
      <c r="KE59" s="41" t="str">
        <f>IFERROR(VLOOKUP($B13,[1]Table2!$B$1:$Z$21,MATCH("xGD/90",[1]Table2!$B$1:$Z$1,0),0)-VLOOKUP(KE13,[1]Table2!$B$1:$Z$21,MATCH("xGD/90",[1]Table2!$B$1:$Z$1,0),0),"")</f>
        <v/>
      </c>
      <c r="KF59" s="41" t="str">
        <f>IFERROR(VLOOKUP($B13,[1]Table2!$B$1:$Z$21,MATCH("xGD/90",[1]Table2!$B$1:$Z$1,0),0)-VLOOKUP(KF13,[1]Table2!$B$1:$Z$21,MATCH("xGD/90",[1]Table2!$B$1:$Z$1,0),0),"")</f>
        <v/>
      </c>
      <c r="KG59" s="41" t="str">
        <f>IFERROR(VLOOKUP($B13,[1]Table2!$B$1:$Z$21,MATCH("xGD/90",[1]Table2!$B$1:$Z$1,0),0)-VLOOKUP(KG13,[1]Table2!$B$1:$Z$21,MATCH("xGD/90",[1]Table2!$B$1:$Z$1,0),0),"")</f>
        <v/>
      </c>
      <c r="KH59" s="41" t="str">
        <f>IFERROR(VLOOKUP($B13,[1]Table2!$B$1:$Z$21,MATCH("xGD/90",[1]Table2!$B$1:$Z$1,0),0)-VLOOKUP(KH13,[1]Table2!$B$1:$Z$21,MATCH("xGD/90",[1]Table2!$B$1:$Z$1,0),0),"")</f>
        <v/>
      </c>
      <c r="KI59" s="41" t="str">
        <f>IFERROR(VLOOKUP($B13,[1]Table2!$B$1:$Z$21,MATCH("xGD/90",[1]Table2!$B$1:$Z$1,0),0)-VLOOKUP(KI13,[1]Table2!$B$1:$Z$21,MATCH("xGD/90",[1]Table2!$B$1:$Z$1,0),0),"")</f>
        <v/>
      </c>
      <c r="KJ59" s="41">
        <f>IFERROR(VLOOKUP($B13,[1]Table2!$B$1:$Z$21,MATCH("xGD/90",[1]Table2!$B$1:$Z$1,0),0)-VLOOKUP(KJ13,[1]Table2!$B$1:$Z$21,MATCH("xGD/90",[1]Table2!$B$1:$Z$1,0),0),"")</f>
        <v>-0.49</v>
      </c>
      <c r="KK59" s="41" t="str">
        <f>IFERROR(VLOOKUP($B13,[1]Table2!$B$1:$Z$21,MATCH("xGD/90",[1]Table2!$B$1:$Z$1,0),0)-VLOOKUP(KK13,[1]Table2!$B$1:$Z$21,MATCH("xGD/90",[1]Table2!$B$1:$Z$1,0),0),"")</f>
        <v/>
      </c>
      <c r="KL59" s="41" t="str">
        <f>IFERROR(VLOOKUP($B13,[1]Table2!$B$1:$Z$21,MATCH("xGD/90",[1]Table2!$B$1:$Z$1,0),0)-VLOOKUP(KL13,[1]Table2!$B$1:$Z$21,MATCH("xGD/90",[1]Table2!$B$1:$Z$1,0),0),"")</f>
        <v/>
      </c>
      <c r="KM59" s="41" t="str">
        <f>IFERROR(VLOOKUP($B13,[1]Table2!$B$1:$Z$21,MATCH("xGD/90",[1]Table2!$B$1:$Z$1,0),0)-VLOOKUP(KM13,[1]Table2!$B$1:$Z$21,MATCH("xGD/90",[1]Table2!$B$1:$Z$1,0),0),"")</f>
        <v/>
      </c>
      <c r="KN59" s="41" t="str">
        <f>IFERROR(VLOOKUP($B13,[1]Table2!$B$1:$Z$21,MATCH("xGD/90",[1]Table2!$B$1:$Z$1,0),0)-VLOOKUP(KN13,[1]Table2!$B$1:$Z$21,MATCH("xGD/90",[1]Table2!$B$1:$Z$1,0),0),"")</f>
        <v/>
      </c>
      <c r="KO59" s="41" t="str">
        <f>IFERROR(VLOOKUP($B13,[1]Table2!$B$1:$Z$21,MATCH("xGD/90",[1]Table2!$B$1:$Z$1,0),0)-VLOOKUP(KO13,[1]Table2!$B$1:$Z$21,MATCH("xGD/90",[1]Table2!$B$1:$Z$1,0),0),"")</f>
        <v/>
      </c>
      <c r="KP59" s="41" t="str">
        <f>IFERROR(VLOOKUP($B13,[1]Table2!$B$1:$Z$21,MATCH("xGD/90",[1]Table2!$B$1:$Z$1,0),0)-VLOOKUP(KP13,[1]Table2!$B$1:$Z$21,MATCH("xGD/90",[1]Table2!$B$1:$Z$1,0),0),"")</f>
        <v/>
      </c>
      <c r="KQ59" s="41">
        <f>IFERROR(VLOOKUP($B13,[1]Table2!$B$1:$Z$21,MATCH("xGD/90",[1]Table2!$B$1:$Z$1,0),0)-VLOOKUP(KQ13,[1]Table2!$B$1:$Z$21,MATCH("xGD/90",[1]Table2!$B$1:$Z$1,0),0),"")</f>
        <v>-0.6</v>
      </c>
      <c r="KR59" s="41" t="str">
        <f>IFERROR(VLOOKUP($B13,[1]Table2!$B$1:$Z$21,MATCH("xGD/90",[1]Table2!$B$1:$Z$1,0),0)-VLOOKUP(KR13,[1]Table2!$B$1:$Z$21,MATCH("xGD/90",[1]Table2!$B$1:$Z$1,0),0),"")</f>
        <v/>
      </c>
      <c r="KS59" s="41" t="str">
        <f>IFERROR(VLOOKUP($B13,[1]Table2!$B$1:$Z$21,MATCH("xGD/90",[1]Table2!$B$1:$Z$1,0),0)-VLOOKUP(KS13,[1]Table2!$B$1:$Z$21,MATCH("xGD/90",[1]Table2!$B$1:$Z$1,0),0),"")</f>
        <v/>
      </c>
      <c r="KT59" s="41" t="str">
        <f>IFERROR(VLOOKUP($B13,[1]Table2!$B$1:$Z$21,MATCH("xGD/90",[1]Table2!$B$1:$Z$1,0),0)-VLOOKUP(KT13,[1]Table2!$B$1:$Z$21,MATCH("xGD/90",[1]Table2!$B$1:$Z$1,0),0),"")</f>
        <v/>
      </c>
      <c r="KU59" s="41" t="str">
        <f>IFERROR(VLOOKUP($B13,[1]Table2!$B$1:$Z$21,MATCH("xGD/90",[1]Table2!$B$1:$Z$1,0),0)-VLOOKUP(KU13,[1]Table2!$B$1:$Z$21,MATCH("xGD/90",[1]Table2!$B$1:$Z$1,0),0),"")</f>
        <v/>
      </c>
      <c r="KV59" s="41" t="str">
        <f>IFERROR(VLOOKUP($B13,[1]Table2!$B$1:$Z$21,MATCH("xGD/90",[1]Table2!$B$1:$Z$1,0),0)-VLOOKUP(KV13,[1]Table2!$B$1:$Z$21,MATCH("xGD/90",[1]Table2!$B$1:$Z$1,0),0),"")</f>
        <v/>
      </c>
      <c r="KW59" s="41" t="str">
        <f>IFERROR(VLOOKUP($B13,[1]Table2!$B$1:$Z$21,MATCH("xGD/90",[1]Table2!$B$1:$Z$1,0),0)-VLOOKUP(KW13,[1]Table2!$B$1:$Z$21,MATCH("xGD/90",[1]Table2!$B$1:$Z$1,0),0),"")</f>
        <v/>
      </c>
      <c r="KX59" s="41" t="str">
        <f>IFERROR(VLOOKUP($B13,[1]Table2!$B$1:$Z$21,MATCH("xGD/90",[1]Table2!$B$1:$Z$1,0),0)-VLOOKUP(KX13,[1]Table2!$B$1:$Z$21,MATCH("xGD/90",[1]Table2!$B$1:$Z$1,0),0),"")</f>
        <v/>
      </c>
      <c r="KY59" s="41" t="str">
        <f>IFERROR(VLOOKUP($B13,[1]Table2!$B$1:$Z$21,MATCH("xGD/90",[1]Table2!$B$1:$Z$1,0),0)-VLOOKUP(KY13,[1]Table2!$B$1:$Z$21,MATCH("xGD/90",[1]Table2!$B$1:$Z$1,0),0),"")</f>
        <v/>
      </c>
      <c r="KZ59" s="41" t="str">
        <f>IFERROR(VLOOKUP($B13,[1]Table2!$B$1:$Z$21,MATCH("xGD/90",[1]Table2!$B$1:$Z$1,0),0)-VLOOKUP(KZ13,[1]Table2!$B$1:$Z$21,MATCH("xGD/90",[1]Table2!$B$1:$Z$1,0),0),"")</f>
        <v/>
      </c>
      <c r="LA59" s="41" t="str">
        <f>IFERROR(VLOOKUP($B13,[1]Table2!$B$1:$Z$21,MATCH("xGD/90",[1]Table2!$B$1:$Z$1,0),0)-VLOOKUP(LA13,[1]Table2!$B$1:$Z$21,MATCH("xGD/90",[1]Table2!$B$1:$Z$1,0),0),"")</f>
        <v/>
      </c>
      <c r="LB59" s="41" t="str">
        <f>IFERROR(VLOOKUP($B13,[1]Table2!$B$1:$Z$21,MATCH("xGD/90",[1]Table2!$B$1:$Z$1,0),0)-VLOOKUP(LB13,[1]Table2!$B$1:$Z$21,MATCH("xGD/90",[1]Table2!$B$1:$Z$1,0),0),"")</f>
        <v/>
      </c>
      <c r="LC59" s="41" t="str">
        <f>IFERROR(VLOOKUP($B13,[1]Table2!$B$1:$Z$21,MATCH("xGD/90",[1]Table2!$B$1:$Z$1,0),0)-VLOOKUP(LC13,[1]Table2!$B$1:$Z$21,MATCH("xGD/90",[1]Table2!$B$1:$Z$1,0),0),"")</f>
        <v/>
      </c>
      <c r="LD59" s="41" t="str">
        <f>IFERROR(VLOOKUP($B13,[1]Table2!$B$1:$Z$21,MATCH("xGD/90",[1]Table2!$B$1:$Z$1,0),0)-VLOOKUP(LD13,[1]Table2!$B$1:$Z$21,MATCH("xGD/90",[1]Table2!$B$1:$Z$1,0),0),"")</f>
        <v/>
      </c>
      <c r="LE59" s="41" t="str">
        <f>IFERROR(VLOOKUP($B13,[1]Table2!$B$1:$Z$21,MATCH("xGD/90",[1]Table2!$B$1:$Z$1,0),0)-VLOOKUP(LE13,[1]Table2!$B$1:$Z$21,MATCH("xGD/90",[1]Table2!$B$1:$Z$1,0),0),"")</f>
        <v/>
      </c>
      <c r="LF59" s="41" t="str">
        <f>IFERROR(VLOOKUP($B13,[1]Table2!$B$1:$Z$21,MATCH("xGD/90",[1]Table2!$B$1:$Z$1,0),0)-VLOOKUP(LF13,[1]Table2!$B$1:$Z$21,MATCH("xGD/90",[1]Table2!$B$1:$Z$1,0),0),"")</f>
        <v/>
      </c>
      <c r="LG59" s="41" t="str">
        <f>IFERROR(VLOOKUP($B13,[1]Table2!$B$1:$Z$21,MATCH("xGD/90",[1]Table2!$B$1:$Z$1,0),0)-VLOOKUP(LG13,[1]Table2!$B$1:$Z$21,MATCH("xGD/90",[1]Table2!$B$1:$Z$1,0),0),"")</f>
        <v/>
      </c>
      <c r="LH59" s="41" t="str">
        <f>IFERROR(VLOOKUP($B13,[1]Table2!$B$1:$Z$21,MATCH("xGD/90",[1]Table2!$B$1:$Z$1,0),0)-VLOOKUP(LH13,[1]Table2!$B$1:$Z$21,MATCH("xGD/90",[1]Table2!$B$1:$Z$1,0),0),"")</f>
        <v/>
      </c>
      <c r="LI59" s="41" t="str">
        <f>IFERROR(VLOOKUP($B13,[1]Table2!$B$1:$Z$21,MATCH("xGD/90",[1]Table2!$B$1:$Z$1,0),0)-VLOOKUP(LI13,[1]Table2!$B$1:$Z$21,MATCH("xGD/90",[1]Table2!$B$1:$Z$1,0),0),"")</f>
        <v/>
      </c>
      <c r="LJ59" s="41" t="str">
        <f>IFERROR(VLOOKUP($B13,[1]Table2!$B$1:$Z$21,MATCH("xGD/90",[1]Table2!$B$1:$Z$1,0),0)-VLOOKUP(LJ13,[1]Table2!$B$1:$Z$21,MATCH("xGD/90",[1]Table2!$B$1:$Z$1,0),0),"")</f>
        <v/>
      </c>
      <c r="LK59" s="41" t="str">
        <f>IFERROR(VLOOKUP($B13,[1]Table2!$B$1:$Z$21,MATCH("xGD/90",[1]Table2!$B$1:$Z$1,0),0)-VLOOKUP(LK13,[1]Table2!$B$1:$Z$21,MATCH("xGD/90",[1]Table2!$B$1:$Z$1,0),0),"")</f>
        <v/>
      </c>
      <c r="LL59" s="41" t="str">
        <f>IFERROR(VLOOKUP($B13,[1]Table2!$B$1:$Z$21,MATCH("xGD/90",[1]Table2!$B$1:$Z$1,0),0)-VLOOKUP(LL13,[1]Table2!$B$1:$Z$21,MATCH("xGD/90",[1]Table2!$B$1:$Z$1,0),0),"")</f>
        <v/>
      </c>
      <c r="LM59" s="41" t="str">
        <f>IFERROR(VLOOKUP($B13,[1]Table2!$B$1:$Z$21,MATCH("xGD/90",[1]Table2!$B$1:$Z$1,0),0)-VLOOKUP(LM13,[1]Table2!$B$1:$Z$21,MATCH("xGD/90",[1]Table2!$B$1:$Z$1,0),0),"")</f>
        <v/>
      </c>
      <c r="LN59" s="41" t="str">
        <f>IFERROR(VLOOKUP($B13,[1]Table2!$B$1:$Z$21,MATCH("xGD/90",[1]Table2!$B$1:$Z$1,0),0)-VLOOKUP(LN13,[1]Table2!$B$1:$Z$21,MATCH("xGD/90",[1]Table2!$B$1:$Z$1,0),0),"")</f>
        <v/>
      </c>
      <c r="LO59" s="41" t="str">
        <f>IFERROR(VLOOKUP($B13,[1]Table2!$B$1:$Z$21,MATCH("xGD/90",[1]Table2!$B$1:$Z$1,0),0)-VLOOKUP(LO13,[1]Table2!$B$1:$Z$21,MATCH("xGD/90",[1]Table2!$B$1:$Z$1,0),0),"")</f>
        <v/>
      </c>
      <c r="LP59" s="41" t="str">
        <f>IFERROR(VLOOKUP($B13,[1]Table2!$B$1:$Z$21,MATCH("xGD/90",[1]Table2!$B$1:$Z$1,0),0)-VLOOKUP(LP13,[1]Table2!$B$1:$Z$21,MATCH("xGD/90",[1]Table2!$B$1:$Z$1,0),0),"")</f>
        <v/>
      </c>
      <c r="LQ59" s="41" t="str">
        <f>IFERROR(VLOOKUP($B13,[1]Table2!$B$1:$Z$21,MATCH("xGD/90",[1]Table2!$B$1:$Z$1,0),0)-VLOOKUP(LQ13,[1]Table2!$B$1:$Z$21,MATCH("xGD/90",[1]Table2!$B$1:$Z$1,0),0),"")</f>
        <v/>
      </c>
      <c r="LR59" s="41" t="str">
        <f>IFERROR(VLOOKUP($B13,[1]Table2!$B$1:$Z$21,MATCH("xGD/90",[1]Table2!$B$1:$Z$1,0),0)-VLOOKUP(LR13,[1]Table2!$B$1:$Z$21,MATCH("xGD/90",[1]Table2!$B$1:$Z$1,0),0),"")</f>
        <v/>
      </c>
      <c r="LS59" s="41" t="str">
        <f>IFERROR(VLOOKUP($B13,[1]Table2!$B$1:$Z$21,MATCH("xGD/90",[1]Table2!$B$1:$Z$1,0),0)-VLOOKUP(LS13,[1]Table2!$B$1:$Z$21,MATCH("xGD/90",[1]Table2!$B$1:$Z$1,0),0),"")</f>
        <v/>
      </c>
      <c r="LT59" s="41" t="str">
        <f>IFERROR(VLOOKUP($B13,[1]Table2!$B$1:$Z$21,MATCH("xGD/90",[1]Table2!$B$1:$Z$1,0),0)-VLOOKUP(LT13,[1]Table2!$B$1:$Z$21,MATCH("xGD/90",[1]Table2!$B$1:$Z$1,0),0),"")</f>
        <v/>
      </c>
      <c r="LU59" s="41" t="str">
        <f>IFERROR(VLOOKUP($B13,[1]Table2!$B$1:$Z$21,MATCH("xGD/90",[1]Table2!$B$1:$Z$1,0),0)-VLOOKUP(LU13,[1]Table2!$B$1:$Z$21,MATCH("xGD/90",[1]Table2!$B$1:$Z$1,0),0),"")</f>
        <v/>
      </c>
      <c r="LV59" s="41" t="str">
        <f>IFERROR(VLOOKUP($B13,[1]Table2!$B$1:$Z$21,MATCH("xGD/90",[1]Table2!$B$1:$Z$1,0),0)-VLOOKUP(LV13,[1]Table2!$B$1:$Z$21,MATCH("xGD/90",[1]Table2!$B$1:$Z$1,0),0),"")</f>
        <v/>
      </c>
      <c r="LW59" s="41" t="str">
        <f>IFERROR(VLOOKUP($B13,[1]Table2!$B$1:$Z$21,MATCH("xGD/90",[1]Table2!$B$1:$Z$1,0),0)-VLOOKUP(LW13,[1]Table2!$B$1:$Z$21,MATCH("xGD/90",[1]Table2!$B$1:$Z$1,0),0),"")</f>
        <v/>
      </c>
      <c r="LX59" s="41" t="str">
        <f>IFERROR(VLOOKUP($B13,[1]Table2!$B$1:$Z$21,MATCH("xGD/90",[1]Table2!$B$1:$Z$1,0),0)-VLOOKUP(LX13,[1]Table2!$B$1:$Z$21,MATCH("xGD/90",[1]Table2!$B$1:$Z$1,0),0),"")</f>
        <v/>
      </c>
      <c r="LY59" s="41" t="str">
        <f>IFERROR(VLOOKUP($B13,[1]Table2!$B$1:$Z$21,MATCH("xGD/90",[1]Table2!$B$1:$Z$1,0),0)-VLOOKUP(LY13,[1]Table2!$B$1:$Z$21,MATCH("xGD/90",[1]Table2!$B$1:$Z$1,0),0),"")</f>
        <v/>
      </c>
      <c r="LZ59" s="41" t="str">
        <f>IFERROR(VLOOKUP($B13,[1]Table2!$B$1:$Z$21,MATCH("xGD/90",[1]Table2!$B$1:$Z$1,0),0)-VLOOKUP(LZ13,[1]Table2!$B$1:$Z$21,MATCH("xGD/90",[1]Table2!$B$1:$Z$1,0),0),"")</f>
        <v/>
      </c>
      <c r="MA59" s="41" t="str">
        <f>IFERROR(VLOOKUP($B13,[1]Table2!$B$1:$Z$21,MATCH("xGD/90",[1]Table2!$B$1:$Z$1,0),0)-VLOOKUP(MA13,[1]Table2!$B$1:$Z$21,MATCH("xGD/90",[1]Table2!$B$1:$Z$1,0),0),"")</f>
        <v/>
      </c>
      <c r="MB59" s="41" t="str">
        <f>IFERROR(VLOOKUP($B13,[1]Table2!$B$1:$Z$21,MATCH("xGD/90",[1]Table2!$B$1:$Z$1,0),0)-VLOOKUP(MB13,[1]Table2!$B$1:$Z$21,MATCH("xGD/90",[1]Table2!$B$1:$Z$1,0),0),"")</f>
        <v/>
      </c>
      <c r="MC59" s="41" t="str">
        <f>IFERROR(VLOOKUP($B13,[1]Table2!$B$1:$Z$21,MATCH("xGD/90",[1]Table2!$B$1:$Z$1,0),0)-VLOOKUP(MC13,[1]Table2!$B$1:$Z$21,MATCH("xGD/90",[1]Table2!$B$1:$Z$1,0),0),"")</f>
        <v/>
      </c>
      <c r="MD59" s="41" t="str">
        <f>IFERROR(VLOOKUP($B13,[1]Table2!$B$1:$Z$21,MATCH("xGD/90",[1]Table2!$B$1:$Z$1,0),0)-VLOOKUP(MD13,[1]Table2!$B$1:$Z$21,MATCH("xGD/90",[1]Table2!$B$1:$Z$1,0),0),"")</f>
        <v/>
      </c>
      <c r="ME59" s="41" t="str">
        <f>IFERROR(VLOOKUP($B13,[1]Table2!$B$1:$Z$21,MATCH("xGD/90",[1]Table2!$B$1:$Z$1,0),0)-VLOOKUP(ME13,[1]Table2!$B$1:$Z$21,MATCH("xGD/90",[1]Table2!$B$1:$Z$1,0),0),"")</f>
        <v/>
      </c>
      <c r="MF59" s="41" t="str">
        <f>IFERROR(VLOOKUP($B13,[1]Table2!$B$1:$Z$21,MATCH("xGD/90",[1]Table2!$B$1:$Z$1,0),0)-VLOOKUP(MF13,[1]Table2!$B$1:$Z$21,MATCH("xGD/90",[1]Table2!$B$1:$Z$1,0),0),"")</f>
        <v/>
      </c>
      <c r="MG59" s="41" t="str">
        <f>IFERROR(VLOOKUP($B13,[1]Table2!$B$1:$Z$21,MATCH("xGD/90",[1]Table2!$B$1:$Z$1,0),0)-VLOOKUP(MG13,[1]Table2!$B$1:$Z$21,MATCH("xGD/90",[1]Table2!$B$1:$Z$1,0),0),"")</f>
        <v/>
      </c>
      <c r="MH59" s="41" t="str">
        <f>IFERROR(VLOOKUP($B13,[1]Table2!$B$1:$Z$21,MATCH("xGD/90",[1]Table2!$B$1:$Z$1,0),0)-VLOOKUP(MH13,[1]Table2!$B$1:$Z$21,MATCH("xGD/90",[1]Table2!$B$1:$Z$1,0),0),"")</f>
        <v/>
      </c>
      <c r="MI59" s="41" t="str">
        <f>IFERROR(VLOOKUP($B13,[1]Table2!$B$1:$Z$21,MATCH("xGD/90",[1]Table2!$B$1:$Z$1,0),0)-VLOOKUP(MI13,[1]Table2!$B$1:$Z$21,MATCH("xGD/90",[1]Table2!$B$1:$Z$1,0),0),"")</f>
        <v/>
      </c>
      <c r="MJ59" s="41" t="str">
        <f>IFERROR(VLOOKUP($B13,[1]Table2!$B$1:$Z$21,MATCH("xGD/90",[1]Table2!$B$1:$Z$1,0),0)-VLOOKUP(MJ13,[1]Table2!$B$1:$Z$21,MATCH("xGD/90",[1]Table2!$B$1:$Z$1,0),0),"")</f>
        <v/>
      </c>
      <c r="MK59" s="41" t="str">
        <f>IFERROR(VLOOKUP($B13,[1]Table2!$B$1:$Z$21,MATCH("xGD/90",[1]Table2!$B$1:$Z$1,0),0)-VLOOKUP(MK13,[1]Table2!$B$1:$Z$21,MATCH("xGD/90",[1]Table2!$B$1:$Z$1,0),0),"")</f>
        <v/>
      </c>
      <c r="ML59" s="41" t="str">
        <f>IFERROR(VLOOKUP($B13,[1]Table2!$B$1:$Z$21,MATCH("xGD/90",[1]Table2!$B$1:$Z$1,0),0)-VLOOKUP(ML13,[1]Table2!$B$1:$Z$21,MATCH("xGD/90",[1]Table2!$B$1:$Z$1,0),0),"")</f>
        <v/>
      </c>
      <c r="MM59" s="41" t="str">
        <f>IFERROR(VLOOKUP($B13,[1]Table2!$B$1:$Z$21,MATCH("xGD/90",[1]Table2!$B$1:$Z$1,0),0)-VLOOKUP(MM13,[1]Table2!$B$1:$Z$21,MATCH("xGD/90",[1]Table2!$B$1:$Z$1,0),0),"")</f>
        <v/>
      </c>
      <c r="MN59" s="41" t="str">
        <f>IFERROR(VLOOKUP($B13,[1]Table2!$B$1:$Z$21,MATCH("xGD/90",[1]Table2!$B$1:$Z$1,0),0)-VLOOKUP(MN13,[1]Table2!$B$1:$Z$21,MATCH("xGD/90",[1]Table2!$B$1:$Z$1,0),0),"")</f>
        <v/>
      </c>
      <c r="MO59" s="41" t="str">
        <f>IFERROR(VLOOKUP($B13,[1]Table2!$B$1:$Z$21,MATCH("xGD/90",[1]Table2!$B$1:$Z$1,0),0)-VLOOKUP(MO13,[1]Table2!$B$1:$Z$21,MATCH("xGD/90",[1]Table2!$B$1:$Z$1,0),0),"")</f>
        <v/>
      </c>
      <c r="MP59" s="41" t="str">
        <f>IFERROR(VLOOKUP($B13,[1]Table2!$B$1:$Z$21,MATCH("xGD/90",[1]Table2!$B$1:$Z$1,0),0)-VLOOKUP(MP13,[1]Table2!$B$1:$Z$21,MATCH("xGD/90",[1]Table2!$B$1:$Z$1,0),0),"")</f>
        <v/>
      </c>
      <c r="MQ59" s="41" t="str">
        <f>IFERROR(VLOOKUP($B13,[1]Table2!$B$1:$Z$21,MATCH("xGD/90",[1]Table2!$B$1:$Z$1,0),0)-VLOOKUP(MQ13,[1]Table2!$B$1:$Z$21,MATCH("xGD/90",[1]Table2!$B$1:$Z$1,0),0),"")</f>
        <v/>
      </c>
      <c r="MR59" s="41" t="str">
        <f>IFERROR(VLOOKUP($B13,[1]Table2!$B$1:$Z$21,MATCH("xGD/90",[1]Table2!$B$1:$Z$1,0),0)-VLOOKUP(MR13,[1]Table2!$B$1:$Z$21,MATCH("xGD/90",[1]Table2!$B$1:$Z$1,0),0),"")</f>
        <v/>
      </c>
      <c r="MS59" s="41" t="str">
        <f>IFERROR(VLOOKUP($B13,[1]Table2!$B$1:$Z$21,MATCH("xGD/90",[1]Table2!$B$1:$Z$1,0),0)-VLOOKUP(MS13,[1]Table2!$B$1:$Z$21,MATCH("xGD/90",[1]Table2!$B$1:$Z$1,0),0),"")</f>
        <v/>
      </c>
      <c r="MT59" s="41" t="str">
        <f>IFERROR(VLOOKUP($B13,[1]Table2!$B$1:$Z$21,MATCH("xGD/90",[1]Table2!$B$1:$Z$1,0),0)-VLOOKUP(MT13,[1]Table2!$B$1:$Z$21,MATCH("xGD/90",[1]Table2!$B$1:$Z$1,0),0),"")</f>
        <v/>
      </c>
      <c r="MU59" s="41" t="str">
        <f>IFERROR(VLOOKUP($B13,[1]Table2!$B$1:$Z$21,MATCH("xGD/90",[1]Table2!$B$1:$Z$1,0),0)-VLOOKUP(MU13,[1]Table2!$B$1:$Z$21,MATCH("xGD/90",[1]Table2!$B$1:$Z$1,0),0),"")</f>
        <v/>
      </c>
      <c r="MV59" s="41" t="str">
        <f>IFERROR(VLOOKUP($B13,[1]Table2!$B$1:$Z$21,MATCH("xGD/90",[1]Table2!$B$1:$Z$1,0),0)-VLOOKUP(MV13,[1]Table2!$B$1:$Z$21,MATCH("xGD/90",[1]Table2!$B$1:$Z$1,0),0),"")</f>
        <v/>
      </c>
      <c r="MW59" s="41" t="str">
        <f>IFERROR(VLOOKUP($B13,[1]Table2!$B$1:$Z$21,MATCH("xGD/90",[1]Table2!$B$1:$Z$1,0),0)-VLOOKUP(MW13,[1]Table2!$B$1:$Z$21,MATCH("xGD/90",[1]Table2!$B$1:$Z$1,0),0),"")</f>
        <v/>
      </c>
      <c r="MX59" s="41" t="str">
        <f>IFERROR(VLOOKUP($B13,[1]Table2!$B$1:$Z$21,MATCH("xGD/90",[1]Table2!$B$1:$Z$1,0),0)-VLOOKUP(MX13,[1]Table2!$B$1:$Z$21,MATCH("xGD/90",[1]Table2!$B$1:$Z$1,0),0),"")</f>
        <v/>
      </c>
      <c r="MY59" s="41" t="str">
        <f>IFERROR(VLOOKUP($B13,[1]Table2!$B$1:$Z$21,MATCH("xGD/90",[1]Table2!$B$1:$Z$1,0),0)-VLOOKUP(MY13,[1]Table2!$B$1:$Z$21,MATCH("xGD/90",[1]Table2!$B$1:$Z$1,0),0),"")</f>
        <v/>
      </c>
      <c r="MZ59" s="41" t="str">
        <f>IFERROR(VLOOKUP($B13,[1]Table2!$B$1:$Z$21,MATCH("xGD/90",[1]Table2!$B$1:$Z$1,0),0)-VLOOKUP(MZ13,[1]Table2!$B$1:$Z$21,MATCH("xGD/90",[1]Table2!$B$1:$Z$1,0),0),"")</f>
        <v/>
      </c>
      <c r="NA59" s="41" t="str">
        <f>IFERROR(VLOOKUP($B13,[1]Table2!$B$1:$Z$21,MATCH("xGD/90",[1]Table2!$B$1:$Z$1,0),0)-VLOOKUP(NA13,[1]Table2!$B$1:$Z$21,MATCH("xGD/90",[1]Table2!$B$1:$Z$1,0),0),"")</f>
        <v/>
      </c>
      <c r="NB59" s="41" t="str">
        <f>IFERROR(VLOOKUP($B13,[1]Table2!$B$1:$Z$21,MATCH("xGD/90",[1]Table2!$B$1:$Z$1,0),0)-VLOOKUP(NB13,[1]Table2!$B$1:$Z$21,MATCH("xGD/90",[1]Table2!$B$1:$Z$1,0),0),"")</f>
        <v/>
      </c>
      <c r="NC59" s="41" t="str">
        <f>IFERROR(VLOOKUP($B13,[1]Table2!$B$1:$Z$21,MATCH("xGD/90",[1]Table2!$B$1:$Z$1,0),0)-VLOOKUP(NC13,[1]Table2!$B$1:$Z$21,MATCH("xGD/90",[1]Table2!$B$1:$Z$1,0),0),"")</f>
        <v/>
      </c>
      <c r="NE59" s="40">
        <f t="shared" si="1"/>
        <v>-0.44</v>
      </c>
      <c r="NF59" s="41" t="str">
        <f>IFERROR(VLOOKUP($B13,[1]Table2!$B$1:$Z$21,MATCH("xGD/90",[1]Table2!$B$1:$Z$1,0),0)-VLOOKUP(NF13,[1]Table2!$B$1:$Z$21,MATCH("xGD/90",[1]Table2!$B$1:$Z$1,0),0),"")</f>
        <v/>
      </c>
      <c r="NG59" s="41" t="str">
        <f>IFERROR(VLOOKUP($B13,[1]Table2!$B$1:$Z$21,MATCH("xGD/90",[1]Table2!$B$1:$Z$1,0),0)-VLOOKUP(NG13,[1]Table2!$B$1:$Z$21,MATCH("xGD/90",[1]Table2!$B$1:$Z$1,0),0),"")</f>
        <v/>
      </c>
      <c r="NH59" s="41">
        <f>IFERROR(VLOOKUP($B13,[1]Table2!$B$1:$Z$21,MATCH("xGD/90",[1]Table2!$B$1:$Z$1,0),0)-VLOOKUP(NH13,[1]Table2!$B$1:$Z$21,MATCH("xGD/90",[1]Table2!$B$1:$Z$1,0),0),"")</f>
        <v>4.9999999999999989E-2</v>
      </c>
      <c r="NI59" s="41">
        <f>IFERROR(VLOOKUP($B13,[1]Table2!$B$1:$Z$21,MATCH("xGD/90",[1]Table2!$B$1:$Z$1,0),0)-VLOOKUP(NI13,[1]Table2!$B$1:$Z$21,MATCH("xGD/90",[1]Table2!$B$1:$Z$1,0),0),"")</f>
        <v>2.0000000000000018E-2</v>
      </c>
      <c r="NJ59" s="41">
        <f>IFERROR(VLOOKUP($B13,[1]Table2!$B$1:$Z$21,MATCH("xGD/90",[1]Table2!$B$1:$Z$1,0),0)-VLOOKUP(NJ13,[1]Table2!$B$1:$Z$21,MATCH("xGD/90",[1]Table2!$B$1:$Z$1,0),0),"")</f>
        <v>-3.999999999999998E-2</v>
      </c>
    </row>
    <row r="60" spans="1:374" s="42" customFormat="1" ht="15.75" thickBot="1" x14ac:dyDescent="0.3">
      <c r="A60" s="39" t="s">
        <v>69</v>
      </c>
      <c r="B60" s="40">
        <f>VLOOKUP(A60,[1]Table!$B$1:$O$21,MATCH("xGD/90",[1]Table!$B$1:$O$1,0),0)</f>
        <v>-0.35</v>
      </c>
      <c r="C60" s="41" t="str">
        <f>IFERROR(VLOOKUP($B14,[1]Table2!$B$1:$Z$21,MATCH("xGD/90",[1]Table2!$B$1:$Z$1,0),0)-VLOOKUP(C14,[1]Table2!$B$1:$Z$21,MATCH("xGD/90",[1]Table2!$B$1:$Z$1,0),0),"")</f>
        <v/>
      </c>
      <c r="D60" s="41" t="str">
        <f>IFERROR(VLOOKUP($B14,[1]Table2!$B$1:$Z$21,MATCH("xGD/90",[1]Table2!$B$1:$Z$1,0),0)-VLOOKUP(D14,[1]Table2!$B$1:$Z$21,MATCH("xGD/90",[1]Table2!$B$1:$Z$1,0),0),"")</f>
        <v/>
      </c>
      <c r="E60" s="41" t="str">
        <f>IFERROR(VLOOKUP($B14,[1]Table2!$B$1:$Z$21,MATCH("xGD/90",[1]Table2!$B$1:$Z$1,0),0)-VLOOKUP(E14,[1]Table2!$B$1:$Z$21,MATCH("xGD/90",[1]Table2!$B$1:$Z$1,0),0),"")</f>
        <v/>
      </c>
      <c r="F60" s="41" t="str">
        <f>IFERROR(VLOOKUP($B14,[1]Table2!$B$1:$Z$21,MATCH("xGD/90",[1]Table2!$B$1:$Z$1,0),0)-VLOOKUP(F14,[1]Table2!$B$1:$Z$21,MATCH("xGD/90",[1]Table2!$B$1:$Z$1,0),0),"")</f>
        <v/>
      </c>
      <c r="G60" s="41" t="str">
        <f>IFERROR(VLOOKUP($B14,[1]Table2!$B$1:$Z$21,MATCH("xGD/90",[1]Table2!$B$1:$Z$1,0),0)-VLOOKUP(G14,[1]Table2!$B$1:$Z$21,MATCH("xGD/90",[1]Table2!$B$1:$Z$1,0),0),"")</f>
        <v/>
      </c>
      <c r="H60" s="41" t="str">
        <f>IFERROR(VLOOKUP($B14,[1]Table2!$B$1:$Z$21,MATCH("xGD/90",[1]Table2!$B$1:$Z$1,0),0)-VLOOKUP(H14,[1]Table2!$B$1:$Z$21,MATCH("xGD/90",[1]Table2!$B$1:$Z$1,0),0),"")</f>
        <v/>
      </c>
      <c r="I60" s="41">
        <f>IFERROR(VLOOKUP($B14,[1]Table2!$B$1:$Z$21,MATCH("xGD/90",[1]Table2!$B$1:$Z$1,0),0)-VLOOKUP(I14,[1]Table2!$B$1:$Z$21,MATCH("xGD/90",[1]Table2!$B$1:$Z$1,0),0),"")</f>
        <v>-0.53</v>
      </c>
      <c r="J60" s="41" t="str">
        <f>IFERROR(VLOOKUP($B14,[1]Table2!$B$1:$Z$21,MATCH("xGD/90",[1]Table2!$B$1:$Z$1,0),0)-VLOOKUP(J14,[1]Table2!$B$1:$Z$21,MATCH("xGD/90",[1]Table2!$B$1:$Z$1,0),0),"")</f>
        <v/>
      </c>
      <c r="K60" s="41" t="str">
        <f>IFERROR(VLOOKUP($B14,[1]Table2!$B$1:$Z$21,MATCH("xGD/90",[1]Table2!$B$1:$Z$1,0),0)-VLOOKUP(K14,[1]Table2!$B$1:$Z$21,MATCH("xGD/90",[1]Table2!$B$1:$Z$1,0),0),"")</f>
        <v/>
      </c>
      <c r="L60" s="41" t="str">
        <f>IFERROR(VLOOKUP($B14,[1]Table2!$B$1:$Z$21,MATCH("xGD/90",[1]Table2!$B$1:$Z$1,0),0)-VLOOKUP(L14,[1]Table2!$B$1:$Z$21,MATCH("xGD/90",[1]Table2!$B$1:$Z$1,0),0),"")</f>
        <v/>
      </c>
      <c r="M60" s="41" t="str">
        <f>IFERROR(VLOOKUP($B14,[1]Table2!$B$1:$Z$21,MATCH("xGD/90",[1]Table2!$B$1:$Z$1,0),0)-VLOOKUP(M14,[1]Table2!$B$1:$Z$21,MATCH("xGD/90",[1]Table2!$B$1:$Z$1,0),0),"")</f>
        <v/>
      </c>
      <c r="N60" s="41" t="str">
        <f>IFERROR(VLOOKUP($B14,[1]Table2!$B$1:$Z$21,MATCH("xGD/90",[1]Table2!$B$1:$Z$1,0),0)-VLOOKUP(N14,[1]Table2!$B$1:$Z$21,MATCH("xGD/90",[1]Table2!$B$1:$Z$1,0),0),"")</f>
        <v/>
      </c>
      <c r="O60" s="41">
        <f>IFERROR(VLOOKUP($B14,[1]Table2!$B$1:$Z$21,MATCH("xGD/90",[1]Table2!$B$1:$Z$1,0),0)-VLOOKUP(O14,[1]Table2!$B$1:$Z$21,MATCH("xGD/90",[1]Table2!$B$1:$Z$1,0),0),"")</f>
        <v>-1.27</v>
      </c>
      <c r="P60" s="41" t="str">
        <f>IFERROR(VLOOKUP($B14,[1]Table2!$B$1:$Z$21,MATCH("xGD/90",[1]Table2!$B$1:$Z$1,0),0)-VLOOKUP(P14,[1]Table2!$B$1:$Z$21,MATCH("xGD/90",[1]Table2!$B$1:$Z$1,0),0),"")</f>
        <v/>
      </c>
      <c r="Q60" s="41" t="str">
        <f>IFERROR(VLOOKUP($B14,[1]Table2!$B$1:$Z$21,MATCH("xGD/90",[1]Table2!$B$1:$Z$1,0),0)-VLOOKUP(Q14,[1]Table2!$B$1:$Z$21,MATCH("xGD/90",[1]Table2!$B$1:$Z$1,0),0),"")</f>
        <v/>
      </c>
      <c r="R60" s="41" t="str">
        <f>IFERROR(VLOOKUP($B14,[1]Table2!$B$1:$Z$21,MATCH("xGD/90",[1]Table2!$B$1:$Z$1,0),0)-VLOOKUP(R14,[1]Table2!$B$1:$Z$21,MATCH("xGD/90",[1]Table2!$B$1:$Z$1,0),0),"")</f>
        <v/>
      </c>
      <c r="S60" s="41" t="str">
        <f>IFERROR(VLOOKUP($B14,[1]Table2!$B$1:$Z$21,MATCH("xGD/90",[1]Table2!$B$1:$Z$1,0),0)-VLOOKUP(S14,[1]Table2!$B$1:$Z$21,MATCH("xGD/90",[1]Table2!$B$1:$Z$1,0),0),"")</f>
        <v/>
      </c>
      <c r="T60" s="41" t="str">
        <f>IFERROR(VLOOKUP($B14,[1]Table2!$B$1:$Z$21,MATCH("xGD/90",[1]Table2!$B$1:$Z$1,0),0)-VLOOKUP(T14,[1]Table2!$B$1:$Z$21,MATCH("xGD/90",[1]Table2!$B$1:$Z$1,0),0),"")</f>
        <v/>
      </c>
      <c r="U60" s="41" t="str">
        <f>IFERROR(VLOOKUP($B14,[1]Table2!$B$1:$Z$21,MATCH("xGD/90",[1]Table2!$B$1:$Z$1,0),0)-VLOOKUP(U14,[1]Table2!$B$1:$Z$21,MATCH("xGD/90",[1]Table2!$B$1:$Z$1,0),0),"")</f>
        <v/>
      </c>
      <c r="V60" s="41">
        <f>IFERROR(VLOOKUP($B14,[1]Table2!$B$1:$Z$21,MATCH("xGD/90",[1]Table2!$B$1:$Z$1,0),0)-VLOOKUP(V14,[1]Table2!$B$1:$Z$21,MATCH("xGD/90",[1]Table2!$B$1:$Z$1,0),0),"")</f>
        <v>0.14000000000000001</v>
      </c>
      <c r="W60" s="41" t="str">
        <f>IFERROR(VLOOKUP($B14,[1]Table2!$B$1:$Z$21,MATCH("xGD/90",[1]Table2!$B$1:$Z$1,0),0)-VLOOKUP(W14,[1]Table2!$B$1:$Z$21,MATCH("xGD/90",[1]Table2!$B$1:$Z$1,0),0),"")</f>
        <v/>
      </c>
      <c r="X60" s="41" t="str">
        <f>IFERROR(VLOOKUP($B14,[1]Table2!$B$1:$Z$21,MATCH("xGD/90",[1]Table2!$B$1:$Z$1,0),0)-VLOOKUP(X14,[1]Table2!$B$1:$Z$21,MATCH("xGD/90",[1]Table2!$B$1:$Z$1,0),0),"")</f>
        <v/>
      </c>
      <c r="Y60" s="41" t="str">
        <f>IFERROR(VLOOKUP($B14,[1]Table2!$B$1:$Z$21,MATCH("xGD/90",[1]Table2!$B$1:$Z$1,0),0)-VLOOKUP(Y14,[1]Table2!$B$1:$Z$21,MATCH("xGD/90",[1]Table2!$B$1:$Z$1,0),0),"")</f>
        <v/>
      </c>
      <c r="Z60" s="41" t="str">
        <f>IFERROR(VLOOKUP($B14,[1]Table2!$B$1:$Z$21,MATCH("xGD/90",[1]Table2!$B$1:$Z$1,0),0)-VLOOKUP(Z14,[1]Table2!$B$1:$Z$21,MATCH("xGD/90",[1]Table2!$B$1:$Z$1,0),0),"")</f>
        <v/>
      </c>
      <c r="AA60" s="41" t="str">
        <f>IFERROR(VLOOKUP($B14,[1]Table2!$B$1:$Z$21,MATCH("xGD/90",[1]Table2!$B$1:$Z$1,0),0)-VLOOKUP(AA14,[1]Table2!$B$1:$Z$21,MATCH("xGD/90",[1]Table2!$B$1:$Z$1,0),0),"")</f>
        <v/>
      </c>
      <c r="AB60" s="41" t="str">
        <f>IFERROR(VLOOKUP($B14,[1]Table2!$B$1:$Z$21,MATCH("xGD/90",[1]Table2!$B$1:$Z$1,0),0)-VLOOKUP(AB14,[1]Table2!$B$1:$Z$21,MATCH("xGD/90",[1]Table2!$B$1:$Z$1,0),0),"")</f>
        <v/>
      </c>
      <c r="AC60" s="41">
        <f>IFERROR(VLOOKUP($B14,[1]Table2!$B$1:$Z$21,MATCH("xGD/90",[1]Table2!$B$1:$Z$1,0),0)-VLOOKUP(AC14,[1]Table2!$B$1:$Z$21,MATCH("xGD/90",[1]Table2!$B$1:$Z$1,0),0),"")</f>
        <v>-0.36</v>
      </c>
      <c r="AD60" s="41" t="str">
        <f>IFERROR(VLOOKUP($B14,[1]Table2!$B$1:$Z$21,MATCH("xGD/90",[1]Table2!$B$1:$Z$1,0),0)-VLOOKUP(AD14,[1]Table2!$B$1:$Z$21,MATCH("xGD/90",[1]Table2!$B$1:$Z$1,0),0),"")</f>
        <v/>
      </c>
      <c r="AE60" s="41" t="str">
        <f>IFERROR(VLOOKUP($B14,[1]Table2!$B$1:$Z$21,MATCH("xGD/90",[1]Table2!$B$1:$Z$1,0),0)-VLOOKUP(AE14,[1]Table2!$B$1:$Z$21,MATCH("xGD/90",[1]Table2!$B$1:$Z$1,0),0),"")</f>
        <v/>
      </c>
      <c r="AF60" s="41" t="str">
        <f>IFERROR(VLOOKUP($B14,[1]Table2!$B$1:$Z$21,MATCH("xGD/90",[1]Table2!$B$1:$Z$1,0),0)-VLOOKUP(AF14,[1]Table2!$B$1:$Z$21,MATCH("xGD/90",[1]Table2!$B$1:$Z$1,0),0),"")</f>
        <v/>
      </c>
      <c r="AG60" s="41" t="str">
        <f>IFERROR(VLOOKUP($B14,[1]Table2!$B$1:$Z$21,MATCH("xGD/90",[1]Table2!$B$1:$Z$1,0),0)-VLOOKUP(AG14,[1]Table2!$B$1:$Z$21,MATCH("xGD/90",[1]Table2!$B$1:$Z$1,0),0),"")</f>
        <v/>
      </c>
      <c r="AH60" s="41">
        <f>IFERROR(VLOOKUP($B14,[1]Table2!$B$1:$Z$21,MATCH("xGD/90",[1]Table2!$B$1:$Z$1,0),0)-VLOOKUP(AH14,[1]Table2!$B$1:$Z$21,MATCH("xGD/90",[1]Table2!$B$1:$Z$1,0),0),"")</f>
        <v>-0.7</v>
      </c>
      <c r="AI60" s="41" t="str">
        <f>IFERROR(VLOOKUP($B14,[1]Table2!$B$1:$Z$21,MATCH("xGD/90",[1]Table2!$B$1:$Z$1,0),0)-VLOOKUP(AI14,[1]Table2!$B$1:$Z$21,MATCH("xGD/90",[1]Table2!$B$1:$Z$1,0),0),"")</f>
        <v/>
      </c>
      <c r="AJ60" s="41" t="str">
        <f>IFERROR(VLOOKUP($B14,[1]Table2!$B$1:$Z$21,MATCH("xGD/90",[1]Table2!$B$1:$Z$1,0),0)-VLOOKUP(AJ14,[1]Table2!$B$1:$Z$21,MATCH("xGD/90",[1]Table2!$B$1:$Z$1,0),0),"")</f>
        <v/>
      </c>
      <c r="AK60" s="41">
        <f>IFERROR(VLOOKUP($B14,[1]Table2!$B$1:$Z$21,MATCH("xGD/90",[1]Table2!$B$1:$Z$1,0),0)-VLOOKUP(AK14,[1]Table2!$B$1:$Z$21,MATCH("xGD/90",[1]Table2!$B$1:$Z$1,0),0),"")</f>
        <v>-1.0499999999999998</v>
      </c>
      <c r="AL60" s="41" t="str">
        <f>IFERROR(VLOOKUP($B14,[1]Table2!$B$1:$Z$21,MATCH("xGD/90",[1]Table2!$B$1:$Z$1,0),0)-VLOOKUP(AL14,[1]Table2!$B$1:$Z$21,MATCH("xGD/90",[1]Table2!$B$1:$Z$1,0),0),"")</f>
        <v/>
      </c>
      <c r="AM60" s="41" t="str">
        <f>IFERROR(VLOOKUP($B14,[1]Table2!$B$1:$Z$21,MATCH("xGD/90",[1]Table2!$B$1:$Z$1,0),0)-VLOOKUP(AM14,[1]Table2!$B$1:$Z$21,MATCH("xGD/90",[1]Table2!$B$1:$Z$1,0),0),"")</f>
        <v/>
      </c>
      <c r="AN60" s="41" t="str">
        <f>IFERROR(VLOOKUP($B14,[1]Table2!$B$1:$Z$21,MATCH("xGD/90",[1]Table2!$B$1:$Z$1,0),0)-VLOOKUP(AN14,[1]Table2!$B$1:$Z$21,MATCH("xGD/90",[1]Table2!$B$1:$Z$1,0),0),"")</f>
        <v/>
      </c>
      <c r="AO60" s="41" t="str">
        <f>IFERROR(VLOOKUP($B14,[1]Table2!$B$1:$Z$21,MATCH("xGD/90",[1]Table2!$B$1:$Z$1,0),0)-VLOOKUP(AO14,[1]Table2!$B$1:$Z$21,MATCH("xGD/90",[1]Table2!$B$1:$Z$1,0),0),"")</f>
        <v/>
      </c>
      <c r="AP60" s="41" t="str">
        <f>IFERROR(VLOOKUP($B14,[1]Table2!$B$1:$Z$21,MATCH("xGD/90",[1]Table2!$B$1:$Z$1,0),0)-VLOOKUP(AP14,[1]Table2!$B$1:$Z$21,MATCH("xGD/90",[1]Table2!$B$1:$Z$1,0),0),"")</f>
        <v/>
      </c>
      <c r="AQ60" s="41" t="str">
        <f>IFERROR(VLOOKUP($B14,[1]Table2!$B$1:$Z$21,MATCH("xGD/90",[1]Table2!$B$1:$Z$1,0),0)-VLOOKUP(AQ14,[1]Table2!$B$1:$Z$21,MATCH("xGD/90",[1]Table2!$B$1:$Z$1,0),0),"")</f>
        <v/>
      </c>
      <c r="AR60" s="41" t="str">
        <f>IFERROR(VLOOKUP($B14,[1]Table2!$B$1:$Z$21,MATCH("xGD/90",[1]Table2!$B$1:$Z$1,0),0)-VLOOKUP(AR14,[1]Table2!$B$1:$Z$21,MATCH("xGD/90",[1]Table2!$B$1:$Z$1,0),0),"")</f>
        <v/>
      </c>
      <c r="AS60" s="41" t="str">
        <f>IFERROR(VLOOKUP($B14,[1]Table2!$B$1:$Z$21,MATCH("xGD/90",[1]Table2!$B$1:$Z$1,0),0)-VLOOKUP(AS14,[1]Table2!$B$1:$Z$21,MATCH("xGD/90",[1]Table2!$B$1:$Z$1,0),0),"")</f>
        <v/>
      </c>
      <c r="AT60" s="41" t="str">
        <f>IFERROR(VLOOKUP($B14,[1]Table2!$B$1:$Z$21,MATCH("xGD/90",[1]Table2!$B$1:$Z$1,0),0)-VLOOKUP(AT14,[1]Table2!$B$1:$Z$21,MATCH("xGD/90",[1]Table2!$B$1:$Z$1,0),0),"")</f>
        <v/>
      </c>
      <c r="AU60" s="41" t="str">
        <f>IFERROR(VLOOKUP($B14,[1]Table2!$B$1:$Z$21,MATCH("xGD/90",[1]Table2!$B$1:$Z$1,0),0)-VLOOKUP(AU14,[1]Table2!$B$1:$Z$21,MATCH("xGD/90",[1]Table2!$B$1:$Z$1,0),0),"")</f>
        <v/>
      </c>
      <c r="AV60" s="41" t="str">
        <f>IFERROR(VLOOKUP($B14,[1]Table2!$B$1:$Z$21,MATCH("xGD/90",[1]Table2!$B$1:$Z$1,0),0)-VLOOKUP(AV14,[1]Table2!$B$1:$Z$21,MATCH("xGD/90",[1]Table2!$B$1:$Z$1,0),0),"")</f>
        <v/>
      </c>
      <c r="AW60" s="41" t="str">
        <f>IFERROR(VLOOKUP($B14,[1]Table2!$B$1:$Z$21,MATCH("xGD/90",[1]Table2!$B$1:$Z$1,0),0)-VLOOKUP(AW14,[1]Table2!$B$1:$Z$21,MATCH("xGD/90",[1]Table2!$B$1:$Z$1,0),0),"")</f>
        <v/>
      </c>
      <c r="AX60" s="41">
        <f>IFERROR(VLOOKUP($B14,[1]Table2!$B$1:$Z$21,MATCH("xGD/90",[1]Table2!$B$1:$Z$1,0),0)-VLOOKUP(AX14,[1]Table2!$B$1:$Z$21,MATCH("xGD/90",[1]Table2!$B$1:$Z$1,0),0),"")</f>
        <v>-0.51</v>
      </c>
      <c r="AY60" s="41" t="str">
        <f>IFERROR(VLOOKUP($B14,[1]Table2!$B$1:$Z$21,MATCH("xGD/90",[1]Table2!$B$1:$Z$1,0),0)-VLOOKUP(AY14,[1]Table2!$B$1:$Z$21,MATCH("xGD/90",[1]Table2!$B$1:$Z$1,0),0),"")</f>
        <v/>
      </c>
      <c r="AZ60" s="41" t="str">
        <f>IFERROR(VLOOKUP($B14,[1]Table2!$B$1:$Z$21,MATCH("xGD/90",[1]Table2!$B$1:$Z$1,0),0)-VLOOKUP(AZ14,[1]Table2!$B$1:$Z$21,MATCH("xGD/90",[1]Table2!$B$1:$Z$1,0),0),"")</f>
        <v/>
      </c>
      <c r="BA60" s="41" t="str">
        <f>IFERROR(VLOOKUP($B14,[1]Table2!$B$1:$Z$21,MATCH("xGD/90",[1]Table2!$B$1:$Z$1,0),0)-VLOOKUP(BA14,[1]Table2!$B$1:$Z$21,MATCH("xGD/90",[1]Table2!$B$1:$Z$1,0),0),"")</f>
        <v/>
      </c>
      <c r="BB60" s="41" t="str">
        <f>IFERROR(VLOOKUP($B14,[1]Table2!$B$1:$Z$21,MATCH("xGD/90",[1]Table2!$B$1:$Z$1,0),0)-VLOOKUP(BB14,[1]Table2!$B$1:$Z$21,MATCH("xGD/90",[1]Table2!$B$1:$Z$1,0),0),"")</f>
        <v/>
      </c>
      <c r="BC60" s="41" t="str">
        <f>IFERROR(VLOOKUP($B14,[1]Table2!$B$1:$Z$21,MATCH("xGD/90",[1]Table2!$B$1:$Z$1,0),0)-VLOOKUP(BC14,[1]Table2!$B$1:$Z$21,MATCH("xGD/90",[1]Table2!$B$1:$Z$1,0),0),"")</f>
        <v/>
      </c>
      <c r="BD60" s="41" t="str">
        <f>IFERROR(VLOOKUP($B14,[1]Table2!$B$1:$Z$21,MATCH("xGD/90",[1]Table2!$B$1:$Z$1,0),0)-VLOOKUP(BD14,[1]Table2!$B$1:$Z$21,MATCH("xGD/90",[1]Table2!$B$1:$Z$1,0),0),"")</f>
        <v/>
      </c>
      <c r="BE60" s="41" t="str">
        <f>IFERROR(VLOOKUP($B14,[1]Table2!$B$1:$Z$21,MATCH("xGD/90",[1]Table2!$B$1:$Z$1,0),0)-VLOOKUP(BE14,[1]Table2!$B$1:$Z$21,MATCH("xGD/90",[1]Table2!$B$1:$Z$1,0),0),"")</f>
        <v/>
      </c>
      <c r="BF60" s="41" t="str">
        <f>IFERROR(VLOOKUP($B14,[1]Table2!$B$1:$Z$21,MATCH("xGD/90",[1]Table2!$B$1:$Z$1,0),0)-VLOOKUP(BF14,[1]Table2!$B$1:$Z$21,MATCH("xGD/90",[1]Table2!$B$1:$Z$1,0),0),"")</f>
        <v/>
      </c>
      <c r="BG60" s="41" t="str">
        <f>IFERROR(VLOOKUP($B14,[1]Table2!$B$1:$Z$21,MATCH("xGD/90",[1]Table2!$B$1:$Z$1,0),0)-VLOOKUP(BG14,[1]Table2!$B$1:$Z$21,MATCH("xGD/90",[1]Table2!$B$1:$Z$1,0),0),"")</f>
        <v/>
      </c>
      <c r="BH60" s="41" t="str">
        <f>IFERROR(VLOOKUP($B14,[1]Table2!$B$1:$Z$21,MATCH("xGD/90",[1]Table2!$B$1:$Z$1,0),0)-VLOOKUP(BH14,[1]Table2!$B$1:$Z$21,MATCH("xGD/90",[1]Table2!$B$1:$Z$1,0),0),"")</f>
        <v/>
      </c>
      <c r="BI60" s="41" t="str">
        <f>IFERROR(VLOOKUP($B14,[1]Table2!$B$1:$Z$21,MATCH("xGD/90",[1]Table2!$B$1:$Z$1,0),0)-VLOOKUP(BI14,[1]Table2!$B$1:$Z$21,MATCH("xGD/90",[1]Table2!$B$1:$Z$1,0),0),"")</f>
        <v/>
      </c>
      <c r="BJ60" s="41" t="str">
        <f>IFERROR(VLOOKUP($B14,[1]Table2!$B$1:$Z$21,MATCH("xGD/90",[1]Table2!$B$1:$Z$1,0),0)-VLOOKUP(BJ14,[1]Table2!$B$1:$Z$21,MATCH("xGD/90",[1]Table2!$B$1:$Z$1,0),0),"")</f>
        <v/>
      </c>
      <c r="BK60" s="41" t="str">
        <f>IFERROR(VLOOKUP($B14,[1]Table2!$B$1:$Z$21,MATCH("xGD/90",[1]Table2!$B$1:$Z$1,0),0)-VLOOKUP(BK14,[1]Table2!$B$1:$Z$21,MATCH("xGD/90",[1]Table2!$B$1:$Z$1,0),0),"")</f>
        <v/>
      </c>
      <c r="BL60" s="41" t="str">
        <f>IFERROR(VLOOKUP($B14,[1]Table2!$B$1:$Z$21,MATCH("xGD/90",[1]Table2!$B$1:$Z$1,0),0)-VLOOKUP(BL14,[1]Table2!$B$1:$Z$21,MATCH("xGD/90",[1]Table2!$B$1:$Z$1,0),0),"")</f>
        <v/>
      </c>
      <c r="BM60" s="41" t="str">
        <f>IFERROR(VLOOKUP($B14,[1]Table2!$B$1:$Z$21,MATCH("xGD/90",[1]Table2!$B$1:$Z$1,0),0)-VLOOKUP(BM14,[1]Table2!$B$1:$Z$21,MATCH("xGD/90",[1]Table2!$B$1:$Z$1,0),0),"")</f>
        <v/>
      </c>
      <c r="BN60" s="41">
        <f>IFERROR(VLOOKUP($B14,[1]Table2!$B$1:$Z$21,MATCH("xGD/90",[1]Table2!$B$1:$Z$1,0),0)-VLOOKUP(BN14,[1]Table2!$B$1:$Z$21,MATCH("xGD/90",[1]Table2!$B$1:$Z$1,0),0),"")</f>
        <v>0.33000000000000007</v>
      </c>
      <c r="BO60" s="41" t="str">
        <f>IFERROR(VLOOKUP($B14,[1]Table2!$B$1:$Z$21,MATCH("xGD/90",[1]Table2!$B$1:$Z$1,0),0)-VLOOKUP(BO14,[1]Table2!$B$1:$Z$21,MATCH("xGD/90",[1]Table2!$B$1:$Z$1,0),0),"")</f>
        <v/>
      </c>
      <c r="BP60" s="41" t="str">
        <f>IFERROR(VLOOKUP($B14,[1]Table2!$B$1:$Z$21,MATCH("xGD/90",[1]Table2!$B$1:$Z$1,0),0)-VLOOKUP(BP14,[1]Table2!$B$1:$Z$21,MATCH("xGD/90",[1]Table2!$B$1:$Z$1,0),0),"")</f>
        <v/>
      </c>
      <c r="BQ60" s="41" t="str">
        <f>IFERROR(VLOOKUP($B14,[1]Table2!$B$1:$Z$21,MATCH("xGD/90",[1]Table2!$B$1:$Z$1,0),0)-VLOOKUP(BQ14,[1]Table2!$B$1:$Z$21,MATCH("xGD/90",[1]Table2!$B$1:$Z$1,0),0),"")</f>
        <v/>
      </c>
      <c r="BR60" s="41" t="str">
        <f>IFERROR(VLOOKUP($B14,[1]Table2!$B$1:$Z$21,MATCH("xGD/90",[1]Table2!$B$1:$Z$1,0),0)-VLOOKUP(BR14,[1]Table2!$B$1:$Z$21,MATCH("xGD/90",[1]Table2!$B$1:$Z$1,0),0),"")</f>
        <v/>
      </c>
      <c r="BS60" s="41">
        <f>IFERROR(VLOOKUP($B14,[1]Table2!$B$1:$Z$21,MATCH("xGD/90",[1]Table2!$B$1:$Z$1,0),0)-VLOOKUP(BS14,[1]Table2!$B$1:$Z$21,MATCH("xGD/90",[1]Table2!$B$1:$Z$1,0),0),"")</f>
        <v>0.4</v>
      </c>
      <c r="BT60" s="41" t="str">
        <f>IFERROR(VLOOKUP($B14,[1]Table2!$B$1:$Z$21,MATCH("xGD/90",[1]Table2!$B$1:$Z$1,0),0)-VLOOKUP(BT14,[1]Table2!$B$1:$Z$21,MATCH("xGD/90",[1]Table2!$B$1:$Z$1,0),0),"")</f>
        <v/>
      </c>
      <c r="BU60" s="41" t="str">
        <f>IFERROR(VLOOKUP($B14,[1]Table2!$B$1:$Z$21,MATCH("xGD/90",[1]Table2!$B$1:$Z$1,0),0)-VLOOKUP(BU14,[1]Table2!$B$1:$Z$21,MATCH("xGD/90",[1]Table2!$B$1:$Z$1,0),0),"")</f>
        <v/>
      </c>
      <c r="BV60" s="41" t="str">
        <f>IFERROR(VLOOKUP($B14,[1]Table2!$B$1:$Z$21,MATCH("xGD/90",[1]Table2!$B$1:$Z$1,0),0)-VLOOKUP(BV14,[1]Table2!$B$1:$Z$21,MATCH("xGD/90",[1]Table2!$B$1:$Z$1,0),0),"")</f>
        <v/>
      </c>
      <c r="BW60" s="41" t="str">
        <f>IFERROR(VLOOKUP($B14,[1]Table2!$B$1:$Z$21,MATCH("xGD/90",[1]Table2!$B$1:$Z$1,0),0)-VLOOKUP(BW14,[1]Table2!$B$1:$Z$21,MATCH("xGD/90",[1]Table2!$B$1:$Z$1,0),0),"")</f>
        <v/>
      </c>
      <c r="BX60" s="41" t="str">
        <f>IFERROR(VLOOKUP($B14,[1]Table2!$B$1:$Z$21,MATCH("xGD/90",[1]Table2!$B$1:$Z$1,0),0)-VLOOKUP(BX14,[1]Table2!$B$1:$Z$21,MATCH("xGD/90",[1]Table2!$B$1:$Z$1,0),0),"")</f>
        <v/>
      </c>
      <c r="BY60" s="41" t="str">
        <f>IFERROR(VLOOKUP($B14,[1]Table2!$B$1:$Z$21,MATCH("xGD/90",[1]Table2!$B$1:$Z$1,0),0)-VLOOKUP(BY14,[1]Table2!$B$1:$Z$21,MATCH("xGD/90",[1]Table2!$B$1:$Z$1,0),0),"")</f>
        <v/>
      </c>
      <c r="BZ60" s="41">
        <f>IFERROR(VLOOKUP($B14,[1]Table2!$B$1:$Z$21,MATCH("xGD/90",[1]Table2!$B$1:$Z$1,0),0)-VLOOKUP(BZ14,[1]Table2!$B$1:$Z$21,MATCH("xGD/90",[1]Table2!$B$1:$Z$1,0),0),"")</f>
        <v>-2.9999999999999971E-2</v>
      </c>
      <c r="CA60" s="41" t="str">
        <f>IFERROR(VLOOKUP($B14,[1]Table2!$B$1:$Z$21,MATCH("xGD/90",[1]Table2!$B$1:$Z$1,0),0)-VLOOKUP(CA14,[1]Table2!$B$1:$Z$21,MATCH("xGD/90",[1]Table2!$B$1:$Z$1,0),0),"")</f>
        <v/>
      </c>
      <c r="CB60" s="41" t="str">
        <f>IFERROR(VLOOKUP($B14,[1]Table2!$B$1:$Z$21,MATCH("xGD/90",[1]Table2!$B$1:$Z$1,0),0)-VLOOKUP(CB14,[1]Table2!$B$1:$Z$21,MATCH("xGD/90",[1]Table2!$B$1:$Z$1,0),0),"")</f>
        <v/>
      </c>
      <c r="CC60" s="41" t="str">
        <f>IFERROR(VLOOKUP($B14,[1]Table2!$B$1:$Z$21,MATCH("xGD/90",[1]Table2!$B$1:$Z$1,0),0)-VLOOKUP(CC14,[1]Table2!$B$1:$Z$21,MATCH("xGD/90",[1]Table2!$B$1:$Z$1,0),0),"")</f>
        <v/>
      </c>
      <c r="CD60" s="41" t="str">
        <f>IFERROR(VLOOKUP($B14,[1]Table2!$B$1:$Z$21,MATCH("xGD/90",[1]Table2!$B$1:$Z$1,0),0)-VLOOKUP(CD14,[1]Table2!$B$1:$Z$21,MATCH("xGD/90",[1]Table2!$B$1:$Z$1,0),0),"")</f>
        <v/>
      </c>
      <c r="CE60" s="41">
        <f>IFERROR(VLOOKUP($B14,[1]Table2!$B$1:$Z$21,MATCH("xGD/90",[1]Table2!$B$1:$Z$1,0),0)-VLOOKUP(CE14,[1]Table2!$B$1:$Z$21,MATCH("xGD/90",[1]Table2!$B$1:$Z$1,0),0),"")</f>
        <v>9.0000000000000024E-2</v>
      </c>
      <c r="CF60" s="41" t="str">
        <f>IFERROR(VLOOKUP($B14,[1]Table2!$B$1:$Z$21,MATCH("xGD/90",[1]Table2!$B$1:$Z$1,0),0)-VLOOKUP(CF14,[1]Table2!$B$1:$Z$21,MATCH("xGD/90",[1]Table2!$B$1:$Z$1,0),0),"")</f>
        <v/>
      </c>
      <c r="CG60" s="41" t="str">
        <f>IFERROR(VLOOKUP($B14,[1]Table2!$B$1:$Z$21,MATCH("xGD/90",[1]Table2!$B$1:$Z$1,0),0)-VLOOKUP(CG14,[1]Table2!$B$1:$Z$21,MATCH("xGD/90",[1]Table2!$B$1:$Z$1,0),0),"")</f>
        <v/>
      </c>
      <c r="CH60" s="41">
        <f>IFERROR(VLOOKUP($B14,[1]Table2!$B$1:$Z$21,MATCH("xGD/90",[1]Table2!$B$1:$Z$1,0),0)-VLOOKUP(CH14,[1]Table2!$B$1:$Z$21,MATCH("xGD/90",[1]Table2!$B$1:$Z$1,0),0),"")</f>
        <v>0.11000000000000004</v>
      </c>
      <c r="CI60" s="41" t="str">
        <f>IFERROR(VLOOKUP($B14,[1]Table2!$B$1:$Z$21,MATCH("xGD/90",[1]Table2!$B$1:$Z$1,0),0)-VLOOKUP(CI14,[1]Table2!$B$1:$Z$21,MATCH("xGD/90",[1]Table2!$B$1:$Z$1,0),0),"")</f>
        <v/>
      </c>
      <c r="CJ60" s="41" t="str">
        <f>IFERROR(VLOOKUP($B14,[1]Table2!$B$1:$Z$21,MATCH("xGD/90",[1]Table2!$B$1:$Z$1,0),0)-VLOOKUP(CJ14,[1]Table2!$B$1:$Z$21,MATCH("xGD/90",[1]Table2!$B$1:$Z$1,0),0),"")</f>
        <v/>
      </c>
      <c r="CK60" s="41" t="str">
        <f>IFERROR(VLOOKUP($B14,[1]Table2!$B$1:$Z$21,MATCH("xGD/90",[1]Table2!$B$1:$Z$1,0),0)-VLOOKUP(CK14,[1]Table2!$B$1:$Z$21,MATCH("xGD/90",[1]Table2!$B$1:$Z$1,0),0),"")</f>
        <v/>
      </c>
      <c r="CL60" s="41" t="str">
        <f>IFERROR(VLOOKUP($B14,[1]Table2!$B$1:$Z$21,MATCH("xGD/90",[1]Table2!$B$1:$Z$1,0),0)-VLOOKUP(CL14,[1]Table2!$B$1:$Z$21,MATCH("xGD/90",[1]Table2!$B$1:$Z$1,0),0),"")</f>
        <v/>
      </c>
      <c r="CM60" s="41" t="str">
        <f>IFERROR(VLOOKUP($B14,[1]Table2!$B$1:$Z$21,MATCH("xGD/90",[1]Table2!$B$1:$Z$1,0),0)-VLOOKUP(CM14,[1]Table2!$B$1:$Z$21,MATCH("xGD/90",[1]Table2!$B$1:$Z$1,0),0),"")</f>
        <v/>
      </c>
      <c r="CN60" s="41">
        <f>IFERROR(VLOOKUP($B14,[1]Table2!$B$1:$Z$21,MATCH("xGD/90",[1]Table2!$B$1:$Z$1,0),0)-VLOOKUP(CN14,[1]Table2!$B$1:$Z$21,MATCH("xGD/90",[1]Table2!$B$1:$Z$1,0),0),"")</f>
        <v>-1.65</v>
      </c>
      <c r="CO60" s="41" t="str">
        <f>IFERROR(VLOOKUP($B14,[1]Table2!$B$1:$Z$21,MATCH("xGD/90",[1]Table2!$B$1:$Z$1,0),0)-VLOOKUP(CO14,[1]Table2!$B$1:$Z$21,MATCH("xGD/90",[1]Table2!$B$1:$Z$1,0),0),"")</f>
        <v/>
      </c>
      <c r="CP60" s="41" t="str">
        <f>IFERROR(VLOOKUP($B14,[1]Table2!$B$1:$Z$21,MATCH("xGD/90",[1]Table2!$B$1:$Z$1,0),0)-VLOOKUP(CP14,[1]Table2!$B$1:$Z$21,MATCH("xGD/90",[1]Table2!$B$1:$Z$1,0),0),"")</f>
        <v/>
      </c>
      <c r="CQ60" s="41" t="str">
        <f>IFERROR(VLOOKUP($B14,[1]Table2!$B$1:$Z$21,MATCH("xGD/90",[1]Table2!$B$1:$Z$1,0),0)-VLOOKUP(CQ14,[1]Table2!$B$1:$Z$21,MATCH("xGD/90",[1]Table2!$B$1:$Z$1,0),0),"")</f>
        <v/>
      </c>
      <c r="CR60" s="41" t="str">
        <f>IFERROR(VLOOKUP($B14,[1]Table2!$B$1:$Z$21,MATCH("xGD/90",[1]Table2!$B$1:$Z$1,0),0)-VLOOKUP(CR14,[1]Table2!$B$1:$Z$21,MATCH("xGD/90",[1]Table2!$B$1:$Z$1,0),0),"")</f>
        <v/>
      </c>
      <c r="CS60" s="41" t="str">
        <f>IFERROR(VLOOKUP($B14,[1]Table2!$B$1:$Z$21,MATCH("xGD/90",[1]Table2!$B$1:$Z$1,0),0)-VLOOKUP(CS14,[1]Table2!$B$1:$Z$21,MATCH("xGD/90",[1]Table2!$B$1:$Z$1,0),0),"")</f>
        <v/>
      </c>
      <c r="CT60" s="41" t="str">
        <f>IFERROR(VLOOKUP($B14,[1]Table2!$B$1:$Z$21,MATCH("xGD/90",[1]Table2!$B$1:$Z$1,0),0)-VLOOKUP(CT14,[1]Table2!$B$1:$Z$21,MATCH("xGD/90",[1]Table2!$B$1:$Z$1,0),0),"")</f>
        <v/>
      </c>
      <c r="CU60" s="41">
        <f>IFERROR(VLOOKUP($B14,[1]Table2!$B$1:$Z$21,MATCH("xGD/90",[1]Table2!$B$1:$Z$1,0),0)-VLOOKUP(CU14,[1]Table2!$B$1:$Z$21,MATCH("xGD/90",[1]Table2!$B$1:$Z$1,0),0),"")</f>
        <v>0.26</v>
      </c>
      <c r="CV60" s="41" t="str">
        <f>IFERROR(VLOOKUP($B14,[1]Table2!$B$1:$Z$21,MATCH("xGD/90",[1]Table2!$B$1:$Z$1,0),0)-VLOOKUP(CV14,[1]Table2!$B$1:$Z$21,MATCH("xGD/90",[1]Table2!$B$1:$Z$1,0),0),"")</f>
        <v/>
      </c>
      <c r="CW60" s="41" t="str">
        <f>IFERROR(VLOOKUP($B14,[1]Table2!$B$1:$Z$21,MATCH("xGD/90",[1]Table2!$B$1:$Z$1,0),0)-VLOOKUP(CW14,[1]Table2!$B$1:$Z$21,MATCH("xGD/90",[1]Table2!$B$1:$Z$1,0),0),"")</f>
        <v/>
      </c>
      <c r="CX60" s="41" t="str">
        <f>IFERROR(VLOOKUP($B14,[1]Table2!$B$1:$Z$21,MATCH("xGD/90",[1]Table2!$B$1:$Z$1,0),0)-VLOOKUP(CX14,[1]Table2!$B$1:$Z$21,MATCH("xGD/90",[1]Table2!$B$1:$Z$1,0),0),"")</f>
        <v/>
      </c>
      <c r="CY60" s="41" t="str">
        <f>IFERROR(VLOOKUP($B14,[1]Table2!$B$1:$Z$21,MATCH("xGD/90",[1]Table2!$B$1:$Z$1,0),0)-VLOOKUP(CY14,[1]Table2!$B$1:$Z$21,MATCH("xGD/90",[1]Table2!$B$1:$Z$1,0),0),"")</f>
        <v/>
      </c>
      <c r="CZ60" s="41" t="str">
        <f>IFERROR(VLOOKUP($B14,[1]Table2!$B$1:$Z$21,MATCH("xGD/90",[1]Table2!$B$1:$Z$1,0),0)-VLOOKUP(CZ14,[1]Table2!$B$1:$Z$21,MATCH("xGD/90",[1]Table2!$B$1:$Z$1,0),0),"")</f>
        <v/>
      </c>
      <c r="DA60" s="41" t="str">
        <f>IFERROR(VLOOKUP($B14,[1]Table2!$B$1:$Z$21,MATCH("xGD/90",[1]Table2!$B$1:$Z$1,0),0)-VLOOKUP(DA14,[1]Table2!$B$1:$Z$21,MATCH("xGD/90",[1]Table2!$B$1:$Z$1,0),0),"")</f>
        <v/>
      </c>
      <c r="DB60" s="41">
        <f>IFERROR(VLOOKUP($B14,[1]Table2!$B$1:$Z$21,MATCH("xGD/90",[1]Table2!$B$1:$Z$1,0),0)-VLOOKUP(DB14,[1]Table2!$B$1:$Z$21,MATCH("xGD/90",[1]Table2!$B$1:$Z$1,0),0),"")</f>
        <v>-0.39999999999999997</v>
      </c>
      <c r="DC60" s="41" t="str">
        <f>IFERROR(VLOOKUP($B14,[1]Table2!$B$1:$Z$21,MATCH("xGD/90",[1]Table2!$B$1:$Z$1,0),0)-VLOOKUP(DC14,[1]Table2!$B$1:$Z$21,MATCH("xGD/90",[1]Table2!$B$1:$Z$1,0),0),"")</f>
        <v/>
      </c>
      <c r="DD60" s="41" t="str">
        <f>IFERROR(VLOOKUP($B14,[1]Table2!$B$1:$Z$21,MATCH("xGD/90",[1]Table2!$B$1:$Z$1,0),0)-VLOOKUP(DD14,[1]Table2!$B$1:$Z$21,MATCH("xGD/90",[1]Table2!$B$1:$Z$1,0),0),"")</f>
        <v/>
      </c>
      <c r="DE60" s="41" t="str">
        <f>IFERROR(VLOOKUP($B14,[1]Table2!$B$1:$Z$21,MATCH("xGD/90",[1]Table2!$B$1:$Z$1,0),0)-VLOOKUP(DE14,[1]Table2!$B$1:$Z$21,MATCH("xGD/90",[1]Table2!$B$1:$Z$1,0),0),"")</f>
        <v/>
      </c>
      <c r="DF60" s="41" t="str">
        <f>IFERROR(VLOOKUP($B14,[1]Table2!$B$1:$Z$21,MATCH("xGD/90",[1]Table2!$B$1:$Z$1,0),0)-VLOOKUP(DF14,[1]Table2!$B$1:$Z$21,MATCH("xGD/90",[1]Table2!$B$1:$Z$1,0),0),"")</f>
        <v/>
      </c>
      <c r="DG60" s="41" t="str">
        <f>IFERROR(VLOOKUP($B14,[1]Table2!$B$1:$Z$21,MATCH("xGD/90",[1]Table2!$B$1:$Z$1,0),0)-VLOOKUP(DG14,[1]Table2!$B$1:$Z$21,MATCH("xGD/90",[1]Table2!$B$1:$Z$1,0),0),"")</f>
        <v/>
      </c>
      <c r="DH60" s="41" t="str">
        <f>IFERROR(VLOOKUP($B14,[1]Table2!$B$1:$Z$21,MATCH("xGD/90",[1]Table2!$B$1:$Z$1,0),0)-VLOOKUP(DH14,[1]Table2!$B$1:$Z$21,MATCH("xGD/90",[1]Table2!$B$1:$Z$1,0),0),"")</f>
        <v/>
      </c>
      <c r="DI60" s="41" t="str">
        <f>IFERROR(VLOOKUP($B14,[1]Table2!$B$1:$Z$21,MATCH("xGD/90",[1]Table2!$B$1:$Z$1,0),0)-VLOOKUP(DI14,[1]Table2!$B$1:$Z$21,MATCH("xGD/90",[1]Table2!$B$1:$Z$1,0),0),"")</f>
        <v/>
      </c>
      <c r="DJ60" s="41" t="str">
        <f>IFERROR(VLOOKUP($B14,[1]Table2!$B$1:$Z$21,MATCH("xGD/90",[1]Table2!$B$1:$Z$1,0),0)-VLOOKUP(DJ14,[1]Table2!$B$1:$Z$21,MATCH("xGD/90",[1]Table2!$B$1:$Z$1,0),0),"")</f>
        <v/>
      </c>
      <c r="DK60" s="41" t="str">
        <f>IFERROR(VLOOKUP($B14,[1]Table2!$B$1:$Z$21,MATCH("xGD/90",[1]Table2!$B$1:$Z$1,0),0)-VLOOKUP(DK14,[1]Table2!$B$1:$Z$21,MATCH("xGD/90",[1]Table2!$B$1:$Z$1,0),0),"")</f>
        <v/>
      </c>
      <c r="DL60" s="41" t="str">
        <f>IFERROR(VLOOKUP($B14,[1]Table2!$B$1:$Z$21,MATCH("xGD/90",[1]Table2!$B$1:$Z$1,0),0)-VLOOKUP(DL14,[1]Table2!$B$1:$Z$21,MATCH("xGD/90",[1]Table2!$B$1:$Z$1,0),0),"")</f>
        <v/>
      </c>
      <c r="DM60" s="41" t="str">
        <f>IFERROR(VLOOKUP($B14,[1]Table2!$B$1:$Z$21,MATCH("xGD/90",[1]Table2!$B$1:$Z$1,0),0)-VLOOKUP(DM14,[1]Table2!$B$1:$Z$21,MATCH("xGD/90",[1]Table2!$B$1:$Z$1,0),0),"")</f>
        <v/>
      </c>
      <c r="DN60" s="41" t="str">
        <f>IFERROR(VLOOKUP($B14,[1]Table2!$B$1:$Z$21,MATCH("xGD/90",[1]Table2!$B$1:$Z$1,0),0)-VLOOKUP(DN14,[1]Table2!$B$1:$Z$21,MATCH("xGD/90",[1]Table2!$B$1:$Z$1,0),0),"")</f>
        <v/>
      </c>
      <c r="DO60" s="41" t="str">
        <f>IFERROR(VLOOKUP($B14,[1]Table2!$B$1:$Z$21,MATCH("xGD/90",[1]Table2!$B$1:$Z$1,0),0)-VLOOKUP(DO14,[1]Table2!$B$1:$Z$21,MATCH("xGD/90",[1]Table2!$B$1:$Z$1,0),0),"")</f>
        <v/>
      </c>
      <c r="DP60" s="41" t="str">
        <f>IFERROR(VLOOKUP($B14,[1]Table2!$B$1:$Z$21,MATCH("xGD/90",[1]Table2!$B$1:$Z$1,0),0)-VLOOKUP(DP14,[1]Table2!$B$1:$Z$21,MATCH("xGD/90",[1]Table2!$B$1:$Z$1,0),0),"")</f>
        <v/>
      </c>
      <c r="DQ60" s="41" t="str">
        <f>IFERROR(VLOOKUP($B14,[1]Table2!$B$1:$Z$21,MATCH("xGD/90",[1]Table2!$B$1:$Z$1,0),0)-VLOOKUP(DQ14,[1]Table2!$B$1:$Z$21,MATCH("xGD/90",[1]Table2!$B$1:$Z$1,0),0),"")</f>
        <v/>
      </c>
      <c r="DR60" s="41" t="str">
        <f>IFERROR(VLOOKUP($B14,[1]Table2!$B$1:$Z$21,MATCH("xGD/90",[1]Table2!$B$1:$Z$1,0),0)-VLOOKUP(DR14,[1]Table2!$B$1:$Z$21,MATCH("xGD/90",[1]Table2!$B$1:$Z$1,0),0),"")</f>
        <v/>
      </c>
      <c r="DS60" s="41" t="str">
        <f>IFERROR(VLOOKUP($B14,[1]Table2!$B$1:$Z$21,MATCH("xGD/90",[1]Table2!$B$1:$Z$1,0),0)-VLOOKUP(DS14,[1]Table2!$B$1:$Z$21,MATCH("xGD/90",[1]Table2!$B$1:$Z$1,0),0),"")</f>
        <v/>
      </c>
      <c r="DT60" s="41" t="str">
        <f>IFERROR(VLOOKUP($B14,[1]Table2!$B$1:$Z$21,MATCH("xGD/90",[1]Table2!$B$1:$Z$1,0),0)-VLOOKUP(DT14,[1]Table2!$B$1:$Z$21,MATCH("xGD/90",[1]Table2!$B$1:$Z$1,0),0),"")</f>
        <v/>
      </c>
      <c r="DU60" s="41" t="str">
        <f>IFERROR(VLOOKUP($B14,[1]Table2!$B$1:$Z$21,MATCH("xGD/90",[1]Table2!$B$1:$Z$1,0),0)-VLOOKUP(DU14,[1]Table2!$B$1:$Z$21,MATCH("xGD/90",[1]Table2!$B$1:$Z$1,0),0),"")</f>
        <v/>
      </c>
      <c r="DV60" s="41" t="str">
        <f>IFERROR(VLOOKUP($B14,[1]Table2!$B$1:$Z$21,MATCH("xGD/90",[1]Table2!$B$1:$Z$1,0),0)-VLOOKUP(DV14,[1]Table2!$B$1:$Z$21,MATCH("xGD/90",[1]Table2!$B$1:$Z$1,0),0),"")</f>
        <v/>
      </c>
      <c r="DW60" s="41" t="str">
        <f>IFERROR(VLOOKUP($B14,[1]Table2!$B$1:$Z$21,MATCH("xGD/90",[1]Table2!$B$1:$Z$1,0),0)-VLOOKUP(DW14,[1]Table2!$B$1:$Z$21,MATCH("xGD/90",[1]Table2!$B$1:$Z$1,0),0),"")</f>
        <v/>
      </c>
      <c r="DX60" s="41" t="str">
        <f>IFERROR(VLOOKUP($B14,[1]Table2!$B$1:$Z$21,MATCH("xGD/90",[1]Table2!$B$1:$Z$1,0),0)-VLOOKUP(DX14,[1]Table2!$B$1:$Z$21,MATCH("xGD/90",[1]Table2!$B$1:$Z$1,0),0),"")</f>
        <v/>
      </c>
      <c r="DY60" s="41" t="str">
        <f>IFERROR(VLOOKUP($B14,[1]Table2!$B$1:$Z$21,MATCH("xGD/90",[1]Table2!$B$1:$Z$1,0),0)-VLOOKUP(DY14,[1]Table2!$B$1:$Z$21,MATCH("xGD/90",[1]Table2!$B$1:$Z$1,0),0),"")</f>
        <v/>
      </c>
      <c r="DZ60" s="41" t="str">
        <f>IFERROR(VLOOKUP($B14,[1]Table2!$B$1:$Z$21,MATCH("xGD/90",[1]Table2!$B$1:$Z$1,0),0)-VLOOKUP(DZ14,[1]Table2!$B$1:$Z$21,MATCH("xGD/90",[1]Table2!$B$1:$Z$1,0),0),"")</f>
        <v/>
      </c>
      <c r="EA60" s="41" t="str">
        <f>IFERROR(VLOOKUP($B14,[1]Table2!$B$1:$Z$21,MATCH("xGD/90",[1]Table2!$B$1:$Z$1,0),0)-VLOOKUP(EA14,[1]Table2!$B$1:$Z$21,MATCH("xGD/90",[1]Table2!$B$1:$Z$1,0),0),"")</f>
        <v/>
      </c>
      <c r="EB60" s="41" t="str">
        <f>IFERROR(VLOOKUP($B14,[1]Table2!$B$1:$Z$21,MATCH("xGD/90",[1]Table2!$B$1:$Z$1,0),0)-VLOOKUP(EB14,[1]Table2!$B$1:$Z$21,MATCH("xGD/90",[1]Table2!$B$1:$Z$1,0),0),"")</f>
        <v/>
      </c>
      <c r="EC60" s="41" t="str">
        <f>IFERROR(VLOOKUP($B14,[1]Table2!$B$1:$Z$21,MATCH("xGD/90",[1]Table2!$B$1:$Z$1,0),0)-VLOOKUP(EC14,[1]Table2!$B$1:$Z$21,MATCH("xGD/90",[1]Table2!$B$1:$Z$1,0),0),"")</f>
        <v/>
      </c>
      <c r="ED60" s="41" t="str">
        <f>IFERROR(VLOOKUP($B14,[1]Table2!$B$1:$Z$21,MATCH("xGD/90",[1]Table2!$B$1:$Z$1,0),0)-VLOOKUP(ED14,[1]Table2!$B$1:$Z$21,MATCH("xGD/90",[1]Table2!$B$1:$Z$1,0),0),"")</f>
        <v/>
      </c>
      <c r="EE60" s="41" t="str">
        <f>IFERROR(VLOOKUP($B14,[1]Table2!$B$1:$Z$21,MATCH("xGD/90",[1]Table2!$B$1:$Z$1,0),0)-VLOOKUP(EE14,[1]Table2!$B$1:$Z$21,MATCH("xGD/90",[1]Table2!$B$1:$Z$1,0),0),"")</f>
        <v/>
      </c>
      <c r="EF60" s="41" t="str">
        <f>IFERROR(VLOOKUP($B14,[1]Table2!$B$1:$Z$21,MATCH("xGD/90",[1]Table2!$B$1:$Z$1,0),0)-VLOOKUP(EF14,[1]Table2!$B$1:$Z$21,MATCH("xGD/90",[1]Table2!$B$1:$Z$1,0),0),"")</f>
        <v/>
      </c>
      <c r="EG60" s="41" t="str">
        <f>IFERROR(VLOOKUP($B14,[1]Table2!$B$1:$Z$21,MATCH("xGD/90",[1]Table2!$B$1:$Z$1,0),0)-VLOOKUP(EG14,[1]Table2!$B$1:$Z$21,MATCH("xGD/90",[1]Table2!$B$1:$Z$1,0),0),"")</f>
        <v/>
      </c>
      <c r="EH60" s="41" t="str">
        <f>IFERROR(VLOOKUP($B14,[1]Table2!$B$1:$Z$21,MATCH("xGD/90",[1]Table2!$B$1:$Z$1,0),0)-VLOOKUP(EH14,[1]Table2!$B$1:$Z$21,MATCH("xGD/90",[1]Table2!$B$1:$Z$1,0),0),"")</f>
        <v/>
      </c>
      <c r="EI60" s="41" t="str">
        <f>IFERROR(VLOOKUP($B14,[1]Table2!$B$1:$Z$21,MATCH("xGD/90",[1]Table2!$B$1:$Z$1,0),0)-VLOOKUP(EI14,[1]Table2!$B$1:$Z$21,MATCH("xGD/90",[1]Table2!$B$1:$Z$1,0),0),"")</f>
        <v/>
      </c>
      <c r="EJ60" s="41" t="str">
        <f>IFERROR(VLOOKUP($B14,[1]Table2!$B$1:$Z$21,MATCH("xGD/90",[1]Table2!$B$1:$Z$1,0),0)-VLOOKUP(EJ14,[1]Table2!$B$1:$Z$21,MATCH("xGD/90",[1]Table2!$B$1:$Z$1,0),0),"")</f>
        <v/>
      </c>
      <c r="EK60" s="41" t="str">
        <f>IFERROR(VLOOKUP($B14,[1]Table2!$B$1:$Z$21,MATCH("xGD/90",[1]Table2!$B$1:$Z$1,0),0)-VLOOKUP(EK14,[1]Table2!$B$1:$Z$21,MATCH("xGD/90",[1]Table2!$B$1:$Z$1,0),0),"")</f>
        <v/>
      </c>
      <c r="EL60" s="41" t="str">
        <f>IFERROR(VLOOKUP($B14,[1]Table2!$B$1:$Z$21,MATCH("xGD/90",[1]Table2!$B$1:$Z$1,0),0)-VLOOKUP(EL14,[1]Table2!$B$1:$Z$21,MATCH("xGD/90",[1]Table2!$B$1:$Z$1,0),0),"")</f>
        <v/>
      </c>
      <c r="EM60" s="41" t="str">
        <f>IFERROR(VLOOKUP($B14,[1]Table2!$B$1:$Z$21,MATCH("xGD/90",[1]Table2!$B$1:$Z$1,0),0)-VLOOKUP(EM14,[1]Table2!$B$1:$Z$21,MATCH("xGD/90",[1]Table2!$B$1:$Z$1,0),0),"")</f>
        <v/>
      </c>
      <c r="EN60" s="41" t="str">
        <f>IFERROR(VLOOKUP($B14,[1]Table2!$B$1:$Z$21,MATCH("xGD/90",[1]Table2!$B$1:$Z$1,0),0)-VLOOKUP(EN14,[1]Table2!$B$1:$Z$21,MATCH("xGD/90",[1]Table2!$B$1:$Z$1,0),0),"")</f>
        <v/>
      </c>
      <c r="EO60" s="41" t="str">
        <f>IFERROR(VLOOKUP($B14,[1]Table2!$B$1:$Z$21,MATCH("xGD/90",[1]Table2!$B$1:$Z$1,0),0)-VLOOKUP(EO14,[1]Table2!$B$1:$Z$21,MATCH("xGD/90",[1]Table2!$B$1:$Z$1,0),0),"")</f>
        <v/>
      </c>
      <c r="EP60" s="41" t="str">
        <f>IFERROR(VLOOKUP($B14,[1]Table2!$B$1:$Z$21,MATCH("xGD/90",[1]Table2!$B$1:$Z$1,0),0)-VLOOKUP(EP14,[1]Table2!$B$1:$Z$21,MATCH("xGD/90",[1]Table2!$B$1:$Z$1,0),0),"")</f>
        <v/>
      </c>
      <c r="EQ60" s="41" t="str">
        <f>IFERROR(VLOOKUP($B14,[1]Table2!$B$1:$Z$21,MATCH("xGD/90",[1]Table2!$B$1:$Z$1,0),0)-VLOOKUP(EQ14,[1]Table2!$B$1:$Z$21,MATCH("xGD/90",[1]Table2!$B$1:$Z$1,0),0),"")</f>
        <v/>
      </c>
      <c r="ER60" s="41" t="str">
        <f>IFERROR(VLOOKUP($B14,[1]Table2!$B$1:$Z$21,MATCH("xGD/90",[1]Table2!$B$1:$Z$1,0),0)-VLOOKUP(ER14,[1]Table2!$B$1:$Z$21,MATCH("xGD/90",[1]Table2!$B$1:$Z$1,0),0),"")</f>
        <v/>
      </c>
      <c r="ES60" s="41" t="str">
        <f>IFERROR(VLOOKUP($B14,[1]Table2!$B$1:$Z$21,MATCH("xGD/90",[1]Table2!$B$1:$Z$1,0),0)-VLOOKUP(ES14,[1]Table2!$B$1:$Z$21,MATCH("xGD/90",[1]Table2!$B$1:$Z$1,0),0),"")</f>
        <v/>
      </c>
      <c r="ET60" s="41">
        <f>IFERROR(VLOOKUP($B14,[1]Table2!$B$1:$Z$21,MATCH("xGD/90",[1]Table2!$B$1:$Z$1,0),0)-VLOOKUP(ET14,[1]Table2!$B$1:$Z$21,MATCH("xGD/90",[1]Table2!$B$1:$Z$1,0),0),"")</f>
        <v>-1.0699999999999998</v>
      </c>
      <c r="EU60" s="41" t="str">
        <f>IFERROR(VLOOKUP($B14,[1]Table2!$B$1:$Z$21,MATCH("xGD/90",[1]Table2!$B$1:$Z$1,0),0)-VLOOKUP(EU14,[1]Table2!$B$1:$Z$21,MATCH("xGD/90",[1]Table2!$B$1:$Z$1,0),0),"")</f>
        <v/>
      </c>
      <c r="EV60" s="41" t="str">
        <f>IFERROR(VLOOKUP($B14,[1]Table2!$B$1:$Z$21,MATCH("xGD/90",[1]Table2!$B$1:$Z$1,0),0)-VLOOKUP(EV14,[1]Table2!$B$1:$Z$21,MATCH("xGD/90",[1]Table2!$B$1:$Z$1,0),0),"")</f>
        <v/>
      </c>
      <c r="EW60" s="41" t="str">
        <f>IFERROR(VLOOKUP($B14,[1]Table2!$B$1:$Z$21,MATCH("xGD/90",[1]Table2!$B$1:$Z$1,0),0)-VLOOKUP(EW14,[1]Table2!$B$1:$Z$21,MATCH("xGD/90",[1]Table2!$B$1:$Z$1,0),0),"")</f>
        <v/>
      </c>
      <c r="EX60" s="41">
        <f>IFERROR(VLOOKUP($B14,[1]Table2!$B$1:$Z$21,MATCH("xGD/90",[1]Table2!$B$1:$Z$1,0),0)-VLOOKUP(EX14,[1]Table2!$B$1:$Z$21,MATCH("xGD/90",[1]Table2!$B$1:$Z$1,0),0),"")</f>
        <v>-0.8</v>
      </c>
      <c r="EY60" s="41" t="str">
        <f>IFERROR(VLOOKUP($B14,[1]Table2!$B$1:$Z$21,MATCH("xGD/90",[1]Table2!$B$1:$Z$1,0),0)-VLOOKUP(EY14,[1]Table2!$B$1:$Z$21,MATCH("xGD/90",[1]Table2!$B$1:$Z$1,0),0),"")</f>
        <v/>
      </c>
      <c r="EZ60" s="41" t="str">
        <f>IFERROR(VLOOKUP($B14,[1]Table2!$B$1:$Z$21,MATCH("xGD/90",[1]Table2!$B$1:$Z$1,0),0)-VLOOKUP(EZ14,[1]Table2!$B$1:$Z$21,MATCH("xGD/90",[1]Table2!$B$1:$Z$1,0),0),"")</f>
        <v/>
      </c>
      <c r="FA60" s="41" t="str">
        <f>IFERROR(VLOOKUP($B14,[1]Table2!$B$1:$Z$21,MATCH("xGD/90",[1]Table2!$B$1:$Z$1,0),0)-VLOOKUP(FA14,[1]Table2!$B$1:$Z$21,MATCH("xGD/90",[1]Table2!$B$1:$Z$1,0),0),"")</f>
        <v/>
      </c>
      <c r="FB60" s="41">
        <f>IFERROR(VLOOKUP($B14,[1]Table2!$B$1:$Z$21,MATCH("xGD/90",[1]Table2!$B$1:$Z$1,0),0)-VLOOKUP(FB14,[1]Table2!$B$1:$Z$21,MATCH("xGD/90",[1]Table2!$B$1:$Z$1,0),0),"")</f>
        <v>5.0000000000000044E-2</v>
      </c>
      <c r="FC60" s="41" t="str">
        <f>IFERROR(VLOOKUP($B14,[1]Table2!$B$1:$Z$21,MATCH("xGD/90",[1]Table2!$B$1:$Z$1,0),0)-VLOOKUP(FC14,[1]Table2!$B$1:$Z$21,MATCH("xGD/90",[1]Table2!$B$1:$Z$1,0),0),"")</f>
        <v/>
      </c>
      <c r="FD60" s="41" t="str">
        <f>IFERROR(VLOOKUP($B14,[1]Table2!$B$1:$Z$21,MATCH("xGD/90",[1]Table2!$B$1:$Z$1,0),0)-VLOOKUP(FD14,[1]Table2!$B$1:$Z$21,MATCH("xGD/90",[1]Table2!$B$1:$Z$1,0),0),"")</f>
        <v/>
      </c>
      <c r="FE60" s="41" t="str">
        <f>IFERROR(VLOOKUP($B14,[1]Table2!$B$1:$Z$21,MATCH("xGD/90",[1]Table2!$B$1:$Z$1,0),0)-VLOOKUP(FE14,[1]Table2!$B$1:$Z$21,MATCH("xGD/90",[1]Table2!$B$1:$Z$1,0),0),"")</f>
        <v/>
      </c>
      <c r="FF60" s="41" t="str">
        <f>IFERROR(VLOOKUP($B14,[1]Table2!$B$1:$Z$21,MATCH("xGD/90",[1]Table2!$B$1:$Z$1,0),0)-VLOOKUP(FF14,[1]Table2!$B$1:$Z$21,MATCH("xGD/90",[1]Table2!$B$1:$Z$1,0),0),"")</f>
        <v/>
      </c>
      <c r="FG60" s="41" t="str">
        <f>IFERROR(VLOOKUP($B14,[1]Table2!$B$1:$Z$21,MATCH("xGD/90",[1]Table2!$B$1:$Z$1,0),0)-VLOOKUP(FG14,[1]Table2!$B$1:$Z$21,MATCH("xGD/90",[1]Table2!$B$1:$Z$1,0),0),"")</f>
        <v/>
      </c>
      <c r="FH60" s="41" t="str">
        <f>IFERROR(VLOOKUP($B14,[1]Table2!$B$1:$Z$21,MATCH("xGD/90",[1]Table2!$B$1:$Z$1,0),0)-VLOOKUP(FH14,[1]Table2!$B$1:$Z$21,MATCH("xGD/90",[1]Table2!$B$1:$Z$1,0),0),"")</f>
        <v/>
      </c>
      <c r="FI60" s="41" t="str">
        <f>IFERROR(VLOOKUP($B14,[1]Table2!$B$1:$Z$21,MATCH("xGD/90",[1]Table2!$B$1:$Z$1,0),0)-VLOOKUP(FI14,[1]Table2!$B$1:$Z$21,MATCH("xGD/90",[1]Table2!$B$1:$Z$1,0),0),"")</f>
        <v/>
      </c>
      <c r="FJ60" s="41" t="str">
        <f>IFERROR(VLOOKUP($B14,[1]Table2!$B$1:$Z$21,MATCH("xGD/90",[1]Table2!$B$1:$Z$1,0),0)-VLOOKUP(FJ14,[1]Table2!$B$1:$Z$21,MATCH("xGD/90",[1]Table2!$B$1:$Z$1,0),0),"")</f>
        <v/>
      </c>
      <c r="FK60" s="41" t="str">
        <f>IFERROR(VLOOKUP($B14,[1]Table2!$B$1:$Z$21,MATCH("xGD/90",[1]Table2!$B$1:$Z$1,0),0)-VLOOKUP(FK14,[1]Table2!$B$1:$Z$21,MATCH("xGD/90",[1]Table2!$B$1:$Z$1,0),0),"")</f>
        <v/>
      </c>
      <c r="FL60" s="41" t="str">
        <f>IFERROR(VLOOKUP($B14,[1]Table2!$B$1:$Z$21,MATCH("xGD/90",[1]Table2!$B$1:$Z$1,0),0)-VLOOKUP(FL14,[1]Table2!$B$1:$Z$21,MATCH("xGD/90",[1]Table2!$B$1:$Z$1,0),0),"")</f>
        <v/>
      </c>
      <c r="FM60" s="41">
        <f>IFERROR(VLOOKUP($B14,[1]Table2!$B$1:$Z$21,MATCH("xGD/90",[1]Table2!$B$1:$Z$1,0),0)-VLOOKUP(FM14,[1]Table2!$B$1:$Z$21,MATCH("xGD/90",[1]Table2!$B$1:$Z$1,0),0),"")</f>
        <v>0.33000000000000007</v>
      </c>
      <c r="FN60" s="41" t="str">
        <f>IFERROR(VLOOKUP($B14,[1]Table2!$B$1:$Z$21,MATCH("xGD/90",[1]Table2!$B$1:$Z$1,0),0)-VLOOKUP(FN14,[1]Table2!$B$1:$Z$21,MATCH("xGD/90",[1]Table2!$B$1:$Z$1,0),0),"")</f>
        <v/>
      </c>
      <c r="FO60" s="41" t="str">
        <f>IFERROR(VLOOKUP($B14,[1]Table2!$B$1:$Z$21,MATCH("xGD/90",[1]Table2!$B$1:$Z$1,0),0)-VLOOKUP(FO14,[1]Table2!$B$1:$Z$21,MATCH("xGD/90",[1]Table2!$B$1:$Z$1,0),0),"")</f>
        <v/>
      </c>
      <c r="FP60" s="41" t="str">
        <f>IFERROR(VLOOKUP($B14,[1]Table2!$B$1:$Z$21,MATCH("xGD/90",[1]Table2!$B$1:$Z$1,0),0)-VLOOKUP(FP14,[1]Table2!$B$1:$Z$21,MATCH("xGD/90",[1]Table2!$B$1:$Z$1,0),0),"")</f>
        <v/>
      </c>
      <c r="FQ60" s="41" t="str">
        <f>IFERROR(VLOOKUP($B14,[1]Table2!$B$1:$Z$21,MATCH("xGD/90",[1]Table2!$B$1:$Z$1,0),0)-VLOOKUP(FQ14,[1]Table2!$B$1:$Z$21,MATCH("xGD/90",[1]Table2!$B$1:$Z$1,0),0),"")</f>
        <v/>
      </c>
      <c r="FR60" s="41" t="str">
        <f>IFERROR(VLOOKUP($B14,[1]Table2!$B$1:$Z$21,MATCH("xGD/90",[1]Table2!$B$1:$Z$1,0),0)-VLOOKUP(FR14,[1]Table2!$B$1:$Z$21,MATCH("xGD/90",[1]Table2!$B$1:$Z$1,0),0),"")</f>
        <v/>
      </c>
      <c r="FS60" s="41" t="str">
        <f>IFERROR(VLOOKUP($B14,[1]Table2!$B$1:$Z$21,MATCH("xGD/90",[1]Table2!$B$1:$Z$1,0),0)-VLOOKUP(FS14,[1]Table2!$B$1:$Z$21,MATCH("xGD/90",[1]Table2!$B$1:$Z$1,0),0),"")</f>
        <v/>
      </c>
      <c r="FT60" s="41">
        <f>IFERROR(VLOOKUP($B14,[1]Table2!$B$1:$Z$21,MATCH("xGD/90",[1]Table2!$B$1:$Z$1,0),0)-VLOOKUP(FT14,[1]Table2!$B$1:$Z$21,MATCH("xGD/90",[1]Table2!$B$1:$Z$1,0),0),"")</f>
        <v>-1.0499999999999998</v>
      </c>
      <c r="FU60" s="41" t="str">
        <f>IFERROR(VLOOKUP($B14,[1]Table2!$B$1:$Z$21,MATCH("xGD/90",[1]Table2!$B$1:$Z$1,0),0)-VLOOKUP(FU14,[1]Table2!$B$1:$Z$21,MATCH("xGD/90",[1]Table2!$B$1:$Z$1,0),0),"")</f>
        <v/>
      </c>
      <c r="FV60" s="41" t="str">
        <f>IFERROR(VLOOKUP($B14,[1]Table2!$B$1:$Z$21,MATCH("xGD/90",[1]Table2!$B$1:$Z$1,0),0)-VLOOKUP(FV14,[1]Table2!$B$1:$Z$21,MATCH("xGD/90",[1]Table2!$B$1:$Z$1,0),0),"")</f>
        <v/>
      </c>
      <c r="FW60" s="41" t="str">
        <f>IFERROR(VLOOKUP($B14,[1]Table2!$B$1:$Z$21,MATCH("xGD/90",[1]Table2!$B$1:$Z$1,0),0)-VLOOKUP(FW14,[1]Table2!$B$1:$Z$21,MATCH("xGD/90",[1]Table2!$B$1:$Z$1,0),0),"")</f>
        <v/>
      </c>
      <c r="FX60" s="41" t="str">
        <f>IFERROR(VLOOKUP($B14,[1]Table2!$B$1:$Z$21,MATCH("xGD/90",[1]Table2!$B$1:$Z$1,0),0)-VLOOKUP(FX14,[1]Table2!$B$1:$Z$21,MATCH("xGD/90",[1]Table2!$B$1:$Z$1,0),0),"")</f>
        <v/>
      </c>
      <c r="FY60" s="41" t="str">
        <f>IFERROR(VLOOKUP($B14,[1]Table2!$B$1:$Z$21,MATCH("xGD/90",[1]Table2!$B$1:$Z$1,0),0)-VLOOKUP(FY14,[1]Table2!$B$1:$Z$21,MATCH("xGD/90",[1]Table2!$B$1:$Z$1,0),0),"")</f>
        <v/>
      </c>
      <c r="FZ60" s="41" t="str">
        <f>IFERROR(VLOOKUP($B14,[1]Table2!$B$1:$Z$21,MATCH("xGD/90",[1]Table2!$B$1:$Z$1,0),0)-VLOOKUP(FZ14,[1]Table2!$B$1:$Z$21,MATCH("xGD/90",[1]Table2!$B$1:$Z$1,0),0),"")</f>
        <v/>
      </c>
      <c r="GA60" s="41" t="str">
        <f>IFERROR(VLOOKUP($B14,[1]Table2!$B$1:$Z$21,MATCH("xGD/90",[1]Table2!$B$1:$Z$1,0),0)-VLOOKUP(GA14,[1]Table2!$B$1:$Z$21,MATCH("xGD/90",[1]Table2!$B$1:$Z$1,0),0),"")</f>
        <v/>
      </c>
      <c r="GB60" s="41" t="str">
        <f>IFERROR(VLOOKUP($B14,[1]Table2!$B$1:$Z$21,MATCH("xGD/90",[1]Table2!$B$1:$Z$1,0),0)-VLOOKUP(GB14,[1]Table2!$B$1:$Z$21,MATCH("xGD/90",[1]Table2!$B$1:$Z$1,0),0),"")</f>
        <v/>
      </c>
      <c r="GC60" s="41" t="str">
        <f>IFERROR(VLOOKUP($B14,[1]Table2!$B$1:$Z$21,MATCH("xGD/90",[1]Table2!$B$1:$Z$1,0),0)-VLOOKUP(GC14,[1]Table2!$B$1:$Z$21,MATCH("xGD/90",[1]Table2!$B$1:$Z$1,0),0),"")</f>
        <v/>
      </c>
      <c r="GD60" s="41" t="str">
        <f>IFERROR(VLOOKUP($B14,[1]Table2!$B$1:$Z$21,MATCH("xGD/90",[1]Table2!$B$1:$Z$1,0),0)-VLOOKUP(GD14,[1]Table2!$B$1:$Z$21,MATCH("xGD/90",[1]Table2!$B$1:$Z$1,0),0),"")</f>
        <v/>
      </c>
      <c r="GE60" s="41" t="str">
        <f>IFERROR(VLOOKUP($B14,[1]Table2!$B$1:$Z$21,MATCH("xGD/90",[1]Table2!$B$1:$Z$1,0),0)-VLOOKUP(GE14,[1]Table2!$B$1:$Z$21,MATCH("xGD/90",[1]Table2!$B$1:$Z$1,0),0),"")</f>
        <v/>
      </c>
      <c r="GF60" s="41" t="str">
        <f>IFERROR(VLOOKUP($B14,[1]Table2!$B$1:$Z$21,MATCH("xGD/90",[1]Table2!$B$1:$Z$1,0),0)-VLOOKUP(GF14,[1]Table2!$B$1:$Z$21,MATCH("xGD/90",[1]Table2!$B$1:$Z$1,0),0),"")</f>
        <v/>
      </c>
      <c r="GG60" s="41" t="str">
        <f>IFERROR(VLOOKUP($B14,[1]Table2!$B$1:$Z$21,MATCH("xGD/90",[1]Table2!$B$1:$Z$1,0),0)-VLOOKUP(GG14,[1]Table2!$B$1:$Z$21,MATCH("xGD/90",[1]Table2!$B$1:$Z$1,0),0),"")</f>
        <v/>
      </c>
      <c r="GH60" s="41">
        <f>IFERROR(VLOOKUP($B14,[1]Table2!$B$1:$Z$21,MATCH("xGD/90",[1]Table2!$B$1:$Z$1,0),0)-VLOOKUP(GH14,[1]Table2!$B$1:$Z$21,MATCH("xGD/90",[1]Table2!$B$1:$Z$1,0),0),"")</f>
        <v>-0.18999999999999997</v>
      </c>
      <c r="GI60" s="41" t="str">
        <f>IFERROR(VLOOKUP($B14,[1]Table2!$B$1:$Z$21,MATCH("xGD/90",[1]Table2!$B$1:$Z$1,0),0)-VLOOKUP(GI14,[1]Table2!$B$1:$Z$21,MATCH("xGD/90",[1]Table2!$B$1:$Z$1,0),0),"")</f>
        <v/>
      </c>
      <c r="GJ60" s="41" t="str">
        <f>IFERROR(VLOOKUP($B14,[1]Table2!$B$1:$Z$21,MATCH("xGD/90",[1]Table2!$B$1:$Z$1,0),0)-VLOOKUP(GJ14,[1]Table2!$B$1:$Z$21,MATCH("xGD/90",[1]Table2!$B$1:$Z$1,0),0),"")</f>
        <v/>
      </c>
      <c r="GK60" s="41" t="str">
        <f>IFERROR(VLOOKUP($B14,[1]Table2!$B$1:$Z$21,MATCH("xGD/90",[1]Table2!$B$1:$Z$1,0),0)-VLOOKUP(GK14,[1]Table2!$B$1:$Z$21,MATCH("xGD/90",[1]Table2!$B$1:$Z$1,0),0),"")</f>
        <v/>
      </c>
      <c r="GL60" s="41" t="str">
        <f>IFERROR(VLOOKUP($B14,[1]Table2!$B$1:$Z$21,MATCH("xGD/90",[1]Table2!$B$1:$Z$1,0),0)-VLOOKUP(GL14,[1]Table2!$B$1:$Z$21,MATCH("xGD/90",[1]Table2!$B$1:$Z$1,0),0),"")</f>
        <v/>
      </c>
      <c r="GM60" s="41" t="str">
        <f>IFERROR(VLOOKUP($B14,[1]Table2!$B$1:$Z$21,MATCH("xGD/90",[1]Table2!$B$1:$Z$1,0),0)-VLOOKUP(GM14,[1]Table2!$B$1:$Z$21,MATCH("xGD/90",[1]Table2!$B$1:$Z$1,0),0),"")</f>
        <v/>
      </c>
      <c r="GN60" s="41" t="str">
        <f>IFERROR(VLOOKUP($B14,[1]Table2!$B$1:$Z$21,MATCH("xGD/90",[1]Table2!$B$1:$Z$1,0),0)-VLOOKUP(GN14,[1]Table2!$B$1:$Z$21,MATCH("xGD/90",[1]Table2!$B$1:$Z$1,0),0),"")</f>
        <v/>
      </c>
      <c r="GO60" s="41">
        <f>IFERROR(VLOOKUP($B14,[1]Table2!$B$1:$Z$21,MATCH("xGD/90",[1]Table2!$B$1:$Z$1,0),0)-VLOOKUP(GO14,[1]Table2!$B$1:$Z$21,MATCH("xGD/90",[1]Table2!$B$1:$Z$1,0),0),"")</f>
        <v>-0.51</v>
      </c>
      <c r="GP60" s="41" t="str">
        <f>IFERROR(VLOOKUP($B14,[1]Table2!$B$1:$Z$21,MATCH("xGD/90",[1]Table2!$B$1:$Z$1,0),0)-VLOOKUP(GP14,[1]Table2!$B$1:$Z$21,MATCH("xGD/90",[1]Table2!$B$1:$Z$1,0),0),"")</f>
        <v/>
      </c>
      <c r="GQ60" s="41" t="str">
        <f>IFERROR(VLOOKUP($B14,[1]Table2!$B$1:$Z$21,MATCH("xGD/90",[1]Table2!$B$1:$Z$1,0),0)-VLOOKUP(GQ14,[1]Table2!$B$1:$Z$21,MATCH("xGD/90",[1]Table2!$B$1:$Z$1,0),0),"")</f>
        <v/>
      </c>
      <c r="GR60" s="41" t="str">
        <f>IFERROR(VLOOKUP($B14,[1]Table2!$B$1:$Z$21,MATCH("xGD/90",[1]Table2!$B$1:$Z$1,0),0)-VLOOKUP(GR14,[1]Table2!$B$1:$Z$21,MATCH("xGD/90",[1]Table2!$B$1:$Z$1,0),0),"")</f>
        <v/>
      </c>
      <c r="GS60" s="41" t="str">
        <f>IFERROR(VLOOKUP($B14,[1]Table2!$B$1:$Z$21,MATCH("xGD/90",[1]Table2!$B$1:$Z$1,0),0)-VLOOKUP(GS14,[1]Table2!$B$1:$Z$21,MATCH("xGD/90",[1]Table2!$B$1:$Z$1,0),0),"")</f>
        <v/>
      </c>
      <c r="GT60" s="41" t="str">
        <f>IFERROR(VLOOKUP($B14,[1]Table2!$B$1:$Z$21,MATCH("xGD/90",[1]Table2!$B$1:$Z$1,0),0)-VLOOKUP(GT14,[1]Table2!$B$1:$Z$21,MATCH("xGD/90",[1]Table2!$B$1:$Z$1,0),0),"")</f>
        <v/>
      </c>
      <c r="GU60" s="41" t="str">
        <f>IFERROR(VLOOKUP($B14,[1]Table2!$B$1:$Z$21,MATCH("xGD/90",[1]Table2!$B$1:$Z$1,0),0)-VLOOKUP(GU14,[1]Table2!$B$1:$Z$21,MATCH("xGD/90",[1]Table2!$B$1:$Z$1,0),0),"")</f>
        <v/>
      </c>
      <c r="GV60" s="41" t="str">
        <f>IFERROR(VLOOKUP($B14,[1]Table2!$B$1:$Z$21,MATCH("xGD/90",[1]Table2!$B$1:$Z$1,0),0)-VLOOKUP(GV14,[1]Table2!$B$1:$Z$21,MATCH("xGD/90",[1]Table2!$B$1:$Z$1,0),0),"")</f>
        <v/>
      </c>
      <c r="GW60" s="41">
        <f>IFERROR(VLOOKUP($B14,[1]Table2!$B$1:$Z$21,MATCH("xGD/90",[1]Table2!$B$1:$Z$1,0),0)-VLOOKUP(GW14,[1]Table2!$B$1:$Z$21,MATCH("xGD/90",[1]Table2!$B$1:$Z$1,0),0),"")</f>
        <v>-0.7</v>
      </c>
      <c r="GX60" s="41" t="str">
        <f>IFERROR(VLOOKUP($B14,[1]Table2!$B$1:$Z$21,MATCH("xGD/90",[1]Table2!$B$1:$Z$1,0),0)-VLOOKUP(GX14,[1]Table2!$B$1:$Z$21,MATCH("xGD/90",[1]Table2!$B$1:$Z$1,0),0),"")</f>
        <v/>
      </c>
      <c r="GY60" s="41" t="str">
        <f>IFERROR(VLOOKUP($B14,[1]Table2!$B$1:$Z$21,MATCH("xGD/90",[1]Table2!$B$1:$Z$1,0),0)-VLOOKUP(GY14,[1]Table2!$B$1:$Z$21,MATCH("xGD/90",[1]Table2!$B$1:$Z$1,0),0),"")</f>
        <v/>
      </c>
      <c r="GZ60" s="41" t="str">
        <f>IFERROR(VLOOKUP($B14,[1]Table2!$B$1:$Z$21,MATCH("xGD/90",[1]Table2!$B$1:$Z$1,0),0)-VLOOKUP(GZ14,[1]Table2!$B$1:$Z$21,MATCH("xGD/90",[1]Table2!$B$1:$Z$1,0),0),"")</f>
        <v/>
      </c>
      <c r="HA60" s="41" t="str">
        <f>IFERROR(VLOOKUP($B14,[1]Table2!$B$1:$Z$21,MATCH("xGD/90",[1]Table2!$B$1:$Z$1,0),0)-VLOOKUP(HA14,[1]Table2!$B$1:$Z$21,MATCH("xGD/90",[1]Table2!$B$1:$Z$1,0),0),"")</f>
        <v/>
      </c>
      <c r="HB60" s="41" t="str">
        <f>IFERROR(VLOOKUP($B14,[1]Table2!$B$1:$Z$21,MATCH("xGD/90",[1]Table2!$B$1:$Z$1,0),0)-VLOOKUP(HB14,[1]Table2!$B$1:$Z$21,MATCH("xGD/90",[1]Table2!$B$1:$Z$1,0),0),"")</f>
        <v/>
      </c>
      <c r="HC60" s="41">
        <f>IFERROR(VLOOKUP($B14,[1]Table2!$B$1:$Z$21,MATCH("xGD/90",[1]Table2!$B$1:$Z$1,0),0)-VLOOKUP(HC14,[1]Table2!$B$1:$Z$21,MATCH("xGD/90",[1]Table2!$B$1:$Z$1,0),0),"")</f>
        <v>-1.27</v>
      </c>
      <c r="HD60" s="41" t="str">
        <f>IFERROR(VLOOKUP($B14,[1]Table2!$B$1:$Z$21,MATCH("xGD/90",[1]Table2!$B$1:$Z$1,0),0)-VLOOKUP(HD14,[1]Table2!$B$1:$Z$21,MATCH("xGD/90",[1]Table2!$B$1:$Z$1,0),0),"")</f>
        <v/>
      </c>
      <c r="HE60" s="41" t="str">
        <f>IFERROR(VLOOKUP($B14,[1]Table2!$B$1:$Z$21,MATCH("xGD/90",[1]Table2!$B$1:$Z$1,0),0)-VLOOKUP(HE14,[1]Table2!$B$1:$Z$21,MATCH("xGD/90",[1]Table2!$B$1:$Z$1,0),0),"")</f>
        <v/>
      </c>
      <c r="HF60" s="41" t="str">
        <f>IFERROR(VLOOKUP($B14,[1]Table2!$B$1:$Z$21,MATCH("xGD/90",[1]Table2!$B$1:$Z$1,0),0)-VLOOKUP(HF14,[1]Table2!$B$1:$Z$21,MATCH("xGD/90",[1]Table2!$B$1:$Z$1,0),0),"")</f>
        <v/>
      </c>
      <c r="HG60" s="41" t="str">
        <f>IFERROR(VLOOKUP($B14,[1]Table2!$B$1:$Z$21,MATCH("xGD/90",[1]Table2!$B$1:$Z$1,0),0)-VLOOKUP(HG14,[1]Table2!$B$1:$Z$21,MATCH("xGD/90",[1]Table2!$B$1:$Z$1,0),0),"")</f>
        <v/>
      </c>
      <c r="HH60" s="41" t="str">
        <f>IFERROR(VLOOKUP($B14,[1]Table2!$B$1:$Z$21,MATCH("xGD/90",[1]Table2!$B$1:$Z$1,0),0)-VLOOKUP(HH14,[1]Table2!$B$1:$Z$21,MATCH("xGD/90",[1]Table2!$B$1:$Z$1,0),0),"")</f>
        <v/>
      </c>
      <c r="HI60" s="41" t="str">
        <f>IFERROR(VLOOKUP($B14,[1]Table2!$B$1:$Z$21,MATCH("xGD/90",[1]Table2!$B$1:$Z$1,0),0)-VLOOKUP(HI14,[1]Table2!$B$1:$Z$21,MATCH("xGD/90",[1]Table2!$B$1:$Z$1,0),0),"")</f>
        <v/>
      </c>
      <c r="HJ60" s="41">
        <f>IFERROR(VLOOKUP($B14,[1]Table2!$B$1:$Z$21,MATCH("xGD/90",[1]Table2!$B$1:$Z$1,0),0)-VLOOKUP(HJ14,[1]Table2!$B$1:$Z$21,MATCH("xGD/90",[1]Table2!$B$1:$Z$1,0),0),"")</f>
        <v>0.14000000000000001</v>
      </c>
      <c r="HK60" s="41" t="str">
        <f>IFERROR(VLOOKUP($B14,[1]Table2!$B$1:$Z$21,MATCH("xGD/90",[1]Table2!$B$1:$Z$1,0),0)-VLOOKUP(HK14,[1]Table2!$B$1:$Z$21,MATCH("xGD/90",[1]Table2!$B$1:$Z$1,0),0),"")</f>
        <v/>
      </c>
      <c r="HL60" s="41" t="str">
        <f>IFERROR(VLOOKUP($B14,[1]Table2!$B$1:$Z$21,MATCH("xGD/90",[1]Table2!$B$1:$Z$1,0),0)-VLOOKUP(HL14,[1]Table2!$B$1:$Z$21,MATCH("xGD/90",[1]Table2!$B$1:$Z$1,0),0),"")</f>
        <v/>
      </c>
      <c r="HM60" s="41" t="str">
        <f>IFERROR(VLOOKUP($B14,[1]Table2!$B$1:$Z$21,MATCH("xGD/90",[1]Table2!$B$1:$Z$1,0),0)-VLOOKUP(HM14,[1]Table2!$B$1:$Z$21,MATCH("xGD/90",[1]Table2!$B$1:$Z$1,0),0),"")</f>
        <v/>
      </c>
      <c r="HN60" s="41" t="str">
        <f>IFERROR(VLOOKUP($B14,[1]Table2!$B$1:$Z$21,MATCH("xGD/90",[1]Table2!$B$1:$Z$1,0),0)-VLOOKUP(HN14,[1]Table2!$B$1:$Z$21,MATCH("xGD/90",[1]Table2!$B$1:$Z$1,0),0),"")</f>
        <v/>
      </c>
      <c r="HO60" s="41" t="str">
        <f>IFERROR(VLOOKUP($B14,[1]Table2!$B$1:$Z$21,MATCH("xGD/90",[1]Table2!$B$1:$Z$1,0),0)-VLOOKUP(HO14,[1]Table2!$B$1:$Z$21,MATCH("xGD/90",[1]Table2!$B$1:$Z$1,0),0),"")</f>
        <v/>
      </c>
      <c r="HP60" s="41" t="str">
        <f>IFERROR(VLOOKUP($B14,[1]Table2!$B$1:$Z$21,MATCH("xGD/90",[1]Table2!$B$1:$Z$1,0),0)-VLOOKUP(HP14,[1]Table2!$B$1:$Z$21,MATCH("xGD/90",[1]Table2!$B$1:$Z$1,0),0),"")</f>
        <v/>
      </c>
      <c r="HQ60" s="41">
        <f>IFERROR(VLOOKUP($B14,[1]Table2!$B$1:$Z$21,MATCH("xGD/90",[1]Table2!$B$1:$Z$1,0),0)-VLOOKUP(HQ14,[1]Table2!$B$1:$Z$21,MATCH("xGD/90",[1]Table2!$B$1:$Z$1,0),0),"")</f>
        <v>-0.36</v>
      </c>
      <c r="HR60" s="41" t="str">
        <f>IFERROR(VLOOKUP($B14,[1]Table2!$B$1:$Z$21,MATCH("xGD/90",[1]Table2!$B$1:$Z$1,0),0)-VLOOKUP(HR14,[1]Table2!$B$1:$Z$21,MATCH("xGD/90",[1]Table2!$B$1:$Z$1,0),0),"")</f>
        <v/>
      </c>
      <c r="HS60" s="41" t="str">
        <f>IFERROR(VLOOKUP($B14,[1]Table2!$B$1:$Z$21,MATCH("xGD/90",[1]Table2!$B$1:$Z$1,0),0)-VLOOKUP(HS14,[1]Table2!$B$1:$Z$21,MATCH("xGD/90",[1]Table2!$B$1:$Z$1,0),0),"")</f>
        <v/>
      </c>
      <c r="HT60" s="41" t="str">
        <f>IFERROR(VLOOKUP($B14,[1]Table2!$B$1:$Z$21,MATCH("xGD/90",[1]Table2!$B$1:$Z$1,0),0)-VLOOKUP(HT14,[1]Table2!$B$1:$Z$21,MATCH("xGD/90",[1]Table2!$B$1:$Z$1,0),0),"")</f>
        <v/>
      </c>
      <c r="HU60" s="41" t="str">
        <f>IFERROR(VLOOKUP($B14,[1]Table2!$B$1:$Z$21,MATCH("xGD/90",[1]Table2!$B$1:$Z$1,0),0)-VLOOKUP(HU14,[1]Table2!$B$1:$Z$21,MATCH("xGD/90",[1]Table2!$B$1:$Z$1,0),0),"")</f>
        <v/>
      </c>
      <c r="HV60" s="41" t="str">
        <f>IFERROR(VLOOKUP($B14,[1]Table2!$B$1:$Z$21,MATCH("xGD/90",[1]Table2!$B$1:$Z$1,0),0)-VLOOKUP(HV14,[1]Table2!$B$1:$Z$21,MATCH("xGD/90",[1]Table2!$B$1:$Z$1,0),0),"")</f>
        <v/>
      </c>
      <c r="HW60" s="41" t="str">
        <f>IFERROR(VLOOKUP($B14,[1]Table2!$B$1:$Z$21,MATCH("xGD/90",[1]Table2!$B$1:$Z$1,0),0)-VLOOKUP(HW14,[1]Table2!$B$1:$Z$21,MATCH("xGD/90",[1]Table2!$B$1:$Z$1,0),0),"")</f>
        <v/>
      </c>
      <c r="HX60" s="41">
        <f>IFERROR(VLOOKUP($B14,[1]Table2!$B$1:$Z$21,MATCH("xGD/90",[1]Table2!$B$1:$Z$1,0),0)-VLOOKUP(HX14,[1]Table2!$B$1:$Z$21,MATCH("xGD/90",[1]Table2!$B$1:$Z$1,0),0),"")</f>
        <v>-0.53</v>
      </c>
      <c r="HY60" s="41" t="str">
        <f>IFERROR(VLOOKUP($B14,[1]Table2!$B$1:$Z$21,MATCH("xGD/90",[1]Table2!$B$1:$Z$1,0),0)-VLOOKUP(HY14,[1]Table2!$B$1:$Z$21,MATCH("xGD/90",[1]Table2!$B$1:$Z$1,0),0),"")</f>
        <v/>
      </c>
      <c r="HZ60" s="41" t="str">
        <f>IFERROR(VLOOKUP($B14,[1]Table2!$B$1:$Z$21,MATCH("xGD/90",[1]Table2!$B$1:$Z$1,0),0)-VLOOKUP(HZ14,[1]Table2!$B$1:$Z$21,MATCH("xGD/90",[1]Table2!$B$1:$Z$1,0),0),"")</f>
        <v/>
      </c>
      <c r="IA60" s="41" t="str">
        <f>IFERROR(VLOOKUP($B14,[1]Table2!$B$1:$Z$21,MATCH("xGD/90",[1]Table2!$B$1:$Z$1,0),0)-VLOOKUP(IA14,[1]Table2!$B$1:$Z$21,MATCH("xGD/90",[1]Table2!$B$1:$Z$1,0),0),"")</f>
        <v/>
      </c>
      <c r="IB60" s="41" t="str">
        <f>IFERROR(VLOOKUP($B14,[1]Table2!$B$1:$Z$21,MATCH("xGD/90",[1]Table2!$B$1:$Z$1,0),0)-VLOOKUP(IB14,[1]Table2!$B$1:$Z$21,MATCH("xGD/90",[1]Table2!$B$1:$Z$1,0),0),"")</f>
        <v/>
      </c>
      <c r="IC60" s="41" t="str">
        <f>IFERROR(VLOOKUP($B14,[1]Table2!$B$1:$Z$21,MATCH("xGD/90",[1]Table2!$B$1:$Z$1,0),0)-VLOOKUP(IC14,[1]Table2!$B$1:$Z$21,MATCH("xGD/90",[1]Table2!$B$1:$Z$1,0),0),"")</f>
        <v/>
      </c>
      <c r="ID60" s="41" t="str">
        <f>IFERROR(VLOOKUP($B14,[1]Table2!$B$1:$Z$21,MATCH("xGD/90",[1]Table2!$B$1:$Z$1,0),0)-VLOOKUP(ID14,[1]Table2!$B$1:$Z$21,MATCH("xGD/90",[1]Table2!$B$1:$Z$1,0),0),"")</f>
        <v/>
      </c>
      <c r="IE60" s="41" t="str">
        <f>IFERROR(VLOOKUP($B14,[1]Table2!$B$1:$Z$21,MATCH("xGD/90",[1]Table2!$B$1:$Z$1,0),0)-VLOOKUP(IE14,[1]Table2!$B$1:$Z$21,MATCH("xGD/90",[1]Table2!$B$1:$Z$1,0),0),"")</f>
        <v/>
      </c>
      <c r="IF60" s="41" t="str">
        <f>IFERROR(VLOOKUP($B14,[1]Table2!$B$1:$Z$21,MATCH("xGD/90",[1]Table2!$B$1:$Z$1,0),0)-VLOOKUP(IF14,[1]Table2!$B$1:$Z$21,MATCH("xGD/90",[1]Table2!$B$1:$Z$1,0),0),"")</f>
        <v/>
      </c>
      <c r="IG60" s="41" t="str">
        <f>IFERROR(VLOOKUP($B14,[1]Table2!$B$1:$Z$21,MATCH("xGD/90",[1]Table2!$B$1:$Z$1,0),0)-VLOOKUP(IG14,[1]Table2!$B$1:$Z$21,MATCH("xGD/90",[1]Table2!$B$1:$Z$1,0),0),"")</f>
        <v/>
      </c>
      <c r="IH60" s="41" t="str">
        <f>IFERROR(VLOOKUP($B14,[1]Table2!$B$1:$Z$21,MATCH("xGD/90",[1]Table2!$B$1:$Z$1,0),0)-VLOOKUP(IH14,[1]Table2!$B$1:$Z$21,MATCH("xGD/90",[1]Table2!$B$1:$Z$1,0),0),"")</f>
        <v/>
      </c>
      <c r="II60" s="41" t="str">
        <f>IFERROR(VLOOKUP($B14,[1]Table2!$B$1:$Z$21,MATCH("xGD/90",[1]Table2!$B$1:$Z$1,0),0)-VLOOKUP(II14,[1]Table2!$B$1:$Z$21,MATCH("xGD/90",[1]Table2!$B$1:$Z$1,0),0),"")</f>
        <v/>
      </c>
      <c r="IJ60" s="41" t="str">
        <f>IFERROR(VLOOKUP($B14,[1]Table2!$B$1:$Z$21,MATCH("xGD/90",[1]Table2!$B$1:$Z$1,0),0)-VLOOKUP(IJ14,[1]Table2!$B$1:$Z$21,MATCH("xGD/90",[1]Table2!$B$1:$Z$1,0),0),"")</f>
        <v/>
      </c>
      <c r="IK60" s="41" t="str">
        <f>IFERROR(VLOOKUP($B14,[1]Table2!$B$1:$Z$21,MATCH("xGD/90",[1]Table2!$B$1:$Z$1,0),0)-VLOOKUP(IK14,[1]Table2!$B$1:$Z$21,MATCH("xGD/90",[1]Table2!$B$1:$Z$1,0),0),"")</f>
        <v/>
      </c>
      <c r="IL60" s="41">
        <f>IFERROR(VLOOKUP($B14,[1]Table2!$B$1:$Z$21,MATCH("xGD/90",[1]Table2!$B$1:$Z$1,0),0)-VLOOKUP(IL14,[1]Table2!$B$1:$Z$21,MATCH("xGD/90",[1]Table2!$B$1:$Z$1,0),0),"")</f>
        <v>-2.9999999999999971E-2</v>
      </c>
      <c r="IM60" s="41" t="str">
        <f>IFERROR(VLOOKUP($B14,[1]Table2!$B$1:$Z$21,MATCH("xGD/90",[1]Table2!$B$1:$Z$1,0),0)-VLOOKUP(IM14,[1]Table2!$B$1:$Z$21,MATCH("xGD/90",[1]Table2!$B$1:$Z$1,0),0),"")</f>
        <v/>
      </c>
      <c r="IN60" s="41" t="str">
        <f>IFERROR(VLOOKUP($B14,[1]Table2!$B$1:$Z$21,MATCH("xGD/90",[1]Table2!$B$1:$Z$1,0),0)-VLOOKUP(IN14,[1]Table2!$B$1:$Z$21,MATCH("xGD/90",[1]Table2!$B$1:$Z$1,0),0),"")</f>
        <v/>
      </c>
      <c r="IO60" s="41">
        <f>IFERROR(VLOOKUP($B14,[1]Table2!$B$1:$Z$21,MATCH("xGD/90",[1]Table2!$B$1:$Z$1,0),0)-VLOOKUP(IO14,[1]Table2!$B$1:$Z$21,MATCH("xGD/90",[1]Table2!$B$1:$Z$1,0),0),"")</f>
        <v>-0.18999999999999997</v>
      </c>
      <c r="IP60" s="41" t="str">
        <f>IFERROR(VLOOKUP($B14,[1]Table2!$B$1:$Z$21,MATCH("xGD/90",[1]Table2!$B$1:$Z$1,0),0)-VLOOKUP(IP14,[1]Table2!$B$1:$Z$21,MATCH("xGD/90",[1]Table2!$B$1:$Z$1,0),0),"")</f>
        <v/>
      </c>
      <c r="IQ60" s="41" t="str">
        <f>IFERROR(VLOOKUP($B14,[1]Table2!$B$1:$Z$21,MATCH("xGD/90",[1]Table2!$B$1:$Z$1,0),0)-VLOOKUP(IQ14,[1]Table2!$B$1:$Z$21,MATCH("xGD/90",[1]Table2!$B$1:$Z$1,0),0),"")</f>
        <v/>
      </c>
      <c r="IR60" s="41" t="str">
        <f>IFERROR(VLOOKUP($B14,[1]Table2!$B$1:$Z$21,MATCH("xGD/90",[1]Table2!$B$1:$Z$1,0),0)-VLOOKUP(IR14,[1]Table2!$B$1:$Z$21,MATCH("xGD/90",[1]Table2!$B$1:$Z$1,0),0),"")</f>
        <v/>
      </c>
      <c r="IS60" s="41">
        <f>IFERROR(VLOOKUP($B14,[1]Table2!$B$1:$Z$21,MATCH("xGD/90",[1]Table2!$B$1:$Z$1,0),0)-VLOOKUP(IS14,[1]Table2!$B$1:$Z$21,MATCH("xGD/90",[1]Table2!$B$1:$Z$1,0),0),"")</f>
        <v>0.4</v>
      </c>
      <c r="IT60" s="41" t="str">
        <f>IFERROR(VLOOKUP($B14,[1]Table2!$B$1:$Z$21,MATCH("xGD/90",[1]Table2!$B$1:$Z$1,0),0)-VLOOKUP(IT14,[1]Table2!$B$1:$Z$21,MATCH("xGD/90",[1]Table2!$B$1:$Z$1,0),0),"")</f>
        <v/>
      </c>
      <c r="IU60" s="41" t="str">
        <f>IFERROR(VLOOKUP($B14,[1]Table2!$B$1:$Z$21,MATCH("xGD/90",[1]Table2!$B$1:$Z$1,0),0)-VLOOKUP(IU14,[1]Table2!$B$1:$Z$21,MATCH("xGD/90",[1]Table2!$B$1:$Z$1,0),0),"")</f>
        <v/>
      </c>
      <c r="IV60" s="41" t="str">
        <f>IFERROR(VLOOKUP($B14,[1]Table2!$B$1:$Z$21,MATCH("xGD/90",[1]Table2!$B$1:$Z$1,0),0)-VLOOKUP(IV14,[1]Table2!$B$1:$Z$21,MATCH("xGD/90",[1]Table2!$B$1:$Z$1,0),0),"")</f>
        <v/>
      </c>
      <c r="IW60" s="41" t="str">
        <f>IFERROR(VLOOKUP($B14,[1]Table2!$B$1:$Z$21,MATCH("xGD/90",[1]Table2!$B$1:$Z$1,0),0)-VLOOKUP(IW14,[1]Table2!$B$1:$Z$21,MATCH("xGD/90",[1]Table2!$B$1:$Z$1,0),0),"")</f>
        <v/>
      </c>
      <c r="IX60" s="41" t="str">
        <f>IFERROR(VLOOKUP($B14,[1]Table2!$B$1:$Z$21,MATCH("xGD/90",[1]Table2!$B$1:$Z$1,0),0)-VLOOKUP(IX14,[1]Table2!$B$1:$Z$21,MATCH("xGD/90",[1]Table2!$B$1:$Z$1,0),0),"")</f>
        <v/>
      </c>
      <c r="IY60" s="41" t="str">
        <f>IFERROR(VLOOKUP($B14,[1]Table2!$B$1:$Z$21,MATCH("xGD/90",[1]Table2!$B$1:$Z$1,0),0)-VLOOKUP(IY14,[1]Table2!$B$1:$Z$21,MATCH("xGD/90",[1]Table2!$B$1:$Z$1,0),0),"")</f>
        <v/>
      </c>
      <c r="IZ60" s="41">
        <f>IFERROR(VLOOKUP($B14,[1]Table2!$B$1:$Z$21,MATCH("xGD/90",[1]Table2!$B$1:$Z$1,0),0)-VLOOKUP(IZ14,[1]Table2!$B$1:$Z$21,MATCH("xGD/90",[1]Table2!$B$1:$Z$1,0),0),"")</f>
        <v>-1.65</v>
      </c>
      <c r="JA60" s="41" t="str">
        <f>IFERROR(VLOOKUP($B14,[1]Table2!$B$1:$Z$21,MATCH("xGD/90",[1]Table2!$B$1:$Z$1,0),0)-VLOOKUP(JA14,[1]Table2!$B$1:$Z$21,MATCH("xGD/90",[1]Table2!$B$1:$Z$1,0),0),"")</f>
        <v/>
      </c>
      <c r="JB60" s="41" t="str">
        <f>IFERROR(VLOOKUP($B14,[1]Table2!$B$1:$Z$21,MATCH("xGD/90",[1]Table2!$B$1:$Z$1,0),0)-VLOOKUP(JB14,[1]Table2!$B$1:$Z$21,MATCH("xGD/90",[1]Table2!$B$1:$Z$1,0),0),"")</f>
        <v/>
      </c>
      <c r="JC60" s="41" t="str">
        <f>IFERROR(VLOOKUP($B14,[1]Table2!$B$1:$Z$21,MATCH("xGD/90",[1]Table2!$B$1:$Z$1,0),0)-VLOOKUP(JC14,[1]Table2!$B$1:$Z$21,MATCH("xGD/90",[1]Table2!$B$1:$Z$1,0),0),"")</f>
        <v/>
      </c>
      <c r="JD60" s="41" t="str">
        <f>IFERROR(VLOOKUP($B14,[1]Table2!$B$1:$Z$21,MATCH("xGD/90",[1]Table2!$B$1:$Z$1,0),0)-VLOOKUP(JD14,[1]Table2!$B$1:$Z$21,MATCH("xGD/90",[1]Table2!$B$1:$Z$1,0),0),"")</f>
        <v/>
      </c>
      <c r="JE60" s="41" t="str">
        <f>IFERROR(VLOOKUP($B14,[1]Table2!$B$1:$Z$21,MATCH("xGD/90",[1]Table2!$B$1:$Z$1,0),0)-VLOOKUP(JE14,[1]Table2!$B$1:$Z$21,MATCH("xGD/90",[1]Table2!$B$1:$Z$1,0),0),"")</f>
        <v/>
      </c>
      <c r="JF60" s="41" t="str">
        <f>IFERROR(VLOOKUP($B14,[1]Table2!$B$1:$Z$21,MATCH("xGD/90",[1]Table2!$B$1:$Z$1,0),0)-VLOOKUP(JF14,[1]Table2!$B$1:$Z$21,MATCH("xGD/90",[1]Table2!$B$1:$Z$1,0),0),"")</f>
        <v/>
      </c>
      <c r="JG60" s="41">
        <f>IFERROR(VLOOKUP($B14,[1]Table2!$B$1:$Z$21,MATCH("xGD/90",[1]Table2!$B$1:$Z$1,0),0)-VLOOKUP(JG14,[1]Table2!$B$1:$Z$21,MATCH("xGD/90",[1]Table2!$B$1:$Z$1,0),0),"")</f>
        <v>0.11000000000000004</v>
      </c>
      <c r="JH60" s="41" t="str">
        <f>IFERROR(VLOOKUP($B14,[1]Table2!$B$1:$Z$21,MATCH("xGD/90",[1]Table2!$B$1:$Z$1,0),0)-VLOOKUP(JH14,[1]Table2!$B$1:$Z$21,MATCH("xGD/90",[1]Table2!$B$1:$Z$1,0),0),"")</f>
        <v/>
      </c>
      <c r="JI60" s="41" t="str">
        <f>IFERROR(VLOOKUP($B14,[1]Table2!$B$1:$Z$21,MATCH("xGD/90",[1]Table2!$B$1:$Z$1,0),0)-VLOOKUP(JI14,[1]Table2!$B$1:$Z$21,MATCH("xGD/90",[1]Table2!$B$1:$Z$1,0),0),"")</f>
        <v/>
      </c>
      <c r="JJ60" s="41">
        <f>IFERROR(VLOOKUP($B14,[1]Table2!$B$1:$Z$21,MATCH("xGD/90",[1]Table2!$B$1:$Z$1,0),0)-VLOOKUP(JJ14,[1]Table2!$B$1:$Z$21,MATCH("xGD/90",[1]Table2!$B$1:$Z$1,0),0),"")</f>
        <v>9.0000000000000024E-2</v>
      </c>
      <c r="JK60" s="41" t="str">
        <f>IFERROR(VLOOKUP($B14,[1]Table2!$B$1:$Z$21,MATCH("xGD/90",[1]Table2!$B$1:$Z$1,0),0)-VLOOKUP(JK14,[1]Table2!$B$1:$Z$21,MATCH("xGD/90",[1]Table2!$B$1:$Z$1,0),0),"")</f>
        <v/>
      </c>
      <c r="JL60" s="41" t="str">
        <f>IFERROR(VLOOKUP($B14,[1]Table2!$B$1:$Z$21,MATCH("xGD/90",[1]Table2!$B$1:$Z$1,0),0)-VLOOKUP(JL14,[1]Table2!$B$1:$Z$21,MATCH("xGD/90",[1]Table2!$B$1:$Z$1,0),0),"")</f>
        <v/>
      </c>
      <c r="JM60" s="41" t="str">
        <f>IFERROR(VLOOKUP($B14,[1]Table2!$B$1:$Z$21,MATCH("xGD/90",[1]Table2!$B$1:$Z$1,0),0)-VLOOKUP(JM14,[1]Table2!$B$1:$Z$21,MATCH("xGD/90",[1]Table2!$B$1:$Z$1,0),0),"")</f>
        <v/>
      </c>
      <c r="JN60" s="41" t="str">
        <f>IFERROR(VLOOKUP($B14,[1]Table2!$B$1:$Z$21,MATCH("xGD/90",[1]Table2!$B$1:$Z$1,0),0)-VLOOKUP(JN14,[1]Table2!$B$1:$Z$21,MATCH("xGD/90",[1]Table2!$B$1:$Z$1,0),0),"")</f>
        <v/>
      </c>
      <c r="JO60" s="41" t="str">
        <f>IFERROR(VLOOKUP($B14,[1]Table2!$B$1:$Z$21,MATCH("xGD/90",[1]Table2!$B$1:$Z$1,0),0)-VLOOKUP(JO14,[1]Table2!$B$1:$Z$21,MATCH("xGD/90",[1]Table2!$B$1:$Z$1,0),0),"")</f>
        <v/>
      </c>
      <c r="JP60" s="41">
        <f>IFERROR(VLOOKUP($B14,[1]Table2!$B$1:$Z$21,MATCH("xGD/90",[1]Table2!$B$1:$Z$1,0),0)-VLOOKUP(JP14,[1]Table2!$B$1:$Z$21,MATCH("xGD/90",[1]Table2!$B$1:$Z$1,0),0),"")</f>
        <v>0.26</v>
      </c>
      <c r="JQ60" s="41" t="str">
        <f>IFERROR(VLOOKUP($B14,[1]Table2!$B$1:$Z$21,MATCH("xGD/90",[1]Table2!$B$1:$Z$1,0),0)-VLOOKUP(JQ14,[1]Table2!$B$1:$Z$21,MATCH("xGD/90",[1]Table2!$B$1:$Z$1,0),0),"")</f>
        <v/>
      </c>
      <c r="JR60" s="41" t="str">
        <f>IFERROR(VLOOKUP($B14,[1]Table2!$B$1:$Z$21,MATCH("xGD/90",[1]Table2!$B$1:$Z$1,0),0)-VLOOKUP(JR14,[1]Table2!$B$1:$Z$21,MATCH("xGD/90",[1]Table2!$B$1:$Z$1,0),0),"")</f>
        <v/>
      </c>
      <c r="JS60" s="41" t="str">
        <f>IFERROR(VLOOKUP($B14,[1]Table2!$B$1:$Z$21,MATCH("xGD/90",[1]Table2!$B$1:$Z$1,0),0)-VLOOKUP(JS14,[1]Table2!$B$1:$Z$21,MATCH("xGD/90",[1]Table2!$B$1:$Z$1,0),0),"")</f>
        <v/>
      </c>
      <c r="JT60" s="41" t="str">
        <f>IFERROR(VLOOKUP($B14,[1]Table2!$B$1:$Z$21,MATCH("xGD/90",[1]Table2!$B$1:$Z$1,0),0)-VLOOKUP(JT14,[1]Table2!$B$1:$Z$21,MATCH("xGD/90",[1]Table2!$B$1:$Z$1,0),0),"")</f>
        <v/>
      </c>
      <c r="JU60" s="41" t="str">
        <f>IFERROR(VLOOKUP($B14,[1]Table2!$B$1:$Z$21,MATCH("xGD/90",[1]Table2!$B$1:$Z$1,0),0)-VLOOKUP(JU14,[1]Table2!$B$1:$Z$21,MATCH("xGD/90",[1]Table2!$B$1:$Z$1,0),0),"")</f>
        <v/>
      </c>
      <c r="JV60" s="41" t="str">
        <f>IFERROR(VLOOKUP($B14,[1]Table2!$B$1:$Z$21,MATCH("xGD/90",[1]Table2!$B$1:$Z$1,0),0)-VLOOKUP(JV14,[1]Table2!$B$1:$Z$21,MATCH("xGD/90",[1]Table2!$B$1:$Z$1,0),0),"")</f>
        <v/>
      </c>
      <c r="JW60" s="41">
        <f>IFERROR(VLOOKUP($B14,[1]Table2!$B$1:$Z$21,MATCH("xGD/90",[1]Table2!$B$1:$Z$1,0),0)-VLOOKUP(JW14,[1]Table2!$B$1:$Z$21,MATCH("xGD/90",[1]Table2!$B$1:$Z$1,0),0),"")</f>
        <v>5.0000000000000044E-2</v>
      </c>
      <c r="JX60" s="41" t="str">
        <f>IFERROR(VLOOKUP($B14,[1]Table2!$B$1:$Z$21,MATCH("xGD/90",[1]Table2!$B$1:$Z$1,0),0)-VLOOKUP(JX14,[1]Table2!$B$1:$Z$21,MATCH("xGD/90",[1]Table2!$B$1:$Z$1,0),0),"")</f>
        <v/>
      </c>
      <c r="JY60" s="41" t="str">
        <f>IFERROR(VLOOKUP($B14,[1]Table2!$B$1:$Z$21,MATCH("xGD/90",[1]Table2!$B$1:$Z$1,0),0)-VLOOKUP(JY14,[1]Table2!$B$1:$Z$21,MATCH("xGD/90",[1]Table2!$B$1:$Z$1,0),0),"")</f>
        <v/>
      </c>
      <c r="JZ60" s="41" t="str">
        <f>IFERROR(VLOOKUP($B14,[1]Table2!$B$1:$Z$21,MATCH("xGD/90",[1]Table2!$B$1:$Z$1,0),0)-VLOOKUP(JZ14,[1]Table2!$B$1:$Z$21,MATCH("xGD/90",[1]Table2!$B$1:$Z$1,0),0),"")</f>
        <v/>
      </c>
      <c r="KA60" s="41" t="str">
        <f>IFERROR(VLOOKUP($B14,[1]Table2!$B$1:$Z$21,MATCH("xGD/90",[1]Table2!$B$1:$Z$1,0),0)-VLOOKUP(KA14,[1]Table2!$B$1:$Z$21,MATCH("xGD/90",[1]Table2!$B$1:$Z$1,0),0),"")</f>
        <v/>
      </c>
      <c r="KB60" s="41" t="str">
        <f>IFERROR(VLOOKUP($B14,[1]Table2!$B$1:$Z$21,MATCH("xGD/90",[1]Table2!$B$1:$Z$1,0),0)-VLOOKUP(KB14,[1]Table2!$B$1:$Z$21,MATCH("xGD/90",[1]Table2!$B$1:$Z$1,0),0),"")</f>
        <v/>
      </c>
      <c r="KC60" s="41" t="str">
        <f>IFERROR(VLOOKUP($B14,[1]Table2!$B$1:$Z$21,MATCH("xGD/90",[1]Table2!$B$1:$Z$1,0),0)-VLOOKUP(KC14,[1]Table2!$B$1:$Z$21,MATCH("xGD/90",[1]Table2!$B$1:$Z$1,0),0),"")</f>
        <v/>
      </c>
      <c r="KD60" s="41">
        <f>IFERROR(VLOOKUP($B14,[1]Table2!$B$1:$Z$21,MATCH("xGD/90",[1]Table2!$B$1:$Z$1,0),0)-VLOOKUP(KD14,[1]Table2!$B$1:$Z$21,MATCH("xGD/90",[1]Table2!$B$1:$Z$1,0),0),"")</f>
        <v>-0.8</v>
      </c>
      <c r="KE60" s="41" t="str">
        <f>IFERROR(VLOOKUP($B14,[1]Table2!$B$1:$Z$21,MATCH("xGD/90",[1]Table2!$B$1:$Z$1,0),0)-VLOOKUP(KE14,[1]Table2!$B$1:$Z$21,MATCH("xGD/90",[1]Table2!$B$1:$Z$1,0),0),"")</f>
        <v/>
      </c>
      <c r="KF60" s="41" t="str">
        <f>IFERROR(VLOOKUP($B14,[1]Table2!$B$1:$Z$21,MATCH("xGD/90",[1]Table2!$B$1:$Z$1,0),0)-VLOOKUP(KF14,[1]Table2!$B$1:$Z$21,MATCH("xGD/90",[1]Table2!$B$1:$Z$1,0),0),"")</f>
        <v/>
      </c>
      <c r="KG60" s="41" t="str">
        <f>IFERROR(VLOOKUP($B14,[1]Table2!$B$1:$Z$21,MATCH("xGD/90",[1]Table2!$B$1:$Z$1,0),0)-VLOOKUP(KG14,[1]Table2!$B$1:$Z$21,MATCH("xGD/90",[1]Table2!$B$1:$Z$1,0),0),"")</f>
        <v/>
      </c>
      <c r="KH60" s="41" t="str">
        <f>IFERROR(VLOOKUP($B14,[1]Table2!$B$1:$Z$21,MATCH("xGD/90",[1]Table2!$B$1:$Z$1,0),0)-VLOOKUP(KH14,[1]Table2!$B$1:$Z$21,MATCH("xGD/90",[1]Table2!$B$1:$Z$1,0),0),"")</f>
        <v/>
      </c>
      <c r="KI60" s="41" t="str">
        <f>IFERROR(VLOOKUP($B14,[1]Table2!$B$1:$Z$21,MATCH("xGD/90",[1]Table2!$B$1:$Z$1,0),0)-VLOOKUP(KI14,[1]Table2!$B$1:$Z$21,MATCH("xGD/90",[1]Table2!$B$1:$Z$1,0),0),"")</f>
        <v/>
      </c>
      <c r="KJ60" s="41" t="str">
        <f>IFERROR(VLOOKUP($B14,[1]Table2!$B$1:$Z$21,MATCH("xGD/90",[1]Table2!$B$1:$Z$1,0),0)-VLOOKUP(KJ14,[1]Table2!$B$1:$Z$21,MATCH("xGD/90",[1]Table2!$B$1:$Z$1,0),0),"")</f>
        <v/>
      </c>
      <c r="KK60" s="41">
        <f>IFERROR(VLOOKUP($B14,[1]Table2!$B$1:$Z$21,MATCH("xGD/90",[1]Table2!$B$1:$Z$1,0),0)-VLOOKUP(KK14,[1]Table2!$B$1:$Z$21,MATCH("xGD/90",[1]Table2!$B$1:$Z$1,0),0),"")</f>
        <v>-1.0699999999999998</v>
      </c>
      <c r="KL60" s="41" t="str">
        <f>IFERROR(VLOOKUP($B14,[1]Table2!$B$1:$Z$21,MATCH("xGD/90",[1]Table2!$B$1:$Z$1,0),0)-VLOOKUP(KL14,[1]Table2!$B$1:$Z$21,MATCH("xGD/90",[1]Table2!$B$1:$Z$1,0),0),"")</f>
        <v/>
      </c>
      <c r="KM60" s="41" t="str">
        <f>IFERROR(VLOOKUP($B14,[1]Table2!$B$1:$Z$21,MATCH("xGD/90",[1]Table2!$B$1:$Z$1,0),0)-VLOOKUP(KM14,[1]Table2!$B$1:$Z$21,MATCH("xGD/90",[1]Table2!$B$1:$Z$1,0),0),"")</f>
        <v/>
      </c>
      <c r="KN60" s="41" t="str">
        <f>IFERROR(VLOOKUP($B14,[1]Table2!$B$1:$Z$21,MATCH("xGD/90",[1]Table2!$B$1:$Z$1,0),0)-VLOOKUP(KN14,[1]Table2!$B$1:$Z$21,MATCH("xGD/90",[1]Table2!$B$1:$Z$1,0),0),"")</f>
        <v/>
      </c>
      <c r="KO60" s="41" t="str">
        <f>IFERROR(VLOOKUP($B14,[1]Table2!$B$1:$Z$21,MATCH("xGD/90",[1]Table2!$B$1:$Z$1,0),0)-VLOOKUP(KO14,[1]Table2!$B$1:$Z$21,MATCH("xGD/90",[1]Table2!$B$1:$Z$1,0),0),"")</f>
        <v/>
      </c>
      <c r="KP60" s="41" t="str">
        <f>IFERROR(VLOOKUP($B14,[1]Table2!$B$1:$Z$21,MATCH("xGD/90",[1]Table2!$B$1:$Z$1,0),0)-VLOOKUP(KP14,[1]Table2!$B$1:$Z$21,MATCH("xGD/90",[1]Table2!$B$1:$Z$1,0),0),"")</f>
        <v/>
      </c>
      <c r="KQ60" s="41">
        <f>IFERROR(VLOOKUP($B14,[1]Table2!$B$1:$Z$21,MATCH("xGD/90",[1]Table2!$B$1:$Z$1,0),0)-VLOOKUP(KQ14,[1]Table2!$B$1:$Z$21,MATCH("xGD/90",[1]Table2!$B$1:$Z$1,0),0),"")</f>
        <v>-0.39999999999999997</v>
      </c>
      <c r="KR60" s="41" t="str">
        <f>IFERROR(VLOOKUP($B14,[1]Table2!$B$1:$Z$21,MATCH("xGD/90",[1]Table2!$B$1:$Z$1,0),0)-VLOOKUP(KR14,[1]Table2!$B$1:$Z$21,MATCH("xGD/90",[1]Table2!$B$1:$Z$1,0),0),"")</f>
        <v/>
      </c>
      <c r="KS60" s="41" t="str">
        <f>IFERROR(VLOOKUP($B14,[1]Table2!$B$1:$Z$21,MATCH("xGD/90",[1]Table2!$B$1:$Z$1,0),0)-VLOOKUP(KS14,[1]Table2!$B$1:$Z$21,MATCH("xGD/90",[1]Table2!$B$1:$Z$1,0),0),"")</f>
        <v/>
      </c>
      <c r="KT60" s="41" t="str">
        <f>IFERROR(VLOOKUP($B14,[1]Table2!$B$1:$Z$21,MATCH("xGD/90",[1]Table2!$B$1:$Z$1,0),0)-VLOOKUP(KT14,[1]Table2!$B$1:$Z$21,MATCH("xGD/90",[1]Table2!$B$1:$Z$1,0),0),"")</f>
        <v/>
      </c>
      <c r="KU60" s="41" t="str">
        <f>IFERROR(VLOOKUP($B14,[1]Table2!$B$1:$Z$21,MATCH("xGD/90",[1]Table2!$B$1:$Z$1,0),0)-VLOOKUP(KU14,[1]Table2!$B$1:$Z$21,MATCH("xGD/90",[1]Table2!$B$1:$Z$1,0),0),"")</f>
        <v/>
      </c>
      <c r="KV60" s="41" t="str">
        <f>IFERROR(VLOOKUP($B14,[1]Table2!$B$1:$Z$21,MATCH("xGD/90",[1]Table2!$B$1:$Z$1,0),0)-VLOOKUP(KV14,[1]Table2!$B$1:$Z$21,MATCH("xGD/90",[1]Table2!$B$1:$Z$1,0),0),"")</f>
        <v/>
      </c>
      <c r="KW60" s="41" t="str">
        <f>IFERROR(VLOOKUP($B14,[1]Table2!$B$1:$Z$21,MATCH("xGD/90",[1]Table2!$B$1:$Z$1,0),0)-VLOOKUP(KW14,[1]Table2!$B$1:$Z$21,MATCH("xGD/90",[1]Table2!$B$1:$Z$1,0),0),"")</f>
        <v/>
      </c>
      <c r="KX60" s="41" t="str">
        <f>IFERROR(VLOOKUP($B14,[1]Table2!$B$1:$Z$21,MATCH("xGD/90",[1]Table2!$B$1:$Z$1,0),0)-VLOOKUP(KX14,[1]Table2!$B$1:$Z$21,MATCH("xGD/90",[1]Table2!$B$1:$Z$1,0),0),"")</f>
        <v/>
      </c>
      <c r="KY60" s="41" t="str">
        <f>IFERROR(VLOOKUP($B14,[1]Table2!$B$1:$Z$21,MATCH("xGD/90",[1]Table2!$B$1:$Z$1,0),0)-VLOOKUP(KY14,[1]Table2!$B$1:$Z$21,MATCH("xGD/90",[1]Table2!$B$1:$Z$1,0),0),"")</f>
        <v/>
      </c>
      <c r="KZ60" s="41" t="str">
        <f>IFERROR(VLOOKUP($B14,[1]Table2!$B$1:$Z$21,MATCH("xGD/90",[1]Table2!$B$1:$Z$1,0),0)-VLOOKUP(KZ14,[1]Table2!$B$1:$Z$21,MATCH("xGD/90",[1]Table2!$B$1:$Z$1,0),0),"")</f>
        <v/>
      </c>
      <c r="LA60" s="41" t="str">
        <f>IFERROR(VLOOKUP($B14,[1]Table2!$B$1:$Z$21,MATCH("xGD/90",[1]Table2!$B$1:$Z$1,0),0)-VLOOKUP(LA14,[1]Table2!$B$1:$Z$21,MATCH("xGD/90",[1]Table2!$B$1:$Z$1,0),0),"")</f>
        <v/>
      </c>
      <c r="LB60" s="41" t="str">
        <f>IFERROR(VLOOKUP($B14,[1]Table2!$B$1:$Z$21,MATCH("xGD/90",[1]Table2!$B$1:$Z$1,0),0)-VLOOKUP(LB14,[1]Table2!$B$1:$Z$21,MATCH("xGD/90",[1]Table2!$B$1:$Z$1,0),0),"")</f>
        <v/>
      </c>
      <c r="LC60" s="41" t="str">
        <f>IFERROR(VLOOKUP($B14,[1]Table2!$B$1:$Z$21,MATCH("xGD/90",[1]Table2!$B$1:$Z$1,0),0)-VLOOKUP(LC14,[1]Table2!$B$1:$Z$21,MATCH("xGD/90",[1]Table2!$B$1:$Z$1,0),0),"")</f>
        <v/>
      </c>
      <c r="LD60" s="41" t="str">
        <f>IFERROR(VLOOKUP($B14,[1]Table2!$B$1:$Z$21,MATCH("xGD/90",[1]Table2!$B$1:$Z$1,0),0)-VLOOKUP(LD14,[1]Table2!$B$1:$Z$21,MATCH("xGD/90",[1]Table2!$B$1:$Z$1,0),0),"")</f>
        <v/>
      </c>
      <c r="LE60" s="41" t="str">
        <f>IFERROR(VLOOKUP($B14,[1]Table2!$B$1:$Z$21,MATCH("xGD/90",[1]Table2!$B$1:$Z$1,0),0)-VLOOKUP(LE14,[1]Table2!$B$1:$Z$21,MATCH("xGD/90",[1]Table2!$B$1:$Z$1,0),0),"")</f>
        <v/>
      </c>
      <c r="LF60" s="41" t="str">
        <f>IFERROR(VLOOKUP($B14,[1]Table2!$B$1:$Z$21,MATCH("xGD/90",[1]Table2!$B$1:$Z$1,0),0)-VLOOKUP(LF14,[1]Table2!$B$1:$Z$21,MATCH("xGD/90",[1]Table2!$B$1:$Z$1,0),0),"")</f>
        <v/>
      </c>
      <c r="LG60" s="41" t="str">
        <f>IFERROR(VLOOKUP($B14,[1]Table2!$B$1:$Z$21,MATCH("xGD/90",[1]Table2!$B$1:$Z$1,0),0)-VLOOKUP(LG14,[1]Table2!$B$1:$Z$21,MATCH("xGD/90",[1]Table2!$B$1:$Z$1,0),0),"")</f>
        <v/>
      </c>
      <c r="LH60" s="41" t="str">
        <f>IFERROR(VLOOKUP($B14,[1]Table2!$B$1:$Z$21,MATCH("xGD/90",[1]Table2!$B$1:$Z$1,0),0)-VLOOKUP(LH14,[1]Table2!$B$1:$Z$21,MATCH("xGD/90",[1]Table2!$B$1:$Z$1,0),0),"")</f>
        <v/>
      </c>
      <c r="LI60" s="41" t="str">
        <f>IFERROR(VLOOKUP($B14,[1]Table2!$B$1:$Z$21,MATCH("xGD/90",[1]Table2!$B$1:$Z$1,0),0)-VLOOKUP(LI14,[1]Table2!$B$1:$Z$21,MATCH("xGD/90",[1]Table2!$B$1:$Z$1,0),0),"")</f>
        <v/>
      </c>
      <c r="LJ60" s="41" t="str">
        <f>IFERROR(VLOOKUP($B14,[1]Table2!$B$1:$Z$21,MATCH("xGD/90",[1]Table2!$B$1:$Z$1,0),0)-VLOOKUP(LJ14,[1]Table2!$B$1:$Z$21,MATCH("xGD/90",[1]Table2!$B$1:$Z$1,0),0),"")</f>
        <v/>
      </c>
      <c r="LK60" s="41" t="str">
        <f>IFERROR(VLOOKUP($B14,[1]Table2!$B$1:$Z$21,MATCH("xGD/90",[1]Table2!$B$1:$Z$1,0),0)-VLOOKUP(LK14,[1]Table2!$B$1:$Z$21,MATCH("xGD/90",[1]Table2!$B$1:$Z$1,0),0),"")</f>
        <v/>
      </c>
      <c r="LL60" s="41" t="str">
        <f>IFERROR(VLOOKUP($B14,[1]Table2!$B$1:$Z$21,MATCH("xGD/90",[1]Table2!$B$1:$Z$1,0),0)-VLOOKUP(LL14,[1]Table2!$B$1:$Z$21,MATCH("xGD/90",[1]Table2!$B$1:$Z$1,0),0),"")</f>
        <v/>
      </c>
      <c r="LM60" s="41" t="str">
        <f>IFERROR(VLOOKUP($B14,[1]Table2!$B$1:$Z$21,MATCH("xGD/90",[1]Table2!$B$1:$Z$1,0),0)-VLOOKUP(LM14,[1]Table2!$B$1:$Z$21,MATCH("xGD/90",[1]Table2!$B$1:$Z$1,0),0),"")</f>
        <v/>
      </c>
      <c r="LN60" s="41" t="str">
        <f>IFERROR(VLOOKUP($B14,[1]Table2!$B$1:$Z$21,MATCH("xGD/90",[1]Table2!$B$1:$Z$1,0),0)-VLOOKUP(LN14,[1]Table2!$B$1:$Z$21,MATCH("xGD/90",[1]Table2!$B$1:$Z$1,0),0),"")</f>
        <v/>
      </c>
      <c r="LO60" s="41" t="str">
        <f>IFERROR(VLOOKUP($B14,[1]Table2!$B$1:$Z$21,MATCH("xGD/90",[1]Table2!$B$1:$Z$1,0),0)-VLOOKUP(LO14,[1]Table2!$B$1:$Z$21,MATCH("xGD/90",[1]Table2!$B$1:$Z$1,0),0),"")</f>
        <v/>
      </c>
      <c r="LP60" s="41" t="str">
        <f>IFERROR(VLOOKUP($B14,[1]Table2!$B$1:$Z$21,MATCH("xGD/90",[1]Table2!$B$1:$Z$1,0),0)-VLOOKUP(LP14,[1]Table2!$B$1:$Z$21,MATCH("xGD/90",[1]Table2!$B$1:$Z$1,0),0),"")</f>
        <v/>
      </c>
      <c r="LQ60" s="41" t="str">
        <f>IFERROR(VLOOKUP($B14,[1]Table2!$B$1:$Z$21,MATCH("xGD/90",[1]Table2!$B$1:$Z$1,0),0)-VLOOKUP(LQ14,[1]Table2!$B$1:$Z$21,MATCH("xGD/90",[1]Table2!$B$1:$Z$1,0),0),"")</f>
        <v/>
      </c>
      <c r="LR60" s="41" t="str">
        <f>IFERROR(VLOOKUP($B14,[1]Table2!$B$1:$Z$21,MATCH("xGD/90",[1]Table2!$B$1:$Z$1,0),0)-VLOOKUP(LR14,[1]Table2!$B$1:$Z$21,MATCH("xGD/90",[1]Table2!$B$1:$Z$1,0),0),"")</f>
        <v/>
      </c>
      <c r="LS60" s="41" t="str">
        <f>IFERROR(VLOOKUP($B14,[1]Table2!$B$1:$Z$21,MATCH("xGD/90",[1]Table2!$B$1:$Z$1,0),0)-VLOOKUP(LS14,[1]Table2!$B$1:$Z$21,MATCH("xGD/90",[1]Table2!$B$1:$Z$1,0),0),"")</f>
        <v/>
      </c>
      <c r="LT60" s="41" t="str">
        <f>IFERROR(VLOOKUP($B14,[1]Table2!$B$1:$Z$21,MATCH("xGD/90",[1]Table2!$B$1:$Z$1,0),0)-VLOOKUP(LT14,[1]Table2!$B$1:$Z$21,MATCH("xGD/90",[1]Table2!$B$1:$Z$1,0),0),"")</f>
        <v/>
      </c>
      <c r="LU60" s="41" t="str">
        <f>IFERROR(VLOOKUP($B14,[1]Table2!$B$1:$Z$21,MATCH("xGD/90",[1]Table2!$B$1:$Z$1,0),0)-VLOOKUP(LU14,[1]Table2!$B$1:$Z$21,MATCH("xGD/90",[1]Table2!$B$1:$Z$1,0),0),"")</f>
        <v/>
      </c>
      <c r="LV60" s="41" t="str">
        <f>IFERROR(VLOOKUP($B14,[1]Table2!$B$1:$Z$21,MATCH("xGD/90",[1]Table2!$B$1:$Z$1,0),0)-VLOOKUP(LV14,[1]Table2!$B$1:$Z$21,MATCH("xGD/90",[1]Table2!$B$1:$Z$1,0),0),"")</f>
        <v/>
      </c>
      <c r="LW60" s="41" t="str">
        <f>IFERROR(VLOOKUP($B14,[1]Table2!$B$1:$Z$21,MATCH("xGD/90",[1]Table2!$B$1:$Z$1,0),0)-VLOOKUP(LW14,[1]Table2!$B$1:$Z$21,MATCH("xGD/90",[1]Table2!$B$1:$Z$1,0),0),"")</f>
        <v/>
      </c>
      <c r="LX60" s="41" t="str">
        <f>IFERROR(VLOOKUP($B14,[1]Table2!$B$1:$Z$21,MATCH("xGD/90",[1]Table2!$B$1:$Z$1,0),0)-VLOOKUP(LX14,[1]Table2!$B$1:$Z$21,MATCH("xGD/90",[1]Table2!$B$1:$Z$1,0),0),"")</f>
        <v/>
      </c>
      <c r="LY60" s="41" t="str">
        <f>IFERROR(VLOOKUP($B14,[1]Table2!$B$1:$Z$21,MATCH("xGD/90",[1]Table2!$B$1:$Z$1,0),0)-VLOOKUP(LY14,[1]Table2!$B$1:$Z$21,MATCH("xGD/90",[1]Table2!$B$1:$Z$1,0),0),"")</f>
        <v/>
      </c>
      <c r="LZ60" s="41" t="str">
        <f>IFERROR(VLOOKUP($B14,[1]Table2!$B$1:$Z$21,MATCH("xGD/90",[1]Table2!$B$1:$Z$1,0),0)-VLOOKUP(LZ14,[1]Table2!$B$1:$Z$21,MATCH("xGD/90",[1]Table2!$B$1:$Z$1,0),0),"")</f>
        <v/>
      </c>
      <c r="MA60" s="41" t="str">
        <f>IFERROR(VLOOKUP($B14,[1]Table2!$B$1:$Z$21,MATCH("xGD/90",[1]Table2!$B$1:$Z$1,0),0)-VLOOKUP(MA14,[1]Table2!$B$1:$Z$21,MATCH("xGD/90",[1]Table2!$B$1:$Z$1,0),0),"")</f>
        <v/>
      </c>
      <c r="MB60" s="41" t="str">
        <f>IFERROR(VLOOKUP($B14,[1]Table2!$B$1:$Z$21,MATCH("xGD/90",[1]Table2!$B$1:$Z$1,0),0)-VLOOKUP(MB14,[1]Table2!$B$1:$Z$21,MATCH("xGD/90",[1]Table2!$B$1:$Z$1,0),0),"")</f>
        <v/>
      </c>
      <c r="MC60" s="41" t="str">
        <f>IFERROR(VLOOKUP($B14,[1]Table2!$B$1:$Z$21,MATCH("xGD/90",[1]Table2!$B$1:$Z$1,0),0)-VLOOKUP(MC14,[1]Table2!$B$1:$Z$21,MATCH("xGD/90",[1]Table2!$B$1:$Z$1,0),0),"")</f>
        <v/>
      </c>
      <c r="MD60" s="41" t="str">
        <f>IFERROR(VLOOKUP($B14,[1]Table2!$B$1:$Z$21,MATCH("xGD/90",[1]Table2!$B$1:$Z$1,0),0)-VLOOKUP(MD14,[1]Table2!$B$1:$Z$21,MATCH("xGD/90",[1]Table2!$B$1:$Z$1,0),0),"")</f>
        <v/>
      </c>
      <c r="ME60" s="41" t="str">
        <f>IFERROR(VLOOKUP($B14,[1]Table2!$B$1:$Z$21,MATCH("xGD/90",[1]Table2!$B$1:$Z$1,0),0)-VLOOKUP(ME14,[1]Table2!$B$1:$Z$21,MATCH("xGD/90",[1]Table2!$B$1:$Z$1,0),0),"")</f>
        <v/>
      </c>
      <c r="MF60" s="41" t="str">
        <f>IFERROR(VLOOKUP($B14,[1]Table2!$B$1:$Z$21,MATCH("xGD/90",[1]Table2!$B$1:$Z$1,0),0)-VLOOKUP(MF14,[1]Table2!$B$1:$Z$21,MATCH("xGD/90",[1]Table2!$B$1:$Z$1,0),0),"")</f>
        <v/>
      </c>
      <c r="MG60" s="41" t="str">
        <f>IFERROR(VLOOKUP($B14,[1]Table2!$B$1:$Z$21,MATCH("xGD/90",[1]Table2!$B$1:$Z$1,0),0)-VLOOKUP(MG14,[1]Table2!$B$1:$Z$21,MATCH("xGD/90",[1]Table2!$B$1:$Z$1,0),0),"")</f>
        <v/>
      </c>
      <c r="MH60" s="41" t="str">
        <f>IFERROR(VLOOKUP($B14,[1]Table2!$B$1:$Z$21,MATCH("xGD/90",[1]Table2!$B$1:$Z$1,0),0)-VLOOKUP(MH14,[1]Table2!$B$1:$Z$21,MATCH("xGD/90",[1]Table2!$B$1:$Z$1,0),0),"")</f>
        <v/>
      </c>
      <c r="MI60" s="41" t="str">
        <f>IFERROR(VLOOKUP($B14,[1]Table2!$B$1:$Z$21,MATCH("xGD/90",[1]Table2!$B$1:$Z$1,0),0)-VLOOKUP(MI14,[1]Table2!$B$1:$Z$21,MATCH("xGD/90",[1]Table2!$B$1:$Z$1,0),0),"")</f>
        <v/>
      </c>
      <c r="MJ60" s="41" t="str">
        <f>IFERROR(VLOOKUP($B14,[1]Table2!$B$1:$Z$21,MATCH("xGD/90",[1]Table2!$B$1:$Z$1,0),0)-VLOOKUP(MJ14,[1]Table2!$B$1:$Z$21,MATCH("xGD/90",[1]Table2!$B$1:$Z$1,0),0),"")</f>
        <v/>
      </c>
      <c r="MK60" s="41" t="str">
        <f>IFERROR(VLOOKUP($B14,[1]Table2!$B$1:$Z$21,MATCH("xGD/90",[1]Table2!$B$1:$Z$1,0),0)-VLOOKUP(MK14,[1]Table2!$B$1:$Z$21,MATCH("xGD/90",[1]Table2!$B$1:$Z$1,0),0),"")</f>
        <v/>
      </c>
      <c r="ML60" s="41" t="str">
        <f>IFERROR(VLOOKUP($B14,[1]Table2!$B$1:$Z$21,MATCH("xGD/90",[1]Table2!$B$1:$Z$1,0),0)-VLOOKUP(ML14,[1]Table2!$B$1:$Z$21,MATCH("xGD/90",[1]Table2!$B$1:$Z$1,0),0),"")</f>
        <v/>
      </c>
      <c r="MM60" s="41" t="str">
        <f>IFERROR(VLOOKUP($B14,[1]Table2!$B$1:$Z$21,MATCH("xGD/90",[1]Table2!$B$1:$Z$1,0),0)-VLOOKUP(MM14,[1]Table2!$B$1:$Z$21,MATCH("xGD/90",[1]Table2!$B$1:$Z$1,0),0),"")</f>
        <v/>
      </c>
      <c r="MN60" s="41" t="str">
        <f>IFERROR(VLOOKUP($B14,[1]Table2!$B$1:$Z$21,MATCH("xGD/90",[1]Table2!$B$1:$Z$1,0),0)-VLOOKUP(MN14,[1]Table2!$B$1:$Z$21,MATCH("xGD/90",[1]Table2!$B$1:$Z$1,0),0),"")</f>
        <v/>
      </c>
      <c r="MO60" s="41" t="str">
        <f>IFERROR(VLOOKUP($B14,[1]Table2!$B$1:$Z$21,MATCH("xGD/90",[1]Table2!$B$1:$Z$1,0),0)-VLOOKUP(MO14,[1]Table2!$B$1:$Z$21,MATCH("xGD/90",[1]Table2!$B$1:$Z$1,0),0),"")</f>
        <v/>
      </c>
      <c r="MP60" s="41" t="str">
        <f>IFERROR(VLOOKUP($B14,[1]Table2!$B$1:$Z$21,MATCH("xGD/90",[1]Table2!$B$1:$Z$1,0),0)-VLOOKUP(MP14,[1]Table2!$B$1:$Z$21,MATCH("xGD/90",[1]Table2!$B$1:$Z$1,0),0),"")</f>
        <v/>
      </c>
      <c r="MQ60" s="41" t="str">
        <f>IFERROR(VLOOKUP($B14,[1]Table2!$B$1:$Z$21,MATCH("xGD/90",[1]Table2!$B$1:$Z$1,0),0)-VLOOKUP(MQ14,[1]Table2!$B$1:$Z$21,MATCH("xGD/90",[1]Table2!$B$1:$Z$1,0),0),"")</f>
        <v/>
      </c>
      <c r="MR60" s="41" t="str">
        <f>IFERROR(VLOOKUP($B14,[1]Table2!$B$1:$Z$21,MATCH("xGD/90",[1]Table2!$B$1:$Z$1,0),0)-VLOOKUP(MR14,[1]Table2!$B$1:$Z$21,MATCH("xGD/90",[1]Table2!$B$1:$Z$1,0),0),"")</f>
        <v/>
      </c>
      <c r="MS60" s="41" t="str">
        <f>IFERROR(VLOOKUP($B14,[1]Table2!$B$1:$Z$21,MATCH("xGD/90",[1]Table2!$B$1:$Z$1,0),0)-VLOOKUP(MS14,[1]Table2!$B$1:$Z$21,MATCH("xGD/90",[1]Table2!$B$1:$Z$1,0),0),"")</f>
        <v/>
      </c>
      <c r="MT60" s="41" t="str">
        <f>IFERROR(VLOOKUP($B14,[1]Table2!$B$1:$Z$21,MATCH("xGD/90",[1]Table2!$B$1:$Z$1,0),0)-VLOOKUP(MT14,[1]Table2!$B$1:$Z$21,MATCH("xGD/90",[1]Table2!$B$1:$Z$1,0),0),"")</f>
        <v/>
      </c>
      <c r="MU60" s="41" t="str">
        <f>IFERROR(VLOOKUP($B14,[1]Table2!$B$1:$Z$21,MATCH("xGD/90",[1]Table2!$B$1:$Z$1,0),0)-VLOOKUP(MU14,[1]Table2!$B$1:$Z$21,MATCH("xGD/90",[1]Table2!$B$1:$Z$1,0),0),"")</f>
        <v/>
      </c>
      <c r="MV60" s="41" t="str">
        <f>IFERROR(VLOOKUP($B14,[1]Table2!$B$1:$Z$21,MATCH("xGD/90",[1]Table2!$B$1:$Z$1,0),0)-VLOOKUP(MV14,[1]Table2!$B$1:$Z$21,MATCH("xGD/90",[1]Table2!$B$1:$Z$1,0),0),"")</f>
        <v/>
      </c>
      <c r="MW60" s="41" t="str">
        <f>IFERROR(VLOOKUP($B14,[1]Table2!$B$1:$Z$21,MATCH("xGD/90",[1]Table2!$B$1:$Z$1,0),0)-VLOOKUP(MW14,[1]Table2!$B$1:$Z$21,MATCH("xGD/90",[1]Table2!$B$1:$Z$1,0),0),"")</f>
        <v/>
      </c>
      <c r="MX60" s="41" t="str">
        <f>IFERROR(VLOOKUP($B14,[1]Table2!$B$1:$Z$21,MATCH("xGD/90",[1]Table2!$B$1:$Z$1,0),0)-VLOOKUP(MX14,[1]Table2!$B$1:$Z$21,MATCH("xGD/90",[1]Table2!$B$1:$Z$1,0),0),"")</f>
        <v/>
      </c>
      <c r="MY60" s="41" t="str">
        <f>IFERROR(VLOOKUP($B14,[1]Table2!$B$1:$Z$21,MATCH("xGD/90",[1]Table2!$B$1:$Z$1,0),0)-VLOOKUP(MY14,[1]Table2!$B$1:$Z$21,MATCH("xGD/90",[1]Table2!$B$1:$Z$1,0),0),"")</f>
        <v/>
      </c>
      <c r="MZ60" s="41" t="str">
        <f>IFERROR(VLOOKUP($B14,[1]Table2!$B$1:$Z$21,MATCH("xGD/90",[1]Table2!$B$1:$Z$1,0),0)-VLOOKUP(MZ14,[1]Table2!$B$1:$Z$21,MATCH("xGD/90",[1]Table2!$B$1:$Z$1,0),0),"")</f>
        <v/>
      </c>
      <c r="NA60" s="41" t="str">
        <f>IFERROR(VLOOKUP($B14,[1]Table2!$B$1:$Z$21,MATCH("xGD/90",[1]Table2!$B$1:$Z$1,0),0)-VLOOKUP(NA14,[1]Table2!$B$1:$Z$21,MATCH("xGD/90",[1]Table2!$B$1:$Z$1,0),0),"")</f>
        <v/>
      </c>
      <c r="NB60" s="41" t="str">
        <f>IFERROR(VLOOKUP($B14,[1]Table2!$B$1:$Z$21,MATCH("xGD/90",[1]Table2!$B$1:$Z$1,0),0)-VLOOKUP(NB14,[1]Table2!$B$1:$Z$21,MATCH("xGD/90",[1]Table2!$B$1:$Z$1,0),0),"")</f>
        <v/>
      </c>
      <c r="NC60" s="41" t="str">
        <f>IFERROR(VLOOKUP($B14,[1]Table2!$B$1:$Z$21,MATCH("xGD/90",[1]Table2!$B$1:$Z$1,0),0)-VLOOKUP(NC14,[1]Table2!$B$1:$Z$21,MATCH("xGD/90",[1]Table2!$B$1:$Z$1,0),0),"")</f>
        <v/>
      </c>
      <c r="NE60" s="40">
        <f t="shared" si="1"/>
        <v>-0.35</v>
      </c>
      <c r="NF60" s="41" t="str">
        <f>IFERROR(VLOOKUP($B14,[1]Table2!$B$1:$Z$21,MATCH("xGD/90",[1]Table2!$B$1:$Z$1,0),0)-VLOOKUP(NF14,[1]Table2!$B$1:$Z$21,MATCH("xGD/90",[1]Table2!$B$1:$Z$1,0),0),"")</f>
        <v/>
      </c>
      <c r="NG60" s="41" t="str">
        <f>IFERROR(VLOOKUP($B14,[1]Table2!$B$1:$Z$21,MATCH("xGD/90",[1]Table2!$B$1:$Z$1,0),0)-VLOOKUP(NG14,[1]Table2!$B$1:$Z$21,MATCH("xGD/90",[1]Table2!$B$1:$Z$1,0),0),"")</f>
        <v/>
      </c>
      <c r="NH60" s="41">
        <f>IFERROR(VLOOKUP($B14,[1]Table2!$B$1:$Z$21,MATCH("xGD/90",[1]Table2!$B$1:$Z$1,0),0)-VLOOKUP(NH14,[1]Table2!$B$1:$Z$21,MATCH("xGD/90",[1]Table2!$B$1:$Z$1,0),0),"")</f>
        <v>-1.27</v>
      </c>
      <c r="NI60" s="41">
        <f>IFERROR(VLOOKUP($B14,[1]Table2!$B$1:$Z$21,MATCH("xGD/90",[1]Table2!$B$1:$Z$1,0),0)-VLOOKUP(NI14,[1]Table2!$B$1:$Z$21,MATCH("xGD/90",[1]Table2!$B$1:$Z$1,0),0),"")</f>
        <v>-0.53</v>
      </c>
      <c r="NJ60" s="41">
        <f>IFERROR(VLOOKUP($B14,[1]Table2!$B$1:$Z$21,MATCH("xGD/90",[1]Table2!$B$1:$Z$1,0),0)-VLOOKUP(NJ14,[1]Table2!$B$1:$Z$21,MATCH("xGD/90",[1]Table2!$B$1:$Z$1,0),0),"")</f>
        <v>0.11000000000000004</v>
      </c>
    </row>
    <row r="61" spans="1:374" s="42" customFormat="1" ht="15.75" thickBot="1" x14ac:dyDescent="0.3">
      <c r="A61" s="39" t="s">
        <v>42</v>
      </c>
      <c r="B61" s="40">
        <f>VLOOKUP(A61,[1]Table!$B$1:$O$21,MATCH("xGD/90",[1]Table!$B$1:$O$1,0),0)</f>
        <v>0.45</v>
      </c>
      <c r="C61" s="41" t="str">
        <f>IFERROR(VLOOKUP($B15,[1]Table2!$B$1:$Z$21,MATCH("xGD/90",[1]Table2!$B$1:$Z$1,0),0)-VLOOKUP(C15,[1]Table2!$B$1:$Z$21,MATCH("xGD/90",[1]Table2!$B$1:$Z$1,0),0),"")</f>
        <v/>
      </c>
      <c r="D61" s="41" t="str">
        <f>IFERROR(VLOOKUP($B15,[1]Table2!$B$1:$Z$21,MATCH("xGD/90",[1]Table2!$B$1:$Z$1,0),0)-VLOOKUP(D15,[1]Table2!$B$1:$Z$21,MATCH("xGD/90",[1]Table2!$B$1:$Z$1,0),0),"")</f>
        <v/>
      </c>
      <c r="E61" s="41" t="str">
        <f>IFERROR(VLOOKUP($B15,[1]Table2!$B$1:$Z$21,MATCH("xGD/90",[1]Table2!$B$1:$Z$1,0),0)-VLOOKUP(E15,[1]Table2!$B$1:$Z$21,MATCH("xGD/90",[1]Table2!$B$1:$Z$1,0),0),"")</f>
        <v/>
      </c>
      <c r="F61" s="41" t="str">
        <f>IFERROR(VLOOKUP($B15,[1]Table2!$B$1:$Z$21,MATCH("xGD/90",[1]Table2!$B$1:$Z$1,0),0)-VLOOKUP(F15,[1]Table2!$B$1:$Z$21,MATCH("xGD/90",[1]Table2!$B$1:$Z$1,0),0),"")</f>
        <v/>
      </c>
      <c r="G61" s="41" t="str">
        <f>IFERROR(VLOOKUP($B15,[1]Table2!$B$1:$Z$21,MATCH("xGD/90",[1]Table2!$B$1:$Z$1,0),0)-VLOOKUP(G15,[1]Table2!$B$1:$Z$21,MATCH("xGD/90",[1]Table2!$B$1:$Z$1,0),0),"")</f>
        <v/>
      </c>
      <c r="H61" s="41">
        <f>IFERROR(VLOOKUP($B15,[1]Table2!$B$1:$Z$21,MATCH("xGD/90",[1]Table2!$B$1:$Z$1,0),0)-VLOOKUP(H15,[1]Table2!$B$1:$Z$21,MATCH("xGD/90",[1]Table2!$B$1:$Z$1,0),0),"")</f>
        <v>0.85000000000000009</v>
      </c>
      <c r="I61" s="41" t="str">
        <f>IFERROR(VLOOKUP($B15,[1]Table2!$B$1:$Z$21,MATCH("xGD/90",[1]Table2!$B$1:$Z$1,0),0)-VLOOKUP(I15,[1]Table2!$B$1:$Z$21,MATCH("xGD/90",[1]Table2!$B$1:$Z$1,0),0),"")</f>
        <v/>
      </c>
      <c r="J61" s="41" t="str">
        <f>IFERROR(VLOOKUP($B15,[1]Table2!$B$1:$Z$21,MATCH("xGD/90",[1]Table2!$B$1:$Z$1,0),0)-VLOOKUP(J15,[1]Table2!$B$1:$Z$21,MATCH("xGD/90",[1]Table2!$B$1:$Z$1,0),0),"")</f>
        <v/>
      </c>
      <c r="K61" s="41" t="str">
        <f>IFERROR(VLOOKUP($B15,[1]Table2!$B$1:$Z$21,MATCH("xGD/90",[1]Table2!$B$1:$Z$1,0),0)-VLOOKUP(K15,[1]Table2!$B$1:$Z$21,MATCH("xGD/90",[1]Table2!$B$1:$Z$1,0),0),"")</f>
        <v/>
      </c>
      <c r="L61" s="41" t="str">
        <f>IFERROR(VLOOKUP($B15,[1]Table2!$B$1:$Z$21,MATCH("xGD/90",[1]Table2!$B$1:$Z$1,0),0)-VLOOKUP(L15,[1]Table2!$B$1:$Z$21,MATCH("xGD/90",[1]Table2!$B$1:$Z$1,0),0),"")</f>
        <v/>
      </c>
      <c r="M61" s="41" t="str">
        <f>IFERROR(VLOOKUP($B15,[1]Table2!$B$1:$Z$21,MATCH("xGD/90",[1]Table2!$B$1:$Z$1,0),0)-VLOOKUP(M15,[1]Table2!$B$1:$Z$21,MATCH("xGD/90",[1]Table2!$B$1:$Z$1,0),0),"")</f>
        <v/>
      </c>
      <c r="N61" s="41" t="str">
        <f>IFERROR(VLOOKUP($B15,[1]Table2!$B$1:$Z$21,MATCH("xGD/90",[1]Table2!$B$1:$Z$1,0),0)-VLOOKUP(N15,[1]Table2!$B$1:$Z$21,MATCH("xGD/90",[1]Table2!$B$1:$Z$1,0),0),"")</f>
        <v/>
      </c>
      <c r="O61" s="41" t="str">
        <f>IFERROR(VLOOKUP($B15,[1]Table2!$B$1:$Z$21,MATCH("xGD/90",[1]Table2!$B$1:$Z$1,0),0)-VLOOKUP(O15,[1]Table2!$B$1:$Z$21,MATCH("xGD/90",[1]Table2!$B$1:$Z$1,0),0),"")</f>
        <v/>
      </c>
      <c r="P61" s="41" t="str">
        <f>IFERROR(VLOOKUP($B15,[1]Table2!$B$1:$Z$21,MATCH("xGD/90",[1]Table2!$B$1:$Z$1,0),0)-VLOOKUP(P15,[1]Table2!$B$1:$Z$21,MATCH("xGD/90",[1]Table2!$B$1:$Z$1,0),0),"")</f>
        <v/>
      </c>
      <c r="Q61" s="41">
        <f>IFERROR(VLOOKUP($B15,[1]Table2!$B$1:$Z$21,MATCH("xGD/90",[1]Table2!$B$1:$Z$1,0),0)-VLOOKUP(Q15,[1]Table2!$B$1:$Z$21,MATCH("xGD/90",[1]Table2!$B$1:$Z$1,0),0),"")</f>
        <v>0.77</v>
      </c>
      <c r="R61" s="41" t="str">
        <f>IFERROR(VLOOKUP($B15,[1]Table2!$B$1:$Z$21,MATCH("xGD/90",[1]Table2!$B$1:$Z$1,0),0)-VLOOKUP(R15,[1]Table2!$B$1:$Z$21,MATCH("xGD/90",[1]Table2!$B$1:$Z$1,0),0),"")</f>
        <v/>
      </c>
      <c r="S61" s="41" t="str">
        <f>IFERROR(VLOOKUP($B15,[1]Table2!$B$1:$Z$21,MATCH("xGD/90",[1]Table2!$B$1:$Z$1,0),0)-VLOOKUP(S15,[1]Table2!$B$1:$Z$21,MATCH("xGD/90",[1]Table2!$B$1:$Z$1,0),0),"")</f>
        <v/>
      </c>
      <c r="T61" s="41" t="str">
        <f>IFERROR(VLOOKUP($B15,[1]Table2!$B$1:$Z$21,MATCH("xGD/90",[1]Table2!$B$1:$Z$1,0),0)-VLOOKUP(T15,[1]Table2!$B$1:$Z$21,MATCH("xGD/90",[1]Table2!$B$1:$Z$1,0),0),"")</f>
        <v/>
      </c>
      <c r="U61" s="41" t="str">
        <f>IFERROR(VLOOKUP($B15,[1]Table2!$B$1:$Z$21,MATCH("xGD/90",[1]Table2!$B$1:$Z$1,0),0)-VLOOKUP(U15,[1]Table2!$B$1:$Z$21,MATCH("xGD/90",[1]Table2!$B$1:$Z$1,0),0),"")</f>
        <v/>
      </c>
      <c r="V61" s="41" t="str">
        <f>IFERROR(VLOOKUP($B15,[1]Table2!$B$1:$Z$21,MATCH("xGD/90",[1]Table2!$B$1:$Z$1,0),0)-VLOOKUP(V15,[1]Table2!$B$1:$Z$21,MATCH("xGD/90",[1]Table2!$B$1:$Z$1,0),0),"")</f>
        <v/>
      </c>
      <c r="W61" s="41" t="str">
        <f>IFERROR(VLOOKUP($B15,[1]Table2!$B$1:$Z$21,MATCH("xGD/90",[1]Table2!$B$1:$Z$1,0),0)-VLOOKUP(W15,[1]Table2!$B$1:$Z$21,MATCH("xGD/90",[1]Table2!$B$1:$Z$1,0),0),"")</f>
        <v/>
      </c>
      <c r="X61" s="41">
        <f>IFERROR(VLOOKUP($B15,[1]Table2!$B$1:$Z$21,MATCH("xGD/90",[1]Table2!$B$1:$Z$1,0),0)-VLOOKUP(X15,[1]Table2!$B$1:$Z$21,MATCH("xGD/90",[1]Table2!$B$1:$Z$1,0),0),"")</f>
        <v>0.10000000000000003</v>
      </c>
      <c r="Y61" s="41" t="str">
        <f>IFERROR(VLOOKUP($B15,[1]Table2!$B$1:$Z$21,MATCH("xGD/90",[1]Table2!$B$1:$Z$1,0),0)-VLOOKUP(Y15,[1]Table2!$B$1:$Z$21,MATCH("xGD/90",[1]Table2!$B$1:$Z$1,0),0),"")</f>
        <v/>
      </c>
      <c r="Z61" s="41" t="str">
        <f>IFERROR(VLOOKUP($B15,[1]Table2!$B$1:$Z$21,MATCH("xGD/90",[1]Table2!$B$1:$Z$1,0),0)-VLOOKUP(Z15,[1]Table2!$B$1:$Z$21,MATCH("xGD/90",[1]Table2!$B$1:$Z$1,0),0),"")</f>
        <v/>
      </c>
      <c r="AA61" s="41" t="str">
        <f>IFERROR(VLOOKUP($B15,[1]Table2!$B$1:$Z$21,MATCH("xGD/90",[1]Table2!$B$1:$Z$1,0),0)-VLOOKUP(AA15,[1]Table2!$B$1:$Z$21,MATCH("xGD/90",[1]Table2!$B$1:$Z$1,0),0),"")</f>
        <v/>
      </c>
      <c r="AB61" s="41" t="str">
        <f>IFERROR(VLOOKUP($B15,[1]Table2!$B$1:$Z$21,MATCH("xGD/90",[1]Table2!$B$1:$Z$1,0),0)-VLOOKUP(AB15,[1]Table2!$B$1:$Z$21,MATCH("xGD/90",[1]Table2!$B$1:$Z$1,0),0),"")</f>
        <v/>
      </c>
      <c r="AC61" s="41">
        <f>IFERROR(VLOOKUP($B15,[1]Table2!$B$1:$Z$21,MATCH("xGD/90",[1]Table2!$B$1:$Z$1,0),0)-VLOOKUP(AC15,[1]Table2!$B$1:$Z$21,MATCH("xGD/90",[1]Table2!$B$1:$Z$1,0),0),"")</f>
        <v>1.2</v>
      </c>
      <c r="AD61" s="41" t="str">
        <f>IFERROR(VLOOKUP($B15,[1]Table2!$B$1:$Z$21,MATCH("xGD/90",[1]Table2!$B$1:$Z$1,0),0)-VLOOKUP(AD15,[1]Table2!$B$1:$Z$21,MATCH("xGD/90",[1]Table2!$B$1:$Z$1,0),0),"")</f>
        <v/>
      </c>
      <c r="AE61" s="41" t="str">
        <f>IFERROR(VLOOKUP($B15,[1]Table2!$B$1:$Z$21,MATCH("xGD/90",[1]Table2!$B$1:$Z$1,0),0)-VLOOKUP(AE15,[1]Table2!$B$1:$Z$21,MATCH("xGD/90",[1]Table2!$B$1:$Z$1,0),0),"")</f>
        <v/>
      </c>
      <c r="AF61" s="41" t="str">
        <f>IFERROR(VLOOKUP($B15,[1]Table2!$B$1:$Z$21,MATCH("xGD/90",[1]Table2!$B$1:$Z$1,0),0)-VLOOKUP(AF15,[1]Table2!$B$1:$Z$21,MATCH("xGD/90",[1]Table2!$B$1:$Z$1,0),0),"")</f>
        <v/>
      </c>
      <c r="AG61" s="41">
        <f>IFERROR(VLOOKUP($B15,[1]Table2!$B$1:$Z$21,MATCH("xGD/90",[1]Table2!$B$1:$Z$1,0),0)-VLOOKUP(AG15,[1]Table2!$B$1:$Z$21,MATCH("xGD/90",[1]Table2!$B$1:$Z$1,0),0),"")</f>
        <v>-0.26999999999999996</v>
      </c>
      <c r="AH61" s="41" t="str">
        <f>IFERROR(VLOOKUP($B15,[1]Table2!$B$1:$Z$21,MATCH("xGD/90",[1]Table2!$B$1:$Z$1,0),0)-VLOOKUP(AH15,[1]Table2!$B$1:$Z$21,MATCH("xGD/90",[1]Table2!$B$1:$Z$1,0),0),"")</f>
        <v/>
      </c>
      <c r="AI61" s="41" t="str">
        <f>IFERROR(VLOOKUP($B15,[1]Table2!$B$1:$Z$21,MATCH("xGD/90",[1]Table2!$B$1:$Z$1,0),0)-VLOOKUP(AI15,[1]Table2!$B$1:$Z$21,MATCH("xGD/90",[1]Table2!$B$1:$Z$1,0),0),"")</f>
        <v/>
      </c>
      <c r="AJ61" s="41">
        <f>IFERROR(VLOOKUP($B15,[1]Table2!$B$1:$Z$21,MATCH("xGD/90",[1]Table2!$B$1:$Z$1,0),0)-VLOOKUP(AJ15,[1]Table2!$B$1:$Z$21,MATCH("xGD/90",[1]Table2!$B$1:$Z$1,0),0),"")</f>
        <v>1.06</v>
      </c>
      <c r="AK61" s="41" t="str">
        <f>IFERROR(VLOOKUP($B15,[1]Table2!$B$1:$Z$21,MATCH("xGD/90",[1]Table2!$B$1:$Z$1,0),0)-VLOOKUP(AK15,[1]Table2!$B$1:$Z$21,MATCH("xGD/90",[1]Table2!$B$1:$Z$1,0),0),"")</f>
        <v/>
      </c>
      <c r="AL61" s="41" t="str">
        <f>IFERROR(VLOOKUP($B15,[1]Table2!$B$1:$Z$21,MATCH("xGD/90",[1]Table2!$B$1:$Z$1,0),0)-VLOOKUP(AL15,[1]Table2!$B$1:$Z$21,MATCH("xGD/90",[1]Table2!$B$1:$Z$1,0),0),"")</f>
        <v/>
      </c>
      <c r="AM61" s="41" t="str">
        <f>IFERROR(VLOOKUP($B15,[1]Table2!$B$1:$Z$21,MATCH("xGD/90",[1]Table2!$B$1:$Z$1,0),0)-VLOOKUP(AM15,[1]Table2!$B$1:$Z$21,MATCH("xGD/90",[1]Table2!$B$1:$Z$1,0),0),"")</f>
        <v/>
      </c>
      <c r="AN61" s="41" t="str">
        <f>IFERROR(VLOOKUP($B15,[1]Table2!$B$1:$Z$21,MATCH("xGD/90",[1]Table2!$B$1:$Z$1,0),0)-VLOOKUP(AN15,[1]Table2!$B$1:$Z$21,MATCH("xGD/90",[1]Table2!$B$1:$Z$1,0),0),"")</f>
        <v/>
      </c>
      <c r="AO61" s="41" t="str">
        <f>IFERROR(VLOOKUP($B15,[1]Table2!$B$1:$Z$21,MATCH("xGD/90",[1]Table2!$B$1:$Z$1,0),0)-VLOOKUP(AO15,[1]Table2!$B$1:$Z$21,MATCH("xGD/90",[1]Table2!$B$1:$Z$1,0),0),"")</f>
        <v/>
      </c>
      <c r="AP61" s="41" t="str">
        <f>IFERROR(VLOOKUP($B15,[1]Table2!$B$1:$Z$21,MATCH("xGD/90",[1]Table2!$B$1:$Z$1,0),0)-VLOOKUP(AP15,[1]Table2!$B$1:$Z$21,MATCH("xGD/90",[1]Table2!$B$1:$Z$1,0),0),"")</f>
        <v/>
      </c>
      <c r="AQ61" s="41" t="str">
        <f>IFERROR(VLOOKUP($B15,[1]Table2!$B$1:$Z$21,MATCH("xGD/90",[1]Table2!$B$1:$Z$1,0),0)-VLOOKUP(AQ15,[1]Table2!$B$1:$Z$21,MATCH("xGD/90",[1]Table2!$B$1:$Z$1,0),0),"")</f>
        <v/>
      </c>
      <c r="AR61" s="41" t="str">
        <f>IFERROR(VLOOKUP($B15,[1]Table2!$B$1:$Z$21,MATCH("xGD/90",[1]Table2!$B$1:$Z$1,0),0)-VLOOKUP(AR15,[1]Table2!$B$1:$Z$21,MATCH("xGD/90",[1]Table2!$B$1:$Z$1,0),0),"")</f>
        <v/>
      </c>
      <c r="AS61" s="41" t="str">
        <f>IFERROR(VLOOKUP($B15,[1]Table2!$B$1:$Z$21,MATCH("xGD/90",[1]Table2!$B$1:$Z$1,0),0)-VLOOKUP(AS15,[1]Table2!$B$1:$Z$21,MATCH("xGD/90",[1]Table2!$B$1:$Z$1,0),0),"")</f>
        <v/>
      </c>
      <c r="AT61" s="41" t="str">
        <f>IFERROR(VLOOKUP($B15,[1]Table2!$B$1:$Z$21,MATCH("xGD/90",[1]Table2!$B$1:$Z$1,0),0)-VLOOKUP(AT15,[1]Table2!$B$1:$Z$21,MATCH("xGD/90",[1]Table2!$B$1:$Z$1,0),0),"")</f>
        <v/>
      </c>
      <c r="AU61" s="41" t="str">
        <f>IFERROR(VLOOKUP($B15,[1]Table2!$B$1:$Z$21,MATCH("xGD/90",[1]Table2!$B$1:$Z$1,0),0)-VLOOKUP(AU15,[1]Table2!$B$1:$Z$21,MATCH("xGD/90",[1]Table2!$B$1:$Z$1,0),0),"")</f>
        <v/>
      </c>
      <c r="AV61" s="41" t="str">
        <f>IFERROR(VLOOKUP($B15,[1]Table2!$B$1:$Z$21,MATCH("xGD/90",[1]Table2!$B$1:$Z$1,0),0)-VLOOKUP(AV15,[1]Table2!$B$1:$Z$21,MATCH("xGD/90",[1]Table2!$B$1:$Z$1,0),0),"")</f>
        <v/>
      </c>
      <c r="AW61" s="41" t="str">
        <f>IFERROR(VLOOKUP($B15,[1]Table2!$B$1:$Z$21,MATCH("xGD/90",[1]Table2!$B$1:$Z$1,0),0)-VLOOKUP(AW15,[1]Table2!$B$1:$Z$21,MATCH("xGD/90",[1]Table2!$B$1:$Z$1,0),0),"")</f>
        <v/>
      </c>
      <c r="AX61" s="41" t="str">
        <f>IFERROR(VLOOKUP($B15,[1]Table2!$B$1:$Z$21,MATCH("xGD/90",[1]Table2!$B$1:$Z$1,0),0)-VLOOKUP(AX15,[1]Table2!$B$1:$Z$21,MATCH("xGD/90",[1]Table2!$B$1:$Z$1,0),0),"")</f>
        <v/>
      </c>
      <c r="AY61" s="41" t="str">
        <f>IFERROR(VLOOKUP($B15,[1]Table2!$B$1:$Z$21,MATCH("xGD/90",[1]Table2!$B$1:$Z$1,0),0)-VLOOKUP(AY15,[1]Table2!$B$1:$Z$21,MATCH("xGD/90",[1]Table2!$B$1:$Z$1,0),0),"")</f>
        <v/>
      </c>
      <c r="AZ61" s="41" t="str">
        <f>IFERROR(VLOOKUP($B15,[1]Table2!$B$1:$Z$21,MATCH("xGD/90",[1]Table2!$B$1:$Z$1,0),0)-VLOOKUP(AZ15,[1]Table2!$B$1:$Z$21,MATCH("xGD/90",[1]Table2!$B$1:$Z$1,0),0),"")</f>
        <v/>
      </c>
      <c r="BA61" s="41" t="str">
        <f>IFERROR(VLOOKUP($B15,[1]Table2!$B$1:$Z$21,MATCH("xGD/90",[1]Table2!$B$1:$Z$1,0),0)-VLOOKUP(BA15,[1]Table2!$B$1:$Z$21,MATCH("xGD/90",[1]Table2!$B$1:$Z$1,0),0),"")</f>
        <v/>
      </c>
      <c r="BB61" s="41" t="str">
        <f>IFERROR(VLOOKUP($B15,[1]Table2!$B$1:$Z$21,MATCH("xGD/90",[1]Table2!$B$1:$Z$1,0),0)-VLOOKUP(BB15,[1]Table2!$B$1:$Z$21,MATCH("xGD/90",[1]Table2!$B$1:$Z$1,0),0),"")</f>
        <v/>
      </c>
      <c r="BC61" s="41" t="str">
        <f>IFERROR(VLOOKUP($B15,[1]Table2!$B$1:$Z$21,MATCH("xGD/90",[1]Table2!$B$1:$Z$1,0),0)-VLOOKUP(BC15,[1]Table2!$B$1:$Z$21,MATCH("xGD/90",[1]Table2!$B$1:$Z$1,0),0),"")</f>
        <v/>
      </c>
      <c r="BD61" s="41" t="str">
        <f>IFERROR(VLOOKUP($B15,[1]Table2!$B$1:$Z$21,MATCH("xGD/90",[1]Table2!$B$1:$Z$1,0),0)-VLOOKUP(BD15,[1]Table2!$B$1:$Z$21,MATCH("xGD/90",[1]Table2!$B$1:$Z$1,0),0),"")</f>
        <v/>
      </c>
      <c r="BE61" s="41" t="str">
        <f>IFERROR(VLOOKUP($B15,[1]Table2!$B$1:$Z$21,MATCH("xGD/90",[1]Table2!$B$1:$Z$1,0),0)-VLOOKUP(BE15,[1]Table2!$B$1:$Z$21,MATCH("xGD/90",[1]Table2!$B$1:$Z$1,0),0),"")</f>
        <v/>
      </c>
      <c r="BF61" s="41" t="str">
        <f>IFERROR(VLOOKUP($B15,[1]Table2!$B$1:$Z$21,MATCH("xGD/90",[1]Table2!$B$1:$Z$1,0),0)-VLOOKUP(BF15,[1]Table2!$B$1:$Z$21,MATCH("xGD/90",[1]Table2!$B$1:$Z$1,0),0),"")</f>
        <v/>
      </c>
      <c r="BG61" s="41" t="str">
        <f>IFERROR(VLOOKUP($B15,[1]Table2!$B$1:$Z$21,MATCH("xGD/90",[1]Table2!$B$1:$Z$1,0),0)-VLOOKUP(BG15,[1]Table2!$B$1:$Z$21,MATCH("xGD/90",[1]Table2!$B$1:$Z$1,0),0),"")</f>
        <v/>
      </c>
      <c r="BH61" s="41" t="str">
        <f>IFERROR(VLOOKUP($B15,[1]Table2!$B$1:$Z$21,MATCH("xGD/90",[1]Table2!$B$1:$Z$1,0),0)-VLOOKUP(BH15,[1]Table2!$B$1:$Z$21,MATCH("xGD/90",[1]Table2!$B$1:$Z$1,0),0),"")</f>
        <v/>
      </c>
      <c r="BI61" s="41" t="str">
        <f>IFERROR(VLOOKUP($B15,[1]Table2!$B$1:$Z$21,MATCH("xGD/90",[1]Table2!$B$1:$Z$1,0),0)-VLOOKUP(BI15,[1]Table2!$B$1:$Z$21,MATCH("xGD/90",[1]Table2!$B$1:$Z$1,0),0),"")</f>
        <v/>
      </c>
      <c r="BJ61" s="41" t="str">
        <f>IFERROR(VLOOKUP($B15,[1]Table2!$B$1:$Z$21,MATCH("xGD/90",[1]Table2!$B$1:$Z$1,0),0)-VLOOKUP(BJ15,[1]Table2!$B$1:$Z$21,MATCH("xGD/90",[1]Table2!$B$1:$Z$1,0),0),"")</f>
        <v/>
      </c>
      <c r="BK61" s="41" t="str">
        <f>IFERROR(VLOOKUP($B15,[1]Table2!$B$1:$Z$21,MATCH("xGD/90",[1]Table2!$B$1:$Z$1,0),0)-VLOOKUP(BK15,[1]Table2!$B$1:$Z$21,MATCH("xGD/90",[1]Table2!$B$1:$Z$1,0),0),"")</f>
        <v/>
      </c>
      <c r="BL61" s="41">
        <f>IFERROR(VLOOKUP($B15,[1]Table2!$B$1:$Z$21,MATCH("xGD/90",[1]Table2!$B$1:$Z$1,0),0)-VLOOKUP(BL15,[1]Table2!$B$1:$Z$21,MATCH("xGD/90",[1]Table2!$B$1:$Z$1,0),0),"")</f>
        <v>-0.24999999999999994</v>
      </c>
      <c r="BM61" s="41" t="str">
        <f>IFERROR(VLOOKUP($B15,[1]Table2!$B$1:$Z$21,MATCH("xGD/90",[1]Table2!$B$1:$Z$1,0),0)-VLOOKUP(BM15,[1]Table2!$B$1:$Z$21,MATCH("xGD/90",[1]Table2!$B$1:$Z$1,0),0),"")</f>
        <v/>
      </c>
      <c r="BN61" s="41" t="str">
        <f>IFERROR(VLOOKUP($B15,[1]Table2!$B$1:$Z$21,MATCH("xGD/90",[1]Table2!$B$1:$Z$1,0),0)-VLOOKUP(BN15,[1]Table2!$B$1:$Z$21,MATCH("xGD/90",[1]Table2!$B$1:$Z$1,0),0),"")</f>
        <v/>
      </c>
      <c r="BO61" s="41" t="str">
        <f>IFERROR(VLOOKUP($B15,[1]Table2!$B$1:$Z$21,MATCH("xGD/90",[1]Table2!$B$1:$Z$1,0),0)-VLOOKUP(BO15,[1]Table2!$B$1:$Z$21,MATCH("xGD/90",[1]Table2!$B$1:$Z$1,0),0),"")</f>
        <v/>
      </c>
      <c r="BP61" s="41" t="str">
        <f>IFERROR(VLOOKUP($B15,[1]Table2!$B$1:$Z$21,MATCH("xGD/90",[1]Table2!$B$1:$Z$1,0),0)-VLOOKUP(BP15,[1]Table2!$B$1:$Z$21,MATCH("xGD/90",[1]Table2!$B$1:$Z$1,0),0),"")</f>
        <v/>
      </c>
      <c r="BQ61" s="41" t="str">
        <f>IFERROR(VLOOKUP($B15,[1]Table2!$B$1:$Z$21,MATCH("xGD/90",[1]Table2!$B$1:$Z$1,0),0)-VLOOKUP(BQ15,[1]Table2!$B$1:$Z$21,MATCH("xGD/90",[1]Table2!$B$1:$Z$1,0),0),"")</f>
        <v/>
      </c>
      <c r="BR61" s="41" t="str">
        <f>IFERROR(VLOOKUP($B15,[1]Table2!$B$1:$Z$21,MATCH("xGD/90",[1]Table2!$B$1:$Z$1,0),0)-VLOOKUP(BR15,[1]Table2!$B$1:$Z$21,MATCH("xGD/90",[1]Table2!$B$1:$Z$1,0),0),"")</f>
        <v/>
      </c>
      <c r="BS61" s="41" t="str">
        <f>IFERROR(VLOOKUP($B15,[1]Table2!$B$1:$Z$21,MATCH("xGD/90",[1]Table2!$B$1:$Z$1,0),0)-VLOOKUP(BS15,[1]Table2!$B$1:$Z$21,MATCH("xGD/90",[1]Table2!$B$1:$Z$1,0),0),"")</f>
        <v/>
      </c>
      <c r="BT61" s="41">
        <f>IFERROR(VLOOKUP($B15,[1]Table2!$B$1:$Z$21,MATCH("xGD/90",[1]Table2!$B$1:$Z$1,0),0)-VLOOKUP(BT15,[1]Table2!$B$1:$Z$21,MATCH("xGD/90",[1]Table2!$B$1:$Z$1,0),0),"")</f>
        <v>-0.47000000000000003</v>
      </c>
      <c r="BU61" s="41" t="str">
        <f>IFERROR(VLOOKUP($B15,[1]Table2!$B$1:$Z$21,MATCH("xGD/90",[1]Table2!$B$1:$Z$1,0),0)-VLOOKUP(BU15,[1]Table2!$B$1:$Z$21,MATCH("xGD/90",[1]Table2!$B$1:$Z$1,0),0),"")</f>
        <v/>
      </c>
      <c r="BV61" s="41" t="str">
        <f>IFERROR(VLOOKUP($B15,[1]Table2!$B$1:$Z$21,MATCH("xGD/90",[1]Table2!$B$1:$Z$1,0),0)-VLOOKUP(BV15,[1]Table2!$B$1:$Z$21,MATCH("xGD/90",[1]Table2!$B$1:$Z$1,0),0),"")</f>
        <v/>
      </c>
      <c r="BW61" s="41" t="str">
        <f>IFERROR(VLOOKUP($B15,[1]Table2!$B$1:$Z$21,MATCH("xGD/90",[1]Table2!$B$1:$Z$1,0),0)-VLOOKUP(BW15,[1]Table2!$B$1:$Z$21,MATCH("xGD/90",[1]Table2!$B$1:$Z$1,0),0),"")</f>
        <v/>
      </c>
      <c r="BX61" s="41" t="str">
        <f>IFERROR(VLOOKUP($B15,[1]Table2!$B$1:$Z$21,MATCH("xGD/90",[1]Table2!$B$1:$Z$1,0),0)-VLOOKUP(BX15,[1]Table2!$B$1:$Z$21,MATCH("xGD/90",[1]Table2!$B$1:$Z$1,0),0),"")</f>
        <v/>
      </c>
      <c r="BY61" s="41" t="str">
        <f>IFERROR(VLOOKUP($B15,[1]Table2!$B$1:$Z$21,MATCH("xGD/90",[1]Table2!$B$1:$Z$1,0),0)-VLOOKUP(BY15,[1]Table2!$B$1:$Z$21,MATCH("xGD/90",[1]Table2!$B$1:$Z$1,0),0),"")</f>
        <v/>
      </c>
      <c r="BZ61" s="41" t="str">
        <f>IFERROR(VLOOKUP($B15,[1]Table2!$B$1:$Z$21,MATCH("xGD/90",[1]Table2!$B$1:$Z$1,0),0)-VLOOKUP(BZ15,[1]Table2!$B$1:$Z$21,MATCH("xGD/90",[1]Table2!$B$1:$Z$1,0),0),"")</f>
        <v/>
      </c>
      <c r="CA61" s="41">
        <f>IFERROR(VLOOKUP($B15,[1]Table2!$B$1:$Z$21,MATCH("xGD/90",[1]Table2!$B$1:$Z$1,0),0)-VLOOKUP(CA15,[1]Table2!$B$1:$Z$21,MATCH("xGD/90",[1]Table2!$B$1:$Z$1,0),0),"")</f>
        <v>-0.85000000000000009</v>
      </c>
      <c r="CB61" s="41" t="str">
        <f>IFERROR(VLOOKUP($B15,[1]Table2!$B$1:$Z$21,MATCH("xGD/90",[1]Table2!$B$1:$Z$1,0),0)-VLOOKUP(CB15,[1]Table2!$B$1:$Z$21,MATCH("xGD/90",[1]Table2!$B$1:$Z$1,0),0),"")</f>
        <v/>
      </c>
      <c r="CC61" s="41" t="str">
        <f>IFERROR(VLOOKUP($B15,[1]Table2!$B$1:$Z$21,MATCH("xGD/90",[1]Table2!$B$1:$Z$1,0),0)-VLOOKUP(CC15,[1]Table2!$B$1:$Z$21,MATCH("xGD/90",[1]Table2!$B$1:$Z$1,0),0),"")</f>
        <v/>
      </c>
      <c r="CD61" s="41">
        <f>IFERROR(VLOOKUP($B15,[1]Table2!$B$1:$Z$21,MATCH("xGD/90",[1]Table2!$B$1:$Z$1,0),0)-VLOOKUP(CD15,[1]Table2!$B$1:$Z$21,MATCH("xGD/90",[1]Table2!$B$1:$Z$1,0),0),"")</f>
        <v>0.4</v>
      </c>
      <c r="CE61" s="41" t="str">
        <f>IFERROR(VLOOKUP($B15,[1]Table2!$B$1:$Z$21,MATCH("xGD/90",[1]Table2!$B$1:$Z$1,0),0)-VLOOKUP(CE15,[1]Table2!$B$1:$Z$21,MATCH("xGD/90",[1]Table2!$B$1:$Z$1,0),0),"")</f>
        <v/>
      </c>
      <c r="CF61" s="41" t="str">
        <f>IFERROR(VLOOKUP($B15,[1]Table2!$B$1:$Z$21,MATCH("xGD/90",[1]Table2!$B$1:$Z$1,0),0)-VLOOKUP(CF15,[1]Table2!$B$1:$Z$21,MATCH("xGD/90",[1]Table2!$B$1:$Z$1,0),0),"")</f>
        <v/>
      </c>
      <c r="CG61" s="41">
        <f>IFERROR(VLOOKUP($B15,[1]Table2!$B$1:$Z$21,MATCH("xGD/90",[1]Table2!$B$1:$Z$1,0),0)-VLOOKUP(CG15,[1]Table2!$B$1:$Z$21,MATCH("xGD/90",[1]Table2!$B$1:$Z$1,0),0),"")</f>
        <v>1.1300000000000001</v>
      </c>
      <c r="CH61" s="41" t="str">
        <f>IFERROR(VLOOKUP($B15,[1]Table2!$B$1:$Z$21,MATCH("xGD/90",[1]Table2!$B$1:$Z$1,0),0)-VLOOKUP(CH15,[1]Table2!$B$1:$Z$21,MATCH("xGD/90",[1]Table2!$B$1:$Z$1,0),0),"")</f>
        <v/>
      </c>
      <c r="CI61" s="41" t="str">
        <f>IFERROR(VLOOKUP($B15,[1]Table2!$B$1:$Z$21,MATCH("xGD/90",[1]Table2!$B$1:$Z$1,0),0)-VLOOKUP(CI15,[1]Table2!$B$1:$Z$21,MATCH("xGD/90",[1]Table2!$B$1:$Z$1,0),0),"")</f>
        <v/>
      </c>
      <c r="CJ61" s="41" t="str">
        <f>IFERROR(VLOOKUP($B15,[1]Table2!$B$1:$Z$21,MATCH("xGD/90",[1]Table2!$B$1:$Z$1,0),0)-VLOOKUP(CJ15,[1]Table2!$B$1:$Z$21,MATCH("xGD/90",[1]Table2!$B$1:$Z$1,0),0),"")</f>
        <v/>
      </c>
      <c r="CK61" s="41" t="str">
        <f>IFERROR(VLOOKUP($B15,[1]Table2!$B$1:$Z$21,MATCH("xGD/90",[1]Table2!$B$1:$Z$1,0),0)-VLOOKUP(CK15,[1]Table2!$B$1:$Z$21,MATCH("xGD/90",[1]Table2!$B$1:$Z$1,0),0),"")</f>
        <v/>
      </c>
      <c r="CL61" s="41" t="str">
        <f>IFERROR(VLOOKUP($B15,[1]Table2!$B$1:$Z$21,MATCH("xGD/90",[1]Table2!$B$1:$Z$1,0),0)-VLOOKUP(CL15,[1]Table2!$B$1:$Z$21,MATCH("xGD/90",[1]Table2!$B$1:$Z$1,0),0),"")</f>
        <v/>
      </c>
      <c r="CM61" s="41" t="str">
        <f>IFERROR(VLOOKUP($B15,[1]Table2!$B$1:$Z$21,MATCH("xGD/90",[1]Table2!$B$1:$Z$1,0),0)-VLOOKUP(CM15,[1]Table2!$B$1:$Z$21,MATCH("xGD/90",[1]Table2!$B$1:$Z$1,0),0),"")</f>
        <v/>
      </c>
      <c r="CN61" s="41">
        <f>IFERROR(VLOOKUP($B15,[1]Table2!$B$1:$Z$21,MATCH("xGD/90",[1]Table2!$B$1:$Z$1,0),0)-VLOOKUP(CN15,[1]Table2!$B$1:$Z$21,MATCH("xGD/90",[1]Table2!$B$1:$Z$1,0),0),"")</f>
        <v>0.89</v>
      </c>
      <c r="CO61" s="41" t="str">
        <f>IFERROR(VLOOKUP($B15,[1]Table2!$B$1:$Z$21,MATCH("xGD/90",[1]Table2!$B$1:$Z$1,0),0)-VLOOKUP(CO15,[1]Table2!$B$1:$Z$21,MATCH("xGD/90",[1]Table2!$B$1:$Z$1,0),0),"")</f>
        <v/>
      </c>
      <c r="CP61" s="41" t="str">
        <f>IFERROR(VLOOKUP($B15,[1]Table2!$B$1:$Z$21,MATCH("xGD/90",[1]Table2!$B$1:$Z$1,0),0)-VLOOKUP(CP15,[1]Table2!$B$1:$Z$21,MATCH("xGD/90",[1]Table2!$B$1:$Z$1,0),0),"")</f>
        <v/>
      </c>
      <c r="CQ61" s="41" t="str">
        <f>IFERROR(VLOOKUP($B15,[1]Table2!$B$1:$Z$21,MATCH("xGD/90",[1]Table2!$B$1:$Z$1,0),0)-VLOOKUP(CQ15,[1]Table2!$B$1:$Z$21,MATCH("xGD/90",[1]Table2!$B$1:$Z$1,0),0),"")</f>
        <v/>
      </c>
      <c r="CR61" s="41" t="str">
        <f>IFERROR(VLOOKUP($B15,[1]Table2!$B$1:$Z$21,MATCH("xGD/90",[1]Table2!$B$1:$Z$1,0),0)-VLOOKUP(CR15,[1]Table2!$B$1:$Z$21,MATCH("xGD/90",[1]Table2!$B$1:$Z$1,0),0),"")</f>
        <v/>
      </c>
      <c r="CS61" s="41" t="str">
        <f>IFERROR(VLOOKUP($B15,[1]Table2!$B$1:$Z$21,MATCH("xGD/90",[1]Table2!$B$1:$Z$1,0),0)-VLOOKUP(CS15,[1]Table2!$B$1:$Z$21,MATCH("xGD/90",[1]Table2!$B$1:$Z$1,0),0),"")</f>
        <v/>
      </c>
      <c r="CT61" s="41" t="str">
        <f>IFERROR(VLOOKUP($B15,[1]Table2!$B$1:$Z$21,MATCH("xGD/90",[1]Table2!$B$1:$Z$1,0),0)-VLOOKUP(CT15,[1]Table2!$B$1:$Z$21,MATCH("xGD/90",[1]Table2!$B$1:$Z$1,0),0),"")</f>
        <v/>
      </c>
      <c r="CU61" s="41" t="str">
        <f>IFERROR(VLOOKUP($B15,[1]Table2!$B$1:$Z$21,MATCH("xGD/90",[1]Table2!$B$1:$Z$1,0),0)-VLOOKUP(CU15,[1]Table2!$B$1:$Z$21,MATCH("xGD/90",[1]Table2!$B$1:$Z$1,0),0),"")</f>
        <v/>
      </c>
      <c r="CV61" s="41">
        <f>IFERROR(VLOOKUP($B15,[1]Table2!$B$1:$Z$21,MATCH("xGD/90",[1]Table2!$B$1:$Z$1,0),0)-VLOOKUP(CV15,[1]Table2!$B$1:$Z$21,MATCH("xGD/90",[1]Table2!$B$1:$Z$1,0),0),"")</f>
        <v>0.29000000000000004</v>
      </c>
      <c r="CW61" s="41" t="str">
        <f>IFERROR(VLOOKUP($B15,[1]Table2!$B$1:$Z$21,MATCH("xGD/90",[1]Table2!$B$1:$Z$1,0),0)-VLOOKUP(CW15,[1]Table2!$B$1:$Z$21,MATCH("xGD/90",[1]Table2!$B$1:$Z$1,0),0),"")</f>
        <v/>
      </c>
      <c r="CX61" s="41" t="str">
        <f>IFERROR(VLOOKUP($B15,[1]Table2!$B$1:$Z$21,MATCH("xGD/90",[1]Table2!$B$1:$Z$1,0),0)-VLOOKUP(CX15,[1]Table2!$B$1:$Z$21,MATCH("xGD/90",[1]Table2!$B$1:$Z$1,0),0),"")</f>
        <v/>
      </c>
      <c r="CY61" s="41" t="str">
        <f>IFERROR(VLOOKUP($B15,[1]Table2!$B$1:$Z$21,MATCH("xGD/90",[1]Table2!$B$1:$Z$1,0),0)-VLOOKUP(CY15,[1]Table2!$B$1:$Z$21,MATCH("xGD/90",[1]Table2!$B$1:$Z$1,0),0),"")</f>
        <v/>
      </c>
      <c r="CZ61" s="41" t="str">
        <f>IFERROR(VLOOKUP($B15,[1]Table2!$B$1:$Z$21,MATCH("xGD/90",[1]Table2!$B$1:$Z$1,0),0)-VLOOKUP(CZ15,[1]Table2!$B$1:$Z$21,MATCH("xGD/90",[1]Table2!$B$1:$Z$1,0),0),"")</f>
        <v/>
      </c>
      <c r="DA61" s="41" t="str">
        <f>IFERROR(VLOOKUP($B15,[1]Table2!$B$1:$Z$21,MATCH("xGD/90",[1]Table2!$B$1:$Z$1,0),0)-VLOOKUP(DA15,[1]Table2!$B$1:$Z$21,MATCH("xGD/90",[1]Table2!$B$1:$Z$1,0),0),"")</f>
        <v/>
      </c>
      <c r="DB61" s="41">
        <f>IFERROR(VLOOKUP($B15,[1]Table2!$B$1:$Z$21,MATCH("xGD/90",[1]Table2!$B$1:$Z$1,0),0)-VLOOKUP(DB15,[1]Table2!$B$1:$Z$21,MATCH("xGD/90",[1]Table2!$B$1:$Z$1,0),0),"")</f>
        <v>0.94</v>
      </c>
      <c r="DC61" s="41" t="str">
        <f>IFERROR(VLOOKUP($B15,[1]Table2!$B$1:$Z$21,MATCH("xGD/90",[1]Table2!$B$1:$Z$1,0),0)-VLOOKUP(DC15,[1]Table2!$B$1:$Z$21,MATCH("xGD/90",[1]Table2!$B$1:$Z$1,0),0),"")</f>
        <v/>
      </c>
      <c r="DD61" s="41" t="str">
        <f>IFERROR(VLOOKUP($B15,[1]Table2!$B$1:$Z$21,MATCH("xGD/90",[1]Table2!$B$1:$Z$1,0),0)-VLOOKUP(DD15,[1]Table2!$B$1:$Z$21,MATCH("xGD/90",[1]Table2!$B$1:$Z$1,0),0),"")</f>
        <v/>
      </c>
      <c r="DE61" s="41" t="str">
        <f>IFERROR(VLOOKUP($B15,[1]Table2!$B$1:$Z$21,MATCH("xGD/90",[1]Table2!$B$1:$Z$1,0),0)-VLOOKUP(DE15,[1]Table2!$B$1:$Z$21,MATCH("xGD/90",[1]Table2!$B$1:$Z$1,0),0),"")</f>
        <v/>
      </c>
      <c r="DF61" s="41" t="str">
        <f>IFERROR(VLOOKUP($B15,[1]Table2!$B$1:$Z$21,MATCH("xGD/90",[1]Table2!$B$1:$Z$1,0),0)-VLOOKUP(DF15,[1]Table2!$B$1:$Z$21,MATCH("xGD/90",[1]Table2!$B$1:$Z$1,0),0),"")</f>
        <v/>
      </c>
      <c r="DG61" s="41" t="str">
        <f>IFERROR(VLOOKUP($B15,[1]Table2!$B$1:$Z$21,MATCH("xGD/90",[1]Table2!$B$1:$Z$1,0),0)-VLOOKUP(DG15,[1]Table2!$B$1:$Z$21,MATCH("xGD/90",[1]Table2!$B$1:$Z$1,0),0),"")</f>
        <v/>
      </c>
      <c r="DH61" s="41" t="str">
        <f>IFERROR(VLOOKUP($B15,[1]Table2!$B$1:$Z$21,MATCH("xGD/90",[1]Table2!$B$1:$Z$1,0),0)-VLOOKUP(DH15,[1]Table2!$B$1:$Z$21,MATCH("xGD/90",[1]Table2!$B$1:$Z$1,0),0),"")</f>
        <v/>
      </c>
      <c r="DI61" s="41" t="str">
        <f>IFERROR(VLOOKUP($B15,[1]Table2!$B$1:$Z$21,MATCH("xGD/90",[1]Table2!$B$1:$Z$1,0),0)-VLOOKUP(DI15,[1]Table2!$B$1:$Z$21,MATCH("xGD/90",[1]Table2!$B$1:$Z$1,0),0),"")</f>
        <v/>
      </c>
      <c r="DJ61" s="41" t="str">
        <f>IFERROR(VLOOKUP($B15,[1]Table2!$B$1:$Z$21,MATCH("xGD/90",[1]Table2!$B$1:$Z$1,0),0)-VLOOKUP(DJ15,[1]Table2!$B$1:$Z$21,MATCH("xGD/90",[1]Table2!$B$1:$Z$1,0),0),"")</f>
        <v/>
      </c>
      <c r="DK61" s="41" t="str">
        <f>IFERROR(VLOOKUP($B15,[1]Table2!$B$1:$Z$21,MATCH("xGD/90",[1]Table2!$B$1:$Z$1,0),0)-VLOOKUP(DK15,[1]Table2!$B$1:$Z$21,MATCH("xGD/90",[1]Table2!$B$1:$Z$1,0),0),"")</f>
        <v/>
      </c>
      <c r="DL61" s="41" t="str">
        <f>IFERROR(VLOOKUP($B15,[1]Table2!$B$1:$Z$21,MATCH("xGD/90",[1]Table2!$B$1:$Z$1,0),0)-VLOOKUP(DL15,[1]Table2!$B$1:$Z$21,MATCH("xGD/90",[1]Table2!$B$1:$Z$1,0),0),"")</f>
        <v/>
      </c>
      <c r="DM61" s="41" t="str">
        <f>IFERROR(VLOOKUP($B15,[1]Table2!$B$1:$Z$21,MATCH("xGD/90",[1]Table2!$B$1:$Z$1,0),0)-VLOOKUP(DM15,[1]Table2!$B$1:$Z$21,MATCH("xGD/90",[1]Table2!$B$1:$Z$1,0),0),"")</f>
        <v/>
      </c>
      <c r="DN61" s="41" t="str">
        <f>IFERROR(VLOOKUP($B15,[1]Table2!$B$1:$Z$21,MATCH("xGD/90",[1]Table2!$B$1:$Z$1,0),0)-VLOOKUP(DN15,[1]Table2!$B$1:$Z$21,MATCH("xGD/90",[1]Table2!$B$1:$Z$1,0),0),"")</f>
        <v/>
      </c>
      <c r="DO61" s="41" t="str">
        <f>IFERROR(VLOOKUP($B15,[1]Table2!$B$1:$Z$21,MATCH("xGD/90",[1]Table2!$B$1:$Z$1,0),0)-VLOOKUP(DO15,[1]Table2!$B$1:$Z$21,MATCH("xGD/90",[1]Table2!$B$1:$Z$1,0),0),"")</f>
        <v/>
      </c>
      <c r="DP61" s="41" t="str">
        <f>IFERROR(VLOOKUP($B15,[1]Table2!$B$1:$Z$21,MATCH("xGD/90",[1]Table2!$B$1:$Z$1,0),0)-VLOOKUP(DP15,[1]Table2!$B$1:$Z$21,MATCH("xGD/90",[1]Table2!$B$1:$Z$1,0),0),"")</f>
        <v/>
      </c>
      <c r="DQ61" s="41" t="str">
        <f>IFERROR(VLOOKUP($B15,[1]Table2!$B$1:$Z$21,MATCH("xGD/90",[1]Table2!$B$1:$Z$1,0),0)-VLOOKUP(DQ15,[1]Table2!$B$1:$Z$21,MATCH("xGD/90",[1]Table2!$B$1:$Z$1,0),0),"")</f>
        <v/>
      </c>
      <c r="DR61" s="41" t="str">
        <f>IFERROR(VLOOKUP($B15,[1]Table2!$B$1:$Z$21,MATCH("xGD/90",[1]Table2!$B$1:$Z$1,0),0)-VLOOKUP(DR15,[1]Table2!$B$1:$Z$21,MATCH("xGD/90",[1]Table2!$B$1:$Z$1,0),0),"")</f>
        <v/>
      </c>
      <c r="DS61" s="41" t="str">
        <f>IFERROR(VLOOKUP($B15,[1]Table2!$B$1:$Z$21,MATCH("xGD/90",[1]Table2!$B$1:$Z$1,0),0)-VLOOKUP(DS15,[1]Table2!$B$1:$Z$21,MATCH("xGD/90",[1]Table2!$B$1:$Z$1,0),0),"")</f>
        <v/>
      </c>
      <c r="DT61" s="41" t="str">
        <f>IFERROR(VLOOKUP($B15,[1]Table2!$B$1:$Z$21,MATCH("xGD/90",[1]Table2!$B$1:$Z$1,0),0)-VLOOKUP(DT15,[1]Table2!$B$1:$Z$21,MATCH("xGD/90",[1]Table2!$B$1:$Z$1,0),0),"")</f>
        <v/>
      </c>
      <c r="DU61" s="41" t="str">
        <f>IFERROR(VLOOKUP($B15,[1]Table2!$B$1:$Z$21,MATCH("xGD/90",[1]Table2!$B$1:$Z$1,0),0)-VLOOKUP(DU15,[1]Table2!$B$1:$Z$21,MATCH("xGD/90",[1]Table2!$B$1:$Z$1,0),0),"")</f>
        <v/>
      </c>
      <c r="DV61" s="41" t="str">
        <f>IFERROR(VLOOKUP($B15,[1]Table2!$B$1:$Z$21,MATCH("xGD/90",[1]Table2!$B$1:$Z$1,0),0)-VLOOKUP(DV15,[1]Table2!$B$1:$Z$21,MATCH("xGD/90",[1]Table2!$B$1:$Z$1,0),0),"")</f>
        <v/>
      </c>
      <c r="DW61" s="41" t="str">
        <f>IFERROR(VLOOKUP($B15,[1]Table2!$B$1:$Z$21,MATCH("xGD/90",[1]Table2!$B$1:$Z$1,0),0)-VLOOKUP(DW15,[1]Table2!$B$1:$Z$21,MATCH("xGD/90",[1]Table2!$B$1:$Z$1,0),0),"")</f>
        <v/>
      </c>
      <c r="DX61" s="41" t="str">
        <f>IFERROR(VLOOKUP($B15,[1]Table2!$B$1:$Z$21,MATCH("xGD/90",[1]Table2!$B$1:$Z$1,0),0)-VLOOKUP(DX15,[1]Table2!$B$1:$Z$21,MATCH("xGD/90",[1]Table2!$B$1:$Z$1,0),0),"")</f>
        <v/>
      </c>
      <c r="DY61" s="41" t="str">
        <f>IFERROR(VLOOKUP($B15,[1]Table2!$B$1:$Z$21,MATCH("xGD/90",[1]Table2!$B$1:$Z$1,0),0)-VLOOKUP(DY15,[1]Table2!$B$1:$Z$21,MATCH("xGD/90",[1]Table2!$B$1:$Z$1,0),0),"")</f>
        <v/>
      </c>
      <c r="DZ61" s="41" t="str">
        <f>IFERROR(VLOOKUP($B15,[1]Table2!$B$1:$Z$21,MATCH("xGD/90",[1]Table2!$B$1:$Z$1,0),0)-VLOOKUP(DZ15,[1]Table2!$B$1:$Z$21,MATCH("xGD/90",[1]Table2!$B$1:$Z$1,0),0),"")</f>
        <v/>
      </c>
      <c r="EA61" s="41" t="str">
        <f>IFERROR(VLOOKUP($B15,[1]Table2!$B$1:$Z$21,MATCH("xGD/90",[1]Table2!$B$1:$Z$1,0),0)-VLOOKUP(EA15,[1]Table2!$B$1:$Z$21,MATCH("xGD/90",[1]Table2!$B$1:$Z$1,0),0),"")</f>
        <v/>
      </c>
      <c r="EB61" s="41" t="str">
        <f>IFERROR(VLOOKUP($B15,[1]Table2!$B$1:$Z$21,MATCH("xGD/90",[1]Table2!$B$1:$Z$1,0),0)-VLOOKUP(EB15,[1]Table2!$B$1:$Z$21,MATCH("xGD/90",[1]Table2!$B$1:$Z$1,0),0),"")</f>
        <v/>
      </c>
      <c r="EC61" s="41" t="str">
        <f>IFERROR(VLOOKUP($B15,[1]Table2!$B$1:$Z$21,MATCH("xGD/90",[1]Table2!$B$1:$Z$1,0),0)-VLOOKUP(EC15,[1]Table2!$B$1:$Z$21,MATCH("xGD/90",[1]Table2!$B$1:$Z$1,0),0),"")</f>
        <v/>
      </c>
      <c r="ED61" s="41" t="str">
        <f>IFERROR(VLOOKUP($B15,[1]Table2!$B$1:$Z$21,MATCH("xGD/90",[1]Table2!$B$1:$Z$1,0),0)-VLOOKUP(ED15,[1]Table2!$B$1:$Z$21,MATCH("xGD/90",[1]Table2!$B$1:$Z$1,0),0),"")</f>
        <v/>
      </c>
      <c r="EE61" s="41" t="str">
        <f>IFERROR(VLOOKUP($B15,[1]Table2!$B$1:$Z$21,MATCH("xGD/90",[1]Table2!$B$1:$Z$1,0),0)-VLOOKUP(EE15,[1]Table2!$B$1:$Z$21,MATCH("xGD/90",[1]Table2!$B$1:$Z$1,0),0),"")</f>
        <v/>
      </c>
      <c r="EF61" s="41" t="str">
        <f>IFERROR(VLOOKUP($B15,[1]Table2!$B$1:$Z$21,MATCH("xGD/90",[1]Table2!$B$1:$Z$1,0),0)-VLOOKUP(EF15,[1]Table2!$B$1:$Z$21,MATCH("xGD/90",[1]Table2!$B$1:$Z$1,0),0),"")</f>
        <v/>
      </c>
      <c r="EG61" s="41" t="str">
        <f>IFERROR(VLOOKUP($B15,[1]Table2!$B$1:$Z$21,MATCH("xGD/90",[1]Table2!$B$1:$Z$1,0),0)-VLOOKUP(EG15,[1]Table2!$B$1:$Z$21,MATCH("xGD/90",[1]Table2!$B$1:$Z$1,0),0),"")</f>
        <v/>
      </c>
      <c r="EH61" s="41" t="str">
        <f>IFERROR(VLOOKUP($B15,[1]Table2!$B$1:$Z$21,MATCH("xGD/90",[1]Table2!$B$1:$Z$1,0),0)-VLOOKUP(EH15,[1]Table2!$B$1:$Z$21,MATCH("xGD/90",[1]Table2!$B$1:$Z$1,0),0),"")</f>
        <v/>
      </c>
      <c r="EI61" s="41" t="str">
        <f>IFERROR(VLOOKUP($B15,[1]Table2!$B$1:$Z$21,MATCH("xGD/90",[1]Table2!$B$1:$Z$1,0),0)-VLOOKUP(EI15,[1]Table2!$B$1:$Z$21,MATCH("xGD/90",[1]Table2!$B$1:$Z$1,0),0),"")</f>
        <v/>
      </c>
      <c r="EJ61" s="41" t="str">
        <f>IFERROR(VLOOKUP($B15,[1]Table2!$B$1:$Z$21,MATCH("xGD/90",[1]Table2!$B$1:$Z$1,0),0)-VLOOKUP(EJ15,[1]Table2!$B$1:$Z$21,MATCH("xGD/90",[1]Table2!$B$1:$Z$1,0),0),"")</f>
        <v/>
      </c>
      <c r="EK61" s="41" t="str">
        <f>IFERROR(VLOOKUP($B15,[1]Table2!$B$1:$Z$21,MATCH("xGD/90",[1]Table2!$B$1:$Z$1,0),0)-VLOOKUP(EK15,[1]Table2!$B$1:$Z$21,MATCH("xGD/90",[1]Table2!$B$1:$Z$1,0),0),"")</f>
        <v/>
      </c>
      <c r="EL61" s="41" t="str">
        <f>IFERROR(VLOOKUP($B15,[1]Table2!$B$1:$Z$21,MATCH("xGD/90",[1]Table2!$B$1:$Z$1,0),0)-VLOOKUP(EL15,[1]Table2!$B$1:$Z$21,MATCH("xGD/90",[1]Table2!$B$1:$Z$1,0),0),"")</f>
        <v/>
      </c>
      <c r="EM61" s="41" t="str">
        <f>IFERROR(VLOOKUP($B15,[1]Table2!$B$1:$Z$21,MATCH("xGD/90",[1]Table2!$B$1:$Z$1,0),0)-VLOOKUP(EM15,[1]Table2!$B$1:$Z$21,MATCH("xGD/90",[1]Table2!$B$1:$Z$1,0),0),"")</f>
        <v/>
      </c>
      <c r="EN61" s="41" t="str">
        <f>IFERROR(VLOOKUP($B15,[1]Table2!$B$1:$Z$21,MATCH("xGD/90",[1]Table2!$B$1:$Z$1,0),0)-VLOOKUP(EN15,[1]Table2!$B$1:$Z$21,MATCH("xGD/90",[1]Table2!$B$1:$Z$1,0),0),"")</f>
        <v/>
      </c>
      <c r="EO61" s="41" t="str">
        <f>IFERROR(VLOOKUP($B15,[1]Table2!$B$1:$Z$21,MATCH("xGD/90",[1]Table2!$B$1:$Z$1,0),0)-VLOOKUP(EO15,[1]Table2!$B$1:$Z$21,MATCH("xGD/90",[1]Table2!$B$1:$Z$1,0),0),"")</f>
        <v/>
      </c>
      <c r="EP61" s="41" t="str">
        <f>IFERROR(VLOOKUP($B15,[1]Table2!$B$1:$Z$21,MATCH("xGD/90",[1]Table2!$B$1:$Z$1,0),0)-VLOOKUP(EP15,[1]Table2!$B$1:$Z$21,MATCH("xGD/90",[1]Table2!$B$1:$Z$1,0),0),"")</f>
        <v/>
      </c>
      <c r="EQ61" s="41" t="str">
        <f>IFERROR(VLOOKUP($B15,[1]Table2!$B$1:$Z$21,MATCH("xGD/90",[1]Table2!$B$1:$Z$1,0),0)-VLOOKUP(EQ15,[1]Table2!$B$1:$Z$21,MATCH("xGD/90",[1]Table2!$B$1:$Z$1,0),0),"")</f>
        <v/>
      </c>
      <c r="ER61" s="41" t="str">
        <f>IFERROR(VLOOKUP($B15,[1]Table2!$B$1:$Z$21,MATCH("xGD/90",[1]Table2!$B$1:$Z$1,0),0)-VLOOKUP(ER15,[1]Table2!$B$1:$Z$21,MATCH("xGD/90",[1]Table2!$B$1:$Z$1,0),0),"")</f>
        <v/>
      </c>
      <c r="ES61" s="41" t="str">
        <f>IFERROR(VLOOKUP($B15,[1]Table2!$B$1:$Z$21,MATCH("xGD/90",[1]Table2!$B$1:$Z$1,0),0)-VLOOKUP(ES15,[1]Table2!$B$1:$Z$21,MATCH("xGD/90",[1]Table2!$B$1:$Z$1,0),0),"")</f>
        <v/>
      </c>
      <c r="ET61" s="41">
        <f>IFERROR(VLOOKUP($B15,[1]Table2!$B$1:$Z$21,MATCH("xGD/90",[1]Table2!$B$1:$Z$1,0),0)-VLOOKUP(ET15,[1]Table2!$B$1:$Z$21,MATCH("xGD/90",[1]Table2!$B$1:$Z$1,0),0),"")</f>
        <v>0.61</v>
      </c>
      <c r="EU61" s="41" t="str">
        <f>IFERROR(VLOOKUP($B15,[1]Table2!$B$1:$Z$21,MATCH("xGD/90",[1]Table2!$B$1:$Z$1,0),0)-VLOOKUP(EU15,[1]Table2!$B$1:$Z$21,MATCH("xGD/90",[1]Table2!$B$1:$Z$1,0),0),"")</f>
        <v/>
      </c>
      <c r="EV61" s="41" t="str">
        <f>IFERROR(VLOOKUP($B15,[1]Table2!$B$1:$Z$21,MATCH("xGD/90",[1]Table2!$B$1:$Z$1,0),0)-VLOOKUP(EV15,[1]Table2!$B$1:$Z$21,MATCH("xGD/90",[1]Table2!$B$1:$Z$1,0),0),"")</f>
        <v/>
      </c>
      <c r="EW61" s="41" t="str">
        <f>IFERROR(VLOOKUP($B15,[1]Table2!$B$1:$Z$21,MATCH("xGD/90",[1]Table2!$B$1:$Z$1,0),0)-VLOOKUP(EW15,[1]Table2!$B$1:$Z$21,MATCH("xGD/90",[1]Table2!$B$1:$Z$1,0),0),"")</f>
        <v/>
      </c>
      <c r="EX61" s="41">
        <f>IFERROR(VLOOKUP($B15,[1]Table2!$B$1:$Z$21,MATCH("xGD/90",[1]Table2!$B$1:$Z$1,0),0)-VLOOKUP(EX15,[1]Table2!$B$1:$Z$21,MATCH("xGD/90",[1]Table2!$B$1:$Z$1,0),0),"")</f>
        <v>0.8</v>
      </c>
      <c r="EY61" s="41" t="str">
        <f>IFERROR(VLOOKUP($B15,[1]Table2!$B$1:$Z$21,MATCH("xGD/90",[1]Table2!$B$1:$Z$1,0),0)-VLOOKUP(EY15,[1]Table2!$B$1:$Z$21,MATCH("xGD/90",[1]Table2!$B$1:$Z$1,0),0),"")</f>
        <v/>
      </c>
      <c r="EZ61" s="41" t="str">
        <f>IFERROR(VLOOKUP($B15,[1]Table2!$B$1:$Z$21,MATCH("xGD/90",[1]Table2!$B$1:$Z$1,0),0)-VLOOKUP(EZ15,[1]Table2!$B$1:$Z$21,MATCH("xGD/90",[1]Table2!$B$1:$Z$1,0),0),"")</f>
        <v/>
      </c>
      <c r="FA61" s="41">
        <f>IFERROR(VLOOKUP($B15,[1]Table2!$B$1:$Z$21,MATCH("xGD/90",[1]Table2!$B$1:$Z$1,0),0)-VLOOKUP(FA15,[1]Table2!$B$1:$Z$21,MATCH("xGD/90",[1]Table2!$B$1:$Z$1,0),0),"")</f>
        <v>0.27</v>
      </c>
      <c r="FB61" s="41" t="str">
        <f>IFERROR(VLOOKUP($B15,[1]Table2!$B$1:$Z$21,MATCH("xGD/90",[1]Table2!$B$1:$Z$1,0),0)-VLOOKUP(FB15,[1]Table2!$B$1:$Z$21,MATCH("xGD/90",[1]Table2!$B$1:$Z$1,0),0),"")</f>
        <v/>
      </c>
      <c r="FC61" s="41" t="str">
        <f>IFERROR(VLOOKUP($B15,[1]Table2!$B$1:$Z$21,MATCH("xGD/90",[1]Table2!$B$1:$Z$1,0),0)-VLOOKUP(FC15,[1]Table2!$B$1:$Z$21,MATCH("xGD/90",[1]Table2!$B$1:$Z$1,0),0),"")</f>
        <v/>
      </c>
      <c r="FD61" s="41" t="str">
        <f>IFERROR(VLOOKUP($B15,[1]Table2!$B$1:$Z$21,MATCH("xGD/90",[1]Table2!$B$1:$Z$1,0),0)-VLOOKUP(FD15,[1]Table2!$B$1:$Z$21,MATCH("xGD/90",[1]Table2!$B$1:$Z$1,0),0),"")</f>
        <v/>
      </c>
      <c r="FE61" s="41" t="str">
        <f>IFERROR(VLOOKUP($B15,[1]Table2!$B$1:$Z$21,MATCH("xGD/90",[1]Table2!$B$1:$Z$1,0),0)-VLOOKUP(FE15,[1]Table2!$B$1:$Z$21,MATCH("xGD/90",[1]Table2!$B$1:$Z$1,0),0),"")</f>
        <v/>
      </c>
      <c r="FF61" s="41" t="str">
        <f>IFERROR(VLOOKUP($B15,[1]Table2!$B$1:$Z$21,MATCH("xGD/90",[1]Table2!$B$1:$Z$1,0),0)-VLOOKUP(FF15,[1]Table2!$B$1:$Z$21,MATCH("xGD/90",[1]Table2!$B$1:$Z$1,0),0),"")</f>
        <v/>
      </c>
      <c r="FG61" s="41" t="str">
        <f>IFERROR(VLOOKUP($B15,[1]Table2!$B$1:$Z$21,MATCH("xGD/90",[1]Table2!$B$1:$Z$1,0),0)-VLOOKUP(FG15,[1]Table2!$B$1:$Z$21,MATCH("xGD/90",[1]Table2!$B$1:$Z$1,0),0),"")</f>
        <v/>
      </c>
      <c r="FH61" s="41" t="str">
        <f>IFERROR(VLOOKUP($B15,[1]Table2!$B$1:$Z$21,MATCH("xGD/90",[1]Table2!$B$1:$Z$1,0),0)-VLOOKUP(FH15,[1]Table2!$B$1:$Z$21,MATCH("xGD/90",[1]Table2!$B$1:$Z$1,0),0),"")</f>
        <v/>
      </c>
      <c r="FI61" s="41" t="str">
        <f>IFERROR(VLOOKUP($B15,[1]Table2!$B$1:$Z$21,MATCH("xGD/90",[1]Table2!$B$1:$Z$1,0),0)-VLOOKUP(FI15,[1]Table2!$B$1:$Z$21,MATCH("xGD/90",[1]Table2!$B$1:$Z$1,0),0),"")</f>
        <v/>
      </c>
      <c r="FJ61" s="41" t="str">
        <f>IFERROR(VLOOKUP($B15,[1]Table2!$B$1:$Z$21,MATCH("xGD/90",[1]Table2!$B$1:$Z$1,0),0)-VLOOKUP(FJ15,[1]Table2!$B$1:$Z$21,MATCH("xGD/90",[1]Table2!$B$1:$Z$1,0),0),"")</f>
        <v/>
      </c>
      <c r="FK61" s="41" t="str">
        <f>IFERROR(VLOOKUP($B15,[1]Table2!$B$1:$Z$21,MATCH("xGD/90",[1]Table2!$B$1:$Z$1,0),0)-VLOOKUP(FK15,[1]Table2!$B$1:$Z$21,MATCH("xGD/90",[1]Table2!$B$1:$Z$1,0),0),"")</f>
        <v/>
      </c>
      <c r="FL61" s="41" t="str">
        <f>IFERROR(VLOOKUP($B15,[1]Table2!$B$1:$Z$21,MATCH("xGD/90",[1]Table2!$B$1:$Z$1,0),0)-VLOOKUP(FL15,[1]Table2!$B$1:$Z$21,MATCH("xGD/90",[1]Table2!$B$1:$Z$1,0),0),"")</f>
        <v/>
      </c>
      <c r="FM61" s="41">
        <f>IFERROR(VLOOKUP($B15,[1]Table2!$B$1:$Z$21,MATCH("xGD/90",[1]Table2!$B$1:$Z$1,0),0)-VLOOKUP(FM15,[1]Table2!$B$1:$Z$21,MATCH("xGD/90",[1]Table2!$B$1:$Z$1,0),0),"")</f>
        <v>-0.24999999999999994</v>
      </c>
      <c r="FN61" s="41" t="str">
        <f>IFERROR(VLOOKUP($B15,[1]Table2!$B$1:$Z$21,MATCH("xGD/90",[1]Table2!$B$1:$Z$1,0),0)-VLOOKUP(FN15,[1]Table2!$B$1:$Z$21,MATCH("xGD/90",[1]Table2!$B$1:$Z$1,0),0),"")</f>
        <v/>
      </c>
      <c r="FO61" s="41" t="str">
        <f>IFERROR(VLOOKUP($B15,[1]Table2!$B$1:$Z$21,MATCH("xGD/90",[1]Table2!$B$1:$Z$1,0),0)-VLOOKUP(FO15,[1]Table2!$B$1:$Z$21,MATCH("xGD/90",[1]Table2!$B$1:$Z$1,0),0),"")</f>
        <v/>
      </c>
      <c r="FP61" s="41" t="str">
        <f>IFERROR(VLOOKUP($B15,[1]Table2!$B$1:$Z$21,MATCH("xGD/90",[1]Table2!$B$1:$Z$1,0),0)-VLOOKUP(FP15,[1]Table2!$B$1:$Z$21,MATCH("xGD/90",[1]Table2!$B$1:$Z$1,0),0),"")</f>
        <v/>
      </c>
      <c r="FQ61" s="41" t="str">
        <f>IFERROR(VLOOKUP($B15,[1]Table2!$B$1:$Z$21,MATCH("xGD/90",[1]Table2!$B$1:$Z$1,0),0)-VLOOKUP(FQ15,[1]Table2!$B$1:$Z$21,MATCH("xGD/90",[1]Table2!$B$1:$Z$1,0),0),"")</f>
        <v/>
      </c>
      <c r="FR61" s="41" t="str">
        <f>IFERROR(VLOOKUP($B15,[1]Table2!$B$1:$Z$21,MATCH("xGD/90",[1]Table2!$B$1:$Z$1,0),0)-VLOOKUP(FR15,[1]Table2!$B$1:$Z$21,MATCH("xGD/90",[1]Table2!$B$1:$Z$1,0),0),"")</f>
        <v/>
      </c>
      <c r="FS61" s="41" t="str">
        <f>IFERROR(VLOOKUP($B15,[1]Table2!$B$1:$Z$21,MATCH("xGD/90",[1]Table2!$B$1:$Z$1,0),0)-VLOOKUP(FS15,[1]Table2!$B$1:$Z$21,MATCH("xGD/90",[1]Table2!$B$1:$Z$1,0),0),"")</f>
        <v/>
      </c>
      <c r="FT61" s="41">
        <f>IFERROR(VLOOKUP($B15,[1]Table2!$B$1:$Z$21,MATCH("xGD/90",[1]Table2!$B$1:$Z$1,0),0)-VLOOKUP(FT15,[1]Table2!$B$1:$Z$21,MATCH("xGD/90",[1]Table2!$B$1:$Z$1,0),0),"")</f>
        <v>0.44</v>
      </c>
      <c r="FU61" s="41" t="str">
        <f>IFERROR(VLOOKUP($B15,[1]Table2!$B$1:$Z$21,MATCH("xGD/90",[1]Table2!$B$1:$Z$1,0),0)-VLOOKUP(FU15,[1]Table2!$B$1:$Z$21,MATCH("xGD/90",[1]Table2!$B$1:$Z$1,0),0),"")</f>
        <v/>
      </c>
      <c r="FV61" s="41" t="str">
        <f>IFERROR(VLOOKUP($B15,[1]Table2!$B$1:$Z$21,MATCH("xGD/90",[1]Table2!$B$1:$Z$1,0),0)-VLOOKUP(FV15,[1]Table2!$B$1:$Z$21,MATCH("xGD/90",[1]Table2!$B$1:$Z$1,0),0),"")</f>
        <v/>
      </c>
      <c r="FW61" s="41" t="str">
        <f>IFERROR(VLOOKUP($B15,[1]Table2!$B$1:$Z$21,MATCH("xGD/90",[1]Table2!$B$1:$Z$1,0),0)-VLOOKUP(FW15,[1]Table2!$B$1:$Z$21,MATCH("xGD/90",[1]Table2!$B$1:$Z$1,0),0),"")</f>
        <v/>
      </c>
      <c r="FX61" s="41" t="str">
        <f>IFERROR(VLOOKUP($B15,[1]Table2!$B$1:$Z$21,MATCH("xGD/90",[1]Table2!$B$1:$Z$1,0),0)-VLOOKUP(FX15,[1]Table2!$B$1:$Z$21,MATCH("xGD/90",[1]Table2!$B$1:$Z$1,0),0),"")</f>
        <v/>
      </c>
      <c r="FY61" s="41" t="str">
        <f>IFERROR(VLOOKUP($B15,[1]Table2!$B$1:$Z$21,MATCH("xGD/90",[1]Table2!$B$1:$Z$1,0),0)-VLOOKUP(FY15,[1]Table2!$B$1:$Z$21,MATCH("xGD/90",[1]Table2!$B$1:$Z$1,0),0),"")</f>
        <v/>
      </c>
      <c r="FZ61" s="41" t="str">
        <f>IFERROR(VLOOKUP($B15,[1]Table2!$B$1:$Z$21,MATCH("xGD/90",[1]Table2!$B$1:$Z$1,0),0)-VLOOKUP(FZ15,[1]Table2!$B$1:$Z$21,MATCH("xGD/90",[1]Table2!$B$1:$Z$1,0),0),"")</f>
        <v/>
      </c>
      <c r="GA61" s="41" t="str">
        <f>IFERROR(VLOOKUP($B15,[1]Table2!$B$1:$Z$21,MATCH("xGD/90",[1]Table2!$B$1:$Z$1,0),0)-VLOOKUP(GA15,[1]Table2!$B$1:$Z$21,MATCH("xGD/90",[1]Table2!$B$1:$Z$1,0),0),"")</f>
        <v/>
      </c>
      <c r="GB61" s="41" t="str">
        <f>IFERROR(VLOOKUP($B15,[1]Table2!$B$1:$Z$21,MATCH("xGD/90",[1]Table2!$B$1:$Z$1,0),0)-VLOOKUP(GB15,[1]Table2!$B$1:$Z$21,MATCH("xGD/90",[1]Table2!$B$1:$Z$1,0),0),"")</f>
        <v/>
      </c>
      <c r="GC61" s="41" t="str">
        <f>IFERROR(VLOOKUP($B15,[1]Table2!$B$1:$Z$21,MATCH("xGD/90",[1]Table2!$B$1:$Z$1,0),0)-VLOOKUP(GC15,[1]Table2!$B$1:$Z$21,MATCH("xGD/90",[1]Table2!$B$1:$Z$1,0),0),"")</f>
        <v/>
      </c>
      <c r="GD61" s="41" t="str">
        <f>IFERROR(VLOOKUP($B15,[1]Table2!$B$1:$Z$21,MATCH("xGD/90",[1]Table2!$B$1:$Z$1,0),0)-VLOOKUP(GD15,[1]Table2!$B$1:$Z$21,MATCH("xGD/90",[1]Table2!$B$1:$Z$1,0),0),"")</f>
        <v/>
      </c>
      <c r="GE61" s="41" t="str">
        <f>IFERROR(VLOOKUP($B15,[1]Table2!$B$1:$Z$21,MATCH("xGD/90",[1]Table2!$B$1:$Z$1,0),0)-VLOOKUP(GE15,[1]Table2!$B$1:$Z$21,MATCH("xGD/90",[1]Table2!$B$1:$Z$1,0),0),"")</f>
        <v/>
      </c>
      <c r="GF61" s="41" t="str">
        <f>IFERROR(VLOOKUP($B15,[1]Table2!$B$1:$Z$21,MATCH("xGD/90",[1]Table2!$B$1:$Z$1,0),0)-VLOOKUP(GF15,[1]Table2!$B$1:$Z$21,MATCH("xGD/90",[1]Table2!$B$1:$Z$1,0),0),"")</f>
        <v/>
      </c>
      <c r="GG61" s="41" t="str">
        <f>IFERROR(VLOOKUP($B15,[1]Table2!$B$1:$Z$21,MATCH("xGD/90",[1]Table2!$B$1:$Z$1,0),0)-VLOOKUP(GG15,[1]Table2!$B$1:$Z$21,MATCH("xGD/90",[1]Table2!$B$1:$Z$1,0),0),"")</f>
        <v/>
      </c>
      <c r="GH61" s="41">
        <f>IFERROR(VLOOKUP($B15,[1]Table2!$B$1:$Z$21,MATCH("xGD/90",[1]Table2!$B$1:$Z$1,0),0)-VLOOKUP(GH15,[1]Table2!$B$1:$Z$21,MATCH("xGD/90",[1]Table2!$B$1:$Z$1,0),0),"")</f>
        <v>0.91</v>
      </c>
      <c r="GI61" s="41" t="str">
        <f>IFERROR(VLOOKUP($B15,[1]Table2!$B$1:$Z$21,MATCH("xGD/90",[1]Table2!$B$1:$Z$1,0),0)-VLOOKUP(GI15,[1]Table2!$B$1:$Z$21,MATCH("xGD/90",[1]Table2!$B$1:$Z$1,0),0),"")</f>
        <v/>
      </c>
      <c r="GJ61" s="41" t="str">
        <f>IFERROR(VLOOKUP($B15,[1]Table2!$B$1:$Z$21,MATCH("xGD/90",[1]Table2!$B$1:$Z$1,0),0)-VLOOKUP(GJ15,[1]Table2!$B$1:$Z$21,MATCH("xGD/90",[1]Table2!$B$1:$Z$1,0),0),"")</f>
        <v/>
      </c>
      <c r="GK61" s="41" t="str">
        <f>IFERROR(VLOOKUP($B15,[1]Table2!$B$1:$Z$21,MATCH("xGD/90",[1]Table2!$B$1:$Z$1,0),0)-VLOOKUP(GK15,[1]Table2!$B$1:$Z$21,MATCH("xGD/90",[1]Table2!$B$1:$Z$1,0),0),"")</f>
        <v/>
      </c>
      <c r="GL61" s="41" t="str">
        <f>IFERROR(VLOOKUP($B15,[1]Table2!$B$1:$Z$21,MATCH("xGD/90",[1]Table2!$B$1:$Z$1,0),0)-VLOOKUP(GL15,[1]Table2!$B$1:$Z$21,MATCH("xGD/90",[1]Table2!$B$1:$Z$1,0),0),"")</f>
        <v/>
      </c>
      <c r="GM61" s="41" t="str">
        <f>IFERROR(VLOOKUP($B15,[1]Table2!$B$1:$Z$21,MATCH("xGD/90",[1]Table2!$B$1:$Z$1,0),0)-VLOOKUP(GM15,[1]Table2!$B$1:$Z$21,MATCH("xGD/90",[1]Table2!$B$1:$Z$1,0),0),"")</f>
        <v/>
      </c>
      <c r="GN61" s="41" t="str">
        <f>IFERROR(VLOOKUP($B15,[1]Table2!$B$1:$Z$21,MATCH("xGD/90",[1]Table2!$B$1:$Z$1,0),0)-VLOOKUP(GN15,[1]Table2!$B$1:$Z$21,MATCH("xGD/90",[1]Table2!$B$1:$Z$1,0),0),"")</f>
        <v/>
      </c>
      <c r="GO61" s="41" t="str">
        <f>IFERROR(VLOOKUP($B15,[1]Table2!$B$1:$Z$21,MATCH("xGD/90",[1]Table2!$B$1:$Z$1,0),0)-VLOOKUP(GO15,[1]Table2!$B$1:$Z$21,MATCH("xGD/90",[1]Table2!$B$1:$Z$1,0),0),"")</f>
        <v/>
      </c>
      <c r="GP61" s="41" t="str">
        <f>IFERROR(VLOOKUP($B15,[1]Table2!$B$1:$Z$21,MATCH("xGD/90",[1]Table2!$B$1:$Z$1,0),0)-VLOOKUP(GP15,[1]Table2!$B$1:$Z$21,MATCH("xGD/90",[1]Table2!$B$1:$Z$1,0),0),"")</f>
        <v/>
      </c>
      <c r="GQ61" s="41">
        <f>IFERROR(VLOOKUP($B15,[1]Table2!$B$1:$Z$21,MATCH("xGD/90",[1]Table2!$B$1:$Z$1,0),0)-VLOOKUP(GQ15,[1]Table2!$B$1:$Z$21,MATCH("xGD/90",[1]Table2!$B$1:$Z$1,0),0),"")</f>
        <v>1.06</v>
      </c>
      <c r="GR61" s="41" t="str">
        <f>IFERROR(VLOOKUP($B15,[1]Table2!$B$1:$Z$21,MATCH("xGD/90",[1]Table2!$B$1:$Z$1,0),0)-VLOOKUP(GR15,[1]Table2!$B$1:$Z$21,MATCH("xGD/90",[1]Table2!$B$1:$Z$1,0),0),"")</f>
        <v/>
      </c>
      <c r="GS61" s="41" t="str">
        <f>IFERROR(VLOOKUP($B15,[1]Table2!$B$1:$Z$21,MATCH("xGD/90",[1]Table2!$B$1:$Z$1,0),0)-VLOOKUP(GS15,[1]Table2!$B$1:$Z$21,MATCH("xGD/90",[1]Table2!$B$1:$Z$1,0),0),"")</f>
        <v/>
      </c>
      <c r="GT61" s="41" t="str">
        <f>IFERROR(VLOOKUP($B15,[1]Table2!$B$1:$Z$21,MATCH("xGD/90",[1]Table2!$B$1:$Z$1,0),0)-VLOOKUP(GT15,[1]Table2!$B$1:$Z$21,MATCH("xGD/90",[1]Table2!$B$1:$Z$1,0),0),"")</f>
        <v/>
      </c>
      <c r="GU61" s="41" t="str">
        <f>IFERROR(VLOOKUP($B15,[1]Table2!$B$1:$Z$21,MATCH("xGD/90",[1]Table2!$B$1:$Z$1,0),0)-VLOOKUP(GU15,[1]Table2!$B$1:$Z$21,MATCH("xGD/90",[1]Table2!$B$1:$Z$1,0),0),"")</f>
        <v/>
      </c>
      <c r="GV61" s="41">
        <f>IFERROR(VLOOKUP($B15,[1]Table2!$B$1:$Z$21,MATCH("xGD/90",[1]Table2!$B$1:$Z$1,0),0)-VLOOKUP(GV15,[1]Table2!$B$1:$Z$21,MATCH("xGD/90",[1]Table2!$B$1:$Z$1,0),0),"")</f>
        <v>-0.26999999999999996</v>
      </c>
      <c r="GW61" s="41" t="str">
        <f>IFERROR(VLOOKUP($B15,[1]Table2!$B$1:$Z$21,MATCH("xGD/90",[1]Table2!$B$1:$Z$1,0),0)-VLOOKUP(GW15,[1]Table2!$B$1:$Z$21,MATCH("xGD/90",[1]Table2!$B$1:$Z$1,0),0),"")</f>
        <v/>
      </c>
      <c r="GX61" s="41" t="str">
        <f>IFERROR(VLOOKUP($B15,[1]Table2!$B$1:$Z$21,MATCH("xGD/90",[1]Table2!$B$1:$Z$1,0),0)-VLOOKUP(GX15,[1]Table2!$B$1:$Z$21,MATCH("xGD/90",[1]Table2!$B$1:$Z$1,0),0),"")</f>
        <v/>
      </c>
      <c r="GY61" s="41" t="str">
        <f>IFERROR(VLOOKUP($B15,[1]Table2!$B$1:$Z$21,MATCH("xGD/90",[1]Table2!$B$1:$Z$1,0),0)-VLOOKUP(GY15,[1]Table2!$B$1:$Z$21,MATCH("xGD/90",[1]Table2!$B$1:$Z$1,0),0),"")</f>
        <v/>
      </c>
      <c r="GZ61" s="41" t="str">
        <f>IFERROR(VLOOKUP($B15,[1]Table2!$B$1:$Z$21,MATCH("xGD/90",[1]Table2!$B$1:$Z$1,0),0)-VLOOKUP(GZ15,[1]Table2!$B$1:$Z$21,MATCH("xGD/90",[1]Table2!$B$1:$Z$1,0),0),"")</f>
        <v/>
      </c>
      <c r="HA61" s="41" t="str">
        <f>IFERROR(VLOOKUP($B15,[1]Table2!$B$1:$Z$21,MATCH("xGD/90",[1]Table2!$B$1:$Z$1,0),0)-VLOOKUP(HA15,[1]Table2!$B$1:$Z$21,MATCH("xGD/90",[1]Table2!$B$1:$Z$1,0),0),"")</f>
        <v/>
      </c>
      <c r="HB61" s="41" t="str">
        <f>IFERROR(VLOOKUP($B15,[1]Table2!$B$1:$Z$21,MATCH("xGD/90",[1]Table2!$B$1:$Z$1,0),0)-VLOOKUP(HB15,[1]Table2!$B$1:$Z$21,MATCH("xGD/90",[1]Table2!$B$1:$Z$1,0),0),"")</f>
        <v/>
      </c>
      <c r="HC61" s="41">
        <f>IFERROR(VLOOKUP($B15,[1]Table2!$B$1:$Z$21,MATCH("xGD/90",[1]Table2!$B$1:$Z$1,0),0)-VLOOKUP(HC15,[1]Table2!$B$1:$Z$21,MATCH("xGD/90",[1]Table2!$B$1:$Z$1,0),0),"")</f>
        <v>0.77</v>
      </c>
      <c r="HD61" s="41" t="str">
        <f>IFERROR(VLOOKUP($B15,[1]Table2!$B$1:$Z$21,MATCH("xGD/90",[1]Table2!$B$1:$Z$1,0),0)-VLOOKUP(HD15,[1]Table2!$B$1:$Z$21,MATCH("xGD/90",[1]Table2!$B$1:$Z$1,0),0),"")</f>
        <v/>
      </c>
      <c r="HE61" s="41" t="str">
        <f>IFERROR(VLOOKUP($B15,[1]Table2!$B$1:$Z$21,MATCH("xGD/90",[1]Table2!$B$1:$Z$1,0),0)-VLOOKUP(HE15,[1]Table2!$B$1:$Z$21,MATCH("xGD/90",[1]Table2!$B$1:$Z$1,0),0),"")</f>
        <v/>
      </c>
      <c r="HF61" s="41" t="str">
        <f>IFERROR(VLOOKUP($B15,[1]Table2!$B$1:$Z$21,MATCH("xGD/90",[1]Table2!$B$1:$Z$1,0),0)-VLOOKUP(HF15,[1]Table2!$B$1:$Z$21,MATCH("xGD/90",[1]Table2!$B$1:$Z$1,0),0),"")</f>
        <v/>
      </c>
      <c r="HG61" s="41">
        <f>IFERROR(VLOOKUP($B15,[1]Table2!$B$1:$Z$21,MATCH("xGD/90",[1]Table2!$B$1:$Z$1,0),0)-VLOOKUP(HG15,[1]Table2!$B$1:$Z$21,MATCH("xGD/90",[1]Table2!$B$1:$Z$1,0),0),"")</f>
        <v>0.91</v>
      </c>
      <c r="HH61" s="41" t="str">
        <f>IFERROR(VLOOKUP($B15,[1]Table2!$B$1:$Z$21,MATCH("xGD/90",[1]Table2!$B$1:$Z$1,0),0)-VLOOKUP(HH15,[1]Table2!$B$1:$Z$21,MATCH("xGD/90",[1]Table2!$B$1:$Z$1,0),0),"")</f>
        <v/>
      </c>
      <c r="HI61" s="41" t="str">
        <f>IFERROR(VLOOKUP($B15,[1]Table2!$B$1:$Z$21,MATCH("xGD/90",[1]Table2!$B$1:$Z$1,0),0)-VLOOKUP(HI15,[1]Table2!$B$1:$Z$21,MATCH("xGD/90",[1]Table2!$B$1:$Z$1,0),0),"")</f>
        <v/>
      </c>
      <c r="HJ61" s="41" t="str">
        <f>IFERROR(VLOOKUP($B15,[1]Table2!$B$1:$Z$21,MATCH("xGD/90",[1]Table2!$B$1:$Z$1,0),0)-VLOOKUP(HJ15,[1]Table2!$B$1:$Z$21,MATCH("xGD/90",[1]Table2!$B$1:$Z$1,0),0),"")</f>
        <v/>
      </c>
      <c r="HK61" s="41">
        <f>IFERROR(VLOOKUP($B15,[1]Table2!$B$1:$Z$21,MATCH("xGD/90",[1]Table2!$B$1:$Z$1,0),0)-VLOOKUP(HK15,[1]Table2!$B$1:$Z$21,MATCH("xGD/90",[1]Table2!$B$1:$Z$1,0),0),"")</f>
        <v>0.10000000000000003</v>
      </c>
      <c r="HL61" s="41" t="str">
        <f>IFERROR(VLOOKUP($B15,[1]Table2!$B$1:$Z$21,MATCH("xGD/90",[1]Table2!$B$1:$Z$1,0),0)-VLOOKUP(HL15,[1]Table2!$B$1:$Z$21,MATCH("xGD/90",[1]Table2!$B$1:$Z$1,0),0),"")</f>
        <v/>
      </c>
      <c r="HM61" s="41" t="str">
        <f>IFERROR(VLOOKUP($B15,[1]Table2!$B$1:$Z$21,MATCH("xGD/90",[1]Table2!$B$1:$Z$1,0),0)-VLOOKUP(HM15,[1]Table2!$B$1:$Z$21,MATCH("xGD/90",[1]Table2!$B$1:$Z$1,0),0),"")</f>
        <v/>
      </c>
      <c r="HN61" s="41" t="str">
        <f>IFERROR(VLOOKUP($B15,[1]Table2!$B$1:$Z$21,MATCH("xGD/90",[1]Table2!$B$1:$Z$1,0),0)-VLOOKUP(HN15,[1]Table2!$B$1:$Z$21,MATCH("xGD/90",[1]Table2!$B$1:$Z$1,0),0),"")</f>
        <v/>
      </c>
      <c r="HO61" s="41" t="str">
        <f>IFERROR(VLOOKUP($B15,[1]Table2!$B$1:$Z$21,MATCH("xGD/90",[1]Table2!$B$1:$Z$1,0),0)-VLOOKUP(HO15,[1]Table2!$B$1:$Z$21,MATCH("xGD/90",[1]Table2!$B$1:$Z$1,0),0),"")</f>
        <v/>
      </c>
      <c r="HP61" s="41" t="str">
        <f>IFERROR(VLOOKUP($B15,[1]Table2!$B$1:$Z$21,MATCH("xGD/90",[1]Table2!$B$1:$Z$1,0),0)-VLOOKUP(HP15,[1]Table2!$B$1:$Z$21,MATCH("xGD/90",[1]Table2!$B$1:$Z$1,0),0),"")</f>
        <v/>
      </c>
      <c r="HQ61" s="41">
        <f>IFERROR(VLOOKUP($B15,[1]Table2!$B$1:$Z$21,MATCH("xGD/90",[1]Table2!$B$1:$Z$1,0),0)-VLOOKUP(HQ15,[1]Table2!$B$1:$Z$21,MATCH("xGD/90",[1]Table2!$B$1:$Z$1,0),0),"")</f>
        <v>1.2</v>
      </c>
      <c r="HR61" s="41" t="str">
        <f>IFERROR(VLOOKUP($B15,[1]Table2!$B$1:$Z$21,MATCH("xGD/90",[1]Table2!$B$1:$Z$1,0),0)-VLOOKUP(HR15,[1]Table2!$B$1:$Z$21,MATCH("xGD/90",[1]Table2!$B$1:$Z$1,0),0),"")</f>
        <v/>
      </c>
      <c r="HS61" s="41" t="str">
        <f>IFERROR(VLOOKUP($B15,[1]Table2!$B$1:$Z$21,MATCH("xGD/90",[1]Table2!$B$1:$Z$1,0),0)-VLOOKUP(HS15,[1]Table2!$B$1:$Z$21,MATCH("xGD/90",[1]Table2!$B$1:$Z$1,0),0),"")</f>
        <v/>
      </c>
      <c r="HT61" s="41" t="str">
        <f>IFERROR(VLOOKUP($B15,[1]Table2!$B$1:$Z$21,MATCH("xGD/90",[1]Table2!$B$1:$Z$1,0),0)-VLOOKUP(HT15,[1]Table2!$B$1:$Z$21,MATCH("xGD/90",[1]Table2!$B$1:$Z$1,0),0),"")</f>
        <v/>
      </c>
      <c r="HU61" s="41" t="str">
        <f>IFERROR(VLOOKUP($B15,[1]Table2!$B$1:$Z$21,MATCH("xGD/90",[1]Table2!$B$1:$Z$1,0),0)-VLOOKUP(HU15,[1]Table2!$B$1:$Z$21,MATCH("xGD/90",[1]Table2!$B$1:$Z$1,0),0),"")</f>
        <v/>
      </c>
      <c r="HV61" s="41" t="str">
        <f>IFERROR(VLOOKUP($B15,[1]Table2!$B$1:$Z$21,MATCH("xGD/90",[1]Table2!$B$1:$Z$1,0),0)-VLOOKUP(HV15,[1]Table2!$B$1:$Z$21,MATCH("xGD/90",[1]Table2!$B$1:$Z$1,0),0),"")</f>
        <v/>
      </c>
      <c r="HW61" s="41" t="str">
        <f>IFERROR(VLOOKUP($B15,[1]Table2!$B$1:$Z$21,MATCH("xGD/90",[1]Table2!$B$1:$Z$1,0),0)-VLOOKUP(HW15,[1]Table2!$B$1:$Z$21,MATCH("xGD/90",[1]Table2!$B$1:$Z$1,0),0),"")</f>
        <v/>
      </c>
      <c r="HX61" s="41" t="str">
        <f>IFERROR(VLOOKUP($B15,[1]Table2!$B$1:$Z$21,MATCH("xGD/90",[1]Table2!$B$1:$Z$1,0),0)-VLOOKUP(HX15,[1]Table2!$B$1:$Z$21,MATCH("xGD/90",[1]Table2!$B$1:$Z$1,0),0),"")</f>
        <v/>
      </c>
      <c r="HY61" s="41" t="str">
        <f>IFERROR(VLOOKUP($B15,[1]Table2!$B$1:$Z$21,MATCH("xGD/90",[1]Table2!$B$1:$Z$1,0),0)-VLOOKUP(HY15,[1]Table2!$B$1:$Z$21,MATCH("xGD/90",[1]Table2!$B$1:$Z$1,0),0),"")</f>
        <v/>
      </c>
      <c r="HZ61" s="41" t="str">
        <f>IFERROR(VLOOKUP($B15,[1]Table2!$B$1:$Z$21,MATCH("xGD/90",[1]Table2!$B$1:$Z$1,0),0)-VLOOKUP(HZ15,[1]Table2!$B$1:$Z$21,MATCH("xGD/90",[1]Table2!$B$1:$Z$1,0),0),"")</f>
        <v/>
      </c>
      <c r="IA61" s="41" t="str">
        <f>IFERROR(VLOOKUP($B15,[1]Table2!$B$1:$Z$21,MATCH("xGD/90",[1]Table2!$B$1:$Z$1,0),0)-VLOOKUP(IA15,[1]Table2!$B$1:$Z$21,MATCH("xGD/90",[1]Table2!$B$1:$Z$1,0),0),"")</f>
        <v/>
      </c>
      <c r="IB61" s="41" t="str">
        <f>IFERROR(VLOOKUP($B15,[1]Table2!$B$1:$Z$21,MATCH("xGD/90",[1]Table2!$B$1:$Z$1,0),0)-VLOOKUP(IB15,[1]Table2!$B$1:$Z$21,MATCH("xGD/90",[1]Table2!$B$1:$Z$1,0),0),"")</f>
        <v/>
      </c>
      <c r="IC61" s="41" t="str">
        <f>IFERROR(VLOOKUP($B15,[1]Table2!$B$1:$Z$21,MATCH("xGD/90",[1]Table2!$B$1:$Z$1,0),0)-VLOOKUP(IC15,[1]Table2!$B$1:$Z$21,MATCH("xGD/90",[1]Table2!$B$1:$Z$1,0),0),"")</f>
        <v/>
      </c>
      <c r="ID61" s="41" t="str">
        <f>IFERROR(VLOOKUP($B15,[1]Table2!$B$1:$Z$21,MATCH("xGD/90",[1]Table2!$B$1:$Z$1,0),0)-VLOOKUP(ID15,[1]Table2!$B$1:$Z$21,MATCH("xGD/90",[1]Table2!$B$1:$Z$1,0),0),"")</f>
        <v/>
      </c>
      <c r="IE61" s="41" t="str">
        <f>IFERROR(VLOOKUP($B15,[1]Table2!$B$1:$Z$21,MATCH("xGD/90",[1]Table2!$B$1:$Z$1,0),0)-VLOOKUP(IE15,[1]Table2!$B$1:$Z$21,MATCH("xGD/90",[1]Table2!$B$1:$Z$1,0),0),"")</f>
        <v/>
      </c>
      <c r="IF61" s="41" t="str">
        <f>IFERROR(VLOOKUP($B15,[1]Table2!$B$1:$Z$21,MATCH("xGD/90",[1]Table2!$B$1:$Z$1,0),0)-VLOOKUP(IF15,[1]Table2!$B$1:$Z$21,MATCH("xGD/90",[1]Table2!$B$1:$Z$1,0),0),"")</f>
        <v/>
      </c>
      <c r="IG61" s="41" t="str">
        <f>IFERROR(VLOOKUP($B15,[1]Table2!$B$1:$Z$21,MATCH("xGD/90",[1]Table2!$B$1:$Z$1,0),0)-VLOOKUP(IG15,[1]Table2!$B$1:$Z$21,MATCH("xGD/90",[1]Table2!$B$1:$Z$1,0),0),"")</f>
        <v/>
      </c>
      <c r="IH61" s="41" t="str">
        <f>IFERROR(VLOOKUP($B15,[1]Table2!$B$1:$Z$21,MATCH("xGD/90",[1]Table2!$B$1:$Z$1,0),0)-VLOOKUP(IH15,[1]Table2!$B$1:$Z$21,MATCH("xGD/90",[1]Table2!$B$1:$Z$1,0),0),"")</f>
        <v/>
      </c>
      <c r="II61" s="41" t="str">
        <f>IFERROR(VLOOKUP($B15,[1]Table2!$B$1:$Z$21,MATCH("xGD/90",[1]Table2!$B$1:$Z$1,0),0)-VLOOKUP(II15,[1]Table2!$B$1:$Z$21,MATCH("xGD/90",[1]Table2!$B$1:$Z$1,0),0),"")</f>
        <v/>
      </c>
      <c r="IJ61" s="41" t="str">
        <f>IFERROR(VLOOKUP($B15,[1]Table2!$B$1:$Z$21,MATCH("xGD/90",[1]Table2!$B$1:$Z$1,0),0)-VLOOKUP(IJ15,[1]Table2!$B$1:$Z$21,MATCH("xGD/90",[1]Table2!$B$1:$Z$1,0),0),"")</f>
        <v/>
      </c>
      <c r="IK61" s="41" t="str">
        <f>IFERROR(VLOOKUP($B15,[1]Table2!$B$1:$Z$21,MATCH("xGD/90",[1]Table2!$B$1:$Z$1,0),0)-VLOOKUP(IK15,[1]Table2!$B$1:$Z$21,MATCH("xGD/90",[1]Table2!$B$1:$Z$1,0),0),"")</f>
        <v/>
      </c>
      <c r="IL61" s="41">
        <f>IFERROR(VLOOKUP($B15,[1]Table2!$B$1:$Z$21,MATCH("xGD/90",[1]Table2!$B$1:$Z$1,0),0)-VLOOKUP(IL15,[1]Table2!$B$1:$Z$21,MATCH("xGD/90",[1]Table2!$B$1:$Z$1,0),0),"")</f>
        <v>-0.85000000000000009</v>
      </c>
      <c r="IM61" s="41" t="str">
        <f>IFERROR(VLOOKUP($B15,[1]Table2!$B$1:$Z$21,MATCH("xGD/90",[1]Table2!$B$1:$Z$1,0),0)-VLOOKUP(IM15,[1]Table2!$B$1:$Z$21,MATCH("xGD/90",[1]Table2!$B$1:$Z$1,0),0),"")</f>
        <v/>
      </c>
      <c r="IN61" s="41" t="str">
        <f>IFERROR(VLOOKUP($B15,[1]Table2!$B$1:$Z$21,MATCH("xGD/90",[1]Table2!$B$1:$Z$1,0),0)-VLOOKUP(IN15,[1]Table2!$B$1:$Z$21,MATCH("xGD/90",[1]Table2!$B$1:$Z$1,0),0),"")</f>
        <v/>
      </c>
      <c r="IO61" s="41">
        <f>IFERROR(VLOOKUP($B15,[1]Table2!$B$1:$Z$21,MATCH("xGD/90",[1]Table2!$B$1:$Z$1,0),0)-VLOOKUP(IO15,[1]Table2!$B$1:$Z$21,MATCH("xGD/90",[1]Table2!$B$1:$Z$1,0),0),"")</f>
        <v>0.44</v>
      </c>
      <c r="IP61" s="41" t="str">
        <f>IFERROR(VLOOKUP($B15,[1]Table2!$B$1:$Z$21,MATCH("xGD/90",[1]Table2!$B$1:$Z$1,0),0)-VLOOKUP(IP15,[1]Table2!$B$1:$Z$21,MATCH("xGD/90",[1]Table2!$B$1:$Z$1,0),0),"")</f>
        <v/>
      </c>
      <c r="IQ61" s="41" t="str">
        <f>IFERROR(VLOOKUP($B15,[1]Table2!$B$1:$Z$21,MATCH("xGD/90",[1]Table2!$B$1:$Z$1,0),0)-VLOOKUP(IQ15,[1]Table2!$B$1:$Z$21,MATCH("xGD/90",[1]Table2!$B$1:$Z$1,0),0),"")</f>
        <v/>
      </c>
      <c r="IR61" s="41" t="str">
        <f>IFERROR(VLOOKUP($B15,[1]Table2!$B$1:$Z$21,MATCH("xGD/90",[1]Table2!$B$1:$Z$1,0),0)-VLOOKUP(IR15,[1]Table2!$B$1:$Z$21,MATCH("xGD/90",[1]Table2!$B$1:$Z$1,0),0),"")</f>
        <v/>
      </c>
      <c r="IS61" s="41" t="str">
        <f>IFERROR(VLOOKUP($B15,[1]Table2!$B$1:$Z$21,MATCH("xGD/90",[1]Table2!$B$1:$Z$1,0),0)-VLOOKUP(IS15,[1]Table2!$B$1:$Z$21,MATCH("xGD/90",[1]Table2!$B$1:$Z$1,0),0),"")</f>
        <v/>
      </c>
      <c r="IT61" s="41">
        <f>IFERROR(VLOOKUP($B15,[1]Table2!$B$1:$Z$21,MATCH("xGD/90",[1]Table2!$B$1:$Z$1,0),0)-VLOOKUP(IT15,[1]Table2!$B$1:$Z$21,MATCH("xGD/90",[1]Table2!$B$1:$Z$1,0),0),"")</f>
        <v>-0.47000000000000003</v>
      </c>
      <c r="IU61" s="41" t="str">
        <f>IFERROR(VLOOKUP($B15,[1]Table2!$B$1:$Z$21,MATCH("xGD/90",[1]Table2!$B$1:$Z$1,0),0)-VLOOKUP(IU15,[1]Table2!$B$1:$Z$21,MATCH("xGD/90",[1]Table2!$B$1:$Z$1,0),0),"")</f>
        <v/>
      </c>
      <c r="IV61" s="41" t="str">
        <f>IFERROR(VLOOKUP($B15,[1]Table2!$B$1:$Z$21,MATCH("xGD/90",[1]Table2!$B$1:$Z$1,0),0)-VLOOKUP(IV15,[1]Table2!$B$1:$Z$21,MATCH("xGD/90",[1]Table2!$B$1:$Z$1,0),0),"")</f>
        <v/>
      </c>
      <c r="IW61" s="41" t="str">
        <f>IFERROR(VLOOKUP($B15,[1]Table2!$B$1:$Z$21,MATCH("xGD/90",[1]Table2!$B$1:$Z$1,0),0)-VLOOKUP(IW15,[1]Table2!$B$1:$Z$21,MATCH("xGD/90",[1]Table2!$B$1:$Z$1,0),0),"")</f>
        <v/>
      </c>
      <c r="IX61" s="41" t="str">
        <f>IFERROR(VLOOKUP($B15,[1]Table2!$B$1:$Z$21,MATCH("xGD/90",[1]Table2!$B$1:$Z$1,0),0)-VLOOKUP(IX15,[1]Table2!$B$1:$Z$21,MATCH("xGD/90",[1]Table2!$B$1:$Z$1,0),0),"")</f>
        <v/>
      </c>
      <c r="IY61" s="41" t="str">
        <f>IFERROR(VLOOKUP($B15,[1]Table2!$B$1:$Z$21,MATCH("xGD/90",[1]Table2!$B$1:$Z$1,0),0)-VLOOKUP(IY15,[1]Table2!$B$1:$Z$21,MATCH("xGD/90",[1]Table2!$B$1:$Z$1,0),0),"")</f>
        <v/>
      </c>
      <c r="IZ61" s="41" t="str">
        <f>IFERROR(VLOOKUP($B15,[1]Table2!$B$1:$Z$21,MATCH("xGD/90",[1]Table2!$B$1:$Z$1,0),0)-VLOOKUP(IZ15,[1]Table2!$B$1:$Z$21,MATCH("xGD/90",[1]Table2!$B$1:$Z$1,0),0),"")</f>
        <v/>
      </c>
      <c r="JA61" s="41" t="str">
        <f>IFERROR(VLOOKUP($B15,[1]Table2!$B$1:$Z$21,MATCH("xGD/90",[1]Table2!$B$1:$Z$1,0),0)-VLOOKUP(JA15,[1]Table2!$B$1:$Z$21,MATCH("xGD/90",[1]Table2!$B$1:$Z$1,0),0),"")</f>
        <v/>
      </c>
      <c r="JB61" s="41">
        <f>IFERROR(VLOOKUP($B15,[1]Table2!$B$1:$Z$21,MATCH("xGD/90",[1]Table2!$B$1:$Z$1,0),0)-VLOOKUP(JB15,[1]Table2!$B$1:$Z$21,MATCH("xGD/90",[1]Table2!$B$1:$Z$1,0),0),"")</f>
        <v>0.89</v>
      </c>
      <c r="JC61" s="41" t="str">
        <f>IFERROR(VLOOKUP($B15,[1]Table2!$B$1:$Z$21,MATCH("xGD/90",[1]Table2!$B$1:$Z$1,0),0)-VLOOKUP(JC15,[1]Table2!$B$1:$Z$21,MATCH("xGD/90",[1]Table2!$B$1:$Z$1,0),0),"")</f>
        <v/>
      </c>
      <c r="JD61" s="41" t="str">
        <f>IFERROR(VLOOKUP($B15,[1]Table2!$B$1:$Z$21,MATCH("xGD/90",[1]Table2!$B$1:$Z$1,0),0)-VLOOKUP(JD15,[1]Table2!$B$1:$Z$21,MATCH("xGD/90",[1]Table2!$B$1:$Z$1,0),0),"")</f>
        <v/>
      </c>
      <c r="JE61" s="41" t="str">
        <f>IFERROR(VLOOKUP($B15,[1]Table2!$B$1:$Z$21,MATCH("xGD/90",[1]Table2!$B$1:$Z$1,0),0)-VLOOKUP(JE15,[1]Table2!$B$1:$Z$21,MATCH("xGD/90",[1]Table2!$B$1:$Z$1,0),0),"")</f>
        <v/>
      </c>
      <c r="JF61" s="41" t="str">
        <f>IFERROR(VLOOKUP($B15,[1]Table2!$B$1:$Z$21,MATCH("xGD/90",[1]Table2!$B$1:$Z$1,0),0)-VLOOKUP(JF15,[1]Table2!$B$1:$Z$21,MATCH("xGD/90",[1]Table2!$B$1:$Z$1,0),0),"")</f>
        <v/>
      </c>
      <c r="JG61" s="41">
        <f>IFERROR(VLOOKUP($B15,[1]Table2!$B$1:$Z$21,MATCH("xGD/90",[1]Table2!$B$1:$Z$1,0),0)-VLOOKUP(JG15,[1]Table2!$B$1:$Z$21,MATCH("xGD/90",[1]Table2!$B$1:$Z$1,0),0),"")</f>
        <v>1.1300000000000001</v>
      </c>
      <c r="JH61" s="41" t="str">
        <f>IFERROR(VLOOKUP($B15,[1]Table2!$B$1:$Z$21,MATCH("xGD/90",[1]Table2!$B$1:$Z$1,0),0)-VLOOKUP(JH15,[1]Table2!$B$1:$Z$21,MATCH("xGD/90",[1]Table2!$B$1:$Z$1,0),0),"")</f>
        <v/>
      </c>
      <c r="JI61" s="41" t="str">
        <f>IFERROR(VLOOKUP($B15,[1]Table2!$B$1:$Z$21,MATCH("xGD/90",[1]Table2!$B$1:$Z$1,0),0)-VLOOKUP(JI15,[1]Table2!$B$1:$Z$21,MATCH("xGD/90",[1]Table2!$B$1:$Z$1,0),0),"")</f>
        <v/>
      </c>
      <c r="JJ61" s="41" t="str">
        <f>IFERROR(VLOOKUP($B15,[1]Table2!$B$1:$Z$21,MATCH("xGD/90",[1]Table2!$B$1:$Z$1,0),0)-VLOOKUP(JJ15,[1]Table2!$B$1:$Z$21,MATCH("xGD/90",[1]Table2!$B$1:$Z$1,0),0),"")</f>
        <v/>
      </c>
      <c r="JK61" s="41">
        <f>IFERROR(VLOOKUP($B15,[1]Table2!$B$1:$Z$21,MATCH("xGD/90",[1]Table2!$B$1:$Z$1,0),0)-VLOOKUP(JK15,[1]Table2!$B$1:$Z$21,MATCH("xGD/90",[1]Table2!$B$1:$Z$1,0),0),"")</f>
        <v>0.4</v>
      </c>
      <c r="JL61" s="41" t="str">
        <f>IFERROR(VLOOKUP($B15,[1]Table2!$B$1:$Z$21,MATCH("xGD/90",[1]Table2!$B$1:$Z$1,0),0)-VLOOKUP(JL15,[1]Table2!$B$1:$Z$21,MATCH("xGD/90",[1]Table2!$B$1:$Z$1,0),0),"")</f>
        <v/>
      </c>
      <c r="JM61" s="41" t="str">
        <f>IFERROR(VLOOKUP($B15,[1]Table2!$B$1:$Z$21,MATCH("xGD/90",[1]Table2!$B$1:$Z$1,0),0)-VLOOKUP(JM15,[1]Table2!$B$1:$Z$21,MATCH("xGD/90",[1]Table2!$B$1:$Z$1,0),0),"")</f>
        <v/>
      </c>
      <c r="JN61" s="41" t="str">
        <f>IFERROR(VLOOKUP($B15,[1]Table2!$B$1:$Z$21,MATCH("xGD/90",[1]Table2!$B$1:$Z$1,0),0)-VLOOKUP(JN15,[1]Table2!$B$1:$Z$21,MATCH("xGD/90",[1]Table2!$B$1:$Z$1,0),0),"")</f>
        <v/>
      </c>
      <c r="JO61" s="41">
        <f>IFERROR(VLOOKUP($B15,[1]Table2!$B$1:$Z$21,MATCH("xGD/90",[1]Table2!$B$1:$Z$1,0),0)-VLOOKUP(JO15,[1]Table2!$B$1:$Z$21,MATCH("xGD/90",[1]Table2!$B$1:$Z$1,0),0),"")</f>
        <v>0.29000000000000004</v>
      </c>
      <c r="JP61" s="41" t="str">
        <f>IFERROR(VLOOKUP($B15,[1]Table2!$B$1:$Z$21,MATCH("xGD/90",[1]Table2!$B$1:$Z$1,0),0)-VLOOKUP(JP15,[1]Table2!$B$1:$Z$21,MATCH("xGD/90",[1]Table2!$B$1:$Z$1,0),0),"")</f>
        <v/>
      </c>
      <c r="JQ61" s="41" t="str">
        <f>IFERROR(VLOOKUP($B15,[1]Table2!$B$1:$Z$21,MATCH("xGD/90",[1]Table2!$B$1:$Z$1,0),0)-VLOOKUP(JQ15,[1]Table2!$B$1:$Z$21,MATCH("xGD/90",[1]Table2!$B$1:$Z$1,0),0),"")</f>
        <v/>
      </c>
      <c r="JR61" s="41">
        <f>IFERROR(VLOOKUP($B15,[1]Table2!$B$1:$Z$21,MATCH("xGD/90",[1]Table2!$B$1:$Z$1,0),0)-VLOOKUP(JR15,[1]Table2!$B$1:$Z$21,MATCH("xGD/90",[1]Table2!$B$1:$Z$1,0),0),"")</f>
        <v>0.85000000000000009</v>
      </c>
      <c r="JS61" s="41" t="str">
        <f>IFERROR(VLOOKUP($B15,[1]Table2!$B$1:$Z$21,MATCH("xGD/90",[1]Table2!$B$1:$Z$1,0),0)-VLOOKUP(JS15,[1]Table2!$B$1:$Z$21,MATCH("xGD/90",[1]Table2!$B$1:$Z$1,0),0),"")</f>
        <v/>
      </c>
      <c r="JT61" s="41" t="str">
        <f>IFERROR(VLOOKUP($B15,[1]Table2!$B$1:$Z$21,MATCH("xGD/90",[1]Table2!$B$1:$Z$1,0),0)-VLOOKUP(JT15,[1]Table2!$B$1:$Z$21,MATCH("xGD/90",[1]Table2!$B$1:$Z$1,0),0),"")</f>
        <v/>
      </c>
      <c r="JU61" s="41">
        <f>IFERROR(VLOOKUP($B15,[1]Table2!$B$1:$Z$21,MATCH("xGD/90",[1]Table2!$B$1:$Z$1,0),0)-VLOOKUP(JU15,[1]Table2!$B$1:$Z$21,MATCH("xGD/90",[1]Table2!$B$1:$Z$1,0),0),"")</f>
        <v>0.27</v>
      </c>
      <c r="JV61" s="41" t="str">
        <f>IFERROR(VLOOKUP($B15,[1]Table2!$B$1:$Z$21,MATCH("xGD/90",[1]Table2!$B$1:$Z$1,0),0)-VLOOKUP(JV15,[1]Table2!$B$1:$Z$21,MATCH("xGD/90",[1]Table2!$B$1:$Z$1,0),0),"")</f>
        <v/>
      </c>
      <c r="JW61" s="41" t="str">
        <f>IFERROR(VLOOKUP($B15,[1]Table2!$B$1:$Z$21,MATCH("xGD/90",[1]Table2!$B$1:$Z$1,0),0)-VLOOKUP(JW15,[1]Table2!$B$1:$Z$21,MATCH("xGD/90",[1]Table2!$B$1:$Z$1,0),0),"")</f>
        <v/>
      </c>
      <c r="JX61" s="41" t="str">
        <f>IFERROR(VLOOKUP($B15,[1]Table2!$B$1:$Z$21,MATCH("xGD/90",[1]Table2!$B$1:$Z$1,0),0)-VLOOKUP(JX15,[1]Table2!$B$1:$Z$21,MATCH("xGD/90",[1]Table2!$B$1:$Z$1,0),0),"")</f>
        <v/>
      </c>
      <c r="JY61" s="41" t="str">
        <f>IFERROR(VLOOKUP($B15,[1]Table2!$B$1:$Z$21,MATCH("xGD/90",[1]Table2!$B$1:$Z$1,0),0)-VLOOKUP(JY15,[1]Table2!$B$1:$Z$21,MATCH("xGD/90",[1]Table2!$B$1:$Z$1,0),0),"")</f>
        <v/>
      </c>
      <c r="JZ61" s="41" t="str">
        <f>IFERROR(VLOOKUP($B15,[1]Table2!$B$1:$Z$21,MATCH("xGD/90",[1]Table2!$B$1:$Z$1,0),0)-VLOOKUP(JZ15,[1]Table2!$B$1:$Z$21,MATCH("xGD/90",[1]Table2!$B$1:$Z$1,0),0),"")</f>
        <v/>
      </c>
      <c r="KA61" s="41" t="str">
        <f>IFERROR(VLOOKUP($B15,[1]Table2!$B$1:$Z$21,MATCH("xGD/90",[1]Table2!$B$1:$Z$1,0),0)-VLOOKUP(KA15,[1]Table2!$B$1:$Z$21,MATCH("xGD/90",[1]Table2!$B$1:$Z$1,0),0),"")</f>
        <v/>
      </c>
      <c r="KB61" s="41" t="str">
        <f>IFERROR(VLOOKUP($B15,[1]Table2!$B$1:$Z$21,MATCH("xGD/90",[1]Table2!$B$1:$Z$1,0),0)-VLOOKUP(KB15,[1]Table2!$B$1:$Z$21,MATCH("xGD/90",[1]Table2!$B$1:$Z$1,0),0),"")</f>
        <v/>
      </c>
      <c r="KC61" s="41" t="str">
        <f>IFERROR(VLOOKUP($B15,[1]Table2!$B$1:$Z$21,MATCH("xGD/90",[1]Table2!$B$1:$Z$1,0),0)-VLOOKUP(KC15,[1]Table2!$B$1:$Z$21,MATCH("xGD/90",[1]Table2!$B$1:$Z$1,0),0),"")</f>
        <v/>
      </c>
      <c r="KD61" s="41">
        <f>IFERROR(VLOOKUP($B15,[1]Table2!$B$1:$Z$21,MATCH("xGD/90",[1]Table2!$B$1:$Z$1,0),0)-VLOOKUP(KD15,[1]Table2!$B$1:$Z$21,MATCH("xGD/90",[1]Table2!$B$1:$Z$1,0),0),"")</f>
        <v>0.8</v>
      </c>
      <c r="KE61" s="41" t="str">
        <f>IFERROR(VLOOKUP($B15,[1]Table2!$B$1:$Z$21,MATCH("xGD/90",[1]Table2!$B$1:$Z$1,0),0)-VLOOKUP(KE15,[1]Table2!$B$1:$Z$21,MATCH("xGD/90",[1]Table2!$B$1:$Z$1,0),0),"")</f>
        <v/>
      </c>
      <c r="KF61" s="41" t="str">
        <f>IFERROR(VLOOKUP($B15,[1]Table2!$B$1:$Z$21,MATCH("xGD/90",[1]Table2!$B$1:$Z$1,0),0)-VLOOKUP(KF15,[1]Table2!$B$1:$Z$21,MATCH("xGD/90",[1]Table2!$B$1:$Z$1,0),0),"")</f>
        <v/>
      </c>
      <c r="KG61" s="41" t="str">
        <f>IFERROR(VLOOKUP($B15,[1]Table2!$B$1:$Z$21,MATCH("xGD/90",[1]Table2!$B$1:$Z$1,0),0)-VLOOKUP(KG15,[1]Table2!$B$1:$Z$21,MATCH("xGD/90",[1]Table2!$B$1:$Z$1,0),0),"")</f>
        <v/>
      </c>
      <c r="KH61" s="41" t="str">
        <f>IFERROR(VLOOKUP($B15,[1]Table2!$B$1:$Z$21,MATCH("xGD/90",[1]Table2!$B$1:$Z$1,0),0)-VLOOKUP(KH15,[1]Table2!$B$1:$Z$21,MATCH("xGD/90",[1]Table2!$B$1:$Z$1,0),0),"")</f>
        <v/>
      </c>
      <c r="KI61" s="41">
        <f>IFERROR(VLOOKUP($B15,[1]Table2!$B$1:$Z$21,MATCH("xGD/90",[1]Table2!$B$1:$Z$1,0),0)-VLOOKUP(KI15,[1]Table2!$B$1:$Z$21,MATCH("xGD/90",[1]Table2!$B$1:$Z$1,0),0),"")</f>
        <v>0.61</v>
      </c>
      <c r="KJ61" s="41" t="str">
        <f>IFERROR(VLOOKUP($B15,[1]Table2!$B$1:$Z$21,MATCH("xGD/90",[1]Table2!$B$1:$Z$1,0),0)-VLOOKUP(KJ15,[1]Table2!$B$1:$Z$21,MATCH("xGD/90",[1]Table2!$B$1:$Z$1,0),0),"")</f>
        <v/>
      </c>
      <c r="KK61" s="41" t="str">
        <f>IFERROR(VLOOKUP($B15,[1]Table2!$B$1:$Z$21,MATCH("xGD/90",[1]Table2!$B$1:$Z$1,0),0)-VLOOKUP(KK15,[1]Table2!$B$1:$Z$21,MATCH("xGD/90",[1]Table2!$B$1:$Z$1,0),0),"")</f>
        <v/>
      </c>
      <c r="KL61" s="41" t="str">
        <f>IFERROR(VLOOKUP($B15,[1]Table2!$B$1:$Z$21,MATCH("xGD/90",[1]Table2!$B$1:$Z$1,0),0)-VLOOKUP(KL15,[1]Table2!$B$1:$Z$21,MATCH("xGD/90",[1]Table2!$B$1:$Z$1,0),0),"")</f>
        <v/>
      </c>
      <c r="KM61" s="41" t="str">
        <f>IFERROR(VLOOKUP($B15,[1]Table2!$B$1:$Z$21,MATCH("xGD/90",[1]Table2!$B$1:$Z$1,0),0)-VLOOKUP(KM15,[1]Table2!$B$1:$Z$21,MATCH("xGD/90",[1]Table2!$B$1:$Z$1,0),0),"")</f>
        <v/>
      </c>
      <c r="KN61" s="41" t="str">
        <f>IFERROR(VLOOKUP($B15,[1]Table2!$B$1:$Z$21,MATCH("xGD/90",[1]Table2!$B$1:$Z$1,0),0)-VLOOKUP(KN15,[1]Table2!$B$1:$Z$21,MATCH("xGD/90",[1]Table2!$B$1:$Z$1,0),0),"")</f>
        <v/>
      </c>
      <c r="KO61" s="41" t="str">
        <f>IFERROR(VLOOKUP($B15,[1]Table2!$B$1:$Z$21,MATCH("xGD/90",[1]Table2!$B$1:$Z$1,0),0)-VLOOKUP(KO15,[1]Table2!$B$1:$Z$21,MATCH("xGD/90",[1]Table2!$B$1:$Z$1,0),0),"")</f>
        <v/>
      </c>
      <c r="KP61" s="41" t="str">
        <f>IFERROR(VLOOKUP($B15,[1]Table2!$B$1:$Z$21,MATCH("xGD/90",[1]Table2!$B$1:$Z$1,0),0)-VLOOKUP(KP15,[1]Table2!$B$1:$Z$21,MATCH("xGD/90",[1]Table2!$B$1:$Z$1,0),0),"")</f>
        <v/>
      </c>
      <c r="KQ61" s="41">
        <f>IFERROR(VLOOKUP($B15,[1]Table2!$B$1:$Z$21,MATCH("xGD/90",[1]Table2!$B$1:$Z$1,0),0)-VLOOKUP(KQ15,[1]Table2!$B$1:$Z$21,MATCH("xGD/90",[1]Table2!$B$1:$Z$1,0),0),"")</f>
        <v>0.94</v>
      </c>
      <c r="KR61" s="41" t="str">
        <f>IFERROR(VLOOKUP($B15,[1]Table2!$B$1:$Z$21,MATCH("xGD/90",[1]Table2!$B$1:$Z$1,0),0)-VLOOKUP(KR15,[1]Table2!$B$1:$Z$21,MATCH("xGD/90",[1]Table2!$B$1:$Z$1,0),0),"")</f>
        <v/>
      </c>
      <c r="KS61" s="41" t="str">
        <f>IFERROR(VLOOKUP($B15,[1]Table2!$B$1:$Z$21,MATCH("xGD/90",[1]Table2!$B$1:$Z$1,0),0)-VLOOKUP(KS15,[1]Table2!$B$1:$Z$21,MATCH("xGD/90",[1]Table2!$B$1:$Z$1,0),0),"")</f>
        <v/>
      </c>
      <c r="KT61" s="41" t="str">
        <f>IFERROR(VLOOKUP($B15,[1]Table2!$B$1:$Z$21,MATCH("xGD/90",[1]Table2!$B$1:$Z$1,0),0)-VLOOKUP(KT15,[1]Table2!$B$1:$Z$21,MATCH("xGD/90",[1]Table2!$B$1:$Z$1,0),0),"")</f>
        <v/>
      </c>
      <c r="KU61" s="41" t="str">
        <f>IFERROR(VLOOKUP($B15,[1]Table2!$B$1:$Z$21,MATCH("xGD/90",[1]Table2!$B$1:$Z$1,0),0)-VLOOKUP(KU15,[1]Table2!$B$1:$Z$21,MATCH("xGD/90",[1]Table2!$B$1:$Z$1,0),0),"")</f>
        <v/>
      </c>
      <c r="KV61" s="41" t="str">
        <f>IFERROR(VLOOKUP($B15,[1]Table2!$B$1:$Z$21,MATCH("xGD/90",[1]Table2!$B$1:$Z$1,0),0)-VLOOKUP(KV15,[1]Table2!$B$1:$Z$21,MATCH("xGD/90",[1]Table2!$B$1:$Z$1,0),0),"")</f>
        <v/>
      </c>
      <c r="KW61" s="41" t="str">
        <f>IFERROR(VLOOKUP($B15,[1]Table2!$B$1:$Z$21,MATCH("xGD/90",[1]Table2!$B$1:$Z$1,0),0)-VLOOKUP(KW15,[1]Table2!$B$1:$Z$21,MATCH("xGD/90",[1]Table2!$B$1:$Z$1,0),0),"")</f>
        <v/>
      </c>
      <c r="KX61" s="41" t="str">
        <f>IFERROR(VLOOKUP($B15,[1]Table2!$B$1:$Z$21,MATCH("xGD/90",[1]Table2!$B$1:$Z$1,0),0)-VLOOKUP(KX15,[1]Table2!$B$1:$Z$21,MATCH("xGD/90",[1]Table2!$B$1:$Z$1,0),0),"")</f>
        <v/>
      </c>
      <c r="KY61" s="41" t="str">
        <f>IFERROR(VLOOKUP($B15,[1]Table2!$B$1:$Z$21,MATCH("xGD/90",[1]Table2!$B$1:$Z$1,0),0)-VLOOKUP(KY15,[1]Table2!$B$1:$Z$21,MATCH("xGD/90",[1]Table2!$B$1:$Z$1,0),0),"")</f>
        <v/>
      </c>
      <c r="KZ61" s="41" t="str">
        <f>IFERROR(VLOOKUP($B15,[1]Table2!$B$1:$Z$21,MATCH("xGD/90",[1]Table2!$B$1:$Z$1,0),0)-VLOOKUP(KZ15,[1]Table2!$B$1:$Z$21,MATCH("xGD/90",[1]Table2!$B$1:$Z$1,0),0),"")</f>
        <v/>
      </c>
      <c r="LA61" s="41" t="str">
        <f>IFERROR(VLOOKUP($B15,[1]Table2!$B$1:$Z$21,MATCH("xGD/90",[1]Table2!$B$1:$Z$1,0),0)-VLOOKUP(LA15,[1]Table2!$B$1:$Z$21,MATCH("xGD/90",[1]Table2!$B$1:$Z$1,0),0),"")</f>
        <v/>
      </c>
      <c r="LB61" s="41" t="str">
        <f>IFERROR(VLOOKUP($B15,[1]Table2!$B$1:$Z$21,MATCH("xGD/90",[1]Table2!$B$1:$Z$1,0),0)-VLOOKUP(LB15,[1]Table2!$B$1:$Z$21,MATCH("xGD/90",[1]Table2!$B$1:$Z$1,0),0),"")</f>
        <v/>
      </c>
      <c r="LC61" s="41" t="str">
        <f>IFERROR(VLOOKUP($B15,[1]Table2!$B$1:$Z$21,MATCH("xGD/90",[1]Table2!$B$1:$Z$1,0),0)-VLOOKUP(LC15,[1]Table2!$B$1:$Z$21,MATCH("xGD/90",[1]Table2!$B$1:$Z$1,0),0),"")</f>
        <v/>
      </c>
      <c r="LD61" s="41" t="str">
        <f>IFERROR(VLOOKUP($B15,[1]Table2!$B$1:$Z$21,MATCH("xGD/90",[1]Table2!$B$1:$Z$1,0),0)-VLOOKUP(LD15,[1]Table2!$B$1:$Z$21,MATCH("xGD/90",[1]Table2!$B$1:$Z$1,0),0),"")</f>
        <v/>
      </c>
      <c r="LE61" s="41" t="str">
        <f>IFERROR(VLOOKUP($B15,[1]Table2!$B$1:$Z$21,MATCH("xGD/90",[1]Table2!$B$1:$Z$1,0),0)-VLOOKUP(LE15,[1]Table2!$B$1:$Z$21,MATCH("xGD/90",[1]Table2!$B$1:$Z$1,0),0),"")</f>
        <v/>
      </c>
      <c r="LF61" s="41" t="str">
        <f>IFERROR(VLOOKUP($B15,[1]Table2!$B$1:$Z$21,MATCH("xGD/90",[1]Table2!$B$1:$Z$1,0),0)-VLOOKUP(LF15,[1]Table2!$B$1:$Z$21,MATCH("xGD/90",[1]Table2!$B$1:$Z$1,0),0),"")</f>
        <v/>
      </c>
      <c r="LG61" s="41" t="str">
        <f>IFERROR(VLOOKUP($B15,[1]Table2!$B$1:$Z$21,MATCH("xGD/90",[1]Table2!$B$1:$Z$1,0),0)-VLOOKUP(LG15,[1]Table2!$B$1:$Z$21,MATCH("xGD/90",[1]Table2!$B$1:$Z$1,0),0),"")</f>
        <v/>
      </c>
      <c r="LH61" s="41" t="str">
        <f>IFERROR(VLOOKUP($B15,[1]Table2!$B$1:$Z$21,MATCH("xGD/90",[1]Table2!$B$1:$Z$1,0),0)-VLOOKUP(LH15,[1]Table2!$B$1:$Z$21,MATCH("xGD/90",[1]Table2!$B$1:$Z$1,0),0),"")</f>
        <v/>
      </c>
      <c r="LI61" s="41" t="str">
        <f>IFERROR(VLOOKUP($B15,[1]Table2!$B$1:$Z$21,MATCH("xGD/90",[1]Table2!$B$1:$Z$1,0),0)-VLOOKUP(LI15,[1]Table2!$B$1:$Z$21,MATCH("xGD/90",[1]Table2!$B$1:$Z$1,0),0),"")</f>
        <v/>
      </c>
      <c r="LJ61" s="41" t="str">
        <f>IFERROR(VLOOKUP($B15,[1]Table2!$B$1:$Z$21,MATCH("xGD/90",[1]Table2!$B$1:$Z$1,0),0)-VLOOKUP(LJ15,[1]Table2!$B$1:$Z$21,MATCH("xGD/90",[1]Table2!$B$1:$Z$1,0),0),"")</f>
        <v/>
      </c>
      <c r="LK61" s="41" t="str">
        <f>IFERROR(VLOOKUP($B15,[1]Table2!$B$1:$Z$21,MATCH("xGD/90",[1]Table2!$B$1:$Z$1,0),0)-VLOOKUP(LK15,[1]Table2!$B$1:$Z$21,MATCH("xGD/90",[1]Table2!$B$1:$Z$1,0),0),"")</f>
        <v/>
      </c>
      <c r="LL61" s="41" t="str">
        <f>IFERROR(VLOOKUP($B15,[1]Table2!$B$1:$Z$21,MATCH("xGD/90",[1]Table2!$B$1:$Z$1,0),0)-VLOOKUP(LL15,[1]Table2!$B$1:$Z$21,MATCH("xGD/90",[1]Table2!$B$1:$Z$1,0),0),"")</f>
        <v/>
      </c>
      <c r="LM61" s="41" t="str">
        <f>IFERROR(VLOOKUP($B15,[1]Table2!$B$1:$Z$21,MATCH("xGD/90",[1]Table2!$B$1:$Z$1,0),0)-VLOOKUP(LM15,[1]Table2!$B$1:$Z$21,MATCH("xGD/90",[1]Table2!$B$1:$Z$1,0),0),"")</f>
        <v/>
      </c>
      <c r="LN61" s="41" t="str">
        <f>IFERROR(VLOOKUP($B15,[1]Table2!$B$1:$Z$21,MATCH("xGD/90",[1]Table2!$B$1:$Z$1,0),0)-VLOOKUP(LN15,[1]Table2!$B$1:$Z$21,MATCH("xGD/90",[1]Table2!$B$1:$Z$1,0),0),"")</f>
        <v/>
      </c>
      <c r="LO61" s="41" t="str">
        <f>IFERROR(VLOOKUP($B15,[1]Table2!$B$1:$Z$21,MATCH("xGD/90",[1]Table2!$B$1:$Z$1,0),0)-VLOOKUP(LO15,[1]Table2!$B$1:$Z$21,MATCH("xGD/90",[1]Table2!$B$1:$Z$1,0),0),"")</f>
        <v/>
      </c>
      <c r="LP61" s="41" t="str">
        <f>IFERROR(VLOOKUP($B15,[1]Table2!$B$1:$Z$21,MATCH("xGD/90",[1]Table2!$B$1:$Z$1,0),0)-VLOOKUP(LP15,[1]Table2!$B$1:$Z$21,MATCH("xGD/90",[1]Table2!$B$1:$Z$1,0),0),"")</f>
        <v/>
      </c>
      <c r="LQ61" s="41" t="str">
        <f>IFERROR(VLOOKUP($B15,[1]Table2!$B$1:$Z$21,MATCH("xGD/90",[1]Table2!$B$1:$Z$1,0),0)-VLOOKUP(LQ15,[1]Table2!$B$1:$Z$21,MATCH("xGD/90",[1]Table2!$B$1:$Z$1,0),0),"")</f>
        <v/>
      </c>
      <c r="LR61" s="41" t="str">
        <f>IFERROR(VLOOKUP($B15,[1]Table2!$B$1:$Z$21,MATCH("xGD/90",[1]Table2!$B$1:$Z$1,0),0)-VLOOKUP(LR15,[1]Table2!$B$1:$Z$21,MATCH("xGD/90",[1]Table2!$B$1:$Z$1,0),0),"")</f>
        <v/>
      </c>
      <c r="LS61" s="41" t="str">
        <f>IFERROR(VLOOKUP($B15,[1]Table2!$B$1:$Z$21,MATCH("xGD/90",[1]Table2!$B$1:$Z$1,0),0)-VLOOKUP(LS15,[1]Table2!$B$1:$Z$21,MATCH("xGD/90",[1]Table2!$B$1:$Z$1,0),0),"")</f>
        <v/>
      </c>
      <c r="LT61" s="41" t="str">
        <f>IFERROR(VLOOKUP($B15,[1]Table2!$B$1:$Z$21,MATCH("xGD/90",[1]Table2!$B$1:$Z$1,0),0)-VLOOKUP(LT15,[1]Table2!$B$1:$Z$21,MATCH("xGD/90",[1]Table2!$B$1:$Z$1,0),0),"")</f>
        <v/>
      </c>
      <c r="LU61" s="41" t="str">
        <f>IFERROR(VLOOKUP($B15,[1]Table2!$B$1:$Z$21,MATCH("xGD/90",[1]Table2!$B$1:$Z$1,0),0)-VLOOKUP(LU15,[1]Table2!$B$1:$Z$21,MATCH("xGD/90",[1]Table2!$B$1:$Z$1,0),0),"")</f>
        <v/>
      </c>
      <c r="LV61" s="41" t="str">
        <f>IFERROR(VLOOKUP($B15,[1]Table2!$B$1:$Z$21,MATCH("xGD/90",[1]Table2!$B$1:$Z$1,0),0)-VLOOKUP(LV15,[1]Table2!$B$1:$Z$21,MATCH("xGD/90",[1]Table2!$B$1:$Z$1,0),0),"")</f>
        <v/>
      </c>
      <c r="LW61" s="41" t="str">
        <f>IFERROR(VLOOKUP($B15,[1]Table2!$B$1:$Z$21,MATCH("xGD/90",[1]Table2!$B$1:$Z$1,0),0)-VLOOKUP(LW15,[1]Table2!$B$1:$Z$21,MATCH("xGD/90",[1]Table2!$B$1:$Z$1,0),0),"")</f>
        <v/>
      </c>
      <c r="LX61" s="41" t="str">
        <f>IFERROR(VLOOKUP($B15,[1]Table2!$B$1:$Z$21,MATCH("xGD/90",[1]Table2!$B$1:$Z$1,0),0)-VLOOKUP(LX15,[1]Table2!$B$1:$Z$21,MATCH("xGD/90",[1]Table2!$B$1:$Z$1,0),0),"")</f>
        <v/>
      </c>
      <c r="LY61" s="41" t="str">
        <f>IFERROR(VLOOKUP($B15,[1]Table2!$B$1:$Z$21,MATCH("xGD/90",[1]Table2!$B$1:$Z$1,0),0)-VLOOKUP(LY15,[1]Table2!$B$1:$Z$21,MATCH("xGD/90",[1]Table2!$B$1:$Z$1,0),0),"")</f>
        <v/>
      </c>
      <c r="LZ61" s="41" t="str">
        <f>IFERROR(VLOOKUP($B15,[1]Table2!$B$1:$Z$21,MATCH("xGD/90",[1]Table2!$B$1:$Z$1,0),0)-VLOOKUP(LZ15,[1]Table2!$B$1:$Z$21,MATCH("xGD/90",[1]Table2!$B$1:$Z$1,0),0),"")</f>
        <v/>
      </c>
      <c r="MA61" s="41" t="str">
        <f>IFERROR(VLOOKUP($B15,[1]Table2!$B$1:$Z$21,MATCH("xGD/90",[1]Table2!$B$1:$Z$1,0),0)-VLOOKUP(MA15,[1]Table2!$B$1:$Z$21,MATCH("xGD/90",[1]Table2!$B$1:$Z$1,0),0),"")</f>
        <v/>
      </c>
      <c r="MB61" s="41" t="str">
        <f>IFERROR(VLOOKUP($B15,[1]Table2!$B$1:$Z$21,MATCH("xGD/90",[1]Table2!$B$1:$Z$1,0),0)-VLOOKUP(MB15,[1]Table2!$B$1:$Z$21,MATCH("xGD/90",[1]Table2!$B$1:$Z$1,0),0),"")</f>
        <v/>
      </c>
      <c r="MC61" s="41" t="str">
        <f>IFERROR(VLOOKUP($B15,[1]Table2!$B$1:$Z$21,MATCH("xGD/90",[1]Table2!$B$1:$Z$1,0),0)-VLOOKUP(MC15,[1]Table2!$B$1:$Z$21,MATCH("xGD/90",[1]Table2!$B$1:$Z$1,0),0),"")</f>
        <v/>
      </c>
      <c r="MD61" s="41" t="str">
        <f>IFERROR(VLOOKUP($B15,[1]Table2!$B$1:$Z$21,MATCH("xGD/90",[1]Table2!$B$1:$Z$1,0),0)-VLOOKUP(MD15,[1]Table2!$B$1:$Z$21,MATCH("xGD/90",[1]Table2!$B$1:$Z$1,0),0),"")</f>
        <v/>
      </c>
      <c r="ME61" s="41" t="str">
        <f>IFERROR(VLOOKUP($B15,[1]Table2!$B$1:$Z$21,MATCH("xGD/90",[1]Table2!$B$1:$Z$1,0),0)-VLOOKUP(ME15,[1]Table2!$B$1:$Z$21,MATCH("xGD/90",[1]Table2!$B$1:$Z$1,0),0),"")</f>
        <v/>
      </c>
      <c r="MF61" s="41" t="str">
        <f>IFERROR(VLOOKUP($B15,[1]Table2!$B$1:$Z$21,MATCH("xGD/90",[1]Table2!$B$1:$Z$1,0),0)-VLOOKUP(MF15,[1]Table2!$B$1:$Z$21,MATCH("xGD/90",[1]Table2!$B$1:$Z$1,0),0),"")</f>
        <v/>
      </c>
      <c r="MG61" s="41" t="str">
        <f>IFERROR(VLOOKUP($B15,[1]Table2!$B$1:$Z$21,MATCH("xGD/90",[1]Table2!$B$1:$Z$1,0),0)-VLOOKUP(MG15,[1]Table2!$B$1:$Z$21,MATCH("xGD/90",[1]Table2!$B$1:$Z$1,0),0),"")</f>
        <v/>
      </c>
      <c r="MH61" s="41" t="str">
        <f>IFERROR(VLOOKUP($B15,[1]Table2!$B$1:$Z$21,MATCH("xGD/90",[1]Table2!$B$1:$Z$1,0),0)-VLOOKUP(MH15,[1]Table2!$B$1:$Z$21,MATCH("xGD/90",[1]Table2!$B$1:$Z$1,0),0),"")</f>
        <v/>
      </c>
      <c r="MI61" s="41" t="str">
        <f>IFERROR(VLOOKUP($B15,[1]Table2!$B$1:$Z$21,MATCH("xGD/90",[1]Table2!$B$1:$Z$1,0),0)-VLOOKUP(MI15,[1]Table2!$B$1:$Z$21,MATCH("xGD/90",[1]Table2!$B$1:$Z$1,0),0),"")</f>
        <v/>
      </c>
      <c r="MJ61" s="41" t="str">
        <f>IFERROR(VLOOKUP($B15,[1]Table2!$B$1:$Z$21,MATCH("xGD/90",[1]Table2!$B$1:$Z$1,0),0)-VLOOKUP(MJ15,[1]Table2!$B$1:$Z$21,MATCH("xGD/90",[1]Table2!$B$1:$Z$1,0),0),"")</f>
        <v/>
      </c>
      <c r="MK61" s="41" t="str">
        <f>IFERROR(VLOOKUP($B15,[1]Table2!$B$1:$Z$21,MATCH("xGD/90",[1]Table2!$B$1:$Z$1,0),0)-VLOOKUP(MK15,[1]Table2!$B$1:$Z$21,MATCH("xGD/90",[1]Table2!$B$1:$Z$1,0),0),"")</f>
        <v/>
      </c>
      <c r="ML61" s="41" t="str">
        <f>IFERROR(VLOOKUP($B15,[1]Table2!$B$1:$Z$21,MATCH("xGD/90",[1]Table2!$B$1:$Z$1,0),0)-VLOOKUP(ML15,[1]Table2!$B$1:$Z$21,MATCH("xGD/90",[1]Table2!$B$1:$Z$1,0),0),"")</f>
        <v/>
      </c>
      <c r="MM61" s="41" t="str">
        <f>IFERROR(VLOOKUP($B15,[1]Table2!$B$1:$Z$21,MATCH("xGD/90",[1]Table2!$B$1:$Z$1,0),0)-VLOOKUP(MM15,[1]Table2!$B$1:$Z$21,MATCH("xGD/90",[1]Table2!$B$1:$Z$1,0),0),"")</f>
        <v/>
      </c>
      <c r="MN61" s="41" t="str">
        <f>IFERROR(VLOOKUP($B15,[1]Table2!$B$1:$Z$21,MATCH("xGD/90",[1]Table2!$B$1:$Z$1,0),0)-VLOOKUP(MN15,[1]Table2!$B$1:$Z$21,MATCH("xGD/90",[1]Table2!$B$1:$Z$1,0),0),"")</f>
        <v/>
      </c>
      <c r="MO61" s="41" t="str">
        <f>IFERROR(VLOOKUP($B15,[1]Table2!$B$1:$Z$21,MATCH("xGD/90",[1]Table2!$B$1:$Z$1,0),0)-VLOOKUP(MO15,[1]Table2!$B$1:$Z$21,MATCH("xGD/90",[1]Table2!$B$1:$Z$1,0),0),"")</f>
        <v/>
      </c>
      <c r="MP61" s="41" t="str">
        <f>IFERROR(VLOOKUP($B15,[1]Table2!$B$1:$Z$21,MATCH("xGD/90",[1]Table2!$B$1:$Z$1,0),0)-VLOOKUP(MP15,[1]Table2!$B$1:$Z$21,MATCH("xGD/90",[1]Table2!$B$1:$Z$1,0),0),"")</f>
        <v/>
      </c>
      <c r="MQ61" s="41" t="str">
        <f>IFERROR(VLOOKUP($B15,[1]Table2!$B$1:$Z$21,MATCH("xGD/90",[1]Table2!$B$1:$Z$1,0),0)-VLOOKUP(MQ15,[1]Table2!$B$1:$Z$21,MATCH("xGD/90",[1]Table2!$B$1:$Z$1,0),0),"")</f>
        <v/>
      </c>
      <c r="MR61" s="41" t="str">
        <f>IFERROR(VLOOKUP($B15,[1]Table2!$B$1:$Z$21,MATCH("xGD/90",[1]Table2!$B$1:$Z$1,0),0)-VLOOKUP(MR15,[1]Table2!$B$1:$Z$21,MATCH("xGD/90",[1]Table2!$B$1:$Z$1,0),0),"")</f>
        <v/>
      </c>
      <c r="MS61" s="41" t="str">
        <f>IFERROR(VLOOKUP($B15,[1]Table2!$B$1:$Z$21,MATCH("xGD/90",[1]Table2!$B$1:$Z$1,0),0)-VLOOKUP(MS15,[1]Table2!$B$1:$Z$21,MATCH("xGD/90",[1]Table2!$B$1:$Z$1,0),0),"")</f>
        <v/>
      </c>
      <c r="MT61" s="41" t="str">
        <f>IFERROR(VLOOKUP($B15,[1]Table2!$B$1:$Z$21,MATCH("xGD/90",[1]Table2!$B$1:$Z$1,0),0)-VLOOKUP(MT15,[1]Table2!$B$1:$Z$21,MATCH("xGD/90",[1]Table2!$B$1:$Z$1,0),0),"")</f>
        <v/>
      </c>
      <c r="MU61" s="41" t="str">
        <f>IFERROR(VLOOKUP($B15,[1]Table2!$B$1:$Z$21,MATCH("xGD/90",[1]Table2!$B$1:$Z$1,0),0)-VLOOKUP(MU15,[1]Table2!$B$1:$Z$21,MATCH("xGD/90",[1]Table2!$B$1:$Z$1,0),0),"")</f>
        <v/>
      </c>
      <c r="MV61" s="41" t="str">
        <f>IFERROR(VLOOKUP($B15,[1]Table2!$B$1:$Z$21,MATCH("xGD/90",[1]Table2!$B$1:$Z$1,0),0)-VLOOKUP(MV15,[1]Table2!$B$1:$Z$21,MATCH("xGD/90",[1]Table2!$B$1:$Z$1,0),0),"")</f>
        <v/>
      </c>
      <c r="MW61" s="41" t="str">
        <f>IFERROR(VLOOKUP($B15,[1]Table2!$B$1:$Z$21,MATCH("xGD/90",[1]Table2!$B$1:$Z$1,0),0)-VLOOKUP(MW15,[1]Table2!$B$1:$Z$21,MATCH("xGD/90",[1]Table2!$B$1:$Z$1,0),0),"")</f>
        <v/>
      </c>
      <c r="MX61" s="41" t="str">
        <f>IFERROR(VLOOKUP($B15,[1]Table2!$B$1:$Z$21,MATCH("xGD/90",[1]Table2!$B$1:$Z$1,0),0)-VLOOKUP(MX15,[1]Table2!$B$1:$Z$21,MATCH("xGD/90",[1]Table2!$B$1:$Z$1,0),0),"")</f>
        <v/>
      </c>
      <c r="MY61" s="41" t="str">
        <f>IFERROR(VLOOKUP($B15,[1]Table2!$B$1:$Z$21,MATCH("xGD/90",[1]Table2!$B$1:$Z$1,0),0)-VLOOKUP(MY15,[1]Table2!$B$1:$Z$21,MATCH("xGD/90",[1]Table2!$B$1:$Z$1,0),0),"")</f>
        <v/>
      </c>
      <c r="MZ61" s="41" t="str">
        <f>IFERROR(VLOOKUP($B15,[1]Table2!$B$1:$Z$21,MATCH("xGD/90",[1]Table2!$B$1:$Z$1,0),0)-VLOOKUP(MZ15,[1]Table2!$B$1:$Z$21,MATCH("xGD/90",[1]Table2!$B$1:$Z$1,0),0),"")</f>
        <v/>
      </c>
      <c r="NA61" s="41" t="str">
        <f>IFERROR(VLOOKUP($B15,[1]Table2!$B$1:$Z$21,MATCH("xGD/90",[1]Table2!$B$1:$Z$1,0),0)-VLOOKUP(NA15,[1]Table2!$B$1:$Z$21,MATCH("xGD/90",[1]Table2!$B$1:$Z$1,0),0),"")</f>
        <v/>
      </c>
      <c r="NB61" s="41" t="str">
        <f>IFERROR(VLOOKUP($B15,[1]Table2!$B$1:$Z$21,MATCH("xGD/90",[1]Table2!$B$1:$Z$1,0),0)-VLOOKUP(NB15,[1]Table2!$B$1:$Z$21,MATCH("xGD/90",[1]Table2!$B$1:$Z$1,0),0),"")</f>
        <v/>
      </c>
      <c r="NC61" s="41" t="str">
        <f>IFERROR(VLOOKUP($B15,[1]Table2!$B$1:$Z$21,MATCH("xGD/90",[1]Table2!$B$1:$Z$1,0),0)-VLOOKUP(NC15,[1]Table2!$B$1:$Z$21,MATCH("xGD/90",[1]Table2!$B$1:$Z$1,0),0),"")</f>
        <v/>
      </c>
      <c r="NE61" s="40">
        <f t="shared" si="1"/>
        <v>0.45</v>
      </c>
      <c r="NF61" s="41" t="str">
        <f>IFERROR(VLOOKUP($B15,[1]Table2!$B$1:$Z$21,MATCH("xGD/90",[1]Table2!$B$1:$Z$1,0),0)-VLOOKUP(NF15,[1]Table2!$B$1:$Z$21,MATCH("xGD/90",[1]Table2!$B$1:$Z$1,0),0),"")</f>
        <v/>
      </c>
      <c r="NG61" s="41" t="str">
        <f>IFERROR(VLOOKUP($B15,[1]Table2!$B$1:$Z$21,MATCH("xGD/90",[1]Table2!$B$1:$Z$1,0),0)-VLOOKUP(NG15,[1]Table2!$B$1:$Z$21,MATCH("xGD/90",[1]Table2!$B$1:$Z$1,0),0),"")</f>
        <v/>
      </c>
      <c r="NH61" s="41" t="str">
        <f>IFERROR(VLOOKUP($B15,[1]Table2!$B$1:$Z$21,MATCH("xGD/90",[1]Table2!$B$1:$Z$1,0),0)-VLOOKUP(NH15,[1]Table2!$B$1:$Z$21,MATCH("xGD/90",[1]Table2!$B$1:$Z$1,0),0),"")</f>
        <v/>
      </c>
      <c r="NI61" s="41" t="str">
        <f>IFERROR(VLOOKUP($B15,[1]Table2!$B$1:$Z$21,MATCH("xGD/90",[1]Table2!$B$1:$Z$1,0),0)-VLOOKUP(NI15,[1]Table2!$B$1:$Z$21,MATCH("xGD/90",[1]Table2!$B$1:$Z$1,0),0),"")</f>
        <v/>
      </c>
      <c r="NJ61" s="41">
        <f>IFERROR(VLOOKUP($B15,[1]Table2!$B$1:$Z$21,MATCH("xGD/90",[1]Table2!$B$1:$Z$1,0),0)-VLOOKUP(NJ15,[1]Table2!$B$1:$Z$21,MATCH("xGD/90",[1]Table2!$B$1:$Z$1,0),0),"")</f>
        <v>1.1300000000000001</v>
      </c>
    </row>
    <row r="62" spans="1:374" s="42" customFormat="1" ht="15.75" thickBot="1" x14ac:dyDescent="0.3">
      <c r="A62" s="39" t="s">
        <v>79</v>
      </c>
      <c r="B62" s="40">
        <f>VLOOKUP(A62,[1]Table!$B$1:$O$21,MATCH("xGD/90",[1]Table!$B$1:$O$1,0),0)</f>
        <v>1.3</v>
      </c>
      <c r="C62" s="41" t="str">
        <f>IFERROR(VLOOKUP($B16,[1]Table2!$B$1:$Z$21,MATCH("xGD/90",[1]Table2!$B$1:$Z$1,0),0)-VLOOKUP(C16,[1]Table2!$B$1:$Z$21,MATCH("xGD/90",[1]Table2!$B$1:$Z$1,0),0),"")</f>
        <v/>
      </c>
      <c r="D62" s="41" t="str">
        <f>IFERROR(VLOOKUP($B16,[1]Table2!$B$1:$Z$21,MATCH("xGD/90",[1]Table2!$B$1:$Z$1,0),0)-VLOOKUP(D16,[1]Table2!$B$1:$Z$21,MATCH("xGD/90",[1]Table2!$B$1:$Z$1,0),0),"")</f>
        <v/>
      </c>
      <c r="E62" s="41" t="str">
        <f>IFERROR(VLOOKUP($B16,[1]Table2!$B$1:$Z$21,MATCH("xGD/90",[1]Table2!$B$1:$Z$1,0),0)-VLOOKUP(E16,[1]Table2!$B$1:$Z$21,MATCH("xGD/90",[1]Table2!$B$1:$Z$1,0),0),"")</f>
        <v/>
      </c>
      <c r="F62" s="41" t="str">
        <f>IFERROR(VLOOKUP($B16,[1]Table2!$B$1:$Z$21,MATCH("xGD/90",[1]Table2!$B$1:$Z$1,0),0)-VLOOKUP(F16,[1]Table2!$B$1:$Z$21,MATCH("xGD/90",[1]Table2!$B$1:$Z$1,0),0),"")</f>
        <v/>
      </c>
      <c r="G62" s="41" t="str">
        <f>IFERROR(VLOOKUP($B16,[1]Table2!$B$1:$Z$21,MATCH("xGD/90",[1]Table2!$B$1:$Z$1,0),0)-VLOOKUP(G16,[1]Table2!$B$1:$Z$21,MATCH("xGD/90",[1]Table2!$B$1:$Z$1,0),0),"")</f>
        <v/>
      </c>
      <c r="H62" s="41" t="str">
        <f>IFERROR(VLOOKUP($B16,[1]Table2!$B$1:$Z$21,MATCH("xGD/90",[1]Table2!$B$1:$Z$1,0),0)-VLOOKUP(H16,[1]Table2!$B$1:$Z$21,MATCH("xGD/90",[1]Table2!$B$1:$Z$1,0),0),"")</f>
        <v/>
      </c>
      <c r="I62" s="41">
        <f>IFERROR(VLOOKUP($B16,[1]Table2!$B$1:$Z$21,MATCH("xGD/90",[1]Table2!$B$1:$Z$1,0),0)-VLOOKUP(I16,[1]Table2!$B$1:$Z$21,MATCH("xGD/90",[1]Table2!$B$1:$Z$1,0),0),"")</f>
        <v>1.25</v>
      </c>
      <c r="J62" s="41" t="str">
        <f>IFERROR(VLOOKUP($B16,[1]Table2!$B$1:$Z$21,MATCH("xGD/90",[1]Table2!$B$1:$Z$1,0),0)-VLOOKUP(J16,[1]Table2!$B$1:$Z$21,MATCH("xGD/90",[1]Table2!$B$1:$Z$1,0),0),"")</f>
        <v/>
      </c>
      <c r="K62" s="41" t="str">
        <f>IFERROR(VLOOKUP($B16,[1]Table2!$B$1:$Z$21,MATCH("xGD/90",[1]Table2!$B$1:$Z$1,0),0)-VLOOKUP(K16,[1]Table2!$B$1:$Z$21,MATCH("xGD/90",[1]Table2!$B$1:$Z$1,0),0),"")</f>
        <v/>
      </c>
      <c r="L62" s="41" t="str">
        <f>IFERROR(VLOOKUP($B16,[1]Table2!$B$1:$Z$21,MATCH("xGD/90",[1]Table2!$B$1:$Z$1,0),0)-VLOOKUP(L16,[1]Table2!$B$1:$Z$21,MATCH("xGD/90",[1]Table2!$B$1:$Z$1,0),0),"")</f>
        <v/>
      </c>
      <c r="M62" s="41" t="str">
        <f>IFERROR(VLOOKUP($B16,[1]Table2!$B$1:$Z$21,MATCH("xGD/90",[1]Table2!$B$1:$Z$1,0),0)-VLOOKUP(M16,[1]Table2!$B$1:$Z$21,MATCH("xGD/90",[1]Table2!$B$1:$Z$1,0),0),"")</f>
        <v/>
      </c>
      <c r="N62" s="41" t="str">
        <f>IFERROR(VLOOKUP($B16,[1]Table2!$B$1:$Z$21,MATCH("xGD/90",[1]Table2!$B$1:$Z$1,0),0)-VLOOKUP(N16,[1]Table2!$B$1:$Z$21,MATCH("xGD/90",[1]Table2!$B$1:$Z$1,0),0),"")</f>
        <v/>
      </c>
      <c r="O62" s="41">
        <f>IFERROR(VLOOKUP($B16,[1]Table2!$B$1:$Z$21,MATCH("xGD/90",[1]Table2!$B$1:$Z$1,0),0)-VLOOKUP(O16,[1]Table2!$B$1:$Z$21,MATCH("xGD/90",[1]Table2!$B$1:$Z$1,0),0),"")</f>
        <v>2.0499999999999998</v>
      </c>
      <c r="P62" s="41" t="str">
        <f>IFERROR(VLOOKUP($B16,[1]Table2!$B$1:$Z$21,MATCH("xGD/90",[1]Table2!$B$1:$Z$1,0),0)-VLOOKUP(P16,[1]Table2!$B$1:$Z$21,MATCH("xGD/90",[1]Table2!$B$1:$Z$1,0),0),"")</f>
        <v/>
      </c>
      <c r="Q62" s="41" t="str">
        <f>IFERROR(VLOOKUP($B16,[1]Table2!$B$1:$Z$21,MATCH("xGD/90",[1]Table2!$B$1:$Z$1,0),0)-VLOOKUP(Q16,[1]Table2!$B$1:$Z$21,MATCH("xGD/90",[1]Table2!$B$1:$Z$1,0),0),"")</f>
        <v/>
      </c>
      <c r="R62" s="41" t="str">
        <f>IFERROR(VLOOKUP($B16,[1]Table2!$B$1:$Z$21,MATCH("xGD/90",[1]Table2!$B$1:$Z$1,0),0)-VLOOKUP(R16,[1]Table2!$B$1:$Z$21,MATCH("xGD/90",[1]Table2!$B$1:$Z$1,0),0),"")</f>
        <v/>
      </c>
      <c r="S62" s="41" t="str">
        <f>IFERROR(VLOOKUP($B16,[1]Table2!$B$1:$Z$21,MATCH("xGD/90",[1]Table2!$B$1:$Z$1,0),0)-VLOOKUP(S16,[1]Table2!$B$1:$Z$21,MATCH("xGD/90",[1]Table2!$B$1:$Z$1,0),0),"")</f>
        <v/>
      </c>
      <c r="T62" s="41" t="str">
        <f>IFERROR(VLOOKUP($B16,[1]Table2!$B$1:$Z$21,MATCH("xGD/90",[1]Table2!$B$1:$Z$1,0),0)-VLOOKUP(T16,[1]Table2!$B$1:$Z$21,MATCH("xGD/90",[1]Table2!$B$1:$Z$1,0),0),"")</f>
        <v/>
      </c>
      <c r="U62" s="41" t="str">
        <f>IFERROR(VLOOKUP($B16,[1]Table2!$B$1:$Z$21,MATCH("xGD/90",[1]Table2!$B$1:$Z$1,0),0)-VLOOKUP(U16,[1]Table2!$B$1:$Z$21,MATCH("xGD/90",[1]Table2!$B$1:$Z$1,0),0),"")</f>
        <v/>
      </c>
      <c r="V62" s="41" t="str">
        <f>IFERROR(VLOOKUP($B16,[1]Table2!$B$1:$Z$21,MATCH("xGD/90",[1]Table2!$B$1:$Z$1,0),0)-VLOOKUP(V16,[1]Table2!$B$1:$Z$21,MATCH("xGD/90",[1]Table2!$B$1:$Z$1,0),0),"")</f>
        <v/>
      </c>
      <c r="W62" s="41">
        <f>IFERROR(VLOOKUP($B16,[1]Table2!$B$1:$Z$21,MATCH("xGD/90",[1]Table2!$B$1:$Z$1,0),0)-VLOOKUP(W16,[1]Table2!$B$1:$Z$21,MATCH("xGD/90",[1]Table2!$B$1:$Z$1,0),0),"")</f>
        <v>0.58000000000000007</v>
      </c>
      <c r="X62" s="41" t="str">
        <f>IFERROR(VLOOKUP($B16,[1]Table2!$B$1:$Z$21,MATCH("xGD/90",[1]Table2!$B$1:$Z$1,0),0)-VLOOKUP(X16,[1]Table2!$B$1:$Z$21,MATCH("xGD/90",[1]Table2!$B$1:$Z$1,0),0),"")</f>
        <v/>
      </c>
      <c r="Y62" s="41" t="str">
        <f>IFERROR(VLOOKUP($B16,[1]Table2!$B$1:$Z$21,MATCH("xGD/90",[1]Table2!$B$1:$Z$1,0),0)-VLOOKUP(Y16,[1]Table2!$B$1:$Z$21,MATCH("xGD/90",[1]Table2!$B$1:$Z$1,0),0),"")</f>
        <v/>
      </c>
      <c r="Z62" s="41" t="str">
        <f>IFERROR(VLOOKUP($B16,[1]Table2!$B$1:$Z$21,MATCH("xGD/90",[1]Table2!$B$1:$Z$1,0),0)-VLOOKUP(Z16,[1]Table2!$B$1:$Z$21,MATCH("xGD/90",[1]Table2!$B$1:$Z$1,0),0),"")</f>
        <v/>
      </c>
      <c r="AA62" s="41" t="str">
        <f>IFERROR(VLOOKUP($B16,[1]Table2!$B$1:$Z$21,MATCH("xGD/90",[1]Table2!$B$1:$Z$1,0),0)-VLOOKUP(AA16,[1]Table2!$B$1:$Z$21,MATCH("xGD/90",[1]Table2!$B$1:$Z$1,0),0),"")</f>
        <v/>
      </c>
      <c r="AB62" s="41" t="str">
        <f>IFERROR(VLOOKUP($B16,[1]Table2!$B$1:$Z$21,MATCH("xGD/90",[1]Table2!$B$1:$Z$1,0),0)-VLOOKUP(AB16,[1]Table2!$B$1:$Z$21,MATCH("xGD/90",[1]Table2!$B$1:$Z$1,0),0),"")</f>
        <v/>
      </c>
      <c r="AC62" s="41">
        <f>IFERROR(VLOOKUP($B16,[1]Table2!$B$1:$Z$21,MATCH("xGD/90",[1]Table2!$B$1:$Z$1,0),0)-VLOOKUP(AC16,[1]Table2!$B$1:$Z$21,MATCH("xGD/90",[1]Table2!$B$1:$Z$1,0),0),"")</f>
        <v>1.62</v>
      </c>
      <c r="AD62" s="41" t="str">
        <f>IFERROR(VLOOKUP($B16,[1]Table2!$B$1:$Z$21,MATCH("xGD/90",[1]Table2!$B$1:$Z$1,0),0)-VLOOKUP(AD16,[1]Table2!$B$1:$Z$21,MATCH("xGD/90",[1]Table2!$B$1:$Z$1,0),0),"")</f>
        <v/>
      </c>
      <c r="AE62" s="41" t="str">
        <f>IFERROR(VLOOKUP($B16,[1]Table2!$B$1:$Z$21,MATCH("xGD/90",[1]Table2!$B$1:$Z$1,0),0)-VLOOKUP(AE16,[1]Table2!$B$1:$Z$21,MATCH("xGD/90",[1]Table2!$B$1:$Z$1,0),0),"")</f>
        <v/>
      </c>
      <c r="AF62" s="41" t="str">
        <f>IFERROR(VLOOKUP($B16,[1]Table2!$B$1:$Z$21,MATCH("xGD/90",[1]Table2!$B$1:$Z$1,0),0)-VLOOKUP(AF16,[1]Table2!$B$1:$Z$21,MATCH("xGD/90",[1]Table2!$B$1:$Z$1,0),0),"")</f>
        <v/>
      </c>
      <c r="AG62" s="41">
        <f>IFERROR(VLOOKUP($B16,[1]Table2!$B$1:$Z$21,MATCH("xGD/90",[1]Table2!$B$1:$Z$1,0),0)-VLOOKUP(AG16,[1]Table2!$B$1:$Z$21,MATCH("xGD/90",[1]Table2!$B$1:$Z$1,0),0),"")</f>
        <v>1.98</v>
      </c>
      <c r="AH62" s="41" t="str">
        <f>IFERROR(VLOOKUP($B16,[1]Table2!$B$1:$Z$21,MATCH("xGD/90",[1]Table2!$B$1:$Z$1,0),0)-VLOOKUP(AH16,[1]Table2!$B$1:$Z$21,MATCH("xGD/90",[1]Table2!$B$1:$Z$1,0),0),"")</f>
        <v/>
      </c>
      <c r="AI62" s="41" t="str">
        <f>IFERROR(VLOOKUP($B16,[1]Table2!$B$1:$Z$21,MATCH("xGD/90",[1]Table2!$B$1:$Z$1,0),0)-VLOOKUP(AI16,[1]Table2!$B$1:$Z$21,MATCH("xGD/90",[1]Table2!$B$1:$Z$1,0),0),"")</f>
        <v/>
      </c>
      <c r="AJ62" s="41">
        <f>IFERROR(VLOOKUP($B16,[1]Table2!$B$1:$Z$21,MATCH("xGD/90",[1]Table2!$B$1:$Z$1,0),0)-VLOOKUP(AJ16,[1]Table2!$B$1:$Z$21,MATCH("xGD/90",[1]Table2!$B$1:$Z$1,0),0),"")</f>
        <v>1.46</v>
      </c>
      <c r="AK62" s="41" t="str">
        <f>IFERROR(VLOOKUP($B16,[1]Table2!$B$1:$Z$21,MATCH("xGD/90",[1]Table2!$B$1:$Z$1,0),0)-VLOOKUP(AK16,[1]Table2!$B$1:$Z$21,MATCH("xGD/90",[1]Table2!$B$1:$Z$1,0),0),"")</f>
        <v/>
      </c>
      <c r="AL62" s="41" t="str">
        <f>IFERROR(VLOOKUP($B16,[1]Table2!$B$1:$Z$21,MATCH("xGD/90",[1]Table2!$B$1:$Z$1,0),0)-VLOOKUP(AL16,[1]Table2!$B$1:$Z$21,MATCH("xGD/90",[1]Table2!$B$1:$Z$1,0),0),"")</f>
        <v/>
      </c>
      <c r="AM62" s="41" t="str">
        <f>IFERROR(VLOOKUP($B16,[1]Table2!$B$1:$Z$21,MATCH("xGD/90",[1]Table2!$B$1:$Z$1,0),0)-VLOOKUP(AM16,[1]Table2!$B$1:$Z$21,MATCH("xGD/90",[1]Table2!$B$1:$Z$1,0),0),"")</f>
        <v/>
      </c>
      <c r="AN62" s="41" t="str">
        <f>IFERROR(VLOOKUP($B16,[1]Table2!$B$1:$Z$21,MATCH("xGD/90",[1]Table2!$B$1:$Z$1,0),0)-VLOOKUP(AN16,[1]Table2!$B$1:$Z$21,MATCH("xGD/90",[1]Table2!$B$1:$Z$1,0),0),"")</f>
        <v/>
      </c>
      <c r="AO62" s="41" t="str">
        <f>IFERROR(VLOOKUP($B16,[1]Table2!$B$1:$Z$21,MATCH("xGD/90",[1]Table2!$B$1:$Z$1,0),0)-VLOOKUP(AO16,[1]Table2!$B$1:$Z$21,MATCH("xGD/90",[1]Table2!$B$1:$Z$1,0),0),"")</f>
        <v/>
      </c>
      <c r="AP62" s="41" t="str">
        <f>IFERROR(VLOOKUP($B16,[1]Table2!$B$1:$Z$21,MATCH("xGD/90",[1]Table2!$B$1:$Z$1,0),0)-VLOOKUP(AP16,[1]Table2!$B$1:$Z$21,MATCH("xGD/90",[1]Table2!$B$1:$Z$1,0),0),"")</f>
        <v/>
      </c>
      <c r="AQ62" s="41" t="str">
        <f>IFERROR(VLOOKUP($B16,[1]Table2!$B$1:$Z$21,MATCH("xGD/90",[1]Table2!$B$1:$Z$1,0),0)-VLOOKUP(AQ16,[1]Table2!$B$1:$Z$21,MATCH("xGD/90",[1]Table2!$B$1:$Z$1,0),0),"")</f>
        <v/>
      </c>
      <c r="AR62" s="41" t="str">
        <f>IFERROR(VLOOKUP($B16,[1]Table2!$B$1:$Z$21,MATCH("xGD/90",[1]Table2!$B$1:$Z$1,0),0)-VLOOKUP(AR16,[1]Table2!$B$1:$Z$21,MATCH("xGD/90",[1]Table2!$B$1:$Z$1,0),0),"")</f>
        <v/>
      </c>
      <c r="AS62" s="41" t="str">
        <f>IFERROR(VLOOKUP($B16,[1]Table2!$B$1:$Z$21,MATCH("xGD/90",[1]Table2!$B$1:$Z$1,0),0)-VLOOKUP(AS16,[1]Table2!$B$1:$Z$21,MATCH("xGD/90",[1]Table2!$B$1:$Z$1,0),0),"")</f>
        <v/>
      </c>
      <c r="AT62" s="41" t="str">
        <f>IFERROR(VLOOKUP($B16,[1]Table2!$B$1:$Z$21,MATCH("xGD/90",[1]Table2!$B$1:$Z$1,0),0)-VLOOKUP(AT16,[1]Table2!$B$1:$Z$21,MATCH("xGD/90",[1]Table2!$B$1:$Z$1,0),0),"")</f>
        <v/>
      </c>
      <c r="AU62" s="41" t="str">
        <f>IFERROR(VLOOKUP($B16,[1]Table2!$B$1:$Z$21,MATCH("xGD/90",[1]Table2!$B$1:$Z$1,0),0)-VLOOKUP(AU16,[1]Table2!$B$1:$Z$21,MATCH("xGD/90",[1]Table2!$B$1:$Z$1,0),0),"")</f>
        <v/>
      </c>
      <c r="AV62" s="41" t="str">
        <f>IFERROR(VLOOKUP($B16,[1]Table2!$B$1:$Z$21,MATCH("xGD/90",[1]Table2!$B$1:$Z$1,0),0)-VLOOKUP(AV16,[1]Table2!$B$1:$Z$21,MATCH("xGD/90",[1]Table2!$B$1:$Z$1,0),0),"")</f>
        <v/>
      </c>
      <c r="AW62" s="41" t="str">
        <f>IFERROR(VLOOKUP($B16,[1]Table2!$B$1:$Z$21,MATCH("xGD/90",[1]Table2!$B$1:$Z$1,0),0)-VLOOKUP(AW16,[1]Table2!$B$1:$Z$21,MATCH("xGD/90",[1]Table2!$B$1:$Z$1,0),0),"")</f>
        <v/>
      </c>
      <c r="AX62" s="41">
        <f>IFERROR(VLOOKUP($B16,[1]Table2!$B$1:$Z$21,MATCH("xGD/90",[1]Table2!$B$1:$Z$1,0),0)-VLOOKUP(AX16,[1]Table2!$B$1:$Z$21,MATCH("xGD/90",[1]Table2!$B$1:$Z$1,0),0),"")</f>
        <v>1.76</v>
      </c>
      <c r="AY62" s="41" t="str">
        <f>IFERROR(VLOOKUP($B16,[1]Table2!$B$1:$Z$21,MATCH("xGD/90",[1]Table2!$B$1:$Z$1,0),0)-VLOOKUP(AY16,[1]Table2!$B$1:$Z$21,MATCH("xGD/90",[1]Table2!$B$1:$Z$1,0),0),"")</f>
        <v/>
      </c>
      <c r="AZ62" s="41" t="str">
        <f>IFERROR(VLOOKUP($B16,[1]Table2!$B$1:$Z$21,MATCH("xGD/90",[1]Table2!$B$1:$Z$1,0),0)-VLOOKUP(AZ16,[1]Table2!$B$1:$Z$21,MATCH("xGD/90",[1]Table2!$B$1:$Z$1,0),0),"")</f>
        <v/>
      </c>
      <c r="BA62" s="41" t="str">
        <f>IFERROR(VLOOKUP($B16,[1]Table2!$B$1:$Z$21,MATCH("xGD/90",[1]Table2!$B$1:$Z$1,0),0)-VLOOKUP(BA16,[1]Table2!$B$1:$Z$21,MATCH("xGD/90",[1]Table2!$B$1:$Z$1,0),0),"")</f>
        <v/>
      </c>
      <c r="BB62" s="41" t="str">
        <f>IFERROR(VLOOKUP($B16,[1]Table2!$B$1:$Z$21,MATCH("xGD/90",[1]Table2!$B$1:$Z$1,0),0)-VLOOKUP(BB16,[1]Table2!$B$1:$Z$21,MATCH("xGD/90",[1]Table2!$B$1:$Z$1,0),0),"")</f>
        <v/>
      </c>
      <c r="BC62" s="41" t="str">
        <f>IFERROR(VLOOKUP($B16,[1]Table2!$B$1:$Z$21,MATCH("xGD/90",[1]Table2!$B$1:$Z$1,0),0)-VLOOKUP(BC16,[1]Table2!$B$1:$Z$21,MATCH("xGD/90",[1]Table2!$B$1:$Z$1,0),0),"")</f>
        <v/>
      </c>
      <c r="BD62" s="41" t="str">
        <f>IFERROR(VLOOKUP($B16,[1]Table2!$B$1:$Z$21,MATCH("xGD/90",[1]Table2!$B$1:$Z$1,0),0)-VLOOKUP(BD16,[1]Table2!$B$1:$Z$21,MATCH("xGD/90",[1]Table2!$B$1:$Z$1,0),0),"")</f>
        <v/>
      </c>
      <c r="BE62" s="41" t="str">
        <f>IFERROR(VLOOKUP($B16,[1]Table2!$B$1:$Z$21,MATCH("xGD/90",[1]Table2!$B$1:$Z$1,0),0)-VLOOKUP(BE16,[1]Table2!$B$1:$Z$21,MATCH("xGD/90",[1]Table2!$B$1:$Z$1,0),0),"")</f>
        <v/>
      </c>
      <c r="BF62" s="41" t="str">
        <f>IFERROR(VLOOKUP($B16,[1]Table2!$B$1:$Z$21,MATCH("xGD/90",[1]Table2!$B$1:$Z$1,0),0)-VLOOKUP(BF16,[1]Table2!$B$1:$Z$21,MATCH("xGD/90",[1]Table2!$B$1:$Z$1,0),0),"")</f>
        <v/>
      </c>
      <c r="BG62" s="41" t="str">
        <f>IFERROR(VLOOKUP($B16,[1]Table2!$B$1:$Z$21,MATCH("xGD/90",[1]Table2!$B$1:$Z$1,0),0)-VLOOKUP(BG16,[1]Table2!$B$1:$Z$21,MATCH("xGD/90",[1]Table2!$B$1:$Z$1,0),0),"")</f>
        <v/>
      </c>
      <c r="BH62" s="41" t="str">
        <f>IFERROR(VLOOKUP($B16,[1]Table2!$B$1:$Z$21,MATCH("xGD/90",[1]Table2!$B$1:$Z$1,0),0)-VLOOKUP(BH16,[1]Table2!$B$1:$Z$21,MATCH("xGD/90",[1]Table2!$B$1:$Z$1,0),0),"")</f>
        <v/>
      </c>
      <c r="BI62" s="41" t="str">
        <f>IFERROR(VLOOKUP($B16,[1]Table2!$B$1:$Z$21,MATCH("xGD/90",[1]Table2!$B$1:$Z$1,0),0)-VLOOKUP(BI16,[1]Table2!$B$1:$Z$21,MATCH("xGD/90",[1]Table2!$B$1:$Z$1,0),0),"")</f>
        <v/>
      </c>
      <c r="BJ62" s="41" t="str">
        <f>IFERROR(VLOOKUP($B16,[1]Table2!$B$1:$Z$21,MATCH("xGD/90",[1]Table2!$B$1:$Z$1,0),0)-VLOOKUP(BJ16,[1]Table2!$B$1:$Z$21,MATCH("xGD/90",[1]Table2!$B$1:$Z$1,0),0),"")</f>
        <v/>
      </c>
      <c r="BK62" s="41" t="str">
        <f>IFERROR(VLOOKUP($B16,[1]Table2!$B$1:$Z$21,MATCH("xGD/90",[1]Table2!$B$1:$Z$1,0),0)-VLOOKUP(BK16,[1]Table2!$B$1:$Z$21,MATCH("xGD/90",[1]Table2!$B$1:$Z$1,0),0),"")</f>
        <v/>
      </c>
      <c r="BL62" s="41" t="str">
        <f>IFERROR(VLOOKUP($B16,[1]Table2!$B$1:$Z$21,MATCH("xGD/90",[1]Table2!$B$1:$Z$1,0),0)-VLOOKUP(BL16,[1]Table2!$B$1:$Z$21,MATCH("xGD/90",[1]Table2!$B$1:$Z$1,0),0),"")</f>
        <v/>
      </c>
      <c r="BM62" s="41">
        <f>IFERROR(VLOOKUP($B16,[1]Table2!$B$1:$Z$21,MATCH("xGD/90",[1]Table2!$B$1:$Z$1,0),0)-VLOOKUP(BM16,[1]Table2!$B$1:$Z$21,MATCH("xGD/90",[1]Table2!$B$1:$Z$1,0),0),"")</f>
        <v>0.95000000000000007</v>
      </c>
      <c r="BN62" s="41" t="str">
        <f>IFERROR(VLOOKUP($B16,[1]Table2!$B$1:$Z$21,MATCH("xGD/90",[1]Table2!$B$1:$Z$1,0),0)-VLOOKUP(BN16,[1]Table2!$B$1:$Z$21,MATCH("xGD/90",[1]Table2!$B$1:$Z$1,0),0),"")</f>
        <v/>
      </c>
      <c r="BO62" s="41" t="str">
        <f>IFERROR(VLOOKUP($B16,[1]Table2!$B$1:$Z$21,MATCH("xGD/90",[1]Table2!$B$1:$Z$1,0),0)-VLOOKUP(BO16,[1]Table2!$B$1:$Z$21,MATCH("xGD/90",[1]Table2!$B$1:$Z$1,0),0),"")</f>
        <v/>
      </c>
      <c r="BP62" s="41" t="str">
        <f>IFERROR(VLOOKUP($B16,[1]Table2!$B$1:$Z$21,MATCH("xGD/90",[1]Table2!$B$1:$Z$1,0),0)-VLOOKUP(BP16,[1]Table2!$B$1:$Z$21,MATCH("xGD/90",[1]Table2!$B$1:$Z$1,0),0),"")</f>
        <v/>
      </c>
      <c r="BQ62" s="41" t="str">
        <f>IFERROR(VLOOKUP($B16,[1]Table2!$B$1:$Z$21,MATCH("xGD/90",[1]Table2!$B$1:$Z$1,0),0)-VLOOKUP(BQ16,[1]Table2!$B$1:$Z$21,MATCH("xGD/90",[1]Table2!$B$1:$Z$1,0),0),"")</f>
        <v/>
      </c>
      <c r="BR62" s="41" t="str">
        <f>IFERROR(VLOOKUP($B16,[1]Table2!$B$1:$Z$21,MATCH("xGD/90",[1]Table2!$B$1:$Z$1,0),0)-VLOOKUP(BR16,[1]Table2!$B$1:$Z$21,MATCH("xGD/90",[1]Table2!$B$1:$Z$1,0),0),"")</f>
        <v/>
      </c>
      <c r="BS62" s="41">
        <f>IFERROR(VLOOKUP($B16,[1]Table2!$B$1:$Z$21,MATCH("xGD/90",[1]Table2!$B$1:$Z$1,0),0)-VLOOKUP(BS16,[1]Table2!$B$1:$Z$21,MATCH("xGD/90",[1]Table2!$B$1:$Z$1,0),0),"")</f>
        <v>1.79</v>
      </c>
      <c r="BT62" s="41" t="str">
        <f>IFERROR(VLOOKUP($B16,[1]Table2!$B$1:$Z$21,MATCH("xGD/90",[1]Table2!$B$1:$Z$1,0),0)-VLOOKUP(BT16,[1]Table2!$B$1:$Z$21,MATCH("xGD/90",[1]Table2!$B$1:$Z$1,0),0),"")</f>
        <v/>
      </c>
      <c r="BU62" s="41" t="str">
        <f>IFERROR(VLOOKUP($B16,[1]Table2!$B$1:$Z$21,MATCH("xGD/90",[1]Table2!$B$1:$Z$1,0),0)-VLOOKUP(BU16,[1]Table2!$B$1:$Z$21,MATCH("xGD/90",[1]Table2!$B$1:$Z$1,0),0),"")</f>
        <v/>
      </c>
      <c r="BV62" s="41" t="str">
        <f>IFERROR(VLOOKUP($B16,[1]Table2!$B$1:$Z$21,MATCH("xGD/90",[1]Table2!$B$1:$Z$1,0),0)-VLOOKUP(BV16,[1]Table2!$B$1:$Z$21,MATCH("xGD/90",[1]Table2!$B$1:$Z$1,0),0),"")</f>
        <v/>
      </c>
      <c r="BW62" s="41" t="str">
        <f>IFERROR(VLOOKUP($B16,[1]Table2!$B$1:$Z$21,MATCH("xGD/90",[1]Table2!$B$1:$Z$1,0),0)-VLOOKUP(BW16,[1]Table2!$B$1:$Z$21,MATCH("xGD/90",[1]Table2!$B$1:$Z$1,0),0),"")</f>
        <v/>
      </c>
      <c r="BX62" s="41" t="str">
        <f>IFERROR(VLOOKUP($B16,[1]Table2!$B$1:$Z$21,MATCH("xGD/90",[1]Table2!$B$1:$Z$1,0),0)-VLOOKUP(BX16,[1]Table2!$B$1:$Z$21,MATCH("xGD/90",[1]Table2!$B$1:$Z$1,0),0),"")</f>
        <v/>
      </c>
      <c r="BY62" s="41" t="str">
        <f>IFERROR(VLOOKUP($B16,[1]Table2!$B$1:$Z$21,MATCH("xGD/90",[1]Table2!$B$1:$Z$1,0),0)-VLOOKUP(BY16,[1]Table2!$B$1:$Z$21,MATCH("xGD/90",[1]Table2!$B$1:$Z$1,0),0),"")</f>
        <v/>
      </c>
      <c r="BZ62" s="41" t="str">
        <f>IFERROR(VLOOKUP($B16,[1]Table2!$B$1:$Z$21,MATCH("xGD/90",[1]Table2!$B$1:$Z$1,0),0)-VLOOKUP(BZ16,[1]Table2!$B$1:$Z$21,MATCH("xGD/90",[1]Table2!$B$1:$Z$1,0),0),"")</f>
        <v/>
      </c>
      <c r="CA62" s="41">
        <f>IFERROR(VLOOKUP($B16,[1]Table2!$B$1:$Z$21,MATCH("xGD/90",[1]Table2!$B$1:$Z$1,0),0)-VLOOKUP(CA16,[1]Table2!$B$1:$Z$21,MATCH("xGD/90",[1]Table2!$B$1:$Z$1,0),0),"")</f>
        <v>0.85000000000000009</v>
      </c>
      <c r="CB62" s="41" t="str">
        <f>IFERROR(VLOOKUP($B16,[1]Table2!$B$1:$Z$21,MATCH("xGD/90",[1]Table2!$B$1:$Z$1,0),0)-VLOOKUP(CB16,[1]Table2!$B$1:$Z$21,MATCH("xGD/90",[1]Table2!$B$1:$Z$1,0),0),"")</f>
        <v/>
      </c>
      <c r="CC62" s="41" t="str">
        <f>IFERROR(VLOOKUP($B16,[1]Table2!$B$1:$Z$21,MATCH("xGD/90",[1]Table2!$B$1:$Z$1,0),0)-VLOOKUP(CC16,[1]Table2!$B$1:$Z$21,MATCH("xGD/90",[1]Table2!$B$1:$Z$1,0),0),"")</f>
        <v/>
      </c>
      <c r="CD62" s="41" t="str">
        <f>IFERROR(VLOOKUP($B16,[1]Table2!$B$1:$Z$21,MATCH("xGD/90",[1]Table2!$B$1:$Z$1,0),0)-VLOOKUP(CD16,[1]Table2!$B$1:$Z$21,MATCH("xGD/90",[1]Table2!$B$1:$Z$1,0),0),"")</f>
        <v/>
      </c>
      <c r="CE62" s="41" t="str">
        <f>IFERROR(VLOOKUP($B16,[1]Table2!$B$1:$Z$21,MATCH("xGD/90",[1]Table2!$B$1:$Z$1,0),0)-VLOOKUP(CE16,[1]Table2!$B$1:$Z$21,MATCH("xGD/90",[1]Table2!$B$1:$Z$1,0),0),"")</f>
        <v/>
      </c>
      <c r="CF62" s="41" t="str">
        <f>IFERROR(VLOOKUP($B16,[1]Table2!$B$1:$Z$21,MATCH("xGD/90",[1]Table2!$B$1:$Z$1,0),0)-VLOOKUP(CF16,[1]Table2!$B$1:$Z$21,MATCH("xGD/90",[1]Table2!$B$1:$Z$1,0),0),"")</f>
        <v/>
      </c>
      <c r="CG62" s="41">
        <f>IFERROR(VLOOKUP($B16,[1]Table2!$B$1:$Z$21,MATCH("xGD/90",[1]Table2!$B$1:$Z$1,0),0)-VLOOKUP(CG16,[1]Table2!$B$1:$Z$21,MATCH("xGD/90",[1]Table2!$B$1:$Z$1,0),0),"")</f>
        <v>0.60000000000000009</v>
      </c>
      <c r="CH62" s="41" t="str">
        <f>IFERROR(VLOOKUP($B16,[1]Table2!$B$1:$Z$21,MATCH("xGD/90",[1]Table2!$B$1:$Z$1,0),0)-VLOOKUP(CH16,[1]Table2!$B$1:$Z$21,MATCH("xGD/90",[1]Table2!$B$1:$Z$1,0),0),"")</f>
        <v/>
      </c>
      <c r="CI62" s="41" t="str">
        <f>IFERROR(VLOOKUP($B16,[1]Table2!$B$1:$Z$21,MATCH("xGD/90",[1]Table2!$B$1:$Z$1,0),0)-VLOOKUP(CI16,[1]Table2!$B$1:$Z$21,MATCH("xGD/90",[1]Table2!$B$1:$Z$1,0),0),"")</f>
        <v/>
      </c>
      <c r="CJ62" s="41" t="str">
        <f>IFERROR(VLOOKUP($B16,[1]Table2!$B$1:$Z$21,MATCH("xGD/90",[1]Table2!$B$1:$Z$1,0),0)-VLOOKUP(CJ16,[1]Table2!$B$1:$Z$21,MATCH("xGD/90",[1]Table2!$B$1:$Z$1,0),0),"")</f>
        <v/>
      </c>
      <c r="CK62" s="41" t="str">
        <f>IFERROR(VLOOKUP($B16,[1]Table2!$B$1:$Z$21,MATCH("xGD/90",[1]Table2!$B$1:$Z$1,0),0)-VLOOKUP(CK16,[1]Table2!$B$1:$Z$21,MATCH("xGD/90",[1]Table2!$B$1:$Z$1,0),0),"")</f>
        <v/>
      </c>
      <c r="CL62" s="41" t="str">
        <f>IFERROR(VLOOKUP($B16,[1]Table2!$B$1:$Z$21,MATCH("xGD/90",[1]Table2!$B$1:$Z$1,0),0)-VLOOKUP(CL16,[1]Table2!$B$1:$Z$21,MATCH("xGD/90",[1]Table2!$B$1:$Z$1,0),0),"")</f>
        <v/>
      </c>
      <c r="CM62" s="41" t="str">
        <f>IFERROR(VLOOKUP($B16,[1]Table2!$B$1:$Z$21,MATCH("xGD/90",[1]Table2!$B$1:$Z$1,0),0)-VLOOKUP(CM16,[1]Table2!$B$1:$Z$21,MATCH("xGD/90",[1]Table2!$B$1:$Z$1,0),0),"")</f>
        <v/>
      </c>
      <c r="CN62" s="41">
        <f>IFERROR(VLOOKUP($B16,[1]Table2!$B$1:$Z$21,MATCH("xGD/90",[1]Table2!$B$1:$Z$1,0),0)-VLOOKUP(CN16,[1]Table2!$B$1:$Z$21,MATCH("xGD/90",[1]Table2!$B$1:$Z$1,0),0),"")</f>
        <v>1.65</v>
      </c>
      <c r="CO62" s="41" t="str">
        <f>IFERROR(VLOOKUP($B16,[1]Table2!$B$1:$Z$21,MATCH("xGD/90",[1]Table2!$B$1:$Z$1,0),0)-VLOOKUP(CO16,[1]Table2!$B$1:$Z$21,MATCH("xGD/90",[1]Table2!$B$1:$Z$1,0),0),"")</f>
        <v/>
      </c>
      <c r="CP62" s="41" t="str">
        <f>IFERROR(VLOOKUP($B16,[1]Table2!$B$1:$Z$21,MATCH("xGD/90",[1]Table2!$B$1:$Z$1,0),0)-VLOOKUP(CP16,[1]Table2!$B$1:$Z$21,MATCH("xGD/90",[1]Table2!$B$1:$Z$1,0),0),"")</f>
        <v/>
      </c>
      <c r="CQ62" s="41" t="str">
        <f>IFERROR(VLOOKUP($B16,[1]Table2!$B$1:$Z$21,MATCH("xGD/90",[1]Table2!$B$1:$Z$1,0),0)-VLOOKUP(CQ16,[1]Table2!$B$1:$Z$21,MATCH("xGD/90",[1]Table2!$B$1:$Z$1,0),0),"")</f>
        <v/>
      </c>
      <c r="CR62" s="41" t="str">
        <f>IFERROR(VLOOKUP($B16,[1]Table2!$B$1:$Z$21,MATCH("xGD/90",[1]Table2!$B$1:$Z$1,0),0)-VLOOKUP(CR16,[1]Table2!$B$1:$Z$21,MATCH("xGD/90",[1]Table2!$B$1:$Z$1,0),0),"")</f>
        <v/>
      </c>
      <c r="CS62" s="41" t="str">
        <f>IFERROR(VLOOKUP($B16,[1]Table2!$B$1:$Z$21,MATCH("xGD/90",[1]Table2!$B$1:$Z$1,0),0)-VLOOKUP(CS16,[1]Table2!$B$1:$Z$21,MATCH("xGD/90",[1]Table2!$B$1:$Z$1,0),0),"")</f>
        <v/>
      </c>
      <c r="CT62" s="41" t="str">
        <f>IFERROR(VLOOKUP($B16,[1]Table2!$B$1:$Z$21,MATCH("xGD/90",[1]Table2!$B$1:$Z$1,0),0)-VLOOKUP(CT16,[1]Table2!$B$1:$Z$21,MATCH("xGD/90",[1]Table2!$B$1:$Z$1,0),0),"")</f>
        <v/>
      </c>
      <c r="CU62" s="41">
        <f>IFERROR(VLOOKUP($B16,[1]Table2!$B$1:$Z$21,MATCH("xGD/90",[1]Table2!$B$1:$Z$1,0),0)-VLOOKUP(CU16,[1]Table2!$B$1:$Z$21,MATCH("xGD/90",[1]Table2!$B$1:$Z$1,0),0),"")</f>
        <v>1.7000000000000002</v>
      </c>
      <c r="CV62" s="41" t="str">
        <f>IFERROR(VLOOKUP($B16,[1]Table2!$B$1:$Z$21,MATCH("xGD/90",[1]Table2!$B$1:$Z$1,0),0)-VLOOKUP(CV16,[1]Table2!$B$1:$Z$21,MATCH("xGD/90",[1]Table2!$B$1:$Z$1,0),0),"")</f>
        <v/>
      </c>
      <c r="CW62" s="41" t="str">
        <f>IFERROR(VLOOKUP($B16,[1]Table2!$B$1:$Z$21,MATCH("xGD/90",[1]Table2!$B$1:$Z$1,0),0)-VLOOKUP(CW16,[1]Table2!$B$1:$Z$21,MATCH("xGD/90",[1]Table2!$B$1:$Z$1,0),0),"")</f>
        <v/>
      </c>
      <c r="CX62" s="41" t="str">
        <f>IFERROR(VLOOKUP($B16,[1]Table2!$B$1:$Z$21,MATCH("xGD/90",[1]Table2!$B$1:$Z$1,0),0)-VLOOKUP(CX16,[1]Table2!$B$1:$Z$21,MATCH("xGD/90",[1]Table2!$B$1:$Z$1,0),0),"")</f>
        <v/>
      </c>
      <c r="CY62" s="41" t="str">
        <f>IFERROR(VLOOKUP($B16,[1]Table2!$B$1:$Z$21,MATCH("xGD/90",[1]Table2!$B$1:$Z$1,0),0)-VLOOKUP(CY16,[1]Table2!$B$1:$Z$21,MATCH("xGD/90",[1]Table2!$B$1:$Z$1,0),0),"")</f>
        <v/>
      </c>
      <c r="CZ62" s="41" t="str">
        <f>IFERROR(VLOOKUP($B16,[1]Table2!$B$1:$Z$21,MATCH("xGD/90",[1]Table2!$B$1:$Z$1,0),0)-VLOOKUP(CZ16,[1]Table2!$B$1:$Z$21,MATCH("xGD/90",[1]Table2!$B$1:$Z$1,0),0),"")</f>
        <v/>
      </c>
      <c r="DA62" s="41" t="str">
        <f>IFERROR(VLOOKUP($B16,[1]Table2!$B$1:$Z$21,MATCH("xGD/90",[1]Table2!$B$1:$Z$1,0),0)-VLOOKUP(DA16,[1]Table2!$B$1:$Z$21,MATCH("xGD/90",[1]Table2!$B$1:$Z$1,0),0),"")</f>
        <v/>
      </c>
      <c r="DB62" s="41">
        <f>IFERROR(VLOOKUP($B16,[1]Table2!$B$1:$Z$21,MATCH("xGD/90",[1]Table2!$B$1:$Z$1,0),0)-VLOOKUP(DB16,[1]Table2!$B$1:$Z$21,MATCH("xGD/90",[1]Table2!$B$1:$Z$1,0),0),"")</f>
        <v>1.1200000000000001</v>
      </c>
      <c r="DC62" s="41" t="str">
        <f>IFERROR(VLOOKUP($B16,[1]Table2!$B$1:$Z$21,MATCH("xGD/90",[1]Table2!$B$1:$Z$1,0),0)-VLOOKUP(DC16,[1]Table2!$B$1:$Z$21,MATCH("xGD/90",[1]Table2!$B$1:$Z$1,0),0),"")</f>
        <v/>
      </c>
      <c r="DD62" s="41" t="str">
        <f>IFERROR(VLOOKUP($B16,[1]Table2!$B$1:$Z$21,MATCH("xGD/90",[1]Table2!$B$1:$Z$1,0),0)-VLOOKUP(DD16,[1]Table2!$B$1:$Z$21,MATCH("xGD/90",[1]Table2!$B$1:$Z$1,0),0),"")</f>
        <v/>
      </c>
      <c r="DE62" s="41" t="str">
        <f>IFERROR(VLOOKUP($B16,[1]Table2!$B$1:$Z$21,MATCH("xGD/90",[1]Table2!$B$1:$Z$1,0),0)-VLOOKUP(DE16,[1]Table2!$B$1:$Z$21,MATCH("xGD/90",[1]Table2!$B$1:$Z$1,0),0),"")</f>
        <v/>
      </c>
      <c r="DF62" s="41" t="str">
        <f>IFERROR(VLOOKUP($B16,[1]Table2!$B$1:$Z$21,MATCH("xGD/90",[1]Table2!$B$1:$Z$1,0),0)-VLOOKUP(DF16,[1]Table2!$B$1:$Z$21,MATCH("xGD/90",[1]Table2!$B$1:$Z$1,0),0),"")</f>
        <v/>
      </c>
      <c r="DG62" s="41" t="str">
        <f>IFERROR(VLOOKUP($B16,[1]Table2!$B$1:$Z$21,MATCH("xGD/90",[1]Table2!$B$1:$Z$1,0),0)-VLOOKUP(DG16,[1]Table2!$B$1:$Z$21,MATCH("xGD/90",[1]Table2!$B$1:$Z$1,0),0),"")</f>
        <v/>
      </c>
      <c r="DH62" s="41" t="str">
        <f>IFERROR(VLOOKUP($B16,[1]Table2!$B$1:$Z$21,MATCH("xGD/90",[1]Table2!$B$1:$Z$1,0),0)-VLOOKUP(DH16,[1]Table2!$B$1:$Z$21,MATCH("xGD/90",[1]Table2!$B$1:$Z$1,0),0),"")</f>
        <v/>
      </c>
      <c r="DI62" s="41" t="str">
        <f>IFERROR(VLOOKUP($B16,[1]Table2!$B$1:$Z$21,MATCH("xGD/90",[1]Table2!$B$1:$Z$1,0),0)-VLOOKUP(DI16,[1]Table2!$B$1:$Z$21,MATCH("xGD/90",[1]Table2!$B$1:$Z$1,0),0),"")</f>
        <v/>
      </c>
      <c r="DJ62" s="41" t="str">
        <f>IFERROR(VLOOKUP($B16,[1]Table2!$B$1:$Z$21,MATCH("xGD/90",[1]Table2!$B$1:$Z$1,0),0)-VLOOKUP(DJ16,[1]Table2!$B$1:$Z$21,MATCH("xGD/90",[1]Table2!$B$1:$Z$1,0),0),"")</f>
        <v/>
      </c>
      <c r="DK62" s="41" t="str">
        <f>IFERROR(VLOOKUP($B16,[1]Table2!$B$1:$Z$21,MATCH("xGD/90",[1]Table2!$B$1:$Z$1,0),0)-VLOOKUP(DK16,[1]Table2!$B$1:$Z$21,MATCH("xGD/90",[1]Table2!$B$1:$Z$1,0),0),"")</f>
        <v/>
      </c>
      <c r="DL62" s="41" t="str">
        <f>IFERROR(VLOOKUP($B16,[1]Table2!$B$1:$Z$21,MATCH("xGD/90",[1]Table2!$B$1:$Z$1,0),0)-VLOOKUP(DL16,[1]Table2!$B$1:$Z$21,MATCH("xGD/90",[1]Table2!$B$1:$Z$1,0),0),"")</f>
        <v/>
      </c>
      <c r="DM62" s="41" t="str">
        <f>IFERROR(VLOOKUP($B16,[1]Table2!$B$1:$Z$21,MATCH("xGD/90",[1]Table2!$B$1:$Z$1,0),0)-VLOOKUP(DM16,[1]Table2!$B$1:$Z$21,MATCH("xGD/90",[1]Table2!$B$1:$Z$1,0),0),"")</f>
        <v/>
      </c>
      <c r="DN62" s="41" t="str">
        <f>IFERROR(VLOOKUP($B16,[1]Table2!$B$1:$Z$21,MATCH("xGD/90",[1]Table2!$B$1:$Z$1,0),0)-VLOOKUP(DN16,[1]Table2!$B$1:$Z$21,MATCH("xGD/90",[1]Table2!$B$1:$Z$1,0),0),"")</f>
        <v/>
      </c>
      <c r="DO62" s="41" t="str">
        <f>IFERROR(VLOOKUP($B16,[1]Table2!$B$1:$Z$21,MATCH("xGD/90",[1]Table2!$B$1:$Z$1,0),0)-VLOOKUP(DO16,[1]Table2!$B$1:$Z$21,MATCH("xGD/90",[1]Table2!$B$1:$Z$1,0),0),"")</f>
        <v/>
      </c>
      <c r="DP62" s="41" t="str">
        <f>IFERROR(VLOOKUP($B16,[1]Table2!$B$1:$Z$21,MATCH("xGD/90",[1]Table2!$B$1:$Z$1,0),0)-VLOOKUP(DP16,[1]Table2!$B$1:$Z$21,MATCH("xGD/90",[1]Table2!$B$1:$Z$1,0),0),"")</f>
        <v/>
      </c>
      <c r="DQ62" s="41" t="str">
        <f>IFERROR(VLOOKUP($B16,[1]Table2!$B$1:$Z$21,MATCH("xGD/90",[1]Table2!$B$1:$Z$1,0),0)-VLOOKUP(DQ16,[1]Table2!$B$1:$Z$21,MATCH("xGD/90",[1]Table2!$B$1:$Z$1,0),0),"")</f>
        <v/>
      </c>
      <c r="DR62" s="41" t="str">
        <f>IFERROR(VLOOKUP($B16,[1]Table2!$B$1:$Z$21,MATCH("xGD/90",[1]Table2!$B$1:$Z$1,0),0)-VLOOKUP(DR16,[1]Table2!$B$1:$Z$21,MATCH("xGD/90",[1]Table2!$B$1:$Z$1,0),0),"")</f>
        <v/>
      </c>
      <c r="DS62" s="41" t="str">
        <f>IFERROR(VLOOKUP($B16,[1]Table2!$B$1:$Z$21,MATCH("xGD/90",[1]Table2!$B$1:$Z$1,0),0)-VLOOKUP(DS16,[1]Table2!$B$1:$Z$21,MATCH("xGD/90",[1]Table2!$B$1:$Z$1,0),0),"")</f>
        <v/>
      </c>
      <c r="DT62" s="41" t="str">
        <f>IFERROR(VLOOKUP($B16,[1]Table2!$B$1:$Z$21,MATCH("xGD/90",[1]Table2!$B$1:$Z$1,0),0)-VLOOKUP(DT16,[1]Table2!$B$1:$Z$21,MATCH("xGD/90",[1]Table2!$B$1:$Z$1,0),0),"")</f>
        <v/>
      </c>
      <c r="DU62" s="41" t="str">
        <f>IFERROR(VLOOKUP($B16,[1]Table2!$B$1:$Z$21,MATCH("xGD/90",[1]Table2!$B$1:$Z$1,0),0)-VLOOKUP(DU16,[1]Table2!$B$1:$Z$21,MATCH("xGD/90",[1]Table2!$B$1:$Z$1,0),0),"")</f>
        <v/>
      </c>
      <c r="DV62" s="41" t="str">
        <f>IFERROR(VLOOKUP($B16,[1]Table2!$B$1:$Z$21,MATCH("xGD/90",[1]Table2!$B$1:$Z$1,0),0)-VLOOKUP(DV16,[1]Table2!$B$1:$Z$21,MATCH("xGD/90",[1]Table2!$B$1:$Z$1,0),0),"")</f>
        <v/>
      </c>
      <c r="DW62" s="41" t="str">
        <f>IFERROR(VLOOKUP($B16,[1]Table2!$B$1:$Z$21,MATCH("xGD/90",[1]Table2!$B$1:$Z$1,0),0)-VLOOKUP(DW16,[1]Table2!$B$1:$Z$21,MATCH("xGD/90",[1]Table2!$B$1:$Z$1,0),0),"")</f>
        <v/>
      </c>
      <c r="DX62" s="41" t="str">
        <f>IFERROR(VLOOKUP($B16,[1]Table2!$B$1:$Z$21,MATCH("xGD/90",[1]Table2!$B$1:$Z$1,0),0)-VLOOKUP(DX16,[1]Table2!$B$1:$Z$21,MATCH("xGD/90",[1]Table2!$B$1:$Z$1,0),0),"")</f>
        <v/>
      </c>
      <c r="DY62" s="41" t="str">
        <f>IFERROR(VLOOKUP($B16,[1]Table2!$B$1:$Z$21,MATCH("xGD/90",[1]Table2!$B$1:$Z$1,0),0)-VLOOKUP(DY16,[1]Table2!$B$1:$Z$21,MATCH("xGD/90",[1]Table2!$B$1:$Z$1,0),0),"")</f>
        <v/>
      </c>
      <c r="DZ62" s="41" t="str">
        <f>IFERROR(VLOOKUP($B16,[1]Table2!$B$1:$Z$21,MATCH("xGD/90",[1]Table2!$B$1:$Z$1,0),0)-VLOOKUP(DZ16,[1]Table2!$B$1:$Z$21,MATCH("xGD/90",[1]Table2!$B$1:$Z$1,0),0),"")</f>
        <v/>
      </c>
      <c r="EA62" s="41" t="str">
        <f>IFERROR(VLOOKUP($B16,[1]Table2!$B$1:$Z$21,MATCH("xGD/90",[1]Table2!$B$1:$Z$1,0),0)-VLOOKUP(EA16,[1]Table2!$B$1:$Z$21,MATCH("xGD/90",[1]Table2!$B$1:$Z$1,0),0),"")</f>
        <v/>
      </c>
      <c r="EB62" s="41" t="str">
        <f>IFERROR(VLOOKUP($B16,[1]Table2!$B$1:$Z$21,MATCH("xGD/90",[1]Table2!$B$1:$Z$1,0),0)-VLOOKUP(EB16,[1]Table2!$B$1:$Z$21,MATCH("xGD/90",[1]Table2!$B$1:$Z$1,0),0),"")</f>
        <v/>
      </c>
      <c r="EC62" s="41" t="str">
        <f>IFERROR(VLOOKUP($B16,[1]Table2!$B$1:$Z$21,MATCH("xGD/90",[1]Table2!$B$1:$Z$1,0),0)-VLOOKUP(EC16,[1]Table2!$B$1:$Z$21,MATCH("xGD/90",[1]Table2!$B$1:$Z$1,0),0),"")</f>
        <v/>
      </c>
      <c r="ED62" s="41" t="str">
        <f>IFERROR(VLOOKUP($B16,[1]Table2!$B$1:$Z$21,MATCH("xGD/90",[1]Table2!$B$1:$Z$1,0),0)-VLOOKUP(ED16,[1]Table2!$B$1:$Z$21,MATCH("xGD/90",[1]Table2!$B$1:$Z$1,0),0),"")</f>
        <v/>
      </c>
      <c r="EE62" s="41" t="str">
        <f>IFERROR(VLOOKUP($B16,[1]Table2!$B$1:$Z$21,MATCH("xGD/90",[1]Table2!$B$1:$Z$1,0),0)-VLOOKUP(EE16,[1]Table2!$B$1:$Z$21,MATCH("xGD/90",[1]Table2!$B$1:$Z$1,0),0),"")</f>
        <v/>
      </c>
      <c r="EF62" s="41" t="str">
        <f>IFERROR(VLOOKUP($B16,[1]Table2!$B$1:$Z$21,MATCH("xGD/90",[1]Table2!$B$1:$Z$1,0),0)-VLOOKUP(EF16,[1]Table2!$B$1:$Z$21,MATCH("xGD/90",[1]Table2!$B$1:$Z$1,0),0),"")</f>
        <v/>
      </c>
      <c r="EG62" s="41" t="str">
        <f>IFERROR(VLOOKUP($B16,[1]Table2!$B$1:$Z$21,MATCH("xGD/90",[1]Table2!$B$1:$Z$1,0),0)-VLOOKUP(EG16,[1]Table2!$B$1:$Z$21,MATCH("xGD/90",[1]Table2!$B$1:$Z$1,0),0),"")</f>
        <v/>
      </c>
      <c r="EH62" s="41" t="str">
        <f>IFERROR(VLOOKUP($B16,[1]Table2!$B$1:$Z$21,MATCH("xGD/90",[1]Table2!$B$1:$Z$1,0),0)-VLOOKUP(EH16,[1]Table2!$B$1:$Z$21,MATCH("xGD/90",[1]Table2!$B$1:$Z$1,0),0),"")</f>
        <v/>
      </c>
      <c r="EI62" s="41" t="str">
        <f>IFERROR(VLOOKUP($B16,[1]Table2!$B$1:$Z$21,MATCH("xGD/90",[1]Table2!$B$1:$Z$1,0),0)-VLOOKUP(EI16,[1]Table2!$B$1:$Z$21,MATCH("xGD/90",[1]Table2!$B$1:$Z$1,0),0),"")</f>
        <v/>
      </c>
      <c r="EJ62" s="41" t="str">
        <f>IFERROR(VLOOKUP($B16,[1]Table2!$B$1:$Z$21,MATCH("xGD/90",[1]Table2!$B$1:$Z$1,0),0)-VLOOKUP(EJ16,[1]Table2!$B$1:$Z$21,MATCH("xGD/90",[1]Table2!$B$1:$Z$1,0),0),"")</f>
        <v/>
      </c>
      <c r="EK62" s="41" t="str">
        <f>IFERROR(VLOOKUP($B16,[1]Table2!$B$1:$Z$21,MATCH("xGD/90",[1]Table2!$B$1:$Z$1,0),0)-VLOOKUP(EK16,[1]Table2!$B$1:$Z$21,MATCH("xGD/90",[1]Table2!$B$1:$Z$1,0),0),"")</f>
        <v/>
      </c>
      <c r="EL62" s="41" t="str">
        <f>IFERROR(VLOOKUP($B16,[1]Table2!$B$1:$Z$21,MATCH("xGD/90",[1]Table2!$B$1:$Z$1,0),0)-VLOOKUP(EL16,[1]Table2!$B$1:$Z$21,MATCH("xGD/90",[1]Table2!$B$1:$Z$1,0),0),"")</f>
        <v/>
      </c>
      <c r="EM62" s="41" t="str">
        <f>IFERROR(VLOOKUP($B16,[1]Table2!$B$1:$Z$21,MATCH("xGD/90",[1]Table2!$B$1:$Z$1,0),0)-VLOOKUP(EM16,[1]Table2!$B$1:$Z$21,MATCH("xGD/90",[1]Table2!$B$1:$Z$1,0),0),"")</f>
        <v/>
      </c>
      <c r="EN62" s="41" t="str">
        <f>IFERROR(VLOOKUP($B16,[1]Table2!$B$1:$Z$21,MATCH("xGD/90",[1]Table2!$B$1:$Z$1,0),0)-VLOOKUP(EN16,[1]Table2!$B$1:$Z$21,MATCH("xGD/90",[1]Table2!$B$1:$Z$1,0),0),"")</f>
        <v/>
      </c>
      <c r="EO62" s="41" t="str">
        <f>IFERROR(VLOOKUP($B16,[1]Table2!$B$1:$Z$21,MATCH("xGD/90",[1]Table2!$B$1:$Z$1,0),0)-VLOOKUP(EO16,[1]Table2!$B$1:$Z$21,MATCH("xGD/90",[1]Table2!$B$1:$Z$1,0),0),"")</f>
        <v/>
      </c>
      <c r="EP62" s="41" t="str">
        <f>IFERROR(VLOOKUP($B16,[1]Table2!$B$1:$Z$21,MATCH("xGD/90",[1]Table2!$B$1:$Z$1,0),0)-VLOOKUP(EP16,[1]Table2!$B$1:$Z$21,MATCH("xGD/90",[1]Table2!$B$1:$Z$1,0),0),"")</f>
        <v/>
      </c>
      <c r="EQ62" s="41" t="str">
        <f>IFERROR(VLOOKUP($B16,[1]Table2!$B$1:$Z$21,MATCH("xGD/90",[1]Table2!$B$1:$Z$1,0),0)-VLOOKUP(EQ16,[1]Table2!$B$1:$Z$21,MATCH("xGD/90",[1]Table2!$B$1:$Z$1,0),0),"")</f>
        <v/>
      </c>
      <c r="ER62" s="41" t="str">
        <f>IFERROR(VLOOKUP($B16,[1]Table2!$B$1:$Z$21,MATCH("xGD/90",[1]Table2!$B$1:$Z$1,0),0)-VLOOKUP(ER16,[1]Table2!$B$1:$Z$21,MATCH("xGD/90",[1]Table2!$B$1:$Z$1,0),0),"")</f>
        <v/>
      </c>
      <c r="ES62" s="41" t="str">
        <f>IFERROR(VLOOKUP($B16,[1]Table2!$B$1:$Z$21,MATCH("xGD/90",[1]Table2!$B$1:$Z$1,0),0)-VLOOKUP(ES16,[1]Table2!$B$1:$Z$21,MATCH("xGD/90",[1]Table2!$B$1:$Z$1,0),0),"")</f>
        <v/>
      </c>
      <c r="ET62" s="41" t="str">
        <f>IFERROR(VLOOKUP($B16,[1]Table2!$B$1:$Z$21,MATCH("xGD/90",[1]Table2!$B$1:$Z$1,0),0)-VLOOKUP(ET16,[1]Table2!$B$1:$Z$21,MATCH("xGD/90",[1]Table2!$B$1:$Z$1,0),0),"")</f>
        <v/>
      </c>
      <c r="EU62" s="41" t="str">
        <f>IFERROR(VLOOKUP($B16,[1]Table2!$B$1:$Z$21,MATCH("xGD/90",[1]Table2!$B$1:$Z$1,0),0)-VLOOKUP(EU16,[1]Table2!$B$1:$Z$21,MATCH("xGD/90",[1]Table2!$B$1:$Z$1,0),0),"")</f>
        <v/>
      </c>
      <c r="EV62" s="41">
        <f>IFERROR(VLOOKUP($B16,[1]Table2!$B$1:$Z$21,MATCH("xGD/90",[1]Table2!$B$1:$Z$1,0),0)-VLOOKUP(EV16,[1]Table2!$B$1:$Z$21,MATCH("xGD/90",[1]Table2!$B$1:$Z$1,0),0),"")</f>
        <v>1.74</v>
      </c>
      <c r="EW62" s="41" t="str">
        <f>IFERROR(VLOOKUP($B16,[1]Table2!$B$1:$Z$21,MATCH("xGD/90",[1]Table2!$B$1:$Z$1,0),0)-VLOOKUP(EW16,[1]Table2!$B$1:$Z$21,MATCH("xGD/90",[1]Table2!$B$1:$Z$1,0),0),"")</f>
        <v/>
      </c>
      <c r="EX62" s="41" t="str">
        <f>IFERROR(VLOOKUP($B16,[1]Table2!$B$1:$Z$21,MATCH("xGD/90",[1]Table2!$B$1:$Z$1,0),0)-VLOOKUP(EX16,[1]Table2!$B$1:$Z$21,MATCH("xGD/90",[1]Table2!$B$1:$Z$1,0),0),"")</f>
        <v/>
      </c>
      <c r="EY62" s="41">
        <f>IFERROR(VLOOKUP($B16,[1]Table2!$B$1:$Z$21,MATCH("xGD/90",[1]Table2!$B$1:$Z$1,0),0)-VLOOKUP(EY16,[1]Table2!$B$1:$Z$21,MATCH("xGD/90",[1]Table2!$B$1:$Z$1,0),0),"")</f>
        <v>1.9100000000000001</v>
      </c>
      <c r="EZ62" s="41" t="str">
        <f>IFERROR(VLOOKUP($B16,[1]Table2!$B$1:$Z$21,MATCH("xGD/90",[1]Table2!$B$1:$Z$1,0),0)-VLOOKUP(EZ16,[1]Table2!$B$1:$Z$21,MATCH("xGD/90",[1]Table2!$B$1:$Z$1,0),0),"")</f>
        <v/>
      </c>
      <c r="FA62" s="41" t="str">
        <f>IFERROR(VLOOKUP($B16,[1]Table2!$B$1:$Z$21,MATCH("xGD/90",[1]Table2!$B$1:$Z$1,0),0)-VLOOKUP(FA16,[1]Table2!$B$1:$Z$21,MATCH("xGD/90",[1]Table2!$B$1:$Z$1,0),0),"")</f>
        <v/>
      </c>
      <c r="FB62" s="41" t="str">
        <f>IFERROR(VLOOKUP($B16,[1]Table2!$B$1:$Z$21,MATCH("xGD/90",[1]Table2!$B$1:$Z$1,0),0)-VLOOKUP(FB16,[1]Table2!$B$1:$Z$21,MATCH("xGD/90",[1]Table2!$B$1:$Z$1,0),0),"")</f>
        <v/>
      </c>
      <c r="FC62" s="41" t="str">
        <f>IFERROR(VLOOKUP($B16,[1]Table2!$B$1:$Z$21,MATCH("xGD/90",[1]Table2!$B$1:$Z$1,0),0)-VLOOKUP(FC16,[1]Table2!$B$1:$Z$21,MATCH("xGD/90",[1]Table2!$B$1:$Z$1,0),0),"")</f>
        <v/>
      </c>
      <c r="FD62" s="41">
        <f>IFERROR(VLOOKUP($B16,[1]Table2!$B$1:$Z$21,MATCH("xGD/90",[1]Table2!$B$1:$Z$1,0),0)-VLOOKUP(FD16,[1]Table2!$B$1:$Z$21,MATCH("xGD/90",[1]Table2!$B$1:$Z$1,0),0),"")</f>
        <v>1.29</v>
      </c>
      <c r="FE62" s="41" t="str">
        <f>IFERROR(VLOOKUP($B16,[1]Table2!$B$1:$Z$21,MATCH("xGD/90",[1]Table2!$B$1:$Z$1,0),0)-VLOOKUP(FE16,[1]Table2!$B$1:$Z$21,MATCH("xGD/90",[1]Table2!$B$1:$Z$1,0),0),"")</f>
        <v/>
      </c>
      <c r="FF62" s="41" t="str">
        <f>IFERROR(VLOOKUP($B16,[1]Table2!$B$1:$Z$21,MATCH("xGD/90",[1]Table2!$B$1:$Z$1,0),0)-VLOOKUP(FF16,[1]Table2!$B$1:$Z$21,MATCH("xGD/90",[1]Table2!$B$1:$Z$1,0),0),"")</f>
        <v/>
      </c>
      <c r="FG62" s="41" t="str">
        <f>IFERROR(VLOOKUP($B16,[1]Table2!$B$1:$Z$21,MATCH("xGD/90",[1]Table2!$B$1:$Z$1,0),0)-VLOOKUP(FG16,[1]Table2!$B$1:$Z$21,MATCH("xGD/90",[1]Table2!$B$1:$Z$1,0),0),"")</f>
        <v/>
      </c>
      <c r="FH62" s="41" t="str">
        <f>IFERROR(VLOOKUP($B16,[1]Table2!$B$1:$Z$21,MATCH("xGD/90",[1]Table2!$B$1:$Z$1,0),0)-VLOOKUP(FH16,[1]Table2!$B$1:$Z$21,MATCH("xGD/90",[1]Table2!$B$1:$Z$1,0),0),"")</f>
        <v/>
      </c>
      <c r="FI62" s="41" t="str">
        <f>IFERROR(VLOOKUP($B16,[1]Table2!$B$1:$Z$21,MATCH("xGD/90",[1]Table2!$B$1:$Z$1,0),0)-VLOOKUP(FI16,[1]Table2!$B$1:$Z$21,MATCH("xGD/90",[1]Table2!$B$1:$Z$1,0),0),"")</f>
        <v/>
      </c>
      <c r="FJ62" s="41" t="str">
        <f>IFERROR(VLOOKUP($B16,[1]Table2!$B$1:$Z$21,MATCH("xGD/90",[1]Table2!$B$1:$Z$1,0),0)-VLOOKUP(FJ16,[1]Table2!$B$1:$Z$21,MATCH("xGD/90",[1]Table2!$B$1:$Z$1,0),0),"")</f>
        <v/>
      </c>
      <c r="FK62" s="41" t="str">
        <f>IFERROR(VLOOKUP($B16,[1]Table2!$B$1:$Z$21,MATCH("xGD/90",[1]Table2!$B$1:$Z$1,0),0)-VLOOKUP(FK16,[1]Table2!$B$1:$Z$21,MATCH("xGD/90",[1]Table2!$B$1:$Z$1,0),0),"")</f>
        <v/>
      </c>
      <c r="FL62" s="41" t="str">
        <f>IFERROR(VLOOKUP($B16,[1]Table2!$B$1:$Z$21,MATCH("xGD/90",[1]Table2!$B$1:$Z$1,0),0)-VLOOKUP(FL16,[1]Table2!$B$1:$Z$21,MATCH("xGD/90",[1]Table2!$B$1:$Z$1,0),0),"")</f>
        <v/>
      </c>
      <c r="FM62" s="41">
        <f>IFERROR(VLOOKUP($B16,[1]Table2!$B$1:$Z$21,MATCH("xGD/90",[1]Table2!$B$1:$Z$1,0),0)-VLOOKUP(FM16,[1]Table2!$B$1:$Z$21,MATCH("xGD/90",[1]Table2!$B$1:$Z$1,0),0),"")</f>
        <v>0.95000000000000007</v>
      </c>
      <c r="FN62" s="41" t="str">
        <f>IFERROR(VLOOKUP($B16,[1]Table2!$B$1:$Z$21,MATCH("xGD/90",[1]Table2!$B$1:$Z$1,0),0)-VLOOKUP(FN16,[1]Table2!$B$1:$Z$21,MATCH("xGD/90",[1]Table2!$B$1:$Z$1,0),0),"")</f>
        <v/>
      </c>
      <c r="FO62" s="41" t="str">
        <f>IFERROR(VLOOKUP($B16,[1]Table2!$B$1:$Z$21,MATCH("xGD/90",[1]Table2!$B$1:$Z$1,0),0)-VLOOKUP(FO16,[1]Table2!$B$1:$Z$21,MATCH("xGD/90",[1]Table2!$B$1:$Z$1,0),0),"")</f>
        <v/>
      </c>
      <c r="FP62" s="41" t="str">
        <f>IFERROR(VLOOKUP($B16,[1]Table2!$B$1:$Z$21,MATCH("xGD/90",[1]Table2!$B$1:$Z$1,0),0)-VLOOKUP(FP16,[1]Table2!$B$1:$Z$21,MATCH("xGD/90",[1]Table2!$B$1:$Z$1,0),0),"")</f>
        <v/>
      </c>
      <c r="FQ62" s="41" t="str">
        <f>IFERROR(VLOOKUP($B16,[1]Table2!$B$1:$Z$21,MATCH("xGD/90",[1]Table2!$B$1:$Z$1,0),0)-VLOOKUP(FQ16,[1]Table2!$B$1:$Z$21,MATCH("xGD/90",[1]Table2!$B$1:$Z$1,0),0),"")</f>
        <v/>
      </c>
      <c r="FR62" s="41">
        <f>IFERROR(VLOOKUP($B16,[1]Table2!$B$1:$Z$21,MATCH("xGD/90",[1]Table2!$B$1:$Z$1,0),0)-VLOOKUP(FR16,[1]Table2!$B$1:$Z$21,MATCH("xGD/90",[1]Table2!$B$1:$Z$1,0),0),"")</f>
        <v>1.1400000000000001</v>
      </c>
      <c r="FS62" s="41" t="str">
        <f>IFERROR(VLOOKUP($B16,[1]Table2!$B$1:$Z$21,MATCH("xGD/90",[1]Table2!$B$1:$Z$1,0),0)-VLOOKUP(FS16,[1]Table2!$B$1:$Z$21,MATCH("xGD/90",[1]Table2!$B$1:$Z$1,0),0),"")</f>
        <v/>
      </c>
      <c r="FT62" s="41" t="str">
        <f>IFERROR(VLOOKUP($B16,[1]Table2!$B$1:$Z$21,MATCH("xGD/90",[1]Table2!$B$1:$Z$1,0),0)-VLOOKUP(FT16,[1]Table2!$B$1:$Z$21,MATCH("xGD/90",[1]Table2!$B$1:$Z$1,0),0),"")</f>
        <v/>
      </c>
      <c r="FU62" s="41">
        <f>IFERROR(VLOOKUP($B16,[1]Table2!$B$1:$Z$21,MATCH("xGD/90",[1]Table2!$B$1:$Z$1,0),0)-VLOOKUP(FU16,[1]Table2!$B$1:$Z$21,MATCH("xGD/90",[1]Table2!$B$1:$Z$1,0),0),"")</f>
        <v>1.76</v>
      </c>
      <c r="FV62" s="41" t="str">
        <f>IFERROR(VLOOKUP($B16,[1]Table2!$B$1:$Z$21,MATCH("xGD/90",[1]Table2!$B$1:$Z$1,0),0)-VLOOKUP(FV16,[1]Table2!$B$1:$Z$21,MATCH("xGD/90",[1]Table2!$B$1:$Z$1,0),0),"")</f>
        <v/>
      </c>
      <c r="FW62" s="41" t="str">
        <f>IFERROR(VLOOKUP($B16,[1]Table2!$B$1:$Z$21,MATCH("xGD/90",[1]Table2!$B$1:$Z$1,0),0)-VLOOKUP(FW16,[1]Table2!$B$1:$Z$21,MATCH("xGD/90",[1]Table2!$B$1:$Z$1,0),0),"")</f>
        <v/>
      </c>
      <c r="FX62" s="41" t="str">
        <f>IFERROR(VLOOKUP($B16,[1]Table2!$B$1:$Z$21,MATCH("xGD/90",[1]Table2!$B$1:$Z$1,0),0)-VLOOKUP(FX16,[1]Table2!$B$1:$Z$21,MATCH("xGD/90",[1]Table2!$B$1:$Z$1,0),0),"")</f>
        <v/>
      </c>
      <c r="FY62" s="41" t="str">
        <f>IFERROR(VLOOKUP($B16,[1]Table2!$B$1:$Z$21,MATCH("xGD/90",[1]Table2!$B$1:$Z$1,0),0)-VLOOKUP(FY16,[1]Table2!$B$1:$Z$21,MATCH("xGD/90",[1]Table2!$B$1:$Z$1,0),0),"")</f>
        <v/>
      </c>
      <c r="FZ62" s="41" t="str">
        <f>IFERROR(VLOOKUP($B16,[1]Table2!$B$1:$Z$21,MATCH("xGD/90",[1]Table2!$B$1:$Z$1,0),0)-VLOOKUP(FZ16,[1]Table2!$B$1:$Z$21,MATCH("xGD/90",[1]Table2!$B$1:$Z$1,0),0),"")</f>
        <v/>
      </c>
      <c r="GA62" s="41" t="str">
        <f>IFERROR(VLOOKUP($B16,[1]Table2!$B$1:$Z$21,MATCH("xGD/90",[1]Table2!$B$1:$Z$1,0),0)-VLOOKUP(GA16,[1]Table2!$B$1:$Z$21,MATCH("xGD/90",[1]Table2!$B$1:$Z$1,0),0),"")</f>
        <v/>
      </c>
      <c r="GB62" s="41" t="str">
        <f>IFERROR(VLOOKUP($B16,[1]Table2!$B$1:$Z$21,MATCH("xGD/90",[1]Table2!$B$1:$Z$1,0),0)-VLOOKUP(GB16,[1]Table2!$B$1:$Z$21,MATCH("xGD/90",[1]Table2!$B$1:$Z$1,0),0),"")</f>
        <v/>
      </c>
      <c r="GC62" s="41" t="str">
        <f>IFERROR(VLOOKUP($B16,[1]Table2!$B$1:$Z$21,MATCH("xGD/90",[1]Table2!$B$1:$Z$1,0),0)-VLOOKUP(GC16,[1]Table2!$B$1:$Z$21,MATCH("xGD/90",[1]Table2!$B$1:$Z$1,0),0),"")</f>
        <v/>
      </c>
      <c r="GD62" s="41" t="str">
        <f>IFERROR(VLOOKUP($B16,[1]Table2!$B$1:$Z$21,MATCH("xGD/90",[1]Table2!$B$1:$Z$1,0),0)-VLOOKUP(GD16,[1]Table2!$B$1:$Z$21,MATCH("xGD/90",[1]Table2!$B$1:$Z$1,0),0),"")</f>
        <v/>
      </c>
      <c r="GE62" s="41" t="str">
        <f>IFERROR(VLOOKUP($B16,[1]Table2!$B$1:$Z$21,MATCH("xGD/90",[1]Table2!$B$1:$Z$1,0),0)-VLOOKUP(GE16,[1]Table2!$B$1:$Z$21,MATCH("xGD/90",[1]Table2!$B$1:$Z$1,0),0),"")</f>
        <v/>
      </c>
      <c r="GF62" s="41" t="str">
        <f>IFERROR(VLOOKUP($B16,[1]Table2!$B$1:$Z$21,MATCH("xGD/90",[1]Table2!$B$1:$Z$1,0),0)-VLOOKUP(GF16,[1]Table2!$B$1:$Z$21,MATCH("xGD/90",[1]Table2!$B$1:$Z$1,0),0),"")</f>
        <v/>
      </c>
      <c r="GG62" s="41" t="str">
        <f>IFERROR(VLOOKUP($B16,[1]Table2!$B$1:$Z$21,MATCH("xGD/90",[1]Table2!$B$1:$Z$1,0),0)-VLOOKUP(GG16,[1]Table2!$B$1:$Z$21,MATCH("xGD/90",[1]Table2!$B$1:$Z$1,0),0),"")</f>
        <v/>
      </c>
      <c r="GH62" s="41" t="str">
        <f>IFERROR(VLOOKUP($B16,[1]Table2!$B$1:$Z$21,MATCH("xGD/90",[1]Table2!$B$1:$Z$1,0),0)-VLOOKUP(GH16,[1]Table2!$B$1:$Z$21,MATCH("xGD/90",[1]Table2!$B$1:$Z$1,0),0),"")</f>
        <v/>
      </c>
      <c r="GI62" s="41">
        <f>IFERROR(VLOOKUP($B16,[1]Table2!$B$1:$Z$21,MATCH("xGD/90",[1]Table2!$B$1:$Z$1,0),0)-VLOOKUP(GI16,[1]Table2!$B$1:$Z$21,MATCH("xGD/90",[1]Table2!$B$1:$Z$1,0),0),"")</f>
        <v>1.1400000000000001</v>
      </c>
      <c r="GJ62" s="41" t="str">
        <f>IFERROR(VLOOKUP($B16,[1]Table2!$B$1:$Z$21,MATCH("xGD/90",[1]Table2!$B$1:$Z$1,0),0)-VLOOKUP(GJ16,[1]Table2!$B$1:$Z$21,MATCH("xGD/90",[1]Table2!$B$1:$Z$1,0),0),"")</f>
        <v/>
      </c>
      <c r="GK62" s="41" t="str">
        <f>IFERROR(VLOOKUP($B16,[1]Table2!$B$1:$Z$21,MATCH("xGD/90",[1]Table2!$B$1:$Z$1,0),0)-VLOOKUP(GK16,[1]Table2!$B$1:$Z$21,MATCH("xGD/90",[1]Table2!$B$1:$Z$1,0),0),"")</f>
        <v/>
      </c>
      <c r="GL62" s="41" t="str">
        <f>IFERROR(VLOOKUP($B16,[1]Table2!$B$1:$Z$21,MATCH("xGD/90",[1]Table2!$B$1:$Z$1,0),0)-VLOOKUP(GL16,[1]Table2!$B$1:$Z$21,MATCH("xGD/90",[1]Table2!$B$1:$Z$1,0),0),"")</f>
        <v/>
      </c>
      <c r="GM62" s="41" t="str">
        <f>IFERROR(VLOOKUP($B16,[1]Table2!$B$1:$Z$21,MATCH("xGD/90",[1]Table2!$B$1:$Z$1,0),0)-VLOOKUP(GM16,[1]Table2!$B$1:$Z$21,MATCH("xGD/90",[1]Table2!$B$1:$Z$1,0),0),"")</f>
        <v/>
      </c>
      <c r="GN62" s="41" t="str">
        <f>IFERROR(VLOOKUP($B16,[1]Table2!$B$1:$Z$21,MATCH("xGD/90",[1]Table2!$B$1:$Z$1,0),0)-VLOOKUP(GN16,[1]Table2!$B$1:$Z$21,MATCH("xGD/90",[1]Table2!$B$1:$Z$1,0),0),"")</f>
        <v/>
      </c>
      <c r="GO62" s="41" t="str">
        <f>IFERROR(VLOOKUP($B16,[1]Table2!$B$1:$Z$21,MATCH("xGD/90",[1]Table2!$B$1:$Z$1,0),0)-VLOOKUP(GO16,[1]Table2!$B$1:$Z$21,MATCH("xGD/90",[1]Table2!$B$1:$Z$1,0),0),"")</f>
        <v/>
      </c>
      <c r="GP62" s="41">
        <f>IFERROR(VLOOKUP($B16,[1]Table2!$B$1:$Z$21,MATCH("xGD/90",[1]Table2!$B$1:$Z$1,0),0)-VLOOKUP(GP16,[1]Table2!$B$1:$Z$21,MATCH("xGD/90",[1]Table2!$B$1:$Z$1,0),0),"")</f>
        <v>1.46</v>
      </c>
      <c r="GQ62" s="41" t="str">
        <f>IFERROR(VLOOKUP($B16,[1]Table2!$B$1:$Z$21,MATCH("xGD/90",[1]Table2!$B$1:$Z$1,0),0)-VLOOKUP(GQ16,[1]Table2!$B$1:$Z$21,MATCH("xGD/90",[1]Table2!$B$1:$Z$1,0),0),"")</f>
        <v/>
      </c>
      <c r="GR62" s="41" t="str">
        <f>IFERROR(VLOOKUP($B16,[1]Table2!$B$1:$Z$21,MATCH("xGD/90",[1]Table2!$B$1:$Z$1,0),0)-VLOOKUP(GR16,[1]Table2!$B$1:$Z$21,MATCH("xGD/90",[1]Table2!$B$1:$Z$1,0),0),"")</f>
        <v/>
      </c>
      <c r="GS62" s="41">
        <f>IFERROR(VLOOKUP($B16,[1]Table2!$B$1:$Z$21,MATCH("xGD/90",[1]Table2!$B$1:$Z$1,0),0)-VLOOKUP(GS16,[1]Table2!$B$1:$Z$21,MATCH("xGD/90",[1]Table2!$B$1:$Z$1,0),0),"")</f>
        <v>0.38</v>
      </c>
      <c r="GT62" s="41" t="str">
        <f>IFERROR(VLOOKUP($B16,[1]Table2!$B$1:$Z$21,MATCH("xGD/90",[1]Table2!$B$1:$Z$1,0),0)-VLOOKUP(GT16,[1]Table2!$B$1:$Z$21,MATCH("xGD/90",[1]Table2!$B$1:$Z$1,0),0),"")</f>
        <v/>
      </c>
      <c r="GU62" s="41" t="str">
        <f>IFERROR(VLOOKUP($B16,[1]Table2!$B$1:$Z$21,MATCH("xGD/90",[1]Table2!$B$1:$Z$1,0),0)-VLOOKUP(GU16,[1]Table2!$B$1:$Z$21,MATCH("xGD/90",[1]Table2!$B$1:$Z$1,0),0),"")</f>
        <v/>
      </c>
      <c r="GV62" s="41">
        <f>IFERROR(VLOOKUP($B16,[1]Table2!$B$1:$Z$21,MATCH("xGD/90",[1]Table2!$B$1:$Z$1,0),0)-VLOOKUP(GV16,[1]Table2!$B$1:$Z$21,MATCH("xGD/90",[1]Table2!$B$1:$Z$1,0),0),"")</f>
        <v>1.98</v>
      </c>
      <c r="GW62" s="41" t="str">
        <f>IFERROR(VLOOKUP($B16,[1]Table2!$B$1:$Z$21,MATCH("xGD/90",[1]Table2!$B$1:$Z$1,0),0)-VLOOKUP(GW16,[1]Table2!$B$1:$Z$21,MATCH("xGD/90",[1]Table2!$B$1:$Z$1,0),0),"")</f>
        <v/>
      </c>
      <c r="GX62" s="41" t="str">
        <f>IFERROR(VLOOKUP($B16,[1]Table2!$B$1:$Z$21,MATCH("xGD/90",[1]Table2!$B$1:$Z$1,0),0)-VLOOKUP(GX16,[1]Table2!$B$1:$Z$21,MATCH("xGD/90",[1]Table2!$B$1:$Z$1,0),0),"")</f>
        <v/>
      </c>
      <c r="GY62" s="41" t="str">
        <f>IFERROR(VLOOKUP($B16,[1]Table2!$B$1:$Z$21,MATCH("xGD/90",[1]Table2!$B$1:$Z$1,0),0)-VLOOKUP(GY16,[1]Table2!$B$1:$Z$21,MATCH("xGD/90",[1]Table2!$B$1:$Z$1,0),0),"")</f>
        <v/>
      </c>
      <c r="GZ62" s="41" t="str">
        <f>IFERROR(VLOOKUP($B16,[1]Table2!$B$1:$Z$21,MATCH("xGD/90",[1]Table2!$B$1:$Z$1,0),0)-VLOOKUP(GZ16,[1]Table2!$B$1:$Z$21,MATCH("xGD/90",[1]Table2!$B$1:$Z$1,0),0),"")</f>
        <v/>
      </c>
      <c r="HA62" s="41" t="str">
        <f>IFERROR(VLOOKUP($B16,[1]Table2!$B$1:$Z$21,MATCH("xGD/90",[1]Table2!$B$1:$Z$1,0),0)-VLOOKUP(HA16,[1]Table2!$B$1:$Z$21,MATCH("xGD/90",[1]Table2!$B$1:$Z$1,0),0),"")</f>
        <v/>
      </c>
      <c r="HB62" s="41" t="str">
        <f>IFERROR(VLOOKUP($B16,[1]Table2!$B$1:$Z$21,MATCH("xGD/90",[1]Table2!$B$1:$Z$1,0),0)-VLOOKUP(HB16,[1]Table2!$B$1:$Z$21,MATCH("xGD/90",[1]Table2!$B$1:$Z$1,0),0),"")</f>
        <v/>
      </c>
      <c r="HC62" s="41">
        <f>IFERROR(VLOOKUP($B16,[1]Table2!$B$1:$Z$21,MATCH("xGD/90",[1]Table2!$B$1:$Z$1,0),0)-VLOOKUP(HC16,[1]Table2!$B$1:$Z$21,MATCH("xGD/90",[1]Table2!$B$1:$Z$1,0),0),"")</f>
        <v>2.0499999999999998</v>
      </c>
      <c r="HD62" s="41" t="str">
        <f>IFERROR(VLOOKUP($B16,[1]Table2!$B$1:$Z$21,MATCH("xGD/90",[1]Table2!$B$1:$Z$1,0),0)-VLOOKUP(HD16,[1]Table2!$B$1:$Z$21,MATCH("xGD/90",[1]Table2!$B$1:$Z$1,0),0),"")</f>
        <v/>
      </c>
      <c r="HE62" s="41" t="str">
        <f>IFERROR(VLOOKUP($B16,[1]Table2!$B$1:$Z$21,MATCH("xGD/90",[1]Table2!$B$1:$Z$1,0),0)-VLOOKUP(HE16,[1]Table2!$B$1:$Z$21,MATCH("xGD/90",[1]Table2!$B$1:$Z$1,0),0),"")</f>
        <v/>
      </c>
      <c r="HF62" s="41" t="str">
        <f>IFERROR(VLOOKUP($B16,[1]Table2!$B$1:$Z$21,MATCH("xGD/90",[1]Table2!$B$1:$Z$1,0),0)-VLOOKUP(HF16,[1]Table2!$B$1:$Z$21,MATCH("xGD/90",[1]Table2!$B$1:$Z$1,0),0),"")</f>
        <v/>
      </c>
      <c r="HG62" s="41" t="str">
        <f>IFERROR(VLOOKUP($B16,[1]Table2!$B$1:$Z$21,MATCH("xGD/90",[1]Table2!$B$1:$Z$1,0),0)-VLOOKUP(HG16,[1]Table2!$B$1:$Z$21,MATCH("xGD/90",[1]Table2!$B$1:$Z$1,0),0),"")</f>
        <v/>
      </c>
      <c r="HH62" s="41" t="str">
        <f>IFERROR(VLOOKUP($B16,[1]Table2!$B$1:$Z$21,MATCH("xGD/90",[1]Table2!$B$1:$Z$1,0),0)-VLOOKUP(HH16,[1]Table2!$B$1:$Z$21,MATCH("xGD/90",[1]Table2!$B$1:$Z$1,0),0),"")</f>
        <v/>
      </c>
      <c r="HI62" s="41" t="str">
        <f>IFERROR(VLOOKUP($B16,[1]Table2!$B$1:$Z$21,MATCH("xGD/90",[1]Table2!$B$1:$Z$1,0),0)-VLOOKUP(HI16,[1]Table2!$B$1:$Z$21,MATCH("xGD/90",[1]Table2!$B$1:$Z$1,0),0),"")</f>
        <v/>
      </c>
      <c r="HJ62" s="41">
        <f>IFERROR(VLOOKUP($B16,[1]Table2!$B$1:$Z$21,MATCH("xGD/90",[1]Table2!$B$1:$Z$1,0),0)-VLOOKUP(HJ16,[1]Table2!$B$1:$Z$21,MATCH("xGD/90",[1]Table2!$B$1:$Z$1,0),0),"")</f>
        <v>0.58000000000000007</v>
      </c>
      <c r="HK62" s="41" t="str">
        <f>IFERROR(VLOOKUP($B16,[1]Table2!$B$1:$Z$21,MATCH("xGD/90",[1]Table2!$B$1:$Z$1,0),0)-VLOOKUP(HK16,[1]Table2!$B$1:$Z$21,MATCH("xGD/90",[1]Table2!$B$1:$Z$1,0),0),"")</f>
        <v/>
      </c>
      <c r="HL62" s="41" t="str">
        <f>IFERROR(VLOOKUP($B16,[1]Table2!$B$1:$Z$21,MATCH("xGD/90",[1]Table2!$B$1:$Z$1,0),0)-VLOOKUP(HL16,[1]Table2!$B$1:$Z$21,MATCH("xGD/90",[1]Table2!$B$1:$Z$1,0),0),"")</f>
        <v/>
      </c>
      <c r="HM62" s="41" t="str">
        <f>IFERROR(VLOOKUP($B16,[1]Table2!$B$1:$Z$21,MATCH("xGD/90",[1]Table2!$B$1:$Z$1,0),0)-VLOOKUP(HM16,[1]Table2!$B$1:$Z$21,MATCH("xGD/90",[1]Table2!$B$1:$Z$1,0),0),"")</f>
        <v/>
      </c>
      <c r="HN62" s="41" t="str">
        <f>IFERROR(VLOOKUP($B16,[1]Table2!$B$1:$Z$21,MATCH("xGD/90",[1]Table2!$B$1:$Z$1,0),0)-VLOOKUP(HN16,[1]Table2!$B$1:$Z$21,MATCH("xGD/90",[1]Table2!$B$1:$Z$1,0),0),"")</f>
        <v/>
      </c>
      <c r="HO62" s="41" t="str">
        <f>IFERROR(VLOOKUP($B16,[1]Table2!$B$1:$Z$21,MATCH("xGD/90",[1]Table2!$B$1:$Z$1,0),0)-VLOOKUP(HO16,[1]Table2!$B$1:$Z$21,MATCH("xGD/90",[1]Table2!$B$1:$Z$1,0),0),"")</f>
        <v/>
      </c>
      <c r="HP62" s="41" t="str">
        <f>IFERROR(VLOOKUP($B16,[1]Table2!$B$1:$Z$21,MATCH("xGD/90",[1]Table2!$B$1:$Z$1,0),0)-VLOOKUP(HP16,[1]Table2!$B$1:$Z$21,MATCH("xGD/90",[1]Table2!$B$1:$Z$1,0),0),"")</f>
        <v/>
      </c>
      <c r="HQ62" s="41">
        <f>IFERROR(VLOOKUP($B16,[1]Table2!$B$1:$Z$21,MATCH("xGD/90",[1]Table2!$B$1:$Z$1,0),0)-VLOOKUP(HQ16,[1]Table2!$B$1:$Z$21,MATCH("xGD/90",[1]Table2!$B$1:$Z$1,0),0),"")</f>
        <v>1.62</v>
      </c>
      <c r="HR62" s="41" t="str">
        <f>IFERROR(VLOOKUP($B16,[1]Table2!$B$1:$Z$21,MATCH("xGD/90",[1]Table2!$B$1:$Z$1,0),0)-VLOOKUP(HR16,[1]Table2!$B$1:$Z$21,MATCH("xGD/90",[1]Table2!$B$1:$Z$1,0),0),"")</f>
        <v/>
      </c>
      <c r="HS62" s="41" t="str">
        <f>IFERROR(VLOOKUP($B16,[1]Table2!$B$1:$Z$21,MATCH("xGD/90",[1]Table2!$B$1:$Z$1,0),0)-VLOOKUP(HS16,[1]Table2!$B$1:$Z$21,MATCH("xGD/90",[1]Table2!$B$1:$Z$1,0),0),"")</f>
        <v/>
      </c>
      <c r="HT62" s="41" t="str">
        <f>IFERROR(VLOOKUP($B16,[1]Table2!$B$1:$Z$21,MATCH("xGD/90",[1]Table2!$B$1:$Z$1,0),0)-VLOOKUP(HT16,[1]Table2!$B$1:$Z$21,MATCH("xGD/90",[1]Table2!$B$1:$Z$1,0),0),"")</f>
        <v/>
      </c>
      <c r="HU62" s="41" t="str">
        <f>IFERROR(VLOOKUP($B16,[1]Table2!$B$1:$Z$21,MATCH("xGD/90",[1]Table2!$B$1:$Z$1,0),0)-VLOOKUP(HU16,[1]Table2!$B$1:$Z$21,MATCH("xGD/90",[1]Table2!$B$1:$Z$1,0),0),"")</f>
        <v/>
      </c>
      <c r="HV62" s="41" t="str">
        <f>IFERROR(VLOOKUP($B16,[1]Table2!$B$1:$Z$21,MATCH("xGD/90",[1]Table2!$B$1:$Z$1,0),0)-VLOOKUP(HV16,[1]Table2!$B$1:$Z$21,MATCH("xGD/90",[1]Table2!$B$1:$Z$1,0),0),"")</f>
        <v/>
      </c>
      <c r="HW62" s="41" t="str">
        <f>IFERROR(VLOOKUP($B16,[1]Table2!$B$1:$Z$21,MATCH("xGD/90",[1]Table2!$B$1:$Z$1,0),0)-VLOOKUP(HW16,[1]Table2!$B$1:$Z$21,MATCH("xGD/90",[1]Table2!$B$1:$Z$1,0),0),"")</f>
        <v/>
      </c>
      <c r="HX62" s="41" t="str">
        <f>IFERROR(VLOOKUP($B16,[1]Table2!$B$1:$Z$21,MATCH("xGD/90",[1]Table2!$B$1:$Z$1,0),0)-VLOOKUP(HX16,[1]Table2!$B$1:$Z$21,MATCH("xGD/90",[1]Table2!$B$1:$Z$1,0),0),"")</f>
        <v/>
      </c>
      <c r="HY62" s="41" t="str">
        <f>IFERROR(VLOOKUP($B16,[1]Table2!$B$1:$Z$21,MATCH("xGD/90",[1]Table2!$B$1:$Z$1,0),0)-VLOOKUP(HY16,[1]Table2!$B$1:$Z$21,MATCH("xGD/90",[1]Table2!$B$1:$Z$1,0),0),"")</f>
        <v/>
      </c>
      <c r="HZ62" s="41" t="str">
        <f>IFERROR(VLOOKUP($B16,[1]Table2!$B$1:$Z$21,MATCH("xGD/90",[1]Table2!$B$1:$Z$1,0),0)-VLOOKUP(HZ16,[1]Table2!$B$1:$Z$21,MATCH("xGD/90",[1]Table2!$B$1:$Z$1,0),0),"")</f>
        <v/>
      </c>
      <c r="IA62" s="41" t="str">
        <f>IFERROR(VLOOKUP($B16,[1]Table2!$B$1:$Z$21,MATCH("xGD/90",[1]Table2!$B$1:$Z$1,0),0)-VLOOKUP(IA16,[1]Table2!$B$1:$Z$21,MATCH("xGD/90",[1]Table2!$B$1:$Z$1,0),0),"")</f>
        <v/>
      </c>
      <c r="IB62" s="41" t="str">
        <f>IFERROR(VLOOKUP($B16,[1]Table2!$B$1:$Z$21,MATCH("xGD/90",[1]Table2!$B$1:$Z$1,0),0)-VLOOKUP(IB16,[1]Table2!$B$1:$Z$21,MATCH("xGD/90",[1]Table2!$B$1:$Z$1,0),0),"")</f>
        <v/>
      </c>
      <c r="IC62" s="41" t="str">
        <f>IFERROR(VLOOKUP($B16,[1]Table2!$B$1:$Z$21,MATCH("xGD/90",[1]Table2!$B$1:$Z$1,0),0)-VLOOKUP(IC16,[1]Table2!$B$1:$Z$21,MATCH("xGD/90",[1]Table2!$B$1:$Z$1,0),0),"")</f>
        <v/>
      </c>
      <c r="ID62" s="41" t="str">
        <f>IFERROR(VLOOKUP($B16,[1]Table2!$B$1:$Z$21,MATCH("xGD/90",[1]Table2!$B$1:$Z$1,0),0)-VLOOKUP(ID16,[1]Table2!$B$1:$Z$21,MATCH("xGD/90",[1]Table2!$B$1:$Z$1,0),0),"")</f>
        <v/>
      </c>
      <c r="IE62" s="41" t="str">
        <f>IFERROR(VLOOKUP($B16,[1]Table2!$B$1:$Z$21,MATCH("xGD/90",[1]Table2!$B$1:$Z$1,0),0)-VLOOKUP(IE16,[1]Table2!$B$1:$Z$21,MATCH("xGD/90",[1]Table2!$B$1:$Z$1,0),0),"")</f>
        <v/>
      </c>
      <c r="IF62" s="41" t="str">
        <f>IFERROR(VLOOKUP($B16,[1]Table2!$B$1:$Z$21,MATCH("xGD/90",[1]Table2!$B$1:$Z$1,0),0)-VLOOKUP(IF16,[1]Table2!$B$1:$Z$21,MATCH("xGD/90",[1]Table2!$B$1:$Z$1,0),0),"")</f>
        <v/>
      </c>
      <c r="IG62" s="41" t="str">
        <f>IFERROR(VLOOKUP($B16,[1]Table2!$B$1:$Z$21,MATCH("xGD/90",[1]Table2!$B$1:$Z$1,0),0)-VLOOKUP(IG16,[1]Table2!$B$1:$Z$21,MATCH("xGD/90",[1]Table2!$B$1:$Z$1,0),0),"")</f>
        <v/>
      </c>
      <c r="IH62" s="41" t="str">
        <f>IFERROR(VLOOKUP($B16,[1]Table2!$B$1:$Z$21,MATCH("xGD/90",[1]Table2!$B$1:$Z$1,0),0)-VLOOKUP(IH16,[1]Table2!$B$1:$Z$21,MATCH("xGD/90",[1]Table2!$B$1:$Z$1,0),0),"")</f>
        <v/>
      </c>
      <c r="II62" s="41" t="str">
        <f>IFERROR(VLOOKUP($B16,[1]Table2!$B$1:$Z$21,MATCH("xGD/90",[1]Table2!$B$1:$Z$1,0),0)-VLOOKUP(II16,[1]Table2!$B$1:$Z$21,MATCH("xGD/90",[1]Table2!$B$1:$Z$1,0),0),"")</f>
        <v/>
      </c>
      <c r="IJ62" s="41" t="str">
        <f>IFERROR(VLOOKUP($B16,[1]Table2!$B$1:$Z$21,MATCH("xGD/90",[1]Table2!$B$1:$Z$1,0),0)-VLOOKUP(IJ16,[1]Table2!$B$1:$Z$21,MATCH("xGD/90",[1]Table2!$B$1:$Z$1,0),0),"")</f>
        <v/>
      </c>
      <c r="IK62" s="41" t="str">
        <f>IFERROR(VLOOKUP($B16,[1]Table2!$B$1:$Z$21,MATCH("xGD/90",[1]Table2!$B$1:$Z$1,0),0)-VLOOKUP(IK16,[1]Table2!$B$1:$Z$21,MATCH("xGD/90",[1]Table2!$B$1:$Z$1,0),0),"")</f>
        <v/>
      </c>
      <c r="IL62" s="41">
        <f>IFERROR(VLOOKUP($B16,[1]Table2!$B$1:$Z$21,MATCH("xGD/90",[1]Table2!$B$1:$Z$1,0),0)-VLOOKUP(IL16,[1]Table2!$B$1:$Z$21,MATCH("xGD/90",[1]Table2!$B$1:$Z$1,0),0),"")</f>
        <v>0.85000000000000009</v>
      </c>
      <c r="IM62" s="41" t="str">
        <f>IFERROR(VLOOKUP($B16,[1]Table2!$B$1:$Z$21,MATCH("xGD/90",[1]Table2!$B$1:$Z$1,0),0)-VLOOKUP(IM16,[1]Table2!$B$1:$Z$21,MATCH("xGD/90",[1]Table2!$B$1:$Z$1,0),0),"")</f>
        <v/>
      </c>
      <c r="IN62" s="41" t="str">
        <f>IFERROR(VLOOKUP($B16,[1]Table2!$B$1:$Z$21,MATCH("xGD/90",[1]Table2!$B$1:$Z$1,0),0)-VLOOKUP(IN16,[1]Table2!$B$1:$Z$21,MATCH("xGD/90",[1]Table2!$B$1:$Z$1,0),0),"")</f>
        <v/>
      </c>
      <c r="IO62" s="41" t="str">
        <f>IFERROR(VLOOKUP($B16,[1]Table2!$B$1:$Z$21,MATCH("xGD/90",[1]Table2!$B$1:$Z$1,0),0)-VLOOKUP(IO16,[1]Table2!$B$1:$Z$21,MATCH("xGD/90",[1]Table2!$B$1:$Z$1,0),0),"")</f>
        <v/>
      </c>
      <c r="IP62" s="41" t="str">
        <f>IFERROR(VLOOKUP($B16,[1]Table2!$B$1:$Z$21,MATCH("xGD/90",[1]Table2!$B$1:$Z$1,0),0)-VLOOKUP(IP16,[1]Table2!$B$1:$Z$21,MATCH("xGD/90",[1]Table2!$B$1:$Z$1,0),0),"")</f>
        <v/>
      </c>
      <c r="IQ62" s="41" t="str">
        <f>IFERROR(VLOOKUP($B16,[1]Table2!$B$1:$Z$21,MATCH("xGD/90",[1]Table2!$B$1:$Z$1,0),0)-VLOOKUP(IQ16,[1]Table2!$B$1:$Z$21,MATCH("xGD/90",[1]Table2!$B$1:$Z$1,0),0),"")</f>
        <v/>
      </c>
      <c r="IR62" s="41" t="str">
        <f>IFERROR(VLOOKUP($B16,[1]Table2!$B$1:$Z$21,MATCH("xGD/90",[1]Table2!$B$1:$Z$1,0),0)-VLOOKUP(IR16,[1]Table2!$B$1:$Z$21,MATCH("xGD/90",[1]Table2!$B$1:$Z$1,0),0),"")</f>
        <v/>
      </c>
      <c r="IS62" s="41">
        <f>IFERROR(VLOOKUP($B16,[1]Table2!$B$1:$Z$21,MATCH("xGD/90",[1]Table2!$B$1:$Z$1,0),0)-VLOOKUP(IS16,[1]Table2!$B$1:$Z$21,MATCH("xGD/90",[1]Table2!$B$1:$Z$1,0),0),"")</f>
        <v>1.79</v>
      </c>
      <c r="IT62" s="41" t="str">
        <f>IFERROR(VLOOKUP($B16,[1]Table2!$B$1:$Z$21,MATCH("xGD/90",[1]Table2!$B$1:$Z$1,0),0)-VLOOKUP(IT16,[1]Table2!$B$1:$Z$21,MATCH("xGD/90",[1]Table2!$B$1:$Z$1,0),0),"")</f>
        <v/>
      </c>
      <c r="IU62" s="41" t="str">
        <f>IFERROR(VLOOKUP($B16,[1]Table2!$B$1:$Z$21,MATCH("xGD/90",[1]Table2!$B$1:$Z$1,0),0)-VLOOKUP(IU16,[1]Table2!$B$1:$Z$21,MATCH("xGD/90",[1]Table2!$B$1:$Z$1,0),0),"")</f>
        <v/>
      </c>
      <c r="IV62" s="41" t="str">
        <f>IFERROR(VLOOKUP($B16,[1]Table2!$B$1:$Z$21,MATCH("xGD/90",[1]Table2!$B$1:$Z$1,0),0)-VLOOKUP(IV16,[1]Table2!$B$1:$Z$21,MATCH("xGD/90",[1]Table2!$B$1:$Z$1,0),0),"")</f>
        <v/>
      </c>
      <c r="IW62" s="41" t="str">
        <f>IFERROR(VLOOKUP($B16,[1]Table2!$B$1:$Z$21,MATCH("xGD/90",[1]Table2!$B$1:$Z$1,0),0)-VLOOKUP(IW16,[1]Table2!$B$1:$Z$21,MATCH("xGD/90",[1]Table2!$B$1:$Z$1,0),0),"")</f>
        <v/>
      </c>
      <c r="IX62" s="41" t="str">
        <f>IFERROR(VLOOKUP($B16,[1]Table2!$B$1:$Z$21,MATCH("xGD/90",[1]Table2!$B$1:$Z$1,0),0)-VLOOKUP(IX16,[1]Table2!$B$1:$Z$21,MATCH("xGD/90",[1]Table2!$B$1:$Z$1,0),0),"")</f>
        <v/>
      </c>
      <c r="IY62" s="41" t="str">
        <f>IFERROR(VLOOKUP($B16,[1]Table2!$B$1:$Z$21,MATCH("xGD/90",[1]Table2!$B$1:$Z$1,0),0)-VLOOKUP(IY16,[1]Table2!$B$1:$Z$21,MATCH("xGD/90",[1]Table2!$B$1:$Z$1,0),0),"")</f>
        <v/>
      </c>
      <c r="IZ62" s="41">
        <f>IFERROR(VLOOKUP($B16,[1]Table2!$B$1:$Z$21,MATCH("xGD/90",[1]Table2!$B$1:$Z$1,0),0)-VLOOKUP(IZ16,[1]Table2!$B$1:$Z$21,MATCH("xGD/90",[1]Table2!$B$1:$Z$1,0),0),"")</f>
        <v>1.65</v>
      </c>
      <c r="JA62" s="41" t="str">
        <f>IFERROR(VLOOKUP($B16,[1]Table2!$B$1:$Z$21,MATCH("xGD/90",[1]Table2!$B$1:$Z$1,0),0)-VLOOKUP(JA16,[1]Table2!$B$1:$Z$21,MATCH("xGD/90",[1]Table2!$B$1:$Z$1,0),0),"")</f>
        <v/>
      </c>
      <c r="JB62" s="41" t="str">
        <f>IFERROR(VLOOKUP($B16,[1]Table2!$B$1:$Z$21,MATCH("xGD/90",[1]Table2!$B$1:$Z$1,0),0)-VLOOKUP(JB16,[1]Table2!$B$1:$Z$21,MATCH("xGD/90",[1]Table2!$B$1:$Z$1,0),0),"")</f>
        <v/>
      </c>
      <c r="JC62" s="41" t="str">
        <f>IFERROR(VLOOKUP($B16,[1]Table2!$B$1:$Z$21,MATCH("xGD/90",[1]Table2!$B$1:$Z$1,0),0)-VLOOKUP(JC16,[1]Table2!$B$1:$Z$21,MATCH("xGD/90",[1]Table2!$B$1:$Z$1,0),0),"")</f>
        <v/>
      </c>
      <c r="JD62" s="41" t="str">
        <f>IFERROR(VLOOKUP($B16,[1]Table2!$B$1:$Z$21,MATCH("xGD/90",[1]Table2!$B$1:$Z$1,0),0)-VLOOKUP(JD16,[1]Table2!$B$1:$Z$21,MATCH("xGD/90",[1]Table2!$B$1:$Z$1,0),0),"")</f>
        <v/>
      </c>
      <c r="JE62" s="41" t="str">
        <f>IFERROR(VLOOKUP($B16,[1]Table2!$B$1:$Z$21,MATCH("xGD/90",[1]Table2!$B$1:$Z$1,0),0)-VLOOKUP(JE16,[1]Table2!$B$1:$Z$21,MATCH("xGD/90",[1]Table2!$B$1:$Z$1,0),0),"")</f>
        <v/>
      </c>
      <c r="JF62" s="41" t="str">
        <f>IFERROR(VLOOKUP($B16,[1]Table2!$B$1:$Z$21,MATCH("xGD/90",[1]Table2!$B$1:$Z$1,0),0)-VLOOKUP(JF16,[1]Table2!$B$1:$Z$21,MATCH("xGD/90",[1]Table2!$B$1:$Z$1,0),0),"")</f>
        <v/>
      </c>
      <c r="JG62" s="41" t="str">
        <f>IFERROR(VLOOKUP($B16,[1]Table2!$B$1:$Z$21,MATCH("xGD/90",[1]Table2!$B$1:$Z$1,0),0)-VLOOKUP(JG16,[1]Table2!$B$1:$Z$21,MATCH("xGD/90",[1]Table2!$B$1:$Z$1,0),0),"")</f>
        <v/>
      </c>
      <c r="JH62" s="41" t="str">
        <f>IFERROR(VLOOKUP($B16,[1]Table2!$B$1:$Z$21,MATCH("xGD/90",[1]Table2!$B$1:$Z$1,0),0)-VLOOKUP(JH16,[1]Table2!$B$1:$Z$21,MATCH("xGD/90",[1]Table2!$B$1:$Z$1,0),0),"")</f>
        <v/>
      </c>
      <c r="JI62" s="41" t="str">
        <f>IFERROR(VLOOKUP($B16,[1]Table2!$B$1:$Z$21,MATCH("xGD/90",[1]Table2!$B$1:$Z$1,0),0)-VLOOKUP(JI16,[1]Table2!$B$1:$Z$21,MATCH("xGD/90",[1]Table2!$B$1:$Z$1,0),0),"")</f>
        <v/>
      </c>
      <c r="JJ62" s="41" t="str">
        <f>IFERROR(VLOOKUP($B16,[1]Table2!$B$1:$Z$21,MATCH("xGD/90",[1]Table2!$B$1:$Z$1,0),0)-VLOOKUP(JJ16,[1]Table2!$B$1:$Z$21,MATCH("xGD/90",[1]Table2!$B$1:$Z$1,0),0),"")</f>
        <v/>
      </c>
      <c r="JK62" s="41">
        <f>IFERROR(VLOOKUP($B16,[1]Table2!$B$1:$Z$21,MATCH("xGD/90",[1]Table2!$B$1:$Z$1,0),0)-VLOOKUP(JK16,[1]Table2!$B$1:$Z$21,MATCH("xGD/90",[1]Table2!$B$1:$Z$1,0),0),"")</f>
        <v>0.38</v>
      </c>
      <c r="JL62" s="41" t="str">
        <f>IFERROR(VLOOKUP($B16,[1]Table2!$B$1:$Z$21,MATCH("xGD/90",[1]Table2!$B$1:$Z$1,0),0)-VLOOKUP(JL16,[1]Table2!$B$1:$Z$21,MATCH("xGD/90",[1]Table2!$B$1:$Z$1,0),0),"")</f>
        <v/>
      </c>
      <c r="JM62" s="41" t="str">
        <f>IFERROR(VLOOKUP($B16,[1]Table2!$B$1:$Z$21,MATCH("xGD/90",[1]Table2!$B$1:$Z$1,0),0)-VLOOKUP(JM16,[1]Table2!$B$1:$Z$21,MATCH("xGD/90",[1]Table2!$B$1:$Z$1,0),0),"")</f>
        <v/>
      </c>
      <c r="JN62" s="41" t="str">
        <f>IFERROR(VLOOKUP($B16,[1]Table2!$B$1:$Z$21,MATCH("xGD/90",[1]Table2!$B$1:$Z$1,0),0)-VLOOKUP(JN16,[1]Table2!$B$1:$Z$21,MATCH("xGD/90",[1]Table2!$B$1:$Z$1,0),0),"")</f>
        <v/>
      </c>
      <c r="JO62" s="41">
        <f>IFERROR(VLOOKUP($B16,[1]Table2!$B$1:$Z$21,MATCH("xGD/90",[1]Table2!$B$1:$Z$1,0),0)-VLOOKUP(JO16,[1]Table2!$B$1:$Z$21,MATCH("xGD/90",[1]Table2!$B$1:$Z$1,0),0),"")</f>
        <v>1.7000000000000002</v>
      </c>
      <c r="JP62" s="41" t="str">
        <f>IFERROR(VLOOKUP($B16,[1]Table2!$B$1:$Z$21,MATCH("xGD/90",[1]Table2!$B$1:$Z$1,0),0)-VLOOKUP(JP16,[1]Table2!$B$1:$Z$21,MATCH("xGD/90",[1]Table2!$B$1:$Z$1,0),0),"")</f>
        <v/>
      </c>
      <c r="JQ62" s="41" t="str">
        <f>IFERROR(VLOOKUP($B16,[1]Table2!$B$1:$Z$21,MATCH("xGD/90",[1]Table2!$B$1:$Z$1,0),0)-VLOOKUP(JQ16,[1]Table2!$B$1:$Z$21,MATCH("xGD/90",[1]Table2!$B$1:$Z$1,0),0),"")</f>
        <v/>
      </c>
      <c r="JR62" s="41">
        <f>IFERROR(VLOOKUP($B16,[1]Table2!$B$1:$Z$21,MATCH("xGD/90",[1]Table2!$B$1:$Z$1,0),0)-VLOOKUP(JR16,[1]Table2!$B$1:$Z$21,MATCH("xGD/90",[1]Table2!$B$1:$Z$1,0),0),"")</f>
        <v>1.25</v>
      </c>
      <c r="JS62" s="41" t="str">
        <f>IFERROR(VLOOKUP($B16,[1]Table2!$B$1:$Z$21,MATCH("xGD/90",[1]Table2!$B$1:$Z$1,0),0)-VLOOKUP(JS16,[1]Table2!$B$1:$Z$21,MATCH("xGD/90",[1]Table2!$B$1:$Z$1,0),0),"")</f>
        <v/>
      </c>
      <c r="JT62" s="41" t="str">
        <f>IFERROR(VLOOKUP($B16,[1]Table2!$B$1:$Z$21,MATCH("xGD/90",[1]Table2!$B$1:$Z$1,0),0)-VLOOKUP(JT16,[1]Table2!$B$1:$Z$21,MATCH("xGD/90",[1]Table2!$B$1:$Z$1,0),0),"")</f>
        <v/>
      </c>
      <c r="JU62" s="41">
        <f>IFERROR(VLOOKUP($B16,[1]Table2!$B$1:$Z$21,MATCH("xGD/90",[1]Table2!$B$1:$Z$1,0),0)-VLOOKUP(JU16,[1]Table2!$B$1:$Z$21,MATCH("xGD/90",[1]Table2!$B$1:$Z$1,0),0),"")</f>
        <v>1.74</v>
      </c>
      <c r="JV62" s="41" t="str">
        <f>IFERROR(VLOOKUP($B16,[1]Table2!$B$1:$Z$21,MATCH("xGD/90",[1]Table2!$B$1:$Z$1,0),0)-VLOOKUP(JV16,[1]Table2!$B$1:$Z$21,MATCH("xGD/90",[1]Table2!$B$1:$Z$1,0),0),"")</f>
        <v/>
      </c>
      <c r="JW62" s="41" t="str">
        <f>IFERROR(VLOOKUP($B16,[1]Table2!$B$1:$Z$21,MATCH("xGD/90",[1]Table2!$B$1:$Z$1,0),0)-VLOOKUP(JW16,[1]Table2!$B$1:$Z$21,MATCH("xGD/90",[1]Table2!$B$1:$Z$1,0),0),"")</f>
        <v/>
      </c>
      <c r="JX62" s="41" t="str">
        <f>IFERROR(VLOOKUP($B16,[1]Table2!$B$1:$Z$21,MATCH("xGD/90",[1]Table2!$B$1:$Z$1,0),0)-VLOOKUP(JX16,[1]Table2!$B$1:$Z$21,MATCH("xGD/90",[1]Table2!$B$1:$Z$1,0),0),"")</f>
        <v/>
      </c>
      <c r="JY62" s="41" t="str">
        <f>IFERROR(VLOOKUP($B16,[1]Table2!$B$1:$Z$21,MATCH("xGD/90",[1]Table2!$B$1:$Z$1,0),0)-VLOOKUP(JY16,[1]Table2!$B$1:$Z$21,MATCH("xGD/90",[1]Table2!$B$1:$Z$1,0),0),"")</f>
        <v/>
      </c>
      <c r="JZ62" s="41" t="str">
        <f>IFERROR(VLOOKUP($B16,[1]Table2!$B$1:$Z$21,MATCH("xGD/90",[1]Table2!$B$1:$Z$1,0),0)-VLOOKUP(JZ16,[1]Table2!$B$1:$Z$21,MATCH("xGD/90",[1]Table2!$B$1:$Z$1,0),0),"")</f>
        <v/>
      </c>
      <c r="KA62" s="41" t="str">
        <f>IFERROR(VLOOKUP($B16,[1]Table2!$B$1:$Z$21,MATCH("xGD/90",[1]Table2!$B$1:$Z$1,0),0)-VLOOKUP(KA16,[1]Table2!$B$1:$Z$21,MATCH("xGD/90",[1]Table2!$B$1:$Z$1,0),0),"")</f>
        <v/>
      </c>
      <c r="KB62" s="41" t="str">
        <f>IFERROR(VLOOKUP($B16,[1]Table2!$B$1:$Z$21,MATCH("xGD/90",[1]Table2!$B$1:$Z$1,0),0)-VLOOKUP(KB16,[1]Table2!$B$1:$Z$21,MATCH("xGD/90",[1]Table2!$B$1:$Z$1,0),0),"")</f>
        <v/>
      </c>
      <c r="KC62" s="41">
        <f>IFERROR(VLOOKUP($B16,[1]Table2!$B$1:$Z$21,MATCH("xGD/90",[1]Table2!$B$1:$Z$1,0),0)-VLOOKUP(KC16,[1]Table2!$B$1:$Z$21,MATCH("xGD/90",[1]Table2!$B$1:$Z$1,0),0),"")</f>
        <v>1.9100000000000001</v>
      </c>
      <c r="KD62" s="41" t="str">
        <f>IFERROR(VLOOKUP($B16,[1]Table2!$B$1:$Z$21,MATCH("xGD/90",[1]Table2!$B$1:$Z$1,0),0)-VLOOKUP(KD16,[1]Table2!$B$1:$Z$21,MATCH("xGD/90",[1]Table2!$B$1:$Z$1,0),0),"")</f>
        <v/>
      </c>
      <c r="KE62" s="41" t="str">
        <f>IFERROR(VLOOKUP($B16,[1]Table2!$B$1:$Z$21,MATCH("xGD/90",[1]Table2!$B$1:$Z$1,0),0)-VLOOKUP(KE16,[1]Table2!$B$1:$Z$21,MATCH("xGD/90",[1]Table2!$B$1:$Z$1,0),0),"")</f>
        <v/>
      </c>
      <c r="KF62" s="41" t="str">
        <f>IFERROR(VLOOKUP($B16,[1]Table2!$B$1:$Z$21,MATCH("xGD/90",[1]Table2!$B$1:$Z$1,0),0)-VLOOKUP(KF16,[1]Table2!$B$1:$Z$21,MATCH("xGD/90",[1]Table2!$B$1:$Z$1,0),0),"")</f>
        <v/>
      </c>
      <c r="KG62" s="41" t="str">
        <f>IFERROR(VLOOKUP($B16,[1]Table2!$B$1:$Z$21,MATCH("xGD/90",[1]Table2!$B$1:$Z$1,0),0)-VLOOKUP(KG16,[1]Table2!$B$1:$Z$21,MATCH("xGD/90",[1]Table2!$B$1:$Z$1,0),0),"")</f>
        <v/>
      </c>
      <c r="KH62" s="41" t="str">
        <f>IFERROR(VLOOKUP($B16,[1]Table2!$B$1:$Z$21,MATCH("xGD/90",[1]Table2!$B$1:$Z$1,0),0)-VLOOKUP(KH16,[1]Table2!$B$1:$Z$21,MATCH("xGD/90",[1]Table2!$B$1:$Z$1,0),0),"")</f>
        <v/>
      </c>
      <c r="KI62" s="41" t="str">
        <f>IFERROR(VLOOKUP($B16,[1]Table2!$B$1:$Z$21,MATCH("xGD/90",[1]Table2!$B$1:$Z$1,0),0)-VLOOKUP(KI16,[1]Table2!$B$1:$Z$21,MATCH("xGD/90",[1]Table2!$B$1:$Z$1,0),0),"")</f>
        <v/>
      </c>
      <c r="KJ62" s="41">
        <f>IFERROR(VLOOKUP($B16,[1]Table2!$B$1:$Z$21,MATCH("xGD/90",[1]Table2!$B$1:$Z$1,0),0)-VLOOKUP(KJ16,[1]Table2!$B$1:$Z$21,MATCH("xGD/90",[1]Table2!$B$1:$Z$1,0),0),"")</f>
        <v>1.29</v>
      </c>
      <c r="KK62" s="41" t="str">
        <f>IFERROR(VLOOKUP($B16,[1]Table2!$B$1:$Z$21,MATCH("xGD/90",[1]Table2!$B$1:$Z$1,0),0)-VLOOKUP(KK16,[1]Table2!$B$1:$Z$21,MATCH("xGD/90",[1]Table2!$B$1:$Z$1,0),0),"")</f>
        <v/>
      </c>
      <c r="KL62" s="41" t="str">
        <f>IFERROR(VLOOKUP($B16,[1]Table2!$B$1:$Z$21,MATCH("xGD/90",[1]Table2!$B$1:$Z$1,0),0)-VLOOKUP(KL16,[1]Table2!$B$1:$Z$21,MATCH("xGD/90",[1]Table2!$B$1:$Z$1,0),0),"")</f>
        <v/>
      </c>
      <c r="KM62" s="41">
        <f>IFERROR(VLOOKUP($B16,[1]Table2!$B$1:$Z$21,MATCH("xGD/90",[1]Table2!$B$1:$Z$1,0),0)-VLOOKUP(KM16,[1]Table2!$B$1:$Z$21,MATCH("xGD/90",[1]Table2!$B$1:$Z$1,0),0),"")</f>
        <v>0.60000000000000009</v>
      </c>
      <c r="KN62" s="41" t="str">
        <f>IFERROR(VLOOKUP($B16,[1]Table2!$B$1:$Z$21,MATCH("xGD/90",[1]Table2!$B$1:$Z$1,0),0)-VLOOKUP(KN16,[1]Table2!$B$1:$Z$21,MATCH("xGD/90",[1]Table2!$B$1:$Z$1,0),0),"")</f>
        <v/>
      </c>
      <c r="KO62" s="41" t="str">
        <f>IFERROR(VLOOKUP($B16,[1]Table2!$B$1:$Z$21,MATCH("xGD/90",[1]Table2!$B$1:$Z$1,0),0)-VLOOKUP(KO16,[1]Table2!$B$1:$Z$21,MATCH("xGD/90",[1]Table2!$B$1:$Z$1,0),0),"")</f>
        <v/>
      </c>
      <c r="KP62" s="41" t="str">
        <f>IFERROR(VLOOKUP($B16,[1]Table2!$B$1:$Z$21,MATCH("xGD/90",[1]Table2!$B$1:$Z$1,0),0)-VLOOKUP(KP16,[1]Table2!$B$1:$Z$21,MATCH("xGD/90",[1]Table2!$B$1:$Z$1,0),0),"")</f>
        <v/>
      </c>
      <c r="KQ62" s="41">
        <f>IFERROR(VLOOKUP($B16,[1]Table2!$B$1:$Z$21,MATCH("xGD/90",[1]Table2!$B$1:$Z$1,0),0)-VLOOKUP(KQ16,[1]Table2!$B$1:$Z$21,MATCH("xGD/90",[1]Table2!$B$1:$Z$1,0),0),"")</f>
        <v>1.1200000000000001</v>
      </c>
      <c r="KR62" s="41" t="str">
        <f>IFERROR(VLOOKUP($B16,[1]Table2!$B$1:$Z$21,MATCH("xGD/90",[1]Table2!$B$1:$Z$1,0),0)-VLOOKUP(KR16,[1]Table2!$B$1:$Z$21,MATCH("xGD/90",[1]Table2!$B$1:$Z$1,0),0),"")</f>
        <v/>
      </c>
      <c r="KS62" s="41" t="str">
        <f>IFERROR(VLOOKUP($B16,[1]Table2!$B$1:$Z$21,MATCH("xGD/90",[1]Table2!$B$1:$Z$1,0),0)-VLOOKUP(KS16,[1]Table2!$B$1:$Z$21,MATCH("xGD/90",[1]Table2!$B$1:$Z$1,0),0),"")</f>
        <v/>
      </c>
      <c r="KT62" s="41" t="str">
        <f>IFERROR(VLOOKUP($B16,[1]Table2!$B$1:$Z$21,MATCH("xGD/90",[1]Table2!$B$1:$Z$1,0),0)-VLOOKUP(KT16,[1]Table2!$B$1:$Z$21,MATCH("xGD/90",[1]Table2!$B$1:$Z$1,0),0),"")</f>
        <v/>
      </c>
      <c r="KU62" s="41" t="str">
        <f>IFERROR(VLOOKUP($B16,[1]Table2!$B$1:$Z$21,MATCH("xGD/90",[1]Table2!$B$1:$Z$1,0),0)-VLOOKUP(KU16,[1]Table2!$B$1:$Z$21,MATCH("xGD/90",[1]Table2!$B$1:$Z$1,0),0),"")</f>
        <v/>
      </c>
      <c r="KV62" s="41" t="str">
        <f>IFERROR(VLOOKUP($B16,[1]Table2!$B$1:$Z$21,MATCH("xGD/90",[1]Table2!$B$1:$Z$1,0),0)-VLOOKUP(KV16,[1]Table2!$B$1:$Z$21,MATCH("xGD/90",[1]Table2!$B$1:$Z$1,0),0),"")</f>
        <v/>
      </c>
      <c r="KW62" s="41" t="str">
        <f>IFERROR(VLOOKUP($B16,[1]Table2!$B$1:$Z$21,MATCH("xGD/90",[1]Table2!$B$1:$Z$1,0),0)-VLOOKUP(KW16,[1]Table2!$B$1:$Z$21,MATCH("xGD/90",[1]Table2!$B$1:$Z$1,0),0),"")</f>
        <v/>
      </c>
      <c r="KX62" s="41" t="str">
        <f>IFERROR(VLOOKUP($B16,[1]Table2!$B$1:$Z$21,MATCH("xGD/90",[1]Table2!$B$1:$Z$1,0),0)-VLOOKUP(KX16,[1]Table2!$B$1:$Z$21,MATCH("xGD/90",[1]Table2!$B$1:$Z$1,0),0),"")</f>
        <v/>
      </c>
      <c r="KY62" s="41" t="str">
        <f>IFERROR(VLOOKUP($B16,[1]Table2!$B$1:$Z$21,MATCH("xGD/90",[1]Table2!$B$1:$Z$1,0),0)-VLOOKUP(KY16,[1]Table2!$B$1:$Z$21,MATCH("xGD/90",[1]Table2!$B$1:$Z$1,0),0),"")</f>
        <v/>
      </c>
      <c r="KZ62" s="41" t="str">
        <f>IFERROR(VLOOKUP($B16,[1]Table2!$B$1:$Z$21,MATCH("xGD/90",[1]Table2!$B$1:$Z$1,0),0)-VLOOKUP(KZ16,[1]Table2!$B$1:$Z$21,MATCH("xGD/90",[1]Table2!$B$1:$Z$1,0),0),"")</f>
        <v/>
      </c>
      <c r="LA62" s="41" t="str">
        <f>IFERROR(VLOOKUP($B16,[1]Table2!$B$1:$Z$21,MATCH("xGD/90",[1]Table2!$B$1:$Z$1,0),0)-VLOOKUP(LA16,[1]Table2!$B$1:$Z$21,MATCH("xGD/90",[1]Table2!$B$1:$Z$1,0),0),"")</f>
        <v/>
      </c>
      <c r="LB62" s="41" t="str">
        <f>IFERROR(VLOOKUP($B16,[1]Table2!$B$1:$Z$21,MATCH("xGD/90",[1]Table2!$B$1:$Z$1,0),0)-VLOOKUP(LB16,[1]Table2!$B$1:$Z$21,MATCH("xGD/90",[1]Table2!$B$1:$Z$1,0),0),"")</f>
        <v/>
      </c>
      <c r="LC62" s="41" t="str">
        <f>IFERROR(VLOOKUP($B16,[1]Table2!$B$1:$Z$21,MATCH("xGD/90",[1]Table2!$B$1:$Z$1,0),0)-VLOOKUP(LC16,[1]Table2!$B$1:$Z$21,MATCH("xGD/90",[1]Table2!$B$1:$Z$1,0),0),"")</f>
        <v/>
      </c>
      <c r="LD62" s="41" t="str">
        <f>IFERROR(VLOOKUP($B16,[1]Table2!$B$1:$Z$21,MATCH("xGD/90",[1]Table2!$B$1:$Z$1,0),0)-VLOOKUP(LD16,[1]Table2!$B$1:$Z$21,MATCH("xGD/90",[1]Table2!$B$1:$Z$1,0),0),"")</f>
        <v/>
      </c>
      <c r="LE62" s="41" t="str">
        <f>IFERROR(VLOOKUP($B16,[1]Table2!$B$1:$Z$21,MATCH("xGD/90",[1]Table2!$B$1:$Z$1,0),0)-VLOOKUP(LE16,[1]Table2!$B$1:$Z$21,MATCH("xGD/90",[1]Table2!$B$1:$Z$1,0),0),"")</f>
        <v/>
      </c>
      <c r="LF62" s="41" t="str">
        <f>IFERROR(VLOOKUP($B16,[1]Table2!$B$1:$Z$21,MATCH("xGD/90",[1]Table2!$B$1:$Z$1,0),0)-VLOOKUP(LF16,[1]Table2!$B$1:$Z$21,MATCH("xGD/90",[1]Table2!$B$1:$Z$1,0),0),"")</f>
        <v/>
      </c>
      <c r="LG62" s="41" t="str">
        <f>IFERROR(VLOOKUP($B16,[1]Table2!$B$1:$Z$21,MATCH("xGD/90",[1]Table2!$B$1:$Z$1,0),0)-VLOOKUP(LG16,[1]Table2!$B$1:$Z$21,MATCH("xGD/90",[1]Table2!$B$1:$Z$1,0),0),"")</f>
        <v/>
      </c>
      <c r="LH62" s="41" t="str">
        <f>IFERROR(VLOOKUP($B16,[1]Table2!$B$1:$Z$21,MATCH("xGD/90",[1]Table2!$B$1:$Z$1,0),0)-VLOOKUP(LH16,[1]Table2!$B$1:$Z$21,MATCH("xGD/90",[1]Table2!$B$1:$Z$1,0),0),"")</f>
        <v/>
      </c>
      <c r="LI62" s="41" t="str">
        <f>IFERROR(VLOOKUP($B16,[1]Table2!$B$1:$Z$21,MATCH("xGD/90",[1]Table2!$B$1:$Z$1,0),0)-VLOOKUP(LI16,[1]Table2!$B$1:$Z$21,MATCH("xGD/90",[1]Table2!$B$1:$Z$1,0),0),"")</f>
        <v/>
      </c>
      <c r="LJ62" s="41" t="str">
        <f>IFERROR(VLOOKUP($B16,[1]Table2!$B$1:$Z$21,MATCH("xGD/90",[1]Table2!$B$1:$Z$1,0),0)-VLOOKUP(LJ16,[1]Table2!$B$1:$Z$21,MATCH("xGD/90",[1]Table2!$B$1:$Z$1,0),0),"")</f>
        <v/>
      </c>
      <c r="LK62" s="41" t="str">
        <f>IFERROR(VLOOKUP($B16,[1]Table2!$B$1:$Z$21,MATCH("xGD/90",[1]Table2!$B$1:$Z$1,0),0)-VLOOKUP(LK16,[1]Table2!$B$1:$Z$21,MATCH("xGD/90",[1]Table2!$B$1:$Z$1,0),0),"")</f>
        <v/>
      </c>
      <c r="LL62" s="41" t="str">
        <f>IFERROR(VLOOKUP($B16,[1]Table2!$B$1:$Z$21,MATCH("xGD/90",[1]Table2!$B$1:$Z$1,0),0)-VLOOKUP(LL16,[1]Table2!$B$1:$Z$21,MATCH("xGD/90",[1]Table2!$B$1:$Z$1,0),0),"")</f>
        <v/>
      </c>
      <c r="LM62" s="41" t="str">
        <f>IFERROR(VLOOKUP($B16,[1]Table2!$B$1:$Z$21,MATCH("xGD/90",[1]Table2!$B$1:$Z$1,0),0)-VLOOKUP(LM16,[1]Table2!$B$1:$Z$21,MATCH("xGD/90",[1]Table2!$B$1:$Z$1,0),0),"")</f>
        <v/>
      </c>
      <c r="LN62" s="41" t="str">
        <f>IFERROR(VLOOKUP($B16,[1]Table2!$B$1:$Z$21,MATCH("xGD/90",[1]Table2!$B$1:$Z$1,0),0)-VLOOKUP(LN16,[1]Table2!$B$1:$Z$21,MATCH("xGD/90",[1]Table2!$B$1:$Z$1,0),0),"")</f>
        <v/>
      </c>
      <c r="LO62" s="41" t="str">
        <f>IFERROR(VLOOKUP($B16,[1]Table2!$B$1:$Z$21,MATCH("xGD/90",[1]Table2!$B$1:$Z$1,0),0)-VLOOKUP(LO16,[1]Table2!$B$1:$Z$21,MATCH("xGD/90",[1]Table2!$B$1:$Z$1,0),0),"")</f>
        <v/>
      </c>
      <c r="LP62" s="41" t="str">
        <f>IFERROR(VLOOKUP($B16,[1]Table2!$B$1:$Z$21,MATCH("xGD/90",[1]Table2!$B$1:$Z$1,0),0)-VLOOKUP(LP16,[1]Table2!$B$1:$Z$21,MATCH("xGD/90",[1]Table2!$B$1:$Z$1,0),0),"")</f>
        <v/>
      </c>
      <c r="LQ62" s="41" t="str">
        <f>IFERROR(VLOOKUP($B16,[1]Table2!$B$1:$Z$21,MATCH("xGD/90",[1]Table2!$B$1:$Z$1,0),0)-VLOOKUP(LQ16,[1]Table2!$B$1:$Z$21,MATCH("xGD/90",[1]Table2!$B$1:$Z$1,0),0),"")</f>
        <v/>
      </c>
      <c r="LR62" s="41" t="str">
        <f>IFERROR(VLOOKUP($B16,[1]Table2!$B$1:$Z$21,MATCH("xGD/90",[1]Table2!$B$1:$Z$1,0),0)-VLOOKUP(LR16,[1]Table2!$B$1:$Z$21,MATCH("xGD/90",[1]Table2!$B$1:$Z$1,0),0),"")</f>
        <v/>
      </c>
      <c r="LS62" s="41" t="str">
        <f>IFERROR(VLOOKUP($B16,[1]Table2!$B$1:$Z$21,MATCH("xGD/90",[1]Table2!$B$1:$Z$1,0),0)-VLOOKUP(LS16,[1]Table2!$B$1:$Z$21,MATCH("xGD/90",[1]Table2!$B$1:$Z$1,0),0),"")</f>
        <v/>
      </c>
      <c r="LT62" s="41" t="str">
        <f>IFERROR(VLOOKUP($B16,[1]Table2!$B$1:$Z$21,MATCH("xGD/90",[1]Table2!$B$1:$Z$1,0),0)-VLOOKUP(LT16,[1]Table2!$B$1:$Z$21,MATCH("xGD/90",[1]Table2!$B$1:$Z$1,0),0),"")</f>
        <v/>
      </c>
      <c r="LU62" s="41" t="str">
        <f>IFERROR(VLOOKUP($B16,[1]Table2!$B$1:$Z$21,MATCH("xGD/90",[1]Table2!$B$1:$Z$1,0),0)-VLOOKUP(LU16,[1]Table2!$B$1:$Z$21,MATCH("xGD/90",[1]Table2!$B$1:$Z$1,0),0),"")</f>
        <v/>
      </c>
      <c r="LV62" s="41" t="str">
        <f>IFERROR(VLOOKUP($B16,[1]Table2!$B$1:$Z$21,MATCH("xGD/90",[1]Table2!$B$1:$Z$1,0),0)-VLOOKUP(LV16,[1]Table2!$B$1:$Z$21,MATCH("xGD/90",[1]Table2!$B$1:$Z$1,0),0),"")</f>
        <v/>
      </c>
      <c r="LW62" s="41" t="str">
        <f>IFERROR(VLOOKUP($B16,[1]Table2!$B$1:$Z$21,MATCH("xGD/90",[1]Table2!$B$1:$Z$1,0),0)-VLOOKUP(LW16,[1]Table2!$B$1:$Z$21,MATCH("xGD/90",[1]Table2!$B$1:$Z$1,0),0),"")</f>
        <v/>
      </c>
      <c r="LX62" s="41" t="str">
        <f>IFERROR(VLOOKUP($B16,[1]Table2!$B$1:$Z$21,MATCH("xGD/90",[1]Table2!$B$1:$Z$1,0),0)-VLOOKUP(LX16,[1]Table2!$B$1:$Z$21,MATCH("xGD/90",[1]Table2!$B$1:$Z$1,0),0),"")</f>
        <v/>
      </c>
      <c r="LY62" s="41" t="str">
        <f>IFERROR(VLOOKUP($B16,[1]Table2!$B$1:$Z$21,MATCH("xGD/90",[1]Table2!$B$1:$Z$1,0),0)-VLOOKUP(LY16,[1]Table2!$B$1:$Z$21,MATCH("xGD/90",[1]Table2!$B$1:$Z$1,0),0),"")</f>
        <v/>
      </c>
      <c r="LZ62" s="41" t="str">
        <f>IFERROR(VLOOKUP($B16,[1]Table2!$B$1:$Z$21,MATCH("xGD/90",[1]Table2!$B$1:$Z$1,0),0)-VLOOKUP(LZ16,[1]Table2!$B$1:$Z$21,MATCH("xGD/90",[1]Table2!$B$1:$Z$1,0),0),"")</f>
        <v/>
      </c>
      <c r="MA62" s="41" t="str">
        <f>IFERROR(VLOOKUP($B16,[1]Table2!$B$1:$Z$21,MATCH("xGD/90",[1]Table2!$B$1:$Z$1,0),0)-VLOOKUP(MA16,[1]Table2!$B$1:$Z$21,MATCH("xGD/90",[1]Table2!$B$1:$Z$1,0),0),"")</f>
        <v/>
      </c>
      <c r="MB62" s="41" t="str">
        <f>IFERROR(VLOOKUP($B16,[1]Table2!$B$1:$Z$21,MATCH("xGD/90",[1]Table2!$B$1:$Z$1,0),0)-VLOOKUP(MB16,[1]Table2!$B$1:$Z$21,MATCH("xGD/90",[1]Table2!$B$1:$Z$1,0),0),"")</f>
        <v/>
      </c>
      <c r="MC62" s="41" t="str">
        <f>IFERROR(VLOOKUP($B16,[1]Table2!$B$1:$Z$21,MATCH("xGD/90",[1]Table2!$B$1:$Z$1,0),0)-VLOOKUP(MC16,[1]Table2!$B$1:$Z$21,MATCH("xGD/90",[1]Table2!$B$1:$Z$1,0),0),"")</f>
        <v/>
      </c>
      <c r="MD62" s="41" t="str">
        <f>IFERROR(VLOOKUP($B16,[1]Table2!$B$1:$Z$21,MATCH("xGD/90",[1]Table2!$B$1:$Z$1,0),0)-VLOOKUP(MD16,[1]Table2!$B$1:$Z$21,MATCH("xGD/90",[1]Table2!$B$1:$Z$1,0),0),"")</f>
        <v/>
      </c>
      <c r="ME62" s="41" t="str">
        <f>IFERROR(VLOOKUP($B16,[1]Table2!$B$1:$Z$21,MATCH("xGD/90",[1]Table2!$B$1:$Z$1,0),0)-VLOOKUP(ME16,[1]Table2!$B$1:$Z$21,MATCH("xGD/90",[1]Table2!$B$1:$Z$1,0),0),"")</f>
        <v/>
      </c>
      <c r="MF62" s="41" t="str">
        <f>IFERROR(VLOOKUP($B16,[1]Table2!$B$1:$Z$21,MATCH("xGD/90",[1]Table2!$B$1:$Z$1,0),0)-VLOOKUP(MF16,[1]Table2!$B$1:$Z$21,MATCH("xGD/90",[1]Table2!$B$1:$Z$1,0),0),"")</f>
        <v/>
      </c>
      <c r="MG62" s="41" t="str">
        <f>IFERROR(VLOOKUP($B16,[1]Table2!$B$1:$Z$21,MATCH("xGD/90",[1]Table2!$B$1:$Z$1,0),0)-VLOOKUP(MG16,[1]Table2!$B$1:$Z$21,MATCH("xGD/90",[1]Table2!$B$1:$Z$1,0),0),"")</f>
        <v/>
      </c>
      <c r="MH62" s="41" t="str">
        <f>IFERROR(VLOOKUP($B16,[1]Table2!$B$1:$Z$21,MATCH("xGD/90",[1]Table2!$B$1:$Z$1,0),0)-VLOOKUP(MH16,[1]Table2!$B$1:$Z$21,MATCH("xGD/90",[1]Table2!$B$1:$Z$1,0),0),"")</f>
        <v/>
      </c>
      <c r="MI62" s="41" t="str">
        <f>IFERROR(VLOOKUP($B16,[1]Table2!$B$1:$Z$21,MATCH("xGD/90",[1]Table2!$B$1:$Z$1,0),0)-VLOOKUP(MI16,[1]Table2!$B$1:$Z$21,MATCH("xGD/90",[1]Table2!$B$1:$Z$1,0),0),"")</f>
        <v/>
      </c>
      <c r="MJ62" s="41" t="str">
        <f>IFERROR(VLOOKUP($B16,[1]Table2!$B$1:$Z$21,MATCH("xGD/90",[1]Table2!$B$1:$Z$1,0),0)-VLOOKUP(MJ16,[1]Table2!$B$1:$Z$21,MATCH("xGD/90",[1]Table2!$B$1:$Z$1,0),0),"")</f>
        <v/>
      </c>
      <c r="MK62" s="41" t="str">
        <f>IFERROR(VLOOKUP($B16,[1]Table2!$B$1:$Z$21,MATCH("xGD/90",[1]Table2!$B$1:$Z$1,0),0)-VLOOKUP(MK16,[1]Table2!$B$1:$Z$21,MATCH("xGD/90",[1]Table2!$B$1:$Z$1,0),0),"")</f>
        <v/>
      </c>
      <c r="ML62" s="41" t="str">
        <f>IFERROR(VLOOKUP($B16,[1]Table2!$B$1:$Z$21,MATCH("xGD/90",[1]Table2!$B$1:$Z$1,0),0)-VLOOKUP(ML16,[1]Table2!$B$1:$Z$21,MATCH("xGD/90",[1]Table2!$B$1:$Z$1,0),0),"")</f>
        <v/>
      </c>
      <c r="MM62" s="41" t="str">
        <f>IFERROR(VLOOKUP($B16,[1]Table2!$B$1:$Z$21,MATCH("xGD/90",[1]Table2!$B$1:$Z$1,0),0)-VLOOKUP(MM16,[1]Table2!$B$1:$Z$21,MATCH("xGD/90",[1]Table2!$B$1:$Z$1,0),0),"")</f>
        <v/>
      </c>
      <c r="MN62" s="41" t="str">
        <f>IFERROR(VLOOKUP($B16,[1]Table2!$B$1:$Z$21,MATCH("xGD/90",[1]Table2!$B$1:$Z$1,0),0)-VLOOKUP(MN16,[1]Table2!$B$1:$Z$21,MATCH("xGD/90",[1]Table2!$B$1:$Z$1,0),0),"")</f>
        <v/>
      </c>
      <c r="MO62" s="41" t="str">
        <f>IFERROR(VLOOKUP($B16,[1]Table2!$B$1:$Z$21,MATCH("xGD/90",[1]Table2!$B$1:$Z$1,0),0)-VLOOKUP(MO16,[1]Table2!$B$1:$Z$21,MATCH("xGD/90",[1]Table2!$B$1:$Z$1,0),0),"")</f>
        <v/>
      </c>
      <c r="MP62" s="41" t="str">
        <f>IFERROR(VLOOKUP($B16,[1]Table2!$B$1:$Z$21,MATCH("xGD/90",[1]Table2!$B$1:$Z$1,0),0)-VLOOKUP(MP16,[1]Table2!$B$1:$Z$21,MATCH("xGD/90",[1]Table2!$B$1:$Z$1,0),0),"")</f>
        <v/>
      </c>
      <c r="MQ62" s="41" t="str">
        <f>IFERROR(VLOOKUP($B16,[1]Table2!$B$1:$Z$21,MATCH("xGD/90",[1]Table2!$B$1:$Z$1,0),0)-VLOOKUP(MQ16,[1]Table2!$B$1:$Z$21,MATCH("xGD/90",[1]Table2!$B$1:$Z$1,0),0),"")</f>
        <v/>
      </c>
      <c r="MR62" s="41" t="str">
        <f>IFERROR(VLOOKUP($B16,[1]Table2!$B$1:$Z$21,MATCH("xGD/90",[1]Table2!$B$1:$Z$1,0),0)-VLOOKUP(MR16,[1]Table2!$B$1:$Z$21,MATCH("xGD/90",[1]Table2!$B$1:$Z$1,0),0),"")</f>
        <v/>
      </c>
      <c r="MS62" s="41" t="str">
        <f>IFERROR(VLOOKUP($B16,[1]Table2!$B$1:$Z$21,MATCH("xGD/90",[1]Table2!$B$1:$Z$1,0),0)-VLOOKUP(MS16,[1]Table2!$B$1:$Z$21,MATCH("xGD/90",[1]Table2!$B$1:$Z$1,0),0),"")</f>
        <v/>
      </c>
      <c r="MT62" s="41" t="str">
        <f>IFERROR(VLOOKUP($B16,[1]Table2!$B$1:$Z$21,MATCH("xGD/90",[1]Table2!$B$1:$Z$1,0),0)-VLOOKUP(MT16,[1]Table2!$B$1:$Z$21,MATCH("xGD/90",[1]Table2!$B$1:$Z$1,0),0),"")</f>
        <v/>
      </c>
      <c r="MU62" s="41" t="str">
        <f>IFERROR(VLOOKUP($B16,[1]Table2!$B$1:$Z$21,MATCH("xGD/90",[1]Table2!$B$1:$Z$1,0),0)-VLOOKUP(MU16,[1]Table2!$B$1:$Z$21,MATCH("xGD/90",[1]Table2!$B$1:$Z$1,0),0),"")</f>
        <v/>
      </c>
      <c r="MV62" s="41" t="str">
        <f>IFERROR(VLOOKUP($B16,[1]Table2!$B$1:$Z$21,MATCH("xGD/90",[1]Table2!$B$1:$Z$1,0),0)-VLOOKUP(MV16,[1]Table2!$B$1:$Z$21,MATCH("xGD/90",[1]Table2!$B$1:$Z$1,0),0),"")</f>
        <v/>
      </c>
      <c r="MW62" s="41" t="str">
        <f>IFERROR(VLOOKUP($B16,[1]Table2!$B$1:$Z$21,MATCH("xGD/90",[1]Table2!$B$1:$Z$1,0),0)-VLOOKUP(MW16,[1]Table2!$B$1:$Z$21,MATCH("xGD/90",[1]Table2!$B$1:$Z$1,0),0),"")</f>
        <v/>
      </c>
      <c r="MX62" s="41" t="str">
        <f>IFERROR(VLOOKUP($B16,[1]Table2!$B$1:$Z$21,MATCH("xGD/90",[1]Table2!$B$1:$Z$1,0),0)-VLOOKUP(MX16,[1]Table2!$B$1:$Z$21,MATCH("xGD/90",[1]Table2!$B$1:$Z$1,0),0),"")</f>
        <v/>
      </c>
      <c r="MY62" s="41" t="str">
        <f>IFERROR(VLOOKUP($B16,[1]Table2!$B$1:$Z$21,MATCH("xGD/90",[1]Table2!$B$1:$Z$1,0),0)-VLOOKUP(MY16,[1]Table2!$B$1:$Z$21,MATCH("xGD/90",[1]Table2!$B$1:$Z$1,0),0),"")</f>
        <v/>
      </c>
      <c r="MZ62" s="41" t="str">
        <f>IFERROR(VLOOKUP($B16,[1]Table2!$B$1:$Z$21,MATCH("xGD/90",[1]Table2!$B$1:$Z$1,0),0)-VLOOKUP(MZ16,[1]Table2!$B$1:$Z$21,MATCH("xGD/90",[1]Table2!$B$1:$Z$1,0),0),"")</f>
        <v/>
      </c>
      <c r="NA62" s="41" t="str">
        <f>IFERROR(VLOOKUP($B16,[1]Table2!$B$1:$Z$21,MATCH("xGD/90",[1]Table2!$B$1:$Z$1,0),0)-VLOOKUP(NA16,[1]Table2!$B$1:$Z$21,MATCH("xGD/90",[1]Table2!$B$1:$Z$1,0),0),"")</f>
        <v/>
      </c>
      <c r="NB62" s="41" t="str">
        <f>IFERROR(VLOOKUP($B16,[1]Table2!$B$1:$Z$21,MATCH("xGD/90",[1]Table2!$B$1:$Z$1,0),0)-VLOOKUP(NB16,[1]Table2!$B$1:$Z$21,MATCH("xGD/90",[1]Table2!$B$1:$Z$1,0),0),"")</f>
        <v/>
      </c>
      <c r="NC62" s="41" t="str">
        <f>IFERROR(VLOOKUP($B16,[1]Table2!$B$1:$Z$21,MATCH("xGD/90",[1]Table2!$B$1:$Z$1,0),0)-VLOOKUP(NC16,[1]Table2!$B$1:$Z$21,MATCH("xGD/90",[1]Table2!$B$1:$Z$1,0),0),"")</f>
        <v/>
      </c>
      <c r="NE62" s="40">
        <f t="shared" si="1"/>
        <v>1.3</v>
      </c>
      <c r="NF62" s="41" t="str">
        <f>IFERROR(VLOOKUP($B16,[1]Table2!$B$1:$Z$21,MATCH("xGD/90",[1]Table2!$B$1:$Z$1,0),0)-VLOOKUP(NF16,[1]Table2!$B$1:$Z$21,MATCH("xGD/90",[1]Table2!$B$1:$Z$1,0),0),"")</f>
        <v/>
      </c>
      <c r="NG62" s="41" t="str">
        <f>IFERROR(VLOOKUP($B16,[1]Table2!$B$1:$Z$21,MATCH("xGD/90",[1]Table2!$B$1:$Z$1,0),0)-VLOOKUP(NG16,[1]Table2!$B$1:$Z$21,MATCH("xGD/90",[1]Table2!$B$1:$Z$1,0),0),"")</f>
        <v/>
      </c>
      <c r="NH62" s="41">
        <f>IFERROR(VLOOKUP($B16,[1]Table2!$B$1:$Z$21,MATCH("xGD/90",[1]Table2!$B$1:$Z$1,0),0)-VLOOKUP(NH16,[1]Table2!$B$1:$Z$21,MATCH("xGD/90",[1]Table2!$B$1:$Z$1,0),0),"")</f>
        <v>2.0499999999999998</v>
      </c>
      <c r="NI62" s="41" t="str">
        <f>IFERROR(VLOOKUP($B16,[1]Table2!$B$1:$Z$21,MATCH("xGD/90",[1]Table2!$B$1:$Z$1,0),0)-VLOOKUP(NI16,[1]Table2!$B$1:$Z$21,MATCH("xGD/90",[1]Table2!$B$1:$Z$1,0),0),"")</f>
        <v/>
      </c>
      <c r="NJ62" s="41" t="str">
        <f>IFERROR(VLOOKUP($B16,[1]Table2!$B$1:$Z$21,MATCH("xGD/90",[1]Table2!$B$1:$Z$1,0),0)-VLOOKUP(NJ16,[1]Table2!$B$1:$Z$21,MATCH("xGD/90",[1]Table2!$B$1:$Z$1,0),0),"")</f>
        <v/>
      </c>
    </row>
    <row r="63" spans="1:374" s="42" customFormat="1" ht="15.75" thickBot="1" x14ac:dyDescent="0.3">
      <c r="A63" s="39" t="s">
        <v>73</v>
      </c>
      <c r="B63" s="40">
        <f>VLOOKUP(A63,[1]Table!$B$1:$O$21,MATCH("xGD/90",[1]Table!$B$1:$O$1,0),0)</f>
        <v>0.35</v>
      </c>
      <c r="C63" s="41" t="str">
        <f>IFERROR(VLOOKUP($B17,[1]Table2!$B$1:$Z$21,MATCH("xGD/90",[1]Table2!$B$1:$Z$1,0),0)-VLOOKUP(C17,[1]Table2!$B$1:$Z$21,MATCH("xGD/90",[1]Table2!$B$1:$Z$1,0),0),"")</f>
        <v/>
      </c>
      <c r="D63" s="41" t="str">
        <f>IFERROR(VLOOKUP($B17,[1]Table2!$B$1:$Z$21,MATCH("xGD/90",[1]Table2!$B$1:$Z$1,0),0)-VLOOKUP(D17,[1]Table2!$B$1:$Z$21,MATCH("xGD/90",[1]Table2!$B$1:$Z$1,0),0),"")</f>
        <v/>
      </c>
      <c r="E63" s="41" t="str">
        <f>IFERROR(VLOOKUP($B17,[1]Table2!$B$1:$Z$21,MATCH("xGD/90",[1]Table2!$B$1:$Z$1,0),0)-VLOOKUP(E17,[1]Table2!$B$1:$Z$21,MATCH("xGD/90",[1]Table2!$B$1:$Z$1,0),0),"")</f>
        <v/>
      </c>
      <c r="F63" s="41" t="str">
        <f>IFERROR(VLOOKUP($B17,[1]Table2!$B$1:$Z$21,MATCH("xGD/90",[1]Table2!$B$1:$Z$1,0),0)-VLOOKUP(F17,[1]Table2!$B$1:$Z$21,MATCH("xGD/90",[1]Table2!$B$1:$Z$1,0),0),"")</f>
        <v/>
      </c>
      <c r="G63" s="41" t="str">
        <f>IFERROR(VLOOKUP($B17,[1]Table2!$B$1:$Z$21,MATCH("xGD/90",[1]Table2!$B$1:$Z$1,0),0)-VLOOKUP(G17,[1]Table2!$B$1:$Z$21,MATCH("xGD/90",[1]Table2!$B$1:$Z$1,0),0),"")</f>
        <v/>
      </c>
      <c r="H63" s="41" t="str">
        <f>IFERROR(VLOOKUP($B17,[1]Table2!$B$1:$Z$21,MATCH("xGD/90",[1]Table2!$B$1:$Z$1,0),0)-VLOOKUP(H17,[1]Table2!$B$1:$Z$21,MATCH("xGD/90",[1]Table2!$B$1:$Z$1,0),0),"")</f>
        <v/>
      </c>
      <c r="I63" s="41">
        <f>IFERROR(VLOOKUP($B17,[1]Table2!$B$1:$Z$21,MATCH("xGD/90",[1]Table2!$B$1:$Z$1,0),0)-VLOOKUP(I17,[1]Table2!$B$1:$Z$21,MATCH("xGD/90",[1]Table2!$B$1:$Z$1,0),0),"")</f>
        <v>-0.35</v>
      </c>
      <c r="J63" s="41" t="str">
        <f>IFERROR(VLOOKUP($B17,[1]Table2!$B$1:$Z$21,MATCH("xGD/90",[1]Table2!$B$1:$Z$1,0),0)-VLOOKUP(J17,[1]Table2!$B$1:$Z$21,MATCH("xGD/90",[1]Table2!$B$1:$Z$1,0),0),"")</f>
        <v/>
      </c>
      <c r="K63" s="41" t="str">
        <f>IFERROR(VLOOKUP($B17,[1]Table2!$B$1:$Z$21,MATCH("xGD/90",[1]Table2!$B$1:$Z$1,0),0)-VLOOKUP(K17,[1]Table2!$B$1:$Z$21,MATCH("xGD/90",[1]Table2!$B$1:$Z$1,0),0),"")</f>
        <v/>
      </c>
      <c r="L63" s="41" t="str">
        <f>IFERROR(VLOOKUP($B17,[1]Table2!$B$1:$Z$21,MATCH("xGD/90",[1]Table2!$B$1:$Z$1,0),0)-VLOOKUP(L17,[1]Table2!$B$1:$Z$21,MATCH("xGD/90",[1]Table2!$B$1:$Z$1,0),0),"")</f>
        <v/>
      </c>
      <c r="M63" s="41" t="str">
        <f>IFERROR(VLOOKUP($B17,[1]Table2!$B$1:$Z$21,MATCH("xGD/90",[1]Table2!$B$1:$Z$1,0),0)-VLOOKUP(M17,[1]Table2!$B$1:$Z$21,MATCH("xGD/90",[1]Table2!$B$1:$Z$1,0),0),"")</f>
        <v/>
      </c>
      <c r="N63" s="41" t="str">
        <f>IFERROR(VLOOKUP($B17,[1]Table2!$B$1:$Z$21,MATCH("xGD/90",[1]Table2!$B$1:$Z$1,0),0)-VLOOKUP(N17,[1]Table2!$B$1:$Z$21,MATCH("xGD/90",[1]Table2!$B$1:$Z$1,0),0),"")</f>
        <v/>
      </c>
      <c r="O63" s="41">
        <f>IFERROR(VLOOKUP($B17,[1]Table2!$B$1:$Z$21,MATCH("xGD/90",[1]Table2!$B$1:$Z$1,0),0)-VLOOKUP(O17,[1]Table2!$B$1:$Z$21,MATCH("xGD/90",[1]Table2!$B$1:$Z$1,0),0),"")</f>
        <v>0.16999999999999998</v>
      </c>
      <c r="P63" s="41" t="str">
        <f>IFERROR(VLOOKUP($B17,[1]Table2!$B$1:$Z$21,MATCH("xGD/90",[1]Table2!$B$1:$Z$1,0),0)-VLOOKUP(P17,[1]Table2!$B$1:$Z$21,MATCH("xGD/90",[1]Table2!$B$1:$Z$1,0),0),"")</f>
        <v/>
      </c>
      <c r="Q63" s="41" t="str">
        <f>IFERROR(VLOOKUP($B17,[1]Table2!$B$1:$Z$21,MATCH("xGD/90",[1]Table2!$B$1:$Z$1,0),0)-VLOOKUP(Q17,[1]Table2!$B$1:$Z$21,MATCH("xGD/90",[1]Table2!$B$1:$Z$1,0),0),"")</f>
        <v/>
      </c>
      <c r="R63" s="41" t="str">
        <f>IFERROR(VLOOKUP($B17,[1]Table2!$B$1:$Z$21,MATCH("xGD/90",[1]Table2!$B$1:$Z$1,0),0)-VLOOKUP(R17,[1]Table2!$B$1:$Z$21,MATCH("xGD/90",[1]Table2!$B$1:$Z$1,0),0),"")</f>
        <v/>
      </c>
      <c r="S63" s="41" t="str">
        <f>IFERROR(VLOOKUP($B17,[1]Table2!$B$1:$Z$21,MATCH("xGD/90",[1]Table2!$B$1:$Z$1,0),0)-VLOOKUP(S17,[1]Table2!$B$1:$Z$21,MATCH("xGD/90",[1]Table2!$B$1:$Z$1,0),0),"")</f>
        <v/>
      </c>
      <c r="T63" s="41" t="str">
        <f>IFERROR(VLOOKUP($B17,[1]Table2!$B$1:$Z$21,MATCH("xGD/90",[1]Table2!$B$1:$Z$1,0),0)-VLOOKUP(T17,[1]Table2!$B$1:$Z$21,MATCH("xGD/90",[1]Table2!$B$1:$Z$1,0),0),"")</f>
        <v/>
      </c>
      <c r="U63" s="41" t="str">
        <f>IFERROR(VLOOKUP($B17,[1]Table2!$B$1:$Z$21,MATCH("xGD/90",[1]Table2!$B$1:$Z$1,0),0)-VLOOKUP(U17,[1]Table2!$B$1:$Z$21,MATCH("xGD/90",[1]Table2!$B$1:$Z$1,0),0),"")</f>
        <v/>
      </c>
      <c r="V63" s="41" t="str">
        <f>IFERROR(VLOOKUP($B17,[1]Table2!$B$1:$Z$21,MATCH("xGD/90",[1]Table2!$B$1:$Z$1,0),0)-VLOOKUP(V17,[1]Table2!$B$1:$Z$21,MATCH("xGD/90",[1]Table2!$B$1:$Z$1,0),0),"")</f>
        <v/>
      </c>
      <c r="W63" s="41" t="str">
        <f>IFERROR(VLOOKUP($B17,[1]Table2!$B$1:$Z$21,MATCH("xGD/90",[1]Table2!$B$1:$Z$1,0),0)-VLOOKUP(W17,[1]Table2!$B$1:$Z$21,MATCH("xGD/90",[1]Table2!$B$1:$Z$1,0),0),"")</f>
        <v/>
      </c>
      <c r="X63" s="41">
        <f>IFERROR(VLOOKUP($B17,[1]Table2!$B$1:$Z$21,MATCH("xGD/90",[1]Table2!$B$1:$Z$1,0),0)-VLOOKUP(X17,[1]Table2!$B$1:$Z$21,MATCH("xGD/90",[1]Table2!$B$1:$Z$1,0),0),"")</f>
        <v>-0.10000000000000003</v>
      </c>
      <c r="Y63" s="41" t="str">
        <f>IFERROR(VLOOKUP($B17,[1]Table2!$B$1:$Z$21,MATCH("xGD/90",[1]Table2!$B$1:$Z$1,0),0)-VLOOKUP(Y17,[1]Table2!$B$1:$Z$21,MATCH("xGD/90",[1]Table2!$B$1:$Z$1,0),0),"")</f>
        <v/>
      </c>
      <c r="Z63" s="41" t="str">
        <f>IFERROR(VLOOKUP($B17,[1]Table2!$B$1:$Z$21,MATCH("xGD/90",[1]Table2!$B$1:$Z$1,0),0)-VLOOKUP(Z17,[1]Table2!$B$1:$Z$21,MATCH("xGD/90",[1]Table2!$B$1:$Z$1,0),0),"")</f>
        <v/>
      </c>
      <c r="AA63" s="41" t="str">
        <f>IFERROR(VLOOKUP($B17,[1]Table2!$B$1:$Z$21,MATCH("xGD/90",[1]Table2!$B$1:$Z$1,0),0)-VLOOKUP(AA17,[1]Table2!$B$1:$Z$21,MATCH("xGD/90",[1]Table2!$B$1:$Z$1,0),0),"")</f>
        <v/>
      </c>
      <c r="AB63" s="41" t="str">
        <f>IFERROR(VLOOKUP($B17,[1]Table2!$B$1:$Z$21,MATCH("xGD/90",[1]Table2!$B$1:$Z$1,0),0)-VLOOKUP(AB17,[1]Table2!$B$1:$Z$21,MATCH("xGD/90",[1]Table2!$B$1:$Z$1,0),0),"")</f>
        <v/>
      </c>
      <c r="AC63" s="41">
        <f>IFERROR(VLOOKUP($B17,[1]Table2!$B$1:$Z$21,MATCH("xGD/90",[1]Table2!$B$1:$Z$1,0),0)-VLOOKUP(AC17,[1]Table2!$B$1:$Z$21,MATCH("xGD/90",[1]Table2!$B$1:$Z$1,0),0),"")</f>
        <v>0.84</v>
      </c>
      <c r="AD63" s="41" t="str">
        <f>IFERROR(VLOOKUP($B17,[1]Table2!$B$1:$Z$21,MATCH("xGD/90",[1]Table2!$B$1:$Z$1,0),0)-VLOOKUP(AD17,[1]Table2!$B$1:$Z$21,MATCH("xGD/90",[1]Table2!$B$1:$Z$1,0),0),"")</f>
        <v/>
      </c>
      <c r="AE63" s="41" t="str">
        <f>IFERROR(VLOOKUP($B17,[1]Table2!$B$1:$Z$21,MATCH("xGD/90",[1]Table2!$B$1:$Z$1,0),0)-VLOOKUP(AE17,[1]Table2!$B$1:$Z$21,MATCH("xGD/90",[1]Table2!$B$1:$Z$1,0),0),"")</f>
        <v/>
      </c>
      <c r="AF63" s="41" t="str">
        <f>IFERROR(VLOOKUP($B17,[1]Table2!$B$1:$Z$21,MATCH("xGD/90",[1]Table2!$B$1:$Z$1,0),0)-VLOOKUP(AF17,[1]Table2!$B$1:$Z$21,MATCH("xGD/90",[1]Table2!$B$1:$Z$1,0),0),"")</f>
        <v/>
      </c>
      <c r="AG63" s="41" t="str">
        <f>IFERROR(VLOOKUP($B17,[1]Table2!$B$1:$Z$21,MATCH("xGD/90",[1]Table2!$B$1:$Z$1,0),0)-VLOOKUP(AG17,[1]Table2!$B$1:$Z$21,MATCH("xGD/90",[1]Table2!$B$1:$Z$1,0),0),"")</f>
        <v/>
      </c>
      <c r="AH63" s="41">
        <f>IFERROR(VLOOKUP($B17,[1]Table2!$B$1:$Z$21,MATCH("xGD/90",[1]Table2!$B$1:$Z$1,0),0)-VLOOKUP(AH17,[1]Table2!$B$1:$Z$21,MATCH("xGD/90",[1]Table2!$B$1:$Z$1,0),0),"")</f>
        <v>0.7</v>
      </c>
      <c r="AI63" s="41" t="str">
        <f>IFERROR(VLOOKUP($B17,[1]Table2!$B$1:$Z$21,MATCH("xGD/90",[1]Table2!$B$1:$Z$1,0),0)-VLOOKUP(AI17,[1]Table2!$B$1:$Z$21,MATCH("xGD/90",[1]Table2!$B$1:$Z$1,0),0),"")</f>
        <v/>
      </c>
      <c r="AJ63" s="41" t="str">
        <f>IFERROR(VLOOKUP($B17,[1]Table2!$B$1:$Z$21,MATCH("xGD/90",[1]Table2!$B$1:$Z$1,0),0)-VLOOKUP(AJ17,[1]Table2!$B$1:$Z$21,MATCH("xGD/90",[1]Table2!$B$1:$Z$1,0),0),"")</f>
        <v/>
      </c>
      <c r="AK63" s="41">
        <f>IFERROR(VLOOKUP($B17,[1]Table2!$B$1:$Z$21,MATCH("xGD/90",[1]Table2!$B$1:$Z$1,0),0)-VLOOKUP(AK17,[1]Table2!$B$1:$Z$21,MATCH("xGD/90",[1]Table2!$B$1:$Z$1,0),0),"")</f>
        <v>-0.57000000000000006</v>
      </c>
      <c r="AL63" s="41" t="str">
        <f>IFERROR(VLOOKUP($B17,[1]Table2!$B$1:$Z$21,MATCH("xGD/90",[1]Table2!$B$1:$Z$1,0),0)-VLOOKUP(AL17,[1]Table2!$B$1:$Z$21,MATCH("xGD/90",[1]Table2!$B$1:$Z$1,0),0),"")</f>
        <v/>
      </c>
      <c r="AM63" s="41" t="str">
        <f>IFERROR(VLOOKUP($B17,[1]Table2!$B$1:$Z$21,MATCH("xGD/90",[1]Table2!$B$1:$Z$1,0),0)-VLOOKUP(AM17,[1]Table2!$B$1:$Z$21,MATCH("xGD/90",[1]Table2!$B$1:$Z$1,0),0),"")</f>
        <v/>
      </c>
      <c r="AN63" s="41" t="str">
        <f>IFERROR(VLOOKUP($B17,[1]Table2!$B$1:$Z$21,MATCH("xGD/90",[1]Table2!$B$1:$Z$1,0),0)-VLOOKUP(AN17,[1]Table2!$B$1:$Z$21,MATCH("xGD/90",[1]Table2!$B$1:$Z$1,0),0),"")</f>
        <v/>
      </c>
      <c r="AO63" s="41" t="str">
        <f>IFERROR(VLOOKUP($B17,[1]Table2!$B$1:$Z$21,MATCH("xGD/90",[1]Table2!$B$1:$Z$1,0),0)-VLOOKUP(AO17,[1]Table2!$B$1:$Z$21,MATCH("xGD/90",[1]Table2!$B$1:$Z$1,0),0),"")</f>
        <v/>
      </c>
      <c r="AP63" s="41" t="str">
        <f>IFERROR(VLOOKUP($B17,[1]Table2!$B$1:$Z$21,MATCH("xGD/90",[1]Table2!$B$1:$Z$1,0),0)-VLOOKUP(AP17,[1]Table2!$B$1:$Z$21,MATCH("xGD/90",[1]Table2!$B$1:$Z$1,0),0),"")</f>
        <v/>
      </c>
      <c r="AQ63" s="41" t="str">
        <f>IFERROR(VLOOKUP($B17,[1]Table2!$B$1:$Z$21,MATCH("xGD/90",[1]Table2!$B$1:$Z$1,0),0)-VLOOKUP(AQ17,[1]Table2!$B$1:$Z$21,MATCH("xGD/90",[1]Table2!$B$1:$Z$1,0),0),"")</f>
        <v/>
      </c>
      <c r="AR63" s="41" t="str">
        <f>IFERROR(VLOOKUP($B17,[1]Table2!$B$1:$Z$21,MATCH("xGD/90",[1]Table2!$B$1:$Z$1,0),0)-VLOOKUP(AR17,[1]Table2!$B$1:$Z$21,MATCH("xGD/90",[1]Table2!$B$1:$Z$1,0),0),"")</f>
        <v/>
      </c>
      <c r="AS63" s="41" t="str">
        <f>IFERROR(VLOOKUP($B17,[1]Table2!$B$1:$Z$21,MATCH("xGD/90",[1]Table2!$B$1:$Z$1,0),0)-VLOOKUP(AS17,[1]Table2!$B$1:$Z$21,MATCH("xGD/90",[1]Table2!$B$1:$Z$1,0),0),"")</f>
        <v/>
      </c>
      <c r="AT63" s="41" t="str">
        <f>IFERROR(VLOOKUP($B17,[1]Table2!$B$1:$Z$21,MATCH("xGD/90",[1]Table2!$B$1:$Z$1,0),0)-VLOOKUP(AT17,[1]Table2!$B$1:$Z$21,MATCH("xGD/90",[1]Table2!$B$1:$Z$1,0),0),"")</f>
        <v/>
      </c>
      <c r="AU63" s="41" t="str">
        <f>IFERROR(VLOOKUP($B17,[1]Table2!$B$1:$Z$21,MATCH("xGD/90",[1]Table2!$B$1:$Z$1,0),0)-VLOOKUP(AU17,[1]Table2!$B$1:$Z$21,MATCH("xGD/90",[1]Table2!$B$1:$Z$1,0),0),"")</f>
        <v/>
      </c>
      <c r="AV63" s="41" t="str">
        <f>IFERROR(VLOOKUP($B17,[1]Table2!$B$1:$Z$21,MATCH("xGD/90",[1]Table2!$B$1:$Z$1,0),0)-VLOOKUP(AV17,[1]Table2!$B$1:$Z$21,MATCH("xGD/90",[1]Table2!$B$1:$Z$1,0),0),"")</f>
        <v/>
      </c>
      <c r="AW63" s="41" t="str">
        <f>IFERROR(VLOOKUP($B17,[1]Table2!$B$1:$Z$21,MATCH("xGD/90",[1]Table2!$B$1:$Z$1,0),0)-VLOOKUP(AW17,[1]Table2!$B$1:$Z$21,MATCH("xGD/90",[1]Table2!$B$1:$Z$1,0),0),"")</f>
        <v/>
      </c>
      <c r="AX63" s="41" t="str">
        <f>IFERROR(VLOOKUP($B17,[1]Table2!$B$1:$Z$21,MATCH("xGD/90",[1]Table2!$B$1:$Z$1,0),0)-VLOOKUP(AX17,[1]Table2!$B$1:$Z$21,MATCH("xGD/90",[1]Table2!$B$1:$Z$1,0),0),"")</f>
        <v/>
      </c>
      <c r="AY63" s="41" t="str">
        <f>IFERROR(VLOOKUP($B17,[1]Table2!$B$1:$Z$21,MATCH("xGD/90",[1]Table2!$B$1:$Z$1,0),0)-VLOOKUP(AY17,[1]Table2!$B$1:$Z$21,MATCH("xGD/90",[1]Table2!$B$1:$Z$1,0),0),"")</f>
        <v/>
      </c>
      <c r="AZ63" s="41" t="str">
        <f>IFERROR(VLOOKUP($B17,[1]Table2!$B$1:$Z$21,MATCH("xGD/90",[1]Table2!$B$1:$Z$1,0),0)-VLOOKUP(AZ17,[1]Table2!$B$1:$Z$21,MATCH("xGD/90",[1]Table2!$B$1:$Z$1,0),0),"")</f>
        <v/>
      </c>
      <c r="BA63" s="41" t="str">
        <f>IFERROR(VLOOKUP($B17,[1]Table2!$B$1:$Z$21,MATCH("xGD/90",[1]Table2!$B$1:$Z$1,0),0)-VLOOKUP(BA17,[1]Table2!$B$1:$Z$21,MATCH("xGD/90",[1]Table2!$B$1:$Z$1,0),0),"")</f>
        <v/>
      </c>
      <c r="BB63" s="41" t="str">
        <f>IFERROR(VLOOKUP($B17,[1]Table2!$B$1:$Z$21,MATCH("xGD/90",[1]Table2!$B$1:$Z$1,0),0)-VLOOKUP(BB17,[1]Table2!$B$1:$Z$21,MATCH("xGD/90",[1]Table2!$B$1:$Z$1,0),0),"")</f>
        <v/>
      </c>
      <c r="BC63" s="41" t="str">
        <f>IFERROR(VLOOKUP($B17,[1]Table2!$B$1:$Z$21,MATCH("xGD/90",[1]Table2!$B$1:$Z$1,0),0)-VLOOKUP(BC17,[1]Table2!$B$1:$Z$21,MATCH("xGD/90",[1]Table2!$B$1:$Z$1,0),0),"")</f>
        <v/>
      </c>
      <c r="BD63" s="41" t="str">
        <f>IFERROR(VLOOKUP($B17,[1]Table2!$B$1:$Z$21,MATCH("xGD/90",[1]Table2!$B$1:$Z$1,0),0)-VLOOKUP(BD17,[1]Table2!$B$1:$Z$21,MATCH("xGD/90",[1]Table2!$B$1:$Z$1,0),0),"")</f>
        <v/>
      </c>
      <c r="BE63" s="41" t="str">
        <f>IFERROR(VLOOKUP($B17,[1]Table2!$B$1:$Z$21,MATCH("xGD/90",[1]Table2!$B$1:$Z$1,0),0)-VLOOKUP(BE17,[1]Table2!$B$1:$Z$21,MATCH("xGD/90",[1]Table2!$B$1:$Z$1,0),0),"")</f>
        <v/>
      </c>
      <c r="BF63" s="41" t="str">
        <f>IFERROR(VLOOKUP($B17,[1]Table2!$B$1:$Z$21,MATCH("xGD/90",[1]Table2!$B$1:$Z$1,0),0)-VLOOKUP(BF17,[1]Table2!$B$1:$Z$21,MATCH("xGD/90",[1]Table2!$B$1:$Z$1,0),0),"")</f>
        <v/>
      </c>
      <c r="BG63" s="41" t="str">
        <f>IFERROR(VLOOKUP($B17,[1]Table2!$B$1:$Z$21,MATCH("xGD/90",[1]Table2!$B$1:$Z$1,0),0)-VLOOKUP(BG17,[1]Table2!$B$1:$Z$21,MATCH("xGD/90",[1]Table2!$B$1:$Z$1,0),0),"")</f>
        <v/>
      </c>
      <c r="BH63" s="41" t="str">
        <f>IFERROR(VLOOKUP($B17,[1]Table2!$B$1:$Z$21,MATCH("xGD/90",[1]Table2!$B$1:$Z$1,0),0)-VLOOKUP(BH17,[1]Table2!$B$1:$Z$21,MATCH("xGD/90",[1]Table2!$B$1:$Z$1,0),0),"")</f>
        <v/>
      </c>
      <c r="BI63" s="41" t="str">
        <f>IFERROR(VLOOKUP($B17,[1]Table2!$B$1:$Z$21,MATCH("xGD/90",[1]Table2!$B$1:$Z$1,0),0)-VLOOKUP(BI17,[1]Table2!$B$1:$Z$21,MATCH("xGD/90",[1]Table2!$B$1:$Z$1,0),0),"")</f>
        <v/>
      </c>
      <c r="BJ63" s="41" t="str">
        <f>IFERROR(VLOOKUP($B17,[1]Table2!$B$1:$Z$21,MATCH("xGD/90",[1]Table2!$B$1:$Z$1,0),0)-VLOOKUP(BJ17,[1]Table2!$B$1:$Z$21,MATCH("xGD/90",[1]Table2!$B$1:$Z$1,0),0),"")</f>
        <v/>
      </c>
      <c r="BK63" s="41" t="str">
        <f>IFERROR(VLOOKUP($B17,[1]Table2!$B$1:$Z$21,MATCH("xGD/90",[1]Table2!$B$1:$Z$1,0),0)-VLOOKUP(BK17,[1]Table2!$B$1:$Z$21,MATCH("xGD/90",[1]Table2!$B$1:$Z$1,0),0),"")</f>
        <v/>
      </c>
      <c r="BL63" s="41" t="str">
        <f>IFERROR(VLOOKUP($B17,[1]Table2!$B$1:$Z$21,MATCH("xGD/90",[1]Table2!$B$1:$Z$1,0),0)-VLOOKUP(BL17,[1]Table2!$B$1:$Z$21,MATCH("xGD/90",[1]Table2!$B$1:$Z$1,0),0),"")</f>
        <v/>
      </c>
      <c r="BM63" s="41">
        <f>IFERROR(VLOOKUP($B17,[1]Table2!$B$1:$Z$21,MATCH("xGD/90",[1]Table2!$B$1:$Z$1,0),0)-VLOOKUP(BM17,[1]Table2!$B$1:$Z$21,MATCH("xGD/90",[1]Table2!$B$1:$Z$1,0),0),"")</f>
        <v>-0.95000000000000007</v>
      </c>
      <c r="BN63" s="41" t="str">
        <f>IFERROR(VLOOKUP($B17,[1]Table2!$B$1:$Z$21,MATCH("xGD/90",[1]Table2!$B$1:$Z$1,0),0)-VLOOKUP(BN17,[1]Table2!$B$1:$Z$21,MATCH("xGD/90",[1]Table2!$B$1:$Z$1,0),0),"")</f>
        <v/>
      </c>
      <c r="BO63" s="41" t="str">
        <f>IFERROR(VLOOKUP($B17,[1]Table2!$B$1:$Z$21,MATCH("xGD/90",[1]Table2!$B$1:$Z$1,0),0)-VLOOKUP(BO17,[1]Table2!$B$1:$Z$21,MATCH("xGD/90",[1]Table2!$B$1:$Z$1,0),0),"")</f>
        <v/>
      </c>
      <c r="BP63" s="41" t="str">
        <f>IFERROR(VLOOKUP($B17,[1]Table2!$B$1:$Z$21,MATCH("xGD/90",[1]Table2!$B$1:$Z$1,0),0)-VLOOKUP(BP17,[1]Table2!$B$1:$Z$21,MATCH("xGD/90",[1]Table2!$B$1:$Z$1,0),0),"")</f>
        <v/>
      </c>
      <c r="BQ63" s="41" t="str">
        <f>IFERROR(VLOOKUP($B17,[1]Table2!$B$1:$Z$21,MATCH("xGD/90",[1]Table2!$B$1:$Z$1,0),0)-VLOOKUP(BQ17,[1]Table2!$B$1:$Z$21,MATCH("xGD/90",[1]Table2!$B$1:$Z$1,0),0),"")</f>
        <v/>
      </c>
      <c r="BR63" s="41" t="str">
        <f>IFERROR(VLOOKUP($B17,[1]Table2!$B$1:$Z$21,MATCH("xGD/90",[1]Table2!$B$1:$Z$1,0),0)-VLOOKUP(BR17,[1]Table2!$B$1:$Z$21,MATCH("xGD/90",[1]Table2!$B$1:$Z$1,0),0),"")</f>
        <v/>
      </c>
      <c r="BS63" s="41" t="str">
        <f>IFERROR(VLOOKUP($B17,[1]Table2!$B$1:$Z$21,MATCH("xGD/90",[1]Table2!$B$1:$Z$1,0),0)-VLOOKUP(BS17,[1]Table2!$B$1:$Z$21,MATCH("xGD/90",[1]Table2!$B$1:$Z$1,0),0),"")</f>
        <v/>
      </c>
      <c r="BT63" s="41">
        <f>IFERROR(VLOOKUP($B17,[1]Table2!$B$1:$Z$21,MATCH("xGD/90",[1]Table2!$B$1:$Z$1,0),0)-VLOOKUP(BT17,[1]Table2!$B$1:$Z$21,MATCH("xGD/90",[1]Table2!$B$1:$Z$1,0),0),"")</f>
        <v>0.96</v>
      </c>
      <c r="BU63" s="41" t="str">
        <f>IFERROR(VLOOKUP($B17,[1]Table2!$B$1:$Z$21,MATCH("xGD/90",[1]Table2!$B$1:$Z$1,0),0)-VLOOKUP(BU17,[1]Table2!$B$1:$Z$21,MATCH("xGD/90",[1]Table2!$B$1:$Z$1,0),0),"")</f>
        <v/>
      </c>
      <c r="BV63" s="41" t="str">
        <f>IFERROR(VLOOKUP($B17,[1]Table2!$B$1:$Z$21,MATCH("xGD/90",[1]Table2!$B$1:$Z$1,0),0)-VLOOKUP(BV17,[1]Table2!$B$1:$Z$21,MATCH("xGD/90",[1]Table2!$B$1:$Z$1,0),0),"")</f>
        <v/>
      </c>
      <c r="BW63" s="41" t="str">
        <f>IFERROR(VLOOKUP($B17,[1]Table2!$B$1:$Z$21,MATCH("xGD/90",[1]Table2!$B$1:$Z$1,0),0)-VLOOKUP(BW17,[1]Table2!$B$1:$Z$21,MATCH("xGD/90",[1]Table2!$B$1:$Z$1,0),0),"")</f>
        <v/>
      </c>
      <c r="BX63" s="41" t="str">
        <f>IFERROR(VLOOKUP($B17,[1]Table2!$B$1:$Z$21,MATCH("xGD/90",[1]Table2!$B$1:$Z$1,0),0)-VLOOKUP(BX17,[1]Table2!$B$1:$Z$21,MATCH("xGD/90",[1]Table2!$B$1:$Z$1,0),0),"")</f>
        <v/>
      </c>
      <c r="BY63" s="41" t="str">
        <f>IFERROR(VLOOKUP($B17,[1]Table2!$B$1:$Z$21,MATCH("xGD/90",[1]Table2!$B$1:$Z$1,0),0)-VLOOKUP(BY17,[1]Table2!$B$1:$Z$21,MATCH("xGD/90",[1]Table2!$B$1:$Z$1,0),0),"")</f>
        <v/>
      </c>
      <c r="BZ63" s="41" t="str">
        <f>IFERROR(VLOOKUP($B17,[1]Table2!$B$1:$Z$21,MATCH("xGD/90",[1]Table2!$B$1:$Z$1,0),0)-VLOOKUP(BZ17,[1]Table2!$B$1:$Z$21,MATCH("xGD/90",[1]Table2!$B$1:$Z$1,0),0),"")</f>
        <v/>
      </c>
      <c r="CA63" s="41">
        <f>IFERROR(VLOOKUP($B17,[1]Table2!$B$1:$Z$21,MATCH("xGD/90",[1]Table2!$B$1:$Z$1,0),0)-VLOOKUP(CA17,[1]Table2!$B$1:$Z$21,MATCH("xGD/90",[1]Table2!$B$1:$Z$1,0),0),"")</f>
        <v>-0.37</v>
      </c>
      <c r="CB63" s="41" t="str">
        <f>IFERROR(VLOOKUP($B17,[1]Table2!$B$1:$Z$21,MATCH("xGD/90",[1]Table2!$B$1:$Z$1,0),0)-VLOOKUP(CB17,[1]Table2!$B$1:$Z$21,MATCH("xGD/90",[1]Table2!$B$1:$Z$1,0),0),"")</f>
        <v/>
      </c>
      <c r="CC63" s="41" t="str">
        <f>IFERROR(VLOOKUP($B17,[1]Table2!$B$1:$Z$21,MATCH("xGD/90",[1]Table2!$B$1:$Z$1,0),0)-VLOOKUP(CC17,[1]Table2!$B$1:$Z$21,MATCH("xGD/90",[1]Table2!$B$1:$Z$1,0),0),"")</f>
        <v/>
      </c>
      <c r="CD63" s="41">
        <f>IFERROR(VLOOKUP($B17,[1]Table2!$B$1:$Z$21,MATCH("xGD/90",[1]Table2!$B$1:$Z$1,0),0)-VLOOKUP(CD17,[1]Table2!$B$1:$Z$21,MATCH("xGD/90",[1]Table2!$B$1:$Z$1,0),0),"")</f>
        <v>0.18999999999999997</v>
      </c>
      <c r="CE63" s="41" t="str">
        <f>IFERROR(VLOOKUP($B17,[1]Table2!$B$1:$Z$21,MATCH("xGD/90",[1]Table2!$B$1:$Z$1,0),0)-VLOOKUP(CE17,[1]Table2!$B$1:$Z$21,MATCH("xGD/90",[1]Table2!$B$1:$Z$1,0),0),"")</f>
        <v/>
      </c>
      <c r="CF63" s="41" t="str">
        <f>IFERROR(VLOOKUP($B17,[1]Table2!$B$1:$Z$21,MATCH("xGD/90",[1]Table2!$B$1:$Z$1,0),0)-VLOOKUP(CF17,[1]Table2!$B$1:$Z$21,MATCH("xGD/90",[1]Table2!$B$1:$Z$1,0),0),"")</f>
        <v/>
      </c>
      <c r="CG63" s="41">
        <f>IFERROR(VLOOKUP($B17,[1]Table2!$B$1:$Z$21,MATCH("xGD/90",[1]Table2!$B$1:$Z$1,0),0)-VLOOKUP(CG17,[1]Table2!$B$1:$Z$21,MATCH("xGD/90",[1]Table2!$B$1:$Z$1,0),0),"")</f>
        <v>0.33999999999999997</v>
      </c>
      <c r="CH63" s="41" t="str">
        <f>IFERROR(VLOOKUP($B17,[1]Table2!$B$1:$Z$21,MATCH("xGD/90",[1]Table2!$B$1:$Z$1,0),0)-VLOOKUP(CH17,[1]Table2!$B$1:$Z$21,MATCH("xGD/90",[1]Table2!$B$1:$Z$1,0),0),"")</f>
        <v/>
      </c>
      <c r="CI63" s="41" t="str">
        <f>IFERROR(VLOOKUP($B17,[1]Table2!$B$1:$Z$21,MATCH("xGD/90",[1]Table2!$B$1:$Z$1,0),0)-VLOOKUP(CI17,[1]Table2!$B$1:$Z$21,MATCH("xGD/90",[1]Table2!$B$1:$Z$1,0),0),"")</f>
        <v/>
      </c>
      <c r="CJ63" s="41" t="str">
        <f>IFERROR(VLOOKUP($B17,[1]Table2!$B$1:$Z$21,MATCH("xGD/90",[1]Table2!$B$1:$Z$1,0),0)-VLOOKUP(CJ17,[1]Table2!$B$1:$Z$21,MATCH("xGD/90",[1]Table2!$B$1:$Z$1,0),0),"")</f>
        <v/>
      </c>
      <c r="CK63" s="41" t="str">
        <f>IFERROR(VLOOKUP($B17,[1]Table2!$B$1:$Z$21,MATCH("xGD/90",[1]Table2!$B$1:$Z$1,0),0)-VLOOKUP(CK17,[1]Table2!$B$1:$Z$21,MATCH("xGD/90",[1]Table2!$B$1:$Z$1,0),0),"")</f>
        <v/>
      </c>
      <c r="CL63" s="41" t="str">
        <f>IFERROR(VLOOKUP($B17,[1]Table2!$B$1:$Z$21,MATCH("xGD/90",[1]Table2!$B$1:$Z$1,0),0)-VLOOKUP(CL17,[1]Table2!$B$1:$Z$21,MATCH("xGD/90",[1]Table2!$B$1:$Z$1,0),0),"")</f>
        <v/>
      </c>
      <c r="CM63" s="41" t="str">
        <f>IFERROR(VLOOKUP($B17,[1]Table2!$B$1:$Z$21,MATCH("xGD/90",[1]Table2!$B$1:$Z$1,0),0)-VLOOKUP(CM17,[1]Table2!$B$1:$Z$21,MATCH("xGD/90",[1]Table2!$B$1:$Z$1,0),0),"")</f>
        <v/>
      </c>
      <c r="CN63" s="41" t="str">
        <f>IFERROR(VLOOKUP($B17,[1]Table2!$B$1:$Z$21,MATCH("xGD/90",[1]Table2!$B$1:$Z$1,0),0)-VLOOKUP(CN17,[1]Table2!$B$1:$Z$21,MATCH("xGD/90",[1]Table2!$B$1:$Z$1,0),0),"")</f>
        <v/>
      </c>
      <c r="CO63" s="41">
        <f>IFERROR(VLOOKUP($B17,[1]Table2!$B$1:$Z$21,MATCH("xGD/90",[1]Table2!$B$1:$Z$1,0),0)-VLOOKUP(CO17,[1]Table2!$B$1:$Z$21,MATCH("xGD/90",[1]Table2!$B$1:$Z$1,0),0),"")</f>
        <v>0.3</v>
      </c>
      <c r="CP63" s="41" t="str">
        <f>IFERROR(VLOOKUP($B17,[1]Table2!$B$1:$Z$21,MATCH("xGD/90",[1]Table2!$B$1:$Z$1,0),0)-VLOOKUP(CP17,[1]Table2!$B$1:$Z$21,MATCH("xGD/90",[1]Table2!$B$1:$Z$1,0),0),"")</f>
        <v/>
      </c>
      <c r="CQ63" s="41" t="str">
        <f>IFERROR(VLOOKUP($B17,[1]Table2!$B$1:$Z$21,MATCH("xGD/90",[1]Table2!$B$1:$Z$1,0),0)-VLOOKUP(CQ17,[1]Table2!$B$1:$Z$21,MATCH("xGD/90",[1]Table2!$B$1:$Z$1,0),0),"")</f>
        <v/>
      </c>
      <c r="CR63" s="41" t="str">
        <f>IFERROR(VLOOKUP($B17,[1]Table2!$B$1:$Z$21,MATCH("xGD/90",[1]Table2!$B$1:$Z$1,0),0)-VLOOKUP(CR17,[1]Table2!$B$1:$Z$21,MATCH("xGD/90",[1]Table2!$B$1:$Z$1,0),0),"")</f>
        <v/>
      </c>
      <c r="CS63" s="41" t="str">
        <f>IFERROR(VLOOKUP($B17,[1]Table2!$B$1:$Z$21,MATCH("xGD/90",[1]Table2!$B$1:$Z$1,0),0)-VLOOKUP(CS17,[1]Table2!$B$1:$Z$21,MATCH("xGD/90",[1]Table2!$B$1:$Z$1,0),0),"")</f>
        <v/>
      </c>
      <c r="CT63" s="41" t="str">
        <f>IFERROR(VLOOKUP($B17,[1]Table2!$B$1:$Z$21,MATCH("xGD/90",[1]Table2!$B$1:$Z$1,0),0)-VLOOKUP(CT17,[1]Table2!$B$1:$Z$21,MATCH("xGD/90",[1]Table2!$B$1:$Z$1,0),0),"")</f>
        <v/>
      </c>
      <c r="CU63" s="41" t="str">
        <f>IFERROR(VLOOKUP($B17,[1]Table2!$B$1:$Z$21,MATCH("xGD/90",[1]Table2!$B$1:$Z$1,0),0)-VLOOKUP(CU17,[1]Table2!$B$1:$Z$21,MATCH("xGD/90",[1]Table2!$B$1:$Z$1,0),0),"")</f>
        <v/>
      </c>
      <c r="CV63" s="41">
        <f>IFERROR(VLOOKUP($B17,[1]Table2!$B$1:$Z$21,MATCH("xGD/90",[1]Table2!$B$1:$Z$1,0),0)-VLOOKUP(CV17,[1]Table2!$B$1:$Z$21,MATCH("xGD/90",[1]Table2!$B$1:$Z$1,0),0),"")</f>
        <v>0.51</v>
      </c>
      <c r="CW63" s="41" t="str">
        <f>IFERROR(VLOOKUP($B17,[1]Table2!$B$1:$Z$21,MATCH("xGD/90",[1]Table2!$B$1:$Z$1,0),0)-VLOOKUP(CW17,[1]Table2!$B$1:$Z$21,MATCH("xGD/90",[1]Table2!$B$1:$Z$1,0),0),"")</f>
        <v/>
      </c>
      <c r="CX63" s="41" t="str">
        <f>IFERROR(VLOOKUP($B17,[1]Table2!$B$1:$Z$21,MATCH("xGD/90",[1]Table2!$B$1:$Z$1,0),0)-VLOOKUP(CX17,[1]Table2!$B$1:$Z$21,MATCH("xGD/90",[1]Table2!$B$1:$Z$1,0),0),"")</f>
        <v/>
      </c>
      <c r="CY63" s="41" t="str">
        <f>IFERROR(VLOOKUP($B17,[1]Table2!$B$1:$Z$21,MATCH("xGD/90",[1]Table2!$B$1:$Z$1,0),0)-VLOOKUP(CY17,[1]Table2!$B$1:$Z$21,MATCH("xGD/90",[1]Table2!$B$1:$Z$1,0),0),"")</f>
        <v/>
      </c>
      <c r="CZ63" s="41" t="str">
        <f>IFERROR(VLOOKUP($B17,[1]Table2!$B$1:$Z$21,MATCH("xGD/90",[1]Table2!$B$1:$Z$1,0),0)-VLOOKUP(CZ17,[1]Table2!$B$1:$Z$21,MATCH("xGD/90",[1]Table2!$B$1:$Z$1,0),0),"")</f>
        <v/>
      </c>
      <c r="DA63" s="41" t="str">
        <f>IFERROR(VLOOKUP($B17,[1]Table2!$B$1:$Z$21,MATCH("xGD/90",[1]Table2!$B$1:$Z$1,0),0)-VLOOKUP(DA17,[1]Table2!$B$1:$Z$21,MATCH("xGD/90",[1]Table2!$B$1:$Z$1,0),0),"")</f>
        <v/>
      </c>
      <c r="DB63" s="41" t="str">
        <f>IFERROR(VLOOKUP($B17,[1]Table2!$B$1:$Z$21,MATCH("xGD/90",[1]Table2!$B$1:$Z$1,0),0)-VLOOKUP(DB17,[1]Table2!$B$1:$Z$21,MATCH("xGD/90",[1]Table2!$B$1:$Z$1,0),0),"")</f>
        <v/>
      </c>
      <c r="DC63" s="41">
        <f>IFERROR(VLOOKUP($B17,[1]Table2!$B$1:$Z$21,MATCH("xGD/90",[1]Table2!$B$1:$Z$1,0),0)-VLOOKUP(DC17,[1]Table2!$B$1:$Z$21,MATCH("xGD/90",[1]Table2!$B$1:$Z$1,0),0),"")</f>
        <v>0.75</v>
      </c>
      <c r="DD63" s="41" t="str">
        <f>IFERROR(VLOOKUP($B17,[1]Table2!$B$1:$Z$21,MATCH("xGD/90",[1]Table2!$B$1:$Z$1,0),0)-VLOOKUP(DD17,[1]Table2!$B$1:$Z$21,MATCH("xGD/90",[1]Table2!$B$1:$Z$1,0),0),"")</f>
        <v/>
      </c>
      <c r="DE63" s="41" t="str">
        <f>IFERROR(VLOOKUP($B17,[1]Table2!$B$1:$Z$21,MATCH("xGD/90",[1]Table2!$B$1:$Z$1,0),0)-VLOOKUP(DE17,[1]Table2!$B$1:$Z$21,MATCH("xGD/90",[1]Table2!$B$1:$Z$1,0),0),"")</f>
        <v/>
      </c>
      <c r="DF63" s="41" t="str">
        <f>IFERROR(VLOOKUP($B17,[1]Table2!$B$1:$Z$21,MATCH("xGD/90",[1]Table2!$B$1:$Z$1,0),0)-VLOOKUP(DF17,[1]Table2!$B$1:$Z$21,MATCH("xGD/90",[1]Table2!$B$1:$Z$1,0),0),"")</f>
        <v/>
      </c>
      <c r="DG63" s="41" t="str">
        <f>IFERROR(VLOOKUP($B17,[1]Table2!$B$1:$Z$21,MATCH("xGD/90",[1]Table2!$B$1:$Z$1,0),0)-VLOOKUP(DG17,[1]Table2!$B$1:$Z$21,MATCH("xGD/90",[1]Table2!$B$1:$Z$1,0),0),"")</f>
        <v/>
      </c>
      <c r="DH63" s="41" t="str">
        <f>IFERROR(VLOOKUP($B17,[1]Table2!$B$1:$Z$21,MATCH("xGD/90",[1]Table2!$B$1:$Z$1,0),0)-VLOOKUP(DH17,[1]Table2!$B$1:$Z$21,MATCH("xGD/90",[1]Table2!$B$1:$Z$1,0),0),"")</f>
        <v/>
      </c>
      <c r="DI63" s="41" t="str">
        <f>IFERROR(VLOOKUP($B17,[1]Table2!$B$1:$Z$21,MATCH("xGD/90",[1]Table2!$B$1:$Z$1,0),0)-VLOOKUP(DI17,[1]Table2!$B$1:$Z$21,MATCH("xGD/90",[1]Table2!$B$1:$Z$1,0),0),"")</f>
        <v/>
      </c>
      <c r="DJ63" s="41" t="str">
        <f>IFERROR(VLOOKUP($B17,[1]Table2!$B$1:$Z$21,MATCH("xGD/90",[1]Table2!$B$1:$Z$1,0),0)-VLOOKUP(DJ17,[1]Table2!$B$1:$Z$21,MATCH("xGD/90",[1]Table2!$B$1:$Z$1,0),0),"")</f>
        <v/>
      </c>
      <c r="DK63" s="41" t="str">
        <f>IFERROR(VLOOKUP($B17,[1]Table2!$B$1:$Z$21,MATCH("xGD/90",[1]Table2!$B$1:$Z$1,0),0)-VLOOKUP(DK17,[1]Table2!$B$1:$Z$21,MATCH("xGD/90",[1]Table2!$B$1:$Z$1,0),0),"")</f>
        <v/>
      </c>
      <c r="DL63" s="41" t="str">
        <f>IFERROR(VLOOKUP($B17,[1]Table2!$B$1:$Z$21,MATCH("xGD/90",[1]Table2!$B$1:$Z$1,0),0)-VLOOKUP(DL17,[1]Table2!$B$1:$Z$21,MATCH("xGD/90",[1]Table2!$B$1:$Z$1,0),0),"")</f>
        <v/>
      </c>
      <c r="DM63" s="41" t="str">
        <f>IFERROR(VLOOKUP($B17,[1]Table2!$B$1:$Z$21,MATCH("xGD/90",[1]Table2!$B$1:$Z$1,0),0)-VLOOKUP(DM17,[1]Table2!$B$1:$Z$21,MATCH("xGD/90",[1]Table2!$B$1:$Z$1,0),0),"")</f>
        <v/>
      </c>
      <c r="DN63" s="41" t="str">
        <f>IFERROR(VLOOKUP($B17,[1]Table2!$B$1:$Z$21,MATCH("xGD/90",[1]Table2!$B$1:$Z$1,0),0)-VLOOKUP(DN17,[1]Table2!$B$1:$Z$21,MATCH("xGD/90",[1]Table2!$B$1:$Z$1,0),0),"")</f>
        <v/>
      </c>
      <c r="DO63" s="41" t="str">
        <f>IFERROR(VLOOKUP($B17,[1]Table2!$B$1:$Z$21,MATCH("xGD/90",[1]Table2!$B$1:$Z$1,0),0)-VLOOKUP(DO17,[1]Table2!$B$1:$Z$21,MATCH("xGD/90",[1]Table2!$B$1:$Z$1,0),0),"")</f>
        <v/>
      </c>
      <c r="DP63" s="41" t="str">
        <f>IFERROR(VLOOKUP($B17,[1]Table2!$B$1:$Z$21,MATCH("xGD/90",[1]Table2!$B$1:$Z$1,0),0)-VLOOKUP(DP17,[1]Table2!$B$1:$Z$21,MATCH("xGD/90",[1]Table2!$B$1:$Z$1,0),0),"")</f>
        <v/>
      </c>
      <c r="DQ63" s="41" t="str">
        <f>IFERROR(VLOOKUP($B17,[1]Table2!$B$1:$Z$21,MATCH("xGD/90",[1]Table2!$B$1:$Z$1,0),0)-VLOOKUP(DQ17,[1]Table2!$B$1:$Z$21,MATCH("xGD/90",[1]Table2!$B$1:$Z$1,0),0),"")</f>
        <v/>
      </c>
      <c r="DR63" s="41" t="str">
        <f>IFERROR(VLOOKUP($B17,[1]Table2!$B$1:$Z$21,MATCH("xGD/90",[1]Table2!$B$1:$Z$1,0),0)-VLOOKUP(DR17,[1]Table2!$B$1:$Z$21,MATCH("xGD/90",[1]Table2!$B$1:$Z$1,0),0),"")</f>
        <v/>
      </c>
      <c r="DS63" s="41" t="str">
        <f>IFERROR(VLOOKUP($B17,[1]Table2!$B$1:$Z$21,MATCH("xGD/90",[1]Table2!$B$1:$Z$1,0),0)-VLOOKUP(DS17,[1]Table2!$B$1:$Z$21,MATCH("xGD/90",[1]Table2!$B$1:$Z$1,0),0),"")</f>
        <v/>
      </c>
      <c r="DT63" s="41" t="str">
        <f>IFERROR(VLOOKUP($B17,[1]Table2!$B$1:$Z$21,MATCH("xGD/90",[1]Table2!$B$1:$Z$1,0),0)-VLOOKUP(DT17,[1]Table2!$B$1:$Z$21,MATCH("xGD/90",[1]Table2!$B$1:$Z$1,0),0),"")</f>
        <v/>
      </c>
      <c r="DU63" s="41" t="str">
        <f>IFERROR(VLOOKUP($B17,[1]Table2!$B$1:$Z$21,MATCH("xGD/90",[1]Table2!$B$1:$Z$1,0),0)-VLOOKUP(DU17,[1]Table2!$B$1:$Z$21,MATCH("xGD/90",[1]Table2!$B$1:$Z$1,0),0),"")</f>
        <v/>
      </c>
      <c r="DV63" s="41" t="str">
        <f>IFERROR(VLOOKUP($B17,[1]Table2!$B$1:$Z$21,MATCH("xGD/90",[1]Table2!$B$1:$Z$1,0),0)-VLOOKUP(DV17,[1]Table2!$B$1:$Z$21,MATCH("xGD/90",[1]Table2!$B$1:$Z$1,0),0),"")</f>
        <v/>
      </c>
      <c r="DW63" s="41" t="str">
        <f>IFERROR(VLOOKUP($B17,[1]Table2!$B$1:$Z$21,MATCH("xGD/90",[1]Table2!$B$1:$Z$1,0),0)-VLOOKUP(DW17,[1]Table2!$B$1:$Z$21,MATCH("xGD/90",[1]Table2!$B$1:$Z$1,0),0),"")</f>
        <v/>
      </c>
      <c r="DX63" s="41" t="str">
        <f>IFERROR(VLOOKUP($B17,[1]Table2!$B$1:$Z$21,MATCH("xGD/90",[1]Table2!$B$1:$Z$1,0),0)-VLOOKUP(DX17,[1]Table2!$B$1:$Z$21,MATCH("xGD/90",[1]Table2!$B$1:$Z$1,0),0),"")</f>
        <v/>
      </c>
      <c r="DY63" s="41" t="str">
        <f>IFERROR(VLOOKUP($B17,[1]Table2!$B$1:$Z$21,MATCH("xGD/90",[1]Table2!$B$1:$Z$1,0),0)-VLOOKUP(DY17,[1]Table2!$B$1:$Z$21,MATCH("xGD/90",[1]Table2!$B$1:$Z$1,0),0),"")</f>
        <v/>
      </c>
      <c r="DZ63" s="41" t="str">
        <f>IFERROR(VLOOKUP($B17,[1]Table2!$B$1:$Z$21,MATCH("xGD/90",[1]Table2!$B$1:$Z$1,0),0)-VLOOKUP(DZ17,[1]Table2!$B$1:$Z$21,MATCH("xGD/90",[1]Table2!$B$1:$Z$1,0),0),"")</f>
        <v/>
      </c>
      <c r="EA63" s="41" t="str">
        <f>IFERROR(VLOOKUP($B17,[1]Table2!$B$1:$Z$21,MATCH("xGD/90",[1]Table2!$B$1:$Z$1,0),0)-VLOOKUP(EA17,[1]Table2!$B$1:$Z$21,MATCH("xGD/90",[1]Table2!$B$1:$Z$1,0),0),"")</f>
        <v/>
      </c>
      <c r="EB63" s="41" t="str">
        <f>IFERROR(VLOOKUP($B17,[1]Table2!$B$1:$Z$21,MATCH("xGD/90",[1]Table2!$B$1:$Z$1,0),0)-VLOOKUP(EB17,[1]Table2!$B$1:$Z$21,MATCH("xGD/90",[1]Table2!$B$1:$Z$1,0),0),"")</f>
        <v/>
      </c>
      <c r="EC63" s="41" t="str">
        <f>IFERROR(VLOOKUP($B17,[1]Table2!$B$1:$Z$21,MATCH("xGD/90",[1]Table2!$B$1:$Z$1,0),0)-VLOOKUP(EC17,[1]Table2!$B$1:$Z$21,MATCH("xGD/90",[1]Table2!$B$1:$Z$1,0),0),"")</f>
        <v/>
      </c>
      <c r="ED63" s="41" t="str">
        <f>IFERROR(VLOOKUP($B17,[1]Table2!$B$1:$Z$21,MATCH("xGD/90",[1]Table2!$B$1:$Z$1,0),0)-VLOOKUP(ED17,[1]Table2!$B$1:$Z$21,MATCH("xGD/90",[1]Table2!$B$1:$Z$1,0),0),"")</f>
        <v/>
      </c>
      <c r="EE63" s="41" t="str">
        <f>IFERROR(VLOOKUP($B17,[1]Table2!$B$1:$Z$21,MATCH("xGD/90",[1]Table2!$B$1:$Z$1,0),0)-VLOOKUP(EE17,[1]Table2!$B$1:$Z$21,MATCH("xGD/90",[1]Table2!$B$1:$Z$1,0),0),"")</f>
        <v/>
      </c>
      <c r="EF63" s="41" t="str">
        <f>IFERROR(VLOOKUP($B17,[1]Table2!$B$1:$Z$21,MATCH("xGD/90",[1]Table2!$B$1:$Z$1,0),0)-VLOOKUP(EF17,[1]Table2!$B$1:$Z$21,MATCH("xGD/90",[1]Table2!$B$1:$Z$1,0),0),"")</f>
        <v/>
      </c>
      <c r="EG63" s="41" t="str">
        <f>IFERROR(VLOOKUP($B17,[1]Table2!$B$1:$Z$21,MATCH("xGD/90",[1]Table2!$B$1:$Z$1,0),0)-VLOOKUP(EG17,[1]Table2!$B$1:$Z$21,MATCH("xGD/90",[1]Table2!$B$1:$Z$1,0),0),"")</f>
        <v/>
      </c>
      <c r="EH63" s="41" t="str">
        <f>IFERROR(VLOOKUP($B17,[1]Table2!$B$1:$Z$21,MATCH("xGD/90",[1]Table2!$B$1:$Z$1,0),0)-VLOOKUP(EH17,[1]Table2!$B$1:$Z$21,MATCH("xGD/90",[1]Table2!$B$1:$Z$1,0),0),"")</f>
        <v/>
      </c>
      <c r="EI63" s="41" t="str">
        <f>IFERROR(VLOOKUP($B17,[1]Table2!$B$1:$Z$21,MATCH("xGD/90",[1]Table2!$B$1:$Z$1,0),0)-VLOOKUP(EI17,[1]Table2!$B$1:$Z$21,MATCH("xGD/90",[1]Table2!$B$1:$Z$1,0),0),"")</f>
        <v/>
      </c>
      <c r="EJ63" s="41" t="str">
        <f>IFERROR(VLOOKUP($B17,[1]Table2!$B$1:$Z$21,MATCH("xGD/90",[1]Table2!$B$1:$Z$1,0),0)-VLOOKUP(EJ17,[1]Table2!$B$1:$Z$21,MATCH("xGD/90",[1]Table2!$B$1:$Z$1,0),0),"")</f>
        <v/>
      </c>
      <c r="EK63" s="41" t="str">
        <f>IFERROR(VLOOKUP($B17,[1]Table2!$B$1:$Z$21,MATCH("xGD/90",[1]Table2!$B$1:$Z$1,0),0)-VLOOKUP(EK17,[1]Table2!$B$1:$Z$21,MATCH("xGD/90",[1]Table2!$B$1:$Z$1,0),0),"")</f>
        <v/>
      </c>
      <c r="EL63" s="41" t="str">
        <f>IFERROR(VLOOKUP($B17,[1]Table2!$B$1:$Z$21,MATCH("xGD/90",[1]Table2!$B$1:$Z$1,0),0)-VLOOKUP(EL17,[1]Table2!$B$1:$Z$21,MATCH("xGD/90",[1]Table2!$B$1:$Z$1,0),0),"")</f>
        <v/>
      </c>
      <c r="EM63" s="41" t="str">
        <f>IFERROR(VLOOKUP($B17,[1]Table2!$B$1:$Z$21,MATCH("xGD/90",[1]Table2!$B$1:$Z$1,0),0)-VLOOKUP(EM17,[1]Table2!$B$1:$Z$21,MATCH("xGD/90",[1]Table2!$B$1:$Z$1,0),0),"")</f>
        <v/>
      </c>
      <c r="EN63" s="41" t="str">
        <f>IFERROR(VLOOKUP($B17,[1]Table2!$B$1:$Z$21,MATCH("xGD/90",[1]Table2!$B$1:$Z$1,0),0)-VLOOKUP(EN17,[1]Table2!$B$1:$Z$21,MATCH("xGD/90",[1]Table2!$B$1:$Z$1,0),0),"")</f>
        <v/>
      </c>
      <c r="EO63" s="41" t="str">
        <f>IFERROR(VLOOKUP($B17,[1]Table2!$B$1:$Z$21,MATCH("xGD/90",[1]Table2!$B$1:$Z$1,0),0)-VLOOKUP(EO17,[1]Table2!$B$1:$Z$21,MATCH("xGD/90",[1]Table2!$B$1:$Z$1,0),0),"")</f>
        <v/>
      </c>
      <c r="EP63" s="41" t="str">
        <f>IFERROR(VLOOKUP($B17,[1]Table2!$B$1:$Z$21,MATCH("xGD/90",[1]Table2!$B$1:$Z$1,0),0)-VLOOKUP(EP17,[1]Table2!$B$1:$Z$21,MATCH("xGD/90",[1]Table2!$B$1:$Z$1,0),0),"")</f>
        <v/>
      </c>
      <c r="EQ63" s="41" t="str">
        <f>IFERROR(VLOOKUP($B17,[1]Table2!$B$1:$Z$21,MATCH("xGD/90",[1]Table2!$B$1:$Z$1,0),0)-VLOOKUP(EQ17,[1]Table2!$B$1:$Z$21,MATCH("xGD/90",[1]Table2!$B$1:$Z$1,0),0),"")</f>
        <v/>
      </c>
      <c r="ER63" s="41" t="str">
        <f>IFERROR(VLOOKUP($B17,[1]Table2!$B$1:$Z$21,MATCH("xGD/90",[1]Table2!$B$1:$Z$1,0),0)-VLOOKUP(ER17,[1]Table2!$B$1:$Z$21,MATCH("xGD/90",[1]Table2!$B$1:$Z$1,0),0),"")</f>
        <v/>
      </c>
      <c r="ES63" s="41" t="str">
        <f>IFERROR(VLOOKUP($B17,[1]Table2!$B$1:$Z$21,MATCH("xGD/90",[1]Table2!$B$1:$Z$1,0),0)-VLOOKUP(ES17,[1]Table2!$B$1:$Z$21,MATCH("xGD/90",[1]Table2!$B$1:$Z$1,0),0),"")</f>
        <v/>
      </c>
      <c r="ET63" s="41" t="str">
        <f>IFERROR(VLOOKUP($B17,[1]Table2!$B$1:$Z$21,MATCH("xGD/90",[1]Table2!$B$1:$Z$1,0),0)-VLOOKUP(ET17,[1]Table2!$B$1:$Z$21,MATCH("xGD/90",[1]Table2!$B$1:$Z$1,0),0),"")</f>
        <v/>
      </c>
      <c r="EU63" s="41">
        <f>IFERROR(VLOOKUP($B17,[1]Table2!$B$1:$Z$21,MATCH("xGD/90",[1]Table2!$B$1:$Z$1,0),0)-VLOOKUP(EU17,[1]Table2!$B$1:$Z$21,MATCH("xGD/90",[1]Table2!$B$1:$Z$1,0),0),"")</f>
        <v>1.03</v>
      </c>
      <c r="EV63" s="41" t="str">
        <f>IFERROR(VLOOKUP($B17,[1]Table2!$B$1:$Z$21,MATCH("xGD/90",[1]Table2!$B$1:$Z$1,0),0)-VLOOKUP(EV17,[1]Table2!$B$1:$Z$21,MATCH("xGD/90",[1]Table2!$B$1:$Z$1,0),0),"")</f>
        <v/>
      </c>
      <c r="EW63" s="41" t="str">
        <f>IFERROR(VLOOKUP($B17,[1]Table2!$B$1:$Z$21,MATCH("xGD/90",[1]Table2!$B$1:$Z$1,0),0)-VLOOKUP(EW17,[1]Table2!$B$1:$Z$21,MATCH("xGD/90",[1]Table2!$B$1:$Z$1,0),0),"")</f>
        <v/>
      </c>
      <c r="EX63" s="41" t="str">
        <f>IFERROR(VLOOKUP($B17,[1]Table2!$B$1:$Z$21,MATCH("xGD/90",[1]Table2!$B$1:$Z$1,0),0)-VLOOKUP(EX17,[1]Table2!$B$1:$Z$21,MATCH("xGD/90",[1]Table2!$B$1:$Z$1,0),0),"")</f>
        <v/>
      </c>
      <c r="EY63" s="41">
        <f>IFERROR(VLOOKUP($B17,[1]Table2!$B$1:$Z$21,MATCH("xGD/90",[1]Table2!$B$1:$Z$1,0),0)-VLOOKUP(EY17,[1]Table2!$B$1:$Z$21,MATCH("xGD/90",[1]Table2!$B$1:$Z$1,0),0),"")</f>
        <v>0.81</v>
      </c>
      <c r="EZ63" s="41" t="str">
        <f>IFERROR(VLOOKUP($B17,[1]Table2!$B$1:$Z$21,MATCH("xGD/90",[1]Table2!$B$1:$Z$1,0),0)-VLOOKUP(EZ17,[1]Table2!$B$1:$Z$21,MATCH("xGD/90",[1]Table2!$B$1:$Z$1,0),0),"")</f>
        <v/>
      </c>
      <c r="FA63" s="41" t="str">
        <f>IFERROR(VLOOKUP($B17,[1]Table2!$B$1:$Z$21,MATCH("xGD/90",[1]Table2!$B$1:$Z$1,0),0)-VLOOKUP(FA17,[1]Table2!$B$1:$Z$21,MATCH("xGD/90",[1]Table2!$B$1:$Z$1,0),0),"")</f>
        <v/>
      </c>
      <c r="FB63" s="41">
        <f>IFERROR(VLOOKUP($B17,[1]Table2!$B$1:$Z$21,MATCH("xGD/90",[1]Table2!$B$1:$Z$1,0),0)-VLOOKUP(FB17,[1]Table2!$B$1:$Z$21,MATCH("xGD/90",[1]Table2!$B$1:$Z$1,0),0),"")</f>
        <v>1.1000000000000001</v>
      </c>
      <c r="FC63" s="41" t="str">
        <f>IFERROR(VLOOKUP($B17,[1]Table2!$B$1:$Z$21,MATCH("xGD/90",[1]Table2!$B$1:$Z$1,0),0)-VLOOKUP(FC17,[1]Table2!$B$1:$Z$21,MATCH("xGD/90",[1]Table2!$B$1:$Z$1,0),0),"")</f>
        <v/>
      </c>
      <c r="FD63" s="41" t="str">
        <f>IFERROR(VLOOKUP($B17,[1]Table2!$B$1:$Z$21,MATCH("xGD/90",[1]Table2!$B$1:$Z$1,0),0)-VLOOKUP(FD17,[1]Table2!$B$1:$Z$21,MATCH("xGD/90",[1]Table2!$B$1:$Z$1,0),0),"")</f>
        <v/>
      </c>
      <c r="FE63" s="41" t="str">
        <f>IFERROR(VLOOKUP($B17,[1]Table2!$B$1:$Z$21,MATCH("xGD/90",[1]Table2!$B$1:$Z$1,0),0)-VLOOKUP(FE17,[1]Table2!$B$1:$Z$21,MATCH("xGD/90",[1]Table2!$B$1:$Z$1,0),0),"")</f>
        <v/>
      </c>
      <c r="FF63" s="41" t="str">
        <f>IFERROR(VLOOKUP($B17,[1]Table2!$B$1:$Z$21,MATCH("xGD/90",[1]Table2!$B$1:$Z$1,0),0)-VLOOKUP(FF17,[1]Table2!$B$1:$Z$21,MATCH("xGD/90",[1]Table2!$B$1:$Z$1,0),0),"")</f>
        <v/>
      </c>
      <c r="FG63" s="41" t="str">
        <f>IFERROR(VLOOKUP($B17,[1]Table2!$B$1:$Z$21,MATCH("xGD/90",[1]Table2!$B$1:$Z$1,0),0)-VLOOKUP(FG17,[1]Table2!$B$1:$Z$21,MATCH("xGD/90",[1]Table2!$B$1:$Z$1,0),0),"")</f>
        <v/>
      </c>
      <c r="FH63" s="41" t="str">
        <f>IFERROR(VLOOKUP($B17,[1]Table2!$B$1:$Z$21,MATCH("xGD/90",[1]Table2!$B$1:$Z$1,0),0)-VLOOKUP(FH17,[1]Table2!$B$1:$Z$21,MATCH("xGD/90",[1]Table2!$B$1:$Z$1,0),0),"")</f>
        <v/>
      </c>
      <c r="FI63" s="41" t="str">
        <f>IFERROR(VLOOKUP($B17,[1]Table2!$B$1:$Z$21,MATCH("xGD/90",[1]Table2!$B$1:$Z$1,0),0)-VLOOKUP(FI17,[1]Table2!$B$1:$Z$21,MATCH("xGD/90",[1]Table2!$B$1:$Z$1,0),0),"")</f>
        <v/>
      </c>
      <c r="FJ63" s="41" t="str">
        <f>IFERROR(VLOOKUP($B17,[1]Table2!$B$1:$Z$21,MATCH("xGD/90",[1]Table2!$B$1:$Z$1,0),0)-VLOOKUP(FJ17,[1]Table2!$B$1:$Z$21,MATCH("xGD/90",[1]Table2!$B$1:$Z$1,0),0),"")</f>
        <v/>
      </c>
      <c r="FK63" s="41" t="str">
        <f>IFERROR(VLOOKUP($B17,[1]Table2!$B$1:$Z$21,MATCH("xGD/90",[1]Table2!$B$1:$Z$1,0),0)-VLOOKUP(FK17,[1]Table2!$B$1:$Z$21,MATCH("xGD/90",[1]Table2!$B$1:$Z$1,0),0),"")</f>
        <v/>
      </c>
      <c r="FL63" s="41" t="str">
        <f>IFERROR(VLOOKUP($B17,[1]Table2!$B$1:$Z$21,MATCH("xGD/90",[1]Table2!$B$1:$Z$1,0),0)-VLOOKUP(FL17,[1]Table2!$B$1:$Z$21,MATCH("xGD/90",[1]Table2!$B$1:$Z$1,0),0),"")</f>
        <v/>
      </c>
      <c r="FM63" s="41">
        <f>IFERROR(VLOOKUP($B17,[1]Table2!$B$1:$Z$21,MATCH("xGD/90",[1]Table2!$B$1:$Z$1,0),0)-VLOOKUP(FM17,[1]Table2!$B$1:$Z$21,MATCH("xGD/90",[1]Table2!$B$1:$Z$1,0),0),"")</f>
        <v>-0.95000000000000007</v>
      </c>
      <c r="FN63" s="41" t="str">
        <f>IFERROR(VLOOKUP($B17,[1]Table2!$B$1:$Z$21,MATCH("xGD/90",[1]Table2!$B$1:$Z$1,0),0)-VLOOKUP(FN17,[1]Table2!$B$1:$Z$21,MATCH("xGD/90",[1]Table2!$B$1:$Z$1,0),0),"")</f>
        <v/>
      </c>
      <c r="FO63" s="41" t="str">
        <f>IFERROR(VLOOKUP($B17,[1]Table2!$B$1:$Z$21,MATCH("xGD/90",[1]Table2!$B$1:$Z$1,0),0)-VLOOKUP(FO17,[1]Table2!$B$1:$Z$21,MATCH("xGD/90",[1]Table2!$B$1:$Z$1,0),0),"")</f>
        <v/>
      </c>
      <c r="FP63" s="41" t="str">
        <f>IFERROR(VLOOKUP($B17,[1]Table2!$B$1:$Z$21,MATCH("xGD/90",[1]Table2!$B$1:$Z$1,0),0)-VLOOKUP(FP17,[1]Table2!$B$1:$Z$21,MATCH("xGD/90",[1]Table2!$B$1:$Z$1,0),0),"")</f>
        <v/>
      </c>
      <c r="FQ63" s="41">
        <f>IFERROR(VLOOKUP($B17,[1]Table2!$B$1:$Z$21,MATCH("xGD/90",[1]Table2!$B$1:$Z$1,0),0)-VLOOKUP(FQ17,[1]Table2!$B$1:$Z$21,MATCH("xGD/90",[1]Table2!$B$1:$Z$1,0),0),"")</f>
        <v>0.66999999999999993</v>
      </c>
      <c r="FR63" s="41" t="str">
        <f>IFERROR(VLOOKUP($B17,[1]Table2!$B$1:$Z$21,MATCH("xGD/90",[1]Table2!$B$1:$Z$1,0),0)-VLOOKUP(FR17,[1]Table2!$B$1:$Z$21,MATCH("xGD/90",[1]Table2!$B$1:$Z$1,0),0),"")</f>
        <v/>
      </c>
      <c r="FS63" s="41" t="str">
        <f>IFERROR(VLOOKUP($B17,[1]Table2!$B$1:$Z$21,MATCH("xGD/90",[1]Table2!$B$1:$Z$1,0),0)-VLOOKUP(FS17,[1]Table2!$B$1:$Z$21,MATCH("xGD/90",[1]Table2!$B$1:$Z$1,0),0),"")</f>
        <v/>
      </c>
      <c r="FT63" s="41" t="str">
        <f>IFERROR(VLOOKUP($B17,[1]Table2!$B$1:$Z$21,MATCH("xGD/90",[1]Table2!$B$1:$Z$1,0),0)-VLOOKUP(FT17,[1]Table2!$B$1:$Z$21,MATCH("xGD/90",[1]Table2!$B$1:$Z$1,0),0),"")</f>
        <v/>
      </c>
      <c r="FU63" s="41">
        <f>IFERROR(VLOOKUP($B17,[1]Table2!$B$1:$Z$21,MATCH("xGD/90",[1]Table2!$B$1:$Z$1,0),0)-VLOOKUP(FU17,[1]Table2!$B$1:$Z$21,MATCH("xGD/90",[1]Table2!$B$1:$Z$1,0),0),"")</f>
        <v>-0.57000000000000006</v>
      </c>
      <c r="FV63" s="41" t="str">
        <f>IFERROR(VLOOKUP($B17,[1]Table2!$B$1:$Z$21,MATCH("xGD/90",[1]Table2!$B$1:$Z$1,0),0)-VLOOKUP(FV17,[1]Table2!$B$1:$Z$21,MATCH("xGD/90",[1]Table2!$B$1:$Z$1,0),0),"")</f>
        <v/>
      </c>
      <c r="FW63" s="41" t="str">
        <f>IFERROR(VLOOKUP($B17,[1]Table2!$B$1:$Z$21,MATCH("xGD/90",[1]Table2!$B$1:$Z$1,0),0)-VLOOKUP(FW17,[1]Table2!$B$1:$Z$21,MATCH("xGD/90",[1]Table2!$B$1:$Z$1,0),0),"")</f>
        <v/>
      </c>
      <c r="FX63" s="41" t="str">
        <f>IFERROR(VLOOKUP($B17,[1]Table2!$B$1:$Z$21,MATCH("xGD/90",[1]Table2!$B$1:$Z$1,0),0)-VLOOKUP(FX17,[1]Table2!$B$1:$Z$21,MATCH("xGD/90",[1]Table2!$B$1:$Z$1,0),0),"")</f>
        <v/>
      </c>
      <c r="FY63" s="41" t="str">
        <f>IFERROR(VLOOKUP($B17,[1]Table2!$B$1:$Z$21,MATCH("xGD/90",[1]Table2!$B$1:$Z$1,0),0)-VLOOKUP(FY17,[1]Table2!$B$1:$Z$21,MATCH("xGD/90",[1]Table2!$B$1:$Z$1,0),0),"")</f>
        <v/>
      </c>
      <c r="FZ63" s="41" t="str">
        <f>IFERROR(VLOOKUP($B17,[1]Table2!$B$1:$Z$21,MATCH("xGD/90",[1]Table2!$B$1:$Z$1,0),0)-VLOOKUP(FZ17,[1]Table2!$B$1:$Z$21,MATCH("xGD/90",[1]Table2!$B$1:$Z$1,0),0),"")</f>
        <v/>
      </c>
      <c r="GA63" s="41" t="str">
        <f>IFERROR(VLOOKUP($B17,[1]Table2!$B$1:$Z$21,MATCH("xGD/90",[1]Table2!$B$1:$Z$1,0),0)-VLOOKUP(GA17,[1]Table2!$B$1:$Z$21,MATCH("xGD/90",[1]Table2!$B$1:$Z$1,0),0),"")</f>
        <v/>
      </c>
      <c r="GB63" s="41" t="str">
        <f>IFERROR(VLOOKUP($B17,[1]Table2!$B$1:$Z$21,MATCH("xGD/90",[1]Table2!$B$1:$Z$1,0),0)-VLOOKUP(GB17,[1]Table2!$B$1:$Z$21,MATCH("xGD/90",[1]Table2!$B$1:$Z$1,0),0),"")</f>
        <v/>
      </c>
      <c r="GC63" s="41" t="str">
        <f>IFERROR(VLOOKUP($B17,[1]Table2!$B$1:$Z$21,MATCH("xGD/90",[1]Table2!$B$1:$Z$1,0),0)-VLOOKUP(GC17,[1]Table2!$B$1:$Z$21,MATCH("xGD/90",[1]Table2!$B$1:$Z$1,0),0),"")</f>
        <v/>
      </c>
      <c r="GD63" s="41" t="str">
        <f>IFERROR(VLOOKUP($B17,[1]Table2!$B$1:$Z$21,MATCH("xGD/90",[1]Table2!$B$1:$Z$1,0),0)-VLOOKUP(GD17,[1]Table2!$B$1:$Z$21,MATCH("xGD/90",[1]Table2!$B$1:$Z$1,0),0),"")</f>
        <v/>
      </c>
      <c r="GE63" s="41" t="str">
        <f>IFERROR(VLOOKUP($B17,[1]Table2!$B$1:$Z$21,MATCH("xGD/90",[1]Table2!$B$1:$Z$1,0),0)-VLOOKUP(GE17,[1]Table2!$B$1:$Z$21,MATCH("xGD/90",[1]Table2!$B$1:$Z$1,0),0),"")</f>
        <v/>
      </c>
      <c r="GF63" s="41" t="str">
        <f>IFERROR(VLOOKUP($B17,[1]Table2!$B$1:$Z$21,MATCH("xGD/90",[1]Table2!$B$1:$Z$1,0),0)-VLOOKUP(GF17,[1]Table2!$B$1:$Z$21,MATCH("xGD/90",[1]Table2!$B$1:$Z$1,0),0),"")</f>
        <v/>
      </c>
      <c r="GG63" s="41" t="str">
        <f>IFERROR(VLOOKUP($B17,[1]Table2!$B$1:$Z$21,MATCH("xGD/90",[1]Table2!$B$1:$Z$1,0),0)-VLOOKUP(GG17,[1]Table2!$B$1:$Z$21,MATCH("xGD/90",[1]Table2!$B$1:$Z$1,0),0),"")</f>
        <v/>
      </c>
      <c r="GH63" s="41">
        <f>IFERROR(VLOOKUP($B17,[1]Table2!$B$1:$Z$21,MATCH("xGD/90",[1]Table2!$B$1:$Z$1,0),0)-VLOOKUP(GH17,[1]Table2!$B$1:$Z$21,MATCH("xGD/90",[1]Table2!$B$1:$Z$1,0),0),"")</f>
        <v>0.66999999999999993</v>
      </c>
      <c r="GI63" s="41" t="str">
        <f>IFERROR(VLOOKUP($B17,[1]Table2!$B$1:$Z$21,MATCH("xGD/90",[1]Table2!$B$1:$Z$1,0),0)-VLOOKUP(GI17,[1]Table2!$B$1:$Z$21,MATCH("xGD/90",[1]Table2!$B$1:$Z$1,0),0),"")</f>
        <v/>
      </c>
      <c r="GJ63" s="41" t="str">
        <f>IFERROR(VLOOKUP($B17,[1]Table2!$B$1:$Z$21,MATCH("xGD/90",[1]Table2!$B$1:$Z$1,0),0)-VLOOKUP(GJ17,[1]Table2!$B$1:$Z$21,MATCH("xGD/90",[1]Table2!$B$1:$Z$1,0),0),"")</f>
        <v/>
      </c>
      <c r="GK63" s="41" t="str">
        <f>IFERROR(VLOOKUP($B17,[1]Table2!$B$1:$Z$21,MATCH("xGD/90",[1]Table2!$B$1:$Z$1,0),0)-VLOOKUP(GK17,[1]Table2!$B$1:$Z$21,MATCH("xGD/90",[1]Table2!$B$1:$Z$1,0),0),"")</f>
        <v/>
      </c>
      <c r="GL63" s="41">
        <f>IFERROR(VLOOKUP($B17,[1]Table2!$B$1:$Z$21,MATCH("xGD/90",[1]Table2!$B$1:$Z$1,0),0)-VLOOKUP(GL17,[1]Table2!$B$1:$Z$21,MATCH("xGD/90",[1]Table2!$B$1:$Z$1,0),0),"")</f>
        <v>0.79</v>
      </c>
      <c r="GM63" s="41" t="str">
        <f>IFERROR(VLOOKUP($B17,[1]Table2!$B$1:$Z$21,MATCH("xGD/90",[1]Table2!$B$1:$Z$1,0),0)-VLOOKUP(GM17,[1]Table2!$B$1:$Z$21,MATCH("xGD/90",[1]Table2!$B$1:$Z$1,0),0),"")</f>
        <v/>
      </c>
      <c r="GN63" s="41" t="str">
        <f>IFERROR(VLOOKUP($B17,[1]Table2!$B$1:$Z$21,MATCH("xGD/90",[1]Table2!$B$1:$Z$1,0),0)-VLOOKUP(GN17,[1]Table2!$B$1:$Z$21,MATCH("xGD/90",[1]Table2!$B$1:$Z$1,0),0),"")</f>
        <v/>
      </c>
      <c r="GO63" s="41" t="str">
        <f>IFERROR(VLOOKUP($B17,[1]Table2!$B$1:$Z$21,MATCH("xGD/90",[1]Table2!$B$1:$Z$1,0),0)-VLOOKUP(GO17,[1]Table2!$B$1:$Z$21,MATCH("xGD/90",[1]Table2!$B$1:$Z$1,0),0),"")</f>
        <v/>
      </c>
      <c r="GP63" s="41">
        <f>IFERROR(VLOOKUP($B17,[1]Table2!$B$1:$Z$21,MATCH("xGD/90",[1]Table2!$B$1:$Z$1,0),0)-VLOOKUP(GP17,[1]Table2!$B$1:$Z$21,MATCH("xGD/90",[1]Table2!$B$1:$Z$1,0),0),"")</f>
        <v>0.79</v>
      </c>
      <c r="GQ63" s="41" t="str">
        <f>IFERROR(VLOOKUP($B17,[1]Table2!$B$1:$Z$21,MATCH("xGD/90",[1]Table2!$B$1:$Z$1,0),0)-VLOOKUP(GQ17,[1]Table2!$B$1:$Z$21,MATCH("xGD/90",[1]Table2!$B$1:$Z$1,0),0),"")</f>
        <v/>
      </c>
      <c r="GR63" s="41" t="str">
        <f>IFERROR(VLOOKUP($B17,[1]Table2!$B$1:$Z$21,MATCH("xGD/90",[1]Table2!$B$1:$Z$1,0),0)-VLOOKUP(GR17,[1]Table2!$B$1:$Z$21,MATCH("xGD/90",[1]Table2!$B$1:$Z$1,0),0),"")</f>
        <v/>
      </c>
      <c r="GS63" s="41" t="str">
        <f>IFERROR(VLOOKUP($B17,[1]Table2!$B$1:$Z$21,MATCH("xGD/90",[1]Table2!$B$1:$Z$1,0),0)-VLOOKUP(GS17,[1]Table2!$B$1:$Z$21,MATCH("xGD/90",[1]Table2!$B$1:$Z$1,0),0),"")</f>
        <v/>
      </c>
      <c r="GT63" s="41" t="str">
        <f>IFERROR(VLOOKUP($B17,[1]Table2!$B$1:$Z$21,MATCH("xGD/90",[1]Table2!$B$1:$Z$1,0),0)-VLOOKUP(GT17,[1]Table2!$B$1:$Z$21,MATCH("xGD/90",[1]Table2!$B$1:$Z$1,0),0),"")</f>
        <v/>
      </c>
      <c r="GU63" s="41" t="str">
        <f>IFERROR(VLOOKUP($B17,[1]Table2!$B$1:$Z$21,MATCH("xGD/90",[1]Table2!$B$1:$Z$1,0),0)-VLOOKUP(GU17,[1]Table2!$B$1:$Z$21,MATCH("xGD/90",[1]Table2!$B$1:$Z$1,0),0),"")</f>
        <v/>
      </c>
      <c r="GV63" s="41" t="str">
        <f>IFERROR(VLOOKUP($B17,[1]Table2!$B$1:$Z$21,MATCH("xGD/90",[1]Table2!$B$1:$Z$1,0),0)-VLOOKUP(GV17,[1]Table2!$B$1:$Z$21,MATCH("xGD/90",[1]Table2!$B$1:$Z$1,0),0),"")</f>
        <v/>
      </c>
      <c r="GW63" s="41">
        <f>IFERROR(VLOOKUP($B17,[1]Table2!$B$1:$Z$21,MATCH("xGD/90",[1]Table2!$B$1:$Z$1,0),0)-VLOOKUP(GW17,[1]Table2!$B$1:$Z$21,MATCH("xGD/90",[1]Table2!$B$1:$Z$1,0),0),"")</f>
        <v>0.7</v>
      </c>
      <c r="GX63" s="41" t="str">
        <f>IFERROR(VLOOKUP($B17,[1]Table2!$B$1:$Z$21,MATCH("xGD/90",[1]Table2!$B$1:$Z$1,0),0)-VLOOKUP(GX17,[1]Table2!$B$1:$Z$21,MATCH("xGD/90",[1]Table2!$B$1:$Z$1,0),0),"")</f>
        <v/>
      </c>
      <c r="GY63" s="41" t="str">
        <f>IFERROR(VLOOKUP($B17,[1]Table2!$B$1:$Z$21,MATCH("xGD/90",[1]Table2!$B$1:$Z$1,0),0)-VLOOKUP(GY17,[1]Table2!$B$1:$Z$21,MATCH("xGD/90",[1]Table2!$B$1:$Z$1,0),0),"")</f>
        <v/>
      </c>
      <c r="GZ63" s="41" t="str">
        <f>IFERROR(VLOOKUP($B17,[1]Table2!$B$1:$Z$21,MATCH("xGD/90",[1]Table2!$B$1:$Z$1,0),0)-VLOOKUP(GZ17,[1]Table2!$B$1:$Z$21,MATCH("xGD/90",[1]Table2!$B$1:$Z$1,0),0),"")</f>
        <v/>
      </c>
      <c r="HA63" s="41" t="str">
        <f>IFERROR(VLOOKUP($B17,[1]Table2!$B$1:$Z$21,MATCH("xGD/90",[1]Table2!$B$1:$Z$1,0),0)-VLOOKUP(HA17,[1]Table2!$B$1:$Z$21,MATCH("xGD/90",[1]Table2!$B$1:$Z$1,0),0),"")</f>
        <v/>
      </c>
      <c r="HB63" s="41" t="str">
        <f>IFERROR(VLOOKUP($B17,[1]Table2!$B$1:$Z$21,MATCH("xGD/90",[1]Table2!$B$1:$Z$1,0),0)-VLOOKUP(HB17,[1]Table2!$B$1:$Z$21,MATCH("xGD/90",[1]Table2!$B$1:$Z$1,0),0),"")</f>
        <v/>
      </c>
      <c r="HC63" s="41" t="str">
        <f>IFERROR(VLOOKUP($B17,[1]Table2!$B$1:$Z$21,MATCH("xGD/90",[1]Table2!$B$1:$Z$1,0),0)-VLOOKUP(HC17,[1]Table2!$B$1:$Z$21,MATCH("xGD/90",[1]Table2!$B$1:$Z$1,0),0),"")</f>
        <v/>
      </c>
      <c r="HD63" s="41" t="str">
        <f>IFERROR(VLOOKUP($B17,[1]Table2!$B$1:$Z$21,MATCH("xGD/90",[1]Table2!$B$1:$Z$1,0),0)-VLOOKUP(HD17,[1]Table2!$B$1:$Z$21,MATCH("xGD/90",[1]Table2!$B$1:$Z$1,0),0),"")</f>
        <v/>
      </c>
      <c r="HE63" s="41" t="str">
        <f>IFERROR(VLOOKUP($B17,[1]Table2!$B$1:$Z$21,MATCH("xGD/90",[1]Table2!$B$1:$Z$1,0),0)-VLOOKUP(HE17,[1]Table2!$B$1:$Z$21,MATCH("xGD/90",[1]Table2!$B$1:$Z$1,0),0),"")</f>
        <v/>
      </c>
      <c r="HF63" s="41" t="str">
        <f>IFERROR(VLOOKUP($B17,[1]Table2!$B$1:$Z$21,MATCH("xGD/90",[1]Table2!$B$1:$Z$1,0),0)-VLOOKUP(HF17,[1]Table2!$B$1:$Z$21,MATCH("xGD/90",[1]Table2!$B$1:$Z$1,0),0),"")</f>
        <v/>
      </c>
      <c r="HG63" s="41" t="str">
        <f>IFERROR(VLOOKUP($B17,[1]Table2!$B$1:$Z$21,MATCH("xGD/90",[1]Table2!$B$1:$Z$1,0),0)-VLOOKUP(HG17,[1]Table2!$B$1:$Z$21,MATCH("xGD/90",[1]Table2!$B$1:$Z$1,0),0),"")</f>
        <v/>
      </c>
      <c r="HH63" s="41" t="str">
        <f>IFERROR(VLOOKUP($B17,[1]Table2!$B$1:$Z$21,MATCH("xGD/90",[1]Table2!$B$1:$Z$1,0),0)-VLOOKUP(HH17,[1]Table2!$B$1:$Z$21,MATCH("xGD/90",[1]Table2!$B$1:$Z$1,0),0),"")</f>
        <v/>
      </c>
      <c r="HI63" s="41" t="str">
        <f>IFERROR(VLOOKUP($B17,[1]Table2!$B$1:$Z$21,MATCH("xGD/90",[1]Table2!$B$1:$Z$1,0),0)-VLOOKUP(HI17,[1]Table2!$B$1:$Z$21,MATCH("xGD/90",[1]Table2!$B$1:$Z$1,0),0),"")</f>
        <v/>
      </c>
      <c r="HJ63" s="41" t="str">
        <f>IFERROR(VLOOKUP($B17,[1]Table2!$B$1:$Z$21,MATCH("xGD/90",[1]Table2!$B$1:$Z$1,0),0)-VLOOKUP(HJ17,[1]Table2!$B$1:$Z$21,MATCH("xGD/90",[1]Table2!$B$1:$Z$1,0),0),"")</f>
        <v/>
      </c>
      <c r="HK63" s="41">
        <f>IFERROR(VLOOKUP($B17,[1]Table2!$B$1:$Z$21,MATCH("xGD/90",[1]Table2!$B$1:$Z$1,0),0)-VLOOKUP(HK17,[1]Table2!$B$1:$Z$21,MATCH("xGD/90",[1]Table2!$B$1:$Z$1,0),0),"")</f>
        <v>-0.10000000000000003</v>
      </c>
      <c r="HL63" s="41" t="str">
        <f>IFERROR(VLOOKUP($B17,[1]Table2!$B$1:$Z$21,MATCH("xGD/90",[1]Table2!$B$1:$Z$1,0),0)-VLOOKUP(HL17,[1]Table2!$B$1:$Z$21,MATCH("xGD/90",[1]Table2!$B$1:$Z$1,0),0),"")</f>
        <v/>
      </c>
      <c r="HM63" s="41" t="str">
        <f>IFERROR(VLOOKUP($B17,[1]Table2!$B$1:$Z$21,MATCH("xGD/90",[1]Table2!$B$1:$Z$1,0),0)-VLOOKUP(HM17,[1]Table2!$B$1:$Z$21,MATCH("xGD/90",[1]Table2!$B$1:$Z$1,0),0),"")</f>
        <v/>
      </c>
      <c r="HN63" s="41" t="str">
        <f>IFERROR(VLOOKUP($B17,[1]Table2!$B$1:$Z$21,MATCH("xGD/90",[1]Table2!$B$1:$Z$1,0),0)-VLOOKUP(HN17,[1]Table2!$B$1:$Z$21,MATCH("xGD/90",[1]Table2!$B$1:$Z$1,0),0),"")</f>
        <v/>
      </c>
      <c r="HO63" s="41" t="str">
        <f>IFERROR(VLOOKUP($B17,[1]Table2!$B$1:$Z$21,MATCH("xGD/90",[1]Table2!$B$1:$Z$1,0),0)-VLOOKUP(HO17,[1]Table2!$B$1:$Z$21,MATCH("xGD/90",[1]Table2!$B$1:$Z$1,0),0),"")</f>
        <v/>
      </c>
      <c r="HP63" s="41" t="str">
        <f>IFERROR(VLOOKUP($B17,[1]Table2!$B$1:$Z$21,MATCH("xGD/90",[1]Table2!$B$1:$Z$1,0),0)-VLOOKUP(HP17,[1]Table2!$B$1:$Z$21,MATCH("xGD/90",[1]Table2!$B$1:$Z$1,0),0),"")</f>
        <v/>
      </c>
      <c r="HQ63" s="41" t="str">
        <f>IFERROR(VLOOKUP($B17,[1]Table2!$B$1:$Z$21,MATCH("xGD/90",[1]Table2!$B$1:$Z$1,0),0)-VLOOKUP(HQ17,[1]Table2!$B$1:$Z$21,MATCH("xGD/90",[1]Table2!$B$1:$Z$1,0),0),"")</f>
        <v/>
      </c>
      <c r="HR63" s="41">
        <f>IFERROR(VLOOKUP($B17,[1]Table2!$B$1:$Z$21,MATCH("xGD/90",[1]Table2!$B$1:$Z$1,0),0)-VLOOKUP(HR17,[1]Table2!$B$1:$Z$21,MATCH("xGD/90",[1]Table2!$B$1:$Z$1,0),0),"")</f>
        <v>0.84</v>
      </c>
      <c r="HS63" s="41" t="str">
        <f>IFERROR(VLOOKUP($B17,[1]Table2!$B$1:$Z$21,MATCH("xGD/90",[1]Table2!$B$1:$Z$1,0),0)-VLOOKUP(HS17,[1]Table2!$B$1:$Z$21,MATCH("xGD/90",[1]Table2!$B$1:$Z$1,0),0),"")</f>
        <v/>
      </c>
      <c r="HT63" s="41" t="str">
        <f>IFERROR(VLOOKUP($B17,[1]Table2!$B$1:$Z$21,MATCH("xGD/90",[1]Table2!$B$1:$Z$1,0),0)-VLOOKUP(HT17,[1]Table2!$B$1:$Z$21,MATCH("xGD/90",[1]Table2!$B$1:$Z$1,0),0),"")</f>
        <v/>
      </c>
      <c r="HU63" s="41" t="str">
        <f>IFERROR(VLOOKUP($B17,[1]Table2!$B$1:$Z$21,MATCH("xGD/90",[1]Table2!$B$1:$Z$1,0),0)-VLOOKUP(HU17,[1]Table2!$B$1:$Z$21,MATCH("xGD/90",[1]Table2!$B$1:$Z$1,0),0),"")</f>
        <v/>
      </c>
      <c r="HV63" s="41" t="str">
        <f>IFERROR(VLOOKUP($B17,[1]Table2!$B$1:$Z$21,MATCH("xGD/90",[1]Table2!$B$1:$Z$1,0),0)-VLOOKUP(HV17,[1]Table2!$B$1:$Z$21,MATCH("xGD/90",[1]Table2!$B$1:$Z$1,0),0),"")</f>
        <v/>
      </c>
      <c r="HW63" s="41" t="str">
        <f>IFERROR(VLOOKUP($B17,[1]Table2!$B$1:$Z$21,MATCH("xGD/90",[1]Table2!$B$1:$Z$1,0),0)-VLOOKUP(HW17,[1]Table2!$B$1:$Z$21,MATCH("xGD/90",[1]Table2!$B$1:$Z$1,0),0),"")</f>
        <v/>
      </c>
      <c r="HX63" s="41" t="str">
        <f>IFERROR(VLOOKUP($B17,[1]Table2!$B$1:$Z$21,MATCH("xGD/90",[1]Table2!$B$1:$Z$1,0),0)-VLOOKUP(HX17,[1]Table2!$B$1:$Z$21,MATCH("xGD/90",[1]Table2!$B$1:$Z$1,0),0),"")</f>
        <v/>
      </c>
      <c r="HY63" s="41" t="str">
        <f>IFERROR(VLOOKUP($B17,[1]Table2!$B$1:$Z$21,MATCH("xGD/90",[1]Table2!$B$1:$Z$1,0),0)-VLOOKUP(HY17,[1]Table2!$B$1:$Z$21,MATCH("xGD/90",[1]Table2!$B$1:$Z$1,0),0),"")</f>
        <v/>
      </c>
      <c r="HZ63" s="41" t="str">
        <f>IFERROR(VLOOKUP($B17,[1]Table2!$B$1:$Z$21,MATCH("xGD/90",[1]Table2!$B$1:$Z$1,0),0)-VLOOKUP(HZ17,[1]Table2!$B$1:$Z$21,MATCH("xGD/90",[1]Table2!$B$1:$Z$1,0),0),"")</f>
        <v/>
      </c>
      <c r="IA63" s="41" t="str">
        <f>IFERROR(VLOOKUP($B17,[1]Table2!$B$1:$Z$21,MATCH("xGD/90",[1]Table2!$B$1:$Z$1,0),0)-VLOOKUP(IA17,[1]Table2!$B$1:$Z$21,MATCH("xGD/90",[1]Table2!$B$1:$Z$1,0),0),"")</f>
        <v/>
      </c>
      <c r="IB63" s="41" t="str">
        <f>IFERROR(VLOOKUP($B17,[1]Table2!$B$1:$Z$21,MATCH("xGD/90",[1]Table2!$B$1:$Z$1,0),0)-VLOOKUP(IB17,[1]Table2!$B$1:$Z$21,MATCH("xGD/90",[1]Table2!$B$1:$Z$1,0),0),"")</f>
        <v/>
      </c>
      <c r="IC63" s="41" t="str">
        <f>IFERROR(VLOOKUP($B17,[1]Table2!$B$1:$Z$21,MATCH("xGD/90",[1]Table2!$B$1:$Z$1,0),0)-VLOOKUP(IC17,[1]Table2!$B$1:$Z$21,MATCH("xGD/90",[1]Table2!$B$1:$Z$1,0),0),"")</f>
        <v/>
      </c>
      <c r="ID63" s="41" t="str">
        <f>IFERROR(VLOOKUP($B17,[1]Table2!$B$1:$Z$21,MATCH("xGD/90",[1]Table2!$B$1:$Z$1,0),0)-VLOOKUP(ID17,[1]Table2!$B$1:$Z$21,MATCH("xGD/90",[1]Table2!$B$1:$Z$1,0),0),"")</f>
        <v/>
      </c>
      <c r="IE63" s="41" t="str">
        <f>IFERROR(VLOOKUP($B17,[1]Table2!$B$1:$Z$21,MATCH("xGD/90",[1]Table2!$B$1:$Z$1,0),0)-VLOOKUP(IE17,[1]Table2!$B$1:$Z$21,MATCH("xGD/90",[1]Table2!$B$1:$Z$1,0),0),"")</f>
        <v/>
      </c>
      <c r="IF63" s="41" t="str">
        <f>IFERROR(VLOOKUP($B17,[1]Table2!$B$1:$Z$21,MATCH("xGD/90",[1]Table2!$B$1:$Z$1,0),0)-VLOOKUP(IF17,[1]Table2!$B$1:$Z$21,MATCH("xGD/90",[1]Table2!$B$1:$Z$1,0),0),"")</f>
        <v/>
      </c>
      <c r="IG63" s="41" t="str">
        <f>IFERROR(VLOOKUP($B17,[1]Table2!$B$1:$Z$21,MATCH("xGD/90",[1]Table2!$B$1:$Z$1,0),0)-VLOOKUP(IG17,[1]Table2!$B$1:$Z$21,MATCH("xGD/90",[1]Table2!$B$1:$Z$1,0),0),"")</f>
        <v/>
      </c>
      <c r="IH63" s="41" t="str">
        <f>IFERROR(VLOOKUP($B17,[1]Table2!$B$1:$Z$21,MATCH("xGD/90",[1]Table2!$B$1:$Z$1,0),0)-VLOOKUP(IH17,[1]Table2!$B$1:$Z$21,MATCH("xGD/90",[1]Table2!$B$1:$Z$1,0),0),"")</f>
        <v/>
      </c>
      <c r="II63" s="41" t="str">
        <f>IFERROR(VLOOKUP($B17,[1]Table2!$B$1:$Z$21,MATCH("xGD/90",[1]Table2!$B$1:$Z$1,0),0)-VLOOKUP(II17,[1]Table2!$B$1:$Z$21,MATCH("xGD/90",[1]Table2!$B$1:$Z$1,0),0),"")</f>
        <v/>
      </c>
      <c r="IJ63" s="41" t="str">
        <f>IFERROR(VLOOKUP($B17,[1]Table2!$B$1:$Z$21,MATCH("xGD/90",[1]Table2!$B$1:$Z$1,0),0)-VLOOKUP(IJ17,[1]Table2!$B$1:$Z$21,MATCH("xGD/90",[1]Table2!$B$1:$Z$1,0),0),"")</f>
        <v/>
      </c>
      <c r="IK63" s="41" t="str">
        <f>IFERROR(VLOOKUP($B17,[1]Table2!$B$1:$Z$21,MATCH("xGD/90",[1]Table2!$B$1:$Z$1,0),0)-VLOOKUP(IK17,[1]Table2!$B$1:$Z$21,MATCH("xGD/90",[1]Table2!$B$1:$Z$1,0),0),"")</f>
        <v/>
      </c>
      <c r="IL63" s="41" t="str">
        <f>IFERROR(VLOOKUP($B17,[1]Table2!$B$1:$Z$21,MATCH("xGD/90",[1]Table2!$B$1:$Z$1,0),0)-VLOOKUP(IL17,[1]Table2!$B$1:$Z$21,MATCH("xGD/90",[1]Table2!$B$1:$Z$1,0),0),"")</f>
        <v/>
      </c>
      <c r="IM63" s="41">
        <f>IFERROR(VLOOKUP($B17,[1]Table2!$B$1:$Z$21,MATCH("xGD/90",[1]Table2!$B$1:$Z$1,0),0)-VLOOKUP(IM17,[1]Table2!$B$1:$Z$21,MATCH("xGD/90",[1]Table2!$B$1:$Z$1,0),0),"")</f>
        <v>-0.37</v>
      </c>
      <c r="IN63" s="41" t="str">
        <f>IFERROR(VLOOKUP($B17,[1]Table2!$B$1:$Z$21,MATCH("xGD/90",[1]Table2!$B$1:$Z$1,0),0)-VLOOKUP(IN17,[1]Table2!$B$1:$Z$21,MATCH("xGD/90",[1]Table2!$B$1:$Z$1,0),0),"")</f>
        <v/>
      </c>
      <c r="IO63" s="41" t="str">
        <f>IFERROR(VLOOKUP($B17,[1]Table2!$B$1:$Z$21,MATCH("xGD/90",[1]Table2!$B$1:$Z$1,0),0)-VLOOKUP(IO17,[1]Table2!$B$1:$Z$21,MATCH("xGD/90",[1]Table2!$B$1:$Z$1,0),0),"")</f>
        <v/>
      </c>
      <c r="IP63" s="41">
        <f>IFERROR(VLOOKUP($B17,[1]Table2!$B$1:$Z$21,MATCH("xGD/90",[1]Table2!$B$1:$Z$1,0),0)-VLOOKUP(IP17,[1]Table2!$B$1:$Z$21,MATCH("xGD/90",[1]Table2!$B$1:$Z$1,0),0),"")</f>
        <v>0.16999999999999998</v>
      </c>
      <c r="IQ63" s="41" t="str">
        <f>IFERROR(VLOOKUP($B17,[1]Table2!$B$1:$Z$21,MATCH("xGD/90",[1]Table2!$B$1:$Z$1,0),0)-VLOOKUP(IQ17,[1]Table2!$B$1:$Z$21,MATCH("xGD/90",[1]Table2!$B$1:$Z$1,0),0),"")</f>
        <v/>
      </c>
      <c r="IR63" s="41" t="str">
        <f>IFERROR(VLOOKUP($B17,[1]Table2!$B$1:$Z$21,MATCH("xGD/90",[1]Table2!$B$1:$Z$1,0),0)-VLOOKUP(IR17,[1]Table2!$B$1:$Z$21,MATCH("xGD/90",[1]Table2!$B$1:$Z$1,0),0),"")</f>
        <v/>
      </c>
      <c r="IS63" s="41">
        <f>IFERROR(VLOOKUP($B17,[1]Table2!$B$1:$Z$21,MATCH("xGD/90",[1]Table2!$B$1:$Z$1,0),0)-VLOOKUP(IS17,[1]Table2!$B$1:$Z$21,MATCH("xGD/90",[1]Table2!$B$1:$Z$1,0),0),"")</f>
        <v>0.96</v>
      </c>
      <c r="IT63" s="41" t="str">
        <f>IFERROR(VLOOKUP($B17,[1]Table2!$B$1:$Z$21,MATCH("xGD/90",[1]Table2!$B$1:$Z$1,0),0)-VLOOKUP(IT17,[1]Table2!$B$1:$Z$21,MATCH("xGD/90",[1]Table2!$B$1:$Z$1,0),0),"")</f>
        <v/>
      </c>
      <c r="IU63" s="41" t="str">
        <f>IFERROR(VLOOKUP($B17,[1]Table2!$B$1:$Z$21,MATCH("xGD/90",[1]Table2!$B$1:$Z$1,0),0)-VLOOKUP(IU17,[1]Table2!$B$1:$Z$21,MATCH("xGD/90",[1]Table2!$B$1:$Z$1,0),0),"")</f>
        <v/>
      </c>
      <c r="IV63" s="41" t="str">
        <f>IFERROR(VLOOKUP($B17,[1]Table2!$B$1:$Z$21,MATCH("xGD/90",[1]Table2!$B$1:$Z$1,0),0)-VLOOKUP(IV17,[1]Table2!$B$1:$Z$21,MATCH("xGD/90",[1]Table2!$B$1:$Z$1,0),0),"")</f>
        <v/>
      </c>
      <c r="IW63" s="41" t="str">
        <f>IFERROR(VLOOKUP($B17,[1]Table2!$B$1:$Z$21,MATCH("xGD/90",[1]Table2!$B$1:$Z$1,0),0)-VLOOKUP(IW17,[1]Table2!$B$1:$Z$21,MATCH("xGD/90",[1]Table2!$B$1:$Z$1,0),0),"")</f>
        <v/>
      </c>
      <c r="IX63" s="41" t="str">
        <f>IFERROR(VLOOKUP($B17,[1]Table2!$B$1:$Z$21,MATCH("xGD/90",[1]Table2!$B$1:$Z$1,0),0)-VLOOKUP(IX17,[1]Table2!$B$1:$Z$21,MATCH("xGD/90",[1]Table2!$B$1:$Z$1,0),0),"")</f>
        <v/>
      </c>
      <c r="IY63" s="41" t="str">
        <f>IFERROR(VLOOKUP($B17,[1]Table2!$B$1:$Z$21,MATCH("xGD/90",[1]Table2!$B$1:$Z$1,0),0)-VLOOKUP(IY17,[1]Table2!$B$1:$Z$21,MATCH("xGD/90",[1]Table2!$B$1:$Z$1,0),0),"")</f>
        <v/>
      </c>
      <c r="IZ63" s="41" t="str">
        <f>IFERROR(VLOOKUP($B17,[1]Table2!$B$1:$Z$21,MATCH("xGD/90",[1]Table2!$B$1:$Z$1,0),0)-VLOOKUP(IZ17,[1]Table2!$B$1:$Z$21,MATCH("xGD/90",[1]Table2!$B$1:$Z$1,0),0),"")</f>
        <v/>
      </c>
      <c r="JA63" s="41">
        <f>IFERROR(VLOOKUP($B17,[1]Table2!$B$1:$Z$21,MATCH("xGD/90",[1]Table2!$B$1:$Z$1,0),0)-VLOOKUP(JA17,[1]Table2!$B$1:$Z$21,MATCH("xGD/90",[1]Table2!$B$1:$Z$1,0),0),"")</f>
        <v>1.03</v>
      </c>
      <c r="JB63" s="41" t="str">
        <f>IFERROR(VLOOKUP($B17,[1]Table2!$B$1:$Z$21,MATCH("xGD/90",[1]Table2!$B$1:$Z$1,0),0)-VLOOKUP(JB17,[1]Table2!$B$1:$Z$21,MATCH("xGD/90",[1]Table2!$B$1:$Z$1,0),0),"")</f>
        <v/>
      </c>
      <c r="JC63" s="41" t="str">
        <f>IFERROR(VLOOKUP($B17,[1]Table2!$B$1:$Z$21,MATCH("xGD/90",[1]Table2!$B$1:$Z$1,0),0)-VLOOKUP(JC17,[1]Table2!$B$1:$Z$21,MATCH("xGD/90",[1]Table2!$B$1:$Z$1,0),0),"")</f>
        <v/>
      </c>
      <c r="JD63" s="41" t="str">
        <f>IFERROR(VLOOKUP($B17,[1]Table2!$B$1:$Z$21,MATCH("xGD/90",[1]Table2!$B$1:$Z$1,0),0)-VLOOKUP(JD17,[1]Table2!$B$1:$Z$21,MATCH("xGD/90",[1]Table2!$B$1:$Z$1,0),0),"")</f>
        <v/>
      </c>
      <c r="JE63" s="41" t="str">
        <f>IFERROR(VLOOKUP($B17,[1]Table2!$B$1:$Z$21,MATCH("xGD/90",[1]Table2!$B$1:$Z$1,0),0)-VLOOKUP(JE17,[1]Table2!$B$1:$Z$21,MATCH("xGD/90",[1]Table2!$B$1:$Z$1,0),0),"")</f>
        <v/>
      </c>
      <c r="JF63" s="41" t="str">
        <f>IFERROR(VLOOKUP($B17,[1]Table2!$B$1:$Z$21,MATCH("xGD/90",[1]Table2!$B$1:$Z$1,0),0)-VLOOKUP(JF17,[1]Table2!$B$1:$Z$21,MATCH("xGD/90",[1]Table2!$B$1:$Z$1,0),0),"")</f>
        <v/>
      </c>
      <c r="JG63" s="41" t="str">
        <f>IFERROR(VLOOKUP($B17,[1]Table2!$B$1:$Z$21,MATCH("xGD/90",[1]Table2!$B$1:$Z$1,0),0)-VLOOKUP(JG17,[1]Table2!$B$1:$Z$21,MATCH("xGD/90",[1]Table2!$B$1:$Z$1,0),0),"")</f>
        <v/>
      </c>
      <c r="JH63" s="41" t="str">
        <f>IFERROR(VLOOKUP($B17,[1]Table2!$B$1:$Z$21,MATCH("xGD/90",[1]Table2!$B$1:$Z$1,0),0)-VLOOKUP(JH17,[1]Table2!$B$1:$Z$21,MATCH("xGD/90",[1]Table2!$B$1:$Z$1,0),0),"")</f>
        <v/>
      </c>
      <c r="JI63" s="41" t="str">
        <f>IFERROR(VLOOKUP($B17,[1]Table2!$B$1:$Z$21,MATCH("xGD/90",[1]Table2!$B$1:$Z$1,0),0)-VLOOKUP(JI17,[1]Table2!$B$1:$Z$21,MATCH("xGD/90",[1]Table2!$B$1:$Z$1,0),0),"")</f>
        <v/>
      </c>
      <c r="JJ63" s="41" t="str">
        <f>IFERROR(VLOOKUP($B17,[1]Table2!$B$1:$Z$21,MATCH("xGD/90",[1]Table2!$B$1:$Z$1,0),0)-VLOOKUP(JJ17,[1]Table2!$B$1:$Z$21,MATCH("xGD/90",[1]Table2!$B$1:$Z$1,0),0),"")</f>
        <v/>
      </c>
      <c r="JK63" s="41" t="str">
        <f>IFERROR(VLOOKUP($B17,[1]Table2!$B$1:$Z$21,MATCH("xGD/90",[1]Table2!$B$1:$Z$1,0),0)-VLOOKUP(JK17,[1]Table2!$B$1:$Z$21,MATCH("xGD/90",[1]Table2!$B$1:$Z$1,0),0),"")</f>
        <v/>
      </c>
      <c r="JL63" s="41">
        <f>IFERROR(VLOOKUP($B17,[1]Table2!$B$1:$Z$21,MATCH("xGD/90",[1]Table2!$B$1:$Z$1,0),0)-VLOOKUP(JL17,[1]Table2!$B$1:$Z$21,MATCH("xGD/90",[1]Table2!$B$1:$Z$1,0),0),"")</f>
        <v>0.18999999999999997</v>
      </c>
      <c r="JM63" s="41" t="str">
        <f>IFERROR(VLOOKUP($B17,[1]Table2!$B$1:$Z$21,MATCH("xGD/90",[1]Table2!$B$1:$Z$1,0),0)-VLOOKUP(JM17,[1]Table2!$B$1:$Z$21,MATCH("xGD/90",[1]Table2!$B$1:$Z$1,0),0),"")</f>
        <v/>
      </c>
      <c r="JN63" s="41" t="str">
        <f>IFERROR(VLOOKUP($B17,[1]Table2!$B$1:$Z$21,MATCH("xGD/90",[1]Table2!$B$1:$Z$1,0),0)-VLOOKUP(JN17,[1]Table2!$B$1:$Z$21,MATCH("xGD/90",[1]Table2!$B$1:$Z$1,0),0),"")</f>
        <v/>
      </c>
      <c r="JO63" s="41">
        <f>IFERROR(VLOOKUP($B17,[1]Table2!$B$1:$Z$21,MATCH("xGD/90",[1]Table2!$B$1:$Z$1,0),0)-VLOOKUP(JO17,[1]Table2!$B$1:$Z$21,MATCH("xGD/90",[1]Table2!$B$1:$Z$1,0),0),"")</f>
        <v>0.51</v>
      </c>
      <c r="JP63" s="41" t="str">
        <f>IFERROR(VLOOKUP($B17,[1]Table2!$B$1:$Z$21,MATCH("xGD/90",[1]Table2!$B$1:$Z$1,0),0)-VLOOKUP(JP17,[1]Table2!$B$1:$Z$21,MATCH("xGD/90",[1]Table2!$B$1:$Z$1,0),0),"")</f>
        <v/>
      </c>
      <c r="JQ63" s="41" t="str">
        <f>IFERROR(VLOOKUP($B17,[1]Table2!$B$1:$Z$21,MATCH("xGD/90",[1]Table2!$B$1:$Z$1,0),0)-VLOOKUP(JQ17,[1]Table2!$B$1:$Z$21,MATCH("xGD/90",[1]Table2!$B$1:$Z$1,0),0),"")</f>
        <v/>
      </c>
      <c r="JR63" s="41" t="str">
        <f>IFERROR(VLOOKUP($B17,[1]Table2!$B$1:$Z$21,MATCH("xGD/90",[1]Table2!$B$1:$Z$1,0),0)-VLOOKUP(JR17,[1]Table2!$B$1:$Z$21,MATCH("xGD/90",[1]Table2!$B$1:$Z$1,0),0),"")</f>
        <v/>
      </c>
      <c r="JS63" s="41">
        <f>IFERROR(VLOOKUP($B17,[1]Table2!$B$1:$Z$21,MATCH("xGD/90",[1]Table2!$B$1:$Z$1,0),0)-VLOOKUP(JS17,[1]Table2!$B$1:$Z$21,MATCH("xGD/90",[1]Table2!$B$1:$Z$1,0),0),"")</f>
        <v>-0.35</v>
      </c>
      <c r="JT63" s="41" t="str">
        <f>IFERROR(VLOOKUP($B17,[1]Table2!$B$1:$Z$21,MATCH("xGD/90",[1]Table2!$B$1:$Z$1,0),0)-VLOOKUP(JT17,[1]Table2!$B$1:$Z$21,MATCH("xGD/90",[1]Table2!$B$1:$Z$1,0),0),"")</f>
        <v/>
      </c>
      <c r="JU63" s="41" t="str">
        <f>IFERROR(VLOOKUP($B17,[1]Table2!$B$1:$Z$21,MATCH("xGD/90",[1]Table2!$B$1:$Z$1,0),0)-VLOOKUP(JU17,[1]Table2!$B$1:$Z$21,MATCH("xGD/90",[1]Table2!$B$1:$Z$1,0),0),"")</f>
        <v/>
      </c>
      <c r="JV63" s="41">
        <f>IFERROR(VLOOKUP($B17,[1]Table2!$B$1:$Z$21,MATCH("xGD/90",[1]Table2!$B$1:$Z$1,0),0)-VLOOKUP(JV17,[1]Table2!$B$1:$Z$21,MATCH("xGD/90",[1]Table2!$B$1:$Z$1,0),0),"")</f>
        <v>0.3</v>
      </c>
      <c r="JW63" s="41" t="str">
        <f>IFERROR(VLOOKUP($B17,[1]Table2!$B$1:$Z$21,MATCH("xGD/90",[1]Table2!$B$1:$Z$1,0),0)-VLOOKUP(JW17,[1]Table2!$B$1:$Z$21,MATCH("xGD/90",[1]Table2!$B$1:$Z$1,0),0),"")</f>
        <v/>
      </c>
      <c r="JX63" s="41" t="str">
        <f>IFERROR(VLOOKUP($B17,[1]Table2!$B$1:$Z$21,MATCH("xGD/90",[1]Table2!$B$1:$Z$1,0),0)-VLOOKUP(JX17,[1]Table2!$B$1:$Z$21,MATCH("xGD/90",[1]Table2!$B$1:$Z$1,0),0),"")</f>
        <v/>
      </c>
      <c r="JY63" s="41" t="str">
        <f>IFERROR(VLOOKUP($B17,[1]Table2!$B$1:$Z$21,MATCH("xGD/90",[1]Table2!$B$1:$Z$1,0),0)-VLOOKUP(JY17,[1]Table2!$B$1:$Z$21,MATCH("xGD/90",[1]Table2!$B$1:$Z$1,0),0),"")</f>
        <v/>
      </c>
      <c r="JZ63" s="41" t="str">
        <f>IFERROR(VLOOKUP($B17,[1]Table2!$B$1:$Z$21,MATCH("xGD/90",[1]Table2!$B$1:$Z$1,0),0)-VLOOKUP(JZ17,[1]Table2!$B$1:$Z$21,MATCH("xGD/90",[1]Table2!$B$1:$Z$1,0),0),"")</f>
        <v/>
      </c>
      <c r="KA63" s="41" t="str">
        <f>IFERROR(VLOOKUP($B17,[1]Table2!$B$1:$Z$21,MATCH("xGD/90",[1]Table2!$B$1:$Z$1,0),0)-VLOOKUP(KA17,[1]Table2!$B$1:$Z$21,MATCH("xGD/90",[1]Table2!$B$1:$Z$1,0),0),"")</f>
        <v/>
      </c>
      <c r="KB63" s="41">
        <f>IFERROR(VLOOKUP($B17,[1]Table2!$B$1:$Z$21,MATCH("xGD/90",[1]Table2!$B$1:$Z$1,0),0)-VLOOKUP(KB17,[1]Table2!$B$1:$Z$21,MATCH("xGD/90",[1]Table2!$B$1:$Z$1,0),0),"")</f>
        <v>0.81</v>
      </c>
      <c r="KC63" s="41" t="str">
        <f>IFERROR(VLOOKUP($B17,[1]Table2!$B$1:$Z$21,MATCH("xGD/90",[1]Table2!$B$1:$Z$1,0),0)-VLOOKUP(KC17,[1]Table2!$B$1:$Z$21,MATCH("xGD/90",[1]Table2!$B$1:$Z$1,0),0),"")</f>
        <v/>
      </c>
      <c r="KD63" s="41" t="str">
        <f>IFERROR(VLOOKUP($B17,[1]Table2!$B$1:$Z$21,MATCH("xGD/90",[1]Table2!$B$1:$Z$1,0),0)-VLOOKUP(KD17,[1]Table2!$B$1:$Z$21,MATCH("xGD/90",[1]Table2!$B$1:$Z$1,0),0),"")</f>
        <v/>
      </c>
      <c r="KE63" s="41" t="str">
        <f>IFERROR(VLOOKUP($B17,[1]Table2!$B$1:$Z$21,MATCH("xGD/90",[1]Table2!$B$1:$Z$1,0),0)-VLOOKUP(KE17,[1]Table2!$B$1:$Z$21,MATCH("xGD/90",[1]Table2!$B$1:$Z$1,0),0),"")</f>
        <v/>
      </c>
      <c r="KF63" s="41" t="str">
        <f>IFERROR(VLOOKUP($B17,[1]Table2!$B$1:$Z$21,MATCH("xGD/90",[1]Table2!$B$1:$Z$1,0),0)-VLOOKUP(KF17,[1]Table2!$B$1:$Z$21,MATCH("xGD/90",[1]Table2!$B$1:$Z$1,0),0),"")</f>
        <v/>
      </c>
      <c r="KG63" s="41" t="str">
        <f>IFERROR(VLOOKUP($B17,[1]Table2!$B$1:$Z$21,MATCH("xGD/90",[1]Table2!$B$1:$Z$1,0),0)-VLOOKUP(KG17,[1]Table2!$B$1:$Z$21,MATCH("xGD/90",[1]Table2!$B$1:$Z$1,0),0),"")</f>
        <v/>
      </c>
      <c r="KH63" s="41" t="str">
        <f>IFERROR(VLOOKUP($B17,[1]Table2!$B$1:$Z$21,MATCH("xGD/90",[1]Table2!$B$1:$Z$1,0),0)-VLOOKUP(KH17,[1]Table2!$B$1:$Z$21,MATCH("xGD/90",[1]Table2!$B$1:$Z$1,0),0),"")</f>
        <v/>
      </c>
      <c r="KI63" s="41">
        <f>IFERROR(VLOOKUP($B17,[1]Table2!$B$1:$Z$21,MATCH("xGD/90",[1]Table2!$B$1:$Z$1,0),0)-VLOOKUP(KI17,[1]Table2!$B$1:$Z$21,MATCH("xGD/90",[1]Table2!$B$1:$Z$1,0),0),"")</f>
        <v>1.1000000000000001</v>
      </c>
      <c r="KJ63" s="41" t="str">
        <f>IFERROR(VLOOKUP($B17,[1]Table2!$B$1:$Z$21,MATCH("xGD/90",[1]Table2!$B$1:$Z$1,0),0)-VLOOKUP(KJ17,[1]Table2!$B$1:$Z$21,MATCH("xGD/90",[1]Table2!$B$1:$Z$1,0),0),"")</f>
        <v/>
      </c>
      <c r="KK63" s="41" t="str">
        <f>IFERROR(VLOOKUP($B17,[1]Table2!$B$1:$Z$21,MATCH("xGD/90",[1]Table2!$B$1:$Z$1,0),0)-VLOOKUP(KK17,[1]Table2!$B$1:$Z$21,MATCH("xGD/90",[1]Table2!$B$1:$Z$1,0),0),"")</f>
        <v/>
      </c>
      <c r="KL63" s="41" t="str">
        <f>IFERROR(VLOOKUP($B17,[1]Table2!$B$1:$Z$21,MATCH("xGD/90",[1]Table2!$B$1:$Z$1,0),0)-VLOOKUP(KL17,[1]Table2!$B$1:$Z$21,MATCH("xGD/90",[1]Table2!$B$1:$Z$1,0),0),"")</f>
        <v/>
      </c>
      <c r="KM63" s="41" t="str">
        <f>IFERROR(VLOOKUP($B17,[1]Table2!$B$1:$Z$21,MATCH("xGD/90",[1]Table2!$B$1:$Z$1,0),0)-VLOOKUP(KM17,[1]Table2!$B$1:$Z$21,MATCH("xGD/90",[1]Table2!$B$1:$Z$1,0),0),"")</f>
        <v/>
      </c>
      <c r="KN63" s="41">
        <f>IFERROR(VLOOKUP($B17,[1]Table2!$B$1:$Z$21,MATCH("xGD/90",[1]Table2!$B$1:$Z$1,0),0)-VLOOKUP(KN17,[1]Table2!$B$1:$Z$21,MATCH("xGD/90",[1]Table2!$B$1:$Z$1,0),0),"")</f>
        <v>0.33999999999999997</v>
      </c>
      <c r="KO63" s="41" t="str">
        <f>IFERROR(VLOOKUP($B17,[1]Table2!$B$1:$Z$21,MATCH("xGD/90",[1]Table2!$B$1:$Z$1,0),0)-VLOOKUP(KO17,[1]Table2!$B$1:$Z$21,MATCH("xGD/90",[1]Table2!$B$1:$Z$1,0),0),"")</f>
        <v/>
      </c>
      <c r="KP63" s="41" t="str">
        <f>IFERROR(VLOOKUP($B17,[1]Table2!$B$1:$Z$21,MATCH("xGD/90",[1]Table2!$B$1:$Z$1,0),0)-VLOOKUP(KP17,[1]Table2!$B$1:$Z$21,MATCH("xGD/90",[1]Table2!$B$1:$Z$1,0),0),"")</f>
        <v/>
      </c>
      <c r="KQ63" s="41">
        <f>IFERROR(VLOOKUP($B17,[1]Table2!$B$1:$Z$21,MATCH("xGD/90",[1]Table2!$B$1:$Z$1,0),0)-VLOOKUP(KQ17,[1]Table2!$B$1:$Z$21,MATCH("xGD/90",[1]Table2!$B$1:$Z$1,0),0),"")</f>
        <v>0.75</v>
      </c>
      <c r="KR63" s="41" t="str">
        <f>IFERROR(VLOOKUP($B17,[1]Table2!$B$1:$Z$21,MATCH("xGD/90",[1]Table2!$B$1:$Z$1,0),0)-VLOOKUP(KR17,[1]Table2!$B$1:$Z$21,MATCH("xGD/90",[1]Table2!$B$1:$Z$1,0),0),"")</f>
        <v/>
      </c>
      <c r="KS63" s="41" t="str">
        <f>IFERROR(VLOOKUP($B17,[1]Table2!$B$1:$Z$21,MATCH("xGD/90",[1]Table2!$B$1:$Z$1,0),0)-VLOOKUP(KS17,[1]Table2!$B$1:$Z$21,MATCH("xGD/90",[1]Table2!$B$1:$Z$1,0),0),"")</f>
        <v/>
      </c>
      <c r="KT63" s="41" t="str">
        <f>IFERROR(VLOOKUP($B17,[1]Table2!$B$1:$Z$21,MATCH("xGD/90",[1]Table2!$B$1:$Z$1,0),0)-VLOOKUP(KT17,[1]Table2!$B$1:$Z$21,MATCH("xGD/90",[1]Table2!$B$1:$Z$1,0),0),"")</f>
        <v/>
      </c>
      <c r="KU63" s="41" t="str">
        <f>IFERROR(VLOOKUP($B17,[1]Table2!$B$1:$Z$21,MATCH("xGD/90",[1]Table2!$B$1:$Z$1,0),0)-VLOOKUP(KU17,[1]Table2!$B$1:$Z$21,MATCH("xGD/90",[1]Table2!$B$1:$Z$1,0),0),"")</f>
        <v/>
      </c>
      <c r="KV63" s="41" t="str">
        <f>IFERROR(VLOOKUP($B17,[1]Table2!$B$1:$Z$21,MATCH("xGD/90",[1]Table2!$B$1:$Z$1,0),0)-VLOOKUP(KV17,[1]Table2!$B$1:$Z$21,MATCH("xGD/90",[1]Table2!$B$1:$Z$1,0),0),"")</f>
        <v/>
      </c>
      <c r="KW63" s="41" t="str">
        <f>IFERROR(VLOOKUP($B17,[1]Table2!$B$1:$Z$21,MATCH("xGD/90",[1]Table2!$B$1:$Z$1,0),0)-VLOOKUP(KW17,[1]Table2!$B$1:$Z$21,MATCH("xGD/90",[1]Table2!$B$1:$Z$1,0),0),"")</f>
        <v/>
      </c>
      <c r="KX63" s="41" t="str">
        <f>IFERROR(VLOOKUP($B17,[1]Table2!$B$1:$Z$21,MATCH("xGD/90",[1]Table2!$B$1:$Z$1,0),0)-VLOOKUP(KX17,[1]Table2!$B$1:$Z$21,MATCH("xGD/90",[1]Table2!$B$1:$Z$1,0),0),"")</f>
        <v/>
      </c>
      <c r="KY63" s="41" t="str">
        <f>IFERROR(VLOOKUP($B17,[1]Table2!$B$1:$Z$21,MATCH("xGD/90",[1]Table2!$B$1:$Z$1,0),0)-VLOOKUP(KY17,[1]Table2!$B$1:$Z$21,MATCH("xGD/90",[1]Table2!$B$1:$Z$1,0),0),"")</f>
        <v/>
      </c>
      <c r="KZ63" s="41" t="str">
        <f>IFERROR(VLOOKUP($B17,[1]Table2!$B$1:$Z$21,MATCH("xGD/90",[1]Table2!$B$1:$Z$1,0),0)-VLOOKUP(KZ17,[1]Table2!$B$1:$Z$21,MATCH("xGD/90",[1]Table2!$B$1:$Z$1,0),0),"")</f>
        <v/>
      </c>
      <c r="LA63" s="41" t="str">
        <f>IFERROR(VLOOKUP($B17,[1]Table2!$B$1:$Z$21,MATCH("xGD/90",[1]Table2!$B$1:$Z$1,0),0)-VLOOKUP(LA17,[1]Table2!$B$1:$Z$21,MATCH("xGD/90",[1]Table2!$B$1:$Z$1,0),0),"")</f>
        <v/>
      </c>
      <c r="LB63" s="41" t="str">
        <f>IFERROR(VLOOKUP($B17,[1]Table2!$B$1:$Z$21,MATCH("xGD/90",[1]Table2!$B$1:$Z$1,0),0)-VLOOKUP(LB17,[1]Table2!$B$1:$Z$21,MATCH("xGD/90",[1]Table2!$B$1:$Z$1,0),0),"")</f>
        <v/>
      </c>
      <c r="LC63" s="41" t="str">
        <f>IFERROR(VLOOKUP($B17,[1]Table2!$B$1:$Z$21,MATCH("xGD/90",[1]Table2!$B$1:$Z$1,0),0)-VLOOKUP(LC17,[1]Table2!$B$1:$Z$21,MATCH("xGD/90",[1]Table2!$B$1:$Z$1,0),0),"")</f>
        <v/>
      </c>
      <c r="LD63" s="41" t="str">
        <f>IFERROR(VLOOKUP($B17,[1]Table2!$B$1:$Z$21,MATCH("xGD/90",[1]Table2!$B$1:$Z$1,0),0)-VLOOKUP(LD17,[1]Table2!$B$1:$Z$21,MATCH("xGD/90",[1]Table2!$B$1:$Z$1,0),0),"")</f>
        <v/>
      </c>
      <c r="LE63" s="41" t="str">
        <f>IFERROR(VLOOKUP($B17,[1]Table2!$B$1:$Z$21,MATCH("xGD/90",[1]Table2!$B$1:$Z$1,0),0)-VLOOKUP(LE17,[1]Table2!$B$1:$Z$21,MATCH("xGD/90",[1]Table2!$B$1:$Z$1,0),0),"")</f>
        <v/>
      </c>
      <c r="LF63" s="41" t="str">
        <f>IFERROR(VLOOKUP($B17,[1]Table2!$B$1:$Z$21,MATCH("xGD/90",[1]Table2!$B$1:$Z$1,0),0)-VLOOKUP(LF17,[1]Table2!$B$1:$Z$21,MATCH("xGD/90",[1]Table2!$B$1:$Z$1,0),0),"")</f>
        <v/>
      </c>
      <c r="LG63" s="41" t="str">
        <f>IFERROR(VLOOKUP($B17,[1]Table2!$B$1:$Z$21,MATCH("xGD/90",[1]Table2!$B$1:$Z$1,0),0)-VLOOKUP(LG17,[1]Table2!$B$1:$Z$21,MATCH("xGD/90",[1]Table2!$B$1:$Z$1,0),0),"")</f>
        <v/>
      </c>
      <c r="LH63" s="41" t="str">
        <f>IFERROR(VLOOKUP($B17,[1]Table2!$B$1:$Z$21,MATCH("xGD/90",[1]Table2!$B$1:$Z$1,0),0)-VLOOKUP(LH17,[1]Table2!$B$1:$Z$21,MATCH("xGD/90",[1]Table2!$B$1:$Z$1,0),0),"")</f>
        <v/>
      </c>
      <c r="LI63" s="41" t="str">
        <f>IFERROR(VLOOKUP($B17,[1]Table2!$B$1:$Z$21,MATCH("xGD/90",[1]Table2!$B$1:$Z$1,0),0)-VLOOKUP(LI17,[1]Table2!$B$1:$Z$21,MATCH("xGD/90",[1]Table2!$B$1:$Z$1,0),0),"")</f>
        <v/>
      </c>
      <c r="LJ63" s="41" t="str">
        <f>IFERROR(VLOOKUP($B17,[1]Table2!$B$1:$Z$21,MATCH("xGD/90",[1]Table2!$B$1:$Z$1,0),0)-VLOOKUP(LJ17,[1]Table2!$B$1:$Z$21,MATCH("xGD/90",[1]Table2!$B$1:$Z$1,0),0),"")</f>
        <v/>
      </c>
      <c r="LK63" s="41" t="str">
        <f>IFERROR(VLOOKUP($B17,[1]Table2!$B$1:$Z$21,MATCH("xGD/90",[1]Table2!$B$1:$Z$1,0),0)-VLOOKUP(LK17,[1]Table2!$B$1:$Z$21,MATCH("xGD/90",[1]Table2!$B$1:$Z$1,0),0),"")</f>
        <v/>
      </c>
      <c r="LL63" s="41" t="str">
        <f>IFERROR(VLOOKUP($B17,[1]Table2!$B$1:$Z$21,MATCH("xGD/90",[1]Table2!$B$1:$Z$1,0),0)-VLOOKUP(LL17,[1]Table2!$B$1:$Z$21,MATCH("xGD/90",[1]Table2!$B$1:$Z$1,0),0),"")</f>
        <v/>
      </c>
      <c r="LM63" s="41" t="str">
        <f>IFERROR(VLOOKUP($B17,[1]Table2!$B$1:$Z$21,MATCH("xGD/90",[1]Table2!$B$1:$Z$1,0),0)-VLOOKUP(LM17,[1]Table2!$B$1:$Z$21,MATCH("xGD/90",[1]Table2!$B$1:$Z$1,0),0),"")</f>
        <v/>
      </c>
      <c r="LN63" s="41" t="str">
        <f>IFERROR(VLOOKUP($B17,[1]Table2!$B$1:$Z$21,MATCH("xGD/90",[1]Table2!$B$1:$Z$1,0),0)-VLOOKUP(LN17,[1]Table2!$B$1:$Z$21,MATCH("xGD/90",[1]Table2!$B$1:$Z$1,0),0),"")</f>
        <v/>
      </c>
      <c r="LO63" s="41" t="str">
        <f>IFERROR(VLOOKUP($B17,[1]Table2!$B$1:$Z$21,MATCH("xGD/90",[1]Table2!$B$1:$Z$1,0),0)-VLOOKUP(LO17,[1]Table2!$B$1:$Z$21,MATCH("xGD/90",[1]Table2!$B$1:$Z$1,0),0),"")</f>
        <v/>
      </c>
      <c r="LP63" s="41" t="str">
        <f>IFERROR(VLOOKUP($B17,[1]Table2!$B$1:$Z$21,MATCH("xGD/90",[1]Table2!$B$1:$Z$1,0),0)-VLOOKUP(LP17,[1]Table2!$B$1:$Z$21,MATCH("xGD/90",[1]Table2!$B$1:$Z$1,0),0),"")</f>
        <v/>
      </c>
      <c r="LQ63" s="41" t="str">
        <f>IFERROR(VLOOKUP($B17,[1]Table2!$B$1:$Z$21,MATCH("xGD/90",[1]Table2!$B$1:$Z$1,0),0)-VLOOKUP(LQ17,[1]Table2!$B$1:$Z$21,MATCH("xGD/90",[1]Table2!$B$1:$Z$1,0),0),"")</f>
        <v/>
      </c>
      <c r="LR63" s="41" t="str">
        <f>IFERROR(VLOOKUP($B17,[1]Table2!$B$1:$Z$21,MATCH("xGD/90",[1]Table2!$B$1:$Z$1,0),0)-VLOOKUP(LR17,[1]Table2!$B$1:$Z$21,MATCH("xGD/90",[1]Table2!$B$1:$Z$1,0),0),"")</f>
        <v/>
      </c>
      <c r="LS63" s="41" t="str">
        <f>IFERROR(VLOOKUP($B17,[1]Table2!$B$1:$Z$21,MATCH("xGD/90",[1]Table2!$B$1:$Z$1,0),0)-VLOOKUP(LS17,[1]Table2!$B$1:$Z$21,MATCH("xGD/90",[1]Table2!$B$1:$Z$1,0),0),"")</f>
        <v/>
      </c>
      <c r="LT63" s="41" t="str">
        <f>IFERROR(VLOOKUP($B17,[1]Table2!$B$1:$Z$21,MATCH("xGD/90",[1]Table2!$B$1:$Z$1,0),0)-VLOOKUP(LT17,[1]Table2!$B$1:$Z$21,MATCH("xGD/90",[1]Table2!$B$1:$Z$1,0),0),"")</f>
        <v/>
      </c>
      <c r="LU63" s="41" t="str">
        <f>IFERROR(VLOOKUP($B17,[1]Table2!$B$1:$Z$21,MATCH("xGD/90",[1]Table2!$B$1:$Z$1,0),0)-VLOOKUP(LU17,[1]Table2!$B$1:$Z$21,MATCH("xGD/90",[1]Table2!$B$1:$Z$1,0),0),"")</f>
        <v/>
      </c>
      <c r="LV63" s="41" t="str">
        <f>IFERROR(VLOOKUP($B17,[1]Table2!$B$1:$Z$21,MATCH("xGD/90",[1]Table2!$B$1:$Z$1,0),0)-VLOOKUP(LV17,[1]Table2!$B$1:$Z$21,MATCH("xGD/90",[1]Table2!$B$1:$Z$1,0),0),"")</f>
        <v/>
      </c>
      <c r="LW63" s="41" t="str">
        <f>IFERROR(VLOOKUP($B17,[1]Table2!$B$1:$Z$21,MATCH("xGD/90",[1]Table2!$B$1:$Z$1,0),0)-VLOOKUP(LW17,[1]Table2!$B$1:$Z$21,MATCH("xGD/90",[1]Table2!$B$1:$Z$1,0),0),"")</f>
        <v/>
      </c>
      <c r="LX63" s="41" t="str">
        <f>IFERROR(VLOOKUP($B17,[1]Table2!$B$1:$Z$21,MATCH("xGD/90",[1]Table2!$B$1:$Z$1,0),0)-VLOOKUP(LX17,[1]Table2!$B$1:$Z$21,MATCH("xGD/90",[1]Table2!$B$1:$Z$1,0),0),"")</f>
        <v/>
      </c>
      <c r="LY63" s="41" t="str">
        <f>IFERROR(VLOOKUP($B17,[1]Table2!$B$1:$Z$21,MATCH("xGD/90",[1]Table2!$B$1:$Z$1,0),0)-VLOOKUP(LY17,[1]Table2!$B$1:$Z$21,MATCH("xGD/90",[1]Table2!$B$1:$Z$1,0),0),"")</f>
        <v/>
      </c>
      <c r="LZ63" s="41" t="str">
        <f>IFERROR(VLOOKUP($B17,[1]Table2!$B$1:$Z$21,MATCH("xGD/90",[1]Table2!$B$1:$Z$1,0),0)-VLOOKUP(LZ17,[1]Table2!$B$1:$Z$21,MATCH("xGD/90",[1]Table2!$B$1:$Z$1,0),0),"")</f>
        <v/>
      </c>
      <c r="MA63" s="41" t="str">
        <f>IFERROR(VLOOKUP($B17,[1]Table2!$B$1:$Z$21,MATCH("xGD/90",[1]Table2!$B$1:$Z$1,0),0)-VLOOKUP(MA17,[1]Table2!$B$1:$Z$21,MATCH("xGD/90",[1]Table2!$B$1:$Z$1,0),0),"")</f>
        <v/>
      </c>
      <c r="MB63" s="41" t="str">
        <f>IFERROR(VLOOKUP($B17,[1]Table2!$B$1:$Z$21,MATCH("xGD/90",[1]Table2!$B$1:$Z$1,0),0)-VLOOKUP(MB17,[1]Table2!$B$1:$Z$21,MATCH("xGD/90",[1]Table2!$B$1:$Z$1,0),0),"")</f>
        <v/>
      </c>
      <c r="MC63" s="41" t="str">
        <f>IFERROR(VLOOKUP($B17,[1]Table2!$B$1:$Z$21,MATCH("xGD/90",[1]Table2!$B$1:$Z$1,0),0)-VLOOKUP(MC17,[1]Table2!$B$1:$Z$21,MATCH("xGD/90",[1]Table2!$B$1:$Z$1,0),0),"")</f>
        <v/>
      </c>
      <c r="MD63" s="41" t="str">
        <f>IFERROR(VLOOKUP($B17,[1]Table2!$B$1:$Z$21,MATCH("xGD/90",[1]Table2!$B$1:$Z$1,0),0)-VLOOKUP(MD17,[1]Table2!$B$1:$Z$21,MATCH("xGD/90",[1]Table2!$B$1:$Z$1,0),0),"")</f>
        <v/>
      </c>
      <c r="ME63" s="41" t="str">
        <f>IFERROR(VLOOKUP($B17,[1]Table2!$B$1:$Z$21,MATCH("xGD/90",[1]Table2!$B$1:$Z$1,0),0)-VLOOKUP(ME17,[1]Table2!$B$1:$Z$21,MATCH("xGD/90",[1]Table2!$B$1:$Z$1,0),0),"")</f>
        <v/>
      </c>
      <c r="MF63" s="41" t="str">
        <f>IFERROR(VLOOKUP($B17,[1]Table2!$B$1:$Z$21,MATCH("xGD/90",[1]Table2!$B$1:$Z$1,0),0)-VLOOKUP(MF17,[1]Table2!$B$1:$Z$21,MATCH("xGD/90",[1]Table2!$B$1:$Z$1,0),0),"")</f>
        <v/>
      </c>
      <c r="MG63" s="41" t="str">
        <f>IFERROR(VLOOKUP($B17,[1]Table2!$B$1:$Z$21,MATCH("xGD/90",[1]Table2!$B$1:$Z$1,0),0)-VLOOKUP(MG17,[1]Table2!$B$1:$Z$21,MATCH("xGD/90",[1]Table2!$B$1:$Z$1,0),0),"")</f>
        <v/>
      </c>
      <c r="MH63" s="41" t="str">
        <f>IFERROR(VLOOKUP($B17,[1]Table2!$B$1:$Z$21,MATCH("xGD/90",[1]Table2!$B$1:$Z$1,0),0)-VLOOKUP(MH17,[1]Table2!$B$1:$Z$21,MATCH("xGD/90",[1]Table2!$B$1:$Z$1,0),0),"")</f>
        <v/>
      </c>
      <c r="MI63" s="41" t="str">
        <f>IFERROR(VLOOKUP($B17,[1]Table2!$B$1:$Z$21,MATCH("xGD/90",[1]Table2!$B$1:$Z$1,0),0)-VLOOKUP(MI17,[1]Table2!$B$1:$Z$21,MATCH("xGD/90",[1]Table2!$B$1:$Z$1,0),0),"")</f>
        <v/>
      </c>
      <c r="MJ63" s="41" t="str">
        <f>IFERROR(VLOOKUP($B17,[1]Table2!$B$1:$Z$21,MATCH("xGD/90",[1]Table2!$B$1:$Z$1,0),0)-VLOOKUP(MJ17,[1]Table2!$B$1:$Z$21,MATCH("xGD/90",[1]Table2!$B$1:$Z$1,0),0),"")</f>
        <v/>
      </c>
      <c r="MK63" s="41" t="str">
        <f>IFERROR(VLOOKUP($B17,[1]Table2!$B$1:$Z$21,MATCH("xGD/90",[1]Table2!$B$1:$Z$1,0),0)-VLOOKUP(MK17,[1]Table2!$B$1:$Z$21,MATCH("xGD/90",[1]Table2!$B$1:$Z$1,0),0),"")</f>
        <v/>
      </c>
      <c r="ML63" s="41" t="str">
        <f>IFERROR(VLOOKUP($B17,[1]Table2!$B$1:$Z$21,MATCH("xGD/90",[1]Table2!$B$1:$Z$1,0),0)-VLOOKUP(ML17,[1]Table2!$B$1:$Z$21,MATCH("xGD/90",[1]Table2!$B$1:$Z$1,0),0),"")</f>
        <v/>
      </c>
      <c r="MM63" s="41" t="str">
        <f>IFERROR(VLOOKUP($B17,[1]Table2!$B$1:$Z$21,MATCH("xGD/90",[1]Table2!$B$1:$Z$1,0),0)-VLOOKUP(MM17,[1]Table2!$B$1:$Z$21,MATCH("xGD/90",[1]Table2!$B$1:$Z$1,0),0),"")</f>
        <v/>
      </c>
      <c r="MN63" s="41" t="str">
        <f>IFERROR(VLOOKUP($B17,[1]Table2!$B$1:$Z$21,MATCH("xGD/90",[1]Table2!$B$1:$Z$1,0),0)-VLOOKUP(MN17,[1]Table2!$B$1:$Z$21,MATCH("xGD/90",[1]Table2!$B$1:$Z$1,0),0),"")</f>
        <v/>
      </c>
      <c r="MO63" s="41" t="str">
        <f>IFERROR(VLOOKUP($B17,[1]Table2!$B$1:$Z$21,MATCH("xGD/90",[1]Table2!$B$1:$Z$1,0),0)-VLOOKUP(MO17,[1]Table2!$B$1:$Z$21,MATCH("xGD/90",[1]Table2!$B$1:$Z$1,0),0),"")</f>
        <v/>
      </c>
      <c r="MP63" s="41" t="str">
        <f>IFERROR(VLOOKUP($B17,[1]Table2!$B$1:$Z$21,MATCH("xGD/90",[1]Table2!$B$1:$Z$1,0),0)-VLOOKUP(MP17,[1]Table2!$B$1:$Z$21,MATCH("xGD/90",[1]Table2!$B$1:$Z$1,0),0),"")</f>
        <v/>
      </c>
      <c r="MQ63" s="41" t="str">
        <f>IFERROR(VLOOKUP($B17,[1]Table2!$B$1:$Z$21,MATCH("xGD/90",[1]Table2!$B$1:$Z$1,0),0)-VLOOKUP(MQ17,[1]Table2!$B$1:$Z$21,MATCH("xGD/90",[1]Table2!$B$1:$Z$1,0),0),"")</f>
        <v/>
      </c>
      <c r="MR63" s="41" t="str">
        <f>IFERROR(VLOOKUP($B17,[1]Table2!$B$1:$Z$21,MATCH("xGD/90",[1]Table2!$B$1:$Z$1,0),0)-VLOOKUP(MR17,[1]Table2!$B$1:$Z$21,MATCH("xGD/90",[1]Table2!$B$1:$Z$1,0),0),"")</f>
        <v/>
      </c>
      <c r="MS63" s="41" t="str">
        <f>IFERROR(VLOOKUP($B17,[1]Table2!$B$1:$Z$21,MATCH("xGD/90",[1]Table2!$B$1:$Z$1,0),0)-VLOOKUP(MS17,[1]Table2!$B$1:$Z$21,MATCH("xGD/90",[1]Table2!$B$1:$Z$1,0),0),"")</f>
        <v/>
      </c>
      <c r="MT63" s="41" t="str">
        <f>IFERROR(VLOOKUP($B17,[1]Table2!$B$1:$Z$21,MATCH("xGD/90",[1]Table2!$B$1:$Z$1,0),0)-VLOOKUP(MT17,[1]Table2!$B$1:$Z$21,MATCH("xGD/90",[1]Table2!$B$1:$Z$1,0),0),"")</f>
        <v/>
      </c>
      <c r="MU63" s="41" t="str">
        <f>IFERROR(VLOOKUP($B17,[1]Table2!$B$1:$Z$21,MATCH("xGD/90",[1]Table2!$B$1:$Z$1,0),0)-VLOOKUP(MU17,[1]Table2!$B$1:$Z$21,MATCH("xGD/90",[1]Table2!$B$1:$Z$1,0),0),"")</f>
        <v/>
      </c>
      <c r="MV63" s="41" t="str">
        <f>IFERROR(VLOOKUP($B17,[1]Table2!$B$1:$Z$21,MATCH("xGD/90",[1]Table2!$B$1:$Z$1,0),0)-VLOOKUP(MV17,[1]Table2!$B$1:$Z$21,MATCH("xGD/90",[1]Table2!$B$1:$Z$1,0),0),"")</f>
        <v/>
      </c>
      <c r="MW63" s="41" t="str">
        <f>IFERROR(VLOOKUP($B17,[1]Table2!$B$1:$Z$21,MATCH("xGD/90",[1]Table2!$B$1:$Z$1,0),0)-VLOOKUP(MW17,[1]Table2!$B$1:$Z$21,MATCH("xGD/90",[1]Table2!$B$1:$Z$1,0),0),"")</f>
        <v/>
      </c>
      <c r="MX63" s="41" t="str">
        <f>IFERROR(VLOOKUP($B17,[1]Table2!$B$1:$Z$21,MATCH("xGD/90",[1]Table2!$B$1:$Z$1,0),0)-VLOOKUP(MX17,[1]Table2!$B$1:$Z$21,MATCH("xGD/90",[1]Table2!$B$1:$Z$1,0),0),"")</f>
        <v/>
      </c>
      <c r="MY63" s="41" t="str">
        <f>IFERROR(VLOOKUP($B17,[1]Table2!$B$1:$Z$21,MATCH("xGD/90",[1]Table2!$B$1:$Z$1,0),0)-VLOOKUP(MY17,[1]Table2!$B$1:$Z$21,MATCH("xGD/90",[1]Table2!$B$1:$Z$1,0),0),"")</f>
        <v/>
      </c>
      <c r="MZ63" s="41" t="str">
        <f>IFERROR(VLOOKUP($B17,[1]Table2!$B$1:$Z$21,MATCH("xGD/90",[1]Table2!$B$1:$Z$1,0),0)-VLOOKUP(MZ17,[1]Table2!$B$1:$Z$21,MATCH("xGD/90",[1]Table2!$B$1:$Z$1,0),0),"")</f>
        <v/>
      </c>
      <c r="NA63" s="41" t="str">
        <f>IFERROR(VLOOKUP($B17,[1]Table2!$B$1:$Z$21,MATCH("xGD/90",[1]Table2!$B$1:$Z$1,0),0)-VLOOKUP(NA17,[1]Table2!$B$1:$Z$21,MATCH("xGD/90",[1]Table2!$B$1:$Z$1,0),0),"")</f>
        <v/>
      </c>
      <c r="NB63" s="41" t="str">
        <f>IFERROR(VLOOKUP($B17,[1]Table2!$B$1:$Z$21,MATCH("xGD/90",[1]Table2!$B$1:$Z$1,0),0)-VLOOKUP(NB17,[1]Table2!$B$1:$Z$21,MATCH("xGD/90",[1]Table2!$B$1:$Z$1,0),0),"")</f>
        <v/>
      </c>
      <c r="NC63" s="41" t="str">
        <f>IFERROR(VLOOKUP($B17,[1]Table2!$B$1:$Z$21,MATCH("xGD/90",[1]Table2!$B$1:$Z$1,0),0)-VLOOKUP(NC17,[1]Table2!$B$1:$Z$21,MATCH("xGD/90",[1]Table2!$B$1:$Z$1,0),0),"")</f>
        <v/>
      </c>
      <c r="NE63" s="40">
        <f t="shared" si="1"/>
        <v>0.35</v>
      </c>
      <c r="NF63" s="41" t="str">
        <f>IFERROR(VLOOKUP($B17,[1]Table2!$B$1:$Z$21,MATCH("xGD/90",[1]Table2!$B$1:$Z$1,0),0)-VLOOKUP(NF17,[1]Table2!$B$1:$Z$21,MATCH("xGD/90",[1]Table2!$B$1:$Z$1,0),0),"")</f>
        <v/>
      </c>
      <c r="NG63" s="41" t="str">
        <f>IFERROR(VLOOKUP($B17,[1]Table2!$B$1:$Z$21,MATCH("xGD/90",[1]Table2!$B$1:$Z$1,0),0)-VLOOKUP(NG17,[1]Table2!$B$1:$Z$21,MATCH("xGD/90",[1]Table2!$B$1:$Z$1,0),0),"")</f>
        <v/>
      </c>
      <c r="NH63" s="41" t="str">
        <f>IFERROR(VLOOKUP($B17,[1]Table2!$B$1:$Z$21,MATCH("xGD/90",[1]Table2!$B$1:$Z$1,0),0)-VLOOKUP(NH17,[1]Table2!$B$1:$Z$21,MATCH("xGD/90",[1]Table2!$B$1:$Z$1,0),0),"")</f>
        <v/>
      </c>
      <c r="NI63" s="41" t="str">
        <f>IFERROR(VLOOKUP($B17,[1]Table2!$B$1:$Z$21,MATCH("xGD/90",[1]Table2!$B$1:$Z$1,0),0)-VLOOKUP(NI17,[1]Table2!$B$1:$Z$21,MATCH("xGD/90",[1]Table2!$B$1:$Z$1,0),0),"")</f>
        <v/>
      </c>
      <c r="NJ63" s="41" t="str">
        <f>IFERROR(VLOOKUP($B17,[1]Table2!$B$1:$Z$21,MATCH("xGD/90",[1]Table2!$B$1:$Z$1,0),0)-VLOOKUP(NJ17,[1]Table2!$B$1:$Z$21,MATCH("xGD/90",[1]Table2!$B$1:$Z$1,0),0),"")</f>
        <v/>
      </c>
    </row>
    <row r="64" spans="1:374" s="42" customFormat="1" ht="15.75" thickBot="1" x14ac:dyDescent="0.3">
      <c r="A64" s="39" t="s">
        <v>50</v>
      </c>
      <c r="B64" s="40">
        <f>VLOOKUP(A64,[1]Table!$B$1:$O$21,MATCH("xGD/90",[1]Table!$B$1:$O$1,0),0)</f>
        <v>0.72</v>
      </c>
      <c r="C64" s="41" t="str">
        <f>IFERROR(VLOOKUP($B18,[1]Table2!$B$1:$Z$21,MATCH("xGD/90",[1]Table2!$B$1:$Z$1,0),0)-VLOOKUP(C18,[1]Table2!$B$1:$Z$21,MATCH("xGD/90",[1]Table2!$B$1:$Z$1,0),0),"")</f>
        <v/>
      </c>
      <c r="D64" s="41" t="str">
        <f>IFERROR(VLOOKUP($B18,[1]Table2!$B$1:$Z$21,MATCH("xGD/90",[1]Table2!$B$1:$Z$1,0),0)-VLOOKUP(D18,[1]Table2!$B$1:$Z$21,MATCH("xGD/90",[1]Table2!$B$1:$Z$1,0),0),"")</f>
        <v/>
      </c>
      <c r="E64" s="41" t="str">
        <f>IFERROR(VLOOKUP($B18,[1]Table2!$B$1:$Z$21,MATCH("xGD/90",[1]Table2!$B$1:$Z$1,0),0)-VLOOKUP(E18,[1]Table2!$B$1:$Z$21,MATCH("xGD/90",[1]Table2!$B$1:$Z$1,0),0),"")</f>
        <v/>
      </c>
      <c r="F64" s="41" t="str">
        <f>IFERROR(VLOOKUP($B18,[1]Table2!$B$1:$Z$21,MATCH("xGD/90",[1]Table2!$B$1:$Z$1,0),0)-VLOOKUP(F18,[1]Table2!$B$1:$Z$21,MATCH("xGD/90",[1]Table2!$B$1:$Z$1,0),0),"")</f>
        <v/>
      </c>
      <c r="G64" s="41" t="str">
        <f>IFERROR(VLOOKUP($B18,[1]Table2!$B$1:$Z$21,MATCH("xGD/90",[1]Table2!$B$1:$Z$1,0),0)-VLOOKUP(G18,[1]Table2!$B$1:$Z$21,MATCH("xGD/90",[1]Table2!$B$1:$Z$1,0),0),"")</f>
        <v/>
      </c>
      <c r="H64" s="41">
        <f>IFERROR(VLOOKUP($B18,[1]Table2!$B$1:$Z$21,MATCH("xGD/90",[1]Table2!$B$1:$Z$1,0),0)-VLOOKUP(H18,[1]Table2!$B$1:$Z$21,MATCH("xGD/90",[1]Table2!$B$1:$Z$1,0),0),"")</f>
        <v>1.4</v>
      </c>
      <c r="I64" s="41" t="str">
        <f>IFERROR(VLOOKUP($B18,[1]Table2!$B$1:$Z$21,MATCH("xGD/90",[1]Table2!$B$1:$Z$1,0),0)-VLOOKUP(I18,[1]Table2!$B$1:$Z$21,MATCH("xGD/90",[1]Table2!$B$1:$Z$1,0),0),"")</f>
        <v/>
      </c>
      <c r="J64" s="41" t="str">
        <f>IFERROR(VLOOKUP($B18,[1]Table2!$B$1:$Z$21,MATCH("xGD/90",[1]Table2!$B$1:$Z$1,0),0)-VLOOKUP(J18,[1]Table2!$B$1:$Z$21,MATCH("xGD/90",[1]Table2!$B$1:$Z$1,0),0),"")</f>
        <v/>
      </c>
      <c r="K64" s="41" t="str">
        <f>IFERROR(VLOOKUP($B18,[1]Table2!$B$1:$Z$21,MATCH("xGD/90",[1]Table2!$B$1:$Z$1,0),0)-VLOOKUP(K18,[1]Table2!$B$1:$Z$21,MATCH("xGD/90",[1]Table2!$B$1:$Z$1,0),0),"")</f>
        <v/>
      </c>
      <c r="L64" s="41" t="str">
        <f>IFERROR(VLOOKUP($B18,[1]Table2!$B$1:$Z$21,MATCH("xGD/90",[1]Table2!$B$1:$Z$1,0),0)-VLOOKUP(L18,[1]Table2!$B$1:$Z$21,MATCH("xGD/90",[1]Table2!$B$1:$Z$1,0),0),"")</f>
        <v/>
      </c>
      <c r="M64" s="41" t="str">
        <f>IFERROR(VLOOKUP($B18,[1]Table2!$B$1:$Z$21,MATCH("xGD/90",[1]Table2!$B$1:$Z$1,0),0)-VLOOKUP(M18,[1]Table2!$B$1:$Z$21,MATCH("xGD/90",[1]Table2!$B$1:$Z$1,0),0),"")</f>
        <v/>
      </c>
      <c r="N64" s="41" t="str">
        <f>IFERROR(VLOOKUP($B18,[1]Table2!$B$1:$Z$21,MATCH("xGD/90",[1]Table2!$B$1:$Z$1,0),0)-VLOOKUP(N18,[1]Table2!$B$1:$Z$21,MATCH("xGD/90",[1]Table2!$B$1:$Z$1,0),0),"")</f>
        <v/>
      </c>
      <c r="O64" s="41">
        <f>IFERROR(VLOOKUP($B18,[1]Table2!$B$1:$Z$21,MATCH("xGD/90",[1]Table2!$B$1:$Z$1,0),0)-VLOOKUP(O18,[1]Table2!$B$1:$Z$21,MATCH("xGD/90",[1]Table2!$B$1:$Z$1,0),0),"")</f>
        <v>2.0000000000000018E-2</v>
      </c>
      <c r="P64" s="41" t="str">
        <f>IFERROR(VLOOKUP($B18,[1]Table2!$B$1:$Z$21,MATCH("xGD/90",[1]Table2!$B$1:$Z$1,0),0)-VLOOKUP(P18,[1]Table2!$B$1:$Z$21,MATCH("xGD/90",[1]Table2!$B$1:$Z$1,0),0),"")</f>
        <v/>
      </c>
      <c r="Q64" s="41" t="str">
        <f>IFERROR(VLOOKUP($B18,[1]Table2!$B$1:$Z$21,MATCH("xGD/90",[1]Table2!$B$1:$Z$1,0),0)-VLOOKUP(Q18,[1]Table2!$B$1:$Z$21,MATCH("xGD/90",[1]Table2!$B$1:$Z$1,0),0),"")</f>
        <v/>
      </c>
      <c r="R64" s="41" t="str">
        <f>IFERROR(VLOOKUP($B18,[1]Table2!$B$1:$Z$21,MATCH("xGD/90",[1]Table2!$B$1:$Z$1,0),0)-VLOOKUP(R18,[1]Table2!$B$1:$Z$21,MATCH("xGD/90",[1]Table2!$B$1:$Z$1,0),0),"")</f>
        <v/>
      </c>
      <c r="S64" s="41" t="str">
        <f>IFERROR(VLOOKUP($B18,[1]Table2!$B$1:$Z$21,MATCH("xGD/90",[1]Table2!$B$1:$Z$1,0),0)-VLOOKUP(S18,[1]Table2!$B$1:$Z$21,MATCH("xGD/90",[1]Table2!$B$1:$Z$1,0),0),"")</f>
        <v/>
      </c>
      <c r="T64" s="41" t="str">
        <f>IFERROR(VLOOKUP($B18,[1]Table2!$B$1:$Z$21,MATCH("xGD/90",[1]Table2!$B$1:$Z$1,0),0)-VLOOKUP(T18,[1]Table2!$B$1:$Z$21,MATCH("xGD/90",[1]Table2!$B$1:$Z$1,0),0),"")</f>
        <v/>
      </c>
      <c r="U64" s="41" t="str">
        <f>IFERROR(VLOOKUP($B18,[1]Table2!$B$1:$Z$21,MATCH("xGD/90",[1]Table2!$B$1:$Z$1,0),0)-VLOOKUP(U18,[1]Table2!$B$1:$Z$21,MATCH("xGD/90",[1]Table2!$B$1:$Z$1,0),0),"")</f>
        <v/>
      </c>
      <c r="V64" s="41" t="str">
        <f>IFERROR(VLOOKUP($B18,[1]Table2!$B$1:$Z$21,MATCH("xGD/90",[1]Table2!$B$1:$Z$1,0),0)-VLOOKUP(V18,[1]Table2!$B$1:$Z$21,MATCH("xGD/90",[1]Table2!$B$1:$Z$1,0),0),"")</f>
        <v/>
      </c>
      <c r="W64" s="41">
        <f>IFERROR(VLOOKUP($B18,[1]Table2!$B$1:$Z$21,MATCH("xGD/90",[1]Table2!$B$1:$Z$1,0),0)-VLOOKUP(W18,[1]Table2!$B$1:$Z$21,MATCH("xGD/90",[1]Table2!$B$1:$Z$1,0),0),"")</f>
        <v>-0.58000000000000007</v>
      </c>
      <c r="X64" s="41" t="str">
        <f>IFERROR(VLOOKUP($B18,[1]Table2!$B$1:$Z$21,MATCH("xGD/90",[1]Table2!$B$1:$Z$1,0),0)-VLOOKUP(X18,[1]Table2!$B$1:$Z$21,MATCH("xGD/90",[1]Table2!$B$1:$Z$1,0),0),"")</f>
        <v/>
      </c>
      <c r="Y64" s="41" t="str">
        <f>IFERROR(VLOOKUP($B18,[1]Table2!$B$1:$Z$21,MATCH("xGD/90",[1]Table2!$B$1:$Z$1,0),0)-VLOOKUP(Y18,[1]Table2!$B$1:$Z$21,MATCH("xGD/90",[1]Table2!$B$1:$Z$1,0),0),"")</f>
        <v/>
      </c>
      <c r="Z64" s="41" t="str">
        <f>IFERROR(VLOOKUP($B18,[1]Table2!$B$1:$Z$21,MATCH("xGD/90",[1]Table2!$B$1:$Z$1,0),0)-VLOOKUP(Z18,[1]Table2!$B$1:$Z$21,MATCH("xGD/90",[1]Table2!$B$1:$Z$1,0),0),"")</f>
        <v/>
      </c>
      <c r="AA64" s="41" t="str">
        <f>IFERROR(VLOOKUP($B18,[1]Table2!$B$1:$Z$21,MATCH("xGD/90",[1]Table2!$B$1:$Z$1,0),0)-VLOOKUP(AA18,[1]Table2!$B$1:$Z$21,MATCH("xGD/90",[1]Table2!$B$1:$Z$1,0),0),"")</f>
        <v/>
      </c>
      <c r="AB64" s="41" t="str">
        <f>IFERROR(VLOOKUP($B18,[1]Table2!$B$1:$Z$21,MATCH("xGD/90",[1]Table2!$B$1:$Z$1,0),0)-VLOOKUP(AB18,[1]Table2!$B$1:$Z$21,MATCH("xGD/90",[1]Table2!$B$1:$Z$1,0),0),"")</f>
        <v/>
      </c>
      <c r="AC64" s="41" t="str">
        <f>IFERROR(VLOOKUP($B18,[1]Table2!$B$1:$Z$21,MATCH("xGD/90",[1]Table2!$B$1:$Z$1,0),0)-VLOOKUP(AC18,[1]Table2!$B$1:$Z$21,MATCH("xGD/90",[1]Table2!$B$1:$Z$1,0),0),"")</f>
        <v/>
      </c>
      <c r="AD64" s="41">
        <f>IFERROR(VLOOKUP($B18,[1]Table2!$B$1:$Z$21,MATCH("xGD/90",[1]Table2!$B$1:$Z$1,0),0)-VLOOKUP(AD18,[1]Table2!$B$1:$Z$21,MATCH("xGD/90",[1]Table2!$B$1:$Z$1,0),0),"")</f>
        <v>1.18</v>
      </c>
      <c r="AE64" s="41" t="str">
        <f>IFERROR(VLOOKUP($B18,[1]Table2!$B$1:$Z$21,MATCH("xGD/90",[1]Table2!$B$1:$Z$1,0),0)-VLOOKUP(AE18,[1]Table2!$B$1:$Z$21,MATCH("xGD/90",[1]Table2!$B$1:$Z$1,0),0),"")</f>
        <v/>
      </c>
      <c r="AF64" s="41" t="str">
        <f>IFERROR(VLOOKUP($B18,[1]Table2!$B$1:$Z$21,MATCH("xGD/90",[1]Table2!$B$1:$Z$1,0),0)-VLOOKUP(AF18,[1]Table2!$B$1:$Z$21,MATCH("xGD/90",[1]Table2!$B$1:$Z$1,0),0),"")</f>
        <v/>
      </c>
      <c r="AG64" s="41">
        <f>IFERROR(VLOOKUP($B18,[1]Table2!$B$1:$Z$21,MATCH("xGD/90",[1]Table2!$B$1:$Z$1,0),0)-VLOOKUP(AG18,[1]Table2!$B$1:$Z$21,MATCH("xGD/90",[1]Table2!$B$1:$Z$1,0),0),"")</f>
        <v>0.26999999999999996</v>
      </c>
      <c r="AH64" s="41" t="str">
        <f>IFERROR(VLOOKUP($B18,[1]Table2!$B$1:$Z$21,MATCH("xGD/90",[1]Table2!$B$1:$Z$1,0),0)-VLOOKUP(AH18,[1]Table2!$B$1:$Z$21,MATCH("xGD/90",[1]Table2!$B$1:$Z$1,0),0),"")</f>
        <v/>
      </c>
      <c r="AI64" s="41" t="str">
        <f>IFERROR(VLOOKUP($B18,[1]Table2!$B$1:$Z$21,MATCH("xGD/90",[1]Table2!$B$1:$Z$1,0),0)-VLOOKUP(AI18,[1]Table2!$B$1:$Z$21,MATCH("xGD/90",[1]Table2!$B$1:$Z$1,0),0),"")</f>
        <v/>
      </c>
      <c r="AJ64" s="41">
        <f>IFERROR(VLOOKUP($B18,[1]Table2!$B$1:$Z$21,MATCH("xGD/90",[1]Table2!$B$1:$Z$1,0),0)-VLOOKUP(AJ18,[1]Table2!$B$1:$Z$21,MATCH("xGD/90",[1]Table2!$B$1:$Z$1,0),0),"")</f>
        <v>1.04</v>
      </c>
      <c r="AK64" s="41" t="str">
        <f>IFERROR(VLOOKUP($B18,[1]Table2!$B$1:$Z$21,MATCH("xGD/90",[1]Table2!$B$1:$Z$1,0),0)-VLOOKUP(AK18,[1]Table2!$B$1:$Z$21,MATCH("xGD/90",[1]Table2!$B$1:$Z$1,0),0),"")</f>
        <v/>
      </c>
      <c r="AL64" s="41" t="str">
        <f>IFERROR(VLOOKUP($B18,[1]Table2!$B$1:$Z$21,MATCH("xGD/90",[1]Table2!$B$1:$Z$1,0),0)-VLOOKUP(AL18,[1]Table2!$B$1:$Z$21,MATCH("xGD/90",[1]Table2!$B$1:$Z$1,0),0),"")</f>
        <v/>
      </c>
      <c r="AM64" s="41" t="str">
        <f>IFERROR(VLOOKUP($B18,[1]Table2!$B$1:$Z$21,MATCH("xGD/90",[1]Table2!$B$1:$Z$1,0),0)-VLOOKUP(AM18,[1]Table2!$B$1:$Z$21,MATCH("xGD/90",[1]Table2!$B$1:$Z$1,0),0),"")</f>
        <v/>
      </c>
      <c r="AN64" s="41" t="str">
        <f>IFERROR(VLOOKUP($B18,[1]Table2!$B$1:$Z$21,MATCH("xGD/90",[1]Table2!$B$1:$Z$1,0),0)-VLOOKUP(AN18,[1]Table2!$B$1:$Z$21,MATCH("xGD/90",[1]Table2!$B$1:$Z$1,0),0),"")</f>
        <v/>
      </c>
      <c r="AO64" s="41" t="str">
        <f>IFERROR(VLOOKUP($B18,[1]Table2!$B$1:$Z$21,MATCH("xGD/90",[1]Table2!$B$1:$Z$1,0),0)-VLOOKUP(AO18,[1]Table2!$B$1:$Z$21,MATCH("xGD/90",[1]Table2!$B$1:$Z$1,0),0),"")</f>
        <v/>
      </c>
      <c r="AP64" s="41" t="str">
        <f>IFERROR(VLOOKUP($B18,[1]Table2!$B$1:$Z$21,MATCH("xGD/90",[1]Table2!$B$1:$Z$1,0),0)-VLOOKUP(AP18,[1]Table2!$B$1:$Z$21,MATCH("xGD/90",[1]Table2!$B$1:$Z$1,0),0),"")</f>
        <v/>
      </c>
      <c r="AQ64" s="41" t="str">
        <f>IFERROR(VLOOKUP($B18,[1]Table2!$B$1:$Z$21,MATCH("xGD/90",[1]Table2!$B$1:$Z$1,0),0)-VLOOKUP(AQ18,[1]Table2!$B$1:$Z$21,MATCH("xGD/90",[1]Table2!$B$1:$Z$1,0),0),"")</f>
        <v/>
      </c>
      <c r="AR64" s="41" t="str">
        <f>IFERROR(VLOOKUP($B18,[1]Table2!$B$1:$Z$21,MATCH("xGD/90",[1]Table2!$B$1:$Z$1,0),0)-VLOOKUP(AR18,[1]Table2!$B$1:$Z$21,MATCH("xGD/90",[1]Table2!$B$1:$Z$1,0),0),"")</f>
        <v/>
      </c>
      <c r="AS64" s="41" t="str">
        <f>IFERROR(VLOOKUP($B18,[1]Table2!$B$1:$Z$21,MATCH("xGD/90",[1]Table2!$B$1:$Z$1,0),0)-VLOOKUP(AS18,[1]Table2!$B$1:$Z$21,MATCH("xGD/90",[1]Table2!$B$1:$Z$1,0),0),"")</f>
        <v/>
      </c>
      <c r="AT64" s="41" t="str">
        <f>IFERROR(VLOOKUP($B18,[1]Table2!$B$1:$Z$21,MATCH("xGD/90",[1]Table2!$B$1:$Z$1,0),0)-VLOOKUP(AT18,[1]Table2!$B$1:$Z$21,MATCH("xGD/90",[1]Table2!$B$1:$Z$1,0),0),"")</f>
        <v/>
      </c>
      <c r="AU64" s="41" t="str">
        <f>IFERROR(VLOOKUP($B18,[1]Table2!$B$1:$Z$21,MATCH("xGD/90",[1]Table2!$B$1:$Z$1,0),0)-VLOOKUP(AU18,[1]Table2!$B$1:$Z$21,MATCH("xGD/90",[1]Table2!$B$1:$Z$1,0),0),"")</f>
        <v/>
      </c>
      <c r="AV64" s="41" t="str">
        <f>IFERROR(VLOOKUP($B18,[1]Table2!$B$1:$Z$21,MATCH("xGD/90",[1]Table2!$B$1:$Z$1,0),0)-VLOOKUP(AV18,[1]Table2!$B$1:$Z$21,MATCH("xGD/90",[1]Table2!$B$1:$Z$1,0),0),"")</f>
        <v/>
      </c>
      <c r="AW64" s="41" t="str">
        <f>IFERROR(VLOOKUP($B18,[1]Table2!$B$1:$Z$21,MATCH("xGD/90",[1]Table2!$B$1:$Z$1,0),0)-VLOOKUP(AW18,[1]Table2!$B$1:$Z$21,MATCH("xGD/90",[1]Table2!$B$1:$Z$1,0),0),"")</f>
        <v/>
      </c>
      <c r="AX64" s="41">
        <f>IFERROR(VLOOKUP($B18,[1]Table2!$B$1:$Z$21,MATCH("xGD/90",[1]Table2!$B$1:$Z$1,0),0)-VLOOKUP(AX18,[1]Table2!$B$1:$Z$21,MATCH("xGD/90",[1]Table2!$B$1:$Z$1,0),0),"")</f>
        <v>1.47</v>
      </c>
      <c r="AY64" s="41" t="str">
        <f>IFERROR(VLOOKUP($B18,[1]Table2!$B$1:$Z$21,MATCH("xGD/90",[1]Table2!$B$1:$Z$1,0),0)-VLOOKUP(AY18,[1]Table2!$B$1:$Z$21,MATCH("xGD/90",[1]Table2!$B$1:$Z$1,0),0),"")</f>
        <v/>
      </c>
      <c r="AZ64" s="41" t="str">
        <f>IFERROR(VLOOKUP($B18,[1]Table2!$B$1:$Z$21,MATCH("xGD/90",[1]Table2!$B$1:$Z$1,0),0)-VLOOKUP(AZ18,[1]Table2!$B$1:$Z$21,MATCH("xGD/90",[1]Table2!$B$1:$Z$1,0),0),"")</f>
        <v/>
      </c>
      <c r="BA64" s="41" t="str">
        <f>IFERROR(VLOOKUP($B18,[1]Table2!$B$1:$Z$21,MATCH("xGD/90",[1]Table2!$B$1:$Z$1,0),0)-VLOOKUP(BA18,[1]Table2!$B$1:$Z$21,MATCH("xGD/90",[1]Table2!$B$1:$Z$1,0),0),"")</f>
        <v/>
      </c>
      <c r="BB64" s="41" t="str">
        <f>IFERROR(VLOOKUP($B18,[1]Table2!$B$1:$Z$21,MATCH("xGD/90",[1]Table2!$B$1:$Z$1,0),0)-VLOOKUP(BB18,[1]Table2!$B$1:$Z$21,MATCH("xGD/90",[1]Table2!$B$1:$Z$1,0),0),"")</f>
        <v/>
      </c>
      <c r="BC64" s="41" t="str">
        <f>IFERROR(VLOOKUP($B18,[1]Table2!$B$1:$Z$21,MATCH("xGD/90",[1]Table2!$B$1:$Z$1,0),0)-VLOOKUP(BC18,[1]Table2!$B$1:$Z$21,MATCH("xGD/90",[1]Table2!$B$1:$Z$1,0),0),"")</f>
        <v/>
      </c>
      <c r="BD64" s="41" t="str">
        <f>IFERROR(VLOOKUP($B18,[1]Table2!$B$1:$Z$21,MATCH("xGD/90",[1]Table2!$B$1:$Z$1,0),0)-VLOOKUP(BD18,[1]Table2!$B$1:$Z$21,MATCH("xGD/90",[1]Table2!$B$1:$Z$1,0),0),"")</f>
        <v/>
      </c>
      <c r="BE64" s="41" t="str">
        <f>IFERROR(VLOOKUP($B18,[1]Table2!$B$1:$Z$21,MATCH("xGD/90",[1]Table2!$B$1:$Z$1,0),0)-VLOOKUP(BE18,[1]Table2!$B$1:$Z$21,MATCH("xGD/90",[1]Table2!$B$1:$Z$1,0),0),"")</f>
        <v/>
      </c>
      <c r="BF64" s="41" t="str">
        <f>IFERROR(VLOOKUP($B18,[1]Table2!$B$1:$Z$21,MATCH("xGD/90",[1]Table2!$B$1:$Z$1,0),0)-VLOOKUP(BF18,[1]Table2!$B$1:$Z$21,MATCH("xGD/90",[1]Table2!$B$1:$Z$1,0),0),"")</f>
        <v/>
      </c>
      <c r="BG64" s="41" t="str">
        <f>IFERROR(VLOOKUP($B18,[1]Table2!$B$1:$Z$21,MATCH("xGD/90",[1]Table2!$B$1:$Z$1,0),0)-VLOOKUP(BG18,[1]Table2!$B$1:$Z$21,MATCH("xGD/90",[1]Table2!$B$1:$Z$1,0),0),"")</f>
        <v/>
      </c>
      <c r="BH64" s="41" t="str">
        <f>IFERROR(VLOOKUP($B18,[1]Table2!$B$1:$Z$21,MATCH("xGD/90",[1]Table2!$B$1:$Z$1,0),0)-VLOOKUP(BH18,[1]Table2!$B$1:$Z$21,MATCH("xGD/90",[1]Table2!$B$1:$Z$1,0),0),"")</f>
        <v/>
      </c>
      <c r="BI64" s="41" t="str">
        <f>IFERROR(VLOOKUP($B18,[1]Table2!$B$1:$Z$21,MATCH("xGD/90",[1]Table2!$B$1:$Z$1,0),0)-VLOOKUP(BI18,[1]Table2!$B$1:$Z$21,MATCH("xGD/90",[1]Table2!$B$1:$Z$1,0),0),"")</f>
        <v/>
      </c>
      <c r="BJ64" s="41" t="str">
        <f>IFERROR(VLOOKUP($B18,[1]Table2!$B$1:$Z$21,MATCH("xGD/90",[1]Table2!$B$1:$Z$1,0),0)-VLOOKUP(BJ18,[1]Table2!$B$1:$Z$21,MATCH("xGD/90",[1]Table2!$B$1:$Z$1,0),0),"")</f>
        <v/>
      </c>
      <c r="BK64" s="41" t="str">
        <f>IFERROR(VLOOKUP($B18,[1]Table2!$B$1:$Z$21,MATCH("xGD/90",[1]Table2!$B$1:$Z$1,0),0)-VLOOKUP(BK18,[1]Table2!$B$1:$Z$21,MATCH("xGD/90",[1]Table2!$B$1:$Z$1,0),0),"")</f>
        <v/>
      </c>
      <c r="BL64" s="41">
        <f>IFERROR(VLOOKUP($B18,[1]Table2!$B$1:$Z$21,MATCH("xGD/90",[1]Table2!$B$1:$Z$1,0),0)-VLOOKUP(BL18,[1]Table2!$B$1:$Z$21,MATCH("xGD/90",[1]Table2!$B$1:$Z$1,0),0),"")</f>
        <v>1.1200000000000001</v>
      </c>
      <c r="BM64" s="41" t="str">
        <f>IFERROR(VLOOKUP($B18,[1]Table2!$B$1:$Z$21,MATCH("xGD/90",[1]Table2!$B$1:$Z$1,0),0)-VLOOKUP(BM18,[1]Table2!$B$1:$Z$21,MATCH("xGD/90",[1]Table2!$B$1:$Z$1,0),0),"")</f>
        <v/>
      </c>
      <c r="BN64" s="41" t="str">
        <f>IFERROR(VLOOKUP($B18,[1]Table2!$B$1:$Z$21,MATCH("xGD/90",[1]Table2!$B$1:$Z$1,0),0)-VLOOKUP(BN18,[1]Table2!$B$1:$Z$21,MATCH("xGD/90",[1]Table2!$B$1:$Z$1,0),0),"")</f>
        <v/>
      </c>
      <c r="BO64" s="41" t="str">
        <f>IFERROR(VLOOKUP($B18,[1]Table2!$B$1:$Z$21,MATCH("xGD/90",[1]Table2!$B$1:$Z$1,0),0)-VLOOKUP(BO18,[1]Table2!$B$1:$Z$21,MATCH("xGD/90",[1]Table2!$B$1:$Z$1,0),0),"")</f>
        <v/>
      </c>
      <c r="BP64" s="41" t="str">
        <f>IFERROR(VLOOKUP($B18,[1]Table2!$B$1:$Z$21,MATCH("xGD/90",[1]Table2!$B$1:$Z$1,0),0)-VLOOKUP(BP18,[1]Table2!$B$1:$Z$21,MATCH("xGD/90",[1]Table2!$B$1:$Z$1,0),0),"")</f>
        <v/>
      </c>
      <c r="BQ64" s="41" t="str">
        <f>IFERROR(VLOOKUP($B18,[1]Table2!$B$1:$Z$21,MATCH("xGD/90",[1]Table2!$B$1:$Z$1,0),0)-VLOOKUP(BQ18,[1]Table2!$B$1:$Z$21,MATCH("xGD/90",[1]Table2!$B$1:$Z$1,0),0),"")</f>
        <v/>
      </c>
      <c r="BR64" s="41" t="str">
        <f>IFERROR(VLOOKUP($B18,[1]Table2!$B$1:$Z$21,MATCH("xGD/90",[1]Table2!$B$1:$Z$1,0),0)-VLOOKUP(BR18,[1]Table2!$B$1:$Z$21,MATCH("xGD/90",[1]Table2!$B$1:$Z$1,0),0),"")</f>
        <v/>
      </c>
      <c r="BS64" s="41">
        <f>IFERROR(VLOOKUP($B18,[1]Table2!$B$1:$Z$21,MATCH("xGD/90",[1]Table2!$B$1:$Z$1,0),0)-VLOOKUP(BS18,[1]Table2!$B$1:$Z$21,MATCH("xGD/90",[1]Table2!$B$1:$Z$1,0),0),"")</f>
        <v>0.54</v>
      </c>
      <c r="BT64" s="41" t="str">
        <f>IFERROR(VLOOKUP($B18,[1]Table2!$B$1:$Z$21,MATCH("xGD/90",[1]Table2!$B$1:$Z$1,0),0)-VLOOKUP(BT18,[1]Table2!$B$1:$Z$21,MATCH("xGD/90",[1]Table2!$B$1:$Z$1,0),0),"")</f>
        <v/>
      </c>
      <c r="BU64" s="41" t="str">
        <f>IFERROR(VLOOKUP($B18,[1]Table2!$B$1:$Z$21,MATCH("xGD/90",[1]Table2!$B$1:$Z$1,0),0)-VLOOKUP(BU18,[1]Table2!$B$1:$Z$21,MATCH("xGD/90",[1]Table2!$B$1:$Z$1,0),0),"")</f>
        <v/>
      </c>
      <c r="BV64" s="41" t="str">
        <f>IFERROR(VLOOKUP($B18,[1]Table2!$B$1:$Z$21,MATCH("xGD/90",[1]Table2!$B$1:$Z$1,0),0)-VLOOKUP(BV18,[1]Table2!$B$1:$Z$21,MATCH("xGD/90",[1]Table2!$B$1:$Z$1,0),0),"")</f>
        <v/>
      </c>
      <c r="BW64" s="41" t="str">
        <f>IFERROR(VLOOKUP($B18,[1]Table2!$B$1:$Z$21,MATCH("xGD/90",[1]Table2!$B$1:$Z$1,0),0)-VLOOKUP(BW18,[1]Table2!$B$1:$Z$21,MATCH("xGD/90",[1]Table2!$B$1:$Z$1,0),0),"")</f>
        <v/>
      </c>
      <c r="BX64" s="41" t="str">
        <f>IFERROR(VLOOKUP($B18,[1]Table2!$B$1:$Z$21,MATCH("xGD/90",[1]Table2!$B$1:$Z$1,0),0)-VLOOKUP(BX18,[1]Table2!$B$1:$Z$21,MATCH("xGD/90",[1]Table2!$B$1:$Z$1,0),0),"")</f>
        <v/>
      </c>
      <c r="BY64" s="41" t="str">
        <f>IFERROR(VLOOKUP($B18,[1]Table2!$B$1:$Z$21,MATCH("xGD/90",[1]Table2!$B$1:$Z$1,0),0)-VLOOKUP(BY18,[1]Table2!$B$1:$Z$21,MATCH("xGD/90",[1]Table2!$B$1:$Z$1,0),0),"")</f>
        <v/>
      </c>
      <c r="BZ64" s="41" t="str">
        <f>IFERROR(VLOOKUP($B18,[1]Table2!$B$1:$Z$21,MATCH("xGD/90",[1]Table2!$B$1:$Z$1,0),0)-VLOOKUP(BZ18,[1]Table2!$B$1:$Z$21,MATCH("xGD/90",[1]Table2!$B$1:$Z$1,0),0),"")</f>
        <v/>
      </c>
      <c r="CA64" s="41">
        <f>IFERROR(VLOOKUP($B18,[1]Table2!$B$1:$Z$21,MATCH("xGD/90",[1]Table2!$B$1:$Z$1,0),0)-VLOOKUP(CA18,[1]Table2!$B$1:$Z$21,MATCH("xGD/90",[1]Table2!$B$1:$Z$1,0),0),"")</f>
        <v>0.37</v>
      </c>
      <c r="CB64" s="41" t="str">
        <f>IFERROR(VLOOKUP($B18,[1]Table2!$B$1:$Z$21,MATCH("xGD/90",[1]Table2!$B$1:$Z$1,0),0)-VLOOKUP(CB18,[1]Table2!$B$1:$Z$21,MATCH("xGD/90",[1]Table2!$B$1:$Z$1,0),0),"")</f>
        <v/>
      </c>
      <c r="CC64" s="41" t="str">
        <f>IFERROR(VLOOKUP($B18,[1]Table2!$B$1:$Z$21,MATCH("xGD/90",[1]Table2!$B$1:$Z$1,0),0)-VLOOKUP(CC18,[1]Table2!$B$1:$Z$21,MATCH("xGD/90",[1]Table2!$B$1:$Z$1,0),0),"")</f>
        <v/>
      </c>
      <c r="CD64" s="41">
        <f>IFERROR(VLOOKUP($B18,[1]Table2!$B$1:$Z$21,MATCH("xGD/90",[1]Table2!$B$1:$Z$1,0),0)-VLOOKUP(CD18,[1]Table2!$B$1:$Z$21,MATCH("xGD/90",[1]Table2!$B$1:$Z$1,0),0),"")</f>
        <v>1.33</v>
      </c>
      <c r="CE64" s="41" t="str">
        <f>IFERROR(VLOOKUP($B18,[1]Table2!$B$1:$Z$21,MATCH("xGD/90",[1]Table2!$B$1:$Z$1,0),0)-VLOOKUP(CE18,[1]Table2!$B$1:$Z$21,MATCH("xGD/90",[1]Table2!$B$1:$Z$1,0),0),"")</f>
        <v/>
      </c>
      <c r="CF64" s="41" t="str">
        <f>IFERROR(VLOOKUP($B18,[1]Table2!$B$1:$Z$21,MATCH("xGD/90",[1]Table2!$B$1:$Z$1,0),0)-VLOOKUP(CF18,[1]Table2!$B$1:$Z$21,MATCH("xGD/90",[1]Table2!$B$1:$Z$1,0),0),"")</f>
        <v/>
      </c>
      <c r="CG64" s="41" t="str">
        <f>IFERROR(VLOOKUP($B18,[1]Table2!$B$1:$Z$21,MATCH("xGD/90",[1]Table2!$B$1:$Z$1,0),0)-VLOOKUP(CG18,[1]Table2!$B$1:$Z$21,MATCH("xGD/90",[1]Table2!$B$1:$Z$1,0),0),"")</f>
        <v/>
      </c>
      <c r="CH64" s="41">
        <f>IFERROR(VLOOKUP($B18,[1]Table2!$B$1:$Z$21,MATCH("xGD/90",[1]Table2!$B$1:$Z$1,0),0)-VLOOKUP(CH18,[1]Table2!$B$1:$Z$21,MATCH("xGD/90",[1]Table2!$B$1:$Z$1,0),0),"")</f>
        <v>0.55999999999999994</v>
      </c>
      <c r="CI64" s="41" t="str">
        <f>IFERROR(VLOOKUP($B18,[1]Table2!$B$1:$Z$21,MATCH("xGD/90",[1]Table2!$B$1:$Z$1,0),0)-VLOOKUP(CI18,[1]Table2!$B$1:$Z$21,MATCH("xGD/90",[1]Table2!$B$1:$Z$1,0),0),"")</f>
        <v/>
      </c>
      <c r="CJ64" s="41" t="str">
        <f>IFERROR(VLOOKUP($B18,[1]Table2!$B$1:$Z$21,MATCH("xGD/90",[1]Table2!$B$1:$Z$1,0),0)-VLOOKUP(CJ18,[1]Table2!$B$1:$Z$21,MATCH("xGD/90",[1]Table2!$B$1:$Z$1,0),0),"")</f>
        <v/>
      </c>
      <c r="CK64" s="41" t="str">
        <f>IFERROR(VLOOKUP($B18,[1]Table2!$B$1:$Z$21,MATCH("xGD/90",[1]Table2!$B$1:$Z$1,0),0)-VLOOKUP(CK18,[1]Table2!$B$1:$Z$21,MATCH("xGD/90",[1]Table2!$B$1:$Z$1,0),0),"")</f>
        <v/>
      </c>
      <c r="CL64" s="41" t="str">
        <f>IFERROR(VLOOKUP($B18,[1]Table2!$B$1:$Z$21,MATCH("xGD/90",[1]Table2!$B$1:$Z$1,0),0)-VLOOKUP(CL18,[1]Table2!$B$1:$Z$21,MATCH("xGD/90",[1]Table2!$B$1:$Z$1,0),0),"")</f>
        <v/>
      </c>
      <c r="CM64" s="41" t="str">
        <f>IFERROR(VLOOKUP($B18,[1]Table2!$B$1:$Z$21,MATCH("xGD/90",[1]Table2!$B$1:$Z$1,0),0)-VLOOKUP(CM18,[1]Table2!$B$1:$Z$21,MATCH("xGD/90",[1]Table2!$B$1:$Z$1,0),0),"")</f>
        <v/>
      </c>
      <c r="CN64" s="41">
        <f>IFERROR(VLOOKUP($B18,[1]Table2!$B$1:$Z$21,MATCH("xGD/90",[1]Table2!$B$1:$Z$1,0),0)-VLOOKUP(CN18,[1]Table2!$B$1:$Z$21,MATCH("xGD/90",[1]Table2!$B$1:$Z$1,0),0),"")</f>
        <v>0.88</v>
      </c>
      <c r="CO64" s="41" t="str">
        <f>IFERROR(VLOOKUP($B18,[1]Table2!$B$1:$Z$21,MATCH("xGD/90",[1]Table2!$B$1:$Z$1,0),0)-VLOOKUP(CO18,[1]Table2!$B$1:$Z$21,MATCH("xGD/90",[1]Table2!$B$1:$Z$1,0),0),"")</f>
        <v/>
      </c>
      <c r="CP64" s="41" t="str">
        <f>IFERROR(VLOOKUP($B18,[1]Table2!$B$1:$Z$21,MATCH("xGD/90",[1]Table2!$B$1:$Z$1,0),0)-VLOOKUP(CP18,[1]Table2!$B$1:$Z$21,MATCH("xGD/90",[1]Table2!$B$1:$Z$1,0),0),"")</f>
        <v/>
      </c>
      <c r="CQ64" s="41" t="str">
        <f>IFERROR(VLOOKUP($B18,[1]Table2!$B$1:$Z$21,MATCH("xGD/90",[1]Table2!$B$1:$Z$1,0),0)-VLOOKUP(CQ18,[1]Table2!$B$1:$Z$21,MATCH("xGD/90",[1]Table2!$B$1:$Z$1,0),0),"")</f>
        <v/>
      </c>
      <c r="CR64" s="41" t="str">
        <f>IFERROR(VLOOKUP($B18,[1]Table2!$B$1:$Z$21,MATCH("xGD/90",[1]Table2!$B$1:$Z$1,0),0)-VLOOKUP(CR18,[1]Table2!$B$1:$Z$21,MATCH("xGD/90",[1]Table2!$B$1:$Z$1,0),0),"")</f>
        <v/>
      </c>
      <c r="CS64" s="41" t="str">
        <f>IFERROR(VLOOKUP($B18,[1]Table2!$B$1:$Z$21,MATCH("xGD/90",[1]Table2!$B$1:$Z$1,0),0)-VLOOKUP(CS18,[1]Table2!$B$1:$Z$21,MATCH("xGD/90",[1]Table2!$B$1:$Z$1,0),0),"")</f>
        <v/>
      </c>
      <c r="CT64" s="41" t="str">
        <f>IFERROR(VLOOKUP($B18,[1]Table2!$B$1:$Z$21,MATCH("xGD/90",[1]Table2!$B$1:$Z$1,0),0)-VLOOKUP(CT18,[1]Table2!$B$1:$Z$21,MATCH("xGD/90",[1]Table2!$B$1:$Z$1,0),0),"")</f>
        <v/>
      </c>
      <c r="CU64" s="41" t="str">
        <f>IFERROR(VLOOKUP($B18,[1]Table2!$B$1:$Z$21,MATCH("xGD/90",[1]Table2!$B$1:$Z$1,0),0)-VLOOKUP(CU18,[1]Table2!$B$1:$Z$21,MATCH("xGD/90",[1]Table2!$B$1:$Z$1,0),0),"")</f>
        <v/>
      </c>
      <c r="CV64" s="41">
        <f>IFERROR(VLOOKUP($B18,[1]Table2!$B$1:$Z$21,MATCH("xGD/90",[1]Table2!$B$1:$Z$1,0),0)-VLOOKUP(CV18,[1]Table2!$B$1:$Z$21,MATCH("xGD/90",[1]Table2!$B$1:$Z$1,0),0),"")</f>
        <v>1.21</v>
      </c>
      <c r="CW64" s="41" t="str">
        <f>IFERROR(VLOOKUP($B18,[1]Table2!$B$1:$Z$21,MATCH("xGD/90",[1]Table2!$B$1:$Z$1,0),0)-VLOOKUP(CW18,[1]Table2!$B$1:$Z$21,MATCH("xGD/90",[1]Table2!$B$1:$Z$1,0),0),"")</f>
        <v/>
      </c>
      <c r="CX64" s="41" t="str">
        <f>IFERROR(VLOOKUP($B18,[1]Table2!$B$1:$Z$21,MATCH("xGD/90",[1]Table2!$B$1:$Z$1,0),0)-VLOOKUP(CX18,[1]Table2!$B$1:$Z$21,MATCH("xGD/90",[1]Table2!$B$1:$Z$1,0),0),"")</f>
        <v/>
      </c>
      <c r="CY64" s="41" t="str">
        <f>IFERROR(VLOOKUP($B18,[1]Table2!$B$1:$Z$21,MATCH("xGD/90",[1]Table2!$B$1:$Z$1,0),0)-VLOOKUP(CY18,[1]Table2!$B$1:$Z$21,MATCH("xGD/90",[1]Table2!$B$1:$Z$1,0),0),"")</f>
        <v/>
      </c>
      <c r="CZ64" s="41" t="str">
        <f>IFERROR(VLOOKUP($B18,[1]Table2!$B$1:$Z$21,MATCH("xGD/90",[1]Table2!$B$1:$Z$1,0),0)-VLOOKUP(CZ18,[1]Table2!$B$1:$Z$21,MATCH("xGD/90",[1]Table2!$B$1:$Z$1,0),0),"")</f>
        <v/>
      </c>
      <c r="DA64" s="41" t="str">
        <f>IFERROR(VLOOKUP($B18,[1]Table2!$B$1:$Z$21,MATCH("xGD/90",[1]Table2!$B$1:$Z$1,0),0)-VLOOKUP(DA18,[1]Table2!$B$1:$Z$21,MATCH("xGD/90",[1]Table2!$B$1:$Z$1,0),0),"")</f>
        <v/>
      </c>
      <c r="DB64" s="41">
        <f>IFERROR(VLOOKUP($B18,[1]Table2!$B$1:$Z$21,MATCH("xGD/90",[1]Table2!$B$1:$Z$1,0),0)-VLOOKUP(DB18,[1]Table2!$B$1:$Z$21,MATCH("xGD/90",[1]Table2!$B$1:$Z$1,0),0),"")</f>
        <v>0.71</v>
      </c>
      <c r="DC64" s="41" t="str">
        <f>IFERROR(VLOOKUP($B18,[1]Table2!$B$1:$Z$21,MATCH("xGD/90",[1]Table2!$B$1:$Z$1,0),0)-VLOOKUP(DC18,[1]Table2!$B$1:$Z$21,MATCH("xGD/90",[1]Table2!$B$1:$Z$1,0),0),"")</f>
        <v/>
      </c>
      <c r="DD64" s="41" t="str">
        <f>IFERROR(VLOOKUP($B18,[1]Table2!$B$1:$Z$21,MATCH("xGD/90",[1]Table2!$B$1:$Z$1,0),0)-VLOOKUP(DD18,[1]Table2!$B$1:$Z$21,MATCH("xGD/90",[1]Table2!$B$1:$Z$1,0),0),"")</f>
        <v/>
      </c>
      <c r="DE64" s="41" t="str">
        <f>IFERROR(VLOOKUP($B18,[1]Table2!$B$1:$Z$21,MATCH("xGD/90",[1]Table2!$B$1:$Z$1,0),0)-VLOOKUP(DE18,[1]Table2!$B$1:$Z$21,MATCH("xGD/90",[1]Table2!$B$1:$Z$1,0),0),"")</f>
        <v/>
      </c>
      <c r="DF64" s="41" t="str">
        <f>IFERROR(VLOOKUP($B18,[1]Table2!$B$1:$Z$21,MATCH("xGD/90",[1]Table2!$B$1:$Z$1,0),0)-VLOOKUP(DF18,[1]Table2!$B$1:$Z$21,MATCH("xGD/90",[1]Table2!$B$1:$Z$1,0),0),"")</f>
        <v/>
      </c>
      <c r="DG64" s="41" t="str">
        <f>IFERROR(VLOOKUP($B18,[1]Table2!$B$1:$Z$21,MATCH("xGD/90",[1]Table2!$B$1:$Z$1,0),0)-VLOOKUP(DG18,[1]Table2!$B$1:$Z$21,MATCH("xGD/90",[1]Table2!$B$1:$Z$1,0),0),"")</f>
        <v/>
      </c>
      <c r="DH64" s="41" t="str">
        <f>IFERROR(VLOOKUP($B18,[1]Table2!$B$1:$Z$21,MATCH("xGD/90",[1]Table2!$B$1:$Z$1,0),0)-VLOOKUP(DH18,[1]Table2!$B$1:$Z$21,MATCH("xGD/90",[1]Table2!$B$1:$Z$1,0),0),"")</f>
        <v/>
      </c>
      <c r="DI64" s="41" t="str">
        <f>IFERROR(VLOOKUP($B18,[1]Table2!$B$1:$Z$21,MATCH("xGD/90",[1]Table2!$B$1:$Z$1,0),0)-VLOOKUP(DI18,[1]Table2!$B$1:$Z$21,MATCH("xGD/90",[1]Table2!$B$1:$Z$1,0),0),"")</f>
        <v/>
      </c>
      <c r="DJ64" s="41" t="str">
        <f>IFERROR(VLOOKUP($B18,[1]Table2!$B$1:$Z$21,MATCH("xGD/90",[1]Table2!$B$1:$Z$1,0),0)-VLOOKUP(DJ18,[1]Table2!$B$1:$Z$21,MATCH("xGD/90",[1]Table2!$B$1:$Z$1,0),0),"")</f>
        <v/>
      </c>
      <c r="DK64" s="41" t="str">
        <f>IFERROR(VLOOKUP($B18,[1]Table2!$B$1:$Z$21,MATCH("xGD/90",[1]Table2!$B$1:$Z$1,0),0)-VLOOKUP(DK18,[1]Table2!$B$1:$Z$21,MATCH("xGD/90",[1]Table2!$B$1:$Z$1,0),0),"")</f>
        <v/>
      </c>
      <c r="DL64" s="41" t="str">
        <f>IFERROR(VLOOKUP($B18,[1]Table2!$B$1:$Z$21,MATCH("xGD/90",[1]Table2!$B$1:$Z$1,0),0)-VLOOKUP(DL18,[1]Table2!$B$1:$Z$21,MATCH("xGD/90",[1]Table2!$B$1:$Z$1,0),0),"")</f>
        <v/>
      </c>
      <c r="DM64" s="41" t="str">
        <f>IFERROR(VLOOKUP($B18,[1]Table2!$B$1:$Z$21,MATCH("xGD/90",[1]Table2!$B$1:$Z$1,0),0)-VLOOKUP(DM18,[1]Table2!$B$1:$Z$21,MATCH("xGD/90",[1]Table2!$B$1:$Z$1,0),0),"")</f>
        <v/>
      </c>
      <c r="DN64" s="41" t="str">
        <f>IFERROR(VLOOKUP($B18,[1]Table2!$B$1:$Z$21,MATCH("xGD/90",[1]Table2!$B$1:$Z$1,0),0)-VLOOKUP(DN18,[1]Table2!$B$1:$Z$21,MATCH("xGD/90",[1]Table2!$B$1:$Z$1,0),0),"")</f>
        <v/>
      </c>
      <c r="DO64" s="41" t="str">
        <f>IFERROR(VLOOKUP($B18,[1]Table2!$B$1:$Z$21,MATCH("xGD/90",[1]Table2!$B$1:$Z$1,0),0)-VLOOKUP(DO18,[1]Table2!$B$1:$Z$21,MATCH("xGD/90",[1]Table2!$B$1:$Z$1,0),0),"")</f>
        <v/>
      </c>
      <c r="DP64" s="41" t="str">
        <f>IFERROR(VLOOKUP($B18,[1]Table2!$B$1:$Z$21,MATCH("xGD/90",[1]Table2!$B$1:$Z$1,0),0)-VLOOKUP(DP18,[1]Table2!$B$1:$Z$21,MATCH("xGD/90",[1]Table2!$B$1:$Z$1,0),0),"")</f>
        <v/>
      </c>
      <c r="DQ64" s="41" t="str">
        <f>IFERROR(VLOOKUP($B18,[1]Table2!$B$1:$Z$21,MATCH("xGD/90",[1]Table2!$B$1:$Z$1,0),0)-VLOOKUP(DQ18,[1]Table2!$B$1:$Z$21,MATCH("xGD/90",[1]Table2!$B$1:$Z$1,0),0),"")</f>
        <v/>
      </c>
      <c r="DR64" s="41" t="str">
        <f>IFERROR(VLOOKUP($B18,[1]Table2!$B$1:$Z$21,MATCH("xGD/90",[1]Table2!$B$1:$Z$1,0),0)-VLOOKUP(DR18,[1]Table2!$B$1:$Z$21,MATCH("xGD/90",[1]Table2!$B$1:$Z$1,0),0),"")</f>
        <v/>
      </c>
      <c r="DS64" s="41" t="str">
        <f>IFERROR(VLOOKUP($B18,[1]Table2!$B$1:$Z$21,MATCH("xGD/90",[1]Table2!$B$1:$Z$1,0),0)-VLOOKUP(DS18,[1]Table2!$B$1:$Z$21,MATCH("xGD/90",[1]Table2!$B$1:$Z$1,0),0),"")</f>
        <v/>
      </c>
      <c r="DT64" s="41" t="str">
        <f>IFERROR(VLOOKUP($B18,[1]Table2!$B$1:$Z$21,MATCH("xGD/90",[1]Table2!$B$1:$Z$1,0),0)-VLOOKUP(DT18,[1]Table2!$B$1:$Z$21,MATCH("xGD/90",[1]Table2!$B$1:$Z$1,0),0),"")</f>
        <v/>
      </c>
      <c r="DU64" s="41" t="str">
        <f>IFERROR(VLOOKUP($B18,[1]Table2!$B$1:$Z$21,MATCH("xGD/90",[1]Table2!$B$1:$Z$1,0),0)-VLOOKUP(DU18,[1]Table2!$B$1:$Z$21,MATCH("xGD/90",[1]Table2!$B$1:$Z$1,0),0),"")</f>
        <v/>
      </c>
      <c r="DV64" s="41" t="str">
        <f>IFERROR(VLOOKUP($B18,[1]Table2!$B$1:$Z$21,MATCH("xGD/90",[1]Table2!$B$1:$Z$1,0),0)-VLOOKUP(DV18,[1]Table2!$B$1:$Z$21,MATCH("xGD/90",[1]Table2!$B$1:$Z$1,0),0),"")</f>
        <v/>
      </c>
      <c r="DW64" s="41" t="str">
        <f>IFERROR(VLOOKUP($B18,[1]Table2!$B$1:$Z$21,MATCH("xGD/90",[1]Table2!$B$1:$Z$1,0),0)-VLOOKUP(DW18,[1]Table2!$B$1:$Z$21,MATCH("xGD/90",[1]Table2!$B$1:$Z$1,0),0),"")</f>
        <v/>
      </c>
      <c r="DX64" s="41" t="str">
        <f>IFERROR(VLOOKUP($B18,[1]Table2!$B$1:$Z$21,MATCH("xGD/90",[1]Table2!$B$1:$Z$1,0),0)-VLOOKUP(DX18,[1]Table2!$B$1:$Z$21,MATCH("xGD/90",[1]Table2!$B$1:$Z$1,0),0),"")</f>
        <v/>
      </c>
      <c r="DY64" s="41" t="str">
        <f>IFERROR(VLOOKUP($B18,[1]Table2!$B$1:$Z$21,MATCH("xGD/90",[1]Table2!$B$1:$Z$1,0),0)-VLOOKUP(DY18,[1]Table2!$B$1:$Z$21,MATCH("xGD/90",[1]Table2!$B$1:$Z$1,0),0),"")</f>
        <v/>
      </c>
      <c r="DZ64" s="41" t="str">
        <f>IFERROR(VLOOKUP($B18,[1]Table2!$B$1:$Z$21,MATCH("xGD/90",[1]Table2!$B$1:$Z$1,0),0)-VLOOKUP(DZ18,[1]Table2!$B$1:$Z$21,MATCH("xGD/90",[1]Table2!$B$1:$Z$1,0),0),"")</f>
        <v/>
      </c>
      <c r="EA64" s="41" t="str">
        <f>IFERROR(VLOOKUP($B18,[1]Table2!$B$1:$Z$21,MATCH("xGD/90",[1]Table2!$B$1:$Z$1,0),0)-VLOOKUP(EA18,[1]Table2!$B$1:$Z$21,MATCH("xGD/90",[1]Table2!$B$1:$Z$1,0),0),"")</f>
        <v/>
      </c>
      <c r="EB64" s="41" t="str">
        <f>IFERROR(VLOOKUP($B18,[1]Table2!$B$1:$Z$21,MATCH("xGD/90",[1]Table2!$B$1:$Z$1,0),0)-VLOOKUP(EB18,[1]Table2!$B$1:$Z$21,MATCH("xGD/90",[1]Table2!$B$1:$Z$1,0),0),"")</f>
        <v/>
      </c>
      <c r="EC64" s="41" t="str">
        <f>IFERROR(VLOOKUP($B18,[1]Table2!$B$1:$Z$21,MATCH("xGD/90",[1]Table2!$B$1:$Z$1,0),0)-VLOOKUP(EC18,[1]Table2!$B$1:$Z$21,MATCH("xGD/90",[1]Table2!$B$1:$Z$1,0),0),"")</f>
        <v/>
      </c>
      <c r="ED64" s="41" t="str">
        <f>IFERROR(VLOOKUP($B18,[1]Table2!$B$1:$Z$21,MATCH("xGD/90",[1]Table2!$B$1:$Z$1,0),0)-VLOOKUP(ED18,[1]Table2!$B$1:$Z$21,MATCH("xGD/90",[1]Table2!$B$1:$Z$1,0),0),"")</f>
        <v/>
      </c>
      <c r="EE64" s="41" t="str">
        <f>IFERROR(VLOOKUP($B18,[1]Table2!$B$1:$Z$21,MATCH("xGD/90",[1]Table2!$B$1:$Z$1,0),0)-VLOOKUP(EE18,[1]Table2!$B$1:$Z$21,MATCH("xGD/90",[1]Table2!$B$1:$Z$1,0),0),"")</f>
        <v/>
      </c>
      <c r="EF64" s="41" t="str">
        <f>IFERROR(VLOOKUP($B18,[1]Table2!$B$1:$Z$21,MATCH("xGD/90",[1]Table2!$B$1:$Z$1,0),0)-VLOOKUP(EF18,[1]Table2!$B$1:$Z$21,MATCH("xGD/90",[1]Table2!$B$1:$Z$1,0),0),"")</f>
        <v/>
      </c>
      <c r="EG64" s="41" t="str">
        <f>IFERROR(VLOOKUP($B18,[1]Table2!$B$1:$Z$21,MATCH("xGD/90",[1]Table2!$B$1:$Z$1,0),0)-VLOOKUP(EG18,[1]Table2!$B$1:$Z$21,MATCH("xGD/90",[1]Table2!$B$1:$Z$1,0),0),"")</f>
        <v/>
      </c>
      <c r="EH64" s="41" t="str">
        <f>IFERROR(VLOOKUP($B18,[1]Table2!$B$1:$Z$21,MATCH("xGD/90",[1]Table2!$B$1:$Z$1,0),0)-VLOOKUP(EH18,[1]Table2!$B$1:$Z$21,MATCH("xGD/90",[1]Table2!$B$1:$Z$1,0),0),"")</f>
        <v/>
      </c>
      <c r="EI64" s="41" t="str">
        <f>IFERROR(VLOOKUP($B18,[1]Table2!$B$1:$Z$21,MATCH("xGD/90",[1]Table2!$B$1:$Z$1,0),0)-VLOOKUP(EI18,[1]Table2!$B$1:$Z$21,MATCH("xGD/90",[1]Table2!$B$1:$Z$1,0),0),"")</f>
        <v/>
      </c>
      <c r="EJ64" s="41" t="str">
        <f>IFERROR(VLOOKUP($B18,[1]Table2!$B$1:$Z$21,MATCH("xGD/90",[1]Table2!$B$1:$Z$1,0),0)-VLOOKUP(EJ18,[1]Table2!$B$1:$Z$21,MATCH("xGD/90",[1]Table2!$B$1:$Z$1,0),0),"")</f>
        <v/>
      </c>
      <c r="EK64" s="41" t="str">
        <f>IFERROR(VLOOKUP($B18,[1]Table2!$B$1:$Z$21,MATCH("xGD/90",[1]Table2!$B$1:$Z$1,0),0)-VLOOKUP(EK18,[1]Table2!$B$1:$Z$21,MATCH("xGD/90",[1]Table2!$B$1:$Z$1,0),0),"")</f>
        <v/>
      </c>
      <c r="EL64" s="41" t="str">
        <f>IFERROR(VLOOKUP($B18,[1]Table2!$B$1:$Z$21,MATCH("xGD/90",[1]Table2!$B$1:$Z$1,0),0)-VLOOKUP(EL18,[1]Table2!$B$1:$Z$21,MATCH("xGD/90",[1]Table2!$B$1:$Z$1,0),0),"")</f>
        <v/>
      </c>
      <c r="EM64" s="41" t="str">
        <f>IFERROR(VLOOKUP($B18,[1]Table2!$B$1:$Z$21,MATCH("xGD/90",[1]Table2!$B$1:$Z$1,0),0)-VLOOKUP(EM18,[1]Table2!$B$1:$Z$21,MATCH("xGD/90",[1]Table2!$B$1:$Z$1,0),0),"")</f>
        <v/>
      </c>
      <c r="EN64" s="41" t="str">
        <f>IFERROR(VLOOKUP($B18,[1]Table2!$B$1:$Z$21,MATCH("xGD/90",[1]Table2!$B$1:$Z$1,0),0)-VLOOKUP(EN18,[1]Table2!$B$1:$Z$21,MATCH("xGD/90",[1]Table2!$B$1:$Z$1,0),0),"")</f>
        <v/>
      </c>
      <c r="EO64" s="41" t="str">
        <f>IFERROR(VLOOKUP($B18,[1]Table2!$B$1:$Z$21,MATCH("xGD/90",[1]Table2!$B$1:$Z$1,0),0)-VLOOKUP(EO18,[1]Table2!$B$1:$Z$21,MATCH("xGD/90",[1]Table2!$B$1:$Z$1,0),0),"")</f>
        <v/>
      </c>
      <c r="EP64" s="41" t="str">
        <f>IFERROR(VLOOKUP($B18,[1]Table2!$B$1:$Z$21,MATCH("xGD/90",[1]Table2!$B$1:$Z$1,0),0)-VLOOKUP(EP18,[1]Table2!$B$1:$Z$21,MATCH("xGD/90",[1]Table2!$B$1:$Z$1,0),0),"")</f>
        <v/>
      </c>
      <c r="EQ64" s="41" t="str">
        <f>IFERROR(VLOOKUP($B18,[1]Table2!$B$1:$Z$21,MATCH("xGD/90",[1]Table2!$B$1:$Z$1,0),0)-VLOOKUP(EQ18,[1]Table2!$B$1:$Z$21,MATCH("xGD/90",[1]Table2!$B$1:$Z$1,0),0),"")</f>
        <v/>
      </c>
      <c r="ER64" s="41" t="str">
        <f>IFERROR(VLOOKUP($B18,[1]Table2!$B$1:$Z$21,MATCH("xGD/90",[1]Table2!$B$1:$Z$1,0),0)-VLOOKUP(ER18,[1]Table2!$B$1:$Z$21,MATCH("xGD/90",[1]Table2!$B$1:$Z$1,0),0),"")</f>
        <v/>
      </c>
      <c r="ES64" s="41" t="str">
        <f>IFERROR(VLOOKUP($B18,[1]Table2!$B$1:$Z$21,MATCH("xGD/90",[1]Table2!$B$1:$Z$1,0),0)-VLOOKUP(ES18,[1]Table2!$B$1:$Z$21,MATCH("xGD/90",[1]Table2!$B$1:$Z$1,0),0),"")</f>
        <v/>
      </c>
      <c r="ET64" s="41">
        <f>IFERROR(VLOOKUP($B18,[1]Table2!$B$1:$Z$21,MATCH("xGD/90",[1]Table2!$B$1:$Z$1,0),0)-VLOOKUP(ET18,[1]Table2!$B$1:$Z$21,MATCH("xGD/90",[1]Table2!$B$1:$Z$1,0),0),"")</f>
        <v>1.0699999999999998</v>
      </c>
      <c r="EU64" s="41" t="str">
        <f>IFERROR(VLOOKUP($B18,[1]Table2!$B$1:$Z$21,MATCH("xGD/90",[1]Table2!$B$1:$Z$1,0),0)-VLOOKUP(EU18,[1]Table2!$B$1:$Z$21,MATCH("xGD/90",[1]Table2!$B$1:$Z$1,0),0),"")</f>
        <v/>
      </c>
      <c r="EV64" s="41" t="str">
        <f>IFERROR(VLOOKUP($B18,[1]Table2!$B$1:$Z$21,MATCH("xGD/90",[1]Table2!$B$1:$Z$1,0),0)-VLOOKUP(EV18,[1]Table2!$B$1:$Z$21,MATCH("xGD/90",[1]Table2!$B$1:$Z$1,0),0),"")</f>
        <v/>
      </c>
      <c r="EW64" s="41" t="str">
        <f>IFERROR(VLOOKUP($B18,[1]Table2!$B$1:$Z$21,MATCH("xGD/90",[1]Table2!$B$1:$Z$1,0),0)-VLOOKUP(EW18,[1]Table2!$B$1:$Z$21,MATCH("xGD/90",[1]Table2!$B$1:$Z$1,0),0),"")</f>
        <v/>
      </c>
      <c r="EX64" s="41" t="str">
        <f>IFERROR(VLOOKUP($B18,[1]Table2!$B$1:$Z$21,MATCH("xGD/90",[1]Table2!$B$1:$Z$1,0),0)-VLOOKUP(EX18,[1]Table2!$B$1:$Z$21,MATCH("xGD/90",[1]Table2!$B$1:$Z$1,0),0),"")</f>
        <v/>
      </c>
      <c r="EY64" s="41">
        <f>IFERROR(VLOOKUP($B18,[1]Table2!$B$1:$Z$21,MATCH("xGD/90",[1]Table2!$B$1:$Z$1,0),0)-VLOOKUP(EY18,[1]Table2!$B$1:$Z$21,MATCH("xGD/90",[1]Table2!$B$1:$Z$1,0),0),"")</f>
        <v>1.1599999999999999</v>
      </c>
      <c r="EZ64" s="41" t="str">
        <f>IFERROR(VLOOKUP($B18,[1]Table2!$B$1:$Z$21,MATCH("xGD/90",[1]Table2!$B$1:$Z$1,0),0)-VLOOKUP(EZ18,[1]Table2!$B$1:$Z$21,MATCH("xGD/90",[1]Table2!$B$1:$Z$1,0),0),"")</f>
        <v/>
      </c>
      <c r="FA64" s="41" t="str">
        <f>IFERROR(VLOOKUP($B18,[1]Table2!$B$1:$Z$21,MATCH("xGD/90",[1]Table2!$B$1:$Z$1,0),0)-VLOOKUP(FA18,[1]Table2!$B$1:$Z$21,MATCH("xGD/90",[1]Table2!$B$1:$Z$1,0),0),"")</f>
        <v/>
      </c>
      <c r="FB64" s="41">
        <f>IFERROR(VLOOKUP($B18,[1]Table2!$B$1:$Z$21,MATCH("xGD/90",[1]Table2!$B$1:$Z$1,0),0)-VLOOKUP(FB18,[1]Table2!$B$1:$Z$21,MATCH("xGD/90",[1]Table2!$B$1:$Z$1,0),0),"")</f>
        <v>-0.20000000000000007</v>
      </c>
      <c r="FC64" s="41" t="str">
        <f>IFERROR(VLOOKUP($B18,[1]Table2!$B$1:$Z$21,MATCH("xGD/90",[1]Table2!$B$1:$Z$1,0),0)-VLOOKUP(FC18,[1]Table2!$B$1:$Z$21,MATCH("xGD/90",[1]Table2!$B$1:$Z$1,0),0),"")</f>
        <v/>
      </c>
      <c r="FD64" s="41" t="str">
        <f>IFERROR(VLOOKUP($B18,[1]Table2!$B$1:$Z$21,MATCH("xGD/90",[1]Table2!$B$1:$Z$1,0),0)-VLOOKUP(FD18,[1]Table2!$B$1:$Z$21,MATCH("xGD/90",[1]Table2!$B$1:$Z$1,0),0),"")</f>
        <v/>
      </c>
      <c r="FE64" s="41" t="str">
        <f>IFERROR(VLOOKUP($B18,[1]Table2!$B$1:$Z$21,MATCH("xGD/90",[1]Table2!$B$1:$Z$1,0),0)-VLOOKUP(FE18,[1]Table2!$B$1:$Z$21,MATCH("xGD/90",[1]Table2!$B$1:$Z$1,0),0),"")</f>
        <v/>
      </c>
      <c r="FF64" s="41" t="str">
        <f>IFERROR(VLOOKUP($B18,[1]Table2!$B$1:$Z$21,MATCH("xGD/90",[1]Table2!$B$1:$Z$1,0),0)-VLOOKUP(FF18,[1]Table2!$B$1:$Z$21,MATCH("xGD/90",[1]Table2!$B$1:$Z$1,0),0),"")</f>
        <v/>
      </c>
      <c r="FG64" s="41" t="str">
        <f>IFERROR(VLOOKUP($B18,[1]Table2!$B$1:$Z$21,MATCH("xGD/90",[1]Table2!$B$1:$Z$1,0),0)-VLOOKUP(FG18,[1]Table2!$B$1:$Z$21,MATCH("xGD/90",[1]Table2!$B$1:$Z$1,0),0),"")</f>
        <v/>
      </c>
      <c r="FH64" s="41" t="str">
        <f>IFERROR(VLOOKUP($B18,[1]Table2!$B$1:$Z$21,MATCH("xGD/90",[1]Table2!$B$1:$Z$1,0),0)-VLOOKUP(FH18,[1]Table2!$B$1:$Z$21,MATCH("xGD/90",[1]Table2!$B$1:$Z$1,0),0),"")</f>
        <v/>
      </c>
      <c r="FI64" s="41" t="str">
        <f>IFERROR(VLOOKUP($B18,[1]Table2!$B$1:$Z$21,MATCH("xGD/90",[1]Table2!$B$1:$Z$1,0),0)-VLOOKUP(FI18,[1]Table2!$B$1:$Z$21,MATCH("xGD/90",[1]Table2!$B$1:$Z$1,0),0),"")</f>
        <v/>
      </c>
      <c r="FJ64" s="41" t="str">
        <f>IFERROR(VLOOKUP($B18,[1]Table2!$B$1:$Z$21,MATCH("xGD/90",[1]Table2!$B$1:$Z$1,0),0)-VLOOKUP(FJ18,[1]Table2!$B$1:$Z$21,MATCH("xGD/90",[1]Table2!$B$1:$Z$1,0),0),"")</f>
        <v/>
      </c>
      <c r="FK64" s="41" t="str">
        <f>IFERROR(VLOOKUP($B18,[1]Table2!$B$1:$Z$21,MATCH("xGD/90",[1]Table2!$B$1:$Z$1,0),0)-VLOOKUP(FK18,[1]Table2!$B$1:$Z$21,MATCH("xGD/90",[1]Table2!$B$1:$Z$1,0),0),"")</f>
        <v/>
      </c>
      <c r="FL64" s="41" t="str">
        <f>IFERROR(VLOOKUP($B18,[1]Table2!$B$1:$Z$21,MATCH("xGD/90",[1]Table2!$B$1:$Z$1,0),0)-VLOOKUP(FL18,[1]Table2!$B$1:$Z$21,MATCH("xGD/90",[1]Table2!$B$1:$Z$1,0),0),"")</f>
        <v/>
      </c>
      <c r="FM64" s="41" t="str">
        <f>IFERROR(VLOOKUP($B18,[1]Table2!$B$1:$Z$21,MATCH("xGD/90",[1]Table2!$B$1:$Z$1,0),0)-VLOOKUP(FM18,[1]Table2!$B$1:$Z$21,MATCH("xGD/90",[1]Table2!$B$1:$Z$1,0),0),"")</f>
        <v/>
      </c>
      <c r="FN64" s="41">
        <f>IFERROR(VLOOKUP($B18,[1]Table2!$B$1:$Z$21,MATCH("xGD/90",[1]Table2!$B$1:$Z$1,0),0)-VLOOKUP(FN18,[1]Table2!$B$1:$Z$21,MATCH("xGD/90",[1]Table2!$B$1:$Z$1,0),0),"")</f>
        <v>1.1200000000000001</v>
      </c>
      <c r="FO64" s="41" t="str">
        <f>IFERROR(VLOOKUP($B18,[1]Table2!$B$1:$Z$21,MATCH("xGD/90",[1]Table2!$B$1:$Z$1,0),0)-VLOOKUP(FO18,[1]Table2!$B$1:$Z$21,MATCH("xGD/90",[1]Table2!$B$1:$Z$1,0),0),"")</f>
        <v/>
      </c>
      <c r="FP64" s="41" t="str">
        <f>IFERROR(VLOOKUP($B18,[1]Table2!$B$1:$Z$21,MATCH("xGD/90",[1]Table2!$B$1:$Z$1,0),0)-VLOOKUP(FP18,[1]Table2!$B$1:$Z$21,MATCH("xGD/90",[1]Table2!$B$1:$Z$1,0),0),"")</f>
        <v/>
      </c>
      <c r="FQ64" s="41" t="str">
        <f>IFERROR(VLOOKUP($B18,[1]Table2!$B$1:$Z$21,MATCH("xGD/90",[1]Table2!$B$1:$Z$1,0),0)-VLOOKUP(FQ18,[1]Table2!$B$1:$Z$21,MATCH("xGD/90",[1]Table2!$B$1:$Z$1,0),0),"")</f>
        <v/>
      </c>
      <c r="FR64" s="41" t="str">
        <f>IFERROR(VLOOKUP($B18,[1]Table2!$B$1:$Z$21,MATCH("xGD/90",[1]Table2!$B$1:$Z$1,0),0)-VLOOKUP(FR18,[1]Table2!$B$1:$Z$21,MATCH("xGD/90",[1]Table2!$B$1:$Z$1,0),0),"")</f>
        <v/>
      </c>
      <c r="FS64" s="41" t="str">
        <f>IFERROR(VLOOKUP($B18,[1]Table2!$B$1:$Z$21,MATCH("xGD/90",[1]Table2!$B$1:$Z$1,0),0)-VLOOKUP(FS18,[1]Table2!$B$1:$Z$21,MATCH("xGD/90",[1]Table2!$B$1:$Z$1,0),0),"")</f>
        <v/>
      </c>
      <c r="FT64" s="41">
        <f>IFERROR(VLOOKUP($B18,[1]Table2!$B$1:$Z$21,MATCH("xGD/90",[1]Table2!$B$1:$Z$1,0),0)-VLOOKUP(FT18,[1]Table2!$B$1:$Z$21,MATCH("xGD/90",[1]Table2!$B$1:$Z$1,0),0),"")</f>
        <v>1.04</v>
      </c>
      <c r="FU64" s="41" t="str">
        <f>IFERROR(VLOOKUP($B18,[1]Table2!$B$1:$Z$21,MATCH("xGD/90",[1]Table2!$B$1:$Z$1,0),0)-VLOOKUP(FU18,[1]Table2!$B$1:$Z$21,MATCH("xGD/90",[1]Table2!$B$1:$Z$1,0),0),"")</f>
        <v/>
      </c>
      <c r="FV64" s="41" t="str">
        <f>IFERROR(VLOOKUP($B18,[1]Table2!$B$1:$Z$21,MATCH("xGD/90",[1]Table2!$B$1:$Z$1,0),0)-VLOOKUP(FV18,[1]Table2!$B$1:$Z$21,MATCH("xGD/90",[1]Table2!$B$1:$Z$1,0),0),"")</f>
        <v/>
      </c>
      <c r="FW64" s="41" t="str">
        <f>IFERROR(VLOOKUP($B18,[1]Table2!$B$1:$Z$21,MATCH("xGD/90",[1]Table2!$B$1:$Z$1,0),0)-VLOOKUP(FW18,[1]Table2!$B$1:$Z$21,MATCH("xGD/90",[1]Table2!$B$1:$Z$1,0),0),"")</f>
        <v/>
      </c>
      <c r="FX64" s="41" t="str">
        <f>IFERROR(VLOOKUP($B18,[1]Table2!$B$1:$Z$21,MATCH("xGD/90",[1]Table2!$B$1:$Z$1,0),0)-VLOOKUP(FX18,[1]Table2!$B$1:$Z$21,MATCH("xGD/90",[1]Table2!$B$1:$Z$1,0),0),"")</f>
        <v/>
      </c>
      <c r="FY64" s="41" t="str">
        <f>IFERROR(VLOOKUP($B18,[1]Table2!$B$1:$Z$21,MATCH("xGD/90",[1]Table2!$B$1:$Z$1,0),0)-VLOOKUP(FY18,[1]Table2!$B$1:$Z$21,MATCH("xGD/90",[1]Table2!$B$1:$Z$1,0),0),"")</f>
        <v/>
      </c>
      <c r="FZ64" s="41" t="str">
        <f>IFERROR(VLOOKUP($B18,[1]Table2!$B$1:$Z$21,MATCH("xGD/90",[1]Table2!$B$1:$Z$1,0),0)-VLOOKUP(FZ18,[1]Table2!$B$1:$Z$21,MATCH("xGD/90",[1]Table2!$B$1:$Z$1,0),0),"")</f>
        <v/>
      </c>
      <c r="GA64" s="41" t="str">
        <f>IFERROR(VLOOKUP($B18,[1]Table2!$B$1:$Z$21,MATCH("xGD/90",[1]Table2!$B$1:$Z$1,0),0)-VLOOKUP(GA18,[1]Table2!$B$1:$Z$21,MATCH("xGD/90",[1]Table2!$B$1:$Z$1,0),0),"")</f>
        <v/>
      </c>
      <c r="GB64" s="41" t="str">
        <f>IFERROR(VLOOKUP($B18,[1]Table2!$B$1:$Z$21,MATCH("xGD/90",[1]Table2!$B$1:$Z$1,0),0)-VLOOKUP(GB18,[1]Table2!$B$1:$Z$21,MATCH("xGD/90",[1]Table2!$B$1:$Z$1,0),0),"")</f>
        <v/>
      </c>
      <c r="GC64" s="41" t="str">
        <f>IFERROR(VLOOKUP($B18,[1]Table2!$B$1:$Z$21,MATCH("xGD/90",[1]Table2!$B$1:$Z$1,0),0)-VLOOKUP(GC18,[1]Table2!$B$1:$Z$21,MATCH("xGD/90",[1]Table2!$B$1:$Z$1,0),0),"")</f>
        <v/>
      </c>
      <c r="GD64" s="41" t="str">
        <f>IFERROR(VLOOKUP($B18,[1]Table2!$B$1:$Z$21,MATCH("xGD/90",[1]Table2!$B$1:$Z$1,0),0)-VLOOKUP(GD18,[1]Table2!$B$1:$Z$21,MATCH("xGD/90",[1]Table2!$B$1:$Z$1,0),0),"")</f>
        <v/>
      </c>
      <c r="GE64" s="41" t="str">
        <f>IFERROR(VLOOKUP($B18,[1]Table2!$B$1:$Z$21,MATCH("xGD/90",[1]Table2!$B$1:$Z$1,0),0)-VLOOKUP(GE18,[1]Table2!$B$1:$Z$21,MATCH("xGD/90",[1]Table2!$B$1:$Z$1,0),0),"")</f>
        <v/>
      </c>
      <c r="GF64" s="41" t="str">
        <f>IFERROR(VLOOKUP($B18,[1]Table2!$B$1:$Z$21,MATCH("xGD/90",[1]Table2!$B$1:$Z$1,0),0)-VLOOKUP(GF18,[1]Table2!$B$1:$Z$21,MATCH("xGD/90",[1]Table2!$B$1:$Z$1,0),0),"")</f>
        <v/>
      </c>
      <c r="GG64" s="41" t="str">
        <f>IFERROR(VLOOKUP($B18,[1]Table2!$B$1:$Z$21,MATCH("xGD/90",[1]Table2!$B$1:$Z$1,0),0)-VLOOKUP(GG18,[1]Table2!$B$1:$Z$21,MATCH("xGD/90",[1]Table2!$B$1:$Z$1,0),0),"")</f>
        <v/>
      </c>
      <c r="GH64" s="41">
        <f>IFERROR(VLOOKUP($B18,[1]Table2!$B$1:$Z$21,MATCH("xGD/90",[1]Table2!$B$1:$Z$1,0),0)-VLOOKUP(GH18,[1]Table2!$B$1:$Z$21,MATCH("xGD/90",[1]Table2!$B$1:$Z$1,0),0),"")</f>
        <v>0.66999999999999993</v>
      </c>
      <c r="GI64" s="41" t="str">
        <f>IFERROR(VLOOKUP($B18,[1]Table2!$B$1:$Z$21,MATCH("xGD/90",[1]Table2!$B$1:$Z$1,0),0)-VLOOKUP(GI18,[1]Table2!$B$1:$Z$21,MATCH("xGD/90",[1]Table2!$B$1:$Z$1,0),0),"")</f>
        <v/>
      </c>
      <c r="GJ64" s="41" t="str">
        <f>IFERROR(VLOOKUP($B18,[1]Table2!$B$1:$Z$21,MATCH("xGD/90",[1]Table2!$B$1:$Z$1,0),0)-VLOOKUP(GJ18,[1]Table2!$B$1:$Z$21,MATCH("xGD/90",[1]Table2!$B$1:$Z$1,0),0),"")</f>
        <v/>
      </c>
      <c r="GK64" s="41" t="str">
        <f>IFERROR(VLOOKUP($B18,[1]Table2!$B$1:$Z$21,MATCH("xGD/90",[1]Table2!$B$1:$Z$1,0),0)-VLOOKUP(GK18,[1]Table2!$B$1:$Z$21,MATCH("xGD/90",[1]Table2!$B$1:$Z$1,0),0),"")</f>
        <v/>
      </c>
      <c r="GL64" s="41" t="str">
        <f>IFERROR(VLOOKUP($B18,[1]Table2!$B$1:$Z$21,MATCH("xGD/90",[1]Table2!$B$1:$Z$1,0),0)-VLOOKUP(GL18,[1]Table2!$B$1:$Z$21,MATCH("xGD/90",[1]Table2!$B$1:$Z$1,0),0),"")</f>
        <v/>
      </c>
      <c r="GM64" s="41" t="str">
        <f>IFERROR(VLOOKUP($B18,[1]Table2!$B$1:$Z$21,MATCH("xGD/90",[1]Table2!$B$1:$Z$1,0),0)-VLOOKUP(GM18,[1]Table2!$B$1:$Z$21,MATCH("xGD/90",[1]Table2!$B$1:$Z$1,0),0),"")</f>
        <v/>
      </c>
      <c r="GN64" s="41" t="str">
        <f>IFERROR(VLOOKUP($B18,[1]Table2!$B$1:$Z$21,MATCH("xGD/90",[1]Table2!$B$1:$Z$1,0),0)-VLOOKUP(GN18,[1]Table2!$B$1:$Z$21,MATCH("xGD/90",[1]Table2!$B$1:$Z$1,0),0),"")</f>
        <v/>
      </c>
      <c r="GO64" s="41">
        <f>IFERROR(VLOOKUP($B18,[1]Table2!$B$1:$Z$21,MATCH("xGD/90",[1]Table2!$B$1:$Z$1,0),0)-VLOOKUP(GO18,[1]Table2!$B$1:$Z$21,MATCH("xGD/90",[1]Table2!$B$1:$Z$1,0),0),"")</f>
        <v>1.47</v>
      </c>
      <c r="GP64" s="41" t="str">
        <f>IFERROR(VLOOKUP($B18,[1]Table2!$B$1:$Z$21,MATCH("xGD/90",[1]Table2!$B$1:$Z$1,0),0)-VLOOKUP(GP18,[1]Table2!$B$1:$Z$21,MATCH("xGD/90",[1]Table2!$B$1:$Z$1,0),0),"")</f>
        <v/>
      </c>
      <c r="GQ64" s="41" t="str">
        <f>IFERROR(VLOOKUP($B18,[1]Table2!$B$1:$Z$21,MATCH("xGD/90",[1]Table2!$B$1:$Z$1,0),0)-VLOOKUP(GQ18,[1]Table2!$B$1:$Z$21,MATCH("xGD/90",[1]Table2!$B$1:$Z$1,0),0),"")</f>
        <v/>
      </c>
      <c r="GR64" s="41" t="str">
        <f>IFERROR(VLOOKUP($B18,[1]Table2!$B$1:$Z$21,MATCH("xGD/90",[1]Table2!$B$1:$Z$1,0),0)-VLOOKUP(GR18,[1]Table2!$B$1:$Z$21,MATCH("xGD/90",[1]Table2!$B$1:$Z$1,0),0),"")</f>
        <v/>
      </c>
      <c r="GS64" s="41" t="str">
        <f>IFERROR(VLOOKUP($B18,[1]Table2!$B$1:$Z$21,MATCH("xGD/90",[1]Table2!$B$1:$Z$1,0),0)-VLOOKUP(GS18,[1]Table2!$B$1:$Z$21,MATCH("xGD/90",[1]Table2!$B$1:$Z$1,0),0),"")</f>
        <v/>
      </c>
      <c r="GT64" s="41" t="str">
        <f>IFERROR(VLOOKUP($B18,[1]Table2!$B$1:$Z$21,MATCH("xGD/90",[1]Table2!$B$1:$Z$1,0),0)-VLOOKUP(GT18,[1]Table2!$B$1:$Z$21,MATCH("xGD/90",[1]Table2!$B$1:$Z$1,0),0),"")</f>
        <v/>
      </c>
      <c r="GU64" s="41" t="str">
        <f>IFERROR(VLOOKUP($B18,[1]Table2!$B$1:$Z$21,MATCH("xGD/90",[1]Table2!$B$1:$Z$1,0),0)-VLOOKUP(GU18,[1]Table2!$B$1:$Z$21,MATCH("xGD/90",[1]Table2!$B$1:$Z$1,0),0),"")</f>
        <v/>
      </c>
      <c r="GV64" s="41">
        <f>IFERROR(VLOOKUP($B18,[1]Table2!$B$1:$Z$21,MATCH("xGD/90",[1]Table2!$B$1:$Z$1,0),0)-VLOOKUP(GV18,[1]Table2!$B$1:$Z$21,MATCH("xGD/90",[1]Table2!$B$1:$Z$1,0),0),"")</f>
        <v>0.26999999999999996</v>
      </c>
      <c r="GW64" s="41" t="str">
        <f>IFERROR(VLOOKUP($B18,[1]Table2!$B$1:$Z$21,MATCH("xGD/90",[1]Table2!$B$1:$Z$1,0),0)-VLOOKUP(GW18,[1]Table2!$B$1:$Z$21,MATCH("xGD/90",[1]Table2!$B$1:$Z$1,0),0),"")</f>
        <v/>
      </c>
      <c r="GX64" s="41" t="str">
        <f>IFERROR(VLOOKUP($B18,[1]Table2!$B$1:$Z$21,MATCH("xGD/90",[1]Table2!$B$1:$Z$1,0),0)-VLOOKUP(GX18,[1]Table2!$B$1:$Z$21,MATCH("xGD/90",[1]Table2!$B$1:$Z$1,0),0),"")</f>
        <v/>
      </c>
      <c r="GY64" s="41" t="str">
        <f>IFERROR(VLOOKUP($B18,[1]Table2!$B$1:$Z$21,MATCH("xGD/90",[1]Table2!$B$1:$Z$1,0),0)-VLOOKUP(GY18,[1]Table2!$B$1:$Z$21,MATCH("xGD/90",[1]Table2!$B$1:$Z$1,0),0),"")</f>
        <v/>
      </c>
      <c r="GZ64" s="41" t="str">
        <f>IFERROR(VLOOKUP($B18,[1]Table2!$B$1:$Z$21,MATCH("xGD/90",[1]Table2!$B$1:$Z$1,0),0)-VLOOKUP(GZ18,[1]Table2!$B$1:$Z$21,MATCH("xGD/90",[1]Table2!$B$1:$Z$1,0),0),"")</f>
        <v/>
      </c>
      <c r="HA64" s="41" t="str">
        <f>IFERROR(VLOOKUP($B18,[1]Table2!$B$1:$Z$21,MATCH("xGD/90",[1]Table2!$B$1:$Z$1,0),0)-VLOOKUP(HA18,[1]Table2!$B$1:$Z$21,MATCH("xGD/90",[1]Table2!$B$1:$Z$1,0),0),"")</f>
        <v/>
      </c>
      <c r="HB64" s="41" t="str">
        <f>IFERROR(VLOOKUP($B18,[1]Table2!$B$1:$Z$21,MATCH("xGD/90",[1]Table2!$B$1:$Z$1,0),0)-VLOOKUP(HB18,[1]Table2!$B$1:$Z$21,MATCH("xGD/90",[1]Table2!$B$1:$Z$1,0),0),"")</f>
        <v/>
      </c>
      <c r="HC64" s="41" t="str">
        <f>IFERROR(VLOOKUP($B18,[1]Table2!$B$1:$Z$21,MATCH("xGD/90",[1]Table2!$B$1:$Z$1,0),0)-VLOOKUP(HC18,[1]Table2!$B$1:$Z$21,MATCH("xGD/90",[1]Table2!$B$1:$Z$1,0),0),"")</f>
        <v/>
      </c>
      <c r="HD64" s="41" t="str">
        <f>IFERROR(VLOOKUP($B18,[1]Table2!$B$1:$Z$21,MATCH("xGD/90",[1]Table2!$B$1:$Z$1,0),0)-VLOOKUP(HD18,[1]Table2!$B$1:$Z$21,MATCH("xGD/90",[1]Table2!$B$1:$Z$1,0),0),"")</f>
        <v/>
      </c>
      <c r="HE64" s="41" t="str">
        <f>IFERROR(VLOOKUP($B18,[1]Table2!$B$1:$Z$21,MATCH("xGD/90",[1]Table2!$B$1:$Z$1,0),0)-VLOOKUP(HE18,[1]Table2!$B$1:$Z$21,MATCH("xGD/90",[1]Table2!$B$1:$Z$1,0),0),"")</f>
        <v/>
      </c>
      <c r="HF64" s="41" t="str">
        <f>IFERROR(VLOOKUP($B18,[1]Table2!$B$1:$Z$21,MATCH("xGD/90",[1]Table2!$B$1:$Z$1,0),0)-VLOOKUP(HF18,[1]Table2!$B$1:$Z$21,MATCH("xGD/90",[1]Table2!$B$1:$Z$1,0),0),"")</f>
        <v/>
      </c>
      <c r="HG64" s="41" t="str">
        <f>IFERROR(VLOOKUP($B18,[1]Table2!$B$1:$Z$21,MATCH("xGD/90",[1]Table2!$B$1:$Z$1,0),0)-VLOOKUP(HG18,[1]Table2!$B$1:$Z$21,MATCH("xGD/90",[1]Table2!$B$1:$Z$1,0),0),"")</f>
        <v/>
      </c>
      <c r="HH64" s="41" t="str">
        <f>IFERROR(VLOOKUP($B18,[1]Table2!$B$1:$Z$21,MATCH("xGD/90",[1]Table2!$B$1:$Z$1,0),0)-VLOOKUP(HH18,[1]Table2!$B$1:$Z$21,MATCH("xGD/90",[1]Table2!$B$1:$Z$1,0),0),"")</f>
        <v/>
      </c>
      <c r="HI64" s="41" t="str">
        <f>IFERROR(VLOOKUP($B18,[1]Table2!$B$1:$Z$21,MATCH("xGD/90",[1]Table2!$B$1:$Z$1,0),0)-VLOOKUP(HI18,[1]Table2!$B$1:$Z$21,MATCH("xGD/90",[1]Table2!$B$1:$Z$1,0),0),"")</f>
        <v/>
      </c>
      <c r="HJ64" s="41">
        <f>IFERROR(VLOOKUP($B18,[1]Table2!$B$1:$Z$21,MATCH("xGD/90",[1]Table2!$B$1:$Z$1,0),0)-VLOOKUP(HJ18,[1]Table2!$B$1:$Z$21,MATCH("xGD/90",[1]Table2!$B$1:$Z$1,0),0),"")</f>
        <v>-0.58000000000000007</v>
      </c>
      <c r="HK64" s="41" t="str">
        <f>IFERROR(VLOOKUP($B18,[1]Table2!$B$1:$Z$21,MATCH("xGD/90",[1]Table2!$B$1:$Z$1,0),0)-VLOOKUP(HK18,[1]Table2!$B$1:$Z$21,MATCH("xGD/90",[1]Table2!$B$1:$Z$1,0),0),"")</f>
        <v/>
      </c>
      <c r="HL64" s="41" t="str">
        <f>IFERROR(VLOOKUP($B18,[1]Table2!$B$1:$Z$21,MATCH("xGD/90",[1]Table2!$B$1:$Z$1,0),0)-VLOOKUP(HL18,[1]Table2!$B$1:$Z$21,MATCH("xGD/90",[1]Table2!$B$1:$Z$1,0),0),"")</f>
        <v/>
      </c>
      <c r="HM64" s="41" t="str">
        <f>IFERROR(VLOOKUP($B18,[1]Table2!$B$1:$Z$21,MATCH("xGD/90",[1]Table2!$B$1:$Z$1,0),0)-VLOOKUP(HM18,[1]Table2!$B$1:$Z$21,MATCH("xGD/90",[1]Table2!$B$1:$Z$1,0),0),"")</f>
        <v/>
      </c>
      <c r="HN64" s="41" t="str">
        <f>IFERROR(VLOOKUP($B18,[1]Table2!$B$1:$Z$21,MATCH("xGD/90",[1]Table2!$B$1:$Z$1,0),0)-VLOOKUP(HN18,[1]Table2!$B$1:$Z$21,MATCH("xGD/90",[1]Table2!$B$1:$Z$1,0),0),"")</f>
        <v/>
      </c>
      <c r="HO64" s="41" t="str">
        <f>IFERROR(VLOOKUP($B18,[1]Table2!$B$1:$Z$21,MATCH("xGD/90",[1]Table2!$B$1:$Z$1,0),0)-VLOOKUP(HO18,[1]Table2!$B$1:$Z$21,MATCH("xGD/90",[1]Table2!$B$1:$Z$1,0),0),"")</f>
        <v/>
      </c>
      <c r="HP64" s="41" t="str">
        <f>IFERROR(VLOOKUP($B18,[1]Table2!$B$1:$Z$21,MATCH("xGD/90",[1]Table2!$B$1:$Z$1,0),0)-VLOOKUP(HP18,[1]Table2!$B$1:$Z$21,MATCH("xGD/90",[1]Table2!$B$1:$Z$1,0),0),"")</f>
        <v/>
      </c>
      <c r="HQ64" s="41" t="str">
        <f>IFERROR(VLOOKUP($B18,[1]Table2!$B$1:$Z$21,MATCH("xGD/90",[1]Table2!$B$1:$Z$1,0),0)-VLOOKUP(HQ18,[1]Table2!$B$1:$Z$21,MATCH("xGD/90",[1]Table2!$B$1:$Z$1,0),0),"")</f>
        <v/>
      </c>
      <c r="HR64" s="41">
        <f>IFERROR(VLOOKUP($B18,[1]Table2!$B$1:$Z$21,MATCH("xGD/90",[1]Table2!$B$1:$Z$1,0),0)-VLOOKUP(HR18,[1]Table2!$B$1:$Z$21,MATCH("xGD/90",[1]Table2!$B$1:$Z$1,0),0),"")</f>
        <v>1.18</v>
      </c>
      <c r="HS64" s="41" t="str">
        <f>IFERROR(VLOOKUP($B18,[1]Table2!$B$1:$Z$21,MATCH("xGD/90",[1]Table2!$B$1:$Z$1,0),0)-VLOOKUP(HS18,[1]Table2!$B$1:$Z$21,MATCH("xGD/90",[1]Table2!$B$1:$Z$1,0),0),"")</f>
        <v/>
      </c>
      <c r="HT64" s="41" t="str">
        <f>IFERROR(VLOOKUP($B18,[1]Table2!$B$1:$Z$21,MATCH("xGD/90",[1]Table2!$B$1:$Z$1,0),0)-VLOOKUP(HT18,[1]Table2!$B$1:$Z$21,MATCH("xGD/90",[1]Table2!$B$1:$Z$1,0),0),"")</f>
        <v/>
      </c>
      <c r="HU64" s="41" t="str">
        <f>IFERROR(VLOOKUP($B18,[1]Table2!$B$1:$Z$21,MATCH("xGD/90",[1]Table2!$B$1:$Z$1,0),0)-VLOOKUP(HU18,[1]Table2!$B$1:$Z$21,MATCH("xGD/90",[1]Table2!$B$1:$Z$1,0),0),"")</f>
        <v/>
      </c>
      <c r="HV64" s="41" t="str">
        <f>IFERROR(VLOOKUP($B18,[1]Table2!$B$1:$Z$21,MATCH("xGD/90",[1]Table2!$B$1:$Z$1,0),0)-VLOOKUP(HV18,[1]Table2!$B$1:$Z$21,MATCH("xGD/90",[1]Table2!$B$1:$Z$1,0),0),"")</f>
        <v/>
      </c>
      <c r="HW64" s="41">
        <f>IFERROR(VLOOKUP($B18,[1]Table2!$B$1:$Z$21,MATCH("xGD/90",[1]Table2!$B$1:$Z$1,0),0)-VLOOKUP(HW18,[1]Table2!$B$1:$Z$21,MATCH("xGD/90",[1]Table2!$B$1:$Z$1,0),0),"")</f>
        <v>1.4</v>
      </c>
      <c r="HX64" s="41" t="str">
        <f>IFERROR(VLOOKUP($B18,[1]Table2!$B$1:$Z$21,MATCH("xGD/90",[1]Table2!$B$1:$Z$1,0),0)-VLOOKUP(HX18,[1]Table2!$B$1:$Z$21,MATCH("xGD/90",[1]Table2!$B$1:$Z$1,0),0),"")</f>
        <v/>
      </c>
      <c r="HY64" s="41" t="str">
        <f>IFERROR(VLOOKUP($B18,[1]Table2!$B$1:$Z$21,MATCH("xGD/90",[1]Table2!$B$1:$Z$1,0),0)-VLOOKUP(HY18,[1]Table2!$B$1:$Z$21,MATCH("xGD/90",[1]Table2!$B$1:$Z$1,0),0),"")</f>
        <v/>
      </c>
      <c r="HZ64" s="41" t="str">
        <f>IFERROR(VLOOKUP($B18,[1]Table2!$B$1:$Z$21,MATCH("xGD/90",[1]Table2!$B$1:$Z$1,0),0)-VLOOKUP(HZ18,[1]Table2!$B$1:$Z$21,MATCH("xGD/90",[1]Table2!$B$1:$Z$1,0),0),"")</f>
        <v/>
      </c>
      <c r="IA64" s="41" t="str">
        <f>IFERROR(VLOOKUP($B18,[1]Table2!$B$1:$Z$21,MATCH("xGD/90",[1]Table2!$B$1:$Z$1,0),0)-VLOOKUP(IA18,[1]Table2!$B$1:$Z$21,MATCH("xGD/90",[1]Table2!$B$1:$Z$1,0),0),"")</f>
        <v/>
      </c>
      <c r="IB64" s="41" t="str">
        <f>IFERROR(VLOOKUP($B18,[1]Table2!$B$1:$Z$21,MATCH("xGD/90",[1]Table2!$B$1:$Z$1,0),0)-VLOOKUP(IB18,[1]Table2!$B$1:$Z$21,MATCH("xGD/90",[1]Table2!$B$1:$Z$1,0),0),"")</f>
        <v/>
      </c>
      <c r="IC64" s="41" t="str">
        <f>IFERROR(VLOOKUP($B18,[1]Table2!$B$1:$Z$21,MATCH("xGD/90",[1]Table2!$B$1:$Z$1,0),0)-VLOOKUP(IC18,[1]Table2!$B$1:$Z$21,MATCH("xGD/90",[1]Table2!$B$1:$Z$1,0),0),"")</f>
        <v/>
      </c>
      <c r="ID64" s="41" t="str">
        <f>IFERROR(VLOOKUP($B18,[1]Table2!$B$1:$Z$21,MATCH("xGD/90",[1]Table2!$B$1:$Z$1,0),0)-VLOOKUP(ID18,[1]Table2!$B$1:$Z$21,MATCH("xGD/90",[1]Table2!$B$1:$Z$1,0),0),"")</f>
        <v/>
      </c>
      <c r="IE64" s="41" t="str">
        <f>IFERROR(VLOOKUP($B18,[1]Table2!$B$1:$Z$21,MATCH("xGD/90",[1]Table2!$B$1:$Z$1,0),0)-VLOOKUP(IE18,[1]Table2!$B$1:$Z$21,MATCH("xGD/90",[1]Table2!$B$1:$Z$1,0),0),"")</f>
        <v/>
      </c>
      <c r="IF64" s="41" t="str">
        <f>IFERROR(VLOOKUP($B18,[1]Table2!$B$1:$Z$21,MATCH("xGD/90",[1]Table2!$B$1:$Z$1,0),0)-VLOOKUP(IF18,[1]Table2!$B$1:$Z$21,MATCH("xGD/90",[1]Table2!$B$1:$Z$1,0),0),"")</f>
        <v/>
      </c>
      <c r="IG64" s="41" t="str">
        <f>IFERROR(VLOOKUP($B18,[1]Table2!$B$1:$Z$21,MATCH("xGD/90",[1]Table2!$B$1:$Z$1,0),0)-VLOOKUP(IG18,[1]Table2!$B$1:$Z$21,MATCH("xGD/90",[1]Table2!$B$1:$Z$1,0),0),"")</f>
        <v/>
      </c>
      <c r="IH64" s="41" t="str">
        <f>IFERROR(VLOOKUP($B18,[1]Table2!$B$1:$Z$21,MATCH("xGD/90",[1]Table2!$B$1:$Z$1,0),0)-VLOOKUP(IH18,[1]Table2!$B$1:$Z$21,MATCH("xGD/90",[1]Table2!$B$1:$Z$1,0),0),"")</f>
        <v/>
      </c>
      <c r="II64" s="41" t="str">
        <f>IFERROR(VLOOKUP($B18,[1]Table2!$B$1:$Z$21,MATCH("xGD/90",[1]Table2!$B$1:$Z$1,0),0)-VLOOKUP(II18,[1]Table2!$B$1:$Z$21,MATCH("xGD/90",[1]Table2!$B$1:$Z$1,0),0),"")</f>
        <v/>
      </c>
      <c r="IJ64" s="41" t="str">
        <f>IFERROR(VLOOKUP($B18,[1]Table2!$B$1:$Z$21,MATCH("xGD/90",[1]Table2!$B$1:$Z$1,0),0)-VLOOKUP(IJ18,[1]Table2!$B$1:$Z$21,MATCH("xGD/90",[1]Table2!$B$1:$Z$1,0),0),"")</f>
        <v/>
      </c>
      <c r="IK64" s="41" t="str">
        <f>IFERROR(VLOOKUP($B18,[1]Table2!$B$1:$Z$21,MATCH("xGD/90",[1]Table2!$B$1:$Z$1,0),0)-VLOOKUP(IK18,[1]Table2!$B$1:$Z$21,MATCH("xGD/90",[1]Table2!$B$1:$Z$1,0),0),"")</f>
        <v/>
      </c>
      <c r="IL64" s="41" t="str">
        <f>IFERROR(VLOOKUP($B18,[1]Table2!$B$1:$Z$21,MATCH("xGD/90",[1]Table2!$B$1:$Z$1,0),0)-VLOOKUP(IL18,[1]Table2!$B$1:$Z$21,MATCH("xGD/90",[1]Table2!$B$1:$Z$1,0),0),"")</f>
        <v/>
      </c>
      <c r="IM64" s="41">
        <f>IFERROR(VLOOKUP($B18,[1]Table2!$B$1:$Z$21,MATCH("xGD/90",[1]Table2!$B$1:$Z$1,0),0)-VLOOKUP(IM18,[1]Table2!$B$1:$Z$21,MATCH("xGD/90",[1]Table2!$B$1:$Z$1,0),0),"")</f>
        <v>0.37</v>
      </c>
      <c r="IN64" s="41" t="str">
        <f>IFERROR(VLOOKUP($B18,[1]Table2!$B$1:$Z$21,MATCH("xGD/90",[1]Table2!$B$1:$Z$1,0),0)-VLOOKUP(IN18,[1]Table2!$B$1:$Z$21,MATCH("xGD/90",[1]Table2!$B$1:$Z$1,0),0),"")</f>
        <v/>
      </c>
      <c r="IO64" s="41" t="str">
        <f>IFERROR(VLOOKUP($B18,[1]Table2!$B$1:$Z$21,MATCH("xGD/90",[1]Table2!$B$1:$Z$1,0),0)-VLOOKUP(IO18,[1]Table2!$B$1:$Z$21,MATCH("xGD/90",[1]Table2!$B$1:$Z$1,0),0),"")</f>
        <v/>
      </c>
      <c r="IP64" s="41">
        <f>IFERROR(VLOOKUP($B18,[1]Table2!$B$1:$Z$21,MATCH("xGD/90",[1]Table2!$B$1:$Z$1,0),0)-VLOOKUP(IP18,[1]Table2!$B$1:$Z$21,MATCH("xGD/90",[1]Table2!$B$1:$Z$1,0),0),"")</f>
        <v>0.66999999999999993</v>
      </c>
      <c r="IQ64" s="41" t="str">
        <f>IFERROR(VLOOKUP($B18,[1]Table2!$B$1:$Z$21,MATCH("xGD/90",[1]Table2!$B$1:$Z$1,0),0)-VLOOKUP(IQ18,[1]Table2!$B$1:$Z$21,MATCH("xGD/90",[1]Table2!$B$1:$Z$1,0),0),"")</f>
        <v/>
      </c>
      <c r="IR64" s="41" t="str">
        <f>IFERROR(VLOOKUP($B18,[1]Table2!$B$1:$Z$21,MATCH("xGD/90",[1]Table2!$B$1:$Z$1,0),0)-VLOOKUP(IR18,[1]Table2!$B$1:$Z$21,MATCH("xGD/90",[1]Table2!$B$1:$Z$1,0),0),"")</f>
        <v/>
      </c>
      <c r="IS64" s="41">
        <f>IFERROR(VLOOKUP($B18,[1]Table2!$B$1:$Z$21,MATCH("xGD/90",[1]Table2!$B$1:$Z$1,0),0)-VLOOKUP(IS18,[1]Table2!$B$1:$Z$21,MATCH("xGD/90",[1]Table2!$B$1:$Z$1,0),0),"")</f>
        <v>0.54</v>
      </c>
      <c r="IT64" s="41" t="str">
        <f>IFERROR(VLOOKUP($B18,[1]Table2!$B$1:$Z$21,MATCH("xGD/90",[1]Table2!$B$1:$Z$1,0),0)-VLOOKUP(IT18,[1]Table2!$B$1:$Z$21,MATCH("xGD/90",[1]Table2!$B$1:$Z$1,0),0),"")</f>
        <v/>
      </c>
      <c r="IU64" s="41" t="str">
        <f>IFERROR(VLOOKUP($B18,[1]Table2!$B$1:$Z$21,MATCH("xGD/90",[1]Table2!$B$1:$Z$1,0),0)-VLOOKUP(IU18,[1]Table2!$B$1:$Z$21,MATCH("xGD/90",[1]Table2!$B$1:$Z$1,0),0),"")</f>
        <v/>
      </c>
      <c r="IV64" s="41" t="str">
        <f>IFERROR(VLOOKUP($B18,[1]Table2!$B$1:$Z$21,MATCH("xGD/90",[1]Table2!$B$1:$Z$1,0),0)-VLOOKUP(IV18,[1]Table2!$B$1:$Z$21,MATCH("xGD/90",[1]Table2!$B$1:$Z$1,0),0),"")</f>
        <v/>
      </c>
      <c r="IW64" s="41" t="str">
        <f>IFERROR(VLOOKUP($B18,[1]Table2!$B$1:$Z$21,MATCH("xGD/90",[1]Table2!$B$1:$Z$1,0),0)-VLOOKUP(IW18,[1]Table2!$B$1:$Z$21,MATCH("xGD/90",[1]Table2!$B$1:$Z$1,0),0),"")</f>
        <v/>
      </c>
      <c r="IX64" s="41" t="str">
        <f>IFERROR(VLOOKUP($B18,[1]Table2!$B$1:$Z$21,MATCH("xGD/90",[1]Table2!$B$1:$Z$1,0),0)-VLOOKUP(IX18,[1]Table2!$B$1:$Z$21,MATCH("xGD/90",[1]Table2!$B$1:$Z$1,0),0),"")</f>
        <v/>
      </c>
      <c r="IY64" s="41" t="str">
        <f>IFERROR(VLOOKUP($B18,[1]Table2!$B$1:$Z$21,MATCH("xGD/90",[1]Table2!$B$1:$Z$1,0),0)-VLOOKUP(IY18,[1]Table2!$B$1:$Z$21,MATCH("xGD/90",[1]Table2!$B$1:$Z$1,0),0),"")</f>
        <v/>
      </c>
      <c r="IZ64" s="41">
        <f>IFERROR(VLOOKUP($B18,[1]Table2!$B$1:$Z$21,MATCH("xGD/90",[1]Table2!$B$1:$Z$1,0),0)-VLOOKUP(IZ18,[1]Table2!$B$1:$Z$21,MATCH("xGD/90",[1]Table2!$B$1:$Z$1,0),0),"")</f>
        <v>0.88</v>
      </c>
      <c r="JA64" s="41" t="str">
        <f>IFERROR(VLOOKUP($B18,[1]Table2!$B$1:$Z$21,MATCH("xGD/90",[1]Table2!$B$1:$Z$1,0),0)-VLOOKUP(JA18,[1]Table2!$B$1:$Z$21,MATCH("xGD/90",[1]Table2!$B$1:$Z$1,0),0),"")</f>
        <v/>
      </c>
      <c r="JB64" s="41" t="str">
        <f>IFERROR(VLOOKUP($B18,[1]Table2!$B$1:$Z$21,MATCH("xGD/90",[1]Table2!$B$1:$Z$1,0),0)-VLOOKUP(JB18,[1]Table2!$B$1:$Z$21,MATCH("xGD/90",[1]Table2!$B$1:$Z$1,0),0),"")</f>
        <v/>
      </c>
      <c r="JC64" s="41" t="str">
        <f>IFERROR(VLOOKUP($B18,[1]Table2!$B$1:$Z$21,MATCH("xGD/90",[1]Table2!$B$1:$Z$1,0),0)-VLOOKUP(JC18,[1]Table2!$B$1:$Z$21,MATCH("xGD/90",[1]Table2!$B$1:$Z$1,0),0),"")</f>
        <v/>
      </c>
      <c r="JD64" s="41" t="str">
        <f>IFERROR(VLOOKUP($B18,[1]Table2!$B$1:$Z$21,MATCH("xGD/90",[1]Table2!$B$1:$Z$1,0),0)-VLOOKUP(JD18,[1]Table2!$B$1:$Z$21,MATCH("xGD/90",[1]Table2!$B$1:$Z$1,0),0),"")</f>
        <v/>
      </c>
      <c r="JE64" s="41" t="str">
        <f>IFERROR(VLOOKUP($B18,[1]Table2!$B$1:$Z$21,MATCH("xGD/90",[1]Table2!$B$1:$Z$1,0),0)-VLOOKUP(JE18,[1]Table2!$B$1:$Z$21,MATCH("xGD/90",[1]Table2!$B$1:$Z$1,0),0),"")</f>
        <v/>
      </c>
      <c r="JF64" s="41" t="str">
        <f>IFERROR(VLOOKUP($B18,[1]Table2!$B$1:$Z$21,MATCH("xGD/90",[1]Table2!$B$1:$Z$1,0),0)-VLOOKUP(JF18,[1]Table2!$B$1:$Z$21,MATCH("xGD/90",[1]Table2!$B$1:$Z$1,0),0),"")</f>
        <v/>
      </c>
      <c r="JG64" s="41" t="str">
        <f>IFERROR(VLOOKUP($B18,[1]Table2!$B$1:$Z$21,MATCH("xGD/90",[1]Table2!$B$1:$Z$1,0),0)-VLOOKUP(JG18,[1]Table2!$B$1:$Z$21,MATCH("xGD/90",[1]Table2!$B$1:$Z$1,0),0),"")</f>
        <v/>
      </c>
      <c r="JH64" s="41">
        <f>IFERROR(VLOOKUP($B18,[1]Table2!$B$1:$Z$21,MATCH("xGD/90",[1]Table2!$B$1:$Z$1,0),0)-VLOOKUP(JH18,[1]Table2!$B$1:$Z$21,MATCH("xGD/90",[1]Table2!$B$1:$Z$1,0),0),"")</f>
        <v>0.55999999999999994</v>
      </c>
      <c r="JI64" s="41" t="str">
        <f>IFERROR(VLOOKUP($B18,[1]Table2!$B$1:$Z$21,MATCH("xGD/90",[1]Table2!$B$1:$Z$1,0),0)-VLOOKUP(JI18,[1]Table2!$B$1:$Z$21,MATCH("xGD/90",[1]Table2!$B$1:$Z$1,0),0),"")</f>
        <v/>
      </c>
      <c r="JJ64" s="41" t="str">
        <f>IFERROR(VLOOKUP($B18,[1]Table2!$B$1:$Z$21,MATCH("xGD/90",[1]Table2!$B$1:$Z$1,0),0)-VLOOKUP(JJ18,[1]Table2!$B$1:$Z$21,MATCH("xGD/90",[1]Table2!$B$1:$Z$1,0),0),"")</f>
        <v/>
      </c>
      <c r="JK64" s="41" t="str">
        <f>IFERROR(VLOOKUP($B18,[1]Table2!$B$1:$Z$21,MATCH("xGD/90",[1]Table2!$B$1:$Z$1,0),0)-VLOOKUP(JK18,[1]Table2!$B$1:$Z$21,MATCH("xGD/90",[1]Table2!$B$1:$Z$1,0),0),"")</f>
        <v/>
      </c>
      <c r="JL64" s="41">
        <f>IFERROR(VLOOKUP($B18,[1]Table2!$B$1:$Z$21,MATCH("xGD/90",[1]Table2!$B$1:$Z$1,0),0)-VLOOKUP(JL18,[1]Table2!$B$1:$Z$21,MATCH("xGD/90",[1]Table2!$B$1:$Z$1,0),0),"")</f>
        <v>1.33</v>
      </c>
      <c r="JM64" s="41" t="str">
        <f>IFERROR(VLOOKUP($B18,[1]Table2!$B$1:$Z$21,MATCH("xGD/90",[1]Table2!$B$1:$Z$1,0),0)-VLOOKUP(JM18,[1]Table2!$B$1:$Z$21,MATCH("xGD/90",[1]Table2!$B$1:$Z$1,0),0),"")</f>
        <v/>
      </c>
      <c r="JN64" s="41" t="str">
        <f>IFERROR(VLOOKUP($B18,[1]Table2!$B$1:$Z$21,MATCH("xGD/90",[1]Table2!$B$1:$Z$1,0),0)-VLOOKUP(JN18,[1]Table2!$B$1:$Z$21,MATCH("xGD/90",[1]Table2!$B$1:$Z$1,0),0),"")</f>
        <v/>
      </c>
      <c r="JO64" s="41">
        <f>IFERROR(VLOOKUP($B18,[1]Table2!$B$1:$Z$21,MATCH("xGD/90",[1]Table2!$B$1:$Z$1,0),0)-VLOOKUP(JO18,[1]Table2!$B$1:$Z$21,MATCH("xGD/90",[1]Table2!$B$1:$Z$1,0),0),"")</f>
        <v>1.21</v>
      </c>
      <c r="JP64" s="41" t="str">
        <f>IFERROR(VLOOKUP($B18,[1]Table2!$B$1:$Z$21,MATCH("xGD/90",[1]Table2!$B$1:$Z$1,0),0)-VLOOKUP(JP18,[1]Table2!$B$1:$Z$21,MATCH("xGD/90",[1]Table2!$B$1:$Z$1,0),0),"")</f>
        <v/>
      </c>
      <c r="JQ64" s="41" t="str">
        <f>IFERROR(VLOOKUP($B18,[1]Table2!$B$1:$Z$21,MATCH("xGD/90",[1]Table2!$B$1:$Z$1,0),0)-VLOOKUP(JQ18,[1]Table2!$B$1:$Z$21,MATCH("xGD/90",[1]Table2!$B$1:$Z$1,0),0),"")</f>
        <v/>
      </c>
      <c r="JR64" s="41" t="str">
        <f>IFERROR(VLOOKUP($B18,[1]Table2!$B$1:$Z$21,MATCH("xGD/90",[1]Table2!$B$1:$Z$1,0),0)-VLOOKUP(JR18,[1]Table2!$B$1:$Z$21,MATCH("xGD/90",[1]Table2!$B$1:$Z$1,0),0),"")</f>
        <v/>
      </c>
      <c r="JS64" s="41" t="str">
        <f>IFERROR(VLOOKUP($B18,[1]Table2!$B$1:$Z$21,MATCH("xGD/90",[1]Table2!$B$1:$Z$1,0),0)-VLOOKUP(JS18,[1]Table2!$B$1:$Z$21,MATCH("xGD/90",[1]Table2!$B$1:$Z$1,0),0),"")</f>
        <v/>
      </c>
      <c r="JT64" s="41" t="str">
        <f>IFERROR(VLOOKUP($B18,[1]Table2!$B$1:$Z$21,MATCH("xGD/90",[1]Table2!$B$1:$Z$1,0),0)-VLOOKUP(JT18,[1]Table2!$B$1:$Z$21,MATCH("xGD/90",[1]Table2!$B$1:$Z$1,0),0),"")</f>
        <v/>
      </c>
      <c r="JU64" s="41" t="str">
        <f>IFERROR(VLOOKUP($B18,[1]Table2!$B$1:$Z$21,MATCH("xGD/90",[1]Table2!$B$1:$Z$1,0),0)-VLOOKUP(JU18,[1]Table2!$B$1:$Z$21,MATCH("xGD/90",[1]Table2!$B$1:$Z$1,0),0),"")</f>
        <v/>
      </c>
      <c r="JV64" s="41">
        <f>IFERROR(VLOOKUP($B18,[1]Table2!$B$1:$Z$21,MATCH("xGD/90",[1]Table2!$B$1:$Z$1,0),0)-VLOOKUP(JV18,[1]Table2!$B$1:$Z$21,MATCH("xGD/90",[1]Table2!$B$1:$Z$1,0),0),"")</f>
        <v>-0.20000000000000007</v>
      </c>
      <c r="JW64" s="41" t="str">
        <f>IFERROR(VLOOKUP($B18,[1]Table2!$B$1:$Z$21,MATCH("xGD/90",[1]Table2!$B$1:$Z$1,0),0)-VLOOKUP(JW18,[1]Table2!$B$1:$Z$21,MATCH("xGD/90",[1]Table2!$B$1:$Z$1,0),0),"")</f>
        <v/>
      </c>
      <c r="JX64" s="41" t="str">
        <f>IFERROR(VLOOKUP($B18,[1]Table2!$B$1:$Z$21,MATCH("xGD/90",[1]Table2!$B$1:$Z$1,0),0)-VLOOKUP(JX18,[1]Table2!$B$1:$Z$21,MATCH("xGD/90",[1]Table2!$B$1:$Z$1,0),0),"")</f>
        <v/>
      </c>
      <c r="JY64" s="41" t="str">
        <f>IFERROR(VLOOKUP($B18,[1]Table2!$B$1:$Z$21,MATCH("xGD/90",[1]Table2!$B$1:$Z$1,0),0)-VLOOKUP(JY18,[1]Table2!$B$1:$Z$21,MATCH("xGD/90",[1]Table2!$B$1:$Z$1,0),0),"")</f>
        <v/>
      </c>
      <c r="JZ64" s="41" t="str">
        <f>IFERROR(VLOOKUP($B18,[1]Table2!$B$1:$Z$21,MATCH("xGD/90",[1]Table2!$B$1:$Z$1,0),0)-VLOOKUP(JZ18,[1]Table2!$B$1:$Z$21,MATCH("xGD/90",[1]Table2!$B$1:$Z$1,0),0),"")</f>
        <v/>
      </c>
      <c r="KA64" s="41" t="str">
        <f>IFERROR(VLOOKUP($B18,[1]Table2!$B$1:$Z$21,MATCH("xGD/90",[1]Table2!$B$1:$Z$1,0),0)-VLOOKUP(KA18,[1]Table2!$B$1:$Z$21,MATCH("xGD/90",[1]Table2!$B$1:$Z$1,0),0),"")</f>
        <v/>
      </c>
      <c r="KB64" s="41">
        <f>IFERROR(VLOOKUP($B18,[1]Table2!$B$1:$Z$21,MATCH("xGD/90",[1]Table2!$B$1:$Z$1,0),0)-VLOOKUP(KB18,[1]Table2!$B$1:$Z$21,MATCH("xGD/90",[1]Table2!$B$1:$Z$1,0),0),"")</f>
        <v>1.1599999999999999</v>
      </c>
      <c r="KC64" s="41" t="str">
        <f>IFERROR(VLOOKUP($B18,[1]Table2!$B$1:$Z$21,MATCH("xGD/90",[1]Table2!$B$1:$Z$1,0),0)-VLOOKUP(KC18,[1]Table2!$B$1:$Z$21,MATCH("xGD/90",[1]Table2!$B$1:$Z$1,0),0),"")</f>
        <v/>
      </c>
      <c r="KD64" s="41" t="str">
        <f>IFERROR(VLOOKUP($B18,[1]Table2!$B$1:$Z$21,MATCH("xGD/90",[1]Table2!$B$1:$Z$1,0),0)-VLOOKUP(KD18,[1]Table2!$B$1:$Z$21,MATCH("xGD/90",[1]Table2!$B$1:$Z$1,0),0),"")</f>
        <v/>
      </c>
      <c r="KE64" s="41" t="str">
        <f>IFERROR(VLOOKUP($B18,[1]Table2!$B$1:$Z$21,MATCH("xGD/90",[1]Table2!$B$1:$Z$1,0),0)-VLOOKUP(KE18,[1]Table2!$B$1:$Z$21,MATCH("xGD/90",[1]Table2!$B$1:$Z$1,0),0),"")</f>
        <v/>
      </c>
      <c r="KF64" s="41" t="str">
        <f>IFERROR(VLOOKUP($B18,[1]Table2!$B$1:$Z$21,MATCH("xGD/90",[1]Table2!$B$1:$Z$1,0),0)-VLOOKUP(KF18,[1]Table2!$B$1:$Z$21,MATCH("xGD/90",[1]Table2!$B$1:$Z$1,0),0),"")</f>
        <v/>
      </c>
      <c r="KG64" s="41">
        <f>IFERROR(VLOOKUP($B18,[1]Table2!$B$1:$Z$21,MATCH("xGD/90",[1]Table2!$B$1:$Z$1,0),0)-VLOOKUP(KG18,[1]Table2!$B$1:$Z$21,MATCH("xGD/90",[1]Table2!$B$1:$Z$1,0),0),"")</f>
        <v>2.0000000000000018E-2</v>
      </c>
      <c r="KH64" s="41" t="str">
        <f>IFERROR(VLOOKUP($B18,[1]Table2!$B$1:$Z$21,MATCH("xGD/90",[1]Table2!$B$1:$Z$1,0),0)-VLOOKUP(KH18,[1]Table2!$B$1:$Z$21,MATCH("xGD/90",[1]Table2!$B$1:$Z$1,0),0),"")</f>
        <v/>
      </c>
      <c r="KI64" s="41" t="str">
        <f>IFERROR(VLOOKUP($B18,[1]Table2!$B$1:$Z$21,MATCH("xGD/90",[1]Table2!$B$1:$Z$1,0),0)-VLOOKUP(KI18,[1]Table2!$B$1:$Z$21,MATCH("xGD/90",[1]Table2!$B$1:$Z$1,0),0),"")</f>
        <v/>
      </c>
      <c r="KJ64" s="41" t="str">
        <f>IFERROR(VLOOKUP($B18,[1]Table2!$B$1:$Z$21,MATCH("xGD/90",[1]Table2!$B$1:$Z$1,0),0)-VLOOKUP(KJ18,[1]Table2!$B$1:$Z$21,MATCH("xGD/90",[1]Table2!$B$1:$Z$1,0),0),"")</f>
        <v/>
      </c>
      <c r="KK64" s="41">
        <f>IFERROR(VLOOKUP($B18,[1]Table2!$B$1:$Z$21,MATCH("xGD/90",[1]Table2!$B$1:$Z$1,0),0)-VLOOKUP(KK18,[1]Table2!$B$1:$Z$21,MATCH("xGD/90",[1]Table2!$B$1:$Z$1,0),0),"")</f>
        <v>1.0699999999999998</v>
      </c>
      <c r="KL64" s="41" t="str">
        <f>IFERROR(VLOOKUP($B18,[1]Table2!$B$1:$Z$21,MATCH("xGD/90",[1]Table2!$B$1:$Z$1,0),0)-VLOOKUP(KL18,[1]Table2!$B$1:$Z$21,MATCH("xGD/90",[1]Table2!$B$1:$Z$1,0),0),"")</f>
        <v/>
      </c>
      <c r="KM64" s="41" t="str">
        <f>IFERROR(VLOOKUP($B18,[1]Table2!$B$1:$Z$21,MATCH("xGD/90",[1]Table2!$B$1:$Z$1,0),0)-VLOOKUP(KM18,[1]Table2!$B$1:$Z$21,MATCH("xGD/90",[1]Table2!$B$1:$Z$1,0),0),"")</f>
        <v/>
      </c>
      <c r="KN64" s="41" t="str">
        <f>IFERROR(VLOOKUP($B18,[1]Table2!$B$1:$Z$21,MATCH("xGD/90",[1]Table2!$B$1:$Z$1,0),0)-VLOOKUP(KN18,[1]Table2!$B$1:$Z$21,MATCH("xGD/90",[1]Table2!$B$1:$Z$1,0),0),"")</f>
        <v/>
      </c>
      <c r="KO64" s="41" t="str">
        <f>IFERROR(VLOOKUP($B18,[1]Table2!$B$1:$Z$21,MATCH("xGD/90",[1]Table2!$B$1:$Z$1,0),0)-VLOOKUP(KO18,[1]Table2!$B$1:$Z$21,MATCH("xGD/90",[1]Table2!$B$1:$Z$1,0),0),"")</f>
        <v/>
      </c>
      <c r="KP64" s="41" t="str">
        <f>IFERROR(VLOOKUP($B18,[1]Table2!$B$1:$Z$21,MATCH("xGD/90",[1]Table2!$B$1:$Z$1,0),0)-VLOOKUP(KP18,[1]Table2!$B$1:$Z$21,MATCH("xGD/90",[1]Table2!$B$1:$Z$1,0),0),"")</f>
        <v/>
      </c>
      <c r="KQ64" s="41">
        <f>IFERROR(VLOOKUP($B18,[1]Table2!$B$1:$Z$21,MATCH("xGD/90",[1]Table2!$B$1:$Z$1,0),0)-VLOOKUP(KQ18,[1]Table2!$B$1:$Z$21,MATCH("xGD/90",[1]Table2!$B$1:$Z$1,0),0),"")</f>
        <v>0.71</v>
      </c>
      <c r="KR64" s="41" t="str">
        <f>IFERROR(VLOOKUP($B18,[1]Table2!$B$1:$Z$21,MATCH("xGD/90",[1]Table2!$B$1:$Z$1,0),0)-VLOOKUP(KR18,[1]Table2!$B$1:$Z$21,MATCH("xGD/90",[1]Table2!$B$1:$Z$1,0),0),"")</f>
        <v/>
      </c>
      <c r="KS64" s="41" t="str">
        <f>IFERROR(VLOOKUP($B18,[1]Table2!$B$1:$Z$21,MATCH("xGD/90",[1]Table2!$B$1:$Z$1,0),0)-VLOOKUP(KS18,[1]Table2!$B$1:$Z$21,MATCH("xGD/90",[1]Table2!$B$1:$Z$1,0),0),"")</f>
        <v/>
      </c>
      <c r="KT64" s="41" t="str">
        <f>IFERROR(VLOOKUP($B18,[1]Table2!$B$1:$Z$21,MATCH("xGD/90",[1]Table2!$B$1:$Z$1,0),0)-VLOOKUP(KT18,[1]Table2!$B$1:$Z$21,MATCH("xGD/90",[1]Table2!$B$1:$Z$1,0),0),"")</f>
        <v/>
      </c>
      <c r="KU64" s="41" t="str">
        <f>IFERROR(VLOOKUP($B18,[1]Table2!$B$1:$Z$21,MATCH("xGD/90",[1]Table2!$B$1:$Z$1,0),0)-VLOOKUP(KU18,[1]Table2!$B$1:$Z$21,MATCH("xGD/90",[1]Table2!$B$1:$Z$1,0),0),"")</f>
        <v/>
      </c>
      <c r="KV64" s="41" t="str">
        <f>IFERROR(VLOOKUP($B18,[1]Table2!$B$1:$Z$21,MATCH("xGD/90",[1]Table2!$B$1:$Z$1,0),0)-VLOOKUP(KV18,[1]Table2!$B$1:$Z$21,MATCH("xGD/90",[1]Table2!$B$1:$Z$1,0),0),"")</f>
        <v/>
      </c>
      <c r="KW64" s="41" t="str">
        <f>IFERROR(VLOOKUP($B18,[1]Table2!$B$1:$Z$21,MATCH("xGD/90",[1]Table2!$B$1:$Z$1,0),0)-VLOOKUP(KW18,[1]Table2!$B$1:$Z$21,MATCH("xGD/90",[1]Table2!$B$1:$Z$1,0),0),"")</f>
        <v/>
      </c>
      <c r="KX64" s="41" t="str">
        <f>IFERROR(VLOOKUP($B18,[1]Table2!$B$1:$Z$21,MATCH("xGD/90",[1]Table2!$B$1:$Z$1,0),0)-VLOOKUP(KX18,[1]Table2!$B$1:$Z$21,MATCH("xGD/90",[1]Table2!$B$1:$Z$1,0),0),"")</f>
        <v/>
      </c>
      <c r="KY64" s="41" t="str">
        <f>IFERROR(VLOOKUP($B18,[1]Table2!$B$1:$Z$21,MATCH("xGD/90",[1]Table2!$B$1:$Z$1,0),0)-VLOOKUP(KY18,[1]Table2!$B$1:$Z$21,MATCH("xGD/90",[1]Table2!$B$1:$Z$1,0),0),"")</f>
        <v/>
      </c>
      <c r="KZ64" s="41" t="str">
        <f>IFERROR(VLOOKUP($B18,[1]Table2!$B$1:$Z$21,MATCH("xGD/90",[1]Table2!$B$1:$Z$1,0),0)-VLOOKUP(KZ18,[1]Table2!$B$1:$Z$21,MATCH("xGD/90",[1]Table2!$B$1:$Z$1,0),0),"")</f>
        <v/>
      </c>
      <c r="LA64" s="41" t="str">
        <f>IFERROR(VLOOKUP($B18,[1]Table2!$B$1:$Z$21,MATCH("xGD/90",[1]Table2!$B$1:$Z$1,0),0)-VLOOKUP(LA18,[1]Table2!$B$1:$Z$21,MATCH("xGD/90",[1]Table2!$B$1:$Z$1,0),0),"")</f>
        <v/>
      </c>
      <c r="LB64" s="41" t="str">
        <f>IFERROR(VLOOKUP($B18,[1]Table2!$B$1:$Z$21,MATCH("xGD/90",[1]Table2!$B$1:$Z$1,0),0)-VLOOKUP(LB18,[1]Table2!$B$1:$Z$21,MATCH("xGD/90",[1]Table2!$B$1:$Z$1,0),0),"")</f>
        <v/>
      </c>
      <c r="LC64" s="41" t="str">
        <f>IFERROR(VLOOKUP($B18,[1]Table2!$B$1:$Z$21,MATCH("xGD/90",[1]Table2!$B$1:$Z$1,0),0)-VLOOKUP(LC18,[1]Table2!$B$1:$Z$21,MATCH("xGD/90",[1]Table2!$B$1:$Z$1,0),0),"")</f>
        <v/>
      </c>
      <c r="LD64" s="41" t="str">
        <f>IFERROR(VLOOKUP($B18,[1]Table2!$B$1:$Z$21,MATCH("xGD/90",[1]Table2!$B$1:$Z$1,0),0)-VLOOKUP(LD18,[1]Table2!$B$1:$Z$21,MATCH("xGD/90",[1]Table2!$B$1:$Z$1,0),0),"")</f>
        <v/>
      </c>
      <c r="LE64" s="41" t="str">
        <f>IFERROR(VLOOKUP($B18,[1]Table2!$B$1:$Z$21,MATCH("xGD/90",[1]Table2!$B$1:$Z$1,0),0)-VLOOKUP(LE18,[1]Table2!$B$1:$Z$21,MATCH("xGD/90",[1]Table2!$B$1:$Z$1,0),0),"")</f>
        <v/>
      </c>
      <c r="LF64" s="41" t="str">
        <f>IFERROR(VLOOKUP($B18,[1]Table2!$B$1:$Z$21,MATCH("xGD/90",[1]Table2!$B$1:$Z$1,0),0)-VLOOKUP(LF18,[1]Table2!$B$1:$Z$21,MATCH("xGD/90",[1]Table2!$B$1:$Z$1,0),0),"")</f>
        <v/>
      </c>
      <c r="LG64" s="41" t="str">
        <f>IFERROR(VLOOKUP($B18,[1]Table2!$B$1:$Z$21,MATCH("xGD/90",[1]Table2!$B$1:$Z$1,0),0)-VLOOKUP(LG18,[1]Table2!$B$1:$Z$21,MATCH("xGD/90",[1]Table2!$B$1:$Z$1,0),0),"")</f>
        <v/>
      </c>
      <c r="LH64" s="41" t="str">
        <f>IFERROR(VLOOKUP($B18,[1]Table2!$B$1:$Z$21,MATCH("xGD/90",[1]Table2!$B$1:$Z$1,0),0)-VLOOKUP(LH18,[1]Table2!$B$1:$Z$21,MATCH("xGD/90",[1]Table2!$B$1:$Z$1,0),0),"")</f>
        <v/>
      </c>
      <c r="LI64" s="41" t="str">
        <f>IFERROR(VLOOKUP($B18,[1]Table2!$B$1:$Z$21,MATCH("xGD/90",[1]Table2!$B$1:$Z$1,0),0)-VLOOKUP(LI18,[1]Table2!$B$1:$Z$21,MATCH("xGD/90",[1]Table2!$B$1:$Z$1,0),0),"")</f>
        <v/>
      </c>
      <c r="LJ64" s="41" t="str">
        <f>IFERROR(VLOOKUP($B18,[1]Table2!$B$1:$Z$21,MATCH("xGD/90",[1]Table2!$B$1:$Z$1,0),0)-VLOOKUP(LJ18,[1]Table2!$B$1:$Z$21,MATCH("xGD/90",[1]Table2!$B$1:$Z$1,0),0),"")</f>
        <v/>
      </c>
      <c r="LK64" s="41" t="str">
        <f>IFERROR(VLOOKUP($B18,[1]Table2!$B$1:$Z$21,MATCH("xGD/90",[1]Table2!$B$1:$Z$1,0),0)-VLOOKUP(LK18,[1]Table2!$B$1:$Z$21,MATCH("xGD/90",[1]Table2!$B$1:$Z$1,0),0),"")</f>
        <v/>
      </c>
      <c r="LL64" s="41" t="str">
        <f>IFERROR(VLOOKUP($B18,[1]Table2!$B$1:$Z$21,MATCH("xGD/90",[1]Table2!$B$1:$Z$1,0),0)-VLOOKUP(LL18,[1]Table2!$B$1:$Z$21,MATCH("xGD/90",[1]Table2!$B$1:$Z$1,0),0),"")</f>
        <v/>
      </c>
      <c r="LM64" s="41" t="str">
        <f>IFERROR(VLOOKUP($B18,[1]Table2!$B$1:$Z$21,MATCH("xGD/90",[1]Table2!$B$1:$Z$1,0),0)-VLOOKUP(LM18,[1]Table2!$B$1:$Z$21,MATCH("xGD/90",[1]Table2!$B$1:$Z$1,0),0),"")</f>
        <v/>
      </c>
      <c r="LN64" s="41" t="str">
        <f>IFERROR(VLOOKUP($B18,[1]Table2!$B$1:$Z$21,MATCH("xGD/90",[1]Table2!$B$1:$Z$1,0),0)-VLOOKUP(LN18,[1]Table2!$B$1:$Z$21,MATCH("xGD/90",[1]Table2!$B$1:$Z$1,0),0),"")</f>
        <v/>
      </c>
      <c r="LO64" s="41" t="str">
        <f>IFERROR(VLOOKUP($B18,[1]Table2!$B$1:$Z$21,MATCH("xGD/90",[1]Table2!$B$1:$Z$1,0),0)-VLOOKUP(LO18,[1]Table2!$B$1:$Z$21,MATCH("xGD/90",[1]Table2!$B$1:$Z$1,0),0),"")</f>
        <v/>
      </c>
      <c r="LP64" s="41" t="str">
        <f>IFERROR(VLOOKUP($B18,[1]Table2!$B$1:$Z$21,MATCH("xGD/90",[1]Table2!$B$1:$Z$1,0),0)-VLOOKUP(LP18,[1]Table2!$B$1:$Z$21,MATCH("xGD/90",[1]Table2!$B$1:$Z$1,0),0),"")</f>
        <v/>
      </c>
      <c r="LQ64" s="41" t="str">
        <f>IFERROR(VLOOKUP($B18,[1]Table2!$B$1:$Z$21,MATCH("xGD/90",[1]Table2!$B$1:$Z$1,0),0)-VLOOKUP(LQ18,[1]Table2!$B$1:$Z$21,MATCH("xGD/90",[1]Table2!$B$1:$Z$1,0),0),"")</f>
        <v/>
      </c>
      <c r="LR64" s="41" t="str">
        <f>IFERROR(VLOOKUP($B18,[1]Table2!$B$1:$Z$21,MATCH("xGD/90",[1]Table2!$B$1:$Z$1,0),0)-VLOOKUP(LR18,[1]Table2!$B$1:$Z$21,MATCH("xGD/90",[1]Table2!$B$1:$Z$1,0),0),"")</f>
        <v/>
      </c>
      <c r="LS64" s="41" t="str">
        <f>IFERROR(VLOOKUP($B18,[1]Table2!$B$1:$Z$21,MATCH("xGD/90",[1]Table2!$B$1:$Z$1,0),0)-VLOOKUP(LS18,[1]Table2!$B$1:$Z$21,MATCH("xGD/90",[1]Table2!$B$1:$Z$1,0),0),"")</f>
        <v/>
      </c>
      <c r="LT64" s="41" t="str">
        <f>IFERROR(VLOOKUP($B18,[1]Table2!$B$1:$Z$21,MATCH("xGD/90",[1]Table2!$B$1:$Z$1,0),0)-VLOOKUP(LT18,[1]Table2!$B$1:$Z$21,MATCH("xGD/90",[1]Table2!$B$1:$Z$1,0),0),"")</f>
        <v/>
      </c>
      <c r="LU64" s="41" t="str">
        <f>IFERROR(VLOOKUP($B18,[1]Table2!$B$1:$Z$21,MATCH("xGD/90",[1]Table2!$B$1:$Z$1,0),0)-VLOOKUP(LU18,[1]Table2!$B$1:$Z$21,MATCH("xGD/90",[1]Table2!$B$1:$Z$1,0),0),"")</f>
        <v/>
      </c>
      <c r="LV64" s="41" t="str">
        <f>IFERROR(VLOOKUP($B18,[1]Table2!$B$1:$Z$21,MATCH("xGD/90",[1]Table2!$B$1:$Z$1,0),0)-VLOOKUP(LV18,[1]Table2!$B$1:$Z$21,MATCH("xGD/90",[1]Table2!$B$1:$Z$1,0),0),"")</f>
        <v/>
      </c>
      <c r="LW64" s="41" t="str">
        <f>IFERROR(VLOOKUP($B18,[1]Table2!$B$1:$Z$21,MATCH("xGD/90",[1]Table2!$B$1:$Z$1,0),0)-VLOOKUP(LW18,[1]Table2!$B$1:$Z$21,MATCH("xGD/90",[1]Table2!$B$1:$Z$1,0),0),"")</f>
        <v/>
      </c>
      <c r="LX64" s="41" t="str">
        <f>IFERROR(VLOOKUP($B18,[1]Table2!$B$1:$Z$21,MATCH("xGD/90",[1]Table2!$B$1:$Z$1,0),0)-VLOOKUP(LX18,[1]Table2!$B$1:$Z$21,MATCH("xGD/90",[1]Table2!$B$1:$Z$1,0),0),"")</f>
        <v/>
      </c>
      <c r="LY64" s="41" t="str">
        <f>IFERROR(VLOOKUP($B18,[1]Table2!$B$1:$Z$21,MATCH("xGD/90",[1]Table2!$B$1:$Z$1,0),0)-VLOOKUP(LY18,[1]Table2!$B$1:$Z$21,MATCH("xGD/90",[1]Table2!$B$1:$Z$1,0),0),"")</f>
        <v/>
      </c>
      <c r="LZ64" s="41" t="str">
        <f>IFERROR(VLOOKUP($B18,[1]Table2!$B$1:$Z$21,MATCH("xGD/90",[1]Table2!$B$1:$Z$1,0),0)-VLOOKUP(LZ18,[1]Table2!$B$1:$Z$21,MATCH("xGD/90",[1]Table2!$B$1:$Z$1,0),0),"")</f>
        <v/>
      </c>
      <c r="MA64" s="41" t="str">
        <f>IFERROR(VLOOKUP($B18,[1]Table2!$B$1:$Z$21,MATCH("xGD/90",[1]Table2!$B$1:$Z$1,0),0)-VLOOKUP(MA18,[1]Table2!$B$1:$Z$21,MATCH("xGD/90",[1]Table2!$B$1:$Z$1,0),0),"")</f>
        <v/>
      </c>
      <c r="MB64" s="41" t="str">
        <f>IFERROR(VLOOKUP($B18,[1]Table2!$B$1:$Z$21,MATCH("xGD/90",[1]Table2!$B$1:$Z$1,0),0)-VLOOKUP(MB18,[1]Table2!$B$1:$Z$21,MATCH("xGD/90",[1]Table2!$B$1:$Z$1,0),0),"")</f>
        <v/>
      </c>
      <c r="MC64" s="41" t="str">
        <f>IFERROR(VLOOKUP($B18,[1]Table2!$B$1:$Z$21,MATCH("xGD/90",[1]Table2!$B$1:$Z$1,0),0)-VLOOKUP(MC18,[1]Table2!$B$1:$Z$21,MATCH("xGD/90",[1]Table2!$B$1:$Z$1,0),0),"")</f>
        <v/>
      </c>
      <c r="MD64" s="41" t="str">
        <f>IFERROR(VLOOKUP($B18,[1]Table2!$B$1:$Z$21,MATCH("xGD/90",[1]Table2!$B$1:$Z$1,0),0)-VLOOKUP(MD18,[1]Table2!$B$1:$Z$21,MATCH("xGD/90",[1]Table2!$B$1:$Z$1,0),0),"")</f>
        <v/>
      </c>
      <c r="ME64" s="41" t="str">
        <f>IFERROR(VLOOKUP($B18,[1]Table2!$B$1:$Z$21,MATCH("xGD/90",[1]Table2!$B$1:$Z$1,0),0)-VLOOKUP(ME18,[1]Table2!$B$1:$Z$21,MATCH("xGD/90",[1]Table2!$B$1:$Z$1,0),0),"")</f>
        <v/>
      </c>
      <c r="MF64" s="41" t="str">
        <f>IFERROR(VLOOKUP($B18,[1]Table2!$B$1:$Z$21,MATCH("xGD/90",[1]Table2!$B$1:$Z$1,0),0)-VLOOKUP(MF18,[1]Table2!$B$1:$Z$21,MATCH("xGD/90",[1]Table2!$B$1:$Z$1,0),0),"")</f>
        <v/>
      </c>
      <c r="MG64" s="41" t="str">
        <f>IFERROR(VLOOKUP($B18,[1]Table2!$B$1:$Z$21,MATCH("xGD/90",[1]Table2!$B$1:$Z$1,0),0)-VLOOKUP(MG18,[1]Table2!$B$1:$Z$21,MATCH("xGD/90",[1]Table2!$B$1:$Z$1,0),0),"")</f>
        <v/>
      </c>
      <c r="MH64" s="41" t="str">
        <f>IFERROR(VLOOKUP($B18,[1]Table2!$B$1:$Z$21,MATCH("xGD/90",[1]Table2!$B$1:$Z$1,0),0)-VLOOKUP(MH18,[1]Table2!$B$1:$Z$21,MATCH("xGD/90",[1]Table2!$B$1:$Z$1,0),0),"")</f>
        <v/>
      </c>
      <c r="MI64" s="41" t="str">
        <f>IFERROR(VLOOKUP($B18,[1]Table2!$B$1:$Z$21,MATCH("xGD/90",[1]Table2!$B$1:$Z$1,0),0)-VLOOKUP(MI18,[1]Table2!$B$1:$Z$21,MATCH("xGD/90",[1]Table2!$B$1:$Z$1,0),0),"")</f>
        <v/>
      </c>
      <c r="MJ64" s="41" t="str">
        <f>IFERROR(VLOOKUP($B18,[1]Table2!$B$1:$Z$21,MATCH("xGD/90",[1]Table2!$B$1:$Z$1,0),0)-VLOOKUP(MJ18,[1]Table2!$B$1:$Z$21,MATCH("xGD/90",[1]Table2!$B$1:$Z$1,0),0),"")</f>
        <v/>
      </c>
      <c r="MK64" s="41" t="str">
        <f>IFERROR(VLOOKUP($B18,[1]Table2!$B$1:$Z$21,MATCH("xGD/90",[1]Table2!$B$1:$Z$1,0),0)-VLOOKUP(MK18,[1]Table2!$B$1:$Z$21,MATCH("xGD/90",[1]Table2!$B$1:$Z$1,0),0),"")</f>
        <v/>
      </c>
      <c r="ML64" s="41" t="str">
        <f>IFERROR(VLOOKUP($B18,[1]Table2!$B$1:$Z$21,MATCH("xGD/90",[1]Table2!$B$1:$Z$1,0),0)-VLOOKUP(ML18,[1]Table2!$B$1:$Z$21,MATCH("xGD/90",[1]Table2!$B$1:$Z$1,0),0),"")</f>
        <v/>
      </c>
      <c r="MM64" s="41" t="str">
        <f>IFERROR(VLOOKUP($B18,[1]Table2!$B$1:$Z$21,MATCH("xGD/90",[1]Table2!$B$1:$Z$1,0),0)-VLOOKUP(MM18,[1]Table2!$B$1:$Z$21,MATCH("xGD/90",[1]Table2!$B$1:$Z$1,0),0),"")</f>
        <v/>
      </c>
      <c r="MN64" s="41" t="str">
        <f>IFERROR(VLOOKUP($B18,[1]Table2!$B$1:$Z$21,MATCH("xGD/90",[1]Table2!$B$1:$Z$1,0),0)-VLOOKUP(MN18,[1]Table2!$B$1:$Z$21,MATCH("xGD/90",[1]Table2!$B$1:$Z$1,0),0),"")</f>
        <v/>
      </c>
      <c r="MO64" s="41" t="str">
        <f>IFERROR(VLOOKUP($B18,[1]Table2!$B$1:$Z$21,MATCH("xGD/90",[1]Table2!$B$1:$Z$1,0),0)-VLOOKUP(MO18,[1]Table2!$B$1:$Z$21,MATCH("xGD/90",[1]Table2!$B$1:$Z$1,0),0),"")</f>
        <v/>
      </c>
      <c r="MP64" s="41" t="str">
        <f>IFERROR(VLOOKUP($B18,[1]Table2!$B$1:$Z$21,MATCH("xGD/90",[1]Table2!$B$1:$Z$1,0),0)-VLOOKUP(MP18,[1]Table2!$B$1:$Z$21,MATCH("xGD/90",[1]Table2!$B$1:$Z$1,0),0),"")</f>
        <v/>
      </c>
      <c r="MQ64" s="41" t="str">
        <f>IFERROR(VLOOKUP($B18,[1]Table2!$B$1:$Z$21,MATCH("xGD/90",[1]Table2!$B$1:$Z$1,0),0)-VLOOKUP(MQ18,[1]Table2!$B$1:$Z$21,MATCH("xGD/90",[1]Table2!$B$1:$Z$1,0),0),"")</f>
        <v/>
      </c>
      <c r="MR64" s="41" t="str">
        <f>IFERROR(VLOOKUP($B18,[1]Table2!$B$1:$Z$21,MATCH("xGD/90",[1]Table2!$B$1:$Z$1,0),0)-VLOOKUP(MR18,[1]Table2!$B$1:$Z$21,MATCH("xGD/90",[1]Table2!$B$1:$Z$1,0),0),"")</f>
        <v/>
      </c>
      <c r="MS64" s="41" t="str">
        <f>IFERROR(VLOOKUP($B18,[1]Table2!$B$1:$Z$21,MATCH("xGD/90",[1]Table2!$B$1:$Z$1,0),0)-VLOOKUP(MS18,[1]Table2!$B$1:$Z$21,MATCH("xGD/90",[1]Table2!$B$1:$Z$1,0),0),"")</f>
        <v/>
      </c>
      <c r="MT64" s="41" t="str">
        <f>IFERROR(VLOOKUP($B18,[1]Table2!$B$1:$Z$21,MATCH("xGD/90",[1]Table2!$B$1:$Z$1,0),0)-VLOOKUP(MT18,[1]Table2!$B$1:$Z$21,MATCH("xGD/90",[1]Table2!$B$1:$Z$1,0),0),"")</f>
        <v/>
      </c>
      <c r="MU64" s="41" t="str">
        <f>IFERROR(VLOOKUP($B18,[1]Table2!$B$1:$Z$21,MATCH("xGD/90",[1]Table2!$B$1:$Z$1,0),0)-VLOOKUP(MU18,[1]Table2!$B$1:$Z$21,MATCH("xGD/90",[1]Table2!$B$1:$Z$1,0),0),"")</f>
        <v/>
      </c>
      <c r="MV64" s="41" t="str">
        <f>IFERROR(VLOOKUP($B18,[1]Table2!$B$1:$Z$21,MATCH("xGD/90",[1]Table2!$B$1:$Z$1,0),0)-VLOOKUP(MV18,[1]Table2!$B$1:$Z$21,MATCH("xGD/90",[1]Table2!$B$1:$Z$1,0),0),"")</f>
        <v/>
      </c>
      <c r="MW64" s="41" t="str">
        <f>IFERROR(VLOOKUP($B18,[1]Table2!$B$1:$Z$21,MATCH("xGD/90",[1]Table2!$B$1:$Z$1,0),0)-VLOOKUP(MW18,[1]Table2!$B$1:$Z$21,MATCH("xGD/90",[1]Table2!$B$1:$Z$1,0),0),"")</f>
        <v/>
      </c>
      <c r="MX64" s="41" t="str">
        <f>IFERROR(VLOOKUP($B18,[1]Table2!$B$1:$Z$21,MATCH("xGD/90",[1]Table2!$B$1:$Z$1,0),0)-VLOOKUP(MX18,[1]Table2!$B$1:$Z$21,MATCH("xGD/90",[1]Table2!$B$1:$Z$1,0),0),"")</f>
        <v/>
      </c>
      <c r="MY64" s="41" t="str">
        <f>IFERROR(VLOOKUP($B18,[1]Table2!$B$1:$Z$21,MATCH("xGD/90",[1]Table2!$B$1:$Z$1,0),0)-VLOOKUP(MY18,[1]Table2!$B$1:$Z$21,MATCH("xGD/90",[1]Table2!$B$1:$Z$1,0),0),"")</f>
        <v/>
      </c>
      <c r="MZ64" s="41" t="str">
        <f>IFERROR(VLOOKUP($B18,[1]Table2!$B$1:$Z$21,MATCH("xGD/90",[1]Table2!$B$1:$Z$1,0),0)-VLOOKUP(MZ18,[1]Table2!$B$1:$Z$21,MATCH("xGD/90",[1]Table2!$B$1:$Z$1,0),0),"")</f>
        <v/>
      </c>
      <c r="NA64" s="41" t="str">
        <f>IFERROR(VLOOKUP($B18,[1]Table2!$B$1:$Z$21,MATCH("xGD/90",[1]Table2!$B$1:$Z$1,0),0)-VLOOKUP(NA18,[1]Table2!$B$1:$Z$21,MATCH("xGD/90",[1]Table2!$B$1:$Z$1,0),0),"")</f>
        <v/>
      </c>
      <c r="NB64" s="41" t="str">
        <f>IFERROR(VLOOKUP($B18,[1]Table2!$B$1:$Z$21,MATCH("xGD/90",[1]Table2!$B$1:$Z$1,0),0)-VLOOKUP(NB18,[1]Table2!$B$1:$Z$21,MATCH("xGD/90",[1]Table2!$B$1:$Z$1,0),0),"")</f>
        <v/>
      </c>
      <c r="NC64" s="41" t="str">
        <f>IFERROR(VLOOKUP($B18,[1]Table2!$B$1:$Z$21,MATCH("xGD/90",[1]Table2!$B$1:$Z$1,0),0)-VLOOKUP(NC18,[1]Table2!$B$1:$Z$21,MATCH("xGD/90",[1]Table2!$B$1:$Z$1,0),0),"")</f>
        <v/>
      </c>
      <c r="NE64" s="40">
        <f t="shared" si="1"/>
        <v>0.72</v>
      </c>
      <c r="NF64" s="41" t="str">
        <f>IFERROR(VLOOKUP($B18,[1]Table2!$B$1:$Z$21,MATCH("xGD/90",[1]Table2!$B$1:$Z$1,0),0)-VLOOKUP(NF18,[1]Table2!$B$1:$Z$21,MATCH("xGD/90",[1]Table2!$B$1:$Z$1,0),0),"")</f>
        <v/>
      </c>
      <c r="NG64" s="41" t="str">
        <f>IFERROR(VLOOKUP($B18,[1]Table2!$B$1:$Z$21,MATCH("xGD/90",[1]Table2!$B$1:$Z$1,0),0)-VLOOKUP(NG18,[1]Table2!$B$1:$Z$21,MATCH("xGD/90",[1]Table2!$B$1:$Z$1,0),0),"")</f>
        <v/>
      </c>
      <c r="NH64" s="41" t="str">
        <f>IFERROR(VLOOKUP($B18,[1]Table2!$B$1:$Z$21,MATCH("xGD/90",[1]Table2!$B$1:$Z$1,0),0)-VLOOKUP(NH18,[1]Table2!$B$1:$Z$21,MATCH("xGD/90",[1]Table2!$B$1:$Z$1,0),0),"")</f>
        <v/>
      </c>
      <c r="NI64" s="41">
        <f>IFERROR(VLOOKUP($B18,[1]Table2!$B$1:$Z$21,MATCH("xGD/90",[1]Table2!$B$1:$Z$1,0),0)-VLOOKUP(NI18,[1]Table2!$B$1:$Z$21,MATCH("xGD/90",[1]Table2!$B$1:$Z$1,0),0),"")</f>
        <v>1.4</v>
      </c>
      <c r="NJ64" s="41">
        <f>IFERROR(VLOOKUP($B18,[1]Table2!$B$1:$Z$21,MATCH("xGD/90",[1]Table2!$B$1:$Z$1,0),0)-VLOOKUP(NJ18,[1]Table2!$B$1:$Z$21,MATCH("xGD/90",[1]Table2!$B$1:$Z$1,0),0),"")</f>
        <v>0.55999999999999994</v>
      </c>
    </row>
    <row r="65" spans="1:374" s="42" customFormat="1" ht="15.75" thickBot="1" x14ac:dyDescent="0.3">
      <c r="A65" s="39" t="s">
        <v>52</v>
      </c>
      <c r="B65" s="40">
        <f>VLOOKUP(A65,[1]Table!$B$1:$O$21,MATCH("xGD/90",[1]Table!$B$1:$O$1,0),0)</f>
        <v>-0.68</v>
      </c>
      <c r="C65" s="41" t="str">
        <f>IFERROR(VLOOKUP($B19,[1]Table2!$B$1:$Z$21,MATCH("xGD/90",[1]Table2!$B$1:$Z$1,0),0)-VLOOKUP(C19,[1]Table2!$B$1:$Z$21,MATCH("xGD/90",[1]Table2!$B$1:$Z$1,0),0),"")</f>
        <v/>
      </c>
      <c r="D65" s="41" t="str">
        <f>IFERROR(VLOOKUP($B19,[1]Table2!$B$1:$Z$21,MATCH("xGD/90",[1]Table2!$B$1:$Z$1,0),0)-VLOOKUP(D19,[1]Table2!$B$1:$Z$21,MATCH("xGD/90",[1]Table2!$B$1:$Z$1,0),0),"")</f>
        <v/>
      </c>
      <c r="E65" s="41" t="str">
        <f>IFERROR(VLOOKUP($B19,[1]Table2!$B$1:$Z$21,MATCH("xGD/90",[1]Table2!$B$1:$Z$1,0),0)-VLOOKUP(E19,[1]Table2!$B$1:$Z$21,MATCH("xGD/90",[1]Table2!$B$1:$Z$1,0),0),"")</f>
        <v/>
      </c>
      <c r="F65" s="41" t="str">
        <f>IFERROR(VLOOKUP($B19,[1]Table2!$B$1:$Z$21,MATCH("xGD/90",[1]Table2!$B$1:$Z$1,0),0)-VLOOKUP(F19,[1]Table2!$B$1:$Z$21,MATCH("xGD/90",[1]Table2!$B$1:$Z$1,0),0),"")</f>
        <v/>
      </c>
      <c r="G65" s="41" t="str">
        <f>IFERROR(VLOOKUP($B19,[1]Table2!$B$1:$Z$21,MATCH("xGD/90",[1]Table2!$B$1:$Z$1,0),0)-VLOOKUP(G19,[1]Table2!$B$1:$Z$21,MATCH("xGD/90",[1]Table2!$B$1:$Z$1,0),0),"")</f>
        <v/>
      </c>
      <c r="H65" s="41">
        <f>IFERROR(VLOOKUP($B19,[1]Table2!$B$1:$Z$21,MATCH("xGD/90",[1]Table2!$B$1:$Z$1,0),0)-VLOOKUP(H19,[1]Table2!$B$1:$Z$21,MATCH("xGD/90",[1]Table2!$B$1:$Z$1,0),0),"")</f>
        <v>-1.4</v>
      </c>
      <c r="I65" s="41" t="str">
        <f>IFERROR(VLOOKUP($B19,[1]Table2!$B$1:$Z$21,MATCH("xGD/90",[1]Table2!$B$1:$Z$1,0),0)-VLOOKUP(I19,[1]Table2!$B$1:$Z$21,MATCH("xGD/90",[1]Table2!$B$1:$Z$1,0),0),"")</f>
        <v/>
      </c>
      <c r="J65" s="41" t="str">
        <f>IFERROR(VLOOKUP($B19,[1]Table2!$B$1:$Z$21,MATCH("xGD/90",[1]Table2!$B$1:$Z$1,0),0)-VLOOKUP(J19,[1]Table2!$B$1:$Z$21,MATCH("xGD/90",[1]Table2!$B$1:$Z$1,0),0),"")</f>
        <v/>
      </c>
      <c r="K65" s="41" t="str">
        <f>IFERROR(VLOOKUP($B19,[1]Table2!$B$1:$Z$21,MATCH("xGD/90",[1]Table2!$B$1:$Z$1,0),0)-VLOOKUP(K19,[1]Table2!$B$1:$Z$21,MATCH("xGD/90",[1]Table2!$B$1:$Z$1,0),0),"")</f>
        <v/>
      </c>
      <c r="L65" s="41" t="str">
        <f>IFERROR(VLOOKUP($B19,[1]Table2!$B$1:$Z$21,MATCH("xGD/90",[1]Table2!$B$1:$Z$1,0),0)-VLOOKUP(L19,[1]Table2!$B$1:$Z$21,MATCH("xGD/90",[1]Table2!$B$1:$Z$1,0),0),"")</f>
        <v/>
      </c>
      <c r="M65" s="41" t="str">
        <f>IFERROR(VLOOKUP($B19,[1]Table2!$B$1:$Z$21,MATCH("xGD/90",[1]Table2!$B$1:$Z$1,0),0)-VLOOKUP(M19,[1]Table2!$B$1:$Z$21,MATCH("xGD/90",[1]Table2!$B$1:$Z$1,0),0),"")</f>
        <v/>
      </c>
      <c r="N65" s="41" t="str">
        <f>IFERROR(VLOOKUP($B19,[1]Table2!$B$1:$Z$21,MATCH("xGD/90",[1]Table2!$B$1:$Z$1,0),0)-VLOOKUP(N19,[1]Table2!$B$1:$Z$21,MATCH("xGD/90",[1]Table2!$B$1:$Z$1,0),0),"")</f>
        <v/>
      </c>
      <c r="O65" s="41" t="str">
        <f>IFERROR(VLOOKUP($B19,[1]Table2!$B$1:$Z$21,MATCH("xGD/90",[1]Table2!$B$1:$Z$1,0),0)-VLOOKUP(O19,[1]Table2!$B$1:$Z$21,MATCH("xGD/90",[1]Table2!$B$1:$Z$1,0),0),"")</f>
        <v/>
      </c>
      <c r="P65" s="41">
        <f>IFERROR(VLOOKUP($B19,[1]Table2!$B$1:$Z$21,MATCH("xGD/90",[1]Table2!$B$1:$Z$1,0),0)-VLOOKUP(P19,[1]Table2!$B$1:$Z$21,MATCH("xGD/90",[1]Table2!$B$1:$Z$1,0),0),"")</f>
        <v>-0.73000000000000009</v>
      </c>
      <c r="Q65" s="41" t="str">
        <f>IFERROR(VLOOKUP($B19,[1]Table2!$B$1:$Z$21,MATCH("xGD/90",[1]Table2!$B$1:$Z$1,0),0)-VLOOKUP(Q19,[1]Table2!$B$1:$Z$21,MATCH("xGD/90",[1]Table2!$B$1:$Z$1,0),0),"")</f>
        <v/>
      </c>
      <c r="R65" s="41" t="str">
        <f>IFERROR(VLOOKUP($B19,[1]Table2!$B$1:$Z$21,MATCH("xGD/90",[1]Table2!$B$1:$Z$1,0),0)-VLOOKUP(R19,[1]Table2!$B$1:$Z$21,MATCH("xGD/90",[1]Table2!$B$1:$Z$1,0),0),"")</f>
        <v/>
      </c>
      <c r="S65" s="41" t="str">
        <f>IFERROR(VLOOKUP($B19,[1]Table2!$B$1:$Z$21,MATCH("xGD/90",[1]Table2!$B$1:$Z$1,0),0)-VLOOKUP(S19,[1]Table2!$B$1:$Z$21,MATCH("xGD/90",[1]Table2!$B$1:$Z$1,0),0),"")</f>
        <v/>
      </c>
      <c r="T65" s="41" t="str">
        <f>IFERROR(VLOOKUP($B19,[1]Table2!$B$1:$Z$21,MATCH("xGD/90",[1]Table2!$B$1:$Z$1,0),0)-VLOOKUP(T19,[1]Table2!$B$1:$Z$21,MATCH("xGD/90",[1]Table2!$B$1:$Z$1,0),0),"")</f>
        <v/>
      </c>
      <c r="U65" s="41" t="str">
        <f>IFERROR(VLOOKUP($B19,[1]Table2!$B$1:$Z$21,MATCH("xGD/90",[1]Table2!$B$1:$Z$1,0),0)-VLOOKUP(U19,[1]Table2!$B$1:$Z$21,MATCH("xGD/90",[1]Table2!$B$1:$Z$1,0),0),"")</f>
        <v/>
      </c>
      <c r="V65" s="41">
        <f>IFERROR(VLOOKUP($B19,[1]Table2!$B$1:$Z$21,MATCH("xGD/90",[1]Table2!$B$1:$Z$1,0),0)-VLOOKUP(V19,[1]Table2!$B$1:$Z$21,MATCH("xGD/90",[1]Table2!$B$1:$Z$1,0),0),"")</f>
        <v>-7.0000000000000062E-2</v>
      </c>
      <c r="W65" s="41" t="str">
        <f>IFERROR(VLOOKUP($B19,[1]Table2!$B$1:$Z$21,MATCH("xGD/90",[1]Table2!$B$1:$Z$1,0),0)-VLOOKUP(W19,[1]Table2!$B$1:$Z$21,MATCH("xGD/90",[1]Table2!$B$1:$Z$1,0),0),"")</f>
        <v/>
      </c>
      <c r="X65" s="41" t="str">
        <f>IFERROR(VLOOKUP($B19,[1]Table2!$B$1:$Z$21,MATCH("xGD/90",[1]Table2!$B$1:$Z$1,0),0)-VLOOKUP(X19,[1]Table2!$B$1:$Z$21,MATCH("xGD/90",[1]Table2!$B$1:$Z$1,0),0),"")</f>
        <v/>
      </c>
      <c r="Y65" s="41" t="str">
        <f>IFERROR(VLOOKUP($B19,[1]Table2!$B$1:$Z$21,MATCH("xGD/90",[1]Table2!$B$1:$Z$1,0),0)-VLOOKUP(Y19,[1]Table2!$B$1:$Z$21,MATCH("xGD/90",[1]Table2!$B$1:$Z$1,0),0),"")</f>
        <v/>
      </c>
      <c r="Z65" s="41" t="str">
        <f>IFERROR(VLOOKUP($B19,[1]Table2!$B$1:$Z$21,MATCH("xGD/90",[1]Table2!$B$1:$Z$1,0),0)-VLOOKUP(Z19,[1]Table2!$B$1:$Z$21,MATCH("xGD/90",[1]Table2!$B$1:$Z$1,0),0),"")</f>
        <v/>
      </c>
      <c r="AA65" s="41" t="str">
        <f>IFERROR(VLOOKUP($B19,[1]Table2!$B$1:$Z$21,MATCH("xGD/90",[1]Table2!$B$1:$Z$1,0),0)-VLOOKUP(AA19,[1]Table2!$B$1:$Z$21,MATCH("xGD/90",[1]Table2!$B$1:$Z$1,0),0),"")</f>
        <v/>
      </c>
      <c r="AB65" s="41" t="str">
        <f>IFERROR(VLOOKUP($B19,[1]Table2!$B$1:$Z$21,MATCH("xGD/90",[1]Table2!$B$1:$Z$1,0),0)-VLOOKUP(AB19,[1]Table2!$B$1:$Z$21,MATCH("xGD/90",[1]Table2!$B$1:$Z$1,0),0),"")</f>
        <v/>
      </c>
      <c r="AC65" s="41" t="str">
        <f>IFERROR(VLOOKUP($B19,[1]Table2!$B$1:$Z$21,MATCH("xGD/90",[1]Table2!$B$1:$Z$1,0),0)-VLOOKUP(AC19,[1]Table2!$B$1:$Z$21,MATCH("xGD/90",[1]Table2!$B$1:$Z$1,0),0),"")</f>
        <v/>
      </c>
      <c r="AD65" s="41">
        <f>IFERROR(VLOOKUP($B19,[1]Table2!$B$1:$Z$21,MATCH("xGD/90",[1]Table2!$B$1:$Z$1,0),0)-VLOOKUP(AD19,[1]Table2!$B$1:$Z$21,MATCH("xGD/90",[1]Table2!$B$1:$Z$1,0),0),"")</f>
        <v>-0.84000000000000008</v>
      </c>
      <c r="AE65" s="41" t="str">
        <f>IFERROR(VLOOKUP($B19,[1]Table2!$B$1:$Z$21,MATCH("xGD/90",[1]Table2!$B$1:$Z$1,0),0)-VLOOKUP(AE19,[1]Table2!$B$1:$Z$21,MATCH("xGD/90",[1]Table2!$B$1:$Z$1,0),0),"")</f>
        <v/>
      </c>
      <c r="AF65" s="41" t="str">
        <f>IFERROR(VLOOKUP($B19,[1]Table2!$B$1:$Z$21,MATCH("xGD/90",[1]Table2!$B$1:$Z$1,0),0)-VLOOKUP(AF19,[1]Table2!$B$1:$Z$21,MATCH("xGD/90",[1]Table2!$B$1:$Z$1,0),0),"")</f>
        <v/>
      </c>
      <c r="AG65" s="41">
        <f>IFERROR(VLOOKUP($B19,[1]Table2!$B$1:$Z$21,MATCH("xGD/90",[1]Table2!$B$1:$Z$1,0),0)-VLOOKUP(AG19,[1]Table2!$B$1:$Z$21,MATCH("xGD/90",[1]Table2!$B$1:$Z$1,0),0),"")</f>
        <v>-1.98</v>
      </c>
      <c r="AH65" s="41" t="str">
        <f>IFERROR(VLOOKUP($B19,[1]Table2!$B$1:$Z$21,MATCH("xGD/90",[1]Table2!$B$1:$Z$1,0),0)-VLOOKUP(AH19,[1]Table2!$B$1:$Z$21,MATCH("xGD/90",[1]Table2!$B$1:$Z$1,0),0),"")</f>
        <v/>
      </c>
      <c r="AI65" s="41" t="str">
        <f>IFERROR(VLOOKUP($B19,[1]Table2!$B$1:$Z$21,MATCH("xGD/90",[1]Table2!$B$1:$Z$1,0),0)-VLOOKUP(AI19,[1]Table2!$B$1:$Z$21,MATCH("xGD/90",[1]Table2!$B$1:$Z$1,0),0),"")</f>
        <v/>
      </c>
      <c r="AJ65" s="41">
        <f>IFERROR(VLOOKUP($B19,[1]Table2!$B$1:$Z$21,MATCH("xGD/90",[1]Table2!$B$1:$Z$1,0),0)-VLOOKUP(AJ19,[1]Table2!$B$1:$Z$21,MATCH("xGD/90",[1]Table2!$B$1:$Z$1,0),0),"")</f>
        <v>6.9999999999999951E-2</v>
      </c>
      <c r="AK65" s="41" t="str">
        <f>IFERROR(VLOOKUP($B19,[1]Table2!$B$1:$Z$21,MATCH("xGD/90",[1]Table2!$B$1:$Z$1,0),0)-VLOOKUP(AK19,[1]Table2!$B$1:$Z$21,MATCH("xGD/90",[1]Table2!$B$1:$Z$1,0),0),"")</f>
        <v/>
      </c>
      <c r="AL65" s="41" t="str">
        <f>IFERROR(VLOOKUP($B19,[1]Table2!$B$1:$Z$21,MATCH("xGD/90",[1]Table2!$B$1:$Z$1,0),0)-VLOOKUP(AL19,[1]Table2!$B$1:$Z$21,MATCH("xGD/90",[1]Table2!$B$1:$Z$1,0),0),"")</f>
        <v/>
      </c>
      <c r="AM65" s="41" t="str">
        <f>IFERROR(VLOOKUP($B19,[1]Table2!$B$1:$Z$21,MATCH("xGD/90",[1]Table2!$B$1:$Z$1,0),0)-VLOOKUP(AM19,[1]Table2!$B$1:$Z$21,MATCH("xGD/90",[1]Table2!$B$1:$Z$1,0),0),"")</f>
        <v/>
      </c>
      <c r="AN65" s="41" t="str">
        <f>IFERROR(VLOOKUP($B19,[1]Table2!$B$1:$Z$21,MATCH("xGD/90",[1]Table2!$B$1:$Z$1,0),0)-VLOOKUP(AN19,[1]Table2!$B$1:$Z$21,MATCH("xGD/90",[1]Table2!$B$1:$Z$1,0),0),"")</f>
        <v/>
      </c>
      <c r="AO65" s="41" t="str">
        <f>IFERROR(VLOOKUP($B19,[1]Table2!$B$1:$Z$21,MATCH("xGD/90",[1]Table2!$B$1:$Z$1,0),0)-VLOOKUP(AO19,[1]Table2!$B$1:$Z$21,MATCH("xGD/90",[1]Table2!$B$1:$Z$1,0),0),"")</f>
        <v/>
      </c>
      <c r="AP65" s="41" t="str">
        <f>IFERROR(VLOOKUP($B19,[1]Table2!$B$1:$Z$21,MATCH("xGD/90",[1]Table2!$B$1:$Z$1,0),0)-VLOOKUP(AP19,[1]Table2!$B$1:$Z$21,MATCH("xGD/90",[1]Table2!$B$1:$Z$1,0),0),"")</f>
        <v/>
      </c>
      <c r="AQ65" s="41" t="str">
        <f>IFERROR(VLOOKUP($B19,[1]Table2!$B$1:$Z$21,MATCH("xGD/90",[1]Table2!$B$1:$Z$1,0),0)-VLOOKUP(AQ19,[1]Table2!$B$1:$Z$21,MATCH("xGD/90",[1]Table2!$B$1:$Z$1,0),0),"")</f>
        <v/>
      </c>
      <c r="AR65" s="41" t="str">
        <f>IFERROR(VLOOKUP($B19,[1]Table2!$B$1:$Z$21,MATCH("xGD/90",[1]Table2!$B$1:$Z$1,0),0)-VLOOKUP(AR19,[1]Table2!$B$1:$Z$21,MATCH("xGD/90",[1]Table2!$B$1:$Z$1,0),0),"")</f>
        <v/>
      </c>
      <c r="AS65" s="41" t="str">
        <f>IFERROR(VLOOKUP($B19,[1]Table2!$B$1:$Z$21,MATCH("xGD/90",[1]Table2!$B$1:$Z$1,0),0)-VLOOKUP(AS19,[1]Table2!$B$1:$Z$21,MATCH("xGD/90",[1]Table2!$B$1:$Z$1,0),0),"")</f>
        <v/>
      </c>
      <c r="AT65" s="41" t="str">
        <f>IFERROR(VLOOKUP($B19,[1]Table2!$B$1:$Z$21,MATCH("xGD/90",[1]Table2!$B$1:$Z$1,0),0)-VLOOKUP(AT19,[1]Table2!$B$1:$Z$21,MATCH("xGD/90",[1]Table2!$B$1:$Z$1,0),0),"")</f>
        <v/>
      </c>
      <c r="AU65" s="41" t="str">
        <f>IFERROR(VLOOKUP($B19,[1]Table2!$B$1:$Z$21,MATCH("xGD/90",[1]Table2!$B$1:$Z$1,0),0)-VLOOKUP(AU19,[1]Table2!$B$1:$Z$21,MATCH("xGD/90",[1]Table2!$B$1:$Z$1,0),0),"")</f>
        <v/>
      </c>
      <c r="AV65" s="41" t="str">
        <f>IFERROR(VLOOKUP($B19,[1]Table2!$B$1:$Z$21,MATCH("xGD/90",[1]Table2!$B$1:$Z$1,0),0)-VLOOKUP(AV19,[1]Table2!$B$1:$Z$21,MATCH("xGD/90",[1]Table2!$B$1:$Z$1,0),0),"")</f>
        <v/>
      </c>
      <c r="AW65" s="41">
        <f>IFERROR(VLOOKUP($B19,[1]Table2!$B$1:$Z$21,MATCH("xGD/90",[1]Table2!$B$1:$Z$1,0),0)-VLOOKUP(AW19,[1]Table2!$B$1:$Z$21,MATCH("xGD/90",[1]Table2!$B$1:$Z$1,0),0),"")</f>
        <v>-0.28000000000000003</v>
      </c>
      <c r="AX65" s="41" t="str">
        <f>IFERROR(VLOOKUP($B19,[1]Table2!$B$1:$Z$21,MATCH("xGD/90",[1]Table2!$B$1:$Z$1,0),0)-VLOOKUP(AX19,[1]Table2!$B$1:$Z$21,MATCH("xGD/90",[1]Table2!$B$1:$Z$1,0),0),"")</f>
        <v/>
      </c>
      <c r="AY65" s="41" t="str">
        <f>IFERROR(VLOOKUP($B19,[1]Table2!$B$1:$Z$21,MATCH("xGD/90",[1]Table2!$B$1:$Z$1,0),0)-VLOOKUP(AY19,[1]Table2!$B$1:$Z$21,MATCH("xGD/90",[1]Table2!$B$1:$Z$1,0),0),"")</f>
        <v/>
      </c>
      <c r="AZ65" s="41" t="str">
        <f>IFERROR(VLOOKUP($B19,[1]Table2!$B$1:$Z$21,MATCH("xGD/90",[1]Table2!$B$1:$Z$1,0),0)-VLOOKUP(AZ19,[1]Table2!$B$1:$Z$21,MATCH("xGD/90",[1]Table2!$B$1:$Z$1,0),0),"")</f>
        <v/>
      </c>
      <c r="BA65" s="41" t="str">
        <f>IFERROR(VLOOKUP($B19,[1]Table2!$B$1:$Z$21,MATCH("xGD/90",[1]Table2!$B$1:$Z$1,0),0)-VLOOKUP(BA19,[1]Table2!$B$1:$Z$21,MATCH("xGD/90",[1]Table2!$B$1:$Z$1,0),0),"")</f>
        <v/>
      </c>
      <c r="BB65" s="41" t="str">
        <f>IFERROR(VLOOKUP($B19,[1]Table2!$B$1:$Z$21,MATCH("xGD/90",[1]Table2!$B$1:$Z$1,0),0)-VLOOKUP(BB19,[1]Table2!$B$1:$Z$21,MATCH("xGD/90",[1]Table2!$B$1:$Z$1,0),0),"")</f>
        <v/>
      </c>
      <c r="BC65" s="41" t="str">
        <f>IFERROR(VLOOKUP($B19,[1]Table2!$B$1:$Z$21,MATCH("xGD/90",[1]Table2!$B$1:$Z$1,0),0)-VLOOKUP(BC19,[1]Table2!$B$1:$Z$21,MATCH("xGD/90",[1]Table2!$B$1:$Z$1,0),0),"")</f>
        <v/>
      </c>
      <c r="BD65" s="41" t="str">
        <f>IFERROR(VLOOKUP($B19,[1]Table2!$B$1:$Z$21,MATCH("xGD/90",[1]Table2!$B$1:$Z$1,0),0)-VLOOKUP(BD19,[1]Table2!$B$1:$Z$21,MATCH("xGD/90",[1]Table2!$B$1:$Z$1,0),0),"")</f>
        <v/>
      </c>
      <c r="BE65" s="41" t="str">
        <f>IFERROR(VLOOKUP($B19,[1]Table2!$B$1:$Z$21,MATCH("xGD/90",[1]Table2!$B$1:$Z$1,0),0)-VLOOKUP(BE19,[1]Table2!$B$1:$Z$21,MATCH("xGD/90",[1]Table2!$B$1:$Z$1,0),0),"")</f>
        <v/>
      </c>
      <c r="BF65" s="41" t="str">
        <f>IFERROR(VLOOKUP($B19,[1]Table2!$B$1:$Z$21,MATCH("xGD/90",[1]Table2!$B$1:$Z$1,0),0)-VLOOKUP(BF19,[1]Table2!$B$1:$Z$21,MATCH("xGD/90",[1]Table2!$B$1:$Z$1,0),0),"")</f>
        <v/>
      </c>
      <c r="BG65" s="41" t="str">
        <f>IFERROR(VLOOKUP($B19,[1]Table2!$B$1:$Z$21,MATCH("xGD/90",[1]Table2!$B$1:$Z$1,0),0)-VLOOKUP(BG19,[1]Table2!$B$1:$Z$21,MATCH("xGD/90",[1]Table2!$B$1:$Z$1,0),0),"")</f>
        <v/>
      </c>
      <c r="BH65" s="41" t="str">
        <f>IFERROR(VLOOKUP($B19,[1]Table2!$B$1:$Z$21,MATCH("xGD/90",[1]Table2!$B$1:$Z$1,0),0)-VLOOKUP(BH19,[1]Table2!$B$1:$Z$21,MATCH("xGD/90",[1]Table2!$B$1:$Z$1,0),0),"")</f>
        <v/>
      </c>
      <c r="BI65" s="41" t="str">
        <f>IFERROR(VLOOKUP($B19,[1]Table2!$B$1:$Z$21,MATCH("xGD/90",[1]Table2!$B$1:$Z$1,0),0)-VLOOKUP(BI19,[1]Table2!$B$1:$Z$21,MATCH("xGD/90",[1]Table2!$B$1:$Z$1,0),0),"")</f>
        <v/>
      </c>
      <c r="BJ65" s="41" t="str">
        <f>IFERROR(VLOOKUP($B19,[1]Table2!$B$1:$Z$21,MATCH("xGD/90",[1]Table2!$B$1:$Z$1,0),0)-VLOOKUP(BJ19,[1]Table2!$B$1:$Z$21,MATCH("xGD/90",[1]Table2!$B$1:$Z$1,0),0),"")</f>
        <v/>
      </c>
      <c r="BK65" s="41" t="str">
        <f>IFERROR(VLOOKUP($B19,[1]Table2!$B$1:$Z$21,MATCH("xGD/90",[1]Table2!$B$1:$Z$1,0),0)-VLOOKUP(BK19,[1]Table2!$B$1:$Z$21,MATCH("xGD/90",[1]Table2!$B$1:$Z$1,0),0),"")</f>
        <v/>
      </c>
      <c r="BL65" s="41" t="str">
        <f>IFERROR(VLOOKUP($B19,[1]Table2!$B$1:$Z$21,MATCH("xGD/90",[1]Table2!$B$1:$Z$1,0),0)-VLOOKUP(BL19,[1]Table2!$B$1:$Z$21,MATCH("xGD/90",[1]Table2!$B$1:$Z$1,0),0),"")</f>
        <v/>
      </c>
      <c r="BM65" s="41" t="str">
        <f>IFERROR(VLOOKUP($B19,[1]Table2!$B$1:$Z$21,MATCH("xGD/90",[1]Table2!$B$1:$Z$1,0),0)-VLOOKUP(BM19,[1]Table2!$B$1:$Z$21,MATCH("xGD/90",[1]Table2!$B$1:$Z$1,0),0),"")</f>
        <v/>
      </c>
      <c r="BN65" s="41">
        <f>IFERROR(VLOOKUP($B19,[1]Table2!$B$1:$Z$21,MATCH("xGD/90",[1]Table2!$B$1:$Z$1,0),0)-VLOOKUP(BN19,[1]Table2!$B$1:$Z$21,MATCH("xGD/90",[1]Table2!$B$1:$Z$1,0),0),"")</f>
        <v>-0.33000000000000007</v>
      </c>
      <c r="BO65" s="41" t="str">
        <f>IFERROR(VLOOKUP($B19,[1]Table2!$B$1:$Z$21,MATCH("xGD/90",[1]Table2!$B$1:$Z$1,0),0)-VLOOKUP(BO19,[1]Table2!$B$1:$Z$21,MATCH("xGD/90",[1]Table2!$B$1:$Z$1,0),0),"")</f>
        <v/>
      </c>
      <c r="BP65" s="41" t="str">
        <f>IFERROR(VLOOKUP($B19,[1]Table2!$B$1:$Z$21,MATCH("xGD/90",[1]Table2!$B$1:$Z$1,0),0)-VLOOKUP(BP19,[1]Table2!$B$1:$Z$21,MATCH("xGD/90",[1]Table2!$B$1:$Z$1,0),0),"")</f>
        <v/>
      </c>
      <c r="BQ65" s="41" t="str">
        <f>IFERROR(VLOOKUP($B19,[1]Table2!$B$1:$Z$21,MATCH("xGD/90",[1]Table2!$B$1:$Z$1,0),0)-VLOOKUP(BQ19,[1]Table2!$B$1:$Z$21,MATCH("xGD/90",[1]Table2!$B$1:$Z$1,0),0),"")</f>
        <v/>
      </c>
      <c r="BR65" s="41" t="str">
        <f>IFERROR(VLOOKUP($B19,[1]Table2!$B$1:$Z$21,MATCH("xGD/90",[1]Table2!$B$1:$Z$1,0),0)-VLOOKUP(BR19,[1]Table2!$B$1:$Z$21,MATCH("xGD/90",[1]Table2!$B$1:$Z$1,0),0),"")</f>
        <v/>
      </c>
      <c r="BS65" s="41" t="str">
        <f>IFERROR(VLOOKUP($B19,[1]Table2!$B$1:$Z$21,MATCH("xGD/90",[1]Table2!$B$1:$Z$1,0),0)-VLOOKUP(BS19,[1]Table2!$B$1:$Z$21,MATCH("xGD/90",[1]Table2!$B$1:$Z$1,0),0),"")</f>
        <v/>
      </c>
      <c r="BT65" s="41" t="str">
        <f>IFERROR(VLOOKUP($B19,[1]Table2!$B$1:$Z$21,MATCH("xGD/90",[1]Table2!$B$1:$Z$1,0),0)-VLOOKUP(BT19,[1]Table2!$B$1:$Z$21,MATCH("xGD/90",[1]Table2!$B$1:$Z$1,0),0),"")</f>
        <v/>
      </c>
      <c r="BU65" s="41">
        <f>IFERROR(VLOOKUP($B19,[1]Table2!$B$1:$Z$21,MATCH("xGD/90",[1]Table2!$B$1:$Z$1,0),0)-VLOOKUP(BU19,[1]Table2!$B$1:$Z$21,MATCH("xGD/90",[1]Table2!$B$1:$Z$1,0),0),"")</f>
        <v>-0.52</v>
      </c>
      <c r="BV65" s="41" t="str">
        <f>IFERROR(VLOOKUP($B19,[1]Table2!$B$1:$Z$21,MATCH("xGD/90",[1]Table2!$B$1:$Z$1,0),0)-VLOOKUP(BV19,[1]Table2!$B$1:$Z$21,MATCH("xGD/90",[1]Table2!$B$1:$Z$1,0),0),"")</f>
        <v/>
      </c>
      <c r="BW65" s="41" t="str">
        <f>IFERROR(VLOOKUP($B19,[1]Table2!$B$1:$Z$21,MATCH("xGD/90",[1]Table2!$B$1:$Z$1,0),0)-VLOOKUP(BW19,[1]Table2!$B$1:$Z$21,MATCH("xGD/90",[1]Table2!$B$1:$Z$1,0),0),"")</f>
        <v/>
      </c>
      <c r="BX65" s="41" t="str">
        <f>IFERROR(VLOOKUP($B19,[1]Table2!$B$1:$Z$21,MATCH("xGD/90",[1]Table2!$B$1:$Z$1,0),0)-VLOOKUP(BX19,[1]Table2!$B$1:$Z$21,MATCH("xGD/90",[1]Table2!$B$1:$Z$1,0),0),"")</f>
        <v/>
      </c>
      <c r="BY65" s="41" t="str">
        <f>IFERROR(VLOOKUP($B19,[1]Table2!$B$1:$Z$21,MATCH("xGD/90",[1]Table2!$B$1:$Z$1,0),0)-VLOOKUP(BY19,[1]Table2!$B$1:$Z$21,MATCH("xGD/90",[1]Table2!$B$1:$Z$1,0),0),"")</f>
        <v/>
      </c>
      <c r="BZ65" s="41">
        <f>IFERROR(VLOOKUP($B19,[1]Table2!$B$1:$Z$21,MATCH("xGD/90",[1]Table2!$B$1:$Z$1,0),0)-VLOOKUP(BZ19,[1]Table2!$B$1:$Z$21,MATCH("xGD/90",[1]Table2!$B$1:$Z$1,0),0),"")</f>
        <v>-0.22000000000000003</v>
      </c>
      <c r="CA65" s="41" t="str">
        <f>IFERROR(VLOOKUP($B19,[1]Table2!$B$1:$Z$21,MATCH("xGD/90",[1]Table2!$B$1:$Z$1,0),0)-VLOOKUP(CA19,[1]Table2!$B$1:$Z$21,MATCH("xGD/90",[1]Table2!$B$1:$Z$1,0),0),"")</f>
        <v/>
      </c>
      <c r="CB65" s="41" t="str">
        <f>IFERROR(VLOOKUP($B19,[1]Table2!$B$1:$Z$21,MATCH("xGD/90",[1]Table2!$B$1:$Z$1,0),0)-VLOOKUP(CB19,[1]Table2!$B$1:$Z$21,MATCH("xGD/90",[1]Table2!$B$1:$Z$1,0),0),"")</f>
        <v/>
      </c>
      <c r="CC65" s="41">
        <f>IFERROR(VLOOKUP($B19,[1]Table2!$B$1:$Z$21,MATCH("xGD/90",[1]Table2!$B$1:$Z$1,0),0)-VLOOKUP(CC19,[1]Table2!$B$1:$Z$21,MATCH("xGD/90",[1]Table2!$B$1:$Z$1,0),0),"")</f>
        <v>-1.38</v>
      </c>
      <c r="CD65" s="41" t="str">
        <f>IFERROR(VLOOKUP($B19,[1]Table2!$B$1:$Z$21,MATCH("xGD/90",[1]Table2!$B$1:$Z$1,0),0)-VLOOKUP(CD19,[1]Table2!$B$1:$Z$21,MATCH("xGD/90",[1]Table2!$B$1:$Z$1,0),0),"")</f>
        <v/>
      </c>
      <c r="CE65" s="41" t="str">
        <f>IFERROR(VLOOKUP($B19,[1]Table2!$B$1:$Z$21,MATCH("xGD/90",[1]Table2!$B$1:$Z$1,0),0)-VLOOKUP(CE19,[1]Table2!$B$1:$Z$21,MATCH("xGD/90",[1]Table2!$B$1:$Z$1,0),0),"")</f>
        <v/>
      </c>
      <c r="CF65" s="41" t="str">
        <f>IFERROR(VLOOKUP($B19,[1]Table2!$B$1:$Z$21,MATCH("xGD/90",[1]Table2!$B$1:$Z$1,0),0)-VLOOKUP(CF19,[1]Table2!$B$1:$Z$21,MATCH("xGD/90",[1]Table2!$B$1:$Z$1,0),0),"")</f>
        <v/>
      </c>
      <c r="CG65" s="41">
        <f>IFERROR(VLOOKUP($B19,[1]Table2!$B$1:$Z$21,MATCH("xGD/90",[1]Table2!$B$1:$Z$1,0),0)-VLOOKUP(CG19,[1]Table2!$B$1:$Z$21,MATCH("xGD/90",[1]Table2!$B$1:$Z$1,0),0),"")</f>
        <v>-1.1300000000000001</v>
      </c>
      <c r="CH65" s="41" t="str">
        <f>IFERROR(VLOOKUP($B19,[1]Table2!$B$1:$Z$21,MATCH("xGD/90",[1]Table2!$B$1:$Z$1,0),0)-VLOOKUP(CH19,[1]Table2!$B$1:$Z$21,MATCH("xGD/90",[1]Table2!$B$1:$Z$1,0),0),"")</f>
        <v/>
      </c>
      <c r="CI65" s="41" t="str">
        <f>IFERROR(VLOOKUP($B19,[1]Table2!$B$1:$Z$21,MATCH("xGD/90",[1]Table2!$B$1:$Z$1,0),0)-VLOOKUP(CI19,[1]Table2!$B$1:$Z$21,MATCH("xGD/90",[1]Table2!$B$1:$Z$1,0),0),"")</f>
        <v/>
      </c>
      <c r="CJ65" s="41" t="str">
        <f>IFERROR(VLOOKUP($B19,[1]Table2!$B$1:$Z$21,MATCH("xGD/90",[1]Table2!$B$1:$Z$1,0),0)-VLOOKUP(CJ19,[1]Table2!$B$1:$Z$21,MATCH("xGD/90",[1]Table2!$B$1:$Z$1,0),0),"")</f>
        <v/>
      </c>
      <c r="CK65" s="41" t="str">
        <f>IFERROR(VLOOKUP($B19,[1]Table2!$B$1:$Z$21,MATCH("xGD/90",[1]Table2!$B$1:$Z$1,0),0)-VLOOKUP(CK19,[1]Table2!$B$1:$Z$21,MATCH("xGD/90",[1]Table2!$B$1:$Z$1,0),0),"")</f>
        <v/>
      </c>
      <c r="CL65" s="41" t="str">
        <f>IFERROR(VLOOKUP($B19,[1]Table2!$B$1:$Z$21,MATCH("xGD/90",[1]Table2!$B$1:$Z$1,0),0)-VLOOKUP(CL19,[1]Table2!$B$1:$Z$21,MATCH("xGD/90",[1]Table2!$B$1:$Z$1,0),0),"")</f>
        <v/>
      </c>
      <c r="CM65" s="41" t="str">
        <f>IFERROR(VLOOKUP($B19,[1]Table2!$B$1:$Z$21,MATCH("xGD/90",[1]Table2!$B$1:$Z$1,0),0)-VLOOKUP(CM19,[1]Table2!$B$1:$Z$21,MATCH("xGD/90",[1]Table2!$B$1:$Z$1,0),0),"")</f>
        <v/>
      </c>
      <c r="CN65" s="41" t="str">
        <f>IFERROR(VLOOKUP($B19,[1]Table2!$B$1:$Z$21,MATCH("xGD/90",[1]Table2!$B$1:$Z$1,0),0)-VLOOKUP(CN19,[1]Table2!$B$1:$Z$21,MATCH("xGD/90",[1]Table2!$B$1:$Z$1,0),0),"")</f>
        <v/>
      </c>
      <c r="CO65" s="41">
        <f>IFERROR(VLOOKUP($B19,[1]Table2!$B$1:$Z$21,MATCH("xGD/90",[1]Table2!$B$1:$Z$1,0),0)-VLOOKUP(CO19,[1]Table2!$B$1:$Z$21,MATCH("xGD/90",[1]Table2!$B$1:$Z$1,0),0),"")</f>
        <v>-1.6</v>
      </c>
      <c r="CP65" s="41" t="str">
        <f>IFERROR(VLOOKUP($B19,[1]Table2!$B$1:$Z$21,MATCH("xGD/90",[1]Table2!$B$1:$Z$1,0),0)-VLOOKUP(CP19,[1]Table2!$B$1:$Z$21,MATCH("xGD/90",[1]Table2!$B$1:$Z$1,0),0),"")</f>
        <v/>
      </c>
      <c r="CQ65" s="41" t="str">
        <f>IFERROR(VLOOKUP($B19,[1]Table2!$B$1:$Z$21,MATCH("xGD/90",[1]Table2!$B$1:$Z$1,0),0)-VLOOKUP(CQ19,[1]Table2!$B$1:$Z$21,MATCH("xGD/90",[1]Table2!$B$1:$Z$1,0),0),"")</f>
        <v/>
      </c>
      <c r="CR65" s="41" t="str">
        <f>IFERROR(VLOOKUP($B19,[1]Table2!$B$1:$Z$21,MATCH("xGD/90",[1]Table2!$B$1:$Z$1,0),0)-VLOOKUP(CR19,[1]Table2!$B$1:$Z$21,MATCH("xGD/90",[1]Table2!$B$1:$Z$1,0),0),"")</f>
        <v/>
      </c>
      <c r="CS65" s="41" t="str">
        <f>IFERROR(VLOOKUP($B19,[1]Table2!$B$1:$Z$21,MATCH("xGD/90",[1]Table2!$B$1:$Z$1,0),0)-VLOOKUP(CS19,[1]Table2!$B$1:$Z$21,MATCH("xGD/90",[1]Table2!$B$1:$Z$1,0),0),"")</f>
        <v/>
      </c>
      <c r="CT65" s="41" t="str">
        <f>IFERROR(VLOOKUP($B19,[1]Table2!$B$1:$Z$21,MATCH("xGD/90",[1]Table2!$B$1:$Z$1,0),0)-VLOOKUP(CT19,[1]Table2!$B$1:$Z$21,MATCH("xGD/90",[1]Table2!$B$1:$Z$1,0),0),"")</f>
        <v/>
      </c>
      <c r="CU65" s="41">
        <f>IFERROR(VLOOKUP($B19,[1]Table2!$B$1:$Z$21,MATCH("xGD/90",[1]Table2!$B$1:$Z$1,0),0)-VLOOKUP(CU19,[1]Table2!$B$1:$Z$21,MATCH("xGD/90",[1]Table2!$B$1:$Z$1,0),0),"")</f>
        <v>-0.8600000000000001</v>
      </c>
      <c r="CV65" s="41" t="str">
        <f>IFERROR(VLOOKUP($B19,[1]Table2!$B$1:$Z$21,MATCH("xGD/90",[1]Table2!$B$1:$Z$1,0),0)-VLOOKUP(CV19,[1]Table2!$B$1:$Z$21,MATCH("xGD/90",[1]Table2!$B$1:$Z$1,0),0),"")</f>
        <v/>
      </c>
      <c r="CW65" s="41" t="str">
        <f>IFERROR(VLOOKUP($B19,[1]Table2!$B$1:$Z$21,MATCH("xGD/90",[1]Table2!$B$1:$Z$1,0),0)-VLOOKUP(CW19,[1]Table2!$B$1:$Z$21,MATCH("xGD/90",[1]Table2!$B$1:$Z$1,0),0),"")</f>
        <v/>
      </c>
      <c r="CX65" s="41" t="str">
        <f>IFERROR(VLOOKUP($B19,[1]Table2!$B$1:$Z$21,MATCH("xGD/90",[1]Table2!$B$1:$Z$1,0),0)-VLOOKUP(CX19,[1]Table2!$B$1:$Z$21,MATCH("xGD/90",[1]Table2!$B$1:$Z$1,0),0),"")</f>
        <v/>
      </c>
      <c r="CY65" s="41" t="str">
        <f>IFERROR(VLOOKUP($B19,[1]Table2!$B$1:$Z$21,MATCH("xGD/90",[1]Table2!$B$1:$Z$1,0),0)-VLOOKUP(CY19,[1]Table2!$B$1:$Z$21,MATCH("xGD/90",[1]Table2!$B$1:$Z$1,0),0),"")</f>
        <v/>
      </c>
      <c r="CZ65" s="41" t="str">
        <f>IFERROR(VLOOKUP($B19,[1]Table2!$B$1:$Z$21,MATCH("xGD/90",[1]Table2!$B$1:$Z$1,0),0)-VLOOKUP(CZ19,[1]Table2!$B$1:$Z$21,MATCH("xGD/90",[1]Table2!$B$1:$Z$1,0),0),"")</f>
        <v/>
      </c>
      <c r="DA65" s="41" t="str">
        <f>IFERROR(VLOOKUP($B19,[1]Table2!$B$1:$Z$21,MATCH("xGD/90",[1]Table2!$B$1:$Z$1,0),0)-VLOOKUP(DA19,[1]Table2!$B$1:$Z$21,MATCH("xGD/90",[1]Table2!$B$1:$Z$1,0),0),"")</f>
        <v/>
      </c>
      <c r="DB65" s="41">
        <f>IFERROR(VLOOKUP($B19,[1]Table2!$B$1:$Z$21,MATCH("xGD/90",[1]Table2!$B$1:$Z$1,0),0)-VLOOKUP(DB19,[1]Table2!$B$1:$Z$21,MATCH("xGD/90",[1]Table2!$B$1:$Z$1,0),0),"")</f>
        <v>-0.36000000000000004</v>
      </c>
      <c r="DC65" s="41" t="str">
        <f>IFERROR(VLOOKUP($B19,[1]Table2!$B$1:$Z$21,MATCH("xGD/90",[1]Table2!$B$1:$Z$1,0),0)-VLOOKUP(DC19,[1]Table2!$B$1:$Z$21,MATCH("xGD/90",[1]Table2!$B$1:$Z$1,0),0),"")</f>
        <v/>
      </c>
      <c r="DD65" s="41" t="str">
        <f>IFERROR(VLOOKUP($B19,[1]Table2!$B$1:$Z$21,MATCH("xGD/90",[1]Table2!$B$1:$Z$1,0),0)-VLOOKUP(DD19,[1]Table2!$B$1:$Z$21,MATCH("xGD/90",[1]Table2!$B$1:$Z$1,0),0),"")</f>
        <v/>
      </c>
      <c r="DE65" s="41" t="str">
        <f>IFERROR(VLOOKUP($B19,[1]Table2!$B$1:$Z$21,MATCH("xGD/90",[1]Table2!$B$1:$Z$1,0),0)-VLOOKUP(DE19,[1]Table2!$B$1:$Z$21,MATCH("xGD/90",[1]Table2!$B$1:$Z$1,0),0),"")</f>
        <v/>
      </c>
      <c r="DF65" s="41" t="str">
        <f>IFERROR(VLOOKUP($B19,[1]Table2!$B$1:$Z$21,MATCH("xGD/90",[1]Table2!$B$1:$Z$1,0),0)-VLOOKUP(DF19,[1]Table2!$B$1:$Z$21,MATCH("xGD/90",[1]Table2!$B$1:$Z$1,0),0),"")</f>
        <v/>
      </c>
      <c r="DG65" s="41" t="str">
        <f>IFERROR(VLOOKUP($B19,[1]Table2!$B$1:$Z$21,MATCH("xGD/90",[1]Table2!$B$1:$Z$1,0),0)-VLOOKUP(DG19,[1]Table2!$B$1:$Z$21,MATCH("xGD/90",[1]Table2!$B$1:$Z$1,0),0),"")</f>
        <v/>
      </c>
      <c r="DH65" s="41" t="str">
        <f>IFERROR(VLOOKUP($B19,[1]Table2!$B$1:$Z$21,MATCH("xGD/90",[1]Table2!$B$1:$Z$1,0),0)-VLOOKUP(DH19,[1]Table2!$B$1:$Z$21,MATCH("xGD/90",[1]Table2!$B$1:$Z$1,0),0),"")</f>
        <v/>
      </c>
      <c r="DI65" s="41" t="str">
        <f>IFERROR(VLOOKUP($B19,[1]Table2!$B$1:$Z$21,MATCH("xGD/90",[1]Table2!$B$1:$Z$1,0),0)-VLOOKUP(DI19,[1]Table2!$B$1:$Z$21,MATCH("xGD/90",[1]Table2!$B$1:$Z$1,0),0),"")</f>
        <v/>
      </c>
      <c r="DJ65" s="41" t="str">
        <f>IFERROR(VLOOKUP($B19,[1]Table2!$B$1:$Z$21,MATCH("xGD/90",[1]Table2!$B$1:$Z$1,0),0)-VLOOKUP(DJ19,[1]Table2!$B$1:$Z$21,MATCH("xGD/90",[1]Table2!$B$1:$Z$1,0),0),"")</f>
        <v/>
      </c>
      <c r="DK65" s="41" t="str">
        <f>IFERROR(VLOOKUP($B19,[1]Table2!$B$1:$Z$21,MATCH("xGD/90",[1]Table2!$B$1:$Z$1,0),0)-VLOOKUP(DK19,[1]Table2!$B$1:$Z$21,MATCH("xGD/90",[1]Table2!$B$1:$Z$1,0),0),"")</f>
        <v/>
      </c>
      <c r="DL65" s="41" t="str">
        <f>IFERROR(VLOOKUP($B19,[1]Table2!$B$1:$Z$21,MATCH("xGD/90",[1]Table2!$B$1:$Z$1,0),0)-VLOOKUP(DL19,[1]Table2!$B$1:$Z$21,MATCH("xGD/90",[1]Table2!$B$1:$Z$1,0),0),"")</f>
        <v/>
      </c>
      <c r="DM65" s="41" t="str">
        <f>IFERROR(VLOOKUP($B19,[1]Table2!$B$1:$Z$21,MATCH("xGD/90",[1]Table2!$B$1:$Z$1,0),0)-VLOOKUP(DM19,[1]Table2!$B$1:$Z$21,MATCH("xGD/90",[1]Table2!$B$1:$Z$1,0),0),"")</f>
        <v/>
      </c>
      <c r="DN65" s="41" t="str">
        <f>IFERROR(VLOOKUP($B19,[1]Table2!$B$1:$Z$21,MATCH("xGD/90",[1]Table2!$B$1:$Z$1,0),0)-VLOOKUP(DN19,[1]Table2!$B$1:$Z$21,MATCH("xGD/90",[1]Table2!$B$1:$Z$1,0),0),"")</f>
        <v/>
      </c>
      <c r="DO65" s="41" t="str">
        <f>IFERROR(VLOOKUP($B19,[1]Table2!$B$1:$Z$21,MATCH("xGD/90",[1]Table2!$B$1:$Z$1,0),0)-VLOOKUP(DO19,[1]Table2!$B$1:$Z$21,MATCH("xGD/90",[1]Table2!$B$1:$Z$1,0),0),"")</f>
        <v/>
      </c>
      <c r="DP65" s="41" t="str">
        <f>IFERROR(VLOOKUP($B19,[1]Table2!$B$1:$Z$21,MATCH("xGD/90",[1]Table2!$B$1:$Z$1,0),0)-VLOOKUP(DP19,[1]Table2!$B$1:$Z$21,MATCH("xGD/90",[1]Table2!$B$1:$Z$1,0),0),"")</f>
        <v/>
      </c>
      <c r="DQ65" s="41" t="str">
        <f>IFERROR(VLOOKUP($B19,[1]Table2!$B$1:$Z$21,MATCH("xGD/90",[1]Table2!$B$1:$Z$1,0),0)-VLOOKUP(DQ19,[1]Table2!$B$1:$Z$21,MATCH("xGD/90",[1]Table2!$B$1:$Z$1,0),0),"")</f>
        <v/>
      </c>
      <c r="DR65" s="41" t="str">
        <f>IFERROR(VLOOKUP($B19,[1]Table2!$B$1:$Z$21,MATCH("xGD/90",[1]Table2!$B$1:$Z$1,0),0)-VLOOKUP(DR19,[1]Table2!$B$1:$Z$21,MATCH("xGD/90",[1]Table2!$B$1:$Z$1,0),0),"")</f>
        <v/>
      </c>
      <c r="DS65" s="41" t="str">
        <f>IFERROR(VLOOKUP($B19,[1]Table2!$B$1:$Z$21,MATCH("xGD/90",[1]Table2!$B$1:$Z$1,0),0)-VLOOKUP(DS19,[1]Table2!$B$1:$Z$21,MATCH("xGD/90",[1]Table2!$B$1:$Z$1,0),0),"")</f>
        <v/>
      </c>
      <c r="DT65" s="41" t="str">
        <f>IFERROR(VLOOKUP($B19,[1]Table2!$B$1:$Z$21,MATCH("xGD/90",[1]Table2!$B$1:$Z$1,0),0)-VLOOKUP(DT19,[1]Table2!$B$1:$Z$21,MATCH("xGD/90",[1]Table2!$B$1:$Z$1,0),0),"")</f>
        <v/>
      </c>
      <c r="DU65" s="41" t="str">
        <f>IFERROR(VLOOKUP($B19,[1]Table2!$B$1:$Z$21,MATCH("xGD/90",[1]Table2!$B$1:$Z$1,0),0)-VLOOKUP(DU19,[1]Table2!$B$1:$Z$21,MATCH("xGD/90",[1]Table2!$B$1:$Z$1,0),0),"")</f>
        <v/>
      </c>
      <c r="DV65" s="41" t="str">
        <f>IFERROR(VLOOKUP($B19,[1]Table2!$B$1:$Z$21,MATCH("xGD/90",[1]Table2!$B$1:$Z$1,0),0)-VLOOKUP(DV19,[1]Table2!$B$1:$Z$21,MATCH("xGD/90",[1]Table2!$B$1:$Z$1,0),0),"")</f>
        <v/>
      </c>
      <c r="DW65" s="41" t="str">
        <f>IFERROR(VLOOKUP($B19,[1]Table2!$B$1:$Z$21,MATCH("xGD/90",[1]Table2!$B$1:$Z$1,0),0)-VLOOKUP(DW19,[1]Table2!$B$1:$Z$21,MATCH("xGD/90",[1]Table2!$B$1:$Z$1,0),0),"")</f>
        <v/>
      </c>
      <c r="DX65" s="41" t="str">
        <f>IFERROR(VLOOKUP($B19,[1]Table2!$B$1:$Z$21,MATCH("xGD/90",[1]Table2!$B$1:$Z$1,0),0)-VLOOKUP(DX19,[1]Table2!$B$1:$Z$21,MATCH("xGD/90",[1]Table2!$B$1:$Z$1,0),0),"")</f>
        <v/>
      </c>
      <c r="DY65" s="41" t="str">
        <f>IFERROR(VLOOKUP($B19,[1]Table2!$B$1:$Z$21,MATCH("xGD/90",[1]Table2!$B$1:$Z$1,0),0)-VLOOKUP(DY19,[1]Table2!$B$1:$Z$21,MATCH("xGD/90",[1]Table2!$B$1:$Z$1,0),0),"")</f>
        <v/>
      </c>
      <c r="DZ65" s="41" t="str">
        <f>IFERROR(VLOOKUP($B19,[1]Table2!$B$1:$Z$21,MATCH("xGD/90",[1]Table2!$B$1:$Z$1,0),0)-VLOOKUP(DZ19,[1]Table2!$B$1:$Z$21,MATCH("xGD/90",[1]Table2!$B$1:$Z$1,0),0),"")</f>
        <v/>
      </c>
      <c r="EA65" s="41" t="str">
        <f>IFERROR(VLOOKUP($B19,[1]Table2!$B$1:$Z$21,MATCH("xGD/90",[1]Table2!$B$1:$Z$1,0),0)-VLOOKUP(EA19,[1]Table2!$B$1:$Z$21,MATCH("xGD/90",[1]Table2!$B$1:$Z$1,0),0),"")</f>
        <v/>
      </c>
      <c r="EB65" s="41" t="str">
        <f>IFERROR(VLOOKUP($B19,[1]Table2!$B$1:$Z$21,MATCH("xGD/90",[1]Table2!$B$1:$Z$1,0),0)-VLOOKUP(EB19,[1]Table2!$B$1:$Z$21,MATCH("xGD/90",[1]Table2!$B$1:$Z$1,0),0),"")</f>
        <v/>
      </c>
      <c r="EC65" s="41" t="str">
        <f>IFERROR(VLOOKUP($B19,[1]Table2!$B$1:$Z$21,MATCH("xGD/90",[1]Table2!$B$1:$Z$1,0),0)-VLOOKUP(EC19,[1]Table2!$B$1:$Z$21,MATCH("xGD/90",[1]Table2!$B$1:$Z$1,0),0),"")</f>
        <v/>
      </c>
      <c r="ED65" s="41" t="str">
        <f>IFERROR(VLOOKUP($B19,[1]Table2!$B$1:$Z$21,MATCH("xGD/90",[1]Table2!$B$1:$Z$1,0),0)-VLOOKUP(ED19,[1]Table2!$B$1:$Z$21,MATCH("xGD/90",[1]Table2!$B$1:$Z$1,0),0),"")</f>
        <v/>
      </c>
      <c r="EE65" s="41" t="str">
        <f>IFERROR(VLOOKUP($B19,[1]Table2!$B$1:$Z$21,MATCH("xGD/90",[1]Table2!$B$1:$Z$1,0),0)-VLOOKUP(EE19,[1]Table2!$B$1:$Z$21,MATCH("xGD/90",[1]Table2!$B$1:$Z$1,0),0),"")</f>
        <v/>
      </c>
      <c r="EF65" s="41" t="str">
        <f>IFERROR(VLOOKUP($B19,[1]Table2!$B$1:$Z$21,MATCH("xGD/90",[1]Table2!$B$1:$Z$1,0),0)-VLOOKUP(EF19,[1]Table2!$B$1:$Z$21,MATCH("xGD/90",[1]Table2!$B$1:$Z$1,0),0),"")</f>
        <v/>
      </c>
      <c r="EG65" s="41" t="str">
        <f>IFERROR(VLOOKUP($B19,[1]Table2!$B$1:$Z$21,MATCH("xGD/90",[1]Table2!$B$1:$Z$1,0),0)-VLOOKUP(EG19,[1]Table2!$B$1:$Z$21,MATCH("xGD/90",[1]Table2!$B$1:$Z$1,0),0),"")</f>
        <v/>
      </c>
      <c r="EH65" s="41" t="str">
        <f>IFERROR(VLOOKUP($B19,[1]Table2!$B$1:$Z$21,MATCH("xGD/90",[1]Table2!$B$1:$Z$1,0),0)-VLOOKUP(EH19,[1]Table2!$B$1:$Z$21,MATCH("xGD/90",[1]Table2!$B$1:$Z$1,0),0),"")</f>
        <v/>
      </c>
      <c r="EI65" s="41" t="str">
        <f>IFERROR(VLOOKUP($B19,[1]Table2!$B$1:$Z$21,MATCH("xGD/90",[1]Table2!$B$1:$Z$1,0),0)-VLOOKUP(EI19,[1]Table2!$B$1:$Z$21,MATCH("xGD/90",[1]Table2!$B$1:$Z$1,0),0),"")</f>
        <v/>
      </c>
      <c r="EJ65" s="41" t="str">
        <f>IFERROR(VLOOKUP($B19,[1]Table2!$B$1:$Z$21,MATCH("xGD/90",[1]Table2!$B$1:$Z$1,0),0)-VLOOKUP(EJ19,[1]Table2!$B$1:$Z$21,MATCH("xGD/90",[1]Table2!$B$1:$Z$1,0),0),"")</f>
        <v/>
      </c>
      <c r="EK65" s="41" t="str">
        <f>IFERROR(VLOOKUP($B19,[1]Table2!$B$1:$Z$21,MATCH("xGD/90",[1]Table2!$B$1:$Z$1,0),0)-VLOOKUP(EK19,[1]Table2!$B$1:$Z$21,MATCH("xGD/90",[1]Table2!$B$1:$Z$1,0),0),"")</f>
        <v/>
      </c>
      <c r="EL65" s="41" t="str">
        <f>IFERROR(VLOOKUP($B19,[1]Table2!$B$1:$Z$21,MATCH("xGD/90",[1]Table2!$B$1:$Z$1,0),0)-VLOOKUP(EL19,[1]Table2!$B$1:$Z$21,MATCH("xGD/90",[1]Table2!$B$1:$Z$1,0),0),"")</f>
        <v/>
      </c>
      <c r="EM65" s="41" t="str">
        <f>IFERROR(VLOOKUP($B19,[1]Table2!$B$1:$Z$21,MATCH("xGD/90",[1]Table2!$B$1:$Z$1,0),0)-VLOOKUP(EM19,[1]Table2!$B$1:$Z$21,MATCH("xGD/90",[1]Table2!$B$1:$Z$1,0),0),"")</f>
        <v/>
      </c>
      <c r="EN65" s="41" t="str">
        <f>IFERROR(VLOOKUP($B19,[1]Table2!$B$1:$Z$21,MATCH("xGD/90",[1]Table2!$B$1:$Z$1,0),0)-VLOOKUP(EN19,[1]Table2!$B$1:$Z$21,MATCH("xGD/90",[1]Table2!$B$1:$Z$1,0),0),"")</f>
        <v/>
      </c>
      <c r="EO65" s="41" t="str">
        <f>IFERROR(VLOOKUP($B19,[1]Table2!$B$1:$Z$21,MATCH("xGD/90",[1]Table2!$B$1:$Z$1,0),0)-VLOOKUP(EO19,[1]Table2!$B$1:$Z$21,MATCH("xGD/90",[1]Table2!$B$1:$Z$1,0),0),"")</f>
        <v/>
      </c>
      <c r="EP65" s="41" t="str">
        <f>IFERROR(VLOOKUP($B19,[1]Table2!$B$1:$Z$21,MATCH("xGD/90",[1]Table2!$B$1:$Z$1,0),0)-VLOOKUP(EP19,[1]Table2!$B$1:$Z$21,MATCH("xGD/90",[1]Table2!$B$1:$Z$1,0),0),"")</f>
        <v/>
      </c>
      <c r="EQ65" s="41" t="str">
        <f>IFERROR(VLOOKUP($B19,[1]Table2!$B$1:$Z$21,MATCH("xGD/90",[1]Table2!$B$1:$Z$1,0),0)-VLOOKUP(EQ19,[1]Table2!$B$1:$Z$21,MATCH("xGD/90",[1]Table2!$B$1:$Z$1,0),0),"")</f>
        <v/>
      </c>
      <c r="ER65" s="41" t="str">
        <f>IFERROR(VLOOKUP($B19,[1]Table2!$B$1:$Z$21,MATCH("xGD/90",[1]Table2!$B$1:$Z$1,0),0)-VLOOKUP(ER19,[1]Table2!$B$1:$Z$21,MATCH("xGD/90",[1]Table2!$B$1:$Z$1,0),0),"")</f>
        <v/>
      </c>
      <c r="ES65" s="41" t="str">
        <f>IFERROR(VLOOKUP($B19,[1]Table2!$B$1:$Z$21,MATCH("xGD/90",[1]Table2!$B$1:$Z$1,0),0)-VLOOKUP(ES19,[1]Table2!$B$1:$Z$21,MATCH("xGD/90",[1]Table2!$B$1:$Z$1,0),0),"")</f>
        <v/>
      </c>
      <c r="ET65" s="41" t="str">
        <f>IFERROR(VLOOKUP($B19,[1]Table2!$B$1:$Z$21,MATCH("xGD/90",[1]Table2!$B$1:$Z$1,0),0)-VLOOKUP(ET19,[1]Table2!$B$1:$Z$21,MATCH("xGD/90",[1]Table2!$B$1:$Z$1,0),0),"")</f>
        <v/>
      </c>
      <c r="EU65" s="41">
        <f>IFERROR(VLOOKUP($B19,[1]Table2!$B$1:$Z$21,MATCH("xGD/90",[1]Table2!$B$1:$Z$1,0),0)-VLOOKUP(EU19,[1]Table2!$B$1:$Z$21,MATCH("xGD/90",[1]Table2!$B$1:$Z$1,0),0),"")</f>
        <v>-1.03</v>
      </c>
      <c r="EV65" s="41" t="str">
        <f>IFERROR(VLOOKUP($B19,[1]Table2!$B$1:$Z$21,MATCH("xGD/90",[1]Table2!$B$1:$Z$1,0),0)-VLOOKUP(EV19,[1]Table2!$B$1:$Z$21,MATCH("xGD/90",[1]Table2!$B$1:$Z$1,0),0),"")</f>
        <v/>
      </c>
      <c r="EW65" s="41" t="str">
        <f>IFERROR(VLOOKUP($B19,[1]Table2!$B$1:$Z$21,MATCH("xGD/90",[1]Table2!$B$1:$Z$1,0),0)-VLOOKUP(EW19,[1]Table2!$B$1:$Z$21,MATCH("xGD/90",[1]Table2!$B$1:$Z$1,0),0),"")</f>
        <v/>
      </c>
      <c r="EX65" s="41" t="str">
        <f>IFERROR(VLOOKUP($B19,[1]Table2!$B$1:$Z$21,MATCH("xGD/90",[1]Table2!$B$1:$Z$1,0),0)-VLOOKUP(EX19,[1]Table2!$B$1:$Z$21,MATCH("xGD/90",[1]Table2!$B$1:$Z$1,0),0),"")</f>
        <v/>
      </c>
      <c r="EY65" s="41" t="str">
        <f>IFERROR(VLOOKUP($B19,[1]Table2!$B$1:$Z$21,MATCH("xGD/90",[1]Table2!$B$1:$Z$1,0),0)-VLOOKUP(EY19,[1]Table2!$B$1:$Z$21,MATCH("xGD/90",[1]Table2!$B$1:$Z$1,0),0),"")</f>
        <v/>
      </c>
      <c r="EZ65" s="41">
        <f>IFERROR(VLOOKUP($B19,[1]Table2!$B$1:$Z$21,MATCH("xGD/90",[1]Table2!$B$1:$Z$1,0),0)-VLOOKUP(EZ19,[1]Table2!$B$1:$Z$21,MATCH("xGD/90",[1]Table2!$B$1:$Z$1,0),0),"")</f>
        <v>-0.69000000000000006</v>
      </c>
      <c r="FA65" s="41" t="str">
        <f>IFERROR(VLOOKUP($B19,[1]Table2!$B$1:$Z$21,MATCH("xGD/90",[1]Table2!$B$1:$Z$1,0),0)-VLOOKUP(FA19,[1]Table2!$B$1:$Z$21,MATCH("xGD/90",[1]Table2!$B$1:$Z$1,0),0),"")</f>
        <v/>
      </c>
      <c r="FB65" s="41" t="str">
        <f>IFERROR(VLOOKUP($B19,[1]Table2!$B$1:$Z$21,MATCH("xGD/90",[1]Table2!$B$1:$Z$1,0),0)-VLOOKUP(FB19,[1]Table2!$B$1:$Z$21,MATCH("xGD/90",[1]Table2!$B$1:$Z$1,0),0),"")</f>
        <v/>
      </c>
      <c r="FC65" s="41">
        <f>IFERROR(VLOOKUP($B19,[1]Table2!$B$1:$Z$21,MATCH("xGD/90",[1]Table2!$B$1:$Z$1,0),0)-VLOOKUP(FC19,[1]Table2!$B$1:$Z$21,MATCH("xGD/90",[1]Table2!$B$1:$Z$1,0),0),"")</f>
        <v>-0.19000000000000006</v>
      </c>
      <c r="FD65" s="41" t="str">
        <f>IFERROR(VLOOKUP($B19,[1]Table2!$B$1:$Z$21,MATCH("xGD/90",[1]Table2!$B$1:$Z$1,0),0)-VLOOKUP(FD19,[1]Table2!$B$1:$Z$21,MATCH("xGD/90",[1]Table2!$B$1:$Z$1,0),0),"")</f>
        <v/>
      </c>
      <c r="FE65" s="41" t="str">
        <f>IFERROR(VLOOKUP($B19,[1]Table2!$B$1:$Z$21,MATCH("xGD/90",[1]Table2!$B$1:$Z$1,0),0)-VLOOKUP(FE19,[1]Table2!$B$1:$Z$21,MATCH("xGD/90",[1]Table2!$B$1:$Z$1,0),0),"")</f>
        <v/>
      </c>
      <c r="FF65" s="41" t="str">
        <f>IFERROR(VLOOKUP($B19,[1]Table2!$B$1:$Z$21,MATCH("xGD/90",[1]Table2!$B$1:$Z$1,0),0)-VLOOKUP(FF19,[1]Table2!$B$1:$Z$21,MATCH("xGD/90",[1]Table2!$B$1:$Z$1,0),0),"")</f>
        <v/>
      </c>
      <c r="FG65" s="41" t="str">
        <f>IFERROR(VLOOKUP($B19,[1]Table2!$B$1:$Z$21,MATCH("xGD/90",[1]Table2!$B$1:$Z$1,0),0)-VLOOKUP(FG19,[1]Table2!$B$1:$Z$21,MATCH("xGD/90",[1]Table2!$B$1:$Z$1,0),0),"")</f>
        <v/>
      </c>
      <c r="FH65" s="41" t="str">
        <f>IFERROR(VLOOKUP($B19,[1]Table2!$B$1:$Z$21,MATCH("xGD/90",[1]Table2!$B$1:$Z$1,0),0)-VLOOKUP(FH19,[1]Table2!$B$1:$Z$21,MATCH("xGD/90",[1]Table2!$B$1:$Z$1,0),0),"")</f>
        <v/>
      </c>
      <c r="FI65" s="41" t="str">
        <f>IFERROR(VLOOKUP($B19,[1]Table2!$B$1:$Z$21,MATCH("xGD/90",[1]Table2!$B$1:$Z$1,0),0)-VLOOKUP(FI19,[1]Table2!$B$1:$Z$21,MATCH("xGD/90",[1]Table2!$B$1:$Z$1,0),0),"")</f>
        <v/>
      </c>
      <c r="FJ65" s="41" t="str">
        <f>IFERROR(VLOOKUP($B19,[1]Table2!$B$1:$Z$21,MATCH("xGD/90",[1]Table2!$B$1:$Z$1,0),0)-VLOOKUP(FJ19,[1]Table2!$B$1:$Z$21,MATCH("xGD/90",[1]Table2!$B$1:$Z$1,0),0),"")</f>
        <v/>
      </c>
      <c r="FK65" s="41" t="str">
        <f>IFERROR(VLOOKUP($B19,[1]Table2!$B$1:$Z$21,MATCH("xGD/90",[1]Table2!$B$1:$Z$1,0),0)-VLOOKUP(FK19,[1]Table2!$B$1:$Z$21,MATCH("xGD/90",[1]Table2!$B$1:$Z$1,0),0),"")</f>
        <v/>
      </c>
      <c r="FL65" s="41" t="str">
        <f>IFERROR(VLOOKUP($B19,[1]Table2!$B$1:$Z$21,MATCH("xGD/90",[1]Table2!$B$1:$Z$1,0),0)-VLOOKUP(FL19,[1]Table2!$B$1:$Z$21,MATCH("xGD/90",[1]Table2!$B$1:$Z$1,0),0),"")</f>
        <v/>
      </c>
      <c r="FM65" s="41">
        <f>IFERROR(VLOOKUP($B19,[1]Table2!$B$1:$Z$21,MATCH("xGD/90",[1]Table2!$B$1:$Z$1,0),0)-VLOOKUP(FM19,[1]Table2!$B$1:$Z$21,MATCH("xGD/90",[1]Table2!$B$1:$Z$1,0),0),"")</f>
        <v>-0.33000000000000007</v>
      </c>
      <c r="FN65" s="41" t="str">
        <f>IFERROR(VLOOKUP($B19,[1]Table2!$B$1:$Z$21,MATCH("xGD/90",[1]Table2!$B$1:$Z$1,0),0)-VLOOKUP(FN19,[1]Table2!$B$1:$Z$21,MATCH("xGD/90",[1]Table2!$B$1:$Z$1,0),0),"")</f>
        <v/>
      </c>
      <c r="FO65" s="41" t="str">
        <f>IFERROR(VLOOKUP($B19,[1]Table2!$B$1:$Z$21,MATCH("xGD/90",[1]Table2!$B$1:$Z$1,0),0)-VLOOKUP(FO19,[1]Table2!$B$1:$Z$21,MATCH("xGD/90",[1]Table2!$B$1:$Z$1,0),0),"")</f>
        <v/>
      </c>
      <c r="FP65" s="41" t="str">
        <f>IFERROR(VLOOKUP($B19,[1]Table2!$B$1:$Z$21,MATCH("xGD/90",[1]Table2!$B$1:$Z$1,0),0)-VLOOKUP(FP19,[1]Table2!$B$1:$Z$21,MATCH("xGD/90",[1]Table2!$B$1:$Z$1,0),0),"")</f>
        <v/>
      </c>
      <c r="FQ65" s="41" t="str">
        <f>IFERROR(VLOOKUP($B19,[1]Table2!$B$1:$Z$21,MATCH("xGD/90",[1]Table2!$B$1:$Z$1,0),0)-VLOOKUP(FQ19,[1]Table2!$B$1:$Z$21,MATCH("xGD/90",[1]Table2!$B$1:$Z$1,0),0),"")</f>
        <v/>
      </c>
      <c r="FR65" s="41" t="str">
        <f>IFERROR(VLOOKUP($B19,[1]Table2!$B$1:$Z$21,MATCH("xGD/90",[1]Table2!$B$1:$Z$1,0),0)-VLOOKUP(FR19,[1]Table2!$B$1:$Z$21,MATCH("xGD/90",[1]Table2!$B$1:$Z$1,0),0),"")</f>
        <v/>
      </c>
      <c r="FS65" s="41" t="str">
        <f>IFERROR(VLOOKUP($B19,[1]Table2!$B$1:$Z$21,MATCH("xGD/90",[1]Table2!$B$1:$Z$1,0),0)-VLOOKUP(FS19,[1]Table2!$B$1:$Z$21,MATCH("xGD/90",[1]Table2!$B$1:$Z$1,0),0),"")</f>
        <v/>
      </c>
      <c r="FT65" s="41">
        <f>IFERROR(VLOOKUP($B19,[1]Table2!$B$1:$Z$21,MATCH("xGD/90",[1]Table2!$B$1:$Z$1,0),0)-VLOOKUP(FT19,[1]Table2!$B$1:$Z$21,MATCH("xGD/90",[1]Table2!$B$1:$Z$1,0),0),"")</f>
        <v>6.9999999999999951E-2</v>
      </c>
      <c r="FU65" s="41" t="str">
        <f>IFERROR(VLOOKUP($B19,[1]Table2!$B$1:$Z$21,MATCH("xGD/90",[1]Table2!$B$1:$Z$1,0),0)-VLOOKUP(FU19,[1]Table2!$B$1:$Z$21,MATCH("xGD/90",[1]Table2!$B$1:$Z$1,0),0),"")</f>
        <v/>
      </c>
      <c r="FV65" s="41" t="str">
        <f>IFERROR(VLOOKUP($B19,[1]Table2!$B$1:$Z$21,MATCH("xGD/90",[1]Table2!$B$1:$Z$1,0),0)-VLOOKUP(FV19,[1]Table2!$B$1:$Z$21,MATCH("xGD/90",[1]Table2!$B$1:$Z$1,0),0),"")</f>
        <v/>
      </c>
      <c r="FW65" s="41" t="str">
        <f>IFERROR(VLOOKUP($B19,[1]Table2!$B$1:$Z$21,MATCH("xGD/90",[1]Table2!$B$1:$Z$1,0),0)-VLOOKUP(FW19,[1]Table2!$B$1:$Z$21,MATCH("xGD/90",[1]Table2!$B$1:$Z$1,0),0),"")</f>
        <v/>
      </c>
      <c r="FX65" s="41" t="str">
        <f>IFERROR(VLOOKUP($B19,[1]Table2!$B$1:$Z$21,MATCH("xGD/90",[1]Table2!$B$1:$Z$1,0),0)-VLOOKUP(FX19,[1]Table2!$B$1:$Z$21,MATCH("xGD/90",[1]Table2!$B$1:$Z$1,0),0),"")</f>
        <v/>
      </c>
      <c r="FY65" s="41" t="str">
        <f>IFERROR(VLOOKUP($B19,[1]Table2!$B$1:$Z$21,MATCH("xGD/90",[1]Table2!$B$1:$Z$1,0),0)-VLOOKUP(FY19,[1]Table2!$B$1:$Z$21,MATCH("xGD/90",[1]Table2!$B$1:$Z$1,0),0),"")</f>
        <v/>
      </c>
      <c r="FZ65" s="41" t="str">
        <f>IFERROR(VLOOKUP($B19,[1]Table2!$B$1:$Z$21,MATCH("xGD/90",[1]Table2!$B$1:$Z$1,0),0)-VLOOKUP(FZ19,[1]Table2!$B$1:$Z$21,MATCH("xGD/90",[1]Table2!$B$1:$Z$1,0),0),"")</f>
        <v/>
      </c>
      <c r="GA65" s="41" t="str">
        <f>IFERROR(VLOOKUP($B19,[1]Table2!$B$1:$Z$21,MATCH("xGD/90",[1]Table2!$B$1:$Z$1,0),0)-VLOOKUP(GA19,[1]Table2!$B$1:$Z$21,MATCH("xGD/90",[1]Table2!$B$1:$Z$1,0),0),"")</f>
        <v/>
      </c>
      <c r="GB65" s="41" t="str">
        <f>IFERROR(VLOOKUP($B19,[1]Table2!$B$1:$Z$21,MATCH("xGD/90",[1]Table2!$B$1:$Z$1,0),0)-VLOOKUP(GB19,[1]Table2!$B$1:$Z$21,MATCH("xGD/90",[1]Table2!$B$1:$Z$1,0),0),"")</f>
        <v/>
      </c>
      <c r="GC65" s="41" t="str">
        <f>IFERROR(VLOOKUP($B19,[1]Table2!$B$1:$Z$21,MATCH("xGD/90",[1]Table2!$B$1:$Z$1,0),0)-VLOOKUP(GC19,[1]Table2!$B$1:$Z$21,MATCH("xGD/90",[1]Table2!$B$1:$Z$1,0),0),"")</f>
        <v/>
      </c>
      <c r="GD65" s="41" t="str">
        <f>IFERROR(VLOOKUP($B19,[1]Table2!$B$1:$Z$21,MATCH("xGD/90",[1]Table2!$B$1:$Z$1,0),0)-VLOOKUP(GD19,[1]Table2!$B$1:$Z$21,MATCH("xGD/90",[1]Table2!$B$1:$Z$1,0),0),"")</f>
        <v/>
      </c>
      <c r="GE65" s="41" t="str">
        <f>IFERROR(VLOOKUP($B19,[1]Table2!$B$1:$Z$21,MATCH("xGD/90",[1]Table2!$B$1:$Z$1,0),0)-VLOOKUP(GE19,[1]Table2!$B$1:$Z$21,MATCH("xGD/90",[1]Table2!$B$1:$Z$1,0),0),"")</f>
        <v/>
      </c>
      <c r="GF65" s="41" t="str">
        <f>IFERROR(VLOOKUP($B19,[1]Table2!$B$1:$Z$21,MATCH("xGD/90",[1]Table2!$B$1:$Z$1,0),0)-VLOOKUP(GF19,[1]Table2!$B$1:$Z$21,MATCH("xGD/90",[1]Table2!$B$1:$Z$1,0),0),"")</f>
        <v/>
      </c>
      <c r="GG65" s="41" t="str">
        <f>IFERROR(VLOOKUP($B19,[1]Table2!$B$1:$Z$21,MATCH("xGD/90",[1]Table2!$B$1:$Z$1,0),0)-VLOOKUP(GG19,[1]Table2!$B$1:$Z$21,MATCH("xGD/90",[1]Table2!$B$1:$Z$1,0),0),"")</f>
        <v/>
      </c>
      <c r="GH65" s="41" t="str">
        <f>IFERROR(VLOOKUP($B19,[1]Table2!$B$1:$Z$21,MATCH("xGD/90",[1]Table2!$B$1:$Z$1,0),0)-VLOOKUP(GH19,[1]Table2!$B$1:$Z$21,MATCH("xGD/90",[1]Table2!$B$1:$Z$1,0),0),"")</f>
        <v/>
      </c>
      <c r="GI65" s="41">
        <f>IFERROR(VLOOKUP($B19,[1]Table2!$B$1:$Z$21,MATCH("xGD/90",[1]Table2!$B$1:$Z$1,0),0)-VLOOKUP(GI19,[1]Table2!$B$1:$Z$21,MATCH("xGD/90",[1]Table2!$B$1:$Z$1,0),0),"")</f>
        <v>-0.24000000000000005</v>
      </c>
      <c r="GJ65" s="41" t="str">
        <f>IFERROR(VLOOKUP($B19,[1]Table2!$B$1:$Z$21,MATCH("xGD/90",[1]Table2!$B$1:$Z$1,0),0)-VLOOKUP(GJ19,[1]Table2!$B$1:$Z$21,MATCH("xGD/90",[1]Table2!$B$1:$Z$1,0),0),"")</f>
        <v/>
      </c>
      <c r="GK65" s="41" t="str">
        <f>IFERROR(VLOOKUP($B19,[1]Table2!$B$1:$Z$21,MATCH("xGD/90",[1]Table2!$B$1:$Z$1,0),0)-VLOOKUP(GK19,[1]Table2!$B$1:$Z$21,MATCH("xGD/90",[1]Table2!$B$1:$Z$1,0),0),"")</f>
        <v/>
      </c>
      <c r="GL65" s="41" t="str">
        <f>IFERROR(VLOOKUP($B19,[1]Table2!$B$1:$Z$21,MATCH("xGD/90",[1]Table2!$B$1:$Z$1,0),0)-VLOOKUP(GL19,[1]Table2!$B$1:$Z$21,MATCH("xGD/90",[1]Table2!$B$1:$Z$1,0),0),"")</f>
        <v/>
      </c>
      <c r="GM65" s="41" t="str">
        <f>IFERROR(VLOOKUP($B19,[1]Table2!$B$1:$Z$21,MATCH("xGD/90",[1]Table2!$B$1:$Z$1,0),0)-VLOOKUP(GM19,[1]Table2!$B$1:$Z$21,MATCH("xGD/90",[1]Table2!$B$1:$Z$1,0),0),"")</f>
        <v/>
      </c>
      <c r="GN65" s="41" t="str">
        <f>IFERROR(VLOOKUP($B19,[1]Table2!$B$1:$Z$21,MATCH("xGD/90",[1]Table2!$B$1:$Z$1,0),0)-VLOOKUP(GN19,[1]Table2!$B$1:$Z$21,MATCH("xGD/90",[1]Table2!$B$1:$Z$1,0),0),"")</f>
        <v/>
      </c>
      <c r="GO65" s="41">
        <f>IFERROR(VLOOKUP($B19,[1]Table2!$B$1:$Z$21,MATCH("xGD/90",[1]Table2!$B$1:$Z$1,0),0)-VLOOKUP(GO19,[1]Table2!$B$1:$Z$21,MATCH("xGD/90",[1]Table2!$B$1:$Z$1,0),0),"")</f>
        <v>-0.28000000000000003</v>
      </c>
      <c r="GP65" s="41" t="str">
        <f>IFERROR(VLOOKUP($B19,[1]Table2!$B$1:$Z$21,MATCH("xGD/90",[1]Table2!$B$1:$Z$1,0),0)-VLOOKUP(GP19,[1]Table2!$B$1:$Z$21,MATCH("xGD/90",[1]Table2!$B$1:$Z$1,0),0),"")</f>
        <v/>
      </c>
      <c r="GQ65" s="41" t="str">
        <f>IFERROR(VLOOKUP($B19,[1]Table2!$B$1:$Z$21,MATCH("xGD/90",[1]Table2!$B$1:$Z$1,0),0)-VLOOKUP(GQ19,[1]Table2!$B$1:$Z$21,MATCH("xGD/90",[1]Table2!$B$1:$Z$1,0),0),"")</f>
        <v/>
      </c>
      <c r="GR65" s="41" t="str">
        <f>IFERROR(VLOOKUP($B19,[1]Table2!$B$1:$Z$21,MATCH("xGD/90",[1]Table2!$B$1:$Z$1,0),0)-VLOOKUP(GR19,[1]Table2!$B$1:$Z$21,MATCH("xGD/90",[1]Table2!$B$1:$Z$1,0),0),"")</f>
        <v/>
      </c>
      <c r="GS65" s="41" t="str">
        <f>IFERROR(VLOOKUP($B19,[1]Table2!$B$1:$Z$21,MATCH("xGD/90",[1]Table2!$B$1:$Z$1,0),0)-VLOOKUP(GS19,[1]Table2!$B$1:$Z$21,MATCH("xGD/90",[1]Table2!$B$1:$Z$1,0),0),"")</f>
        <v/>
      </c>
      <c r="GT65" s="41" t="str">
        <f>IFERROR(VLOOKUP($B19,[1]Table2!$B$1:$Z$21,MATCH("xGD/90",[1]Table2!$B$1:$Z$1,0),0)-VLOOKUP(GT19,[1]Table2!$B$1:$Z$21,MATCH("xGD/90",[1]Table2!$B$1:$Z$1,0),0),"")</f>
        <v/>
      </c>
      <c r="GU65" s="41" t="str">
        <f>IFERROR(VLOOKUP($B19,[1]Table2!$B$1:$Z$21,MATCH("xGD/90",[1]Table2!$B$1:$Z$1,0),0)-VLOOKUP(GU19,[1]Table2!$B$1:$Z$21,MATCH("xGD/90",[1]Table2!$B$1:$Z$1,0),0),"")</f>
        <v/>
      </c>
      <c r="GV65" s="41">
        <f>IFERROR(VLOOKUP($B19,[1]Table2!$B$1:$Z$21,MATCH("xGD/90",[1]Table2!$B$1:$Z$1,0),0)-VLOOKUP(GV19,[1]Table2!$B$1:$Z$21,MATCH("xGD/90",[1]Table2!$B$1:$Z$1,0),0),"")</f>
        <v>-1.98</v>
      </c>
      <c r="GW65" s="41" t="str">
        <f>IFERROR(VLOOKUP($B19,[1]Table2!$B$1:$Z$21,MATCH("xGD/90",[1]Table2!$B$1:$Z$1,0),0)-VLOOKUP(GW19,[1]Table2!$B$1:$Z$21,MATCH("xGD/90",[1]Table2!$B$1:$Z$1,0),0),"")</f>
        <v/>
      </c>
      <c r="GX65" s="41" t="str">
        <f>IFERROR(VLOOKUP($B19,[1]Table2!$B$1:$Z$21,MATCH("xGD/90",[1]Table2!$B$1:$Z$1,0),0)-VLOOKUP(GX19,[1]Table2!$B$1:$Z$21,MATCH("xGD/90",[1]Table2!$B$1:$Z$1,0),0),"")</f>
        <v/>
      </c>
      <c r="GY65" s="41" t="str">
        <f>IFERROR(VLOOKUP($B19,[1]Table2!$B$1:$Z$21,MATCH("xGD/90",[1]Table2!$B$1:$Z$1,0),0)-VLOOKUP(GY19,[1]Table2!$B$1:$Z$21,MATCH("xGD/90",[1]Table2!$B$1:$Z$1,0),0),"")</f>
        <v/>
      </c>
      <c r="GZ65" s="41" t="str">
        <f>IFERROR(VLOOKUP($B19,[1]Table2!$B$1:$Z$21,MATCH("xGD/90",[1]Table2!$B$1:$Z$1,0),0)-VLOOKUP(GZ19,[1]Table2!$B$1:$Z$21,MATCH("xGD/90",[1]Table2!$B$1:$Z$1,0),0),"")</f>
        <v/>
      </c>
      <c r="HA65" s="41" t="str">
        <f>IFERROR(VLOOKUP($B19,[1]Table2!$B$1:$Z$21,MATCH("xGD/90",[1]Table2!$B$1:$Z$1,0),0)-VLOOKUP(HA19,[1]Table2!$B$1:$Z$21,MATCH("xGD/90",[1]Table2!$B$1:$Z$1,0),0),"")</f>
        <v/>
      </c>
      <c r="HB65" s="41" t="str">
        <f>IFERROR(VLOOKUP($B19,[1]Table2!$B$1:$Z$21,MATCH("xGD/90",[1]Table2!$B$1:$Z$1,0),0)-VLOOKUP(HB19,[1]Table2!$B$1:$Z$21,MATCH("xGD/90",[1]Table2!$B$1:$Z$1,0),0),"")</f>
        <v/>
      </c>
      <c r="HC65" s="41">
        <f>IFERROR(VLOOKUP($B19,[1]Table2!$B$1:$Z$21,MATCH("xGD/90",[1]Table2!$B$1:$Z$1,0),0)-VLOOKUP(HC19,[1]Table2!$B$1:$Z$21,MATCH("xGD/90",[1]Table2!$B$1:$Z$1,0),0),"")</f>
        <v>-0.73000000000000009</v>
      </c>
      <c r="HD65" s="41" t="str">
        <f>IFERROR(VLOOKUP($B19,[1]Table2!$B$1:$Z$21,MATCH("xGD/90",[1]Table2!$B$1:$Z$1,0),0)-VLOOKUP(HD19,[1]Table2!$B$1:$Z$21,MATCH("xGD/90",[1]Table2!$B$1:$Z$1,0),0),"")</f>
        <v/>
      </c>
      <c r="HE65" s="41" t="str">
        <f>IFERROR(VLOOKUP($B19,[1]Table2!$B$1:$Z$21,MATCH("xGD/90",[1]Table2!$B$1:$Z$1,0),0)-VLOOKUP(HE19,[1]Table2!$B$1:$Z$21,MATCH("xGD/90",[1]Table2!$B$1:$Z$1,0),0),"")</f>
        <v/>
      </c>
      <c r="HF65" s="41" t="str">
        <f>IFERROR(VLOOKUP($B19,[1]Table2!$B$1:$Z$21,MATCH("xGD/90",[1]Table2!$B$1:$Z$1,0),0)-VLOOKUP(HF19,[1]Table2!$B$1:$Z$21,MATCH("xGD/90",[1]Table2!$B$1:$Z$1,0),0),"")</f>
        <v/>
      </c>
      <c r="HG65" s="41" t="str">
        <f>IFERROR(VLOOKUP($B19,[1]Table2!$B$1:$Z$21,MATCH("xGD/90",[1]Table2!$B$1:$Z$1,0),0)-VLOOKUP(HG19,[1]Table2!$B$1:$Z$21,MATCH("xGD/90",[1]Table2!$B$1:$Z$1,0),0),"")</f>
        <v/>
      </c>
      <c r="HH65" s="41" t="str">
        <f>IFERROR(VLOOKUP($B19,[1]Table2!$B$1:$Z$21,MATCH("xGD/90",[1]Table2!$B$1:$Z$1,0),0)-VLOOKUP(HH19,[1]Table2!$B$1:$Z$21,MATCH("xGD/90",[1]Table2!$B$1:$Z$1,0),0),"")</f>
        <v/>
      </c>
      <c r="HI65" s="41" t="str">
        <f>IFERROR(VLOOKUP($B19,[1]Table2!$B$1:$Z$21,MATCH("xGD/90",[1]Table2!$B$1:$Z$1,0),0)-VLOOKUP(HI19,[1]Table2!$B$1:$Z$21,MATCH("xGD/90",[1]Table2!$B$1:$Z$1,0),0),"")</f>
        <v/>
      </c>
      <c r="HJ65" s="41" t="str">
        <f>IFERROR(VLOOKUP($B19,[1]Table2!$B$1:$Z$21,MATCH("xGD/90",[1]Table2!$B$1:$Z$1,0),0)-VLOOKUP(HJ19,[1]Table2!$B$1:$Z$21,MATCH("xGD/90",[1]Table2!$B$1:$Z$1,0),0),"")</f>
        <v/>
      </c>
      <c r="HK65" s="41">
        <f>IFERROR(VLOOKUP($B19,[1]Table2!$B$1:$Z$21,MATCH("xGD/90",[1]Table2!$B$1:$Z$1,0),0)-VLOOKUP(HK19,[1]Table2!$B$1:$Z$21,MATCH("xGD/90",[1]Table2!$B$1:$Z$1,0),0),"")</f>
        <v>-7.0000000000000062E-2</v>
      </c>
      <c r="HL65" s="41" t="str">
        <f>IFERROR(VLOOKUP($B19,[1]Table2!$B$1:$Z$21,MATCH("xGD/90",[1]Table2!$B$1:$Z$1,0),0)-VLOOKUP(HL19,[1]Table2!$B$1:$Z$21,MATCH("xGD/90",[1]Table2!$B$1:$Z$1,0),0),"")</f>
        <v/>
      </c>
      <c r="HM65" s="41" t="str">
        <f>IFERROR(VLOOKUP($B19,[1]Table2!$B$1:$Z$21,MATCH("xGD/90",[1]Table2!$B$1:$Z$1,0),0)-VLOOKUP(HM19,[1]Table2!$B$1:$Z$21,MATCH("xGD/90",[1]Table2!$B$1:$Z$1,0),0),"")</f>
        <v/>
      </c>
      <c r="HN65" s="41" t="str">
        <f>IFERROR(VLOOKUP($B19,[1]Table2!$B$1:$Z$21,MATCH("xGD/90",[1]Table2!$B$1:$Z$1,0),0)-VLOOKUP(HN19,[1]Table2!$B$1:$Z$21,MATCH("xGD/90",[1]Table2!$B$1:$Z$1,0),0),"")</f>
        <v/>
      </c>
      <c r="HO65" s="41" t="str">
        <f>IFERROR(VLOOKUP($B19,[1]Table2!$B$1:$Z$21,MATCH("xGD/90",[1]Table2!$B$1:$Z$1,0),0)-VLOOKUP(HO19,[1]Table2!$B$1:$Z$21,MATCH("xGD/90",[1]Table2!$B$1:$Z$1,0),0),"")</f>
        <v/>
      </c>
      <c r="HP65" s="41" t="str">
        <f>IFERROR(VLOOKUP($B19,[1]Table2!$B$1:$Z$21,MATCH("xGD/90",[1]Table2!$B$1:$Z$1,0),0)-VLOOKUP(HP19,[1]Table2!$B$1:$Z$21,MATCH("xGD/90",[1]Table2!$B$1:$Z$1,0),0),"")</f>
        <v/>
      </c>
      <c r="HQ65" s="41">
        <f>IFERROR(VLOOKUP($B19,[1]Table2!$B$1:$Z$21,MATCH("xGD/90",[1]Table2!$B$1:$Z$1,0),0)-VLOOKUP(HQ19,[1]Table2!$B$1:$Z$21,MATCH("xGD/90",[1]Table2!$B$1:$Z$1,0),0),"")</f>
        <v>-0.84000000000000008</v>
      </c>
      <c r="HR65" s="41" t="str">
        <f>IFERROR(VLOOKUP($B19,[1]Table2!$B$1:$Z$21,MATCH("xGD/90",[1]Table2!$B$1:$Z$1,0),0)-VLOOKUP(HR19,[1]Table2!$B$1:$Z$21,MATCH("xGD/90",[1]Table2!$B$1:$Z$1,0),0),"")</f>
        <v/>
      </c>
      <c r="HS65" s="41" t="str">
        <f>IFERROR(VLOOKUP($B19,[1]Table2!$B$1:$Z$21,MATCH("xGD/90",[1]Table2!$B$1:$Z$1,0),0)-VLOOKUP(HS19,[1]Table2!$B$1:$Z$21,MATCH("xGD/90",[1]Table2!$B$1:$Z$1,0),0),"")</f>
        <v/>
      </c>
      <c r="HT65" s="41" t="str">
        <f>IFERROR(VLOOKUP($B19,[1]Table2!$B$1:$Z$21,MATCH("xGD/90",[1]Table2!$B$1:$Z$1,0),0)-VLOOKUP(HT19,[1]Table2!$B$1:$Z$21,MATCH("xGD/90",[1]Table2!$B$1:$Z$1,0),0),"")</f>
        <v/>
      </c>
      <c r="HU65" s="41" t="str">
        <f>IFERROR(VLOOKUP($B19,[1]Table2!$B$1:$Z$21,MATCH("xGD/90",[1]Table2!$B$1:$Z$1,0),0)-VLOOKUP(HU19,[1]Table2!$B$1:$Z$21,MATCH("xGD/90",[1]Table2!$B$1:$Z$1,0),0),"")</f>
        <v/>
      </c>
      <c r="HV65" s="41" t="str">
        <f>IFERROR(VLOOKUP($B19,[1]Table2!$B$1:$Z$21,MATCH("xGD/90",[1]Table2!$B$1:$Z$1,0),0)-VLOOKUP(HV19,[1]Table2!$B$1:$Z$21,MATCH("xGD/90",[1]Table2!$B$1:$Z$1,0),0),"")</f>
        <v/>
      </c>
      <c r="HW65" s="41">
        <f>IFERROR(VLOOKUP($B19,[1]Table2!$B$1:$Z$21,MATCH("xGD/90",[1]Table2!$B$1:$Z$1,0),0)-VLOOKUP(HW19,[1]Table2!$B$1:$Z$21,MATCH("xGD/90",[1]Table2!$B$1:$Z$1,0),0),"")</f>
        <v>-1.4</v>
      </c>
      <c r="HX65" s="41" t="str">
        <f>IFERROR(VLOOKUP($B19,[1]Table2!$B$1:$Z$21,MATCH("xGD/90",[1]Table2!$B$1:$Z$1,0),0)-VLOOKUP(HX19,[1]Table2!$B$1:$Z$21,MATCH("xGD/90",[1]Table2!$B$1:$Z$1,0),0),"")</f>
        <v/>
      </c>
      <c r="HY65" s="41" t="str">
        <f>IFERROR(VLOOKUP($B19,[1]Table2!$B$1:$Z$21,MATCH("xGD/90",[1]Table2!$B$1:$Z$1,0),0)-VLOOKUP(HY19,[1]Table2!$B$1:$Z$21,MATCH("xGD/90",[1]Table2!$B$1:$Z$1,0),0),"")</f>
        <v/>
      </c>
      <c r="HZ65" s="41" t="str">
        <f>IFERROR(VLOOKUP($B19,[1]Table2!$B$1:$Z$21,MATCH("xGD/90",[1]Table2!$B$1:$Z$1,0),0)-VLOOKUP(HZ19,[1]Table2!$B$1:$Z$21,MATCH("xGD/90",[1]Table2!$B$1:$Z$1,0),0),"")</f>
        <v/>
      </c>
      <c r="IA65" s="41" t="str">
        <f>IFERROR(VLOOKUP($B19,[1]Table2!$B$1:$Z$21,MATCH("xGD/90",[1]Table2!$B$1:$Z$1,0),0)-VLOOKUP(IA19,[1]Table2!$B$1:$Z$21,MATCH("xGD/90",[1]Table2!$B$1:$Z$1,0),0),"")</f>
        <v/>
      </c>
      <c r="IB65" s="41" t="str">
        <f>IFERROR(VLOOKUP($B19,[1]Table2!$B$1:$Z$21,MATCH("xGD/90",[1]Table2!$B$1:$Z$1,0),0)-VLOOKUP(IB19,[1]Table2!$B$1:$Z$21,MATCH("xGD/90",[1]Table2!$B$1:$Z$1,0),0),"")</f>
        <v/>
      </c>
      <c r="IC65" s="41" t="str">
        <f>IFERROR(VLOOKUP($B19,[1]Table2!$B$1:$Z$21,MATCH("xGD/90",[1]Table2!$B$1:$Z$1,0),0)-VLOOKUP(IC19,[1]Table2!$B$1:$Z$21,MATCH("xGD/90",[1]Table2!$B$1:$Z$1,0),0),"")</f>
        <v/>
      </c>
      <c r="ID65" s="41" t="str">
        <f>IFERROR(VLOOKUP($B19,[1]Table2!$B$1:$Z$21,MATCH("xGD/90",[1]Table2!$B$1:$Z$1,0),0)-VLOOKUP(ID19,[1]Table2!$B$1:$Z$21,MATCH("xGD/90",[1]Table2!$B$1:$Z$1,0),0),"")</f>
        <v/>
      </c>
      <c r="IE65" s="41" t="str">
        <f>IFERROR(VLOOKUP($B19,[1]Table2!$B$1:$Z$21,MATCH("xGD/90",[1]Table2!$B$1:$Z$1,0),0)-VLOOKUP(IE19,[1]Table2!$B$1:$Z$21,MATCH("xGD/90",[1]Table2!$B$1:$Z$1,0),0),"")</f>
        <v/>
      </c>
      <c r="IF65" s="41" t="str">
        <f>IFERROR(VLOOKUP($B19,[1]Table2!$B$1:$Z$21,MATCH("xGD/90",[1]Table2!$B$1:$Z$1,0),0)-VLOOKUP(IF19,[1]Table2!$B$1:$Z$21,MATCH("xGD/90",[1]Table2!$B$1:$Z$1,0),0),"")</f>
        <v/>
      </c>
      <c r="IG65" s="41" t="str">
        <f>IFERROR(VLOOKUP($B19,[1]Table2!$B$1:$Z$21,MATCH("xGD/90",[1]Table2!$B$1:$Z$1,0),0)-VLOOKUP(IG19,[1]Table2!$B$1:$Z$21,MATCH("xGD/90",[1]Table2!$B$1:$Z$1,0),0),"")</f>
        <v/>
      </c>
      <c r="IH65" s="41" t="str">
        <f>IFERROR(VLOOKUP($B19,[1]Table2!$B$1:$Z$21,MATCH("xGD/90",[1]Table2!$B$1:$Z$1,0),0)-VLOOKUP(IH19,[1]Table2!$B$1:$Z$21,MATCH("xGD/90",[1]Table2!$B$1:$Z$1,0),0),"")</f>
        <v/>
      </c>
      <c r="II65" s="41" t="str">
        <f>IFERROR(VLOOKUP($B19,[1]Table2!$B$1:$Z$21,MATCH("xGD/90",[1]Table2!$B$1:$Z$1,0),0)-VLOOKUP(II19,[1]Table2!$B$1:$Z$21,MATCH("xGD/90",[1]Table2!$B$1:$Z$1,0),0),"")</f>
        <v/>
      </c>
      <c r="IJ65" s="41" t="str">
        <f>IFERROR(VLOOKUP($B19,[1]Table2!$B$1:$Z$21,MATCH("xGD/90",[1]Table2!$B$1:$Z$1,0),0)-VLOOKUP(IJ19,[1]Table2!$B$1:$Z$21,MATCH("xGD/90",[1]Table2!$B$1:$Z$1,0),0),"")</f>
        <v/>
      </c>
      <c r="IK65" s="41" t="str">
        <f>IFERROR(VLOOKUP($B19,[1]Table2!$B$1:$Z$21,MATCH("xGD/90",[1]Table2!$B$1:$Z$1,0),0)-VLOOKUP(IK19,[1]Table2!$B$1:$Z$21,MATCH("xGD/90",[1]Table2!$B$1:$Z$1,0),0),"")</f>
        <v/>
      </c>
      <c r="IL65" s="41">
        <f>IFERROR(VLOOKUP($B19,[1]Table2!$B$1:$Z$21,MATCH("xGD/90",[1]Table2!$B$1:$Z$1,0),0)-VLOOKUP(IL19,[1]Table2!$B$1:$Z$21,MATCH("xGD/90",[1]Table2!$B$1:$Z$1,0),0),"")</f>
        <v>-0.22000000000000003</v>
      </c>
      <c r="IM65" s="41" t="str">
        <f>IFERROR(VLOOKUP($B19,[1]Table2!$B$1:$Z$21,MATCH("xGD/90",[1]Table2!$B$1:$Z$1,0),0)-VLOOKUP(IM19,[1]Table2!$B$1:$Z$21,MATCH("xGD/90",[1]Table2!$B$1:$Z$1,0),0),"")</f>
        <v/>
      </c>
      <c r="IN65" s="41" t="str">
        <f>IFERROR(VLOOKUP($B19,[1]Table2!$B$1:$Z$21,MATCH("xGD/90",[1]Table2!$B$1:$Z$1,0),0)-VLOOKUP(IN19,[1]Table2!$B$1:$Z$21,MATCH("xGD/90",[1]Table2!$B$1:$Z$1,0),0),"")</f>
        <v/>
      </c>
      <c r="IO65" s="41">
        <f>IFERROR(VLOOKUP($B19,[1]Table2!$B$1:$Z$21,MATCH("xGD/90",[1]Table2!$B$1:$Z$1,0),0)-VLOOKUP(IO19,[1]Table2!$B$1:$Z$21,MATCH("xGD/90",[1]Table2!$B$1:$Z$1,0),0),"")</f>
        <v>-0.24000000000000005</v>
      </c>
      <c r="IP65" s="41" t="str">
        <f>IFERROR(VLOOKUP($B19,[1]Table2!$B$1:$Z$21,MATCH("xGD/90",[1]Table2!$B$1:$Z$1,0),0)-VLOOKUP(IP19,[1]Table2!$B$1:$Z$21,MATCH("xGD/90",[1]Table2!$B$1:$Z$1,0),0),"")</f>
        <v/>
      </c>
      <c r="IQ65" s="41" t="str">
        <f>IFERROR(VLOOKUP($B19,[1]Table2!$B$1:$Z$21,MATCH("xGD/90",[1]Table2!$B$1:$Z$1,0),0)-VLOOKUP(IQ19,[1]Table2!$B$1:$Z$21,MATCH("xGD/90",[1]Table2!$B$1:$Z$1,0),0),"")</f>
        <v/>
      </c>
      <c r="IR65" s="41" t="str">
        <f>IFERROR(VLOOKUP($B19,[1]Table2!$B$1:$Z$21,MATCH("xGD/90",[1]Table2!$B$1:$Z$1,0),0)-VLOOKUP(IR19,[1]Table2!$B$1:$Z$21,MATCH("xGD/90",[1]Table2!$B$1:$Z$1,0),0),"")</f>
        <v/>
      </c>
      <c r="IS65" s="41">
        <f>IFERROR(VLOOKUP($B19,[1]Table2!$B$1:$Z$21,MATCH("xGD/90",[1]Table2!$B$1:$Z$1,0),0)-VLOOKUP(IS19,[1]Table2!$B$1:$Z$21,MATCH("xGD/90",[1]Table2!$B$1:$Z$1,0),0),"")</f>
        <v>-0.52</v>
      </c>
      <c r="IT65" s="41" t="str">
        <f>IFERROR(VLOOKUP($B19,[1]Table2!$B$1:$Z$21,MATCH("xGD/90",[1]Table2!$B$1:$Z$1,0),0)-VLOOKUP(IT19,[1]Table2!$B$1:$Z$21,MATCH("xGD/90",[1]Table2!$B$1:$Z$1,0),0),"")</f>
        <v/>
      </c>
      <c r="IU65" s="41" t="str">
        <f>IFERROR(VLOOKUP($B19,[1]Table2!$B$1:$Z$21,MATCH("xGD/90",[1]Table2!$B$1:$Z$1,0),0)-VLOOKUP(IU19,[1]Table2!$B$1:$Z$21,MATCH("xGD/90",[1]Table2!$B$1:$Z$1,0),0),"")</f>
        <v/>
      </c>
      <c r="IV65" s="41" t="str">
        <f>IFERROR(VLOOKUP($B19,[1]Table2!$B$1:$Z$21,MATCH("xGD/90",[1]Table2!$B$1:$Z$1,0),0)-VLOOKUP(IV19,[1]Table2!$B$1:$Z$21,MATCH("xGD/90",[1]Table2!$B$1:$Z$1,0),0),"")</f>
        <v/>
      </c>
      <c r="IW65" s="41" t="str">
        <f>IFERROR(VLOOKUP($B19,[1]Table2!$B$1:$Z$21,MATCH("xGD/90",[1]Table2!$B$1:$Z$1,0),0)-VLOOKUP(IW19,[1]Table2!$B$1:$Z$21,MATCH("xGD/90",[1]Table2!$B$1:$Z$1,0),0),"")</f>
        <v/>
      </c>
      <c r="IX65" s="41" t="str">
        <f>IFERROR(VLOOKUP($B19,[1]Table2!$B$1:$Z$21,MATCH("xGD/90",[1]Table2!$B$1:$Z$1,0),0)-VLOOKUP(IX19,[1]Table2!$B$1:$Z$21,MATCH("xGD/90",[1]Table2!$B$1:$Z$1,0),0),"")</f>
        <v/>
      </c>
      <c r="IY65" s="41" t="str">
        <f>IFERROR(VLOOKUP($B19,[1]Table2!$B$1:$Z$21,MATCH("xGD/90",[1]Table2!$B$1:$Z$1,0),0)-VLOOKUP(IY19,[1]Table2!$B$1:$Z$21,MATCH("xGD/90",[1]Table2!$B$1:$Z$1,0),0),"")</f>
        <v/>
      </c>
      <c r="IZ65" s="41" t="str">
        <f>IFERROR(VLOOKUP($B19,[1]Table2!$B$1:$Z$21,MATCH("xGD/90",[1]Table2!$B$1:$Z$1,0),0)-VLOOKUP(IZ19,[1]Table2!$B$1:$Z$21,MATCH("xGD/90",[1]Table2!$B$1:$Z$1,0),0),"")</f>
        <v/>
      </c>
      <c r="JA65" s="41">
        <f>IFERROR(VLOOKUP($B19,[1]Table2!$B$1:$Z$21,MATCH("xGD/90",[1]Table2!$B$1:$Z$1,0),0)-VLOOKUP(JA19,[1]Table2!$B$1:$Z$21,MATCH("xGD/90",[1]Table2!$B$1:$Z$1,0),0),"")</f>
        <v>-1.03</v>
      </c>
      <c r="JB65" s="41" t="str">
        <f>IFERROR(VLOOKUP($B19,[1]Table2!$B$1:$Z$21,MATCH("xGD/90",[1]Table2!$B$1:$Z$1,0),0)-VLOOKUP(JB19,[1]Table2!$B$1:$Z$21,MATCH("xGD/90",[1]Table2!$B$1:$Z$1,0),0),"")</f>
        <v/>
      </c>
      <c r="JC65" s="41" t="str">
        <f>IFERROR(VLOOKUP($B19,[1]Table2!$B$1:$Z$21,MATCH("xGD/90",[1]Table2!$B$1:$Z$1,0),0)-VLOOKUP(JC19,[1]Table2!$B$1:$Z$21,MATCH("xGD/90",[1]Table2!$B$1:$Z$1,0),0),"")</f>
        <v/>
      </c>
      <c r="JD65" s="41" t="str">
        <f>IFERROR(VLOOKUP($B19,[1]Table2!$B$1:$Z$21,MATCH("xGD/90",[1]Table2!$B$1:$Z$1,0),0)-VLOOKUP(JD19,[1]Table2!$B$1:$Z$21,MATCH("xGD/90",[1]Table2!$B$1:$Z$1,0),0),"")</f>
        <v/>
      </c>
      <c r="JE65" s="41" t="str">
        <f>IFERROR(VLOOKUP($B19,[1]Table2!$B$1:$Z$21,MATCH("xGD/90",[1]Table2!$B$1:$Z$1,0),0)-VLOOKUP(JE19,[1]Table2!$B$1:$Z$21,MATCH("xGD/90",[1]Table2!$B$1:$Z$1,0),0),"")</f>
        <v/>
      </c>
      <c r="JF65" s="41" t="str">
        <f>IFERROR(VLOOKUP($B19,[1]Table2!$B$1:$Z$21,MATCH("xGD/90",[1]Table2!$B$1:$Z$1,0),0)-VLOOKUP(JF19,[1]Table2!$B$1:$Z$21,MATCH("xGD/90",[1]Table2!$B$1:$Z$1,0),0),"")</f>
        <v/>
      </c>
      <c r="JG65" s="41">
        <f>IFERROR(VLOOKUP($B19,[1]Table2!$B$1:$Z$21,MATCH("xGD/90",[1]Table2!$B$1:$Z$1,0),0)-VLOOKUP(JG19,[1]Table2!$B$1:$Z$21,MATCH("xGD/90",[1]Table2!$B$1:$Z$1,0),0),"")</f>
        <v>-1.1300000000000001</v>
      </c>
      <c r="JH65" s="41" t="str">
        <f>IFERROR(VLOOKUP($B19,[1]Table2!$B$1:$Z$21,MATCH("xGD/90",[1]Table2!$B$1:$Z$1,0),0)-VLOOKUP(JH19,[1]Table2!$B$1:$Z$21,MATCH("xGD/90",[1]Table2!$B$1:$Z$1,0),0),"")</f>
        <v/>
      </c>
      <c r="JI65" s="41" t="str">
        <f>IFERROR(VLOOKUP($B19,[1]Table2!$B$1:$Z$21,MATCH("xGD/90",[1]Table2!$B$1:$Z$1,0),0)-VLOOKUP(JI19,[1]Table2!$B$1:$Z$21,MATCH("xGD/90",[1]Table2!$B$1:$Z$1,0),0),"")</f>
        <v/>
      </c>
      <c r="JJ65" s="41" t="str">
        <f>IFERROR(VLOOKUP($B19,[1]Table2!$B$1:$Z$21,MATCH("xGD/90",[1]Table2!$B$1:$Z$1,0),0)-VLOOKUP(JJ19,[1]Table2!$B$1:$Z$21,MATCH("xGD/90",[1]Table2!$B$1:$Z$1,0),0),"")</f>
        <v/>
      </c>
      <c r="JK65" s="41">
        <f>IFERROR(VLOOKUP($B19,[1]Table2!$B$1:$Z$21,MATCH("xGD/90",[1]Table2!$B$1:$Z$1,0),0)-VLOOKUP(JK19,[1]Table2!$B$1:$Z$21,MATCH("xGD/90",[1]Table2!$B$1:$Z$1,0),0),"")</f>
        <v>-1.38</v>
      </c>
      <c r="JL65" s="41" t="str">
        <f>IFERROR(VLOOKUP($B19,[1]Table2!$B$1:$Z$21,MATCH("xGD/90",[1]Table2!$B$1:$Z$1,0),0)-VLOOKUP(JL19,[1]Table2!$B$1:$Z$21,MATCH("xGD/90",[1]Table2!$B$1:$Z$1,0),0),"")</f>
        <v/>
      </c>
      <c r="JM65" s="41" t="str">
        <f>IFERROR(VLOOKUP($B19,[1]Table2!$B$1:$Z$21,MATCH("xGD/90",[1]Table2!$B$1:$Z$1,0),0)-VLOOKUP(JM19,[1]Table2!$B$1:$Z$21,MATCH("xGD/90",[1]Table2!$B$1:$Z$1,0),0),"")</f>
        <v/>
      </c>
      <c r="JN65" s="41">
        <f>IFERROR(VLOOKUP($B19,[1]Table2!$B$1:$Z$21,MATCH("xGD/90",[1]Table2!$B$1:$Z$1,0),0)-VLOOKUP(JN19,[1]Table2!$B$1:$Z$21,MATCH("xGD/90",[1]Table2!$B$1:$Z$1,0),0),"")</f>
        <v>-0.8600000000000001</v>
      </c>
      <c r="JO65" s="41" t="str">
        <f>IFERROR(VLOOKUP($B19,[1]Table2!$B$1:$Z$21,MATCH("xGD/90",[1]Table2!$B$1:$Z$1,0),0)-VLOOKUP(JO19,[1]Table2!$B$1:$Z$21,MATCH("xGD/90",[1]Table2!$B$1:$Z$1,0),0),"")</f>
        <v/>
      </c>
      <c r="JP65" s="41" t="str">
        <f>IFERROR(VLOOKUP($B19,[1]Table2!$B$1:$Z$21,MATCH("xGD/90",[1]Table2!$B$1:$Z$1,0),0)-VLOOKUP(JP19,[1]Table2!$B$1:$Z$21,MATCH("xGD/90",[1]Table2!$B$1:$Z$1,0),0),"")</f>
        <v/>
      </c>
      <c r="JQ65" s="41" t="str">
        <f>IFERROR(VLOOKUP($B19,[1]Table2!$B$1:$Z$21,MATCH("xGD/90",[1]Table2!$B$1:$Z$1,0),0)-VLOOKUP(JQ19,[1]Table2!$B$1:$Z$21,MATCH("xGD/90",[1]Table2!$B$1:$Z$1,0),0),"")</f>
        <v/>
      </c>
      <c r="JR65" s="41" t="str">
        <f>IFERROR(VLOOKUP($B19,[1]Table2!$B$1:$Z$21,MATCH("xGD/90",[1]Table2!$B$1:$Z$1,0),0)-VLOOKUP(JR19,[1]Table2!$B$1:$Z$21,MATCH("xGD/90",[1]Table2!$B$1:$Z$1,0),0),"")</f>
        <v/>
      </c>
      <c r="JS65" s="41" t="str">
        <f>IFERROR(VLOOKUP($B19,[1]Table2!$B$1:$Z$21,MATCH("xGD/90",[1]Table2!$B$1:$Z$1,0),0)-VLOOKUP(JS19,[1]Table2!$B$1:$Z$21,MATCH("xGD/90",[1]Table2!$B$1:$Z$1,0),0),"")</f>
        <v/>
      </c>
      <c r="JT65" s="41" t="str">
        <f>IFERROR(VLOOKUP($B19,[1]Table2!$B$1:$Z$21,MATCH("xGD/90",[1]Table2!$B$1:$Z$1,0),0)-VLOOKUP(JT19,[1]Table2!$B$1:$Z$21,MATCH("xGD/90",[1]Table2!$B$1:$Z$1,0),0),"")</f>
        <v/>
      </c>
      <c r="JU65" s="41" t="str">
        <f>IFERROR(VLOOKUP($B19,[1]Table2!$B$1:$Z$21,MATCH("xGD/90",[1]Table2!$B$1:$Z$1,0),0)-VLOOKUP(JU19,[1]Table2!$B$1:$Z$21,MATCH("xGD/90",[1]Table2!$B$1:$Z$1,0),0),"")</f>
        <v/>
      </c>
      <c r="JV65" s="41" t="str">
        <f>IFERROR(VLOOKUP($B19,[1]Table2!$B$1:$Z$21,MATCH("xGD/90",[1]Table2!$B$1:$Z$1,0),0)-VLOOKUP(JV19,[1]Table2!$B$1:$Z$21,MATCH("xGD/90",[1]Table2!$B$1:$Z$1,0),0),"")</f>
        <v/>
      </c>
      <c r="JW65" s="41">
        <f>IFERROR(VLOOKUP($B19,[1]Table2!$B$1:$Z$21,MATCH("xGD/90",[1]Table2!$B$1:$Z$1,0),0)-VLOOKUP(JW19,[1]Table2!$B$1:$Z$21,MATCH("xGD/90",[1]Table2!$B$1:$Z$1,0),0),"")</f>
        <v>-0.19000000000000006</v>
      </c>
      <c r="JX65" s="41" t="str">
        <f>IFERROR(VLOOKUP($B19,[1]Table2!$B$1:$Z$21,MATCH("xGD/90",[1]Table2!$B$1:$Z$1,0),0)-VLOOKUP(JX19,[1]Table2!$B$1:$Z$21,MATCH("xGD/90",[1]Table2!$B$1:$Z$1,0),0),"")</f>
        <v/>
      </c>
      <c r="JY65" s="41" t="str">
        <f>IFERROR(VLOOKUP($B19,[1]Table2!$B$1:$Z$21,MATCH("xGD/90",[1]Table2!$B$1:$Z$1,0),0)-VLOOKUP(JY19,[1]Table2!$B$1:$Z$21,MATCH("xGD/90",[1]Table2!$B$1:$Z$1,0),0),"")</f>
        <v/>
      </c>
      <c r="JZ65" s="41" t="str">
        <f>IFERROR(VLOOKUP($B19,[1]Table2!$B$1:$Z$21,MATCH("xGD/90",[1]Table2!$B$1:$Z$1,0),0)-VLOOKUP(JZ19,[1]Table2!$B$1:$Z$21,MATCH("xGD/90",[1]Table2!$B$1:$Z$1,0),0),"")</f>
        <v/>
      </c>
      <c r="KA65" s="41" t="str">
        <f>IFERROR(VLOOKUP($B19,[1]Table2!$B$1:$Z$21,MATCH("xGD/90",[1]Table2!$B$1:$Z$1,0),0)-VLOOKUP(KA19,[1]Table2!$B$1:$Z$21,MATCH("xGD/90",[1]Table2!$B$1:$Z$1,0),0),"")</f>
        <v/>
      </c>
      <c r="KB65" s="41">
        <f>IFERROR(VLOOKUP($B19,[1]Table2!$B$1:$Z$21,MATCH("xGD/90",[1]Table2!$B$1:$Z$1,0),0)-VLOOKUP(KB19,[1]Table2!$B$1:$Z$21,MATCH("xGD/90",[1]Table2!$B$1:$Z$1,0),0),"")</f>
        <v>-0.69000000000000006</v>
      </c>
      <c r="KC65" s="41" t="str">
        <f>IFERROR(VLOOKUP($B19,[1]Table2!$B$1:$Z$21,MATCH("xGD/90",[1]Table2!$B$1:$Z$1,0),0)-VLOOKUP(KC19,[1]Table2!$B$1:$Z$21,MATCH("xGD/90",[1]Table2!$B$1:$Z$1,0),0),"")</f>
        <v/>
      </c>
      <c r="KD65" s="41" t="str">
        <f>IFERROR(VLOOKUP($B19,[1]Table2!$B$1:$Z$21,MATCH("xGD/90",[1]Table2!$B$1:$Z$1,0),0)-VLOOKUP(KD19,[1]Table2!$B$1:$Z$21,MATCH("xGD/90",[1]Table2!$B$1:$Z$1,0),0),"")</f>
        <v/>
      </c>
      <c r="KE65" s="41" t="str">
        <f>IFERROR(VLOOKUP($B19,[1]Table2!$B$1:$Z$21,MATCH("xGD/90",[1]Table2!$B$1:$Z$1,0),0)-VLOOKUP(KE19,[1]Table2!$B$1:$Z$21,MATCH("xGD/90",[1]Table2!$B$1:$Z$1,0),0),"")</f>
        <v/>
      </c>
      <c r="KF65" s="41" t="str">
        <f>IFERROR(VLOOKUP($B19,[1]Table2!$B$1:$Z$21,MATCH("xGD/90",[1]Table2!$B$1:$Z$1,0),0)-VLOOKUP(KF19,[1]Table2!$B$1:$Z$21,MATCH("xGD/90",[1]Table2!$B$1:$Z$1,0),0),"")</f>
        <v/>
      </c>
      <c r="KG65" s="41" t="str">
        <f>IFERROR(VLOOKUP($B19,[1]Table2!$B$1:$Z$21,MATCH("xGD/90",[1]Table2!$B$1:$Z$1,0),0)-VLOOKUP(KG19,[1]Table2!$B$1:$Z$21,MATCH("xGD/90",[1]Table2!$B$1:$Z$1,0),0),"")</f>
        <v/>
      </c>
      <c r="KH65" s="41" t="str">
        <f>IFERROR(VLOOKUP($B19,[1]Table2!$B$1:$Z$21,MATCH("xGD/90",[1]Table2!$B$1:$Z$1,0),0)-VLOOKUP(KH19,[1]Table2!$B$1:$Z$21,MATCH("xGD/90",[1]Table2!$B$1:$Z$1,0),0),"")</f>
        <v/>
      </c>
      <c r="KI65" s="41">
        <f>IFERROR(VLOOKUP($B19,[1]Table2!$B$1:$Z$21,MATCH("xGD/90",[1]Table2!$B$1:$Z$1,0),0)-VLOOKUP(KI19,[1]Table2!$B$1:$Z$21,MATCH("xGD/90",[1]Table2!$B$1:$Z$1,0),0),"")</f>
        <v>-1.6</v>
      </c>
      <c r="KJ65" s="41" t="str">
        <f>IFERROR(VLOOKUP($B19,[1]Table2!$B$1:$Z$21,MATCH("xGD/90",[1]Table2!$B$1:$Z$1,0),0)-VLOOKUP(KJ19,[1]Table2!$B$1:$Z$21,MATCH("xGD/90",[1]Table2!$B$1:$Z$1,0),0),"")</f>
        <v/>
      </c>
      <c r="KK65" s="41" t="str">
        <f>IFERROR(VLOOKUP($B19,[1]Table2!$B$1:$Z$21,MATCH("xGD/90",[1]Table2!$B$1:$Z$1,0),0)-VLOOKUP(KK19,[1]Table2!$B$1:$Z$21,MATCH("xGD/90",[1]Table2!$B$1:$Z$1,0),0),"")</f>
        <v/>
      </c>
      <c r="KL65" s="41" t="str">
        <f>IFERROR(VLOOKUP($B19,[1]Table2!$B$1:$Z$21,MATCH("xGD/90",[1]Table2!$B$1:$Z$1,0),0)-VLOOKUP(KL19,[1]Table2!$B$1:$Z$21,MATCH("xGD/90",[1]Table2!$B$1:$Z$1,0),0),"")</f>
        <v/>
      </c>
      <c r="KM65" s="41" t="str">
        <f>IFERROR(VLOOKUP($B19,[1]Table2!$B$1:$Z$21,MATCH("xGD/90",[1]Table2!$B$1:$Z$1,0),0)-VLOOKUP(KM19,[1]Table2!$B$1:$Z$21,MATCH("xGD/90",[1]Table2!$B$1:$Z$1,0),0),"")</f>
        <v/>
      </c>
      <c r="KN65" s="41" t="str">
        <f>IFERROR(VLOOKUP($B19,[1]Table2!$B$1:$Z$21,MATCH("xGD/90",[1]Table2!$B$1:$Z$1,0),0)-VLOOKUP(KN19,[1]Table2!$B$1:$Z$21,MATCH("xGD/90",[1]Table2!$B$1:$Z$1,0),0),"")</f>
        <v/>
      </c>
      <c r="KO65" s="41" t="str">
        <f>IFERROR(VLOOKUP($B19,[1]Table2!$B$1:$Z$21,MATCH("xGD/90",[1]Table2!$B$1:$Z$1,0),0)-VLOOKUP(KO19,[1]Table2!$B$1:$Z$21,MATCH("xGD/90",[1]Table2!$B$1:$Z$1,0),0),"")</f>
        <v/>
      </c>
      <c r="KP65" s="41" t="str">
        <f>IFERROR(VLOOKUP($B19,[1]Table2!$B$1:$Z$21,MATCH("xGD/90",[1]Table2!$B$1:$Z$1,0),0)-VLOOKUP(KP19,[1]Table2!$B$1:$Z$21,MATCH("xGD/90",[1]Table2!$B$1:$Z$1,0),0),"")</f>
        <v/>
      </c>
      <c r="KQ65" s="41">
        <f>IFERROR(VLOOKUP($B19,[1]Table2!$B$1:$Z$21,MATCH("xGD/90",[1]Table2!$B$1:$Z$1,0),0)-VLOOKUP(KQ19,[1]Table2!$B$1:$Z$21,MATCH("xGD/90",[1]Table2!$B$1:$Z$1,0),0),"")</f>
        <v>-0.36000000000000004</v>
      </c>
      <c r="KR65" s="41" t="str">
        <f>IFERROR(VLOOKUP($B19,[1]Table2!$B$1:$Z$21,MATCH("xGD/90",[1]Table2!$B$1:$Z$1,0),0)-VLOOKUP(KR19,[1]Table2!$B$1:$Z$21,MATCH("xGD/90",[1]Table2!$B$1:$Z$1,0),0),"")</f>
        <v/>
      </c>
      <c r="KS65" s="41" t="str">
        <f>IFERROR(VLOOKUP($B19,[1]Table2!$B$1:$Z$21,MATCH("xGD/90",[1]Table2!$B$1:$Z$1,0),0)-VLOOKUP(KS19,[1]Table2!$B$1:$Z$21,MATCH("xGD/90",[1]Table2!$B$1:$Z$1,0),0),"")</f>
        <v/>
      </c>
      <c r="KT65" s="41" t="str">
        <f>IFERROR(VLOOKUP($B19,[1]Table2!$B$1:$Z$21,MATCH("xGD/90",[1]Table2!$B$1:$Z$1,0),0)-VLOOKUP(KT19,[1]Table2!$B$1:$Z$21,MATCH("xGD/90",[1]Table2!$B$1:$Z$1,0),0),"")</f>
        <v/>
      </c>
      <c r="KU65" s="41" t="str">
        <f>IFERROR(VLOOKUP($B19,[1]Table2!$B$1:$Z$21,MATCH("xGD/90",[1]Table2!$B$1:$Z$1,0),0)-VLOOKUP(KU19,[1]Table2!$B$1:$Z$21,MATCH("xGD/90",[1]Table2!$B$1:$Z$1,0),0),"")</f>
        <v/>
      </c>
      <c r="KV65" s="41" t="str">
        <f>IFERROR(VLOOKUP($B19,[1]Table2!$B$1:$Z$21,MATCH("xGD/90",[1]Table2!$B$1:$Z$1,0),0)-VLOOKUP(KV19,[1]Table2!$B$1:$Z$21,MATCH("xGD/90",[1]Table2!$B$1:$Z$1,0),0),"")</f>
        <v/>
      </c>
      <c r="KW65" s="41" t="str">
        <f>IFERROR(VLOOKUP($B19,[1]Table2!$B$1:$Z$21,MATCH("xGD/90",[1]Table2!$B$1:$Z$1,0),0)-VLOOKUP(KW19,[1]Table2!$B$1:$Z$21,MATCH("xGD/90",[1]Table2!$B$1:$Z$1,0),0),"")</f>
        <v/>
      </c>
      <c r="KX65" s="41" t="str">
        <f>IFERROR(VLOOKUP($B19,[1]Table2!$B$1:$Z$21,MATCH("xGD/90",[1]Table2!$B$1:$Z$1,0),0)-VLOOKUP(KX19,[1]Table2!$B$1:$Z$21,MATCH("xGD/90",[1]Table2!$B$1:$Z$1,0),0),"")</f>
        <v/>
      </c>
      <c r="KY65" s="41" t="str">
        <f>IFERROR(VLOOKUP($B19,[1]Table2!$B$1:$Z$21,MATCH("xGD/90",[1]Table2!$B$1:$Z$1,0),0)-VLOOKUP(KY19,[1]Table2!$B$1:$Z$21,MATCH("xGD/90",[1]Table2!$B$1:$Z$1,0),0),"")</f>
        <v/>
      </c>
      <c r="KZ65" s="41" t="str">
        <f>IFERROR(VLOOKUP($B19,[1]Table2!$B$1:$Z$21,MATCH("xGD/90",[1]Table2!$B$1:$Z$1,0),0)-VLOOKUP(KZ19,[1]Table2!$B$1:$Z$21,MATCH("xGD/90",[1]Table2!$B$1:$Z$1,0),0),"")</f>
        <v/>
      </c>
      <c r="LA65" s="41" t="str">
        <f>IFERROR(VLOOKUP($B19,[1]Table2!$B$1:$Z$21,MATCH("xGD/90",[1]Table2!$B$1:$Z$1,0),0)-VLOOKUP(LA19,[1]Table2!$B$1:$Z$21,MATCH("xGD/90",[1]Table2!$B$1:$Z$1,0),0),"")</f>
        <v/>
      </c>
      <c r="LB65" s="41" t="str">
        <f>IFERROR(VLOOKUP($B19,[1]Table2!$B$1:$Z$21,MATCH("xGD/90",[1]Table2!$B$1:$Z$1,0),0)-VLOOKUP(LB19,[1]Table2!$B$1:$Z$21,MATCH("xGD/90",[1]Table2!$B$1:$Z$1,0),0),"")</f>
        <v/>
      </c>
      <c r="LC65" s="41" t="str">
        <f>IFERROR(VLOOKUP($B19,[1]Table2!$B$1:$Z$21,MATCH("xGD/90",[1]Table2!$B$1:$Z$1,0),0)-VLOOKUP(LC19,[1]Table2!$B$1:$Z$21,MATCH("xGD/90",[1]Table2!$B$1:$Z$1,0),0),"")</f>
        <v/>
      </c>
      <c r="LD65" s="41" t="str">
        <f>IFERROR(VLOOKUP($B19,[1]Table2!$B$1:$Z$21,MATCH("xGD/90",[1]Table2!$B$1:$Z$1,0),0)-VLOOKUP(LD19,[1]Table2!$B$1:$Z$21,MATCH("xGD/90",[1]Table2!$B$1:$Z$1,0),0),"")</f>
        <v/>
      </c>
      <c r="LE65" s="41" t="str">
        <f>IFERROR(VLOOKUP($B19,[1]Table2!$B$1:$Z$21,MATCH("xGD/90",[1]Table2!$B$1:$Z$1,0),0)-VLOOKUP(LE19,[1]Table2!$B$1:$Z$21,MATCH("xGD/90",[1]Table2!$B$1:$Z$1,0),0),"")</f>
        <v/>
      </c>
      <c r="LF65" s="41" t="str">
        <f>IFERROR(VLOOKUP($B19,[1]Table2!$B$1:$Z$21,MATCH("xGD/90",[1]Table2!$B$1:$Z$1,0),0)-VLOOKUP(LF19,[1]Table2!$B$1:$Z$21,MATCH("xGD/90",[1]Table2!$B$1:$Z$1,0),0),"")</f>
        <v/>
      </c>
      <c r="LG65" s="41" t="str">
        <f>IFERROR(VLOOKUP($B19,[1]Table2!$B$1:$Z$21,MATCH("xGD/90",[1]Table2!$B$1:$Z$1,0),0)-VLOOKUP(LG19,[1]Table2!$B$1:$Z$21,MATCH("xGD/90",[1]Table2!$B$1:$Z$1,0),0),"")</f>
        <v/>
      </c>
      <c r="LH65" s="41" t="str">
        <f>IFERROR(VLOOKUP($B19,[1]Table2!$B$1:$Z$21,MATCH("xGD/90",[1]Table2!$B$1:$Z$1,0),0)-VLOOKUP(LH19,[1]Table2!$B$1:$Z$21,MATCH("xGD/90",[1]Table2!$B$1:$Z$1,0),0),"")</f>
        <v/>
      </c>
      <c r="LI65" s="41" t="str">
        <f>IFERROR(VLOOKUP($B19,[1]Table2!$B$1:$Z$21,MATCH("xGD/90",[1]Table2!$B$1:$Z$1,0),0)-VLOOKUP(LI19,[1]Table2!$B$1:$Z$21,MATCH("xGD/90",[1]Table2!$B$1:$Z$1,0),0),"")</f>
        <v/>
      </c>
      <c r="LJ65" s="41" t="str">
        <f>IFERROR(VLOOKUP($B19,[1]Table2!$B$1:$Z$21,MATCH("xGD/90",[1]Table2!$B$1:$Z$1,0),0)-VLOOKUP(LJ19,[1]Table2!$B$1:$Z$21,MATCH("xGD/90",[1]Table2!$B$1:$Z$1,0),0),"")</f>
        <v/>
      </c>
      <c r="LK65" s="41" t="str">
        <f>IFERROR(VLOOKUP($B19,[1]Table2!$B$1:$Z$21,MATCH("xGD/90",[1]Table2!$B$1:$Z$1,0),0)-VLOOKUP(LK19,[1]Table2!$B$1:$Z$21,MATCH("xGD/90",[1]Table2!$B$1:$Z$1,0),0),"")</f>
        <v/>
      </c>
      <c r="LL65" s="41" t="str">
        <f>IFERROR(VLOOKUP($B19,[1]Table2!$B$1:$Z$21,MATCH("xGD/90",[1]Table2!$B$1:$Z$1,0),0)-VLOOKUP(LL19,[1]Table2!$B$1:$Z$21,MATCH("xGD/90",[1]Table2!$B$1:$Z$1,0),0),"")</f>
        <v/>
      </c>
      <c r="LM65" s="41" t="str">
        <f>IFERROR(VLOOKUP($B19,[1]Table2!$B$1:$Z$21,MATCH("xGD/90",[1]Table2!$B$1:$Z$1,0),0)-VLOOKUP(LM19,[1]Table2!$B$1:$Z$21,MATCH("xGD/90",[1]Table2!$B$1:$Z$1,0),0),"")</f>
        <v/>
      </c>
      <c r="LN65" s="41" t="str">
        <f>IFERROR(VLOOKUP($B19,[1]Table2!$B$1:$Z$21,MATCH("xGD/90",[1]Table2!$B$1:$Z$1,0),0)-VLOOKUP(LN19,[1]Table2!$B$1:$Z$21,MATCH("xGD/90",[1]Table2!$B$1:$Z$1,0),0),"")</f>
        <v/>
      </c>
      <c r="LO65" s="41" t="str">
        <f>IFERROR(VLOOKUP($B19,[1]Table2!$B$1:$Z$21,MATCH("xGD/90",[1]Table2!$B$1:$Z$1,0),0)-VLOOKUP(LO19,[1]Table2!$B$1:$Z$21,MATCH("xGD/90",[1]Table2!$B$1:$Z$1,0),0),"")</f>
        <v/>
      </c>
      <c r="LP65" s="41" t="str">
        <f>IFERROR(VLOOKUP($B19,[1]Table2!$B$1:$Z$21,MATCH("xGD/90",[1]Table2!$B$1:$Z$1,0),0)-VLOOKUP(LP19,[1]Table2!$B$1:$Z$21,MATCH("xGD/90",[1]Table2!$B$1:$Z$1,0),0),"")</f>
        <v/>
      </c>
      <c r="LQ65" s="41" t="str">
        <f>IFERROR(VLOOKUP($B19,[1]Table2!$B$1:$Z$21,MATCH("xGD/90",[1]Table2!$B$1:$Z$1,0),0)-VLOOKUP(LQ19,[1]Table2!$B$1:$Z$21,MATCH("xGD/90",[1]Table2!$B$1:$Z$1,0),0),"")</f>
        <v/>
      </c>
      <c r="LR65" s="41" t="str">
        <f>IFERROR(VLOOKUP($B19,[1]Table2!$B$1:$Z$21,MATCH("xGD/90",[1]Table2!$B$1:$Z$1,0),0)-VLOOKUP(LR19,[1]Table2!$B$1:$Z$21,MATCH("xGD/90",[1]Table2!$B$1:$Z$1,0),0),"")</f>
        <v/>
      </c>
      <c r="LS65" s="41" t="str">
        <f>IFERROR(VLOOKUP($B19,[1]Table2!$B$1:$Z$21,MATCH("xGD/90",[1]Table2!$B$1:$Z$1,0),0)-VLOOKUP(LS19,[1]Table2!$B$1:$Z$21,MATCH("xGD/90",[1]Table2!$B$1:$Z$1,0),0),"")</f>
        <v/>
      </c>
      <c r="LT65" s="41" t="str">
        <f>IFERROR(VLOOKUP($B19,[1]Table2!$B$1:$Z$21,MATCH("xGD/90",[1]Table2!$B$1:$Z$1,0),0)-VLOOKUP(LT19,[1]Table2!$B$1:$Z$21,MATCH("xGD/90",[1]Table2!$B$1:$Z$1,0),0),"")</f>
        <v/>
      </c>
      <c r="LU65" s="41" t="str">
        <f>IFERROR(VLOOKUP($B19,[1]Table2!$B$1:$Z$21,MATCH("xGD/90",[1]Table2!$B$1:$Z$1,0),0)-VLOOKUP(LU19,[1]Table2!$B$1:$Z$21,MATCH("xGD/90",[1]Table2!$B$1:$Z$1,0),0),"")</f>
        <v/>
      </c>
      <c r="LV65" s="41" t="str">
        <f>IFERROR(VLOOKUP($B19,[1]Table2!$B$1:$Z$21,MATCH("xGD/90",[1]Table2!$B$1:$Z$1,0),0)-VLOOKUP(LV19,[1]Table2!$B$1:$Z$21,MATCH("xGD/90",[1]Table2!$B$1:$Z$1,0),0),"")</f>
        <v/>
      </c>
      <c r="LW65" s="41" t="str">
        <f>IFERROR(VLOOKUP($B19,[1]Table2!$B$1:$Z$21,MATCH("xGD/90",[1]Table2!$B$1:$Z$1,0),0)-VLOOKUP(LW19,[1]Table2!$B$1:$Z$21,MATCH("xGD/90",[1]Table2!$B$1:$Z$1,0),0),"")</f>
        <v/>
      </c>
      <c r="LX65" s="41" t="str">
        <f>IFERROR(VLOOKUP($B19,[1]Table2!$B$1:$Z$21,MATCH("xGD/90",[1]Table2!$B$1:$Z$1,0),0)-VLOOKUP(LX19,[1]Table2!$B$1:$Z$21,MATCH("xGD/90",[1]Table2!$B$1:$Z$1,0),0),"")</f>
        <v/>
      </c>
      <c r="LY65" s="41" t="str">
        <f>IFERROR(VLOOKUP($B19,[1]Table2!$B$1:$Z$21,MATCH("xGD/90",[1]Table2!$B$1:$Z$1,0),0)-VLOOKUP(LY19,[1]Table2!$B$1:$Z$21,MATCH("xGD/90",[1]Table2!$B$1:$Z$1,0),0),"")</f>
        <v/>
      </c>
      <c r="LZ65" s="41" t="str">
        <f>IFERROR(VLOOKUP($B19,[1]Table2!$B$1:$Z$21,MATCH("xGD/90",[1]Table2!$B$1:$Z$1,0),0)-VLOOKUP(LZ19,[1]Table2!$B$1:$Z$21,MATCH("xGD/90",[1]Table2!$B$1:$Z$1,0),0),"")</f>
        <v/>
      </c>
      <c r="MA65" s="41" t="str">
        <f>IFERROR(VLOOKUP($B19,[1]Table2!$B$1:$Z$21,MATCH("xGD/90",[1]Table2!$B$1:$Z$1,0),0)-VLOOKUP(MA19,[1]Table2!$B$1:$Z$21,MATCH("xGD/90",[1]Table2!$B$1:$Z$1,0),0),"")</f>
        <v/>
      </c>
      <c r="MB65" s="41" t="str">
        <f>IFERROR(VLOOKUP($B19,[1]Table2!$B$1:$Z$21,MATCH("xGD/90",[1]Table2!$B$1:$Z$1,0),0)-VLOOKUP(MB19,[1]Table2!$B$1:$Z$21,MATCH("xGD/90",[1]Table2!$B$1:$Z$1,0),0),"")</f>
        <v/>
      </c>
      <c r="MC65" s="41" t="str">
        <f>IFERROR(VLOOKUP($B19,[1]Table2!$B$1:$Z$21,MATCH("xGD/90",[1]Table2!$B$1:$Z$1,0),0)-VLOOKUP(MC19,[1]Table2!$B$1:$Z$21,MATCH("xGD/90",[1]Table2!$B$1:$Z$1,0),0),"")</f>
        <v/>
      </c>
      <c r="MD65" s="41" t="str">
        <f>IFERROR(VLOOKUP($B19,[1]Table2!$B$1:$Z$21,MATCH("xGD/90",[1]Table2!$B$1:$Z$1,0),0)-VLOOKUP(MD19,[1]Table2!$B$1:$Z$21,MATCH("xGD/90",[1]Table2!$B$1:$Z$1,0),0),"")</f>
        <v/>
      </c>
      <c r="ME65" s="41" t="str">
        <f>IFERROR(VLOOKUP($B19,[1]Table2!$B$1:$Z$21,MATCH("xGD/90",[1]Table2!$B$1:$Z$1,0),0)-VLOOKUP(ME19,[1]Table2!$B$1:$Z$21,MATCH("xGD/90",[1]Table2!$B$1:$Z$1,0),0),"")</f>
        <v/>
      </c>
      <c r="MF65" s="41" t="str">
        <f>IFERROR(VLOOKUP($B19,[1]Table2!$B$1:$Z$21,MATCH("xGD/90",[1]Table2!$B$1:$Z$1,0),0)-VLOOKUP(MF19,[1]Table2!$B$1:$Z$21,MATCH("xGD/90",[1]Table2!$B$1:$Z$1,0),0),"")</f>
        <v/>
      </c>
      <c r="MG65" s="41" t="str">
        <f>IFERROR(VLOOKUP($B19,[1]Table2!$B$1:$Z$21,MATCH("xGD/90",[1]Table2!$B$1:$Z$1,0),0)-VLOOKUP(MG19,[1]Table2!$B$1:$Z$21,MATCH("xGD/90",[1]Table2!$B$1:$Z$1,0),0),"")</f>
        <v/>
      </c>
      <c r="MH65" s="41" t="str">
        <f>IFERROR(VLOOKUP($B19,[1]Table2!$B$1:$Z$21,MATCH("xGD/90",[1]Table2!$B$1:$Z$1,0),0)-VLOOKUP(MH19,[1]Table2!$B$1:$Z$21,MATCH("xGD/90",[1]Table2!$B$1:$Z$1,0),0),"")</f>
        <v/>
      </c>
      <c r="MI65" s="41" t="str">
        <f>IFERROR(VLOOKUP($B19,[1]Table2!$B$1:$Z$21,MATCH("xGD/90",[1]Table2!$B$1:$Z$1,0),0)-VLOOKUP(MI19,[1]Table2!$B$1:$Z$21,MATCH("xGD/90",[1]Table2!$B$1:$Z$1,0),0),"")</f>
        <v/>
      </c>
      <c r="MJ65" s="41" t="str">
        <f>IFERROR(VLOOKUP($B19,[1]Table2!$B$1:$Z$21,MATCH("xGD/90",[1]Table2!$B$1:$Z$1,0),0)-VLOOKUP(MJ19,[1]Table2!$B$1:$Z$21,MATCH("xGD/90",[1]Table2!$B$1:$Z$1,0),0),"")</f>
        <v/>
      </c>
      <c r="MK65" s="41" t="str">
        <f>IFERROR(VLOOKUP($B19,[1]Table2!$B$1:$Z$21,MATCH("xGD/90",[1]Table2!$B$1:$Z$1,0),0)-VLOOKUP(MK19,[1]Table2!$B$1:$Z$21,MATCH("xGD/90",[1]Table2!$B$1:$Z$1,0),0),"")</f>
        <v/>
      </c>
      <c r="ML65" s="41" t="str">
        <f>IFERROR(VLOOKUP($B19,[1]Table2!$B$1:$Z$21,MATCH("xGD/90",[1]Table2!$B$1:$Z$1,0),0)-VLOOKUP(ML19,[1]Table2!$B$1:$Z$21,MATCH("xGD/90",[1]Table2!$B$1:$Z$1,0),0),"")</f>
        <v/>
      </c>
      <c r="MM65" s="41" t="str">
        <f>IFERROR(VLOOKUP($B19,[1]Table2!$B$1:$Z$21,MATCH("xGD/90",[1]Table2!$B$1:$Z$1,0),0)-VLOOKUP(MM19,[1]Table2!$B$1:$Z$21,MATCH("xGD/90",[1]Table2!$B$1:$Z$1,0),0),"")</f>
        <v/>
      </c>
      <c r="MN65" s="41" t="str">
        <f>IFERROR(VLOOKUP($B19,[1]Table2!$B$1:$Z$21,MATCH("xGD/90",[1]Table2!$B$1:$Z$1,0),0)-VLOOKUP(MN19,[1]Table2!$B$1:$Z$21,MATCH("xGD/90",[1]Table2!$B$1:$Z$1,0),0),"")</f>
        <v/>
      </c>
      <c r="MO65" s="41" t="str">
        <f>IFERROR(VLOOKUP($B19,[1]Table2!$B$1:$Z$21,MATCH("xGD/90",[1]Table2!$B$1:$Z$1,0),0)-VLOOKUP(MO19,[1]Table2!$B$1:$Z$21,MATCH("xGD/90",[1]Table2!$B$1:$Z$1,0),0),"")</f>
        <v/>
      </c>
      <c r="MP65" s="41" t="str">
        <f>IFERROR(VLOOKUP($B19,[1]Table2!$B$1:$Z$21,MATCH("xGD/90",[1]Table2!$B$1:$Z$1,0),0)-VLOOKUP(MP19,[1]Table2!$B$1:$Z$21,MATCH("xGD/90",[1]Table2!$B$1:$Z$1,0),0),"")</f>
        <v/>
      </c>
      <c r="MQ65" s="41" t="str">
        <f>IFERROR(VLOOKUP($B19,[1]Table2!$B$1:$Z$21,MATCH("xGD/90",[1]Table2!$B$1:$Z$1,0),0)-VLOOKUP(MQ19,[1]Table2!$B$1:$Z$21,MATCH("xGD/90",[1]Table2!$B$1:$Z$1,0),0),"")</f>
        <v/>
      </c>
      <c r="MR65" s="41" t="str">
        <f>IFERROR(VLOOKUP($B19,[1]Table2!$B$1:$Z$21,MATCH("xGD/90",[1]Table2!$B$1:$Z$1,0),0)-VLOOKUP(MR19,[1]Table2!$B$1:$Z$21,MATCH("xGD/90",[1]Table2!$B$1:$Z$1,0),0),"")</f>
        <v/>
      </c>
      <c r="MS65" s="41" t="str">
        <f>IFERROR(VLOOKUP($B19,[1]Table2!$B$1:$Z$21,MATCH("xGD/90",[1]Table2!$B$1:$Z$1,0),0)-VLOOKUP(MS19,[1]Table2!$B$1:$Z$21,MATCH("xGD/90",[1]Table2!$B$1:$Z$1,0),0),"")</f>
        <v/>
      </c>
      <c r="MT65" s="41" t="str">
        <f>IFERROR(VLOOKUP($B19,[1]Table2!$B$1:$Z$21,MATCH("xGD/90",[1]Table2!$B$1:$Z$1,0),0)-VLOOKUP(MT19,[1]Table2!$B$1:$Z$21,MATCH("xGD/90",[1]Table2!$B$1:$Z$1,0),0),"")</f>
        <v/>
      </c>
      <c r="MU65" s="41" t="str">
        <f>IFERROR(VLOOKUP($B19,[1]Table2!$B$1:$Z$21,MATCH("xGD/90",[1]Table2!$B$1:$Z$1,0),0)-VLOOKUP(MU19,[1]Table2!$B$1:$Z$21,MATCH("xGD/90",[1]Table2!$B$1:$Z$1,0),0),"")</f>
        <v/>
      </c>
      <c r="MV65" s="41" t="str">
        <f>IFERROR(VLOOKUP($B19,[1]Table2!$B$1:$Z$21,MATCH("xGD/90",[1]Table2!$B$1:$Z$1,0),0)-VLOOKUP(MV19,[1]Table2!$B$1:$Z$21,MATCH("xGD/90",[1]Table2!$B$1:$Z$1,0),0),"")</f>
        <v/>
      </c>
      <c r="MW65" s="41" t="str">
        <f>IFERROR(VLOOKUP($B19,[1]Table2!$B$1:$Z$21,MATCH("xGD/90",[1]Table2!$B$1:$Z$1,0),0)-VLOOKUP(MW19,[1]Table2!$B$1:$Z$21,MATCH("xGD/90",[1]Table2!$B$1:$Z$1,0),0),"")</f>
        <v/>
      </c>
      <c r="MX65" s="41" t="str">
        <f>IFERROR(VLOOKUP($B19,[1]Table2!$B$1:$Z$21,MATCH("xGD/90",[1]Table2!$B$1:$Z$1,0),0)-VLOOKUP(MX19,[1]Table2!$B$1:$Z$21,MATCH("xGD/90",[1]Table2!$B$1:$Z$1,0),0),"")</f>
        <v/>
      </c>
      <c r="MY65" s="41" t="str">
        <f>IFERROR(VLOOKUP($B19,[1]Table2!$B$1:$Z$21,MATCH("xGD/90",[1]Table2!$B$1:$Z$1,0),0)-VLOOKUP(MY19,[1]Table2!$B$1:$Z$21,MATCH("xGD/90",[1]Table2!$B$1:$Z$1,0),0),"")</f>
        <v/>
      </c>
      <c r="MZ65" s="41" t="str">
        <f>IFERROR(VLOOKUP($B19,[1]Table2!$B$1:$Z$21,MATCH("xGD/90",[1]Table2!$B$1:$Z$1,0),0)-VLOOKUP(MZ19,[1]Table2!$B$1:$Z$21,MATCH("xGD/90",[1]Table2!$B$1:$Z$1,0),0),"")</f>
        <v/>
      </c>
      <c r="NA65" s="41" t="str">
        <f>IFERROR(VLOOKUP($B19,[1]Table2!$B$1:$Z$21,MATCH("xGD/90",[1]Table2!$B$1:$Z$1,0),0)-VLOOKUP(NA19,[1]Table2!$B$1:$Z$21,MATCH("xGD/90",[1]Table2!$B$1:$Z$1,0),0),"")</f>
        <v/>
      </c>
      <c r="NB65" s="41" t="str">
        <f>IFERROR(VLOOKUP($B19,[1]Table2!$B$1:$Z$21,MATCH("xGD/90",[1]Table2!$B$1:$Z$1,0),0)-VLOOKUP(NB19,[1]Table2!$B$1:$Z$21,MATCH("xGD/90",[1]Table2!$B$1:$Z$1,0),0),"")</f>
        <v/>
      </c>
      <c r="NC65" s="41" t="str">
        <f>IFERROR(VLOOKUP($B19,[1]Table2!$B$1:$Z$21,MATCH("xGD/90",[1]Table2!$B$1:$Z$1,0),0)-VLOOKUP(NC19,[1]Table2!$B$1:$Z$21,MATCH("xGD/90",[1]Table2!$B$1:$Z$1,0),0),"")</f>
        <v/>
      </c>
      <c r="NE65" s="40">
        <f t="shared" si="1"/>
        <v>-0.68</v>
      </c>
      <c r="NF65" s="41" t="str">
        <f>IFERROR(VLOOKUP($B19,[1]Table2!$B$1:$Z$21,MATCH("xGD/90",[1]Table2!$B$1:$Z$1,0),0)-VLOOKUP(NF19,[1]Table2!$B$1:$Z$21,MATCH("xGD/90",[1]Table2!$B$1:$Z$1,0),0),"")</f>
        <v/>
      </c>
      <c r="NG65" s="41" t="str">
        <f>IFERROR(VLOOKUP($B19,[1]Table2!$B$1:$Z$21,MATCH("xGD/90",[1]Table2!$B$1:$Z$1,0),0)-VLOOKUP(NG19,[1]Table2!$B$1:$Z$21,MATCH("xGD/90",[1]Table2!$B$1:$Z$1,0),0),"")</f>
        <v/>
      </c>
      <c r="NH65" s="41">
        <f>IFERROR(VLOOKUP($B19,[1]Table2!$B$1:$Z$21,MATCH("xGD/90",[1]Table2!$B$1:$Z$1,0),0)-VLOOKUP(NH19,[1]Table2!$B$1:$Z$21,MATCH("xGD/90",[1]Table2!$B$1:$Z$1,0),0),"")</f>
        <v>-0.73000000000000009</v>
      </c>
      <c r="NI65" s="41">
        <f>IFERROR(VLOOKUP($B19,[1]Table2!$B$1:$Z$21,MATCH("xGD/90",[1]Table2!$B$1:$Z$1,0),0)-VLOOKUP(NI19,[1]Table2!$B$1:$Z$21,MATCH("xGD/90",[1]Table2!$B$1:$Z$1,0),0),"")</f>
        <v>-1.4</v>
      </c>
      <c r="NJ65" s="41">
        <f>IFERROR(VLOOKUP($B19,[1]Table2!$B$1:$Z$21,MATCH("xGD/90",[1]Table2!$B$1:$Z$1,0),0)-VLOOKUP(NJ19,[1]Table2!$B$1:$Z$21,MATCH("xGD/90",[1]Table2!$B$1:$Z$1,0),0),"")</f>
        <v>-1.1300000000000001</v>
      </c>
    </row>
    <row r="66" spans="1:374" s="42" customFormat="1" ht="15.75" thickBot="1" x14ac:dyDescent="0.3">
      <c r="A66" s="39" t="s">
        <v>47</v>
      </c>
      <c r="B66" s="40">
        <f>VLOOKUP(A66,[1]Table!$B$1:$O$21,MATCH("xGD/90",[1]Table!$B$1:$O$1,0),0)</f>
        <v>-0.49</v>
      </c>
      <c r="C66" s="41" t="str">
        <f>IFERROR(VLOOKUP($B20,[1]Table2!$B$1:$Z$21,MATCH("xGD/90",[1]Table2!$B$1:$Z$1,0),0)-VLOOKUP(C20,[1]Table2!$B$1:$Z$21,MATCH("xGD/90",[1]Table2!$B$1:$Z$1,0),0),"")</f>
        <v/>
      </c>
      <c r="D66" s="41" t="str">
        <f>IFERROR(VLOOKUP($B20,[1]Table2!$B$1:$Z$21,MATCH("xGD/90",[1]Table2!$B$1:$Z$1,0),0)-VLOOKUP(D20,[1]Table2!$B$1:$Z$21,MATCH("xGD/90",[1]Table2!$B$1:$Z$1,0),0),"")</f>
        <v/>
      </c>
      <c r="E66" s="41" t="str">
        <f>IFERROR(VLOOKUP($B20,[1]Table2!$B$1:$Z$21,MATCH("xGD/90",[1]Table2!$B$1:$Z$1,0),0)-VLOOKUP(E20,[1]Table2!$B$1:$Z$21,MATCH("xGD/90",[1]Table2!$B$1:$Z$1,0),0),"")</f>
        <v/>
      </c>
      <c r="F66" s="41" t="str">
        <f>IFERROR(VLOOKUP($B20,[1]Table2!$B$1:$Z$21,MATCH("xGD/90",[1]Table2!$B$1:$Z$1,0),0)-VLOOKUP(F20,[1]Table2!$B$1:$Z$21,MATCH("xGD/90",[1]Table2!$B$1:$Z$1,0),0),"")</f>
        <v/>
      </c>
      <c r="G66" s="41" t="str">
        <f>IFERROR(VLOOKUP($B20,[1]Table2!$B$1:$Z$21,MATCH("xGD/90",[1]Table2!$B$1:$Z$1,0),0)-VLOOKUP(G20,[1]Table2!$B$1:$Z$21,MATCH("xGD/90",[1]Table2!$B$1:$Z$1,0),0),"")</f>
        <v/>
      </c>
      <c r="H66" s="41">
        <f>IFERROR(VLOOKUP($B20,[1]Table2!$B$1:$Z$21,MATCH("xGD/90",[1]Table2!$B$1:$Z$1,0),0)-VLOOKUP(H20,[1]Table2!$B$1:$Z$21,MATCH("xGD/90",[1]Table2!$B$1:$Z$1,0),0),"")</f>
        <v>-0.65</v>
      </c>
      <c r="I66" s="41" t="str">
        <f>IFERROR(VLOOKUP($B20,[1]Table2!$B$1:$Z$21,MATCH("xGD/90",[1]Table2!$B$1:$Z$1,0),0)-VLOOKUP(I20,[1]Table2!$B$1:$Z$21,MATCH("xGD/90",[1]Table2!$B$1:$Z$1,0),0),"")</f>
        <v/>
      </c>
      <c r="J66" s="41" t="str">
        <f>IFERROR(VLOOKUP($B20,[1]Table2!$B$1:$Z$21,MATCH("xGD/90",[1]Table2!$B$1:$Z$1,0),0)-VLOOKUP(J20,[1]Table2!$B$1:$Z$21,MATCH("xGD/90",[1]Table2!$B$1:$Z$1,0),0),"")</f>
        <v/>
      </c>
      <c r="K66" s="41" t="str">
        <f>IFERROR(VLOOKUP($B20,[1]Table2!$B$1:$Z$21,MATCH("xGD/90",[1]Table2!$B$1:$Z$1,0),0)-VLOOKUP(K20,[1]Table2!$B$1:$Z$21,MATCH("xGD/90",[1]Table2!$B$1:$Z$1,0),0),"")</f>
        <v/>
      </c>
      <c r="L66" s="41" t="str">
        <f>IFERROR(VLOOKUP($B20,[1]Table2!$B$1:$Z$21,MATCH("xGD/90",[1]Table2!$B$1:$Z$1,0),0)-VLOOKUP(L20,[1]Table2!$B$1:$Z$21,MATCH("xGD/90",[1]Table2!$B$1:$Z$1,0),0),"")</f>
        <v/>
      </c>
      <c r="M66" s="41" t="str">
        <f>IFERROR(VLOOKUP($B20,[1]Table2!$B$1:$Z$21,MATCH("xGD/90",[1]Table2!$B$1:$Z$1,0),0)-VLOOKUP(M20,[1]Table2!$B$1:$Z$21,MATCH("xGD/90",[1]Table2!$B$1:$Z$1,0),0),"")</f>
        <v/>
      </c>
      <c r="N66" s="41" t="str">
        <f>IFERROR(VLOOKUP($B20,[1]Table2!$B$1:$Z$21,MATCH("xGD/90",[1]Table2!$B$1:$Z$1,0),0)-VLOOKUP(N20,[1]Table2!$B$1:$Z$21,MATCH("xGD/90",[1]Table2!$B$1:$Z$1,0),0),"")</f>
        <v/>
      </c>
      <c r="O66" s="41">
        <f>IFERROR(VLOOKUP($B20,[1]Table2!$B$1:$Z$21,MATCH("xGD/90",[1]Table2!$B$1:$Z$1,0),0)-VLOOKUP(O20,[1]Table2!$B$1:$Z$21,MATCH("xGD/90",[1]Table2!$B$1:$Z$1,0),0),"")</f>
        <v>-4.9999999999999989E-2</v>
      </c>
      <c r="P66" s="41" t="str">
        <f>IFERROR(VLOOKUP($B20,[1]Table2!$B$1:$Z$21,MATCH("xGD/90",[1]Table2!$B$1:$Z$1,0),0)-VLOOKUP(P20,[1]Table2!$B$1:$Z$21,MATCH("xGD/90",[1]Table2!$B$1:$Z$1,0),0),"")</f>
        <v/>
      </c>
      <c r="Q66" s="41" t="str">
        <f>IFERROR(VLOOKUP($B20,[1]Table2!$B$1:$Z$21,MATCH("xGD/90",[1]Table2!$B$1:$Z$1,0),0)-VLOOKUP(Q20,[1]Table2!$B$1:$Z$21,MATCH("xGD/90",[1]Table2!$B$1:$Z$1,0),0),"")</f>
        <v/>
      </c>
      <c r="R66" s="41" t="str">
        <f>IFERROR(VLOOKUP($B20,[1]Table2!$B$1:$Z$21,MATCH("xGD/90",[1]Table2!$B$1:$Z$1,0),0)-VLOOKUP(R20,[1]Table2!$B$1:$Z$21,MATCH("xGD/90",[1]Table2!$B$1:$Z$1,0),0),"")</f>
        <v/>
      </c>
      <c r="S66" s="41" t="str">
        <f>IFERROR(VLOOKUP($B20,[1]Table2!$B$1:$Z$21,MATCH("xGD/90",[1]Table2!$B$1:$Z$1,0),0)-VLOOKUP(S20,[1]Table2!$B$1:$Z$21,MATCH("xGD/90",[1]Table2!$B$1:$Z$1,0),0),"")</f>
        <v/>
      </c>
      <c r="T66" s="41" t="str">
        <f>IFERROR(VLOOKUP($B20,[1]Table2!$B$1:$Z$21,MATCH("xGD/90",[1]Table2!$B$1:$Z$1,0),0)-VLOOKUP(T20,[1]Table2!$B$1:$Z$21,MATCH("xGD/90",[1]Table2!$B$1:$Z$1,0),0),"")</f>
        <v/>
      </c>
      <c r="U66" s="41" t="str">
        <f>IFERROR(VLOOKUP($B20,[1]Table2!$B$1:$Z$21,MATCH("xGD/90",[1]Table2!$B$1:$Z$1,0),0)-VLOOKUP(U20,[1]Table2!$B$1:$Z$21,MATCH("xGD/90",[1]Table2!$B$1:$Z$1,0),0),"")</f>
        <v/>
      </c>
      <c r="V66" s="41">
        <f>IFERROR(VLOOKUP($B20,[1]Table2!$B$1:$Z$21,MATCH("xGD/90",[1]Table2!$B$1:$Z$1,0),0)-VLOOKUP(V20,[1]Table2!$B$1:$Z$21,MATCH("xGD/90",[1]Table2!$B$1:$Z$1,0),0),"")</f>
        <v>-0.14000000000000001</v>
      </c>
      <c r="W66" s="41" t="str">
        <f>IFERROR(VLOOKUP($B20,[1]Table2!$B$1:$Z$21,MATCH("xGD/90",[1]Table2!$B$1:$Z$1,0),0)-VLOOKUP(W20,[1]Table2!$B$1:$Z$21,MATCH("xGD/90",[1]Table2!$B$1:$Z$1,0),0),"")</f>
        <v/>
      </c>
      <c r="X66" s="41" t="str">
        <f>IFERROR(VLOOKUP($B20,[1]Table2!$B$1:$Z$21,MATCH("xGD/90",[1]Table2!$B$1:$Z$1,0),0)-VLOOKUP(X20,[1]Table2!$B$1:$Z$21,MATCH("xGD/90",[1]Table2!$B$1:$Z$1,0),0),"")</f>
        <v/>
      </c>
      <c r="Y66" s="41" t="str">
        <f>IFERROR(VLOOKUP($B20,[1]Table2!$B$1:$Z$21,MATCH("xGD/90",[1]Table2!$B$1:$Z$1,0),0)-VLOOKUP(Y20,[1]Table2!$B$1:$Z$21,MATCH("xGD/90",[1]Table2!$B$1:$Z$1,0),0),"")</f>
        <v/>
      </c>
      <c r="Z66" s="41" t="str">
        <f>IFERROR(VLOOKUP($B20,[1]Table2!$B$1:$Z$21,MATCH("xGD/90",[1]Table2!$B$1:$Z$1,0),0)-VLOOKUP(Z20,[1]Table2!$B$1:$Z$21,MATCH("xGD/90",[1]Table2!$B$1:$Z$1,0),0),"")</f>
        <v/>
      </c>
      <c r="AA66" s="41" t="str">
        <f>IFERROR(VLOOKUP($B20,[1]Table2!$B$1:$Z$21,MATCH("xGD/90",[1]Table2!$B$1:$Z$1,0),0)-VLOOKUP(AA20,[1]Table2!$B$1:$Z$21,MATCH("xGD/90",[1]Table2!$B$1:$Z$1,0),0),"")</f>
        <v/>
      </c>
      <c r="AB66" s="41" t="str">
        <f>IFERROR(VLOOKUP($B20,[1]Table2!$B$1:$Z$21,MATCH("xGD/90",[1]Table2!$B$1:$Z$1,0),0)-VLOOKUP(AB20,[1]Table2!$B$1:$Z$21,MATCH("xGD/90",[1]Table2!$B$1:$Z$1,0),0),"")</f>
        <v/>
      </c>
      <c r="AC66" s="41">
        <f>IFERROR(VLOOKUP($B20,[1]Table2!$B$1:$Z$21,MATCH("xGD/90",[1]Table2!$B$1:$Z$1,0),0)-VLOOKUP(AC20,[1]Table2!$B$1:$Z$21,MATCH("xGD/90",[1]Table2!$B$1:$Z$1,0),0),"")</f>
        <v>-0.84</v>
      </c>
      <c r="AD66" s="41" t="str">
        <f>IFERROR(VLOOKUP($B20,[1]Table2!$B$1:$Z$21,MATCH("xGD/90",[1]Table2!$B$1:$Z$1,0),0)-VLOOKUP(AD20,[1]Table2!$B$1:$Z$21,MATCH("xGD/90",[1]Table2!$B$1:$Z$1,0),0),"")</f>
        <v/>
      </c>
      <c r="AE66" s="41" t="str">
        <f>IFERROR(VLOOKUP($B20,[1]Table2!$B$1:$Z$21,MATCH("xGD/90",[1]Table2!$B$1:$Z$1,0),0)-VLOOKUP(AE20,[1]Table2!$B$1:$Z$21,MATCH("xGD/90",[1]Table2!$B$1:$Z$1,0),0),"")</f>
        <v/>
      </c>
      <c r="AF66" s="41">
        <f>IFERROR(VLOOKUP($B20,[1]Table2!$B$1:$Z$21,MATCH("xGD/90",[1]Table2!$B$1:$Z$1,0),0)-VLOOKUP(AF20,[1]Table2!$B$1:$Z$21,MATCH("xGD/90",[1]Table2!$B$1:$Z$1,0),0),"")</f>
        <v>-0.5</v>
      </c>
      <c r="AG66" s="41" t="str">
        <f>IFERROR(VLOOKUP($B20,[1]Table2!$B$1:$Z$21,MATCH("xGD/90",[1]Table2!$B$1:$Z$1,0),0)-VLOOKUP(AG20,[1]Table2!$B$1:$Z$21,MATCH("xGD/90",[1]Table2!$B$1:$Z$1,0),0),"")</f>
        <v/>
      </c>
      <c r="AH66" s="41" t="str">
        <f>IFERROR(VLOOKUP($B20,[1]Table2!$B$1:$Z$21,MATCH("xGD/90",[1]Table2!$B$1:$Z$1,0),0)-VLOOKUP(AH20,[1]Table2!$B$1:$Z$21,MATCH("xGD/90",[1]Table2!$B$1:$Z$1,0),0),"")</f>
        <v/>
      </c>
      <c r="AI66" s="41" t="str">
        <f>IFERROR(VLOOKUP($B20,[1]Table2!$B$1:$Z$21,MATCH("xGD/90",[1]Table2!$B$1:$Z$1,0),0)-VLOOKUP(AI20,[1]Table2!$B$1:$Z$21,MATCH("xGD/90",[1]Table2!$B$1:$Z$1,0),0),"")</f>
        <v/>
      </c>
      <c r="AJ66" s="41">
        <f>IFERROR(VLOOKUP($B20,[1]Table2!$B$1:$Z$21,MATCH("xGD/90",[1]Table2!$B$1:$Z$1,0),0)-VLOOKUP(AJ20,[1]Table2!$B$1:$Z$21,MATCH("xGD/90",[1]Table2!$B$1:$Z$1,0),0),"")</f>
        <v>-2.9999999999999971E-2</v>
      </c>
      <c r="AK66" s="41" t="str">
        <f>IFERROR(VLOOKUP($B20,[1]Table2!$B$1:$Z$21,MATCH("xGD/90",[1]Table2!$B$1:$Z$1,0),0)-VLOOKUP(AK20,[1]Table2!$B$1:$Z$21,MATCH("xGD/90",[1]Table2!$B$1:$Z$1,0),0),"")</f>
        <v/>
      </c>
      <c r="AL66" s="41" t="str">
        <f>IFERROR(VLOOKUP($B20,[1]Table2!$B$1:$Z$21,MATCH("xGD/90",[1]Table2!$B$1:$Z$1,0),0)-VLOOKUP(AL20,[1]Table2!$B$1:$Z$21,MATCH("xGD/90",[1]Table2!$B$1:$Z$1,0),0),"")</f>
        <v/>
      </c>
      <c r="AM66" s="41" t="str">
        <f>IFERROR(VLOOKUP($B20,[1]Table2!$B$1:$Z$21,MATCH("xGD/90",[1]Table2!$B$1:$Z$1,0),0)-VLOOKUP(AM20,[1]Table2!$B$1:$Z$21,MATCH("xGD/90",[1]Table2!$B$1:$Z$1,0),0),"")</f>
        <v/>
      </c>
      <c r="AN66" s="41" t="str">
        <f>IFERROR(VLOOKUP($B20,[1]Table2!$B$1:$Z$21,MATCH("xGD/90",[1]Table2!$B$1:$Z$1,0),0)-VLOOKUP(AN20,[1]Table2!$B$1:$Z$21,MATCH("xGD/90",[1]Table2!$B$1:$Z$1,0),0),"")</f>
        <v/>
      </c>
      <c r="AO66" s="41" t="str">
        <f>IFERROR(VLOOKUP($B20,[1]Table2!$B$1:$Z$21,MATCH("xGD/90",[1]Table2!$B$1:$Z$1,0),0)-VLOOKUP(AO20,[1]Table2!$B$1:$Z$21,MATCH("xGD/90",[1]Table2!$B$1:$Z$1,0),0),"")</f>
        <v/>
      </c>
      <c r="AP66" s="41" t="str">
        <f>IFERROR(VLOOKUP($B20,[1]Table2!$B$1:$Z$21,MATCH("xGD/90",[1]Table2!$B$1:$Z$1,0),0)-VLOOKUP(AP20,[1]Table2!$B$1:$Z$21,MATCH("xGD/90",[1]Table2!$B$1:$Z$1,0),0),"")</f>
        <v/>
      </c>
      <c r="AQ66" s="41" t="str">
        <f>IFERROR(VLOOKUP($B20,[1]Table2!$B$1:$Z$21,MATCH("xGD/90",[1]Table2!$B$1:$Z$1,0),0)-VLOOKUP(AQ20,[1]Table2!$B$1:$Z$21,MATCH("xGD/90",[1]Table2!$B$1:$Z$1,0),0),"")</f>
        <v/>
      </c>
      <c r="AR66" s="41" t="str">
        <f>IFERROR(VLOOKUP($B20,[1]Table2!$B$1:$Z$21,MATCH("xGD/90",[1]Table2!$B$1:$Z$1,0),0)-VLOOKUP(AR20,[1]Table2!$B$1:$Z$21,MATCH("xGD/90",[1]Table2!$B$1:$Z$1,0),0),"")</f>
        <v/>
      </c>
      <c r="AS66" s="41" t="str">
        <f>IFERROR(VLOOKUP($B20,[1]Table2!$B$1:$Z$21,MATCH("xGD/90",[1]Table2!$B$1:$Z$1,0),0)-VLOOKUP(AS20,[1]Table2!$B$1:$Z$21,MATCH("xGD/90",[1]Table2!$B$1:$Z$1,0),0),"")</f>
        <v/>
      </c>
      <c r="AT66" s="41" t="str">
        <f>IFERROR(VLOOKUP($B20,[1]Table2!$B$1:$Z$21,MATCH("xGD/90",[1]Table2!$B$1:$Z$1,0),0)-VLOOKUP(AT20,[1]Table2!$B$1:$Z$21,MATCH("xGD/90",[1]Table2!$B$1:$Z$1,0),0),"")</f>
        <v/>
      </c>
      <c r="AU66" s="41" t="str">
        <f>IFERROR(VLOOKUP($B20,[1]Table2!$B$1:$Z$21,MATCH("xGD/90",[1]Table2!$B$1:$Z$1,0),0)-VLOOKUP(AU20,[1]Table2!$B$1:$Z$21,MATCH("xGD/90",[1]Table2!$B$1:$Z$1,0),0),"")</f>
        <v/>
      </c>
      <c r="AV66" s="41" t="str">
        <f>IFERROR(VLOOKUP($B20,[1]Table2!$B$1:$Z$21,MATCH("xGD/90",[1]Table2!$B$1:$Z$1,0),0)-VLOOKUP(AV20,[1]Table2!$B$1:$Z$21,MATCH("xGD/90",[1]Table2!$B$1:$Z$1,0),0),"")</f>
        <v/>
      </c>
      <c r="AW66" s="41">
        <f>IFERROR(VLOOKUP($B20,[1]Table2!$B$1:$Z$21,MATCH("xGD/90",[1]Table2!$B$1:$Z$1,0),0)-VLOOKUP(AW20,[1]Table2!$B$1:$Z$21,MATCH("xGD/90",[1]Table2!$B$1:$Z$1,0),0),"")</f>
        <v>-0.32999999999999996</v>
      </c>
      <c r="AX66" s="41" t="str">
        <f>IFERROR(VLOOKUP($B20,[1]Table2!$B$1:$Z$21,MATCH("xGD/90",[1]Table2!$B$1:$Z$1,0),0)-VLOOKUP(AX20,[1]Table2!$B$1:$Z$21,MATCH("xGD/90",[1]Table2!$B$1:$Z$1,0),0),"")</f>
        <v/>
      </c>
      <c r="AY66" s="41" t="str">
        <f>IFERROR(VLOOKUP($B20,[1]Table2!$B$1:$Z$21,MATCH("xGD/90",[1]Table2!$B$1:$Z$1,0),0)-VLOOKUP(AY20,[1]Table2!$B$1:$Z$21,MATCH("xGD/90",[1]Table2!$B$1:$Z$1,0),0),"")</f>
        <v/>
      </c>
      <c r="AZ66" s="41" t="str">
        <f>IFERROR(VLOOKUP($B20,[1]Table2!$B$1:$Z$21,MATCH("xGD/90",[1]Table2!$B$1:$Z$1,0),0)-VLOOKUP(AZ20,[1]Table2!$B$1:$Z$21,MATCH("xGD/90",[1]Table2!$B$1:$Z$1,0),0),"")</f>
        <v/>
      </c>
      <c r="BA66" s="41" t="str">
        <f>IFERROR(VLOOKUP($B20,[1]Table2!$B$1:$Z$21,MATCH("xGD/90",[1]Table2!$B$1:$Z$1,0),0)-VLOOKUP(BA20,[1]Table2!$B$1:$Z$21,MATCH("xGD/90",[1]Table2!$B$1:$Z$1,0),0),"")</f>
        <v/>
      </c>
      <c r="BB66" s="41" t="str">
        <f>IFERROR(VLOOKUP($B20,[1]Table2!$B$1:$Z$21,MATCH("xGD/90",[1]Table2!$B$1:$Z$1,0),0)-VLOOKUP(BB20,[1]Table2!$B$1:$Z$21,MATCH("xGD/90",[1]Table2!$B$1:$Z$1,0),0),"")</f>
        <v/>
      </c>
      <c r="BC66" s="41" t="str">
        <f>IFERROR(VLOOKUP($B20,[1]Table2!$B$1:$Z$21,MATCH("xGD/90",[1]Table2!$B$1:$Z$1,0),0)-VLOOKUP(BC20,[1]Table2!$B$1:$Z$21,MATCH("xGD/90",[1]Table2!$B$1:$Z$1,0),0),"")</f>
        <v/>
      </c>
      <c r="BD66" s="41" t="str">
        <f>IFERROR(VLOOKUP($B20,[1]Table2!$B$1:$Z$21,MATCH("xGD/90",[1]Table2!$B$1:$Z$1,0),0)-VLOOKUP(BD20,[1]Table2!$B$1:$Z$21,MATCH("xGD/90",[1]Table2!$B$1:$Z$1,0),0),"")</f>
        <v/>
      </c>
      <c r="BE66" s="41" t="str">
        <f>IFERROR(VLOOKUP($B20,[1]Table2!$B$1:$Z$21,MATCH("xGD/90",[1]Table2!$B$1:$Z$1,0),0)-VLOOKUP(BE20,[1]Table2!$B$1:$Z$21,MATCH("xGD/90",[1]Table2!$B$1:$Z$1,0),0),"")</f>
        <v/>
      </c>
      <c r="BF66" s="41" t="str">
        <f>IFERROR(VLOOKUP($B20,[1]Table2!$B$1:$Z$21,MATCH("xGD/90",[1]Table2!$B$1:$Z$1,0),0)-VLOOKUP(BF20,[1]Table2!$B$1:$Z$21,MATCH("xGD/90",[1]Table2!$B$1:$Z$1,0),0),"")</f>
        <v/>
      </c>
      <c r="BG66" s="41" t="str">
        <f>IFERROR(VLOOKUP($B20,[1]Table2!$B$1:$Z$21,MATCH("xGD/90",[1]Table2!$B$1:$Z$1,0),0)-VLOOKUP(BG20,[1]Table2!$B$1:$Z$21,MATCH("xGD/90",[1]Table2!$B$1:$Z$1,0),0),"")</f>
        <v/>
      </c>
      <c r="BH66" s="41" t="str">
        <f>IFERROR(VLOOKUP($B20,[1]Table2!$B$1:$Z$21,MATCH("xGD/90",[1]Table2!$B$1:$Z$1,0),0)-VLOOKUP(BH20,[1]Table2!$B$1:$Z$21,MATCH("xGD/90",[1]Table2!$B$1:$Z$1,0),0),"")</f>
        <v/>
      </c>
      <c r="BI66" s="41" t="str">
        <f>IFERROR(VLOOKUP($B20,[1]Table2!$B$1:$Z$21,MATCH("xGD/90",[1]Table2!$B$1:$Z$1,0),0)-VLOOKUP(BI20,[1]Table2!$B$1:$Z$21,MATCH("xGD/90",[1]Table2!$B$1:$Z$1,0),0),"")</f>
        <v/>
      </c>
      <c r="BJ66" s="41" t="str">
        <f>IFERROR(VLOOKUP($B20,[1]Table2!$B$1:$Z$21,MATCH("xGD/90",[1]Table2!$B$1:$Z$1,0),0)-VLOOKUP(BJ20,[1]Table2!$B$1:$Z$21,MATCH("xGD/90",[1]Table2!$B$1:$Z$1,0),0),"")</f>
        <v/>
      </c>
      <c r="BK66" s="41" t="str">
        <f>IFERROR(VLOOKUP($B20,[1]Table2!$B$1:$Z$21,MATCH("xGD/90",[1]Table2!$B$1:$Z$1,0),0)-VLOOKUP(BK20,[1]Table2!$B$1:$Z$21,MATCH("xGD/90",[1]Table2!$B$1:$Z$1,0),0),"")</f>
        <v/>
      </c>
      <c r="BL66" s="41">
        <f>IFERROR(VLOOKUP($B20,[1]Table2!$B$1:$Z$21,MATCH("xGD/90",[1]Table2!$B$1:$Z$1,0),0)-VLOOKUP(BL20,[1]Table2!$B$1:$Z$21,MATCH("xGD/90",[1]Table2!$B$1:$Z$1,0),0),"")</f>
        <v>0.12</v>
      </c>
      <c r="BM66" s="41" t="str">
        <f>IFERROR(VLOOKUP($B20,[1]Table2!$B$1:$Z$21,MATCH("xGD/90",[1]Table2!$B$1:$Z$1,0),0)-VLOOKUP(BM20,[1]Table2!$B$1:$Z$21,MATCH("xGD/90",[1]Table2!$B$1:$Z$1,0),0),"")</f>
        <v/>
      </c>
      <c r="BN66" s="41" t="str">
        <f>IFERROR(VLOOKUP($B20,[1]Table2!$B$1:$Z$21,MATCH("xGD/90",[1]Table2!$B$1:$Z$1,0),0)-VLOOKUP(BN20,[1]Table2!$B$1:$Z$21,MATCH("xGD/90",[1]Table2!$B$1:$Z$1,0),0),"")</f>
        <v/>
      </c>
      <c r="BO66" s="41" t="str">
        <f>IFERROR(VLOOKUP($B20,[1]Table2!$B$1:$Z$21,MATCH("xGD/90",[1]Table2!$B$1:$Z$1,0),0)-VLOOKUP(BO20,[1]Table2!$B$1:$Z$21,MATCH("xGD/90",[1]Table2!$B$1:$Z$1,0),0),"")</f>
        <v/>
      </c>
      <c r="BP66" s="41" t="str">
        <f>IFERROR(VLOOKUP($B20,[1]Table2!$B$1:$Z$21,MATCH("xGD/90",[1]Table2!$B$1:$Z$1,0),0)-VLOOKUP(BP20,[1]Table2!$B$1:$Z$21,MATCH("xGD/90",[1]Table2!$B$1:$Z$1,0),0),"")</f>
        <v/>
      </c>
      <c r="BQ66" s="41" t="str">
        <f>IFERROR(VLOOKUP($B20,[1]Table2!$B$1:$Z$21,MATCH("xGD/90",[1]Table2!$B$1:$Z$1,0),0)-VLOOKUP(BQ20,[1]Table2!$B$1:$Z$21,MATCH("xGD/90",[1]Table2!$B$1:$Z$1,0),0),"")</f>
        <v/>
      </c>
      <c r="BR66" s="41" t="str">
        <f>IFERROR(VLOOKUP($B20,[1]Table2!$B$1:$Z$21,MATCH("xGD/90",[1]Table2!$B$1:$Z$1,0),0)-VLOOKUP(BR20,[1]Table2!$B$1:$Z$21,MATCH("xGD/90",[1]Table2!$B$1:$Z$1,0),0),"")</f>
        <v/>
      </c>
      <c r="BS66" s="41">
        <f>IFERROR(VLOOKUP($B20,[1]Table2!$B$1:$Z$21,MATCH("xGD/90",[1]Table2!$B$1:$Z$1,0),0)-VLOOKUP(BS20,[1]Table2!$B$1:$Z$21,MATCH("xGD/90",[1]Table2!$B$1:$Z$1,0),0),"")</f>
        <v>-1.79</v>
      </c>
      <c r="BT66" s="41" t="str">
        <f>IFERROR(VLOOKUP($B20,[1]Table2!$B$1:$Z$21,MATCH("xGD/90",[1]Table2!$B$1:$Z$1,0),0)-VLOOKUP(BT20,[1]Table2!$B$1:$Z$21,MATCH("xGD/90",[1]Table2!$B$1:$Z$1,0),0),"")</f>
        <v/>
      </c>
      <c r="BU66" s="41" t="str">
        <f>IFERROR(VLOOKUP($B20,[1]Table2!$B$1:$Z$21,MATCH("xGD/90",[1]Table2!$B$1:$Z$1,0),0)-VLOOKUP(BU20,[1]Table2!$B$1:$Z$21,MATCH("xGD/90",[1]Table2!$B$1:$Z$1,0),0),"")</f>
        <v/>
      </c>
      <c r="BV66" s="41" t="str">
        <f>IFERROR(VLOOKUP($B20,[1]Table2!$B$1:$Z$21,MATCH("xGD/90",[1]Table2!$B$1:$Z$1,0),0)-VLOOKUP(BV20,[1]Table2!$B$1:$Z$21,MATCH("xGD/90",[1]Table2!$B$1:$Z$1,0),0),"")</f>
        <v/>
      </c>
      <c r="BW66" s="41" t="str">
        <f>IFERROR(VLOOKUP($B20,[1]Table2!$B$1:$Z$21,MATCH("xGD/90",[1]Table2!$B$1:$Z$1,0),0)-VLOOKUP(BW20,[1]Table2!$B$1:$Z$21,MATCH("xGD/90",[1]Table2!$B$1:$Z$1,0),0),"")</f>
        <v/>
      </c>
      <c r="BX66" s="41" t="str">
        <f>IFERROR(VLOOKUP($B20,[1]Table2!$B$1:$Z$21,MATCH("xGD/90",[1]Table2!$B$1:$Z$1,0),0)-VLOOKUP(BX20,[1]Table2!$B$1:$Z$21,MATCH("xGD/90",[1]Table2!$B$1:$Z$1,0),0),"")</f>
        <v/>
      </c>
      <c r="BY66" s="41" t="str">
        <f>IFERROR(VLOOKUP($B20,[1]Table2!$B$1:$Z$21,MATCH("xGD/90",[1]Table2!$B$1:$Z$1,0),0)-VLOOKUP(BY20,[1]Table2!$B$1:$Z$21,MATCH("xGD/90",[1]Table2!$B$1:$Z$1,0),0),"")</f>
        <v/>
      </c>
      <c r="BZ66" s="41" t="str">
        <f>IFERROR(VLOOKUP($B20,[1]Table2!$B$1:$Z$21,MATCH("xGD/90",[1]Table2!$B$1:$Z$1,0),0)-VLOOKUP(BZ20,[1]Table2!$B$1:$Z$21,MATCH("xGD/90",[1]Table2!$B$1:$Z$1,0),0),"")</f>
        <v/>
      </c>
      <c r="CA66" s="41">
        <f>IFERROR(VLOOKUP($B20,[1]Table2!$B$1:$Z$21,MATCH("xGD/90",[1]Table2!$B$1:$Z$1,0),0)-VLOOKUP(CA20,[1]Table2!$B$1:$Z$21,MATCH("xGD/90",[1]Table2!$B$1:$Z$1,0),0),"")</f>
        <v>-0.54</v>
      </c>
      <c r="CB66" s="41" t="str">
        <f>IFERROR(VLOOKUP($B20,[1]Table2!$B$1:$Z$21,MATCH("xGD/90",[1]Table2!$B$1:$Z$1,0),0)-VLOOKUP(CB20,[1]Table2!$B$1:$Z$21,MATCH("xGD/90",[1]Table2!$B$1:$Z$1,0),0),"")</f>
        <v/>
      </c>
      <c r="CC66" s="41" t="str">
        <f>IFERROR(VLOOKUP($B20,[1]Table2!$B$1:$Z$21,MATCH("xGD/90",[1]Table2!$B$1:$Z$1,0),0)-VLOOKUP(CC20,[1]Table2!$B$1:$Z$21,MATCH("xGD/90",[1]Table2!$B$1:$Z$1,0),0),"")</f>
        <v/>
      </c>
      <c r="CD66" s="41">
        <f>IFERROR(VLOOKUP($B20,[1]Table2!$B$1:$Z$21,MATCH("xGD/90",[1]Table2!$B$1:$Z$1,0),0)-VLOOKUP(CD20,[1]Table2!$B$1:$Z$21,MATCH("xGD/90",[1]Table2!$B$1:$Z$1,0),0),"")</f>
        <v>0.26</v>
      </c>
      <c r="CE66" s="41" t="str">
        <f>IFERROR(VLOOKUP($B20,[1]Table2!$B$1:$Z$21,MATCH("xGD/90",[1]Table2!$B$1:$Z$1,0),0)-VLOOKUP(CE20,[1]Table2!$B$1:$Z$21,MATCH("xGD/90",[1]Table2!$B$1:$Z$1,0),0),"")</f>
        <v/>
      </c>
      <c r="CF66" s="41" t="str">
        <f>IFERROR(VLOOKUP($B20,[1]Table2!$B$1:$Z$21,MATCH("xGD/90",[1]Table2!$B$1:$Z$1,0),0)-VLOOKUP(CF20,[1]Table2!$B$1:$Z$21,MATCH("xGD/90",[1]Table2!$B$1:$Z$1,0),0),"")</f>
        <v/>
      </c>
      <c r="CG66" s="41" t="str">
        <f>IFERROR(VLOOKUP($B20,[1]Table2!$B$1:$Z$21,MATCH("xGD/90",[1]Table2!$B$1:$Z$1,0),0)-VLOOKUP(CG20,[1]Table2!$B$1:$Z$21,MATCH("xGD/90",[1]Table2!$B$1:$Z$1,0),0),"")</f>
        <v/>
      </c>
      <c r="CH66" s="41">
        <f>IFERROR(VLOOKUP($B20,[1]Table2!$B$1:$Z$21,MATCH("xGD/90",[1]Table2!$B$1:$Z$1,0),0)-VLOOKUP(CH20,[1]Table2!$B$1:$Z$21,MATCH("xGD/90",[1]Table2!$B$1:$Z$1,0),0),"")</f>
        <v>-1.4100000000000001</v>
      </c>
      <c r="CI66" s="41" t="str">
        <f>IFERROR(VLOOKUP($B20,[1]Table2!$B$1:$Z$21,MATCH("xGD/90",[1]Table2!$B$1:$Z$1,0),0)-VLOOKUP(CI20,[1]Table2!$B$1:$Z$21,MATCH("xGD/90",[1]Table2!$B$1:$Z$1,0),0),"")</f>
        <v/>
      </c>
      <c r="CJ66" s="41" t="str">
        <f>IFERROR(VLOOKUP($B20,[1]Table2!$B$1:$Z$21,MATCH("xGD/90",[1]Table2!$B$1:$Z$1,0),0)-VLOOKUP(CJ20,[1]Table2!$B$1:$Z$21,MATCH("xGD/90",[1]Table2!$B$1:$Z$1,0),0),"")</f>
        <v/>
      </c>
      <c r="CK66" s="41" t="str">
        <f>IFERROR(VLOOKUP($B20,[1]Table2!$B$1:$Z$21,MATCH("xGD/90",[1]Table2!$B$1:$Z$1,0),0)-VLOOKUP(CK20,[1]Table2!$B$1:$Z$21,MATCH("xGD/90",[1]Table2!$B$1:$Z$1,0),0),"")</f>
        <v/>
      </c>
      <c r="CL66" s="41" t="str">
        <f>IFERROR(VLOOKUP($B20,[1]Table2!$B$1:$Z$21,MATCH("xGD/90",[1]Table2!$B$1:$Z$1,0),0)-VLOOKUP(CL20,[1]Table2!$B$1:$Z$21,MATCH("xGD/90",[1]Table2!$B$1:$Z$1,0),0),"")</f>
        <v/>
      </c>
      <c r="CM66" s="41" t="str">
        <f>IFERROR(VLOOKUP($B20,[1]Table2!$B$1:$Z$21,MATCH("xGD/90",[1]Table2!$B$1:$Z$1,0),0)-VLOOKUP(CM20,[1]Table2!$B$1:$Z$21,MATCH("xGD/90",[1]Table2!$B$1:$Z$1,0),0),"")</f>
        <v/>
      </c>
      <c r="CN66" s="41">
        <f>IFERROR(VLOOKUP($B20,[1]Table2!$B$1:$Z$21,MATCH("xGD/90",[1]Table2!$B$1:$Z$1,0),0)-VLOOKUP(CN20,[1]Table2!$B$1:$Z$21,MATCH("xGD/90",[1]Table2!$B$1:$Z$1,0),0),"")</f>
        <v>-0.16999999999999998</v>
      </c>
      <c r="CO66" s="41" t="str">
        <f>IFERROR(VLOOKUP($B20,[1]Table2!$B$1:$Z$21,MATCH("xGD/90",[1]Table2!$B$1:$Z$1,0),0)-VLOOKUP(CO20,[1]Table2!$B$1:$Z$21,MATCH("xGD/90",[1]Table2!$B$1:$Z$1,0),0),"")</f>
        <v/>
      </c>
      <c r="CP66" s="41" t="str">
        <f>IFERROR(VLOOKUP($B20,[1]Table2!$B$1:$Z$21,MATCH("xGD/90",[1]Table2!$B$1:$Z$1,0),0)-VLOOKUP(CP20,[1]Table2!$B$1:$Z$21,MATCH("xGD/90",[1]Table2!$B$1:$Z$1,0),0),"")</f>
        <v/>
      </c>
      <c r="CQ66" s="41" t="str">
        <f>IFERROR(VLOOKUP($B20,[1]Table2!$B$1:$Z$21,MATCH("xGD/90",[1]Table2!$B$1:$Z$1,0),0)-VLOOKUP(CQ20,[1]Table2!$B$1:$Z$21,MATCH("xGD/90",[1]Table2!$B$1:$Z$1,0),0),"")</f>
        <v/>
      </c>
      <c r="CR66" s="41" t="str">
        <f>IFERROR(VLOOKUP($B20,[1]Table2!$B$1:$Z$21,MATCH("xGD/90",[1]Table2!$B$1:$Z$1,0),0)-VLOOKUP(CR20,[1]Table2!$B$1:$Z$21,MATCH("xGD/90",[1]Table2!$B$1:$Z$1,0),0),"")</f>
        <v/>
      </c>
      <c r="CS66" s="41" t="str">
        <f>IFERROR(VLOOKUP($B20,[1]Table2!$B$1:$Z$21,MATCH("xGD/90",[1]Table2!$B$1:$Z$1,0),0)-VLOOKUP(CS20,[1]Table2!$B$1:$Z$21,MATCH("xGD/90",[1]Table2!$B$1:$Z$1,0),0),"")</f>
        <v/>
      </c>
      <c r="CT66" s="41" t="str">
        <f>IFERROR(VLOOKUP($B20,[1]Table2!$B$1:$Z$21,MATCH("xGD/90",[1]Table2!$B$1:$Z$1,0),0)-VLOOKUP(CT20,[1]Table2!$B$1:$Z$21,MATCH("xGD/90",[1]Table2!$B$1:$Z$1,0),0),"")</f>
        <v/>
      </c>
      <c r="CU66" s="41" t="str">
        <f>IFERROR(VLOOKUP($B20,[1]Table2!$B$1:$Z$21,MATCH("xGD/90",[1]Table2!$B$1:$Z$1,0),0)-VLOOKUP(CU20,[1]Table2!$B$1:$Z$21,MATCH("xGD/90",[1]Table2!$B$1:$Z$1,0),0),"")</f>
        <v/>
      </c>
      <c r="CV66" s="41">
        <f>IFERROR(VLOOKUP($B20,[1]Table2!$B$1:$Z$21,MATCH("xGD/90",[1]Table2!$B$1:$Z$1,0),0)-VLOOKUP(CV20,[1]Table2!$B$1:$Z$21,MATCH("xGD/90",[1]Table2!$B$1:$Z$1,0),0),"")</f>
        <v>-1.21</v>
      </c>
      <c r="CW66" s="41" t="str">
        <f>IFERROR(VLOOKUP($B20,[1]Table2!$B$1:$Z$21,MATCH("xGD/90",[1]Table2!$B$1:$Z$1,0),0)-VLOOKUP(CW20,[1]Table2!$B$1:$Z$21,MATCH("xGD/90",[1]Table2!$B$1:$Z$1,0),0),"")</f>
        <v/>
      </c>
      <c r="CX66" s="41" t="str">
        <f>IFERROR(VLOOKUP($B20,[1]Table2!$B$1:$Z$21,MATCH("xGD/90",[1]Table2!$B$1:$Z$1,0),0)-VLOOKUP(CX20,[1]Table2!$B$1:$Z$21,MATCH("xGD/90",[1]Table2!$B$1:$Z$1,0),0),"")</f>
        <v/>
      </c>
      <c r="CY66" s="41" t="str">
        <f>IFERROR(VLOOKUP($B20,[1]Table2!$B$1:$Z$21,MATCH("xGD/90",[1]Table2!$B$1:$Z$1,0),0)-VLOOKUP(CY20,[1]Table2!$B$1:$Z$21,MATCH("xGD/90",[1]Table2!$B$1:$Z$1,0),0),"")</f>
        <v/>
      </c>
      <c r="CZ66" s="41" t="str">
        <f>IFERROR(VLOOKUP($B20,[1]Table2!$B$1:$Z$21,MATCH("xGD/90",[1]Table2!$B$1:$Z$1,0),0)-VLOOKUP(CZ20,[1]Table2!$B$1:$Z$21,MATCH("xGD/90",[1]Table2!$B$1:$Z$1,0),0),"")</f>
        <v/>
      </c>
      <c r="DA66" s="41" t="str">
        <f>IFERROR(VLOOKUP($B20,[1]Table2!$B$1:$Z$21,MATCH("xGD/90",[1]Table2!$B$1:$Z$1,0),0)-VLOOKUP(DA20,[1]Table2!$B$1:$Z$21,MATCH("xGD/90",[1]Table2!$B$1:$Z$1,0),0),"")</f>
        <v/>
      </c>
      <c r="DB66" s="41">
        <f>IFERROR(VLOOKUP($B20,[1]Table2!$B$1:$Z$21,MATCH("xGD/90",[1]Table2!$B$1:$Z$1,0),0)-VLOOKUP(DB20,[1]Table2!$B$1:$Z$21,MATCH("xGD/90",[1]Table2!$B$1:$Z$1,0),0),"")</f>
        <v>-0.94</v>
      </c>
      <c r="DC66" s="41" t="str">
        <f>IFERROR(VLOOKUP($B20,[1]Table2!$B$1:$Z$21,MATCH("xGD/90",[1]Table2!$B$1:$Z$1,0),0)-VLOOKUP(DC20,[1]Table2!$B$1:$Z$21,MATCH("xGD/90",[1]Table2!$B$1:$Z$1,0),0),"")</f>
        <v/>
      </c>
      <c r="DD66" s="41" t="str">
        <f>IFERROR(VLOOKUP($B20,[1]Table2!$B$1:$Z$21,MATCH("xGD/90",[1]Table2!$B$1:$Z$1,0),0)-VLOOKUP(DD20,[1]Table2!$B$1:$Z$21,MATCH("xGD/90",[1]Table2!$B$1:$Z$1,0),0),"")</f>
        <v/>
      </c>
      <c r="DE66" s="41" t="str">
        <f>IFERROR(VLOOKUP($B20,[1]Table2!$B$1:$Z$21,MATCH("xGD/90",[1]Table2!$B$1:$Z$1,0),0)-VLOOKUP(DE20,[1]Table2!$B$1:$Z$21,MATCH("xGD/90",[1]Table2!$B$1:$Z$1,0),0),"")</f>
        <v/>
      </c>
      <c r="DF66" s="41" t="str">
        <f>IFERROR(VLOOKUP($B20,[1]Table2!$B$1:$Z$21,MATCH("xGD/90",[1]Table2!$B$1:$Z$1,0),0)-VLOOKUP(DF20,[1]Table2!$B$1:$Z$21,MATCH("xGD/90",[1]Table2!$B$1:$Z$1,0),0),"")</f>
        <v/>
      </c>
      <c r="DG66" s="41" t="str">
        <f>IFERROR(VLOOKUP($B20,[1]Table2!$B$1:$Z$21,MATCH("xGD/90",[1]Table2!$B$1:$Z$1,0),0)-VLOOKUP(DG20,[1]Table2!$B$1:$Z$21,MATCH("xGD/90",[1]Table2!$B$1:$Z$1,0),0),"")</f>
        <v/>
      </c>
      <c r="DH66" s="41" t="str">
        <f>IFERROR(VLOOKUP($B20,[1]Table2!$B$1:$Z$21,MATCH("xGD/90",[1]Table2!$B$1:$Z$1,0),0)-VLOOKUP(DH20,[1]Table2!$B$1:$Z$21,MATCH("xGD/90",[1]Table2!$B$1:$Z$1,0),0),"")</f>
        <v/>
      </c>
      <c r="DI66" s="41" t="str">
        <f>IFERROR(VLOOKUP($B20,[1]Table2!$B$1:$Z$21,MATCH("xGD/90",[1]Table2!$B$1:$Z$1,0),0)-VLOOKUP(DI20,[1]Table2!$B$1:$Z$21,MATCH("xGD/90",[1]Table2!$B$1:$Z$1,0),0),"")</f>
        <v/>
      </c>
      <c r="DJ66" s="41" t="str">
        <f>IFERROR(VLOOKUP($B20,[1]Table2!$B$1:$Z$21,MATCH("xGD/90",[1]Table2!$B$1:$Z$1,0),0)-VLOOKUP(DJ20,[1]Table2!$B$1:$Z$21,MATCH("xGD/90",[1]Table2!$B$1:$Z$1,0),0),"")</f>
        <v/>
      </c>
      <c r="DK66" s="41" t="str">
        <f>IFERROR(VLOOKUP($B20,[1]Table2!$B$1:$Z$21,MATCH("xGD/90",[1]Table2!$B$1:$Z$1,0),0)-VLOOKUP(DK20,[1]Table2!$B$1:$Z$21,MATCH("xGD/90",[1]Table2!$B$1:$Z$1,0),0),"")</f>
        <v/>
      </c>
      <c r="DL66" s="41" t="str">
        <f>IFERROR(VLOOKUP($B20,[1]Table2!$B$1:$Z$21,MATCH("xGD/90",[1]Table2!$B$1:$Z$1,0),0)-VLOOKUP(DL20,[1]Table2!$B$1:$Z$21,MATCH("xGD/90",[1]Table2!$B$1:$Z$1,0),0),"")</f>
        <v/>
      </c>
      <c r="DM66" s="41" t="str">
        <f>IFERROR(VLOOKUP($B20,[1]Table2!$B$1:$Z$21,MATCH("xGD/90",[1]Table2!$B$1:$Z$1,0),0)-VLOOKUP(DM20,[1]Table2!$B$1:$Z$21,MATCH("xGD/90",[1]Table2!$B$1:$Z$1,0),0),"")</f>
        <v/>
      </c>
      <c r="DN66" s="41" t="str">
        <f>IFERROR(VLOOKUP($B20,[1]Table2!$B$1:$Z$21,MATCH("xGD/90",[1]Table2!$B$1:$Z$1,0),0)-VLOOKUP(DN20,[1]Table2!$B$1:$Z$21,MATCH("xGD/90",[1]Table2!$B$1:$Z$1,0),0),"")</f>
        <v/>
      </c>
      <c r="DO66" s="41" t="str">
        <f>IFERROR(VLOOKUP($B20,[1]Table2!$B$1:$Z$21,MATCH("xGD/90",[1]Table2!$B$1:$Z$1,0),0)-VLOOKUP(DO20,[1]Table2!$B$1:$Z$21,MATCH("xGD/90",[1]Table2!$B$1:$Z$1,0),0),"")</f>
        <v/>
      </c>
      <c r="DP66" s="41" t="str">
        <f>IFERROR(VLOOKUP($B20,[1]Table2!$B$1:$Z$21,MATCH("xGD/90",[1]Table2!$B$1:$Z$1,0),0)-VLOOKUP(DP20,[1]Table2!$B$1:$Z$21,MATCH("xGD/90",[1]Table2!$B$1:$Z$1,0),0),"")</f>
        <v/>
      </c>
      <c r="DQ66" s="41" t="str">
        <f>IFERROR(VLOOKUP($B20,[1]Table2!$B$1:$Z$21,MATCH("xGD/90",[1]Table2!$B$1:$Z$1,0),0)-VLOOKUP(DQ20,[1]Table2!$B$1:$Z$21,MATCH("xGD/90",[1]Table2!$B$1:$Z$1,0),0),"")</f>
        <v/>
      </c>
      <c r="DR66" s="41" t="str">
        <f>IFERROR(VLOOKUP($B20,[1]Table2!$B$1:$Z$21,MATCH("xGD/90",[1]Table2!$B$1:$Z$1,0),0)-VLOOKUP(DR20,[1]Table2!$B$1:$Z$21,MATCH("xGD/90",[1]Table2!$B$1:$Z$1,0),0),"")</f>
        <v/>
      </c>
      <c r="DS66" s="41" t="str">
        <f>IFERROR(VLOOKUP($B20,[1]Table2!$B$1:$Z$21,MATCH("xGD/90",[1]Table2!$B$1:$Z$1,0),0)-VLOOKUP(DS20,[1]Table2!$B$1:$Z$21,MATCH("xGD/90",[1]Table2!$B$1:$Z$1,0),0),"")</f>
        <v/>
      </c>
      <c r="DT66" s="41" t="str">
        <f>IFERROR(VLOOKUP($B20,[1]Table2!$B$1:$Z$21,MATCH("xGD/90",[1]Table2!$B$1:$Z$1,0),0)-VLOOKUP(DT20,[1]Table2!$B$1:$Z$21,MATCH("xGD/90",[1]Table2!$B$1:$Z$1,0),0),"")</f>
        <v/>
      </c>
      <c r="DU66" s="41" t="str">
        <f>IFERROR(VLOOKUP($B20,[1]Table2!$B$1:$Z$21,MATCH("xGD/90",[1]Table2!$B$1:$Z$1,0),0)-VLOOKUP(DU20,[1]Table2!$B$1:$Z$21,MATCH("xGD/90",[1]Table2!$B$1:$Z$1,0),0),"")</f>
        <v/>
      </c>
      <c r="DV66" s="41" t="str">
        <f>IFERROR(VLOOKUP($B20,[1]Table2!$B$1:$Z$21,MATCH("xGD/90",[1]Table2!$B$1:$Z$1,0),0)-VLOOKUP(DV20,[1]Table2!$B$1:$Z$21,MATCH("xGD/90",[1]Table2!$B$1:$Z$1,0),0),"")</f>
        <v/>
      </c>
      <c r="DW66" s="41" t="str">
        <f>IFERROR(VLOOKUP($B20,[1]Table2!$B$1:$Z$21,MATCH("xGD/90",[1]Table2!$B$1:$Z$1,0),0)-VLOOKUP(DW20,[1]Table2!$B$1:$Z$21,MATCH("xGD/90",[1]Table2!$B$1:$Z$1,0),0),"")</f>
        <v/>
      </c>
      <c r="DX66" s="41" t="str">
        <f>IFERROR(VLOOKUP($B20,[1]Table2!$B$1:$Z$21,MATCH("xGD/90",[1]Table2!$B$1:$Z$1,0),0)-VLOOKUP(DX20,[1]Table2!$B$1:$Z$21,MATCH("xGD/90",[1]Table2!$B$1:$Z$1,0),0),"")</f>
        <v/>
      </c>
      <c r="DY66" s="41" t="str">
        <f>IFERROR(VLOOKUP($B20,[1]Table2!$B$1:$Z$21,MATCH("xGD/90",[1]Table2!$B$1:$Z$1,0),0)-VLOOKUP(DY20,[1]Table2!$B$1:$Z$21,MATCH("xGD/90",[1]Table2!$B$1:$Z$1,0),0),"")</f>
        <v/>
      </c>
      <c r="DZ66" s="41" t="str">
        <f>IFERROR(VLOOKUP($B20,[1]Table2!$B$1:$Z$21,MATCH("xGD/90",[1]Table2!$B$1:$Z$1,0),0)-VLOOKUP(DZ20,[1]Table2!$B$1:$Z$21,MATCH("xGD/90",[1]Table2!$B$1:$Z$1,0),0),"")</f>
        <v/>
      </c>
      <c r="EA66" s="41" t="str">
        <f>IFERROR(VLOOKUP($B20,[1]Table2!$B$1:$Z$21,MATCH("xGD/90",[1]Table2!$B$1:$Z$1,0),0)-VLOOKUP(EA20,[1]Table2!$B$1:$Z$21,MATCH("xGD/90",[1]Table2!$B$1:$Z$1,0),0),"")</f>
        <v/>
      </c>
      <c r="EB66" s="41" t="str">
        <f>IFERROR(VLOOKUP($B20,[1]Table2!$B$1:$Z$21,MATCH("xGD/90",[1]Table2!$B$1:$Z$1,0),0)-VLOOKUP(EB20,[1]Table2!$B$1:$Z$21,MATCH("xGD/90",[1]Table2!$B$1:$Z$1,0),0),"")</f>
        <v/>
      </c>
      <c r="EC66" s="41" t="str">
        <f>IFERROR(VLOOKUP($B20,[1]Table2!$B$1:$Z$21,MATCH("xGD/90",[1]Table2!$B$1:$Z$1,0),0)-VLOOKUP(EC20,[1]Table2!$B$1:$Z$21,MATCH("xGD/90",[1]Table2!$B$1:$Z$1,0),0),"")</f>
        <v/>
      </c>
      <c r="ED66" s="41" t="str">
        <f>IFERROR(VLOOKUP($B20,[1]Table2!$B$1:$Z$21,MATCH("xGD/90",[1]Table2!$B$1:$Z$1,0),0)-VLOOKUP(ED20,[1]Table2!$B$1:$Z$21,MATCH("xGD/90",[1]Table2!$B$1:$Z$1,0),0),"")</f>
        <v/>
      </c>
      <c r="EE66" s="41" t="str">
        <f>IFERROR(VLOOKUP($B20,[1]Table2!$B$1:$Z$21,MATCH("xGD/90",[1]Table2!$B$1:$Z$1,0),0)-VLOOKUP(EE20,[1]Table2!$B$1:$Z$21,MATCH("xGD/90",[1]Table2!$B$1:$Z$1,0),0),"")</f>
        <v/>
      </c>
      <c r="EF66" s="41" t="str">
        <f>IFERROR(VLOOKUP($B20,[1]Table2!$B$1:$Z$21,MATCH("xGD/90",[1]Table2!$B$1:$Z$1,0),0)-VLOOKUP(EF20,[1]Table2!$B$1:$Z$21,MATCH("xGD/90",[1]Table2!$B$1:$Z$1,0),0),"")</f>
        <v/>
      </c>
      <c r="EG66" s="41" t="str">
        <f>IFERROR(VLOOKUP($B20,[1]Table2!$B$1:$Z$21,MATCH("xGD/90",[1]Table2!$B$1:$Z$1,0),0)-VLOOKUP(EG20,[1]Table2!$B$1:$Z$21,MATCH("xGD/90",[1]Table2!$B$1:$Z$1,0),0),"")</f>
        <v/>
      </c>
      <c r="EH66" s="41" t="str">
        <f>IFERROR(VLOOKUP($B20,[1]Table2!$B$1:$Z$21,MATCH("xGD/90",[1]Table2!$B$1:$Z$1,0),0)-VLOOKUP(EH20,[1]Table2!$B$1:$Z$21,MATCH("xGD/90",[1]Table2!$B$1:$Z$1,0),0),"")</f>
        <v/>
      </c>
      <c r="EI66" s="41" t="str">
        <f>IFERROR(VLOOKUP($B20,[1]Table2!$B$1:$Z$21,MATCH("xGD/90",[1]Table2!$B$1:$Z$1,0),0)-VLOOKUP(EI20,[1]Table2!$B$1:$Z$21,MATCH("xGD/90",[1]Table2!$B$1:$Z$1,0),0),"")</f>
        <v/>
      </c>
      <c r="EJ66" s="41" t="str">
        <f>IFERROR(VLOOKUP($B20,[1]Table2!$B$1:$Z$21,MATCH("xGD/90",[1]Table2!$B$1:$Z$1,0),0)-VLOOKUP(EJ20,[1]Table2!$B$1:$Z$21,MATCH("xGD/90",[1]Table2!$B$1:$Z$1,0),0),"")</f>
        <v/>
      </c>
      <c r="EK66" s="41" t="str">
        <f>IFERROR(VLOOKUP($B20,[1]Table2!$B$1:$Z$21,MATCH("xGD/90",[1]Table2!$B$1:$Z$1,0),0)-VLOOKUP(EK20,[1]Table2!$B$1:$Z$21,MATCH("xGD/90",[1]Table2!$B$1:$Z$1,0),0),"")</f>
        <v/>
      </c>
      <c r="EL66" s="41" t="str">
        <f>IFERROR(VLOOKUP($B20,[1]Table2!$B$1:$Z$21,MATCH("xGD/90",[1]Table2!$B$1:$Z$1,0),0)-VLOOKUP(EL20,[1]Table2!$B$1:$Z$21,MATCH("xGD/90",[1]Table2!$B$1:$Z$1,0),0),"")</f>
        <v/>
      </c>
      <c r="EM66" s="41" t="str">
        <f>IFERROR(VLOOKUP($B20,[1]Table2!$B$1:$Z$21,MATCH("xGD/90",[1]Table2!$B$1:$Z$1,0),0)-VLOOKUP(EM20,[1]Table2!$B$1:$Z$21,MATCH("xGD/90",[1]Table2!$B$1:$Z$1,0),0),"")</f>
        <v/>
      </c>
      <c r="EN66" s="41" t="str">
        <f>IFERROR(VLOOKUP($B20,[1]Table2!$B$1:$Z$21,MATCH("xGD/90",[1]Table2!$B$1:$Z$1,0),0)-VLOOKUP(EN20,[1]Table2!$B$1:$Z$21,MATCH("xGD/90",[1]Table2!$B$1:$Z$1,0),0),"")</f>
        <v/>
      </c>
      <c r="EO66" s="41" t="str">
        <f>IFERROR(VLOOKUP($B20,[1]Table2!$B$1:$Z$21,MATCH("xGD/90",[1]Table2!$B$1:$Z$1,0),0)-VLOOKUP(EO20,[1]Table2!$B$1:$Z$21,MATCH("xGD/90",[1]Table2!$B$1:$Z$1,0),0),"")</f>
        <v/>
      </c>
      <c r="EP66" s="41" t="str">
        <f>IFERROR(VLOOKUP($B20,[1]Table2!$B$1:$Z$21,MATCH("xGD/90",[1]Table2!$B$1:$Z$1,0),0)-VLOOKUP(EP20,[1]Table2!$B$1:$Z$21,MATCH("xGD/90",[1]Table2!$B$1:$Z$1,0),0),"")</f>
        <v/>
      </c>
      <c r="EQ66" s="41" t="str">
        <f>IFERROR(VLOOKUP($B20,[1]Table2!$B$1:$Z$21,MATCH("xGD/90",[1]Table2!$B$1:$Z$1,0),0)-VLOOKUP(EQ20,[1]Table2!$B$1:$Z$21,MATCH("xGD/90",[1]Table2!$B$1:$Z$1,0),0),"")</f>
        <v/>
      </c>
      <c r="ER66" s="41" t="str">
        <f>IFERROR(VLOOKUP($B20,[1]Table2!$B$1:$Z$21,MATCH("xGD/90",[1]Table2!$B$1:$Z$1,0),0)-VLOOKUP(ER20,[1]Table2!$B$1:$Z$21,MATCH("xGD/90",[1]Table2!$B$1:$Z$1,0),0),"")</f>
        <v/>
      </c>
      <c r="ES66" s="41" t="str">
        <f>IFERROR(VLOOKUP($B20,[1]Table2!$B$1:$Z$21,MATCH("xGD/90",[1]Table2!$B$1:$Z$1,0),0)-VLOOKUP(ES20,[1]Table2!$B$1:$Z$21,MATCH("xGD/90",[1]Table2!$B$1:$Z$1,0),0),"")</f>
        <v/>
      </c>
      <c r="ET66" s="41">
        <f>IFERROR(VLOOKUP($B20,[1]Table2!$B$1:$Z$21,MATCH("xGD/90",[1]Table2!$B$1:$Z$1,0),0)-VLOOKUP(ET20,[1]Table2!$B$1:$Z$21,MATCH("xGD/90",[1]Table2!$B$1:$Z$1,0),0),"")</f>
        <v>-1.19</v>
      </c>
      <c r="EU66" s="41" t="str">
        <f>IFERROR(VLOOKUP($B20,[1]Table2!$B$1:$Z$21,MATCH("xGD/90",[1]Table2!$B$1:$Z$1,0),0)-VLOOKUP(EU20,[1]Table2!$B$1:$Z$21,MATCH("xGD/90",[1]Table2!$B$1:$Z$1,0),0),"")</f>
        <v/>
      </c>
      <c r="EV66" s="41" t="str">
        <f>IFERROR(VLOOKUP($B20,[1]Table2!$B$1:$Z$21,MATCH("xGD/90",[1]Table2!$B$1:$Z$1,0),0)-VLOOKUP(EV20,[1]Table2!$B$1:$Z$21,MATCH("xGD/90",[1]Table2!$B$1:$Z$1,0),0),"")</f>
        <v/>
      </c>
      <c r="EW66" s="41" t="str">
        <f>IFERROR(VLOOKUP($B20,[1]Table2!$B$1:$Z$21,MATCH("xGD/90",[1]Table2!$B$1:$Z$1,0),0)-VLOOKUP(EW20,[1]Table2!$B$1:$Z$21,MATCH("xGD/90",[1]Table2!$B$1:$Z$1,0),0),"")</f>
        <v/>
      </c>
      <c r="EX66" s="41" t="str">
        <f>IFERROR(VLOOKUP($B20,[1]Table2!$B$1:$Z$21,MATCH("xGD/90",[1]Table2!$B$1:$Z$1,0),0)-VLOOKUP(EX20,[1]Table2!$B$1:$Z$21,MATCH("xGD/90",[1]Table2!$B$1:$Z$1,0),0),"")</f>
        <v/>
      </c>
      <c r="EY66" s="41">
        <f>IFERROR(VLOOKUP($B20,[1]Table2!$B$1:$Z$21,MATCH("xGD/90",[1]Table2!$B$1:$Z$1,0),0)-VLOOKUP(EY20,[1]Table2!$B$1:$Z$21,MATCH("xGD/90",[1]Table2!$B$1:$Z$1,0),0),"")</f>
        <v>-8.9999999999999969E-2</v>
      </c>
      <c r="EZ66" s="41" t="str">
        <f>IFERROR(VLOOKUP($B20,[1]Table2!$B$1:$Z$21,MATCH("xGD/90",[1]Table2!$B$1:$Z$1,0),0)-VLOOKUP(EZ20,[1]Table2!$B$1:$Z$21,MATCH("xGD/90",[1]Table2!$B$1:$Z$1,0),0),"")</f>
        <v/>
      </c>
      <c r="FA66" s="41" t="str">
        <f>IFERROR(VLOOKUP($B20,[1]Table2!$B$1:$Z$21,MATCH("xGD/90",[1]Table2!$B$1:$Z$1,0),0)-VLOOKUP(FA20,[1]Table2!$B$1:$Z$21,MATCH("xGD/90",[1]Table2!$B$1:$Z$1,0),0),"")</f>
        <v/>
      </c>
      <c r="FB66" s="41" t="str">
        <f>IFERROR(VLOOKUP($B20,[1]Table2!$B$1:$Z$21,MATCH("xGD/90",[1]Table2!$B$1:$Z$1,0),0)-VLOOKUP(FB20,[1]Table2!$B$1:$Z$21,MATCH("xGD/90",[1]Table2!$B$1:$Z$1,0),0),"")</f>
        <v/>
      </c>
      <c r="FC66" s="41">
        <f>IFERROR(VLOOKUP($B20,[1]Table2!$B$1:$Z$21,MATCH("xGD/90",[1]Table2!$B$1:$Z$1,0),0)-VLOOKUP(FC20,[1]Table2!$B$1:$Z$21,MATCH("xGD/90",[1]Table2!$B$1:$Z$1,0),0),"")</f>
        <v>0.19000000000000006</v>
      </c>
      <c r="FD66" s="41" t="str">
        <f>IFERROR(VLOOKUP($B20,[1]Table2!$B$1:$Z$21,MATCH("xGD/90",[1]Table2!$B$1:$Z$1,0),0)-VLOOKUP(FD20,[1]Table2!$B$1:$Z$21,MATCH("xGD/90",[1]Table2!$B$1:$Z$1,0),0),"")</f>
        <v/>
      </c>
      <c r="FE66" s="41" t="str">
        <f>IFERROR(VLOOKUP($B20,[1]Table2!$B$1:$Z$21,MATCH("xGD/90",[1]Table2!$B$1:$Z$1,0),0)-VLOOKUP(FE20,[1]Table2!$B$1:$Z$21,MATCH("xGD/90",[1]Table2!$B$1:$Z$1,0),0),"")</f>
        <v/>
      </c>
      <c r="FF66" s="41" t="str">
        <f>IFERROR(VLOOKUP($B20,[1]Table2!$B$1:$Z$21,MATCH("xGD/90",[1]Table2!$B$1:$Z$1,0),0)-VLOOKUP(FF20,[1]Table2!$B$1:$Z$21,MATCH("xGD/90",[1]Table2!$B$1:$Z$1,0),0),"")</f>
        <v/>
      </c>
      <c r="FG66" s="41" t="str">
        <f>IFERROR(VLOOKUP($B20,[1]Table2!$B$1:$Z$21,MATCH("xGD/90",[1]Table2!$B$1:$Z$1,0),0)-VLOOKUP(FG20,[1]Table2!$B$1:$Z$21,MATCH("xGD/90",[1]Table2!$B$1:$Z$1,0),0),"")</f>
        <v/>
      </c>
      <c r="FH66" s="41" t="str">
        <f>IFERROR(VLOOKUP($B20,[1]Table2!$B$1:$Z$21,MATCH("xGD/90",[1]Table2!$B$1:$Z$1,0),0)-VLOOKUP(FH20,[1]Table2!$B$1:$Z$21,MATCH("xGD/90",[1]Table2!$B$1:$Z$1,0),0),"")</f>
        <v/>
      </c>
      <c r="FI66" s="41" t="str">
        <f>IFERROR(VLOOKUP($B20,[1]Table2!$B$1:$Z$21,MATCH("xGD/90",[1]Table2!$B$1:$Z$1,0),0)-VLOOKUP(FI20,[1]Table2!$B$1:$Z$21,MATCH("xGD/90",[1]Table2!$B$1:$Z$1,0),0),"")</f>
        <v/>
      </c>
      <c r="FJ66" s="41" t="str">
        <f>IFERROR(VLOOKUP($B20,[1]Table2!$B$1:$Z$21,MATCH("xGD/90",[1]Table2!$B$1:$Z$1,0),0)-VLOOKUP(FJ20,[1]Table2!$B$1:$Z$21,MATCH("xGD/90",[1]Table2!$B$1:$Z$1,0),0),"")</f>
        <v/>
      </c>
      <c r="FK66" s="41" t="str">
        <f>IFERROR(VLOOKUP($B20,[1]Table2!$B$1:$Z$21,MATCH("xGD/90",[1]Table2!$B$1:$Z$1,0),0)-VLOOKUP(FK20,[1]Table2!$B$1:$Z$21,MATCH("xGD/90",[1]Table2!$B$1:$Z$1,0),0),"")</f>
        <v/>
      </c>
      <c r="FL66" s="41" t="str">
        <f>IFERROR(VLOOKUP($B20,[1]Table2!$B$1:$Z$21,MATCH("xGD/90",[1]Table2!$B$1:$Z$1,0),0)-VLOOKUP(FL20,[1]Table2!$B$1:$Z$21,MATCH("xGD/90",[1]Table2!$B$1:$Z$1,0),0),"")</f>
        <v/>
      </c>
      <c r="FM66" s="41">
        <f>IFERROR(VLOOKUP($B20,[1]Table2!$B$1:$Z$21,MATCH("xGD/90",[1]Table2!$B$1:$Z$1,0),0)-VLOOKUP(FM20,[1]Table2!$B$1:$Z$21,MATCH("xGD/90",[1]Table2!$B$1:$Z$1,0),0),"")</f>
        <v>0.12</v>
      </c>
      <c r="FN66" s="41" t="str">
        <f>IFERROR(VLOOKUP($B20,[1]Table2!$B$1:$Z$21,MATCH("xGD/90",[1]Table2!$B$1:$Z$1,0),0)-VLOOKUP(FN20,[1]Table2!$B$1:$Z$21,MATCH("xGD/90",[1]Table2!$B$1:$Z$1,0),0),"")</f>
        <v/>
      </c>
      <c r="FO66" s="41" t="str">
        <f>IFERROR(VLOOKUP($B20,[1]Table2!$B$1:$Z$21,MATCH("xGD/90",[1]Table2!$B$1:$Z$1,0),0)-VLOOKUP(FO20,[1]Table2!$B$1:$Z$21,MATCH("xGD/90",[1]Table2!$B$1:$Z$1,0),0),"")</f>
        <v/>
      </c>
      <c r="FP66" s="41" t="str">
        <f>IFERROR(VLOOKUP($B20,[1]Table2!$B$1:$Z$21,MATCH("xGD/90",[1]Table2!$B$1:$Z$1,0),0)-VLOOKUP(FP20,[1]Table2!$B$1:$Z$21,MATCH("xGD/90",[1]Table2!$B$1:$Z$1,0),0),"")</f>
        <v/>
      </c>
      <c r="FQ66" s="41" t="str">
        <f>IFERROR(VLOOKUP($B20,[1]Table2!$B$1:$Z$21,MATCH("xGD/90",[1]Table2!$B$1:$Z$1,0),0)-VLOOKUP(FQ20,[1]Table2!$B$1:$Z$21,MATCH("xGD/90",[1]Table2!$B$1:$Z$1,0),0),"")</f>
        <v/>
      </c>
      <c r="FR66" s="41" t="str">
        <f>IFERROR(VLOOKUP($B20,[1]Table2!$B$1:$Z$21,MATCH("xGD/90",[1]Table2!$B$1:$Z$1,0),0)-VLOOKUP(FR20,[1]Table2!$B$1:$Z$21,MATCH("xGD/90",[1]Table2!$B$1:$Z$1,0),0),"")</f>
        <v/>
      </c>
      <c r="FS66" s="41" t="str">
        <f>IFERROR(VLOOKUP($B20,[1]Table2!$B$1:$Z$21,MATCH("xGD/90",[1]Table2!$B$1:$Z$1,0),0)-VLOOKUP(FS20,[1]Table2!$B$1:$Z$21,MATCH("xGD/90",[1]Table2!$B$1:$Z$1,0),0),"")</f>
        <v/>
      </c>
      <c r="FT66" s="41">
        <f>IFERROR(VLOOKUP($B20,[1]Table2!$B$1:$Z$21,MATCH("xGD/90",[1]Table2!$B$1:$Z$1,0),0)-VLOOKUP(FT20,[1]Table2!$B$1:$Z$21,MATCH("xGD/90",[1]Table2!$B$1:$Z$1,0),0),"")</f>
        <v>-0.32999999999999996</v>
      </c>
      <c r="FU66" s="41" t="str">
        <f>IFERROR(VLOOKUP($B20,[1]Table2!$B$1:$Z$21,MATCH("xGD/90",[1]Table2!$B$1:$Z$1,0),0)-VLOOKUP(FU20,[1]Table2!$B$1:$Z$21,MATCH("xGD/90",[1]Table2!$B$1:$Z$1,0),0),"")</f>
        <v/>
      </c>
      <c r="FV66" s="41" t="str">
        <f>IFERROR(VLOOKUP($B20,[1]Table2!$B$1:$Z$21,MATCH("xGD/90",[1]Table2!$B$1:$Z$1,0),0)-VLOOKUP(FV20,[1]Table2!$B$1:$Z$21,MATCH("xGD/90",[1]Table2!$B$1:$Z$1,0),0),"")</f>
        <v/>
      </c>
      <c r="FW66" s="41" t="str">
        <f>IFERROR(VLOOKUP($B20,[1]Table2!$B$1:$Z$21,MATCH("xGD/90",[1]Table2!$B$1:$Z$1,0),0)-VLOOKUP(FW20,[1]Table2!$B$1:$Z$21,MATCH("xGD/90",[1]Table2!$B$1:$Z$1,0),0),"")</f>
        <v/>
      </c>
      <c r="FX66" s="41" t="str">
        <f>IFERROR(VLOOKUP($B20,[1]Table2!$B$1:$Z$21,MATCH("xGD/90",[1]Table2!$B$1:$Z$1,0),0)-VLOOKUP(FX20,[1]Table2!$B$1:$Z$21,MATCH("xGD/90",[1]Table2!$B$1:$Z$1,0),0),"")</f>
        <v/>
      </c>
      <c r="FY66" s="41" t="str">
        <f>IFERROR(VLOOKUP($B20,[1]Table2!$B$1:$Z$21,MATCH("xGD/90",[1]Table2!$B$1:$Z$1,0),0)-VLOOKUP(FY20,[1]Table2!$B$1:$Z$21,MATCH("xGD/90",[1]Table2!$B$1:$Z$1,0),0),"")</f>
        <v/>
      </c>
      <c r="FZ66" s="41" t="str">
        <f>IFERROR(VLOOKUP($B20,[1]Table2!$B$1:$Z$21,MATCH("xGD/90",[1]Table2!$B$1:$Z$1,0),0)-VLOOKUP(FZ20,[1]Table2!$B$1:$Z$21,MATCH("xGD/90",[1]Table2!$B$1:$Z$1,0),0),"")</f>
        <v/>
      </c>
      <c r="GA66" s="41" t="str">
        <f>IFERROR(VLOOKUP($B20,[1]Table2!$B$1:$Z$21,MATCH("xGD/90",[1]Table2!$B$1:$Z$1,0),0)-VLOOKUP(GA20,[1]Table2!$B$1:$Z$21,MATCH("xGD/90",[1]Table2!$B$1:$Z$1,0),0),"")</f>
        <v/>
      </c>
      <c r="GB66" s="41" t="str">
        <f>IFERROR(VLOOKUP($B20,[1]Table2!$B$1:$Z$21,MATCH("xGD/90",[1]Table2!$B$1:$Z$1,0),0)-VLOOKUP(GB20,[1]Table2!$B$1:$Z$21,MATCH("xGD/90",[1]Table2!$B$1:$Z$1,0),0),"")</f>
        <v/>
      </c>
      <c r="GC66" s="41" t="str">
        <f>IFERROR(VLOOKUP($B20,[1]Table2!$B$1:$Z$21,MATCH("xGD/90",[1]Table2!$B$1:$Z$1,0),0)-VLOOKUP(GC20,[1]Table2!$B$1:$Z$21,MATCH("xGD/90",[1]Table2!$B$1:$Z$1,0),0),"")</f>
        <v/>
      </c>
      <c r="GD66" s="41" t="str">
        <f>IFERROR(VLOOKUP($B20,[1]Table2!$B$1:$Z$21,MATCH("xGD/90",[1]Table2!$B$1:$Z$1,0),0)-VLOOKUP(GD20,[1]Table2!$B$1:$Z$21,MATCH("xGD/90",[1]Table2!$B$1:$Z$1,0),0),"")</f>
        <v/>
      </c>
      <c r="GE66" s="41" t="str">
        <f>IFERROR(VLOOKUP($B20,[1]Table2!$B$1:$Z$21,MATCH("xGD/90",[1]Table2!$B$1:$Z$1,0),0)-VLOOKUP(GE20,[1]Table2!$B$1:$Z$21,MATCH("xGD/90",[1]Table2!$B$1:$Z$1,0),0),"")</f>
        <v/>
      </c>
      <c r="GF66" s="41" t="str">
        <f>IFERROR(VLOOKUP($B20,[1]Table2!$B$1:$Z$21,MATCH("xGD/90",[1]Table2!$B$1:$Z$1,0),0)-VLOOKUP(GF20,[1]Table2!$B$1:$Z$21,MATCH("xGD/90",[1]Table2!$B$1:$Z$1,0),0),"")</f>
        <v/>
      </c>
      <c r="GG66" s="41" t="str">
        <f>IFERROR(VLOOKUP($B20,[1]Table2!$B$1:$Z$21,MATCH("xGD/90",[1]Table2!$B$1:$Z$1,0),0)-VLOOKUP(GG20,[1]Table2!$B$1:$Z$21,MATCH("xGD/90",[1]Table2!$B$1:$Z$1,0),0),"")</f>
        <v/>
      </c>
      <c r="GH66" s="41">
        <f>IFERROR(VLOOKUP($B20,[1]Table2!$B$1:$Z$21,MATCH("xGD/90",[1]Table2!$B$1:$Z$1,0),0)-VLOOKUP(GH20,[1]Table2!$B$1:$Z$21,MATCH("xGD/90",[1]Table2!$B$1:$Z$1,0),0),"")</f>
        <v>-0.66999999999999993</v>
      </c>
      <c r="GI66" s="41" t="str">
        <f>IFERROR(VLOOKUP($B20,[1]Table2!$B$1:$Z$21,MATCH("xGD/90",[1]Table2!$B$1:$Z$1,0),0)-VLOOKUP(GI20,[1]Table2!$B$1:$Z$21,MATCH("xGD/90",[1]Table2!$B$1:$Z$1,0),0),"")</f>
        <v/>
      </c>
      <c r="GJ66" s="41" t="str">
        <f>IFERROR(VLOOKUP($B20,[1]Table2!$B$1:$Z$21,MATCH("xGD/90",[1]Table2!$B$1:$Z$1,0),0)-VLOOKUP(GJ20,[1]Table2!$B$1:$Z$21,MATCH("xGD/90",[1]Table2!$B$1:$Z$1,0),0),"")</f>
        <v/>
      </c>
      <c r="GK66" s="41" t="str">
        <f>IFERROR(VLOOKUP($B20,[1]Table2!$B$1:$Z$21,MATCH("xGD/90",[1]Table2!$B$1:$Z$1,0),0)-VLOOKUP(GK20,[1]Table2!$B$1:$Z$21,MATCH("xGD/90",[1]Table2!$B$1:$Z$1,0),0),"")</f>
        <v/>
      </c>
      <c r="GL66" s="41" t="str">
        <f>IFERROR(VLOOKUP($B20,[1]Table2!$B$1:$Z$21,MATCH("xGD/90",[1]Table2!$B$1:$Z$1,0),0)-VLOOKUP(GL20,[1]Table2!$B$1:$Z$21,MATCH("xGD/90",[1]Table2!$B$1:$Z$1,0),0),"")</f>
        <v/>
      </c>
      <c r="GM66" s="41" t="str">
        <f>IFERROR(VLOOKUP($B20,[1]Table2!$B$1:$Z$21,MATCH("xGD/90",[1]Table2!$B$1:$Z$1,0),0)-VLOOKUP(GM20,[1]Table2!$B$1:$Z$21,MATCH("xGD/90",[1]Table2!$B$1:$Z$1,0),0),"")</f>
        <v/>
      </c>
      <c r="GN66" s="41" t="str">
        <f>IFERROR(VLOOKUP($B20,[1]Table2!$B$1:$Z$21,MATCH("xGD/90",[1]Table2!$B$1:$Z$1,0),0)-VLOOKUP(GN20,[1]Table2!$B$1:$Z$21,MATCH("xGD/90",[1]Table2!$B$1:$Z$1,0),0),"")</f>
        <v/>
      </c>
      <c r="GO66" s="41">
        <f>IFERROR(VLOOKUP($B20,[1]Table2!$B$1:$Z$21,MATCH("xGD/90",[1]Table2!$B$1:$Z$1,0),0)-VLOOKUP(GO20,[1]Table2!$B$1:$Z$21,MATCH("xGD/90",[1]Table2!$B$1:$Z$1,0),0),"")</f>
        <v>-2.9999999999999971E-2</v>
      </c>
      <c r="GP66" s="41" t="str">
        <f>IFERROR(VLOOKUP($B20,[1]Table2!$B$1:$Z$21,MATCH("xGD/90",[1]Table2!$B$1:$Z$1,0),0)-VLOOKUP(GP20,[1]Table2!$B$1:$Z$21,MATCH("xGD/90",[1]Table2!$B$1:$Z$1,0),0),"")</f>
        <v/>
      </c>
      <c r="GQ66" s="41" t="str">
        <f>IFERROR(VLOOKUP($B20,[1]Table2!$B$1:$Z$21,MATCH("xGD/90",[1]Table2!$B$1:$Z$1,0),0)-VLOOKUP(GQ20,[1]Table2!$B$1:$Z$21,MATCH("xGD/90",[1]Table2!$B$1:$Z$1,0),0),"")</f>
        <v/>
      </c>
      <c r="GR66" s="41" t="str">
        <f>IFERROR(VLOOKUP($B20,[1]Table2!$B$1:$Z$21,MATCH("xGD/90",[1]Table2!$B$1:$Z$1,0),0)-VLOOKUP(GR20,[1]Table2!$B$1:$Z$21,MATCH("xGD/90",[1]Table2!$B$1:$Z$1,0),0),"")</f>
        <v/>
      </c>
      <c r="GS66" s="41" t="str">
        <f>IFERROR(VLOOKUP($B20,[1]Table2!$B$1:$Z$21,MATCH("xGD/90",[1]Table2!$B$1:$Z$1,0),0)-VLOOKUP(GS20,[1]Table2!$B$1:$Z$21,MATCH("xGD/90",[1]Table2!$B$1:$Z$1,0),0),"")</f>
        <v/>
      </c>
      <c r="GT66" s="41" t="str">
        <f>IFERROR(VLOOKUP($B20,[1]Table2!$B$1:$Z$21,MATCH("xGD/90",[1]Table2!$B$1:$Z$1,0),0)-VLOOKUP(GT20,[1]Table2!$B$1:$Z$21,MATCH("xGD/90",[1]Table2!$B$1:$Z$1,0),0),"")</f>
        <v/>
      </c>
      <c r="GU66" s="41" t="str">
        <f>IFERROR(VLOOKUP($B20,[1]Table2!$B$1:$Z$21,MATCH("xGD/90",[1]Table2!$B$1:$Z$1,0),0)-VLOOKUP(GU20,[1]Table2!$B$1:$Z$21,MATCH("xGD/90",[1]Table2!$B$1:$Z$1,0),0),"")</f>
        <v/>
      </c>
      <c r="GV66" s="41">
        <f>IFERROR(VLOOKUP($B20,[1]Table2!$B$1:$Z$21,MATCH("xGD/90",[1]Table2!$B$1:$Z$1,0),0)-VLOOKUP(GV20,[1]Table2!$B$1:$Z$21,MATCH("xGD/90",[1]Table2!$B$1:$Z$1,0),0),"")</f>
        <v>-0.5</v>
      </c>
      <c r="GW66" s="41" t="str">
        <f>IFERROR(VLOOKUP($B20,[1]Table2!$B$1:$Z$21,MATCH("xGD/90",[1]Table2!$B$1:$Z$1,0),0)-VLOOKUP(GW20,[1]Table2!$B$1:$Z$21,MATCH("xGD/90",[1]Table2!$B$1:$Z$1,0),0),"")</f>
        <v/>
      </c>
      <c r="GX66" s="41" t="str">
        <f>IFERROR(VLOOKUP($B20,[1]Table2!$B$1:$Z$21,MATCH("xGD/90",[1]Table2!$B$1:$Z$1,0),0)-VLOOKUP(GX20,[1]Table2!$B$1:$Z$21,MATCH("xGD/90",[1]Table2!$B$1:$Z$1,0),0),"")</f>
        <v/>
      </c>
      <c r="GY66" s="41" t="str">
        <f>IFERROR(VLOOKUP($B20,[1]Table2!$B$1:$Z$21,MATCH("xGD/90",[1]Table2!$B$1:$Z$1,0),0)-VLOOKUP(GY20,[1]Table2!$B$1:$Z$21,MATCH("xGD/90",[1]Table2!$B$1:$Z$1,0),0),"")</f>
        <v/>
      </c>
      <c r="GZ66" s="41" t="str">
        <f>IFERROR(VLOOKUP($B20,[1]Table2!$B$1:$Z$21,MATCH("xGD/90",[1]Table2!$B$1:$Z$1,0),0)-VLOOKUP(GZ20,[1]Table2!$B$1:$Z$21,MATCH("xGD/90",[1]Table2!$B$1:$Z$1,0),0),"")</f>
        <v/>
      </c>
      <c r="HA66" s="41" t="str">
        <f>IFERROR(VLOOKUP($B20,[1]Table2!$B$1:$Z$21,MATCH("xGD/90",[1]Table2!$B$1:$Z$1,0),0)-VLOOKUP(HA20,[1]Table2!$B$1:$Z$21,MATCH("xGD/90",[1]Table2!$B$1:$Z$1,0),0),"")</f>
        <v/>
      </c>
      <c r="HB66" s="41" t="str">
        <f>IFERROR(VLOOKUP($B20,[1]Table2!$B$1:$Z$21,MATCH("xGD/90",[1]Table2!$B$1:$Z$1,0),0)-VLOOKUP(HB20,[1]Table2!$B$1:$Z$21,MATCH("xGD/90",[1]Table2!$B$1:$Z$1,0),0),"")</f>
        <v/>
      </c>
      <c r="HC66" s="41">
        <f>IFERROR(VLOOKUP($B20,[1]Table2!$B$1:$Z$21,MATCH("xGD/90",[1]Table2!$B$1:$Z$1,0),0)-VLOOKUP(HC20,[1]Table2!$B$1:$Z$21,MATCH("xGD/90",[1]Table2!$B$1:$Z$1,0),0),"")</f>
        <v>-4.9999999999999989E-2</v>
      </c>
      <c r="HD66" s="41" t="str">
        <f>IFERROR(VLOOKUP($B20,[1]Table2!$B$1:$Z$21,MATCH("xGD/90",[1]Table2!$B$1:$Z$1,0),0)-VLOOKUP(HD20,[1]Table2!$B$1:$Z$21,MATCH("xGD/90",[1]Table2!$B$1:$Z$1,0),0),"")</f>
        <v/>
      </c>
      <c r="HE66" s="41" t="str">
        <f>IFERROR(VLOOKUP($B20,[1]Table2!$B$1:$Z$21,MATCH("xGD/90",[1]Table2!$B$1:$Z$1,0),0)-VLOOKUP(HE20,[1]Table2!$B$1:$Z$21,MATCH("xGD/90",[1]Table2!$B$1:$Z$1,0),0),"")</f>
        <v/>
      </c>
      <c r="HF66" s="41" t="str">
        <f>IFERROR(VLOOKUP($B20,[1]Table2!$B$1:$Z$21,MATCH("xGD/90",[1]Table2!$B$1:$Z$1,0),0)-VLOOKUP(HF20,[1]Table2!$B$1:$Z$21,MATCH("xGD/90",[1]Table2!$B$1:$Z$1,0),0),"")</f>
        <v/>
      </c>
      <c r="HG66" s="41" t="str">
        <f>IFERROR(VLOOKUP($B20,[1]Table2!$B$1:$Z$21,MATCH("xGD/90",[1]Table2!$B$1:$Z$1,0),0)-VLOOKUP(HG20,[1]Table2!$B$1:$Z$21,MATCH("xGD/90",[1]Table2!$B$1:$Z$1,0),0),"")</f>
        <v/>
      </c>
      <c r="HH66" s="41" t="str">
        <f>IFERROR(VLOOKUP($B20,[1]Table2!$B$1:$Z$21,MATCH("xGD/90",[1]Table2!$B$1:$Z$1,0),0)-VLOOKUP(HH20,[1]Table2!$B$1:$Z$21,MATCH("xGD/90",[1]Table2!$B$1:$Z$1,0),0),"")</f>
        <v/>
      </c>
      <c r="HI66" s="41" t="str">
        <f>IFERROR(VLOOKUP($B20,[1]Table2!$B$1:$Z$21,MATCH("xGD/90",[1]Table2!$B$1:$Z$1,0),0)-VLOOKUP(HI20,[1]Table2!$B$1:$Z$21,MATCH("xGD/90",[1]Table2!$B$1:$Z$1,0),0),"")</f>
        <v/>
      </c>
      <c r="HJ66" s="41">
        <f>IFERROR(VLOOKUP($B20,[1]Table2!$B$1:$Z$21,MATCH("xGD/90",[1]Table2!$B$1:$Z$1,0),0)-VLOOKUP(HJ20,[1]Table2!$B$1:$Z$21,MATCH("xGD/90",[1]Table2!$B$1:$Z$1,0),0),"")</f>
        <v>-0.14000000000000001</v>
      </c>
      <c r="HK66" s="41" t="str">
        <f>IFERROR(VLOOKUP($B20,[1]Table2!$B$1:$Z$21,MATCH("xGD/90",[1]Table2!$B$1:$Z$1,0),0)-VLOOKUP(HK20,[1]Table2!$B$1:$Z$21,MATCH("xGD/90",[1]Table2!$B$1:$Z$1,0),0),"")</f>
        <v/>
      </c>
      <c r="HL66" s="41" t="str">
        <f>IFERROR(VLOOKUP($B20,[1]Table2!$B$1:$Z$21,MATCH("xGD/90",[1]Table2!$B$1:$Z$1,0),0)-VLOOKUP(HL20,[1]Table2!$B$1:$Z$21,MATCH("xGD/90",[1]Table2!$B$1:$Z$1,0),0),"")</f>
        <v/>
      </c>
      <c r="HM66" s="41" t="str">
        <f>IFERROR(VLOOKUP($B20,[1]Table2!$B$1:$Z$21,MATCH("xGD/90",[1]Table2!$B$1:$Z$1,0),0)-VLOOKUP(HM20,[1]Table2!$B$1:$Z$21,MATCH("xGD/90",[1]Table2!$B$1:$Z$1,0),0),"")</f>
        <v/>
      </c>
      <c r="HN66" s="41" t="str">
        <f>IFERROR(VLOOKUP($B20,[1]Table2!$B$1:$Z$21,MATCH("xGD/90",[1]Table2!$B$1:$Z$1,0),0)-VLOOKUP(HN20,[1]Table2!$B$1:$Z$21,MATCH("xGD/90",[1]Table2!$B$1:$Z$1,0),0),"")</f>
        <v/>
      </c>
      <c r="HO66" s="41" t="str">
        <f>IFERROR(VLOOKUP($B20,[1]Table2!$B$1:$Z$21,MATCH("xGD/90",[1]Table2!$B$1:$Z$1,0),0)-VLOOKUP(HO20,[1]Table2!$B$1:$Z$21,MATCH("xGD/90",[1]Table2!$B$1:$Z$1,0),0),"")</f>
        <v/>
      </c>
      <c r="HP66" s="41" t="str">
        <f>IFERROR(VLOOKUP($B20,[1]Table2!$B$1:$Z$21,MATCH("xGD/90",[1]Table2!$B$1:$Z$1,0),0)-VLOOKUP(HP20,[1]Table2!$B$1:$Z$21,MATCH("xGD/90",[1]Table2!$B$1:$Z$1,0),0),"")</f>
        <v/>
      </c>
      <c r="HQ66" s="41" t="str">
        <f>IFERROR(VLOOKUP($B20,[1]Table2!$B$1:$Z$21,MATCH("xGD/90",[1]Table2!$B$1:$Z$1,0),0)-VLOOKUP(HQ20,[1]Table2!$B$1:$Z$21,MATCH("xGD/90",[1]Table2!$B$1:$Z$1,0),0),"")</f>
        <v/>
      </c>
      <c r="HR66" s="41">
        <f>IFERROR(VLOOKUP($B20,[1]Table2!$B$1:$Z$21,MATCH("xGD/90",[1]Table2!$B$1:$Z$1,0),0)-VLOOKUP(HR20,[1]Table2!$B$1:$Z$21,MATCH("xGD/90",[1]Table2!$B$1:$Z$1,0),0),"")</f>
        <v>-0.84</v>
      </c>
      <c r="HS66" s="41" t="str">
        <f>IFERROR(VLOOKUP($B20,[1]Table2!$B$1:$Z$21,MATCH("xGD/90",[1]Table2!$B$1:$Z$1,0),0)-VLOOKUP(HS20,[1]Table2!$B$1:$Z$21,MATCH("xGD/90",[1]Table2!$B$1:$Z$1,0),0),"")</f>
        <v/>
      </c>
      <c r="HT66" s="41" t="str">
        <f>IFERROR(VLOOKUP($B20,[1]Table2!$B$1:$Z$21,MATCH("xGD/90",[1]Table2!$B$1:$Z$1,0),0)-VLOOKUP(HT20,[1]Table2!$B$1:$Z$21,MATCH("xGD/90",[1]Table2!$B$1:$Z$1,0),0),"")</f>
        <v/>
      </c>
      <c r="HU66" s="41">
        <f>IFERROR(VLOOKUP($B20,[1]Table2!$B$1:$Z$21,MATCH("xGD/90",[1]Table2!$B$1:$Z$1,0),0)-VLOOKUP(HU20,[1]Table2!$B$1:$Z$21,MATCH("xGD/90",[1]Table2!$B$1:$Z$1,0),0),"")</f>
        <v>-0.66999999999999993</v>
      </c>
      <c r="HV66" s="41" t="str">
        <f>IFERROR(VLOOKUP($B20,[1]Table2!$B$1:$Z$21,MATCH("xGD/90",[1]Table2!$B$1:$Z$1,0),0)-VLOOKUP(HV20,[1]Table2!$B$1:$Z$21,MATCH("xGD/90",[1]Table2!$B$1:$Z$1,0),0),"")</f>
        <v/>
      </c>
      <c r="HW66" s="41" t="str">
        <f>IFERROR(VLOOKUP($B20,[1]Table2!$B$1:$Z$21,MATCH("xGD/90",[1]Table2!$B$1:$Z$1,0),0)-VLOOKUP(HW20,[1]Table2!$B$1:$Z$21,MATCH("xGD/90",[1]Table2!$B$1:$Z$1,0),0),"")</f>
        <v/>
      </c>
      <c r="HX66" s="41">
        <f>IFERROR(VLOOKUP($B20,[1]Table2!$B$1:$Z$21,MATCH("xGD/90",[1]Table2!$B$1:$Z$1,0),0)-VLOOKUP(HX20,[1]Table2!$B$1:$Z$21,MATCH("xGD/90",[1]Table2!$B$1:$Z$1,0),0),"")</f>
        <v>-0.65</v>
      </c>
      <c r="HY66" s="41" t="str">
        <f>IFERROR(VLOOKUP($B20,[1]Table2!$B$1:$Z$21,MATCH("xGD/90",[1]Table2!$B$1:$Z$1,0),0)-VLOOKUP(HY20,[1]Table2!$B$1:$Z$21,MATCH("xGD/90",[1]Table2!$B$1:$Z$1,0),0),"")</f>
        <v/>
      </c>
      <c r="HZ66" s="41" t="str">
        <f>IFERROR(VLOOKUP($B20,[1]Table2!$B$1:$Z$21,MATCH("xGD/90",[1]Table2!$B$1:$Z$1,0),0)-VLOOKUP(HZ20,[1]Table2!$B$1:$Z$21,MATCH("xGD/90",[1]Table2!$B$1:$Z$1,0),0),"")</f>
        <v/>
      </c>
      <c r="IA66" s="41" t="str">
        <f>IFERROR(VLOOKUP($B20,[1]Table2!$B$1:$Z$21,MATCH("xGD/90",[1]Table2!$B$1:$Z$1,0),0)-VLOOKUP(IA20,[1]Table2!$B$1:$Z$21,MATCH("xGD/90",[1]Table2!$B$1:$Z$1,0),0),"")</f>
        <v/>
      </c>
      <c r="IB66" s="41" t="str">
        <f>IFERROR(VLOOKUP($B20,[1]Table2!$B$1:$Z$21,MATCH("xGD/90",[1]Table2!$B$1:$Z$1,0),0)-VLOOKUP(IB20,[1]Table2!$B$1:$Z$21,MATCH("xGD/90",[1]Table2!$B$1:$Z$1,0),0),"")</f>
        <v/>
      </c>
      <c r="IC66" s="41" t="str">
        <f>IFERROR(VLOOKUP($B20,[1]Table2!$B$1:$Z$21,MATCH("xGD/90",[1]Table2!$B$1:$Z$1,0),0)-VLOOKUP(IC20,[1]Table2!$B$1:$Z$21,MATCH("xGD/90",[1]Table2!$B$1:$Z$1,0),0),"")</f>
        <v/>
      </c>
      <c r="ID66" s="41" t="str">
        <f>IFERROR(VLOOKUP($B20,[1]Table2!$B$1:$Z$21,MATCH("xGD/90",[1]Table2!$B$1:$Z$1,0),0)-VLOOKUP(ID20,[1]Table2!$B$1:$Z$21,MATCH("xGD/90",[1]Table2!$B$1:$Z$1,0),0),"")</f>
        <v/>
      </c>
      <c r="IE66" s="41" t="str">
        <f>IFERROR(VLOOKUP($B20,[1]Table2!$B$1:$Z$21,MATCH("xGD/90",[1]Table2!$B$1:$Z$1,0),0)-VLOOKUP(IE20,[1]Table2!$B$1:$Z$21,MATCH("xGD/90",[1]Table2!$B$1:$Z$1,0),0),"")</f>
        <v/>
      </c>
      <c r="IF66" s="41" t="str">
        <f>IFERROR(VLOOKUP($B20,[1]Table2!$B$1:$Z$21,MATCH("xGD/90",[1]Table2!$B$1:$Z$1,0),0)-VLOOKUP(IF20,[1]Table2!$B$1:$Z$21,MATCH("xGD/90",[1]Table2!$B$1:$Z$1,0),0),"")</f>
        <v/>
      </c>
      <c r="IG66" s="41" t="str">
        <f>IFERROR(VLOOKUP($B20,[1]Table2!$B$1:$Z$21,MATCH("xGD/90",[1]Table2!$B$1:$Z$1,0),0)-VLOOKUP(IG20,[1]Table2!$B$1:$Z$21,MATCH("xGD/90",[1]Table2!$B$1:$Z$1,0),0),"")</f>
        <v/>
      </c>
      <c r="IH66" s="41" t="str">
        <f>IFERROR(VLOOKUP($B20,[1]Table2!$B$1:$Z$21,MATCH("xGD/90",[1]Table2!$B$1:$Z$1,0),0)-VLOOKUP(IH20,[1]Table2!$B$1:$Z$21,MATCH("xGD/90",[1]Table2!$B$1:$Z$1,0),0),"")</f>
        <v/>
      </c>
      <c r="II66" s="41" t="str">
        <f>IFERROR(VLOOKUP($B20,[1]Table2!$B$1:$Z$21,MATCH("xGD/90",[1]Table2!$B$1:$Z$1,0),0)-VLOOKUP(II20,[1]Table2!$B$1:$Z$21,MATCH("xGD/90",[1]Table2!$B$1:$Z$1,0),0),"")</f>
        <v/>
      </c>
      <c r="IJ66" s="41" t="str">
        <f>IFERROR(VLOOKUP($B20,[1]Table2!$B$1:$Z$21,MATCH("xGD/90",[1]Table2!$B$1:$Z$1,0),0)-VLOOKUP(IJ20,[1]Table2!$B$1:$Z$21,MATCH("xGD/90",[1]Table2!$B$1:$Z$1,0),0),"")</f>
        <v/>
      </c>
      <c r="IK66" s="41" t="str">
        <f>IFERROR(VLOOKUP($B20,[1]Table2!$B$1:$Z$21,MATCH("xGD/90",[1]Table2!$B$1:$Z$1,0),0)-VLOOKUP(IK20,[1]Table2!$B$1:$Z$21,MATCH("xGD/90",[1]Table2!$B$1:$Z$1,0),0),"")</f>
        <v/>
      </c>
      <c r="IL66" s="41" t="str">
        <f>IFERROR(VLOOKUP($B20,[1]Table2!$B$1:$Z$21,MATCH("xGD/90",[1]Table2!$B$1:$Z$1,0),0)-VLOOKUP(IL20,[1]Table2!$B$1:$Z$21,MATCH("xGD/90",[1]Table2!$B$1:$Z$1,0),0),"")</f>
        <v/>
      </c>
      <c r="IM66" s="41">
        <f>IFERROR(VLOOKUP($B20,[1]Table2!$B$1:$Z$21,MATCH("xGD/90",[1]Table2!$B$1:$Z$1,0),0)-VLOOKUP(IM20,[1]Table2!$B$1:$Z$21,MATCH("xGD/90",[1]Table2!$B$1:$Z$1,0),0),"")</f>
        <v>-0.54</v>
      </c>
      <c r="IN66" s="41" t="str">
        <f>IFERROR(VLOOKUP($B20,[1]Table2!$B$1:$Z$21,MATCH("xGD/90",[1]Table2!$B$1:$Z$1,0),0)-VLOOKUP(IN20,[1]Table2!$B$1:$Z$21,MATCH("xGD/90",[1]Table2!$B$1:$Z$1,0),0),"")</f>
        <v/>
      </c>
      <c r="IO66" s="41" t="str">
        <f>IFERROR(VLOOKUP($B20,[1]Table2!$B$1:$Z$21,MATCH("xGD/90",[1]Table2!$B$1:$Z$1,0),0)-VLOOKUP(IO20,[1]Table2!$B$1:$Z$21,MATCH("xGD/90",[1]Table2!$B$1:$Z$1,0),0),"")</f>
        <v/>
      </c>
      <c r="IP66" s="41" t="str">
        <f>IFERROR(VLOOKUP($B20,[1]Table2!$B$1:$Z$21,MATCH("xGD/90",[1]Table2!$B$1:$Z$1,0),0)-VLOOKUP(IP20,[1]Table2!$B$1:$Z$21,MATCH("xGD/90",[1]Table2!$B$1:$Z$1,0),0),"")</f>
        <v/>
      </c>
      <c r="IQ66" s="41" t="str">
        <f>IFERROR(VLOOKUP($B20,[1]Table2!$B$1:$Z$21,MATCH("xGD/90",[1]Table2!$B$1:$Z$1,0),0)-VLOOKUP(IQ20,[1]Table2!$B$1:$Z$21,MATCH("xGD/90",[1]Table2!$B$1:$Z$1,0),0),"")</f>
        <v/>
      </c>
      <c r="IR66" s="41" t="str">
        <f>IFERROR(VLOOKUP($B20,[1]Table2!$B$1:$Z$21,MATCH("xGD/90",[1]Table2!$B$1:$Z$1,0),0)-VLOOKUP(IR20,[1]Table2!$B$1:$Z$21,MATCH("xGD/90",[1]Table2!$B$1:$Z$1,0),0),"")</f>
        <v/>
      </c>
      <c r="IS66" s="41">
        <f>IFERROR(VLOOKUP($B20,[1]Table2!$B$1:$Z$21,MATCH("xGD/90",[1]Table2!$B$1:$Z$1,0),0)-VLOOKUP(IS20,[1]Table2!$B$1:$Z$21,MATCH("xGD/90",[1]Table2!$B$1:$Z$1,0),0),"")</f>
        <v>-1.79</v>
      </c>
      <c r="IT66" s="41" t="str">
        <f>IFERROR(VLOOKUP($B20,[1]Table2!$B$1:$Z$21,MATCH("xGD/90",[1]Table2!$B$1:$Z$1,0),0)-VLOOKUP(IT20,[1]Table2!$B$1:$Z$21,MATCH("xGD/90",[1]Table2!$B$1:$Z$1,0),0),"")</f>
        <v/>
      </c>
      <c r="IU66" s="41" t="str">
        <f>IFERROR(VLOOKUP($B20,[1]Table2!$B$1:$Z$21,MATCH("xGD/90",[1]Table2!$B$1:$Z$1,0),0)-VLOOKUP(IU20,[1]Table2!$B$1:$Z$21,MATCH("xGD/90",[1]Table2!$B$1:$Z$1,0),0),"")</f>
        <v/>
      </c>
      <c r="IV66" s="41" t="str">
        <f>IFERROR(VLOOKUP($B20,[1]Table2!$B$1:$Z$21,MATCH("xGD/90",[1]Table2!$B$1:$Z$1,0),0)-VLOOKUP(IV20,[1]Table2!$B$1:$Z$21,MATCH("xGD/90",[1]Table2!$B$1:$Z$1,0),0),"")</f>
        <v/>
      </c>
      <c r="IW66" s="41" t="str">
        <f>IFERROR(VLOOKUP($B20,[1]Table2!$B$1:$Z$21,MATCH("xGD/90",[1]Table2!$B$1:$Z$1,0),0)-VLOOKUP(IW20,[1]Table2!$B$1:$Z$21,MATCH("xGD/90",[1]Table2!$B$1:$Z$1,0),0),"")</f>
        <v/>
      </c>
      <c r="IX66" s="41" t="str">
        <f>IFERROR(VLOOKUP($B20,[1]Table2!$B$1:$Z$21,MATCH("xGD/90",[1]Table2!$B$1:$Z$1,0),0)-VLOOKUP(IX20,[1]Table2!$B$1:$Z$21,MATCH("xGD/90",[1]Table2!$B$1:$Z$1,0),0),"")</f>
        <v/>
      </c>
      <c r="IY66" s="41" t="str">
        <f>IFERROR(VLOOKUP($B20,[1]Table2!$B$1:$Z$21,MATCH("xGD/90",[1]Table2!$B$1:$Z$1,0),0)-VLOOKUP(IY20,[1]Table2!$B$1:$Z$21,MATCH("xGD/90",[1]Table2!$B$1:$Z$1,0),0),"")</f>
        <v/>
      </c>
      <c r="IZ66" s="41">
        <f>IFERROR(VLOOKUP($B20,[1]Table2!$B$1:$Z$21,MATCH("xGD/90",[1]Table2!$B$1:$Z$1,0),0)-VLOOKUP(IZ20,[1]Table2!$B$1:$Z$21,MATCH("xGD/90",[1]Table2!$B$1:$Z$1,0),0),"")</f>
        <v>-0.16999999999999998</v>
      </c>
      <c r="JA66" s="41" t="str">
        <f>IFERROR(VLOOKUP($B20,[1]Table2!$B$1:$Z$21,MATCH("xGD/90",[1]Table2!$B$1:$Z$1,0),0)-VLOOKUP(JA20,[1]Table2!$B$1:$Z$21,MATCH("xGD/90",[1]Table2!$B$1:$Z$1,0),0),"")</f>
        <v/>
      </c>
      <c r="JB66" s="41" t="str">
        <f>IFERROR(VLOOKUP($B20,[1]Table2!$B$1:$Z$21,MATCH("xGD/90",[1]Table2!$B$1:$Z$1,0),0)-VLOOKUP(JB20,[1]Table2!$B$1:$Z$21,MATCH("xGD/90",[1]Table2!$B$1:$Z$1,0),0),"")</f>
        <v/>
      </c>
      <c r="JC66" s="41" t="str">
        <f>IFERROR(VLOOKUP($B20,[1]Table2!$B$1:$Z$21,MATCH("xGD/90",[1]Table2!$B$1:$Z$1,0),0)-VLOOKUP(JC20,[1]Table2!$B$1:$Z$21,MATCH("xGD/90",[1]Table2!$B$1:$Z$1,0),0),"")</f>
        <v/>
      </c>
      <c r="JD66" s="41" t="str">
        <f>IFERROR(VLOOKUP($B20,[1]Table2!$B$1:$Z$21,MATCH("xGD/90",[1]Table2!$B$1:$Z$1,0),0)-VLOOKUP(JD20,[1]Table2!$B$1:$Z$21,MATCH("xGD/90",[1]Table2!$B$1:$Z$1,0),0),"")</f>
        <v/>
      </c>
      <c r="JE66" s="41" t="str">
        <f>IFERROR(VLOOKUP($B20,[1]Table2!$B$1:$Z$21,MATCH("xGD/90",[1]Table2!$B$1:$Z$1,0),0)-VLOOKUP(JE20,[1]Table2!$B$1:$Z$21,MATCH("xGD/90",[1]Table2!$B$1:$Z$1,0),0),"")</f>
        <v/>
      </c>
      <c r="JF66" s="41">
        <f>IFERROR(VLOOKUP($B20,[1]Table2!$B$1:$Z$21,MATCH("xGD/90",[1]Table2!$B$1:$Z$1,0),0)-VLOOKUP(JF20,[1]Table2!$B$1:$Z$21,MATCH("xGD/90",[1]Table2!$B$1:$Z$1,0),0),"")</f>
        <v>-1.4100000000000001</v>
      </c>
      <c r="JG66" s="41" t="str">
        <f>IFERROR(VLOOKUP($B20,[1]Table2!$B$1:$Z$21,MATCH("xGD/90",[1]Table2!$B$1:$Z$1,0),0)-VLOOKUP(JG20,[1]Table2!$B$1:$Z$21,MATCH("xGD/90",[1]Table2!$B$1:$Z$1,0),0),"")</f>
        <v/>
      </c>
      <c r="JH66" s="41" t="str">
        <f>IFERROR(VLOOKUP($B20,[1]Table2!$B$1:$Z$21,MATCH("xGD/90",[1]Table2!$B$1:$Z$1,0),0)-VLOOKUP(JH20,[1]Table2!$B$1:$Z$21,MATCH("xGD/90",[1]Table2!$B$1:$Z$1,0),0),"")</f>
        <v/>
      </c>
      <c r="JI66" s="41" t="str">
        <f>IFERROR(VLOOKUP($B20,[1]Table2!$B$1:$Z$21,MATCH("xGD/90",[1]Table2!$B$1:$Z$1,0),0)-VLOOKUP(JI20,[1]Table2!$B$1:$Z$21,MATCH("xGD/90",[1]Table2!$B$1:$Z$1,0),0),"")</f>
        <v/>
      </c>
      <c r="JJ66" s="41" t="str">
        <f>IFERROR(VLOOKUP($B20,[1]Table2!$B$1:$Z$21,MATCH("xGD/90",[1]Table2!$B$1:$Z$1,0),0)-VLOOKUP(JJ20,[1]Table2!$B$1:$Z$21,MATCH("xGD/90",[1]Table2!$B$1:$Z$1,0),0),"")</f>
        <v/>
      </c>
      <c r="JK66" s="41" t="str">
        <f>IFERROR(VLOOKUP($B20,[1]Table2!$B$1:$Z$21,MATCH("xGD/90",[1]Table2!$B$1:$Z$1,0),0)-VLOOKUP(JK20,[1]Table2!$B$1:$Z$21,MATCH("xGD/90",[1]Table2!$B$1:$Z$1,0),0),"")</f>
        <v/>
      </c>
      <c r="JL66" s="41">
        <f>IFERROR(VLOOKUP($B20,[1]Table2!$B$1:$Z$21,MATCH("xGD/90",[1]Table2!$B$1:$Z$1,0),0)-VLOOKUP(JL20,[1]Table2!$B$1:$Z$21,MATCH("xGD/90",[1]Table2!$B$1:$Z$1,0),0),"")</f>
        <v>0.26</v>
      </c>
      <c r="JM66" s="41" t="str">
        <f>IFERROR(VLOOKUP($B20,[1]Table2!$B$1:$Z$21,MATCH("xGD/90",[1]Table2!$B$1:$Z$1,0),0)-VLOOKUP(JM20,[1]Table2!$B$1:$Z$21,MATCH("xGD/90",[1]Table2!$B$1:$Z$1,0),0),"")</f>
        <v/>
      </c>
      <c r="JN66" s="41" t="str">
        <f>IFERROR(VLOOKUP($B20,[1]Table2!$B$1:$Z$21,MATCH("xGD/90",[1]Table2!$B$1:$Z$1,0),0)-VLOOKUP(JN20,[1]Table2!$B$1:$Z$21,MATCH("xGD/90",[1]Table2!$B$1:$Z$1,0),0),"")</f>
        <v/>
      </c>
      <c r="JO66" s="41">
        <f>IFERROR(VLOOKUP($B20,[1]Table2!$B$1:$Z$21,MATCH("xGD/90",[1]Table2!$B$1:$Z$1,0),0)-VLOOKUP(JO20,[1]Table2!$B$1:$Z$21,MATCH("xGD/90",[1]Table2!$B$1:$Z$1,0),0),"")</f>
        <v>-1.21</v>
      </c>
      <c r="JP66" s="41" t="str">
        <f>IFERROR(VLOOKUP($B20,[1]Table2!$B$1:$Z$21,MATCH("xGD/90",[1]Table2!$B$1:$Z$1,0),0)-VLOOKUP(JP20,[1]Table2!$B$1:$Z$21,MATCH("xGD/90",[1]Table2!$B$1:$Z$1,0),0),"")</f>
        <v/>
      </c>
      <c r="JQ66" s="41" t="str">
        <f>IFERROR(VLOOKUP($B20,[1]Table2!$B$1:$Z$21,MATCH("xGD/90",[1]Table2!$B$1:$Z$1,0),0)-VLOOKUP(JQ20,[1]Table2!$B$1:$Z$21,MATCH("xGD/90",[1]Table2!$B$1:$Z$1,0),0),"")</f>
        <v/>
      </c>
      <c r="JR66" s="41" t="str">
        <f>IFERROR(VLOOKUP($B20,[1]Table2!$B$1:$Z$21,MATCH("xGD/90",[1]Table2!$B$1:$Z$1,0),0)-VLOOKUP(JR20,[1]Table2!$B$1:$Z$21,MATCH("xGD/90",[1]Table2!$B$1:$Z$1,0),0),"")</f>
        <v/>
      </c>
      <c r="JS66" s="41" t="str">
        <f>IFERROR(VLOOKUP($B20,[1]Table2!$B$1:$Z$21,MATCH("xGD/90",[1]Table2!$B$1:$Z$1,0),0)-VLOOKUP(JS20,[1]Table2!$B$1:$Z$21,MATCH("xGD/90",[1]Table2!$B$1:$Z$1,0),0),"")</f>
        <v/>
      </c>
      <c r="JT66" s="41" t="str">
        <f>IFERROR(VLOOKUP($B20,[1]Table2!$B$1:$Z$21,MATCH("xGD/90",[1]Table2!$B$1:$Z$1,0),0)-VLOOKUP(JT20,[1]Table2!$B$1:$Z$21,MATCH("xGD/90",[1]Table2!$B$1:$Z$1,0),0),"")</f>
        <v/>
      </c>
      <c r="JU66" s="41" t="str">
        <f>IFERROR(VLOOKUP($B20,[1]Table2!$B$1:$Z$21,MATCH("xGD/90",[1]Table2!$B$1:$Z$1,0),0)-VLOOKUP(JU20,[1]Table2!$B$1:$Z$21,MATCH("xGD/90",[1]Table2!$B$1:$Z$1,0),0),"")</f>
        <v/>
      </c>
      <c r="JV66" s="41" t="str">
        <f>IFERROR(VLOOKUP($B20,[1]Table2!$B$1:$Z$21,MATCH("xGD/90",[1]Table2!$B$1:$Z$1,0),0)-VLOOKUP(JV20,[1]Table2!$B$1:$Z$21,MATCH("xGD/90",[1]Table2!$B$1:$Z$1,0),0),"")</f>
        <v/>
      </c>
      <c r="JW66" s="41">
        <f>IFERROR(VLOOKUP($B20,[1]Table2!$B$1:$Z$21,MATCH("xGD/90",[1]Table2!$B$1:$Z$1,0),0)-VLOOKUP(JW20,[1]Table2!$B$1:$Z$21,MATCH("xGD/90",[1]Table2!$B$1:$Z$1,0),0),"")</f>
        <v>0.19000000000000006</v>
      </c>
      <c r="JX66" s="41" t="str">
        <f>IFERROR(VLOOKUP($B20,[1]Table2!$B$1:$Z$21,MATCH("xGD/90",[1]Table2!$B$1:$Z$1,0),0)-VLOOKUP(JX20,[1]Table2!$B$1:$Z$21,MATCH("xGD/90",[1]Table2!$B$1:$Z$1,0),0),"")</f>
        <v/>
      </c>
      <c r="JY66" s="41" t="str">
        <f>IFERROR(VLOOKUP($B20,[1]Table2!$B$1:$Z$21,MATCH("xGD/90",[1]Table2!$B$1:$Z$1,0),0)-VLOOKUP(JY20,[1]Table2!$B$1:$Z$21,MATCH("xGD/90",[1]Table2!$B$1:$Z$1,0),0),"")</f>
        <v/>
      </c>
      <c r="JZ66" s="41" t="str">
        <f>IFERROR(VLOOKUP($B20,[1]Table2!$B$1:$Z$21,MATCH("xGD/90",[1]Table2!$B$1:$Z$1,0),0)-VLOOKUP(JZ20,[1]Table2!$B$1:$Z$21,MATCH("xGD/90",[1]Table2!$B$1:$Z$1,0),0),"")</f>
        <v/>
      </c>
      <c r="KA66" s="41" t="str">
        <f>IFERROR(VLOOKUP($B20,[1]Table2!$B$1:$Z$21,MATCH("xGD/90",[1]Table2!$B$1:$Z$1,0),0)-VLOOKUP(KA20,[1]Table2!$B$1:$Z$21,MATCH("xGD/90",[1]Table2!$B$1:$Z$1,0),0),"")</f>
        <v/>
      </c>
      <c r="KB66" s="41">
        <f>IFERROR(VLOOKUP($B20,[1]Table2!$B$1:$Z$21,MATCH("xGD/90",[1]Table2!$B$1:$Z$1,0),0)-VLOOKUP(KB20,[1]Table2!$B$1:$Z$21,MATCH("xGD/90",[1]Table2!$B$1:$Z$1,0),0),"")</f>
        <v>-8.9999999999999969E-2</v>
      </c>
      <c r="KC66" s="41" t="str">
        <f>IFERROR(VLOOKUP($B20,[1]Table2!$B$1:$Z$21,MATCH("xGD/90",[1]Table2!$B$1:$Z$1,0),0)-VLOOKUP(KC20,[1]Table2!$B$1:$Z$21,MATCH("xGD/90",[1]Table2!$B$1:$Z$1,0),0),"")</f>
        <v/>
      </c>
      <c r="KD66" s="41" t="str">
        <f>IFERROR(VLOOKUP($B20,[1]Table2!$B$1:$Z$21,MATCH("xGD/90",[1]Table2!$B$1:$Z$1,0),0)-VLOOKUP(KD20,[1]Table2!$B$1:$Z$21,MATCH("xGD/90",[1]Table2!$B$1:$Z$1,0),0),"")</f>
        <v/>
      </c>
      <c r="KE66" s="41" t="str">
        <f>IFERROR(VLOOKUP($B20,[1]Table2!$B$1:$Z$21,MATCH("xGD/90",[1]Table2!$B$1:$Z$1,0),0)-VLOOKUP(KE20,[1]Table2!$B$1:$Z$21,MATCH("xGD/90",[1]Table2!$B$1:$Z$1,0),0),"")</f>
        <v/>
      </c>
      <c r="KF66" s="41" t="str">
        <f>IFERROR(VLOOKUP($B20,[1]Table2!$B$1:$Z$21,MATCH("xGD/90",[1]Table2!$B$1:$Z$1,0),0)-VLOOKUP(KF20,[1]Table2!$B$1:$Z$21,MATCH("xGD/90",[1]Table2!$B$1:$Z$1,0),0),"")</f>
        <v/>
      </c>
      <c r="KG66" s="41" t="str">
        <f>IFERROR(VLOOKUP($B20,[1]Table2!$B$1:$Z$21,MATCH("xGD/90",[1]Table2!$B$1:$Z$1,0),0)-VLOOKUP(KG20,[1]Table2!$B$1:$Z$21,MATCH("xGD/90",[1]Table2!$B$1:$Z$1,0),0),"")</f>
        <v/>
      </c>
      <c r="KH66" s="41" t="str">
        <f>IFERROR(VLOOKUP($B20,[1]Table2!$B$1:$Z$21,MATCH("xGD/90",[1]Table2!$B$1:$Z$1,0),0)-VLOOKUP(KH20,[1]Table2!$B$1:$Z$21,MATCH("xGD/90",[1]Table2!$B$1:$Z$1,0),0),"")</f>
        <v/>
      </c>
      <c r="KI66" s="41" t="str">
        <f>IFERROR(VLOOKUP($B20,[1]Table2!$B$1:$Z$21,MATCH("xGD/90",[1]Table2!$B$1:$Z$1,0),0)-VLOOKUP(KI20,[1]Table2!$B$1:$Z$21,MATCH("xGD/90",[1]Table2!$B$1:$Z$1,0),0),"")</f>
        <v/>
      </c>
      <c r="KJ66" s="41">
        <f>IFERROR(VLOOKUP($B20,[1]Table2!$B$1:$Z$21,MATCH("xGD/90",[1]Table2!$B$1:$Z$1,0),0)-VLOOKUP(KJ20,[1]Table2!$B$1:$Z$21,MATCH("xGD/90",[1]Table2!$B$1:$Z$1,0),0),"")</f>
        <v>-1.19</v>
      </c>
      <c r="KK66" s="41" t="str">
        <f>IFERROR(VLOOKUP($B20,[1]Table2!$B$1:$Z$21,MATCH("xGD/90",[1]Table2!$B$1:$Z$1,0),0)-VLOOKUP(KK20,[1]Table2!$B$1:$Z$21,MATCH("xGD/90",[1]Table2!$B$1:$Z$1,0),0),"")</f>
        <v/>
      </c>
      <c r="KL66" s="41" t="str">
        <f>IFERROR(VLOOKUP($B20,[1]Table2!$B$1:$Z$21,MATCH("xGD/90",[1]Table2!$B$1:$Z$1,0),0)-VLOOKUP(KL20,[1]Table2!$B$1:$Z$21,MATCH("xGD/90",[1]Table2!$B$1:$Z$1,0),0),"")</f>
        <v/>
      </c>
      <c r="KM66" s="41" t="str">
        <f>IFERROR(VLOOKUP($B20,[1]Table2!$B$1:$Z$21,MATCH("xGD/90",[1]Table2!$B$1:$Z$1,0),0)-VLOOKUP(KM20,[1]Table2!$B$1:$Z$21,MATCH("xGD/90",[1]Table2!$B$1:$Z$1,0),0),"")</f>
        <v/>
      </c>
      <c r="KN66" s="41" t="str">
        <f>IFERROR(VLOOKUP($B20,[1]Table2!$B$1:$Z$21,MATCH("xGD/90",[1]Table2!$B$1:$Z$1,0),0)-VLOOKUP(KN20,[1]Table2!$B$1:$Z$21,MATCH("xGD/90",[1]Table2!$B$1:$Z$1,0),0),"")</f>
        <v/>
      </c>
      <c r="KO66" s="41" t="str">
        <f>IFERROR(VLOOKUP($B20,[1]Table2!$B$1:$Z$21,MATCH("xGD/90",[1]Table2!$B$1:$Z$1,0),0)-VLOOKUP(KO20,[1]Table2!$B$1:$Z$21,MATCH("xGD/90",[1]Table2!$B$1:$Z$1,0),0),"")</f>
        <v/>
      </c>
      <c r="KP66" s="41" t="str">
        <f>IFERROR(VLOOKUP($B20,[1]Table2!$B$1:$Z$21,MATCH("xGD/90",[1]Table2!$B$1:$Z$1,0),0)-VLOOKUP(KP20,[1]Table2!$B$1:$Z$21,MATCH("xGD/90",[1]Table2!$B$1:$Z$1,0),0),"")</f>
        <v/>
      </c>
      <c r="KQ66" s="41">
        <f>IFERROR(VLOOKUP($B20,[1]Table2!$B$1:$Z$21,MATCH("xGD/90",[1]Table2!$B$1:$Z$1,0),0)-VLOOKUP(KQ20,[1]Table2!$B$1:$Z$21,MATCH("xGD/90",[1]Table2!$B$1:$Z$1,0),0),"")</f>
        <v>-0.94</v>
      </c>
      <c r="KR66" s="41" t="str">
        <f>IFERROR(VLOOKUP($B20,[1]Table2!$B$1:$Z$21,MATCH("xGD/90",[1]Table2!$B$1:$Z$1,0),0)-VLOOKUP(KR20,[1]Table2!$B$1:$Z$21,MATCH("xGD/90",[1]Table2!$B$1:$Z$1,0),0),"")</f>
        <v/>
      </c>
      <c r="KS66" s="41" t="str">
        <f>IFERROR(VLOOKUP($B20,[1]Table2!$B$1:$Z$21,MATCH("xGD/90",[1]Table2!$B$1:$Z$1,0),0)-VLOOKUP(KS20,[1]Table2!$B$1:$Z$21,MATCH("xGD/90",[1]Table2!$B$1:$Z$1,0),0),"")</f>
        <v/>
      </c>
      <c r="KT66" s="41" t="str">
        <f>IFERROR(VLOOKUP($B20,[1]Table2!$B$1:$Z$21,MATCH("xGD/90",[1]Table2!$B$1:$Z$1,0),0)-VLOOKUP(KT20,[1]Table2!$B$1:$Z$21,MATCH("xGD/90",[1]Table2!$B$1:$Z$1,0),0),"")</f>
        <v/>
      </c>
      <c r="KU66" s="41" t="str">
        <f>IFERROR(VLOOKUP($B20,[1]Table2!$B$1:$Z$21,MATCH("xGD/90",[1]Table2!$B$1:$Z$1,0),0)-VLOOKUP(KU20,[1]Table2!$B$1:$Z$21,MATCH("xGD/90",[1]Table2!$B$1:$Z$1,0),0),"")</f>
        <v/>
      </c>
      <c r="KV66" s="41" t="str">
        <f>IFERROR(VLOOKUP($B20,[1]Table2!$B$1:$Z$21,MATCH("xGD/90",[1]Table2!$B$1:$Z$1,0),0)-VLOOKUP(KV20,[1]Table2!$B$1:$Z$21,MATCH("xGD/90",[1]Table2!$B$1:$Z$1,0),0),"")</f>
        <v/>
      </c>
      <c r="KW66" s="41" t="str">
        <f>IFERROR(VLOOKUP($B20,[1]Table2!$B$1:$Z$21,MATCH("xGD/90",[1]Table2!$B$1:$Z$1,0),0)-VLOOKUP(KW20,[1]Table2!$B$1:$Z$21,MATCH("xGD/90",[1]Table2!$B$1:$Z$1,0),0),"")</f>
        <v/>
      </c>
      <c r="KX66" s="41" t="str">
        <f>IFERROR(VLOOKUP($B20,[1]Table2!$B$1:$Z$21,MATCH("xGD/90",[1]Table2!$B$1:$Z$1,0),0)-VLOOKUP(KX20,[1]Table2!$B$1:$Z$21,MATCH("xGD/90",[1]Table2!$B$1:$Z$1,0),0),"")</f>
        <v/>
      </c>
      <c r="KY66" s="41" t="str">
        <f>IFERROR(VLOOKUP($B20,[1]Table2!$B$1:$Z$21,MATCH("xGD/90",[1]Table2!$B$1:$Z$1,0),0)-VLOOKUP(KY20,[1]Table2!$B$1:$Z$21,MATCH("xGD/90",[1]Table2!$B$1:$Z$1,0),0),"")</f>
        <v/>
      </c>
      <c r="KZ66" s="41" t="str">
        <f>IFERROR(VLOOKUP($B20,[1]Table2!$B$1:$Z$21,MATCH("xGD/90",[1]Table2!$B$1:$Z$1,0),0)-VLOOKUP(KZ20,[1]Table2!$B$1:$Z$21,MATCH("xGD/90",[1]Table2!$B$1:$Z$1,0),0),"")</f>
        <v/>
      </c>
      <c r="LA66" s="41" t="str">
        <f>IFERROR(VLOOKUP($B20,[1]Table2!$B$1:$Z$21,MATCH("xGD/90",[1]Table2!$B$1:$Z$1,0),0)-VLOOKUP(LA20,[1]Table2!$B$1:$Z$21,MATCH("xGD/90",[1]Table2!$B$1:$Z$1,0),0),"")</f>
        <v/>
      </c>
      <c r="LB66" s="41" t="str">
        <f>IFERROR(VLOOKUP($B20,[1]Table2!$B$1:$Z$21,MATCH("xGD/90",[1]Table2!$B$1:$Z$1,0),0)-VLOOKUP(LB20,[1]Table2!$B$1:$Z$21,MATCH("xGD/90",[1]Table2!$B$1:$Z$1,0),0),"")</f>
        <v/>
      </c>
      <c r="LC66" s="41" t="str">
        <f>IFERROR(VLOOKUP($B20,[1]Table2!$B$1:$Z$21,MATCH("xGD/90",[1]Table2!$B$1:$Z$1,0),0)-VLOOKUP(LC20,[1]Table2!$B$1:$Z$21,MATCH("xGD/90",[1]Table2!$B$1:$Z$1,0),0),"")</f>
        <v/>
      </c>
      <c r="LD66" s="41" t="str">
        <f>IFERROR(VLOOKUP($B20,[1]Table2!$B$1:$Z$21,MATCH("xGD/90",[1]Table2!$B$1:$Z$1,0),0)-VLOOKUP(LD20,[1]Table2!$B$1:$Z$21,MATCH("xGD/90",[1]Table2!$B$1:$Z$1,0),0),"")</f>
        <v/>
      </c>
      <c r="LE66" s="41" t="str">
        <f>IFERROR(VLOOKUP($B20,[1]Table2!$B$1:$Z$21,MATCH("xGD/90",[1]Table2!$B$1:$Z$1,0),0)-VLOOKUP(LE20,[1]Table2!$B$1:$Z$21,MATCH("xGD/90",[1]Table2!$B$1:$Z$1,0),0),"")</f>
        <v/>
      </c>
      <c r="LF66" s="41" t="str">
        <f>IFERROR(VLOOKUP($B20,[1]Table2!$B$1:$Z$21,MATCH("xGD/90",[1]Table2!$B$1:$Z$1,0),0)-VLOOKUP(LF20,[1]Table2!$B$1:$Z$21,MATCH("xGD/90",[1]Table2!$B$1:$Z$1,0),0),"")</f>
        <v/>
      </c>
      <c r="LG66" s="41" t="str">
        <f>IFERROR(VLOOKUP($B20,[1]Table2!$B$1:$Z$21,MATCH("xGD/90",[1]Table2!$B$1:$Z$1,0),0)-VLOOKUP(LG20,[1]Table2!$B$1:$Z$21,MATCH("xGD/90",[1]Table2!$B$1:$Z$1,0),0),"")</f>
        <v/>
      </c>
      <c r="LH66" s="41" t="str">
        <f>IFERROR(VLOOKUP($B20,[1]Table2!$B$1:$Z$21,MATCH("xGD/90",[1]Table2!$B$1:$Z$1,0),0)-VLOOKUP(LH20,[1]Table2!$B$1:$Z$21,MATCH("xGD/90",[1]Table2!$B$1:$Z$1,0),0),"")</f>
        <v/>
      </c>
      <c r="LI66" s="41" t="str">
        <f>IFERROR(VLOOKUP($B20,[1]Table2!$B$1:$Z$21,MATCH("xGD/90",[1]Table2!$B$1:$Z$1,0),0)-VLOOKUP(LI20,[1]Table2!$B$1:$Z$21,MATCH("xGD/90",[1]Table2!$B$1:$Z$1,0),0),"")</f>
        <v/>
      </c>
      <c r="LJ66" s="41" t="str">
        <f>IFERROR(VLOOKUP($B20,[1]Table2!$B$1:$Z$21,MATCH("xGD/90",[1]Table2!$B$1:$Z$1,0),0)-VLOOKUP(LJ20,[1]Table2!$B$1:$Z$21,MATCH("xGD/90",[1]Table2!$B$1:$Z$1,0),0),"")</f>
        <v/>
      </c>
      <c r="LK66" s="41" t="str">
        <f>IFERROR(VLOOKUP($B20,[1]Table2!$B$1:$Z$21,MATCH("xGD/90",[1]Table2!$B$1:$Z$1,0),0)-VLOOKUP(LK20,[1]Table2!$B$1:$Z$21,MATCH("xGD/90",[1]Table2!$B$1:$Z$1,0),0),"")</f>
        <v/>
      </c>
      <c r="LL66" s="41" t="str">
        <f>IFERROR(VLOOKUP($B20,[1]Table2!$B$1:$Z$21,MATCH("xGD/90",[1]Table2!$B$1:$Z$1,0),0)-VLOOKUP(LL20,[1]Table2!$B$1:$Z$21,MATCH("xGD/90",[1]Table2!$B$1:$Z$1,0),0),"")</f>
        <v/>
      </c>
      <c r="LM66" s="41" t="str">
        <f>IFERROR(VLOOKUP($B20,[1]Table2!$B$1:$Z$21,MATCH("xGD/90",[1]Table2!$B$1:$Z$1,0),0)-VLOOKUP(LM20,[1]Table2!$B$1:$Z$21,MATCH("xGD/90",[1]Table2!$B$1:$Z$1,0),0),"")</f>
        <v/>
      </c>
      <c r="LN66" s="41" t="str">
        <f>IFERROR(VLOOKUP($B20,[1]Table2!$B$1:$Z$21,MATCH("xGD/90",[1]Table2!$B$1:$Z$1,0),0)-VLOOKUP(LN20,[1]Table2!$B$1:$Z$21,MATCH("xGD/90",[1]Table2!$B$1:$Z$1,0),0),"")</f>
        <v/>
      </c>
      <c r="LO66" s="41" t="str">
        <f>IFERROR(VLOOKUP($B20,[1]Table2!$B$1:$Z$21,MATCH("xGD/90",[1]Table2!$B$1:$Z$1,0),0)-VLOOKUP(LO20,[1]Table2!$B$1:$Z$21,MATCH("xGD/90",[1]Table2!$B$1:$Z$1,0),0),"")</f>
        <v/>
      </c>
      <c r="LP66" s="41" t="str">
        <f>IFERROR(VLOOKUP($B20,[1]Table2!$B$1:$Z$21,MATCH("xGD/90",[1]Table2!$B$1:$Z$1,0),0)-VLOOKUP(LP20,[1]Table2!$B$1:$Z$21,MATCH("xGD/90",[1]Table2!$B$1:$Z$1,0),0),"")</f>
        <v/>
      </c>
      <c r="LQ66" s="41" t="str">
        <f>IFERROR(VLOOKUP($B20,[1]Table2!$B$1:$Z$21,MATCH("xGD/90",[1]Table2!$B$1:$Z$1,0),0)-VLOOKUP(LQ20,[1]Table2!$B$1:$Z$21,MATCH("xGD/90",[1]Table2!$B$1:$Z$1,0),0),"")</f>
        <v/>
      </c>
      <c r="LR66" s="41" t="str">
        <f>IFERROR(VLOOKUP($B20,[1]Table2!$B$1:$Z$21,MATCH("xGD/90",[1]Table2!$B$1:$Z$1,0),0)-VLOOKUP(LR20,[1]Table2!$B$1:$Z$21,MATCH("xGD/90",[1]Table2!$B$1:$Z$1,0),0),"")</f>
        <v/>
      </c>
      <c r="LS66" s="41" t="str">
        <f>IFERROR(VLOOKUP($B20,[1]Table2!$B$1:$Z$21,MATCH("xGD/90",[1]Table2!$B$1:$Z$1,0),0)-VLOOKUP(LS20,[1]Table2!$B$1:$Z$21,MATCH("xGD/90",[1]Table2!$B$1:$Z$1,0),0),"")</f>
        <v/>
      </c>
      <c r="LT66" s="41" t="str">
        <f>IFERROR(VLOOKUP($B20,[1]Table2!$B$1:$Z$21,MATCH("xGD/90",[1]Table2!$B$1:$Z$1,0),0)-VLOOKUP(LT20,[1]Table2!$B$1:$Z$21,MATCH("xGD/90",[1]Table2!$B$1:$Z$1,0),0),"")</f>
        <v/>
      </c>
      <c r="LU66" s="41" t="str">
        <f>IFERROR(VLOOKUP($B20,[1]Table2!$B$1:$Z$21,MATCH("xGD/90",[1]Table2!$B$1:$Z$1,0),0)-VLOOKUP(LU20,[1]Table2!$B$1:$Z$21,MATCH("xGD/90",[1]Table2!$B$1:$Z$1,0),0),"")</f>
        <v/>
      </c>
      <c r="LV66" s="41" t="str">
        <f>IFERROR(VLOOKUP($B20,[1]Table2!$B$1:$Z$21,MATCH("xGD/90",[1]Table2!$B$1:$Z$1,0),0)-VLOOKUP(LV20,[1]Table2!$B$1:$Z$21,MATCH("xGD/90",[1]Table2!$B$1:$Z$1,0),0),"")</f>
        <v/>
      </c>
      <c r="LW66" s="41" t="str">
        <f>IFERROR(VLOOKUP($B20,[1]Table2!$B$1:$Z$21,MATCH("xGD/90",[1]Table2!$B$1:$Z$1,0),0)-VLOOKUP(LW20,[1]Table2!$B$1:$Z$21,MATCH("xGD/90",[1]Table2!$B$1:$Z$1,0),0),"")</f>
        <v/>
      </c>
      <c r="LX66" s="41" t="str">
        <f>IFERROR(VLOOKUP($B20,[1]Table2!$B$1:$Z$21,MATCH("xGD/90",[1]Table2!$B$1:$Z$1,0),0)-VLOOKUP(LX20,[1]Table2!$B$1:$Z$21,MATCH("xGD/90",[1]Table2!$B$1:$Z$1,0),0),"")</f>
        <v/>
      </c>
      <c r="LY66" s="41" t="str">
        <f>IFERROR(VLOOKUP($B20,[1]Table2!$B$1:$Z$21,MATCH("xGD/90",[1]Table2!$B$1:$Z$1,0),0)-VLOOKUP(LY20,[1]Table2!$B$1:$Z$21,MATCH("xGD/90",[1]Table2!$B$1:$Z$1,0),0),"")</f>
        <v/>
      </c>
      <c r="LZ66" s="41" t="str">
        <f>IFERROR(VLOOKUP($B20,[1]Table2!$B$1:$Z$21,MATCH("xGD/90",[1]Table2!$B$1:$Z$1,0),0)-VLOOKUP(LZ20,[1]Table2!$B$1:$Z$21,MATCH("xGD/90",[1]Table2!$B$1:$Z$1,0),0),"")</f>
        <v/>
      </c>
      <c r="MA66" s="41" t="str">
        <f>IFERROR(VLOOKUP($B20,[1]Table2!$B$1:$Z$21,MATCH("xGD/90",[1]Table2!$B$1:$Z$1,0),0)-VLOOKUP(MA20,[1]Table2!$B$1:$Z$21,MATCH("xGD/90",[1]Table2!$B$1:$Z$1,0),0),"")</f>
        <v/>
      </c>
      <c r="MB66" s="41" t="str">
        <f>IFERROR(VLOOKUP($B20,[1]Table2!$B$1:$Z$21,MATCH("xGD/90",[1]Table2!$B$1:$Z$1,0),0)-VLOOKUP(MB20,[1]Table2!$B$1:$Z$21,MATCH("xGD/90",[1]Table2!$B$1:$Z$1,0),0),"")</f>
        <v/>
      </c>
      <c r="MC66" s="41" t="str">
        <f>IFERROR(VLOOKUP($B20,[1]Table2!$B$1:$Z$21,MATCH("xGD/90",[1]Table2!$B$1:$Z$1,0),0)-VLOOKUP(MC20,[1]Table2!$B$1:$Z$21,MATCH("xGD/90",[1]Table2!$B$1:$Z$1,0),0),"")</f>
        <v/>
      </c>
      <c r="MD66" s="41" t="str">
        <f>IFERROR(VLOOKUP($B20,[1]Table2!$B$1:$Z$21,MATCH("xGD/90",[1]Table2!$B$1:$Z$1,0),0)-VLOOKUP(MD20,[1]Table2!$B$1:$Z$21,MATCH("xGD/90",[1]Table2!$B$1:$Z$1,0),0),"")</f>
        <v/>
      </c>
      <c r="ME66" s="41" t="str">
        <f>IFERROR(VLOOKUP($B20,[1]Table2!$B$1:$Z$21,MATCH("xGD/90",[1]Table2!$B$1:$Z$1,0),0)-VLOOKUP(ME20,[1]Table2!$B$1:$Z$21,MATCH("xGD/90",[1]Table2!$B$1:$Z$1,0),0),"")</f>
        <v/>
      </c>
      <c r="MF66" s="41" t="str">
        <f>IFERROR(VLOOKUP($B20,[1]Table2!$B$1:$Z$21,MATCH("xGD/90",[1]Table2!$B$1:$Z$1,0),0)-VLOOKUP(MF20,[1]Table2!$B$1:$Z$21,MATCH("xGD/90",[1]Table2!$B$1:$Z$1,0),0),"")</f>
        <v/>
      </c>
      <c r="MG66" s="41" t="str">
        <f>IFERROR(VLOOKUP($B20,[1]Table2!$B$1:$Z$21,MATCH("xGD/90",[1]Table2!$B$1:$Z$1,0),0)-VLOOKUP(MG20,[1]Table2!$B$1:$Z$21,MATCH("xGD/90",[1]Table2!$B$1:$Z$1,0),0),"")</f>
        <v/>
      </c>
      <c r="MH66" s="41" t="str">
        <f>IFERROR(VLOOKUP($B20,[1]Table2!$B$1:$Z$21,MATCH("xGD/90",[1]Table2!$B$1:$Z$1,0),0)-VLOOKUP(MH20,[1]Table2!$B$1:$Z$21,MATCH("xGD/90",[1]Table2!$B$1:$Z$1,0),0),"")</f>
        <v/>
      </c>
      <c r="MI66" s="41" t="str">
        <f>IFERROR(VLOOKUP($B20,[1]Table2!$B$1:$Z$21,MATCH("xGD/90",[1]Table2!$B$1:$Z$1,0),0)-VLOOKUP(MI20,[1]Table2!$B$1:$Z$21,MATCH("xGD/90",[1]Table2!$B$1:$Z$1,0),0),"")</f>
        <v/>
      </c>
      <c r="MJ66" s="41" t="str">
        <f>IFERROR(VLOOKUP($B20,[1]Table2!$B$1:$Z$21,MATCH("xGD/90",[1]Table2!$B$1:$Z$1,0),0)-VLOOKUP(MJ20,[1]Table2!$B$1:$Z$21,MATCH("xGD/90",[1]Table2!$B$1:$Z$1,0),0),"")</f>
        <v/>
      </c>
      <c r="MK66" s="41" t="str">
        <f>IFERROR(VLOOKUP($B20,[1]Table2!$B$1:$Z$21,MATCH("xGD/90",[1]Table2!$B$1:$Z$1,0),0)-VLOOKUP(MK20,[1]Table2!$B$1:$Z$21,MATCH("xGD/90",[1]Table2!$B$1:$Z$1,0),0),"")</f>
        <v/>
      </c>
      <c r="ML66" s="41" t="str">
        <f>IFERROR(VLOOKUP($B20,[1]Table2!$B$1:$Z$21,MATCH("xGD/90",[1]Table2!$B$1:$Z$1,0),0)-VLOOKUP(ML20,[1]Table2!$B$1:$Z$21,MATCH("xGD/90",[1]Table2!$B$1:$Z$1,0),0),"")</f>
        <v/>
      </c>
      <c r="MM66" s="41" t="str">
        <f>IFERROR(VLOOKUP($B20,[1]Table2!$B$1:$Z$21,MATCH("xGD/90",[1]Table2!$B$1:$Z$1,0),0)-VLOOKUP(MM20,[1]Table2!$B$1:$Z$21,MATCH("xGD/90",[1]Table2!$B$1:$Z$1,0),0),"")</f>
        <v/>
      </c>
      <c r="MN66" s="41" t="str">
        <f>IFERROR(VLOOKUP($B20,[1]Table2!$B$1:$Z$21,MATCH("xGD/90",[1]Table2!$B$1:$Z$1,0),0)-VLOOKUP(MN20,[1]Table2!$B$1:$Z$21,MATCH("xGD/90",[1]Table2!$B$1:$Z$1,0),0),"")</f>
        <v/>
      </c>
      <c r="MO66" s="41" t="str">
        <f>IFERROR(VLOOKUP($B20,[1]Table2!$B$1:$Z$21,MATCH("xGD/90",[1]Table2!$B$1:$Z$1,0),0)-VLOOKUP(MO20,[1]Table2!$B$1:$Z$21,MATCH("xGD/90",[1]Table2!$B$1:$Z$1,0),0),"")</f>
        <v/>
      </c>
      <c r="MP66" s="41" t="str">
        <f>IFERROR(VLOOKUP($B20,[1]Table2!$B$1:$Z$21,MATCH("xGD/90",[1]Table2!$B$1:$Z$1,0),0)-VLOOKUP(MP20,[1]Table2!$B$1:$Z$21,MATCH("xGD/90",[1]Table2!$B$1:$Z$1,0),0),"")</f>
        <v/>
      </c>
      <c r="MQ66" s="41" t="str">
        <f>IFERROR(VLOOKUP($B20,[1]Table2!$B$1:$Z$21,MATCH("xGD/90",[1]Table2!$B$1:$Z$1,0),0)-VLOOKUP(MQ20,[1]Table2!$B$1:$Z$21,MATCH("xGD/90",[1]Table2!$B$1:$Z$1,0),0),"")</f>
        <v/>
      </c>
      <c r="MR66" s="41" t="str">
        <f>IFERROR(VLOOKUP($B20,[1]Table2!$B$1:$Z$21,MATCH("xGD/90",[1]Table2!$B$1:$Z$1,0),0)-VLOOKUP(MR20,[1]Table2!$B$1:$Z$21,MATCH("xGD/90",[1]Table2!$B$1:$Z$1,0),0),"")</f>
        <v/>
      </c>
      <c r="MS66" s="41" t="str">
        <f>IFERROR(VLOOKUP($B20,[1]Table2!$B$1:$Z$21,MATCH("xGD/90",[1]Table2!$B$1:$Z$1,0),0)-VLOOKUP(MS20,[1]Table2!$B$1:$Z$21,MATCH("xGD/90",[1]Table2!$B$1:$Z$1,0),0),"")</f>
        <v/>
      </c>
      <c r="MT66" s="41" t="str">
        <f>IFERROR(VLOOKUP($B20,[1]Table2!$B$1:$Z$21,MATCH("xGD/90",[1]Table2!$B$1:$Z$1,0),0)-VLOOKUP(MT20,[1]Table2!$B$1:$Z$21,MATCH("xGD/90",[1]Table2!$B$1:$Z$1,0),0),"")</f>
        <v/>
      </c>
      <c r="MU66" s="41" t="str">
        <f>IFERROR(VLOOKUP($B20,[1]Table2!$B$1:$Z$21,MATCH("xGD/90",[1]Table2!$B$1:$Z$1,0),0)-VLOOKUP(MU20,[1]Table2!$B$1:$Z$21,MATCH("xGD/90",[1]Table2!$B$1:$Z$1,0),0),"")</f>
        <v/>
      </c>
      <c r="MV66" s="41" t="str">
        <f>IFERROR(VLOOKUP($B20,[1]Table2!$B$1:$Z$21,MATCH("xGD/90",[1]Table2!$B$1:$Z$1,0),0)-VLOOKUP(MV20,[1]Table2!$B$1:$Z$21,MATCH("xGD/90",[1]Table2!$B$1:$Z$1,0),0),"")</f>
        <v/>
      </c>
      <c r="MW66" s="41" t="str">
        <f>IFERROR(VLOOKUP($B20,[1]Table2!$B$1:$Z$21,MATCH("xGD/90",[1]Table2!$B$1:$Z$1,0),0)-VLOOKUP(MW20,[1]Table2!$B$1:$Z$21,MATCH("xGD/90",[1]Table2!$B$1:$Z$1,0),0),"")</f>
        <v/>
      </c>
      <c r="MX66" s="41" t="str">
        <f>IFERROR(VLOOKUP($B20,[1]Table2!$B$1:$Z$21,MATCH("xGD/90",[1]Table2!$B$1:$Z$1,0),0)-VLOOKUP(MX20,[1]Table2!$B$1:$Z$21,MATCH("xGD/90",[1]Table2!$B$1:$Z$1,0),0),"")</f>
        <v/>
      </c>
      <c r="MY66" s="41" t="str">
        <f>IFERROR(VLOOKUP($B20,[1]Table2!$B$1:$Z$21,MATCH("xGD/90",[1]Table2!$B$1:$Z$1,0),0)-VLOOKUP(MY20,[1]Table2!$B$1:$Z$21,MATCH("xGD/90",[1]Table2!$B$1:$Z$1,0),0),"")</f>
        <v/>
      </c>
      <c r="MZ66" s="41" t="str">
        <f>IFERROR(VLOOKUP($B20,[1]Table2!$B$1:$Z$21,MATCH("xGD/90",[1]Table2!$B$1:$Z$1,0),0)-VLOOKUP(MZ20,[1]Table2!$B$1:$Z$21,MATCH("xGD/90",[1]Table2!$B$1:$Z$1,0),0),"")</f>
        <v/>
      </c>
      <c r="NA66" s="41" t="str">
        <f>IFERROR(VLOOKUP($B20,[1]Table2!$B$1:$Z$21,MATCH("xGD/90",[1]Table2!$B$1:$Z$1,0),0)-VLOOKUP(NA20,[1]Table2!$B$1:$Z$21,MATCH("xGD/90",[1]Table2!$B$1:$Z$1,0),0),"")</f>
        <v/>
      </c>
      <c r="NB66" s="41" t="str">
        <f>IFERROR(VLOOKUP($B20,[1]Table2!$B$1:$Z$21,MATCH("xGD/90",[1]Table2!$B$1:$Z$1,0),0)-VLOOKUP(NB20,[1]Table2!$B$1:$Z$21,MATCH("xGD/90",[1]Table2!$B$1:$Z$1,0),0),"")</f>
        <v/>
      </c>
      <c r="NC66" s="41" t="str">
        <f>IFERROR(VLOOKUP($B20,[1]Table2!$B$1:$Z$21,MATCH("xGD/90",[1]Table2!$B$1:$Z$1,0),0)-VLOOKUP(NC20,[1]Table2!$B$1:$Z$21,MATCH("xGD/90",[1]Table2!$B$1:$Z$1,0),0),"")</f>
        <v/>
      </c>
      <c r="NE66" s="40">
        <f t="shared" si="1"/>
        <v>-0.49</v>
      </c>
      <c r="NF66" s="41" t="str">
        <f>IFERROR(VLOOKUP($B20,[1]Table2!$B$1:$Z$21,MATCH("xGD/90",[1]Table2!$B$1:$Z$1,0),0)-VLOOKUP(NF20,[1]Table2!$B$1:$Z$21,MATCH("xGD/90",[1]Table2!$B$1:$Z$1,0),0),"")</f>
        <v/>
      </c>
      <c r="NG66" s="41" t="str">
        <f>IFERROR(VLOOKUP($B20,[1]Table2!$B$1:$Z$21,MATCH("xGD/90",[1]Table2!$B$1:$Z$1,0),0)-VLOOKUP(NG20,[1]Table2!$B$1:$Z$21,MATCH("xGD/90",[1]Table2!$B$1:$Z$1,0),0),"")</f>
        <v/>
      </c>
      <c r="NH66" s="41">
        <f>IFERROR(VLOOKUP($B20,[1]Table2!$B$1:$Z$21,MATCH("xGD/90",[1]Table2!$B$1:$Z$1,0),0)-VLOOKUP(NH20,[1]Table2!$B$1:$Z$21,MATCH("xGD/90",[1]Table2!$B$1:$Z$1,0),0),"")</f>
        <v>-4.9999999999999989E-2</v>
      </c>
      <c r="NI66" s="41">
        <f>IFERROR(VLOOKUP($B20,[1]Table2!$B$1:$Z$21,MATCH("xGD/90",[1]Table2!$B$1:$Z$1,0),0)-VLOOKUP(NI20,[1]Table2!$B$1:$Z$21,MATCH("xGD/90",[1]Table2!$B$1:$Z$1,0),0),"")</f>
        <v>-0.65</v>
      </c>
      <c r="NJ66" s="41">
        <f>IFERROR(VLOOKUP($B20,[1]Table2!$B$1:$Z$21,MATCH("xGD/90",[1]Table2!$B$1:$Z$1,0),0)-VLOOKUP(NJ20,[1]Table2!$B$1:$Z$21,MATCH("xGD/90",[1]Table2!$B$1:$Z$1,0),0),"")</f>
        <v>-1.4100000000000001</v>
      </c>
    </row>
    <row r="67" spans="1:374" s="42" customFormat="1" ht="15.75" thickBot="1" x14ac:dyDescent="0.3">
      <c r="A67" s="39" t="s">
        <v>45</v>
      </c>
      <c r="B67" s="40">
        <f>VLOOKUP(A67,[1]Table!$B$1:$O$21,MATCH("xGD/90",[1]Table!$B$1:$O$1,0),0)</f>
        <v>0.16</v>
      </c>
      <c r="C67" s="41" t="str">
        <f>IFERROR(VLOOKUP($B21,[1]Table2!$B$1:$Z$21,MATCH("xGD/90",[1]Table2!$B$1:$Z$1,0),0)-VLOOKUP(C21,[1]Table2!$B$1:$Z$21,MATCH("xGD/90",[1]Table2!$B$1:$Z$1,0),0),"")</f>
        <v/>
      </c>
      <c r="D67" s="41" t="str">
        <f>IFERROR(VLOOKUP($B21,[1]Table2!$B$1:$Z$21,MATCH("xGD/90",[1]Table2!$B$1:$Z$1,0),0)-VLOOKUP(D21,[1]Table2!$B$1:$Z$21,MATCH("xGD/90",[1]Table2!$B$1:$Z$1,0),0),"")</f>
        <v/>
      </c>
      <c r="E67" s="41" t="str">
        <f>IFERROR(VLOOKUP($B21,[1]Table2!$B$1:$Z$21,MATCH("xGD/90",[1]Table2!$B$1:$Z$1,0),0)-VLOOKUP(E21,[1]Table2!$B$1:$Z$21,MATCH("xGD/90",[1]Table2!$B$1:$Z$1,0),0),"")</f>
        <v/>
      </c>
      <c r="F67" s="41" t="str">
        <f>IFERROR(VLOOKUP($B21,[1]Table2!$B$1:$Z$21,MATCH("xGD/90",[1]Table2!$B$1:$Z$1,0),0)-VLOOKUP(F21,[1]Table2!$B$1:$Z$21,MATCH("xGD/90",[1]Table2!$B$1:$Z$1,0),0),"")</f>
        <v/>
      </c>
      <c r="G67" s="41" t="str">
        <f>IFERROR(VLOOKUP($B21,[1]Table2!$B$1:$Z$21,MATCH("xGD/90",[1]Table2!$B$1:$Z$1,0),0)-VLOOKUP(G21,[1]Table2!$B$1:$Z$21,MATCH("xGD/90",[1]Table2!$B$1:$Z$1,0),0),"")</f>
        <v/>
      </c>
      <c r="H67" s="41">
        <f>IFERROR(VLOOKUP($B21,[1]Table2!$B$1:$Z$21,MATCH("xGD/90",[1]Table2!$B$1:$Z$1,0),0)-VLOOKUP(H21,[1]Table2!$B$1:$Z$21,MATCH("xGD/90",[1]Table2!$B$1:$Z$1,0),0),"")</f>
        <v>0.65</v>
      </c>
      <c r="I67" s="41" t="str">
        <f>IFERROR(VLOOKUP($B21,[1]Table2!$B$1:$Z$21,MATCH("xGD/90",[1]Table2!$B$1:$Z$1,0),0)-VLOOKUP(I21,[1]Table2!$B$1:$Z$21,MATCH("xGD/90",[1]Table2!$B$1:$Z$1,0),0),"")</f>
        <v/>
      </c>
      <c r="J67" s="41" t="str">
        <f>IFERROR(VLOOKUP($B21,[1]Table2!$B$1:$Z$21,MATCH("xGD/90",[1]Table2!$B$1:$Z$1,0),0)-VLOOKUP(J21,[1]Table2!$B$1:$Z$21,MATCH("xGD/90",[1]Table2!$B$1:$Z$1,0),0),"")</f>
        <v/>
      </c>
      <c r="K67" s="41" t="str">
        <f>IFERROR(VLOOKUP($B21,[1]Table2!$B$1:$Z$21,MATCH("xGD/90",[1]Table2!$B$1:$Z$1,0),0)-VLOOKUP(K21,[1]Table2!$B$1:$Z$21,MATCH("xGD/90",[1]Table2!$B$1:$Z$1,0),0),"")</f>
        <v/>
      </c>
      <c r="L67" s="41" t="str">
        <f>IFERROR(VLOOKUP($B21,[1]Table2!$B$1:$Z$21,MATCH("xGD/90",[1]Table2!$B$1:$Z$1,0),0)-VLOOKUP(L21,[1]Table2!$B$1:$Z$21,MATCH("xGD/90",[1]Table2!$B$1:$Z$1,0),0),"")</f>
        <v/>
      </c>
      <c r="M67" s="41" t="str">
        <f>IFERROR(VLOOKUP($B21,[1]Table2!$B$1:$Z$21,MATCH("xGD/90",[1]Table2!$B$1:$Z$1,0),0)-VLOOKUP(M21,[1]Table2!$B$1:$Z$21,MATCH("xGD/90",[1]Table2!$B$1:$Z$1,0),0),"")</f>
        <v/>
      </c>
      <c r="N67" s="41" t="str">
        <f>IFERROR(VLOOKUP($B21,[1]Table2!$B$1:$Z$21,MATCH("xGD/90",[1]Table2!$B$1:$Z$1,0),0)-VLOOKUP(N21,[1]Table2!$B$1:$Z$21,MATCH("xGD/90",[1]Table2!$B$1:$Z$1,0),0),"")</f>
        <v/>
      </c>
      <c r="O67" s="41" t="str">
        <f>IFERROR(VLOOKUP($B21,[1]Table2!$B$1:$Z$21,MATCH("xGD/90",[1]Table2!$B$1:$Z$1,0),0)-VLOOKUP(O21,[1]Table2!$B$1:$Z$21,MATCH("xGD/90",[1]Table2!$B$1:$Z$1,0),0),"")</f>
        <v/>
      </c>
      <c r="P67" s="41">
        <f>IFERROR(VLOOKUP($B21,[1]Table2!$B$1:$Z$21,MATCH("xGD/90",[1]Table2!$B$1:$Z$1,0),0)-VLOOKUP(P21,[1]Table2!$B$1:$Z$21,MATCH("xGD/90",[1]Table2!$B$1:$Z$1,0),0),"")</f>
        <v>0.15</v>
      </c>
      <c r="Q67" s="41" t="str">
        <f>IFERROR(VLOOKUP($B21,[1]Table2!$B$1:$Z$21,MATCH("xGD/90",[1]Table2!$B$1:$Z$1,0),0)-VLOOKUP(Q21,[1]Table2!$B$1:$Z$21,MATCH("xGD/90",[1]Table2!$B$1:$Z$1,0),0),"")</f>
        <v/>
      </c>
      <c r="R67" s="41" t="str">
        <f>IFERROR(VLOOKUP($B21,[1]Table2!$B$1:$Z$21,MATCH("xGD/90",[1]Table2!$B$1:$Z$1,0),0)-VLOOKUP(R21,[1]Table2!$B$1:$Z$21,MATCH("xGD/90",[1]Table2!$B$1:$Z$1,0),0),"")</f>
        <v/>
      </c>
      <c r="S67" s="41" t="str">
        <f>IFERROR(VLOOKUP($B21,[1]Table2!$B$1:$Z$21,MATCH("xGD/90",[1]Table2!$B$1:$Z$1,0),0)-VLOOKUP(S21,[1]Table2!$B$1:$Z$21,MATCH("xGD/90",[1]Table2!$B$1:$Z$1,0),0),"")</f>
        <v/>
      </c>
      <c r="T67" s="41" t="str">
        <f>IFERROR(VLOOKUP($B21,[1]Table2!$B$1:$Z$21,MATCH("xGD/90",[1]Table2!$B$1:$Z$1,0),0)-VLOOKUP(T21,[1]Table2!$B$1:$Z$21,MATCH("xGD/90",[1]Table2!$B$1:$Z$1,0),0),"")</f>
        <v/>
      </c>
      <c r="U67" s="41" t="str">
        <f>IFERROR(VLOOKUP($B21,[1]Table2!$B$1:$Z$21,MATCH("xGD/90",[1]Table2!$B$1:$Z$1,0),0)-VLOOKUP(U21,[1]Table2!$B$1:$Z$21,MATCH("xGD/90",[1]Table2!$B$1:$Z$1,0),0),"")</f>
        <v/>
      </c>
      <c r="V67" s="41">
        <f>IFERROR(VLOOKUP($B21,[1]Table2!$B$1:$Z$21,MATCH("xGD/90",[1]Table2!$B$1:$Z$1,0),0)-VLOOKUP(V21,[1]Table2!$B$1:$Z$21,MATCH("xGD/90",[1]Table2!$B$1:$Z$1,0),0),"")</f>
        <v>0.62</v>
      </c>
      <c r="W67" s="41" t="str">
        <f>IFERROR(VLOOKUP($B21,[1]Table2!$B$1:$Z$21,MATCH("xGD/90",[1]Table2!$B$1:$Z$1,0),0)-VLOOKUP(W21,[1]Table2!$B$1:$Z$21,MATCH("xGD/90",[1]Table2!$B$1:$Z$1,0),0),"")</f>
        <v/>
      </c>
      <c r="X67" s="41" t="str">
        <f>IFERROR(VLOOKUP($B21,[1]Table2!$B$1:$Z$21,MATCH("xGD/90",[1]Table2!$B$1:$Z$1,0),0)-VLOOKUP(X21,[1]Table2!$B$1:$Z$21,MATCH("xGD/90",[1]Table2!$B$1:$Z$1,0),0),"")</f>
        <v/>
      </c>
      <c r="Y67" s="41" t="str">
        <f>IFERROR(VLOOKUP($B21,[1]Table2!$B$1:$Z$21,MATCH("xGD/90",[1]Table2!$B$1:$Z$1,0),0)-VLOOKUP(Y21,[1]Table2!$B$1:$Z$21,MATCH("xGD/90",[1]Table2!$B$1:$Z$1,0),0),"")</f>
        <v/>
      </c>
      <c r="Z67" s="41" t="str">
        <f>IFERROR(VLOOKUP($B21,[1]Table2!$B$1:$Z$21,MATCH("xGD/90",[1]Table2!$B$1:$Z$1,0),0)-VLOOKUP(Z21,[1]Table2!$B$1:$Z$21,MATCH("xGD/90",[1]Table2!$B$1:$Z$1,0),0),"")</f>
        <v/>
      </c>
      <c r="AA67" s="41" t="str">
        <f>IFERROR(VLOOKUP($B21,[1]Table2!$B$1:$Z$21,MATCH("xGD/90",[1]Table2!$B$1:$Z$1,0),0)-VLOOKUP(AA21,[1]Table2!$B$1:$Z$21,MATCH("xGD/90",[1]Table2!$B$1:$Z$1,0),0),"")</f>
        <v/>
      </c>
      <c r="AB67" s="41" t="str">
        <f>IFERROR(VLOOKUP($B21,[1]Table2!$B$1:$Z$21,MATCH("xGD/90",[1]Table2!$B$1:$Z$1,0),0)-VLOOKUP(AB21,[1]Table2!$B$1:$Z$21,MATCH("xGD/90",[1]Table2!$B$1:$Z$1,0),0),"")</f>
        <v/>
      </c>
      <c r="AC67" s="41" t="str">
        <f>IFERROR(VLOOKUP($B21,[1]Table2!$B$1:$Z$21,MATCH("xGD/90",[1]Table2!$B$1:$Z$1,0),0)-VLOOKUP(AC21,[1]Table2!$B$1:$Z$21,MATCH("xGD/90",[1]Table2!$B$1:$Z$1,0),0),"")</f>
        <v/>
      </c>
      <c r="AD67" s="41">
        <f>IFERROR(VLOOKUP($B21,[1]Table2!$B$1:$Z$21,MATCH("xGD/90",[1]Table2!$B$1:$Z$1,0),0)-VLOOKUP(AD21,[1]Table2!$B$1:$Z$21,MATCH("xGD/90",[1]Table2!$B$1:$Z$1,0),0),"")</f>
        <v>0.84000000000000008</v>
      </c>
      <c r="AE67" s="41" t="str">
        <f>IFERROR(VLOOKUP($B21,[1]Table2!$B$1:$Z$21,MATCH("xGD/90",[1]Table2!$B$1:$Z$1,0),0)-VLOOKUP(AE21,[1]Table2!$B$1:$Z$21,MATCH("xGD/90",[1]Table2!$B$1:$Z$1,0),0),"")</f>
        <v/>
      </c>
      <c r="AF67" s="41" t="str">
        <f>IFERROR(VLOOKUP($B21,[1]Table2!$B$1:$Z$21,MATCH("xGD/90",[1]Table2!$B$1:$Z$1,0),0)-VLOOKUP(AF21,[1]Table2!$B$1:$Z$21,MATCH("xGD/90",[1]Table2!$B$1:$Z$1,0),0),"")</f>
        <v/>
      </c>
      <c r="AG67" s="41">
        <f>IFERROR(VLOOKUP($B21,[1]Table2!$B$1:$Z$21,MATCH("xGD/90",[1]Table2!$B$1:$Z$1,0),0)-VLOOKUP(AG21,[1]Table2!$B$1:$Z$21,MATCH("xGD/90",[1]Table2!$B$1:$Z$1,0),0),"")</f>
        <v>0.11</v>
      </c>
      <c r="AH67" s="41" t="str">
        <f>IFERROR(VLOOKUP($B21,[1]Table2!$B$1:$Z$21,MATCH("xGD/90",[1]Table2!$B$1:$Z$1,0),0)-VLOOKUP(AH21,[1]Table2!$B$1:$Z$21,MATCH("xGD/90",[1]Table2!$B$1:$Z$1,0),0),"")</f>
        <v/>
      </c>
      <c r="AI67" s="41" t="str">
        <f>IFERROR(VLOOKUP($B21,[1]Table2!$B$1:$Z$21,MATCH("xGD/90",[1]Table2!$B$1:$Z$1,0),0)-VLOOKUP(AI21,[1]Table2!$B$1:$Z$21,MATCH("xGD/90",[1]Table2!$B$1:$Z$1,0),0),"")</f>
        <v/>
      </c>
      <c r="AJ67" s="41">
        <f>IFERROR(VLOOKUP($B21,[1]Table2!$B$1:$Z$21,MATCH("xGD/90",[1]Table2!$B$1:$Z$1,0),0)-VLOOKUP(AJ21,[1]Table2!$B$1:$Z$21,MATCH("xGD/90",[1]Table2!$B$1:$Z$1,0),0),"")</f>
        <v>0.56000000000000005</v>
      </c>
      <c r="AK67" s="41" t="str">
        <f>IFERROR(VLOOKUP($B21,[1]Table2!$B$1:$Z$21,MATCH("xGD/90",[1]Table2!$B$1:$Z$1,0),0)-VLOOKUP(AK21,[1]Table2!$B$1:$Z$21,MATCH("xGD/90",[1]Table2!$B$1:$Z$1,0),0),"")</f>
        <v/>
      </c>
      <c r="AL67" s="41" t="str">
        <f>IFERROR(VLOOKUP($B21,[1]Table2!$B$1:$Z$21,MATCH("xGD/90",[1]Table2!$B$1:$Z$1,0),0)-VLOOKUP(AL21,[1]Table2!$B$1:$Z$21,MATCH("xGD/90",[1]Table2!$B$1:$Z$1,0),0),"")</f>
        <v/>
      </c>
      <c r="AM67" s="41" t="str">
        <f>IFERROR(VLOOKUP($B21,[1]Table2!$B$1:$Z$21,MATCH("xGD/90",[1]Table2!$B$1:$Z$1,0),0)-VLOOKUP(AM21,[1]Table2!$B$1:$Z$21,MATCH("xGD/90",[1]Table2!$B$1:$Z$1,0),0),"")</f>
        <v/>
      </c>
      <c r="AN67" s="41" t="str">
        <f>IFERROR(VLOOKUP($B21,[1]Table2!$B$1:$Z$21,MATCH("xGD/90",[1]Table2!$B$1:$Z$1,0),0)-VLOOKUP(AN21,[1]Table2!$B$1:$Z$21,MATCH("xGD/90",[1]Table2!$B$1:$Z$1,0),0),"")</f>
        <v/>
      </c>
      <c r="AO67" s="41" t="str">
        <f>IFERROR(VLOOKUP($B21,[1]Table2!$B$1:$Z$21,MATCH("xGD/90",[1]Table2!$B$1:$Z$1,0),0)-VLOOKUP(AO21,[1]Table2!$B$1:$Z$21,MATCH("xGD/90",[1]Table2!$B$1:$Z$1,0),0),"")</f>
        <v/>
      </c>
      <c r="AP67" s="41" t="str">
        <f>IFERROR(VLOOKUP($B21,[1]Table2!$B$1:$Z$21,MATCH("xGD/90",[1]Table2!$B$1:$Z$1,0),0)-VLOOKUP(AP21,[1]Table2!$B$1:$Z$21,MATCH("xGD/90",[1]Table2!$B$1:$Z$1,0),0),"")</f>
        <v/>
      </c>
      <c r="AQ67" s="41" t="str">
        <f>IFERROR(VLOOKUP($B21,[1]Table2!$B$1:$Z$21,MATCH("xGD/90",[1]Table2!$B$1:$Z$1,0),0)-VLOOKUP(AQ21,[1]Table2!$B$1:$Z$21,MATCH("xGD/90",[1]Table2!$B$1:$Z$1,0),0),"")</f>
        <v/>
      </c>
      <c r="AR67" s="41" t="str">
        <f>IFERROR(VLOOKUP($B21,[1]Table2!$B$1:$Z$21,MATCH("xGD/90",[1]Table2!$B$1:$Z$1,0),0)-VLOOKUP(AR21,[1]Table2!$B$1:$Z$21,MATCH("xGD/90",[1]Table2!$B$1:$Z$1,0),0),"")</f>
        <v/>
      </c>
      <c r="AS67" s="41" t="str">
        <f>IFERROR(VLOOKUP($B21,[1]Table2!$B$1:$Z$21,MATCH("xGD/90",[1]Table2!$B$1:$Z$1,0),0)-VLOOKUP(AS21,[1]Table2!$B$1:$Z$21,MATCH("xGD/90",[1]Table2!$B$1:$Z$1,0),0),"")</f>
        <v/>
      </c>
      <c r="AT67" s="41" t="str">
        <f>IFERROR(VLOOKUP($B21,[1]Table2!$B$1:$Z$21,MATCH("xGD/90",[1]Table2!$B$1:$Z$1,0),0)-VLOOKUP(AT21,[1]Table2!$B$1:$Z$21,MATCH("xGD/90",[1]Table2!$B$1:$Z$1,0),0),"")</f>
        <v/>
      </c>
      <c r="AU67" s="41" t="str">
        <f>IFERROR(VLOOKUP($B21,[1]Table2!$B$1:$Z$21,MATCH("xGD/90",[1]Table2!$B$1:$Z$1,0),0)-VLOOKUP(AU21,[1]Table2!$B$1:$Z$21,MATCH("xGD/90",[1]Table2!$B$1:$Z$1,0),0),"")</f>
        <v/>
      </c>
      <c r="AV67" s="41" t="str">
        <f>IFERROR(VLOOKUP($B21,[1]Table2!$B$1:$Z$21,MATCH("xGD/90",[1]Table2!$B$1:$Z$1,0),0)-VLOOKUP(AV21,[1]Table2!$B$1:$Z$21,MATCH("xGD/90",[1]Table2!$B$1:$Z$1,0),0),"")</f>
        <v/>
      </c>
      <c r="AW67" s="41" t="str">
        <f>IFERROR(VLOOKUP($B21,[1]Table2!$B$1:$Z$21,MATCH("xGD/90",[1]Table2!$B$1:$Z$1,0),0)-VLOOKUP(AW21,[1]Table2!$B$1:$Z$21,MATCH("xGD/90",[1]Table2!$B$1:$Z$1,0),0),"")</f>
        <v/>
      </c>
      <c r="AX67" s="41">
        <f>IFERROR(VLOOKUP($B21,[1]Table2!$B$1:$Z$21,MATCH("xGD/90",[1]Table2!$B$1:$Z$1,0),0)-VLOOKUP(AX21,[1]Table2!$B$1:$Z$21,MATCH("xGD/90",[1]Table2!$B$1:$Z$1,0),0),"")</f>
        <v>0.51</v>
      </c>
      <c r="AY67" s="41" t="str">
        <f>IFERROR(VLOOKUP($B21,[1]Table2!$B$1:$Z$21,MATCH("xGD/90",[1]Table2!$B$1:$Z$1,0),0)-VLOOKUP(AY21,[1]Table2!$B$1:$Z$21,MATCH("xGD/90",[1]Table2!$B$1:$Z$1,0),0),"")</f>
        <v/>
      </c>
      <c r="AZ67" s="41" t="str">
        <f>IFERROR(VLOOKUP($B21,[1]Table2!$B$1:$Z$21,MATCH("xGD/90",[1]Table2!$B$1:$Z$1,0),0)-VLOOKUP(AZ21,[1]Table2!$B$1:$Z$21,MATCH("xGD/90",[1]Table2!$B$1:$Z$1,0),0),"")</f>
        <v/>
      </c>
      <c r="BA67" s="41" t="str">
        <f>IFERROR(VLOOKUP($B21,[1]Table2!$B$1:$Z$21,MATCH("xGD/90",[1]Table2!$B$1:$Z$1,0),0)-VLOOKUP(BA21,[1]Table2!$B$1:$Z$21,MATCH("xGD/90",[1]Table2!$B$1:$Z$1,0),0),"")</f>
        <v/>
      </c>
      <c r="BB67" s="41" t="str">
        <f>IFERROR(VLOOKUP($B21,[1]Table2!$B$1:$Z$21,MATCH("xGD/90",[1]Table2!$B$1:$Z$1,0),0)-VLOOKUP(BB21,[1]Table2!$B$1:$Z$21,MATCH("xGD/90",[1]Table2!$B$1:$Z$1,0),0),"")</f>
        <v/>
      </c>
      <c r="BC67" s="41" t="str">
        <f>IFERROR(VLOOKUP($B21,[1]Table2!$B$1:$Z$21,MATCH("xGD/90",[1]Table2!$B$1:$Z$1,0),0)-VLOOKUP(BC21,[1]Table2!$B$1:$Z$21,MATCH("xGD/90",[1]Table2!$B$1:$Z$1,0),0),"")</f>
        <v/>
      </c>
      <c r="BD67" s="41" t="str">
        <f>IFERROR(VLOOKUP($B21,[1]Table2!$B$1:$Z$21,MATCH("xGD/90",[1]Table2!$B$1:$Z$1,0),0)-VLOOKUP(BD21,[1]Table2!$B$1:$Z$21,MATCH("xGD/90",[1]Table2!$B$1:$Z$1,0),0),"")</f>
        <v/>
      </c>
      <c r="BE67" s="41" t="str">
        <f>IFERROR(VLOOKUP($B21,[1]Table2!$B$1:$Z$21,MATCH("xGD/90",[1]Table2!$B$1:$Z$1,0),0)-VLOOKUP(BE21,[1]Table2!$B$1:$Z$21,MATCH("xGD/90",[1]Table2!$B$1:$Z$1,0),0),"")</f>
        <v/>
      </c>
      <c r="BF67" s="41" t="str">
        <f>IFERROR(VLOOKUP($B21,[1]Table2!$B$1:$Z$21,MATCH("xGD/90",[1]Table2!$B$1:$Z$1,0),0)-VLOOKUP(BF21,[1]Table2!$B$1:$Z$21,MATCH("xGD/90",[1]Table2!$B$1:$Z$1,0),0),"")</f>
        <v/>
      </c>
      <c r="BG67" s="41" t="str">
        <f>IFERROR(VLOOKUP($B21,[1]Table2!$B$1:$Z$21,MATCH("xGD/90",[1]Table2!$B$1:$Z$1,0),0)-VLOOKUP(BG21,[1]Table2!$B$1:$Z$21,MATCH("xGD/90",[1]Table2!$B$1:$Z$1,0),0),"")</f>
        <v/>
      </c>
      <c r="BH67" s="41" t="str">
        <f>IFERROR(VLOOKUP($B21,[1]Table2!$B$1:$Z$21,MATCH("xGD/90",[1]Table2!$B$1:$Z$1,0),0)-VLOOKUP(BH21,[1]Table2!$B$1:$Z$21,MATCH("xGD/90",[1]Table2!$B$1:$Z$1,0),0),"")</f>
        <v/>
      </c>
      <c r="BI67" s="41" t="str">
        <f>IFERROR(VLOOKUP($B21,[1]Table2!$B$1:$Z$21,MATCH("xGD/90",[1]Table2!$B$1:$Z$1,0),0)-VLOOKUP(BI21,[1]Table2!$B$1:$Z$21,MATCH("xGD/90",[1]Table2!$B$1:$Z$1,0),0),"")</f>
        <v/>
      </c>
      <c r="BJ67" s="41" t="str">
        <f>IFERROR(VLOOKUP($B21,[1]Table2!$B$1:$Z$21,MATCH("xGD/90",[1]Table2!$B$1:$Z$1,0),0)-VLOOKUP(BJ21,[1]Table2!$B$1:$Z$21,MATCH("xGD/90",[1]Table2!$B$1:$Z$1,0),0),"")</f>
        <v/>
      </c>
      <c r="BK67" s="41" t="str">
        <f>IFERROR(VLOOKUP($B21,[1]Table2!$B$1:$Z$21,MATCH("xGD/90",[1]Table2!$B$1:$Z$1,0),0)-VLOOKUP(BK21,[1]Table2!$B$1:$Z$21,MATCH("xGD/90",[1]Table2!$B$1:$Z$1,0),0),"")</f>
        <v/>
      </c>
      <c r="BL67" s="41">
        <f>IFERROR(VLOOKUP($B21,[1]Table2!$B$1:$Z$21,MATCH("xGD/90",[1]Table2!$B$1:$Z$1,0),0)-VLOOKUP(BL21,[1]Table2!$B$1:$Z$21,MATCH("xGD/90",[1]Table2!$B$1:$Z$1,0),0),"")</f>
        <v>-0.76</v>
      </c>
      <c r="BM67" s="41" t="str">
        <f>IFERROR(VLOOKUP($B21,[1]Table2!$B$1:$Z$21,MATCH("xGD/90",[1]Table2!$B$1:$Z$1,0),0)-VLOOKUP(BM21,[1]Table2!$B$1:$Z$21,MATCH("xGD/90",[1]Table2!$B$1:$Z$1,0),0),"")</f>
        <v/>
      </c>
      <c r="BN67" s="41" t="str">
        <f>IFERROR(VLOOKUP($B21,[1]Table2!$B$1:$Z$21,MATCH("xGD/90",[1]Table2!$B$1:$Z$1,0),0)-VLOOKUP(BN21,[1]Table2!$B$1:$Z$21,MATCH("xGD/90",[1]Table2!$B$1:$Z$1,0),0),"")</f>
        <v/>
      </c>
      <c r="BO67" s="41" t="str">
        <f>IFERROR(VLOOKUP($B21,[1]Table2!$B$1:$Z$21,MATCH("xGD/90",[1]Table2!$B$1:$Z$1,0),0)-VLOOKUP(BO21,[1]Table2!$B$1:$Z$21,MATCH("xGD/90",[1]Table2!$B$1:$Z$1,0),0),"")</f>
        <v/>
      </c>
      <c r="BP67" s="41" t="str">
        <f>IFERROR(VLOOKUP($B21,[1]Table2!$B$1:$Z$21,MATCH("xGD/90",[1]Table2!$B$1:$Z$1,0),0)-VLOOKUP(BP21,[1]Table2!$B$1:$Z$21,MATCH("xGD/90",[1]Table2!$B$1:$Z$1,0),0),"")</f>
        <v/>
      </c>
      <c r="BQ67" s="41" t="str">
        <f>IFERROR(VLOOKUP($B21,[1]Table2!$B$1:$Z$21,MATCH("xGD/90",[1]Table2!$B$1:$Z$1,0),0)-VLOOKUP(BQ21,[1]Table2!$B$1:$Z$21,MATCH("xGD/90",[1]Table2!$B$1:$Z$1,0),0),"")</f>
        <v/>
      </c>
      <c r="BR67" s="41" t="str">
        <f>IFERROR(VLOOKUP($B21,[1]Table2!$B$1:$Z$21,MATCH("xGD/90",[1]Table2!$B$1:$Z$1,0),0)-VLOOKUP(BR21,[1]Table2!$B$1:$Z$21,MATCH("xGD/90",[1]Table2!$B$1:$Z$1,0),0),"")</f>
        <v/>
      </c>
      <c r="BS67" s="41">
        <f>IFERROR(VLOOKUP($B21,[1]Table2!$B$1:$Z$21,MATCH("xGD/90",[1]Table2!$B$1:$Z$1,0),0)-VLOOKUP(BS21,[1]Table2!$B$1:$Z$21,MATCH("xGD/90",[1]Table2!$B$1:$Z$1,0),0),"")</f>
        <v>-0.53999999999999992</v>
      </c>
      <c r="BT67" s="41" t="str">
        <f>IFERROR(VLOOKUP($B21,[1]Table2!$B$1:$Z$21,MATCH("xGD/90",[1]Table2!$B$1:$Z$1,0),0)-VLOOKUP(BT21,[1]Table2!$B$1:$Z$21,MATCH("xGD/90",[1]Table2!$B$1:$Z$1,0),0),"")</f>
        <v/>
      </c>
      <c r="BU67" s="41" t="str">
        <f>IFERROR(VLOOKUP($B21,[1]Table2!$B$1:$Z$21,MATCH("xGD/90",[1]Table2!$B$1:$Z$1,0),0)-VLOOKUP(BU21,[1]Table2!$B$1:$Z$21,MATCH("xGD/90",[1]Table2!$B$1:$Z$1,0),0),"")</f>
        <v/>
      </c>
      <c r="BV67" s="41" t="str">
        <f>IFERROR(VLOOKUP($B21,[1]Table2!$B$1:$Z$21,MATCH("xGD/90",[1]Table2!$B$1:$Z$1,0),0)-VLOOKUP(BV21,[1]Table2!$B$1:$Z$21,MATCH("xGD/90",[1]Table2!$B$1:$Z$1,0),0),"")</f>
        <v/>
      </c>
      <c r="BW67" s="41" t="str">
        <f>IFERROR(VLOOKUP($B21,[1]Table2!$B$1:$Z$21,MATCH("xGD/90",[1]Table2!$B$1:$Z$1,0),0)-VLOOKUP(BW21,[1]Table2!$B$1:$Z$21,MATCH("xGD/90",[1]Table2!$B$1:$Z$1,0),0),"")</f>
        <v/>
      </c>
      <c r="BX67" s="41" t="str">
        <f>IFERROR(VLOOKUP($B21,[1]Table2!$B$1:$Z$21,MATCH("xGD/90",[1]Table2!$B$1:$Z$1,0),0)-VLOOKUP(BX21,[1]Table2!$B$1:$Z$21,MATCH("xGD/90",[1]Table2!$B$1:$Z$1,0),0),"")</f>
        <v/>
      </c>
      <c r="BY67" s="41" t="str">
        <f>IFERROR(VLOOKUP($B21,[1]Table2!$B$1:$Z$21,MATCH("xGD/90",[1]Table2!$B$1:$Z$1,0),0)-VLOOKUP(BY21,[1]Table2!$B$1:$Z$21,MATCH("xGD/90",[1]Table2!$B$1:$Z$1,0),0),"")</f>
        <v/>
      </c>
      <c r="BZ67" s="41">
        <f>IFERROR(VLOOKUP($B21,[1]Table2!$B$1:$Z$21,MATCH("xGD/90",[1]Table2!$B$1:$Z$1,0),0)-VLOOKUP(BZ21,[1]Table2!$B$1:$Z$21,MATCH("xGD/90",[1]Table2!$B$1:$Z$1,0),0),"")</f>
        <v>0.77</v>
      </c>
      <c r="CA67" s="41" t="str">
        <f>IFERROR(VLOOKUP($B21,[1]Table2!$B$1:$Z$21,MATCH("xGD/90",[1]Table2!$B$1:$Z$1,0),0)-VLOOKUP(CA21,[1]Table2!$B$1:$Z$21,MATCH("xGD/90",[1]Table2!$B$1:$Z$1,0),0),"")</f>
        <v/>
      </c>
      <c r="CB67" s="41" t="str">
        <f>IFERROR(VLOOKUP($B21,[1]Table2!$B$1:$Z$21,MATCH("xGD/90",[1]Table2!$B$1:$Z$1,0),0)-VLOOKUP(CB21,[1]Table2!$B$1:$Z$21,MATCH("xGD/90",[1]Table2!$B$1:$Z$1,0),0),"")</f>
        <v/>
      </c>
      <c r="CC67" s="41" t="str">
        <f>IFERROR(VLOOKUP($B21,[1]Table2!$B$1:$Z$21,MATCH("xGD/90",[1]Table2!$B$1:$Z$1,0),0)-VLOOKUP(CC21,[1]Table2!$B$1:$Z$21,MATCH("xGD/90",[1]Table2!$B$1:$Z$1,0),0),"")</f>
        <v/>
      </c>
      <c r="CD67" s="41">
        <f>IFERROR(VLOOKUP($B21,[1]Table2!$B$1:$Z$21,MATCH("xGD/90",[1]Table2!$B$1:$Z$1,0),0)-VLOOKUP(CD21,[1]Table2!$B$1:$Z$21,MATCH("xGD/90",[1]Table2!$B$1:$Z$1,0),0),"")</f>
        <v>-0.18999999999999997</v>
      </c>
      <c r="CE67" s="41" t="str">
        <f>IFERROR(VLOOKUP($B21,[1]Table2!$B$1:$Z$21,MATCH("xGD/90",[1]Table2!$B$1:$Z$1,0),0)-VLOOKUP(CE21,[1]Table2!$B$1:$Z$21,MATCH("xGD/90",[1]Table2!$B$1:$Z$1,0),0),"")</f>
        <v/>
      </c>
      <c r="CF67" s="41" t="str">
        <f>IFERROR(VLOOKUP($B21,[1]Table2!$B$1:$Z$21,MATCH("xGD/90",[1]Table2!$B$1:$Z$1,0),0)-VLOOKUP(CF21,[1]Table2!$B$1:$Z$21,MATCH("xGD/90",[1]Table2!$B$1:$Z$1,0),0),"")</f>
        <v/>
      </c>
      <c r="CG67" s="41" t="str">
        <f>IFERROR(VLOOKUP($B21,[1]Table2!$B$1:$Z$21,MATCH("xGD/90",[1]Table2!$B$1:$Z$1,0),0)-VLOOKUP(CG21,[1]Table2!$B$1:$Z$21,MATCH("xGD/90",[1]Table2!$B$1:$Z$1,0),0),"")</f>
        <v/>
      </c>
      <c r="CH67" s="41">
        <f>IFERROR(VLOOKUP($B21,[1]Table2!$B$1:$Z$21,MATCH("xGD/90",[1]Table2!$B$1:$Z$1,0),0)-VLOOKUP(CH21,[1]Table2!$B$1:$Z$21,MATCH("xGD/90",[1]Table2!$B$1:$Z$1,0),0),"")</f>
        <v>-0.55999999999999994</v>
      </c>
      <c r="CI67" s="41" t="str">
        <f>IFERROR(VLOOKUP($B21,[1]Table2!$B$1:$Z$21,MATCH("xGD/90",[1]Table2!$B$1:$Z$1,0),0)-VLOOKUP(CI21,[1]Table2!$B$1:$Z$21,MATCH("xGD/90",[1]Table2!$B$1:$Z$1,0),0),"")</f>
        <v/>
      </c>
      <c r="CJ67" s="41" t="str">
        <f>IFERROR(VLOOKUP($B21,[1]Table2!$B$1:$Z$21,MATCH("xGD/90",[1]Table2!$B$1:$Z$1,0),0)-VLOOKUP(CJ21,[1]Table2!$B$1:$Z$21,MATCH("xGD/90",[1]Table2!$B$1:$Z$1,0),0),"")</f>
        <v/>
      </c>
      <c r="CK67" s="41" t="str">
        <f>IFERROR(VLOOKUP($B21,[1]Table2!$B$1:$Z$21,MATCH("xGD/90",[1]Table2!$B$1:$Z$1,0),0)-VLOOKUP(CK21,[1]Table2!$B$1:$Z$21,MATCH("xGD/90",[1]Table2!$B$1:$Z$1,0),0),"")</f>
        <v/>
      </c>
      <c r="CL67" s="41" t="str">
        <f>IFERROR(VLOOKUP($B21,[1]Table2!$B$1:$Z$21,MATCH("xGD/90",[1]Table2!$B$1:$Z$1,0),0)-VLOOKUP(CL21,[1]Table2!$B$1:$Z$21,MATCH("xGD/90",[1]Table2!$B$1:$Z$1,0),0),"")</f>
        <v/>
      </c>
      <c r="CM67" s="41" t="str">
        <f>IFERROR(VLOOKUP($B21,[1]Table2!$B$1:$Z$21,MATCH("xGD/90",[1]Table2!$B$1:$Z$1,0),0)-VLOOKUP(CM21,[1]Table2!$B$1:$Z$21,MATCH("xGD/90",[1]Table2!$B$1:$Z$1,0),0),"")</f>
        <v/>
      </c>
      <c r="CN67" s="41">
        <f>IFERROR(VLOOKUP($B21,[1]Table2!$B$1:$Z$21,MATCH("xGD/90",[1]Table2!$B$1:$Z$1,0),0)-VLOOKUP(CN21,[1]Table2!$B$1:$Z$21,MATCH("xGD/90",[1]Table2!$B$1:$Z$1,0),0),"")</f>
        <v>0.91</v>
      </c>
      <c r="CO67" s="41" t="str">
        <f>IFERROR(VLOOKUP($B21,[1]Table2!$B$1:$Z$21,MATCH("xGD/90",[1]Table2!$B$1:$Z$1,0),0)-VLOOKUP(CO21,[1]Table2!$B$1:$Z$21,MATCH("xGD/90",[1]Table2!$B$1:$Z$1,0),0),"")</f>
        <v/>
      </c>
      <c r="CP67" s="41" t="str">
        <f>IFERROR(VLOOKUP($B21,[1]Table2!$B$1:$Z$21,MATCH("xGD/90",[1]Table2!$B$1:$Z$1,0),0)-VLOOKUP(CP21,[1]Table2!$B$1:$Z$21,MATCH("xGD/90",[1]Table2!$B$1:$Z$1,0),0),"")</f>
        <v/>
      </c>
      <c r="CQ67" s="41" t="str">
        <f>IFERROR(VLOOKUP($B21,[1]Table2!$B$1:$Z$21,MATCH("xGD/90",[1]Table2!$B$1:$Z$1,0),0)-VLOOKUP(CQ21,[1]Table2!$B$1:$Z$21,MATCH("xGD/90",[1]Table2!$B$1:$Z$1,0),0),"")</f>
        <v/>
      </c>
      <c r="CR67" s="41" t="str">
        <f>IFERROR(VLOOKUP($B21,[1]Table2!$B$1:$Z$21,MATCH("xGD/90",[1]Table2!$B$1:$Z$1,0),0)-VLOOKUP(CR21,[1]Table2!$B$1:$Z$21,MATCH("xGD/90",[1]Table2!$B$1:$Z$1,0),0),"")</f>
        <v/>
      </c>
      <c r="CS67" s="41" t="str">
        <f>IFERROR(VLOOKUP($B21,[1]Table2!$B$1:$Z$21,MATCH("xGD/90",[1]Table2!$B$1:$Z$1,0),0)-VLOOKUP(CS21,[1]Table2!$B$1:$Z$21,MATCH("xGD/90",[1]Table2!$B$1:$Z$1,0),0),"")</f>
        <v/>
      </c>
      <c r="CT67" s="41" t="str">
        <f>IFERROR(VLOOKUP($B21,[1]Table2!$B$1:$Z$21,MATCH("xGD/90",[1]Table2!$B$1:$Z$1,0),0)-VLOOKUP(CT21,[1]Table2!$B$1:$Z$21,MATCH("xGD/90",[1]Table2!$B$1:$Z$1,0),0),"")</f>
        <v/>
      </c>
      <c r="CU67" s="41" t="str">
        <f>IFERROR(VLOOKUP($B21,[1]Table2!$B$1:$Z$21,MATCH("xGD/90",[1]Table2!$B$1:$Z$1,0),0)-VLOOKUP(CU21,[1]Table2!$B$1:$Z$21,MATCH("xGD/90",[1]Table2!$B$1:$Z$1,0),0),"")</f>
        <v/>
      </c>
      <c r="CV67" s="41">
        <f>IFERROR(VLOOKUP($B21,[1]Table2!$B$1:$Z$21,MATCH("xGD/90",[1]Table2!$B$1:$Z$1,0),0)-VLOOKUP(CV21,[1]Table2!$B$1:$Z$21,MATCH("xGD/90",[1]Table2!$B$1:$Z$1,0),0),"")</f>
        <v>-0.29000000000000004</v>
      </c>
      <c r="CW67" s="41" t="str">
        <f>IFERROR(VLOOKUP($B21,[1]Table2!$B$1:$Z$21,MATCH("xGD/90",[1]Table2!$B$1:$Z$1,0),0)-VLOOKUP(CW21,[1]Table2!$B$1:$Z$21,MATCH("xGD/90",[1]Table2!$B$1:$Z$1,0),0),"")</f>
        <v/>
      </c>
      <c r="CX67" s="41" t="str">
        <f>IFERROR(VLOOKUP($B21,[1]Table2!$B$1:$Z$21,MATCH("xGD/90",[1]Table2!$B$1:$Z$1,0),0)-VLOOKUP(CX21,[1]Table2!$B$1:$Z$21,MATCH("xGD/90",[1]Table2!$B$1:$Z$1,0),0),"")</f>
        <v/>
      </c>
      <c r="CY67" s="41" t="str">
        <f>IFERROR(VLOOKUP($B21,[1]Table2!$B$1:$Z$21,MATCH("xGD/90",[1]Table2!$B$1:$Z$1,0),0)-VLOOKUP(CY21,[1]Table2!$B$1:$Z$21,MATCH("xGD/90",[1]Table2!$B$1:$Z$1,0),0),"")</f>
        <v/>
      </c>
      <c r="CZ67" s="41" t="str">
        <f>IFERROR(VLOOKUP($B21,[1]Table2!$B$1:$Z$21,MATCH("xGD/90",[1]Table2!$B$1:$Z$1,0),0)-VLOOKUP(CZ21,[1]Table2!$B$1:$Z$21,MATCH("xGD/90",[1]Table2!$B$1:$Z$1,0),0),"")</f>
        <v/>
      </c>
      <c r="DA67" s="41" t="str">
        <f>IFERROR(VLOOKUP($B21,[1]Table2!$B$1:$Z$21,MATCH("xGD/90",[1]Table2!$B$1:$Z$1,0),0)-VLOOKUP(DA21,[1]Table2!$B$1:$Z$21,MATCH("xGD/90",[1]Table2!$B$1:$Z$1,0),0),"")</f>
        <v/>
      </c>
      <c r="DB67" s="41">
        <f>IFERROR(VLOOKUP($B21,[1]Table2!$B$1:$Z$21,MATCH("xGD/90",[1]Table2!$B$1:$Z$1,0),0)-VLOOKUP(DB21,[1]Table2!$B$1:$Z$21,MATCH("xGD/90",[1]Table2!$B$1:$Z$1,0),0),"")</f>
        <v>0.6</v>
      </c>
      <c r="DC67" s="41" t="str">
        <f>IFERROR(VLOOKUP($B21,[1]Table2!$B$1:$Z$21,MATCH("xGD/90",[1]Table2!$B$1:$Z$1,0),0)-VLOOKUP(DC21,[1]Table2!$B$1:$Z$21,MATCH("xGD/90",[1]Table2!$B$1:$Z$1,0),0),"")</f>
        <v/>
      </c>
      <c r="DD67" s="41" t="str">
        <f>IFERROR(VLOOKUP($B21,[1]Table2!$B$1:$Z$21,MATCH("xGD/90",[1]Table2!$B$1:$Z$1,0),0)-VLOOKUP(DD21,[1]Table2!$B$1:$Z$21,MATCH("xGD/90",[1]Table2!$B$1:$Z$1,0),0),"")</f>
        <v/>
      </c>
      <c r="DE67" s="41" t="str">
        <f>IFERROR(VLOOKUP($B21,[1]Table2!$B$1:$Z$21,MATCH("xGD/90",[1]Table2!$B$1:$Z$1,0),0)-VLOOKUP(DE21,[1]Table2!$B$1:$Z$21,MATCH("xGD/90",[1]Table2!$B$1:$Z$1,0),0),"")</f>
        <v/>
      </c>
      <c r="DF67" s="41" t="str">
        <f>IFERROR(VLOOKUP($B21,[1]Table2!$B$1:$Z$21,MATCH("xGD/90",[1]Table2!$B$1:$Z$1,0),0)-VLOOKUP(DF21,[1]Table2!$B$1:$Z$21,MATCH("xGD/90",[1]Table2!$B$1:$Z$1,0),0),"")</f>
        <v/>
      </c>
      <c r="DG67" s="41" t="str">
        <f>IFERROR(VLOOKUP($B21,[1]Table2!$B$1:$Z$21,MATCH("xGD/90",[1]Table2!$B$1:$Z$1,0),0)-VLOOKUP(DG21,[1]Table2!$B$1:$Z$21,MATCH("xGD/90",[1]Table2!$B$1:$Z$1,0),0),"")</f>
        <v/>
      </c>
      <c r="DH67" s="41" t="str">
        <f>IFERROR(VLOOKUP($B21,[1]Table2!$B$1:$Z$21,MATCH("xGD/90",[1]Table2!$B$1:$Z$1,0),0)-VLOOKUP(DH21,[1]Table2!$B$1:$Z$21,MATCH("xGD/90",[1]Table2!$B$1:$Z$1,0),0),"")</f>
        <v/>
      </c>
      <c r="DI67" s="41" t="str">
        <f>IFERROR(VLOOKUP($B21,[1]Table2!$B$1:$Z$21,MATCH("xGD/90",[1]Table2!$B$1:$Z$1,0),0)-VLOOKUP(DI21,[1]Table2!$B$1:$Z$21,MATCH("xGD/90",[1]Table2!$B$1:$Z$1,0),0),"")</f>
        <v/>
      </c>
      <c r="DJ67" s="41" t="str">
        <f>IFERROR(VLOOKUP($B21,[1]Table2!$B$1:$Z$21,MATCH("xGD/90",[1]Table2!$B$1:$Z$1,0),0)-VLOOKUP(DJ21,[1]Table2!$B$1:$Z$21,MATCH("xGD/90",[1]Table2!$B$1:$Z$1,0),0),"")</f>
        <v/>
      </c>
      <c r="DK67" s="41" t="str">
        <f>IFERROR(VLOOKUP($B21,[1]Table2!$B$1:$Z$21,MATCH("xGD/90",[1]Table2!$B$1:$Z$1,0),0)-VLOOKUP(DK21,[1]Table2!$B$1:$Z$21,MATCH("xGD/90",[1]Table2!$B$1:$Z$1,0),0),"")</f>
        <v/>
      </c>
      <c r="DL67" s="41" t="str">
        <f>IFERROR(VLOOKUP($B21,[1]Table2!$B$1:$Z$21,MATCH("xGD/90",[1]Table2!$B$1:$Z$1,0),0)-VLOOKUP(DL21,[1]Table2!$B$1:$Z$21,MATCH("xGD/90",[1]Table2!$B$1:$Z$1,0),0),"")</f>
        <v/>
      </c>
      <c r="DM67" s="41" t="str">
        <f>IFERROR(VLOOKUP($B21,[1]Table2!$B$1:$Z$21,MATCH("xGD/90",[1]Table2!$B$1:$Z$1,0),0)-VLOOKUP(DM21,[1]Table2!$B$1:$Z$21,MATCH("xGD/90",[1]Table2!$B$1:$Z$1,0),0),"")</f>
        <v/>
      </c>
      <c r="DN67" s="41" t="str">
        <f>IFERROR(VLOOKUP($B21,[1]Table2!$B$1:$Z$21,MATCH("xGD/90",[1]Table2!$B$1:$Z$1,0),0)-VLOOKUP(DN21,[1]Table2!$B$1:$Z$21,MATCH("xGD/90",[1]Table2!$B$1:$Z$1,0),0),"")</f>
        <v/>
      </c>
      <c r="DO67" s="41" t="str">
        <f>IFERROR(VLOOKUP($B21,[1]Table2!$B$1:$Z$21,MATCH("xGD/90",[1]Table2!$B$1:$Z$1,0),0)-VLOOKUP(DO21,[1]Table2!$B$1:$Z$21,MATCH("xGD/90",[1]Table2!$B$1:$Z$1,0),0),"")</f>
        <v/>
      </c>
      <c r="DP67" s="41" t="str">
        <f>IFERROR(VLOOKUP($B21,[1]Table2!$B$1:$Z$21,MATCH("xGD/90",[1]Table2!$B$1:$Z$1,0),0)-VLOOKUP(DP21,[1]Table2!$B$1:$Z$21,MATCH("xGD/90",[1]Table2!$B$1:$Z$1,0),0),"")</f>
        <v/>
      </c>
      <c r="DQ67" s="41" t="str">
        <f>IFERROR(VLOOKUP($B21,[1]Table2!$B$1:$Z$21,MATCH("xGD/90",[1]Table2!$B$1:$Z$1,0),0)-VLOOKUP(DQ21,[1]Table2!$B$1:$Z$21,MATCH("xGD/90",[1]Table2!$B$1:$Z$1,0),0),"")</f>
        <v/>
      </c>
      <c r="DR67" s="41" t="str">
        <f>IFERROR(VLOOKUP($B21,[1]Table2!$B$1:$Z$21,MATCH("xGD/90",[1]Table2!$B$1:$Z$1,0),0)-VLOOKUP(DR21,[1]Table2!$B$1:$Z$21,MATCH("xGD/90",[1]Table2!$B$1:$Z$1,0),0),"")</f>
        <v/>
      </c>
      <c r="DS67" s="41" t="str">
        <f>IFERROR(VLOOKUP($B21,[1]Table2!$B$1:$Z$21,MATCH("xGD/90",[1]Table2!$B$1:$Z$1,0),0)-VLOOKUP(DS21,[1]Table2!$B$1:$Z$21,MATCH("xGD/90",[1]Table2!$B$1:$Z$1,0),0),"")</f>
        <v/>
      </c>
      <c r="DT67" s="41" t="str">
        <f>IFERROR(VLOOKUP($B21,[1]Table2!$B$1:$Z$21,MATCH("xGD/90",[1]Table2!$B$1:$Z$1,0),0)-VLOOKUP(DT21,[1]Table2!$B$1:$Z$21,MATCH("xGD/90",[1]Table2!$B$1:$Z$1,0),0),"")</f>
        <v/>
      </c>
      <c r="DU67" s="41" t="str">
        <f>IFERROR(VLOOKUP($B21,[1]Table2!$B$1:$Z$21,MATCH("xGD/90",[1]Table2!$B$1:$Z$1,0),0)-VLOOKUP(DU21,[1]Table2!$B$1:$Z$21,MATCH("xGD/90",[1]Table2!$B$1:$Z$1,0),0),"")</f>
        <v/>
      </c>
      <c r="DV67" s="41" t="str">
        <f>IFERROR(VLOOKUP($B21,[1]Table2!$B$1:$Z$21,MATCH("xGD/90",[1]Table2!$B$1:$Z$1,0),0)-VLOOKUP(DV21,[1]Table2!$B$1:$Z$21,MATCH("xGD/90",[1]Table2!$B$1:$Z$1,0),0),"")</f>
        <v/>
      </c>
      <c r="DW67" s="41" t="str">
        <f>IFERROR(VLOOKUP($B21,[1]Table2!$B$1:$Z$21,MATCH("xGD/90",[1]Table2!$B$1:$Z$1,0),0)-VLOOKUP(DW21,[1]Table2!$B$1:$Z$21,MATCH("xGD/90",[1]Table2!$B$1:$Z$1,0),0),"")</f>
        <v/>
      </c>
      <c r="DX67" s="41" t="str">
        <f>IFERROR(VLOOKUP($B21,[1]Table2!$B$1:$Z$21,MATCH("xGD/90",[1]Table2!$B$1:$Z$1,0),0)-VLOOKUP(DX21,[1]Table2!$B$1:$Z$21,MATCH("xGD/90",[1]Table2!$B$1:$Z$1,0),0),"")</f>
        <v/>
      </c>
      <c r="DY67" s="41" t="str">
        <f>IFERROR(VLOOKUP($B21,[1]Table2!$B$1:$Z$21,MATCH("xGD/90",[1]Table2!$B$1:$Z$1,0),0)-VLOOKUP(DY21,[1]Table2!$B$1:$Z$21,MATCH("xGD/90",[1]Table2!$B$1:$Z$1,0),0),"")</f>
        <v/>
      </c>
      <c r="DZ67" s="41" t="str">
        <f>IFERROR(VLOOKUP($B21,[1]Table2!$B$1:$Z$21,MATCH("xGD/90",[1]Table2!$B$1:$Z$1,0),0)-VLOOKUP(DZ21,[1]Table2!$B$1:$Z$21,MATCH("xGD/90",[1]Table2!$B$1:$Z$1,0),0),"")</f>
        <v/>
      </c>
      <c r="EA67" s="41" t="str">
        <f>IFERROR(VLOOKUP($B21,[1]Table2!$B$1:$Z$21,MATCH("xGD/90",[1]Table2!$B$1:$Z$1,0),0)-VLOOKUP(EA21,[1]Table2!$B$1:$Z$21,MATCH("xGD/90",[1]Table2!$B$1:$Z$1,0),0),"")</f>
        <v/>
      </c>
      <c r="EB67" s="41" t="str">
        <f>IFERROR(VLOOKUP($B21,[1]Table2!$B$1:$Z$21,MATCH("xGD/90",[1]Table2!$B$1:$Z$1,0),0)-VLOOKUP(EB21,[1]Table2!$B$1:$Z$21,MATCH("xGD/90",[1]Table2!$B$1:$Z$1,0),0),"")</f>
        <v/>
      </c>
      <c r="EC67" s="41" t="str">
        <f>IFERROR(VLOOKUP($B21,[1]Table2!$B$1:$Z$21,MATCH("xGD/90",[1]Table2!$B$1:$Z$1,0),0)-VLOOKUP(EC21,[1]Table2!$B$1:$Z$21,MATCH("xGD/90",[1]Table2!$B$1:$Z$1,0),0),"")</f>
        <v/>
      </c>
      <c r="ED67" s="41" t="str">
        <f>IFERROR(VLOOKUP($B21,[1]Table2!$B$1:$Z$21,MATCH("xGD/90",[1]Table2!$B$1:$Z$1,0),0)-VLOOKUP(ED21,[1]Table2!$B$1:$Z$21,MATCH("xGD/90",[1]Table2!$B$1:$Z$1,0),0),"")</f>
        <v/>
      </c>
      <c r="EE67" s="41" t="str">
        <f>IFERROR(VLOOKUP($B21,[1]Table2!$B$1:$Z$21,MATCH("xGD/90",[1]Table2!$B$1:$Z$1,0),0)-VLOOKUP(EE21,[1]Table2!$B$1:$Z$21,MATCH("xGD/90",[1]Table2!$B$1:$Z$1,0),0),"")</f>
        <v/>
      </c>
      <c r="EF67" s="41" t="str">
        <f>IFERROR(VLOOKUP($B21,[1]Table2!$B$1:$Z$21,MATCH("xGD/90",[1]Table2!$B$1:$Z$1,0),0)-VLOOKUP(EF21,[1]Table2!$B$1:$Z$21,MATCH("xGD/90",[1]Table2!$B$1:$Z$1,0),0),"")</f>
        <v/>
      </c>
      <c r="EG67" s="41" t="str">
        <f>IFERROR(VLOOKUP($B21,[1]Table2!$B$1:$Z$21,MATCH("xGD/90",[1]Table2!$B$1:$Z$1,0),0)-VLOOKUP(EG21,[1]Table2!$B$1:$Z$21,MATCH("xGD/90",[1]Table2!$B$1:$Z$1,0),0),"")</f>
        <v/>
      </c>
      <c r="EH67" s="41" t="str">
        <f>IFERROR(VLOOKUP($B21,[1]Table2!$B$1:$Z$21,MATCH("xGD/90",[1]Table2!$B$1:$Z$1,0),0)-VLOOKUP(EH21,[1]Table2!$B$1:$Z$21,MATCH("xGD/90",[1]Table2!$B$1:$Z$1,0),0),"")</f>
        <v/>
      </c>
      <c r="EI67" s="41" t="str">
        <f>IFERROR(VLOOKUP($B21,[1]Table2!$B$1:$Z$21,MATCH("xGD/90",[1]Table2!$B$1:$Z$1,0),0)-VLOOKUP(EI21,[1]Table2!$B$1:$Z$21,MATCH("xGD/90",[1]Table2!$B$1:$Z$1,0),0),"")</f>
        <v/>
      </c>
      <c r="EJ67" s="41" t="str">
        <f>IFERROR(VLOOKUP($B21,[1]Table2!$B$1:$Z$21,MATCH("xGD/90",[1]Table2!$B$1:$Z$1,0),0)-VLOOKUP(EJ21,[1]Table2!$B$1:$Z$21,MATCH("xGD/90",[1]Table2!$B$1:$Z$1,0),0),"")</f>
        <v/>
      </c>
      <c r="EK67" s="41" t="str">
        <f>IFERROR(VLOOKUP($B21,[1]Table2!$B$1:$Z$21,MATCH("xGD/90",[1]Table2!$B$1:$Z$1,0),0)-VLOOKUP(EK21,[1]Table2!$B$1:$Z$21,MATCH("xGD/90",[1]Table2!$B$1:$Z$1,0),0),"")</f>
        <v/>
      </c>
      <c r="EL67" s="41" t="str">
        <f>IFERROR(VLOOKUP($B21,[1]Table2!$B$1:$Z$21,MATCH("xGD/90",[1]Table2!$B$1:$Z$1,0),0)-VLOOKUP(EL21,[1]Table2!$B$1:$Z$21,MATCH("xGD/90",[1]Table2!$B$1:$Z$1,0),0),"")</f>
        <v/>
      </c>
      <c r="EM67" s="41" t="str">
        <f>IFERROR(VLOOKUP($B21,[1]Table2!$B$1:$Z$21,MATCH("xGD/90",[1]Table2!$B$1:$Z$1,0),0)-VLOOKUP(EM21,[1]Table2!$B$1:$Z$21,MATCH("xGD/90",[1]Table2!$B$1:$Z$1,0),0),"")</f>
        <v/>
      </c>
      <c r="EN67" s="41" t="str">
        <f>IFERROR(VLOOKUP($B21,[1]Table2!$B$1:$Z$21,MATCH("xGD/90",[1]Table2!$B$1:$Z$1,0),0)-VLOOKUP(EN21,[1]Table2!$B$1:$Z$21,MATCH("xGD/90",[1]Table2!$B$1:$Z$1,0),0),"")</f>
        <v/>
      </c>
      <c r="EO67" s="41" t="str">
        <f>IFERROR(VLOOKUP($B21,[1]Table2!$B$1:$Z$21,MATCH("xGD/90",[1]Table2!$B$1:$Z$1,0),0)-VLOOKUP(EO21,[1]Table2!$B$1:$Z$21,MATCH("xGD/90",[1]Table2!$B$1:$Z$1,0),0),"")</f>
        <v/>
      </c>
      <c r="EP67" s="41" t="str">
        <f>IFERROR(VLOOKUP($B21,[1]Table2!$B$1:$Z$21,MATCH("xGD/90",[1]Table2!$B$1:$Z$1,0),0)-VLOOKUP(EP21,[1]Table2!$B$1:$Z$21,MATCH("xGD/90",[1]Table2!$B$1:$Z$1,0),0),"")</f>
        <v/>
      </c>
      <c r="EQ67" s="41" t="str">
        <f>IFERROR(VLOOKUP($B21,[1]Table2!$B$1:$Z$21,MATCH("xGD/90",[1]Table2!$B$1:$Z$1,0),0)-VLOOKUP(EQ21,[1]Table2!$B$1:$Z$21,MATCH("xGD/90",[1]Table2!$B$1:$Z$1,0),0),"")</f>
        <v/>
      </c>
      <c r="ER67" s="41" t="str">
        <f>IFERROR(VLOOKUP($B21,[1]Table2!$B$1:$Z$21,MATCH("xGD/90",[1]Table2!$B$1:$Z$1,0),0)-VLOOKUP(ER21,[1]Table2!$B$1:$Z$21,MATCH("xGD/90",[1]Table2!$B$1:$Z$1,0),0),"")</f>
        <v/>
      </c>
      <c r="ES67" s="41" t="str">
        <f>IFERROR(VLOOKUP($B21,[1]Table2!$B$1:$Z$21,MATCH("xGD/90",[1]Table2!$B$1:$Z$1,0),0)-VLOOKUP(ES21,[1]Table2!$B$1:$Z$21,MATCH("xGD/90",[1]Table2!$B$1:$Z$1,0),0),"")</f>
        <v/>
      </c>
      <c r="ET67" s="41">
        <f>IFERROR(VLOOKUP($B21,[1]Table2!$B$1:$Z$21,MATCH("xGD/90",[1]Table2!$B$1:$Z$1,0),0)-VLOOKUP(ET21,[1]Table2!$B$1:$Z$21,MATCH("xGD/90",[1]Table2!$B$1:$Z$1,0),0),"")</f>
        <v>-1.999999999999999E-2</v>
      </c>
      <c r="EU67" s="41" t="str">
        <f>IFERROR(VLOOKUP($B21,[1]Table2!$B$1:$Z$21,MATCH("xGD/90",[1]Table2!$B$1:$Z$1,0),0)-VLOOKUP(EU21,[1]Table2!$B$1:$Z$21,MATCH("xGD/90",[1]Table2!$B$1:$Z$1,0),0),"")</f>
        <v/>
      </c>
      <c r="EV67" s="41" t="str">
        <f>IFERROR(VLOOKUP($B21,[1]Table2!$B$1:$Z$21,MATCH("xGD/90",[1]Table2!$B$1:$Z$1,0),0)-VLOOKUP(EV21,[1]Table2!$B$1:$Z$21,MATCH("xGD/90",[1]Table2!$B$1:$Z$1,0),0),"")</f>
        <v/>
      </c>
      <c r="EW67" s="41" t="str">
        <f>IFERROR(VLOOKUP($B21,[1]Table2!$B$1:$Z$21,MATCH("xGD/90",[1]Table2!$B$1:$Z$1,0),0)-VLOOKUP(EW21,[1]Table2!$B$1:$Z$21,MATCH("xGD/90",[1]Table2!$B$1:$Z$1,0),0),"")</f>
        <v/>
      </c>
      <c r="EX67" s="41" t="str">
        <f>IFERROR(VLOOKUP($B21,[1]Table2!$B$1:$Z$21,MATCH("xGD/90",[1]Table2!$B$1:$Z$1,0),0)-VLOOKUP(EX21,[1]Table2!$B$1:$Z$21,MATCH("xGD/90",[1]Table2!$B$1:$Z$1,0),0),"")</f>
        <v/>
      </c>
      <c r="EY67" s="41" t="str">
        <f>IFERROR(VLOOKUP($B21,[1]Table2!$B$1:$Z$21,MATCH("xGD/90",[1]Table2!$B$1:$Z$1,0),0)-VLOOKUP(EY21,[1]Table2!$B$1:$Z$21,MATCH("xGD/90",[1]Table2!$B$1:$Z$1,0),0),"")</f>
        <v/>
      </c>
      <c r="EZ67" s="41">
        <f>IFERROR(VLOOKUP($B21,[1]Table2!$B$1:$Z$21,MATCH("xGD/90",[1]Table2!$B$1:$Z$1,0),0)-VLOOKUP(EZ21,[1]Table2!$B$1:$Z$21,MATCH("xGD/90",[1]Table2!$B$1:$Z$1,0),0),"")</f>
        <v>0.32</v>
      </c>
      <c r="FA67" s="41" t="str">
        <f>IFERROR(VLOOKUP($B21,[1]Table2!$B$1:$Z$21,MATCH("xGD/90",[1]Table2!$B$1:$Z$1,0),0)-VLOOKUP(FA21,[1]Table2!$B$1:$Z$21,MATCH("xGD/90",[1]Table2!$B$1:$Z$1,0),0),"")</f>
        <v/>
      </c>
      <c r="FB67" s="41" t="str">
        <f>IFERROR(VLOOKUP($B21,[1]Table2!$B$1:$Z$21,MATCH("xGD/90",[1]Table2!$B$1:$Z$1,0),0)-VLOOKUP(FB21,[1]Table2!$B$1:$Z$21,MATCH("xGD/90",[1]Table2!$B$1:$Z$1,0),0),"")</f>
        <v/>
      </c>
      <c r="FC67" s="41">
        <f>IFERROR(VLOOKUP($B21,[1]Table2!$B$1:$Z$21,MATCH("xGD/90",[1]Table2!$B$1:$Z$1,0),0)-VLOOKUP(FC21,[1]Table2!$B$1:$Z$21,MATCH("xGD/90",[1]Table2!$B$1:$Z$1,0),0),"")</f>
        <v>0.48</v>
      </c>
      <c r="FD67" s="41" t="str">
        <f>IFERROR(VLOOKUP($B21,[1]Table2!$B$1:$Z$21,MATCH("xGD/90",[1]Table2!$B$1:$Z$1,0),0)-VLOOKUP(FD21,[1]Table2!$B$1:$Z$21,MATCH("xGD/90",[1]Table2!$B$1:$Z$1,0),0),"")</f>
        <v/>
      </c>
      <c r="FE67" s="41" t="str">
        <f>IFERROR(VLOOKUP($B21,[1]Table2!$B$1:$Z$21,MATCH("xGD/90",[1]Table2!$B$1:$Z$1,0),0)-VLOOKUP(FE21,[1]Table2!$B$1:$Z$21,MATCH("xGD/90",[1]Table2!$B$1:$Z$1,0),0),"")</f>
        <v/>
      </c>
      <c r="FF67" s="41" t="str">
        <f>IFERROR(VLOOKUP($B21,[1]Table2!$B$1:$Z$21,MATCH("xGD/90",[1]Table2!$B$1:$Z$1,0),0)-VLOOKUP(FF21,[1]Table2!$B$1:$Z$21,MATCH("xGD/90",[1]Table2!$B$1:$Z$1,0),0),"")</f>
        <v/>
      </c>
      <c r="FG67" s="41" t="str">
        <f>IFERROR(VLOOKUP($B21,[1]Table2!$B$1:$Z$21,MATCH("xGD/90",[1]Table2!$B$1:$Z$1,0),0)-VLOOKUP(FG21,[1]Table2!$B$1:$Z$21,MATCH("xGD/90",[1]Table2!$B$1:$Z$1,0),0),"")</f>
        <v/>
      </c>
      <c r="FH67" s="41" t="str">
        <f>IFERROR(VLOOKUP($B21,[1]Table2!$B$1:$Z$21,MATCH("xGD/90",[1]Table2!$B$1:$Z$1,0),0)-VLOOKUP(FH21,[1]Table2!$B$1:$Z$21,MATCH("xGD/90",[1]Table2!$B$1:$Z$1,0),0),"")</f>
        <v/>
      </c>
      <c r="FI67" s="41" t="str">
        <f>IFERROR(VLOOKUP($B21,[1]Table2!$B$1:$Z$21,MATCH("xGD/90",[1]Table2!$B$1:$Z$1,0),0)-VLOOKUP(FI21,[1]Table2!$B$1:$Z$21,MATCH("xGD/90",[1]Table2!$B$1:$Z$1,0),0),"")</f>
        <v/>
      </c>
      <c r="FJ67" s="41" t="str">
        <f>IFERROR(VLOOKUP($B21,[1]Table2!$B$1:$Z$21,MATCH("xGD/90",[1]Table2!$B$1:$Z$1,0),0)-VLOOKUP(FJ21,[1]Table2!$B$1:$Z$21,MATCH("xGD/90",[1]Table2!$B$1:$Z$1,0),0),"")</f>
        <v/>
      </c>
      <c r="FK67" s="41" t="str">
        <f>IFERROR(VLOOKUP($B21,[1]Table2!$B$1:$Z$21,MATCH("xGD/90",[1]Table2!$B$1:$Z$1,0),0)-VLOOKUP(FK21,[1]Table2!$B$1:$Z$21,MATCH("xGD/90",[1]Table2!$B$1:$Z$1,0),0),"")</f>
        <v/>
      </c>
      <c r="FL67" s="41" t="str">
        <f>IFERROR(VLOOKUP($B21,[1]Table2!$B$1:$Z$21,MATCH("xGD/90",[1]Table2!$B$1:$Z$1,0),0)-VLOOKUP(FL21,[1]Table2!$B$1:$Z$21,MATCH("xGD/90",[1]Table2!$B$1:$Z$1,0),0),"")</f>
        <v/>
      </c>
      <c r="FM67" s="41" t="str">
        <f>IFERROR(VLOOKUP($B21,[1]Table2!$B$1:$Z$21,MATCH("xGD/90",[1]Table2!$B$1:$Z$1,0),0)-VLOOKUP(FM21,[1]Table2!$B$1:$Z$21,MATCH("xGD/90",[1]Table2!$B$1:$Z$1,0),0),"")</f>
        <v/>
      </c>
      <c r="FN67" s="41">
        <f>IFERROR(VLOOKUP($B21,[1]Table2!$B$1:$Z$21,MATCH("xGD/90",[1]Table2!$B$1:$Z$1,0),0)-VLOOKUP(FN21,[1]Table2!$B$1:$Z$21,MATCH("xGD/90",[1]Table2!$B$1:$Z$1,0),0),"")</f>
        <v>-0.76</v>
      </c>
      <c r="FO67" s="41" t="str">
        <f>IFERROR(VLOOKUP($B21,[1]Table2!$B$1:$Z$21,MATCH("xGD/90",[1]Table2!$B$1:$Z$1,0),0)-VLOOKUP(FO21,[1]Table2!$B$1:$Z$21,MATCH("xGD/90",[1]Table2!$B$1:$Z$1,0),0),"")</f>
        <v/>
      </c>
      <c r="FP67" s="41" t="str">
        <f>IFERROR(VLOOKUP($B21,[1]Table2!$B$1:$Z$21,MATCH("xGD/90",[1]Table2!$B$1:$Z$1,0),0)-VLOOKUP(FP21,[1]Table2!$B$1:$Z$21,MATCH("xGD/90",[1]Table2!$B$1:$Z$1,0),0),"")</f>
        <v/>
      </c>
      <c r="FQ67" s="41" t="str">
        <f>IFERROR(VLOOKUP($B21,[1]Table2!$B$1:$Z$21,MATCH("xGD/90",[1]Table2!$B$1:$Z$1,0),0)-VLOOKUP(FQ21,[1]Table2!$B$1:$Z$21,MATCH("xGD/90",[1]Table2!$B$1:$Z$1,0),0),"")</f>
        <v/>
      </c>
      <c r="FR67" s="41">
        <f>IFERROR(VLOOKUP($B21,[1]Table2!$B$1:$Z$21,MATCH("xGD/90",[1]Table2!$B$1:$Z$1,0),0)-VLOOKUP(FR21,[1]Table2!$B$1:$Z$21,MATCH("xGD/90",[1]Table2!$B$1:$Z$1,0),0),"")</f>
        <v>-1.1400000000000001</v>
      </c>
      <c r="FS67" s="41" t="str">
        <f>IFERROR(VLOOKUP($B21,[1]Table2!$B$1:$Z$21,MATCH("xGD/90",[1]Table2!$B$1:$Z$1,0),0)-VLOOKUP(FS21,[1]Table2!$B$1:$Z$21,MATCH("xGD/90",[1]Table2!$B$1:$Z$1,0),0),"")</f>
        <v/>
      </c>
      <c r="FT67" s="41" t="str">
        <f>IFERROR(VLOOKUP($B21,[1]Table2!$B$1:$Z$21,MATCH("xGD/90",[1]Table2!$B$1:$Z$1,0),0)-VLOOKUP(FT21,[1]Table2!$B$1:$Z$21,MATCH("xGD/90",[1]Table2!$B$1:$Z$1,0),0),"")</f>
        <v/>
      </c>
      <c r="FU67" s="41" t="str">
        <f>IFERROR(VLOOKUP($B21,[1]Table2!$B$1:$Z$21,MATCH("xGD/90",[1]Table2!$B$1:$Z$1,0),0)-VLOOKUP(FU21,[1]Table2!$B$1:$Z$21,MATCH("xGD/90",[1]Table2!$B$1:$Z$1,0),0),"")</f>
        <v/>
      </c>
      <c r="FV67" s="41">
        <f>IFERROR(VLOOKUP($B21,[1]Table2!$B$1:$Z$21,MATCH("xGD/90",[1]Table2!$B$1:$Z$1,0),0)-VLOOKUP(FV21,[1]Table2!$B$1:$Z$21,MATCH("xGD/90",[1]Table2!$B$1:$Z$1,0),0),"")</f>
        <v>0.56000000000000005</v>
      </c>
      <c r="FW67" s="41" t="str">
        <f>IFERROR(VLOOKUP($B21,[1]Table2!$B$1:$Z$21,MATCH("xGD/90",[1]Table2!$B$1:$Z$1,0),0)-VLOOKUP(FW21,[1]Table2!$B$1:$Z$21,MATCH("xGD/90",[1]Table2!$B$1:$Z$1,0),0),"")</f>
        <v/>
      </c>
      <c r="FX67" s="41" t="str">
        <f>IFERROR(VLOOKUP($B21,[1]Table2!$B$1:$Z$21,MATCH("xGD/90",[1]Table2!$B$1:$Z$1,0),0)-VLOOKUP(FX21,[1]Table2!$B$1:$Z$21,MATCH("xGD/90",[1]Table2!$B$1:$Z$1,0),0),"")</f>
        <v/>
      </c>
      <c r="FY67" s="41" t="str">
        <f>IFERROR(VLOOKUP($B21,[1]Table2!$B$1:$Z$21,MATCH("xGD/90",[1]Table2!$B$1:$Z$1,0),0)-VLOOKUP(FY21,[1]Table2!$B$1:$Z$21,MATCH("xGD/90",[1]Table2!$B$1:$Z$1,0),0),"")</f>
        <v/>
      </c>
      <c r="FZ67" s="41" t="str">
        <f>IFERROR(VLOOKUP($B21,[1]Table2!$B$1:$Z$21,MATCH("xGD/90",[1]Table2!$B$1:$Z$1,0),0)-VLOOKUP(FZ21,[1]Table2!$B$1:$Z$21,MATCH("xGD/90",[1]Table2!$B$1:$Z$1,0),0),"")</f>
        <v/>
      </c>
      <c r="GA67" s="41" t="str">
        <f>IFERROR(VLOOKUP($B21,[1]Table2!$B$1:$Z$21,MATCH("xGD/90",[1]Table2!$B$1:$Z$1,0),0)-VLOOKUP(GA21,[1]Table2!$B$1:$Z$21,MATCH("xGD/90",[1]Table2!$B$1:$Z$1,0),0),"")</f>
        <v/>
      </c>
      <c r="GB67" s="41" t="str">
        <f>IFERROR(VLOOKUP($B21,[1]Table2!$B$1:$Z$21,MATCH("xGD/90",[1]Table2!$B$1:$Z$1,0),0)-VLOOKUP(GB21,[1]Table2!$B$1:$Z$21,MATCH("xGD/90",[1]Table2!$B$1:$Z$1,0),0),"")</f>
        <v/>
      </c>
      <c r="GC67" s="41" t="str">
        <f>IFERROR(VLOOKUP($B21,[1]Table2!$B$1:$Z$21,MATCH("xGD/90",[1]Table2!$B$1:$Z$1,0),0)-VLOOKUP(GC21,[1]Table2!$B$1:$Z$21,MATCH("xGD/90",[1]Table2!$B$1:$Z$1,0),0),"")</f>
        <v/>
      </c>
      <c r="GD67" s="41" t="str">
        <f>IFERROR(VLOOKUP($B21,[1]Table2!$B$1:$Z$21,MATCH("xGD/90",[1]Table2!$B$1:$Z$1,0),0)-VLOOKUP(GD21,[1]Table2!$B$1:$Z$21,MATCH("xGD/90",[1]Table2!$B$1:$Z$1,0),0),"")</f>
        <v/>
      </c>
      <c r="GE67" s="41" t="str">
        <f>IFERROR(VLOOKUP($B21,[1]Table2!$B$1:$Z$21,MATCH("xGD/90",[1]Table2!$B$1:$Z$1,0),0)-VLOOKUP(GE21,[1]Table2!$B$1:$Z$21,MATCH("xGD/90",[1]Table2!$B$1:$Z$1,0),0),"")</f>
        <v/>
      </c>
      <c r="GF67" s="41" t="str">
        <f>IFERROR(VLOOKUP($B21,[1]Table2!$B$1:$Z$21,MATCH("xGD/90",[1]Table2!$B$1:$Z$1,0),0)-VLOOKUP(GF21,[1]Table2!$B$1:$Z$21,MATCH("xGD/90",[1]Table2!$B$1:$Z$1,0),0),"")</f>
        <v/>
      </c>
      <c r="GG67" s="41" t="str">
        <f>IFERROR(VLOOKUP($B21,[1]Table2!$B$1:$Z$21,MATCH("xGD/90",[1]Table2!$B$1:$Z$1,0),0)-VLOOKUP(GG21,[1]Table2!$B$1:$Z$21,MATCH("xGD/90",[1]Table2!$B$1:$Z$1,0),0),"")</f>
        <v/>
      </c>
      <c r="GH67" s="41" t="str">
        <f>IFERROR(VLOOKUP($B21,[1]Table2!$B$1:$Z$21,MATCH("xGD/90",[1]Table2!$B$1:$Z$1,0),0)-VLOOKUP(GH21,[1]Table2!$B$1:$Z$21,MATCH("xGD/90",[1]Table2!$B$1:$Z$1,0),0),"")</f>
        <v/>
      </c>
      <c r="GI67" s="41">
        <f>IFERROR(VLOOKUP($B21,[1]Table2!$B$1:$Z$21,MATCH("xGD/90",[1]Table2!$B$1:$Z$1,0),0)-VLOOKUP(GI21,[1]Table2!$B$1:$Z$21,MATCH("xGD/90",[1]Table2!$B$1:$Z$1,0),0),"")</f>
        <v>-1.1400000000000001</v>
      </c>
      <c r="GJ67" s="41" t="str">
        <f>IFERROR(VLOOKUP($B21,[1]Table2!$B$1:$Z$21,MATCH("xGD/90",[1]Table2!$B$1:$Z$1,0),0)-VLOOKUP(GJ21,[1]Table2!$B$1:$Z$21,MATCH("xGD/90",[1]Table2!$B$1:$Z$1,0),0),"")</f>
        <v/>
      </c>
      <c r="GK67" s="41" t="str">
        <f>IFERROR(VLOOKUP($B21,[1]Table2!$B$1:$Z$21,MATCH("xGD/90",[1]Table2!$B$1:$Z$1,0),0)-VLOOKUP(GK21,[1]Table2!$B$1:$Z$21,MATCH("xGD/90",[1]Table2!$B$1:$Z$1,0),0),"")</f>
        <v/>
      </c>
      <c r="GL67" s="41" t="str">
        <f>IFERROR(VLOOKUP($B21,[1]Table2!$B$1:$Z$21,MATCH("xGD/90",[1]Table2!$B$1:$Z$1,0),0)-VLOOKUP(GL21,[1]Table2!$B$1:$Z$21,MATCH("xGD/90",[1]Table2!$B$1:$Z$1,0),0),"")</f>
        <v/>
      </c>
      <c r="GM67" s="41" t="str">
        <f>IFERROR(VLOOKUP($B21,[1]Table2!$B$1:$Z$21,MATCH("xGD/90",[1]Table2!$B$1:$Z$1,0),0)-VLOOKUP(GM21,[1]Table2!$B$1:$Z$21,MATCH("xGD/90",[1]Table2!$B$1:$Z$1,0),0),"")</f>
        <v/>
      </c>
      <c r="GN67" s="41" t="str">
        <f>IFERROR(VLOOKUP($B21,[1]Table2!$B$1:$Z$21,MATCH("xGD/90",[1]Table2!$B$1:$Z$1,0),0)-VLOOKUP(GN21,[1]Table2!$B$1:$Z$21,MATCH("xGD/90",[1]Table2!$B$1:$Z$1,0),0),"")</f>
        <v/>
      </c>
      <c r="GO67" s="41">
        <f>IFERROR(VLOOKUP($B21,[1]Table2!$B$1:$Z$21,MATCH("xGD/90",[1]Table2!$B$1:$Z$1,0),0)-VLOOKUP(GO21,[1]Table2!$B$1:$Z$21,MATCH("xGD/90",[1]Table2!$B$1:$Z$1,0),0),"")</f>
        <v>0.51</v>
      </c>
      <c r="GP67" s="41" t="str">
        <f>IFERROR(VLOOKUP($B21,[1]Table2!$B$1:$Z$21,MATCH("xGD/90",[1]Table2!$B$1:$Z$1,0),0)-VLOOKUP(GP21,[1]Table2!$B$1:$Z$21,MATCH("xGD/90",[1]Table2!$B$1:$Z$1,0),0),"")</f>
        <v/>
      </c>
      <c r="GQ67" s="41" t="str">
        <f>IFERROR(VLOOKUP($B21,[1]Table2!$B$1:$Z$21,MATCH("xGD/90",[1]Table2!$B$1:$Z$1,0),0)-VLOOKUP(GQ21,[1]Table2!$B$1:$Z$21,MATCH("xGD/90",[1]Table2!$B$1:$Z$1,0),0),"")</f>
        <v/>
      </c>
      <c r="GR67" s="41" t="str">
        <f>IFERROR(VLOOKUP($B21,[1]Table2!$B$1:$Z$21,MATCH("xGD/90",[1]Table2!$B$1:$Z$1,0),0)-VLOOKUP(GR21,[1]Table2!$B$1:$Z$21,MATCH("xGD/90",[1]Table2!$B$1:$Z$1,0),0),"")</f>
        <v/>
      </c>
      <c r="GS67" s="41" t="str">
        <f>IFERROR(VLOOKUP($B21,[1]Table2!$B$1:$Z$21,MATCH("xGD/90",[1]Table2!$B$1:$Z$1,0),0)-VLOOKUP(GS21,[1]Table2!$B$1:$Z$21,MATCH("xGD/90",[1]Table2!$B$1:$Z$1,0),0),"")</f>
        <v/>
      </c>
      <c r="GT67" s="41" t="str">
        <f>IFERROR(VLOOKUP($B21,[1]Table2!$B$1:$Z$21,MATCH("xGD/90",[1]Table2!$B$1:$Z$1,0),0)-VLOOKUP(GT21,[1]Table2!$B$1:$Z$21,MATCH("xGD/90",[1]Table2!$B$1:$Z$1,0),0),"")</f>
        <v/>
      </c>
      <c r="GU67" s="41" t="str">
        <f>IFERROR(VLOOKUP($B21,[1]Table2!$B$1:$Z$21,MATCH("xGD/90",[1]Table2!$B$1:$Z$1,0),0)-VLOOKUP(GU21,[1]Table2!$B$1:$Z$21,MATCH("xGD/90",[1]Table2!$B$1:$Z$1,0),0),"")</f>
        <v/>
      </c>
      <c r="GV67" s="41" t="str">
        <f>IFERROR(VLOOKUP($B21,[1]Table2!$B$1:$Z$21,MATCH("xGD/90",[1]Table2!$B$1:$Z$1,0),0)-VLOOKUP(GV21,[1]Table2!$B$1:$Z$21,MATCH("xGD/90",[1]Table2!$B$1:$Z$1,0),0),"")</f>
        <v/>
      </c>
      <c r="GW67" s="41">
        <f>IFERROR(VLOOKUP($B21,[1]Table2!$B$1:$Z$21,MATCH("xGD/90",[1]Table2!$B$1:$Z$1,0),0)-VLOOKUP(GW21,[1]Table2!$B$1:$Z$21,MATCH("xGD/90",[1]Table2!$B$1:$Z$1,0),0),"")</f>
        <v>0.11</v>
      </c>
      <c r="GX67" s="41" t="str">
        <f>IFERROR(VLOOKUP($B21,[1]Table2!$B$1:$Z$21,MATCH("xGD/90",[1]Table2!$B$1:$Z$1,0),0)-VLOOKUP(GX21,[1]Table2!$B$1:$Z$21,MATCH("xGD/90",[1]Table2!$B$1:$Z$1,0),0),"")</f>
        <v/>
      </c>
      <c r="GY67" s="41" t="str">
        <f>IFERROR(VLOOKUP($B21,[1]Table2!$B$1:$Z$21,MATCH("xGD/90",[1]Table2!$B$1:$Z$1,0),0)-VLOOKUP(GY21,[1]Table2!$B$1:$Z$21,MATCH("xGD/90",[1]Table2!$B$1:$Z$1,0),0),"")</f>
        <v/>
      </c>
      <c r="GZ67" s="41" t="str">
        <f>IFERROR(VLOOKUP($B21,[1]Table2!$B$1:$Z$21,MATCH("xGD/90",[1]Table2!$B$1:$Z$1,0),0)-VLOOKUP(GZ21,[1]Table2!$B$1:$Z$21,MATCH("xGD/90",[1]Table2!$B$1:$Z$1,0),0),"")</f>
        <v/>
      </c>
      <c r="HA67" s="41" t="str">
        <f>IFERROR(VLOOKUP($B21,[1]Table2!$B$1:$Z$21,MATCH("xGD/90",[1]Table2!$B$1:$Z$1,0),0)-VLOOKUP(HA21,[1]Table2!$B$1:$Z$21,MATCH("xGD/90",[1]Table2!$B$1:$Z$1,0),0),"")</f>
        <v/>
      </c>
      <c r="HB67" s="41" t="str">
        <f>IFERROR(VLOOKUP($B21,[1]Table2!$B$1:$Z$21,MATCH("xGD/90",[1]Table2!$B$1:$Z$1,0),0)-VLOOKUP(HB21,[1]Table2!$B$1:$Z$21,MATCH("xGD/90",[1]Table2!$B$1:$Z$1,0),0),"")</f>
        <v/>
      </c>
      <c r="HC67" s="41" t="str">
        <f>IFERROR(VLOOKUP($B21,[1]Table2!$B$1:$Z$21,MATCH("xGD/90",[1]Table2!$B$1:$Z$1,0),0)-VLOOKUP(HC21,[1]Table2!$B$1:$Z$21,MATCH("xGD/90",[1]Table2!$B$1:$Z$1,0),0),"")</f>
        <v/>
      </c>
      <c r="HD67" s="41">
        <f>IFERROR(VLOOKUP($B21,[1]Table2!$B$1:$Z$21,MATCH("xGD/90",[1]Table2!$B$1:$Z$1,0),0)-VLOOKUP(HD21,[1]Table2!$B$1:$Z$21,MATCH("xGD/90",[1]Table2!$B$1:$Z$1,0),0),"")</f>
        <v>0.15</v>
      </c>
      <c r="HE67" s="41" t="str">
        <f>IFERROR(VLOOKUP($B21,[1]Table2!$B$1:$Z$21,MATCH("xGD/90",[1]Table2!$B$1:$Z$1,0),0)-VLOOKUP(HE21,[1]Table2!$B$1:$Z$21,MATCH("xGD/90",[1]Table2!$B$1:$Z$1,0),0),"")</f>
        <v/>
      </c>
      <c r="HF67" s="41" t="str">
        <f>IFERROR(VLOOKUP($B21,[1]Table2!$B$1:$Z$21,MATCH("xGD/90",[1]Table2!$B$1:$Z$1,0),0)-VLOOKUP(HF21,[1]Table2!$B$1:$Z$21,MATCH("xGD/90",[1]Table2!$B$1:$Z$1,0),0),"")</f>
        <v/>
      </c>
      <c r="HG67" s="41" t="str">
        <f>IFERROR(VLOOKUP($B21,[1]Table2!$B$1:$Z$21,MATCH("xGD/90",[1]Table2!$B$1:$Z$1,0),0)-VLOOKUP(HG21,[1]Table2!$B$1:$Z$21,MATCH("xGD/90",[1]Table2!$B$1:$Z$1,0),0),"")</f>
        <v/>
      </c>
      <c r="HH67" s="41" t="str">
        <f>IFERROR(VLOOKUP($B21,[1]Table2!$B$1:$Z$21,MATCH("xGD/90",[1]Table2!$B$1:$Z$1,0),0)-VLOOKUP(HH21,[1]Table2!$B$1:$Z$21,MATCH("xGD/90",[1]Table2!$B$1:$Z$1,0),0),"")</f>
        <v/>
      </c>
      <c r="HI67" s="41" t="str">
        <f>IFERROR(VLOOKUP($B21,[1]Table2!$B$1:$Z$21,MATCH("xGD/90",[1]Table2!$B$1:$Z$1,0),0)-VLOOKUP(HI21,[1]Table2!$B$1:$Z$21,MATCH("xGD/90",[1]Table2!$B$1:$Z$1,0),0),"")</f>
        <v/>
      </c>
      <c r="HJ67" s="41">
        <f>IFERROR(VLOOKUP($B21,[1]Table2!$B$1:$Z$21,MATCH("xGD/90",[1]Table2!$B$1:$Z$1,0),0)-VLOOKUP(HJ21,[1]Table2!$B$1:$Z$21,MATCH("xGD/90",[1]Table2!$B$1:$Z$1,0),0),"")</f>
        <v>0.62</v>
      </c>
      <c r="HK67" s="41" t="str">
        <f>IFERROR(VLOOKUP($B21,[1]Table2!$B$1:$Z$21,MATCH("xGD/90",[1]Table2!$B$1:$Z$1,0),0)-VLOOKUP(HK21,[1]Table2!$B$1:$Z$21,MATCH("xGD/90",[1]Table2!$B$1:$Z$1,0),0),"")</f>
        <v/>
      </c>
      <c r="HL67" s="41" t="str">
        <f>IFERROR(VLOOKUP($B21,[1]Table2!$B$1:$Z$21,MATCH("xGD/90",[1]Table2!$B$1:$Z$1,0),0)-VLOOKUP(HL21,[1]Table2!$B$1:$Z$21,MATCH("xGD/90",[1]Table2!$B$1:$Z$1,0),0),"")</f>
        <v/>
      </c>
      <c r="HM67" s="41" t="str">
        <f>IFERROR(VLOOKUP($B21,[1]Table2!$B$1:$Z$21,MATCH("xGD/90",[1]Table2!$B$1:$Z$1,0),0)-VLOOKUP(HM21,[1]Table2!$B$1:$Z$21,MATCH("xGD/90",[1]Table2!$B$1:$Z$1,0),0),"")</f>
        <v/>
      </c>
      <c r="HN67" s="41" t="str">
        <f>IFERROR(VLOOKUP($B21,[1]Table2!$B$1:$Z$21,MATCH("xGD/90",[1]Table2!$B$1:$Z$1,0),0)-VLOOKUP(HN21,[1]Table2!$B$1:$Z$21,MATCH("xGD/90",[1]Table2!$B$1:$Z$1,0),0),"")</f>
        <v/>
      </c>
      <c r="HO67" s="41" t="str">
        <f>IFERROR(VLOOKUP($B21,[1]Table2!$B$1:$Z$21,MATCH("xGD/90",[1]Table2!$B$1:$Z$1,0),0)-VLOOKUP(HO21,[1]Table2!$B$1:$Z$21,MATCH("xGD/90",[1]Table2!$B$1:$Z$1,0),0),"")</f>
        <v/>
      </c>
      <c r="HP67" s="41" t="str">
        <f>IFERROR(VLOOKUP($B21,[1]Table2!$B$1:$Z$21,MATCH("xGD/90",[1]Table2!$B$1:$Z$1,0),0)-VLOOKUP(HP21,[1]Table2!$B$1:$Z$21,MATCH("xGD/90",[1]Table2!$B$1:$Z$1,0),0),"")</f>
        <v/>
      </c>
      <c r="HQ67" s="41">
        <f>IFERROR(VLOOKUP($B21,[1]Table2!$B$1:$Z$21,MATCH("xGD/90",[1]Table2!$B$1:$Z$1,0),0)-VLOOKUP(HQ21,[1]Table2!$B$1:$Z$21,MATCH("xGD/90",[1]Table2!$B$1:$Z$1,0),0),"")</f>
        <v>0.84000000000000008</v>
      </c>
      <c r="HR67" s="41" t="str">
        <f>IFERROR(VLOOKUP($B21,[1]Table2!$B$1:$Z$21,MATCH("xGD/90",[1]Table2!$B$1:$Z$1,0),0)-VLOOKUP(HR21,[1]Table2!$B$1:$Z$21,MATCH("xGD/90",[1]Table2!$B$1:$Z$1,0),0),"")</f>
        <v/>
      </c>
      <c r="HS67" s="41" t="str">
        <f>IFERROR(VLOOKUP($B21,[1]Table2!$B$1:$Z$21,MATCH("xGD/90",[1]Table2!$B$1:$Z$1,0),0)-VLOOKUP(HS21,[1]Table2!$B$1:$Z$21,MATCH("xGD/90",[1]Table2!$B$1:$Z$1,0),0),"")</f>
        <v/>
      </c>
      <c r="HT67" s="41" t="str">
        <f>IFERROR(VLOOKUP($B21,[1]Table2!$B$1:$Z$21,MATCH("xGD/90",[1]Table2!$B$1:$Z$1,0),0)-VLOOKUP(HT21,[1]Table2!$B$1:$Z$21,MATCH("xGD/90",[1]Table2!$B$1:$Z$1,0),0),"")</f>
        <v/>
      </c>
      <c r="HU67" s="41" t="str">
        <f>IFERROR(VLOOKUP($B21,[1]Table2!$B$1:$Z$21,MATCH("xGD/90",[1]Table2!$B$1:$Z$1,0),0)-VLOOKUP(HU21,[1]Table2!$B$1:$Z$21,MATCH("xGD/90",[1]Table2!$B$1:$Z$1,0),0),"")</f>
        <v/>
      </c>
      <c r="HV67" s="41" t="str">
        <f>IFERROR(VLOOKUP($B21,[1]Table2!$B$1:$Z$21,MATCH("xGD/90",[1]Table2!$B$1:$Z$1,0),0)-VLOOKUP(HV21,[1]Table2!$B$1:$Z$21,MATCH("xGD/90",[1]Table2!$B$1:$Z$1,0),0),"")</f>
        <v/>
      </c>
      <c r="HW67" s="41" t="str">
        <f>IFERROR(VLOOKUP($B21,[1]Table2!$B$1:$Z$21,MATCH("xGD/90",[1]Table2!$B$1:$Z$1,0),0)-VLOOKUP(HW21,[1]Table2!$B$1:$Z$21,MATCH("xGD/90",[1]Table2!$B$1:$Z$1,0),0),"")</f>
        <v/>
      </c>
      <c r="HX67" s="41">
        <f>IFERROR(VLOOKUP($B21,[1]Table2!$B$1:$Z$21,MATCH("xGD/90",[1]Table2!$B$1:$Z$1,0),0)-VLOOKUP(HX21,[1]Table2!$B$1:$Z$21,MATCH("xGD/90",[1]Table2!$B$1:$Z$1,0),0),"")</f>
        <v>0.65</v>
      </c>
      <c r="HY67" s="41" t="str">
        <f>IFERROR(VLOOKUP($B21,[1]Table2!$B$1:$Z$21,MATCH("xGD/90",[1]Table2!$B$1:$Z$1,0),0)-VLOOKUP(HY21,[1]Table2!$B$1:$Z$21,MATCH("xGD/90",[1]Table2!$B$1:$Z$1,0),0),"")</f>
        <v/>
      </c>
      <c r="HZ67" s="41" t="str">
        <f>IFERROR(VLOOKUP($B21,[1]Table2!$B$1:$Z$21,MATCH("xGD/90",[1]Table2!$B$1:$Z$1,0),0)-VLOOKUP(HZ21,[1]Table2!$B$1:$Z$21,MATCH("xGD/90",[1]Table2!$B$1:$Z$1,0),0),"")</f>
        <v/>
      </c>
      <c r="IA67" s="41" t="str">
        <f>IFERROR(VLOOKUP($B21,[1]Table2!$B$1:$Z$21,MATCH("xGD/90",[1]Table2!$B$1:$Z$1,0),0)-VLOOKUP(IA21,[1]Table2!$B$1:$Z$21,MATCH("xGD/90",[1]Table2!$B$1:$Z$1,0),0),"")</f>
        <v/>
      </c>
      <c r="IB67" s="41" t="str">
        <f>IFERROR(VLOOKUP($B21,[1]Table2!$B$1:$Z$21,MATCH("xGD/90",[1]Table2!$B$1:$Z$1,0),0)-VLOOKUP(IB21,[1]Table2!$B$1:$Z$21,MATCH("xGD/90",[1]Table2!$B$1:$Z$1,0),0),"")</f>
        <v/>
      </c>
      <c r="IC67" s="41" t="str">
        <f>IFERROR(VLOOKUP($B21,[1]Table2!$B$1:$Z$21,MATCH("xGD/90",[1]Table2!$B$1:$Z$1,0),0)-VLOOKUP(IC21,[1]Table2!$B$1:$Z$21,MATCH("xGD/90",[1]Table2!$B$1:$Z$1,0),0),"")</f>
        <v/>
      </c>
      <c r="ID67" s="41" t="str">
        <f>IFERROR(VLOOKUP($B21,[1]Table2!$B$1:$Z$21,MATCH("xGD/90",[1]Table2!$B$1:$Z$1,0),0)-VLOOKUP(ID21,[1]Table2!$B$1:$Z$21,MATCH("xGD/90",[1]Table2!$B$1:$Z$1,0),0),"")</f>
        <v/>
      </c>
      <c r="IE67" s="41" t="str">
        <f>IFERROR(VLOOKUP($B21,[1]Table2!$B$1:$Z$21,MATCH("xGD/90",[1]Table2!$B$1:$Z$1,0),0)-VLOOKUP(IE21,[1]Table2!$B$1:$Z$21,MATCH("xGD/90",[1]Table2!$B$1:$Z$1,0),0),"")</f>
        <v/>
      </c>
      <c r="IF67" s="41" t="str">
        <f>IFERROR(VLOOKUP($B21,[1]Table2!$B$1:$Z$21,MATCH("xGD/90",[1]Table2!$B$1:$Z$1,0),0)-VLOOKUP(IF21,[1]Table2!$B$1:$Z$21,MATCH("xGD/90",[1]Table2!$B$1:$Z$1,0),0),"")</f>
        <v/>
      </c>
      <c r="IG67" s="41" t="str">
        <f>IFERROR(VLOOKUP($B21,[1]Table2!$B$1:$Z$21,MATCH("xGD/90",[1]Table2!$B$1:$Z$1,0),0)-VLOOKUP(IG21,[1]Table2!$B$1:$Z$21,MATCH("xGD/90",[1]Table2!$B$1:$Z$1,0),0),"")</f>
        <v/>
      </c>
      <c r="IH67" s="41" t="str">
        <f>IFERROR(VLOOKUP($B21,[1]Table2!$B$1:$Z$21,MATCH("xGD/90",[1]Table2!$B$1:$Z$1,0),0)-VLOOKUP(IH21,[1]Table2!$B$1:$Z$21,MATCH("xGD/90",[1]Table2!$B$1:$Z$1,0),0),"")</f>
        <v/>
      </c>
      <c r="II67" s="41" t="str">
        <f>IFERROR(VLOOKUP($B21,[1]Table2!$B$1:$Z$21,MATCH("xGD/90",[1]Table2!$B$1:$Z$1,0),0)-VLOOKUP(II21,[1]Table2!$B$1:$Z$21,MATCH("xGD/90",[1]Table2!$B$1:$Z$1,0),0),"")</f>
        <v/>
      </c>
      <c r="IJ67" s="41" t="str">
        <f>IFERROR(VLOOKUP($B21,[1]Table2!$B$1:$Z$21,MATCH("xGD/90",[1]Table2!$B$1:$Z$1,0),0)-VLOOKUP(IJ21,[1]Table2!$B$1:$Z$21,MATCH("xGD/90",[1]Table2!$B$1:$Z$1,0),0),"")</f>
        <v/>
      </c>
      <c r="IK67" s="41" t="str">
        <f>IFERROR(VLOOKUP($B21,[1]Table2!$B$1:$Z$21,MATCH("xGD/90",[1]Table2!$B$1:$Z$1,0),0)-VLOOKUP(IK21,[1]Table2!$B$1:$Z$21,MATCH("xGD/90",[1]Table2!$B$1:$Z$1,0),0),"")</f>
        <v/>
      </c>
      <c r="IL67" s="41" t="str">
        <f>IFERROR(VLOOKUP($B21,[1]Table2!$B$1:$Z$21,MATCH("xGD/90",[1]Table2!$B$1:$Z$1,0),0)-VLOOKUP(IL21,[1]Table2!$B$1:$Z$21,MATCH("xGD/90",[1]Table2!$B$1:$Z$1,0),0),"")</f>
        <v/>
      </c>
      <c r="IM67" s="41" t="str">
        <f>IFERROR(VLOOKUP($B21,[1]Table2!$B$1:$Z$21,MATCH("xGD/90",[1]Table2!$B$1:$Z$1,0),0)-VLOOKUP(IM21,[1]Table2!$B$1:$Z$21,MATCH("xGD/90",[1]Table2!$B$1:$Z$1,0),0),"")</f>
        <v/>
      </c>
      <c r="IN67" s="41">
        <f>IFERROR(VLOOKUP($B21,[1]Table2!$B$1:$Z$21,MATCH("xGD/90",[1]Table2!$B$1:$Z$1,0),0)-VLOOKUP(IN21,[1]Table2!$B$1:$Z$21,MATCH("xGD/90",[1]Table2!$B$1:$Z$1,0),0),"")</f>
        <v>0.77</v>
      </c>
      <c r="IO67" s="41" t="str">
        <f>IFERROR(VLOOKUP($B21,[1]Table2!$B$1:$Z$21,MATCH("xGD/90",[1]Table2!$B$1:$Z$1,0),0)-VLOOKUP(IO21,[1]Table2!$B$1:$Z$21,MATCH("xGD/90",[1]Table2!$B$1:$Z$1,0),0),"")</f>
        <v/>
      </c>
      <c r="IP67" s="41" t="str">
        <f>IFERROR(VLOOKUP($B21,[1]Table2!$B$1:$Z$21,MATCH("xGD/90",[1]Table2!$B$1:$Z$1,0),0)-VLOOKUP(IP21,[1]Table2!$B$1:$Z$21,MATCH("xGD/90",[1]Table2!$B$1:$Z$1,0),0),"")</f>
        <v/>
      </c>
      <c r="IQ67" s="41" t="str">
        <f>IFERROR(VLOOKUP($B21,[1]Table2!$B$1:$Z$21,MATCH("xGD/90",[1]Table2!$B$1:$Z$1,0),0)-VLOOKUP(IQ21,[1]Table2!$B$1:$Z$21,MATCH("xGD/90",[1]Table2!$B$1:$Z$1,0),0),"")</f>
        <v/>
      </c>
      <c r="IR67" s="41" t="str">
        <f>IFERROR(VLOOKUP($B21,[1]Table2!$B$1:$Z$21,MATCH("xGD/90",[1]Table2!$B$1:$Z$1,0),0)-VLOOKUP(IR21,[1]Table2!$B$1:$Z$21,MATCH("xGD/90",[1]Table2!$B$1:$Z$1,0),0),"")</f>
        <v/>
      </c>
      <c r="IS67" s="41">
        <f>IFERROR(VLOOKUP($B21,[1]Table2!$B$1:$Z$21,MATCH("xGD/90",[1]Table2!$B$1:$Z$1,0),0)-VLOOKUP(IS21,[1]Table2!$B$1:$Z$21,MATCH("xGD/90",[1]Table2!$B$1:$Z$1,0),0),"")</f>
        <v>-0.53999999999999992</v>
      </c>
      <c r="IT67" s="41" t="str">
        <f>IFERROR(VLOOKUP($B21,[1]Table2!$B$1:$Z$21,MATCH("xGD/90",[1]Table2!$B$1:$Z$1,0),0)-VLOOKUP(IT21,[1]Table2!$B$1:$Z$21,MATCH("xGD/90",[1]Table2!$B$1:$Z$1,0),0),"")</f>
        <v/>
      </c>
      <c r="IU67" s="41" t="str">
        <f>IFERROR(VLOOKUP($B21,[1]Table2!$B$1:$Z$21,MATCH("xGD/90",[1]Table2!$B$1:$Z$1,0),0)-VLOOKUP(IU21,[1]Table2!$B$1:$Z$21,MATCH("xGD/90",[1]Table2!$B$1:$Z$1,0),0),"")</f>
        <v/>
      </c>
      <c r="IV67" s="41" t="str">
        <f>IFERROR(VLOOKUP($B21,[1]Table2!$B$1:$Z$21,MATCH("xGD/90",[1]Table2!$B$1:$Z$1,0),0)-VLOOKUP(IV21,[1]Table2!$B$1:$Z$21,MATCH("xGD/90",[1]Table2!$B$1:$Z$1,0),0),"")</f>
        <v/>
      </c>
      <c r="IW67" s="41" t="str">
        <f>IFERROR(VLOOKUP($B21,[1]Table2!$B$1:$Z$21,MATCH("xGD/90",[1]Table2!$B$1:$Z$1,0),0)-VLOOKUP(IW21,[1]Table2!$B$1:$Z$21,MATCH("xGD/90",[1]Table2!$B$1:$Z$1,0),0),"")</f>
        <v/>
      </c>
      <c r="IX67" s="41" t="str">
        <f>IFERROR(VLOOKUP($B21,[1]Table2!$B$1:$Z$21,MATCH("xGD/90",[1]Table2!$B$1:$Z$1,0),0)-VLOOKUP(IX21,[1]Table2!$B$1:$Z$21,MATCH("xGD/90",[1]Table2!$B$1:$Z$1,0),0),"")</f>
        <v/>
      </c>
      <c r="IY67" s="41" t="str">
        <f>IFERROR(VLOOKUP($B21,[1]Table2!$B$1:$Z$21,MATCH("xGD/90",[1]Table2!$B$1:$Z$1,0),0)-VLOOKUP(IY21,[1]Table2!$B$1:$Z$21,MATCH("xGD/90",[1]Table2!$B$1:$Z$1,0),0),"")</f>
        <v/>
      </c>
      <c r="IZ67" s="41">
        <f>IFERROR(VLOOKUP($B21,[1]Table2!$B$1:$Z$21,MATCH("xGD/90",[1]Table2!$B$1:$Z$1,0),0)-VLOOKUP(IZ21,[1]Table2!$B$1:$Z$21,MATCH("xGD/90",[1]Table2!$B$1:$Z$1,0),0),"")</f>
        <v>0.91</v>
      </c>
      <c r="JA67" s="41" t="str">
        <f>IFERROR(VLOOKUP($B21,[1]Table2!$B$1:$Z$21,MATCH("xGD/90",[1]Table2!$B$1:$Z$1,0),0)-VLOOKUP(JA21,[1]Table2!$B$1:$Z$21,MATCH("xGD/90",[1]Table2!$B$1:$Z$1,0),0),"")</f>
        <v/>
      </c>
      <c r="JB67" s="41" t="str">
        <f>IFERROR(VLOOKUP($B21,[1]Table2!$B$1:$Z$21,MATCH("xGD/90",[1]Table2!$B$1:$Z$1,0),0)-VLOOKUP(JB21,[1]Table2!$B$1:$Z$21,MATCH("xGD/90",[1]Table2!$B$1:$Z$1,0),0),"")</f>
        <v/>
      </c>
      <c r="JC67" s="41" t="str">
        <f>IFERROR(VLOOKUP($B21,[1]Table2!$B$1:$Z$21,MATCH("xGD/90",[1]Table2!$B$1:$Z$1,0),0)-VLOOKUP(JC21,[1]Table2!$B$1:$Z$21,MATCH("xGD/90",[1]Table2!$B$1:$Z$1,0),0),"")</f>
        <v/>
      </c>
      <c r="JD67" s="41" t="str">
        <f>IFERROR(VLOOKUP($B21,[1]Table2!$B$1:$Z$21,MATCH("xGD/90",[1]Table2!$B$1:$Z$1,0),0)-VLOOKUP(JD21,[1]Table2!$B$1:$Z$21,MATCH("xGD/90",[1]Table2!$B$1:$Z$1,0),0),"")</f>
        <v/>
      </c>
      <c r="JE67" s="41" t="str">
        <f>IFERROR(VLOOKUP($B21,[1]Table2!$B$1:$Z$21,MATCH("xGD/90",[1]Table2!$B$1:$Z$1,0),0)-VLOOKUP(JE21,[1]Table2!$B$1:$Z$21,MATCH("xGD/90",[1]Table2!$B$1:$Z$1,0),0),"")</f>
        <v/>
      </c>
      <c r="JF67" s="41" t="str">
        <f>IFERROR(VLOOKUP($B21,[1]Table2!$B$1:$Z$21,MATCH("xGD/90",[1]Table2!$B$1:$Z$1,0),0)-VLOOKUP(JF21,[1]Table2!$B$1:$Z$21,MATCH("xGD/90",[1]Table2!$B$1:$Z$1,0),0),"")</f>
        <v/>
      </c>
      <c r="JG67" s="41" t="str">
        <f>IFERROR(VLOOKUP($B21,[1]Table2!$B$1:$Z$21,MATCH("xGD/90",[1]Table2!$B$1:$Z$1,0),0)-VLOOKUP(JG21,[1]Table2!$B$1:$Z$21,MATCH("xGD/90",[1]Table2!$B$1:$Z$1,0),0),"")</f>
        <v/>
      </c>
      <c r="JH67" s="41">
        <f>IFERROR(VLOOKUP($B21,[1]Table2!$B$1:$Z$21,MATCH("xGD/90",[1]Table2!$B$1:$Z$1,0),0)-VLOOKUP(JH21,[1]Table2!$B$1:$Z$21,MATCH("xGD/90",[1]Table2!$B$1:$Z$1,0),0),"")</f>
        <v>-0.55999999999999994</v>
      </c>
      <c r="JI67" s="41" t="str">
        <f>IFERROR(VLOOKUP($B21,[1]Table2!$B$1:$Z$21,MATCH("xGD/90",[1]Table2!$B$1:$Z$1,0),0)-VLOOKUP(JI21,[1]Table2!$B$1:$Z$21,MATCH("xGD/90",[1]Table2!$B$1:$Z$1,0),0),"")</f>
        <v/>
      </c>
      <c r="JJ67" s="41" t="str">
        <f>IFERROR(VLOOKUP($B21,[1]Table2!$B$1:$Z$21,MATCH("xGD/90",[1]Table2!$B$1:$Z$1,0),0)-VLOOKUP(JJ21,[1]Table2!$B$1:$Z$21,MATCH("xGD/90",[1]Table2!$B$1:$Z$1,0),0),"")</f>
        <v/>
      </c>
      <c r="JK67" s="41" t="str">
        <f>IFERROR(VLOOKUP($B21,[1]Table2!$B$1:$Z$21,MATCH("xGD/90",[1]Table2!$B$1:$Z$1,0),0)-VLOOKUP(JK21,[1]Table2!$B$1:$Z$21,MATCH("xGD/90",[1]Table2!$B$1:$Z$1,0),0),"")</f>
        <v/>
      </c>
      <c r="JL67" s="41">
        <f>IFERROR(VLOOKUP($B21,[1]Table2!$B$1:$Z$21,MATCH("xGD/90",[1]Table2!$B$1:$Z$1,0),0)-VLOOKUP(JL21,[1]Table2!$B$1:$Z$21,MATCH("xGD/90",[1]Table2!$B$1:$Z$1,0),0),"")</f>
        <v>-0.18999999999999997</v>
      </c>
      <c r="JM67" s="41" t="str">
        <f>IFERROR(VLOOKUP($B21,[1]Table2!$B$1:$Z$21,MATCH("xGD/90",[1]Table2!$B$1:$Z$1,0),0)-VLOOKUP(JM21,[1]Table2!$B$1:$Z$21,MATCH("xGD/90",[1]Table2!$B$1:$Z$1,0),0),"")</f>
        <v/>
      </c>
      <c r="JN67" s="41" t="str">
        <f>IFERROR(VLOOKUP($B21,[1]Table2!$B$1:$Z$21,MATCH("xGD/90",[1]Table2!$B$1:$Z$1,0),0)-VLOOKUP(JN21,[1]Table2!$B$1:$Z$21,MATCH("xGD/90",[1]Table2!$B$1:$Z$1,0),0),"")</f>
        <v/>
      </c>
      <c r="JO67" s="41">
        <f>IFERROR(VLOOKUP($B21,[1]Table2!$B$1:$Z$21,MATCH("xGD/90",[1]Table2!$B$1:$Z$1,0),0)-VLOOKUP(JO21,[1]Table2!$B$1:$Z$21,MATCH("xGD/90",[1]Table2!$B$1:$Z$1,0),0),"")</f>
        <v>-0.29000000000000004</v>
      </c>
      <c r="JP67" s="41" t="str">
        <f>IFERROR(VLOOKUP($B21,[1]Table2!$B$1:$Z$21,MATCH("xGD/90",[1]Table2!$B$1:$Z$1,0),0)-VLOOKUP(JP21,[1]Table2!$B$1:$Z$21,MATCH("xGD/90",[1]Table2!$B$1:$Z$1,0),0),"")</f>
        <v/>
      </c>
      <c r="JQ67" s="41" t="str">
        <f>IFERROR(VLOOKUP($B21,[1]Table2!$B$1:$Z$21,MATCH("xGD/90",[1]Table2!$B$1:$Z$1,0),0)-VLOOKUP(JQ21,[1]Table2!$B$1:$Z$21,MATCH("xGD/90",[1]Table2!$B$1:$Z$1,0),0),"")</f>
        <v/>
      </c>
      <c r="JR67" s="41" t="str">
        <f>IFERROR(VLOOKUP($B21,[1]Table2!$B$1:$Z$21,MATCH("xGD/90",[1]Table2!$B$1:$Z$1,0),0)-VLOOKUP(JR21,[1]Table2!$B$1:$Z$21,MATCH("xGD/90",[1]Table2!$B$1:$Z$1,0),0),"")</f>
        <v/>
      </c>
      <c r="JS67" s="41" t="str">
        <f>IFERROR(VLOOKUP($B21,[1]Table2!$B$1:$Z$21,MATCH("xGD/90",[1]Table2!$B$1:$Z$1,0),0)-VLOOKUP(JS21,[1]Table2!$B$1:$Z$21,MATCH("xGD/90",[1]Table2!$B$1:$Z$1,0),0),"")</f>
        <v/>
      </c>
      <c r="JT67" s="41" t="str">
        <f>IFERROR(VLOOKUP($B21,[1]Table2!$B$1:$Z$21,MATCH("xGD/90",[1]Table2!$B$1:$Z$1,0),0)-VLOOKUP(JT21,[1]Table2!$B$1:$Z$21,MATCH("xGD/90",[1]Table2!$B$1:$Z$1,0),0),"")</f>
        <v/>
      </c>
      <c r="JU67" s="41">
        <f>IFERROR(VLOOKUP($B21,[1]Table2!$B$1:$Z$21,MATCH("xGD/90",[1]Table2!$B$1:$Z$1,0),0)-VLOOKUP(JU21,[1]Table2!$B$1:$Z$21,MATCH("xGD/90",[1]Table2!$B$1:$Z$1,0),0),"")</f>
        <v>0.48</v>
      </c>
      <c r="JV67" s="41" t="str">
        <f>IFERROR(VLOOKUP($B21,[1]Table2!$B$1:$Z$21,MATCH("xGD/90",[1]Table2!$B$1:$Z$1,0),0)-VLOOKUP(JV21,[1]Table2!$B$1:$Z$21,MATCH("xGD/90",[1]Table2!$B$1:$Z$1,0),0),"")</f>
        <v/>
      </c>
      <c r="JW67" s="41" t="str">
        <f>IFERROR(VLOOKUP($B21,[1]Table2!$B$1:$Z$21,MATCH("xGD/90",[1]Table2!$B$1:$Z$1,0),0)-VLOOKUP(JW21,[1]Table2!$B$1:$Z$21,MATCH("xGD/90",[1]Table2!$B$1:$Z$1,0),0),"")</f>
        <v/>
      </c>
      <c r="JX67" s="41" t="str">
        <f>IFERROR(VLOOKUP($B21,[1]Table2!$B$1:$Z$21,MATCH("xGD/90",[1]Table2!$B$1:$Z$1,0),0)-VLOOKUP(JX21,[1]Table2!$B$1:$Z$21,MATCH("xGD/90",[1]Table2!$B$1:$Z$1,0),0),"")</f>
        <v/>
      </c>
      <c r="JY67" s="41" t="str">
        <f>IFERROR(VLOOKUP($B21,[1]Table2!$B$1:$Z$21,MATCH("xGD/90",[1]Table2!$B$1:$Z$1,0),0)-VLOOKUP(JY21,[1]Table2!$B$1:$Z$21,MATCH("xGD/90",[1]Table2!$B$1:$Z$1,0),0),"")</f>
        <v/>
      </c>
      <c r="JZ67" s="41" t="str">
        <f>IFERROR(VLOOKUP($B21,[1]Table2!$B$1:$Z$21,MATCH("xGD/90",[1]Table2!$B$1:$Z$1,0),0)-VLOOKUP(JZ21,[1]Table2!$B$1:$Z$21,MATCH("xGD/90",[1]Table2!$B$1:$Z$1,0),0),"")</f>
        <v/>
      </c>
      <c r="KA67" s="41" t="str">
        <f>IFERROR(VLOOKUP($B21,[1]Table2!$B$1:$Z$21,MATCH("xGD/90",[1]Table2!$B$1:$Z$1,0),0)-VLOOKUP(KA21,[1]Table2!$B$1:$Z$21,MATCH("xGD/90",[1]Table2!$B$1:$Z$1,0),0),"")</f>
        <v/>
      </c>
      <c r="KB67" s="41">
        <f>IFERROR(VLOOKUP($B21,[1]Table2!$B$1:$Z$21,MATCH("xGD/90",[1]Table2!$B$1:$Z$1,0),0)-VLOOKUP(KB21,[1]Table2!$B$1:$Z$21,MATCH("xGD/90",[1]Table2!$B$1:$Z$1,0),0),"")</f>
        <v>0.32</v>
      </c>
      <c r="KC67" s="41" t="str">
        <f>IFERROR(VLOOKUP($B21,[1]Table2!$B$1:$Z$21,MATCH("xGD/90",[1]Table2!$B$1:$Z$1,0),0)-VLOOKUP(KC21,[1]Table2!$B$1:$Z$21,MATCH("xGD/90",[1]Table2!$B$1:$Z$1,0),0),"")</f>
        <v/>
      </c>
      <c r="KD67" s="41" t="str">
        <f>IFERROR(VLOOKUP($B21,[1]Table2!$B$1:$Z$21,MATCH("xGD/90",[1]Table2!$B$1:$Z$1,0),0)-VLOOKUP(KD21,[1]Table2!$B$1:$Z$21,MATCH("xGD/90",[1]Table2!$B$1:$Z$1,0),0),"")</f>
        <v/>
      </c>
      <c r="KE67" s="41" t="str">
        <f>IFERROR(VLOOKUP($B21,[1]Table2!$B$1:$Z$21,MATCH("xGD/90",[1]Table2!$B$1:$Z$1,0),0)-VLOOKUP(KE21,[1]Table2!$B$1:$Z$21,MATCH("xGD/90",[1]Table2!$B$1:$Z$1,0),0),"")</f>
        <v/>
      </c>
      <c r="KF67" s="41" t="str">
        <f>IFERROR(VLOOKUP($B21,[1]Table2!$B$1:$Z$21,MATCH("xGD/90",[1]Table2!$B$1:$Z$1,0),0)-VLOOKUP(KF21,[1]Table2!$B$1:$Z$21,MATCH("xGD/90",[1]Table2!$B$1:$Z$1,0),0),"")</f>
        <v/>
      </c>
      <c r="KG67" s="41" t="str">
        <f>IFERROR(VLOOKUP($B21,[1]Table2!$B$1:$Z$21,MATCH("xGD/90",[1]Table2!$B$1:$Z$1,0),0)-VLOOKUP(KG21,[1]Table2!$B$1:$Z$21,MATCH("xGD/90",[1]Table2!$B$1:$Z$1,0),0),"")</f>
        <v/>
      </c>
      <c r="KH67" s="41" t="str">
        <f>IFERROR(VLOOKUP($B21,[1]Table2!$B$1:$Z$21,MATCH("xGD/90",[1]Table2!$B$1:$Z$1,0),0)-VLOOKUP(KH21,[1]Table2!$B$1:$Z$21,MATCH("xGD/90",[1]Table2!$B$1:$Z$1,0),0),"")</f>
        <v/>
      </c>
      <c r="KI67" s="41">
        <f>IFERROR(VLOOKUP($B21,[1]Table2!$B$1:$Z$21,MATCH("xGD/90",[1]Table2!$B$1:$Z$1,0),0)-VLOOKUP(KI21,[1]Table2!$B$1:$Z$21,MATCH("xGD/90",[1]Table2!$B$1:$Z$1,0),0),"")</f>
        <v>-1.999999999999999E-2</v>
      </c>
      <c r="KJ67" s="41" t="str">
        <f>IFERROR(VLOOKUP($B21,[1]Table2!$B$1:$Z$21,MATCH("xGD/90",[1]Table2!$B$1:$Z$1,0),0)-VLOOKUP(KJ21,[1]Table2!$B$1:$Z$21,MATCH("xGD/90",[1]Table2!$B$1:$Z$1,0),0),"")</f>
        <v/>
      </c>
      <c r="KK67" s="41" t="str">
        <f>IFERROR(VLOOKUP($B21,[1]Table2!$B$1:$Z$21,MATCH("xGD/90",[1]Table2!$B$1:$Z$1,0),0)-VLOOKUP(KK21,[1]Table2!$B$1:$Z$21,MATCH("xGD/90",[1]Table2!$B$1:$Z$1,0),0),"")</f>
        <v/>
      </c>
      <c r="KL67" s="41" t="str">
        <f>IFERROR(VLOOKUP($B21,[1]Table2!$B$1:$Z$21,MATCH("xGD/90",[1]Table2!$B$1:$Z$1,0),0)-VLOOKUP(KL21,[1]Table2!$B$1:$Z$21,MATCH("xGD/90",[1]Table2!$B$1:$Z$1,0),0),"")</f>
        <v/>
      </c>
      <c r="KM67" s="41" t="str">
        <f>IFERROR(VLOOKUP($B21,[1]Table2!$B$1:$Z$21,MATCH("xGD/90",[1]Table2!$B$1:$Z$1,0),0)-VLOOKUP(KM21,[1]Table2!$B$1:$Z$21,MATCH("xGD/90",[1]Table2!$B$1:$Z$1,0),0),"")</f>
        <v/>
      </c>
      <c r="KN67" s="41" t="str">
        <f>IFERROR(VLOOKUP($B21,[1]Table2!$B$1:$Z$21,MATCH("xGD/90",[1]Table2!$B$1:$Z$1,0),0)-VLOOKUP(KN21,[1]Table2!$B$1:$Z$21,MATCH("xGD/90",[1]Table2!$B$1:$Z$1,0),0),"")</f>
        <v/>
      </c>
      <c r="KO67" s="41" t="str">
        <f>IFERROR(VLOOKUP($B21,[1]Table2!$B$1:$Z$21,MATCH("xGD/90",[1]Table2!$B$1:$Z$1,0),0)-VLOOKUP(KO21,[1]Table2!$B$1:$Z$21,MATCH("xGD/90",[1]Table2!$B$1:$Z$1,0),0),"")</f>
        <v/>
      </c>
      <c r="KP67" s="41" t="str">
        <f>IFERROR(VLOOKUP($B21,[1]Table2!$B$1:$Z$21,MATCH("xGD/90",[1]Table2!$B$1:$Z$1,0),0)-VLOOKUP(KP21,[1]Table2!$B$1:$Z$21,MATCH("xGD/90",[1]Table2!$B$1:$Z$1,0),0),"")</f>
        <v/>
      </c>
      <c r="KQ67" s="41">
        <f>IFERROR(VLOOKUP($B21,[1]Table2!$B$1:$Z$21,MATCH("xGD/90",[1]Table2!$B$1:$Z$1,0),0)-VLOOKUP(KQ21,[1]Table2!$B$1:$Z$21,MATCH("xGD/90",[1]Table2!$B$1:$Z$1,0),0),"")</f>
        <v>0.6</v>
      </c>
      <c r="KR67" s="41" t="str">
        <f>IFERROR(VLOOKUP($B21,[1]Table2!$B$1:$Z$21,MATCH("xGD/90",[1]Table2!$B$1:$Z$1,0),0)-VLOOKUP(KR21,[1]Table2!$B$1:$Z$21,MATCH("xGD/90",[1]Table2!$B$1:$Z$1,0),0),"")</f>
        <v/>
      </c>
      <c r="KS67" s="41" t="str">
        <f>IFERROR(VLOOKUP($B21,[1]Table2!$B$1:$Z$21,MATCH("xGD/90",[1]Table2!$B$1:$Z$1,0),0)-VLOOKUP(KS21,[1]Table2!$B$1:$Z$21,MATCH("xGD/90",[1]Table2!$B$1:$Z$1,0),0),"")</f>
        <v/>
      </c>
      <c r="KT67" s="41" t="str">
        <f>IFERROR(VLOOKUP($B21,[1]Table2!$B$1:$Z$21,MATCH("xGD/90",[1]Table2!$B$1:$Z$1,0),0)-VLOOKUP(KT21,[1]Table2!$B$1:$Z$21,MATCH("xGD/90",[1]Table2!$B$1:$Z$1,0),0),"")</f>
        <v/>
      </c>
      <c r="KU67" s="41" t="str">
        <f>IFERROR(VLOOKUP($B21,[1]Table2!$B$1:$Z$21,MATCH("xGD/90",[1]Table2!$B$1:$Z$1,0),0)-VLOOKUP(KU21,[1]Table2!$B$1:$Z$21,MATCH("xGD/90",[1]Table2!$B$1:$Z$1,0),0),"")</f>
        <v/>
      </c>
      <c r="KV67" s="41" t="str">
        <f>IFERROR(VLOOKUP($B21,[1]Table2!$B$1:$Z$21,MATCH("xGD/90",[1]Table2!$B$1:$Z$1,0),0)-VLOOKUP(KV21,[1]Table2!$B$1:$Z$21,MATCH("xGD/90",[1]Table2!$B$1:$Z$1,0),0),"")</f>
        <v/>
      </c>
      <c r="KW67" s="41" t="str">
        <f>IFERROR(VLOOKUP($B21,[1]Table2!$B$1:$Z$21,MATCH("xGD/90",[1]Table2!$B$1:$Z$1,0),0)-VLOOKUP(KW21,[1]Table2!$B$1:$Z$21,MATCH("xGD/90",[1]Table2!$B$1:$Z$1,0),0),"")</f>
        <v/>
      </c>
      <c r="KX67" s="41" t="str">
        <f>IFERROR(VLOOKUP($B21,[1]Table2!$B$1:$Z$21,MATCH("xGD/90",[1]Table2!$B$1:$Z$1,0),0)-VLOOKUP(KX21,[1]Table2!$B$1:$Z$21,MATCH("xGD/90",[1]Table2!$B$1:$Z$1,0),0),"")</f>
        <v/>
      </c>
      <c r="KY67" s="41" t="str">
        <f>IFERROR(VLOOKUP($B21,[1]Table2!$B$1:$Z$21,MATCH("xGD/90",[1]Table2!$B$1:$Z$1,0),0)-VLOOKUP(KY21,[1]Table2!$B$1:$Z$21,MATCH("xGD/90",[1]Table2!$B$1:$Z$1,0),0),"")</f>
        <v/>
      </c>
      <c r="KZ67" s="41" t="str">
        <f>IFERROR(VLOOKUP($B21,[1]Table2!$B$1:$Z$21,MATCH("xGD/90",[1]Table2!$B$1:$Z$1,0),0)-VLOOKUP(KZ21,[1]Table2!$B$1:$Z$21,MATCH("xGD/90",[1]Table2!$B$1:$Z$1,0),0),"")</f>
        <v/>
      </c>
      <c r="LA67" s="41" t="str">
        <f>IFERROR(VLOOKUP($B21,[1]Table2!$B$1:$Z$21,MATCH("xGD/90",[1]Table2!$B$1:$Z$1,0),0)-VLOOKUP(LA21,[1]Table2!$B$1:$Z$21,MATCH("xGD/90",[1]Table2!$B$1:$Z$1,0),0),"")</f>
        <v/>
      </c>
      <c r="LB67" s="41" t="str">
        <f>IFERROR(VLOOKUP($B21,[1]Table2!$B$1:$Z$21,MATCH("xGD/90",[1]Table2!$B$1:$Z$1,0),0)-VLOOKUP(LB21,[1]Table2!$B$1:$Z$21,MATCH("xGD/90",[1]Table2!$B$1:$Z$1,0),0),"")</f>
        <v/>
      </c>
      <c r="LC67" s="41" t="str">
        <f>IFERROR(VLOOKUP($B21,[1]Table2!$B$1:$Z$21,MATCH("xGD/90",[1]Table2!$B$1:$Z$1,0),0)-VLOOKUP(LC21,[1]Table2!$B$1:$Z$21,MATCH("xGD/90",[1]Table2!$B$1:$Z$1,0),0),"")</f>
        <v/>
      </c>
      <c r="LD67" s="41" t="str">
        <f>IFERROR(VLOOKUP($B21,[1]Table2!$B$1:$Z$21,MATCH("xGD/90",[1]Table2!$B$1:$Z$1,0),0)-VLOOKUP(LD21,[1]Table2!$B$1:$Z$21,MATCH("xGD/90",[1]Table2!$B$1:$Z$1,0),0),"")</f>
        <v/>
      </c>
      <c r="LE67" s="41" t="str">
        <f>IFERROR(VLOOKUP($B21,[1]Table2!$B$1:$Z$21,MATCH("xGD/90",[1]Table2!$B$1:$Z$1,0),0)-VLOOKUP(LE21,[1]Table2!$B$1:$Z$21,MATCH("xGD/90",[1]Table2!$B$1:$Z$1,0),0),"")</f>
        <v/>
      </c>
      <c r="LF67" s="41" t="str">
        <f>IFERROR(VLOOKUP($B21,[1]Table2!$B$1:$Z$21,MATCH("xGD/90",[1]Table2!$B$1:$Z$1,0),0)-VLOOKUP(LF21,[1]Table2!$B$1:$Z$21,MATCH("xGD/90",[1]Table2!$B$1:$Z$1,0),0),"")</f>
        <v/>
      </c>
      <c r="LG67" s="41" t="str">
        <f>IFERROR(VLOOKUP($B21,[1]Table2!$B$1:$Z$21,MATCH("xGD/90",[1]Table2!$B$1:$Z$1,0),0)-VLOOKUP(LG21,[1]Table2!$B$1:$Z$21,MATCH("xGD/90",[1]Table2!$B$1:$Z$1,0),0),"")</f>
        <v/>
      </c>
      <c r="LH67" s="41" t="str">
        <f>IFERROR(VLOOKUP($B21,[1]Table2!$B$1:$Z$21,MATCH("xGD/90",[1]Table2!$B$1:$Z$1,0),0)-VLOOKUP(LH21,[1]Table2!$B$1:$Z$21,MATCH("xGD/90",[1]Table2!$B$1:$Z$1,0),0),"")</f>
        <v/>
      </c>
      <c r="LI67" s="41" t="str">
        <f>IFERROR(VLOOKUP($B21,[1]Table2!$B$1:$Z$21,MATCH("xGD/90",[1]Table2!$B$1:$Z$1,0),0)-VLOOKUP(LI21,[1]Table2!$B$1:$Z$21,MATCH("xGD/90",[1]Table2!$B$1:$Z$1,0),0),"")</f>
        <v/>
      </c>
      <c r="LJ67" s="41" t="str">
        <f>IFERROR(VLOOKUP($B21,[1]Table2!$B$1:$Z$21,MATCH("xGD/90",[1]Table2!$B$1:$Z$1,0),0)-VLOOKUP(LJ21,[1]Table2!$B$1:$Z$21,MATCH("xGD/90",[1]Table2!$B$1:$Z$1,0),0),"")</f>
        <v/>
      </c>
      <c r="LK67" s="41" t="str">
        <f>IFERROR(VLOOKUP($B21,[1]Table2!$B$1:$Z$21,MATCH("xGD/90",[1]Table2!$B$1:$Z$1,0),0)-VLOOKUP(LK21,[1]Table2!$B$1:$Z$21,MATCH("xGD/90",[1]Table2!$B$1:$Z$1,0),0),"")</f>
        <v/>
      </c>
      <c r="LL67" s="41" t="str">
        <f>IFERROR(VLOOKUP($B21,[1]Table2!$B$1:$Z$21,MATCH("xGD/90",[1]Table2!$B$1:$Z$1,0),0)-VLOOKUP(LL21,[1]Table2!$B$1:$Z$21,MATCH("xGD/90",[1]Table2!$B$1:$Z$1,0),0),"")</f>
        <v/>
      </c>
      <c r="LM67" s="41" t="str">
        <f>IFERROR(VLOOKUP($B21,[1]Table2!$B$1:$Z$21,MATCH("xGD/90",[1]Table2!$B$1:$Z$1,0),0)-VLOOKUP(LM21,[1]Table2!$B$1:$Z$21,MATCH("xGD/90",[1]Table2!$B$1:$Z$1,0),0),"")</f>
        <v/>
      </c>
      <c r="LN67" s="41" t="str">
        <f>IFERROR(VLOOKUP($B21,[1]Table2!$B$1:$Z$21,MATCH("xGD/90",[1]Table2!$B$1:$Z$1,0),0)-VLOOKUP(LN21,[1]Table2!$B$1:$Z$21,MATCH("xGD/90",[1]Table2!$B$1:$Z$1,0),0),"")</f>
        <v/>
      </c>
      <c r="LO67" s="41" t="str">
        <f>IFERROR(VLOOKUP($B21,[1]Table2!$B$1:$Z$21,MATCH("xGD/90",[1]Table2!$B$1:$Z$1,0),0)-VLOOKUP(LO21,[1]Table2!$B$1:$Z$21,MATCH("xGD/90",[1]Table2!$B$1:$Z$1,0),0),"")</f>
        <v/>
      </c>
      <c r="LP67" s="41" t="str">
        <f>IFERROR(VLOOKUP($B21,[1]Table2!$B$1:$Z$21,MATCH("xGD/90",[1]Table2!$B$1:$Z$1,0),0)-VLOOKUP(LP21,[1]Table2!$B$1:$Z$21,MATCH("xGD/90",[1]Table2!$B$1:$Z$1,0),0),"")</f>
        <v/>
      </c>
      <c r="LQ67" s="41" t="str">
        <f>IFERROR(VLOOKUP($B21,[1]Table2!$B$1:$Z$21,MATCH("xGD/90",[1]Table2!$B$1:$Z$1,0),0)-VLOOKUP(LQ21,[1]Table2!$B$1:$Z$21,MATCH("xGD/90",[1]Table2!$B$1:$Z$1,0),0),"")</f>
        <v/>
      </c>
      <c r="LR67" s="41" t="str">
        <f>IFERROR(VLOOKUP($B21,[1]Table2!$B$1:$Z$21,MATCH("xGD/90",[1]Table2!$B$1:$Z$1,0),0)-VLOOKUP(LR21,[1]Table2!$B$1:$Z$21,MATCH("xGD/90",[1]Table2!$B$1:$Z$1,0),0),"")</f>
        <v/>
      </c>
      <c r="LS67" s="41" t="str">
        <f>IFERROR(VLOOKUP($B21,[1]Table2!$B$1:$Z$21,MATCH("xGD/90",[1]Table2!$B$1:$Z$1,0),0)-VLOOKUP(LS21,[1]Table2!$B$1:$Z$21,MATCH("xGD/90",[1]Table2!$B$1:$Z$1,0),0),"")</f>
        <v/>
      </c>
      <c r="LT67" s="41" t="str">
        <f>IFERROR(VLOOKUP($B21,[1]Table2!$B$1:$Z$21,MATCH("xGD/90",[1]Table2!$B$1:$Z$1,0),0)-VLOOKUP(LT21,[1]Table2!$B$1:$Z$21,MATCH("xGD/90",[1]Table2!$B$1:$Z$1,0),0),"")</f>
        <v/>
      </c>
      <c r="LU67" s="41" t="str">
        <f>IFERROR(VLOOKUP($B21,[1]Table2!$B$1:$Z$21,MATCH("xGD/90",[1]Table2!$B$1:$Z$1,0),0)-VLOOKUP(LU21,[1]Table2!$B$1:$Z$21,MATCH("xGD/90",[1]Table2!$B$1:$Z$1,0),0),"")</f>
        <v/>
      </c>
      <c r="LV67" s="41" t="str">
        <f>IFERROR(VLOOKUP($B21,[1]Table2!$B$1:$Z$21,MATCH("xGD/90",[1]Table2!$B$1:$Z$1,0),0)-VLOOKUP(LV21,[1]Table2!$B$1:$Z$21,MATCH("xGD/90",[1]Table2!$B$1:$Z$1,0),0),"")</f>
        <v/>
      </c>
      <c r="LW67" s="41" t="str">
        <f>IFERROR(VLOOKUP($B21,[1]Table2!$B$1:$Z$21,MATCH("xGD/90",[1]Table2!$B$1:$Z$1,0),0)-VLOOKUP(LW21,[1]Table2!$B$1:$Z$21,MATCH("xGD/90",[1]Table2!$B$1:$Z$1,0),0),"")</f>
        <v/>
      </c>
      <c r="LX67" s="41" t="str">
        <f>IFERROR(VLOOKUP($B21,[1]Table2!$B$1:$Z$21,MATCH("xGD/90",[1]Table2!$B$1:$Z$1,0),0)-VLOOKUP(LX21,[1]Table2!$B$1:$Z$21,MATCH("xGD/90",[1]Table2!$B$1:$Z$1,0),0),"")</f>
        <v/>
      </c>
      <c r="LY67" s="41" t="str">
        <f>IFERROR(VLOOKUP($B21,[1]Table2!$B$1:$Z$21,MATCH("xGD/90",[1]Table2!$B$1:$Z$1,0),0)-VLOOKUP(LY21,[1]Table2!$B$1:$Z$21,MATCH("xGD/90",[1]Table2!$B$1:$Z$1,0),0),"")</f>
        <v/>
      </c>
      <c r="LZ67" s="41" t="str">
        <f>IFERROR(VLOOKUP($B21,[1]Table2!$B$1:$Z$21,MATCH("xGD/90",[1]Table2!$B$1:$Z$1,0),0)-VLOOKUP(LZ21,[1]Table2!$B$1:$Z$21,MATCH("xGD/90",[1]Table2!$B$1:$Z$1,0),0),"")</f>
        <v/>
      </c>
      <c r="MA67" s="41" t="str">
        <f>IFERROR(VLOOKUP($B21,[1]Table2!$B$1:$Z$21,MATCH("xGD/90",[1]Table2!$B$1:$Z$1,0),0)-VLOOKUP(MA21,[1]Table2!$B$1:$Z$21,MATCH("xGD/90",[1]Table2!$B$1:$Z$1,0),0),"")</f>
        <v/>
      </c>
      <c r="MB67" s="41" t="str">
        <f>IFERROR(VLOOKUP($B21,[1]Table2!$B$1:$Z$21,MATCH("xGD/90",[1]Table2!$B$1:$Z$1,0),0)-VLOOKUP(MB21,[1]Table2!$B$1:$Z$21,MATCH("xGD/90",[1]Table2!$B$1:$Z$1,0),0),"")</f>
        <v/>
      </c>
      <c r="MC67" s="41" t="str">
        <f>IFERROR(VLOOKUP($B21,[1]Table2!$B$1:$Z$21,MATCH("xGD/90",[1]Table2!$B$1:$Z$1,0),0)-VLOOKUP(MC21,[1]Table2!$B$1:$Z$21,MATCH("xGD/90",[1]Table2!$B$1:$Z$1,0),0),"")</f>
        <v/>
      </c>
      <c r="MD67" s="41" t="str">
        <f>IFERROR(VLOOKUP($B21,[1]Table2!$B$1:$Z$21,MATCH("xGD/90",[1]Table2!$B$1:$Z$1,0),0)-VLOOKUP(MD21,[1]Table2!$B$1:$Z$21,MATCH("xGD/90",[1]Table2!$B$1:$Z$1,0),0),"")</f>
        <v/>
      </c>
      <c r="ME67" s="41" t="str">
        <f>IFERROR(VLOOKUP($B21,[1]Table2!$B$1:$Z$21,MATCH("xGD/90",[1]Table2!$B$1:$Z$1,0),0)-VLOOKUP(ME21,[1]Table2!$B$1:$Z$21,MATCH("xGD/90",[1]Table2!$B$1:$Z$1,0),0),"")</f>
        <v/>
      </c>
      <c r="MF67" s="41" t="str">
        <f>IFERROR(VLOOKUP($B21,[1]Table2!$B$1:$Z$21,MATCH("xGD/90",[1]Table2!$B$1:$Z$1,0),0)-VLOOKUP(MF21,[1]Table2!$B$1:$Z$21,MATCH("xGD/90",[1]Table2!$B$1:$Z$1,0),0),"")</f>
        <v/>
      </c>
      <c r="MG67" s="41" t="str">
        <f>IFERROR(VLOOKUP($B21,[1]Table2!$B$1:$Z$21,MATCH("xGD/90",[1]Table2!$B$1:$Z$1,0),0)-VLOOKUP(MG21,[1]Table2!$B$1:$Z$21,MATCH("xGD/90",[1]Table2!$B$1:$Z$1,0),0),"")</f>
        <v/>
      </c>
      <c r="MH67" s="41" t="str">
        <f>IFERROR(VLOOKUP($B21,[1]Table2!$B$1:$Z$21,MATCH("xGD/90",[1]Table2!$B$1:$Z$1,0),0)-VLOOKUP(MH21,[1]Table2!$B$1:$Z$21,MATCH("xGD/90",[1]Table2!$B$1:$Z$1,0),0),"")</f>
        <v/>
      </c>
      <c r="MI67" s="41" t="str">
        <f>IFERROR(VLOOKUP($B21,[1]Table2!$B$1:$Z$21,MATCH("xGD/90",[1]Table2!$B$1:$Z$1,0),0)-VLOOKUP(MI21,[1]Table2!$B$1:$Z$21,MATCH("xGD/90",[1]Table2!$B$1:$Z$1,0),0),"")</f>
        <v/>
      </c>
      <c r="MJ67" s="41" t="str">
        <f>IFERROR(VLOOKUP($B21,[1]Table2!$B$1:$Z$21,MATCH("xGD/90",[1]Table2!$B$1:$Z$1,0),0)-VLOOKUP(MJ21,[1]Table2!$B$1:$Z$21,MATCH("xGD/90",[1]Table2!$B$1:$Z$1,0),0),"")</f>
        <v/>
      </c>
      <c r="MK67" s="41" t="str">
        <f>IFERROR(VLOOKUP($B21,[1]Table2!$B$1:$Z$21,MATCH("xGD/90",[1]Table2!$B$1:$Z$1,0),0)-VLOOKUP(MK21,[1]Table2!$B$1:$Z$21,MATCH("xGD/90",[1]Table2!$B$1:$Z$1,0),0),"")</f>
        <v/>
      </c>
      <c r="ML67" s="41" t="str">
        <f>IFERROR(VLOOKUP($B21,[1]Table2!$B$1:$Z$21,MATCH("xGD/90",[1]Table2!$B$1:$Z$1,0),0)-VLOOKUP(ML21,[1]Table2!$B$1:$Z$21,MATCH("xGD/90",[1]Table2!$B$1:$Z$1,0),0),"")</f>
        <v/>
      </c>
      <c r="MM67" s="41" t="str">
        <f>IFERROR(VLOOKUP($B21,[1]Table2!$B$1:$Z$21,MATCH("xGD/90",[1]Table2!$B$1:$Z$1,0),0)-VLOOKUP(MM21,[1]Table2!$B$1:$Z$21,MATCH("xGD/90",[1]Table2!$B$1:$Z$1,0),0),"")</f>
        <v/>
      </c>
      <c r="MN67" s="41" t="str">
        <f>IFERROR(VLOOKUP($B21,[1]Table2!$B$1:$Z$21,MATCH("xGD/90",[1]Table2!$B$1:$Z$1,0),0)-VLOOKUP(MN21,[1]Table2!$B$1:$Z$21,MATCH("xGD/90",[1]Table2!$B$1:$Z$1,0),0),"")</f>
        <v/>
      </c>
      <c r="MO67" s="41" t="str">
        <f>IFERROR(VLOOKUP($B21,[1]Table2!$B$1:$Z$21,MATCH("xGD/90",[1]Table2!$B$1:$Z$1,0),0)-VLOOKUP(MO21,[1]Table2!$B$1:$Z$21,MATCH("xGD/90",[1]Table2!$B$1:$Z$1,0),0),"")</f>
        <v/>
      </c>
      <c r="MP67" s="41" t="str">
        <f>IFERROR(VLOOKUP($B21,[1]Table2!$B$1:$Z$21,MATCH("xGD/90",[1]Table2!$B$1:$Z$1,0),0)-VLOOKUP(MP21,[1]Table2!$B$1:$Z$21,MATCH("xGD/90",[1]Table2!$B$1:$Z$1,0),0),"")</f>
        <v/>
      </c>
      <c r="MQ67" s="41" t="str">
        <f>IFERROR(VLOOKUP($B21,[1]Table2!$B$1:$Z$21,MATCH("xGD/90",[1]Table2!$B$1:$Z$1,0),0)-VLOOKUP(MQ21,[1]Table2!$B$1:$Z$21,MATCH("xGD/90",[1]Table2!$B$1:$Z$1,0),0),"")</f>
        <v/>
      </c>
      <c r="MR67" s="41" t="str">
        <f>IFERROR(VLOOKUP($B21,[1]Table2!$B$1:$Z$21,MATCH("xGD/90",[1]Table2!$B$1:$Z$1,0),0)-VLOOKUP(MR21,[1]Table2!$B$1:$Z$21,MATCH("xGD/90",[1]Table2!$B$1:$Z$1,0),0),"")</f>
        <v/>
      </c>
      <c r="MS67" s="41" t="str">
        <f>IFERROR(VLOOKUP($B21,[1]Table2!$B$1:$Z$21,MATCH("xGD/90",[1]Table2!$B$1:$Z$1,0),0)-VLOOKUP(MS21,[1]Table2!$B$1:$Z$21,MATCH("xGD/90",[1]Table2!$B$1:$Z$1,0),0),"")</f>
        <v/>
      </c>
      <c r="MT67" s="41" t="str">
        <f>IFERROR(VLOOKUP($B21,[1]Table2!$B$1:$Z$21,MATCH("xGD/90",[1]Table2!$B$1:$Z$1,0),0)-VLOOKUP(MT21,[1]Table2!$B$1:$Z$21,MATCH("xGD/90",[1]Table2!$B$1:$Z$1,0),0),"")</f>
        <v/>
      </c>
      <c r="MU67" s="41" t="str">
        <f>IFERROR(VLOOKUP($B21,[1]Table2!$B$1:$Z$21,MATCH("xGD/90",[1]Table2!$B$1:$Z$1,0),0)-VLOOKUP(MU21,[1]Table2!$B$1:$Z$21,MATCH("xGD/90",[1]Table2!$B$1:$Z$1,0),0),"")</f>
        <v/>
      </c>
      <c r="MV67" s="41" t="str">
        <f>IFERROR(VLOOKUP($B21,[1]Table2!$B$1:$Z$21,MATCH("xGD/90",[1]Table2!$B$1:$Z$1,0),0)-VLOOKUP(MV21,[1]Table2!$B$1:$Z$21,MATCH("xGD/90",[1]Table2!$B$1:$Z$1,0),0),"")</f>
        <v/>
      </c>
      <c r="MW67" s="41" t="str">
        <f>IFERROR(VLOOKUP($B21,[1]Table2!$B$1:$Z$21,MATCH("xGD/90",[1]Table2!$B$1:$Z$1,0),0)-VLOOKUP(MW21,[1]Table2!$B$1:$Z$21,MATCH("xGD/90",[1]Table2!$B$1:$Z$1,0),0),"")</f>
        <v/>
      </c>
      <c r="MX67" s="41" t="str">
        <f>IFERROR(VLOOKUP($B21,[1]Table2!$B$1:$Z$21,MATCH("xGD/90",[1]Table2!$B$1:$Z$1,0),0)-VLOOKUP(MX21,[1]Table2!$B$1:$Z$21,MATCH("xGD/90",[1]Table2!$B$1:$Z$1,0),0),"")</f>
        <v/>
      </c>
      <c r="MY67" s="41" t="str">
        <f>IFERROR(VLOOKUP($B21,[1]Table2!$B$1:$Z$21,MATCH("xGD/90",[1]Table2!$B$1:$Z$1,0),0)-VLOOKUP(MY21,[1]Table2!$B$1:$Z$21,MATCH("xGD/90",[1]Table2!$B$1:$Z$1,0),0),"")</f>
        <v/>
      </c>
      <c r="MZ67" s="41" t="str">
        <f>IFERROR(VLOOKUP($B21,[1]Table2!$B$1:$Z$21,MATCH("xGD/90",[1]Table2!$B$1:$Z$1,0),0)-VLOOKUP(MZ21,[1]Table2!$B$1:$Z$21,MATCH("xGD/90",[1]Table2!$B$1:$Z$1,0),0),"")</f>
        <v/>
      </c>
      <c r="NA67" s="41" t="str">
        <f>IFERROR(VLOOKUP($B21,[1]Table2!$B$1:$Z$21,MATCH("xGD/90",[1]Table2!$B$1:$Z$1,0),0)-VLOOKUP(NA21,[1]Table2!$B$1:$Z$21,MATCH("xGD/90",[1]Table2!$B$1:$Z$1,0),0),"")</f>
        <v/>
      </c>
      <c r="NB67" s="41" t="str">
        <f>IFERROR(VLOOKUP($B21,[1]Table2!$B$1:$Z$21,MATCH("xGD/90",[1]Table2!$B$1:$Z$1,0),0)-VLOOKUP(NB21,[1]Table2!$B$1:$Z$21,MATCH("xGD/90",[1]Table2!$B$1:$Z$1,0),0),"")</f>
        <v/>
      </c>
      <c r="NC67" s="41" t="str">
        <f>IFERROR(VLOOKUP($B21,[1]Table2!$B$1:$Z$21,MATCH("xGD/90",[1]Table2!$B$1:$Z$1,0),0)-VLOOKUP(NC21,[1]Table2!$B$1:$Z$21,MATCH("xGD/90",[1]Table2!$B$1:$Z$1,0),0),"")</f>
        <v/>
      </c>
      <c r="NE67" s="40">
        <f t="shared" si="1"/>
        <v>0.16</v>
      </c>
      <c r="NF67" s="41" t="str">
        <f>IFERROR(VLOOKUP($B21,[1]Table2!$B$1:$Z$21,MATCH("xGD/90",[1]Table2!$B$1:$Z$1,0),0)-VLOOKUP(NF21,[1]Table2!$B$1:$Z$21,MATCH("xGD/90",[1]Table2!$B$1:$Z$1,0),0),"")</f>
        <v/>
      </c>
      <c r="NG67" s="41" t="str">
        <f>IFERROR(VLOOKUP($B21,[1]Table2!$B$1:$Z$21,MATCH("xGD/90",[1]Table2!$B$1:$Z$1,0),0)-VLOOKUP(NG21,[1]Table2!$B$1:$Z$21,MATCH("xGD/90",[1]Table2!$B$1:$Z$1,0),0),"")</f>
        <v/>
      </c>
      <c r="NH67" s="41">
        <f>IFERROR(VLOOKUP($B21,[1]Table2!$B$1:$Z$21,MATCH("xGD/90",[1]Table2!$B$1:$Z$1,0),0)-VLOOKUP(NH21,[1]Table2!$B$1:$Z$21,MATCH("xGD/90",[1]Table2!$B$1:$Z$1,0),0),"")</f>
        <v>0.15</v>
      </c>
      <c r="NI67" s="41">
        <f>IFERROR(VLOOKUP($B21,[1]Table2!$B$1:$Z$21,MATCH("xGD/90",[1]Table2!$B$1:$Z$1,0),0)-VLOOKUP(NI21,[1]Table2!$B$1:$Z$21,MATCH("xGD/90",[1]Table2!$B$1:$Z$1,0),0),"")</f>
        <v>0.65</v>
      </c>
      <c r="NJ67" s="41">
        <f>IFERROR(VLOOKUP($B21,[1]Table2!$B$1:$Z$21,MATCH("xGD/90",[1]Table2!$B$1:$Z$1,0),0)-VLOOKUP(NJ21,[1]Table2!$B$1:$Z$21,MATCH("xGD/90",[1]Table2!$B$1:$Z$1,0),0),"")</f>
        <v>-0.55999999999999994</v>
      </c>
    </row>
    <row r="68" spans="1:374" s="42" customFormat="1" ht="15.75" thickBot="1" x14ac:dyDescent="0.3">
      <c r="A68" s="39" t="s">
        <v>78</v>
      </c>
      <c r="B68" s="40">
        <f>VLOOKUP(A68,[1]Table!$B$1:$O$21,MATCH("xGD/90",[1]Table!$B$1:$O$1,0),0)</f>
        <v>0.05</v>
      </c>
      <c r="C68" s="41" t="str">
        <f>IFERROR(VLOOKUP($B22,[1]Table2!$B$1:$Z$21,MATCH("xGD/90",[1]Table2!$B$1:$Z$1,0),0)-VLOOKUP(C22,[1]Table2!$B$1:$Z$21,MATCH("xGD/90",[1]Table2!$B$1:$Z$1,0),0),"")</f>
        <v/>
      </c>
      <c r="D68" s="41" t="str">
        <f>IFERROR(VLOOKUP($B22,[1]Table2!$B$1:$Z$21,MATCH("xGD/90",[1]Table2!$B$1:$Z$1,0),0)-VLOOKUP(D22,[1]Table2!$B$1:$Z$21,MATCH("xGD/90",[1]Table2!$B$1:$Z$1,0),0),"")</f>
        <v/>
      </c>
      <c r="E68" s="41" t="str">
        <f>IFERROR(VLOOKUP($B22,[1]Table2!$B$1:$Z$21,MATCH("xGD/90",[1]Table2!$B$1:$Z$1,0),0)-VLOOKUP(E22,[1]Table2!$B$1:$Z$21,MATCH("xGD/90",[1]Table2!$B$1:$Z$1,0),0),"")</f>
        <v/>
      </c>
      <c r="F68" s="41" t="str">
        <f>IFERROR(VLOOKUP($B22,[1]Table2!$B$1:$Z$21,MATCH("xGD/90",[1]Table2!$B$1:$Z$1,0),0)-VLOOKUP(F22,[1]Table2!$B$1:$Z$21,MATCH("xGD/90",[1]Table2!$B$1:$Z$1,0),0),"")</f>
        <v/>
      </c>
      <c r="G68" s="41" t="str">
        <f>IFERROR(VLOOKUP($B22,[1]Table2!$B$1:$Z$21,MATCH("xGD/90",[1]Table2!$B$1:$Z$1,0),0)-VLOOKUP(G22,[1]Table2!$B$1:$Z$21,MATCH("xGD/90",[1]Table2!$B$1:$Z$1,0),0),"")</f>
        <v/>
      </c>
      <c r="H68" s="41" t="str">
        <f>IFERROR(VLOOKUP($B22,[1]Table2!$B$1:$Z$21,MATCH("xGD/90",[1]Table2!$B$1:$Z$1,0),0)-VLOOKUP(H22,[1]Table2!$B$1:$Z$21,MATCH("xGD/90",[1]Table2!$B$1:$Z$1,0),0),"")</f>
        <v/>
      </c>
      <c r="I68" s="41">
        <f>IFERROR(VLOOKUP($B22,[1]Table2!$B$1:$Z$21,MATCH("xGD/90",[1]Table2!$B$1:$Z$1,0),0)-VLOOKUP(I22,[1]Table2!$B$1:$Z$21,MATCH("xGD/90",[1]Table2!$B$1:$Z$1,0),0),"")</f>
        <v>-1.25</v>
      </c>
      <c r="J68" s="41" t="str">
        <f>IFERROR(VLOOKUP($B22,[1]Table2!$B$1:$Z$21,MATCH("xGD/90",[1]Table2!$B$1:$Z$1,0),0)-VLOOKUP(J22,[1]Table2!$B$1:$Z$21,MATCH("xGD/90",[1]Table2!$B$1:$Z$1,0),0),"")</f>
        <v/>
      </c>
      <c r="K68" s="41" t="str">
        <f>IFERROR(VLOOKUP($B22,[1]Table2!$B$1:$Z$21,MATCH("xGD/90",[1]Table2!$B$1:$Z$1,0),0)-VLOOKUP(K22,[1]Table2!$B$1:$Z$21,MATCH("xGD/90",[1]Table2!$B$1:$Z$1,0),0),"")</f>
        <v/>
      </c>
      <c r="L68" s="41" t="str">
        <f>IFERROR(VLOOKUP($B22,[1]Table2!$B$1:$Z$21,MATCH("xGD/90",[1]Table2!$B$1:$Z$1,0),0)-VLOOKUP(L22,[1]Table2!$B$1:$Z$21,MATCH("xGD/90",[1]Table2!$B$1:$Z$1,0),0),"")</f>
        <v/>
      </c>
      <c r="M68" s="41" t="str">
        <f>IFERROR(VLOOKUP($B22,[1]Table2!$B$1:$Z$21,MATCH("xGD/90",[1]Table2!$B$1:$Z$1,0),0)-VLOOKUP(M22,[1]Table2!$B$1:$Z$21,MATCH("xGD/90",[1]Table2!$B$1:$Z$1,0),0),"")</f>
        <v/>
      </c>
      <c r="N68" s="41" t="str">
        <f>IFERROR(VLOOKUP($B22,[1]Table2!$B$1:$Z$21,MATCH("xGD/90",[1]Table2!$B$1:$Z$1,0),0)-VLOOKUP(N22,[1]Table2!$B$1:$Z$21,MATCH("xGD/90",[1]Table2!$B$1:$Z$1,0),0),"")</f>
        <v/>
      </c>
      <c r="O68" s="41" t="str">
        <f>IFERROR(VLOOKUP($B22,[1]Table2!$B$1:$Z$21,MATCH("xGD/90",[1]Table2!$B$1:$Z$1,0),0)-VLOOKUP(O22,[1]Table2!$B$1:$Z$21,MATCH("xGD/90",[1]Table2!$B$1:$Z$1,0),0),"")</f>
        <v/>
      </c>
      <c r="P68" s="41">
        <f>IFERROR(VLOOKUP($B22,[1]Table2!$B$1:$Z$21,MATCH("xGD/90",[1]Table2!$B$1:$Z$1,0),0)-VLOOKUP(P22,[1]Table2!$B$1:$Z$21,MATCH("xGD/90",[1]Table2!$B$1:$Z$1,0),0),"")</f>
        <v>0.73000000000000009</v>
      </c>
      <c r="Q68" s="41" t="str">
        <f>IFERROR(VLOOKUP($B22,[1]Table2!$B$1:$Z$21,MATCH("xGD/90",[1]Table2!$B$1:$Z$1,0),0)-VLOOKUP(Q22,[1]Table2!$B$1:$Z$21,MATCH("xGD/90",[1]Table2!$B$1:$Z$1,0),0),"")</f>
        <v/>
      </c>
      <c r="R68" s="41" t="str">
        <f>IFERROR(VLOOKUP($B22,[1]Table2!$B$1:$Z$21,MATCH("xGD/90",[1]Table2!$B$1:$Z$1,0),0)-VLOOKUP(R22,[1]Table2!$B$1:$Z$21,MATCH("xGD/90",[1]Table2!$B$1:$Z$1,0),0),"")</f>
        <v/>
      </c>
      <c r="S68" s="41" t="str">
        <f>IFERROR(VLOOKUP($B22,[1]Table2!$B$1:$Z$21,MATCH("xGD/90",[1]Table2!$B$1:$Z$1,0),0)-VLOOKUP(S22,[1]Table2!$B$1:$Z$21,MATCH("xGD/90",[1]Table2!$B$1:$Z$1,0),0),"")</f>
        <v/>
      </c>
      <c r="T68" s="41" t="str">
        <f>IFERROR(VLOOKUP($B22,[1]Table2!$B$1:$Z$21,MATCH("xGD/90",[1]Table2!$B$1:$Z$1,0),0)-VLOOKUP(T22,[1]Table2!$B$1:$Z$21,MATCH("xGD/90",[1]Table2!$B$1:$Z$1,0),0),"")</f>
        <v/>
      </c>
      <c r="U68" s="41" t="str">
        <f>IFERROR(VLOOKUP($B22,[1]Table2!$B$1:$Z$21,MATCH("xGD/90",[1]Table2!$B$1:$Z$1,0),0)-VLOOKUP(U22,[1]Table2!$B$1:$Z$21,MATCH("xGD/90",[1]Table2!$B$1:$Z$1,0),0),"")</f>
        <v/>
      </c>
      <c r="V68" s="41" t="str">
        <f>IFERROR(VLOOKUP($B22,[1]Table2!$B$1:$Z$21,MATCH("xGD/90",[1]Table2!$B$1:$Z$1,0),0)-VLOOKUP(V22,[1]Table2!$B$1:$Z$21,MATCH("xGD/90",[1]Table2!$B$1:$Z$1,0),0),"")</f>
        <v/>
      </c>
      <c r="W68" s="41">
        <f>IFERROR(VLOOKUP($B22,[1]Table2!$B$1:$Z$21,MATCH("xGD/90",[1]Table2!$B$1:$Z$1,0),0)-VLOOKUP(W22,[1]Table2!$B$1:$Z$21,MATCH("xGD/90",[1]Table2!$B$1:$Z$1,0),0),"")</f>
        <v>-0.64999999999999991</v>
      </c>
      <c r="X68" s="41" t="str">
        <f>IFERROR(VLOOKUP($B22,[1]Table2!$B$1:$Z$21,MATCH("xGD/90",[1]Table2!$B$1:$Z$1,0),0)-VLOOKUP(X22,[1]Table2!$B$1:$Z$21,MATCH("xGD/90",[1]Table2!$B$1:$Z$1,0),0),"")</f>
        <v/>
      </c>
      <c r="Y68" s="41" t="str">
        <f>IFERROR(VLOOKUP($B22,[1]Table2!$B$1:$Z$21,MATCH("xGD/90",[1]Table2!$B$1:$Z$1,0),0)-VLOOKUP(Y22,[1]Table2!$B$1:$Z$21,MATCH("xGD/90",[1]Table2!$B$1:$Z$1,0),0),"")</f>
        <v/>
      </c>
      <c r="Z68" s="41" t="str">
        <f>IFERROR(VLOOKUP($B22,[1]Table2!$B$1:$Z$21,MATCH("xGD/90",[1]Table2!$B$1:$Z$1,0),0)-VLOOKUP(Z22,[1]Table2!$B$1:$Z$21,MATCH("xGD/90",[1]Table2!$B$1:$Z$1,0),0),"")</f>
        <v/>
      </c>
      <c r="AA68" s="41" t="str">
        <f>IFERROR(VLOOKUP($B22,[1]Table2!$B$1:$Z$21,MATCH("xGD/90",[1]Table2!$B$1:$Z$1,0),0)-VLOOKUP(AA22,[1]Table2!$B$1:$Z$21,MATCH("xGD/90",[1]Table2!$B$1:$Z$1,0),0),"")</f>
        <v/>
      </c>
      <c r="AB68" s="41" t="str">
        <f>IFERROR(VLOOKUP($B22,[1]Table2!$B$1:$Z$21,MATCH("xGD/90",[1]Table2!$B$1:$Z$1,0),0)-VLOOKUP(AB22,[1]Table2!$B$1:$Z$21,MATCH("xGD/90",[1]Table2!$B$1:$Z$1,0),0),"")</f>
        <v/>
      </c>
      <c r="AC68" s="41" t="str">
        <f>IFERROR(VLOOKUP($B22,[1]Table2!$B$1:$Z$21,MATCH("xGD/90",[1]Table2!$B$1:$Z$1,0),0)-VLOOKUP(AC22,[1]Table2!$B$1:$Z$21,MATCH("xGD/90",[1]Table2!$B$1:$Z$1,0),0),"")</f>
        <v/>
      </c>
      <c r="AD68" s="41">
        <f>IFERROR(VLOOKUP($B22,[1]Table2!$B$1:$Z$21,MATCH("xGD/90",[1]Table2!$B$1:$Z$1,0),0)-VLOOKUP(AD22,[1]Table2!$B$1:$Z$21,MATCH("xGD/90",[1]Table2!$B$1:$Z$1,0),0),"")</f>
        <v>0.21000000000000002</v>
      </c>
      <c r="AE68" s="41" t="str">
        <f>IFERROR(VLOOKUP($B22,[1]Table2!$B$1:$Z$21,MATCH("xGD/90",[1]Table2!$B$1:$Z$1,0),0)-VLOOKUP(AE22,[1]Table2!$B$1:$Z$21,MATCH("xGD/90",[1]Table2!$B$1:$Z$1,0),0),"")</f>
        <v/>
      </c>
      <c r="AF68" s="41" t="str">
        <f>IFERROR(VLOOKUP($B22,[1]Table2!$B$1:$Z$21,MATCH("xGD/90",[1]Table2!$B$1:$Z$1,0),0)-VLOOKUP(AF22,[1]Table2!$B$1:$Z$21,MATCH("xGD/90",[1]Table2!$B$1:$Z$1,0),0),"")</f>
        <v/>
      </c>
      <c r="AG68" s="41">
        <f>IFERROR(VLOOKUP($B22,[1]Table2!$B$1:$Z$21,MATCH("xGD/90",[1]Table2!$B$1:$Z$1,0),0)-VLOOKUP(AG22,[1]Table2!$B$1:$Z$21,MATCH("xGD/90",[1]Table2!$B$1:$Z$1,0),0),"")</f>
        <v>-0.11</v>
      </c>
      <c r="AH68" s="41" t="str">
        <f>IFERROR(VLOOKUP($B22,[1]Table2!$B$1:$Z$21,MATCH("xGD/90",[1]Table2!$B$1:$Z$1,0),0)-VLOOKUP(AH22,[1]Table2!$B$1:$Z$21,MATCH("xGD/90",[1]Table2!$B$1:$Z$1,0),0),"")</f>
        <v/>
      </c>
      <c r="AI68" s="41" t="str">
        <f>IFERROR(VLOOKUP($B22,[1]Table2!$B$1:$Z$21,MATCH("xGD/90",[1]Table2!$B$1:$Z$1,0),0)-VLOOKUP(AI22,[1]Table2!$B$1:$Z$21,MATCH("xGD/90",[1]Table2!$B$1:$Z$1,0),0),"")</f>
        <v/>
      </c>
      <c r="AJ68" s="41">
        <f>IFERROR(VLOOKUP($B22,[1]Table2!$B$1:$Z$21,MATCH("xGD/90",[1]Table2!$B$1:$Z$1,0),0)-VLOOKUP(AJ22,[1]Table2!$B$1:$Z$21,MATCH("xGD/90",[1]Table2!$B$1:$Z$1,0),0),"")</f>
        <v>0.04</v>
      </c>
      <c r="AK68" s="41" t="str">
        <f>IFERROR(VLOOKUP($B22,[1]Table2!$B$1:$Z$21,MATCH("xGD/90",[1]Table2!$B$1:$Z$1,0),0)-VLOOKUP(AK22,[1]Table2!$B$1:$Z$21,MATCH("xGD/90",[1]Table2!$B$1:$Z$1,0),0),"")</f>
        <v/>
      </c>
      <c r="AL68" s="41" t="str">
        <f>IFERROR(VLOOKUP($B22,[1]Table2!$B$1:$Z$21,MATCH("xGD/90",[1]Table2!$B$1:$Z$1,0),0)-VLOOKUP(AL22,[1]Table2!$B$1:$Z$21,MATCH("xGD/90",[1]Table2!$B$1:$Z$1,0),0),"")</f>
        <v/>
      </c>
      <c r="AM68" s="41" t="str">
        <f>IFERROR(VLOOKUP($B22,[1]Table2!$B$1:$Z$21,MATCH("xGD/90",[1]Table2!$B$1:$Z$1,0),0)-VLOOKUP(AM22,[1]Table2!$B$1:$Z$21,MATCH("xGD/90",[1]Table2!$B$1:$Z$1,0),0),"")</f>
        <v/>
      </c>
      <c r="AN68" s="41" t="str">
        <f>IFERROR(VLOOKUP($B22,[1]Table2!$B$1:$Z$21,MATCH("xGD/90",[1]Table2!$B$1:$Z$1,0),0)-VLOOKUP(AN22,[1]Table2!$B$1:$Z$21,MATCH("xGD/90",[1]Table2!$B$1:$Z$1,0),0),"")</f>
        <v/>
      </c>
      <c r="AO68" s="41" t="str">
        <f>IFERROR(VLOOKUP($B22,[1]Table2!$B$1:$Z$21,MATCH("xGD/90",[1]Table2!$B$1:$Z$1,0),0)-VLOOKUP(AO22,[1]Table2!$B$1:$Z$21,MATCH("xGD/90",[1]Table2!$B$1:$Z$1,0),0),"")</f>
        <v/>
      </c>
      <c r="AP68" s="41" t="str">
        <f>IFERROR(VLOOKUP($B22,[1]Table2!$B$1:$Z$21,MATCH("xGD/90",[1]Table2!$B$1:$Z$1,0),0)-VLOOKUP(AP22,[1]Table2!$B$1:$Z$21,MATCH("xGD/90",[1]Table2!$B$1:$Z$1,0),0),"")</f>
        <v/>
      </c>
      <c r="AQ68" s="41" t="str">
        <f>IFERROR(VLOOKUP($B22,[1]Table2!$B$1:$Z$21,MATCH("xGD/90",[1]Table2!$B$1:$Z$1,0),0)-VLOOKUP(AQ22,[1]Table2!$B$1:$Z$21,MATCH("xGD/90",[1]Table2!$B$1:$Z$1,0),0),"")</f>
        <v/>
      </c>
      <c r="AR68" s="41" t="str">
        <f>IFERROR(VLOOKUP($B22,[1]Table2!$B$1:$Z$21,MATCH("xGD/90",[1]Table2!$B$1:$Z$1,0),0)-VLOOKUP(AR22,[1]Table2!$B$1:$Z$21,MATCH("xGD/90",[1]Table2!$B$1:$Z$1,0),0),"")</f>
        <v/>
      </c>
      <c r="AS68" s="41" t="str">
        <f>IFERROR(VLOOKUP($B22,[1]Table2!$B$1:$Z$21,MATCH("xGD/90",[1]Table2!$B$1:$Z$1,0),0)-VLOOKUP(AS22,[1]Table2!$B$1:$Z$21,MATCH("xGD/90",[1]Table2!$B$1:$Z$1,0),0),"")</f>
        <v/>
      </c>
      <c r="AT68" s="41" t="str">
        <f>IFERROR(VLOOKUP($B22,[1]Table2!$B$1:$Z$21,MATCH("xGD/90",[1]Table2!$B$1:$Z$1,0),0)-VLOOKUP(AT22,[1]Table2!$B$1:$Z$21,MATCH("xGD/90",[1]Table2!$B$1:$Z$1,0),0),"")</f>
        <v/>
      </c>
      <c r="AU68" s="41" t="str">
        <f>IFERROR(VLOOKUP($B22,[1]Table2!$B$1:$Z$21,MATCH("xGD/90",[1]Table2!$B$1:$Z$1,0),0)-VLOOKUP(AU22,[1]Table2!$B$1:$Z$21,MATCH("xGD/90",[1]Table2!$B$1:$Z$1,0),0),"")</f>
        <v/>
      </c>
      <c r="AV68" s="41" t="str">
        <f>IFERROR(VLOOKUP($B22,[1]Table2!$B$1:$Z$21,MATCH("xGD/90",[1]Table2!$B$1:$Z$1,0),0)-VLOOKUP(AV22,[1]Table2!$B$1:$Z$21,MATCH("xGD/90",[1]Table2!$B$1:$Z$1,0),0),"")</f>
        <v/>
      </c>
      <c r="AW68" s="41" t="str">
        <f>IFERROR(VLOOKUP($B22,[1]Table2!$B$1:$Z$21,MATCH("xGD/90",[1]Table2!$B$1:$Z$1,0),0)-VLOOKUP(AW22,[1]Table2!$B$1:$Z$21,MATCH("xGD/90",[1]Table2!$B$1:$Z$1,0),0),"")</f>
        <v/>
      </c>
      <c r="AX68" s="41" t="str">
        <f>IFERROR(VLOOKUP($B22,[1]Table2!$B$1:$Z$21,MATCH("xGD/90",[1]Table2!$B$1:$Z$1,0),0)-VLOOKUP(AX22,[1]Table2!$B$1:$Z$21,MATCH("xGD/90",[1]Table2!$B$1:$Z$1,0),0),"")</f>
        <v/>
      </c>
      <c r="AY68" s="41">
        <f>IFERROR(VLOOKUP($B22,[1]Table2!$B$1:$Z$21,MATCH("xGD/90",[1]Table2!$B$1:$Z$1,0),0)-VLOOKUP(AY22,[1]Table2!$B$1:$Z$21,MATCH("xGD/90",[1]Table2!$B$1:$Z$1,0),0),"")</f>
        <v>0.66</v>
      </c>
      <c r="AZ68" s="41" t="str">
        <f>IFERROR(VLOOKUP($B22,[1]Table2!$B$1:$Z$21,MATCH("xGD/90",[1]Table2!$B$1:$Z$1,0),0)-VLOOKUP(AZ22,[1]Table2!$B$1:$Z$21,MATCH("xGD/90",[1]Table2!$B$1:$Z$1,0),0),"")</f>
        <v/>
      </c>
      <c r="BA68" s="41" t="str">
        <f>IFERROR(VLOOKUP($B22,[1]Table2!$B$1:$Z$21,MATCH("xGD/90",[1]Table2!$B$1:$Z$1,0),0)-VLOOKUP(BA22,[1]Table2!$B$1:$Z$21,MATCH("xGD/90",[1]Table2!$B$1:$Z$1,0),0),"")</f>
        <v/>
      </c>
      <c r="BB68" s="41" t="str">
        <f>IFERROR(VLOOKUP($B22,[1]Table2!$B$1:$Z$21,MATCH("xGD/90",[1]Table2!$B$1:$Z$1,0),0)-VLOOKUP(BB22,[1]Table2!$B$1:$Z$21,MATCH("xGD/90",[1]Table2!$B$1:$Z$1,0),0),"")</f>
        <v/>
      </c>
      <c r="BC68" s="41" t="str">
        <f>IFERROR(VLOOKUP($B22,[1]Table2!$B$1:$Z$21,MATCH("xGD/90",[1]Table2!$B$1:$Z$1,0),0)-VLOOKUP(BC22,[1]Table2!$B$1:$Z$21,MATCH("xGD/90",[1]Table2!$B$1:$Z$1,0),0),"")</f>
        <v/>
      </c>
      <c r="BD68" s="41" t="str">
        <f>IFERROR(VLOOKUP($B22,[1]Table2!$B$1:$Z$21,MATCH("xGD/90",[1]Table2!$B$1:$Z$1,0),0)-VLOOKUP(BD22,[1]Table2!$B$1:$Z$21,MATCH("xGD/90",[1]Table2!$B$1:$Z$1,0),0),"")</f>
        <v/>
      </c>
      <c r="BE68" s="41" t="str">
        <f>IFERROR(VLOOKUP($B22,[1]Table2!$B$1:$Z$21,MATCH("xGD/90",[1]Table2!$B$1:$Z$1,0),0)-VLOOKUP(BE22,[1]Table2!$B$1:$Z$21,MATCH("xGD/90",[1]Table2!$B$1:$Z$1,0),0),"")</f>
        <v/>
      </c>
      <c r="BF68" s="41" t="str">
        <f>IFERROR(VLOOKUP($B22,[1]Table2!$B$1:$Z$21,MATCH("xGD/90",[1]Table2!$B$1:$Z$1,0),0)-VLOOKUP(BF22,[1]Table2!$B$1:$Z$21,MATCH("xGD/90",[1]Table2!$B$1:$Z$1,0),0),"")</f>
        <v/>
      </c>
      <c r="BG68" s="41" t="str">
        <f>IFERROR(VLOOKUP($B22,[1]Table2!$B$1:$Z$21,MATCH("xGD/90",[1]Table2!$B$1:$Z$1,0),0)-VLOOKUP(BG22,[1]Table2!$B$1:$Z$21,MATCH("xGD/90",[1]Table2!$B$1:$Z$1,0),0),"")</f>
        <v/>
      </c>
      <c r="BH68" s="41" t="str">
        <f>IFERROR(VLOOKUP($B22,[1]Table2!$B$1:$Z$21,MATCH("xGD/90",[1]Table2!$B$1:$Z$1,0),0)-VLOOKUP(BH22,[1]Table2!$B$1:$Z$21,MATCH("xGD/90",[1]Table2!$B$1:$Z$1,0),0),"")</f>
        <v/>
      </c>
      <c r="BI68" s="41" t="str">
        <f>IFERROR(VLOOKUP($B22,[1]Table2!$B$1:$Z$21,MATCH("xGD/90",[1]Table2!$B$1:$Z$1,0),0)-VLOOKUP(BI22,[1]Table2!$B$1:$Z$21,MATCH("xGD/90",[1]Table2!$B$1:$Z$1,0),0),"")</f>
        <v/>
      </c>
      <c r="BJ68" s="41" t="str">
        <f>IFERROR(VLOOKUP($B22,[1]Table2!$B$1:$Z$21,MATCH("xGD/90",[1]Table2!$B$1:$Z$1,0),0)-VLOOKUP(BJ22,[1]Table2!$B$1:$Z$21,MATCH("xGD/90",[1]Table2!$B$1:$Z$1,0),0),"")</f>
        <v/>
      </c>
      <c r="BK68" s="41" t="str">
        <f>IFERROR(VLOOKUP($B22,[1]Table2!$B$1:$Z$21,MATCH("xGD/90",[1]Table2!$B$1:$Z$1,0),0)-VLOOKUP(BK22,[1]Table2!$B$1:$Z$21,MATCH("xGD/90",[1]Table2!$B$1:$Z$1,0),0),"")</f>
        <v/>
      </c>
      <c r="BL68" s="41">
        <f>IFERROR(VLOOKUP($B22,[1]Table2!$B$1:$Z$21,MATCH("xGD/90",[1]Table2!$B$1:$Z$1,0),0)-VLOOKUP(BL22,[1]Table2!$B$1:$Z$21,MATCH("xGD/90",[1]Table2!$B$1:$Z$1,0),0),"")</f>
        <v>0.51</v>
      </c>
      <c r="BM68" s="41" t="str">
        <f>IFERROR(VLOOKUP($B22,[1]Table2!$B$1:$Z$21,MATCH("xGD/90",[1]Table2!$B$1:$Z$1,0),0)-VLOOKUP(BM22,[1]Table2!$B$1:$Z$21,MATCH("xGD/90",[1]Table2!$B$1:$Z$1,0),0),"")</f>
        <v/>
      </c>
      <c r="BN68" s="41" t="str">
        <f>IFERROR(VLOOKUP($B22,[1]Table2!$B$1:$Z$21,MATCH("xGD/90",[1]Table2!$B$1:$Z$1,0),0)-VLOOKUP(BN22,[1]Table2!$B$1:$Z$21,MATCH("xGD/90",[1]Table2!$B$1:$Z$1,0),0),"")</f>
        <v/>
      </c>
      <c r="BO68" s="41" t="str">
        <f>IFERROR(VLOOKUP($B22,[1]Table2!$B$1:$Z$21,MATCH("xGD/90",[1]Table2!$B$1:$Z$1,0),0)-VLOOKUP(BO22,[1]Table2!$B$1:$Z$21,MATCH("xGD/90",[1]Table2!$B$1:$Z$1,0),0),"")</f>
        <v/>
      </c>
      <c r="BP68" s="41" t="str">
        <f>IFERROR(VLOOKUP($B22,[1]Table2!$B$1:$Z$21,MATCH("xGD/90",[1]Table2!$B$1:$Z$1,0),0)-VLOOKUP(BP22,[1]Table2!$B$1:$Z$21,MATCH("xGD/90",[1]Table2!$B$1:$Z$1,0),0),"")</f>
        <v/>
      </c>
      <c r="BQ68" s="41" t="str">
        <f>IFERROR(VLOOKUP($B22,[1]Table2!$B$1:$Z$21,MATCH("xGD/90",[1]Table2!$B$1:$Z$1,0),0)-VLOOKUP(BQ22,[1]Table2!$B$1:$Z$21,MATCH("xGD/90",[1]Table2!$B$1:$Z$1,0),0),"")</f>
        <v/>
      </c>
      <c r="BR68" s="41" t="str">
        <f>IFERROR(VLOOKUP($B22,[1]Table2!$B$1:$Z$21,MATCH("xGD/90",[1]Table2!$B$1:$Z$1,0),0)-VLOOKUP(BR22,[1]Table2!$B$1:$Z$21,MATCH("xGD/90",[1]Table2!$B$1:$Z$1,0),0),"")</f>
        <v/>
      </c>
      <c r="BS68" s="41" t="str">
        <f>IFERROR(VLOOKUP($B22,[1]Table2!$B$1:$Z$21,MATCH("xGD/90",[1]Table2!$B$1:$Z$1,0),0)-VLOOKUP(BS22,[1]Table2!$B$1:$Z$21,MATCH("xGD/90",[1]Table2!$B$1:$Z$1,0),0),"")</f>
        <v/>
      </c>
      <c r="BT68" s="41">
        <f>IFERROR(VLOOKUP($B22,[1]Table2!$B$1:$Z$21,MATCH("xGD/90",[1]Table2!$B$1:$Z$1,0),0)-VLOOKUP(BT22,[1]Table2!$B$1:$Z$21,MATCH("xGD/90",[1]Table2!$B$1:$Z$1,0),0),"")</f>
        <v>0.45</v>
      </c>
      <c r="BU68" s="41" t="str">
        <f>IFERROR(VLOOKUP($B22,[1]Table2!$B$1:$Z$21,MATCH("xGD/90",[1]Table2!$B$1:$Z$1,0),0)-VLOOKUP(BU22,[1]Table2!$B$1:$Z$21,MATCH("xGD/90",[1]Table2!$B$1:$Z$1,0),0),"")</f>
        <v/>
      </c>
      <c r="BV68" s="41" t="str">
        <f>IFERROR(VLOOKUP($B22,[1]Table2!$B$1:$Z$21,MATCH("xGD/90",[1]Table2!$B$1:$Z$1,0),0)-VLOOKUP(BV22,[1]Table2!$B$1:$Z$21,MATCH("xGD/90",[1]Table2!$B$1:$Z$1,0),0),"")</f>
        <v/>
      </c>
      <c r="BW68" s="41" t="str">
        <f>IFERROR(VLOOKUP($B22,[1]Table2!$B$1:$Z$21,MATCH("xGD/90",[1]Table2!$B$1:$Z$1,0),0)-VLOOKUP(BW22,[1]Table2!$B$1:$Z$21,MATCH("xGD/90",[1]Table2!$B$1:$Z$1,0),0),"")</f>
        <v/>
      </c>
      <c r="BX68" s="41" t="str">
        <f>IFERROR(VLOOKUP($B22,[1]Table2!$B$1:$Z$21,MATCH("xGD/90",[1]Table2!$B$1:$Z$1,0),0)-VLOOKUP(BX22,[1]Table2!$B$1:$Z$21,MATCH("xGD/90",[1]Table2!$B$1:$Z$1,0),0),"")</f>
        <v/>
      </c>
      <c r="BY68" s="41" t="str">
        <f>IFERROR(VLOOKUP($B22,[1]Table2!$B$1:$Z$21,MATCH("xGD/90",[1]Table2!$B$1:$Z$1,0),0)-VLOOKUP(BY22,[1]Table2!$B$1:$Z$21,MATCH("xGD/90",[1]Table2!$B$1:$Z$1,0),0),"")</f>
        <v/>
      </c>
      <c r="BZ68" s="41" t="str">
        <f>IFERROR(VLOOKUP($B22,[1]Table2!$B$1:$Z$21,MATCH("xGD/90",[1]Table2!$B$1:$Z$1,0),0)-VLOOKUP(BZ22,[1]Table2!$B$1:$Z$21,MATCH("xGD/90",[1]Table2!$B$1:$Z$1,0),0),"")</f>
        <v/>
      </c>
      <c r="CA68" s="41">
        <f>IFERROR(VLOOKUP($B22,[1]Table2!$B$1:$Z$21,MATCH("xGD/90",[1]Table2!$B$1:$Z$1,0),0)-VLOOKUP(CA22,[1]Table2!$B$1:$Z$21,MATCH("xGD/90",[1]Table2!$B$1:$Z$1,0),0),"")</f>
        <v>0.54</v>
      </c>
      <c r="CB68" s="41" t="str">
        <f>IFERROR(VLOOKUP($B22,[1]Table2!$B$1:$Z$21,MATCH("xGD/90",[1]Table2!$B$1:$Z$1,0),0)-VLOOKUP(CB22,[1]Table2!$B$1:$Z$21,MATCH("xGD/90",[1]Table2!$B$1:$Z$1,0),0),"")</f>
        <v/>
      </c>
      <c r="CC68" s="41" t="str">
        <f>IFERROR(VLOOKUP($B22,[1]Table2!$B$1:$Z$21,MATCH("xGD/90",[1]Table2!$B$1:$Z$1,0),0)-VLOOKUP(CC22,[1]Table2!$B$1:$Z$21,MATCH("xGD/90",[1]Table2!$B$1:$Z$1,0),0),"")</f>
        <v/>
      </c>
      <c r="CD68" s="41">
        <f>IFERROR(VLOOKUP($B22,[1]Table2!$B$1:$Z$21,MATCH("xGD/90",[1]Table2!$B$1:$Z$1,0),0)-VLOOKUP(CD22,[1]Table2!$B$1:$Z$21,MATCH("xGD/90",[1]Table2!$B$1:$Z$1,0),0),"")</f>
        <v>-0.4</v>
      </c>
      <c r="CE68" s="41" t="str">
        <f>IFERROR(VLOOKUP($B22,[1]Table2!$B$1:$Z$21,MATCH("xGD/90",[1]Table2!$B$1:$Z$1,0),0)-VLOOKUP(CE22,[1]Table2!$B$1:$Z$21,MATCH("xGD/90",[1]Table2!$B$1:$Z$1,0),0),"")</f>
        <v/>
      </c>
      <c r="CF68" s="41" t="str">
        <f>IFERROR(VLOOKUP($B22,[1]Table2!$B$1:$Z$21,MATCH("xGD/90",[1]Table2!$B$1:$Z$1,0),0)-VLOOKUP(CF22,[1]Table2!$B$1:$Z$21,MATCH("xGD/90",[1]Table2!$B$1:$Z$1,0),0),"")</f>
        <v/>
      </c>
      <c r="CG68" s="41" t="str">
        <f>IFERROR(VLOOKUP($B22,[1]Table2!$B$1:$Z$21,MATCH("xGD/90",[1]Table2!$B$1:$Z$1,0),0)-VLOOKUP(CG22,[1]Table2!$B$1:$Z$21,MATCH("xGD/90",[1]Table2!$B$1:$Z$1,0),0),"")</f>
        <v/>
      </c>
      <c r="CH68" s="41" t="str">
        <f>IFERROR(VLOOKUP($B22,[1]Table2!$B$1:$Z$21,MATCH("xGD/90",[1]Table2!$B$1:$Z$1,0),0)-VLOOKUP(CH22,[1]Table2!$B$1:$Z$21,MATCH("xGD/90",[1]Table2!$B$1:$Z$1,0),0),"")</f>
        <v/>
      </c>
      <c r="CI68" s="41">
        <f>IFERROR(VLOOKUP($B22,[1]Table2!$B$1:$Z$21,MATCH("xGD/90",[1]Table2!$B$1:$Z$1,0),0)-VLOOKUP(CI22,[1]Table2!$B$1:$Z$21,MATCH("xGD/90",[1]Table2!$B$1:$Z$1,0),0),"")</f>
        <v>0.8</v>
      </c>
      <c r="CJ68" s="41" t="str">
        <f>IFERROR(VLOOKUP($B22,[1]Table2!$B$1:$Z$21,MATCH("xGD/90",[1]Table2!$B$1:$Z$1,0),0)-VLOOKUP(CJ22,[1]Table2!$B$1:$Z$21,MATCH("xGD/90",[1]Table2!$B$1:$Z$1,0),0),"")</f>
        <v/>
      </c>
      <c r="CK68" s="41" t="str">
        <f>IFERROR(VLOOKUP($B22,[1]Table2!$B$1:$Z$21,MATCH("xGD/90",[1]Table2!$B$1:$Z$1,0),0)-VLOOKUP(CK22,[1]Table2!$B$1:$Z$21,MATCH("xGD/90",[1]Table2!$B$1:$Z$1,0),0),"")</f>
        <v/>
      </c>
      <c r="CL68" s="41" t="str">
        <f>IFERROR(VLOOKUP($B22,[1]Table2!$B$1:$Z$21,MATCH("xGD/90",[1]Table2!$B$1:$Z$1,0),0)-VLOOKUP(CL22,[1]Table2!$B$1:$Z$21,MATCH("xGD/90",[1]Table2!$B$1:$Z$1,0),0),"")</f>
        <v/>
      </c>
      <c r="CM68" s="41" t="str">
        <f>IFERROR(VLOOKUP($B22,[1]Table2!$B$1:$Z$21,MATCH("xGD/90",[1]Table2!$B$1:$Z$1,0),0)-VLOOKUP(CM22,[1]Table2!$B$1:$Z$21,MATCH("xGD/90",[1]Table2!$B$1:$Z$1,0),0),"")</f>
        <v/>
      </c>
      <c r="CN68" s="41" t="str">
        <f>IFERROR(VLOOKUP($B22,[1]Table2!$B$1:$Z$21,MATCH("xGD/90",[1]Table2!$B$1:$Z$1,0),0)-VLOOKUP(CN22,[1]Table2!$B$1:$Z$21,MATCH("xGD/90",[1]Table2!$B$1:$Z$1,0),0),"")</f>
        <v/>
      </c>
      <c r="CO68" s="41">
        <f>IFERROR(VLOOKUP($B22,[1]Table2!$B$1:$Z$21,MATCH("xGD/90",[1]Table2!$B$1:$Z$1,0),0)-VLOOKUP(CO22,[1]Table2!$B$1:$Z$21,MATCH("xGD/90",[1]Table2!$B$1:$Z$1,0),0),"")</f>
        <v>-0.3</v>
      </c>
      <c r="CP68" s="41" t="str">
        <f>IFERROR(VLOOKUP($B22,[1]Table2!$B$1:$Z$21,MATCH("xGD/90",[1]Table2!$B$1:$Z$1,0),0)-VLOOKUP(CP22,[1]Table2!$B$1:$Z$21,MATCH("xGD/90",[1]Table2!$B$1:$Z$1,0),0),"")</f>
        <v/>
      </c>
      <c r="CQ68" s="41" t="str">
        <f>IFERROR(VLOOKUP($B22,[1]Table2!$B$1:$Z$21,MATCH("xGD/90",[1]Table2!$B$1:$Z$1,0),0)-VLOOKUP(CQ22,[1]Table2!$B$1:$Z$21,MATCH("xGD/90",[1]Table2!$B$1:$Z$1,0),0),"")</f>
        <v/>
      </c>
      <c r="CR68" s="41" t="str">
        <f>IFERROR(VLOOKUP($B22,[1]Table2!$B$1:$Z$21,MATCH("xGD/90",[1]Table2!$B$1:$Z$1,0),0)-VLOOKUP(CR22,[1]Table2!$B$1:$Z$21,MATCH("xGD/90",[1]Table2!$B$1:$Z$1,0),0),"")</f>
        <v/>
      </c>
      <c r="CS68" s="41" t="str">
        <f>IFERROR(VLOOKUP($B22,[1]Table2!$B$1:$Z$21,MATCH("xGD/90",[1]Table2!$B$1:$Z$1,0),0)-VLOOKUP(CS22,[1]Table2!$B$1:$Z$21,MATCH("xGD/90",[1]Table2!$B$1:$Z$1,0),0),"")</f>
        <v/>
      </c>
      <c r="CT68" s="41" t="str">
        <f>IFERROR(VLOOKUP($B22,[1]Table2!$B$1:$Z$21,MATCH("xGD/90",[1]Table2!$B$1:$Z$1,0),0)-VLOOKUP(CT22,[1]Table2!$B$1:$Z$21,MATCH("xGD/90",[1]Table2!$B$1:$Z$1,0),0),"")</f>
        <v/>
      </c>
      <c r="CU68" s="41" t="str">
        <f>IFERROR(VLOOKUP($B22,[1]Table2!$B$1:$Z$21,MATCH("xGD/90",[1]Table2!$B$1:$Z$1,0),0)-VLOOKUP(CU22,[1]Table2!$B$1:$Z$21,MATCH("xGD/90",[1]Table2!$B$1:$Z$1,0),0),"")</f>
        <v/>
      </c>
      <c r="CV68" s="41">
        <f>IFERROR(VLOOKUP($B22,[1]Table2!$B$1:$Z$21,MATCH("xGD/90",[1]Table2!$B$1:$Z$1,0),0)-VLOOKUP(CV22,[1]Table2!$B$1:$Z$21,MATCH("xGD/90",[1]Table2!$B$1:$Z$1,0),0),"")</f>
        <v>0.37</v>
      </c>
      <c r="CW68" s="41" t="str">
        <f>IFERROR(VLOOKUP($B22,[1]Table2!$B$1:$Z$21,MATCH("xGD/90",[1]Table2!$B$1:$Z$1,0),0)-VLOOKUP(CW22,[1]Table2!$B$1:$Z$21,MATCH("xGD/90",[1]Table2!$B$1:$Z$1,0),0),"")</f>
        <v/>
      </c>
      <c r="CX68" s="41" t="str">
        <f>IFERROR(VLOOKUP($B22,[1]Table2!$B$1:$Z$21,MATCH("xGD/90",[1]Table2!$B$1:$Z$1,0),0)-VLOOKUP(CX22,[1]Table2!$B$1:$Z$21,MATCH("xGD/90",[1]Table2!$B$1:$Z$1,0),0),"")</f>
        <v/>
      </c>
      <c r="CY68" s="41" t="str">
        <f>IFERROR(VLOOKUP($B22,[1]Table2!$B$1:$Z$21,MATCH("xGD/90",[1]Table2!$B$1:$Z$1,0),0)-VLOOKUP(CY22,[1]Table2!$B$1:$Z$21,MATCH("xGD/90",[1]Table2!$B$1:$Z$1,0),0),"")</f>
        <v/>
      </c>
      <c r="CZ68" s="41" t="str">
        <f>IFERROR(VLOOKUP($B22,[1]Table2!$B$1:$Z$21,MATCH("xGD/90",[1]Table2!$B$1:$Z$1,0),0)-VLOOKUP(CZ22,[1]Table2!$B$1:$Z$21,MATCH("xGD/90",[1]Table2!$B$1:$Z$1,0),0),"")</f>
        <v/>
      </c>
      <c r="DA68" s="41" t="str">
        <f>IFERROR(VLOOKUP($B22,[1]Table2!$B$1:$Z$21,MATCH("xGD/90",[1]Table2!$B$1:$Z$1,0),0)-VLOOKUP(DA22,[1]Table2!$B$1:$Z$21,MATCH("xGD/90",[1]Table2!$B$1:$Z$1,0),0),"")</f>
        <v/>
      </c>
      <c r="DB68" s="41">
        <f>IFERROR(VLOOKUP($B22,[1]Table2!$B$1:$Z$21,MATCH("xGD/90",[1]Table2!$B$1:$Z$1,0),0)-VLOOKUP(DB22,[1]Table2!$B$1:$Z$21,MATCH("xGD/90",[1]Table2!$B$1:$Z$1,0),0),"")</f>
        <v>0.39999999999999997</v>
      </c>
      <c r="DC68" s="41" t="str">
        <f>IFERROR(VLOOKUP($B22,[1]Table2!$B$1:$Z$21,MATCH("xGD/90",[1]Table2!$B$1:$Z$1,0),0)-VLOOKUP(DC22,[1]Table2!$B$1:$Z$21,MATCH("xGD/90",[1]Table2!$B$1:$Z$1,0),0),"")</f>
        <v/>
      </c>
      <c r="DD68" s="41" t="str">
        <f>IFERROR(VLOOKUP($B22,[1]Table2!$B$1:$Z$21,MATCH("xGD/90",[1]Table2!$B$1:$Z$1,0),0)-VLOOKUP(DD22,[1]Table2!$B$1:$Z$21,MATCH("xGD/90",[1]Table2!$B$1:$Z$1,0),0),"")</f>
        <v/>
      </c>
      <c r="DE68" s="41" t="str">
        <f>IFERROR(VLOOKUP($B22,[1]Table2!$B$1:$Z$21,MATCH("xGD/90",[1]Table2!$B$1:$Z$1,0),0)-VLOOKUP(DE22,[1]Table2!$B$1:$Z$21,MATCH("xGD/90",[1]Table2!$B$1:$Z$1,0),0),"")</f>
        <v/>
      </c>
      <c r="DF68" s="41" t="str">
        <f>IFERROR(VLOOKUP($B22,[1]Table2!$B$1:$Z$21,MATCH("xGD/90",[1]Table2!$B$1:$Z$1,0),0)-VLOOKUP(DF22,[1]Table2!$B$1:$Z$21,MATCH("xGD/90",[1]Table2!$B$1:$Z$1,0),0),"")</f>
        <v/>
      </c>
      <c r="DG68" s="41" t="str">
        <f>IFERROR(VLOOKUP($B22,[1]Table2!$B$1:$Z$21,MATCH("xGD/90",[1]Table2!$B$1:$Z$1,0),0)-VLOOKUP(DG22,[1]Table2!$B$1:$Z$21,MATCH("xGD/90",[1]Table2!$B$1:$Z$1,0),0),"")</f>
        <v/>
      </c>
      <c r="DH68" s="41" t="str">
        <f>IFERROR(VLOOKUP($B22,[1]Table2!$B$1:$Z$21,MATCH("xGD/90",[1]Table2!$B$1:$Z$1,0),0)-VLOOKUP(DH22,[1]Table2!$B$1:$Z$21,MATCH("xGD/90",[1]Table2!$B$1:$Z$1,0),0),"")</f>
        <v/>
      </c>
      <c r="DI68" s="41" t="str">
        <f>IFERROR(VLOOKUP($B22,[1]Table2!$B$1:$Z$21,MATCH("xGD/90",[1]Table2!$B$1:$Z$1,0),0)-VLOOKUP(DI22,[1]Table2!$B$1:$Z$21,MATCH("xGD/90",[1]Table2!$B$1:$Z$1,0),0),"")</f>
        <v/>
      </c>
      <c r="DJ68" s="41" t="str">
        <f>IFERROR(VLOOKUP($B22,[1]Table2!$B$1:$Z$21,MATCH("xGD/90",[1]Table2!$B$1:$Z$1,0),0)-VLOOKUP(DJ22,[1]Table2!$B$1:$Z$21,MATCH("xGD/90",[1]Table2!$B$1:$Z$1,0),0),"")</f>
        <v/>
      </c>
      <c r="DK68" s="41" t="str">
        <f>IFERROR(VLOOKUP($B22,[1]Table2!$B$1:$Z$21,MATCH("xGD/90",[1]Table2!$B$1:$Z$1,0),0)-VLOOKUP(DK22,[1]Table2!$B$1:$Z$21,MATCH("xGD/90",[1]Table2!$B$1:$Z$1,0),0),"")</f>
        <v/>
      </c>
      <c r="DL68" s="41" t="str">
        <f>IFERROR(VLOOKUP($B22,[1]Table2!$B$1:$Z$21,MATCH("xGD/90",[1]Table2!$B$1:$Z$1,0),0)-VLOOKUP(DL22,[1]Table2!$B$1:$Z$21,MATCH("xGD/90",[1]Table2!$B$1:$Z$1,0),0),"")</f>
        <v/>
      </c>
      <c r="DM68" s="41" t="str">
        <f>IFERROR(VLOOKUP($B22,[1]Table2!$B$1:$Z$21,MATCH("xGD/90",[1]Table2!$B$1:$Z$1,0),0)-VLOOKUP(DM22,[1]Table2!$B$1:$Z$21,MATCH("xGD/90",[1]Table2!$B$1:$Z$1,0),0),"")</f>
        <v/>
      </c>
      <c r="DN68" s="41" t="str">
        <f>IFERROR(VLOOKUP($B22,[1]Table2!$B$1:$Z$21,MATCH("xGD/90",[1]Table2!$B$1:$Z$1,0),0)-VLOOKUP(DN22,[1]Table2!$B$1:$Z$21,MATCH("xGD/90",[1]Table2!$B$1:$Z$1,0),0),"")</f>
        <v/>
      </c>
      <c r="DO68" s="41" t="str">
        <f>IFERROR(VLOOKUP($B22,[1]Table2!$B$1:$Z$21,MATCH("xGD/90",[1]Table2!$B$1:$Z$1,0),0)-VLOOKUP(DO22,[1]Table2!$B$1:$Z$21,MATCH("xGD/90",[1]Table2!$B$1:$Z$1,0),0),"")</f>
        <v/>
      </c>
      <c r="DP68" s="41" t="str">
        <f>IFERROR(VLOOKUP($B22,[1]Table2!$B$1:$Z$21,MATCH("xGD/90",[1]Table2!$B$1:$Z$1,0),0)-VLOOKUP(DP22,[1]Table2!$B$1:$Z$21,MATCH("xGD/90",[1]Table2!$B$1:$Z$1,0),0),"")</f>
        <v/>
      </c>
      <c r="DQ68" s="41" t="str">
        <f>IFERROR(VLOOKUP($B22,[1]Table2!$B$1:$Z$21,MATCH("xGD/90",[1]Table2!$B$1:$Z$1,0),0)-VLOOKUP(DQ22,[1]Table2!$B$1:$Z$21,MATCH("xGD/90",[1]Table2!$B$1:$Z$1,0),0),"")</f>
        <v/>
      </c>
      <c r="DR68" s="41" t="str">
        <f>IFERROR(VLOOKUP($B22,[1]Table2!$B$1:$Z$21,MATCH("xGD/90",[1]Table2!$B$1:$Z$1,0),0)-VLOOKUP(DR22,[1]Table2!$B$1:$Z$21,MATCH("xGD/90",[1]Table2!$B$1:$Z$1,0),0),"")</f>
        <v/>
      </c>
      <c r="DS68" s="41" t="str">
        <f>IFERROR(VLOOKUP($B22,[1]Table2!$B$1:$Z$21,MATCH("xGD/90",[1]Table2!$B$1:$Z$1,0),0)-VLOOKUP(DS22,[1]Table2!$B$1:$Z$21,MATCH("xGD/90",[1]Table2!$B$1:$Z$1,0),0),"")</f>
        <v/>
      </c>
      <c r="DT68" s="41" t="str">
        <f>IFERROR(VLOOKUP($B22,[1]Table2!$B$1:$Z$21,MATCH("xGD/90",[1]Table2!$B$1:$Z$1,0),0)-VLOOKUP(DT22,[1]Table2!$B$1:$Z$21,MATCH("xGD/90",[1]Table2!$B$1:$Z$1,0),0),"")</f>
        <v/>
      </c>
      <c r="DU68" s="41" t="str">
        <f>IFERROR(VLOOKUP($B22,[1]Table2!$B$1:$Z$21,MATCH("xGD/90",[1]Table2!$B$1:$Z$1,0),0)-VLOOKUP(DU22,[1]Table2!$B$1:$Z$21,MATCH("xGD/90",[1]Table2!$B$1:$Z$1,0),0),"")</f>
        <v/>
      </c>
      <c r="DV68" s="41" t="str">
        <f>IFERROR(VLOOKUP($B22,[1]Table2!$B$1:$Z$21,MATCH("xGD/90",[1]Table2!$B$1:$Z$1,0),0)-VLOOKUP(DV22,[1]Table2!$B$1:$Z$21,MATCH("xGD/90",[1]Table2!$B$1:$Z$1,0),0),"")</f>
        <v/>
      </c>
      <c r="DW68" s="41" t="str">
        <f>IFERROR(VLOOKUP($B22,[1]Table2!$B$1:$Z$21,MATCH("xGD/90",[1]Table2!$B$1:$Z$1,0),0)-VLOOKUP(DW22,[1]Table2!$B$1:$Z$21,MATCH("xGD/90",[1]Table2!$B$1:$Z$1,0),0),"")</f>
        <v/>
      </c>
      <c r="DX68" s="41" t="str">
        <f>IFERROR(VLOOKUP($B22,[1]Table2!$B$1:$Z$21,MATCH("xGD/90",[1]Table2!$B$1:$Z$1,0),0)-VLOOKUP(DX22,[1]Table2!$B$1:$Z$21,MATCH("xGD/90",[1]Table2!$B$1:$Z$1,0),0),"")</f>
        <v/>
      </c>
      <c r="DY68" s="41" t="str">
        <f>IFERROR(VLOOKUP($B22,[1]Table2!$B$1:$Z$21,MATCH("xGD/90",[1]Table2!$B$1:$Z$1,0),0)-VLOOKUP(DY22,[1]Table2!$B$1:$Z$21,MATCH("xGD/90",[1]Table2!$B$1:$Z$1,0),0),"")</f>
        <v/>
      </c>
      <c r="DZ68" s="41" t="str">
        <f>IFERROR(VLOOKUP($B22,[1]Table2!$B$1:$Z$21,MATCH("xGD/90",[1]Table2!$B$1:$Z$1,0),0)-VLOOKUP(DZ22,[1]Table2!$B$1:$Z$21,MATCH("xGD/90",[1]Table2!$B$1:$Z$1,0),0),"")</f>
        <v/>
      </c>
      <c r="EA68" s="41" t="str">
        <f>IFERROR(VLOOKUP($B22,[1]Table2!$B$1:$Z$21,MATCH("xGD/90",[1]Table2!$B$1:$Z$1,0),0)-VLOOKUP(EA22,[1]Table2!$B$1:$Z$21,MATCH("xGD/90",[1]Table2!$B$1:$Z$1,0),0),"")</f>
        <v/>
      </c>
      <c r="EB68" s="41" t="str">
        <f>IFERROR(VLOOKUP($B22,[1]Table2!$B$1:$Z$21,MATCH("xGD/90",[1]Table2!$B$1:$Z$1,0),0)-VLOOKUP(EB22,[1]Table2!$B$1:$Z$21,MATCH("xGD/90",[1]Table2!$B$1:$Z$1,0),0),"")</f>
        <v/>
      </c>
      <c r="EC68" s="41" t="str">
        <f>IFERROR(VLOOKUP($B22,[1]Table2!$B$1:$Z$21,MATCH("xGD/90",[1]Table2!$B$1:$Z$1,0),0)-VLOOKUP(EC22,[1]Table2!$B$1:$Z$21,MATCH("xGD/90",[1]Table2!$B$1:$Z$1,0),0),"")</f>
        <v/>
      </c>
      <c r="ED68" s="41" t="str">
        <f>IFERROR(VLOOKUP($B22,[1]Table2!$B$1:$Z$21,MATCH("xGD/90",[1]Table2!$B$1:$Z$1,0),0)-VLOOKUP(ED22,[1]Table2!$B$1:$Z$21,MATCH("xGD/90",[1]Table2!$B$1:$Z$1,0),0),"")</f>
        <v/>
      </c>
      <c r="EE68" s="41" t="str">
        <f>IFERROR(VLOOKUP($B22,[1]Table2!$B$1:$Z$21,MATCH("xGD/90",[1]Table2!$B$1:$Z$1,0),0)-VLOOKUP(EE22,[1]Table2!$B$1:$Z$21,MATCH("xGD/90",[1]Table2!$B$1:$Z$1,0),0),"")</f>
        <v/>
      </c>
      <c r="EF68" s="41" t="str">
        <f>IFERROR(VLOOKUP($B22,[1]Table2!$B$1:$Z$21,MATCH("xGD/90",[1]Table2!$B$1:$Z$1,0),0)-VLOOKUP(EF22,[1]Table2!$B$1:$Z$21,MATCH("xGD/90",[1]Table2!$B$1:$Z$1,0),0),"")</f>
        <v/>
      </c>
      <c r="EG68" s="41" t="str">
        <f>IFERROR(VLOOKUP($B22,[1]Table2!$B$1:$Z$21,MATCH("xGD/90",[1]Table2!$B$1:$Z$1,0),0)-VLOOKUP(EG22,[1]Table2!$B$1:$Z$21,MATCH("xGD/90",[1]Table2!$B$1:$Z$1,0),0),"")</f>
        <v/>
      </c>
      <c r="EH68" s="41" t="str">
        <f>IFERROR(VLOOKUP($B22,[1]Table2!$B$1:$Z$21,MATCH("xGD/90",[1]Table2!$B$1:$Z$1,0),0)-VLOOKUP(EH22,[1]Table2!$B$1:$Z$21,MATCH("xGD/90",[1]Table2!$B$1:$Z$1,0),0),"")</f>
        <v/>
      </c>
      <c r="EI68" s="41" t="str">
        <f>IFERROR(VLOOKUP($B22,[1]Table2!$B$1:$Z$21,MATCH("xGD/90",[1]Table2!$B$1:$Z$1,0),0)-VLOOKUP(EI22,[1]Table2!$B$1:$Z$21,MATCH("xGD/90",[1]Table2!$B$1:$Z$1,0),0),"")</f>
        <v/>
      </c>
      <c r="EJ68" s="41" t="str">
        <f>IFERROR(VLOOKUP($B22,[1]Table2!$B$1:$Z$21,MATCH("xGD/90",[1]Table2!$B$1:$Z$1,0),0)-VLOOKUP(EJ22,[1]Table2!$B$1:$Z$21,MATCH("xGD/90",[1]Table2!$B$1:$Z$1,0),0),"")</f>
        <v/>
      </c>
      <c r="EK68" s="41" t="str">
        <f>IFERROR(VLOOKUP($B22,[1]Table2!$B$1:$Z$21,MATCH("xGD/90",[1]Table2!$B$1:$Z$1,0),0)-VLOOKUP(EK22,[1]Table2!$B$1:$Z$21,MATCH("xGD/90",[1]Table2!$B$1:$Z$1,0),0),"")</f>
        <v/>
      </c>
      <c r="EL68" s="41" t="str">
        <f>IFERROR(VLOOKUP($B22,[1]Table2!$B$1:$Z$21,MATCH("xGD/90",[1]Table2!$B$1:$Z$1,0),0)-VLOOKUP(EL22,[1]Table2!$B$1:$Z$21,MATCH("xGD/90",[1]Table2!$B$1:$Z$1,0),0),"")</f>
        <v/>
      </c>
      <c r="EM68" s="41" t="str">
        <f>IFERROR(VLOOKUP($B22,[1]Table2!$B$1:$Z$21,MATCH("xGD/90",[1]Table2!$B$1:$Z$1,0),0)-VLOOKUP(EM22,[1]Table2!$B$1:$Z$21,MATCH("xGD/90",[1]Table2!$B$1:$Z$1,0),0),"")</f>
        <v/>
      </c>
      <c r="EN68" s="41" t="str">
        <f>IFERROR(VLOOKUP($B22,[1]Table2!$B$1:$Z$21,MATCH("xGD/90",[1]Table2!$B$1:$Z$1,0),0)-VLOOKUP(EN22,[1]Table2!$B$1:$Z$21,MATCH("xGD/90",[1]Table2!$B$1:$Z$1,0),0),"")</f>
        <v/>
      </c>
      <c r="EO68" s="41" t="str">
        <f>IFERROR(VLOOKUP($B22,[1]Table2!$B$1:$Z$21,MATCH("xGD/90",[1]Table2!$B$1:$Z$1,0),0)-VLOOKUP(EO22,[1]Table2!$B$1:$Z$21,MATCH("xGD/90",[1]Table2!$B$1:$Z$1,0),0),"")</f>
        <v/>
      </c>
      <c r="EP68" s="41" t="str">
        <f>IFERROR(VLOOKUP($B22,[1]Table2!$B$1:$Z$21,MATCH("xGD/90",[1]Table2!$B$1:$Z$1,0),0)-VLOOKUP(EP22,[1]Table2!$B$1:$Z$21,MATCH("xGD/90",[1]Table2!$B$1:$Z$1,0),0),"")</f>
        <v/>
      </c>
      <c r="EQ68" s="41" t="str">
        <f>IFERROR(VLOOKUP($B22,[1]Table2!$B$1:$Z$21,MATCH("xGD/90",[1]Table2!$B$1:$Z$1,0),0)-VLOOKUP(EQ22,[1]Table2!$B$1:$Z$21,MATCH("xGD/90",[1]Table2!$B$1:$Z$1,0),0),"")</f>
        <v/>
      </c>
      <c r="ER68" s="41" t="str">
        <f>IFERROR(VLOOKUP($B22,[1]Table2!$B$1:$Z$21,MATCH("xGD/90",[1]Table2!$B$1:$Z$1,0),0)-VLOOKUP(ER22,[1]Table2!$B$1:$Z$21,MATCH("xGD/90",[1]Table2!$B$1:$Z$1,0),0),"")</f>
        <v/>
      </c>
      <c r="ES68" s="41" t="str">
        <f>IFERROR(VLOOKUP($B22,[1]Table2!$B$1:$Z$21,MATCH("xGD/90",[1]Table2!$B$1:$Z$1,0),0)-VLOOKUP(ES22,[1]Table2!$B$1:$Z$21,MATCH("xGD/90",[1]Table2!$B$1:$Z$1,0),0),"")</f>
        <v/>
      </c>
      <c r="ET68" s="41">
        <f>IFERROR(VLOOKUP($B22,[1]Table2!$B$1:$Z$21,MATCH("xGD/90",[1]Table2!$B$1:$Z$1,0),0)-VLOOKUP(ET22,[1]Table2!$B$1:$Z$21,MATCH("xGD/90",[1]Table2!$B$1:$Z$1,0),0),"")</f>
        <v>-0.87</v>
      </c>
      <c r="EU68" s="41" t="str">
        <f>IFERROR(VLOOKUP($B22,[1]Table2!$B$1:$Z$21,MATCH("xGD/90",[1]Table2!$B$1:$Z$1,0),0)-VLOOKUP(EU22,[1]Table2!$B$1:$Z$21,MATCH("xGD/90",[1]Table2!$B$1:$Z$1,0),0),"")</f>
        <v/>
      </c>
      <c r="EV68" s="41" t="str">
        <f>IFERROR(VLOOKUP($B22,[1]Table2!$B$1:$Z$21,MATCH("xGD/90",[1]Table2!$B$1:$Z$1,0),0)-VLOOKUP(EV22,[1]Table2!$B$1:$Z$21,MATCH("xGD/90",[1]Table2!$B$1:$Z$1,0),0),"")</f>
        <v/>
      </c>
      <c r="EW68" s="41" t="str">
        <f>IFERROR(VLOOKUP($B22,[1]Table2!$B$1:$Z$21,MATCH("xGD/90",[1]Table2!$B$1:$Z$1,0),0)-VLOOKUP(EW22,[1]Table2!$B$1:$Z$21,MATCH("xGD/90",[1]Table2!$B$1:$Z$1,0),0),"")</f>
        <v/>
      </c>
      <c r="EX68" s="41">
        <f>IFERROR(VLOOKUP($B22,[1]Table2!$B$1:$Z$21,MATCH("xGD/90",[1]Table2!$B$1:$Z$1,0),0)-VLOOKUP(EX22,[1]Table2!$B$1:$Z$21,MATCH("xGD/90",[1]Table2!$B$1:$Z$1,0),0),"")</f>
        <v>-0.13</v>
      </c>
      <c r="EY68" s="41" t="str">
        <f>IFERROR(VLOOKUP($B22,[1]Table2!$B$1:$Z$21,MATCH("xGD/90",[1]Table2!$B$1:$Z$1,0),0)-VLOOKUP(EY22,[1]Table2!$B$1:$Z$21,MATCH("xGD/90",[1]Table2!$B$1:$Z$1,0),0),"")</f>
        <v/>
      </c>
      <c r="EZ68" s="41" t="str">
        <f>IFERROR(VLOOKUP($B22,[1]Table2!$B$1:$Z$21,MATCH("xGD/90",[1]Table2!$B$1:$Z$1,0),0)-VLOOKUP(EZ22,[1]Table2!$B$1:$Z$21,MATCH("xGD/90",[1]Table2!$B$1:$Z$1,0),0),"")</f>
        <v/>
      </c>
      <c r="FA68" s="41" t="str">
        <f>IFERROR(VLOOKUP($B22,[1]Table2!$B$1:$Z$21,MATCH("xGD/90",[1]Table2!$B$1:$Z$1,0),0)-VLOOKUP(FA22,[1]Table2!$B$1:$Z$21,MATCH("xGD/90",[1]Table2!$B$1:$Z$1,0),0),"")</f>
        <v/>
      </c>
      <c r="FB68" s="41" t="str">
        <f>IFERROR(VLOOKUP($B22,[1]Table2!$B$1:$Z$21,MATCH("xGD/90",[1]Table2!$B$1:$Z$1,0),0)-VLOOKUP(FB22,[1]Table2!$B$1:$Z$21,MATCH("xGD/90",[1]Table2!$B$1:$Z$1,0),0),"")</f>
        <v/>
      </c>
      <c r="FC68" s="41">
        <f>IFERROR(VLOOKUP($B22,[1]Table2!$B$1:$Z$21,MATCH("xGD/90",[1]Table2!$B$1:$Z$1,0),0)-VLOOKUP(FC22,[1]Table2!$B$1:$Z$21,MATCH("xGD/90",[1]Table2!$B$1:$Z$1,0),0),"")</f>
        <v>0.49</v>
      </c>
      <c r="FD68" s="41" t="str">
        <f>IFERROR(VLOOKUP($B22,[1]Table2!$B$1:$Z$21,MATCH("xGD/90",[1]Table2!$B$1:$Z$1,0),0)-VLOOKUP(FD22,[1]Table2!$B$1:$Z$21,MATCH("xGD/90",[1]Table2!$B$1:$Z$1,0),0),"")</f>
        <v/>
      </c>
      <c r="FE68" s="41" t="str">
        <f>IFERROR(VLOOKUP($B22,[1]Table2!$B$1:$Z$21,MATCH("xGD/90",[1]Table2!$B$1:$Z$1,0),0)-VLOOKUP(FE22,[1]Table2!$B$1:$Z$21,MATCH("xGD/90",[1]Table2!$B$1:$Z$1,0),0),"")</f>
        <v/>
      </c>
      <c r="FF68" s="41" t="str">
        <f>IFERROR(VLOOKUP($B22,[1]Table2!$B$1:$Z$21,MATCH("xGD/90",[1]Table2!$B$1:$Z$1,0),0)-VLOOKUP(FF22,[1]Table2!$B$1:$Z$21,MATCH("xGD/90",[1]Table2!$B$1:$Z$1,0),0),"")</f>
        <v/>
      </c>
      <c r="FG68" s="41" t="str">
        <f>IFERROR(VLOOKUP($B22,[1]Table2!$B$1:$Z$21,MATCH("xGD/90",[1]Table2!$B$1:$Z$1,0),0)-VLOOKUP(FG22,[1]Table2!$B$1:$Z$21,MATCH("xGD/90",[1]Table2!$B$1:$Z$1,0),0),"")</f>
        <v/>
      </c>
      <c r="FH68" s="41" t="str">
        <f>IFERROR(VLOOKUP($B22,[1]Table2!$B$1:$Z$21,MATCH("xGD/90",[1]Table2!$B$1:$Z$1,0),0)-VLOOKUP(FH22,[1]Table2!$B$1:$Z$21,MATCH("xGD/90",[1]Table2!$B$1:$Z$1,0),0),"")</f>
        <v/>
      </c>
      <c r="FI68" s="41" t="str">
        <f>IFERROR(VLOOKUP($B22,[1]Table2!$B$1:$Z$21,MATCH("xGD/90",[1]Table2!$B$1:$Z$1,0),0)-VLOOKUP(FI22,[1]Table2!$B$1:$Z$21,MATCH("xGD/90",[1]Table2!$B$1:$Z$1,0),0),"")</f>
        <v/>
      </c>
      <c r="FJ68" s="41" t="str">
        <f>IFERROR(VLOOKUP($B22,[1]Table2!$B$1:$Z$21,MATCH("xGD/90",[1]Table2!$B$1:$Z$1,0),0)-VLOOKUP(FJ22,[1]Table2!$B$1:$Z$21,MATCH("xGD/90",[1]Table2!$B$1:$Z$1,0),0),"")</f>
        <v/>
      </c>
      <c r="FK68" s="41" t="str">
        <f>IFERROR(VLOOKUP($B22,[1]Table2!$B$1:$Z$21,MATCH("xGD/90",[1]Table2!$B$1:$Z$1,0),0)-VLOOKUP(FK22,[1]Table2!$B$1:$Z$21,MATCH("xGD/90",[1]Table2!$B$1:$Z$1,0),0),"")</f>
        <v/>
      </c>
      <c r="FL68" s="41" t="str">
        <f>IFERROR(VLOOKUP($B22,[1]Table2!$B$1:$Z$21,MATCH("xGD/90",[1]Table2!$B$1:$Z$1,0),0)-VLOOKUP(FL22,[1]Table2!$B$1:$Z$21,MATCH("xGD/90",[1]Table2!$B$1:$Z$1,0),0),"")</f>
        <v/>
      </c>
      <c r="FM68" s="41">
        <f>IFERROR(VLOOKUP($B22,[1]Table2!$B$1:$Z$21,MATCH("xGD/90",[1]Table2!$B$1:$Z$1,0),0)-VLOOKUP(FM22,[1]Table2!$B$1:$Z$21,MATCH("xGD/90",[1]Table2!$B$1:$Z$1,0),0),"")</f>
        <v>0.51</v>
      </c>
      <c r="FN68" s="41" t="str">
        <f>IFERROR(VLOOKUP($B22,[1]Table2!$B$1:$Z$21,MATCH("xGD/90",[1]Table2!$B$1:$Z$1,0),0)-VLOOKUP(FN22,[1]Table2!$B$1:$Z$21,MATCH("xGD/90",[1]Table2!$B$1:$Z$1,0),0),"")</f>
        <v/>
      </c>
      <c r="FO68" s="41" t="str">
        <f>IFERROR(VLOOKUP($B22,[1]Table2!$B$1:$Z$21,MATCH("xGD/90",[1]Table2!$B$1:$Z$1,0),0)-VLOOKUP(FO22,[1]Table2!$B$1:$Z$21,MATCH("xGD/90",[1]Table2!$B$1:$Z$1,0),0),"")</f>
        <v/>
      </c>
      <c r="FP68" s="41" t="str">
        <f>IFERROR(VLOOKUP($B22,[1]Table2!$B$1:$Z$21,MATCH("xGD/90",[1]Table2!$B$1:$Z$1,0),0)-VLOOKUP(FP22,[1]Table2!$B$1:$Z$21,MATCH("xGD/90",[1]Table2!$B$1:$Z$1,0),0),"")</f>
        <v/>
      </c>
      <c r="FQ68" s="41" t="str">
        <f>IFERROR(VLOOKUP($B22,[1]Table2!$B$1:$Z$21,MATCH("xGD/90",[1]Table2!$B$1:$Z$1,0),0)-VLOOKUP(FQ22,[1]Table2!$B$1:$Z$21,MATCH("xGD/90",[1]Table2!$B$1:$Z$1,0),0),"")</f>
        <v/>
      </c>
      <c r="FR68" s="41" t="str">
        <f>IFERROR(VLOOKUP($B22,[1]Table2!$B$1:$Z$21,MATCH("xGD/90",[1]Table2!$B$1:$Z$1,0),0)-VLOOKUP(FR22,[1]Table2!$B$1:$Z$21,MATCH("xGD/90",[1]Table2!$B$1:$Z$1,0),0),"")</f>
        <v/>
      </c>
      <c r="FS68" s="41" t="str">
        <f>IFERROR(VLOOKUP($B22,[1]Table2!$B$1:$Z$21,MATCH("xGD/90",[1]Table2!$B$1:$Z$1,0),0)-VLOOKUP(FS22,[1]Table2!$B$1:$Z$21,MATCH("xGD/90",[1]Table2!$B$1:$Z$1,0),0),"")</f>
        <v/>
      </c>
      <c r="FT68" s="41">
        <f>IFERROR(VLOOKUP($B22,[1]Table2!$B$1:$Z$21,MATCH("xGD/90",[1]Table2!$B$1:$Z$1,0),0)-VLOOKUP(FT22,[1]Table2!$B$1:$Z$21,MATCH("xGD/90",[1]Table2!$B$1:$Z$1,0),0),"")</f>
        <v>0.66</v>
      </c>
      <c r="FU68" s="41" t="str">
        <f>IFERROR(VLOOKUP($B22,[1]Table2!$B$1:$Z$21,MATCH("xGD/90",[1]Table2!$B$1:$Z$1,0),0)-VLOOKUP(FU22,[1]Table2!$B$1:$Z$21,MATCH("xGD/90",[1]Table2!$B$1:$Z$1,0),0),"")</f>
        <v/>
      </c>
      <c r="FV68" s="41" t="str">
        <f>IFERROR(VLOOKUP($B22,[1]Table2!$B$1:$Z$21,MATCH("xGD/90",[1]Table2!$B$1:$Z$1,0),0)-VLOOKUP(FV22,[1]Table2!$B$1:$Z$21,MATCH("xGD/90",[1]Table2!$B$1:$Z$1,0),0),"")</f>
        <v/>
      </c>
      <c r="FW68" s="41" t="str">
        <f>IFERROR(VLOOKUP($B22,[1]Table2!$B$1:$Z$21,MATCH("xGD/90",[1]Table2!$B$1:$Z$1,0),0)-VLOOKUP(FW22,[1]Table2!$B$1:$Z$21,MATCH("xGD/90",[1]Table2!$B$1:$Z$1,0),0),"")</f>
        <v/>
      </c>
      <c r="FX68" s="41" t="str">
        <f>IFERROR(VLOOKUP($B22,[1]Table2!$B$1:$Z$21,MATCH("xGD/90",[1]Table2!$B$1:$Z$1,0),0)-VLOOKUP(FX22,[1]Table2!$B$1:$Z$21,MATCH("xGD/90",[1]Table2!$B$1:$Z$1,0),0),"")</f>
        <v/>
      </c>
      <c r="FY68" s="41" t="str">
        <f>IFERROR(VLOOKUP($B22,[1]Table2!$B$1:$Z$21,MATCH("xGD/90",[1]Table2!$B$1:$Z$1,0),0)-VLOOKUP(FY22,[1]Table2!$B$1:$Z$21,MATCH("xGD/90",[1]Table2!$B$1:$Z$1,0),0),"")</f>
        <v/>
      </c>
      <c r="FZ68" s="41" t="str">
        <f>IFERROR(VLOOKUP($B22,[1]Table2!$B$1:$Z$21,MATCH("xGD/90",[1]Table2!$B$1:$Z$1,0),0)-VLOOKUP(FZ22,[1]Table2!$B$1:$Z$21,MATCH("xGD/90",[1]Table2!$B$1:$Z$1,0),0),"")</f>
        <v/>
      </c>
      <c r="GA68" s="41" t="str">
        <f>IFERROR(VLOOKUP($B22,[1]Table2!$B$1:$Z$21,MATCH("xGD/90",[1]Table2!$B$1:$Z$1,0),0)-VLOOKUP(GA22,[1]Table2!$B$1:$Z$21,MATCH("xGD/90",[1]Table2!$B$1:$Z$1,0),0),"")</f>
        <v/>
      </c>
      <c r="GB68" s="41" t="str">
        <f>IFERROR(VLOOKUP($B22,[1]Table2!$B$1:$Z$21,MATCH("xGD/90",[1]Table2!$B$1:$Z$1,0),0)-VLOOKUP(GB22,[1]Table2!$B$1:$Z$21,MATCH("xGD/90",[1]Table2!$B$1:$Z$1,0),0),"")</f>
        <v/>
      </c>
      <c r="GC68" s="41" t="str">
        <f>IFERROR(VLOOKUP($B22,[1]Table2!$B$1:$Z$21,MATCH("xGD/90",[1]Table2!$B$1:$Z$1,0),0)-VLOOKUP(GC22,[1]Table2!$B$1:$Z$21,MATCH("xGD/90",[1]Table2!$B$1:$Z$1,0),0),"")</f>
        <v/>
      </c>
      <c r="GD68" s="41" t="str">
        <f>IFERROR(VLOOKUP($B22,[1]Table2!$B$1:$Z$21,MATCH("xGD/90",[1]Table2!$B$1:$Z$1,0),0)-VLOOKUP(GD22,[1]Table2!$B$1:$Z$21,MATCH("xGD/90",[1]Table2!$B$1:$Z$1,0),0),"")</f>
        <v/>
      </c>
      <c r="GE68" s="41" t="str">
        <f>IFERROR(VLOOKUP($B22,[1]Table2!$B$1:$Z$21,MATCH("xGD/90",[1]Table2!$B$1:$Z$1,0),0)-VLOOKUP(GE22,[1]Table2!$B$1:$Z$21,MATCH("xGD/90",[1]Table2!$B$1:$Z$1,0),0),"")</f>
        <v/>
      </c>
      <c r="GF68" s="41" t="str">
        <f>IFERROR(VLOOKUP($B22,[1]Table2!$B$1:$Z$21,MATCH("xGD/90",[1]Table2!$B$1:$Z$1,0),0)-VLOOKUP(GF22,[1]Table2!$B$1:$Z$21,MATCH("xGD/90",[1]Table2!$B$1:$Z$1,0),0),"")</f>
        <v/>
      </c>
      <c r="GG68" s="41" t="str">
        <f>IFERROR(VLOOKUP($B22,[1]Table2!$B$1:$Z$21,MATCH("xGD/90",[1]Table2!$B$1:$Z$1,0),0)-VLOOKUP(GG22,[1]Table2!$B$1:$Z$21,MATCH("xGD/90",[1]Table2!$B$1:$Z$1,0),0),"")</f>
        <v/>
      </c>
      <c r="GH68" s="41">
        <f>IFERROR(VLOOKUP($B22,[1]Table2!$B$1:$Z$21,MATCH("xGD/90",[1]Table2!$B$1:$Z$1,0),0)-VLOOKUP(GH22,[1]Table2!$B$1:$Z$21,MATCH("xGD/90",[1]Table2!$B$1:$Z$1,0),0),"")</f>
        <v>-0.66999999999999993</v>
      </c>
      <c r="GI68" s="41" t="str">
        <f>IFERROR(VLOOKUP($B22,[1]Table2!$B$1:$Z$21,MATCH("xGD/90",[1]Table2!$B$1:$Z$1,0),0)-VLOOKUP(GI22,[1]Table2!$B$1:$Z$21,MATCH("xGD/90",[1]Table2!$B$1:$Z$1,0),0),"")</f>
        <v/>
      </c>
      <c r="GJ68" s="41" t="str">
        <f>IFERROR(VLOOKUP($B22,[1]Table2!$B$1:$Z$21,MATCH("xGD/90",[1]Table2!$B$1:$Z$1,0),0)-VLOOKUP(GJ22,[1]Table2!$B$1:$Z$21,MATCH("xGD/90",[1]Table2!$B$1:$Z$1,0),0),"")</f>
        <v/>
      </c>
      <c r="GK68" s="41" t="str">
        <f>IFERROR(VLOOKUP($B22,[1]Table2!$B$1:$Z$21,MATCH("xGD/90",[1]Table2!$B$1:$Z$1,0),0)-VLOOKUP(GK22,[1]Table2!$B$1:$Z$21,MATCH("xGD/90",[1]Table2!$B$1:$Z$1,0),0),"")</f>
        <v/>
      </c>
      <c r="GL68" s="41" t="str">
        <f>IFERROR(VLOOKUP($B22,[1]Table2!$B$1:$Z$21,MATCH("xGD/90",[1]Table2!$B$1:$Z$1,0),0)-VLOOKUP(GL22,[1]Table2!$B$1:$Z$21,MATCH("xGD/90",[1]Table2!$B$1:$Z$1,0),0),"")</f>
        <v/>
      </c>
      <c r="GM68" s="41" t="str">
        <f>IFERROR(VLOOKUP($B22,[1]Table2!$B$1:$Z$21,MATCH("xGD/90",[1]Table2!$B$1:$Z$1,0),0)-VLOOKUP(GM22,[1]Table2!$B$1:$Z$21,MATCH("xGD/90",[1]Table2!$B$1:$Z$1,0),0),"")</f>
        <v/>
      </c>
      <c r="GN68" s="41" t="str">
        <f>IFERROR(VLOOKUP($B22,[1]Table2!$B$1:$Z$21,MATCH("xGD/90",[1]Table2!$B$1:$Z$1,0),0)-VLOOKUP(GN22,[1]Table2!$B$1:$Z$21,MATCH("xGD/90",[1]Table2!$B$1:$Z$1,0),0),"")</f>
        <v/>
      </c>
      <c r="GO68" s="41">
        <f>IFERROR(VLOOKUP($B22,[1]Table2!$B$1:$Z$21,MATCH("xGD/90",[1]Table2!$B$1:$Z$1,0),0)-VLOOKUP(GO22,[1]Table2!$B$1:$Z$21,MATCH("xGD/90",[1]Table2!$B$1:$Z$1,0),0),"")</f>
        <v>0.04</v>
      </c>
      <c r="GP68" s="41" t="str">
        <f>IFERROR(VLOOKUP($B22,[1]Table2!$B$1:$Z$21,MATCH("xGD/90",[1]Table2!$B$1:$Z$1,0),0)-VLOOKUP(GP22,[1]Table2!$B$1:$Z$21,MATCH("xGD/90",[1]Table2!$B$1:$Z$1,0),0),"")</f>
        <v/>
      </c>
      <c r="GQ68" s="41" t="str">
        <f>IFERROR(VLOOKUP($B22,[1]Table2!$B$1:$Z$21,MATCH("xGD/90",[1]Table2!$B$1:$Z$1,0),0)-VLOOKUP(GQ22,[1]Table2!$B$1:$Z$21,MATCH("xGD/90",[1]Table2!$B$1:$Z$1,0),0),"")</f>
        <v/>
      </c>
      <c r="GR68" s="41" t="str">
        <f>IFERROR(VLOOKUP($B22,[1]Table2!$B$1:$Z$21,MATCH("xGD/90",[1]Table2!$B$1:$Z$1,0),0)-VLOOKUP(GR22,[1]Table2!$B$1:$Z$21,MATCH("xGD/90",[1]Table2!$B$1:$Z$1,0),0),"")</f>
        <v/>
      </c>
      <c r="GS68" s="41" t="str">
        <f>IFERROR(VLOOKUP($B22,[1]Table2!$B$1:$Z$21,MATCH("xGD/90",[1]Table2!$B$1:$Z$1,0),0)-VLOOKUP(GS22,[1]Table2!$B$1:$Z$21,MATCH("xGD/90",[1]Table2!$B$1:$Z$1,0),0),"")</f>
        <v/>
      </c>
      <c r="GT68" s="41" t="str">
        <f>IFERROR(VLOOKUP($B22,[1]Table2!$B$1:$Z$21,MATCH("xGD/90",[1]Table2!$B$1:$Z$1,0),0)-VLOOKUP(GT22,[1]Table2!$B$1:$Z$21,MATCH("xGD/90",[1]Table2!$B$1:$Z$1,0),0),"")</f>
        <v/>
      </c>
      <c r="GU68" s="41" t="str">
        <f>IFERROR(VLOOKUP($B22,[1]Table2!$B$1:$Z$21,MATCH("xGD/90",[1]Table2!$B$1:$Z$1,0),0)-VLOOKUP(GU22,[1]Table2!$B$1:$Z$21,MATCH("xGD/90",[1]Table2!$B$1:$Z$1,0),0),"")</f>
        <v/>
      </c>
      <c r="GV68" s="41" t="str">
        <f>IFERROR(VLOOKUP($B22,[1]Table2!$B$1:$Z$21,MATCH("xGD/90",[1]Table2!$B$1:$Z$1,0),0)-VLOOKUP(GV22,[1]Table2!$B$1:$Z$21,MATCH("xGD/90",[1]Table2!$B$1:$Z$1,0),0),"")</f>
        <v/>
      </c>
      <c r="GW68" s="41">
        <f>IFERROR(VLOOKUP($B22,[1]Table2!$B$1:$Z$21,MATCH("xGD/90",[1]Table2!$B$1:$Z$1,0),0)-VLOOKUP(GW22,[1]Table2!$B$1:$Z$21,MATCH("xGD/90",[1]Table2!$B$1:$Z$1,0),0),"")</f>
        <v>-0.11</v>
      </c>
      <c r="GX68" s="41" t="str">
        <f>IFERROR(VLOOKUP($B22,[1]Table2!$B$1:$Z$21,MATCH("xGD/90",[1]Table2!$B$1:$Z$1,0),0)-VLOOKUP(GX22,[1]Table2!$B$1:$Z$21,MATCH("xGD/90",[1]Table2!$B$1:$Z$1,0),0),"")</f>
        <v/>
      </c>
      <c r="GY68" s="41" t="str">
        <f>IFERROR(VLOOKUP($B22,[1]Table2!$B$1:$Z$21,MATCH("xGD/90",[1]Table2!$B$1:$Z$1,0),0)-VLOOKUP(GY22,[1]Table2!$B$1:$Z$21,MATCH("xGD/90",[1]Table2!$B$1:$Z$1,0),0),"")</f>
        <v/>
      </c>
      <c r="GZ68" s="41" t="str">
        <f>IFERROR(VLOOKUP($B22,[1]Table2!$B$1:$Z$21,MATCH("xGD/90",[1]Table2!$B$1:$Z$1,0),0)-VLOOKUP(GZ22,[1]Table2!$B$1:$Z$21,MATCH("xGD/90",[1]Table2!$B$1:$Z$1,0),0),"")</f>
        <v/>
      </c>
      <c r="HA68" s="41" t="str">
        <f>IFERROR(VLOOKUP($B22,[1]Table2!$B$1:$Z$21,MATCH("xGD/90",[1]Table2!$B$1:$Z$1,0),0)-VLOOKUP(HA22,[1]Table2!$B$1:$Z$21,MATCH("xGD/90",[1]Table2!$B$1:$Z$1,0),0),"")</f>
        <v/>
      </c>
      <c r="HB68" s="41" t="str">
        <f>IFERROR(VLOOKUP($B22,[1]Table2!$B$1:$Z$21,MATCH("xGD/90",[1]Table2!$B$1:$Z$1,0),0)-VLOOKUP(HB22,[1]Table2!$B$1:$Z$21,MATCH("xGD/90",[1]Table2!$B$1:$Z$1,0),0),"")</f>
        <v/>
      </c>
      <c r="HC68" s="41">
        <f>IFERROR(VLOOKUP($B22,[1]Table2!$B$1:$Z$21,MATCH("xGD/90",[1]Table2!$B$1:$Z$1,0),0)-VLOOKUP(HC22,[1]Table2!$B$1:$Z$21,MATCH("xGD/90",[1]Table2!$B$1:$Z$1,0),0),"")</f>
        <v>0.73000000000000009</v>
      </c>
      <c r="HD68" s="41" t="str">
        <f>IFERROR(VLOOKUP($B22,[1]Table2!$B$1:$Z$21,MATCH("xGD/90",[1]Table2!$B$1:$Z$1,0),0)-VLOOKUP(HD22,[1]Table2!$B$1:$Z$21,MATCH("xGD/90",[1]Table2!$B$1:$Z$1,0),0),"")</f>
        <v/>
      </c>
      <c r="HE68" s="41" t="str">
        <f>IFERROR(VLOOKUP($B22,[1]Table2!$B$1:$Z$21,MATCH("xGD/90",[1]Table2!$B$1:$Z$1,0),0)-VLOOKUP(HE22,[1]Table2!$B$1:$Z$21,MATCH("xGD/90",[1]Table2!$B$1:$Z$1,0),0),"")</f>
        <v/>
      </c>
      <c r="HF68" s="41" t="str">
        <f>IFERROR(VLOOKUP($B22,[1]Table2!$B$1:$Z$21,MATCH("xGD/90",[1]Table2!$B$1:$Z$1,0),0)-VLOOKUP(HF22,[1]Table2!$B$1:$Z$21,MATCH("xGD/90",[1]Table2!$B$1:$Z$1,0),0),"")</f>
        <v/>
      </c>
      <c r="HG68" s="41" t="str">
        <f>IFERROR(VLOOKUP($B22,[1]Table2!$B$1:$Z$21,MATCH("xGD/90",[1]Table2!$B$1:$Z$1,0),0)-VLOOKUP(HG22,[1]Table2!$B$1:$Z$21,MATCH("xGD/90",[1]Table2!$B$1:$Z$1,0),0),"")</f>
        <v/>
      </c>
      <c r="HH68" s="41" t="str">
        <f>IFERROR(VLOOKUP($B22,[1]Table2!$B$1:$Z$21,MATCH("xGD/90",[1]Table2!$B$1:$Z$1,0),0)-VLOOKUP(HH22,[1]Table2!$B$1:$Z$21,MATCH("xGD/90",[1]Table2!$B$1:$Z$1,0),0),"")</f>
        <v/>
      </c>
      <c r="HI68" s="41" t="str">
        <f>IFERROR(VLOOKUP($B22,[1]Table2!$B$1:$Z$21,MATCH("xGD/90",[1]Table2!$B$1:$Z$1,0),0)-VLOOKUP(HI22,[1]Table2!$B$1:$Z$21,MATCH("xGD/90",[1]Table2!$B$1:$Z$1,0),0),"")</f>
        <v/>
      </c>
      <c r="HJ68" s="41">
        <f>IFERROR(VLOOKUP($B22,[1]Table2!$B$1:$Z$21,MATCH("xGD/90",[1]Table2!$B$1:$Z$1,0),0)-VLOOKUP(HJ22,[1]Table2!$B$1:$Z$21,MATCH("xGD/90",[1]Table2!$B$1:$Z$1,0),0),"")</f>
        <v>-0.64999999999999991</v>
      </c>
      <c r="HK68" s="41" t="str">
        <f>IFERROR(VLOOKUP($B22,[1]Table2!$B$1:$Z$21,MATCH("xGD/90",[1]Table2!$B$1:$Z$1,0),0)-VLOOKUP(HK22,[1]Table2!$B$1:$Z$21,MATCH("xGD/90",[1]Table2!$B$1:$Z$1,0),0),"")</f>
        <v/>
      </c>
      <c r="HL68" s="41" t="str">
        <f>IFERROR(VLOOKUP($B22,[1]Table2!$B$1:$Z$21,MATCH("xGD/90",[1]Table2!$B$1:$Z$1,0),0)-VLOOKUP(HL22,[1]Table2!$B$1:$Z$21,MATCH("xGD/90",[1]Table2!$B$1:$Z$1,0),0),"")</f>
        <v/>
      </c>
      <c r="HM68" s="41" t="str">
        <f>IFERROR(VLOOKUP($B22,[1]Table2!$B$1:$Z$21,MATCH("xGD/90",[1]Table2!$B$1:$Z$1,0),0)-VLOOKUP(HM22,[1]Table2!$B$1:$Z$21,MATCH("xGD/90",[1]Table2!$B$1:$Z$1,0),0),"")</f>
        <v/>
      </c>
      <c r="HN68" s="41" t="str">
        <f>IFERROR(VLOOKUP($B22,[1]Table2!$B$1:$Z$21,MATCH("xGD/90",[1]Table2!$B$1:$Z$1,0),0)-VLOOKUP(HN22,[1]Table2!$B$1:$Z$21,MATCH("xGD/90",[1]Table2!$B$1:$Z$1,0),0),"")</f>
        <v/>
      </c>
      <c r="HO68" s="41" t="str">
        <f>IFERROR(VLOOKUP($B22,[1]Table2!$B$1:$Z$21,MATCH("xGD/90",[1]Table2!$B$1:$Z$1,0),0)-VLOOKUP(HO22,[1]Table2!$B$1:$Z$21,MATCH("xGD/90",[1]Table2!$B$1:$Z$1,0),0),"")</f>
        <v/>
      </c>
      <c r="HP68" s="41" t="str">
        <f>IFERROR(VLOOKUP($B22,[1]Table2!$B$1:$Z$21,MATCH("xGD/90",[1]Table2!$B$1:$Z$1,0),0)-VLOOKUP(HP22,[1]Table2!$B$1:$Z$21,MATCH("xGD/90",[1]Table2!$B$1:$Z$1,0),0),"")</f>
        <v/>
      </c>
      <c r="HQ68" s="41" t="str">
        <f>IFERROR(VLOOKUP($B22,[1]Table2!$B$1:$Z$21,MATCH("xGD/90",[1]Table2!$B$1:$Z$1,0),0)-VLOOKUP(HQ22,[1]Table2!$B$1:$Z$21,MATCH("xGD/90",[1]Table2!$B$1:$Z$1,0),0),"")</f>
        <v/>
      </c>
      <c r="HR68" s="41">
        <f>IFERROR(VLOOKUP($B22,[1]Table2!$B$1:$Z$21,MATCH("xGD/90",[1]Table2!$B$1:$Z$1,0),0)-VLOOKUP(HR22,[1]Table2!$B$1:$Z$21,MATCH("xGD/90",[1]Table2!$B$1:$Z$1,0),0),"")</f>
        <v>0.21000000000000002</v>
      </c>
      <c r="HS68" s="41" t="str">
        <f>IFERROR(VLOOKUP($B22,[1]Table2!$B$1:$Z$21,MATCH("xGD/90",[1]Table2!$B$1:$Z$1,0),0)-VLOOKUP(HS22,[1]Table2!$B$1:$Z$21,MATCH("xGD/90",[1]Table2!$B$1:$Z$1,0),0),"")</f>
        <v/>
      </c>
      <c r="HT68" s="41" t="str">
        <f>IFERROR(VLOOKUP($B22,[1]Table2!$B$1:$Z$21,MATCH("xGD/90",[1]Table2!$B$1:$Z$1,0),0)-VLOOKUP(HT22,[1]Table2!$B$1:$Z$21,MATCH("xGD/90",[1]Table2!$B$1:$Z$1,0),0),"")</f>
        <v/>
      </c>
      <c r="HU68" s="41" t="str">
        <f>IFERROR(VLOOKUP($B22,[1]Table2!$B$1:$Z$21,MATCH("xGD/90",[1]Table2!$B$1:$Z$1,0),0)-VLOOKUP(HU22,[1]Table2!$B$1:$Z$21,MATCH("xGD/90",[1]Table2!$B$1:$Z$1,0),0),"")</f>
        <v/>
      </c>
      <c r="HV68" s="41" t="str">
        <f>IFERROR(VLOOKUP($B22,[1]Table2!$B$1:$Z$21,MATCH("xGD/90",[1]Table2!$B$1:$Z$1,0),0)-VLOOKUP(HV22,[1]Table2!$B$1:$Z$21,MATCH("xGD/90",[1]Table2!$B$1:$Z$1,0),0),"")</f>
        <v/>
      </c>
      <c r="HW68" s="41" t="str">
        <f>IFERROR(VLOOKUP($B22,[1]Table2!$B$1:$Z$21,MATCH("xGD/90",[1]Table2!$B$1:$Z$1,0),0)-VLOOKUP(HW22,[1]Table2!$B$1:$Z$21,MATCH("xGD/90",[1]Table2!$B$1:$Z$1,0),0),"")</f>
        <v/>
      </c>
      <c r="HX68" s="41" t="str">
        <f>IFERROR(VLOOKUP($B22,[1]Table2!$B$1:$Z$21,MATCH("xGD/90",[1]Table2!$B$1:$Z$1,0),0)-VLOOKUP(HX22,[1]Table2!$B$1:$Z$21,MATCH("xGD/90",[1]Table2!$B$1:$Z$1,0),0),"")</f>
        <v/>
      </c>
      <c r="HY68" s="41" t="str">
        <f>IFERROR(VLOOKUP($B22,[1]Table2!$B$1:$Z$21,MATCH("xGD/90",[1]Table2!$B$1:$Z$1,0),0)-VLOOKUP(HY22,[1]Table2!$B$1:$Z$21,MATCH("xGD/90",[1]Table2!$B$1:$Z$1,0),0),"")</f>
        <v/>
      </c>
      <c r="HZ68" s="41" t="str">
        <f>IFERROR(VLOOKUP($B22,[1]Table2!$B$1:$Z$21,MATCH("xGD/90",[1]Table2!$B$1:$Z$1,0),0)-VLOOKUP(HZ22,[1]Table2!$B$1:$Z$21,MATCH("xGD/90",[1]Table2!$B$1:$Z$1,0),0),"")</f>
        <v/>
      </c>
      <c r="IA68" s="41" t="str">
        <f>IFERROR(VLOOKUP($B22,[1]Table2!$B$1:$Z$21,MATCH("xGD/90",[1]Table2!$B$1:$Z$1,0),0)-VLOOKUP(IA22,[1]Table2!$B$1:$Z$21,MATCH("xGD/90",[1]Table2!$B$1:$Z$1,0),0),"")</f>
        <v/>
      </c>
      <c r="IB68" s="41" t="str">
        <f>IFERROR(VLOOKUP($B22,[1]Table2!$B$1:$Z$21,MATCH("xGD/90",[1]Table2!$B$1:$Z$1,0),0)-VLOOKUP(IB22,[1]Table2!$B$1:$Z$21,MATCH("xGD/90",[1]Table2!$B$1:$Z$1,0),0),"")</f>
        <v/>
      </c>
      <c r="IC68" s="41" t="str">
        <f>IFERROR(VLOOKUP($B22,[1]Table2!$B$1:$Z$21,MATCH("xGD/90",[1]Table2!$B$1:$Z$1,0),0)-VLOOKUP(IC22,[1]Table2!$B$1:$Z$21,MATCH("xGD/90",[1]Table2!$B$1:$Z$1,0),0),"")</f>
        <v/>
      </c>
      <c r="ID68" s="41" t="str">
        <f>IFERROR(VLOOKUP($B22,[1]Table2!$B$1:$Z$21,MATCH("xGD/90",[1]Table2!$B$1:$Z$1,0),0)-VLOOKUP(ID22,[1]Table2!$B$1:$Z$21,MATCH("xGD/90",[1]Table2!$B$1:$Z$1,0),0),"")</f>
        <v/>
      </c>
      <c r="IE68" s="41" t="str">
        <f>IFERROR(VLOOKUP($B22,[1]Table2!$B$1:$Z$21,MATCH("xGD/90",[1]Table2!$B$1:$Z$1,0),0)-VLOOKUP(IE22,[1]Table2!$B$1:$Z$21,MATCH("xGD/90",[1]Table2!$B$1:$Z$1,0),0),"")</f>
        <v/>
      </c>
      <c r="IF68" s="41" t="str">
        <f>IFERROR(VLOOKUP($B22,[1]Table2!$B$1:$Z$21,MATCH("xGD/90",[1]Table2!$B$1:$Z$1,0),0)-VLOOKUP(IF22,[1]Table2!$B$1:$Z$21,MATCH("xGD/90",[1]Table2!$B$1:$Z$1,0),0),"")</f>
        <v/>
      </c>
      <c r="IG68" s="41" t="str">
        <f>IFERROR(VLOOKUP($B22,[1]Table2!$B$1:$Z$21,MATCH("xGD/90",[1]Table2!$B$1:$Z$1,0),0)-VLOOKUP(IG22,[1]Table2!$B$1:$Z$21,MATCH("xGD/90",[1]Table2!$B$1:$Z$1,0),0),"")</f>
        <v/>
      </c>
      <c r="IH68" s="41" t="str">
        <f>IFERROR(VLOOKUP($B22,[1]Table2!$B$1:$Z$21,MATCH("xGD/90",[1]Table2!$B$1:$Z$1,0),0)-VLOOKUP(IH22,[1]Table2!$B$1:$Z$21,MATCH("xGD/90",[1]Table2!$B$1:$Z$1,0),0),"")</f>
        <v/>
      </c>
      <c r="II68" s="41" t="str">
        <f>IFERROR(VLOOKUP($B22,[1]Table2!$B$1:$Z$21,MATCH("xGD/90",[1]Table2!$B$1:$Z$1,0),0)-VLOOKUP(II22,[1]Table2!$B$1:$Z$21,MATCH("xGD/90",[1]Table2!$B$1:$Z$1,0),0),"")</f>
        <v/>
      </c>
      <c r="IJ68" s="41" t="str">
        <f>IFERROR(VLOOKUP($B22,[1]Table2!$B$1:$Z$21,MATCH("xGD/90",[1]Table2!$B$1:$Z$1,0),0)-VLOOKUP(IJ22,[1]Table2!$B$1:$Z$21,MATCH("xGD/90",[1]Table2!$B$1:$Z$1,0),0),"")</f>
        <v/>
      </c>
      <c r="IK68" s="41" t="str">
        <f>IFERROR(VLOOKUP($B22,[1]Table2!$B$1:$Z$21,MATCH("xGD/90",[1]Table2!$B$1:$Z$1,0),0)-VLOOKUP(IK22,[1]Table2!$B$1:$Z$21,MATCH("xGD/90",[1]Table2!$B$1:$Z$1,0),0),"")</f>
        <v/>
      </c>
      <c r="IL68" s="41" t="str">
        <f>IFERROR(VLOOKUP($B22,[1]Table2!$B$1:$Z$21,MATCH("xGD/90",[1]Table2!$B$1:$Z$1,0),0)-VLOOKUP(IL22,[1]Table2!$B$1:$Z$21,MATCH("xGD/90",[1]Table2!$B$1:$Z$1,0),0),"")</f>
        <v/>
      </c>
      <c r="IM68" s="41">
        <f>IFERROR(VLOOKUP($B22,[1]Table2!$B$1:$Z$21,MATCH("xGD/90",[1]Table2!$B$1:$Z$1,0),0)-VLOOKUP(IM22,[1]Table2!$B$1:$Z$21,MATCH("xGD/90",[1]Table2!$B$1:$Z$1,0),0),"")</f>
        <v>0.54</v>
      </c>
      <c r="IN68" s="41" t="str">
        <f>IFERROR(VLOOKUP($B22,[1]Table2!$B$1:$Z$21,MATCH("xGD/90",[1]Table2!$B$1:$Z$1,0),0)-VLOOKUP(IN22,[1]Table2!$B$1:$Z$21,MATCH("xGD/90",[1]Table2!$B$1:$Z$1,0),0),"")</f>
        <v/>
      </c>
      <c r="IO68" s="41" t="str">
        <f>IFERROR(VLOOKUP($B22,[1]Table2!$B$1:$Z$21,MATCH("xGD/90",[1]Table2!$B$1:$Z$1,0),0)-VLOOKUP(IO22,[1]Table2!$B$1:$Z$21,MATCH("xGD/90",[1]Table2!$B$1:$Z$1,0),0),"")</f>
        <v/>
      </c>
      <c r="IP68" s="41">
        <f>IFERROR(VLOOKUP($B22,[1]Table2!$B$1:$Z$21,MATCH("xGD/90",[1]Table2!$B$1:$Z$1,0),0)-VLOOKUP(IP22,[1]Table2!$B$1:$Z$21,MATCH("xGD/90",[1]Table2!$B$1:$Z$1,0),0),"")</f>
        <v>-0.66999999999999993</v>
      </c>
      <c r="IQ68" s="41" t="str">
        <f>IFERROR(VLOOKUP($B22,[1]Table2!$B$1:$Z$21,MATCH("xGD/90",[1]Table2!$B$1:$Z$1,0),0)-VLOOKUP(IQ22,[1]Table2!$B$1:$Z$21,MATCH("xGD/90",[1]Table2!$B$1:$Z$1,0),0),"")</f>
        <v/>
      </c>
      <c r="IR68" s="41" t="str">
        <f>IFERROR(VLOOKUP($B22,[1]Table2!$B$1:$Z$21,MATCH("xGD/90",[1]Table2!$B$1:$Z$1,0),0)-VLOOKUP(IR22,[1]Table2!$B$1:$Z$21,MATCH("xGD/90",[1]Table2!$B$1:$Z$1,0),0),"")</f>
        <v/>
      </c>
      <c r="IS68" s="41">
        <f>IFERROR(VLOOKUP($B22,[1]Table2!$B$1:$Z$21,MATCH("xGD/90",[1]Table2!$B$1:$Z$1,0),0)-VLOOKUP(IS22,[1]Table2!$B$1:$Z$21,MATCH("xGD/90",[1]Table2!$B$1:$Z$1,0),0),"")</f>
        <v>0.45</v>
      </c>
      <c r="IT68" s="41" t="str">
        <f>IFERROR(VLOOKUP($B22,[1]Table2!$B$1:$Z$21,MATCH("xGD/90",[1]Table2!$B$1:$Z$1,0),0)-VLOOKUP(IT22,[1]Table2!$B$1:$Z$21,MATCH("xGD/90",[1]Table2!$B$1:$Z$1,0),0),"")</f>
        <v/>
      </c>
      <c r="IU68" s="41" t="str">
        <f>IFERROR(VLOOKUP($B22,[1]Table2!$B$1:$Z$21,MATCH("xGD/90",[1]Table2!$B$1:$Z$1,0),0)-VLOOKUP(IU22,[1]Table2!$B$1:$Z$21,MATCH("xGD/90",[1]Table2!$B$1:$Z$1,0),0),"")</f>
        <v/>
      </c>
      <c r="IV68" s="41" t="str">
        <f>IFERROR(VLOOKUP($B22,[1]Table2!$B$1:$Z$21,MATCH("xGD/90",[1]Table2!$B$1:$Z$1,0),0)-VLOOKUP(IV22,[1]Table2!$B$1:$Z$21,MATCH("xGD/90",[1]Table2!$B$1:$Z$1,0),0),"")</f>
        <v/>
      </c>
      <c r="IW68" s="41" t="str">
        <f>IFERROR(VLOOKUP($B22,[1]Table2!$B$1:$Z$21,MATCH("xGD/90",[1]Table2!$B$1:$Z$1,0),0)-VLOOKUP(IW22,[1]Table2!$B$1:$Z$21,MATCH("xGD/90",[1]Table2!$B$1:$Z$1,0),0),"")</f>
        <v/>
      </c>
      <c r="IX68" s="41" t="str">
        <f>IFERROR(VLOOKUP($B22,[1]Table2!$B$1:$Z$21,MATCH("xGD/90",[1]Table2!$B$1:$Z$1,0),0)-VLOOKUP(IX22,[1]Table2!$B$1:$Z$21,MATCH("xGD/90",[1]Table2!$B$1:$Z$1,0),0),"")</f>
        <v/>
      </c>
      <c r="IY68" s="41" t="str">
        <f>IFERROR(VLOOKUP($B22,[1]Table2!$B$1:$Z$21,MATCH("xGD/90",[1]Table2!$B$1:$Z$1,0),0)-VLOOKUP(IY22,[1]Table2!$B$1:$Z$21,MATCH("xGD/90",[1]Table2!$B$1:$Z$1,0),0),"")</f>
        <v/>
      </c>
      <c r="IZ68" s="41" t="str">
        <f>IFERROR(VLOOKUP($B22,[1]Table2!$B$1:$Z$21,MATCH("xGD/90",[1]Table2!$B$1:$Z$1,0),0)-VLOOKUP(IZ22,[1]Table2!$B$1:$Z$21,MATCH("xGD/90",[1]Table2!$B$1:$Z$1,0),0),"")</f>
        <v/>
      </c>
      <c r="JA68" s="41">
        <f>IFERROR(VLOOKUP($B22,[1]Table2!$B$1:$Z$21,MATCH("xGD/90",[1]Table2!$B$1:$Z$1,0),0)-VLOOKUP(JA22,[1]Table2!$B$1:$Z$21,MATCH("xGD/90",[1]Table2!$B$1:$Z$1,0),0),"")</f>
        <v>-0.87</v>
      </c>
      <c r="JB68" s="41" t="str">
        <f>IFERROR(VLOOKUP($B22,[1]Table2!$B$1:$Z$21,MATCH("xGD/90",[1]Table2!$B$1:$Z$1,0),0)-VLOOKUP(JB22,[1]Table2!$B$1:$Z$21,MATCH("xGD/90",[1]Table2!$B$1:$Z$1,0),0),"")</f>
        <v/>
      </c>
      <c r="JC68" s="41" t="str">
        <f>IFERROR(VLOOKUP($B22,[1]Table2!$B$1:$Z$21,MATCH("xGD/90",[1]Table2!$B$1:$Z$1,0),0)-VLOOKUP(JC22,[1]Table2!$B$1:$Z$21,MATCH("xGD/90",[1]Table2!$B$1:$Z$1,0),0),"")</f>
        <v/>
      </c>
      <c r="JD68" s="41" t="str">
        <f>IFERROR(VLOOKUP($B22,[1]Table2!$B$1:$Z$21,MATCH("xGD/90",[1]Table2!$B$1:$Z$1,0),0)-VLOOKUP(JD22,[1]Table2!$B$1:$Z$21,MATCH("xGD/90",[1]Table2!$B$1:$Z$1,0),0),"")</f>
        <v/>
      </c>
      <c r="JE68" s="41" t="str">
        <f>IFERROR(VLOOKUP($B22,[1]Table2!$B$1:$Z$21,MATCH("xGD/90",[1]Table2!$B$1:$Z$1,0),0)-VLOOKUP(JE22,[1]Table2!$B$1:$Z$21,MATCH("xGD/90",[1]Table2!$B$1:$Z$1,0),0),"")</f>
        <v/>
      </c>
      <c r="JF68" s="41" t="str">
        <f>IFERROR(VLOOKUP($B22,[1]Table2!$B$1:$Z$21,MATCH("xGD/90",[1]Table2!$B$1:$Z$1,0),0)-VLOOKUP(JF22,[1]Table2!$B$1:$Z$21,MATCH("xGD/90",[1]Table2!$B$1:$Z$1,0),0),"")</f>
        <v/>
      </c>
      <c r="JG68" s="41" t="str">
        <f>IFERROR(VLOOKUP($B22,[1]Table2!$B$1:$Z$21,MATCH("xGD/90",[1]Table2!$B$1:$Z$1,0),0)-VLOOKUP(JG22,[1]Table2!$B$1:$Z$21,MATCH("xGD/90",[1]Table2!$B$1:$Z$1,0),0),"")</f>
        <v/>
      </c>
      <c r="JH68" s="41">
        <f>IFERROR(VLOOKUP($B22,[1]Table2!$B$1:$Z$21,MATCH("xGD/90",[1]Table2!$B$1:$Z$1,0),0)-VLOOKUP(JH22,[1]Table2!$B$1:$Z$21,MATCH("xGD/90",[1]Table2!$B$1:$Z$1,0),0),"")</f>
        <v>0.8</v>
      </c>
      <c r="JI68" s="41" t="str">
        <f>IFERROR(VLOOKUP($B22,[1]Table2!$B$1:$Z$21,MATCH("xGD/90",[1]Table2!$B$1:$Z$1,0),0)-VLOOKUP(JI22,[1]Table2!$B$1:$Z$21,MATCH("xGD/90",[1]Table2!$B$1:$Z$1,0),0),"")</f>
        <v/>
      </c>
      <c r="JJ68" s="41" t="str">
        <f>IFERROR(VLOOKUP($B22,[1]Table2!$B$1:$Z$21,MATCH("xGD/90",[1]Table2!$B$1:$Z$1,0),0)-VLOOKUP(JJ22,[1]Table2!$B$1:$Z$21,MATCH("xGD/90",[1]Table2!$B$1:$Z$1,0),0),"")</f>
        <v/>
      </c>
      <c r="JK68" s="41">
        <f>IFERROR(VLOOKUP($B22,[1]Table2!$B$1:$Z$21,MATCH("xGD/90",[1]Table2!$B$1:$Z$1,0),0)-VLOOKUP(JK22,[1]Table2!$B$1:$Z$21,MATCH("xGD/90",[1]Table2!$B$1:$Z$1,0),0),"")</f>
        <v>-0.4</v>
      </c>
      <c r="JL68" s="41" t="str">
        <f>IFERROR(VLOOKUP($B22,[1]Table2!$B$1:$Z$21,MATCH("xGD/90",[1]Table2!$B$1:$Z$1,0),0)-VLOOKUP(JL22,[1]Table2!$B$1:$Z$21,MATCH("xGD/90",[1]Table2!$B$1:$Z$1,0),0),"")</f>
        <v/>
      </c>
      <c r="JM68" s="41" t="str">
        <f>IFERROR(VLOOKUP($B22,[1]Table2!$B$1:$Z$21,MATCH("xGD/90",[1]Table2!$B$1:$Z$1,0),0)-VLOOKUP(JM22,[1]Table2!$B$1:$Z$21,MATCH("xGD/90",[1]Table2!$B$1:$Z$1,0),0),"")</f>
        <v/>
      </c>
      <c r="JN68" s="41">
        <f>IFERROR(VLOOKUP($B22,[1]Table2!$B$1:$Z$21,MATCH("xGD/90",[1]Table2!$B$1:$Z$1,0),0)-VLOOKUP(JN22,[1]Table2!$B$1:$Z$21,MATCH("xGD/90",[1]Table2!$B$1:$Z$1,0),0),"")</f>
        <v>0.37</v>
      </c>
      <c r="JO68" s="41" t="str">
        <f>IFERROR(VLOOKUP($B22,[1]Table2!$B$1:$Z$21,MATCH("xGD/90",[1]Table2!$B$1:$Z$1,0),0)-VLOOKUP(JO22,[1]Table2!$B$1:$Z$21,MATCH("xGD/90",[1]Table2!$B$1:$Z$1,0),0),"")</f>
        <v/>
      </c>
      <c r="JP68" s="41" t="str">
        <f>IFERROR(VLOOKUP($B22,[1]Table2!$B$1:$Z$21,MATCH("xGD/90",[1]Table2!$B$1:$Z$1,0),0)-VLOOKUP(JP22,[1]Table2!$B$1:$Z$21,MATCH("xGD/90",[1]Table2!$B$1:$Z$1,0),0),"")</f>
        <v/>
      </c>
      <c r="JQ68" s="41" t="str">
        <f>IFERROR(VLOOKUP($B22,[1]Table2!$B$1:$Z$21,MATCH("xGD/90",[1]Table2!$B$1:$Z$1,0),0)-VLOOKUP(JQ22,[1]Table2!$B$1:$Z$21,MATCH("xGD/90",[1]Table2!$B$1:$Z$1,0),0),"")</f>
        <v/>
      </c>
      <c r="JR68" s="41">
        <f>IFERROR(VLOOKUP($B22,[1]Table2!$B$1:$Z$21,MATCH("xGD/90",[1]Table2!$B$1:$Z$1,0),0)-VLOOKUP(JR22,[1]Table2!$B$1:$Z$21,MATCH("xGD/90",[1]Table2!$B$1:$Z$1,0),0),"")</f>
        <v>-1.25</v>
      </c>
      <c r="JS68" s="41" t="str">
        <f>IFERROR(VLOOKUP($B22,[1]Table2!$B$1:$Z$21,MATCH("xGD/90",[1]Table2!$B$1:$Z$1,0),0)-VLOOKUP(JS22,[1]Table2!$B$1:$Z$21,MATCH("xGD/90",[1]Table2!$B$1:$Z$1,0),0),"")</f>
        <v/>
      </c>
      <c r="JT68" s="41" t="str">
        <f>IFERROR(VLOOKUP($B22,[1]Table2!$B$1:$Z$21,MATCH("xGD/90",[1]Table2!$B$1:$Z$1,0),0)-VLOOKUP(JT22,[1]Table2!$B$1:$Z$21,MATCH("xGD/90",[1]Table2!$B$1:$Z$1,0),0),"")</f>
        <v/>
      </c>
      <c r="JU68" s="41" t="str">
        <f>IFERROR(VLOOKUP($B22,[1]Table2!$B$1:$Z$21,MATCH("xGD/90",[1]Table2!$B$1:$Z$1,0),0)-VLOOKUP(JU22,[1]Table2!$B$1:$Z$21,MATCH("xGD/90",[1]Table2!$B$1:$Z$1,0),0),"")</f>
        <v/>
      </c>
      <c r="JV68" s="41">
        <f>IFERROR(VLOOKUP($B22,[1]Table2!$B$1:$Z$21,MATCH("xGD/90",[1]Table2!$B$1:$Z$1,0),0)-VLOOKUP(JV22,[1]Table2!$B$1:$Z$21,MATCH("xGD/90",[1]Table2!$B$1:$Z$1,0),0),"")</f>
        <v>-0.3</v>
      </c>
      <c r="JW68" s="41" t="str">
        <f>IFERROR(VLOOKUP($B22,[1]Table2!$B$1:$Z$21,MATCH("xGD/90",[1]Table2!$B$1:$Z$1,0),0)-VLOOKUP(JW22,[1]Table2!$B$1:$Z$21,MATCH("xGD/90",[1]Table2!$B$1:$Z$1,0),0),"")</f>
        <v/>
      </c>
      <c r="JX68" s="41" t="str">
        <f>IFERROR(VLOOKUP($B22,[1]Table2!$B$1:$Z$21,MATCH("xGD/90",[1]Table2!$B$1:$Z$1,0),0)-VLOOKUP(JX22,[1]Table2!$B$1:$Z$21,MATCH("xGD/90",[1]Table2!$B$1:$Z$1,0),0),"")</f>
        <v/>
      </c>
      <c r="JY68" s="41" t="str">
        <f>IFERROR(VLOOKUP($B22,[1]Table2!$B$1:$Z$21,MATCH("xGD/90",[1]Table2!$B$1:$Z$1,0),0)-VLOOKUP(JY22,[1]Table2!$B$1:$Z$21,MATCH("xGD/90",[1]Table2!$B$1:$Z$1,0),0),"")</f>
        <v/>
      </c>
      <c r="JZ68" s="41" t="str">
        <f>IFERROR(VLOOKUP($B22,[1]Table2!$B$1:$Z$21,MATCH("xGD/90",[1]Table2!$B$1:$Z$1,0),0)-VLOOKUP(JZ22,[1]Table2!$B$1:$Z$21,MATCH("xGD/90",[1]Table2!$B$1:$Z$1,0),0),"")</f>
        <v/>
      </c>
      <c r="KA68" s="41" t="str">
        <f>IFERROR(VLOOKUP($B22,[1]Table2!$B$1:$Z$21,MATCH("xGD/90",[1]Table2!$B$1:$Z$1,0),0)-VLOOKUP(KA22,[1]Table2!$B$1:$Z$21,MATCH("xGD/90",[1]Table2!$B$1:$Z$1,0),0),"")</f>
        <v/>
      </c>
      <c r="KB68" s="41" t="str">
        <f>IFERROR(VLOOKUP($B22,[1]Table2!$B$1:$Z$21,MATCH("xGD/90",[1]Table2!$B$1:$Z$1,0),0)-VLOOKUP(KB22,[1]Table2!$B$1:$Z$21,MATCH("xGD/90",[1]Table2!$B$1:$Z$1,0),0),"")</f>
        <v/>
      </c>
      <c r="KC68" s="41">
        <f>IFERROR(VLOOKUP($B22,[1]Table2!$B$1:$Z$21,MATCH("xGD/90",[1]Table2!$B$1:$Z$1,0),0)-VLOOKUP(KC22,[1]Table2!$B$1:$Z$21,MATCH("xGD/90",[1]Table2!$B$1:$Z$1,0),0),"")</f>
        <v>-0.13</v>
      </c>
      <c r="KD68" s="41" t="str">
        <f>IFERROR(VLOOKUP($B22,[1]Table2!$B$1:$Z$21,MATCH("xGD/90",[1]Table2!$B$1:$Z$1,0),0)-VLOOKUP(KD22,[1]Table2!$B$1:$Z$21,MATCH("xGD/90",[1]Table2!$B$1:$Z$1,0),0),"")</f>
        <v/>
      </c>
      <c r="KE68" s="41" t="str">
        <f>IFERROR(VLOOKUP($B22,[1]Table2!$B$1:$Z$21,MATCH("xGD/90",[1]Table2!$B$1:$Z$1,0),0)-VLOOKUP(KE22,[1]Table2!$B$1:$Z$21,MATCH("xGD/90",[1]Table2!$B$1:$Z$1,0),0),"")</f>
        <v/>
      </c>
      <c r="KF68" s="41" t="str">
        <f>IFERROR(VLOOKUP($B22,[1]Table2!$B$1:$Z$21,MATCH("xGD/90",[1]Table2!$B$1:$Z$1,0),0)-VLOOKUP(KF22,[1]Table2!$B$1:$Z$21,MATCH("xGD/90",[1]Table2!$B$1:$Z$1,0),0),"")</f>
        <v/>
      </c>
      <c r="KG68" s="41" t="str">
        <f>IFERROR(VLOOKUP($B22,[1]Table2!$B$1:$Z$21,MATCH("xGD/90",[1]Table2!$B$1:$Z$1,0),0)-VLOOKUP(KG22,[1]Table2!$B$1:$Z$21,MATCH("xGD/90",[1]Table2!$B$1:$Z$1,0),0),"")</f>
        <v/>
      </c>
      <c r="KH68" s="41" t="str">
        <f>IFERROR(VLOOKUP($B22,[1]Table2!$B$1:$Z$21,MATCH("xGD/90",[1]Table2!$B$1:$Z$1,0),0)-VLOOKUP(KH22,[1]Table2!$B$1:$Z$21,MATCH("xGD/90",[1]Table2!$B$1:$Z$1,0),0),"")</f>
        <v/>
      </c>
      <c r="KI68" s="41" t="str">
        <f>IFERROR(VLOOKUP($B22,[1]Table2!$B$1:$Z$21,MATCH("xGD/90",[1]Table2!$B$1:$Z$1,0),0)-VLOOKUP(KI22,[1]Table2!$B$1:$Z$21,MATCH("xGD/90",[1]Table2!$B$1:$Z$1,0),0),"")</f>
        <v/>
      </c>
      <c r="KJ68" s="41">
        <f>IFERROR(VLOOKUP($B22,[1]Table2!$B$1:$Z$21,MATCH("xGD/90",[1]Table2!$B$1:$Z$1,0),0)-VLOOKUP(KJ22,[1]Table2!$B$1:$Z$21,MATCH("xGD/90",[1]Table2!$B$1:$Z$1,0),0),"")</f>
        <v>0.49</v>
      </c>
      <c r="KK68" s="41" t="str">
        <f>IFERROR(VLOOKUP($B22,[1]Table2!$B$1:$Z$21,MATCH("xGD/90",[1]Table2!$B$1:$Z$1,0),0)-VLOOKUP(KK22,[1]Table2!$B$1:$Z$21,MATCH("xGD/90",[1]Table2!$B$1:$Z$1,0),0),"")</f>
        <v/>
      </c>
      <c r="KL68" s="41" t="str">
        <f>IFERROR(VLOOKUP($B22,[1]Table2!$B$1:$Z$21,MATCH("xGD/90",[1]Table2!$B$1:$Z$1,0),0)-VLOOKUP(KL22,[1]Table2!$B$1:$Z$21,MATCH("xGD/90",[1]Table2!$B$1:$Z$1,0),0),"")</f>
        <v/>
      </c>
      <c r="KM68" s="41" t="str">
        <f>IFERROR(VLOOKUP($B22,[1]Table2!$B$1:$Z$21,MATCH("xGD/90",[1]Table2!$B$1:$Z$1,0),0)-VLOOKUP(KM22,[1]Table2!$B$1:$Z$21,MATCH("xGD/90",[1]Table2!$B$1:$Z$1,0),0),"")</f>
        <v/>
      </c>
      <c r="KN68" s="41" t="str">
        <f>IFERROR(VLOOKUP($B22,[1]Table2!$B$1:$Z$21,MATCH("xGD/90",[1]Table2!$B$1:$Z$1,0),0)-VLOOKUP(KN22,[1]Table2!$B$1:$Z$21,MATCH("xGD/90",[1]Table2!$B$1:$Z$1,0),0),"")</f>
        <v/>
      </c>
      <c r="KO68" s="41" t="str">
        <f>IFERROR(VLOOKUP($B22,[1]Table2!$B$1:$Z$21,MATCH("xGD/90",[1]Table2!$B$1:$Z$1,0),0)-VLOOKUP(KO22,[1]Table2!$B$1:$Z$21,MATCH("xGD/90",[1]Table2!$B$1:$Z$1,0),0),"")</f>
        <v/>
      </c>
      <c r="KP68" s="41" t="str">
        <f>IFERROR(VLOOKUP($B22,[1]Table2!$B$1:$Z$21,MATCH("xGD/90",[1]Table2!$B$1:$Z$1,0),0)-VLOOKUP(KP22,[1]Table2!$B$1:$Z$21,MATCH("xGD/90",[1]Table2!$B$1:$Z$1,0),0),"")</f>
        <v/>
      </c>
      <c r="KQ68" s="41">
        <f>IFERROR(VLOOKUP($B22,[1]Table2!$B$1:$Z$21,MATCH("xGD/90",[1]Table2!$B$1:$Z$1,0),0)-VLOOKUP(KQ22,[1]Table2!$B$1:$Z$21,MATCH("xGD/90",[1]Table2!$B$1:$Z$1,0),0),"")</f>
        <v>0.39999999999999997</v>
      </c>
      <c r="KR68" s="41" t="str">
        <f>IFERROR(VLOOKUP($B22,[1]Table2!$B$1:$Z$21,MATCH("xGD/90",[1]Table2!$B$1:$Z$1,0),0)-VLOOKUP(KR22,[1]Table2!$B$1:$Z$21,MATCH("xGD/90",[1]Table2!$B$1:$Z$1,0),0),"")</f>
        <v/>
      </c>
      <c r="KS68" s="41" t="str">
        <f>IFERROR(VLOOKUP($B22,[1]Table2!$B$1:$Z$21,MATCH("xGD/90",[1]Table2!$B$1:$Z$1,0),0)-VLOOKUP(KS22,[1]Table2!$B$1:$Z$21,MATCH("xGD/90",[1]Table2!$B$1:$Z$1,0),0),"")</f>
        <v/>
      </c>
      <c r="KT68" s="41" t="str">
        <f>IFERROR(VLOOKUP($B22,[1]Table2!$B$1:$Z$21,MATCH("xGD/90",[1]Table2!$B$1:$Z$1,0),0)-VLOOKUP(KT22,[1]Table2!$B$1:$Z$21,MATCH("xGD/90",[1]Table2!$B$1:$Z$1,0),0),"")</f>
        <v/>
      </c>
      <c r="KU68" s="41" t="str">
        <f>IFERROR(VLOOKUP($B22,[1]Table2!$B$1:$Z$21,MATCH("xGD/90",[1]Table2!$B$1:$Z$1,0),0)-VLOOKUP(KU22,[1]Table2!$B$1:$Z$21,MATCH("xGD/90",[1]Table2!$B$1:$Z$1,0),0),"")</f>
        <v/>
      </c>
      <c r="KV68" s="41" t="str">
        <f>IFERROR(VLOOKUP($B22,[1]Table2!$B$1:$Z$21,MATCH("xGD/90",[1]Table2!$B$1:$Z$1,0),0)-VLOOKUP(KV22,[1]Table2!$B$1:$Z$21,MATCH("xGD/90",[1]Table2!$B$1:$Z$1,0),0),"")</f>
        <v/>
      </c>
      <c r="KW68" s="41" t="str">
        <f>IFERROR(VLOOKUP($B22,[1]Table2!$B$1:$Z$21,MATCH("xGD/90",[1]Table2!$B$1:$Z$1,0),0)-VLOOKUP(KW22,[1]Table2!$B$1:$Z$21,MATCH("xGD/90",[1]Table2!$B$1:$Z$1,0),0),"")</f>
        <v/>
      </c>
      <c r="KX68" s="41" t="str">
        <f>IFERROR(VLOOKUP($B22,[1]Table2!$B$1:$Z$21,MATCH("xGD/90",[1]Table2!$B$1:$Z$1,0),0)-VLOOKUP(KX22,[1]Table2!$B$1:$Z$21,MATCH("xGD/90",[1]Table2!$B$1:$Z$1,0),0),"")</f>
        <v/>
      </c>
      <c r="KY68" s="41" t="str">
        <f>IFERROR(VLOOKUP($B22,[1]Table2!$B$1:$Z$21,MATCH("xGD/90",[1]Table2!$B$1:$Z$1,0),0)-VLOOKUP(KY22,[1]Table2!$B$1:$Z$21,MATCH("xGD/90",[1]Table2!$B$1:$Z$1,0),0),"")</f>
        <v/>
      </c>
      <c r="KZ68" s="41" t="str">
        <f>IFERROR(VLOOKUP($B22,[1]Table2!$B$1:$Z$21,MATCH("xGD/90",[1]Table2!$B$1:$Z$1,0),0)-VLOOKUP(KZ22,[1]Table2!$B$1:$Z$21,MATCH("xGD/90",[1]Table2!$B$1:$Z$1,0),0),"")</f>
        <v/>
      </c>
      <c r="LA68" s="41" t="str">
        <f>IFERROR(VLOOKUP($B22,[1]Table2!$B$1:$Z$21,MATCH("xGD/90",[1]Table2!$B$1:$Z$1,0),0)-VLOOKUP(LA22,[1]Table2!$B$1:$Z$21,MATCH("xGD/90",[1]Table2!$B$1:$Z$1,0),0),"")</f>
        <v/>
      </c>
      <c r="LB68" s="41" t="str">
        <f>IFERROR(VLOOKUP($B22,[1]Table2!$B$1:$Z$21,MATCH("xGD/90",[1]Table2!$B$1:$Z$1,0),0)-VLOOKUP(LB22,[1]Table2!$B$1:$Z$21,MATCH("xGD/90",[1]Table2!$B$1:$Z$1,0),0),"")</f>
        <v/>
      </c>
      <c r="LC68" s="41" t="str">
        <f>IFERROR(VLOOKUP($B22,[1]Table2!$B$1:$Z$21,MATCH("xGD/90",[1]Table2!$B$1:$Z$1,0),0)-VLOOKUP(LC22,[1]Table2!$B$1:$Z$21,MATCH("xGD/90",[1]Table2!$B$1:$Z$1,0),0),"")</f>
        <v/>
      </c>
      <c r="LD68" s="41" t="str">
        <f>IFERROR(VLOOKUP($B22,[1]Table2!$B$1:$Z$21,MATCH("xGD/90",[1]Table2!$B$1:$Z$1,0),0)-VLOOKUP(LD22,[1]Table2!$B$1:$Z$21,MATCH("xGD/90",[1]Table2!$B$1:$Z$1,0),0),"")</f>
        <v/>
      </c>
      <c r="LE68" s="41" t="str">
        <f>IFERROR(VLOOKUP($B22,[1]Table2!$B$1:$Z$21,MATCH("xGD/90",[1]Table2!$B$1:$Z$1,0),0)-VLOOKUP(LE22,[1]Table2!$B$1:$Z$21,MATCH("xGD/90",[1]Table2!$B$1:$Z$1,0),0),"")</f>
        <v/>
      </c>
      <c r="LF68" s="41" t="str">
        <f>IFERROR(VLOOKUP($B22,[1]Table2!$B$1:$Z$21,MATCH("xGD/90",[1]Table2!$B$1:$Z$1,0),0)-VLOOKUP(LF22,[1]Table2!$B$1:$Z$21,MATCH("xGD/90",[1]Table2!$B$1:$Z$1,0),0),"")</f>
        <v/>
      </c>
      <c r="LG68" s="41" t="str">
        <f>IFERROR(VLOOKUP($B22,[1]Table2!$B$1:$Z$21,MATCH("xGD/90",[1]Table2!$B$1:$Z$1,0),0)-VLOOKUP(LG22,[1]Table2!$B$1:$Z$21,MATCH("xGD/90",[1]Table2!$B$1:$Z$1,0),0),"")</f>
        <v/>
      </c>
      <c r="LH68" s="41" t="str">
        <f>IFERROR(VLOOKUP($B22,[1]Table2!$B$1:$Z$21,MATCH("xGD/90",[1]Table2!$B$1:$Z$1,0),0)-VLOOKUP(LH22,[1]Table2!$B$1:$Z$21,MATCH("xGD/90",[1]Table2!$B$1:$Z$1,0),0),"")</f>
        <v/>
      </c>
      <c r="LI68" s="41" t="str">
        <f>IFERROR(VLOOKUP($B22,[1]Table2!$B$1:$Z$21,MATCH("xGD/90",[1]Table2!$B$1:$Z$1,0),0)-VLOOKUP(LI22,[1]Table2!$B$1:$Z$21,MATCH("xGD/90",[1]Table2!$B$1:$Z$1,0),0),"")</f>
        <v/>
      </c>
      <c r="LJ68" s="41" t="str">
        <f>IFERROR(VLOOKUP($B22,[1]Table2!$B$1:$Z$21,MATCH("xGD/90",[1]Table2!$B$1:$Z$1,0),0)-VLOOKUP(LJ22,[1]Table2!$B$1:$Z$21,MATCH("xGD/90",[1]Table2!$B$1:$Z$1,0),0),"")</f>
        <v/>
      </c>
      <c r="LK68" s="41" t="str">
        <f>IFERROR(VLOOKUP($B22,[1]Table2!$B$1:$Z$21,MATCH("xGD/90",[1]Table2!$B$1:$Z$1,0),0)-VLOOKUP(LK22,[1]Table2!$B$1:$Z$21,MATCH("xGD/90",[1]Table2!$B$1:$Z$1,0),0),"")</f>
        <v/>
      </c>
      <c r="LL68" s="41" t="str">
        <f>IFERROR(VLOOKUP($B22,[1]Table2!$B$1:$Z$21,MATCH("xGD/90",[1]Table2!$B$1:$Z$1,0),0)-VLOOKUP(LL22,[1]Table2!$B$1:$Z$21,MATCH("xGD/90",[1]Table2!$B$1:$Z$1,0),0),"")</f>
        <v/>
      </c>
      <c r="LM68" s="41" t="str">
        <f>IFERROR(VLOOKUP($B22,[1]Table2!$B$1:$Z$21,MATCH("xGD/90",[1]Table2!$B$1:$Z$1,0),0)-VLOOKUP(LM22,[1]Table2!$B$1:$Z$21,MATCH("xGD/90",[1]Table2!$B$1:$Z$1,0),0),"")</f>
        <v/>
      </c>
      <c r="LN68" s="41" t="str">
        <f>IFERROR(VLOOKUP($B22,[1]Table2!$B$1:$Z$21,MATCH("xGD/90",[1]Table2!$B$1:$Z$1,0),0)-VLOOKUP(LN22,[1]Table2!$B$1:$Z$21,MATCH("xGD/90",[1]Table2!$B$1:$Z$1,0),0),"")</f>
        <v/>
      </c>
      <c r="LO68" s="41" t="str">
        <f>IFERROR(VLOOKUP($B22,[1]Table2!$B$1:$Z$21,MATCH("xGD/90",[1]Table2!$B$1:$Z$1,0),0)-VLOOKUP(LO22,[1]Table2!$B$1:$Z$21,MATCH("xGD/90",[1]Table2!$B$1:$Z$1,0),0),"")</f>
        <v/>
      </c>
      <c r="LP68" s="41" t="str">
        <f>IFERROR(VLOOKUP($B22,[1]Table2!$B$1:$Z$21,MATCH("xGD/90",[1]Table2!$B$1:$Z$1,0),0)-VLOOKUP(LP22,[1]Table2!$B$1:$Z$21,MATCH("xGD/90",[1]Table2!$B$1:$Z$1,0),0),"")</f>
        <v/>
      </c>
      <c r="LQ68" s="41" t="str">
        <f>IFERROR(VLOOKUP($B22,[1]Table2!$B$1:$Z$21,MATCH("xGD/90",[1]Table2!$B$1:$Z$1,0),0)-VLOOKUP(LQ22,[1]Table2!$B$1:$Z$21,MATCH("xGD/90",[1]Table2!$B$1:$Z$1,0),0),"")</f>
        <v/>
      </c>
      <c r="LR68" s="41" t="str">
        <f>IFERROR(VLOOKUP($B22,[1]Table2!$B$1:$Z$21,MATCH("xGD/90",[1]Table2!$B$1:$Z$1,0),0)-VLOOKUP(LR22,[1]Table2!$B$1:$Z$21,MATCH("xGD/90",[1]Table2!$B$1:$Z$1,0),0),"")</f>
        <v/>
      </c>
      <c r="LS68" s="41" t="str">
        <f>IFERROR(VLOOKUP($B22,[1]Table2!$B$1:$Z$21,MATCH("xGD/90",[1]Table2!$B$1:$Z$1,0),0)-VLOOKUP(LS22,[1]Table2!$B$1:$Z$21,MATCH("xGD/90",[1]Table2!$B$1:$Z$1,0),0),"")</f>
        <v/>
      </c>
      <c r="LT68" s="41" t="str">
        <f>IFERROR(VLOOKUP($B22,[1]Table2!$B$1:$Z$21,MATCH("xGD/90",[1]Table2!$B$1:$Z$1,0),0)-VLOOKUP(LT22,[1]Table2!$B$1:$Z$21,MATCH("xGD/90",[1]Table2!$B$1:$Z$1,0),0),"")</f>
        <v/>
      </c>
      <c r="LU68" s="41" t="str">
        <f>IFERROR(VLOOKUP($B22,[1]Table2!$B$1:$Z$21,MATCH("xGD/90",[1]Table2!$B$1:$Z$1,0),0)-VLOOKUP(LU22,[1]Table2!$B$1:$Z$21,MATCH("xGD/90",[1]Table2!$B$1:$Z$1,0),0),"")</f>
        <v/>
      </c>
      <c r="LV68" s="41" t="str">
        <f>IFERROR(VLOOKUP($B22,[1]Table2!$B$1:$Z$21,MATCH("xGD/90",[1]Table2!$B$1:$Z$1,0),0)-VLOOKUP(LV22,[1]Table2!$B$1:$Z$21,MATCH("xGD/90",[1]Table2!$B$1:$Z$1,0),0),"")</f>
        <v/>
      </c>
      <c r="LW68" s="41" t="str">
        <f>IFERROR(VLOOKUP($B22,[1]Table2!$B$1:$Z$21,MATCH("xGD/90",[1]Table2!$B$1:$Z$1,0),0)-VLOOKUP(LW22,[1]Table2!$B$1:$Z$21,MATCH("xGD/90",[1]Table2!$B$1:$Z$1,0),0),"")</f>
        <v/>
      </c>
      <c r="LX68" s="41" t="str">
        <f>IFERROR(VLOOKUP($B22,[1]Table2!$B$1:$Z$21,MATCH("xGD/90",[1]Table2!$B$1:$Z$1,0),0)-VLOOKUP(LX22,[1]Table2!$B$1:$Z$21,MATCH("xGD/90",[1]Table2!$B$1:$Z$1,0),0),"")</f>
        <v/>
      </c>
      <c r="LY68" s="41" t="str">
        <f>IFERROR(VLOOKUP($B22,[1]Table2!$B$1:$Z$21,MATCH("xGD/90",[1]Table2!$B$1:$Z$1,0),0)-VLOOKUP(LY22,[1]Table2!$B$1:$Z$21,MATCH("xGD/90",[1]Table2!$B$1:$Z$1,0),0),"")</f>
        <v/>
      </c>
      <c r="LZ68" s="41" t="str">
        <f>IFERROR(VLOOKUP($B22,[1]Table2!$B$1:$Z$21,MATCH("xGD/90",[1]Table2!$B$1:$Z$1,0),0)-VLOOKUP(LZ22,[1]Table2!$B$1:$Z$21,MATCH("xGD/90",[1]Table2!$B$1:$Z$1,0),0),"")</f>
        <v/>
      </c>
      <c r="MA68" s="41" t="str">
        <f>IFERROR(VLOOKUP($B22,[1]Table2!$B$1:$Z$21,MATCH("xGD/90",[1]Table2!$B$1:$Z$1,0),0)-VLOOKUP(MA22,[1]Table2!$B$1:$Z$21,MATCH("xGD/90",[1]Table2!$B$1:$Z$1,0),0),"")</f>
        <v/>
      </c>
      <c r="MB68" s="41" t="str">
        <f>IFERROR(VLOOKUP($B22,[1]Table2!$B$1:$Z$21,MATCH("xGD/90",[1]Table2!$B$1:$Z$1,0),0)-VLOOKUP(MB22,[1]Table2!$B$1:$Z$21,MATCH("xGD/90",[1]Table2!$B$1:$Z$1,0),0),"")</f>
        <v/>
      </c>
      <c r="MC68" s="41" t="str">
        <f>IFERROR(VLOOKUP($B22,[1]Table2!$B$1:$Z$21,MATCH("xGD/90",[1]Table2!$B$1:$Z$1,0),0)-VLOOKUP(MC22,[1]Table2!$B$1:$Z$21,MATCH("xGD/90",[1]Table2!$B$1:$Z$1,0),0),"")</f>
        <v/>
      </c>
      <c r="MD68" s="41" t="str">
        <f>IFERROR(VLOOKUP($B22,[1]Table2!$B$1:$Z$21,MATCH("xGD/90",[1]Table2!$B$1:$Z$1,0),0)-VLOOKUP(MD22,[1]Table2!$B$1:$Z$21,MATCH("xGD/90",[1]Table2!$B$1:$Z$1,0),0),"")</f>
        <v/>
      </c>
      <c r="ME68" s="41" t="str">
        <f>IFERROR(VLOOKUP($B22,[1]Table2!$B$1:$Z$21,MATCH("xGD/90",[1]Table2!$B$1:$Z$1,0),0)-VLOOKUP(ME22,[1]Table2!$B$1:$Z$21,MATCH("xGD/90",[1]Table2!$B$1:$Z$1,0),0),"")</f>
        <v/>
      </c>
      <c r="MF68" s="41" t="str">
        <f>IFERROR(VLOOKUP($B22,[1]Table2!$B$1:$Z$21,MATCH("xGD/90",[1]Table2!$B$1:$Z$1,0),0)-VLOOKUP(MF22,[1]Table2!$B$1:$Z$21,MATCH("xGD/90",[1]Table2!$B$1:$Z$1,0),0),"")</f>
        <v/>
      </c>
      <c r="MG68" s="41" t="str">
        <f>IFERROR(VLOOKUP($B22,[1]Table2!$B$1:$Z$21,MATCH("xGD/90",[1]Table2!$B$1:$Z$1,0),0)-VLOOKUP(MG22,[1]Table2!$B$1:$Z$21,MATCH("xGD/90",[1]Table2!$B$1:$Z$1,0),0),"")</f>
        <v/>
      </c>
      <c r="MH68" s="41" t="str">
        <f>IFERROR(VLOOKUP($B22,[1]Table2!$B$1:$Z$21,MATCH("xGD/90",[1]Table2!$B$1:$Z$1,0),0)-VLOOKUP(MH22,[1]Table2!$B$1:$Z$21,MATCH("xGD/90",[1]Table2!$B$1:$Z$1,0),0),"")</f>
        <v/>
      </c>
      <c r="MI68" s="41" t="str">
        <f>IFERROR(VLOOKUP($B22,[1]Table2!$B$1:$Z$21,MATCH("xGD/90",[1]Table2!$B$1:$Z$1,0),0)-VLOOKUP(MI22,[1]Table2!$B$1:$Z$21,MATCH("xGD/90",[1]Table2!$B$1:$Z$1,0),0),"")</f>
        <v/>
      </c>
      <c r="MJ68" s="41" t="str">
        <f>IFERROR(VLOOKUP($B22,[1]Table2!$B$1:$Z$21,MATCH("xGD/90",[1]Table2!$B$1:$Z$1,0),0)-VLOOKUP(MJ22,[1]Table2!$B$1:$Z$21,MATCH("xGD/90",[1]Table2!$B$1:$Z$1,0),0),"")</f>
        <v/>
      </c>
      <c r="MK68" s="41" t="str">
        <f>IFERROR(VLOOKUP($B22,[1]Table2!$B$1:$Z$21,MATCH("xGD/90",[1]Table2!$B$1:$Z$1,0),0)-VLOOKUP(MK22,[1]Table2!$B$1:$Z$21,MATCH("xGD/90",[1]Table2!$B$1:$Z$1,0),0),"")</f>
        <v/>
      </c>
      <c r="ML68" s="41" t="str">
        <f>IFERROR(VLOOKUP($B22,[1]Table2!$B$1:$Z$21,MATCH("xGD/90",[1]Table2!$B$1:$Z$1,0),0)-VLOOKUP(ML22,[1]Table2!$B$1:$Z$21,MATCH("xGD/90",[1]Table2!$B$1:$Z$1,0),0),"")</f>
        <v/>
      </c>
      <c r="MM68" s="41" t="str">
        <f>IFERROR(VLOOKUP($B22,[1]Table2!$B$1:$Z$21,MATCH("xGD/90",[1]Table2!$B$1:$Z$1,0),0)-VLOOKUP(MM22,[1]Table2!$B$1:$Z$21,MATCH("xGD/90",[1]Table2!$B$1:$Z$1,0),0),"")</f>
        <v/>
      </c>
      <c r="MN68" s="41" t="str">
        <f>IFERROR(VLOOKUP($B22,[1]Table2!$B$1:$Z$21,MATCH("xGD/90",[1]Table2!$B$1:$Z$1,0),0)-VLOOKUP(MN22,[1]Table2!$B$1:$Z$21,MATCH("xGD/90",[1]Table2!$B$1:$Z$1,0),0),"")</f>
        <v/>
      </c>
      <c r="MO68" s="41" t="str">
        <f>IFERROR(VLOOKUP($B22,[1]Table2!$B$1:$Z$21,MATCH("xGD/90",[1]Table2!$B$1:$Z$1,0),0)-VLOOKUP(MO22,[1]Table2!$B$1:$Z$21,MATCH("xGD/90",[1]Table2!$B$1:$Z$1,0),0),"")</f>
        <v/>
      </c>
      <c r="MP68" s="41" t="str">
        <f>IFERROR(VLOOKUP($B22,[1]Table2!$B$1:$Z$21,MATCH("xGD/90",[1]Table2!$B$1:$Z$1,0),0)-VLOOKUP(MP22,[1]Table2!$B$1:$Z$21,MATCH("xGD/90",[1]Table2!$B$1:$Z$1,0),0),"")</f>
        <v/>
      </c>
      <c r="MQ68" s="41" t="str">
        <f>IFERROR(VLOOKUP($B22,[1]Table2!$B$1:$Z$21,MATCH("xGD/90",[1]Table2!$B$1:$Z$1,0),0)-VLOOKUP(MQ22,[1]Table2!$B$1:$Z$21,MATCH("xGD/90",[1]Table2!$B$1:$Z$1,0),0),"")</f>
        <v/>
      </c>
      <c r="MR68" s="41" t="str">
        <f>IFERROR(VLOOKUP($B22,[1]Table2!$B$1:$Z$21,MATCH("xGD/90",[1]Table2!$B$1:$Z$1,0),0)-VLOOKUP(MR22,[1]Table2!$B$1:$Z$21,MATCH("xGD/90",[1]Table2!$B$1:$Z$1,0),0),"")</f>
        <v/>
      </c>
      <c r="MS68" s="41" t="str">
        <f>IFERROR(VLOOKUP($B22,[1]Table2!$B$1:$Z$21,MATCH("xGD/90",[1]Table2!$B$1:$Z$1,0),0)-VLOOKUP(MS22,[1]Table2!$B$1:$Z$21,MATCH("xGD/90",[1]Table2!$B$1:$Z$1,0),0),"")</f>
        <v/>
      </c>
      <c r="MT68" s="41" t="str">
        <f>IFERROR(VLOOKUP($B22,[1]Table2!$B$1:$Z$21,MATCH("xGD/90",[1]Table2!$B$1:$Z$1,0),0)-VLOOKUP(MT22,[1]Table2!$B$1:$Z$21,MATCH("xGD/90",[1]Table2!$B$1:$Z$1,0),0),"")</f>
        <v/>
      </c>
      <c r="MU68" s="41" t="str">
        <f>IFERROR(VLOOKUP($B22,[1]Table2!$B$1:$Z$21,MATCH("xGD/90",[1]Table2!$B$1:$Z$1,0),0)-VLOOKUP(MU22,[1]Table2!$B$1:$Z$21,MATCH("xGD/90",[1]Table2!$B$1:$Z$1,0),0),"")</f>
        <v/>
      </c>
      <c r="MV68" s="41" t="str">
        <f>IFERROR(VLOOKUP($B22,[1]Table2!$B$1:$Z$21,MATCH("xGD/90",[1]Table2!$B$1:$Z$1,0),0)-VLOOKUP(MV22,[1]Table2!$B$1:$Z$21,MATCH("xGD/90",[1]Table2!$B$1:$Z$1,0),0),"")</f>
        <v/>
      </c>
      <c r="MW68" s="41" t="str">
        <f>IFERROR(VLOOKUP($B22,[1]Table2!$B$1:$Z$21,MATCH("xGD/90",[1]Table2!$B$1:$Z$1,0),0)-VLOOKUP(MW22,[1]Table2!$B$1:$Z$21,MATCH("xGD/90",[1]Table2!$B$1:$Z$1,0),0),"")</f>
        <v/>
      </c>
      <c r="MX68" s="41" t="str">
        <f>IFERROR(VLOOKUP($B22,[1]Table2!$B$1:$Z$21,MATCH("xGD/90",[1]Table2!$B$1:$Z$1,0),0)-VLOOKUP(MX22,[1]Table2!$B$1:$Z$21,MATCH("xGD/90",[1]Table2!$B$1:$Z$1,0),0),"")</f>
        <v/>
      </c>
      <c r="MY68" s="41" t="str">
        <f>IFERROR(VLOOKUP($B22,[1]Table2!$B$1:$Z$21,MATCH("xGD/90",[1]Table2!$B$1:$Z$1,0),0)-VLOOKUP(MY22,[1]Table2!$B$1:$Z$21,MATCH("xGD/90",[1]Table2!$B$1:$Z$1,0),0),"")</f>
        <v/>
      </c>
      <c r="MZ68" s="41" t="str">
        <f>IFERROR(VLOOKUP($B22,[1]Table2!$B$1:$Z$21,MATCH("xGD/90",[1]Table2!$B$1:$Z$1,0),0)-VLOOKUP(MZ22,[1]Table2!$B$1:$Z$21,MATCH("xGD/90",[1]Table2!$B$1:$Z$1,0),0),"")</f>
        <v/>
      </c>
      <c r="NA68" s="41" t="str">
        <f>IFERROR(VLOOKUP($B22,[1]Table2!$B$1:$Z$21,MATCH("xGD/90",[1]Table2!$B$1:$Z$1,0),0)-VLOOKUP(NA22,[1]Table2!$B$1:$Z$21,MATCH("xGD/90",[1]Table2!$B$1:$Z$1,0),0),"")</f>
        <v/>
      </c>
      <c r="NB68" s="41" t="str">
        <f>IFERROR(VLOOKUP($B22,[1]Table2!$B$1:$Z$21,MATCH("xGD/90",[1]Table2!$B$1:$Z$1,0),0)-VLOOKUP(NB22,[1]Table2!$B$1:$Z$21,MATCH("xGD/90",[1]Table2!$B$1:$Z$1,0),0),"")</f>
        <v/>
      </c>
      <c r="NC68" s="41" t="str">
        <f>IFERROR(VLOOKUP($B22,[1]Table2!$B$1:$Z$21,MATCH("xGD/90",[1]Table2!$B$1:$Z$1,0),0)-VLOOKUP(NC22,[1]Table2!$B$1:$Z$21,MATCH("xGD/90",[1]Table2!$B$1:$Z$1,0),0),"")</f>
        <v/>
      </c>
      <c r="NE68" s="40">
        <f t="shared" si="1"/>
        <v>0.05</v>
      </c>
      <c r="NF68" s="41" t="str">
        <f>IFERROR(VLOOKUP($B22,[1]Table2!$B$1:$Z$21,MATCH("xGD/90",[1]Table2!$B$1:$Z$1,0),0)-VLOOKUP(NF22,[1]Table2!$B$1:$Z$21,MATCH("xGD/90",[1]Table2!$B$1:$Z$1,0),0),"")</f>
        <v/>
      </c>
      <c r="NG68" s="41" t="str">
        <f>IFERROR(VLOOKUP($B22,[1]Table2!$B$1:$Z$21,MATCH("xGD/90",[1]Table2!$B$1:$Z$1,0),0)-VLOOKUP(NG22,[1]Table2!$B$1:$Z$21,MATCH("xGD/90",[1]Table2!$B$1:$Z$1,0),0),"")</f>
        <v/>
      </c>
      <c r="NH68" s="41">
        <f>IFERROR(VLOOKUP($B22,[1]Table2!$B$1:$Z$21,MATCH("xGD/90",[1]Table2!$B$1:$Z$1,0),0)-VLOOKUP(NH22,[1]Table2!$B$1:$Z$21,MATCH("xGD/90",[1]Table2!$B$1:$Z$1,0),0),"")</f>
        <v>0.73000000000000009</v>
      </c>
      <c r="NI68" s="41" t="str">
        <f>IFERROR(VLOOKUP($B22,[1]Table2!$B$1:$Z$21,MATCH("xGD/90",[1]Table2!$B$1:$Z$1,0),0)-VLOOKUP(NI22,[1]Table2!$B$1:$Z$21,MATCH("xGD/90",[1]Table2!$B$1:$Z$1,0),0),"")</f>
        <v/>
      </c>
      <c r="NJ68" s="41">
        <f>IFERROR(VLOOKUP($B22,[1]Table2!$B$1:$Z$21,MATCH("xGD/90",[1]Table2!$B$1:$Z$1,0),0)-VLOOKUP(NJ22,[1]Table2!$B$1:$Z$21,MATCH("xGD/90",[1]Table2!$B$1:$Z$1,0),0),"")</f>
        <v>0.8</v>
      </c>
    </row>
    <row r="69" spans="1:374" s="42" customFormat="1" x14ac:dyDescent="0.25">
      <c r="A69" s="43" t="s">
        <v>57</v>
      </c>
      <c r="B69" s="40">
        <f>VLOOKUP(A69,[1]Table!$B$1:$O$21,MATCH("xGD/90",[1]Table!$B$1:$O$1,0),0)</f>
        <v>-0.46</v>
      </c>
      <c r="C69" s="41" t="str">
        <f>IFERROR(VLOOKUP($B23,[1]Table2!$B$1:$Z$21,MATCH("xGD/90",[1]Table2!$B$1:$Z$1,0),0)-VLOOKUP(C23,[1]Table2!$B$1:$Z$21,MATCH("xGD/90",[1]Table2!$B$1:$Z$1,0),0),"")</f>
        <v/>
      </c>
      <c r="D69" s="41" t="str">
        <f>IFERROR(VLOOKUP($B23,[1]Table2!$B$1:$Z$21,MATCH("xGD/90",[1]Table2!$B$1:$Z$1,0),0)-VLOOKUP(D23,[1]Table2!$B$1:$Z$21,MATCH("xGD/90",[1]Table2!$B$1:$Z$1,0),0),"")</f>
        <v/>
      </c>
      <c r="E69" s="41" t="str">
        <f>IFERROR(VLOOKUP($B23,[1]Table2!$B$1:$Z$21,MATCH("xGD/90",[1]Table2!$B$1:$Z$1,0),0)-VLOOKUP(E23,[1]Table2!$B$1:$Z$21,MATCH("xGD/90",[1]Table2!$B$1:$Z$1,0),0),"")</f>
        <v/>
      </c>
      <c r="F69" s="41" t="str">
        <f>IFERROR(VLOOKUP($B23,[1]Table2!$B$1:$Z$21,MATCH("xGD/90",[1]Table2!$B$1:$Z$1,0),0)-VLOOKUP(F23,[1]Table2!$B$1:$Z$21,MATCH("xGD/90",[1]Table2!$B$1:$Z$1,0),0),"")</f>
        <v/>
      </c>
      <c r="G69" s="41" t="str">
        <f>IFERROR(VLOOKUP($B23,[1]Table2!$B$1:$Z$21,MATCH("xGD/90",[1]Table2!$B$1:$Z$1,0),0)-VLOOKUP(G23,[1]Table2!$B$1:$Z$21,MATCH("xGD/90",[1]Table2!$B$1:$Z$1,0),0),"")</f>
        <v/>
      </c>
      <c r="H69" s="41">
        <f>IFERROR(VLOOKUP($B23,[1]Table2!$B$1:$Z$21,MATCH("xGD/90",[1]Table2!$B$1:$Z$1,0),0)-VLOOKUP(H23,[1]Table2!$B$1:$Z$21,MATCH("xGD/90",[1]Table2!$B$1:$Z$1,0),0),"")</f>
        <v>-2.0000000000000018E-2</v>
      </c>
      <c r="I69" s="41" t="str">
        <f>IFERROR(VLOOKUP($B23,[1]Table2!$B$1:$Z$21,MATCH("xGD/90",[1]Table2!$B$1:$Z$1,0),0)-VLOOKUP(I23,[1]Table2!$B$1:$Z$21,MATCH("xGD/90",[1]Table2!$B$1:$Z$1,0),0),"")</f>
        <v/>
      </c>
      <c r="J69" s="41" t="str">
        <f>IFERROR(VLOOKUP($B23,[1]Table2!$B$1:$Z$21,MATCH("xGD/90",[1]Table2!$B$1:$Z$1,0),0)-VLOOKUP(J23,[1]Table2!$B$1:$Z$21,MATCH("xGD/90",[1]Table2!$B$1:$Z$1,0),0),"")</f>
        <v/>
      </c>
      <c r="K69" s="41" t="str">
        <f>IFERROR(VLOOKUP($B23,[1]Table2!$B$1:$Z$21,MATCH("xGD/90",[1]Table2!$B$1:$Z$1,0),0)-VLOOKUP(K23,[1]Table2!$B$1:$Z$21,MATCH("xGD/90",[1]Table2!$B$1:$Z$1,0),0),"")</f>
        <v/>
      </c>
      <c r="L69" s="41" t="str">
        <f>IFERROR(VLOOKUP($B23,[1]Table2!$B$1:$Z$21,MATCH("xGD/90",[1]Table2!$B$1:$Z$1,0),0)-VLOOKUP(L23,[1]Table2!$B$1:$Z$21,MATCH("xGD/90",[1]Table2!$B$1:$Z$1,0),0),"")</f>
        <v/>
      </c>
      <c r="M69" s="41" t="str">
        <f>IFERROR(VLOOKUP($B23,[1]Table2!$B$1:$Z$21,MATCH("xGD/90",[1]Table2!$B$1:$Z$1,0),0)-VLOOKUP(M23,[1]Table2!$B$1:$Z$21,MATCH("xGD/90",[1]Table2!$B$1:$Z$1,0),0),"")</f>
        <v/>
      </c>
      <c r="N69" s="41" t="str">
        <f>IFERROR(VLOOKUP($B23,[1]Table2!$B$1:$Z$21,MATCH("xGD/90",[1]Table2!$B$1:$Z$1,0),0)-VLOOKUP(N23,[1]Table2!$B$1:$Z$21,MATCH("xGD/90",[1]Table2!$B$1:$Z$1,0),0),"")</f>
        <v/>
      </c>
      <c r="O69" s="41">
        <f>IFERROR(VLOOKUP($B23,[1]Table2!$B$1:$Z$21,MATCH("xGD/90",[1]Table2!$B$1:$Z$1,0),0)-VLOOKUP(O23,[1]Table2!$B$1:$Z$21,MATCH("xGD/90",[1]Table2!$B$1:$Z$1,0),0),"")</f>
        <v>-0.06</v>
      </c>
      <c r="P69" s="41" t="str">
        <f>IFERROR(VLOOKUP($B23,[1]Table2!$B$1:$Z$21,MATCH("xGD/90",[1]Table2!$B$1:$Z$1,0),0)-VLOOKUP(P23,[1]Table2!$B$1:$Z$21,MATCH("xGD/90",[1]Table2!$B$1:$Z$1,0),0),"")</f>
        <v/>
      </c>
      <c r="Q69" s="41" t="str">
        <f>IFERROR(VLOOKUP($B23,[1]Table2!$B$1:$Z$21,MATCH("xGD/90",[1]Table2!$B$1:$Z$1,0),0)-VLOOKUP(Q23,[1]Table2!$B$1:$Z$21,MATCH("xGD/90",[1]Table2!$B$1:$Z$1,0),0),"")</f>
        <v/>
      </c>
      <c r="R69" s="41" t="str">
        <f>IFERROR(VLOOKUP($B23,[1]Table2!$B$1:$Z$21,MATCH("xGD/90",[1]Table2!$B$1:$Z$1,0),0)-VLOOKUP(R23,[1]Table2!$B$1:$Z$21,MATCH("xGD/90",[1]Table2!$B$1:$Z$1,0),0),"")</f>
        <v/>
      </c>
      <c r="S69" s="41" t="str">
        <f>IFERROR(VLOOKUP($B23,[1]Table2!$B$1:$Z$21,MATCH("xGD/90",[1]Table2!$B$1:$Z$1,0),0)-VLOOKUP(S23,[1]Table2!$B$1:$Z$21,MATCH("xGD/90",[1]Table2!$B$1:$Z$1,0),0),"")</f>
        <v/>
      </c>
      <c r="T69" s="41" t="str">
        <f>IFERROR(VLOOKUP($B23,[1]Table2!$B$1:$Z$21,MATCH("xGD/90",[1]Table2!$B$1:$Z$1,0),0)-VLOOKUP(T23,[1]Table2!$B$1:$Z$21,MATCH("xGD/90",[1]Table2!$B$1:$Z$1,0),0),"")</f>
        <v/>
      </c>
      <c r="U69" s="41" t="str">
        <f>IFERROR(VLOOKUP($B23,[1]Table2!$B$1:$Z$21,MATCH("xGD/90",[1]Table2!$B$1:$Z$1,0),0)-VLOOKUP(U23,[1]Table2!$B$1:$Z$21,MATCH("xGD/90",[1]Table2!$B$1:$Z$1,0),0),"")</f>
        <v/>
      </c>
      <c r="V69" s="41">
        <f>IFERROR(VLOOKUP($B23,[1]Table2!$B$1:$Z$21,MATCH("xGD/90",[1]Table2!$B$1:$Z$1,0),0)-VLOOKUP(V23,[1]Table2!$B$1:$Z$21,MATCH("xGD/90",[1]Table2!$B$1:$Z$1,0),0),"")</f>
        <v>-0.62</v>
      </c>
      <c r="W69" s="41" t="str">
        <f>IFERROR(VLOOKUP($B23,[1]Table2!$B$1:$Z$21,MATCH("xGD/90",[1]Table2!$B$1:$Z$1,0),0)-VLOOKUP(W23,[1]Table2!$B$1:$Z$21,MATCH("xGD/90",[1]Table2!$B$1:$Z$1,0),0),"")</f>
        <v/>
      </c>
      <c r="X69" s="41" t="str">
        <f>IFERROR(VLOOKUP($B23,[1]Table2!$B$1:$Z$21,MATCH("xGD/90",[1]Table2!$B$1:$Z$1,0),0)-VLOOKUP(X23,[1]Table2!$B$1:$Z$21,MATCH("xGD/90",[1]Table2!$B$1:$Z$1,0),0),"")</f>
        <v/>
      </c>
      <c r="Y69" s="41" t="str">
        <f>IFERROR(VLOOKUP($B23,[1]Table2!$B$1:$Z$21,MATCH("xGD/90",[1]Table2!$B$1:$Z$1,0),0)-VLOOKUP(Y23,[1]Table2!$B$1:$Z$21,MATCH("xGD/90",[1]Table2!$B$1:$Z$1,0),0),"")</f>
        <v/>
      </c>
      <c r="Z69" s="41" t="str">
        <f>IFERROR(VLOOKUP($B23,[1]Table2!$B$1:$Z$21,MATCH("xGD/90",[1]Table2!$B$1:$Z$1,0),0)-VLOOKUP(Z23,[1]Table2!$B$1:$Z$21,MATCH("xGD/90",[1]Table2!$B$1:$Z$1,0),0),"")</f>
        <v/>
      </c>
      <c r="AA69" s="41" t="str">
        <f>IFERROR(VLOOKUP($B23,[1]Table2!$B$1:$Z$21,MATCH("xGD/90",[1]Table2!$B$1:$Z$1,0),0)-VLOOKUP(AA23,[1]Table2!$B$1:$Z$21,MATCH("xGD/90",[1]Table2!$B$1:$Z$1,0),0),"")</f>
        <v/>
      </c>
      <c r="AB69" s="41" t="str">
        <f>IFERROR(VLOOKUP($B23,[1]Table2!$B$1:$Z$21,MATCH("xGD/90",[1]Table2!$B$1:$Z$1,0),0)-VLOOKUP(AB23,[1]Table2!$B$1:$Z$21,MATCH("xGD/90",[1]Table2!$B$1:$Z$1,0),0),"")</f>
        <v/>
      </c>
      <c r="AC69" s="41" t="str">
        <f>IFERROR(VLOOKUP($B23,[1]Table2!$B$1:$Z$21,MATCH("xGD/90",[1]Table2!$B$1:$Z$1,0),0)-VLOOKUP(AC23,[1]Table2!$B$1:$Z$21,MATCH("xGD/90",[1]Table2!$B$1:$Z$1,0),0),"")</f>
        <v/>
      </c>
      <c r="AD69" s="41">
        <f>IFERROR(VLOOKUP($B23,[1]Table2!$B$1:$Z$21,MATCH("xGD/90",[1]Table2!$B$1:$Z$1,0),0)-VLOOKUP(AD23,[1]Table2!$B$1:$Z$21,MATCH("xGD/90",[1]Table2!$B$1:$Z$1,0),0),"")</f>
        <v>-1.18</v>
      </c>
      <c r="AE69" s="41" t="str">
        <f>IFERROR(VLOOKUP($B23,[1]Table2!$B$1:$Z$21,MATCH("xGD/90",[1]Table2!$B$1:$Z$1,0),0)-VLOOKUP(AE23,[1]Table2!$B$1:$Z$21,MATCH("xGD/90",[1]Table2!$B$1:$Z$1,0),0),"")</f>
        <v/>
      </c>
      <c r="AF69" s="41" t="str">
        <f>IFERROR(VLOOKUP($B23,[1]Table2!$B$1:$Z$21,MATCH("xGD/90",[1]Table2!$B$1:$Z$1,0),0)-VLOOKUP(AF23,[1]Table2!$B$1:$Z$21,MATCH("xGD/90",[1]Table2!$B$1:$Z$1,0),0),"")</f>
        <v/>
      </c>
      <c r="AG69" s="41">
        <f>IFERROR(VLOOKUP($B23,[1]Table2!$B$1:$Z$21,MATCH("xGD/90",[1]Table2!$B$1:$Z$1,0),0)-VLOOKUP(AG23,[1]Table2!$B$1:$Z$21,MATCH("xGD/90",[1]Table2!$B$1:$Z$1,0),0),"")</f>
        <v>0.28999999999999998</v>
      </c>
      <c r="AH69" s="41" t="str">
        <f>IFERROR(VLOOKUP($B23,[1]Table2!$B$1:$Z$21,MATCH("xGD/90",[1]Table2!$B$1:$Z$1,0),0)-VLOOKUP(AH23,[1]Table2!$B$1:$Z$21,MATCH("xGD/90",[1]Table2!$B$1:$Z$1,0),0),"")</f>
        <v/>
      </c>
      <c r="AI69" s="41" t="str">
        <f>IFERROR(VLOOKUP($B23,[1]Table2!$B$1:$Z$21,MATCH("xGD/90",[1]Table2!$B$1:$Z$1,0),0)-VLOOKUP(AI23,[1]Table2!$B$1:$Z$21,MATCH("xGD/90",[1]Table2!$B$1:$Z$1,0),0),"")</f>
        <v/>
      </c>
      <c r="AJ69" s="41">
        <f>IFERROR(VLOOKUP($B23,[1]Table2!$B$1:$Z$21,MATCH("xGD/90",[1]Table2!$B$1:$Z$1,0),0)-VLOOKUP(AJ23,[1]Table2!$B$1:$Z$21,MATCH("xGD/90",[1]Table2!$B$1:$Z$1,0),0),"")</f>
        <v>2.9999999999999971E-2</v>
      </c>
      <c r="AK69" s="41" t="str">
        <f>IFERROR(VLOOKUP($B23,[1]Table2!$B$1:$Z$21,MATCH("xGD/90",[1]Table2!$B$1:$Z$1,0),0)-VLOOKUP(AK23,[1]Table2!$B$1:$Z$21,MATCH("xGD/90",[1]Table2!$B$1:$Z$1,0),0),"")</f>
        <v/>
      </c>
      <c r="AL69" s="41" t="str">
        <f>IFERROR(VLOOKUP($B23,[1]Table2!$B$1:$Z$21,MATCH("xGD/90",[1]Table2!$B$1:$Z$1,0),0)-VLOOKUP(AL23,[1]Table2!$B$1:$Z$21,MATCH("xGD/90",[1]Table2!$B$1:$Z$1,0),0),"")</f>
        <v/>
      </c>
      <c r="AM69" s="41" t="str">
        <f>IFERROR(VLOOKUP($B23,[1]Table2!$B$1:$Z$21,MATCH("xGD/90",[1]Table2!$B$1:$Z$1,0),0)-VLOOKUP(AM23,[1]Table2!$B$1:$Z$21,MATCH("xGD/90",[1]Table2!$B$1:$Z$1,0),0),"")</f>
        <v/>
      </c>
      <c r="AN69" s="41" t="str">
        <f>IFERROR(VLOOKUP($B23,[1]Table2!$B$1:$Z$21,MATCH("xGD/90",[1]Table2!$B$1:$Z$1,0),0)-VLOOKUP(AN23,[1]Table2!$B$1:$Z$21,MATCH("xGD/90",[1]Table2!$B$1:$Z$1,0),0),"")</f>
        <v/>
      </c>
      <c r="AO69" s="41" t="str">
        <f>IFERROR(VLOOKUP($B23,[1]Table2!$B$1:$Z$21,MATCH("xGD/90",[1]Table2!$B$1:$Z$1,0),0)-VLOOKUP(AO23,[1]Table2!$B$1:$Z$21,MATCH("xGD/90",[1]Table2!$B$1:$Z$1,0),0),"")</f>
        <v/>
      </c>
      <c r="AP69" s="41" t="str">
        <f>IFERROR(VLOOKUP($B23,[1]Table2!$B$1:$Z$21,MATCH("xGD/90",[1]Table2!$B$1:$Z$1,0),0)-VLOOKUP(AP23,[1]Table2!$B$1:$Z$21,MATCH("xGD/90",[1]Table2!$B$1:$Z$1,0),0),"")</f>
        <v/>
      </c>
      <c r="AQ69" s="41" t="str">
        <f>IFERROR(VLOOKUP($B23,[1]Table2!$B$1:$Z$21,MATCH("xGD/90",[1]Table2!$B$1:$Z$1,0),0)-VLOOKUP(AQ23,[1]Table2!$B$1:$Z$21,MATCH("xGD/90",[1]Table2!$B$1:$Z$1,0),0),"")</f>
        <v/>
      </c>
      <c r="AR69" s="41" t="str">
        <f>IFERROR(VLOOKUP($B23,[1]Table2!$B$1:$Z$21,MATCH("xGD/90",[1]Table2!$B$1:$Z$1,0),0)-VLOOKUP(AR23,[1]Table2!$B$1:$Z$21,MATCH("xGD/90",[1]Table2!$B$1:$Z$1,0),0),"")</f>
        <v/>
      </c>
      <c r="AS69" s="41" t="str">
        <f>IFERROR(VLOOKUP($B23,[1]Table2!$B$1:$Z$21,MATCH("xGD/90",[1]Table2!$B$1:$Z$1,0),0)-VLOOKUP(AS23,[1]Table2!$B$1:$Z$21,MATCH("xGD/90",[1]Table2!$B$1:$Z$1,0),0),"")</f>
        <v/>
      </c>
      <c r="AT69" s="41" t="str">
        <f>IFERROR(VLOOKUP($B23,[1]Table2!$B$1:$Z$21,MATCH("xGD/90",[1]Table2!$B$1:$Z$1,0),0)-VLOOKUP(AT23,[1]Table2!$B$1:$Z$21,MATCH("xGD/90",[1]Table2!$B$1:$Z$1,0),0),"")</f>
        <v/>
      </c>
      <c r="AU69" s="41" t="str">
        <f>IFERROR(VLOOKUP($B23,[1]Table2!$B$1:$Z$21,MATCH("xGD/90",[1]Table2!$B$1:$Z$1,0),0)-VLOOKUP(AU23,[1]Table2!$B$1:$Z$21,MATCH("xGD/90",[1]Table2!$B$1:$Z$1,0),0),"")</f>
        <v/>
      </c>
      <c r="AV69" s="41" t="str">
        <f>IFERROR(VLOOKUP($B23,[1]Table2!$B$1:$Z$21,MATCH("xGD/90",[1]Table2!$B$1:$Z$1,0),0)-VLOOKUP(AV23,[1]Table2!$B$1:$Z$21,MATCH("xGD/90",[1]Table2!$B$1:$Z$1,0),0),"")</f>
        <v/>
      </c>
      <c r="AW69" s="41" t="str">
        <f>IFERROR(VLOOKUP($B23,[1]Table2!$B$1:$Z$21,MATCH("xGD/90",[1]Table2!$B$1:$Z$1,0),0)-VLOOKUP(AW23,[1]Table2!$B$1:$Z$21,MATCH("xGD/90",[1]Table2!$B$1:$Z$1,0),0),"")</f>
        <v/>
      </c>
      <c r="AX69" s="41">
        <f>IFERROR(VLOOKUP($B23,[1]Table2!$B$1:$Z$21,MATCH("xGD/90",[1]Table2!$B$1:$Z$1,0),0)-VLOOKUP(AX23,[1]Table2!$B$1:$Z$21,MATCH("xGD/90",[1]Table2!$B$1:$Z$1,0),0),"")</f>
        <v>-1.76</v>
      </c>
      <c r="AY69" s="41" t="str">
        <f>IFERROR(VLOOKUP($B23,[1]Table2!$B$1:$Z$21,MATCH("xGD/90",[1]Table2!$B$1:$Z$1,0),0)-VLOOKUP(AY23,[1]Table2!$B$1:$Z$21,MATCH("xGD/90",[1]Table2!$B$1:$Z$1,0),0),"")</f>
        <v/>
      </c>
      <c r="AZ69" s="41" t="str">
        <f>IFERROR(VLOOKUP($B23,[1]Table2!$B$1:$Z$21,MATCH("xGD/90",[1]Table2!$B$1:$Z$1,0),0)-VLOOKUP(AZ23,[1]Table2!$B$1:$Z$21,MATCH("xGD/90",[1]Table2!$B$1:$Z$1,0),0),"")</f>
        <v/>
      </c>
      <c r="BA69" s="41" t="str">
        <f>IFERROR(VLOOKUP($B23,[1]Table2!$B$1:$Z$21,MATCH("xGD/90",[1]Table2!$B$1:$Z$1,0),0)-VLOOKUP(BA23,[1]Table2!$B$1:$Z$21,MATCH("xGD/90",[1]Table2!$B$1:$Z$1,0),0),"")</f>
        <v/>
      </c>
      <c r="BB69" s="41" t="str">
        <f>IFERROR(VLOOKUP($B23,[1]Table2!$B$1:$Z$21,MATCH("xGD/90",[1]Table2!$B$1:$Z$1,0),0)-VLOOKUP(BB23,[1]Table2!$B$1:$Z$21,MATCH("xGD/90",[1]Table2!$B$1:$Z$1,0),0),"")</f>
        <v/>
      </c>
      <c r="BC69" s="41" t="str">
        <f>IFERROR(VLOOKUP($B23,[1]Table2!$B$1:$Z$21,MATCH("xGD/90",[1]Table2!$B$1:$Z$1,0),0)-VLOOKUP(BC23,[1]Table2!$B$1:$Z$21,MATCH("xGD/90",[1]Table2!$B$1:$Z$1,0),0),"")</f>
        <v/>
      </c>
      <c r="BD69" s="41" t="str">
        <f>IFERROR(VLOOKUP($B23,[1]Table2!$B$1:$Z$21,MATCH("xGD/90",[1]Table2!$B$1:$Z$1,0),0)-VLOOKUP(BD23,[1]Table2!$B$1:$Z$21,MATCH("xGD/90",[1]Table2!$B$1:$Z$1,0),0),"")</f>
        <v/>
      </c>
      <c r="BE69" s="41" t="str">
        <f>IFERROR(VLOOKUP($B23,[1]Table2!$B$1:$Z$21,MATCH("xGD/90",[1]Table2!$B$1:$Z$1,0),0)-VLOOKUP(BE23,[1]Table2!$B$1:$Z$21,MATCH("xGD/90",[1]Table2!$B$1:$Z$1,0),0),"")</f>
        <v/>
      </c>
      <c r="BF69" s="41" t="str">
        <f>IFERROR(VLOOKUP($B23,[1]Table2!$B$1:$Z$21,MATCH("xGD/90",[1]Table2!$B$1:$Z$1,0),0)-VLOOKUP(BF23,[1]Table2!$B$1:$Z$21,MATCH("xGD/90",[1]Table2!$B$1:$Z$1,0),0),"")</f>
        <v/>
      </c>
      <c r="BG69" s="41" t="str">
        <f>IFERROR(VLOOKUP($B23,[1]Table2!$B$1:$Z$21,MATCH("xGD/90",[1]Table2!$B$1:$Z$1,0),0)-VLOOKUP(BG23,[1]Table2!$B$1:$Z$21,MATCH("xGD/90",[1]Table2!$B$1:$Z$1,0),0),"")</f>
        <v/>
      </c>
      <c r="BH69" s="41" t="str">
        <f>IFERROR(VLOOKUP($B23,[1]Table2!$B$1:$Z$21,MATCH("xGD/90",[1]Table2!$B$1:$Z$1,0),0)-VLOOKUP(BH23,[1]Table2!$B$1:$Z$21,MATCH("xGD/90",[1]Table2!$B$1:$Z$1,0),0),"")</f>
        <v/>
      </c>
      <c r="BI69" s="41" t="str">
        <f>IFERROR(VLOOKUP($B23,[1]Table2!$B$1:$Z$21,MATCH("xGD/90",[1]Table2!$B$1:$Z$1,0),0)-VLOOKUP(BI23,[1]Table2!$B$1:$Z$21,MATCH("xGD/90",[1]Table2!$B$1:$Z$1,0),0),"")</f>
        <v/>
      </c>
      <c r="BJ69" s="41" t="str">
        <f>IFERROR(VLOOKUP($B23,[1]Table2!$B$1:$Z$21,MATCH("xGD/90",[1]Table2!$B$1:$Z$1,0),0)-VLOOKUP(BJ23,[1]Table2!$B$1:$Z$21,MATCH("xGD/90",[1]Table2!$B$1:$Z$1,0),0),"")</f>
        <v/>
      </c>
      <c r="BK69" s="41" t="str">
        <f>IFERROR(VLOOKUP($B23,[1]Table2!$B$1:$Z$21,MATCH("xGD/90",[1]Table2!$B$1:$Z$1,0),0)-VLOOKUP(BK23,[1]Table2!$B$1:$Z$21,MATCH("xGD/90",[1]Table2!$B$1:$Z$1,0),0),"")</f>
        <v/>
      </c>
      <c r="BL69" s="41">
        <f>IFERROR(VLOOKUP($B23,[1]Table2!$B$1:$Z$21,MATCH("xGD/90",[1]Table2!$B$1:$Z$1,0),0)-VLOOKUP(BL23,[1]Table2!$B$1:$Z$21,MATCH("xGD/90",[1]Table2!$B$1:$Z$1,0),0),"")</f>
        <v>-0.51</v>
      </c>
      <c r="BM69" s="41" t="str">
        <f>IFERROR(VLOOKUP($B23,[1]Table2!$B$1:$Z$21,MATCH("xGD/90",[1]Table2!$B$1:$Z$1,0),0)-VLOOKUP(BM23,[1]Table2!$B$1:$Z$21,MATCH("xGD/90",[1]Table2!$B$1:$Z$1,0),0),"")</f>
        <v/>
      </c>
      <c r="BN69" s="41" t="str">
        <f>IFERROR(VLOOKUP($B23,[1]Table2!$B$1:$Z$21,MATCH("xGD/90",[1]Table2!$B$1:$Z$1,0),0)-VLOOKUP(BN23,[1]Table2!$B$1:$Z$21,MATCH("xGD/90",[1]Table2!$B$1:$Z$1,0),0),"")</f>
        <v/>
      </c>
      <c r="BO69" s="41" t="str">
        <f>IFERROR(VLOOKUP($B23,[1]Table2!$B$1:$Z$21,MATCH("xGD/90",[1]Table2!$B$1:$Z$1,0),0)-VLOOKUP(BO23,[1]Table2!$B$1:$Z$21,MATCH("xGD/90",[1]Table2!$B$1:$Z$1,0),0),"")</f>
        <v/>
      </c>
      <c r="BP69" s="41" t="str">
        <f>IFERROR(VLOOKUP($B23,[1]Table2!$B$1:$Z$21,MATCH("xGD/90",[1]Table2!$B$1:$Z$1,0),0)-VLOOKUP(BP23,[1]Table2!$B$1:$Z$21,MATCH("xGD/90",[1]Table2!$B$1:$Z$1,0),0),"")</f>
        <v/>
      </c>
      <c r="BQ69" s="41" t="str">
        <f>IFERROR(VLOOKUP($B23,[1]Table2!$B$1:$Z$21,MATCH("xGD/90",[1]Table2!$B$1:$Z$1,0),0)-VLOOKUP(BQ23,[1]Table2!$B$1:$Z$21,MATCH("xGD/90",[1]Table2!$B$1:$Z$1,0),0),"")</f>
        <v/>
      </c>
      <c r="BR69" s="41" t="str">
        <f>IFERROR(VLOOKUP($B23,[1]Table2!$B$1:$Z$21,MATCH("xGD/90",[1]Table2!$B$1:$Z$1,0),0)-VLOOKUP(BR23,[1]Table2!$B$1:$Z$21,MATCH("xGD/90",[1]Table2!$B$1:$Z$1,0),0),"")</f>
        <v/>
      </c>
      <c r="BS69" s="41">
        <f>IFERROR(VLOOKUP($B23,[1]Table2!$B$1:$Z$21,MATCH("xGD/90",[1]Table2!$B$1:$Z$1,0),0)-VLOOKUP(BS23,[1]Table2!$B$1:$Z$21,MATCH("xGD/90",[1]Table2!$B$1:$Z$1,0),0),"")</f>
        <v>-0.47000000000000003</v>
      </c>
      <c r="BT69" s="41" t="str">
        <f>IFERROR(VLOOKUP($B23,[1]Table2!$B$1:$Z$21,MATCH("xGD/90",[1]Table2!$B$1:$Z$1,0),0)-VLOOKUP(BT23,[1]Table2!$B$1:$Z$21,MATCH("xGD/90",[1]Table2!$B$1:$Z$1,0),0),"")</f>
        <v/>
      </c>
      <c r="BU69" s="41" t="str">
        <f>IFERROR(VLOOKUP($B23,[1]Table2!$B$1:$Z$21,MATCH("xGD/90",[1]Table2!$B$1:$Z$1,0),0)-VLOOKUP(BU23,[1]Table2!$B$1:$Z$21,MATCH("xGD/90",[1]Table2!$B$1:$Z$1,0),0),"")</f>
        <v/>
      </c>
      <c r="BV69" s="41" t="str">
        <f>IFERROR(VLOOKUP($B23,[1]Table2!$B$1:$Z$21,MATCH("xGD/90",[1]Table2!$B$1:$Z$1,0),0)-VLOOKUP(BV23,[1]Table2!$B$1:$Z$21,MATCH("xGD/90",[1]Table2!$B$1:$Z$1,0),0),"")</f>
        <v/>
      </c>
      <c r="BW69" s="41" t="str">
        <f>IFERROR(VLOOKUP($B23,[1]Table2!$B$1:$Z$21,MATCH("xGD/90",[1]Table2!$B$1:$Z$1,0),0)-VLOOKUP(BW23,[1]Table2!$B$1:$Z$21,MATCH("xGD/90",[1]Table2!$B$1:$Z$1,0),0),"")</f>
        <v/>
      </c>
      <c r="BX69" s="41" t="str">
        <f>IFERROR(VLOOKUP($B23,[1]Table2!$B$1:$Z$21,MATCH("xGD/90",[1]Table2!$B$1:$Z$1,0),0)-VLOOKUP(BX23,[1]Table2!$B$1:$Z$21,MATCH("xGD/90",[1]Table2!$B$1:$Z$1,0),0),"")</f>
        <v/>
      </c>
      <c r="BY69" s="41" t="str">
        <f>IFERROR(VLOOKUP($B23,[1]Table2!$B$1:$Z$21,MATCH("xGD/90",[1]Table2!$B$1:$Z$1,0),0)-VLOOKUP(BY23,[1]Table2!$B$1:$Z$21,MATCH("xGD/90",[1]Table2!$B$1:$Z$1,0),0),"")</f>
        <v/>
      </c>
      <c r="BZ69" s="41">
        <f>IFERROR(VLOOKUP($B23,[1]Table2!$B$1:$Z$21,MATCH("xGD/90",[1]Table2!$B$1:$Z$1,0),0)-VLOOKUP(BZ23,[1]Table2!$B$1:$Z$21,MATCH("xGD/90",[1]Table2!$B$1:$Z$1,0),0),"")</f>
        <v>0.22000000000000003</v>
      </c>
      <c r="CA69" s="41" t="str">
        <f>IFERROR(VLOOKUP($B23,[1]Table2!$B$1:$Z$21,MATCH("xGD/90",[1]Table2!$B$1:$Z$1,0),0)-VLOOKUP(CA23,[1]Table2!$B$1:$Z$21,MATCH("xGD/90",[1]Table2!$B$1:$Z$1,0),0),"")</f>
        <v/>
      </c>
      <c r="CB69" s="41" t="str">
        <f>IFERROR(VLOOKUP($B23,[1]Table2!$B$1:$Z$21,MATCH("xGD/90",[1]Table2!$B$1:$Z$1,0),0)-VLOOKUP(CB23,[1]Table2!$B$1:$Z$21,MATCH("xGD/90",[1]Table2!$B$1:$Z$1,0),0),"")</f>
        <v/>
      </c>
      <c r="CC69" s="41">
        <f>IFERROR(VLOOKUP($B23,[1]Table2!$B$1:$Z$21,MATCH("xGD/90",[1]Table2!$B$1:$Z$1,0),0)-VLOOKUP(CC23,[1]Table2!$B$1:$Z$21,MATCH("xGD/90",[1]Table2!$B$1:$Z$1,0),0),"")</f>
        <v>-0.14000000000000001</v>
      </c>
      <c r="CD69" s="41" t="str">
        <f>IFERROR(VLOOKUP($B23,[1]Table2!$B$1:$Z$21,MATCH("xGD/90",[1]Table2!$B$1:$Z$1,0),0)-VLOOKUP(CD23,[1]Table2!$B$1:$Z$21,MATCH("xGD/90",[1]Table2!$B$1:$Z$1,0),0),"")</f>
        <v/>
      </c>
      <c r="CE69" s="41" t="str">
        <f>IFERROR(VLOOKUP($B23,[1]Table2!$B$1:$Z$21,MATCH("xGD/90",[1]Table2!$B$1:$Z$1,0),0)-VLOOKUP(CE23,[1]Table2!$B$1:$Z$21,MATCH("xGD/90",[1]Table2!$B$1:$Z$1,0),0),"")</f>
        <v/>
      </c>
      <c r="CF69" s="41" t="str">
        <f>IFERROR(VLOOKUP($B23,[1]Table2!$B$1:$Z$21,MATCH("xGD/90",[1]Table2!$B$1:$Z$1,0),0)-VLOOKUP(CF23,[1]Table2!$B$1:$Z$21,MATCH("xGD/90",[1]Table2!$B$1:$Z$1,0),0),"")</f>
        <v/>
      </c>
      <c r="CG69" s="41" t="str">
        <f>IFERROR(VLOOKUP($B23,[1]Table2!$B$1:$Z$21,MATCH("xGD/90",[1]Table2!$B$1:$Z$1,0),0)-VLOOKUP(CG23,[1]Table2!$B$1:$Z$21,MATCH("xGD/90",[1]Table2!$B$1:$Z$1,0),0),"")</f>
        <v/>
      </c>
      <c r="CH69" s="41">
        <f>IFERROR(VLOOKUP($B23,[1]Table2!$B$1:$Z$21,MATCH("xGD/90",[1]Table2!$B$1:$Z$1,0),0)-VLOOKUP(CH23,[1]Table2!$B$1:$Z$21,MATCH("xGD/90",[1]Table2!$B$1:$Z$1,0),0),"")</f>
        <v>-0.11000000000000004</v>
      </c>
      <c r="CI69" s="41" t="str">
        <f>IFERROR(VLOOKUP($B23,[1]Table2!$B$1:$Z$21,MATCH("xGD/90",[1]Table2!$B$1:$Z$1,0),0)-VLOOKUP(CI23,[1]Table2!$B$1:$Z$21,MATCH("xGD/90",[1]Table2!$B$1:$Z$1,0),0),"")</f>
        <v/>
      </c>
      <c r="CJ69" s="41" t="str">
        <f>IFERROR(VLOOKUP($B23,[1]Table2!$B$1:$Z$21,MATCH("xGD/90",[1]Table2!$B$1:$Z$1,0),0)-VLOOKUP(CJ23,[1]Table2!$B$1:$Z$21,MATCH("xGD/90",[1]Table2!$B$1:$Z$1,0),0),"")</f>
        <v/>
      </c>
      <c r="CK69" s="41" t="str">
        <f>IFERROR(VLOOKUP($B23,[1]Table2!$B$1:$Z$21,MATCH("xGD/90",[1]Table2!$B$1:$Z$1,0),0)-VLOOKUP(CK23,[1]Table2!$B$1:$Z$21,MATCH("xGD/90",[1]Table2!$B$1:$Z$1,0),0),"")</f>
        <v/>
      </c>
      <c r="CL69" s="41" t="str">
        <f>IFERROR(VLOOKUP($B23,[1]Table2!$B$1:$Z$21,MATCH("xGD/90",[1]Table2!$B$1:$Z$1,0),0)-VLOOKUP(CL23,[1]Table2!$B$1:$Z$21,MATCH("xGD/90",[1]Table2!$B$1:$Z$1,0),0),"")</f>
        <v/>
      </c>
      <c r="CM69" s="41" t="str">
        <f>IFERROR(VLOOKUP($B23,[1]Table2!$B$1:$Z$21,MATCH("xGD/90",[1]Table2!$B$1:$Z$1,0),0)-VLOOKUP(CM23,[1]Table2!$B$1:$Z$21,MATCH("xGD/90",[1]Table2!$B$1:$Z$1,0),0),"")</f>
        <v/>
      </c>
      <c r="CN69" s="41">
        <f>IFERROR(VLOOKUP($B23,[1]Table2!$B$1:$Z$21,MATCH("xGD/90",[1]Table2!$B$1:$Z$1,0),0)-VLOOKUP(CN23,[1]Table2!$B$1:$Z$21,MATCH("xGD/90",[1]Table2!$B$1:$Z$1,0),0),"")</f>
        <v>-0.64</v>
      </c>
      <c r="CO69" s="41" t="str">
        <f>IFERROR(VLOOKUP($B23,[1]Table2!$B$1:$Z$21,MATCH("xGD/90",[1]Table2!$B$1:$Z$1,0),0)-VLOOKUP(CO23,[1]Table2!$B$1:$Z$21,MATCH("xGD/90",[1]Table2!$B$1:$Z$1,0),0),"")</f>
        <v/>
      </c>
      <c r="CP69" s="41" t="str">
        <f>IFERROR(VLOOKUP($B23,[1]Table2!$B$1:$Z$21,MATCH("xGD/90",[1]Table2!$B$1:$Z$1,0),0)-VLOOKUP(CP23,[1]Table2!$B$1:$Z$21,MATCH("xGD/90",[1]Table2!$B$1:$Z$1,0),0),"")</f>
        <v/>
      </c>
      <c r="CQ69" s="41" t="str">
        <f>IFERROR(VLOOKUP($B23,[1]Table2!$B$1:$Z$21,MATCH("xGD/90",[1]Table2!$B$1:$Z$1,0),0)-VLOOKUP(CQ23,[1]Table2!$B$1:$Z$21,MATCH("xGD/90",[1]Table2!$B$1:$Z$1,0),0),"")</f>
        <v/>
      </c>
      <c r="CR69" s="41" t="str">
        <f>IFERROR(VLOOKUP($B23,[1]Table2!$B$1:$Z$21,MATCH("xGD/90",[1]Table2!$B$1:$Z$1,0),0)-VLOOKUP(CR23,[1]Table2!$B$1:$Z$21,MATCH("xGD/90",[1]Table2!$B$1:$Z$1,0),0),"")</f>
        <v/>
      </c>
      <c r="CS69" s="41" t="str">
        <f>IFERROR(VLOOKUP($B23,[1]Table2!$B$1:$Z$21,MATCH("xGD/90",[1]Table2!$B$1:$Z$1,0),0)-VLOOKUP(CS23,[1]Table2!$B$1:$Z$21,MATCH("xGD/90",[1]Table2!$B$1:$Z$1,0),0),"")</f>
        <v/>
      </c>
      <c r="CT69" s="41" t="str">
        <f>IFERROR(VLOOKUP($B23,[1]Table2!$B$1:$Z$21,MATCH("xGD/90",[1]Table2!$B$1:$Z$1,0),0)-VLOOKUP(CT23,[1]Table2!$B$1:$Z$21,MATCH("xGD/90",[1]Table2!$B$1:$Z$1,0),0),"")</f>
        <v/>
      </c>
      <c r="CU69" s="41">
        <f>IFERROR(VLOOKUP($B23,[1]Table2!$B$1:$Z$21,MATCH("xGD/90",[1]Table2!$B$1:$Z$1,0),0)-VLOOKUP(CU23,[1]Table2!$B$1:$Z$21,MATCH("xGD/90",[1]Table2!$B$1:$Z$1,0),0),"")</f>
        <v>-1.1599999999999999</v>
      </c>
      <c r="CV69" s="41" t="str">
        <f>IFERROR(VLOOKUP($B23,[1]Table2!$B$1:$Z$21,MATCH("xGD/90",[1]Table2!$B$1:$Z$1,0),0)-VLOOKUP(CV23,[1]Table2!$B$1:$Z$21,MATCH("xGD/90",[1]Table2!$B$1:$Z$1,0),0),"")</f>
        <v/>
      </c>
      <c r="CW69" s="41" t="str">
        <f>IFERROR(VLOOKUP($B23,[1]Table2!$B$1:$Z$21,MATCH("xGD/90",[1]Table2!$B$1:$Z$1,0),0)-VLOOKUP(CW23,[1]Table2!$B$1:$Z$21,MATCH("xGD/90",[1]Table2!$B$1:$Z$1,0),0),"")</f>
        <v/>
      </c>
      <c r="CX69" s="41" t="str">
        <f>IFERROR(VLOOKUP($B23,[1]Table2!$B$1:$Z$21,MATCH("xGD/90",[1]Table2!$B$1:$Z$1,0),0)-VLOOKUP(CX23,[1]Table2!$B$1:$Z$21,MATCH("xGD/90",[1]Table2!$B$1:$Z$1,0),0),"")</f>
        <v/>
      </c>
      <c r="CY69" s="41" t="str">
        <f>IFERROR(VLOOKUP($B23,[1]Table2!$B$1:$Z$21,MATCH("xGD/90",[1]Table2!$B$1:$Z$1,0),0)-VLOOKUP(CY23,[1]Table2!$B$1:$Z$21,MATCH("xGD/90",[1]Table2!$B$1:$Z$1,0),0),"")</f>
        <v/>
      </c>
      <c r="CZ69" s="41" t="str">
        <f>IFERROR(VLOOKUP($B23,[1]Table2!$B$1:$Z$21,MATCH("xGD/90",[1]Table2!$B$1:$Z$1,0),0)-VLOOKUP(CZ23,[1]Table2!$B$1:$Z$21,MATCH("xGD/90",[1]Table2!$B$1:$Z$1,0),0),"")</f>
        <v/>
      </c>
      <c r="DA69" s="41" t="str">
        <f>IFERROR(VLOOKUP($B23,[1]Table2!$B$1:$Z$21,MATCH("xGD/90",[1]Table2!$B$1:$Z$1,0),0)-VLOOKUP(DA23,[1]Table2!$B$1:$Z$21,MATCH("xGD/90",[1]Table2!$B$1:$Z$1,0),0),"")</f>
        <v/>
      </c>
      <c r="DB69" s="41">
        <f>IFERROR(VLOOKUP($B23,[1]Table2!$B$1:$Z$21,MATCH("xGD/90",[1]Table2!$B$1:$Z$1,0),0)-VLOOKUP(DB23,[1]Table2!$B$1:$Z$21,MATCH("xGD/90",[1]Table2!$B$1:$Z$1,0),0),"")</f>
        <v>-1.3800000000000001</v>
      </c>
      <c r="DC69" s="41" t="str">
        <f>IFERROR(VLOOKUP($B23,[1]Table2!$B$1:$Z$21,MATCH("xGD/90",[1]Table2!$B$1:$Z$1,0),0)-VLOOKUP(DC23,[1]Table2!$B$1:$Z$21,MATCH("xGD/90",[1]Table2!$B$1:$Z$1,0),0),"")</f>
        <v/>
      </c>
      <c r="DD69" s="41" t="str">
        <f>IFERROR(VLOOKUP($B23,[1]Table2!$B$1:$Z$21,MATCH("xGD/90",[1]Table2!$B$1:$Z$1,0),0)-VLOOKUP(DD23,[1]Table2!$B$1:$Z$21,MATCH("xGD/90",[1]Table2!$B$1:$Z$1,0),0),"")</f>
        <v/>
      </c>
      <c r="DE69" s="41" t="str">
        <f>IFERROR(VLOOKUP($B23,[1]Table2!$B$1:$Z$21,MATCH("xGD/90",[1]Table2!$B$1:$Z$1,0),0)-VLOOKUP(DE23,[1]Table2!$B$1:$Z$21,MATCH("xGD/90",[1]Table2!$B$1:$Z$1,0),0),"")</f>
        <v/>
      </c>
      <c r="DF69" s="41" t="str">
        <f>IFERROR(VLOOKUP($B23,[1]Table2!$B$1:$Z$21,MATCH("xGD/90",[1]Table2!$B$1:$Z$1,0),0)-VLOOKUP(DF23,[1]Table2!$B$1:$Z$21,MATCH("xGD/90",[1]Table2!$B$1:$Z$1,0),0),"")</f>
        <v/>
      </c>
      <c r="DG69" s="41" t="str">
        <f>IFERROR(VLOOKUP($B23,[1]Table2!$B$1:$Z$21,MATCH("xGD/90",[1]Table2!$B$1:$Z$1,0),0)-VLOOKUP(DG23,[1]Table2!$B$1:$Z$21,MATCH("xGD/90",[1]Table2!$B$1:$Z$1,0),0),"")</f>
        <v/>
      </c>
      <c r="DH69" s="41" t="str">
        <f>IFERROR(VLOOKUP($B23,[1]Table2!$B$1:$Z$21,MATCH("xGD/90",[1]Table2!$B$1:$Z$1,0),0)-VLOOKUP(DH23,[1]Table2!$B$1:$Z$21,MATCH("xGD/90",[1]Table2!$B$1:$Z$1,0),0),"")</f>
        <v/>
      </c>
      <c r="DI69" s="41" t="str">
        <f>IFERROR(VLOOKUP($B23,[1]Table2!$B$1:$Z$21,MATCH("xGD/90",[1]Table2!$B$1:$Z$1,0),0)-VLOOKUP(DI23,[1]Table2!$B$1:$Z$21,MATCH("xGD/90",[1]Table2!$B$1:$Z$1,0),0),"")</f>
        <v/>
      </c>
      <c r="DJ69" s="41" t="str">
        <f>IFERROR(VLOOKUP($B23,[1]Table2!$B$1:$Z$21,MATCH("xGD/90",[1]Table2!$B$1:$Z$1,0),0)-VLOOKUP(DJ23,[1]Table2!$B$1:$Z$21,MATCH("xGD/90",[1]Table2!$B$1:$Z$1,0),0),"")</f>
        <v/>
      </c>
      <c r="DK69" s="41" t="str">
        <f>IFERROR(VLOOKUP($B23,[1]Table2!$B$1:$Z$21,MATCH("xGD/90",[1]Table2!$B$1:$Z$1,0),0)-VLOOKUP(DK23,[1]Table2!$B$1:$Z$21,MATCH("xGD/90",[1]Table2!$B$1:$Z$1,0),0),"")</f>
        <v/>
      </c>
      <c r="DL69" s="41" t="str">
        <f>IFERROR(VLOOKUP($B23,[1]Table2!$B$1:$Z$21,MATCH("xGD/90",[1]Table2!$B$1:$Z$1,0),0)-VLOOKUP(DL23,[1]Table2!$B$1:$Z$21,MATCH("xGD/90",[1]Table2!$B$1:$Z$1,0),0),"")</f>
        <v/>
      </c>
      <c r="DM69" s="41" t="str">
        <f>IFERROR(VLOOKUP($B23,[1]Table2!$B$1:$Z$21,MATCH("xGD/90",[1]Table2!$B$1:$Z$1,0),0)-VLOOKUP(DM23,[1]Table2!$B$1:$Z$21,MATCH("xGD/90",[1]Table2!$B$1:$Z$1,0),0),"")</f>
        <v/>
      </c>
      <c r="DN69" s="41" t="str">
        <f>IFERROR(VLOOKUP($B23,[1]Table2!$B$1:$Z$21,MATCH("xGD/90",[1]Table2!$B$1:$Z$1,0),0)-VLOOKUP(DN23,[1]Table2!$B$1:$Z$21,MATCH("xGD/90",[1]Table2!$B$1:$Z$1,0),0),"")</f>
        <v/>
      </c>
      <c r="DO69" s="41" t="str">
        <f>IFERROR(VLOOKUP($B23,[1]Table2!$B$1:$Z$21,MATCH("xGD/90",[1]Table2!$B$1:$Z$1,0),0)-VLOOKUP(DO23,[1]Table2!$B$1:$Z$21,MATCH("xGD/90",[1]Table2!$B$1:$Z$1,0),0),"")</f>
        <v/>
      </c>
      <c r="DP69" s="41" t="str">
        <f>IFERROR(VLOOKUP($B23,[1]Table2!$B$1:$Z$21,MATCH("xGD/90",[1]Table2!$B$1:$Z$1,0),0)-VLOOKUP(DP23,[1]Table2!$B$1:$Z$21,MATCH("xGD/90",[1]Table2!$B$1:$Z$1,0),0),"")</f>
        <v/>
      </c>
      <c r="DQ69" s="41" t="str">
        <f>IFERROR(VLOOKUP($B23,[1]Table2!$B$1:$Z$21,MATCH("xGD/90",[1]Table2!$B$1:$Z$1,0),0)-VLOOKUP(DQ23,[1]Table2!$B$1:$Z$21,MATCH("xGD/90",[1]Table2!$B$1:$Z$1,0),0),"")</f>
        <v/>
      </c>
      <c r="DR69" s="41" t="str">
        <f>IFERROR(VLOOKUP($B23,[1]Table2!$B$1:$Z$21,MATCH("xGD/90",[1]Table2!$B$1:$Z$1,0),0)-VLOOKUP(DR23,[1]Table2!$B$1:$Z$21,MATCH("xGD/90",[1]Table2!$B$1:$Z$1,0),0),"")</f>
        <v/>
      </c>
      <c r="DS69" s="41" t="str">
        <f>IFERROR(VLOOKUP($B23,[1]Table2!$B$1:$Z$21,MATCH("xGD/90",[1]Table2!$B$1:$Z$1,0),0)-VLOOKUP(DS23,[1]Table2!$B$1:$Z$21,MATCH("xGD/90",[1]Table2!$B$1:$Z$1,0),0),"")</f>
        <v/>
      </c>
      <c r="DT69" s="41" t="str">
        <f>IFERROR(VLOOKUP($B23,[1]Table2!$B$1:$Z$21,MATCH("xGD/90",[1]Table2!$B$1:$Z$1,0),0)-VLOOKUP(DT23,[1]Table2!$B$1:$Z$21,MATCH("xGD/90",[1]Table2!$B$1:$Z$1,0),0),"")</f>
        <v/>
      </c>
      <c r="DU69" s="41" t="str">
        <f>IFERROR(VLOOKUP($B23,[1]Table2!$B$1:$Z$21,MATCH("xGD/90",[1]Table2!$B$1:$Z$1,0),0)-VLOOKUP(DU23,[1]Table2!$B$1:$Z$21,MATCH("xGD/90",[1]Table2!$B$1:$Z$1,0),0),"")</f>
        <v/>
      </c>
      <c r="DV69" s="41" t="str">
        <f>IFERROR(VLOOKUP($B23,[1]Table2!$B$1:$Z$21,MATCH("xGD/90",[1]Table2!$B$1:$Z$1,0),0)-VLOOKUP(DV23,[1]Table2!$B$1:$Z$21,MATCH("xGD/90",[1]Table2!$B$1:$Z$1,0),0),"")</f>
        <v/>
      </c>
      <c r="DW69" s="41" t="str">
        <f>IFERROR(VLOOKUP($B23,[1]Table2!$B$1:$Z$21,MATCH("xGD/90",[1]Table2!$B$1:$Z$1,0),0)-VLOOKUP(DW23,[1]Table2!$B$1:$Z$21,MATCH("xGD/90",[1]Table2!$B$1:$Z$1,0),0),"")</f>
        <v/>
      </c>
      <c r="DX69" s="41" t="str">
        <f>IFERROR(VLOOKUP($B23,[1]Table2!$B$1:$Z$21,MATCH("xGD/90",[1]Table2!$B$1:$Z$1,0),0)-VLOOKUP(DX23,[1]Table2!$B$1:$Z$21,MATCH("xGD/90",[1]Table2!$B$1:$Z$1,0),0),"")</f>
        <v/>
      </c>
      <c r="DY69" s="41" t="str">
        <f>IFERROR(VLOOKUP($B23,[1]Table2!$B$1:$Z$21,MATCH("xGD/90",[1]Table2!$B$1:$Z$1,0),0)-VLOOKUP(DY23,[1]Table2!$B$1:$Z$21,MATCH("xGD/90",[1]Table2!$B$1:$Z$1,0),0),"")</f>
        <v/>
      </c>
      <c r="DZ69" s="41" t="str">
        <f>IFERROR(VLOOKUP($B23,[1]Table2!$B$1:$Z$21,MATCH("xGD/90",[1]Table2!$B$1:$Z$1,0),0)-VLOOKUP(DZ23,[1]Table2!$B$1:$Z$21,MATCH("xGD/90",[1]Table2!$B$1:$Z$1,0),0),"")</f>
        <v/>
      </c>
      <c r="EA69" s="41" t="str">
        <f>IFERROR(VLOOKUP($B23,[1]Table2!$B$1:$Z$21,MATCH("xGD/90",[1]Table2!$B$1:$Z$1,0),0)-VLOOKUP(EA23,[1]Table2!$B$1:$Z$21,MATCH("xGD/90",[1]Table2!$B$1:$Z$1,0),0),"")</f>
        <v/>
      </c>
      <c r="EB69" s="41" t="str">
        <f>IFERROR(VLOOKUP($B23,[1]Table2!$B$1:$Z$21,MATCH("xGD/90",[1]Table2!$B$1:$Z$1,0),0)-VLOOKUP(EB23,[1]Table2!$B$1:$Z$21,MATCH("xGD/90",[1]Table2!$B$1:$Z$1,0),0),"")</f>
        <v/>
      </c>
      <c r="EC69" s="41" t="str">
        <f>IFERROR(VLOOKUP($B23,[1]Table2!$B$1:$Z$21,MATCH("xGD/90",[1]Table2!$B$1:$Z$1,0),0)-VLOOKUP(EC23,[1]Table2!$B$1:$Z$21,MATCH("xGD/90",[1]Table2!$B$1:$Z$1,0),0),"")</f>
        <v/>
      </c>
      <c r="ED69" s="41" t="str">
        <f>IFERROR(VLOOKUP($B23,[1]Table2!$B$1:$Z$21,MATCH("xGD/90",[1]Table2!$B$1:$Z$1,0),0)-VLOOKUP(ED23,[1]Table2!$B$1:$Z$21,MATCH("xGD/90",[1]Table2!$B$1:$Z$1,0),0),"")</f>
        <v/>
      </c>
      <c r="EE69" s="41" t="str">
        <f>IFERROR(VLOOKUP($B23,[1]Table2!$B$1:$Z$21,MATCH("xGD/90",[1]Table2!$B$1:$Z$1,0),0)-VLOOKUP(EE23,[1]Table2!$B$1:$Z$21,MATCH("xGD/90",[1]Table2!$B$1:$Z$1,0),0),"")</f>
        <v/>
      </c>
      <c r="EF69" s="41" t="str">
        <f>IFERROR(VLOOKUP($B23,[1]Table2!$B$1:$Z$21,MATCH("xGD/90",[1]Table2!$B$1:$Z$1,0),0)-VLOOKUP(EF23,[1]Table2!$B$1:$Z$21,MATCH("xGD/90",[1]Table2!$B$1:$Z$1,0),0),"")</f>
        <v/>
      </c>
      <c r="EG69" s="41" t="str">
        <f>IFERROR(VLOOKUP($B23,[1]Table2!$B$1:$Z$21,MATCH("xGD/90",[1]Table2!$B$1:$Z$1,0),0)-VLOOKUP(EG23,[1]Table2!$B$1:$Z$21,MATCH("xGD/90",[1]Table2!$B$1:$Z$1,0),0),"")</f>
        <v/>
      </c>
      <c r="EH69" s="41" t="str">
        <f>IFERROR(VLOOKUP($B23,[1]Table2!$B$1:$Z$21,MATCH("xGD/90",[1]Table2!$B$1:$Z$1,0),0)-VLOOKUP(EH23,[1]Table2!$B$1:$Z$21,MATCH("xGD/90",[1]Table2!$B$1:$Z$1,0),0),"")</f>
        <v/>
      </c>
      <c r="EI69" s="41" t="str">
        <f>IFERROR(VLOOKUP($B23,[1]Table2!$B$1:$Z$21,MATCH("xGD/90",[1]Table2!$B$1:$Z$1,0),0)-VLOOKUP(EI23,[1]Table2!$B$1:$Z$21,MATCH("xGD/90",[1]Table2!$B$1:$Z$1,0),0),"")</f>
        <v/>
      </c>
      <c r="EJ69" s="41" t="str">
        <f>IFERROR(VLOOKUP($B23,[1]Table2!$B$1:$Z$21,MATCH("xGD/90",[1]Table2!$B$1:$Z$1,0),0)-VLOOKUP(EJ23,[1]Table2!$B$1:$Z$21,MATCH("xGD/90",[1]Table2!$B$1:$Z$1,0),0),"")</f>
        <v/>
      </c>
      <c r="EK69" s="41" t="str">
        <f>IFERROR(VLOOKUP($B23,[1]Table2!$B$1:$Z$21,MATCH("xGD/90",[1]Table2!$B$1:$Z$1,0),0)-VLOOKUP(EK23,[1]Table2!$B$1:$Z$21,MATCH("xGD/90",[1]Table2!$B$1:$Z$1,0),0),"")</f>
        <v/>
      </c>
      <c r="EL69" s="41" t="str">
        <f>IFERROR(VLOOKUP($B23,[1]Table2!$B$1:$Z$21,MATCH("xGD/90",[1]Table2!$B$1:$Z$1,0),0)-VLOOKUP(EL23,[1]Table2!$B$1:$Z$21,MATCH("xGD/90",[1]Table2!$B$1:$Z$1,0),0),"")</f>
        <v/>
      </c>
      <c r="EM69" s="41" t="str">
        <f>IFERROR(VLOOKUP($B23,[1]Table2!$B$1:$Z$21,MATCH("xGD/90",[1]Table2!$B$1:$Z$1,0),0)-VLOOKUP(EM23,[1]Table2!$B$1:$Z$21,MATCH("xGD/90",[1]Table2!$B$1:$Z$1,0),0),"")</f>
        <v/>
      </c>
      <c r="EN69" s="41" t="str">
        <f>IFERROR(VLOOKUP($B23,[1]Table2!$B$1:$Z$21,MATCH("xGD/90",[1]Table2!$B$1:$Z$1,0),0)-VLOOKUP(EN23,[1]Table2!$B$1:$Z$21,MATCH("xGD/90",[1]Table2!$B$1:$Z$1,0),0),"")</f>
        <v/>
      </c>
      <c r="EO69" s="41" t="str">
        <f>IFERROR(VLOOKUP($B23,[1]Table2!$B$1:$Z$21,MATCH("xGD/90",[1]Table2!$B$1:$Z$1,0),0)-VLOOKUP(EO23,[1]Table2!$B$1:$Z$21,MATCH("xGD/90",[1]Table2!$B$1:$Z$1,0),0),"")</f>
        <v/>
      </c>
      <c r="EP69" s="41" t="str">
        <f>IFERROR(VLOOKUP($B23,[1]Table2!$B$1:$Z$21,MATCH("xGD/90",[1]Table2!$B$1:$Z$1,0),0)-VLOOKUP(EP23,[1]Table2!$B$1:$Z$21,MATCH("xGD/90",[1]Table2!$B$1:$Z$1,0),0),"")</f>
        <v/>
      </c>
      <c r="EQ69" s="41" t="str">
        <f>IFERROR(VLOOKUP($B23,[1]Table2!$B$1:$Z$21,MATCH("xGD/90",[1]Table2!$B$1:$Z$1,0),0)-VLOOKUP(EQ23,[1]Table2!$B$1:$Z$21,MATCH("xGD/90",[1]Table2!$B$1:$Z$1,0),0),"")</f>
        <v/>
      </c>
      <c r="ER69" s="41" t="str">
        <f>IFERROR(VLOOKUP($B23,[1]Table2!$B$1:$Z$21,MATCH("xGD/90",[1]Table2!$B$1:$Z$1,0),0)-VLOOKUP(ER23,[1]Table2!$B$1:$Z$21,MATCH("xGD/90",[1]Table2!$B$1:$Z$1,0),0),"")</f>
        <v/>
      </c>
      <c r="ES69" s="41" t="str">
        <f>IFERROR(VLOOKUP($B23,[1]Table2!$B$1:$Z$21,MATCH("xGD/90",[1]Table2!$B$1:$Z$1,0),0)-VLOOKUP(ES23,[1]Table2!$B$1:$Z$21,MATCH("xGD/90",[1]Table2!$B$1:$Z$1,0),0),"")</f>
        <v/>
      </c>
      <c r="ET69" s="41">
        <f>IFERROR(VLOOKUP($B23,[1]Table2!$B$1:$Z$21,MATCH("xGD/90",[1]Table2!$B$1:$Z$1,0),0)-VLOOKUP(ET23,[1]Table2!$B$1:$Z$21,MATCH("xGD/90",[1]Table2!$B$1:$Z$1,0),0),"")</f>
        <v>0.14999999999999997</v>
      </c>
      <c r="EU69" s="41" t="str">
        <f>IFERROR(VLOOKUP($B23,[1]Table2!$B$1:$Z$21,MATCH("xGD/90",[1]Table2!$B$1:$Z$1,0),0)-VLOOKUP(EU23,[1]Table2!$B$1:$Z$21,MATCH("xGD/90",[1]Table2!$B$1:$Z$1,0),0),"")</f>
        <v/>
      </c>
      <c r="EV69" s="41" t="str">
        <f>IFERROR(VLOOKUP($B23,[1]Table2!$B$1:$Z$21,MATCH("xGD/90",[1]Table2!$B$1:$Z$1,0),0)-VLOOKUP(EV23,[1]Table2!$B$1:$Z$21,MATCH("xGD/90",[1]Table2!$B$1:$Z$1,0),0),"")</f>
        <v/>
      </c>
      <c r="EW69" s="41" t="str">
        <f>IFERROR(VLOOKUP($B23,[1]Table2!$B$1:$Z$21,MATCH("xGD/90",[1]Table2!$B$1:$Z$1,0),0)-VLOOKUP(EW23,[1]Table2!$B$1:$Z$21,MATCH("xGD/90",[1]Table2!$B$1:$Z$1,0),0),"")</f>
        <v/>
      </c>
      <c r="EX69" s="41" t="str">
        <f>IFERROR(VLOOKUP($B23,[1]Table2!$B$1:$Z$21,MATCH("xGD/90",[1]Table2!$B$1:$Z$1,0),0)-VLOOKUP(EX23,[1]Table2!$B$1:$Z$21,MATCH("xGD/90",[1]Table2!$B$1:$Z$1,0),0),"")</f>
        <v/>
      </c>
      <c r="EY69" s="41">
        <f>IFERROR(VLOOKUP($B23,[1]Table2!$B$1:$Z$21,MATCH("xGD/90",[1]Table2!$B$1:$Z$1,0),0)-VLOOKUP(EY23,[1]Table2!$B$1:$Z$21,MATCH("xGD/90",[1]Table2!$B$1:$Z$1,0),0),"")</f>
        <v>-0.81</v>
      </c>
      <c r="EZ69" s="41" t="str">
        <f>IFERROR(VLOOKUP($B23,[1]Table2!$B$1:$Z$21,MATCH("xGD/90",[1]Table2!$B$1:$Z$1,0),0)-VLOOKUP(EZ23,[1]Table2!$B$1:$Z$21,MATCH("xGD/90",[1]Table2!$B$1:$Z$1,0),0),"")</f>
        <v/>
      </c>
      <c r="FA69" s="41" t="str">
        <f>IFERROR(VLOOKUP($B23,[1]Table2!$B$1:$Z$21,MATCH("xGD/90",[1]Table2!$B$1:$Z$1,0),0)-VLOOKUP(FA23,[1]Table2!$B$1:$Z$21,MATCH("xGD/90",[1]Table2!$B$1:$Z$1,0),0),"")</f>
        <v/>
      </c>
      <c r="FB69" s="41" t="str">
        <f>IFERROR(VLOOKUP($B23,[1]Table2!$B$1:$Z$21,MATCH("xGD/90",[1]Table2!$B$1:$Z$1,0),0)-VLOOKUP(FB23,[1]Table2!$B$1:$Z$21,MATCH("xGD/90",[1]Table2!$B$1:$Z$1,0),0),"")</f>
        <v/>
      </c>
      <c r="FC69" s="41">
        <f>IFERROR(VLOOKUP($B23,[1]Table2!$B$1:$Z$21,MATCH("xGD/90",[1]Table2!$B$1:$Z$1,0),0)-VLOOKUP(FC23,[1]Table2!$B$1:$Z$21,MATCH("xGD/90",[1]Table2!$B$1:$Z$1,0),0),"")</f>
        <v>-0.30000000000000004</v>
      </c>
      <c r="FD69" s="41" t="str">
        <f>IFERROR(VLOOKUP($B23,[1]Table2!$B$1:$Z$21,MATCH("xGD/90",[1]Table2!$B$1:$Z$1,0),0)-VLOOKUP(FD23,[1]Table2!$B$1:$Z$21,MATCH("xGD/90",[1]Table2!$B$1:$Z$1,0),0),"")</f>
        <v/>
      </c>
      <c r="FE69" s="41" t="str">
        <f>IFERROR(VLOOKUP($B23,[1]Table2!$B$1:$Z$21,MATCH("xGD/90",[1]Table2!$B$1:$Z$1,0),0)-VLOOKUP(FE23,[1]Table2!$B$1:$Z$21,MATCH("xGD/90",[1]Table2!$B$1:$Z$1,0),0),"")</f>
        <v/>
      </c>
      <c r="FF69" s="41" t="str">
        <f>IFERROR(VLOOKUP($B23,[1]Table2!$B$1:$Z$21,MATCH("xGD/90",[1]Table2!$B$1:$Z$1,0),0)-VLOOKUP(FF23,[1]Table2!$B$1:$Z$21,MATCH("xGD/90",[1]Table2!$B$1:$Z$1,0),0),"")</f>
        <v/>
      </c>
      <c r="FG69" s="41" t="str">
        <f>IFERROR(VLOOKUP($B23,[1]Table2!$B$1:$Z$21,MATCH("xGD/90",[1]Table2!$B$1:$Z$1,0),0)-VLOOKUP(FG23,[1]Table2!$B$1:$Z$21,MATCH("xGD/90",[1]Table2!$B$1:$Z$1,0),0),"")</f>
        <v/>
      </c>
      <c r="FH69" s="41" t="str">
        <f>IFERROR(VLOOKUP($B23,[1]Table2!$B$1:$Z$21,MATCH("xGD/90",[1]Table2!$B$1:$Z$1,0),0)-VLOOKUP(FH23,[1]Table2!$B$1:$Z$21,MATCH("xGD/90",[1]Table2!$B$1:$Z$1,0),0),"")</f>
        <v/>
      </c>
      <c r="FI69" s="41" t="str">
        <f>IFERROR(VLOOKUP($B23,[1]Table2!$B$1:$Z$21,MATCH("xGD/90",[1]Table2!$B$1:$Z$1,0),0)-VLOOKUP(FI23,[1]Table2!$B$1:$Z$21,MATCH("xGD/90",[1]Table2!$B$1:$Z$1,0),0),"")</f>
        <v/>
      </c>
      <c r="FJ69" s="41" t="str">
        <f>IFERROR(VLOOKUP($B23,[1]Table2!$B$1:$Z$21,MATCH("xGD/90",[1]Table2!$B$1:$Z$1,0),0)-VLOOKUP(FJ23,[1]Table2!$B$1:$Z$21,MATCH("xGD/90",[1]Table2!$B$1:$Z$1,0),0),"")</f>
        <v/>
      </c>
      <c r="FK69" s="41" t="str">
        <f>IFERROR(VLOOKUP($B23,[1]Table2!$B$1:$Z$21,MATCH("xGD/90",[1]Table2!$B$1:$Z$1,0),0)-VLOOKUP(FK23,[1]Table2!$B$1:$Z$21,MATCH("xGD/90",[1]Table2!$B$1:$Z$1,0),0),"")</f>
        <v/>
      </c>
      <c r="FL69" s="41" t="str">
        <f>IFERROR(VLOOKUP($B23,[1]Table2!$B$1:$Z$21,MATCH("xGD/90",[1]Table2!$B$1:$Z$1,0),0)-VLOOKUP(FL23,[1]Table2!$B$1:$Z$21,MATCH("xGD/90",[1]Table2!$B$1:$Z$1,0),0),"")</f>
        <v/>
      </c>
      <c r="FM69" s="41">
        <f>IFERROR(VLOOKUP($B23,[1]Table2!$B$1:$Z$21,MATCH("xGD/90",[1]Table2!$B$1:$Z$1,0),0)-VLOOKUP(FM23,[1]Table2!$B$1:$Z$21,MATCH("xGD/90",[1]Table2!$B$1:$Z$1,0),0),"")</f>
        <v>-0.51</v>
      </c>
      <c r="FN69" s="41" t="str">
        <f>IFERROR(VLOOKUP($B23,[1]Table2!$B$1:$Z$21,MATCH("xGD/90",[1]Table2!$B$1:$Z$1,0),0)-VLOOKUP(FN23,[1]Table2!$B$1:$Z$21,MATCH("xGD/90",[1]Table2!$B$1:$Z$1,0),0),"")</f>
        <v/>
      </c>
      <c r="FO69" s="41" t="str">
        <f>IFERROR(VLOOKUP($B23,[1]Table2!$B$1:$Z$21,MATCH("xGD/90",[1]Table2!$B$1:$Z$1,0),0)-VLOOKUP(FO23,[1]Table2!$B$1:$Z$21,MATCH("xGD/90",[1]Table2!$B$1:$Z$1,0),0),"")</f>
        <v/>
      </c>
      <c r="FP69" s="41" t="str">
        <f>IFERROR(VLOOKUP($B23,[1]Table2!$B$1:$Z$21,MATCH("xGD/90",[1]Table2!$B$1:$Z$1,0),0)-VLOOKUP(FP23,[1]Table2!$B$1:$Z$21,MATCH("xGD/90",[1]Table2!$B$1:$Z$1,0),0),"")</f>
        <v/>
      </c>
      <c r="FQ69" s="41" t="str">
        <f>IFERROR(VLOOKUP($B23,[1]Table2!$B$1:$Z$21,MATCH("xGD/90",[1]Table2!$B$1:$Z$1,0),0)-VLOOKUP(FQ23,[1]Table2!$B$1:$Z$21,MATCH("xGD/90",[1]Table2!$B$1:$Z$1,0),0),"")</f>
        <v/>
      </c>
      <c r="FR69" s="41" t="str">
        <f>IFERROR(VLOOKUP($B23,[1]Table2!$B$1:$Z$21,MATCH("xGD/90",[1]Table2!$B$1:$Z$1,0),0)-VLOOKUP(FR23,[1]Table2!$B$1:$Z$21,MATCH("xGD/90",[1]Table2!$B$1:$Z$1,0),0),"")</f>
        <v/>
      </c>
      <c r="FS69" s="41" t="str">
        <f>IFERROR(VLOOKUP($B23,[1]Table2!$B$1:$Z$21,MATCH("xGD/90",[1]Table2!$B$1:$Z$1,0),0)-VLOOKUP(FS23,[1]Table2!$B$1:$Z$21,MATCH("xGD/90",[1]Table2!$B$1:$Z$1,0),0),"")</f>
        <v/>
      </c>
      <c r="FT69" s="41" t="str">
        <f>IFERROR(VLOOKUP($B23,[1]Table2!$B$1:$Z$21,MATCH("xGD/90",[1]Table2!$B$1:$Z$1,0),0)-VLOOKUP(FT23,[1]Table2!$B$1:$Z$21,MATCH("xGD/90",[1]Table2!$B$1:$Z$1,0),0),"")</f>
        <v/>
      </c>
      <c r="FU69" s="41">
        <f>IFERROR(VLOOKUP($B23,[1]Table2!$B$1:$Z$21,MATCH("xGD/90",[1]Table2!$B$1:$Z$1,0),0)-VLOOKUP(FU23,[1]Table2!$B$1:$Z$21,MATCH("xGD/90",[1]Table2!$B$1:$Z$1,0),0),"")</f>
        <v>-1.76</v>
      </c>
      <c r="FV69" s="41" t="str">
        <f>IFERROR(VLOOKUP($B23,[1]Table2!$B$1:$Z$21,MATCH("xGD/90",[1]Table2!$B$1:$Z$1,0),0)-VLOOKUP(FV23,[1]Table2!$B$1:$Z$21,MATCH("xGD/90",[1]Table2!$B$1:$Z$1,0),0),"")</f>
        <v/>
      </c>
      <c r="FW69" s="41" t="str">
        <f>IFERROR(VLOOKUP($B23,[1]Table2!$B$1:$Z$21,MATCH("xGD/90",[1]Table2!$B$1:$Z$1,0),0)-VLOOKUP(FW23,[1]Table2!$B$1:$Z$21,MATCH("xGD/90",[1]Table2!$B$1:$Z$1,0),0),"")</f>
        <v/>
      </c>
      <c r="FX69" s="41" t="str">
        <f>IFERROR(VLOOKUP($B23,[1]Table2!$B$1:$Z$21,MATCH("xGD/90",[1]Table2!$B$1:$Z$1,0),0)-VLOOKUP(FX23,[1]Table2!$B$1:$Z$21,MATCH("xGD/90",[1]Table2!$B$1:$Z$1,0),0),"")</f>
        <v/>
      </c>
      <c r="FY69" s="41" t="str">
        <f>IFERROR(VLOOKUP($B23,[1]Table2!$B$1:$Z$21,MATCH("xGD/90",[1]Table2!$B$1:$Z$1,0),0)-VLOOKUP(FY23,[1]Table2!$B$1:$Z$21,MATCH("xGD/90",[1]Table2!$B$1:$Z$1,0),0),"")</f>
        <v/>
      </c>
      <c r="FZ69" s="41" t="str">
        <f>IFERROR(VLOOKUP($B23,[1]Table2!$B$1:$Z$21,MATCH("xGD/90",[1]Table2!$B$1:$Z$1,0),0)-VLOOKUP(FZ23,[1]Table2!$B$1:$Z$21,MATCH("xGD/90",[1]Table2!$B$1:$Z$1,0),0),"")</f>
        <v/>
      </c>
      <c r="GA69" s="41" t="str">
        <f>IFERROR(VLOOKUP($B23,[1]Table2!$B$1:$Z$21,MATCH("xGD/90",[1]Table2!$B$1:$Z$1,0),0)-VLOOKUP(GA23,[1]Table2!$B$1:$Z$21,MATCH("xGD/90",[1]Table2!$B$1:$Z$1,0),0),"")</f>
        <v/>
      </c>
      <c r="GB69" s="41" t="str">
        <f>IFERROR(VLOOKUP($B23,[1]Table2!$B$1:$Z$21,MATCH("xGD/90",[1]Table2!$B$1:$Z$1,0),0)-VLOOKUP(GB23,[1]Table2!$B$1:$Z$21,MATCH("xGD/90",[1]Table2!$B$1:$Z$1,0),0),"")</f>
        <v/>
      </c>
      <c r="GC69" s="41" t="str">
        <f>IFERROR(VLOOKUP($B23,[1]Table2!$B$1:$Z$21,MATCH("xGD/90",[1]Table2!$B$1:$Z$1,0),0)-VLOOKUP(GC23,[1]Table2!$B$1:$Z$21,MATCH("xGD/90",[1]Table2!$B$1:$Z$1,0),0),"")</f>
        <v/>
      </c>
      <c r="GD69" s="41" t="str">
        <f>IFERROR(VLOOKUP($B23,[1]Table2!$B$1:$Z$21,MATCH("xGD/90",[1]Table2!$B$1:$Z$1,0),0)-VLOOKUP(GD23,[1]Table2!$B$1:$Z$21,MATCH("xGD/90",[1]Table2!$B$1:$Z$1,0),0),"")</f>
        <v/>
      </c>
      <c r="GE69" s="41" t="str">
        <f>IFERROR(VLOOKUP($B23,[1]Table2!$B$1:$Z$21,MATCH("xGD/90",[1]Table2!$B$1:$Z$1,0),0)-VLOOKUP(GE23,[1]Table2!$B$1:$Z$21,MATCH("xGD/90",[1]Table2!$B$1:$Z$1,0),0),"")</f>
        <v/>
      </c>
      <c r="GF69" s="41" t="str">
        <f>IFERROR(VLOOKUP($B23,[1]Table2!$B$1:$Z$21,MATCH("xGD/90",[1]Table2!$B$1:$Z$1,0),0)-VLOOKUP(GF23,[1]Table2!$B$1:$Z$21,MATCH("xGD/90",[1]Table2!$B$1:$Z$1,0),0),"")</f>
        <v/>
      </c>
      <c r="GG69" s="41" t="str">
        <f>IFERROR(VLOOKUP($B23,[1]Table2!$B$1:$Z$21,MATCH("xGD/90",[1]Table2!$B$1:$Z$1,0),0)-VLOOKUP(GG23,[1]Table2!$B$1:$Z$21,MATCH("xGD/90",[1]Table2!$B$1:$Z$1,0),0),"")</f>
        <v/>
      </c>
      <c r="GH69" s="41">
        <f>IFERROR(VLOOKUP($B23,[1]Table2!$B$1:$Z$21,MATCH("xGD/90",[1]Table2!$B$1:$Z$1,0),0)-VLOOKUP(GH23,[1]Table2!$B$1:$Z$21,MATCH("xGD/90",[1]Table2!$B$1:$Z$1,0),0),"")</f>
        <v>-0.91</v>
      </c>
      <c r="GI69" s="41" t="str">
        <f>IFERROR(VLOOKUP($B23,[1]Table2!$B$1:$Z$21,MATCH("xGD/90",[1]Table2!$B$1:$Z$1,0),0)-VLOOKUP(GI23,[1]Table2!$B$1:$Z$21,MATCH("xGD/90",[1]Table2!$B$1:$Z$1,0),0),"")</f>
        <v/>
      </c>
      <c r="GJ69" s="41" t="str">
        <f>IFERROR(VLOOKUP($B23,[1]Table2!$B$1:$Z$21,MATCH("xGD/90",[1]Table2!$B$1:$Z$1,0),0)-VLOOKUP(GJ23,[1]Table2!$B$1:$Z$21,MATCH("xGD/90",[1]Table2!$B$1:$Z$1,0),0),"")</f>
        <v/>
      </c>
      <c r="GK69" s="41" t="str">
        <f>IFERROR(VLOOKUP($B23,[1]Table2!$B$1:$Z$21,MATCH("xGD/90",[1]Table2!$B$1:$Z$1,0),0)-VLOOKUP(GK23,[1]Table2!$B$1:$Z$21,MATCH("xGD/90",[1]Table2!$B$1:$Z$1,0),0),"")</f>
        <v/>
      </c>
      <c r="GL69" s="41" t="str">
        <f>IFERROR(VLOOKUP($B23,[1]Table2!$B$1:$Z$21,MATCH("xGD/90",[1]Table2!$B$1:$Z$1,0),0)-VLOOKUP(GL23,[1]Table2!$B$1:$Z$21,MATCH("xGD/90",[1]Table2!$B$1:$Z$1,0),0),"")</f>
        <v/>
      </c>
      <c r="GM69" s="41" t="str">
        <f>IFERROR(VLOOKUP($B23,[1]Table2!$B$1:$Z$21,MATCH("xGD/90",[1]Table2!$B$1:$Z$1,0),0)-VLOOKUP(GM23,[1]Table2!$B$1:$Z$21,MATCH("xGD/90",[1]Table2!$B$1:$Z$1,0),0),"")</f>
        <v/>
      </c>
      <c r="GN69" s="41" t="str">
        <f>IFERROR(VLOOKUP($B23,[1]Table2!$B$1:$Z$21,MATCH("xGD/90",[1]Table2!$B$1:$Z$1,0),0)-VLOOKUP(GN23,[1]Table2!$B$1:$Z$21,MATCH("xGD/90",[1]Table2!$B$1:$Z$1,0),0),"")</f>
        <v/>
      </c>
      <c r="GO69" s="41">
        <f>IFERROR(VLOOKUP($B23,[1]Table2!$B$1:$Z$21,MATCH("xGD/90",[1]Table2!$B$1:$Z$1,0),0)-VLOOKUP(GO23,[1]Table2!$B$1:$Z$21,MATCH("xGD/90",[1]Table2!$B$1:$Z$1,0),0),"")</f>
        <v>2.9999999999999971E-2</v>
      </c>
      <c r="GP69" s="41" t="str">
        <f>IFERROR(VLOOKUP($B23,[1]Table2!$B$1:$Z$21,MATCH("xGD/90",[1]Table2!$B$1:$Z$1,0),0)-VLOOKUP(GP23,[1]Table2!$B$1:$Z$21,MATCH("xGD/90",[1]Table2!$B$1:$Z$1,0),0),"")</f>
        <v/>
      </c>
      <c r="GQ69" s="41" t="str">
        <f>IFERROR(VLOOKUP($B23,[1]Table2!$B$1:$Z$21,MATCH("xGD/90",[1]Table2!$B$1:$Z$1,0),0)-VLOOKUP(GQ23,[1]Table2!$B$1:$Z$21,MATCH("xGD/90",[1]Table2!$B$1:$Z$1,0),0),"")</f>
        <v/>
      </c>
      <c r="GR69" s="41" t="str">
        <f>IFERROR(VLOOKUP($B23,[1]Table2!$B$1:$Z$21,MATCH("xGD/90",[1]Table2!$B$1:$Z$1,0),0)-VLOOKUP(GR23,[1]Table2!$B$1:$Z$21,MATCH("xGD/90",[1]Table2!$B$1:$Z$1,0),0),"")</f>
        <v/>
      </c>
      <c r="GS69" s="41" t="str">
        <f>IFERROR(VLOOKUP($B23,[1]Table2!$B$1:$Z$21,MATCH("xGD/90",[1]Table2!$B$1:$Z$1,0),0)-VLOOKUP(GS23,[1]Table2!$B$1:$Z$21,MATCH("xGD/90",[1]Table2!$B$1:$Z$1,0),0),"")</f>
        <v/>
      </c>
      <c r="GT69" s="41" t="str">
        <f>IFERROR(VLOOKUP($B23,[1]Table2!$B$1:$Z$21,MATCH("xGD/90",[1]Table2!$B$1:$Z$1,0),0)-VLOOKUP(GT23,[1]Table2!$B$1:$Z$21,MATCH("xGD/90",[1]Table2!$B$1:$Z$1,0),0),"")</f>
        <v/>
      </c>
      <c r="GU69" s="41" t="str">
        <f>IFERROR(VLOOKUP($B23,[1]Table2!$B$1:$Z$21,MATCH("xGD/90",[1]Table2!$B$1:$Z$1,0),0)-VLOOKUP(GU23,[1]Table2!$B$1:$Z$21,MATCH("xGD/90",[1]Table2!$B$1:$Z$1,0),0),"")</f>
        <v/>
      </c>
      <c r="GV69" s="41">
        <f>IFERROR(VLOOKUP($B23,[1]Table2!$B$1:$Z$21,MATCH("xGD/90",[1]Table2!$B$1:$Z$1,0),0)-VLOOKUP(GV23,[1]Table2!$B$1:$Z$21,MATCH("xGD/90",[1]Table2!$B$1:$Z$1,0),0),"")</f>
        <v>0.28999999999999998</v>
      </c>
      <c r="GW69" s="41" t="str">
        <f>IFERROR(VLOOKUP($B23,[1]Table2!$B$1:$Z$21,MATCH("xGD/90",[1]Table2!$B$1:$Z$1,0),0)-VLOOKUP(GW23,[1]Table2!$B$1:$Z$21,MATCH("xGD/90",[1]Table2!$B$1:$Z$1,0),0),"")</f>
        <v/>
      </c>
      <c r="GX69" s="41" t="str">
        <f>IFERROR(VLOOKUP($B23,[1]Table2!$B$1:$Z$21,MATCH("xGD/90",[1]Table2!$B$1:$Z$1,0),0)-VLOOKUP(GX23,[1]Table2!$B$1:$Z$21,MATCH("xGD/90",[1]Table2!$B$1:$Z$1,0),0),"")</f>
        <v/>
      </c>
      <c r="GY69" s="41" t="str">
        <f>IFERROR(VLOOKUP($B23,[1]Table2!$B$1:$Z$21,MATCH("xGD/90",[1]Table2!$B$1:$Z$1,0),0)-VLOOKUP(GY23,[1]Table2!$B$1:$Z$21,MATCH("xGD/90",[1]Table2!$B$1:$Z$1,0),0),"")</f>
        <v/>
      </c>
      <c r="GZ69" s="41" t="str">
        <f>IFERROR(VLOOKUP($B23,[1]Table2!$B$1:$Z$21,MATCH("xGD/90",[1]Table2!$B$1:$Z$1,0),0)-VLOOKUP(GZ23,[1]Table2!$B$1:$Z$21,MATCH("xGD/90",[1]Table2!$B$1:$Z$1,0),0),"")</f>
        <v/>
      </c>
      <c r="HA69" s="41" t="str">
        <f>IFERROR(VLOOKUP($B23,[1]Table2!$B$1:$Z$21,MATCH("xGD/90",[1]Table2!$B$1:$Z$1,0),0)-VLOOKUP(HA23,[1]Table2!$B$1:$Z$21,MATCH("xGD/90",[1]Table2!$B$1:$Z$1,0),0),"")</f>
        <v/>
      </c>
      <c r="HB69" s="41">
        <f>IFERROR(VLOOKUP($B23,[1]Table2!$B$1:$Z$21,MATCH("xGD/90",[1]Table2!$B$1:$Z$1,0),0)-VLOOKUP(HB23,[1]Table2!$B$1:$Z$21,MATCH("xGD/90",[1]Table2!$B$1:$Z$1,0),0),"")</f>
        <v>-0.06</v>
      </c>
      <c r="HC69" s="41" t="str">
        <f>IFERROR(VLOOKUP($B23,[1]Table2!$B$1:$Z$21,MATCH("xGD/90",[1]Table2!$B$1:$Z$1,0),0)-VLOOKUP(HC23,[1]Table2!$B$1:$Z$21,MATCH("xGD/90",[1]Table2!$B$1:$Z$1,0),0),"")</f>
        <v/>
      </c>
      <c r="HD69" s="41" t="str">
        <f>IFERROR(VLOOKUP($B23,[1]Table2!$B$1:$Z$21,MATCH("xGD/90",[1]Table2!$B$1:$Z$1,0),0)-VLOOKUP(HD23,[1]Table2!$B$1:$Z$21,MATCH("xGD/90",[1]Table2!$B$1:$Z$1,0),0),"")</f>
        <v/>
      </c>
      <c r="HE69" s="41" t="str">
        <f>IFERROR(VLOOKUP($B23,[1]Table2!$B$1:$Z$21,MATCH("xGD/90",[1]Table2!$B$1:$Z$1,0),0)-VLOOKUP(HE23,[1]Table2!$B$1:$Z$21,MATCH("xGD/90",[1]Table2!$B$1:$Z$1,0),0),"")</f>
        <v/>
      </c>
      <c r="HF69" s="41" t="str">
        <f>IFERROR(VLOOKUP($B23,[1]Table2!$B$1:$Z$21,MATCH("xGD/90",[1]Table2!$B$1:$Z$1,0),0)-VLOOKUP(HF23,[1]Table2!$B$1:$Z$21,MATCH("xGD/90",[1]Table2!$B$1:$Z$1,0),0),"")</f>
        <v/>
      </c>
      <c r="HG69" s="41">
        <f>IFERROR(VLOOKUP($B23,[1]Table2!$B$1:$Z$21,MATCH("xGD/90",[1]Table2!$B$1:$Z$1,0),0)-VLOOKUP(HG23,[1]Table2!$B$1:$Z$21,MATCH("xGD/90",[1]Table2!$B$1:$Z$1,0),0),"")</f>
        <v>-0.91</v>
      </c>
      <c r="HH69" s="41" t="str">
        <f>IFERROR(VLOOKUP($B23,[1]Table2!$B$1:$Z$21,MATCH("xGD/90",[1]Table2!$B$1:$Z$1,0),0)-VLOOKUP(HH23,[1]Table2!$B$1:$Z$21,MATCH("xGD/90",[1]Table2!$B$1:$Z$1,0),0),"")</f>
        <v/>
      </c>
      <c r="HI69" s="41" t="str">
        <f>IFERROR(VLOOKUP($B23,[1]Table2!$B$1:$Z$21,MATCH("xGD/90",[1]Table2!$B$1:$Z$1,0),0)-VLOOKUP(HI23,[1]Table2!$B$1:$Z$21,MATCH("xGD/90",[1]Table2!$B$1:$Z$1,0),0),"")</f>
        <v/>
      </c>
      <c r="HJ69" s="41">
        <f>IFERROR(VLOOKUP($B23,[1]Table2!$B$1:$Z$21,MATCH("xGD/90",[1]Table2!$B$1:$Z$1,0),0)-VLOOKUP(HJ23,[1]Table2!$B$1:$Z$21,MATCH("xGD/90",[1]Table2!$B$1:$Z$1,0),0),"")</f>
        <v>-0.62</v>
      </c>
      <c r="HK69" s="41" t="str">
        <f>IFERROR(VLOOKUP($B23,[1]Table2!$B$1:$Z$21,MATCH("xGD/90",[1]Table2!$B$1:$Z$1,0),0)-VLOOKUP(HK23,[1]Table2!$B$1:$Z$21,MATCH("xGD/90",[1]Table2!$B$1:$Z$1,0),0),"")</f>
        <v/>
      </c>
      <c r="HL69" s="41" t="str">
        <f>IFERROR(VLOOKUP($B23,[1]Table2!$B$1:$Z$21,MATCH("xGD/90",[1]Table2!$B$1:$Z$1,0),0)-VLOOKUP(HL23,[1]Table2!$B$1:$Z$21,MATCH("xGD/90",[1]Table2!$B$1:$Z$1,0),0),"")</f>
        <v/>
      </c>
      <c r="HM69" s="41" t="str">
        <f>IFERROR(VLOOKUP($B23,[1]Table2!$B$1:$Z$21,MATCH("xGD/90",[1]Table2!$B$1:$Z$1,0),0)-VLOOKUP(HM23,[1]Table2!$B$1:$Z$21,MATCH("xGD/90",[1]Table2!$B$1:$Z$1,0),0),"")</f>
        <v/>
      </c>
      <c r="HN69" s="41" t="str">
        <f>IFERROR(VLOOKUP($B23,[1]Table2!$B$1:$Z$21,MATCH("xGD/90",[1]Table2!$B$1:$Z$1,0),0)-VLOOKUP(HN23,[1]Table2!$B$1:$Z$21,MATCH("xGD/90",[1]Table2!$B$1:$Z$1,0),0),"")</f>
        <v/>
      </c>
      <c r="HO69" s="41" t="str">
        <f>IFERROR(VLOOKUP($B23,[1]Table2!$B$1:$Z$21,MATCH("xGD/90",[1]Table2!$B$1:$Z$1,0),0)-VLOOKUP(HO23,[1]Table2!$B$1:$Z$21,MATCH("xGD/90",[1]Table2!$B$1:$Z$1,0),0),"")</f>
        <v/>
      </c>
      <c r="HP69" s="41" t="str">
        <f>IFERROR(VLOOKUP($B23,[1]Table2!$B$1:$Z$21,MATCH("xGD/90",[1]Table2!$B$1:$Z$1,0),0)-VLOOKUP(HP23,[1]Table2!$B$1:$Z$21,MATCH("xGD/90",[1]Table2!$B$1:$Z$1,0),0),"")</f>
        <v/>
      </c>
      <c r="HQ69" s="41" t="str">
        <f>IFERROR(VLOOKUP($B23,[1]Table2!$B$1:$Z$21,MATCH("xGD/90",[1]Table2!$B$1:$Z$1,0),0)-VLOOKUP(HQ23,[1]Table2!$B$1:$Z$21,MATCH("xGD/90",[1]Table2!$B$1:$Z$1,0),0),"")</f>
        <v/>
      </c>
      <c r="HR69" s="41">
        <f>IFERROR(VLOOKUP($B23,[1]Table2!$B$1:$Z$21,MATCH("xGD/90",[1]Table2!$B$1:$Z$1,0),0)-VLOOKUP(HR23,[1]Table2!$B$1:$Z$21,MATCH("xGD/90",[1]Table2!$B$1:$Z$1,0),0),"")</f>
        <v>-1.18</v>
      </c>
      <c r="HS69" s="41" t="str">
        <f>IFERROR(VLOOKUP($B23,[1]Table2!$B$1:$Z$21,MATCH("xGD/90",[1]Table2!$B$1:$Z$1,0),0)-VLOOKUP(HS23,[1]Table2!$B$1:$Z$21,MATCH("xGD/90",[1]Table2!$B$1:$Z$1,0),0),"")</f>
        <v/>
      </c>
      <c r="HT69" s="41" t="str">
        <f>IFERROR(VLOOKUP($B23,[1]Table2!$B$1:$Z$21,MATCH("xGD/90",[1]Table2!$B$1:$Z$1,0),0)-VLOOKUP(HT23,[1]Table2!$B$1:$Z$21,MATCH("xGD/90",[1]Table2!$B$1:$Z$1,0),0),"")</f>
        <v/>
      </c>
      <c r="HU69" s="41" t="str">
        <f>IFERROR(VLOOKUP($B23,[1]Table2!$B$1:$Z$21,MATCH("xGD/90",[1]Table2!$B$1:$Z$1,0),0)-VLOOKUP(HU23,[1]Table2!$B$1:$Z$21,MATCH("xGD/90",[1]Table2!$B$1:$Z$1,0),0),"")</f>
        <v/>
      </c>
      <c r="HV69" s="41" t="str">
        <f>IFERROR(VLOOKUP($B23,[1]Table2!$B$1:$Z$21,MATCH("xGD/90",[1]Table2!$B$1:$Z$1,0),0)-VLOOKUP(HV23,[1]Table2!$B$1:$Z$21,MATCH("xGD/90",[1]Table2!$B$1:$Z$1,0),0),"")</f>
        <v/>
      </c>
      <c r="HW69" s="41" t="str">
        <f>IFERROR(VLOOKUP($B23,[1]Table2!$B$1:$Z$21,MATCH("xGD/90",[1]Table2!$B$1:$Z$1,0),0)-VLOOKUP(HW23,[1]Table2!$B$1:$Z$21,MATCH("xGD/90",[1]Table2!$B$1:$Z$1,0),0),"")</f>
        <v/>
      </c>
      <c r="HX69" s="41">
        <f>IFERROR(VLOOKUP($B23,[1]Table2!$B$1:$Z$21,MATCH("xGD/90",[1]Table2!$B$1:$Z$1,0),0)-VLOOKUP(HX23,[1]Table2!$B$1:$Z$21,MATCH("xGD/90",[1]Table2!$B$1:$Z$1,0),0),"")</f>
        <v>-2.0000000000000018E-2</v>
      </c>
      <c r="HY69" s="41" t="str">
        <f>IFERROR(VLOOKUP($B23,[1]Table2!$B$1:$Z$21,MATCH("xGD/90",[1]Table2!$B$1:$Z$1,0),0)-VLOOKUP(HY23,[1]Table2!$B$1:$Z$21,MATCH("xGD/90",[1]Table2!$B$1:$Z$1,0),0),"")</f>
        <v/>
      </c>
      <c r="HZ69" s="41" t="str">
        <f>IFERROR(VLOOKUP($B23,[1]Table2!$B$1:$Z$21,MATCH("xGD/90",[1]Table2!$B$1:$Z$1,0),0)-VLOOKUP(HZ23,[1]Table2!$B$1:$Z$21,MATCH("xGD/90",[1]Table2!$B$1:$Z$1,0),0),"")</f>
        <v/>
      </c>
      <c r="IA69" s="41" t="str">
        <f>IFERROR(VLOOKUP($B23,[1]Table2!$B$1:$Z$21,MATCH("xGD/90",[1]Table2!$B$1:$Z$1,0),0)-VLOOKUP(IA23,[1]Table2!$B$1:$Z$21,MATCH("xGD/90",[1]Table2!$B$1:$Z$1,0),0),"")</f>
        <v/>
      </c>
      <c r="IB69" s="41" t="str">
        <f>IFERROR(VLOOKUP($B23,[1]Table2!$B$1:$Z$21,MATCH("xGD/90",[1]Table2!$B$1:$Z$1,0),0)-VLOOKUP(IB23,[1]Table2!$B$1:$Z$21,MATCH("xGD/90",[1]Table2!$B$1:$Z$1,0),0),"")</f>
        <v/>
      </c>
      <c r="IC69" s="41" t="str">
        <f>IFERROR(VLOOKUP($B23,[1]Table2!$B$1:$Z$21,MATCH("xGD/90",[1]Table2!$B$1:$Z$1,0),0)-VLOOKUP(IC23,[1]Table2!$B$1:$Z$21,MATCH("xGD/90",[1]Table2!$B$1:$Z$1,0),0),"")</f>
        <v/>
      </c>
      <c r="ID69" s="41" t="str">
        <f>IFERROR(VLOOKUP($B23,[1]Table2!$B$1:$Z$21,MATCH("xGD/90",[1]Table2!$B$1:$Z$1,0),0)-VLOOKUP(ID23,[1]Table2!$B$1:$Z$21,MATCH("xGD/90",[1]Table2!$B$1:$Z$1,0),0),"")</f>
        <v/>
      </c>
      <c r="IE69" s="41" t="str">
        <f>IFERROR(VLOOKUP($B23,[1]Table2!$B$1:$Z$21,MATCH("xGD/90",[1]Table2!$B$1:$Z$1,0),0)-VLOOKUP(IE23,[1]Table2!$B$1:$Z$21,MATCH("xGD/90",[1]Table2!$B$1:$Z$1,0),0),"")</f>
        <v/>
      </c>
      <c r="IF69" s="41" t="str">
        <f>IFERROR(VLOOKUP($B23,[1]Table2!$B$1:$Z$21,MATCH("xGD/90",[1]Table2!$B$1:$Z$1,0),0)-VLOOKUP(IF23,[1]Table2!$B$1:$Z$21,MATCH("xGD/90",[1]Table2!$B$1:$Z$1,0),0),"")</f>
        <v/>
      </c>
      <c r="IG69" s="41" t="str">
        <f>IFERROR(VLOOKUP($B23,[1]Table2!$B$1:$Z$21,MATCH("xGD/90",[1]Table2!$B$1:$Z$1,0),0)-VLOOKUP(IG23,[1]Table2!$B$1:$Z$21,MATCH("xGD/90",[1]Table2!$B$1:$Z$1,0),0),"")</f>
        <v/>
      </c>
      <c r="IH69" s="41" t="str">
        <f>IFERROR(VLOOKUP($B23,[1]Table2!$B$1:$Z$21,MATCH("xGD/90",[1]Table2!$B$1:$Z$1,0),0)-VLOOKUP(IH23,[1]Table2!$B$1:$Z$21,MATCH("xGD/90",[1]Table2!$B$1:$Z$1,0),0),"")</f>
        <v/>
      </c>
      <c r="II69" s="41" t="str">
        <f>IFERROR(VLOOKUP($B23,[1]Table2!$B$1:$Z$21,MATCH("xGD/90",[1]Table2!$B$1:$Z$1,0),0)-VLOOKUP(II23,[1]Table2!$B$1:$Z$21,MATCH("xGD/90",[1]Table2!$B$1:$Z$1,0),0),"")</f>
        <v/>
      </c>
      <c r="IJ69" s="41" t="str">
        <f>IFERROR(VLOOKUP($B23,[1]Table2!$B$1:$Z$21,MATCH("xGD/90",[1]Table2!$B$1:$Z$1,0),0)-VLOOKUP(IJ23,[1]Table2!$B$1:$Z$21,MATCH("xGD/90",[1]Table2!$B$1:$Z$1,0),0),"")</f>
        <v/>
      </c>
      <c r="IK69" s="41" t="str">
        <f>IFERROR(VLOOKUP($B23,[1]Table2!$B$1:$Z$21,MATCH("xGD/90",[1]Table2!$B$1:$Z$1,0),0)-VLOOKUP(IK23,[1]Table2!$B$1:$Z$21,MATCH("xGD/90",[1]Table2!$B$1:$Z$1,0),0),"")</f>
        <v/>
      </c>
      <c r="IL69" s="41">
        <f>IFERROR(VLOOKUP($B23,[1]Table2!$B$1:$Z$21,MATCH("xGD/90",[1]Table2!$B$1:$Z$1,0),0)-VLOOKUP(IL23,[1]Table2!$B$1:$Z$21,MATCH("xGD/90",[1]Table2!$B$1:$Z$1,0),0),"")</f>
        <v>0.22000000000000003</v>
      </c>
      <c r="IM69" s="41" t="str">
        <f>IFERROR(VLOOKUP($B23,[1]Table2!$B$1:$Z$21,MATCH("xGD/90",[1]Table2!$B$1:$Z$1,0),0)-VLOOKUP(IM23,[1]Table2!$B$1:$Z$21,MATCH("xGD/90",[1]Table2!$B$1:$Z$1,0),0),"")</f>
        <v/>
      </c>
      <c r="IN69" s="41" t="str">
        <f>IFERROR(VLOOKUP($B23,[1]Table2!$B$1:$Z$21,MATCH("xGD/90",[1]Table2!$B$1:$Z$1,0),0)-VLOOKUP(IN23,[1]Table2!$B$1:$Z$21,MATCH("xGD/90",[1]Table2!$B$1:$Z$1,0),0),"")</f>
        <v/>
      </c>
      <c r="IO69" s="41" t="str">
        <f>IFERROR(VLOOKUP($B23,[1]Table2!$B$1:$Z$21,MATCH("xGD/90",[1]Table2!$B$1:$Z$1,0),0)-VLOOKUP(IO23,[1]Table2!$B$1:$Z$21,MATCH("xGD/90",[1]Table2!$B$1:$Z$1,0),0),"")</f>
        <v/>
      </c>
      <c r="IP69" s="41" t="str">
        <f>IFERROR(VLOOKUP($B23,[1]Table2!$B$1:$Z$21,MATCH("xGD/90",[1]Table2!$B$1:$Z$1,0),0)-VLOOKUP(IP23,[1]Table2!$B$1:$Z$21,MATCH("xGD/90",[1]Table2!$B$1:$Z$1,0),0),"")</f>
        <v/>
      </c>
      <c r="IQ69" s="41" t="str">
        <f>IFERROR(VLOOKUP($B23,[1]Table2!$B$1:$Z$21,MATCH("xGD/90",[1]Table2!$B$1:$Z$1,0),0)-VLOOKUP(IQ23,[1]Table2!$B$1:$Z$21,MATCH("xGD/90",[1]Table2!$B$1:$Z$1,0),0),"")</f>
        <v/>
      </c>
      <c r="IR69" s="41" t="str">
        <f>IFERROR(VLOOKUP($B23,[1]Table2!$B$1:$Z$21,MATCH("xGD/90",[1]Table2!$B$1:$Z$1,0),0)-VLOOKUP(IR23,[1]Table2!$B$1:$Z$21,MATCH("xGD/90",[1]Table2!$B$1:$Z$1,0),0),"")</f>
        <v/>
      </c>
      <c r="IS69" s="41">
        <f>IFERROR(VLOOKUP($B23,[1]Table2!$B$1:$Z$21,MATCH("xGD/90",[1]Table2!$B$1:$Z$1,0),0)-VLOOKUP(IS23,[1]Table2!$B$1:$Z$21,MATCH("xGD/90",[1]Table2!$B$1:$Z$1,0),0),"")</f>
        <v>-0.47000000000000003</v>
      </c>
      <c r="IT69" s="41" t="str">
        <f>IFERROR(VLOOKUP($B23,[1]Table2!$B$1:$Z$21,MATCH("xGD/90",[1]Table2!$B$1:$Z$1,0),0)-VLOOKUP(IT23,[1]Table2!$B$1:$Z$21,MATCH("xGD/90",[1]Table2!$B$1:$Z$1,0),0),"")</f>
        <v/>
      </c>
      <c r="IU69" s="41" t="str">
        <f>IFERROR(VLOOKUP($B23,[1]Table2!$B$1:$Z$21,MATCH("xGD/90",[1]Table2!$B$1:$Z$1,0),0)-VLOOKUP(IU23,[1]Table2!$B$1:$Z$21,MATCH("xGD/90",[1]Table2!$B$1:$Z$1,0),0),"")</f>
        <v/>
      </c>
      <c r="IV69" s="41" t="str">
        <f>IFERROR(VLOOKUP($B23,[1]Table2!$B$1:$Z$21,MATCH("xGD/90",[1]Table2!$B$1:$Z$1,0),0)-VLOOKUP(IV23,[1]Table2!$B$1:$Z$21,MATCH("xGD/90",[1]Table2!$B$1:$Z$1,0),0),"")</f>
        <v/>
      </c>
      <c r="IW69" s="41" t="str">
        <f>IFERROR(VLOOKUP($B23,[1]Table2!$B$1:$Z$21,MATCH("xGD/90",[1]Table2!$B$1:$Z$1,0),0)-VLOOKUP(IW23,[1]Table2!$B$1:$Z$21,MATCH("xGD/90",[1]Table2!$B$1:$Z$1,0),0),"")</f>
        <v/>
      </c>
      <c r="IX69" s="41" t="str">
        <f>IFERROR(VLOOKUP($B23,[1]Table2!$B$1:$Z$21,MATCH("xGD/90",[1]Table2!$B$1:$Z$1,0),0)-VLOOKUP(IX23,[1]Table2!$B$1:$Z$21,MATCH("xGD/90",[1]Table2!$B$1:$Z$1,0),0),"")</f>
        <v/>
      </c>
      <c r="IY69" s="41" t="str">
        <f>IFERROR(VLOOKUP($B23,[1]Table2!$B$1:$Z$21,MATCH("xGD/90",[1]Table2!$B$1:$Z$1,0),0)-VLOOKUP(IY23,[1]Table2!$B$1:$Z$21,MATCH("xGD/90",[1]Table2!$B$1:$Z$1,0),0),"")</f>
        <v/>
      </c>
      <c r="IZ69" s="41">
        <f>IFERROR(VLOOKUP($B23,[1]Table2!$B$1:$Z$21,MATCH("xGD/90",[1]Table2!$B$1:$Z$1,0),0)-VLOOKUP(IZ23,[1]Table2!$B$1:$Z$21,MATCH("xGD/90",[1]Table2!$B$1:$Z$1,0),0),"")</f>
        <v>-0.64</v>
      </c>
      <c r="JA69" s="41" t="str">
        <f>IFERROR(VLOOKUP($B23,[1]Table2!$B$1:$Z$21,MATCH("xGD/90",[1]Table2!$B$1:$Z$1,0),0)-VLOOKUP(JA23,[1]Table2!$B$1:$Z$21,MATCH("xGD/90",[1]Table2!$B$1:$Z$1,0),0),"")</f>
        <v/>
      </c>
      <c r="JB69" s="41" t="str">
        <f>IFERROR(VLOOKUP($B23,[1]Table2!$B$1:$Z$21,MATCH("xGD/90",[1]Table2!$B$1:$Z$1,0),0)-VLOOKUP(JB23,[1]Table2!$B$1:$Z$21,MATCH("xGD/90",[1]Table2!$B$1:$Z$1,0),0),"")</f>
        <v/>
      </c>
      <c r="JC69" s="41" t="str">
        <f>IFERROR(VLOOKUP($B23,[1]Table2!$B$1:$Z$21,MATCH("xGD/90",[1]Table2!$B$1:$Z$1,0),0)-VLOOKUP(JC23,[1]Table2!$B$1:$Z$21,MATCH("xGD/90",[1]Table2!$B$1:$Z$1,0),0),"")</f>
        <v/>
      </c>
      <c r="JD69" s="41" t="str">
        <f>IFERROR(VLOOKUP($B23,[1]Table2!$B$1:$Z$21,MATCH("xGD/90",[1]Table2!$B$1:$Z$1,0),0)-VLOOKUP(JD23,[1]Table2!$B$1:$Z$21,MATCH("xGD/90",[1]Table2!$B$1:$Z$1,0),0),"")</f>
        <v/>
      </c>
      <c r="JE69" s="41" t="str">
        <f>IFERROR(VLOOKUP($B23,[1]Table2!$B$1:$Z$21,MATCH("xGD/90",[1]Table2!$B$1:$Z$1,0),0)-VLOOKUP(JE23,[1]Table2!$B$1:$Z$21,MATCH("xGD/90",[1]Table2!$B$1:$Z$1,0),0),"")</f>
        <v/>
      </c>
      <c r="JF69" s="41" t="str">
        <f>IFERROR(VLOOKUP($B23,[1]Table2!$B$1:$Z$21,MATCH("xGD/90",[1]Table2!$B$1:$Z$1,0),0)-VLOOKUP(JF23,[1]Table2!$B$1:$Z$21,MATCH("xGD/90",[1]Table2!$B$1:$Z$1,0),0),"")</f>
        <v/>
      </c>
      <c r="JG69" s="41">
        <f>IFERROR(VLOOKUP($B23,[1]Table2!$B$1:$Z$21,MATCH("xGD/90",[1]Table2!$B$1:$Z$1,0),0)-VLOOKUP(JG23,[1]Table2!$B$1:$Z$21,MATCH("xGD/90",[1]Table2!$B$1:$Z$1,0),0),"")</f>
        <v>-0.11000000000000004</v>
      </c>
      <c r="JH69" s="41" t="str">
        <f>IFERROR(VLOOKUP($B23,[1]Table2!$B$1:$Z$21,MATCH("xGD/90",[1]Table2!$B$1:$Z$1,0),0)-VLOOKUP(JH23,[1]Table2!$B$1:$Z$21,MATCH("xGD/90",[1]Table2!$B$1:$Z$1,0),0),"")</f>
        <v/>
      </c>
      <c r="JI69" s="41" t="str">
        <f>IFERROR(VLOOKUP($B23,[1]Table2!$B$1:$Z$21,MATCH("xGD/90",[1]Table2!$B$1:$Z$1,0),0)-VLOOKUP(JI23,[1]Table2!$B$1:$Z$21,MATCH("xGD/90",[1]Table2!$B$1:$Z$1,0),0),"")</f>
        <v/>
      </c>
      <c r="JJ69" s="41">
        <f>IFERROR(VLOOKUP($B23,[1]Table2!$B$1:$Z$21,MATCH("xGD/90",[1]Table2!$B$1:$Z$1,0),0)-VLOOKUP(JJ23,[1]Table2!$B$1:$Z$21,MATCH("xGD/90",[1]Table2!$B$1:$Z$1,0),0),"")</f>
        <v>-0.14000000000000001</v>
      </c>
      <c r="JK69" s="41" t="str">
        <f>IFERROR(VLOOKUP($B23,[1]Table2!$B$1:$Z$21,MATCH("xGD/90",[1]Table2!$B$1:$Z$1,0),0)-VLOOKUP(JK23,[1]Table2!$B$1:$Z$21,MATCH("xGD/90",[1]Table2!$B$1:$Z$1,0),0),"")</f>
        <v/>
      </c>
      <c r="JL69" s="41" t="str">
        <f>IFERROR(VLOOKUP($B23,[1]Table2!$B$1:$Z$21,MATCH("xGD/90",[1]Table2!$B$1:$Z$1,0),0)-VLOOKUP(JL23,[1]Table2!$B$1:$Z$21,MATCH("xGD/90",[1]Table2!$B$1:$Z$1,0),0),"")</f>
        <v/>
      </c>
      <c r="JM69" s="41" t="str">
        <f>IFERROR(VLOOKUP($B23,[1]Table2!$B$1:$Z$21,MATCH("xGD/90",[1]Table2!$B$1:$Z$1,0),0)-VLOOKUP(JM23,[1]Table2!$B$1:$Z$21,MATCH("xGD/90",[1]Table2!$B$1:$Z$1,0),0),"")</f>
        <v/>
      </c>
      <c r="JN69" s="41">
        <f>IFERROR(VLOOKUP($B23,[1]Table2!$B$1:$Z$21,MATCH("xGD/90",[1]Table2!$B$1:$Z$1,0),0)-VLOOKUP(JN23,[1]Table2!$B$1:$Z$21,MATCH("xGD/90",[1]Table2!$B$1:$Z$1,0),0),"")</f>
        <v>-1.1599999999999999</v>
      </c>
      <c r="JO69" s="41" t="str">
        <f>IFERROR(VLOOKUP($B23,[1]Table2!$B$1:$Z$21,MATCH("xGD/90",[1]Table2!$B$1:$Z$1,0),0)-VLOOKUP(JO23,[1]Table2!$B$1:$Z$21,MATCH("xGD/90",[1]Table2!$B$1:$Z$1,0),0),"")</f>
        <v/>
      </c>
      <c r="JP69" s="41" t="str">
        <f>IFERROR(VLOOKUP($B23,[1]Table2!$B$1:$Z$21,MATCH("xGD/90",[1]Table2!$B$1:$Z$1,0),0)-VLOOKUP(JP23,[1]Table2!$B$1:$Z$21,MATCH("xGD/90",[1]Table2!$B$1:$Z$1,0),0),"")</f>
        <v/>
      </c>
      <c r="JQ69" s="41" t="str">
        <f>IFERROR(VLOOKUP($B23,[1]Table2!$B$1:$Z$21,MATCH("xGD/90",[1]Table2!$B$1:$Z$1,0),0)-VLOOKUP(JQ23,[1]Table2!$B$1:$Z$21,MATCH("xGD/90",[1]Table2!$B$1:$Z$1,0),0),"")</f>
        <v/>
      </c>
      <c r="JR69" s="41" t="str">
        <f>IFERROR(VLOOKUP($B23,[1]Table2!$B$1:$Z$21,MATCH("xGD/90",[1]Table2!$B$1:$Z$1,0),0)-VLOOKUP(JR23,[1]Table2!$B$1:$Z$21,MATCH("xGD/90",[1]Table2!$B$1:$Z$1,0),0),"")</f>
        <v/>
      </c>
      <c r="JS69" s="41" t="str">
        <f>IFERROR(VLOOKUP($B23,[1]Table2!$B$1:$Z$21,MATCH("xGD/90",[1]Table2!$B$1:$Z$1,0),0)-VLOOKUP(JS23,[1]Table2!$B$1:$Z$21,MATCH("xGD/90",[1]Table2!$B$1:$Z$1,0),0),"")</f>
        <v/>
      </c>
      <c r="JT69" s="41" t="str">
        <f>IFERROR(VLOOKUP($B23,[1]Table2!$B$1:$Z$21,MATCH("xGD/90",[1]Table2!$B$1:$Z$1,0),0)-VLOOKUP(JT23,[1]Table2!$B$1:$Z$21,MATCH("xGD/90",[1]Table2!$B$1:$Z$1,0),0),"")</f>
        <v/>
      </c>
      <c r="JU69" s="41">
        <f>IFERROR(VLOOKUP($B23,[1]Table2!$B$1:$Z$21,MATCH("xGD/90",[1]Table2!$B$1:$Z$1,0),0)-VLOOKUP(JU23,[1]Table2!$B$1:$Z$21,MATCH("xGD/90",[1]Table2!$B$1:$Z$1,0),0),"")</f>
        <v>-0.30000000000000004</v>
      </c>
      <c r="JV69" s="41" t="str">
        <f>IFERROR(VLOOKUP($B23,[1]Table2!$B$1:$Z$21,MATCH("xGD/90",[1]Table2!$B$1:$Z$1,0),0)-VLOOKUP(JV23,[1]Table2!$B$1:$Z$21,MATCH("xGD/90",[1]Table2!$B$1:$Z$1,0),0),"")</f>
        <v/>
      </c>
      <c r="JW69" s="41" t="str">
        <f>IFERROR(VLOOKUP($B23,[1]Table2!$B$1:$Z$21,MATCH("xGD/90",[1]Table2!$B$1:$Z$1,0),0)-VLOOKUP(JW23,[1]Table2!$B$1:$Z$21,MATCH("xGD/90",[1]Table2!$B$1:$Z$1,0),0),"")</f>
        <v/>
      </c>
      <c r="JX69" s="41" t="str">
        <f>IFERROR(VLOOKUP($B23,[1]Table2!$B$1:$Z$21,MATCH("xGD/90",[1]Table2!$B$1:$Z$1,0),0)-VLOOKUP(JX23,[1]Table2!$B$1:$Z$21,MATCH("xGD/90",[1]Table2!$B$1:$Z$1,0),0),"")</f>
        <v/>
      </c>
      <c r="JY69" s="41" t="str">
        <f>IFERROR(VLOOKUP($B23,[1]Table2!$B$1:$Z$21,MATCH("xGD/90",[1]Table2!$B$1:$Z$1,0),0)-VLOOKUP(JY23,[1]Table2!$B$1:$Z$21,MATCH("xGD/90",[1]Table2!$B$1:$Z$1,0),0),"")</f>
        <v/>
      </c>
      <c r="JZ69" s="41" t="str">
        <f>IFERROR(VLOOKUP($B23,[1]Table2!$B$1:$Z$21,MATCH("xGD/90",[1]Table2!$B$1:$Z$1,0),0)-VLOOKUP(JZ23,[1]Table2!$B$1:$Z$21,MATCH("xGD/90",[1]Table2!$B$1:$Z$1,0),0),"")</f>
        <v/>
      </c>
      <c r="KA69" s="41" t="str">
        <f>IFERROR(VLOOKUP($B23,[1]Table2!$B$1:$Z$21,MATCH("xGD/90",[1]Table2!$B$1:$Z$1,0),0)-VLOOKUP(KA23,[1]Table2!$B$1:$Z$21,MATCH("xGD/90",[1]Table2!$B$1:$Z$1,0),0),"")</f>
        <v/>
      </c>
      <c r="KB69" s="41">
        <f>IFERROR(VLOOKUP($B23,[1]Table2!$B$1:$Z$21,MATCH("xGD/90",[1]Table2!$B$1:$Z$1,0),0)-VLOOKUP(KB23,[1]Table2!$B$1:$Z$21,MATCH("xGD/90",[1]Table2!$B$1:$Z$1,0),0),"")</f>
        <v>-0.81</v>
      </c>
      <c r="KC69" s="41" t="str">
        <f>IFERROR(VLOOKUP($B23,[1]Table2!$B$1:$Z$21,MATCH("xGD/90",[1]Table2!$B$1:$Z$1,0),0)-VLOOKUP(KC23,[1]Table2!$B$1:$Z$21,MATCH("xGD/90",[1]Table2!$B$1:$Z$1,0),0),"")</f>
        <v/>
      </c>
      <c r="KD69" s="41" t="str">
        <f>IFERROR(VLOOKUP($B23,[1]Table2!$B$1:$Z$21,MATCH("xGD/90",[1]Table2!$B$1:$Z$1,0),0)-VLOOKUP(KD23,[1]Table2!$B$1:$Z$21,MATCH("xGD/90",[1]Table2!$B$1:$Z$1,0),0),"")</f>
        <v/>
      </c>
      <c r="KE69" s="41" t="str">
        <f>IFERROR(VLOOKUP($B23,[1]Table2!$B$1:$Z$21,MATCH("xGD/90",[1]Table2!$B$1:$Z$1,0),0)-VLOOKUP(KE23,[1]Table2!$B$1:$Z$21,MATCH("xGD/90",[1]Table2!$B$1:$Z$1,0),0),"")</f>
        <v/>
      </c>
      <c r="KF69" s="41" t="str">
        <f>IFERROR(VLOOKUP($B23,[1]Table2!$B$1:$Z$21,MATCH("xGD/90",[1]Table2!$B$1:$Z$1,0),0)-VLOOKUP(KF23,[1]Table2!$B$1:$Z$21,MATCH("xGD/90",[1]Table2!$B$1:$Z$1,0),0),"")</f>
        <v/>
      </c>
      <c r="KG69" s="41" t="str">
        <f>IFERROR(VLOOKUP($B23,[1]Table2!$B$1:$Z$21,MATCH("xGD/90",[1]Table2!$B$1:$Z$1,0),0)-VLOOKUP(KG23,[1]Table2!$B$1:$Z$21,MATCH("xGD/90",[1]Table2!$B$1:$Z$1,0),0),"")</f>
        <v/>
      </c>
      <c r="KH69" s="41" t="str">
        <f>IFERROR(VLOOKUP($B23,[1]Table2!$B$1:$Z$21,MATCH("xGD/90",[1]Table2!$B$1:$Z$1,0),0)-VLOOKUP(KH23,[1]Table2!$B$1:$Z$21,MATCH("xGD/90",[1]Table2!$B$1:$Z$1,0),0),"")</f>
        <v/>
      </c>
      <c r="KI69" s="41">
        <f>IFERROR(VLOOKUP($B23,[1]Table2!$B$1:$Z$21,MATCH("xGD/90",[1]Table2!$B$1:$Z$1,0),0)-VLOOKUP(KI23,[1]Table2!$B$1:$Z$21,MATCH("xGD/90",[1]Table2!$B$1:$Z$1,0),0),"")</f>
        <v>0.14999999999999997</v>
      </c>
      <c r="KJ69" s="41" t="str">
        <f>IFERROR(VLOOKUP($B23,[1]Table2!$B$1:$Z$21,MATCH("xGD/90",[1]Table2!$B$1:$Z$1,0),0)-VLOOKUP(KJ23,[1]Table2!$B$1:$Z$21,MATCH("xGD/90",[1]Table2!$B$1:$Z$1,0),0),"")</f>
        <v/>
      </c>
      <c r="KK69" s="41" t="str">
        <f>IFERROR(VLOOKUP($B23,[1]Table2!$B$1:$Z$21,MATCH("xGD/90",[1]Table2!$B$1:$Z$1,0),0)-VLOOKUP(KK23,[1]Table2!$B$1:$Z$21,MATCH("xGD/90",[1]Table2!$B$1:$Z$1,0),0),"")</f>
        <v/>
      </c>
      <c r="KL69" s="41" t="str">
        <f>IFERROR(VLOOKUP($B23,[1]Table2!$B$1:$Z$21,MATCH("xGD/90",[1]Table2!$B$1:$Z$1,0),0)-VLOOKUP(KL23,[1]Table2!$B$1:$Z$21,MATCH("xGD/90",[1]Table2!$B$1:$Z$1,0),0),"")</f>
        <v/>
      </c>
      <c r="KM69" s="41" t="str">
        <f>IFERROR(VLOOKUP($B23,[1]Table2!$B$1:$Z$21,MATCH("xGD/90",[1]Table2!$B$1:$Z$1,0),0)-VLOOKUP(KM23,[1]Table2!$B$1:$Z$21,MATCH("xGD/90",[1]Table2!$B$1:$Z$1,0),0),"")</f>
        <v/>
      </c>
      <c r="KN69" s="41" t="str">
        <f>IFERROR(VLOOKUP($B23,[1]Table2!$B$1:$Z$21,MATCH("xGD/90",[1]Table2!$B$1:$Z$1,0),0)-VLOOKUP(KN23,[1]Table2!$B$1:$Z$21,MATCH("xGD/90",[1]Table2!$B$1:$Z$1,0),0),"")</f>
        <v/>
      </c>
      <c r="KO69" s="41" t="str">
        <f>IFERROR(VLOOKUP($B23,[1]Table2!$B$1:$Z$21,MATCH("xGD/90",[1]Table2!$B$1:$Z$1,0),0)-VLOOKUP(KO23,[1]Table2!$B$1:$Z$21,MATCH("xGD/90",[1]Table2!$B$1:$Z$1,0),0),"")</f>
        <v/>
      </c>
      <c r="KP69" s="41" t="str">
        <f>IFERROR(VLOOKUP($B23,[1]Table2!$B$1:$Z$21,MATCH("xGD/90",[1]Table2!$B$1:$Z$1,0),0)-VLOOKUP(KP23,[1]Table2!$B$1:$Z$21,MATCH("xGD/90",[1]Table2!$B$1:$Z$1,0),0),"")</f>
        <v/>
      </c>
      <c r="KQ69" s="41">
        <f>IFERROR(VLOOKUP($B23,[1]Table2!$B$1:$Z$21,MATCH("xGD/90",[1]Table2!$B$1:$Z$1,0),0)-VLOOKUP(KQ23,[1]Table2!$B$1:$Z$21,MATCH("xGD/90",[1]Table2!$B$1:$Z$1,0),0),"")</f>
        <v>-1.3800000000000001</v>
      </c>
      <c r="KR69" s="41" t="str">
        <f>IFERROR(VLOOKUP($B23,[1]Table2!$B$1:$Z$21,MATCH("xGD/90",[1]Table2!$B$1:$Z$1,0),0)-VLOOKUP(KR23,[1]Table2!$B$1:$Z$21,MATCH("xGD/90",[1]Table2!$B$1:$Z$1,0),0),"")</f>
        <v/>
      </c>
      <c r="KS69" s="41" t="str">
        <f>IFERROR(VLOOKUP($B23,[1]Table2!$B$1:$Z$21,MATCH("xGD/90",[1]Table2!$B$1:$Z$1,0),0)-VLOOKUP(KS23,[1]Table2!$B$1:$Z$21,MATCH("xGD/90",[1]Table2!$B$1:$Z$1,0),0),"")</f>
        <v/>
      </c>
      <c r="KT69" s="41" t="str">
        <f>IFERROR(VLOOKUP($B23,[1]Table2!$B$1:$Z$21,MATCH("xGD/90",[1]Table2!$B$1:$Z$1,0),0)-VLOOKUP(KT23,[1]Table2!$B$1:$Z$21,MATCH("xGD/90",[1]Table2!$B$1:$Z$1,0),0),"")</f>
        <v/>
      </c>
      <c r="KU69" s="41" t="str">
        <f>IFERROR(VLOOKUP($B23,[1]Table2!$B$1:$Z$21,MATCH("xGD/90",[1]Table2!$B$1:$Z$1,0),0)-VLOOKUP(KU23,[1]Table2!$B$1:$Z$21,MATCH("xGD/90",[1]Table2!$B$1:$Z$1,0),0),"")</f>
        <v/>
      </c>
      <c r="KV69" s="41" t="str">
        <f>IFERROR(VLOOKUP($B23,[1]Table2!$B$1:$Z$21,MATCH("xGD/90",[1]Table2!$B$1:$Z$1,0),0)-VLOOKUP(KV23,[1]Table2!$B$1:$Z$21,MATCH("xGD/90",[1]Table2!$B$1:$Z$1,0),0),"")</f>
        <v/>
      </c>
      <c r="KW69" s="41" t="str">
        <f>IFERROR(VLOOKUP($B23,[1]Table2!$B$1:$Z$21,MATCH("xGD/90",[1]Table2!$B$1:$Z$1,0),0)-VLOOKUP(KW23,[1]Table2!$B$1:$Z$21,MATCH("xGD/90",[1]Table2!$B$1:$Z$1,0),0),"")</f>
        <v/>
      </c>
      <c r="KX69" s="41" t="str">
        <f>IFERROR(VLOOKUP($B23,[1]Table2!$B$1:$Z$21,MATCH("xGD/90",[1]Table2!$B$1:$Z$1,0),0)-VLOOKUP(KX23,[1]Table2!$B$1:$Z$21,MATCH("xGD/90",[1]Table2!$B$1:$Z$1,0),0),"")</f>
        <v/>
      </c>
      <c r="KY69" s="41" t="str">
        <f>IFERROR(VLOOKUP($B23,[1]Table2!$B$1:$Z$21,MATCH("xGD/90",[1]Table2!$B$1:$Z$1,0),0)-VLOOKUP(KY23,[1]Table2!$B$1:$Z$21,MATCH("xGD/90",[1]Table2!$B$1:$Z$1,0),0),"")</f>
        <v/>
      </c>
      <c r="KZ69" s="41" t="str">
        <f>IFERROR(VLOOKUP($B23,[1]Table2!$B$1:$Z$21,MATCH("xGD/90",[1]Table2!$B$1:$Z$1,0),0)-VLOOKUP(KZ23,[1]Table2!$B$1:$Z$21,MATCH("xGD/90",[1]Table2!$B$1:$Z$1,0),0),"")</f>
        <v/>
      </c>
      <c r="LA69" s="41" t="str">
        <f>IFERROR(VLOOKUP($B23,[1]Table2!$B$1:$Z$21,MATCH("xGD/90",[1]Table2!$B$1:$Z$1,0),0)-VLOOKUP(LA23,[1]Table2!$B$1:$Z$21,MATCH("xGD/90",[1]Table2!$B$1:$Z$1,0),0),"")</f>
        <v/>
      </c>
      <c r="LB69" s="41" t="str">
        <f>IFERROR(VLOOKUP($B23,[1]Table2!$B$1:$Z$21,MATCH("xGD/90",[1]Table2!$B$1:$Z$1,0),0)-VLOOKUP(LB23,[1]Table2!$B$1:$Z$21,MATCH("xGD/90",[1]Table2!$B$1:$Z$1,0),0),"")</f>
        <v/>
      </c>
      <c r="LC69" s="41" t="str">
        <f>IFERROR(VLOOKUP($B23,[1]Table2!$B$1:$Z$21,MATCH("xGD/90",[1]Table2!$B$1:$Z$1,0),0)-VLOOKUP(LC23,[1]Table2!$B$1:$Z$21,MATCH("xGD/90",[1]Table2!$B$1:$Z$1,0),0),"")</f>
        <v/>
      </c>
      <c r="LD69" s="41" t="str">
        <f>IFERROR(VLOOKUP($B23,[1]Table2!$B$1:$Z$21,MATCH("xGD/90",[1]Table2!$B$1:$Z$1,0),0)-VLOOKUP(LD23,[1]Table2!$B$1:$Z$21,MATCH("xGD/90",[1]Table2!$B$1:$Z$1,0),0),"")</f>
        <v/>
      </c>
      <c r="LE69" s="41" t="str">
        <f>IFERROR(VLOOKUP($B23,[1]Table2!$B$1:$Z$21,MATCH("xGD/90",[1]Table2!$B$1:$Z$1,0),0)-VLOOKUP(LE23,[1]Table2!$B$1:$Z$21,MATCH("xGD/90",[1]Table2!$B$1:$Z$1,0),0),"")</f>
        <v/>
      </c>
      <c r="LF69" s="41" t="str">
        <f>IFERROR(VLOOKUP($B23,[1]Table2!$B$1:$Z$21,MATCH("xGD/90",[1]Table2!$B$1:$Z$1,0),0)-VLOOKUP(LF23,[1]Table2!$B$1:$Z$21,MATCH("xGD/90",[1]Table2!$B$1:$Z$1,0),0),"")</f>
        <v/>
      </c>
      <c r="LG69" s="41" t="str">
        <f>IFERROR(VLOOKUP($B23,[1]Table2!$B$1:$Z$21,MATCH("xGD/90",[1]Table2!$B$1:$Z$1,0),0)-VLOOKUP(LG23,[1]Table2!$B$1:$Z$21,MATCH("xGD/90",[1]Table2!$B$1:$Z$1,0),0),"")</f>
        <v/>
      </c>
      <c r="LH69" s="41" t="str">
        <f>IFERROR(VLOOKUP($B23,[1]Table2!$B$1:$Z$21,MATCH("xGD/90",[1]Table2!$B$1:$Z$1,0),0)-VLOOKUP(LH23,[1]Table2!$B$1:$Z$21,MATCH("xGD/90",[1]Table2!$B$1:$Z$1,0),0),"")</f>
        <v/>
      </c>
      <c r="LI69" s="41" t="str">
        <f>IFERROR(VLOOKUP($B23,[1]Table2!$B$1:$Z$21,MATCH("xGD/90",[1]Table2!$B$1:$Z$1,0),0)-VLOOKUP(LI23,[1]Table2!$B$1:$Z$21,MATCH("xGD/90",[1]Table2!$B$1:$Z$1,0),0),"")</f>
        <v/>
      </c>
      <c r="LJ69" s="41" t="str">
        <f>IFERROR(VLOOKUP($B23,[1]Table2!$B$1:$Z$21,MATCH("xGD/90",[1]Table2!$B$1:$Z$1,0),0)-VLOOKUP(LJ23,[1]Table2!$B$1:$Z$21,MATCH("xGD/90",[1]Table2!$B$1:$Z$1,0),0),"")</f>
        <v/>
      </c>
      <c r="LK69" s="41" t="str">
        <f>IFERROR(VLOOKUP($B23,[1]Table2!$B$1:$Z$21,MATCH("xGD/90",[1]Table2!$B$1:$Z$1,0),0)-VLOOKUP(LK23,[1]Table2!$B$1:$Z$21,MATCH("xGD/90",[1]Table2!$B$1:$Z$1,0),0),"")</f>
        <v/>
      </c>
      <c r="LL69" s="41" t="str">
        <f>IFERROR(VLOOKUP($B23,[1]Table2!$B$1:$Z$21,MATCH("xGD/90",[1]Table2!$B$1:$Z$1,0),0)-VLOOKUP(LL23,[1]Table2!$B$1:$Z$21,MATCH("xGD/90",[1]Table2!$B$1:$Z$1,0),0),"")</f>
        <v/>
      </c>
      <c r="LM69" s="41" t="str">
        <f>IFERROR(VLOOKUP($B23,[1]Table2!$B$1:$Z$21,MATCH("xGD/90",[1]Table2!$B$1:$Z$1,0),0)-VLOOKUP(LM23,[1]Table2!$B$1:$Z$21,MATCH("xGD/90",[1]Table2!$B$1:$Z$1,0),0),"")</f>
        <v/>
      </c>
      <c r="LN69" s="41" t="str">
        <f>IFERROR(VLOOKUP($B23,[1]Table2!$B$1:$Z$21,MATCH("xGD/90",[1]Table2!$B$1:$Z$1,0),0)-VLOOKUP(LN23,[1]Table2!$B$1:$Z$21,MATCH("xGD/90",[1]Table2!$B$1:$Z$1,0),0),"")</f>
        <v/>
      </c>
      <c r="LO69" s="41" t="str">
        <f>IFERROR(VLOOKUP($B23,[1]Table2!$B$1:$Z$21,MATCH("xGD/90",[1]Table2!$B$1:$Z$1,0),0)-VLOOKUP(LO23,[1]Table2!$B$1:$Z$21,MATCH("xGD/90",[1]Table2!$B$1:$Z$1,0),0),"")</f>
        <v/>
      </c>
      <c r="LP69" s="41" t="str">
        <f>IFERROR(VLOOKUP($B23,[1]Table2!$B$1:$Z$21,MATCH("xGD/90",[1]Table2!$B$1:$Z$1,0),0)-VLOOKUP(LP23,[1]Table2!$B$1:$Z$21,MATCH("xGD/90",[1]Table2!$B$1:$Z$1,0),0),"")</f>
        <v/>
      </c>
      <c r="LQ69" s="41" t="str">
        <f>IFERROR(VLOOKUP($B23,[1]Table2!$B$1:$Z$21,MATCH("xGD/90",[1]Table2!$B$1:$Z$1,0),0)-VLOOKUP(LQ23,[1]Table2!$B$1:$Z$21,MATCH("xGD/90",[1]Table2!$B$1:$Z$1,0),0),"")</f>
        <v/>
      </c>
      <c r="LR69" s="41" t="str">
        <f>IFERROR(VLOOKUP($B23,[1]Table2!$B$1:$Z$21,MATCH("xGD/90",[1]Table2!$B$1:$Z$1,0),0)-VLOOKUP(LR23,[1]Table2!$B$1:$Z$21,MATCH("xGD/90",[1]Table2!$B$1:$Z$1,0),0),"")</f>
        <v/>
      </c>
      <c r="LS69" s="41" t="str">
        <f>IFERROR(VLOOKUP($B23,[1]Table2!$B$1:$Z$21,MATCH("xGD/90",[1]Table2!$B$1:$Z$1,0),0)-VLOOKUP(LS23,[1]Table2!$B$1:$Z$21,MATCH("xGD/90",[1]Table2!$B$1:$Z$1,0),0),"")</f>
        <v/>
      </c>
      <c r="LT69" s="41" t="str">
        <f>IFERROR(VLOOKUP($B23,[1]Table2!$B$1:$Z$21,MATCH("xGD/90",[1]Table2!$B$1:$Z$1,0),0)-VLOOKUP(LT23,[1]Table2!$B$1:$Z$21,MATCH("xGD/90",[1]Table2!$B$1:$Z$1,0),0),"")</f>
        <v/>
      </c>
      <c r="LU69" s="41" t="str">
        <f>IFERROR(VLOOKUP($B23,[1]Table2!$B$1:$Z$21,MATCH("xGD/90",[1]Table2!$B$1:$Z$1,0),0)-VLOOKUP(LU23,[1]Table2!$B$1:$Z$21,MATCH("xGD/90",[1]Table2!$B$1:$Z$1,0),0),"")</f>
        <v/>
      </c>
      <c r="LV69" s="41" t="str">
        <f>IFERROR(VLOOKUP($B23,[1]Table2!$B$1:$Z$21,MATCH("xGD/90",[1]Table2!$B$1:$Z$1,0),0)-VLOOKUP(LV23,[1]Table2!$B$1:$Z$21,MATCH("xGD/90",[1]Table2!$B$1:$Z$1,0),0),"")</f>
        <v/>
      </c>
      <c r="LW69" s="41" t="str">
        <f>IFERROR(VLOOKUP($B23,[1]Table2!$B$1:$Z$21,MATCH("xGD/90",[1]Table2!$B$1:$Z$1,0),0)-VLOOKUP(LW23,[1]Table2!$B$1:$Z$21,MATCH("xGD/90",[1]Table2!$B$1:$Z$1,0),0),"")</f>
        <v/>
      </c>
      <c r="LX69" s="41" t="str">
        <f>IFERROR(VLOOKUP($B23,[1]Table2!$B$1:$Z$21,MATCH("xGD/90",[1]Table2!$B$1:$Z$1,0),0)-VLOOKUP(LX23,[1]Table2!$B$1:$Z$21,MATCH("xGD/90",[1]Table2!$B$1:$Z$1,0),0),"")</f>
        <v/>
      </c>
      <c r="LY69" s="41" t="str">
        <f>IFERROR(VLOOKUP($B23,[1]Table2!$B$1:$Z$21,MATCH("xGD/90",[1]Table2!$B$1:$Z$1,0),0)-VLOOKUP(LY23,[1]Table2!$B$1:$Z$21,MATCH("xGD/90",[1]Table2!$B$1:$Z$1,0),0),"")</f>
        <v/>
      </c>
      <c r="LZ69" s="41" t="str">
        <f>IFERROR(VLOOKUP($B23,[1]Table2!$B$1:$Z$21,MATCH("xGD/90",[1]Table2!$B$1:$Z$1,0),0)-VLOOKUP(LZ23,[1]Table2!$B$1:$Z$21,MATCH("xGD/90",[1]Table2!$B$1:$Z$1,0),0),"")</f>
        <v/>
      </c>
      <c r="MA69" s="41" t="str">
        <f>IFERROR(VLOOKUP($B23,[1]Table2!$B$1:$Z$21,MATCH("xGD/90",[1]Table2!$B$1:$Z$1,0),0)-VLOOKUP(MA23,[1]Table2!$B$1:$Z$21,MATCH("xGD/90",[1]Table2!$B$1:$Z$1,0),0),"")</f>
        <v/>
      </c>
      <c r="MB69" s="41" t="str">
        <f>IFERROR(VLOOKUP($B23,[1]Table2!$B$1:$Z$21,MATCH("xGD/90",[1]Table2!$B$1:$Z$1,0),0)-VLOOKUP(MB23,[1]Table2!$B$1:$Z$21,MATCH("xGD/90",[1]Table2!$B$1:$Z$1,0),0),"")</f>
        <v/>
      </c>
      <c r="MC69" s="41" t="str">
        <f>IFERROR(VLOOKUP($B23,[1]Table2!$B$1:$Z$21,MATCH("xGD/90",[1]Table2!$B$1:$Z$1,0),0)-VLOOKUP(MC23,[1]Table2!$B$1:$Z$21,MATCH("xGD/90",[1]Table2!$B$1:$Z$1,0),0),"")</f>
        <v/>
      </c>
      <c r="MD69" s="41" t="str">
        <f>IFERROR(VLOOKUP($B23,[1]Table2!$B$1:$Z$21,MATCH("xGD/90",[1]Table2!$B$1:$Z$1,0),0)-VLOOKUP(MD23,[1]Table2!$B$1:$Z$21,MATCH("xGD/90",[1]Table2!$B$1:$Z$1,0),0),"")</f>
        <v/>
      </c>
      <c r="ME69" s="41" t="str">
        <f>IFERROR(VLOOKUP($B23,[1]Table2!$B$1:$Z$21,MATCH("xGD/90",[1]Table2!$B$1:$Z$1,0),0)-VLOOKUP(ME23,[1]Table2!$B$1:$Z$21,MATCH("xGD/90",[1]Table2!$B$1:$Z$1,0),0),"")</f>
        <v/>
      </c>
      <c r="MF69" s="41" t="str">
        <f>IFERROR(VLOOKUP($B23,[1]Table2!$B$1:$Z$21,MATCH("xGD/90",[1]Table2!$B$1:$Z$1,0),0)-VLOOKUP(MF23,[1]Table2!$B$1:$Z$21,MATCH("xGD/90",[1]Table2!$B$1:$Z$1,0),0),"")</f>
        <v/>
      </c>
      <c r="MG69" s="41" t="str">
        <f>IFERROR(VLOOKUP($B23,[1]Table2!$B$1:$Z$21,MATCH("xGD/90",[1]Table2!$B$1:$Z$1,0),0)-VLOOKUP(MG23,[1]Table2!$B$1:$Z$21,MATCH("xGD/90",[1]Table2!$B$1:$Z$1,0),0),"")</f>
        <v/>
      </c>
      <c r="MH69" s="41" t="str">
        <f>IFERROR(VLOOKUP($B23,[1]Table2!$B$1:$Z$21,MATCH("xGD/90",[1]Table2!$B$1:$Z$1,0),0)-VLOOKUP(MH23,[1]Table2!$B$1:$Z$21,MATCH("xGD/90",[1]Table2!$B$1:$Z$1,0),0),"")</f>
        <v/>
      </c>
      <c r="MI69" s="41" t="str">
        <f>IFERROR(VLOOKUP($B23,[1]Table2!$B$1:$Z$21,MATCH("xGD/90",[1]Table2!$B$1:$Z$1,0),0)-VLOOKUP(MI23,[1]Table2!$B$1:$Z$21,MATCH("xGD/90",[1]Table2!$B$1:$Z$1,0),0),"")</f>
        <v/>
      </c>
      <c r="MJ69" s="41" t="str">
        <f>IFERROR(VLOOKUP($B23,[1]Table2!$B$1:$Z$21,MATCH("xGD/90",[1]Table2!$B$1:$Z$1,0),0)-VLOOKUP(MJ23,[1]Table2!$B$1:$Z$21,MATCH("xGD/90",[1]Table2!$B$1:$Z$1,0),0),"")</f>
        <v/>
      </c>
      <c r="MK69" s="41" t="str">
        <f>IFERROR(VLOOKUP($B23,[1]Table2!$B$1:$Z$21,MATCH("xGD/90",[1]Table2!$B$1:$Z$1,0),0)-VLOOKUP(MK23,[1]Table2!$B$1:$Z$21,MATCH("xGD/90",[1]Table2!$B$1:$Z$1,0),0),"")</f>
        <v/>
      </c>
      <c r="ML69" s="41" t="str">
        <f>IFERROR(VLOOKUP($B23,[1]Table2!$B$1:$Z$21,MATCH("xGD/90",[1]Table2!$B$1:$Z$1,0),0)-VLOOKUP(ML23,[1]Table2!$B$1:$Z$21,MATCH("xGD/90",[1]Table2!$B$1:$Z$1,0),0),"")</f>
        <v/>
      </c>
      <c r="MM69" s="41" t="str">
        <f>IFERROR(VLOOKUP($B23,[1]Table2!$B$1:$Z$21,MATCH("xGD/90",[1]Table2!$B$1:$Z$1,0),0)-VLOOKUP(MM23,[1]Table2!$B$1:$Z$21,MATCH("xGD/90",[1]Table2!$B$1:$Z$1,0),0),"")</f>
        <v/>
      </c>
      <c r="MN69" s="41" t="str">
        <f>IFERROR(VLOOKUP($B23,[1]Table2!$B$1:$Z$21,MATCH("xGD/90",[1]Table2!$B$1:$Z$1,0),0)-VLOOKUP(MN23,[1]Table2!$B$1:$Z$21,MATCH("xGD/90",[1]Table2!$B$1:$Z$1,0),0),"")</f>
        <v/>
      </c>
      <c r="MO69" s="41" t="str">
        <f>IFERROR(VLOOKUP($B23,[1]Table2!$B$1:$Z$21,MATCH("xGD/90",[1]Table2!$B$1:$Z$1,0),0)-VLOOKUP(MO23,[1]Table2!$B$1:$Z$21,MATCH("xGD/90",[1]Table2!$B$1:$Z$1,0),0),"")</f>
        <v/>
      </c>
      <c r="MP69" s="41" t="str">
        <f>IFERROR(VLOOKUP($B23,[1]Table2!$B$1:$Z$21,MATCH("xGD/90",[1]Table2!$B$1:$Z$1,0),0)-VLOOKUP(MP23,[1]Table2!$B$1:$Z$21,MATCH("xGD/90",[1]Table2!$B$1:$Z$1,0),0),"")</f>
        <v/>
      </c>
      <c r="MQ69" s="41" t="str">
        <f>IFERROR(VLOOKUP($B23,[1]Table2!$B$1:$Z$21,MATCH("xGD/90",[1]Table2!$B$1:$Z$1,0),0)-VLOOKUP(MQ23,[1]Table2!$B$1:$Z$21,MATCH("xGD/90",[1]Table2!$B$1:$Z$1,0),0),"")</f>
        <v/>
      </c>
      <c r="MR69" s="41" t="str">
        <f>IFERROR(VLOOKUP($B23,[1]Table2!$B$1:$Z$21,MATCH("xGD/90",[1]Table2!$B$1:$Z$1,0),0)-VLOOKUP(MR23,[1]Table2!$B$1:$Z$21,MATCH("xGD/90",[1]Table2!$B$1:$Z$1,0),0),"")</f>
        <v/>
      </c>
      <c r="MS69" s="41" t="str">
        <f>IFERROR(VLOOKUP($B23,[1]Table2!$B$1:$Z$21,MATCH("xGD/90",[1]Table2!$B$1:$Z$1,0),0)-VLOOKUP(MS23,[1]Table2!$B$1:$Z$21,MATCH("xGD/90",[1]Table2!$B$1:$Z$1,0),0),"")</f>
        <v/>
      </c>
      <c r="MT69" s="41" t="str">
        <f>IFERROR(VLOOKUP($B23,[1]Table2!$B$1:$Z$21,MATCH("xGD/90",[1]Table2!$B$1:$Z$1,0),0)-VLOOKUP(MT23,[1]Table2!$B$1:$Z$21,MATCH("xGD/90",[1]Table2!$B$1:$Z$1,0),0),"")</f>
        <v/>
      </c>
      <c r="MU69" s="41" t="str">
        <f>IFERROR(VLOOKUP($B23,[1]Table2!$B$1:$Z$21,MATCH("xGD/90",[1]Table2!$B$1:$Z$1,0),0)-VLOOKUP(MU23,[1]Table2!$B$1:$Z$21,MATCH("xGD/90",[1]Table2!$B$1:$Z$1,0),0),"")</f>
        <v/>
      </c>
      <c r="MV69" s="41" t="str">
        <f>IFERROR(VLOOKUP($B23,[1]Table2!$B$1:$Z$21,MATCH("xGD/90",[1]Table2!$B$1:$Z$1,0),0)-VLOOKUP(MV23,[1]Table2!$B$1:$Z$21,MATCH("xGD/90",[1]Table2!$B$1:$Z$1,0),0),"")</f>
        <v/>
      </c>
      <c r="MW69" s="41" t="str">
        <f>IFERROR(VLOOKUP($B23,[1]Table2!$B$1:$Z$21,MATCH("xGD/90",[1]Table2!$B$1:$Z$1,0),0)-VLOOKUP(MW23,[1]Table2!$B$1:$Z$21,MATCH("xGD/90",[1]Table2!$B$1:$Z$1,0),0),"")</f>
        <v/>
      </c>
      <c r="MX69" s="41" t="str">
        <f>IFERROR(VLOOKUP($B23,[1]Table2!$B$1:$Z$21,MATCH("xGD/90",[1]Table2!$B$1:$Z$1,0),0)-VLOOKUP(MX23,[1]Table2!$B$1:$Z$21,MATCH("xGD/90",[1]Table2!$B$1:$Z$1,0),0),"")</f>
        <v/>
      </c>
      <c r="MY69" s="41" t="str">
        <f>IFERROR(VLOOKUP($B23,[1]Table2!$B$1:$Z$21,MATCH("xGD/90",[1]Table2!$B$1:$Z$1,0),0)-VLOOKUP(MY23,[1]Table2!$B$1:$Z$21,MATCH("xGD/90",[1]Table2!$B$1:$Z$1,0),0),"")</f>
        <v/>
      </c>
      <c r="MZ69" s="41" t="str">
        <f>IFERROR(VLOOKUP($B23,[1]Table2!$B$1:$Z$21,MATCH("xGD/90",[1]Table2!$B$1:$Z$1,0),0)-VLOOKUP(MZ23,[1]Table2!$B$1:$Z$21,MATCH("xGD/90",[1]Table2!$B$1:$Z$1,0),0),"")</f>
        <v/>
      </c>
      <c r="NA69" s="41" t="str">
        <f>IFERROR(VLOOKUP($B23,[1]Table2!$B$1:$Z$21,MATCH("xGD/90",[1]Table2!$B$1:$Z$1,0),0)-VLOOKUP(NA23,[1]Table2!$B$1:$Z$21,MATCH("xGD/90",[1]Table2!$B$1:$Z$1,0),0),"")</f>
        <v/>
      </c>
      <c r="NB69" s="41" t="str">
        <f>IFERROR(VLOOKUP($B23,[1]Table2!$B$1:$Z$21,MATCH("xGD/90",[1]Table2!$B$1:$Z$1,0),0)-VLOOKUP(NB23,[1]Table2!$B$1:$Z$21,MATCH("xGD/90",[1]Table2!$B$1:$Z$1,0),0),"")</f>
        <v/>
      </c>
      <c r="NC69" s="41" t="str">
        <f>IFERROR(VLOOKUP($B23,[1]Table2!$B$1:$Z$21,MATCH("xGD/90",[1]Table2!$B$1:$Z$1,0),0)-VLOOKUP(NC23,[1]Table2!$B$1:$Z$21,MATCH("xGD/90",[1]Table2!$B$1:$Z$1,0),0),"")</f>
        <v/>
      </c>
      <c r="NE69" s="40">
        <f t="shared" si="1"/>
        <v>-0.46</v>
      </c>
      <c r="NF69" s="41" t="str">
        <f>IFERROR(VLOOKUP($B23,[1]Table2!$B$1:$Z$21,MATCH("xGD/90",[1]Table2!$B$1:$Z$1,0),0)-VLOOKUP(NF23,[1]Table2!$B$1:$Z$21,MATCH("xGD/90",[1]Table2!$B$1:$Z$1,0),0),"")</f>
        <v/>
      </c>
      <c r="NG69" s="41" t="str">
        <f>IFERROR(VLOOKUP($B23,[1]Table2!$B$1:$Z$21,MATCH("xGD/90",[1]Table2!$B$1:$Z$1,0),0)-VLOOKUP(NG23,[1]Table2!$B$1:$Z$21,MATCH("xGD/90",[1]Table2!$B$1:$Z$1,0),0),"")</f>
        <v/>
      </c>
      <c r="NH69" s="41">
        <f>IFERROR(VLOOKUP($B23,[1]Table2!$B$1:$Z$21,MATCH("xGD/90",[1]Table2!$B$1:$Z$1,0),0)-VLOOKUP(NH23,[1]Table2!$B$1:$Z$21,MATCH("xGD/90",[1]Table2!$B$1:$Z$1,0),0),"")</f>
        <v>-0.06</v>
      </c>
      <c r="NI69" s="41">
        <f>IFERROR(VLOOKUP($B23,[1]Table2!$B$1:$Z$21,MATCH("xGD/90",[1]Table2!$B$1:$Z$1,0),0)-VLOOKUP(NI23,[1]Table2!$B$1:$Z$21,MATCH("xGD/90",[1]Table2!$B$1:$Z$1,0),0),"")</f>
        <v>-2.0000000000000018E-2</v>
      </c>
      <c r="NJ69" s="41">
        <f>IFERROR(VLOOKUP($B23,[1]Table2!$B$1:$Z$21,MATCH("xGD/90",[1]Table2!$B$1:$Z$1,0),0)-VLOOKUP(NJ23,[1]Table2!$B$1:$Z$21,MATCH("xGD/90",[1]Table2!$B$1:$Z$1,0),0),"")</f>
        <v>-0.11000000000000004</v>
      </c>
    </row>
    <row r="71" spans="1:374" ht="15.75" thickBot="1" x14ac:dyDescent="0.3"/>
    <row r="72" spans="1:374" ht="15.75" thickBot="1" x14ac:dyDescent="0.3">
      <c r="A72" s="34" t="s">
        <v>1126</v>
      </c>
      <c r="B72" s="35" t="s">
        <v>130</v>
      </c>
      <c r="C72" s="36" t="s">
        <v>1120</v>
      </c>
      <c r="D72" s="34" t="s">
        <v>131</v>
      </c>
      <c r="E72" s="37" t="s">
        <v>1067</v>
      </c>
      <c r="F72" s="38" t="s">
        <v>25</v>
      </c>
      <c r="NE72" s="35" t="s">
        <v>130</v>
      </c>
    </row>
    <row r="73" spans="1:374" s="42" customFormat="1" ht="15.75" thickBot="1" x14ac:dyDescent="0.3">
      <c r="A73" s="39" t="s">
        <v>36</v>
      </c>
      <c r="B73" s="40">
        <f>VLOOKUP(A73,[1]Table!$B$1:$O$21,MATCH("xGD/90",[1]Table!$B$1:$O$1,0),0)</f>
        <v>0.92</v>
      </c>
      <c r="C73" s="41" t="str">
        <f>IFERROR(VLOOKUP(C4,[1]Table2!$B$1:$Z$21,MATCH("xG/90",[1]Table2!$B$1:$Z$1,0),0)*VLOOKUP($B4,[1]Table2!$B$1:$Z$21,MATCH("xGA/90",[1]Table2!$B$1:$Z$1,0),0),"")</f>
        <v/>
      </c>
      <c r="D73" s="41" t="str">
        <f>IFERROR(VLOOKUP(D4,[1]Table2!$B$1:$Z$21,MATCH("xG/90",[1]Table2!$B$1:$Z$1,0),0)*VLOOKUP($B4,[1]Table2!$B$1:$Z$21,MATCH("xGA/90",[1]Table2!$B$1:$Z$1,0),0),"")</f>
        <v/>
      </c>
      <c r="E73" s="41" t="str">
        <f>IFERROR(VLOOKUP(E4,[1]Table2!$B$1:$Z$21,MATCH("xG/90",[1]Table2!$B$1:$Z$1,0),0)*VLOOKUP($B4,[1]Table2!$B$1:$Z$21,MATCH("xGA/90",[1]Table2!$B$1:$Z$1,0),0),"")</f>
        <v/>
      </c>
      <c r="F73" s="41" t="str">
        <f>IFERROR(VLOOKUP(F4,[1]Table2!$B$1:$Z$21,MATCH("xG/90",[1]Table2!$B$1:$Z$1,0),0)*VLOOKUP($B4,[1]Table2!$B$1:$Z$21,MATCH("xGA/90",[1]Table2!$B$1:$Z$1,0),0),"")</f>
        <v/>
      </c>
      <c r="G73" s="41">
        <f>IFERROR(VLOOKUP(G4,[1]Table2!$B$1:$Z$21,MATCH("xG/90",[1]Table2!$B$1:$Z$1,0),0)*VLOOKUP($B4,[1]Table2!$B$1:$Z$21,MATCH("xGA/90",[1]Table2!$B$1:$Z$1,0),0),"")</f>
        <v>1.0674316406250002</v>
      </c>
      <c r="H73" s="41" t="str">
        <f>IFERROR(VLOOKUP(H4,[1]Table2!$B$1:$Z$21,MATCH("xG/90",[1]Table2!$B$1:$Z$1,0),0)*VLOOKUP($B4,[1]Table2!$B$1:$Z$21,MATCH("xGA/90",[1]Table2!$B$1:$Z$1,0),0),"")</f>
        <v/>
      </c>
      <c r="I73" s="41" t="str">
        <f>IFERROR(VLOOKUP(I4,[1]Table2!$B$1:$Z$21,MATCH("xG/90",[1]Table2!$B$1:$Z$1,0),0)*VLOOKUP($B4,[1]Table2!$B$1:$Z$21,MATCH("xGA/90",[1]Table2!$B$1:$Z$1,0),0),"")</f>
        <v/>
      </c>
      <c r="J73" s="41" t="str">
        <f>IFERROR(VLOOKUP(J4,[1]Table2!$B$1:$Z$21,MATCH("xG/90",[1]Table2!$B$1:$Z$1,0),0)*VLOOKUP($B4,[1]Table2!$B$1:$Z$21,MATCH("xGA/90",[1]Table2!$B$1:$Z$1,0),0),"")</f>
        <v/>
      </c>
      <c r="K73" s="41" t="str">
        <f>IFERROR(VLOOKUP(K4,[1]Table2!$B$1:$Z$21,MATCH("xG/90",[1]Table2!$B$1:$Z$1,0),0)*VLOOKUP($B4,[1]Table2!$B$1:$Z$21,MATCH("xGA/90",[1]Table2!$B$1:$Z$1,0),0),"")</f>
        <v/>
      </c>
      <c r="L73" s="41" t="str">
        <f>IFERROR(VLOOKUP(L4,[1]Table2!$B$1:$Z$21,MATCH("xG/90",[1]Table2!$B$1:$Z$1,0),0)*VLOOKUP($B4,[1]Table2!$B$1:$Z$21,MATCH("xGA/90",[1]Table2!$B$1:$Z$1,0),0),"")</f>
        <v/>
      </c>
      <c r="M73" s="41" t="str">
        <f>IFERROR(VLOOKUP(M4,[1]Table2!$B$1:$Z$21,MATCH("xG/90",[1]Table2!$B$1:$Z$1,0),0)*VLOOKUP($B4,[1]Table2!$B$1:$Z$21,MATCH("xGA/90",[1]Table2!$B$1:$Z$1,0),0),"")</f>
        <v/>
      </c>
      <c r="N73" s="41" t="str">
        <f>IFERROR(VLOOKUP(N4,[1]Table2!$B$1:$Z$21,MATCH("xG/90",[1]Table2!$B$1:$Z$1,0),0)*VLOOKUP($B4,[1]Table2!$B$1:$Z$21,MATCH("xGA/90",[1]Table2!$B$1:$Z$1,0),0),"")</f>
        <v/>
      </c>
      <c r="O73" s="41">
        <f>IFERROR(VLOOKUP(O4,[1]Table2!$B$1:$Z$21,MATCH("xG/90",[1]Table2!$B$1:$Z$1,0),0)*VLOOKUP($B4,[1]Table2!$B$1:$Z$21,MATCH("xGA/90",[1]Table2!$B$1:$Z$1,0),0),"")</f>
        <v>1.3690234375000001</v>
      </c>
      <c r="P73" s="41" t="str">
        <f>IFERROR(VLOOKUP(P4,[1]Table2!$B$1:$Z$21,MATCH("xG/90",[1]Table2!$B$1:$Z$1,0),0)*VLOOKUP($B4,[1]Table2!$B$1:$Z$21,MATCH("xGA/90",[1]Table2!$B$1:$Z$1,0),0),"")</f>
        <v/>
      </c>
      <c r="Q73" s="41" t="str">
        <f>IFERROR(VLOOKUP(Q4,[1]Table2!$B$1:$Z$21,MATCH("xG/90",[1]Table2!$B$1:$Z$1,0),0)*VLOOKUP($B4,[1]Table2!$B$1:$Z$21,MATCH("xGA/90",[1]Table2!$B$1:$Z$1,0),0),"")</f>
        <v/>
      </c>
      <c r="R73" s="41" t="str">
        <f>IFERROR(VLOOKUP(R4,[1]Table2!$B$1:$Z$21,MATCH("xG/90",[1]Table2!$B$1:$Z$1,0),0)*VLOOKUP($B4,[1]Table2!$B$1:$Z$21,MATCH("xGA/90",[1]Table2!$B$1:$Z$1,0),0),"")</f>
        <v/>
      </c>
      <c r="S73" s="41" t="str">
        <f>IFERROR(VLOOKUP(S4,[1]Table2!$B$1:$Z$21,MATCH("xG/90",[1]Table2!$B$1:$Z$1,0),0)*VLOOKUP($B4,[1]Table2!$B$1:$Z$21,MATCH("xGA/90",[1]Table2!$B$1:$Z$1,0),0),"")</f>
        <v/>
      </c>
      <c r="T73" s="41" t="str">
        <f>IFERROR(VLOOKUP(T4,[1]Table2!$B$1:$Z$21,MATCH("xG/90",[1]Table2!$B$1:$Z$1,0),0)*VLOOKUP($B4,[1]Table2!$B$1:$Z$21,MATCH("xGA/90",[1]Table2!$B$1:$Z$1,0),0),"")</f>
        <v/>
      </c>
      <c r="U73" s="41" t="str">
        <f>IFERROR(VLOOKUP(U4,[1]Table2!$B$1:$Z$21,MATCH("xG/90",[1]Table2!$B$1:$Z$1,0),0)*VLOOKUP($B4,[1]Table2!$B$1:$Z$21,MATCH("xGA/90",[1]Table2!$B$1:$Z$1,0),0),"")</f>
        <v/>
      </c>
      <c r="V73" s="41">
        <f>IFERROR(VLOOKUP(V4,[1]Table2!$B$1:$Z$21,MATCH("xG/90",[1]Table2!$B$1:$Z$1,0),0)*VLOOKUP($B4,[1]Table2!$B$1:$Z$21,MATCH("xGA/90",[1]Table2!$B$1:$Z$1,0),0),"")</f>
        <v>1.0945410156249999</v>
      </c>
      <c r="W73" s="41" t="str">
        <f>IFERROR(VLOOKUP(W4,[1]Table2!$B$1:$Z$21,MATCH("xG/90",[1]Table2!$B$1:$Z$1,0),0)*VLOOKUP($B4,[1]Table2!$B$1:$Z$21,MATCH("xGA/90",[1]Table2!$B$1:$Z$1,0),0),"")</f>
        <v/>
      </c>
      <c r="X73" s="41" t="str">
        <f>IFERROR(VLOOKUP(X4,[1]Table2!$B$1:$Z$21,MATCH("xG/90",[1]Table2!$B$1:$Z$1,0),0)*VLOOKUP($B4,[1]Table2!$B$1:$Z$21,MATCH("xGA/90",[1]Table2!$B$1:$Z$1,0),0),"")</f>
        <v/>
      </c>
      <c r="Y73" s="41" t="str">
        <f>IFERROR(VLOOKUP(Y4,[1]Table2!$B$1:$Z$21,MATCH("xG/90",[1]Table2!$B$1:$Z$1,0),0)*VLOOKUP($B4,[1]Table2!$B$1:$Z$21,MATCH("xGA/90",[1]Table2!$B$1:$Z$1,0),0),"")</f>
        <v/>
      </c>
      <c r="Z73" s="41" t="str">
        <f>IFERROR(VLOOKUP(Z4,[1]Table2!$B$1:$Z$21,MATCH("xG/90",[1]Table2!$B$1:$Z$1,0),0)*VLOOKUP($B4,[1]Table2!$B$1:$Z$21,MATCH("xGA/90",[1]Table2!$B$1:$Z$1,0),0),"")</f>
        <v/>
      </c>
      <c r="AA73" s="41" t="str">
        <f>IFERROR(VLOOKUP(AA4,[1]Table2!$B$1:$Z$21,MATCH("xG/90",[1]Table2!$B$1:$Z$1,0),0)*VLOOKUP($B4,[1]Table2!$B$1:$Z$21,MATCH("xGA/90",[1]Table2!$B$1:$Z$1,0),0),"")</f>
        <v/>
      </c>
      <c r="AB73" s="41" t="str">
        <f>IFERROR(VLOOKUP(AB4,[1]Table2!$B$1:$Z$21,MATCH("xG/90",[1]Table2!$B$1:$Z$1,0),0)*VLOOKUP($B4,[1]Table2!$B$1:$Z$21,MATCH("xGA/90",[1]Table2!$B$1:$Z$1,0),0),"")</f>
        <v/>
      </c>
      <c r="AC73" s="41">
        <f>IFERROR(VLOOKUP(AC4,[1]Table2!$B$1:$Z$21,MATCH("xG/90",[1]Table2!$B$1:$Z$1,0),0)*VLOOKUP($B4,[1]Table2!$B$1:$Z$21,MATCH("xGA/90",[1]Table2!$B$1:$Z$1,0),0),"")</f>
        <v>1.3502217741935485</v>
      </c>
      <c r="AD73" s="41" t="str">
        <f>IFERROR(VLOOKUP(AD4,[1]Table2!$B$1:$Z$21,MATCH("xG/90",[1]Table2!$B$1:$Z$1,0),0)*VLOOKUP($B4,[1]Table2!$B$1:$Z$21,MATCH("xGA/90",[1]Table2!$B$1:$Z$1,0),0),"")</f>
        <v/>
      </c>
      <c r="AE73" s="41" t="str">
        <f>IFERROR(VLOOKUP(AE4,[1]Table2!$B$1:$Z$21,MATCH("xG/90",[1]Table2!$B$1:$Z$1,0),0)*VLOOKUP($B4,[1]Table2!$B$1:$Z$21,MATCH("xGA/90",[1]Table2!$B$1:$Z$1,0),0),"")</f>
        <v/>
      </c>
      <c r="AF73" s="41" t="str">
        <f>IFERROR(VLOOKUP(AF4,[1]Table2!$B$1:$Z$21,MATCH("xG/90",[1]Table2!$B$1:$Z$1,0),0)*VLOOKUP($B4,[1]Table2!$B$1:$Z$21,MATCH("xGA/90",[1]Table2!$B$1:$Z$1,0),0),"")</f>
        <v/>
      </c>
      <c r="AG73" s="41">
        <f>IFERROR(VLOOKUP(AG4,[1]Table2!$B$1:$Z$21,MATCH("xG/90",[1]Table2!$B$1:$Z$1,0),0)*VLOOKUP($B4,[1]Table2!$B$1:$Z$21,MATCH("xGA/90",[1]Table2!$B$1:$Z$1,0),0),"")</f>
        <v>1.41646484375</v>
      </c>
      <c r="AH73" s="41" t="str">
        <f>IFERROR(VLOOKUP(AH4,[1]Table2!$B$1:$Z$21,MATCH("xG/90",[1]Table2!$B$1:$Z$1,0),0)*VLOOKUP($B4,[1]Table2!$B$1:$Z$21,MATCH("xGA/90",[1]Table2!$B$1:$Z$1,0),0),"")</f>
        <v/>
      </c>
      <c r="AI73" s="41" t="str">
        <f>IFERROR(VLOOKUP(AI4,[1]Table2!$B$1:$Z$21,MATCH("xG/90",[1]Table2!$B$1:$Z$1,0),0)*VLOOKUP($B4,[1]Table2!$B$1:$Z$21,MATCH("xGA/90",[1]Table2!$B$1:$Z$1,0),0),"")</f>
        <v/>
      </c>
      <c r="AJ73" s="41" t="str">
        <f>IFERROR(VLOOKUP(AJ4,[1]Table2!$B$1:$Z$21,MATCH("xG/90",[1]Table2!$B$1:$Z$1,0),0)*VLOOKUP($B4,[1]Table2!$B$1:$Z$21,MATCH("xGA/90",[1]Table2!$B$1:$Z$1,0),0),"")</f>
        <v/>
      </c>
      <c r="AK73" s="41">
        <f>IFERROR(VLOOKUP(AK4,[1]Table2!$B$1:$Z$21,MATCH("xG/90",[1]Table2!$B$1:$Z$1,0),0)*VLOOKUP($B4,[1]Table2!$B$1:$Z$21,MATCH("xGA/90",[1]Table2!$B$1:$Z$1,0),0),"")</f>
        <v>1.7819895833333335</v>
      </c>
      <c r="AL73" s="41" t="str">
        <f>IFERROR(VLOOKUP(AL4,[1]Table2!$B$1:$Z$21,MATCH("xG/90",[1]Table2!$B$1:$Z$1,0),0)*VLOOKUP($B4,[1]Table2!$B$1:$Z$21,MATCH("xGA/90",[1]Table2!$B$1:$Z$1,0),0),"")</f>
        <v/>
      </c>
      <c r="AM73" s="41" t="str">
        <f>IFERROR(VLOOKUP(AM4,[1]Table2!$B$1:$Z$21,MATCH("xG/90",[1]Table2!$B$1:$Z$1,0),0)*VLOOKUP($B4,[1]Table2!$B$1:$Z$21,MATCH("xGA/90",[1]Table2!$B$1:$Z$1,0),0),"")</f>
        <v/>
      </c>
      <c r="AN73" s="41" t="str">
        <f>IFERROR(VLOOKUP(AN4,[1]Table2!$B$1:$Z$21,MATCH("xG/90",[1]Table2!$B$1:$Z$1,0),0)*VLOOKUP($B4,[1]Table2!$B$1:$Z$21,MATCH("xGA/90",[1]Table2!$B$1:$Z$1,0),0),"")</f>
        <v/>
      </c>
      <c r="AO73" s="41" t="str">
        <f>IFERROR(VLOOKUP(AO4,[1]Table2!$B$1:$Z$21,MATCH("xG/90",[1]Table2!$B$1:$Z$1,0),0)*VLOOKUP($B4,[1]Table2!$B$1:$Z$21,MATCH("xGA/90",[1]Table2!$B$1:$Z$1,0),0),"")</f>
        <v/>
      </c>
      <c r="AP73" s="41" t="str">
        <f>IFERROR(VLOOKUP(AP4,[1]Table2!$B$1:$Z$21,MATCH("xG/90",[1]Table2!$B$1:$Z$1,0),0)*VLOOKUP($B4,[1]Table2!$B$1:$Z$21,MATCH("xGA/90",[1]Table2!$B$1:$Z$1,0),0),"")</f>
        <v/>
      </c>
      <c r="AQ73" s="41" t="str">
        <f>IFERROR(VLOOKUP(AQ4,[1]Table2!$B$1:$Z$21,MATCH("xG/90",[1]Table2!$B$1:$Z$1,0),0)*VLOOKUP($B4,[1]Table2!$B$1:$Z$21,MATCH("xGA/90",[1]Table2!$B$1:$Z$1,0),0),"")</f>
        <v/>
      </c>
      <c r="AR73" s="41" t="str">
        <f>IFERROR(VLOOKUP(AR4,[1]Table2!$B$1:$Z$21,MATCH("xG/90",[1]Table2!$B$1:$Z$1,0),0)*VLOOKUP($B4,[1]Table2!$B$1:$Z$21,MATCH("xGA/90",[1]Table2!$B$1:$Z$1,0),0),"")</f>
        <v/>
      </c>
      <c r="AS73" s="41" t="str">
        <f>IFERROR(VLOOKUP(AS4,[1]Table2!$B$1:$Z$21,MATCH("xG/90",[1]Table2!$B$1:$Z$1,0),0)*VLOOKUP($B4,[1]Table2!$B$1:$Z$21,MATCH("xGA/90",[1]Table2!$B$1:$Z$1,0),0),"")</f>
        <v/>
      </c>
      <c r="AT73" s="41" t="str">
        <f>IFERROR(VLOOKUP(AT4,[1]Table2!$B$1:$Z$21,MATCH("xG/90",[1]Table2!$B$1:$Z$1,0),0)*VLOOKUP($B4,[1]Table2!$B$1:$Z$21,MATCH("xGA/90",[1]Table2!$B$1:$Z$1,0),0),"")</f>
        <v/>
      </c>
      <c r="AU73" s="41" t="str">
        <f>IFERROR(VLOOKUP(AU4,[1]Table2!$B$1:$Z$21,MATCH("xG/90",[1]Table2!$B$1:$Z$1,0),0)*VLOOKUP($B4,[1]Table2!$B$1:$Z$21,MATCH("xGA/90",[1]Table2!$B$1:$Z$1,0),0),"")</f>
        <v/>
      </c>
      <c r="AV73" s="41" t="str">
        <f>IFERROR(VLOOKUP(AV4,[1]Table2!$B$1:$Z$21,MATCH("xG/90",[1]Table2!$B$1:$Z$1,0),0)*VLOOKUP($B4,[1]Table2!$B$1:$Z$21,MATCH("xGA/90",[1]Table2!$B$1:$Z$1,0),0),"")</f>
        <v/>
      </c>
      <c r="AW73" s="41" t="str">
        <f>IFERROR(VLOOKUP(AW4,[1]Table2!$B$1:$Z$21,MATCH("xG/90",[1]Table2!$B$1:$Z$1,0),0)*VLOOKUP($B4,[1]Table2!$B$1:$Z$21,MATCH("xGA/90",[1]Table2!$B$1:$Z$1,0),0),"")</f>
        <v/>
      </c>
      <c r="AX73" s="41" t="str">
        <f>IFERROR(VLOOKUP(AX4,[1]Table2!$B$1:$Z$21,MATCH("xG/90",[1]Table2!$B$1:$Z$1,0),0)*VLOOKUP($B4,[1]Table2!$B$1:$Z$21,MATCH("xGA/90",[1]Table2!$B$1:$Z$1,0),0),"")</f>
        <v/>
      </c>
      <c r="AY73" s="41">
        <f>IFERROR(VLOOKUP(AY4,[1]Table2!$B$1:$Z$21,MATCH("xG/90",[1]Table2!$B$1:$Z$1,0),0)*VLOOKUP($B4,[1]Table2!$B$1:$Z$21,MATCH("xGA/90",[1]Table2!$B$1:$Z$1,0),0),"")</f>
        <v>1.6231738281250001</v>
      </c>
      <c r="AZ73" s="41" t="str">
        <f>IFERROR(VLOOKUP(AZ4,[1]Table2!$B$1:$Z$21,MATCH("xG/90",[1]Table2!$B$1:$Z$1,0),0)*VLOOKUP($B4,[1]Table2!$B$1:$Z$21,MATCH("xGA/90",[1]Table2!$B$1:$Z$1,0),0),"")</f>
        <v/>
      </c>
      <c r="BA73" s="41" t="str">
        <f>IFERROR(VLOOKUP(BA4,[1]Table2!$B$1:$Z$21,MATCH("xG/90",[1]Table2!$B$1:$Z$1,0),0)*VLOOKUP($B4,[1]Table2!$B$1:$Z$21,MATCH("xGA/90",[1]Table2!$B$1:$Z$1,0),0),"")</f>
        <v/>
      </c>
      <c r="BB73" s="41" t="str">
        <f>IFERROR(VLOOKUP(BB4,[1]Table2!$B$1:$Z$21,MATCH("xG/90",[1]Table2!$B$1:$Z$1,0),0)*VLOOKUP($B4,[1]Table2!$B$1:$Z$21,MATCH("xGA/90",[1]Table2!$B$1:$Z$1,0),0),"")</f>
        <v/>
      </c>
      <c r="BC73" s="41" t="str">
        <f>IFERROR(VLOOKUP(BC4,[1]Table2!$B$1:$Z$21,MATCH("xG/90",[1]Table2!$B$1:$Z$1,0),0)*VLOOKUP($B4,[1]Table2!$B$1:$Z$21,MATCH("xGA/90",[1]Table2!$B$1:$Z$1,0),0),"")</f>
        <v/>
      </c>
      <c r="BD73" s="41" t="str">
        <f>IFERROR(VLOOKUP(BD4,[1]Table2!$B$1:$Z$21,MATCH("xG/90",[1]Table2!$B$1:$Z$1,0),0)*VLOOKUP($B4,[1]Table2!$B$1:$Z$21,MATCH("xGA/90",[1]Table2!$B$1:$Z$1,0),0),"")</f>
        <v/>
      </c>
      <c r="BE73" s="41" t="str">
        <f>IFERROR(VLOOKUP(BE4,[1]Table2!$B$1:$Z$21,MATCH("xG/90",[1]Table2!$B$1:$Z$1,0),0)*VLOOKUP($B4,[1]Table2!$B$1:$Z$21,MATCH("xGA/90",[1]Table2!$B$1:$Z$1,0),0),"")</f>
        <v/>
      </c>
      <c r="BF73" s="41" t="str">
        <f>IFERROR(VLOOKUP(BF4,[1]Table2!$B$1:$Z$21,MATCH("xG/90",[1]Table2!$B$1:$Z$1,0),0)*VLOOKUP($B4,[1]Table2!$B$1:$Z$21,MATCH("xGA/90",[1]Table2!$B$1:$Z$1,0),0),"")</f>
        <v/>
      </c>
      <c r="BG73" s="41" t="str">
        <f>IFERROR(VLOOKUP(BG4,[1]Table2!$B$1:$Z$21,MATCH("xG/90",[1]Table2!$B$1:$Z$1,0),0)*VLOOKUP($B4,[1]Table2!$B$1:$Z$21,MATCH("xGA/90",[1]Table2!$B$1:$Z$1,0),0),"")</f>
        <v/>
      </c>
      <c r="BH73" s="41" t="str">
        <f>IFERROR(VLOOKUP(BH4,[1]Table2!$B$1:$Z$21,MATCH("xG/90",[1]Table2!$B$1:$Z$1,0),0)*VLOOKUP($B4,[1]Table2!$B$1:$Z$21,MATCH("xGA/90",[1]Table2!$B$1:$Z$1,0),0),"")</f>
        <v/>
      </c>
      <c r="BI73" s="41" t="str">
        <f>IFERROR(VLOOKUP(BI4,[1]Table2!$B$1:$Z$21,MATCH("xG/90",[1]Table2!$B$1:$Z$1,0),0)*VLOOKUP($B4,[1]Table2!$B$1:$Z$21,MATCH("xGA/90",[1]Table2!$B$1:$Z$1,0),0),"")</f>
        <v/>
      </c>
      <c r="BJ73" s="41" t="str">
        <f>IFERROR(VLOOKUP(BJ4,[1]Table2!$B$1:$Z$21,MATCH("xG/90",[1]Table2!$B$1:$Z$1,0),0)*VLOOKUP($B4,[1]Table2!$B$1:$Z$21,MATCH("xGA/90",[1]Table2!$B$1:$Z$1,0),0),"")</f>
        <v/>
      </c>
      <c r="BK73" s="41" t="str">
        <f>IFERROR(VLOOKUP(BK4,[1]Table2!$B$1:$Z$21,MATCH("xG/90",[1]Table2!$B$1:$Z$1,0),0)*VLOOKUP($B4,[1]Table2!$B$1:$Z$21,MATCH("xGA/90",[1]Table2!$B$1:$Z$1,0),0),"")</f>
        <v/>
      </c>
      <c r="BL73" s="41">
        <f>IFERROR(VLOOKUP(BL4,[1]Table2!$B$1:$Z$21,MATCH("xG/90",[1]Table2!$B$1:$Z$1,0),0)*VLOOKUP($B4,[1]Table2!$B$1:$Z$21,MATCH("xGA/90",[1]Table2!$B$1:$Z$1,0),0),"")</f>
        <v>1.5723437500000002</v>
      </c>
      <c r="BM73" s="41" t="str">
        <f>IFERROR(VLOOKUP(BM4,[1]Table2!$B$1:$Z$21,MATCH("xG/90",[1]Table2!$B$1:$Z$1,0),0)*VLOOKUP($B4,[1]Table2!$B$1:$Z$21,MATCH("xGA/90",[1]Table2!$B$1:$Z$1,0),0),"")</f>
        <v/>
      </c>
      <c r="BN73" s="41" t="str">
        <f>IFERROR(VLOOKUP(BN4,[1]Table2!$B$1:$Z$21,MATCH("xG/90",[1]Table2!$B$1:$Z$1,0),0)*VLOOKUP($B4,[1]Table2!$B$1:$Z$21,MATCH("xGA/90",[1]Table2!$B$1:$Z$1,0),0),"")</f>
        <v/>
      </c>
      <c r="BO73" s="41" t="str">
        <f>IFERROR(VLOOKUP(BO4,[1]Table2!$B$1:$Z$21,MATCH("xG/90",[1]Table2!$B$1:$Z$1,0),0)*VLOOKUP($B4,[1]Table2!$B$1:$Z$21,MATCH("xGA/90",[1]Table2!$B$1:$Z$1,0),0),"")</f>
        <v/>
      </c>
      <c r="BP73" s="41" t="str">
        <f>IFERROR(VLOOKUP(BP4,[1]Table2!$B$1:$Z$21,MATCH("xG/90",[1]Table2!$B$1:$Z$1,0),0)*VLOOKUP($B4,[1]Table2!$B$1:$Z$21,MATCH("xGA/90",[1]Table2!$B$1:$Z$1,0),0),"")</f>
        <v/>
      </c>
      <c r="BQ73" s="41" t="str">
        <f>IFERROR(VLOOKUP(BQ4,[1]Table2!$B$1:$Z$21,MATCH("xG/90",[1]Table2!$B$1:$Z$1,0),0)*VLOOKUP($B4,[1]Table2!$B$1:$Z$21,MATCH("xGA/90",[1]Table2!$B$1:$Z$1,0),0),"")</f>
        <v/>
      </c>
      <c r="BR73" s="41" t="str">
        <f>IFERROR(VLOOKUP(BR4,[1]Table2!$B$1:$Z$21,MATCH("xG/90",[1]Table2!$B$1:$Z$1,0),0)*VLOOKUP($B4,[1]Table2!$B$1:$Z$21,MATCH("xGA/90",[1]Table2!$B$1:$Z$1,0),0),"")</f>
        <v/>
      </c>
      <c r="BS73" s="41" t="str">
        <f>IFERROR(VLOOKUP(BS4,[1]Table2!$B$1:$Z$21,MATCH("xG/90",[1]Table2!$B$1:$Z$1,0),0)*VLOOKUP($B4,[1]Table2!$B$1:$Z$21,MATCH("xGA/90",[1]Table2!$B$1:$Z$1,0),0),"")</f>
        <v/>
      </c>
      <c r="BT73" s="41">
        <f>IFERROR(VLOOKUP(BT4,[1]Table2!$B$1:$Z$21,MATCH("xG/90",[1]Table2!$B$1:$Z$1,0),0)*VLOOKUP($B4,[1]Table2!$B$1:$Z$21,MATCH("xGA/90",[1]Table2!$B$1:$Z$1,0),0),"")</f>
        <v>2.0113407258064515</v>
      </c>
      <c r="BU73" s="41" t="str">
        <f>IFERROR(VLOOKUP(BU4,[1]Table2!$B$1:$Z$21,MATCH("xG/90",[1]Table2!$B$1:$Z$1,0),0)*VLOOKUP($B4,[1]Table2!$B$1:$Z$21,MATCH("xGA/90",[1]Table2!$B$1:$Z$1,0),0),"")</f>
        <v/>
      </c>
      <c r="BV73" s="41" t="str">
        <f>IFERROR(VLOOKUP(BV4,[1]Table2!$B$1:$Z$21,MATCH("xG/90",[1]Table2!$B$1:$Z$1,0),0)*VLOOKUP($B4,[1]Table2!$B$1:$Z$21,MATCH("xGA/90",[1]Table2!$B$1:$Z$1,0),0),"")</f>
        <v/>
      </c>
      <c r="BW73" s="41" t="str">
        <f>IFERROR(VLOOKUP(BW4,[1]Table2!$B$1:$Z$21,MATCH("xG/90",[1]Table2!$B$1:$Z$1,0),0)*VLOOKUP($B4,[1]Table2!$B$1:$Z$21,MATCH("xGA/90",[1]Table2!$B$1:$Z$1,0),0),"")</f>
        <v/>
      </c>
      <c r="BX73" s="41" t="str">
        <f>IFERROR(VLOOKUP(BX4,[1]Table2!$B$1:$Z$21,MATCH("xG/90",[1]Table2!$B$1:$Z$1,0),0)*VLOOKUP($B4,[1]Table2!$B$1:$Z$21,MATCH("xGA/90",[1]Table2!$B$1:$Z$1,0),0),"")</f>
        <v/>
      </c>
      <c r="BY73" s="41" t="str">
        <f>IFERROR(VLOOKUP(BY4,[1]Table2!$B$1:$Z$21,MATCH("xG/90",[1]Table2!$B$1:$Z$1,0),0)*VLOOKUP($B4,[1]Table2!$B$1:$Z$21,MATCH("xGA/90",[1]Table2!$B$1:$Z$1,0),0),"")</f>
        <v/>
      </c>
      <c r="BZ73" s="41" t="str">
        <f>IFERROR(VLOOKUP(BZ4,[1]Table2!$B$1:$Z$21,MATCH("xG/90",[1]Table2!$B$1:$Z$1,0),0)*VLOOKUP($B4,[1]Table2!$B$1:$Z$21,MATCH("xGA/90",[1]Table2!$B$1:$Z$1,0),0),"")</f>
        <v/>
      </c>
      <c r="CA73" s="41">
        <f>IFERROR(VLOOKUP(CA4,[1]Table2!$B$1:$Z$21,MATCH("xG/90",[1]Table2!$B$1:$Z$1,0),0)*VLOOKUP($B4,[1]Table2!$B$1:$Z$21,MATCH("xGA/90",[1]Table2!$B$1:$Z$1,0),0),"")</f>
        <v>1.3453027343750001</v>
      </c>
      <c r="CB73" s="41" t="str">
        <f>IFERROR(VLOOKUP(CB4,[1]Table2!$B$1:$Z$21,MATCH("xG/90",[1]Table2!$B$1:$Z$1,0),0)*VLOOKUP($B4,[1]Table2!$B$1:$Z$21,MATCH("xGA/90",[1]Table2!$B$1:$Z$1,0),0),"")</f>
        <v/>
      </c>
      <c r="CC73" s="41" t="str">
        <f>IFERROR(VLOOKUP(CC4,[1]Table2!$B$1:$Z$21,MATCH("xG/90",[1]Table2!$B$1:$Z$1,0),0)*VLOOKUP($B4,[1]Table2!$B$1:$Z$21,MATCH("xGA/90",[1]Table2!$B$1:$Z$1,0),0),"")</f>
        <v/>
      </c>
      <c r="CD73" s="41" t="str">
        <f>IFERROR(VLOOKUP(CD4,[1]Table2!$B$1:$Z$21,MATCH("xG/90",[1]Table2!$B$1:$Z$1,0),0)*VLOOKUP($B4,[1]Table2!$B$1:$Z$21,MATCH("xGA/90",[1]Table2!$B$1:$Z$1,0),0),"")</f>
        <v/>
      </c>
      <c r="CE73" s="41" t="str">
        <f>IFERROR(VLOOKUP(CE4,[1]Table2!$B$1:$Z$21,MATCH("xG/90",[1]Table2!$B$1:$Z$1,0),0)*VLOOKUP($B4,[1]Table2!$B$1:$Z$21,MATCH("xGA/90",[1]Table2!$B$1:$Z$1,0),0),"")</f>
        <v/>
      </c>
      <c r="CF73" s="41" t="str">
        <f>IFERROR(VLOOKUP(CF4,[1]Table2!$B$1:$Z$21,MATCH("xG/90",[1]Table2!$B$1:$Z$1,0),0)*VLOOKUP($B4,[1]Table2!$B$1:$Z$21,MATCH("xGA/90",[1]Table2!$B$1:$Z$1,0),0),"")</f>
        <v/>
      </c>
      <c r="CG73" s="41" t="str">
        <f>IFERROR(VLOOKUP(CG4,[1]Table2!$B$1:$Z$21,MATCH("xG/90",[1]Table2!$B$1:$Z$1,0),0)*VLOOKUP($B4,[1]Table2!$B$1:$Z$21,MATCH("xGA/90",[1]Table2!$B$1:$Z$1,0),0),"")</f>
        <v/>
      </c>
      <c r="CH73" s="41">
        <f>IFERROR(VLOOKUP(CH4,[1]Table2!$B$1:$Z$21,MATCH("xG/90",[1]Table2!$B$1:$Z$1,0),0)*VLOOKUP($B4,[1]Table2!$B$1:$Z$21,MATCH("xGA/90",[1]Table2!$B$1:$Z$1,0),0),"")</f>
        <v>1.0335449218750001</v>
      </c>
      <c r="CI73" s="41" t="str">
        <f>IFERROR(VLOOKUP(CI4,[1]Table2!$B$1:$Z$21,MATCH("xG/90",[1]Table2!$B$1:$Z$1,0),0)*VLOOKUP($B4,[1]Table2!$B$1:$Z$21,MATCH("xGA/90",[1]Table2!$B$1:$Z$1,0),0),"")</f>
        <v/>
      </c>
      <c r="CJ73" s="41" t="str">
        <f>IFERROR(VLOOKUP(CJ4,[1]Table2!$B$1:$Z$21,MATCH("xG/90",[1]Table2!$B$1:$Z$1,0),0)*VLOOKUP($B4,[1]Table2!$B$1:$Z$21,MATCH("xGA/90",[1]Table2!$B$1:$Z$1,0),0),"")</f>
        <v/>
      </c>
      <c r="CK73" s="41" t="str">
        <f>IFERROR(VLOOKUP(CK4,[1]Table2!$B$1:$Z$21,MATCH("xG/90",[1]Table2!$B$1:$Z$1,0),0)*VLOOKUP($B4,[1]Table2!$B$1:$Z$21,MATCH("xGA/90",[1]Table2!$B$1:$Z$1,0),0),"")</f>
        <v/>
      </c>
      <c r="CL73" s="41" t="str">
        <f>IFERROR(VLOOKUP(CL4,[1]Table2!$B$1:$Z$21,MATCH("xG/90",[1]Table2!$B$1:$Z$1,0),0)*VLOOKUP($B4,[1]Table2!$B$1:$Z$21,MATCH("xGA/90",[1]Table2!$B$1:$Z$1,0),0),"")</f>
        <v/>
      </c>
      <c r="CM73" s="41" t="str">
        <f>IFERROR(VLOOKUP(CM4,[1]Table2!$B$1:$Z$21,MATCH("xG/90",[1]Table2!$B$1:$Z$1,0),0)*VLOOKUP($B4,[1]Table2!$B$1:$Z$21,MATCH("xGA/90",[1]Table2!$B$1:$Z$1,0),0),"")</f>
        <v/>
      </c>
      <c r="CN73" s="41" t="str">
        <f>IFERROR(VLOOKUP(CN4,[1]Table2!$B$1:$Z$21,MATCH("xG/90",[1]Table2!$B$1:$Z$1,0),0)*VLOOKUP($B4,[1]Table2!$B$1:$Z$21,MATCH("xGA/90",[1]Table2!$B$1:$Z$1,0),0),"")</f>
        <v/>
      </c>
      <c r="CO73" s="41">
        <f>IFERROR(VLOOKUP(CO4,[1]Table2!$B$1:$Z$21,MATCH("xG/90",[1]Table2!$B$1:$Z$1,0),0)*VLOOKUP($B4,[1]Table2!$B$1:$Z$21,MATCH("xGA/90",[1]Table2!$B$1:$Z$1,0),0),"")</f>
        <v>1.0877636718750001</v>
      </c>
      <c r="CP73" s="41" t="str">
        <f>IFERROR(VLOOKUP(CP4,[1]Table2!$B$1:$Z$21,MATCH("xG/90",[1]Table2!$B$1:$Z$1,0),0)*VLOOKUP($B4,[1]Table2!$B$1:$Z$21,MATCH("xGA/90",[1]Table2!$B$1:$Z$1,0),0),"")</f>
        <v/>
      </c>
      <c r="CQ73" s="41" t="str">
        <f>IFERROR(VLOOKUP(CQ4,[1]Table2!$B$1:$Z$21,MATCH("xG/90",[1]Table2!$B$1:$Z$1,0),0)*VLOOKUP($B4,[1]Table2!$B$1:$Z$21,MATCH("xGA/90",[1]Table2!$B$1:$Z$1,0),0),"")</f>
        <v/>
      </c>
      <c r="CR73" s="41" t="str">
        <f>IFERROR(VLOOKUP(CR4,[1]Table2!$B$1:$Z$21,MATCH("xG/90",[1]Table2!$B$1:$Z$1,0),0)*VLOOKUP($B4,[1]Table2!$B$1:$Z$21,MATCH("xGA/90",[1]Table2!$B$1:$Z$1,0),0),"")</f>
        <v/>
      </c>
      <c r="CS73" s="41" t="str">
        <f>IFERROR(VLOOKUP(CS4,[1]Table2!$B$1:$Z$21,MATCH("xG/90",[1]Table2!$B$1:$Z$1,0),0)*VLOOKUP($B4,[1]Table2!$B$1:$Z$21,MATCH("xGA/90",[1]Table2!$B$1:$Z$1,0),0),"")</f>
        <v/>
      </c>
      <c r="CT73" s="41" t="str">
        <f>IFERROR(VLOOKUP(CT4,[1]Table2!$B$1:$Z$21,MATCH("xG/90",[1]Table2!$B$1:$Z$1,0),0)*VLOOKUP($B4,[1]Table2!$B$1:$Z$21,MATCH("xGA/90",[1]Table2!$B$1:$Z$1,0),0),"")</f>
        <v/>
      </c>
      <c r="CU73" s="41" t="str">
        <f>IFERROR(VLOOKUP(CU4,[1]Table2!$B$1:$Z$21,MATCH("xG/90",[1]Table2!$B$1:$Z$1,0),0)*VLOOKUP($B4,[1]Table2!$B$1:$Z$21,MATCH("xGA/90",[1]Table2!$B$1:$Z$1,0),0),"")</f>
        <v/>
      </c>
      <c r="CV73" s="41">
        <f>IFERROR(VLOOKUP(CV4,[1]Table2!$B$1:$Z$21,MATCH("xG/90",[1]Table2!$B$1:$Z$1,0),0)*VLOOKUP($B4,[1]Table2!$B$1:$Z$21,MATCH("xGA/90",[1]Table2!$B$1:$Z$1,0),0),"")</f>
        <v>1.3817036290322582</v>
      </c>
      <c r="CW73" s="41" t="str">
        <f>IFERROR(VLOOKUP(CW4,[1]Table2!$B$1:$Z$21,MATCH("xG/90",[1]Table2!$B$1:$Z$1,0),0)*VLOOKUP($B4,[1]Table2!$B$1:$Z$21,MATCH("xGA/90",[1]Table2!$B$1:$Z$1,0),0),"")</f>
        <v/>
      </c>
      <c r="CX73" s="41" t="str">
        <f>IFERROR(VLOOKUP(CX4,[1]Table2!$B$1:$Z$21,MATCH("xG/90",[1]Table2!$B$1:$Z$1,0),0)*VLOOKUP($B4,[1]Table2!$B$1:$Z$21,MATCH("xGA/90",[1]Table2!$B$1:$Z$1,0),0),"")</f>
        <v/>
      </c>
      <c r="CY73" s="41" t="str">
        <f>IFERROR(VLOOKUP(CY4,[1]Table2!$B$1:$Z$21,MATCH("xG/90",[1]Table2!$B$1:$Z$1,0),0)*VLOOKUP($B4,[1]Table2!$B$1:$Z$21,MATCH("xGA/90",[1]Table2!$B$1:$Z$1,0),0),"")</f>
        <v/>
      </c>
      <c r="CZ73" s="41" t="str">
        <f>IFERROR(VLOOKUP(CZ4,[1]Table2!$B$1:$Z$21,MATCH("xG/90",[1]Table2!$B$1:$Z$1,0),0)*VLOOKUP($B4,[1]Table2!$B$1:$Z$21,MATCH("xGA/90",[1]Table2!$B$1:$Z$1,0),0),"")</f>
        <v/>
      </c>
      <c r="DA73" s="41" t="str">
        <f>IFERROR(VLOOKUP(DA4,[1]Table2!$B$1:$Z$21,MATCH("xG/90",[1]Table2!$B$1:$Z$1,0),0)*VLOOKUP($B4,[1]Table2!$B$1:$Z$21,MATCH("xGA/90",[1]Table2!$B$1:$Z$1,0),0),"")</f>
        <v/>
      </c>
      <c r="DB73" s="41">
        <f>IFERROR(VLOOKUP(DB4,[1]Table2!$B$1:$Z$21,MATCH("xG/90",[1]Table2!$B$1:$Z$1,0),0)*VLOOKUP($B4,[1]Table2!$B$1:$Z$21,MATCH("xGA/90",[1]Table2!$B$1:$Z$1,0),0),"")</f>
        <v>1.0708203125000002</v>
      </c>
      <c r="DC73" s="41" t="str">
        <f>IFERROR(VLOOKUP(DC4,[1]Table2!$B$1:$Z$21,MATCH("xG/90",[1]Table2!$B$1:$Z$1,0),0)*VLOOKUP($B4,[1]Table2!$B$1:$Z$21,MATCH("xGA/90",[1]Table2!$B$1:$Z$1,0),0),"")</f>
        <v/>
      </c>
      <c r="DD73" s="41" t="str">
        <f>IFERROR(VLOOKUP(DD4,[1]Table2!$B$1:$Z$21,MATCH("xG/90",[1]Table2!$B$1:$Z$1,0),0)*VLOOKUP($B4,[1]Table2!$B$1:$Z$21,MATCH("xGA/90",[1]Table2!$B$1:$Z$1,0),0),"")</f>
        <v/>
      </c>
      <c r="DE73" s="41" t="str">
        <f>IFERROR(VLOOKUP(DE4,[1]Table2!$B$1:$Z$21,MATCH("xG/90",[1]Table2!$B$1:$Z$1,0),0)*VLOOKUP($B4,[1]Table2!$B$1:$Z$21,MATCH("xGA/90",[1]Table2!$B$1:$Z$1,0),0),"")</f>
        <v/>
      </c>
      <c r="DF73" s="41" t="str">
        <f>IFERROR(VLOOKUP(DF4,[1]Table2!$B$1:$Z$21,MATCH("xG/90",[1]Table2!$B$1:$Z$1,0),0)*VLOOKUP($B4,[1]Table2!$B$1:$Z$21,MATCH("xGA/90",[1]Table2!$B$1:$Z$1,0),0),"")</f>
        <v/>
      </c>
      <c r="DG73" s="41" t="str">
        <f>IFERROR(VLOOKUP(DG4,[1]Table2!$B$1:$Z$21,MATCH("xG/90",[1]Table2!$B$1:$Z$1,0),0)*VLOOKUP($B4,[1]Table2!$B$1:$Z$21,MATCH("xGA/90",[1]Table2!$B$1:$Z$1,0),0),"")</f>
        <v/>
      </c>
      <c r="DH73" s="41" t="str">
        <f>IFERROR(VLOOKUP(DH4,[1]Table2!$B$1:$Z$21,MATCH("xG/90",[1]Table2!$B$1:$Z$1,0),0)*VLOOKUP($B4,[1]Table2!$B$1:$Z$21,MATCH("xGA/90",[1]Table2!$B$1:$Z$1,0),0),"")</f>
        <v/>
      </c>
      <c r="DI73" s="41" t="str">
        <f>IFERROR(VLOOKUP(DI4,[1]Table2!$B$1:$Z$21,MATCH("xG/90",[1]Table2!$B$1:$Z$1,0),0)*VLOOKUP($B4,[1]Table2!$B$1:$Z$21,MATCH("xGA/90",[1]Table2!$B$1:$Z$1,0),0),"")</f>
        <v/>
      </c>
      <c r="DJ73" s="41" t="str">
        <f>IFERROR(VLOOKUP(DJ4,[1]Table2!$B$1:$Z$21,MATCH("xG/90",[1]Table2!$B$1:$Z$1,0),0)*VLOOKUP($B4,[1]Table2!$B$1:$Z$21,MATCH("xGA/90",[1]Table2!$B$1:$Z$1,0),0),"")</f>
        <v/>
      </c>
      <c r="DK73" s="41" t="str">
        <f>IFERROR(VLOOKUP(DK4,[1]Table2!$B$1:$Z$21,MATCH("xG/90",[1]Table2!$B$1:$Z$1,0),0)*VLOOKUP($B4,[1]Table2!$B$1:$Z$21,MATCH("xGA/90",[1]Table2!$B$1:$Z$1,0),0),"")</f>
        <v/>
      </c>
      <c r="DL73" s="41" t="str">
        <f>IFERROR(VLOOKUP(DL4,[1]Table2!$B$1:$Z$21,MATCH("xG/90",[1]Table2!$B$1:$Z$1,0),0)*VLOOKUP($B4,[1]Table2!$B$1:$Z$21,MATCH("xGA/90",[1]Table2!$B$1:$Z$1,0),0),"")</f>
        <v/>
      </c>
      <c r="DM73" s="41" t="str">
        <f>IFERROR(VLOOKUP(DM4,[1]Table2!$B$1:$Z$21,MATCH("xG/90",[1]Table2!$B$1:$Z$1,0),0)*VLOOKUP($B4,[1]Table2!$B$1:$Z$21,MATCH("xGA/90",[1]Table2!$B$1:$Z$1,0),0),"")</f>
        <v/>
      </c>
      <c r="DN73" s="41" t="str">
        <f>IFERROR(VLOOKUP(DN4,[1]Table2!$B$1:$Z$21,MATCH("xG/90",[1]Table2!$B$1:$Z$1,0),0)*VLOOKUP($B4,[1]Table2!$B$1:$Z$21,MATCH("xGA/90",[1]Table2!$B$1:$Z$1,0),0),"")</f>
        <v/>
      </c>
      <c r="DO73" s="41" t="str">
        <f>IFERROR(VLOOKUP(DO4,[1]Table2!$B$1:$Z$21,MATCH("xG/90",[1]Table2!$B$1:$Z$1,0),0)*VLOOKUP($B4,[1]Table2!$B$1:$Z$21,MATCH("xGA/90",[1]Table2!$B$1:$Z$1,0),0),"")</f>
        <v/>
      </c>
      <c r="DP73" s="41" t="str">
        <f>IFERROR(VLOOKUP(DP4,[1]Table2!$B$1:$Z$21,MATCH("xG/90",[1]Table2!$B$1:$Z$1,0),0)*VLOOKUP($B4,[1]Table2!$B$1:$Z$21,MATCH("xGA/90",[1]Table2!$B$1:$Z$1,0),0),"")</f>
        <v/>
      </c>
      <c r="DQ73" s="41" t="str">
        <f>IFERROR(VLOOKUP(DQ4,[1]Table2!$B$1:$Z$21,MATCH("xG/90",[1]Table2!$B$1:$Z$1,0),0)*VLOOKUP($B4,[1]Table2!$B$1:$Z$21,MATCH("xGA/90",[1]Table2!$B$1:$Z$1,0),0),"")</f>
        <v/>
      </c>
      <c r="DR73" s="41" t="str">
        <f>IFERROR(VLOOKUP(DR4,[1]Table2!$B$1:$Z$21,MATCH("xG/90",[1]Table2!$B$1:$Z$1,0),0)*VLOOKUP($B4,[1]Table2!$B$1:$Z$21,MATCH("xGA/90",[1]Table2!$B$1:$Z$1,0),0),"")</f>
        <v/>
      </c>
      <c r="DS73" s="41" t="str">
        <f>IFERROR(VLOOKUP(DS4,[1]Table2!$B$1:$Z$21,MATCH("xG/90",[1]Table2!$B$1:$Z$1,0),0)*VLOOKUP($B4,[1]Table2!$B$1:$Z$21,MATCH("xGA/90",[1]Table2!$B$1:$Z$1,0),0),"")</f>
        <v/>
      </c>
      <c r="DT73" s="41" t="str">
        <f>IFERROR(VLOOKUP(DT4,[1]Table2!$B$1:$Z$21,MATCH("xG/90",[1]Table2!$B$1:$Z$1,0),0)*VLOOKUP($B4,[1]Table2!$B$1:$Z$21,MATCH("xGA/90",[1]Table2!$B$1:$Z$1,0),0),"")</f>
        <v/>
      </c>
      <c r="DU73" s="41" t="str">
        <f>IFERROR(VLOOKUP(DU4,[1]Table2!$B$1:$Z$21,MATCH("xG/90",[1]Table2!$B$1:$Z$1,0),0)*VLOOKUP($B4,[1]Table2!$B$1:$Z$21,MATCH("xGA/90",[1]Table2!$B$1:$Z$1,0),0),"")</f>
        <v/>
      </c>
      <c r="DV73" s="41" t="str">
        <f>IFERROR(VLOOKUP(DV4,[1]Table2!$B$1:$Z$21,MATCH("xG/90",[1]Table2!$B$1:$Z$1,0),0)*VLOOKUP($B4,[1]Table2!$B$1:$Z$21,MATCH("xGA/90",[1]Table2!$B$1:$Z$1,0),0),"")</f>
        <v/>
      </c>
      <c r="DW73" s="41" t="str">
        <f>IFERROR(VLOOKUP(DW4,[1]Table2!$B$1:$Z$21,MATCH("xG/90",[1]Table2!$B$1:$Z$1,0),0)*VLOOKUP($B4,[1]Table2!$B$1:$Z$21,MATCH("xGA/90",[1]Table2!$B$1:$Z$1,0),0),"")</f>
        <v/>
      </c>
      <c r="DX73" s="41" t="str">
        <f>IFERROR(VLOOKUP(DX4,[1]Table2!$B$1:$Z$21,MATCH("xG/90",[1]Table2!$B$1:$Z$1,0),0)*VLOOKUP($B4,[1]Table2!$B$1:$Z$21,MATCH("xGA/90",[1]Table2!$B$1:$Z$1,0),0),"")</f>
        <v/>
      </c>
      <c r="DY73" s="41" t="str">
        <f>IFERROR(VLOOKUP(DY4,[1]Table2!$B$1:$Z$21,MATCH("xG/90",[1]Table2!$B$1:$Z$1,0),0)*VLOOKUP($B4,[1]Table2!$B$1:$Z$21,MATCH("xGA/90",[1]Table2!$B$1:$Z$1,0),0),"")</f>
        <v/>
      </c>
      <c r="DZ73" s="41" t="str">
        <f>IFERROR(VLOOKUP(DZ4,[1]Table2!$B$1:$Z$21,MATCH("xG/90",[1]Table2!$B$1:$Z$1,0),0)*VLOOKUP($B4,[1]Table2!$B$1:$Z$21,MATCH("xGA/90",[1]Table2!$B$1:$Z$1,0),0),"")</f>
        <v/>
      </c>
      <c r="EA73" s="41" t="str">
        <f>IFERROR(VLOOKUP(EA4,[1]Table2!$B$1:$Z$21,MATCH("xG/90",[1]Table2!$B$1:$Z$1,0),0)*VLOOKUP($B4,[1]Table2!$B$1:$Z$21,MATCH("xGA/90",[1]Table2!$B$1:$Z$1,0),0),"")</f>
        <v/>
      </c>
      <c r="EB73" s="41" t="str">
        <f>IFERROR(VLOOKUP(EB4,[1]Table2!$B$1:$Z$21,MATCH("xG/90",[1]Table2!$B$1:$Z$1,0),0)*VLOOKUP($B4,[1]Table2!$B$1:$Z$21,MATCH("xGA/90",[1]Table2!$B$1:$Z$1,0),0),"")</f>
        <v/>
      </c>
      <c r="EC73" s="41" t="str">
        <f>IFERROR(VLOOKUP(EC4,[1]Table2!$B$1:$Z$21,MATCH("xG/90",[1]Table2!$B$1:$Z$1,0),0)*VLOOKUP($B4,[1]Table2!$B$1:$Z$21,MATCH("xGA/90",[1]Table2!$B$1:$Z$1,0),0),"")</f>
        <v/>
      </c>
      <c r="ED73" s="41" t="str">
        <f>IFERROR(VLOOKUP(ED4,[1]Table2!$B$1:$Z$21,MATCH("xG/90",[1]Table2!$B$1:$Z$1,0),0)*VLOOKUP($B4,[1]Table2!$B$1:$Z$21,MATCH("xGA/90",[1]Table2!$B$1:$Z$1,0),0),"")</f>
        <v/>
      </c>
      <c r="EE73" s="41" t="str">
        <f>IFERROR(VLOOKUP(EE4,[1]Table2!$B$1:$Z$21,MATCH("xG/90",[1]Table2!$B$1:$Z$1,0),0)*VLOOKUP($B4,[1]Table2!$B$1:$Z$21,MATCH("xGA/90",[1]Table2!$B$1:$Z$1,0),0),"")</f>
        <v/>
      </c>
      <c r="EF73" s="41" t="str">
        <f>IFERROR(VLOOKUP(EF4,[1]Table2!$B$1:$Z$21,MATCH("xG/90",[1]Table2!$B$1:$Z$1,0),0)*VLOOKUP($B4,[1]Table2!$B$1:$Z$21,MATCH("xGA/90",[1]Table2!$B$1:$Z$1,0),0),"")</f>
        <v/>
      </c>
      <c r="EG73" s="41" t="str">
        <f>IFERROR(VLOOKUP(EG4,[1]Table2!$B$1:$Z$21,MATCH("xG/90",[1]Table2!$B$1:$Z$1,0),0)*VLOOKUP($B4,[1]Table2!$B$1:$Z$21,MATCH("xGA/90",[1]Table2!$B$1:$Z$1,0),0),"")</f>
        <v/>
      </c>
      <c r="EH73" s="41" t="str">
        <f>IFERROR(VLOOKUP(EH4,[1]Table2!$B$1:$Z$21,MATCH("xG/90",[1]Table2!$B$1:$Z$1,0),0)*VLOOKUP($B4,[1]Table2!$B$1:$Z$21,MATCH("xGA/90",[1]Table2!$B$1:$Z$1,0),0),"")</f>
        <v/>
      </c>
      <c r="EI73" s="41" t="str">
        <f>IFERROR(VLOOKUP(EI4,[1]Table2!$B$1:$Z$21,MATCH("xG/90",[1]Table2!$B$1:$Z$1,0),0)*VLOOKUP($B4,[1]Table2!$B$1:$Z$21,MATCH("xGA/90",[1]Table2!$B$1:$Z$1,0),0),"")</f>
        <v/>
      </c>
      <c r="EJ73" s="41" t="str">
        <f>IFERROR(VLOOKUP(EJ4,[1]Table2!$B$1:$Z$21,MATCH("xG/90",[1]Table2!$B$1:$Z$1,0),0)*VLOOKUP($B4,[1]Table2!$B$1:$Z$21,MATCH("xGA/90",[1]Table2!$B$1:$Z$1,0),0),"")</f>
        <v/>
      </c>
      <c r="EK73" s="41" t="str">
        <f>IFERROR(VLOOKUP(EK4,[1]Table2!$B$1:$Z$21,MATCH("xG/90",[1]Table2!$B$1:$Z$1,0),0)*VLOOKUP($B4,[1]Table2!$B$1:$Z$21,MATCH("xGA/90",[1]Table2!$B$1:$Z$1,0),0),"")</f>
        <v/>
      </c>
      <c r="EL73" s="41" t="str">
        <f>IFERROR(VLOOKUP(EL4,[1]Table2!$B$1:$Z$21,MATCH("xG/90",[1]Table2!$B$1:$Z$1,0),0)*VLOOKUP($B4,[1]Table2!$B$1:$Z$21,MATCH("xGA/90",[1]Table2!$B$1:$Z$1,0),0),"")</f>
        <v/>
      </c>
      <c r="EM73" s="41" t="str">
        <f>IFERROR(VLOOKUP(EM4,[1]Table2!$B$1:$Z$21,MATCH("xG/90",[1]Table2!$B$1:$Z$1,0),0)*VLOOKUP($B4,[1]Table2!$B$1:$Z$21,MATCH("xGA/90",[1]Table2!$B$1:$Z$1,0),0),"")</f>
        <v/>
      </c>
      <c r="EN73" s="41" t="str">
        <f>IFERROR(VLOOKUP(EN4,[1]Table2!$B$1:$Z$21,MATCH("xG/90",[1]Table2!$B$1:$Z$1,0),0)*VLOOKUP($B4,[1]Table2!$B$1:$Z$21,MATCH("xGA/90",[1]Table2!$B$1:$Z$1,0),0),"")</f>
        <v/>
      </c>
      <c r="EO73" s="41" t="str">
        <f>IFERROR(VLOOKUP(EO4,[1]Table2!$B$1:$Z$21,MATCH("xG/90",[1]Table2!$B$1:$Z$1,0),0)*VLOOKUP($B4,[1]Table2!$B$1:$Z$21,MATCH("xGA/90",[1]Table2!$B$1:$Z$1,0),0),"")</f>
        <v/>
      </c>
      <c r="EP73" s="41" t="str">
        <f>IFERROR(VLOOKUP(EP4,[1]Table2!$B$1:$Z$21,MATCH("xG/90",[1]Table2!$B$1:$Z$1,0),0)*VLOOKUP($B4,[1]Table2!$B$1:$Z$21,MATCH("xGA/90",[1]Table2!$B$1:$Z$1,0),0),"")</f>
        <v/>
      </c>
      <c r="EQ73" s="41" t="str">
        <f>IFERROR(VLOOKUP(EQ4,[1]Table2!$B$1:$Z$21,MATCH("xG/90",[1]Table2!$B$1:$Z$1,0),0)*VLOOKUP($B4,[1]Table2!$B$1:$Z$21,MATCH("xGA/90",[1]Table2!$B$1:$Z$1,0),0),"")</f>
        <v/>
      </c>
      <c r="ER73" s="41" t="str">
        <f>IFERROR(VLOOKUP(ER4,[1]Table2!$B$1:$Z$21,MATCH("xG/90",[1]Table2!$B$1:$Z$1,0),0)*VLOOKUP($B4,[1]Table2!$B$1:$Z$21,MATCH("xGA/90",[1]Table2!$B$1:$Z$1,0),0),"")</f>
        <v/>
      </c>
      <c r="ES73" s="41" t="str">
        <f>IFERROR(VLOOKUP(ES4,[1]Table2!$B$1:$Z$21,MATCH("xG/90",[1]Table2!$B$1:$Z$1,0),0)*VLOOKUP($B4,[1]Table2!$B$1:$Z$21,MATCH("xGA/90",[1]Table2!$B$1:$Z$1,0),0),"")</f>
        <v/>
      </c>
      <c r="ET73" s="41">
        <f>IFERROR(VLOOKUP(ET4,[1]Table2!$B$1:$Z$21,MATCH("xG/90",[1]Table2!$B$1:$Z$1,0),0)*VLOOKUP($B4,[1]Table2!$B$1:$Z$21,MATCH("xGA/90",[1]Table2!$B$1:$Z$1,0),0),"")</f>
        <v>1.4376713709677422</v>
      </c>
      <c r="EU73" s="41" t="str">
        <f>IFERROR(VLOOKUP(EU4,[1]Table2!$B$1:$Z$21,MATCH("xG/90",[1]Table2!$B$1:$Z$1,0),0)*VLOOKUP($B4,[1]Table2!$B$1:$Z$21,MATCH("xGA/90",[1]Table2!$B$1:$Z$1,0),0),"")</f>
        <v/>
      </c>
      <c r="EV73" s="41" t="str">
        <f>IFERROR(VLOOKUP(EV4,[1]Table2!$B$1:$Z$21,MATCH("xG/90",[1]Table2!$B$1:$Z$1,0),0)*VLOOKUP($B4,[1]Table2!$B$1:$Z$21,MATCH("xGA/90",[1]Table2!$B$1:$Z$1,0),0),"")</f>
        <v/>
      </c>
      <c r="EW73" s="41" t="str">
        <f>IFERROR(VLOOKUP(EW4,[1]Table2!$B$1:$Z$21,MATCH("xG/90",[1]Table2!$B$1:$Z$1,0),0)*VLOOKUP($B4,[1]Table2!$B$1:$Z$21,MATCH("xGA/90",[1]Table2!$B$1:$Z$1,0),0),"")</f>
        <v/>
      </c>
      <c r="EX73" s="41" t="str">
        <f>IFERROR(VLOOKUP(EX4,[1]Table2!$B$1:$Z$21,MATCH("xG/90",[1]Table2!$B$1:$Z$1,0),0)*VLOOKUP($B4,[1]Table2!$B$1:$Z$21,MATCH("xGA/90",[1]Table2!$B$1:$Z$1,0),0),"")</f>
        <v/>
      </c>
      <c r="EY73" s="41">
        <f>IFERROR(VLOOKUP(EY4,[1]Table2!$B$1:$Z$21,MATCH("xG/90",[1]Table2!$B$1:$Z$1,0),0)*VLOOKUP($B4,[1]Table2!$B$1:$Z$21,MATCH("xGA/90",[1]Table2!$B$1:$Z$1,0),0),"")</f>
        <v>2.0191810344827585</v>
      </c>
      <c r="EZ73" s="41" t="str">
        <f>IFERROR(VLOOKUP(EZ4,[1]Table2!$B$1:$Z$21,MATCH("xG/90",[1]Table2!$B$1:$Z$1,0),0)*VLOOKUP($B4,[1]Table2!$B$1:$Z$21,MATCH("xGA/90",[1]Table2!$B$1:$Z$1,0),0),"")</f>
        <v/>
      </c>
      <c r="FA73" s="41" t="str">
        <f>IFERROR(VLOOKUP(FA4,[1]Table2!$B$1:$Z$21,MATCH("xG/90",[1]Table2!$B$1:$Z$1,0),0)*VLOOKUP($B4,[1]Table2!$B$1:$Z$21,MATCH("xGA/90",[1]Table2!$B$1:$Z$1,0),0),"")</f>
        <v/>
      </c>
      <c r="FB73" s="41">
        <f>IFERROR(VLOOKUP(FB4,[1]Table2!$B$1:$Z$21,MATCH("xG/90",[1]Table2!$B$1:$Z$1,0),0)*VLOOKUP($B4,[1]Table2!$B$1:$Z$21,MATCH("xGA/90",[1]Table2!$B$1:$Z$1,0),0),"")</f>
        <v>1.8959072580645164</v>
      </c>
      <c r="FC73" s="41" t="str">
        <f>IFERROR(VLOOKUP(FC4,[1]Table2!$B$1:$Z$21,MATCH("xG/90",[1]Table2!$B$1:$Z$1,0),0)*VLOOKUP($B4,[1]Table2!$B$1:$Z$21,MATCH("xGA/90",[1]Table2!$B$1:$Z$1,0),0),"")</f>
        <v/>
      </c>
      <c r="FD73" s="41" t="str">
        <f>IFERROR(VLOOKUP(FD4,[1]Table2!$B$1:$Z$21,MATCH("xG/90",[1]Table2!$B$1:$Z$1,0),0)*VLOOKUP($B4,[1]Table2!$B$1:$Z$21,MATCH("xGA/90",[1]Table2!$B$1:$Z$1,0),0),"")</f>
        <v/>
      </c>
      <c r="FE73" s="41" t="str">
        <f>IFERROR(VLOOKUP(FE4,[1]Table2!$B$1:$Z$21,MATCH("xG/90",[1]Table2!$B$1:$Z$1,0),0)*VLOOKUP($B4,[1]Table2!$B$1:$Z$21,MATCH("xGA/90",[1]Table2!$B$1:$Z$1,0),0),"")</f>
        <v/>
      </c>
      <c r="FF73" s="41" t="str">
        <f>IFERROR(VLOOKUP(FF4,[1]Table2!$B$1:$Z$21,MATCH("xG/90",[1]Table2!$B$1:$Z$1,0),0)*VLOOKUP($B4,[1]Table2!$B$1:$Z$21,MATCH("xGA/90",[1]Table2!$B$1:$Z$1,0),0),"")</f>
        <v/>
      </c>
      <c r="FG73" s="41" t="str">
        <f>IFERROR(VLOOKUP(FG4,[1]Table2!$B$1:$Z$21,MATCH("xG/90",[1]Table2!$B$1:$Z$1,0),0)*VLOOKUP($B4,[1]Table2!$B$1:$Z$21,MATCH("xGA/90",[1]Table2!$B$1:$Z$1,0),0),"")</f>
        <v/>
      </c>
      <c r="FH73" s="41" t="str">
        <f>IFERROR(VLOOKUP(FH4,[1]Table2!$B$1:$Z$21,MATCH("xG/90",[1]Table2!$B$1:$Z$1,0),0)*VLOOKUP($B4,[1]Table2!$B$1:$Z$21,MATCH("xGA/90",[1]Table2!$B$1:$Z$1,0),0),"")</f>
        <v/>
      </c>
      <c r="FI73" s="41" t="str">
        <f>IFERROR(VLOOKUP(FI4,[1]Table2!$B$1:$Z$21,MATCH("xG/90",[1]Table2!$B$1:$Z$1,0),0)*VLOOKUP($B4,[1]Table2!$B$1:$Z$21,MATCH("xGA/90",[1]Table2!$B$1:$Z$1,0),0),"")</f>
        <v/>
      </c>
      <c r="FJ73" s="41" t="str">
        <f>IFERROR(VLOOKUP(FJ4,[1]Table2!$B$1:$Z$21,MATCH("xG/90",[1]Table2!$B$1:$Z$1,0),0)*VLOOKUP($B4,[1]Table2!$B$1:$Z$21,MATCH("xGA/90",[1]Table2!$B$1:$Z$1,0),0),"")</f>
        <v/>
      </c>
      <c r="FK73" s="41" t="str">
        <f>IFERROR(VLOOKUP(FK4,[1]Table2!$B$1:$Z$21,MATCH("xG/90",[1]Table2!$B$1:$Z$1,0),0)*VLOOKUP($B4,[1]Table2!$B$1:$Z$21,MATCH("xGA/90",[1]Table2!$B$1:$Z$1,0),0),"")</f>
        <v/>
      </c>
      <c r="FL73" s="41" t="str">
        <f>IFERROR(VLOOKUP(FL4,[1]Table2!$B$1:$Z$21,MATCH("xG/90",[1]Table2!$B$1:$Z$1,0),0)*VLOOKUP($B4,[1]Table2!$B$1:$Z$21,MATCH("xGA/90",[1]Table2!$B$1:$Z$1,0),0),"")</f>
        <v/>
      </c>
      <c r="FM73" s="41" t="str">
        <f>IFERROR(VLOOKUP(FM4,[1]Table2!$B$1:$Z$21,MATCH("xG/90",[1]Table2!$B$1:$Z$1,0),0)*VLOOKUP($B4,[1]Table2!$B$1:$Z$21,MATCH("xGA/90",[1]Table2!$B$1:$Z$1,0),0),"")</f>
        <v/>
      </c>
      <c r="FN73" s="41">
        <f>IFERROR(VLOOKUP(FN4,[1]Table2!$B$1:$Z$21,MATCH("xG/90",[1]Table2!$B$1:$Z$1,0),0)*VLOOKUP($B4,[1]Table2!$B$1:$Z$21,MATCH("xGA/90",[1]Table2!$B$1:$Z$1,0),0),"")</f>
        <v>1.5723437500000002</v>
      </c>
      <c r="FO73" s="41" t="str">
        <f>IFERROR(VLOOKUP(FO4,[1]Table2!$B$1:$Z$21,MATCH("xG/90",[1]Table2!$B$1:$Z$1,0),0)*VLOOKUP($B4,[1]Table2!$B$1:$Z$21,MATCH("xGA/90",[1]Table2!$B$1:$Z$1,0),0),"")</f>
        <v/>
      </c>
      <c r="FP73" s="41" t="str">
        <f>IFERROR(VLOOKUP(FP4,[1]Table2!$B$1:$Z$21,MATCH("xG/90",[1]Table2!$B$1:$Z$1,0),0)*VLOOKUP($B4,[1]Table2!$B$1:$Z$21,MATCH("xGA/90",[1]Table2!$B$1:$Z$1,0),0),"")</f>
        <v/>
      </c>
      <c r="FQ73" s="41" t="str">
        <f>IFERROR(VLOOKUP(FQ4,[1]Table2!$B$1:$Z$21,MATCH("xG/90",[1]Table2!$B$1:$Z$1,0),0)*VLOOKUP($B4,[1]Table2!$B$1:$Z$21,MATCH("xGA/90",[1]Table2!$B$1:$Z$1,0),0),"")</f>
        <v/>
      </c>
      <c r="FR73" s="41" t="str">
        <f>IFERROR(VLOOKUP(FR4,[1]Table2!$B$1:$Z$21,MATCH("xG/90",[1]Table2!$B$1:$Z$1,0),0)*VLOOKUP($B4,[1]Table2!$B$1:$Z$21,MATCH("xGA/90",[1]Table2!$B$1:$Z$1,0),0),"")</f>
        <v/>
      </c>
      <c r="FS73" s="41" t="str">
        <f>IFERROR(VLOOKUP(FS4,[1]Table2!$B$1:$Z$21,MATCH("xG/90",[1]Table2!$B$1:$Z$1,0),0)*VLOOKUP($B4,[1]Table2!$B$1:$Z$21,MATCH("xGA/90",[1]Table2!$B$1:$Z$1,0),0),"")</f>
        <v/>
      </c>
      <c r="FT73" s="41" t="str">
        <f>IFERROR(VLOOKUP(FT4,[1]Table2!$B$1:$Z$21,MATCH("xG/90",[1]Table2!$B$1:$Z$1,0),0)*VLOOKUP($B4,[1]Table2!$B$1:$Z$21,MATCH("xGA/90",[1]Table2!$B$1:$Z$1,0),0),"")</f>
        <v/>
      </c>
      <c r="FU73" s="41">
        <f>IFERROR(VLOOKUP(FU4,[1]Table2!$B$1:$Z$21,MATCH("xG/90",[1]Table2!$B$1:$Z$1,0),0)*VLOOKUP($B4,[1]Table2!$B$1:$Z$21,MATCH("xGA/90",[1]Table2!$B$1:$Z$1,0),0),"")</f>
        <v>1.7819895833333335</v>
      </c>
      <c r="FV73" s="41" t="str">
        <f>IFERROR(VLOOKUP(FV4,[1]Table2!$B$1:$Z$21,MATCH("xG/90",[1]Table2!$B$1:$Z$1,0),0)*VLOOKUP($B4,[1]Table2!$B$1:$Z$21,MATCH("xGA/90",[1]Table2!$B$1:$Z$1,0),0),"")</f>
        <v/>
      </c>
      <c r="FW73" s="41" t="str">
        <f>IFERROR(VLOOKUP(FW4,[1]Table2!$B$1:$Z$21,MATCH("xG/90",[1]Table2!$B$1:$Z$1,0),0)*VLOOKUP($B4,[1]Table2!$B$1:$Z$21,MATCH("xGA/90",[1]Table2!$B$1:$Z$1,0),0),"")</f>
        <v/>
      </c>
      <c r="FX73" s="41" t="str">
        <f>IFERROR(VLOOKUP(FX4,[1]Table2!$B$1:$Z$21,MATCH("xG/90",[1]Table2!$B$1:$Z$1,0),0)*VLOOKUP($B4,[1]Table2!$B$1:$Z$21,MATCH("xGA/90",[1]Table2!$B$1:$Z$1,0),0),"")</f>
        <v/>
      </c>
      <c r="FY73" s="41" t="str">
        <f>IFERROR(VLOOKUP(FY4,[1]Table2!$B$1:$Z$21,MATCH("xG/90",[1]Table2!$B$1:$Z$1,0),0)*VLOOKUP($B4,[1]Table2!$B$1:$Z$21,MATCH("xGA/90",[1]Table2!$B$1:$Z$1,0),0),"")</f>
        <v/>
      </c>
      <c r="FZ73" s="41" t="str">
        <f>IFERROR(VLOOKUP(FZ4,[1]Table2!$B$1:$Z$21,MATCH("xG/90",[1]Table2!$B$1:$Z$1,0),0)*VLOOKUP($B4,[1]Table2!$B$1:$Z$21,MATCH("xGA/90",[1]Table2!$B$1:$Z$1,0),0),"")</f>
        <v/>
      </c>
      <c r="GA73" s="41" t="str">
        <f>IFERROR(VLOOKUP(GA4,[1]Table2!$B$1:$Z$21,MATCH("xG/90",[1]Table2!$B$1:$Z$1,0),0)*VLOOKUP($B4,[1]Table2!$B$1:$Z$21,MATCH("xGA/90",[1]Table2!$B$1:$Z$1,0),0),"")</f>
        <v/>
      </c>
      <c r="GB73" s="41" t="str">
        <f>IFERROR(VLOOKUP(GB4,[1]Table2!$B$1:$Z$21,MATCH("xG/90",[1]Table2!$B$1:$Z$1,0),0)*VLOOKUP($B4,[1]Table2!$B$1:$Z$21,MATCH("xGA/90",[1]Table2!$B$1:$Z$1,0),0),"")</f>
        <v/>
      </c>
      <c r="GC73" s="41" t="str">
        <f>IFERROR(VLOOKUP(GC4,[1]Table2!$B$1:$Z$21,MATCH("xG/90",[1]Table2!$B$1:$Z$1,0),0)*VLOOKUP($B4,[1]Table2!$B$1:$Z$21,MATCH("xGA/90",[1]Table2!$B$1:$Z$1,0),0),"")</f>
        <v/>
      </c>
      <c r="GD73" s="41" t="str">
        <f>IFERROR(VLOOKUP(GD4,[1]Table2!$B$1:$Z$21,MATCH("xG/90",[1]Table2!$B$1:$Z$1,0),0)*VLOOKUP($B4,[1]Table2!$B$1:$Z$21,MATCH("xGA/90",[1]Table2!$B$1:$Z$1,0),0),"")</f>
        <v/>
      </c>
      <c r="GE73" s="41" t="str">
        <f>IFERROR(VLOOKUP(GE4,[1]Table2!$B$1:$Z$21,MATCH("xG/90",[1]Table2!$B$1:$Z$1,0),0)*VLOOKUP($B4,[1]Table2!$B$1:$Z$21,MATCH("xGA/90",[1]Table2!$B$1:$Z$1,0),0),"")</f>
        <v/>
      </c>
      <c r="GF73" s="41" t="str">
        <f>IFERROR(VLOOKUP(GF4,[1]Table2!$B$1:$Z$21,MATCH("xG/90",[1]Table2!$B$1:$Z$1,0),0)*VLOOKUP($B4,[1]Table2!$B$1:$Z$21,MATCH("xGA/90",[1]Table2!$B$1:$Z$1,0),0),"")</f>
        <v/>
      </c>
      <c r="GG73" s="41" t="str">
        <f>IFERROR(VLOOKUP(GG4,[1]Table2!$B$1:$Z$21,MATCH("xG/90",[1]Table2!$B$1:$Z$1,0),0)*VLOOKUP($B4,[1]Table2!$B$1:$Z$21,MATCH("xGA/90",[1]Table2!$B$1:$Z$1,0),0),"")</f>
        <v/>
      </c>
      <c r="GH73" s="41">
        <f>IFERROR(VLOOKUP(GH4,[1]Table2!$B$1:$Z$21,MATCH("xG/90",[1]Table2!$B$1:$Z$1,0),0)*VLOOKUP($B4,[1]Table2!$B$1:$Z$21,MATCH("xGA/90",[1]Table2!$B$1:$Z$1,0),0),"")</f>
        <v>1.162314453125</v>
      </c>
      <c r="GI73" s="41" t="str">
        <f>IFERROR(VLOOKUP(GI4,[1]Table2!$B$1:$Z$21,MATCH("xG/90",[1]Table2!$B$1:$Z$1,0),0)*VLOOKUP($B4,[1]Table2!$B$1:$Z$21,MATCH("xGA/90",[1]Table2!$B$1:$Z$1,0),0),"")</f>
        <v/>
      </c>
      <c r="GJ73" s="41" t="str">
        <f>IFERROR(VLOOKUP(GJ4,[1]Table2!$B$1:$Z$21,MATCH("xG/90",[1]Table2!$B$1:$Z$1,0),0)*VLOOKUP($B4,[1]Table2!$B$1:$Z$21,MATCH("xGA/90",[1]Table2!$B$1:$Z$1,0),0),"")</f>
        <v/>
      </c>
      <c r="GK73" s="41" t="str">
        <f>IFERROR(VLOOKUP(GK4,[1]Table2!$B$1:$Z$21,MATCH("xG/90",[1]Table2!$B$1:$Z$1,0),0)*VLOOKUP($B4,[1]Table2!$B$1:$Z$21,MATCH("xGA/90",[1]Table2!$B$1:$Z$1,0),0),"")</f>
        <v/>
      </c>
      <c r="GL73" s="41" t="str">
        <f>IFERROR(VLOOKUP(GL4,[1]Table2!$B$1:$Z$21,MATCH("xG/90",[1]Table2!$B$1:$Z$1,0),0)*VLOOKUP($B4,[1]Table2!$B$1:$Z$21,MATCH("xGA/90",[1]Table2!$B$1:$Z$1,0),0),"")</f>
        <v/>
      </c>
      <c r="GM73" s="41" t="str">
        <f>IFERROR(VLOOKUP(GM4,[1]Table2!$B$1:$Z$21,MATCH("xG/90",[1]Table2!$B$1:$Z$1,0),0)*VLOOKUP($B4,[1]Table2!$B$1:$Z$21,MATCH("xGA/90",[1]Table2!$B$1:$Z$1,0),0),"")</f>
        <v/>
      </c>
      <c r="GN73" s="41" t="str">
        <f>IFERROR(VLOOKUP(GN4,[1]Table2!$B$1:$Z$21,MATCH("xG/90",[1]Table2!$B$1:$Z$1,0),0)*VLOOKUP($B4,[1]Table2!$B$1:$Z$21,MATCH("xGA/90",[1]Table2!$B$1:$Z$1,0),0),"")</f>
        <v/>
      </c>
      <c r="GO73" s="41">
        <f>IFERROR(VLOOKUP(GO4,[1]Table2!$B$1:$Z$21,MATCH("xG/90",[1]Table2!$B$1:$Z$1,0),0)*VLOOKUP($B4,[1]Table2!$B$1:$Z$21,MATCH("xGA/90",[1]Table2!$B$1:$Z$1,0),0),"")</f>
        <v>1.6231738281250001</v>
      </c>
      <c r="GP73" s="41" t="str">
        <f>IFERROR(VLOOKUP(GP4,[1]Table2!$B$1:$Z$21,MATCH("xG/90",[1]Table2!$B$1:$Z$1,0),0)*VLOOKUP($B4,[1]Table2!$B$1:$Z$21,MATCH("xGA/90",[1]Table2!$B$1:$Z$1,0),0),"")</f>
        <v/>
      </c>
      <c r="GQ73" s="41" t="str">
        <f>IFERROR(VLOOKUP(GQ4,[1]Table2!$B$1:$Z$21,MATCH("xG/90",[1]Table2!$B$1:$Z$1,0),0)*VLOOKUP($B4,[1]Table2!$B$1:$Z$21,MATCH("xGA/90",[1]Table2!$B$1:$Z$1,0),0),"")</f>
        <v/>
      </c>
      <c r="GR73" s="41" t="str">
        <f>IFERROR(VLOOKUP(GR4,[1]Table2!$B$1:$Z$21,MATCH("xG/90",[1]Table2!$B$1:$Z$1,0),0)*VLOOKUP($B4,[1]Table2!$B$1:$Z$21,MATCH("xGA/90",[1]Table2!$B$1:$Z$1,0),0),"")</f>
        <v/>
      </c>
      <c r="GS73" s="41">
        <f>IFERROR(VLOOKUP(GS4,[1]Table2!$B$1:$Z$21,MATCH("xG/90",[1]Table2!$B$1:$Z$1,0),0)*VLOOKUP($B4,[1]Table2!$B$1:$Z$21,MATCH("xGA/90",[1]Table2!$B$1:$Z$1,0),0),"")</f>
        <v>2.2952604166666668</v>
      </c>
      <c r="GT73" s="41" t="str">
        <f>IFERROR(VLOOKUP(GT4,[1]Table2!$B$1:$Z$21,MATCH("xG/90",[1]Table2!$B$1:$Z$1,0),0)*VLOOKUP($B4,[1]Table2!$B$1:$Z$21,MATCH("xGA/90",[1]Table2!$B$1:$Z$1,0),0),"")</f>
        <v/>
      </c>
      <c r="GU73" s="41" t="str">
        <f>IFERROR(VLOOKUP(GU4,[1]Table2!$B$1:$Z$21,MATCH("xG/90",[1]Table2!$B$1:$Z$1,0),0)*VLOOKUP($B4,[1]Table2!$B$1:$Z$21,MATCH("xGA/90",[1]Table2!$B$1:$Z$1,0),0),"")</f>
        <v/>
      </c>
      <c r="GV73" s="41">
        <f>IFERROR(VLOOKUP(GV4,[1]Table2!$B$1:$Z$21,MATCH("xG/90",[1]Table2!$B$1:$Z$1,0),0)*VLOOKUP($B4,[1]Table2!$B$1:$Z$21,MATCH("xGA/90",[1]Table2!$B$1:$Z$1,0),0),"")</f>
        <v>1.41646484375</v>
      </c>
      <c r="GW73" s="41" t="str">
        <f>IFERROR(VLOOKUP(GW4,[1]Table2!$B$1:$Z$21,MATCH("xG/90",[1]Table2!$B$1:$Z$1,0),0)*VLOOKUP($B4,[1]Table2!$B$1:$Z$21,MATCH("xGA/90",[1]Table2!$B$1:$Z$1,0),0),"")</f>
        <v/>
      </c>
      <c r="GX73" s="41" t="str">
        <f>IFERROR(VLOOKUP(GX4,[1]Table2!$B$1:$Z$21,MATCH("xG/90",[1]Table2!$B$1:$Z$1,0),0)*VLOOKUP($B4,[1]Table2!$B$1:$Z$21,MATCH("xGA/90",[1]Table2!$B$1:$Z$1,0),0),"")</f>
        <v/>
      </c>
      <c r="GY73" s="41" t="str">
        <f>IFERROR(VLOOKUP(GY4,[1]Table2!$B$1:$Z$21,MATCH("xG/90",[1]Table2!$B$1:$Z$1,0),0)*VLOOKUP($B4,[1]Table2!$B$1:$Z$21,MATCH("xGA/90",[1]Table2!$B$1:$Z$1,0),0),"")</f>
        <v/>
      </c>
      <c r="GZ73" s="41" t="str">
        <f>IFERROR(VLOOKUP(GZ4,[1]Table2!$B$1:$Z$21,MATCH("xG/90",[1]Table2!$B$1:$Z$1,0),0)*VLOOKUP($B4,[1]Table2!$B$1:$Z$21,MATCH("xGA/90",[1]Table2!$B$1:$Z$1,0),0),"")</f>
        <v/>
      </c>
      <c r="HA73" s="41" t="str">
        <f>IFERROR(VLOOKUP(HA4,[1]Table2!$B$1:$Z$21,MATCH("xG/90",[1]Table2!$B$1:$Z$1,0),0)*VLOOKUP($B4,[1]Table2!$B$1:$Z$21,MATCH("xGA/90",[1]Table2!$B$1:$Z$1,0),0),"")</f>
        <v/>
      </c>
      <c r="HB73" s="41" t="str">
        <f>IFERROR(VLOOKUP(HB4,[1]Table2!$B$1:$Z$21,MATCH("xG/90",[1]Table2!$B$1:$Z$1,0),0)*VLOOKUP($B4,[1]Table2!$B$1:$Z$21,MATCH("xGA/90",[1]Table2!$B$1:$Z$1,0),0),"")</f>
        <v/>
      </c>
      <c r="HC73" s="41">
        <f>IFERROR(VLOOKUP(HC4,[1]Table2!$B$1:$Z$21,MATCH("xG/90",[1]Table2!$B$1:$Z$1,0),0)*VLOOKUP($B4,[1]Table2!$B$1:$Z$21,MATCH("xGA/90",[1]Table2!$B$1:$Z$1,0),0),"")</f>
        <v>1.3690234375000001</v>
      </c>
      <c r="HD73" s="41" t="str">
        <f>IFERROR(VLOOKUP(HD4,[1]Table2!$B$1:$Z$21,MATCH("xG/90",[1]Table2!$B$1:$Z$1,0),0)*VLOOKUP($B4,[1]Table2!$B$1:$Z$21,MATCH("xGA/90",[1]Table2!$B$1:$Z$1,0),0),"")</f>
        <v/>
      </c>
      <c r="HE73" s="41" t="str">
        <f>IFERROR(VLOOKUP(HE4,[1]Table2!$B$1:$Z$21,MATCH("xG/90",[1]Table2!$B$1:$Z$1,0),0)*VLOOKUP($B4,[1]Table2!$B$1:$Z$21,MATCH("xGA/90",[1]Table2!$B$1:$Z$1,0),0),"")</f>
        <v/>
      </c>
      <c r="HF73" s="41" t="str">
        <f>IFERROR(VLOOKUP(HF4,[1]Table2!$B$1:$Z$21,MATCH("xG/90",[1]Table2!$B$1:$Z$1,0),0)*VLOOKUP($B4,[1]Table2!$B$1:$Z$21,MATCH("xGA/90",[1]Table2!$B$1:$Z$1,0),0),"")</f>
        <v/>
      </c>
      <c r="HG73" s="41">
        <f>IFERROR(VLOOKUP(HG4,[1]Table2!$B$1:$Z$21,MATCH("xG/90",[1]Table2!$B$1:$Z$1,0),0)*VLOOKUP($B4,[1]Table2!$B$1:$Z$21,MATCH("xGA/90",[1]Table2!$B$1:$Z$1,0),0),"")</f>
        <v>1.162314453125</v>
      </c>
      <c r="HH73" s="41" t="str">
        <f>IFERROR(VLOOKUP(HH4,[1]Table2!$B$1:$Z$21,MATCH("xG/90",[1]Table2!$B$1:$Z$1,0),0)*VLOOKUP($B4,[1]Table2!$B$1:$Z$21,MATCH("xGA/90",[1]Table2!$B$1:$Z$1,0),0),"")</f>
        <v/>
      </c>
      <c r="HI73" s="41" t="str">
        <f>IFERROR(VLOOKUP(HI4,[1]Table2!$B$1:$Z$21,MATCH("xG/90",[1]Table2!$B$1:$Z$1,0),0)*VLOOKUP($B4,[1]Table2!$B$1:$Z$21,MATCH("xGA/90",[1]Table2!$B$1:$Z$1,0),0),"")</f>
        <v/>
      </c>
      <c r="HJ73" s="41">
        <f>IFERROR(VLOOKUP(HJ4,[1]Table2!$B$1:$Z$21,MATCH("xG/90",[1]Table2!$B$1:$Z$1,0),0)*VLOOKUP($B4,[1]Table2!$B$1:$Z$21,MATCH("xGA/90",[1]Table2!$B$1:$Z$1,0),0),"")</f>
        <v>1.0945410156249999</v>
      </c>
      <c r="HK73" s="41" t="str">
        <f>IFERROR(VLOOKUP(HK4,[1]Table2!$B$1:$Z$21,MATCH("xG/90",[1]Table2!$B$1:$Z$1,0),0)*VLOOKUP($B4,[1]Table2!$B$1:$Z$21,MATCH("xGA/90",[1]Table2!$B$1:$Z$1,0),0),"")</f>
        <v/>
      </c>
      <c r="HL73" s="41" t="str">
        <f>IFERROR(VLOOKUP(HL4,[1]Table2!$B$1:$Z$21,MATCH("xG/90",[1]Table2!$B$1:$Z$1,0),0)*VLOOKUP($B4,[1]Table2!$B$1:$Z$21,MATCH("xGA/90",[1]Table2!$B$1:$Z$1,0),0),"")</f>
        <v/>
      </c>
      <c r="HM73" s="41" t="str">
        <f>IFERROR(VLOOKUP(HM4,[1]Table2!$B$1:$Z$21,MATCH("xG/90",[1]Table2!$B$1:$Z$1,0),0)*VLOOKUP($B4,[1]Table2!$B$1:$Z$21,MATCH("xGA/90",[1]Table2!$B$1:$Z$1,0),0),"")</f>
        <v/>
      </c>
      <c r="HN73" s="41" t="str">
        <f>IFERROR(VLOOKUP(HN4,[1]Table2!$B$1:$Z$21,MATCH("xG/90",[1]Table2!$B$1:$Z$1,0),0)*VLOOKUP($B4,[1]Table2!$B$1:$Z$21,MATCH("xGA/90",[1]Table2!$B$1:$Z$1,0),0),"")</f>
        <v/>
      </c>
      <c r="HO73" s="41" t="str">
        <f>IFERROR(VLOOKUP(HO4,[1]Table2!$B$1:$Z$21,MATCH("xG/90",[1]Table2!$B$1:$Z$1,0),0)*VLOOKUP($B4,[1]Table2!$B$1:$Z$21,MATCH("xGA/90",[1]Table2!$B$1:$Z$1,0),0),"")</f>
        <v/>
      </c>
      <c r="HP73" s="41" t="str">
        <f>IFERROR(VLOOKUP(HP4,[1]Table2!$B$1:$Z$21,MATCH("xG/90",[1]Table2!$B$1:$Z$1,0),0)*VLOOKUP($B4,[1]Table2!$B$1:$Z$21,MATCH("xGA/90",[1]Table2!$B$1:$Z$1,0),0),"")</f>
        <v/>
      </c>
      <c r="HQ73" s="41" t="str">
        <f>IFERROR(VLOOKUP(HQ4,[1]Table2!$B$1:$Z$21,MATCH("xG/90",[1]Table2!$B$1:$Z$1,0),0)*VLOOKUP($B4,[1]Table2!$B$1:$Z$21,MATCH("xGA/90",[1]Table2!$B$1:$Z$1,0),0),"")</f>
        <v/>
      </c>
      <c r="HR73" s="41">
        <f>IFERROR(VLOOKUP(HR4,[1]Table2!$B$1:$Z$21,MATCH("xG/90",[1]Table2!$B$1:$Z$1,0),0)*VLOOKUP($B4,[1]Table2!$B$1:$Z$21,MATCH("xGA/90",[1]Table2!$B$1:$Z$1,0),0),"")</f>
        <v>1.3502217741935485</v>
      </c>
      <c r="HS73" s="41" t="str">
        <f>IFERROR(VLOOKUP(HS4,[1]Table2!$B$1:$Z$21,MATCH("xG/90",[1]Table2!$B$1:$Z$1,0),0)*VLOOKUP($B4,[1]Table2!$B$1:$Z$21,MATCH("xGA/90",[1]Table2!$B$1:$Z$1,0),0),"")</f>
        <v/>
      </c>
      <c r="HT73" s="41" t="str">
        <f>IFERROR(VLOOKUP(HT4,[1]Table2!$B$1:$Z$21,MATCH("xG/90",[1]Table2!$B$1:$Z$1,0),0)*VLOOKUP($B4,[1]Table2!$B$1:$Z$21,MATCH("xGA/90",[1]Table2!$B$1:$Z$1,0),0),"")</f>
        <v/>
      </c>
      <c r="HU73" s="41" t="str">
        <f>IFERROR(VLOOKUP(HU4,[1]Table2!$B$1:$Z$21,MATCH("xG/90",[1]Table2!$B$1:$Z$1,0),0)*VLOOKUP($B4,[1]Table2!$B$1:$Z$21,MATCH("xGA/90",[1]Table2!$B$1:$Z$1,0),0),"")</f>
        <v/>
      </c>
      <c r="HV73" s="41" t="str">
        <f>IFERROR(VLOOKUP(HV4,[1]Table2!$B$1:$Z$21,MATCH("xG/90",[1]Table2!$B$1:$Z$1,0),0)*VLOOKUP($B4,[1]Table2!$B$1:$Z$21,MATCH("xGA/90",[1]Table2!$B$1:$Z$1,0),0),"")</f>
        <v/>
      </c>
      <c r="HW73" s="41" t="str">
        <f>IFERROR(VLOOKUP(HW4,[1]Table2!$B$1:$Z$21,MATCH("xG/90",[1]Table2!$B$1:$Z$1,0),0)*VLOOKUP($B4,[1]Table2!$B$1:$Z$21,MATCH("xGA/90",[1]Table2!$B$1:$Z$1,0),0),"")</f>
        <v/>
      </c>
      <c r="HX73" s="41" t="str">
        <f>IFERROR(VLOOKUP(HX4,[1]Table2!$B$1:$Z$21,MATCH("xG/90",[1]Table2!$B$1:$Z$1,0),0)*VLOOKUP($B4,[1]Table2!$B$1:$Z$21,MATCH("xGA/90",[1]Table2!$B$1:$Z$1,0),0),"")</f>
        <v/>
      </c>
      <c r="HY73" s="41">
        <f>IFERROR(VLOOKUP(HY4,[1]Table2!$B$1:$Z$21,MATCH("xG/90",[1]Table2!$B$1:$Z$1,0),0)*VLOOKUP($B4,[1]Table2!$B$1:$Z$21,MATCH("xGA/90",[1]Table2!$B$1:$Z$1,0),0),"")</f>
        <v>1.0674316406250002</v>
      </c>
      <c r="HZ73" s="41" t="str">
        <f>IFERROR(VLOOKUP(HZ4,[1]Table2!$B$1:$Z$21,MATCH("xG/90",[1]Table2!$B$1:$Z$1,0),0)*VLOOKUP($B4,[1]Table2!$B$1:$Z$21,MATCH("xGA/90",[1]Table2!$B$1:$Z$1,0),0),"")</f>
        <v/>
      </c>
      <c r="IA73" s="41" t="str">
        <f>IFERROR(VLOOKUP(IA4,[1]Table2!$B$1:$Z$21,MATCH("xG/90",[1]Table2!$B$1:$Z$1,0),0)*VLOOKUP($B4,[1]Table2!$B$1:$Z$21,MATCH("xGA/90",[1]Table2!$B$1:$Z$1,0),0),"")</f>
        <v/>
      </c>
      <c r="IB73" s="41" t="str">
        <f>IFERROR(VLOOKUP(IB4,[1]Table2!$B$1:$Z$21,MATCH("xG/90",[1]Table2!$B$1:$Z$1,0),0)*VLOOKUP($B4,[1]Table2!$B$1:$Z$21,MATCH("xGA/90",[1]Table2!$B$1:$Z$1,0),0),"")</f>
        <v/>
      </c>
      <c r="IC73" s="41" t="str">
        <f>IFERROR(VLOOKUP(IC4,[1]Table2!$B$1:$Z$21,MATCH("xG/90",[1]Table2!$B$1:$Z$1,0),0)*VLOOKUP($B4,[1]Table2!$B$1:$Z$21,MATCH("xGA/90",[1]Table2!$B$1:$Z$1,0),0),"")</f>
        <v/>
      </c>
      <c r="ID73" s="41" t="str">
        <f>IFERROR(VLOOKUP(ID4,[1]Table2!$B$1:$Z$21,MATCH("xG/90",[1]Table2!$B$1:$Z$1,0),0)*VLOOKUP($B4,[1]Table2!$B$1:$Z$21,MATCH("xGA/90",[1]Table2!$B$1:$Z$1,0),0),"")</f>
        <v/>
      </c>
      <c r="IE73" s="41" t="str">
        <f>IFERROR(VLOOKUP(IE4,[1]Table2!$B$1:$Z$21,MATCH("xG/90",[1]Table2!$B$1:$Z$1,0),0)*VLOOKUP($B4,[1]Table2!$B$1:$Z$21,MATCH("xGA/90",[1]Table2!$B$1:$Z$1,0),0),"")</f>
        <v/>
      </c>
      <c r="IF73" s="41" t="str">
        <f>IFERROR(VLOOKUP(IF4,[1]Table2!$B$1:$Z$21,MATCH("xG/90",[1]Table2!$B$1:$Z$1,0),0)*VLOOKUP($B4,[1]Table2!$B$1:$Z$21,MATCH("xGA/90",[1]Table2!$B$1:$Z$1,0),0),"")</f>
        <v/>
      </c>
      <c r="IG73" s="41" t="str">
        <f>IFERROR(VLOOKUP(IG4,[1]Table2!$B$1:$Z$21,MATCH("xG/90",[1]Table2!$B$1:$Z$1,0),0)*VLOOKUP($B4,[1]Table2!$B$1:$Z$21,MATCH("xGA/90",[1]Table2!$B$1:$Z$1,0),0),"")</f>
        <v/>
      </c>
      <c r="IH73" s="41" t="str">
        <f>IFERROR(VLOOKUP(IH4,[1]Table2!$B$1:$Z$21,MATCH("xG/90",[1]Table2!$B$1:$Z$1,0),0)*VLOOKUP($B4,[1]Table2!$B$1:$Z$21,MATCH("xGA/90",[1]Table2!$B$1:$Z$1,0),0),"")</f>
        <v/>
      </c>
      <c r="II73" s="41" t="str">
        <f>IFERROR(VLOOKUP(II4,[1]Table2!$B$1:$Z$21,MATCH("xG/90",[1]Table2!$B$1:$Z$1,0),0)*VLOOKUP($B4,[1]Table2!$B$1:$Z$21,MATCH("xGA/90",[1]Table2!$B$1:$Z$1,0),0),"")</f>
        <v/>
      </c>
      <c r="IJ73" s="41" t="str">
        <f>IFERROR(VLOOKUP(IJ4,[1]Table2!$B$1:$Z$21,MATCH("xG/90",[1]Table2!$B$1:$Z$1,0),0)*VLOOKUP($B4,[1]Table2!$B$1:$Z$21,MATCH("xGA/90",[1]Table2!$B$1:$Z$1,0),0),"")</f>
        <v/>
      </c>
      <c r="IK73" s="41" t="str">
        <f>IFERROR(VLOOKUP(IK4,[1]Table2!$B$1:$Z$21,MATCH("xG/90",[1]Table2!$B$1:$Z$1,0),0)*VLOOKUP($B4,[1]Table2!$B$1:$Z$21,MATCH("xGA/90",[1]Table2!$B$1:$Z$1,0),0),"")</f>
        <v/>
      </c>
      <c r="IL73" s="41">
        <f>IFERROR(VLOOKUP(IL4,[1]Table2!$B$1:$Z$21,MATCH("xG/90",[1]Table2!$B$1:$Z$1,0),0)*VLOOKUP($B4,[1]Table2!$B$1:$Z$21,MATCH("xGA/90",[1]Table2!$B$1:$Z$1,0),0),"")</f>
        <v>1.3453027343750001</v>
      </c>
      <c r="IM73" s="41" t="str">
        <f>IFERROR(VLOOKUP(IM4,[1]Table2!$B$1:$Z$21,MATCH("xG/90",[1]Table2!$B$1:$Z$1,0),0)*VLOOKUP($B4,[1]Table2!$B$1:$Z$21,MATCH("xGA/90",[1]Table2!$B$1:$Z$1,0),0),"")</f>
        <v/>
      </c>
      <c r="IN73" s="41" t="str">
        <f>IFERROR(VLOOKUP(IN4,[1]Table2!$B$1:$Z$21,MATCH("xG/90",[1]Table2!$B$1:$Z$1,0),0)*VLOOKUP($B4,[1]Table2!$B$1:$Z$21,MATCH("xGA/90",[1]Table2!$B$1:$Z$1,0),0),"")</f>
        <v/>
      </c>
      <c r="IO73" s="41" t="str">
        <f>IFERROR(VLOOKUP(IO4,[1]Table2!$B$1:$Z$21,MATCH("xG/90",[1]Table2!$B$1:$Z$1,0),0)*VLOOKUP($B4,[1]Table2!$B$1:$Z$21,MATCH("xGA/90",[1]Table2!$B$1:$Z$1,0),0),"")</f>
        <v/>
      </c>
      <c r="IP73" s="41" t="str">
        <f>IFERROR(VLOOKUP(IP4,[1]Table2!$B$1:$Z$21,MATCH("xG/90",[1]Table2!$B$1:$Z$1,0),0)*VLOOKUP($B4,[1]Table2!$B$1:$Z$21,MATCH("xGA/90",[1]Table2!$B$1:$Z$1,0),0),"")</f>
        <v/>
      </c>
      <c r="IQ73" s="41" t="str">
        <f>IFERROR(VLOOKUP(IQ4,[1]Table2!$B$1:$Z$21,MATCH("xG/90",[1]Table2!$B$1:$Z$1,0),0)*VLOOKUP($B4,[1]Table2!$B$1:$Z$21,MATCH("xGA/90",[1]Table2!$B$1:$Z$1,0),0),"")</f>
        <v/>
      </c>
      <c r="IR73" s="41" t="str">
        <f>IFERROR(VLOOKUP(IR4,[1]Table2!$B$1:$Z$21,MATCH("xG/90",[1]Table2!$B$1:$Z$1,0),0)*VLOOKUP($B4,[1]Table2!$B$1:$Z$21,MATCH("xGA/90",[1]Table2!$B$1:$Z$1,0),0),"")</f>
        <v/>
      </c>
      <c r="IS73" s="41" t="str">
        <f>IFERROR(VLOOKUP(IS4,[1]Table2!$B$1:$Z$21,MATCH("xG/90",[1]Table2!$B$1:$Z$1,0),0)*VLOOKUP($B4,[1]Table2!$B$1:$Z$21,MATCH("xGA/90",[1]Table2!$B$1:$Z$1,0),0),"")</f>
        <v/>
      </c>
      <c r="IT73" s="41">
        <f>IFERROR(VLOOKUP(IT4,[1]Table2!$B$1:$Z$21,MATCH("xG/90",[1]Table2!$B$1:$Z$1,0),0)*VLOOKUP($B4,[1]Table2!$B$1:$Z$21,MATCH("xGA/90",[1]Table2!$B$1:$Z$1,0),0),"")</f>
        <v>2.0113407258064515</v>
      </c>
      <c r="IU73" s="41" t="str">
        <f>IFERROR(VLOOKUP(IU4,[1]Table2!$B$1:$Z$21,MATCH("xG/90",[1]Table2!$B$1:$Z$1,0),0)*VLOOKUP($B4,[1]Table2!$B$1:$Z$21,MATCH("xGA/90",[1]Table2!$B$1:$Z$1,0),0),"")</f>
        <v/>
      </c>
      <c r="IV73" s="41" t="str">
        <f>IFERROR(VLOOKUP(IV4,[1]Table2!$B$1:$Z$21,MATCH("xG/90",[1]Table2!$B$1:$Z$1,0),0)*VLOOKUP($B4,[1]Table2!$B$1:$Z$21,MATCH("xGA/90",[1]Table2!$B$1:$Z$1,0),0),"")</f>
        <v/>
      </c>
      <c r="IW73" s="41" t="str">
        <f>IFERROR(VLOOKUP(IW4,[1]Table2!$B$1:$Z$21,MATCH("xG/90",[1]Table2!$B$1:$Z$1,0),0)*VLOOKUP($B4,[1]Table2!$B$1:$Z$21,MATCH("xGA/90",[1]Table2!$B$1:$Z$1,0),0),"")</f>
        <v/>
      </c>
      <c r="IX73" s="41" t="str">
        <f>IFERROR(VLOOKUP(IX4,[1]Table2!$B$1:$Z$21,MATCH("xG/90",[1]Table2!$B$1:$Z$1,0),0)*VLOOKUP($B4,[1]Table2!$B$1:$Z$21,MATCH("xGA/90",[1]Table2!$B$1:$Z$1,0),0),"")</f>
        <v/>
      </c>
      <c r="IY73" s="41" t="str">
        <f>IFERROR(VLOOKUP(IY4,[1]Table2!$B$1:$Z$21,MATCH("xG/90",[1]Table2!$B$1:$Z$1,0),0)*VLOOKUP($B4,[1]Table2!$B$1:$Z$21,MATCH("xGA/90",[1]Table2!$B$1:$Z$1,0),0),"")</f>
        <v/>
      </c>
      <c r="IZ73" s="41" t="str">
        <f>IFERROR(VLOOKUP(IZ4,[1]Table2!$B$1:$Z$21,MATCH("xG/90",[1]Table2!$B$1:$Z$1,0),0)*VLOOKUP($B4,[1]Table2!$B$1:$Z$21,MATCH("xGA/90",[1]Table2!$B$1:$Z$1,0),0),"")</f>
        <v/>
      </c>
      <c r="JA73" s="41">
        <f>IFERROR(VLOOKUP(JA4,[1]Table2!$B$1:$Z$21,MATCH("xG/90",[1]Table2!$B$1:$Z$1,0),0)*VLOOKUP($B4,[1]Table2!$B$1:$Z$21,MATCH("xGA/90",[1]Table2!$B$1:$Z$1,0),0),"")</f>
        <v>1.4376713709677422</v>
      </c>
      <c r="JB73" s="41" t="str">
        <f>IFERROR(VLOOKUP(JB4,[1]Table2!$B$1:$Z$21,MATCH("xG/90",[1]Table2!$B$1:$Z$1,0),0)*VLOOKUP($B4,[1]Table2!$B$1:$Z$21,MATCH("xGA/90",[1]Table2!$B$1:$Z$1,0),0),"")</f>
        <v/>
      </c>
      <c r="JC73" s="41" t="str">
        <f>IFERROR(VLOOKUP(JC4,[1]Table2!$B$1:$Z$21,MATCH("xG/90",[1]Table2!$B$1:$Z$1,0),0)*VLOOKUP($B4,[1]Table2!$B$1:$Z$21,MATCH("xGA/90",[1]Table2!$B$1:$Z$1,0),0),"")</f>
        <v/>
      </c>
      <c r="JD73" s="41" t="str">
        <f>IFERROR(VLOOKUP(JD4,[1]Table2!$B$1:$Z$21,MATCH("xG/90",[1]Table2!$B$1:$Z$1,0),0)*VLOOKUP($B4,[1]Table2!$B$1:$Z$21,MATCH("xGA/90",[1]Table2!$B$1:$Z$1,0),0),"")</f>
        <v/>
      </c>
      <c r="JE73" s="41" t="str">
        <f>IFERROR(VLOOKUP(JE4,[1]Table2!$B$1:$Z$21,MATCH("xG/90",[1]Table2!$B$1:$Z$1,0),0)*VLOOKUP($B4,[1]Table2!$B$1:$Z$21,MATCH("xGA/90",[1]Table2!$B$1:$Z$1,0),0),"")</f>
        <v/>
      </c>
      <c r="JF73" s="41">
        <f>IFERROR(VLOOKUP(JF4,[1]Table2!$B$1:$Z$21,MATCH("xG/90",[1]Table2!$B$1:$Z$1,0),0)*VLOOKUP($B4,[1]Table2!$B$1:$Z$21,MATCH("xGA/90",[1]Table2!$B$1:$Z$1,0),0),"")</f>
        <v>1.0335449218750001</v>
      </c>
      <c r="JG73" s="41" t="str">
        <f>IFERROR(VLOOKUP(JG4,[1]Table2!$B$1:$Z$21,MATCH("xG/90",[1]Table2!$B$1:$Z$1,0),0)*VLOOKUP($B4,[1]Table2!$B$1:$Z$21,MATCH("xGA/90",[1]Table2!$B$1:$Z$1,0),0),"")</f>
        <v/>
      </c>
      <c r="JH73" s="41" t="str">
        <f>IFERROR(VLOOKUP(JH4,[1]Table2!$B$1:$Z$21,MATCH("xG/90",[1]Table2!$B$1:$Z$1,0),0)*VLOOKUP($B4,[1]Table2!$B$1:$Z$21,MATCH("xGA/90",[1]Table2!$B$1:$Z$1,0),0),"")</f>
        <v/>
      </c>
      <c r="JI73" s="41" t="str">
        <f>IFERROR(VLOOKUP(JI4,[1]Table2!$B$1:$Z$21,MATCH("xG/90",[1]Table2!$B$1:$Z$1,0),0)*VLOOKUP($B4,[1]Table2!$B$1:$Z$21,MATCH("xGA/90",[1]Table2!$B$1:$Z$1,0),0),"")</f>
        <v/>
      </c>
      <c r="JJ73" s="41" t="str">
        <f>IFERROR(VLOOKUP(JJ4,[1]Table2!$B$1:$Z$21,MATCH("xG/90",[1]Table2!$B$1:$Z$1,0),0)*VLOOKUP($B4,[1]Table2!$B$1:$Z$21,MATCH("xGA/90",[1]Table2!$B$1:$Z$1,0),0),"")</f>
        <v/>
      </c>
      <c r="JK73" s="41">
        <f>IFERROR(VLOOKUP(JK4,[1]Table2!$B$1:$Z$21,MATCH("xG/90",[1]Table2!$B$1:$Z$1,0),0)*VLOOKUP($B4,[1]Table2!$B$1:$Z$21,MATCH("xGA/90",[1]Table2!$B$1:$Z$1,0),0),"")</f>
        <v>2.2952604166666668</v>
      </c>
      <c r="JL73" s="41" t="str">
        <f>IFERROR(VLOOKUP(JL4,[1]Table2!$B$1:$Z$21,MATCH("xG/90",[1]Table2!$B$1:$Z$1,0),0)*VLOOKUP($B4,[1]Table2!$B$1:$Z$21,MATCH("xGA/90",[1]Table2!$B$1:$Z$1,0),0),"")</f>
        <v/>
      </c>
      <c r="JM73" s="41" t="str">
        <f>IFERROR(VLOOKUP(JM4,[1]Table2!$B$1:$Z$21,MATCH("xG/90",[1]Table2!$B$1:$Z$1,0),0)*VLOOKUP($B4,[1]Table2!$B$1:$Z$21,MATCH("xGA/90",[1]Table2!$B$1:$Z$1,0),0),"")</f>
        <v/>
      </c>
      <c r="JN73" s="41" t="str">
        <f>IFERROR(VLOOKUP(JN4,[1]Table2!$B$1:$Z$21,MATCH("xG/90",[1]Table2!$B$1:$Z$1,0),0)*VLOOKUP($B4,[1]Table2!$B$1:$Z$21,MATCH("xGA/90",[1]Table2!$B$1:$Z$1,0),0),"")</f>
        <v/>
      </c>
      <c r="JO73" s="41" t="str">
        <f>IFERROR(VLOOKUP(JO4,[1]Table2!$B$1:$Z$21,MATCH("xG/90",[1]Table2!$B$1:$Z$1,0),0)*VLOOKUP($B4,[1]Table2!$B$1:$Z$21,MATCH("xGA/90",[1]Table2!$B$1:$Z$1,0),0),"")</f>
        <v/>
      </c>
      <c r="JP73" s="41" t="str">
        <f>IFERROR(VLOOKUP(JP4,[1]Table2!$B$1:$Z$21,MATCH("xG/90",[1]Table2!$B$1:$Z$1,0),0)*VLOOKUP($B4,[1]Table2!$B$1:$Z$21,MATCH("xGA/90",[1]Table2!$B$1:$Z$1,0),0),"")</f>
        <v/>
      </c>
      <c r="JQ73" s="41">
        <f>IFERROR(VLOOKUP(JQ4,[1]Table2!$B$1:$Z$21,MATCH("xG/90",[1]Table2!$B$1:$Z$1,0),0)*VLOOKUP($B4,[1]Table2!$B$1:$Z$21,MATCH("xGA/90",[1]Table2!$B$1:$Z$1,0),0),"")</f>
        <v>1.3817036290322582</v>
      </c>
      <c r="JR73" s="41" t="str">
        <f>IFERROR(VLOOKUP(JR4,[1]Table2!$B$1:$Z$21,MATCH("xG/90",[1]Table2!$B$1:$Z$1,0),0)*VLOOKUP($B4,[1]Table2!$B$1:$Z$21,MATCH("xGA/90",[1]Table2!$B$1:$Z$1,0),0),"")</f>
        <v/>
      </c>
      <c r="JS73" s="41" t="str">
        <f>IFERROR(VLOOKUP(JS4,[1]Table2!$B$1:$Z$21,MATCH("xG/90",[1]Table2!$B$1:$Z$1,0),0)*VLOOKUP($B4,[1]Table2!$B$1:$Z$21,MATCH("xGA/90",[1]Table2!$B$1:$Z$1,0),0),"")</f>
        <v/>
      </c>
      <c r="JT73" s="41" t="str">
        <f>IFERROR(VLOOKUP(JT4,[1]Table2!$B$1:$Z$21,MATCH("xG/90",[1]Table2!$B$1:$Z$1,0),0)*VLOOKUP($B4,[1]Table2!$B$1:$Z$21,MATCH("xGA/90",[1]Table2!$B$1:$Z$1,0),0),"")</f>
        <v/>
      </c>
      <c r="JU73" s="41" t="str">
        <f>IFERROR(VLOOKUP(JU4,[1]Table2!$B$1:$Z$21,MATCH("xG/90",[1]Table2!$B$1:$Z$1,0),0)*VLOOKUP($B4,[1]Table2!$B$1:$Z$21,MATCH("xGA/90",[1]Table2!$B$1:$Z$1,0),0),"")</f>
        <v/>
      </c>
      <c r="JV73" s="41">
        <f>IFERROR(VLOOKUP(JV4,[1]Table2!$B$1:$Z$21,MATCH("xG/90",[1]Table2!$B$1:$Z$1,0),0)*VLOOKUP($B4,[1]Table2!$B$1:$Z$21,MATCH("xGA/90",[1]Table2!$B$1:$Z$1,0),0),"")</f>
        <v>1.8959072580645164</v>
      </c>
      <c r="JW73" s="41" t="str">
        <f>IFERROR(VLOOKUP(JW4,[1]Table2!$B$1:$Z$21,MATCH("xG/90",[1]Table2!$B$1:$Z$1,0),0)*VLOOKUP($B4,[1]Table2!$B$1:$Z$21,MATCH("xGA/90",[1]Table2!$B$1:$Z$1,0),0),"")</f>
        <v/>
      </c>
      <c r="JX73" s="41" t="str">
        <f>IFERROR(VLOOKUP(JX4,[1]Table2!$B$1:$Z$21,MATCH("xG/90",[1]Table2!$B$1:$Z$1,0),0)*VLOOKUP($B4,[1]Table2!$B$1:$Z$21,MATCH("xGA/90",[1]Table2!$B$1:$Z$1,0),0),"")</f>
        <v/>
      </c>
      <c r="JY73" s="41" t="str">
        <f>IFERROR(VLOOKUP(JY4,[1]Table2!$B$1:$Z$21,MATCH("xG/90",[1]Table2!$B$1:$Z$1,0),0)*VLOOKUP($B4,[1]Table2!$B$1:$Z$21,MATCH("xGA/90",[1]Table2!$B$1:$Z$1,0),0),"")</f>
        <v/>
      </c>
      <c r="JZ73" s="41" t="str">
        <f>IFERROR(VLOOKUP(JZ4,[1]Table2!$B$1:$Z$21,MATCH("xG/90",[1]Table2!$B$1:$Z$1,0),0)*VLOOKUP($B4,[1]Table2!$B$1:$Z$21,MATCH("xGA/90",[1]Table2!$B$1:$Z$1,0),0),"")</f>
        <v/>
      </c>
      <c r="KA73" s="41" t="str">
        <f>IFERROR(VLOOKUP(KA4,[1]Table2!$B$1:$Z$21,MATCH("xG/90",[1]Table2!$B$1:$Z$1,0),0)*VLOOKUP($B4,[1]Table2!$B$1:$Z$21,MATCH("xGA/90",[1]Table2!$B$1:$Z$1,0),0),"")</f>
        <v/>
      </c>
      <c r="KB73" s="41" t="str">
        <f>IFERROR(VLOOKUP(KB4,[1]Table2!$B$1:$Z$21,MATCH("xG/90",[1]Table2!$B$1:$Z$1,0),0)*VLOOKUP($B4,[1]Table2!$B$1:$Z$21,MATCH("xGA/90",[1]Table2!$B$1:$Z$1,0),0),"")</f>
        <v/>
      </c>
      <c r="KC73" s="41">
        <f>IFERROR(VLOOKUP(KC4,[1]Table2!$B$1:$Z$21,MATCH("xG/90",[1]Table2!$B$1:$Z$1,0),0)*VLOOKUP($B4,[1]Table2!$B$1:$Z$21,MATCH("xGA/90",[1]Table2!$B$1:$Z$1,0),0),"")</f>
        <v>2.0191810344827585</v>
      </c>
      <c r="KD73" s="41" t="str">
        <f>IFERROR(VLOOKUP(KD4,[1]Table2!$B$1:$Z$21,MATCH("xG/90",[1]Table2!$B$1:$Z$1,0),0)*VLOOKUP($B4,[1]Table2!$B$1:$Z$21,MATCH("xGA/90",[1]Table2!$B$1:$Z$1,0),0),"")</f>
        <v/>
      </c>
      <c r="KE73" s="41" t="str">
        <f>IFERROR(VLOOKUP(KE4,[1]Table2!$B$1:$Z$21,MATCH("xG/90",[1]Table2!$B$1:$Z$1,0),0)*VLOOKUP($B4,[1]Table2!$B$1:$Z$21,MATCH("xGA/90",[1]Table2!$B$1:$Z$1,0),0),"")</f>
        <v/>
      </c>
      <c r="KF73" s="41" t="str">
        <f>IFERROR(VLOOKUP(KF4,[1]Table2!$B$1:$Z$21,MATCH("xG/90",[1]Table2!$B$1:$Z$1,0),0)*VLOOKUP($B4,[1]Table2!$B$1:$Z$21,MATCH("xGA/90",[1]Table2!$B$1:$Z$1,0),0),"")</f>
        <v/>
      </c>
      <c r="KG73" s="41" t="str">
        <f>IFERROR(VLOOKUP(KG4,[1]Table2!$B$1:$Z$21,MATCH("xG/90",[1]Table2!$B$1:$Z$1,0),0)*VLOOKUP($B4,[1]Table2!$B$1:$Z$21,MATCH("xGA/90",[1]Table2!$B$1:$Z$1,0),0),"")</f>
        <v/>
      </c>
      <c r="KH73" s="41" t="str">
        <f>IFERROR(VLOOKUP(KH4,[1]Table2!$B$1:$Z$21,MATCH("xG/90",[1]Table2!$B$1:$Z$1,0),0)*VLOOKUP($B4,[1]Table2!$B$1:$Z$21,MATCH("xGA/90",[1]Table2!$B$1:$Z$1,0),0),"")</f>
        <v/>
      </c>
      <c r="KI73" s="41">
        <f>IFERROR(VLOOKUP(KI4,[1]Table2!$B$1:$Z$21,MATCH("xG/90",[1]Table2!$B$1:$Z$1,0),0)*VLOOKUP($B4,[1]Table2!$B$1:$Z$21,MATCH("xGA/90",[1]Table2!$B$1:$Z$1,0),0),"")</f>
        <v>1.0877636718750001</v>
      </c>
      <c r="KJ73" s="41" t="str">
        <f>IFERROR(VLOOKUP(KJ4,[1]Table2!$B$1:$Z$21,MATCH("xG/90",[1]Table2!$B$1:$Z$1,0),0)*VLOOKUP($B4,[1]Table2!$B$1:$Z$21,MATCH("xGA/90",[1]Table2!$B$1:$Z$1,0),0),"")</f>
        <v/>
      </c>
      <c r="KK73" s="41" t="str">
        <f>IFERROR(VLOOKUP(KK4,[1]Table2!$B$1:$Z$21,MATCH("xG/90",[1]Table2!$B$1:$Z$1,0),0)*VLOOKUP($B4,[1]Table2!$B$1:$Z$21,MATCH("xGA/90",[1]Table2!$B$1:$Z$1,0),0),"")</f>
        <v/>
      </c>
      <c r="KL73" s="41" t="str">
        <f>IFERROR(VLOOKUP(KL4,[1]Table2!$B$1:$Z$21,MATCH("xG/90",[1]Table2!$B$1:$Z$1,0),0)*VLOOKUP($B4,[1]Table2!$B$1:$Z$21,MATCH("xGA/90",[1]Table2!$B$1:$Z$1,0),0),"")</f>
        <v/>
      </c>
      <c r="KM73" s="41" t="str">
        <f>IFERROR(VLOOKUP(KM4,[1]Table2!$B$1:$Z$21,MATCH("xG/90",[1]Table2!$B$1:$Z$1,0),0)*VLOOKUP($B4,[1]Table2!$B$1:$Z$21,MATCH("xGA/90",[1]Table2!$B$1:$Z$1,0),0),"")</f>
        <v/>
      </c>
      <c r="KN73" s="41" t="str">
        <f>IFERROR(VLOOKUP(KN4,[1]Table2!$B$1:$Z$21,MATCH("xG/90",[1]Table2!$B$1:$Z$1,0),0)*VLOOKUP($B4,[1]Table2!$B$1:$Z$21,MATCH("xGA/90",[1]Table2!$B$1:$Z$1,0),0),"")</f>
        <v/>
      </c>
      <c r="KO73" s="41" t="str">
        <f>IFERROR(VLOOKUP(KO4,[1]Table2!$B$1:$Z$21,MATCH("xG/90",[1]Table2!$B$1:$Z$1,0),0)*VLOOKUP($B4,[1]Table2!$B$1:$Z$21,MATCH("xGA/90",[1]Table2!$B$1:$Z$1,0),0),"")</f>
        <v/>
      </c>
      <c r="KP73" s="41" t="str">
        <f>IFERROR(VLOOKUP(KP4,[1]Table2!$B$1:$Z$21,MATCH("xG/90",[1]Table2!$B$1:$Z$1,0),0)*VLOOKUP($B4,[1]Table2!$B$1:$Z$21,MATCH("xGA/90",[1]Table2!$B$1:$Z$1,0),0),"")</f>
        <v/>
      </c>
      <c r="KQ73" s="41">
        <f>IFERROR(VLOOKUP(KQ4,[1]Table2!$B$1:$Z$21,MATCH("xG/90",[1]Table2!$B$1:$Z$1,0),0)*VLOOKUP($B4,[1]Table2!$B$1:$Z$21,MATCH("xGA/90",[1]Table2!$B$1:$Z$1,0),0),"")</f>
        <v>1.0708203125000002</v>
      </c>
      <c r="KR73" s="41" t="str">
        <f>IFERROR(VLOOKUP(KR4,[1]Table2!$B$1:$Z$21,MATCH("xG/90",[1]Table2!$B$1:$Z$1,0),0)*VLOOKUP($B4,[1]Table2!$B$1:$Z$21,MATCH("xGA/90",[1]Table2!$B$1:$Z$1,0),0),"")</f>
        <v/>
      </c>
      <c r="KS73" s="41" t="str">
        <f>IFERROR(VLOOKUP(KS4,[1]Table2!$B$1:$Z$21,MATCH("xG/90",[1]Table2!$B$1:$Z$1,0),0)*VLOOKUP($B4,[1]Table2!$B$1:$Z$21,MATCH("xGA/90",[1]Table2!$B$1:$Z$1,0),0),"")</f>
        <v/>
      </c>
      <c r="KT73" s="41" t="str">
        <f>IFERROR(VLOOKUP(KT4,[1]Table2!$B$1:$Z$21,MATCH("xG/90",[1]Table2!$B$1:$Z$1,0),0)*VLOOKUP($B4,[1]Table2!$B$1:$Z$21,MATCH("xGA/90",[1]Table2!$B$1:$Z$1,0),0),"")</f>
        <v/>
      </c>
      <c r="KU73" s="41" t="str">
        <f>IFERROR(VLOOKUP(KU4,[1]Table2!$B$1:$Z$21,MATCH("xG/90",[1]Table2!$B$1:$Z$1,0),0)*VLOOKUP($B4,[1]Table2!$B$1:$Z$21,MATCH("xGA/90",[1]Table2!$B$1:$Z$1,0),0),"")</f>
        <v/>
      </c>
      <c r="KV73" s="41" t="str">
        <f>IFERROR(VLOOKUP(KV4,[1]Table2!$B$1:$Z$21,MATCH("xG/90",[1]Table2!$B$1:$Z$1,0),0)*VLOOKUP($B4,[1]Table2!$B$1:$Z$21,MATCH("xGA/90",[1]Table2!$B$1:$Z$1,0),0),"")</f>
        <v/>
      </c>
      <c r="KW73" s="41" t="str">
        <f>IFERROR(VLOOKUP(KW4,[1]Table2!$B$1:$Z$21,MATCH("xG/90",[1]Table2!$B$1:$Z$1,0),0)*VLOOKUP($B4,[1]Table2!$B$1:$Z$21,MATCH("xGA/90",[1]Table2!$B$1:$Z$1,0),0),"")</f>
        <v/>
      </c>
      <c r="KX73" s="41" t="str">
        <f>IFERROR(VLOOKUP(KX4,[1]Table2!$B$1:$Z$21,MATCH("xG/90",[1]Table2!$B$1:$Z$1,0),0)*VLOOKUP($B4,[1]Table2!$B$1:$Z$21,MATCH("xGA/90",[1]Table2!$B$1:$Z$1,0),0),"")</f>
        <v/>
      </c>
      <c r="KY73" s="41" t="str">
        <f>IFERROR(VLOOKUP(KY4,[1]Table2!$B$1:$Z$21,MATCH("xG/90",[1]Table2!$B$1:$Z$1,0),0)*VLOOKUP($B4,[1]Table2!$B$1:$Z$21,MATCH("xGA/90",[1]Table2!$B$1:$Z$1,0),0),"")</f>
        <v/>
      </c>
      <c r="KZ73" s="41" t="str">
        <f>IFERROR(VLOOKUP(KZ4,[1]Table2!$B$1:$Z$21,MATCH("xG/90",[1]Table2!$B$1:$Z$1,0),0)*VLOOKUP($B4,[1]Table2!$B$1:$Z$21,MATCH("xGA/90",[1]Table2!$B$1:$Z$1,0),0),"")</f>
        <v/>
      </c>
      <c r="LA73" s="41" t="str">
        <f>IFERROR(VLOOKUP(LA4,[1]Table2!$B$1:$Z$21,MATCH("xG/90",[1]Table2!$B$1:$Z$1,0),0)*VLOOKUP($B4,[1]Table2!$B$1:$Z$21,MATCH("xGA/90",[1]Table2!$B$1:$Z$1,0),0),"")</f>
        <v/>
      </c>
      <c r="LB73" s="41" t="str">
        <f>IFERROR(VLOOKUP(LB4,[1]Table2!$B$1:$Z$21,MATCH("xG/90",[1]Table2!$B$1:$Z$1,0),0)*VLOOKUP($B4,[1]Table2!$B$1:$Z$21,MATCH("xGA/90",[1]Table2!$B$1:$Z$1,0),0),"")</f>
        <v/>
      </c>
      <c r="LC73" s="41" t="str">
        <f>IFERROR(VLOOKUP(LC4,[1]Table2!$B$1:$Z$21,MATCH("xG/90",[1]Table2!$B$1:$Z$1,0),0)*VLOOKUP($B4,[1]Table2!$B$1:$Z$21,MATCH("xGA/90",[1]Table2!$B$1:$Z$1,0),0),"")</f>
        <v/>
      </c>
      <c r="LD73" s="41" t="str">
        <f>IFERROR(VLOOKUP(LD4,[1]Table2!$B$1:$Z$21,MATCH("xG/90",[1]Table2!$B$1:$Z$1,0),0)*VLOOKUP($B4,[1]Table2!$B$1:$Z$21,MATCH("xGA/90",[1]Table2!$B$1:$Z$1,0),0),"")</f>
        <v/>
      </c>
      <c r="LE73" s="41" t="str">
        <f>IFERROR(VLOOKUP(LE4,[1]Table2!$B$1:$Z$21,MATCH("xG/90",[1]Table2!$B$1:$Z$1,0),0)*VLOOKUP($B4,[1]Table2!$B$1:$Z$21,MATCH("xGA/90",[1]Table2!$B$1:$Z$1,0),0),"")</f>
        <v/>
      </c>
      <c r="LF73" s="41" t="str">
        <f>IFERROR(VLOOKUP(LF4,[1]Table2!$B$1:$Z$21,MATCH("xG/90",[1]Table2!$B$1:$Z$1,0),0)*VLOOKUP($B4,[1]Table2!$B$1:$Z$21,MATCH("xGA/90",[1]Table2!$B$1:$Z$1,0),0),"")</f>
        <v/>
      </c>
      <c r="LG73" s="41" t="str">
        <f>IFERROR(VLOOKUP(LG4,[1]Table2!$B$1:$Z$21,MATCH("xG/90",[1]Table2!$B$1:$Z$1,0),0)*VLOOKUP($B4,[1]Table2!$B$1:$Z$21,MATCH("xGA/90",[1]Table2!$B$1:$Z$1,0),0),"")</f>
        <v/>
      </c>
      <c r="LH73" s="41" t="str">
        <f>IFERROR(VLOOKUP(LH4,[1]Table2!$B$1:$Z$21,MATCH("xG/90",[1]Table2!$B$1:$Z$1,0),0)*VLOOKUP($B4,[1]Table2!$B$1:$Z$21,MATCH("xGA/90",[1]Table2!$B$1:$Z$1,0),0),"")</f>
        <v/>
      </c>
      <c r="LI73" s="41" t="str">
        <f>IFERROR(VLOOKUP(LI4,[1]Table2!$B$1:$Z$21,MATCH("xG/90",[1]Table2!$B$1:$Z$1,0),0)*VLOOKUP($B4,[1]Table2!$B$1:$Z$21,MATCH("xGA/90",[1]Table2!$B$1:$Z$1,0),0),"")</f>
        <v/>
      </c>
      <c r="LJ73" s="41" t="str">
        <f>IFERROR(VLOOKUP(LJ4,[1]Table2!$B$1:$Z$21,MATCH("xG/90",[1]Table2!$B$1:$Z$1,0),0)*VLOOKUP($B4,[1]Table2!$B$1:$Z$21,MATCH("xGA/90",[1]Table2!$B$1:$Z$1,0),0),"")</f>
        <v/>
      </c>
      <c r="LK73" s="41" t="str">
        <f>IFERROR(VLOOKUP(LK4,[1]Table2!$B$1:$Z$21,MATCH("xG/90",[1]Table2!$B$1:$Z$1,0),0)*VLOOKUP($B4,[1]Table2!$B$1:$Z$21,MATCH("xGA/90",[1]Table2!$B$1:$Z$1,0),0),"")</f>
        <v/>
      </c>
      <c r="LL73" s="41" t="str">
        <f>IFERROR(VLOOKUP(LL4,[1]Table2!$B$1:$Z$21,MATCH("xG/90",[1]Table2!$B$1:$Z$1,0),0)*VLOOKUP($B4,[1]Table2!$B$1:$Z$21,MATCH("xGA/90",[1]Table2!$B$1:$Z$1,0),0),"")</f>
        <v/>
      </c>
      <c r="LM73" s="41" t="str">
        <f>IFERROR(VLOOKUP(LM4,[1]Table2!$B$1:$Z$21,MATCH("xG/90",[1]Table2!$B$1:$Z$1,0),0)*VLOOKUP($B4,[1]Table2!$B$1:$Z$21,MATCH("xGA/90",[1]Table2!$B$1:$Z$1,0),0),"")</f>
        <v/>
      </c>
      <c r="LN73" s="41" t="str">
        <f>IFERROR(VLOOKUP(LN4,[1]Table2!$B$1:$Z$21,MATCH("xG/90",[1]Table2!$B$1:$Z$1,0),0)*VLOOKUP($B4,[1]Table2!$B$1:$Z$21,MATCH("xGA/90",[1]Table2!$B$1:$Z$1,0),0),"")</f>
        <v/>
      </c>
      <c r="LO73" s="41" t="str">
        <f>IFERROR(VLOOKUP(LO4,[1]Table2!$B$1:$Z$21,MATCH("xG/90",[1]Table2!$B$1:$Z$1,0),0)*VLOOKUP($B4,[1]Table2!$B$1:$Z$21,MATCH("xGA/90",[1]Table2!$B$1:$Z$1,0),0),"")</f>
        <v/>
      </c>
      <c r="LP73" s="41" t="str">
        <f>IFERROR(VLOOKUP(LP4,[1]Table2!$B$1:$Z$21,MATCH("xG/90",[1]Table2!$B$1:$Z$1,0),0)*VLOOKUP($B4,[1]Table2!$B$1:$Z$21,MATCH("xGA/90",[1]Table2!$B$1:$Z$1,0),0),"")</f>
        <v/>
      </c>
      <c r="LQ73" s="41" t="str">
        <f>IFERROR(VLOOKUP(LQ4,[1]Table2!$B$1:$Z$21,MATCH("xG/90",[1]Table2!$B$1:$Z$1,0),0)*VLOOKUP($B4,[1]Table2!$B$1:$Z$21,MATCH("xGA/90",[1]Table2!$B$1:$Z$1,0),0),"")</f>
        <v/>
      </c>
      <c r="LR73" s="41" t="str">
        <f>IFERROR(VLOOKUP(LR4,[1]Table2!$B$1:$Z$21,MATCH("xG/90",[1]Table2!$B$1:$Z$1,0),0)*VLOOKUP($B4,[1]Table2!$B$1:$Z$21,MATCH("xGA/90",[1]Table2!$B$1:$Z$1,0),0),"")</f>
        <v/>
      </c>
      <c r="LS73" s="41" t="str">
        <f>IFERROR(VLOOKUP(LS4,[1]Table2!$B$1:$Z$21,MATCH("xG/90",[1]Table2!$B$1:$Z$1,0),0)*VLOOKUP($B4,[1]Table2!$B$1:$Z$21,MATCH("xGA/90",[1]Table2!$B$1:$Z$1,0),0),"")</f>
        <v/>
      </c>
      <c r="LT73" s="41" t="str">
        <f>IFERROR(VLOOKUP(LT4,[1]Table2!$B$1:$Z$21,MATCH("xG/90",[1]Table2!$B$1:$Z$1,0),0)*VLOOKUP($B4,[1]Table2!$B$1:$Z$21,MATCH("xGA/90",[1]Table2!$B$1:$Z$1,0),0),"")</f>
        <v/>
      </c>
      <c r="LU73" s="41" t="str">
        <f>IFERROR(VLOOKUP(LU4,[1]Table2!$B$1:$Z$21,MATCH("xG/90",[1]Table2!$B$1:$Z$1,0),0)*VLOOKUP($B4,[1]Table2!$B$1:$Z$21,MATCH("xGA/90",[1]Table2!$B$1:$Z$1,0),0),"")</f>
        <v/>
      </c>
      <c r="LV73" s="41" t="str">
        <f>IFERROR(VLOOKUP(LV4,[1]Table2!$B$1:$Z$21,MATCH("xG/90",[1]Table2!$B$1:$Z$1,0),0)*VLOOKUP($B4,[1]Table2!$B$1:$Z$21,MATCH("xGA/90",[1]Table2!$B$1:$Z$1,0),0),"")</f>
        <v/>
      </c>
      <c r="LW73" s="41" t="str">
        <f>IFERROR(VLOOKUP(LW4,[1]Table2!$B$1:$Z$21,MATCH("xG/90",[1]Table2!$B$1:$Z$1,0),0)*VLOOKUP($B4,[1]Table2!$B$1:$Z$21,MATCH("xGA/90",[1]Table2!$B$1:$Z$1,0),0),"")</f>
        <v/>
      </c>
      <c r="LX73" s="41" t="str">
        <f>IFERROR(VLOOKUP(LX4,[1]Table2!$B$1:$Z$21,MATCH("xG/90",[1]Table2!$B$1:$Z$1,0),0)*VLOOKUP($B4,[1]Table2!$B$1:$Z$21,MATCH("xGA/90",[1]Table2!$B$1:$Z$1,0),0),"")</f>
        <v/>
      </c>
      <c r="LY73" s="41" t="str">
        <f>IFERROR(VLOOKUP(LY4,[1]Table2!$B$1:$Z$21,MATCH("xG/90",[1]Table2!$B$1:$Z$1,0),0)*VLOOKUP($B4,[1]Table2!$B$1:$Z$21,MATCH("xGA/90",[1]Table2!$B$1:$Z$1,0),0),"")</f>
        <v/>
      </c>
      <c r="LZ73" s="41" t="str">
        <f>IFERROR(VLOOKUP(LZ4,[1]Table2!$B$1:$Z$21,MATCH("xG/90",[1]Table2!$B$1:$Z$1,0),0)*VLOOKUP($B4,[1]Table2!$B$1:$Z$21,MATCH("xGA/90",[1]Table2!$B$1:$Z$1,0),0),"")</f>
        <v/>
      </c>
      <c r="MA73" s="41" t="str">
        <f>IFERROR(VLOOKUP(MA4,[1]Table2!$B$1:$Z$21,MATCH("xG/90",[1]Table2!$B$1:$Z$1,0),0)*VLOOKUP($B4,[1]Table2!$B$1:$Z$21,MATCH("xGA/90",[1]Table2!$B$1:$Z$1,0),0),"")</f>
        <v/>
      </c>
      <c r="MB73" s="41" t="str">
        <f>IFERROR(VLOOKUP(MB4,[1]Table2!$B$1:$Z$21,MATCH("xG/90",[1]Table2!$B$1:$Z$1,0),0)*VLOOKUP($B4,[1]Table2!$B$1:$Z$21,MATCH("xGA/90",[1]Table2!$B$1:$Z$1,0),0),"")</f>
        <v/>
      </c>
      <c r="MC73" s="41" t="str">
        <f>IFERROR(VLOOKUP(MC4,[1]Table2!$B$1:$Z$21,MATCH("xG/90",[1]Table2!$B$1:$Z$1,0),0)*VLOOKUP($B4,[1]Table2!$B$1:$Z$21,MATCH("xGA/90",[1]Table2!$B$1:$Z$1,0),0),"")</f>
        <v/>
      </c>
      <c r="MD73" s="41" t="str">
        <f>IFERROR(VLOOKUP(MD4,[1]Table2!$B$1:$Z$21,MATCH("xG/90",[1]Table2!$B$1:$Z$1,0),0)*VLOOKUP($B4,[1]Table2!$B$1:$Z$21,MATCH("xGA/90",[1]Table2!$B$1:$Z$1,0),0),"")</f>
        <v/>
      </c>
      <c r="ME73" s="41" t="str">
        <f>IFERROR(VLOOKUP(ME4,[1]Table2!$B$1:$Z$21,MATCH("xG/90",[1]Table2!$B$1:$Z$1,0),0)*VLOOKUP($B4,[1]Table2!$B$1:$Z$21,MATCH("xGA/90",[1]Table2!$B$1:$Z$1,0),0),"")</f>
        <v/>
      </c>
      <c r="MF73" s="41" t="str">
        <f>IFERROR(VLOOKUP(MF4,[1]Table2!$B$1:$Z$21,MATCH("xG/90",[1]Table2!$B$1:$Z$1,0),0)*VLOOKUP($B4,[1]Table2!$B$1:$Z$21,MATCH("xGA/90",[1]Table2!$B$1:$Z$1,0),0),"")</f>
        <v/>
      </c>
      <c r="MG73" s="41" t="str">
        <f>IFERROR(VLOOKUP(MG4,[1]Table2!$B$1:$Z$21,MATCH("xG/90",[1]Table2!$B$1:$Z$1,0),0)*VLOOKUP($B4,[1]Table2!$B$1:$Z$21,MATCH("xGA/90",[1]Table2!$B$1:$Z$1,0),0),"")</f>
        <v/>
      </c>
      <c r="MH73" s="41" t="str">
        <f>IFERROR(VLOOKUP(MH4,[1]Table2!$B$1:$Z$21,MATCH("xG/90",[1]Table2!$B$1:$Z$1,0),0)*VLOOKUP($B4,[1]Table2!$B$1:$Z$21,MATCH("xGA/90",[1]Table2!$B$1:$Z$1,0),0),"")</f>
        <v/>
      </c>
      <c r="MI73" s="41" t="str">
        <f>IFERROR(VLOOKUP(MI4,[1]Table2!$B$1:$Z$21,MATCH("xG/90",[1]Table2!$B$1:$Z$1,0),0)*VLOOKUP($B4,[1]Table2!$B$1:$Z$21,MATCH("xGA/90",[1]Table2!$B$1:$Z$1,0),0),"")</f>
        <v/>
      </c>
      <c r="MJ73" s="41" t="str">
        <f>IFERROR(VLOOKUP(MJ4,[1]Table2!$B$1:$Z$21,MATCH("xG/90",[1]Table2!$B$1:$Z$1,0),0)*VLOOKUP($B4,[1]Table2!$B$1:$Z$21,MATCH("xGA/90",[1]Table2!$B$1:$Z$1,0),0),"")</f>
        <v/>
      </c>
      <c r="MK73" s="41" t="str">
        <f>IFERROR(VLOOKUP(MK4,[1]Table2!$B$1:$Z$21,MATCH("xG/90",[1]Table2!$B$1:$Z$1,0),0)*VLOOKUP($B4,[1]Table2!$B$1:$Z$21,MATCH("xGA/90",[1]Table2!$B$1:$Z$1,0),0),"")</f>
        <v/>
      </c>
      <c r="ML73" s="41" t="str">
        <f>IFERROR(VLOOKUP(ML4,[1]Table2!$B$1:$Z$21,MATCH("xG/90",[1]Table2!$B$1:$Z$1,0),0)*VLOOKUP($B4,[1]Table2!$B$1:$Z$21,MATCH("xGA/90",[1]Table2!$B$1:$Z$1,0),0),"")</f>
        <v/>
      </c>
      <c r="MM73" s="41" t="str">
        <f>IFERROR(VLOOKUP(MM4,[1]Table2!$B$1:$Z$21,MATCH("xG/90",[1]Table2!$B$1:$Z$1,0),0)*VLOOKUP($B4,[1]Table2!$B$1:$Z$21,MATCH("xGA/90",[1]Table2!$B$1:$Z$1,0),0),"")</f>
        <v/>
      </c>
      <c r="MN73" s="41" t="str">
        <f>IFERROR(VLOOKUP(MN4,[1]Table2!$B$1:$Z$21,MATCH("xG/90",[1]Table2!$B$1:$Z$1,0),0)*VLOOKUP($B4,[1]Table2!$B$1:$Z$21,MATCH("xGA/90",[1]Table2!$B$1:$Z$1,0),0),"")</f>
        <v/>
      </c>
      <c r="MO73" s="41" t="str">
        <f>IFERROR(VLOOKUP(MO4,[1]Table2!$B$1:$Z$21,MATCH("xG/90",[1]Table2!$B$1:$Z$1,0),0)*VLOOKUP($B4,[1]Table2!$B$1:$Z$21,MATCH("xGA/90",[1]Table2!$B$1:$Z$1,0),0),"")</f>
        <v/>
      </c>
      <c r="MP73" s="41" t="str">
        <f>IFERROR(VLOOKUP(MP4,[1]Table2!$B$1:$Z$21,MATCH("xG/90",[1]Table2!$B$1:$Z$1,0),0)*VLOOKUP($B4,[1]Table2!$B$1:$Z$21,MATCH("xGA/90",[1]Table2!$B$1:$Z$1,0),0),"")</f>
        <v/>
      </c>
      <c r="MQ73" s="41" t="str">
        <f>IFERROR(VLOOKUP(MQ4,[1]Table2!$B$1:$Z$21,MATCH("xG/90",[1]Table2!$B$1:$Z$1,0),0)*VLOOKUP($B4,[1]Table2!$B$1:$Z$21,MATCH("xGA/90",[1]Table2!$B$1:$Z$1,0),0),"")</f>
        <v/>
      </c>
      <c r="MR73" s="41" t="str">
        <f>IFERROR(VLOOKUP(MR4,[1]Table2!$B$1:$Z$21,MATCH("xG/90",[1]Table2!$B$1:$Z$1,0),0)*VLOOKUP($B4,[1]Table2!$B$1:$Z$21,MATCH("xGA/90",[1]Table2!$B$1:$Z$1,0),0),"")</f>
        <v/>
      </c>
      <c r="MS73" s="41" t="str">
        <f>IFERROR(VLOOKUP(MS4,[1]Table2!$B$1:$Z$21,MATCH("xG/90",[1]Table2!$B$1:$Z$1,0),0)*VLOOKUP($B4,[1]Table2!$B$1:$Z$21,MATCH("xGA/90",[1]Table2!$B$1:$Z$1,0),0),"")</f>
        <v/>
      </c>
      <c r="MT73" s="41" t="str">
        <f>IFERROR(VLOOKUP(MT4,[1]Table2!$B$1:$Z$21,MATCH("xG/90",[1]Table2!$B$1:$Z$1,0),0)*VLOOKUP($B4,[1]Table2!$B$1:$Z$21,MATCH("xGA/90",[1]Table2!$B$1:$Z$1,0),0),"")</f>
        <v/>
      </c>
      <c r="MU73" s="41" t="str">
        <f>IFERROR(VLOOKUP(MU4,[1]Table2!$B$1:$Z$21,MATCH("xG/90",[1]Table2!$B$1:$Z$1,0),0)*VLOOKUP($B4,[1]Table2!$B$1:$Z$21,MATCH("xGA/90",[1]Table2!$B$1:$Z$1,0),0),"")</f>
        <v/>
      </c>
      <c r="MV73" s="41" t="str">
        <f>IFERROR(VLOOKUP(MV4,[1]Table2!$B$1:$Z$21,MATCH("xG/90",[1]Table2!$B$1:$Z$1,0),0)*VLOOKUP($B4,[1]Table2!$B$1:$Z$21,MATCH("xGA/90",[1]Table2!$B$1:$Z$1,0),0),"")</f>
        <v/>
      </c>
      <c r="MW73" s="41" t="str">
        <f>IFERROR(VLOOKUP(MW4,[1]Table2!$B$1:$Z$21,MATCH("xG/90",[1]Table2!$B$1:$Z$1,0),0)*VLOOKUP($B4,[1]Table2!$B$1:$Z$21,MATCH("xGA/90",[1]Table2!$B$1:$Z$1,0),0),"")</f>
        <v/>
      </c>
      <c r="MX73" s="41" t="str">
        <f>IFERROR(VLOOKUP(MX4,[1]Table2!$B$1:$Z$21,MATCH("xG/90",[1]Table2!$B$1:$Z$1,0),0)*VLOOKUP($B4,[1]Table2!$B$1:$Z$21,MATCH("xGA/90",[1]Table2!$B$1:$Z$1,0),0),"")</f>
        <v/>
      </c>
      <c r="MY73" s="41" t="str">
        <f>IFERROR(VLOOKUP(MY4,[1]Table2!$B$1:$Z$21,MATCH("xG/90",[1]Table2!$B$1:$Z$1,0),0)*VLOOKUP($B4,[1]Table2!$B$1:$Z$21,MATCH("xGA/90",[1]Table2!$B$1:$Z$1,0),0),"")</f>
        <v/>
      </c>
      <c r="MZ73" s="41" t="str">
        <f>IFERROR(VLOOKUP(MZ4,[1]Table2!$B$1:$Z$21,MATCH("xG/90",[1]Table2!$B$1:$Z$1,0),0)*VLOOKUP($B4,[1]Table2!$B$1:$Z$21,MATCH("xGA/90",[1]Table2!$B$1:$Z$1,0),0),"")</f>
        <v/>
      </c>
      <c r="NA73" s="41" t="str">
        <f>IFERROR(VLOOKUP(NA4,[1]Table2!$B$1:$Z$21,MATCH("xG/90",[1]Table2!$B$1:$Z$1,0),0)*VLOOKUP($B4,[1]Table2!$B$1:$Z$21,MATCH("xGA/90",[1]Table2!$B$1:$Z$1,0),0),"")</f>
        <v/>
      </c>
      <c r="NB73" s="41" t="str">
        <f>IFERROR(VLOOKUP(NB4,[1]Table2!$B$1:$Z$21,MATCH("xG/90",[1]Table2!$B$1:$Z$1,0),0)*VLOOKUP($B4,[1]Table2!$B$1:$Z$21,MATCH("xGA/90",[1]Table2!$B$1:$Z$1,0),0),"")</f>
        <v/>
      </c>
      <c r="NC73" s="41" t="str">
        <f>IFERROR(VLOOKUP(NC4,[1]Table2!$B$1:$Z$21,MATCH("xG/90",[1]Table2!$B$1:$Z$1,0),0)*VLOOKUP($B4,[1]Table2!$B$1:$Z$21,MATCH("xGA/90",[1]Table2!$B$1:$Z$1,0),0),"")</f>
        <v/>
      </c>
      <c r="NE73" s="40">
        <f>B73</f>
        <v>0.92</v>
      </c>
      <c r="NF73" s="41">
        <f>IFERROR(VLOOKUP(NF4,[1]Table2!$B$1:$Z$21,MATCH("xG/90",[1]Table2!$B$1:$Z$1,0),0)*VLOOKUP($B4,[1]Table2!$B$1:$Z$21,MATCH("xGA/90",[1]Table2!$B$1:$Z$1,0),0),"")</f>
        <v>1.0674316406250002</v>
      </c>
      <c r="NG73" s="41" t="str">
        <f>IFERROR(VLOOKUP(NG4,[1]Table2!$B$1:$Z$21,MATCH("xG/90",[1]Table2!$B$1:$Z$1,0),0)*VLOOKUP($B4,[1]Table2!$B$1:$Z$21,MATCH("xGA/90",[1]Table2!$B$1:$Z$1,0),0),"")</f>
        <v/>
      </c>
      <c r="NH73" s="41" t="str">
        <f>IFERROR(VLOOKUP(NH4,[1]Table2!$B$1:$Z$21,MATCH("xG/90",[1]Table2!$B$1:$Z$1,0),0)*VLOOKUP($B4,[1]Table2!$B$1:$Z$21,MATCH("xGA/90",[1]Table2!$B$1:$Z$1,0),0),"")</f>
        <v/>
      </c>
      <c r="NI73" s="41">
        <f>IFERROR(VLOOKUP(NI4,[1]Table2!$B$1:$Z$21,MATCH("xG/90",[1]Table2!$B$1:$Z$1,0),0)*VLOOKUP($B4,[1]Table2!$B$1:$Z$21,MATCH("xGA/90",[1]Table2!$B$1:$Z$1,0),0),"")</f>
        <v>1.0674316406250002</v>
      </c>
      <c r="NJ73" s="41">
        <f>IFERROR(VLOOKUP(NJ4,[1]Table2!$B$1:$Z$21,MATCH("xG/90",[1]Table2!$B$1:$Z$1,0),0)*VLOOKUP($B4,[1]Table2!$B$1:$Z$21,MATCH("xGA/90",[1]Table2!$B$1:$Z$1,0),0),"")</f>
        <v>1.0335449218750001</v>
      </c>
    </row>
    <row r="74" spans="1:374" s="42" customFormat="1" ht="15.75" thickBot="1" x14ac:dyDescent="0.3">
      <c r="A74" s="39" t="s">
        <v>61</v>
      </c>
      <c r="B74" s="40">
        <f>VLOOKUP(A74,[1]Table!$B$1:$O$21,MATCH("xGD/90",[1]Table!$B$1:$O$1,0),0)</f>
        <v>-0.16</v>
      </c>
      <c r="C74" s="41" t="str">
        <f>IFERROR(VLOOKUP(C5,[1]Table2!$B$1:$Z$21,MATCH("xG/90",[1]Table2!$B$1:$Z$1,0),0)*VLOOKUP($B5,[1]Table2!$B$1:$Z$21,MATCH("xGA/90",[1]Table2!$B$1:$Z$1,0),0),"")</f>
        <v/>
      </c>
      <c r="D74" s="41" t="str">
        <f>IFERROR(VLOOKUP(D5,[1]Table2!$B$1:$Z$21,MATCH("xG/90",[1]Table2!$B$1:$Z$1,0),0)*VLOOKUP($B5,[1]Table2!$B$1:$Z$21,MATCH("xGA/90",[1]Table2!$B$1:$Z$1,0),0),"")</f>
        <v/>
      </c>
      <c r="E74" s="41" t="str">
        <f>IFERROR(VLOOKUP(E5,[1]Table2!$B$1:$Z$21,MATCH("xG/90",[1]Table2!$B$1:$Z$1,0),0)*VLOOKUP($B5,[1]Table2!$B$1:$Z$21,MATCH("xGA/90",[1]Table2!$B$1:$Z$1,0),0),"")</f>
        <v/>
      </c>
      <c r="F74" s="41" t="str">
        <f>IFERROR(VLOOKUP(F5,[1]Table2!$B$1:$Z$21,MATCH("xG/90",[1]Table2!$B$1:$Z$1,0),0)*VLOOKUP($B5,[1]Table2!$B$1:$Z$21,MATCH("xGA/90",[1]Table2!$B$1:$Z$1,0),0),"")</f>
        <v/>
      </c>
      <c r="G74" s="41" t="str">
        <f>IFERROR(VLOOKUP(G5,[1]Table2!$B$1:$Z$21,MATCH("xG/90",[1]Table2!$B$1:$Z$1,0),0)*VLOOKUP($B5,[1]Table2!$B$1:$Z$21,MATCH("xGA/90",[1]Table2!$B$1:$Z$1,0),0),"")</f>
        <v/>
      </c>
      <c r="H74" s="41">
        <f>IFERROR(VLOOKUP(H5,[1]Table2!$B$1:$Z$21,MATCH("xG/90",[1]Table2!$B$1:$Z$1,0),0)*VLOOKUP($B5,[1]Table2!$B$1:$Z$21,MATCH("xGA/90",[1]Table2!$B$1:$Z$1,0),0),"")</f>
        <v>1.4793652343749999</v>
      </c>
      <c r="I74" s="41" t="str">
        <f>IFERROR(VLOOKUP(I5,[1]Table2!$B$1:$Z$21,MATCH("xG/90",[1]Table2!$B$1:$Z$1,0),0)*VLOOKUP($B5,[1]Table2!$B$1:$Z$21,MATCH("xGA/90",[1]Table2!$B$1:$Z$1,0),0),"")</f>
        <v/>
      </c>
      <c r="J74" s="41" t="str">
        <f>IFERROR(VLOOKUP(J5,[1]Table2!$B$1:$Z$21,MATCH("xG/90",[1]Table2!$B$1:$Z$1,0),0)*VLOOKUP($B5,[1]Table2!$B$1:$Z$21,MATCH("xGA/90",[1]Table2!$B$1:$Z$1,0),0),"")</f>
        <v/>
      </c>
      <c r="K74" s="41" t="str">
        <f>IFERROR(VLOOKUP(K5,[1]Table2!$B$1:$Z$21,MATCH("xG/90",[1]Table2!$B$1:$Z$1,0),0)*VLOOKUP($B5,[1]Table2!$B$1:$Z$21,MATCH("xGA/90",[1]Table2!$B$1:$Z$1,0),0),"")</f>
        <v/>
      </c>
      <c r="L74" s="41" t="str">
        <f>IFERROR(VLOOKUP(L5,[1]Table2!$B$1:$Z$21,MATCH("xG/90",[1]Table2!$B$1:$Z$1,0),0)*VLOOKUP($B5,[1]Table2!$B$1:$Z$21,MATCH("xGA/90",[1]Table2!$B$1:$Z$1,0),0),"")</f>
        <v/>
      </c>
      <c r="M74" s="41" t="str">
        <f>IFERROR(VLOOKUP(M5,[1]Table2!$B$1:$Z$21,MATCH("xG/90",[1]Table2!$B$1:$Z$1,0),0)*VLOOKUP($B5,[1]Table2!$B$1:$Z$21,MATCH("xGA/90",[1]Table2!$B$1:$Z$1,0),0),"")</f>
        <v/>
      </c>
      <c r="N74" s="41" t="str">
        <f>IFERROR(VLOOKUP(N5,[1]Table2!$B$1:$Z$21,MATCH("xG/90",[1]Table2!$B$1:$Z$1,0),0)*VLOOKUP($B5,[1]Table2!$B$1:$Z$21,MATCH("xGA/90",[1]Table2!$B$1:$Z$1,0),0),"")</f>
        <v/>
      </c>
      <c r="O74" s="41">
        <f>IFERROR(VLOOKUP(O5,[1]Table2!$B$1:$Z$21,MATCH("xG/90",[1]Table2!$B$1:$Z$1,0),0)*VLOOKUP($B5,[1]Table2!$B$1:$Z$21,MATCH("xGA/90",[1]Table2!$B$1:$Z$1,0),0),"")</f>
        <v>1.5709667968749998</v>
      </c>
      <c r="P74" s="41" t="str">
        <f>IFERROR(VLOOKUP(P5,[1]Table2!$B$1:$Z$21,MATCH("xG/90",[1]Table2!$B$1:$Z$1,0),0)*VLOOKUP($B5,[1]Table2!$B$1:$Z$21,MATCH("xGA/90",[1]Table2!$B$1:$Z$1,0),0),"")</f>
        <v/>
      </c>
      <c r="Q74" s="41" t="str">
        <f>IFERROR(VLOOKUP(Q5,[1]Table2!$B$1:$Z$21,MATCH("xG/90",[1]Table2!$B$1:$Z$1,0),0)*VLOOKUP($B5,[1]Table2!$B$1:$Z$21,MATCH("xGA/90",[1]Table2!$B$1:$Z$1,0),0),"")</f>
        <v/>
      </c>
      <c r="R74" s="41" t="str">
        <f>IFERROR(VLOOKUP(R5,[1]Table2!$B$1:$Z$21,MATCH("xG/90",[1]Table2!$B$1:$Z$1,0),0)*VLOOKUP($B5,[1]Table2!$B$1:$Z$21,MATCH("xGA/90",[1]Table2!$B$1:$Z$1,0),0),"")</f>
        <v/>
      </c>
      <c r="S74" s="41" t="str">
        <f>IFERROR(VLOOKUP(S5,[1]Table2!$B$1:$Z$21,MATCH("xG/90",[1]Table2!$B$1:$Z$1,0),0)*VLOOKUP($B5,[1]Table2!$B$1:$Z$21,MATCH("xGA/90",[1]Table2!$B$1:$Z$1,0),0),"")</f>
        <v/>
      </c>
      <c r="T74" s="41" t="str">
        <f>IFERROR(VLOOKUP(T5,[1]Table2!$B$1:$Z$21,MATCH("xG/90",[1]Table2!$B$1:$Z$1,0),0)*VLOOKUP($B5,[1]Table2!$B$1:$Z$21,MATCH("xGA/90",[1]Table2!$B$1:$Z$1,0),0),"")</f>
        <v/>
      </c>
      <c r="U74" s="41" t="str">
        <f>IFERROR(VLOOKUP(U5,[1]Table2!$B$1:$Z$21,MATCH("xG/90",[1]Table2!$B$1:$Z$1,0),0)*VLOOKUP($B5,[1]Table2!$B$1:$Z$21,MATCH("xGA/90",[1]Table2!$B$1:$Z$1,0),0),"")</f>
        <v/>
      </c>
      <c r="V74" s="41">
        <f>IFERROR(VLOOKUP(V5,[1]Table2!$B$1:$Z$21,MATCH("xG/90",[1]Table2!$B$1:$Z$1,0),0)*VLOOKUP($B5,[1]Table2!$B$1:$Z$21,MATCH("xGA/90",[1]Table2!$B$1:$Z$1,0),0),"")</f>
        <v>1.4427246093749999</v>
      </c>
      <c r="W74" s="41" t="str">
        <f>IFERROR(VLOOKUP(W5,[1]Table2!$B$1:$Z$21,MATCH("xG/90",[1]Table2!$B$1:$Z$1,0),0)*VLOOKUP($B5,[1]Table2!$B$1:$Z$21,MATCH("xGA/90",[1]Table2!$B$1:$Z$1,0),0),"")</f>
        <v/>
      </c>
      <c r="X74" s="41" t="str">
        <f>IFERROR(VLOOKUP(X5,[1]Table2!$B$1:$Z$21,MATCH("xG/90",[1]Table2!$B$1:$Z$1,0),0)*VLOOKUP($B5,[1]Table2!$B$1:$Z$21,MATCH("xGA/90",[1]Table2!$B$1:$Z$1,0),0),"")</f>
        <v/>
      </c>
      <c r="Y74" s="41" t="str">
        <f>IFERROR(VLOOKUP(Y5,[1]Table2!$B$1:$Z$21,MATCH("xG/90",[1]Table2!$B$1:$Z$1,0),0)*VLOOKUP($B5,[1]Table2!$B$1:$Z$21,MATCH("xGA/90",[1]Table2!$B$1:$Z$1,0),0),"")</f>
        <v/>
      </c>
      <c r="Z74" s="41" t="str">
        <f>IFERROR(VLOOKUP(Z5,[1]Table2!$B$1:$Z$21,MATCH("xG/90",[1]Table2!$B$1:$Z$1,0),0)*VLOOKUP($B5,[1]Table2!$B$1:$Z$21,MATCH("xGA/90",[1]Table2!$B$1:$Z$1,0),0),"")</f>
        <v/>
      </c>
      <c r="AA74" s="41" t="str">
        <f>IFERROR(VLOOKUP(AA5,[1]Table2!$B$1:$Z$21,MATCH("xG/90",[1]Table2!$B$1:$Z$1,0),0)*VLOOKUP($B5,[1]Table2!$B$1:$Z$21,MATCH("xGA/90",[1]Table2!$B$1:$Z$1,0),0),"")</f>
        <v/>
      </c>
      <c r="AB74" s="41" t="str">
        <f>IFERROR(VLOOKUP(AB5,[1]Table2!$B$1:$Z$21,MATCH("xG/90",[1]Table2!$B$1:$Z$1,0),0)*VLOOKUP($B5,[1]Table2!$B$1:$Z$21,MATCH("xGA/90",[1]Table2!$B$1:$Z$1,0),0),"")</f>
        <v/>
      </c>
      <c r="AC74" s="41" t="str">
        <f>IFERROR(VLOOKUP(AC5,[1]Table2!$B$1:$Z$21,MATCH("xG/90",[1]Table2!$B$1:$Z$1,0),0)*VLOOKUP($B5,[1]Table2!$B$1:$Z$21,MATCH("xGA/90",[1]Table2!$B$1:$Z$1,0),0),"")</f>
        <v/>
      </c>
      <c r="AD74" s="41">
        <f>IFERROR(VLOOKUP(AD5,[1]Table2!$B$1:$Z$21,MATCH("xG/90",[1]Table2!$B$1:$Z$1,0),0)*VLOOKUP($B5,[1]Table2!$B$1:$Z$21,MATCH("xGA/90",[1]Table2!$B$1:$Z$1,0),0),"")</f>
        <v>1.9431350806451615</v>
      </c>
      <c r="AE74" s="41" t="str">
        <f>IFERROR(VLOOKUP(AE5,[1]Table2!$B$1:$Z$21,MATCH("xG/90",[1]Table2!$B$1:$Z$1,0),0)*VLOOKUP($B5,[1]Table2!$B$1:$Z$21,MATCH("xGA/90",[1]Table2!$B$1:$Z$1,0),0),"")</f>
        <v/>
      </c>
      <c r="AF74" s="41" t="str">
        <f>IFERROR(VLOOKUP(AF5,[1]Table2!$B$1:$Z$21,MATCH("xG/90",[1]Table2!$B$1:$Z$1,0),0)*VLOOKUP($B5,[1]Table2!$B$1:$Z$21,MATCH("xGA/90",[1]Table2!$B$1:$Z$1,0),0),"")</f>
        <v/>
      </c>
      <c r="AG74" s="41">
        <f>IFERROR(VLOOKUP(AG5,[1]Table2!$B$1:$Z$21,MATCH("xG/90",[1]Table2!$B$1:$Z$1,0),0)*VLOOKUP($B5,[1]Table2!$B$1:$Z$21,MATCH("xGA/90",[1]Table2!$B$1:$Z$1,0),0),"")</f>
        <v>2.9358300781249995</v>
      </c>
      <c r="AH74" s="41" t="str">
        <f>IFERROR(VLOOKUP(AH5,[1]Table2!$B$1:$Z$21,MATCH("xG/90",[1]Table2!$B$1:$Z$1,0),0)*VLOOKUP($B5,[1]Table2!$B$1:$Z$21,MATCH("xGA/90",[1]Table2!$B$1:$Z$1,0),0),"")</f>
        <v/>
      </c>
      <c r="AI74" s="41" t="str">
        <f>IFERROR(VLOOKUP(AI5,[1]Table2!$B$1:$Z$21,MATCH("xG/90",[1]Table2!$B$1:$Z$1,0),0)*VLOOKUP($B5,[1]Table2!$B$1:$Z$21,MATCH("xGA/90",[1]Table2!$B$1:$Z$1,0),0),"")</f>
        <v/>
      </c>
      <c r="AJ74" s="41">
        <f>IFERROR(VLOOKUP(AJ5,[1]Table2!$B$1:$Z$21,MATCH("xG/90",[1]Table2!$B$1:$Z$1,0),0)*VLOOKUP($B5,[1]Table2!$B$1:$Z$21,MATCH("xGA/90",[1]Table2!$B$1:$Z$1,0),0),"")</f>
        <v>3.1022395833333332</v>
      </c>
      <c r="AK74" s="41" t="str">
        <f>IFERROR(VLOOKUP(AK5,[1]Table2!$B$1:$Z$21,MATCH("xG/90",[1]Table2!$B$1:$Z$1,0),0)*VLOOKUP($B5,[1]Table2!$B$1:$Z$21,MATCH("xGA/90",[1]Table2!$B$1:$Z$1,0),0),"")</f>
        <v/>
      </c>
      <c r="AL74" s="41" t="str">
        <f>IFERROR(VLOOKUP(AL5,[1]Table2!$B$1:$Z$21,MATCH("xG/90",[1]Table2!$B$1:$Z$1,0),0)*VLOOKUP($B5,[1]Table2!$B$1:$Z$21,MATCH("xGA/90",[1]Table2!$B$1:$Z$1,0),0),"")</f>
        <v/>
      </c>
      <c r="AM74" s="41" t="str">
        <f>IFERROR(VLOOKUP(AM5,[1]Table2!$B$1:$Z$21,MATCH("xG/90",[1]Table2!$B$1:$Z$1,0),0)*VLOOKUP($B5,[1]Table2!$B$1:$Z$21,MATCH("xGA/90",[1]Table2!$B$1:$Z$1,0),0),"")</f>
        <v/>
      </c>
      <c r="AN74" s="41" t="str">
        <f>IFERROR(VLOOKUP(AN5,[1]Table2!$B$1:$Z$21,MATCH("xG/90",[1]Table2!$B$1:$Z$1,0),0)*VLOOKUP($B5,[1]Table2!$B$1:$Z$21,MATCH("xGA/90",[1]Table2!$B$1:$Z$1,0),0),"")</f>
        <v/>
      </c>
      <c r="AO74" s="41" t="str">
        <f>IFERROR(VLOOKUP(AO5,[1]Table2!$B$1:$Z$21,MATCH("xG/90",[1]Table2!$B$1:$Z$1,0),0)*VLOOKUP($B5,[1]Table2!$B$1:$Z$21,MATCH("xGA/90",[1]Table2!$B$1:$Z$1,0),0),"")</f>
        <v/>
      </c>
      <c r="AP74" s="41" t="str">
        <f>IFERROR(VLOOKUP(AP5,[1]Table2!$B$1:$Z$21,MATCH("xG/90",[1]Table2!$B$1:$Z$1,0),0)*VLOOKUP($B5,[1]Table2!$B$1:$Z$21,MATCH("xGA/90",[1]Table2!$B$1:$Z$1,0),0),"")</f>
        <v/>
      </c>
      <c r="AQ74" s="41" t="str">
        <f>IFERROR(VLOOKUP(AQ5,[1]Table2!$B$1:$Z$21,MATCH("xG/90",[1]Table2!$B$1:$Z$1,0),0)*VLOOKUP($B5,[1]Table2!$B$1:$Z$21,MATCH("xGA/90",[1]Table2!$B$1:$Z$1,0),0),"")</f>
        <v/>
      </c>
      <c r="AR74" s="41" t="str">
        <f>IFERROR(VLOOKUP(AR5,[1]Table2!$B$1:$Z$21,MATCH("xG/90",[1]Table2!$B$1:$Z$1,0),0)*VLOOKUP($B5,[1]Table2!$B$1:$Z$21,MATCH("xGA/90",[1]Table2!$B$1:$Z$1,0),0),"")</f>
        <v/>
      </c>
      <c r="AS74" s="41" t="str">
        <f>IFERROR(VLOOKUP(AS5,[1]Table2!$B$1:$Z$21,MATCH("xG/90",[1]Table2!$B$1:$Z$1,0),0)*VLOOKUP($B5,[1]Table2!$B$1:$Z$21,MATCH("xGA/90",[1]Table2!$B$1:$Z$1,0),0),"")</f>
        <v/>
      </c>
      <c r="AT74" s="41" t="str">
        <f>IFERROR(VLOOKUP(AT5,[1]Table2!$B$1:$Z$21,MATCH("xG/90",[1]Table2!$B$1:$Z$1,0),0)*VLOOKUP($B5,[1]Table2!$B$1:$Z$21,MATCH("xGA/90",[1]Table2!$B$1:$Z$1,0),0),"")</f>
        <v/>
      </c>
      <c r="AU74" s="41" t="str">
        <f>IFERROR(VLOOKUP(AU5,[1]Table2!$B$1:$Z$21,MATCH("xG/90",[1]Table2!$B$1:$Z$1,0),0)*VLOOKUP($B5,[1]Table2!$B$1:$Z$21,MATCH("xGA/90",[1]Table2!$B$1:$Z$1,0),0),"")</f>
        <v/>
      </c>
      <c r="AV74" s="41" t="str">
        <f>IFERROR(VLOOKUP(AV5,[1]Table2!$B$1:$Z$21,MATCH("xG/90",[1]Table2!$B$1:$Z$1,0),0)*VLOOKUP($B5,[1]Table2!$B$1:$Z$21,MATCH("xGA/90",[1]Table2!$B$1:$Z$1,0),0),"")</f>
        <v/>
      </c>
      <c r="AW74" s="41">
        <f>IFERROR(VLOOKUP(AW5,[1]Table2!$B$1:$Z$21,MATCH("xG/90",[1]Table2!$B$1:$Z$1,0),0)*VLOOKUP($B5,[1]Table2!$B$1:$Z$21,MATCH("xGA/90",[1]Table2!$B$1:$Z$1,0),0),"")</f>
        <v>1.396923828125</v>
      </c>
      <c r="AX74" s="41" t="str">
        <f>IFERROR(VLOOKUP(AX5,[1]Table2!$B$1:$Z$21,MATCH("xG/90",[1]Table2!$B$1:$Z$1,0),0)*VLOOKUP($B5,[1]Table2!$B$1:$Z$21,MATCH("xGA/90",[1]Table2!$B$1:$Z$1,0),0),"")</f>
        <v/>
      </c>
      <c r="AY74" s="41" t="str">
        <f>IFERROR(VLOOKUP(AY5,[1]Table2!$B$1:$Z$21,MATCH("xG/90",[1]Table2!$B$1:$Z$1,0),0)*VLOOKUP($B5,[1]Table2!$B$1:$Z$21,MATCH("xGA/90",[1]Table2!$B$1:$Z$1,0),0),"")</f>
        <v/>
      </c>
      <c r="AZ74" s="41" t="str">
        <f>IFERROR(VLOOKUP(AZ5,[1]Table2!$B$1:$Z$21,MATCH("xG/90",[1]Table2!$B$1:$Z$1,0),0)*VLOOKUP($B5,[1]Table2!$B$1:$Z$21,MATCH("xGA/90",[1]Table2!$B$1:$Z$1,0),0),"")</f>
        <v/>
      </c>
      <c r="BA74" s="41" t="str">
        <f>IFERROR(VLOOKUP(BA5,[1]Table2!$B$1:$Z$21,MATCH("xG/90",[1]Table2!$B$1:$Z$1,0),0)*VLOOKUP($B5,[1]Table2!$B$1:$Z$21,MATCH("xGA/90",[1]Table2!$B$1:$Z$1,0),0),"")</f>
        <v/>
      </c>
      <c r="BB74" s="41" t="str">
        <f>IFERROR(VLOOKUP(BB5,[1]Table2!$B$1:$Z$21,MATCH("xG/90",[1]Table2!$B$1:$Z$1,0),0)*VLOOKUP($B5,[1]Table2!$B$1:$Z$21,MATCH("xGA/90",[1]Table2!$B$1:$Z$1,0),0),"")</f>
        <v/>
      </c>
      <c r="BC74" s="41" t="str">
        <f>IFERROR(VLOOKUP(BC5,[1]Table2!$B$1:$Z$21,MATCH("xG/90",[1]Table2!$B$1:$Z$1,0),0)*VLOOKUP($B5,[1]Table2!$B$1:$Z$21,MATCH("xGA/90",[1]Table2!$B$1:$Z$1,0),0),"")</f>
        <v/>
      </c>
      <c r="BD74" s="41" t="str">
        <f>IFERROR(VLOOKUP(BD5,[1]Table2!$B$1:$Z$21,MATCH("xG/90",[1]Table2!$B$1:$Z$1,0),0)*VLOOKUP($B5,[1]Table2!$B$1:$Z$21,MATCH("xGA/90",[1]Table2!$B$1:$Z$1,0),0),"")</f>
        <v/>
      </c>
      <c r="BE74" s="41" t="str">
        <f>IFERROR(VLOOKUP(BE5,[1]Table2!$B$1:$Z$21,MATCH("xG/90",[1]Table2!$B$1:$Z$1,0),0)*VLOOKUP($B5,[1]Table2!$B$1:$Z$21,MATCH("xGA/90",[1]Table2!$B$1:$Z$1,0),0),"")</f>
        <v/>
      </c>
      <c r="BF74" s="41" t="str">
        <f>IFERROR(VLOOKUP(BF5,[1]Table2!$B$1:$Z$21,MATCH("xG/90",[1]Table2!$B$1:$Z$1,0),0)*VLOOKUP($B5,[1]Table2!$B$1:$Z$21,MATCH("xGA/90",[1]Table2!$B$1:$Z$1,0),0),"")</f>
        <v/>
      </c>
      <c r="BG74" s="41" t="str">
        <f>IFERROR(VLOOKUP(BG5,[1]Table2!$B$1:$Z$21,MATCH("xG/90",[1]Table2!$B$1:$Z$1,0),0)*VLOOKUP($B5,[1]Table2!$B$1:$Z$21,MATCH("xGA/90",[1]Table2!$B$1:$Z$1,0),0),"")</f>
        <v/>
      </c>
      <c r="BH74" s="41" t="str">
        <f>IFERROR(VLOOKUP(BH5,[1]Table2!$B$1:$Z$21,MATCH("xG/90",[1]Table2!$B$1:$Z$1,0),0)*VLOOKUP($B5,[1]Table2!$B$1:$Z$21,MATCH("xGA/90",[1]Table2!$B$1:$Z$1,0),0),"")</f>
        <v/>
      </c>
      <c r="BI74" s="41" t="str">
        <f>IFERROR(VLOOKUP(BI5,[1]Table2!$B$1:$Z$21,MATCH("xG/90",[1]Table2!$B$1:$Z$1,0),0)*VLOOKUP($B5,[1]Table2!$B$1:$Z$21,MATCH("xGA/90",[1]Table2!$B$1:$Z$1,0),0),"")</f>
        <v/>
      </c>
      <c r="BJ74" s="41" t="str">
        <f>IFERROR(VLOOKUP(BJ5,[1]Table2!$B$1:$Z$21,MATCH("xG/90",[1]Table2!$B$1:$Z$1,0),0)*VLOOKUP($B5,[1]Table2!$B$1:$Z$21,MATCH("xGA/90",[1]Table2!$B$1:$Z$1,0),0),"")</f>
        <v/>
      </c>
      <c r="BK74" s="41" t="str">
        <f>IFERROR(VLOOKUP(BK5,[1]Table2!$B$1:$Z$21,MATCH("xG/90",[1]Table2!$B$1:$Z$1,0),0)*VLOOKUP($B5,[1]Table2!$B$1:$Z$21,MATCH("xGA/90",[1]Table2!$B$1:$Z$1,0),0),"")</f>
        <v/>
      </c>
      <c r="BL74" s="41" t="str">
        <f>IFERROR(VLOOKUP(BL5,[1]Table2!$B$1:$Z$21,MATCH("xG/90",[1]Table2!$B$1:$Z$1,0),0)*VLOOKUP($B5,[1]Table2!$B$1:$Z$21,MATCH("xGA/90",[1]Table2!$B$1:$Z$1,0),0),"")</f>
        <v/>
      </c>
      <c r="BM74" s="41">
        <f>IFERROR(VLOOKUP(BM5,[1]Table2!$B$1:$Z$21,MATCH("xG/90",[1]Table2!$B$1:$Z$1,0),0)*VLOOKUP($B5,[1]Table2!$B$1:$Z$21,MATCH("xGA/90",[1]Table2!$B$1:$Z$1,0),0),"")</f>
        <v>1.8182910156250001</v>
      </c>
      <c r="BN74" s="41" t="str">
        <f>IFERROR(VLOOKUP(BN5,[1]Table2!$B$1:$Z$21,MATCH("xG/90",[1]Table2!$B$1:$Z$1,0),0)*VLOOKUP($B5,[1]Table2!$B$1:$Z$21,MATCH("xGA/90",[1]Table2!$B$1:$Z$1,0),0),"")</f>
        <v/>
      </c>
      <c r="BO74" s="41" t="str">
        <f>IFERROR(VLOOKUP(BO5,[1]Table2!$B$1:$Z$21,MATCH("xG/90",[1]Table2!$B$1:$Z$1,0),0)*VLOOKUP($B5,[1]Table2!$B$1:$Z$21,MATCH("xGA/90",[1]Table2!$B$1:$Z$1,0),0),"")</f>
        <v/>
      </c>
      <c r="BP74" s="41" t="str">
        <f>IFERROR(VLOOKUP(BP5,[1]Table2!$B$1:$Z$21,MATCH("xG/90",[1]Table2!$B$1:$Z$1,0),0)*VLOOKUP($B5,[1]Table2!$B$1:$Z$21,MATCH("xGA/90",[1]Table2!$B$1:$Z$1,0),0),"")</f>
        <v/>
      </c>
      <c r="BQ74" s="41" t="str">
        <f>IFERROR(VLOOKUP(BQ5,[1]Table2!$B$1:$Z$21,MATCH("xG/90",[1]Table2!$B$1:$Z$1,0),0)*VLOOKUP($B5,[1]Table2!$B$1:$Z$21,MATCH("xGA/90",[1]Table2!$B$1:$Z$1,0),0),"")</f>
        <v/>
      </c>
      <c r="BR74" s="41" t="str">
        <f>IFERROR(VLOOKUP(BR5,[1]Table2!$B$1:$Z$21,MATCH("xG/90",[1]Table2!$B$1:$Z$1,0),0)*VLOOKUP($B5,[1]Table2!$B$1:$Z$21,MATCH("xGA/90",[1]Table2!$B$1:$Z$1,0),0),"")</f>
        <v/>
      </c>
      <c r="BS74" s="41" t="str">
        <f>IFERROR(VLOOKUP(BS5,[1]Table2!$B$1:$Z$21,MATCH("xG/90",[1]Table2!$B$1:$Z$1,0),0)*VLOOKUP($B5,[1]Table2!$B$1:$Z$21,MATCH("xGA/90",[1]Table2!$B$1:$Z$1,0),0),"")</f>
        <v/>
      </c>
      <c r="BT74" s="41" t="str">
        <f>IFERROR(VLOOKUP(BT5,[1]Table2!$B$1:$Z$21,MATCH("xG/90",[1]Table2!$B$1:$Z$1,0),0)*VLOOKUP($B5,[1]Table2!$B$1:$Z$21,MATCH("xGA/90",[1]Table2!$B$1:$Z$1,0),0),"")</f>
        <v/>
      </c>
      <c r="BU74" s="41">
        <f>IFERROR(VLOOKUP(BU5,[1]Table2!$B$1:$Z$21,MATCH("xG/90",[1]Table2!$B$1:$Z$1,0),0)*VLOOKUP($B5,[1]Table2!$B$1:$Z$21,MATCH("xGA/90",[1]Table2!$B$1:$Z$1,0),0),"")</f>
        <v>1.470205078125</v>
      </c>
      <c r="BV74" s="41" t="str">
        <f>IFERROR(VLOOKUP(BV5,[1]Table2!$B$1:$Z$21,MATCH("xG/90",[1]Table2!$B$1:$Z$1,0),0)*VLOOKUP($B5,[1]Table2!$B$1:$Z$21,MATCH("xGA/90",[1]Table2!$B$1:$Z$1,0),0),"")</f>
        <v/>
      </c>
      <c r="BW74" s="41" t="str">
        <f>IFERROR(VLOOKUP(BW5,[1]Table2!$B$1:$Z$21,MATCH("xG/90",[1]Table2!$B$1:$Z$1,0),0)*VLOOKUP($B5,[1]Table2!$B$1:$Z$21,MATCH("xGA/90",[1]Table2!$B$1:$Z$1,0),0),"")</f>
        <v/>
      </c>
      <c r="BX74" s="41" t="str">
        <f>IFERROR(VLOOKUP(BX5,[1]Table2!$B$1:$Z$21,MATCH("xG/90",[1]Table2!$B$1:$Z$1,0),0)*VLOOKUP($B5,[1]Table2!$B$1:$Z$21,MATCH("xGA/90",[1]Table2!$B$1:$Z$1,0),0),"")</f>
        <v/>
      </c>
      <c r="BY74" s="41" t="str">
        <f>IFERROR(VLOOKUP(BY5,[1]Table2!$B$1:$Z$21,MATCH("xG/90",[1]Table2!$B$1:$Z$1,0),0)*VLOOKUP($B5,[1]Table2!$B$1:$Z$21,MATCH("xGA/90",[1]Table2!$B$1:$Z$1,0),0),"")</f>
        <v/>
      </c>
      <c r="BZ74" s="41" t="str">
        <f>IFERROR(VLOOKUP(BZ5,[1]Table2!$B$1:$Z$21,MATCH("xG/90",[1]Table2!$B$1:$Z$1,0),0)*VLOOKUP($B5,[1]Table2!$B$1:$Z$21,MATCH("xGA/90",[1]Table2!$B$1:$Z$1,0),0),"")</f>
        <v/>
      </c>
      <c r="CA74" s="41">
        <f>IFERROR(VLOOKUP(CA5,[1]Table2!$B$1:$Z$21,MATCH("xG/90",[1]Table2!$B$1:$Z$1,0),0)*VLOOKUP($B5,[1]Table2!$B$1:$Z$21,MATCH("xGA/90",[1]Table2!$B$1:$Z$1,0),0),"")</f>
        <v>1.8674899193548387</v>
      </c>
      <c r="CB74" s="41" t="str">
        <f>IFERROR(VLOOKUP(CB5,[1]Table2!$B$1:$Z$21,MATCH("xG/90",[1]Table2!$B$1:$Z$1,0),0)*VLOOKUP($B5,[1]Table2!$B$1:$Z$21,MATCH("xGA/90",[1]Table2!$B$1:$Z$1,0),0),"")</f>
        <v/>
      </c>
      <c r="CC74" s="41" t="str">
        <f>IFERROR(VLOOKUP(CC5,[1]Table2!$B$1:$Z$21,MATCH("xG/90",[1]Table2!$B$1:$Z$1,0),0)*VLOOKUP($B5,[1]Table2!$B$1:$Z$21,MATCH("xGA/90",[1]Table2!$B$1:$Z$1,0),0),"")</f>
        <v/>
      </c>
      <c r="CD74" s="41" t="str">
        <f>IFERROR(VLOOKUP(CD5,[1]Table2!$B$1:$Z$21,MATCH("xG/90",[1]Table2!$B$1:$Z$1,0),0)*VLOOKUP($B5,[1]Table2!$B$1:$Z$21,MATCH("xGA/90",[1]Table2!$B$1:$Z$1,0),0),"")</f>
        <v/>
      </c>
      <c r="CE74" s="41">
        <f>IFERROR(VLOOKUP(CE5,[1]Table2!$B$1:$Z$21,MATCH("xG/90",[1]Table2!$B$1:$Z$1,0),0)*VLOOKUP($B5,[1]Table2!$B$1:$Z$21,MATCH("xGA/90",[1]Table2!$B$1:$Z$1,0),0),"")</f>
        <v>1.824939516129032</v>
      </c>
      <c r="CF74" s="41" t="str">
        <f>IFERROR(VLOOKUP(CF5,[1]Table2!$B$1:$Z$21,MATCH("xG/90",[1]Table2!$B$1:$Z$1,0),0)*VLOOKUP($B5,[1]Table2!$B$1:$Z$21,MATCH("xGA/90",[1]Table2!$B$1:$Z$1,0),0),"")</f>
        <v/>
      </c>
      <c r="CG74" s="41" t="str">
        <f>IFERROR(VLOOKUP(CG5,[1]Table2!$B$1:$Z$21,MATCH("xG/90",[1]Table2!$B$1:$Z$1,0),0)*VLOOKUP($B5,[1]Table2!$B$1:$Z$21,MATCH("xGA/90",[1]Table2!$B$1:$Z$1,0),0),"")</f>
        <v/>
      </c>
      <c r="CH74" s="41">
        <f>IFERROR(VLOOKUP(CH5,[1]Table2!$B$1:$Z$21,MATCH("xG/90",[1]Table2!$B$1:$Z$1,0),0)*VLOOKUP($B5,[1]Table2!$B$1:$Z$21,MATCH("xGA/90",[1]Table2!$B$1:$Z$1,0),0),"")</f>
        <v>2.1938574218749998</v>
      </c>
      <c r="CI74" s="41" t="str">
        <f>IFERROR(VLOOKUP(CI5,[1]Table2!$B$1:$Z$21,MATCH("xG/90",[1]Table2!$B$1:$Z$1,0),0)*VLOOKUP($B5,[1]Table2!$B$1:$Z$21,MATCH("xGA/90",[1]Table2!$B$1:$Z$1,0),0),"")</f>
        <v/>
      </c>
      <c r="CJ74" s="41" t="str">
        <f>IFERROR(VLOOKUP(CJ5,[1]Table2!$B$1:$Z$21,MATCH("xG/90",[1]Table2!$B$1:$Z$1,0),0)*VLOOKUP($B5,[1]Table2!$B$1:$Z$21,MATCH("xGA/90",[1]Table2!$B$1:$Z$1,0),0),"")</f>
        <v/>
      </c>
      <c r="CK74" s="41" t="str">
        <f>IFERROR(VLOOKUP(CK5,[1]Table2!$B$1:$Z$21,MATCH("xG/90",[1]Table2!$B$1:$Z$1,0),0)*VLOOKUP($B5,[1]Table2!$B$1:$Z$21,MATCH("xGA/90",[1]Table2!$B$1:$Z$1,0),0),"")</f>
        <v/>
      </c>
      <c r="CL74" s="41" t="str">
        <f>IFERROR(VLOOKUP(CL5,[1]Table2!$B$1:$Z$21,MATCH("xG/90",[1]Table2!$B$1:$Z$1,0),0)*VLOOKUP($B5,[1]Table2!$B$1:$Z$21,MATCH("xGA/90",[1]Table2!$B$1:$Z$1,0),0),"")</f>
        <v/>
      </c>
      <c r="CM74" s="41" t="str">
        <f>IFERROR(VLOOKUP(CM5,[1]Table2!$B$1:$Z$21,MATCH("xG/90",[1]Table2!$B$1:$Z$1,0),0)*VLOOKUP($B5,[1]Table2!$B$1:$Z$21,MATCH("xGA/90",[1]Table2!$B$1:$Z$1,0),0),"")</f>
        <v/>
      </c>
      <c r="CN74" s="41">
        <f>IFERROR(VLOOKUP(CN5,[1]Table2!$B$1:$Z$21,MATCH("xG/90",[1]Table2!$B$1:$Z$1,0),0)*VLOOKUP($B5,[1]Table2!$B$1:$Z$21,MATCH("xGA/90",[1]Table2!$B$1:$Z$1,0),0),"")</f>
        <v>2.5624798387096774</v>
      </c>
      <c r="CO74" s="41" t="str">
        <f>IFERROR(VLOOKUP(CO5,[1]Table2!$B$1:$Z$21,MATCH("xG/90",[1]Table2!$B$1:$Z$1,0),0)*VLOOKUP($B5,[1]Table2!$B$1:$Z$21,MATCH("xGA/90",[1]Table2!$B$1:$Z$1,0),0),"")</f>
        <v/>
      </c>
      <c r="CP74" s="41" t="str">
        <f>IFERROR(VLOOKUP(CP5,[1]Table2!$B$1:$Z$21,MATCH("xG/90",[1]Table2!$B$1:$Z$1,0),0)*VLOOKUP($B5,[1]Table2!$B$1:$Z$21,MATCH("xGA/90",[1]Table2!$B$1:$Z$1,0),0),"")</f>
        <v/>
      </c>
      <c r="CQ74" s="41" t="str">
        <f>IFERROR(VLOOKUP(CQ5,[1]Table2!$B$1:$Z$21,MATCH("xG/90",[1]Table2!$B$1:$Z$1,0),0)*VLOOKUP($B5,[1]Table2!$B$1:$Z$21,MATCH("xGA/90",[1]Table2!$B$1:$Z$1,0),0),"")</f>
        <v/>
      </c>
      <c r="CR74" s="41" t="str">
        <f>IFERROR(VLOOKUP(CR5,[1]Table2!$B$1:$Z$21,MATCH("xG/90",[1]Table2!$B$1:$Z$1,0),0)*VLOOKUP($B5,[1]Table2!$B$1:$Z$21,MATCH("xGA/90",[1]Table2!$B$1:$Z$1,0),0),"")</f>
        <v/>
      </c>
      <c r="CS74" s="41" t="str">
        <f>IFERROR(VLOOKUP(CS5,[1]Table2!$B$1:$Z$21,MATCH("xG/90",[1]Table2!$B$1:$Z$1,0),0)*VLOOKUP($B5,[1]Table2!$B$1:$Z$21,MATCH("xGA/90",[1]Table2!$B$1:$Z$1,0),0),"")</f>
        <v/>
      </c>
      <c r="CT74" s="41" t="str">
        <f>IFERROR(VLOOKUP(CT5,[1]Table2!$B$1:$Z$21,MATCH("xG/90",[1]Table2!$B$1:$Z$1,0),0)*VLOOKUP($B5,[1]Table2!$B$1:$Z$21,MATCH("xGA/90",[1]Table2!$B$1:$Z$1,0),0),"")</f>
        <v/>
      </c>
      <c r="CU74" s="41" t="str">
        <f>IFERROR(VLOOKUP(CU5,[1]Table2!$B$1:$Z$21,MATCH("xG/90",[1]Table2!$B$1:$Z$1,0),0)*VLOOKUP($B5,[1]Table2!$B$1:$Z$21,MATCH("xGA/90",[1]Table2!$B$1:$Z$1,0),0),"")</f>
        <v/>
      </c>
      <c r="CV74" s="41">
        <f>IFERROR(VLOOKUP(CV5,[1]Table2!$B$1:$Z$21,MATCH("xG/90",[1]Table2!$B$1:$Z$1,0),0)*VLOOKUP($B5,[1]Table2!$B$1:$Z$21,MATCH("xGA/90",[1]Table2!$B$1:$Z$1,0),0),"")</f>
        <v>2.4085104166666667</v>
      </c>
      <c r="CW74" s="41" t="str">
        <f>IFERROR(VLOOKUP(CW5,[1]Table2!$B$1:$Z$21,MATCH("xG/90",[1]Table2!$B$1:$Z$1,0),0)*VLOOKUP($B5,[1]Table2!$B$1:$Z$21,MATCH("xGA/90",[1]Table2!$B$1:$Z$1,0),0),"")</f>
        <v/>
      </c>
      <c r="CX74" s="41" t="str">
        <f>IFERROR(VLOOKUP(CX5,[1]Table2!$B$1:$Z$21,MATCH("xG/90",[1]Table2!$B$1:$Z$1,0),0)*VLOOKUP($B5,[1]Table2!$B$1:$Z$21,MATCH("xGA/90",[1]Table2!$B$1:$Z$1,0),0),"")</f>
        <v/>
      </c>
      <c r="CY74" s="41" t="str">
        <f>IFERROR(VLOOKUP(CY5,[1]Table2!$B$1:$Z$21,MATCH("xG/90",[1]Table2!$B$1:$Z$1,0),0)*VLOOKUP($B5,[1]Table2!$B$1:$Z$21,MATCH("xGA/90",[1]Table2!$B$1:$Z$1,0),0),"")</f>
        <v/>
      </c>
      <c r="CZ74" s="41" t="str">
        <f>IFERROR(VLOOKUP(CZ5,[1]Table2!$B$1:$Z$21,MATCH("xG/90",[1]Table2!$B$1:$Z$1,0),0)*VLOOKUP($B5,[1]Table2!$B$1:$Z$21,MATCH("xGA/90",[1]Table2!$B$1:$Z$1,0),0),"")</f>
        <v/>
      </c>
      <c r="DA74" s="41" t="str">
        <f>IFERROR(VLOOKUP(DA5,[1]Table2!$B$1:$Z$21,MATCH("xG/90",[1]Table2!$B$1:$Z$1,0),0)*VLOOKUP($B5,[1]Table2!$B$1:$Z$21,MATCH("xGA/90",[1]Table2!$B$1:$Z$1,0),0),"")</f>
        <v/>
      </c>
      <c r="DB74" s="41" t="str">
        <f>IFERROR(VLOOKUP(DB5,[1]Table2!$B$1:$Z$21,MATCH("xG/90",[1]Table2!$B$1:$Z$1,0),0)*VLOOKUP($B5,[1]Table2!$B$1:$Z$21,MATCH("xGA/90",[1]Table2!$B$1:$Z$1,0),0),"")</f>
        <v/>
      </c>
      <c r="DC74" s="41">
        <f>IFERROR(VLOOKUP(DC5,[1]Table2!$B$1:$Z$21,MATCH("xG/90",[1]Table2!$B$1:$Z$1,0),0)*VLOOKUP($B5,[1]Table2!$B$1:$Z$21,MATCH("xGA/90",[1]Table2!$B$1:$Z$1,0),0),"")</f>
        <v>2.7290948275862066</v>
      </c>
      <c r="DD74" s="41" t="str">
        <f>IFERROR(VLOOKUP(DD5,[1]Table2!$B$1:$Z$21,MATCH("xG/90",[1]Table2!$B$1:$Z$1,0),0)*VLOOKUP($B5,[1]Table2!$B$1:$Z$21,MATCH("xGA/90",[1]Table2!$B$1:$Z$1,0),0),"")</f>
        <v/>
      </c>
      <c r="DE74" s="41" t="str">
        <f>IFERROR(VLOOKUP(DE5,[1]Table2!$B$1:$Z$21,MATCH("xG/90",[1]Table2!$B$1:$Z$1,0),0)*VLOOKUP($B5,[1]Table2!$B$1:$Z$21,MATCH("xGA/90",[1]Table2!$B$1:$Z$1,0),0),"")</f>
        <v/>
      </c>
      <c r="DF74" s="41" t="str">
        <f>IFERROR(VLOOKUP(DF5,[1]Table2!$B$1:$Z$21,MATCH("xG/90",[1]Table2!$B$1:$Z$1,0),0)*VLOOKUP($B5,[1]Table2!$B$1:$Z$21,MATCH("xGA/90",[1]Table2!$B$1:$Z$1,0),0),"")</f>
        <v/>
      </c>
      <c r="DG74" s="41" t="str">
        <f>IFERROR(VLOOKUP(DG5,[1]Table2!$B$1:$Z$21,MATCH("xG/90",[1]Table2!$B$1:$Z$1,0),0)*VLOOKUP($B5,[1]Table2!$B$1:$Z$21,MATCH("xGA/90",[1]Table2!$B$1:$Z$1,0),0),"")</f>
        <v/>
      </c>
      <c r="DH74" s="41" t="str">
        <f>IFERROR(VLOOKUP(DH5,[1]Table2!$B$1:$Z$21,MATCH("xG/90",[1]Table2!$B$1:$Z$1,0),0)*VLOOKUP($B5,[1]Table2!$B$1:$Z$21,MATCH("xGA/90",[1]Table2!$B$1:$Z$1,0),0),"")</f>
        <v/>
      </c>
      <c r="DI74" s="41" t="str">
        <f>IFERROR(VLOOKUP(DI5,[1]Table2!$B$1:$Z$21,MATCH("xG/90",[1]Table2!$B$1:$Z$1,0),0)*VLOOKUP($B5,[1]Table2!$B$1:$Z$21,MATCH("xGA/90",[1]Table2!$B$1:$Z$1,0),0),"")</f>
        <v/>
      </c>
      <c r="DJ74" s="41" t="str">
        <f>IFERROR(VLOOKUP(DJ5,[1]Table2!$B$1:$Z$21,MATCH("xG/90",[1]Table2!$B$1:$Z$1,0),0)*VLOOKUP($B5,[1]Table2!$B$1:$Z$21,MATCH("xGA/90",[1]Table2!$B$1:$Z$1,0),0),"")</f>
        <v/>
      </c>
      <c r="DK74" s="41" t="str">
        <f>IFERROR(VLOOKUP(DK5,[1]Table2!$B$1:$Z$21,MATCH("xG/90",[1]Table2!$B$1:$Z$1,0),0)*VLOOKUP($B5,[1]Table2!$B$1:$Z$21,MATCH("xGA/90",[1]Table2!$B$1:$Z$1,0),0),"")</f>
        <v/>
      </c>
      <c r="DL74" s="41" t="str">
        <f>IFERROR(VLOOKUP(DL5,[1]Table2!$B$1:$Z$21,MATCH("xG/90",[1]Table2!$B$1:$Z$1,0),0)*VLOOKUP($B5,[1]Table2!$B$1:$Z$21,MATCH("xGA/90",[1]Table2!$B$1:$Z$1,0),0),"")</f>
        <v/>
      </c>
      <c r="DM74" s="41" t="str">
        <f>IFERROR(VLOOKUP(DM5,[1]Table2!$B$1:$Z$21,MATCH("xG/90",[1]Table2!$B$1:$Z$1,0),0)*VLOOKUP($B5,[1]Table2!$B$1:$Z$21,MATCH("xGA/90",[1]Table2!$B$1:$Z$1,0),0),"")</f>
        <v/>
      </c>
      <c r="DN74" s="41" t="str">
        <f>IFERROR(VLOOKUP(DN5,[1]Table2!$B$1:$Z$21,MATCH("xG/90",[1]Table2!$B$1:$Z$1,0),0)*VLOOKUP($B5,[1]Table2!$B$1:$Z$21,MATCH("xGA/90",[1]Table2!$B$1:$Z$1,0),0),"")</f>
        <v/>
      </c>
      <c r="DO74" s="41" t="str">
        <f>IFERROR(VLOOKUP(DO5,[1]Table2!$B$1:$Z$21,MATCH("xG/90",[1]Table2!$B$1:$Z$1,0),0)*VLOOKUP($B5,[1]Table2!$B$1:$Z$21,MATCH("xGA/90",[1]Table2!$B$1:$Z$1,0),0),"")</f>
        <v/>
      </c>
      <c r="DP74" s="41" t="str">
        <f>IFERROR(VLOOKUP(DP5,[1]Table2!$B$1:$Z$21,MATCH("xG/90",[1]Table2!$B$1:$Z$1,0),0)*VLOOKUP($B5,[1]Table2!$B$1:$Z$21,MATCH("xGA/90",[1]Table2!$B$1:$Z$1,0),0),"")</f>
        <v/>
      </c>
      <c r="DQ74" s="41" t="str">
        <f>IFERROR(VLOOKUP(DQ5,[1]Table2!$B$1:$Z$21,MATCH("xG/90",[1]Table2!$B$1:$Z$1,0),0)*VLOOKUP($B5,[1]Table2!$B$1:$Z$21,MATCH("xGA/90",[1]Table2!$B$1:$Z$1,0),0),"")</f>
        <v/>
      </c>
      <c r="DR74" s="41" t="str">
        <f>IFERROR(VLOOKUP(DR5,[1]Table2!$B$1:$Z$21,MATCH("xG/90",[1]Table2!$B$1:$Z$1,0),0)*VLOOKUP($B5,[1]Table2!$B$1:$Z$21,MATCH("xGA/90",[1]Table2!$B$1:$Z$1,0),0),"")</f>
        <v/>
      </c>
      <c r="DS74" s="41" t="str">
        <f>IFERROR(VLOOKUP(DS5,[1]Table2!$B$1:$Z$21,MATCH("xG/90",[1]Table2!$B$1:$Z$1,0),0)*VLOOKUP($B5,[1]Table2!$B$1:$Z$21,MATCH("xGA/90",[1]Table2!$B$1:$Z$1,0),0),"")</f>
        <v/>
      </c>
      <c r="DT74" s="41" t="str">
        <f>IFERROR(VLOOKUP(DT5,[1]Table2!$B$1:$Z$21,MATCH("xG/90",[1]Table2!$B$1:$Z$1,0),0)*VLOOKUP($B5,[1]Table2!$B$1:$Z$21,MATCH("xGA/90",[1]Table2!$B$1:$Z$1,0),0),"")</f>
        <v/>
      </c>
      <c r="DU74" s="41" t="str">
        <f>IFERROR(VLOOKUP(DU5,[1]Table2!$B$1:$Z$21,MATCH("xG/90",[1]Table2!$B$1:$Z$1,0),0)*VLOOKUP($B5,[1]Table2!$B$1:$Z$21,MATCH("xGA/90",[1]Table2!$B$1:$Z$1,0),0),"")</f>
        <v/>
      </c>
      <c r="DV74" s="41" t="str">
        <f>IFERROR(VLOOKUP(DV5,[1]Table2!$B$1:$Z$21,MATCH("xG/90",[1]Table2!$B$1:$Z$1,0),0)*VLOOKUP($B5,[1]Table2!$B$1:$Z$21,MATCH("xGA/90",[1]Table2!$B$1:$Z$1,0),0),"")</f>
        <v/>
      </c>
      <c r="DW74" s="41" t="str">
        <f>IFERROR(VLOOKUP(DW5,[1]Table2!$B$1:$Z$21,MATCH("xG/90",[1]Table2!$B$1:$Z$1,0),0)*VLOOKUP($B5,[1]Table2!$B$1:$Z$21,MATCH("xGA/90",[1]Table2!$B$1:$Z$1,0),0),"")</f>
        <v/>
      </c>
      <c r="DX74" s="41" t="str">
        <f>IFERROR(VLOOKUP(DX5,[1]Table2!$B$1:$Z$21,MATCH("xG/90",[1]Table2!$B$1:$Z$1,0),0)*VLOOKUP($B5,[1]Table2!$B$1:$Z$21,MATCH("xGA/90",[1]Table2!$B$1:$Z$1,0),0),"")</f>
        <v/>
      </c>
      <c r="DY74" s="41" t="str">
        <f>IFERROR(VLOOKUP(DY5,[1]Table2!$B$1:$Z$21,MATCH("xG/90",[1]Table2!$B$1:$Z$1,0),0)*VLOOKUP($B5,[1]Table2!$B$1:$Z$21,MATCH("xGA/90",[1]Table2!$B$1:$Z$1,0),0),"")</f>
        <v/>
      </c>
      <c r="DZ74" s="41" t="str">
        <f>IFERROR(VLOOKUP(DZ5,[1]Table2!$B$1:$Z$21,MATCH("xG/90",[1]Table2!$B$1:$Z$1,0),0)*VLOOKUP($B5,[1]Table2!$B$1:$Z$21,MATCH("xGA/90",[1]Table2!$B$1:$Z$1,0),0),"")</f>
        <v/>
      </c>
      <c r="EA74" s="41" t="str">
        <f>IFERROR(VLOOKUP(EA5,[1]Table2!$B$1:$Z$21,MATCH("xG/90",[1]Table2!$B$1:$Z$1,0),0)*VLOOKUP($B5,[1]Table2!$B$1:$Z$21,MATCH("xGA/90",[1]Table2!$B$1:$Z$1,0),0),"")</f>
        <v/>
      </c>
      <c r="EB74" s="41" t="str">
        <f>IFERROR(VLOOKUP(EB5,[1]Table2!$B$1:$Z$21,MATCH("xG/90",[1]Table2!$B$1:$Z$1,0),0)*VLOOKUP($B5,[1]Table2!$B$1:$Z$21,MATCH("xGA/90",[1]Table2!$B$1:$Z$1,0),0),"")</f>
        <v/>
      </c>
      <c r="EC74" s="41" t="str">
        <f>IFERROR(VLOOKUP(EC5,[1]Table2!$B$1:$Z$21,MATCH("xG/90",[1]Table2!$B$1:$Z$1,0),0)*VLOOKUP($B5,[1]Table2!$B$1:$Z$21,MATCH("xGA/90",[1]Table2!$B$1:$Z$1,0),0),"")</f>
        <v/>
      </c>
      <c r="ED74" s="41" t="str">
        <f>IFERROR(VLOOKUP(ED5,[1]Table2!$B$1:$Z$21,MATCH("xG/90",[1]Table2!$B$1:$Z$1,0),0)*VLOOKUP($B5,[1]Table2!$B$1:$Z$21,MATCH("xGA/90",[1]Table2!$B$1:$Z$1,0),0),"")</f>
        <v/>
      </c>
      <c r="EE74" s="41" t="str">
        <f>IFERROR(VLOOKUP(EE5,[1]Table2!$B$1:$Z$21,MATCH("xG/90",[1]Table2!$B$1:$Z$1,0),0)*VLOOKUP($B5,[1]Table2!$B$1:$Z$21,MATCH("xGA/90",[1]Table2!$B$1:$Z$1,0),0),"")</f>
        <v/>
      </c>
      <c r="EF74" s="41" t="str">
        <f>IFERROR(VLOOKUP(EF5,[1]Table2!$B$1:$Z$21,MATCH("xG/90",[1]Table2!$B$1:$Z$1,0),0)*VLOOKUP($B5,[1]Table2!$B$1:$Z$21,MATCH("xGA/90",[1]Table2!$B$1:$Z$1,0),0),"")</f>
        <v/>
      </c>
      <c r="EG74" s="41" t="str">
        <f>IFERROR(VLOOKUP(EG5,[1]Table2!$B$1:$Z$21,MATCH("xG/90",[1]Table2!$B$1:$Z$1,0),0)*VLOOKUP($B5,[1]Table2!$B$1:$Z$21,MATCH("xGA/90",[1]Table2!$B$1:$Z$1,0),0),"")</f>
        <v/>
      </c>
      <c r="EH74" s="41" t="str">
        <f>IFERROR(VLOOKUP(EH5,[1]Table2!$B$1:$Z$21,MATCH("xG/90",[1]Table2!$B$1:$Z$1,0),0)*VLOOKUP($B5,[1]Table2!$B$1:$Z$21,MATCH("xGA/90",[1]Table2!$B$1:$Z$1,0),0),"")</f>
        <v/>
      </c>
      <c r="EI74" s="41" t="str">
        <f>IFERROR(VLOOKUP(EI5,[1]Table2!$B$1:$Z$21,MATCH("xG/90",[1]Table2!$B$1:$Z$1,0),0)*VLOOKUP($B5,[1]Table2!$B$1:$Z$21,MATCH("xGA/90",[1]Table2!$B$1:$Z$1,0),0),"")</f>
        <v/>
      </c>
      <c r="EJ74" s="41" t="str">
        <f>IFERROR(VLOOKUP(EJ5,[1]Table2!$B$1:$Z$21,MATCH("xG/90",[1]Table2!$B$1:$Z$1,0),0)*VLOOKUP($B5,[1]Table2!$B$1:$Z$21,MATCH("xGA/90",[1]Table2!$B$1:$Z$1,0),0),"")</f>
        <v/>
      </c>
      <c r="EK74" s="41" t="str">
        <f>IFERROR(VLOOKUP(EK5,[1]Table2!$B$1:$Z$21,MATCH("xG/90",[1]Table2!$B$1:$Z$1,0),0)*VLOOKUP($B5,[1]Table2!$B$1:$Z$21,MATCH("xGA/90",[1]Table2!$B$1:$Z$1,0),0),"")</f>
        <v/>
      </c>
      <c r="EL74" s="41" t="str">
        <f>IFERROR(VLOOKUP(EL5,[1]Table2!$B$1:$Z$21,MATCH("xG/90",[1]Table2!$B$1:$Z$1,0),0)*VLOOKUP($B5,[1]Table2!$B$1:$Z$21,MATCH("xGA/90",[1]Table2!$B$1:$Z$1,0),0),"")</f>
        <v/>
      </c>
      <c r="EM74" s="41" t="str">
        <f>IFERROR(VLOOKUP(EM5,[1]Table2!$B$1:$Z$21,MATCH("xG/90",[1]Table2!$B$1:$Z$1,0),0)*VLOOKUP($B5,[1]Table2!$B$1:$Z$21,MATCH("xGA/90",[1]Table2!$B$1:$Z$1,0),0),"")</f>
        <v/>
      </c>
      <c r="EN74" s="41" t="str">
        <f>IFERROR(VLOOKUP(EN5,[1]Table2!$B$1:$Z$21,MATCH("xG/90",[1]Table2!$B$1:$Z$1,0),0)*VLOOKUP($B5,[1]Table2!$B$1:$Z$21,MATCH("xGA/90",[1]Table2!$B$1:$Z$1,0),0),"")</f>
        <v/>
      </c>
      <c r="EO74" s="41" t="str">
        <f>IFERROR(VLOOKUP(EO5,[1]Table2!$B$1:$Z$21,MATCH("xG/90",[1]Table2!$B$1:$Z$1,0),0)*VLOOKUP($B5,[1]Table2!$B$1:$Z$21,MATCH("xGA/90",[1]Table2!$B$1:$Z$1,0),0),"")</f>
        <v/>
      </c>
      <c r="EP74" s="41" t="str">
        <f>IFERROR(VLOOKUP(EP5,[1]Table2!$B$1:$Z$21,MATCH("xG/90",[1]Table2!$B$1:$Z$1,0),0)*VLOOKUP($B5,[1]Table2!$B$1:$Z$21,MATCH("xGA/90",[1]Table2!$B$1:$Z$1,0),0),"")</f>
        <v/>
      </c>
      <c r="EQ74" s="41" t="str">
        <f>IFERROR(VLOOKUP(EQ5,[1]Table2!$B$1:$Z$21,MATCH("xG/90",[1]Table2!$B$1:$Z$1,0),0)*VLOOKUP($B5,[1]Table2!$B$1:$Z$21,MATCH("xGA/90",[1]Table2!$B$1:$Z$1,0),0),"")</f>
        <v/>
      </c>
      <c r="ER74" s="41" t="str">
        <f>IFERROR(VLOOKUP(ER5,[1]Table2!$B$1:$Z$21,MATCH("xG/90",[1]Table2!$B$1:$Z$1,0),0)*VLOOKUP($B5,[1]Table2!$B$1:$Z$21,MATCH("xGA/90",[1]Table2!$B$1:$Z$1,0),0),"")</f>
        <v/>
      </c>
      <c r="ES74" s="41" t="str">
        <f>IFERROR(VLOOKUP(ES5,[1]Table2!$B$1:$Z$21,MATCH("xG/90",[1]Table2!$B$1:$Z$1,0),0)*VLOOKUP($B5,[1]Table2!$B$1:$Z$21,MATCH("xGA/90",[1]Table2!$B$1:$Z$1,0),0),"")</f>
        <v/>
      </c>
      <c r="ET74" s="41">
        <f>IFERROR(VLOOKUP(ET5,[1]Table2!$B$1:$Z$21,MATCH("xG/90",[1]Table2!$B$1:$Z$1,0),0)*VLOOKUP($B5,[1]Table2!$B$1:$Z$21,MATCH("xGA/90",[1]Table2!$B$1:$Z$1,0),0),"")</f>
        <v>2.7184979838709675</v>
      </c>
      <c r="EU74" s="41" t="str">
        <f>IFERROR(VLOOKUP(EU5,[1]Table2!$B$1:$Z$21,MATCH("xG/90",[1]Table2!$B$1:$Z$1,0),0)*VLOOKUP($B5,[1]Table2!$B$1:$Z$21,MATCH("xGA/90",[1]Table2!$B$1:$Z$1,0),0),"")</f>
        <v/>
      </c>
      <c r="EV74" s="41" t="str">
        <f>IFERROR(VLOOKUP(EV5,[1]Table2!$B$1:$Z$21,MATCH("xG/90",[1]Table2!$B$1:$Z$1,0),0)*VLOOKUP($B5,[1]Table2!$B$1:$Z$21,MATCH("xGA/90",[1]Table2!$B$1:$Z$1,0),0),"")</f>
        <v/>
      </c>
      <c r="EW74" s="41" t="str">
        <f>IFERROR(VLOOKUP(EW5,[1]Table2!$B$1:$Z$21,MATCH("xG/90",[1]Table2!$B$1:$Z$1,0),0)*VLOOKUP($B5,[1]Table2!$B$1:$Z$21,MATCH("xGA/90",[1]Table2!$B$1:$Z$1,0),0),"")</f>
        <v/>
      </c>
      <c r="EX74" s="41" t="str">
        <f>IFERROR(VLOOKUP(EX5,[1]Table2!$B$1:$Z$21,MATCH("xG/90",[1]Table2!$B$1:$Z$1,0),0)*VLOOKUP($B5,[1]Table2!$B$1:$Z$21,MATCH("xGA/90",[1]Table2!$B$1:$Z$1,0),0),"")</f>
        <v/>
      </c>
      <c r="EY74" s="41" t="str">
        <f>IFERROR(VLOOKUP(EY5,[1]Table2!$B$1:$Z$21,MATCH("xG/90",[1]Table2!$B$1:$Z$1,0),0)*VLOOKUP($B5,[1]Table2!$B$1:$Z$21,MATCH("xGA/90",[1]Table2!$B$1:$Z$1,0),0),"")</f>
        <v/>
      </c>
      <c r="EZ74" s="41">
        <f>IFERROR(VLOOKUP(EZ5,[1]Table2!$B$1:$Z$21,MATCH("xG/90",[1]Table2!$B$1:$Z$1,0),0)*VLOOKUP($B5,[1]Table2!$B$1:$Z$21,MATCH("xGA/90",[1]Table2!$B$1:$Z$1,0),0),"")</f>
        <v>2.1251562499999999</v>
      </c>
      <c r="FA74" s="41" t="str">
        <f>IFERROR(VLOOKUP(FA5,[1]Table2!$B$1:$Z$21,MATCH("xG/90",[1]Table2!$B$1:$Z$1,0),0)*VLOOKUP($B5,[1]Table2!$B$1:$Z$21,MATCH("xGA/90",[1]Table2!$B$1:$Z$1,0),0),"")</f>
        <v/>
      </c>
      <c r="FB74" s="41" t="str">
        <f>IFERROR(VLOOKUP(FB5,[1]Table2!$B$1:$Z$21,MATCH("xG/90",[1]Table2!$B$1:$Z$1,0),0)*VLOOKUP($B5,[1]Table2!$B$1:$Z$21,MATCH("xGA/90",[1]Table2!$B$1:$Z$1,0),0),"")</f>
        <v/>
      </c>
      <c r="FC74" s="41">
        <f>IFERROR(VLOOKUP(FC5,[1]Table2!$B$1:$Z$21,MATCH("xG/90",[1]Table2!$B$1:$Z$1,0),0)*VLOOKUP($B5,[1]Table2!$B$1:$Z$21,MATCH("xGA/90",[1]Table2!$B$1:$Z$1,0),0),"")</f>
        <v>1.4473046875</v>
      </c>
      <c r="FD74" s="41" t="str">
        <f>IFERROR(VLOOKUP(FD5,[1]Table2!$B$1:$Z$21,MATCH("xG/90",[1]Table2!$B$1:$Z$1,0),0)*VLOOKUP($B5,[1]Table2!$B$1:$Z$21,MATCH("xGA/90",[1]Table2!$B$1:$Z$1,0),0),"")</f>
        <v/>
      </c>
      <c r="FE74" s="41" t="str">
        <f>IFERROR(VLOOKUP(FE5,[1]Table2!$B$1:$Z$21,MATCH("xG/90",[1]Table2!$B$1:$Z$1,0),0)*VLOOKUP($B5,[1]Table2!$B$1:$Z$21,MATCH("xGA/90",[1]Table2!$B$1:$Z$1,0),0),"")</f>
        <v/>
      </c>
      <c r="FF74" s="41" t="str">
        <f>IFERROR(VLOOKUP(FF5,[1]Table2!$B$1:$Z$21,MATCH("xG/90",[1]Table2!$B$1:$Z$1,0),0)*VLOOKUP($B5,[1]Table2!$B$1:$Z$21,MATCH("xGA/90",[1]Table2!$B$1:$Z$1,0),0),"")</f>
        <v/>
      </c>
      <c r="FG74" s="41" t="str">
        <f>IFERROR(VLOOKUP(FG5,[1]Table2!$B$1:$Z$21,MATCH("xG/90",[1]Table2!$B$1:$Z$1,0),0)*VLOOKUP($B5,[1]Table2!$B$1:$Z$21,MATCH("xGA/90",[1]Table2!$B$1:$Z$1,0),0),"")</f>
        <v/>
      </c>
      <c r="FH74" s="41" t="str">
        <f>IFERROR(VLOOKUP(FH5,[1]Table2!$B$1:$Z$21,MATCH("xG/90",[1]Table2!$B$1:$Z$1,0),0)*VLOOKUP($B5,[1]Table2!$B$1:$Z$21,MATCH("xGA/90",[1]Table2!$B$1:$Z$1,0),0),"")</f>
        <v/>
      </c>
      <c r="FI74" s="41" t="str">
        <f>IFERROR(VLOOKUP(FI5,[1]Table2!$B$1:$Z$21,MATCH("xG/90",[1]Table2!$B$1:$Z$1,0),0)*VLOOKUP($B5,[1]Table2!$B$1:$Z$21,MATCH("xGA/90",[1]Table2!$B$1:$Z$1,0),0),"")</f>
        <v/>
      </c>
      <c r="FJ74" s="41" t="str">
        <f>IFERROR(VLOOKUP(FJ5,[1]Table2!$B$1:$Z$21,MATCH("xG/90",[1]Table2!$B$1:$Z$1,0),0)*VLOOKUP($B5,[1]Table2!$B$1:$Z$21,MATCH("xGA/90",[1]Table2!$B$1:$Z$1,0),0),"")</f>
        <v/>
      </c>
      <c r="FK74" s="41" t="str">
        <f>IFERROR(VLOOKUP(FK5,[1]Table2!$B$1:$Z$21,MATCH("xG/90",[1]Table2!$B$1:$Z$1,0),0)*VLOOKUP($B5,[1]Table2!$B$1:$Z$21,MATCH("xGA/90",[1]Table2!$B$1:$Z$1,0),0),"")</f>
        <v/>
      </c>
      <c r="FL74" s="41">
        <f>IFERROR(VLOOKUP(FL5,[1]Table2!$B$1:$Z$21,MATCH("xG/90",[1]Table2!$B$1:$Z$1,0),0)*VLOOKUP($B5,[1]Table2!$B$1:$Z$21,MATCH("xGA/90",[1]Table2!$B$1:$Z$1,0),0),"")</f>
        <v>1.8182910156250001</v>
      </c>
      <c r="FM74" s="41" t="str">
        <f>IFERROR(VLOOKUP(FM5,[1]Table2!$B$1:$Z$21,MATCH("xG/90",[1]Table2!$B$1:$Z$1,0),0)*VLOOKUP($B5,[1]Table2!$B$1:$Z$21,MATCH("xGA/90",[1]Table2!$B$1:$Z$1,0),0),"")</f>
        <v/>
      </c>
      <c r="FN74" s="41" t="str">
        <f>IFERROR(VLOOKUP(FN5,[1]Table2!$B$1:$Z$21,MATCH("xG/90",[1]Table2!$B$1:$Z$1,0),0)*VLOOKUP($B5,[1]Table2!$B$1:$Z$21,MATCH("xGA/90",[1]Table2!$B$1:$Z$1,0),0),"")</f>
        <v/>
      </c>
      <c r="FO74" s="41" t="str">
        <f>IFERROR(VLOOKUP(FO5,[1]Table2!$B$1:$Z$21,MATCH("xG/90",[1]Table2!$B$1:$Z$1,0),0)*VLOOKUP($B5,[1]Table2!$B$1:$Z$21,MATCH("xGA/90",[1]Table2!$B$1:$Z$1,0),0),"")</f>
        <v/>
      </c>
      <c r="FP74" s="41" t="str">
        <f>IFERROR(VLOOKUP(FP5,[1]Table2!$B$1:$Z$21,MATCH("xG/90",[1]Table2!$B$1:$Z$1,0),0)*VLOOKUP($B5,[1]Table2!$B$1:$Z$21,MATCH("xGA/90",[1]Table2!$B$1:$Z$1,0),0),"")</f>
        <v/>
      </c>
      <c r="FQ74" s="41" t="str">
        <f>IFERROR(VLOOKUP(FQ5,[1]Table2!$B$1:$Z$21,MATCH("xG/90",[1]Table2!$B$1:$Z$1,0),0)*VLOOKUP($B5,[1]Table2!$B$1:$Z$21,MATCH("xGA/90",[1]Table2!$B$1:$Z$1,0),0),"")</f>
        <v/>
      </c>
      <c r="FR74" s="41" t="str">
        <f>IFERROR(VLOOKUP(FR5,[1]Table2!$B$1:$Z$21,MATCH("xG/90",[1]Table2!$B$1:$Z$1,0),0)*VLOOKUP($B5,[1]Table2!$B$1:$Z$21,MATCH("xGA/90",[1]Table2!$B$1:$Z$1,0),0),"")</f>
        <v/>
      </c>
      <c r="FS74" s="41" t="str">
        <f>IFERROR(VLOOKUP(FS5,[1]Table2!$B$1:$Z$21,MATCH("xG/90",[1]Table2!$B$1:$Z$1,0),0)*VLOOKUP($B5,[1]Table2!$B$1:$Z$21,MATCH("xGA/90",[1]Table2!$B$1:$Z$1,0),0),"")</f>
        <v/>
      </c>
      <c r="FT74" s="41">
        <f>IFERROR(VLOOKUP(FT5,[1]Table2!$B$1:$Z$21,MATCH("xG/90",[1]Table2!$B$1:$Z$1,0),0)*VLOOKUP($B5,[1]Table2!$B$1:$Z$21,MATCH("xGA/90",[1]Table2!$B$1:$Z$1,0),0),"")</f>
        <v>1.396923828125</v>
      </c>
      <c r="FU74" s="41" t="str">
        <f>IFERROR(VLOOKUP(FU5,[1]Table2!$B$1:$Z$21,MATCH("xG/90",[1]Table2!$B$1:$Z$1,0),0)*VLOOKUP($B5,[1]Table2!$B$1:$Z$21,MATCH("xGA/90",[1]Table2!$B$1:$Z$1,0),0),"")</f>
        <v/>
      </c>
      <c r="FV74" s="41" t="str">
        <f>IFERROR(VLOOKUP(FV5,[1]Table2!$B$1:$Z$21,MATCH("xG/90",[1]Table2!$B$1:$Z$1,0),0)*VLOOKUP($B5,[1]Table2!$B$1:$Z$21,MATCH("xGA/90",[1]Table2!$B$1:$Z$1,0),0),"")</f>
        <v/>
      </c>
      <c r="FW74" s="41" t="str">
        <f>IFERROR(VLOOKUP(FW5,[1]Table2!$B$1:$Z$21,MATCH("xG/90",[1]Table2!$B$1:$Z$1,0),0)*VLOOKUP($B5,[1]Table2!$B$1:$Z$21,MATCH("xGA/90",[1]Table2!$B$1:$Z$1,0),0),"")</f>
        <v/>
      </c>
      <c r="FX74" s="41" t="str">
        <f>IFERROR(VLOOKUP(FX5,[1]Table2!$B$1:$Z$21,MATCH("xG/90",[1]Table2!$B$1:$Z$1,0),0)*VLOOKUP($B5,[1]Table2!$B$1:$Z$21,MATCH("xGA/90",[1]Table2!$B$1:$Z$1,0),0),"")</f>
        <v/>
      </c>
      <c r="FY74" s="41" t="str">
        <f>IFERROR(VLOOKUP(FY5,[1]Table2!$B$1:$Z$21,MATCH("xG/90",[1]Table2!$B$1:$Z$1,0),0)*VLOOKUP($B5,[1]Table2!$B$1:$Z$21,MATCH("xGA/90",[1]Table2!$B$1:$Z$1,0),0),"")</f>
        <v/>
      </c>
      <c r="FZ74" s="41" t="str">
        <f>IFERROR(VLOOKUP(FZ5,[1]Table2!$B$1:$Z$21,MATCH("xG/90",[1]Table2!$B$1:$Z$1,0),0)*VLOOKUP($B5,[1]Table2!$B$1:$Z$21,MATCH("xGA/90",[1]Table2!$B$1:$Z$1,0),0),"")</f>
        <v/>
      </c>
      <c r="GA74" s="41" t="str">
        <f>IFERROR(VLOOKUP(GA5,[1]Table2!$B$1:$Z$21,MATCH("xG/90",[1]Table2!$B$1:$Z$1,0),0)*VLOOKUP($B5,[1]Table2!$B$1:$Z$21,MATCH("xGA/90",[1]Table2!$B$1:$Z$1,0),0),"")</f>
        <v/>
      </c>
      <c r="GB74" s="41" t="str">
        <f>IFERROR(VLOOKUP(GB5,[1]Table2!$B$1:$Z$21,MATCH("xG/90",[1]Table2!$B$1:$Z$1,0),0)*VLOOKUP($B5,[1]Table2!$B$1:$Z$21,MATCH("xGA/90",[1]Table2!$B$1:$Z$1,0),0),"")</f>
        <v/>
      </c>
      <c r="GC74" s="41" t="str">
        <f>IFERROR(VLOOKUP(GC5,[1]Table2!$B$1:$Z$21,MATCH("xG/90",[1]Table2!$B$1:$Z$1,0),0)*VLOOKUP($B5,[1]Table2!$B$1:$Z$21,MATCH("xGA/90",[1]Table2!$B$1:$Z$1,0),0),"")</f>
        <v/>
      </c>
      <c r="GD74" s="41" t="str">
        <f>IFERROR(VLOOKUP(GD5,[1]Table2!$B$1:$Z$21,MATCH("xG/90",[1]Table2!$B$1:$Z$1,0),0)*VLOOKUP($B5,[1]Table2!$B$1:$Z$21,MATCH("xGA/90",[1]Table2!$B$1:$Z$1,0),0),"")</f>
        <v/>
      </c>
      <c r="GE74" s="41" t="str">
        <f>IFERROR(VLOOKUP(GE5,[1]Table2!$B$1:$Z$21,MATCH("xG/90",[1]Table2!$B$1:$Z$1,0),0)*VLOOKUP($B5,[1]Table2!$B$1:$Z$21,MATCH("xGA/90",[1]Table2!$B$1:$Z$1,0),0),"")</f>
        <v/>
      </c>
      <c r="GF74" s="41" t="str">
        <f>IFERROR(VLOOKUP(GF5,[1]Table2!$B$1:$Z$21,MATCH("xG/90",[1]Table2!$B$1:$Z$1,0),0)*VLOOKUP($B5,[1]Table2!$B$1:$Z$21,MATCH("xGA/90",[1]Table2!$B$1:$Z$1,0),0),"")</f>
        <v/>
      </c>
      <c r="GG74" s="41" t="str">
        <f>IFERROR(VLOOKUP(GG5,[1]Table2!$B$1:$Z$21,MATCH("xG/90",[1]Table2!$B$1:$Z$1,0),0)*VLOOKUP($B5,[1]Table2!$B$1:$Z$21,MATCH("xGA/90",[1]Table2!$B$1:$Z$1,0),0),"")</f>
        <v/>
      </c>
      <c r="GH74" s="41">
        <f>IFERROR(VLOOKUP(GH5,[1]Table2!$B$1:$Z$21,MATCH("xG/90",[1]Table2!$B$1:$Z$1,0),0)*VLOOKUP($B5,[1]Table2!$B$1:$Z$21,MATCH("xGA/90",[1]Table2!$B$1:$Z$1,0),0),"")</f>
        <v>1.8503515624999998</v>
      </c>
      <c r="GI74" s="41" t="str">
        <f>IFERROR(VLOOKUP(GI5,[1]Table2!$B$1:$Z$21,MATCH("xG/90",[1]Table2!$B$1:$Z$1,0),0)*VLOOKUP($B5,[1]Table2!$B$1:$Z$21,MATCH("xGA/90",[1]Table2!$B$1:$Z$1,0),0),"")</f>
        <v/>
      </c>
      <c r="GJ74" s="41" t="str">
        <f>IFERROR(VLOOKUP(GJ5,[1]Table2!$B$1:$Z$21,MATCH("xG/90",[1]Table2!$B$1:$Z$1,0),0)*VLOOKUP($B5,[1]Table2!$B$1:$Z$21,MATCH("xGA/90",[1]Table2!$B$1:$Z$1,0),0),"")</f>
        <v/>
      </c>
      <c r="GK74" s="41" t="str">
        <f>IFERROR(VLOOKUP(GK5,[1]Table2!$B$1:$Z$21,MATCH("xG/90",[1]Table2!$B$1:$Z$1,0),0)*VLOOKUP($B5,[1]Table2!$B$1:$Z$21,MATCH("xGA/90",[1]Table2!$B$1:$Z$1,0),0),"")</f>
        <v/>
      </c>
      <c r="GL74" s="41" t="str">
        <f>IFERROR(VLOOKUP(GL5,[1]Table2!$B$1:$Z$21,MATCH("xG/90",[1]Table2!$B$1:$Z$1,0),0)*VLOOKUP($B5,[1]Table2!$B$1:$Z$21,MATCH("xGA/90",[1]Table2!$B$1:$Z$1,0),0),"")</f>
        <v/>
      </c>
      <c r="GM74" s="41" t="str">
        <f>IFERROR(VLOOKUP(GM5,[1]Table2!$B$1:$Z$21,MATCH("xG/90",[1]Table2!$B$1:$Z$1,0),0)*VLOOKUP($B5,[1]Table2!$B$1:$Z$21,MATCH("xGA/90",[1]Table2!$B$1:$Z$1,0),0),"")</f>
        <v/>
      </c>
      <c r="GN74" s="41" t="str">
        <f>IFERROR(VLOOKUP(GN5,[1]Table2!$B$1:$Z$21,MATCH("xG/90",[1]Table2!$B$1:$Z$1,0),0)*VLOOKUP($B5,[1]Table2!$B$1:$Z$21,MATCH("xGA/90",[1]Table2!$B$1:$Z$1,0),0),"")</f>
        <v/>
      </c>
      <c r="GO74" s="41" t="str">
        <f>IFERROR(VLOOKUP(GO5,[1]Table2!$B$1:$Z$21,MATCH("xG/90",[1]Table2!$B$1:$Z$1,0),0)*VLOOKUP($B5,[1]Table2!$B$1:$Z$21,MATCH("xGA/90",[1]Table2!$B$1:$Z$1,0),0),"")</f>
        <v/>
      </c>
      <c r="GP74" s="41">
        <f>IFERROR(VLOOKUP(GP5,[1]Table2!$B$1:$Z$21,MATCH("xG/90",[1]Table2!$B$1:$Z$1,0),0)*VLOOKUP($B5,[1]Table2!$B$1:$Z$21,MATCH("xGA/90",[1]Table2!$B$1:$Z$1,0),0),"")</f>
        <v>3.1022395833333332</v>
      </c>
      <c r="GQ74" s="41" t="str">
        <f>IFERROR(VLOOKUP(GQ5,[1]Table2!$B$1:$Z$21,MATCH("xG/90",[1]Table2!$B$1:$Z$1,0),0)*VLOOKUP($B5,[1]Table2!$B$1:$Z$21,MATCH("xGA/90",[1]Table2!$B$1:$Z$1,0),0),"")</f>
        <v/>
      </c>
      <c r="GR74" s="41" t="str">
        <f>IFERROR(VLOOKUP(GR5,[1]Table2!$B$1:$Z$21,MATCH("xG/90",[1]Table2!$B$1:$Z$1,0),0)*VLOOKUP($B5,[1]Table2!$B$1:$Z$21,MATCH("xGA/90",[1]Table2!$B$1:$Z$1,0),0),"")</f>
        <v/>
      </c>
      <c r="GS74" s="41" t="str">
        <f>IFERROR(VLOOKUP(GS5,[1]Table2!$B$1:$Z$21,MATCH("xG/90",[1]Table2!$B$1:$Z$1,0),0)*VLOOKUP($B5,[1]Table2!$B$1:$Z$21,MATCH("xGA/90",[1]Table2!$B$1:$Z$1,0),0),"")</f>
        <v/>
      </c>
      <c r="GT74" s="41" t="str">
        <f>IFERROR(VLOOKUP(GT5,[1]Table2!$B$1:$Z$21,MATCH("xG/90",[1]Table2!$B$1:$Z$1,0),0)*VLOOKUP($B5,[1]Table2!$B$1:$Z$21,MATCH("xGA/90",[1]Table2!$B$1:$Z$1,0),0),"")</f>
        <v/>
      </c>
      <c r="GU74" s="41" t="str">
        <f>IFERROR(VLOOKUP(GU5,[1]Table2!$B$1:$Z$21,MATCH("xG/90",[1]Table2!$B$1:$Z$1,0),0)*VLOOKUP($B5,[1]Table2!$B$1:$Z$21,MATCH("xGA/90",[1]Table2!$B$1:$Z$1,0),0),"")</f>
        <v/>
      </c>
      <c r="GV74" s="41">
        <f>IFERROR(VLOOKUP(GV5,[1]Table2!$B$1:$Z$21,MATCH("xG/90",[1]Table2!$B$1:$Z$1,0),0)*VLOOKUP($B5,[1]Table2!$B$1:$Z$21,MATCH("xGA/90",[1]Table2!$B$1:$Z$1,0),0),"")</f>
        <v>2.9358300781249995</v>
      </c>
      <c r="GW74" s="41" t="str">
        <f>IFERROR(VLOOKUP(GW5,[1]Table2!$B$1:$Z$21,MATCH("xG/90",[1]Table2!$B$1:$Z$1,0),0)*VLOOKUP($B5,[1]Table2!$B$1:$Z$21,MATCH("xGA/90",[1]Table2!$B$1:$Z$1,0),0),"")</f>
        <v/>
      </c>
      <c r="GX74" s="41" t="str">
        <f>IFERROR(VLOOKUP(GX5,[1]Table2!$B$1:$Z$21,MATCH("xG/90",[1]Table2!$B$1:$Z$1,0),0)*VLOOKUP($B5,[1]Table2!$B$1:$Z$21,MATCH("xGA/90",[1]Table2!$B$1:$Z$1,0),0),"")</f>
        <v/>
      </c>
      <c r="GY74" s="41" t="str">
        <f>IFERROR(VLOOKUP(GY5,[1]Table2!$B$1:$Z$21,MATCH("xG/90",[1]Table2!$B$1:$Z$1,0),0)*VLOOKUP($B5,[1]Table2!$B$1:$Z$21,MATCH("xGA/90",[1]Table2!$B$1:$Z$1,0),0),"")</f>
        <v/>
      </c>
      <c r="GZ74" s="41" t="str">
        <f>IFERROR(VLOOKUP(GZ5,[1]Table2!$B$1:$Z$21,MATCH("xG/90",[1]Table2!$B$1:$Z$1,0),0)*VLOOKUP($B5,[1]Table2!$B$1:$Z$21,MATCH("xGA/90",[1]Table2!$B$1:$Z$1,0),0),"")</f>
        <v/>
      </c>
      <c r="HA74" s="41" t="str">
        <f>IFERROR(VLOOKUP(HA5,[1]Table2!$B$1:$Z$21,MATCH("xG/90",[1]Table2!$B$1:$Z$1,0),0)*VLOOKUP($B5,[1]Table2!$B$1:$Z$21,MATCH("xGA/90",[1]Table2!$B$1:$Z$1,0),0),"")</f>
        <v/>
      </c>
      <c r="HB74" s="41" t="str">
        <f>IFERROR(VLOOKUP(HB5,[1]Table2!$B$1:$Z$21,MATCH("xG/90",[1]Table2!$B$1:$Z$1,0),0)*VLOOKUP($B5,[1]Table2!$B$1:$Z$21,MATCH("xGA/90",[1]Table2!$B$1:$Z$1,0),0),"")</f>
        <v/>
      </c>
      <c r="HC74" s="41">
        <f>IFERROR(VLOOKUP(HC5,[1]Table2!$B$1:$Z$21,MATCH("xG/90",[1]Table2!$B$1:$Z$1,0),0)*VLOOKUP($B5,[1]Table2!$B$1:$Z$21,MATCH("xGA/90",[1]Table2!$B$1:$Z$1,0),0),"")</f>
        <v>1.5709667968749998</v>
      </c>
      <c r="HD74" s="41" t="str">
        <f>IFERROR(VLOOKUP(HD5,[1]Table2!$B$1:$Z$21,MATCH("xG/90",[1]Table2!$B$1:$Z$1,0),0)*VLOOKUP($B5,[1]Table2!$B$1:$Z$21,MATCH("xGA/90",[1]Table2!$B$1:$Z$1,0),0),"")</f>
        <v/>
      </c>
      <c r="HE74" s="41" t="str">
        <f>IFERROR(VLOOKUP(HE5,[1]Table2!$B$1:$Z$21,MATCH("xG/90",[1]Table2!$B$1:$Z$1,0),0)*VLOOKUP($B5,[1]Table2!$B$1:$Z$21,MATCH("xGA/90",[1]Table2!$B$1:$Z$1,0),0),"")</f>
        <v/>
      </c>
      <c r="HF74" s="41" t="str">
        <f>IFERROR(VLOOKUP(HF5,[1]Table2!$B$1:$Z$21,MATCH("xG/90",[1]Table2!$B$1:$Z$1,0),0)*VLOOKUP($B5,[1]Table2!$B$1:$Z$21,MATCH("xGA/90",[1]Table2!$B$1:$Z$1,0),0),"")</f>
        <v/>
      </c>
      <c r="HG74" s="41" t="str">
        <f>IFERROR(VLOOKUP(HG5,[1]Table2!$B$1:$Z$21,MATCH("xG/90",[1]Table2!$B$1:$Z$1,0),0)*VLOOKUP($B5,[1]Table2!$B$1:$Z$21,MATCH("xGA/90",[1]Table2!$B$1:$Z$1,0),0),"")</f>
        <v/>
      </c>
      <c r="HH74" s="41" t="str">
        <f>IFERROR(VLOOKUP(HH5,[1]Table2!$B$1:$Z$21,MATCH("xG/90",[1]Table2!$B$1:$Z$1,0),0)*VLOOKUP($B5,[1]Table2!$B$1:$Z$21,MATCH("xGA/90",[1]Table2!$B$1:$Z$1,0),0),"")</f>
        <v/>
      </c>
      <c r="HI74" s="41" t="str">
        <f>IFERROR(VLOOKUP(HI5,[1]Table2!$B$1:$Z$21,MATCH("xG/90",[1]Table2!$B$1:$Z$1,0),0)*VLOOKUP($B5,[1]Table2!$B$1:$Z$21,MATCH("xGA/90",[1]Table2!$B$1:$Z$1,0),0),"")</f>
        <v/>
      </c>
      <c r="HJ74" s="41">
        <f>IFERROR(VLOOKUP(HJ5,[1]Table2!$B$1:$Z$21,MATCH("xG/90",[1]Table2!$B$1:$Z$1,0),0)*VLOOKUP($B5,[1]Table2!$B$1:$Z$21,MATCH("xGA/90",[1]Table2!$B$1:$Z$1,0),0),"")</f>
        <v>1.4427246093749999</v>
      </c>
      <c r="HK74" s="41" t="str">
        <f>IFERROR(VLOOKUP(HK5,[1]Table2!$B$1:$Z$21,MATCH("xG/90",[1]Table2!$B$1:$Z$1,0),0)*VLOOKUP($B5,[1]Table2!$B$1:$Z$21,MATCH("xGA/90",[1]Table2!$B$1:$Z$1,0),0),"")</f>
        <v/>
      </c>
      <c r="HL74" s="41" t="str">
        <f>IFERROR(VLOOKUP(HL5,[1]Table2!$B$1:$Z$21,MATCH("xG/90",[1]Table2!$B$1:$Z$1,0),0)*VLOOKUP($B5,[1]Table2!$B$1:$Z$21,MATCH("xGA/90",[1]Table2!$B$1:$Z$1,0),0),"")</f>
        <v/>
      </c>
      <c r="HM74" s="41" t="str">
        <f>IFERROR(VLOOKUP(HM5,[1]Table2!$B$1:$Z$21,MATCH("xG/90",[1]Table2!$B$1:$Z$1,0),0)*VLOOKUP($B5,[1]Table2!$B$1:$Z$21,MATCH("xGA/90",[1]Table2!$B$1:$Z$1,0),0),"")</f>
        <v/>
      </c>
      <c r="HN74" s="41" t="str">
        <f>IFERROR(VLOOKUP(HN5,[1]Table2!$B$1:$Z$21,MATCH("xG/90",[1]Table2!$B$1:$Z$1,0),0)*VLOOKUP($B5,[1]Table2!$B$1:$Z$21,MATCH("xGA/90",[1]Table2!$B$1:$Z$1,0),0),"")</f>
        <v/>
      </c>
      <c r="HO74" s="41" t="str">
        <f>IFERROR(VLOOKUP(HO5,[1]Table2!$B$1:$Z$21,MATCH("xG/90",[1]Table2!$B$1:$Z$1,0),0)*VLOOKUP($B5,[1]Table2!$B$1:$Z$21,MATCH("xGA/90",[1]Table2!$B$1:$Z$1,0),0),"")</f>
        <v/>
      </c>
      <c r="HP74" s="41" t="str">
        <f>IFERROR(VLOOKUP(HP5,[1]Table2!$B$1:$Z$21,MATCH("xG/90",[1]Table2!$B$1:$Z$1,0),0)*VLOOKUP($B5,[1]Table2!$B$1:$Z$21,MATCH("xGA/90",[1]Table2!$B$1:$Z$1,0),0),"")</f>
        <v/>
      </c>
      <c r="HQ74" s="41" t="str">
        <f>IFERROR(VLOOKUP(HQ5,[1]Table2!$B$1:$Z$21,MATCH("xG/90",[1]Table2!$B$1:$Z$1,0),0)*VLOOKUP($B5,[1]Table2!$B$1:$Z$21,MATCH("xGA/90",[1]Table2!$B$1:$Z$1,0),0),"")</f>
        <v/>
      </c>
      <c r="HR74" s="41">
        <f>IFERROR(VLOOKUP(HR5,[1]Table2!$B$1:$Z$21,MATCH("xG/90",[1]Table2!$B$1:$Z$1,0),0)*VLOOKUP($B5,[1]Table2!$B$1:$Z$21,MATCH("xGA/90",[1]Table2!$B$1:$Z$1,0),0),"")</f>
        <v>1.9431350806451615</v>
      </c>
      <c r="HS74" s="41" t="str">
        <f>IFERROR(VLOOKUP(HS5,[1]Table2!$B$1:$Z$21,MATCH("xG/90",[1]Table2!$B$1:$Z$1,0),0)*VLOOKUP($B5,[1]Table2!$B$1:$Z$21,MATCH("xGA/90",[1]Table2!$B$1:$Z$1,0),0),"")</f>
        <v/>
      </c>
      <c r="HT74" s="41" t="str">
        <f>IFERROR(VLOOKUP(HT5,[1]Table2!$B$1:$Z$21,MATCH("xG/90",[1]Table2!$B$1:$Z$1,0),0)*VLOOKUP($B5,[1]Table2!$B$1:$Z$21,MATCH("xGA/90",[1]Table2!$B$1:$Z$1,0),0),"")</f>
        <v/>
      </c>
      <c r="HU74" s="41" t="str">
        <f>IFERROR(VLOOKUP(HU5,[1]Table2!$B$1:$Z$21,MATCH("xG/90",[1]Table2!$B$1:$Z$1,0),0)*VLOOKUP($B5,[1]Table2!$B$1:$Z$21,MATCH("xGA/90",[1]Table2!$B$1:$Z$1,0),0),"")</f>
        <v/>
      </c>
      <c r="HV74" s="41" t="str">
        <f>IFERROR(VLOOKUP(HV5,[1]Table2!$B$1:$Z$21,MATCH("xG/90",[1]Table2!$B$1:$Z$1,0),0)*VLOOKUP($B5,[1]Table2!$B$1:$Z$21,MATCH("xGA/90",[1]Table2!$B$1:$Z$1,0),0),"")</f>
        <v/>
      </c>
      <c r="HW74" s="41" t="str">
        <f>IFERROR(VLOOKUP(HW5,[1]Table2!$B$1:$Z$21,MATCH("xG/90",[1]Table2!$B$1:$Z$1,0),0)*VLOOKUP($B5,[1]Table2!$B$1:$Z$21,MATCH("xGA/90",[1]Table2!$B$1:$Z$1,0),0),"")</f>
        <v/>
      </c>
      <c r="HX74" s="41">
        <f>IFERROR(VLOOKUP(HX5,[1]Table2!$B$1:$Z$21,MATCH("xG/90",[1]Table2!$B$1:$Z$1,0),0)*VLOOKUP($B5,[1]Table2!$B$1:$Z$21,MATCH("xGA/90",[1]Table2!$B$1:$Z$1,0),0),"")</f>
        <v>1.4793652343749999</v>
      </c>
      <c r="HY74" s="41" t="str">
        <f>IFERROR(VLOOKUP(HY5,[1]Table2!$B$1:$Z$21,MATCH("xG/90",[1]Table2!$B$1:$Z$1,0),0)*VLOOKUP($B5,[1]Table2!$B$1:$Z$21,MATCH("xGA/90",[1]Table2!$B$1:$Z$1,0),0),"")</f>
        <v/>
      </c>
      <c r="HZ74" s="41" t="str">
        <f>IFERROR(VLOOKUP(HZ5,[1]Table2!$B$1:$Z$21,MATCH("xG/90",[1]Table2!$B$1:$Z$1,0),0)*VLOOKUP($B5,[1]Table2!$B$1:$Z$21,MATCH("xGA/90",[1]Table2!$B$1:$Z$1,0),0),"")</f>
        <v/>
      </c>
      <c r="IA74" s="41" t="str">
        <f>IFERROR(VLOOKUP(IA5,[1]Table2!$B$1:$Z$21,MATCH("xG/90",[1]Table2!$B$1:$Z$1,0),0)*VLOOKUP($B5,[1]Table2!$B$1:$Z$21,MATCH("xGA/90",[1]Table2!$B$1:$Z$1,0),0),"")</f>
        <v/>
      </c>
      <c r="IB74" s="41" t="str">
        <f>IFERROR(VLOOKUP(IB5,[1]Table2!$B$1:$Z$21,MATCH("xG/90",[1]Table2!$B$1:$Z$1,0),0)*VLOOKUP($B5,[1]Table2!$B$1:$Z$21,MATCH("xGA/90",[1]Table2!$B$1:$Z$1,0),0),"")</f>
        <v/>
      </c>
      <c r="IC74" s="41" t="str">
        <f>IFERROR(VLOOKUP(IC5,[1]Table2!$B$1:$Z$21,MATCH("xG/90",[1]Table2!$B$1:$Z$1,0),0)*VLOOKUP($B5,[1]Table2!$B$1:$Z$21,MATCH("xGA/90",[1]Table2!$B$1:$Z$1,0),0),"")</f>
        <v/>
      </c>
      <c r="ID74" s="41" t="str">
        <f>IFERROR(VLOOKUP(ID5,[1]Table2!$B$1:$Z$21,MATCH("xG/90",[1]Table2!$B$1:$Z$1,0),0)*VLOOKUP($B5,[1]Table2!$B$1:$Z$21,MATCH("xGA/90",[1]Table2!$B$1:$Z$1,0),0),"")</f>
        <v/>
      </c>
      <c r="IE74" s="41" t="str">
        <f>IFERROR(VLOOKUP(IE5,[1]Table2!$B$1:$Z$21,MATCH("xG/90",[1]Table2!$B$1:$Z$1,0),0)*VLOOKUP($B5,[1]Table2!$B$1:$Z$21,MATCH("xGA/90",[1]Table2!$B$1:$Z$1,0),0),"")</f>
        <v/>
      </c>
      <c r="IF74" s="41" t="str">
        <f>IFERROR(VLOOKUP(IF5,[1]Table2!$B$1:$Z$21,MATCH("xG/90",[1]Table2!$B$1:$Z$1,0),0)*VLOOKUP($B5,[1]Table2!$B$1:$Z$21,MATCH("xGA/90",[1]Table2!$B$1:$Z$1,0),0),"")</f>
        <v/>
      </c>
      <c r="IG74" s="41" t="str">
        <f>IFERROR(VLOOKUP(IG5,[1]Table2!$B$1:$Z$21,MATCH("xG/90",[1]Table2!$B$1:$Z$1,0),0)*VLOOKUP($B5,[1]Table2!$B$1:$Z$21,MATCH("xGA/90",[1]Table2!$B$1:$Z$1,0),0),"")</f>
        <v/>
      </c>
      <c r="IH74" s="41" t="str">
        <f>IFERROR(VLOOKUP(IH5,[1]Table2!$B$1:$Z$21,MATCH("xG/90",[1]Table2!$B$1:$Z$1,0),0)*VLOOKUP($B5,[1]Table2!$B$1:$Z$21,MATCH("xGA/90",[1]Table2!$B$1:$Z$1,0),0),"")</f>
        <v/>
      </c>
      <c r="II74" s="41" t="str">
        <f>IFERROR(VLOOKUP(II5,[1]Table2!$B$1:$Z$21,MATCH("xG/90",[1]Table2!$B$1:$Z$1,0),0)*VLOOKUP($B5,[1]Table2!$B$1:$Z$21,MATCH("xGA/90",[1]Table2!$B$1:$Z$1,0),0),"")</f>
        <v/>
      </c>
      <c r="IJ74" s="41" t="str">
        <f>IFERROR(VLOOKUP(IJ5,[1]Table2!$B$1:$Z$21,MATCH("xG/90",[1]Table2!$B$1:$Z$1,0),0)*VLOOKUP($B5,[1]Table2!$B$1:$Z$21,MATCH("xGA/90",[1]Table2!$B$1:$Z$1,0),0),"")</f>
        <v/>
      </c>
      <c r="IK74" s="41" t="str">
        <f>IFERROR(VLOOKUP(IK5,[1]Table2!$B$1:$Z$21,MATCH("xG/90",[1]Table2!$B$1:$Z$1,0),0)*VLOOKUP($B5,[1]Table2!$B$1:$Z$21,MATCH("xGA/90",[1]Table2!$B$1:$Z$1,0),0),"")</f>
        <v/>
      </c>
      <c r="IL74" s="41">
        <f>IFERROR(VLOOKUP(IL5,[1]Table2!$B$1:$Z$21,MATCH("xG/90",[1]Table2!$B$1:$Z$1,0),0)*VLOOKUP($B5,[1]Table2!$B$1:$Z$21,MATCH("xGA/90",[1]Table2!$B$1:$Z$1,0),0),"")</f>
        <v>1.8674899193548387</v>
      </c>
      <c r="IM74" s="41" t="str">
        <f>IFERROR(VLOOKUP(IM5,[1]Table2!$B$1:$Z$21,MATCH("xG/90",[1]Table2!$B$1:$Z$1,0),0)*VLOOKUP($B5,[1]Table2!$B$1:$Z$21,MATCH("xGA/90",[1]Table2!$B$1:$Z$1,0),0),"")</f>
        <v/>
      </c>
      <c r="IN74" s="41" t="str">
        <f>IFERROR(VLOOKUP(IN5,[1]Table2!$B$1:$Z$21,MATCH("xG/90",[1]Table2!$B$1:$Z$1,0),0)*VLOOKUP($B5,[1]Table2!$B$1:$Z$21,MATCH("xGA/90",[1]Table2!$B$1:$Z$1,0),0),"")</f>
        <v/>
      </c>
      <c r="IO74" s="41">
        <f>IFERROR(VLOOKUP(IO5,[1]Table2!$B$1:$Z$21,MATCH("xG/90",[1]Table2!$B$1:$Z$1,0),0)*VLOOKUP($B5,[1]Table2!$B$1:$Z$21,MATCH("xGA/90",[1]Table2!$B$1:$Z$1,0),0),"")</f>
        <v>1.8503515624999998</v>
      </c>
      <c r="IP74" s="41" t="str">
        <f>IFERROR(VLOOKUP(IP5,[1]Table2!$B$1:$Z$21,MATCH("xG/90",[1]Table2!$B$1:$Z$1,0),0)*VLOOKUP($B5,[1]Table2!$B$1:$Z$21,MATCH("xGA/90",[1]Table2!$B$1:$Z$1,0),0),"")</f>
        <v/>
      </c>
      <c r="IQ74" s="41" t="str">
        <f>IFERROR(VLOOKUP(IQ5,[1]Table2!$B$1:$Z$21,MATCH("xG/90",[1]Table2!$B$1:$Z$1,0),0)*VLOOKUP($B5,[1]Table2!$B$1:$Z$21,MATCH("xGA/90",[1]Table2!$B$1:$Z$1,0),0),"")</f>
        <v/>
      </c>
      <c r="IR74" s="41" t="str">
        <f>IFERROR(VLOOKUP(IR5,[1]Table2!$B$1:$Z$21,MATCH("xG/90",[1]Table2!$B$1:$Z$1,0),0)*VLOOKUP($B5,[1]Table2!$B$1:$Z$21,MATCH("xGA/90",[1]Table2!$B$1:$Z$1,0),0),"")</f>
        <v/>
      </c>
      <c r="IS74" s="41">
        <f>IFERROR(VLOOKUP(IS5,[1]Table2!$B$1:$Z$21,MATCH("xG/90",[1]Table2!$B$1:$Z$1,0),0)*VLOOKUP($B5,[1]Table2!$B$1:$Z$21,MATCH("xGA/90",[1]Table2!$B$1:$Z$1,0),0),"")</f>
        <v>1.470205078125</v>
      </c>
      <c r="IT74" s="41" t="str">
        <f>IFERROR(VLOOKUP(IT5,[1]Table2!$B$1:$Z$21,MATCH("xG/90",[1]Table2!$B$1:$Z$1,0),0)*VLOOKUP($B5,[1]Table2!$B$1:$Z$21,MATCH("xGA/90",[1]Table2!$B$1:$Z$1,0),0),"")</f>
        <v/>
      </c>
      <c r="IU74" s="41" t="str">
        <f>IFERROR(VLOOKUP(IU5,[1]Table2!$B$1:$Z$21,MATCH("xG/90",[1]Table2!$B$1:$Z$1,0),0)*VLOOKUP($B5,[1]Table2!$B$1:$Z$21,MATCH("xGA/90",[1]Table2!$B$1:$Z$1,0),0),"")</f>
        <v/>
      </c>
      <c r="IV74" s="41" t="str">
        <f>IFERROR(VLOOKUP(IV5,[1]Table2!$B$1:$Z$21,MATCH("xG/90",[1]Table2!$B$1:$Z$1,0),0)*VLOOKUP($B5,[1]Table2!$B$1:$Z$21,MATCH("xGA/90",[1]Table2!$B$1:$Z$1,0),0),"")</f>
        <v/>
      </c>
      <c r="IW74" s="41" t="str">
        <f>IFERROR(VLOOKUP(IW5,[1]Table2!$B$1:$Z$21,MATCH("xG/90",[1]Table2!$B$1:$Z$1,0),0)*VLOOKUP($B5,[1]Table2!$B$1:$Z$21,MATCH("xGA/90",[1]Table2!$B$1:$Z$1,0),0),"")</f>
        <v/>
      </c>
      <c r="IX74" s="41" t="str">
        <f>IFERROR(VLOOKUP(IX5,[1]Table2!$B$1:$Z$21,MATCH("xG/90",[1]Table2!$B$1:$Z$1,0),0)*VLOOKUP($B5,[1]Table2!$B$1:$Z$21,MATCH("xGA/90",[1]Table2!$B$1:$Z$1,0),0),"")</f>
        <v/>
      </c>
      <c r="IY74" s="41" t="str">
        <f>IFERROR(VLOOKUP(IY5,[1]Table2!$B$1:$Z$21,MATCH("xG/90",[1]Table2!$B$1:$Z$1,0),0)*VLOOKUP($B5,[1]Table2!$B$1:$Z$21,MATCH("xGA/90",[1]Table2!$B$1:$Z$1,0),0),"")</f>
        <v/>
      </c>
      <c r="IZ74" s="41">
        <f>IFERROR(VLOOKUP(IZ5,[1]Table2!$B$1:$Z$21,MATCH("xG/90",[1]Table2!$B$1:$Z$1,0),0)*VLOOKUP($B5,[1]Table2!$B$1:$Z$21,MATCH("xGA/90",[1]Table2!$B$1:$Z$1,0),0),"")</f>
        <v>2.5624798387096774</v>
      </c>
      <c r="JA74" s="41" t="str">
        <f>IFERROR(VLOOKUP(JA5,[1]Table2!$B$1:$Z$21,MATCH("xG/90",[1]Table2!$B$1:$Z$1,0),0)*VLOOKUP($B5,[1]Table2!$B$1:$Z$21,MATCH("xGA/90",[1]Table2!$B$1:$Z$1,0),0),"")</f>
        <v/>
      </c>
      <c r="JB74" s="41" t="str">
        <f>IFERROR(VLOOKUP(JB5,[1]Table2!$B$1:$Z$21,MATCH("xG/90",[1]Table2!$B$1:$Z$1,0),0)*VLOOKUP($B5,[1]Table2!$B$1:$Z$21,MATCH("xGA/90",[1]Table2!$B$1:$Z$1,0),0),"")</f>
        <v/>
      </c>
      <c r="JC74" s="41" t="str">
        <f>IFERROR(VLOOKUP(JC5,[1]Table2!$B$1:$Z$21,MATCH("xG/90",[1]Table2!$B$1:$Z$1,0),0)*VLOOKUP($B5,[1]Table2!$B$1:$Z$21,MATCH("xGA/90",[1]Table2!$B$1:$Z$1,0),0),"")</f>
        <v/>
      </c>
      <c r="JD74" s="41" t="str">
        <f>IFERROR(VLOOKUP(JD5,[1]Table2!$B$1:$Z$21,MATCH("xG/90",[1]Table2!$B$1:$Z$1,0),0)*VLOOKUP($B5,[1]Table2!$B$1:$Z$21,MATCH("xGA/90",[1]Table2!$B$1:$Z$1,0),0),"")</f>
        <v/>
      </c>
      <c r="JE74" s="41" t="str">
        <f>IFERROR(VLOOKUP(JE5,[1]Table2!$B$1:$Z$21,MATCH("xG/90",[1]Table2!$B$1:$Z$1,0),0)*VLOOKUP($B5,[1]Table2!$B$1:$Z$21,MATCH("xGA/90",[1]Table2!$B$1:$Z$1,0),0),"")</f>
        <v/>
      </c>
      <c r="JF74" s="41" t="str">
        <f>IFERROR(VLOOKUP(JF5,[1]Table2!$B$1:$Z$21,MATCH("xG/90",[1]Table2!$B$1:$Z$1,0),0)*VLOOKUP($B5,[1]Table2!$B$1:$Z$21,MATCH("xGA/90",[1]Table2!$B$1:$Z$1,0),0),"")</f>
        <v/>
      </c>
      <c r="JG74" s="41">
        <f>IFERROR(VLOOKUP(JG5,[1]Table2!$B$1:$Z$21,MATCH("xG/90",[1]Table2!$B$1:$Z$1,0),0)*VLOOKUP($B5,[1]Table2!$B$1:$Z$21,MATCH("xGA/90",[1]Table2!$B$1:$Z$1,0),0),"")</f>
        <v>2.1938574218749998</v>
      </c>
      <c r="JH74" s="41" t="str">
        <f>IFERROR(VLOOKUP(JH5,[1]Table2!$B$1:$Z$21,MATCH("xG/90",[1]Table2!$B$1:$Z$1,0),0)*VLOOKUP($B5,[1]Table2!$B$1:$Z$21,MATCH("xGA/90",[1]Table2!$B$1:$Z$1,0),0),"")</f>
        <v/>
      </c>
      <c r="JI74" s="41" t="str">
        <f>IFERROR(VLOOKUP(JI5,[1]Table2!$B$1:$Z$21,MATCH("xG/90",[1]Table2!$B$1:$Z$1,0),0)*VLOOKUP($B5,[1]Table2!$B$1:$Z$21,MATCH("xGA/90",[1]Table2!$B$1:$Z$1,0),0),"")</f>
        <v/>
      </c>
      <c r="JJ74" s="41">
        <f>IFERROR(VLOOKUP(JJ5,[1]Table2!$B$1:$Z$21,MATCH("xG/90",[1]Table2!$B$1:$Z$1,0),0)*VLOOKUP($B5,[1]Table2!$B$1:$Z$21,MATCH("xGA/90",[1]Table2!$B$1:$Z$1,0),0),"")</f>
        <v>1.824939516129032</v>
      </c>
      <c r="JK74" s="41" t="str">
        <f>IFERROR(VLOOKUP(JK5,[1]Table2!$B$1:$Z$21,MATCH("xG/90",[1]Table2!$B$1:$Z$1,0),0)*VLOOKUP($B5,[1]Table2!$B$1:$Z$21,MATCH("xGA/90",[1]Table2!$B$1:$Z$1,0),0),"")</f>
        <v/>
      </c>
      <c r="JL74" s="41" t="str">
        <f>IFERROR(VLOOKUP(JL5,[1]Table2!$B$1:$Z$21,MATCH("xG/90",[1]Table2!$B$1:$Z$1,0),0)*VLOOKUP($B5,[1]Table2!$B$1:$Z$21,MATCH("xGA/90",[1]Table2!$B$1:$Z$1,0),0),"")</f>
        <v/>
      </c>
      <c r="JM74" s="41" t="str">
        <f>IFERROR(VLOOKUP(JM5,[1]Table2!$B$1:$Z$21,MATCH("xG/90",[1]Table2!$B$1:$Z$1,0),0)*VLOOKUP($B5,[1]Table2!$B$1:$Z$21,MATCH("xGA/90",[1]Table2!$B$1:$Z$1,0),0),"")</f>
        <v/>
      </c>
      <c r="JN74" s="41" t="str">
        <f>IFERROR(VLOOKUP(JN5,[1]Table2!$B$1:$Z$21,MATCH("xG/90",[1]Table2!$B$1:$Z$1,0),0)*VLOOKUP($B5,[1]Table2!$B$1:$Z$21,MATCH("xGA/90",[1]Table2!$B$1:$Z$1,0),0),"")</f>
        <v/>
      </c>
      <c r="JO74" s="41">
        <f>IFERROR(VLOOKUP(JO5,[1]Table2!$B$1:$Z$21,MATCH("xG/90",[1]Table2!$B$1:$Z$1,0),0)*VLOOKUP($B5,[1]Table2!$B$1:$Z$21,MATCH("xGA/90",[1]Table2!$B$1:$Z$1,0),0),"")</f>
        <v>2.4085104166666667</v>
      </c>
      <c r="JP74" s="41" t="str">
        <f>IFERROR(VLOOKUP(JP5,[1]Table2!$B$1:$Z$21,MATCH("xG/90",[1]Table2!$B$1:$Z$1,0),0)*VLOOKUP($B5,[1]Table2!$B$1:$Z$21,MATCH("xGA/90",[1]Table2!$B$1:$Z$1,0),0),"")</f>
        <v/>
      </c>
      <c r="JQ74" s="41" t="str">
        <f>IFERROR(VLOOKUP(JQ5,[1]Table2!$B$1:$Z$21,MATCH("xG/90",[1]Table2!$B$1:$Z$1,0),0)*VLOOKUP($B5,[1]Table2!$B$1:$Z$21,MATCH("xGA/90",[1]Table2!$B$1:$Z$1,0),0),"")</f>
        <v/>
      </c>
      <c r="JR74" s="41" t="str">
        <f>IFERROR(VLOOKUP(JR5,[1]Table2!$B$1:$Z$21,MATCH("xG/90",[1]Table2!$B$1:$Z$1,0),0)*VLOOKUP($B5,[1]Table2!$B$1:$Z$21,MATCH("xGA/90",[1]Table2!$B$1:$Z$1,0),0),"")</f>
        <v/>
      </c>
      <c r="JS74" s="41" t="str">
        <f>IFERROR(VLOOKUP(JS5,[1]Table2!$B$1:$Z$21,MATCH("xG/90",[1]Table2!$B$1:$Z$1,0),0)*VLOOKUP($B5,[1]Table2!$B$1:$Z$21,MATCH("xGA/90",[1]Table2!$B$1:$Z$1,0),0),"")</f>
        <v/>
      </c>
      <c r="JT74" s="41" t="str">
        <f>IFERROR(VLOOKUP(JT5,[1]Table2!$B$1:$Z$21,MATCH("xG/90",[1]Table2!$B$1:$Z$1,0),0)*VLOOKUP($B5,[1]Table2!$B$1:$Z$21,MATCH("xGA/90",[1]Table2!$B$1:$Z$1,0),0),"")</f>
        <v/>
      </c>
      <c r="JU74" s="41">
        <f>IFERROR(VLOOKUP(JU5,[1]Table2!$B$1:$Z$21,MATCH("xG/90",[1]Table2!$B$1:$Z$1,0),0)*VLOOKUP($B5,[1]Table2!$B$1:$Z$21,MATCH("xGA/90",[1]Table2!$B$1:$Z$1,0),0),"")</f>
        <v>1.4473046875</v>
      </c>
      <c r="JV74" s="41" t="str">
        <f>IFERROR(VLOOKUP(JV5,[1]Table2!$B$1:$Z$21,MATCH("xG/90",[1]Table2!$B$1:$Z$1,0),0)*VLOOKUP($B5,[1]Table2!$B$1:$Z$21,MATCH("xGA/90",[1]Table2!$B$1:$Z$1,0),0),"")</f>
        <v/>
      </c>
      <c r="JW74" s="41" t="str">
        <f>IFERROR(VLOOKUP(JW5,[1]Table2!$B$1:$Z$21,MATCH("xG/90",[1]Table2!$B$1:$Z$1,0),0)*VLOOKUP($B5,[1]Table2!$B$1:$Z$21,MATCH("xGA/90",[1]Table2!$B$1:$Z$1,0),0),"")</f>
        <v/>
      </c>
      <c r="JX74" s="41" t="str">
        <f>IFERROR(VLOOKUP(JX5,[1]Table2!$B$1:$Z$21,MATCH("xG/90",[1]Table2!$B$1:$Z$1,0),0)*VLOOKUP($B5,[1]Table2!$B$1:$Z$21,MATCH("xGA/90",[1]Table2!$B$1:$Z$1,0),0),"")</f>
        <v/>
      </c>
      <c r="JY74" s="41" t="str">
        <f>IFERROR(VLOOKUP(JY5,[1]Table2!$B$1:$Z$21,MATCH("xG/90",[1]Table2!$B$1:$Z$1,0),0)*VLOOKUP($B5,[1]Table2!$B$1:$Z$21,MATCH("xGA/90",[1]Table2!$B$1:$Z$1,0),0),"")</f>
        <v/>
      </c>
      <c r="JZ74" s="41" t="str">
        <f>IFERROR(VLOOKUP(JZ5,[1]Table2!$B$1:$Z$21,MATCH("xG/90",[1]Table2!$B$1:$Z$1,0),0)*VLOOKUP($B5,[1]Table2!$B$1:$Z$21,MATCH("xGA/90",[1]Table2!$B$1:$Z$1,0),0),"")</f>
        <v/>
      </c>
      <c r="KA74" s="41" t="str">
        <f>IFERROR(VLOOKUP(KA5,[1]Table2!$B$1:$Z$21,MATCH("xG/90",[1]Table2!$B$1:$Z$1,0),0)*VLOOKUP($B5,[1]Table2!$B$1:$Z$21,MATCH("xGA/90",[1]Table2!$B$1:$Z$1,0),0),"")</f>
        <v/>
      </c>
      <c r="KB74" s="41">
        <f>IFERROR(VLOOKUP(KB5,[1]Table2!$B$1:$Z$21,MATCH("xG/90",[1]Table2!$B$1:$Z$1,0),0)*VLOOKUP($B5,[1]Table2!$B$1:$Z$21,MATCH("xGA/90",[1]Table2!$B$1:$Z$1,0),0),"")</f>
        <v>2.1251562499999999</v>
      </c>
      <c r="KC74" s="41" t="str">
        <f>IFERROR(VLOOKUP(KC5,[1]Table2!$B$1:$Z$21,MATCH("xG/90",[1]Table2!$B$1:$Z$1,0),0)*VLOOKUP($B5,[1]Table2!$B$1:$Z$21,MATCH("xGA/90",[1]Table2!$B$1:$Z$1,0),0),"")</f>
        <v/>
      </c>
      <c r="KD74" s="41" t="str">
        <f>IFERROR(VLOOKUP(KD5,[1]Table2!$B$1:$Z$21,MATCH("xG/90",[1]Table2!$B$1:$Z$1,0),0)*VLOOKUP($B5,[1]Table2!$B$1:$Z$21,MATCH("xGA/90",[1]Table2!$B$1:$Z$1,0),0),"")</f>
        <v/>
      </c>
      <c r="KE74" s="41" t="str">
        <f>IFERROR(VLOOKUP(KE5,[1]Table2!$B$1:$Z$21,MATCH("xG/90",[1]Table2!$B$1:$Z$1,0),0)*VLOOKUP($B5,[1]Table2!$B$1:$Z$21,MATCH("xGA/90",[1]Table2!$B$1:$Z$1,0),0),"")</f>
        <v/>
      </c>
      <c r="KF74" s="41" t="str">
        <f>IFERROR(VLOOKUP(KF5,[1]Table2!$B$1:$Z$21,MATCH("xG/90",[1]Table2!$B$1:$Z$1,0),0)*VLOOKUP($B5,[1]Table2!$B$1:$Z$21,MATCH("xGA/90",[1]Table2!$B$1:$Z$1,0),0),"")</f>
        <v/>
      </c>
      <c r="KG74" s="41" t="str">
        <f>IFERROR(VLOOKUP(KG5,[1]Table2!$B$1:$Z$21,MATCH("xG/90",[1]Table2!$B$1:$Z$1,0),0)*VLOOKUP($B5,[1]Table2!$B$1:$Z$21,MATCH("xGA/90",[1]Table2!$B$1:$Z$1,0),0),"")</f>
        <v/>
      </c>
      <c r="KH74" s="41" t="str">
        <f>IFERROR(VLOOKUP(KH5,[1]Table2!$B$1:$Z$21,MATCH("xG/90",[1]Table2!$B$1:$Z$1,0),0)*VLOOKUP($B5,[1]Table2!$B$1:$Z$21,MATCH("xGA/90",[1]Table2!$B$1:$Z$1,0),0),"")</f>
        <v/>
      </c>
      <c r="KI74" s="41">
        <f>IFERROR(VLOOKUP(KI5,[1]Table2!$B$1:$Z$21,MATCH("xG/90",[1]Table2!$B$1:$Z$1,0),0)*VLOOKUP($B5,[1]Table2!$B$1:$Z$21,MATCH("xGA/90",[1]Table2!$B$1:$Z$1,0),0),"")</f>
        <v>2.7184979838709675</v>
      </c>
      <c r="KJ74" s="41" t="str">
        <f>IFERROR(VLOOKUP(KJ5,[1]Table2!$B$1:$Z$21,MATCH("xG/90",[1]Table2!$B$1:$Z$1,0),0)*VLOOKUP($B5,[1]Table2!$B$1:$Z$21,MATCH("xGA/90",[1]Table2!$B$1:$Z$1,0),0),"")</f>
        <v/>
      </c>
      <c r="KK74" s="41" t="str">
        <f>IFERROR(VLOOKUP(KK5,[1]Table2!$B$1:$Z$21,MATCH("xG/90",[1]Table2!$B$1:$Z$1,0),0)*VLOOKUP($B5,[1]Table2!$B$1:$Z$21,MATCH("xGA/90",[1]Table2!$B$1:$Z$1,0),0),"")</f>
        <v/>
      </c>
      <c r="KL74" s="41" t="str">
        <f>IFERROR(VLOOKUP(KL5,[1]Table2!$B$1:$Z$21,MATCH("xG/90",[1]Table2!$B$1:$Z$1,0),0)*VLOOKUP($B5,[1]Table2!$B$1:$Z$21,MATCH("xGA/90",[1]Table2!$B$1:$Z$1,0),0),"")</f>
        <v/>
      </c>
      <c r="KM74" s="41" t="str">
        <f>IFERROR(VLOOKUP(KM5,[1]Table2!$B$1:$Z$21,MATCH("xG/90",[1]Table2!$B$1:$Z$1,0),0)*VLOOKUP($B5,[1]Table2!$B$1:$Z$21,MATCH("xGA/90",[1]Table2!$B$1:$Z$1,0),0),"")</f>
        <v/>
      </c>
      <c r="KN74" s="41" t="str">
        <f>IFERROR(VLOOKUP(KN5,[1]Table2!$B$1:$Z$21,MATCH("xG/90",[1]Table2!$B$1:$Z$1,0),0)*VLOOKUP($B5,[1]Table2!$B$1:$Z$21,MATCH("xGA/90",[1]Table2!$B$1:$Z$1,0),0),"")</f>
        <v/>
      </c>
      <c r="KO74" s="41" t="str">
        <f>IFERROR(VLOOKUP(KO5,[1]Table2!$B$1:$Z$21,MATCH("xG/90",[1]Table2!$B$1:$Z$1,0),0)*VLOOKUP($B5,[1]Table2!$B$1:$Z$21,MATCH("xGA/90",[1]Table2!$B$1:$Z$1,0),0),"")</f>
        <v/>
      </c>
      <c r="KP74" s="41" t="str">
        <f>IFERROR(VLOOKUP(KP5,[1]Table2!$B$1:$Z$21,MATCH("xG/90",[1]Table2!$B$1:$Z$1,0),0)*VLOOKUP($B5,[1]Table2!$B$1:$Z$21,MATCH("xGA/90",[1]Table2!$B$1:$Z$1,0),0),"")</f>
        <v/>
      </c>
      <c r="KQ74" s="41">
        <f>IFERROR(VLOOKUP(KQ5,[1]Table2!$B$1:$Z$21,MATCH("xG/90",[1]Table2!$B$1:$Z$1,0),0)*VLOOKUP($B5,[1]Table2!$B$1:$Z$21,MATCH("xGA/90",[1]Table2!$B$1:$Z$1,0),0),"")</f>
        <v>2.7290948275862066</v>
      </c>
      <c r="KR74" s="41" t="str">
        <f>IFERROR(VLOOKUP(KR5,[1]Table2!$B$1:$Z$21,MATCH("xG/90",[1]Table2!$B$1:$Z$1,0),0)*VLOOKUP($B5,[1]Table2!$B$1:$Z$21,MATCH("xGA/90",[1]Table2!$B$1:$Z$1,0),0),"")</f>
        <v/>
      </c>
      <c r="KS74" s="41" t="str">
        <f>IFERROR(VLOOKUP(KS5,[1]Table2!$B$1:$Z$21,MATCH("xG/90",[1]Table2!$B$1:$Z$1,0),0)*VLOOKUP($B5,[1]Table2!$B$1:$Z$21,MATCH("xGA/90",[1]Table2!$B$1:$Z$1,0),0),"")</f>
        <v/>
      </c>
      <c r="KT74" s="41" t="str">
        <f>IFERROR(VLOOKUP(KT5,[1]Table2!$B$1:$Z$21,MATCH("xG/90",[1]Table2!$B$1:$Z$1,0),0)*VLOOKUP($B5,[1]Table2!$B$1:$Z$21,MATCH("xGA/90",[1]Table2!$B$1:$Z$1,0),0),"")</f>
        <v/>
      </c>
      <c r="KU74" s="41" t="str">
        <f>IFERROR(VLOOKUP(KU5,[1]Table2!$B$1:$Z$21,MATCH("xG/90",[1]Table2!$B$1:$Z$1,0),0)*VLOOKUP($B5,[1]Table2!$B$1:$Z$21,MATCH("xGA/90",[1]Table2!$B$1:$Z$1,0),0),"")</f>
        <v/>
      </c>
      <c r="KV74" s="41" t="str">
        <f>IFERROR(VLOOKUP(KV5,[1]Table2!$B$1:$Z$21,MATCH("xG/90",[1]Table2!$B$1:$Z$1,0),0)*VLOOKUP($B5,[1]Table2!$B$1:$Z$21,MATCH("xGA/90",[1]Table2!$B$1:$Z$1,0),0),"")</f>
        <v/>
      </c>
      <c r="KW74" s="41" t="str">
        <f>IFERROR(VLOOKUP(KW5,[1]Table2!$B$1:$Z$21,MATCH("xG/90",[1]Table2!$B$1:$Z$1,0),0)*VLOOKUP($B5,[1]Table2!$B$1:$Z$21,MATCH("xGA/90",[1]Table2!$B$1:$Z$1,0),0),"")</f>
        <v/>
      </c>
      <c r="KX74" s="41" t="str">
        <f>IFERROR(VLOOKUP(KX5,[1]Table2!$B$1:$Z$21,MATCH("xG/90",[1]Table2!$B$1:$Z$1,0),0)*VLOOKUP($B5,[1]Table2!$B$1:$Z$21,MATCH("xGA/90",[1]Table2!$B$1:$Z$1,0),0),"")</f>
        <v/>
      </c>
      <c r="KY74" s="41" t="str">
        <f>IFERROR(VLOOKUP(KY5,[1]Table2!$B$1:$Z$21,MATCH("xG/90",[1]Table2!$B$1:$Z$1,0),0)*VLOOKUP($B5,[1]Table2!$B$1:$Z$21,MATCH("xGA/90",[1]Table2!$B$1:$Z$1,0),0),"")</f>
        <v/>
      </c>
      <c r="KZ74" s="41" t="str">
        <f>IFERROR(VLOOKUP(KZ5,[1]Table2!$B$1:$Z$21,MATCH("xG/90",[1]Table2!$B$1:$Z$1,0),0)*VLOOKUP($B5,[1]Table2!$B$1:$Z$21,MATCH("xGA/90",[1]Table2!$B$1:$Z$1,0),0),"")</f>
        <v/>
      </c>
      <c r="LA74" s="41" t="str">
        <f>IFERROR(VLOOKUP(LA5,[1]Table2!$B$1:$Z$21,MATCH("xG/90",[1]Table2!$B$1:$Z$1,0),0)*VLOOKUP($B5,[1]Table2!$B$1:$Z$21,MATCH("xGA/90",[1]Table2!$B$1:$Z$1,0),0),"")</f>
        <v/>
      </c>
      <c r="LB74" s="41" t="str">
        <f>IFERROR(VLOOKUP(LB5,[1]Table2!$B$1:$Z$21,MATCH("xG/90",[1]Table2!$B$1:$Z$1,0),0)*VLOOKUP($B5,[1]Table2!$B$1:$Z$21,MATCH("xGA/90",[1]Table2!$B$1:$Z$1,0),0),"")</f>
        <v/>
      </c>
      <c r="LC74" s="41" t="str">
        <f>IFERROR(VLOOKUP(LC5,[1]Table2!$B$1:$Z$21,MATCH("xG/90",[1]Table2!$B$1:$Z$1,0),0)*VLOOKUP($B5,[1]Table2!$B$1:$Z$21,MATCH("xGA/90",[1]Table2!$B$1:$Z$1,0),0),"")</f>
        <v/>
      </c>
      <c r="LD74" s="41" t="str">
        <f>IFERROR(VLOOKUP(LD5,[1]Table2!$B$1:$Z$21,MATCH("xG/90",[1]Table2!$B$1:$Z$1,0),0)*VLOOKUP($B5,[1]Table2!$B$1:$Z$21,MATCH("xGA/90",[1]Table2!$B$1:$Z$1,0),0),"")</f>
        <v/>
      </c>
      <c r="LE74" s="41" t="str">
        <f>IFERROR(VLOOKUP(LE5,[1]Table2!$B$1:$Z$21,MATCH("xG/90",[1]Table2!$B$1:$Z$1,0),0)*VLOOKUP($B5,[1]Table2!$B$1:$Z$21,MATCH("xGA/90",[1]Table2!$B$1:$Z$1,0),0),"")</f>
        <v/>
      </c>
      <c r="LF74" s="41" t="str">
        <f>IFERROR(VLOOKUP(LF5,[1]Table2!$B$1:$Z$21,MATCH("xG/90",[1]Table2!$B$1:$Z$1,0),0)*VLOOKUP($B5,[1]Table2!$B$1:$Z$21,MATCH("xGA/90",[1]Table2!$B$1:$Z$1,0),0),"")</f>
        <v/>
      </c>
      <c r="LG74" s="41" t="str">
        <f>IFERROR(VLOOKUP(LG5,[1]Table2!$B$1:$Z$21,MATCH("xG/90",[1]Table2!$B$1:$Z$1,0),0)*VLOOKUP($B5,[1]Table2!$B$1:$Z$21,MATCH("xGA/90",[1]Table2!$B$1:$Z$1,0),0),"")</f>
        <v/>
      </c>
      <c r="LH74" s="41" t="str">
        <f>IFERROR(VLOOKUP(LH5,[1]Table2!$B$1:$Z$21,MATCH("xG/90",[1]Table2!$B$1:$Z$1,0),0)*VLOOKUP($B5,[1]Table2!$B$1:$Z$21,MATCH("xGA/90",[1]Table2!$B$1:$Z$1,0),0),"")</f>
        <v/>
      </c>
      <c r="LI74" s="41" t="str">
        <f>IFERROR(VLOOKUP(LI5,[1]Table2!$B$1:$Z$21,MATCH("xG/90",[1]Table2!$B$1:$Z$1,0),0)*VLOOKUP($B5,[1]Table2!$B$1:$Z$21,MATCH("xGA/90",[1]Table2!$B$1:$Z$1,0),0),"")</f>
        <v/>
      </c>
      <c r="LJ74" s="41" t="str">
        <f>IFERROR(VLOOKUP(LJ5,[1]Table2!$B$1:$Z$21,MATCH("xG/90",[1]Table2!$B$1:$Z$1,0),0)*VLOOKUP($B5,[1]Table2!$B$1:$Z$21,MATCH("xGA/90",[1]Table2!$B$1:$Z$1,0),0),"")</f>
        <v/>
      </c>
      <c r="LK74" s="41" t="str">
        <f>IFERROR(VLOOKUP(LK5,[1]Table2!$B$1:$Z$21,MATCH("xG/90",[1]Table2!$B$1:$Z$1,0),0)*VLOOKUP($B5,[1]Table2!$B$1:$Z$21,MATCH("xGA/90",[1]Table2!$B$1:$Z$1,0),0),"")</f>
        <v/>
      </c>
      <c r="LL74" s="41" t="str">
        <f>IFERROR(VLOOKUP(LL5,[1]Table2!$B$1:$Z$21,MATCH("xG/90",[1]Table2!$B$1:$Z$1,0),0)*VLOOKUP($B5,[1]Table2!$B$1:$Z$21,MATCH("xGA/90",[1]Table2!$B$1:$Z$1,0),0),"")</f>
        <v/>
      </c>
      <c r="LM74" s="41" t="str">
        <f>IFERROR(VLOOKUP(LM5,[1]Table2!$B$1:$Z$21,MATCH("xG/90",[1]Table2!$B$1:$Z$1,0),0)*VLOOKUP($B5,[1]Table2!$B$1:$Z$21,MATCH("xGA/90",[1]Table2!$B$1:$Z$1,0),0),"")</f>
        <v/>
      </c>
      <c r="LN74" s="41" t="str">
        <f>IFERROR(VLOOKUP(LN5,[1]Table2!$B$1:$Z$21,MATCH("xG/90",[1]Table2!$B$1:$Z$1,0),0)*VLOOKUP($B5,[1]Table2!$B$1:$Z$21,MATCH("xGA/90",[1]Table2!$B$1:$Z$1,0),0),"")</f>
        <v/>
      </c>
      <c r="LO74" s="41" t="str">
        <f>IFERROR(VLOOKUP(LO5,[1]Table2!$B$1:$Z$21,MATCH("xG/90",[1]Table2!$B$1:$Z$1,0),0)*VLOOKUP($B5,[1]Table2!$B$1:$Z$21,MATCH("xGA/90",[1]Table2!$B$1:$Z$1,0),0),"")</f>
        <v/>
      </c>
      <c r="LP74" s="41" t="str">
        <f>IFERROR(VLOOKUP(LP5,[1]Table2!$B$1:$Z$21,MATCH("xG/90",[1]Table2!$B$1:$Z$1,0),0)*VLOOKUP($B5,[1]Table2!$B$1:$Z$21,MATCH("xGA/90",[1]Table2!$B$1:$Z$1,0),0),"")</f>
        <v/>
      </c>
      <c r="LQ74" s="41" t="str">
        <f>IFERROR(VLOOKUP(LQ5,[1]Table2!$B$1:$Z$21,MATCH("xG/90",[1]Table2!$B$1:$Z$1,0),0)*VLOOKUP($B5,[1]Table2!$B$1:$Z$21,MATCH("xGA/90",[1]Table2!$B$1:$Z$1,0),0),"")</f>
        <v/>
      </c>
      <c r="LR74" s="41" t="str">
        <f>IFERROR(VLOOKUP(LR5,[1]Table2!$B$1:$Z$21,MATCH("xG/90",[1]Table2!$B$1:$Z$1,0),0)*VLOOKUP($B5,[1]Table2!$B$1:$Z$21,MATCH("xGA/90",[1]Table2!$B$1:$Z$1,0),0),"")</f>
        <v/>
      </c>
      <c r="LS74" s="41" t="str">
        <f>IFERROR(VLOOKUP(LS5,[1]Table2!$B$1:$Z$21,MATCH("xG/90",[1]Table2!$B$1:$Z$1,0),0)*VLOOKUP($B5,[1]Table2!$B$1:$Z$21,MATCH("xGA/90",[1]Table2!$B$1:$Z$1,0),0),"")</f>
        <v/>
      </c>
      <c r="LT74" s="41" t="str">
        <f>IFERROR(VLOOKUP(LT5,[1]Table2!$B$1:$Z$21,MATCH("xG/90",[1]Table2!$B$1:$Z$1,0),0)*VLOOKUP($B5,[1]Table2!$B$1:$Z$21,MATCH("xGA/90",[1]Table2!$B$1:$Z$1,0),0),"")</f>
        <v/>
      </c>
      <c r="LU74" s="41" t="str">
        <f>IFERROR(VLOOKUP(LU5,[1]Table2!$B$1:$Z$21,MATCH("xG/90",[1]Table2!$B$1:$Z$1,0),0)*VLOOKUP($B5,[1]Table2!$B$1:$Z$21,MATCH("xGA/90",[1]Table2!$B$1:$Z$1,0),0),"")</f>
        <v/>
      </c>
      <c r="LV74" s="41" t="str">
        <f>IFERROR(VLOOKUP(LV5,[1]Table2!$B$1:$Z$21,MATCH("xG/90",[1]Table2!$B$1:$Z$1,0),0)*VLOOKUP($B5,[1]Table2!$B$1:$Z$21,MATCH("xGA/90",[1]Table2!$B$1:$Z$1,0),0),"")</f>
        <v/>
      </c>
      <c r="LW74" s="41" t="str">
        <f>IFERROR(VLOOKUP(LW5,[1]Table2!$B$1:$Z$21,MATCH("xG/90",[1]Table2!$B$1:$Z$1,0),0)*VLOOKUP($B5,[1]Table2!$B$1:$Z$21,MATCH("xGA/90",[1]Table2!$B$1:$Z$1,0),0),"")</f>
        <v/>
      </c>
      <c r="LX74" s="41" t="str">
        <f>IFERROR(VLOOKUP(LX5,[1]Table2!$B$1:$Z$21,MATCH("xG/90",[1]Table2!$B$1:$Z$1,0),0)*VLOOKUP($B5,[1]Table2!$B$1:$Z$21,MATCH("xGA/90",[1]Table2!$B$1:$Z$1,0),0),"")</f>
        <v/>
      </c>
      <c r="LY74" s="41" t="str">
        <f>IFERROR(VLOOKUP(LY5,[1]Table2!$B$1:$Z$21,MATCH("xG/90",[1]Table2!$B$1:$Z$1,0),0)*VLOOKUP($B5,[1]Table2!$B$1:$Z$21,MATCH("xGA/90",[1]Table2!$B$1:$Z$1,0),0),"")</f>
        <v/>
      </c>
      <c r="LZ74" s="41" t="str">
        <f>IFERROR(VLOOKUP(LZ5,[1]Table2!$B$1:$Z$21,MATCH("xG/90",[1]Table2!$B$1:$Z$1,0),0)*VLOOKUP($B5,[1]Table2!$B$1:$Z$21,MATCH("xGA/90",[1]Table2!$B$1:$Z$1,0),0),"")</f>
        <v/>
      </c>
      <c r="MA74" s="41" t="str">
        <f>IFERROR(VLOOKUP(MA5,[1]Table2!$B$1:$Z$21,MATCH("xG/90",[1]Table2!$B$1:$Z$1,0),0)*VLOOKUP($B5,[1]Table2!$B$1:$Z$21,MATCH("xGA/90",[1]Table2!$B$1:$Z$1,0),0),"")</f>
        <v/>
      </c>
      <c r="MB74" s="41" t="str">
        <f>IFERROR(VLOOKUP(MB5,[1]Table2!$B$1:$Z$21,MATCH("xG/90",[1]Table2!$B$1:$Z$1,0),0)*VLOOKUP($B5,[1]Table2!$B$1:$Z$21,MATCH("xGA/90",[1]Table2!$B$1:$Z$1,0),0),"")</f>
        <v/>
      </c>
      <c r="MC74" s="41" t="str">
        <f>IFERROR(VLOOKUP(MC5,[1]Table2!$B$1:$Z$21,MATCH("xG/90",[1]Table2!$B$1:$Z$1,0),0)*VLOOKUP($B5,[1]Table2!$B$1:$Z$21,MATCH("xGA/90",[1]Table2!$B$1:$Z$1,0),0),"")</f>
        <v/>
      </c>
      <c r="MD74" s="41" t="str">
        <f>IFERROR(VLOOKUP(MD5,[1]Table2!$B$1:$Z$21,MATCH("xG/90",[1]Table2!$B$1:$Z$1,0),0)*VLOOKUP($B5,[1]Table2!$B$1:$Z$21,MATCH("xGA/90",[1]Table2!$B$1:$Z$1,0),0),"")</f>
        <v/>
      </c>
      <c r="ME74" s="41" t="str">
        <f>IFERROR(VLOOKUP(ME5,[1]Table2!$B$1:$Z$21,MATCH("xG/90",[1]Table2!$B$1:$Z$1,0),0)*VLOOKUP($B5,[1]Table2!$B$1:$Z$21,MATCH("xGA/90",[1]Table2!$B$1:$Z$1,0),0),"")</f>
        <v/>
      </c>
      <c r="MF74" s="41" t="str">
        <f>IFERROR(VLOOKUP(MF5,[1]Table2!$B$1:$Z$21,MATCH("xG/90",[1]Table2!$B$1:$Z$1,0),0)*VLOOKUP($B5,[1]Table2!$B$1:$Z$21,MATCH("xGA/90",[1]Table2!$B$1:$Z$1,0),0),"")</f>
        <v/>
      </c>
      <c r="MG74" s="41" t="str">
        <f>IFERROR(VLOOKUP(MG5,[1]Table2!$B$1:$Z$21,MATCH("xG/90",[1]Table2!$B$1:$Z$1,0),0)*VLOOKUP($B5,[1]Table2!$B$1:$Z$21,MATCH("xGA/90",[1]Table2!$B$1:$Z$1,0),0),"")</f>
        <v/>
      </c>
      <c r="MH74" s="41" t="str">
        <f>IFERROR(VLOOKUP(MH5,[1]Table2!$B$1:$Z$21,MATCH("xG/90",[1]Table2!$B$1:$Z$1,0),0)*VLOOKUP($B5,[1]Table2!$B$1:$Z$21,MATCH("xGA/90",[1]Table2!$B$1:$Z$1,0),0),"")</f>
        <v/>
      </c>
      <c r="MI74" s="41" t="str">
        <f>IFERROR(VLOOKUP(MI5,[1]Table2!$B$1:$Z$21,MATCH("xG/90",[1]Table2!$B$1:$Z$1,0),0)*VLOOKUP($B5,[1]Table2!$B$1:$Z$21,MATCH("xGA/90",[1]Table2!$B$1:$Z$1,0),0),"")</f>
        <v/>
      </c>
      <c r="MJ74" s="41" t="str">
        <f>IFERROR(VLOOKUP(MJ5,[1]Table2!$B$1:$Z$21,MATCH("xG/90",[1]Table2!$B$1:$Z$1,0),0)*VLOOKUP($B5,[1]Table2!$B$1:$Z$21,MATCH("xGA/90",[1]Table2!$B$1:$Z$1,0),0),"")</f>
        <v/>
      </c>
      <c r="MK74" s="41" t="str">
        <f>IFERROR(VLOOKUP(MK5,[1]Table2!$B$1:$Z$21,MATCH("xG/90",[1]Table2!$B$1:$Z$1,0),0)*VLOOKUP($B5,[1]Table2!$B$1:$Z$21,MATCH("xGA/90",[1]Table2!$B$1:$Z$1,0),0),"")</f>
        <v/>
      </c>
      <c r="ML74" s="41" t="str">
        <f>IFERROR(VLOOKUP(ML5,[1]Table2!$B$1:$Z$21,MATCH("xG/90",[1]Table2!$B$1:$Z$1,0),0)*VLOOKUP($B5,[1]Table2!$B$1:$Z$21,MATCH("xGA/90",[1]Table2!$B$1:$Z$1,0),0),"")</f>
        <v/>
      </c>
      <c r="MM74" s="41" t="str">
        <f>IFERROR(VLOOKUP(MM5,[1]Table2!$B$1:$Z$21,MATCH("xG/90",[1]Table2!$B$1:$Z$1,0),0)*VLOOKUP($B5,[1]Table2!$B$1:$Z$21,MATCH("xGA/90",[1]Table2!$B$1:$Z$1,0),0),"")</f>
        <v/>
      </c>
      <c r="MN74" s="41" t="str">
        <f>IFERROR(VLOOKUP(MN5,[1]Table2!$B$1:$Z$21,MATCH("xG/90",[1]Table2!$B$1:$Z$1,0),0)*VLOOKUP($B5,[1]Table2!$B$1:$Z$21,MATCH("xGA/90",[1]Table2!$B$1:$Z$1,0),0),"")</f>
        <v/>
      </c>
      <c r="MO74" s="41" t="str">
        <f>IFERROR(VLOOKUP(MO5,[1]Table2!$B$1:$Z$21,MATCH("xG/90",[1]Table2!$B$1:$Z$1,0),0)*VLOOKUP($B5,[1]Table2!$B$1:$Z$21,MATCH("xGA/90",[1]Table2!$B$1:$Z$1,0),0),"")</f>
        <v/>
      </c>
      <c r="MP74" s="41" t="str">
        <f>IFERROR(VLOOKUP(MP5,[1]Table2!$B$1:$Z$21,MATCH("xG/90",[1]Table2!$B$1:$Z$1,0),0)*VLOOKUP($B5,[1]Table2!$B$1:$Z$21,MATCH("xGA/90",[1]Table2!$B$1:$Z$1,0),0),"")</f>
        <v/>
      </c>
      <c r="MQ74" s="41" t="str">
        <f>IFERROR(VLOOKUP(MQ5,[1]Table2!$B$1:$Z$21,MATCH("xG/90",[1]Table2!$B$1:$Z$1,0),0)*VLOOKUP($B5,[1]Table2!$B$1:$Z$21,MATCH("xGA/90",[1]Table2!$B$1:$Z$1,0),0),"")</f>
        <v/>
      </c>
      <c r="MR74" s="41" t="str">
        <f>IFERROR(VLOOKUP(MR5,[1]Table2!$B$1:$Z$21,MATCH("xG/90",[1]Table2!$B$1:$Z$1,0),0)*VLOOKUP($B5,[1]Table2!$B$1:$Z$21,MATCH("xGA/90",[1]Table2!$B$1:$Z$1,0),0),"")</f>
        <v/>
      </c>
      <c r="MS74" s="41" t="str">
        <f>IFERROR(VLOOKUP(MS5,[1]Table2!$B$1:$Z$21,MATCH("xG/90",[1]Table2!$B$1:$Z$1,0),0)*VLOOKUP($B5,[1]Table2!$B$1:$Z$21,MATCH("xGA/90",[1]Table2!$B$1:$Z$1,0),0),"")</f>
        <v/>
      </c>
      <c r="MT74" s="41" t="str">
        <f>IFERROR(VLOOKUP(MT5,[1]Table2!$B$1:$Z$21,MATCH("xG/90",[1]Table2!$B$1:$Z$1,0),0)*VLOOKUP($B5,[1]Table2!$B$1:$Z$21,MATCH("xGA/90",[1]Table2!$B$1:$Z$1,0),0),"")</f>
        <v/>
      </c>
      <c r="MU74" s="41" t="str">
        <f>IFERROR(VLOOKUP(MU5,[1]Table2!$B$1:$Z$21,MATCH("xG/90",[1]Table2!$B$1:$Z$1,0),0)*VLOOKUP($B5,[1]Table2!$B$1:$Z$21,MATCH("xGA/90",[1]Table2!$B$1:$Z$1,0),0),"")</f>
        <v/>
      </c>
      <c r="MV74" s="41" t="str">
        <f>IFERROR(VLOOKUP(MV5,[1]Table2!$B$1:$Z$21,MATCH("xG/90",[1]Table2!$B$1:$Z$1,0),0)*VLOOKUP($B5,[1]Table2!$B$1:$Z$21,MATCH("xGA/90",[1]Table2!$B$1:$Z$1,0),0),"")</f>
        <v/>
      </c>
      <c r="MW74" s="41" t="str">
        <f>IFERROR(VLOOKUP(MW5,[1]Table2!$B$1:$Z$21,MATCH("xG/90",[1]Table2!$B$1:$Z$1,0),0)*VLOOKUP($B5,[1]Table2!$B$1:$Z$21,MATCH("xGA/90",[1]Table2!$B$1:$Z$1,0),0),"")</f>
        <v/>
      </c>
      <c r="MX74" s="41" t="str">
        <f>IFERROR(VLOOKUP(MX5,[1]Table2!$B$1:$Z$21,MATCH("xG/90",[1]Table2!$B$1:$Z$1,0),0)*VLOOKUP($B5,[1]Table2!$B$1:$Z$21,MATCH("xGA/90",[1]Table2!$B$1:$Z$1,0),0),"")</f>
        <v/>
      </c>
      <c r="MY74" s="41" t="str">
        <f>IFERROR(VLOOKUP(MY5,[1]Table2!$B$1:$Z$21,MATCH("xG/90",[1]Table2!$B$1:$Z$1,0),0)*VLOOKUP($B5,[1]Table2!$B$1:$Z$21,MATCH("xGA/90",[1]Table2!$B$1:$Z$1,0),0),"")</f>
        <v/>
      </c>
      <c r="MZ74" s="41" t="str">
        <f>IFERROR(VLOOKUP(MZ5,[1]Table2!$B$1:$Z$21,MATCH("xG/90",[1]Table2!$B$1:$Z$1,0),0)*VLOOKUP($B5,[1]Table2!$B$1:$Z$21,MATCH("xGA/90",[1]Table2!$B$1:$Z$1,0),0),"")</f>
        <v/>
      </c>
      <c r="NA74" s="41" t="str">
        <f>IFERROR(VLOOKUP(NA5,[1]Table2!$B$1:$Z$21,MATCH("xG/90",[1]Table2!$B$1:$Z$1,0),0)*VLOOKUP($B5,[1]Table2!$B$1:$Z$21,MATCH("xGA/90",[1]Table2!$B$1:$Z$1,0),0),"")</f>
        <v/>
      </c>
      <c r="NB74" s="41" t="str">
        <f>IFERROR(VLOOKUP(NB5,[1]Table2!$B$1:$Z$21,MATCH("xG/90",[1]Table2!$B$1:$Z$1,0),0)*VLOOKUP($B5,[1]Table2!$B$1:$Z$21,MATCH("xGA/90",[1]Table2!$B$1:$Z$1,0),0),"")</f>
        <v/>
      </c>
      <c r="NC74" s="41" t="str">
        <f>IFERROR(VLOOKUP(NC5,[1]Table2!$B$1:$Z$21,MATCH("xG/90",[1]Table2!$B$1:$Z$1,0),0)*VLOOKUP($B5,[1]Table2!$B$1:$Z$21,MATCH("xGA/90",[1]Table2!$B$1:$Z$1,0),0),"")</f>
        <v/>
      </c>
      <c r="NE74" s="40">
        <f t="shared" ref="NE74:NE92" si="2">B74</f>
        <v>-0.16</v>
      </c>
      <c r="NF74" s="41" t="str">
        <f>IFERROR(VLOOKUP(NF5,[1]Table2!$B$1:$Z$21,MATCH("xG/90",[1]Table2!$B$1:$Z$1,0),0)*VLOOKUP($B5,[1]Table2!$B$1:$Z$21,MATCH("xGA/90",[1]Table2!$B$1:$Z$1,0),0),"")</f>
        <v/>
      </c>
      <c r="NG74" s="41" t="str">
        <f>IFERROR(VLOOKUP(NG5,[1]Table2!$B$1:$Z$21,MATCH("xG/90",[1]Table2!$B$1:$Z$1,0),0)*VLOOKUP($B5,[1]Table2!$B$1:$Z$21,MATCH("xGA/90",[1]Table2!$B$1:$Z$1,0),0),"")</f>
        <v/>
      </c>
      <c r="NH74" s="41">
        <f>IFERROR(VLOOKUP(NH5,[1]Table2!$B$1:$Z$21,MATCH("xG/90",[1]Table2!$B$1:$Z$1,0),0)*VLOOKUP($B5,[1]Table2!$B$1:$Z$21,MATCH("xGA/90",[1]Table2!$B$1:$Z$1,0),0),"")</f>
        <v>1.5709667968749998</v>
      </c>
      <c r="NI74" s="41">
        <f>IFERROR(VLOOKUP(NI5,[1]Table2!$B$1:$Z$21,MATCH("xG/90",[1]Table2!$B$1:$Z$1,0),0)*VLOOKUP($B5,[1]Table2!$B$1:$Z$21,MATCH("xGA/90",[1]Table2!$B$1:$Z$1,0),0),"")</f>
        <v>1.4793652343749999</v>
      </c>
      <c r="NJ74" s="41">
        <f>IFERROR(VLOOKUP(NJ5,[1]Table2!$B$1:$Z$21,MATCH("xG/90",[1]Table2!$B$1:$Z$1,0),0)*VLOOKUP($B5,[1]Table2!$B$1:$Z$21,MATCH("xGA/90",[1]Table2!$B$1:$Z$1,0),0),"")</f>
        <v>2.1938574218749998</v>
      </c>
    </row>
    <row r="75" spans="1:374" s="42" customFormat="1" ht="15.75" thickBot="1" x14ac:dyDescent="0.3">
      <c r="A75" s="39" t="s">
        <v>60</v>
      </c>
      <c r="B75" s="40">
        <f>VLOOKUP(A75,[1]Table!$B$1:$O$21,MATCH("xGD/90",[1]Table!$B$1:$O$1,0),0)</f>
        <v>-0.75</v>
      </c>
      <c r="C75" s="41" t="str">
        <f>IFERROR(VLOOKUP(C6,[1]Table2!$B$1:$Z$21,MATCH("xG/90",[1]Table2!$B$1:$Z$1,0),0)*VLOOKUP($B6,[1]Table2!$B$1:$Z$21,MATCH("xGA/90",[1]Table2!$B$1:$Z$1,0),0),"")</f>
        <v/>
      </c>
      <c r="D75" s="41" t="str">
        <f>IFERROR(VLOOKUP(D6,[1]Table2!$B$1:$Z$21,MATCH("xG/90",[1]Table2!$B$1:$Z$1,0),0)*VLOOKUP($B6,[1]Table2!$B$1:$Z$21,MATCH("xGA/90",[1]Table2!$B$1:$Z$1,0),0),"")</f>
        <v/>
      </c>
      <c r="E75" s="41" t="str">
        <f>IFERROR(VLOOKUP(E6,[1]Table2!$B$1:$Z$21,MATCH("xG/90",[1]Table2!$B$1:$Z$1,0),0)*VLOOKUP($B6,[1]Table2!$B$1:$Z$21,MATCH("xGA/90",[1]Table2!$B$1:$Z$1,0),0),"")</f>
        <v/>
      </c>
      <c r="F75" s="41" t="str">
        <f>IFERROR(VLOOKUP(F6,[1]Table2!$B$1:$Z$21,MATCH("xG/90",[1]Table2!$B$1:$Z$1,0),0)*VLOOKUP($B6,[1]Table2!$B$1:$Z$21,MATCH("xGA/90",[1]Table2!$B$1:$Z$1,0),0),"")</f>
        <v/>
      </c>
      <c r="G75" s="41" t="str">
        <f>IFERROR(VLOOKUP(G6,[1]Table2!$B$1:$Z$21,MATCH("xG/90",[1]Table2!$B$1:$Z$1,0),0)*VLOOKUP($B6,[1]Table2!$B$1:$Z$21,MATCH("xGA/90",[1]Table2!$B$1:$Z$1,0),0),"")</f>
        <v/>
      </c>
      <c r="H75" s="41">
        <f>IFERROR(VLOOKUP(H6,[1]Table2!$B$1:$Z$21,MATCH("xG/90",[1]Table2!$B$1:$Z$1,0),0)*VLOOKUP($B6,[1]Table2!$B$1:$Z$21,MATCH("xGA/90",[1]Table2!$B$1:$Z$1,0),0),"")</f>
        <v>2.2981835937499997</v>
      </c>
      <c r="I75" s="41" t="str">
        <f>IFERROR(VLOOKUP(I6,[1]Table2!$B$1:$Z$21,MATCH("xG/90",[1]Table2!$B$1:$Z$1,0),0)*VLOOKUP($B6,[1]Table2!$B$1:$Z$21,MATCH("xGA/90",[1]Table2!$B$1:$Z$1,0),0),"")</f>
        <v/>
      </c>
      <c r="J75" s="41" t="str">
        <f>IFERROR(VLOOKUP(J6,[1]Table2!$B$1:$Z$21,MATCH("xG/90",[1]Table2!$B$1:$Z$1,0),0)*VLOOKUP($B6,[1]Table2!$B$1:$Z$21,MATCH("xGA/90",[1]Table2!$B$1:$Z$1,0),0),"")</f>
        <v/>
      </c>
      <c r="K75" s="41" t="str">
        <f>IFERROR(VLOOKUP(K6,[1]Table2!$B$1:$Z$21,MATCH("xG/90",[1]Table2!$B$1:$Z$1,0),0)*VLOOKUP($B6,[1]Table2!$B$1:$Z$21,MATCH("xGA/90",[1]Table2!$B$1:$Z$1,0),0),"")</f>
        <v/>
      </c>
      <c r="L75" s="41" t="str">
        <f>IFERROR(VLOOKUP(L6,[1]Table2!$B$1:$Z$21,MATCH("xG/90",[1]Table2!$B$1:$Z$1,0),0)*VLOOKUP($B6,[1]Table2!$B$1:$Z$21,MATCH("xGA/90",[1]Table2!$B$1:$Z$1,0),0),"")</f>
        <v/>
      </c>
      <c r="M75" s="41" t="str">
        <f>IFERROR(VLOOKUP(M6,[1]Table2!$B$1:$Z$21,MATCH("xG/90",[1]Table2!$B$1:$Z$1,0),0)*VLOOKUP($B6,[1]Table2!$B$1:$Z$21,MATCH("xGA/90",[1]Table2!$B$1:$Z$1,0),0),"")</f>
        <v/>
      </c>
      <c r="N75" s="41" t="str">
        <f>IFERROR(VLOOKUP(N6,[1]Table2!$B$1:$Z$21,MATCH("xG/90",[1]Table2!$B$1:$Z$1,0),0)*VLOOKUP($B6,[1]Table2!$B$1:$Z$21,MATCH("xGA/90",[1]Table2!$B$1:$Z$1,0),0),"")</f>
        <v/>
      </c>
      <c r="O75" s="41">
        <f>IFERROR(VLOOKUP(O6,[1]Table2!$B$1:$Z$21,MATCH("xG/90",[1]Table2!$B$1:$Z$1,0),0)*VLOOKUP($B6,[1]Table2!$B$1:$Z$21,MATCH("xGA/90",[1]Table2!$B$1:$Z$1,0),0),"")</f>
        <v>3.7240104166666663</v>
      </c>
      <c r="P75" s="41" t="str">
        <f>IFERROR(VLOOKUP(P6,[1]Table2!$B$1:$Z$21,MATCH("xG/90",[1]Table2!$B$1:$Z$1,0),0)*VLOOKUP($B6,[1]Table2!$B$1:$Z$21,MATCH("xGA/90",[1]Table2!$B$1:$Z$1,0),0),"")</f>
        <v/>
      </c>
      <c r="Q75" s="41" t="str">
        <f>IFERROR(VLOOKUP(Q6,[1]Table2!$B$1:$Z$21,MATCH("xG/90",[1]Table2!$B$1:$Z$1,0),0)*VLOOKUP($B6,[1]Table2!$B$1:$Z$21,MATCH("xGA/90",[1]Table2!$B$1:$Z$1,0),0),"")</f>
        <v/>
      </c>
      <c r="R75" s="41" t="str">
        <f>IFERROR(VLOOKUP(R6,[1]Table2!$B$1:$Z$21,MATCH("xG/90",[1]Table2!$B$1:$Z$1,0),0)*VLOOKUP($B6,[1]Table2!$B$1:$Z$21,MATCH("xGA/90",[1]Table2!$B$1:$Z$1,0),0),"")</f>
        <v/>
      </c>
      <c r="S75" s="41" t="str">
        <f>IFERROR(VLOOKUP(S6,[1]Table2!$B$1:$Z$21,MATCH("xG/90",[1]Table2!$B$1:$Z$1,0),0)*VLOOKUP($B6,[1]Table2!$B$1:$Z$21,MATCH("xGA/90",[1]Table2!$B$1:$Z$1,0),0),"")</f>
        <v/>
      </c>
      <c r="T75" s="41" t="str">
        <f>IFERROR(VLOOKUP(T6,[1]Table2!$B$1:$Z$21,MATCH("xG/90",[1]Table2!$B$1:$Z$1,0),0)*VLOOKUP($B6,[1]Table2!$B$1:$Z$21,MATCH("xGA/90",[1]Table2!$B$1:$Z$1,0),0),"")</f>
        <v/>
      </c>
      <c r="U75" s="41" t="str">
        <f>IFERROR(VLOOKUP(U6,[1]Table2!$B$1:$Z$21,MATCH("xG/90",[1]Table2!$B$1:$Z$1,0),0)*VLOOKUP($B6,[1]Table2!$B$1:$Z$21,MATCH("xGA/90",[1]Table2!$B$1:$Z$1,0),0),"")</f>
        <v/>
      </c>
      <c r="V75" s="41">
        <f>IFERROR(VLOOKUP(V6,[1]Table2!$B$1:$Z$21,MATCH("xG/90",[1]Table2!$B$1:$Z$1,0),0)*VLOOKUP($B6,[1]Table2!$B$1:$Z$21,MATCH("xGA/90",[1]Table2!$B$1:$Z$1,0),0),"")</f>
        <v>3.5242480468749995</v>
      </c>
      <c r="W75" s="41" t="str">
        <f>IFERROR(VLOOKUP(W6,[1]Table2!$B$1:$Z$21,MATCH("xG/90",[1]Table2!$B$1:$Z$1,0),0)*VLOOKUP($B6,[1]Table2!$B$1:$Z$21,MATCH("xGA/90",[1]Table2!$B$1:$Z$1,0),0),"")</f>
        <v/>
      </c>
      <c r="X75" s="41" t="str">
        <f>IFERROR(VLOOKUP(X6,[1]Table2!$B$1:$Z$21,MATCH("xG/90",[1]Table2!$B$1:$Z$1,0),0)*VLOOKUP($B6,[1]Table2!$B$1:$Z$21,MATCH("xGA/90",[1]Table2!$B$1:$Z$1,0),0),"")</f>
        <v/>
      </c>
      <c r="Y75" s="41" t="str">
        <f>IFERROR(VLOOKUP(Y6,[1]Table2!$B$1:$Z$21,MATCH("xG/90",[1]Table2!$B$1:$Z$1,0),0)*VLOOKUP($B6,[1]Table2!$B$1:$Z$21,MATCH("xGA/90",[1]Table2!$B$1:$Z$1,0),0),"")</f>
        <v/>
      </c>
      <c r="Z75" s="41" t="str">
        <f>IFERROR(VLOOKUP(Z6,[1]Table2!$B$1:$Z$21,MATCH("xG/90",[1]Table2!$B$1:$Z$1,0),0)*VLOOKUP($B6,[1]Table2!$B$1:$Z$21,MATCH("xGA/90",[1]Table2!$B$1:$Z$1,0),0),"")</f>
        <v/>
      </c>
      <c r="AA75" s="41" t="str">
        <f>IFERROR(VLOOKUP(AA6,[1]Table2!$B$1:$Z$21,MATCH("xG/90",[1]Table2!$B$1:$Z$1,0),0)*VLOOKUP($B6,[1]Table2!$B$1:$Z$21,MATCH("xGA/90",[1]Table2!$B$1:$Z$1,0),0),"")</f>
        <v/>
      </c>
      <c r="AB75" s="41" t="str">
        <f>IFERROR(VLOOKUP(AB6,[1]Table2!$B$1:$Z$21,MATCH("xG/90",[1]Table2!$B$1:$Z$1,0),0)*VLOOKUP($B6,[1]Table2!$B$1:$Z$21,MATCH("xGA/90",[1]Table2!$B$1:$Z$1,0),0),"")</f>
        <v/>
      </c>
      <c r="AC75" s="41">
        <f>IFERROR(VLOOKUP(AC6,[1]Table2!$B$1:$Z$21,MATCH("xG/90",[1]Table2!$B$1:$Z$1,0),0)*VLOOKUP($B6,[1]Table2!$B$1:$Z$21,MATCH("xGA/90",[1]Table2!$B$1:$Z$1,0),0),"")</f>
        <v>3.2633568548387095</v>
      </c>
      <c r="AD75" s="41" t="str">
        <f>IFERROR(VLOOKUP(AD6,[1]Table2!$B$1:$Z$21,MATCH("xG/90",[1]Table2!$B$1:$Z$1,0),0)*VLOOKUP($B6,[1]Table2!$B$1:$Z$21,MATCH("xGA/90",[1]Table2!$B$1:$Z$1,0),0),"")</f>
        <v/>
      </c>
      <c r="AE75" s="41" t="str">
        <f>IFERROR(VLOOKUP(AE6,[1]Table2!$B$1:$Z$21,MATCH("xG/90",[1]Table2!$B$1:$Z$1,0),0)*VLOOKUP($B6,[1]Table2!$B$1:$Z$21,MATCH("xGA/90",[1]Table2!$B$1:$Z$1,0),0),"")</f>
        <v/>
      </c>
      <c r="AF75" s="41" t="str">
        <f>IFERROR(VLOOKUP(AF6,[1]Table2!$B$1:$Z$21,MATCH("xG/90",[1]Table2!$B$1:$Z$1,0),0)*VLOOKUP($B6,[1]Table2!$B$1:$Z$21,MATCH("xGA/90",[1]Table2!$B$1:$Z$1,0),0),"")</f>
        <v/>
      </c>
      <c r="AG75" s="41">
        <f>IFERROR(VLOOKUP(AG6,[1]Table2!$B$1:$Z$21,MATCH("xG/90",[1]Table2!$B$1:$Z$1,0),0)*VLOOKUP($B6,[1]Table2!$B$1:$Z$21,MATCH("xGA/90",[1]Table2!$B$1:$Z$1,0),0),"")</f>
        <v>1.7373828124999999</v>
      </c>
      <c r="AH75" s="41" t="str">
        <f>IFERROR(VLOOKUP(AH6,[1]Table2!$B$1:$Z$21,MATCH("xG/90",[1]Table2!$B$1:$Z$1,0),0)*VLOOKUP($B6,[1]Table2!$B$1:$Z$21,MATCH("xGA/90",[1]Table2!$B$1:$Z$1,0),0),"")</f>
        <v/>
      </c>
      <c r="AI75" s="41" t="str">
        <f>IFERROR(VLOOKUP(AI6,[1]Table2!$B$1:$Z$21,MATCH("xG/90",[1]Table2!$B$1:$Z$1,0),0)*VLOOKUP($B6,[1]Table2!$B$1:$Z$21,MATCH("xGA/90",[1]Table2!$B$1:$Z$1,0),0),"")</f>
        <v/>
      </c>
      <c r="AJ75" s="41">
        <f>IFERROR(VLOOKUP(AJ6,[1]Table2!$B$1:$Z$21,MATCH("xG/90",[1]Table2!$B$1:$Z$1,0),0)*VLOOKUP($B6,[1]Table2!$B$1:$Z$21,MATCH("xGA/90",[1]Table2!$B$1:$Z$1,0),0),"")</f>
        <v>1.764873046875</v>
      </c>
      <c r="AK75" s="41" t="str">
        <f>IFERROR(VLOOKUP(AK6,[1]Table2!$B$1:$Z$21,MATCH("xG/90",[1]Table2!$B$1:$Z$1,0),0)*VLOOKUP($B6,[1]Table2!$B$1:$Z$21,MATCH("xGA/90",[1]Table2!$B$1:$Z$1,0),0),"")</f>
        <v/>
      </c>
      <c r="AL75" s="41" t="str">
        <f>IFERROR(VLOOKUP(AL6,[1]Table2!$B$1:$Z$21,MATCH("xG/90",[1]Table2!$B$1:$Z$1,0),0)*VLOOKUP($B6,[1]Table2!$B$1:$Z$21,MATCH("xGA/90",[1]Table2!$B$1:$Z$1,0),0),"")</f>
        <v/>
      </c>
      <c r="AM75" s="41" t="str">
        <f>IFERROR(VLOOKUP(AM6,[1]Table2!$B$1:$Z$21,MATCH("xG/90",[1]Table2!$B$1:$Z$1,0),0)*VLOOKUP($B6,[1]Table2!$B$1:$Z$21,MATCH("xGA/90",[1]Table2!$B$1:$Z$1,0),0),"")</f>
        <v/>
      </c>
      <c r="AN75" s="41" t="str">
        <f>IFERROR(VLOOKUP(AN6,[1]Table2!$B$1:$Z$21,MATCH("xG/90",[1]Table2!$B$1:$Z$1,0),0)*VLOOKUP($B6,[1]Table2!$B$1:$Z$21,MATCH("xGA/90",[1]Table2!$B$1:$Z$1,0),0),"")</f>
        <v/>
      </c>
      <c r="AO75" s="41" t="str">
        <f>IFERROR(VLOOKUP(AO6,[1]Table2!$B$1:$Z$21,MATCH("xG/90",[1]Table2!$B$1:$Z$1,0),0)*VLOOKUP($B6,[1]Table2!$B$1:$Z$21,MATCH("xGA/90",[1]Table2!$B$1:$Z$1,0),0),"")</f>
        <v/>
      </c>
      <c r="AP75" s="41" t="str">
        <f>IFERROR(VLOOKUP(AP6,[1]Table2!$B$1:$Z$21,MATCH("xG/90",[1]Table2!$B$1:$Z$1,0),0)*VLOOKUP($B6,[1]Table2!$B$1:$Z$21,MATCH("xGA/90",[1]Table2!$B$1:$Z$1,0),0),"")</f>
        <v/>
      </c>
      <c r="AQ75" s="41" t="str">
        <f>IFERROR(VLOOKUP(AQ6,[1]Table2!$B$1:$Z$21,MATCH("xG/90",[1]Table2!$B$1:$Z$1,0),0)*VLOOKUP($B6,[1]Table2!$B$1:$Z$21,MATCH("xGA/90",[1]Table2!$B$1:$Z$1,0),0),"")</f>
        <v/>
      </c>
      <c r="AR75" s="41" t="str">
        <f>IFERROR(VLOOKUP(AR6,[1]Table2!$B$1:$Z$21,MATCH("xG/90",[1]Table2!$B$1:$Z$1,0),0)*VLOOKUP($B6,[1]Table2!$B$1:$Z$21,MATCH("xGA/90",[1]Table2!$B$1:$Z$1,0),0),"")</f>
        <v/>
      </c>
      <c r="AS75" s="41" t="str">
        <f>IFERROR(VLOOKUP(AS6,[1]Table2!$B$1:$Z$21,MATCH("xG/90",[1]Table2!$B$1:$Z$1,0),0)*VLOOKUP($B6,[1]Table2!$B$1:$Z$21,MATCH("xGA/90",[1]Table2!$B$1:$Z$1,0),0),"")</f>
        <v/>
      </c>
      <c r="AT75" s="41" t="str">
        <f>IFERROR(VLOOKUP(AT6,[1]Table2!$B$1:$Z$21,MATCH("xG/90",[1]Table2!$B$1:$Z$1,0),0)*VLOOKUP($B6,[1]Table2!$B$1:$Z$21,MATCH("xGA/90",[1]Table2!$B$1:$Z$1,0),0),"")</f>
        <v/>
      </c>
      <c r="AU75" s="41" t="str">
        <f>IFERROR(VLOOKUP(AU6,[1]Table2!$B$1:$Z$21,MATCH("xG/90",[1]Table2!$B$1:$Z$1,0),0)*VLOOKUP($B6,[1]Table2!$B$1:$Z$21,MATCH("xGA/90",[1]Table2!$B$1:$Z$1,0),0),"")</f>
        <v/>
      </c>
      <c r="AV75" s="41" t="str">
        <f>IFERROR(VLOOKUP(AV6,[1]Table2!$B$1:$Z$21,MATCH("xG/90",[1]Table2!$B$1:$Z$1,0),0)*VLOOKUP($B6,[1]Table2!$B$1:$Z$21,MATCH("xGA/90",[1]Table2!$B$1:$Z$1,0),0),"")</f>
        <v/>
      </c>
      <c r="AW75" s="41" t="str">
        <f>IFERROR(VLOOKUP(AW6,[1]Table2!$B$1:$Z$21,MATCH("xG/90",[1]Table2!$B$1:$Z$1,0),0)*VLOOKUP($B6,[1]Table2!$B$1:$Z$21,MATCH("xGA/90",[1]Table2!$B$1:$Z$1,0),0),"")</f>
        <v/>
      </c>
      <c r="AX75" s="41">
        <f>IFERROR(VLOOKUP(AX6,[1]Table2!$B$1:$Z$21,MATCH("xG/90",[1]Table2!$B$1:$Z$1,0),0)*VLOOKUP($B6,[1]Table2!$B$1:$Z$21,MATCH("xGA/90",[1]Table2!$B$1:$Z$1,0),0),"")</f>
        <v>3.0760685483870969</v>
      </c>
      <c r="AY75" s="41" t="str">
        <f>IFERROR(VLOOKUP(AY6,[1]Table2!$B$1:$Z$21,MATCH("xG/90",[1]Table2!$B$1:$Z$1,0),0)*VLOOKUP($B6,[1]Table2!$B$1:$Z$21,MATCH("xGA/90",[1]Table2!$B$1:$Z$1,0),0),"")</f>
        <v/>
      </c>
      <c r="AZ75" s="41" t="str">
        <f>IFERROR(VLOOKUP(AZ6,[1]Table2!$B$1:$Z$21,MATCH("xG/90",[1]Table2!$B$1:$Z$1,0),0)*VLOOKUP($B6,[1]Table2!$B$1:$Z$21,MATCH("xGA/90",[1]Table2!$B$1:$Z$1,0),0),"")</f>
        <v/>
      </c>
      <c r="BA75" s="41" t="str">
        <f>IFERROR(VLOOKUP(BA6,[1]Table2!$B$1:$Z$21,MATCH("xG/90",[1]Table2!$B$1:$Z$1,0),0)*VLOOKUP($B6,[1]Table2!$B$1:$Z$21,MATCH("xGA/90",[1]Table2!$B$1:$Z$1,0),0),"")</f>
        <v/>
      </c>
      <c r="BB75" s="41" t="str">
        <f>IFERROR(VLOOKUP(BB6,[1]Table2!$B$1:$Z$21,MATCH("xG/90",[1]Table2!$B$1:$Z$1,0),0)*VLOOKUP($B6,[1]Table2!$B$1:$Z$21,MATCH("xGA/90",[1]Table2!$B$1:$Z$1,0),0),"")</f>
        <v/>
      </c>
      <c r="BC75" s="41" t="str">
        <f>IFERROR(VLOOKUP(BC6,[1]Table2!$B$1:$Z$21,MATCH("xG/90",[1]Table2!$B$1:$Z$1,0),0)*VLOOKUP($B6,[1]Table2!$B$1:$Z$21,MATCH("xGA/90",[1]Table2!$B$1:$Z$1,0),0),"")</f>
        <v/>
      </c>
      <c r="BD75" s="41" t="str">
        <f>IFERROR(VLOOKUP(BD6,[1]Table2!$B$1:$Z$21,MATCH("xG/90",[1]Table2!$B$1:$Z$1,0),0)*VLOOKUP($B6,[1]Table2!$B$1:$Z$21,MATCH("xGA/90",[1]Table2!$B$1:$Z$1,0),0),"")</f>
        <v/>
      </c>
      <c r="BE75" s="41" t="str">
        <f>IFERROR(VLOOKUP(BE6,[1]Table2!$B$1:$Z$21,MATCH("xG/90",[1]Table2!$B$1:$Z$1,0),0)*VLOOKUP($B6,[1]Table2!$B$1:$Z$21,MATCH("xGA/90",[1]Table2!$B$1:$Z$1,0),0),"")</f>
        <v/>
      </c>
      <c r="BF75" s="41" t="str">
        <f>IFERROR(VLOOKUP(BF6,[1]Table2!$B$1:$Z$21,MATCH("xG/90",[1]Table2!$B$1:$Z$1,0),0)*VLOOKUP($B6,[1]Table2!$B$1:$Z$21,MATCH("xGA/90",[1]Table2!$B$1:$Z$1,0),0),"")</f>
        <v/>
      </c>
      <c r="BG75" s="41" t="str">
        <f>IFERROR(VLOOKUP(BG6,[1]Table2!$B$1:$Z$21,MATCH("xG/90",[1]Table2!$B$1:$Z$1,0),0)*VLOOKUP($B6,[1]Table2!$B$1:$Z$21,MATCH("xGA/90",[1]Table2!$B$1:$Z$1,0),0),"")</f>
        <v/>
      </c>
      <c r="BH75" s="41" t="str">
        <f>IFERROR(VLOOKUP(BH6,[1]Table2!$B$1:$Z$21,MATCH("xG/90",[1]Table2!$B$1:$Z$1,0),0)*VLOOKUP($B6,[1]Table2!$B$1:$Z$21,MATCH("xGA/90",[1]Table2!$B$1:$Z$1,0),0),"")</f>
        <v/>
      </c>
      <c r="BI75" s="41" t="str">
        <f>IFERROR(VLOOKUP(BI6,[1]Table2!$B$1:$Z$21,MATCH("xG/90",[1]Table2!$B$1:$Z$1,0),0)*VLOOKUP($B6,[1]Table2!$B$1:$Z$21,MATCH("xGA/90",[1]Table2!$B$1:$Z$1,0),0),"")</f>
        <v/>
      </c>
      <c r="BJ75" s="41" t="str">
        <f>IFERROR(VLOOKUP(BJ6,[1]Table2!$B$1:$Z$21,MATCH("xG/90",[1]Table2!$B$1:$Z$1,0),0)*VLOOKUP($B6,[1]Table2!$B$1:$Z$21,MATCH("xGA/90",[1]Table2!$B$1:$Z$1,0),0),"")</f>
        <v/>
      </c>
      <c r="BK75" s="41" t="str">
        <f>IFERROR(VLOOKUP(BK6,[1]Table2!$B$1:$Z$21,MATCH("xG/90",[1]Table2!$B$1:$Z$1,0),0)*VLOOKUP($B6,[1]Table2!$B$1:$Z$21,MATCH("xGA/90",[1]Table2!$B$1:$Z$1,0),0),"")</f>
        <v/>
      </c>
      <c r="BL75" s="41">
        <f>IFERROR(VLOOKUP(BL6,[1]Table2!$B$1:$Z$21,MATCH("xG/90",[1]Table2!$B$1:$Z$1,0),0)*VLOOKUP($B6,[1]Table2!$B$1:$Z$21,MATCH("xGA/90",[1]Table2!$B$1:$Z$1,0),0),"")</f>
        <v>2.633564453125</v>
      </c>
      <c r="BM75" s="41" t="str">
        <f>IFERROR(VLOOKUP(BM6,[1]Table2!$B$1:$Z$21,MATCH("xG/90",[1]Table2!$B$1:$Z$1,0),0)*VLOOKUP($B6,[1]Table2!$B$1:$Z$21,MATCH("xGA/90",[1]Table2!$B$1:$Z$1,0),0),"")</f>
        <v/>
      </c>
      <c r="BN75" s="41" t="str">
        <f>IFERROR(VLOOKUP(BN6,[1]Table2!$B$1:$Z$21,MATCH("xG/90",[1]Table2!$B$1:$Z$1,0),0)*VLOOKUP($B6,[1]Table2!$B$1:$Z$21,MATCH("xGA/90",[1]Table2!$B$1:$Z$1,0),0),"")</f>
        <v/>
      </c>
      <c r="BO75" s="41" t="str">
        <f>IFERROR(VLOOKUP(BO6,[1]Table2!$B$1:$Z$21,MATCH("xG/90",[1]Table2!$B$1:$Z$1,0),0)*VLOOKUP($B6,[1]Table2!$B$1:$Z$21,MATCH("xGA/90",[1]Table2!$B$1:$Z$1,0),0),"")</f>
        <v/>
      </c>
      <c r="BP75" s="41" t="str">
        <f>IFERROR(VLOOKUP(BP6,[1]Table2!$B$1:$Z$21,MATCH("xG/90",[1]Table2!$B$1:$Z$1,0),0)*VLOOKUP($B6,[1]Table2!$B$1:$Z$21,MATCH("xGA/90",[1]Table2!$B$1:$Z$1,0),0),"")</f>
        <v/>
      </c>
      <c r="BQ75" s="41" t="str">
        <f>IFERROR(VLOOKUP(BQ6,[1]Table2!$B$1:$Z$21,MATCH("xG/90",[1]Table2!$B$1:$Z$1,0),0)*VLOOKUP($B6,[1]Table2!$B$1:$Z$21,MATCH("xGA/90",[1]Table2!$B$1:$Z$1,0),0),"")</f>
        <v/>
      </c>
      <c r="BR75" s="41" t="str">
        <f>IFERROR(VLOOKUP(BR6,[1]Table2!$B$1:$Z$21,MATCH("xG/90",[1]Table2!$B$1:$Z$1,0),0)*VLOOKUP($B6,[1]Table2!$B$1:$Z$21,MATCH("xGA/90",[1]Table2!$B$1:$Z$1,0),0),"")</f>
        <v/>
      </c>
      <c r="BS75" s="41">
        <f>IFERROR(VLOOKUP(BS6,[1]Table2!$B$1:$Z$21,MATCH("xG/90",[1]Table2!$B$1:$Z$1,0),0)*VLOOKUP($B6,[1]Table2!$B$1:$Z$21,MATCH("xGA/90",[1]Table2!$B$1:$Z$1,0),0),"")</f>
        <v>2.2212109375</v>
      </c>
      <c r="BT75" s="41" t="str">
        <f>IFERROR(VLOOKUP(BT6,[1]Table2!$B$1:$Z$21,MATCH("xG/90",[1]Table2!$B$1:$Z$1,0),0)*VLOOKUP($B6,[1]Table2!$B$1:$Z$21,MATCH("xGA/90",[1]Table2!$B$1:$Z$1,0),0),"")</f>
        <v/>
      </c>
      <c r="BU75" s="41" t="str">
        <f>IFERROR(VLOOKUP(BU6,[1]Table2!$B$1:$Z$21,MATCH("xG/90",[1]Table2!$B$1:$Z$1,0),0)*VLOOKUP($B6,[1]Table2!$B$1:$Z$21,MATCH("xGA/90",[1]Table2!$B$1:$Z$1,0),0),"")</f>
        <v/>
      </c>
      <c r="BV75" s="41" t="str">
        <f>IFERROR(VLOOKUP(BV6,[1]Table2!$B$1:$Z$21,MATCH("xG/90",[1]Table2!$B$1:$Z$1,0),0)*VLOOKUP($B6,[1]Table2!$B$1:$Z$21,MATCH("xGA/90",[1]Table2!$B$1:$Z$1,0),0),"")</f>
        <v/>
      </c>
      <c r="BW75" s="41" t="str">
        <f>IFERROR(VLOOKUP(BW6,[1]Table2!$B$1:$Z$21,MATCH("xG/90",[1]Table2!$B$1:$Z$1,0),0)*VLOOKUP($B6,[1]Table2!$B$1:$Z$21,MATCH("xGA/90",[1]Table2!$B$1:$Z$1,0),0),"")</f>
        <v/>
      </c>
      <c r="BX75" s="41" t="str">
        <f>IFERROR(VLOOKUP(BX6,[1]Table2!$B$1:$Z$21,MATCH("xG/90",[1]Table2!$B$1:$Z$1,0),0)*VLOOKUP($B6,[1]Table2!$B$1:$Z$21,MATCH("xGA/90",[1]Table2!$B$1:$Z$1,0),0),"")</f>
        <v/>
      </c>
      <c r="BY75" s="41" t="str">
        <f>IFERROR(VLOOKUP(BY6,[1]Table2!$B$1:$Z$21,MATCH("xG/90",[1]Table2!$B$1:$Z$1,0),0)*VLOOKUP($B6,[1]Table2!$B$1:$Z$21,MATCH("xGA/90",[1]Table2!$B$1:$Z$1,0),0),"")</f>
        <v/>
      </c>
      <c r="BZ75" s="41">
        <f>IFERROR(VLOOKUP(BZ6,[1]Table2!$B$1:$Z$21,MATCH("xG/90",[1]Table2!$B$1:$Z$1,0),0)*VLOOKUP($B6,[1]Table2!$B$1:$Z$21,MATCH("xGA/90",[1]Table2!$B$1:$Z$1,0),0),"")</f>
        <v>2.1907056451612901</v>
      </c>
      <c r="CA75" s="41" t="str">
        <f>IFERROR(VLOOKUP(CA6,[1]Table2!$B$1:$Z$21,MATCH("xG/90",[1]Table2!$B$1:$Z$1,0),0)*VLOOKUP($B6,[1]Table2!$B$1:$Z$21,MATCH("xGA/90",[1]Table2!$B$1:$Z$1,0),0),"")</f>
        <v/>
      </c>
      <c r="CB75" s="41" t="str">
        <f>IFERROR(VLOOKUP(CB6,[1]Table2!$B$1:$Z$21,MATCH("xG/90",[1]Table2!$B$1:$Z$1,0),0)*VLOOKUP($B6,[1]Table2!$B$1:$Z$21,MATCH("xGA/90",[1]Table2!$B$1:$Z$1,0),0),"")</f>
        <v/>
      </c>
      <c r="CC75" s="41" t="str">
        <f>IFERROR(VLOOKUP(CC6,[1]Table2!$B$1:$Z$21,MATCH("xG/90",[1]Table2!$B$1:$Z$1,0),0)*VLOOKUP($B6,[1]Table2!$B$1:$Z$21,MATCH("xGA/90",[1]Table2!$B$1:$Z$1,0),0),"")</f>
        <v/>
      </c>
      <c r="CD75" s="41">
        <f>IFERROR(VLOOKUP(CD6,[1]Table2!$B$1:$Z$21,MATCH("xG/90",[1]Table2!$B$1:$Z$1,0),0)*VLOOKUP($B6,[1]Table2!$B$1:$Z$21,MATCH("xGA/90",[1]Table2!$B$1:$Z$1,0),0),"")</f>
        <v>1.6769042968749999</v>
      </c>
      <c r="CE75" s="41" t="str">
        <f>IFERROR(VLOOKUP(CE6,[1]Table2!$B$1:$Z$21,MATCH("xG/90",[1]Table2!$B$1:$Z$1,0),0)*VLOOKUP($B6,[1]Table2!$B$1:$Z$21,MATCH("xGA/90",[1]Table2!$B$1:$Z$1,0),0),"")</f>
        <v/>
      </c>
      <c r="CF75" s="41" t="str">
        <f>IFERROR(VLOOKUP(CF6,[1]Table2!$B$1:$Z$21,MATCH("xG/90",[1]Table2!$B$1:$Z$1,0),0)*VLOOKUP($B6,[1]Table2!$B$1:$Z$21,MATCH("xGA/90",[1]Table2!$B$1:$Z$1,0),0),"")</f>
        <v/>
      </c>
      <c r="CG75" s="41" t="str">
        <f>IFERROR(VLOOKUP(CG6,[1]Table2!$B$1:$Z$21,MATCH("xG/90",[1]Table2!$B$1:$Z$1,0),0)*VLOOKUP($B6,[1]Table2!$B$1:$Z$21,MATCH("xGA/90",[1]Table2!$B$1:$Z$1,0),0),"")</f>
        <v/>
      </c>
      <c r="CH75" s="41" t="str">
        <f>IFERROR(VLOOKUP(CH6,[1]Table2!$B$1:$Z$21,MATCH("xG/90",[1]Table2!$B$1:$Z$1,0),0)*VLOOKUP($B6,[1]Table2!$B$1:$Z$21,MATCH("xGA/90",[1]Table2!$B$1:$Z$1,0),0),"")</f>
        <v/>
      </c>
      <c r="CI75" s="41">
        <f>IFERROR(VLOOKUP(CI6,[1]Table2!$B$1:$Z$21,MATCH("xG/90",[1]Table2!$B$1:$Z$1,0),0)*VLOOKUP($B6,[1]Table2!$B$1:$Z$21,MATCH("xGA/90",[1]Table2!$B$1:$Z$1,0),0),"")</f>
        <v>2.3325907258064515</v>
      </c>
      <c r="CJ75" s="41" t="str">
        <f>IFERROR(VLOOKUP(CJ6,[1]Table2!$B$1:$Z$21,MATCH("xG/90",[1]Table2!$B$1:$Z$1,0),0)*VLOOKUP($B6,[1]Table2!$B$1:$Z$21,MATCH("xGA/90",[1]Table2!$B$1:$Z$1,0),0),"")</f>
        <v/>
      </c>
      <c r="CK75" s="41" t="str">
        <f>IFERROR(VLOOKUP(CK6,[1]Table2!$B$1:$Z$21,MATCH("xG/90",[1]Table2!$B$1:$Z$1,0),0)*VLOOKUP($B6,[1]Table2!$B$1:$Z$21,MATCH("xGA/90",[1]Table2!$B$1:$Z$1,0),0),"")</f>
        <v/>
      </c>
      <c r="CL75" s="41" t="str">
        <f>IFERROR(VLOOKUP(CL6,[1]Table2!$B$1:$Z$21,MATCH("xG/90",[1]Table2!$B$1:$Z$1,0),0)*VLOOKUP($B6,[1]Table2!$B$1:$Z$21,MATCH("xGA/90",[1]Table2!$B$1:$Z$1,0),0),"")</f>
        <v/>
      </c>
      <c r="CM75" s="41" t="str">
        <f>IFERROR(VLOOKUP(CM6,[1]Table2!$B$1:$Z$21,MATCH("xG/90",[1]Table2!$B$1:$Z$1,0),0)*VLOOKUP($B6,[1]Table2!$B$1:$Z$21,MATCH("xGA/90",[1]Table2!$B$1:$Z$1,0),0),"")</f>
        <v/>
      </c>
      <c r="CN75" s="41">
        <f>IFERROR(VLOOKUP(CN6,[1]Table2!$B$1:$Z$21,MATCH("xG/90",[1]Table2!$B$1:$Z$1,0),0)*VLOOKUP($B6,[1]Table2!$B$1:$Z$21,MATCH("xGA/90",[1]Table2!$B$1:$Z$1,0),0),"")</f>
        <v>2.5510937499999997</v>
      </c>
      <c r="CO75" s="41" t="str">
        <f>IFERROR(VLOOKUP(CO6,[1]Table2!$B$1:$Z$21,MATCH("xG/90",[1]Table2!$B$1:$Z$1,0),0)*VLOOKUP($B6,[1]Table2!$B$1:$Z$21,MATCH("xGA/90",[1]Table2!$B$1:$Z$1,0),0),"")</f>
        <v/>
      </c>
      <c r="CP75" s="41" t="str">
        <f>IFERROR(VLOOKUP(CP6,[1]Table2!$B$1:$Z$21,MATCH("xG/90",[1]Table2!$B$1:$Z$1,0),0)*VLOOKUP($B6,[1]Table2!$B$1:$Z$21,MATCH("xGA/90",[1]Table2!$B$1:$Z$1,0),0),"")</f>
        <v/>
      </c>
      <c r="CQ75" s="41" t="str">
        <f>IFERROR(VLOOKUP(CQ6,[1]Table2!$B$1:$Z$21,MATCH("xG/90",[1]Table2!$B$1:$Z$1,0),0)*VLOOKUP($B6,[1]Table2!$B$1:$Z$21,MATCH("xGA/90",[1]Table2!$B$1:$Z$1,0),0),"")</f>
        <v/>
      </c>
      <c r="CR75" s="41" t="str">
        <f>IFERROR(VLOOKUP(CR6,[1]Table2!$B$1:$Z$21,MATCH("xG/90",[1]Table2!$B$1:$Z$1,0),0)*VLOOKUP($B6,[1]Table2!$B$1:$Z$21,MATCH("xGA/90",[1]Table2!$B$1:$Z$1,0),0),"")</f>
        <v/>
      </c>
      <c r="CS75" s="41" t="str">
        <f>IFERROR(VLOOKUP(CS6,[1]Table2!$B$1:$Z$21,MATCH("xG/90",[1]Table2!$B$1:$Z$1,0),0)*VLOOKUP($B6,[1]Table2!$B$1:$Z$21,MATCH("xGA/90",[1]Table2!$B$1:$Z$1,0),0),"")</f>
        <v/>
      </c>
      <c r="CT75" s="41" t="str">
        <f>IFERROR(VLOOKUP(CT6,[1]Table2!$B$1:$Z$21,MATCH("xG/90",[1]Table2!$B$1:$Z$1,0),0)*VLOOKUP($B6,[1]Table2!$B$1:$Z$21,MATCH("xGA/90",[1]Table2!$B$1:$Z$1,0),0),"")</f>
        <v/>
      </c>
      <c r="CU75" s="41">
        <f>IFERROR(VLOOKUP(CU6,[1]Table2!$B$1:$Z$21,MATCH("xG/90",[1]Table2!$B$1:$Z$1,0),0)*VLOOKUP($B6,[1]Table2!$B$1:$Z$21,MATCH("xGA/90",[1]Table2!$B$1:$Z$1,0),0),"")</f>
        <v>2.1827246093750001</v>
      </c>
      <c r="CV75" s="41" t="str">
        <f>IFERROR(VLOOKUP(CV6,[1]Table2!$B$1:$Z$21,MATCH("xG/90",[1]Table2!$B$1:$Z$1,0),0)*VLOOKUP($B6,[1]Table2!$B$1:$Z$21,MATCH("xGA/90",[1]Table2!$B$1:$Z$1,0),0),"")</f>
        <v/>
      </c>
      <c r="CW75" s="41" t="str">
        <f>IFERROR(VLOOKUP(CW6,[1]Table2!$B$1:$Z$21,MATCH("xG/90",[1]Table2!$B$1:$Z$1,0),0)*VLOOKUP($B6,[1]Table2!$B$1:$Z$21,MATCH("xGA/90",[1]Table2!$B$1:$Z$1,0),0),"")</f>
        <v/>
      </c>
      <c r="CX75" s="41" t="str">
        <f>IFERROR(VLOOKUP(CX6,[1]Table2!$B$1:$Z$21,MATCH("xG/90",[1]Table2!$B$1:$Z$1,0),0)*VLOOKUP($B6,[1]Table2!$B$1:$Z$21,MATCH("xGA/90",[1]Table2!$B$1:$Z$1,0),0),"")</f>
        <v/>
      </c>
      <c r="CY75" s="41" t="str">
        <f>IFERROR(VLOOKUP(CY6,[1]Table2!$B$1:$Z$21,MATCH("xG/90",[1]Table2!$B$1:$Z$1,0),0)*VLOOKUP($B6,[1]Table2!$B$1:$Z$21,MATCH("xGA/90",[1]Table2!$B$1:$Z$1,0),0),"")</f>
        <v/>
      </c>
      <c r="CZ75" s="41" t="str">
        <f>IFERROR(VLOOKUP(CZ6,[1]Table2!$B$1:$Z$21,MATCH("xG/90",[1]Table2!$B$1:$Z$1,0),0)*VLOOKUP($B6,[1]Table2!$B$1:$Z$21,MATCH("xGA/90",[1]Table2!$B$1:$Z$1,0),0),"")</f>
        <v/>
      </c>
      <c r="DA75" s="41" t="str">
        <f>IFERROR(VLOOKUP(DA6,[1]Table2!$B$1:$Z$21,MATCH("xG/90",[1]Table2!$B$1:$Z$1,0),0)*VLOOKUP($B6,[1]Table2!$B$1:$Z$21,MATCH("xGA/90",[1]Table2!$B$1:$Z$1,0),0),"")</f>
        <v/>
      </c>
      <c r="DB75" s="41">
        <f>IFERROR(VLOOKUP(DB6,[1]Table2!$B$1:$Z$21,MATCH("xG/90",[1]Table2!$B$1:$Z$1,0),0)*VLOOKUP($B6,[1]Table2!$B$1:$Z$21,MATCH("xGA/90",[1]Table2!$B$1:$Z$1,0),0),"")</f>
        <v>1.8858300781249997</v>
      </c>
      <c r="DC75" s="41" t="str">
        <f>IFERROR(VLOOKUP(DC6,[1]Table2!$B$1:$Z$21,MATCH("xG/90",[1]Table2!$B$1:$Z$1,0),0)*VLOOKUP($B6,[1]Table2!$B$1:$Z$21,MATCH("xGA/90",[1]Table2!$B$1:$Z$1,0),0),"")</f>
        <v/>
      </c>
      <c r="DD75" s="41" t="str">
        <f>IFERROR(VLOOKUP(DD6,[1]Table2!$B$1:$Z$21,MATCH("xG/90",[1]Table2!$B$1:$Z$1,0),0)*VLOOKUP($B6,[1]Table2!$B$1:$Z$21,MATCH("xGA/90",[1]Table2!$B$1:$Z$1,0),0),"")</f>
        <v/>
      </c>
      <c r="DE75" s="41" t="str">
        <f>IFERROR(VLOOKUP(DE6,[1]Table2!$B$1:$Z$21,MATCH("xG/90",[1]Table2!$B$1:$Z$1,0),0)*VLOOKUP($B6,[1]Table2!$B$1:$Z$21,MATCH("xGA/90",[1]Table2!$B$1:$Z$1,0),0),"")</f>
        <v/>
      </c>
      <c r="DF75" s="41" t="str">
        <f>IFERROR(VLOOKUP(DF6,[1]Table2!$B$1:$Z$21,MATCH("xG/90",[1]Table2!$B$1:$Z$1,0),0)*VLOOKUP($B6,[1]Table2!$B$1:$Z$21,MATCH("xGA/90",[1]Table2!$B$1:$Z$1,0),0),"")</f>
        <v/>
      </c>
      <c r="DG75" s="41" t="str">
        <f>IFERROR(VLOOKUP(DG6,[1]Table2!$B$1:$Z$21,MATCH("xG/90",[1]Table2!$B$1:$Z$1,0),0)*VLOOKUP($B6,[1]Table2!$B$1:$Z$21,MATCH("xGA/90",[1]Table2!$B$1:$Z$1,0),0),"")</f>
        <v/>
      </c>
      <c r="DH75" s="41" t="str">
        <f>IFERROR(VLOOKUP(DH6,[1]Table2!$B$1:$Z$21,MATCH("xG/90",[1]Table2!$B$1:$Z$1,0),0)*VLOOKUP($B6,[1]Table2!$B$1:$Z$21,MATCH("xGA/90",[1]Table2!$B$1:$Z$1,0),0),"")</f>
        <v/>
      </c>
      <c r="DI75" s="41" t="str">
        <f>IFERROR(VLOOKUP(DI6,[1]Table2!$B$1:$Z$21,MATCH("xG/90",[1]Table2!$B$1:$Z$1,0),0)*VLOOKUP($B6,[1]Table2!$B$1:$Z$21,MATCH("xGA/90",[1]Table2!$B$1:$Z$1,0),0),"")</f>
        <v/>
      </c>
      <c r="DJ75" s="41" t="str">
        <f>IFERROR(VLOOKUP(DJ6,[1]Table2!$B$1:$Z$21,MATCH("xG/90",[1]Table2!$B$1:$Z$1,0),0)*VLOOKUP($B6,[1]Table2!$B$1:$Z$21,MATCH("xGA/90",[1]Table2!$B$1:$Z$1,0),0),"")</f>
        <v/>
      </c>
      <c r="DK75" s="41" t="str">
        <f>IFERROR(VLOOKUP(DK6,[1]Table2!$B$1:$Z$21,MATCH("xG/90",[1]Table2!$B$1:$Z$1,0),0)*VLOOKUP($B6,[1]Table2!$B$1:$Z$21,MATCH("xGA/90",[1]Table2!$B$1:$Z$1,0),0),"")</f>
        <v/>
      </c>
      <c r="DL75" s="41" t="str">
        <f>IFERROR(VLOOKUP(DL6,[1]Table2!$B$1:$Z$21,MATCH("xG/90",[1]Table2!$B$1:$Z$1,0),0)*VLOOKUP($B6,[1]Table2!$B$1:$Z$21,MATCH("xGA/90",[1]Table2!$B$1:$Z$1,0),0),"")</f>
        <v/>
      </c>
      <c r="DM75" s="41" t="str">
        <f>IFERROR(VLOOKUP(DM6,[1]Table2!$B$1:$Z$21,MATCH("xG/90",[1]Table2!$B$1:$Z$1,0),0)*VLOOKUP($B6,[1]Table2!$B$1:$Z$21,MATCH("xGA/90",[1]Table2!$B$1:$Z$1,0),0),"")</f>
        <v/>
      </c>
      <c r="DN75" s="41" t="str">
        <f>IFERROR(VLOOKUP(DN6,[1]Table2!$B$1:$Z$21,MATCH("xG/90",[1]Table2!$B$1:$Z$1,0),0)*VLOOKUP($B6,[1]Table2!$B$1:$Z$21,MATCH("xGA/90",[1]Table2!$B$1:$Z$1,0),0),"")</f>
        <v/>
      </c>
      <c r="DO75" s="41" t="str">
        <f>IFERROR(VLOOKUP(DO6,[1]Table2!$B$1:$Z$21,MATCH("xG/90",[1]Table2!$B$1:$Z$1,0),0)*VLOOKUP($B6,[1]Table2!$B$1:$Z$21,MATCH("xGA/90",[1]Table2!$B$1:$Z$1,0),0),"")</f>
        <v/>
      </c>
      <c r="DP75" s="41" t="str">
        <f>IFERROR(VLOOKUP(DP6,[1]Table2!$B$1:$Z$21,MATCH("xG/90",[1]Table2!$B$1:$Z$1,0),0)*VLOOKUP($B6,[1]Table2!$B$1:$Z$21,MATCH("xGA/90",[1]Table2!$B$1:$Z$1,0),0),"")</f>
        <v/>
      </c>
      <c r="DQ75" s="41" t="str">
        <f>IFERROR(VLOOKUP(DQ6,[1]Table2!$B$1:$Z$21,MATCH("xG/90",[1]Table2!$B$1:$Z$1,0),0)*VLOOKUP($B6,[1]Table2!$B$1:$Z$21,MATCH("xGA/90",[1]Table2!$B$1:$Z$1,0),0),"")</f>
        <v/>
      </c>
      <c r="DR75" s="41" t="str">
        <f>IFERROR(VLOOKUP(DR6,[1]Table2!$B$1:$Z$21,MATCH("xG/90",[1]Table2!$B$1:$Z$1,0),0)*VLOOKUP($B6,[1]Table2!$B$1:$Z$21,MATCH("xGA/90",[1]Table2!$B$1:$Z$1,0),0),"")</f>
        <v/>
      </c>
      <c r="DS75" s="41" t="str">
        <f>IFERROR(VLOOKUP(DS6,[1]Table2!$B$1:$Z$21,MATCH("xG/90",[1]Table2!$B$1:$Z$1,0),0)*VLOOKUP($B6,[1]Table2!$B$1:$Z$21,MATCH("xGA/90",[1]Table2!$B$1:$Z$1,0),0),"")</f>
        <v/>
      </c>
      <c r="DT75" s="41" t="str">
        <f>IFERROR(VLOOKUP(DT6,[1]Table2!$B$1:$Z$21,MATCH("xG/90",[1]Table2!$B$1:$Z$1,0),0)*VLOOKUP($B6,[1]Table2!$B$1:$Z$21,MATCH("xGA/90",[1]Table2!$B$1:$Z$1,0),0),"")</f>
        <v/>
      </c>
      <c r="DU75" s="41" t="str">
        <f>IFERROR(VLOOKUP(DU6,[1]Table2!$B$1:$Z$21,MATCH("xG/90",[1]Table2!$B$1:$Z$1,0),0)*VLOOKUP($B6,[1]Table2!$B$1:$Z$21,MATCH("xGA/90",[1]Table2!$B$1:$Z$1,0),0),"")</f>
        <v/>
      </c>
      <c r="DV75" s="41" t="str">
        <f>IFERROR(VLOOKUP(DV6,[1]Table2!$B$1:$Z$21,MATCH("xG/90",[1]Table2!$B$1:$Z$1,0),0)*VLOOKUP($B6,[1]Table2!$B$1:$Z$21,MATCH("xGA/90",[1]Table2!$B$1:$Z$1,0),0),"")</f>
        <v/>
      </c>
      <c r="DW75" s="41" t="str">
        <f>IFERROR(VLOOKUP(DW6,[1]Table2!$B$1:$Z$21,MATCH("xG/90",[1]Table2!$B$1:$Z$1,0),0)*VLOOKUP($B6,[1]Table2!$B$1:$Z$21,MATCH("xGA/90",[1]Table2!$B$1:$Z$1,0),0),"")</f>
        <v/>
      </c>
      <c r="DX75" s="41" t="str">
        <f>IFERROR(VLOOKUP(DX6,[1]Table2!$B$1:$Z$21,MATCH("xG/90",[1]Table2!$B$1:$Z$1,0),0)*VLOOKUP($B6,[1]Table2!$B$1:$Z$21,MATCH("xGA/90",[1]Table2!$B$1:$Z$1,0),0),"")</f>
        <v/>
      </c>
      <c r="DY75" s="41" t="str">
        <f>IFERROR(VLOOKUP(DY6,[1]Table2!$B$1:$Z$21,MATCH("xG/90",[1]Table2!$B$1:$Z$1,0),0)*VLOOKUP($B6,[1]Table2!$B$1:$Z$21,MATCH("xGA/90",[1]Table2!$B$1:$Z$1,0),0),"")</f>
        <v/>
      </c>
      <c r="DZ75" s="41" t="str">
        <f>IFERROR(VLOOKUP(DZ6,[1]Table2!$B$1:$Z$21,MATCH("xG/90",[1]Table2!$B$1:$Z$1,0),0)*VLOOKUP($B6,[1]Table2!$B$1:$Z$21,MATCH("xGA/90",[1]Table2!$B$1:$Z$1,0),0),"")</f>
        <v/>
      </c>
      <c r="EA75" s="41" t="str">
        <f>IFERROR(VLOOKUP(EA6,[1]Table2!$B$1:$Z$21,MATCH("xG/90",[1]Table2!$B$1:$Z$1,0),0)*VLOOKUP($B6,[1]Table2!$B$1:$Z$21,MATCH("xGA/90",[1]Table2!$B$1:$Z$1,0),0),"")</f>
        <v/>
      </c>
      <c r="EB75" s="41" t="str">
        <f>IFERROR(VLOOKUP(EB6,[1]Table2!$B$1:$Z$21,MATCH("xG/90",[1]Table2!$B$1:$Z$1,0),0)*VLOOKUP($B6,[1]Table2!$B$1:$Z$21,MATCH("xGA/90",[1]Table2!$B$1:$Z$1,0),0),"")</f>
        <v/>
      </c>
      <c r="EC75" s="41" t="str">
        <f>IFERROR(VLOOKUP(EC6,[1]Table2!$B$1:$Z$21,MATCH("xG/90",[1]Table2!$B$1:$Z$1,0),0)*VLOOKUP($B6,[1]Table2!$B$1:$Z$21,MATCH("xGA/90",[1]Table2!$B$1:$Z$1,0),0),"")</f>
        <v/>
      </c>
      <c r="ED75" s="41" t="str">
        <f>IFERROR(VLOOKUP(ED6,[1]Table2!$B$1:$Z$21,MATCH("xG/90",[1]Table2!$B$1:$Z$1,0),0)*VLOOKUP($B6,[1]Table2!$B$1:$Z$21,MATCH("xGA/90",[1]Table2!$B$1:$Z$1,0),0),"")</f>
        <v/>
      </c>
      <c r="EE75" s="41" t="str">
        <f>IFERROR(VLOOKUP(EE6,[1]Table2!$B$1:$Z$21,MATCH("xG/90",[1]Table2!$B$1:$Z$1,0),0)*VLOOKUP($B6,[1]Table2!$B$1:$Z$21,MATCH("xGA/90",[1]Table2!$B$1:$Z$1,0),0),"")</f>
        <v/>
      </c>
      <c r="EF75" s="41" t="str">
        <f>IFERROR(VLOOKUP(EF6,[1]Table2!$B$1:$Z$21,MATCH("xG/90",[1]Table2!$B$1:$Z$1,0),0)*VLOOKUP($B6,[1]Table2!$B$1:$Z$21,MATCH("xGA/90",[1]Table2!$B$1:$Z$1,0),0),"")</f>
        <v/>
      </c>
      <c r="EG75" s="41" t="str">
        <f>IFERROR(VLOOKUP(EG6,[1]Table2!$B$1:$Z$21,MATCH("xG/90",[1]Table2!$B$1:$Z$1,0),0)*VLOOKUP($B6,[1]Table2!$B$1:$Z$21,MATCH("xGA/90",[1]Table2!$B$1:$Z$1,0),0),"")</f>
        <v/>
      </c>
      <c r="EH75" s="41" t="str">
        <f>IFERROR(VLOOKUP(EH6,[1]Table2!$B$1:$Z$21,MATCH("xG/90",[1]Table2!$B$1:$Z$1,0),0)*VLOOKUP($B6,[1]Table2!$B$1:$Z$21,MATCH("xGA/90",[1]Table2!$B$1:$Z$1,0),0),"")</f>
        <v/>
      </c>
      <c r="EI75" s="41" t="str">
        <f>IFERROR(VLOOKUP(EI6,[1]Table2!$B$1:$Z$21,MATCH("xG/90",[1]Table2!$B$1:$Z$1,0),0)*VLOOKUP($B6,[1]Table2!$B$1:$Z$21,MATCH("xGA/90",[1]Table2!$B$1:$Z$1,0),0),"")</f>
        <v/>
      </c>
      <c r="EJ75" s="41" t="str">
        <f>IFERROR(VLOOKUP(EJ6,[1]Table2!$B$1:$Z$21,MATCH("xG/90",[1]Table2!$B$1:$Z$1,0),0)*VLOOKUP($B6,[1]Table2!$B$1:$Z$21,MATCH("xGA/90",[1]Table2!$B$1:$Z$1,0),0),"")</f>
        <v/>
      </c>
      <c r="EK75" s="41" t="str">
        <f>IFERROR(VLOOKUP(EK6,[1]Table2!$B$1:$Z$21,MATCH("xG/90",[1]Table2!$B$1:$Z$1,0),0)*VLOOKUP($B6,[1]Table2!$B$1:$Z$21,MATCH("xGA/90",[1]Table2!$B$1:$Z$1,0),0),"")</f>
        <v/>
      </c>
      <c r="EL75" s="41" t="str">
        <f>IFERROR(VLOOKUP(EL6,[1]Table2!$B$1:$Z$21,MATCH("xG/90",[1]Table2!$B$1:$Z$1,0),0)*VLOOKUP($B6,[1]Table2!$B$1:$Z$21,MATCH("xGA/90",[1]Table2!$B$1:$Z$1,0),0),"")</f>
        <v/>
      </c>
      <c r="EM75" s="41" t="str">
        <f>IFERROR(VLOOKUP(EM6,[1]Table2!$B$1:$Z$21,MATCH("xG/90",[1]Table2!$B$1:$Z$1,0),0)*VLOOKUP($B6,[1]Table2!$B$1:$Z$21,MATCH("xGA/90",[1]Table2!$B$1:$Z$1,0),0),"")</f>
        <v/>
      </c>
      <c r="EN75" s="41" t="str">
        <f>IFERROR(VLOOKUP(EN6,[1]Table2!$B$1:$Z$21,MATCH("xG/90",[1]Table2!$B$1:$Z$1,0),0)*VLOOKUP($B6,[1]Table2!$B$1:$Z$21,MATCH("xGA/90",[1]Table2!$B$1:$Z$1,0),0),"")</f>
        <v/>
      </c>
      <c r="EO75" s="41" t="str">
        <f>IFERROR(VLOOKUP(EO6,[1]Table2!$B$1:$Z$21,MATCH("xG/90",[1]Table2!$B$1:$Z$1,0),0)*VLOOKUP($B6,[1]Table2!$B$1:$Z$21,MATCH("xGA/90",[1]Table2!$B$1:$Z$1,0),0),"")</f>
        <v/>
      </c>
      <c r="EP75" s="41" t="str">
        <f>IFERROR(VLOOKUP(EP6,[1]Table2!$B$1:$Z$21,MATCH("xG/90",[1]Table2!$B$1:$Z$1,0),0)*VLOOKUP($B6,[1]Table2!$B$1:$Z$21,MATCH("xGA/90",[1]Table2!$B$1:$Z$1,0),0),"")</f>
        <v/>
      </c>
      <c r="EQ75" s="41" t="str">
        <f>IFERROR(VLOOKUP(EQ6,[1]Table2!$B$1:$Z$21,MATCH("xG/90",[1]Table2!$B$1:$Z$1,0),0)*VLOOKUP($B6,[1]Table2!$B$1:$Z$21,MATCH("xGA/90",[1]Table2!$B$1:$Z$1,0),0),"")</f>
        <v/>
      </c>
      <c r="ER75" s="41" t="str">
        <f>IFERROR(VLOOKUP(ER6,[1]Table2!$B$1:$Z$21,MATCH("xG/90",[1]Table2!$B$1:$Z$1,0),0)*VLOOKUP($B6,[1]Table2!$B$1:$Z$21,MATCH("xGA/90",[1]Table2!$B$1:$Z$1,0),0),"")</f>
        <v/>
      </c>
      <c r="ES75" s="41" t="str">
        <f>IFERROR(VLOOKUP(ES6,[1]Table2!$B$1:$Z$21,MATCH("xG/90",[1]Table2!$B$1:$Z$1,0),0)*VLOOKUP($B6,[1]Table2!$B$1:$Z$21,MATCH("xGA/90",[1]Table2!$B$1:$Z$1,0),0),"")</f>
        <v/>
      </c>
      <c r="ET75" s="41" t="str">
        <f>IFERROR(VLOOKUP(ET6,[1]Table2!$B$1:$Z$21,MATCH("xG/90",[1]Table2!$B$1:$Z$1,0),0)*VLOOKUP($B6,[1]Table2!$B$1:$Z$21,MATCH("xGA/90",[1]Table2!$B$1:$Z$1,0),0),"")</f>
        <v/>
      </c>
      <c r="EU75" s="41">
        <f>IFERROR(VLOOKUP(EU6,[1]Table2!$B$1:$Z$21,MATCH("xG/90",[1]Table2!$B$1:$Z$1,0),0)*VLOOKUP($B6,[1]Table2!$B$1:$Z$21,MATCH("xGA/90",[1]Table2!$B$1:$Z$1,0),0),"")</f>
        <v>2.2417842741935483</v>
      </c>
      <c r="EV75" s="41" t="str">
        <f>IFERROR(VLOOKUP(EV6,[1]Table2!$B$1:$Z$21,MATCH("xG/90",[1]Table2!$B$1:$Z$1,0),0)*VLOOKUP($B6,[1]Table2!$B$1:$Z$21,MATCH("xGA/90",[1]Table2!$B$1:$Z$1,0),0),"")</f>
        <v/>
      </c>
      <c r="EW75" s="41" t="str">
        <f>IFERROR(VLOOKUP(EW6,[1]Table2!$B$1:$Z$21,MATCH("xG/90",[1]Table2!$B$1:$Z$1,0),0)*VLOOKUP($B6,[1]Table2!$B$1:$Z$21,MATCH("xGA/90",[1]Table2!$B$1:$Z$1,0),0),"")</f>
        <v/>
      </c>
      <c r="EX75" s="41" t="str">
        <f>IFERROR(VLOOKUP(EX6,[1]Table2!$B$1:$Z$21,MATCH("xG/90",[1]Table2!$B$1:$Z$1,0),0)*VLOOKUP($B6,[1]Table2!$B$1:$Z$21,MATCH("xGA/90",[1]Table2!$B$1:$Z$1,0),0),"")</f>
        <v/>
      </c>
      <c r="EY75" s="41">
        <f>IFERROR(VLOOKUP(EY6,[1]Table2!$B$1:$Z$21,MATCH("xG/90",[1]Table2!$B$1:$Z$1,0),0)*VLOOKUP($B6,[1]Table2!$B$1:$Z$21,MATCH("xGA/90",[1]Table2!$B$1:$Z$1,0),0),"")</f>
        <v>1.7318847656249998</v>
      </c>
      <c r="EZ75" s="41" t="str">
        <f>IFERROR(VLOOKUP(EZ6,[1]Table2!$B$1:$Z$21,MATCH("xG/90",[1]Table2!$B$1:$Z$1,0),0)*VLOOKUP($B6,[1]Table2!$B$1:$Z$21,MATCH("xGA/90",[1]Table2!$B$1:$Z$1,0),0),"")</f>
        <v/>
      </c>
      <c r="FA75" s="41" t="str">
        <f>IFERROR(VLOOKUP(FA6,[1]Table2!$B$1:$Z$21,MATCH("xG/90",[1]Table2!$B$1:$Z$1,0),0)*VLOOKUP($B6,[1]Table2!$B$1:$Z$21,MATCH("xGA/90",[1]Table2!$B$1:$Z$1,0),0),"")</f>
        <v/>
      </c>
      <c r="FB75" s="41">
        <f>IFERROR(VLOOKUP(FB6,[1]Table2!$B$1:$Z$21,MATCH("xG/90",[1]Table2!$B$1:$Z$1,0),0)*VLOOKUP($B6,[1]Table2!$B$1:$Z$21,MATCH("xGA/90",[1]Table2!$B$1:$Z$1,0),0),"")</f>
        <v>2.8912395833333333</v>
      </c>
      <c r="FC75" s="41" t="str">
        <f>IFERROR(VLOOKUP(FC6,[1]Table2!$B$1:$Z$21,MATCH("xG/90",[1]Table2!$B$1:$Z$1,0),0)*VLOOKUP($B6,[1]Table2!$B$1:$Z$21,MATCH("xGA/90",[1]Table2!$B$1:$Z$1,0),0),"")</f>
        <v/>
      </c>
      <c r="FD75" s="41" t="str">
        <f>IFERROR(VLOOKUP(FD6,[1]Table2!$B$1:$Z$21,MATCH("xG/90",[1]Table2!$B$1:$Z$1,0),0)*VLOOKUP($B6,[1]Table2!$B$1:$Z$21,MATCH("xGA/90",[1]Table2!$B$1:$Z$1,0),0),"")</f>
        <v/>
      </c>
      <c r="FE75" s="41" t="str">
        <f>IFERROR(VLOOKUP(FE6,[1]Table2!$B$1:$Z$21,MATCH("xG/90",[1]Table2!$B$1:$Z$1,0),0)*VLOOKUP($B6,[1]Table2!$B$1:$Z$21,MATCH("xGA/90",[1]Table2!$B$1:$Z$1,0),0),"")</f>
        <v/>
      </c>
      <c r="FF75" s="41" t="str">
        <f>IFERROR(VLOOKUP(FF6,[1]Table2!$B$1:$Z$21,MATCH("xG/90",[1]Table2!$B$1:$Z$1,0),0)*VLOOKUP($B6,[1]Table2!$B$1:$Z$21,MATCH("xGA/90",[1]Table2!$B$1:$Z$1,0),0),"")</f>
        <v/>
      </c>
      <c r="FG75" s="41" t="str">
        <f>IFERROR(VLOOKUP(FG6,[1]Table2!$B$1:$Z$21,MATCH("xG/90",[1]Table2!$B$1:$Z$1,0),0)*VLOOKUP($B6,[1]Table2!$B$1:$Z$21,MATCH("xGA/90",[1]Table2!$B$1:$Z$1,0),0),"")</f>
        <v/>
      </c>
      <c r="FH75" s="41" t="str">
        <f>IFERROR(VLOOKUP(FH6,[1]Table2!$B$1:$Z$21,MATCH("xG/90",[1]Table2!$B$1:$Z$1,0),0)*VLOOKUP($B6,[1]Table2!$B$1:$Z$21,MATCH("xGA/90",[1]Table2!$B$1:$Z$1,0),0),"")</f>
        <v/>
      </c>
      <c r="FI75" s="41" t="str">
        <f>IFERROR(VLOOKUP(FI6,[1]Table2!$B$1:$Z$21,MATCH("xG/90",[1]Table2!$B$1:$Z$1,0),0)*VLOOKUP($B6,[1]Table2!$B$1:$Z$21,MATCH("xGA/90",[1]Table2!$B$1:$Z$1,0),0),"")</f>
        <v/>
      </c>
      <c r="FJ75" s="41" t="str">
        <f>IFERROR(VLOOKUP(FJ6,[1]Table2!$B$1:$Z$21,MATCH("xG/90",[1]Table2!$B$1:$Z$1,0),0)*VLOOKUP($B6,[1]Table2!$B$1:$Z$21,MATCH("xGA/90",[1]Table2!$B$1:$Z$1,0),0),"")</f>
        <v/>
      </c>
      <c r="FK75" s="41" t="str">
        <f>IFERROR(VLOOKUP(FK6,[1]Table2!$B$1:$Z$21,MATCH("xG/90",[1]Table2!$B$1:$Z$1,0),0)*VLOOKUP($B6,[1]Table2!$B$1:$Z$21,MATCH("xGA/90",[1]Table2!$B$1:$Z$1,0),0),"")</f>
        <v/>
      </c>
      <c r="FL75" s="41" t="str">
        <f>IFERROR(VLOOKUP(FL6,[1]Table2!$B$1:$Z$21,MATCH("xG/90",[1]Table2!$B$1:$Z$1,0),0)*VLOOKUP($B6,[1]Table2!$B$1:$Z$21,MATCH("xGA/90",[1]Table2!$B$1:$Z$1,0),0),"")</f>
        <v/>
      </c>
      <c r="FM75" s="41">
        <f>IFERROR(VLOOKUP(FM6,[1]Table2!$B$1:$Z$21,MATCH("xG/90",[1]Table2!$B$1:$Z$1,0),0)*VLOOKUP($B6,[1]Table2!$B$1:$Z$21,MATCH("xGA/90",[1]Table2!$B$1:$Z$1,0),0),"")</f>
        <v>2.633564453125</v>
      </c>
      <c r="FN75" s="41" t="str">
        <f>IFERROR(VLOOKUP(FN6,[1]Table2!$B$1:$Z$21,MATCH("xG/90",[1]Table2!$B$1:$Z$1,0),0)*VLOOKUP($B6,[1]Table2!$B$1:$Z$21,MATCH("xGA/90",[1]Table2!$B$1:$Z$1,0),0),"")</f>
        <v/>
      </c>
      <c r="FO75" s="41" t="str">
        <f>IFERROR(VLOOKUP(FO6,[1]Table2!$B$1:$Z$21,MATCH("xG/90",[1]Table2!$B$1:$Z$1,0),0)*VLOOKUP($B6,[1]Table2!$B$1:$Z$21,MATCH("xGA/90",[1]Table2!$B$1:$Z$1,0),0),"")</f>
        <v/>
      </c>
      <c r="FP75" s="41" t="str">
        <f>IFERROR(VLOOKUP(FP6,[1]Table2!$B$1:$Z$21,MATCH("xG/90",[1]Table2!$B$1:$Z$1,0),0)*VLOOKUP($B6,[1]Table2!$B$1:$Z$21,MATCH("xGA/90",[1]Table2!$B$1:$Z$1,0),0),"")</f>
        <v/>
      </c>
      <c r="FQ75" s="41" t="str">
        <f>IFERROR(VLOOKUP(FQ6,[1]Table2!$B$1:$Z$21,MATCH("xG/90",[1]Table2!$B$1:$Z$1,0),0)*VLOOKUP($B6,[1]Table2!$B$1:$Z$21,MATCH("xGA/90",[1]Table2!$B$1:$Z$1,0),0),"")</f>
        <v/>
      </c>
      <c r="FR75" s="41" t="str">
        <f>IFERROR(VLOOKUP(FR6,[1]Table2!$B$1:$Z$21,MATCH("xG/90",[1]Table2!$B$1:$Z$1,0),0)*VLOOKUP($B6,[1]Table2!$B$1:$Z$21,MATCH("xGA/90",[1]Table2!$B$1:$Z$1,0),0),"")</f>
        <v/>
      </c>
      <c r="FS75" s="41" t="str">
        <f>IFERROR(VLOOKUP(FS6,[1]Table2!$B$1:$Z$21,MATCH("xG/90",[1]Table2!$B$1:$Z$1,0),0)*VLOOKUP($B6,[1]Table2!$B$1:$Z$21,MATCH("xGA/90",[1]Table2!$B$1:$Z$1,0),0),"")</f>
        <v/>
      </c>
      <c r="FT75" s="41">
        <f>IFERROR(VLOOKUP(FT6,[1]Table2!$B$1:$Z$21,MATCH("xG/90",[1]Table2!$B$1:$Z$1,0),0)*VLOOKUP($B6,[1]Table2!$B$1:$Z$21,MATCH("xGA/90",[1]Table2!$B$1:$Z$1,0),0),"")</f>
        <v>1.764873046875</v>
      </c>
      <c r="FU75" s="41" t="str">
        <f>IFERROR(VLOOKUP(FU6,[1]Table2!$B$1:$Z$21,MATCH("xG/90",[1]Table2!$B$1:$Z$1,0),0)*VLOOKUP($B6,[1]Table2!$B$1:$Z$21,MATCH("xGA/90",[1]Table2!$B$1:$Z$1,0),0),"")</f>
        <v/>
      </c>
      <c r="FV75" s="41" t="str">
        <f>IFERROR(VLOOKUP(FV6,[1]Table2!$B$1:$Z$21,MATCH("xG/90",[1]Table2!$B$1:$Z$1,0),0)*VLOOKUP($B6,[1]Table2!$B$1:$Z$21,MATCH("xGA/90",[1]Table2!$B$1:$Z$1,0),0),"")</f>
        <v/>
      </c>
      <c r="FW75" s="41" t="str">
        <f>IFERROR(VLOOKUP(FW6,[1]Table2!$B$1:$Z$21,MATCH("xG/90",[1]Table2!$B$1:$Z$1,0),0)*VLOOKUP($B6,[1]Table2!$B$1:$Z$21,MATCH("xGA/90",[1]Table2!$B$1:$Z$1,0),0),"")</f>
        <v/>
      </c>
      <c r="FX75" s="41" t="str">
        <f>IFERROR(VLOOKUP(FX6,[1]Table2!$B$1:$Z$21,MATCH("xG/90",[1]Table2!$B$1:$Z$1,0),0)*VLOOKUP($B6,[1]Table2!$B$1:$Z$21,MATCH("xGA/90",[1]Table2!$B$1:$Z$1,0),0),"")</f>
        <v/>
      </c>
      <c r="FY75" s="41" t="str">
        <f>IFERROR(VLOOKUP(FY6,[1]Table2!$B$1:$Z$21,MATCH("xG/90",[1]Table2!$B$1:$Z$1,0),0)*VLOOKUP($B6,[1]Table2!$B$1:$Z$21,MATCH("xGA/90",[1]Table2!$B$1:$Z$1,0),0),"")</f>
        <v/>
      </c>
      <c r="FZ75" s="41" t="str">
        <f>IFERROR(VLOOKUP(FZ6,[1]Table2!$B$1:$Z$21,MATCH("xG/90",[1]Table2!$B$1:$Z$1,0),0)*VLOOKUP($B6,[1]Table2!$B$1:$Z$21,MATCH("xGA/90",[1]Table2!$B$1:$Z$1,0),0),"")</f>
        <v/>
      </c>
      <c r="GA75" s="41" t="str">
        <f>IFERROR(VLOOKUP(GA6,[1]Table2!$B$1:$Z$21,MATCH("xG/90",[1]Table2!$B$1:$Z$1,0),0)*VLOOKUP($B6,[1]Table2!$B$1:$Z$21,MATCH("xGA/90",[1]Table2!$B$1:$Z$1,0),0),"")</f>
        <v/>
      </c>
      <c r="GB75" s="41" t="str">
        <f>IFERROR(VLOOKUP(GB6,[1]Table2!$B$1:$Z$21,MATCH("xG/90",[1]Table2!$B$1:$Z$1,0),0)*VLOOKUP($B6,[1]Table2!$B$1:$Z$21,MATCH("xGA/90",[1]Table2!$B$1:$Z$1,0),0),"")</f>
        <v/>
      </c>
      <c r="GC75" s="41" t="str">
        <f>IFERROR(VLOOKUP(GC6,[1]Table2!$B$1:$Z$21,MATCH("xG/90",[1]Table2!$B$1:$Z$1,0),0)*VLOOKUP($B6,[1]Table2!$B$1:$Z$21,MATCH("xGA/90",[1]Table2!$B$1:$Z$1,0),0),"")</f>
        <v/>
      </c>
      <c r="GD75" s="41" t="str">
        <f>IFERROR(VLOOKUP(GD6,[1]Table2!$B$1:$Z$21,MATCH("xG/90",[1]Table2!$B$1:$Z$1,0),0)*VLOOKUP($B6,[1]Table2!$B$1:$Z$21,MATCH("xGA/90",[1]Table2!$B$1:$Z$1,0),0),"")</f>
        <v/>
      </c>
      <c r="GE75" s="41" t="str">
        <f>IFERROR(VLOOKUP(GE6,[1]Table2!$B$1:$Z$21,MATCH("xG/90",[1]Table2!$B$1:$Z$1,0),0)*VLOOKUP($B6,[1]Table2!$B$1:$Z$21,MATCH("xGA/90",[1]Table2!$B$1:$Z$1,0),0),"")</f>
        <v/>
      </c>
      <c r="GF75" s="41" t="str">
        <f>IFERROR(VLOOKUP(GF6,[1]Table2!$B$1:$Z$21,MATCH("xG/90",[1]Table2!$B$1:$Z$1,0),0)*VLOOKUP($B6,[1]Table2!$B$1:$Z$21,MATCH("xGA/90",[1]Table2!$B$1:$Z$1,0),0),"")</f>
        <v/>
      </c>
      <c r="GG75" s="41" t="str">
        <f>IFERROR(VLOOKUP(GG6,[1]Table2!$B$1:$Z$21,MATCH("xG/90",[1]Table2!$B$1:$Z$1,0),0)*VLOOKUP($B6,[1]Table2!$B$1:$Z$21,MATCH("xGA/90",[1]Table2!$B$1:$Z$1,0),0),"")</f>
        <v/>
      </c>
      <c r="GH75" s="41">
        <f>IFERROR(VLOOKUP(GH6,[1]Table2!$B$1:$Z$21,MATCH("xG/90",[1]Table2!$B$1:$Z$1,0),0)*VLOOKUP($B6,[1]Table2!$B$1:$Z$21,MATCH("xGA/90",[1]Table2!$B$1:$Z$1,0),0),"")</f>
        <v>3.2760775862068963</v>
      </c>
      <c r="GI75" s="41" t="str">
        <f>IFERROR(VLOOKUP(GI6,[1]Table2!$B$1:$Z$21,MATCH("xG/90",[1]Table2!$B$1:$Z$1,0),0)*VLOOKUP($B6,[1]Table2!$B$1:$Z$21,MATCH("xGA/90",[1]Table2!$B$1:$Z$1,0),0),"")</f>
        <v/>
      </c>
      <c r="GJ75" s="41" t="str">
        <f>IFERROR(VLOOKUP(GJ6,[1]Table2!$B$1:$Z$21,MATCH("xG/90",[1]Table2!$B$1:$Z$1,0),0)*VLOOKUP($B6,[1]Table2!$B$1:$Z$21,MATCH("xGA/90",[1]Table2!$B$1:$Z$1,0),0),"")</f>
        <v/>
      </c>
      <c r="GK75" s="41" t="str">
        <f>IFERROR(VLOOKUP(GK6,[1]Table2!$B$1:$Z$21,MATCH("xG/90",[1]Table2!$B$1:$Z$1,0),0)*VLOOKUP($B6,[1]Table2!$B$1:$Z$21,MATCH("xGA/90",[1]Table2!$B$1:$Z$1,0),0),"")</f>
        <v/>
      </c>
      <c r="GL75" s="41" t="str">
        <f>IFERROR(VLOOKUP(GL6,[1]Table2!$B$1:$Z$21,MATCH("xG/90",[1]Table2!$B$1:$Z$1,0),0)*VLOOKUP($B6,[1]Table2!$B$1:$Z$21,MATCH("xGA/90",[1]Table2!$B$1:$Z$1,0),0),"")</f>
        <v/>
      </c>
      <c r="GM75" s="41" t="str">
        <f>IFERROR(VLOOKUP(GM6,[1]Table2!$B$1:$Z$21,MATCH("xG/90",[1]Table2!$B$1:$Z$1,0),0)*VLOOKUP($B6,[1]Table2!$B$1:$Z$21,MATCH("xGA/90",[1]Table2!$B$1:$Z$1,0),0),"")</f>
        <v/>
      </c>
      <c r="GN75" s="41" t="str">
        <f>IFERROR(VLOOKUP(GN6,[1]Table2!$B$1:$Z$21,MATCH("xG/90",[1]Table2!$B$1:$Z$1,0),0)*VLOOKUP($B6,[1]Table2!$B$1:$Z$21,MATCH("xGA/90",[1]Table2!$B$1:$Z$1,0),0),"")</f>
        <v/>
      </c>
      <c r="GO75" s="41">
        <f>IFERROR(VLOOKUP(GO6,[1]Table2!$B$1:$Z$21,MATCH("xG/90",[1]Table2!$B$1:$Z$1,0),0)*VLOOKUP($B6,[1]Table2!$B$1:$Z$21,MATCH("xGA/90",[1]Table2!$B$1:$Z$1,0),0),"")</f>
        <v>3.0760685483870969</v>
      </c>
      <c r="GP75" s="41" t="str">
        <f>IFERROR(VLOOKUP(GP6,[1]Table2!$B$1:$Z$21,MATCH("xG/90",[1]Table2!$B$1:$Z$1,0),0)*VLOOKUP($B6,[1]Table2!$B$1:$Z$21,MATCH("xGA/90",[1]Table2!$B$1:$Z$1,0),0),"")</f>
        <v/>
      </c>
      <c r="GQ75" s="41" t="str">
        <f>IFERROR(VLOOKUP(GQ6,[1]Table2!$B$1:$Z$21,MATCH("xG/90",[1]Table2!$B$1:$Z$1,0),0)*VLOOKUP($B6,[1]Table2!$B$1:$Z$21,MATCH("xGA/90",[1]Table2!$B$1:$Z$1,0),0),"")</f>
        <v/>
      </c>
      <c r="GR75" s="41" t="str">
        <f>IFERROR(VLOOKUP(GR6,[1]Table2!$B$1:$Z$21,MATCH("xG/90",[1]Table2!$B$1:$Z$1,0),0)*VLOOKUP($B6,[1]Table2!$B$1:$Z$21,MATCH("xGA/90",[1]Table2!$B$1:$Z$1,0),0),"")</f>
        <v/>
      </c>
      <c r="GS75" s="41" t="str">
        <f>IFERROR(VLOOKUP(GS6,[1]Table2!$B$1:$Z$21,MATCH("xG/90",[1]Table2!$B$1:$Z$1,0),0)*VLOOKUP($B6,[1]Table2!$B$1:$Z$21,MATCH("xGA/90",[1]Table2!$B$1:$Z$1,0),0),"")</f>
        <v/>
      </c>
      <c r="GT75" s="41" t="str">
        <f>IFERROR(VLOOKUP(GT6,[1]Table2!$B$1:$Z$21,MATCH("xG/90",[1]Table2!$B$1:$Z$1,0),0)*VLOOKUP($B6,[1]Table2!$B$1:$Z$21,MATCH("xGA/90",[1]Table2!$B$1:$Z$1,0),0),"")</f>
        <v/>
      </c>
      <c r="GU75" s="41" t="str">
        <f>IFERROR(VLOOKUP(GU6,[1]Table2!$B$1:$Z$21,MATCH("xG/90",[1]Table2!$B$1:$Z$1,0),0)*VLOOKUP($B6,[1]Table2!$B$1:$Z$21,MATCH("xGA/90",[1]Table2!$B$1:$Z$1,0),0),"")</f>
        <v/>
      </c>
      <c r="GV75" s="41">
        <f>IFERROR(VLOOKUP(GV6,[1]Table2!$B$1:$Z$21,MATCH("xG/90",[1]Table2!$B$1:$Z$1,0),0)*VLOOKUP($B6,[1]Table2!$B$1:$Z$21,MATCH("xGA/90",[1]Table2!$B$1:$Z$1,0),0),"")</f>
        <v>1.7373828124999999</v>
      </c>
      <c r="GW75" s="41" t="str">
        <f>IFERROR(VLOOKUP(GW6,[1]Table2!$B$1:$Z$21,MATCH("xG/90",[1]Table2!$B$1:$Z$1,0),0)*VLOOKUP($B6,[1]Table2!$B$1:$Z$21,MATCH("xGA/90",[1]Table2!$B$1:$Z$1,0),0),"")</f>
        <v/>
      </c>
      <c r="GX75" s="41" t="str">
        <f>IFERROR(VLOOKUP(GX6,[1]Table2!$B$1:$Z$21,MATCH("xG/90",[1]Table2!$B$1:$Z$1,0),0)*VLOOKUP($B6,[1]Table2!$B$1:$Z$21,MATCH("xGA/90",[1]Table2!$B$1:$Z$1,0),0),"")</f>
        <v/>
      </c>
      <c r="GY75" s="41" t="str">
        <f>IFERROR(VLOOKUP(GY6,[1]Table2!$B$1:$Z$21,MATCH("xG/90",[1]Table2!$B$1:$Z$1,0),0)*VLOOKUP($B6,[1]Table2!$B$1:$Z$21,MATCH("xGA/90",[1]Table2!$B$1:$Z$1,0),0),"")</f>
        <v/>
      </c>
      <c r="GZ75" s="41" t="str">
        <f>IFERROR(VLOOKUP(GZ6,[1]Table2!$B$1:$Z$21,MATCH("xG/90",[1]Table2!$B$1:$Z$1,0),0)*VLOOKUP($B6,[1]Table2!$B$1:$Z$21,MATCH("xGA/90",[1]Table2!$B$1:$Z$1,0),0),"")</f>
        <v/>
      </c>
      <c r="HA75" s="41" t="str">
        <f>IFERROR(VLOOKUP(HA6,[1]Table2!$B$1:$Z$21,MATCH("xG/90",[1]Table2!$B$1:$Z$1,0),0)*VLOOKUP($B6,[1]Table2!$B$1:$Z$21,MATCH("xGA/90",[1]Table2!$B$1:$Z$1,0),0),"")</f>
        <v/>
      </c>
      <c r="HB75" s="41" t="str">
        <f>IFERROR(VLOOKUP(HB6,[1]Table2!$B$1:$Z$21,MATCH("xG/90",[1]Table2!$B$1:$Z$1,0),0)*VLOOKUP($B6,[1]Table2!$B$1:$Z$21,MATCH("xGA/90",[1]Table2!$B$1:$Z$1,0),0),"")</f>
        <v/>
      </c>
      <c r="HC75" s="41">
        <f>IFERROR(VLOOKUP(HC6,[1]Table2!$B$1:$Z$21,MATCH("xG/90",[1]Table2!$B$1:$Z$1,0),0)*VLOOKUP($B6,[1]Table2!$B$1:$Z$21,MATCH("xGA/90",[1]Table2!$B$1:$Z$1,0),0),"")</f>
        <v>3.7240104166666663</v>
      </c>
      <c r="HD75" s="41" t="str">
        <f>IFERROR(VLOOKUP(HD6,[1]Table2!$B$1:$Z$21,MATCH("xG/90",[1]Table2!$B$1:$Z$1,0),0)*VLOOKUP($B6,[1]Table2!$B$1:$Z$21,MATCH("xGA/90",[1]Table2!$B$1:$Z$1,0),0),"")</f>
        <v/>
      </c>
      <c r="HE75" s="41" t="str">
        <f>IFERROR(VLOOKUP(HE6,[1]Table2!$B$1:$Z$21,MATCH("xG/90",[1]Table2!$B$1:$Z$1,0),0)*VLOOKUP($B6,[1]Table2!$B$1:$Z$21,MATCH("xGA/90",[1]Table2!$B$1:$Z$1,0),0),"")</f>
        <v/>
      </c>
      <c r="HF75" s="41" t="str">
        <f>IFERROR(VLOOKUP(HF6,[1]Table2!$B$1:$Z$21,MATCH("xG/90",[1]Table2!$B$1:$Z$1,0),0)*VLOOKUP($B6,[1]Table2!$B$1:$Z$21,MATCH("xGA/90",[1]Table2!$B$1:$Z$1,0),0),"")</f>
        <v/>
      </c>
      <c r="HG75" s="41" t="str">
        <f>IFERROR(VLOOKUP(HG6,[1]Table2!$B$1:$Z$21,MATCH("xG/90",[1]Table2!$B$1:$Z$1,0),0)*VLOOKUP($B6,[1]Table2!$B$1:$Z$21,MATCH("xGA/90",[1]Table2!$B$1:$Z$1,0),0),"")</f>
        <v/>
      </c>
      <c r="HH75" s="41" t="str">
        <f>IFERROR(VLOOKUP(HH6,[1]Table2!$B$1:$Z$21,MATCH("xG/90",[1]Table2!$B$1:$Z$1,0),0)*VLOOKUP($B6,[1]Table2!$B$1:$Z$21,MATCH("xGA/90",[1]Table2!$B$1:$Z$1,0),0),"")</f>
        <v/>
      </c>
      <c r="HI75" s="41" t="str">
        <f>IFERROR(VLOOKUP(HI6,[1]Table2!$B$1:$Z$21,MATCH("xG/90",[1]Table2!$B$1:$Z$1,0),0)*VLOOKUP($B6,[1]Table2!$B$1:$Z$21,MATCH("xGA/90",[1]Table2!$B$1:$Z$1,0),0),"")</f>
        <v/>
      </c>
      <c r="HJ75" s="41">
        <f>IFERROR(VLOOKUP(HJ6,[1]Table2!$B$1:$Z$21,MATCH("xG/90",[1]Table2!$B$1:$Z$1,0),0)*VLOOKUP($B6,[1]Table2!$B$1:$Z$21,MATCH("xGA/90",[1]Table2!$B$1:$Z$1,0),0),"")</f>
        <v>3.5242480468749995</v>
      </c>
      <c r="HK75" s="41" t="str">
        <f>IFERROR(VLOOKUP(HK6,[1]Table2!$B$1:$Z$21,MATCH("xG/90",[1]Table2!$B$1:$Z$1,0),0)*VLOOKUP($B6,[1]Table2!$B$1:$Z$21,MATCH("xGA/90",[1]Table2!$B$1:$Z$1,0),0),"")</f>
        <v/>
      </c>
      <c r="HL75" s="41" t="str">
        <f>IFERROR(VLOOKUP(HL6,[1]Table2!$B$1:$Z$21,MATCH("xG/90",[1]Table2!$B$1:$Z$1,0),0)*VLOOKUP($B6,[1]Table2!$B$1:$Z$21,MATCH("xGA/90",[1]Table2!$B$1:$Z$1,0),0),"")</f>
        <v/>
      </c>
      <c r="HM75" s="41" t="str">
        <f>IFERROR(VLOOKUP(HM6,[1]Table2!$B$1:$Z$21,MATCH("xG/90",[1]Table2!$B$1:$Z$1,0),0)*VLOOKUP($B6,[1]Table2!$B$1:$Z$21,MATCH("xGA/90",[1]Table2!$B$1:$Z$1,0),0),"")</f>
        <v/>
      </c>
      <c r="HN75" s="41" t="str">
        <f>IFERROR(VLOOKUP(HN6,[1]Table2!$B$1:$Z$21,MATCH("xG/90",[1]Table2!$B$1:$Z$1,0),0)*VLOOKUP($B6,[1]Table2!$B$1:$Z$21,MATCH("xGA/90",[1]Table2!$B$1:$Z$1,0),0),"")</f>
        <v/>
      </c>
      <c r="HO75" s="41" t="str">
        <f>IFERROR(VLOOKUP(HO6,[1]Table2!$B$1:$Z$21,MATCH("xG/90",[1]Table2!$B$1:$Z$1,0),0)*VLOOKUP($B6,[1]Table2!$B$1:$Z$21,MATCH("xGA/90",[1]Table2!$B$1:$Z$1,0),0),"")</f>
        <v/>
      </c>
      <c r="HP75" s="41" t="str">
        <f>IFERROR(VLOOKUP(HP6,[1]Table2!$B$1:$Z$21,MATCH("xG/90",[1]Table2!$B$1:$Z$1,0),0)*VLOOKUP($B6,[1]Table2!$B$1:$Z$21,MATCH("xGA/90",[1]Table2!$B$1:$Z$1,0),0),"")</f>
        <v/>
      </c>
      <c r="HQ75" s="41">
        <f>IFERROR(VLOOKUP(HQ6,[1]Table2!$B$1:$Z$21,MATCH("xG/90",[1]Table2!$B$1:$Z$1,0),0)*VLOOKUP($B6,[1]Table2!$B$1:$Z$21,MATCH("xGA/90",[1]Table2!$B$1:$Z$1,0),0),"")</f>
        <v>3.2633568548387095</v>
      </c>
      <c r="HR75" s="41" t="str">
        <f>IFERROR(VLOOKUP(HR6,[1]Table2!$B$1:$Z$21,MATCH("xG/90",[1]Table2!$B$1:$Z$1,0),0)*VLOOKUP($B6,[1]Table2!$B$1:$Z$21,MATCH("xGA/90",[1]Table2!$B$1:$Z$1,0),0),"")</f>
        <v/>
      </c>
      <c r="HS75" s="41" t="str">
        <f>IFERROR(VLOOKUP(HS6,[1]Table2!$B$1:$Z$21,MATCH("xG/90",[1]Table2!$B$1:$Z$1,0),0)*VLOOKUP($B6,[1]Table2!$B$1:$Z$21,MATCH("xGA/90",[1]Table2!$B$1:$Z$1,0),0),"")</f>
        <v/>
      </c>
      <c r="HT75" s="41" t="str">
        <f>IFERROR(VLOOKUP(HT6,[1]Table2!$B$1:$Z$21,MATCH("xG/90",[1]Table2!$B$1:$Z$1,0),0)*VLOOKUP($B6,[1]Table2!$B$1:$Z$21,MATCH("xGA/90",[1]Table2!$B$1:$Z$1,0),0),"")</f>
        <v/>
      </c>
      <c r="HU75" s="41" t="str">
        <f>IFERROR(VLOOKUP(HU6,[1]Table2!$B$1:$Z$21,MATCH("xG/90",[1]Table2!$B$1:$Z$1,0),0)*VLOOKUP($B6,[1]Table2!$B$1:$Z$21,MATCH("xGA/90",[1]Table2!$B$1:$Z$1,0),0),"")</f>
        <v/>
      </c>
      <c r="HV75" s="41" t="str">
        <f>IFERROR(VLOOKUP(HV6,[1]Table2!$B$1:$Z$21,MATCH("xG/90",[1]Table2!$B$1:$Z$1,0),0)*VLOOKUP($B6,[1]Table2!$B$1:$Z$21,MATCH("xGA/90",[1]Table2!$B$1:$Z$1,0),0),"")</f>
        <v/>
      </c>
      <c r="HW75" s="41" t="str">
        <f>IFERROR(VLOOKUP(HW6,[1]Table2!$B$1:$Z$21,MATCH("xG/90",[1]Table2!$B$1:$Z$1,0),0)*VLOOKUP($B6,[1]Table2!$B$1:$Z$21,MATCH("xGA/90",[1]Table2!$B$1:$Z$1,0),0),"")</f>
        <v/>
      </c>
      <c r="HX75" s="41">
        <f>IFERROR(VLOOKUP(HX6,[1]Table2!$B$1:$Z$21,MATCH("xG/90",[1]Table2!$B$1:$Z$1,0),0)*VLOOKUP($B6,[1]Table2!$B$1:$Z$21,MATCH("xGA/90",[1]Table2!$B$1:$Z$1,0),0),"")</f>
        <v>2.2981835937499997</v>
      </c>
      <c r="HY75" s="41" t="str">
        <f>IFERROR(VLOOKUP(HY6,[1]Table2!$B$1:$Z$21,MATCH("xG/90",[1]Table2!$B$1:$Z$1,0),0)*VLOOKUP($B6,[1]Table2!$B$1:$Z$21,MATCH("xGA/90",[1]Table2!$B$1:$Z$1,0),0),"")</f>
        <v/>
      </c>
      <c r="HZ75" s="41" t="str">
        <f>IFERROR(VLOOKUP(HZ6,[1]Table2!$B$1:$Z$21,MATCH("xG/90",[1]Table2!$B$1:$Z$1,0),0)*VLOOKUP($B6,[1]Table2!$B$1:$Z$21,MATCH("xGA/90",[1]Table2!$B$1:$Z$1,0),0),"")</f>
        <v/>
      </c>
      <c r="IA75" s="41" t="str">
        <f>IFERROR(VLOOKUP(IA6,[1]Table2!$B$1:$Z$21,MATCH("xG/90",[1]Table2!$B$1:$Z$1,0),0)*VLOOKUP($B6,[1]Table2!$B$1:$Z$21,MATCH("xGA/90",[1]Table2!$B$1:$Z$1,0),0),"")</f>
        <v/>
      </c>
      <c r="IB75" s="41" t="str">
        <f>IFERROR(VLOOKUP(IB6,[1]Table2!$B$1:$Z$21,MATCH("xG/90",[1]Table2!$B$1:$Z$1,0),0)*VLOOKUP($B6,[1]Table2!$B$1:$Z$21,MATCH("xGA/90",[1]Table2!$B$1:$Z$1,0),0),"")</f>
        <v/>
      </c>
      <c r="IC75" s="41" t="str">
        <f>IFERROR(VLOOKUP(IC6,[1]Table2!$B$1:$Z$21,MATCH("xG/90",[1]Table2!$B$1:$Z$1,0),0)*VLOOKUP($B6,[1]Table2!$B$1:$Z$21,MATCH("xGA/90",[1]Table2!$B$1:$Z$1,0),0),"")</f>
        <v/>
      </c>
      <c r="ID75" s="41" t="str">
        <f>IFERROR(VLOOKUP(ID6,[1]Table2!$B$1:$Z$21,MATCH("xG/90",[1]Table2!$B$1:$Z$1,0),0)*VLOOKUP($B6,[1]Table2!$B$1:$Z$21,MATCH("xGA/90",[1]Table2!$B$1:$Z$1,0),0),"")</f>
        <v/>
      </c>
      <c r="IE75" s="41" t="str">
        <f>IFERROR(VLOOKUP(IE6,[1]Table2!$B$1:$Z$21,MATCH("xG/90",[1]Table2!$B$1:$Z$1,0),0)*VLOOKUP($B6,[1]Table2!$B$1:$Z$21,MATCH("xGA/90",[1]Table2!$B$1:$Z$1,0),0),"")</f>
        <v/>
      </c>
      <c r="IF75" s="41" t="str">
        <f>IFERROR(VLOOKUP(IF6,[1]Table2!$B$1:$Z$21,MATCH("xG/90",[1]Table2!$B$1:$Z$1,0),0)*VLOOKUP($B6,[1]Table2!$B$1:$Z$21,MATCH("xGA/90",[1]Table2!$B$1:$Z$1,0),0),"")</f>
        <v/>
      </c>
      <c r="IG75" s="41" t="str">
        <f>IFERROR(VLOOKUP(IG6,[1]Table2!$B$1:$Z$21,MATCH("xG/90",[1]Table2!$B$1:$Z$1,0),0)*VLOOKUP($B6,[1]Table2!$B$1:$Z$21,MATCH("xGA/90",[1]Table2!$B$1:$Z$1,0),0),"")</f>
        <v/>
      </c>
      <c r="IH75" s="41" t="str">
        <f>IFERROR(VLOOKUP(IH6,[1]Table2!$B$1:$Z$21,MATCH("xG/90",[1]Table2!$B$1:$Z$1,0),0)*VLOOKUP($B6,[1]Table2!$B$1:$Z$21,MATCH("xGA/90",[1]Table2!$B$1:$Z$1,0),0),"")</f>
        <v/>
      </c>
      <c r="II75" s="41" t="str">
        <f>IFERROR(VLOOKUP(II6,[1]Table2!$B$1:$Z$21,MATCH("xG/90",[1]Table2!$B$1:$Z$1,0),0)*VLOOKUP($B6,[1]Table2!$B$1:$Z$21,MATCH("xGA/90",[1]Table2!$B$1:$Z$1,0),0),"")</f>
        <v/>
      </c>
      <c r="IJ75" s="41" t="str">
        <f>IFERROR(VLOOKUP(IJ6,[1]Table2!$B$1:$Z$21,MATCH("xG/90",[1]Table2!$B$1:$Z$1,0),0)*VLOOKUP($B6,[1]Table2!$B$1:$Z$21,MATCH("xGA/90",[1]Table2!$B$1:$Z$1,0),0),"")</f>
        <v/>
      </c>
      <c r="IK75" s="41" t="str">
        <f>IFERROR(VLOOKUP(IK6,[1]Table2!$B$1:$Z$21,MATCH("xG/90",[1]Table2!$B$1:$Z$1,0),0)*VLOOKUP($B6,[1]Table2!$B$1:$Z$21,MATCH("xGA/90",[1]Table2!$B$1:$Z$1,0),0),"")</f>
        <v/>
      </c>
      <c r="IL75" s="41">
        <f>IFERROR(VLOOKUP(IL6,[1]Table2!$B$1:$Z$21,MATCH("xG/90",[1]Table2!$B$1:$Z$1,0),0)*VLOOKUP($B6,[1]Table2!$B$1:$Z$21,MATCH("xGA/90",[1]Table2!$B$1:$Z$1,0),0),"")</f>
        <v>2.1907056451612901</v>
      </c>
      <c r="IM75" s="41" t="str">
        <f>IFERROR(VLOOKUP(IM6,[1]Table2!$B$1:$Z$21,MATCH("xG/90",[1]Table2!$B$1:$Z$1,0),0)*VLOOKUP($B6,[1]Table2!$B$1:$Z$21,MATCH("xGA/90",[1]Table2!$B$1:$Z$1,0),0),"")</f>
        <v/>
      </c>
      <c r="IN75" s="41" t="str">
        <f>IFERROR(VLOOKUP(IN6,[1]Table2!$B$1:$Z$21,MATCH("xG/90",[1]Table2!$B$1:$Z$1,0),0)*VLOOKUP($B6,[1]Table2!$B$1:$Z$21,MATCH("xGA/90",[1]Table2!$B$1:$Z$1,0),0),"")</f>
        <v/>
      </c>
      <c r="IO75" s="41">
        <f>IFERROR(VLOOKUP(IO6,[1]Table2!$B$1:$Z$21,MATCH("xG/90",[1]Table2!$B$1:$Z$1,0),0)*VLOOKUP($B6,[1]Table2!$B$1:$Z$21,MATCH("xGA/90",[1]Table2!$B$1:$Z$1,0),0),"")</f>
        <v>3.2760775862068963</v>
      </c>
      <c r="IP75" s="41" t="str">
        <f>IFERROR(VLOOKUP(IP6,[1]Table2!$B$1:$Z$21,MATCH("xG/90",[1]Table2!$B$1:$Z$1,0),0)*VLOOKUP($B6,[1]Table2!$B$1:$Z$21,MATCH("xGA/90",[1]Table2!$B$1:$Z$1,0),0),"")</f>
        <v/>
      </c>
      <c r="IQ75" s="41" t="str">
        <f>IFERROR(VLOOKUP(IQ6,[1]Table2!$B$1:$Z$21,MATCH("xG/90",[1]Table2!$B$1:$Z$1,0),0)*VLOOKUP($B6,[1]Table2!$B$1:$Z$21,MATCH("xGA/90",[1]Table2!$B$1:$Z$1,0),0),"")</f>
        <v/>
      </c>
      <c r="IR75" s="41" t="str">
        <f>IFERROR(VLOOKUP(IR6,[1]Table2!$B$1:$Z$21,MATCH("xG/90",[1]Table2!$B$1:$Z$1,0),0)*VLOOKUP($B6,[1]Table2!$B$1:$Z$21,MATCH("xGA/90",[1]Table2!$B$1:$Z$1,0),0),"")</f>
        <v/>
      </c>
      <c r="IS75" s="41">
        <f>IFERROR(VLOOKUP(IS6,[1]Table2!$B$1:$Z$21,MATCH("xG/90",[1]Table2!$B$1:$Z$1,0),0)*VLOOKUP($B6,[1]Table2!$B$1:$Z$21,MATCH("xGA/90",[1]Table2!$B$1:$Z$1,0),0),"")</f>
        <v>2.2212109375</v>
      </c>
      <c r="IT75" s="41" t="str">
        <f>IFERROR(VLOOKUP(IT6,[1]Table2!$B$1:$Z$21,MATCH("xG/90",[1]Table2!$B$1:$Z$1,0),0)*VLOOKUP($B6,[1]Table2!$B$1:$Z$21,MATCH("xGA/90",[1]Table2!$B$1:$Z$1,0),0),"")</f>
        <v/>
      </c>
      <c r="IU75" s="41" t="str">
        <f>IFERROR(VLOOKUP(IU6,[1]Table2!$B$1:$Z$21,MATCH("xG/90",[1]Table2!$B$1:$Z$1,0),0)*VLOOKUP($B6,[1]Table2!$B$1:$Z$21,MATCH("xGA/90",[1]Table2!$B$1:$Z$1,0),0),"")</f>
        <v/>
      </c>
      <c r="IV75" s="41" t="str">
        <f>IFERROR(VLOOKUP(IV6,[1]Table2!$B$1:$Z$21,MATCH("xG/90",[1]Table2!$B$1:$Z$1,0),0)*VLOOKUP($B6,[1]Table2!$B$1:$Z$21,MATCH("xGA/90",[1]Table2!$B$1:$Z$1,0),0),"")</f>
        <v/>
      </c>
      <c r="IW75" s="41" t="str">
        <f>IFERROR(VLOOKUP(IW6,[1]Table2!$B$1:$Z$21,MATCH("xG/90",[1]Table2!$B$1:$Z$1,0),0)*VLOOKUP($B6,[1]Table2!$B$1:$Z$21,MATCH("xGA/90",[1]Table2!$B$1:$Z$1,0),0),"")</f>
        <v/>
      </c>
      <c r="IX75" s="41" t="str">
        <f>IFERROR(VLOOKUP(IX6,[1]Table2!$B$1:$Z$21,MATCH("xG/90",[1]Table2!$B$1:$Z$1,0),0)*VLOOKUP($B6,[1]Table2!$B$1:$Z$21,MATCH("xGA/90",[1]Table2!$B$1:$Z$1,0),0),"")</f>
        <v/>
      </c>
      <c r="IY75" s="41" t="str">
        <f>IFERROR(VLOOKUP(IY6,[1]Table2!$B$1:$Z$21,MATCH("xG/90",[1]Table2!$B$1:$Z$1,0),0)*VLOOKUP($B6,[1]Table2!$B$1:$Z$21,MATCH("xGA/90",[1]Table2!$B$1:$Z$1,0),0),"")</f>
        <v/>
      </c>
      <c r="IZ75" s="41">
        <f>IFERROR(VLOOKUP(IZ6,[1]Table2!$B$1:$Z$21,MATCH("xG/90",[1]Table2!$B$1:$Z$1,0),0)*VLOOKUP($B6,[1]Table2!$B$1:$Z$21,MATCH("xGA/90",[1]Table2!$B$1:$Z$1,0),0),"")</f>
        <v>2.5510937499999997</v>
      </c>
      <c r="JA75" s="41" t="str">
        <f>IFERROR(VLOOKUP(JA6,[1]Table2!$B$1:$Z$21,MATCH("xG/90",[1]Table2!$B$1:$Z$1,0),0)*VLOOKUP($B6,[1]Table2!$B$1:$Z$21,MATCH("xGA/90",[1]Table2!$B$1:$Z$1,0),0),"")</f>
        <v/>
      </c>
      <c r="JB75" s="41" t="str">
        <f>IFERROR(VLOOKUP(JB6,[1]Table2!$B$1:$Z$21,MATCH("xG/90",[1]Table2!$B$1:$Z$1,0),0)*VLOOKUP($B6,[1]Table2!$B$1:$Z$21,MATCH("xGA/90",[1]Table2!$B$1:$Z$1,0),0),"")</f>
        <v/>
      </c>
      <c r="JC75" s="41" t="str">
        <f>IFERROR(VLOOKUP(JC6,[1]Table2!$B$1:$Z$21,MATCH("xG/90",[1]Table2!$B$1:$Z$1,0),0)*VLOOKUP($B6,[1]Table2!$B$1:$Z$21,MATCH("xGA/90",[1]Table2!$B$1:$Z$1,0),0),"")</f>
        <v/>
      </c>
      <c r="JD75" s="41" t="str">
        <f>IFERROR(VLOOKUP(JD6,[1]Table2!$B$1:$Z$21,MATCH("xG/90",[1]Table2!$B$1:$Z$1,0),0)*VLOOKUP($B6,[1]Table2!$B$1:$Z$21,MATCH("xGA/90",[1]Table2!$B$1:$Z$1,0),0),"")</f>
        <v/>
      </c>
      <c r="JE75" s="41" t="str">
        <f>IFERROR(VLOOKUP(JE6,[1]Table2!$B$1:$Z$21,MATCH("xG/90",[1]Table2!$B$1:$Z$1,0),0)*VLOOKUP($B6,[1]Table2!$B$1:$Z$21,MATCH("xGA/90",[1]Table2!$B$1:$Z$1,0),0),"")</f>
        <v/>
      </c>
      <c r="JF75" s="41" t="str">
        <f>IFERROR(VLOOKUP(JF6,[1]Table2!$B$1:$Z$21,MATCH("xG/90",[1]Table2!$B$1:$Z$1,0),0)*VLOOKUP($B6,[1]Table2!$B$1:$Z$21,MATCH("xGA/90",[1]Table2!$B$1:$Z$1,0),0),"")</f>
        <v/>
      </c>
      <c r="JG75" s="41" t="str">
        <f>IFERROR(VLOOKUP(JG6,[1]Table2!$B$1:$Z$21,MATCH("xG/90",[1]Table2!$B$1:$Z$1,0),0)*VLOOKUP($B6,[1]Table2!$B$1:$Z$21,MATCH("xGA/90",[1]Table2!$B$1:$Z$1,0),0),"")</f>
        <v/>
      </c>
      <c r="JH75" s="41">
        <f>IFERROR(VLOOKUP(JH6,[1]Table2!$B$1:$Z$21,MATCH("xG/90",[1]Table2!$B$1:$Z$1,0),0)*VLOOKUP($B6,[1]Table2!$B$1:$Z$21,MATCH("xGA/90",[1]Table2!$B$1:$Z$1,0),0),"")</f>
        <v>2.3325907258064515</v>
      </c>
      <c r="JI75" s="41" t="str">
        <f>IFERROR(VLOOKUP(JI6,[1]Table2!$B$1:$Z$21,MATCH("xG/90",[1]Table2!$B$1:$Z$1,0),0)*VLOOKUP($B6,[1]Table2!$B$1:$Z$21,MATCH("xGA/90",[1]Table2!$B$1:$Z$1,0),0),"")</f>
        <v/>
      </c>
      <c r="JJ75" s="41" t="str">
        <f>IFERROR(VLOOKUP(JJ6,[1]Table2!$B$1:$Z$21,MATCH("xG/90",[1]Table2!$B$1:$Z$1,0),0)*VLOOKUP($B6,[1]Table2!$B$1:$Z$21,MATCH("xGA/90",[1]Table2!$B$1:$Z$1,0),0),"")</f>
        <v/>
      </c>
      <c r="JK75" s="41" t="str">
        <f>IFERROR(VLOOKUP(JK6,[1]Table2!$B$1:$Z$21,MATCH("xG/90",[1]Table2!$B$1:$Z$1,0),0)*VLOOKUP($B6,[1]Table2!$B$1:$Z$21,MATCH("xGA/90",[1]Table2!$B$1:$Z$1,0),0),"")</f>
        <v/>
      </c>
      <c r="JL75" s="41">
        <f>IFERROR(VLOOKUP(JL6,[1]Table2!$B$1:$Z$21,MATCH("xG/90",[1]Table2!$B$1:$Z$1,0),0)*VLOOKUP($B6,[1]Table2!$B$1:$Z$21,MATCH("xGA/90",[1]Table2!$B$1:$Z$1,0),0),"")</f>
        <v>1.6769042968749999</v>
      </c>
      <c r="JM75" s="41" t="str">
        <f>IFERROR(VLOOKUP(JM6,[1]Table2!$B$1:$Z$21,MATCH("xG/90",[1]Table2!$B$1:$Z$1,0),0)*VLOOKUP($B6,[1]Table2!$B$1:$Z$21,MATCH("xGA/90",[1]Table2!$B$1:$Z$1,0),0),"")</f>
        <v/>
      </c>
      <c r="JN75" s="41" t="str">
        <f>IFERROR(VLOOKUP(JN6,[1]Table2!$B$1:$Z$21,MATCH("xG/90",[1]Table2!$B$1:$Z$1,0),0)*VLOOKUP($B6,[1]Table2!$B$1:$Z$21,MATCH("xGA/90",[1]Table2!$B$1:$Z$1,0),0),"")</f>
        <v/>
      </c>
      <c r="JO75" s="41">
        <f>IFERROR(VLOOKUP(JO6,[1]Table2!$B$1:$Z$21,MATCH("xG/90",[1]Table2!$B$1:$Z$1,0),0)*VLOOKUP($B6,[1]Table2!$B$1:$Z$21,MATCH("xGA/90",[1]Table2!$B$1:$Z$1,0),0),"")</f>
        <v>2.1827246093750001</v>
      </c>
      <c r="JP75" s="41" t="str">
        <f>IFERROR(VLOOKUP(JP6,[1]Table2!$B$1:$Z$21,MATCH("xG/90",[1]Table2!$B$1:$Z$1,0),0)*VLOOKUP($B6,[1]Table2!$B$1:$Z$21,MATCH("xGA/90",[1]Table2!$B$1:$Z$1,0),0),"")</f>
        <v/>
      </c>
      <c r="JQ75" s="41" t="str">
        <f>IFERROR(VLOOKUP(JQ6,[1]Table2!$B$1:$Z$21,MATCH("xG/90",[1]Table2!$B$1:$Z$1,0),0)*VLOOKUP($B6,[1]Table2!$B$1:$Z$21,MATCH("xGA/90",[1]Table2!$B$1:$Z$1,0),0),"")</f>
        <v/>
      </c>
      <c r="JR75" s="41" t="str">
        <f>IFERROR(VLOOKUP(JR6,[1]Table2!$B$1:$Z$21,MATCH("xG/90",[1]Table2!$B$1:$Z$1,0),0)*VLOOKUP($B6,[1]Table2!$B$1:$Z$21,MATCH("xGA/90",[1]Table2!$B$1:$Z$1,0),0),"")</f>
        <v/>
      </c>
      <c r="JS75" s="41" t="str">
        <f>IFERROR(VLOOKUP(JS6,[1]Table2!$B$1:$Z$21,MATCH("xG/90",[1]Table2!$B$1:$Z$1,0),0)*VLOOKUP($B6,[1]Table2!$B$1:$Z$21,MATCH("xGA/90",[1]Table2!$B$1:$Z$1,0),0),"")</f>
        <v/>
      </c>
      <c r="JT75" s="41" t="str">
        <f>IFERROR(VLOOKUP(JT6,[1]Table2!$B$1:$Z$21,MATCH("xG/90",[1]Table2!$B$1:$Z$1,0),0)*VLOOKUP($B6,[1]Table2!$B$1:$Z$21,MATCH("xGA/90",[1]Table2!$B$1:$Z$1,0),0),"")</f>
        <v/>
      </c>
      <c r="JU75" s="41">
        <f>IFERROR(VLOOKUP(JU6,[1]Table2!$B$1:$Z$21,MATCH("xG/90",[1]Table2!$B$1:$Z$1,0),0)*VLOOKUP($B6,[1]Table2!$B$1:$Z$21,MATCH("xGA/90",[1]Table2!$B$1:$Z$1,0),0),"")</f>
        <v>2.2417842741935483</v>
      </c>
      <c r="JV75" s="41" t="str">
        <f>IFERROR(VLOOKUP(JV6,[1]Table2!$B$1:$Z$21,MATCH("xG/90",[1]Table2!$B$1:$Z$1,0),0)*VLOOKUP($B6,[1]Table2!$B$1:$Z$21,MATCH("xGA/90",[1]Table2!$B$1:$Z$1,0),0),"")</f>
        <v/>
      </c>
      <c r="JW75" s="41" t="str">
        <f>IFERROR(VLOOKUP(JW6,[1]Table2!$B$1:$Z$21,MATCH("xG/90",[1]Table2!$B$1:$Z$1,0),0)*VLOOKUP($B6,[1]Table2!$B$1:$Z$21,MATCH("xGA/90",[1]Table2!$B$1:$Z$1,0),0),"")</f>
        <v/>
      </c>
      <c r="JX75" s="41" t="str">
        <f>IFERROR(VLOOKUP(JX6,[1]Table2!$B$1:$Z$21,MATCH("xG/90",[1]Table2!$B$1:$Z$1,0),0)*VLOOKUP($B6,[1]Table2!$B$1:$Z$21,MATCH("xGA/90",[1]Table2!$B$1:$Z$1,0),0),"")</f>
        <v/>
      </c>
      <c r="JY75" s="41" t="str">
        <f>IFERROR(VLOOKUP(JY6,[1]Table2!$B$1:$Z$21,MATCH("xG/90",[1]Table2!$B$1:$Z$1,0),0)*VLOOKUP($B6,[1]Table2!$B$1:$Z$21,MATCH("xGA/90",[1]Table2!$B$1:$Z$1,0),0),"")</f>
        <v/>
      </c>
      <c r="JZ75" s="41" t="str">
        <f>IFERROR(VLOOKUP(JZ6,[1]Table2!$B$1:$Z$21,MATCH("xG/90",[1]Table2!$B$1:$Z$1,0),0)*VLOOKUP($B6,[1]Table2!$B$1:$Z$21,MATCH("xGA/90",[1]Table2!$B$1:$Z$1,0),0),"")</f>
        <v/>
      </c>
      <c r="KA75" s="41" t="str">
        <f>IFERROR(VLOOKUP(KA6,[1]Table2!$B$1:$Z$21,MATCH("xG/90",[1]Table2!$B$1:$Z$1,0),0)*VLOOKUP($B6,[1]Table2!$B$1:$Z$21,MATCH("xGA/90",[1]Table2!$B$1:$Z$1,0),0),"")</f>
        <v/>
      </c>
      <c r="KB75" s="41">
        <f>IFERROR(VLOOKUP(KB6,[1]Table2!$B$1:$Z$21,MATCH("xG/90",[1]Table2!$B$1:$Z$1,0),0)*VLOOKUP($B6,[1]Table2!$B$1:$Z$21,MATCH("xGA/90",[1]Table2!$B$1:$Z$1,0),0),"")</f>
        <v>1.7318847656249998</v>
      </c>
      <c r="KC75" s="41" t="str">
        <f>IFERROR(VLOOKUP(KC6,[1]Table2!$B$1:$Z$21,MATCH("xG/90",[1]Table2!$B$1:$Z$1,0),0)*VLOOKUP($B6,[1]Table2!$B$1:$Z$21,MATCH("xGA/90",[1]Table2!$B$1:$Z$1,0),0),"")</f>
        <v/>
      </c>
      <c r="KD75" s="41" t="str">
        <f>IFERROR(VLOOKUP(KD6,[1]Table2!$B$1:$Z$21,MATCH("xG/90",[1]Table2!$B$1:$Z$1,0),0)*VLOOKUP($B6,[1]Table2!$B$1:$Z$21,MATCH("xGA/90",[1]Table2!$B$1:$Z$1,0),0),"")</f>
        <v/>
      </c>
      <c r="KE75" s="41" t="str">
        <f>IFERROR(VLOOKUP(KE6,[1]Table2!$B$1:$Z$21,MATCH("xG/90",[1]Table2!$B$1:$Z$1,0),0)*VLOOKUP($B6,[1]Table2!$B$1:$Z$21,MATCH("xGA/90",[1]Table2!$B$1:$Z$1,0),0),"")</f>
        <v/>
      </c>
      <c r="KF75" s="41" t="str">
        <f>IFERROR(VLOOKUP(KF6,[1]Table2!$B$1:$Z$21,MATCH("xG/90",[1]Table2!$B$1:$Z$1,0),0)*VLOOKUP($B6,[1]Table2!$B$1:$Z$21,MATCH("xGA/90",[1]Table2!$B$1:$Z$1,0),0),"")</f>
        <v/>
      </c>
      <c r="KG75" s="41" t="str">
        <f>IFERROR(VLOOKUP(KG6,[1]Table2!$B$1:$Z$21,MATCH("xG/90",[1]Table2!$B$1:$Z$1,0),0)*VLOOKUP($B6,[1]Table2!$B$1:$Z$21,MATCH("xGA/90",[1]Table2!$B$1:$Z$1,0),0),"")</f>
        <v/>
      </c>
      <c r="KH75" s="41" t="str">
        <f>IFERROR(VLOOKUP(KH6,[1]Table2!$B$1:$Z$21,MATCH("xG/90",[1]Table2!$B$1:$Z$1,0),0)*VLOOKUP($B6,[1]Table2!$B$1:$Z$21,MATCH("xGA/90",[1]Table2!$B$1:$Z$1,0),0),"")</f>
        <v/>
      </c>
      <c r="KI75" s="41">
        <f>IFERROR(VLOOKUP(KI6,[1]Table2!$B$1:$Z$21,MATCH("xG/90",[1]Table2!$B$1:$Z$1,0),0)*VLOOKUP($B6,[1]Table2!$B$1:$Z$21,MATCH("xGA/90",[1]Table2!$B$1:$Z$1,0),0),"")</f>
        <v>2.8912395833333333</v>
      </c>
      <c r="KJ75" s="41" t="str">
        <f>IFERROR(VLOOKUP(KJ6,[1]Table2!$B$1:$Z$21,MATCH("xG/90",[1]Table2!$B$1:$Z$1,0),0)*VLOOKUP($B6,[1]Table2!$B$1:$Z$21,MATCH("xGA/90",[1]Table2!$B$1:$Z$1,0),0),"")</f>
        <v/>
      </c>
      <c r="KK75" s="41" t="str">
        <f>IFERROR(VLOOKUP(KK6,[1]Table2!$B$1:$Z$21,MATCH("xG/90",[1]Table2!$B$1:$Z$1,0),0)*VLOOKUP($B6,[1]Table2!$B$1:$Z$21,MATCH("xGA/90",[1]Table2!$B$1:$Z$1,0),0),"")</f>
        <v/>
      </c>
      <c r="KL75" s="41" t="str">
        <f>IFERROR(VLOOKUP(KL6,[1]Table2!$B$1:$Z$21,MATCH("xG/90",[1]Table2!$B$1:$Z$1,0),0)*VLOOKUP($B6,[1]Table2!$B$1:$Z$21,MATCH("xGA/90",[1]Table2!$B$1:$Z$1,0),0),"")</f>
        <v/>
      </c>
      <c r="KM75" s="41" t="str">
        <f>IFERROR(VLOOKUP(KM6,[1]Table2!$B$1:$Z$21,MATCH("xG/90",[1]Table2!$B$1:$Z$1,0),0)*VLOOKUP($B6,[1]Table2!$B$1:$Z$21,MATCH("xGA/90",[1]Table2!$B$1:$Z$1,0),0),"")</f>
        <v/>
      </c>
      <c r="KN75" s="41" t="str">
        <f>IFERROR(VLOOKUP(KN6,[1]Table2!$B$1:$Z$21,MATCH("xG/90",[1]Table2!$B$1:$Z$1,0),0)*VLOOKUP($B6,[1]Table2!$B$1:$Z$21,MATCH("xGA/90",[1]Table2!$B$1:$Z$1,0),0),"")</f>
        <v/>
      </c>
      <c r="KO75" s="41" t="str">
        <f>IFERROR(VLOOKUP(KO6,[1]Table2!$B$1:$Z$21,MATCH("xG/90",[1]Table2!$B$1:$Z$1,0),0)*VLOOKUP($B6,[1]Table2!$B$1:$Z$21,MATCH("xGA/90",[1]Table2!$B$1:$Z$1,0),0),"")</f>
        <v/>
      </c>
      <c r="KP75" s="41" t="str">
        <f>IFERROR(VLOOKUP(KP6,[1]Table2!$B$1:$Z$21,MATCH("xG/90",[1]Table2!$B$1:$Z$1,0),0)*VLOOKUP($B6,[1]Table2!$B$1:$Z$21,MATCH("xGA/90",[1]Table2!$B$1:$Z$1,0),0),"")</f>
        <v/>
      </c>
      <c r="KQ75" s="41">
        <f>IFERROR(VLOOKUP(KQ6,[1]Table2!$B$1:$Z$21,MATCH("xG/90",[1]Table2!$B$1:$Z$1,0),0)*VLOOKUP($B6,[1]Table2!$B$1:$Z$21,MATCH("xGA/90",[1]Table2!$B$1:$Z$1,0),0),"")</f>
        <v>1.8858300781249997</v>
      </c>
      <c r="KR75" s="41" t="str">
        <f>IFERROR(VLOOKUP(KR6,[1]Table2!$B$1:$Z$21,MATCH("xG/90",[1]Table2!$B$1:$Z$1,0),0)*VLOOKUP($B6,[1]Table2!$B$1:$Z$21,MATCH("xGA/90",[1]Table2!$B$1:$Z$1,0),0),"")</f>
        <v/>
      </c>
      <c r="KS75" s="41" t="str">
        <f>IFERROR(VLOOKUP(KS6,[1]Table2!$B$1:$Z$21,MATCH("xG/90",[1]Table2!$B$1:$Z$1,0),0)*VLOOKUP($B6,[1]Table2!$B$1:$Z$21,MATCH("xGA/90",[1]Table2!$B$1:$Z$1,0),0),"")</f>
        <v/>
      </c>
      <c r="KT75" s="41" t="str">
        <f>IFERROR(VLOOKUP(KT6,[1]Table2!$B$1:$Z$21,MATCH("xG/90",[1]Table2!$B$1:$Z$1,0),0)*VLOOKUP($B6,[1]Table2!$B$1:$Z$21,MATCH("xGA/90",[1]Table2!$B$1:$Z$1,0),0),"")</f>
        <v/>
      </c>
      <c r="KU75" s="41" t="str">
        <f>IFERROR(VLOOKUP(KU6,[1]Table2!$B$1:$Z$21,MATCH("xG/90",[1]Table2!$B$1:$Z$1,0),0)*VLOOKUP($B6,[1]Table2!$B$1:$Z$21,MATCH("xGA/90",[1]Table2!$B$1:$Z$1,0),0),"")</f>
        <v/>
      </c>
      <c r="KV75" s="41" t="str">
        <f>IFERROR(VLOOKUP(KV6,[1]Table2!$B$1:$Z$21,MATCH("xG/90",[1]Table2!$B$1:$Z$1,0),0)*VLOOKUP($B6,[1]Table2!$B$1:$Z$21,MATCH("xGA/90",[1]Table2!$B$1:$Z$1,0),0),"")</f>
        <v/>
      </c>
      <c r="KW75" s="41" t="str">
        <f>IFERROR(VLOOKUP(KW6,[1]Table2!$B$1:$Z$21,MATCH("xG/90",[1]Table2!$B$1:$Z$1,0),0)*VLOOKUP($B6,[1]Table2!$B$1:$Z$21,MATCH("xGA/90",[1]Table2!$B$1:$Z$1,0),0),"")</f>
        <v/>
      </c>
      <c r="KX75" s="41" t="str">
        <f>IFERROR(VLOOKUP(KX6,[1]Table2!$B$1:$Z$21,MATCH("xG/90",[1]Table2!$B$1:$Z$1,0),0)*VLOOKUP($B6,[1]Table2!$B$1:$Z$21,MATCH("xGA/90",[1]Table2!$B$1:$Z$1,0),0),"")</f>
        <v/>
      </c>
      <c r="KY75" s="41" t="str">
        <f>IFERROR(VLOOKUP(KY6,[1]Table2!$B$1:$Z$21,MATCH("xG/90",[1]Table2!$B$1:$Z$1,0),0)*VLOOKUP($B6,[1]Table2!$B$1:$Z$21,MATCH("xGA/90",[1]Table2!$B$1:$Z$1,0),0),"")</f>
        <v/>
      </c>
      <c r="KZ75" s="41" t="str">
        <f>IFERROR(VLOOKUP(KZ6,[1]Table2!$B$1:$Z$21,MATCH("xG/90",[1]Table2!$B$1:$Z$1,0),0)*VLOOKUP($B6,[1]Table2!$B$1:$Z$21,MATCH("xGA/90",[1]Table2!$B$1:$Z$1,0),0),"")</f>
        <v/>
      </c>
      <c r="LA75" s="41" t="str">
        <f>IFERROR(VLOOKUP(LA6,[1]Table2!$B$1:$Z$21,MATCH("xG/90",[1]Table2!$B$1:$Z$1,0),0)*VLOOKUP($B6,[1]Table2!$B$1:$Z$21,MATCH("xGA/90",[1]Table2!$B$1:$Z$1,0),0),"")</f>
        <v/>
      </c>
      <c r="LB75" s="41" t="str">
        <f>IFERROR(VLOOKUP(LB6,[1]Table2!$B$1:$Z$21,MATCH("xG/90",[1]Table2!$B$1:$Z$1,0),0)*VLOOKUP($B6,[1]Table2!$B$1:$Z$21,MATCH("xGA/90",[1]Table2!$B$1:$Z$1,0),0),"")</f>
        <v/>
      </c>
      <c r="LC75" s="41" t="str">
        <f>IFERROR(VLOOKUP(LC6,[1]Table2!$B$1:$Z$21,MATCH("xG/90",[1]Table2!$B$1:$Z$1,0),0)*VLOOKUP($B6,[1]Table2!$B$1:$Z$21,MATCH("xGA/90",[1]Table2!$B$1:$Z$1,0),0),"")</f>
        <v/>
      </c>
      <c r="LD75" s="41" t="str">
        <f>IFERROR(VLOOKUP(LD6,[1]Table2!$B$1:$Z$21,MATCH("xG/90",[1]Table2!$B$1:$Z$1,0),0)*VLOOKUP($B6,[1]Table2!$B$1:$Z$21,MATCH("xGA/90",[1]Table2!$B$1:$Z$1,0),0),"")</f>
        <v/>
      </c>
      <c r="LE75" s="41" t="str">
        <f>IFERROR(VLOOKUP(LE6,[1]Table2!$B$1:$Z$21,MATCH("xG/90",[1]Table2!$B$1:$Z$1,0),0)*VLOOKUP($B6,[1]Table2!$B$1:$Z$21,MATCH("xGA/90",[1]Table2!$B$1:$Z$1,0),0),"")</f>
        <v/>
      </c>
      <c r="LF75" s="41" t="str">
        <f>IFERROR(VLOOKUP(LF6,[1]Table2!$B$1:$Z$21,MATCH("xG/90",[1]Table2!$B$1:$Z$1,0),0)*VLOOKUP($B6,[1]Table2!$B$1:$Z$21,MATCH("xGA/90",[1]Table2!$B$1:$Z$1,0),0),"")</f>
        <v/>
      </c>
      <c r="LG75" s="41" t="str">
        <f>IFERROR(VLOOKUP(LG6,[1]Table2!$B$1:$Z$21,MATCH("xG/90",[1]Table2!$B$1:$Z$1,0),0)*VLOOKUP($B6,[1]Table2!$B$1:$Z$21,MATCH("xGA/90",[1]Table2!$B$1:$Z$1,0),0),"")</f>
        <v/>
      </c>
      <c r="LH75" s="41" t="str">
        <f>IFERROR(VLOOKUP(LH6,[1]Table2!$B$1:$Z$21,MATCH("xG/90",[1]Table2!$B$1:$Z$1,0),0)*VLOOKUP($B6,[1]Table2!$B$1:$Z$21,MATCH("xGA/90",[1]Table2!$B$1:$Z$1,0),0),"")</f>
        <v/>
      </c>
      <c r="LI75" s="41" t="str">
        <f>IFERROR(VLOOKUP(LI6,[1]Table2!$B$1:$Z$21,MATCH("xG/90",[1]Table2!$B$1:$Z$1,0),0)*VLOOKUP($B6,[1]Table2!$B$1:$Z$21,MATCH("xGA/90",[1]Table2!$B$1:$Z$1,0),0),"")</f>
        <v/>
      </c>
      <c r="LJ75" s="41" t="str">
        <f>IFERROR(VLOOKUP(LJ6,[1]Table2!$B$1:$Z$21,MATCH("xG/90",[1]Table2!$B$1:$Z$1,0),0)*VLOOKUP($B6,[1]Table2!$B$1:$Z$21,MATCH("xGA/90",[1]Table2!$B$1:$Z$1,0),0),"")</f>
        <v/>
      </c>
      <c r="LK75" s="41" t="str">
        <f>IFERROR(VLOOKUP(LK6,[1]Table2!$B$1:$Z$21,MATCH("xG/90",[1]Table2!$B$1:$Z$1,0),0)*VLOOKUP($B6,[1]Table2!$B$1:$Z$21,MATCH("xGA/90",[1]Table2!$B$1:$Z$1,0),0),"")</f>
        <v/>
      </c>
      <c r="LL75" s="41" t="str">
        <f>IFERROR(VLOOKUP(LL6,[1]Table2!$B$1:$Z$21,MATCH("xG/90",[1]Table2!$B$1:$Z$1,0),0)*VLOOKUP($B6,[1]Table2!$B$1:$Z$21,MATCH("xGA/90",[1]Table2!$B$1:$Z$1,0),0),"")</f>
        <v/>
      </c>
      <c r="LM75" s="41" t="str">
        <f>IFERROR(VLOOKUP(LM6,[1]Table2!$B$1:$Z$21,MATCH("xG/90",[1]Table2!$B$1:$Z$1,0),0)*VLOOKUP($B6,[1]Table2!$B$1:$Z$21,MATCH("xGA/90",[1]Table2!$B$1:$Z$1,0),0),"")</f>
        <v/>
      </c>
      <c r="LN75" s="41" t="str">
        <f>IFERROR(VLOOKUP(LN6,[1]Table2!$B$1:$Z$21,MATCH("xG/90",[1]Table2!$B$1:$Z$1,0),0)*VLOOKUP($B6,[1]Table2!$B$1:$Z$21,MATCH("xGA/90",[1]Table2!$B$1:$Z$1,0),0),"")</f>
        <v/>
      </c>
      <c r="LO75" s="41" t="str">
        <f>IFERROR(VLOOKUP(LO6,[1]Table2!$B$1:$Z$21,MATCH("xG/90",[1]Table2!$B$1:$Z$1,0),0)*VLOOKUP($B6,[1]Table2!$B$1:$Z$21,MATCH("xGA/90",[1]Table2!$B$1:$Z$1,0),0),"")</f>
        <v/>
      </c>
      <c r="LP75" s="41" t="str">
        <f>IFERROR(VLOOKUP(LP6,[1]Table2!$B$1:$Z$21,MATCH("xG/90",[1]Table2!$B$1:$Z$1,0),0)*VLOOKUP($B6,[1]Table2!$B$1:$Z$21,MATCH("xGA/90",[1]Table2!$B$1:$Z$1,0),0),"")</f>
        <v/>
      </c>
      <c r="LQ75" s="41" t="str">
        <f>IFERROR(VLOOKUP(LQ6,[1]Table2!$B$1:$Z$21,MATCH("xG/90",[1]Table2!$B$1:$Z$1,0),0)*VLOOKUP($B6,[1]Table2!$B$1:$Z$21,MATCH("xGA/90",[1]Table2!$B$1:$Z$1,0),0),"")</f>
        <v/>
      </c>
      <c r="LR75" s="41" t="str">
        <f>IFERROR(VLOOKUP(LR6,[1]Table2!$B$1:$Z$21,MATCH("xG/90",[1]Table2!$B$1:$Z$1,0),0)*VLOOKUP($B6,[1]Table2!$B$1:$Z$21,MATCH("xGA/90",[1]Table2!$B$1:$Z$1,0),0),"")</f>
        <v/>
      </c>
      <c r="LS75" s="41" t="str">
        <f>IFERROR(VLOOKUP(LS6,[1]Table2!$B$1:$Z$21,MATCH("xG/90",[1]Table2!$B$1:$Z$1,0),0)*VLOOKUP($B6,[1]Table2!$B$1:$Z$21,MATCH("xGA/90",[1]Table2!$B$1:$Z$1,0),0),"")</f>
        <v/>
      </c>
      <c r="LT75" s="41" t="str">
        <f>IFERROR(VLOOKUP(LT6,[1]Table2!$B$1:$Z$21,MATCH("xG/90",[1]Table2!$B$1:$Z$1,0),0)*VLOOKUP($B6,[1]Table2!$B$1:$Z$21,MATCH("xGA/90",[1]Table2!$B$1:$Z$1,0),0),"")</f>
        <v/>
      </c>
      <c r="LU75" s="41" t="str">
        <f>IFERROR(VLOOKUP(LU6,[1]Table2!$B$1:$Z$21,MATCH("xG/90",[1]Table2!$B$1:$Z$1,0),0)*VLOOKUP($B6,[1]Table2!$B$1:$Z$21,MATCH("xGA/90",[1]Table2!$B$1:$Z$1,0),0),"")</f>
        <v/>
      </c>
      <c r="LV75" s="41" t="str">
        <f>IFERROR(VLOOKUP(LV6,[1]Table2!$B$1:$Z$21,MATCH("xG/90",[1]Table2!$B$1:$Z$1,0),0)*VLOOKUP($B6,[1]Table2!$B$1:$Z$21,MATCH("xGA/90",[1]Table2!$B$1:$Z$1,0),0),"")</f>
        <v/>
      </c>
      <c r="LW75" s="41" t="str">
        <f>IFERROR(VLOOKUP(LW6,[1]Table2!$B$1:$Z$21,MATCH("xG/90",[1]Table2!$B$1:$Z$1,0),0)*VLOOKUP($B6,[1]Table2!$B$1:$Z$21,MATCH("xGA/90",[1]Table2!$B$1:$Z$1,0),0),"")</f>
        <v/>
      </c>
      <c r="LX75" s="41" t="str">
        <f>IFERROR(VLOOKUP(LX6,[1]Table2!$B$1:$Z$21,MATCH("xG/90",[1]Table2!$B$1:$Z$1,0),0)*VLOOKUP($B6,[1]Table2!$B$1:$Z$21,MATCH("xGA/90",[1]Table2!$B$1:$Z$1,0),0),"")</f>
        <v/>
      </c>
      <c r="LY75" s="41" t="str">
        <f>IFERROR(VLOOKUP(LY6,[1]Table2!$B$1:$Z$21,MATCH("xG/90",[1]Table2!$B$1:$Z$1,0),0)*VLOOKUP($B6,[1]Table2!$B$1:$Z$21,MATCH("xGA/90",[1]Table2!$B$1:$Z$1,0),0),"")</f>
        <v/>
      </c>
      <c r="LZ75" s="41" t="str">
        <f>IFERROR(VLOOKUP(LZ6,[1]Table2!$B$1:$Z$21,MATCH("xG/90",[1]Table2!$B$1:$Z$1,0),0)*VLOOKUP($B6,[1]Table2!$B$1:$Z$21,MATCH("xGA/90",[1]Table2!$B$1:$Z$1,0),0),"")</f>
        <v/>
      </c>
      <c r="MA75" s="41" t="str">
        <f>IFERROR(VLOOKUP(MA6,[1]Table2!$B$1:$Z$21,MATCH("xG/90",[1]Table2!$B$1:$Z$1,0),0)*VLOOKUP($B6,[1]Table2!$B$1:$Z$21,MATCH("xGA/90",[1]Table2!$B$1:$Z$1,0),0),"")</f>
        <v/>
      </c>
      <c r="MB75" s="41" t="str">
        <f>IFERROR(VLOOKUP(MB6,[1]Table2!$B$1:$Z$21,MATCH("xG/90",[1]Table2!$B$1:$Z$1,0),0)*VLOOKUP($B6,[1]Table2!$B$1:$Z$21,MATCH("xGA/90",[1]Table2!$B$1:$Z$1,0),0),"")</f>
        <v/>
      </c>
      <c r="MC75" s="41" t="str">
        <f>IFERROR(VLOOKUP(MC6,[1]Table2!$B$1:$Z$21,MATCH("xG/90",[1]Table2!$B$1:$Z$1,0),0)*VLOOKUP($B6,[1]Table2!$B$1:$Z$21,MATCH("xGA/90",[1]Table2!$B$1:$Z$1,0),0),"")</f>
        <v/>
      </c>
      <c r="MD75" s="41" t="str">
        <f>IFERROR(VLOOKUP(MD6,[1]Table2!$B$1:$Z$21,MATCH("xG/90",[1]Table2!$B$1:$Z$1,0),0)*VLOOKUP($B6,[1]Table2!$B$1:$Z$21,MATCH("xGA/90",[1]Table2!$B$1:$Z$1,0),0),"")</f>
        <v/>
      </c>
      <c r="ME75" s="41" t="str">
        <f>IFERROR(VLOOKUP(ME6,[1]Table2!$B$1:$Z$21,MATCH("xG/90",[1]Table2!$B$1:$Z$1,0),0)*VLOOKUP($B6,[1]Table2!$B$1:$Z$21,MATCH("xGA/90",[1]Table2!$B$1:$Z$1,0),0),"")</f>
        <v/>
      </c>
      <c r="MF75" s="41" t="str">
        <f>IFERROR(VLOOKUP(MF6,[1]Table2!$B$1:$Z$21,MATCH("xG/90",[1]Table2!$B$1:$Z$1,0),0)*VLOOKUP($B6,[1]Table2!$B$1:$Z$21,MATCH("xGA/90",[1]Table2!$B$1:$Z$1,0),0),"")</f>
        <v/>
      </c>
      <c r="MG75" s="41" t="str">
        <f>IFERROR(VLOOKUP(MG6,[1]Table2!$B$1:$Z$21,MATCH("xG/90",[1]Table2!$B$1:$Z$1,0),0)*VLOOKUP($B6,[1]Table2!$B$1:$Z$21,MATCH("xGA/90",[1]Table2!$B$1:$Z$1,0),0),"")</f>
        <v/>
      </c>
      <c r="MH75" s="41" t="str">
        <f>IFERROR(VLOOKUP(MH6,[1]Table2!$B$1:$Z$21,MATCH("xG/90",[1]Table2!$B$1:$Z$1,0),0)*VLOOKUP($B6,[1]Table2!$B$1:$Z$21,MATCH("xGA/90",[1]Table2!$B$1:$Z$1,0),0),"")</f>
        <v/>
      </c>
      <c r="MI75" s="41" t="str">
        <f>IFERROR(VLOOKUP(MI6,[1]Table2!$B$1:$Z$21,MATCH("xG/90",[1]Table2!$B$1:$Z$1,0),0)*VLOOKUP($B6,[1]Table2!$B$1:$Z$21,MATCH("xGA/90",[1]Table2!$B$1:$Z$1,0),0),"")</f>
        <v/>
      </c>
      <c r="MJ75" s="41" t="str">
        <f>IFERROR(VLOOKUP(MJ6,[1]Table2!$B$1:$Z$21,MATCH("xG/90",[1]Table2!$B$1:$Z$1,0),0)*VLOOKUP($B6,[1]Table2!$B$1:$Z$21,MATCH("xGA/90",[1]Table2!$B$1:$Z$1,0),0),"")</f>
        <v/>
      </c>
      <c r="MK75" s="41" t="str">
        <f>IFERROR(VLOOKUP(MK6,[1]Table2!$B$1:$Z$21,MATCH("xG/90",[1]Table2!$B$1:$Z$1,0),0)*VLOOKUP($B6,[1]Table2!$B$1:$Z$21,MATCH("xGA/90",[1]Table2!$B$1:$Z$1,0),0),"")</f>
        <v/>
      </c>
      <c r="ML75" s="41" t="str">
        <f>IFERROR(VLOOKUP(ML6,[1]Table2!$B$1:$Z$21,MATCH("xG/90",[1]Table2!$B$1:$Z$1,0),0)*VLOOKUP($B6,[1]Table2!$B$1:$Z$21,MATCH("xGA/90",[1]Table2!$B$1:$Z$1,0),0),"")</f>
        <v/>
      </c>
      <c r="MM75" s="41" t="str">
        <f>IFERROR(VLOOKUP(MM6,[1]Table2!$B$1:$Z$21,MATCH("xG/90",[1]Table2!$B$1:$Z$1,0),0)*VLOOKUP($B6,[1]Table2!$B$1:$Z$21,MATCH("xGA/90",[1]Table2!$B$1:$Z$1,0),0),"")</f>
        <v/>
      </c>
      <c r="MN75" s="41" t="str">
        <f>IFERROR(VLOOKUP(MN6,[1]Table2!$B$1:$Z$21,MATCH("xG/90",[1]Table2!$B$1:$Z$1,0),0)*VLOOKUP($B6,[1]Table2!$B$1:$Z$21,MATCH("xGA/90",[1]Table2!$B$1:$Z$1,0),0),"")</f>
        <v/>
      </c>
      <c r="MO75" s="41" t="str">
        <f>IFERROR(VLOOKUP(MO6,[1]Table2!$B$1:$Z$21,MATCH("xG/90",[1]Table2!$B$1:$Z$1,0),0)*VLOOKUP($B6,[1]Table2!$B$1:$Z$21,MATCH("xGA/90",[1]Table2!$B$1:$Z$1,0),0),"")</f>
        <v/>
      </c>
      <c r="MP75" s="41" t="str">
        <f>IFERROR(VLOOKUP(MP6,[1]Table2!$B$1:$Z$21,MATCH("xG/90",[1]Table2!$B$1:$Z$1,0),0)*VLOOKUP($B6,[1]Table2!$B$1:$Z$21,MATCH("xGA/90",[1]Table2!$B$1:$Z$1,0),0),"")</f>
        <v/>
      </c>
      <c r="MQ75" s="41" t="str">
        <f>IFERROR(VLOOKUP(MQ6,[1]Table2!$B$1:$Z$21,MATCH("xG/90",[1]Table2!$B$1:$Z$1,0),0)*VLOOKUP($B6,[1]Table2!$B$1:$Z$21,MATCH("xGA/90",[1]Table2!$B$1:$Z$1,0),0),"")</f>
        <v/>
      </c>
      <c r="MR75" s="41" t="str">
        <f>IFERROR(VLOOKUP(MR6,[1]Table2!$B$1:$Z$21,MATCH("xG/90",[1]Table2!$B$1:$Z$1,0),0)*VLOOKUP($B6,[1]Table2!$B$1:$Z$21,MATCH("xGA/90",[1]Table2!$B$1:$Z$1,0),0),"")</f>
        <v/>
      </c>
      <c r="MS75" s="41" t="str">
        <f>IFERROR(VLOOKUP(MS6,[1]Table2!$B$1:$Z$21,MATCH("xG/90",[1]Table2!$B$1:$Z$1,0),0)*VLOOKUP($B6,[1]Table2!$B$1:$Z$21,MATCH("xGA/90",[1]Table2!$B$1:$Z$1,0),0),"")</f>
        <v/>
      </c>
      <c r="MT75" s="41" t="str">
        <f>IFERROR(VLOOKUP(MT6,[1]Table2!$B$1:$Z$21,MATCH("xG/90",[1]Table2!$B$1:$Z$1,0),0)*VLOOKUP($B6,[1]Table2!$B$1:$Z$21,MATCH("xGA/90",[1]Table2!$B$1:$Z$1,0),0),"")</f>
        <v/>
      </c>
      <c r="MU75" s="41" t="str">
        <f>IFERROR(VLOOKUP(MU6,[1]Table2!$B$1:$Z$21,MATCH("xG/90",[1]Table2!$B$1:$Z$1,0),0)*VLOOKUP($B6,[1]Table2!$B$1:$Z$21,MATCH("xGA/90",[1]Table2!$B$1:$Z$1,0),0),"")</f>
        <v/>
      </c>
      <c r="MV75" s="41" t="str">
        <f>IFERROR(VLOOKUP(MV6,[1]Table2!$B$1:$Z$21,MATCH("xG/90",[1]Table2!$B$1:$Z$1,0),0)*VLOOKUP($B6,[1]Table2!$B$1:$Z$21,MATCH("xGA/90",[1]Table2!$B$1:$Z$1,0),0),"")</f>
        <v/>
      </c>
      <c r="MW75" s="41" t="str">
        <f>IFERROR(VLOOKUP(MW6,[1]Table2!$B$1:$Z$21,MATCH("xG/90",[1]Table2!$B$1:$Z$1,0),0)*VLOOKUP($B6,[1]Table2!$B$1:$Z$21,MATCH("xGA/90",[1]Table2!$B$1:$Z$1,0),0),"")</f>
        <v/>
      </c>
      <c r="MX75" s="41" t="str">
        <f>IFERROR(VLOOKUP(MX6,[1]Table2!$B$1:$Z$21,MATCH("xG/90",[1]Table2!$B$1:$Z$1,0),0)*VLOOKUP($B6,[1]Table2!$B$1:$Z$21,MATCH("xGA/90",[1]Table2!$B$1:$Z$1,0),0),"")</f>
        <v/>
      </c>
      <c r="MY75" s="41" t="str">
        <f>IFERROR(VLOOKUP(MY6,[1]Table2!$B$1:$Z$21,MATCH("xG/90",[1]Table2!$B$1:$Z$1,0),0)*VLOOKUP($B6,[1]Table2!$B$1:$Z$21,MATCH("xGA/90",[1]Table2!$B$1:$Z$1,0),0),"")</f>
        <v/>
      </c>
      <c r="MZ75" s="41" t="str">
        <f>IFERROR(VLOOKUP(MZ6,[1]Table2!$B$1:$Z$21,MATCH("xG/90",[1]Table2!$B$1:$Z$1,0),0)*VLOOKUP($B6,[1]Table2!$B$1:$Z$21,MATCH("xGA/90",[1]Table2!$B$1:$Z$1,0),0),"")</f>
        <v/>
      </c>
      <c r="NA75" s="41" t="str">
        <f>IFERROR(VLOOKUP(NA6,[1]Table2!$B$1:$Z$21,MATCH("xG/90",[1]Table2!$B$1:$Z$1,0),0)*VLOOKUP($B6,[1]Table2!$B$1:$Z$21,MATCH("xGA/90",[1]Table2!$B$1:$Z$1,0),0),"")</f>
        <v/>
      </c>
      <c r="NB75" s="41" t="str">
        <f>IFERROR(VLOOKUP(NB6,[1]Table2!$B$1:$Z$21,MATCH("xG/90",[1]Table2!$B$1:$Z$1,0),0)*VLOOKUP($B6,[1]Table2!$B$1:$Z$21,MATCH("xGA/90",[1]Table2!$B$1:$Z$1,0),0),"")</f>
        <v/>
      </c>
      <c r="NC75" s="41" t="str">
        <f>IFERROR(VLOOKUP(NC6,[1]Table2!$B$1:$Z$21,MATCH("xG/90",[1]Table2!$B$1:$Z$1,0),0)*VLOOKUP($B6,[1]Table2!$B$1:$Z$21,MATCH("xGA/90",[1]Table2!$B$1:$Z$1,0),0),"")</f>
        <v/>
      </c>
      <c r="NE75" s="40">
        <f t="shared" si="2"/>
        <v>-0.75</v>
      </c>
      <c r="NF75" s="41" t="str">
        <f>IFERROR(VLOOKUP(NF6,[1]Table2!$B$1:$Z$21,MATCH("xG/90",[1]Table2!$B$1:$Z$1,0),0)*VLOOKUP($B6,[1]Table2!$B$1:$Z$21,MATCH("xGA/90",[1]Table2!$B$1:$Z$1,0),0),"")</f>
        <v/>
      </c>
      <c r="NG75" s="41" t="str">
        <f>IFERROR(VLOOKUP(NG6,[1]Table2!$B$1:$Z$21,MATCH("xG/90",[1]Table2!$B$1:$Z$1,0),0)*VLOOKUP($B6,[1]Table2!$B$1:$Z$21,MATCH("xGA/90",[1]Table2!$B$1:$Z$1,0),0),"")</f>
        <v/>
      </c>
      <c r="NH75" s="41">
        <f>IFERROR(VLOOKUP(NH6,[1]Table2!$B$1:$Z$21,MATCH("xG/90",[1]Table2!$B$1:$Z$1,0),0)*VLOOKUP($B6,[1]Table2!$B$1:$Z$21,MATCH("xGA/90",[1]Table2!$B$1:$Z$1,0),0),"")</f>
        <v>3.7240104166666663</v>
      </c>
      <c r="NI75" s="41">
        <f>IFERROR(VLOOKUP(NI6,[1]Table2!$B$1:$Z$21,MATCH("xG/90",[1]Table2!$B$1:$Z$1,0),0)*VLOOKUP($B6,[1]Table2!$B$1:$Z$21,MATCH("xGA/90",[1]Table2!$B$1:$Z$1,0),0),"")</f>
        <v>2.2981835937499997</v>
      </c>
      <c r="NJ75" s="41">
        <f>IFERROR(VLOOKUP(NJ6,[1]Table2!$B$1:$Z$21,MATCH("xG/90",[1]Table2!$B$1:$Z$1,0),0)*VLOOKUP($B6,[1]Table2!$B$1:$Z$21,MATCH("xGA/90",[1]Table2!$B$1:$Z$1,0),0),"")</f>
        <v>2.3325907258064515</v>
      </c>
    </row>
    <row r="76" spans="1:374" s="42" customFormat="1" ht="15.75" thickBot="1" x14ac:dyDescent="0.3">
      <c r="A76" s="39" t="s">
        <v>70</v>
      </c>
      <c r="B76" s="40">
        <f>VLOOKUP(A76,[1]Table!$B$1:$O$21,MATCH("xGD/90",[1]Table!$B$1:$O$1,0),0)</f>
        <v>0.18</v>
      </c>
      <c r="C76" s="41" t="str">
        <f>IFERROR(VLOOKUP(C7,[1]Table2!$B$1:$Z$21,MATCH("xG/90",[1]Table2!$B$1:$Z$1,0),0)*VLOOKUP($B7,[1]Table2!$B$1:$Z$21,MATCH("xGA/90",[1]Table2!$B$1:$Z$1,0),0),"")</f>
        <v/>
      </c>
      <c r="D76" s="41" t="str">
        <f>IFERROR(VLOOKUP(D7,[1]Table2!$B$1:$Z$21,MATCH("xG/90",[1]Table2!$B$1:$Z$1,0),0)*VLOOKUP($B7,[1]Table2!$B$1:$Z$21,MATCH("xGA/90",[1]Table2!$B$1:$Z$1,0),0),"")</f>
        <v/>
      </c>
      <c r="E76" s="41" t="str">
        <f>IFERROR(VLOOKUP(E7,[1]Table2!$B$1:$Z$21,MATCH("xG/90",[1]Table2!$B$1:$Z$1,0),0)*VLOOKUP($B7,[1]Table2!$B$1:$Z$21,MATCH("xGA/90",[1]Table2!$B$1:$Z$1,0),0),"")</f>
        <v/>
      </c>
      <c r="F76" s="41" t="str">
        <f>IFERROR(VLOOKUP(F7,[1]Table2!$B$1:$Z$21,MATCH("xG/90",[1]Table2!$B$1:$Z$1,0),0)*VLOOKUP($B7,[1]Table2!$B$1:$Z$21,MATCH("xGA/90",[1]Table2!$B$1:$Z$1,0),0),"")</f>
        <v/>
      </c>
      <c r="G76" s="41" t="str">
        <f>IFERROR(VLOOKUP(G7,[1]Table2!$B$1:$Z$21,MATCH("xG/90",[1]Table2!$B$1:$Z$1,0),0)*VLOOKUP($B7,[1]Table2!$B$1:$Z$21,MATCH("xGA/90",[1]Table2!$B$1:$Z$1,0),0),"")</f>
        <v/>
      </c>
      <c r="H76" s="41" t="str">
        <f>IFERROR(VLOOKUP(H7,[1]Table2!$B$1:$Z$21,MATCH("xG/90",[1]Table2!$B$1:$Z$1,0),0)*VLOOKUP($B7,[1]Table2!$B$1:$Z$21,MATCH("xGA/90",[1]Table2!$B$1:$Z$1,0),0),"")</f>
        <v/>
      </c>
      <c r="I76" s="41">
        <f>IFERROR(VLOOKUP(I7,[1]Table2!$B$1:$Z$21,MATCH("xG/90",[1]Table2!$B$1:$Z$1,0),0)*VLOOKUP($B7,[1]Table2!$B$1:$Z$21,MATCH("xGA/90",[1]Table2!$B$1:$Z$1,0),0),"")</f>
        <v>1.6609765624999999</v>
      </c>
      <c r="J76" s="41" t="str">
        <f>IFERROR(VLOOKUP(J7,[1]Table2!$B$1:$Z$21,MATCH("xG/90",[1]Table2!$B$1:$Z$1,0),0)*VLOOKUP($B7,[1]Table2!$B$1:$Z$21,MATCH("xGA/90",[1]Table2!$B$1:$Z$1,0),0),"")</f>
        <v/>
      </c>
      <c r="K76" s="41" t="str">
        <f>IFERROR(VLOOKUP(K7,[1]Table2!$B$1:$Z$21,MATCH("xG/90",[1]Table2!$B$1:$Z$1,0),0)*VLOOKUP($B7,[1]Table2!$B$1:$Z$21,MATCH("xGA/90",[1]Table2!$B$1:$Z$1,0),0),"")</f>
        <v/>
      </c>
      <c r="L76" s="41" t="str">
        <f>IFERROR(VLOOKUP(L7,[1]Table2!$B$1:$Z$21,MATCH("xG/90",[1]Table2!$B$1:$Z$1,0),0)*VLOOKUP($B7,[1]Table2!$B$1:$Z$21,MATCH("xGA/90",[1]Table2!$B$1:$Z$1,0),0),"")</f>
        <v/>
      </c>
      <c r="M76" s="41" t="str">
        <f>IFERROR(VLOOKUP(M7,[1]Table2!$B$1:$Z$21,MATCH("xG/90",[1]Table2!$B$1:$Z$1,0),0)*VLOOKUP($B7,[1]Table2!$B$1:$Z$21,MATCH("xGA/90",[1]Table2!$B$1:$Z$1,0),0),"")</f>
        <v/>
      </c>
      <c r="N76" s="41" t="str">
        <f>IFERROR(VLOOKUP(N7,[1]Table2!$B$1:$Z$21,MATCH("xG/90",[1]Table2!$B$1:$Z$1,0),0)*VLOOKUP($B7,[1]Table2!$B$1:$Z$21,MATCH("xGA/90",[1]Table2!$B$1:$Z$1,0),0),"")</f>
        <v/>
      </c>
      <c r="O76" s="41">
        <f>IFERROR(VLOOKUP(O7,[1]Table2!$B$1:$Z$21,MATCH("xG/90",[1]Table2!$B$1:$Z$1,0),0)*VLOOKUP($B7,[1]Table2!$B$1:$Z$21,MATCH("xGA/90",[1]Table2!$B$1:$Z$1,0),0),"")</f>
        <v>2.1620104166666669</v>
      </c>
      <c r="P76" s="41" t="str">
        <f>IFERROR(VLOOKUP(P7,[1]Table2!$B$1:$Z$21,MATCH("xG/90",[1]Table2!$B$1:$Z$1,0),0)*VLOOKUP($B7,[1]Table2!$B$1:$Z$21,MATCH("xGA/90",[1]Table2!$B$1:$Z$1,0),0),"")</f>
        <v/>
      </c>
      <c r="Q76" s="41" t="str">
        <f>IFERROR(VLOOKUP(Q7,[1]Table2!$B$1:$Z$21,MATCH("xG/90",[1]Table2!$B$1:$Z$1,0),0)*VLOOKUP($B7,[1]Table2!$B$1:$Z$21,MATCH("xGA/90",[1]Table2!$B$1:$Z$1,0),0),"")</f>
        <v/>
      </c>
      <c r="R76" s="41" t="str">
        <f>IFERROR(VLOOKUP(R7,[1]Table2!$B$1:$Z$21,MATCH("xG/90",[1]Table2!$B$1:$Z$1,0),0)*VLOOKUP($B7,[1]Table2!$B$1:$Z$21,MATCH("xGA/90",[1]Table2!$B$1:$Z$1,0),0),"")</f>
        <v/>
      </c>
      <c r="S76" s="41" t="str">
        <f>IFERROR(VLOOKUP(S7,[1]Table2!$B$1:$Z$21,MATCH("xG/90",[1]Table2!$B$1:$Z$1,0),0)*VLOOKUP($B7,[1]Table2!$B$1:$Z$21,MATCH("xGA/90",[1]Table2!$B$1:$Z$1,0),0),"")</f>
        <v/>
      </c>
      <c r="T76" s="41" t="str">
        <f>IFERROR(VLOOKUP(T7,[1]Table2!$B$1:$Z$21,MATCH("xG/90",[1]Table2!$B$1:$Z$1,0),0)*VLOOKUP($B7,[1]Table2!$B$1:$Z$21,MATCH("xGA/90",[1]Table2!$B$1:$Z$1,0),0),"")</f>
        <v/>
      </c>
      <c r="U76" s="41" t="str">
        <f>IFERROR(VLOOKUP(U7,[1]Table2!$B$1:$Z$21,MATCH("xG/90",[1]Table2!$B$1:$Z$1,0),0)*VLOOKUP($B7,[1]Table2!$B$1:$Z$21,MATCH("xGA/90",[1]Table2!$B$1:$Z$1,0),0),"")</f>
        <v/>
      </c>
      <c r="V76" s="41">
        <f>IFERROR(VLOOKUP(V7,[1]Table2!$B$1:$Z$21,MATCH("xG/90",[1]Table2!$B$1:$Z$1,0),0)*VLOOKUP($B7,[1]Table2!$B$1:$Z$21,MATCH("xGA/90",[1]Table2!$B$1:$Z$1,0),0),"")</f>
        <v>1.6381653225806452</v>
      </c>
      <c r="W76" s="41" t="str">
        <f>IFERROR(VLOOKUP(W7,[1]Table2!$B$1:$Z$21,MATCH("xG/90",[1]Table2!$B$1:$Z$1,0),0)*VLOOKUP($B7,[1]Table2!$B$1:$Z$21,MATCH("xGA/90",[1]Table2!$B$1:$Z$1,0),0),"")</f>
        <v/>
      </c>
      <c r="X76" s="41" t="str">
        <f>IFERROR(VLOOKUP(X7,[1]Table2!$B$1:$Z$21,MATCH("xG/90",[1]Table2!$B$1:$Z$1,0),0)*VLOOKUP($B7,[1]Table2!$B$1:$Z$21,MATCH("xGA/90",[1]Table2!$B$1:$Z$1,0),0),"")</f>
        <v/>
      </c>
      <c r="Y76" s="41" t="str">
        <f>IFERROR(VLOOKUP(Y7,[1]Table2!$B$1:$Z$21,MATCH("xG/90",[1]Table2!$B$1:$Z$1,0),0)*VLOOKUP($B7,[1]Table2!$B$1:$Z$21,MATCH("xGA/90",[1]Table2!$B$1:$Z$1,0),0),"")</f>
        <v/>
      </c>
      <c r="Z76" s="41" t="str">
        <f>IFERROR(VLOOKUP(Z7,[1]Table2!$B$1:$Z$21,MATCH("xG/90",[1]Table2!$B$1:$Z$1,0),0)*VLOOKUP($B7,[1]Table2!$B$1:$Z$21,MATCH("xGA/90",[1]Table2!$B$1:$Z$1,0),0),"")</f>
        <v/>
      </c>
      <c r="AA76" s="41" t="str">
        <f>IFERROR(VLOOKUP(AA7,[1]Table2!$B$1:$Z$21,MATCH("xG/90",[1]Table2!$B$1:$Z$1,0),0)*VLOOKUP($B7,[1]Table2!$B$1:$Z$21,MATCH("xGA/90",[1]Table2!$B$1:$Z$1,0),0),"")</f>
        <v/>
      </c>
      <c r="AB76" s="41" t="str">
        <f>IFERROR(VLOOKUP(AB7,[1]Table2!$B$1:$Z$21,MATCH("xG/90",[1]Table2!$B$1:$Z$1,0),0)*VLOOKUP($B7,[1]Table2!$B$1:$Z$21,MATCH("xGA/90",[1]Table2!$B$1:$Z$1,0),0),"")</f>
        <v/>
      </c>
      <c r="AC76" s="41">
        <f>IFERROR(VLOOKUP(AC7,[1]Table2!$B$1:$Z$21,MATCH("xG/90",[1]Table2!$B$1:$Z$1,0),0)*VLOOKUP($B7,[1]Table2!$B$1:$Z$21,MATCH("xGA/90",[1]Table2!$B$1:$Z$1,0),0),"")</f>
        <v>1.410185546875</v>
      </c>
      <c r="AD76" s="41" t="str">
        <f>IFERROR(VLOOKUP(AD7,[1]Table2!$B$1:$Z$21,MATCH("xG/90",[1]Table2!$B$1:$Z$1,0),0)*VLOOKUP($B7,[1]Table2!$B$1:$Z$21,MATCH("xGA/90",[1]Table2!$B$1:$Z$1,0),0),"")</f>
        <v/>
      </c>
      <c r="AE76" s="41" t="str">
        <f>IFERROR(VLOOKUP(AE7,[1]Table2!$B$1:$Z$21,MATCH("xG/90",[1]Table2!$B$1:$Z$1,0),0)*VLOOKUP($B7,[1]Table2!$B$1:$Z$21,MATCH("xGA/90",[1]Table2!$B$1:$Z$1,0),0),"")</f>
        <v/>
      </c>
      <c r="AF76" s="41">
        <f>IFERROR(VLOOKUP(AF7,[1]Table2!$B$1:$Z$21,MATCH("xG/90",[1]Table2!$B$1:$Z$1,0),0)*VLOOKUP($B7,[1]Table2!$B$1:$Z$21,MATCH("xGA/90",[1]Table2!$B$1:$Z$1,0),0),"")</f>
        <v>1.2950683593750001</v>
      </c>
      <c r="AG76" s="41" t="str">
        <f>IFERROR(VLOOKUP(AG7,[1]Table2!$B$1:$Z$21,MATCH("xG/90",[1]Table2!$B$1:$Z$1,0),0)*VLOOKUP($B7,[1]Table2!$B$1:$Z$21,MATCH("xGA/90",[1]Table2!$B$1:$Z$1,0),0),"")</f>
        <v/>
      </c>
      <c r="AH76" s="41" t="str">
        <f>IFERROR(VLOOKUP(AH7,[1]Table2!$B$1:$Z$21,MATCH("xG/90",[1]Table2!$B$1:$Z$1,0),0)*VLOOKUP($B7,[1]Table2!$B$1:$Z$21,MATCH("xGA/90",[1]Table2!$B$1:$Z$1,0),0),"")</f>
        <v/>
      </c>
      <c r="AI76" s="41" t="str">
        <f>IFERROR(VLOOKUP(AI7,[1]Table2!$B$1:$Z$21,MATCH("xG/90",[1]Table2!$B$1:$Z$1,0),0)*VLOOKUP($B7,[1]Table2!$B$1:$Z$21,MATCH("xGA/90",[1]Table2!$B$1:$Z$1,0),0),"")</f>
        <v/>
      </c>
      <c r="AJ76" s="41">
        <f>IFERROR(VLOOKUP(AJ7,[1]Table2!$B$1:$Z$21,MATCH("xG/90",[1]Table2!$B$1:$Z$1,0),0)*VLOOKUP($B7,[1]Table2!$B$1:$Z$21,MATCH("xGA/90",[1]Table2!$B$1:$Z$1,0),0),"")</f>
        <v>1.6321972656250001</v>
      </c>
      <c r="AK76" s="41" t="str">
        <f>IFERROR(VLOOKUP(AK7,[1]Table2!$B$1:$Z$21,MATCH("xG/90",[1]Table2!$B$1:$Z$1,0),0)*VLOOKUP($B7,[1]Table2!$B$1:$Z$21,MATCH("xGA/90",[1]Table2!$B$1:$Z$1,0),0),"")</f>
        <v/>
      </c>
      <c r="AL76" s="41" t="str">
        <f>IFERROR(VLOOKUP(AL7,[1]Table2!$B$1:$Z$21,MATCH("xG/90",[1]Table2!$B$1:$Z$1,0),0)*VLOOKUP($B7,[1]Table2!$B$1:$Z$21,MATCH("xGA/90",[1]Table2!$B$1:$Z$1,0),0),"")</f>
        <v/>
      </c>
      <c r="AM76" s="41" t="str">
        <f>IFERROR(VLOOKUP(AM7,[1]Table2!$B$1:$Z$21,MATCH("xG/90",[1]Table2!$B$1:$Z$1,0),0)*VLOOKUP($B7,[1]Table2!$B$1:$Z$21,MATCH("xGA/90",[1]Table2!$B$1:$Z$1,0),0),"")</f>
        <v/>
      </c>
      <c r="AN76" s="41" t="str">
        <f>IFERROR(VLOOKUP(AN7,[1]Table2!$B$1:$Z$21,MATCH("xG/90",[1]Table2!$B$1:$Z$1,0),0)*VLOOKUP($B7,[1]Table2!$B$1:$Z$21,MATCH("xGA/90",[1]Table2!$B$1:$Z$1,0),0),"")</f>
        <v/>
      </c>
      <c r="AO76" s="41" t="str">
        <f>IFERROR(VLOOKUP(AO7,[1]Table2!$B$1:$Z$21,MATCH("xG/90",[1]Table2!$B$1:$Z$1,0),0)*VLOOKUP($B7,[1]Table2!$B$1:$Z$21,MATCH("xGA/90",[1]Table2!$B$1:$Z$1,0),0),"")</f>
        <v/>
      </c>
      <c r="AP76" s="41" t="str">
        <f>IFERROR(VLOOKUP(AP7,[1]Table2!$B$1:$Z$21,MATCH("xG/90",[1]Table2!$B$1:$Z$1,0),0)*VLOOKUP($B7,[1]Table2!$B$1:$Z$21,MATCH("xGA/90",[1]Table2!$B$1:$Z$1,0),0),"")</f>
        <v/>
      </c>
      <c r="AQ76" s="41" t="str">
        <f>IFERROR(VLOOKUP(AQ7,[1]Table2!$B$1:$Z$21,MATCH("xG/90",[1]Table2!$B$1:$Z$1,0),0)*VLOOKUP($B7,[1]Table2!$B$1:$Z$21,MATCH("xGA/90",[1]Table2!$B$1:$Z$1,0),0),"")</f>
        <v/>
      </c>
      <c r="AR76" s="41" t="str">
        <f>IFERROR(VLOOKUP(AR7,[1]Table2!$B$1:$Z$21,MATCH("xG/90",[1]Table2!$B$1:$Z$1,0),0)*VLOOKUP($B7,[1]Table2!$B$1:$Z$21,MATCH("xGA/90",[1]Table2!$B$1:$Z$1,0),0),"")</f>
        <v/>
      </c>
      <c r="AS76" s="41" t="str">
        <f>IFERROR(VLOOKUP(AS7,[1]Table2!$B$1:$Z$21,MATCH("xG/90",[1]Table2!$B$1:$Z$1,0),0)*VLOOKUP($B7,[1]Table2!$B$1:$Z$21,MATCH("xGA/90",[1]Table2!$B$1:$Z$1,0),0),"")</f>
        <v/>
      </c>
      <c r="AT76" s="41" t="str">
        <f>IFERROR(VLOOKUP(AT7,[1]Table2!$B$1:$Z$21,MATCH("xG/90",[1]Table2!$B$1:$Z$1,0),0)*VLOOKUP($B7,[1]Table2!$B$1:$Z$21,MATCH("xGA/90",[1]Table2!$B$1:$Z$1,0),0),"")</f>
        <v/>
      </c>
      <c r="AU76" s="41" t="str">
        <f>IFERROR(VLOOKUP(AU7,[1]Table2!$B$1:$Z$21,MATCH("xG/90",[1]Table2!$B$1:$Z$1,0),0)*VLOOKUP($B7,[1]Table2!$B$1:$Z$21,MATCH("xGA/90",[1]Table2!$B$1:$Z$1,0),0),"")</f>
        <v/>
      </c>
      <c r="AV76" s="41" t="str">
        <f>IFERROR(VLOOKUP(AV7,[1]Table2!$B$1:$Z$21,MATCH("xG/90",[1]Table2!$B$1:$Z$1,0),0)*VLOOKUP($B7,[1]Table2!$B$1:$Z$21,MATCH("xGA/90",[1]Table2!$B$1:$Z$1,0),0),"")</f>
        <v/>
      </c>
      <c r="AW76" s="41" t="str">
        <f>IFERROR(VLOOKUP(AW7,[1]Table2!$B$1:$Z$21,MATCH("xG/90",[1]Table2!$B$1:$Z$1,0),0)*VLOOKUP($B7,[1]Table2!$B$1:$Z$21,MATCH("xGA/90",[1]Table2!$B$1:$Z$1,0),0),"")</f>
        <v/>
      </c>
      <c r="AX76" s="41" t="str">
        <f>IFERROR(VLOOKUP(AX7,[1]Table2!$B$1:$Z$21,MATCH("xG/90",[1]Table2!$B$1:$Z$1,0),0)*VLOOKUP($B7,[1]Table2!$B$1:$Z$21,MATCH("xGA/90",[1]Table2!$B$1:$Z$1,0),0),"")</f>
        <v/>
      </c>
      <c r="AY76" s="41">
        <f>IFERROR(VLOOKUP(AY7,[1]Table2!$B$1:$Z$21,MATCH("xG/90",[1]Table2!$B$1:$Z$1,0),0)*VLOOKUP($B7,[1]Table2!$B$1:$Z$21,MATCH("xGA/90",[1]Table2!$B$1:$Z$1,0),0),"")</f>
        <v>2.6353613281249997</v>
      </c>
      <c r="AZ76" s="41" t="str">
        <f>IFERROR(VLOOKUP(AZ7,[1]Table2!$B$1:$Z$21,MATCH("xG/90",[1]Table2!$B$1:$Z$1,0),0)*VLOOKUP($B7,[1]Table2!$B$1:$Z$21,MATCH("xGA/90",[1]Table2!$B$1:$Z$1,0),0),"")</f>
        <v/>
      </c>
      <c r="BA76" s="41" t="str">
        <f>IFERROR(VLOOKUP(BA7,[1]Table2!$B$1:$Z$21,MATCH("xG/90",[1]Table2!$B$1:$Z$1,0),0)*VLOOKUP($B7,[1]Table2!$B$1:$Z$21,MATCH("xGA/90",[1]Table2!$B$1:$Z$1,0),0),"")</f>
        <v/>
      </c>
      <c r="BB76" s="41" t="str">
        <f>IFERROR(VLOOKUP(BB7,[1]Table2!$B$1:$Z$21,MATCH("xG/90",[1]Table2!$B$1:$Z$1,0),0)*VLOOKUP($B7,[1]Table2!$B$1:$Z$21,MATCH("xGA/90",[1]Table2!$B$1:$Z$1,0),0),"")</f>
        <v/>
      </c>
      <c r="BC76" s="41" t="str">
        <f>IFERROR(VLOOKUP(BC7,[1]Table2!$B$1:$Z$21,MATCH("xG/90",[1]Table2!$B$1:$Z$1,0),0)*VLOOKUP($B7,[1]Table2!$B$1:$Z$21,MATCH("xGA/90",[1]Table2!$B$1:$Z$1,0),0),"")</f>
        <v/>
      </c>
      <c r="BD76" s="41" t="str">
        <f>IFERROR(VLOOKUP(BD7,[1]Table2!$B$1:$Z$21,MATCH("xG/90",[1]Table2!$B$1:$Z$1,0),0)*VLOOKUP($B7,[1]Table2!$B$1:$Z$21,MATCH("xGA/90",[1]Table2!$B$1:$Z$1,0),0),"")</f>
        <v/>
      </c>
      <c r="BE76" s="41" t="str">
        <f>IFERROR(VLOOKUP(BE7,[1]Table2!$B$1:$Z$21,MATCH("xG/90",[1]Table2!$B$1:$Z$1,0),0)*VLOOKUP($B7,[1]Table2!$B$1:$Z$21,MATCH("xGA/90",[1]Table2!$B$1:$Z$1,0),0),"")</f>
        <v/>
      </c>
      <c r="BF76" s="41" t="str">
        <f>IFERROR(VLOOKUP(BF7,[1]Table2!$B$1:$Z$21,MATCH("xG/90",[1]Table2!$B$1:$Z$1,0),0)*VLOOKUP($B7,[1]Table2!$B$1:$Z$21,MATCH("xGA/90",[1]Table2!$B$1:$Z$1,0),0),"")</f>
        <v/>
      </c>
      <c r="BG76" s="41" t="str">
        <f>IFERROR(VLOOKUP(BG7,[1]Table2!$B$1:$Z$21,MATCH("xG/90",[1]Table2!$B$1:$Z$1,0),0)*VLOOKUP($B7,[1]Table2!$B$1:$Z$21,MATCH("xGA/90",[1]Table2!$B$1:$Z$1,0),0),"")</f>
        <v/>
      </c>
      <c r="BH76" s="41" t="str">
        <f>IFERROR(VLOOKUP(BH7,[1]Table2!$B$1:$Z$21,MATCH("xG/90",[1]Table2!$B$1:$Z$1,0),0)*VLOOKUP($B7,[1]Table2!$B$1:$Z$21,MATCH("xGA/90",[1]Table2!$B$1:$Z$1,0),0),"")</f>
        <v/>
      </c>
      <c r="BI76" s="41" t="str">
        <f>IFERROR(VLOOKUP(BI7,[1]Table2!$B$1:$Z$21,MATCH("xG/90",[1]Table2!$B$1:$Z$1,0),0)*VLOOKUP($B7,[1]Table2!$B$1:$Z$21,MATCH("xGA/90",[1]Table2!$B$1:$Z$1,0),0),"")</f>
        <v/>
      </c>
      <c r="BJ76" s="41" t="str">
        <f>IFERROR(VLOOKUP(BJ7,[1]Table2!$B$1:$Z$21,MATCH("xG/90",[1]Table2!$B$1:$Z$1,0),0)*VLOOKUP($B7,[1]Table2!$B$1:$Z$21,MATCH("xGA/90",[1]Table2!$B$1:$Z$1,0),0),"")</f>
        <v/>
      </c>
      <c r="BK76" s="41" t="str">
        <f>IFERROR(VLOOKUP(BK7,[1]Table2!$B$1:$Z$21,MATCH("xG/90",[1]Table2!$B$1:$Z$1,0),0)*VLOOKUP($B7,[1]Table2!$B$1:$Z$21,MATCH("xGA/90",[1]Table2!$B$1:$Z$1,0),0),"")</f>
        <v/>
      </c>
      <c r="BL76" s="41">
        <f>IFERROR(VLOOKUP(BL7,[1]Table2!$B$1:$Z$21,MATCH("xG/90",[1]Table2!$B$1:$Z$1,0),0)*VLOOKUP($B7,[1]Table2!$B$1:$Z$21,MATCH("xGA/90",[1]Table2!$B$1:$Z$1,0),0),"")</f>
        <v>1.3279589843749999</v>
      </c>
      <c r="BM76" s="41" t="str">
        <f>IFERROR(VLOOKUP(BM7,[1]Table2!$B$1:$Z$21,MATCH("xG/90",[1]Table2!$B$1:$Z$1,0),0)*VLOOKUP($B7,[1]Table2!$B$1:$Z$21,MATCH("xGA/90",[1]Table2!$B$1:$Z$1,0),0),"")</f>
        <v/>
      </c>
      <c r="BN76" s="41" t="str">
        <f>IFERROR(VLOOKUP(BN7,[1]Table2!$B$1:$Z$21,MATCH("xG/90",[1]Table2!$B$1:$Z$1,0),0)*VLOOKUP($B7,[1]Table2!$B$1:$Z$21,MATCH("xGA/90",[1]Table2!$B$1:$Z$1,0),0),"")</f>
        <v/>
      </c>
      <c r="BO76" s="41" t="str">
        <f>IFERROR(VLOOKUP(BO7,[1]Table2!$B$1:$Z$21,MATCH("xG/90",[1]Table2!$B$1:$Z$1,0),0)*VLOOKUP($B7,[1]Table2!$B$1:$Z$21,MATCH("xGA/90",[1]Table2!$B$1:$Z$1,0),0),"")</f>
        <v/>
      </c>
      <c r="BP76" s="41" t="str">
        <f>IFERROR(VLOOKUP(BP7,[1]Table2!$B$1:$Z$21,MATCH("xG/90",[1]Table2!$B$1:$Z$1,0),0)*VLOOKUP($B7,[1]Table2!$B$1:$Z$21,MATCH("xGA/90",[1]Table2!$B$1:$Z$1,0),0),"")</f>
        <v/>
      </c>
      <c r="BQ76" s="41" t="str">
        <f>IFERROR(VLOOKUP(BQ7,[1]Table2!$B$1:$Z$21,MATCH("xG/90",[1]Table2!$B$1:$Z$1,0),0)*VLOOKUP($B7,[1]Table2!$B$1:$Z$21,MATCH("xGA/90",[1]Table2!$B$1:$Z$1,0),0),"")</f>
        <v/>
      </c>
      <c r="BR76" s="41" t="str">
        <f>IFERROR(VLOOKUP(BR7,[1]Table2!$B$1:$Z$21,MATCH("xG/90",[1]Table2!$B$1:$Z$1,0),0)*VLOOKUP($B7,[1]Table2!$B$1:$Z$21,MATCH("xGA/90",[1]Table2!$B$1:$Z$1,0),0),"")</f>
        <v/>
      </c>
      <c r="BS76" s="41">
        <f>IFERROR(VLOOKUP(BS7,[1]Table2!$B$1:$Z$21,MATCH("xG/90",[1]Table2!$B$1:$Z$1,0),0)*VLOOKUP($B7,[1]Table2!$B$1:$Z$21,MATCH("xGA/90",[1]Table2!$B$1:$Z$1,0),0),"")</f>
        <v>2.3002217741935485</v>
      </c>
      <c r="BT76" s="41" t="str">
        <f>IFERROR(VLOOKUP(BT7,[1]Table2!$B$1:$Z$21,MATCH("xG/90",[1]Table2!$B$1:$Z$1,0),0)*VLOOKUP($B7,[1]Table2!$B$1:$Z$21,MATCH("xGA/90",[1]Table2!$B$1:$Z$1,0),0),"")</f>
        <v/>
      </c>
      <c r="BU76" s="41" t="str">
        <f>IFERROR(VLOOKUP(BU7,[1]Table2!$B$1:$Z$21,MATCH("xG/90",[1]Table2!$B$1:$Z$1,0),0)*VLOOKUP($B7,[1]Table2!$B$1:$Z$21,MATCH("xGA/90",[1]Table2!$B$1:$Z$1,0),0),"")</f>
        <v/>
      </c>
      <c r="BV76" s="41" t="str">
        <f>IFERROR(VLOOKUP(BV7,[1]Table2!$B$1:$Z$21,MATCH("xG/90",[1]Table2!$B$1:$Z$1,0),0)*VLOOKUP($B7,[1]Table2!$B$1:$Z$21,MATCH("xGA/90",[1]Table2!$B$1:$Z$1,0),0),"")</f>
        <v/>
      </c>
      <c r="BW76" s="41" t="str">
        <f>IFERROR(VLOOKUP(BW7,[1]Table2!$B$1:$Z$21,MATCH("xG/90",[1]Table2!$B$1:$Z$1,0),0)*VLOOKUP($B7,[1]Table2!$B$1:$Z$21,MATCH("xGA/90",[1]Table2!$B$1:$Z$1,0),0),"")</f>
        <v/>
      </c>
      <c r="BX76" s="41" t="str">
        <f>IFERROR(VLOOKUP(BX7,[1]Table2!$B$1:$Z$21,MATCH("xG/90",[1]Table2!$B$1:$Z$1,0),0)*VLOOKUP($B7,[1]Table2!$B$1:$Z$21,MATCH("xGA/90",[1]Table2!$B$1:$Z$1,0),0),"")</f>
        <v/>
      </c>
      <c r="BY76" s="41">
        <f>IFERROR(VLOOKUP(BY7,[1]Table2!$B$1:$Z$21,MATCH("xG/90",[1]Table2!$B$1:$Z$1,0),0)*VLOOKUP($B7,[1]Table2!$B$1:$Z$21,MATCH("xGA/90",[1]Table2!$B$1:$Z$1,0),0),"")</f>
        <v>2.4497844827586208</v>
      </c>
      <c r="BZ76" s="41" t="str">
        <f>IFERROR(VLOOKUP(BZ7,[1]Table2!$B$1:$Z$21,MATCH("xG/90",[1]Table2!$B$1:$Z$1,0),0)*VLOOKUP($B7,[1]Table2!$B$1:$Z$21,MATCH("xGA/90",[1]Table2!$B$1:$Z$1,0),0),"")</f>
        <v/>
      </c>
      <c r="CA76" s="41" t="str">
        <f>IFERROR(VLOOKUP(CA7,[1]Table2!$B$1:$Z$21,MATCH("xG/90",[1]Table2!$B$1:$Z$1,0),0)*VLOOKUP($B7,[1]Table2!$B$1:$Z$21,MATCH("xGA/90",[1]Table2!$B$1:$Z$1,0),0),"")</f>
        <v/>
      </c>
      <c r="CB76" s="41" t="str">
        <f>IFERROR(VLOOKUP(CB7,[1]Table2!$B$1:$Z$21,MATCH("xG/90",[1]Table2!$B$1:$Z$1,0),0)*VLOOKUP($B7,[1]Table2!$B$1:$Z$21,MATCH("xGA/90",[1]Table2!$B$1:$Z$1,0),0),"")</f>
        <v/>
      </c>
      <c r="CC76" s="41" t="str">
        <f>IFERROR(VLOOKUP(CC7,[1]Table2!$B$1:$Z$21,MATCH("xG/90",[1]Table2!$B$1:$Z$1,0),0)*VLOOKUP($B7,[1]Table2!$B$1:$Z$21,MATCH("xGA/90",[1]Table2!$B$1:$Z$1,0),0),"")</f>
        <v/>
      </c>
      <c r="CD76" s="41">
        <f>IFERROR(VLOOKUP(CD7,[1]Table2!$B$1:$Z$21,MATCH("xG/90",[1]Table2!$B$1:$Z$1,0),0)*VLOOKUP($B7,[1]Table2!$B$1:$Z$21,MATCH("xGA/90",[1]Table2!$B$1:$Z$1,0),0),"")</f>
        <v>1.6763608870967743</v>
      </c>
      <c r="CE76" s="41" t="str">
        <f>IFERROR(VLOOKUP(CE7,[1]Table2!$B$1:$Z$21,MATCH("xG/90",[1]Table2!$B$1:$Z$1,0),0)*VLOOKUP($B7,[1]Table2!$B$1:$Z$21,MATCH("xGA/90",[1]Table2!$B$1:$Z$1,0),0),"")</f>
        <v/>
      </c>
      <c r="CF76" s="41" t="str">
        <f>IFERROR(VLOOKUP(CF7,[1]Table2!$B$1:$Z$21,MATCH("xG/90",[1]Table2!$B$1:$Z$1,0),0)*VLOOKUP($B7,[1]Table2!$B$1:$Z$21,MATCH("xGA/90",[1]Table2!$B$1:$Z$1,0),0),"")</f>
        <v/>
      </c>
      <c r="CG76" s="41" t="str">
        <f>IFERROR(VLOOKUP(CG7,[1]Table2!$B$1:$Z$21,MATCH("xG/90",[1]Table2!$B$1:$Z$1,0),0)*VLOOKUP($B7,[1]Table2!$B$1:$Z$21,MATCH("xGA/90",[1]Table2!$B$1:$Z$1,0),0),"")</f>
        <v/>
      </c>
      <c r="CH76" s="41">
        <f>IFERROR(VLOOKUP(CH7,[1]Table2!$B$1:$Z$21,MATCH("xG/90",[1]Table2!$B$1:$Z$1,0),0)*VLOOKUP($B7,[1]Table2!$B$1:$Z$21,MATCH("xGA/90",[1]Table2!$B$1:$Z$1,0),0),"")</f>
        <v>1.71853515625</v>
      </c>
      <c r="CI76" s="41" t="str">
        <f>IFERROR(VLOOKUP(CI7,[1]Table2!$B$1:$Z$21,MATCH("xG/90",[1]Table2!$B$1:$Z$1,0),0)*VLOOKUP($B7,[1]Table2!$B$1:$Z$21,MATCH("xGA/90",[1]Table2!$B$1:$Z$1,0),0),"")</f>
        <v/>
      </c>
      <c r="CJ76" s="41" t="str">
        <f>IFERROR(VLOOKUP(CJ7,[1]Table2!$B$1:$Z$21,MATCH("xG/90",[1]Table2!$B$1:$Z$1,0),0)*VLOOKUP($B7,[1]Table2!$B$1:$Z$21,MATCH("xGA/90",[1]Table2!$B$1:$Z$1,0),0),"")</f>
        <v/>
      </c>
      <c r="CK76" s="41" t="str">
        <f>IFERROR(VLOOKUP(CK7,[1]Table2!$B$1:$Z$21,MATCH("xG/90",[1]Table2!$B$1:$Z$1,0),0)*VLOOKUP($B7,[1]Table2!$B$1:$Z$21,MATCH("xGA/90",[1]Table2!$B$1:$Z$1,0),0),"")</f>
        <v/>
      </c>
      <c r="CL76" s="41" t="str">
        <f>IFERROR(VLOOKUP(CL7,[1]Table2!$B$1:$Z$21,MATCH("xG/90",[1]Table2!$B$1:$Z$1,0),0)*VLOOKUP($B7,[1]Table2!$B$1:$Z$21,MATCH("xGA/90",[1]Table2!$B$1:$Z$1,0),0),"")</f>
        <v/>
      </c>
      <c r="CM76" s="41" t="str">
        <f>IFERROR(VLOOKUP(CM7,[1]Table2!$B$1:$Z$21,MATCH("xG/90",[1]Table2!$B$1:$Z$1,0),0)*VLOOKUP($B7,[1]Table2!$B$1:$Z$21,MATCH("xGA/90",[1]Table2!$B$1:$Z$1,0),0),"")</f>
        <v/>
      </c>
      <c r="CN76" s="41">
        <f>IFERROR(VLOOKUP(CN7,[1]Table2!$B$1:$Z$21,MATCH("xG/90",[1]Table2!$B$1:$Z$1,0),0)*VLOOKUP($B7,[1]Table2!$B$1:$Z$21,MATCH("xGA/90",[1]Table2!$B$1:$Z$1,0),0),"")</f>
        <v>1.2991796875000001</v>
      </c>
      <c r="CO76" s="41" t="str">
        <f>IFERROR(VLOOKUP(CO7,[1]Table2!$B$1:$Z$21,MATCH("xG/90",[1]Table2!$B$1:$Z$1,0),0)*VLOOKUP($B7,[1]Table2!$B$1:$Z$21,MATCH("xGA/90",[1]Table2!$B$1:$Z$1,0),0),"")</f>
        <v/>
      </c>
      <c r="CP76" s="41" t="str">
        <f>IFERROR(VLOOKUP(CP7,[1]Table2!$B$1:$Z$21,MATCH("xG/90",[1]Table2!$B$1:$Z$1,0),0)*VLOOKUP($B7,[1]Table2!$B$1:$Z$21,MATCH("xGA/90",[1]Table2!$B$1:$Z$1,0),0),"")</f>
        <v/>
      </c>
      <c r="CQ76" s="41" t="str">
        <f>IFERROR(VLOOKUP(CQ7,[1]Table2!$B$1:$Z$21,MATCH("xG/90",[1]Table2!$B$1:$Z$1,0),0)*VLOOKUP($B7,[1]Table2!$B$1:$Z$21,MATCH("xGA/90",[1]Table2!$B$1:$Z$1,0),0),"")</f>
        <v/>
      </c>
      <c r="CR76" s="41" t="str">
        <f>IFERROR(VLOOKUP(CR7,[1]Table2!$B$1:$Z$21,MATCH("xG/90",[1]Table2!$B$1:$Z$1,0),0)*VLOOKUP($B7,[1]Table2!$B$1:$Z$21,MATCH("xGA/90",[1]Table2!$B$1:$Z$1,0),0),"")</f>
        <v/>
      </c>
      <c r="CS76" s="41" t="str">
        <f>IFERROR(VLOOKUP(CS7,[1]Table2!$B$1:$Z$21,MATCH("xG/90",[1]Table2!$B$1:$Z$1,0),0)*VLOOKUP($B7,[1]Table2!$B$1:$Z$21,MATCH("xGA/90",[1]Table2!$B$1:$Z$1,0),0),"")</f>
        <v/>
      </c>
      <c r="CT76" s="41" t="str">
        <f>IFERROR(VLOOKUP(CT7,[1]Table2!$B$1:$Z$21,MATCH("xG/90",[1]Table2!$B$1:$Z$1,0),0)*VLOOKUP($B7,[1]Table2!$B$1:$Z$21,MATCH("xGA/90",[1]Table2!$B$1:$Z$1,0),0),"")</f>
        <v/>
      </c>
      <c r="CU76" s="41">
        <f>IFERROR(VLOOKUP(CU7,[1]Table2!$B$1:$Z$21,MATCH("xG/90",[1]Table2!$B$1:$Z$1,0),0)*VLOOKUP($B7,[1]Table2!$B$1:$Z$21,MATCH("xGA/90",[1]Table2!$B$1:$Z$1,0),0),"")</f>
        <v>1.3197363281250001</v>
      </c>
      <c r="CV76" s="41" t="str">
        <f>IFERROR(VLOOKUP(CV7,[1]Table2!$B$1:$Z$21,MATCH("xG/90",[1]Table2!$B$1:$Z$1,0),0)*VLOOKUP($B7,[1]Table2!$B$1:$Z$21,MATCH("xGA/90",[1]Table2!$B$1:$Z$1,0),0),"")</f>
        <v/>
      </c>
      <c r="CW76" s="41" t="str">
        <f>IFERROR(VLOOKUP(CW7,[1]Table2!$B$1:$Z$21,MATCH("xG/90",[1]Table2!$B$1:$Z$1,0),0)*VLOOKUP($B7,[1]Table2!$B$1:$Z$21,MATCH("xGA/90",[1]Table2!$B$1:$Z$1,0),0),"")</f>
        <v/>
      </c>
      <c r="CX76" s="41" t="str">
        <f>IFERROR(VLOOKUP(CX7,[1]Table2!$B$1:$Z$21,MATCH("xG/90",[1]Table2!$B$1:$Z$1,0),0)*VLOOKUP($B7,[1]Table2!$B$1:$Z$21,MATCH("xGA/90",[1]Table2!$B$1:$Z$1,0),0),"")</f>
        <v/>
      </c>
      <c r="CY76" s="41" t="str">
        <f>IFERROR(VLOOKUP(CY7,[1]Table2!$B$1:$Z$21,MATCH("xG/90",[1]Table2!$B$1:$Z$1,0),0)*VLOOKUP($B7,[1]Table2!$B$1:$Z$21,MATCH("xGA/90",[1]Table2!$B$1:$Z$1,0),0),"")</f>
        <v/>
      </c>
      <c r="CZ76" s="41" t="str">
        <f>IFERROR(VLOOKUP(CZ7,[1]Table2!$B$1:$Z$21,MATCH("xG/90",[1]Table2!$B$1:$Z$1,0),0)*VLOOKUP($B7,[1]Table2!$B$1:$Z$21,MATCH("xGA/90",[1]Table2!$B$1:$Z$1,0),0),"")</f>
        <v/>
      </c>
      <c r="DA76" s="41" t="str">
        <f>IFERROR(VLOOKUP(DA7,[1]Table2!$B$1:$Z$21,MATCH("xG/90",[1]Table2!$B$1:$Z$1,0),0)*VLOOKUP($B7,[1]Table2!$B$1:$Z$21,MATCH("xGA/90",[1]Table2!$B$1:$Z$1,0),0),"")</f>
        <v/>
      </c>
      <c r="DB76" s="41">
        <f>IFERROR(VLOOKUP(DB7,[1]Table2!$B$1:$Z$21,MATCH("xG/90",[1]Table2!$B$1:$Z$1,0),0)*VLOOKUP($B7,[1]Table2!$B$1:$Z$21,MATCH("xGA/90",[1]Table2!$B$1:$Z$1,0),0),"")</f>
        <v>2.7847395833333333</v>
      </c>
      <c r="DC76" s="41" t="str">
        <f>IFERROR(VLOOKUP(DC7,[1]Table2!$B$1:$Z$21,MATCH("xG/90",[1]Table2!$B$1:$Z$1,0),0)*VLOOKUP($B7,[1]Table2!$B$1:$Z$21,MATCH("xGA/90",[1]Table2!$B$1:$Z$1,0),0),"")</f>
        <v/>
      </c>
      <c r="DD76" s="41" t="str">
        <f>IFERROR(VLOOKUP(DD7,[1]Table2!$B$1:$Z$21,MATCH("xG/90",[1]Table2!$B$1:$Z$1,0),0)*VLOOKUP($B7,[1]Table2!$B$1:$Z$21,MATCH("xGA/90",[1]Table2!$B$1:$Z$1,0),0),"")</f>
        <v/>
      </c>
      <c r="DE76" s="41" t="str">
        <f>IFERROR(VLOOKUP(DE7,[1]Table2!$B$1:$Z$21,MATCH("xG/90",[1]Table2!$B$1:$Z$1,0),0)*VLOOKUP($B7,[1]Table2!$B$1:$Z$21,MATCH("xGA/90",[1]Table2!$B$1:$Z$1,0),0),"")</f>
        <v/>
      </c>
      <c r="DF76" s="41" t="str">
        <f>IFERROR(VLOOKUP(DF7,[1]Table2!$B$1:$Z$21,MATCH("xG/90",[1]Table2!$B$1:$Z$1,0),0)*VLOOKUP($B7,[1]Table2!$B$1:$Z$21,MATCH("xGA/90",[1]Table2!$B$1:$Z$1,0),0),"")</f>
        <v/>
      </c>
      <c r="DG76" s="41" t="str">
        <f>IFERROR(VLOOKUP(DG7,[1]Table2!$B$1:$Z$21,MATCH("xG/90",[1]Table2!$B$1:$Z$1,0),0)*VLOOKUP($B7,[1]Table2!$B$1:$Z$21,MATCH("xGA/90",[1]Table2!$B$1:$Z$1,0),0),"")</f>
        <v/>
      </c>
      <c r="DH76" s="41" t="str">
        <f>IFERROR(VLOOKUP(DH7,[1]Table2!$B$1:$Z$21,MATCH("xG/90",[1]Table2!$B$1:$Z$1,0),0)*VLOOKUP($B7,[1]Table2!$B$1:$Z$21,MATCH("xGA/90",[1]Table2!$B$1:$Z$1,0),0),"")</f>
        <v/>
      </c>
      <c r="DI76" s="41" t="str">
        <f>IFERROR(VLOOKUP(DI7,[1]Table2!$B$1:$Z$21,MATCH("xG/90",[1]Table2!$B$1:$Z$1,0),0)*VLOOKUP($B7,[1]Table2!$B$1:$Z$21,MATCH("xGA/90",[1]Table2!$B$1:$Z$1,0),0),"")</f>
        <v/>
      </c>
      <c r="DJ76" s="41" t="str">
        <f>IFERROR(VLOOKUP(DJ7,[1]Table2!$B$1:$Z$21,MATCH("xG/90",[1]Table2!$B$1:$Z$1,0),0)*VLOOKUP($B7,[1]Table2!$B$1:$Z$21,MATCH("xGA/90",[1]Table2!$B$1:$Z$1,0),0),"")</f>
        <v/>
      </c>
      <c r="DK76" s="41" t="str">
        <f>IFERROR(VLOOKUP(DK7,[1]Table2!$B$1:$Z$21,MATCH("xG/90",[1]Table2!$B$1:$Z$1,0),0)*VLOOKUP($B7,[1]Table2!$B$1:$Z$21,MATCH("xGA/90",[1]Table2!$B$1:$Z$1,0),0),"")</f>
        <v/>
      </c>
      <c r="DL76" s="41" t="str">
        <f>IFERROR(VLOOKUP(DL7,[1]Table2!$B$1:$Z$21,MATCH("xG/90",[1]Table2!$B$1:$Z$1,0),0)*VLOOKUP($B7,[1]Table2!$B$1:$Z$21,MATCH("xGA/90",[1]Table2!$B$1:$Z$1,0),0),"")</f>
        <v/>
      </c>
      <c r="DM76" s="41" t="str">
        <f>IFERROR(VLOOKUP(DM7,[1]Table2!$B$1:$Z$21,MATCH("xG/90",[1]Table2!$B$1:$Z$1,0),0)*VLOOKUP($B7,[1]Table2!$B$1:$Z$21,MATCH("xGA/90",[1]Table2!$B$1:$Z$1,0),0),"")</f>
        <v/>
      </c>
      <c r="DN76" s="41" t="str">
        <f>IFERROR(VLOOKUP(DN7,[1]Table2!$B$1:$Z$21,MATCH("xG/90",[1]Table2!$B$1:$Z$1,0),0)*VLOOKUP($B7,[1]Table2!$B$1:$Z$21,MATCH("xGA/90",[1]Table2!$B$1:$Z$1,0),0),"")</f>
        <v/>
      </c>
      <c r="DO76" s="41" t="str">
        <f>IFERROR(VLOOKUP(DO7,[1]Table2!$B$1:$Z$21,MATCH("xG/90",[1]Table2!$B$1:$Z$1,0),0)*VLOOKUP($B7,[1]Table2!$B$1:$Z$21,MATCH("xGA/90",[1]Table2!$B$1:$Z$1,0),0),"")</f>
        <v/>
      </c>
      <c r="DP76" s="41" t="str">
        <f>IFERROR(VLOOKUP(DP7,[1]Table2!$B$1:$Z$21,MATCH("xG/90",[1]Table2!$B$1:$Z$1,0),0)*VLOOKUP($B7,[1]Table2!$B$1:$Z$21,MATCH("xGA/90",[1]Table2!$B$1:$Z$1,0),0),"")</f>
        <v/>
      </c>
      <c r="DQ76" s="41" t="str">
        <f>IFERROR(VLOOKUP(DQ7,[1]Table2!$B$1:$Z$21,MATCH("xG/90",[1]Table2!$B$1:$Z$1,0),0)*VLOOKUP($B7,[1]Table2!$B$1:$Z$21,MATCH("xGA/90",[1]Table2!$B$1:$Z$1,0),0),"")</f>
        <v/>
      </c>
      <c r="DR76" s="41" t="str">
        <f>IFERROR(VLOOKUP(DR7,[1]Table2!$B$1:$Z$21,MATCH("xG/90",[1]Table2!$B$1:$Z$1,0),0)*VLOOKUP($B7,[1]Table2!$B$1:$Z$21,MATCH("xGA/90",[1]Table2!$B$1:$Z$1,0),0),"")</f>
        <v/>
      </c>
      <c r="DS76" s="41" t="str">
        <f>IFERROR(VLOOKUP(DS7,[1]Table2!$B$1:$Z$21,MATCH("xG/90",[1]Table2!$B$1:$Z$1,0),0)*VLOOKUP($B7,[1]Table2!$B$1:$Z$21,MATCH("xGA/90",[1]Table2!$B$1:$Z$1,0),0),"")</f>
        <v/>
      </c>
      <c r="DT76" s="41" t="str">
        <f>IFERROR(VLOOKUP(DT7,[1]Table2!$B$1:$Z$21,MATCH("xG/90",[1]Table2!$B$1:$Z$1,0),0)*VLOOKUP($B7,[1]Table2!$B$1:$Z$21,MATCH("xGA/90",[1]Table2!$B$1:$Z$1,0),0),"")</f>
        <v/>
      </c>
      <c r="DU76" s="41" t="str">
        <f>IFERROR(VLOOKUP(DU7,[1]Table2!$B$1:$Z$21,MATCH("xG/90",[1]Table2!$B$1:$Z$1,0),0)*VLOOKUP($B7,[1]Table2!$B$1:$Z$21,MATCH("xGA/90",[1]Table2!$B$1:$Z$1,0),0),"")</f>
        <v/>
      </c>
      <c r="DV76" s="41" t="str">
        <f>IFERROR(VLOOKUP(DV7,[1]Table2!$B$1:$Z$21,MATCH("xG/90",[1]Table2!$B$1:$Z$1,0),0)*VLOOKUP($B7,[1]Table2!$B$1:$Z$21,MATCH("xGA/90",[1]Table2!$B$1:$Z$1,0),0),"")</f>
        <v/>
      </c>
      <c r="DW76" s="41" t="str">
        <f>IFERROR(VLOOKUP(DW7,[1]Table2!$B$1:$Z$21,MATCH("xG/90",[1]Table2!$B$1:$Z$1,0),0)*VLOOKUP($B7,[1]Table2!$B$1:$Z$21,MATCH("xGA/90",[1]Table2!$B$1:$Z$1,0),0),"")</f>
        <v/>
      </c>
      <c r="DX76" s="41" t="str">
        <f>IFERROR(VLOOKUP(DX7,[1]Table2!$B$1:$Z$21,MATCH("xG/90",[1]Table2!$B$1:$Z$1,0),0)*VLOOKUP($B7,[1]Table2!$B$1:$Z$21,MATCH("xGA/90",[1]Table2!$B$1:$Z$1,0),0),"")</f>
        <v/>
      </c>
      <c r="DY76" s="41" t="str">
        <f>IFERROR(VLOOKUP(DY7,[1]Table2!$B$1:$Z$21,MATCH("xG/90",[1]Table2!$B$1:$Z$1,0),0)*VLOOKUP($B7,[1]Table2!$B$1:$Z$21,MATCH("xGA/90",[1]Table2!$B$1:$Z$1,0),0),"")</f>
        <v/>
      </c>
      <c r="DZ76" s="41" t="str">
        <f>IFERROR(VLOOKUP(DZ7,[1]Table2!$B$1:$Z$21,MATCH("xG/90",[1]Table2!$B$1:$Z$1,0),0)*VLOOKUP($B7,[1]Table2!$B$1:$Z$21,MATCH("xGA/90",[1]Table2!$B$1:$Z$1,0),0),"")</f>
        <v/>
      </c>
      <c r="EA76" s="41" t="str">
        <f>IFERROR(VLOOKUP(EA7,[1]Table2!$B$1:$Z$21,MATCH("xG/90",[1]Table2!$B$1:$Z$1,0),0)*VLOOKUP($B7,[1]Table2!$B$1:$Z$21,MATCH("xGA/90",[1]Table2!$B$1:$Z$1,0),0),"")</f>
        <v/>
      </c>
      <c r="EB76" s="41" t="str">
        <f>IFERROR(VLOOKUP(EB7,[1]Table2!$B$1:$Z$21,MATCH("xG/90",[1]Table2!$B$1:$Z$1,0),0)*VLOOKUP($B7,[1]Table2!$B$1:$Z$21,MATCH("xGA/90",[1]Table2!$B$1:$Z$1,0),0),"")</f>
        <v/>
      </c>
      <c r="EC76" s="41" t="str">
        <f>IFERROR(VLOOKUP(EC7,[1]Table2!$B$1:$Z$21,MATCH("xG/90",[1]Table2!$B$1:$Z$1,0),0)*VLOOKUP($B7,[1]Table2!$B$1:$Z$21,MATCH("xGA/90",[1]Table2!$B$1:$Z$1,0),0),"")</f>
        <v/>
      </c>
      <c r="ED76" s="41" t="str">
        <f>IFERROR(VLOOKUP(ED7,[1]Table2!$B$1:$Z$21,MATCH("xG/90",[1]Table2!$B$1:$Z$1,0),0)*VLOOKUP($B7,[1]Table2!$B$1:$Z$21,MATCH("xGA/90",[1]Table2!$B$1:$Z$1,0),0),"")</f>
        <v/>
      </c>
      <c r="EE76" s="41" t="str">
        <f>IFERROR(VLOOKUP(EE7,[1]Table2!$B$1:$Z$21,MATCH("xG/90",[1]Table2!$B$1:$Z$1,0),0)*VLOOKUP($B7,[1]Table2!$B$1:$Z$21,MATCH("xGA/90",[1]Table2!$B$1:$Z$1,0),0),"")</f>
        <v/>
      </c>
      <c r="EF76" s="41" t="str">
        <f>IFERROR(VLOOKUP(EF7,[1]Table2!$B$1:$Z$21,MATCH("xG/90",[1]Table2!$B$1:$Z$1,0),0)*VLOOKUP($B7,[1]Table2!$B$1:$Z$21,MATCH("xGA/90",[1]Table2!$B$1:$Z$1,0),0),"")</f>
        <v/>
      </c>
      <c r="EG76" s="41" t="str">
        <f>IFERROR(VLOOKUP(EG7,[1]Table2!$B$1:$Z$21,MATCH("xG/90",[1]Table2!$B$1:$Z$1,0),0)*VLOOKUP($B7,[1]Table2!$B$1:$Z$21,MATCH("xGA/90",[1]Table2!$B$1:$Z$1,0),0),"")</f>
        <v/>
      </c>
      <c r="EH76" s="41" t="str">
        <f>IFERROR(VLOOKUP(EH7,[1]Table2!$B$1:$Z$21,MATCH("xG/90",[1]Table2!$B$1:$Z$1,0),0)*VLOOKUP($B7,[1]Table2!$B$1:$Z$21,MATCH("xGA/90",[1]Table2!$B$1:$Z$1,0),0),"")</f>
        <v/>
      </c>
      <c r="EI76" s="41" t="str">
        <f>IFERROR(VLOOKUP(EI7,[1]Table2!$B$1:$Z$21,MATCH("xG/90",[1]Table2!$B$1:$Z$1,0),0)*VLOOKUP($B7,[1]Table2!$B$1:$Z$21,MATCH("xGA/90",[1]Table2!$B$1:$Z$1,0),0),"")</f>
        <v/>
      </c>
      <c r="EJ76" s="41" t="str">
        <f>IFERROR(VLOOKUP(EJ7,[1]Table2!$B$1:$Z$21,MATCH("xG/90",[1]Table2!$B$1:$Z$1,0),0)*VLOOKUP($B7,[1]Table2!$B$1:$Z$21,MATCH("xGA/90",[1]Table2!$B$1:$Z$1,0),0),"")</f>
        <v/>
      </c>
      <c r="EK76" s="41" t="str">
        <f>IFERROR(VLOOKUP(EK7,[1]Table2!$B$1:$Z$21,MATCH("xG/90",[1]Table2!$B$1:$Z$1,0),0)*VLOOKUP($B7,[1]Table2!$B$1:$Z$21,MATCH("xGA/90",[1]Table2!$B$1:$Z$1,0),0),"")</f>
        <v/>
      </c>
      <c r="EL76" s="41" t="str">
        <f>IFERROR(VLOOKUP(EL7,[1]Table2!$B$1:$Z$21,MATCH("xG/90",[1]Table2!$B$1:$Z$1,0),0)*VLOOKUP($B7,[1]Table2!$B$1:$Z$21,MATCH("xGA/90",[1]Table2!$B$1:$Z$1,0),0),"")</f>
        <v/>
      </c>
      <c r="EM76" s="41" t="str">
        <f>IFERROR(VLOOKUP(EM7,[1]Table2!$B$1:$Z$21,MATCH("xG/90",[1]Table2!$B$1:$Z$1,0),0)*VLOOKUP($B7,[1]Table2!$B$1:$Z$21,MATCH("xGA/90",[1]Table2!$B$1:$Z$1,0),0),"")</f>
        <v/>
      </c>
      <c r="EN76" s="41" t="str">
        <f>IFERROR(VLOOKUP(EN7,[1]Table2!$B$1:$Z$21,MATCH("xG/90",[1]Table2!$B$1:$Z$1,0),0)*VLOOKUP($B7,[1]Table2!$B$1:$Z$21,MATCH("xGA/90",[1]Table2!$B$1:$Z$1,0),0),"")</f>
        <v/>
      </c>
      <c r="EO76" s="41" t="str">
        <f>IFERROR(VLOOKUP(EO7,[1]Table2!$B$1:$Z$21,MATCH("xG/90",[1]Table2!$B$1:$Z$1,0),0)*VLOOKUP($B7,[1]Table2!$B$1:$Z$21,MATCH("xGA/90",[1]Table2!$B$1:$Z$1,0),0),"")</f>
        <v/>
      </c>
      <c r="EP76" s="41" t="str">
        <f>IFERROR(VLOOKUP(EP7,[1]Table2!$B$1:$Z$21,MATCH("xG/90",[1]Table2!$B$1:$Z$1,0),0)*VLOOKUP($B7,[1]Table2!$B$1:$Z$21,MATCH("xGA/90",[1]Table2!$B$1:$Z$1,0),0),"")</f>
        <v/>
      </c>
      <c r="EQ76" s="41" t="str">
        <f>IFERROR(VLOOKUP(EQ7,[1]Table2!$B$1:$Z$21,MATCH("xG/90",[1]Table2!$B$1:$Z$1,0),0)*VLOOKUP($B7,[1]Table2!$B$1:$Z$21,MATCH("xGA/90",[1]Table2!$B$1:$Z$1,0),0),"")</f>
        <v/>
      </c>
      <c r="ER76" s="41" t="str">
        <f>IFERROR(VLOOKUP(ER7,[1]Table2!$B$1:$Z$21,MATCH("xG/90",[1]Table2!$B$1:$Z$1,0),0)*VLOOKUP($B7,[1]Table2!$B$1:$Z$21,MATCH("xGA/90",[1]Table2!$B$1:$Z$1,0),0),"")</f>
        <v/>
      </c>
      <c r="ES76" s="41" t="str">
        <f>IFERROR(VLOOKUP(ES7,[1]Table2!$B$1:$Z$21,MATCH("xG/90",[1]Table2!$B$1:$Z$1,0),0)*VLOOKUP($B7,[1]Table2!$B$1:$Z$21,MATCH("xGA/90",[1]Table2!$B$1:$Z$1,0),0),"")</f>
        <v/>
      </c>
      <c r="ET76" s="41">
        <f>IFERROR(VLOOKUP(ET7,[1]Table2!$B$1:$Z$21,MATCH("xG/90",[1]Table2!$B$1:$Z$1,0),0)*VLOOKUP($B7,[1]Table2!$B$1:$Z$21,MATCH("xGA/90",[1]Table2!$B$1:$Z$1,0),0),"")</f>
        <v>1.9076562500000001</v>
      </c>
      <c r="EU76" s="41" t="str">
        <f>IFERROR(VLOOKUP(EU7,[1]Table2!$B$1:$Z$21,MATCH("xG/90",[1]Table2!$B$1:$Z$1,0),0)*VLOOKUP($B7,[1]Table2!$B$1:$Z$21,MATCH("xGA/90",[1]Table2!$B$1:$Z$1,0),0),"")</f>
        <v/>
      </c>
      <c r="EV76" s="41" t="str">
        <f>IFERROR(VLOOKUP(EV7,[1]Table2!$B$1:$Z$21,MATCH("xG/90",[1]Table2!$B$1:$Z$1,0),0)*VLOOKUP($B7,[1]Table2!$B$1:$Z$21,MATCH("xGA/90",[1]Table2!$B$1:$Z$1,0),0),"")</f>
        <v/>
      </c>
      <c r="EW76" s="41" t="str">
        <f>IFERROR(VLOOKUP(EW7,[1]Table2!$B$1:$Z$21,MATCH("xG/90",[1]Table2!$B$1:$Z$1,0),0)*VLOOKUP($B7,[1]Table2!$B$1:$Z$21,MATCH("xGA/90",[1]Table2!$B$1:$Z$1,0),0),"")</f>
        <v/>
      </c>
      <c r="EX76" s="41">
        <f>IFERROR(VLOOKUP(EX7,[1]Table2!$B$1:$Z$21,MATCH("xG/90",[1]Table2!$B$1:$Z$1,0),0)*VLOOKUP($B7,[1]Table2!$B$1:$Z$21,MATCH("xGA/90",[1]Table2!$B$1:$Z$1,0),0),"")</f>
        <v>1.7442641129032259</v>
      </c>
      <c r="EY76" s="41" t="str">
        <f>IFERROR(VLOOKUP(EY7,[1]Table2!$B$1:$Z$21,MATCH("xG/90",[1]Table2!$B$1:$Z$1,0),0)*VLOOKUP($B7,[1]Table2!$B$1:$Z$21,MATCH("xGA/90",[1]Table2!$B$1:$Z$1,0),0),"")</f>
        <v/>
      </c>
      <c r="EZ76" s="41" t="str">
        <f>IFERROR(VLOOKUP(EZ7,[1]Table2!$B$1:$Z$21,MATCH("xG/90",[1]Table2!$B$1:$Z$1,0),0)*VLOOKUP($B7,[1]Table2!$B$1:$Z$21,MATCH("xGA/90",[1]Table2!$B$1:$Z$1,0),0),"")</f>
        <v/>
      </c>
      <c r="FA76" s="41">
        <f>IFERROR(VLOOKUP(FA7,[1]Table2!$B$1:$Z$21,MATCH("xG/90",[1]Table2!$B$1:$Z$1,0),0)*VLOOKUP($B7,[1]Table2!$B$1:$Z$21,MATCH("xGA/90",[1]Table2!$B$1:$Z$1,0),0),"")</f>
        <v>2.440272177419355</v>
      </c>
      <c r="FB76" s="41" t="str">
        <f>IFERROR(VLOOKUP(FB7,[1]Table2!$B$1:$Z$21,MATCH("xG/90",[1]Table2!$B$1:$Z$1,0),0)*VLOOKUP($B7,[1]Table2!$B$1:$Z$21,MATCH("xGA/90",[1]Table2!$B$1:$Z$1,0),0),"")</f>
        <v/>
      </c>
      <c r="FC76" s="41" t="str">
        <f>IFERROR(VLOOKUP(FC7,[1]Table2!$B$1:$Z$21,MATCH("xG/90",[1]Table2!$B$1:$Z$1,0),0)*VLOOKUP($B7,[1]Table2!$B$1:$Z$21,MATCH("xGA/90",[1]Table2!$B$1:$Z$1,0),0),"")</f>
        <v/>
      </c>
      <c r="FD76" s="41" t="str">
        <f>IFERROR(VLOOKUP(FD7,[1]Table2!$B$1:$Z$21,MATCH("xG/90",[1]Table2!$B$1:$Z$1,0),0)*VLOOKUP($B7,[1]Table2!$B$1:$Z$21,MATCH("xGA/90",[1]Table2!$B$1:$Z$1,0),0),"")</f>
        <v/>
      </c>
      <c r="FE76" s="41" t="str">
        <f>IFERROR(VLOOKUP(FE7,[1]Table2!$B$1:$Z$21,MATCH("xG/90",[1]Table2!$B$1:$Z$1,0),0)*VLOOKUP($B7,[1]Table2!$B$1:$Z$21,MATCH("xGA/90",[1]Table2!$B$1:$Z$1,0),0),"")</f>
        <v/>
      </c>
      <c r="FF76" s="41" t="str">
        <f>IFERROR(VLOOKUP(FF7,[1]Table2!$B$1:$Z$21,MATCH("xG/90",[1]Table2!$B$1:$Z$1,0),0)*VLOOKUP($B7,[1]Table2!$B$1:$Z$21,MATCH("xGA/90",[1]Table2!$B$1:$Z$1,0),0),"")</f>
        <v/>
      </c>
      <c r="FG76" s="41" t="str">
        <f>IFERROR(VLOOKUP(FG7,[1]Table2!$B$1:$Z$21,MATCH("xG/90",[1]Table2!$B$1:$Z$1,0),0)*VLOOKUP($B7,[1]Table2!$B$1:$Z$21,MATCH("xGA/90",[1]Table2!$B$1:$Z$1,0),0),"")</f>
        <v/>
      </c>
      <c r="FH76" s="41" t="str">
        <f>IFERROR(VLOOKUP(FH7,[1]Table2!$B$1:$Z$21,MATCH("xG/90",[1]Table2!$B$1:$Z$1,0),0)*VLOOKUP($B7,[1]Table2!$B$1:$Z$21,MATCH("xGA/90",[1]Table2!$B$1:$Z$1,0),0),"")</f>
        <v/>
      </c>
      <c r="FI76" s="41" t="str">
        <f>IFERROR(VLOOKUP(FI7,[1]Table2!$B$1:$Z$21,MATCH("xG/90",[1]Table2!$B$1:$Z$1,0),0)*VLOOKUP($B7,[1]Table2!$B$1:$Z$21,MATCH("xGA/90",[1]Table2!$B$1:$Z$1,0),0),"")</f>
        <v/>
      </c>
      <c r="FJ76" s="41" t="str">
        <f>IFERROR(VLOOKUP(FJ7,[1]Table2!$B$1:$Z$21,MATCH("xG/90",[1]Table2!$B$1:$Z$1,0),0)*VLOOKUP($B7,[1]Table2!$B$1:$Z$21,MATCH("xGA/90",[1]Table2!$B$1:$Z$1,0),0),"")</f>
        <v/>
      </c>
      <c r="FK76" s="41" t="str">
        <f>IFERROR(VLOOKUP(FK7,[1]Table2!$B$1:$Z$21,MATCH("xG/90",[1]Table2!$B$1:$Z$1,0),0)*VLOOKUP($B7,[1]Table2!$B$1:$Z$21,MATCH("xGA/90",[1]Table2!$B$1:$Z$1,0),0),"")</f>
        <v/>
      </c>
      <c r="FL76" s="41" t="str">
        <f>IFERROR(VLOOKUP(FL7,[1]Table2!$B$1:$Z$21,MATCH("xG/90",[1]Table2!$B$1:$Z$1,0),0)*VLOOKUP($B7,[1]Table2!$B$1:$Z$21,MATCH("xGA/90",[1]Table2!$B$1:$Z$1,0),0),"")</f>
        <v/>
      </c>
      <c r="FM76" s="41">
        <f>IFERROR(VLOOKUP(FM7,[1]Table2!$B$1:$Z$21,MATCH("xG/90",[1]Table2!$B$1:$Z$1,0),0)*VLOOKUP($B7,[1]Table2!$B$1:$Z$21,MATCH("xGA/90",[1]Table2!$B$1:$Z$1,0),0),"")</f>
        <v>1.3279589843749999</v>
      </c>
      <c r="FN76" s="41" t="str">
        <f>IFERROR(VLOOKUP(FN7,[1]Table2!$B$1:$Z$21,MATCH("xG/90",[1]Table2!$B$1:$Z$1,0),0)*VLOOKUP($B7,[1]Table2!$B$1:$Z$21,MATCH("xGA/90",[1]Table2!$B$1:$Z$1,0),0),"")</f>
        <v/>
      </c>
      <c r="FO76" s="41" t="str">
        <f>IFERROR(VLOOKUP(FO7,[1]Table2!$B$1:$Z$21,MATCH("xG/90",[1]Table2!$B$1:$Z$1,0),0)*VLOOKUP($B7,[1]Table2!$B$1:$Z$21,MATCH("xGA/90",[1]Table2!$B$1:$Z$1,0),0),"")</f>
        <v/>
      </c>
      <c r="FP76" s="41" t="str">
        <f>IFERROR(VLOOKUP(FP7,[1]Table2!$B$1:$Z$21,MATCH("xG/90",[1]Table2!$B$1:$Z$1,0),0)*VLOOKUP($B7,[1]Table2!$B$1:$Z$21,MATCH("xGA/90",[1]Table2!$B$1:$Z$1,0),0),"")</f>
        <v/>
      </c>
      <c r="FQ76" s="41" t="str">
        <f>IFERROR(VLOOKUP(FQ7,[1]Table2!$B$1:$Z$21,MATCH("xG/90",[1]Table2!$B$1:$Z$1,0),0)*VLOOKUP($B7,[1]Table2!$B$1:$Z$21,MATCH("xGA/90",[1]Table2!$B$1:$Z$1,0),0),"")</f>
        <v/>
      </c>
      <c r="FR76" s="41" t="str">
        <f>IFERROR(VLOOKUP(FR7,[1]Table2!$B$1:$Z$21,MATCH("xG/90",[1]Table2!$B$1:$Z$1,0),0)*VLOOKUP($B7,[1]Table2!$B$1:$Z$21,MATCH("xGA/90",[1]Table2!$B$1:$Z$1,0),0),"")</f>
        <v/>
      </c>
      <c r="FS76" s="41" t="str">
        <f>IFERROR(VLOOKUP(FS7,[1]Table2!$B$1:$Z$21,MATCH("xG/90",[1]Table2!$B$1:$Z$1,0),0)*VLOOKUP($B7,[1]Table2!$B$1:$Z$21,MATCH("xGA/90",[1]Table2!$B$1:$Z$1,0),0),"")</f>
        <v/>
      </c>
      <c r="FT76" s="41" t="str">
        <f>IFERROR(VLOOKUP(FT7,[1]Table2!$B$1:$Z$21,MATCH("xG/90",[1]Table2!$B$1:$Z$1,0),0)*VLOOKUP($B7,[1]Table2!$B$1:$Z$21,MATCH("xGA/90",[1]Table2!$B$1:$Z$1,0),0),"")</f>
        <v/>
      </c>
      <c r="FU76" s="41">
        <f>IFERROR(VLOOKUP(FU7,[1]Table2!$B$1:$Z$21,MATCH("xG/90",[1]Table2!$B$1:$Z$1,0),0)*VLOOKUP($B7,[1]Table2!$B$1:$Z$21,MATCH("xGA/90",[1]Table2!$B$1:$Z$1,0),0),"")</f>
        <v>1.6321972656250001</v>
      </c>
      <c r="FV76" s="41" t="str">
        <f>IFERROR(VLOOKUP(FV7,[1]Table2!$B$1:$Z$21,MATCH("xG/90",[1]Table2!$B$1:$Z$1,0),0)*VLOOKUP($B7,[1]Table2!$B$1:$Z$21,MATCH("xGA/90",[1]Table2!$B$1:$Z$1,0),0),"")</f>
        <v/>
      </c>
      <c r="FW76" s="41" t="str">
        <f>IFERROR(VLOOKUP(FW7,[1]Table2!$B$1:$Z$21,MATCH("xG/90",[1]Table2!$B$1:$Z$1,0),0)*VLOOKUP($B7,[1]Table2!$B$1:$Z$21,MATCH("xGA/90",[1]Table2!$B$1:$Z$1,0),0),"")</f>
        <v/>
      </c>
      <c r="FX76" s="41" t="str">
        <f>IFERROR(VLOOKUP(FX7,[1]Table2!$B$1:$Z$21,MATCH("xG/90",[1]Table2!$B$1:$Z$1,0),0)*VLOOKUP($B7,[1]Table2!$B$1:$Z$21,MATCH("xGA/90",[1]Table2!$B$1:$Z$1,0),0),"")</f>
        <v/>
      </c>
      <c r="FY76" s="41" t="str">
        <f>IFERROR(VLOOKUP(FY7,[1]Table2!$B$1:$Z$21,MATCH("xG/90",[1]Table2!$B$1:$Z$1,0),0)*VLOOKUP($B7,[1]Table2!$B$1:$Z$21,MATCH("xGA/90",[1]Table2!$B$1:$Z$1,0),0),"")</f>
        <v/>
      </c>
      <c r="FZ76" s="41" t="str">
        <f>IFERROR(VLOOKUP(FZ7,[1]Table2!$B$1:$Z$21,MATCH("xG/90",[1]Table2!$B$1:$Z$1,0),0)*VLOOKUP($B7,[1]Table2!$B$1:$Z$21,MATCH("xGA/90",[1]Table2!$B$1:$Z$1,0),0),"")</f>
        <v/>
      </c>
      <c r="GA76" s="41" t="str">
        <f>IFERROR(VLOOKUP(GA7,[1]Table2!$B$1:$Z$21,MATCH("xG/90",[1]Table2!$B$1:$Z$1,0),0)*VLOOKUP($B7,[1]Table2!$B$1:$Z$21,MATCH("xGA/90",[1]Table2!$B$1:$Z$1,0),0),"")</f>
        <v/>
      </c>
      <c r="GB76" s="41" t="str">
        <f>IFERROR(VLOOKUP(GB7,[1]Table2!$B$1:$Z$21,MATCH("xG/90",[1]Table2!$B$1:$Z$1,0),0)*VLOOKUP($B7,[1]Table2!$B$1:$Z$21,MATCH("xGA/90",[1]Table2!$B$1:$Z$1,0),0),"")</f>
        <v/>
      </c>
      <c r="GC76" s="41" t="str">
        <f>IFERROR(VLOOKUP(GC7,[1]Table2!$B$1:$Z$21,MATCH("xG/90",[1]Table2!$B$1:$Z$1,0),0)*VLOOKUP($B7,[1]Table2!$B$1:$Z$21,MATCH("xGA/90",[1]Table2!$B$1:$Z$1,0),0),"")</f>
        <v/>
      </c>
      <c r="GD76" s="41" t="str">
        <f>IFERROR(VLOOKUP(GD7,[1]Table2!$B$1:$Z$21,MATCH("xG/90",[1]Table2!$B$1:$Z$1,0),0)*VLOOKUP($B7,[1]Table2!$B$1:$Z$21,MATCH("xGA/90",[1]Table2!$B$1:$Z$1,0),0),"")</f>
        <v/>
      </c>
      <c r="GE76" s="41" t="str">
        <f>IFERROR(VLOOKUP(GE7,[1]Table2!$B$1:$Z$21,MATCH("xG/90",[1]Table2!$B$1:$Z$1,0),0)*VLOOKUP($B7,[1]Table2!$B$1:$Z$21,MATCH("xGA/90",[1]Table2!$B$1:$Z$1,0),0),"")</f>
        <v/>
      </c>
      <c r="GF76" s="41" t="str">
        <f>IFERROR(VLOOKUP(GF7,[1]Table2!$B$1:$Z$21,MATCH("xG/90",[1]Table2!$B$1:$Z$1,0),0)*VLOOKUP($B7,[1]Table2!$B$1:$Z$21,MATCH("xGA/90",[1]Table2!$B$1:$Z$1,0),0),"")</f>
        <v/>
      </c>
      <c r="GG76" s="41" t="str">
        <f>IFERROR(VLOOKUP(GG7,[1]Table2!$B$1:$Z$21,MATCH("xG/90",[1]Table2!$B$1:$Z$1,0),0)*VLOOKUP($B7,[1]Table2!$B$1:$Z$21,MATCH("xGA/90",[1]Table2!$B$1:$Z$1,0),0),"")</f>
        <v/>
      </c>
      <c r="GH76" s="41">
        <f>IFERROR(VLOOKUP(GH7,[1]Table2!$B$1:$Z$21,MATCH("xG/90",[1]Table2!$B$1:$Z$1,0),0)*VLOOKUP($B7,[1]Table2!$B$1:$Z$21,MATCH("xGA/90",[1]Table2!$B$1:$Z$1,0),0),"")</f>
        <v>1.253955078125</v>
      </c>
      <c r="GI76" s="41" t="str">
        <f>IFERROR(VLOOKUP(GI7,[1]Table2!$B$1:$Z$21,MATCH("xG/90",[1]Table2!$B$1:$Z$1,0),0)*VLOOKUP($B7,[1]Table2!$B$1:$Z$21,MATCH("xGA/90",[1]Table2!$B$1:$Z$1,0),0),"")</f>
        <v/>
      </c>
      <c r="GJ76" s="41" t="str">
        <f>IFERROR(VLOOKUP(GJ7,[1]Table2!$B$1:$Z$21,MATCH("xG/90",[1]Table2!$B$1:$Z$1,0),0)*VLOOKUP($B7,[1]Table2!$B$1:$Z$21,MATCH("xGA/90",[1]Table2!$B$1:$Z$1,0),0),"")</f>
        <v/>
      </c>
      <c r="GK76" s="41" t="str">
        <f>IFERROR(VLOOKUP(GK7,[1]Table2!$B$1:$Z$21,MATCH("xG/90",[1]Table2!$B$1:$Z$1,0),0)*VLOOKUP($B7,[1]Table2!$B$1:$Z$21,MATCH("xGA/90",[1]Table2!$B$1:$Z$1,0),0),"")</f>
        <v/>
      </c>
      <c r="GL76" s="41" t="str">
        <f>IFERROR(VLOOKUP(GL7,[1]Table2!$B$1:$Z$21,MATCH("xG/90",[1]Table2!$B$1:$Z$1,0),0)*VLOOKUP($B7,[1]Table2!$B$1:$Z$21,MATCH("xGA/90",[1]Table2!$B$1:$Z$1,0),0),"")</f>
        <v/>
      </c>
      <c r="GM76" s="41" t="str">
        <f>IFERROR(VLOOKUP(GM7,[1]Table2!$B$1:$Z$21,MATCH("xG/90",[1]Table2!$B$1:$Z$1,0),0)*VLOOKUP($B7,[1]Table2!$B$1:$Z$21,MATCH("xGA/90",[1]Table2!$B$1:$Z$1,0),0),"")</f>
        <v/>
      </c>
      <c r="GN76" s="41" t="str">
        <f>IFERROR(VLOOKUP(GN7,[1]Table2!$B$1:$Z$21,MATCH("xG/90",[1]Table2!$B$1:$Z$1,0),0)*VLOOKUP($B7,[1]Table2!$B$1:$Z$21,MATCH("xGA/90",[1]Table2!$B$1:$Z$1,0),0),"")</f>
        <v/>
      </c>
      <c r="GO76" s="41">
        <f>IFERROR(VLOOKUP(GO7,[1]Table2!$B$1:$Z$21,MATCH("xG/90",[1]Table2!$B$1:$Z$1,0),0)*VLOOKUP($B7,[1]Table2!$B$1:$Z$21,MATCH("xGA/90",[1]Table2!$B$1:$Z$1,0),0),"")</f>
        <v>2.6353613281249997</v>
      </c>
      <c r="GP76" s="41" t="str">
        <f>IFERROR(VLOOKUP(GP7,[1]Table2!$B$1:$Z$21,MATCH("xG/90",[1]Table2!$B$1:$Z$1,0),0)*VLOOKUP($B7,[1]Table2!$B$1:$Z$21,MATCH("xGA/90",[1]Table2!$B$1:$Z$1,0),0),"")</f>
        <v/>
      </c>
      <c r="GQ76" s="41" t="str">
        <f>IFERROR(VLOOKUP(GQ7,[1]Table2!$B$1:$Z$21,MATCH("xG/90",[1]Table2!$B$1:$Z$1,0),0)*VLOOKUP($B7,[1]Table2!$B$1:$Z$21,MATCH("xGA/90",[1]Table2!$B$1:$Z$1,0),0),"")</f>
        <v/>
      </c>
      <c r="GR76" s="41" t="str">
        <f>IFERROR(VLOOKUP(GR7,[1]Table2!$B$1:$Z$21,MATCH("xG/90",[1]Table2!$B$1:$Z$1,0),0)*VLOOKUP($B7,[1]Table2!$B$1:$Z$21,MATCH("xGA/90",[1]Table2!$B$1:$Z$1,0),0),"")</f>
        <v/>
      </c>
      <c r="GS76" s="41" t="str">
        <f>IFERROR(VLOOKUP(GS7,[1]Table2!$B$1:$Z$21,MATCH("xG/90",[1]Table2!$B$1:$Z$1,0),0)*VLOOKUP($B7,[1]Table2!$B$1:$Z$21,MATCH("xGA/90",[1]Table2!$B$1:$Z$1,0),0),"")</f>
        <v/>
      </c>
      <c r="GT76" s="41" t="str">
        <f>IFERROR(VLOOKUP(GT7,[1]Table2!$B$1:$Z$21,MATCH("xG/90",[1]Table2!$B$1:$Z$1,0),0)*VLOOKUP($B7,[1]Table2!$B$1:$Z$21,MATCH("xGA/90",[1]Table2!$B$1:$Z$1,0),0),"")</f>
        <v/>
      </c>
      <c r="GU76" s="41" t="str">
        <f>IFERROR(VLOOKUP(GU7,[1]Table2!$B$1:$Z$21,MATCH("xG/90",[1]Table2!$B$1:$Z$1,0),0)*VLOOKUP($B7,[1]Table2!$B$1:$Z$21,MATCH("xGA/90",[1]Table2!$B$1:$Z$1,0),0),"")</f>
        <v/>
      </c>
      <c r="GV76" s="41">
        <f>IFERROR(VLOOKUP(GV7,[1]Table2!$B$1:$Z$21,MATCH("xG/90",[1]Table2!$B$1:$Z$1,0),0)*VLOOKUP($B7,[1]Table2!$B$1:$Z$21,MATCH("xGA/90",[1]Table2!$B$1:$Z$1,0),0),"")</f>
        <v>1.2950683593750001</v>
      </c>
      <c r="GW76" s="41" t="str">
        <f>IFERROR(VLOOKUP(GW7,[1]Table2!$B$1:$Z$21,MATCH("xG/90",[1]Table2!$B$1:$Z$1,0),0)*VLOOKUP($B7,[1]Table2!$B$1:$Z$21,MATCH("xGA/90",[1]Table2!$B$1:$Z$1,0),0),"")</f>
        <v/>
      </c>
      <c r="GX76" s="41" t="str">
        <f>IFERROR(VLOOKUP(GX7,[1]Table2!$B$1:$Z$21,MATCH("xG/90",[1]Table2!$B$1:$Z$1,0),0)*VLOOKUP($B7,[1]Table2!$B$1:$Z$21,MATCH("xGA/90",[1]Table2!$B$1:$Z$1,0),0),"")</f>
        <v/>
      </c>
      <c r="GY76" s="41" t="str">
        <f>IFERROR(VLOOKUP(GY7,[1]Table2!$B$1:$Z$21,MATCH("xG/90",[1]Table2!$B$1:$Z$1,0),0)*VLOOKUP($B7,[1]Table2!$B$1:$Z$21,MATCH("xGA/90",[1]Table2!$B$1:$Z$1,0),0),"")</f>
        <v/>
      </c>
      <c r="GZ76" s="41" t="str">
        <f>IFERROR(VLOOKUP(GZ7,[1]Table2!$B$1:$Z$21,MATCH("xG/90",[1]Table2!$B$1:$Z$1,0),0)*VLOOKUP($B7,[1]Table2!$B$1:$Z$21,MATCH("xGA/90",[1]Table2!$B$1:$Z$1,0),0),"")</f>
        <v/>
      </c>
      <c r="HA76" s="41" t="str">
        <f>IFERROR(VLOOKUP(HA7,[1]Table2!$B$1:$Z$21,MATCH("xG/90",[1]Table2!$B$1:$Z$1,0),0)*VLOOKUP($B7,[1]Table2!$B$1:$Z$21,MATCH("xGA/90",[1]Table2!$B$1:$Z$1,0),0),"")</f>
        <v/>
      </c>
      <c r="HB76" s="41" t="str">
        <f>IFERROR(VLOOKUP(HB7,[1]Table2!$B$1:$Z$21,MATCH("xG/90",[1]Table2!$B$1:$Z$1,0),0)*VLOOKUP($B7,[1]Table2!$B$1:$Z$21,MATCH("xGA/90",[1]Table2!$B$1:$Z$1,0),0),"")</f>
        <v/>
      </c>
      <c r="HC76" s="41" t="str">
        <f>IFERROR(VLOOKUP(HC7,[1]Table2!$B$1:$Z$21,MATCH("xG/90",[1]Table2!$B$1:$Z$1,0),0)*VLOOKUP($B7,[1]Table2!$B$1:$Z$21,MATCH("xGA/90",[1]Table2!$B$1:$Z$1,0),0),"")</f>
        <v/>
      </c>
      <c r="HD76" s="41" t="str">
        <f>IFERROR(VLOOKUP(HD7,[1]Table2!$B$1:$Z$21,MATCH("xG/90",[1]Table2!$B$1:$Z$1,0),0)*VLOOKUP($B7,[1]Table2!$B$1:$Z$21,MATCH("xGA/90",[1]Table2!$B$1:$Z$1,0),0),"")</f>
        <v/>
      </c>
      <c r="HE76" s="41" t="str">
        <f>IFERROR(VLOOKUP(HE7,[1]Table2!$B$1:$Z$21,MATCH("xG/90",[1]Table2!$B$1:$Z$1,0),0)*VLOOKUP($B7,[1]Table2!$B$1:$Z$21,MATCH("xGA/90",[1]Table2!$B$1:$Z$1,0),0),"")</f>
        <v/>
      </c>
      <c r="HF76" s="41" t="str">
        <f>IFERROR(VLOOKUP(HF7,[1]Table2!$B$1:$Z$21,MATCH("xG/90",[1]Table2!$B$1:$Z$1,0),0)*VLOOKUP($B7,[1]Table2!$B$1:$Z$21,MATCH("xGA/90",[1]Table2!$B$1:$Z$1,0),0),"")</f>
        <v/>
      </c>
      <c r="HG76" s="41" t="str">
        <f>IFERROR(VLOOKUP(HG7,[1]Table2!$B$1:$Z$21,MATCH("xG/90",[1]Table2!$B$1:$Z$1,0),0)*VLOOKUP($B7,[1]Table2!$B$1:$Z$21,MATCH("xGA/90",[1]Table2!$B$1:$Z$1,0),0),"")</f>
        <v/>
      </c>
      <c r="HH76" s="41" t="str">
        <f>IFERROR(VLOOKUP(HH7,[1]Table2!$B$1:$Z$21,MATCH("xG/90",[1]Table2!$B$1:$Z$1,0),0)*VLOOKUP($B7,[1]Table2!$B$1:$Z$21,MATCH("xGA/90",[1]Table2!$B$1:$Z$1,0),0),"")</f>
        <v/>
      </c>
      <c r="HI76" s="41" t="str">
        <f>IFERROR(VLOOKUP(HI7,[1]Table2!$B$1:$Z$21,MATCH("xG/90",[1]Table2!$B$1:$Z$1,0),0)*VLOOKUP($B7,[1]Table2!$B$1:$Z$21,MATCH("xGA/90",[1]Table2!$B$1:$Z$1,0),0),"")</f>
        <v/>
      </c>
      <c r="HJ76" s="41" t="str">
        <f>IFERROR(VLOOKUP(HJ7,[1]Table2!$B$1:$Z$21,MATCH("xG/90",[1]Table2!$B$1:$Z$1,0),0)*VLOOKUP($B7,[1]Table2!$B$1:$Z$21,MATCH("xGA/90",[1]Table2!$B$1:$Z$1,0),0),"")</f>
        <v/>
      </c>
      <c r="HK76" s="41" t="str">
        <f>IFERROR(VLOOKUP(HK7,[1]Table2!$B$1:$Z$21,MATCH("xG/90",[1]Table2!$B$1:$Z$1,0),0)*VLOOKUP($B7,[1]Table2!$B$1:$Z$21,MATCH("xGA/90",[1]Table2!$B$1:$Z$1,0),0),"")</f>
        <v/>
      </c>
      <c r="HL76" s="41">
        <f>IFERROR(VLOOKUP(HL7,[1]Table2!$B$1:$Z$21,MATCH("xG/90",[1]Table2!$B$1:$Z$1,0),0)*VLOOKUP($B7,[1]Table2!$B$1:$Z$21,MATCH("xGA/90",[1]Table2!$B$1:$Z$1,0),0),"")</f>
        <v>1.6381653225806452</v>
      </c>
      <c r="HM76" s="41" t="str">
        <f>IFERROR(VLOOKUP(HM7,[1]Table2!$B$1:$Z$21,MATCH("xG/90",[1]Table2!$B$1:$Z$1,0),0)*VLOOKUP($B7,[1]Table2!$B$1:$Z$21,MATCH("xGA/90",[1]Table2!$B$1:$Z$1,0),0),"")</f>
        <v/>
      </c>
      <c r="HN76" s="41" t="str">
        <f>IFERROR(VLOOKUP(HN7,[1]Table2!$B$1:$Z$21,MATCH("xG/90",[1]Table2!$B$1:$Z$1,0),0)*VLOOKUP($B7,[1]Table2!$B$1:$Z$21,MATCH("xGA/90",[1]Table2!$B$1:$Z$1,0),0),"")</f>
        <v/>
      </c>
      <c r="HO76" s="41" t="str">
        <f>IFERROR(VLOOKUP(HO7,[1]Table2!$B$1:$Z$21,MATCH("xG/90",[1]Table2!$B$1:$Z$1,0),0)*VLOOKUP($B7,[1]Table2!$B$1:$Z$21,MATCH("xGA/90",[1]Table2!$B$1:$Z$1,0),0),"")</f>
        <v/>
      </c>
      <c r="HP76" s="41" t="str">
        <f>IFERROR(VLOOKUP(HP7,[1]Table2!$B$1:$Z$21,MATCH("xG/90",[1]Table2!$B$1:$Z$1,0),0)*VLOOKUP($B7,[1]Table2!$B$1:$Z$21,MATCH("xGA/90",[1]Table2!$B$1:$Z$1,0),0),"")</f>
        <v/>
      </c>
      <c r="HQ76" s="41">
        <f>IFERROR(VLOOKUP(HQ7,[1]Table2!$B$1:$Z$21,MATCH("xG/90",[1]Table2!$B$1:$Z$1,0),0)*VLOOKUP($B7,[1]Table2!$B$1:$Z$21,MATCH("xGA/90",[1]Table2!$B$1:$Z$1,0),0),"")</f>
        <v>1.410185546875</v>
      </c>
      <c r="HR76" s="41" t="str">
        <f>IFERROR(VLOOKUP(HR7,[1]Table2!$B$1:$Z$21,MATCH("xG/90",[1]Table2!$B$1:$Z$1,0),0)*VLOOKUP($B7,[1]Table2!$B$1:$Z$21,MATCH("xGA/90",[1]Table2!$B$1:$Z$1,0),0),"")</f>
        <v/>
      </c>
      <c r="HS76" s="41" t="str">
        <f>IFERROR(VLOOKUP(HS7,[1]Table2!$B$1:$Z$21,MATCH("xG/90",[1]Table2!$B$1:$Z$1,0),0)*VLOOKUP($B7,[1]Table2!$B$1:$Z$21,MATCH("xGA/90",[1]Table2!$B$1:$Z$1,0),0),"")</f>
        <v/>
      </c>
      <c r="HT76" s="41" t="str">
        <f>IFERROR(VLOOKUP(HT7,[1]Table2!$B$1:$Z$21,MATCH("xG/90",[1]Table2!$B$1:$Z$1,0),0)*VLOOKUP($B7,[1]Table2!$B$1:$Z$21,MATCH("xGA/90",[1]Table2!$B$1:$Z$1,0),0),"")</f>
        <v/>
      </c>
      <c r="HU76" s="41">
        <f>IFERROR(VLOOKUP(HU7,[1]Table2!$B$1:$Z$21,MATCH("xG/90",[1]Table2!$B$1:$Z$1,0),0)*VLOOKUP($B7,[1]Table2!$B$1:$Z$21,MATCH("xGA/90",[1]Table2!$B$1:$Z$1,0),0),"")</f>
        <v>1.253955078125</v>
      </c>
      <c r="HV76" s="41" t="str">
        <f>IFERROR(VLOOKUP(HV7,[1]Table2!$B$1:$Z$21,MATCH("xG/90",[1]Table2!$B$1:$Z$1,0),0)*VLOOKUP($B7,[1]Table2!$B$1:$Z$21,MATCH("xGA/90",[1]Table2!$B$1:$Z$1,0),0),"")</f>
        <v/>
      </c>
      <c r="HW76" s="41" t="str">
        <f>IFERROR(VLOOKUP(HW7,[1]Table2!$B$1:$Z$21,MATCH("xG/90",[1]Table2!$B$1:$Z$1,0),0)*VLOOKUP($B7,[1]Table2!$B$1:$Z$21,MATCH("xGA/90",[1]Table2!$B$1:$Z$1,0),0),"")</f>
        <v/>
      </c>
      <c r="HX76" s="41">
        <f>IFERROR(VLOOKUP(HX7,[1]Table2!$B$1:$Z$21,MATCH("xG/90",[1]Table2!$B$1:$Z$1,0),0)*VLOOKUP($B7,[1]Table2!$B$1:$Z$21,MATCH("xGA/90",[1]Table2!$B$1:$Z$1,0),0),"")</f>
        <v>1.6609765624999999</v>
      </c>
      <c r="HY76" s="41" t="str">
        <f>IFERROR(VLOOKUP(HY7,[1]Table2!$B$1:$Z$21,MATCH("xG/90",[1]Table2!$B$1:$Z$1,0),0)*VLOOKUP($B7,[1]Table2!$B$1:$Z$21,MATCH("xGA/90",[1]Table2!$B$1:$Z$1,0),0),"")</f>
        <v/>
      </c>
      <c r="HZ76" s="41" t="str">
        <f>IFERROR(VLOOKUP(HZ7,[1]Table2!$B$1:$Z$21,MATCH("xG/90",[1]Table2!$B$1:$Z$1,0),0)*VLOOKUP($B7,[1]Table2!$B$1:$Z$21,MATCH("xGA/90",[1]Table2!$B$1:$Z$1,0),0),"")</f>
        <v/>
      </c>
      <c r="IA76" s="41" t="str">
        <f>IFERROR(VLOOKUP(IA7,[1]Table2!$B$1:$Z$21,MATCH("xG/90",[1]Table2!$B$1:$Z$1,0),0)*VLOOKUP($B7,[1]Table2!$B$1:$Z$21,MATCH("xGA/90",[1]Table2!$B$1:$Z$1,0),0),"")</f>
        <v/>
      </c>
      <c r="IB76" s="41" t="str">
        <f>IFERROR(VLOOKUP(IB7,[1]Table2!$B$1:$Z$21,MATCH("xG/90",[1]Table2!$B$1:$Z$1,0),0)*VLOOKUP($B7,[1]Table2!$B$1:$Z$21,MATCH("xGA/90",[1]Table2!$B$1:$Z$1,0),0),"")</f>
        <v/>
      </c>
      <c r="IC76" s="41" t="str">
        <f>IFERROR(VLOOKUP(IC7,[1]Table2!$B$1:$Z$21,MATCH("xG/90",[1]Table2!$B$1:$Z$1,0),0)*VLOOKUP($B7,[1]Table2!$B$1:$Z$21,MATCH("xGA/90",[1]Table2!$B$1:$Z$1,0),0),"")</f>
        <v/>
      </c>
      <c r="ID76" s="41" t="str">
        <f>IFERROR(VLOOKUP(ID7,[1]Table2!$B$1:$Z$21,MATCH("xG/90",[1]Table2!$B$1:$Z$1,0),0)*VLOOKUP($B7,[1]Table2!$B$1:$Z$21,MATCH("xGA/90",[1]Table2!$B$1:$Z$1,0),0),"")</f>
        <v/>
      </c>
      <c r="IE76" s="41" t="str">
        <f>IFERROR(VLOOKUP(IE7,[1]Table2!$B$1:$Z$21,MATCH("xG/90",[1]Table2!$B$1:$Z$1,0),0)*VLOOKUP($B7,[1]Table2!$B$1:$Z$21,MATCH("xGA/90",[1]Table2!$B$1:$Z$1,0),0),"")</f>
        <v/>
      </c>
      <c r="IF76" s="41" t="str">
        <f>IFERROR(VLOOKUP(IF7,[1]Table2!$B$1:$Z$21,MATCH("xG/90",[1]Table2!$B$1:$Z$1,0),0)*VLOOKUP($B7,[1]Table2!$B$1:$Z$21,MATCH("xGA/90",[1]Table2!$B$1:$Z$1,0),0),"")</f>
        <v/>
      </c>
      <c r="IG76" s="41" t="str">
        <f>IFERROR(VLOOKUP(IG7,[1]Table2!$B$1:$Z$21,MATCH("xG/90",[1]Table2!$B$1:$Z$1,0),0)*VLOOKUP($B7,[1]Table2!$B$1:$Z$21,MATCH("xGA/90",[1]Table2!$B$1:$Z$1,0),0),"")</f>
        <v/>
      </c>
      <c r="IH76" s="41" t="str">
        <f>IFERROR(VLOOKUP(IH7,[1]Table2!$B$1:$Z$21,MATCH("xG/90",[1]Table2!$B$1:$Z$1,0),0)*VLOOKUP($B7,[1]Table2!$B$1:$Z$21,MATCH("xGA/90",[1]Table2!$B$1:$Z$1,0),0),"")</f>
        <v/>
      </c>
      <c r="II76" s="41" t="str">
        <f>IFERROR(VLOOKUP(II7,[1]Table2!$B$1:$Z$21,MATCH("xG/90",[1]Table2!$B$1:$Z$1,0),0)*VLOOKUP($B7,[1]Table2!$B$1:$Z$21,MATCH("xGA/90",[1]Table2!$B$1:$Z$1,0),0),"")</f>
        <v/>
      </c>
      <c r="IJ76" s="41" t="str">
        <f>IFERROR(VLOOKUP(IJ7,[1]Table2!$B$1:$Z$21,MATCH("xG/90",[1]Table2!$B$1:$Z$1,0),0)*VLOOKUP($B7,[1]Table2!$B$1:$Z$21,MATCH("xGA/90",[1]Table2!$B$1:$Z$1,0),0),"")</f>
        <v/>
      </c>
      <c r="IK76" s="41" t="str">
        <f>IFERROR(VLOOKUP(IK7,[1]Table2!$B$1:$Z$21,MATCH("xG/90",[1]Table2!$B$1:$Z$1,0),0)*VLOOKUP($B7,[1]Table2!$B$1:$Z$21,MATCH("xGA/90",[1]Table2!$B$1:$Z$1,0),0),"")</f>
        <v/>
      </c>
      <c r="IL76" s="41">
        <f>IFERROR(VLOOKUP(IL7,[1]Table2!$B$1:$Z$21,MATCH("xG/90",[1]Table2!$B$1:$Z$1,0),0)*VLOOKUP($B7,[1]Table2!$B$1:$Z$21,MATCH("xGA/90",[1]Table2!$B$1:$Z$1,0),0),"")</f>
        <v>2.4497844827586208</v>
      </c>
      <c r="IM76" s="41" t="str">
        <f>IFERROR(VLOOKUP(IM7,[1]Table2!$B$1:$Z$21,MATCH("xG/90",[1]Table2!$B$1:$Z$1,0),0)*VLOOKUP($B7,[1]Table2!$B$1:$Z$21,MATCH("xGA/90",[1]Table2!$B$1:$Z$1,0),0),"")</f>
        <v/>
      </c>
      <c r="IN76" s="41" t="str">
        <f>IFERROR(VLOOKUP(IN7,[1]Table2!$B$1:$Z$21,MATCH("xG/90",[1]Table2!$B$1:$Z$1,0),0)*VLOOKUP($B7,[1]Table2!$B$1:$Z$21,MATCH("xGA/90",[1]Table2!$B$1:$Z$1,0),0),"")</f>
        <v/>
      </c>
      <c r="IO76" s="41" t="str">
        <f>IFERROR(VLOOKUP(IO7,[1]Table2!$B$1:$Z$21,MATCH("xG/90",[1]Table2!$B$1:$Z$1,0),0)*VLOOKUP($B7,[1]Table2!$B$1:$Z$21,MATCH("xGA/90",[1]Table2!$B$1:$Z$1,0),0),"")</f>
        <v/>
      </c>
      <c r="IP76" s="41">
        <f>IFERROR(VLOOKUP(IP7,[1]Table2!$B$1:$Z$21,MATCH("xG/90",[1]Table2!$B$1:$Z$1,0),0)*VLOOKUP($B7,[1]Table2!$B$1:$Z$21,MATCH("xGA/90",[1]Table2!$B$1:$Z$1,0),0),"")</f>
        <v>2.1620104166666669</v>
      </c>
      <c r="IQ76" s="41" t="str">
        <f>IFERROR(VLOOKUP(IQ7,[1]Table2!$B$1:$Z$21,MATCH("xG/90",[1]Table2!$B$1:$Z$1,0),0)*VLOOKUP($B7,[1]Table2!$B$1:$Z$21,MATCH("xGA/90",[1]Table2!$B$1:$Z$1,0),0),"")</f>
        <v/>
      </c>
      <c r="IR76" s="41" t="str">
        <f>IFERROR(VLOOKUP(IR7,[1]Table2!$B$1:$Z$21,MATCH("xG/90",[1]Table2!$B$1:$Z$1,0),0)*VLOOKUP($B7,[1]Table2!$B$1:$Z$21,MATCH("xGA/90",[1]Table2!$B$1:$Z$1,0),0),"")</f>
        <v/>
      </c>
      <c r="IS76" s="41">
        <f>IFERROR(VLOOKUP(IS7,[1]Table2!$B$1:$Z$21,MATCH("xG/90",[1]Table2!$B$1:$Z$1,0),0)*VLOOKUP($B7,[1]Table2!$B$1:$Z$21,MATCH("xGA/90",[1]Table2!$B$1:$Z$1,0),0),"")</f>
        <v>2.3002217741935485</v>
      </c>
      <c r="IT76" s="41" t="str">
        <f>IFERROR(VLOOKUP(IT7,[1]Table2!$B$1:$Z$21,MATCH("xG/90",[1]Table2!$B$1:$Z$1,0),0)*VLOOKUP($B7,[1]Table2!$B$1:$Z$21,MATCH("xGA/90",[1]Table2!$B$1:$Z$1,0),0),"")</f>
        <v/>
      </c>
      <c r="IU76" s="41" t="str">
        <f>IFERROR(VLOOKUP(IU7,[1]Table2!$B$1:$Z$21,MATCH("xG/90",[1]Table2!$B$1:$Z$1,0),0)*VLOOKUP($B7,[1]Table2!$B$1:$Z$21,MATCH("xGA/90",[1]Table2!$B$1:$Z$1,0),0),"")</f>
        <v/>
      </c>
      <c r="IV76" s="41" t="str">
        <f>IFERROR(VLOOKUP(IV7,[1]Table2!$B$1:$Z$21,MATCH("xG/90",[1]Table2!$B$1:$Z$1,0),0)*VLOOKUP($B7,[1]Table2!$B$1:$Z$21,MATCH("xGA/90",[1]Table2!$B$1:$Z$1,0),0),"")</f>
        <v/>
      </c>
      <c r="IW76" s="41" t="str">
        <f>IFERROR(VLOOKUP(IW7,[1]Table2!$B$1:$Z$21,MATCH("xG/90",[1]Table2!$B$1:$Z$1,0),0)*VLOOKUP($B7,[1]Table2!$B$1:$Z$21,MATCH("xGA/90",[1]Table2!$B$1:$Z$1,0),0),"")</f>
        <v/>
      </c>
      <c r="IX76" s="41" t="str">
        <f>IFERROR(VLOOKUP(IX7,[1]Table2!$B$1:$Z$21,MATCH("xG/90",[1]Table2!$B$1:$Z$1,0),0)*VLOOKUP($B7,[1]Table2!$B$1:$Z$21,MATCH("xGA/90",[1]Table2!$B$1:$Z$1,0),0),"")</f>
        <v/>
      </c>
      <c r="IY76" s="41" t="str">
        <f>IFERROR(VLOOKUP(IY7,[1]Table2!$B$1:$Z$21,MATCH("xG/90",[1]Table2!$B$1:$Z$1,0),0)*VLOOKUP($B7,[1]Table2!$B$1:$Z$21,MATCH("xGA/90",[1]Table2!$B$1:$Z$1,0),0),"")</f>
        <v/>
      </c>
      <c r="IZ76" s="41">
        <f>IFERROR(VLOOKUP(IZ7,[1]Table2!$B$1:$Z$21,MATCH("xG/90",[1]Table2!$B$1:$Z$1,0),0)*VLOOKUP($B7,[1]Table2!$B$1:$Z$21,MATCH("xGA/90",[1]Table2!$B$1:$Z$1,0),0),"")</f>
        <v>1.2991796875000001</v>
      </c>
      <c r="JA76" s="41" t="str">
        <f>IFERROR(VLOOKUP(JA7,[1]Table2!$B$1:$Z$21,MATCH("xG/90",[1]Table2!$B$1:$Z$1,0),0)*VLOOKUP($B7,[1]Table2!$B$1:$Z$21,MATCH("xGA/90",[1]Table2!$B$1:$Z$1,0),0),"")</f>
        <v/>
      </c>
      <c r="JB76" s="41" t="str">
        <f>IFERROR(VLOOKUP(JB7,[1]Table2!$B$1:$Z$21,MATCH("xG/90",[1]Table2!$B$1:$Z$1,0),0)*VLOOKUP($B7,[1]Table2!$B$1:$Z$21,MATCH("xGA/90",[1]Table2!$B$1:$Z$1,0),0),"")</f>
        <v/>
      </c>
      <c r="JC76" s="41" t="str">
        <f>IFERROR(VLOOKUP(JC7,[1]Table2!$B$1:$Z$21,MATCH("xG/90",[1]Table2!$B$1:$Z$1,0),0)*VLOOKUP($B7,[1]Table2!$B$1:$Z$21,MATCH("xGA/90",[1]Table2!$B$1:$Z$1,0),0),"")</f>
        <v/>
      </c>
      <c r="JD76" s="41" t="str">
        <f>IFERROR(VLOOKUP(JD7,[1]Table2!$B$1:$Z$21,MATCH("xG/90",[1]Table2!$B$1:$Z$1,0),0)*VLOOKUP($B7,[1]Table2!$B$1:$Z$21,MATCH("xGA/90",[1]Table2!$B$1:$Z$1,0),0),"")</f>
        <v/>
      </c>
      <c r="JE76" s="41" t="str">
        <f>IFERROR(VLOOKUP(JE7,[1]Table2!$B$1:$Z$21,MATCH("xG/90",[1]Table2!$B$1:$Z$1,0),0)*VLOOKUP($B7,[1]Table2!$B$1:$Z$21,MATCH("xGA/90",[1]Table2!$B$1:$Z$1,0),0),"")</f>
        <v/>
      </c>
      <c r="JF76" s="41" t="str">
        <f>IFERROR(VLOOKUP(JF7,[1]Table2!$B$1:$Z$21,MATCH("xG/90",[1]Table2!$B$1:$Z$1,0),0)*VLOOKUP($B7,[1]Table2!$B$1:$Z$21,MATCH("xGA/90",[1]Table2!$B$1:$Z$1,0),0),"")</f>
        <v/>
      </c>
      <c r="JG76" s="41">
        <f>IFERROR(VLOOKUP(JG7,[1]Table2!$B$1:$Z$21,MATCH("xG/90",[1]Table2!$B$1:$Z$1,0),0)*VLOOKUP($B7,[1]Table2!$B$1:$Z$21,MATCH("xGA/90",[1]Table2!$B$1:$Z$1,0),0),"")</f>
        <v>1.71853515625</v>
      </c>
      <c r="JH76" s="41" t="str">
        <f>IFERROR(VLOOKUP(JH7,[1]Table2!$B$1:$Z$21,MATCH("xG/90",[1]Table2!$B$1:$Z$1,0),0)*VLOOKUP($B7,[1]Table2!$B$1:$Z$21,MATCH("xGA/90",[1]Table2!$B$1:$Z$1,0),0),"")</f>
        <v/>
      </c>
      <c r="JI76" s="41" t="str">
        <f>IFERROR(VLOOKUP(JI7,[1]Table2!$B$1:$Z$21,MATCH("xG/90",[1]Table2!$B$1:$Z$1,0),0)*VLOOKUP($B7,[1]Table2!$B$1:$Z$21,MATCH("xGA/90",[1]Table2!$B$1:$Z$1,0),0),"")</f>
        <v/>
      </c>
      <c r="JJ76" s="41" t="str">
        <f>IFERROR(VLOOKUP(JJ7,[1]Table2!$B$1:$Z$21,MATCH("xG/90",[1]Table2!$B$1:$Z$1,0),0)*VLOOKUP($B7,[1]Table2!$B$1:$Z$21,MATCH("xGA/90",[1]Table2!$B$1:$Z$1,0),0),"")</f>
        <v/>
      </c>
      <c r="JK76" s="41">
        <f>IFERROR(VLOOKUP(JK7,[1]Table2!$B$1:$Z$21,MATCH("xG/90",[1]Table2!$B$1:$Z$1,0),0)*VLOOKUP($B7,[1]Table2!$B$1:$Z$21,MATCH("xGA/90",[1]Table2!$B$1:$Z$1,0),0),"")</f>
        <v>1.6763608870967743</v>
      </c>
      <c r="JL76" s="41" t="str">
        <f>IFERROR(VLOOKUP(JL7,[1]Table2!$B$1:$Z$21,MATCH("xG/90",[1]Table2!$B$1:$Z$1,0),0)*VLOOKUP($B7,[1]Table2!$B$1:$Z$21,MATCH("xGA/90",[1]Table2!$B$1:$Z$1,0),0),"")</f>
        <v/>
      </c>
      <c r="JM76" s="41" t="str">
        <f>IFERROR(VLOOKUP(JM7,[1]Table2!$B$1:$Z$21,MATCH("xG/90",[1]Table2!$B$1:$Z$1,0),0)*VLOOKUP($B7,[1]Table2!$B$1:$Z$21,MATCH("xGA/90",[1]Table2!$B$1:$Z$1,0),0),"")</f>
        <v/>
      </c>
      <c r="JN76" s="41">
        <f>IFERROR(VLOOKUP(JN7,[1]Table2!$B$1:$Z$21,MATCH("xG/90",[1]Table2!$B$1:$Z$1,0),0)*VLOOKUP($B7,[1]Table2!$B$1:$Z$21,MATCH("xGA/90",[1]Table2!$B$1:$Z$1,0),0),"")</f>
        <v>1.3197363281250001</v>
      </c>
      <c r="JO76" s="41" t="str">
        <f>IFERROR(VLOOKUP(JO7,[1]Table2!$B$1:$Z$21,MATCH("xG/90",[1]Table2!$B$1:$Z$1,0),0)*VLOOKUP($B7,[1]Table2!$B$1:$Z$21,MATCH("xGA/90",[1]Table2!$B$1:$Z$1,0),0),"")</f>
        <v/>
      </c>
      <c r="JP76" s="41" t="str">
        <f>IFERROR(VLOOKUP(JP7,[1]Table2!$B$1:$Z$21,MATCH("xG/90",[1]Table2!$B$1:$Z$1,0),0)*VLOOKUP($B7,[1]Table2!$B$1:$Z$21,MATCH("xGA/90",[1]Table2!$B$1:$Z$1,0),0),"")</f>
        <v/>
      </c>
      <c r="JQ76" s="41" t="str">
        <f>IFERROR(VLOOKUP(JQ7,[1]Table2!$B$1:$Z$21,MATCH("xG/90",[1]Table2!$B$1:$Z$1,0),0)*VLOOKUP($B7,[1]Table2!$B$1:$Z$21,MATCH("xGA/90",[1]Table2!$B$1:$Z$1,0),0),"")</f>
        <v/>
      </c>
      <c r="JR76" s="41" t="str">
        <f>IFERROR(VLOOKUP(JR7,[1]Table2!$B$1:$Z$21,MATCH("xG/90",[1]Table2!$B$1:$Z$1,0),0)*VLOOKUP($B7,[1]Table2!$B$1:$Z$21,MATCH("xGA/90",[1]Table2!$B$1:$Z$1,0),0),"")</f>
        <v/>
      </c>
      <c r="JS76" s="41" t="str">
        <f>IFERROR(VLOOKUP(JS7,[1]Table2!$B$1:$Z$21,MATCH("xG/90",[1]Table2!$B$1:$Z$1,0),0)*VLOOKUP($B7,[1]Table2!$B$1:$Z$21,MATCH("xGA/90",[1]Table2!$B$1:$Z$1,0),0),"")</f>
        <v/>
      </c>
      <c r="JT76" s="41" t="str">
        <f>IFERROR(VLOOKUP(JT7,[1]Table2!$B$1:$Z$21,MATCH("xG/90",[1]Table2!$B$1:$Z$1,0),0)*VLOOKUP($B7,[1]Table2!$B$1:$Z$21,MATCH("xGA/90",[1]Table2!$B$1:$Z$1,0),0),"")</f>
        <v/>
      </c>
      <c r="JU76" s="41">
        <f>IFERROR(VLOOKUP(JU7,[1]Table2!$B$1:$Z$21,MATCH("xG/90",[1]Table2!$B$1:$Z$1,0),0)*VLOOKUP($B7,[1]Table2!$B$1:$Z$21,MATCH("xGA/90",[1]Table2!$B$1:$Z$1,0),0),"")</f>
        <v>2.440272177419355</v>
      </c>
      <c r="JV76" s="41" t="str">
        <f>IFERROR(VLOOKUP(JV7,[1]Table2!$B$1:$Z$21,MATCH("xG/90",[1]Table2!$B$1:$Z$1,0),0)*VLOOKUP($B7,[1]Table2!$B$1:$Z$21,MATCH("xGA/90",[1]Table2!$B$1:$Z$1,0),0),"")</f>
        <v/>
      </c>
      <c r="JW76" s="41" t="str">
        <f>IFERROR(VLOOKUP(JW7,[1]Table2!$B$1:$Z$21,MATCH("xG/90",[1]Table2!$B$1:$Z$1,0),0)*VLOOKUP($B7,[1]Table2!$B$1:$Z$21,MATCH("xGA/90",[1]Table2!$B$1:$Z$1,0),0),"")</f>
        <v/>
      </c>
      <c r="JX76" s="41" t="str">
        <f>IFERROR(VLOOKUP(JX7,[1]Table2!$B$1:$Z$21,MATCH("xG/90",[1]Table2!$B$1:$Z$1,0),0)*VLOOKUP($B7,[1]Table2!$B$1:$Z$21,MATCH("xGA/90",[1]Table2!$B$1:$Z$1,0),0),"")</f>
        <v/>
      </c>
      <c r="JY76" s="41" t="str">
        <f>IFERROR(VLOOKUP(JY7,[1]Table2!$B$1:$Z$21,MATCH("xG/90",[1]Table2!$B$1:$Z$1,0),0)*VLOOKUP($B7,[1]Table2!$B$1:$Z$21,MATCH("xGA/90",[1]Table2!$B$1:$Z$1,0),0),"")</f>
        <v/>
      </c>
      <c r="JZ76" s="41" t="str">
        <f>IFERROR(VLOOKUP(JZ7,[1]Table2!$B$1:$Z$21,MATCH("xG/90",[1]Table2!$B$1:$Z$1,0),0)*VLOOKUP($B7,[1]Table2!$B$1:$Z$21,MATCH("xGA/90",[1]Table2!$B$1:$Z$1,0),0),"")</f>
        <v/>
      </c>
      <c r="KA76" s="41" t="str">
        <f>IFERROR(VLOOKUP(KA7,[1]Table2!$B$1:$Z$21,MATCH("xG/90",[1]Table2!$B$1:$Z$1,0),0)*VLOOKUP($B7,[1]Table2!$B$1:$Z$21,MATCH("xGA/90",[1]Table2!$B$1:$Z$1,0),0),"")</f>
        <v/>
      </c>
      <c r="KB76" s="41" t="str">
        <f>IFERROR(VLOOKUP(KB7,[1]Table2!$B$1:$Z$21,MATCH("xG/90",[1]Table2!$B$1:$Z$1,0),0)*VLOOKUP($B7,[1]Table2!$B$1:$Z$21,MATCH("xGA/90",[1]Table2!$B$1:$Z$1,0),0),"")</f>
        <v/>
      </c>
      <c r="KC76" s="41">
        <f>IFERROR(VLOOKUP(KC7,[1]Table2!$B$1:$Z$21,MATCH("xG/90",[1]Table2!$B$1:$Z$1,0),0)*VLOOKUP($B7,[1]Table2!$B$1:$Z$21,MATCH("xGA/90",[1]Table2!$B$1:$Z$1,0),0),"")</f>
        <v>1.7442641129032259</v>
      </c>
      <c r="KD76" s="41" t="str">
        <f>IFERROR(VLOOKUP(KD7,[1]Table2!$B$1:$Z$21,MATCH("xG/90",[1]Table2!$B$1:$Z$1,0),0)*VLOOKUP($B7,[1]Table2!$B$1:$Z$21,MATCH("xGA/90",[1]Table2!$B$1:$Z$1,0),0),"")</f>
        <v/>
      </c>
      <c r="KE76" s="41" t="str">
        <f>IFERROR(VLOOKUP(KE7,[1]Table2!$B$1:$Z$21,MATCH("xG/90",[1]Table2!$B$1:$Z$1,0),0)*VLOOKUP($B7,[1]Table2!$B$1:$Z$21,MATCH("xGA/90",[1]Table2!$B$1:$Z$1,0),0),"")</f>
        <v/>
      </c>
      <c r="KF76" s="41" t="str">
        <f>IFERROR(VLOOKUP(KF7,[1]Table2!$B$1:$Z$21,MATCH("xG/90",[1]Table2!$B$1:$Z$1,0),0)*VLOOKUP($B7,[1]Table2!$B$1:$Z$21,MATCH("xGA/90",[1]Table2!$B$1:$Z$1,0),0),"")</f>
        <v/>
      </c>
      <c r="KG76" s="41" t="str">
        <f>IFERROR(VLOOKUP(KG7,[1]Table2!$B$1:$Z$21,MATCH("xG/90",[1]Table2!$B$1:$Z$1,0),0)*VLOOKUP($B7,[1]Table2!$B$1:$Z$21,MATCH("xGA/90",[1]Table2!$B$1:$Z$1,0),0),"")</f>
        <v/>
      </c>
      <c r="KH76" s="41" t="str">
        <f>IFERROR(VLOOKUP(KH7,[1]Table2!$B$1:$Z$21,MATCH("xG/90",[1]Table2!$B$1:$Z$1,0),0)*VLOOKUP($B7,[1]Table2!$B$1:$Z$21,MATCH("xGA/90",[1]Table2!$B$1:$Z$1,0),0),"")</f>
        <v/>
      </c>
      <c r="KI76" s="41">
        <f>IFERROR(VLOOKUP(KI7,[1]Table2!$B$1:$Z$21,MATCH("xG/90",[1]Table2!$B$1:$Z$1,0),0)*VLOOKUP($B7,[1]Table2!$B$1:$Z$21,MATCH("xGA/90",[1]Table2!$B$1:$Z$1,0),0),"")</f>
        <v>1.9076562500000001</v>
      </c>
      <c r="KJ76" s="41" t="str">
        <f>IFERROR(VLOOKUP(KJ7,[1]Table2!$B$1:$Z$21,MATCH("xG/90",[1]Table2!$B$1:$Z$1,0),0)*VLOOKUP($B7,[1]Table2!$B$1:$Z$21,MATCH("xGA/90",[1]Table2!$B$1:$Z$1,0),0),"")</f>
        <v/>
      </c>
      <c r="KK76" s="41" t="str">
        <f>IFERROR(VLOOKUP(KK7,[1]Table2!$B$1:$Z$21,MATCH("xG/90",[1]Table2!$B$1:$Z$1,0),0)*VLOOKUP($B7,[1]Table2!$B$1:$Z$21,MATCH("xGA/90",[1]Table2!$B$1:$Z$1,0),0),"")</f>
        <v/>
      </c>
      <c r="KL76" s="41" t="str">
        <f>IFERROR(VLOOKUP(KL7,[1]Table2!$B$1:$Z$21,MATCH("xG/90",[1]Table2!$B$1:$Z$1,0),0)*VLOOKUP($B7,[1]Table2!$B$1:$Z$21,MATCH("xGA/90",[1]Table2!$B$1:$Z$1,0),0),"")</f>
        <v/>
      </c>
      <c r="KM76" s="41" t="str">
        <f>IFERROR(VLOOKUP(KM7,[1]Table2!$B$1:$Z$21,MATCH("xG/90",[1]Table2!$B$1:$Z$1,0),0)*VLOOKUP($B7,[1]Table2!$B$1:$Z$21,MATCH("xGA/90",[1]Table2!$B$1:$Z$1,0),0),"")</f>
        <v/>
      </c>
      <c r="KN76" s="41" t="str">
        <f>IFERROR(VLOOKUP(KN7,[1]Table2!$B$1:$Z$21,MATCH("xG/90",[1]Table2!$B$1:$Z$1,0),0)*VLOOKUP($B7,[1]Table2!$B$1:$Z$21,MATCH("xGA/90",[1]Table2!$B$1:$Z$1,0),0),"")</f>
        <v/>
      </c>
      <c r="KO76" s="41" t="str">
        <f>IFERROR(VLOOKUP(KO7,[1]Table2!$B$1:$Z$21,MATCH("xG/90",[1]Table2!$B$1:$Z$1,0),0)*VLOOKUP($B7,[1]Table2!$B$1:$Z$21,MATCH("xGA/90",[1]Table2!$B$1:$Z$1,0),0),"")</f>
        <v/>
      </c>
      <c r="KP76" s="41" t="str">
        <f>IFERROR(VLOOKUP(KP7,[1]Table2!$B$1:$Z$21,MATCH("xG/90",[1]Table2!$B$1:$Z$1,0),0)*VLOOKUP($B7,[1]Table2!$B$1:$Z$21,MATCH("xGA/90",[1]Table2!$B$1:$Z$1,0),0),"")</f>
        <v/>
      </c>
      <c r="KQ76" s="41">
        <f>IFERROR(VLOOKUP(KQ7,[1]Table2!$B$1:$Z$21,MATCH("xG/90",[1]Table2!$B$1:$Z$1,0),0)*VLOOKUP($B7,[1]Table2!$B$1:$Z$21,MATCH("xGA/90",[1]Table2!$B$1:$Z$1,0),0),"")</f>
        <v>2.7847395833333333</v>
      </c>
      <c r="KR76" s="41" t="str">
        <f>IFERROR(VLOOKUP(KR7,[1]Table2!$B$1:$Z$21,MATCH("xG/90",[1]Table2!$B$1:$Z$1,0),0)*VLOOKUP($B7,[1]Table2!$B$1:$Z$21,MATCH("xGA/90",[1]Table2!$B$1:$Z$1,0),0),"")</f>
        <v/>
      </c>
      <c r="KS76" s="41" t="str">
        <f>IFERROR(VLOOKUP(KS7,[1]Table2!$B$1:$Z$21,MATCH("xG/90",[1]Table2!$B$1:$Z$1,0),0)*VLOOKUP($B7,[1]Table2!$B$1:$Z$21,MATCH("xGA/90",[1]Table2!$B$1:$Z$1,0),0),"")</f>
        <v/>
      </c>
      <c r="KT76" s="41" t="str">
        <f>IFERROR(VLOOKUP(KT7,[1]Table2!$B$1:$Z$21,MATCH("xG/90",[1]Table2!$B$1:$Z$1,0),0)*VLOOKUP($B7,[1]Table2!$B$1:$Z$21,MATCH("xGA/90",[1]Table2!$B$1:$Z$1,0),0),"")</f>
        <v/>
      </c>
      <c r="KU76" s="41" t="str">
        <f>IFERROR(VLOOKUP(KU7,[1]Table2!$B$1:$Z$21,MATCH("xG/90",[1]Table2!$B$1:$Z$1,0),0)*VLOOKUP($B7,[1]Table2!$B$1:$Z$21,MATCH("xGA/90",[1]Table2!$B$1:$Z$1,0),0),"")</f>
        <v/>
      </c>
      <c r="KV76" s="41" t="str">
        <f>IFERROR(VLOOKUP(KV7,[1]Table2!$B$1:$Z$21,MATCH("xG/90",[1]Table2!$B$1:$Z$1,0),0)*VLOOKUP($B7,[1]Table2!$B$1:$Z$21,MATCH("xGA/90",[1]Table2!$B$1:$Z$1,0),0),"")</f>
        <v/>
      </c>
      <c r="KW76" s="41" t="str">
        <f>IFERROR(VLOOKUP(KW7,[1]Table2!$B$1:$Z$21,MATCH("xG/90",[1]Table2!$B$1:$Z$1,0),0)*VLOOKUP($B7,[1]Table2!$B$1:$Z$21,MATCH("xGA/90",[1]Table2!$B$1:$Z$1,0),0),"")</f>
        <v/>
      </c>
      <c r="KX76" s="41" t="str">
        <f>IFERROR(VLOOKUP(KX7,[1]Table2!$B$1:$Z$21,MATCH("xG/90",[1]Table2!$B$1:$Z$1,0),0)*VLOOKUP($B7,[1]Table2!$B$1:$Z$21,MATCH("xGA/90",[1]Table2!$B$1:$Z$1,0),0),"")</f>
        <v/>
      </c>
      <c r="KY76" s="41" t="str">
        <f>IFERROR(VLOOKUP(KY7,[1]Table2!$B$1:$Z$21,MATCH("xG/90",[1]Table2!$B$1:$Z$1,0),0)*VLOOKUP($B7,[1]Table2!$B$1:$Z$21,MATCH("xGA/90",[1]Table2!$B$1:$Z$1,0),0),"")</f>
        <v/>
      </c>
      <c r="KZ76" s="41" t="str">
        <f>IFERROR(VLOOKUP(KZ7,[1]Table2!$B$1:$Z$21,MATCH("xG/90",[1]Table2!$B$1:$Z$1,0),0)*VLOOKUP($B7,[1]Table2!$B$1:$Z$21,MATCH("xGA/90",[1]Table2!$B$1:$Z$1,0),0),"")</f>
        <v/>
      </c>
      <c r="LA76" s="41" t="str">
        <f>IFERROR(VLOOKUP(LA7,[1]Table2!$B$1:$Z$21,MATCH("xG/90",[1]Table2!$B$1:$Z$1,0),0)*VLOOKUP($B7,[1]Table2!$B$1:$Z$21,MATCH("xGA/90",[1]Table2!$B$1:$Z$1,0),0),"")</f>
        <v/>
      </c>
      <c r="LB76" s="41" t="str">
        <f>IFERROR(VLOOKUP(LB7,[1]Table2!$B$1:$Z$21,MATCH("xG/90",[1]Table2!$B$1:$Z$1,0),0)*VLOOKUP($B7,[1]Table2!$B$1:$Z$21,MATCH("xGA/90",[1]Table2!$B$1:$Z$1,0),0),"")</f>
        <v/>
      </c>
      <c r="LC76" s="41" t="str">
        <f>IFERROR(VLOOKUP(LC7,[1]Table2!$B$1:$Z$21,MATCH("xG/90",[1]Table2!$B$1:$Z$1,0),0)*VLOOKUP($B7,[1]Table2!$B$1:$Z$21,MATCH("xGA/90",[1]Table2!$B$1:$Z$1,0),0),"")</f>
        <v/>
      </c>
      <c r="LD76" s="41" t="str">
        <f>IFERROR(VLOOKUP(LD7,[1]Table2!$B$1:$Z$21,MATCH("xG/90",[1]Table2!$B$1:$Z$1,0),0)*VLOOKUP($B7,[1]Table2!$B$1:$Z$21,MATCH("xGA/90",[1]Table2!$B$1:$Z$1,0),0),"")</f>
        <v/>
      </c>
      <c r="LE76" s="41" t="str">
        <f>IFERROR(VLOOKUP(LE7,[1]Table2!$B$1:$Z$21,MATCH("xG/90",[1]Table2!$B$1:$Z$1,0),0)*VLOOKUP($B7,[1]Table2!$B$1:$Z$21,MATCH("xGA/90",[1]Table2!$B$1:$Z$1,0),0),"")</f>
        <v/>
      </c>
      <c r="LF76" s="41" t="str">
        <f>IFERROR(VLOOKUP(LF7,[1]Table2!$B$1:$Z$21,MATCH("xG/90",[1]Table2!$B$1:$Z$1,0),0)*VLOOKUP($B7,[1]Table2!$B$1:$Z$21,MATCH("xGA/90",[1]Table2!$B$1:$Z$1,0),0),"")</f>
        <v/>
      </c>
      <c r="LG76" s="41" t="str">
        <f>IFERROR(VLOOKUP(LG7,[1]Table2!$B$1:$Z$21,MATCH("xG/90",[1]Table2!$B$1:$Z$1,0),0)*VLOOKUP($B7,[1]Table2!$B$1:$Z$21,MATCH("xGA/90",[1]Table2!$B$1:$Z$1,0),0),"")</f>
        <v/>
      </c>
      <c r="LH76" s="41" t="str">
        <f>IFERROR(VLOOKUP(LH7,[1]Table2!$B$1:$Z$21,MATCH("xG/90",[1]Table2!$B$1:$Z$1,0),0)*VLOOKUP($B7,[1]Table2!$B$1:$Z$21,MATCH("xGA/90",[1]Table2!$B$1:$Z$1,0),0),"")</f>
        <v/>
      </c>
      <c r="LI76" s="41" t="str">
        <f>IFERROR(VLOOKUP(LI7,[1]Table2!$B$1:$Z$21,MATCH("xG/90",[1]Table2!$B$1:$Z$1,0),0)*VLOOKUP($B7,[1]Table2!$B$1:$Z$21,MATCH("xGA/90",[1]Table2!$B$1:$Z$1,0),0),"")</f>
        <v/>
      </c>
      <c r="LJ76" s="41" t="str">
        <f>IFERROR(VLOOKUP(LJ7,[1]Table2!$B$1:$Z$21,MATCH("xG/90",[1]Table2!$B$1:$Z$1,0),0)*VLOOKUP($B7,[1]Table2!$B$1:$Z$21,MATCH("xGA/90",[1]Table2!$B$1:$Z$1,0),0),"")</f>
        <v/>
      </c>
      <c r="LK76" s="41" t="str">
        <f>IFERROR(VLOOKUP(LK7,[1]Table2!$B$1:$Z$21,MATCH("xG/90",[1]Table2!$B$1:$Z$1,0),0)*VLOOKUP($B7,[1]Table2!$B$1:$Z$21,MATCH("xGA/90",[1]Table2!$B$1:$Z$1,0),0),"")</f>
        <v/>
      </c>
      <c r="LL76" s="41" t="str">
        <f>IFERROR(VLOOKUP(LL7,[1]Table2!$B$1:$Z$21,MATCH("xG/90",[1]Table2!$B$1:$Z$1,0),0)*VLOOKUP($B7,[1]Table2!$B$1:$Z$21,MATCH("xGA/90",[1]Table2!$B$1:$Z$1,0),0),"")</f>
        <v/>
      </c>
      <c r="LM76" s="41" t="str">
        <f>IFERROR(VLOOKUP(LM7,[1]Table2!$B$1:$Z$21,MATCH("xG/90",[1]Table2!$B$1:$Z$1,0),0)*VLOOKUP($B7,[1]Table2!$B$1:$Z$21,MATCH("xGA/90",[1]Table2!$B$1:$Z$1,0),0),"")</f>
        <v/>
      </c>
      <c r="LN76" s="41" t="str">
        <f>IFERROR(VLOOKUP(LN7,[1]Table2!$B$1:$Z$21,MATCH("xG/90",[1]Table2!$B$1:$Z$1,0),0)*VLOOKUP($B7,[1]Table2!$B$1:$Z$21,MATCH("xGA/90",[1]Table2!$B$1:$Z$1,0),0),"")</f>
        <v/>
      </c>
      <c r="LO76" s="41" t="str">
        <f>IFERROR(VLOOKUP(LO7,[1]Table2!$B$1:$Z$21,MATCH("xG/90",[1]Table2!$B$1:$Z$1,0),0)*VLOOKUP($B7,[1]Table2!$B$1:$Z$21,MATCH("xGA/90",[1]Table2!$B$1:$Z$1,0),0),"")</f>
        <v/>
      </c>
      <c r="LP76" s="41" t="str">
        <f>IFERROR(VLOOKUP(LP7,[1]Table2!$B$1:$Z$21,MATCH("xG/90",[1]Table2!$B$1:$Z$1,0),0)*VLOOKUP($B7,[1]Table2!$B$1:$Z$21,MATCH("xGA/90",[1]Table2!$B$1:$Z$1,0),0),"")</f>
        <v/>
      </c>
      <c r="LQ76" s="41" t="str">
        <f>IFERROR(VLOOKUP(LQ7,[1]Table2!$B$1:$Z$21,MATCH("xG/90",[1]Table2!$B$1:$Z$1,0),0)*VLOOKUP($B7,[1]Table2!$B$1:$Z$21,MATCH("xGA/90",[1]Table2!$B$1:$Z$1,0),0),"")</f>
        <v/>
      </c>
      <c r="LR76" s="41" t="str">
        <f>IFERROR(VLOOKUP(LR7,[1]Table2!$B$1:$Z$21,MATCH("xG/90",[1]Table2!$B$1:$Z$1,0),0)*VLOOKUP($B7,[1]Table2!$B$1:$Z$21,MATCH("xGA/90",[1]Table2!$B$1:$Z$1,0),0),"")</f>
        <v/>
      </c>
      <c r="LS76" s="41" t="str">
        <f>IFERROR(VLOOKUP(LS7,[1]Table2!$B$1:$Z$21,MATCH("xG/90",[1]Table2!$B$1:$Z$1,0),0)*VLOOKUP($B7,[1]Table2!$B$1:$Z$21,MATCH("xGA/90",[1]Table2!$B$1:$Z$1,0),0),"")</f>
        <v/>
      </c>
      <c r="LT76" s="41" t="str">
        <f>IFERROR(VLOOKUP(LT7,[1]Table2!$B$1:$Z$21,MATCH("xG/90",[1]Table2!$B$1:$Z$1,0),0)*VLOOKUP($B7,[1]Table2!$B$1:$Z$21,MATCH("xGA/90",[1]Table2!$B$1:$Z$1,0),0),"")</f>
        <v/>
      </c>
      <c r="LU76" s="41" t="str">
        <f>IFERROR(VLOOKUP(LU7,[1]Table2!$B$1:$Z$21,MATCH("xG/90",[1]Table2!$B$1:$Z$1,0),0)*VLOOKUP($B7,[1]Table2!$B$1:$Z$21,MATCH("xGA/90",[1]Table2!$B$1:$Z$1,0),0),"")</f>
        <v/>
      </c>
      <c r="LV76" s="41" t="str">
        <f>IFERROR(VLOOKUP(LV7,[1]Table2!$B$1:$Z$21,MATCH("xG/90",[1]Table2!$B$1:$Z$1,0),0)*VLOOKUP($B7,[1]Table2!$B$1:$Z$21,MATCH("xGA/90",[1]Table2!$B$1:$Z$1,0),0),"")</f>
        <v/>
      </c>
      <c r="LW76" s="41" t="str">
        <f>IFERROR(VLOOKUP(LW7,[1]Table2!$B$1:$Z$21,MATCH("xG/90",[1]Table2!$B$1:$Z$1,0),0)*VLOOKUP($B7,[1]Table2!$B$1:$Z$21,MATCH("xGA/90",[1]Table2!$B$1:$Z$1,0),0),"")</f>
        <v/>
      </c>
      <c r="LX76" s="41" t="str">
        <f>IFERROR(VLOOKUP(LX7,[1]Table2!$B$1:$Z$21,MATCH("xG/90",[1]Table2!$B$1:$Z$1,0),0)*VLOOKUP($B7,[1]Table2!$B$1:$Z$21,MATCH("xGA/90",[1]Table2!$B$1:$Z$1,0),0),"")</f>
        <v/>
      </c>
      <c r="LY76" s="41" t="str">
        <f>IFERROR(VLOOKUP(LY7,[1]Table2!$B$1:$Z$21,MATCH("xG/90",[1]Table2!$B$1:$Z$1,0),0)*VLOOKUP($B7,[1]Table2!$B$1:$Z$21,MATCH("xGA/90",[1]Table2!$B$1:$Z$1,0),0),"")</f>
        <v/>
      </c>
      <c r="LZ76" s="41" t="str">
        <f>IFERROR(VLOOKUP(LZ7,[1]Table2!$B$1:$Z$21,MATCH("xG/90",[1]Table2!$B$1:$Z$1,0),0)*VLOOKUP($B7,[1]Table2!$B$1:$Z$21,MATCH("xGA/90",[1]Table2!$B$1:$Z$1,0),0),"")</f>
        <v/>
      </c>
      <c r="MA76" s="41" t="str">
        <f>IFERROR(VLOOKUP(MA7,[1]Table2!$B$1:$Z$21,MATCH("xG/90",[1]Table2!$B$1:$Z$1,0),0)*VLOOKUP($B7,[1]Table2!$B$1:$Z$21,MATCH("xGA/90",[1]Table2!$B$1:$Z$1,0),0),"")</f>
        <v/>
      </c>
      <c r="MB76" s="41" t="str">
        <f>IFERROR(VLOOKUP(MB7,[1]Table2!$B$1:$Z$21,MATCH("xG/90",[1]Table2!$B$1:$Z$1,0),0)*VLOOKUP($B7,[1]Table2!$B$1:$Z$21,MATCH("xGA/90",[1]Table2!$B$1:$Z$1,0),0),"")</f>
        <v/>
      </c>
      <c r="MC76" s="41" t="str">
        <f>IFERROR(VLOOKUP(MC7,[1]Table2!$B$1:$Z$21,MATCH("xG/90",[1]Table2!$B$1:$Z$1,0),0)*VLOOKUP($B7,[1]Table2!$B$1:$Z$21,MATCH("xGA/90",[1]Table2!$B$1:$Z$1,0),0),"")</f>
        <v/>
      </c>
      <c r="MD76" s="41" t="str">
        <f>IFERROR(VLOOKUP(MD7,[1]Table2!$B$1:$Z$21,MATCH("xG/90",[1]Table2!$B$1:$Z$1,0),0)*VLOOKUP($B7,[1]Table2!$B$1:$Z$21,MATCH("xGA/90",[1]Table2!$B$1:$Z$1,0),0),"")</f>
        <v/>
      </c>
      <c r="ME76" s="41" t="str">
        <f>IFERROR(VLOOKUP(ME7,[1]Table2!$B$1:$Z$21,MATCH("xG/90",[1]Table2!$B$1:$Z$1,0),0)*VLOOKUP($B7,[1]Table2!$B$1:$Z$21,MATCH("xGA/90",[1]Table2!$B$1:$Z$1,0),0),"")</f>
        <v/>
      </c>
      <c r="MF76" s="41" t="str">
        <f>IFERROR(VLOOKUP(MF7,[1]Table2!$B$1:$Z$21,MATCH("xG/90",[1]Table2!$B$1:$Z$1,0),0)*VLOOKUP($B7,[1]Table2!$B$1:$Z$21,MATCH("xGA/90",[1]Table2!$B$1:$Z$1,0),0),"")</f>
        <v/>
      </c>
      <c r="MG76" s="41" t="str">
        <f>IFERROR(VLOOKUP(MG7,[1]Table2!$B$1:$Z$21,MATCH("xG/90",[1]Table2!$B$1:$Z$1,0),0)*VLOOKUP($B7,[1]Table2!$B$1:$Z$21,MATCH("xGA/90",[1]Table2!$B$1:$Z$1,0),0),"")</f>
        <v/>
      </c>
      <c r="MH76" s="41" t="str">
        <f>IFERROR(VLOOKUP(MH7,[1]Table2!$B$1:$Z$21,MATCH("xG/90",[1]Table2!$B$1:$Z$1,0),0)*VLOOKUP($B7,[1]Table2!$B$1:$Z$21,MATCH("xGA/90",[1]Table2!$B$1:$Z$1,0),0),"")</f>
        <v/>
      </c>
      <c r="MI76" s="41" t="str">
        <f>IFERROR(VLOOKUP(MI7,[1]Table2!$B$1:$Z$21,MATCH("xG/90",[1]Table2!$B$1:$Z$1,0),0)*VLOOKUP($B7,[1]Table2!$B$1:$Z$21,MATCH("xGA/90",[1]Table2!$B$1:$Z$1,0),0),"")</f>
        <v/>
      </c>
      <c r="MJ76" s="41" t="str">
        <f>IFERROR(VLOOKUP(MJ7,[1]Table2!$B$1:$Z$21,MATCH("xG/90",[1]Table2!$B$1:$Z$1,0),0)*VLOOKUP($B7,[1]Table2!$B$1:$Z$21,MATCH("xGA/90",[1]Table2!$B$1:$Z$1,0),0),"")</f>
        <v/>
      </c>
      <c r="MK76" s="41" t="str">
        <f>IFERROR(VLOOKUP(MK7,[1]Table2!$B$1:$Z$21,MATCH("xG/90",[1]Table2!$B$1:$Z$1,0),0)*VLOOKUP($B7,[1]Table2!$B$1:$Z$21,MATCH("xGA/90",[1]Table2!$B$1:$Z$1,0),0),"")</f>
        <v/>
      </c>
      <c r="ML76" s="41" t="str">
        <f>IFERROR(VLOOKUP(ML7,[1]Table2!$B$1:$Z$21,MATCH("xG/90",[1]Table2!$B$1:$Z$1,0),0)*VLOOKUP($B7,[1]Table2!$B$1:$Z$21,MATCH("xGA/90",[1]Table2!$B$1:$Z$1,0),0),"")</f>
        <v/>
      </c>
      <c r="MM76" s="41" t="str">
        <f>IFERROR(VLOOKUP(MM7,[1]Table2!$B$1:$Z$21,MATCH("xG/90",[1]Table2!$B$1:$Z$1,0),0)*VLOOKUP($B7,[1]Table2!$B$1:$Z$21,MATCH("xGA/90",[1]Table2!$B$1:$Z$1,0),0),"")</f>
        <v/>
      </c>
      <c r="MN76" s="41" t="str">
        <f>IFERROR(VLOOKUP(MN7,[1]Table2!$B$1:$Z$21,MATCH("xG/90",[1]Table2!$B$1:$Z$1,0),0)*VLOOKUP($B7,[1]Table2!$B$1:$Z$21,MATCH("xGA/90",[1]Table2!$B$1:$Z$1,0),0),"")</f>
        <v/>
      </c>
      <c r="MO76" s="41" t="str">
        <f>IFERROR(VLOOKUP(MO7,[1]Table2!$B$1:$Z$21,MATCH("xG/90",[1]Table2!$B$1:$Z$1,0),0)*VLOOKUP($B7,[1]Table2!$B$1:$Z$21,MATCH("xGA/90",[1]Table2!$B$1:$Z$1,0),0),"")</f>
        <v/>
      </c>
      <c r="MP76" s="41" t="str">
        <f>IFERROR(VLOOKUP(MP7,[1]Table2!$B$1:$Z$21,MATCH("xG/90",[1]Table2!$B$1:$Z$1,0),0)*VLOOKUP($B7,[1]Table2!$B$1:$Z$21,MATCH("xGA/90",[1]Table2!$B$1:$Z$1,0),0),"")</f>
        <v/>
      </c>
      <c r="MQ76" s="41" t="str">
        <f>IFERROR(VLOOKUP(MQ7,[1]Table2!$B$1:$Z$21,MATCH("xG/90",[1]Table2!$B$1:$Z$1,0),0)*VLOOKUP($B7,[1]Table2!$B$1:$Z$21,MATCH("xGA/90",[1]Table2!$B$1:$Z$1,0),0),"")</f>
        <v/>
      </c>
      <c r="MR76" s="41" t="str">
        <f>IFERROR(VLOOKUP(MR7,[1]Table2!$B$1:$Z$21,MATCH("xG/90",[1]Table2!$B$1:$Z$1,0),0)*VLOOKUP($B7,[1]Table2!$B$1:$Z$21,MATCH("xGA/90",[1]Table2!$B$1:$Z$1,0),0),"")</f>
        <v/>
      </c>
      <c r="MS76" s="41" t="str">
        <f>IFERROR(VLOOKUP(MS7,[1]Table2!$B$1:$Z$21,MATCH("xG/90",[1]Table2!$B$1:$Z$1,0),0)*VLOOKUP($B7,[1]Table2!$B$1:$Z$21,MATCH("xGA/90",[1]Table2!$B$1:$Z$1,0),0),"")</f>
        <v/>
      </c>
      <c r="MT76" s="41" t="str">
        <f>IFERROR(VLOOKUP(MT7,[1]Table2!$B$1:$Z$21,MATCH("xG/90",[1]Table2!$B$1:$Z$1,0),0)*VLOOKUP($B7,[1]Table2!$B$1:$Z$21,MATCH("xGA/90",[1]Table2!$B$1:$Z$1,0),0),"")</f>
        <v/>
      </c>
      <c r="MU76" s="41" t="str">
        <f>IFERROR(VLOOKUP(MU7,[1]Table2!$B$1:$Z$21,MATCH("xG/90",[1]Table2!$B$1:$Z$1,0),0)*VLOOKUP($B7,[1]Table2!$B$1:$Z$21,MATCH("xGA/90",[1]Table2!$B$1:$Z$1,0),0),"")</f>
        <v/>
      </c>
      <c r="MV76" s="41" t="str">
        <f>IFERROR(VLOOKUP(MV7,[1]Table2!$B$1:$Z$21,MATCH("xG/90",[1]Table2!$B$1:$Z$1,0),0)*VLOOKUP($B7,[1]Table2!$B$1:$Z$21,MATCH("xGA/90",[1]Table2!$B$1:$Z$1,0),0),"")</f>
        <v/>
      </c>
      <c r="MW76" s="41" t="str">
        <f>IFERROR(VLOOKUP(MW7,[1]Table2!$B$1:$Z$21,MATCH("xG/90",[1]Table2!$B$1:$Z$1,0),0)*VLOOKUP($B7,[1]Table2!$B$1:$Z$21,MATCH("xGA/90",[1]Table2!$B$1:$Z$1,0),0),"")</f>
        <v/>
      </c>
      <c r="MX76" s="41" t="str">
        <f>IFERROR(VLOOKUP(MX7,[1]Table2!$B$1:$Z$21,MATCH("xG/90",[1]Table2!$B$1:$Z$1,0),0)*VLOOKUP($B7,[1]Table2!$B$1:$Z$21,MATCH("xGA/90",[1]Table2!$B$1:$Z$1,0),0),"")</f>
        <v/>
      </c>
      <c r="MY76" s="41" t="str">
        <f>IFERROR(VLOOKUP(MY7,[1]Table2!$B$1:$Z$21,MATCH("xG/90",[1]Table2!$B$1:$Z$1,0),0)*VLOOKUP($B7,[1]Table2!$B$1:$Z$21,MATCH("xGA/90",[1]Table2!$B$1:$Z$1,0),0),"")</f>
        <v/>
      </c>
      <c r="MZ76" s="41" t="str">
        <f>IFERROR(VLOOKUP(MZ7,[1]Table2!$B$1:$Z$21,MATCH("xG/90",[1]Table2!$B$1:$Z$1,0),0)*VLOOKUP($B7,[1]Table2!$B$1:$Z$21,MATCH("xGA/90",[1]Table2!$B$1:$Z$1,0),0),"")</f>
        <v/>
      </c>
      <c r="NA76" s="41" t="str">
        <f>IFERROR(VLOOKUP(NA7,[1]Table2!$B$1:$Z$21,MATCH("xG/90",[1]Table2!$B$1:$Z$1,0),0)*VLOOKUP($B7,[1]Table2!$B$1:$Z$21,MATCH("xGA/90",[1]Table2!$B$1:$Z$1,0),0),"")</f>
        <v/>
      </c>
      <c r="NB76" s="41" t="str">
        <f>IFERROR(VLOOKUP(NB7,[1]Table2!$B$1:$Z$21,MATCH("xG/90",[1]Table2!$B$1:$Z$1,0),0)*VLOOKUP($B7,[1]Table2!$B$1:$Z$21,MATCH("xGA/90",[1]Table2!$B$1:$Z$1,0),0),"")</f>
        <v/>
      </c>
      <c r="NC76" s="41" t="str">
        <f>IFERROR(VLOOKUP(NC7,[1]Table2!$B$1:$Z$21,MATCH("xG/90",[1]Table2!$B$1:$Z$1,0),0)*VLOOKUP($B7,[1]Table2!$B$1:$Z$21,MATCH("xGA/90",[1]Table2!$B$1:$Z$1,0),0),"")</f>
        <v/>
      </c>
      <c r="NE76" s="40">
        <f t="shared" si="2"/>
        <v>0.18</v>
      </c>
      <c r="NF76" s="41" t="str">
        <f>IFERROR(VLOOKUP(NF7,[1]Table2!$B$1:$Z$21,MATCH("xG/90",[1]Table2!$B$1:$Z$1,0),0)*VLOOKUP($B7,[1]Table2!$B$1:$Z$21,MATCH("xGA/90",[1]Table2!$B$1:$Z$1,0),0),"")</f>
        <v/>
      </c>
      <c r="NG76" s="41" t="str">
        <f>IFERROR(VLOOKUP(NG7,[1]Table2!$B$1:$Z$21,MATCH("xG/90",[1]Table2!$B$1:$Z$1,0),0)*VLOOKUP($B7,[1]Table2!$B$1:$Z$21,MATCH("xGA/90",[1]Table2!$B$1:$Z$1,0),0),"")</f>
        <v/>
      </c>
      <c r="NH76" s="41" t="str">
        <f>IFERROR(VLOOKUP(NH7,[1]Table2!$B$1:$Z$21,MATCH("xG/90",[1]Table2!$B$1:$Z$1,0),0)*VLOOKUP($B7,[1]Table2!$B$1:$Z$21,MATCH("xGA/90",[1]Table2!$B$1:$Z$1,0),0),"")</f>
        <v/>
      </c>
      <c r="NI76" s="41">
        <f>IFERROR(VLOOKUP(NI7,[1]Table2!$B$1:$Z$21,MATCH("xG/90",[1]Table2!$B$1:$Z$1,0),0)*VLOOKUP($B7,[1]Table2!$B$1:$Z$21,MATCH("xGA/90",[1]Table2!$B$1:$Z$1,0),0),"")</f>
        <v>1.6609765624999999</v>
      </c>
      <c r="NJ76" s="41">
        <f>IFERROR(VLOOKUP(NJ7,[1]Table2!$B$1:$Z$21,MATCH("xG/90",[1]Table2!$B$1:$Z$1,0),0)*VLOOKUP($B7,[1]Table2!$B$1:$Z$21,MATCH("xGA/90",[1]Table2!$B$1:$Z$1,0),0),"")</f>
        <v>1.71853515625</v>
      </c>
    </row>
    <row r="77" spans="1:374" s="42" customFormat="1" ht="15.75" thickBot="1" x14ac:dyDescent="0.3">
      <c r="A77" s="39" t="s">
        <v>75</v>
      </c>
      <c r="B77" s="40">
        <f>VLOOKUP(A77,[1]Table!$B$1:$O$21,MATCH("xGD/90",[1]Table!$B$1:$O$1,0),0)</f>
        <v>0.7</v>
      </c>
      <c r="C77" s="41" t="str">
        <f>IFERROR(VLOOKUP(C8,[1]Table2!$B$1:$Z$21,MATCH("xG/90",[1]Table2!$B$1:$Z$1,0),0)*VLOOKUP($B8,[1]Table2!$B$1:$Z$21,MATCH("xGA/90",[1]Table2!$B$1:$Z$1,0),0),"")</f>
        <v/>
      </c>
      <c r="D77" s="41" t="str">
        <f>IFERROR(VLOOKUP(D8,[1]Table2!$B$1:$Z$21,MATCH("xG/90",[1]Table2!$B$1:$Z$1,0),0)*VLOOKUP($B8,[1]Table2!$B$1:$Z$21,MATCH("xGA/90",[1]Table2!$B$1:$Z$1,0),0),"")</f>
        <v/>
      </c>
      <c r="E77" s="41" t="str">
        <f>IFERROR(VLOOKUP(E8,[1]Table2!$B$1:$Z$21,MATCH("xG/90",[1]Table2!$B$1:$Z$1,0),0)*VLOOKUP($B8,[1]Table2!$B$1:$Z$21,MATCH("xGA/90",[1]Table2!$B$1:$Z$1,0),0),"")</f>
        <v/>
      </c>
      <c r="F77" s="41" t="str">
        <f>IFERROR(VLOOKUP(F8,[1]Table2!$B$1:$Z$21,MATCH("xG/90",[1]Table2!$B$1:$Z$1,0),0)*VLOOKUP($B8,[1]Table2!$B$1:$Z$21,MATCH("xGA/90",[1]Table2!$B$1:$Z$1,0),0),"")</f>
        <v/>
      </c>
      <c r="G77" s="41" t="str">
        <f>IFERROR(VLOOKUP(G8,[1]Table2!$B$1:$Z$21,MATCH("xG/90",[1]Table2!$B$1:$Z$1,0),0)*VLOOKUP($B8,[1]Table2!$B$1:$Z$21,MATCH("xGA/90",[1]Table2!$B$1:$Z$1,0),0),"")</f>
        <v/>
      </c>
      <c r="H77" s="41" t="str">
        <f>IFERROR(VLOOKUP(H8,[1]Table2!$B$1:$Z$21,MATCH("xG/90",[1]Table2!$B$1:$Z$1,0),0)*VLOOKUP($B8,[1]Table2!$B$1:$Z$21,MATCH("xGA/90",[1]Table2!$B$1:$Z$1,0),0),"")</f>
        <v/>
      </c>
      <c r="I77" s="41">
        <f>IFERROR(VLOOKUP(I8,[1]Table2!$B$1:$Z$21,MATCH("xG/90",[1]Table2!$B$1:$Z$1,0),0)*VLOOKUP($B8,[1]Table2!$B$1:$Z$21,MATCH("xGA/90",[1]Table2!$B$1:$Z$1,0),0),"")</f>
        <v>1.9040000000000001</v>
      </c>
      <c r="J77" s="41" t="str">
        <f>IFERROR(VLOOKUP(J8,[1]Table2!$B$1:$Z$21,MATCH("xG/90",[1]Table2!$B$1:$Z$1,0),0)*VLOOKUP($B8,[1]Table2!$B$1:$Z$21,MATCH("xGA/90",[1]Table2!$B$1:$Z$1,0),0),"")</f>
        <v/>
      </c>
      <c r="K77" s="41" t="str">
        <f>IFERROR(VLOOKUP(K8,[1]Table2!$B$1:$Z$21,MATCH("xG/90",[1]Table2!$B$1:$Z$1,0),0)*VLOOKUP($B8,[1]Table2!$B$1:$Z$21,MATCH("xGA/90",[1]Table2!$B$1:$Z$1,0),0),"")</f>
        <v/>
      </c>
      <c r="L77" s="41" t="str">
        <f>IFERROR(VLOOKUP(L8,[1]Table2!$B$1:$Z$21,MATCH("xG/90",[1]Table2!$B$1:$Z$1,0),0)*VLOOKUP($B8,[1]Table2!$B$1:$Z$21,MATCH("xGA/90",[1]Table2!$B$1:$Z$1,0),0),"")</f>
        <v/>
      </c>
      <c r="M77" s="41" t="str">
        <f>IFERROR(VLOOKUP(M8,[1]Table2!$B$1:$Z$21,MATCH("xG/90",[1]Table2!$B$1:$Z$1,0),0)*VLOOKUP($B8,[1]Table2!$B$1:$Z$21,MATCH("xGA/90",[1]Table2!$B$1:$Z$1,0),0),"")</f>
        <v/>
      </c>
      <c r="N77" s="41" t="str">
        <f>IFERROR(VLOOKUP(N8,[1]Table2!$B$1:$Z$21,MATCH("xG/90",[1]Table2!$B$1:$Z$1,0),0)*VLOOKUP($B8,[1]Table2!$B$1:$Z$21,MATCH("xGA/90",[1]Table2!$B$1:$Z$1,0),0),"")</f>
        <v/>
      </c>
      <c r="O77" s="41">
        <f>IFERROR(VLOOKUP(O8,[1]Table2!$B$1:$Z$21,MATCH("xG/90",[1]Table2!$B$1:$Z$1,0),0)*VLOOKUP($B8,[1]Table2!$B$1:$Z$21,MATCH("xGA/90",[1]Table2!$B$1:$Z$1,0),0),"")</f>
        <v>2.025717463848721</v>
      </c>
      <c r="P77" s="41" t="str">
        <f>IFERROR(VLOOKUP(P8,[1]Table2!$B$1:$Z$21,MATCH("xG/90",[1]Table2!$B$1:$Z$1,0),0)*VLOOKUP($B8,[1]Table2!$B$1:$Z$21,MATCH("xGA/90",[1]Table2!$B$1:$Z$1,0),0),"")</f>
        <v/>
      </c>
      <c r="Q77" s="41" t="str">
        <f>IFERROR(VLOOKUP(Q8,[1]Table2!$B$1:$Z$21,MATCH("xG/90",[1]Table2!$B$1:$Z$1,0),0)*VLOOKUP($B8,[1]Table2!$B$1:$Z$21,MATCH("xGA/90",[1]Table2!$B$1:$Z$1,0),0),"")</f>
        <v/>
      </c>
      <c r="R77" s="41" t="str">
        <f>IFERROR(VLOOKUP(R8,[1]Table2!$B$1:$Z$21,MATCH("xG/90",[1]Table2!$B$1:$Z$1,0),0)*VLOOKUP($B8,[1]Table2!$B$1:$Z$21,MATCH("xGA/90",[1]Table2!$B$1:$Z$1,0),0),"")</f>
        <v/>
      </c>
      <c r="S77" s="41" t="str">
        <f>IFERROR(VLOOKUP(S8,[1]Table2!$B$1:$Z$21,MATCH("xG/90",[1]Table2!$B$1:$Z$1,0),0)*VLOOKUP($B8,[1]Table2!$B$1:$Z$21,MATCH("xGA/90",[1]Table2!$B$1:$Z$1,0),0),"")</f>
        <v/>
      </c>
      <c r="T77" s="41" t="str">
        <f>IFERROR(VLOOKUP(T8,[1]Table2!$B$1:$Z$21,MATCH("xG/90",[1]Table2!$B$1:$Z$1,0),0)*VLOOKUP($B8,[1]Table2!$B$1:$Z$21,MATCH("xGA/90",[1]Table2!$B$1:$Z$1,0),0),"")</f>
        <v/>
      </c>
      <c r="U77" s="41" t="str">
        <f>IFERROR(VLOOKUP(U8,[1]Table2!$B$1:$Z$21,MATCH("xG/90",[1]Table2!$B$1:$Z$1,0),0)*VLOOKUP($B8,[1]Table2!$B$1:$Z$21,MATCH("xGA/90",[1]Table2!$B$1:$Z$1,0),0),"")</f>
        <v/>
      </c>
      <c r="V77" s="41" t="str">
        <f>IFERROR(VLOOKUP(V8,[1]Table2!$B$1:$Z$21,MATCH("xG/90",[1]Table2!$B$1:$Z$1,0),0)*VLOOKUP($B8,[1]Table2!$B$1:$Z$21,MATCH("xGA/90",[1]Table2!$B$1:$Z$1,0),0),"")</f>
        <v/>
      </c>
      <c r="W77" s="41">
        <f>IFERROR(VLOOKUP(W8,[1]Table2!$B$1:$Z$21,MATCH("xG/90",[1]Table2!$B$1:$Z$1,0),0)*VLOOKUP($B8,[1]Table2!$B$1:$Z$21,MATCH("xGA/90",[1]Table2!$B$1:$Z$1,0),0),"")</f>
        <v>1.5361067853170192</v>
      </c>
      <c r="X77" s="41" t="str">
        <f>IFERROR(VLOOKUP(X8,[1]Table2!$B$1:$Z$21,MATCH("xG/90",[1]Table2!$B$1:$Z$1,0),0)*VLOOKUP($B8,[1]Table2!$B$1:$Z$21,MATCH("xGA/90",[1]Table2!$B$1:$Z$1,0),0),"")</f>
        <v/>
      </c>
      <c r="Y77" s="41" t="str">
        <f>IFERROR(VLOOKUP(Y8,[1]Table2!$B$1:$Z$21,MATCH("xG/90",[1]Table2!$B$1:$Z$1,0),0)*VLOOKUP($B8,[1]Table2!$B$1:$Z$21,MATCH("xGA/90",[1]Table2!$B$1:$Z$1,0),0),"")</f>
        <v/>
      </c>
      <c r="Z77" s="41" t="str">
        <f>IFERROR(VLOOKUP(Z8,[1]Table2!$B$1:$Z$21,MATCH("xG/90",[1]Table2!$B$1:$Z$1,0),0)*VLOOKUP($B8,[1]Table2!$B$1:$Z$21,MATCH("xGA/90",[1]Table2!$B$1:$Z$1,0),0),"")</f>
        <v/>
      </c>
      <c r="AA77" s="41" t="str">
        <f>IFERROR(VLOOKUP(AA8,[1]Table2!$B$1:$Z$21,MATCH("xG/90",[1]Table2!$B$1:$Z$1,0),0)*VLOOKUP($B8,[1]Table2!$B$1:$Z$21,MATCH("xGA/90",[1]Table2!$B$1:$Z$1,0),0),"")</f>
        <v/>
      </c>
      <c r="AB77" s="41" t="str">
        <f>IFERROR(VLOOKUP(AB8,[1]Table2!$B$1:$Z$21,MATCH("xG/90",[1]Table2!$B$1:$Z$1,0),0)*VLOOKUP($B8,[1]Table2!$B$1:$Z$21,MATCH("xGA/90",[1]Table2!$B$1:$Z$1,0),0),"")</f>
        <v/>
      </c>
      <c r="AC77" s="41">
        <f>IFERROR(VLOOKUP(AC8,[1]Table2!$B$1:$Z$21,MATCH("xG/90",[1]Table2!$B$1:$Z$1,0),0)*VLOOKUP($B8,[1]Table2!$B$1:$Z$21,MATCH("xGA/90",[1]Table2!$B$1:$Z$1,0),0),"")</f>
        <v>1.4374137931034485</v>
      </c>
      <c r="AD77" s="41" t="str">
        <f>IFERROR(VLOOKUP(AD8,[1]Table2!$B$1:$Z$21,MATCH("xG/90",[1]Table2!$B$1:$Z$1,0),0)*VLOOKUP($B8,[1]Table2!$B$1:$Z$21,MATCH("xGA/90",[1]Table2!$B$1:$Z$1,0),0),"")</f>
        <v/>
      </c>
      <c r="AE77" s="41" t="str">
        <f>IFERROR(VLOOKUP(AE8,[1]Table2!$B$1:$Z$21,MATCH("xG/90",[1]Table2!$B$1:$Z$1,0),0)*VLOOKUP($B8,[1]Table2!$B$1:$Z$21,MATCH("xGA/90",[1]Table2!$B$1:$Z$1,0),0),"")</f>
        <v/>
      </c>
      <c r="AF77" s="41">
        <f>IFERROR(VLOOKUP(AF8,[1]Table2!$B$1:$Z$21,MATCH("xG/90",[1]Table2!$B$1:$Z$1,0),0)*VLOOKUP($B8,[1]Table2!$B$1:$Z$21,MATCH("xGA/90",[1]Table2!$B$1:$Z$1,0),0),"")</f>
        <v>1.4426696329254729</v>
      </c>
      <c r="AG77" s="41" t="str">
        <f>IFERROR(VLOOKUP(AG8,[1]Table2!$B$1:$Z$21,MATCH("xG/90",[1]Table2!$B$1:$Z$1,0),0)*VLOOKUP($B8,[1]Table2!$B$1:$Z$21,MATCH("xGA/90",[1]Table2!$B$1:$Z$1,0),0),"")</f>
        <v/>
      </c>
      <c r="AH77" s="41" t="str">
        <f>IFERROR(VLOOKUP(AH8,[1]Table2!$B$1:$Z$21,MATCH("xG/90",[1]Table2!$B$1:$Z$1,0),0)*VLOOKUP($B8,[1]Table2!$B$1:$Z$21,MATCH("xGA/90",[1]Table2!$B$1:$Z$1,0),0),"")</f>
        <v/>
      </c>
      <c r="AI77" s="41" t="str">
        <f>IFERROR(VLOOKUP(AI8,[1]Table2!$B$1:$Z$21,MATCH("xG/90",[1]Table2!$B$1:$Z$1,0),0)*VLOOKUP($B8,[1]Table2!$B$1:$Z$21,MATCH("xGA/90",[1]Table2!$B$1:$Z$1,0),0),"")</f>
        <v/>
      </c>
      <c r="AJ77" s="41" t="str">
        <f>IFERROR(VLOOKUP(AJ8,[1]Table2!$B$1:$Z$21,MATCH("xG/90",[1]Table2!$B$1:$Z$1,0),0)*VLOOKUP($B8,[1]Table2!$B$1:$Z$21,MATCH("xGA/90",[1]Table2!$B$1:$Z$1,0),0),"")</f>
        <v/>
      </c>
      <c r="AK77" s="41">
        <f>IFERROR(VLOOKUP(AK8,[1]Table2!$B$1:$Z$21,MATCH("xG/90",[1]Table2!$B$1:$Z$1,0),0)*VLOOKUP($B8,[1]Table2!$B$1:$Z$21,MATCH("xGA/90",[1]Table2!$B$1:$Z$1,0),0),"")</f>
        <v>1.4627586206896552</v>
      </c>
      <c r="AL77" s="41" t="str">
        <f>IFERROR(VLOOKUP(AL8,[1]Table2!$B$1:$Z$21,MATCH("xG/90",[1]Table2!$B$1:$Z$1,0),0)*VLOOKUP($B8,[1]Table2!$B$1:$Z$21,MATCH("xGA/90",[1]Table2!$B$1:$Z$1,0),0),"")</f>
        <v/>
      </c>
      <c r="AM77" s="41" t="str">
        <f>IFERROR(VLOOKUP(AM8,[1]Table2!$B$1:$Z$21,MATCH("xG/90",[1]Table2!$B$1:$Z$1,0),0)*VLOOKUP($B8,[1]Table2!$B$1:$Z$21,MATCH("xGA/90",[1]Table2!$B$1:$Z$1,0),0),"")</f>
        <v/>
      </c>
      <c r="AN77" s="41" t="str">
        <f>IFERROR(VLOOKUP(AN8,[1]Table2!$B$1:$Z$21,MATCH("xG/90",[1]Table2!$B$1:$Z$1,0),0)*VLOOKUP($B8,[1]Table2!$B$1:$Z$21,MATCH("xGA/90",[1]Table2!$B$1:$Z$1,0),0),"")</f>
        <v/>
      </c>
      <c r="AO77" s="41" t="str">
        <f>IFERROR(VLOOKUP(AO8,[1]Table2!$B$1:$Z$21,MATCH("xG/90",[1]Table2!$B$1:$Z$1,0),0)*VLOOKUP($B8,[1]Table2!$B$1:$Z$21,MATCH("xGA/90",[1]Table2!$B$1:$Z$1,0),0),"")</f>
        <v/>
      </c>
      <c r="AP77" s="41" t="str">
        <f>IFERROR(VLOOKUP(AP8,[1]Table2!$B$1:$Z$21,MATCH("xG/90",[1]Table2!$B$1:$Z$1,0),0)*VLOOKUP($B8,[1]Table2!$B$1:$Z$21,MATCH("xGA/90",[1]Table2!$B$1:$Z$1,0),0),"")</f>
        <v/>
      </c>
      <c r="AQ77" s="41" t="str">
        <f>IFERROR(VLOOKUP(AQ8,[1]Table2!$B$1:$Z$21,MATCH("xG/90",[1]Table2!$B$1:$Z$1,0),0)*VLOOKUP($B8,[1]Table2!$B$1:$Z$21,MATCH("xGA/90",[1]Table2!$B$1:$Z$1,0),0),"")</f>
        <v/>
      </c>
      <c r="AR77" s="41" t="str">
        <f>IFERROR(VLOOKUP(AR8,[1]Table2!$B$1:$Z$21,MATCH("xG/90",[1]Table2!$B$1:$Z$1,0),0)*VLOOKUP($B8,[1]Table2!$B$1:$Z$21,MATCH("xGA/90",[1]Table2!$B$1:$Z$1,0),0),"")</f>
        <v/>
      </c>
      <c r="AS77" s="41" t="str">
        <f>IFERROR(VLOOKUP(AS8,[1]Table2!$B$1:$Z$21,MATCH("xG/90",[1]Table2!$B$1:$Z$1,0),0)*VLOOKUP($B8,[1]Table2!$B$1:$Z$21,MATCH("xGA/90",[1]Table2!$B$1:$Z$1,0),0),"")</f>
        <v/>
      </c>
      <c r="AT77" s="41" t="str">
        <f>IFERROR(VLOOKUP(AT8,[1]Table2!$B$1:$Z$21,MATCH("xG/90",[1]Table2!$B$1:$Z$1,0),0)*VLOOKUP($B8,[1]Table2!$B$1:$Z$21,MATCH("xGA/90",[1]Table2!$B$1:$Z$1,0),0),"")</f>
        <v/>
      </c>
      <c r="AU77" s="41" t="str">
        <f>IFERROR(VLOOKUP(AU8,[1]Table2!$B$1:$Z$21,MATCH("xG/90",[1]Table2!$B$1:$Z$1,0),0)*VLOOKUP($B8,[1]Table2!$B$1:$Z$21,MATCH("xGA/90",[1]Table2!$B$1:$Z$1,0),0),"")</f>
        <v/>
      </c>
      <c r="AV77" s="41" t="str">
        <f>IFERROR(VLOOKUP(AV8,[1]Table2!$B$1:$Z$21,MATCH("xG/90",[1]Table2!$B$1:$Z$1,0),0)*VLOOKUP($B8,[1]Table2!$B$1:$Z$21,MATCH("xGA/90",[1]Table2!$B$1:$Z$1,0),0),"")</f>
        <v/>
      </c>
      <c r="AW77" s="41" t="str">
        <f>IFERROR(VLOOKUP(AW8,[1]Table2!$B$1:$Z$21,MATCH("xG/90",[1]Table2!$B$1:$Z$1,0),0)*VLOOKUP($B8,[1]Table2!$B$1:$Z$21,MATCH("xGA/90",[1]Table2!$B$1:$Z$1,0),0),"")</f>
        <v/>
      </c>
      <c r="AX77" s="41" t="str">
        <f>IFERROR(VLOOKUP(AX8,[1]Table2!$B$1:$Z$21,MATCH("xG/90",[1]Table2!$B$1:$Z$1,0),0)*VLOOKUP($B8,[1]Table2!$B$1:$Z$21,MATCH("xGA/90",[1]Table2!$B$1:$Z$1,0),0),"")</f>
        <v/>
      </c>
      <c r="AY77" s="41" t="str">
        <f>IFERROR(VLOOKUP(AY8,[1]Table2!$B$1:$Z$21,MATCH("xG/90",[1]Table2!$B$1:$Z$1,0),0)*VLOOKUP($B8,[1]Table2!$B$1:$Z$21,MATCH("xGA/90",[1]Table2!$B$1:$Z$1,0),0),"")</f>
        <v/>
      </c>
      <c r="AZ77" s="41" t="str">
        <f>IFERROR(VLOOKUP(AZ8,[1]Table2!$B$1:$Z$21,MATCH("xG/90",[1]Table2!$B$1:$Z$1,0),0)*VLOOKUP($B8,[1]Table2!$B$1:$Z$21,MATCH("xGA/90",[1]Table2!$B$1:$Z$1,0),0),"")</f>
        <v/>
      </c>
      <c r="BA77" s="41" t="str">
        <f>IFERROR(VLOOKUP(BA8,[1]Table2!$B$1:$Z$21,MATCH("xG/90",[1]Table2!$B$1:$Z$1,0),0)*VLOOKUP($B8,[1]Table2!$B$1:$Z$21,MATCH("xGA/90",[1]Table2!$B$1:$Z$1,0),0),"")</f>
        <v/>
      </c>
      <c r="BB77" s="41" t="str">
        <f>IFERROR(VLOOKUP(BB8,[1]Table2!$B$1:$Z$21,MATCH("xG/90",[1]Table2!$B$1:$Z$1,0),0)*VLOOKUP($B8,[1]Table2!$B$1:$Z$21,MATCH("xGA/90",[1]Table2!$B$1:$Z$1,0),0),"")</f>
        <v/>
      </c>
      <c r="BC77" s="41" t="str">
        <f>IFERROR(VLOOKUP(BC8,[1]Table2!$B$1:$Z$21,MATCH("xG/90",[1]Table2!$B$1:$Z$1,0),0)*VLOOKUP($B8,[1]Table2!$B$1:$Z$21,MATCH("xGA/90",[1]Table2!$B$1:$Z$1,0),0),"")</f>
        <v/>
      </c>
      <c r="BD77" s="41" t="str">
        <f>IFERROR(VLOOKUP(BD8,[1]Table2!$B$1:$Z$21,MATCH("xG/90",[1]Table2!$B$1:$Z$1,0),0)*VLOOKUP($B8,[1]Table2!$B$1:$Z$21,MATCH("xGA/90",[1]Table2!$B$1:$Z$1,0),0),"")</f>
        <v/>
      </c>
      <c r="BE77" s="41" t="str">
        <f>IFERROR(VLOOKUP(BE8,[1]Table2!$B$1:$Z$21,MATCH("xG/90",[1]Table2!$B$1:$Z$1,0),0)*VLOOKUP($B8,[1]Table2!$B$1:$Z$21,MATCH("xGA/90",[1]Table2!$B$1:$Z$1,0),0),"")</f>
        <v/>
      </c>
      <c r="BF77" s="41" t="str">
        <f>IFERROR(VLOOKUP(BF8,[1]Table2!$B$1:$Z$21,MATCH("xG/90",[1]Table2!$B$1:$Z$1,0),0)*VLOOKUP($B8,[1]Table2!$B$1:$Z$21,MATCH("xGA/90",[1]Table2!$B$1:$Z$1,0),0),"")</f>
        <v/>
      </c>
      <c r="BG77" s="41" t="str">
        <f>IFERROR(VLOOKUP(BG8,[1]Table2!$B$1:$Z$21,MATCH("xG/90",[1]Table2!$B$1:$Z$1,0),0)*VLOOKUP($B8,[1]Table2!$B$1:$Z$21,MATCH("xGA/90",[1]Table2!$B$1:$Z$1,0),0),"")</f>
        <v/>
      </c>
      <c r="BH77" s="41" t="str">
        <f>IFERROR(VLOOKUP(BH8,[1]Table2!$B$1:$Z$21,MATCH("xG/90",[1]Table2!$B$1:$Z$1,0),0)*VLOOKUP($B8,[1]Table2!$B$1:$Z$21,MATCH("xGA/90",[1]Table2!$B$1:$Z$1,0),0),"")</f>
        <v/>
      </c>
      <c r="BI77" s="41" t="str">
        <f>IFERROR(VLOOKUP(BI8,[1]Table2!$B$1:$Z$21,MATCH("xG/90",[1]Table2!$B$1:$Z$1,0),0)*VLOOKUP($B8,[1]Table2!$B$1:$Z$21,MATCH("xGA/90",[1]Table2!$B$1:$Z$1,0),0),"")</f>
        <v/>
      </c>
      <c r="BJ77" s="41" t="str">
        <f>IFERROR(VLOOKUP(BJ8,[1]Table2!$B$1:$Z$21,MATCH("xG/90",[1]Table2!$B$1:$Z$1,0),0)*VLOOKUP($B8,[1]Table2!$B$1:$Z$21,MATCH("xGA/90",[1]Table2!$B$1:$Z$1,0),0),"")</f>
        <v/>
      </c>
      <c r="BK77" s="41" t="str">
        <f>IFERROR(VLOOKUP(BK8,[1]Table2!$B$1:$Z$21,MATCH("xG/90",[1]Table2!$B$1:$Z$1,0),0)*VLOOKUP($B8,[1]Table2!$B$1:$Z$21,MATCH("xGA/90",[1]Table2!$B$1:$Z$1,0),0),"")</f>
        <v/>
      </c>
      <c r="BL77" s="41">
        <f>IFERROR(VLOOKUP(BL8,[1]Table2!$B$1:$Z$21,MATCH("xG/90",[1]Table2!$B$1:$Z$1,0),0)*VLOOKUP($B8,[1]Table2!$B$1:$Z$21,MATCH("xGA/90",[1]Table2!$B$1:$Z$1,0),0),"")</f>
        <v>2.1490545050055618</v>
      </c>
      <c r="BM77" s="41" t="str">
        <f>IFERROR(VLOOKUP(BM8,[1]Table2!$B$1:$Z$21,MATCH("xG/90",[1]Table2!$B$1:$Z$1,0),0)*VLOOKUP($B8,[1]Table2!$B$1:$Z$21,MATCH("xGA/90",[1]Table2!$B$1:$Z$1,0),0),"")</f>
        <v/>
      </c>
      <c r="BN77" s="41" t="str">
        <f>IFERROR(VLOOKUP(BN8,[1]Table2!$B$1:$Z$21,MATCH("xG/90",[1]Table2!$B$1:$Z$1,0),0)*VLOOKUP($B8,[1]Table2!$B$1:$Z$21,MATCH("xGA/90",[1]Table2!$B$1:$Z$1,0),0),"")</f>
        <v/>
      </c>
      <c r="BO77" s="41" t="str">
        <f>IFERROR(VLOOKUP(BO8,[1]Table2!$B$1:$Z$21,MATCH("xG/90",[1]Table2!$B$1:$Z$1,0),0)*VLOOKUP($B8,[1]Table2!$B$1:$Z$21,MATCH("xGA/90",[1]Table2!$B$1:$Z$1,0),0),"")</f>
        <v/>
      </c>
      <c r="BP77" s="41" t="str">
        <f>IFERROR(VLOOKUP(BP8,[1]Table2!$B$1:$Z$21,MATCH("xG/90",[1]Table2!$B$1:$Z$1,0),0)*VLOOKUP($B8,[1]Table2!$B$1:$Z$21,MATCH("xGA/90",[1]Table2!$B$1:$Z$1,0),0),"")</f>
        <v/>
      </c>
      <c r="BQ77" s="41" t="str">
        <f>IFERROR(VLOOKUP(BQ8,[1]Table2!$B$1:$Z$21,MATCH("xG/90",[1]Table2!$B$1:$Z$1,0),0)*VLOOKUP($B8,[1]Table2!$B$1:$Z$21,MATCH("xGA/90",[1]Table2!$B$1:$Z$1,0),0),"")</f>
        <v/>
      </c>
      <c r="BR77" s="41" t="str">
        <f>IFERROR(VLOOKUP(BR8,[1]Table2!$B$1:$Z$21,MATCH("xG/90",[1]Table2!$B$1:$Z$1,0),0)*VLOOKUP($B8,[1]Table2!$B$1:$Z$21,MATCH("xGA/90",[1]Table2!$B$1:$Z$1,0),0),"")</f>
        <v/>
      </c>
      <c r="BS77" s="41">
        <f>IFERROR(VLOOKUP(BS8,[1]Table2!$B$1:$Z$21,MATCH("xG/90",[1]Table2!$B$1:$Z$1,0),0)*VLOOKUP($B8,[1]Table2!$B$1:$Z$21,MATCH("xGA/90",[1]Table2!$B$1:$Z$1,0),0),"")</f>
        <v>1.6800000000000002</v>
      </c>
      <c r="BT77" s="41" t="str">
        <f>IFERROR(VLOOKUP(BT8,[1]Table2!$B$1:$Z$21,MATCH("xG/90",[1]Table2!$B$1:$Z$1,0),0)*VLOOKUP($B8,[1]Table2!$B$1:$Z$21,MATCH("xGA/90",[1]Table2!$B$1:$Z$1,0),0),"")</f>
        <v/>
      </c>
      <c r="BU77" s="41" t="str">
        <f>IFERROR(VLOOKUP(BU8,[1]Table2!$B$1:$Z$21,MATCH("xG/90",[1]Table2!$B$1:$Z$1,0),0)*VLOOKUP($B8,[1]Table2!$B$1:$Z$21,MATCH("xGA/90",[1]Table2!$B$1:$Z$1,0),0),"")</f>
        <v/>
      </c>
      <c r="BV77" s="41" t="str">
        <f>IFERROR(VLOOKUP(BV8,[1]Table2!$B$1:$Z$21,MATCH("xG/90",[1]Table2!$B$1:$Z$1,0),0)*VLOOKUP($B8,[1]Table2!$B$1:$Z$21,MATCH("xGA/90",[1]Table2!$B$1:$Z$1,0),0),"")</f>
        <v/>
      </c>
      <c r="BW77" s="41" t="str">
        <f>IFERROR(VLOOKUP(BW8,[1]Table2!$B$1:$Z$21,MATCH("xG/90",[1]Table2!$B$1:$Z$1,0),0)*VLOOKUP($B8,[1]Table2!$B$1:$Z$21,MATCH("xGA/90",[1]Table2!$B$1:$Z$1,0),0),"")</f>
        <v/>
      </c>
      <c r="BX77" s="41" t="str">
        <f>IFERROR(VLOOKUP(BX8,[1]Table2!$B$1:$Z$21,MATCH("xG/90",[1]Table2!$B$1:$Z$1,0),0)*VLOOKUP($B8,[1]Table2!$B$1:$Z$21,MATCH("xGA/90",[1]Table2!$B$1:$Z$1,0),0),"")</f>
        <v/>
      </c>
      <c r="BY77" s="41">
        <f>IFERROR(VLOOKUP(BY8,[1]Table2!$B$1:$Z$21,MATCH("xG/90",[1]Table2!$B$1:$Z$1,0),0)*VLOOKUP($B8,[1]Table2!$B$1:$Z$21,MATCH("xGA/90",[1]Table2!$B$1:$Z$1,0),0),"")</f>
        <v>1.7343103448275863</v>
      </c>
      <c r="BZ77" s="41" t="str">
        <f>IFERROR(VLOOKUP(BZ8,[1]Table2!$B$1:$Z$21,MATCH("xG/90",[1]Table2!$B$1:$Z$1,0),0)*VLOOKUP($B8,[1]Table2!$B$1:$Z$21,MATCH("xGA/90",[1]Table2!$B$1:$Z$1,0),0),"")</f>
        <v/>
      </c>
      <c r="CA77" s="41" t="str">
        <f>IFERROR(VLOOKUP(CA8,[1]Table2!$B$1:$Z$21,MATCH("xG/90",[1]Table2!$B$1:$Z$1,0),0)*VLOOKUP($B8,[1]Table2!$B$1:$Z$21,MATCH("xGA/90",[1]Table2!$B$1:$Z$1,0),0),"")</f>
        <v/>
      </c>
      <c r="CB77" s="41" t="str">
        <f>IFERROR(VLOOKUP(CB8,[1]Table2!$B$1:$Z$21,MATCH("xG/90",[1]Table2!$B$1:$Z$1,0),0)*VLOOKUP($B8,[1]Table2!$B$1:$Z$21,MATCH("xGA/90",[1]Table2!$B$1:$Z$1,0),0),"")</f>
        <v/>
      </c>
      <c r="CC77" s="41">
        <f>IFERROR(VLOOKUP(CC8,[1]Table2!$B$1:$Z$21,MATCH("xG/90",[1]Table2!$B$1:$Z$1,0),0)*VLOOKUP($B8,[1]Table2!$B$1:$Z$21,MATCH("xGA/90",[1]Table2!$B$1:$Z$1,0),0),"")</f>
        <v>1.162241379310345</v>
      </c>
      <c r="CD77" s="41" t="str">
        <f>IFERROR(VLOOKUP(CD8,[1]Table2!$B$1:$Z$21,MATCH("xG/90",[1]Table2!$B$1:$Z$1,0),0)*VLOOKUP($B8,[1]Table2!$B$1:$Z$21,MATCH("xGA/90",[1]Table2!$B$1:$Z$1,0),0),"")</f>
        <v/>
      </c>
      <c r="CE77" s="41" t="str">
        <f>IFERROR(VLOOKUP(CE8,[1]Table2!$B$1:$Z$21,MATCH("xG/90",[1]Table2!$B$1:$Z$1,0),0)*VLOOKUP($B8,[1]Table2!$B$1:$Z$21,MATCH("xGA/90",[1]Table2!$B$1:$Z$1,0),0),"")</f>
        <v/>
      </c>
      <c r="CF77" s="41" t="str">
        <f>IFERROR(VLOOKUP(CF8,[1]Table2!$B$1:$Z$21,MATCH("xG/90",[1]Table2!$B$1:$Z$1,0),0)*VLOOKUP($B8,[1]Table2!$B$1:$Z$21,MATCH("xGA/90",[1]Table2!$B$1:$Z$1,0),0),"")</f>
        <v/>
      </c>
      <c r="CG77" s="41">
        <f>IFERROR(VLOOKUP(CG8,[1]Table2!$B$1:$Z$21,MATCH("xG/90",[1]Table2!$B$1:$Z$1,0),0)*VLOOKUP($B8,[1]Table2!$B$1:$Z$21,MATCH("xGA/90",[1]Table2!$B$1:$Z$1,0),0),"")</f>
        <v>2.4524137931034486</v>
      </c>
      <c r="CH77" s="41" t="str">
        <f>IFERROR(VLOOKUP(CH8,[1]Table2!$B$1:$Z$21,MATCH("xG/90",[1]Table2!$B$1:$Z$1,0),0)*VLOOKUP($B8,[1]Table2!$B$1:$Z$21,MATCH("xGA/90",[1]Table2!$B$1:$Z$1,0),0),"")</f>
        <v/>
      </c>
      <c r="CI77" s="41" t="str">
        <f>IFERROR(VLOOKUP(CI8,[1]Table2!$B$1:$Z$21,MATCH("xG/90",[1]Table2!$B$1:$Z$1,0),0)*VLOOKUP($B8,[1]Table2!$B$1:$Z$21,MATCH("xGA/90",[1]Table2!$B$1:$Z$1,0),0),"")</f>
        <v/>
      </c>
      <c r="CJ77" s="41" t="str">
        <f>IFERROR(VLOOKUP(CJ8,[1]Table2!$B$1:$Z$21,MATCH("xG/90",[1]Table2!$B$1:$Z$1,0),0)*VLOOKUP($B8,[1]Table2!$B$1:$Z$21,MATCH("xGA/90",[1]Table2!$B$1:$Z$1,0),0),"")</f>
        <v/>
      </c>
      <c r="CK77" s="41" t="str">
        <f>IFERROR(VLOOKUP(CK8,[1]Table2!$B$1:$Z$21,MATCH("xG/90",[1]Table2!$B$1:$Z$1,0),0)*VLOOKUP($B8,[1]Table2!$B$1:$Z$21,MATCH("xGA/90",[1]Table2!$B$1:$Z$1,0),0),"")</f>
        <v/>
      </c>
      <c r="CL77" s="41" t="str">
        <f>IFERROR(VLOOKUP(CL8,[1]Table2!$B$1:$Z$21,MATCH("xG/90",[1]Table2!$B$1:$Z$1,0),0)*VLOOKUP($B8,[1]Table2!$B$1:$Z$21,MATCH("xGA/90",[1]Table2!$B$1:$Z$1,0),0),"")</f>
        <v/>
      </c>
      <c r="CM77" s="41" t="str">
        <f>IFERROR(VLOOKUP(CM8,[1]Table2!$B$1:$Z$21,MATCH("xG/90",[1]Table2!$B$1:$Z$1,0),0)*VLOOKUP($B8,[1]Table2!$B$1:$Z$21,MATCH("xGA/90",[1]Table2!$B$1:$Z$1,0),0),"")</f>
        <v/>
      </c>
      <c r="CN77" s="41">
        <f>IFERROR(VLOOKUP(CN8,[1]Table2!$B$1:$Z$21,MATCH("xG/90",[1]Table2!$B$1:$Z$1,0),0)*VLOOKUP($B8,[1]Table2!$B$1:$Z$21,MATCH("xGA/90",[1]Table2!$B$1:$Z$1,0),0),"")</f>
        <v>1.4763070077864295</v>
      </c>
      <c r="CO77" s="41" t="str">
        <f>IFERROR(VLOOKUP(CO8,[1]Table2!$B$1:$Z$21,MATCH("xG/90",[1]Table2!$B$1:$Z$1,0),0)*VLOOKUP($B8,[1]Table2!$B$1:$Z$21,MATCH("xGA/90",[1]Table2!$B$1:$Z$1,0),0),"")</f>
        <v/>
      </c>
      <c r="CP77" s="41" t="str">
        <f>IFERROR(VLOOKUP(CP8,[1]Table2!$B$1:$Z$21,MATCH("xG/90",[1]Table2!$B$1:$Z$1,0),0)*VLOOKUP($B8,[1]Table2!$B$1:$Z$21,MATCH("xGA/90",[1]Table2!$B$1:$Z$1,0),0),"")</f>
        <v/>
      </c>
      <c r="CQ77" s="41" t="str">
        <f>IFERROR(VLOOKUP(CQ8,[1]Table2!$B$1:$Z$21,MATCH("xG/90",[1]Table2!$B$1:$Z$1,0),0)*VLOOKUP($B8,[1]Table2!$B$1:$Z$21,MATCH("xGA/90",[1]Table2!$B$1:$Z$1,0),0),"")</f>
        <v/>
      </c>
      <c r="CR77" s="41" t="str">
        <f>IFERROR(VLOOKUP(CR8,[1]Table2!$B$1:$Z$21,MATCH("xG/90",[1]Table2!$B$1:$Z$1,0),0)*VLOOKUP($B8,[1]Table2!$B$1:$Z$21,MATCH("xGA/90",[1]Table2!$B$1:$Z$1,0),0),"")</f>
        <v/>
      </c>
      <c r="CS77" s="41" t="str">
        <f>IFERROR(VLOOKUP(CS8,[1]Table2!$B$1:$Z$21,MATCH("xG/90",[1]Table2!$B$1:$Z$1,0),0)*VLOOKUP($B8,[1]Table2!$B$1:$Z$21,MATCH("xGA/90",[1]Table2!$B$1:$Z$1,0),0),"")</f>
        <v/>
      </c>
      <c r="CT77" s="41" t="str">
        <f>IFERROR(VLOOKUP(CT8,[1]Table2!$B$1:$Z$21,MATCH("xG/90",[1]Table2!$B$1:$Z$1,0),0)*VLOOKUP($B8,[1]Table2!$B$1:$Z$21,MATCH("xGA/90",[1]Table2!$B$1:$Z$1,0),0),"")</f>
        <v/>
      </c>
      <c r="CU77" s="41">
        <f>IFERROR(VLOOKUP(CU8,[1]Table2!$B$1:$Z$21,MATCH("xG/90",[1]Table2!$B$1:$Z$1,0),0)*VLOOKUP($B8,[1]Table2!$B$1:$Z$21,MATCH("xGA/90",[1]Table2!$B$1:$Z$1,0),0),"")</f>
        <v>1.1441379310344828</v>
      </c>
      <c r="CV77" s="41" t="str">
        <f>IFERROR(VLOOKUP(CV8,[1]Table2!$B$1:$Z$21,MATCH("xG/90",[1]Table2!$B$1:$Z$1,0),0)*VLOOKUP($B8,[1]Table2!$B$1:$Z$21,MATCH("xGA/90",[1]Table2!$B$1:$Z$1,0),0),"")</f>
        <v/>
      </c>
      <c r="CW77" s="41" t="str">
        <f>IFERROR(VLOOKUP(CW8,[1]Table2!$B$1:$Z$21,MATCH("xG/90",[1]Table2!$B$1:$Z$1,0),0)*VLOOKUP($B8,[1]Table2!$B$1:$Z$21,MATCH("xGA/90",[1]Table2!$B$1:$Z$1,0),0),"")</f>
        <v/>
      </c>
      <c r="CX77" s="41" t="str">
        <f>IFERROR(VLOOKUP(CX8,[1]Table2!$B$1:$Z$21,MATCH("xG/90",[1]Table2!$B$1:$Z$1,0),0)*VLOOKUP($B8,[1]Table2!$B$1:$Z$21,MATCH("xGA/90",[1]Table2!$B$1:$Z$1,0),0),"")</f>
        <v/>
      </c>
      <c r="CY77" s="41" t="str">
        <f>IFERROR(VLOOKUP(CY8,[1]Table2!$B$1:$Z$21,MATCH("xG/90",[1]Table2!$B$1:$Z$1,0),0)*VLOOKUP($B8,[1]Table2!$B$1:$Z$21,MATCH("xGA/90",[1]Table2!$B$1:$Z$1,0),0),"")</f>
        <v/>
      </c>
      <c r="CZ77" s="41" t="str">
        <f>IFERROR(VLOOKUP(CZ8,[1]Table2!$B$1:$Z$21,MATCH("xG/90",[1]Table2!$B$1:$Z$1,0),0)*VLOOKUP($B8,[1]Table2!$B$1:$Z$21,MATCH("xGA/90",[1]Table2!$B$1:$Z$1,0),0),"")</f>
        <v/>
      </c>
      <c r="DA77" s="41" t="str">
        <f>IFERROR(VLOOKUP(DA8,[1]Table2!$B$1:$Z$21,MATCH("xG/90",[1]Table2!$B$1:$Z$1,0),0)*VLOOKUP($B8,[1]Table2!$B$1:$Z$21,MATCH("xGA/90",[1]Table2!$B$1:$Z$1,0),0),"")</f>
        <v/>
      </c>
      <c r="DB77" s="41" t="str">
        <f>IFERROR(VLOOKUP(DB8,[1]Table2!$B$1:$Z$21,MATCH("xG/90",[1]Table2!$B$1:$Z$1,0),0)*VLOOKUP($B8,[1]Table2!$B$1:$Z$21,MATCH("xGA/90",[1]Table2!$B$1:$Z$1,0),0),"")</f>
        <v/>
      </c>
      <c r="DC77" s="41">
        <f>IFERROR(VLOOKUP(DC8,[1]Table2!$B$1:$Z$21,MATCH("xG/90",[1]Table2!$B$1:$Z$1,0),0)*VLOOKUP($B8,[1]Table2!$B$1:$Z$21,MATCH("xGA/90",[1]Table2!$B$1:$Z$1,0),0),"")</f>
        <v>1.5134482758620691</v>
      </c>
      <c r="DD77" s="41" t="str">
        <f>IFERROR(VLOOKUP(DD8,[1]Table2!$B$1:$Z$21,MATCH("xG/90",[1]Table2!$B$1:$Z$1,0),0)*VLOOKUP($B8,[1]Table2!$B$1:$Z$21,MATCH("xGA/90",[1]Table2!$B$1:$Z$1,0),0),"")</f>
        <v/>
      </c>
      <c r="DE77" s="41" t="str">
        <f>IFERROR(VLOOKUP(DE8,[1]Table2!$B$1:$Z$21,MATCH("xG/90",[1]Table2!$B$1:$Z$1,0),0)*VLOOKUP($B8,[1]Table2!$B$1:$Z$21,MATCH("xGA/90",[1]Table2!$B$1:$Z$1,0),0),"")</f>
        <v/>
      </c>
      <c r="DF77" s="41" t="str">
        <f>IFERROR(VLOOKUP(DF8,[1]Table2!$B$1:$Z$21,MATCH("xG/90",[1]Table2!$B$1:$Z$1,0),0)*VLOOKUP($B8,[1]Table2!$B$1:$Z$21,MATCH("xGA/90",[1]Table2!$B$1:$Z$1,0),0),"")</f>
        <v/>
      </c>
      <c r="DG77" s="41" t="str">
        <f>IFERROR(VLOOKUP(DG8,[1]Table2!$B$1:$Z$21,MATCH("xG/90",[1]Table2!$B$1:$Z$1,0),0)*VLOOKUP($B8,[1]Table2!$B$1:$Z$21,MATCH("xGA/90",[1]Table2!$B$1:$Z$1,0),0),"")</f>
        <v/>
      </c>
      <c r="DH77" s="41" t="str">
        <f>IFERROR(VLOOKUP(DH8,[1]Table2!$B$1:$Z$21,MATCH("xG/90",[1]Table2!$B$1:$Z$1,0),0)*VLOOKUP($B8,[1]Table2!$B$1:$Z$21,MATCH("xGA/90",[1]Table2!$B$1:$Z$1,0),0),"")</f>
        <v/>
      </c>
      <c r="DI77" s="41" t="str">
        <f>IFERROR(VLOOKUP(DI8,[1]Table2!$B$1:$Z$21,MATCH("xG/90",[1]Table2!$B$1:$Z$1,0),0)*VLOOKUP($B8,[1]Table2!$B$1:$Z$21,MATCH("xGA/90",[1]Table2!$B$1:$Z$1,0),0),"")</f>
        <v/>
      </c>
      <c r="DJ77" s="41" t="str">
        <f>IFERROR(VLOOKUP(DJ8,[1]Table2!$B$1:$Z$21,MATCH("xG/90",[1]Table2!$B$1:$Z$1,0),0)*VLOOKUP($B8,[1]Table2!$B$1:$Z$21,MATCH("xGA/90",[1]Table2!$B$1:$Z$1,0),0),"")</f>
        <v/>
      </c>
      <c r="DK77" s="41" t="str">
        <f>IFERROR(VLOOKUP(DK8,[1]Table2!$B$1:$Z$21,MATCH("xG/90",[1]Table2!$B$1:$Z$1,0),0)*VLOOKUP($B8,[1]Table2!$B$1:$Z$21,MATCH("xGA/90",[1]Table2!$B$1:$Z$1,0),0),"")</f>
        <v/>
      </c>
      <c r="DL77" s="41" t="str">
        <f>IFERROR(VLOOKUP(DL8,[1]Table2!$B$1:$Z$21,MATCH("xG/90",[1]Table2!$B$1:$Z$1,0),0)*VLOOKUP($B8,[1]Table2!$B$1:$Z$21,MATCH("xGA/90",[1]Table2!$B$1:$Z$1,0),0),"")</f>
        <v/>
      </c>
      <c r="DM77" s="41" t="str">
        <f>IFERROR(VLOOKUP(DM8,[1]Table2!$B$1:$Z$21,MATCH("xG/90",[1]Table2!$B$1:$Z$1,0),0)*VLOOKUP($B8,[1]Table2!$B$1:$Z$21,MATCH("xGA/90",[1]Table2!$B$1:$Z$1,0),0),"")</f>
        <v/>
      </c>
      <c r="DN77" s="41" t="str">
        <f>IFERROR(VLOOKUP(DN8,[1]Table2!$B$1:$Z$21,MATCH("xG/90",[1]Table2!$B$1:$Z$1,0),0)*VLOOKUP($B8,[1]Table2!$B$1:$Z$21,MATCH("xGA/90",[1]Table2!$B$1:$Z$1,0),0),"")</f>
        <v/>
      </c>
      <c r="DO77" s="41" t="str">
        <f>IFERROR(VLOOKUP(DO8,[1]Table2!$B$1:$Z$21,MATCH("xG/90",[1]Table2!$B$1:$Z$1,0),0)*VLOOKUP($B8,[1]Table2!$B$1:$Z$21,MATCH("xGA/90",[1]Table2!$B$1:$Z$1,0),0),"")</f>
        <v/>
      </c>
      <c r="DP77" s="41" t="str">
        <f>IFERROR(VLOOKUP(DP8,[1]Table2!$B$1:$Z$21,MATCH("xG/90",[1]Table2!$B$1:$Z$1,0),0)*VLOOKUP($B8,[1]Table2!$B$1:$Z$21,MATCH("xGA/90",[1]Table2!$B$1:$Z$1,0),0),"")</f>
        <v/>
      </c>
      <c r="DQ77" s="41" t="str">
        <f>IFERROR(VLOOKUP(DQ8,[1]Table2!$B$1:$Z$21,MATCH("xG/90",[1]Table2!$B$1:$Z$1,0),0)*VLOOKUP($B8,[1]Table2!$B$1:$Z$21,MATCH("xGA/90",[1]Table2!$B$1:$Z$1,0),0),"")</f>
        <v/>
      </c>
      <c r="DR77" s="41" t="str">
        <f>IFERROR(VLOOKUP(DR8,[1]Table2!$B$1:$Z$21,MATCH("xG/90",[1]Table2!$B$1:$Z$1,0),0)*VLOOKUP($B8,[1]Table2!$B$1:$Z$21,MATCH("xGA/90",[1]Table2!$B$1:$Z$1,0),0),"")</f>
        <v/>
      </c>
      <c r="DS77" s="41" t="str">
        <f>IFERROR(VLOOKUP(DS8,[1]Table2!$B$1:$Z$21,MATCH("xG/90",[1]Table2!$B$1:$Z$1,0),0)*VLOOKUP($B8,[1]Table2!$B$1:$Z$21,MATCH("xGA/90",[1]Table2!$B$1:$Z$1,0),0),"")</f>
        <v/>
      </c>
      <c r="DT77" s="41" t="str">
        <f>IFERROR(VLOOKUP(DT8,[1]Table2!$B$1:$Z$21,MATCH("xG/90",[1]Table2!$B$1:$Z$1,0),0)*VLOOKUP($B8,[1]Table2!$B$1:$Z$21,MATCH("xGA/90",[1]Table2!$B$1:$Z$1,0),0),"")</f>
        <v/>
      </c>
      <c r="DU77" s="41" t="str">
        <f>IFERROR(VLOOKUP(DU8,[1]Table2!$B$1:$Z$21,MATCH("xG/90",[1]Table2!$B$1:$Z$1,0),0)*VLOOKUP($B8,[1]Table2!$B$1:$Z$21,MATCH("xGA/90",[1]Table2!$B$1:$Z$1,0),0),"")</f>
        <v/>
      </c>
      <c r="DV77" s="41" t="str">
        <f>IFERROR(VLOOKUP(DV8,[1]Table2!$B$1:$Z$21,MATCH("xG/90",[1]Table2!$B$1:$Z$1,0),0)*VLOOKUP($B8,[1]Table2!$B$1:$Z$21,MATCH("xGA/90",[1]Table2!$B$1:$Z$1,0),0),"")</f>
        <v/>
      </c>
      <c r="DW77" s="41" t="str">
        <f>IFERROR(VLOOKUP(DW8,[1]Table2!$B$1:$Z$21,MATCH("xG/90",[1]Table2!$B$1:$Z$1,0),0)*VLOOKUP($B8,[1]Table2!$B$1:$Z$21,MATCH("xGA/90",[1]Table2!$B$1:$Z$1,0),0),"")</f>
        <v/>
      </c>
      <c r="DX77" s="41" t="str">
        <f>IFERROR(VLOOKUP(DX8,[1]Table2!$B$1:$Z$21,MATCH("xG/90",[1]Table2!$B$1:$Z$1,0),0)*VLOOKUP($B8,[1]Table2!$B$1:$Z$21,MATCH("xGA/90",[1]Table2!$B$1:$Z$1,0),0),"")</f>
        <v/>
      </c>
      <c r="DY77" s="41" t="str">
        <f>IFERROR(VLOOKUP(DY8,[1]Table2!$B$1:$Z$21,MATCH("xG/90",[1]Table2!$B$1:$Z$1,0),0)*VLOOKUP($B8,[1]Table2!$B$1:$Z$21,MATCH("xGA/90",[1]Table2!$B$1:$Z$1,0),0),"")</f>
        <v/>
      </c>
      <c r="DZ77" s="41" t="str">
        <f>IFERROR(VLOOKUP(DZ8,[1]Table2!$B$1:$Z$21,MATCH("xG/90",[1]Table2!$B$1:$Z$1,0),0)*VLOOKUP($B8,[1]Table2!$B$1:$Z$21,MATCH("xGA/90",[1]Table2!$B$1:$Z$1,0),0),"")</f>
        <v/>
      </c>
      <c r="EA77" s="41" t="str">
        <f>IFERROR(VLOOKUP(EA8,[1]Table2!$B$1:$Z$21,MATCH("xG/90",[1]Table2!$B$1:$Z$1,0),0)*VLOOKUP($B8,[1]Table2!$B$1:$Z$21,MATCH("xGA/90",[1]Table2!$B$1:$Z$1,0),0),"")</f>
        <v/>
      </c>
      <c r="EB77" s="41" t="str">
        <f>IFERROR(VLOOKUP(EB8,[1]Table2!$B$1:$Z$21,MATCH("xG/90",[1]Table2!$B$1:$Z$1,0),0)*VLOOKUP($B8,[1]Table2!$B$1:$Z$21,MATCH("xGA/90",[1]Table2!$B$1:$Z$1,0),0),"")</f>
        <v/>
      </c>
      <c r="EC77" s="41" t="str">
        <f>IFERROR(VLOOKUP(EC8,[1]Table2!$B$1:$Z$21,MATCH("xG/90",[1]Table2!$B$1:$Z$1,0),0)*VLOOKUP($B8,[1]Table2!$B$1:$Z$21,MATCH("xGA/90",[1]Table2!$B$1:$Z$1,0),0),"")</f>
        <v/>
      </c>
      <c r="ED77" s="41" t="str">
        <f>IFERROR(VLOOKUP(ED8,[1]Table2!$B$1:$Z$21,MATCH("xG/90",[1]Table2!$B$1:$Z$1,0),0)*VLOOKUP($B8,[1]Table2!$B$1:$Z$21,MATCH("xGA/90",[1]Table2!$B$1:$Z$1,0),0),"")</f>
        <v/>
      </c>
      <c r="EE77" s="41" t="str">
        <f>IFERROR(VLOOKUP(EE8,[1]Table2!$B$1:$Z$21,MATCH("xG/90",[1]Table2!$B$1:$Z$1,0),0)*VLOOKUP($B8,[1]Table2!$B$1:$Z$21,MATCH("xGA/90",[1]Table2!$B$1:$Z$1,0),0),"")</f>
        <v/>
      </c>
      <c r="EF77" s="41" t="str">
        <f>IFERROR(VLOOKUP(EF8,[1]Table2!$B$1:$Z$21,MATCH("xG/90",[1]Table2!$B$1:$Z$1,0),0)*VLOOKUP($B8,[1]Table2!$B$1:$Z$21,MATCH("xGA/90",[1]Table2!$B$1:$Z$1,0),0),"")</f>
        <v/>
      </c>
      <c r="EG77" s="41" t="str">
        <f>IFERROR(VLOOKUP(EG8,[1]Table2!$B$1:$Z$21,MATCH("xG/90",[1]Table2!$B$1:$Z$1,0),0)*VLOOKUP($B8,[1]Table2!$B$1:$Z$21,MATCH("xGA/90",[1]Table2!$B$1:$Z$1,0),0),"")</f>
        <v/>
      </c>
      <c r="EH77" s="41" t="str">
        <f>IFERROR(VLOOKUP(EH8,[1]Table2!$B$1:$Z$21,MATCH("xG/90",[1]Table2!$B$1:$Z$1,0),0)*VLOOKUP($B8,[1]Table2!$B$1:$Z$21,MATCH("xGA/90",[1]Table2!$B$1:$Z$1,0),0),"")</f>
        <v/>
      </c>
      <c r="EI77" s="41" t="str">
        <f>IFERROR(VLOOKUP(EI8,[1]Table2!$B$1:$Z$21,MATCH("xG/90",[1]Table2!$B$1:$Z$1,0),0)*VLOOKUP($B8,[1]Table2!$B$1:$Z$21,MATCH("xGA/90",[1]Table2!$B$1:$Z$1,0),0),"")</f>
        <v/>
      </c>
      <c r="EJ77" s="41" t="str">
        <f>IFERROR(VLOOKUP(EJ8,[1]Table2!$B$1:$Z$21,MATCH("xG/90",[1]Table2!$B$1:$Z$1,0),0)*VLOOKUP($B8,[1]Table2!$B$1:$Z$21,MATCH("xGA/90",[1]Table2!$B$1:$Z$1,0),0),"")</f>
        <v/>
      </c>
      <c r="EK77" s="41" t="str">
        <f>IFERROR(VLOOKUP(EK8,[1]Table2!$B$1:$Z$21,MATCH("xG/90",[1]Table2!$B$1:$Z$1,0),0)*VLOOKUP($B8,[1]Table2!$B$1:$Z$21,MATCH("xGA/90",[1]Table2!$B$1:$Z$1,0),0),"")</f>
        <v/>
      </c>
      <c r="EL77" s="41" t="str">
        <f>IFERROR(VLOOKUP(EL8,[1]Table2!$B$1:$Z$21,MATCH("xG/90",[1]Table2!$B$1:$Z$1,0),0)*VLOOKUP($B8,[1]Table2!$B$1:$Z$21,MATCH("xGA/90",[1]Table2!$B$1:$Z$1,0),0),"")</f>
        <v/>
      </c>
      <c r="EM77" s="41" t="str">
        <f>IFERROR(VLOOKUP(EM8,[1]Table2!$B$1:$Z$21,MATCH("xG/90",[1]Table2!$B$1:$Z$1,0),0)*VLOOKUP($B8,[1]Table2!$B$1:$Z$21,MATCH("xGA/90",[1]Table2!$B$1:$Z$1,0),0),"")</f>
        <v/>
      </c>
      <c r="EN77" s="41" t="str">
        <f>IFERROR(VLOOKUP(EN8,[1]Table2!$B$1:$Z$21,MATCH("xG/90",[1]Table2!$B$1:$Z$1,0),0)*VLOOKUP($B8,[1]Table2!$B$1:$Z$21,MATCH("xGA/90",[1]Table2!$B$1:$Z$1,0),0),"")</f>
        <v/>
      </c>
      <c r="EO77" s="41" t="str">
        <f>IFERROR(VLOOKUP(EO8,[1]Table2!$B$1:$Z$21,MATCH("xG/90",[1]Table2!$B$1:$Z$1,0),0)*VLOOKUP($B8,[1]Table2!$B$1:$Z$21,MATCH("xGA/90",[1]Table2!$B$1:$Z$1,0),0),"")</f>
        <v/>
      </c>
      <c r="EP77" s="41" t="str">
        <f>IFERROR(VLOOKUP(EP8,[1]Table2!$B$1:$Z$21,MATCH("xG/90",[1]Table2!$B$1:$Z$1,0),0)*VLOOKUP($B8,[1]Table2!$B$1:$Z$21,MATCH("xGA/90",[1]Table2!$B$1:$Z$1,0),0),"")</f>
        <v/>
      </c>
      <c r="EQ77" s="41" t="str">
        <f>IFERROR(VLOOKUP(EQ8,[1]Table2!$B$1:$Z$21,MATCH("xG/90",[1]Table2!$B$1:$Z$1,0),0)*VLOOKUP($B8,[1]Table2!$B$1:$Z$21,MATCH("xGA/90",[1]Table2!$B$1:$Z$1,0),0),"")</f>
        <v/>
      </c>
      <c r="ER77" s="41" t="str">
        <f>IFERROR(VLOOKUP(ER8,[1]Table2!$B$1:$Z$21,MATCH("xG/90",[1]Table2!$B$1:$Z$1,0),0)*VLOOKUP($B8,[1]Table2!$B$1:$Z$21,MATCH("xGA/90",[1]Table2!$B$1:$Z$1,0),0),"")</f>
        <v/>
      </c>
      <c r="ES77" s="41" t="str">
        <f>IFERROR(VLOOKUP(ES8,[1]Table2!$B$1:$Z$21,MATCH("xG/90",[1]Table2!$B$1:$Z$1,0),0)*VLOOKUP($B8,[1]Table2!$B$1:$Z$21,MATCH("xGA/90",[1]Table2!$B$1:$Z$1,0),0),"")</f>
        <v/>
      </c>
      <c r="ET77" s="41">
        <f>IFERROR(VLOOKUP(ET8,[1]Table2!$B$1:$Z$21,MATCH("xG/90",[1]Table2!$B$1:$Z$1,0),0)*VLOOKUP($B8,[1]Table2!$B$1:$Z$21,MATCH("xGA/90",[1]Table2!$B$1:$Z$1,0),0),"")</f>
        <v>1.1043103448275864</v>
      </c>
      <c r="EU77" s="41" t="str">
        <f>IFERROR(VLOOKUP(EU8,[1]Table2!$B$1:$Z$21,MATCH("xG/90",[1]Table2!$B$1:$Z$1,0),0)*VLOOKUP($B8,[1]Table2!$B$1:$Z$21,MATCH("xGA/90",[1]Table2!$B$1:$Z$1,0),0),"")</f>
        <v/>
      </c>
      <c r="EV77" s="41" t="str">
        <f>IFERROR(VLOOKUP(EV8,[1]Table2!$B$1:$Z$21,MATCH("xG/90",[1]Table2!$B$1:$Z$1,0),0)*VLOOKUP($B8,[1]Table2!$B$1:$Z$21,MATCH("xGA/90",[1]Table2!$B$1:$Z$1,0),0),"")</f>
        <v/>
      </c>
      <c r="EW77" s="41" t="str">
        <f>IFERROR(VLOOKUP(EW8,[1]Table2!$B$1:$Z$21,MATCH("xG/90",[1]Table2!$B$1:$Z$1,0),0)*VLOOKUP($B8,[1]Table2!$B$1:$Z$21,MATCH("xGA/90",[1]Table2!$B$1:$Z$1,0),0),"")</f>
        <v/>
      </c>
      <c r="EX77" s="41" t="str">
        <f>IFERROR(VLOOKUP(EX8,[1]Table2!$B$1:$Z$21,MATCH("xG/90",[1]Table2!$B$1:$Z$1,0),0)*VLOOKUP($B8,[1]Table2!$B$1:$Z$21,MATCH("xGA/90",[1]Table2!$B$1:$Z$1,0),0),"")</f>
        <v/>
      </c>
      <c r="EY77" s="41">
        <f>IFERROR(VLOOKUP(EY8,[1]Table2!$B$1:$Z$21,MATCH("xG/90",[1]Table2!$B$1:$Z$1,0),0)*VLOOKUP($B8,[1]Table2!$B$1:$Z$21,MATCH("xGA/90",[1]Table2!$B$1:$Z$1,0),0),"")</f>
        <v>2.3208620689655173</v>
      </c>
      <c r="EZ77" s="41" t="str">
        <f>IFERROR(VLOOKUP(EZ8,[1]Table2!$B$1:$Z$21,MATCH("xG/90",[1]Table2!$B$1:$Z$1,0),0)*VLOOKUP($B8,[1]Table2!$B$1:$Z$21,MATCH("xGA/90",[1]Table2!$B$1:$Z$1,0),0),"")</f>
        <v/>
      </c>
      <c r="FA77" s="41" t="str">
        <f>IFERROR(VLOOKUP(FA8,[1]Table2!$B$1:$Z$21,MATCH("xG/90",[1]Table2!$B$1:$Z$1,0),0)*VLOOKUP($B8,[1]Table2!$B$1:$Z$21,MATCH("xGA/90",[1]Table2!$B$1:$Z$1,0),0),"")</f>
        <v/>
      </c>
      <c r="FB77" s="41">
        <f>IFERROR(VLOOKUP(FB8,[1]Table2!$B$1:$Z$21,MATCH("xG/90",[1]Table2!$B$1:$Z$1,0),0)*VLOOKUP($B8,[1]Table2!$B$1:$Z$21,MATCH("xGA/90",[1]Table2!$B$1:$Z$1,0),0),"")</f>
        <v>1.2418965517241378</v>
      </c>
      <c r="FC77" s="41" t="str">
        <f>IFERROR(VLOOKUP(FC8,[1]Table2!$B$1:$Z$21,MATCH("xG/90",[1]Table2!$B$1:$Z$1,0),0)*VLOOKUP($B8,[1]Table2!$B$1:$Z$21,MATCH("xGA/90",[1]Table2!$B$1:$Z$1,0),0),"")</f>
        <v/>
      </c>
      <c r="FD77" s="41" t="str">
        <f>IFERROR(VLOOKUP(FD8,[1]Table2!$B$1:$Z$21,MATCH("xG/90",[1]Table2!$B$1:$Z$1,0),0)*VLOOKUP($B8,[1]Table2!$B$1:$Z$21,MATCH("xGA/90",[1]Table2!$B$1:$Z$1,0),0),"")</f>
        <v/>
      </c>
      <c r="FE77" s="41" t="str">
        <f>IFERROR(VLOOKUP(FE8,[1]Table2!$B$1:$Z$21,MATCH("xG/90",[1]Table2!$B$1:$Z$1,0),0)*VLOOKUP($B8,[1]Table2!$B$1:$Z$21,MATCH("xGA/90",[1]Table2!$B$1:$Z$1,0),0),"")</f>
        <v/>
      </c>
      <c r="FF77" s="41" t="str">
        <f>IFERROR(VLOOKUP(FF8,[1]Table2!$B$1:$Z$21,MATCH("xG/90",[1]Table2!$B$1:$Z$1,0),0)*VLOOKUP($B8,[1]Table2!$B$1:$Z$21,MATCH("xGA/90",[1]Table2!$B$1:$Z$1,0),0),"")</f>
        <v/>
      </c>
      <c r="FG77" s="41" t="str">
        <f>IFERROR(VLOOKUP(FG8,[1]Table2!$B$1:$Z$21,MATCH("xG/90",[1]Table2!$B$1:$Z$1,0),0)*VLOOKUP($B8,[1]Table2!$B$1:$Z$21,MATCH("xGA/90",[1]Table2!$B$1:$Z$1,0),0),"")</f>
        <v/>
      </c>
      <c r="FH77" s="41" t="str">
        <f>IFERROR(VLOOKUP(FH8,[1]Table2!$B$1:$Z$21,MATCH("xG/90",[1]Table2!$B$1:$Z$1,0),0)*VLOOKUP($B8,[1]Table2!$B$1:$Z$21,MATCH("xGA/90",[1]Table2!$B$1:$Z$1,0),0),"")</f>
        <v/>
      </c>
      <c r="FI77" s="41" t="str">
        <f>IFERROR(VLOOKUP(FI8,[1]Table2!$B$1:$Z$21,MATCH("xG/90",[1]Table2!$B$1:$Z$1,0),0)*VLOOKUP($B8,[1]Table2!$B$1:$Z$21,MATCH("xGA/90",[1]Table2!$B$1:$Z$1,0),0),"")</f>
        <v/>
      </c>
      <c r="FJ77" s="41" t="str">
        <f>IFERROR(VLOOKUP(FJ8,[1]Table2!$B$1:$Z$21,MATCH("xG/90",[1]Table2!$B$1:$Z$1,0),0)*VLOOKUP($B8,[1]Table2!$B$1:$Z$21,MATCH("xGA/90",[1]Table2!$B$1:$Z$1,0),0),"")</f>
        <v/>
      </c>
      <c r="FK77" s="41" t="str">
        <f>IFERROR(VLOOKUP(FK8,[1]Table2!$B$1:$Z$21,MATCH("xG/90",[1]Table2!$B$1:$Z$1,0),0)*VLOOKUP($B8,[1]Table2!$B$1:$Z$21,MATCH("xGA/90",[1]Table2!$B$1:$Z$1,0),0),"")</f>
        <v/>
      </c>
      <c r="FL77" s="41" t="str">
        <f>IFERROR(VLOOKUP(FL8,[1]Table2!$B$1:$Z$21,MATCH("xG/90",[1]Table2!$B$1:$Z$1,0),0)*VLOOKUP($B8,[1]Table2!$B$1:$Z$21,MATCH("xGA/90",[1]Table2!$B$1:$Z$1,0),0),"")</f>
        <v/>
      </c>
      <c r="FM77" s="41">
        <f>IFERROR(VLOOKUP(FM8,[1]Table2!$B$1:$Z$21,MATCH("xG/90",[1]Table2!$B$1:$Z$1,0),0)*VLOOKUP($B8,[1]Table2!$B$1:$Z$21,MATCH("xGA/90",[1]Table2!$B$1:$Z$1,0),0),"")</f>
        <v>2.1490545050055618</v>
      </c>
      <c r="FN77" s="41" t="str">
        <f>IFERROR(VLOOKUP(FN8,[1]Table2!$B$1:$Z$21,MATCH("xG/90",[1]Table2!$B$1:$Z$1,0),0)*VLOOKUP($B8,[1]Table2!$B$1:$Z$21,MATCH("xGA/90",[1]Table2!$B$1:$Z$1,0),0),"")</f>
        <v/>
      </c>
      <c r="FO77" s="41" t="str">
        <f>IFERROR(VLOOKUP(FO8,[1]Table2!$B$1:$Z$21,MATCH("xG/90",[1]Table2!$B$1:$Z$1,0),0)*VLOOKUP($B8,[1]Table2!$B$1:$Z$21,MATCH("xGA/90",[1]Table2!$B$1:$Z$1,0),0),"")</f>
        <v/>
      </c>
      <c r="FP77" s="41" t="str">
        <f>IFERROR(VLOOKUP(FP8,[1]Table2!$B$1:$Z$21,MATCH("xG/90",[1]Table2!$B$1:$Z$1,0),0)*VLOOKUP($B8,[1]Table2!$B$1:$Z$21,MATCH("xGA/90",[1]Table2!$B$1:$Z$1,0),0),"")</f>
        <v/>
      </c>
      <c r="FQ77" s="41" t="str">
        <f>IFERROR(VLOOKUP(FQ8,[1]Table2!$B$1:$Z$21,MATCH("xG/90",[1]Table2!$B$1:$Z$1,0),0)*VLOOKUP($B8,[1]Table2!$B$1:$Z$21,MATCH("xGA/90",[1]Table2!$B$1:$Z$1,0),0),"")</f>
        <v/>
      </c>
      <c r="FR77" s="41" t="str">
        <f>IFERROR(VLOOKUP(FR8,[1]Table2!$B$1:$Z$21,MATCH("xG/90",[1]Table2!$B$1:$Z$1,0),0)*VLOOKUP($B8,[1]Table2!$B$1:$Z$21,MATCH("xGA/90",[1]Table2!$B$1:$Z$1,0),0),"")</f>
        <v/>
      </c>
      <c r="FS77" s="41" t="str">
        <f>IFERROR(VLOOKUP(FS8,[1]Table2!$B$1:$Z$21,MATCH("xG/90",[1]Table2!$B$1:$Z$1,0),0)*VLOOKUP($B8,[1]Table2!$B$1:$Z$21,MATCH("xGA/90",[1]Table2!$B$1:$Z$1,0),0),"")</f>
        <v/>
      </c>
      <c r="FT77" s="41">
        <f>IFERROR(VLOOKUP(FT8,[1]Table2!$B$1:$Z$21,MATCH("xG/90",[1]Table2!$B$1:$Z$1,0),0)*VLOOKUP($B8,[1]Table2!$B$1:$Z$21,MATCH("xGA/90",[1]Table2!$B$1:$Z$1,0),0),"")</f>
        <v>1.4627586206896552</v>
      </c>
      <c r="FU77" s="41" t="str">
        <f>IFERROR(VLOOKUP(FU8,[1]Table2!$B$1:$Z$21,MATCH("xG/90",[1]Table2!$B$1:$Z$1,0),0)*VLOOKUP($B8,[1]Table2!$B$1:$Z$21,MATCH("xGA/90",[1]Table2!$B$1:$Z$1,0),0),"")</f>
        <v/>
      </c>
      <c r="FV77" s="41" t="str">
        <f>IFERROR(VLOOKUP(FV8,[1]Table2!$B$1:$Z$21,MATCH("xG/90",[1]Table2!$B$1:$Z$1,0),0)*VLOOKUP($B8,[1]Table2!$B$1:$Z$21,MATCH("xGA/90",[1]Table2!$B$1:$Z$1,0),0),"")</f>
        <v/>
      </c>
      <c r="FW77" s="41" t="str">
        <f>IFERROR(VLOOKUP(FW8,[1]Table2!$B$1:$Z$21,MATCH("xG/90",[1]Table2!$B$1:$Z$1,0),0)*VLOOKUP($B8,[1]Table2!$B$1:$Z$21,MATCH("xGA/90",[1]Table2!$B$1:$Z$1,0),0),"")</f>
        <v/>
      </c>
      <c r="FX77" s="41" t="str">
        <f>IFERROR(VLOOKUP(FX8,[1]Table2!$B$1:$Z$21,MATCH("xG/90",[1]Table2!$B$1:$Z$1,0),0)*VLOOKUP($B8,[1]Table2!$B$1:$Z$21,MATCH("xGA/90",[1]Table2!$B$1:$Z$1,0),0),"")</f>
        <v/>
      </c>
      <c r="FY77" s="41" t="str">
        <f>IFERROR(VLOOKUP(FY8,[1]Table2!$B$1:$Z$21,MATCH("xG/90",[1]Table2!$B$1:$Z$1,0),0)*VLOOKUP($B8,[1]Table2!$B$1:$Z$21,MATCH("xGA/90",[1]Table2!$B$1:$Z$1,0),0),"")</f>
        <v/>
      </c>
      <c r="FZ77" s="41" t="str">
        <f>IFERROR(VLOOKUP(FZ8,[1]Table2!$B$1:$Z$21,MATCH("xG/90",[1]Table2!$B$1:$Z$1,0),0)*VLOOKUP($B8,[1]Table2!$B$1:$Z$21,MATCH("xGA/90",[1]Table2!$B$1:$Z$1,0),0),"")</f>
        <v/>
      </c>
      <c r="GA77" s="41" t="str">
        <f>IFERROR(VLOOKUP(GA8,[1]Table2!$B$1:$Z$21,MATCH("xG/90",[1]Table2!$B$1:$Z$1,0),0)*VLOOKUP($B8,[1]Table2!$B$1:$Z$21,MATCH("xGA/90",[1]Table2!$B$1:$Z$1,0),0),"")</f>
        <v/>
      </c>
      <c r="GB77" s="41" t="str">
        <f>IFERROR(VLOOKUP(GB8,[1]Table2!$B$1:$Z$21,MATCH("xG/90",[1]Table2!$B$1:$Z$1,0),0)*VLOOKUP($B8,[1]Table2!$B$1:$Z$21,MATCH("xGA/90",[1]Table2!$B$1:$Z$1,0),0),"")</f>
        <v/>
      </c>
      <c r="GC77" s="41" t="str">
        <f>IFERROR(VLOOKUP(GC8,[1]Table2!$B$1:$Z$21,MATCH("xG/90",[1]Table2!$B$1:$Z$1,0),0)*VLOOKUP($B8,[1]Table2!$B$1:$Z$21,MATCH("xGA/90",[1]Table2!$B$1:$Z$1,0),0),"")</f>
        <v/>
      </c>
      <c r="GD77" s="41" t="str">
        <f>IFERROR(VLOOKUP(GD8,[1]Table2!$B$1:$Z$21,MATCH("xG/90",[1]Table2!$B$1:$Z$1,0),0)*VLOOKUP($B8,[1]Table2!$B$1:$Z$21,MATCH("xGA/90",[1]Table2!$B$1:$Z$1,0),0),"")</f>
        <v/>
      </c>
      <c r="GE77" s="41" t="str">
        <f>IFERROR(VLOOKUP(GE8,[1]Table2!$B$1:$Z$21,MATCH("xG/90",[1]Table2!$B$1:$Z$1,0),0)*VLOOKUP($B8,[1]Table2!$B$1:$Z$21,MATCH("xGA/90",[1]Table2!$B$1:$Z$1,0),0),"")</f>
        <v/>
      </c>
      <c r="GF77" s="41" t="str">
        <f>IFERROR(VLOOKUP(GF8,[1]Table2!$B$1:$Z$21,MATCH("xG/90",[1]Table2!$B$1:$Z$1,0),0)*VLOOKUP($B8,[1]Table2!$B$1:$Z$21,MATCH("xGA/90",[1]Table2!$B$1:$Z$1,0),0),"")</f>
        <v/>
      </c>
      <c r="GG77" s="41" t="str">
        <f>IFERROR(VLOOKUP(GG8,[1]Table2!$B$1:$Z$21,MATCH("xG/90",[1]Table2!$B$1:$Z$1,0),0)*VLOOKUP($B8,[1]Table2!$B$1:$Z$21,MATCH("xGA/90",[1]Table2!$B$1:$Z$1,0),0),"")</f>
        <v/>
      </c>
      <c r="GH77" s="41">
        <f>IFERROR(VLOOKUP(GH8,[1]Table2!$B$1:$Z$21,MATCH("xG/90",[1]Table2!$B$1:$Z$1,0),0)*VLOOKUP($B8,[1]Table2!$B$1:$Z$21,MATCH("xGA/90",[1]Table2!$B$1:$Z$1,0),0),"")</f>
        <v>1.1694827586206897</v>
      </c>
      <c r="GI77" s="41" t="str">
        <f>IFERROR(VLOOKUP(GI8,[1]Table2!$B$1:$Z$21,MATCH("xG/90",[1]Table2!$B$1:$Z$1,0),0)*VLOOKUP($B8,[1]Table2!$B$1:$Z$21,MATCH("xGA/90",[1]Table2!$B$1:$Z$1,0),0),"")</f>
        <v/>
      </c>
      <c r="GJ77" s="41" t="str">
        <f>IFERROR(VLOOKUP(GJ8,[1]Table2!$B$1:$Z$21,MATCH("xG/90",[1]Table2!$B$1:$Z$1,0),0)*VLOOKUP($B8,[1]Table2!$B$1:$Z$21,MATCH("xGA/90",[1]Table2!$B$1:$Z$1,0),0),"")</f>
        <v/>
      </c>
      <c r="GK77" s="41" t="str">
        <f>IFERROR(VLOOKUP(GK8,[1]Table2!$B$1:$Z$21,MATCH("xG/90",[1]Table2!$B$1:$Z$1,0),0)*VLOOKUP($B8,[1]Table2!$B$1:$Z$21,MATCH("xGA/90",[1]Table2!$B$1:$Z$1,0),0),"")</f>
        <v/>
      </c>
      <c r="GL77" s="41" t="str">
        <f>IFERROR(VLOOKUP(GL8,[1]Table2!$B$1:$Z$21,MATCH("xG/90",[1]Table2!$B$1:$Z$1,0),0)*VLOOKUP($B8,[1]Table2!$B$1:$Z$21,MATCH("xGA/90",[1]Table2!$B$1:$Z$1,0),0),"")</f>
        <v/>
      </c>
      <c r="GM77" s="41" t="str">
        <f>IFERROR(VLOOKUP(GM8,[1]Table2!$B$1:$Z$21,MATCH("xG/90",[1]Table2!$B$1:$Z$1,0),0)*VLOOKUP($B8,[1]Table2!$B$1:$Z$21,MATCH("xGA/90",[1]Table2!$B$1:$Z$1,0),0),"")</f>
        <v/>
      </c>
      <c r="GN77" s="41" t="str">
        <f>IFERROR(VLOOKUP(GN8,[1]Table2!$B$1:$Z$21,MATCH("xG/90",[1]Table2!$B$1:$Z$1,0),0)*VLOOKUP($B8,[1]Table2!$B$1:$Z$21,MATCH("xGA/90",[1]Table2!$B$1:$Z$1,0),0),"")</f>
        <v/>
      </c>
      <c r="GO77" s="41">
        <f>IFERROR(VLOOKUP(GO8,[1]Table2!$B$1:$Z$21,MATCH("xG/90",[1]Table2!$B$1:$Z$1,0),0)*VLOOKUP($B8,[1]Table2!$B$1:$Z$21,MATCH("xGA/90",[1]Table2!$B$1:$Z$1,0),0),"")</f>
        <v>1.1405172413793105</v>
      </c>
      <c r="GP77" s="41" t="str">
        <f>IFERROR(VLOOKUP(GP8,[1]Table2!$B$1:$Z$21,MATCH("xG/90",[1]Table2!$B$1:$Z$1,0),0)*VLOOKUP($B8,[1]Table2!$B$1:$Z$21,MATCH("xGA/90",[1]Table2!$B$1:$Z$1,0),0),"")</f>
        <v/>
      </c>
      <c r="GQ77" s="41" t="str">
        <f>IFERROR(VLOOKUP(GQ8,[1]Table2!$B$1:$Z$21,MATCH("xG/90",[1]Table2!$B$1:$Z$1,0),0)*VLOOKUP($B8,[1]Table2!$B$1:$Z$21,MATCH("xGA/90",[1]Table2!$B$1:$Z$1,0),0),"")</f>
        <v/>
      </c>
      <c r="GR77" s="41" t="str">
        <f>IFERROR(VLOOKUP(GR8,[1]Table2!$B$1:$Z$21,MATCH("xG/90",[1]Table2!$B$1:$Z$1,0),0)*VLOOKUP($B8,[1]Table2!$B$1:$Z$21,MATCH("xGA/90",[1]Table2!$B$1:$Z$1,0),0),"")</f>
        <v/>
      </c>
      <c r="GS77" s="41" t="str">
        <f>IFERROR(VLOOKUP(GS8,[1]Table2!$B$1:$Z$21,MATCH("xG/90",[1]Table2!$B$1:$Z$1,0),0)*VLOOKUP($B8,[1]Table2!$B$1:$Z$21,MATCH("xGA/90",[1]Table2!$B$1:$Z$1,0),0),"")</f>
        <v/>
      </c>
      <c r="GT77" s="41" t="str">
        <f>IFERROR(VLOOKUP(GT8,[1]Table2!$B$1:$Z$21,MATCH("xG/90",[1]Table2!$B$1:$Z$1,0),0)*VLOOKUP($B8,[1]Table2!$B$1:$Z$21,MATCH("xGA/90",[1]Table2!$B$1:$Z$1,0),0),"")</f>
        <v/>
      </c>
      <c r="GU77" s="41" t="str">
        <f>IFERROR(VLOOKUP(GU8,[1]Table2!$B$1:$Z$21,MATCH("xG/90",[1]Table2!$B$1:$Z$1,0),0)*VLOOKUP($B8,[1]Table2!$B$1:$Z$21,MATCH("xGA/90",[1]Table2!$B$1:$Z$1,0),0),"")</f>
        <v/>
      </c>
      <c r="GV77" s="41">
        <f>IFERROR(VLOOKUP(GV8,[1]Table2!$B$1:$Z$21,MATCH("xG/90",[1]Table2!$B$1:$Z$1,0),0)*VLOOKUP($B8,[1]Table2!$B$1:$Z$21,MATCH("xGA/90",[1]Table2!$B$1:$Z$1,0),0),"")</f>
        <v>1.4426696329254729</v>
      </c>
      <c r="GW77" s="41" t="str">
        <f>IFERROR(VLOOKUP(GW8,[1]Table2!$B$1:$Z$21,MATCH("xG/90",[1]Table2!$B$1:$Z$1,0),0)*VLOOKUP($B8,[1]Table2!$B$1:$Z$21,MATCH("xGA/90",[1]Table2!$B$1:$Z$1,0),0),"")</f>
        <v/>
      </c>
      <c r="GX77" s="41" t="str">
        <f>IFERROR(VLOOKUP(GX8,[1]Table2!$B$1:$Z$21,MATCH("xG/90",[1]Table2!$B$1:$Z$1,0),0)*VLOOKUP($B8,[1]Table2!$B$1:$Z$21,MATCH("xGA/90",[1]Table2!$B$1:$Z$1,0),0),"")</f>
        <v/>
      </c>
      <c r="GY77" s="41" t="str">
        <f>IFERROR(VLOOKUP(GY8,[1]Table2!$B$1:$Z$21,MATCH("xG/90",[1]Table2!$B$1:$Z$1,0),0)*VLOOKUP($B8,[1]Table2!$B$1:$Z$21,MATCH("xGA/90",[1]Table2!$B$1:$Z$1,0),0),"")</f>
        <v/>
      </c>
      <c r="GZ77" s="41" t="str">
        <f>IFERROR(VLOOKUP(GZ8,[1]Table2!$B$1:$Z$21,MATCH("xG/90",[1]Table2!$B$1:$Z$1,0),0)*VLOOKUP($B8,[1]Table2!$B$1:$Z$21,MATCH("xGA/90",[1]Table2!$B$1:$Z$1,0),0),"")</f>
        <v/>
      </c>
      <c r="HA77" s="41" t="str">
        <f>IFERROR(VLOOKUP(HA8,[1]Table2!$B$1:$Z$21,MATCH("xG/90",[1]Table2!$B$1:$Z$1,0),0)*VLOOKUP($B8,[1]Table2!$B$1:$Z$21,MATCH("xGA/90",[1]Table2!$B$1:$Z$1,0),0),"")</f>
        <v/>
      </c>
      <c r="HB77" s="41" t="str">
        <f>IFERROR(VLOOKUP(HB8,[1]Table2!$B$1:$Z$21,MATCH("xG/90",[1]Table2!$B$1:$Z$1,0),0)*VLOOKUP($B8,[1]Table2!$B$1:$Z$21,MATCH("xGA/90",[1]Table2!$B$1:$Z$1,0),0),"")</f>
        <v/>
      </c>
      <c r="HC77" s="41" t="str">
        <f>IFERROR(VLOOKUP(HC8,[1]Table2!$B$1:$Z$21,MATCH("xG/90",[1]Table2!$B$1:$Z$1,0),0)*VLOOKUP($B8,[1]Table2!$B$1:$Z$21,MATCH("xGA/90",[1]Table2!$B$1:$Z$1,0),0),"")</f>
        <v/>
      </c>
      <c r="HD77" s="41" t="str">
        <f>IFERROR(VLOOKUP(HD8,[1]Table2!$B$1:$Z$21,MATCH("xG/90",[1]Table2!$B$1:$Z$1,0),0)*VLOOKUP($B8,[1]Table2!$B$1:$Z$21,MATCH("xGA/90",[1]Table2!$B$1:$Z$1,0),0),"")</f>
        <v/>
      </c>
      <c r="HE77" s="41" t="str">
        <f>IFERROR(VLOOKUP(HE8,[1]Table2!$B$1:$Z$21,MATCH("xG/90",[1]Table2!$B$1:$Z$1,0),0)*VLOOKUP($B8,[1]Table2!$B$1:$Z$21,MATCH("xGA/90",[1]Table2!$B$1:$Z$1,0),0),"")</f>
        <v/>
      </c>
      <c r="HF77" s="41" t="str">
        <f>IFERROR(VLOOKUP(HF8,[1]Table2!$B$1:$Z$21,MATCH("xG/90",[1]Table2!$B$1:$Z$1,0),0)*VLOOKUP($B8,[1]Table2!$B$1:$Z$21,MATCH("xGA/90",[1]Table2!$B$1:$Z$1,0),0),"")</f>
        <v/>
      </c>
      <c r="HG77" s="41" t="str">
        <f>IFERROR(VLOOKUP(HG8,[1]Table2!$B$1:$Z$21,MATCH("xG/90",[1]Table2!$B$1:$Z$1,0),0)*VLOOKUP($B8,[1]Table2!$B$1:$Z$21,MATCH("xGA/90",[1]Table2!$B$1:$Z$1,0),0),"")</f>
        <v/>
      </c>
      <c r="HH77" s="41" t="str">
        <f>IFERROR(VLOOKUP(HH8,[1]Table2!$B$1:$Z$21,MATCH("xG/90",[1]Table2!$B$1:$Z$1,0),0)*VLOOKUP($B8,[1]Table2!$B$1:$Z$21,MATCH("xGA/90",[1]Table2!$B$1:$Z$1,0),0),"")</f>
        <v/>
      </c>
      <c r="HI77" s="41" t="str">
        <f>IFERROR(VLOOKUP(HI8,[1]Table2!$B$1:$Z$21,MATCH("xG/90",[1]Table2!$B$1:$Z$1,0),0)*VLOOKUP($B8,[1]Table2!$B$1:$Z$21,MATCH("xGA/90",[1]Table2!$B$1:$Z$1,0),0),"")</f>
        <v/>
      </c>
      <c r="HJ77" s="41">
        <f>IFERROR(VLOOKUP(HJ8,[1]Table2!$B$1:$Z$21,MATCH("xG/90",[1]Table2!$B$1:$Z$1,0),0)*VLOOKUP($B8,[1]Table2!$B$1:$Z$21,MATCH("xGA/90",[1]Table2!$B$1:$Z$1,0),0),"")</f>
        <v>1.5361067853170192</v>
      </c>
      <c r="HK77" s="41" t="str">
        <f>IFERROR(VLOOKUP(HK8,[1]Table2!$B$1:$Z$21,MATCH("xG/90",[1]Table2!$B$1:$Z$1,0),0)*VLOOKUP($B8,[1]Table2!$B$1:$Z$21,MATCH("xGA/90",[1]Table2!$B$1:$Z$1,0),0),"")</f>
        <v/>
      </c>
      <c r="HL77" s="41" t="str">
        <f>IFERROR(VLOOKUP(HL8,[1]Table2!$B$1:$Z$21,MATCH("xG/90",[1]Table2!$B$1:$Z$1,0),0)*VLOOKUP($B8,[1]Table2!$B$1:$Z$21,MATCH("xGA/90",[1]Table2!$B$1:$Z$1,0),0),"")</f>
        <v/>
      </c>
      <c r="HM77" s="41" t="str">
        <f>IFERROR(VLOOKUP(HM8,[1]Table2!$B$1:$Z$21,MATCH("xG/90",[1]Table2!$B$1:$Z$1,0),0)*VLOOKUP($B8,[1]Table2!$B$1:$Z$21,MATCH("xGA/90",[1]Table2!$B$1:$Z$1,0),0),"")</f>
        <v/>
      </c>
      <c r="HN77" s="41" t="str">
        <f>IFERROR(VLOOKUP(HN8,[1]Table2!$B$1:$Z$21,MATCH("xG/90",[1]Table2!$B$1:$Z$1,0),0)*VLOOKUP($B8,[1]Table2!$B$1:$Z$21,MATCH("xGA/90",[1]Table2!$B$1:$Z$1,0),0),"")</f>
        <v/>
      </c>
      <c r="HO77" s="41" t="str">
        <f>IFERROR(VLOOKUP(HO8,[1]Table2!$B$1:$Z$21,MATCH("xG/90",[1]Table2!$B$1:$Z$1,0),0)*VLOOKUP($B8,[1]Table2!$B$1:$Z$21,MATCH("xGA/90",[1]Table2!$B$1:$Z$1,0),0),"")</f>
        <v/>
      </c>
      <c r="HP77" s="41" t="str">
        <f>IFERROR(VLOOKUP(HP8,[1]Table2!$B$1:$Z$21,MATCH("xG/90",[1]Table2!$B$1:$Z$1,0),0)*VLOOKUP($B8,[1]Table2!$B$1:$Z$21,MATCH("xGA/90",[1]Table2!$B$1:$Z$1,0),0),"")</f>
        <v/>
      </c>
      <c r="HQ77" s="41">
        <f>IFERROR(VLOOKUP(HQ8,[1]Table2!$B$1:$Z$21,MATCH("xG/90",[1]Table2!$B$1:$Z$1,0),0)*VLOOKUP($B8,[1]Table2!$B$1:$Z$21,MATCH("xGA/90",[1]Table2!$B$1:$Z$1,0),0),"")</f>
        <v>1.4374137931034485</v>
      </c>
      <c r="HR77" s="41" t="str">
        <f>IFERROR(VLOOKUP(HR8,[1]Table2!$B$1:$Z$21,MATCH("xG/90",[1]Table2!$B$1:$Z$1,0),0)*VLOOKUP($B8,[1]Table2!$B$1:$Z$21,MATCH("xGA/90",[1]Table2!$B$1:$Z$1,0),0),"")</f>
        <v/>
      </c>
      <c r="HS77" s="41" t="str">
        <f>IFERROR(VLOOKUP(HS8,[1]Table2!$B$1:$Z$21,MATCH("xG/90",[1]Table2!$B$1:$Z$1,0),0)*VLOOKUP($B8,[1]Table2!$B$1:$Z$21,MATCH("xGA/90",[1]Table2!$B$1:$Z$1,0),0),"")</f>
        <v/>
      </c>
      <c r="HT77" s="41" t="str">
        <f>IFERROR(VLOOKUP(HT8,[1]Table2!$B$1:$Z$21,MATCH("xG/90",[1]Table2!$B$1:$Z$1,0),0)*VLOOKUP($B8,[1]Table2!$B$1:$Z$21,MATCH("xGA/90",[1]Table2!$B$1:$Z$1,0),0),"")</f>
        <v/>
      </c>
      <c r="HU77" s="41">
        <f>IFERROR(VLOOKUP(HU8,[1]Table2!$B$1:$Z$21,MATCH("xG/90",[1]Table2!$B$1:$Z$1,0),0)*VLOOKUP($B8,[1]Table2!$B$1:$Z$21,MATCH("xGA/90",[1]Table2!$B$1:$Z$1,0),0),"")</f>
        <v>1.1405172413793105</v>
      </c>
      <c r="HV77" s="41" t="str">
        <f>IFERROR(VLOOKUP(HV8,[1]Table2!$B$1:$Z$21,MATCH("xG/90",[1]Table2!$B$1:$Z$1,0),0)*VLOOKUP($B8,[1]Table2!$B$1:$Z$21,MATCH("xGA/90",[1]Table2!$B$1:$Z$1,0),0),"")</f>
        <v/>
      </c>
      <c r="HW77" s="41" t="str">
        <f>IFERROR(VLOOKUP(HW8,[1]Table2!$B$1:$Z$21,MATCH("xG/90",[1]Table2!$B$1:$Z$1,0),0)*VLOOKUP($B8,[1]Table2!$B$1:$Z$21,MATCH("xGA/90",[1]Table2!$B$1:$Z$1,0),0),"")</f>
        <v/>
      </c>
      <c r="HX77" s="41" t="str">
        <f>IFERROR(VLOOKUP(HX8,[1]Table2!$B$1:$Z$21,MATCH("xG/90",[1]Table2!$B$1:$Z$1,0),0)*VLOOKUP($B8,[1]Table2!$B$1:$Z$21,MATCH("xGA/90",[1]Table2!$B$1:$Z$1,0),0),"")</f>
        <v/>
      </c>
      <c r="HY77" s="41" t="str">
        <f>IFERROR(VLOOKUP(HY8,[1]Table2!$B$1:$Z$21,MATCH("xG/90",[1]Table2!$B$1:$Z$1,0),0)*VLOOKUP($B8,[1]Table2!$B$1:$Z$21,MATCH("xGA/90",[1]Table2!$B$1:$Z$1,0),0),"")</f>
        <v/>
      </c>
      <c r="HZ77" s="41" t="str">
        <f>IFERROR(VLOOKUP(HZ8,[1]Table2!$B$1:$Z$21,MATCH("xG/90",[1]Table2!$B$1:$Z$1,0),0)*VLOOKUP($B8,[1]Table2!$B$1:$Z$21,MATCH("xGA/90",[1]Table2!$B$1:$Z$1,0),0),"")</f>
        <v/>
      </c>
      <c r="IA77" s="41" t="str">
        <f>IFERROR(VLOOKUP(IA8,[1]Table2!$B$1:$Z$21,MATCH("xG/90",[1]Table2!$B$1:$Z$1,0),0)*VLOOKUP($B8,[1]Table2!$B$1:$Z$21,MATCH("xGA/90",[1]Table2!$B$1:$Z$1,0),0),"")</f>
        <v/>
      </c>
      <c r="IB77" s="41" t="str">
        <f>IFERROR(VLOOKUP(IB8,[1]Table2!$B$1:$Z$21,MATCH("xG/90",[1]Table2!$B$1:$Z$1,0),0)*VLOOKUP($B8,[1]Table2!$B$1:$Z$21,MATCH("xGA/90",[1]Table2!$B$1:$Z$1,0),0),"")</f>
        <v/>
      </c>
      <c r="IC77" s="41" t="str">
        <f>IFERROR(VLOOKUP(IC8,[1]Table2!$B$1:$Z$21,MATCH("xG/90",[1]Table2!$B$1:$Z$1,0),0)*VLOOKUP($B8,[1]Table2!$B$1:$Z$21,MATCH("xGA/90",[1]Table2!$B$1:$Z$1,0),0),"")</f>
        <v/>
      </c>
      <c r="ID77" s="41" t="str">
        <f>IFERROR(VLOOKUP(ID8,[1]Table2!$B$1:$Z$21,MATCH("xG/90",[1]Table2!$B$1:$Z$1,0),0)*VLOOKUP($B8,[1]Table2!$B$1:$Z$21,MATCH("xGA/90",[1]Table2!$B$1:$Z$1,0),0),"")</f>
        <v/>
      </c>
      <c r="IE77" s="41" t="str">
        <f>IFERROR(VLOOKUP(IE8,[1]Table2!$B$1:$Z$21,MATCH("xG/90",[1]Table2!$B$1:$Z$1,0),0)*VLOOKUP($B8,[1]Table2!$B$1:$Z$21,MATCH("xGA/90",[1]Table2!$B$1:$Z$1,0),0),"")</f>
        <v/>
      </c>
      <c r="IF77" s="41" t="str">
        <f>IFERROR(VLOOKUP(IF8,[1]Table2!$B$1:$Z$21,MATCH("xG/90",[1]Table2!$B$1:$Z$1,0),0)*VLOOKUP($B8,[1]Table2!$B$1:$Z$21,MATCH("xGA/90",[1]Table2!$B$1:$Z$1,0),0),"")</f>
        <v/>
      </c>
      <c r="IG77" s="41" t="str">
        <f>IFERROR(VLOOKUP(IG8,[1]Table2!$B$1:$Z$21,MATCH("xG/90",[1]Table2!$B$1:$Z$1,0),0)*VLOOKUP($B8,[1]Table2!$B$1:$Z$21,MATCH("xGA/90",[1]Table2!$B$1:$Z$1,0),0),"")</f>
        <v/>
      </c>
      <c r="IH77" s="41" t="str">
        <f>IFERROR(VLOOKUP(IH8,[1]Table2!$B$1:$Z$21,MATCH("xG/90",[1]Table2!$B$1:$Z$1,0),0)*VLOOKUP($B8,[1]Table2!$B$1:$Z$21,MATCH("xGA/90",[1]Table2!$B$1:$Z$1,0),0),"")</f>
        <v/>
      </c>
      <c r="II77" s="41" t="str">
        <f>IFERROR(VLOOKUP(II8,[1]Table2!$B$1:$Z$21,MATCH("xG/90",[1]Table2!$B$1:$Z$1,0),0)*VLOOKUP($B8,[1]Table2!$B$1:$Z$21,MATCH("xGA/90",[1]Table2!$B$1:$Z$1,0),0),"")</f>
        <v/>
      </c>
      <c r="IJ77" s="41" t="str">
        <f>IFERROR(VLOOKUP(IJ8,[1]Table2!$B$1:$Z$21,MATCH("xG/90",[1]Table2!$B$1:$Z$1,0),0)*VLOOKUP($B8,[1]Table2!$B$1:$Z$21,MATCH("xGA/90",[1]Table2!$B$1:$Z$1,0),0),"")</f>
        <v/>
      </c>
      <c r="IK77" s="41" t="str">
        <f>IFERROR(VLOOKUP(IK8,[1]Table2!$B$1:$Z$21,MATCH("xG/90",[1]Table2!$B$1:$Z$1,0),0)*VLOOKUP($B8,[1]Table2!$B$1:$Z$21,MATCH("xGA/90",[1]Table2!$B$1:$Z$1,0),0),"")</f>
        <v/>
      </c>
      <c r="IL77" s="41">
        <f>IFERROR(VLOOKUP(IL8,[1]Table2!$B$1:$Z$21,MATCH("xG/90",[1]Table2!$B$1:$Z$1,0),0)*VLOOKUP($B8,[1]Table2!$B$1:$Z$21,MATCH("xGA/90",[1]Table2!$B$1:$Z$1,0),0),"")</f>
        <v>1.7343103448275863</v>
      </c>
      <c r="IM77" s="41" t="str">
        <f>IFERROR(VLOOKUP(IM8,[1]Table2!$B$1:$Z$21,MATCH("xG/90",[1]Table2!$B$1:$Z$1,0),0)*VLOOKUP($B8,[1]Table2!$B$1:$Z$21,MATCH("xGA/90",[1]Table2!$B$1:$Z$1,0),0),"")</f>
        <v/>
      </c>
      <c r="IN77" s="41" t="str">
        <f>IFERROR(VLOOKUP(IN8,[1]Table2!$B$1:$Z$21,MATCH("xG/90",[1]Table2!$B$1:$Z$1,0),0)*VLOOKUP($B8,[1]Table2!$B$1:$Z$21,MATCH("xGA/90",[1]Table2!$B$1:$Z$1,0),0),"")</f>
        <v/>
      </c>
      <c r="IO77" s="41">
        <f>IFERROR(VLOOKUP(IO8,[1]Table2!$B$1:$Z$21,MATCH("xG/90",[1]Table2!$B$1:$Z$1,0),0)*VLOOKUP($B8,[1]Table2!$B$1:$Z$21,MATCH("xGA/90",[1]Table2!$B$1:$Z$1,0),0),"")</f>
        <v>1.1694827586206897</v>
      </c>
      <c r="IP77" s="41" t="str">
        <f>IFERROR(VLOOKUP(IP8,[1]Table2!$B$1:$Z$21,MATCH("xG/90",[1]Table2!$B$1:$Z$1,0),0)*VLOOKUP($B8,[1]Table2!$B$1:$Z$21,MATCH("xGA/90",[1]Table2!$B$1:$Z$1,0),0),"")</f>
        <v/>
      </c>
      <c r="IQ77" s="41" t="str">
        <f>IFERROR(VLOOKUP(IQ8,[1]Table2!$B$1:$Z$21,MATCH("xG/90",[1]Table2!$B$1:$Z$1,0),0)*VLOOKUP($B8,[1]Table2!$B$1:$Z$21,MATCH("xGA/90",[1]Table2!$B$1:$Z$1,0),0),"")</f>
        <v/>
      </c>
      <c r="IR77" s="41" t="str">
        <f>IFERROR(VLOOKUP(IR8,[1]Table2!$B$1:$Z$21,MATCH("xG/90",[1]Table2!$B$1:$Z$1,0),0)*VLOOKUP($B8,[1]Table2!$B$1:$Z$21,MATCH("xGA/90",[1]Table2!$B$1:$Z$1,0),0),"")</f>
        <v/>
      </c>
      <c r="IS77" s="41">
        <f>IFERROR(VLOOKUP(IS8,[1]Table2!$B$1:$Z$21,MATCH("xG/90",[1]Table2!$B$1:$Z$1,0),0)*VLOOKUP($B8,[1]Table2!$B$1:$Z$21,MATCH("xGA/90",[1]Table2!$B$1:$Z$1,0),0),"")</f>
        <v>1.6800000000000002</v>
      </c>
      <c r="IT77" s="41" t="str">
        <f>IFERROR(VLOOKUP(IT8,[1]Table2!$B$1:$Z$21,MATCH("xG/90",[1]Table2!$B$1:$Z$1,0),0)*VLOOKUP($B8,[1]Table2!$B$1:$Z$21,MATCH("xGA/90",[1]Table2!$B$1:$Z$1,0),0),"")</f>
        <v/>
      </c>
      <c r="IU77" s="41" t="str">
        <f>IFERROR(VLOOKUP(IU8,[1]Table2!$B$1:$Z$21,MATCH("xG/90",[1]Table2!$B$1:$Z$1,0),0)*VLOOKUP($B8,[1]Table2!$B$1:$Z$21,MATCH("xGA/90",[1]Table2!$B$1:$Z$1,0),0),"")</f>
        <v/>
      </c>
      <c r="IV77" s="41" t="str">
        <f>IFERROR(VLOOKUP(IV8,[1]Table2!$B$1:$Z$21,MATCH("xG/90",[1]Table2!$B$1:$Z$1,0),0)*VLOOKUP($B8,[1]Table2!$B$1:$Z$21,MATCH("xGA/90",[1]Table2!$B$1:$Z$1,0),0),"")</f>
        <v/>
      </c>
      <c r="IW77" s="41" t="str">
        <f>IFERROR(VLOOKUP(IW8,[1]Table2!$B$1:$Z$21,MATCH("xG/90",[1]Table2!$B$1:$Z$1,0),0)*VLOOKUP($B8,[1]Table2!$B$1:$Z$21,MATCH("xGA/90",[1]Table2!$B$1:$Z$1,0),0),"")</f>
        <v/>
      </c>
      <c r="IX77" s="41" t="str">
        <f>IFERROR(VLOOKUP(IX8,[1]Table2!$B$1:$Z$21,MATCH("xG/90",[1]Table2!$B$1:$Z$1,0),0)*VLOOKUP($B8,[1]Table2!$B$1:$Z$21,MATCH("xGA/90",[1]Table2!$B$1:$Z$1,0),0),"")</f>
        <v/>
      </c>
      <c r="IY77" s="41" t="str">
        <f>IFERROR(VLOOKUP(IY8,[1]Table2!$B$1:$Z$21,MATCH("xG/90",[1]Table2!$B$1:$Z$1,0),0)*VLOOKUP($B8,[1]Table2!$B$1:$Z$21,MATCH("xGA/90",[1]Table2!$B$1:$Z$1,0),0),"")</f>
        <v/>
      </c>
      <c r="IZ77" s="41">
        <f>IFERROR(VLOOKUP(IZ8,[1]Table2!$B$1:$Z$21,MATCH("xG/90",[1]Table2!$B$1:$Z$1,0),0)*VLOOKUP($B8,[1]Table2!$B$1:$Z$21,MATCH("xGA/90",[1]Table2!$B$1:$Z$1,0),0),"")</f>
        <v>1.4763070077864295</v>
      </c>
      <c r="JA77" s="41" t="str">
        <f>IFERROR(VLOOKUP(JA8,[1]Table2!$B$1:$Z$21,MATCH("xG/90",[1]Table2!$B$1:$Z$1,0),0)*VLOOKUP($B8,[1]Table2!$B$1:$Z$21,MATCH("xGA/90",[1]Table2!$B$1:$Z$1,0),0),"")</f>
        <v/>
      </c>
      <c r="JB77" s="41" t="str">
        <f>IFERROR(VLOOKUP(JB8,[1]Table2!$B$1:$Z$21,MATCH("xG/90",[1]Table2!$B$1:$Z$1,0),0)*VLOOKUP($B8,[1]Table2!$B$1:$Z$21,MATCH("xGA/90",[1]Table2!$B$1:$Z$1,0),0),"")</f>
        <v/>
      </c>
      <c r="JC77" s="41" t="str">
        <f>IFERROR(VLOOKUP(JC8,[1]Table2!$B$1:$Z$21,MATCH("xG/90",[1]Table2!$B$1:$Z$1,0),0)*VLOOKUP($B8,[1]Table2!$B$1:$Z$21,MATCH("xGA/90",[1]Table2!$B$1:$Z$1,0),0),"")</f>
        <v/>
      </c>
      <c r="JD77" s="41" t="str">
        <f>IFERROR(VLOOKUP(JD8,[1]Table2!$B$1:$Z$21,MATCH("xG/90",[1]Table2!$B$1:$Z$1,0),0)*VLOOKUP($B8,[1]Table2!$B$1:$Z$21,MATCH("xGA/90",[1]Table2!$B$1:$Z$1,0),0),"")</f>
        <v/>
      </c>
      <c r="JE77" s="41" t="str">
        <f>IFERROR(VLOOKUP(JE8,[1]Table2!$B$1:$Z$21,MATCH("xG/90",[1]Table2!$B$1:$Z$1,0),0)*VLOOKUP($B8,[1]Table2!$B$1:$Z$21,MATCH("xGA/90",[1]Table2!$B$1:$Z$1,0),0),"")</f>
        <v/>
      </c>
      <c r="JF77" s="41" t="str">
        <f>IFERROR(VLOOKUP(JF8,[1]Table2!$B$1:$Z$21,MATCH("xG/90",[1]Table2!$B$1:$Z$1,0),0)*VLOOKUP($B8,[1]Table2!$B$1:$Z$21,MATCH("xGA/90",[1]Table2!$B$1:$Z$1,0),0),"")</f>
        <v/>
      </c>
      <c r="JG77" s="41" t="str">
        <f>IFERROR(VLOOKUP(JG8,[1]Table2!$B$1:$Z$21,MATCH("xG/90",[1]Table2!$B$1:$Z$1,0),0)*VLOOKUP($B8,[1]Table2!$B$1:$Z$21,MATCH("xGA/90",[1]Table2!$B$1:$Z$1,0),0),"")</f>
        <v/>
      </c>
      <c r="JH77" s="41" t="str">
        <f>IFERROR(VLOOKUP(JH8,[1]Table2!$B$1:$Z$21,MATCH("xG/90",[1]Table2!$B$1:$Z$1,0),0)*VLOOKUP($B8,[1]Table2!$B$1:$Z$21,MATCH("xGA/90",[1]Table2!$B$1:$Z$1,0),0),"")</f>
        <v/>
      </c>
      <c r="JI77" s="41" t="str">
        <f>IFERROR(VLOOKUP(JI8,[1]Table2!$B$1:$Z$21,MATCH("xG/90",[1]Table2!$B$1:$Z$1,0),0)*VLOOKUP($B8,[1]Table2!$B$1:$Z$21,MATCH("xGA/90",[1]Table2!$B$1:$Z$1,0),0),"")</f>
        <v/>
      </c>
      <c r="JJ77" s="41" t="str">
        <f>IFERROR(VLOOKUP(JJ8,[1]Table2!$B$1:$Z$21,MATCH("xG/90",[1]Table2!$B$1:$Z$1,0),0)*VLOOKUP($B8,[1]Table2!$B$1:$Z$21,MATCH("xGA/90",[1]Table2!$B$1:$Z$1,0),0),"")</f>
        <v/>
      </c>
      <c r="JK77" s="41">
        <f>IFERROR(VLOOKUP(JK8,[1]Table2!$B$1:$Z$21,MATCH("xG/90",[1]Table2!$B$1:$Z$1,0),0)*VLOOKUP($B8,[1]Table2!$B$1:$Z$21,MATCH("xGA/90",[1]Table2!$B$1:$Z$1,0),0),"")</f>
        <v>1.162241379310345</v>
      </c>
      <c r="JL77" s="41" t="str">
        <f>IFERROR(VLOOKUP(JL8,[1]Table2!$B$1:$Z$21,MATCH("xG/90",[1]Table2!$B$1:$Z$1,0),0)*VLOOKUP($B8,[1]Table2!$B$1:$Z$21,MATCH("xGA/90",[1]Table2!$B$1:$Z$1,0),0),"")</f>
        <v/>
      </c>
      <c r="JM77" s="41" t="str">
        <f>IFERROR(VLOOKUP(JM8,[1]Table2!$B$1:$Z$21,MATCH("xG/90",[1]Table2!$B$1:$Z$1,0),0)*VLOOKUP($B8,[1]Table2!$B$1:$Z$21,MATCH("xGA/90",[1]Table2!$B$1:$Z$1,0),0),"")</f>
        <v/>
      </c>
      <c r="JN77" s="41">
        <f>IFERROR(VLOOKUP(JN8,[1]Table2!$B$1:$Z$21,MATCH("xG/90",[1]Table2!$B$1:$Z$1,0),0)*VLOOKUP($B8,[1]Table2!$B$1:$Z$21,MATCH("xGA/90",[1]Table2!$B$1:$Z$1,0),0),"")</f>
        <v>1.1441379310344828</v>
      </c>
      <c r="JO77" s="41" t="str">
        <f>IFERROR(VLOOKUP(JO8,[1]Table2!$B$1:$Z$21,MATCH("xG/90",[1]Table2!$B$1:$Z$1,0),0)*VLOOKUP($B8,[1]Table2!$B$1:$Z$21,MATCH("xGA/90",[1]Table2!$B$1:$Z$1,0),0),"")</f>
        <v/>
      </c>
      <c r="JP77" s="41" t="str">
        <f>IFERROR(VLOOKUP(JP8,[1]Table2!$B$1:$Z$21,MATCH("xG/90",[1]Table2!$B$1:$Z$1,0),0)*VLOOKUP($B8,[1]Table2!$B$1:$Z$21,MATCH("xGA/90",[1]Table2!$B$1:$Z$1,0),0),"")</f>
        <v/>
      </c>
      <c r="JQ77" s="41" t="str">
        <f>IFERROR(VLOOKUP(JQ8,[1]Table2!$B$1:$Z$21,MATCH("xG/90",[1]Table2!$B$1:$Z$1,0),0)*VLOOKUP($B8,[1]Table2!$B$1:$Z$21,MATCH("xGA/90",[1]Table2!$B$1:$Z$1,0),0),"")</f>
        <v/>
      </c>
      <c r="JR77" s="41" t="str">
        <f>IFERROR(VLOOKUP(JR8,[1]Table2!$B$1:$Z$21,MATCH("xG/90",[1]Table2!$B$1:$Z$1,0),0)*VLOOKUP($B8,[1]Table2!$B$1:$Z$21,MATCH("xGA/90",[1]Table2!$B$1:$Z$1,0),0),"")</f>
        <v/>
      </c>
      <c r="JS77" s="41">
        <f>IFERROR(VLOOKUP(JS8,[1]Table2!$B$1:$Z$21,MATCH("xG/90",[1]Table2!$B$1:$Z$1,0),0)*VLOOKUP($B8,[1]Table2!$B$1:$Z$21,MATCH("xGA/90",[1]Table2!$B$1:$Z$1,0),0),"")</f>
        <v>1.9040000000000001</v>
      </c>
      <c r="JT77" s="41" t="str">
        <f>IFERROR(VLOOKUP(JT8,[1]Table2!$B$1:$Z$21,MATCH("xG/90",[1]Table2!$B$1:$Z$1,0),0)*VLOOKUP($B8,[1]Table2!$B$1:$Z$21,MATCH("xGA/90",[1]Table2!$B$1:$Z$1,0),0),"")</f>
        <v/>
      </c>
      <c r="JU77" s="41" t="str">
        <f>IFERROR(VLOOKUP(JU8,[1]Table2!$B$1:$Z$21,MATCH("xG/90",[1]Table2!$B$1:$Z$1,0),0)*VLOOKUP($B8,[1]Table2!$B$1:$Z$21,MATCH("xGA/90",[1]Table2!$B$1:$Z$1,0),0),"")</f>
        <v/>
      </c>
      <c r="JV77" s="41" t="str">
        <f>IFERROR(VLOOKUP(JV8,[1]Table2!$B$1:$Z$21,MATCH("xG/90",[1]Table2!$B$1:$Z$1,0),0)*VLOOKUP($B8,[1]Table2!$B$1:$Z$21,MATCH("xGA/90",[1]Table2!$B$1:$Z$1,0),0),"")</f>
        <v/>
      </c>
      <c r="JW77" s="41">
        <f>IFERROR(VLOOKUP(JW8,[1]Table2!$B$1:$Z$21,MATCH("xG/90",[1]Table2!$B$1:$Z$1,0),0)*VLOOKUP($B8,[1]Table2!$B$1:$Z$21,MATCH("xGA/90",[1]Table2!$B$1:$Z$1,0),0),"")</f>
        <v>1.2418965517241378</v>
      </c>
      <c r="JX77" s="41" t="str">
        <f>IFERROR(VLOOKUP(JX8,[1]Table2!$B$1:$Z$21,MATCH("xG/90",[1]Table2!$B$1:$Z$1,0),0)*VLOOKUP($B8,[1]Table2!$B$1:$Z$21,MATCH("xGA/90",[1]Table2!$B$1:$Z$1,0),0),"")</f>
        <v/>
      </c>
      <c r="JY77" s="41" t="str">
        <f>IFERROR(VLOOKUP(JY8,[1]Table2!$B$1:$Z$21,MATCH("xG/90",[1]Table2!$B$1:$Z$1,0),0)*VLOOKUP($B8,[1]Table2!$B$1:$Z$21,MATCH("xGA/90",[1]Table2!$B$1:$Z$1,0),0),"")</f>
        <v/>
      </c>
      <c r="JZ77" s="41" t="str">
        <f>IFERROR(VLOOKUP(JZ8,[1]Table2!$B$1:$Z$21,MATCH("xG/90",[1]Table2!$B$1:$Z$1,0),0)*VLOOKUP($B8,[1]Table2!$B$1:$Z$21,MATCH("xGA/90",[1]Table2!$B$1:$Z$1,0),0),"")</f>
        <v/>
      </c>
      <c r="KA77" s="41" t="str">
        <f>IFERROR(VLOOKUP(KA8,[1]Table2!$B$1:$Z$21,MATCH("xG/90",[1]Table2!$B$1:$Z$1,0),0)*VLOOKUP($B8,[1]Table2!$B$1:$Z$21,MATCH("xGA/90",[1]Table2!$B$1:$Z$1,0),0),"")</f>
        <v/>
      </c>
      <c r="KB77" s="41" t="str">
        <f>IFERROR(VLOOKUP(KB8,[1]Table2!$B$1:$Z$21,MATCH("xG/90",[1]Table2!$B$1:$Z$1,0),0)*VLOOKUP($B8,[1]Table2!$B$1:$Z$21,MATCH("xGA/90",[1]Table2!$B$1:$Z$1,0),0),"")</f>
        <v/>
      </c>
      <c r="KC77" s="41">
        <f>IFERROR(VLOOKUP(KC8,[1]Table2!$B$1:$Z$21,MATCH("xG/90",[1]Table2!$B$1:$Z$1,0),0)*VLOOKUP($B8,[1]Table2!$B$1:$Z$21,MATCH("xGA/90",[1]Table2!$B$1:$Z$1,0),0),"")</f>
        <v>2.3208620689655173</v>
      </c>
      <c r="KD77" s="41" t="str">
        <f>IFERROR(VLOOKUP(KD8,[1]Table2!$B$1:$Z$21,MATCH("xG/90",[1]Table2!$B$1:$Z$1,0),0)*VLOOKUP($B8,[1]Table2!$B$1:$Z$21,MATCH("xGA/90",[1]Table2!$B$1:$Z$1,0),0),"")</f>
        <v/>
      </c>
      <c r="KE77" s="41" t="str">
        <f>IFERROR(VLOOKUP(KE8,[1]Table2!$B$1:$Z$21,MATCH("xG/90",[1]Table2!$B$1:$Z$1,0),0)*VLOOKUP($B8,[1]Table2!$B$1:$Z$21,MATCH("xGA/90",[1]Table2!$B$1:$Z$1,0),0),"")</f>
        <v/>
      </c>
      <c r="KF77" s="41" t="str">
        <f>IFERROR(VLOOKUP(KF8,[1]Table2!$B$1:$Z$21,MATCH("xG/90",[1]Table2!$B$1:$Z$1,0),0)*VLOOKUP($B8,[1]Table2!$B$1:$Z$21,MATCH("xGA/90",[1]Table2!$B$1:$Z$1,0),0),"")</f>
        <v/>
      </c>
      <c r="KG77" s="41">
        <f>IFERROR(VLOOKUP(KG8,[1]Table2!$B$1:$Z$21,MATCH("xG/90",[1]Table2!$B$1:$Z$1,0),0)*VLOOKUP($B8,[1]Table2!$B$1:$Z$21,MATCH("xGA/90",[1]Table2!$B$1:$Z$1,0),0),"")</f>
        <v>2.025717463848721</v>
      </c>
      <c r="KH77" s="41" t="str">
        <f>IFERROR(VLOOKUP(KH8,[1]Table2!$B$1:$Z$21,MATCH("xG/90",[1]Table2!$B$1:$Z$1,0),0)*VLOOKUP($B8,[1]Table2!$B$1:$Z$21,MATCH("xGA/90",[1]Table2!$B$1:$Z$1,0),0),"")</f>
        <v/>
      </c>
      <c r="KI77" s="41" t="str">
        <f>IFERROR(VLOOKUP(KI8,[1]Table2!$B$1:$Z$21,MATCH("xG/90",[1]Table2!$B$1:$Z$1,0),0)*VLOOKUP($B8,[1]Table2!$B$1:$Z$21,MATCH("xGA/90",[1]Table2!$B$1:$Z$1,0),0),"")</f>
        <v/>
      </c>
      <c r="KJ77" s="41">
        <f>IFERROR(VLOOKUP(KJ8,[1]Table2!$B$1:$Z$21,MATCH("xG/90",[1]Table2!$B$1:$Z$1,0),0)*VLOOKUP($B8,[1]Table2!$B$1:$Z$21,MATCH("xGA/90",[1]Table2!$B$1:$Z$1,0),0),"")</f>
        <v>1.1043103448275864</v>
      </c>
      <c r="KK77" s="41" t="str">
        <f>IFERROR(VLOOKUP(KK8,[1]Table2!$B$1:$Z$21,MATCH("xG/90",[1]Table2!$B$1:$Z$1,0),0)*VLOOKUP($B8,[1]Table2!$B$1:$Z$21,MATCH("xGA/90",[1]Table2!$B$1:$Z$1,0),0),"")</f>
        <v/>
      </c>
      <c r="KL77" s="41" t="str">
        <f>IFERROR(VLOOKUP(KL8,[1]Table2!$B$1:$Z$21,MATCH("xG/90",[1]Table2!$B$1:$Z$1,0),0)*VLOOKUP($B8,[1]Table2!$B$1:$Z$21,MATCH("xGA/90",[1]Table2!$B$1:$Z$1,0),0),"")</f>
        <v/>
      </c>
      <c r="KM77" s="41">
        <f>IFERROR(VLOOKUP(KM8,[1]Table2!$B$1:$Z$21,MATCH("xG/90",[1]Table2!$B$1:$Z$1,0),0)*VLOOKUP($B8,[1]Table2!$B$1:$Z$21,MATCH("xGA/90",[1]Table2!$B$1:$Z$1,0),0),"")</f>
        <v>2.4524137931034486</v>
      </c>
      <c r="KN77" s="41" t="str">
        <f>IFERROR(VLOOKUP(KN8,[1]Table2!$B$1:$Z$21,MATCH("xG/90",[1]Table2!$B$1:$Z$1,0),0)*VLOOKUP($B8,[1]Table2!$B$1:$Z$21,MATCH("xGA/90",[1]Table2!$B$1:$Z$1,0),0),"")</f>
        <v/>
      </c>
      <c r="KO77" s="41" t="str">
        <f>IFERROR(VLOOKUP(KO8,[1]Table2!$B$1:$Z$21,MATCH("xG/90",[1]Table2!$B$1:$Z$1,0),0)*VLOOKUP($B8,[1]Table2!$B$1:$Z$21,MATCH("xGA/90",[1]Table2!$B$1:$Z$1,0),0),"")</f>
        <v/>
      </c>
      <c r="KP77" s="41" t="str">
        <f>IFERROR(VLOOKUP(KP8,[1]Table2!$B$1:$Z$21,MATCH("xG/90",[1]Table2!$B$1:$Z$1,0),0)*VLOOKUP($B8,[1]Table2!$B$1:$Z$21,MATCH("xGA/90",[1]Table2!$B$1:$Z$1,0),0),"")</f>
        <v/>
      </c>
      <c r="KQ77" s="41">
        <f>IFERROR(VLOOKUP(KQ8,[1]Table2!$B$1:$Z$21,MATCH("xG/90",[1]Table2!$B$1:$Z$1,0),0)*VLOOKUP($B8,[1]Table2!$B$1:$Z$21,MATCH("xGA/90",[1]Table2!$B$1:$Z$1,0),0),"")</f>
        <v>1.5134482758620691</v>
      </c>
      <c r="KR77" s="41" t="str">
        <f>IFERROR(VLOOKUP(KR8,[1]Table2!$B$1:$Z$21,MATCH("xG/90",[1]Table2!$B$1:$Z$1,0),0)*VLOOKUP($B8,[1]Table2!$B$1:$Z$21,MATCH("xGA/90",[1]Table2!$B$1:$Z$1,0),0),"")</f>
        <v/>
      </c>
      <c r="KS77" s="41" t="str">
        <f>IFERROR(VLOOKUP(KS8,[1]Table2!$B$1:$Z$21,MATCH("xG/90",[1]Table2!$B$1:$Z$1,0),0)*VLOOKUP($B8,[1]Table2!$B$1:$Z$21,MATCH("xGA/90",[1]Table2!$B$1:$Z$1,0),0),"")</f>
        <v/>
      </c>
      <c r="KT77" s="41" t="str">
        <f>IFERROR(VLOOKUP(KT8,[1]Table2!$B$1:$Z$21,MATCH("xG/90",[1]Table2!$B$1:$Z$1,0),0)*VLOOKUP($B8,[1]Table2!$B$1:$Z$21,MATCH("xGA/90",[1]Table2!$B$1:$Z$1,0),0),"")</f>
        <v/>
      </c>
      <c r="KU77" s="41" t="str">
        <f>IFERROR(VLOOKUP(KU8,[1]Table2!$B$1:$Z$21,MATCH("xG/90",[1]Table2!$B$1:$Z$1,0),0)*VLOOKUP($B8,[1]Table2!$B$1:$Z$21,MATCH("xGA/90",[1]Table2!$B$1:$Z$1,0),0),"")</f>
        <v/>
      </c>
      <c r="KV77" s="41" t="str">
        <f>IFERROR(VLOOKUP(KV8,[1]Table2!$B$1:$Z$21,MATCH("xG/90",[1]Table2!$B$1:$Z$1,0),0)*VLOOKUP($B8,[1]Table2!$B$1:$Z$21,MATCH("xGA/90",[1]Table2!$B$1:$Z$1,0),0),"")</f>
        <v/>
      </c>
      <c r="KW77" s="41" t="str">
        <f>IFERROR(VLOOKUP(KW8,[1]Table2!$B$1:$Z$21,MATCH("xG/90",[1]Table2!$B$1:$Z$1,0),0)*VLOOKUP($B8,[1]Table2!$B$1:$Z$21,MATCH("xGA/90",[1]Table2!$B$1:$Z$1,0),0),"")</f>
        <v/>
      </c>
      <c r="KX77" s="41" t="str">
        <f>IFERROR(VLOOKUP(KX8,[1]Table2!$B$1:$Z$21,MATCH("xG/90",[1]Table2!$B$1:$Z$1,0),0)*VLOOKUP($B8,[1]Table2!$B$1:$Z$21,MATCH("xGA/90",[1]Table2!$B$1:$Z$1,0),0),"")</f>
        <v/>
      </c>
      <c r="KY77" s="41" t="str">
        <f>IFERROR(VLOOKUP(KY8,[1]Table2!$B$1:$Z$21,MATCH("xG/90",[1]Table2!$B$1:$Z$1,0),0)*VLOOKUP($B8,[1]Table2!$B$1:$Z$21,MATCH("xGA/90",[1]Table2!$B$1:$Z$1,0),0),"")</f>
        <v/>
      </c>
      <c r="KZ77" s="41" t="str">
        <f>IFERROR(VLOOKUP(KZ8,[1]Table2!$B$1:$Z$21,MATCH("xG/90",[1]Table2!$B$1:$Z$1,0),0)*VLOOKUP($B8,[1]Table2!$B$1:$Z$21,MATCH("xGA/90",[1]Table2!$B$1:$Z$1,0),0),"")</f>
        <v/>
      </c>
      <c r="LA77" s="41" t="str">
        <f>IFERROR(VLOOKUP(LA8,[1]Table2!$B$1:$Z$21,MATCH("xG/90",[1]Table2!$B$1:$Z$1,0),0)*VLOOKUP($B8,[1]Table2!$B$1:$Z$21,MATCH("xGA/90",[1]Table2!$B$1:$Z$1,0),0),"")</f>
        <v/>
      </c>
      <c r="LB77" s="41" t="str">
        <f>IFERROR(VLOOKUP(LB8,[1]Table2!$B$1:$Z$21,MATCH("xG/90",[1]Table2!$B$1:$Z$1,0),0)*VLOOKUP($B8,[1]Table2!$B$1:$Z$21,MATCH("xGA/90",[1]Table2!$B$1:$Z$1,0),0),"")</f>
        <v/>
      </c>
      <c r="LC77" s="41" t="str">
        <f>IFERROR(VLOOKUP(LC8,[1]Table2!$B$1:$Z$21,MATCH("xG/90",[1]Table2!$B$1:$Z$1,0),0)*VLOOKUP($B8,[1]Table2!$B$1:$Z$21,MATCH("xGA/90",[1]Table2!$B$1:$Z$1,0),0),"")</f>
        <v/>
      </c>
      <c r="LD77" s="41" t="str">
        <f>IFERROR(VLOOKUP(LD8,[1]Table2!$B$1:$Z$21,MATCH("xG/90",[1]Table2!$B$1:$Z$1,0),0)*VLOOKUP($B8,[1]Table2!$B$1:$Z$21,MATCH("xGA/90",[1]Table2!$B$1:$Z$1,0),0),"")</f>
        <v/>
      </c>
      <c r="LE77" s="41" t="str">
        <f>IFERROR(VLOOKUP(LE8,[1]Table2!$B$1:$Z$21,MATCH("xG/90",[1]Table2!$B$1:$Z$1,0),0)*VLOOKUP($B8,[1]Table2!$B$1:$Z$21,MATCH("xGA/90",[1]Table2!$B$1:$Z$1,0),0),"")</f>
        <v/>
      </c>
      <c r="LF77" s="41" t="str">
        <f>IFERROR(VLOOKUP(LF8,[1]Table2!$B$1:$Z$21,MATCH("xG/90",[1]Table2!$B$1:$Z$1,0),0)*VLOOKUP($B8,[1]Table2!$B$1:$Z$21,MATCH("xGA/90",[1]Table2!$B$1:$Z$1,0),0),"")</f>
        <v/>
      </c>
      <c r="LG77" s="41" t="str">
        <f>IFERROR(VLOOKUP(LG8,[1]Table2!$B$1:$Z$21,MATCH("xG/90",[1]Table2!$B$1:$Z$1,0),0)*VLOOKUP($B8,[1]Table2!$B$1:$Z$21,MATCH("xGA/90",[1]Table2!$B$1:$Z$1,0),0),"")</f>
        <v/>
      </c>
      <c r="LH77" s="41" t="str">
        <f>IFERROR(VLOOKUP(LH8,[1]Table2!$B$1:$Z$21,MATCH("xG/90",[1]Table2!$B$1:$Z$1,0),0)*VLOOKUP($B8,[1]Table2!$B$1:$Z$21,MATCH("xGA/90",[1]Table2!$B$1:$Z$1,0),0),"")</f>
        <v/>
      </c>
      <c r="LI77" s="41" t="str">
        <f>IFERROR(VLOOKUP(LI8,[1]Table2!$B$1:$Z$21,MATCH("xG/90",[1]Table2!$B$1:$Z$1,0),0)*VLOOKUP($B8,[1]Table2!$B$1:$Z$21,MATCH("xGA/90",[1]Table2!$B$1:$Z$1,0),0),"")</f>
        <v/>
      </c>
      <c r="LJ77" s="41" t="str">
        <f>IFERROR(VLOOKUP(LJ8,[1]Table2!$B$1:$Z$21,MATCH("xG/90",[1]Table2!$B$1:$Z$1,0),0)*VLOOKUP($B8,[1]Table2!$B$1:$Z$21,MATCH("xGA/90",[1]Table2!$B$1:$Z$1,0),0),"")</f>
        <v/>
      </c>
      <c r="LK77" s="41" t="str">
        <f>IFERROR(VLOOKUP(LK8,[1]Table2!$B$1:$Z$21,MATCH("xG/90",[1]Table2!$B$1:$Z$1,0),0)*VLOOKUP($B8,[1]Table2!$B$1:$Z$21,MATCH("xGA/90",[1]Table2!$B$1:$Z$1,0),0),"")</f>
        <v/>
      </c>
      <c r="LL77" s="41" t="str">
        <f>IFERROR(VLOOKUP(LL8,[1]Table2!$B$1:$Z$21,MATCH("xG/90",[1]Table2!$B$1:$Z$1,0),0)*VLOOKUP($B8,[1]Table2!$B$1:$Z$21,MATCH("xGA/90",[1]Table2!$B$1:$Z$1,0),0),"")</f>
        <v/>
      </c>
      <c r="LM77" s="41" t="str">
        <f>IFERROR(VLOOKUP(LM8,[1]Table2!$B$1:$Z$21,MATCH("xG/90",[1]Table2!$B$1:$Z$1,0),0)*VLOOKUP($B8,[1]Table2!$B$1:$Z$21,MATCH("xGA/90",[1]Table2!$B$1:$Z$1,0),0),"")</f>
        <v/>
      </c>
      <c r="LN77" s="41" t="str">
        <f>IFERROR(VLOOKUP(LN8,[1]Table2!$B$1:$Z$21,MATCH("xG/90",[1]Table2!$B$1:$Z$1,0),0)*VLOOKUP($B8,[1]Table2!$B$1:$Z$21,MATCH("xGA/90",[1]Table2!$B$1:$Z$1,0),0),"")</f>
        <v/>
      </c>
      <c r="LO77" s="41" t="str">
        <f>IFERROR(VLOOKUP(LO8,[1]Table2!$B$1:$Z$21,MATCH("xG/90",[1]Table2!$B$1:$Z$1,0),0)*VLOOKUP($B8,[1]Table2!$B$1:$Z$21,MATCH("xGA/90",[1]Table2!$B$1:$Z$1,0),0),"")</f>
        <v/>
      </c>
      <c r="LP77" s="41" t="str">
        <f>IFERROR(VLOOKUP(LP8,[1]Table2!$B$1:$Z$21,MATCH("xG/90",[1]Table2!$B$1:$Z$1,0),0)*VLOOKUP($B8,[1]Table2!$B$1:$Z$21,MATCH("xGA/90",[1]Table2!$B$1:$Z$1,0),0),"")</f>
        <v/>
      </c>
      <c r="LQ77" s="41" t="str">
        <f>IFERROR(VLOOKUP(LQ8,[1]Table2!$B$1:$Z$21,MATCH("xG/90",[1]Table2!$B$1:$Z$1,0),0)*VLOOKUP($B8,[1]Table2!$B$1:$Z$21,MATCH("xGA/90",[1]Table2!$B$1:$Z$1,0),0),"")</f>
        <v/>
      </c>
      <c r="LR77" s="41" t="str">
        <f>IFERROR(VLOOKUP(LR8,[1]Table2!$B$1:$Z$21,MATCH("xG/90",[1]Table2!$B$1:$Z$1,0),0)*VLOOKUP($B8,[1]Table2!$B$1:$Z$21,MATCH("xGA/90",[1]Table2!$B$1:$Z$1,0),0),"")</f>
        <v/>
      </c>
      <c r="LS77" s="41" t="str">
        <f>IFERROR(VLOOKUP(LS8,[1]Table2!$B$1:$Z$21,MATCH("xG/90",[1]Table2!$B$1:$Z$1,0),0)*VLOOKUP($B8,[1]Table2!$B$1:$Z$21,MATCH("xGA/90",[1]Table2!$B$1:$Z$1,0),0),"")</f>
        <v/>
      </c>
      <c r="LT77" s="41" t="str">
        <f>IFERROR(VLOOKUP(LT8,[1]Table2!$B$1:$Z$21,MATCH("xG/90",[1]Table2!$B$1:$Z$1,0),0)*VLOOKUP($B8,[1]Table2!$B$1:$Z$21,MATCH("xGA/90",[1]Table2!$B$1:$Z$1,0),0),"")</f>
        <v/>
      </c>
      <c r="LU77" s="41" t="str">
        <f>IFERROR(VLOOKUP(LU8,[1]Table2!$B$1:$Z$21,MATCH("xG/90",[1]Table2!$B$1:$Z$1,0),0)*VLOOKUP($B8,[1]Table2!$B$1:$Z$21,MATCH("xGA/90",[1]Table2!$B$1:$Z$1,0),0),"")</f>
        <v/>
      </c>
      <c r="LV77" s="41" t="str">
        <f>IFERROR(VLOOKUP(LV8,[1]Table2!$B$1:$Z$21,MATCH("xG/90",[1]Table2!$B$1:$Z$1,0),0)*VLOOKUP($B8,[1]Table2!$B$1:$Z$21,MATCH("xGA/90",[1]Table2!$B$1:$Z$1,0),0),"")</f>
        <v/>
      </c>
      <c r="LW77" s="41" t="str">
        <f>IFERROR(VLOOKUP(LW8,[1]Table2!$B$1:$Z$21,MATCH("xG/90",[1]Table2!$B$1:$Z$1,0),0)*VLOOKUP($B8,[1]Table2!$B$1:$Z$21,MATCH("xGA/90",[1]Table2!$B$1:$Z$1,0),0),"")</f>
        <v/>
      </c>
      <c r="LX77" s="41" t="str">
        <f>IFERROR(VLOOKUP(LX8,[1]Table2!$B$1:$Z$21,MATCH("xG/90",[1]Table2!$B$1:$Z$1,0),0)*VLOOKUP($B8,[1]Table2!$B$1:$Z$21,MATCH("xGA/90",[1]Table2!$B$1:$Z$1,0),0),"")</f>
        <v/>
      </c>
      <c r="LY77" s="41" t="str">
        <f>IFERROR(VLOOKUP(LY8,[1]Table2!$B$1:$Z$21,MATCH("xG/90",[1]Table2!$B$1:$Z$1,0),0)*VLOOKUP($B8,[1]Table2!$B$1:$Z$21,MATCH("xGA/90",[1]Table2!$B$1:$Z$1,0),0),"")</f>
        <v/>
      </c>
      <c r="LZ77" s="41" t="str">
        <f>IFERROR(VLOOKUP(LZ8,[1]Table2!$B$1:$Z$21,MATCH("xG/90",[1]Table2!$B$1:$Z$1,0),0)*VLOOKUP($B8,[1]Table2!$B$1:$Z$21,MATCH("xGA/90",[1]Table2!$B$1:$Z$1,0),0),"")</f>
        <v/>
      </c>
      <c r="MA77" s="41" t="str">
        <f>IFERROR(VLOOKUP(MA8,[1]Table2!$B$1:$Z$21,MATCH("xG/90",[1]Table2!$B$1:$Z$1,0),0)*VLOOKUP($B8,[1]Table2!$B$1:$Z$21,MATCH("xGA/90",[1]Table2!$B$1:$Z$1,0),0),"")</f>
        <v/>
      </c>
      <c r="MB77" s="41" t="str">
        <f>IFERROR(VLOOKUP(MB8,[1]Table2!$B$1:$Z$21,MATCH("xG/90",[1]Table2!$B$1:$Z$1,0),0)*VLOOKUP($B8,[1]Table2!$B$1:$Z$21,MATCH("xGA/90",[1]Table2!$B$1:$Z$1,0),0),"")</f>
        <v/>
      </c>
      <c r="MC77" s="41" t="str">
        <f>IFERROR(VLOOKUP(MC8,[1]Table2!$B$1:$Z$21,MATCH("xG/90",[1]Table2!$B$1:$Z$1,0),0)*VLOOKUP($B8,[1]Table2!$B$1:$Z$21,MATCH("xGA/90",[1]Table2!$B$1:$Z$1,0),0),"")</f>
        <v/>
      </c>
      <c r="MD77" s="41" t="str">
        <f>IFERROR(VLOOKUP(MD8,[1]Table2!$B$1:$Z$21,MATCH("xG/90",[1]Table2!$B$1:$Z$1,0),0)*VLOOKUP($B8,[1]Table2!$B$1:$Z$21,MATCH("xGA/90",[1]Table2!$B$1:$Z$1,0),0),"")</f>
        <v/>
      </c>
      <c r="ME77" s="41" t="str">
        <f>IFERROR(VLOOKUP(ME8,[1]Table2!$B$1:$Z$21,MATCH("xG/90",[1]Table2!$B$1:$Z$1,0),0)*VLOOKUP($B8,[1]Table2!$B$1:$Z$21,MATCH("xGA/90",[1]Table2!$B$1:$Z$1,0),0),"")</f>
        <v/>
      </c>
      <c r="MF77" s="41" t="str">
        <f>IFERROR(VLOOKUP(MF8,[1]Table2!$B$1:$Z$21,MATCH("xG/90",[1]Table2!$B$1:$Z$1,0),0)*VLOOKUP($B8,[1]Table2!$B$1:$Z$21,MATCH("xGA/90",[1]Table2!$B$1:$Z$1,0),0),"")</f>
        <v/>
      </c>
      <c r="MG77" s="41" t="str">
        <f>IFERROR(VLOOKUP(MG8,[1]Table2!$B$1:$Z$21,MATCH("xG/90",[1]Table2!$B$1:$Z$1,0),0)*VLOOKUP($B8,[1]Table2!$B$1:$Z$21,MATCH("xGA/90",[1]Table2!$B$1:$Z$1,0),0),"")</f>
        <v/>
      </c>
      <c r="MH77" s="41" t="str">
        <f>IFERROR(VLOOKUP(MH8,[1]Table2!$B$1:$Z$21,MATCH("xG/90",[1]Table2!$B$1:$Z$1,0),0)*VLOOKUP($B8,[1]Table2!$B$1:$Z$21,MATCH("xGA/90",[1]Table2!$B$1:$Z$1,0),0),"")</f>
        <v/>
      </c>
      <c r="MI77" s="41" t="str">
        <f>IFERROR(VLOOKUP(MI8,[1]Table2!$B$1:$Z$21,MATCH("xG/90",[1]Table2!$B$1:$Z$1,0),0)*VLOOKUP($B8,[1]Table2!$B$1:$Z$21,MATCH("xGA/90",[1]Table2!$B$1:$Z$1,0),0),"")</f>
        <v/>
      </c>
      <c r="MJ77" s="41" t="str">
        <f>IFERROR(VLOOKUP(MJ8,[1]Table2!$B$1:$Z$21,MATCH("xG/90",[1]Table2!$B$1:$Z$1,0),0)*VLOOKUP($B8,[1]Table2!$B$1:$Z$21,MATCH("xGA/90",[1]Table2!$B$1:$Z$1,0),0),"")</f>
        <v/>
      </c>
      <c r="MK77" s="41" t="str">
        <f>IFERROR(VLOOKUP(MK8,[1]Table2!$B$1:$Z$21,MATCH("xG/90",[1]Table2!$B$1:$Z$1,0),0)*VLOOKUP($B8,[1]Table2!$B$1:$Z$21,MATCH("xGA/90",[1]Table2!$B$1:$Z$1,0),0),"")</f>
        <v/>
      </c>
      <c r="ML77" s="41" t="str">
        <f>IFERROR(VLOOKUP(ML8,[1]Table2!$B$1:$Z$21,MATCH("xG/90",[1]Table2!$B$1:$Z$1,0),0)*VLOOKUP($B8,[1]Table2!$B$1:$Z$21,MATCH("xGA/90",[1]Table2!$B$1:$Z$1,0),0),"")</f>
        <v/>
      </c>
      <c r="MM77" s="41" t="str">
        <f>IFERROR(VLOOKUP(MM8,[1]Table2!$B$1:$Z$21,MATCH("xG/90",[1]Table2!$B$1:$Z$1,0),0)*VLOOKUP($B8,[1]Table2!$B$1:$Z$21,MATCH("xGA/90",[1]Table2!$B$1:$Z$1,0),0),"")</f>
        <v/>
      </c>
      <c r="MN77" s="41" t="str">
        <f>IFERROR(VLOOKUP(MN8,[1]Table2!$B$1:$Z$21,MATCH("xG/90",[1]Table2!$B$1:$Z$1,0),0)*VLOOKUP($B8,[1]Table2!$B$1:$Z$21,MATCH("xGA/90",[1]Table2!$B$1:$Z$1,0),0),"")</f>
        <v/>
      </c>
      <c r="MO77" s="41" t="str">
        <f>IFERROR(VLOOKUP(MO8,[1]Table2!$B$1:$Z$21,MATCH("xG/90",[1]Table2!$B$1:$Z$1,0),0)*VLOOKUP($B8,[1]Table2!$B$1:$Z$21,MATCH("xGA/90",[1]Table2!$B$1:$Z$1,0),0),"")</f>
        <v/>
      </c>
      <c r="MP77" s="41" t="str">
        <f>IFERROR(VLOOKUP(MP8,[1]Table2!$B$1:$Z$21,MATCH("xG/90",[1]Table2!$B$1:$Z$1,0),0)*VLOOKUP($B8,[1]Table2!$B$1:$Z$21,MATCH("xGA/90",[1]Table2!$B$1:$Z$1,0),0),"")</f>
        <v/>
      </c>
      <c r="MQ77" s="41" t="str">
        <f>IFERROR(VLOOKUP(MQ8,[1]Table2!$B$1:$Z$21,MATCH("xG/90",[1]Table2!$B$1:$Z$1,0),0)*VLOOKUP($B8,[1]Table2!$B$1:$Z$21,MATCH("xGA/90",[1]Table2!$B$1:$Z$1,0),0),"")</f>
        <v/>
      </c>
      <c r="MR77" s="41" t="str">
        <f>IFERROR(VLOOKUP(MR8,[1]Table2!$B$1:$Z$21,MATCH("xG/90",[1]Table2!$B$1:$Z$1,0),0)*VLOOKUP($B8,[1]Table2!$B$1:$Z$21,MATCH("xGA/90",[1]Table2!$B$1:$Z$1,0),0),"")</f>
        <v/>
      </c>
      <c r="MS77" s="41" t="str">
        <f>IFERROR(VLOOKUP(MS8,[1]Table2!$B$1:$Z$21,MATCH("xG/90",[1]Table2!$B$1:$Z$1,0),0)*VLOOKUP($B8,[1]Table2!$B$1:$Z$21,MATCH("xGA/90",[1]Table2!$B$1:$Z$1,0),0),"")</f>
        <v/>
      </c>
      <c r="MT77" s="41" t="str">
        <f>IFERROR(VLOOKUP(MT8,[1]Table2!$B$1:$Z$21,MATCH("xG/90",[1]Table2!$B$1:$Z$1,0),0)*VLOOKUP($B8,[1]Table2!$B$1:$Z$21,MATCH("xGA/90",[1]Table2!$B$1:$Z$1,0),0),"")</f>
        <v/>
      </c>
      <c r="MU77" s="41" t="str">
        <f>IFERROR(VLOOKUP(MU8,[1]Table2!$B$1:$Z$21,MATCH("xG/90",[1]Table2!$B$1:$Z$1,0),0)*VLOOKUP($B8,[1]Table2!$B$1:$Z$21,MATCH("xGA/90",[1]Table2!$B$1:$Z$1,0),0),"")</f>
        <v/>
      </c>
      <c r="MV77" s="41" t="str">
        <f>IFERROR(VLOOKUP(MV8,[1]Table2!$B$1:$Z$21,MATCH("xG/90",[1]Table2!$B$1:$Z$1,0),0)*VLOOKUP($B8,[1]Table2!$B$1:$Z$21,MATCH("xGA/90",[1]Table2!$B$1:$Z$1,0),0),"")</f>
        <v/>
      </c>
      <c r="MW77" s="41" t="str">
        <f>IFERROR(VLOOKUP(MW8,[1]Table2!$B$1:$Z$21,MATCH("xG/90",[1]Table2!$B$1:$Z$1,0),0)*VLOOKUP($B8,[1]Table2!$B$1:$Z$21,MATCH("xGA/90",[1]Table2!$B$1:$Z$1,0),0),"")</f>
        <v/>
      </c>
      <c r="MX77" s="41" t="str">
        <f>IFERROR(VLOOKUP(MX8,[1]Table2!$B$1:$Z$21,MATCH("xG/90",[1]Table2!$B$1:$Z$1,0),0)*VLOOKUP($B8,[1]Table2!$B$1:$Z$21,MATCH("xGA/90",[1]Table2!$B$1:$Z$1,0),0),"")</f>
        <v/>
      </c>
      <c r="MY77" s="41" t="str">
        <f>IFERROR(VLOOKUP(MY8,[1]Table2!$B$1:$Z$21,MATCH("xG/90",[1]Table2!$B$1:$Z$1,0),0)*VLOOKUP($B8,[1]Table2!$B$1:$Z$21,MATCH("xGA/90",[1]Table2!$B$1:$Z$1,0),0),"")</f>
        <v/>
      </c>
      <c r="MZ77" s="41" t="str">
        <f>IFERROR(VLOOKUP(MZ8,[1]Table2!$B$1:$Z$21,MATCH("xG/90",[1]Table2!$B$1:$Z$1,0),0)*VLOOKUP($B8,[1]Table2!$B$1:$Z$21,MATCH("xGA/90",[1]Table2!$B$1:$Z$1,0),0),"")</f>
        <v/>
      </c>
      <c r="NA77" s="41" t="str">
        <f>IFERROR(VLOOKUP(NA8,[1]Table2!$B$1:$Z$21,MATCH("xG/90",[1]Table2!$B$1:$Z$1,0),0)*VLOOKUP($B8,[1]Table2!$B$1:$Z$21,MATCH("xGA/90",[1]Table2!$B$1:$Z$1,0),0),"")</f>
        <v/>
      </c>
      <c r="NB77" s="41" t="str">
        <f>IFERROR(VLOOKUP(NB8,[1]Table2!$B$1:$Z$21,MATCH("xG/90",[1]Table2!$B$1:$Z$1,0),0)*VLOOKUP($B8,[1]Table2!$B$1:$Z$21,MATCH("xGA/90",[1]Table2!$B$1:$Z$1,0),0),"")</f>
        <v/>
      </c>
      <c r="NC77" s="41" t="str">
        <f>IFERROR(VLOOKUP(NC8,[1]Table2!$B$1:$Z$21,MATCH("xG/90",[1]Table2!$B$1:$Z$1,0),0)*VLOOKUP($B8,[1]Table2!$B$1:$Z$21,MATCH("xGA/90",[1]Table2!$B$1:$Z$1,0),0),"")</f>
        <v/>
      </c>
      <c r="NE77" s="40">
        <f t="shared" si="2"/>
        <v>0.7</v>
      </c>
      <c r="NF77" s="41" t="str">
        <f>IFERROR(VLOOKUP(NF8,[1]Table2!$B$1:$Z$21,MATCH("xG/90",[1]Table2!$B$1:$Z$1,0),0)*VLOOKUP($B8,[1]Table2!$B$1:$Z$21,MATCH("xGA/90",[1]Table2!$B$1:$Z$1,0),0),"")</f>
        <v/>
      </c>
      <c r="NG77" s="41" t="str">
        <f>IFERROR(VLOOKUP(NG8,[1]Table2!$B$1:$Z$21,MATCH("xG/90",[1]Table2!$B$1:$Z$1,0),0)*VLOOKUP($B8,[1]Table2!$B$1:$Z$21,MATCH("xGA/90",[1]Table2!$B$1:$Z$1,0),0),"")</f>
        <v/>
      </c>
      <c r="NH77" s="41" t="str">
        <f>IFERROR(VLOOKUP(NH8,[1]Table2!$B$1:$Z$21,MATCH("xG/90",[1]Table2!$B$1:$Z$1,0),0)*VLOOKUP($B8,[1]Table2!$B$1:$Z$21,MATCH("xGA/90",[1]Table2!$B$1:$Z$1,0),0),"")</f>
        <v/>
      </c>
      <c r="NI77" s="41" t="str">
        <f>IFERROR(VLOOKUP(NI8,[1]Table2!$B$1:$Z$21,MATCH("xG/90",[1]Table2!$B$1:$Z$1,0),0)*VLOOKUP($B8,[1]Table2!$B$1:$Z$21,MATCH("xGA/90",[1]Table2!$B$1:$Z$1,0),0),"")</f>
        <v/>
      </c>
      <c r="NJ77" s="41" t="str">
        <f>IFERROR(VLOOKUP(NJ8,[1]Table2!$B$1:$Z$21,MATCH("xG/90",[1]Table2!$B$1:$Z$1,0),0)*VLOOKUP($B8,[1]Table2!$B$1:$Z$21,MATCH("xGA/90",[1]Table2!$B$1:$Z$1,0),0),"")</f>
        <v/>
      </c>
    </row>
    <row r="78" spans="1:374" s="42" customFormat="1" ht="15.75" thickBot="1" x14ac:dyDescent="0.3">
      <c r="A78" s="39" t="s">
        <v>66</v>
      </c>
      <c r="B78" s="40">
        <f>VLOOKUP(A78,[1]Table!$B$1:$O$21,MATCH("xGD/90",[1]Table!$B$1:$O$1,0),0)</f>
        <v>0.01</v>
      </c>
      <c r="C78" s="41" t="str">
        <f>IFERROR(VLOOKUP(C9,[1]Table2!$B$1:$Z$21,MATCH("xG/90",[1]Table2!$B$1:$Z$1,0),0)*VLOOKUP($B9,[1]Table2!$B$1:$Z$21,MATCH("xGA/90",[1]Table2!$B$1:$Z$1,0),0),"")</f>
        <v/>
      </c>
      <c r="D78" s="41" t="str">
        <f>IFERROR(VLOOKUP(D9,[1]Table2!$B$1:$Z$21,MATCH("xG/90",[1]Table2!$B$1:$Z$1,0),0)*VLOOKUP($B9,[1]Table2!$B$1:$Z$21,MATCH("xGA/90",[1]Table2!$B$1:$Z$1,0),0),"")</f>
        <v/>
      </c>
      <c r="E78" s="41" t="str">
        <f>IFERROR(VLOOKUP(E9,[1]Table2!$B$1:$Z$21,MATCH("xG/90",[1]Table2!$B$1:$Z$1,0),0)*VLOOKUP($B9,[1]Table2!$B$1:$Z$21,MATCH("xGA/90",[1]Table2!$B$1:$Z$1,0),0),"")</f>
        <v/>
      </c>
      <c r="F78" s="41" t="str">
        <f>IFERROR(VLOOKUP(F9,[1]Table2!$B$1:$Z$21,MATCH("xG/90",[1]Table2!$B$1:$Z$1,0),0)*VLOOKUP($B9,[1]Table2!$B$1:$Z$21,MATCH("xGA/90",[1]Table2!$B$1:$Z$1,0),0),"")</f>
        <v/>
      </c>
      <c r="G78" s="41" t="str">
        <f>IFERROR(VLOOKUP(G9,[1]Table2!$B$1:$Z$21,MATCH("xG/90",[1]Table2!$B$1:$Z$1,0),0)*VLOOKUP($B9,[1]Table2!$B$1:$Z$21,MATCH("xGA/90",[1]Table2!$B$1:$Z$1,0),0),"")</f>
        <v/>
      </c>
      <c r="H78" s="41">
        <f>IFERROR(VLOOKUP(H9,[1]Table2!$B$1:$Z$21,MATCH("xG/90",[1]Table2!$B$1:$Z$1,0),0)*VLOOKUP($B9,[1]Table2!$B$1:$Z$21,MATCH("xGA/90",[1]Table2!$B$1:$Z$1,0),0),"")</f>
        <v>1.3519455645161289</v>
      </c>
      <c r="I78" s="41" t="str">
        <f>IFERROR(VLOOKUP(I9,[1]Table2!$B$1:$Z$21,MATCH("xG/90",[1]Table2!$B$1:$Z$1,0),0)*VLOOKUP($B9,[1]Table2!$B$1:$Z$21,MATCH("xGA/90",[1]Table2!$B$1:$Z$1,0),0),"")</f>
        <v/>
      </c>
      <c r="J78" s="41" t="str">
        <f>IFERROR(VLOOKUP(J9,[1]Table2!$B$1:$Z$21,MATCH("xG/90",[1]Table2!$B$1:$Z$1,0),0)*VLOOKUP($B9,[1]Table2!$B$1:$Z$21,MATCH("xGA/90",[1]Table2!$B$1:$Z$1,0),0),"")</f>
        <v/>
      </c>
      <c r="K78" s="41" t="str">
        <f>IFERROR(VLOOKUP(K9,[1]Table2!$B$1:$Z$21,MATCH("xG/90",[1]Table2!$B$1:$Z$1,0),0)*VLOOKUP($B9,[1]Table2!$B$1:$Z$21,MATCH("xGA/90",[1]Table2!$B$1:$Z$1,0),0),"")</f>
        <v/>
      </c>
      <c r="L78" s="41" t="str">
        <f>IFERROR(VLOOKUP(L9,[1]Table2!$B$1:$Z$21,MATCH("xG/90",[1]Table2!$B$1:$Z$1,0),0)*VLOOKUP($B9,[1]Table2!$B$1:$Z$21,MATCH("xGA/90",[1]Table2!$B$1:$Z$1,0),0),"")</f>
        <v/>
      </c>
      <c r="M78" s="41" t="str">
        <f>IFERROR(VLOOKUP(M9,[1]Table2!$B$1:$Z$21,MATCH("xG/90",[1]Table2!$B$1:$Z$1,0),0)*VLOOKUP($B9,[1]Table2!$B$1:$Z$21,MATCH("xGA/90",[1]Table2!$B$1:$Z$1,0),0),"")</f>
        <v/>
      </c>
      <c r="N78" s="41" t="str">
        <f>IFERROR(VLOOKUP(N9,[1]Table2!$B$1:$Z$21,MATCH("xG/90",[1]Table2!$B$1:$Z$1,0),0)*VLOOKUP($B9,[1]Table2!$B$1:$Z$21,MATCH("xGA/90",[1]Table2!$B$1:$Z$1,0),0),"")</f>
        <v/>
      </c>
      <c r="O78" s="41" t="str">
        <f>IFERROR(VLOOKUP(O9,[1]Table2!$B$1:$Z$21,MATCH("xG/90",[1]Table2!$B$1:$Z$1,0),0)*VLOOKUP($B9,[1]Table2!$B$1:$Z$21,MATCH("xGA/90",[1]Table2!$B$1:$Z$1,0),0),"")</f>
        <v/>
      </c>
      <c r="P78" s="41">
        <f>IFERROR(VLOOKUP(P9,[1]Table2!$B$1:$Z$21,MATCH("xG/90",[1]Table2!$B$1:$Z$1,0),0)*VLOOKUP($B9,[1]Table2!$B$1:$Z$21,MATCH("xGA/90",[1]Table2!$B$1:$Z$1,0),0),"")</f>
        <v>1.8288709677419352</v>
      </c>
      <c r="Q78" s="41" t="str">
        <f>IFERROR(VLOOKUP(Q9,[1]Table2!$B$1:$Z$21,MATCH("xG/90",[1]Table2!$B$1:$Z$1,0),0)*VLOOKUP($B9,[1]Table2!$B$1:$Z$21,MATCH("xGA/90",[1]Table2!$B$1:$Z$1,0),0),"")</f>
        <v/>
      </c>
      <c r="R78" s="41" t="str">
        <f>IFERROR(VLOOKUP(R9,[1]Table2!$B$1:$Z$21,MATCH("xG/90",[1]Table2!$B$1:$Z$1,0),0)*VLOOKUP($B9,[1]Table2!$B$1:$Z$21,MATCH("xGA/90",[1]Table2!$B$1:$Z$1,0),0),"")</f>
        <v/>
      </c>
      <c r="S78" s="41" t="str">
        <f>IFERROR(VLOOKUP(S9,[1]Table2!$B$1:$Z$21,MATCH("xG/90",[1]Table2!$B$1:$Z$1,0),0)*VLOOKUP($B9,[1]Table2!$B$1:$Z$21,MATCH("xGA/90",[1]Table2!$B$1:$Z$1,0),0),"")</f>
        <v/>
      </c>
      <c r="T78" s="41" t="str">
        <f>IFERROR(VLOOKUP(T9,[1]Table2!$B$1:$Z$21,MATCH("xG/90",[1]Table2!$B$1:$Z$1,0),0)*VLOOKUP($B9,[1]Table2!$B$1:$Z$21,MATCH("xGA/90",[1]Table2!$B$1:$Z$1,0),0),"")</f>
        <v/>
      </c>
      <c r="U78" s="41" t="str">
        <f>IFERROR(VLOOKUP(U9,[1]Table2!$B$1:$Z$21,MATCH("xG/90",[1]Table2!$B$1:$Z$1,0),0)*VLOOKUP($B9,[1]Table2!$B$1:$Z$21,MATCH("xGA/90",[1]Table2!$B$1:$Z$1,0),0),"")</f>
        <v/>
      </c>
      <c r="V78" s="41" t="str">
        <f>IFERROR(VLOOKUP(V9,[1]Table2!$B$1:$Z$21,MATCH("xG/90",[1]Table2!$B$1:$Z$1,0),0)*VLOOKUP($B9,[1]Table2!$B$1:$Z$21,MATCH("xGA/90",[1]Table2!$B$1:$Z$1,0),0),"")</f>
        <v/>
      </c>
      <c r="W78" s="41">
        <f>IFERROR(VLOOKUP(W9,[1]Table2!$B$1:$Z$21,MATCH("xG/90",[1]Table2!$B$1:$Z$1,0),0)*VLOOKUP($B9,[1]Table2!$B$1:$Z$21,MATCH("xGA/90",[1]Table2!$B$1:$Z$1,0),0),"")</f>
        <v>1.564788306451613</v>
      </c>
      <c r="X78" s="41" t="str">
        <f>IFERROR(VLOOKUP(X9,[1]Table2!$B$1:$Z$21,MATCH("xG/90",[1]Table2!$B$1:$Z$1,0),0)*VLOOKUP($B9,[1]Table2!$B$1:$Z$21,MATCH("xGA/90",[1]Table2!$B$1:$Z$1,0),0),"")</f>
        <v/>
      </c>
      <c r="Y78" s="41" t="str">
        <f>IFERROR(VLOOKUP(Y9,[1]Table2!$B$1:$Z$21,MATCH("xG/90",[1]Table2!$B$1:$Z$1,0),0)*VLOOKUP($B9,[1]Table2!$B$1:$Z$21,MATCH("xGA/90",[1]Table2!$B$1:$Z$1,0),0),"")</f>
        <v/>
      </c>
      <c r="Z78" s="41" t="str">
        <f>IFERROR(VLOOKUP(Z9,[1]Table2!$B$1:$Z$21,MATCH("xG/90",[1]Table2!$B$1:$Z$1,0),0)*VLOOKUP($B9,[1]Table2!$B$1:$Z$21,MATCH("xGA/90",[1]Table2!$B$1:$Z$1,0),0),"")</f>
        <v/>
      </c>
      <c r="AA78" s="41" t="str">
        <f>IFERROR(VLOOKUP(AA9,[1]Table2!$B$1:$Z$21,MATCH("xG/90",[1]Table2!$B$1:$Z$1,0),0)*VLOOKUP($B9,[1]Table2!$B$1:$Z$21,MATCH("xGA/90",[1]Table2!$B$1:$Z$1,0),0),"")</f>
        <v/>
      </c>
      <c r="AB78" s="41" t="str">
        <f>IFERROR(VLOOKUP(AB9,[1]Table2!$B$1:$Z$21,MATCH("xG/90",[1]Table2!$B$1:$Z$1,0),0)*VLOOKUP($B9,[1]Table2!$B$1:$Z$21,MATCH("xGA/90",[1]Table2!$B$1:$Z$1,0),0),"")</f>
        <v/>
      </c>
      <c r="AC78" s="41">
        <f>IFERROR(VLOOKUP(AC9,[1]Table2!$B$1:$Z$21,MATCH("xG/90",[1]Table2!$B$1:$Z$1,0),0)*VLOOKUP($B9,[1]Table2!$B$1:$Z$21,MATCH("xGA/90",[1]Table2!$B$1:$Z$1,0),0),"")</f>
        <v>1.5923790322580644</v>
      </c>
      <c r="AD78" s="41" t="str">
        <f>IFERROR(VLOOKUP(AD9,[1]Table2!$B$1:$Z$21,MATCH("xG/90",[1]Table2!$B$1:$Z$1,0),0)*VLOOKUP($B9,[1]Table2!$B$1:$Z$21,MATCH("xGA/90",[1]Table2!$B$1:$Z$1,0),0),"")</f>
        <v/>
      </c>
      <c r="AE78" s="41" t="str">
        <f>IFERROR(VLOOKUP(AE9,[1]Table2!$B$1:$Z$21,MATCH("xG/90",[1]Table2!$B$1:$Z$1,0),0)*VLOOKUP($B9,[1]Table2!$B$1:$Z$21,MATCH("xGA/90",[1]Table2!$B$1:$Z$1,0),0),"")</f>
        <v/>
      </c>
      <c r="AF78" s="41">
        <f>IFERROR(VLOOKUP(AF9,[1]Table2!$B$1:$Z$21,MATCH("xG/90",[1]Table2!$B$1:$Z$1,0),0)*VLOOKUP($B9,[1]Table2!$B$1:$Z$21,MATCH("xGA/90",[1]Table2!$B$1:$Z$1,0),0),"")</f>
        <v>1.2021673387096774</v>
      </c>
      <c r="AG78" s="41" t="str">
        <f>IFERROR(VLOOKUP(AG9,[1]Table2!$B$1:$Z$21,MATCH("xG/90",[1]Table2!$B$1:$Z$1,0),0)*VLOOKUP($B9,[1]Table2!$B$1:$Z$21,MATCH("xGA/90",[1]Table2!$B$1:$Z$1,0),0),"")</f>
        <v/>
      </c>
      <c r="AH78" s="41" t="str">
        <f>IFERROR(VLOOKUP(AH9,[1]Table2!$B$1:$Z$21,MATCH("xG/90",[1]Table2!$B$1:$Z$1,0),0)*VLOOKUP($B9,[1]Table2!$B$1:$Z$21,MATCH("xGA/90",[1]Table2!$B$1:$Z$1,0),0),"")</f>
        <v/>
      </c>
      <c r="AI78" s="41" t="str">
        <f>IFERROR(VLOOKUP(AI9,[1]Table2!$B$1:$Z$21,MATCH("xG/90",[1]Table2!$B$1:$Z$1,0),0)*VLOOKUP($B9,[1]Table2!$B$1:$Z$21,MATCH("xGA/90",[1]Table2!$B$1:$Z$1,0),0),"")</f>
        <v/>
      </c>
      <c r="AJ78" s="41">
        <f>IFERROR(VLOOKUP(AJ9,[1]Table2!$B$1:$Z$21,MATCH("xG/90",[1]Table2!$B$1:$Z$1,0),0)*VLOOKUP($B9,[1]Table2!$B$1:$Z$21,MATCH("xGA/90",[1]Table2!$B$1:$Z$1,0),0),"")</f>
        <v>1.6722268470343393</v>
      </c>
      <c r="AK78" s="41" t="str">
        <f>IFERROR(VLOOKUP(AK9,[1]Table2!$B$1:$Z$21,MATCH("xG/90",[1]Table2!$B$1:$Z$1,0),0)*VLOOKUP($B9,[1]Table2!$B$1:$Z$21,MATCH("xGA/90",[1]Table2!$B$1:$Z$1,0),0),"")</f>
        <v/>
      </c>
      <c r="AL78" s="41" t="str">
        <f>IFERROR(VLOOKUP(AL9,[1]Table2!$B$1:$Z$21,MATCH("xG/90",[1]Table2!$B$1:$Z$1,0),0)*VLOOKUP($B9,[1]Table2!$B$1:$Z$21,MATCH("xGA/90",[1]Table2!$B$1:$Z$1,0),0),"")</f>
        <v/>
      </c>
      <c r="AM78" s="41" t="str">
        <f>IFERROR(VLOOKUP(AM9,[1]Table2!$B$1:$Z$21,MATCH("xG/90",[1]Table2!$B$1:$Z$1,0),0)*VLOOKUP($B9,[1]Table2!$B$1:$Z$21,MATCH("xGA/90",[1]Table2!$B$1:$Z$1,0),0),"")</f>
        <v/>
      </c>
      <c r="AN78" s="41" t="str">
        <f>IFERROR(VLOOKUP(AN9,[1]Table2!$B$1:$Z$21,MATCH("xG/90",[1]Table2!$B$1:$Z$1,0),0)*VLOOKUP($B9,[1]Table2!$B$1:$Z$21,MATCH("xGA/90",[1]Table2!$B$1:$Z$1,0),0),"")</f>
        <v/>
      </c>
      <c r="AO78" s="41" t="str">
        <f>IFERROR(VLOOKUP(AO9,[1]Table2!$B$1:$Z$21,MATCH("xG/90",[1]Table2!$B$1:$Z$1,0),0)*VLOOKUP($B9,[1]Table2!$B$1:$Z$21,MATCH("xGA/90",[1]Table2!$B$1:$Z$1,0),0),"")</f>
        <v/>
      </c>
      <c r="AP78" s="41" t="str">
        <f>IFERROR(VLOOKUP(AP9,[1]Table2!$B$1:$Z$21,MATCH("xG/90",[1]Table2!$B$1:$Z$1,0),0)*VLOOKUP($B9,[1]Table2!$B$1:$Z$21,MATCH("xGA/90",[1]Table2!$B$1:$Z$1,0),0),"")</f>
        <v/>
      </c>
      <c r="AQ78" s="41" t="str">
        <f>IFERROR(VLOOKUP(AQ9,[1]Table2!$B$1:$Z$21,MATCH("xG/90",[1]Table2!$B$1:$Z$1,0),0)*VLOOKUP($B9,[1]Table2!$B$1:$Z$21,MATCH("xGA/90",[1]Table2!$B$1:$Z$1,0),0),"")</f>
        <v/>
      </c>
      <c r="AR78" s="41" t="str">
        <f>IFERROR(VLOOKUP(AR9,[1]Table2!$B$1:$Z$21,MATCH("xG/90",[1]Table2!$B$1:$Z$1,0),0)*VLOOKUP($B9,[1]Table2!$B$1:$Z$21,MATCH("xGA/90",[1]Table2!$B$1:$Z$1,0),0),"")</f>
        <v/>
      </c>
      <c r="AS78" s="41" t="str">
        <f>IFERROR(VLOOKUP(AS9,[1]Table2!$B$1:$Z$21,MATCH("xG/90",[1]Table2!$B$1:$Z$1,0),0)*VLOOKUP($B9,[1]Table2!$B$1:$Z$21,MATCH("xGA/90",[1]Table2!$B$1:$Z$1,0),0),"")</f>
        <v/>
      </c>
      <c r="AT78" s="41" t="str">
        <f>IFERROR(VLOOKUP(AT9,[1]Table2!$B$1:$Z$21,MATCH("xG/90",[1]Table2!$B$1:$Z$1,0),0)*VLOOKUP($B9,[1]Table2!$B$1:$Z$21,MATCH("xGA/90",[1]Table2!$B$1:$Z$1,0),0),"")</f>
        <v/>
      </c>
      <c r="AU78" s="41" t="str">
        <f>IFERROR(VLOOKUP(AU9,[1]Table2!$B$1:$Z$21,MATCH("xG/90",[1]Table2!$B$1:$Z$1,0),0)*VLOOKUP($B9,[1]Table2!$B$1:$Z$21,MATCH("xGA/90",[1]Table2!$B$1:$Z$1,0),0),"")</f>
        <v/>
      </c>
      <c r="AV78" s="41" t="str">
        <f>IFERROR(VLOOKUP(AV9,[1]Table2!$B$1:$Z$21,MATCH("xG/90",[1]Table2!$B$1:$Z$1,0),0)*VLOOKUP($B9,[1]Table2!$B$1:$Z$21,MATCH("xGA/90",[1]Table2!$B$1:$Z$1,0),0),"")</f>
        <v/>
      </c>
      <c r="AW78" s="41" t="str">
        <f>IFERROR(VLOOKUP(AW9,[1]Table2!$B$1:$Z$21,MATCH("xG/90",[1]Table2!$B$1:$Z$1,0),0)*VLOOKUP($B9,[1]Table2!$B$1:$Z$21,MATCH("xGA/90",[1]Table2!$B$1:$Z$1,0),0),"")</f>
        <v/>
      </c>
      <c r="AX78" s="41" t="str">
        <f>IFERROR(VLOOKUP(AX9,[1]Table2!$B$1:$Z$21,MATCH("xG/90",[1]Table2!$B$1:$Z$1,0),0)*VLOOKUP($B9,[1]Table2!$B$1:$Z$21,MATCH("xGA/90",[1]Table2!$B$1:$Z$1,0),0),"")</f>
        <v/>
      </c>
      <c r="AY78" s="41" t="str">
        <f>IFERROR(VLOOKUP(AY9,[1]Table2!$B$1:$Z$21,MATCH("xG/90",[1]Table2!$B$1:$Z$1,0),0)*VLOOKUP($B9,[1]Table2!$B$1:$Z$21,MATCH("xGA/90",[1]Table2!$B$1:$Z$1,0),0),"")</f>
        <v/>
      </c>
      <c r="AZ78" s="41" t="str">
        <f>IFERROR(VLOOKUP(AZ9,[1]Table2!$B$1:$Z$21,MATCH("xG/90",[1]Table2!$B$1:$Z$1,0),0)*VLOOKUP($B9,[1]Table2!$B$1:$Z$21,MATCH("xGA/90",[1]Table2!$B$1:$Z$1,0),0),"")</f>
        <v/>
      </c>
      <c r="BA78" s="41" t="str">
        <f>IFERROR(VLOOKUP(BA9,[1]Table2!$B$1:$Z$21,MATCH("xG/90",[1]Table2!$B$1:$Z$1,0),0)*VLOOKUP($B9,[1]Table2!$B$1:$Z$21,MATCH("xGA/90",[1]Table2!$B$1:$Z$1,0),0),"")</f>
        <v/>
      </c>
      <c r="BB78" s="41" t="str">
        <f>IFERROR(VLOOKUP(BB9,[1]Table2!$B$1:$Z$21,MATCH("xG/90",[1]Table2!$B$1:$Z$1,0),0)*VLOOKUP($B9,[1]Table2!$B$1:$Z$21,MATCH("xGA/90",[1]Table2!$B$1:$Z$1,0),0),"")</f>
        <v/>
      </c>
      <c r="BC78" s="41" t="str">
        <f>IFERROR(VLOOKUP(BC9,[1]Table2!$B$1:$Z$21,MATCH("xG/90",[1]Table2!$B$1:$Z$1,0),0)*VLOOKUP($B9,[1]Table2!$B$1:$Z$21,MATCH("xGA/90",[1]Table2!$B$1:$Z$1,0),0),"")</f>
        <v/>
      </c>
      <c r="BD78" s="41" t="str">
        <f>IFERROR(VLOOKUP(BD9,[1]Table2!$B$1:$Z$21,MATCH("xG/90",[1]Table2!$B$1:$Z$1,0),0)*VLOOKUP($B9,[1]Table2!$B$1:$Z$21,MATCH("xGA/90",[1]Table2!$B$1:$Z$1,0),0),"")</f>
        <v/>
      </c>
      <c r="BE78" s="41" t="str">
        <f>IFERROR(VLOOKUP(BE9,[1]Table2!$B$1:$Z$21,MATCH("xG/90",[1]Table2!$B$1:$Z$1,0),0)*VLOOKUP($B9,[1]Table2!$B$1:$Z$21,MATCH("xGA/90",[1]Table2!$B$1:$Z$1,0),0),"")</f>
        <v/>
      </c>
      <c r="BF78" s="41" t="str">
        <f>IFERROR(VLOOKUP(BF9,[1]Table2!$B$1:$Z$21,MATCH("xG/90",[1]Table2!$B$1:$Z$1,0),0)*VLOOKUP($B9,[1]Table2!$B$1:$Z$21,MATCH("xGA/90",[1]Table2!$B$1:$Z$1,0),0),"")</f>
        <v/>
      </c>
      <c r="BG78" s="41" t="str">
        <f>IFERROR(VLOOKUP(BG9,[1]Table2!$B$1:$Z$21,MATCH("xG/90",[1]Table2!$B$1:$Z$1,0),0)*VLOOKUP($B9,[1]Table2!$B$1:$Z$21,MATCH("xGA/90",[1]Table2!$B$1:$Z$1,0),0),"")</f>
        <v/>
      </c>
      <c r="BH78" s="41" t="str">
        <f>IFERROR(VLOOKUP(BH9,[1]Table2!$B$1:$Z$21,MATCH("xG/90",[1]Table2!$B$1:$Z$1,0),0)*VLOOKUP($B9,[1]Table2!$B$1:$Z$21,MATCH("xGA/90",[1]Table2!$B$1:$Z$1,0),0),"")</f>
        <v/>
      </c>
      <c r="BI78" s="41" t="str">
        <f>IFERROR(VLOOKUP(BI9,[1]Table2!$B$1:$Z$21,MATCH("xG/90",[1]Table2!$B$1:$Z$1,0),0)*VLOOKUP($B9,[1]Table2!$B$1:$Z$21,MATCH("xGA/90",[1]Table2!$B$1:$Z$1,0),0),"")</f>
        <v/>
      </c>
      <c r="BJ78" s="41" t="str">
        <f>IFERROR(VLOOKUP(BJ9,[1]Table2!$B$1:$Z$21,MATCH("xG/90",[1]Table2!$B$1:$Z$1,0),0)*VLOOKUP($B9,[1]Table2!$B$1:$Z$21,MATCH("xGA/90",[1]Table2!$B$1:$Z$1,0),0),"")</f>
        <v/>
      </c>
      <c r="BK78" s="41" t="str">
        <f>IFERROR(VLOOKUP(BK9,[1]Table2!$B$1:$Z$21,MATCH("xG/90",[1]Table2!$B$1:$Z$1,0),0)*VLOOKUP($B9,[1]Table2!$B$1:$Z$21,MATCH("xGA/90",[1]Table2!$B$1:$Z$1,0),0),"")</f>
        <v/>
      </c>
      <c r="BL78" s="41">
        <f>IFERROR(VLOOKUP(BL9,[1]Table2!$B$1:$Z$21,MATCH("xG/90",[1]Table2!$B$1:$Z$1,0),0)*VLOOKUP($B9,[1]Table2!$B$1:$Z$21,MATCH("xGA/90",[1]Table2!$B$1:$Z$1,0),0),"")</f>
        <v>1.2415826612903225</v>
      </c>
      <c r="BM78" s="41" t="str">
        <f>IFERROR(VLOOKUP(BM9,[1]Table2!$B$1:$Z$21,MATCH("xG/90",[1]Table2!$B$1:$Z$1,0),0)*VLOOKUP($B9,[1]Table2!$B$1:$Z$21,MATCH("xGA/90",[1]Table2!$B$1:$Z$1,0),0),"")</f>
        <v/>
      </c>
      <c r="BN78" s="41" t="str">
        <f>IFERROR(VLOOKUP(BN9,[1]Table2!$B$1:$Z$21,MATCH("xG/90",[1]Table2!$B$1:$Z$1,0),0)*VLOOKUP($B9,[1]Table2!$B$1:$Z$21,MATCH("xGA/90",[1]Table2!$B$1:$Z$1,0),0),"")</f>
        <v/>
      </c>
      <c r="BO78" s="41" t="str">
        <f>IFERROR(VLOOKUP(BO9,[1]Table2!$B$1:$Z$21,MATCH("xG/90",[1]Table2!$B$1:$Z$1,0),0)*VLOOKUP($B9,[1]Table2!$B$1:$Z$21,MATCH("xGA/90",[1]Table2!$B$1:$Z$1,0),0),"")</f>
        <v/>
      </c>
      <c r="BP78" s="41" t="str">
        <f>IFERROR(VLOOKUP(BP9,[1]Table2!$B$1:$Z$21,MATCH("xG/90",[1]Table2!$B$1:$Z$1,0),0)*VLOOKUP($B9,[1]Table2!$B$1:$Z$21,MATCH("xGA/90",[1]Table2!$B$1:$Z$1,0),0),"")</f>
        <v/>
      </c>
      <c r="BQ78" s="41" t="str">
        <f>IFERROR(VLOOKUP(BQ9,[1]Table2!$B$1:$Z$21,MATCH("xG/90",[1]Table2!$B$1:$Z$1,0),0)*VLOOKUP($B9,[1]Table2!$B$1:$Z$21,MATCH("xGA/90",[1]Table2!$B$1:$Z$1,0),0),"")</f>
        <v/>
      </c>
      <c r="BR78" s="41" t="str">
        <f>IFERROR(VLOOKUP(BR9,[1]Table2!$B$1:$Z$21,MATCH("xG/90",[1]Table2!$B$1:$Z$1,0),0)*VLOOKUP($B9,[1]Table2!$B$1:$Z$21,MATCH("xGA/90",[1]Table2!$B$1:$Z$1,0),0),"")</f>
        <v/>
      </c>
      <c r="BS78" s="41">
        <f>IFERROR(VLOOKUP(BS9,[1]Table2!$B$1:$Z$21,MATCH("xG/90",[1]Table2!$B$1:$Z$1,0),0)*VLOOKUP($B9,[1]Table2!$B$1:$Z$21,MATCH("xGA/90",[1]Table2!$B$1:$Z$1,0),0),"")</f>
        <v>1.2455241935483872</v>
      </c>
      <c r="BT78" s="41" t="str">
        <f>IFERROR(VLOOKUP(BT9,[1]Table2!$B$1:$Z$21,MATCH("xG/90",[1]Table2!$B$1:$Z$1,0),0)*VLOOKUP($B9,[1]Table2!$B$1:$Z$21,MATCH("xGA/90",[1]Table2!$B$1:$Z$1,0),0),"")</f>
        <v/>
      </c>
      <c r="BU78" s="41" t="str">
        <f>IFERROR(VLOOKUP(BU9,[1]Table2!$B$1:$Z$21,MATCH("xG/90",[1]Table2!$B$1:$Z$1,0),0)*VLOOKUP($B9,[1]Table2!$B$1:$Z$21,MATCH("xGA/90",[1]Table2!$B$1:$Z$1,0),0),"")</f>
        <v/>
      </c>
      <c r="BV78" s="41" t="str">
        <f>IFERROR(VLOOKUP(BV9,[1]Table2!$B$1:$Z$21,MATCH("xG/90",[1]Table2!$B$1:$Z$1,0),0)*VLOOKUP($B9,[1]Table2!$B$1:$Z$21,MATCH("xGA/90",[1]Table2!$B$1:$Z$1,0),0),"")</f>
        <v/>
      </c>
      <c r="BW78" s="41" t="str">
        <f>IFERROR(VLOOKUP(BW9,[1]Table2!$B$1:$Z$21,MATCH("xG/90",[1]Table2!$B$1:$Z$1,0),0)*VLOOKUP($B9,[1]Table2!$B$1:$Z$21,MATCH("xGA/90",[1]Table2!$B$1:$Z$1,0),0),"")</f>
        <v/>
      </c>
      <c r="BX78" s="41" t="str">
        <f>IFERROR(VLOOKUP(BX9,[1]Table2!$B$1:$Z$21,MATCH("xG/90",[1]Table2!$B$1:$Z$1,0),0)*VLOOKUP($B9,[1]Table2!$B$1:$Z$21,MATCH("xGA/90",[1]Table2!$B$1:$Z$1,0),0),"")</f>
        <v/>
      </c>
      <c r="BY78" s="41" t="str">
        <f>IFERROR(VLOOKUP(BY9,[1]Table2!$B$1:$Z$21,MATCH("xG/90",[1]Table2!$B$1:$Z$1,0),0)*VLOOKUP($B9,[1]Table2!$B$1:$Z$21,MATCH("xGA/90",[1]Table2!$B$1:$Z$1,0),0),"")</f>
        <v/>
      </c>
      <c r="BZ78" s="41" t="str">
        <f>IFERROR(VLOOKUP(BZ9,[1]Table2!$B$1:$Z$21,MATCH("xG/90",[1]Table2!$B$1:$Z$1,0),0)*VLOOKUP($B9,[1]Table2!$B$1:$Z$21,MATCH("xGA/90",[1]Table2!$B$1:$Z$1,0),0),"")</f>
        <v/>
      </c>
      <c r="CA78" s="41">
        <f>IFERROR(VLOOKUP(CA9,[1]Table2!$B$1:$Z$21,MATCH("xG/90",[1]Table2!$B$1:$Z$1,0),0)*VLOOKUP($B9,[1]Table2!$B$1:$Z$21,MATCH("xGA/90",[1]Table2!$B$1:$Z$1,0),0),"")</f>
        <v>1.6475604838709677</v>
      </c>
      <c r="CB78" s="41" t="str">
        <f>IFERROR(VLOOKUP(CB9,[1]Table2!$B$1:$Z$21,MATCH("xG/90",[1]Table2!$B$1:$Z$1,0),0)*VLOOKUP($B9,[1]Table2!$B$1:$Z$21,MATCH("xGA/90",[1]Table2!$B$1:$Z$1,0),0),"")</f>
        <v/>
      </c>
      <c r="CC78" s="41" t="str">
        <f>IFERROR(VLOOKUP(CC9,[1]Table2!$B$1:$Z$21,MATCH("xG/90",[1]Table2!$B$1:$Z$1,0),0)*VLOOKUP($B9,[1]Table2!$B$1:$Z$21,MATCH("xGA/90",[1]Table2!$B$1:$Z$1,0),0),"")</f>
        <v/>
      </c>
      <c r="CD78" s="41">
        <f>IFERROR(VLOOKUP(CD9,[1]Table2!$B$1:$Z$21,MATCH("xG/90",[1]Table2!$B$1:$Z$1,0),0)*VLOOKUP($B9,[1]Table2!$B$1:$Z$21,MATCH("xGA/90",[1]Table2!$B$1:$Z$1,0),0),"")</f>
        <v>1.8879939516129032</v>
      </c>
      <c r="CE78" s="41" t="str">
        <f>IFERROR(VLOOKUP(CE9,[1]Table2!$B$1:$Z$21,MATCH("xG/90",[1]Table2!$B$1:$Z$1,0),0)*VLOOKUP($B9,[1]Table2!$B$1:$Z$21,MATCH("xGA/90",[1]Table2!$B$1:$Z$1,0),0),"")</f>
        <v/>
      </c>
      <c r="CF78" s="41" t="str">
        <f>IFERROR(VLOOKUP(CF9,[1]Table2!$B$1:$Z$21,MATCH("xG/90",[1]Table2!$B$1:$Z$1,0),0)*VLOOKUP($B9,[1]Table2!$B$1:$Z$21,MATCH("xGA/90",[1]Table2!$B$1:$Z$1,0),0),"")</f>
        <v/>
      </c>
      <c r="CG78" s="41">
        <f>IFERROR(VLOOKUP(CG9,[1]Table2!$B$1:$Z$21,MATCH("xG/90",[1]Table2!$B$1:$Z$1,0),0)*VLOOKUP($B9,[1]Table2!$B$1:$Z$21,MATCH("xGA/90",[1]Table2!$B$1:$Z$1,0),0),"")</f>
        <v>2.0727204301075268</v>
      </c>
      <c r="CH78" s="41" t="str">
        <f>IFERROR(VLOOKUP(CH9,[1]Table2!$B$1:$Z$21,MATCH("xG/90",[1]Table2!$B$1:$Z$1,0),0)*VLOOKUP($B9,[1]Table2!$B$1:$Z$21,MATCH("xGA/90",[1]Table2!$B$1:$Z$1,0),0),"")</f>
        <v/>
      </c>
      <c r="CI78" s="41" t="str">
        <f>IFERROR(VLOOKUP(CI9,[1]Table2!$B$1:$Z$21,MATCH("xG/90",[1]Table2!$B$1:$Z$1,0),0)*VLOOKUP($B9,[1]Table2!$B$1:$Z$21,MATCH("xGA/90",[1]Table2!$B$1:$Z$1,0),0),"")</f>
        <v/>
      </c>
      <c r="CJ78" s="41" t="str">
        <f>IFERROR(VLOOKUP(CJ9,[1]Table2!$B$1:$Z$21,MATCH("xG/90",[1]Table2!$B$1:$Z$1,0),0)*VLOOKUP($B9,[1]Table2!$B$1:$Z$21,MATCH("xGA/90",[1]Table2!$B$1:$Z$1,0),0),"")</f>
        <v/>
      </c>
      <c r="CK78" s="41" t="str">
        <f>IFERROR(VLOOKUP(CK9,[1]Table2!$B$1:$Z$21,MATCH("xG/90",[1]Table2!$B$1:$Z$1,0),0)*VLOOKUP($B9,[1]Table2!$B$1:$Z$21,MATCH("xGA/90",[1]Table2!$B$1:$Z$1,0),0),"")</f>
        <v/>
      </c>
      <c r="CL78" s="41" t="str">
        <f>IFERROR(VLOOKUP(CL9,[1]Table2!$B$1:$Z$21,MATCH("xG/90",[1]Table2!$B$1:$Z$1,0),0)*VLOOKUP($B9,[1]Table2!$B$1:$Z$21,MATCH("xGA/90",[1]Table2!$B$1:$Z$1,0),0),"")</f>
        <v/>
      </c>
      <c r="CM78" s="41" t="str">
        <f>IFERROR(VLOOKUP(CM9,[1]Table2!$B$1:$Z$21,MATCH("xG/90",[1]Table2!$B$1:$Z$1,0),0)*VLOOKUP($B9,[1]Table2!$B$1:$Z$21,MATCH("xGA/90",[1]Table2!$B$1:$Z$1,0),0),"")</f>
        <v/>
      </c>
      <c r="CN78" s="41">
        <f>IFERROR(VLOOKUP(CN9,[1]Table2!$B$1:$Z$21,MATCH("xG/90",[1]Table2!$B$1:$Z$1,0),0)*VLOOKUP($B9,[1]Table2!$B$1:$Z$21,MATCH("xGA/90",[1]Table2!$B$1:$Z$1,0),0),"")</f>
        <v>2.3486095661846496</v>
      </c>
      <c r="CO78" s="41" t="str">
        <f>IFERROR(VLOOKUP(CO9,[1]Table2!$B$1:$Z$21,MATCH("xG/90",[1]Table2!$B$1:$Z$1,0),0)*VLOOKUP($B9,[1]Table2!$B$1:$Z$21,MATCH("xGA/90",[1]Table2!$B$1:$Z$1,0),0),"")</f>
        <v/>
      </c>
      <c r="CP78" s="41" t="str">
        <f>IFERROR(VLOOKUP(CP9,[1]Table2!$B$1:$Z$21,MATCH("xG/90",[1]Table2!$B$1:$Z$1,0),0)*VLOOKUP($B9,[1]Table2!$B$1:$Z$21,MATCH("xGA/90",[1]Table2!$B$1:$Z$1,0),0),"")</f>
        <v/>
      </c>
      <c r="CQ78" s="41" t="str">
        <f>IFERROR(VLOOKUP(CQ9,[1]Table2!$B$1:$Z$21,MATCH("xG/90",[1]Table2!$B$1:$Z$1,0),0)*VLOOKUP($B9,[1]Table2!$B$1:$Z$21,MATCH("xGA/90",[1]Table2!$B$1:$Z$1,0),0),"")</f>
        <v/>
      </c>
      <c r="CR78" s="41" t="str">
        <f>IFERROR(VLOOKUP(CR9,[1]Table2!$B$1:$Z$21,MATCH("xG/90",[1]Table2!$B$1:$Z$1,0),0)*VLOOKUP($B9,[1]Table2!$B$1:$Z$21,MATCH("xGA/90",[1]Table2!$B$1:$Z$1,0),0),"")</f>
        <v/>
      </c>
      <c r="CS78" s="41" t="str">
        <f>IFERROR(VLOOKUP(CS9,[1]Table2!$B$1:$Z$21,MATCH("xG/90",[1]Table2!$B$1:$Z$1,0),0)*VLOOKUP($B9,[1]Table2!$B$1:$Z$21,MATCH("xGA/90",[1]Table2!$B$1:$Z$1,0),0),"")</f>
        <v/>
      </c>
      <c r="CT78" s="41" t="str">
        <f>IFERROR(VLOOKUP(CT9,[1]Table2!$B$1:$Z$21,MATCH("xG/90",[1]Table2!$B$1:$Z$1,0),0)*VLOOKUP($B9,[1]Table2!$B$1:$Z$21,MATCH("xGA/90",[1]Table2!$B$1:$Z$1,0),0),"")</f>
        <v/>
      </c>
      <c r="CU78" s="41" t="str">
        <f>IFERROR(VLOOKUP(CU9,[1]Table2!$B$1:$Z$21,MATCH("xG/90",[1]Table2!$B$1:$Z$1,0),0)*VLOOKUP($B9,[1]Table2!$B$1:$Z$21,MATCH("xGA/90",[1]Table2!$B$1:$Z$1,0),0),"")</f>
        <v/>
      </c>
      <c r="CV78" s="41">
        <f>IFERROR(VLOOKUP(CV9,[1]Table2!$B$1:$Z$21,MATCH("xG/90",[1]Table2!$B$1:$Z$1,0),0)*VLOOKUP($B9,[1]Table2!$B$1:$Z$21,MATCH("xGA/90",[1]Table2!$B$1:$Z$1,0),0),"")</f>
        <v>2.5265221774193547</v>
      </c>
      <c r="CW78" s="41" t="str">
        <f>IFERROR(VLOOKUP(CW9,[1]Table2!$B$1:$Z$21,MATCH("xG/90",[1]Table2!$B$1:$Z$1,0),0)*VLOOKUP($B9,[1]Table2!$B$1:$Z$21,MATCH("xGA/90",[1]Table2!$B$1:$Z$1,0),0),"")</f>
        <v/>
      </c>
      <c r="CX78" s="41" t="str">
        <f>IFERROR(VLOOKUP(CX9,[1]Table2!$B$1:$Z$21,MATCH("xG/90",[1]Table2!$B$1:$Z$1,0),0)*VLOOKUP($B9,[1]Table2!$B$1:$Z$21,MATCH("xGA/90",[1]Table2!$B$1:$Z$1,0),0),"")</f>
        <v/>
      </c>
      <c r="CY78" s="41" t="str">
        <f>IFERROR(VLOOKUP(CY9,[1]Table2!$B$1:$Z$21,MATCH("xG/90",[1]Table2!$B$1:$Z$1,0),0)*VLOOKUP($B9,[1]Table2!$B$1:$Z$21,MATCH("xGA/90",[1]Table2!$B$1:$Z$1,0),0),"")</f>
        <v/>
      </c>
      <c r="CZ78" s="41" t="str">
        <f>IFERROR(VLOOKUP(CZ9,[1]Table2!$B$1:$Z$21,MATCH("xG/90",[1]Table2!$B$1:$Z$1,0),0)*VLOOKUP($B9,[1]Table2!$B$1:$Z$21,MATCH("xGA/90",[1]Table2!$B$1:$Z$1,0),0),"")</f>
        <v/>
      </c>
      <c r="DA78" s="41" t="str">
        <f>IFERROR(VLOOKUP(DA9,[1]Table2!$B$1:$Z$21,MATCH("xG/90",[1]Table2!$B$1:$Z$1,0),0)*VLOOKUP($B9,[1]Table2!$B$1:$Z$21,MATCH("xGA/90",[1]Table2!$B$1:$Z$1,0),0),"")</f>
        <v/>
      </c>
      <c r="DB78" s="41">
        <f>IFERROR(VLOOKUP(DB9,[1]Table2!$B$1:$Z$21,MATCH("xG/90",[1]Table2!$B$1:$Z$1,0),0)*VLOOKUP($B9,[1]Table2!$B$1:$Z$21,MATCH("xGA/90",[1]Table2!$B$1:$Z$1,0),0),"")</f>
        <v>2.2052237252861602</v>
      </c>
      <c r="DC78" s="41" t="str">
        <f>IFERROR(VLOOKUP(DC9,[1]Table2!$B$1:$Z$21,MATCH("xG/90",[1]Table2!$B$1:$Z$1,0),0)*VLOOKUP($B9,[1]Table2!$B$1:$Z$21,MATCH("xGA/90",[1]Table2!$B$1:$Z$1,0),0),"")</f>
        <v/>
      </c>
      <c r="DD78" s="41" t="str">
        <f>IFERROR(VLOOKUP(DD9,[1]Table2!$B$1:$Z$21,MATCH("xG/90",[1]Table2!$B$1:$Z$1,0),0)*VLOOKUP($B9,[1]Table2!$B$1:$Z$21,MATCH("xGA/90",[1]Table2!$B$1:$Z$1,0),0),"")</f>
        <v/>
      </c>
      <c r="DE78" s="41" t="str">
        <f>IFERROR(VLOOKUP(DE9,[1]Table2!$B$1:$Z$21,MATCH("xG/90",[1]Table2!$B$1:$Z$1,0),0)*VLOOKUP($B9,[1]Table2!$B$1:$Z$21,MATCH("xGA/90",[1]Table2!$B$1:$Z$1,0),0),"")</f>
        <v/>
      </c>
      <c r="DF78" s="41" t="str">
        <f>IFERROR(VLOOKUP(DF9,[1]Table2!$B$1:$Z$21,MATCH("xG/90",[1]Table2!$B$1:$Z$1,0),0)*VLOOKUP($B9,[1]Table2!$B$1:$Z$21,MATCH("xGA/90",[1]Table2!$B$1:$Z$1,0),0),"")</f>
        <v/>
      </c>
      <c r="DG78" s="41" t="str">
        <f>IFERROR(VLOOKUP(DG9,[1]Table2!$B$1:$Z$21,MATCH("xG/90",[1]Table2!$B$1:$Z$1,0),0)*VLOOKUP($B9,[1]Table2!$B$1:$Z$21,MATCH("xGA/90",[1]Table2!$B$1:$Z$1,0),0),"")</f>
        <v/>
      </c>
      <c r="DH78" s="41" t="str">
        <f>IFERROR(VLOOKUP(DH9,[1]Table2!$B$1:$Z$21,MATCH("xG/90",[1]Table2!$B$1:$Z$1,0),0)*VLOOKUP($B9,[1]Table2!$B$1:$Z$21,MATCH("xGA/90",[1]Table2!$B$1:$Z$1,0),0),"")</f>
        <v/>
      </c>
      <c r="DI78" s="41" t="str">
        <f>IFERROR(VLOOKUP(DI9,[1]Table2!$B$1:$Z$21,MATCH("xG/90",[1]Table2!$B$1:$Z$1,0),0)*VLOOKUP($B9,[1]Table2!$B$1:$Z$21,MATCH("xGA/90",[1]Table2!$B$1:$Z$1,0),0),"")</f>
        <v/>
      </c>
      <c r="DJ78" s="41" t="str">
        <f>IFERROR(VLOOKUP(DJ9,[1]Table2!$B$1:$Z$21,MATCH("xG/90",[1]Table2!$B$1:$Z$1,0),0)*VLOOKUP($B9,[1]Table2!$B$1:$Z$21,MATCH("xGA/90",[1]Table2!$B$1:$Z$1,0),0),"")</f>
        <v/>
      </c>
      <c r="DK78" s="41" t="str">
        <f>IFERROR(VLOOKUP(DK9,[1]Table2!$B$1:$Z$21,MATCH("xG/90",[1]Table2!$B$1:$Z$1,0),0)*VLOOKUP($B9,[1]Table2!$B$1:$Z$21,MATCH("xGA/90",[1]Table2!$B$1:$Z$1,0),0),"")</f>
        <v/>
      </c>
      <c r="DL78" s="41" t="str">
        <f>IFERROR(VLOOKUP(DL9,[1]Table2!$B$1:$Z$21,MATCH("xG/90",[1]Table2!$B$1:$Z$1,0),0)*VLOOKUP($B9,[1]Table2!$B$1:$Z$21,MATCH("xGA/90",[1]Table2!$B$1:$Z$1,0),0),"")</f>
        <v/>
      </c>
      <c r="DM78" s="41" t="str">
        <f>IFERROR(VLOOKUP(DM9,[1]Table2!$B$1:$Z$21,MATCH("xG/90",[1]Table2!$B$1:$Z$1,0),0)*VLOOKUP($B9,[1]Table2!$B$1:$Z$21,MATCH("xGA/90",[1]Table2!$B$1:$Z$1,0),0),"")</f>
        <v/>
      </c>
      <c r="DN78" s="41" t="str">
        <f>IFERROR(VLOOKUP(DN9,[1]Table2!$B$1:$Z$21,MATCH("xG/90",[1]Table2!$B$1:$Z$1,0),0)*VLOOKUP($B9,[1]Table2!$B$1:$Z$21,MATCH("xGA/90",[1]Table2!$B$1:$Z$1,0),0),"")</f>
        <v/>
      </c>
      <c r="DO78" s="41" t="str">
        <f>IFERROR(VLOOKUP(DO9,[1]Table2!$B$1:$Z$21,MATCH("xG/90",[1]Table2!$B$1:$Z$1,0),0)*VLOOKUP($B9,[1]Table2!$B$1:$Z$21,MATCH("xGA/90",[1]Table2!$B$1:$Z$1,0),0),"")</f>
        <v/>
      </c>
      <c r="DP78" s="41" t="str">
        <f>IFERROR(VLOOKUP(DP9,[1]Table2!$B$1:$Z$21,MATCH("xG/90",[1]Table2!$B$1:$Z$1,0),0)*VLOOKUP($B9,[1]Table2!$B$1:$Z$21,MATCH("xGA/90",[1]Table2!$B$1:$Z$1,0),0),"")</f>
        <v/>
      </c>
      <c r="DQ78" s="41" t="str">
        <f>IFERROR(VLOOKUP(DQ9,[1]Table2!$B$1:$Z$21,MATCH("xG/90",[1]Table2!$B$1:$Z$1,0),0)*VLOOKUP($B9,[1]Table2!$B$1:$Z$21,MATCH("xGA/90",[1]Table2!$B$1:$Z$1,0),0),"")</f>
        <v/>
      </c>
      <c r="DR78" s="41" t="str">
        <f>IFERROR(VLOOKUP(DR9,[1]Table2!$B$1:$Z$21,MATCH("xG/90",[1]Table2!$B$1:$Z$1,0),0)*VLOOKUP($B9,[1]Table2!$B$1:$Z$21,MATCH("xGA/90",[1]Table2!$B$1:$Z$1,0),0),"")</f>
        <v/>
      </c>
      <c r="DS78" s="41" t="str">
        <f>IFERROR(VLOOKUP(DS9,[1]Table2!$B$1:$Z$21,MATCH("xG/90",[1]Table2!$B$1:$Z$1,0),0)*VLOOKUP($B9,[1]Table2!$B$1:$Z$21,MATCH("xGA/90",[1]Table2!$B$1:$Z$1,0),0),"")</f>
        <v/>
      </c>
      <c r="DT78" s="41" t="str">
        <f>IFERROR(VLOOKUP(DT9,[1]Table2!$B$1:$Z$21,MATCH("xG/90",[1]Table2!$B$1:$Z$1,0),0)*VLOOKUP($B9,[1]Table2!$B$1:$Z$21,MATCH("xGA/90",[1]Table2!$B$1:$Z$1,0),0),"")</f>
        <v/>
      </c>
      <c r="DU78" s="41" t="str">
        <f>IFERROR(VLOOKUP(DU9,[1]Table2!$B$1:$Z$21,MATCH("xG/90",[1]Table2!$B$1:$Z$1,0),0)*VLOOKUP($B9,[1]Table2!$B$1:$Z$21,MATCH("xGA/90",[1]Table2!$B$1:$Z$1,0),0),"")</f>
        <v/>
      </c>
      <c r="DV78" s="41" t="str">
        <f>IFERROR(VLOOKUP(DV9,[1]Table2!$B$1:$Z$21,MATCH("xG/90",[1]Table2!$B$1:$Z$1,0),0)*VLOOKUP($B9,[1]Table2!$B$1:$Z$21,MATCH("xGA/90",[1]Table2!$B$1:$Z$1,0),0),"")</f>
        <v/>
      </c>
      <c r="DW78" s="41" t="str">
        <f>IFERROR(VLOOKUP(DW9,[1]Table2!$B$1:$Z$21,MATCH("xG/90",[1]Table2!$B$1:$Z$1,0),0)*VLOOKUP($B9,[1]Table2!$B$1:$Z$21,MATCH("xGA/90",[1]Table2!$B$1:$Z$1,0),0),"")</f>
        <v/>
      </c>
      <c r="DX78" s="41" t="str">
        <f>IFERROR(VLOOKUP(DX9,[1]Table2!$B$1:$Z$21,MATCH("xG/90",[1]Table2!$B$1:$Z$1,0),0)*VLOOKUP($B9,[1]Table2!$B$1:$Z$21,MATCH("xGA/90",[1]Table2!$B$1:$Z$1,0),0),"")</f>
        <v/>
      </c>
      <c r="DY78" s="41" t="str">
        <f>IFERROR(VLOOKUP(DY9,[1]Table2!$B$1:$Z$21,MATCH("xG/90",[1]Table2!$B$1:$Z$1,0),0)*VLOOKUP($B9,[1]Table2!$B$1:$Z$21,MATCH("xGA/90",[1]Table2!$B$1:$Z$1,0),0),"")</f>
        <v/>
      </c>
      <c r="DZ78" s="41" t="str">
        <f>IFERROR(VLOOKUP(DZ9,[1]Table2!$B$1:$Z$21,MATCH("xG/90",[1]Table2!$B$1:$Z$1,0),0)*VLOOKUP($B9,[1]Table2!$B$1:$Z$21,MATCH("xGA/90",[1]Table2!$B$1:$Z$1,0),0),"")</f>
        <v/>
      </c>
      <c r="EA78" s="41" t="str">
        <f>IFERROR(VLOOKUP(EA9,[1]Table2!$B$1:$Z$21,MATCH("xG/90",[1]Table2!$B$1:$Z$1,0),0)*VLOOKUP($B9,[1]Table2!$B$1:$Z$21,MATCH("xGA/90",[1]Table2!$B$1:$Z$1,0),0),"")</f>
        <v/>
      </c>
      <c r="EB78" s="41" t="str">
        <f>IFERROR(VLOOKUP(EB9,[1]Table2!$B$1:$Z$21,MATCH("xG/90",[1]Table2!$B$1:$Z$1,0),0)*VLOOKUP($B9,[1]Table2!$B$1:$Z$21,MATCH("xGA/90",[1]Table2!$B$1:$Z$1,0),0),"")</f>
        <v/>
      </c>
      <c r="EC78" s="41" t="str">
        <f>IFERROR(VLOOKUP(EC9,[1]Table2!$B$1:$Z$21,MATCH("xG/90",[1]Table2!$B$1:$Z$1,0),0)*VLOOKUP($B9,[1]Table2!$B$1:$Z$21,MATCH("xGA/90",[1]Table2!$B$1:$Z$1,0),0),"")</f>
        <v/>
      </c>
      <c r="ED78" s="41" t="str">
        <f>IFERROR(VLOOKUP(ED9,[1]Table2!$B$1:$Z$21,MATCH("xG/90",[1]Table2!$B$1:$Z$1,0),0)*VLOOKUP($B9,[1]Table2!$B$1:$Z$21,MATCH("xGA/90",[1]Table2!$B$1:$Z$1,0),0),"")</f>
        <v/>
      </c>
      <c r="EE78" s="41" t="str">
        <f>IFERROR(VLOOKUP(EE9,[1]Table2!$B$1:$Z$21,MATCH("xG/90",[1]Table2!$B$1:$Z$1,0),0)*VLOOKUP($B9,[1]Table2!$B$1:$Z$21,MATCH("xGA/90",[1]Table2!$B$1:$Z$1,0),0),"")</f>
        <v/>
      </c>
      <c r="EF78" s="41" t="str">
        <f>IFERROR(VLOOKUP(EF9,[1]Table2!$B$1:$Z$21,MATCH("xG/90",[1]Table2!$B$1:$Z$1,0),0)*VLOOKUP($B9,[1]Table2!$B$1:$Z$21,MATCH("xGA/90",[1]Table2!$B$1:$Z$1,0),0),"")</f>
        <v/>
      </c>
      <c r="EG78" s="41" t="str">
        <f>IFERROR(VLOOKUP(EG9,[1]Table2!$B$1:$Z$21,MATCH("xG/90",[1]Table2!$B$1:$Z$1,0),0)*VLOOKUP($B9,[1]Table2!$B$1:$Z$21,MATCH("xGA/90",[1]Table2!$B$1:$Z$1,0),0),"")</f>
        <v/>
      </c>
      <c r="EH78" s="41" t="str">
        <f>IFERROR(VLOOKUP(EH9,[1]Table2!$B$1:$Z$21,MATCH("xG/90",[1]Table2!$B$1:$Z$1,0),0)*VLOOKUP($B9,[1]Table2!$B$1:$Z$21,MATCH("xGA/90",[1]Table2!$B$1:$Z$1,0),0),"")</f>
        <v/>
      </c>
      <c r="EI78" s="41" t="str">
        <f>IFERROR(VLOOKUP(EI9,[1]Table2!$B$1:$Z$21,MATCH("xG/90",[1]Table2!$B$1:$Z$1,0),0)*VLOOKUP($B9,[1]Table2!$B$1:$Z$21,MATCH("xGA/90",[1]Table2!$B$1:$Z$1,0),0),"")</f>
        <v/>
      </c>
      <c r="EJ78" s="41" t="str">
        <f>IFERROR(VLOOKUP(EJ9,[1]Table2!$B$1:$Z$21,MATCH("xG/90",[1]Table2!$B$1:$Z$1,0),0)*VLOOKUP($B9,[1]Table2!$B$1:$Z$21,MATCH("xGA/90",[1]Table2!$B$1:$Z$1,0),0),"")</f>
        <v/>
      </c>
      <c r="EK78" s="41" t="str">
        <f>IFERROR(VLOOKUP(EK9,[1]Table2!$B$1:$Z$21,MATCH("xG/90",[1]Table2!$B$1:$Z$1,0),0)*VLOOKUP($B9,[1]Table2!$B$1:$Z$21,MATCH("xGA/90",[1]Table2!$B$1:$Z$1,0),0),"")</f>
        <v/>
      </c>
      <c r="EL78" s="41" t="str">
        <f>IFERROR(VLOOKUP(EL9,[1]Table2!$B$1:$Z$21,MATCH("xG/90",[1]Table2!$B$1:$Z$1,0),0)*VLOOKUP($B9,[1]Table2!$B$1:$Z$21,MATCH("xGA/90",[1]Table2!$B$1:$Z$1,0),0),"")</f>
        <v/>
      </c>
      <c r="EM78" s="41" t="str">
        <f>IFERROR(VLOOKUP(EM9,[1]Table2!$B$1:$Z$21,MATCH("xG/90",[1]Table2!$B$1:$Z$1,0),0)*VLOOKUP($B9,[1]Table2!$B$1:$Z$21,MATCH("xGA/90",[1]Table2!$B$1:$Z$1,0),0),"")</f>
        <v/>
      </c>
      <c r="EN78" s="41" t="str">
        <f>IFERROR(VLOOKUP(EN9,[1]Table2!$B$1:$Z$21,MATCH("xG/90",[1]Table2!$B$1:$Z$1,0),0)*VLOOKUP($B9,[1]Table2!$B$1:$Z$21,MATCH("xGA/90",[1]Table2!$B$1:$Z$1,0),0),"")</f>
        <v/>
      </c>
      <c r="EO78" s="41" t="str">
        <f>IFERROR(VLOOKUP(EO9,[1]Table2!$B$1:$Z$21,MATCH("xG/90",[1]Table2!$B$1:$Z$1,0),0)*VLOOKUP($B9,[1]Table2!$B$1:$Z$21,MATCH("xGA/90",[1]Table2!$B$1:$Z$1,0),0),"")</f>
        <v/>
      </c>
      <c r="EP78" s="41" t="str">
        <f>IFERROR(VLOOKUP(EP9,[1]Table2!$B$1:$Z$21,MATCH("xG/90",[1]Table2!$B$1:$Z$1,0),0)*VLOOKUP($B9,[1]Table2!$B$1:$Z$21,MATCH("xGA/90",[1]Table2!$B$1:$Z$1,0),0),"")</f>
        <v/>
      </c>
      <c r="EQ78" s="41" t="str">
        <f>IFERROR(VLOOKUP(EQ9,[1]Table2!$B$1:$Z$21,MATCH("xG/90",[1]Table2!$B$1:$Z$1,0),0)*VLOOKUP($B9,[1]Table2!$B$1:$Z$21,MATCH("xGA/90",[1]Table2!$B$1:$Z$1,0),0),"")</f>
        <v/>
      </c>
      <c r="ER78" s="41" t="str">
        <f>IFERROR(VLOOKUP(ER9,[1]Table2!$B$1:$Z$21,MATCH("xG/90",[1]Table2!$B$1:$Z$1,0),0)*VLOOKUP($B9,[1]Table2!$B$1:$Z$21,MATCH("xGA/90",[1]Table2!$B$1:$Z$1,0),0),"")</f>
        <v/>
      </c>
      <c r="ES78" s="41" t="str">
        <f>IFERROR(VLOOKUP(ES9,[1]Table2!$B$1:$Z$21,MATCH("xG/90",[1]Table2!$B$1:$Z$1,0),0)*VLOOKUP($B9,[1]Table2!$B$1:$Z$21,MATCH("xGA/90",[1]Table2!$B$1:$Z$1,0),0),"")</f>
        <v/>
      </c>
      <c r="ET78" s="41" t="str">
        <f>IFERROR(VLOOKUP(ET9,[1]Table2!$B$1:$Z$21,MATCH("xG/90",[1]Table2!$B$1:$Z$1,0),0)*VLOOKUP($B9,[1]Table2!$B$1:$Z$21,MATCH("xGA/90",[1]Table2!$B$1:$Z$1,0),0),"")</f>
        <v/>
      </c>
      <c r="EU78" s="41">
        <f>IFERROR(VLOOKUP(EU9,[1]Table2!$B$1:$Z$21,MATCH("xG/90",[1]Table2!$B$1:$Z$1,0),0)*VLOOKUP($B9,[1]Table2!$B$1:$Z$21,MATCH("xGA/90",[1]Table2!$B$1:$Z$1,0),0),"")</f>
        <v>1.2731149193548386</v>
      </c>
      <c r="EV78" s="41" t="str">
        <f>IFERROR(VLOOKUP(EV9,[1]Table2!$B$1:$Z$21,MATCH("xG/90",[1]Table2!$B$1:$Z$1,0),0)*VLOOKUP($B9,[1]Table2!$B$1:$Z$21,MATCH("xGA/90",[1]Table2!$B$1:$Z$1,0),0),"")</f>
        <v/>
      </c>
      <c r="EW78" s="41" t="str">
        <f>IFERROR(VLOOKUP(EW9,[1]Table2!$B$1:$Z$21,MATCH("xG/90",[1]Table2!$B$1:$Z$1,0),0)*VLOOKUP($B9,[1]Table2!$B$1:$Z$21,MATCH("xGA/90",[1]Table2!$B$1:$Z$1,0),0),"")</f>
        <v/>
      </c>
      <c r="EX78" s="41" t="str">
        <f>IFERROR(VLOOKUP(EX9,[1]Table2!$B$1:$Z$21,MATCH("xG/90",[1]Table2!$B$1:$Z$1,0),0)*VLOOKUP($B9,[1]Table2!$B$1:$Z$21,MATCH("xGA/90",[1]Table2!$B$1:$Z$1,0),0),"")</f>
        <v/>
      </c>
      <c r="EY78" s="41" t="str">
        <f>IFERROR(VLOOKUP(EY9,[1]Table2!$B$1:$Z$21,MATCH("xG/90",[1]Table2!$B$1:$Z$1,0),0)*VLOOKUP($B9,[1]Table2!$B$1:$Z$21,MATCH("xGA/90",[1]Table2!$B$1:$Z$1,0),0),"")</f>
        <v/>
      </c>
      <c r="EZ78" s="41">
        <f>IFERROR(VLOOKUP(EZ9,[1]Table2!$B$1:$Z$21,MATCH("xG/90",[1]Table2!$B$1:$Z$1,0),0)*VLOOKUP($B9,[1]Table2!$B$1:$Z$21,MATCH("xGA/90",[1]Table2!$B$1:$Z$1,0),0),"")</f>
        <v>1.2652318548387096</v>
      </c>
      <c r="FA78" s="41" t="str">
        <f>IFERROR(VLOOKUP(FA9,[1]Table2!$B$1:$Z$21,MATCH("xG/90",[1]Table2!$B$1:$Z$1,0),0)*VLOOKUP($B9,[1]Table2!$B$1:$Z$21,MATCH("xGA/90",[1]Table2!$B$1:$Z$1,0),0),"")</f>
        <v/>
      </c>
      <c r="FB78" s="41" t="str">
        <f>IFERROR(VLOOKUP(FB9,[1]Table2!$B$1:$Z$21,MATCH("xG/90",[1]Table2!$B$1:$Z$1,0),0)*VLOOKUP($B9,[1]Table2!$B$1:$Z$21,MATCH("xGA/90",[1]Table2!$B$1:$Z$1,0),0),"")</f>
        <v/>
      </c>
      <c r="FC78" s="41" t="str">
        <f>IFERROR(VLOOKUP(FC9,[1]Table2!$B$1:$Z$21,MATCH("xG/90",[1]Table2!$B$1:$Z$1,0),0)*VLOOKUP($B9,[1]Table2!$B$1:$Z$21,MATCH("xGA/90",[1]Table2!$B$1:$Z$1,0),0),"")</f>
        <v/>
      </c>
      <c r="FD78" s="41">
        <f>IFERROR(VLOOKUP(FD9,[1]Table2!$B$1:$Z$21,MATCH("xG/90",[1]Table2!$B$1:$Z$1,0),0)*VLOOKUP($B9,[1]Table2!$B$1:$Z$21,MATCH("xGA/90",[1]Table2!$B$1:$Z$1,0),0),"")</f>
        <v>2.6697311827956987</v>
      </c>
      <c r="FE78" s="41" t="str">
        <f>IFERROR(VLOOKUP(FE9,[1]Table2!$B$1:$Z$21,MATCH("xG/90",[1]Table2!$B$1:$Z$1,0),0)*VLOOKUP($B9,[1]Table2!$B$1:$Z$21,MATCH("xGA/90",[1]Table2!$B$1:$Z$1,0),0),"")</f>
        <v/>
      </c>
      <c r="FF78" s="41" t="str">
        <f>IFERROR(VLOOKUP(FF9,[1]Table2!$B$1:$Z$21,MATCH("xG/90",[1]Table2!$B$1:$Z$1,0),0)*VLOOKUP($B9,[1]Table2!$B$1:$Z$21,MATCH("xGA/90",[1]Table2!$B$1:$Z$1,0),0),"")</f>
        <v/>
      </c>
      <c r="FG78" s="41" t="str">
        <f>IFERROR(VLOOKUP(FG9,[1]Table2!$B$1:$Z$21,MATCH("xG/90",[1]Table2!$B$1:$Z$1,0),0)*VLOOKUP($B9,[1]Table2!$B$1:$Z$21,MATCH("xGA/90",[1]Table2!$B$1:$Z$1,0),0),"")</f>
        <v/>
      </c>
      <c r="FH78" s="41" t="str">
        <f>IFERROR(VLOOKUP(FH9,[1]Table2!$B$1:$Z$21,MATCH("xG/90",[1]Table2!$B$1:$Z$1,0),0)*VLOOKUP($B9,[1]Table2!$B$1:$Z$21,MATCH("xGA/90",[1]Table2!$B$1:$Z$1,0),0),"")</f>
        <v/>
      </c>
      <c r="FI78" s="41" t="str">
        <f>IFERROR(VLOOKUP(FI9,[1]Table2!$B$1:$Z$21,MATCH("xG/90",[1]Table2!$B$1:$Z$1,0),0)*VLOOKUP($B9,[1]Table2!$B$1:$Z$21,MATCH("xGA/90",[1]Table2!$B$1:$Z$1,0),0),"")</f>
        <v/>
      </c>
      <c r="FJ78" s="41" t="str">
        <f>IFERROR(VLOOKUP(FJ9,[1]Table2!$B$1:$Z$21,MATCH("xG/90",[1]Table2!$B$1:$Z$1,0),0)*VLOOKUP($B9,[1]Table2!$B$1:$Z$21,MATCH("xGA/90",[1]Table2!$B$1:$Z$1,0),0),"")</f>
        <v/>
      </c>
      <c r="FK78" s="41">
        <f>IFERROR(VLOOKUP(FK9,[1]Table2!$B$1:$Z$21,MATCH("xG/90",[1]Table2!$B$1:$Z$1,0),0)*VLOOKUP($B9,[1]Table2!$B$1:$Z$21,MATCH("xGA/90",[1]Table2!$B$1:$Z$1,0),0),"")</f>
        <v>1.5705098855359001</v>
      </c>
      <c r="FL78" s="41" t="str">
        <f>IFERROR(VLOOKUP(FL9,[1]Table2!$B$1:$Z$21,MATCH("xG/90",[1]Table2!$B$1:$Z$1,0),0)*VLOOKUP($B9,[1]Table2!$B$1:$Z$21,MATCH("xGA/90",[1]Table2!$B$1:$Z$1,0),0),"")</f>
        <v/>
      </c>
      <c r="FM78" s="41" t="str">
        <f>IFERROR(VLOOKUP(FM9,[1]Table2!$B$1:$Z$21,MATCH("xG/90",[1]Table2!$B$1:$Z$1,0),0)*VLOOKUP($B9,[1]Table2!$B$1:$Z$21,MATCH("xGA/90",[1]Table2!$B$1:$Z$1,0),0),"")</f>
        <v/>
      </c>
      <c r="FN78" s="41">
        <f>IFERROR(VLOOKUP(FN9,[1]Table2!$B$1:$Z$21,MATCH("xG/90",[1]Table2!$B$1:$Z$1,0),0)*VLOOKUP($B9,[1]Table2!$B$1:$Z$21,MATCH("xGA/90",[1]Table2!$B$1:$Z$1,0),0),"")</f>
        <v>1.2415826612903225</v>
      </c>
      <c r="FO78" s="41" t="str">
        <f>IFERROR(VLOOKUP(FO9,[1]Table2!$B$1:$Z$21,MATCH("xG/90",[1]Table2!$B$1:$Z$1,0),0)*VLOOKUP($B9,[1]Table2!$B$1:$Z$21,MATCH("xGA/90",[1]Table2!$B$1:$Z$1,0),0),"")</f>
        <v/>
      </c>
      <c r="FP78" s="41" t="str">
        <f>IFERROR(VLOOKUP(FP9,[1]Table2!$B$1:$Z$21,MATCH("xG/90",[1]Table2!$B$1:$Z$1,0),0)*VLOOKUP($B9,[1]Table2!$B$1:$Z$21,MATCH("xGA/90",[1]Table2!$B$1:$Z$1,0),0),"")</f>
        <v/>
      </c>
      <c r="FQ78" s="41" t="str">
        <f>IFERROR(VLOOKUP(FQ9,[1]Table2!$B$1:$Z$21,MATCH("xG/90",[1]Table2!$B$1:$Z$1,0),0)*VLOOKUP($B9,[1]Table2!$B$1:$Z$21,MATCH("xGA/90",[1]Table2!$B$1:$Z$1,0),0),"")</f>
        <v/>
      </c>
      <c r="FR78" s="41" t="str">
        <f>IFERROR(VLOOKUP(FR9,[1]Table2!$B$1:$Z$21,MATCH("xG/90",[1]Table2!$B$1:$Z$1,0),0)*VLOOKUP($B9,[1]Table2!$B$1:$Z$21,MATCH("xGA/90",[1]Table2!$B$1:$Z$1,0),0),"")</f>
        <v/>
      </c>
      <c r="FS78" s="41" t="str">
        <f>IFERROR(VLOOKUP(FS9,[1]Table2!$B$1:$Z$21,MATCH("xG/90",[1]Table2!$B$1:$Z$1,0),0)*VLOOKUP($B9,[1]Table2!$B$1:$Z$21,MATCH("xGA/90",[1]Table2!$B$1:$Z$1,0),0),"")</f>
        <v/>
      </c>
      <c r="FT78" s="41">
        <f>IFERROR(VLOOKUP(FT9,[1]Table2!$B$1:$Z$21,MATCH("xG/90",[1]Table2!$B$1:$Z$1,0),0)*VLOOKUP($B9,[1]Table2!$B$1:$Z$21,MATCH("xGA/90",[1]Table2!$B$1:$Z$1,0),0),"")</f>
        <v>2.3394901144640996</v>
      </c>
      <c r="FU78" s="41" t="str">
        <f>IFERROR(VLOOKUP(FU9,[1]Table2!$B$1:$Z$21,MATCH("xG/90",[1]Table2!$B$1:$Z$1,0),0)*VLOOKUP($B9,[1]Table2!$B$1:$Z$21,MATCH("xGA/90",[1]Table2!$B$1:$Z$1,0),0),"")</f>
        <v/>
      </c>
      <c r="FV78" s="41" t="str">
        <f>IFERROR(VLOOKUP(FV9,[1]Table2!$B$1:$Z$21,MATCH("xG/90",[1]Table2!$B$1:$Z$1,0),0)*VLOOKUP($B9,[1]Table2!$B$1:$Z$21,MATCH("xGA/90",[1]Table2!$B$1:$Z$1,0),0),"")</f>
        <v/>
      </c>
      <c r="FW78" s="41" t="str">
        <f>IFERROR(VLOOKUP(FW9,[1]Table2!$B$1:$Z$21,MATCH("xG/90",[1]Table2!$B$1:$Z$1,0),0)*VLOOKUP($B9,[1]Table2!$B$1:$Z$21,MATCH("xGA/90",[1]Table2!$B$1:$Z$1,0),0),"")</f>
        <v/>
      </c>
      <c r="FX78" s="41" t="str">
        <f>IFERROR(VLOOKUP(FX9,[1]Table2!$B$1:$Z$21,MATCH("xG/90",[1]Table2!$B$1:$Z$1,0),0)*VLOOKUP($B9,[1]Table2!$B$1:$Z$21,MATCH("xGA/90",[1]Table2!$B$1:$Z$1,0),0),"")</f>
        <v/>
      </c>
      <c r="FY78" s="41" t="str">
        <f>IFERROR(VLOOKUP(FY9,[1]Table2!$B$1:$Z$21,MATCH("xG/90",[1]Table2!$B$1:$Z$1,0),0)*VLOOKUP($B9,[1]Table2!$B$1:$Z$21,MATCH("xGA/90",[1]Table2!$B$1:$Z$1,0),0),"")</f>
        <v/>
      </c>
      <c r="FZ78" s="41" t="str">
        <f>IFERROR(VLOOKUP(FZ9,[1]Table2!$B$1:$Z$21,MATCH("xG/90",[1]Table2!$B$1:$Z$1,0),0)*VLOOKUP($B9,[1]Table2!$B$1:$Z$21,MATCH("xGA/90",[1]Table2!$B$1:$Z$1,0),0),"")</f>
        <v/>
      </c>
      <c r="GA78" s="41" t="str">
        <f>IFERROR(VLOOKUP(GA9,[1]Table2!$B$1:$Z$21,MATCH("xG/90",[1]Table2!$B$1:$Z$1,0),0)*VLOOKUP($B9,[1]Table2!$B$1:$Z$21,MATCH("xGA/90",[1]Table2!$B$1:$Z$1,0),0),"")</f>
        <v/>
      </c>
      <c r="GB78" s="41" t="str">
        <f>IFERROR(VLOOKUP(GB9,[1]Table2!$B$1:$Z$21,MATCH("xG/90",[1]Table2!$B$1:$Z$1,0),0)*VLOOKUP($B9,[1]Table2!$B$1:$Z$21,MATCH("xGA/90",[1]Table2!$B$1:$Z$1,0),0),"")</f>
        <v/>
      </c>
      <c r="GC78" s="41" t="str">
        <f>IFERROR(VLOOKUP(GC9,[1]Table2!$B$1:$Z$21,MATCH("xG/90",[1]Table2!$B$1:$Z$1,0),0)*VLOOKUP($B9,[1]Table2!$B$1:$Z$21,MATCH("xGA/90",[1]Table2!$B$1:$Z$1,0),0),"")</f>
        <v/>
      </c>
      <c r="GD78" s="41" t="str">
        <f>IFERROR(VLOOKUP(GD9,[1]Table2!$B$1:$Z$21,MATCH("xG/90",[1]Table2!$B$1:$Z$1,0),0)*VLOOKUP($B9,[1]Table2!$B$1:$Z$21,MATCH("xGA/90",[1]Table2!$B$1:$Z$1,0),0),"")</f>
        <v/>
      </c>
      <c r="GE78" s="41" t="str">
        <f>IFERROR(VLOOKUP(GE9,[1]Table2!$B$1:$Z$21,MATCH("xG/90",[1]Table2!$B$1:$Z$1,0),0)*VLOOKUP($B9,[1]Table2!$B$1:$Z$21,MATCH("xGA/90",[1]Table2!$B$1:$Z$1,0),0),"")</f>
        <v/>
      </c>
      <c r="GF78" s="41" t="str">
        <f>IFERROR(VLOOKUP(GF9,[1]Table2!$B$1:$Z$21,MATCH("xG/90",[1]Table2!$B$1:$Z$1,0),0)*VLOOKUP($B9,[1]Table2!$B$1:$Z$21,MATCH("xGA/90",[1]Table2!$B$1:$Z$1,0),0),"")</f>
        <v/>
      </c>
      <c r="GG78" s="41">
        <f>IFERROR(VLOOKUP(GG9,[1]Table2!$B$1:$Z$21,MATCH("xG/90",[1]Table2!$B$1:$Z$1,0),0)*VLOOKUP($B9,[1]Table2!$B$1:$Z$21,MATCH("xGA/90",[1]Table2!$B$1:$Z$1,0),0),"")</f>
        <v>1.5705098855359001</v>
      </c>
      <c r="GH78" s="41" t="str">
        <f>IFERROR(VLOOKUP(GH9,[1]Table2!$B$1:$Z$21,MATCH("xG/90",[1]Table2!$B$1:$Z$1,0),0)*VLOOKUP($B9,[1]Table2!$B$1:$Z$21,MATCH("xGA/90",[1]Table2!$B$1:$Z$1,0),0),"")</f>
        <v/>
      </c>
      <c r="GI78" s="41" t="str">
        <f>IFERROR(VLOOKUP(GI9,[1]Table2!$B$1:$Z$21,MATCH("xG/90",[1]Table2!$B$1:$Z$1,0),0)*VLOOKUP($B9,[1]Table2!$B$1:$Z$21,MATCH("xGA/90",[1]Table2!$B$1:$Z$1,0),0),"")</f>
        <v/>
      </c>
      <c r="GJ78" s="41" t="str">
        <f>IFERROR(VLOOKUP(GJ9,[1]Table2!$B$1:$Z$21,MATCH("xG/90",[1]Table2!$B$1:$Z$1,0),0)*VLOOKUP($B9,[1]Table2!$B$1:$Z$21,MATCH("xGA/90",[1]Table2!$B$1:$Z$1,0),0),"")</f>
        <v/>
      </c>
      <c r="GK78" s="41" t="str">
        <f>IFERROR(VLOOKUP(GK9,[1]Table2!$B$1:$Z$21,MATCH("xG/90",[1]Table2!$B$1:$Z$1,0),0)*VLOOKUP($B9,[1]Table2!$B$1:$Z$21,MATCH("xGA/90",[1]Table2!$B$1:$Z$1,0),0),"")</f>
        <v/>
      </c>
      <c r="GL78" s="41" t="str">
        <f>IFERROR(VLOOKUP(GL9,[1]Table2!$B$1:$Z$21,MATCH("xG/90",[1]Table2!$B$1:$Z$1,0),0)*VLOOKUP($B9,[1]Table2!$B$1:$Z$21,MATCH("xGA/90",[1]Table2!$B$1:$Z$1,0),0),"")</f>
        <v/>
      </c>
      <c r="GM78" s="41" t="str">
        <f>IFERROR(VLOOKUP(GM9,[1]Table2!$B$1:$Z$21,MATCH("xG/90",[1]Table2!$B$1:$Z$1,0),0)*VLOOKUP($B9,[1]Table2!$B$1:$Z$21,MATCH("xGA/90",[1]Table2!$B$1:$Z$1,0),0),"")</f>
        <v/>
      </c>
      <c r="GN78" s="41" t="str">
        <f>IFERROR(VLOOKUP(GN9,[1]Table2!$B$1:$Z$21,MATCH("xG/90",[1]Table2!$B$1:$Z$1,0),0)*VLOOKUP($B9,[1]Table2!$B$1:$Z$21,MATCH("xGA/90",[1]Table2!$B$1:$Z$1,0),0),"")</f>
        <v/>
      </c>
      <c r="GO78" s="41">
        <f>IFERROR(VLOOKUP(GO9,[1]Table2!$B$1:$Z$21,MATCH("xG/90",[1]Table2!$B$1:$Z$1,0),0)*VLOOKUP($B9,[1]Table2!$B$1:$Z$21,MATCH("xGA/90",[1]Table2!$B$1:$Z$1,0),0),"")</f>
        <v>1.6722268470343393</v>
      </c>
      <c r="GP78" s="41" t="str">
        <f>IFERROR(VLOOKUP(GP9,[1]Table2!$B$1:$Z$21,MATCH("xG/90",[1]Table2!$B$1:$Z$1,0),0)*VLOOKUP($B9,[1]Table2!$B$1:$Z$21,MATCH("xGA/90",[1]Table2!$B$1:$Z$1,0),0),"")</f>
        <v/>
      </c>
      <c r="GQ78" s="41" t="str">
        <f>IFERROR(VLOOKUP(GQ9,[1]Table2!$B$1:$Z$21,MATCH("xG/90",[1]Table2!$B$1:$Z$1,0),0)*VLOOKUP($B9,[1]Table2!$B$1:$Z$21,MATCH("xGA/90",[1]Table2!$B$1:$Z$1,0),0),"")</f>
        <v/>
      </c>
      <c r="GR78" s="41" t="str">
        <f>IFERROR(VLOOKUP(GR9,[1]Table2!$B$1:$Z$21,MATCH("xG/90",[1]Table2!$B$1:$Z$1,0),0)*VLOOKUP($B9,[1]Table2!$B$1:$Z$21,MATCH("xGA/90",[1]Table2!$B$1:$Z$1,0),0),"")</f>
        <v/>
      </c>
      <c r="GS78" s="41" t="str">
        <f>IFERROR(VLOOKUP(GS9,[1]Table2!$B$1:$Z$21,MATCH("xG/90",[1]Table2!$B$1:$Z$1,0),0)*VLOOKUP($B9,[1]Table2!$B$1:$Z$21,MATCH("xGA/90",[1]Table2!$B$1:$Z$1,0),0),"")</f>
        <v/>
      </c>
      <c r="GT78" s="41" t="str">
        <f>IFERROR(VLOOKUP(GT9,[1]Table2!$B$1:$Z$21,MATCH("xG/90",[1]Table2!$B$1:$Z$1,0),0)*VLOOKUP($B9,[1]Table2!$B$1:$Z$21,MATCH("xGA/90",[1]Table2!$B$1:$Z$1,0),0),"")</f>
        <v/>
      </c>
      <c r="GU78" s="41" t="str">
        <f>IFERROR(VLOOKUP(GU9,[1]Table2!$B$1:$Z$21,MATCH("xG/90",[1]Table2!$B$1:$Z$1,0),0)*VLOOKUP($B9,[1]Table2!$B$1:$Z$21,MATCH("xGA/90",[1]Table2!$B$1:$Z$1,0),0),"")</f>
        <v/>
      </c>
      <c r="GV78" s="41">
        <f>IFERROR(VLOOKUP(GV9,[1]Table2!$B$1:$Z$21,MATCH("xG/90",[1]Table2!$B$1:$Z$1,0),0)*VLOOKUP($B9,[1]Table2!$B$1:$Z$21,MATCH("xGA/90",[1]Table2!$B$1:$Z$1,0),0),"")</f>
        <v>1.2021673387096774</v>
      </c>
      <c r="GW78" s="41" t="str">
        <f>IFERROR(VLOOKUP(GW9,[1]Table2!$B$1:$Z$21,MATCH("xG/90",[1]Table2!$B$1:$Z$1,0),0)*VLOOKUP($B9,[1]Table2!$B$1:$Z$21,MATCH("xGA/90",[1]Table2!$B$1:$Z$1,0),0),"")</f>
        <v/>
      </c>
      <c r="GX78" s="41" t="str">
        <f>IFERROR(VLOOKUP(GX9,[1]Table2!$B$1:$Z$21,MATCH("xG/90",[1]Table2!$B$1:$Z$1,0),0)*VLOOKUP($B9,[1]Table2!$B$1:$Z$21,MATCH("xGA/90",[1]Table2!$B$1:$Z$1,0),0),"")</f>
        <v/>
      </c>
      <c r="GY78" s="41" t="str">
        <f>IFERROR(VLOOKUP(GY9,[1]Table2!$B$1:$Z$21,MATCH("xG/90",[1]Table2!$B$1:$Z$1,0),0)*VLOOKUP($B9,[1]Table2!$B$1:$Z$21,MATCH("xGA/90",[1]Table2!$B$1:$Z$1,0),0),"")</f>
        <v/>
      </c>
      <c r="GZ78" s="41" t="str">
        <f>IFERROR(VLOOKUP(GZ9,[1]Table2!$B$1:$Z$21,MATCH("xG/90",[1]Table2!$B$1:$Z$1,0),0)*VLOOKUP($B9,[1]Table2!$B$1:$Z$21,MATCH("xGA/90",[1]Table2!$B$1:$Z$1,0),0),"")</f>
        <v/>
      </c>
      <c r="HA78" s="41" t="str">
        <f>IFERROR(VLOOKUP(HA9,[1]Table2!$B$1:$Z$21,MATCH("xG/90",[1]Table2!$B$1:$Z$1,0),0)*VLOOKUP($B9,[1]Table2!$B$1:$Z$21,MATCH("xGA/90",[1]Table2!$B$1:$Z$1,0),0),"")</f>
        <v/>
      </c>
      <c r="HB78" s="41" t="str">
        <f>IFERROR(VLOOKUP(HB9,[1]Table2!$B$1:$Z$21,MATCH("xG/90",[1]Table2!$B$1:$Z$1,0),0)*VLOOKUP($B9,[1]Table2!$B$1:$Z$21,MATCH("xGA/90",[1]Table2!$B$1:$Z$1,0),0),"")</f>
        <v/>
      </c>
      <c r="HC78" s="41" t="str">
        <f>IFERROR(VLOOKUP(HC9,[1]Table2!$B$1:$Z$21,MATCH("xG/90",[1]Table2!$B$1:$Z$1,0),0)*VLOOKUP($B9,[1]Table2!$B$1:$Z$21,MATCH("xGA/90",[1]Table2!$B$1:$Z$1,0),0),"")</f>
        <v/>
      </c>
      <c r="HD78" s="41">
        <f>IFERROR(VLOOKUP(HD9,[1]Table2!$B$1:$Z$21,MATCH("xG/90",[1]Table2!$B$1:$Z$1,0),0)*VLOOKUP($B9,[1]Table2!$B$1:$Z$21,MATCH("xGA/90",[1]Table2!$B$1:$Z$1,0),0),"")</f>
        <v>1.8288709677419352</v>
      </c>
      <c r="HE78" s="41" t="str">
        <f>IFERROR(VLOOKUP(HE9,[1]Table2!$B$1:$Z$21,MATCH("xG/90",[1]Table2!$B$1:$Z$1,0),0)*VLOOKUP($B9,[1]Table2!$B$1:$Z$21,MATCH("xGA/90",[1]Table2!$B$1:$Z$1,0),0),"")</f>
        <v/>
      </c>
      <c r="HF78" s="41" t="str">
        <f>IFERROR(VLOOKUP(HF9,[1]Table2!$B$1:$Z$21,MATCH("xG/90",[1]Table2!$B$1:$Z$1,0),0)*VLOOKUP($B9,[1]Table2!$B$1:$Z$21,MATCH("xGA/90",[1]Table2!$B$1:$Z$1,0),0),"")</f>
        <v/>
      </c>
      <c r="HG78" s="41" t="str">
        <f>IFERROR(VLOOKUP(HG9,[1]Table2!$B$1:$Z$21,MATCH("xG/90",[1]Table2!$B$1:$Z$1,0),0)*VLOOKUP($B9,[1]Table2!$B$1:$Z$21,MATCH("xGA/90",[1]Table2!$B$1:$Z$1,0),0),"")</f>
        <v/>
      </c>
      <c r="HH78" s="41" t="str">
        <f>IFERROR(VLOOKUP(HH9,[1]Table2!$B$1:$Z$21,MATCH("xG/90",[1]Table2!$B$1:$Z$1,0),0)*VLOOKUP($B9,[1]Table2!$B$1:$Z$21,MATCH("xGA/90",[1]Table2!$B$1:$Z$1,0),0),"")</f>
        <v/>
      </c>
      <c r="HI78" s="41" t="str">
        <f>IFERROR(VLOOKUP(HI9,[1]Table2!$B$1:$Z$21,MATCH("xG/90",[1]Table2!$B$1:$Z$1,0),0)*VLOOKUP($B9,[1]Table2!$B$1:$Z$21,MATCH("xGA/90",[1]Table2!$B$1:$Z$1,0),0),"")</f>
        <v/>
      </c>
      <c r="HJ78" s="41">
        <f>IFERROR(VLOOKUP(HJ9,[1]Table2!$B$1:$Z$21,MATCH("xG/90",[1]Table2!$B$1:$Z$1,0),0)*VLOOKUP($B9,[1]Table2!$B$1:$Z$21,MATCH("xGA/90",[1]Table2!$B$1:$Z$1,0),0),"")</f>
        <v>1.564788306451613</v>
      </c>
      <c r="HK78" s="41" t="str">
        <f>IFERROR(VLOOKUP(HK9,[1]Table2!$B$1:$Z$21,MATCH("xG/90",[1]Table2!$B$1:$Z$1,0),0)*VLOOKUP($B9,[1]Table2!$B$1:$Z$21,MATCH("xGA/90",[1]Table2!$B$1:$Z$1,0),0),"")</f>
        <v/>
      </c>
      <c r="HL78" s="41" t="str">
        <f>IFERROR(VLOOKUP(HL9,[1]Table2!$B$1:$Z$21,MATCH("xG/90",[1]Table2!$B$1:$Z$1,0),0)*VLOOKUP($B9,[1]Table2!$B$1:$Z$21,MATCH("xGA/90",[1]Table2!$B$1:$Z$1,0),0),"")</f>
        <v/>
      </c>
      <c r="HM78" s="41" t="str">
        <f>IFERROR(VLOOKUP(HM9,[1]Table2!$B$1:$Z$21,MATCH("xG/90",[1]Table2!$B$1:$Z$1,0),0)*VLOOKUP($B9,[1]Table2!$B$1:$Z$21,MATCH("xGA/90",[1]Table2!$B$1:$Z$1,0),0),"")</f>
        <v/>
      </c>
      <c r="HN78" s="41" t="str">
        <f>IFERROR(VLOOKUP(HN9,[1]Table2!$B$1:$Z$21,MATCH("xG/90",[1]Table2!$B$1:$Z$1,0),0)*VLOOKUP($B9,[1]Table2!$B$1:$Z$21,MATCH("xGA/90",[1]Table2!$B$1:$Z$1,0),0),"")</f>
        <v/>
      </c>
      <c r="HO78" s="41" t="str">
        <f>IFERROR(VLOOKUP(HO9,[1]Table2!$B$1:$Z$21,MATCH("xG/90",[1]Table2!$B$1:$Z$1,0),0)*VLOOKUP($B9,[1]Table2!$B$1:$Z$21,MATCH("xGA/90",[1]Table2!$B$1:$Z$1,0),0),"")</f>
        <v/>
      </c>
      <c r="HP78" s="41" t="str">
        <f>IFERROR(VLOOKUP(HP9,[1]Table2!$B$1:$Z$21,MATCH("xG/90",[1]Table2!$B$1:$Z$1,0),0)*VLOOKUP($B9,[1]Table2!$B$1:$Z$21,MATCH("xGA/90",[1]Table2!$B$1:$Z$1,0),0),"")</f>
        <v/>
      </c>
      <c r="HQ78" s="41">
        <f>IFERROR(VLOOKUP(HQ9,[1]Table2!$B$1:$Z$21,MATCH("xG/90",[1]Table2!$B$1:$Z$1,0),0)*VLOOKUP($B9,[1]Table2!$B$1:$Z$21,MATCH("xGA/90",[1]Table2!$B$1:$Z$1,0),0),"")</f>
        <v>1.5923790322580644</v>
      </c>
      <c r="HR78" s="41" t="str">
        <f>IFERROR(VLOOKUP(HR9,[1]Table2!$B$1:$Z$21,MATCH("xG/90",[1]Table2!$B$1:$Z$1,0),0)*VLOOKUP($B9,[1]Table2!$B$1:$Z$21,MATCH("xGA/90",[1]Table2!$B$1:$Z$1,0),0),"")</f>
        <v/>
      </c>
      <c r="HS78" s="41" t="str">
        <f>IFERROR(VLOOKUP(HS9,[1]Table2!$B$1:$Z$21,MATCH("xG/90",[1]Table2!$B$1:$Z$1,0),0)*VLOOKUP($B9,[1]Table2!$B$1:$Z$21,MATCH("xGA/90",[1]Table2!$B$1:$Z$1,0),0),"")</f>
        <v/>
      </c>
      <c r="HT78" s="41" t="str">
        <f>IFERROR(VLOOKUP(HT9,[1]Table2!$B$1:$Z$21,MATCH("xG/90",[1]Table2!$B$1:$Z$1,0),0)*VLOOKUP($B9,[1]Table2!$B$1:$Z$21,MATCH("xGA/90",[1]Table2!$B$1:$Z$1,0),0),"")</f>
        <v/>
      </c>
      <c r="HU78" s="41" t="str">
        <f>IFERROR(VLOOKUP(HU9,[1]Table2!$B$1:$Z$21,MATCH("xG/90",[1]Table2!$B$1:$Z$1,0),0)*VLOOKUP($B9,[1]Table2!$B$1:$Z$21,MATCH("xGA/90",[1]Table2!$B$1:$Z$1,0),0),"")</f>
        <v/>
      </c>
      <c r="HV78" s="41" t="str">
        <f>IFERROR(VLOOKUP(HV9,[1]Table2!$B$1:$Z$21,MATCH("xG/90",[1]Table2!$B$1:$Z$1,0),0)*VLOOKUP($B9,[1]Table2!$B$1:$Z$21,MATCH("xGA/90",[1]Table2!$B$1:$Z$1,0),0),"")</f>
        <v/>
      </c>
      <c r="HW78" s="41" t="str">
        <f>IFERROR(VLOOKUP(HW9,[1]Table2!$B$1:$Z$21,MATCH("xG/90",[1]Table2!$B$1:$Z$1,0),0)*VLOOKUP($B9,[1]Table2!$B$1:$Z$21,MATCH("xGA/90",[1]Table2!$B$1:$Z$1,0),0),"")</f>
        <v/>
      </c>
      <c r="HX78" s="41">
        <f>IFERROR(VLOOKUP(HX9,[1]Table2!$B$1:$Z$21,MATCH("xG/90",[1]Table2!$B$1:$Z$1,0),0)*VLOOKUP($B9,[1]Table2!$B$1:$Z$21,MATCH("xGA/90",[1]Table2!$B$1:$Z$1,0),0),"")</f>
        <v>1.3519455645161289</v>
      </c>
      <c r="HY78" s="41" t="str">
        <f>IFERROR(VLOOKUP(HY9,[1]Table2!$B$1:$Z$21,MATCH("xG/90",[1]Table2!$B$1:$Z$1,0),0)*VLOOKUP($B9,[1]Table2!$B$1:$Z$21,MATCH("xGA/90",[1]Table2!$B$1:$Z$1,0),0),"")</f>
        <v/>
      </c>
      <c r="HZ78" s="41" t="str">
        <f>IFERROR(VLOOKUP(HZ9,[1]Table2!$B$1:$Z$21,MATCH("xG/90",[1]Table2!$B$1:$Z$1,0),0)*VLOOKUP($B9,[1]Table2!$B$1:$Z$21,MATCH("xGA/90",[1]Table2!$B$1:$Z$1,0),0),"")</f>
        <v/>
      </c>
      <c r="IA78" s="41" t="str">
        <f>IFERROR(VLOOKUP(IA9,[1]Table2!$B$1:$Z$21,MATCH("xG/90",[1]Table2!$B$1:$Z$1,0),0)*VLOOKUP($B9,[1]Table2!$B$1:$Z$21,MATCH("xGA/90",[1]Table2!$B$1:$Z$1,0),0),"")</f>
        <v/>
      </c>
      <c r="IB78" s="41" t="str">
        <f>IFERROR(VLOOKUP(IB9,[1]Table2!$B$1:$Z$21,MATCH("xG/90",[1]Table2!$B$1:$Z$1,0),0)*VLOOKUP($B9,[1]Table2!$B$1:$Z$21,MATCH("xGA/90",[1]Table2!$B$1:$Z$1,0),0),"")</f>
        <v/>
      </c>
      <c r="IC78" s="41" t="str">
        <f>IFERROR(VLOOKUP(IC9,[1]Table2!$B$1:$Z$21,MATCH("xG/90",[1]Table2!$B$1:$Z$1,0),0)*VLOOKUP($B9,[1]Table2!$B$1:$Z$21,MATCH("xGA/90",[1]Table2!$B$1:$Z$1,0),0),"")</f>
        <v/>
      </c>
      <c r="ID78" s="41" t="str">
        <f>IFERROR(VLOOKUP(ID9,[1]Table2!$B$1:$Z$21,MATCH("xG/90",[1]Table2!$B$1:$Z$1,0),0)*VLOOKUP($B9,[1]Table2!$B$1:$Z$21,MATCH("xGA/90",[1]Table2!$B$1:$Z$1,0),0),"")</f>
        <v/>
      </c>
      <c r="IE78" s="41" t="str">
        <f>IFERROR(VLOOKUP(IE9,[1]Table2!$B$1:$Z$21,MATCH("xG/90",[1]Table2!$B$1:$Z$1,0),0)*VLOOKUP($B9,[1]Table2!$B$1:$Z$21,MATCH("xGA/90",[1]Table2!$B$1:$Z$1,0),0),"")</f>
        <v/>
      </c>
      <c r="IF78" s="41" t="str">
        <f>IFERROR(VLOOKUP(IF9,[1]Table2!$B$1:$Z$21,MATCH("xG/90",[1]Table2!$B$1:$Z$1,0),0)*VLOOKUP($B9,[1]Table2!$B$1:$Z$21,MATCH("xGA/90",[1]Table2!$B$1:$Z$1,0),0),"")</f>
        <v/>
      </c>
      <c r="IG78" s="41" t="str">
        <f>IFERROR(VLOOKUP(IG9,[1]Table2!$B$1:$Z$21,MATCH("xG/90",[1]Table2!$B$1:$Z$1,0),0)*VLOOKUP($B9,[1]Table2!$B$1:$Z$21,MATCH("xGA/90",[1]Table2!$B$1:$Z$1,0),0),"")</f>
        <v/>
      </c>
      <c r="IH78" s="41" t="str">
        <f>IFERROR(VLOOKUP(IH9,[1]Table2!$B$1:$Z$21,MATCH("xG/90",[1]Table2!$B$1:$Z$1,0),0)*VLOOKUP($B9,[1]Table2!$B$1:$Z$21,MATCH("xGA/90",[1]Table2!$B$1:$Z$1,0),0),"")</f>
        <v/>
      </c>
      <c r="II78" s="41" t="str">
        <f>IFERROR(VLOOKUP(II9,[1]Table2!$B$1:$Z$21,MATCH("xG/90",[1]Table2!$B$1:$Z$1,0),0)*VLOOKUP($B9,[1]Table2!$B$1:$Z$21,MATCH("xGA/90",[1]Table2!$B$1:$Z$1,0),0),"")</f>
        <v/>
      </c>
      <c r="IJ78" s="41" t="str">
        <f>IFERROR(VLOOKUP(IJ9,[1]Table2!$B$1:$Z$21,MATCH("xG/90",[1]Table2!$B$1:$Z$1,0),0)*VLOOKUP($B9,[1]Table2!$B$1:$Z$21,MATCH("xGA/90",[1]Table2!$B$1:$Z$1,0),0),"")</f>
        <v/>
      </c>
      <c r="IK78" s="41" t="str">
        <f>IFERROR(VLOOKUP(IK9,[1]Table2!$B$1:$Z$21,MATCH("xG/90",[1]Table2!$B$1:$Z$1,0),0)*VLOOKUP($B9,[1]Table2!$B$1:$Z$21,MATCH("xGA/90",[1]Table2!$B$1:$Z$1,0),0),"")</f>
        <v/>
      </c>
      <c r="IL78" s="41">
        <f>IFERROR(VLOOKUP(IL9,[1]Table2!$B$1:$Z$21,MATCH("xG/90",[1]Table2!$B$1:$Z$1,0),0)*VLOOKUP($B9,[1]Table2!$B$1:$Z$21,MATCH("xGA/90",[1]Table2!$B$1:$Z$1,0),0),"")</f>
        <v>1.6475604838709677</v>
      </c>
      <c r="IM78" s="41" t="str">
        <f>IFERROR(VLOOKUP(IM9,[1]Table2!$B$1:$Z$21,MATCH("xG/90",[1]Table2!$B$1:$Z$1,0),0)*VLOOKUP($B9,[1]Table2!$B$1:$Z$21,MATCH("xGA/90",[1]Table2!$B$1:$Z$1,0),0),"")</f>
        <v/>
      </c>
      <c r="IN78" s="41" t="str">
        <f>IFERROR(VLOOKUP(IN9,[1]Table2!$B$1:$Z$21,MATCH("xG/90",[1]Table2!$B$1:$Z$1,0),0)*VLOOKUP($B9,[1]Table2!$B$1:$Z$21,MATCH("xGA/90",[1]Table2!$B$1:$Z$1,0),0),"")</f>
        <v/>
      </c>
      <c r="IO78" s="41">
        <f>IFERROR(VLOOKUP(IO9,[1]Table2!$B$1:$Z$21,MATCH("xG/90",[1]Table2!$B$1:$Z$1,0),0)*VLOOKUP($B9,[1]Table2!$B$1:$Z$21,MATCH("xGA/90",[1]Table2!$B$1:$Z$1,0),0),"")</f>
        <v>2.3394901144640996</v>
      </c>
      <c r="IP78" s="41" t="str">
        <f>IFERROR(VLOOKUP(IP9,[1]Table2!$B$1:$Z$21,MATCH("xG/90",[1]Table2!$B$1:$Z$1,0),0)*VLOOKUP($B9,[1]Table2!$B$1:$Z$21,MATCH("xGA/90",[1]Table2!$B$1:$Z$1,0),0),"")</f>
        <v/>
      </c>
      <c r="IQ78" s="41" t="str">
        <f>IFERROR(VLOOKUP(IQ9,[1]Table2!$B$1:$Z$21,MATCH("xG/90",[1]Table2!$B$1:$Z$1,0),0)*VLOOKUP($B9,[1]Table2!$B$1:$Z$21,MATCH("xGA/90",[1]Table2!$B$1:$Z$1,0),0),"")</f>
        <v/>
      </c>
      <c r="IR78" s="41" t="str">
        <f>IFERROR(VLOOKUP(IR9,[1]Table2!$B$1:$Z$21,MATCH("xG/90",[1]Table2!$B$1:$Z$1,0),0)*VLOOKUP($B9,[1]Table2!$B$1:$Z$21,MATCH("xGA/90",[1]Table2!$B$1:$Z$1,0),0),"")</f>
        <v/>
      </c>
      <c r="IS78" s="41">
        <f>IFERROR(VLOOKUP(IS9,[1]Table2!$B$1:$Z$21,MATCH("xG/90",[1]Table2!$B$1:$Z$1,0),0)*VLOOKUP($B9,[1]Table2!$B$1:$Z$21,MATCH("xGA/90",[1]Table2!$B$1:$Z$1,0),0),"")</f>
        <v>1.2455241935483872</v>
      </c>
      <c r="IT78" s="41" t="str">
        <f>IFERROR(VLOOKUP(IT9,[1]Table2!$B$1:$Z$21,MATCH("xG/90",[1]Table2!$B$1:$Z$1,0),0)*VLOOKUP($B9,[1]Table2!$B$1:$Z$21,MATCH("xGA/90",[1]Table2!$B$1:$Z$1,0),0),"")</f>
        <v/>
      </c>
      <c r="IU78" s="41" t="str">
        <f>IFERROR(VLOOKUP(IU9,[1]Table2!$B$1:$Z$21,MATCH("xG/90",[1]Table2!$B$1:$Z$1,0),0)*VLOOKUP($B9,[1]Table2!$B$1:$Z$21,MATCH("xGA/90",[1]Table2!$B$1:$Z$1,0),0),"")</f>
        <v/>
      </c>
      <c r="IV78" s="41" t="str">
        <f>IFERROR(VLOOKUP(IV9,[1]Table2!$B$1:$Z$21,MATCH("xG/90",[1]Table2!$B$1:$Z$1,0),0)*VLOOKUP($B9,[1]Table2!$B$1:$Z$21,MATCH("xGA/90",[1]Table2!$B$1:$Z$1,0),0),"")</f>
        <v/>
      </c>
      <c r="IW78" s="41" t="str">
        <f>IFERROR(VLOOKUP(IW9,[1]Table2!$B$1:$Z$21,MATCH("xG/90",[1]Table2!$B$1:$Z$1,0),0)*VLOOKUP($B9,[1]Table2!$B$1:$Z$21,MATCH("xGA/90",[1]Table2!$B$1:$Z$1,0),0),"")</f>
        <v/>
      </c>
      <c r="IX78" s="41" t="str">
        <f>IFERROR(VLOOKUP(IX9,[1]Table2!$B$1:$Z$21,MATCH("xG/90",[1]Table2!$B$1:$Z$1,0),0)*VLOOKUP($B9,[1]Table2!$B$1:$Z$21,MATCH("xGA/90",[1]Table2!$B$1:$Z$1,0),0),"")</f>
        <v/>
      </c>
      <c r="IY78" s="41" t="str">
        <f>IFERROR(VLOOKUP(IY9,[1]Table2!$B$1:$Z$21,MATCH("xG/90",[1]Table2!$B$1:$Z$1,0),0)*VLOOKUP($B9,[1]Table2!$B$1:$Z$21,MATCH("xGA/90",[1]Table2!$B$1:$Z$1,0),0),"")</f>
        <v/>
      </c>
      <c r="IZ78" s="41">
        <f>IFERROR(VLOOKUP(IZ9,[1]Table2!$B$1:$Z$21,MATCH("xG/90",[1]Table2!$B$1:$Z$1,0),0)*VLOOKUP($B9,[1]Table2!$B$1:$Z$21,MATCH("xGA/90",[1]Table2!$B$1:$Z$1,0),0),"")</f>
        <v>2.3486095661846496</v>
      </c>
      <c r="JA78" s="41" t="str">
        <f>IFERROR(VLOOKUP(JA9,[1]Table2!$B$1:$Z$21,MATCH("xG/90",[1]Table2!$B$1:$Z$1,0),0)*VLOOKUP($B9,[1]Table2!$B$1:$Z$21,MATCH("xGA/90",[1]Table2!$B$1:$Z$1,0),0),"")</f>
        <v/>
      </c>
      <c r="JB78" s="41" t="str">
        <f>IFERROR(VLOOKUP(JB9,[1]Table2!$B$1:$Z$21,MATCH("xG/90",[1]Table2!$B$1:$Z$1,0),0)*VLOOKUP($B9,[1]Table2!$B$1:$Z$21,MATCH("xGA/90",[1]Table2!$B$1:$Z$1,0),0),"")</f>
        <v/>
      </c>
      <c r="JC78" s="41" t="str">
        <f>IFERROR(VLOOKUP(JC9,[1]Table2!$B$1:$Z$21,MATCH("xG/90",[1]Table2!$B$1:$Z$1,0),0)*VLOOKUP($B9,[1]Table2!$B$1:$Z$21,MATCH("xGA/90",[1]Table2!$B$1:$Z$1,0),0),"")</f>
        <v/>
      </c>
      <c r="JD78" s="41" t="str">
        <f>IFERROR(VLOOKUP(JD9,[1]Table2!$B$1:$Z$21,MATCH("xG/90",[1]Table2!$B$1:$Z$1,0),0)*VLOOKUP($B9,[1]Table2!$B$1:$Z$21,MATCH("xGA/90",[1]Table2!$B$1:$Z$1,0),0),"")</f>
        <v/>
      </c>
      <c r="JE78" s="41" t="str">
        <f>IFERROR(VLOOKUP(JE9,[1]Table2!$B$1:$Z$21,MATCH("xG/90",[1]Table2!$B$1:$Z$1,0),0)*VLOOKUP($B9,[1]Table2!$B$1:$Z$21,MATCH("xGA/90",[1]Table2!$B$1:$Z$1,0),0),"")</f>
        <v/>
      </c>
      <c r="JF78" s="41" t="str">
        <f>IFERROR(VLOOKUP(JF9,[1]Table2!$B$1:$Z$21,MATCH("xG/90",[1]Table2!$B$1:$Z$1,0),0)*VLOOKUP($B9,[1]Table2!$B$1:$Z$21,MATCH("xGA/90",[1]Table2!$B$1:$Z$1,0),0),"")</f>
        <v/>
      </c>
      <c r="JG78" s="41" t="str">
        <f>IFERROR(VLOOKUP(JG9,[1]Table2!$B$1:$Z$21,MATCH("xG/90",[1]Table2!$B$1:$Z$1,0),0)*VLOOKUP($B9,[1]Table2!$B$1:$Z$21,MATCH("xGA/90",[1]Table2!$B$1:$Z$1,0),0),"")</f>
        <v/>
      </c>
      <c r="JH78" s="41" t="str">
        <f>IFERROR(VLOOKUP(JH9,[1]Table2!$B$1:$Z$21,MATCH("xG/90",[1]Table2!$B$1:$Z$1,0),0)*VLOOKUP($B9,[1]Table2!$B$1:$Z$21,MATCH("xGA/90",[1]Table2!$B$1:$Z$1,0),0),"")</f>
        <v/>
      </c>
      <c r="JI78" s="41" t="str">
        <f>IFERROR(VLOOKUP(JI9,[1]Table2!$B$1:$Z$21,MATCH("xG/90",[1]Table2!$B$1:$Z$1,0),0)*VLOOKUP($B9,[1]Table2!$B$1:$Z$21,MATCH("xGA/90",[1]Table2!$B$1:$Z$1,0),0),"")</f>
        <v/>
      </c>
      <c r="JJ78" s="41" t="str">
        <f>IFERROR(VLOOKUP(JJ9,[1]Table2!$B$1:$Z$21,MATCH("xG/90",[1]Table2!$B$1:$Z$1,0),0)*VLOOKUP($B9,[1]Table2!$B$1:$Z$21,MATCH("xGA/90",[1]Table2!$B$1:$Z$1,0),0),"")</f>
        <v/>
      </c>
      <c r="JK78" s="41">
        <f>IFERROR(VLOOKUP(JK9,[1]Table2!$B$1:$Z$21,MATCH("xG/90",[1]Table2!$B$1:$Z$1,0),0)*VLOOKUP($B9,[1]Table2!$B$1:$Z$21,MATCH("xGA/90",[1]Table2!$B$1:$Z$1,0),0),"")</f>
        <v>1.8879939516129032</v>
      </c>
      <c r="JL78" s="41" t="str">
        <f>IFERROR(VLOOKUP(JL9,[1]Table2!$B$1:$Z$21,MATCH("xG/90",[1]Table2!$B$1:$Z$1,0),0)*VLOOKUP($B9,[1]Table2!$B$1:$Z$21,MATCH("xGA/90",[1]Table2!$B$1:$Z$1,0),0),"")</f>
        <v/>
      </c>
      <c r="JM78" s="41" t="str">
        <f>IFERROR(VLOOKUP(JM9,[1]Table2!$B$1:$Z$21,MATCH("xG/90",[1]Table2!$B$1:$Z$1,0),0)*VLOOKUP($B9,[1]Table2!$B$1:$Z$21,MATCH("xGA/90",[1]Table2!$B$1:$Z$1,0),0),"")</f>
        <v/>
      </c>
      <c r="JN78" s="41" t="str">
        <f>IFERROR(VLOOKUP(JN9,[1]Table2!$B$1:$Z$21,MATCH("xG/90",[1]Table2!$B$1:$Z$1,0),0)*VLOOKUP($B9,[1]Table2!$B$1:$Z$21,MATCH("xGA/90",[1]Table2!$B$1:$Z$1,0),0),"")</f>
        <v/>
      </c>
      <c r="JO78" s="41" t="str">
        <f>IFERROR(VLOOKUP(JO9,[1]Table2!$B$1:$Z$21,MATCH("xG/90",[1]Table2!$B$1:$Z$1,0),0)*VLOOKUP($B9,[1]Table2!$B$1:$Z$21,MATCH("xGA/90",[1]Table2!$B$1:$Z$1,0),0),"")</f>
        <v/>
      </c>
      <c r="JP78" s="41" t="str">
        <f>IFERROR(VLOOKUP(JP9,[1]Table2!$B$1:$Z$21,MATCH("xG/90",[1]Table2!$B$1:$Z$1,0),0)*VLOOKUP($B9,[1]Table2!$B$1:$Z$21,MATCH("xGA/90",[1]Table2!$B$1:$Z$1,0),0),"")</f>
        <v/>
      </c>
      <c r="JQ78" s="41">
        <f>IFERROR(VLOOKUP(JQ9,[1]Table2!$B$1:$Z$21,MATCH("xG/90",[1]Table2!$B$1:$Z$1,0),0)*VLOOKUP($B9,[1]Table2!$B$1:$Z$21,MATCH("xGA/90",[1]Table2!$B$1:$Z$1,0),0),"")</f>
        <v>2.5265221774193547</v>
      </c>
      <c r="JR78" s="41" t="str">
        <f>IFERROR(VLOOKUP(JR9,[1]Table2!$B$1:$Z$21,MATCH("xG/90",[1]Table2!$B$1:$Z$1,0),0)*VLOOKUP($B9,[1]Table2!$B$1:$Z$21,MATCH("xGA/90",[1]Table2!$B$1:$Z$1,0),0),"")</f>
        <v/>
      </c>
      <c r="JS78" s="41" t="str">
        <f>IFERROR(VLOOKUP(JS9,[1]Table2!$B$1:$Z$21,MATCH("xG/90",[1]Table2!$B$1:$Z$1,0),0)*VLOOKUP($B9,[1]Table2!$B$1:$Z$21,MATCH("xGA/90",[1]Table2!$B$1:$Z$1,0),0),"")</f>
        <v/>
      </c>
      <c r="JT78" s="41" t="str">
        <f>IFERROR(VLOOKUP(JT9,[1]Table2!$B$1:$Z$21,MATCH("xG/90",[1]Table2!$B$1:$Z$1,0),0)*VLOOKUP($B9,[1]Table2!$B$1:$Z$21,MATCH("xGA/90",[1]Table2!$B$1:$Z$1,0),0),"")</f>
        <v/>
      </c>
      <c r="JU78" s="41">
        <f>IFERROR(VLOOKUP(JU9,[1]Table2!$B$1:$Z$21,MATCH("xG/90",[1]Table2!$B$1:$Z$1,0),0)*VLOOKUP($B9,[1]Table2!$B$1:$Z$21,MATCH("xGA/90",[1]Table2!$B$1:$Z$1,0),0),"")</f>
        <v>1.2731149193548386</v>
      </c>
      <c r="JV78" s="41" t="str">
        <f>IFERROR(VLOOKUP(JV9,[1]Table2!$B$1:$Z$21,MATCH("xG/90",[1]Table2!$B$1:$Z$1,0),0)*VLOOKUP($B9,[1]Table2!$B$1:$Z$21,MATCH("xGA/90",[1]Table2!$B$1:$Z$1,0),0),"")</f>
        <v/>
      </c>
      <c r="JW78" s="41" t="str">
        <f>IFERROR(VLOOKUP(JW9,[1]Table2!$B$1:$Z$21,MATCH("xG/90",[1]Table2!$B$1:$Z$1,0),0)*VLOOKUP($B9,[1]Table2!$B$1:$Z$21,MATCH("xGA/90",[1]Table2!$B$1:$Z$1,0),0),"")</f>
        <v/>
      </c>
      <c r="JX78" s="41" t="str">
        <f>IFERROR(VLOOKUP(JX9,[1]Table2!$B$1:$Z$21,MATCH("xG/90",[1]Table2!$B$1:$Z$1,0),0)*VLOOKUP($B9,[1]Table2!$B$1:$Z$21,MATCH("xGA/90",[1]Table2!$B$1:$Z$1,0),0),"")</f>
        <v/>
      </c>
      <c r="JY78" s="41" t="str">
        <f>IFERROR(VLOOKUP(JY9,[1]Table2!$B$1:$Z$21,MATCH("xG/90",[1]Table2!$B$1:$Z$1,0),0)*VLOOKUP($B9,[1]Table2!$B$1:$Z$21,MATCH("xGA/90",[1]Table2!$B$1:$Z$1,0),0),"")</f>
        <v/>
      </c>
      <c r="JZ78" s="41" t="str">
        <f>IFERROR(VLOOKUP(JZ9,[1]Table2!$B$1:$Z$21,MATCH("xG/90",[1]Table2!$B$1:$Z$1,0),0)*VLOOKUP($B9,[1]Table2!$B$1:$Z$21,MATCH("xGA/90",[1]Table2!$B$1:$Z$1,0),0),"")</f>
        <v/>
      </c>
      <c r="KA78" s="41" t="str">
        <f>IFERROR(VLOOKUP(KA9,[1]Table2!$B$1:$Z$21,MATCH("xG/90",[1]Table2!$B$1:$Z$1,0),0)*VLOOKUP($B9,[1]Table2!$B$1:$Z$21,MATCH("xGA/90",[1]Table2!$B$1:$Z$1,0),0),"")</f>
        <v/>
      </c>
      <c r="KB78" s="41">
        <f>IFERROR(VLOOKUP(KB9,[1]Table2!$B$1:$Z$21,MATCH("xG/90",[1]Table2!$B$1:$Z$1,0),0)*VLOOKUP($B9,[1]Table2!$B$1:$Z$21,MATCH("xGA/90",[1]Table2!$B$1:$Z$1,0),0),"")</f>
        <v>1.2652318548387096</v>
      </c>
      <c r="KC78" s="41" t="str">
        <f>IFERROR(VLOOKUP(KC9,[1]Table2!$B$1:$Z$21,MATCH("xG/90",[1]Table2!$B$1:$Z$1,0),0)*VLOOKUP($B9,[1]Table2!$B$1:$Z$21,MATCH("xGA/90",[1]Table2!$B$1:$Z$1,0),0),"")</f>
        <v/>
      </c>
      <c r="KD78" s="41" t="str">
        <f>IFERROR(VLOOKUP(KD9,[1]Table2!$B$1:$Z$21,MATCH("xG/90",[1]Table2!$B$1:$Z$1,0),0)*VLOOKUP($B9,[1]Table2!$B$1:$Z$21,MATCH("xGA/90",[1]Table2!$B$1:$Z$1,0),0),"")</f>
        <v/>
      </c>
      <c r="KE78" s="41" t="str">
        <f>IFERROR(VLOOKUP(KE9,[1]Table2!$B$1:$Z$21,MATCH("xG/90",[1]Table2!$B$1:$Z$1,0),0)*VLOOKUP($B9,[1]Table2!$B$1:$Z$21,MATCH("xGA/90",[1]Table2!$B$1:$Z$1,0),0),"")</f>
        <v/>
      </c>
      <c r="KF78" s="41" t="str">
        <f>IFERROR(VLOOKUP(KF9,[1]Table2!$B$1:$Z$21,MATCH("xG/90",[1]Table2!$B$1:$Z$1,0),0)*VLOOKUP($B9,[1]Table2!$B$1:$Z$21,MATCH("xGA/90",[1]Table2!$B$1:$Z$1,0),0),"")</f>
        <v/>
      </c>
      <c r="KG78" s="41" t="str">
        <f>IFERROR(VLOOKUP(KG9,[1]Table2!$B$1:$Z$21,MATCH("xG/90",[1]Table2!$B$1:$Z$1,0),0)*VLOOKUP($B9,[1]Table2!$B$1:$Z$21,MATCH("xGA/90",[1]Table2!$B$1:$Z$1,0),0),"")</f>
        <v/>
      </c>
      <c r="KH78" s="41" t="str">
        <f>IFERROR(VLOOKUP(KH9,[1]Table2!$B$1:$Z$21,MATCH("xG/90",[1]Table2!$B$1:$Z$1,0),0)*VLOOKUP($B9,[1]Table2!$B$1:$Z$21,MATCH("xGA/90",[1]Table2!$B$1:$Z$1,0),0),"")</f>
        <v/>
      </c>
      <c r="KI78" s="41" t="str">
        <f>IFERROR(VLOOKUP(KI9,[1]Table2!$B$1:$Z$21,MATCH("xG/90",[1]Table2!$B$1:$Z$1,0),0)*VLOOKUP($B9,[1]Table2!$B$1:$Z$21,MATCH("xGA/90",[1]Table2!$B$1:$Z$1,0),0),"")</f>
        <v/>
      </c>
      <c r="KJ78" s="41">
        <f>IFERROR(VLOOKUP(KJ9,[1]Table2!$B$1:$Z$21,MATCH("xG/90",[1]Table2!$B$1:$Z$1,0),0)*VLOOKUP($B9,[1]Table2!$B$1:$Z$21,MATCH("xGA/90",[1]Table2!$B$1:$Z$1,0),0),"")</f>
        <v>2.6697311827956987</v>
      </c>
      <c r="KK78" s="41" t="str">
        <f>IFERROR(VLOOKUP(KK9,[1]Table2!$B$1:$Z$21,MATCH("xG/90",[1]Table2!$B$1:$Z$1,0),0)*VLOOKUP($B9,[1]Table2!$B$1:$Z$21,MATCH("xGA/90",[1]Table2!$B$1:$Z$1,0),0),"")</f>
        <v/>
      </c>
      <c r="KL78" s="41" t="str">
        <f>IFERROR(VLOOKUP(KL9,[1]Table2!$B$1:$Z$21,MATCH("xG/90",[1]Table2!$B$1:$Z$1,0),0)*VLOOKUP($B9,[1]Table2!$B$1:$Z$21,MATCH("xGA/90",[1]Table2!$B$1:$Z$1,0),0),"")</f>
        <v/>
      </c>
      <c r="KM78" s="41" t="str">
        <f>IFERROR(VLOOKUP(KM9,[1]Table2!$B$1:$Z$21,MATCH("xG/90",[1]Table2!$B$1:$Z$1,0),0)*VLOOKUP($B9,[1]Table2!$B$1:$Z$21,MATCH("xGA/90",[1]Table2!$B$1:$Z$1,0),0),"")</f>
        <v/>
      </c>
      <c r="KN78" s="41">
        <f>IFERROR(VLOOKUP(KN9,[1]Table2!$B$1:$Z$21,MATCH("xG/90",[1]Table2!$B$1:$Z$1,0),0)*VLOOKUP($B9,[1]Table2!$B$1:$Z$21,MATCH("xGA/90",[1]Table2!$B$1:$Z$1,0),0),"")</f>
        <v>2.0727204301075268</v>
      </c>
      <c r="KO78" s="41" t="str">
        <f>IFERROR(VLOOKUP(KO9,[1]Table2!$B$1:$Z$21,MATCH("xG/90",[1]Table2!$B$1:$Z$1,0),0)*VLOOKUP($B9,[1]Table2!$B$1:$Z$21,MATCH("xGA/90",[1]Table2!$B$1:$Z$1,0),0),"")</f>
        <v/>
      </c>
      <c r="KP78" s="41" t="str">
        <f>IFERROR(VLOOKUP(KP9,[1]Table2!$B$1:$Z$21,MATCH("xG/90",[1]Table2!$B$1:$Z$1,0),0)*VLOOKUP($B9,[1]Table2!$B$1:$Z$21,MATCH("xGA/90",[1]Table2!$B$1:$Z$1,0),0),"")</f>
        <v/>
      </c>
      <c r="KQ78" s="41">
        <f>IFERROR(VLOOKUP(KQ9,[1]Table2!$B$1:$Z$21,MATCH("xG/90",[1]Table2!$B$1:$Z$1,0),0)*VLOOKUP($B9,[1]Table2!$B$1:$Z$21,MATCH("xGA/90",[1]Table2!$B$1:$Z$1,0),0),"")</f>
        <v>2.2052237252861602</v>
      </c>
      <c r="KR78" s="41" t="str">
        <f>IFERROR(VLOOKUP(KR9,[1]Table2!$B$1:$Z$21,MATCH("xG/90",[1]Table2!$B$1:$Z$1,0),0)*VLOOKUP($B9,[1]Table2!$B$1:$Z$21,MATCH("xGA/90",[1]Table2!$B$1:$Z$1,0),0),"")</f>
        <v/>
      </c>
      <c r="KS78" s="41" t="str">
        <f>IFERROR(VLOOKUP(KS9,[1]Table2!$B$1:$Z$21,MATCH("xG/90",[1]Table2!$B$1:$Z$1,0),0)*VLOOKUP($B9,[1]Table2!$B$1:$Z$21,MATCH("xGA/90",[1]Table2!$B$1:$Z$1,0),0),"")</f>
        <v/>
      </c>
      <c r="KT78" s="41" t="str">
        <f>IFERROR(VLOOKUP(KT9,[1]Table2!$B$1:$Z$21,MATCH("xG/90",[1]Table2!$B$1:$Z$1,0),0)*VLOOKUP($B9,[1]Table2!$B$1:$Z$21,MATCH("xGA/90",[1]Table2!$B$1:$Z$1,0),0),"")</f>
        <v/>
      </c>
      <c r="KU78" s="41" t="str">
        <f>IFERROR(VLOOKUP(KU9,[1]Table2!$B$1:$Z$21,MATCH("xG/90",[1]Table2!$B$1:$Z$1,0),0)*VLOOKUP($B9,[1]Table2!$B$1:$Z$21,MATCH("xGA/90",[1]Table2!$B$1:$Z$1,0),0),"")</f>
        <v/>
      </c>
      <c r="KV78" s="41" t="str">
        <f>IFERROR(VLOOKUP(KV9,[1]Table2!$B$1:$Z$21,MATCH("xG/90",[1]Table2!$B$1:$Z$1,0),0)*VLOOKUP($B9,[1]Table2!$B$1:$Z$21,MATCH("xGA/90",[1]Table2!$B$1:$Z$1,0),0),"")</f>
        <v/>
      </c>
      <c r="KW78" s="41" t="str">
        <f>IFERROR(VLOOKUP(KW9,[1]Table2!$B$1:$Z$21,MATCH("xG/90",[1]Table2!$B$1:$Z$1,0),0)*VLOOKUP($B9,[1]Table2!$B$1:$Z$21,MATCH("xGA/90",[1]Table2!$B$1:$Z$1,0),0),"")</f>
        <v/>
      </c>
      <c r="KX78" s="41" t="str">
        <f>IFERROR(VLOOKUP(KX9,[1]Table2!$B$1:$Z$21,MATCH("xG/90",[1]Table2!$B$1:$Z$1,0),0)*VLOOKUP($B9,[1]Table2!$B$1:$Z$21,MATCH("xGA/90",[1]Table2!$B$1:$Z$1,0),0),"")</f>
        <v/>
      </c>
      <c r="KY78" s="41" t="str">
        <f>IFERROR(VLOOKUP(KY9,[1]Table2!$B$1:$Z$21,MATCH("xG/90",[1]Table2!$B$1:$Z$1,0),0)*VLOOKUP($B9,[1]Table2!$B$1:$Z$21,MATCH("xGA/90",[1]Table2!$B$1:$Z$1,0),0),"")</f>
        <v/>
      </c>
      <c r="KZ78" s="41" t="str">
        <f>IFERROR(VLOOKUP(KZ9,[1]Table2!$B$1:$Z$21,MATCH("xG/90",[1]Table2!$B$1:$Z$1,0),0)*VLOOKUP($B9,[1]Table2!$B$1:$Z$21,MATCH("xGA/90",[1]Table2!$B$1:$Z$1,0),0),"")</f>
        <v/>
      </c>
      <c r="LA78" s="41" t="str">
        <f>IFERROR(VLOOKUP(LA9,[1]Table2!$B$1:$Z$21,MATCH("xG/90",[1]Table2!$B$1:$Z$1,0),0)*VLOOKUP($B9,[1]Table2!$B$1:$Z$21,MATCH("xGA/90",[1]Table2!$B$1:$Z$1,0),0),"")</f>
        <v/>
      </c>
      <c r="LB78" s="41" t="str">
        <f>IFERROR(VLOOKUP(LB9,[1]Table2!$B$1:$Z$21,MATCH("xG/90",[1]Table2!$B$1:$Z$1,0),0)*VLOOKUP($B9,[1]Table2!$B$1:$Z$21,MATCH("xGA/90",[1]Table2!$B$1:$Z$1,0),0),"")</f>
        <v/>
      </c>
      <c r="LC78" s="41" t="str">
        <f>IFERROR(VLOOKUP(LC9,[1]Table2!$B$1:$Z$21,MATCH("xG/90",[1]Table2!$B$1:$Z$1,0),0)*VLOOKUP($B9,[1]Table2!$B$1:$Z$21,MATCH("xGA/90",[1]Table2!$B$1:$Z$1,0),0),"")</f>
        <v/>
      </c>
      <c r="LD78" s="41" t="str">
        <f>IFERROR(VLOOKUP(LD9,[1]Table2!$B$1:$Z$21,MATCH("xG/90",[1]Table2!$B$1:$Z$1,0),0)*VLOOKUP($B9,[1]Table2!$B$1:$Z$21,MATCH("xGA/90",[1]Table2!$B$1:$Z$1,0),0),"")</f>
        <v/>
      </c>
      <c r="LE78" s="41" t="str">
        <f>IFERROR(VLOOKUP(LE9,[1]Table2!$B$1:$Z$21,MATCH("xG/90",[1]Table2!$B$1:$Z$1,0),0)*VLOOKUP($B9,[1]Table2!$B$1:$Z$21,MATCH("xGA/90",[1]Table2!$B$1:$Z$1,0),0),"")</f>
        <v/>
      </c>
      <c r="LF78" s="41" t="str">
        <f>IFERROR(VLOOKUP(LF9,[1]Table2!$B$1:$Z$21,MATCH("xG/90",[1]Table2!$B$1:$Z$1,0),0)*VLOOKUP($B9,[1]Table2!$B$1:$Z$21,MATCH("xGA/90",[1]Table2!$B$1:$Z$1,0),0),"")</f>
        <v/>
      </c>
      <c r="LG78" s="41" t="str">
        <f>IFERROR(VLOOKUP(LG9,[1]Table2!$B$1:$Z$21,MATCH("xG/90",[1]Table2!$B$1:$Z$1,0),0)*VLOOKUP($B9,[1]Table2!$B$1:$Z$21,MATCH("xGA/90",[1]Table2!$B$1:$Z$1,0),0),"")</f>
        <v/>
      </c>
      <c r="LH78" s="41" t="str">
        <f>IFERROR(VLOOKUP(LH9,[1]Table2!$B$1:$Z$21,MATCH("xG/90",[1]Table2!$B$1:$Z$1,0),0)*VLOOKUP($B9,[1]Table2!$B$1:$Z$21,MATCH("xGA/90",[1]Table2!$B$1:$Z$1,0),0),"")</f>
        <v/>
      </c>
      <c r="LI78" s="41" t="str">
        <f>IFERROR(VLOOKUP(LI9,[1]Table2!$B$1:$Z$21,MATCH("xG/90",[1]Table2!$B$1:$Z$1,0),0)*VLOOKUP($B9,[1]Table2!$B$1:$Z$21,MATCH("xGA/90",[1]Table2!$B$1:$Z$1,0),0),"")</f>
        <v/>
      </c>
      <c r="LJ78" s="41" t="str">
        <f>IFERROR(VLOOKUP(LJ9,[1]Table2!$B$1:$Z$21,MATCH("xG/90",[1]Table2!$B$1:$Z$1,0),0)*VLOOKUP($B9,[1]Table2!$B$1:$Z$21,MATCH("xGA/90",[1]Table2!$B$1:$Z$1,0),0),"")</f>
        <v/>
      </c>
      <c r="LK78" s="41" t="str">
        <f>IFERROR(VLOOKUP(LK9,[1]Table2!$B$1:$Z$21,MATCH("xG/90",[1]Table2!$B$1:$Z$1,0),0)*VLOOKUP($B9,[1]Table2!$B$1:$Z$21,MATCH("xGA/90",[1]Table2!$B$1:$Z$1,0),0),"")</f>
        <v/>
      </c>
      <c r="LL78" s="41" t="str">
        <f>IFERROR(VLOOKUP(LL9,[1]Table2!$B$1:$Z$21,MATCH("xG/90",[1]Table2!$B$1:$Z$1,0),0)*VLOOKUP($B9,[1]Table2!$B$1:$Z$21,MATCH("xGA/90",[1]Table2!$B$1:$Z$1,0),0),"")</f>
        <v/>
      </c>
      <c r="LM78" s="41" t="str">
        <f>IFERROR(VLOOKUP(LM9,[1]Table2!$B$1:$Z$21,MATCH("xG/90",[1]Table2!$B$1:$Z$1,0),0)*VLOOKUP($B9,[1]Table2!$B$1:$Z$21,MATCH("xGA/90",[1]Table2!$B$1:$Z$1,0),0),"")</f>
        <v/>
      </c>
      <c r="LN78" s="41" t="str">
        <f>IFERROR(VLOOKUP(LN9,[1]Table2!$B$1:$Z$21,MATCH("xG/90",[1]Table2!$B$1:$Z$1,0),0)*VLOOKUP($B9,[1]Table2!$B$1:$Z$21,MATCH("xGA/90",[1]Table2!$B$1:$Z$1,0),0),"")</f>
        <v/>
      </c>
      <c r="LO78" s="41" t="str">
        <f>IFERROR(VLOOKUP(LO9,[1]Table2!$B$1:$Z$21,MATCH("xG/90",[1]Table2!$B$1:$Z$1,0),0)*VLOOKUP($B9,[1]Table2!$B$1:$Z$21,MATCH("xGA/90",[1]Table2!$B$1:$Z$1,0),0),"")</f>
        <v/>
      </c>
      <c r="LP78" s="41" t="str">
        <f>IFERROR(VLOOKUP(LP9,[1]Table2!$B$1:$Z$21,MATCH("xG/90",[1]Table2!$B$1:$Z$1,0),0)*VLOOKUP($B9,[1]Table2!$B$1:$Z$21,MATCH("xGA/90",[1]Table2!$B$1:$Z$1,0),0),"")</f>
        <v/>
      </c>
      <c r="LQ78" s="41" t="str">
        <f>IFERROR(VLOOKUP(LQ9,[1]Table2!$B$1:$Z$21,MATCH("xG/90",[1]Table2!$B$1:$Z$1,0),0)*VLOOKUP($B9,[1]Table2!$B$1:$Z$21,MATCH("xGA/90",[1]Table2!$B$1:$Z$1,0),0),"")</f>
        <v/>
      </c>
      <c r="LR78" s="41" t="str">
        <f>IFERROR(VLOOKUP(LR9,[1]Table2!$B$1:$Z$21,MATCH("xG/90",[1]Table2!$B$1:$Z$1,0),0)*VLOOKUP($B9,[1]Table2!$B$1:$Z$21,MATCH("xGA/90",[1]Table2!$B$1:$Z$1,0),0),"")</f>
        <v/>
      </c>
      <c r="LS78" s="41" t="str">
        <f>IFERROR(VLOOKUP(LS9,[1]Table2!$B$1:$Z$21,MATCH("xG/90",[1]Table2!$B$1:$Z$1,0),0)*VLOOKUP($B9,[1]Table2!$B$1:$Z$21,MATCH("xGA/90",[1]Table2!$B$1:$Z$1,0),0),"")</f>
        <v/>
      </c>
      <c r="LT78" s="41" t="str">
        <f>IFERROR(VLOOKUP(LT9,[1]Table2!$B$1:$Z$21,MATCH("xG/90",[1]Table2!$B$1:$Z$1,0),0)*VLOOKUP($B9,[1]Table2!$B$1:$Z$21,MATCH("xGA/90",[1]Table2!$B$1:$Z$1,0),0),"")</f>
        <v/>
      </c>
      <c r="LU78" s="41" t="str">
        <f>IFERROR(VLOOKUP(LU9,[1]Table2!$B$1:$Z$21,MATCH("xG/90",[1]Table2!$B$1:$Z$1,0),0)*VLOOKUP($B9,[1]Table2!$B$1:$Z$21,MATCH("xGA/90",[1]Table2!$B$1:$Z$1,0),0),"")</f>
        <v/>
      </c>
      <c r="LV78" s="41" t="str">
        <f>IFERROR(VLOOKUP(LV9,[1]Table2!$B$1:$Z$21,MATCH("xG/90",[1]Table2!$B$1:$Z$1,0),0)*VLOOKUP($B9,[1]Table2!$B$1:$Z$21,MATCH("xGA/90",[1]Table2!$B$1:$Z$1,0),0),"")</f>
        <v/>
      </c>
      <c r="LW78" s="41" t="str">
        <f>IFERROR(VLOOKUP(LW9,[1]Table2!$B$1:$Z$21,MATCH("xG/90",[1]Table2!$B$1:$Z$1,0),0)*VLOOKUP($B9,[1]Table2!$B$1:$Z$21,MATCH("xGA/90",[1]Table2!$B$1:$Z$1,0),0),"")</f>
        <v/>
      </c>
      <c r="LX78" s="41" t="str">
        <f>IFERROR(VLOOKUP(LX9,[1]Table2!$B$1:$Z$21,MATCH("xG/90",[1]Table2!$B$1:$Z$1,0),0)*VLOOKUP($B9,[1]Table2!$B$1:$Z$21,MATCH("xGA/90",[1]Table2!$B$1:$Z$1,0),0),"")</f>
        <v/>
      </c>
      <c r="LY78" s="41" t="str">
        <f>IFERROR(VLOOKUP(LY9,[1]Table2!$B$1:$Z$21,MATCH("xG/90",[1]Table2!$B$1:$Z$1,0),0)*VLOOKUP($B9,[1]Table2!$B$1:$Z$21,MATCH("xGA/90",[1]Table2!$B$1:$Z$1,0),0),"")</f>
        <v/>
      </c>
      <c r="LZ78" s="41" t="str">
        <f>IFERROR(VLOOKUP(LZ9,[1]Table2!$B$1:$Z$21,MATCH("xG/90",[1]Table2!$B$1:$Z$1,0),0)*VLOOKUP($B9,[1]Table2!$B$1:$Z$21,MATCH("xGA/90",[1]Table2!$B$1:$Z$1,0),0),"")</f>
        <v/>
      </c>
      <c r="MA78" s="41" t="str">
        <f>IFERROR(VLOOKUP(MA9,[1]Table2!$B$1:$Z$21,MATCH("xG/90",[1]Table2!$B$1:$Z$1,0),0)*VLOOKUP($B9,[1]Table2!$B$1:$Z$21,MATCH("xGA/90",[1]Table2!$B$1:$Z$1,0),0),"")</f>
        <v/>
      </c>
      <c r="MB78" s="41" t="str">
        <f>IFERROR(VLOOKUP(MB9,[1]Table2!$B$1:$Z$21,MATCH("xG/90",[1]Table2!$B$1:$Z$1,0),0)*VLOOKUP($B9,[1]Table2!$B$1:$Z$21,MATCH("xGA/90",[1]Table2!$B$1:$Z$1,0),0),"")</f>
        <v/>
      </c>
      <c r="MC78" s="41" t="str">
        <f>IFERROR(VLOOKUP(MC9,[1]Table2!$B$1:$Z$21,MATCH("xG/90",[1]Table2!$B$1:$Z$1,0),0)*VLOOKUP($B9,[1]Table2!$B$1:$Z$21,MATCH("xGA/90",[1]Table2!$B$1:$Z$1,0),0),"")</f>
        <v/>
      </c>
      <c r="MD78" s="41" t="str">
        <f>IFERROR(VLOOKUP(MD9,[1]Table2!$B$1:$Z$21,MATCH("xG/90",[1]Table2!$B$1:$Z$1,0),0)*VLOOKUP($B9,[1]Table2!$B$1:$Z$21,MATCH("xGA/90",[1]Table2!$B$1:$Z$1,0),0),"")</f>
        <v/>
      </c>
      <c r="ME78" s="41" t="str">
        <f>IFERROR(VLOOKUP(ME9,[1]Table2!$B$1:$Z$21,MATCH("xG/90",[1]Table2!$B$1:$Z$1,0),0)*VLOOKUP($B9,[1]Table2!$B$1:$Z$21,MATCH("xGA/90",[1]Table2!$B$1:$Z$1,0),0),"")</f>
        <v/>
      </c>
      <c r="MF78" s="41" t="str">
        <f>IFERROR(VLOOKUP(MF9,[1]Table2!$B$1:$Z$21,MATCH("xG/90",[1]Table2!$B$1:$Z$1,0),0)*VLOOKUP($B9,[1]Table2!$B$1:$Z$21,MATCH("xGA/90",[1]Table2!$B$1:$Z$1,0),0),"")</f>
        <v/>
      </c>
      <c r="MG78" s="41" t="str">
        <f>IFERROR(VLOOKUP(MG9,[1]Table2!$B$1:$Z$21,MATCH("xG/90",[1]Table2!$B$1:$Z$1,0),0)*VLOOKUP($B9,[1]Table2!$B$1:$Z$21,MATCH("xGA/90",[1]Table2!$B$1:$Z$1,0),0),"")</f>
        <v/>
      </c>
      <c r="MH78" s="41" t="str">
        <f>IFERROR(VLOOKUP(MH9,[1]Table2!$B$1:$Z$21,MATCH("xG/90",[1]Table2!$B$1:$Z$1,0),0)*VLOOKUP($B9,[1]Table2!$B$1:$Z$21,MATCH("xGA/90",[1]Table2!$B$1:$Z$1,0),0),"")</f>
        <v/>
      </c>
      <c r="MI78" s="41" t="str">
        <f>IFERROR(VLOOKUP(MI9,[1]Table2!$B$1:$Z$21,MATCH("xG/90",[1]Table2!$B$1:$Z$1,0),0)*VLOOKUP($B9,[1]Table2!$B$1:$Z$21,MATCH("xGA/90",[1]Table2!$B$1:$Z$1,0),0),"")</f>
        <v/>
      </c>
      <c r="MJ78" s="41" t="str">
        <f>IFERROR(VLOOKUP(MJ9,[1]Table2!$B$1:$Z$21,MATCH("xG/90",[1]Table2!$B$1:$Z$1,0),0)*VLOOKUP($B9,[1]Table2!$B$1:$Z$21,MATCH("xGA/90",[1]Table2!$B$1:$Z$1,0),0),"")</f>
        <v/>
      </c>
      <c r="MK78" s="41" t="str">
        <f>IFERROR(VLOOKUP(MK9,[1]Table2!$B$1:$Z$21,MATCH("xG/90",[1]Table2!$B$1:$Z$1,0),0)*VLOOKUP($B9,[1]Table2!$B$1:$Z$21,MATCH("xGA/90",[1]Table2!$B$1:$Z$1,0),0),"")</f>
        <v/>
      </c>
      <c r="ML78" s="41" t="str">
        <f>IFERROR(VLOOKUP(ML9,[1]Table2!$B$1:$Z$21,MATCH("xG/90",[1]Table2!$B$1:$Z$1,0),0)*VLOOKUP($B9,[1]Table2!$B$1:$Z$21,MATCH("xGA/90",[1]Table2!$B$1:$Z$1,0),0),"")</f>
        <v/>
      </c>
      <c r="MM78" s="41" t="str">
        <f>IFERROR(VLOOKUP(MM9,[1]Table2!$B$1:$Z$21,MATCH("xG/90",[1]Table2!$B$1:$Z$1,0),0)*VLOOKUP($B9,[1]Table2!$B$1:$Z$21,MATCH("xGA/90",[1]Table2!$B$1:$Z$1,0),0),"")</f>
        <v/>
      </c>
      <c r="MN78" s="41" t="str">
        <f>IFERROR(VLOOKUP(MN9,[1]Table2!$B$1:$Z$21,MATCH("xG/90",[1]Table2!$B$1:$Z$1,0),0)*VLOOKUP($B9,[1]Table2!$B$1:$Z$21,MATCH("xGA/90",[1]Table2!$B$1:$Z$1,0),0),"")</f>
        <v/>
      </c>
      <c r="MO78" s="41" t="str">
        <f>IFERROR(VLOOKUP(MO9,[1]Table2!$B$1:$Z$21,MATCH("xG/90",[1]Table2!$B$1:$Z$1,0),0)*VLOOKUP($B9,[1]Table2!$B$1:$Z$21,MATCH("xGA/90",[1]Table2!$B$1:$Z$1,0),0),"")</f>
        <v/>
      </c>
      <c r="MP78" s="41" t="str">
        <f>IFERROR(VLOOKUP(MP9,[1]Table2!$B$1:$Z$21,MATCH("xG/90",[1]Table2!$B$1:$Z$1,0),0)*VLOOKUP($B9,[1]Table2!$B$1:$Z$21,MATCH("xGA/90",[1]Table2!$B$1:$Z$1,0),0),"")</f>
        <v/>
      </c>
      <c r="MQ78" s="41" t="str">
        <f>IFERROR(VLOOKUP(MQ9,[1]Table2!$B$1:$Z$21,MATCH("xG/90",[1]Table2!$B$1:$Z$1,0),0)*VLOOKUP($B9,[1]Table2!$B$1:$Z$21,MATCH("xGA/90",[1]Table2!$B$1:$Z$1,0),0),"")</f>
        <v/>
      </c>
      <c r="MR78" s="41" t="str">
        <f>IFERROR(VLOOKUP(MR9,[1]Table2!$B$1:$Z$21,MATCH("xG/90",[1]Table2!$B$1:$Z$1,0),0)*VLOOKUP($B9,[1]Table2!$B$1:$Z$21,MATCH("xGA/90",[1]Table2!$B$1:$Z$1,0),0),"")</f>
        <v/>
      </c>
      <c r="MS78" s="41" t="str">
        <f>IFERROR(VLOOKUP(MS9,[1]Table2!$B$1:$Z$21,MATCH("xG/90",[1]Table2!$B$1:$Z$1,0),0)*VLOOKUP($B9,[1]Table2!$B$1:$Z$21,MATCH("xGA/90",[1]Table2!$B$1:$Z$1,0),0),"")</f>
        <v/>
      </c>
      <c r="MT78" s="41" t="str">
        <f>IFERROR(VLOOKUP(MT9,[1]Table2!$B$1:$Z$21,MATCH("xG/90",[1]Table2!$B$1:$Z$1,0),0)*VLOOKUP($B9,[1]Table2!$B$1:$Z$21,MATCH("xGA/90",[1]Table2!$B$1:$Z$1,0),0),"")</f>
        <v/>
      </c>
      <c r="MU78" s="41" t="str">
        <f>IFERROR(VLOOKUP(MU9,[1]Table2!$B$1:$Z$21,MATCH("xG/90",[1]Table2!$B$1:$Z$1,0),0)*VLOOKUP($B9,[1]Table2!$B$1:$Z$21,MATCH("xGA/90",[1]Table2!$B$1:$Z$1,0),0),"")</f>
        <v/>
      </c>
      <c r="MV78" s="41" t="str">
        <f>IFERROR(VLOOKUP(MV9,[1]Table2!$B$1:$Z$21,MATCH("xG/90",[1]Table2!$B$1:$Z$1,0),0)*VLOOKUP($B9,[1]Table2!$B$1:$Z$21,MATCH("xGA/90",[1]Table2!$B$1:$Z$1,0),0),"")</f>
        <v/>
      </c>
      <c r="MW78" s="41" t="str">
        <f>IFERROR(VLOOKUP(MW9,[1]Table2!$B$1:$Z$21,MATCH("xG/90",[1]Table2!$B$1:$Z$1,0),0)*VLOOKUP($B9,[1]Table2!$B$1:$Z$21,MATCH("xGA/90",[1]Table2!$B$1:$Z$1,0),0),"")</f>
        <v/>
      </c>
      <c r="MX78" s="41" t="str">
        <f>IFERROR(VLOOKUP(MX9,[1]Table2!$B$1:$Z$21,MATCH("xG/90",[1]Table2!$B$1:$Z$1,0),0)*VLOOKUP($B9,[1]Table2!$B$1:$Z$21,MATCH("xGA/90",[1]Table2!$B$1:$Z$1,0),0),"")</f>
        <v/>
      </c>
      <c r="MY78" s="41" t="str">
        <f>IFERROR(VLOOKUP(MY9,[1]Table2!$B$1:$Z$21,MATCH("xG/90",[1]Table2!$B$1:$Z$1,0),0)*VLOOKUP($B9,[1]Table2!$B$1:$Z$21,MATCH("xGA/90",[1]Table2!$B$1:$Z$1,0),0),"")</f>
        <v/>
      </c>
      <c r="MZ78" s="41" t="str">
        <f>IFERROR(VLOOKUP(MZ9,[1]Table2!$B$1:$Z$21,MATCH("xG/90",[1]Table2!$B$1:$Z$1,0),0)*VLOOKUP($B9,[1]Table2!$B$1:$Z$21,MATCH("xGA/90",[1]Table2!$B$1:$Z$1,0),0),"")</f>
        <v/>
      </c>
      <c r="NA78" s="41" t="str">
        <f>IFERROR(VLOOKUP(NA9,[1]Table2!$B$1:$Z$21,MATCH("xG/90",[1]Table2!$B$1:$Z$1,0),0)*VLOOKUP($B9,[1]Table2!$B$1:$Z$21,MATCH("xGA/90",[1]Table2!$B$1:$Z$1,0),0),"")</f>
        <v/>
      </c>
      <c r="NB78" s="41" t="str">
        <f>IFERROR(VLOOKUP(NB9,[1]Table2!$B$1:$Z$21,MATCH("xG/90",[1]Table2!$B$1:$Z$1,0),0)*VLOOKUP($B9,[1]Table2!$B$1:$Z$21,MATCH("xGA/90",[1]Table2!$B$1:$Z$1,0),0),"")</f>
        <v/>
      </c>
      <c r="NC78" s="41" t="str">
        <f>IFERROR(VLOOKUP(NC9,[1]Table2!$B$1:$Z$21,MATCH("xG/90",[1]Table2!$B$1:$Z$1,0),0)*VLOOKUP($B9,[1]Table2!$B$1:$Z$21,MATCH("xGA/90",[1]Table2!$B$1:$Z$1,0),0),"")</f>
        <v/>
      </c>
      <c r="NE78" s="40">
        <f t="shared" si="2"/>
        <v>0.01</v>
      </c>
      <c r="NF78" s="41" t="str">
        <f>IFERROR(VLOOKUP(NF9,[1]Table2!$B$1:$Z$21,MATCH("xG/90",[1]Table2!$B$1:$Z$1,0),0)*VLOOKUP($B9,[1]Table2!$B$1:$Z$21,MATCH("xGA/90",[1]Table2!$B$1:$Z$1,0),0),"")</f>
        <v/>
      </c>
      <c r="NG78" s="41" t="str">
        <f>IFERROR(VLOOKUP(NG9,[1]Table2!$B$1:$Z$21,MATCH("xG/90",[1]Table2!$B$1:$Z$1,0),0)*VLOOKUP($B9,[1]Table2!$B$1:$Z$21,MATCH("xGA/90",[1]Table2!$B$1:$Z$1,0),0),"")</f>
        <v/>
      </c>
      <c r="NH78" s="41">
        <f>IFERROR(VLOOKUP(NH9,[1]Table2!$B$1:$Z$21,MATCH("xG/90",[1]Table2!$B$1:$Z$1,0),0)*VLOOKUP($B9,[1]Table2!$B$1:$Z$21,MATCH("xGA/90",[1]Table2!$B$1:$Z$1,0),0),"")</f>
        <v>1.8288709677419352</v>
      </c>
      <c r="NI78" s="41">
        <f>IFERROR(VLOOKUP(NI9,[1]Table2!$B$1:$Z$21,MATCH("xG/90",[1]Table2!$B$1:$Z$1,0),0)*VLOOKUP($B9,[1]Table2!$B$1:$Z$21,MATCH("xGA/90",[1]Table2!$B$1:$Z$1,0),0),"")</f>
        <v>1.3519455645161289</v>
      </c>
      <c r="NJ78" s="41" t="str">
        <f>IFERROR(VLOOKUP(NJ9,[1]Table2!$B$1:$Z$21,MATCH("xG/90",[1]Table2!$B$1:$Z$1,0),0)*VLOOKUP($B9,[1]Table2!$B$1:$Z$21,MATCH("xGA/90",[1]Table2!$B$1:$Z$1,0),0),"")</f>
        <v/>
      </c>
    </row>
    <row r="79" spans="1:374" s="42" customFormat="1" ht="15.75" thickBot="1" x14ac:dyDescent="0.3">
      <c r="A79" s="39" t="s">
        <v>34</v>
      </c>
      <c r="B79" s="40">
        <f>VLOOKUP(A79,[1]Table!$B$1:$O$21,MATCH("xGD/90",[1]Table!$B$1:$O$1,0),0)</f>
        <v>-0.32</v>
      </c>
      <c r="C79" s="41" t="str">
        <f>IFERROR(VLOOKUP(C10,[1]Table2!$B$1:$Z$21,MATCH("xG/90",[1]Table2!$B$1:$Z$1,0),0)*VLOOKUP($B10,[1]Table2!$B$1:$Z$21,MATCH("xGA/90",[1]Table2!$B$1:$Z$1,0),0),"")</f>
        <v/>
      </c>
      <c r="D79" s="41" t="str">
        <f>IFERROR(VLOOKUP(D10,[1]Table2!$B$1:$Z$21,MATCH("xG/90",[1]Table2!$B$1:$Z$1,0),0)*VLOOKUP($B10,[1]Table2!$B$1:$Z$21,MATCH("xGA/90",[1]Table2!$B$1:$Z$1,0),0),"")</f>
        <v/>
      </c>
      <c r="E79" s="41" t="str">
        <f>IFERROR(VLOOKUP(E10,[1]Table2!$B$1:$Z$21,MATCH("xG/90",[1]Table2!$B$1:$Z$1,0),0)*VLOOKUP($B10,[1]Table2!$B$1:$Z$21,MATCH("xGA/90",[1]Table2!$B$1:$Z$1,0),0),"")</f>
        <v/>
      </c>
      <c r="F79" s="41" t="str">
        <f>IFERROR(VLOOKUP(F10,[1]Table2!$B$1:$Z$21,MATCH("xG/90",[1]Table2!$B$1:$Z$1,0),0)*VLOOKUP($B10,[1]Table2!$B$1:$Z$21,MATCH("xGA/90",[1]Table2!$B$1:$Z$1,0),0),"")</f>
        <v/>
      </c>
      <c r="G79" s="41">
        <f>IFERROR(VLOOKUP(G10,[1]Table2!$B$1:$Z$21,MATCH("xG/90",[1]Table2!$B$1:$Z$1,0),0)*VLOOKUP($B10,[1]Table2!$B$1:$Z$21,MATCH("xGA/90",[1]Table2!$B$1:$Z$1,0),0),"")</f>
        <v>2.6040624999999999</v>
      </c>
      <c r="H79" s="41" t="str">
        <f>IFERROR(VLOOKUP(H10,[1]Table2!$B$1:$Z$21,MATCH("xG/90",[1]Table2!$B$1:$Z$1,0),0)*VLOOKUP($B10,[1]Table2!$B$1:$Z$21,MATCH("xGA/90",[1]Table2!$B$1:$Z$1,0),0),"")</f>
        <v/>
      </c>
      <c r="I79" s="41" t="str">
        <f>IFERROR(VLOOKUP(I10,[1]Table2!$B$1:$Z$21,MATCH("xG/90",[1]Table2!$B$1:$Z$1,0),0)*VLOOKUP($B10,[1]Table2!$B$1:$Z$21,MATCH("xGA/90",[1]Table2!$B$1:$Z$1,0),0),"")</f>
        <v/>
      </c>
      <c r="J79" s="41" t="str">
        <f>IFERROR(VLOOKUP(J10,[1]Table2!$B$1:$Z$21,MATCH("xG/90",[1]Table2!$B$1:$Z$1,0),0)*VLOOKUP($B10,[1]Table2!$B$1:$Z$21,MATCH("xGA/90",[1]Table2!$B$1:$Z$1,0),0),"")</f>
        <v/>
      </c>
      <c r="K79" s="41" t="str">
        <f>IFERROR(VLOOKUP(K10,[1]Table2!$B$1:$Z$21,MATCH("xG/90",[1]Table2!$B$1:$Z$1,0),0)*VLOOKUP($B10,[1]Table2!$B$1:$Z$21,MATCH("xGA/90",[1]Table2!$B$1:$Z$1,0),0),"")</f>
        <v/>
      </c>
      <c r="L79" s="41" t="str">
        <f>IFERROR(VLOOKUP(L10,[1]Table2!$B$1:$Z$21,MATCH("xG/90",[1]Table2!$B$1:$Z$1,0),0)*VLOOKUP($B10,[1]Table2!$B$1:$Z$21,MATCH("xGA/90",[1]Table2!$B$1:$Z$1,0),0),"")</f>
        <v/>
      </c>
      <c r="M79" s="41" t="str">
        <f>IFERROR(VLOOKUP(M10,[1]Table2!$B$1:$Z$21,MATCH("xG/90",[1]Table2!$B$1:$Z$1,0),0)*VLOOKUP($B10,[1]Table2!$B$1:$Z$21,MATCH("xGA/90",[1]Table2!$B$1:$Z$1,0),0),"")</f>
        <v/>
      </c>
      <c r="N79" s="41" t="str">
        <f>IFERROR(VLOOKUP(N10,[1]Table2!$B$1:$Z$21,MATCH("xG/90",[1]Table2!$B$1:$Z$1,0),0)*VLOOKUP($B10,[1]Table2!$B$1:$Z$21,MATCH("xGA/90",[1]Table2!$B$1:$Z$1,0),0),"")</f>
        <v/>
      </c>
      <c r="O79" s="41" t="str">
        <f>IFERROR(VLOOKUP(O10,[1]Table2!$B$1:$Z$21,MATCH("xG/90",[1]Table2!$B$1:$Z$1,0),0)*VLOOKUP($B10,[1]Table2!$B$1:$Z$21,MATCH("xGA/90",[1]Table2!$B$1:$Z$1,0),0),"")</f>
        <v/>
      </c>
      <c r="P79" s="41" t="str">
        <f>IFERROR(VLOOKUP(P10,[1]Table2!$B$1:$Z$21,MATCH("xG/90",[1]Table2!$B$1:$Z$1,0),0)*VLOOKUP($B10,[1]Table2!$B$1:$Z$21,MATCH("xGA/90",[1]Table2!$B$1:$Z$1,0),0),"")</f>
        <v/>
      </c>
      <c r="Q79" s="41">
        <f>IFERROR(VLOOKUP(Q10,[1]Table2!$B$1:$Z$21,MATCH("xG/90",[1]Table2!$B$1:$Z$1,0),0)*VLOOKUP($B10,[1]Table2!$B$1:$Z$21,MATCH("xGA/90",[1]Table2!$B$1:$Z$1,0),0),"")</f>
        <v>2.411290322580645</v>
      </c>
      <c r="R79" s="41" t="str">
        <f>IFERROR(VLOOKUP(R10,[1]Table2!$B$1:$Z$21,MATCH("xG/90",[1]Table2!$B$1:$Z$1,0),0)*VLOOKUP($B10,[1]Table2!$B$1:$Z$21,MATCH("xGA/90",[1]Table2!$B$1:$Z$1,0),0),"")</f>
        <v/>
      </c>
      <c r="S79" s="41" t="str">
        <f>IFERROR(VLOOKUP(S10,[1]Table2!$B$1:$Z$21,MATCH("xG/90",[1]Table2!$B$1:$Z$1,0),0)*VLOOKUP($B10,[1]Table2!$B$1:$Z$21,MATCH("xGA/90",[1]Table2!$B$1:$Z$1,0),0),"")</f>
        <v/>
      </c>
      <c r="T79" s="41" t="str">
        <f>IFERROR(VLOOKUP(T10,[1]Table2!$B$1:$Z$21,MATCH("xG/90",[1]Table2!$B$1:$Z$1,0),0)*VLOOKUP($B10,[1]Table2!$B$1:$Z$21,MATCH("xGA/90",[1]Table2!$B$1:$Z$1,0),0),"")</f>
        <v/>
      </c>
      <c r="U79" s="41" t="str">
        <f>IFERROR(VLOOKUP(U10,[1]Table2!$B$1:$Z$21,MATCH("xG/90",[1]Table2!$B$1:$Z$1,0),0)*VLOOKUP($B10,[1]Table2!$B$1:$Z$21,MATCH("xGA/90",[1]Table2!$B$1:$Z$1,0),0),"")</f>
        <v/>
      </c>
      <c r="V79" s="41">
        <f>IFERROR(VLOOKUP(V10,[1]Table2!$B$1:$Z$21,MATCH("xG/90",[1]Table2!$B$1:$Z$1,0),0)*VLOOKUP($B10,[1]Table2!$B$1:$Z$21,MATCH("xGA/90",[1]Table2!$B$1:$Z$1,0),0),"")</f>
        <v>1.6981249999999999</v>
      </c>
      <c r="W79" s="41" t="str">
        <f>IFERROR(VLOOKUP(W10,[1]Table2!$B$1:$Z$21,MATCH("xG/90",[1]Table2!$B$1:$Z$1,0),0)*VLOOKUP($B10,[1]Table2!$B$1:$Z$21,MATCH("xGA/90",[1]Table2!$B$1:$Z$1,0),0),"")</f>
        <v/>
      </c>
      <c r="X79" s="41" t="str">
        <f>IFERROR(VLOOKUP(X10,[1]Table2!$B$1:$Z$21,MATCH("xG/90",[1]Table2!$B$1:$Z$1,0),0)*VLOOKUP($B10,[1]Table2!$B$1:$Z$21,MATCH("xGA/90",[1]Table2!$B$1:$Z$1,0),0),"")</f>
        <v/>
      </c>
      <c r="Y79" s="41" t="str">
        <f>IFERROR(VLOOKUP(Y10,[1]Table2!$B$1:$Z$21,MATCH("xG/90",[1]Table2!$B$1:$Z$1,0),0)*VLOOKUP($B10,[1]Table2!$B$1:$Z$21,MATCH("xGA/90",[1]Table2!$B$1:$Z$1,0),0),"")</f>
        <v/>
      </c>
      <c r="Z79" s="41" t="str">
        <f>IFERROR(VLOOKUP(Z10,[1]Table2!$B$1:$Z$21,MATCH("xG/90",[1]Table2!$B$1:$Z$1,0),0)*VLOOKUP($B10,[1]Table2!$B$1:$Z$21,MATCH("xGA/90",[1]Table2!$B$1:$Z$1,0),0),"")</f>
        <v/>
      </c>
      <c r="AA79" s="41" t="str">
        <f>IFERROR(VLOOKUP(AA10,[1]Table2!$B$1:$Z$21,MATCH("xG/90",[1]Table2!$B$1:$Z$1,0),0)*VLOOKUP($B10,[1]Table2!$B$1:$Z$21,MATCH("xGA/90",[1]Table2!$B$1:$Z$1,0),0),"")</f>
        <v/>
      </c>
      <c r="AB79" s="41" t="str">
        <f>IFERROR(VLOOKUP(AB10,[1]Table2!$B$1:$Z$21,MATCH("xG/90",[1]Table2!$B$1:$Z$1,0),0)*VLOOKUP($B10,[1]Table2!$B$1:$Z$21,MATCH("xGA/90",[1]Table2!$B$1:$Z$1,0),0),"")</f>
        <v/>
      </c>
      <c r="AC79" s="41">
        <f>IFERROR(VLOOKUP(AC10,[1]Table2!$B$1:$Z$21,MATCH("xG/90",[1]Table2!$B$1:$Z$1,0),0)*VLOOKUP($B10,[1]Table2!$B$1:$Z$21,MATCH("xGA/90",[1]Table2!$B$1:$Z$1,0),0),"")</f>
        <v>2.7516666666666669</v>
      </c>
      <c r="AD79" s="41" t="str">
        <f>IFERROR(VLOOKUP(AD10,[1]Table2!$B$1:$Z$21,MATCH("xG/90",[1]Table2!$B$1:$Z$1,0),0)*VLOOKUP($B10,[1]Table2!$B$1:$Z$21,MATCH("xGA/90",[1]Table2!$B$1:$Z$1,0),0),"")</f>
        <v/>
      </c>
      <c r="AE79" s="41" t="str">
        <f>IFERROR(VLOOKUP(AE10,[1]Table2!$B$1:$Z$21,MATCH("xG/90",[1]Table2!$B$1:$Z$1,0),0)*VLOOKUP($B10,[1]Table2!$B$1:$Z$21,MATCH("xGA/90",[1]Table2!$B$1:$Z$1,0),0),"")</f>
        <v/>
      </c>
      <c r="AF79" s="41">
        <f>IFERROR(VLOOKUP(AF10,[1]Table2!$B$1:$Z$21,MATCH("xG/90",[1]Table2!$B$1:$Z$1,0),0)*VLOOKUP($B10,[1]Table2!$B$1:$Z$21,MATCH("xGA/90",[1]Table2!$B$1:$Z$1,0),0),"")</f>
        <v>1.9459375000000001</v>
      </c>
      <c r="AG79" s="41" t="str">
        <f>IFERROR(VLOOKUP(AG10,[1]Table2!$B$1:$Z$21,MATCH("xG/90",[1]Table2!$B$1:$Z$1,0),0)*VLOOKUP($B10,[1]Table2!$B$1:$Z$21,MATCH("xGA/90",[1]Table2!$B$1:$Z$1,0),0),"")</f>
        <v/>
      </c>
      <c r="AH79" s="41" t="str">
        <f>IFERROR(VLOOKUP(AH10,[1]Table2!$B$1:$Z$21,MATCH("xG/90",[1]Table2!$B$1:$Z$1,0),0)*VLOOKUP($B10,[1]Table2!$B$1:$Z$21,MATCH("xGA/90",[1]Table2!$B$1:$Z$1,0),0),"")</f>
        <v/>
      </c>
      <c r="AI79" s="41" t="str">
        <f>IFERROR(VLOOKUP(AI10,[1]Table2!$B$1:$Z$21,MATCH("xG/90",[1]Table2!$B$1:$Z$1,0),0)*VLOOKUP($B10,[1]Table2!$B$1:$Z$21,MATCH("xGA/90",[1]Table2!$B$1:$Z$1,0),0),"")</f>
        <v/>
      </c>
      <c r="AJ79" s="41">
        <f>IFERROR(VLOOKUP(AJ10,[1]Table2!$B$1:$Z$21,MATCH("xG/90",[1]Table2!$B$1:$Z$1,0),0)*VLOOKUP($B10,[1]Table2!$B$1:$Z$21,MATCH("xGA/90",[1]Table2!$B$1:$Z$1,0),0),"")</f>
        <v>2.2729032258064517</v>
      </c>
      <c r="AK79" s="41" t="str">
        <f>IFERROR(VLOOKUP(AK10,[1]Table2!$B$1:$Z$21,MATCH("xG/90",[1]Table2!$B$1:$Z$1,0),0)*VLOOKUP($B10,[1]Table2!$B$1:$Z$21,MATCH("xGA/90",[1]Table2!$B$1:$Z$1,0),0),"")</f>
        <v/>
      </c>
      <c r="AL79" s="41" t="str">
        <f>IFERROR(VLOOKUP(AL10,[1]Table2!$B$1:$Z$21,MATCH("xG/90",[1]Table2!$B$1:$Z$1,0),0)*VLOOKUP($B10,[1]Table2!$B$1:$Z$21,MATCH("xGA/90",[1]Table2!$B$1:$Z$1,0),0),"")</f>
        <v/>
      </c>
      <c r="AM79" s="41" t="str">
        <f>IFERROR(VLOOKUP(AM10,[1]Table2!$B$1:$Z$21,MATCH("xG/90",[1]Table2!$B$1:$Z$1,0),0)*VLOOKUP($B10,[1]Table2!$B$1:$Z$21,MATCH("xGA/90",[1]Table2!$B$1:$Z$1,0),0),"")</f>
        <v/>
      </c>
      <c r="AN79" s="41" t="str">
        <f>IFERROR(VLOOKUP(AN10,[1]Table2!$B$1:$Z$21,MATCH("xG/90",[1]Table2!$B$1:$Z$1,0),0)*VLOOKUP($B10,[1]Table2!$B$1:$Z$21,MATCH("xGA/90",[1]Table2!$B$1:$Z$1,0),0),"")</f>
        <v/>
      </c>
      <c r="AO79" s="41" t="str">
        <f>IFERROR(VLOOKUP(AO10,[1]Table2!$B$1:$Z$21,MATCH("xG/90",[1]Table2!$B$1:$Z$1,0),0)*VLOOKUP($B10,[1]Table2!$B$1:$Z$21,MATCH("xGA/90",[1]Table2!$B$1:$Z$1,0),0),"")</f>
        <v/>
      </c>
      <c r="AP79" s="41" t="str">
        <f>IFERROR(VLOOKUP(AP10,[1]Table2!$B$1:$Z$21,MATCH("xG/90",[1]Table2!$B$1:$Z$1,0),0)*VLOOKUP($B10,[1]Table2!$B$1:$Z$21,MATCH("xGA/90",[1]Table2!$B$1:$Z$1,0),0),"")</f>
        <v/>
      </c>
      <c r="AQ79" s="41" t="str">
        <f>IFERROR(VLOOKUP(AQ10,[1]Table2!$B$1:$Z$21,MATCH("xG/90",[1]Table2!$B$1:$Z$1,0),0)*VLOOKUP($B10,[1]Table2!$B$1:$Z$21,MATCH("xGA/90",[1]Table2!$B$1:$Z$1,0),0),"")</f>
        <v/>
      </c>
      <c r="AR79" s="41" t="str">
        <f>IFERROR(VLOOKUP(AR10,[1]Table2!$B$1:$Z$21,MATCH("xG/90",[1]Table2!$B$1:$Z$1,0),0)*VLOOKUP($B10,[1]Table2!$B$1:$Z$21,MATCH("xGA/90",[1]Table2!$B$1:$Z$1,0),0),"")</f>
        <v/>
      </c>
      <c r="AS79" s="41" t="str">
        <f>IFERROR(VLOOKUP(AS10,[1]Table2!$B$1:$Z$21,MATCH("xG/90",[1]Table2!$B$1:$Z$1,0),0)*VLOOKUP($B10,[1]Table2!$B$1:$Z$21,MATCH("xGA/90",[1]Table2!$B$1:$Z$1,0),0),"")</f>
        <v/>
      </c>
      <c r="AT79" s="41" t="str">
        <f>IFERROR(VLOOKUP(AT10,[1]Table2!$B$1:$Z$21,MATCH("xG/90",[1]Table2!$B$1:$Z$1,0),0)*VLOOKUP($B10,[1]Table2!$B$1:$Z$21,MATCH("xGA/90",[1]Table2!$B$1:$Z$1,0),0),"")</f>
        <v/>
      </c>
      <c r="AU79" s="41" t="str">
        <f>IFERROR(VLOOKUP(AU10,[1]Table2!$B$1:$Z$21,MATCH("xG/90",[1]Table2!$B$1:$Z$1,0),0)*VLOOKUP($B10,[1]Table2!$B$1:$Z$21,MATCH("xGA/90",[1]Table2!$B$1:$Z$1,0),0),"")</f>
        <v/>
      </c>
      <c r="AV79" s="41" t="str">
        <f>IFERROR(VLOOKUP(AV10,[1]Table2!$B$1:$Z$21,MATCH("xG/90",[1]Table2!$B$1:$Z$1,0),0)*VLOOKUP($B10,[1]Table2!$B$1:$Z$21,MATCH("xGA/90",[1]Table2!$B$1:$Z$1,0),0),"")</f>
        <v/>
      </c>
      <c r="AW79" s="41" t="str">
        <f>IFERROR(VLOOKUP(AW10,[1]Table2!$B$1:$Z$21,MATCH("xG/90",[1]Table2!$B$1:$Z$1,0),0)*VLOOKUP($B10,[1]Table2!$B$1:$Z$21,MATCH("xGA/90",[1]Table2!$B$1:$Z$1,0),0),"")</f>
        <v/>
      </c>
      <c r="AX79" s="41" t="str">
        <f>IFERROR(VLOOKUP(AX10,[1]Table2!$B$1:$Z$21,MATCH("xG/90",[1]Table2!$B$1:$Z$1,0),0)*VLOOKUP($B10,[1]Table2!$B$1:$Z$21,MATCH("xGA/90",[1]Table2!$B$1:$Z$1,0),0),"")</f>
        <v/>
      </c>
      <c r="AY79" s="41" t="str">
        <f>IFERROR(VLOOKUP(AY10,[1]Table2!$B$1:$Z$21,MATCH("xG/90",[1]Table2!$B$1:$Z$1,0),0)*VLOOKUP($B10,[1]Table2!$B$1:$Z$21,MATCH("xGA/90",[1]Table2!$B$1:$Z$1,0),0),"")</f>
        <v/>
      </c>
      <c r="AZ79" s="41" t="str">
        <f>IFERROR(VLOOKUP(AZ10,[1]Table2!$B$1:$Z$21,MATCH("xG/90",[1]Table2!$B$1:$Z$1,0),0)*VLOOKUP($B10,[1]Table2!$B$1:$Z$21,MATCH("xGA/90",[1]Table2!$B$1:$Z$1,0),0),"")</f>
        <v/>
      </c>
      <c r="BA79" s="41" t="str">
        <f>IFERROR(VLOOKUP(BA10,[1]Table2!$B$1:$Z$21,MATCH("xG/90",[1]Table2!$B$1:$Z$1,0),0)*VLOOKUP($B10,[1]Table2!$B$1:$Z$21,MATCH("xGA/90",[1]Table2!$B$1:$Z$1,0),0),"")</f>
        <v/>
      </c>
      <c r="BB79" s="41" t="str">
        <f>IFERROR(VLOOKUP(BB10,[1]Table2!$B$1:$Z$21,MATCH("xG/90",[1]Table2!$B$1:$Z$1,0),0)*VLOOKUP($B10,[1]Table2!$B$1:$Z$21,MATCH("xGA/90",[1]Table2!$B$1:$Z$1,0),0),"")</f>
        <v/>
      </c>
      <c r="BC79" s="41" t="str">
        <f>IFERROR(VLOOKUP(BC10,[1]Table2!$B$1:$Z$21,MATCH("xG/90",[1]Table2!$B$1:$Z$1,0),0)*VLOOKUP($B10,[1]Table2!$B$1:$Z$21,MATCH("xGA/90",[1]Table2!$B$1:$Z$1,0),0),"")</f>
        <v/>
      </c>
      <c r="BD79" s="41" t="str">
        <f>IFERROR(VLOOKUP(BD10,[1]Table2!$B$1:$Z$21,MATCH("xG/90",[1]Table2!$B$1:$Z$1,0),0)*VLOOKUP($B10,[1]Table2!$B$1:$Z$21,MATCH("xGA/90",[1]Table2!$B$1:$Z$1,0),0),"")</f>
        <v/>
      </c>
      <c r="BE79" s="41" t="str">
        <f>IFERROR(VLOOKUP(BE10,[1]Table2!$B$1:$Z$21,MATCH("xG/90",[1]Table2!$B$1:$Z$1,0),0)*VLOOKUP($B10,[1]Table2!$B$1:$Z$21,MATCH("xGA/90",[1]Table2!$B$1:$Z$1,0),0),"")</f>
        <v/>
      </c>
      <c r="BF79" s="41" t="str">
        <f>IFERROR(VLOOKUP(BF10,[1]Table2!$B$1:$Z$21,MATCH("xG/90",[1]Table2!$B$1:$Z$1,0),0)*VLOOKUP($B10,[1]Table2!$B$1:$Z$21,MATCH("xGA/90",[1]Table2!$B$1:$Z$1,0),0),"")</f>
        <v/>
      </c>
      <c r="BG79" s="41" t="str">
        <f>IFERROR(VLOOKUP(BG10,[1]Table2!$B$1:$Z$21,MATCH("xG/90",[1]Table2!$B$1:$Z$1,0),0)*VLOOKUP($B10,[1]Table2!$B$1:$Z$21,MATCH("xGA/90",[1]Table2!$B$1:$Z$1,0),0),"")</f>
        <v/>
      </c>
      <c r="BH79" s="41" t="str">
        <f>IFERROR(VLOOKUP(BH10,[1]Table2!$B$1:$Z$21,MATCH("xG/90",[1]Table2!$B$1:$Z$1,0),0)*VLOOKUP($B10,[1]Table2!$B$1:$Z$21,MATCH("xGA/90",[1]Table2!$B$1:$Z$1,0),0),"")</f>
        <v/>
      </c>
      <c r="BI79" s="41" t="str">
        <f>IFERROR(VLOOKUP(BI10,[1]Table2!$B$1:$Z$21,MATCH("xG/90",[1]Table2!$B$1:$Z$1,0),0)*VLOOKUP($B10,[1]Table2!$B$1:$Z$21,MATCH("xGA/90",[1]Table2!$B$1:$Z$1,0),0),"")</f>
        <v/>
      </c>
      <c r="BJ79" s="41" t="str">
        <f>IFERROR(VLOOKUP(BJ10,[1]Table2!$B$1:$Z$21,MATCH("xG/90",[1]Table2!$B$1:$Z$1,0),0)*VLOOKUP($B10,[1]Table2!$B$1:$Z$21,MATCH("xGA/90",[1]Table2!$B$1:$Z$1,0),0),"")</f>
        <v/>
      </c>
      <c r="BK79" s="41" t="str">
        <f>IFERROR(VLOOKUP(BK10,[1]Table2!$B$1:$Z$21,MATCH("xG/90",[1]Table2!$B$1:$Z$1,0),0)*VLOOKUP($B10,[1]Table2!$B$1:$Z$21,MATCH("xGA/90",[1]Table2!$B$1:$Z$1,0),0),"")</f>
        <v/>
      </c>
      <c r="BL79" s="41">
        <f>IFERROR(VLOOKUP(BL10,[1]Table2!$B$1:$Z$21,MATCH("xG/90",[1]Table2!$B$1:$Z$1,0),0)*VLOOKUP($B10,[1]Table2!$B$1:$Z$21,MATCH("xGA/90",[1]Table2!$B$1:$Z$1,0),0),"")</f>
        <v>1.6564516129032258</v>
      </c>
      <c r="BM79" s="41" t="str">
        <f>IFERROR(VLOOKUP(BM10,[1]Table2!$B$1:$Z$21,MATCH("xG/90",[1]Table2!$B$1:$Z$1,0),0)*VLOOKUP($B10,[1]Table2!$B$1:$Z$21,MATCH("xGA/90",[1]Table2!$B$1:$Z$1,0),0),"")</f>
        <v/>
      </c>
      <c r="BN79" s="41" t="str">
        <f>IFERROR(VLOOKUP(BN10,[1]Table2!$B$1:$Z$21,MATCH("xG/90",[1]Table2!$B$1:$Z$1,0),0)*VLOOKUP($B10,[1]Table2!$B$1:$Z$21,MATCH("xGA/90",[1]Table2!$B$1:$Z$1,0),0),"")</f>
        <v/>
      </c>
      <c r="BO79" s="41" t="str">
        <f>IFERROR(VLOOKUP(BO10,[1]Table2!$B$1:$Z$21,MATCH("xG/90",[1]Table2!$B$1:$Z$1,0),0)*VLOOKUP($B10,[1]Table2!$B$1:$Z$21,MATCH("xGA/90",[1]Table2!$B$1:$Z$1,0),0),"")</f>
        <v/>
      </c>
      <c r="BP79" s="41" t="str">
        <f>IFERROR(VLOOKUP(BP10,[1]Table2!$B$1:$Z$21,MATCH("xG/90",[1]Table2!$B$1:$Z$1,0),0)*VLOOKUP($B10,[1]Table2!$B$1:$Z$21,MATCH("xGA/90",[1]Table2!$B$1:$Z$1,0),0),"")</f>
        <v/>
      </c>
      <c r="BQ79" s="41" t="str">
        <f>IFERROR(VLOOKUP(BQ10,[1]Table2!$B$1:$Z$21,MATCH("xG/90",[1]Table2!$B$1:$Z$1,0),0)*VLOOKUP($B10,[1]Table2!$B$1:$Z$21,MATCH("xGA/90",[1]Table2!$B$1:$Z$1,0),0),"")</f>
        <v/>
      </c>
      <c r="BR79" s="41" t="str">
        <f>IFERROR(VLOOKUP(BR10,[1]Table2!$B$1:$Z$21,MATCH("xG/90",[1]Table2!$B$1:$Z$1,0),0)*VLOOKUP($B10,[1]Table2!$B$1:$Z$21,MATCH("xGA/90",[1]Table2!$B$1:$Z$1,0),0),"")</f>
        <v/>
      </c>
      <c r="BS79" s="41" t="str">
        <f>IFERROR(VLOOKUP(BS10,[1]Table2!$B$1:$Z$21,MATCH("xG/90",[1]Table2!$B$1:$Z$1,0),0)*VLOOKUP($B10,[1]Table2!$B$1:$Z$21,MATCH("xGA/90",[1]Table2!$B$1:$Z$1,0),0),"")</f>
        <v/>
      </c>
      <c r="BT79" s="41">
        <f>IFERROR(VLOOKUP(BT10,[1]Table2!$B$1:$Z$21,MATCH("xG/90",[1]Table2!$B$1:$Z$1,0),0)*VLOOKUP($B10,[1]Table2!$B$1:$Z$21,MATCH("xGA/90",[1]Table2!$B$1:$Z$1,0),0),"")</f>
        <v>1.6128125000000002</v>
      </c>
      <c r="BU79" s="41" t="str">
        <f>IFERROR(VLOOKUP(BU10,[1]Table2!$B$1:$Z$21,MATCH("xG/90",[1]Table2!$B$1:$Z$1,0),0)*VLOOKUP($B10,[1]Table2!$B$1:$Z$21,MATCH("xGA/90",[1]Table2!$B$1:$Z$1,0),0),"")</f>
        <v/>
      </c>
      <c r="BV79" s="41" t="str">
        <f>IFERROR(VLOOKUP(BV10,[1]Table2!$B$1:$Z$21,MATCH("xG/90",[1]Table2!$B$1:$Z$1,0),0)*VLOOKUP($B10,[1]Table2!$B$1:$Z$21,MATCH("xGA/90",[1]Table2!$B$1:$Z$1,0),0),"")</f>
        <v/>
      </c>
      <c r="BW79" s="41" t="str">
        <f>IFERROR(VLOOKUP(BW10,[1]Table2!$B$1:$Z$21,MATCH("xG/90",[1]Table2!$B$1:$Z$1,0),0)*VLOOKUP($B10,[1]Table2!$B$1:$Z$21,MATCH("xGA/90",[1]Table2!$B$1:$Z$1,0),0),"")</f>
        <v/>
      </c>
      <c r="BX79" s="41" t="str">
        <f>IFERROR(VLOOKUP(BX10,[1]Table2!$B$1:$Z$21,MATCH("xG/90",[1]Table2!$B$1:$Z$1,0),0)*VLOOKUP($B10,[1]Table2!$B$1:$Z$21,MATCH("xGA/90",[1]Table2!$B$1:$Z$1,0),0),"")</f>
        <v/>
      </c>
      <c r="BY79" s="41" t="str">
        <f>IFERROR(VLOOKUP(BY10,[1]Table2!$B$1:$Z$21,MATCH("xG/90",[1]Table2!$B$1:$Z$1,0),0)*VLOOKUP($B10,[1]Table2!$B$1:$Z$21,MATCH("xGA/90",[1]Table2!$B$1:$Z$1,0),0),"")</f>
        <v/>
      </c>
      <c r="BZ79" s="41">
        <f>IFERROR(VLOOKUP(BZ10,[1]Table2!$B$1:$Z$21,MATCH("xG/90",[1]Table2!$B$1:$Z$1,0),0)*VLOOKUP($B10,[1]Table2!$B$1:$Z$21,MATCH("xGA/90",[1]Table2!$B$1:$Z$1,0),0),"")</f>
        <v>1.6412500000000001</v>
      </c>
      <c r="CA79" s="41" t="str">
        <f>IFERROR(VLOOKUP(CA10,[1]Table2!$B$1:$Z$21,MATCH("xG/90",[1]Table2!$B$1:$Z$1,0),0)*VLOOKUP($B10,[1]Table2!$B$1:$Z$21,MATCH("xGA/90",[1]Table2!$B$1:$Z$1,0),0),"")</f>
        <v/>
      </c>
      <c r="CB79" s="41" t="str">
        <f>IFERROR(VLOOKUP(CB10,[1]Table2!$B$1:$Z$21,MATCH("xG/90",[1]Table2!$B$1:$Z$1,0),0)*VLOOKUP($B10,[1]Table2!$B$1:$Z$21,MATCH("xGA/90",[1]Table2!$B$1:$Z$1,0),0),"")</f>
        <v/>
      </c>
      <c r="CC79" s="41">
        <f>IFERROR(VLOOKUP(CC10,[1]Table2!$B$1:$Z$21,MATCH("xG/90",[1]Table2!$B$1:$Z$1,0),0)*VLOOKUP($B10,[1]Table2!$B$1:$Z$21,MATCH("xGA/90",[1]Table2!$B$1:$Z$1,0),0),"")</f>
        <v>1.2837500000000002</v>
      </c>
      <c r="CD79" s="41" t="str">
        <f>IFERROR(VLOOKUP(CD10,[1]Table2!$B$1:$Z$21,MATCH("xG/90",[1]Table2!$B$1:$Z$1,0),0)*VLOOKUP($B10,[1]Table2!$B$1:$Z$21,MATCH("xGA/90",[1]Table2!$B$1:$Z$1,0),0),"")</f>
        <v/>
      </c>
      <c r="CE79" s="41" t="str">
        <f>IFERROR(VLOOKUP(CE10,[1]Table2!$B$1:$Z$21,MATCH("xG/90",[1]Table2!$B$1:$Z$1,0),0)*VLOOKUP($B10,[1]Table2!$B$1:$Z$21,MATCH("xGA/90",[1]Table2!$B$1:$Z$1,0),0),"")</f>
        <v/>
      </c>
      <c r="CF79" s="41" t="str">
        <f>IFERROR(VLOOKUP(CF10,[1]Table2!$B$1:$Z$21,MATCH("xG/90",[1]Table2!$B$1:$Z$1,0),0)*VLOOKUP($B10,[1]Table2!$B$1:$Z$21,MATCH("xGA/90",[1]Table2!$B$1:$Z$1,0),0),"")</f>
        <v/>
      </c>
      <c r="CG79" s="41">
        <f>IFERROR(VLOOKUP(CG10,[1]Table2!$B$1:$Z$21,MATCH("xG/90",[1]Table2!$B$1:$Z$1,0),0)*VLOOKUP($B10,[1]Table2!$B$1:$Z$21,MATCH("xGA/90",[1]Table2!$B$1:$Z$1,0),0),"")</f>
        <v>1.3934374999999999</v>
      </c>
      <c r="CH79" s="41" t="str">
        <f>IFERROR(VLOOKUP(CH10,[1]Table2!$B$1:$Z$21,MATCH("xG/90",[1]Table2!$B$1:$Z$1,0),0)*VLOOKUP($B10,[1]Table2!$B$1:$Z$21,MATCH("xGA/90",[1]Table2!$B$1:$Z$1,0),0),"")</f>
        <v/>
      </c>
      <c r="CI79" s="41" t="str">
        <f>IFERROR(VLOOKUP(CI10,[1]Table2!$B$1:$Z$21,MATCH("xG/90",[1]Table2!$B$1:$Z$1,0),0)*VLOOKUP($B10,[1]Table2!$B$1:$Z$21,MATCH("xGA/90",[1]Table2!$B$1:$Z$1,0),0),"")</f>
        <v/>
      </c>
      <c r="CJ79" s="41" t="str">
        <f>IFERROR(VLOOKUP(CJ10,[1]Table2!$B$1:$Z$21,MATCH("xG/90",[1]Table2!$B$1:$Z$1,0),0)*VLOOKUP($B10,[1]Table2!$B$1:$Z$21,MATCH("xGA/90",[1]Table2!$B$1:$Z$1,0),0),"")</f>
        <v/>
      </c>
      <c r="CK79" s="41" t="str">
        <f>IFERROR(VLOOKUP(CK10,[1]Table2!$B$1:$Z$21,MATCH("xG/90",[1]Table2!$B$1:$Z$1,0),0)*VLOOKUP($B10,[1]Table2!$B$1:$Z$21,MATCH("xGA/90",[1]Table2!$B$1:$Z$1,0),0),"")</f>
        <v/>
      </c>
      <c r="CL79" s="41" t="str">
        <f>IFERROR(VLOOKUP(CL10,[1]Table2!$B$1:$Z$21,MATCH("xG/90",[1]Table2!$B$1:$Z$1,0),0)*VLOOKUP($B10,[1]Table2!$B$1:$Z$21,MATCH("xGA/90",[1]Table2!$B$1:$Z$1,0),0),"")</f>
        <v/>
      </c>
      <c r="CM79" s="41" t="str">
        <f>IFERROR(VLOOKUP(CM10,[1]Table2!$B$1:$Z$21,MATCH("xG/90",[1]Table2!$B$1:$Z$1,0),0)*VLOOKUP($B10,[1]Table2!$B$1:$Z$21,MATCH("xGA/90",[1]Table2!$B$1:$Z$1,0),0),"")</f>
        <v/>
      </c>
      <c r="CN79" s="41">
        <f>IFERROR(VLOOKUP(CN10,[1]Table2!$B$1:$Z$21,MATCH("xG/90",[1]Table2!$B$1:$Z$1,0),0)*VLOOKUP($B10,[1]Table2!$B$1:$Z$21,MATCH("xGA/90",[1]Table2!$B$1:$Z$1,0),0),"")</f>
        <v>1.2390625</v>
      </c>
      <c r="CO79" s="41" t="str">
        <f>IFERROR(VLOOKUP(CO10,[1]Table2!$B$1:$Z$21,MATCH("xG/90",[1]Table2!$B$1:$Z$1,0),0)*VLOOKUP($B10,[1]Table2!$B$1:$Z$21,MATCH("xGA/90",[1]Table2!$B$1:$Z$1,0),0),"")</f>
        <v/>
      </c>
      <c r="CP79" s="41" t="str">
        <f>IFERROR(VLOOKUP(CP10,[1]Table2!$B$1:$Z$21,MATCH("xG/90",[1]Table2!$B$1:$Z$1,0),0)*VLOOKUP($B10,[1]Table2!$B$1:$Z$21,MATCH("xGA/90",[1]Table2!$B$1:$Z$1,0),0),"")</f>
        <v/>
      </c>
      <c r="CQ79" s="41" t="str">
        <f>IFERROR(VLOOKUP(CQ10,[1]Table2!$B$1:$Z$21,MATCH("xG/90",[1]Table2!$B$1:$Z$1,0),0)*VLOOKUP($B10,[1]Table2!$B$1:$Z$21,MATCH("xGA/90",[1]Table2!$B$1:$Z$1,0),0),"")</f>
        <v/>
      </c>
      <c r="CR79" s="41" t="str">
        <f>IFERROR(VLOOKUP(CR10,[1]Table2!$B$1:$Z$21,MATCH("xG/90",[1]Table2!$B$1:$Z$1,0),0)*VLOOKUP($B10,[1]Table2!$B$1:$Z$21,MATCH("xGA/90",[1]Table2!$B$1:$Z$1,0),0),"")</f>
        <v/>
      </c>
      <c r="CS79" s="41" t="str">
        <f>IFERROR(VLOOKUP(CS10,[1]Table2!$B$1:$Z$21,MATCH("xG/90",[1]Table2!$B$1:$Z$1,0),0)*VLOOKUP($B10,[1]Table2!$B$1:$Z$21,MATCH("xGA/90",[1]Table2!$B$1:$Z$1,0),0),"")</f>
        <v/>
      </c>
      <c r="CT79" s="41" t="str">
        <f>IFERROR(VLOOKUP(CT10,[1]Table2!$B$1:$Z$21,MATCH("xG/90",[1]Table2!$B$1:$Z$1,0),0)*VLOOKUP($B10,[1]Table2!$B$1:$Z$21,MATCH("xGA/90",[1]Table2!$B$1:$Z$1,0),0),"")</f>
        <v/>
      </c>
      <c r="CU79" s="41" t="str">
        <f>IFERROR(VLOOKUP(CU10,[1]Table2!$B$1:$Z$21,MATCH("xG/90",[1]Table2!$B$1:$Z$1,0),0)*VLOOKUP($B10,[1]Table2!$B$1:$Z$21,MATCH("xGA/90",[1]Table2!$B$1:$Z$1,0),0),"")</f>
        <v/>
      </c>
      <c r="CV79" s="41">
        <f>IFERROR(VLOOKUP(CV10,[1]Table2!$B$1:$Z$21,MATCH("xG/90",[1]Table2!$B$1:$Z$1,0),0)*VLOOKUP($B10,[1]Table2!$B$1:$Z$21,MATCH("xGA/90",[1]Table2!$B$1:$Z$1,0),0),"")</f>
        <v>1.7235483870967745</v>
      </c>
      <c r="CW79" s="41" t="str">
        <f>IFERROR(VLOOKUP(CW10,[1]Table2!$B$1:$Z$21,MATCH("xG/90",[1]Table2!$B$1:$Z$1,0),0)*VLOOKUP($B10,[1]Table2!$B$1:$Z$21,MATCH("xGA/90",[1]Table2!$B$1:$Z$1,0),0),"")</f>
        <v/>
      </c>
      <c r="CX79" s="41" t="str">
        <f>IFERROR(VLOOKUP(CX10,[1]Table2!$B$1:$Z$21,MATCH("xG/90",[1]Table2!$B$1:$Z$1,0),0)*VLOOKUP($B10,[1]Table2!$B$1:$Z$21,MATCH("xGA/90",[1]Table2!$B$1:$Z$1,0),0),"")</f>
        <v/>
      </c>
      <c r="CY79" s="41" t="str">
        <f>IFERROR(VLOOKUP(CY10,[1]Table2!$B$1:$Z$21,MATCH("xG/90",[1]Table2!$B$1:$Z$1,0),0)*VLOOKUP($B10,[1]Table2!$B$1:$Z$21,MATCH("xGA/90",[1]Table2!$B$1:$Z$1,0),0),"")</f>
        <v/>
      </c>
      <c r="CZ79" s="41" t="str">
        <f>IFERROR(VLOOKUP(CZ10,[1]Table2!$B$1:$Z$21,MATCH("xG/90",[1]Table2!$B$1:$Z$1,0),0)*VLOOKUP($B10,[1]Table2!$B$1:$Z$21,MATCH("xGA/90",[1]Table2!$B$1:$Z$1,0),0),"")</f>
        <v/>
      </c>
      <c r="DA79" s="41" t="str">
        <f>IFERROR(VLOOKUP(DA10,[1]Table2!$B$1:$Z$21,MATCH("xG/90",[1]Table2!$B$1:$Z$1,0),0)*VLOOKUP($B10,[1]Table2!$B$1:$Z$21,MATCH("xGA/90",[1]Table2!$B$1:$Z$1,0),0),"")</f>
        <v/>
      </c>
      <c r="DB79" s="41">
        <f>IFERROR(VLOOKUP(DB10,[1]Table2!$B$1:$Z$21,MATCH("xG/90",[1]Table2!$B$1:$Z$1,0),0)*VLOOKUP($B10,[1]Table2!$B$1:$Z$21,MATCH("xGA/90",[1]Table2!$B$1:$Z$1,0),0),"")</f>
        <v>1.3040625000000001</v>
      </c>
      <c r="DC79" s="41" t="str">
        <f>IFERROR(VLOOKUP(DC10,[1]Table2!$B$1:$Z$21,MATCH("xG/90",[1]Table2!$B$1:$Z$1,0),0)*VLOOKUP($B10,[1]Table2!$B$1:$Z$21,MATCH("xGA/90",[1]Table2!$B$1:$Z$1,0),0),"")</f>
        <v/>
      </c>
      <c r="DD79" s="41" t="str">
        <f>IFERROR(VLOOKUP(DD10,[1]Table2!$B$1:$Z$21,MATCH("xG/90",[1]Table2!$B$1:$Z$1,0),0)*VLOOKUP($B10,[1]Table2!$B$1:$Z$21,MATCH("xGA/90",[1]Table2!$B$1:$Z$1,0),0),"")</f>
        <v/>
      </c>
      <c r="DE79" s="41" t="str">
        <f>IFERROR(VLOOKUP(DE10,[1]Table2!$B$1:$Z$21,MATCH("xG/90",[1]Table2!$B$1:$Z$1,0),0)*VLOOKUP($B10,[1]Table2!$B$1:$Z$21,MATCH("xGA/90",[1]Table2!$B$1:$Z$1,0),0),"")</f>
        <v/>
      </c>
      <c r="DF79" s="41" t="str">
        <f>IFERROR(VLOOKUP(DF10,[1]Table2!$B$1:$Z$21,MATCH("xG/90",[1]Table2!$B$1:$Z$1,0),0)*VLOOKUP($B10,[1]Table2!$B$1:$Z$21,MATCH("xGA/90",[1]Table2!$B$1:$Z$1,0),0),"")</f>
        <v/>
      </c>
      <c r="DG79" s="41" t="str">
        <f>IFERROR(VLOOKUP(DG10,[1]Table2!$B$1:$Z$21,MATCH("xG/90",[1]Table2!$B$1:$Z$1,0),0)*VLOOKUP($B10,[1]Table2!$B$1:$Z$21,MATCH("xGA/90",[1]Table2!$B$1:$Z$1,0),0),"")</f>
        <v/>
      </c>
      <c r="DH79" s="41" t="str">
        <f>IFERROR(VLOOKUP(DH10,[1]Table2!$B$1:$Z$21,MATCH("xG/90",[1]Table2!$B$1:$Z$1,0),0)*VLOOKUP($B10,[1]Table2!$B$1:$Z$21,MATCH("xGA/90",[1]Table2!$B$1:$Z$1,0),0),"")</f>
        <v/>
      </c>
      <c r="DI79" s="41" t="str">
        <f>IFERROR(VLOOKUP(DI10,[1]Table2!$B$1:$Z$21,MATCH("xG/90",[1]Table2!$B$1:$Z$1,0),0)*VLOOKUP($B10,[1]Table2!$B$1:$Z$21,MATCH("xGA/90",[1]Table2!$B$1:$Z$1,0),0),"")</f>
        <v/>
      </c>
      <c r="DJ79" s="41" t="str">
        <f>IFERROR(VLOOKUP(DJ10,[1]Table2!$B$1:$Z$21,MATCH("xG/90",[1]Table2!$B$1:$Z$1,0),0)*VLOOKUP($B10,[1]Table2!$B$1:$Z$21,MATCH("xGA/90",[1]Table2!$B$1:$Z$1,0),0),"")</f>
        <v/>
      </c>
      <c r="DK79" s="41" t="str">
        <f>IFERROR(VLOOKUP(DK10,[1]Table2!$B$1:$Z$21,MATCH("xG/90",[1]Table2!$B$1:$Z$1,0),0)*VLOOKUP($B10,[1]Table2!$B$1:$Z$21,MATCH("xGA/90",[1]Table2!$B$1:$Z$1,0),0),"")</f>
        <v/>
      </c>
      <c r="DL79" s="41" t="str">
        <f>IFERROR(VLOOKUP(DL10,[1]Table2!$B$1:$Z$21,MATCH("xG/90",[1]Table2!$B$1:$Z$1,0),0)*VLOOKUP($B10,[1]Table2!$B$1:$Z$21,MATCH("xGA/90",[1]Table2!$B$1:$Z$1,0),0),"")</f>
        <v/>
      </c>
      <c r="DM79" s="41" t="str">
        <f>IFERROR(VLOOKUP(DM10,[1]Table2!$B$1:$Z$21,MATCH("xG/90",[1]Table2!$B$1:$Z$1,0),0)*VLOOKUP($B10,[1]Table2!$B$1:$Z$21,MATCH("xGA/90",[1]Table2!$B$1:$Z$1,0),0),"")</f>
        <v/>
      </c>
      <c r="DN79" s="41" t="str">
        <f>IFERROR(VLOOKUP(DN10,[1]Table2!$B$1:$Z$21,MATCH("xG/90",[1]Table2!$B$1:$Z$1,0),0)*VLOOKUP($B10,[1]Table2!$B$1:$Z$21,MATCH("xGA/90",[1]Table2!$B$1:$Z$1,0),0),"")</f>
        <v/>
      </c>
      <c r="DO79" s="41" t="str">
        <f>IFERROR(VLOOKUP(DO10,[1]Table2!$B$1:$Z$21,MATCH("xG/90",[1]Table2!$B$1:$Z$1,0),0)*VLOOKUP($B10,[1]Table2!$B$1:$Z$21,MATCH("xGA/90",[1]Table2!$B$1:$Z$1,0),0),"")</f>
        <v/>
      </c>
      <c r="DP79" s="41" t="str">
        <f>IFERROR(VLOOKUP(DP10,[1]Table2!$B$1:$Z$21,MATCH("xG/90",[1]Table2!$B$1:$Z$1,0),0)*VLOOKUP($B10,[1]Table2!$B$1:$Z$21,MATCH("xGA/90",[1]Table2!$B$1:$Z$1,0),0),"")</f>
        <v/>
      </c>
      <c r="DQ79" s="41" t="str">
        <f>IFERROR(VLOOKUP(DQ10,[1]Table2!$B$1:$Z$21,MATCH("xG/90",[1]Table2!$B$1:$Z$1,0),0)*VLOOKUP($B10,[1]Table2!$B$1:$Z$21,MATCH("xGA/90",[1]Table2!$B$1:$Z$1,0),0),"")</f>
        <v/>
      </c>
      <c r="DR79" s="41" t="str">
        <f>IFERROR(VLOOKUP(DR10,[1]Table2!$B$1:$Z$21,MATCH("xG/90",[1]Table2!$B$1:$Z$1,0),0)*VLOOKUP($B10,[1]Table2!$B$1:$Z$21,MATCH("xGA/90",[1]Table2!$B$1:$Z$1,0),0),"")</f>
        <v/>
      </c>
      <c r="DS79" s="41" t="str">
        <f>IFERROR(VLOOKUP(DS10,[1]Table2!$B$1:$Z$21,MATCH("xG/90",[1]Table2!$B$1:$Z$1,0),0)*VLOOKUP($B10,[1]Table2!$B$1:$Z$21,MATCH("xGA/90",[1]Table2!$B$1:$Z$1,0),0),"")</f>
        <v/>
      </c>
      <c r="DT79" s="41" t="str">
        <f>IFERROR(VLOOKUP(DT10,[1]Table2!$B$1:$Z$21,MATCH("xG/90",[1]Table2!$B$1:$Z$1,0),0)*VLOOKUP($B10,[1]Table2!$B$1:$Z$21,MATCH("xGA/90",[1]Table2!$B$1:$Z$1,0),0),"")</f>
        <v/>
      </c>
      <c r="DU79" s="41" t="str">
        <f>IFERROR(VLOOKUP(DU10,[1]Table2!$B$1:$Z$21,MATCH("xG/90",[1]Table2!$B$1:$Z$1,0),0)*VLOOKUP($B10,[1]Table2!$B$1:$Z$21,MATCH("xGA/90",[1]Table2!$B$1:$Z$1,0),0),"")</f>
        <v/>
      </c>
      <c r="DV79" s="41" t="str">
        <f>IFERROR(VLOOKUP(DV10,[1]Table2!$B$1:$Z$21,MATCH("xG/90",[1]Table2!$B$1:$Z$1,0),0)*VLOOKUP($B10,[1]Table2!$B$1:$Z$21,MATCH("xGA/90",[1]Table2!$B$1:$Z$1,0),0),"")</f>
        <v/>
      </c>
      <c r="DW79" s="41" t="str">
        <f>IFERROR(VLOOKUP(DW10,[1]Table2!$B$1:$Z$21,MATCH("xG/90",[1]Table2!$B$1:$Z$1,0),0)*VLOOKUP($B10,[1]Table2!$B$1:$Z$21,MATCH("xGA/90",[1]Table2!$B$1:$Z$1,0),0),"")</f>
        <v/>
      </c>
      <c r="DX79" s="41" t="str">
        <f>IFERROR(VLOOKUP(DX10,[1]Table2!$B$1:$Z$21,MATCH("xG/90",[1]Table2!$B$1:$Z$1,0),0)*VLOOKUP($B10,[1]Table2!$B$1:$Z$21,MATCH("xGA/90",[1]Table2!$B$1:$Z$1,0),0),"")</f>
        <v/>
      </c>
      <c r="DY79" s="41" t="str">
        <f>IFERROR(VLOOKUP(DY10,[1]Table2!$B$1:$Z$21,MATCH("xG/90",[1]Table2!$B$1:$Z$1,0),0)*VLOOKUP($B10,[1]Table2!$B$1:$Z$21,MATCH("xGA/90",[1]Table2!$B$1:$Z$1,0),0),"")</f>
        <v/>
      </c>
      <c r="DZ79" s="41" t="str">
        <f>IFERROR(VLOOKUP(DZ10,[1]Table2!$B$1:$Z$21,MATCH("xG/90",[1]Table2!$B$1:$Z$1,0),0)*VLOOKUP($B10,[1]Table2!$B$1:$Z$21,MATCH("xGA/90",[1]Table2!$B$1:$Z$1,0),0),"")</f>
        <v/>
      </c>
      <c r="EA79" s="41" t="str">
        <f>IFERROR(VLOOKUP(EA10,[1]Table2!$B$1:$Z$21,MATCH("xG/90",[1]Table2!$B$1:$Z$1,0),0)*VLOOKUP($B10,[1]Table2!$B$1:$Z$21,MATCH("xGA/90",[1]Table2!$B$1:$Z$1,0),0),"")</f>
        <v/>
      </c>
      <c r="EB79" s="41" t="str">
        <f>IFERROR(VLOOKUP(EB10,[1]Table2!$B$1:$Z$21,MATCH("xG/90",[1]Table2!$B$1:$Z$1,0),0)*VLOOKUP($B10,[1]Table2!$B$1:$Z$21,MATCH("xGA/90",[1]Table2!$B$1:$Z$1,0),0),"")</f>
        <v/>
      </c>
      <c r="EC79" s="41" t="str">
        <f>IFERROR(VLOOKUP(EC10,[1]Table2!$B$1:$Z$21,MATCH("xG/90",[1]Table2!$B$1:$Z$1,0),0)*VLOOKUP($B10,[1]Table2!$B$1:$Z$21,MATCH("xGA/90",[1]Table2!$B$1:$Z$1,0),0),"")</f>
        <v/>
      </c>
      <c r="ED79" s="41" t="str">
        <f>IFERROR(VLOOKUP(ED10,[1]Table2!$B$1:$Z$21,MATCH("xG/90",[1]Table2!$B$1:$Z$1,0),0)*VLOOKUP($B10,[1]Table2!$B$1:$Z$21,MATCH("xGA/90",[1]Table2!$B$1:$Z$1,0),0),"")</f>
        <v/>
      </c>
      <c r="EE79" s="41" t="str">
        <f>IFERROR(VLOOKUP(EE10,[1]Table2!$B$1:$Z$21,MATCH("xG/90",[1]Table2!$B$1:$Z$1,0),0)*VLOOKUP($B10,[1]Table2!$B$1:$Z$21,MATCH("xGA/90",[1]Table2!$B$1:$Z$1,0),0),"")</f>
        <v/>
      </c>
      <c r="EF79" s="41" t="str">
        <f>IFERROR(VLOOKUP(EF10,[1]Table2!$B$1:$Z$21,MATCH("xG/90",[1]Table2!$B$1:$Z$1,0),0)*VLOOKUP($B10,[1]Table2!$B$1:$Z$21,MATCH("xGA/90",[1]Table2!$B$1:$Z$1,0),0),"")</f>
        <v/>
      </c>
      <c r="EG79" s="41" t="str">
        <f>IFERROR(VLOOKUP(EG10,[1]Table2!$B$1:$Z$21,MATCH("xG/90",[1]Table2!$B$1:$Z$1,0),0)*VLOOKUP($B10,[1]Table2!$B$1:$Z$21,MATCH("xGA/90",[1]Table2!$B$1:$Z$1,0),0),"")</f>
        <v/>
      </c>
      <c r="EH79" s="41" t="str">
        <f>IFERROR(VLOOKUP(EH10,[1]Table2!$B$1:$Z$21,MATCH("xG/90",[1]Table2!$B$1:$Z$1,0),0)*VLOOKUP($B10,[1]Table2!$B$1:$Z$21,MATCH("xGA/90",[1]Table2!$B$1:$Z$1,0),0),"")</f>
        <v/>
      </c>
      <c r="EI79" s="41" t="str">
        <f>IFERROR(VLOOKUP(EI10,[1]Table2!$B$1:$Z$21,MATCH("xG/90",[1]Table2!$B$1:$Z$1,0),0)*VLOOKUP($B10,[1]Table2!$B$1:$Z$21,MATCH("xGA/90",[1]Table2!$B$1:$Z$1,0),0),"")</f>
        <v/>
      </c>
      <c r="EJ79" s="41" t="str">
        <f>IFERROR(VLOOKUP(EJ10,[1]Table2!$B$1:$Z$21,MATCH("xG/90",[1]Table2!$B$1:$Z$1,0),0)*VLOOKUP($B10,[1]Table2!$B$1:$Z$21,MATCH("xGA/90",[1]Table2!$B$1:$Z$1,0),0),"")</f>
        <v/>
      </c>
      <c r="EK79" s="41" t="str">
        <f>IFERROR(VLOOKUP(EK10,[1]Table2!$B$1:$Z$21,MATCH("xG/90",[1]Table2!$B$1:$Z$1,0),0)*VLOOKUP($B10,[1]Table2!$B$1:$Z$21,MATCH("xGA/90",[1]Table2!$B$1:$Z$1,0),0),"")</f>
        <v/>
      </c>
      <c r="EL79" s="41" t="str">
        <f>IFERROR(VLOOKUP(EL10,[1]Table2!$B$1:$Z$21,MATCH("xG/90",[1]Table2!$B$1:$Z$1,0),0)*VLOOKUP($B10,[1]Table2!$B$1:$Z$21,MATCH("xGA/90",[1]Table2!$B$1:$Z$1,0),0),"")</f>
        <v/>
      </c>
      <c r="EM79" s="41" t="str">
        <f>IFERROR(VLOOKUP(EM10,[1]Table2!$B$1:$Z$21,MATCH("xG/90",[1]Table2!$B$1:$Z$1,0),0)*VLOOKUP($B10,[1]Table2!$B$1:$Z$21,MATCH("xGA/90",[1]Table2!$B$1:$Z$1,0),0),"")</f>
        <v/>
      </c>
      <c r="EN79" s="41" t="str">
        <f>IFERROR(VLOOKUP(EN10,[1]Table2!$B$1:$Z$21,MATCH("xG/90",[1]Table2!$B$1:$Z$1,0),0)*VLOOKUP($B10,[1]Table2!$B$1:$Z$21,MATCH("xGA/90",[1]Table2!$B$1:$Z$1,0),0),"")</f>
        <v/>
      </c>
      <c r="EO79" s="41" t="str">
        <f>IFERROR(VLOOKUP(EO10,[1]Table2!$B$1:$Z$21,MATCH("xG/90",[1]Table2!$B$1:$Z$1,0),0)*VLOOKUP($B10,[1]Table2!$B$1:$Z$21,MATCH("xGA/90",[1]Table2!$B$1:$Z$1,0),0),"")</f>
        <v/>
      </c>
      <c r="EP79" s="41" t="str">
        <f>IFERROR(VLOOKUP(EP10,[1]Table2!$B$1:$Z$21,MATCH("xG/90",[1]Table2!$B$1:$Z$1,0),0)*VLOOKUP($B10,[1]Table2!$B$1:$Z$21,MATCH("xGA/90",[1]Table2!$B$1:$Z$1,0),0),"")</f>
        <v/>
      </c>
      <c r="EQ79" s="41" t="str">
        <f>IFERROR(VLOOKUP(EQ10,[1]Table2!$B$1:$Z$21,MATCH("xG/90",[1]Table2!$B$1:$Z$1,0),0)*VLOOKUP($B10,[1]Table2!$B$1:$Z$21,MATCH("xGA/90",[1]Table2!$B$1:$Z$1,0),0),"")</f>
        <v/>
      </c>
      <c r="ER79" s="41" t="str">
        <f>IFERROR(VLOOKUP(ER10,[1]Table2!$B$1:$Z$21,MATCH("xG/90",[1]Table2!$B$1:$Z$1,0),0)*VLOOKUP($B10,[1]Table2!$B$1:$Z$21,MATCH("xGA/90",[1]Table2!$B$1:$Z$1,0),0),"")</f>
        <v/>
      </c>
      <c r="ES79" s="41" t="str">
        <f>IFERROR(VLOOKUP(ES10,[1]Table2!$B$1:$Z$21,MATCH("xG/90",[1]Table2!$B$1:$Z$1,0),0)*VLOOKUP($B10,[1]Table2!$B$1:$Z$21,MATCH("xGA/90",[1]Table2!$B$1:$Z$1,0),0),"")</f>
        <v/>
      </c>
      <c r="ET79" s="41">
        <f>IFERROR(VLOOKUP(ET10,[1]Table2!$B$1:$Z$21,MATCH("xG/90",[1]Table2!$B$1:$Z$1,0),0)*VLOOKUP($B10,[1]Table2!$B$1:$Z$21,MATCH("xGA/90",[1]Table2!$B$1:$Z$1,0),0),"")</f>
        <v>1.6187096774193548</v>
      </c>
      <c r="EU79" s="41" t="str">
        <f>IFERROR(VLOOKUP(EU10,[1]Table2!$B$1:$Z$21,MATCH("xG/90",[1]Table2!$B$1:$Z$1,0),0)*VLOOKUP($B10,[1]Table2!$B$1:$Z$21,MATCH("xGA/90",[1]Table2!$B$1:$Z$1,0),0),"")</f>
        <v/>
      </c>
      <c r="EV79" s="41" t="str">
        <f>IFERROR(VLOOKUP(EV10,[1]Table2!$B$1:$Z$21,MATCH("xG/90",[1]Table2!$B$1:$Z$1,0),0)*VLOOKUP($B10,[1]Table2!$B$1:$Z$21,MATCH("xGA/90",[1]Table2!$B$1:$Z$1,0),0),"")</f>
        <v/>
      </c>
      <c r="EW79" s="41" t="str">
        <f>IFERROR(VLOOKUP(EW10,[1]Table2!$B$1:$Z$21,MATCH("xG/90",[1]Table2!$B$1:$Z$1,0),0)*VLOOKUP($B10,[1]Table2!$B$1:$Z$21,MATCH("xGA/90",[1]Table2!$B$1:$Z$1,0),0),"")</f>
        <v/>
      </c>
      <c r="EX79" s="41" t="str">
        <f>IFERROR(VLOOKUP(EX10,[1]Table2!$B$1:$Z$21,MATCH("xG/90",[1]Table2!$B$1:$Z$1,0),0)*VLOOKUP($B10,[1]Table2!$B$1:$Z$21,MATCH("xGA/90",[1]Table2!$B$1:$Z$1,0),0),"")</f>
        <v/>
      </c>
      <c r="EY79" s="41">
        <f>IFERROR(VLOOKUP(EY10,[1]Table2!$B$1:$Z$21,MATCH("xG/90",[1]Table2!$B$1:$Z$1,0),0)*VLOOKUP($B10,[1]Table2!$B$1:$Z$21,MATCH("xGA/90",[1]Table2!$B$1:$Z$1,0),0),"")</f>
        <v>1.3121874999999998</v>
      </c>
      <c r="EZ79" s="41" t="str">
        <f>IFERROR(VLOOKUP(EZ10,[1]Table2!$B$1:$Z$21,MATCH("xG/90",[1]Table2!$B$1:$Z$1,0),0)*VLOOKUP($B10,[1]Table2!$B$1:$Z$21,MATCH("xGA/90",[1]Table2!$B$1:$Z$1,0),0),"")</f>
        <v/>
      </c>
      <c r="FA79" s="41" t="str">
        <f>IFERROR(VLOOKUP(FA10,[1]Table2!$B$1:$Z$21,MATCH("xG/90",[1]Table2!$B$1:$Z$1,0),0)*VLOOKUP($B10,[1]Table2!$B$1:$Z$21,MATCH("xGA/90",[1]Table2!$B$1:$Z$1,0),0),"")</f>
        <v/>
      </c>
      <c r="FB79" s="41" t="str">
        <f>IFERROR(VLOOKUP(FB10,[1]Table2!$B$1:$Z$21,MATCH("xG/90",[1]Table2!$B$1:$Z$1,0),0)*VLOOKUP($B10,[1]Table2!$B$1:$Z$21,MATCH("xGA/90",[1]Table2!$B$1:$Z$1,0),0),"")</f>
        <v/>
      </c>
      <c r="FC79" s="41">
        <f>IFERROR(VLOOKUP(FC10,[1]Table2!$B$1:$Z$21,MATCH("xG/90",[1]Table2!$B$1:$Z$1,0),0)*VLOOKUP($B10,[1]Table2!$B$1:$Z$21,MATCH("xGA/90",[1]Table2!$B$1:$Z$1,0),0),"")</f>
        <v>1.885</v>
      </c>
      <c r="FD79" s="41" t="str">
        <f>IFERROR(VLOOKUP(FD10,[1]Table2!$B$1:$Z$21,MATCH("xG/90",[1]Table2!$B$1:$Z$1,0),0)*VLOOKUP($B10,[1]Table2!$B$1:$Z$21,MATCH("xGA/90",[1]Table2!$B$1:$Z$1,0),0),"")</f>
        <v/>
      </c>
      <c r="FE79" s="41" t="str">
        <f>IFERROR(VLOOKUP(FE10,[1]Table2!$B$1:$Z$21,MATCH("xG/90",[1]Table2!$B$1:$Z$1,0),0)*VLOOKUP($B10,[1]Table2!$B$1:$Z$21,MATCH("xGA/90",[1]Table2!$B$1:$Z$1,0),0),"")</f>
        <v/>
      </c>
      <c r="FF79" s="41" t="str">
        <f>IFERROR(VLOOKUP(FF10,[1]Table2!$B$1:$Z$21,MATCH("xG/90",[1]Table2!$B$1:$Z$1,0),0)*VLOOKUP($B10,[1]Table2!$B$1:$Z$21,MATCH("xGA/90",[1]Table2!$B$1:$Z$1,0),0),"")</f>
        <v/>
      </c>
      <c r="FG79" s="41" t="str">
        <f>IFERROR(VLOOKUP(FG10,[1]Table2!$B$1:$Z$21,MATCH("xG/90",[1]Table2!$B$1:$Z$1,0),0)*VLOOKUP($B10,[1]Table2!$B$1:$Z$21,MATCH("xGA/90",[1]Table2!$B$1:$Z$1,0),0),"")</f>
        <v/>
      </c>
      <c r="FH79" s="41" t="str">
        <f>IFERROR(VLOOKUP(FH10,[1]Table2!$B$1:$Z$21,MATCH("xG/90",[1]Table2!$B$1:$Z$1,0),0)*VLOOKUP($B10,[1]Table2!$B$1:$Z$21,MATCH("xGA/90",[1]Table2!$B$1:$Z$1,0),0),"")</f>
        <v/>
      </c>
      <c r="FI79" s="41" t="str">
        <f>IFERROR(VLOOKUP(FI10,[1]Table2!$B$1:$Z$21,MATCH("xG/90",[1]Table2!$B$1:$Z$1,0),0)*VLOOKUP($B10,[1]Table2!$B$1:$Z$21,MATCH("xGA/90",[1]Table2!$B$1:$Z$1,0),0),"")</f>
        <v/>
      </c>
      <c r="FJ79" s="41" t="str">
        <f>IFERROR(VLOOKUP(FJ10,[1]Table2!$B$1:$Z$21,MATCH("xG/90",[1]Table2!$B$1:$Z$1,0),0)*VLOOKUP($B10,[1]Table2!$B$1:$Z$21,MATCH("xGA/90",[1]Table2!$B$1:$Z$1,0),0),"")</f>
        <v/>
      </c>
      <c r="FK79" s="41" t="str">
        <f>IFERROR(VLOOKUP(FK10,[1]Table2!$B$1:$Z$21,MATCH("xG/90",[1]Table2!$B$1:$Z$1,0),0)*VLOOKUP($B10,[1]Table2!$B$1:$Z$21,MATCH("xGA/90",[1]Table2!$B$1:$Z$1,0),0),"")</f>
        <v/>
      </c>
      <c r="FL79" s="41" t="str">
        <f>IFERROR(VLOOKUP(FL10,[1]Table2!$B$1:$Z$21,MATCH("xG/90",[1]Table2!$B$1:$Z$1,0),0)*VLOOKUP($B10,[1]Table2!$B$1:$Z$21,MATCH("xGA/90",[1]Table2!$B$1:$Z$1,0),0),"")</f>
        <v/>
      </c>
      <c r="FM79" s="41" t="str">
        <f>IFERROR(VLOOKUP(FM10,[1]Table2!$B$1:$Z$21,MATCH("xG/90",[1]Table2!$B$1:$Z$1,0),0)*VLOOKUP($B10,[1]Table2!$B$1:$Z$21,MATCH("xGA/90",[1]Table2!$B$1:$Z$1,0),0),"")</f>
        <v/>
      </c>
      <c r="FN79" s="41">
        <f>IFERROR(VLOOKUP(FN10,[1]Table2!$B$1:$Z$21,MATCH("xG/90",[1]Table2!$B$1:$Z$1,0),0)*VLOOKUP($B10,[1]Table2!$B$1:$Z$21,MATCH("xGA/90",[1]Table2!$B$1:$Z$1,0),0),"")</f>
        <v>1.6564516129032258</v>
      </c>
      <c r="FO79" s="41" t="str">
        <f>IFERROR(VLOOKUP(FO10,[1]Table2!$B$1:$Z$21,MATCH("xG/90",[1]Table2!$B$1:$Z$1,0),0)*VLOOKUP($B10,[1]Table2!$B$1:$Z$21,MATCH("xGA/90",[1]Table2!$B$1:$Z$1,0),0),"")</f>
        <v/>
      </c>
      <c r="FP79" s="41" t="str">
        <f>IFERROR(VLOOKUP(FP10,[1]Table2!$B$1:$Z$21,MATCH("xG/90",[1]Table2!$B$1:$Z$1,0),0)*VLOOKUP($B10,[1]Table2!$B$1:$Z$21,MATCH("xGA/90",[1]Table2!$B$1:$Z$1,0),0),"")</f>
        <v/>
      </c>
      <c r="FQ79" s="41">
        <f>IFERROR(VLOOKUP(FQ10,[1]Table2!$B$1:$Z$21,MATCH("xG/90",[1]Table2!$B$1:$Z$1,0),0)*VLOOKUP($B10,[1]Table2!$B$1:$Z$21,MATCH("xGA/90",[1]Table2!$B$1:$Z$1,0),0),"")</f>
        <v>2.1363333333333334</v>
      </c>
      <c r="FR79" s="41" t="str">
        <f>IFERROR(VLOOKUP(FR10,[1]Table2!$B$1:$Z$21,MATCH("xG/90",[1]Table2!$B$1:$Z$1,0),0)*VLOOKUP($B10,[1]Table2!$B$1:$Z$21,MATCH("xGA/90",[1]Table2!$B$1:$Z$1,0),0),"")</f>
        <v/>
      </c>
      <c r="FS79" s="41" t="str">
        <f>IFERROR(VLOOKUP(FS10,[1]Table2!$B$1:$Z$21,MATCH("xG/90",[1]Table2!$B$1:$Z$1,0),0)*VLOOKUP($B10,[1]Table2!$B$1:$Z$21,MATCH("xGA/90",[1]Table2!$B$1:$Z$1,0),0),"")</f>
        <v/>
      </c>
      <c r="FT79" s="41">
        <f>IFERROR(VLOOKUP(FT10,[1]Table2!$B$1:$Z$21,MATCH("xG/90",[1]Table2!$B$1:$Z$1,0),0)*VLOOKUP($B10,[1]Table2!$B$1:$Z$21,MATCH("xGA/90",[1]Table2!$B$1:$Z$1,0),0),"")</f>
        <v>2.2729032258064517</v>
      </c>
      <c r="FU79" s="41" t="str">
        <f>IFERROR(VLOOKUP(FU10,[1]Table2!$B$1:$Z$21,MATCH("xG/90",[1]Table2!$B$1:$Z$1,0),0)*VLOOKUP($B10,[1]Table2!$B$1:$Z$21,MATCH("xGA/90",[1]Table2!$B$1:$Z$1,0),0),"")</f>
        <v/>
      </c>
      <c r="FV79" s="41" t="str">
        <f>IFERROR(VLOOKUP(FV10,[1]Table2!$B$1:$Z$21,MATCH("xG/90",[1]Table2!$B$1:$Z$1,0),0)*VLOOKUP($B10,[1]Table2!$B$1:$Z$21,MATCH("xGA/90",[1]Table2!$B$1:$Z$1,0),0),"")</f>
        <v/>
      </c>
      <c r="FW79" s="41" t="str">
        <f>IFERROR(VLOOKUP(FW10,[1]Table2!$B$1:$Z$21,MATCH("xG/90",[1]Table2!$B$1:$Z$1,0),0)*VLOOKUP($B10,[1]Table2!$B$1:$Z$21,MATCH("xGA/90",[1]Table2!$B$1:$Z$1,0),0),"")</f>
        <v/>
      </c>
      <c r="FX79" s="41" t="str">
        <f>IFERROR(VLOOKUP(FX10,[1]Table2!$B$1:$Z$21,MATCH("xG/90",[1]Table2!$B$1:$Z$1,0),0)*VLOOKUP($B10,[1]Table2!$B$1:$Z$21,MATCH("xGA/90",[1]Table2!$B$1:$Z$1,0),0),"")</f>
        <v/>
      </c>
      <c r="FY79" s="41" t="str">
        <f>IFERROR(VLOOKUP(FY10,[1]Table2!$B$1:$Z$21,MATCH("xG/90",[1]Table2!$B$1:$Z$1,0),0)*VLOOKUP($B10,[1]Table2!$B$1:$Z$21,MATCH("xGA/90",[1]Table2!$B$1:$Z$1,0),0),"")</f>
        <v/>
      </c>
      <c r="FZ79" s="41" t="str">
        <f>IFERROR(VLOOKUP(FZ10,[1]Table2!$B$1:$Z$21,MATCH("xG/90",[1]Table2!$B$1:$Z$1,0),0)*VLOOKUP($B10,[1]Table2!$B$1:$Z$21,MATCH("xGA/90",[1]Table2!$B$1:$Z$1,0),0),"")</f>
        <v/>
      </c>
      <c r="GA79" s="41" t="str">
        <f>IFERROR(VLOOKUP(GA10,[1]Table2!$B$1:$Z$21,MATCH("xG/90",[1]Table2!$B$1:$Z$1,0),0)*VLOOKUP($B10,[1]Table2!$B$1:$Z$21,MATCH("xGA/90",[1]Table2!$B$1:$Z$1,0),0),"")</f>
        <v/>
      </c>
      <c r="GB79" s="41" t="str">
        <f>IFERROR(VLOOKUP(GB10,[1]Table2!$B$1:$Z$21,MATCH("xG/90",[1]Table2!$B$1:$Z$1,0),0)*VLOOKUP($B10,[1]Table2!$B$1:$Z$21,MATCH("xGA/90",[1]Table2!$B$1:$Z$1,0),0),"")</f>
        <v/>
      </c>
      <c r="GC79" s="41" t="str">
        <f>IFERROR(VLOOKUP(GC10,[1]Table2!$B$1:$Z$21,MATCH("xG/90",[1]Table2!$B$1:$Z$1,0),0)*VLOOKUP($B10,[1]Table2!$B$1:$Z$21,MATCH("xGA/90",[1]Table2!$B$1:$Z$1,0),0),"")</f>
        <v/>
      </c>
      <c r="GD79" s="41" t="str">
        <f>IFERROR(VLOOKUP(GD10,[1]Table2!$B$1:$Z$21,MATCH("xG/90",[1]Table2!$B$1:$Z$1,0),0)*VLOOKUP($B10,[1]Table2!$B$1:$Z$21,MATCH("xGA/90",[1]Table2!$B$1:$Z$1,0),0),"")</f>
        <v/>
      </c>
      <c r="GE79" s="41" t="str">
        <f>IFERROR(VLOOKUP(GE10,[1]Table2!$B$1:$Z$21,MATCH("xG/90",[1]Table2!$B$1:$Z$1,0),0)*VLOOKUP($B10,[1]Table2!$B$1:$Z$21,MATCH("xGA/90",[1]Table2!$B$1:$Z$1,0),0),"")</f>
        <v/>
      </c>
      <c r="GF79" s="41" t="str">
        <f>IFERROR(VLOOKUP(GF10,[1]Table2!$B$1:$Z$21,MATCH("xG/90",[1]Table2!$B$1:$Z$1,0),0)*VLOOKUP($B10,[1]Table2!$B$1:$Z$21,MATCH("xGA/90",[1]Table2!$B$1:$Z$1,0),0),"")</f>
        <v/>
      </c>
      <c r="GG79" s="41" t="str">
        <f>IFERROR(VLOOKUP(GG10,[1]Table2!$B$1:$Z$21,MATCH("xG/90",[1]Table2!$B$1:$Z$1,0),0)*VLOOKUP($B10,[1]Table2!$B$1:$Z$21,MATCH("xGA/90",[1]Table2!$B$1:$Z$1,0),0),"")</f>
        <v/>
      </c>
      <c r="GH79" s="41">
        <f>IFERROR(VLOOKUP(GH10,[1]Table2!$B$1:$Z$21,MATCH("xG/90",[1]Table2!$B$1:$Z$1,0),0)*VLOOKUP($B10,[1]Table2!$B$1:$Z$21,MATCH("xGA/90",[1]Table2!$B$1:$Z$1,0),0),"")</f>
        <v>2.1363333333333334</v>
      </c>
      <c r="GI79" s="41" t="str">
        <f>IFERROR(VLOOKUP(GI10,[1]Table2!$B$1:$Z$21,MATCH("xG/90",[1]Table2!$B$1:$Z$1,0),0)*VLOOKUP($B10,[1]Table2!$B$1:$Z$21,MATCH("xGA/90",[1]Table2!$B$1:$Z$1,0),0),"")</f>
        <v/>
      </c>
      <c r="GJ79" s="41" t="str">
        <f>IFERROR(VLOOKUP(GJ10,[1]Table2!$B$1:$Z$21,MATCH("xG/90",[1]Table2!$B$1:$Z$1,0),0)*VLOOKUP($B10,[1]Table2!$B$1:$Z$21,MATCH("xGA/90",[1]Table2!$B$1:$Z$1,0),0),"")</f>
        <v/>
      </c>
      <c r="GK79" s="41" t="str">
        <f>IFERROR(VLOOKUP(GK10,[1]Table2!$B$1:$Z$21,MATCH("xG/90",[1]Table2!$B$1:$Z$1,0),0)*VLOOKUP($B10,[1]Table2!$B$1:$Z$21,MATCH("xGA/90",[1]Table2!$B$1:$Z$1,0),0),"")</f>
        <v/>
      </c>
      <c r="GL79" s="41" t="str">
        <f>IFERROR(VLOOKUP(GL10,[1]Table2!$B$1:$Z$21,MATCH("xG/90",[1]Table2!$B$1:$Z$1,0),0)*VLOOKUP($B10,[1]Table2!$B$1:$Z$21,MATCH("xGA/90",[1]Table2!$B$1:$Z$1,0),0),"")</f>
        <v/>
      </c>
      <c r="GM79" s="41" t="str">
        <f>IFERROR(VLOOKUP(GM10,[1]Table2!$B$1:$Z$21,MATCH("xG/90",[1]Table2!$B$1:$Z$1,0),0)*VLOOKUP($B10,[1]Table2!$B$1:$Z$21,MATCH("xGA/90",[1]Table2!$B$1:$Z$1,0),0),"")</f>
        <v/>
      </c>
      <c r="GN79" s="41" t="str">
        <f>IFERROR(VLOOKUP(GN10,[1]Table2!$B$1:$Z$21,MATCH("xG/90",[1]Table2!$B$1:$Z$1,0),0)*VLOOKUP($B10,[1]Table2!$B$1:$Z$21,MATCH("xGA/90",[1]Table2!$B$1:$Z$1,0),0),"")</f>
        <v/>
      </c>
      <c r="GO79" s="41">
        <f>IFERROR(VLOOKUP(GO10,[1]Table2!$B$1:$Z$21,MATCH("xG/90",[1]Table2!$B$1:$Z$1,0),0)*VLOOKUP($B10,[1]Table2!$B$1:$Z$21,MATCH("xGA/90",[1]Table2!$B$1:$Z$1,0),0),"")</f>
        <v>2.420689655172414</v>
      </c>
      <c r="GP79" s="41" t="str">
        <f>IFERROR(VLOOKUP(GP10,[1]Table2!$B$1:$Z$21,MATCH("xG/90",[1]Table2!$B$1:$Z$1,0),0)*VLOOKUP($B10,[1]Table2!$B$1:$Z$21,MATCH("xGA/90",[1]Table2!$B$1:$Z$1,0),0),"")</f>
        <v/>
      </c>
      <c r="GQ79" s="41" t="str">
        <f>IFERROR(VLOOKUP(GQ10,[1]Table2!$B$1:$Z$21,MATCH("xG/90",[1]Table2!$B$1:$Z$1,0),0)*VLOOKUP($B10,[1]Table2!$B$1:$Z$21,MATCH("xGA/90",[1]Table2!$B$1:$Z$1,0),0),"")</f>
        <v/>
      </c>
      <c r="GR79" s="41" t="str">
        <f>IFERROR(VLOOKUP(GR10,[1]Table2!$B$1:$Z$21,MATCH("xG/90",[1]Table2!$B$1:$Z$1,0),0)*VLOOKUP($B10,[1]Table2!$B$1:$Z$21,MATCH("xGA/90",[1]Table2!$B$1:$Z$1,0),0),"")</f>
        <v/>
      </c>
      <c r="GS79" s="41" t="str">
        <f>IFERROR(VLOOKUP(GS10,[1]Table2!$B$1:$Z$21,MATCH("xG/90",[1]Table2!$B$1:$Z$1,0),0)*VLOOKUP($B10,[1]Table2!$B$1:$Z$21,MATCH("xGA/90",[1]Table2!$B$1:$Z$1,0),0),"")</f>
        <v/>
      </c>
      <c r="GT79" s="41" t="str">
        <f>IFERROR(VLOOKUP(GT10,[1]Table2!$B$1:$Z$21,MATCH("xG/90",[1]Table2!$B$1:$Z$1,0),0)*VLOOKUP($B10,[1]Table2!$B$1:$Z$21,MATCH("xGA/90",[1]Table2!$B$1:$Z$1,0),0),"")</f>
        <v/>
      </c>
      <c r="GU79" s="41" t="str">
        <f>IFERROR(VLOOKUP(GU10,[1]Table2!$B$1:$Z$21,MATCH("xG/90",[1]Table2!$B$1:$Z$1,0),0)*VLOOKUP($B10,[1]Table2!$B$1:$Z$21,MATCH("xGA/90",[1]Table2!$B$1:$Z$1,0),0),"")</f>
        <v/>
      </c>
      <c r="GV79" s="41">
        <f>IFERROR(VLOOKUP(GV10,[1]Table2!$B$1:$Z$21,MATCH("xG/90",[1]Table2!$B$1:$Z$1,0),0)*VLOOKUP($B10,[1]Table2!$B$1:$Z$21,MATCH("xGA/90",[1]Table2!$B$1:$Z$1,0),0),"")</f>
        <v>1.9459375000000001</v>
      </c>
      <c r="GW79" s="41" t="str">
        <f>IFERROR(VLOOKUP(GW10,[1]Table2!$B$1:$Z$21,MATCH("xG/90",[1]Table2!$B$1:$Z$1,0),0)*VLOOKUP($B10,[1]Table2!$B$1:$Z$21,MATCH("xGA/90",[1]Table2!$B$1:$Z$1,0),0),"")</f>
        <v/>
      </c>
      <c r="GX79" s="41" t="str">
        <f>IFERROR(VLOOKUP(GX10,[1]Table2!$B$1:$Z$21,MATCH("xG/90",[1]Table2!$B$1:$Z$1,0),0)*VLOOKUP($B10,[1]Table2!$B$1:$Z$21,MATCH("xGA/90",[1]Table2!$B$1:$Z$1,0),0),"")</f>
        <v/>
      </c>
      <c r="GY79" s="41" t="str">
        <f>IFERROR(VLOOKUP(GY10,[1]Table2!$B$1:$Z$21,MATCH("xG/90",[1]Table2!$B$1:$Z$1,0),0)*VLOOKUP($B10,[1]Table2!$B$1:$Z$21,MATCH("xGA/90",[1]Table2!$B$1:$Z$1,0),0),"")</f>
        <v/>
      </c>
      <c r="GZ79" s="41" t="str">
        <f>IFERROR(VLOOKUP(GZ10,[1]Table2!$B$1:$Z$21,MATCH("xG/90",[1]Table2!$B$1:$Z$1,0),0)*VLOOKUP($B10,[1]Table2!$B$1:$Z$21,MATCH("xGA/90",[1]Table2!$B$1:$Z$1,0),0),"")</f>
        <v/>
      </c>
      <c r="HA79" s="41" t="str">
        <f>IFERROR(VLOOKUP(HA10,[1]Table2!$B$1:$Z$21,MATCH("xG/90",[1]Table2!$B$1:$Z$1,0),0)*VLOOKUP($B10,[1]Table2!$B$1:$Z$21,MATCH("xGA/90",[1]Table2!$B$1:$Z$1,0),0),"")</f>
        <v/>
      </c>
      <c r="HB79" s="41" t="str">
        <f>IFERROR(VLOOKUP(HB10,[1]Table2!$B$1:$Z$21,MATCH("xG/90",[1]Table2!$B$1:$Z$1,0),0)*VLOOKUP($B10,[1]Table2!$B$1:$Z$21,MATCH("xGA/90",[1]Table2!$B$1:$Z$1,0),0),"")</f>
        <v/>
      </c>
      <c r="HC79" s="41">
        <f>IFERROR(VLOOKUP(HC10,[1]Table2!$B$1:$Z$21,MATCH("xG/90",[1]Table2!$B$1:$Z$1,0),0)*VLOOKUP($B10,[1]Table2!$B$1:$Z$21,MATCH("xGA/90",[1]Table2!$B$1:$Z$1,0),0),"")</f>
        <v>2.411290322580645</v>
      </c>
      <c r="HD79" s="41" t="str">
        <f>IFERROR(VLOOKUP(HD10,[1]Table2!$B$1:$Z$21,MATCH("xG/90",[1]Table2!$B$1:$Z$1,0),0)*VLOOKUP($B10,[1]Table2!$B$1:$Z$21,MATCH("xGA/90",[1]Table2!$B$1:$Z$1,0),0),"")</f>
        <v/>
      </c>
      <c r="HE79" s="41" t="str">
        <f>IFERROR(VLOOKUP(HE10,[1]Table2!$B$1:$Z$21,MATCH("xG/90",[1]Table2!$B$1:$Z$1,0),0)*VLOOKUP($B10,[1]Table2!$B$1:$Z$21,MATCH("xGA/90",[1]Table2!$B$1:$Z$1,0),0),"")</f>
        <v/>
      </c>
      <c r="HF79" s="41" t="str">
        <f>IFERROR(VLOOKUP(HF10,[1]Table2!$B$1:$Z$21,MATCH("xG/90",[1]Table2!$B$1:$Z$1,0),0)*VLOOKUP($B10,[1]Table2!$B$1:$Z$21,MATCH("xGA/90",[1]Table2!$B$1:$Z$1,0),0),"")</f>
        <v/>
      </c>
      <c r="HG79" s="41" t="str">
        <f>IFERROR(VLOOKUP(HG10,[1]Table2!$B$1:$Z$21,MATCH("xG/90",[1]Table2!$B$1:$Z$1,0),0)*VLOOKUP($B10,[1]Table2!$B$1:$Z$21,MATCH("xGA/90",[1]Table2!$B$1:$Z$1,0),0),"")</f>
        <v/>
      </c>
      <c r="HH79" s="41" t="str">
        <f>IFERROR(VLOOKUP(HH10,[1]Table2!$B$1:$Z$21,MATCH("xG/90",[1]Table2!$B$1:$Z$1,0),0)*VLOOKUP($B10,[1]Table2!$B$1:$Z$21,MATCH("xGA/90",[1]Table2!$B$1:$Z$1,0),0),"")</f>
        <v/>
      </c>
      <c r="HI79" s="41" t="str">
        <f>IFERROR(VLOOKUP(HI10,[1]Table2!$B$1:$Z$21,MATCH("xG/90",[1]Table2!$B$1:$Z$1,0),0)*VLOOKUP($B10,[1]Table2!$B$1:$Z$21,MATCH("xGA/90",[1]Table2!$B$1:$Z$1,0),0),"")</f>
        <v/>
      </c>
      <c r="HJ79" s="41">
        <f>IFERROR(VLOOKUP(HJ10,[1]Table2!$B$1:$Z$21,MATCH("xG/90",[1]Table2!$B$1:$Z$1,0),0)*VLOOKUP($B10,[1]Table2!$B$1:$Z$21,MATCH("xGA/90",[1]Table2!$B$1:$Z$1,0),0),"")</f>
        <v>1.6981249999999999</v>
      </c>
      <c r="HK79" s="41" t="str">
        <f>IFERROR(VLOOKUP(HK10,[1]Table2!$B$1:$Z$21,MATCH("xG/90",[1]Table2!$B$1:$Z$1,0),0)*VLOOKUP($B10,[1]Table2!$B$1:$Z$21,MATCH("xGA/90",[1]Table2!$B$1:$Z$1,0),0),"")</f>
        <v/>
      </c>
      <c r="HL79" s="41" t="str">
        <f>IFERROR(VLOOKUP(HL10,[1]Table2!$B$1:$Z$21,MATCH("xG/90",[1]Table2!$B$1:$Z$1,0),0)*VLOOKUP($B10,[1]Table2!$B$1:$Z$21,MATCH("xGA/90",[1]Table2!$B$1:$Z$1,0),0),"")</f>
        <v/>
      </c>
      <c r="HM79" s="41" t="str">
        <f>IFERROR(VLOOKUP(HM10,[1]Table2!$B$1:$Z$21,MATCH("xG/90",[1]Table2!$B$1:$Z$1,0),0)*VLOOKUP($B10,[1]Table2!$B$1:$Z$21,MATCH("xGA/90",[1]Table2!$B$1:$Z$1,0),0),"")</f>
        <v/>
      </c>
      <c r="HN79" s="41" t="str">
        <f>IFERROR(VLOOKUP(HN10,[1]Table2!$B$1:$Z$21,MATCH("xG/90",[1]Table2!$B$1:$Z$1,0),0)*VLOOKUP($B10,[1]Table2!$B$1:$Z$21,MATCH("xGA/90",[1]Table2!$B$1:$Z$1,0),0),"")</f>
        <v/>
      </c>
      <c r="HO79" s="41" t="str">
        <f>IFERROR(VLOOKUP(HO10,[1]Table2!$B$1:$Z$21,MATCH("xG/90",[1]Table2!$B$1:$Z$1,0),0)*VLOOKUP($B10,[1]Table2!$B$1:$Z$21,MATCH("xGA/90",[1]Table2!$B$1:$Z$1,0),0),"")</f>
        <v/>
      </c>
      <c r="HP79" s="41" t="str">
        <f>IFERROR(VLOOKUP(HP10,[1]Table2!$B$1:$Z$21,MATCH("xG/90",[1]Table2!$B$1:$Z$1,0),0)*VLOOKUP($B10,[1]Table2!$B$1:$Z$21,MATCH("xGA/90",[1]Table2!$B$1:$Z$1,0),0),"")</f>
        <v/>
      </c>
      <c r="HQ79" s="41">
        <f>IFERROR(VLOOKUP(HQ10,[1]Table2!$B$1:$Z$21,MATCH("xG/90",[1]Table2!$B$1:$Z$1,0),0)*VLOOKUP($B10,[1]Table2!$B$1:$Z$21,MATCH("xGA/90",[1]Table2!$B$1:$Z$1,0),0),"")</f>
        <v>2.7516666666666669</v>
      </c>
      <c r="HR79" s="41" t="str">
        <f>IFERROR(VLOOKUP(HR10,[1]Table2!$B$1:$Z$21,MATCH("xG/90",[1]Table2!$B$1:$Z$1,0),0)*VLOOKUP($B10,[1]Table2!$B$1:$Z$21,MATCH("xGA/90",[1]Table2!$B$1:$Z$1,0),0),"")</f>
        <v/>
      </c>
      <c r="HS79" s="41" t="str">
        <f>IFERROR(VLOOKUP(HS10,[1]Table2!$B$1:$Z$21,MATCH("xG/90",[1]Table2!$B$1:$Z$1,0),0)*VLOOKUP($B10,[1]Table2!$B$1:$Z$21,MATCH("xGA/90",[1]Table2!$B$1:$Z$1,0),0),"")</f>
        <v/>
      </c>
      <c r="HT79" s="41" t="str">
        <f>IFERROR(VLOOKUP(HT10,[1]Table2!$B$1:$Z$21,MATCH("xG/90",[1]Table2!$B$1:$Z$1,0),0)*VLOOKUP($B10,[1]Table2!$B$1:$Z$21,MATCH("xGA/90",[1]Table2!$B$1:$Z$1,0),0),"")</f>
        <v/>
      </c>
      <c r="HU79" s="41">
        <f>IFERROR(VLOOKUP(HU10,[1]Table2!$B$1:$Z$21,MATCH("xG/90",[1]Table2!$B$1:$Z$1,0),0)*VLOOKUP($B10,[1]Table2!$B$1:$Z$21,MATCH("xGA/90",[1]Table2!$B$1:$Z$1,0),0),"")</f>
        <v>2.420689655172414</v>
      </c>
      <c r="HV79" s="41" t="str">
        <f>IFERROR(VLOOKUP(HV10,[1]Table2!$B$1:$Z$21,MATCH("xG/90",[1]Table2!$B$1:$Z$1,0),0)*VLOOKUP($B10,[1]Table2!$B$1:$Z$21,MATCH("xGA/90",[1]Table2!$B$1:$Z$1,0),0),"")</f>
        <v/>
      </c>
      <c r="HW79" s="41" t="str">
        <f>IFERROR(VLOOKUP(HW10,[1]Table2!$B$1:$Z$21,MATCH("xG/90",[1]Table2!$B$1:$Z$1,0),0)*VLOOKUP($B10,[1]Table2!$B$1:$Z$21,MATCH("xGA/90",[1]Table2!$B$1:$Z$1,0),0),"")</f>
        <v/>
      </c>
      <c r="HX79" s="41" t="str">
        <f>IFERROR(VLOOKUP(HX10,[1]Table2!$B$1:$Z$21,MATCH("xG/90",[1]Table2!$B$1:$Z$1,0),0)*VLOOKUP($B10,[1]Table2!$B$1:$Z$21,MATCH("xGA/90",[1]Table2!$B$1:$Z$1,0),0),"")</f>
        <v/>
      </c>
      <c r="HY79" s="41">
        <f>IFERROR(VLOOKUP(HY10,[1]Table2!$B$1:$Z$21,MATCH("xG/90",[1]Table2!$B$1:$Z$1,0),0)*VLOOKUP($B10,[1]Table2!$B$1:$Z$21,MATCH("xGA/90",[1]Table2!$B$1:$Z$1,0),0),"")</f>
        <v>2.6040624999999999</v>
      </c>
      <c r="HZ79" s="41" t="str">
        <f>IFERROR(VLOOKUP(HZ10,[1]Table2!$B$1:$Z$21,MATCH("xG/90",[1]Table2!$B$1:$Z$1,0),0)*VLOOKUP($B10,[1]Table2!$B$1:$Z$21,MATCH("xGA/90",[1]Table2!$B$1:$Z$1,0),0),"")</f>
        <v/>
      </c>
      <c r="IA79" s="41" t="str">
        <f>IFERROR(VLOOKUP(IA10,[1]Table2!$B$1:$Z$21,MATCH("xG/90",[1]Table2!$B$1:$Z$1,0),0)*VLOOKUP($B10,[1]Table2!$B$1:$Z$21,MATCH("xGA/90",[1]Table2!$B$1:$Z$1,0),0),"")</f>
        <v/>
      </c>
      <c r="IB79" s="41" t="str">
        <f>IFERROR(VLOOKUP(IB10,[1]Table2!$B$1:$Z$21,MATCH("xG/90",[1]Table2!$B$1:$Z$1,0),0)*VLOOKUP($B10,[1]Table2!$B$1:$Z$21,MATCH("xGA/90",[1]Table2!$B$1:$Z$1,0),0),"")</f>
        <v/>
      </c>
      <c r="IC79" s="41" t="str">
        <f>IFERROR(VLOOKUP(IC10,[1]Table2!$B$1:$Z$21,MATCH("xG/90",[1]Table2!$B$1:$Z$1,0),0)*VLOOKUP($B10,[1]Table2!$B$1:$Z$21,MATCH("xGA/90",[1]Table2!$B$1:$Z$1,0),0),"")</f>
        <v/>
      </c>
      <c r="ID79" s="41" t="str">
        <f>IFERROR(VLOOKUP(ID10,[1]Table2!$B$1:$Z$21,MATCH("xG/90",[1]Table2!$B$1:$Z$1,0),0)*VLOOKUP($B10,[1]Table2!$B$1:$Z$21,MATCH("xGA/90",[1]Table2!$B$1:$Z$1,0),0),"")</f>
        <v/>
      </c>
      <c r="IE79" s="41" t="str">
        <f>IFERROR(VLOOKUP(IE10,[1]Table2!$B$1:$Z$21,MATCH("xG/90",[1]Table2!$B$1:$Z$1,0),0)*VLOOKUP($B10,[1]Table2!$B$1:$Z$21,MATCH("xGA/90",[1]Table2!$B$1:$Z$1,0),0),"")</f>
        <v/>
      </c>
      <c r="IF79" s="41" t="str">
        <f>IFERROR(VLOOKUP(IF10,[1]Table2!$B$1:$Z$21,MATCH("xG/90",[1]Table2!$B$1:$Z$1,0),0)*VLOOKUP($B10,[1]Table2!$B$1:$Z$21,MATCH("xGA/90",[1]Table2!$B$1:$Z$1,0),0),"")</f>
        <v/>
      </c>
      <c r="IG79" s="41" t="str">
        <f>IFERROR(VLOOKUP(IG10,[1]Table2!$B$1:$Z$21,MATCH("xG/90",[1]Table2!$B$1:$Z$1,0),0)*VLOOKUP($B10,[1]Table2!$B$1:$Z$21,MATCH("xGA/90",[1]Table2!$B$1:$Z$1,0),0),"")</f>
        <v/>
      </c>
      <c r="IH79" s="41" t="str">
        <f>IFERROR(VLOOKUP(IH10,[1]Table2!$B$1:$Z$21,MATCH("xG/90",[1]Table2!$B$1:$Z$1,0),0)*VLOOKUP($B10,[1]Table2!$B$1:$Z$21,MATCH("xGA/90",[1]Table2!$B$1:$Z$1,0),0),"")</f>
        <v/>
      </c>
      <c r="II79" s="41" t="str">
        <f>IFERROR(VLOOKUP(II10,[1]Table2!$B$1:$Z$21,MATCH("xG/90",[1]Table2!$B$1:$Z$1,0),0)*VLOOKUP($B10,[1]Table2!$B$1:$Z$21,MATCH("xGA/90",[1]Table2!$B$1:$Z$1,0),0),"")</f>
        <v/>
      </c>
      <c r="IJ79" s="41" t="str">
        <f>IFERROR(VLOOKUP(IJ10,[1]Table2!$B$1:$Z$21,MATCH("xG/90",[1]Table2!$B$1:$Z$1,0),0)*VLOOKUP($B10,[1]Table2!$B$1:$Z$21,MATCH("xGA/90",[1]Table2!$B$1:$Z$1,0),0),"")</f>
        <v/>
      </c>
      <c r="IK79" s="41" t="str">
        <f>IFERROR(VLOOKUP(IK10,[1]Table2!$B$1:$Z$21,MATCH("xG/90",[1]Table2!$B$1:$Z$1,0),0)*VLOOKUP($B10,[1]Table2!$B$1:$Z$21,MATCH("xGA/90",[1]Table2!$B$1:$Z$1,0),0),"")</f>
        <v/>
      </c>
      <c r="IL79" s="41">
        <f>IFERROR(VLOOKUP(IL10,[1]Table2!$B$1:$Z$21,MATCH("xG/90",[1]Table2!$B$1:$Z$1,0),0)*VLOOKUP($B10,[1]Table2!$B$1:$Z$21,MATCH("xGA/90",[1]Table2!$B$1:$Z$1,0),0),"")</f>
        <v>1.6412500000000001</v>
      </c>
      <c r="IM79" s="41" t="str">
        <f>IFERROR(VLOOKUP(IM10,[1]Table2!$B$1:$Z$21,MATCH("xG/90",[1]Table2!$B$1:$Z$1,0),0)*VLOOKUP($B10,[1]Table2!$B$1:$Z$21,MATCH("xGA/90",[1]Table2!$B$1:$Z$1,0),0),"")</f>
        <v/>
      </c>
      <c r="IN79" s="41" t="str">
        <f>IFERROR(VLOOKUP(IN10,[1]Table2!$B$1:$Z$21,MATCH("xG/90",[1]Table2!$B$1:$Z$1,0),0)*VLOOKUP($B10,[1]Table2!$B$1:$Z$21,MATCH("xGA/90",[1]Table2!$B$1:$Z$1,0),0),"")</f>
        <v/>
      </c>
      <c r="IO79" s="41" t="str">
        <f>IFERROR(VLOOKUP(IO10,[1]Table2!$B$1:$Z$21,MATCH("xG/90",[1]Table2!$B$1:$Z$1,0),0)*VLOOKUP($B10,[1]Table2!$B$1:$Z$21,MATCH("xGA/90",[1]Table2!$B$1:$Z$1,0),0),"")</f>
        <v/>
      </c>
      <c r="IP79" s="41" t="str">
        <f>IFERROR(VLOOKUP(IP10,[1]Table2!$B$1:$Z$21,MATCH("xG/90",[1]Table2!$B$1:$Z$1,0),0)*VLOOKUP($B10,[1]Table2!$B$1:$Z$21,MATCH("xGA/90",[1]Table2!$B$1:$Z$1,0),0),"")</f>
        <v/>
      </c>
      <c r="IQ79" s="41" t="str">
        <f>IFERROR(VLOOKUP(IQ10,[1]Table2!$B$1:$Z$21,MATCH("xG/90",[1]Table2!$B$1:$Z$1,0),0)*VLOOKUP($B10,[1]Table2!$B$1:$Z$21,MATCH("xGA/90",[1]Table2!$B$1:$Z$1,0),0),"")</f>
        <v/>
      </c>
      <c r="IR79" s="41" t="str">
        <f>IFERROR(VLOOKUP(IR10,[1]Table2!$B$1:$Z$21,MATCH("xG/90",[1]Table2!$B$1:$Z$1,0),0)*VLOOKUP($B10,[1]Table2!$B$1:$Z$21,MATCH("xGA/90",[1]Table2!$B$1:$Z$1,0),0),"")</f>
        <v/>
      </c>
      <c r="IS79" s="41" t="str">
        <f>IFERROR(VLOOKUP(IS10,[1]Table2!$B$1:$Z$21,MATCH("xG/90",[1]Table2!$B$1:$Z$1,0),0)*VLOOKUP($B10,[1]Table2!$B$1:$Z$21,MATCH("xGA/90",[1]Table2!$B$1:$Z$1,0),0),"")</f>
        <v/>
      </c>
      <c r="IT79" s="41">
        <f>IFERROR(VLOOKUP(IT10,[1]Table2!$B$1:$Z$21,MATCH("xG/90",[1]Table2!$B$1:$Z$1,0),0)*VLOOKUP($B10,[1]Table2!$B$1:$Z$21,MATCH("xGA/90",[1]Table2!$B$1:$Z$1,0),0),"")</f>
        <v>1.6128125000000002</v>
      </c>
      <c r="IU79" s="41" t="str">
        <f>IFERROR(VLOOKUP(IU10,[1]Table2!$B$1:$Z$21,MATCH("xG/90",[1]Table2!$B$1:$Z$1,0),0)*VLOOKUP($B10,[1]Table2!$B$1:$Z$21,MATCH("xGA/90",[1]Table2!$B$1:$Z$1,0),0),"")</f>
        <v/>
      </c>
      <c r="IV79" s="41" t="str">
        <f>IFERROR(VLOOKUP(IV10,[1]Table2!$B$1:$Z$21,MATCH("xG/90",[1]Table2!$B$1:$Z$1,0),0)*VLOOKUP($B10,[1]Table2!$B$1:$Z$21,MATCH("xGA/90",[1]Table2!$B$1:$Z$1,0),0),"")</f>
        <v/>
      </c>
      <c r="IW79" s="41" t="str">
        <f>IFERROR(VLOOKUP(IW10,[1]Table2!$B$1:$Z$21,MATCH("xG/90",[1]Table2!$B$1:$Z$1,0),0)*VLOOKUP($B10,[1]Table2!$B$1:$Z$21,MATCH("xGA/90",[1]Table2!$B$1:$Z$1,0),0),"")</f>
        <v/>
      </c>
      <c r="IX79" s="41" t="str">
        <f>IFERROR(VLOOKUP(IX10,[1]Table2!$B$1:$Z$21,MATCH("xG/90",[1]Table2!$B$1:$Z$1,0),0)*VLOOKUP($B10,[1]Table2!$B$1:$Z$21,MATCH("xGA/90",[1]Table2!$B$1:$Z$1,0),0),"")</f>
        <v/>
      </c>
      <c r="IY79" s="41" t="str">
        <f>IFERROR(VLOOKUP(IY10,[1]Table2!$B$1:$Z$21,MATCH("xG/90",[1]Table2!$B$1:$Z$1,0),0)*VLOOKUP($B10,[1]Table2!$B$1:$Z$21,MATCH("xGA/90",[1]Table2!$B$1:$Z$1,0),0),"")</f>
        <v/>
      </c>
      <c r="IZ79" s="41">
        <f>IFERROR(VLOOKUP(IZ10,[1]Table2!$B$1:$Z$21,MATCH("xG/90",[1]Table2!$B$1:$Z$1,0),0)*VLOOKUP($B10,[1]Table2!$B$1:$Z$21,MATCH("xGA/90",[1]Table2!$B$1:$Z$1,0),0),"")</f>
        <v>1.2390625</v>
      </c>
      <c r="JA79" s="41" t="str">
        <f>IFERROR(VLOOKUP(JA10,[1]Table2!$B$1:$Z$21,MATCH("xG/90",[1]Table2!$B$1:$Z$1,0),0)*VLOOKUP($B10,[1]Table2!$B$1:$Z$21,MATCH("xGA/90",[1]Table2!$B$1:$Z$1,0),0),"")</f>
        <v/>
      </c>
      <c r="JB79" s="41" t="str">
        <f>IFERROR(VLOOKUP(JB10,[1]Table2!$B$1:$Z$21,MATCH("xG/90",[1]Table2!$B$1:$Z$1,0),0)*VLOOKUP($B10,[1]Table2!$B$1:$Z$21,MATCH("xGA/90",[1]Table2!$B$1:$Z$1,0),0),"")</f>
        <v/>
      </c>
      <c r="JC79" s="41" t="str">
        <f>IFERROR(VLOOKUP(JC10,[1]Table2!$B$1:$Z$21,MATCH("xG/90",[1]Table2!$B$1:$Z$1,0),0)*VLOOKUP($B10,[1]Table2!$B$1:$Z$21,MATCH("xGA/90",[1]Table2!$B$1:$Z$1,0),0),"")</f>
        <v/>
      </c>
      <c r="JD79" s="41" t="str">
        <f>IFERROR(VLOOKUP(JD10,[1]Table2!$B$1:$Z$21,MATCH("xG/90",[1]Table2!$B$1:$Z$1,0),0)*VLOOKUP($B10,[1]Table2!$B$1:$Z$21,MATCH("xGA/90",[1]Table2!$B$1:$Z$1,0),0),"")</f>
        <v/>
      </c>
      <c r="JE79" s="41" t="str">
        <f>IFERROR(VLOOKUP(JE10,[1]Table2!$B$1:$Z$21,MATCH("xG/90",[1]Table2!$B$1:$Z$1,0),0)*VLOOKUP($B10,[1]Table2!$B$1:$Z$21,MATCH("xGA/90",[1]Table2!$B$1:$Z$1,0),0),"")</f>
        <v/>
      </c>
      <c r="JF79" s="41" t="str">
        <f>IFERROR(VLOOKUP(JF10,[1]Table2!$B$1:$Z$21,MATCH("xG/90",[1]Table2!$B$1:$Z$1,0),0)*VLOOKUP($B10,[1]Table2!$B$1:$Z$21,MATCH("xGA/90",[1]Table2!$B$1:$Z$1,0),0),"")</f>
        <v/>
      </c>
      <c r="JG79" s="41">
        <f>IFERROR(VLOOKUP(JG10,[1]Table2!$B$1:$Z$21,MATCH("xG/90",[1]Table2!$B$1:$Z$1,0),0)*VLOOKUP($B10,[1]Table2!$B$1:$Z$21,MATCH("xGA/90",[1]Table2!$B$1:$Z$1,0),0),"")</f>
        <v>1.3934374999999999</v>
      </c>
      <c r="JH79" s="41" t="str">
        <f>IFERROR(VLOOKUP(JH10,[1]Table2!$B$1:$Z$21,MATCH("xG/90",[1]Table2!$B$1:$Z$1,0),0)*VLOOKUP($B10,[1]Table2!$B$1:$Z$21,MATCH("xGA/90",[1]Table2!$B$1:$Z$1,0),0),"")</f>
        <v/>
      </c>
      <c r="JI79" s="41" t="str">
        <f>IFERROR(VLOOKUP(JI10,[1]Table2!$B$1:$Z$21,MATCH("xG/90",[1]Table2!$B$1:$Z$1,0),0)*VLOOKUP($B10,[1]Table2!$B$1:$Z$21,MATCH("xGA/90",[1]Table2!$B$1:$Z$1,0),0),"")</f>
        <v/>
      </c>
      <c r="JJ79" s="41">
        <f>IFERROR(VLOOKUP(JJ10,[1]Table2!$B$1:$Z$21,MATCH("xG/90",[1]Table2!$B$1:$Z$1,0),0)*VLOOKUP($B10,[1]Table2!$B$1:$Z$21,MATCH("xGA/90",[1]Table2!$B$1:$Z$1,0),0),"")</f>
        <v>1.2837500000000002</v>
      </c>
      <c r="JK79" s="41" t="str">
        <f>IFERROR(VLOOKUP(JK10,[1]Table2!$B$1:$Z$21,MATCH("xG/90",[1]Table2!$B$1:$Z$1,0),0)*VLOOKUP($B10,[1]Table2!$B$1:$Z$21,MATCH("xGA/90",[1]Table2!$B$1:$Z$1,0),0),"")</f>
        <v/>
      </c>
      <c r="JL79" s="41" t="str">
        <f>IFERROR(VLOOKUP(JL10,[1]Table2!$B$1:$Z$21,MATCH("xG/90",[1]Table2!$B$1:$Z$1,0),0)*VLOOKUP($B10,[1]Table2!$B$1:$Z$21,MATCH("xGA/90",[1]Table2!$B$1:$Z$1,0),0),"")</f>
        <v/>
      </c>
      <c r="JM79" s="41" t="str">
        <f>IFERROR(VLOOKUP(JM10,[1]Table2!$B$1:$Z$21,MATCH("xG/90",[1]Table2!$B$1:$Z$1,0),0)*VLOOKUP($B10,[1]Table2!$B$1:$Z$21,MATCH("xGA/90",[1]Table2!$B$1:$Z$1,0),0),"")</f>
        <v/>
      </c>
      <c r="JN79" s="41">
        <f>IFERROR(VLOOKUP(JN10,[1]Table2!$B$1:$Z$21,MATCH("xG/90",[1]Table2!$B$1:$Z$1,0),0)*VLOOKUP($B10,[1]Table2!$B$1:$Z$21,MATCH("xGA/90",[1]Table2!$B$1:$Z$1,0),0),"")</f>
        <v>1.7235483870967745</v>
      </c>
      <c r="JO79" s="41" t="str">
        <f>IFERROR(VLOOKUP(JO10,[1]Table2!$B$1:$Z$21,MATCH("xG/90",[1]Table2!$B$1:$Z$1,0),0)*VLOOKUP($B10,[1]Table2!$B$1:$Z$21,MATCH("xGA/90",[1]Table2!$B$1:$Z$1,0),0),"")</f>
        <v/>
      </c>
      <c r="JP79" s="41" t="str">
        <f>IFERROR(VLOOKUP(JP10,[1]Table2!$B$1:$Z$21,MATCH("xG/90",[1]Table2!$B$1:$Z$1,0),0)*VLOOKUP($B10,[1]Table2!$B$1:$Z$21,MATCH("xGA/90",[1]Table2!$B$1:$Z$1,0),0),"")</f>
        <v/>
      </c>
      <c r="JQ79" s="41" t="str">
        <f>IFERROR(VLOOKUP(JQ10,[1]Table2!$B$1:$Z$21,MATCH("xG/90",[1]Table2!$B$1:$Z$1,0),0)*VLOOKUP($B10,[1]Table2!$B$1:$Z$21,MATCH("xGA/90",[1]Table2!$B$1:$Z$1,0),0),"")</f>
        <v/>
      </c>
      <c r="JR79" s="41" t="str">
        <f>IFERROR(VLOOKUP(JR10,[1]Table2!$B$1:$Z$21,MATCH("xG/90",[1]Table2!$B$1:$Z$1,0),0)*VLOOKUP($B10,[1]Table2!$B$1:$Z$21,MATCH("xGA/90",[1]Table2!$B$1:$Z$1,0),0),"")</f>
        <v/>
      </c>
      <c r="JS79" s="41" t="str">
        <f>IFERROR(VLOOKUP(JS10,[1]Table2!$B$1:$Z$21,MATCH("xG/90",[1]Table2!$B$1:$Z$1,0),0)*VLOOKUP($B10,[1]Table2!$B$1:$Z$21,MATCH("xGA/90",[1]Table2!$B$1:$Z$1,0),0),"")</f>
        <v/>
      </c>
      <c r="JT79" s="41" t="str">
        <f>IFERROR(VLOOKUP(JT10,[1]Table2!$B$1:$Z$21,MATCH("xG/90",[1]Table2!$B$1:$Z$1,0),0)*VLOOKUP($B10,[1]Table2!$B$1:$Z$21,MATCH("xGA/90",[1]Table2!$B$1:$Z$1,0),0),"")</f>
        <v/>
      </c>
      <c r="JU79" s="41">
        <f>IFERROR(VLOOKUP(JU10,[1]Table2!$B$1:$Z$21,MATCH("xG/90",[1]Table2!$B$1:$Z$1,0),0)*VLOOKUP($B10,[1]Table2!$B$1:$Z$21,MATCH("xGA/90",[1]Table2!$B$1:$Z$1,0),0),"")</f>
        <v>1.885</v>
      </c>
      <c r="JV79" s="41" t="str">
        <f>IFERROR(VLOOKUP(JV10,[1]Table2!$B$1:$Z$21,MATCH("xG/90",[1]Table2!$B$1:$Z$1,0),0)*VLOOKUP($B10,[1]Table2!$B$1:$Z$21,MATCH("xGA/90",[1]Table2!$B$1:$Z$1,0),0),"")</f>
        <v/>
      </c>
      <c r="JW79" s="41" t="str">
        <f>IFERROR(VLOOKUP(JW10,[1]Table2!$B$1:$Z$21,MATCH("xG/90",[1]Table2!$B$1:$Z$1,0),0)*VLOOKUP($B10,[1]Table2!$B$1:$Z$21,MATCH("xGA/90",[1]Table2!$B$1:$Z$1,0),0),"")</f>
        <v/>
      </c>
      <c r="JX79" s="41" t="str">
        <f>IFERROR(VLOOKUP(JX10,[1]Table2!$B$1:$Z$21,MATCH("xG/90",[1]Table2!$B$1:$Z$1,0),0)*VLOOKUP($B10,[1]Table2!$B$1:$Z$21,MATCH("xGA/90",[1]Table2!$B$1:$Z$1,0),0),"")</f>
        <v/>
      </c>
      <c r="JY79" s="41" t="str">
        <f>IFERROR(VLOOKUP(JY10,[1]Table2!$B$1:$Z$21,MATCH("xG/90",[1]Table2!$B$1:$Z$1,0),0)*VLOOKUP($B10,[1]Table2!$B$1:$Z$21,MATCH("xGA/90",[1]Table2!$B$1:$Z$1,0),0),"")</f>
        <v/>
      </c>
      <c r="JZ79" s="41" t="str">
        <f>IFERROR(VLOOKUP(JZ10,[1]Table2!$B$1:$Z$21,MATCH("xG/90",[1]Table2!$B$1:$Z$1,0),0)*VLOOKUP($B10,[1]Table2!$B$1:$Z$21,MATCH("xGA/90",[1]Table2!$B$1:$Z$1,0),0),"")</f>
        <v/>
      </c>
      <c r="KA79" s="41" t="str">
        <f>IFERROR(VLOOKUP(KA10,[1]Table2!$B$1:$Z$21,MATCH("xG/90",[1]Table2!$B$1:$Z$1,0),0)*VLOOKUP($B10,[1]Table2!$B$1:$Z$21,MATCH("xGA/90",[1]Table2!$B$1:$Z$1,0),0),"")</f>
        <v/>
      </c>
      <c r="KB79" s="41">
        <f>IFERROR(VLOOKUP(KB10,[1]Table2!$B$1:$Z$21,MATCH("xG/90",[1]Table2!$B$1:$Z$1,0),0)*VLOOKUP($B10,[1]Table2!$B$1:$Z$21,MATCH("xGA/90",[1]Table2!$B$1:$Z$1,0),0),"")</f>
        <v>1.3121874999999998</v>
      </c>
      <c r="KC79" s="41" t="str">
        <f>IFERROR(VLOOKUP(KC10,[1]Table2!$B$1:$Z$21,MATCH("xG/90",[1]Table2!$B$1:$Z$1,0),0)*VLOOKUP($B10,[1]Table2!$B$1:$Z$21,MATCH("xGA/90",[1]Table2!$B$1:$Z$1,0),0),"")</f>
        <v/>
      </c>
      <c r="KD79" s="41" t="str">
        <f>IFERROR(VLOOKUP(KD10,[1]Table2!$B$1:$Z$21,MATCH("xG/90",[1]Table2!$B$1:$Z$1,0),0)*VLOOKUP($B10,[1]Table2!$B$1:$Z$21,MATCH("xGA/90",[1]Table2!$B$1:$Z$1,0),0),"")</f>
        <v/>
      </c>
      <c r="KE79" s="41" t="str">
        <f>IFERROR(VLOOKUP(KE10,[1]Table2!$B$1:$Z$21,MATCH("xG/90",[1]Table2!$B$1:$Z$1,0),0)*VLOOKUP($B10,[1]Table2!$B$1:$Z$21,MATCH("xGA/90",[1]Table2!$B$1:$Z$1,0),0),"")</f>
        <v/>
      </c>
      <c r="KF79" s="41" t="str">
        <f>IFERROR(VLOOKUP(KF10,[1]Table2!$B$1:$Z$21,MATCH("xG/90",[1]Table2!$B$1:$Z$1,0),0)*VLOOKUP($B10,[1]Table2!$B$1:$Z$21,MATCH("xGA/90",[1]Table2!$B$1:$Z$1,0),0),"")</f>
        <v/>
      </c>
      <c r="KG79" s="41" t="str">
        <f>IFERROR(VLOOKUP(KG10,[1]Table2!$B$1:$Z$21,MATCH("xG/90",[1]Table2!$B$1:$Z$1,0),0)*VLOOKUP($B10,[1]Table2!$B$1:$Z$21,MATCH("xGA/90",[1]Table2!$B$1:$Z$1,0),0),"")</f>
        <v/>
      </c>
      <c r="KH79" s="41" t="str">
        <f>IFERROR(VLOOKUP(KH10,[1]Table2!$B$1:$Z$21,MATCH("xG/90",[1]Table2!$B$1:$Z$1,0),0)*VLOOKUP($B10,[1]Table2!$B$1:$Z$21,MATCH("xGA/90",[1]Table2!$B$1:$Z$1,0),0),"")</f>
        <v/>
      </c>
      <c r="KI79" s="41">
        <f>IFERROR(VLOOKUP(KI10,[1]Table2!$B$1:$Z$21,MATCH("xG/90",[1]Table2!$B$1:$Z$1,0),0)*VLOOKUP($B10,[1]Table2!$B$1:$Z$21,MATCH("xGA/90",[1]Table2!$B$1:$Z$1,0),0),"")</f>
        <v>1.6187096774193548</v>
      </c>
      <c r="KJ79" s="41" t="str">
        <f>IFERROR(VLOOKUP(KJ10,[1]Table2!$B$1:$Z$21,MATCH("xG/90",[1]Table2!$B$1:$Z$1,0),0)*VLOOKUP($B10,[1]Table2!$B$1:$Z$21,MATCH("xGA/90",[1]Table2!$B$1:$Z$1,0),0),"")</f>
        <v/>
      </c>
      <c r="KK79" s="41" t="str">
        <f>IFERROR(VLOOKUP(KK10,[1]Table2!$B$1:$Z$21,MATCH("xG/90",[1]Table2!$B$1:$Z$1,0),0)*VLOOKUP($B10,[1]Table2!$B$1:$Z$21,MATCH("xGA/90",[1]Table2!$B$1:$Z$1,0),0),"")</f>
        <v/>
      </c>
      <c r="KL79" s="41" t="str">
        <f>IFERROR(VLOOKUP(KL10,[1]Table2!$B$1:$Z$21,MATCH("xG/90",[1]Table2!$B$1:$Z$1,0),0)*VLOOKUP($B10,[1]Table2!$B$1:$Z$21,MATCH("xGA/90",[1]Table2!$B$1:$Z$1,0),0),"")</f>
        <v/>
      </c>
      <c r="KM79" s="41" t="str">
        <f>IFERROR(VLOOKUP(KM10,[1]Table2!$B$1:$Z$21,MATCH("xG/90",[1]Table2!$B$1:$Z$1,0),0)*VLOOKUP($B10,[1]Table2!$B$1:$Z$21,MATCH("xGA/90",[1]Table2!$B$1:$Z$1,0),0),"")</f>
        <v/>
      </c>
      <c r="KN79" s="41" t="str">
        <f>IFERROR(VLOOKUP(KN10,[1]Table2!$B$1:$Z$21,MATCH("xG/90",[1]Table2!$B$1:$Z$1,0),0)*VLOOKUP($B10,[1]Table2!$B$1:$Z$21,MATCH("xGA/90",[1]Table2!$B$1:$Z$1,0),0),"")</f>
        <v/>
      </c>
      <c r="KO79" s="41" t="str">
        <f>IFERROR(VLOOKUP(KO10,[1]Table2!$B$1:$Z$21,MATCH("xG/90",[1]Table2!$B$1:$Z$1,0),0)*VLOOKUP($B10,[1]Table2!$B$1:$Z$21,MATCH("xGA/90",[1]Table2!$B$1:$Z$1,0),0),"")</f>
        <v/>
      </c>
      <c r="KP79" s="41" t="str">
        <f>IFERROR(VLOOKUP(KP10,[1]Table2!$B$1:$Z$21,MATCH("xG/90",[1]Table2!$B$1:$Z$1,0),0)*VLOOKUP($B10,[1]Table2!$B$1:$Z$21,MATCH("xGA/90",[1]Table2!$B$1:$Z$1,0),0),"")</f>
        <v/>
      </c>
      <c r="KQ79" s="41">
        <f>IFERROR(VLOOKUP(KQ10,[1]Table2!$B$1:$Z$21,MATCH("xG/90",[1]Table2!$B$1:$Z$1,0),0)*VLOOKUP($B10,[1]Table2!$B$1:$Z$21,MATCH("xGA/90",[1]Table2!$B$1:$Z$1,0),0),"")</f>
        <v>1.3040625000000001</v>
      </c>
      <c r="KR79" s="41" t="str">
        <f>IFERROR(VLOOKUP(KR10,[1]Table2!$B$1:$Z$21,MATCH("xG/90",[1]Table2!$B$1:$Z$1,0),0)*VLOOKUP($B10,[1]Table2!$B$1:$Z$21,MATCH("xGA/90",[1]Table2!$B$1:$Z$1,0),0),"")</f>
        <v/>
      </c>
      <c r="KS79" s="41" t="str">
        <f>IFERROR(VLOOKUP(KS10,[1]Table2!$B$1:$Z$21,MATCH("xG/90",[1]Table2!$B$1:$Z$1,0),0)*VLOOKUP($B10,[1]Table2!$B$1:$Z$21,MATCH("xGA/90",[1]Table2!$B$1:$Z$1,0),0),"")</f>
        <v/>
      </c>
      <c r="KT79" s="41" t="str">
        <f>IFERROR(VLOOKUP(KT10,[1]Table2!$B$1:$Z$21,MATCH("xG/90",[1]Table2!$B$1:$Z$1,0),0)*VLOOKUP($B10,[1]Table2!$B$1:$Z$21,MATCH("xGA/90",[1]Table2!$B$1:$Z$1,0),0),"")</f>
        <v/>
      </c>
      <c r="KU79" s="41" t="str">
        <f>IFERROR(VLOOKUP(KU10,[1]Table2!$B$1:$Z$21,MATCH("xG/90",[1]Table2!$B$1:$Z$1,0),0)*VLOOKUP($B10,[1]Table2!$B$1:$Z$21,MATCH("xGA/90",[1]Table2!$B$1:$Z$1,0),0),"")</f>
        <v/>
      </c>
      <c r="KV79" s="41" t="str">
        <f>IFERROR(VLOOKUP(KV10,[1]Table2!$B$1:$Z$21,MATCH("xG/90",[1]Table2!$B$1:$Z$1,0),0)*VLOOKUP($B10,[1]Table2!$B$1:$Z$21,MATCH("xGA/90",[1]Table2!$B$1:$Z$1,0),0),"")</f>
        <v/>
      </c>
      <c r="KW79" s="41" t="str">
        <f>IFERROR(VLOOKUP(KW10,[1]Table2!$B$1:$Z$21,MATCH("xG/90",[1]Table2!$B$1:$Z$1,0),0)*VLOOKUP($B10,[1]Table2!$B$1:$Z$21,MATCH("xGA/90",[1]Table2!$B$1:$Z$1,0),0),"")</f>
        <v/>
      </c>
      <c r="KX79" s="41" t="str">
        <f>IFERROR(VLOOKUP(KX10,[1]Table2!$B$1:$Z$21,MATCH("xG/90",[1]Table2!$B$1:$Z$1,0),0)*VLOOKUP($B10,[1]Table2!$B$1:$Z$21,MATCH("xGA/90",[1]Table2!$B$1:$Z$1,0),0),"")</f>
        <v/>
      </c>
      <c r="KY79" s="41" t="str">
        <f>IFERROR(VLOOKUP(KY10,[1]Table2!$B$1:$Z$21,MATCH("xG/90",[1]Table2!$B$1:$Z$1,0),0)*VLOOKUP($B10,[1]Table2!$B$1:$Z$21,MATCH("xGA/90",[1]Table2!$B$1:$Z$1,0),0),"")</f>
        <v/>
      </c>
      <c r="KZ79" s="41" t="str">
        <f>IFERROR(VLOOKUP(KZ10,[1]Table2!$B$1:$Z$21,MATCH("xG/90",[1]Table2!$B$1:$Z$1,0),0)*VLOOKUP($B10,[1]Table2!$B$1:$Z$21,MATCH("xGA/90",[1]Table2!$B$1:$Z$1,0),0),"")</f>
        <v/>
      </c>
      <c r="LA79" s="41" t="str">
        <f>IFERROR(VLOOKUP(LA10,[1]Table2!$B$1:$Z$21,MATCH("xG/90",[1]Table2!$B$1:$Z$1,0),0)*VLOOKUP($B10,[1]Table2!$B$1:$Z$21,MATCH("xGA/90",[1]Table2!$B$1:$Z$1,0),0),"")</f>
        <v/>
      </c>
      <c r="LB79" s="41" t="str">
        <f>IFERROR(VLOOKUP(LB10,[1]Table2!$B$1:$Z$21,MATCH("xG/90",[1]Table2!$B$1:$Z$1,0),0)*VLOOKUP($B10,[1]Table2!$B$1:$Z$21,MATCH("xGA/90",[1]Table2!$B$1:$Z$1,0),0),"")</f>
        <v/>
      </c>
      <c r="LC79" s="41" t="str">
        <f>IFERROR(VLOOKUP(LC10,[1]Table2!$B$1:$Z$21,MATCH("xG/90",[1]Table2!$B$1:$Z$1,0),0)*VLOOKUP($B10,[1]Table2!$B$1:$Z$21,MATCH("xGA/90",[1]Table2!$B$1:$Z$1,0),0),"")</f>
        <v/>
      </c>
      <c r="LD79" s="41" t="str">
        <f>IFERROR(VLOOKUP(LD10,[1]Table2!$B$1:$Z$21,MATCH("xG/90",[1]Table2!$B$1:$Z$1,0),0)*VLOOKUP($B10,[1]Table2!$B$1:$Z$21,MATCH("xGA/90",[1]Table2!$B$1:$Z$1,0),0),"")</f>
        <v/>
      </c>
      <c r="LE79" s="41" t="str">
        <f>IFERROR(VLOOKUP(LE10,[1]Table2!$B$1:$Z$21,MATCH("xG/90",[1]Table2!$B$1:$Z$1,0),0)*VLOOKUP($B10,[1]Table2!$B$1:$Z$21,MATCH("xGA/90",[1]Table2!$B$1:$Z$1,0),0),"")</f>
        <v/>
      </c>
      <c r="LF79" s="41" t="str">
        <f>IFERROR(VLOOKUP(LF10,[1]Table2!$B$1:$Z$21,MATCH("xG/90",[1]Table2!$B$1:$Z$1,0),0)*VLOOKUP($B10,[1]Table2!$B$1:$Z$21,MATCH("xGA/90",[1]Table2!$B$1:$Z$1,0),0),"")</f>
        <v/>
      </c>
      <c r="LG79" s="41" t="str">
        <f>IFERROR(VLOOKUP(LG10,[1]Table2!$B$1:$Z$21,MATCH("xG/90",[1]Table2!$B$1:$Z$1,0),0)*VLOOKUP($B10,[1]Table2!$B$1:$Z$21,MATCH("xGA/90",[1]Table2!$B$1:$Z$1,0),0),"")</f>
        <v/>
      </c>
      <c r="LH79" s="41" t="str">
        <f>IFERROR(VLOOKUP(LH10,[1]Table2!$B$1:$Z$21,MATCH("xG/90",[1]Table2!$B$1:$Z$1,0),0)*VLOOKUP($B10,[1]Table2!$B$1:$Z$21,MATCH("xGA/90",[1]Table2!$B$1:$Z$1,0),0),"")</f>
        <v/>
      </c>
      <c r="LI79" s="41" t="str">
        <f>IFERROR(VLOOKUP(LI10,[1]Table2!$B$1:$Z$21,MATCH("xG/90",[1]Table2!$B$1:$Z$1,0),0)*VLOOKUP($B10,[1]Table2!$B$1:$Z$21,MATCH("xGA/90",[1]Table2!$B$1:$Z$1,0),0),"")</f>
        <v/>
      </c>
      <c r="LJ79" s="41" t="str">
        <f>IFERROR(VLOOKUP(LJ10,[1]Table2!$B$1:$Z$21,MATCH("xG/90",[1]Table2!$B$1:$Z$1,0),0)*VLOOKUP($B10,[1]Table2!$B$1:$Z$21,MATCH("xGA/90",[1]Table2!$B$1:$Z$1,0),0),"")</f>
        <v/>
      </c>
      <c r="LK79" s="41" t="str">
        <f>IFERROR(VLOOKUP(LK10,[1]Table2!$B$1:$Z$21,MATCH("xG/90",[1]Table2!$B$1:$Z$1,0),0)*VLOOKUP($B10,[1]Table2!$B$1:$Z$21,MATCH("xGA/90",[1]Table2!$B$1:$Z$1,0),0),"")</f>
        <v/>
      </c>
      <c r="LL79" s="41" t="str">
        <f>IFERROR(VLOOKUP(LL10,[1]Table2!$B$1:$Z$21,MATCH("xG/90",[1]Table2!$B$1:$Z$1,0),0)*VLOOKUP($B10,[1]Table2!$B$1:$Z$21,MATCH("xGA/90",[1]Table2!$B$1:$Z$1,0),0),"")</f>
        <v/>
      </c>
      <c r="LM79" s="41" t="str">
        <f>IFERROR(VLOOKUP(LM10,[1]Table2!$B$1:$Z$21,MATCH("xG/90",[1]Table2!$B$1:$Z$1,0),0)*VLOOKUP($B10,[1]Table2!$B$1:$Z$21,MATCH("xGA/90",[1]Table2!$B$1:$Z$1,0),0),"")</f>
        <v/>
      </c>
      <c r="LN79" s="41" t="str">
        <f>IFERROR(VLOOKUP(LN10,[1]Table2!$B$1:$Z$21,MATCH("xG/90",[1]Table2!$B$1:$Z$1,0),0)*VLOOKUP($B10,[1]Table2!$B$1:$Z$21,MATCH("xGA/90",[1]Table2!$B$1:$Z$1,0),0),"")</f>
        <v/>
      </c>
      <c r="LO79" s="41" t="str">
        <f>IFERROR(VLOOKUP(LO10,[1]Table2!$B$1:$Z$21,MATCH("xG/90",[1]Table2!$B$1:$Z$1,0),0)*VLOOKUP($B10,[1]Table2!$B$1:$Z$21,MATCH("xGA/90",[1]Table2!$B$1:$Z$1,0),0),"")</f>
        <v/>
      </c>
      <c r="LP79" s="41" t="str">
        <f>IFERROR(VLOOKUP(LP10,[1]Table2!$B$1:$Z$21,MATCH("xG/90",[1]Table2!$B$1:$Z$1,0),0)*VLOOKUP($B10,[1]Table2!$B$1:$Z$21,MATCH("xGA/90",[1]Table2!$B$1:$Z$1,0),0),"")</f>
        <v/>
      </c>
      <c r="LQ79" s="41" t="str">
        <f>IFERROR(VLOOKUP(LQ10,[1]Table2!$B$1:$Z$21,MATCH("xG/90",[1]Table2!$B$1:$Z$1,0),0)*VLOOKUP($B10,[1]Table2!$B$1:$Z$21,MATCH("xGA/90",[1]Table2!$B$1:$Z$1,0),0),"")</f>
        <v/>
      </c>
      <c r="LR79" s="41" t="str">
        <f>IFERROR(VLOOKUP(LR10,[1]Table2!$B$1:$Z$21,MATCH("xG/90",[1]Table2!$B$1:$Z$1,0),0)*VLOOKUP($B10,[1]Table2!$B$1:$Z$21,MATCH("xGA/90",[1]Table2!$B$1:$Z$1,0),0),"")</f>
        <v/>
      </c>
      <c r="LS79" s="41" t="str">
        <f>IFERROR(VLOOKUP(LS10,[1]Table2!$B$1:$Z$21,MATCH("xG/90",[1]Table2!$B$1:$Z$1,0),0)*VLOOKUP($B10,[1]Table2!$B$1:$Z$21,MATCH("xGA/90",[1]Table2!$B$1:$Z$1,0),0),"")</f>
        <v/>
      </c>
      <c r="LT79" s="41" t="str">
        <f>IFERROR(VLOOKUP(LT10,[1]Table2!$B$1:$Z$21,MATCH("xG/90",[1]Table2!$B$1:$Z$1,0),0)*VLOOKUP($B10,[1]Table2!$B$1:$Z$21,MATCH("xGA/90",[1]Table2!$B$1:$Z$1,0),0),"")</f>
        <v/>
      </c>
      <c r="LU79" s="41" t="str">
        <f>IFERROR(VLOOKUP(LU10,[1]Table2!$B$1:$Z$21,MATCH("xG/90",[1]Table2!$B$1:$Z$1,0),0)*VLOOKUP($B10,[1]Table2!$B$1:$Z$21,MATCH("xGA/90",[1]Table2!$B$1:$Z$1,0),0),"")</f>
        <v/>
      </c>
      <c r="LV79" s="41" t="str">
        <f>IFERROR(VLOOKUP(LV10,[1]Table2!$B$1:$Z$21,MATCH("xG/90",[1]Table2!$B$1:$Z$1,0),0)*VLOOKUP($B10,[1]Table2!$B$1:$Z$21,MATCH("xGA/90",[1]Table2!$B$1:$Z$1,0),0),"")</f>
        <v/>
      </c>
      <c r="LW79" s="41" t="str">
        <f>IFERROR(VLOOKUP(LW10,[1]Table2!$B$1:$Z$21,MATCH("xG/90",[1]Table2!$B$1:$Z$1,0),0)*VLOOKUP($B10,[1]Table2!$B$1:$Z$21,MATCH("xGA/90",[1]Table2!$B$1:$Z$1,0),0),"")</f>
        <v/>
      </c>
      <c r="LX79" s="41" t="str">
        <f>IFERROR(VLOOKUP(LX10,[1]Table2!$B$1:$Z$21,MATCH("xG/90",[1]Table2!$B$1:$Z$1,0),0)*VLOOKUP($B10,[1]Table2!$B$1:$Z$21,MATCH("xGA/90",[1]Table2!$B$1:$Z$1,0),0),"")</f>
        <v/>
      </c>
      <c r="LY79" s="41" t="str">
        <f>IFERROR(VLOOKUP(LY10,[1]Table2!$B$1:$Z$21,MATCH("xG/90",[1]Table2!$B$1:$Z$1,0),0)*VLOOKUP($B10,[1]Table2!$B$1:$Z$21,MATCH("xGA/90",[1]Table2!$B$1:$Z$1,0),0),"")</f>
        <v/>
      </c>
      <c r="LZ79" s="41" t="str">
        <f>IFERROR(VLOOKUP(LZ10,[1]Table2!$B$1:$Z$21,MATCH("xG/90",[1]Table2!$B$1:$Z$1,0),0)*VLOOKUP($B10,[1]Table2!$B$1:$Z$21,MATCH("xGA/90",[1]Table2!$B$1:$Z$1,0),0),"")</f>
        <v/>
      </c>
      <c r="MA79" s="41" t="str">
        <f>IFERROR(VLOOKUP(MA10,[1]Table2!$B$1:$Z$21,MATCH("xG/90",[1]Table2!$B$1:$Z$1,0),0)*VLOOKUP($B10,[1]Table2!$B$1:$Z$21,MATCH("xGA/90",[1]Table2!$B$1:$Z$1,0),0),"")</f>
        <v/>
      </c>
      <c r="MB79" s="41" t="str">
        <f>IFERROR(VLOOKUP(MB10,[1]Table2!$B$1:$Z$21,MATCH("xG/90",[1]Table2!$B$1:$Z$1,0),0)*VLOOKUP($B10,[1]Table2!$B$1:$Z$21,MATCH("xGA/90",[1]Table2!$B$1:$Z$1,0),0),"")</f>
        <v/>
      </c>
      <c r="MC79" s="41" t="str">
        <f>IFERROR(VLOOKUP(MC10,[1]Table2!$B$1:$Z$21,MATCH("xG/90",[1]Table2!$B$1:$Z$1,0),0)*VLOOKUP($B10,[1]Table2!$B$1:$Z$21,MATCH("xGA/90",[1]Table2!$B$1:$Z$1,0),0),"")</f>
        <v/>
      </c>
      <c r="MD79" s="41" t="str">
        <f>IFERROR(VLOOKUP(MD10,[1]Table2!$B$1:$Z$21,MATCH("xG/90",[1]Table2!$B$1:$Z$1,0),0)*VLOOKUP($B10,[1]Table2!$B$1:$Z$21,MATCH("xGA/90",[1]Table2!$B$1:$Z$1,0),0),"")</f>
        <v/>
      </c>
      <c r="ME79" s="41" t="str">
        <f>IFERROR(VLOOKUP(ME10,[1]Table2!$B$1:$Z$21,MATCH("xG/90",[1]Table2!$B$1:$Z$1,0),0)*VLOOKUP($B10,[1]Table2!$B$1:$Z$21,MATCH("xGA/90",[1]Table2!$B$1:$Z$1,0),0),"")</f>
        <v/>
      </c>
      <c r="MF79" s="41" t="str">
        <f>IFERROR(VLOOKUP(MF10,[1]Table2!$B$1:$Z$21,MATCH("xG/90",[1]Table2!$B$1:$Z$1,0),0)*VLOOKUP($B10,[1]Table2!$B$1:$Z$21,MATCH("xGA/90",[1]Table2!$B$1:$Z$1,0),0),"")</f>
        <v/>
      </c>
      <c r="MG79" s="41" t="str">
        <f>IFERROR(VLOOKUP(MG10,[1]Table2!$B$1:$Z$21,MATCH("xG/90",[1]Table2!$B$1:$Z$1,0),0)*VLOOKUP($B10,[1]Table2!$B$1:$Z$21,MATCH("xGA/90",[1]Table2!$B$1:$Z$1,0),0),"")</f>
        <v/>
      </c>
      <c r="MH79" s="41" t="str">
        <f>IFERROR(VLOOKUP(MH10,[1]Table2!$B$1:$Z$21,MATCH("xG/90",[1]Table2!$B$1:$Z$1,0),0)*VLOOKUP($B10,[1]Table2!$B$1:$Z$21,MATCH("xGA/90",[1]Table2!$B$1:$Z$1,0),0),"")</f>
        <v/>
      </c>
      <c r="MI79" s="41" t="str">
        <f>IFERROR(VLOOKUP(MI10,[1]Table2!$B$1:$Z$21,MATCH("xG/90",[1]Table2!$B$1:$Z$1,0),0)*VLOOKUP($B10,[1]Table2!$B$1:$Z$21,MATCH("xGA/90",[1]Table2!$B$1:$Z$1,0),0),"")</f>
        <v/>
      </c>
      <c r="MJ79" s="41" t="str">
        <f>IFERROR(VLOOKUP(MJ10,[1]Table2!$B$1:$Z$21,MATCH("xG/90",[1]Table2!$B$1:$Z$1,0),0)*VLOOKUP($B10,[1]Table2!$B$1:$Z$21,MATCH("xGA/90",[1]Table2!$B$1:$Z$1,0),0),"")</f>
        <v/>
      </c>
      <c r="MK79" s="41" t="str">
        <f>IFERROR(VLOOKUP(MK10,[1]Table2!$B$1:$Z$21,MATCH("xG/90",[1]Table2!$B$1:$Z$1,0),0)*VLOOKUP($B10,[1]Table2!$B$1:$Z$21,MATCH("xGA/90",[1]Table2!$B$1:$Z$1,0),0),"")</f>
        <v/>
      </c>
      <c r="ML79" s="41" t="str">
        <f>IFERROR(VLOOKUP(ML10,[1]Table2!$B$1:$Z$21,MATCH("xG/90",[1]Table2!$B$1:$Z$1,0),0)*VLOOKUP($B10,[1]Table2!$B$1:$Z$21,MATCH("xGA/90",[1]Table2!$B$1:$Z$1,0),0),"")</f>
        <v/>
      </c>
      <c r="MM79" s="41" t="str">
        <f>IFERROR(VLOOKUP(MM10,[1]Table2!$B$1:$Z$21,MATCH("xG/90",[1]Table2!$B$1:$Z$1,0),0)*VLOOKUP($B10,[1]Table2!$B$1:$Z$21,MATCH("xGA/90",[1]Table2!$B$1:$Z$1,0),0),"")</f>
        <v/>
      </c>
      <c r="MN79" s="41" t="str">
        <f>IFERROR(VLOOKUP(MN10,[1]Table2!$B$1:$Z$21,MATCH("xG/90",[1]Table2!$B$1:$Z$1,0),0)*VLOOKUP($B10,[1]Table2!$B$1:$Z$21,MATCH("xGA/90",[1]Table2!$B$1:$Z$1,0),0),"")</f>
        <v/>
      </c>
      <c r="MO79" s="41" t="str">
        <f>IFERROR(VLOOKUP(MO10,[1]Table2!$B$1:$Z$21,MATCH("xG/90",[1]Table2!$B$1:$Z$1,0),0)*VLOOKUP($B10,[1]Table2!$B$1:$Z$21,MATCH("xGA/90",[1]Table2!$B$1:$Z$1,0),0),"")</f>
        <v/>
      </c>
      <c r="MP79" s="41" t="str">
        <f>IFERROR(VLOOKUP(MP10,[1]Table2!$B$1:$Z$21,MATCH("xG/90",[1]Table2!$B$1:$Z$1,0),0)*VLOOKUP($B10,[1]Table2!$B$1:$Z$21,MATCH("xGA/90",[1]Table2!$B$1:$Z$1,0),0),"")</f>
        <v/>
      </c>
      <c r="MQ79" s="41" t="str">
        <f>IFERROR(VLOOKUP(MQ10,[1]Table2!$B$1:$Z$21,MATCH("xG/90",[1]Table2!$B$1:$Z$1,0),0)*VLOOKUP($B10,[1]Table2!$B$1:$Z$21,MATCH("xGA/90",[1]Table2!$B$1:$Z$1,0),0),"")</f>
        <v/>
      </c>
      <c r="MR79" s="41" t="str">
        <f>IFERROR(VLOOKUP(MR10,[1]Table2!$B$1:$Z$21,MATCH("xG/90",[1]Table2!$B$1:$Z$1,0),0)*VLOOKUP($B10,[1]Table2!$B$1:$Z$21,MATCH("xGA/90",[1]Table2!$B$1:$Z$1,0),0),"")</f>
        <v/>
      </c>
      <c r="MS79" s="41" t="str">
        <f>IFERROR(VLOOKUP(MS10,[1]Table2!$B$1:$Z$21,MATCH("xG/90",[1]Table2!$B$1:$Z$1,0),0)*VLOOKUP($B10,[1]Table2!$B$1:$Z$21,MATCH("xGA/90",[1]Table2!$B$1:$Z$1,0),0),"")</f>
        <v/>
      </c>
      <c r="MT79" s="41" t="str">
        <f>IFERROR(VLOOKUP(MT10,[1]Table2!$B$1:$Z$21,MATCH("xG/90",[1]Table2!$B$1:$Z$1,0),0)*VLOOKUP($B10,[1]Table2!$B$1:$Z$21,MATCH("xGA/90",[1]Table2!$B$1:$Z$1,0),0),"")</f>
        <v/>
      </c>
      <c r="MU79" s="41" t="str">
        <f>IFERROR(VLOOKUP(MU10,[1]Table2!$B$1:$Z$21,MATCH("xG/90",[1]Table2!$B$1:$Z$1,0),0)*VLOOKUP($B10,[1]Table2!$B$1:$Z$21,MATCH("xGA/90",[1]Table2!$B$1:$Z$1,0),0),"")</f>
        <v/>
      </c>
      <c r="MV79" s="41" t="str">
        <f>IFERROR(VLOOKUP(MV10,[1]Table2!$B$1:$Z$21,MATCH("xG/90",[1]Table2!$B$1:$Z$1,0),0)*VLOOKUP($B10,[1]Table2!$B$1:$Z$21,MATCH("xGA/90",[1]Table2!$B$1:$Z$1,0),0),"")</f>
        <v/>
      </c>
      <c r="MW79" s="41" t="str">
        <f>IFERROR(VLOOKUP(MW10,[1]Table2!$B$1:$Z$21,MATCH("xG/90",[1]Table2!$B$1:$Z$1,0),0)*VLOOKUP($B10,[1]Table2!$B$1:$Z$21,MATCH("xGA/90",[1]Table2!$B$1:$Z$1,0),0),"")</f>
        <v/>
      </c>
      <c r="MX79" s="41" t="str">
        <f>IFERROR(VLOOKUP(MX10,[1]Table2!$B$1:$Z$21,MATCH("xG/90",[1]Table2!$B$1:$Z$1,0),0)*VLOOKUP($B10,[1]Table2!$B$1:$Z$21,MATCH("xGA/90",[1]Table2!$B$1:$Z$1,0),0),"")</f>
        <v/>
      </c>
      <c r="MY79" s="41" t="str">
        <f>IFERROR(VLOOKUP(MY10,[1]Table2!$B$1:$Z$21,MATCH("xG/90",[1]Table2!$B$1:$Z$1,0),0)*VLOOKUP($B10,[1]Table2!$B$1:$Z$21,MATCH("xGA/90",[1]Table2!$B$1:$Z$1,0),0),"")</f>
        <v/>
      </c>
      <c r="MZ79" s="41" t="str">
        <f>IFERROR(VLOOKUP(MZ10,[1]Table2!$B$1:$Z$21,MATCH("xG/90",[1]Table2!$B$1:$Z$1,0),0)*VLOOKUP($B10,[1]Table2!$B$1:$Z$21,MATCH("xGA/90",[1]Table2!$B$1:$Z$1,0),0),"")</f>
        <v/>
      </c>
      <c r="NA79" s="41" t="str">
        <f>IFERROR(VLOOKUP(NA10,[1]Table2!$B$1:$Z$21,MATCH("xG/90",[1]Table2!$B$1:$Z$1,0),0)*VLOOKUP($B10,[1]Table2!$B$1:$Z$21,MATCH("xGA/90",[1]Table2!$B$1:$Z$1,0),0),"")</f>
        <v/>
      </c>
      <c r="NB79" s="41" t="str">
        <f>IFERROR(VLOOKUP(NB10,[1]Table2!$B$1:$Z$21,MATCH("xG/90",[1]Table2!$B$1:$Z$1,0),0)*VLOOKUP($B10,[1]Table2!$B$1:$Z$21,MATCH("xGA/90",[1]Table2!$B$1:$Z$1,0),0),"")</f>
        <v/>
      </c>
      <c r="NC79" s="41" t="str">
        <f>IFERROR(VLOOKUP(NC10,[1]Table2!$B$1:$Z$21,MATCH("xG/90",[1]Table2!$B$1:$Z$1,0),0)*VLOOKUP($B10,[1]Table2!$B$1:$Z$21,MATCH("xGA/90",[1]Table2!$B$1:$Z$1,0),0),"")</f>
        <v/>
      </c>
      <c r="NE79" s="40">
        <f t="shared" si="2"/>
        <v>-0.32</v>
      </c>
      <c r="NF79" s="41">
        <f>IFERROR(VLOOKUP(NF10,[1]Table2!$B$1:$Z$21,MATCH("xG/90",[1]Table2!$B$1:$Z$1,0),0)*VLOOKUP($B10,[1]Table2!$B$1:$Z$21,MATCH("xGA/90",[1]Table2!$B$1:$Z$1,0),0),"")</f>
        <v>2.6040624999999999</v>
      </c>
      <c r="NG79" s="41" t="str">
        <f>IFERROR(VLOOKUP(NG10,[1]Table2!$B$1:$Z$21,MATCH("xG/90",[1]Table2!$B$1:$Z$1,0),0)*VLOOKUP($B10,[1]Table2!$B$1:$Z$21,MATCH("xGA/90",[1]Table2!$B$1:$Z$1,0),0),"")</f>
        <v/>
      </c>
      <c r="NH79" s="41">
        <f>IFERROR(VLOOKUP(NH10,[1]Table2!$B$1:$Z$21,MATCH("xG/90",[1]Table2!$B$1:$Z$1,0),0)*VLOOKUP($B10,[1]Table2!$B$1:$Z$21,MATCH("xGA/90",[1]Table2!$B$1:$Z$1,0),0),"")</f>
        <v>2.411290322580645</v>
      </c>
      <c r="NI79" s="41">
        <f>IFERROR(VLOOKUP(NI10,[1]Table2!$B$1:$Z$21,MATCH("xG/90",[1]Table2!$B$1:$Z$1,0),0)*VLOOKUP($B10,[1]Table2!$B$1:$Z$21,MATCH("xGA/90",[1]Table2!$B$1:$Z$1,0),0),"")</f>
        <v>2.6040624999999999</v>
      </c>
      <c r="NJ79" s="41">
        <f>IFERROR(VLOOKUP(NJ10,[1]Table2!$B$1:$Z$21,MATCH("xG/90",[1]Table2!$B$1:$Z$1,0),0)*VLOOKUP($B10,[1]Table2!$B$1:$Z$21,MATCH("xGA/90",[1]Table2!$B$1:$Z$1,0),0),"")</f>
        <v>1.3934374999999999</v>
      </c>
    </row>
    <row r="80" spans="1:374" s="42" customFormat="1" ht="15.75" thickBot="1" x14ac:dyDescent="0.3">
      <c r="A80" s="39" t="s">
        <v>64</v>
      </c>
      <c r="B80" s="40">
        <f>VLOOKUP(A80,[1]Table!$B$1:$O$21,MATCH("xGD/90",[1]Table!$B$1:$O$1,0),0)</f>
        <v>-0.61</v>
      </c>
      <c r="C80" s="41" t="str">
        <f>IFERROR(VLOOKUP(C11,[1]Table2!$B$1:$Z$21,MATCH("xG/90",[1]Table2!$B$1:$Z$1,0),0)*VLOOKUP($B11,[1]Table2!$B$1:$Z$21,MATCH("xGA/90",[1]Table2!$B$1:$Z$1,0),0),"")</f>
        <v/>
      </c>
      <c r="D80" s="41" t="str">
        <f>IFERROR(VLOOKUP(D11,[1]Table2!$B$1:$Z$21,MATCH("xG/90",[1]Table2!$B$1:$Z$1,0),0)*VLOOKUP($B11,[1]Table2!$B$1:$Z$21,MATCH("xGA/90",[1]Table2!$B$1:$Z$1,0),0),"")</f>
        <v/>
      </c>
      <c r="E80" s="41" t="str">
        <f>IFERROR(VLOOKUP(E11,[1]Table2!$B$1:$Z$21,MATCH("xG/90",[1]Table2!$B$1:$Z$1,0),0)*VLOOKUP($B11,[1]Table2!$B$1:$Z$21,MATCH("xGA/90",[1]Table2!$B$1:$Z$1,0),0),"")</f>
        <v/>
      </c>
      <c r="F80" s="41" t="str">
        <f>IFERROR(VLOOKUP(F11,[1]Table2!$B$1:$Z$21,MATCH("xG/90",[1]Table2!$B$1:$Z$1,0),0)*VLOOKUP($B11,[1]Table2!$B$1:$Z$21,MATCH("xGA/90",[1]Table2!$B$1:$Z$1,0),0),"")</f>
        <v/>
      </c>
      <c r="G80" s="41" t="str">
        <f>IFERROR(VLOOKUP(G11,[1]Table2!$B$1:$Z$21,MATCH("xG/90",[1]Table2!$B$1:$Z$1,0),0)*VLOOKUP($B11,[1]Table2!$B$1:$Z$21,MATCH("xGA/90",[1]Table2!$B$1:$Z$1,0),0),"")</f>
        <v/>
      </c>
      <c r="H80" s="41">
        <f>IFERROR(VLOOKUP(H11,[1]Table2!$B$1:$Z$21,MATCH("xG/90",[1]Table2!$B$1:$Z$1,0),0)*VLOOKUP($B11,[1]Table2!$B$1:$Z$21,MATCH("xGA/90",[1]Table2!$B$1:$Z$1,0),0),"")</f>
        <v>2.150201612903226</v>
      </c>
      <c r="I80" s="41" t="str">
        <f>IFERROR(VLOOKUP(I11,[1]Table2!$B$1:$Z$21,MATCH("xG/90",[1]Table2!$B$1:$Z$1,0),0)*VLOOKUP($B11,[1]Table2!$B$1:$Z$21,MATCH("xGA/90",[1]Table2!$B$1:$Z$1,0),0),"")</f>
        <v/>
      </c>
      <c r="J80" s="41" t="str">
        <f>IFERROR(VLOOKUP(J11,[1]Table2!$B$1:$Z$21,MATCH("xG/90",[1]Table2!$B$1:$Z$1,0),0)*VLOOKUP($B11,[1]Table2!$B$1:$Z$21,MATCH("xGA/90",[1]Table2!$B$1:$Z$1,0),0),"")</f>
        <v/>
      </c>
      <c r="K80" s="41" t="str">
        <f>IFERROR(VLOOKUP(K11,[1]Table2!$B$1:$Z$21,MATCH("xG/90",[1]Table2!$B$1:$Z$1,0),0)*VLOOKUP($B11,[1]Table2!$B$1:$Z$21,MATCH("xGA/90",[1]Table2!$B$1:$Z$1,0),0),"")</f>
        <v/>
      </c>
      <c r="L80" s="41" t="str">
        <f>IFERROR(VLOOKUP(L11,[1]Table2!$B$1:$Z$21,MATCH("xG/90",[1]Table2!$B$1:$Z$1,0),0)*VLOOKUP($B11,[1]Table2!$B$1:$Z$21,MATCH("xGA/90",[1]Table2!$B$1:$Z$1,0),0),"")</f>
        <v/>
      </c>
      <c r="M80" s="41" t="str">
        <f>IFERROR(VLOOKUP(M11,[1]Table2!$B$1:$Z$21,MATCH("xG/90",[1]Table2!$B$1:$Z$1,0),0)*VLOOKUP($B11,[1]Table2!$B$1:$Z$21,MATCH("xGA/90",[1]Table2!$B$1:$Z$1,0),0),"")</f>
        <v/>
      </c>
      <c r="N80" s="41" t="str">
        <f>IFERROR(VLOOKUP(N11,[1]Table2!$B$1:$Z$21,MATCH("xG/90",[1]Table2!$B$1:$Z$1,0),0)*VLOOKUP($B11,[1]Table2!$B$1:$Z$21,MATCH("xGA/90",[1]Table2!$B$1:$Z$1,0),0),"")</f>
        <v/>
      </c>
      <c r="O80" s="41">
        <f>IFERROR(VLOOKUP(O11,[1]Table2!$B$1:$Z$21,MATCH("xG/90",[1]Table2!$B$1:$Z$1,0),0)*VLOOKUP($B11,[1]Table2!$B$1:$Z$21,MATCH("xGA/90",[1]Table2!$B$1:$Z$1,0),0),"")</f>
        <v>2.2042968749999998</v>
      </c>
      <c r="P80" s="41" t="str">
        <f>IFERROR(VLOOKUP(P11,[1]Table2!$B$1:$Z$21,MATCH("xG/90",[1]Table2!$B$1:$Z$1,0),0)*VLOOKUP($B11,[1]Table2!$B$1:$Z$21,MATCH("xGA/90",[1]Table2!$B$1:$Z$1,0),0),"")</f>
        <v/>
      </c>
      <c r="Q80" s="41" t="str">
        <f>IFERROR(VLOOKUP(Q11,[1]Table2!$B$1:$Z$21,MATCH("xG/90",[1]Table2!$B$1:$Z$1,0),0)*VLOOKUP($B11,[1]Table2!$B$1:$Z$21,MATCH("xGA/90",[1]Table2!$B$1:$Z$1,0),0),"")</f>
        <v/>
      </c>
      <c r="R80" s="41" t="str">
        <f>IFERROR(VLOOKUP(R11,[1]Table2!$B$1:$Z$21,MATCH("xG/90",[1]Table2!$B$1:$Z$1,0),0)*VLOOKUP($B11,[1]Table2!$B$1:$Z$21,MATCH("xGA/90",[1]Table2!$B$1:$Z$1,0),0),"")</f>
        <v/>
      </c>
      <c r="S80" s="41" t="str">
        <f>IFERROR(VLOOKUP(S11,[1]Table2!$B$1:$Z$21,MATCH("xG/90",[1]Table2!$B$1:$Z$1,0),0)*VLOOKUP($B11,[1]Table2!$B$1:$Z$21,MATCH("xGA/90",[1]Table2!$B$1:$Z$1,0),0),"")</f>
        <v/>
      </c>
      <c r="T80" s="41" t="str">
        <f>IFERROR(VLOOKUP(T11,[1]Table2!$B$1:$Z$21,MATCH("xG/90",[1]Table2!$B$1:$Z$1,0),0)*VLOOKUP($B11,[1]Table2!$B$1:$Z$21,MATCH("xGA/90",[1]Table2!$B$1:$Z$1,0),0),"")</f>
        <v/>
      </c>
      <c r="U80" s="41" t="str">
        <f>IFERROR(VLOOKUP(U11,[1]Table2!$B$1:$Z$21,MATCH("xG/90",[1]Table2!$B$1:$Z$1,0),0)*VLOOKUP($B11,[1]Table2!$B$1:$Z$21,MATCH("xGA/90",[1]Table2!$B$1:$Z$1,0),0),"")</f>
        <v/>
      </c>
      <c r="V80" s="41">
        <f>IFERROR(VLOOKUP(V11,[1]Table2!$B$1:$Z$21,MATCH("xG/90",[1]Table2!$B$1:$Z$1,0),0)*VLOOKUP($B11,[1]Table2!$B$1:$Z$21,MATCH("xGA/90",[1]Table2!$B$1:$Z$1,0),0),"")</f>
        <v>1.6927734375000001</v>
      </c>
      <c r="W80" s="41" t="str">
        <f>IFERROR(VLOOKUP(W11,[1]Table2!$B$1:$Z$21,MATCH("xG/90",[1]Table2!$B$1:$Z$1,0),0)*VLOOKUP($B11,[1]Table2!$B$1:$Z$21,MATCH("xGA/90",[1]Table2!$B$1:$Z$1,0),0),"")</f>
        <v/>
      </c>
      <c r="X80" s="41" t="str">
        <f>IFERROR(VLOOKUP(X11,[1]Table2!$B$1:$Z$21,MATCH("xG/90",[1]Table2!$B$1:$Z$1,0),0)*VLOOKUP($B11,[1]Table2!$B$1:$Z$21,MATCH("xGA/90",[1]Table2!$B$1:$Z$1,0),0),"")</f>
        <v/>
      </c>
      <c r="Y80" s="41" t="str">
        <f>IFERROR(VLOOKUP(Y11,[1]Table2!$B$1:$Z$21,MATCH("xG/90",[1]Table2!$B$1:$Z$1,0),0)*VLOOKUP($B11,[1]Table2!$B$1:$Z$21,MATCH("xGA/90",[1]Table2!$B$1:$Z$1,0),0),"")</f>
        <v/>
      </c>
      <c r="Z80" s="41" t="str">
        <f>IFERROR(VLOOKUP(Z11,[1]Table2!$B$1:$Z$21,MATCH("xG/90",[1]Table2!$B$1:$Z$1,0),0)*VLOOKUP($B11,[1]Table2!$B$1:$Z$21,MATCH("xGA/90",[1]Table2!$B$1:$Z$1,0),0),"")</f>
        <v/>
      </c>
      <c r="AA80" s="41" t="str">
        <f>IFERROR(VLOOKUP(AA11,[1]Table2!$B$1:$Z$21,MATCH("xG/90",[1]Table2!$B$1:$Z$1,0),0)*VLOOKUP($B11,[1]Table2!$B$1:$Z$21,MATCH("xGA/90",[1]Table2!$B$1:$Z$1,0),0),"")</f>
        <v/>
      </c>
      <c r="AB80" s="41" t="str">
        <f>IFERROR(VLOOKUP(AB11,[1]Table2!$B$1:$Z$21,MATCH("xG/90",[1]Table2!$B$1:$Z$1,0),0)*VLOOKUP($B11,[1]Table2!$B$1:$Z$21,MATCH("xGA/90",[1]Table2!$B$1:$Z$1,0),0),"")</f>
        <v/>
      </c>
      <c r="AC80" s="41">
        <f>IFERROR(VLOOKUP(AC11,[1]Table2!$B$1:$Z$21,MATCH("xG/90",[1]Table2!$B$1:$Z$1,0),0)*VLOOKUP($B11,[1]Table2!$B$1:$Z$21,MATCH("xGA/90",[1]Table2!$B$1:$Z$1,0),0),"")</f>
        <v>2.5259765624999999</v>
      </c>
      <c r="AD80" s="41" t="str">
        <f>IFERROR(VLOOKUP(AD11,[1]Table2!$B$1:$Z$21,MATCH("xG/90",[1]Table2!$B$1:$Z$1,0),0)*VLOOKUP($B11,[1]Table2!$B$1:$Z$21,MATCH("xGA/90",[1]Table2!$B$1:$Z$1,0),0),"")</f>
        <v/>
      </c>
      <c r="AE80" s="41" t="str">
        <f>IFERROR(VLOOKUP(AE11,[1]Table2!$B$1:$Z$21,MATCH("xG/90",[1]Table2!$B$1:$Z$1,0),0)*VLOOKUP($B11,[1]Table2!$B$1:$Z$21,MATCH("xGA/90",[1]Table2!$B$1:$Z$1,0),0),"")</f>
        <v/>
      </c>
      <c r="AF80" s="41">
        <f>IFERROR(VLOOKUP(AF11,[1]Table2!$B$1:$Z$21,MATCH("xG/90",[1]Table2!$B$1:$Z$1,0),0)*VLOOKUP($B11,[1]Table2!$B$1:$Z$21,MATCH("xGA/90",[1]Table2!$B$1:$Z$1,0),0),"")</f>
        <v>2.0935546875000002</v>
      </c>
      <c r="AG80" s="41" t="str">
        <f>IFERROR(VLOOKUP(AG11,[1]Table2!$B$1:$Z$21,MATCH("xG/90",[1]Table2!$B$1:$Z$1,0),0)*VLOOKUP($B11,[1]Table2!$B$1:$Z$21,MATCH("xGA/90",[1]Table2!$B$1:$Z$1,0),0),"")</f>
        <v/>
      </c>
      <c r="AH80" s="41" t="str">
        <f>IFERROR(VLOOKUP(AH11,[1]Table2!$B$1:$Z$21,MATCH("xG/90",[1]Table2!$B$1:$Z$1,0),0)*VLOOKUP($B11,[1]Table2!$B$1:$Z$21,MATCH("xGA/90",[1]Table2!$B$1:$Z$1,0),0),"")</f>
        <v/>
      </c>
      <c r="AI80" s="41" t="str">
        <f>IFERROR(VLOOKUP(AI11,[1]Table2!$B$1:$Z$21,MATCH("xG/90",[1]Table2!$B$1:$Z$1,0),0)*VLOOKUP($B11,[1]Table2!$B$1:$Z$21,MATCH("xGA/90",[1]Table2!$B$1:$Z$1,0),0),"")</f>
        <v/>
      </c>
      <c r="AJ80" s="41">
        <f>IFERROR(VLOOKUP(AJ11,[1]Table2!$B$1:$Z$21,MATCH("xG/90",[1]Table2!$B$1:$Z$1,0),0)*VLOOKUP($B11,[1]Table2!$B$1:$Z$21,MATCH("xGA/90",[1]Table2!$B$1:$Z$1,0),0),"")</f>
        <v>3.130040322580645</v>
      </c>
      <c r="AK80" s="41" t="str">
        <f>IFERROR(VLOOKUP(AK11,[1]Table2!$B$1:$Z$21,MATCH("xG/90",[1]Table2!$B$1:$Z$1,0),0)*VLOOKUP($B11,[1]Table2!$B$1:$Z$21,MATCH("xGA/90",[1]Table2!$B$1:$Z$1,0),0),"")</f>
        <v/>
      </c>
      <c r="AL80" s="41" t="str">
        <f>IFERROR(VLOOKUP(AL11,[1]Table2!$B$1:$Z$21,MATCH("xG/90",[1]Table2!$B$1:$Z$1,0),0)*VLOOKUP($B11,[1]Table2!$B$1:$Z$21,MATCH("xGA/90",[1]Table2!$B$1:$Z$1,0),0),"")</f>
        <v/>
      </c>
      <c r="AM80" s="41" t="str">
        <f>IFERROR(VLOOKUP(AM11,[1]Table2!$B$1:$Z$21,MATCH("xG/90",[1]Table2!$B$1:$Z$1,0),0)*VLOOKUP($B11,[1]Table2!$B$1:$Z$21,MATCH("xGA/90",[1]Table2!$B$1:$Z$1,0),0),"")</f>
        <v/>
      </c>
      <c r="AN80" s="41" t="str">
        <f>IFERROR(VLOOKUP(AN11,[1]Table2!$B$1:$Z$21,MATCH("xG/90",[1]Table2!$B$1:$Z$1,0),0)*VLOOKUP($B11,[1]Table2!$B$1:$Z$21,MATCH("xGA/90",[1]Table2!$B$1:$Z$1,0),0),"")</f>
        <v/>
      </c>
      <c r="AO80" s="41" t="str">
        <f>IFERROR(VLOOKUP(AO11,[1]Table2!$B$1:$Z$21,MATCH("xG/90",[1]Table2!$B$1:$Z$1,0),0)*VLOOKUP($B11,[1]Table2!$B$1:$Z$21,MATCH("xGA/90",[1]Table2!$B$1:$Z$1,0),0),"")</f>
        <v/>
      </c>
      <c r="AP80" s="41" t="str">
        <f>IFERROR(VLOOKUP(AP11,[1]Table2!$B$1:$Z$21,MATCH("xG/90",[1]Table2!$B$1:$Z$1,0),0)*VLOOKUP($B11,[1]Table2!$B$1:$Z$21,MATCH("xGA/90",[1]Table2!$B$1:$Z$1,0),0),"")</f>
        <v/>
      </c>
      <c r="AQ80" s="41" t="str">
        <f>IFERROR(VLOOKUP(AQ11,[1]Table2!$B$1:$Z$21,MATCH("xG/90",[1]Table2!$B$1:$Z$1,0),0)*VLOOKUP($B11,[1]Table2!$B$1:$Z$21,MATCH("xGA/90",[1]Table2!$B$1:$Z$1,0),0),"")</f>
        <v/>
      </c>
      <c r="AR80" s="41" t="str">
        <f>IFERROR(VLOOKUP(AR11,[1]Table2!$B$1:$Z$21,MATCH("xG/90",[1]Table2!$B$1:$Z$1,0),0)*VLOOKUP($B11,[1]Table2!$B$1:$Z$21,MATCH("xGA/90",[1]Table2!$B$1:$Z$1,0),0),"")</f>
        <v/>
      </c>
      <c r="AS80" s="41" t="str">
        <f>IFERROR(VLOOKUP(AS11,[1]Table2!$B$1:$Z$21,MATCH("xG/90",[1]Table2!$B$1:$Z$1,0),0)*VLOOKUP($B11,[1]Table2!$B$1:$Z$21,MATCH("xGA/90",[1]Table2!$B$1:$Z$1,0),0),"")</f>
        <v/>
      </c>
      <c r="AT80" s="41" t="str">
        <f>IFERROR(VLOOKUP(AT11,[1]Table2!$B$1:$Z$21,MATCH("xG/90",[1]Table2!$B$1:$Z$1,0),0)*VLOOKUP($B11,[1]Table2!$B$1:$Z$21,MATCH("xGA/90",[1]Table2!$B$1:$Z$1,0),0),"")</f>
        <v/>
      </c>
      <c r="AU80" s="41" t="str">
        <f>IFERROR(VLOOKUP(AU11,[1]Table2!$B$1:$Z$21,MATCH("xG/90",[1]Table2!$B$1:$Z$1,0),0)*VLOOKUP($B11,[1]Table2!$B$1:$Z$21,MATCH("xGA/90",[1]Table2!$B$1:$Z$1,0),0),"")</f>
        <v/>
      </c>
      <c r="AV80" s="41" t="str">
        <f>IFERROR(VLOOKUP(AV11,[1]Table2!$B$1:$Z$21,MATCH("xG/90",[1]Table2!$B$1:$Z$1,0),0)*VLOOKUP($B11,[1]Table2!$B$1:$Z$21,MATCH("xGA/90",[1]Table2!$B$1:$Z$1,0),0),"")</f>
        <v/>
      </c>
      <c r="AW80" s="41" t="str">
        <f>IFERROR(VLOOKUP(AW11,[1]Table2!$B$1:$Z$21,MATCH("xG/90",[1]Table2!$B$1:$Z$1,0),0)*VLOOKUP($B11,[1]Table2!$B$1:$Z$21,MATCH("xGA/90",[1]Table2!$B$1:$Z$1,0),0),"")</f>
        <v/>
      </c>
      <c r="AX80" s="41" t="str">
        <f>IFERROR(VLOOKUP(AX11,[1]Table2!$B$1:$Z$21,MATCH("xG/90",[1]Table2!$B$1:$Z$1,0),0)*VLOOKUP($B11,[1]Table2!$B$1:$Z$21,MATCH("xGA/90",[1]Table2!$B$1:$Z$1,0),0),"")</f>
        <v/>
      </c>
      <c r="AY80" s="41">
        <f>IFERROR(VLOOKUP(AY11,[1]Table2!$B$1:$Z$21,MATCH("xG/90",[1]Table2!$B$1:$Z$1,0),0)*VLOOKUP($B11,[1]Table2!$B$1:$Z$21,MATCH("xGA/90",[1]Table2!$B$1:$Z$1,0),0),"")</f>
        <v>2.2372983870967742</v>
      </c>
      <c r="AZ80" s="41" t="str">
        <f>IFERROR(VLOOKUP(AZ11,[1]Table2!$B$1:$Z$21,MATCH("xG/90",[1]Table2!$B$1:$Z$1,0),0)*VLOOKUP($B11,[1]Table2!$B$1:$Z$21,MATCH("xGA/90",[1]Table2!$B$1:$Z$1,0),0),"")</f>
        <v/>
      </c>
      <c r="BA80" s="41" t="str">
        <f>IFERROR(VLOOKUP(BA11,[1]Table2!$B$1:$Z$21,MATCH("xG/90",[1]Table2!$B$1:$Z$1,0),0)*VLOOKUP($B11,[1]Table2!$B$1:$Z$21,MATCH("xGA/90",[1]Table2!$B$1:$Z$1,0),0),"")</f>
        <v/>
      </c>
      <c r="BB80" s="41" t="str">
        <f>IFERROR(VLOOKUP(BB11,[1]Table2!$B$1:$Z$21,MATCH("xG/90",[1]Table2!$B$1:$Z$1,0),0)*VLOOKUP($B11,[1]Table2!$B$1:$Z$21,MATCH("xGA/90",[1]Table2!$B$1:$Z$1,0),0),"")</f>
        <v/>
      </c>
      <c r="BC80" s="41" t="str">
        <f>IFERROR(VLOOKUP(BC11,[1]Table2!$B$1:$Z$21,MATCH("xG/90",[1]Table2!$B$1:$Z$1,0),0)*VLOOKUP($B11,[1]Table2!$B$1:$Z$21,MATCH("xGA/90",[1]Table2!$B$1:$Z$1,0),0),"")</f>
        <v/>
      </c>
      <c r="BD80" s="41" t="str">
        <f>IFERROR(VLOOKUP(BD11,[1]Table2!$B$1:$Z$21,MATCH("xG/90",[1]Table2!$B$1:$Z$1,0),0)*VLOOKUP($B11,[1]Table2!$B$1:$Z$21,MATCH("xGA/90",[1]Table2!$B$1:$Z$1,0),0),"")</f>
        <v/>
      </c>
      <c r="BE80" s="41" t="str">
        <f>IFERROR(VLOOKUP(BE11,[1]Table2!$B$1:$Z$21,MATCH("xG/90",[1]Table2!$B$1:$Z$1,0),0)*VLOOKUP($B11,[1]Table2!$B$1:$Z$21,MATCH("xGA/90",[1]Table2!$B$1:$Z$1,0),0),"")</f>
        <v/>
      </c>
      <c r="BF80" s="41" t="str">
        <f>IFERROR(VLOOKUP(BF11,[1]Table2!$B$1:$Z$21,MATCH("xG/90",[1]Table2!$B$1:$Z$1,0),0)*VLOOKUP($B11,[1]Table2!$B$1:$Z$21,MATCH("xGA/90",[1]Table2!$B$1:$Z$1,0),0),"")</f>
        <v/>
      </c>
      <c r="BG80" s="41" t="str">
        <f>IFERROR(VLOOKUP(BG11,[1]Table2!$B$1:$Z$21,MATCH("xG/90",[1]Table2!$B$1:$Z$1,0),0)*VLOOKUP($B11,[1]Table2!$B$1:$Z$21,MATCH("xGA/90",[1]Table2!$B$1:$Z$1,0),0),"")</f>
        <v/>
      </c>
      <c r="BH80" s="41" t="str">
        <f>IFERROR(VLOOKUP(BH11,[1]Table2!$B$1:$Z$21,MATCH("xG/90",[1]Table2!$B$1:$Z$1,0),0)*VLOOKUP($B11,[1]Table2!$B$1:$Z$21,MATCH("xGA/90",[1]Table2!$B$1:$Z$1,0),0),"")</f>
        <v/>
      </c>
      <c r="BI80" s="41" t="str">
        <f>IFERROR(VLOOKUP(BI11,[1]Table2!$B$1:$Z$21,MATCH("xG/90",[1]Table2!$B$1:$Z$1,0),0)*VLOOKUP($B11,[1]Table2!$B$1:$Z$21,MATCH("xGA/90",[1]Table2!$B$1:$Z$1,0),0),"")</f>
        <v/>
      </c>
      <c r="BJ80" s="41" t="str">
        <f>IFERROR(VLOOKUP(BJ11,[1]Table2!$B$1:$Z$21,MATCH("xG/90",[1]Table2!$B$1:$Z$1,0),0)*VLOOKUP($B11,[1]Table2!$B$1:$Z$21,MATCH("xGA/90",[1]Table2!$B$1:$Z$1,0),0),"")</f>
        <v/>
      </c>
      <c r="BK80" s="41" t="str">
        <f>IFERROR(VLOOKUP(BK11,[1]Table2!$B$1:$Z$21,MATCH("xG/90",[1]Table2!$B$1:$Z$1,0),0)*VLOOKUP($B11,[1]Table2!$B$1:$Z$21,MATCH("xGA/90",[1]Table2!$B$1:$Z$1,0),0),"")</f>
        <v/>
      </c>
      <c r="BL80" s="41">
        <f>IFERROR(VLOOKUP(BL11,[1]Table2!$B$1:$Z$21,MATCH("xG/90",[1]Table2!$B$1:$Z$1,0),0)*VLOOKUP($B11,[1]Table2!$B$1:$Z$21,MATCH("xGA/90",[1]Table2!$B$1:$Z$1,0),0),"")</f>
        <v>1.6083984375</v>
      </c>
      <c r="BM80" s="41" t="str">
        <f>IFERROR(VLOOKUP(BM11,[1]Table2!$B$1:$Z$21,MATCH("xG/90",[1]Table2!$B$1:$Z$1,0),0)*VLOOKUP($B11,[1]Table2!$B$1:$Z$21,MATCH("xGA/90",[1]Table2!$B$1:$Z$1,0),0),"")</f>
        <v/>
      </c>
      <c r="BN80" s="41" t="str">
        <f>IFERROR(VLOOKUP(BN11,[1]Table2!$B$1:$Z$21,MATCH("xG/90",[1]Table2!$B$1:$Z$1,0),0)*VLOOKUP($B11,[1]Table2!$B$1:$Z$21,MATCH("xGA/90",[1]Table2!$B$1:$Z$1,0),0),"")</f>
        <v/>
      </c>
      <c r="BO80" s="41" t="str">
        <f>IFERROR(VLOOKUP(BO11,[1]Table2!$B$1:$Z$21,MATCH("xG/90",[1]Table2!$B$1:$Z$1,0),0)*VLOOKUP($B11,[1]Table2!$B$1:$Z$21,MATCH("xGA/90",[1]Table2!$B$1:$Z$1,0),0),"")</f>
        <v/>
      </c>
      <c r="BP80" s="41" t="str">
        <f>IFERROR(VLOOKUP(BP11,[1]Table2!$B$1:$Z$21,MATCH("xG/90",[1]Table2!$B$1:$Z$1,0),0)*VLOOKUP($B11,[1]Table2!$B$1:$Z$21,MATCH("xGA/90",[1]Table2!$B$1:$Z$1,0),0),"")</f>
        <v/>
      </c>
      <c r="BQ80" s="41" t="str">
        <f>IFERROR(VLOOKUP(BQ11,[1]Table2!$B$1:$Z$21,MATCH("xG/90",[1]Table2!$B$1:$Z$1,0),0)*VLOOKUP($B11,[1]Table2!$B$1:$Z$21,MATCH("xGA/90",[1]Table2!$B$1:$Z$1,0),0),"")</f>
        <v/>
      </c>
      <c r="BR80" s="41" t="str">
        <f>IFERROR(VLOOKUP(BR11,[1]Table2!$B$1:$Z$21,MATCH("xG/90",[1]Table2!$B$1:$Z$1,0),0)*VLOOKUP($B11,[1]Table2!$B$1:$Z$21,MATCH("xGA/90",[1]Table2!$B$1:$Z$1,0),0),"")</f>
        <v/>
      </c>
      <c r="BS80" s="41" t="str">
        <f>IFERROR(VLOOKUP(BS11,[1]Table2!$B$1:$Z$21,MATCH("xG/90",[1]Table2!$B$1:$Z$1,0),0)*VLOOKUP($B11,[1]Table2!$B$1:$Z$21,MATCH("xGA/90",[1]Table2!$B$1:$Z$1,0),0),"")</f>
        <v/>
      </c>
      <c r="BT80" s="41">
        <f>IFERROR(VLOOKUP(BT11,[1]Table2!$B$1:$Z$21,MATCH("xG/90",[1]Table2!$B$1:$Z$1,0),0)*VLOOKUP($B11,[1]Table2!$B$1:$Z$21,MATCH("xGA/90",[1]Table2!$B$1:$Z$1,0),0),"")</f>
        <v>2.7731249999999998</v>
      </c>
      <c r="BU80" s="41" t="str">
        <f>IFERROR(VLOOKUP(BU11,[1]Table2!$B$1:$Z$21,MATCH("xG/90",[1]Table2!$B$1:$Z$1,0),0)*VLOOKUP($B11,[1]Table2!$B$1:$Z$21,MATCH("xGA/90",[1]Table2!$B$1:$Z$1,0),0),"")</f>
        <v/>
      </c>
      <c r="BV80" s="41" t="str">
        <f>IFERROR(VLOOKUP(BV11,[1]Table2!$B$1:$Z$21,MATCH("xG/90",[1]Table2!$B$1:$Z$1,0),0)*VLOOKUP($B11,[1]Table2!$B$1:$Z$21,MATCH("xGA/90",[1]Table2!$B$1:$Z$1,0),0),"")</f>
        <v/>
      </c>
      <c r="BW80" s="41" t="str">
        <f>IFERROR(VLOOKUP(BW11,[1]Table2!$B$1:$Z$21,MATCH("xG/90",[1]Table2!$B$1:$Z$1,0),0)*VLOOKUP($B11,[1]Table2!$B$1:$Z$21,MATCH("xGA/90",[1]Table2!$B$1:$Z$1,0),0),"")</f>
        <v/>
      </c>
      <c r="BX80" s="41" t="str">
        <f>IFERROR(VLOOKUP(BX11,[1]Table2!$B$1:$Z$21,MATCH("xG/90",[1]Table2!$B$1:$Z$1,0),0)*VLOOKUP($B11,[1]Table2!$B$1:$Z$21,MATCH("xGA/90",[1]Table2!$B$1:$Z$1,0),0),"")</f>
        <v/>
      </c>
      <c r="BY80" s="41" t="str">
        <f>IFERROR(VLOOKUP(BY11,[1]Table2!$B$1:$Z$21,MATCH("xG/90",[1]Table2!$B$1:$Z$1,0),0)*VLOOKUP($B11,[1]Table2!$B$1:$Z$21,MATCH("xGA/90",[1]Table2!$B$1:$Z$1,0),0),"")</f>
        <v/>
      </c>
      <c r="BZ80" s="41">
        <f>IFERROR(VLOOKUP(BZ11,[1]Table2!$B$1:$Z$21,MATCH("xG/90",[1]Table2!$B$1:$Z$1,0),0)*VLOOKUP($B11,[1]Table2!$B$1:$Z$21,MATCH("xGA/90",[1]Table2!$B$1:$Z$1,0),0),"")</f>
        <v>2.4468749999999999</v>
      </c>
      <c r="CA80" s="41" t="str">
        <f>IFERROR(VLOOKUP(CA11,[1]Table2!$B$1:$Z$21,MATCH("xG/90",[1]Table2!$B$1:$Z$1,0),0)*VLOOKUP($B11,[1]Table2!$B$1:$Z$21,MATCH("xGA/90",[1]Table2!$B$1:$Z$1,0),0),"")</f>
        <v/>
      </c>
      <c r="CB80" s="41" t="str">
        <f>IFERROR(VLOOKUP(CB11,[1]Table2!$B$1:$Z$21,MATCH("xG/90",[1]Table2!$B$1:$Z$1,0),0)*VLOOKUP($B11,[1]Table2!$B$1:$Z$21,MATCH("xGA/90",[1]Table2!$B$1:$Z$1,0),0),"")</f>
        <v/>
      </c>
      <c r="CC80" s="41" t="str">
        <f>IFERROR(VLOOKUP(CC11,[1]Table2!$B$1:$Z$21,MATCH("xG/90",[1]Table2!$B$1:$Z$1,0),0)*VLOOKUP($B11,[1]Table2!$B$1:$Z$21,MATCH("xGA/90",[1]Table2!$B$1:$Z$1,0),0),"")</f>
        <v/>
      </c>
      <c r="CD80" s="41">
        <f>IFERROR(VLOOKUP(CD11,[1]Table2!$B$1:$Z$21,MATCH("xG/90",[1]Table2!$B$1:$Z$1,0),0)*VLOOKUP($B11,[1]Table2!$B$1:$Z$21,MATCH("xGA/90",[1]Table2!$B$1:$Z$1,0),0),"")</f>
        <v>2.9504032258064519</v>
      </c>
      <c r="CE80" s="41" t="str">
        <f>IFERROR(VLOOKUP(CE11,[1]Table2!$B$1:$Z$21,MATCH("xG/90",[1]Table2!$B$1:$Z$1,0),0)*VLOOKUP($B11,[1]Table2!$B$1:$Z$21,MATCH("xGA/90",[1]Table2!$B$1:$Z$1,0),0),"")</f>
        <v/>
      </c>
      <c r="CF80" s="41" t="str">
        <f>IFERROR(VLOOKUP(CF11,[1]Table2!$B$1:$Z$21,MATCH("xG/90",[1]Table2!$B$1:$Z$1,0),0)*VLOOKUP($B11,[1]Table2!$B$1:$Z$21,MATCH("xGA/90",[1]Table2!$B$1:$Z$1,0),0),"")</f>
        <v/>
      </c>
      <c r="CG80" s="41">
        <f>IFERROR(VLOOKUP(CG11,[1]Table2!$B$1:$Z$21,MATCH("xG/90",[1]Table2!$B$1:$Z$1,0),0)*VLOOKUP($B11,[1]Table2!$B$1:$Z$21,MATCH("xGA/90",[1]Table2!$B$1:$Z$1,0),0),"")</f>
        <v>1.6611328125</v>
      </c>
      <c r="CH80" s="41" t="str">
        <f>IFERROR(VLOOKUP(CH11,[1]Table2!$B$1:$Z$21,MATCH("xG/90",[1]Table2!$B$1:$Z$1,0),0)*VLOOKUP($B11,[1]Table2!$B$1:$Z$21,MATCH("xGA/90",[1]Table2!$B$1:$Z$1,0),0),"")</f>
        <v/>
      </c>
      <c r="CI80" s="41" t="str">
        <f>IFERROR(VLOOKUP(CI11,[1]Table2!$B$1:$Z$21,MATCH("xG/90",[1]Table2!$B$1:$Z$1,0),0)*VLOOKUP($B11,[1]Table2!$B$1:$Z$21,MATCH("xGA/90",[1]Table2!$B$1:$Z$1,0),0),"")</f>
        <v/>
      </c>
      <c r="CJ80" s="41" t="str">
        <f>IFERROR(VLOOKUP(CJ11,[1]Table2!$B$1:$Z$21,MATCH("xG/90",[1]Table2!$B$1:$Z$1,0),0)*VLOOKUP($B11,[1]Table2!$B$1:$Z$21,MATCH("xGA/90",[1]Table2!$B$1:$Z$1,0),0),"")</f>
        <v/>
      </c>
      <c r="CK80" s="41" t="str">
        <f>IFERROR(VLOOKUP(CK11,[1]Table2!$B$1:$Z$21,MATCH("xG/90",[1]Table2!$B$1:$Z$1,0),0)*VLOOKUP($B11,[1]Table2!$B$1:$Z$21,MATCH("xGA/90",[1]Table2!$B$1:$Z$1,0),0),"")</f>
        <v/>
      </c>
      <c r="CL80" s="41" t="str">
        <f>IFERROR(VLOOKUP(CL11,[1]Table2!$B$1:$Z$21,MATCH("xG/90",[1]Table2!$B$1:$Z$1,0),0)*VLOOKUP($B11,[1]Table2!$B$1:$Z$21,MATCH("xGA/90",[1]Table2!$B$1:$Z$1,0),0),"")</f>
        <v/>
      </c>
      <c r="CM80" s="41" t="str">
        <f>IFERROR(VLOOKUP(CM11,[1]Table2!$B$1:$Z$21,MATCH("xG/90",[1]Table2!$B$1:$Z$1,0),0)*VLOOKUP($B11,[1]Table2!$B$1:$Z$21,MATCH("xGA/90",[1]Table2!$B$1:$Z$1,0),0),"")</f>
        <v/>
      </c>
      <c r="CN80" s="41">
        <f>IFERROR(VLOOKUP(CN11,[1]Table2!$B$1:$Z$21,MATCH("xG/90",[1]Table2!$B$1:$Z$1,0),0)*VLOOKUP($B11,[1]Table2!$B$1:$Z$21,MATCH("xGA/90",[1]Table2!$B$1:$Z$1,0),0),"")</f>
        <v>2.1012096774193547</v>
      </c>
      <c r="CO80" s="41" t="str">
        <f>IFERROR(VLOOKUP(CO11,[1]Table2!$B$1:$Z$21,MATCH("xG/90",[1]Table2!$B$1:$Z$1,0),0)*VLOOKUP($B11,[1]Table2!$B$1:$Z$21,MATCH("xGA/90",[1]Table2!$B$1:$Z$1,0),0),"")</f>
        <v/>
      </c>
      <c r="CP80" s="41" t="str">
        <f>IFERROR(VLOOKUP(CP11,[1]Table2!$B$1:$Z$21,MATCH("xG/90",[1]Table2!$B$1:$Z$1,0),0)*VLOOKUP($B11,[1]Table2!$B$1:$Z$21,MATCH("xGA/90",[1]Table2!$B$1:$Z$1,0),0),"")</f>
        <v/>
      </c>
      <c r="CQ80" s="41" t="str">
        <f>IFERROR(VLOOKUP(CQ11,[1]Table2!$B$1:$Z$21,MATCH("xG/90",[1]Table2!$B$1:$Z$1,0),0)*VLOOKUP($B11,[1]Table2!$B$1:$Z$21,MATCH("xGA/90",[1]Table2!$B$1:$Z$1,0),0),"")</f>
        <v/>
      </c>
      <c r="CR80" s="41" t="str">
        <f>IFERROR(VLOOKUP(CR11,[1]Table2!$B$1:$Z$21,MATCH("xG/90",[1]Table2!$B$1:$Z$1,0),0)*VLOOKUP($B11,[1]Table2!$B$1:$Z$21,MATCH("xGA/90",[1]Table2!$B$1:$Z$1,0),0),"")</f>
        <v/>
      </c>
      <c r="CS80" s="41" t="str">
        <f>IFERROR(VLOOKUP(CS11,[1]Table2!$B$1:$Z$21,MATCH("xG/90",[1]Table2!$B$1:$Z$1,0),0)*VLOOKUP($B11,[1]Table2!$B$1:$Z$21,MATCH("xGA/90",[1]Table2!$B$1:$Z$1,0),0),"")</f>
        <v/>
      </c>
      <c r="CT80" s="41" t="str">
        <f>IFERROR(VLOOKUP(CT11,[1]Table2!$B$1:$Z$21,MATCH("xG/90",[1]Table2!$B$1:$Z$1,0),0)*VLOOKUP($B11,[1]Table2!$B$1:$Z$21,MATCH("xGA/90",[1]Table2!$B$1:$Z$1,0),0),"")</f>
        <v/>
      </c>
      <c r="CU80" s="41">
        <f>IFERROR(VLOOKUP(CU11,[1]Table2!$B$1:$Z$21,MATCH("xG/90",[1]Table2!$B$1:$Z$1,0),0)*VLOOKUP($B11,[1]Table2!$B$1:$Z$21,MATCH("xGA/90",[1]Table2!$B$1:$Z$1,0),0),"")</f>
        <v>2.1304687499999999</v>
      </c>
      <c r="CV80" s="41" t="str">
        <f>IFERROR(VLOOKUP(CV11,[1]Table2!$B$1:$Z$21,MATCH("xG/90",[1]Table2!$B$1:$Z$1,0),0)*VLOOKUP($B11,[1]Table2!$B$1:$Z$21,MATCH("xGA/90",[1]Table2!$B$1:$Z$1,0),0),"")</f>
        <v/>
      </c>
      <c r="CW80" s="41" t="str">
        <f>IFERROR(VLOOKUP(CW11,[1]Table2!$B$1:$Z$21,MATCH("xG/90",[1]Table2!$B$1:$Z$1,0),0)*VLOOKUP($B11,[1]Table2!$B$1:$Z$21,MATCH("xGA/90",[1]Table2!$B$1:$Z$1,0),0),"")</f>
        <v/>
      </c>
      <c r="CX80" s="41" t="str">
        <f>IFERROR(VLOOKUP(CX11,[1]Table2!$B$1:$Z$21,MATCH("xG/90",[1]Table2!$B$1:$Z$1,0),0)*VLOOKUP($B11,[1]Table2!$B$1:$Z$21,MATCH("xGA/90",[1]Table2!$B$1:$Z$1,0),0),"")</f>
        <v/>
      </c>
      <c r="CY80" s="41" t="str">
        <f>IFERROR(VLOOKUP(CY11,[1]Table2!$B$1:$Z$21,MATCH("xG/90",[1]Table2!$B$1:$Z$1,0),0)*VLOOKUP($B11,[1]Table2!$B$1:$Z$21,MATCH("xGA/90",[1]Table2!$B$1:$Z$1,0),0),"")</f>
        <v/>
      </c>
      <c r="CZ80" s="41" t="str">
        <f>IFERROR(VLOOKUP(CZ11,[1]Table2!$B$1:$Z$21,MATCH("xG/90",[1]Table2!$B$1:$Z$1,0),0)*VLOOKUP($B11,[1]Table2!$B$1:$Z$21,MATCH("xGA/90",[1]Table2!$B$1:$Z$1,0),0),"")</f>
        <v/>
      </c>
      <c r="DA80" s="41" t="str">
        <f>IFERROR(VLOOKUP(DA11,[1]Table2!$B$1:$Z$21,MATCH("xG/90",[1]Table2!$B$1:$Z$1,0),0)*VLOOKUP($B11,[1]Table2!$B$1:$Z$21,MATCH("xGA/90",[1]Table2!$B$1:$Z$1,0),0),"")</f>
        <v/>
      </c>
      <c r="DB80" s="41">
        <f>IFERROR(VLOOKUP(DB11,[1]Table2!$B$1:$Z$21,MATCH("xG/90",[1]Table2!$B$1:$Z$1,0),0)*VLOOKUP($B11,[1]Table2!$B$1:$Z$21,MATCH("xGA/90",[1]Table2!$B$1:$Z$1,0),0),"")</f>
        <v>1.7033203124999998</v>
      </c>
      <c r="DC80" s="41" t="str">
        <f>IFERROR(VLOOKUP(DC11,[1]Table2!$B$1:$Z$21,MATCH("xG/90",[1]Table2!$B$1:$Z$1,0),0)*VLOOKUP($B11,[1]Table2!$B$1:$Z$21,MATCH("xGA/90",[1]Table2!$B$1:$Z$1,0),0),"")</f>
        <v/>
      </c>
      <c r="DD80" s="41" t="str">
        <f>IFERROR(VLOOKUP(DD11,[1]Table2!$B$1:$Z$21,MATCH("xG/90",[1]Table2!$B$1:$Z$1,0),0)*VLOOKUP($B11,[1]Table2!$B$1:$Z$21,MATCH("xGA/90",[1]Table2!$B$1:$Z$1,0),0),"")</f>
        <v/>
      </c>
      <c r="DE80" s="41" t="str">
        <f>IFERROR(VLOOKUP(DE11,[1]Table2!$B$1:$Z$21,MATCH("xG/90",[1]Table2!$B$1:$Z$1,0),0)*VLOOKUP($B11,[1]Table2!$B$1:$Z$21,MATCH("xGA/90",[1]Table2!$B$1:$Z$1,0),0),"")</f>
        <v/>
      </c>
      <c r="DF80" s="41" t="str">
        <f>IFERROR(VLOOKUP(DF11,[1]Table2!$B$1:$Z$21,MATCH("xG/90",[1]Table2!$B$1:$Z$1,0),0)*VLOOKUP($B11,[1]Table2!$B$1:$Z$21,MATCH("xGA/90",[1]Table2!$B$1:$Z$1,0),0),"")</f>
        <v/>
      </c>
      <c r="DG80" s="41" t="str">
        <f>IFERROR(VLOOKUP(DG11,[1]Table2!$B$1:$Z$21,MATCH("xG/90",[1]Table2!$B$1:$Z$1,0),0)*VLOOKUP($B11,[1]Table2!$B$1:$Z$21,MATCH("xGA/90",[1]Table2!$B$1:$Z$1,0),0),"")</f>
        <v/>
      </c>
      <c r="DH80" s="41" t="str">
        <f>IFERROR(VLOOKUP(DH11,[1]Table2!$B$1:$Z$21,MATCH("xG/90",[1]Table2!$B$1:$Z$1,0),0)*VLOOKUP($B11,[1]Table2!$B$1:$Z$21,MATCH("xGA/90",[1]Table2!$B$1:$Z$1,0),0),"")</f>
        <v/>
      </c>
      <c r="DI80" s="41" t="str">
        <f>IFERROR(VLOOKUP(DI11,[1]Table2!$B$1:$Z$21,MATCH("xG/90",[1]Table2!$B$1:$Z$1,0),0)*VLOOKUP($B11,[1]Table2!$B$1:$Z$21,MATCH("xGA/90",[1]Table2!$B$1:$Z$1,0),0),"")</f>
        <v/>
      </c>
      <c r="DJ80" s="41" t="str">
        <f>IFERROR(VLOOKUP(DJ11,[1]Table2!$B$1:$Z$21,MATCH("xG/90",[1]Table2!$B$1:$Z$1,0),0)*VLOOKUP($B11,[1]Table2!$B$1:$Z$21,MATCH("xGA/90",[1]Table2!$B$1:$Z$1,0),0),"")</f>
        <v/>
      </c>
      <c r="DK80" s="41" t="str">
        <f>IFERROR(VLOOKUP(DK11,[1]Table2!$B$1:$Z$21,MATCH("xG/90",[1]Table2!$B$1:$Z$1,0),0)*VLOOKUP($B11,[1]Table2!$B$1:$Z$21,MATCH("xGA/90",[1]Table2!$B$1:$Z$1,0),0),"")</f>
        <v/>
      </c>
      <c r="DL80" s="41" t="str">
        <f>IFERROR(VLOOKUP(DL11,[1]Table2!$B$1:$Z$21,MATCH("xG/90",[1]Table2!$B$1:$Z$1,0),0)*VLOOKUP($B11,[1]Table2!$B$1:$Z$21,MATCH("xGA/90",[1]Table2!$B$1:$Z$1,0),0),"")</f>
        <v/>
      </c>
      <c r="DM80" s="41" t="str">
        <f>IFERROR(VLOOKUP(DM11,[1]Table2!$B$1:$Z$21,MATCH("xG/90",[1]Table2!$B$1:$Z$1,0),0)*VLOOKUP($B11,[1]Table2!$B$1:$Z$21,MATCH("xGA/90",[1]Table2!$B$1:$Z$1,0),0),"")</f>
        <v/>
      </c>
      <c r="DN80" s="41" t="str">
        <f>IFERROR(VLOOKUP(DN11,[1]Table2!$B$1:$Z$21,MATCH("xG/90",[1]Table2!$B$1:$Z$1,0),0)*VLOOKUP($B11,[1]Table2!$B$1:$Z$21,MATCH("xGA/90",[1]Table2!$B$1:$Z$1,0),0),"")</f>
        <v/>
      </c>
      <c r="DO80" s="41" t="str">
        <f>IFERROR(VLOOKUP(DO11,[1]Table2!$B$1:$Z$21,MATCH("xG/90",[1]Table2!$B$1:$Z$1,0),0)*VLOOKUP($B11,[1]Table2!$B$1:$Z$21,MATCH("xGA/90",[1]Table2!$B$1:$Z$1,0),0),"")</f>
        <v/>
      </c>
      <c r="DP80" s="41" t="str">
        <f>IFERROR(VLOOKUP(DP11,[1]Table2!$B$1:$Z$21,MATCH("xG/90",[1]Table2!$B$1:$Z$1,0),0)*VLOOKUP($B11,[1]Table2!$B$1:$Z$21,MATCH("xGA/90",[1]Table2!$B$1:$Z$1,0),0),"")</f>
        <v/>
      </c>
      <c r="DQ80" s="41" t="str">
        <f>IFERROR(VLOOKUP(DQ11,[1]Table2!$B$1:$Z$21,MATCH("xG/90",[1]Table2!$B$1:$Z$1,0),0)*VLOOKUP($B11,[1]Table2!$B$1:$Z$21,MATCH("xGA/90",[1]Table2!$B$1:$Z$1,0),0),"")</f>
        <v/>
      </c>
      <c r="DR80" s="41" t="str">
        <f>IFERROR(VLOOKUP(DR11,[1]Table2!$B$1:$Z$21,MATCH("xG/90",[1]Table2!$B$1:$Z$1,0),0)*VLOOKUP($B11,[1]Table2!$B$1:$Z$21,MATCH("xGA/90",[1]Table2!$B$1:$Z$1,0),0),"")</f>
        <v/>
      </c>
      <c r="DS80" s="41" t="str">
        <f>IFERROR(VLOOKUP(DS11,[1]Table2!$B$1:$Z$21,MATCH("xG/90",[1]Table2!$B$1:$Z$1,0),0)*VLOOKUP($B11,[1]Table2!$B$1:$Z$21,MATCH("xGA/90",[1]Table2!$B$1:$Z$1,0),0),"")</f>
        <v/>
      </c>
      <c r="DT80" s="41" t="str">
        <f>IFERROR(VLOOKUP(DT11,[1]Table2!$B$1:$Z$21,MATCH("xG/90",[1]Table2!$B$1:$Z$1,0),0)*VLOOKUP($B11,[1]Table2!$B$1:$Z$21,MATCH("xGA/90",[1]Table2!$B$1:$Z$1,0),0),"")</f>
        <v/>
      </c>
      <c r="DU80" s="41" t="str">
        <f>IFERROR(VLOOKUP(DU11,[1]Table2!$B$1:$Z$21,MATCH("xG/90",[1]Table2!$B$1:$Z$1,0),0)*VLOOKUP($B11,[1]Table2!$B$1:$Z$21,MATCH("xGA/90",[1]Table2!$B$1:$Z$1,0),0),"")</f>
        <v/>
      </c>
      <c r="DV80" s="41" t="str">
        <f>IFERROR(VLOOKUP(DV11,[1]Table2!$B$1:$Z$21,MATCH("xG/90",[1]Table2!$B$1:$Z$1,0),0)*VLOOKUP($B11,[1]Table2!$B$1:$Z$21,MATCH("xGA/90",[1]Table2!$B$1:$Z$1,0),0),"")</f>
        <v/>
      </c>
      <c r="DW80" s="41" t="str">
        <f>IFERROR(VLOOKUP(DW11,[1]Table2!$B$1:$Z$21,MATCH("xG/90",[1]Table2!$B$1:$Z$1,0),0)*VLOOKUP($B11,[1]Table2!$B$1:$Z$21,MATCH("xGA/90",[1]Table2!$B$1:$Z$1,0),0),"")</f>
        <v/>
      </c>
      <c r="DX80" s="41" t="str">
        <f>IFERROR(VLOOKUP(DX11,[1]Table2!$B$1:$Z$21,MATCH("xG/90",[1]Table2!$B$1:$Z$1,0),0)*VLOOKUP($B11,[1]Table2!$B$1:$Z$21,MATCH("xGA/90",[1]Table2!$B$1:$Z$1,0),0),"")</f>
        <v/>
      </c>
      <c r="DY80" s="41" t="str">
        <f>IFERROR(VLOOKUP(DY11,[1]Table2!$B$1:$Z$21,MATCH("xG/90",[1]Table2!$B$1:$Z$1,0),0)*VLOOKUP($B11,[1]Table2!$B$1:$Z$21,MATCH("xGA/90",[1]Table2!$B$1:$Z$1,0),0),"")</f>
        <v/>
      </c>
      <c r="DZ80" s="41" t="str">
        <f>IFERROR(VLOOKUP(DZ11,[1]Table2!$B$1:$Z$21,MATCH("xG/90",[1]Table2!$B$1:$Z$1,0),0)*VLOOKUP($B11,[1]Table2!$B$1:$Z$21,MATCH("xGA/90",[1]Table2!$B$1:$Z$1,0),0),"")</f>
        <v/>
      </c>
      <c r="EA80" s="41" t="str">
        <f>IFERROR(VLOOKUP(EA11,[1]Table2!$B$1:$Z$21,MATCH("xG/90",[1]Table2!$B$1:$Z$1,0),0)*VLOOKUP($B11,[1]Table2!$B$1:$Z$21,MATCH("xGA/90",[1]Table2!$B$1:$Z$1,0),0),"")</f>
        <v/>
      </c>
      <c r="EB80" s="41" t="str">
        <f>IFERROR(VLOOKUP(EB11,[1]Table2!$B$1:$Z$21,MATCH("xG/90",[1]Table2!$B$1:$Z$1,0),0)*VLOOKUP($B11,[1]Table2!$B$1:$Z$21,MATCH("xGA/90",[1]Table2!$B$1:$Z$1,0),0),"")</f>
        <v/>
      </c>
      <c r="EC80" s="41" t="str">
        <f>IFERROR(VLOOKUP(EC11,[1]Table2!$B$1:$Z$21,MATCH("xG/90",[1]Table2!$B$1:$Z$1,0),0)*VLOOKUP($B11,[1]Table2!$B$1:$Z$21,MATCH("xGA/90",[1]Table2!$B$1:$Z$1,0),0),"")</f>
        <v/>
      </c>
      <c r="ED80" s="41" t="str">
        <f>IFERROR(VLOOKUP(ED11,[1]Table2!$B$1:$Z$21,MATCH("xG/90",[1]Table2!$B$1:$Z$1,0),0)*VLOOKUP($B11,[1]Table2!$B$1:$Z$21,MATCH("xGA/90",[1]Table2!$B$1:$Z$1,0),0),"")</f>
        <v/>
      </c>
      <c r="EE80" s="41" t="str">
        <f>IFERROR(VLOOKUP(EE11,[1]Table2!$B$1:$Z$21,MATCH("xG/90",[1]Table2!$B$1:$Z$1,0),0)*VLOOKUP($B11,[1]Table2!$B$1:$Z$21,MATCH("xGA/90",[1]Table2!$B$1:$Z$1,0),0),"")</f>
        <v/>
      </c>
      <c r="EF80" s="41" t="str">
        <f>IFERROR(VLOOKUP(EF11,[1]Table2!$B$1:$Z$21,MATCH("xG/90",[1]Table2!$B$1:$Z$1,0),0)*VLOOKUP($B11,[1]Table2!$B$1:$Z$21,MATCH("xGA/90",[1]Table2!$B$1:$Z$1,0),0),"")</f>
        <v/>
      </c>
      <c r="EG80" s="41" t="str">
        <f>IFERROR(VLOOKUP(EG11,[1]Table2!$B$1:$Z$21,MATCH("xG/90",[1]Table2!$B$1:$Z$1,0),0)*VLOOKUP($B11,[1]Table2!$B$1:$Z$21,MATCH("xGA/90",[1]Table2!$B$1:$Z$1,0),0),"")</f>
        <v/>
      </c>
      <c r="EH80" s="41" t="str">
        <f>IFERROR(VLOOKUP(EH11,[1]Table2!$B$1:$Z$21,MATCH("xG/90",[1]Table2!$B$1:$Z$1,0),0)*VLOOKUP($B11,[1]Table2!$B$1:$Z$21,MATCH("xGA/90",[1]Table2!$B$1:$Z$1,0),0),"")</f>
        <v/>
      </c>
      <c r="EI80" s="41" t="str">
        <f>IFERROR(VLOOKUP(EI11,[1]Table2!$B$1:$Z$21,MATCH("xG/90",[1]Table2!$B$1:$Z$1,0),0)*VLOOKUP($B11,[1]Table2!$B$1:$Z$21,MATCH("xGA/90",[1]Table2!$B$1:$Z$1,0),0),"")</f>
        <v/>
      </c>
      <c r="EJ80" s="41" t="str">
        <f>IFERROR(VLOOKUP(EJ11,[1]Table2!$B$1:$Z$21,MATCH("xG/90",[1]Table2!$B$1:$Z$1,0),0)*VLOOKUP($B11,[1]Table2!$B$1:$Z$21,MATCH("xGA/90",[1]Table2!$B$1:$Z$1,0),0),"")</f>
        <v/>
      </c>
      <c r="EK80" s="41" t="str">
        <f>IFERROR(VLOOKUP(EK11,[1]Table2!$B$1:$Z$21,MATCH("xG/90",[1]Table2!$B$1:$Z$1,0),0)*VLOOKUP($B11,[1]Table2!$B$1:$Z$21,MATCH("xGA/90",[1]Table2!$B$1:$Z$1,0),0),"")</f>
        <v/>
      </c>
      <c r="EL80" s="41" t="str">
        <f>IFERROR(VLOOKUP(EL11,[1]Table2!$B$1:$Z$21,MATCH("xG/90",[1]Table2!$B$1:$Z$1,0),0)*VLOOKUP($B11,[1]Table2!$B$1:$Z$21,MATCH("xGA/90",[1]Table2!$B$1:$Z$1,0),0),"")</f>
        <v/>
      </c>
      <c r="EM80" s="41" t="str">
        <f>IFERROR(VLOOKUP(EM11,[1]Table2!$B$1:$Z$21,MATCH("xG/90",[1]Table2!$B$1:$Z$1,0),0)*VLOOKUP($B11,[1]Table2!$B$1:$Z$21,MATCH("xGA/90",[1]Table2!$B$1:$Z$1,0),0),"")</f>
        <v/>
      </c>
      <c r="EN80" s="41" t="str">
        <f>IFERROR(VLOOKUP(EN11,[1]Table2!$B$1:$Z$21,MATCH("xG/90",[1]Table2!$B$1:$Z$1,0),0)*VLOOKUP($B11,[1]Table2!$B$1:$Z$21,MATCH("xGA/90",[1]Table2!$B$1:$Z$1,0),0),"")</f>
        <v/>
      </c>
      <c r="EO80" s="41" t="str">
        <f>IFERROR(VLOOKUP(EO11,[1]Table2!$B$1:$Z$21,MATCH("xG/90",[1]Table2!$B$1:$Z$1,0),0)*VLOOKUP($B11,[1]Table2!$B$1:$Z$21,MATCH("xGA/90",[1]Table2!$B$1:$Z$1,0),0),"")</f>
        <v/>
      </c>
      <c r="EP80" s="41" t="str">
        <f>IFERROR(VLOOKUP(EP11,[1]Table2!$B$1:$Z$21,MATCH("xG/90",[1]Table2!$B$1:$Z$1,0),0)*VLOOKUP($B11,[1]Table2!$B$1:$Z$21,MATCH("xGA/90",[1]Table2!$B$1:$Z$1,0),0),"")</f>
        <v/>
      </c>
      <c r="EQ80" s="41" t="str">
        <f>IFERROR(VLOOKUP(EQ11,[1]Table2!$B$1:$Z$21,MATCH("xG/90",[1]Table2!$B$1:$Z$1,0),0)*VLOOKUP($B11,[1]Table2!$B$1:$Z$21,MATCH("xGA/90",[1]Table2!$B$1:$Z$1,0),0),"")</f>
        <v/>
      </c>
      <c r="ER80" s="41" t="str">
        <f>IFERROR(VLOOKUP(ER11,[1]Table2!$B$1:$Z$21,MATCH("xG/90",[1]Table2!$B$1:$Z$1,0),0)*VLOOKUP($B11,[1]Table2!$B$1:$Z$21,MATCH("xGA/90",[1]Table2!$B$1:$Z$1,0),0),"")</f>
        <v/>
      </c>
      <c r="ES80" s="41" t="str">
        <f>IFERROR(VLOOKUP(ES11,[1]Table2!$B$1:$Z$21,MATCH("xG/90",[1]Table2!$B$1:$Z$1,0),0)*VLOOKUP($B11,[1]Table2!$B$1:$Z$21,MATCH("xGA/90",[1]Table2!$B$1:$Z$1,0),0),"")</f>
        <v/>
      </c>
      <c r="ET80" s="41">
        <f>IFERROR(VLOOKUP(ET11,[1]Table2!$B$1:$Z$21,MATCH("xG/90",[1]Table2!$B$1:$Z$1,0),0)*VLOOKUP($B11,[1]Table2!$B$1:$Z$21,MATCH("xGA/90",[1]Table2!$B$1:$Z$1,0),0),"")</f>
        <v>1.6664062500000001</v>
      </c>
      <c r="EU80" s="41" t="str">
        <f>IFERROR(VLOOKUP(EU11,[1]Table2!$B$1:$Z$21,MATCH("xG/90",[1]Table2!$B$1:$Z$1,0),0)*VLOOKUP($B11,[1]Table2!$B$1:$Z$21,MATCH("xGA/90",[1]Table2!$B$1:$Z$1,0),0),"")</f>
        <v/>
      </c>
      <c r="EV80" s="41" t="str">
        <f>IFERROR(VLOOKUP(EV11,[1]Table2!$B$1:$Z$21,MATCH("xG/90",[1]Table2!$B$1:$Z$1,0),0)*VLOOKUP($B11,[1]Table2!$B$1:$Z$21,MATCH("xGA/90",[1]Table2!$B$1:$Z$1,0),0),"")</f>
        <v/>
      </c>
      <c r="EW80" s="41" t="str">
        <f>IFERROR(VLOOKUP(EW11,[1]Table2!$B$1:$Z$21,MATCH("xG/90",[1]Table2!$B$1:$Z$1,0),0)*VLOOKUP($B11,[1]Table2!$B$1:$Z$21,MATCH("xGA/90",[1]Table2!$B$1:$Z$1,0),0),"")</f>
        <v/>
      </c>
      <c r="EX80" s="41" t="str">
        <f>IFERROR(VLOOKUP(EX11,[1]Table2!$B$1:$Z$21,MATCH("xG/90",[1]Table2!$B$1:$Z$1,0),0)*VLOOKUP($B11,[1]Table2!$B$1:$Z$21,MATCH("xGA/90",[1]Table2!$B$1:$Z$1,0),0),"")</f>
        <v/>
      </c>
      <c r="EY80" s="41">
        <f>IFERROR(VLOOKUP(EY11,[1]Table2!$B$1:$Z$21,MATCH("xG/90",[1]Table2!$B$1:$Z$1,0),0)*VLOOKUP($B11,[1]Table2!$B$1:$Z$21,MATCH("xGA/90",[1]Table2!$B$1:$Z$1,0),0),"")</f>
        <v>3.5718749999999999</v>
      </c>
      <c r="EZ80" s="41" t="str">
        <f>IFERROR(VLOOKUP(EZ11,[1]Table2!$B$1:$Z$21,MATCH("xG/90",[1]Table2!$B$1:$Z$1,0),0)*VLOOKUP($B11,[1]Table2!$B$1:$Z$21,MATCH("xGA/90",[1]Table2!$B$1:$Z$1,0),0),"")</f>
        <v/>
      </c>
      <c r="FA80" s="41" t="str">
        <f>IFERROR(VLOOKUP(FA11,[1]Table2!$B$1:$Z$21,MATCH("xG/90",[1]Table2!$B$1:$Z$1,0),0)*VLOOKUP($B11,[1]Table2!$B$1:$Z$21,MATCH("xGA/90",[1]Table2!$B$1:$Z$1,0),0),"")</f>
        <v/>
      </c>
      <c r="FB80" s="41">
        <f>IFERROR(VLOOKUP(FB11,[1]Table2!$B$1:$Z$21,MATCH("xG/90",[1]Table2!$B$1:$Z$1,0),0)*VLOOKUP($B11,[1]Table2!$B$1:$Z$21,MATCH("xGA/90",[1]Table2!$B$1:$Z$1,0),0),"")</f>
        <v>3.1422413793103448</v>
      </c>
      <c r="FC80" s="41" t="str">
        <f>IFERROR(VLOOKUP(FC11,[1]Table2!$B$1:$Z$21,MATCH("xG/90",[1]Table2!$B$1:$Z$1,0),0)*VLOOKUP($B11,[1]Table2!$B$1:$Z$21,MATCH("xGA/90",[1]Table2!$B$1:$Z$1,0),0),"")</f>
        <v/>
      </c>
      <c r="FD80" s="41" t="str">
        <f>IFERROR(VLOOKUP(FD11,[1]Table2!$B$1:$Z$21,MATCH("xG/90",[1]Table2!$B$1:$Z$1,0),0)*VLOOKUP($B11,[1]Table2!$B$1:$Z$21,MATCH("xGA/90",[1]Table2!$B$1:$Z$1,0),0),"")</f>
        <v/>
      </c>
      <c r="FE80" s="41" t="str">
        <f>IFERROR(VLOOKUP(FE11,[1]Table2!$B$1:$Z$21,MATCH("xG/90",[1]Table2!$B$1:$Z$1,0),0)*VLOOKUP($B11,[1]Table2!$B$1:$Z$21,MATCH("xGA/90",[1]Table2!$B$1:$Z$1,0),0),"")</f>
        <v/>
      </c>
      <c r="FF80" s="41" t="str">
        <f>IFERROR(VLOOKUP(FF11,[1]Table2!$B$1:$Z$21,MATCH("xG/90",[1]Table2!$B$1:$Z$1,0),0)*VLOOKUP($B11,[1]Table2!$B$1:$Z$21,MATCH("xGA/90",[1]Table2!$B$1:$Z$1,0),0),"")</f>
        <v/>
      </c>
      <c r="FG80" s="41" t="str">
        <f>IFERROR(VLOOKUP(FG11,[1]Table2!$B$1:$Z$21,MATCH("xG/90",[1]Table2!$B$1:$Z$1,0),0)*VLOOKUP($B11,[1]Table2!$B$1:$Z$21,MATCH("xGA/90",[1]Table2!$B$1:$Z$1,0),0),"")</f>
        <v/>
      </c>
      <c r="FH80" s="41" t="str">
        <f>IFERROR(VLOOKUP(FH11,[1]Table2!$B$1:$Z$21,MATCH("xG/90",[1]Table2!$B$1:$Z$1,0),0)*VLOOKUP($B11,[1]Table2!$B$1:$Z$21,MATCH("xGA/90",[1]Table2!$B$1:$Z$1,0),0),"")</f>
        <v/>
      </c>
      <c r="FI80" s="41" t="str">
        <f>IFERROR(VLOOKUP(FI11,[1]Table2!$B$1:$Z$21,MATCH("xG/90",[1]Table2!$B$1:$Z$1,0),0)*VLOOKUP($B11,[1]Table2!$B$1:$Z$21,MATCH("xGA/90",[1]Table2!$B$1:$Z$1,0),0),"")</f>
        <v/>
      </c>
      <c r="FJ80" s="41" t="str">
        <f>IFERROR(VLOOKUP(FJ11,[1]Table2!$B$1:$Z$21,MATCH("xG/90",[1]Table2!$B$1:$Z$1,0),0)*VLOOKUP($B11,[1]Table2!$B$1:$Z$21,MATCH("xGA/90",[1]Table2!$B$1:$Z$1,0),0),"")</f>
        <v/>
      </c>
      <c r="FK80" s="41" t="str">
        <f>IFERROR(VLOOKUP(FK11,[1]Table2!$B$1:$Z$21,MATCH("xG/90",[1]Table2!$B$1:$Z$1,0),0)*VLOOKUP($B11,[1]Table2!$B$1:$Z$21,MATCH("xGA/90",[1]Table2!$B$1:$Z$1,0),0),"")</f>
        <v/>
      </c>
      <c r="FL80" s="41" t="str">
        <f>IFERROR(VLOOKUP(FL11,[1]Table2!$B$1:$Z$21,MATCH("xG/90",[1]Table2!$B$1:$Z$1,0),0)*VLOOKUP($B11,[1]Table2!$B$1:$Z$21,MATCH("xGA/90",[1]Table2!$B$1:$Z$1,0),0),"")</f>
        <v/>
      </c>
      <c r="FM80" s="41">
        <f>IFERROR(VLOOKUP(FM11,[1]Table2!$B$1:$Z$21,MATCH("xG/90",[1]Table2!$B$1:$Z$1,0),0)*VLOOKUP($B11,[1]Table2!$B$1:$Z$21,MATCH("xGA/90",[1]Table2!$B$1:$Z$1,0),0),"")</f>
        <v>1.6083984375</v>
      </c>
      <c r="FN80" s="41" t="str">
        <f>IFERROR(VLOOKUP(FN11,[1]Table2!$B$1:$Z$21,MATCH("xG/90",[1]Table2!$B$1:$Z$1,0),0)*VLOOKUP($B11,[1]Table2!$B$1:$Z$21,MATCH("xGA/90",[1]Table2!$B$1:$Z$1,0),0),"")</f>
        <v/>
      </c>
      <c r="FO80" s="41" t="str">
        <f>IFERROR(VLOOKUP(FO11,[1]Table2!$B$1:$Z$21,MATCH("xG/90",[1]Table2!$B$1:$Z$1,0),0)*VLOOKUP($B11,[1]Table2!$B$1:$Z$21,MATCH("xGA/90",[1]Table2!$B$1:$Z$1,0),0),"")</f>
        <v/>
      </c>
      <c r="FP80" s="41" t="str">
        <f>IFERROR(VLOOKUP(FP11,[1]Table2!$B$1:$Z$21,MATCH("xG/90",[1]Table2!$B$1:$Z$1,0),0)*VLOOKUP($B11,[1]Table2!$B$1:$Z$21,MATCH("xGA/90",[1]Table2!$B$1:$Z$1,0),0),"")</f>
        <v/>
      </c>
      <c r="FQ80" s="41" t="str">
        <f>IFERROR(VLOOKUP(FQ11,[1]Table2!$B$1:$Z$21,MATCH("xG/90",[1]Table2!$B$1:$Z$1,0),0)*VLOOKUP($B11,[1]Table2!$B$1:$Z$21,MATCH("xGA/90",[1]Table2!$B$1:$Z$1,0),0),"")</f>
        <v/>
      </c>
      <c r="FR80" s="41" t="str">
        <f>IFERROR(VLOOKUP(FR11,[1]Table2!$B$1:$Z$21,MATCH("xG/90",[1]Table2!$B$1:$Z$1,0),0)*VLOOKUP($B11,[1]Table2!$B$1:$Z$21,MATCH("xGA/90",[1]Table2!$B$1:$Z$1,0),0),"")</f>
        <v/>
      </c>
      <c r="FS80" s="41" t="str">
        <f>IFERROR(VLOOKUP(FS11,[1]Table2!$B$1:$Z$21,MATCH("xG/90",[1]Table2!$B$1:$Z$1,0),0)*VLOOKUP($B11,[1]Table2!$B$1:$Z$21,MATCH("xGA/90",[1]Table2!$B$1:$Z$1,0),0),"")</f>
        <v/>
      </c>
      <c r="FT80" s="41">
        <f>IFERROR(VLOOKUP(FT11,[1]Table2!$B$1:$Z$21,MATCH("xG/90",[1]Table2!$B$1:$Z$1,0),0)*VLOOKUP($B11,[1]Table2!$B$1:$Z$21,MATCH("xGA/90",[1]Table2!$B$1:$Z$1,0),0),"")</f>
        <v>2.2372983870967742</v>
      </c>
      <c r="FU80" s="41" t="str">
        <f>IFERROR(VLOOKUP(FU11,[1]Table2!$B$1:$Z$21,MATCH("xG/90",[1]Table2!$B$1:$Z$1,0),0)*VLOOKUP($B11,[1]Table2!$B$1:$Z$21,MATCH("xGA/90",[1]Table2!$B$1:$Z$1,0),0),"")</f>
        <v/>
      </c>
      <c r="FV80" s="41" t="str">
        <f>IFERROR(VLOOKUP(FV11,[1]Table2!$B$1:$Z$21,MATCH("xG/90",[1]Table2!$B$1:$Z$1,0),0)*VLOOKUP($B11,[1]Table2!$B$1:$Z$21,MATCH("xGA/90",[1]Table2!$B$1:$Z$1,0),0),"")</f>
        <v/>
      </c>
      <c r="FW80" s="41" t="str">
        <f>IFERROR(VLOOKUP(FW11,[1]Table2!$B$1:$Z$21,MATCH("xG/90",[1]Table2!$B$1:$Z$1,0),0)*VLOOKUP($B11,[1]Table2!$B$1:$Z$21,MATCH("xGA/90",[1]Table2!$B$1:$Z$1,0),0),"")</f>
        <v/>
      </c>
      <c r="FX80" s="41" t="str">
        <f>IFERROR(VLOOKUP(FX11,[1]Table2!$B$1:$Z$21,MATCH("xG/90",[1]Table2!$B$1:$Z$1,0),0)*VLOOKUP($B11,[1]Table2!$B$1:$Z$21,MATCH("xGA/90",[1]Table2!$B$1:$Z$1,0),0),"")</f>
        <v/>
      </c>
      <c r="FY80" s="41" t="str">
        <f>IFERROR(VLOOKUP(FY11,[1]Table2!$B$1:$Z$21,MATCH("xG/90",[1]Table2!$B$1:$Z$1,0),0)*VLOOKUP($B11,[1]Table2!$B$1:$Z$21,MATCH("xGA/90",[1]Table2!$B$1:$Z$1,0),0),"")</f>
        <v/>
      </c>
      <c r="FZ80" s="41" t="str">
        <f>IFERROR(VLOOKUP(FZ11,[1]Table2!$B$1:$Z$21,MATCH("xG/90",[1]Table2!$B$1:$Z$1,0),0)*VLOOKUP($B11,[1]Table2!$B$1:$Z$21,MATCH("xGA/90",[1]Table2!$B$1:$Z$1,0),0),"")</f>
        <v/>
      </c>
      <c r="GA80" s="41" t="str">
        <f>IFERROR(VLOOKUP(GA11,[1]Table2!$B$1:$Z$21,MATCH("xG/90",[1]Table2!$B$1:$Z$1,0),0)*VLOOKUP($B11,[1]Table2!$B$1:$Z$21,MATCH("xGA/90",[1]Table2!$B$1:$Z$1,0),0),"")</f>
        <v/>
      </c>
      <c r="GB80" s="41" t="str">
        <f>IFERROR(VLOOKUP(GB11,[1]Table2!$B$1:$Z$21,MATCH("xG/90",[1]Table2!$B$1:$Z$1,0),0)*VLOOKUP($B11,[1]Table2!$B$1:$Z$21,MATCH("xGA/90",[1]Table2!$B$1:$Z$1,0),0),"")</f>
        <v/>
      </c>
      <c r="GC80" s="41" t="str">
        <f>IFERROR(VLOOKUP(GC11,[1]Table2!$B$1:$Z$21,MATCH("xG/90",[1]Table2!$B$1:$Z$1,0),0)*VLOOKUP($B11,[1]Table2!$B$1:$Z$21,MATCH("xGA/90",[1]Table2!$B$1:$Z$1,0),0),"")</f>
        <v/>
      </c>
      <c r="GD80" s="41" t="str">
        <f>IFERROR(VLOOKUP(GD11,[1]Table2!$B$1:$Z$21,MATCH("xG/90",[1]Table2!$B$1:$Z$1,0),0)*VLOOKUP($B11,[1]Table2!$B$1:$Z$21,MATCH("xGA/90",[1]Table2!$B$1:$Z$1,0),0),"")</f>
        <v/>
      </c>
      <c r="GE80" s="41" t="str">
        <f>IFERROR(VLOOKUP(GE11,[1]Table2!$B$1:$Z$21,MATCH("xG/90",[1]Table2!$B$1:$Z$1,0),0)*VLOOKUP($B11,[1]Table2!$B$1:$Z$21,MATCH("xGA/90",[1]Table2!$B$1:$Z$1,0),0),"")</f>
        <v/>
      </c>
      <c r="GF80" s="41" t="str">
        <f>IFERROR(VLOOKUP(GF11,[1]Table2!$B$1:$Z$21,MATCH("xG/90",[1]Table2!$B$1:$Z$1,0),0)*VLOOKUP($B11,[1]Table2!$B$1:$Z$21,MATCH("xGA/90",[1]Table2!$B$1:$Z$1,0),0),"")</f>
        <v/>
      </c>
      <c r="GG80" s="41" t="str">
        <f>IFERROR(VLOOKUP(GG11,[1]Table2!$B$1:$Z$21,MATCH("xG/90",[1]Table2!$B$1:$Z$1,0),0)*VLOOKUP($B11,[1]Table2!$B$1:$Z$21,MATCH("xGA/90",[1]Table2!$B$1:$Z$1,0),0),"")</f>
        <v/>
      </c>
      <c r="GH80" s="41">
        <f>IFERROR(VLOOKUP(GH11,[1]Table2!$B$1:$Z$21,MATCH("xG/90",[1]Table2!$B$1:$Z$1,0),0)*VLOOKUP($B11,[1]Table2!$B$1:$Z$21,MATCH("xGA/90",[1]Table2!$B$1:$Z$1,0),0),"")</f>
        <v>3.3802734374999996</v>
      </c>
      <c r="GI80" s="41" t="str">
        <f>IFERROR(VLOOKUP(GI11,[1]Table2!$B$1:$Z$21,MATCH("xG/90",[1]Table2!$B$1:$Z$1,0),0)*VLOOKUP($B11,[1]Table2!$B$1:$Z$21,MATCH("xGA/90",[1]Table2!$B$1:$Z$1,0),0),"")</f>
        <v/>
      </c>
      <c r="GJ80" s="41" t="str">
        <f>IFERROR(VLOOKUP(GJ11,[1]Table2!$B$1:$Z$21,MATCH("xG/90",[1]Table2!$B$1:$Z$1,0),0)*VLOOKUP($B11,[1]Table2!$B$1:$Z$21,MATCH("xGA/90",[1]Table2!$B$1:$Z$1,0),0),"")</f>
        <v/>
      </c>
      <c r="GK80" s="41" t="str">
        <f>IFERROR(VLOOKUP(GK11,[1]Table2!$B$1:$Z$21,MATCH("xG/90",[1]Table2!$B$1:$Z$1,0),0)*VLOOKUP($B11,[1]Table2!$B$1:$Z$21,MATCH("xGA/90",[1]Table2!$B$1:$Z$1,0),0),"")</f>
        <v/>
      </c>
      <c r="GL80" s="41" t="str">
        <f>IFERROR(VLOOKUP(GL11,[1]Table2!$B$1:$Z$21,MATCH("xG/90",[1]Table2!$B$1:$Z$1,0),0)*VLOOKUP($B11,[1]Table2!$B$1:$Z$21,MATCH("xGA/90",[1]Table2!$B$1:$Z$1,0),0),"")</f>
        <v/>
      </c>
      <c r="GM80" s="41" t="str">
        <f>IFERROR(VLOOKUP(GM11,[1]Table2!$B$1:$Z$21,MATCH("xG/90",[1]Table2!$B$1:$Z$1,0),0)*VLOOKUP($B11,[1]Table2!$B$1:$Z$21,MATCH("xGA/90",[1]Table2!$B$1:$Z$1,0),0),"")</f>
        <v/>
      </c>
      <c r="GN80" s="41" t="str">
        <f>IFERROR(VLOOKUP(GN11,[1]Table2!$B$1:$Z$21,MATCH("xG/90",[1]Table2!$B$1:$Z$1,0),0)*VLOOKUP($B11,[1]Table2!$B$1:$Z$21,MATCH("xGA/90",[1]Table2!$B$1:$Z$1,0),0),"")</f>
        <v/>
      </c>
      <c r="GO80" s="41" t="str">
        <f>IFERROR(VLOOKUP(GO11,[1]Table2!$B$1:$Z$21,MATCH("xG/90",[1]Table2!$B$1:$Z$1,0),0)*VLOOKUP($B11,[1]Table2!$B$1:$Z$21,MATCH("xGA/90",[1]Table2!$B$1:$Z$1,0),0),"")</f>
        <v/>
      </c>
      <c r="GP80" s="41" t="str">
        <f>IFERROR(VLOOKUP(GP11,[1]Table2!$B$1:$Z$21,MATCH("xG/90",[1]Table2!$B$1:$Z$1,0),0)*VLOOKUP($B11,[1]Table2!$B$1:$Z$21,MATCH("xGA/90",[1]Table2!$B$1:$Z$1,0),0),"")</f>
        <v/>
      </c>
      <c r="GQ80" s="41">
        <f>IFERROR(VLOOKUP(GQ11,[1]Table2!$B$1:$Z$21,MATCH("xG/90",[1]Table2!$B$1:$Z$1,0),0)*VLOOKUP($B11,[1]Table2!$B$1:$Z$21,MATCH("xGA/90",[1]Table2!$B$1:$Z$1,0),0),"")</f>
        <v>3.130040322580645</v>
      </c>
      <c r="GR80" s="41" t="str">
        <f>IFERROR(VLOOKUP(GR11,[1]Table2!$B$1:$Z$21,MATCH("xG/90",[1]Table2!$B$1:$Z$1,0),0)*VLOOKUP($B11,[1]Table2!$B$1:$Z$21,MATCH("xGA/90",[1]Table2!$B$1:$Z$1,0),0),"")</f>
        <v/>
      </c>
      <c r="GS80" s="41" t="str">
        <f>IFERROR(VLOOKUP(GS11,[1]Table2!$B$1:$Z$21,MATCH("xG/90",[1]Table2!$B$1:$Z$1,0),0)*VLOOKUP($B11,[1]Table2!$B$1:$Z$21,MATCH("xGA/90",[1]Table2!$B$1:$Z$1,0),0),"")</f>
        <v/>
      </c>
      <c r="GT80" s="41" t="str">
        <f>IFERROR(VLOOKUP(GT11,[1]Table2!$B$1:$Z$21,MATCH("xG/90",[1]Table2!$B$1:$Z$1,0),0)*VLOOKUP($B11,[1]Table2!$B$1:$Z$21,MATCH("xGA/90",[1]Table2!$B$1:$Z$1,0),0),"")</f>
        <v/>
      </c>
      <c r="GU80" s="41" t="str">
        <f>IFERROR(VLOOKUP(GU11,[1]Table2!$B$1:$Z$21,MATCH("xG/90",[1]Table2!$B$1:$Z$1,0),0)*VLOOKUP($B11,[1]Table2!$B$1:$Z$21,MATCH("xGA/90",[1]Table2!$B$1:$Z$1,0),0),"")</f>
        <v/>
      </c>
      <c r="GV80" s="41">
        <f>IFERROR(VLOOKUP(GV11,[1]Table2!$B$1:$Z$21,MATCH("xG/90",[1]Table2!$B$1:$Z$1,0),0)*VLOOKUP($B11,[1]Table2!$B$1:$Z$21,MATCH("xGA/90",[1]Table2!$B$1:$Z$1,0),0),"")</f>
        <v>2.0935546875000002</v>
      </c>
      <c r="GW80" s="41" t="str">
        <f>IFERROR(VLOOKUP(GW11,[1]Table2!$B$1:$Z$21,MATCH("xG/90",[1]Table2!$B$1:$Z$1,0),0)*VLOOKUP($B11,[1]Table2!$B$1:$Z$21,MATCH("xGA/90",[1]Table2!$B$1:$Z$1,0),0),"")</f>
        <v/>
      </c>
      <c r="GX80" s="41" t="str">
        <f>IFERROR(VLOOKUP(GX11,[1]Table2!$B$1:$Z$21,MATCH("xG/90",[1]Table2!$B$1:$Z$1,0),0)*VLOOKUP($B11,[1]Table2!$B$1:$Z$21,MATCH("xGA/90",[1]Table2!$B$1:$Z$1,0),0),"")</f>
        <v/>
      </c>
      <c r="GY80" s="41" t="str">
        <f>IFERROR(VLOOKUP(GY11,[1]Table2!$B$1:$Z$21,MATCH("xG/90",[1]Table2!$B$1:$Z$1,0),0)*VLOOKUP($B11,[1]Table2!$B$1:$Z$21,MATCH("xGA/90",[1]Table2!$B$1:$Z$1,0),0),"")</f>
        <v/>
      </c>
      <c r="GZ80" s="41" t="str">
        <f>IFERROR(VLOOKUP(GZ11,[1]Table2!$B$1:$Z$21,MATCH("xG/90",[1]Table2!$B$1:$Z$1,0),0)*VLOOKUP($B11,[1]Table2!$B$1:$Z$21,MATCH("xGA/90",[1]Table2!$B$1:$Z$1,0),0),"")</f>
        <v/>
      </c>
      <c r="HA80" s="41" t="str">
        <f>IFERROR(VLOOKUP(HA11,[1]Table2!$B$1:$Z$21,MATCH("xG/90",[1]Table2!$B$1:$Z$1,0),0)*VLOOKUP($B11,[1]Table2!$B$1:$Z$21,MATCH("xGA/90",[1]Table2!$B$1:$Z$1,0),0),"")</f>
        <v/>
      </c>
      <c r="HB80" s="41" t="str">
        <f>IFERROR(VLOOKUP(HB11,[1]Table2!$B$1:$Z$21,MATCH("xG/90",[1]Table2!$B$1:$Z$1,0),0)*VLOOKUP($B11,[1]Table2!$B$1:$Z$21,MATCH("xGA/90",[1]Table2!$B$1:$Z$1,0),0),"")</f>
        <v/>
      </c>
      <c r="HC80" s="41">
        <f>IFERROR(VLOOKUP(HC11,[1]Table2!$B$1:$Z$21,MATCH("xG/90",[1]Table2!$B$1:$Z$1,0),0)*VLOOKUP($B11,[1]Table2!$B$1:$Z$21,MATCH("xGA/90",[1]Table2!$B$1:$Z$1,0),0),"")</f>
        <v>2.2042968749999998</v>
      </c>
      <c r="HD80" s="41" t="str">
        <f>IFERROR(VLOOKUP(HD11,[1]Table2!$B$1:$Z$21,MATCH("xG/90",[1]Table2!$B$1:$Z$1,0),0)*VLOOKUP($B11,[1]Table2!$B$1:$Z$21,MATCH("xGA/90",[1]Table2!$B$1:$Z$1,0),0),"")</f>
        <v/>
      </c>
      <c r="HE80" s="41" t="str">
        <f>IFERROR(VLOOKUP(HE11,[1]Table2!$B$1:$Z$21,MATCH("xG/90",[1]Table2!$B$1:$Z$1,0),0)*VLOOKUP($B11,[1]Table2!$B$1:$Z$21,MATCH("xGA/90",[1]Table2!$B$1:$Z$1,0),0),"")</f>
        <v/>
      </c>
      <c r="HF80" s="41" t="str">
        <f>IFERROR(VLOOKUP(HF11,[1]Table2!$B$1:$Z$21,MATCH("xG/90",[1]Table2!$B$1:$Z$1,0),0)*VLOOKUP($B11,[1]Table2!$B$1:$Z$21,MATCH("xGA/90",[1]Table2!$B$1:$Z$1,0),0),"")</f>
        <v/>
      </c>
      <c r="HG80" s="41">
        <f>IFERROR(VLOOKUP(HG11,[1]Table2!$B$1:$Z$21,MATCH("xG/90",[1]Table2!$B$1:$Z$1,0),0)*VLOOKUP($B11,[1]Table2!$B$1:$Z$21,MATCH("xGA/90",[1]Table2!$B$1:$Z$1,0),0),"")</f>
        <v>3.3802734374999996</v>
      </c>
      <c r="HH80" s="41" t="str">
        <f>IFERROR(VLOOKUP(HH11,[1]Table2!$B$1:$Z$21,MATCH("xG/90",[1]Table2!$B$1:$Z$1,0),0)*VLOOKUP($B11,[1]Table2!$B$1:$Z$21,MATCH("xGA/90",[1]Table2!$B$1:$Z$1,0),0),"")</f>
        <v/>
      </c>
      <c r="HI80" s="41" t="str">
        <f>IFERROR(VLOOKUP(HI11,[1]Table2!$B$1:$Z$21,MATCH("xG/90",[1]Table2!$B$1:$Z$1,0),0)*VLOOKUP($B11,[1]Table2!$B$1:$Z$21,MATCH("xGA/90",[1]Table2!$B$1:$Z$1,0),0),"")</f>
        <v/>
      </c>
      <c r="HJ80" s="41" t="str">
        <f>IFERROR(VLOOKUP(HJ11,[1]Table2!$B$1:$Z$21,MATCH("xG/90",[1]Table2!$B$1:$Z$1,0),0)*VLOOKUP($B11,[1]Table2!$B$1:$Z$21,MATCH("xGA/90",[1]Table2!$B$1:$Z$1,0),0),"")</f>
        <v/>
      </c>
      <c r="HK80" s="41">
        <f>IFERROR(VLOOKUP(HK11,[1]Table2!$B$1:$Z$21,MATCH("xG/90",[1]Table2!$B$1:$Z$1,0),0)*VLOOKUP($B11,[1]Table2!$B$1:$Z$21,MATCH("xGA/90",[1]Table2!$B$1:$Z$1,0),0),"")</f>
        <v>1.6927734375000001</v>
      </c>
      <c r="HL80" s="41" t="str">
        <f>IFERROR(VLOOKUP(HL11,[1]Table2!$B$1:$Z$21,MATCH("xG/90",[1]Table2!$B$1:$Z$1,0),0)*VLOOKUP($B11,[1]Table2!$B$1:$Z$21,MATCH("xGA/90",[1]Table2!$B$1:$Z$1,0),0),"")</f>
        <v/>
      </c>
      <c r="HM80" s="41" t="str">
        <f>IFERROR(VLOOKUP(HM11,[1]Table2!$B$1:$Z$21,MATCH("xG/90",[1]Table2!$B$1:$Z$1,0),0)*VLOOKUP($B11,[1]Table2!$B$1:$Z$21,MATCH("xGA/90",[1]Table2!$B$1:$Z$1,0),0),"")</f>
        <v/>
      </c>
      <c r="HN80" s="41" t="str">
        <f>IFERROR(VLOOKUP(HN11,[1]Table2!$B$1:$Z$21,MATCH("xG/90",[1]Table2!$B$1:$Z$1,0),0)*VLOOKUP($B11,[1]Table2!$B$1:$Z$21,MATCH("xGA/90",[1]Table2!$B$1:$Z$1,0),0),"")</f>
        <v/>
      </c>
      <c r="HO80" s="41" t="str">
        <f>IFERROR(VLOOKUP(HO11,[1]Table2!$B$1:$Z$21,MATCH("xG/90",[1]Table2!$B$1:$Z$1,0),0)*VLOOKUP($B11,[1]Table2!$B$1:$Z$21,MATCH("xGA/90",[1]Table2!$B$1:$Z$1,0),0),"")</f>
        <v/>
      </c>
      <c r="HP80" s="41" t="str">
        <f>IFERROR(VLOOKUP(HP11,[1]Table2!$B$1:$Z$21,MATCH("xG/90",[1]Table2!$B$1:$Z$1,0),0)*VLOOKUP($B11,[1]Table2!$B$1:$Z$21,MATCH("xGA/90",[1]Table2!$B$1:$Z$1,0),0),"")</f>
        <v/>
      </c>
      <c r="HQ80" s="41">
        <f>IFERROR(VLOOKUP(HQ11,[1]Table2!$B$1:$Z$21,MATCH("xG/90",[1]Table2!$B$1:$Z$1,0),0)*VLOOKUP($B11,[1]Table2!$B$1:$Z$21,MATCH("xGA/90",[1]Table2!$B$1:$Z$1,0),0),"")</f>
        <v>2.5259765624999999</v>
      </c>
      <c r="HR80" s="41" t="str">
        <f>IFERROR(VLOOKUP(HR11,[1]Table2!$B$1:$Z$21,MATCH("xG/90",[1]Table2!$B$1:$Z$1,0),0)*VLOOKUP($B11,[1]Table2!$B$1:$Z$21,MATCH("xGA/90",[1]Table2!$B$1:$Z$1,0),0),"")</f>
        <v/>
      </c>
      <c r="HS80" s="41" t="str">
        <f>IFERROR(VLOOKUP(HS11,[1]Table2!$B$1:$Z$21,MATCH("xG/90",[1]Table2!$B$1:$Z$1,0),0)*VLOOKUP($B11,[1]Table2!$B$1:$Z$21,MATCH("xGA/90",[1]Table2!$B$1:$Z$1,0),0),"")</f>
        <v/>
      </c>
      <c r="HT80" s="41" t="str">
        <f>IFERROR(VLOOKUP(HT11,[1]Table2!$B$1:$Z$21,MATCH("xG/90",[1]Table2!$B$1:$Z$1,0),0)*VLOOKUP($B11,[1]Table2!$B$1:$Z$21,MATCH("xGA/90",[1]Table2!$B$1:$Z$1,0),0),"")</f>
        <v/>
      </c>
      <c r="HU80" s="41" t="str">
        <f>IFERROR(VLOOKUP(HU11,[1]Table2!$B$1:$Z$21,MATCH("xG/90",[1]Table2!$B$1:$Z$1,0),0)*VLOOKUP($B11,[1]Table2!$B$1:$Z$21,MATCH("xGA/90",[1]Table2!$B$1:$Z$1,0),0),"")</f>
        <v/>
      </c>
      <c r="HV80" s="41" t="str">
        <f>IFERROR(VLOOKUP(HV11,[1]Table2!$B$1:$Z$21,MATCH("xG/90",[1]Table2!$B$1:$Z$1,0),0)*VLOOKUP($B11,[1]Table2!$B$1:$Z$21,MATCH("xGA/90",[1]Table2!$B$1:$Z$1,0),0),"")</f>
        <v/>
      </c>
      <c r="HW80" s="41" t="str">
        <f>IFERROR(VLOOKUP(HW11,[1]Table2!$B$1:$Z$21,MATCH("xG/90",[1]Table2!$B$1:$Z$1,0),0)*VLOOKUP($B11,[1]Table2!$B$1:$Z$21,MATCH("xGA/90",[1]Table2!$B$1:$Z$1,0),0),"")</f>
        <v/>
      </c>
      <c r="HX80" s="41">
        <f>IFERROR(VLOOKUP(HX11,[1]Table2!$B$1:$Z$21,MATCH("xG/90",[1]Table2!$B$1:$Z$1,0),0)*VLOOKUP($B11,[1]Table2!$B$1:$Z$21,MATCH("xGA/90",[1]Table2!$B$1:$Z$1,0),0),"")</f>
        <v>2.150201612903226</v>
      </c>
      <c r="HY80" s="41" t="str">
        <f>IFERROR(VLOOKUP(HY11,[1]Table2!$B$1:$Z$21,MATCH("xG/90",[1]Table2!$B$1:$Z$1,0),0)*VLOOKUP($B11,[1]Table2!$B$1:$Z$21,MATCH("xGA/90",[1]Table2!$B$1:$Z$1,0),0),"")</f>
        <v/>
      </c>
      <c r="HZ80" s="41" t="str">
        <f>IFERROR(VLOOKUP(HZ11,[1]Table2!$B$1:$Z$21,MATCH("xG/90",[1]Table2!$B$1:$Z$1,0),0)*VLOOKUP($B11,[1]Table2!$B$1:$Z$21,MATCH("xGA/90",[1]Table2!$B$1:$Z$1,0),0),"")</f>
        <v/>
      </c>
      <c r="IA80" s="41" t="str">
        <f>IFERROR(VLOOKUP(IA11,[1]Table2!$B$1:$Z$21,MATCH("xG/90",[1]Table2!$B$1:$Z$1,0),0)*VLOOKUP($B11,[1]Table2!$B$1:$Z$21,MATCH("xGA/90",[1]Table2!$B$1:$Z$1,0),0),"")</f>
        <v/>
      </c>
      <c r="IB80" s="41" t="str">
        <f>IFERROR(VLOOKUP(IB11,[1]Table2!$B$1:$Z$21,MATCH("xG/90",[1]Table2!$B$1:$Z$1,0),0)*VLOOKUP($B11,[1]Table2!$B$1:$Z$21,MATCH("xGA/90",[1]Table2!$B$1:$Z$1,0),0),"")</f>
        <v/>
      </c>
      <c r="IC80" s="41" t="str">
        <f>IFERROR(VLOOKUP(IC11,[1]Table2!$B$1:$Z$21,MATCH("xG/90",[1]Table2!$B$1:$Z$1,0),0)*VLOOKUP($B11,[1]Table2!$B$1:$Z$21,MATCH("xGA/90",[1]Table2!$B$1:$Z$1,0),0),"")</f>
        <v/>
      </c>
      <c r="ID80" s="41" t="str">
        <f>IFERROR(VLOOKUP(ID11,[1]Table2!$B$1:$Z$21,MATCH("xG/90",[1]Table2!$B$1:$Z$1,0),0)*VLOOKUP($B11,[1]Table2!$B$1:$Z$21,MATCH("xGA/90",[1]Table2!$B$1:$Z$1,0),0),"")</f>
        <v/>
      </c>
      <c r="IE80" s="41" t="str">
        <f>IFERROR(VLOOKUP(IE11,[1]Table2!$B$1:$Z$21,MATCH("xG/90",[1]Table2!$B$1:$Z$1,0),0)*VLOOKUP($B11,[1]Table2!$B$1:$Z$21,MATCH("xGA/90",[1]Table2!$B$1:$Z$1,0),0),"")</f>
        <v/>
      </c>
      <c r="IF80" s="41" t="str">
        <f>IFERROR(VLOOKUP(IF11,[1]Table2!$B$1:$Z$21,MATCH("xG/90",[1]Table2!$B$1:$Z$1,0),0)*VLOOKUP($B11,[1]Table2!$B$1:$Z$21,MATCH("xGA/90",[1]Table2!$B$1:$Z$1,0),0),"")</f>
        <v/>
      </c>
      <c r="IG80" s="41" t="str">
        <f>IFERROR(VLOOKUP(IG11,[1]Table2!$B$1:$Z$21,MATCH("xG/90",[1]Table2!$B$1:$Z$1,0),0)*VLOOKUP($B11,[1]Table2!$B$1:$Z$21,MATCH("xGA/90",[1]Table2!$B$1:$Z$1,0),0),"")</f>
        <v/>
      </c>
      <c r="IH80" s="41" t="str">
        <f>IFERROR(VLOOKUP(IH11,[1]Table2!$B$1:$Z$21,MATCH("xG/90",[1]Table2!$B$1:$Z$1,0),0)*VLOOKUP($B11,[1]Table2!$B$1:$Z$21,MATCH("xGA/90",[1]Table2!$B$1:$Z$1,0),0),"")</f>
        <v/>
      </c>
      <c r="II80" s="41" t="str">
        <f>IFERROR(VLOOKUP(II11,[1]Table2!$B$1:$Z$21,MATCH("xG/90",[1]Table2!$B$1:$Z$1,0),0)*VLOOKUP($B11,[1]Table2!$B$1:$Z$21,MATCH("xGA/90",[1]Table2!$B$1:$Z$1,0),0),"")</f>
        <v/>
      </c>
      <c r="IJ80" s="41" t="str">
        <f>IFERROR(VLOOKUP(IJ11,[1]Table2!$B$1:$Z$21,MATCH("xG/90",[1]Table2!$B$1:$Z$1,0),0)*VLOOKUP($B11,[1]Table2!$B$1:$Z$21,MATCH("xGA/90",[1]Table2!$B$1:$Z$1,0),0),"")</f>
        <v/>
      </c>
      <c r="IK80" s="41" t="str">
        <f>IFERROR(VLOOKUP(IK11,[1]Table2!$B$1:$Z$21,MATCH("xG/90",[1]Table2!$B$1:$Z$1,0),0)*VLOOKUP($B11,[1]Table2!$B$1:$Z$21,MATCH("xGA/90",[1]Table2!$B$1:$Z$1,0),0),"")</f>
        <v/>
      </c>
      <c r="IL80" s="41" t="str">
        <f>IFERROR(VLOOKUP(IL11,[1]Table2!$B$1:$Z$21,MATCH("xG/90",[1]Table2!$B$1:$Z$1,0),0)*VLOOKUP($B11,[1]Table2!$B$1:$Z$21,MATCH("xGA/90",[1]Table2!$B$1:$Z$1,0),0),"")</f>
        <v/>
      </c>
      <c r="IM80" s="41" t="str">
        <f>IFERROR(VLOOKUP(IM11,[1]Table2!$B$1:$Z$21,MATCH("xG/90",[1]Table2!$B$1:$Z$1,0),0)*VLOOKUP($B11,[1]Table2!$B$1:$Z$21,MATCH("xGA/90",[1]Table2!$B$1:$Z$1,0),0),"")</f>
        <v/>
      </c>
      <c r="IN80" s="41">
        <f>IFERROR(VLOOKUP(IN11,[1]Table2!$B$1:$Z$21,MATCH("xG/90",[1]Table2!$B$1:$Z$1,0),0)*VLOOKUP($B11,[1]Table2!$B$1:$Z$21,MATCH("xGA/90",[1]Table2!$B$1:$Z$1,0),0),"")</f>
        <v>2.4468749999999999</v>
      </c>
      <c r="IO80" s="41" t="str">
        <f>IFERROR(VLOOKUP(IO11,[1]Table2!$B$1:$Z$21,MATCH("xG/90",[1]Table2!$B$1:$Z$1,0),0)*VLOOKUP($B11,[1]Table2!$B$1:$Z$21,MATCH("xGA/90",[1]Table2!$B$1:$Z$1,0),0),"")</f>
        <v/>
      </c>
      <c r="IP80" s="41" t="str">
        <f>IFERROR(VLOOKUP(IP11,[1]Table2!$B$1:$Z$21,MATCH("xG/90",[1]Table2!$B$1:$Z$1,0),0)*VLOOKUP($B11,[1]Table2!$B$1:$Z$21,MATCH("xGA/90",[1]Table2!$B$1:$Z$1,0),0),"")</f>
        <v/>
      </c>
      <c r="IQ80" s="41" t="str">
        <f>IFERROR(VLOOKUP(IQ11,[1]Table2!$B$1:$Z$21,MATCH("xG/90",[1]Table2!$B$1:$Z$1,0),0)*VLOOKUP($B11,[1]Table2!$B$1:$Z$21,MATCH("xGA/90",[1]Table2!$B$1:$Z$1,0),0),"")</f>
        <v/>
      </c>
      <c r="IR80" s="41" t="str">
        <f>IFERROR(VLOOKUP(IR11,[1]Table2!$B$1:$Z$21,MATCH("xG/90",[1]Table2!$B$1:$Z$1,0),0)*VLOOKUP($B11,[1]Table2!$B$1:$Z$21,MATCH("xGA/90",[1]Table2!$B$1:$Z$1,0),0),"")</f>
        <v/>
      </c>
      <c r="IS80" s="41">
        <f>IFERROR(VLOOKUP(IS11,[1]Table2!$B$1:$Z$21,MATCH("xG/90",[1]Table2!$B$1:$Z$1,0),0)*VLOOKUP($B11,[1]Table2!$B$1:$Z$21,MATCH("xGA/90",[1]Table2!$B$1:$Z$1,0),0),"")</f>
        <v>2.7731249999999998</v>
      </c>
      <c r="IT80" s="41" t="str">
        <f>IFERROR(VLOOKUP(IT11,[1]Table2!$B$1:$Z$21,MATCH("xG/90",[1]Table2!$B$1:$Z$1,0),0)*VLOOKUP($B11,[1]Table2!$B$1:$Z$21,MATCH("xGA/90",[1]Table2!$B$1:$Z$1,0),0),"")</f>
        <v/>
      </c>
      <c r="IU80" s="41" t="str">
        <f>IFERROR(VLOOKUP(IU11,[1]Table2!$B$1:$Z$21,MATCH("xG/90",[1]Table2!$B$1:$Z$1,0),0)*VLOOKUP($B11,[1]Table2!$B$1:$Z$21,MATCH("xGA/90",[1]Table2!$B$1:$Z$1,0),0),"")</f>
        <v/>
      </c>
      <c r="IV80" s="41" t="str">
        <f>IFERROR(VLOOKUP(IV11,[1]Table2!$B$1:$Z$21,MATCH("xG/90",[1]Table2!$B$1:$Z$1,0),0)*VLOOKUP($B11,[1]Table2!$B$1:$Z$21,MATCH("xGA/90",[1]Table2!$B$1:$Z$1,0),0),"")</f>
        <v/>
      </c>
      <c r="IW80" s="41" t="str">
        <f>IFERROR(VLOOKUP(IW11,[1]Table2!$B$1:$Z$21,MATCH("xG/90",[1]Table2!$B$1:$Z$1,0),0)*VLOOKUP($B11,[1]Table2!$B$1:$Z$21,MATCH("xGA/90",[1]Table2!$B$1:$Z$1,0),0),"")</f>
        <v/>
      </c>
      <c r="IX80" s="41" t="str">
        <f>IFERROR(VLOOKUP(IX11,[1]Table2!$B$1:$Z$21,MATCH("xG/90",[1]Table2!$B$1:$Z$1,0),0)*VLOOKUP($B11,[1]Table2!$B$1:$Z$21,MATCH("xGA/90",[1]Table2!$B$1:$Z$1,0),0),"")</f>
        <v/>
      </c>
      <c r="IY80" s="41" t="str">
        <f>IFERROR(VLOOKUP(IY11,[1]Table2!$B$1:$Z$21,MATCH("xG/90",[1]Table2!$B$1:$Z$1,0),0)*VLOOKUP($B11,[1]Table2!$B$1:$Z$21,MATCH("xGA/90",[1]Table2!$B$1:$Z$1,0),0),"")</f>
        <v/>
      </c>
      <c r="IZ80" s="41">
        <f>IFERROR(VLOOKUP(IZ11,[1]Table2!$B$1:$Z$21,MATCH("xG/90",[1]Table2!$B$1:$Z$1,0),0)*VLOOKUP($B11,[1]Table2!$B$1:$Z$21,MATCH("xGA/90",[1]Table2!$B$1:$Z$1,0),0),"")</f>
        <v>2.1012096774193547</v>
      </c>
      <c r="JA80" s="41" t="str">
        <f>IFERROR(VLOOKUP(JA11,[1]Table2!$B$1:$Z$21,MATCH("xG/90",[1]Table2!$B$1:$Z$1,0),0)*VLOOKUP($B11,[1]Table2!$B$1:$Z$21,MATCH("xGA/90",[1]Table2!$B$1:$Z$1,0),0),"")</f>
        <v/>
      </c>
      <c r="JB80" s="41" t="str">
        <f>IFERROR(VLOOKUP(JB11,[1]Table2!$B$1:$Z$21,MATCH("xG/90",[1]Table2!$B$1:$Z$1,0),0)*VLOOKUP($B11,[1]Table2!$B$1:$Z$21,MATCH("xGA/90",[1]Table2!$B$1:$Z$1,0),0),"")</f>
        <v/>
      </c>
      <c r="JC80" s="41" t="str">
        <f>IFERROR(VLOOKUP(JC11,[1]Table2!$B$1:$Z$21,MATCH("xG/90",[1]Table2!$B$1:$Z$1,0),0)*VLOOKUP($B11,[1]Table2!$B$1:$Z$21,MATCH("xGA/90",[1]Table2!$B$1:$Z$1,0),0),"")</f>
        <v/>
      </c>
      <c r="JD80" s="41" t="str">
        <f>IFERROR(VLOOKUP(JD11,[1]Table2!$B$1:$Z$21,MATCH("xG/90",[1]Table2!$B$1:$Z$1,0),0)*VLOOKUP($B11,[1]Table2!$B$1:$Z$21,MATCH("xGA/90",[1]Table2!$B$1:$Z$1,0),0),"")</f>
        <v/>
      </c>
      <c r="JE80" s="41" t="str">
        <f>IFERROR(VLOOKUP(JE11,[1]Table2!$B$1:$Z$21,MATCH("xG/90",[1]Table2!$B$1:$Z$1,0),0)*VLOOKUP($B11,[1]Table2!$B$1:$Z$21,MATCH("xGA/90",[1]Table2!$B$1:$Z$1,0),0),"")</f>
        <v/>
      </c>
      <c r="JF80" s="41" t="str">
        <f>IFERROR(VLOOKUP(JF11,[1]Table2!$B$1:$Z$21,MATCH("xG/90",[1]Table2!$B$1:$Z$1,0),0)*VLOOKUP($B11,[1]Table2!$B$1:$Z$21,MATCH("xGA/90",[1]Table2!$B$1:$Z$1,0),0),"")</f>
        <v/>
      </c>
      <c r="JG80" s="41">
        <f>IFERROR(VLOOKUP(JG11,[1]Table2!$B$1:$Z$21,MATCH("xG/90",[1]Table2!$B$1:$Z$1,0),0)*VLOOKUP($B11,[1]Table2!$B$1:$Z$21,MATCH("xGA/90",[1]Table2!$B$1:$Z$1,0),0),"")</f>
        <v>1.6611328125</v>
      </c>
      <c r="JH80" s="41" t="str">
        <f>IFERROR(VLOOKUP(JH11,[1]Table2!$B$1:$Z$21,MATCH("xG/90",[1]Table2!$B$1:$Z$1,0),0)*VLOOKUP($B11,[1]Table2!$B$1:$Z$21,MATCH("xGA/90",[1]Table2!$B$1:$Z$1,0),0),"")</f>
        <v/>
      </c>
      <c r="JI80" s="41" t="str">
        <f>IFERROR(VLOOKUP(JI11,[1]Table2!$B$1:$Z$21,MATCH("xG/90",[1]Table2!$B$1:$Z$1,0),0)*VLOOKUP($B11,[1]Table2!$B$1:$Z$21,MATCH("xGA/90",[1]Table2!$B$1:$Z$1,0),0),"")</f>
        <v/>
      </c>
      <c r="JJ80" s="41" t="str">
        <f>IFERROR(VLOOKUP(JJ11,[1]Table2!$B$1:$Z$21,MATCH("xG/90",[1]Table2!$B$1:$Z$1,0),0)*VLOOKUP($B11,[1]Table2!$B$1:$Z$21,MATCH("xGA/90",[1]Table2!$B$1:$Z$1,0),0),"")</f>
        <v/>
      </c>
      <c r="JK80" s="41" t="str">
        <f>IFERROR(VLOOKUP(JK11,[1]Table2!$B$1:$Z$21,MATCH("xG/90",[1]Table2!$B$1:$Z$1,0),0)*VLOOKUP($B11,[1]Table2!$B$1:$Z$21,MATCH("xGA/90",[1]Table2!$B$1:$Z$1,0),0),"")</f>
        <v/>
      </c>
      <c r="JL80" s="41">
        <f>IFERROR(VLOOKUP(JL11,[1]Table2!$B$1:$Z$21,MATCH("xG/90",[1]Table2!$B$1:$Z$1,0),0)*VLOOKUP($B11,[1]Table2!$B$1:$Z$21,MATCH("xGA/90",[1]Table2!$B$1:$Z$1,0),0),"")</f>
        <v>2.9504032258064519</v>
      </c>
      <c r="JM80" s="41" t="str">
        <f>IFERROR(VLOOKUP(JM11,[1]Table2!$B$1:$Z$21,MATCH("xG/90",[1]Table2!$B$1:$Z$1,0),0)*VLOOKUP($B11,[1]Table2!$B$1:$Z$21,MATCH("xGA/90",[1]Table2!$B$1:$Z$1,0),0),"")</f>
        <v/>
      </c>
      <c r="JN80" s="41" t="str">
        <f>IFERROR(VLOOKUP(JN11,[1]Table2!$B$1:$Z$21,MATCH("xG/90",[1]Table2!$B$1:$Z$1,0),0)*VLOOKUP($B11,[1]Table2!$B$1:$Z$21,MATCH("xGA/90",[1]Table2!$B$1:$Z$1,0),0),"")</f>
        <v/>
      </c>
      <c r="JO80" s="41" t="str">
        <f>IFERROR(VLOOKUP(JO11,[1]Table2!$B$1:$Z$21,MATCH("xG/90",[1]Table2!$B$1:$Z$1,0),0)*VLOOKUP($B11,[1]Table2!$B$1:$Z$21,MATCH("xGA/90",[1]Table2!$B$1:$Z$1,0),0),"")</f>
        <v/>
      </c>
      <c r="JP80" s="41">
        <f>IFERROR(VLOOKUP(JP11,[1]Table2!$B$1:$Z$21,MATCH("xG/90",[1]Table2!$B$1:$Z$1,0),0)*VLOOKUP($B11,[1]Table2!$B$1:$Z$21,MATCH("xGA/90",[1]Table2!$B$1:$Z$1,0),0),"")</f>
        <v>2.1304687499999999</v>
      </c>
      <c r="JQ80" s="41" t="str">
        <f>IFERROR(VLOOKUP(JQ11,[1]Table2!$B$1:$Z$21,MATCH("xG/90",[1]Table2!$B$1:$Z$1,0),0)*VLOOKUP($B11,[1]Table2!$B$1:$Z$21,MATCH("xGA/90",[1]Table2!$B$1:$Z$1,0),0),"")</f>
        <v/>
      </c>
      <c r="JR80" s="41" t="str">
        <f>IFERROR(VLOOKUP(JR11,[1]Table2!$B$1:$Z$21,MATCH("xG/90",[1]Table2!$B$1:$Z$1,0),0)*VLOOKUP($B11,[1]Table2!$B$1:$Z$21,MATCH("xGA/90",[1]Table2!$B$1:$Z$1,0),0),"")</f>
        <v/>
      </c>
      <c r="JS80" s="41" t="str">
        <f>IFERROR(VLOOKUP(JS11,[1]Table2!$B$1:$Z$21,MATCH("xG/90",[1]Table2!$B$1:$Z$1,0),0)*VLOOKUP($B11,[1]Table2!$B$1:$Z$21,MATCH("xGA/90",[1]Table2!$B$1:$Z$1,0),0),"")</f>
        <v/>
      </c>
      <c r="JT80" s="41" t="str">
        <f>IFERROR(VLOOKUP(JT11,[1]Table2!$B$1:$Z$21,MATCH("xG/90",[1]Table2!$B$1:$Z$1,0),0)*VLOOKUP($B11,[1]Table2!$B$1:$Z$21,MATCH("xGA/90",[1]Table2!$B$1:$Z$1,0),0),"")</f>
        <v/>
      </c>
      <c r="JU80" s="41" t="str">
        <f>IFERROR(VLOOKUP(JU11,[1]Table2!$B$1:$Z$21,MATCH("xG/90",[1]Table2!$B$1:$Z$1,0),0)*VLOOKUP($B11,[1]Table2!$B$1:$Z$21,MATCH("xGA/90",[1]Table2!$B$1:$Z$1,0),0),"")</f>
        <v/>
      </c>
      <c r="JV80" s="41" t="str">
        <f>IFERROR(VLOOKUP(JV11,[1]Table2!$B$1:$Z$21,MATCH("xG/90",[1]Table2!$B$1:$Z$1,0),0)*VLOOKUP($B11,[1]Table2!$B$1:$Z$21,MATCH("xGA/90",[1]Table2!$B$1:$Z$1,0),0),"")</f>
        <v/>
      </c>
      <c r="JW80" s="41">
        <f>IFERROR(VLOOKUP(JW11,[1]Table2!$B$1:$Z$21,MATCH("xG/90",[1]Table2!$B$1:$Z$1,0),0)*VLOOKUP($B11,[1]Table2!$B$1:$Z$21,MATCH("xGA/90",[1]Table2!$B$1:$Z$1,0),0),"")</f>
        <v>3.1422413793103448</v>
      </c>
      <c r="JX80" s="41" t="str">
        <f>IFERROR(VLOOKUP(JX11,[1]Table2!$B$1:$Z$21,MATCH("xG/90",[1]Table2!$B$1:$Z$1,0),0)*VLOOKUP($B11,[1]Table2!$B$1:$Z$21,MATCH("xGA/90",[1]Table2!$B$1:$Z$1,0),0),"")</f>
        <v/>
      </c>
      <c r="JY80" s="41" t="str">
        <f>IFERROR(VLOOKUP(JY11,[1]Table2!$B$1:$Z$21,MATCH("xG/90",[1]Table2!$B$1:$Z$1,0),0)*VLOOKUP($B11,[1]Table2!$B$1:$Z$21,MATCH("xGA/90",[1]Table2!$B$1:$Z$1,0),0),"")</f>
        <v/>
      </c>
      <c r="JZ80" s="41" t="str">
        <f>IFERROR(VLOOKUP(JZ11,[1]Table2!$B$1:$Z$21,MATCH("xG/90",[1]Table2!$B$1:$Z$1,0),0)*VLOOKUP($B11,[1]Table2!$B$1:$Z$21,MATCH("xGA/90",[1]Table2!$B$1:$Z$1,0),0),"")</f>
        <v/>
      </c>
      <c r="KA80" s="41" t="str">
        <f>IFERROR(VLOOKUP(KA11,[1]Table2!$B$1:$Z$21,MATCH("xG/90",[1]Table2!$B$1:$Z$1,0),0)*VLOOKUP($B11,[1]Table2!$B$1:$Z$21,MATCH("xGA/90",[1]Table2!$B$1:$Z$1,0),0),"")</f>
        <v/>
      </c>
      <c r="KB80" s="41" t="str">
        <f>IFERROR(VLOOKUP(KB11,[1]Table2!$B$1:$Z$21,MATCH("xG/90",[1]Table2!$B$1:$Z$1,0),0)*VLOOKUP($B11,[1]Table2!$B$1:$Z$21,MATCH("xGA/90",[1]Table2!$B$1:$Z$1,0),0),"")</f>
        <v/>
      </c>
      <c r="KC80" s="41">
        <f>IFERROR(VLOOKUP(KC11,[1]Table2!$B$1:$Z$21,MATCH("xG/90",[1]Table2!$B$1:$Z$1,0),0)*VLOOKUP($B11,[1]Table2!$B$1:$Z$21,MATCH("xGA/90",[1]Table2!$B$1:$Z$1,0),0),"")</f>
        <v>3.5718749999999999</v>
      </c>
      <c r="KD80" s="41" t="str">
        <f>IFERROR(VLOOKUP(KD11,[1]Table2!$B$1:$Z$21,MATCH("xG/90",[1]Table2!$B$1:$Z$1,0),0)*VLOOKUP($B11,[1]Table2!$B$1:$Z$21,MATCH("xGA/90",[1]Table2!$B$1:$Z$1,0),0),"")</f>
        <v/>
      </c>
      <c r="KE80" s="41" t="str">
        <f>IFERROR(VLOOKUP(KE11,[1]Table2!$B$1:$Z$21,MATCH("xG/90",[1]Table2!$B$1:$Z$1,0),0)*VLOOKUP($B11,[1]Table2!$B$1:$Z$21,MATCH("xGA/90",[1]Table2!$B$1:$Z$1,0),0),"")</f>
        <v/>
      </c>
      <c r="KF80" s="41" t="str">
        <f>IFERROR(VLOOKUP(KF11,[1]Table2!$B$1:$Z$21,MATCH("xG/90",[1]Table2!$B$1:$Z$1,0),0)*VLOOKUP($B11,[1]Table2!$B$1:$Z$21,MATCH("xGA/90",[1]Table2!$B$1:$Z$1,0),0),"")</f>
        <v/>
      </c>
      <c r="KG80" s="41" t="str">
        <f>IFERROR(VLOOKUP(KG11,[1]Table2!$B$1:$Z$21,MATCH("xG/90",[1]Table2!$B$1:$Z$1,0),0)*VLOOKUP($B11,[1]Table2!$B$1:$Z$21,MATCH("xGA/90",[1]Table2!$B$1:$Z$1,0),0),"")</f>
        <v/>
      </c>
      <c r="KH80" s="41" t="str">
        <f>IFERROR(VLOOKUP(KH11,[1]Table2!$B$1:$Z$21,MATCH("xG/90",[1]Table2!$B$1:$Z$1,0),0)*VLOOKUP($B11,[1]Table2!$B$1:$Z$21,MATCH("xGA/90",[1]Table2!$B$1:$Z$1,0),0),"")</f>
        <v/>
      </c>
      <c r="KI80" s="41">
        <f>IFERROR(VLOOKUP(KI11,[1]Table2!$B$1:$Z$21,MATCH("xG/90",[1]Table2!$B$1:$Z$1,0),0)*VLOOKUP($B11,[1]Table2!$B$1:$Z$21,MATCH("xGA/90",[1]Table2!$B$1:$Z$1,0),0),"")</f>
        <v>1.6664062500000001</v>
      </c>
      <c r="KJ80" s="41" t="str">
        <f>IFERROR(VLOOKUP(KJ11,[1]Table2!$B$1:$Z$21,MATCH("xG/90",[1]Table2!$B$1:$Z$1,0),0)*VLOOKUP($B11,[1]Table2!$B$1:$Z$21,MATCH("xGA/90",[1]Table2!$B$1:$Z$1,0),0),"")</f>
        <v/>
      </c>
      <c r="KK80" s="41" t="str">
        <f>IFERROR(VLOOKUP(KK11,[1]Table2!$B$1:$Z$21,MATCH("xG/90",[1]Table2!$B$1:$Z$1,0),0)*VLOOKUP($B11,[1]Table2!$B$1:$Z$21,MATCH("xGA/90",[1]Table2!$B$1:$Z$1,0),0),"")</f>
        <v/>
      </c>
      <c r="KL80" s="41" t="str">
        <f>IFERROR(VLOOKUP(KL11,[1]Table2!$B$1:$Z$21,MATCH("xG/90",[1]Table2!$B$1:$Z$1,0),0)*VLOOKUP($B11,[1]Table2!$B$1:$Z$21,MATCH("xGA/90",[1]Table2!$B$1:$Z$1,0),0),"")</f>
        <v/>
      </c>
      <c r="KM80" s="41" t="str">
        <f>IFERROR(VLOOKUP(KM11,[1]Table2!$B$1:$Z$21,MATCH("xG/90",[1]Table2!$B$1:$Z$1,0),0)*VLOOKUP($B11,[1]Table2!$B$1:$Z$21,MATCH("xGA/90",[1]Table2!$B$1:$Z$1,0),0),"")</f>
        <v/>
      </c>
      <c r="KN80" s="41" t="str">
        <f>IFERROR(VLOOKUP(KN11,[1]Table2!$B$1:$Z$21,MATCH("xG/90",[1]Table2!$B$1:$Z$1,0),0)*VLOOKUP($B11,[1]Table2!$B$1:$Z$21,MATCH("xGA/90",[1]Table2!$B$1:$Z$1,0),0),"")</f>
        <v/>
      </c>
      <c r="KO80" s="41" t="str">
        <f>IFERROR(VLOOKUP(KO11,[1]Table2!$B$1:$Z$21,MATCH("xG/90",[1]Table2!$B$1:$Z$1,0),0)*VLOOKUP($B11,[1]Table2!$B$1:$Z$21,MATCH("xGA/90",[1]Table2!$B$1:$Z$1,0),0),"")</f>
        <v/>
      </c>
      <c r="KP80" s="41" t="str">
        <f>IFERROR(VLOOKUP(KP11,[1]Table2!$B$1:$Z$21,MATCH("xG/90",[1]Table2!$B$1:$Z$1,0),0)*VLOOKUP($B11,[1]Table2!$B$1:$Z$21,MATCH("xGA/90",[1]Table2!$B$1:$Z$1,0),0),"")</f>
        <v/>
      </c>
      <c r="KQ80" s="41">
        <f>IFERROR(VLOOKUP(KQ11,[1]Table2!$B$1:$Z$21,MATCH("xG/90",[1]Table2!$B$1:$Z$1,0),0)*VLOOKUP($B11,[1]Table2!$B$1:$Z$21,MATCH("xGA/90",[1]Table2!$B$1:$Z$1,0),0),"")</f>
        <v>1.7033203124999998</v>
      </c>
      <c r="KR80" s="41" t="str">
        <f>IFERROR(VLOOKUP(KR11,[1]Table2!$B$1:$Z$21,MATCH("xG/90",[1]Table2!$B$1:$Z$1,0),0)*VLOOKUP($B11,[1]Table2!$B$1:$Z$21,MATCH("xGA/90",[1]Table2!$B$1:$Z$1,0),0),"")</f>
        <v/>
      </c>
      <c r="KS80" s="41" t="str">
        <f>IFERROR(VLOOKUP(KS11,[1]Table2!$B$1:$Z$21,MATCH("xG/90",[1]Table2!$B$1:$Z$1,0),0)*VLOOKUP($B11,[1]Table2!$B$1:$Z$21,MATCH("xGA/90",[1]Table2!$B$1:$Z$1,0),0),"")</f>
        <v/>
      </c>
      <c r="KT80" s="41" t="str">
        <f>IFERROR(VLOOKUP(KT11,[1]Table2!$B$1:$Z$21,MATCH("xG/90",[1]Table2!$B$1:$Z$1,0),0)*VLOOKUP($B11,[1]Table2!$B$1:$Z$21,MATCH("xGA/90",[1]Table2!$B$1:$Z$1,0),0),"")</f>
        <v/>
      </c>
      <c r="KU80" s="41" t="str">
        <f>IFERROR(VLOOKUP(KU11,[1]Table2!$B$1:$Z$21,MATCH("xG/90",[1]Table2!$B$1:$Z$1,0),0)*VLOOKUP($B11,[1]Table2!$B$1:$Z$21,MATCH("xGA/90",[1]Table2!$B$1:$Z$1,0),0),"")</f>
        <v/>
      </c>
      <c r="KV80" s="41" t="str">
        <f>IFERROR(VLOOKUP(KV11,[1]Table2!$B$1:$Z$21,MATCH("xG/90",[1]Table2!$B$1:$Z$1,0),0)*VLOOKUP($B11,[1]Table2!$B$1:$Z$21,MATCH("xGA/90",[1]Table2!$B$1:$Z$1,0),0),"")</f>
        <v/>
      </c>
      <c r="KW80" s="41" t="str">
        <f>IFERROR(VLOOKUP(KW11,[1]Table2!$B$1:$Z$21,MATCH("xG/90",[1]Table2!$B$1:$Z$1,0),0)*VLOOKUP($B11,[1]Table2!$B$1:$Z$21,MATCH("xGA/90",[1]Table2!$B$1:$Z$1,0),0),"")</f>
        <v/>
      </c>
      <c r="KX80" s="41" t="str">
        <f>IFERROR(VLOOKUP(KX11,[1]Table2!$B$1:$Z$21,MATCH("xG/90",[1]Table2!$B$1:$Z$1,0),0)*VLOOKUP($B11,[1]Table2!$B$1:$Z$21,MATCH("xGA/90",[1]Table2!$B$1:$Z$1,0),0),"")</f>
        <v/>
      </c>
      <c r="KY80" s="41" t="str">
        <f>IFERROR(VLOOKUP(KY11,[1]Table2!$B$1:$Z$21,MATCH("xG/90",[1]Table2!$B$1:$Z$1,0),0)*VLOOKUP($B11,[1]Table2!$B$1:$Z$21,MATCH("xGA/90",[1]Table2!$B$1:$Z$1,0),0),"")</f>
        <v/>
      </c>
      <c r="KZ80" s="41" t="str">
        <f>IFERROR(VLOOKUP(KZ11,[1]Table2!$B$1:$Z$21,MATCH("xG/90",[1]Table2!$B$1:$Z$1,0),0)*VLOOKUP($B11,[1]Table2!$B$1:$Z$21,MATCH("xGA/90",[1]Table2!$B$1:$Z$1,0),0),"")</f>
        <v/>
      </c>
      <c r="LA80" s="41" t="str">
        <f>IFERROR(VLOOKUP(LA11,[1]Table2!$B$1:$Z$21,MATCH("xG/90",[1]Table2!$B$1:$Z$1,0),0)*VLOOKUP($B11,[1]Table2!$B$1:$Z$21,MATCH("xGA/90",[1]Table2!$B$1:$Z$1,0),0),"")</f>
        <v/>
      </c>
      <c r="LB80" s="41" t="str">
        <f>IFERROR(VLOOKUP(LB11,[1]Table2!$B$1:$Z$21,MATCH("xG/90",[1]Table2!$B$1:$Z$1,0),0)*VLOOKUP($B11,[1]Table2!$B$1:$Z$21,MATCH("xGA/90",[1]Table2!$B$1:$Z$1,0),0),"")</f>
        <v/>
      </c>
      <c r="LC80" s="41" t="str">
        <f>IFERROR(VLOOKUP(LC11,[1]Table2!$B$1:$Z$21,MATCH("xG/90",[1]Table2!$B$1:$Z$1,0),0)*VLOOKUP($B11,[1]Table2!$B$1:$Z$21,MATCH("xGA/90",[1]Table2!$B$1:$Z$1,0),0),"")</f>
        <v/>
      </c>
      <c r="LD80" s="41" t="str">
        <f>IFERROR(VLOOKUP(LD11,[1]Table2!$B$1:$Z$21,MATCH("xG/90",[1]Table2!$B$1:$Z$1,0),0)*VLOOKUP($B11,[1]Table2!$B$1:$Z$21,MATCH("xGA/90",[1]Table2!$B$1:$Z$1,0),0),"")</f>
        <v/>
      </c>
      <c r="LE80" s="41" t="str">
        <f>IFERROR(VLOOKUP(LE11,[1]Table2!$B$1:$Z$21,MATCH("xG/90",[1]Table2!$B$1:$Z$1,0),0)*VLOOKUP($B11,[1]Table2!$B$1:$Z$21,MATCH("xGA/90",[1]Table2!$B$1:$Z$1,0),0),"")</f>
        <v/>
      </c>
      <c r="LF80" s="41" t="str">
        <f>IFERROR(VLOOKUP(LF11,[1]Table2!$B$1:$Z$21,MATCH("xG/90",[1]Table2!$B$1:$Z$1,0),0)*VLOOKUP($B11,[1]Table2!$B$1:$Z$21,MATCH("xGA/90",[1]Table2!$B$1:$Z$1,0),0),"")</f>
        <v/>
      </c>
      <c r="LG80" s="41" t="str">
        <f>IFERROR(VLOOKUP(LG11,[1]Table2!$B$1:$Z$21,MATCH("xG/90",[1]Table2!$B$1:$Z$1,0),0)*VLOOKUP($B11,[1]Table2!$B$1:$Z$21,MATCH("xGA/90",[1]Table2!$B$1:$Z$1,0),0),"")</f>
        <v/>
      </c>
      <c r="LH80" s="41" t="str">
        <f>IFERROR(VLOOKUP(LH11,[1]Table2!$B$1:$Z$21,MATCH("xG/90",[1]Table2!$B$1:$Z$1,0),0)*VLOOKUP($B11,[1]Table2!$B$1:$Z$21,MATCH("xGA/90",[1]Table2!$B$1:$Z$1,0),0),"")</f>
        <v/>
      </c>
      <c r="LI80" s="41" t="str">
        <f>IFERROR(VLOOKUP(LI11,[1]Table2!$B$1:$Z$21,MATCH("xG/90",[1]Table2!$B$1:$Z$1,0),0)*VLOOKUP($B11,[1]Table2!$B$1:$Z$21,MATCH("xGA/90",[1]Table2!$B$1:$Z$1,0),0),"")</f>
        <v/>
      </c>
      <c r="LJ80" s="41" t="str">
        <f>IFERROR(VLOOKUP(LJ11,[1]Table2!$B$1:$Z$21,MATCH("xG/90",[1]Table2!$B$1:$Z$1,0),0)*VLOOKUP($B11,[1]Table2!$B$1:$Z$21,MATCH("xGA/90",[1]Table2!$B$1:$Z$1,0),0),"")</f>
        <v/>
      </c>
      <c r="LK80" s="41" t="str">
        <f>IFERROR(VLOOKUP(LK11,[1]Table2!$B$1:$Z$21,MATCH("xG/90",[1]Table2!$B$1:$Z$1,0),0)*VLOOKUP($B11,[1]Table2!$B$1:$Z$21,MATCH("xGA/90",[1]Table2!$B$1:$Z$1,0),0),"")</f>
        <v/>
      </c>
      <c r="LL80" s="41" t="str">
        <f>IFERROR(VLOOKUP(LL11,[1]Table2!$B$1:$Z$21,MATCH("xG/90",[1]Table2!$B$1:$Z$1,0),0)*VLOOKUP($B11,[1]Table2!$B$1:$Z$21,MATCH("xGA/90",[1]Table2!$B$1:$Z$1,0),0),"")</f>
        <v/>
      </c>
      <c r="LM80" s="41" t="str">
        <f>IFERROR(VLOOKUP(LM11,[1]Table2!$B$1:$Z$21,MATCH("xG/90",[1]Table2!$B$1:$Z$1,0),0)*VLOOKUP($B11,[1]Table2!$B$1:$Z$21,MATCH("xGA/90",[1]Table2!$B$1:$Z$1,0),0),"")</f>
        <v/>
      </c>
      <c r="LN80" s="41" t="str">
        <f>IFERROR(VLOOKUP(LN11,[1]Table2!$B$1:$Z$21,MATCH("xG/90",[1]Table2!$B$1:$Z$1,0),0)*VLOOKUP($B11,[1]Table2!$B$1:$Z$21,MATCH("xGA/90",[1]Table2!$B$1:$Z$1,0),0),"")</f>
        <v/>
      </c>
      <c r="LO80" s="41" t="str">
        <f>IFERROR(VLOOKUP(LO11,[1]Table2!$B$1:$Z$21,MATCH("xG/90",[1]Table2!$B$1:$Z$1,0),0)*VLOOKUP($B11,[1]Table2!$B$1:$Z$21,MATCH("xGA/90",[1]Table2!$B$1:$Z$1,0),0),"")</f>
        <v/>
      </c>
      <c r="LP80" s="41" t="str">
        <f>IFERROR(VLOOKUP(LP11,[1]Table2!$B$1:$Z$21,MATCH("xG/90",[1]Table2!$B$1:$Z$1,0),0)*VLOOKUP($B11,[1]Table2!$B$1:$Z$21,MATCH("xGA/90",[1]Table2!$B$1:$Z$1,0),0),"")</f>
        <v/>
      </c>
      <c r="LQ80" s="41" t="str">
        <f>IFERROR(VLOOKUP(LQ11,[1]Table2!$B$1:$Z$21,MATCH("xG/90",[1]Table2!$B$1:$Z$1,0),0)*VLOOKUP($B11,[1]Table2!$B$1:$Z$21,MATCH("xGA/90",[1]Table2!$B$1:$Z$1,0),0),"")</f>
        <v/>
      </c>
      <c r="LR80" s="41" t="str">
        <f>IFERROR(VLOOKUP(LR11,[1]Table2!$B$1:$Z$21,MATCH("xG/90",[1]Table2!$B$1:$Z$1,0),0)*VLOOKUP($B11,[1]Table2!$B$1:$Z$21,MATCH("xGA/90",[1]Table2!$B$1:$Z$1,0),0),"")</f>
        <v/>
      </c>
      <c r="LS80" s="41" t="str">
        <f>IFERROR(VLOOKUP(LS11,[1]Table2!$B$1:$Z$21,MATCH("xG/90",[1]Table2!$B$1:$Z$1,0),0)*VLOOKUP($B11,[1]Table2!$B$1:$Z$21,MATCH("xGA/90",[1]Table2!$B$1:$Z$1,0),0),"")</f>
        <v/>
      </c>
      <c r="LT80" s="41" t="str">
        <f>IFERROR(VLOOKUP(LT11,[1]Table2!$B$1:$Z$21,MATCH("xG/90",[1]Table2!$B$1:$Z$1,0),0)*VLOOKUP($B11,[1]Table2!$B$1:$Z$21,MATCH("xGA/90",[1]Table2!$B$1:$Z$1,0),0),"")</f>
        <v/>
      </c>
      <c r="LU80" s="41" t="str">
        <f>IFERROR(VLOOKUP(LU11,[1]Table2!$B$1:$Z$21,MATCH("xG/90",[1]Table2!$B$1:$Z$1,0),0)*VLOOKUP($B11,[1]Table2!$B$1:$Z$21,MATCH("xGA/90",[1]Table2!$B$1:$Z$1,0),0),"")</f>
        <v/>
      </c>
      <c r="LV80" s="41" t="str">
        <f>IFERROR(VLOOKUP(LV11,[1]Table2!$B$1:$Z$21,MATCH("xG/90",[1]Table2!$B$1:$Z$1,0),0)*VLOOKUP($B11,[1]Table2!$B$1:$Z$21,MATCH("xGA/90",[1]Table2!$B$1:$Z$1,0),0),"")</f>
        <v/>
      </c>
      <c r="LW80" s="41" t="str">
        <f>IFERROR(VLOOKUP(LW11,[1]Table2!$B$1:$Z$21,MATCH("xG/90",[1]Table2!$B$1:$Z$1,0),0)*VLOOKUP($B11,[1]Table2!$B$1:$Z$21,MATCH("xGA/90",[1]Table2!$B$1:$Z$1,0),0),"")</f>
        <v/>
      </c>
      <c r="LX80" s="41" t="str">
        <f>IFERROR(VLOOKUP(LX11,[1]Table2!$B$1:$Z$21,MATCH("xG/90",[1]Table2!$B$1:$Z$1,0),0)*VLOOKUP($B11,[1]Table2!$B$1:$Z$21,MATCH("xGA/90",[1]Table2!$B$1:$Z$1,0),0),"")</f>
        <v/>
      </c>
      <c r="LY80" s="41" t="str">
        <f>IFERROR(VLOOKUP(LY11,[1]Table2!$B$1:$Z$21,MATCH("xG/90",[1]Table2!$B$1:$Z$1,0),0)*VLOOKUP($B11,[1]Table2!$B$1:$Z$21,MATCH("xGA/90",[1]Table2!$B$1:$Z$1,0),0),"")</f>
        <v/>
      </c>
      <c r="LZ80" s="41" t="str">
        <f>IFERROR(VLOOKUP(LZ11,[1]Table2!$B$1:$Z$21,MATCH("xG/90",[1]Table2!$B$1:$Z$1,0),0)*VLOOKUP($B11,[1]Table2!$B$1:$Z$21,MATCH("xGA/90",[1]Table2!$B$1:$Z$1,0),0),"")</f>
        <v/>
      </c>
      <c r="MA80" s="41" t="str">
        <f>IFERROR(VLOOKUP(MA11,[1]Table2!$B$1:$Z$21,MATCH("xG/90",[1]Table2!$B$1:$Z$1,0),0)*VLOOKUP($B11,[1]Table2!$B$1:$Z$21,MATCH("xGA/90",[1]Table2!$B$1:$Z$1,0),0),"")</f>
        <v/>
      </c>
      <c r="MB80" s="41" t="str">
        <f>IFERROR(VLOOKUP(MB11,[1]Table2!$B$1:$Z$21,MATCH("xG/90",[1]Table2!$B$1:$Z$1,0),0)*VLOOKUP($B11,[1]Table2!$B$1:$Z$21,MATCH("xGA/90",[1]Table2!$B$1:$Z$1,0),0),"")</f>
        <v/>
      </c>
      <c r="MC80" s="41" t="str">
        <f>IFERROR(VLOOKUP(MC11,[1]Table2!$B$1:$Z$21,MATCH("xG/90",[1]Table2!$B$1:$Z$1,0),0)*VLOOKUP($B11,[1]Table2!$B$1:$Z$21,MATCH("xGA/90",[1]Table2!$B$1:$Z$1,0),0),"")</f>
        <v/>
      </c>
      <c r="MD80" s="41" t="str">
        <f>IFERROR(VLOOKUP(MD11,[1]Table2!$B$1:$Z$21,MATCH("xG/90",[1]Table2!$B$1:$Z$1,0),0)*VLOOKUP($B11,[1]Table2!$B$1:$Z$21,MATCH("xGA/90",[1]Table2!$B$1:$Z$1,0),0),"")</f>
        <v/>
      </c>
      <c r="ME80" s="41" t="str">
        <f>IFERROR(VLOOKUP(ME11,[1]Table2!$B$1:$Z$21,MATCH("xG/90",[1]Table2!$B$1:$Z$1,0),0)*VLOOKUP($B11,[1]Table2!$B$1:$Z$21,MATCH("xGA/90",[1]Table2!$B$1:$Z$1,0),0),"")</f>
        <v/>
      </c>
      <c r="MF80" s="41" t="str">
        <f>IFERROR(VLOOKUP(MF11,[1]Table2!$B$1:$Z$21,MATCH("xG/90",[1]Table2!$B$1:$Z$1,0),0)*VLOOKUP($B11,[1]Table2!$B$1:$Z$21,MATCH("xGA/90",[1]Table2!$B$1:$Z$1,0),0),"")</f>
        <v/>
      </c>
      <c r="MG80" s="41" t="str">
        <f>IFERROR(VLOOKUP(MG11,[1]Table2!$B$1:$Z$21,MATCH("xG/90",[1]Table2!$B$1:$Z$1,0),0)*VLOOKUP($B11,[1]Table2!$B$1:$Z$21,MATCH("xGA/90",[1]Table2!$B$1:$Z$1,0),0),"")</f>
        <v/>
      </c>
      <c r="MH80" s="41" t="str">
        <f>IFERROR(VLOOKUP(MH11,[1]Table2!$B$1:$Z$21,MATCH("xG/90",[1]Table2!$B$1:$Z$1,0),0)*VLOOKUP($B11,[1]Table2!$B$1:$Z$21,MATCH("xGA/90",[1]Table2!$B$1:$Z$1,0),0),"")</f>
        <v/>
      </c>
      <c r="MI80" s="41" t="str">
        <f>IFERROR(VLOOKUP(MI11,[1]Table2!$B$1:$Z$21,MATCH("xG/90",[1]Table2!$B$1:$Z$1,0),0)*VLOOKUP($B11,[1]Table2!$B$1:$Z$21,MATCH("xGA/90",[1]Table2!$B$1:$Z$1,0),0),"")</f>
        <v/>
      </c>
      <c r="MJ80" s="41" t="str">
        <f>IFERROR(VLOOKUP(MJ11,[1]Table2!$B$1:$Z$21,MATCH("xG/90",[1]Table2!$B$1:$Z$1,0),0)*VLOOKUP($B11,[1]Table2!$B$1:$Z$21,MATCH("xGA/90",[1]Table2!$B$1:$Z$1,0),0),"")</f>
        <v/>
      </c>
      <c r="MK80" s="41" t="str">
        <f>IFERROR(VLOOKUP(MK11,[1]Table2!$B$1:$Z$21,MATCH("xG/90",[1]Table2!$B$1:$Z$1,0),0)*VLOOKUP($B11,[1]Table2!$B$1:$Z$21,MATCH("xGA/90",[1]Table2!$B$1:$Z$1,0),0),"")</f>
        <v/>
      </c>
      <c r="ML80" s="41" t="str">
        <f>IFERROR(VLOOKUP(ML11,[1]Table2!$B$1:$Z$21,MATCH("xG/90",[1]Table2!$B$1:$Z$1,0),0)*VLOOKUP($B11,[1]Table2!$B$1:$Z$21,MATCH("xGA/90",[1]Table2!$B$1:$Z$1,0),0),"")</f>
        <v/>
      </c>
      <c r="MM80" s="41" t="str">
        <f>IFERROR(VLOOKUP(MM11,[1]Table2!$B$1:$Z$21,MATCH("xG/90",[1]Table2!$B$1:$Z$1,0),0)*VLOOKUP($B11,[1]Table2!$B$1:$Z$21,MATCH("xGA/90",[1]Table2!$B$1:$Z$1,0),0),"")</f>
        <v/>
      </c>
      <c r="MN80" s="41" t="str">
        <f>IFERROR(VLOOKUP(MN11,[1]Table2!$B$1:$Z$21,MATCH("xG/90",[1]Table2!$B$1:$Z$1,0),0)*VLOOKUP($B11,[1]Table2!$B$1:$Z$21,MATCH("xGA/90",[1]Table2!$B$1:$Z$1,0),0),"")</f>
        <v/>
      </c>
      <c r="MO80" s="41" t="str">
        <f>IFERROR(VLOOKUP(MO11,[1]Table2!$B$1:$Z$21,MATCH("xG/90",[1]Table2!$B$1:$Z$1,0),0)*VLOOKUP($B11,[1]Table2!$B$1:$Z$21,MATCH("xGA/90",[1]Table2!$B$1:$Z$1,0),0),"")</f>
        <v/>
      </c>
      <c r="MP80" s="41" t="str">
        <f>IFERROR(VLOOKUP(MP11,[1]Table2!$B$1:$Z$21,MATCH("xG/90",[1]Table2!$B$1:$Z$1,0),0)*VLOOKUP($B11,[1]Table2!$B$1:$Z$21,MATCH("xGA/90",[1]Table2!$B$1:$Z$1,0),0),"")</f>
        <v/>
      </c>
      <c r="MQ80" s="41" t="str">
        <f>IFERROR(VLOOKUP(MQ11,[1]Table2!$B$1:$Z$21,MATCH("xG/90",[1]Table2!$B$1:$Z$1,0),0)*VLOOKUP($B11,[1]Table2!$B$1:$Z$21,MATCH("xGA/90",[1]Table2!$B$1:$Z$1,0),0),"")</f>
        <v/>
      </c>
      <c r="MR80" s="41" t="str">
        <f>IFERROR(VLOOKUP(MR11,[1]Table2!$B$1:$Z$21,MATCH("xG/90",[1]Table2!$B$1:$Z$1,0),0)*VLOOKUP($B11,[1]Table2!$B$1:$Z$21,MATCH("xGA/90",[1]Table2!$B$1:$Z$1,0),0),"")</f>
        <v/>
      </c>
      <c r="MS80" s="41" t="str">
        <f>IFERROR(VLOOKUP(MS11,[1]Table2!$B$1:$Z$21,MATCH("xG/90",[1]Table2!$B$1:$Z$1,0),0)*VLOOKUP($B11,[1]Table2!$B$1:$Z$21,MATCH("xGA/90",[1]Table2!$B$1:$Z$1,0),0),"")</f>
        <v/>
      </c>
      <c r="MT80" s="41" t="str">
        <f>IFERROR(VLOOKUP(MT11,[1]Table2!$B$1:$Z$21,MATCH("xG/90",[1]Table2!$B$1:$Z$1,0),0)*VLOOKUP($B11,[1]Table2!$B$1:$Z$21,MATCH("xGA/90",[1]Table2!$B$1:$Z$1,0),0),"")</f>
        <v/>
      </c>
      <c r="MU80" s="41" t="str">
        <f>IFERROR(VLOOKUP(MU11,[1]Table2!$B$1:$Z$21,MATCH("xG/90",[1]Table2!$B$1:$Z$1,0),0)*VLOOKUP($B11,[1]Table2!$B$1:$Z$21,MATCH("xGA/90",[1]Table2!$B$1:$Z$1,0),0),"")</f>
        <v/>
      </c>
      <c r="MV80" s="41" t="str">
        <f>IFERROR(VLOOKUP(MV11,[1]Table2!$B$1:$Z$21,MATCH("xG/90",[1]Table2!$B$1:$Z$1,0),0)*VLOOKUP($B11,[1]Table2!$B$1:$Z$21,MATCH("xGA/90",[1]Table2!$B$1:$Z$1,0),0),"")</f>
        <v/>
      </c>
      <c r="MW80" s="41" t="str">
        <f>IFERROR(VLOOKUP(MW11,[1]Table2!$B$1:$Z$21,MATCH("xG/90",[1]Table2!$B$1:$Z$1,0),0)*VLOOKUP($B11,[1]Table2!$B$1:$Z$21,MATCH("xGA/90",[1]Table2!$B$1:$Z$1,0),0),"")</f>
        <v/>
      </c>
      <c r="MX80" s="41" t="str">
        <f>IFERROR(VLOOKUP(MX11,[1]Table2!$B$1:$Z$21,MATCH("xG/90",[1]Table2!$B$1:$Z$1,0),0)*VLOOKUP($B11,[1]Table2!$B$1:$Z$21,MATCH("xGA/90",[1]Table2!$B$1:$Z$1,0),0),"")</f>
        <v/>
      </c>
      <c r="MY80" s="41" t="str">
        <f>IFERROR(VLOOKUP(MY11,[1]Table2!$B$1:$Z$21,MATCH("xG/90",[1]Table2!$B$1:$Z$1,0),0)*VLOOKUP($B11,[1]Table2!$B$1:$Z$21,MATCH("xGA/90",[1]Table2!$B$1:$Z$1,0),0),"")</f>
        <v/>
      </c>
      <c r="MZ80" s="41" t="str">
        <f>IFERROR(VLOOKUP(MZ11,[1]Table2!$B$1:$Z$21,MATCH("xG/90",[1]Table2!$B$1:$Z$1,0),0)*VLOOKUP($B11,[1]Table2!$B$1:$Z$21,MATCH("xGA/90",[1]Table2!$B$1:$Z$1,0),0),"")</f>
        <v/>
      </c>
      <c r="NA80" s="41" t="str">
        <f>IFERROR(VLOOKUP(NA11,[1]Table2!$B$1:$Z$21,MATCH("xG/90",[1]Table2!$B$1:$Z$1,0),0)*VLOOKUP($B11,[1]Table2!$B$1:$Z$21,MATCH("xGA/90",[1]Table2!$B$1:$Z$1,0),0),"")</f>
        <v/>
      </c>
      <c r="NB80" s="41" t="str">
        <f>IFERROR(VLOOKUP(NB11,[1]Table2!$B$1:$Z$21,MATCH("xG/90",[1]Table2!$B$1:$Z$1,0),0)*VLOOKUP($B11,[1]Table2!$B$1:$Z$21,MATCH("xGA/90",[1]Table2!$B$1:$Z$1,0),0),"")</f>
        <v/>
      </c>
      <c r="NC80" s="41" t="str">
        <f>IFERROR(VLOOKUP(NC11,[1]Table2!$B$1:$Z$21,MATCH("xG/90",[1]Table2!$B$1:$Z$1,0),0)*VLOOKUP($B11,[1]Table2!$B$1:$Z$21,MATCH("xGA/90",[1]Table2!$B$1:$Z$1,0),0),"")</f>
        <v/>
      </c>
      <c r="NE80" s="40">
        <f t="shared" si="2"/>
        <v>-0.61</v>
      </c>
      <c r="NF80" s="41" t="str">
        <f>IFERROR(VLOOKUP(NF11,[1]Table2!$B$1:$Z$21,MATCH("xG/90",[1]Table2!$B$1:$Z$1,0),0)*VLOOKUP($B11,[1]Table2!$B$1:$Z$21,MATCH("xGA/90",[1]Table2!$B$1:$Z$1,0),0),"")</f>
        <v/>
      </c>
      <c r="NG80" s="41" t="str">
        <f>IFERROR(VLOOKUP(NG11,[1]Table2!$B$1:$Z$21,MATCH("xG/90",[1]Table2!$B$1:$Z$1,0),0)*VLOOKUP($B11,[1]Table2!$B$1:$Z$21,MATCH("xGA/90",[1]Table2!$B$1:$Z$1,0),0),"")</f>
        <v/>
      </c>
      <c r="NH80" s="41" t="str">
        <f>IFERROR(VLOOKUP(NH11,[1]Table2!$B$1:$Z$21,MATCH("xG/90",[1]Table2!$B$1:$Z$1,0),0)*VLOOKUP($B11,[1]Table2!$B$1:$Z$21,MATCH("xGA/90",[1]Table2!$B$1:$Z$1,0),0),"")</f>
        <v/>
      </c>
      <c r="NI80" s="41">
        <f>IFERROR(VLOOKUP(NI11,[1]Table2!$B$1:$Z$21,MATCH("xG/90",[1]Table2!$B$1:$Z$1,0),0)*VLOOKUP($B11,[1]Table2!$B$1:$Z$21,MATCH("xGA/90",[1]Table2!$B$1:$Z$1,0),0),"")</f>
        <v>2.150201612903226</v>
      </c>
      <c r="NJ80" s="41">
        <f>IFERROR(VLOOKUP(NJ11,[1]Table2!$B$1:$Z$21,MATCH("xG/90",[1]Table2!$B$1:$Z$1,0),0)*VLOOKUP($B11,[1]Table2!$B$1:$Z$21,MATCH("xGA/90",[1]Table2!$B$1:$Z$1,0),0),"")</f>
        <v>1.6611328125</v>
      </c>
    </row>
    <row r="81" spans="1:374" s="42" customFormat="1" ht="15.75" thickBot="1" x14ac:dyDescent="0.3">
      <c r="A81" s="39" t="s">
        <v>40</v>
      </c>
      <c r="B81" s="40">
        <f>VLOOKUP(A81,[1]Table!$B$1:$O$21,MATCH("xGD/90",[1]Table!$B$1:$O$1,0),0)</f>
        <v>-0.4</v>
      </c>
      <c r="C81" s="41" t="str">
        <f>IFERROR(VLOOKUP(C12,[1]Table2!$B$1:$Z$21,MATCH("xG/90",[1]Table2!$B$1:$Z$1,0),0)*VLOOKUP($B12,[1]Table2!$B$1:$Z$21,MATCH("xGA/90",[1]Table2!$B$1:$Z$1,0),0),"")</f>
        <v/>
      </c>
      <c r="D81" s="41" t="str">
        <f>IFERROR(VLOOKUP(D12,[1]Table2!$B$1:$Z$21,MATCH("xG/90",[1]Table2!$B$1:$Z$1,0),0)*VLOOKUP($B12,[1]Table2!$B$1:$Z$21,MATCH("xGA/90",[1]Table2!$B$1:$Z$1,0),0),"")</f>
        <v/>
      </c>
      <c r="E81" s="41" t="str">
        <f>IFERROR(VLOOKUP(E12,[1]Table2!$B$1:$Z$21,MATCH("xG/90",[1]Table2!$B$1:$Z$1,0),0)*VLOOKUP($B12,[1]Table2!$B$1:$Z$21,MATCH("xGA/90",[1]Table2!$B$1:$Z$1,0),0),"")</f>
        <v/>
      </c>
      <c r="F81" s="41" t="str">
        <f>IFERROR(VLOOKUP(F12,[1]Table2!$B$1:$Z$21,MATCH("xG/90",[1]Table2!$B$1:$Z$1,0),0)*VLOOKUP($B12,[1]Table2!$B$1:$Z$21,MATCH("xGA/90",[1]Table2!$B$1:$Z$1,0),0),"")</f>
        <v/>
      </c>
      <c r="G81" s="41" t="str">
        <f>IFERROR(VLOOKUP(G12,[1]Table2!$B$1:$Z$21,MATCH("xG/90",[1]Table2!$B$1:$Z$1,0),0)*VLOOKUP($B12,[1]Table2!$B$1:$Z$21,MATCH("xGA/90",[1]Table2!$B$1:$Z$1,0),0),"")</f>
        <v/>
      </c>
      <c r="H81" s="41">
        <f>IFERROR(VLOOKUP(H12,[1]Table2!$B$1:$Z$21,MATCH("xG/90",[1]Table2!$B$1:$Z$1,0),0)*VLOOKUP($B12,[1]Table2!$B$1:$Z$21,MATCH("xGA/90",[1]Table2!$B$1:$Z$1,0),0),"")</f>
        <v>3.039542143600416</v>
      </c>
      <c r="I81" s="41" t="str">
        <f>IFERROR(VLOOKUP(I12,[1]Table2!$B$1:$Z$21,MATCH("xG/90",[1]Table2!$B$1:$Z$1,0),0)*VLOOKUP($B12,[1]Table2!$B$1:$Z$21,MATCH("xGA/90",[1]Table2!$B$1:$Z$1,0),0),"")</f>
        <v/>
      </c>
      <c r="J81" s="41" t="str">
        <f>IFERROR(VLOOKUP(J12,[1]Table2!$B$1:$Z$21,MATCH("xG/90",[1]Table2!$B$1:$Z$1,0),0)*VLOOKUP($B12,[1]Table2!$B$1:$Z$21,MATCH("xGA/90",[1]Table2!$B$1:$Z$1,0),0),"")</f>
        <v/>
      </c>
      <c r="K81" s="41" t="str">
        <f>IFERROR(VLOOKUP(K12,[1]Table2!$B$1:$Z$21,MATCH("xG/90",[1]Table2!$B$1:$Z$1,0),0)*VLOOKUP($B12,[1]Table2!$B$1:$Z$21,MATCH("xGA/90",[1]Table2!$B$1:$Z$1,0),0),"")</f>
        <v/>
      </c>
      <c r="L81" s="41" t="str">
        <f>IFERROR(VLOOKUP(L12,[1]Table2!$B$1:$Z$21,MATCH("xG/90",[1]Table2!$B$1:$Z$1,0),0)*VLOOKUP($B12,[1]Table2!$B$1:$Z$21,MATCH("xGA/90",[1]Table2!$B$1:$Z$1,0),0),"")</f>
        <v/>
      </c>
      <c r="M81" s="41" t="str">
        <f>IFERROR(VLOOKUP(M12,[1]Table2!$B$1:$Z$21,MATCH("xG/90",[1]Table2!$B$1:$Z$1,0),0)*VLOOKUP($B12,[1]Table2!$B$1:$Z$21,MATCH("xGA/90",[1]Table2!$B$1:$Z$1,0),0),"")</f>
        <v/>
      </c>
      <c r="N81" s="41" t="str">
        <f>IFERROR(VLOOKUP(N12,[1]Table2!$B$1:$Z$21,MATCH("xG/90",[1]Table2!$B$1:$Z$1,0),0)*VLOOKUP($B12,[1]Table2!$B$1:$Z$21,MATCH("xGA/90",[1]Table2!$B$1:$Z$1,0),0),"")</f>
        <v/>
      </c>
      <c r="O81" s="41">
        <f>IFERROR(VLOOKUP(O12,[1]Table2!$B$1:$Z$21,MATCH("xG/90",[1]Table2!$B$1:$Z$1,0),0)*VLOOKUP($B12,[1]Table2!$B$1:$Z$21,MATCH("xGA/90",[1]Table2!$B$1:$Z$1,0),0),"")</f>
        <v>1.6182258064516128</v>
      </c>
      <c r="P81" s="41" t="str">
        <f>IFERROR(VLOOKUP(P12,[1]Table2!$B$1:$Z$21,MATCH("xG/90",[1]Table2!$B$1:$Z$1,0),0)*VLOOKUP($B12,[1]Table2!$B$1:$Z$21,MATCH("xGA/90",[1]Table2!$B$1:$Z$1,0),0),"")</f>
        <v/>
      </c>
      <c r="Q81" s="41" t="str">
        <f>IFERROR(VLOOKUP(Q12,[1]Table2!$B$1:$Z$21,MATCH("xG/90",[1]Table2!$B$1:$Z$1,0),0)*VLOOKUP($B12,[1]Table2!$B$1:$Z$21,MATCH("xGA/90",[1]Table2!$B$1:$Z$1,0),0),"")</f>
        <v/>
      </c>
      <c r="R81" s="41" t="str">
        <f>IFERROR(VLOOKUP(R12,[1]Table2!$B$1:$Z$21,MATCH("xG/90",[1]Table2!$B$1:$Z$1,0),0)*VLOOKUP($B12,[1]Table2!$B$1:$Z$21,MATCH("xGA/90",[1]Table2!$B$1:$Z$1,0),0),"")</f>
        <v/>
      </c>
      <c r="S81" s="41" t="str">
        <f>IFERROR(VLOOKUP(S12,[1]Table2!$B$1:$Z$21,MATCH("xG/90",[1]Table2!$B$1:$Z$1,0),0)*VLOOKUP($B12,[1]Table2!$B$1:$Z$21,MATCH("xGA/90",[1]Table2!$B$1:$Z$1,0),0),"")</f>
        <v/>
      </c>
      <c r="T81" s="41" t="str">
        <f>IFERROR(VLOOKUP(T12,[1]Table2!$B$1:$Z$21,MATCH("xG/90",[1]Table2!$B$1:$Z$1,0),0)*VLOOKUP($B12,[1]Table2!$B$1:$Z$21,MATCH("xGA/90",[1]Table2!$B$1:$Z$1,0),0),"")</f>
        <v/>
      </c>
      <c r="U81" s="41" t="str">
        <f>IFERROR(VLOOKUP(U12,[1]Table2!$B$1:$Z$21,MATCH("xG/90",[1]Table2!$B$1:$Z$1,0),0)*VLOOKUP($B12,[1]Table2!$B$1:$Z$21,MATCH("xGA/90",[1]Table2!$B$1:$Z$1,0),0),"")</f>
        <v/>
      </c>
      <c r="V81" s="41">
        <f>IFERROR(VLOOKUP(V12,[1]Table2!$B$1:$Z$21,MATCH("xG/90",[1]Table2!$B$1:$Z$1,0),0)*VLOOKUP($B12,[1]Table2!$B$1:$Z$21,MATCH("xGA/90",[1]Table2!$B$1:$Z$1,0),0),"")</f>
        <v>2.4529435483870965</v>
      </c>
      <c r="W81" s="41" t="str">
        <f>IFERROR(VLOOKUP(W12,[1]Table2!$B$1:$Z$21,MATCH("xG/90",[1]Table2!$B$1:$Z$1,0),0)*VLOOKUP($B12,[1]Table2!$B$1:$Z$21,MATCH("xGA/90",[1]Table2!$B$1:$Z$1,0),0),"")</f>
        <v/>
      </c>
      <c r="X81" s="41" t="str">
        <f>IFERROR(VLOOKUP(X12,[1]Table2!$B$1:$Z$21,MATCH("xG/90",[1]Table2!$B$1:$Z$1,0),0)*VLOOKUP($B12,[1]Table2!$B$1:$Z$21,MATCH("xGA/90",[1]Table2!$B$1:$Z$1,0),0),"")</f>
        <v/>
      </c>
      <c r="Y81" s="41" t="str">
        <f>IFERROR(VLOOKUP(Y12,[1]Table2!$B$1:$Z$21,MATCH("xG/90",[1]Table2!$B$1:$Z$1,0),0)*VLOOKUP($B12,[1]Table2!$B$1:$Z$21,MATCH("xGA/90",[1]Table2!$B$1:$Z$1,0),0),"")</f>
        <v/>
      </c>
      <c r="Z81" s="41" t="str">
        <f>IFERROR(VLOOKUP(Z12,[1]Table2!$B$1:$Z$21,MATCH("xG/90",[1]Table2!$B$1:$Z$1,0),0)*VLOOKUP($B12,[1]Table2!$B$1:$Z$21,MATCH("xGA/90",[1]Table2!$B$1:$Z$1,0),0),"")</f>
        <v/>
      </c>
      <c r="AA81" s="41" t="str">
        <f>IFERROR(VLOOKUP(AA12,[1]Table2!$B$1:$Z$21,MATCH("xG/90",[1]Table2!$B$1:$Z$1,0),0)*VLOOKUP($B12,[1]Table2!$B$1:$Z$21,MATCH("xGA/90",[1]Table2!$B$1:$Z$1,0),0),"")</f>
        <v/>
      </c>
      <c r="AB81" s="41" t="str">
        <f>IFERROR(VLOOKUP(AB12,[1]Table2!$B$1:$Z$21,MATCH("xG/90",[1]Table2!$B$1:$Z$1,0),0)*VLOOKUP($B12,[1]Table2!$B$1:$Z$21,MATCH("xGA/90",[1]Table2!$B$1:$Z$1,0),0),"")</f>
        <v/>
      </c>
      <c r="AC81" s="41">
        <f>IFERROR(VLOOKUP(AC12,[1]Table2!$B$1:$Z$21,MATCH("xG/90",[1]Table2!$B$1:$Z$1,0),0)*VLOOKUP($B12,[1]Table2!$B$1:$Z$21,MATCH("xGA/90",[1]Table2!$B$1:$Z$1,0),0),"")</f>
        <v>3.2825403225806449</v>
      </c>
      <c r="AD81" s="41" t="str">
        <f>IFERROR(VLOOKUP(AD12,[1]Table2!$B$1:$Z$21,MATCH("xG/90",[1]Table2!$B$1:$Z$1,0),0)*VLOOKUP($B12,[1]Table2!$B$1:$Z$21,MATCH("xGA/90",[1]Table2!$B$1:$Z$1,0),0),"")</f>
        <v/>
      </c>
      <c r="AE81" s="41" t="str">
        <f>IFERROR(VLOOKUP(AE12,[1]Table2!$B$1:$Z$21,MATCH("xG/90",[1]Table2!$B$1:$Z$1,0),0)*VLOOKUP($B12,[1]Table2!$B$1:$Z$21,MATCH("xGA/90",[1]Table2!$B$1:$Z$1,0),0),"")</f>
        <v/>
      </c>
      <c r="AF81" s="41">
        <f>IFERROR(VLOOKUP(AF12,[1]Table2!$B$1:$Z$21,MATCH("xG/90",[1]Table2!$B$1:$Z$1,0),0)*VLOOKUP($B12,[1]Table2!$B$1:$Z$21,MATCH("xGA/90",[1]Table2!$B$1:$Z$1,0),0),"")</f>
        <v>3.0513904338153504</v>
      </c>
      <c r="AG81" s="41" t="str">
        <f>IFERROR(VLOOKUP(AG12,[1]Table2!$B$1:$Z$21,MATCH("xG/90",[1]Table2!$B$1:$Z$1,0),0)*VLOOKUP($B12,[1]Table2!$B$1:$Z$21,MATCH("xGA/90",[1]Table2!$B$1:$Z$1,0),0),"")</f>
        <v/>
      </c>
      <c r="AH81" s="41" t="str">
        <f>IFERROR(VLOOKUP(AH12,[1]Table2!$B$1:$Z$21,MATCH("xG/90",[1]Table2!$B$1:$Z$1,0),0)*VLOOKUP($B12,[1]Table2!$B$1:$Z$21,MATCH("xGA/90",[1]Table2!$B$1:$Z$1,0),0),"")</f>
        <v/>
      </c>
      <c r="AI81" s="41" t="str">
        <f>IFERROR(VLOOKUP(AI12,[1]Table2!$B$1:$Z$21,MATCH("xG/90",[1]Table2!$B$1:$Z$1,0),0)*VLOOKUP($B12,[1]Table2!$B$1:$Z$21,MATCH("xGA/90",[1]Table2!$B$1:$Z$1,0),0),"")</f>
        <v/>
      </c>
      <c r="AJ81" s="41">
        <f>IFERROR(VLOOKUP(AJ12,[1]Table2!$B$1:$Z$21,MATCH("xG/90",[1]Table2!$B$1:$Z$1,0),0)*VLOOKUP($B12,[1]Table2!$B$1:$Z$21,MATCH("xGA/90",[1]Table2!$B$1:$Z$1,0),0),"")</f>
        <v>2.3761290322580644</v>
      </c>
      <c r="AK81" s="41" t="str">
        <f>IFERROR(VLOOKUP(AK12,[1]Table2!$B$1:$Z$21,MATCH("xG/90",[1]Table2!$B$1:$Z$1,0),0)*VLOOKUP($B12,[1]Table2!$B$1:$Z$21,MATCH("xGA/90",[1]Table2!$B$1:$Z$1,0),0),"")</f>
        <v/>
      </c>
      <c r="AL81" s="41" t="str">
        <f>IFERROR(VLOOKUP(AL12,[1]Table2!$B$1:$Z$21,MATCH("xG/90",[1]Table2!$B$1:$Z$1,0),0)*VLOOKUP($B12,[1]Table2!$B$1:$Z$21,MATCH("xGA/90",[1]Table2!$B$1:$Z$1,0),0),"")</f>
        <v/>
      </c>
      <c r="AM81" s="41" t="str">
        <f>IFERROR(VLOOKUP(AM12,[1]Table2!$B$1:$Z$21,MATCH("xG/90",[1]Table2!$B$1:$Z$1,0),0)*VLOOKUP($B12,[1]Table2!$B$1:$Z$21,MATCH("xGA/90",[1]Table2!$B$1:$Z$1,0),0),"")</f>
        <v/>
      </c>
      <c r="AN81" s="41" t="str">
        <f>IFERROR(VLOOKUP(AN12,[1]Table2!$B$1:$Z$21,MATCH("xG/90",[1]Table2!$B$1:$Z$1,0),0)*VLOOKUP($B12,[1]Table2!$B$1:$Z$21,MATCH("xGA/90",[1]Table2!$B$1:$Z$1,0),0),"")</f>
        <v/>
      </c>
      <c r="AO81" s="41" t="str">
        <f>IFERROR(VLOOKUP(AO12,[1]Table2!$B$1:$Z$21,MATCH("xG/90",[1]Table2!$B$1:$Z$1,0),0)*VLOOKUP($B12,[1]Table2!$B$1:$Z$21,MATCH("xGA/90",[1]Table2!$B$1:$Z$1,0),0),"")</f>
        <v/>
      </c>
      <c r="AP81" s="41" t="str">
        <f>IFERROR(VLOOKUP(AP12,[1]Table2!$B$1:$Z$21,MATCH("xG/90",[1]Table2!$B$1:$Z$1,0),0)*VLOOKUP($B12,[1]Table2!$B$1:$Z$21,MATCH("xGA/90",[1]Table2!$B$1:$Z$1,0),0),"")</f>
        <v/>
      </c>
      <c r="AQ81" s="41" t="str">
        <f>IFERROR(VLOOKUP(AQ12,[1]Table2!$B$1:$Z$21,MATCH("xG/90",[1]Table2!$B$1:$Z$1,0),0)*VLOOKUP($B12,[1]Table2!$B$1:$Z$21,MATCH("xGA/90",[1]Table2!$B$1:$Z$1,0),0),"")</f>
        <v/>
      </c>
      <c r="AR81" s="41" t="str">
        <f>IFERROR(VLOOKUP(AR12,[1]Table2!$B$1:$Z$21,MATCH("xG/90",[1]Table2!$B$1:$Z$1,0),0)*VLOOKUP($B12,[1]Table2!$B$1:$Z$21,MATCH("xGA/90",[1]Table2!$B$1:$Z$1,0),0),"")</f>
        <v/>
      </c>
      <c r="AS81" s="41" t="str">
        <f>IFERROR(VLOOKUP(AS12,[1]Table2!$B$1:$Z$21,MATCH("xG/90",[1]Table2!$B$1:$Z$1,0),0)*VLOOKUP($B12,[1]Table2!$B$1:$Z$21,MATCH("xGA/90",[1]Table2!$B$1:$Z$1,0),0),"")</f>
        <v/>
      </c>
      <c r="AT81" s="41" t="str">
        <f>IFERROR(VLOOKUP(AT12,[1]Table2!$B$1:$Z$21,MATCH("xG/90",[1]Table2!$B$1:$Z$1,0),0)*VLOOKUP($B12,[1]Table2!$B$1:$Z$21,MATCH("xGA/90",[1]Table2!$B$1:$Z$1,0),0),"")</f>
        <v/>
      </c>
      <c r="AU81" s="41" t="str">
        <f>IFERROR(VLOOKUP(AU12,[1]Table2!$B$1:$Z$21,MATCH("xG/90",[1]Table2!$B$1:$Z$1,0),0)*VLOOKUP($B12,[1]Table2!$B$1:$Z$21,MATCH("xGA/90",[1]Table2!$B$1:$Z$1,0),0),"")</f>
        <v/>
      </c>
      <c r="AV81" s="41" t="str">
        <f>IFERROR(VLOOKUP(AV12,[1]Table2!$B$1:$Z$21,MATCH("xG/90",[1]Table2!$B$1:$Z$1,0),0)*VLOOKUP($B12,[1]Table2!$B$1:$Z$21,MATCH("xGA/90",[1]Table2!$B$1:$Z$1,0),0),"")</f>
        <v/>
      </c>
      <c r="AW81" s="41">
        <f>IFERROR(VLOOKUP(AW12,[1]Table2!$B$1:$Z$21,MATCH("xG/90",[1]Table2!$B$1:$Z$1,0),0)*VLOOKUP($B12,[1]Table2!$B$1:$Z$21,MATCH("xGA/90",[1]Table2!$B$1:$Z$1,0),0),"")</f>
        <v>1.6438306451612903</v>
      </c>
      <c r="AX81" s="41" t="str">
        <f>IFERROR(VLOOKUP(AX12,[1]Table2!$B$1:$Z$21,MATCH("xG/90",[1]Table2!$B$1:$Z$1,0),0)*VLOOKUP($B12,[1]Table2!$B$1:$Z$21,MATCH("xGA/90",[1]Table2!$B$1:$Z$1,0),0),"")</f>
        <v/>
      </c>
      <c r="AY81" s="41" t="str">
        <f>IFERROR(VLOOKUP(AY12,[1]Table2!$B$1:$Z$21,MATCH("xG/90",[1]Table2!$B$1:$Z$1,0),0)*VLOOKUP($B12,[1]Table2!$B$1:$Z$21,MATCH("xGA/90",[1]Table2!$B$1:$Z$1,0),0),"")</f>
        <v/>
      </c>
      <c r="AZ81" s="41" t="str">
        <f>IFERROR(VLOOKUP(AZ12,[1]Table2!$B$1:$Z$21,MATCH("xG/90",[1]Table2!$B$1:$Z$1,0),0)*VLOOKUP($B12,[1]Table2!$B$1:$Z$21,MATCH("xGA/90",[1]Table2!$B$1:$Z$1,0),0),"")</f>
        <v/>
      </c>
      <c r="BA81" s="41" t="str">
        <f>IFERROR(VLOOKUP(BA12,[1]Table2!$B$1:$Z$21,MATCH("xG/90",[1]Table2!$B$1:$Z$1,0),0)*VLOOKUP($B12,[1]Table2!$B$1:$Z$21,MATCH("xGA/90",[1]Table2!$B$1:$Z$1,0),0),"")</f>
        <v/>
      </c>
      <c r="BB81" s="41" t="str">
        <f>IFERROR(VLOOKUP(BB12,[1]Table2!$B$1:$Z$21,MATCH("xG/90",[1]Table2!$B$1:$Z$1,0),0)*VLOOKUP($B12,[1]Table2!$B$1:$Z$21,MATCH("xGA/90",[1]Table2!$B$1:$Z$1,0),0),"")</f>
        <v/>
      </c>
      <c r="BC81" s="41" t="str">
        <f>IFERROR(VLOOKUP(BC12,[1]Table2!$B$1:$Z$21,MATCH("xG/90",[1]Table2!$B$1:$Z$1,0),0)*VLOOKUP($B12,[1]Table2!$B$1:$Z$21,MATCH("xGA/90",[1]Table2!$B$1:$Z$1,0),0),"")</f>
        <v/>
      </c>
      <c r="BD81" s="41" t="str">
        <f>IFERROR(VLOOKUP(BD12,[1]Table2!$B$1:$Z$21,MATCH("xG/90",[1]Table2!$B$1:$Z$1,0),0)*VLOOKUP($B12,[1]Table2!$B$1:$Z$21,MATCH("xGA/90",[1]Table2!$B$1:$Z$1,0),0),"")</f>
        <v/>
      </c>
      <c r="BE81" s="41" t="str">
        <f>IFERROR(VLOOKUP(BE12,[1]Table2!$B$1:$Z$21,MATCH("xG/90",[1]Table2!$B$1:$Z$1,0),0)*VLOOKUP($B12,[1]Table2!$B$1:$Z$21,MATCH("xGA/90",[1]Table2!$B$1:$Z$1,0),0),"")</f>
        <v/>
      </c>
      <c r="BF81" s="41" t="str">
        <f>IFERROR(VLOOKUP(BF12,[1]Table2!$B$1:$Z$21,MATCH("xG/90",[1]Table2!$B$1:$Z$1,0),0)*VLOOKUP($B12,[1]Table2!$B$1:$Z$21,MATCH("xGA/90",[1]Table2!$B$1:$Z$1,0),0),"")</f>
        <v/>
      </c>
      <c r="BG81" s="41" t="str">
        <f>IFERROR(VLOOKUP(BG12,[1]Table2!$B$1:$Z$21,MATCH("xG/90",[1]Table2!$B$1:$Z$1,0),0)*VLOOKUP($B12,[1]Table2!$B$1:$Z$21,MATCH("xGA/90",[1]Table2!$B$1:$Z$1,0),0),"")</f>
        <v/>
      </c>
      <c r="BH81" s="41" t="str">
        <f>IFERROR(VLOOKUP(BH12,[1]Table2!$B$1:$Z$21,MATCH("xG/90",[1]Table2!$B$1:$Z$1,0),0)*VLOOKUP($B12,[1]Table2!$B$1:$Z$21,MATCH("xGA/90",[1]Table2!$B$1:$Z$1,0),0),"")</f>
        <v/>
      </c>
      <c r="BI81" s="41" t="str">
        <f>IFERROR(VLOOKUP(BI12,[1]Table2!$B$1:$Z$21,MATCH("xG/90",[1]Table2!$B$1:$Z$1,0),0)*VLOOKUP($B12,[1]Table2!$B$1:$Z$21,MATCH("xGA/90",[1]Table2!$B$1:$Z$1,0),0),"")</f>
        <v/>
      </c>
      <c r="BJ81" s="41" t="str">
        <f>IFERROR(VLOOKUP(BJ12,[1]Table2!$B$1:$Z$21,MATCH("xG/90",[1]Table2!$B$1:$Z$1,0),0)*VLOOKUP($B12,[1]Table2!$B$1:$Z$21,MATCH("xGA/90",[1]Table2!$B$1:$Z$1,0),0),"")</f>
        <v/>
      </c>
      <c r="BK81" s="41" t="str">
        <f>IFERROR(VLOOKUP(BK12,[1]Table2!$B$1:$Z$21,MATCH("xG/90",[1]Table2!$B$1:$Z$1,0),0)*VLOOKUP($B12,[1]Table2!$B$1:$Z$21,MATCH("xGA/90",[1]Table2!$B$1:$Z$1,0),0),"")</f>
        <v/>
      </c>
      <c r="BL81" s="41">
        <f>IFERROR(VLOOKUP(BL12,[1]Table2!$B$1:$Z$21,MATCH("xG/90",[1]Table2!$B$1:$Z$1,0),0)*VLOOKUP($B12,[1]Table2!$B$1:$Z$21,MATCH("xGA/90",[1]Table2!$B$1:$Z$1,0),0),"")</f>
        <v>2.8650988553590011</v>
      </c>
      <c r="BM81" s="41" t="str">
        <f>IFERROR(VLOOKUP(BM12,[1]Table2!$B$1:$Z$21,MATCH("xG/90",[1]Table2!$B$1:$Z$1,0),0)*VLOOKUP($B12,[1]Table2!$B$1:$Z$21,MATCH("xGA/90",[1]Table2!$B$1:$Z$1,0),0),"")</f>
        <v/>
      </c>
      <c r="BN81" s="41" t="str">
        <f>IFERROR(VLOOKUP(BN12,[1]Table2!$B$1:$Z$21,MATCH("xG/90",[1]Table2!$B$1:$Z$1,0),0)*VLOOKUP($B12,[1]Table2!$B$1:$Z$21,MATCH("xGA/90",[1]Table2!$B$1:$Z$1,0),0),"")</f>
        <v/>
      </c>
      <c r="BO81" s="41" t="str">
        <f>IFERROR(VLOOKUP(BO12,[1]Table2!$B$1:$Z$21,MATCH("xG/90",[1]Table2!$B$1:$Z$1,0),0)*VLOOKUP($B12,[1]Table2!$B$1:$Z$21,MATCH("xGA/90",[1]Table2!$B$1:$Z$1,0),0),"")</f>
        <v/>
      </c>
      <c r="BP81" s="41" t="str">
        <f>IFERROR(VLOOKUP(BP12,[1]Table2!$B$1:$Z$21,MATCH("xG/90",[1]Table2!$B$1:$Z$1,0),0)*VLOOKUP($B12,[1]Table2!$B$1:$Z$21,MATCH("xGA/90",[1]Table2!$B$1:$Z$1,0),0),"")</f>
        <v/>
      </c>
      <c r="BQ81" s="41" t="str">
        <f>IFERROR(VLOOKUP(BQ12,[1]Table2!$B$1:$Z$21,MATCH("xG/90",[1]Table2!$B$1:$Z$1,0),0)*VLOOKUP($B12,[1]Table2!$B$1:$Z$21,MATCH("xGA/90",[1]Table2!$B$1:$Z$1,0),0),"")</f>
        <v/>
      </c>
      <c r="BR81" s="41" t="str">
        <f>IFERROR(VLOOKUP(BR12,[1]Table2!$B$1:$Z$21,MATCH("xG/90",[1]Table2!$B$1:$Z$1,0),0)*VLOOKUP($B12,[1]Table2!$B$1:$Z$21,MATCH("xGA/90",[1]Table2!$B$1:$Z$1,0),0),"")</f>
        <v/>
      </c>
      <c r="BS81" s="41" t="str">
        <f>IFERROR(VLOOKUP(BS12,[1]Table2!$B$1:$Z$21,MATCH("xG/90",[1]Table2!$B$1:$Z$1,0),0)*VLOOKUP($B12,[1]Table2!$B$1:$Z$21,MATCH("xGA/90",[1]Table2!$B$1:$Z$1,0),0),"")</f>
        <v/>
      </c>
      <c r="BT81" s="41">
        <f>IFERROR(VLOOKUP(BT12,[1]Table2!$B$1:$Z$21,MATCH("xG/90",[1]Table2!$B$1:$Z$1,0),0)*VLOOKUP($B12,[1]Table2!$B$1:$Z$21,MATCH("xGA/90",[1]Table2!$B$1:$Z$1,0),0),"")</f>
        <v>2.1726118626430804</v>
      </c>
      <c r="BU81" s="41" t="str">
        <f>IFERROR(VLOOKUP(BU12,[1]Table2!$B$1:$Z$21,MATCH("xG/90",[1]Table2!$B$1:$Z$1,0),0)*VLOOKUP($B12,[1]Table2!$B$1:$Z$21,MATCH("xGA/90",[1]Table2!$B$1:$Z$1,0),0),"")</f>
        <v/>
      </c>
      <c r="BV81" s="41" t="str">
        <f>IFERROR(VLOOKUP(BV12,[1]Table2!$B$1:$Z$21,MATCH("xG/90",[1]Table2!$B$1:$Z$1,0),0)*VLOOKUP($B12,[1]Table2!$B$1:$Z$21,MATCH("xGA/90",[1]Table2!$B$1:$Z$1,0),0),"")</f>
        <v/>
      </c>
      <c r="BW81" s="41" t="str">
        <f>IFERROR(VLOOKUP(BW12,[1]Table2!$B$1:$Z$21,MATCH("xG/90",[1]Table2!$B$1:$Z$1,0),0)*VLOOKUP($B12,[1]Table2!$B$1:$Z$21,MATCH("xGA/90",[1]Table2!$B$1:$Z$1,0),0),"")</f>
        <v/>
      </c>
      <c r="BX81" s="41" t="str">
        <f>IFERROR(VLOOKUP(BX12,[1]Table2!$B$1:$Z$21,MATCH("xG/90",[1]Table2!$B$1:$Z$1,0),0)*VLOOKUP($B12,[1]Table2!$B$1:$Z$21,MATCH("xGA/90",[1]Table2!$B$1:$Z$1,0),0),"")</f>
        <v/>
      </c>
      <c r="BY81" s="41" t="str">
        <f>IFERROR(VLOOKUP(BY12,[1]Table2!$B$1:$Z$21,MATCH("xG/90",[1]Table2!$B$1:$Z$1,0),0)*VLOOKUP($B12,[1]Table2!$B$1:$Z$21,MATCH("xGA/90",[1]Table2!$B$1:$Z$1,0),0),"")</f>
        <v/>
      </c>
      <c r="BZ81" s="41">
        <f>IFERROR(VLOOKUP(BZ12,[1]Table2!$B$1:$Z$21,MATCH("xG/90",[1]Table2!$B$1:$Z$1,0),0)*VLOOKUP($B12,[1]Table2!$B$1:$Z$21,MATCH("xGA/90",[1]Table2!$B$1:$Z$1,0),0),"")</f>
        <v>1.6540725806451611</v>
      </c>
      <c r="CA81" s="41" t="str">
        <f>IFERROR(VLOOKUP(CA12,[1]Table2!$B$1:$Z$21,MATCH("xG/90",[1]Table2!$B$1:$Z$1,0),0)*VLOOKUP($B12,[1]Table2!$B$1:$Z$21,MATCH("xGA/90",[1]Table2!$B$1:$Z$1,0),0),"")</f>
        <v/>
      </c>
      <c r="CB81" s="41" t="str">
        <f>IFERROR(VLOOKUP(CB12,[1]Table2!$B$1:$Z$21,MATCH("xG/90",[1]Table2!$B$1:$Z$1,0),0)*VLOOKUP($B12,[1]Table2!$B$1:$Z$21,MATCH("xGA/90",[1]Table2!$B$1:$Z$1,0),0),"")</f>
        <v/>
      </c>
      <c r="CC81" s="41" t="str">
        <f>IFERROR(VLOOKUP(CC12,[1]Table2!$B$1:$Z$21,MATCH("xG/90",[1]Table2!$B$1:$Z$1,0),0)*VLOOKUP($B12,[1]Table2!$B$1:$Z$21,MATCH("xGA/90",[1]Table2!$B$1:$Z$1,0),0),"")</f>
        <v/>
      </c>
      <c r="CD81" s="41" t="str">
        <f>IFERROR(VLOOKUP(CD12,[1]Table2!$B$1:$Z$21,MATCH("xG/90",[1]Table2!$B$1:$Z$1,0),0)*VLOOKUP($B12,[1]Table2!$B$1:$Z$21,MATCH("xGA/90",[1]Table2!$B$1:$Z$1,0),0),"")</f>
        <v/>
      </c>
      <c r="CE81" s="41">
        <f>IFERROR(VLOOKUP(CE12,[1]Table2!$B$1:$Z$21,MATCH("xG/90",[1]Table2!$B$1:$Z$1,0),0)*VLOOKUP($B12,[1]Table2!$B$1:$Z$21,MATCH("xGA/90",[1]Table2!$B$1:$Z$1,0),0),"")</f>
        <v>2.1405645161290319</v>
      </c>
      <c r="CF81" s="41" t="str">
        <f>IFERROR(VLOOKUP(CF12,[1]Table2!$B$1:$Z$21,MATCH("xG/90",[1]Table2!$B$1:$Z$1,0),0)*VLOOKUP($B12,[1]Table2!$B$1:$Z$21,MATCH("xGA/90",[1]Table2!$B$1:$Z$1,0),0),"")</f>
        <v/>
      </c>
      <c r="CG81" s="41" t="str">
        <f>IFERROR(VLOOKUP(CG12,[1]Table2!$B$1:$Z$21,MATCH("xG/90",[1]Table2!$B$1:$Z$1,0),0)*VLOOKUP($B12,[1]Table2!$B$1:$Z$21,MATCH("xGA/90",[1]Table2!$B$1:$Z$1,0),0),"")</f>
        <v/>
      </c>
      <c r="CH81" s="41">
        <f>IFERROR(VLOOKUP(CH12,[1]Table2!$B$1:$Z$21,MATCH("xG/90",[1]Table2!$B$1:$Z$1,0),0)*VLOOKUP($B12,[1]Table2!$B$1:$Z$21,MATCH("xGA/90",[1]Table2!$B$1:$Z$1,0),0),"")</f>
        <v>2.0330241935483873</v>
      </c>
      <c r="CI81" s="41" t="str">
        <f>IFERROR(VLOOKUP(CI12,[1]Table2!$B$1:$Z$21,MATCH("xG/90",[1]Table2!$B$1:$Z$1,0),0)*VLOOKUP($B12,[1]Table2!$B$1:$Z$21,MATCH("xGA/90",[1]Table2!$B$1:$Z$1,0),0),"")</f>
        <v/>
      </c>
      <c r="CJ81" s="41" t="str">
        <f>IFERROR(VLOOKUP(CJ12,[1]Table2!$B$1:$Z$21,MATCH("xG/90",[1]Table2!$B$1:$Z$1,0),0)*VLOOKUP($B12,[1]Table2!$B$1:$Z$21,MATCH("xGA/90",[1]Table2!$B$1:$Z$1,0),0),"")</f>
        <v/>
      </c>
      <c r="CK81" s="41" t="str">
        <f>IFERROR(VLOOKUP(CK12,[1]Table2!$B$1:$Z$21,MATCH("xG/90",[1]Table2!$B$1:$Z$1,0),0)*VLOOKUP($B12,[1]Table2!$B$1:$Z$21,MATCH("xGA/90",[1]Table2!$B$1:$Z$1,0),0),"")</f>
        <v/>
      </c>
      <c r="CL81" s="41" t="str">
        <f>IFERROR(VLOOKUP(CL12,[1]Table2!$B$1:$Z$21,MATCH("xG/90",[1]Table2!$B$1:$Z$1,0),0)*VLOOKUP($B12,[1]Table2!$B$1:$Z$21,MATCH("xGA/90",[1]Table2!$B$1:$Z$1,0),0),"")</f>
        <v/>
      </c>
      <c r="CM81" s="41" t="str">
        <f>IFERROR(VLOOKUP(CM12,[1]Table2!$B$1:$Z$21,MATCH("xG/90",[1]Table2!$B$1:$Z$1,0),0)*VLOOKUP($B12,[1]Table2!$B$1:$Z$21,MATCH("xGA/90",[1]Table2!$B$1:$Z$1,0),0),"")</f>
        <v/>
      </c>
      <c r="CN81" s="41">
        <f>IFERROR(VLOOKUP(CN12,[1]Table2!$B$1:$Z$21,MATCH("xG/90",[1]Table2!$B$1:$Z$1,0),0)*VLOOKUP($B12,[1]Table2!$B$1:$Z$21,MATCH("xGA/90",[1]Table2!$B$1:$Z$1,0),0),"")</f>
        <v>1.7564919354838708</v>
      </c>
      <c r="CO81" s="41" t="str">
        <f>IFERROR(VLOOKUP(CO12,[1]Table2!$B$1:$Z$21,MATCH("xG/90",[1]Table2!$B$1:$Z$1,0),0)*VLOOKUP($B12,[1]Table2!$B$1:$Z$21,MATCH("xGA/90",[1]Table2!$B$1:$Z$1,0),0),"")</f>
        <v/>
      </c>
      <c r="CP81" s="41" t="str">
        <f>IFERROR(VLOOKUP(CP12,[1]Table2!$B$1:$Z$21,MATCH("xG/90",[1]Table2!$B$1:$Z$1,0),0)*VLOOKUP($B12,[1]Table2!$B$1:$Z$21,MATCH("xGA/90",[1]Table2!$B$1:$Z$1,0),0),"")</f>
        <v/>
      </c>
      <c r="CQ81" s="41" t="str">
        <f>IFERROR(VLOOKUP(CQ12,[1]Table2!$B$1:$Z$21,MATCH("xG/90",[1]Table2!$B$1:$Z$1,0),0)*VLOOKUP($B12,[1]Table2!$B$1:$Z$21,MATCH("xGA/90",[1]Table2!$B$1:$Z$1,0),0),"")</f>
        <v/>
      </c>
      <c r="CR81" s="41" t="str">
        <f>IFERROR(VLOOKUP(CR12,[1]Table2!$B$1:$Z$21,MATCH("xG/90",[1]Table2!$B$1:$Z$1,0),0)*VLOOKUP($B12,[1]Table2!$B$1:$Z$21,MATCH("xGA/90",[1]Table2!$B$1:$Z$1,0),0),"")</f>
        <v/>
      </c>
      <c r="CS81" s="41" t="str">
        <f>IFERROR(VLOOKUP(CS12,[1]Table2!$B$1:$Z$21,MATCH("xG/90",[1]Table2!$B$1:$Z$1,0),0)*VLOOKUP($B12,[1]Table2!$B$1:$Z$21,MATCH("xGA/90",[1]Table2!$B$1:$Z$1,0),0),"")</f>
        <v/>
      </c>
      <c r="CT81" s="41" t="str">
        <f>IFERROR(VLOOKUP(CT12,[1]Table2!$B$1:$Z$21,MATCH("xG/90",[1]Table2!$B$1:$Z$1,0),0)*VLOOKUP($B12,[1]Table2!$B$1:$Z$21,MATCH("xGA/90",[1]Table2!$B$1:$Z$1,0),0),"")</f>
        <v/>
      </c>
      <c r="CU81" s="41">
        <f>IFERROR(VLOOKUP(CU12,[1]Table2!$B$1:$Z$21,MATCH("xG/90",[1]Table2!$B$1:$Z$1,0),0)*VLOOKUP($B12,[1]Table2!$B$1:$Z$21,MATCH("xGA/90",[1]Table2!$B$1:$Z$1,0),0),"")</f>
        <v>3.4686021505376345</v>
      </c>
      <c r="CV81" s="41" t="str">
        <f>IFERROR(VLOOKUP(CV12,[1]Table2!$B$1:$Z$21,MATCH("xG/90",[1]Table2!$B$1:$Z$1,0),0)*VLOOKUP($B12,[1]Table2!$B$1:$Z$21,MATCH("xGA/90",[1]Table2!$B$1:$Z$1,0),0),"")</f>
        <v/>
      </c>
      <c r="CW81" s="41" t="str">
        <f>IFERROR(VLOOKUP(CW12,[1]Table2!$B$1:$Z$21,MATCH("xG/90",[1]Table2!$B$1:$Z$1,0),0)*VLOOKUP($B12,[1]Table2!$B$1:$Z$21,MATCH("xGA/90",[1]Table2!$B$1:$Z$1,0),0),"")</f>
        <v/>
      </c>
      <c r="CX81" s="41" t="str">
        <f>IFERROR(VLOOKUP(CX12,[1]Table2!$B$1:$Z$21,MATCH("xG/90",[1]Table2!$B$1:$Z$1,0),0)*VLOOKUP($B12,[1]Table2!$B$1:$Z$21,MATCH("xGA/90",[1]Table2!$B$1:$Z$1,0),0),"")</f>
        <v/>
      </c>
      <c r="CY81" s="41" t="str">
        <f>IFERROR(VLOOKUP(CY12,[1]Table2!$B$1:$Z$21,MATCH("xG/90",[1]Table2!$B$1:$Z$1,0),0)*VLOOKUP($B12,[1]Table2!$B$1:$Z$21,MATCH("xGA/90",[1]Table2!$B$1:$Z$1,0),0),"")</f>
        <v/>
      </c>
      <c r="CZ81" s="41" t="str">
        <f>IFERROR(VLOOKUP(CZ12,[1]Table2!$B$1:$Z$21,MATCH("xG/90",[1]Table2!$B$1:$Z$1,0),0)*VLOOKUP($B12,[1]Table2!$B$1:$Z$21,MATCH("xGA/90",[1]Table2!$B$1:$Z$1,0),0),"")</f>
        <v/>
      </c>
      <c r="DA81" s="41" t="str">
        <f>IFERROR(VLOOKUP(DA12,[1]Table2!$B$1:$Z$21,MATCH("xG/90",[1]Table2!$B$1:$Z$1,0),0)*VLOOKUP($B12,[1]Table2!$B$1:$Z$21,MATCH("xGA/90",[1]Table2!$B$1:$Z$1,0),0),"")</f>
        <v/>
      </c>
      <c r="DB81" s="41" t="str">
        <f>IFERROR(VLOOKUP(DB12,[1]Table2!$B$1:$Z$21,MATCH("xG/90",[1]Table2!$B$1:$Z$1,0),0)*VLOOKUP($B12,[1]Table2!$B$1:$Z$21,MATCH("xGA/90",[1]Table2!$B$1:$Z$1,0),0),"")</f>
        <v/>
      </c>
      <c r="DC81" s="41">
        <f>IFERROR(VLOOKUP(DC12,[1]Table2!$B$1:$Z$21,MATCH("xG/90",[1]Table2!$B$1:$Z$1,0),0)*VLOOKUP($B12,[1]Table2!$B$1:$Z$21,MATCH("xGA/90",[1]Table2!$B$1:$Z$1,0),0),"")</f>
        <v>2.6929462365591399</v>
      </c>
      <c r="DD81" s="41" t="str">
        <f>IFERROR(VLOOKUP(DD12,[1]Table2!$B$1:$Z$21,MATCH("xG/90",[1]Table2!$B$1:$Z$1,0),0)*VLOOKUP($B12,[1]Table2!$B$1:$Z$21,MATCH("xGA/90",[1]Table2!$B$1:$Z$1,0),0),"")</f>
        <v/>
      </c>
      <c r="DE81" s="41" t="str">
        <f>IFERROR(VLOOKUP(DE12,[1]Table2!$B$1:$Z$21,MATCH("xG/90",[1]Table2!$B$1:$Z$1,0),0)*VLOOKUP($B12,[1]Table2!$B$1:$Z$21,MATCH("xGA/90",[1]Table2!$B$1:$Z$1,0),0),"")</f>
        <v/>
      </c>
      <c r="DF81" s="41" t="str">
        <f>IFERROR(VLOOKUP(DF12,[1]Table2!$B$1:$Z$21,MATCH("xG/90",[1]Table2!$B$1:$Z$1,0),0)*VLOOKUP($B12,[1]Table2!$B$1:$Z$21,MATCH("xGA/90",[1]Table2!$B$1:$Z$1,0),0),"")</f>
        <v/>
      </c>
      <c r="DG81" s="41" t="str">
        <f>IFERROR(VLOOKUP(DG12,[1]Table2!$B$1:$Z$21,MATCH("xG/90",[1]Table2!$B$1:$Z$1,0),0)*VLOOKUP($B12,[1]Table2!$B$1:$Z$21,MATCH("xGA/90",[1]Table2!$B$1:$Z$1,0),0),"")</f>
        <v/>
      </c>
      <c r="DH81" s="41" t="str">
        <f>IFERROR(VLOOKUP(DH12,[1]Table2!$B$1:$Z$21,MATCH("xG/90",[1]Table2!$B$1:$Z$1,0),0)*VLOOKUP($B12,[1]Table2!$B$1:$Z$21,MATCH("xGA/90",[1]Table2!$B$1:$Z$1,0),0),"")</f>
        <v/>
      </c>
      <c r="DI81" s="41" t="str">
        <f>IFERROR(VLOOKUP(DI12,[1]Table2!$B$1:$Z$21,MATCH("xG/90",[1]Table2!$B$1:$Z$1,0),0)*VLOOKUP($B12,[1]Table2!$B$1:$Z$21,MATCH("xGA/90",[1]Table2!$B$1:$Z$1,0),0),"")</f>
        <v/>
      </c>
      <c r="DJ81" s="41" t="str">
        <f>IFERROR(VLOOKUP(DJ12,[1]Table2!$B$1:$Z$21,MATCH("xG/90",[1]Table2!$B$1:$Z$1,0),0)*VLOOKUP($B12,[1]Table2!$B$1:$Z$21,MATCH("xGA/90",[1]Table2!$B$1:$Z$1,0),0),"")</f>
        <v/>
      </c>
      <c r="DK81" s="41" t="str">
        <f>IFERROR(VLOOKUP(DK12,[1]Table2!$B$1:$Z$21,MATCH("xG/90",[1]Table2!$B$1:$Z$1,0),0)*VLOOKUP($B12,[1]Table2!$B$1:$Z$21,MATCH("xGA/90",[1]Table2!$B$1:$Z$1,0),0),"")</f>
        <v/>
      </c>
      <c r="DL81" s="41" t="str">
        <f>IFERROR(VLOOKUP(DL12,[1]Table2!$B$1:$Z$21,MATCH("xG/90",[1]Table2!$B$1:$Z$1,0),0)*VLOOKUP($B12,[1]Table2!$B$1:$Z$21,MATCH("xGA/90",[1]Table2!$B$1:$Z$1,0),0),"")</f>
        <v/>
      </c>
      <c r="DM81" s="41" t="str">
        <f>IFERROR(VLOOKUP(DM12,[1]Table2!$B$1:$Z$21,MATCH("xG/90",[1]Table2!$B$1:$Z$1,0),0)*VLOOKUP($B12,[1]Table2!$B$1:$Z$21,MATCH("xGA/90",[1]Table2!$B$1:$Z$1,0),0),"")</f>
        <v/>
      </c>
      <c r="DN81" s="41" t="str">
        <f>IFERROR(VLOOKUP(DN12,[1]Table2!$B$1:$Z$21,MATCH("xG/90",[1]Table2!$B$1:$Z$1,0),0)*VLOOKUP($B12,[1]Table2!$B$1:$Z$21,MATCH("xGA/90",[1]Table2!$B$1:$Z$1,0),0),"")</f>
        <v/>
      </c>
      <c r="DO81" s="41" t="str">
        <f>IFERROR(VLOOKUP(DO12,[1]Table2!$B$1:$Z$21,MATCH("xG/90",[1]Table2!$B$1:$Z$1,0),0)*VLOOKUP($B12,[1]Table2!$B$1:$Z$21,MATCH("xGA/90",[1]Table2!$B$1:$Z$1,0),0),"")</f>
        <v/>
      </c>
      <c r="DP81" s="41" t="str">
        <f>IFERROR(VLOOKUP(DP12,[1]Table2!$B$1:$Z$21,MATCH("xG/90",[1]Table2!$B$1:$Z$1,0),0)*VLOOKUP($B12,[1]Table2!$B$1:$Z$21,MATCH("xGA/90",[1]Table2!$B$1:$Z$1,0),0),"")</f>
        <v/>
      </c>
      <c r="DQ81" s="41" t="str">
        <f>IFERROR(VLOOKUP(DQ12,[1]Table2!$B$1:$Z$21,MATCH("xG/90",[1]Table2!$B$1:$Z$1,0),0)*VLOOKUP($B12,[1]Table2!$B$1:$Z$21,MATCH("xGA/90",[1]Table2!$B$1:$Z$1,0),0),"")</f>
        <v/>
      </c>
      <c r="DR81" s="41" t="str">
        <f>IFERROR(VLOOKUP(DR12,[1]Table2!$B$1:$Z$21,MATCH("xG/90",[1]Table2!$B$1:$Z$1,0),0)*VLOOKUP($B12,[1]Table2!$B$1:$Z$21,MATCH("xGA/90",[1]Table2!$B$1:$Z$1,0),0),"")</f>
        <v/>
      </c>
      <c r="DS81" s="41" t="str">
        <f>IFERROR(VLOOKUP(DS12,[1]Table2!$B$1:$Z$21,MATCH("xG/90",[1]Table2!$B$1:$Z$1,0),0)*VLOOKUP($B12,[1]Table2!$B$1:$Z$21,MATCH("xGA/90",[1]Table2!$B$1:$Z$1,0),0),"")</f>
        <v/>
      </c>
      <c r="DT81" s="41" t="str">
        <f>IFERROR(VLOOKUP(DT12,[1]Table2!$B$1:$Z$21,MATCH("xG/90",[1]Table2!$B$1:$Z$1,0),0)*VLOOKUP($B12,[1]Table2!$B$1:$Z$21,MATCH("xGA/90",[1]Table2!$B$1:$Z$1,0),0),"")</f>
        <v/>
      </c>
      <c r="DU81" s="41" t="str">
        <f>IFERROR(VLOOKUP(DU12,[1]Table2!$B$1:$Z$21,MATCH("xG/90",[1]Table2!$B$1:$Z$1,0),0)*VLOOKUP($B12,[1]Table2!$B$1:$Z$21,MATCH("xGA/90",[1]Table2!$B$1:$Z$1,0),0),"")</f>
        <v/>
      </c>
      <c r="DV81" s="41" t="str">
        <f>IFERROR(VLOOKUP(DV12,[1]Table2!$B$1:$Z$21,MATCH("xG/90",[1]Table2!$B$1:$Z$1,0),0)*VLOOKUP($B12,[1]Table2!$B$1:$Z$21,MATCH("xGA/90",[1]Table2!$B$1:$Z$1,0),0),"")</f>
        <v/>
      </c>
      <c r="DW81" s="41" t="str">
        <f>IFERROR(VLOOKUP(DW12,[1]Table2!$B$1:$Z$21,MATCH("xG/90",[1]Table2!$B$1:$Z$1,0),0)*VLOOKUP($B12,[1]Table2!$B$1:$Z$21,MATCH("xGA/90",[1]Table2!$B$1:$Z$1,0),0),"")</f>
        <v/>
      </c>
      <c r="DX81" s="41" t="str">
        <f>IFERROR(VLOOKUP(DX12,[1]Table2!$B$1:$Z$21,MATCH("xG/90",[1]Table2!$B$1:$Z$1,0),0)*VLOOKUP($B12,[1]Table2!$B$1:$Z$21,MATCH("xGA/90",[1]Table2!$B$1:$Z$1,0),0),"")</f>
        <v/>
      </c>
      <c r="DY81" s="41" t="str">
        <f>IFERROR(VLOOKUP(DY12,[1]Table2!$B$1:$Z$21,MATCH("xG/90",[1]Table2!$B$1:$Z$1,0),0)*VLOOKUP($B12,[1]Table2!$B$1:$Z$21,MATCH("xGA/90",[1]Table2!$B$1:$Z$1,0),0),"")</f>
        <v/>
      </c>
      <c r="DZ81" s="41" t="str">
        <f>IFERROR(VLOOKUP(DZ12,[1]Table2!$B$1:$Z$21,MATCH("xG/90",[1]Table2!$B$1:$Z$1,0),0)*VLOOKUP($B12,[1]Table2!$B$1:$Z$21,MATCH("xGA/90",[1]Table2!$B$1:$Z$1,0),0),"")</f>
        <v/>
      </c>
      <c r="EA81" s="41" t="str">
        <f>IFERROR(VLOOKUP(EA12,[1]Table2!$B$1:$Z$21,MATCH("xG/90",[1]Table2!$B$1:$Z$1,0),0)*VLOOKUP($B12,[1]Table2!$B$1:$Z$21,MATCH("xGA/90",[1]Table2!$B$1:$Z$1,0),0),"")</f>
        <v/>
      </c>
      <c r="EB81" s="41" t="str">
        <f>IFERROR(VLOOKUP(EB12,[1]Table2!$B$1:$Z$21,MATCH("xG/90",[1]Table2!$B$1:$Z$1,0),0)*VLOOKUP($B12,[1]Table2!$B$1:$Z$21,MATCH("xGA/90",[1]Table2!$B$1:$Z$1,0),0),"")</f>
        <v/>
      </c>
      <c r="EC81" s="41" t="str">
        <f>IFERROR(VLOOKUP(EC12,[1]Table2!$B$1:$Z$21,MATCH("xG/90",[1]Table2!$B$1:$Z$1,0),0)*VLOOKUP($B12,[1]Table2!$B$1:$Z$21,MATCH("xGA/90",[1]Table2!$B$1:$Z$1,0),0),"")</f>
        <v/>
      </c>
      <c r="ED81" s="41" t="str">
        <f>IFERROR(VLOOKUP(ED12,[1]Table2!$B$1:$Z$21,MATCH("xG/90",[1]Table2!$B$1:$Z$1,0),0)*VLOOKUP($B12,[1]Table2!$B$1:$Z$21,MATCH("xGA/90",[1]Table2!$B$1:$Z$1,0),0),"")</f>
        <v/>
      </c>
      <c r="EE81" s="41" t="str">
        <f>IFERROR(VLOOKUP(EE12,[1]Table2!$B$1:$Z$21,MATCH("xG/90",[1]Table2!$B$1:$Z$1,0),0)*VLOOKUP($B12,[1]Table2!$B$1:$Z$21,MATCH("xGA/90",[1]Table2!$B$1:$Z$1,0),0),"")</f>
        <v/>
      </c>
      <c r="EF81" s="41" t="str">
        <f>IFERROR(VLOOKUP(EF12,[1]Table2!$B$1:$Z$21,MATCH("xG/90",[1]Table2!$B$1:$Z$1,0),0)*VLOOKUP($B12,[1]Table2!$B$1:$Z$21,MATCH("xGA/90",[1]Table2!$B$1:$Z$1,0),0),"")</f>
        <v/>
      </c>
      <c r="EG81" s="41" t="str">
        <f>IFERROR(VLOOKUP(EG12,[1]Table2!$B$1:$Z$21,MATCH("xG/90",[1]Table2!$B$1:$Z$1,0),0)*VLOOKUP($B12,[1]Table2!$B$1:$Z$21,MATCH("xGA/90",[1]Table2!$B$1:$Z$1,0),0),"")</f>
        <v/>
      </c>
      <c r="EH81" s="41" t="str">
        <f>IFERROR(VLOOKUP(EH12,[1]Table2!$B$1:$Z$21,MATCH("xG/90",[1]Table2!$B$1:$Z$1,0),0)*VLOOKUP($B12,[1]Table2!$B$1:$Z$21,MATCH("xGA/90",[1]Table2!$B$1:$Z$1,0),0),"")</f>
        <v/>
      </c>
      <c r="EI81" s="41" t="str">
        <f>IFERROR(VLOOKUP(EI12,[1]Table2!$B$1:$Z$21,MATCH("xG/90",[1]Table2!$B$1:$Z$1,0),0)*VLOOKUP($B12,[1]Table2!$B$1:$Z$21,MATCH("xGA/90",[1]Table2!$B$1:$Z$1,0),0),"")</f>
        <v/>
      </c>
      <c r="EJ81" s="41" t="str">
        <f>IFERROR(VLOOKUP(EJ12,[1]Table2!$B$1:$Z$21,MATCH("xG/90",[1]Table2!$B$1:$Z$1,0),0)*VLOOKUP($B12,[1]Table2!$B$1:$Z$21,MATCH("xGA/90",[1]Table2!$B$1:$Z$1,0),0),"")</f>
        <v/>
      </c>
      <c r="EK81" s="41" t="str">
        <f>IFERROR(VLOOKUP(EK12,[1]Table2!$B$1:$Z$21,MATCH("xG/90",[1]Table2!$B$1:$Z$1,0),0)*VLOOKUP($B12,[1]Table2!$B$1:$Z$21,MATCH("xGA/90",[1]Table2!$B$1:$Z$1,0),0),"")</f>
        <v/>
      </c>
      <c r="EL81" s="41" t="str">
        <f>IFERROR(VLOOKUP(EL12,[1]Table2!$B$1:$Z$21,MATCH("xG/90",[1]Table2!$B$1:$Z$1,0),0)*VLOOKUP($B12,[1]Table2!$B$1:$Z$21,MATCH("xGA/90",[1]Table2!$B$1:$Z$1,0),0),"")</f>
        <v/>
      </c>
      <c r="EM81" s="41" t="str">
        <f>IFERROR(VLOOKUP(EM12,[1]Table2!$B$1:$Z$21,MATCH("xG/90",[1]Table2!$B$1:$Z$1,0),0)*VLOOKUP($B12,[1]Table2!$B$1:$Z$21,MATCH("xGA/90",[1]Table2!$B$1:$Z$1,0),0),"")</f>
        <v/>
      </c>
      <c r="EN81" s="41" t="str">
        <f>IFERROR(VLOOKUP(EN12,[1]Table2!$B$1:$Z$21,MATCH("xG/90",[1]Table2!$B$1:$Z$1,0),0)*VLOOKUP($B12,[1]Table2!$B$1:$Z$21,MATCH("xGA/90",[1]Table2!$B$1:$Z$1,0),0),"")</f>
        <v/>
      </c>
      <c r="EO81" s="41" t="str">
        <f>IFERROR(VLOOKUP(EO12,[1]Table2!$B$1:$Z$21,MATCH("xG/90",[1]Table2!$B$1:$Z$1,0),0)*VLOOKUP($B12,[1]Table2!$B$1:$Z$21,MATCH("xGA/90",[1]Table2!$B$1:$Z$1,0),0),"")</f>
        <v/>
      </c>
      <c r="EP81" s="41" t="str">
        <f>IFERROR(VLOOKUP(EP12,[1]Table2!$B$1:$Z$21,MATCH("xG/90",[1]Table2!$B$1:$Z$1,0),0)*VLOOKUP($B12,[1]Table2!$B$1:$Z$21,MATCH("xGA/90",[1]Table2!$B$1:$Z$1,0),0),"")</f>
        <v/>
      </c>
      <c r="EQ81" s="41" t="str">
        <f>IFERROR(VLOOKUP(EQ12,[1]Table2!$B$1:$Z$21,MATCH("xG/90",[1]Table2!$B$1:$Z$1,0),0)*VLOOKUP($B12,[1]Table2!$B$1:$Z$21,MATCH("xGA/90",[1]Table2!$B$1:$Z$1,0),0),"")</f>
        <v/>
      </c>
      <c r="ER81" s="41" t="str">
        <f>IFERROR(VLOOKUP(ER12,[1]Table2!$B$1:$Z$21,MATCH("xG/90",[1]Table2!$B$1:$Z$1,0),0)*VLOOKUP($B12,[1]Table2!$B$1:$Z$21,MATCH("xGA/90",[1]Table2!$B$1:$Z$1,0),0),"")</f>
        <v/>
      </c>
      <c r="ES81" s="41" t="str">
        <f>IFERROR(VLOOKUP(ES12,[1]Table2!$B$1:$Z$21,MATCH("xG/90",[1]Table2!$B$1:$Z$1,0),0)*VLOOKUP($B12,[1]Table2!$B$1:$Z$21,MATCH("xGA/90",[1]Table2!$B$1:$Z$1,0),0),"")</f>
        <v/>
      </c>
      <c r="ET81" s="41">
        <f>IFERROR(VLOOKUP(ET12,[1]Table2!$B$1:$Z$21,MATCH("xG/90",[1]Table2!$B$1:$Z$1,0),0)*VLOOKUP($B12,[1]Table2!$B$1:$Z$21,MATCH("xGA/90",[1]Table2!$B$1:$Z$1,0),0),"")</f>
        <v>1.6131048387096774</v>
      </c>
      <c r="EU81" s="41" t="str">
        <f>IFERROR(VLOOKUP(EU12,[1]Table2!$B$1:$Z$21,MATCH("xG/90",[1]Table2!$B$1:$Z$1,0),0)*VLOOKUP($B12,[1]Table2!$B$1:$Z$21,MATCH("xGA/90",[1]Table2!$B$1:$Z$1,0),0),"")</f>
        <v/>
      </c>
      <c r="EV81" s="41" t="str">
        <f>IFERROR(VLOOKUP(EV12,[1]Table2!$B$1:$Z$21,MATCH("xG/90",[1]Table2!$B$1:$Z$1,0),0)*VLOOKUP($B12,[1]Table2!$B$1:$Z$21,MATCH("xGA/90",[1]Table2!$B$1:$Z$1,0),0),"")</f>
        <v/>
      </c>
      <c r="EW81" s="41" t="str">
        <f>IFERROR(VLOOKUP(EW12,[1]Table2!$B$1:$Z$21,MATCH("xG/90",[1]Table2!$B$1:$Z$1,0),0)*VLOOKUP($B12,[1]Table2!$B$1:$Z$21,MATCH("xGA/90",[1]Table2!$B$1:$Z$1,0),0),"")</f>
        <v/>
      </c>
      <c r="EX81" s="41" t="str">
        <f>IFERROR(VLOOKUP(EX12,[1]Table2!$B$1:$Z$21,MATCH("xG/90",[1]Table2!$B$1:$Z$1,0),0)*VLOOKUP($B12,[1]Table2!$B$1:$Z$21,MATCH("xGA/90",[1]Table2!$B$1:$Z$1,0),0),"")</f>
        <v/>
      </c>
      <c r="EY81" s="41">
        <f>IFERROR(VLOOKUP(EY12,[1]Table2!$B$1:$Z$21,MATCH("xG/90",[1]Table2!$B$1:$Z$1,0),0)*VLOOKUP($B12,[1]Table2!$B$1:$Z$21,MATCH("xGA/90",[1]Table2!$B$1:$Z$1,0),0),"")</f>
        <v>1.5618951612903225</v>
      </c>
      <c r="EZ81" s="41" t="str">
        <f>IFERROR(VLOOKUP(EZ12,[1]Table2!$B$1:$Z$21,MATCH("xG/90",[1]Table2!$B$1:$Z$1,0),0)*VLOOKUP($B12,[1]Table2!$B$1:$Z$21,MATCH("xGA/90",[1]Table2!$B$1:$Z$1,0),0),"")</f>
        <v/>
      </c>
      <c r="FA81" s="41" t="str">
        <f>IFERROR(VLOOKUP(FA12,[1]Table2!$B$1:$Z$21,MATCH("xG/90",[1]Table2!$B$1:$Z$1,0),0)*VLOOKUP($B12,[1]Table2!$B$1:$Z$21,MATCH("xGA/90",[1]Table2!$B$1:$Z$1,0),0),"")</f>
        <v/>
      </c>
      <c r="FB81" s="41">
        <f>IFERROR(VLOOKUP(FB12,[1]Table2!$B$1:$Z$21,MATCH("xG/90",[1]Table2!$B$1:$Z$1,0),0)*VLOOKUP($B12,[1]Table2!$B$1:$Z$21,MATCH("xGA/90",[1]Table2!$B$1:$Z$1,0),0),"")</f>
        <v>2.0688709677419355</v>
      </c>
      <c r="FC81" s="41" t="str">
        <f>IFERROR(VLOOKUP(FC12,[1]Table2!$B$1:$Z$21,MATCH("xG/90",[1]Table2!$B$1:$Z$1,0),0)*VLOOKUP($B12,[1]Table2!$B$1:$Z$21,MATCH("xGA/90",[1]Table2!$B$1:$Z$1,0),0),"")</f>
        <v/>
      </c>
      <c r="FD81" s="41" t="str">
        <f>IFERROR(VLOOKUP(FD12,[1]Table2!$B$1:$Z$21,MATCH("xG/90",[1]Table2!$B$1:$Z$1,0),0)*VLOOKUP($B12,[1]Table2!$B$1:$Z$21,MATCH("xGA/90",[1]Table2!$B$1:$Z$1,0),0),"")</f>
        <v/>
      </c>
      <c r="FE81" s="41" t="str">
        <f>IFERROR(VLOOKUP(FE12,[1]Table2!$B$1:$Z$21,MATCH("xG/90",[1]Table2!$B$1:$Z$1,0),0)*VLOOKUP($B12,[1]Table2!$B$1:$Z$21,MATCH("xGA/90",[1]Table2!$B$1:$Z$1,0),0),"")</f>
        <v/>
      </c>
      <c r="FF81" s="41" t="str">
        <f>IFERROR(VLOOKUP(FF12,[1]Table2!$B$1:$Z$21,MATCH("xG/90",[1]Table2!$B$1:$Z$1,0),0)*VLOOKUP($B12,[1]Table2!$B$1:$Z$21,MATCH("xGA/90",[1]Table2!$B$1:$Z$1,0),0),"")</f>
        <v/>
      </c>
      <c r="FG81" s="41" t="str">
        <f>IFERROR(VLOOKUP(FG12,[1]Table2!$B$1:$Z$21,MATCH("xG/90",[1]Table2!$B$1:$Z$1,0),0)*VLOOKUP($B12,[1]Table2!$B$1:$Z$21,MATCH("xGA/90",[1]Table2!$B$1:$Z$1,0),0),"")</f>
        <v/>
      </c>
      <c r="FH81" s="41" t="str">
        <f>IFERROR(VLOOKUP(FH12,[1]Table2!$B$1:$Z$21,MATCH("xG/90",[1]Table2!$B$1:$Z$1,0),0)*VLOOKUP($B12,[1]Table2!$B$1:$Z$21,MATCH("xGA/90",[1]Table2!$B$1:$Z$1,0),0),"")</f>
        <v/>
      </c>
      <c r="FI81" s="41" t="str">
        <f>IFERROR(VLOOKUP(FI12,[1]Table2!$B$1:$Z$21,MATCH("xG/90",[1]Table2!$B$1:$Z$1,0),0)*VLOOKUP($B12,[1]Table2!$B$1:$Z$21,MATCH("xGA/90",[1]Table2!$B$1:$Z$1,0),0),"")</f>
        <v/>
      </c>
      <c r="FJ81" s="41" t="str">
        <f>IFERROR(VLOOKUP(FJ12,[1]Table2!$B$1:$Z$21,MATCH("xG/90",[1]Table2!$B$1:$Z$1,0),0)*VLOOKUP($B12,[1]Table2!$B$1:$Z$21,MATCH("xGA/90",[1]Table2!$B$1:$Z$1,0),0),"")</f>
        <v/>
      </c>
      <c r="FK81" s="41">
        <f>IFERROR(VLOOKUP(FK12,[1]Table2!$B$1:$Z$21,MATCH("xG/90",[1]Table2!$B$1:$Z$1,0),0)*VLOOKUP($B12,[1]Table2!$B$1:$Z$21,MATCH("xGA/90",[1]Table2!$B$1:$Z$1,0),0),"")</f>
        <v>2.0880332986472423</v>
      </c>
      <c r="FL81" s="41" t="str">
        <f>IFERROR(VLOOKUP(FL12,[1]Table2!$B$1:$Z$21,MATCH("xG/90",[1]Table2!$B$1:$Z$1,0),0)*VLOOKUP($B12,[1]Table2!$B$1:$Z$21,MATCH("xGA/90",[1]Table2!$B$1:$Z$1,0),0),"")</f>
        <v/>
      </c>
      <c r="FM81" s="41" t="str">
        <f>IFERROR(VLOOKUP(FM12,[1]Table2!$B$1:$Z$21,MATCH("xG/90",[1]Table2!$B$1:$Z$1,0),0)*VLOOKUP($B12,[1]Table2!$B$1:$Z$21,MATCH("xGA/90",[1]Table2!$B$1:$Z$1,0),0),"")</f>
        <v/>
      </c>
      <c r="FN81" s="41">
        <f>IFERROR(VLOOKUP(FN12,[1]Table2!$B$1:$Z$21,MATCH("xG/90",[1]Table2!$B$1:$Z$1,0),0)*VLOOKUP($B12,[1]Table2!$B$1:$Z$21,MATCH("xGA/90",[1]Table2!$B$1:$Z$1,0),0),"")</f>
        <v>2.8650988553590011</v>
      </c>
      <c r="FO81" s="41" t="str">
        <f>IFERROR(VLOOKUP(FO12,[1]Table2!$B$1:$Z$21,MATCH("xG/90",[1]Table2!$B$1:$Z$1,0),0)*VLOOKUP($B12,[1]Table2!$B$1:$Z$21,MATCH("xGA/90",[1]Table2!$B$1:$Z$1,0),0),"")</f>
        <v/>
      </c>
      <c r="FP81" s="41" t="str">
        <f>IFERROR(VLOOKUP(FP12,[1]Table2!$B$1:$Z$21,MATCH("xG/90",[1]Table2!$B$1:$Z$1,0),0)*VLOOKUP($B12,[1]Table2!$B$1:$Z$21,MATCH("xGA/90",[1]Table2!$B$1:$Z$1,0),0),"")</f>
        <v/>
      </c>
      <c r="FQ81" s="41" t="str">
        <f>IFERROR(VLOOKUP(FQ12,[1]Table2!$B$1:$Z$21,MATCH("xG/90",[1]Table2!$B$1:$Z$1,0),0)*VLOOKUP($B12,[1]Table2!$B$1:$Z$21,MATCH("xGA/90",[1]Table2!$B$1:$Z$1,0),0),"")</f>
        <v/>
      </c>
      <c r="FR81" s="41" t="str">
        <f>IFERROR(VLOOKUP(FR12,[1]Table2!$B$1:$Z$21,MATCH("xG/90",[1]Table2!$B$1:$Z$1,0),0)*VLOOKUP($B12,[1]Table2!$B$1:$Z$21,MATCH("xGA/90",[1]Table2!$B$1:$Z$1,0),0),"")</f>
        <v/>
      </c>
      <c r="FS81" s="41" t="str">
        <f>IFERROR(VLOOKUP(FS12,[1]Table2!$B$1:$Z$21,MATCH("xG/90",[1]Table2!$B$1:$Z$1,0),0)*VLOOKUP($B12,[1]Table2!$B$1:$Z$21,MATCH("xGA/90",[1]Table2!$B$1:$Z$1,0),0),"")</f>
        <v/>
      </c>
      <c r="FT81" s="41" t="str">
        <f>IFERROR(VLOOKUP(FT12,[1]Table2!$B$1:$Z$21,MATCH("xG/90",[1]Table2!$B$1:$Z$1,0),0)*VLOOKUP($B12,[1]Table2!$B$1:$Z$21,MATCH("xGA/90",[1]Table2!$B$1:$Z$1,0),0),"")</f>
        <v/>
      </c>
      <c r="FU81" s="41" t="str">
        <f>IFERROR(VLOOKUP(FU12,[1]Table2!$B$1:$Z$21,MATCH("xG/90",[1]Table2!$B$1:$Z$1,0),0)*VLOOKUP($B12,[1]Table2!$B$1:$Z$21,MATCH("xGA/90",[1]Table2!$B$1:$Z$1,0),0),"")</f>
        <v/>
      </c>
      <c r="FV81" s="41">
        <f>IFERROR(VLOOKUP(FV12,[1]Table2!$B$1:$Z$21,MATCH("xG/90",[1]Table2!$B$1:$Z$1,0),0)*VLOOKUP($B12,[1]Table2!$B$1:$Z$21,MATCH("xGA/90",[1]Table2!$B$1:$Z$1,0),0),"")</f>
        <v>2.3761290322580644</v>
      </c>
      <c r="FW81" s="41" t="str">
        <f>IFERROR(VLOOKUP(FW12,[1]Table2!$B$1:$Z$21,MATCH("xG/90",[1]Table2!$B$1:$Z$1,0),0)*VLOOKUP($B12,[1]Table2!$B$1:$Z$21,MATCH("xGA/90",[1]Table2!$B$1:$Z$1,0),0),"")</f>
        <v/>
      </c>
      <c r="FX81" s="41" t="str">
        <f>IFERROR(VLOOKUP(FX12,[1]Table2!$B$1:$Z$21,MATCH("xG/90",[1]Table2!$B$1:$Z$1,0),0)*VLOOKUP($B12,[1]Table2!$B$1:$Z$21,MATCH("xGA/90",[1]Table2!$B$1:$Z$1,0),0),"")</f>
        <v/>
      </c>
      <c r="FY81" s="41" t="str">
        <f>IFERROR(VLOOKUP(FY12,[1]Table2!$B$1:$Z$21,MATCH("xG/90",[1]Table2!$B$1:$Z$1,0),0)*VLOOKUP($B12,[1]Table2!$B$1:$Z$21,MATCH("xGA/90",[1]Table2!$B$1:$Z$1,0),0),"")</f>
        <v/>
      </c>
      <c r="FZ81" s="41" t="str">
        <f>IFERROR(VLOOKUP(FZ12,[1]Table2!$B$1:$Z$21,MATCH("xG/90",[1]Table2!$B$1:$Z$1,0),0)*VLOOKUP($B12,[1]Table2!$B$1:$Z$21,MATCH("xGA/90",[1]Table2!$B$1:$Z$1,0),0),"")</f>
        <v/>
      </c>
      <c r="GA81" s="41" t="str">
        <f>IFERROR(VLOOKUP(GA12,[1]Table2!$B$1:$Z$21,MATCH("xG/90",[1]Table2!$B$1:$Z$1,0),0)*VLOOKUP($B12,[1]Table2!$B$1:$Z$21,MATCH("xGA/90",[1]Table2!$B$1:$Z$1,0),0),"")</f>
        <v/>
      </c>
      <c r="GB81" s="41" t="str">
        <f>IFERROR(VLOOKUP(GB12,[1]Table2!$B$1:$Z$21,MATCH("xG/90",[1]Table2!$B$1:$Z$1,0),0)*VLOOKUP($B12,[1]Table2!$B$1:$Z$21,MATCH("xGA/90",[1]Table2!$B$1:$Z$1,0),0),"")</f>
        <v/>
      </c>
      <c r="GC81" s="41" t="str">
        <f>IFERROR(VLOOKUP(GC12,[1]Table2!$B$1:$Z$21,MATCH("xG/90",[1]Table2!$B$1:$Z$1,0),0)*VLOOKUP($B12,[1]Table2!$B$1:$Z$21,MATCH("xGA/90",[1]Table2!$B$1:$Z$1,0),0),"")</f>
        <v/>
      </c>
      <c r="GD81" s="41" t="str">
        <f>IFERROR(VLOOKUP(GD12,[1]Table2!$B$1:$Z$21,MATCH("xG/90",[1]Table2!$B$1:$Z$1,0),0)*VLOOKUP($B12,[1]Table2!$B$1:$Z$21,MATCH("xGA/90",[1]Table2!$B$1:$Z$1,0),0),"")</f>
        <v/>
      </c>
      <c r="GE81" s="41" t="str">
        <f>IFERROR(VLOOKUP(GE12,[1]Table2!$B$1:$Z$21,MATCH("xG/90",[1]Table2!$B$1:$Z$1,0),0)*VLOOKUP($B12,[1]Table2!$B$1:$Z$21,MATCH("xGA/90",[1]Table2!$B$1:$Z$1,0),0),"")</f>
        <v/>
      </c>
      <c r="GF81" s="41" t="str">
        <f>IFERROR(VLOOKUP(GF12,[1]Table2!$B$1:$Z$21,MATCH("xG/90",[1]Table2!$B$1:$Z$1,0),0)*VLOOKUP($B12,[1]Table2!$B$1:$Z$21,MATCH("xGA/90",[1]Table2!$B$1:$Z$1,0),0),"")</f>
        <v/>
      </c>
      <c r="GG81" s="41">
        <f>IFERROR(VLOOKUP(GG12,[1]Table2!$B$1:$Z$21,MATCH("xG/90",[1]Table2!$B$1:$Z$1,0),0)*VLOOKUP($B12,[1]Table2!$B$1:$Z$21,MATCH("xGA/90",[1]Table2!$B$1:$Z$1,0),0),"")</f>
        <v>2.0880332986472423</v>
      </c>
      <c r="GH81" s="41" t="str">
        <f>IFERROR(VLOOKUP(GH12,[1]Table2!$B$1:$Z$21,MATCH("xG/90",[1]Table2!$B$1:$Z$1,0),0)*VLOOKUP($B12,[1]Table2!$B$1:$Z$21,MATCH("xGA/90",[1]Table2!$B$1:$Z$1,0),0),"")</f>
        <v/>
      </c>
      <c r="GI81" s="41" t="str">
        <f>IFERROR(VLOOKUP(GI12,[1]Table2!$B$1:$Z$21,MATCH("xG/90",[1]Table2!$B$1:$Z$1,0),0)*VLOOKUP($B12,[1]Table2!$B$1:$Z$21,MATCH("xGA/90",[1]Table2!$B$1:$Z$1,0),0),"")</f>
        <v/>
      </c>
      <c r="GJ81" s="41" t="str">
        <f>IFERROR(VLOOKUP(GJ12,[1]Table2!$B$1:$Z$21,MATCH("xG/90",[1]Table2!$B$1:$Z$1,0),0)*VLOOKUP($B12,[1]Table2!$B$1:$Z$21,MATCH("xGA/90",[1]Table2!$B$1:$Z$1,0),0),"")</f>
        <v/>
      </c>
      <c r="GK81" s="41" t="str">
        <f>IFERROR(VLOOKUP(GK12,[1]Table2!$B$1:$Z$21,MATCH("xG/90",[1]Table2!$B$1:$Z$1,0),0)*VLOOKUP($B12,[1]Table2!$B$1:$Z$21,MATCH("xGA/90",[1]Table2!$B$1:$Z$1,0),0),"")</f>
        <v/>
      </c>
      <c r="GL81" s="41" t="str">
        <f>IFERROR(VLOOKUP(GL12,[1]Table2!$B$1:$Z$21,MATCH("xG/90",[1]Table2!$B$1:$Z$1,0),0)*VLOOKUP($B12,[1]Table2!$B$1:$Z$21,MATCH("xGA/90",[1]Table2!$B$1:$Z$1,0),0),"")</f>
        <v/>
      </c>
      <c r="GM81" s="41" t="str">
        <f>IFERROR(VLOOKUP(GM12,[1]Table2!$B$1:$Z$21,MATCH("xG/90",[1]Table2!$B$1:$Z$1,0),0)*VLOOKUP($B12,[1]Table2!$B$1:$Z$21,MATCH("xGA/90",[1]Table2!$B$1:$Z$1,0),0),"")</f>
        <v/>
      </c>
      <c r="GN81" s="41" t="str">
        <f>IFERROR(VLOOKUP(GN12,[1]Table2!$B$1:$Z$21,MATCH("xG/90",[1]Table2!$B$1:$Z$1,0),0)*VLOOKUP($B12,[1]Table2!$B$1:$Z$21,MATCH("xGA/90",[1]Table2!$B$1:$Z$1,0),0),"")</f>
        <v/>
      </c>
      <c r="GO81" s="41">
        <f>IFERROR(VLOOKUP(GO12,[1]Table2!$B$1:$Z$21,MATCH("xG/90",[1]Table2!$B$1:$Z$1,0),0)*VLOOKUP($B12,[1]Table2!$B$1:$Z$21,MATCH("xGA/90",[1]Table2!$B$1:$Z$1,0),0),"")</f>
        <v>1.6438306451612903</v>
      </c>
      <c r="GP81" s="41" t="str">
        <f>IFERROR(VLOOKUP(GP12,[1]Table2!$B$1:$Z$21,MATCH("xG/90",[1]Table2!$B$1:$Z$1,0),0)*VLOOKUP($B12,[1]Table2!$B$1:$Z$21,MATCH("xGA/90",[1]Table2!$B$1:$Z$1,0),0),"")</f>
        <v/>
      </c>
      <c r="GQ81" s="41" t="str">
        <f>IFERROR(VLOOKUP(GQ12,[1]Table2!$B$1:$Z$21,MATCH("xG/90",[1]Table2!$B$1:$Z$1,0),0)*VLOOKUP($B12,[1]Table2!$B$1:$Z$21,MATCH("xGA/90",[1]Table2!$B$1:$Z$1,0),0),"")</f>
        <v/>
      </c>
      <c r="GR81" s="41" t="str">
        <f>IFERROR(VLOOKUP(GR12,[1]Table2!$B$1:$Z$21,MATCH("xG/90",[1]Table2!$B$1:$Z$1,0),0)*VLOOKUP($B12,[1]Table2!$B$1:$Z$21,MATCH("xGA/90",[1]Table2!$B$1:$Z$1,0),0),"")</f>
        <v/>
      </c>
      <c r="GS81" s="41" t="str">
        <f>IFERROR(VLOOKUP(GS12,[1]Table2!$B$1:$Z$21,MATCH("xG/90",[1]Table2!$B$1:$Z$1,0),0)*VLOOKUP($B12,[1]Table2!$B$1:$Z$21,MATCH("xGA/90",[1]Table2!$B$1:$Z$1,0),0),"")</f>
        <v/>
      </c>
      <c r="GT81" s="41" t="str">
        <f>IFERROR(VLOOKUP(GT12,[1]Table2!$B$1:$Z$21,MATCH("xG/90",[1]Table2!$B$1:$Z$1,0),0)*VLOOKUP($B12,[1]Table2!$B$1:$Z$21,MATCH("xGA/90",[1]Table2!$B$1:$Z$1,0),0),"")</f>
        <v/>
      </c>
      <c r="GU81" s="41" t="str">
        <f>IFERROR(VLOOKUP(GU12,[1]Table2!$B$1:$Z$21,MATCH("xG/90",[1]Table2!$B$1:$Z$1,0),0)*VLOOKUP($B12,[1]Table2!$B$1:$Z$21,MATCH("xGA/90",[1]Table2!$B$1:$Z$1,0),0),"")</f>
        <v/>
      </c>
      <c r="GV81" s="41">
        <f>IFERROR(VLOOKUP(GV12,[1]Table2!$B$1:$Z$21,MATCH("xG/90",[1]Table2!$B$1:$Z$1,0),0)*VLOOKUP($B12,[1]Table2!$B$1:$Z$21,MATCH("xGA/90",[1]Table2!$B$1:$Z$1,0),0),"")</f>
        <v>3.0513904338153504</v>
      </c>
      <c r="GW81" s="41" t="str">
        <f>IFERROR(VLOOKUP(GW12,[1]Table2!$B$1:$Z$21,MATCH("xG/90",[1]Table2!$B$1:$Z$1,0),0)*VLOOKUP($B12,[1]Table2!$B$1:$Z$21,MATCH("xGA/90",[1]Table2!$B$1:$Z$1,0),0),"")</f>
        <v/>
      </c>
      <c r="GX81" s="41" t="str">
        <f>IFERROR(VLOOKUP(GX12,[1]Table2!$B$1:$Z$21,MATCH("xG/90",[1]Table2!$B$1:$Z$1,0),0)*VLOOKUP($B12,[1]Table2!$B$1:$Z$21,MATCH("xGA/90",[1]Table2!$B$1:$Z$1,0),0),"")</f>
        <v/>
      </c>
      <c r="GY81" s="41" t="str">
        <f>IFERROR(VLOOKUP(GY12,[1]Table2!$B$1:$Z$21,MATCH("xG/90",[1]Table2!$B$1:$Z$1,0),0)*VLOOKUP($B12,[1]Table2!$B$1:$Z$21,MATCH("xGA/90",[1]Table2!$B$1:$Z$1,0),0),"")</f>
        <v/>
      </c>
      <c r="GZ81" s="41" t="str">
        <f>IFERROR(VLOOKUP(GZ12,[1]Table2!$B$1:$Z$21,MATCH("xG/90",[1]Table2!$B$1:$Z$1,0),0)*VLOOKUP($B12,[1]Table2!$B$1:$Z$21,MATCH("xGA/90",[1]Table2!$B$1:$Z$1,0),0),"")</f>
        <v/>
      </c>
      <c r="HA81" s="41" t="str">
        <f>IFERROR(VLOOKUP(HA12,[1]Table2!$B$1:$Z$21,MATCH("xG/90",[1]Table2!$B$1:$Z$1,0),0)*VLOOKUP($B12,[1]Table2!$B$1:$Z$21,MATCH("xGA/90",[1]Table2!$B$1:$Z$1,0),0),"")</f>
        <v/>
      </c>
      <c r="HB81" s="41">
        <f>IFERROR(VLOOKUP(HB12,[1]Table2!$B$1:$Z$21,MATCH("xG/90",[1]Table2!$B$1:$Z$1,0),0)*VLOOKUP($B12,[1]Table2!$B$1:$Z$21,MATCH("xGA/90",[1]Table2!$B$1:$Z$1,0),0),"")</f>
        <v>1.6182258064516128</v>
      </c>
      <c r="HC81" s="41" t="str">
        <f>IFERROR(VLOOKUP(HC12,[1]Table2!$B$1:$Z$21,MATCH("xG/90",[1]Table2!$B$1:$Z$1,0),0)*VLOOKUP($B12,[1]Table2!$B$1:$Z$21,MATCH("xGA/90",[1]Table2!$B$1:$Z$1,0),0),"")</f>
        <v/>
      </c>
      <c r="HD81" s="41" t="str">
        <f>IFERROR(VLOOKUP(HD12,[1]Table2!$B$1:$Z$21,MATCH("xG/90",[1]Table2!$B$1:$Z$1,0),0)*VLOOKUP($B12,[1]Table2!$B$1:$Z$21,MATCH("xGA/90",[1]Table2!$B$1:$Z$1,0),0),"")</f>
        <v/>
      </c>
      <c r="HE81" s="41" t="str">
        <f>IFERROR(VLOOKUP(HE12,[1]Table2!$B$1:$Z$21,MATCH("xG/90",[1]Table2!$B$1:$Z$1,0),0)*VLOOKUP($B12,[1]Table2!$B$1:$Z$21,MATCH("xGA/90",[1]Table2!$B$1:$Z$1,0),0),"")</f>
        <v/>
      </c>
      <c r="HF81" s="41" t="str">
        <f>IFERROR(VLOOKUP(HF12,[1]Table2!$B$1:$Z$21,MATCH("xG/90",[1]Table2!$B$1:$Z$1,0),0)*VLOOKUP($B12,[1]Table2!$B$1:$Z$21,MATCH("xGA/90",[1]Table2!$B$1:$Z$1,0),0),"")</f>
        <v/>
      </c>
      <c r="HG81" s="41" t="str">
        <f>IFERROR(VLOOKUP(HG12,[1]Table2!$B$1:$Z$21,MATCH("xG/90",[1]Table2!$B$1:$Z$1,0),0)*VLOOKUP($B12,[1]Table2!$B$1:$Z$21,MATCH("xGA/90",[1]Table2!$B$1:$Z$1,0),0),"")</f>
        <v/>
      </c>
      <c r="HH81" s="41" t="str">
        <f>IFERROR(VLOOKUP(HH12,[1]Table2!$B$1:$Z$21,MATCH("xG/90",[1]Table2!$B$1:$Z$1,0),0)*VLOOKUP($B12,[1]Table2!$B$1:$Z$21,MATCH("xGA/90",[1]Table2!$B$1:$Z$1,0),0),"")</f>
        <v/>
      </c>
      <c r="HI81" s="41" t="str">
        <f>IFERROR(VLOOKUP(HI12,[1]Table2!$B$1:$Z$21,MATCH("xG/90",[1]Table2!$B$1:$Z$1,0),0)*VLOOKUP($B12,[1]Table2!$B$1:$Z$21,MATCH("xGA/90",[1]Table2!$B$1:$Z$1,0),0),"")</f>
        <v/>
      </c>
      <c r="HJ81" s="41" t="str">
        <f>IFERROR(VLOOKUP(HJ12,[1]Table2!$B$1:$Z$21,MATCH("xG/90",[1]Table2!$B$1:$Z$1,0),0)*VLOOKUP($B12,[1]Table2!$B$1:$Z$21,MATCH("xGA/90",[1]Table2!$B$1:$Z$1,0),0),"")</f>
        <v/>
      </c>
      <c r="HK81" s="41" t="str">
        <f>IFERROR(VLOOKUP(HK12,[1]Table2!$B$1:$Z$21,MATCH("xG/90",[1]Table2!$B$1:$Z$1,0),0)*VLOOKUP($B12,[1]Table2!$B$1:$Z$21,MATCH("xGA/90",[1]Table2!$B$1:$Z$1,0),0),"")</f>
        <v/>
      </c>
      <c r="HL81" s="41">
        <f>IFERROR(VLOOKUP(HL12,[1]Table2!$B$1:$Z$21,MATCH("xG/90",[1]Table2!$B$1:$Z$1,0),0)*VLOOKUP($B12,[1]Table2!$B$1:$Z$21,MATCH("xGA/90",[1]Table2!$B$1:$Z$1,0),0),"")</f>
        <v>2.4529435483870965</v>
      </c>
      <c r="HM81" s="41" t="str">
        <f>IFERROR(VLOOKUP(HM12,[1]Table2!$B$1:$Z$21,MATCH("xG/90",[1]Table2!$B$1:$Z$1,0),0)*VLOOKUP($B12,[1]Table2!$B$1:$Z$21,MATCH("xGA/90",[1]Table2!$B$1:$Z$1,0),0),"")</f>
        <v/>
      </c>
      <c r="HN81" s="41" t="str">
        <f>IFERROR(VLOOKUP(HN12,[1]Table2!$B$1:$Z$21,MATCH("xG/90",[1]Table2!$B$1:$Z$1,0),0)*VLOOKUP($B12,[1]Table2!$B$1:$Z$21,MATCH("xGA/90",[1]Table2!$B$1:$Z$1,0),0),"")</f>
        <v/>
      </c>
      <c r="HO81" s="41" t="str">
        <f>IFERROR(VLOOKUP(HO12,[1]Table2!$B$1:$Z$21,MATCH("xG/90",[1]Table2!$B$1:$Z$1,0),0)*VLOOKUP($B12,[1]Table2!$B$1:$Z$21,MATCH("xGA/90",[1]Table2!$B$1:$Z$1,0),0),"")</f>
        <v/>
      </c>
      <c r="HP81" s="41" t="str">
        <f>IFERROR(VLOOKUP(HP12,[1]Table2!$B$1:$Z$21,MATCH("xG/90",[1]Table2!$B$1:$Z$1,0),0)*VLOOKUP($B12,[1]Table2!$B$1:$Z$21,MATCH("xGA/90",[1]Table2!$B$1:$Z$1,0),0),"")</f>
        <v/>
      </c>
      <c r="HQ81" s="41" t="str">
        <f>IFERROR(VLOOKUP(HQ12,[1]Table2!$B$1:$Z$21,MATCH("xG/90",[1]Table2!$B$1:$Z$1,0),0)*VLOOKUP($B12,[1]Table2!$B$1:$Z$21,MATCH("xGA/90",[1]Table2!$B$1:$Z$1,0),0),"")</f>
        <v/>
      </c>
      <c r="HR81" s="41">
        <f>IFERROR(VLOOKUP(HR12,[1]Table2!$B$1:$Z$21,MATCH("xG/90",[1]Table2!$B$1:$Z$1,0),0)*VLOOKUP($B12,[1]Table2!$B$1:$Z$21,MATCH("xGA/90",[1]Table2!$B$1:$Z$1,0),0),"")</f>
        <v>3.2825403225806449</v>
      </c>
      <c r="HS81" s="41" t="str">
        <f>IFERROR(VLOOKUP(HS12,[1]Table2!$B$1:$Z$21,MATCH("xG/90",[1]Table2!$B$1:$Z$1,0),0)*VLOOKUP($B12,[1]Table2!$B$1:$Z$21,MATCH("xGA/90",[1]Table2!$B$1:$Z$1,0),0),"")</f>
        <v/>
      </c>
      <c r="HT81" s="41" t="str">
        <f>IFERROR(VLOOKUP(HT12,[1]Table2!$B$1:$Z$21,MATCH("xG/90",[1]Table2!$B$1:$Z$1,0),0)*VLOOKUP($B12,[1]Table2!$B$1:$Z$21,MATCH("xGA/90",[1]Table2!$B$1:$Z$1,0),0),"")</f>
        <v/>
      </c>
      <c r="HU81" s="41" t="str">
        <f>IFERROR(VLOOKUP(HU12,[1]Table2!$B$1:$Z$21,MATCH("xG/90",[1]Table2!$B$1:$Z$1,0),0)*VLOOKUP($B12,[1]Table2!$B$1:$Z$21,MATCH("xGA/90",[1]Table2!$B$1:$Z$1,0),0),"")</f>
        <v/>
      </c>
      <c r="HV81" s="41" t="str">
        <f>IFERROR(VLOOKUP(HV12,[1]Table2!$B$1:$Z$21,MATCH("xG/90",[1]Table2!$B$1:$Z$1,0),0)*VLOOKUP($B12,[1]Table2!$B$1:$Z$21,MATCH("xGA/90",[1]Table2!$B$1:$Z$1,0),0),"")</f>
        <v/>
      </c>
      <c r="HW81" s="41" t="str">
        <f>IFERROR(VLOOKUP(HW12,[1]Table2!$B$1:$Z$21,MATCH("xG/90",[1]Table2!$B$1:$Z$1,0),0)*VLOOKUP($B12,[1]Table2!$B$1:$Z$21,MATCH("xGA/90",[1]Table2!$B$1:$Z$1,0),0),"")</f>
        <v/>
      </c>
      <c r="HX81" s="41" t="str">
        <f>IFERROR(VLOOKUP(HX12,[1]Table2!$B$1:$Z$21,MATCH("xG/90",[1]Table2!$B$1:$Z$1,0),0)*VLOOKUP($B12,[1]Table2!$B$1:$Z$21,MATCH("xGA/90",[1]Table2!$B$1:$Z$1,0),0),"")</f>
        <v/>
      </c>
      <c r="HY81" s="41" t="str">
        <f>IFERROR(VLOOKUP(HY12,[1]Table2!$B$1:$Z$21,MATCH("xG/90",[1]Table2!$B$1:$Z$1,0),0)*VLOOKUP($B12,[1]Table2!$B$1:$Z$21,MATCH("xGA/90",[1]Table2!$B$1:$Z$1,0),0),"")</f>
        <v/>
      </c>
      <c r="HZ81" s="41" t="str">
        <f>IFERROR(VLOOKUP(HZ12,[1]Table2!$B$1:$Z$21,MATCH("xG/90",[1]Table2!$B$1:$Z$1,0),0)*VLOOKUP($B12,[1]Table2!$B$1:$Z$21,MATCH("xGA/90",[1]Table2!$B$1:$Z$1,0),0),"")</f>
        <v/>
      </c>
      <c r="IA81" s="41" t="str">
        <f>IFERROR(VLOOKUP(IA12,[1]Table2!$B$1:$Z$21,MATCH("xG/90",[1]Table2!$B$1:$Z$1,0),0)*VLOOKUP($B12,[1]Table2!$B$1:$Z$21,MATCH("xGA/90",[1]Table2!$B$1:$Z$1,0),0),"")</f>
        <v/>
      </c>
      <c r="IB81" s="41" t="str">
        <f>IFERROR(VLOOKUP(IB12,[1]Table2!$B$1:$Z$21,MATCH("xG/90",[1]Table2!$B$1:$Z$1,0),0)*VLOOKUP($B12,[1]Table2!$B$1:$Z$21,MATCH("xGA/90",[1]Table2!$B$1:$Z$1,0),0),"")</f>
        <v/>
      </c>
      <c r="IC81" s="41" t="str">
        <f>IFERROR(VLOOKUP(IC12,[1]Table2!$B$1:$Z$21,MATCH("xG/90",[1]Table2!$B$1:$Z$1,0),0)*VLOOKUP($B12,[1]Table2!$B$1:$Z$21,MATCH("xGA/90",[1]Table2!$B$1:$Z$1,0),0),"")</f>
        <v/>
      </c>
      <c r="ID81" s="41" t="str">
        <f>IFERROR(VLOOKUP(ID12,[1]Table2!$B$1:$Z$21,MATCH("xG/90",[1]Table2!$B$1:$Z$1,0),0)*VLOOKUP($B12,[1]Table2!$B$1:$Z$21,MATCH("xGA/90",[1]Table2!$B$1:$Z$1,0),0),"")</f>
        <v/>
      </c>
      <c r="IE81" s="41" t="str">
        <f>IFERROR(VLOOKUP(IE12,[1]Table2!$B$1:$Z$21,MATCH("xG/90",[1]Table2!$B$1:$Z$1,0),0)*VLOOKUP($B12,[1]Table2!$B$1:$Z$21,MATCH("xGA/90",[1]Table2!$B$1:$Z$1,0),0),"")</f>
        <v/>
      </c>
      <c r="IF81" s="41" t="str">
        <f>IFERROR(VLOOKUP(IF12,[1]Table2!$B$1:$Z$21,MATCH("xG/90",[1]Table2!$B$1:$Z$1,0),0)*VLOOKUP($B12,[1]Table2!$B$1:$Z$21,MATCH("xGA/90",[1]Table2!$B$1:$Z$1,0),0),"")</f>
        <v/>
      </c>
      <c r="IG81" s="41" t="str">
        <f>IFERROR(VLOOKUP(IG12,[1]Table2!$B$1:$Z$21,MATCH("xG/90",[1]Table2!$B$1:$Z$1,0),0)*VLOOKUP($B12,[1]Table2!$B$1:$Z$21,MATCH("xGA/90",[1]Table2!$B$1:$Z$1,0),0),"")</f>
        <v/>
      </c>
      <c r="IH81" s="41" t="str">
        <f>IFERROR(VLOOKUP(IH12,[1]Table2!$B$1:$Z$21,MATCH("xG/90",[1]Table2!$B$1:$Z$1,0),0)*VLOOKUP($B12,[1]Table2!$B$1:$Z$21,MATCH("xGA/90",[1]Table2!$B$1:$Z$1,0),0),"")</f>
        <v/>
      </c>
      <c r="II81" s="41" t="str">
        <f>IFERROR(VLOOKUP(II12,[1]Table2!$B$1:$Z$21,MATCH("xG/90",[1]Table2!$B$1:$Z$1,0),0)*VLOOKUP($B12,[1]Table2!$B$1:$Z$21,MATCH("xGA/90",[1]Table2!$B$1:$Z$1,0),0),"")</f>
        <v/>
      </c>
      <c r="IJ81" s="41" t="str">
        <f>IFERROR(VLOOKUP(IJ12,[1]Table2!$B$1:$Z$21,MATCH("xG/90",[1]Table2!$B$1:$Z$1,0),0)*VLOOKUP($B12,[1]Table2!$B$1:$Z$21,MATCH("xGA/90",[1]Table2!$B$1:$Z$1,0),0),"")</f>
        <v/>
      </c>
      <c r="IK81" s="41" t="str">
        <f>IFERROR(VLOOKUP(IK12,[1]Table2!$B$1:$Z$21,MATCH("xG/90",[1]Table2!$B$1:$Z$1,0),0)*VLOOKUP($B12,[1]Table2!$B$1:$Z$21,MATCH("xGA/90",[1]Table2!$B$1:$Z$1,0),0),"")</f>
        <v/>
      </c>
      <c r="IL81" s="41">
        <f>IFERROR(VLOOKUP(IL12,[1]Table2!$B$1:$Z$21,MATCH("xG/90",[1]Table2!$B$1:$Z$1,0),0)*VLOOKUP($B12,[1]Table2!$B$1:$Z$21,MATCH("xGA/90",[1]Table2!$B$1:$Z$1,0),0),"")</f>
        <v>1.6540725806451611</v>
      </c>
      <c r="IM81" s="41" t="str">
        <f>IFERROR(VLOOKUP(IM12,[1]Table2!$B$1:$Z$21,MATCH("xG/90",[1]Table2!$B$1:$Z$1,0),0)*VLOOKUP($B12,[1]Table2!$B$1:$Z$21,MATCH("xGA/90",[1]Table2!$B$1:$Z$1,0),0),"")</f>
        <v/>
      </c>
      <c r="IN81" s="41" t="str">
        <f>IFERROR(VLOOKUP(IN12,[1]Table2!$B$1:$Z$21,MATCH("xG/90",[1]Table2!$B$1:$Z$1,0),0)*VLOOKUP($B12,[1]Table2!$B$1:$Z$21,MATCH("xGA/90",[1]Table2!$B$1:$Z$1,0),0),"")</f>
        <v/>
      </c>
      <c r="IO81" s="41" t="str">
        <f>IFERROR(VLOOKUP(IO12,[1]Table2!$B$1:$Z$21,MATCH("xG/90",[1]Table2!$B$1:$Z$1,0),0)*VLOOKUP($B12,[1]Table2!$B$1:$Z$21,MATCH("xGA/90",[1]Table2!$B$1:$Z$1,0),0),"")</f>
        <v/>
      </c>
      <c r="IP81" s="41" t="str">
        <f>IFERROR(VLOOKUP(IP12,[1]Table2!$B$1:$Z$21,MATCH("xG/90",[1]Table2!$B$1:$Z$1,0),0)*VLOOKUP($B12,[1]Table2!$B$1:$Z$21,MATCH("xGA/90",[1]Table2!$B$1:$Z$1,0),0),"")</f>
        <v/>
      </c>
      <c r="IQ81" s="41" t="str">
        <f>IFERROR(VLOOKUP(IQ12,[1]Table2!$B$1:$Z$21,MATCH("xG/90",[1]Table2!$B$1:$Z$1,0),0)*VLOOKUP($B12,[1]Table2!$B$1:$Z$21,MATCH("xGA/90",[1]Table2!$B$1:$Z$1,0),0),"")</f>
        <v/>
      </c>
      <c r="IR81" s="41" t="str">
        <f>IFERROR(VLOOKUP(IR12,[1]Table2!$B$1:$Z$21,MATCH("xG/90",[1]Table2!$B$1:$Z$1,0),0)*VLOOKUP($B12,[1]Table2!$B$1:$Z$21,MATCH("xGA/90",[1]Table2!$B$1:$Z$1,0),0),"")</f>
        <v/>
      </c>
      <c r="IS81" s="41">
        <f>IFERROR(VLOOKUP(IS12,[1]Table2!$B$1:$Z$21,MATCH("xG/90",[1]Table2!$B$1:$Z$1,0),0)*VLOOKUP($B12,[1]Table2!$B$1:$Z$21,MATCH("xGA/90",[1]Table2!$B$1:$Z$1,0),0),"")</f>
        <v>2.1726118626430804</v>
      </c>
      <c r="IT81" s="41" t="str">
        <f>IFERROR(VLOOKUP(IT12,[1]Table2!$B$1:$Z$21,MATCH("xG/90",[1]Table2!$B$1:$Z$1,0),0)*VLOOKUP($B12,[1]Table2!$B$1:$Z$21,MATCH("xGA/90",[1]Table2!$B$1:$Z$1,0),0),"")</f>
        <v/>
      </c>
      <c r="IU81" s="41" t="str">
        <f>IFERROR(VLOOKUP(IU12,[1]Table2!$B$1:$Z$21,MATCH("xG/90",[1]Table2!$B$1:$Z$1,0),0)*VLOOKUP($B12,[1]Table2!$B$1:$Z$21,MATCH("xGA/90",[1]Table2!$B$1:$Z$1,0),0),"")</f>
        <v/>
      </c>
      <c r="IV81" s="41" t="str">
        <f>IFERROR(VLOOKUP(IV12,[1]Table2!$B$1:$Z$21,MATCH("xG/90",[1]Table2!$B$1:$Z$1,0),0)*VLOOKUP($B12,[1]Table2!$B$1:$Z$21,MATCH("xGA/90",[1]Table2!$B$1:$Z$1,0),0),"")</f>
        <v/>
      </c>
      <c r="IW81" s="41" t="str">
        <f>IFERROR(VLOOKUP(IW12,[1]Table2!$B$1:$Z$21,MATCH("xG/90",[1]Table2!$B$1:$Z$1,0),0)*VLOOKUP($B12,[1]Table2!$B$1:$Z$21,MATCH("xGA/90",[1]Table2!$B$1:$Z$1,0),0),"")</f>
        <v/>
      </c>
      <c r="IX81" s="41" t="str">
        <f>IFERROR(VLOOKUP(IX12,[1]Table2!$B$1:$Z$21,MATCH("xG/90",[1]Table2!$B$1:$Z$1,0),0)*VLOOKUP($B12,[1]Table2!$B$1:$Z$21,MATCH("xGA/90",[1]Table2!$B$1:$Z$1,0),0),"")</f>
        <v/>
      </c>
      <c r="IY81" s="41" t="str">
        <f>IFERROR(VLOOKUP(IY12,[1]Table2!$B$1:$Z$21,MATCH("xG/90",[1]Table2!$B$1:$Z$1,0),0)*VLOOKUP($B12,[1]Table2!$B$1:$Z$21,MATCH("xGA/90",[1]Table2!$B$1:$Z$1,0),0),"")</f>
        <v/>
      </c>
      <c r="IZ81" s="41">
        <f>IFERROR(VLOOKUP(IZ12,[1]Table2!$B$1:$Z$21,MATCH("xG/90",[1]Table2!$B$1:$Z$1,0),0)*VLOOKUP($B12,[1]Table2!$B$1:$Z$21,MATCH("xGA/90",[1]Table2!$B$1:$Z$1,0),0),"")</f>
        <v>1.7564919354838708</v>
      </c>
      <c r="JA81" s="41" t="str">
        <f>IFERROR(VLOOKUP(JA12,[1]Table2!$B$1:$Z$21,MATCH("xG/90",[1]Table2!$B$1:$Z$1,0),0)*VLOOKUP($B12,[1]Table2!$B$1:$Z$21,MATCH("xGA/90",[1]Table2!$B$1:$Z$1,0),0),"")</f>
        <v/>
      </c>
      <c r="JB81" s="41" t="str">
        <f>IFERROR(VLOOKUP(JB12,[1]Table2!$B$1:$Z$21,MATCH("xG/90",[1]Table2!$B$1:$Z$1,0),0)*VLOOKUP($B12,[1]Table2!$B$1:$Z$21,MATCH("xGA/90",[1]Table2!$B$1:$Z$1,0),0),"")</f>
        <v/>
      </c>
      <c r="JC81" s="41" t="str">
        <f>IFERROR(VLOOKUP(JC12,[1]Table2!$B$1:$Z$21,MATCH("xG/90",[1]Table2!$B$1:$Z$1,0),0)*VLOOKUP($B12,[1]Table2!$B$1:$Z$21,MATCH("xGA/90",[1]Table2!$B$1:$Z$1,0),0),"")</f>
        <v/>
      </c>
      <c r="JD81" s="41" t="str">
        <f>IFERROR(VLOOKUP(JD12,[1]Table2!$B$1:$Z$21,MATCH("xG/90",[1]Table2!$B$1:$Z$1,0),0)*VLOOKUP($B12,[1]Table2!$B$1:$Z$21,MATCH("xGA/90",[1]Table2!$B$1:$Z$1,0),0),"")</f>
        <v/>
      </c>
      <c r="JE81" s="41" t="str">
        <f>IFERROR(VLOOKUP(JE12,[1]Table2!$B$1:$Z$21,MATCH("xG/90",[1]Table2!$B$1:$Z$1,0),0)*VLOOKUP($B12,[1]Table2!$B$1:$Z$21,MATCH("xGA/90",[1]Table2!$B$1:$Z$1,0),0),"")</f>
        <v/>
      </c>
      <c r="JF81" s="41" t="str">
        <f>IFERROR(VLOOKUP(JF12,[1]Table2!$B$1:$Z$21,MATCH("xG/90",[1]Table2!$B$1:$Z$1,0),0)*VLOOKUP($B12,[1]Table2!$B$1:$Z$21,MATCH("xGA/90",[1]Table2!$B$1:$Z$1,0),0),"")</f>
        <v/>
      </c>
      <c r="JG81" s="41">
        <f>IFERROR(VLOOKUP(JG12,[1]Table2!$B$1:$Z$21,MATCH("xG/90",[1]Table2!$B$1:$Z$1,0),0)*VLOOKUP($B12,[1]Table2!$B$1:$Z$21,MATCH("xGA/90",[1]Table2!$B$1:$Z$1,0),0),"")</f>
        <v>2.0330241935483873</v>
      </c>
      <c r="JH81" s="41" t="str">
        <f>IFERROR(VLOOKUP(JH12,[1]Table2!$B$1:$Z$21,MATCH("xG/90",[1]Table2!$B$1:$Z$1,0),0)*VLOOKUP($B12,[1]Table2!$B$1:$Z$21,MATCH("xGA/90",[1]Table2!$B$1:$Z$1,0),0),"")</f>
        <v/>
      </c>
      <c r="JI81" s="41" t="str">
        <f>IFERROR(VLOOKUP(JI12,[1]Table2!$B$1:$Z$21,MATCH("xG/90",[1]Table2!$B$1:$Z$1,0),0)*VLOOKUP($B12,[1]Table2!$B$1:$Z$21,MATCH("xGA/90",[1]Table2!$B$1:$Z$1,0),0),"")</f>
        <v/>
      </c>
      <c r="JJ81" s="41">
        <f>IFERROR(VLOOKUP(JJ12,[1]Table2!$B$1:$Z$21,MATCH("xG/90",[1]Table2!$B$1:$Z$1,0),0)*VLOOKUP($B12,[1]Table2!$B$1:$Z$21,MATCH("xGA/90",[1]Table2!$B$1:$Z$1,0),0),"")</f>
        <v>2.1405645161290319</v>
      </c>
      <c r="JK81" s="41" t="str">
        <f>IFERROR(VLOOKUP(JK12,[1]Table2!$B$1:$Z$21,MATCH("xG/90",[1]Table2!$B$1:$Z$1,0),0)*VLOOKUP($B12,[1]Table2!$B$1:$Z$21,MATCH("xGA/90",[1]Table2!$B$1:$Z$1,0),0),"")</f>
        <v/>
      </c>
      <c r="JL81" s="41" t="str">
        <f>IFERROR(VLOOKUP(JL12,[1]Table2!$B$1:$Z$21,MATCH("xG/90",[1]Table2!$B$1:$Z$1,0),0)*VLOOKUP($B12,[1]Table2!$B$1:$Z$21,MATCH("xGA/90",[1]Table2!$B$1:$Z$1,0),0),"")</f>
        <v/>
      </c>
      <c r="JM81" s="41" t="str">
        <f>IFERROR(VLOOKUP(JM12,[1]Table2!$B$1:$Z$21,MATCH("xG/90",[1]Table2!$B$1:$Z$1,0),0)*VLOOKUP($B12,[1]Table2!$B$1:$Z$21,MATCH("xGA/90",[1]Table2!$B$1:$Z$1,0),0),"")</f>
        <v/>
      </c>
      <c r="JN81" s="41" t="str">
        <f>IFERROR(VLOOKUP(JN12,[1]Table2!$B$1:$Z$21,MATCH("xG/90",[1]Table2!$B$1:$Z$1,0),0)*VLOOKUP($B12,[1]Table2!$B$1:$Z$21,MATCH("xGA/90",[1]Table2!$B$1:$Z$1,0),0),"")</f>
        <v/>
      </c>
      <c r="JO81" s="41">
        <f>IFERROR(VLOOKUP(JO12,[1]Table2!$B$1:$Z$21,MATCH("xG/90",[1]Table2!$B$1:$Z$1,0),0)*VLOOKUP($B12,[1]Table2!$B$1:$Z$21,MATCH("xGA/90",[1]Table2!$B$1:$Z$1,0),0),"")</f>
        <v>3.4686021505376345</v>
      </c>
      <c r="JP81" s="41" t="str">
        <f>IFERROR(VLOOKUP(JP12,[1]Table2!$B$1:$Z$21,MATCH("xG/90",[1]Table2!$B$1:$Z$1,0),0)*VLOOKUP($B12,[1]Table2!$B$1:$Z$21,MATCH("xGA/90",[1]Table2!$B$1:$Z$1,0),0),"")</f>
        <v/>
      </c>
      <c r="JQ81" s="41" t="str">
        <f>IFERROR(VLOOKUP(JQ12,[1]Table2!$B$1:$Z$21,MATCH("xG/90",[1]Table2!$B$1:$Z$1,0),0)*VLOOKUP($B12,[1]Table2!$B$1:$Z$21,MATCH("xGA/90",[1]Table2!$B$1:$Z$1,0),0),"")</f>
        <v/>
      </c>
      <c r="JR81" s="41">
        <f>IFERROR(VLOOKUP(JR12,[1]Table2!$B$1:$Z$21,MATCH("xG/90",[1]Table2!$B$1:$Z$1,0),0)*VLOOKUP($B12,[1]Table2!$B$1:$Z$21,MATCH("xGA/90",[1]Table2!$B$1:$Z$1,0),0),"")</f>
        <v>3.039542143600416</v>
      </c>
      <c r="JS81" s="41" t="str">
        <f>IFERROR(VLOOKUP(JS12,[1]Table2!$B$1:$Z$21,MATCH("xG/90",[1]Table2!$B$1:$Z$1,0),0)*VLOOKUP($B12,[1]Table2!$B$1:$Z$21,MATCH("xGA/90",[1]Table2!$B$1:$Z$1,0),0),"")</f>
        <v/>
      </c>
      <c r="JT81" s="41" t="str">
        <f>IFERROR(VLOOKUP(JT12,[1]Table2!$B$1:$Z$21,MATCH("xG/90",[1]Table2!$B$1:$Z$1,0),0)*VLOOKUP($B12,[1]Table2!$B$1:$Z$21,MATCH("xGA/90",[1]Table2!$B$1:$Z$1,0),0),"")</f>
        <v/>
      </c>
      <c r="JU81" s="41" t="str">
        <f>IFERROR(VLOOKUP(JU12,[1]Table2!$B$1:$Z$21,MATCH("xG/90",[1]Table2!$B$1:$Z$1,0),0)*VLOOKUP($B12,[1]Table2!$B$1:$Z$21,MATCH("xGA/90",[1]Table2!$B$1:$Z$1,0),0),"")</f>
        <v/>
      </c>
      <c r="JV81" s="41" t="str">
        <f>IFERROR(VLOOKUP(JV12,[1]Table2!$B$1:$Z$21,MATCH("xG/90",[1]Table2!$B$1:$Z$1,0),0)*VLOOKUP($B12,[1]Table2!$B$1:$Z$21,MATCH("xGA/90",[1]Table2!$B$1:$Z$1,0),0),"")</f>
        <v/>
      </c>
      <c r="JW81" s="41">
        <f>IFERROR(VLOOKUP(JW12,[1]Table2!$B$1:$Z$21,MATCH("xG/90",[1]Table2!$B$1:$Z$1,0),0)*VLOOKUP($B12,[1]Table2!$B$1:$Z$21,MATCH("xGA/90",[1]Table2!$B$1:$Z$1,0),0),"")</f>
        <v>2.0688709677419355</v>
      </c>
      <c r="JX81" s="41" t="str">
        <f>IFERROR(VLOOKUP(JX12,[1]Table2!$B$1:$Z$21,MATCH("xG/90",[1]Table2!$B$1:$Z$1,0),0)*VLOOKUP($B12,[1]Table2!$B$1:$Z$21,MATCH("xGA/90",[1]Table2!$B$1:$Z$1,0),0),"")</f>
        <v/>
      </c>
      <c r="JY81" s="41" t="str">
        <f>IFERROR(VLOOKUP(JY12,[1]Table2!$B$1:$Z$21,MATCH("xG/90",[1]Table2!$B$1:$Z$1,0),0)*VLOOKUP($B12,[1]Table2!$B$1:$Z$21,MATCH("xGA/90",[1]Table2!$B$1:$Z$1,0),0),"")</f>
        <v/>
      </c>
      <c r="JZ81" s="41" t="str">
        <f>IFERROR(VLOOKUP(JZ12,[1]Table2!$B$1:$Z$21,MATCH("xG/90",[1]Table2!$B$1:$Z$1,0),0)*VLOOKUP($B12,[1]Table2!$B$1:$Z$21,MATCH("xGA/90",[1]Table2!$B$1:$Z$1,0),0),"")</f>
        <v/>
      </c>
      <c r="KA81" s="41" t="str">
        <f>IFERROR(VLOOKUP(KA12,[1]Table2!$B$1:$Z$21,MATCH("xG/90",[1]Table2!$B$1:$Z$1,0),0)*VLOOKUP($B12,[1]Table2!$B$1:$Z$21,MATCH("xGA/90",[1]Table2!$B$1:$Z$1,0),0),"")</f>
        <v/>
      </c>
      <c r="KB81" s="41">
        <f>IFERROR(VLOOKUP(KB12,[1]Table2!$B$1:$Z$21,MATCH("xG/90",[1]Table2!$B$1:$Z$1,0),0)*VLOOKUP($B12,[1]Table2!$B$1:$Z$21,MATCH("xGA/90",[1]Table2!$B$1:$Z$1,0),0),"")</f>
        <v>1.5618951612903225</v>
      </c>
      <c r="KC81" s="41" t="str">
        <f>IFERROR(VLOOKUP(KC12,[1]Table2!$B$1:$Z$21,MATCH("xG/90",[1]Table2!$B$1:$Z$1,0),0)*VLOOKUP($B12,[1]Table2!$B$1:$Z$21,MATCH("xGA/90",[1]Table2!$B$1:$Z$1,0),0),"")</f>
        <v/>
      </c>
      <c r="KD81" s="41" t="str">
        <f>IFERROR(VLOOKUP(KD12,[1]Table2!$B$1:$Z$21,MATCH("xG/90",[1]Table2!$B$1:$Z$1,0),0)*VLOOKUP($B12,[1]Table2!$B$1:$Z$21,MATCH("xGA/90",[1]Table2!$B$1:$Z$1,0),0),"")</f>
        <v/>
      </c>
      <c r="KE81" s="41" t="str">
        <f>IFERROR(VLOOKUP(KE12,[1]Table2!$B$1:$Z$21,MATCH("xG/90",[1]Table2!$B$1:$Z$1,0),0)*VLOOKUP($B12,[1]Table2!$B$1:$Z$21,MATCH("xGA/90",[1]Table2!$B$1:$Z$1,0),0),"")</f>
        <v/>
      </c>
      <c r="KF81" s="41" t="str">
        <f>IFERROR(VLOOKUP(KF12,[1]Table2!$B$1:$Z$21,MATCH("xG/90",[1]Table2!$B$1:$Z$1,0),0)*VLOOKUP($B12,[1]Table2!$B$1:$Z$21,MATCH("xGA/90",[1]Table2!$B$1:$Z$1,0),0),"")</f>
        <v/>
      </c>
      <c r="KG81" s="41" t="str">
        <f>IFERROR(VLOOKUP(KG12,[1]Table2!$B$1:$Z$21,MATCH("xG/90",[1]Table2!$B$1:$Z$1,0),0)*VLOOKUP($B12,[1]Table2!$B$1:$Z$21,MATCH("xGA/90",[1]Table2!$B$1:$Z$1,0),0),"")</f>
        <v/>
      </c>
      <c r="KH81" s="41" t="str">
        <f>IFERROR(VLOOKUP(KH12,[1]Table2!$B$1:$Z$21,MATCH("xG/90",[1]Table2!$B$1:$Z$1,0),0)*VLOOKUP($B12,[1]Table2!$B$1:$Z$21,MATCH("xGA/90",[1]Table2!$B$1:$Z$1,0),0),"")</f>
        <v/>
      </c>
      <c r="KI81" s="41">
        <f>IFERROR(VLOOKUP(KI12,[1]Table2!$B$1:$Z$21,MATCH("xG/90",[1]Table2!$B$1:$Z$1,0),0)*VLOOKUP($B12,[1]Table2!$B$1:$Z$21,MATCH("xGA/90",[1]Table2!$B$1:$Z$1,0),0),"")</f>
        <v>1.6131048387096774</v>
      </c>
      <c r="KJ81" s="41" t="str">
        <f>IFERROR(VLOOKUP(KJ12,[1]Table2!$B$1:$Z$21,MATCH("xG/90",[1]Table2!$B$1:$Z$1,0),0)*VLOOKUP($B12,[1]Table2!$B$1:$Z$21,MATCH("xGA/90",[1]Table2!$B$1:$Z$1,0),0),"")</f>
        <v/>
      </c>
      <c r="KK81" s="41" t="str">
        <f>IFERROR(VLOOKUP(KK12,[1]Table2!$B$1:$Z$21,MATCH("xG/90",[1]Table2!$B$1:$Z$1,0),0)*VLOOKUP($B12,[1]Table2!$B$1:$Z$21,MATCH("xGA/90",[1]Table2!$B$1:$Z$1,0),0),"")</f>
        <v/>
      </c>
      <c r="KL81" s="41" t="str">
        <f>IFERROR(VLOOKUP(KL12,[1]Table2!$B$1:$Z$21,MATCH("xG/90",[1]Table2!$B$1:$Z$1,0),0)*VLOOKUP($B12,[1]Table2!$B$1:$Z$21,MATCH("xGA/90",[1]Table2!$B$1:$Z$1,0),0),"")</f>
        <v/>
      </c>
      <c r="KM81" s="41" t="str">
        <f>IFERROR(VLOOKUP(KM12,[1]Table2!$B$1:$Z$21,MATCH("xG/90",[1]Table2!$B$1:$Z$1,0),0)*VLOOKUP($B12,[1]Table2!$B$1:$Z$21,MATCH("xGA/90",[1]Table2!$B$1:$Z$1,0),0),"")</f>
        <v/>
      </c>
      <c r="KN81" s="41" t="str">
        <f>IFERROR(VLOOKUP(KN12,[1]Table2!$B$1:$Z$21,MATCH("xG/90",[1]Table2!$B$1:$Z$1,0),0)*VLOOKUP($B12,[1]Table2!$B$1:$Z$21,MATCH("xGA/90",[1]Table2!$B$1:$Z$1,0),0),"")</f>
        <v/>
      </c>
      <c r="KO81" s="41" t="str">
        <f>IFERROR(VLOOKUP(KO12,[1]Table2!$B$1:$Z$21,MATCH("xG/90",[1]Table2!$B$1:$Z$1,0),0)*VLOOKUP($B12,[1]Table2!$B$1:$Z$21,MATCH("xGA/90",[1]Table2!$B$1:$Z$1,0),0),"")</f>
        <v/>
      </c>
      <c r="KP81" s="41" t="str">
        <f>IFERROR(VLOOKUP(KP12,[1]Table2!$B$1:$Z$21,MATCH("xG/90",[1]Table2!$B$1:$Z$1,0),0)*VLOOKUP($B12,[1]Table2!$B$1:$Z$21,MATCH("xGA/90",[1]Table2!$B$1:$Z$1,0),0),"")</f>
        <v/>
      </c>
      <c r="KQ81" s="41">
        <f>IFERROR(VLOOKUP(KQ12,[1]Table2!$B$1:$Z$21,MATCH("xG/90",[1]Table2!$B$1:$Z$1,0),0)*VLOOKUP($B12,[1]Table2!$B$1:$Z$21,MATCH("xGA/90",[1]Table2!$B$1:$Z$1,0),0),"")</f>
        <v>2.6929462365591399</v>
      </c>
      <c r="KR81" s="41" t="str">
        <f>IFERROR(VLOOKUP(KR12,[1]Table2!$B$1:$Z$21,MATCH("xG/90",[1]Table2!$B$1:$Z$1,0),0)*VLOOKUP($B12,[1]Table2!$B$1:$Z$21,MATCH("xGA/90",[1]Table2!$B$1:$Z$1,0),0),"")</f>
        <v/>
      </c>
      <c r="KS81" s="41" t="str">
        <f>IFERROR(VLOOKUP(KS12,[1]Table2!$B$1:$Z$21,MATCH("xG/90",[1]Table2!$B$1:$Z$1,0),0)*VLOOKUP($B12,[1]Table2!$B$1:$Z$21,MATCH("xGA/90",[1]Table2!$B$1:$Z$1,0),0),"")</f>
        <v/>
      </c>
      <c r="KT81" s="41" t="str">
        <f>IFERROR(VLOOKUP(KT12,[1]Table2!$B$1:$Z$21,MATCH("xG/90",[1]Table2!$B$1:$Z$1,0),0)*VLOOKUP($B12,[1]Table2!$B$1:$Z$21,MATCH("xGA/90",[1]Table2!$B$1:$Z$1,0),0),"")</f>
        <v/>
      </c>
      <c r="KU81" s="41" t="str">
        <f>IFERROR(VLOOKUP(KU12,[1]Table2!$B$1:$Z$21,MATCH("xG/90",[1]Table2!$B$1:$Z$1,0),0)*VLOOKUP($B12,[1]Table2!$B$1:$Z$21,MATCH("xGA/90",[1]Table2!$B$1:$Z$1,0),0),"")</f>
        <v/>
      </c>
      <c r="KV81" s="41" t="str">
        <f>IFERROR(VLOOKUP(KV12,[1]Table2!$B$1:$Z$21,MATCH("xG/90",[1]Table2!$B$1:$Z$1,0),0)*VLOOKUP($B12,[1]Table2!$B$1:$Z$21,MATCH("xGA/90",[1]Table2!$B$1:$Z$1,0),0),"")</f>
        <v/>
      </c>
      <c r="KW81" s="41" t="str">
        <f>IFERROR(VLOOKUP(KW12,[1]Table2!$B$1:$Z$21,MATCH("xG/90",[1]Table2!$B$1:$Z$1,0),0)*VLOOKUP($B12,[1]Table2!$B$1:$Z$21,MATCH("xGA/90",[1]Table2!$B$1:$Z$1,0),0),"")</f>
        <v/>
      </c>
      <c r="KX81" s="41" t="str">
        <f>IFERROR(VLOOKUP(KX12,[1]Table2!$B$1:$Z$21,MATCH("xG/90",[1]Table2!$B$1:$Z$1,0),0)*VLOOKUP($B12,[1]Table2!$B$1:$Z$21,MATCH("xGA/90",[1]Table2!$B$1:$Z$1,0),0),"")</f>
        <v/>
      </c>
      <c r="KY81" s="41" t="str">
        <f>IFERROR(VLOOKUP(KY12,[1]Table2!$B$1:$Z$21,MATCH("xG/90",[1]Table2!$B$1:$Z$1,0),0)*VLOOKUP($B12,[1]Table2!$B$1:$Z$21,MATCH("xGA/90",[1]Table2!$B$1:$Z$1,0),0),"")</f>
        <v/>
      </c>
      <c r="KZ81" s="41" t="str">
        <f>IFERROR(VLOOKUP(KZ12,[1]Table2!$B$1:$Z$21,MATCH("xG/90",[1]Table2!$B$1:$Z$1,0),0)*VLOOKUP($B12,[1]Table2!$B$1:$Z$21,MATCH("xGA/90",[1]Table2!$B$1:$Z$1,0),0),"")</f>
        <v/>
      </c>
      <c r="LA81" s="41" t="str">
        <f>IFERROR(VLOOKUP(LA12,[1]Table2!$B$1:$Z$21,MATCH("xG/90",[1]Table2!$B$1:$Z$1,0),0)*VLOOKUP($B12,[1]Table2!$B$1:$Z$21,MATCH("xGA/90",[1]Table2!$B$1:$Z$1,0),0),"")</f>
        <v/>
      </c>
      <c r="LB81" s="41" t="str">
        <f>IFERROR(VLOOKUP(LB12,[1]Table2!$B$1:$Z$21,MATCH("xG/90",[1]Table2!$B$1:$Z$1,0),0)*VLOOKUP($B12,[1]Table2!$B$1:$Z$21,MATCH("xGA/90",[1]Table2!$B$1:$Z$1,0),0),"")</f>
        <v/>
      </c>
      <c r="LC81" s="41" t="str">
        <f>IFERROR(VLOOKUP(LC12,[1]Table2!$B$1:$Z$21,MATCH("xG/90",[1]Table2!$B$1:$Z$1,0),0)*VLOOKUP($B12,[1]Table2!$B$1:$Z$21,MATCH("xGA/90",[1]Table2!$B$1:$Z$1,0),0),"")</f>
        <v/>
      </c>
      <c r="LD81" s="41" t="str">
        <f>IFERROR(VLOOKUP(LD12,[1]Table2!$B$1:$Z$21,MATCH("xG/90",[1]Table2!$B$1:$Z$1,0),0)*VLOOKUP($B12,[1]Table2!$B$1:$Z$21,MATCH("xGA/90",[1]Table2!$B$1:$Z$1,0),0),"")</f>
        <v/>
      </c>
      <c r="LE81" s="41" t="str">
        <f>IFERROR(VLOOKUP(LE12,[1]Table2!$B$1:$Z$21,MATCH("xG/90",[1]Table2!$B$1:$Z$1,0),0)*VLOOKUP($B12,[1]Table2!$B$1:$Z$21,MATCH("xGA/90",[1]Table2!$B$1:$Z$1,0),0),"")</f>
        <v/>
      </c>
      <c r="LF81" s="41" t="str">
        <f>IFERROR(VLOOKUP(LF12,[1]Table2!$B$1:$Z$21,MATCH("xG/90",[1]Table2!$B$1:$Z$1,0),0)*VLOOKUP($B12,[1]Table2!$B$1:$Z$21,MATCH("xGA/90",[1]Table2!$B$1:$Z$1,0),0),"")</f>
        <v/>
      </c>
      <c r="LG81" s="41" t="str">
        <f>IFERROR(VLOOKUP(LG12,[1]Table2!$B$1:$Z$21,MATCH("xG/90",[1]Table2!$B$1:$Z$1,0),0)*VLOOKUP($B12,[1]Table2!$B$1:$Z$21,MATCH("xGA/90",[1]Table2!$B$1:$Z$1,0),0),"")</f>
        <v/>
      </c>
      <c r="LH81" s="41" t="str">
        <f>IFERROR(VLOOKUP(LH12,[1]Table2!$B$1:$Z$21,MATCH("xG/90",[1]Table2!$B$1:$Z$1,0),0)*VLOOKUP($B12,[1]Table2!$B$1:$Z$21,MATCH("xGA/90",[1]Table2!$B$1:$Z$1,0),0),"")</f>
        <v/>
      </c>
      <c r="LI81" s="41" t="str">
        <f>IFERROR(VLOOKUP(LI12,[1]Table2!$B$1:$Z$21,MATCH("xG/90",[1]Table2!$B$1:$Z$1,0),0)*VLOOKUP($B12,[1]Table2!$B$1:$Z$21,MATCH("xGA/90",[1]Table2!$B$1:$Z$1,0),0),"")</f>
        <v/>
      </c>
      <c r="LJ81" s="41" t="str">
        <f>IFERROR(VLOOKUP(LJ12,[1]Table2!$B$1:$Z$21,MATCH("xG/90",[1]Table2!$B$1:$Z$1,0),0)*VLOOKUP($B12,[1]Table2!$B$1:$Z$21,MATCH("xGA/90",[1]Table2!$B$1:$Z$1,0),0),"")</f>
        <v/>
      </c>
      <c r="LK81" s="41" t="str">
        <f>IFERROR(VLOOKUP(LK12,[1]Table2!$B$1:$Z$21,MATCH("xG/90",[1]Table2!$B$1:$Z$1,0),0)*VLOOKUP($B12,[1]Table2!$B$1:$Z$21,MATCH("xGA/90",[1]Table2!$B$1:$Z$1,0),0),"")</f>
        <v/>
      </c>
      <c r="LL81" s="41" t="str">
        <f>IFERROR(VLOOKUP(LL12,[1]Table2!$B$1:$Z$21,MATCH("xG/90",[1]Table2!$B$1:$Z$1,0),0)*VLOOKUP($B12,[1]Table2!$B$1:$Z$21,MATCH("xGA/90",[1]Table2!$B$1:$Z$1,0),0),"")</f>
        <v/>
      </c>
      <c r="LM81" s="41" t="str">
        <f>IFERROR(VLOOKUP(LM12,[1]Table2!$B$1:$Z$21,MATCH("xG/90",[1]Table2!$B$1:$Z$1,0),0)*VLOOKUP($B12,[1]Table2!$B$1:$Z$21,MATCH("xGA/90",[1]Table2!$B$1:$Z$1,0),0),"")</f>
        <v/>
      </c>
      <c r="LN81" s="41" t="str">
        <f>IFERROR(VLOOKUP(LN12,[1]Table2!$B$1:$Z$21,MATCH("xG/90",[1]Table2!$B$1:$Z$1,0),0)*VLOOKUP($B12,[1]Table2!$B$1:$Z$21,MATCH("xGA/90",[1]Table2!$B$1:$Z$1,0),0),"")</f>
        <v/>
      </c>
      <c r="LO81" s="41" t="str">
        <f>IFERROR(VLOOKUP(LO12,[1]Table2!$B$1:$Z$21,MATCH("xG/90",[1]Table2!$B$1:$Z$1,0),0)*VLOOKUP($B12,[1]Table2!$B$1:$Z$21,MATCH("xGA/90",[1]Table2!$B$1:$Z$1,0),0),"")</f>
        <v/>
      </c>
      <c r="LP81" s="41" t="str">
        <f>IFERROR(VLOOKUP(LP12,[1]Table2!$B$1:$Z$21,MATCH("xG/90",[1]Table2!$B$1:$Z$1,0),0)*VLOOKUP($B12,[1]Table2!$B$1:$Z$21,MATCH("xGA/90",[1]Table2!$B$1:$Z$1,0),0),"")</f>
        <v/>
      </c>
      <c r="LQ81" s="41" t="str">
        <f>IFERROR(VLOOKUP(LQ12,[1]Table2!$B$1:$Z$21,MATCH("xG/90",[1]Table2!$B$1:$Z$1,0),0)*VLOOKUP($B12,[1]Table2!$B$1:$Z$21,MATCH("xGA/90",[1]Table2!$B$1:$Z$1,0),0),"")</f>
        <v/>
      </c>
      <c r="LR81" s="41" t="str">
        <f>IFERROR(VLOOKUP(LR12,[1]Table2!$B$1:$Z$21,MATCH("xG/90",[1]Table2!$B$1:$Z$1,0),0)*VLOOKUP($B12,[1]Table2!$B$1:$Z$21,MATCH("xGA/90",[1]Table2!$B$1:$Z$1,0),0),"")</f>
        <v/>
      </c>
      <c r="LS81" s="41" t="str">
        <f>IFERROR(VLOOKUP(LS12,[1]Table2!$B$1:$Z$21,MATCH("xG/90",[1]Table2!$B$1:$Z$1,0),0)*VLOOKUP($B12,[1]Table2!$B$1:$Z$21,MATCH("xGA/90",[1]Table2!$B$1:$Z$1,0),0),"")</f>
        <v/>
      </c>
      <c r="LT81" s="41" t="str">
        <f>IFERROR(VLOOKUP(LT12,[1]Table2!$B$1:$Z$21,MATCH("xG/90",[1]Table2!$B$1:$Z$1,0),0)*VLOOKUP($B12,[1]Table2!$B$1:$Z$21,MATCH("xGA/90",[1]Table2!$B$1:$Z$1,0),0),"")</f>
        <v/>
      </c>
      <c r="LU81" s="41" t="str">
        <f>IFERROR(VLOOKUP(LU12,[1]Table2!$B$1:$Z$21,MATCH("xG/90",[1]Table2!$B$1:$Z$1,0),0)*VLOOKUP($B12,[1]Table2!$B$1:$Z$21,MATCH("xGA/90",[1]Table2!$B$1:$Z$1,0),0),"")</f>
        <v/>
      </c>
      <c r="LV81" s="41" t="str">
        <f>IFERROR(VLOOKUP(LV12,[1]Table2!$B$1:$Z$21,MATCH("xG/90",[1]Table2!$B$1:$Z$1,0),0)*VLOOKUP($B12,[1]Table2!$B$1:$Z$21,MATCH("xGA/90",[1]Table2!$B$1:$Z$1,0),0),"")</f>
        <v/>
      </c>
      <c r="LW81" s="41" t="str">
        <f>IFERROR(VLOOKUP(LW12,[1]Table2!$B$1:$Z$21,MATCH("xG/90",[1]Table2!$B$1:$Z$1,0),0)*VLOOKUP($B12,[1]Table2!$B$1:$Z$21,MATCH("xGA/90",[1]Table2!$B$1:$Z$1,0),0),"")</f>
        <v/>
      </c>
      <c r="LX81" s="41" t="str">
        <f>IFERROR(VLOOKUP(LX12,[1]Table2!$B$1:$Z$21,MATCH("xG/90",[1]Table2!$B$1:$Z$1,0),0)*VLOOKUP($B12,[1]Table2!$B$1:$Z$21,MATCH("xGA/90",[1]Table2!$B$1:$Z$1,0),0),"")</f>
        <v/>
      </c>
      <c r="LY81" s="41" t="str">
        <f>IFERROR(VLOOKUP(LY12,[1]Table2!$B$1:$Z$21,MATCH("xG/90",[1]Table2!$B$1:$Z$1,0),0)*VLOOKUP($B12,[1]Table2!$B$1:$Z$21,MATCH("xGA/90",[1]Table2!$B$1:$Z$1,0),0),"")</f>
        <v/>
      </c>
      <c r="LZ81" s="41" t="str">
        <f>IFERROR(VLOOKUP(LZ12,[1]Table2!$B$1:$Z$21,MATCH("xG/90",[1]Table2!$B$1:$Z$1,0),0)*VLOOKUP($B12,[1]Table2!$B$1:$Z$21,MATCH("xGA/90",[1]Table2!$B$1:$Z$1,0),0),"")</f>
        <v/>
      </c>
      <c r="MA81" s="41" t="str">
        <f>IFERROR(VLOOKUP(MA12,[1]Table2!$B$1:$Z$21,MATCH("xG/90",[1]Table2!$B$1:$Z$1,0),0)*VLOOKUP($B12,[1]Table2!$B$1:$Z$21,MATCH("xGA/90",[1]Table2!$B$1:$Z$1,0),0),"")</f>
        <v/>
      </c>
      <c r="MB81" s="41" t="str">
        <f>IFERROR(VLOOKUP(MB12,[1]Table2!$B$1:$Z$21,MATCH("xG/90",[1]Table2!$B$1:$Z$1,0),0)*VLOOKUP($B12,[1]Table2!$B$1:$Z$21,MATCH("xGA/90",[1]Table2!$B$1:$Z$1,0),0),"")</f>
        <v/>
      </c>
      <c r="MC81" s="41" t="str">
        <f>IFERROR(VLOOKUP(MC12,[1]Table2!$B$1:$Z$21,MATCH("xG/90",[1]Table2!$B$1:$Z$1,0),0)*VLOOKUP($B12,[1]Table2!$B$1:$Z$21,MATCH("xGA/90",[1]Table2!$B$1:$Z$1,0),0),"")</f>
        <v/>
      </c>
      <c r="MD81" s="41" t="str">
        <f>IFERROR(VLOOKUP(MD12,[1]Table2!$B$1:$Z$21,MATCH("xG/90",[1]Table2!$B$1:$Z$1,0),0)*VLOOKUP($B12,[1]Table2!$B$1:$Z$21,MATCH("xGA/90",[1]Table2!$B$1:$Z$1,0),0),"")</f>
        <v/>
      </c>
      <c r="ME81" s="41" t="str">
        <f>IFERROR(VLOOKUP(ME12,[1]Table2!$B$1:$Z$21,MATCH("xG/90",[1]Table2!$B$1:$Z$1,0),0)*VLOOKUP($B12,[1]Table2!$B$1:$Z$21,MATCH("xGA/90",[1]Table2!$B$1:$Z$1,0),0),"")</f>
        <v/>
      </c>
      <c r="MF81" s="41" t="str">
        <f>IFERROR(VLOOKUP(MF12,[1]Table2!$B$1:$Z$21,MATCH("xG/90",[1]Table2!$B$1:$Z$1,0),0)*VLOOKUP($B12,[1]Table2!$B$1:$Z$21,MATCH("xGA/90",[1]Table2!$B$1:$Z$1,0),0),"")</f>
        <v/>
      </c>
      <c r="MG81" s="41" t="str">
        <f>IFERROR(VLOOKUP(MG12,[1]Table2!$B$1:$Z$21,MATCH("xG/90",[1]Table2!$B$1:$Z$1,0),0)*VLOOKUP($B12,[1]Table2!$B$1:$Z$21,MATCH("xGA/90",[1]Table2!$B$1:$Z$1,0),0),"")</f>
        <v/>
      </c>
      <c r="MH81" s="41" t="str">
        <f>IFERROR(VLOOKUP(MH12,[1]Table2!$B$1:$Z$21,MATCH("xG/90",[1]Table2!$B$1:$Z$1,0),0)*VLOOKUP($B12,[1]Table2!$B$1:$Z$21,MATCH("xGA/90",[1]Table2!$B$1:$Z$1,0),0),"")</f>
        <v/>
      </c>
      <c r="MI81" s="41" t="str">
        <f>IFERROR(VLOOKUP(MI12,[1]Table2!$B$1:$Z$21,MATCH("xG/90",[1]Table2!$B$1:$Z$1,0),0)*VLOOKUP($B12,[1]Table2!$B$1:$Z$21,MATCH("xGA/90",[1]Table2!$B$1:$Z$1,0),0),"")</f>
        <v/>
      </c>
      <c r="MJ81" s="41" t="str">
        <f>IFERROR(VLOOKUP(MJ12,[1]Table2!$B$1:$Z$21,MATCH("xG/90",[1]Table2!$B$1:$Z$1,0),0)*VLOOKUP($B12,[1]Table2!$B$1:$Z$21,MATCH("xGA/90",[1]Table2!$B$1:$Z$1,0),0),"")</f>
        <v/>
      </c>
      <c r="MK81" s="41" t="str">
        <f>IFERROR(VLOOKUP(MK12,[1]Table2!$B$1:$Z$21,MATCH("xG/90",[1]Table2!$B$1:$Z$1,0),0)*VLOOKUP($B12,[1]Table2!$B$1:$Z$21,MATCH("xGA/90",[1]Table2!$B$1:$Z$1,0),0),"")</f>
        <v/>
      </c>
      <c r="ML81" s="41" t="str">
        <f>IFERROR(VLOOKUP(ML12,[1]Table2!$B$1:$Z$21,MATCH("xG/90",[1]Table2!$B$1:$Z$1,0),0)*VLOOKUP($B12,[1]Table2!$B$1:$Z$21,MATCH("xGA/90",[1]Table2!$B$1:$Z$1,0),0),"")</f>
        <v/>
      </c>
      <c r="MM81" s="41" t="str">
        <f>IFERROR(VLOOKUP(MM12,[1]Table2!$B$1:$Z$21,MATCH("xG/90",[1]Table2!$B$1:$Z$1,0),0)*VLOOKUP($B12,[1]Table2!$B$1:$Z$21,MATCH("xGA/90",[1]Table2!$B$1:$Z$1,0),0),"")</f>
        <v/>
      </c>
      <c r="MN81" s="41" t="str">
        <f>IFERROR(VLOOKUP(MN12,[1]Table2!$B$1:$Z$21,MATCH("xG/90",[1]Table2!$B$1:$Z$1,0),0)*VLOOKUP($B12,[1]Table2!$B$1:$Z$21,MATCH("xGA/90",[1]Table2!$B$1:$Z$1,0),0),"")</f>
        <v/>
      </c>
      <c r="MO81" s="41" t="str">
        <f>IFERROR(VLOOKUP(MO12,[1]Table2!$B$1:$Z$21,MATCH("xG/90",[1]Table2!$B$1:$Z$1,0),0)*VLOOKUP($B12,[1]Table2!$B$1:$Z$21,MATCH("xGA/90",[1]Table2!$B$1:$Z$1,0),0),"")</f>
        <v/>
      </c>
      <c r="MP81" s="41" t="str">
        <f>IFERROR(VLOOKUP(MP12,[1]Table2!$B$1:$Z$21,MATCH("xG/90",[1]Table2!$B$1:$Z$1,0),0)*VLOOKUP($B12,[1]Table2!$B$1:$Z$21,MATCH("xGA/90",[1]Table2!$B$1:$Z$1,0),0),"")</f>
        <v/>
      </c>
      <c r="MQ81" s="41" t="str">
        <f>IFERROR(VLOOKUP(MQ12,[1]Table2!$B$1:$Z$21,MATCH("xG/90",[1]Table2!$B$1:$Z$1,0),0)*VLOOKUP($B12,[1]Table2!$B$1:$Z$21,MATCH("xGA/90",[1]Table2!$B$1:$Z$1,0),0),"")</f>
        <v/>
      </c>
      <c r="MR81" s="41" t="str">
        <f>IFERROR(VLOOKUP(MR12,[1]Table2!$B$1:$Z$21,MATCH("xG/90",[1]Table2!$B$1:$Z$1,0),0)*VLOOKUP($B12,[1]Table2!$B$1:$Z$21,MATCH("xGA/90",[1]Table2!$B$1:$Z$1,0),0),"")</f>
        <v/>
      </c>
      <c r="MS81" s="41" t="str">
        <f>IFERROR(VLOOKUP(MS12,[1]Table2!$B$1:$Z$21,MATCH("xG/90",[1]Table2!$B$1:$Z$1,0),0)*VLOOKUP($B12,[1]Table2!$B$1:$Z$21,MATCH("xGA/90",[1]Table2!$B$1:$Z$1,0),0),"")</f>
        <v/>
      </c>
      <c r="MT81" s="41" t="str">
        <f>IFERROR(VLOOKUP(MT12,[1]Table2!$B$1:$Z$21,MATCH("xG/90",[1]Table2!$B$1:$Z$1,0),0)*VLOOKUP($B12,[1]Table2!$B$1:$Z$21,MATCH("xGA/90",[1]Table2!$B$1:$Z$1,0),0),"")</f>
        <v/>
      </c>
      <c r="MU81" s="41" t="str">
        <f>IFERROR(VLOOKUP(MU12,[1]Table2!$B$1:$Z$21,MATCH("xG/90",[1]Table2!$B$1:$Z$1,0),0)*VLOOKUP($B12,[1]Table2!$B$1:$Z$21,MATCH("xGA/90",[1]Table2!$B$1:$Z$1,0),0),"")</f>
        <v/>
      </c>
      <c r="MV81" s="41" t="str">
        <f>IFERROR(VLOOKUP(MV12,[1]Table2!$B$1:$Z$21,MATCH("xG/90",[1]Table2!$B$1:$Z$1,0),0)*VLOOKUP($B12,[1]Table2!$B$1:$Z$21,MATCH("xGA/90",[1]Table2!$B$1:$Z$1,0),0),"")</f>
        <v/>
      </c>
      <c r="MW81" s="41" t="str">
        <f>IFERROR(VLOOKUP(MW12,[1]Table2!$B$1:$Z$21,MATCH("xG/90",[1]Table2!$B$1:$Z$1,0),0)*VLOOKUP($B12,[1]Table2!$B$1:$Z$21,MATCH("xGA/90",[1]Table2!$B$1:$Z$1,0),0),"")</f>
        <v/>
      </c>
      <c r="MX81" s="41" t="str">
        <f>IFERROR(VLOOKUP(MX12,[1]Table2!$B$1:$Z$21,MATCH("xG/90",[1]Table2!$B$1:$Z$1,0),0)*VLOOKUP($B12,[1]Table2!$B$1:$Z$21,MATCH("xGA/90",[1]Table2!$B$1:$Z$1,0),0),"")</f>
        <v/>
      </c>
      <c r="MY81" s="41" t="str">
        <f>IFERROR(VLOOKUP(MY12,[1]Table2!$B$1:$Z$21,MATCH("xG/90",[1]Table2!$B$1:$Z$1,0),0)*VLOOKUP($B12,[1]Table2!$B$1:$Z$21,MATCH("xGA/90",[1]Table2!$B$1:$Z$1,0),0),"")</f>
        <v/>
      </c>
      <c r="MZ81" s="41" t="str">
        <f>IFERROR(VLOOKUP(MZ12,[1]Table2!$B$1:$Z$21,MATCH("xG/90",[1]Table2!$B$1:$Z$1,0),0)*VLOOKUP($B12,[1]Table2!$B$1:$Z$21,MATCH("xGA/90",[1]Table2!$B$1:$Z$1,0),0),"")</f>
        <v/>
      </c>
      <c r="NA81" s="41" t="str">
        <f>IFERROR(VLOOKUP(NA12,[1]Table2!$B$1:$Z$21,MATCH("xG/90",[1]Table2!$B$1:$Z$1,0),0)*VLOOKUP($B12,[1]Table2!$B$1:$Z$21,MATCH("xGA/90",[1]Table2!$B$1:$Z$1,0),0),"")</f>
        <v/>
      </c>
      <c r="NB81" s="41" t="str">
        <f>IFERROR(VLOOKUP(NB12,[1]Table2!$B$1:$Z$21,MATCH("xG/90",[1]Table2!$B$1:$Z$1,0),0)*VLOOKUP($B12,[1]Table2!$B$1:$Z$21,MATCH("xGA/90",[1]Table2!$B$1:$Z$1,0),0),"")</f>
        <v/>
      </c>
      <c r="NC81" s="41" t="str">
        <f>IFERROR(VLOOKUP(NC12,[1]Table2!$B$1:$Z$21,MATCH("xG/90",[1]Table2!$B$1:$Z$1,0),0)*VLOOKUP($B12,[1]Table2!$B$1:$Z$21,MATCH("xGA/90",[1]Table2!$B$1:$Z$1,0),0),"")</f>
        <v/>
      </c>
      <c r="NE81" s="40">
        <f t="shared" si="2"/>
        <v>-0.4</v>
      </c>
      <c r="NF81" s="41" t="str">
        <f>IFERROR(VLOOKUP(NF12,[1]Table2!$B$1:$Z$21,MATCH("xG/90",[1]Table2!$B$1:$Z$1,0),0)*VLOOKUP($B12,[1]Table2!$B$1:$Z$21,MATCH("xGA/90",[1]Table2!$B$1:$Z$1,0),0),"")</f>
        <v/>
      </c>
      <c r="NG81" s="41" t="str">
        <f>IFERROR(VLOOKUP(NG12,[1]Table2!$B$1:$Z$21,MATCH("xG/90",[1]Table2!$B$1:$Z$1,0),0)*VLOOKUP($B12,[1]Table2!$B$1:$Z$21,MATCH("xGA/90",[1]Table2!$B$1:$Z$1,0),0),"")</f>
        <v/>
      </c>
      <c r="NH81" s="41">
        <f>IFERROR(VLOOKUP(NH12,[1]Table2!$B$1:$Z$21,MATCH("xG/90",[1]Table2!$B$1:$Z$1,0),0)*VLOOKUP($B12,[1]Table2!$B$1:$Z$21,MATCH("xGA/90",[1]Table2!$B$1:$Z$1,0),0),"")</f>
        <v>1.6182258064516128</v>
      </c>
      <c r="NI81" s="41" t="str">
        <f>IFERROR(VLOOKUP(NI12,[1]Table2!$B$1:$Z$21,MATCH("xG/90",[1]Table2!$B$1:$Z$1,0),0)*VLOOKUP($B12,[1]Table2!$B$1:$Z$21,MATCH("xGA/90",[1]Table2!$B$1:$Z$1,0),0),"")</f>
        <v/>
      </c>
      <c r="NJ81" s="41">
        <f>IFERROR(VLOOKUP(NJ12,[1]Table2!$B$1:$Z$21,MATCH("xG/90",[1]Table2!$B$1:$Z$1,0),0)*VLOOKUP($B12,[1]Table2!$B$1:$Z$21,MATCH("xGA/90",[1]Table2!$B$1:$Z$1,0),0),"")</f>
        <v>2.0330241935483873</v>
      </c>
    </row>
    <row r="82" spans="1:374" s="42" customFormat="1" ht="15.75" thickBot="1" x14ac:dyDescent="0.3">
      <c r="A82" s="39" t="s">
        <v>55</v>
      </c>
      <c r="B82" s="40">
        <f>VLOOKUP(A82,[1]Table!$B$1:$O$21,MATCH("xGD/90",[1]Table!$B$1:$O$1,0),0)</f>
        <v>-0.44</v>
      </c>
      <c r="C82" s="41" t="str">
        <f>IFERROR(VLOOKUP(C13,[1]Table2!$B$1:$Z$21,MATCH("xG/90",[1]Table2!$B$1:$Z$1,0),0)*VLOOKUP($B13,[1]Table2!$B$1:$Z$21,MATCH("xGA/90",[1]Table2!$B$1:$Z$1,0),0),"")</f>
        <v/>
      </c>
      <c r="D82" s="41" t="str">
        <f>IFERROR(VLOOKUP(D13,[1]Table2!$B$1:$Z$21,MATCH("xG/90",[1]Table2!$B$1:$Z$1,0),0)*VLOOKUP($B13,[1]Table2!$B$1:$Z$21,MATCH("xGA/90",[1]Table2!$B$1:$Z$1,0),0),"")</f>
        <v/>
      </c>
      <c r="E82" s="41" t="str">
        <f>IFERROR(VLOOKUP(E13,[1]Table2!$B$1:$Z$21,MATCH("xG/90",[1]Table2!$B$1:$Z$1,0),0)*VLOOKUP($B13,[1]Table2!$B$1:$Z$21,MATCH("xGA/90",[1]Table2!$B$1:$Z$1,0),0),"")</f>
        <v/>
      </c>
      <c r="F82" s="41" t="str">
        <f>IFERROR(VLOOKUP(F13,[1]Table2!$B$1:$Z$21,MATCH("xG/90",[1]Table2!$B$1:$Z$1,0),0)*VLOOKUP($B13,[1]Table2!$B$1:$Z$21,MATCH("xGA/90",[1]Table2!$B$1:$Z$1,0),0),"")</f>
        <v/>
      </c>
      <c r="G82" s="41" t="str">
        <f>IFERROR(VLOOKUP(G13,[1]Table2!$B$1:$Z$21,MATCH("xG/90",[1]Table2!$B$1:$Z$1,0),0)*VLOOKUP($B13,[1]Table2!$B$1:$Z$21,MATCH("xGA/90",[1]Table2!$B$1:$Z$1,0),0),"")</f>
        <v/>
      </c>
      <c r="H82" s="41">
        <f>IFERROR(VLOOKUP(H13,[1]Table2!$B$1:$Z$21,MATCH("xG/90",[1]Table2!$B$1:$Z$1,0),0)*VLOOKUP($B13,[1]Table2!$B$1:$Z$21,MATCH("xGA/90",[1]Table2!$B$1:$Z$1,0),0),"")</f>
        <v>1.6602343749999999</v>
      </c>
      <c r="I82" s="41" t="str">
        <f>IFERROR(VLOOKUP(I13,[1]Table2!$B$1:$Z$21,MATCH("xG/90",[1]Table2!$B$1:$Z$1,0),0)*VLOOKUP($B13,[1]Table2!$B$1:$Z$21,MATCH("xGA/90",[1]Table2!$B$1:$Z$1,0),0),"")</f>
        <v/>
      </c>
      <c r="J82" s="41" t="str">
        <f>IFERROR(VLOOKUP(J13,[1]Table2!$B$1:$Z$21,MATCH("xG/90",[1]Table2!$B$1:$Z$1,0),0)*VLOOKUP($B13,[1]Table2!$B$1:$Z$21,MATCH("xGA/90",[1]Table2!$B$1:$Z$1,0),0),"")</f>
        <v/>
      </c>
      <c r="K82" s="41" t="str">
        <f>IFERROR(VLOOKUP(K13,[1]Table2!$B$1:$Z$21,MATCH("xG/90",[1]Table2!$B$1:$Z$1,0),0)*VLOOKUP($B13,[1]Table2!$B$1:$Z$21,MATCH("xGA/90",[1]Table2!$B$1:$Z$1,0),0),"")</f>
        <v/>
      </c>
      <c r="L82" s="41" t="str">
        <f>IFERROR(VLOOKUP(L13,[1]Table2!$B$1:$Z$21,MATCH("xG/90",[1]Table2!$B$1:$Z$1,0),0)*VLOOKUP($B13,[1]Table2!$B$1:$Z$21,MATCH("xGA/90",[1]Table2!$B$1:$Z$1,0),0),"")</f>
        <v/>
      </c>
      <c r="M82" s="41" t="str">
        <f>IFERROR(VLOOKUP(M13,[1]Table2!$B$1:$Z$21,MATCH("xG/90",[1]Table2!$B$1:$Z$1,0),0)*VLOOKUP($B13,[1]Table2!$B$1:$Z$21,MATCH("xGA/90",[1]Table2!$B$1:$Z$1,0),0),"")</f>
        <v/>
      </c>
      <c r="N82" s="41" t="str">
        <f>IFERROR(VLOOKUP(N13,[1]Table2!$B$1:$Z$21,MATCH("xG/90",[1]Table2!$B$1:$Z$1,0),0)*VLOOKUP($B13,[1]Table2!$B$1:$Z$21,MATCH("xGA/90",[1]Table2!$B$1:$Z$1,0),0),"")</f>
        <v/>
      </c>
      <c r="O82" s="41">
        <f>IFERROR(VLOOKUP(O13,[1]Table2!$B$1:$Z$21,MATCH("xG/90",[1]Table2!$B$1:$Z$1,0),0)*VLOOKUP($B13,[1]Table2!$B$1:$Z$21,MATCH("xGA/90",[1]Table2!$B$1:$Z$1,0),0),"")</f>
        <v>1.6024414062499999</v>
      </c>
      <c r="P82" s="41" t="str">
        <f>IFERROR(VLOOKUP(P13,[1]Table2!$B$1:$Z$21,MATCH("xG/90",[1]Table2!$B$1:$Z$1,0),0)*VLOOKUP($B13,[1]Table2!$B$1:$Z$21,MATCH("xGA/90",[1]Table2!$B$1:$Z$1,0),0),"")</f>
        <v/>
      </c>
      <c r="Q82" s="41" t="str">
        <f>IFERROR(VLOOKUP(Q13,[1]Table2!$B$1:$Z$21,MATCH("xG/90",[1]Table2!$B$1:$Z$1,0),0)*VLOOKUP($B13,[1]Table2!$B$1:$Z$21,MATCH("xGA/90",[1]Table2!$B$1:$Z$1,0),0),"")</f>
        <v/>
      </c>
      <c r="R82" s="41" t="str">
        <f>IFERROR(VLOOKUP(R13,[1]Table2!$B$1:$Z$21,MATCH("xG/90",[1]Table2!$B$1:$Z$1,0),0)*VLOOKUP($B13,[1]Table2!$B$1:$Z$21,MATCH("xGA/90",[1]Table2!$B$1:$Z$1,0),0),"")</f>
        <v/>
      </c>
      <c r="S82" s="41" t="str">
        <f>IFERROR(VLOOKUP(S13,[1]Table2!$B$1:$Z$21,MATCH("xG/90",[1]Table2!$B$1:$Z$1,0),0)*VLOOKUP($B13,[1]Table2!$B$1:$Z$21,MATCH("xGA/90",[1]Table2!$B$1:$Z$1,0),0),"")</f>
        <v/>
      </c>
      <c r="T82" s="41" t="str">
        <f>IFERROR(VLOOKUP(T13,[1]Table2!$B$1:$Z$21,MATCH("xG/90",[1]Table2!$B$1:$Z$1,0),0)*VLOOKUP($B13,[1]Table2!$B$1:$Z$21,MATCH("xGA/90",[1]Table2!$B$1:$Z$1,0),0),"")</f>
        <v/>
      </c>
      <c r="U82" s="41" t="str">
        <f>IFERROR(VLOOKUP(U13,[1]Table2!$B$1:$Z$21,MATCH("xG/90",[1]Table2!$B$1:$Z$1,0),0)*VLOOKUP($B13,[1]Table2!$B$1:$Z$21,MATCH("xGA/90",[1]Table2!$B$1:$Z$1,0),0),"")</f>
        <v/>
      </c>
      <c r="V82" s="41" t="str">
        <f>IFERROR(VLOOKUP(V13,[1]Table2!$B$1:$Z$21,MATCH("xG/90",[1]Table2!$B$1:$Z$1,0),0)*VLOOKUP($B13,[1]Table2!$B$1:$Z$21,MATCH("xGA/90",[1]Table2!$B$1:$Z$1,0),0),"")</f>
        <v/>
      </c>
      <c r="W82" s="41">
        <f>IFERROR(VLOOKUP(W13,[1]Table2!$B$1:$Z$21,MATCH("xG/90",[1]Table2!$B$1:$Z$1,0),0)*VLOOKUP($B13,[1]Table2!$B$1:$Z$21,MATCH("xGA/90",[1]Table2!$B$1:$Z$1,0),0),"")</f>
        <v>2.1422379032258063</v>
      </c>
      <c r="X82" s="41" t="str">
        <f>IFERROR(VLOOKUP(X13,[1]Table2!$B$1:$Z$21,MATCH("xG/90",[1]Table2!$B$1:$Z$1,0),0)*VLOOKUP($B13,[1]Table2!$B$1:$Z$21,MATCH("xGA/90",[1]Table2!$B$1:$Z$1,0),0),"")</f>
        <v/>
      </c>
      <c r="Y82" s="41" t="str">
        <f>IFERROR(VLOOKUP(Y13,[1]Table2!$B$1:$Z$21,MATCH("xG/90",[1]Table2!$B$1:$Z$1,0),0)*VLOOKUP($B13,[1]Table2!$B$1:$Z$21,MATCH("xGA/90",[1]Table2!$B$1:$Z$1,0),0),"")</f>
        <v/>
      </c>
      <c r="Z82" s="41" t="str">
        <f>IFERROR(VLOOKUP(Z13,[1]Table2!$B$1:$Z$21,MATCH("xG/90",[1]Table2!$B$1:$Z$1,0),0)*VLOOKUP($B13,[1]Table2!$B$1:$Z$21,MATCH("xGA/90",[1]Table2!$B$1:$Z$1,0),0),"")</f>
        <v/>
      </c>
      <c r="AA82" s="41" t="str">
        <f>IFERROR(VLOOKUP(AA13,[1]Table2!$B$1:$Z$21,MATCH("xG/90",[1]Table2!$B$1:$Z$1,0),0)*VLOOKUP($B13,[1]Table2!$B$1:$Z$21,MATCH("xGA/90",[1]Table2!$B$1:$Z$1,0),0),"")</f>
        <v/>
      </c>
      <c r="AB82" s="41" t="str">
        <f>IFERROR(VLOOKUP(AB13,[1]Table2!$B$1:$Z$21,MATCH("xG/90",[1]Table2!$B$1:$Z$1,0),0)*VLOOKUP($B13,[1]Table2!$B$1:$Z$21,MATCH("xGA/90",[1]Table2!$B$1:$Z$1,0),0),"")</f>
        <v/>
      </c>
      <c r="AC82" s="41">
        <f>IFERROR(VLOOKUP(AC13,[1]Table2!$B$1:$Z$21,MATCH("xG/90",[1]Table2!$B$1:$Z$1,0),0)*VLOOKUP($B13,[1]Table2!$B$1:$Z$21,MATCH("xGA/90",[1]Table2!$B$1:$Z$1,0),0),"")</f>
        <v>3.130603448275862</v>
      </c>
      <c r="AD82" s="41" t="str">
        <f>IFERROR(VLOOKUP(AD13,[1]Table2!$B$1:$Z$21,MATCH("xG/90",[1]Table2!$B$1:$Z$1,0),0)*VLOOKUP($B13,[1]Table2!$B$1:$Z$21,MATCH("xGA/90",[1]Table2!$B$1:$Z$1,0),0),"")</f>
        <v/>
      </c>
      <c r="AE82" s="41" t="str">
        <f>IFERROR(VLOOKUP(AE13,[1]Table2!$B$1:$Z$21,MATCH("xG/90",[1]Table2!$B$1:$Z$1,0),0)*VLOOKUP($B13,[1]Table2!$B$1:$Z$21,MATCH("xGA/90",[1]Table2!$B$1:$Z$1,0),0),"")</f>
        <v/>
      </c>
      <c r="AF82" s="41">
        <f>IFERROR(VLOOKUP(AF13,[1]Table2!$B$1:$Z$21,MATCH("xG/90",[1]Table2!$B$1:$Z$1,0),0)*VLOOKUP($B13,[1]Table2!$B$1:$Z$21,MATCH("xGA/90",[1]Table2!$B$1:$Z$1,0),0),"")</f>
        <v>1.8020898437499997</v>
      </c>
      <c r="AG82" s="41" t="str">
        <f>IFERROR(VLOOKUP(AG13,[1]Table2!$B$1:$Z$21,MATCH("xG/90",[1]Table2!$B$1:$Z$1,0),0)*VLOOKUP($B13,[1]Table2!$B$1:$Z$21,MATCH("xGA/90",[1]Table2!$B$1:$Z$1,0),0),"")</f>
        <v/>
      </c>
      <c r="AH82" s="41" t="str">
        <f>IFERROR(VLOOKUP(AH13,[1]Table2!$B$1:$Z$21,MATCH("xG/90",[1]Table2!$B$1:$Z$1,0),0)*VLOOKUP($B13,[1]Table2!$B$1:$Z$21,MATCH("xGA/90",[1]Table2!$B$1:$Z$1,0),0),"")</f>
        <v/>
      </c>
      <c r="AI82" s="41" t="str">
        <f>IFERROR(VLOOKUP(AI13,[1]Table2!$B$1:$Z$21,MATCH("xG/90",[1]Table2!$B$1:$Z$1,0),0)*VLOOKUP($B13,[1]Table2!$B$1:$Z$21,MATCH("xGA/90",[1]Table2!$B$1:$Z$1,0),0),"")</f>
        <v/>
      </c>
      <c r="AJ82" s="41">
        <f>IFERROR(VLOOKUP(AJ13,[1]Table2!$B$1:$Z$21,MATCH("xG/90",[1]Table2!$B$1:$Z$1,0),0)*VLOOKUP($B13,[1]Table2!$B$1:$Z$21,MATCH("xGA/90",[1]Table2!$B$1:$Z$1,0),0),"")</f>
        <v>2.51662109375</v>
      </c>
      <c r="AK82" s="41" t="str">
        <f>IFERROR(VLOOKUP(AK13,[1]Table2!$B$1:$Z$21,MATCH("xG/90",[1]Table2!$B$1:$Z$1,0),0)*VLOOKUP($B13,[1]Table2!$B$1:$Z$21,MATCH("xGA/90",[1]Table2!$B$1:$Z$1,0),0),"")</f>
        <v/>
      </c>
      <c r="AL82" s="41" t="str">
        <f>IFERROR(VLOOKUP(AL13,[1]Table2!$B$1:$Z$21,MATCH("xG/90",[1]Table2!$B$1:$Z$1,0),0)*VLOOKUP($B13,[1]Table2!$B$1:$Z$21,MATCH("xGA/90",[1]Table2!$B$1:$Z$1,0),0),"")</f>
        <v/>
      </c>
      <c r="AM82" s="41" t="str">
        <f>IFERROR(VLOOKUP(AM13,[1]Table2!$B$1:$Z$21,MATCH("xG/90",[1]Table2!$B$1:$Z$1,0),0)*VLOOKUP($B13,[1]Table2!$B$1:$Z$21,MATCH("xGA/90",[1]Table2!$B$1:$Z$1,0),0),"")</f>
        <v/>
      </c>
      <c r="AN82" s="41" t="str">
        <f>IFERROR(VLOOKUP(AN13,[1]Table2!$B$1:$Z$21,MATCH("xG/90",[1]Table2!$B$1:$Z$1,0),0)*VLOOKUP($B13,[1]Table2!$B$1:$Z$21,MATCH("xGA/90",[1]Table2!$B$1:$Z$1,0),0),"")</f>
        <v/>
      </c>
      <c r="AO82" s="41" t="str">
        <f>IFERROR(VLOOKUP(AO13,[1]Table2!$B$1:$Z$21,MATCH("xG/90",[1]Table2!$B$1:$Z$1,0),0)*VLOOKUP($B13,[1]Table2!$B$1:$Z$21,MATCH("xGA/90",[1]Table2!$B$1:$Z$1,0),0),"")</f>
        <v/>
      </c>
      <c r="AP82" s="41" t="str">
        <f>IFERROR(VLOOKUP(AP13,[1]Table2!$B$1:$Z$21,MATCH("xG/90",[1]Table2!$B$1:$Z$1,0),0)*VLOOKUP($B13,[1]Table2!$B$1:$Z$21,MATCH("xGA/90",[1]Table2!$B$1:$Z$1,0),0),"")</f>
        <v/>
      </c>
      <c r="AQ82" s="41" t="str">
        <f>IFERROR(VLOOKUP(AQ13,[1]Table2!$B$1:$Z$21,MATCH("xG/90",[1]Table2!$B$1:$Z$1,0),0)*VLOOKUP($B13,[1]Table2!$B$1:$Z$21,MATCH("xGA/90",[1]Table2!$B$1:$Z$1,0),0),"")</f>
        <v/>
      </c>
      <c r="AR82" s="41" t="str">
        <f>IFERROR(VLOOKUP(AR13,[1]Table2!$B$1:$Z$21,MATCH("xG/90",[1]Table2!$B$1:$Z$1,0),0)*VLOOKUP($B13,[1]Table2!$B$1:$Z$21,MATCH("xGA/90",[1]Table2!$B$1:$Z$1,0),0),"")</f>
        <v/>
      </c>
      <c r="AS82" s="41" t="str">
        <f>IFERROR(VLOOKUP(AS13,[1]Table2!$B$1:$Z$21,MATCH("xG/90",[1]Table2!$B$1:$Z$1,0),0)*VLOOKUP($B13,[1]Table2!$B$1:$Z$21,MATCH("xGA/90",[1]Table2!$B$1:$Z$1,0),0),"")</f>
        <v/>
      </c>
      <c r="AT82" s="41" t="str">
        <f>IFERROR(VLOOKUP(AT13,[1]Table2!$B$1:$Z$21,MATCH("xG/90",[1]Table2!$B$1:$Z$1,0),0)*VLOOKUP($B13,[1]Table2!$B$1:$Z$21,MATCH("xGA/90",[1]Table2!$B$1:$Z$1,0),0),"")</f>
        <v/>
      </c>
      <c r="AU82" s="41" t="str">
        <f>IFERROR(VLOOKUP(AU13,[1]Table2!$B$1:$Z$21,MATCH("xG/90",[1]Table2!$B$1:$Z$1,0),0)*VLOOKUP($B13,[1]Table2!$B$1:$Z$21,MATCH("xGA/90",[1]Table2!$B$1:$Z$1,0),0),"")</f>
        <v/>
      </c>
      <c r="AV82" s="41" t="str">
        <f>IFERROR(VLOOKUP(AV13,[1]Table2!$B$1:$Z$21,MATCH("xG/90",[1]Table2!$B$1:$Z$1,0),0)*VLOOKUP($B13,[1]Table2!$B$1:$Z$21,MATCH("xGA/90",[1]Table2!$B$1:$Z$1,0),0),"")</f>
        <v/>
      </c>
      <c r="AW82" s="41" t="str">
        <f>IFERROR(VLOOKUP(AW13,[1]Table2!$B$1:$Z$21,MATCH("xG/90",[1]Table2!$B$1:$Z$1,0),0)*VLOOKUP($B13,[1]Table2!$B$1:$Z$21,MATCH("xGA/90",[1]Table2!$B$1:$Z$1,0),0),"")</f>
        <v/>
      </c>
      <c r="AX82" s="41" t="str">
        <f>IFERROR(VLOOKUP(AX13,[1]Table2!$B$1:$Z$21,MATCH("xG/90",[1]Table2!$B$1:$Z$1,0),0)*VLOOKUP($B13,[1]Table2!$B$1:$Z$21,MATCH("xGA/90",[1]Table2!$B$1:$Z$1,0),0),"")</f>
        <v/>
      </c>
      <c r="AY82" s="41" t="str">
        <f>IFERROR(VLOOKUP(AY13,[1]Table2!$B$1:$Z$21,MATCH("xG/90",[1]Table2!$B$1:$Z$1,0),0)*VLOOKUP($B13,[1]Table2!$B$1:$Z$21,MATCH("xGA/90",[1]Table2!$B$1:$Z$1,0),0),"")</f>
        <v/>
      </c>
      <c r="AZ82" s="41" t="str">
        <f>IFERROR(VLOOKUP(AZ13,[1]Table2!$B$1:$Z$21,MATCH("xG/90",[1]Table2!$B$1:$Z$1,0),0)*VLOOKUP($B13,[1]Table2!$B$1:$Z$21,MATCH("xGA/90",[1]Table2!$B$1:$Z$1,0),0),"")</f>
        <v/>
      </c>
      <c r="BA82" s="41" t="str">
        <f>IFERROR(VLOOKUP(BA13,[1]Table2!$B$1:$Z$21,MATCH("xG/90",[1]Table2!$B$1:$Z$1,0),0)*VLOOKUP($B13,[1]Table2!$B$1:$Z$21,MATCH("xGA/90",[1]Table2!$B$1:$Z$1,0),0),"")</f>
        <v/>
      </c>
      <c r="BB82" s="41" t="str">
        <f>IFERROR(VLOOKUP(BB13,[1]Table2!$B$1:$Z$21,MATCH("xG/90",[1]Table2!$B$1:$Z$1,0),0)*VLOOKUP($B13,[1]Table2!$B$1:$Z$21,MATCH("xGA/90",[1]Table2!$B$1:$Z$1,0),0),"")</f>
        <v/>
      </c>
      <c r="BC82" s="41" t="str">
        <f>IFERROR(VLOOKUP(BC13,[1]Table2!$B$1:$Z$21,MATCH("xG/90",[1]Table2!$B$1:$Z$1,0),0)*VLOOKUP($B13,[1]Table2!$B$1:$Z$21,MATCH("xGA/90",[1]Table2!$B$1:$Z$1,0),0),"")</f>
        <v/>
      </c>
      <c r="BD82" s="41" t="str">
        <f>IFERROR(VLOOKUP(BD13,[1]Table2!$B$1:$Z$21,MATCH("xG/90",[1]Table2!$B$1:$Z$1,0),0)*VLOOKUP($B13,[1]Table2!$B$1:$Z$21,MATCH("xGA/90",[1]Table2!$B$1:$Z$1,0),0),"")</f>
        <v/>
      </c>
      <c r="BE82" s="41" t="str">
        <f>IFERROR(VLOOKUP(BE13,[1]Table2!$B$1:$Z$21,MATCH("xG/90",[1]Table2!$B$1:$Z$1,0),0)*VLOOKUP($B13,[1]Table2!$B$1:$Z$21,MATCH("xGA/90",[1]Table2!$B$1:$Z$1,0),0),"")</f>
        <v/>
      </c>
      <c r="BF82" s="41" t="str">
        <f>IFERROR(VLOOKUP(BF13,[1]Table2!$B$1:$Z$21,MATCH("xG/90",[1]Table2!$B$1:$Z$1,0),0)*VLOOKUP($B13,[1]Table2!$B$1:$Z$21,MATCH("xGA/90",[1]Table2!$B$1:$Z$1,0),0),"")</f>
        <v/>
      </c>
      <c r="BG82" s="41" t="str">
        <f>IFERROR(VLOOKUP(BG13,[1]Table2!$B$1:$Z$21,MATCH("xG/90",[1]Table2!$B$1:$Z$1,0),0)*VLOOKUP($B13,[1]Table2!$B$1:$Z$21,MATCH("xGA/90",[1]Table2!$B$1:$Z$1,0),0),"")</f>
        <v/>
      </c>
      <c r="BH82" s="41" t="str">
        <f>IFERROR(VLOOKUP(BH13,[1]Table2!$B$1:$Z$21,MATCH("xG/90",[1]Table2!$B$1:$Z$1,0),0)*VLOOKUP($B13,[1]Table2!$B$1:$Z$21,MATCH("xGA/90",[1]Table2!$B$1:$Z$1,0),0),"")</f>
        <v/>
      </c>
      <c r="BI82" s="41" t="str">
        <f>IFERROR(VLOOKUP(BI13,[1]Table2!$B$1:$Z$21,MATCH("xG/90",[1]Table2!$B$1:$Z$1,0),0)*VLOOKUP($B13,[1]Table2!$B$1:$Z$21,MATCH("xGA/90",[1]Table2!$B$1:$Z$1,0),0),"")</f>
        <v/>
      </c>
      <c r="BJ82" s="41" t="str">
        <f>IFERROR(VLOOKUP(BJ13,[1]Table2!$B$1:$Z$21,MATCH("xG/90",[1]Table2!$B$1:$Z$1,0),0)*VLOOKUP($B13,[1]Table2!$B$1:$Z$21,MATCH("xGA/90",[1]Table2!$B$1:$Z$1,0),0),"")</f>
        <v/>
      </c>
      <c r="BK82" s="41" t="str">
        <f>IFERROR(VLOOKUP(BK13,[1]Table2!$B$1:$Z$21,MATCH("xG/90",[1]Table2!$B$1:$Z$1,0),0)*VLOOKUP($B13,[1]Table2!$B$1:$Z$21,MATCH("xGA/90",[1]Table2!$B$1:$Z$1,0),0),"")</f>
        <v/>
      </c>
      <c r="BL82" s="41" t="str">
        <f>IFERROR(VLOOKUP(BL13,[1]Table2!$B$1:$Z$21,MATCH("xG/90",[1]Table2!$B$1:$Z$1,0),0)*VLOOKUP($B13,[1]Table2!$B$1:$Z$21,MATCH("xGA/90",[1]Table2!$B$1:$Z$1,0),0),"")</f>
        <v/>
      </c>
      <c r="BM82" s="41">
        <f>IFERROR(VLOOKUP(BM13,[1]Table2!$B$1:$Z$21,MATCH("xG/90",[1]Table2!$B$1:$Z$1,0),0)*VLOOKUP($B13,[1]Table2!$B$1:$Z$21,MATCH("xGA/90",[1]Table2!$B$1:$Z$1,0),0),"")</f>
        <v>2.1961328124999997</v>
      </c>
      <c r="BN82" s="41" t="str">
        <f>IFERROR(VLOOKUP(BN13,[1]Table2!$B$1:$Z$21,MATCH("xG/90",[1]Table2!$B$1:$Z$1,0),0)*VLOOKUP($B13,[1]Table2!$B$1:$Z$21,MATCH("xGA/90",[1]Table2!$B$1:$Z$1,0),0),"")</f>
        <v/>
      </c>
      <c r="BO82" s="41" t="str">
        <f>IFERROR(VLOOKUP(BO13,[1]Table2!$B$1:$Z$21,MATCH("xG/90",[1]Table2!$B$1:$Z$1,0),0)*VLOOKUP($B13,[1]Table2!$B$1:$Z$21,MATCH("xGA/90",[1]Table2!$B$1:$Z$1,0),0),"")</f>
        <v/>
      </c>
      <c r="BP82" s="41" t="str">
        <f>IFERROR(VLOOKUP(BP13,[1]Table2!$B$1:$Z$21,MATCH("xG/90",[1]Table2!$B$1:$Z$1,0),0)*VLOOKUP($B13,[1]Table2!$B$1:$Z$21,MATCH("xGA/90",[1]Table2!$B$1:$Z$1,0),0),"")</f>
        <v/>
      </c>
      <c r="BQ82" s="41" t="str">
        <f>IFERROR(VLOOKUP(BQ13,[1]Table2!$B$1:$Z$21,MATCH("xG/90",[1]Table2!$B$1:$Z$1,0),0)*VLOOKUP($B13,[1]Table2!$B$1:$Z$21,MATCH("xGA/90",[1]Table2!$B$1:$Z$1,0),0),"")</f>
        <v/>
      </c>
      <c r="BR82" s="41" t="str">
        <f>IFERROR(VLOOKUP(BR13,[1]Table2!$B$1:$Z$21,MATCH("xG/90",[1]Table2!$B$1:$Z$1,0),0)*VLOOKUP($B13,[1]Table2!$B$1:$Z$21,MATCH("xGA/90",[1]Table2!$B$1:$Z$1,0),0),"")</f>
        <v/>
      </c>
      <c r="BS82" s="41" t="str">
        <f>IFERROR(VLOOKUP(BS13,[1]Table2!$B$1:$Z$21,MATCH("xG/90",[1]Table2!$B$1:$Z$1,0),0)*VLOOKUP($B13,[1]Table2!$B$1:$Z$21,MATCH("xGA/90",[1]Table2!$B$1:$Z$1,0),0),"")</f>
        <v/>
      </c>
      <c r="BT82" s="41">
        <f>IFERROR(VLOOKUP(BT13,[1]Table2!$B$1:$Z$21,MATCH("xG/90",[1]Table2!$B$1:$Z$1,0),0)*VLOOKUP($B13,[1]Table2!$B$1:$Z$21,MATCH("xGA/90",[1]Table2!$B$1:$Z$1,0),0),"")</f>
        <v>1.6549804687499998</v>
      </c>
      <c r="BU82" s="41" t="str">
        <f>IFERROR(VLOOKUP(BU13,[1]Table2!$B$1:$Z$21,MATCH("xG/90",[1]Table2!$B$1:$Z$1,0),0)*VLOOKUP($B13,[1]Table2!$B$1:$Z$21,MATCH("xGA/90",[1]Table2!$B$1:$Z$1,0),0),"")</f>
        <v/>
      </c>
      <c r="BV82" s="41" t="str">
        <f>IFERROR(VLOOKUP(BV13,[1]Table2!$B$1:$Z$21,MATCH("xG/90",[1]Table2!$B$1:$Z$1,0),0)*VLOOKUP($B13,[1]Table2!$B$1:$Z$21,MATCH("xGA/90",[1]Table2!$B$1:$Z$1,0),0),"")</f>
        <v/>
      </c>
      <c r="BW82" s="41" t="str">
        <f>IFERROR(VLOOKUP(BW13,[1]Table2!$B$1:$Z$21,MATCH("xG/90",[1]Table2!$B$1:$Z$1,0),0)*VLOOKUP($B13,[1]Table2!$B$1:$Z$21,MATCH("xGA/90",[1]Table2!$B$1:$Z$1,0),0),"")</f>
        <v/>
      </c>
      <c r="BX82" s="41" t="str">
        <f>IFERROR(VLOOKUP(BX13,[1]Table2!$B$1:$Z$21,MATCH("xG/90",[1]Table2!$B$1:$Z$1,0),0)*VLOOKUP($B13,[1]Table2!$B$1:$Z$21,MATCH("xGA/90",[1]Table2!$B$1:$Z$1,0),0),"")</f>
        <v/>
      </c>
      <c r="BY82" s="41" t="str">
        <f>IFERROR(VLOOKUP(BY13,[1]Table2!$B$1:$Z$21,MATCH("xG/90",[1]Table2!$B$1:$Z$1,0),0)*VLOOKUP($B13,[1]Table2!$B$1:$Z$21,MATCH("xGA/90",[1]Table2!$B$1:$Z$1,0),0),"")</f>
        <v/>
      </c>
      <c r="BZ82" s="41" t="str">
        <f>IFERROR(VLOOKUP(BZ13,[1]Table2!$B$1:$Z$21,MATCH("xG/90",[1]Table2!$B$1:$Z$1,0),0)*VLOOKUP($B13,[1]Table2!$B$1:$Z$21,MATCH("xGA/90",[1]Table2!$B$1:$Z$1,0),0),"")</f>
        <v/>
      </c>
      <c r="CA82" s="41">
        <f>IFERROR(VLOOKUP(CA13,[1]Table2!$B$1:$Z$21,MATCH("xG/90",[1]Table2!$B$1:$Z$1,0),0)*VLOOKUP($B13,[1]Table2!$B$1:$Z$21,MATCH("xGA/90",[1]Table2!$B$1:$Z$1,0),0),"")</f>
        <v>3.3677539062499995</v>
      </c>
      <c r="CB82" s="41" t="str">
        <f>IFERROR(VLOOKUP(CB13,[1]Table2!$B$1:$Z$21,MATCH("xG/90",[1]Table2!$B$1:$Z$1,0),0)*VLOOKUP($B13,[1]Table2!$B$1:$Z$21,MATCH("xGA/90",[1]Table2!$B$1:$Z$1,0),0),"")</f>
        <v/>
      </c>
      <c r="CC82" s="41" t="str">
        <f>IFERROR(VLOOKUP(CC13,[1]Table2!$B$1:$Z$21,MATCH("xG/90",[1]Table2!$B$1:$Z$1,0),0)*VLOOKUP($B13,[1]Table2!$B$1:$Z$21,MATCH("xGA/90",[1]Table2!$B$1:$Z$1,0),0),"")</f>
        <v/>
      </c>
      <c r="CD82" s="41" t="str">
        <f>IFERROR(VLOOKUP(CD13,[1]Table2!$B$1:$Z$21,MATCH("xG/90",[1]Table2!$B$1:$Z$1,0),0)*VLOOKUP($B13,[1]Table2!$B$1:$Z$21,MATCH("xGA/90",[1]Table2!$B$1:$Z$1,0),0),"")</f>
        <v/>
      </c>
      <c r="CE82" s="41">
        <f>IFERROR(VLOOKUP(CE13,[1]Table2!$B$1:$Z$21,MATCH("xG/90",[1]Table2!$B$1:$Z$1,0),0)*VLOOKUP($B13,[1]Table2!$B$1:$Z$21,MATCH("xGA/90",[1]Table2!$B$1:$Z$1,0),0),"")</f>
        <v>2.122578125</v>
      </c>
      <c r="CF82" s="41" t="str">
        <f>IFERROR(VLOOKUP(CF13,[1]Table2!$B$1:$Z$21,MATCH("xG/90",[1]Table2!$B$1:$Z$1,0),0)*VLOOKUP($B13,[1]Table2!$B$1:$Z$21,MATCH("xGA/90",[1]Table2!$B$1:$Z$1,0),0),"")</f>
        <v/>
      </c>
      <c r="CG82" s="41" t="str">
        <f>IFERROR(VLOOKUP(CG13,[1]Table2!$B$1:$Z$21,MATCH("xG/90",[1]Table2!$B$1:$Z$1,0),0)*VLOOKUP($B13,[1]Table2!$B$1:$Z$21,MATCH("xGA/90",[1]Table2!$B$1:$Z$1,0),0),"")</f>
        <v/>
      </c>
      <c r="CH82" s="41">
        <f>IFERROR(VLOOKUP(CH13,[1]Table2!$B$1:$Z$21,MATCH("xG/90",[1]Table2!$B$1:$Z$1,0),0)*VLOOKUP($B13,[1]Table2!$B$1:$Z$21,MATCH("xGA/90",[1]Table2!$B$1:$Z$1,0),0),"")</f>
        <v>2.0934274193548386</v>
      </c>
      <c r="CI82" s="41" t="str">
        <f>IFERROR(VLOOKUP(CI13,[1]Table2!$B$1:$Z$21,MATCH("xG/90",[1]Table2!$B$1:$Z$1,0),0)*VLOOKUP($B13,[1]Table2!$B$1:$Z$21,MATCH("xGA/90",[1]Table2!$B$1:$Z$1,0),0),"")</f>
        <v/>
      </c>
      <c r="CJ82" s="41" t="str">
        <f>IFERROR(VLOOKUP(CJ13,[1]Table2!$B$1:$Z$21,MATCH("xG/90",[1]Table2!$B$1:$Z$1,0),0)*VLOOKUP($B13,[1]Table2!$B$1:$Z$21,MATCH("xGA/90",[1]Table2!$B$1:$Z$1,0),0),"")</f>
        <v/>
      </c>
      <c r="CK82" s="41" t="str">
        <f>IFERROR(VLOOKUP(CK13,[1]Table2!$B$1:$Z$21,MATCH("xG/90",[1]Table2!$B$1:$Z$1,0),0)*VLOOKUP($B13,[1]Table2!$B$1:$Z$21,MATCH("xGA/90",[1]Table2!$B$1:$Z$1,0),0),"")</f>
        <v/>
      </c>
      <c r="CL82" s="41" t="str">
        <f>IFERROR(VLOOKUP(CL13,[1]Table2!$B$1:$Z$21,MATCH("xG/90",[1]Table2!$B$1:$Z$1,0),0)*VLOOKUP($B13,[1]Table2!$B$1:$Z$21,MATCH("xGA/90",[1]Table2!$B$1:$Z$1,0),0),"")</f>
        <v/>
      </c>
      <c r="CM82" s="41" t="str">
        <f>IFERROR(VLOOKUP(CM13,[1]Table2!$B$1:$Z$21,MATCH("xG/90",[1]Table2!$B$1:$Z$1,0),0)*VLOOKUP($B13,[1]Table2!$B$1:$Z$21,MATCH("xGA/90",[1]Table2!$B$1:$Z$1,0),0),"")</f>
        <v/>
      </c>
      <c r="CN82" s="41">
        <f>IFERROR(VLOOKUP(CN13,[1]Table2!$B$1:$Z$21,MATCH("xG/90",[1]Table2!$B$1:$Z$1,0),0)*VLOOKUP($B13,[1]Table2!$B$1:$Z$21,MATCH("xGA/90",[1]Table2!$B$1:$Z$1,0),0),"")</f>
        <v>3.118447580645161</v>
      </c>
      <c r="CO82" s="41" t="str">
        <f>IFERROR(VLOOKUP(CO13,[1]Table2!$B$1:$Z$21,MATCH("xG/90",[1]Table2!$B$1:$Z$1,0),0)*VLOOKUP($B13,[1]Table2!$B$1:$Z$21,MATCH("xGA/90",[1]Table2!$B$1:$Z$1,0),0),"")</f>
        <v/>
      </c>
      <c r="CP82" s="41" t="str">
        <f>IFERROR(VLOOKUP(CP13,[1]Table2!$B$1:$Z$21,MATCH("xG/90",[1]Table2!$B$1:$Z$1,0),0)*VLOOKUP($B13,[1]Table2!$B$1:$Z$21,MATCH("xGA/90",[1]Table2!$B$1:$Z$1,0),0),"")</f>
        <v/>
      </c>
      <c r="CQ82" s="41" t="str">
        <f>IFERROR(VLOOKUP(CQ13,[1]Table2!$B$1:$Z$21,MATCH("xG/90",[1]Table2!$B$1:$Z$1,0),0)*VLOOKUP($B13,[1]Table2!$B$1:$Z$21,MATCH("xGA/90",[1]Table2!$B$1:$Z$1,0),0),"")</f>
        <v/>
      </c>
      <c r="CR82" s="41" t="str">
        <f>IFERROR(VLOOKUP(CR13,[1]Table2!$B$1:$Z$21,MATCH("xG/90",[1]Table2!$B$1:$Z$1,0),0)*VLOOKUP($B13,[1]Table2!$B$1:$Z$21,MATCH("xGA/90",[1]Table2!$B$1:$Z$1,0),0),"")</f>
        <v/>
      </c>
      <c r="CS82" s="41" t="str">
        <f>IFERROR(VLOOKUP(CS13,[1]Table2!$B$1:$Z$21,MATCH("xG/90",[1]Table2!$B$1:$Z$1,0),0)*VLOOKUP($B13,[1]Table2!$B$1:$Z$21,MATCH("xGA/90",[1]Table2!$B$1:$Z$1,0),0),"")</f>
        <v/>
      </c>
      <c r="CT82" s="41" t="str">
        <f>IFERROR(VLOOKUP(CT13,[1]Table2!$B$1:$Z$21,MATCH("xG/90",[1]Table2!$B$1:$Z$1,0),0)*VLOOKUP($B13,[1]Table2!$B$1:$Z$21,MATCH("xGA/90",[1]Table2!$B$1:$Z$1,0),0),"")</f>
        <v/>
      </c>
      <c r="CU82" s="41">
        <f>IFERROR(VLOOKUP(CU13,[1]Table2!$B$1:$Z$21,MATCH("xG/90",[1]Table2!$B$1:$Z$1,0),0)*VLOOKUP($B13,[1]Table2!$B$1:$Z$21,MATCH("xGA/90",[1]Table2!$B$1:$Z$1,0),0),"")</f>
        <v>1.6970117187499998</v>
      </c>
      <c r="CV82" s="41" t="str">
        <f>IFERROR(VLOOKUP(CV13,[1]Table2!$B$1:$Z$21,MATCH("xG/90",[1]Table2!$B$1:$Z$1,0),0)*VLOOKUP($B13,[1]Table2!$B$1:$Z$21,MATCH("xGA/90",[1]Table2!$B$1:$Z$1,0),0),"")</f>
        <v/>
      </c>
      <c r="CW82" s="41" t="str">
        <f>IFERROR(VLOOKUP(CW13,[1]Table2!$B$1:$Z$21,MATCH("xG/90",[1]Table2!$B$1:$Z$1,0),0)*VLOOKUP($B13,[1]Table2!$B$1:$Z$21,MATCH("xGA/90",[1]Table2!$B$1:$Z$1,0),0),"")</f>
        <v/>
      </c>
      <c r="CX82" s="41" t="str">
        <f>IFERROR(VLOOKUP(CX13,[1]Table2!$B$1:$Z$21,MATCH("xG/90",[1]Table2!$B$1:$Z$1,0),0)*VLOOKUP($B13,[1]Table2!$B$1:$Z$21,MATCH("xGA/90",[1]Table2!$B$1:$Z$1,0),0),"")</f>
        <v/>
      </c>
      <c r="CY82" s="41" t="str">
        <f>IFERROR(VLOOKUP(CY13,[1]Table2!$B$1:$Z$21,MATCH("xG/90",[1]Table2!$B$1:$Z$1,0),0)*VLOOKUP($B13,[1]Table2!$B$1:$Z$21,MATCH("xGA/90",[1]Table2!$B$1:$Z$1,0),0),"")</f>
        <v/>
      </c>
      <c r="CZ82" s="41" t="str">
        <f>IFERROR(VLOOKUP(CZ13,[1]Table2!$B$1:$Z$21,MATCH("xG/90",[1]Table2!$B$1:$Z$1,0),0)*VLOOKUP($B13,[1]Table2!$B$1:$Z$21,MATCH("xGA/90",[1]Table2!$B$1:$Z$1,0),0),"")</f>
        <v/>
      </c>
      <c r="DA82" s="41" t="str">
        <f>IFERROR(VLOOKUP(DA13,[1]Table2!$B$1:$Z$21,MATCH("xG/90",[1]Table2!$B$1:$Z$1,0),0)*VLOOKUP($B13,[1]Table2!$B$1:$Z$21,MATCH("xGA/90",[1]Table2!$B$1:$Z$1,0),0),"")</f>
        <v/>
      </c>
      <c r="DB82" s="41">
        <f>IFERROR(VLOOKUP(DB13,[1]Table2!$B$1:$Z$21,MATCH("xG/90",[1]Table2!$B$1:$Z$1,0),0)*VLOOKUP($B13,[1]Table2!$B$1:$Z$21,MATCH("xGA/90",[1]Table2!$B$1:$Z$1,0),0),"")</f>
        <v>2.4378124999999997</v>
      </c>
      <c r="DC82" s="41" t="str">
        <f>IFERROR(VLOOKUP(DC13,[1]Table2!$B$1:$Z$21,MATCH("xG/90",[1]Table2!$B$1:$Z$1,0),0)*VLOOKUP($B13,[1]Table2!$B$1:$Z$21,MATCH("xGA/90",[1]Table2!$B$1:$Z$1,0),0),"")</f>
        <v/>
      </c>
      <c r="DD82" s="41" t="str">
        <f>IFERROR(VLOOKUP(DD13,[1]Table2!$B$1:$Z$21,MATCH("xG/90",[1]Table2!$B$1:$Z$1,0),0)*VLOOKUP($B13,[1]Table2!$B$1:$Z$21,MATCH("xGA/90",[1]Table2!$B$1:$Z$1,0),0),"")</f>
        <v/>
      </c>
      <c r="DE82" s="41" t="str">
        <f>IFERROR(VLOOKUP(DE13,[1]Table2!$B$1:$Z$21,MATCH("xG/90",[1]Table2!$B$1:$Z$1,0),0)*VLOOKUP($B13,[1]Table2!$B$1:$Z$21,MATCH("xGA/90",[1]Table2!$B$1:$Z$1,0),0),"")</f>
        <v/>
      </c>
      <c r="DF82" s="41" t="str">
        <f>IFERROR(VLOOKUP(DF13,[1]Table2!$B$1:$Z$21,MATCH("xG/90",[1]Table2!$B$1:$Z$1,0),0)*VLOOKUP($B13,[1]Table2!$B$1:$Z$21,MATCH("xGA/90",[1]Table2!$B$1:$Z$1,0),0),"")</f>
        <v/>
      </c>
      <c r="DG82" s="41" t="str">
        <f>IFERROR(VLOOKUP(DG13,[1]Table2!$B$1:$Z$21,MATCH("xG/90",[1]Table2!$B$1:$Z$1,0),0)*VLOOKUP($B13,[1]Table2!$B$1:$Z$21,MATCH("xGA/90",[1]Table2!$B$1:$Z$1,0),0),"")</f>
        <v/>
      </c>
      <c r="DH82" s="41" t="str">
        <f>IFERROR(VLOOKUP(DH13,[1]Table2!$B$1:$Z$21,MATCH("xG/90",[1]Table2!$B$1:$Z$1,0),0)*VLOOKUP($B13,[1]Table2!$B$1:$Z$21,MATCH("xGA/90",[1]Table2!$B$1:$Z$1,0),0),"")</f>
        <v/>
      </c>
      <c r="DI82" s="41" t="str">
        <f>IFERROR(VLOOKUP(DI13,[1]Table2!$B$1:$Z$21,MATCH("xG/90",[1]Table2!$B$1:$Z$1,0),0)*VLOOKUP($B13,[1]Table2!$B$1:$Z$21,MATCH("xGA/90",[1]Table2!$B$1:$Z$1,0),0),"")</f>
        <v/>
      </c>
      <c r="DJ82" s="41" t="str">
        <f>IFERROR(VLOOKUP(DJ13,[1]Table2!$B$1:$Z$21,MATCH("xG/90",[1]Table2!$B$1:$Z$1,0),0)*VLOOKUP($B13,[1]Table2!$B$1:$Z$21,MATCH("xGA/90",[1]Table2!$B$1:$Z$1,0),0),"")</f>
        <v/>
      </c>
      <c r="DK82" s="41" t="str">
        <f>IFERROR(VLOOKUP(DK13,[1]Table2!$B$1:$Z$21,MATCH("xG/90",[1]Table2!$B$1:$Z$1,0),0)*VLOOKUP($B13,[1]Table2!$B$1:$Z$21,MATCH("xGA/90",[1]Table2!$B$1:$Z$1,0),0),"")</f>
        <v/>
      </c>
      <c r="DL82" s="41" t="str">
        <f>IFERROR(VLOOKUP(DL13,[1]Table2!$B$1:$Z$21,MATCH("xG/90",[1]Table2!$B$1:$Z$1,0),0)*VLOOKUP($B13,[1]Table2!$B$1:$Z$21,MATCH("xGA/90",[1]Table2!$B$1:$Z$1,0),0),"")</f>
        <v/>
      </c>
      <c r="DM82" s="41" t="str">
        <f>IFERROR(VLOOKUP(DM13,[1]Table2!$B$1:$Z$21,MATCH("xG/90",[1]Table2!$B$1:$Z$1,0),0)*VLOOKUP($B13,[1]Table2!$B$1:$Z$21,MATCH("xGA/90",[1]Table2!$B$1:$Z$1,0),0),"")</f>
        <v/>
      </c>
      <c r="DN82" s="41" t="str">
        <f>IFERROR(VLOOKUP(DN13,[1]Table2!$B$1:$Z$21,MATCH("xG/90",[1]Table2!$B$1:$Z$1,0),0)*VLOOKUP($B13,[1]Table2!$B$1:$Z$21,MATCH("xGA/90",[1]Table2!$B$1:$Z$1,0),0),"")</f>
        <v/>
      </c>
      <c r="DO82" s="41" t="str">
        <f>IFERROR(VLOOKUP(DO13,[1]Table2!$B$1:$Z$21,MATCH("xG/90",[1]Table2!$B$1:$Z$1,0),0)*VLOOKUP($B13,[1]Table2!$B$1:$Z$21,MATCH("xGA/90",[1]Table2!$B$1:$Z$1,0),0),"")</f>
        <v/>
      </c>
      <c r="DP82" s="41" t="str">
        <f>IFERROR(VLOOKUP(DP13,[1]Table2!$B$1:$Z$21,MATCH("xG/90",[1]Table2!$B$1:$Z$1,0),0)*VLOOKUP($B13,[1]Table2!$B$1:$Z$21,MATCH("xGA/90",[1]Table2!$B$1:$Z$1,0),0),"")</f>
        <v/>
      </c>
      <c r="DQ82" s="41" t="str">
        <f>IFERROR(VLOOKUP(DQ13,[1]Table2!$B$1:$Z$21,MATCH("xG/90",[1]Table2!$B$1:$Z$1,0),0)*VLOOKUP($B13,[1]Table2!$B$1:$Z$21,MATCH("xGA/90",[1]Table2!$B$1:$Z$1,0),0),"")</f>
        <v/>
      </c>
      <c r="DR82" s="41" t="str">
        <f>IFERROR(VLOOKUP(DR13,[1]Table2!$B$1:$Z$21,MATCH("xG/90",[1]Table2!$B$1:$Z$1,0),0)*VLOOKUP($B13,[1]Table2!$B$1:$Z$21,MATCH("xGA/90",[1]Table2!$B$1:$Z$1,0),0),"")</f>
        <v/>
      </c>
      <c r="DS82" s="41" t="str">
        <f>IFERROR(VLOOKUP(DS13,[1]Table2!$B$1:$Z$21,MATCH("xG/90",[1]Table2!$B$1:$Z$1,0),0)*VLOOKUP($B13,[1]Table2!$B$1:$Z$21,MATCH("xGA/90",[1]Table2!$B$1:$Z$1,0),0),"")</f>
        <v/>
      </c>
      <c r="DT82" s="41" t="str">
        <f>IFERROR(VLOOKUP(DT13,[1]Table2!$B$1:$Z$21,MATCH("xG/90",[1]Table2!$B$1:$Z$1,0),0)*VLOOKUP($B13,[1]Table2!$B$1:$Z$21,MATCH("xGA/90",[1]Table2!$B$1:$Z$1,0),0),"")</f>
        <v/>
      </c>
      <c r="DU82" s="41" t="str">
        <f>IFERROR(VLOOKUP(DU13,[1]Table2!$B$1:$Z$21,MATCH("xG/90",[1]Table2!$B$1:$Z$1,0),0)*VLOOKUP($B13,[1]Table2!$B$1:$Z$21,MATCH("xGA/90",[1]Table2!$B$1:$Z$1,0),0),"")</f>
        <v/>
      </c>
      <c r="DV82" s="41" t="str">
        <f>IFERROR(VLOOKUP(DV13,[1]Table2!$B$1:$Z$21,MATCH("xG/90",[1]Table2!$B$1:$Z$1,0),0)*VLOOKUP($B13,[1]Table2!$B$1:$Z$21,MATCH("xGA/90",[1]Table2!$B$1:$Z$1,0),0),"")</f>
        <v/>
      </c>
      <c r="DW82" s="41" t="str">
        <f>IFERROR(VLOOKUP(DW13,[1]Table2!$B$1:$Z$21,MATCH("xG/90",[1]Table2!$B$1:$Z$1,0),0)*VLOOKUP($B13,[1]Table2!$B$1:$Z$21,MATCH("xGA/90",[1]Table2!$B$1:$Z$1,0),0),"")</f>
        <v/>
      </c>
      <c r="DX82" s="41" t="str">
        <f>IFERROR(VLOOKUP(DX13,[1]Table2!$B$1:$Z$21,MATCH("xG/90",[1]Table2!$B$1:$Z$1,0),0)*VLOOKUP($B13,[1]Table2!$B$1:$Z$21,MATCH("xGA/90",[1]Table2!$B$1:$Z$1,0),0),"")</f>
        <v/>
      </c>
      <c r="DY82" s="41" t="str">
        <f>IFERROR(VLOOKUP(DY13,[1]Table2!$B$1:$Z$21,MATCH("xG/90",[1]Table2!$B$1:$Z$1,0),0)*VLOOKUP($B13,[1]Table2!$B$1:$Z$21,MATCH("xGA/90",[1]Table2!$B$1:$Z$1,0),0),"")</f>
        <v/>
      </c>
      <c r="DZ82" s="41" t="str">
        <f>IFERROR(VLOOKUP(DZ13,[1]Table2!$B$1:$Z$21,MATCH("xG/90",[1]Table2!$B$1:$Z$1,0),0)*VLOOKUP($B13,[1]Table2!$B$1:$Z$21,MATCH("xGA/90",[1]Table2!$B$1:$Z$1,0),0),"")</f>
        <v/>
      </c>
      <c r="EA82" s="41" t="str">
        <f>IFERROR(VLOOKUP(EA13,[1]Table2!$B$1:$Z$21,MATCH("xG/90",[1]Table2!$B$1:$Z$1,0),0)*VLOOKUP($B13,[1]Table2!$B$1:$Z$21,MATCH("xGA/90",[1]Table2!$B$1:$Z$1,0),0),"")</f>
        <v/>
      </c>
      <c r="EB82" s="41" t="str">
        <f>IFERROR(VLOOKUP(EB13,[1]Table2!$B$1:$Z$21,MATCH("xG/90",[1]Table2!$B$1:$Z$1,0),0)*VLOOKUP($B13,[1]Table2!$B$1:$Z$21,MATCH("xGA/90",[1]Table2!$B$1:$Z$1,0),0),"")</f>
        <v/>
      </c>
      <c r="EC82" s="41" t="str">
        <f>IFERROR(VLOOKUP(EC13,[1]Table2!$B$1:$Z$21,MATCH("xG/90",[1]Table2!$B$1:$Z$1,0),0)*VLOOKUP($B13,[1]Table2!$B$1:$Z$21,MATCH("xGA/90",[1]Table2!$B$1:$Z$1,0),0),"")</f>
        <v/>
      </c>
      <c r="ED82" s="41" t="str">
        <f>IFERROR(VLOOKUP(ED13,[1]Table2!$B$1:$Z$21,MATCH("xG/90",[1]Table2!$B$1:$Z$1,0),0)*VLOOKUP($B13,[1]Table2!$B$1:$Z$21,MATCH("xGA/90",[1]Table2!$B$1:$Z$1,0),0),"")</f>
        <v/>
      </c>
      <c r="EE82" s="41" t="str">
        <f>IFERROR(VLOOKUP(EE13,[1]Table2!$B$1:$Z$21,MATCH("xG/90",[1]Table2!$B$1:$Z$1,0),0)*VLOOKUP($B13,[1]Table2!$B$1:$Z$21,MATCH("xGA/90",[1]Table2!$B$1:$Z$1,0),0),"")</f>
        <v/>
      </c>
      <c r="EF82" s="41" t="str">
        <f>IFERROR(VLOOKUP(EF13,[1]Table2!$B$1:$Z$21,MATCH("xG/90",[1]Table2!$B$1:$Z$1,0),0)*VLOOKUP($B13,[1]Table2!$B$1:$Z$21,MATCH("xGA/90",[1]Table2!$B$1:$Z$1,0),0),"")</f>
        <v/>
      </c>
      <c r="EG82" s="41" t="str">
        <f>IFERROR(VLOOKUP(EG13,[1]Table2!$B$1:$Z$21,MATCH("xG/90",[1]Table2!$B$1:$Z$1,0),0)*VLOOKUP($B13,[1]Table2!$B$1:$Z$21,MATCH("xGA/90",[1]Table2!$B$1:$Z$1,0),0),"")</f>
        <v/>
      </c>
      <c r="EH82" s="41" t="str">
        <f>IFERROR(VLOOKUP(EH13,[1]Table2!$B$1:$Z$21,MATCH("xG/90",[1]Table2!$B$1:$Z$1,0),0)*VLOOKUP($B13,[1]Table2!$B$1:$Z$21,MATCH("xGA/90",[1]Table2!$B$1:$Z$1,0),0),"")</f>
        <v/>
      </c>
      <c r="EI82" s="41" t="str">
        <f>IFERROR(VLOOKUP(EI13,[1]Table2!$B$1:$Z$21,MATCH("xG/90",[1]Table2!$B$1:$Z$1,0),0)*VLOOKUP($B13,[1]Table2!$B$1:$Z$21,MATCH("xGA/90",[1]Table2!$B$1:$Z$1,0),0),"")</f>
        <v/>
      </c>
      <c r="EJ82" s="41" t="str">
        <f>IFERROR(VLOOKUP(EJ13,[1]Table2!$B$1:$Z$21,MATCH("xG/90",[1]Table2!$B$1:$Z$1,0),0)*VLOOKUP($B13,[1]Table2!$B$1:$Z$21,MATCH("xGA/90",[1]Table2!$B$1:$Z$1,0),0),"")</f>
        <v/>
      </c>
      <c r="EK82" s="41" t="str">
        <f>IFERROR(VLOOKUP(EK13,[1]Table2!$B$1:$Z$21,MATCH("xG/90",[1]Table2!$B$1:$Z$1,0),0)*VLOOKUP($B13,[1]Table2!$B$1:$Z$21,MATCH("xGA/90",[1]Table2!$B$1:$Z$1,0),0),"")</f>
        <v/>
      </c>
      <c r="EL82" s="41" t="str">
        <f>IFERROR(VLOOKUP(EL13,[1]Table2!$B$1:$Z$21,MATCH("xG/90",[1]Table2!$B$1:$Z$1,0),0)*VLOOKUP($B13,[1]Table2!$B$1:$Z$21,MATCH("xGA/90",[1]Table2!$B$1:$Z$1,0),0),"")</f>
        <v/>
      </c>
      <c r="EM82" s="41" t="str">
        <f>IFERROR(VLOOKUP(EM13,[1]Table2!$B$1:$Z$21,MATCH("xG/90",[1]Table2!$B$1:$Z$1,0),0)*VLOOKUP($B13,[1]Table2!$B$1:$Z$21,MATCH("xGA/90",[1]Table2!$B$1:$Z$1,0),0),"")</f>
        <v/>
      </c>
      <c r="EN82" s="41" t="str">
        <f>IFERROR(VLOOKUP(EN13,[1]Table2!$B$1:$Z$21,MATCH("xG/90",[1]Table2!$B$1:$Z$1,0),0)*VLOOKUP($B13,[1]Table2!$B$1:$Z$21,MATCH("xGA/90",[1]Table2!$B$1:$Z$1,0),0),"")</f>
        <v/>
      </c>
      <c r="EO82" s="41" t="str">
        <f>IFERROR(VLOOKUP(EO13,[1]Table2!$B$1:$Z$21,MATCH("xG/90",[1]Table2!$B$1:$Z$1,0),0)*VLOOKUP($B13,[1]Table2!$B$1:$Z$21,MATCH("xGA/90",[1]Table2!$B$1:$Z$1,0),0),"")</f>
        <v/>
      </c>
      <c r="EP82" s="41" t="str">
        <f>IFERROR(VLOOKUP(EP13,[1]Table2!$B$1:$Z$21,MATCH("xG/90",[1]Table2!$B$1:$Z$1,0),0)*VLOOKUP($B13,[1]Table2!$B$1:$Z$21,MATCH("xGA/90",[1]Table2!$B$1:$Z$1,0),0),"")</f>
        <v/>
      </c>
      <c r="EQ82" s="41" t="str">
        <f>IFERROR(VLOOKUP(EQ13,[1]Table2!$B$1:$Z$21,MATCH("xG/90",[1]Table2!$B$1:$Z$1,0),0)*VLOOKUP($B13,[1]Table2!$B$1:$Z$21,MATCH("xGA/90",[1]Table2!$B$1:$Z$1,0),0),"")</f>
        <v/>
      </c>
      <c r="ER82" s="41" t="str">
        <f>IFERROR(VLOOKUP(ER13,[1]Table2!$B$1:$Z$21,MATCH("xG/90",[1]Table2!$B$1:$Z$1,0),0)*VLOOKUP($B13,[1]Table2!$B$1:$Z$21,MATCH("xGA/90",[1]Table2!$B$1:$Z$1,0),0),"")</f>
        <v/>
      </c>
      <c r="ES82" s="41" t="str">
        <f>IFERROR(VLOOKUP(ES13,[1]Table2!$B$1:$Z$21,MATCH("xG/90",[1]Table2!$B$1:$Z$1,0),0)*VLOOKUP($B13,[1]Table2!$B$1:$Z$21,MATCH("xGA/90",[1]Table2!$B$1:$Z$1,0),0),"")</f>
        <v/>
      </c>
      <c r="ET82" s="41" t="str">
        <f>IFERROR(VLOOKUP(ET13,[1]Table2!$B$1:$Z$21,MATCH("xG/90",[1]Table2!$B$1:$Z$1,0),0)*VLOOKUP($B13,[1]Table2!$B$1:$Z$21,MATCH("xGA/90",[1]Table2!$B$1:$Z$1,0),0),"")</f>
        <v/>
      </c>
      <c r="EU82" s="41" t="str">
        <f>IFERROR(VLOOKUP(EU13,[1]Table2!$B$1:$Z$21,MATCH("xG/90",[1]Table2!$B$1:$Z$1,0),0)*VLOOKUP($B13,[1]Table2!$B$1:$Z$21,MATCH("xGA/90",[1]Table2!$B$1:$Z$1,0),0),"")</f>
        <v/>
      </c>
      <c r="EV82" s="41">
        <f>IFERROR(VLOOKUP(EV13,[1]Table2!$B$1:$Z$21,MATCH("xG/90",[1]Table2!$B$1:$Z$1,0),0)*VLOOKUP($B13,[1]Table2!$B$1:$Z$21,MATCH("xGA/90",[1]Table2!$B$1:$Z$1,0),0),"")</f>
        <v>3.5586458333333333</v>
      </c>
      <c r="EW82" s="41" t="str">
        <f>IFERROR(VLOOKUP(EW13,[1]Table2!$B$1:$Z$21,MATCH("xG/90",[1]Table2!$B$1:$Z$1,0),0)*VLOOKUP($B13,[1]Table2!$B$1:$Z$21,MATCH("xGA/90",[1]Table2!$B$1:$Z$1,0),0),"")</f>
        <v/>
      </c>
      <c r="EX82" s="41" t="str">
        <f>IFERROR(VLOOKUP(EX13,[1]Table2!$B$1:$Z$21,MATCH("xG/90",[1]Table2!$B$1:$Z$1,0),0)*VLOOKUP($B13,[1]Table2!$B$1:$Z$21,MATCH("xGA/90",[1]Table2!$B$1:$Z$1,0),0),"")</f>
        <v/>
      </c>
      <c r="EY82" s="41">
        <f>IFERROR(VLOOKUP(EY13,[1]Table2!$B$1:$Z$21,MATCH("xG/90",[1]Table2!$B$1:$Z$1,0),0)*VLOOKUP($B13,[1]Table2!$B$1:$Z$21,MATCH("xGA/90",[1]Table2!$B$1:$Z$1,0),0),"")</f>
        <v>2.9394758064516129</v>
      </c>
      <c r="EZ82" s="41" t="str">
        <f>IFERROR(VLOOKUP(EZ13,[1]Table2!$B$1:$Z$21,MATCH("xG/90",[1]Table2!$B$1:$Z$1,0),0)*VLOOKUP($B13,[1]Table2!$B$1:$Z$21,MATCH("xGA/90",[1]Table2!$B$1:$Z$1,0),0),"")</f>
        <v/>
      </c>
      <c r="FA82" s="41" t="str">
        <f>IFERROR(VLOOKUP(FA13,[1]Table2!$B$1:$Z$21,MATCH("xG/90",[1]Table2!$B$1:$Z$1,0),0)*VLOOKUP($B13,[1]Table2!$B$1:$Z$21,MATCH("xGA/90",[1]Table2!$B$1:$Z$1,0),0),"")</f>
        <v/>
      </c>
      <c r="FB82" s="41" t="str">
        <f>IFERROR(VLOOKUP(FB13,[1]Table2!$B$1:$Z$21,MATCH("xG/90",[1]Table2!$B$1:$Z$1,0),0)*VLOOKUP($B13,[1]Table2!$B$1:$Z$21,MATCH("xGA/90",[1]Table2!$B$1:$Z$1,0),0),"")</f>
        <v/>
      </c>
      <c r="FC82" s="41">
        <f>IFERROR(VLOOKUP(FC13,[1]Table2!$B$1:$Z$21,MATCH("xG/90",[1]Table2!$B$1:$Z$1,0),0)*VLOOKUP($B13,[1]Table2!$B$1:$Z$21,MATCH("xGA/90",[1]Table2!$B$1:$Z$1,0),0),"")</f>
        <v>2.2290120967741935</v>
      </c>
      <c r="FD82" s="41" t="str">
        <f>IFERROR(VLOOKUP(FD13,[1]Table2!$B$1:$Z$21,MATCH("xG/90",[1]Table2!$B$1:$Z$1,0),0)*VLOOKUP($B13,[1]Table2!$B$1:$Z$21,MATCH("xGA/90",[1]Table2!$B$1:$Z$1,0),0),"")</f>
        <v/>
      </c>
      <c r="FE82" s="41" t="str">
        <f>IFERROR(VLOOKUP(FE13,[1]Table2!$B$1:$Z$21,MATCH("xG/90",[1]Table2!$B$1:$Z$1,0),0)*VLOOKUP($B13,[1]Table2!$B$1:$Z$21,MATCH("xGA/90",[1]Table2!$B$1:$Z$1,0),0),"")</f>
        <v/>
      </c>
      <c r="FF82" s="41" t="str">
        <f>IFERROR(VLOOKUP(FF13,[1]Table2!$B$1:$Z$21,MATCH("xG/90",[1]Table2!$B$1:$Z$1,0),0)*VLOOKUP($B13,[1]Table2!$B$1:$Z$21,MATCH("xGA/90",[1]Table2!$B$1:$Z$1,0),0),"")</f>
        <v/>
      </c>
      <c r="FG82" s="41" t="str">
        <f>IFERROR(VLOOKUP(FG13,[1]Table2!$B$1:$Z$21,MATCH("xG/90",[1]Table2!$B$1:$Z$1,0),0)*VLOOKUP($B13,[1]Table2!$B$1:$Z$21,MATCH("xGA/90",[1]Table2!$B$1:$Z$1,0),0),"")</f>
        <v/>
      </c>
      <c r="FH82" s="41" t="str">
        <f>IFERROR(VLOOKUP(FH13,[1]Table2!$B$1:$Z$21,MATCH("xG/90",[1]Table2!$B$1:$Z$1,0),0)*VLOOKUP($B13,[1]Table2!$B$1:$Z$21,MATCH("xGA/90",[1]Table2!$B$1:$Z$1,0),0),"")</f>
        <v/>
      </c>
      <c r="FI82" s="41" t="str">
        <f>IFERROR(VLOOKUP(FI13,[1]Table2!$B$1:$Z$21,MATCH("xG/90",[1]Table2!$B$1:$Z$1,0),0)*VLOOKUP($B13,[1]Table2!$B$1:$Z$21,MATCH("xGA/90",[1]Table2!$B$1:$Z$1,0),0),"")</f>
        <v/>
      </c>
      <c r="FJ82" s="41" t="str">
        <f>IFERROR(VLOOKUP(FJ13,[1]Table2!$B$1:$Z$21,MATCH("xG/90",[1]Table2!$B$1:$Z$1,0),0)*VLOOKUP($B13,[1]Table2!$B$1:$Z$21,MATCH("xGA/90",[1]Table2!$B$1:$Z$1,0),0),"")</f>
        <v/>
      </c>
      <c r="FK82" s="41" t="str">
        <f>IFERROR(VLOOKUP(FK13,[1]Table2!$B$1:$Z$21,MATCH("xG/90",[1]Table2!$B$1:$Z$1,0),0)*VLOOKUP($B13,[1]Table2!$B$1:$Z$21,MATCH("xGA/90",[1]Table2!$B$1:$Z$1,0),0),"")</f>
        <v/>
      </c>
      <c r="FL82" s="41">
        <f>IFERROR(VLOOKUP(FL13,[1]Table2!$B$1:$Z$21,MATCH("xG/90",[1]Table2!$B$1:$Z$1,0),0)*VLOOKUP($B13,[1]Table2!$B$1:$Z$21,MATCH("xGA/90",[1]Table2!$B$1:$Z$1,0),0),"")</f>
        <v>2.1961328124999997</v>
      </c>
      <c r="FM82" s="41" t="str">
        <f>IFERROR(VLOOKUP(FM13,[1]Table2!$B$1:$Z$21,MATCH("xG/90",[1]Table2!$B$1:$Z$1,0),0)*VLOOKUP($B13,[1]Table2!$B$1:$Z$21,MATCH("xGA/90",[1]Table2!$B$1:$Z$1,0),0),"")</f>
        <v/>
      </c>
      <c r="FN82" s="41" t="str">
        <f>IFERROR(VLOOKUP(FN13,[1]Table2!$B$1:$Z$21,MATCH("xG/90",[1]Table2!$B$1:$Z$1,0),0)*VLOOKUP($B13,[1]Table2!$B$1:$Z$21,MATCH("xGA/90",[1]Table2!$B$1:$Z$1,0),0),"")</f>
        <v/>
      </c>
      <c r="FO82" s="41" t="str">
        <f>IFERROR(VLOOKUP(FO13,[1]Table2!$B$1:$Z$21,MATCH("xG/90",[1]Table2!$B$1:$Z$1,0),0)*VLOOKUP($B13,[1]Table2!$B$1:$Z$21,MATCH("xGA/90",[1]Table2!$B$1:$Z$1,0),0),"")</f>
        <v/>
      </c>
      <c r="FP82" s="41" t="str">
        <f>IFERROR(VLOOKUP(FP13,[1]Table2!$B$1:$Z$21,MATCH("xG/90",[1]Table2!$B$1:$Z$1,0),0)*VLOOKUP($B13,[1]Table2!$B$1:$Z$21,MATCH("xGA/90",[1]Table2!$B$1:$Z$1,0),0),"")</f>
        <v/>
      </c>
      <c r="FQ82" s="41" t="str">
        <f>IFERROR(VLOOKUP(FQ13,[1]Table2!$B$1:$Z$21,MATCH("xG/90",[1]Table2!$B$1:$Z$1,0),0)*VLOOKUP($B13,[1]Table2!$B$1:$Z$21,MATCH("xGA/90",[1]Table2!$B$1:$Z$1,0),0),"")</f>
        <v/>
      </c>
      <c r="FR82" s="41" t="str">
        <f>IFERROR(VLOOKUP(FR13,[1]Table2!$B$1:$Z$21,MATCH("xG/90",[1]Table2!$B$1:$Z$1,0),0)*VLOOKUP($B13,[1]Table2!$B$1:$Z$21,MATCH("xGA/90",[1]Table2!$B$1:$Z$1,0),0),"")</f>
        <v/>
      </c>
      <c r="FS82" s="41" t="str">
        <f>IFERROR(VLOOKUP(FS13,[1]Table2!$B$1:$Z$21,MATCH("xG/90",[1]Table2!$B$1:$Z$1,0),0)*VLOOKUP($B13,[1]Table2!$B$1:$Z$21,MATCH("xGA/90",[1]Table2!$B$1:$Z$1,0),0),"")</f>
        <v/>
      </c>
      <c r="FT82" s="41" t="str">
        <f>IFERROR(VLOOKUP(FT13,[1]Table2!$B$1:$Z$21,MATCH("xG/90",[1]Table2!$B$1:$Z$1,0),0)*VLOOKUP($B13,[1]Table2!$B$1:$Z$21,MATCH("xGA/90",[1]Table2!$B$1:$Z$1,0),0),"")</f>
        <v/>
      </c>
      <c r="FU82" s="41">
        <f>IFERROR(VLOOKUP(FU13,[1]Table2!$B$1:$Z$21,MATCH("xG/90",[1]Table2!$B$1:$Z$1,0),0)*VLOOKUP($B13,[1]Table2!$B$1:$Z$21,MATCH("xGA/90",[1]Table2!$B$1:$Z$1,0),0),"")</f>
        <v>2.51662109375</v>
      </c>
      <c r="FV82" s="41" t="str">
        <f>IFERROR(VLOOKUP(FV13,[1]Table2!$B$1:$Z$21,MATCH("xG/90",[1]Table2!$B$1:$Z$1,0),0)*VLOOKUP($B13,[1]Table2!$B$1:$Z$21,MATCH("xGA/90",[1]Table2!$B$1:$Z$1,0),0),"")</f>
        <v/>
      </c>
      <c r="FW82" s="41" t="str">
        <f>IFERROR(VLOOKUP(FW13,[1]Table2!$B$1:$Z$21,MATCH("xG/90",[1]Table2!$B$1:$Z$1,0),0)*VLOOKUP($B13,[1]Table2!$B$1:$Z$21,MATCH("xGA/90",[1]Table2!$B$1:$Z$1,0),0),"")</f>
        <v/>
      </c>
      <c r="FX82" s="41" t="str">
        <f>IFERROR(VLOOKUP(FX13,[1]Table2!$B$1:$Z$21,MATCH("xG/90",[1]Table2!$B$1:$Z$1,0),0)*VLOOKUP($B13,[1]Table2!$B$1:$Z$21,MATCH("xGA/90",[1]Table2!$B$1:$Z$1,0),0),"")</f>
        <v/>
      </c>
      <c r="FY82" s="41" t="str">
        <f>IFERROR(VLOOKUP(FY13,[1]Table2!$B$1:$Z$21,MATCH("xG/90",[1]Table2!$B$1:$Z$1,0),0)*VLOOKUP($B13,[1]Table2!$B$1:$Z$21,MATCH("xGA/90",[1]Table2!$B$1:$Z$1,0),0),"")</f>
        <v/>
      </c>
      <c r="FZ82" s="41" t="str">
        <f>IFERROR(VLOOKUP(FZ13,[1]Table2!$B$1:$Z$21,MATCH("xG/90",[1]Table2!$B$1:$Z$1,0),0)*VLOOKUP($B13,[1]Table2!$B$1:$Z$21,MATCH("xGA/90",[1]Table2!$B$1:$Z$1,0),0),"")</f>
        <v/>
      </c>
      <c r="GA82" s="41" t="str">
        <f>IFERROR(VLOOKUP(GA13,[1]Table2!$B$1:$Z$21,MATCH("xG/90",[1]Table2!$B$1:$Z$1,0),0)*VLOOKUP($B13,[1]Table2!$B$1:$Z$21,MATCH("xGA/90",[1]Table2!$B$1:$Z$1,0),0),"")</f>
        <v/>
      </c>
      <c r="GB82" s="41" t="str">
        <f>IFERROR(VLOOKUP(GB13,[1]Table2!$B$1:$Z$21,MATCH("xG/90",[1]Table2!$B$1:$Z$1,0),0)*VLOOKUP($B13,[1]Table2!$B$1:$Z$21,MATCH("xGA/90",[1]Table2!$B$1:$Z$1,0),0),"")</f>
        <v/>
      </c>
      <c r="GC82" s="41" t="str">
        <f>IFERROR(VLOOKUP(GC13,[1]Table2!$B$1:$Z$21,MATCH("xG/90",[1]Table2!$B$1:$Z$1,0),0)*VLOOKUP($B13,[1]Table2!$B$1:$Z$21,MATCH("xGA/90",[1]Table2!$B$1:$Z$1,0),0),"")</f>
        <v/>
      </c>
      <c r="GD82" s="41" t="str">
        <f>IFERROR(VLOOKUP(GD13,[1]Table2!$B$1:$Z$21,MATCH("xG/90",[1]Table2!$B$1:$Z$1,0),0)*VLOOKUP($B13,[1]Table2!$B$1:$Z$21,MATCH("xGA/90",[1]Table2!$B$1:$Z$1,0),0),"")</f>
        <v/>
      </c>
      <c r="GE82" s="41" t="str">
        <f>IFERROR(VLOOKUP(GE13,[1]Table2!$B$1:$Z$21,MATCH("xG/90",[1]Table2!$B$1:$Z$1,0),0)*VLOOKUP($B13,[1]Table2!$B$1:$Z$21,MATCH("xGA/90",[1]Table2!$B$1:$Z$1,0),0),"")</f>
        <v/>
      </c>
      <c r="GF82" s="41" t="str">
        <f>IFERROR(VLOOKUP(GF13,[1]Table2!$B$1:$Z$21,MATCH("xG/90",[1]Table2!$B$1:$Z$1,0),0)*VLOOKUP($B13,[1]Table2!$B$1:$Z$21,MATCH("xGA/90",[1]Table2!$B$1:$Z$1,0),0),"")</f>
        <v/>
      </c>
      <c r="GG82" s="41" t="str">
        <f>IFERROR(VLOOKUP(GG13,[1]Table2!$B$1:$Z$21,MATCH("xG/90",[1]Table2!$B$1:$Z$1,0),0)*VLOOKUP($B13,[1]Table2!$B$1:$Z$21,MATCH("xGA/90",[1]Table2!$B$1:$Z$1,0),0),"")</f>
        <v/>
      </c>
      <c r="GH82" s="41" t="str">
        <f>IFERROR(VLOOKUP(GH13,[1]Table2!$B$1:$Z$21,MATCH("xG/90",[1]Table2!$B$1:$Z$1,0),0)*VLOOKUP($B13,[1]Table2!$B$1:$Z$21,MATCH("xGA/90",[1]Table2!$B$1:$Z$1,0),0),"")</f>
        <v/>
      </c>
      <c r="GI82" s="41">
        <f>IFERROR(VLOOKUP(GI13,[1]Table2!$B$1:$Z$21,MATCH("xG/90",[1]Table2!$B$1:$Z$1,0),0)*VLOOKUP($B13,[1]Table2!$B$1:$Z$21,MATCH("xGA/90",[1]Table2!$B$1:$Z$1,0),0),"")</f>
        <v>1.68650390625</v>
      </c>
      <c r="GJ82" s="41" t="str">
        <f>IFERROR(VLOOKUP(GJ13,[1]Table2!$B$1:$Z$21,MATCH("xG/90",[1]Table2!$B$1:$Z$1,0),0)*VLOOKUP($B13,[1]Table2!$B$1:$Z$21,MATCH("xGA/90",[1]Table2!$B$1:$Z$1,0),0),"")</f>
        <v/>
      </c>
      <c r="GK82" s="41" t="str">
        <f>IFERROR(VLOOKUP(GK13,[1]Table2!$B$1:$Z$21,MATCH("xG/90",[1]Table2!$B$1:$Z$1,0),0)*VLOOKUP($B13,[1]Table2!$B$1:$Z$21,MATCH("xGA/90",[1]Table2!$B$1:$Z$1,0),0),"")</f>
        <v/>
      </c>
      <c r="GL82" s="41">
        <f>IFERROR(VLOOKUP(GL13,[1]Table2!$B$1:$Z$21,MATCH("xG/90",[1]Table2!$B$1:$Z$1,0),0)*VLOOKUP($B13,[1]Table2!$B$1:$Z$21,MATCH("xGA/90",[1]Table2!$B$1:$Z$1,0),0),"")</f>
        <v>2.7628541666666666</v>
      </c>
      <c r="GM82" s="41" t="str">
        <f>IFERROR(VLOOKUP(GM13,[1]Table2!$B$1:$Z$21,MATCH("xG/90",[1]Table2!$B$1:$Z$1,0),0)*VLOOKUP($B13,[1]Table2!$B$1:$Z$21,MATCH("xGA/90",[1]Table2!$B$1:$Z$1,0),0),"")</f>
        <v/>
      </c>
      <c r="GN82" s="41" t="str">
        <f>IFERROR(VLOOKUP(GN13,[1]Table2!$B$1:$Z$21,MATCH("xG/90",[1]Table2!$B$1:$Z$1,0),0)*VLOOKUP($B13,[1]Table2!$B$1:$Z$21,MATCH("xGA/90",[1]Table2!$B$1:$Z$1,0),0),"")</f>
        <v/>
      </c>
      <c r="GO82" s="41" t="str">
        <f>IFERROR(VLOOKUP(GO13,[1]Table2!$B$1:$Z$21,MATCH("xG/90",[1]Table2!$B$1:$Z$1,0),0)*VLOOKUP($B13,[1]Table2!$B$1:$Z$21,MATCH("xGA/90",[1]Table2!$B$1:$Z$1,0),0),"")</f>
        <v/>
      </c>
      <c r="GP82" s="41">
        <f>IFERROR(VLOOKUP(GP13,[1]Table2!$B$1:$Z$21,MATCH("xG/90",[1]Table2!$B$1:$Z$1,0),0)*VLOOKUP($B13,[1]Table2!$B$1:$Z$21,MATCH("xGA/90",[1]Table2!$B$1:$Z$1,0),0),"")</f>
        <v>2.7628541666666666</v>
      </c>
      <c r="GQ82" s="41" t="str">
        <f>IFERROR(VLOOKUP(GQ13,[1]Table2!$B$1:$Z$21,MATCH("xG/90",[1]Table2!$B$1:$Z$1,0),0)*VLOOKUP($B13,[1]Table2!$B$1:$Z$21,MATCH("xGA/90",[1]Table2!$B$1:$Z$1,0),0),"")</f>
        <v/>
      </c>
      <c r="GR82" s="41" t="str">
        <f>IFERROR(VLOOKUP(GR13,[1]Table2!$B$1:$Z$21,MATCH("xG/90",[1]Table2!$B$1:$Z$1,0),0)*VLOOKUP($B13,[1]Table2!$B$1:$Z$21,MATCH("xGA/90",[1]Table2!$B$1:$Z$1,0),0),"")</f>
        <v/>
      </c>
      <c r="GS82" s="41" t="str">
        <f>IFERROR(VLOOKUP(GS13,[1]Table2!$B$1:$Z$21,MATCH("xG/90",[1]Table2!$B$1:$Z$1,0),0)*VLOOKUP($B13,[1]Table2!$B$1:$Z$21,MATCH("xGA/90",[1]Table2!$B$1:$Z$1,0),0),"")</f>
        <v/>
      </c>
      <c r="GT82" s="41" t="str">
        <f>IFERROR(VLOOKUP(GT13,[1]Table2!$B$1:$Z$21,MATCH("xG/90",[1]Table2!$B$1:$Z$1,0),0)*VLOOKUP($B13,[1]Table2!$B$1:$Z$21,MATCH("xGA/90",[1]Table2!$B$1:$Z$1,0),0),"")</f>
        <v/>
      </c>
      <c r="GU82" s="41" t="str">
        <f>IFERROR(VLOOKUP(GU13,[1]Table2!$B$1:$Z$21,MATCH("xG/90",[1]Table2!$B$1:$Z$1,0),0)*VLOOKUP($B13,[1]Table2!$B$1:$Z$21,MATCH("xGA/90",[1]Table2!$B$1:$Z$1,0),0),"")</f>
        <v/>
      </c>
      <c r="GV82" s="41">
        <f>IFERROR(VLOOKUP(GV13,[1]Table2!$B$1:$Z$21,MATCH("xG/90",[1]Table2!$B$1:$Z$1,0),0)*VLOOKUP($B13,[1]Table2!$B$1:$Z$21,MATCH("xGA/90",[1]Table2!$B$1:$Z$1,0),0),"")</f>
        <v>1.8020898437499997</v>
      </c>
      <c r="GW82" s="41" t="str">
        <f>IFERROR(VLOOKUP(GW13,[1]Table2!$B$1:$Z$21,MATCH("xG/90",[1]Table2!$B$1:$Z$1,0),0)*VLOOKUP($B13,[1]Table2!$B$1:$Z$21,MATCH("xGA/90",[1]Table2!$B$1:$Z$1,0),0),"")</f>
        <v/>
      </c>
      <c r="GX82" s="41" t="str">
        <f>IFERROR(VLOOKUP(GX13,[1]Table2!$B$1:$Z$21,MATCH("xG/90",[1]Table2!$B$1:$Z$1,0),0)*VLOOKUP($B13,[1]Table2!$B$1:$Z$21,MATCH("xGA/90",[1]Table2!$B$1:$Z$1,0),0),"")</f>
        <v/>
      </c>
      <c r="GY82" s="41" t="str">
        <f>IFERROR(VLOOKUP(GY13,[1]Table2!$B$1:$Z$21,MATCH("xG/90",[1]Table2!$B$1:$Z$1,0),0)*VLOOKUP($B13,[1]Table2!$B$1:$Z$21,MATCH("xGA/90",[1]Table2!$B$1:$Z$1,0),0),"")</f>
        <v/>
      </c>
      <c r="GZ82" s="41" t="str">
        <f>IFERROR(VLOOKUP(GZ13,[1]Table2!$B$1:$Z$21,MATCH("xG/90",[1]Table2!$B$1:$Z$1,0),0)*VLOOKUP($B13,[1]Table2!$B$1:$Z$21,MATCH("xGA/90",[1]Table2!$B$1:$Z$1,0),0),"")</f>
        <v/>
      </c>
      <c r="HA82" s="41" t="str">
        <f>IFERROR(VLOOKUP(HA13,[1]Table2!$B$1:$Z$21,MATCH("xG/90",[1]Table2!$B$1:$Z$1,0),0)*VLOOKUP($B13,[1]Table2!$B$1:$Z$21,MATCH("xGA/90",[1]Table2!$B$1:$Z$1,0),0),"")</f>
        <v/>
      </c>
      <c r="HB82" s="41" t="str">
        <f>IFERROR(VLOOKUP(HB13,[1]Table2!$B$1:$Z$21,MATCH("xG/90",[1]Table2!$B$1:$Z$1,0),0)*VLOOKUP($B13,[1]Table2!$B$1:$Z$21,MATCH("xGA/90",[1]Table2!$B$1:$Z$1,0),0),"")</f>
        <v/>
      </c>
      <c r="HC82" s="41">
        <f>IFERROR(VLOOKUP(HC13,[1]Table2!$B$1:$Z$21,MATCH("xG/90",[1]Table2!$B$1:$Z$1,0),0)*VLOOKUP($B13,[1]Table2!$B$1:$Z$21,MATCH("xGA/90",[1]Table2!$B$1:$Z$1,0),0),"")</f>
        <v>1.6024414062499999</v>
      </c>
      <c r="HD82" s="41" t="str">
        <f>IFERROR(VLOOKUP(HD13,[1]Table2!$B$1:$Z$21,MATCH("xG/90",[1]Table2!$B$1:$Z$1,0),0)*VLOOKUP($B13,[1]Table2!$B$1:$Z$21,MATCH("xGA/90",[1]Table2!$B$1:$Z$1,0),0),"")</f>
        <v/>
      </c>
      <c r="HE82" s="41" t="str">
        <f>IFERROR(VLOOKUP(HE13,[1]Table2!$B$1:$Z$21,MATCH("xG/90",[1]Table2!$B$1:$Z$1,0),0)*VLOOKUP($B13,[1]Table2!$B$1:$Z$21,MATCH("xGA/90",[1]Table2!$B$1:$Z$1,0),0),"")</f>
        <v/>
      </c>
      <c r="HF82" s="41" t="str">
        <f>IFERROR(VLOOKUP(HF13,[1]Table2!$B$1:$Z$21,MATCH("xG/90",[1]Table2!$B$1:$Z$1,0),0)*VLOOKUP($B13,[1]Table2!$B$1:$Z$21,MATCH("xGA/90",[1]Table2!$B$1:$Z$1,0),0),"")</f>
        <v/>
      </c>
      <c r="HG82" s="41" t="str">
        <f>IFERROR(VLOOKUP(HG13,[1]Table2!$B$1:$Z$21,MATCH("xG/90",[1]Table2!$B$1:$Z$1,0),0)*VLOOKUP($B13,[1]Table2!$B$1:$Z$21,MATCH("xGA/90",[1]Table2!$B$1:$Z$1,0),0),"")</f>
        <v/>
      </c>
      <c r="HH82" s="41" t="str">
        <f>IFERROR(VLOOKUP(HH13,[1]Table2!$B$1:$Z$21,MATCH("xG/90",[1]Table2!$B$1:$Z$1,0),0)*VLOOKUP($B13,[1]Table2!$B$1:$Z$21,MATCH("xGA/90",[1]Table2!$B$1:$Z$1,0),0),"")</f>
        <v/>
      </c>
      <c r="HI82" s="41" t="str">
        <f>IFERROR(VLOOKUP(HI13,[1]Table2!$B$1:$Z$21,MATCH("xG/90",[1]Table2!$B$1:$Z$1,0),0)*VLOOKUP($B13,[1]Table2!$B$1:$Z$21,MATCH("xGA/90",[1]Table2!$B$1:$Z$1,0),0),"")</f>
        <v/>
      </c>
      <c r="HJ82" s="41">
        <f>IFERROR(VLOOKUP(HJ13,[1]Table2!$B$1:$Z$21,MATCH("xG/90",[1]Table2!$B$1:$Z$1,0),0)*VLOOKUP($B13,[1]Table2!$B$1:$Z$21,MATCH("xGA/90",[1]Table2!$B$1:$Z$1,0),0),"")</f>
        <v>2.1422379032258063</v>
      </c>
      <c r="HK82" s="41" t="str">
        <f>IFERROR(VLOOKUP(HK13,[1]Table2!$B$1:$Z$21,MATCH("xG/90",[1]Table2!$B$1:$Z$1,0),0)*VLOOKUP($B13,[1]Table2!$B$1:$Z$21,MATCH("xGA/90",[1]Table2!$B$1:$Z$1,0),0),"")</f>
        <v/>
      </c>
      <c r="HL82" s="41" t="str">
        <f>IFERROR(VLOOKUP(HL13,[1]Table2!$B$1:$Z$21,MATCH("xG/90",[1]Table2!$B$1:$Z$1,0),0)*VLOOKUP($B13,[1]Table2!$B$1:$Z$21,MATCH("xGA/90",[1]Table2!$B$1:$Z$1,0),0),"")</f>
        <v/>
      </c>
      <c r="HM82" s="41" t="str">
        <f>IFERROR(VLOOKUP(HM13,[1]Table2!$B$1:$Z$21,MATCH("xG/90",[1]Table2!$B$1:$Z$1,0),0)*VLOOKUP($B13,[1]Table2!$B$1:$Z$21,MATCH("xGA/90",[1]Table2!$B$1:$Z$1,0),0),"")</f>
        <v/>
      </c>
      <c r="HN82" s="41" t="str">
        <f>IFERROR(VLOOKUP(HN13,[1]Table2!$B$1:$Z$21,MATCH("xG/90",[1]Table2!$B$1:$Z$1,0),0)*VLOOKUP($B13,[1]Table2!$B$1:$Z$21,MATCH("xGA/90",[1]Table2!$B$1:$Z$1,0),0),"")</f>
        <v/>
      </c>
      <c r="HO82" s="41" t="str">
        <f>IFERROR(VLOOKUP(HO13,[1]Table2!$B$1:$Z$21,MATCH("xG/90",[1]Table2!$B$1:$Z$1,0),0)*VLOOKUP($B13,[1]Table2!$B$1:$Z$21,MATCH("xGA/90",[1]Table2!$B$1:$Z$1,0),0),"")</f>
        <v/>
      </c>
      <c r="HP82" s="41" t="str">
        <f>IFERROR(VLOOKUP(HP13,[1]Table2!$B$1:$Z$21,MATCH("xG/90",[1]Table2!$B$1:$Z$1,0),0)*VLOOKUP($B13,[1]Table2!$B$1:$Z$21,MATCH("xGA/90",[1]Table2!$B$1:$Z$1,0),0),"")</f>
        <v/>
      </c>
      <c r="HQ82" s="41">
        <f>IFERROR(VLOOKUP(HQ13,[1]Table2!$B$1:$Z$21,MATCH("xG/90",[1]Table2!$B$1:$Z$1,0),0)*VLOOKUP($B13,[1]Table2!$B$1:$Z$21,MATCH("xGA/90",[1]Table2!$B$1:$Z$1,0),0),"")</f>
        <v>3.130603448275862</v>
      </c>
      <c r="HR82" s="41" t="str">
        <f>IFERROR(VLOOKUP(HR13,[1]Table2!$B$1:$Z$21,MATCH("xG/90",[1]Table2!$B$1:$Z$1,0),0)*VLOOKUP($B13,[1]Table2!$B$1:$Z$21,MATCH("xGA/90",[1]Table2!$B$1:$Z$1,0),0),"")</f>
        <v/>
      </c>
      <c r="HS82" s="41" t="str">
        <f>IFERROR(VLOOKUP(HS13,[1]Table2!$B$1:$Z$21,MATCH("xG/90",[1]Table2!$B$1:$Z$1,0),0)*VLOOKUP($B13,[1]Table2!$B$1:$Z$21,MATCH("xGA/90",[1]Table2!$B$1:$Z$1,0),0),"")</f>
        <v/>
      </c>
      <c r="HT82" s="41" t="str">
        <f>IFERROR(VLOOKUP(HT13,[1]Table2!$B$1:$Z$21,MATCH("xG/90",[1]Table2!$B$1:$Z$1,0),0)*VLOOKUP($B13,[1]Table2!$B$1:$Z$21,MATCH("xGA/90",[1]Table2!$B$1:$Z$1,0),0),"")</f>
        <v/>
      </c>
      <c r="HU82" s="41" t="str">
        <f>IFERROR(VLOOKUP(HU13,[1]Table2!$B$1:$Z$21,MATCH("xG/90",[1]Table2!$B$1:$Z$1,0),0)*VLOOKUP($B13,[1]Table2!$B$1:$Z$21,MATCH("xGA/90",[1]Table2!$B$1:$Z$1,0),0),"")</f>
        <v/>
      </c>
      <c r="HV82" s="41" t="str">
        <f>IFERROR(VLOOKUP(HV13,[1]Table2!$B$1:$Z$21,MATCH("xG/90",[1]Table2!$B$1:$Z$1,0),0)*VLOOKUP($B13,[1]Table2!$B$1:$Z$21,MATCH("xGA/90",[1]Table2!$B$1:$Z$1,0),0),"")</f>
        <v/>
      </c>
      <c r="HW82" s="41" t="str">
        <f>IFERROR(VLOOKUP(HW13,[1]Table2!$B$1:$Z$21,MATCH("xG/90",[1]Table2!$B$1:$Z$1,0),0)*VLOOKUP($B13,[1]Table2!$B$1:$Z$21,MATCH("xGA/90",[1]Table2!$B$1:$Z$1,0),0),"")</f>
        <v/>
      </c>
      <c r="HX82" s="41">
        <f>IFERROR(VLOOKUP(HX13,[1]Table2!$B$1:$Z$21,MATCH("xG/90",[1]Table2!$B$1:$Z$1,0),0)*VLOOKUP($B13,[1]Table2!$B$1:$Z$21,MATCH("xGA/90",[1]Table2!$B$1:$Z$1,0),0),"")</f>
        <v>1.6602343749999999</v>
      </c>
      <c r="HY82" s="41" t="str">
        <f>IFERROR(VLOOKUP(HY13,[1]Table2!$B$1:$Z$21,MATCH("xG/90",[1]Table2!$B$1:$Z$1,0),0)*VLOOKUP($B13,[1]Table2!$B$1:$Z$21,MATCH("xGA/90",[1]Table2!$B$1:$Z$1,0),0),"")</f>
        <v/>
      </c>
      <c r="HZ82" s="41" t="str">
        <f>IFERROR(VLOOKUP(HZ13,[1]Table2!$B$1:$Z$21,MATCH("xG/90",[1]Table2!$B$1:$Z$1,0),0)*VLOOKUP($B13,[1]Table2!$B$1:$Z$21,MATCH("xGA/90",[1]Table2!$B$1:$Z$1,0),0),"")</f>
        <v/>
      </c>
      <c r="IA82" s="41" t="str">
        <f>IFERROR(VLOOKUP(IA13,[1]Table2!$B$1:$Z$21,MATCH("xG/90",[1]Table2!$B$1:$Z$1,0),0)*VLOOKUP($B13,[1]Table2!$B$1:$Z$21,MATCH("xGA/90",[1]Table2!$B$1:$Z$1,0),0),"")</f>
        <v/>
      </c>
      <c r="IB82" s="41" t="str">
        <f>IFERROR(VLOOKUP(IB13,[1]Table2!$B$1:$Z$21,MATCH("xG/90",[1]Table2!$B$1:$Z$1,0),0)*VLOOKUP($B13,[1]Table2!$B$1:$Z$21,MATCH("xGA/90",[1]Table2!$B$1:$Z$1,0),0),"")</f>
        <v/>
      </c>
      <c r="IC82" s="41" t="str">
        <f>IFERROR(VLOOKUP(IC13,[1]Table2!$B$1:$Z$21,MATCH("xG/90",[1]Table2!$B$1:$Z$1,0),0)*VLOOKUP($B13,[1]Table2!$B$1:$Z$21,MATCH("xGA/90",[1]Table2!$B$1:$Z$1,0),0),"")</f>
        <v/>
      </c>
      <c r="ID82" s="41" t="str">
        <f>IFERROR(VLOOKUP(ID13,[1]Table2!$B$1:$Z$21,MATCH("xG/90",[1]Table2!$B$1:$Z$1,0),0)*VLOOKUP($B13,[1]Table2!$B$1:$Z$21,MATCH("xGA/90",[1]Table2!$B$1:$Z$1,0),0),"")</f>
        <v/>
      </c>
      <c r="IE82" s="41" t="str">
        <f>IFERROR(VLOOKUP(IE13,[1]Table2!$B$1:$Z$21,MATCH("xG/90",[1]Table2!$B$1:$Z$1,0),0)*VLOOKUP($B13,[1]Table2!$B$1:$Z$21,MATCH("xGA/90",[1]Table2!$B$1:$Z$1,0),0),"")</f>
        <v/>
      </c>
      <c r="IF82" s="41" t="str">
        <f>IFERROR(VLOOKUP(IF13,[1]Table2!$B$1:$Z$21,MATCH("xG/90",[1]Table2!$B$1:$Z$1,0),0)*VLOOKUP($B13,[1]Table2!$B$1:$Z$21,MATCH("xGA/90",[1]Table2!$B$1:$Z$1,0),0),"")</f>
        <v/>
      </c>
      <c r="IG82" s="41" t="str">
        <f>IFERROR(VLOOKUP(IG13,[1]Table2!$B$1:$Z$21,MATCH("xG/90",[1]Table2!$B$1:$Z$1,0),0)*VLOOKUP($B13,[1]Table2!$B$1:$Z$21,MATCH("xGA/90",[1]Table2!$B$1:$Z$1,0),0),"")</f>
        <v/>
      </c>
      <c r="IH82" s="41" t="str">
        <f>IFERROR(VLOOKUP(IH13,[1]Table2!$B$1:$Z$21,MATCH("xG/90",[1]Table2!$B$1:$Z$1,0),0)*VLOOKUP($B13,[1]Table2!$B$1:$Z$21,MATCH("xGA/90",[1]Table2!$B$1:$Z$1,0),0),"")</f>
        <v/>
      </c>
      <c r="II82" s="41" t="str">
        <f>IFERROR(VLOOKUP(II13,[1]Table2!$B$1:$Z$21,MATCH("xG/90",[1]Table2!$B$1:$Z$1,0),0)*VLOOKUP($B13,[1]Table2!$B$1:$Z$21,MATCH("xGA/90",[1]Table2!$B$1:$Z$1,0),0),"")</f>
        <v/>
      </c>
      <c r="IJ82" s="41" t="str">
        <f>IFERROR(VLOOKUP(IJ13,[1]Table2!$B$1:$Z$21,MATCH("xG/90",[1]Table2!$B$1:$Z$1,0),0)*VLOOKUP($B13,[1]Table2!$B$1:$Z$21,MATCH("xGA/90",[1]Table2!$B$1:$Z$1,0),0),"")</f>
        <v/>
      </c>
      <c r="IK82" s="41" t="str">
        <f>IFERROR(VLOOKUP(IK13,[1]Table2!$B$1:$Z$21,MATCH("xG/90",[1]Table2!$B$1:$Z$1,0),0)*VLOOKUP($B13,[1]Table2!$B$1:$Z$21,MATCH("xGA/90",[1]Table2!$B$1:$Z$1,0),0),"")</f>
        <v/>
      </c>
      <c r="IL82" s="41">
        <f>IFERROR(VLOOKUP(IL13,[1]Table2!$B$1:$Z$21,MATCH("xG/90",[1]Table2!$B$1:$Z$1,0),0)*VLOOKUP($B13,[1]Table2!$B$1:$Z$21,MATCH("xGA/90",[1]Table2!$B$1:$Z$1,0),0),"")</f>
        <v>3.3677539062499995</v>
      </c>
      <c r="IM82" s="41" t="str">
        <f>IFERROR(VLOOKUP(IM13,[1]Table2!$B$1:$Z$21,MATCH("xG/90",[1]Table2!$B$1:$Z$1,0),0)*VLOOKUP($B13,[1]Table2!$B$1:$Z$21,MATCH("xGA/90",[1]Table2!$B$1:$Z$1,0),0),"")</f>
        <v/>
      </c>
      <c r="IN82" s="41" t="str">
        <f>IFERROR(VLOOKUP(IN13,[1]Table2!$B$1:$Z$21,MATCH("xG/90",[1]Table2!$B$1:$Z$1,0),0)*VLOOKUP($B13,[1]Table2!$B$1:$Z$21,MATCH("xGA/90",[1]Table2!$B$1:$Z$1,0),0),"")</f>
        <v/>
      </c>
      <c r="IO82" s="41">
        <f>IFERROR(VLOOKUP(IO13,[1]Table2!$B$1:$Z$21,MATCH("xG/90",[1]Table2!$B$1:$Z$1,0),0)*VLOOKUP($B13,[1]Table2!$B$1:$Z$21,MATCH("xGA/90",[1]Table2!$B$1:$Z$1,0),0),"")</f>
        <v>1.68650390625</v>
      </c>
      <c r="IP82" s="41" t="str">
        <f>IFERROR(VLOOKUP(IP13,[1]Table2!$B$1:$Z$21,MATCH("xG/90",[1]Table2!$B$1:$Z$1,0),0)*VLOOKUP($B13,[1]Table2!$B$1:$Z$21,MATCH("xGA/90",[1]Table2!$B$1:$Z$1,0),0),"")</f>
        <v/>
      </c>
      <c r="IQ82" s="41" t="str">
        <f>IFERROR(VLOOKUP(IQ13,[1]Table2!$B$1:$Z$21,MATCH("xG/90",[1]Table2!$B$1:$Z$1,0),0)*VLOOKUP($B13,[1]Table2!$B$1:$Z$21,MATCH("xGA/90",[1]Table2!$B$1:$Z$1,0),0),"")</f>
        <v/>
      </c>
      <c r="IR82" s="41" t="str">
        <f>IFERROR(VLOOKUP(IR13,[1]Table2!$B$1:$Z$21,MATCH("xG/90",[1]Table2!$B$1:$Z$1,0),0)*VLOOKUP($B13,[1]Table2!$B$1:$Z$21,MATCH("xGA/90",[1]Table2!$B$1:$Z$1,0),0),"")</f>
        <v/>
      </c>
      <c r="IS82" s="41" t="str">
        <f>IFERROR(VLOOKUP(IS13,[1]Table2!$B$1:$Z$21,MATCH("xG/90",[1]Table2!$B$1:$Z$1,0),0)*VLOOKUP($B13,[1]Table2!$B$1:$Z$21,MATCH("xGA/90",[1]Table2!$B$1:$Z$1,0),0),"")</f>
        <v/>
      </c>
      <c r="IT82" s="41">
        <f>IFERROR(VLOOKUP(IT13,[1]Table2!$B$1:$Z$21,MATCH("xG/90",[1]Table2!$B$1:$Z$1,0),0)*VLOOKUP($B13,[1]Table2!$B$1:$Z$21,MATCH("xGA/90",[1]Table2!$B$1:$Z$1,0),0),"")</f>
        <v>1.6549804687499998</v>
      </c>
      <c r="IU82" s="41" t="str">
        <f>IFERROR(VLOOKUP(IU13,[1]Table2!$B$1:$Z$21,MATCH("xG/90",[1]Table2!$B$1:$Z$1,0),0)*VLOOKUP($B13,[1]Table2!$B$1:$Z$21,MATCH("xGA/90",[1]Table2!$B$1:$Z$1,0),0),"")</f>
        <v/>
      </c>
      <c r="IV82" s="41" t="str">
        <f>IFERROR(VLOOKUP(IV13,[1]Table2!$B$1:$Z$21,MATCH("xG/90",[1]Table2!$B$1:$Z$1,0),0)*VLOOKUP($B13,[1]Table2!$B$1:$Z$21,MATCH("xGA/90",[1]Table2!$B$1:$Z$1,0),0),"")</f>
        <v/>
      </c>
      <c r="IW82" s="41" t="str">
        <f>IFERROR(VLOOKUP(IW13,[1]Table2!$B$1:$Z$21,MATCH("xG/90",[1]Table2!$B$1:$Z$1,0),0)*VLOOKUP($B13,[1]Table2!$B$1:$Z$21,MATCH("xGA/90",[1]Table2!$B$1:$Z$1,0),0),"")</f>
        <v/>
      </c>
      <c r="IX82" s="41" t="str">
        <f>IFERROR(VLOOKUP(IX13,[1]Table2!$B$1:$Z$21,MATCH("xG/90",[1]Table2!$B$1:$Z$1,0),0)*VLOOKUP($B13,[1]Table2!$B$1:$Z$21,MATCH("xGA/90",[1]Table2!$B$1:$Z$1,0),0),"")</f>
        <v/>
      </c>
      <c r="IY82" s="41" t="str">
        <f>IFERROR(VLOOKUP(IY13,[1]Table2!$B$1:$Z$21,MATCH("xG/90",[1]Table2!$B$1:$Z$1,0),0)*VLOOKUP($B13,[1]Table2!$B$1:$Z$21,MATCH("xGA/90",[1]Table2!$B$1:$Z$1,0),0),"")</f>
        <v/>
      </c>
      <c r="IZ82" s="41" t="str">
        <f>IFERROR(VLOOKUP(IZ13,[1]Table2!$B$1:$Z$21,MATCH("xG/90",[1]Table2!$B$1:$Z$1,0),0)*VLOOKUP($B13,[1]Table2!$B$1:$Z$21,MATCH("xGA/90",[1]Table2!$B$1:$Z$1,0),0),"")</f>
        <v/>
      </c>
      <c r="JA82" s="41" t="str">
        <f>IFERROR(VLOOKUP(JA13,[1]Table2!$B$1:$Z$21,MATCH("xG/90",[1]Table2!$B$1:$Z$1,0),0)*VLOOKUP($B13,[1]Table2!$B$1:$Z$21,MATCH("xGA/90",[1]Table2!$B$1:$Z$1,0),0),"")</f>
        <v/>
      </c>
      <c r="JB82" s="41">
        <f>IFERROR(VLOOKUP(JB13,[1]Table2!$B$1:$Z$21,MATCH("xG/90",[1]Table2!$B$1:$Z$1,0),0)*VLOOKUP($B13,[1]Table2!$B$1:$Z$21,MATCH("xGA/90",[1]Table2!$B$1:$Z$1,0),0),"")</f>
        <v>3.118447580645161</v>
      </c>
      <c r="JC82" s="41" t="str">
        <f>IFERROR(VLOOKUP(JC13,[1]Table2!$B$1:$Z$21,MATCH("xG/90",[1]Table2!$B$1:$Z$1,0),0)*VLOOKUP($B13,[1]Table2!$B$1:$Z$21,MATCH("xGA/90",[1]Table2!$B$1:$Z$1,0),0),"")</f>
        <v/>
      </c>
      <c r="JD82" s="41" t="str">
        <f>IFERROR(VLOOKUP(JD13,[1]Table2!$B$1:$Z$21,MATCH("xG/90",[1]Table2!$B$1:$Z$1,0),0)*VLOOKUP($B13,[1]Table2!$B$1:$Z$21,MATCH("xGA/90",[1]Table2!$B$1:$Z$1,0),0),"")</f>
        <v/>
      </c>
      <c r="JE82" s="41" t="str">
        <f>IFERROR(VLOOKUP(JE13,[1]Table2!$B$1:$Z$21,MATCH("xG/90",[1]Table2!$B$1:$Z$1,0),0)*VLOOKUP($B13,[1]Table2!$B$1:$Z$21,MATCH("xGA/90",[1]Table2!$B$1:$Z$1,0),0),"")</f>
        <v/>
      </c>
      <c r="JF82" s="41" t="str">
        <f>IFERROR(VLOOKUP(JF13,[1]Table2!$B$1:$Z$21,MATCH("xG/90",[1]Table2!$B$1:$Z$1,0),0)*VLOOKUP($B13,[1]Table2!$B$1:$Z$21,MATCH("xGA/90",[1]Table2!$B$1:$Z$1,0),0),"")</f>
        <v/>
      </c>
      <c r="JG82" s="41">
        <f>IFERROR(VLOOKUP(JG13,[1]Table2!$B$1:$Z$21,MATCH("xG/90",[1]Table2!$B$1:$Z$1,0),0)*VLOOKUP($B13,[1]Table2!$B$1:$Z$21,MATCH("xGA/90",[1]Table2!$B$1:$Z$1,0),0),"")</f>
        <v>2.0934274193548386</v>
      </c>
      <c r="JH82" s="41" t="str">
        <f>IFERROR(VLOOKUP(JH13,[1]Table2!$B$1:$Z$21,MATCH("xG/90",[1]Table2!$B$1:$Z$1,0),0)*VLOOKUP($B13,[1]Table2!$B$1:$Z$21,MATCH("xGA/90",[1]Table2!$B$1:$Z$1,0),0),"")</f>
        <v/>
      </c>
      <c r="JI82" s="41" t="str">
        <f>IFERROR(VLOOKUP(JI13,[1]Table2!$B$1:$Z$21,MATCH("xG/90",[1]Table2!$B$1:$Z$1,0),0)*VLOOKUP($B13,[1]Table2!$B$1:$Z$21,MATCH("xGA/90",[1]Table2!$B$1:$Z$1,0),0),"")</f>
        <v/>
      </c>
      <c r="JJ82" s="41">
        <f>IFERROR(VLOOKUP(JJ13,[1]Table2!$B$1:$Z$21,MATCH("xG/90",[1]Table2!$B$1:$Z$1,0),0)*VLOOKUP($B13,[1]Table2!$B$1:$Z$21,MATCH("xGA/90",[1]Table2!$B$1:$Z$1,0),0),"")</f>
        <v>2.122578125</v>
      </c>
      <c r="JK82" s="41" t="str">
        <f>IFERROR(VLOOKUP(JK13,[1]Table2!$B$1:$Z$21,MATCH("xG/90",[1]Table2!$B$1:$Z$1,0),0)*VLOOKUP($B13,[1]Table2!$B$1:$Z$21,MATCH("xGA/90",[1]Table2!$B$1:$Z$1,0),0),"")</f>
        <v/>
      </c>
      <c r="JL82" s="41" t="str">
        <f>IFERROR(VLOOKUP(JL13,[1]Table2!$B$1:$Z$21,MATCH("xG/90",[1]Table2!$B$1:$Z$1,0),0)*VLOOKUP($B13,[1]Table2!$B$1:$Z$21,MATCH("xGA/90",[1]Table2!$B$1:$Z$1,0),0),"")</f>
        <v/>
      </c>
      <c r="JM82" s="41" t="str">
        <f>IFERROR(VLOOKUP(JM13,[1]Table2!$B$1:$Z$21,MATCH("xG/90",[1]Table2!$B$1:$Z$1,0),0)*VLOOKUP($B13,[1]Table2!$B$1:$Z$21,MATCH("xGA/90",[1]Table2!$B$1:$Z$1,0),0),"")</f>
        <v/>
      </c>
      <c r="JN82" s="41" t="str">
        <f>IFERROR(VLOOKUP(JN13,[1]Table2!$B$1:$Z$21,MATCH("xG/90",[1]Table2!$B$1:$Z$1,0),0)*VLOOKUP($B13,[1]Table2!$B$1:$Z$21,MATCH("xGA/90",[1]Table2!$B$1:$Z$1,0),0),"")</f>
        <v/>
      </c>
      <c r="JO82" s="41">
        <f>IFERROR(VLOOKUP(JO13,[1]Table2!$B$1:$Z$21,MATCH("xG/90",[1]Table2!$B$1:$Z$1,0),0)*VLOOKUP($B13,[1]Table2!$B$1:$Z$21,MATCH("xGA/90",[1]Table2!$B$1:$Z$1,0),0),"")</f>
        <v>1.6970117187499998</v>
      </c>
      <c r="JP82" s="41" t="str">
        <f>IFERROR(VLOOKUP(JP13,[1]Table2!$B$1:$Z$21,MATCH("xG/90",[1]Table2!$B$1:$Z$1,0),0)*VLOOKUP($B13,[1]Table2!$B$1:$Z$21,MATCH("xGA/90",[1]Table2!$B$1:$Z$1,0),0),"")</f>
        <v/>
      </c>
      <c r="JQ82" s="41" t="str">
        <f>IFERROR(VLOOKUP(JQ13,[1]Table2!$B$1:$Z$21,MATCH("xG/90",[1]Table2!$B$1:$Z$1,0),0)*VLOOKUP($B13,[1]Table2!$B$1:$Z$21,MATCH("xGA/90",[1]Table2!$B$1:$Z$1,0),0),"")</f>
        <v/>
      </c>
      <c r="JR82" s="41" t="str">
        <f>IFERROR(VLOOKUP(JR13,[1]Table2!$B$1:$Z$21,MATCH("xG/90",[1]Table2!$B$1:$Z$1,0),0)*VLOOKUP($B13,[1]Table2!$B$1:$Z$21,MATCH("xGA/90",[1]Table2!$B$1:$Z$1,0),0),"")</f>
        <v/>
      </c>
      <c r="JS82" s="41" t="str">
        <f>IFERROR(VLOOKUP(JS13,[1]Table2!$B$1:$Z$21,MATCH("xG/90",[1]Table2!$B$1:$Z$1,0),0)*VLOOKUP($B13,[1]Table2!$B$1:$Z$21,MATCH("xGA/90",[1]Table2!$B$1:$Z$1,0),0),"")</f>
        <v/>
      </c>
      <c r="JT82" s="41" t="str">
        <f>IFERROR(VLOOKUP(JT13,[1]Table2!$B$1:$Z$21,MATCH("xG/90",[1]Table2!$B$1:$Z$1,0),0)*VLOOKUP($B13,[1]Table2!$B$1:$Z$21,MATCH("xGA/90",[1]Table2!$B$1:$Z$1,0),0),"")</f>
        <v/>
      </c>
      <c r="JU82" s="41">
        <f>IFERROR(VLOOKUP(JU13,[1]Table2!$B$1:$Z$21,MATCH("xG/90",[1]Table2!$B$1:$Z$1,0),0)*VLOOKUP($B13,[1]Table2!$B$1:$Z$21,MATCH("xGA/90",[1]Table2!$B$1:$Z$1,0),0),"")</f>
        <v>3.5586458333333333</v>
      </c>
      <c r="JV82" s="41" t="str">
        <f>IFERROR(VLOOKUP(JV13,[1]Table2!$B$1:$Z$21,MATCH("xG/90",[1]Table2!$B$1:$Z$1,0),0)*VLOOKUP($B13,[1]Table2!$B$1:$Z$21,MATCH("xGA/90",[1]Table2!$B$1:$Z$1,0),0),"")</f>
        <v/>
      </c>
      <c r="JW82" s="41" t="str">
        <f>IFERROR(VLOOKUP(JW13,[1]Table2!$B$1:$Z$21,MATCH("xG/90",[1]Table2!$B$1:$Z$1,0),0)*VLOOKUP($B13,[1]Table2!$B$1:$Z$21,MATCH("xGA/90",[1]Table2!$B$1:$Z$1,0),0),"")</f>
        <v/>
      </c>
      <c r="JX82" s="41" t="str">
        <f>IFERROR(VLOOKUP(JX13,[1]Table2!$B$1:$Z$21,MATCH("xG/90",[1]Table2!$B$1:$Z$1,0),0)*VLOOKUP($B13,[1]Table2!$B$1:$Z$21,MATCH("xGA/90",[1]Table2!$B$1:$Z$1,0),0),"")</f>
        <v/>
      </c>
      <c r="JY82" s="41" t="str">
        <f>IFERROR(VLOOKUP(JY13,[1]Table2!$B$1:$Z$21,MATCH("xG/90",[1]Table2!$B$1:$Z$1,0),0)*VLOOKUP($B13,[1]Table2!$B$1:$Z$21,MATCH("xGA/90",[1]Table2!$B$1:$Z$1,0),0),"")</f>
        <v/>
      </c>
      <c r="JZ82" s="41" t="str">
        <f>IFERROR(VLOOKUP(JZ13,[1]Table2!$B$1:$Z$21,MATCH("xG/90",[1]Table2!$B$1:$Z$1,0),0)*VLOOKUP($B13,[1]Table2!$B$1:$Z$21,MATCH("xGA/90",[1]Table2!$B$1:$Z$1,0),0),"")</f>
        <v/>
      </c>
      <c r="KA82" s="41" t="str">
        <f>IFERROR(VLOOKUP(KA13,[1]Table2!$B$1:$Z$21,MATCH("xG/90",[1]Table2!$B$1:$Z$1,0),0)*VLOOKUP($B13,[1]Table2!$B$1:$Z$21,MATCH("xGA/90",[1]Table2!$B$1:$Z$1,0),0),"")</f>
        <v/>
      </c>
      <c r="KB82" s="41">
        <f>IFERROR(VLOOKUP(KB13,[1]Table2!$B$1:$Z$21,MATCH("xG/90",[1]Table2!$B$1:$Z$1,0),0)*VLOOKUP($B13,[1]Table2!$B$1:$Z$21,MATCH("xGA/90",[1]Table2!$B$1:$Z$1,0),0),"")</f>
        <v>2.9394758064516129</v>
      </c>
      <c r="KC82" s="41" t="str">
        <f>IFERROR(VLOOKUP(KC13,[1]Table2!$B$1:$Z$21,MATCH("xG/90",[1]Table2!$B$1:$Z$1,0),0)*VLOOKUP($B13,[1]Table2!$B$1:$Z$21,MATCH("xGA/90",[1]Table2!$B$1:$Z$1,0),0),"")</f>
        <v/>
      </c>
      <c r="KD82" s="41" t="str">
        <f>IFERROR(VLOOKUP(KD13,[1]Table2!$B$1:$Z$21,MATCH("xG/90",[1]Table2!$B$1:$Z$1,0),0)*VLOOKUP($B13,[1]Table2!$B$1:$Z$21,MATCH("xGA/90",[1]Table2!$B$1:$Z$1,0),0),"")</f>
        <v/>
      </c>
      <c r="KE82" s="41" t="str">
        <f>IFERROR(VLOOKUP(KE13,[1]Table2!$B$1:$Z$21,MATCH("xG/90",[1]Table2!$B$1:$Z$1,0),0)*VLOOKUP($B13,[1]Table2!$B$1:$Z$21,MATCH("xGA/90",[1]Table2!$B$1:$Z$1,0),0),"")</f>
        <v/>
      </c>
      <c r="KF82" s="41" t="str">
        <f>IFERROR(VLOOKUP(KF13,[1]Table2!$B$1:$Z$21,MATCH("xG/90",[1]Table2!$B$1:$Z$1,0),0)*VLOOKUP($B13,[1]Table2!$B$1:$Z$21,MATCH("xGA/90",[1]Table2!$B$1:$Z$1,0),0),"")</f>
        <v/>
      </c>
      <c r="KG82" s="41" t="str">
        <f>IFERROR(VLOOKUP(KG13,[1]Table2!$B$1:$Z$21,MATCH("xG/90",[1]Table2!$B$1:$Z$1,0),0)*VLOOKUP($B13,[1]Table2!$B$1:$Z$21,MATCH("xGA/90",[1]Table2!$B$1:$Z$1,0),0),"")</f>
        <v/>
      </c>
      <c r="KH82" s="41" t="str">
        <f>IFERROR(VLOOKUP(KH13,[1]Table2!$B$1:$Z$21,MATCH("xG/90",[1]Table2!$B$1:$Z$1,0),0)*VLOOKUP($B13,[1]Table2!$B$1:$Z$21,MATCH("xGA/90",[1]Table2!$B$1:$Z$1,0),0),"")</f>
        <v/>
      </c>
      <c r="KI82" s="41" t="str">
        <f>IFERROR(VLOOKUP(KI13,[1]Table2!$B$1:$Z$21,MATCH("xG/90",[1]Table2!$B$1:$Z$1,0),0)*VLOOKUP($B13,[1]Table2!$B$1:$Z$21,MATCH("xGA/90",[1]Table2!$B$1:$Z$1,0),0),"")</f>
        <v/>
      </c>
      <c r="KJ82" s="41">
        <f>IFERROR(VLOOKUP(KJ13,[1]Table2!$B$1:$Z$21,MATCH("xG/90",[1]Table2!$B$1:$Z$1,0),0)*VLOOKUP($B13,[1]Table2!$B$1:$Z$21,MATCH("xGA/90",[1]Table2!$B$1:$Z$1,0),0),"")</f>
        <v>2.2290120967741935</v>
      </c>
      <c r="KK82" s="41" t="str">
        <f>IFERROR(VLOOKUP(KK13,[1]Table2!$B$1:$Z$21,MATCH("xG/90",[1]Table2!$B$1:$Z$1,0),0)*VLOOKUP($B13,[1]Table2!$B$1:$Z$21,MATCH("xGA/90",[1]Table2!$B$1:$Z$1,0),0),"")</f>
        <v/>
      </c>
      <c r="KL82" s="41" t="str">
        <f>IFERROR(VLOOKUP(KL13,[1]Table2!$B$1:$Z$21,MATCH("xG/90",[1]Table2!$B$1:$Z$1,0),0)*VLOOKUP($B13,[1]Table2!$B$1:$Z$21,MATCH("xGA/90",[1]Table2!$B$1:$Z$1,0),0),"")</f>
        <v/>
      </c>
      <c r="KM82" s="41" t="str">
        <f>IFERROR(VLOOKUP(KM13,[1]Table2!$B$1:$Z$21,MATCH("xG/90",[1]Table2!$B$1:$Z$1,0),0)*VLOOKUP($B13,[1]Table2!$B$1:$Z$21,MATCH("xGA/90",[1]Table2!$B$1:$Z$1,0),0),"")</f>
        <v/>
      </c>
      <c r="KN82" s="41" t="str">
        <f>IFERROR(VLOOKUP(KN13,[1]Table2!$B$1:$Z$21,MATCH("xG/90",[1]Table2!$B$1:$Z$1,0),0)*VLOOKUP($B13,[1]Table2!$B$1:$Z$21,MATCH("xGA/90",[1]Table2!$B$1:$Z$1,0),0),"")</f>
        <v/>
      </c>
      <c r="KO82" s="41" t="str">
        <f>IFERROR(VLOOKUP(KO13,[1]Table2!$B$1:$Z$21,MATCH("xG/90",[1]Table2!$B$1:$Z$1,0),0)*VLOOKUP($B13,[1]Table2!$B$1:$Z$21,MATCH("xGA/90",[1]Table2!$B$1:$Z$1,0),0),"")</f>
        <v/>
      </c>
      <c r="KP82" s="41" t="str">
        <f>IFERROR(VLOOKUP(KP13,[1]Table2!$B$1:$Z$21,MATCH("xG/90",[1]Table2!$B$1:$Z$1,0),0)*VLOOKUP($B13,[1]Table2!$B$1:$Z$21,MATCH("xGA/90",[1]Table2!$B$1:$Z$1,0),0),"")</f>
        <v/>
      </c>
      <c r="KQ82" s="41">
        <f>IFERROR(VLOOKUP(KQ13,[1]Table2!$B$1:$Z$21,MATCH("xG/90",[1]Table2!$B$1:$Z$1,0),0)*VLOOKUP($B13,[1]Table2!$B$1:$Z$21,MATCH("xGA/90",[1]Table2!$B$1:$Z$1,0),0),"")</f>
        <v>2.4378124999999997</v>
      </c>
      <c r="KR82" s="41" t="str">
        <f>IFERROR(VLOOKUP(KR13,[1]Table2!$B$1:$Z$21,MATCH("xG/90",[1]Table2!$B$1:$Z$1,0),0)*VLOOKUP($B13,[1]Table2!$B$1:$Z$21,MATCH("xGA/90",[1]Table2!$B$1:$Z$1,0),0),"")</f>
        <v/>
      </c>
      <c r="KS82" s="41" t="str">
        <f>IFERROR(VLOOKUP(KS13,[1]Table2!$B$1:$Z$21,MATCH("xG/90",[1]Table2!$B$1:$Z$1,0),0)*VLOOKUP($B13,[1]Table2!$B$1:$Z$21,MATCH("xGA/90",[1]Table2!$B$1:$Z$1,0),0),"")</f>
        <v/>
      </c>
      <c r="KT82" s="41" t="str">
        <f>IFERROR(VLOOKUP(KT13,[1]Table2!$B$1:$Z$21,MATCH("xG/90",[1]Table2!$B$1:$Z$1,0),0)*VLOOKUP($B13,[1]Table2!$B$1:$Z$21,MATCH("xGA/90",[1]Table2!$B$1:$Z$1,0),0),"")</f>
        <v/>
      </c>
      <c r="KU82" s="41" t="str">
        <f>IFERROR(VLOOKUP(KU13,[1]Table2!$B$1:$Z$21,MATCH("xG/90",[1]Table2!$B$1:$Z$1,0),0)*VLOOKUP($B13,[1]Table2!$B$1:$Z$21,MATCH("xGA/90",[1]Table2!$B$1:$Z$1,0),0),"")</f>
        <v/>
      </c>
      <c r="KV82" s="41" t="str">
        <f>IFERROR(VLOOKUP(KV13,[1]Table2!$B$1:$Z$21,MATCH("xG/90",[1]Table2!$B$1:$Z$1,0),0)*VLOOKUP($B13,[1]Table2!$B$1:$Z$21,MATCH("xGA/90",[1]Table2!$B$1:$Z$1,0),0),"")</f>
        <v/>
      </c>
      <c r="KW82" s="41" t="str">
        <f>IFERROR(VLOOKUP(KW13,[1]Table2!$B$1:$Z$21,MATCH("xG/90",[1]Table2!$B$1:$Z$1,0),0)*VLOOKUP($B13,[1]Table2!$B$1:$Z$21,MATCH("xGA/90",[1]Table2!$B$1:$Z$1,0),0),"")</f>
        <v/>
      </c>
      <c r="KX82" s="41" t="str">
        <f>IFERROR(VLOOKUP(KX13,[1]Table2!$B$1:$Z$21,MATCH("xG/90",[1]Table2!$B$1:$Z$1,0),0)*VLOOKUP($B13,[1]Table2!$B$1:$Z$21,MATCH("xGA/90",[1]Table2!$B$1:$Z$1,0),0),"")</f>
        <v/>
      </c>
      <c r="KY82" s="41" t="str">
        <f>IFERROR(VLOOKUP(KY13,[1]Table2!$B$1:$Z$21,MATCH("xG/90",[1]Table2!$B$1:$Z$1,0),0)*VLOOKUP($B13,[1]Table2!$B$1:$Z$21,MATCH("xGA/90",[1]Table2!$B$1:$Z$1,0),0),"")</f>
        <v/>
      </c>
      <c r="KZ82" s="41" t="str">
        <f>IFERROR(VLOOKUP(KZ13,[1]Table2!$B$1:$Z$21,MATCH("xG/90",[1]Table2!$B$1:$Z$1,0),0)*VLOOKUP($B13,[1]Table2!$B$1:$Z$21,MATCH("xGA/90",[1]Table2!$B$1:$Z$1,0),0),"")</f>
        <v/>
      </c>
      <c r="LA82" s="41" t="str">
        <f>IFERROR(VLOOKUP(LA13,[1]Table2!$B$1:$Z$21,MATCH("xG/90",[1]Table2!$B$1:$Z$1,0),0)*VLOOKUP($B13,[1]Table2!$B$1:$Z$21,MATCH("xGA/90",[1]Table2!$B$1:$Z$1,0),0),"")</f>
        <v/>
      </c>
      <c r="LB82" s="41" t="str">
        <f>IFERROR(VLOOKUP(LB13,[1]Table2!$B$1:$Z$21,MATCH("xG/90",[1]Table2!$B$1:$Z$1,0),0)*VLOOKUP($B13,[1]Table2!$B$1:$Z$21,MATCH("xGA/90",[1]Table2!$B$1:$Z$1,0),0),"")</f>
        <v/>
      </c>
      <c r="LC82" s="41" t="str">
        <f>IFERROR(VLOOKUP(LC13,[1]Table2!$B$1:$Z$21,MATCH("xG/90",[1]Table2!$B$1:$Z$1,0),0)*VLOOKUP($B13,[1]Table2!$B$1:$Z$21,MATCH("xGA/90",[1]Table2!$B$1:$Z$1,0),0),"")</f>
        <v/>
      </c>
      <c r="LD82" s="41" t="str">
        <f>IFERROR(VLOOKUP(LD13,[1]Table2!$B$1:$Z$21,MATCH("xG/90",[1]Table2!$B$1:$Z$1,0),0)*VLOOKUP($B13,[1]Table2!$B$1:$Z$21,MATCH("xGA/90",[1]Table2!$B$1:$Z$1,0),0),"")</f>
        <v/>
      </c>
      <c r="LE82" s="41" t="str">
        <f>IFERROR(VLOOKUP(LE13,[1]Table2!$B$1:$Z$21,MATCH("xG/90",[1]Table2!$B$1:$Z$1,0),0)*VLOOKUP($B13,[1]Table2!$B$1:$Z$21,MATCH("xGA/90",[1]Table2!$B$1:$Z$1,0),0),"")</f>
        <v/>
      </c>
      <c r="LF82" s="41" t="str">
        <f>IFERROR(VLOOKUP(LF13,[1]Table2!$B$1:$Z$21,MATCH("xG/90",[1]Table2!$B$1:$Z$1,0),0)*VLOOKUP($B13,[1]Table2!$B$1:$Z$21,MATCH("xGA/90",[1]Table2!$B$1:$Z$1,0),0),"")</f>
        <v/>
      </c>
      <c r="LG82" s="41" t="str">
        <f>IFERROR(VLOOKUP(LG13,[1]Table2!$B$1:$Z$21,MATCH("xG/90",[1]Table2!$B$1:$Z$1,0),0)*VLOOKUP($B13,[1]Table2!$B$1:$Z$21,MATCH("xGA/90",[1]Table2!$B$1:$Z$1,0),0),"")</f>
        <v/>
      </c>
      <c r="LH82" s="41" t="str">
        <f>IFERROR(VLOOKUP(LH13,[1]Table2!$B$1:$Z$21,MATCH("xG/90",[1]Table2!$B$1:$Z$1,0),0)*VLOOKUP($B13,[1]Table2!$B$1:$Z$21,MATCH("xGA/90",[1]Table2!$B$1:$Z$1,0),0),"")</f>
        <v/>
      </c>
      <c r="LI82" s="41" t="str">
        <f>IFERROR(VLOOKUP(LI13,[1]Table2!$B$1:$Z$21,MATCH("xG/90",[1]Table2!$B$1:$Z$1,0),0)*VLOOKUP($B13,[1]Table2!$B$1:$Z$21,MATCH("xGA/90",[1]Table2!$B$1:$Z$1,0),0),"")</f>
        <v/>
      </c>
      <c r="LJ82" s="41" t="str">
        <f>IFERROR(VLOOKUP(LJ13,[1]Table2!$B$1:$Z$21,MATCH("xG/90",[1]Table2!$B$1:$Z$1,0),0)*VLOOKUP($B13,[1]Table2!$B$1:$Z$21,MATCH("xGA/90",[1]Table2!$B$1:$Z$1,0),0),"")</f>
        <v/>
      </c>
      <c r="LK82" s="41" t="str">
        <f>IFERROR(VLOOKUP(LK13,[1]Table2!$B$1:$Z$21,MATCH("xG/90",[1]Table2!$B$1:$Z$1,0),0)*VLOOKUP($B13,[1]Table2!$B$1:$Z$21,MATCH("xGA/90",[1]Table2!$B$1:$Z$1,0),0),"")</f>
        <v/>
      </c>
      <c r="LL82" s="41" t="str">
        <f>IFERROR(VLOOKUP(LL13,[1]Table2!$B$1:$Z$21,MATCH("xG/90",[1]Table2!$B$1:$Z$1,0),0)*VLOOKUP($B13,[1]Table2!$B$1:$Z$21,MATCH("xGA/90",[1]Table2!$B$1:$Z$1,0),0),"")</f>
        <v/>
      </c>
      <c r="LM82" s="41" t="str">
        <f>IFERROR(VLOOKUP(LM13,[1]Table2!$B$1:$Z$21,MATCH("xG/90",[1]Table2!$B$1:$Z$1,0),0)*VLOOKUP($B13,[1]Table2!$B$1:$Z$21,MATCH("xGA/90",[1]Table2!$B$1:$Z$1,0),0),"")</f>
        <v/>
      </c>
      <c r="LN82" s="41" t="str">
        <f>IFERROR(VLOOKUP(LN13,[1]Table2!$B$1:$Z$21,MATCH("xG/90",[1]Table2!$B$1:$Z$1,0),0)*VLOOKUP($B13,[1]Table2!$B$1:$Z$21,MATCH("xGA/90",[1]Table2!$B$1:$Z$1,0),0),"")</f>
        <v/>
      </c>
      <c r="LO82" s="41" t="str">
        <f>IFERROR(VLOOKUP(LO13,[1]Table2!$B$1:$Z$21,MATCH("xG/90",[1]Table2!$B$1:$Z$1,0),0)*VLOOKUP($B13,[1]Table2!$B$1:$Z$21,MATCH("xGA/90",[1]Table2!$B$1:$Z$1,0),0),"")</f>
        <v/>
      </c>
      <c r="LP82" s="41" t="str">
        <f>IFERROR(VLOOKUP(LP13,[1]Table2!$B$1:$Z$21,MATCH("xG/90",[1]Table2!$B$1:$Z$1,0),0)*VLOOKUP($B13,[1]Table2!$B$1:$Z$21,MATCH("xGA/90",[1]Table2!$B$1:$Z$1,0),0),"")</f>
        <v/>
      </c>
      <c r="LQ82" s="41" t="str">
        <f>IFERROR(VLOOKUP(LQ13,[1]Table2!$B$1:$Z$21,MATCH("xG/90",[1]Table2!$B$1:$Z$1,0),0)*VLOOKUP($B13,[1]Table2!$B$1:$Z$21,MATCH("xGA/90",[1]Table2!$B$1:$Z$1,0),0),"")</f>
        <v/>
      </c>
      <c r="LR82" s="41" t="str">
        <f>IFERROR(VLOOKUP(LR13,[1]Table2!$B$1:$Z$21,MATCH("xG/90",[1]Table2!$B$1:$Z$1,0),0)*VLOOKUP($B13,[1]Table2!$B$1:$Z$21,MATCH("xGA/90",[1]Table2!$B$1:$Z$1,0),0),"")</f>
        <v/>
      </c>
      <c r="LS82" s="41" t="str">
        <f>IFERROR(VLOOKUP(LS13,[1]Table2!$B$1:$Z$21,MATCH("xG/90",[1]Table2!$B$1:$Z$1,0),0)*VLOOKUP($B13,[1]Table2!$B$1:$Z$21,MATCH("xGA/90",[1]Table2!$B$1:$Z$1,0),0),"")</f>
        <v/>
      </c>
      <c r="LT82" s="41" t="str">
        <f>IFERROR(VLOOKUP(LT13,[1]Table2!$B$1:$Z$21,MATCH("xG/90",[1]Table2!$B$1:$Z$1,0),0)*VLOOKUP($B13,[1]Table2!$B$1:$Z$21,MATCH("xGA/90",[1]Table2!$B$1:$Z$1,0),0),"")</f>
        <v/>
      </c>
      <c r="LU82" s="41" t="str">
        <f>IFERROR(VLOOKUP(LU13,[1]Table2!$B$1:$Z$21,MATCH("xG/90",[1]Table2!$B$1:$Z$1,0),0)*VLOOKUP($B13,[1]Table2!$B$1:$Z$21,MATCH("xGA/90",[1]Table2!$B$1:$Z$1,0),0),"")</f>
        <v/>
      </c>
      <c r="LV82" s="41" t="str">
        <f>IFERROR(VLOOKUP(LV13,[1]Table2!$B$1:$Z$21,MATCH("xG/90",[1]Table2!$B$1:$Z$1,0),0)*VLOOKUP($B13,[1]Table2!$B$1:$Z$21,MATCH("xGA/90",[1]Table2!$B$1:$Z$1,0),0),"")</f>
        <v/>
      </c>
      <c r="LW82" s="41" t="str">
        <f>IFERROR(VLOOKUP(LW13,[1]Table2!$B$1:$Z$21,MATCH("xG/90",[1]Table2!$B$1:$Z$1,0),0)*VLOOKUP($B13,[1]Table2!$B$1:$Z$21,MATCH("xGA/90",[1]Table2!$B$1:$Z$1,0),0),"")</f>
        <v/>
      </c>
      <c r="LX82" s="41" t="str">
        <f>IFERROR(VLOOKUP(LX13,[1]Table2!$B$1:$Z$21,MATCH("xG/90",[1]Table2!$B$1:$Z$1,0),0)*VLOOKUP($B13,[1]Table2!$B$1:$Z$21,MATCH("xGA/90",[1]Table2!$B$1:$Z$1,0),0),"")</f>
        <v/>
      </c>
      <c r="LY82" s="41" t="str">
        <f>IFERROR(VLOOKUP(LY13,[1]Table2!$B$1:$Z$21,MATCH("xG/90",[1]Table2!$B$1:$Z$1,0),0)*VLOOKUP($B13,[1]Table2!$B$1:$Z$21,MATCH("xGA/90",[1]Table2!$B$1:$Z$1,0),0),"")</f>
        <v/>
      </c>
      <c r="LZ82" s="41" t="str">
        <f>IFERROR(VLOOKUP(LZ13,[1]Table2!$B$1:$Z$21,MATCH("xG/90",[1]Table2!$B$1:$Z$1,0),0)*VLOOKUP($B13,[1]Table2!$B$1:$Z$21,MATCH("xGA/90",[1]Table2!$B$1:$Z$1,0),0),"")</f>
        <v/>
      </c>
      <c r="MA82" s="41" t="str">
        <f>IFERROR(VLOOKUP(MA13,[1]Table2!$B$1:$Z$21,MATCH("xG/90",[1]Table2!$B$1:$Z$1,0),0)*VLOOKUP($B13,[1]Table2!$B$1:$Z$21,MATCH("xGA/90",[1]Table2!$B$1:$Z$1,0),0),"")</f>
        <v/>
      </c>
      <c r="MB82" s="41" t="str">
        <f>IFERROR(VLOOKUP(MB13,[1]Table2!$B$1:$Z$21,MATCH("xG/90",[1]Table2!$B$1:$Z$1,0),0)*VLOOKUP($B13,[1]Table2!$B$1:$Z$21,MATCH("xGA/90",[1]Table2!$B$1:$Z$1,0),0),"")</f>
        <v/>
      </c>
      <c r="MC82" s="41" t="str">
        <f>IFERROR(VLOOKUP(MC13,[1]Table2!$B$1:$Z$21,MATCH("xG/90",[1]Table2!$B$1:$Z$1,0),0)*VLOOKUP($B13,[1]Table2!$B$1:$Z$21,MATCH("xGA/90",[1]Table2!$B$1:$Z$1,0),0),"")</f>
        <v/>
      </c>
      <c r="MD82" s="41" t="str">
        <f>IFERROR(VLOOKUP(MD13,[1]Table2!$B$1:$Z$21,MATCH("xG/90",[1]Table2!$B$1:$Z$1,0),0)*VLOOKUP($B13,[1]Table2!$B$1:$Z$21,MATCH("xGA/90",[1]Table2!$B$1:$Z$1,0),0),"")</f>
        <v/>
      </c>
      <c r="ME82" s="41" t="str">
        <f>IFERROR(VLOOKUP(ME13,[1]Table2!$B$1:$Z$21,MATCH("xG/90",[1]Table2!$B$1:$Z$1,0),0)*VLOOKUP($B13,[1]Table2!$B$1:$Z$21,MATCH("xGA/90",[1]Table2!$B$1:$Z$1,0),0),"")</f>
        <v/>
      </c>
      <c r="MF82" s="41" t="str">
        <f>IFERROR(VLOOKUP(MF13,[1]Table2!$B$1:$Z$21,MATCH("xG/90",[1]Table2!$B$1:$Z$1,0),0)*VLOOKUP($B13,[1]Table2!$B$1:$Z$21,MATCH("xGA/90",[1]Table2!$B$1:$Z$1,0),0),"")</f>
        <v/>
      </c>
      <c r="MG82" s="41" t="str">
        <f>IFERROR(VLOOKUP(MG13,[1]Table2!$B$1:$Z$21,MATCH("xG/90",[1]Table2!$B$1:$Z$1,0),0)*VLOOKUP($B13,[1]Table2!$B$1:$Z$21,MATCH("xGA/90",[1]Table2!$B$1:$Z$1,0),0),"")</f>
        <v/>
      </c>
      <c r="MH82" s="41" t="str">
        <f>IFERROR(VLOOKUP(MH13,[1]Table2!$B$1:$Z$21,MATCH("xG/90",[1]Table2!$B$1:$Z$1,0),0)*VLOOKUP($B13,[1]Table2!$B$1:$Z$21,MATCH("xGA/90",[1]Table2!$B$1:$Z$1,0),0),"")</f>
        <v/>
      </c>
      <c r="MI82" s="41" t="str">
        <f>IFERROR(VLOOKUP(MI13,[1]Table2!$B$1:$Z$21,MATCH("xG/90",[1]Table2!$B$1:$Z$1,0),0)*VLOOKUP($B13,[1]Table2!$B$1:$Z$21,MATCH("xGA/90",[1]Table2!$B$1:$Z$1,0),0),"")</f>
        <v/>
      </c>
      <c r="MJ82" s="41" t="str">
        <f>IFERROR(VLOOKUP(MJ13,[1]Table2!$B$1:$Z$21,MATCH("xG/90",[1]Table2!$B$1:$Z$1,0),0)*VLOOKUP($B13,[1]Table2!$B$1:$Z$21,MATCH("xGA/90",[1]Table2!$B$1:$Z$1,0),0),"")</f>
        <v/>
      </c>
      <c r="MK82" s="41" t="str">
        <f>IFERROR(VLOOKUP(MK13,[1]Table2!$B$1:$Z$21,MATCH("xG/90",[1]Table2!$B$1:$Z$1,0),0)*VLOOKUP($B13,[1]Table2!$B$1:$Z$21,MATCH("xGA/90",[1]Table2!$B$1:$Z$1,0),0),"")</f>
        <v/>
      </c>
      <c r="ML82" s="41" t="str">
        <f>IFERROR(VLOOKUP(ML13,[1]Table2!$B$1:$Z$21,MATCH("xG/90",[1]Table2!$B$1:$Z$1,0),0)*VLOOKUP($B13,[1]Table2!$B$1:$Z$21,MATCH("xGA/90",[1]Table2!$B$1:$Z$1,0),0),"")</f>
        <v/>
      </c>
      <c r="MM82" s="41" t="str">
        <f>IFERROR(VLOOKUP(MM13,[1]Table2!$B$1:$Z$21,MATCH("xG/90",[1]Table2!$B$1:$Z$1,0),0)*VLOOKUP($B13,[1]Table2!$B$1:$Z$21,MATCH("xGA/90",[1]Table2!$B$1:$Z$1,0),0),"")</f>
        <v/>
      </c>
      <c r="MN82" s="41" t="str">
        <f>IFERROR(VLOOKUP(MN13,[1]Table2!$B$1:$Z$21,MATCH("xG/90",[1]Table2!$B$1:$Z$1,0),0)*VLOOKUP($B13,[1]Table2!$B$1:$Z$21,MATCH("xGA/90",[1]Table2!$B$1:$Z$1,0),0),"")</f>
        <v/>
      </c>
      <c r="MO82" s="41" t="str">
        <f>IFERROR(VLOOKUP(MO13,[1]Table2!$B$1:$Z$21,MATCH("xG/90",[1]Table2!$B$1:$Z$1,0),0)*VLOOKUP($B13,[1]Table2!$B$1:$Z$21,MATCH("xGA/90",[1]Table2!$B$1:$Z$1,0),0),"")</f>
        <v/>
      </c>
      <c r="MP82" s="41" t="str">
        <f>IFERROR(VLOOKUP(MP13,[1]Table2!$B$1:$Z$21,MATCH("xG/90",[1]Table2!$B$1:$Z$1,0),0)*VLOOKUP($B13,[1]Table2!$B$1:$Z$21,MATCH("xGA/90",[1]Table2!$B$1:$Z$1,0),0),"")</f>
        <v/>
      </c>
      <c r="MQ82" s="41" t="str">
        <f>IFERROR(VLOOKUP(MQ13,[1]Table2!$B$1:$Z$21,MATCH("xG/90",[1]Table2!$B$1:$Z$1,0),0)*VLOOKUP($B13,[1]Table2!$B$1:$Z$21,MATCH("xGA/90",[1]Table2!$B$1:$Z$1,0),0),"")</f>
        <v/>
      </c>
      <c r="MR82" s="41" t="str">
        <f>IFERROR(VLOOKUP(MR13,[1]Table2!$B$1:$Z$21,MATCH("xG/90",[1]Table2!$B$1:$Z$1,0),0)*VLOOKUP($B13,[1]Table2!$B$1:$Z$21,MATCH("xGA/90",[1]Table2!$B$1:$Z$1,0),0),"")</f>
        <v/>
      </c>
      <c r="MS82" s="41" t="str">
        <f>IFERROR(VLOOKUP(MS13,[1]Table2!$B$1:$Z$21,MATCH("xG/90",[1]Table2!$B$1:$Z$1,0),0)*VLOOKUP($B13,[1]Table2!$B$1:$Z$21,MATCH("xGA/90",[1]Table2!$B$1:$Z$1,0),0),"")</f>
        <v/>
      </c>
      <c r="MT82" s="41" t="str">
        <f>IFERROR(VLOOKUP(MT13,[1]Table2!$B$1:$Z$21,MATCH("xG/90",[1]Table2!$B$1:$Z$1,0),0)*VLOOKUP($B13,[1]Table2!$B$1:$Z$21,MATCH("xGA/90",[1]Table2!$B$1:$Z$1,0),0),"")</f>
        <v/>
      </c>
      <c r="MU82" s="41" t="str">
        <f>IFERROR(VLOOKUP(MU13,[1]Table2!$B$1:$Z$21,MATCH("xG/90",[1]Table2!$B$1:$Z$1,0),0)*VLOOKUP($B13,[1]Table2!$B$1:$Z$21,MATCH("xGA/90",[1]Table2!$B$1:$Z$1,0),0),"")</f>
        <v/>
      </c>
      <c r="MV82" s="41" t="str">
        <f>IFERROR(VLOOKUP(MV13,[1]Table2!$B$1:$Z$21,MATCH("xG/90",[1]Table2!$B$1:$Z$1,0),0)*VLOOKUP($B13,[1]Table2!$B$1:$Z$21,MATCH("xGA/90",[1]Table2!$B$1:$Z$1,0),0),"")</f>
        <v/>
      </c>
      <c r="MW82" s="41" t="str">
        <f>IFERROR(VLOOKUP(MW13,[1]Table2!$B$1:$Z$21,MATCH("xG/90",[1]Table2!$B$1:$Z$1,0),0)*VLOOKUP($B13,[1]Table2!$B$1:$Z$21,MATCH("xGA/90",[1]Table2!$B$1:$Z$1,0),0),"")</f>
        <v/>
      </c>
      <c r="MX82" s="41" t="str">
        <f>IFERROR(VLOOKUP(MX13,[1]Table2!$B$1:$Z$21,MATCH("xG/90",[1]Table2!$B$1:$Z$1,0),0)*VLOOKUP($B13,[1]Table2!$B$1:$Z$21,MATCH("xGA/90",[1]Table2!$B$1:$Z$1,0),0),"")</f>
        <v/>
      </c>
      <c r="MY82" s="41" t="str">
        <f>IFERROR(VLOOKUP(MY13,[1]Table2!$B$1:$Z$21,MATCH("xG/90",[1]Table2!$B$1:$Z$1,0),0)*VLOOKUP($B13,[1]Table2!$B$1:$Z$21,MATCH("xGA/90",[1]Table2!$B$1:$Z$1,0),0),"")</f>
        <v/>
      </c>
      <c r="MZ82" s="41" t="str">
        <f>IFERROR(VLOOKUP(MZ13,[1]Table2!$B$1:$Z$21,MATCH("xG/90",[1]Table2!$B$1:$Z$1,0),0)*VLOOKUP($B13,[1]Table2!$B$1:$Z$21,MATCH("xGA/90",[1]Table2!$B$1:$Z$1,0),0),"")</f>
        <v/>
      </c>
      <c r="NA82" s="41" t="str">
        <f>IFERROR(VLOOKUP(NA13,[1]Table2!$B$1:$Z$21,MATCH("xG/90",[1]Table2!$B$1:$Z$1,0),0)*VLOOKUP($B13,[1]Table2!$B$1:$Z$21,MATCH("xGA/90",[1]Table2!$B$1:$Z$1,0),0),"")</f>
        <v/>
      </c>
      <c r="NB82" s="41" t="str">
        <f>IFERROR(VLOOKUP(NB13,[1]Table2!$B$1:$Z$21,MATCH("xG/90",[1]Table2!$B$1:$Z$1,0),0)*VLOOKUP($B13,[1]Table2!$B$1:$Z$21,MATCH("xGA/90",[1]Table2!$B$1:$Z$1,0),0),"")</f>
        <v/>
      </c>
      <c r="NC82" s="41" t="str">
        <f>IFERROR(VLOOKUP(NC13,[1]Table2!$B$1:$Z$21,MATCH("xG/90",[1]Table2!$B$1:$Z$1,0),0)*VLOOKUP($B13,[1]Table2!$B$1:$Z$21,MATCH("xGA/90",[1]Table2!$B$1:$Z$1,0),0),"")</f>
        <v/>
      </c>
      <c r="NE82" s="40">
        <f t="shared" si="2"/>
        <v>-0.44</v>
      </c>
      <c r="NF82" s="41" t="str">
        <f>IFERROR(VLOOKUP(NF13,[1]Table2!$B$1:$Z$21,MATCH("xG/90",[1]Table2!$B$1:$Z$1,0),0)*VLOOKUP($B13,[1]Table2!$B$1:$Z$21,MATCH("xGA/90",[1]Table2!$B$1:$Z$1,0),0),"")</f>
        <v/>
      </c>
      <c r="NG82" s="41" t="str">
        <f>IFERROR(VLOOKUP(NG13,[1]Table2!$B$1:$Z$21,MATCH("xG/90",[1]Table2!$B$1:$Z$1,0),0)*VLOOKUP($B13,[1]Table2!$B$1:$Z$21,MATCH("xGA/90",[1]Table2!$B$1:$Z$1,0),0),"")</f>
        <v/>
      </c>
      <c r="NH82" s="41">
        <f>IFERROR(VLOOKUP(NH13,[1]Table2!$B$1:$Z$21,MATCH("xG/90",[1]Table2!$B$1:$Z$1,0),0)*VLOOKUP($B13,[1]Table2!$B$1:$Z$21,MATCH("xGA/90",[1]Table2!$B$1:$Z$1,0),0),"")</f>
        <v>1.6024414062499999</v>
      </c>
      <c r="NI82" s="41">
        <f>IFERROR(VLOOKUP(NI13,[1]Table2!$B$1:$Z$21,MATCH("xG/90",[1]Table2!$B$1:$Z$1,0),0)*VLOOKUP($B13,[1]Table2!$B$1:$Z$21,MATCH("xGA/90",[1]Table2!$B$1:$Z$1,0),0),"")</f>
        <v>1.6602343749999999</v>
      </c>
      <c r="NJ82" s="41">
        <f>IFERROR(VLOOKUP(NJ13,[1]Table2!$B$1:$Z$21,MATCH("xG/90",[1]Table2!$B$1:$Z$1,0),0)*VLOOKUP($B13,[1]Table2!$B$1:$Z$21,MATCH("xGA/90",[1]Table2!$B$1:$Z$1,0),0),"")</f>
        <v>2.0934274193548386</v>
      </c>
    </row>
    <row r="83" spans="1:374" s="42" customFormat="1" ht="15.75" thickBot="1" x14ac:dyDescent="0.3">
      <c r="A83" s="39" t="s">
        <v>69</v>
      </c>
      <c r="B83" s="40">
        <f>VLOOKUP(A83,[1]Table!$B$1:$O$21,MATCH("xGD/90",[1]Table!$B$1:$O$1,0),0)</f>
        <v>-0.35</v>
      </c>
      <c r="C83" s="41" t="str">
        <f>IFERROR(VLOOKUP(C14,[1]Table2!$B$1:$Z$21,MATCH("xG/90",[1]Table2!$B$1:$Z$1,0),0)*VLOOKUP($B14,[1]Table2!$B$1:$Z$21,MATCH("xGA/90",[1]Table2!$B$1:$Z$1,0),0),"")</f>
        <v/>
      </c>
      <c r="D83" s="41" t="str">
        <f>IFERROR(VLOOKUP(D14,[1]Table2!$B$1:$Z$21,MATCH("xG/90",[1]Table2!$B$1:$Z$1,0),0)*VLOOKUP($B14,[1]Table2!$B$1:$Z$21,MATCH("xGA/90",[1]Table2!$B$1:$Z$1,0),0),"")</f>
        <v/>
      </c>
      <c r="E83" s="41" t="str">
        <f>IFERROR(VLOOKUP(E14,[1]Table2!$B$1:$Z$21,MATCH("xG/90",[1]Table2!$B$1:$Z$1,0),0)*VLOOKUP($B14,[1]Table2!$B$1:$Z$21,MATCH("xGA/90",[1]Table2!$B$1:$Z$1,0),0),"")</f>
        <v/>
      </c>
      <c r="F83" s="41" t="str">
        <f>IFERROR(VLOOKUP(F14,[1]Table2!$B$1:$Z$21,MATCH("xG/90",[1]Table2!$B$1:$Z$1,0),0)*VLOOKUP($B14,[1]Table2!$B$1:$Z$21,MATCH("xGA/90",[1]Table2!$B$1:$Z$1,0),0),"")</f>
        <v/>
      </c>
      <c r="G83" s="41" t="str">
        <f>IFERROR(VLOOKUP(G14,[1]Table2!$B$1:$Z$21,MATCH("xG/90",[1]Table2!$B$1:$Z$1,0),0)*VLOOKUP($B14,[1]Table2!$B$1:$Z$21,MATCH("xGA/90",[1]Table2!$B$1:$Z$1,0),0),"")</f>
        <v/>
      </c>
      <c r="H83" s="41" t="str">
        <f>IFERROR(VLOOKUP(H14,[1]Table2!$B$1:$Z$21,MATCH("xG/90",[1]Table2!$B$1:$Z$1,0),0)*VLOOKUP($B14,[1]Table2!$B$1:$Z$21,MATCH("xGA/90",[1]Table2!$B$1:$Z$1,0),0),"")</f>
        <v/>
      </c>
      <c r="I83" s="41">
        <f>IFERROR(VLOOKUP(I14,[1]Table2!$B$1:$Z$21,MATCH("xG/90",[1]Table2!$B$1:$Z$1,0),0)*VLOOKUP($B14,[1]Table2!$B$1:$Z$21,MATCH("xGA/90",[1]Table2!$B$1:$Z$1,0),0),"")</f>
        <v>2.4183886718749998</v>
      </c>
      <c r="J83" s="41" t="str">
        <f>IFERROR(VLOOKUP(J14,[1]Table2!$B$1:$Z$21,MATCH("xG/90",[1]Table2!$B$1:$Z$1,0),0)*VLOOKUP($B14,[1]Table2!$B$1:$Z$21,MATCH("xGA/90",[1]Table2!$B$1:$Z$1,0),0),"")</f>
        <v/>
      </c>
      <c r="K83" s="41" t="str">
        <f>IFERROR(VLOOKUP(K14,[1]Table2!$B$1:$Z$21,MATCH("xG/90",[1]Table2!$B$1:$Z$1,0),0)*VLOOKUP($B14,[1]Table2!$B$1:$Z$21,MATCH("xGA/90",[1]Table2!$B$1:$Z$1,0),0),"")</f>
        <v/>
      </c>
      <c r="L83" s="41" t="str">
        <f>IFERROR(VLOOKUP(L14,[1]Table2!$B$1:$Z$21,MATCH("xG/90",[1]Table2!$B$1:$Z$1,0),0)*VLOOKUP($B14,[1]Table2!$B$1:$Z$21,MATCH("xGA/90",[1]Table2!$B$1:$Z$1,0),0),"")</f>
        <v/>
      </c>
      <c r="M83" s="41" t="str">
        <f>IFERROR(VLOOKUP(M14,[1]Table2!$B$1:$Z$21,MATCH("xG/90",[1]Table2!$B$1:$Z$1,0),0)*VLOOKUP($B14,[1]Table2!$B$1:$Z$21,MATCH("xGA/90",[1]Table2!$B$1:$Z$1,0),0),"")</f>
        <v/>
      </c>
      <c r="N83" s="41" t="str">
        <f>IFERROR(VLOOKUP(N14,[1]Table2!$B$1:$Z$21,MATCH("xG/90",[1]Table2!$B$1:$Z$1,0),0)*VLOOKUP($B14,[1]Table2!$B$1:$Z$21,MATCH("xGA/90",[1]Table2!$B$1:$Z$1,0),0),"")</f>
        <v/>
      </c>
      <c r="O83" s="41">
        <f>IFERROR(VLOOKUP(O14,[1]Table2!$B$1:$Z$21,MATCH("xG/90",[1]Table2!$B$1:$Z$1,0),0)*VLOOKUP($B14,[1]Table2!$B$1:$Z$21,MATCH("xGA/90",[1]Table2!$B$1:$Z$1,0),0),"")</f>
        <v>3.2362988281249998</v>
      </c>
      <c r="P83" s="41" t="str">
        <f>IFERROR(VLOOKUP(P14,[1]Table2!$B$1:$Z$21,MATCH("xG/90",[1]Table2!$B$1:$Z$1,0),0)*VLOOKUP($B14,[1]Table2!$B$1:$Z$21,MATCH("xGA/90",[1]Table2!$B$1:$Z$1,0),0),"")</f>
        <v/>
      </c>
      <c r="Q83" s="41" t="str">
        <f>IFERROR(VLOOKUP(Q14,[1]Table2!$B$1:$Z$21,MATCH("xG/90",[1]Table2!$B$1:$Z$1,0),0)*VLOOKUP($B14,[1]Table2!$B$1:$Z$21,MATCH("xGA/90",[1]Table2!$B$1:$Z$1,0),0),"")</f>
        <v/>
      </c>
      <c r="R83" s="41" t="str">
        <f>IFERROR(VLOOKUP(R14,[1]Table2!$B$1:$Z$21,MATCH("xG/90",[1]Table2!$B$1:$Z$1,0),0)*VLOOKUP($B14,[1]Table2!$B$1:$Z$21,MATCH("xGA/90",[1]Table2!$B$1:$Z$1,0),0),"")</f>
        <v/>
      </c>
      <c r="S83" s="41" t="str">
        <f>IFERROR(VLOOKUP(S14,[1]Table2!$B$1:$Z$21,MATCH("xG/90",[1]Table2!$B$1:$Z$1,0),0)*VLOOKUP($B14,[1]Table2!$B$1:$Z$21,MATCH("xGA/90",[1]Table2!$B$1:$Z$1,0),0),"")</f>
        <v/>
      </c>
      <c r="T83" s="41" t="str">
        <f>IFERROR(VLOOKUP(T14,[1]Table2!$B$1:$Z$21,MATCH("xG/90",[1]Table2!$B$1:$Z$1,0),0)*VLOOKUP($B14,[1]Table2!$B$1:$Z$21,MATCH("xGA/90",[1]Table2!$B$1:$Z$1,0),0),"")</f>
        <v/>
      </c>
      <c r="U83" s="41" t="str">
        <f>IFERROR(VLOOKUP(U14,[1]Table2!$B$1:$Z$21,MATCH("xG/90",[1]Table2!$B$1:$Z$1,0),0)*VLOOKUP($B14,[1]Table2!$B$1:$Z$21,MATCH("xGA/90",[1]Table2!$B$1:$Z$1,0),0),"")</f>
        <v/>
      </c>
      <c r="V83" s="41">
        <f>IFERROR(VLOOKUP(V14,[1]Table2!$B$1:$Z$21,MATCH("xG/90",[1]Table2!$B$1:$Z$1,0),0)*VLOOKUP($B14,[1]Table2!$B$1:$Z$21,MATCH("xGA/90",[1]Table2!$B$1:$Z$1,0),0),"")</f>
        <v>1.5398925781250001</v>
      </c>
      <c r="W83" s="41" t="str">
        <f>IFERROR(VLOOKUP(W14,[1]Table2!$B$1:$Z$21,MATCH("xG/90",[1]Table2!$B$1:$Z$1,0),0)*VLOOKUP($B14,[1]Table2!$B$1:$Z$21,MATCH("xGA/90",[1]Table2!$B$1:$Z$1,0),0),"")</f>
        <v/>
      </c>
      <c r="X83" s="41" t="str">
        <f>IFERROR(VLOOKUP(X14,[1]Table2!$B$1:$Z$21,MATCH("xG/90",[1]Table2!$B$1:$Z$1,0),0)*VLOOKUP($B14,[1]Table2!$B$1:$Z$21,MATCH("xGA/90",[1]Table2!$B$1:$Z$1,0),0),"")</f>
        <v/>
      </c>
      <c r="Y83" s="41" t="str">
        <f>IFERROR(VLOOKUP(Y14,[1]Table2!$B$1:$Z$21,MATCH("xG/90",[1]Table2!$B$1:$Z$1,0),0)*VLOOKUP($B14,[1]Table2!$B$1:$Z$21,MATCH("xGA/90",[1]Table2!$B$1:$Z$1,0),0),"")</f>
        <v/>
      </c>
      <c r="Z83" s="41" t="str">
        <f>IFERROR(VLOOKUP(Z14,[1]Table2!$B$1:$Z$21,MATCH("xG/90",[1]Table2!$B$1:$Z$1,0),0)*VLOOKUP($B14,[1]Table2!$B$1:$Z$21,MATCH("xGA/90",[1]Table2!$B$1:$Z$1,0),0),"")</f>
        <v/>
      </c>
      <c r="AA83" s="41" t="str">
        <f>IFERROR(VLOOKUP(AA14,[1]Table2!$B$1:$Z$21,MATCH("xG/90",[1]Table2!$B$1:$Z$1,0),0)*VLOOKUP($B14,[1]Table2!$B$1:$Z$21,MATCH("xGA/90",[1]Table2!$B$1:$Z$1,0),0),"")</f>
        <v/>
      </c>
      <c r="AB83" s="41" t="str">
        <f>IFERROR(VLOOKUP(AB14,[1]Table2!$B$1:$Z$21,MATCH("xG/90",[1]Table2!$B$1:$Z$1,0),0)*VLOOKUP($B14,[1]Table2!$B$1:$Z$21,MATCH("xGA/90",[1]Table2!$B$1:$Z$1,0),0),"")</f>
        <v/>
      </c>
      <c r="AC83" s="41">
        <f>IFERROR(VLOOKUP(AC14,[1]Table2!$B$1:$Z$21,MATCH("xG/90",[1]Table2!$B$1:$Z$1,0),0)*VLOOKUP($B14,[1]Table2!$B$1:$Z$21,MATCH("xGA/90",[1]Table2!$B$1:$Z$1,0),0),"")</f>
        <v>2.0586189516129032</v>
      </c>
      <c r="AD83" s="41" t="str">
        <f>IFERROR(VLOOKUP(AD14,[1]Table2!$B$1:$Z$21,MATCH("xG/90",[1]Table2!$B$1:$Z$1,0),0)*VLOOKUP($B14,[1]Table2!$B$1:$Z$21,MATCH("xGA/90",[1]Table2!$B$1:$Z$1,0),0),"")</f>
        <v/>
      </c>
      <c r="AE83" s="41" t="str">
        <f>IFERROR(VLOOKUP(AE14,[1]Table2!$B$1:$Z$21,MATCH("xG/90",[1]Table2!$B$1:$Z$1,0),0)*VLOOKUP($B14,[1]Table2!$B$1:$Z$21,MATCH("xGA/90",[1]Table2!$B$1:$Z$1,0),0),"")</f>
        <v/>
      </c>
      <c r="AF83" s="41" t="str">
        <f>IFERROR(VLOOKUP(AF14,[1]Table2!$B$1:$Z$21,MATCH("xG/90",[1]Table2!$B$1:$Z$1,0),0)*VLOOKUP($B14,[1]Table2!$B$1:$Z$21,MATCH("xGA/90",[1]Table2!$B$1:$Z$1,0),0),"")</f>
        <v/>
      </c>
      <c r="AG83" s="41" t="str">
        <f>IFERROR(VLOOKUP(AG14,[1]Table2!$B$1:$Z$21,MATCH("xG/90",[1]Table2!$B$1:$Z$1,0),0)*VLOOKUP($B14,[1]Table2!$B$1:$Z$21,MATCH("xGA/90",[1]Table2!$B$1:$Z$1,0),0),"")</f>
        <v/>
      </c>
      <c r="AH83" s="41">
        <f>IFERROR(VLOOKUP(AH14,[1]Table2!$B$1:$Z$21,MATCH("xG/90",[1]Table2!$B$1:$Z$1,0),0)*VLOOKUP($B14,[1]Table2!$B$1:$Z$21,MATCH("xGA/90",[1]Table2!$B$1:$Z$1,0),0),"")</f>
        <v>2.6550104166666668</v>
      </c>
      <c r="AI83" s="41" t="str">
        <f>IFERROR(VLOOKUP(AI14,[1]Table2!$B$1:$Z$21,MATCH("xG/90",[1]Table2!$B$1:$Z$1,0),0)*VLOOKUP($B14,[1]Table2!$B$1:$Z$21,MATCH("xGA/90",[1]Table2!$B$1:$Z$1,0),0),"")</f>
        <v/>
      </c>
      <c r="AJ83" s="41" t="str">
        <f>IFERROR(VLOOKUP(AJ14,[1]Table2!$B$1:$Z$21,MATCH("xG/90",[1]Table2!$B$1:$Z$1,0),0)*VLOOKUP($B14,[1]Table2!$B$1:$Z$21,MATCH("xGA/90",[1]Table2!$B$1:$Z$1,0),0),"")</f>
        <v/>
      </c>
      <c r="AK83" s="41">
        <f>IFERROR(VLOOKUP(AK14,[1]Table2!$B$1:$Z$21,MATCH("xG/90",[1]Table2!$B$1:$Z$1,0),0)*VLOOKUP($B14,[1]Table2!$B$1:$Z$21,MATCH("xGA/90",[1]Table2!$B$1:$Z$1,0),0),"")</f>
        <v>3.0084051724137932</v>
      </c>
      <c r="AL83" s="41" t="str">
        <f>IFERROR(VLOOKUP(AL14,[1]Table2!$B$1:$Z$21,MATCH("xG/90",[1]Table2!$B$1:$Z$1,0),0)*VLOOKUP($B14,[1]Table2!$B$1:$Z$21,MATCH("xGA/90",[1]Table2!$B$1:$Z$1,0),0),"")</f>
        <v/>
      </c>
      <c r="AM83" s="41" t="str">
        <f>IFERROR(VLOOKUP(AM14,[1]Table2!$B$1:$Z$21,MATCH("xG/90",[1]Table2!$B$1:$Z$1,0),0)*VLOOKUP($B14,[1]Table2!$B$1:$Z$21,MATCH("xGA/90",[1]Table2!$B$1:$Z$1,0),0),"")</f>
        <v/>
      </c>
      <c r="AN83" s="41" t="str">
        <f>IFERROR(VLOOKUP(AN14,[1]Table2!$B$1:$Z$21,MATCH("xG/90",[1]Table2!$B$1:$Z$1,0),0)*VLOOKUP($B14,[1]Table2!$B$1:$Z$21,MATCH("xGA/90",[1]Table2!$B$1:$Z$1,0),0),"")</f>
        <v/>
      </c>
      <c r="AO83" s="41" t="str">
        <f>IFERROR(VLOOKUP(AO14,[1]Table2!$B$1:$Z$21,MATCH("xG/90",[1]Table2!$B$1:$Z$1,0),0)*VLOOKUP($B14,[1]Table2!$B$1:$Z$21,MATCH("xGA/90",[1]Table2!$B$1:$Z$1,0),0),"")</f>
        <v/>
      </c>
      <c r="AP83" s="41" t="str">
        <f>IFERROR(VLOOKUP(AP14,[1]Table2!$B$1:$Z$21,MATCH("xG/90",[1]Table2!$B$1:$Z$1,0),0)*VLOOKUP($B14,[1]Table2!$B$1:$Z$21,MATCH("xGA/90",[1]Table2!$B$1:$Z$1,0),0),"")</f>
        <v/>
      </c>
      <c r="AQ83" s="41" t="str">
        <f>IFERROR(VLOOKUP(AQ14,[1]Table2!$B$1:$Z$21,MATCH("xG/90",[1]Table2!$B$1:$Z$1,0),0)*VLOOKUP($B14,[1]Table2!$B$1:$Z$21,MATCH("xGA/90",[1]Table2!$B$1:$Z$1,0),0),"")</f>
        <v/>
      </c>
      <c r="AR83" s="41" t="str">
        <f>IFERROR(VLOOKUP(AR14,[1]Table2!$B$1:$Z$21,MATCH("xG/90",[1]Table2!$B$1:$Z$1,0),0)*VLOOKUP($B14,[1]Table2!$B$1:$Z$21,MATCH("xGA/90",[1]Table2!$B$1:$Z$1,0),0),"")</f>
        <v/>
      </c>
      <c r="AS83" s="41" t="str">
        <f>IFERROR(VLOOKUP(AS14,[1]Table2!$B$1:$Z$21,MATCH("xG/90",[1]Table2!$B$1:$Z$1,0),0)*VLOOKUP($B14,[1]Table2!$B$1:$Z$21,MATCH("xGA/90",[1]Table2!$B$1:$Z$1,0),0),"")</f>
        <v/>
      </c>
      <c r="AT83" s="41" t="str">
        <f>IFERROR(VLOOKUP(AT14,[1]Table2!$B$1:$Z$21,MATCH("xG/90",[1]Table2!$B$1:$Z$1,0),0)*VLOOKUP($B14,[1]Table2!$B$1:$Z$21,MATCH("xGA/90",[1]Table2!$B$1:$Z$1,0),0),"")</f>
        <v/>
      </c>
      <c r="AU83" s="41" t="str">
        <f>IFERROR(VLOOKUP(AU14,[1]Table2!$B$1:$Z$21,MATCH("xG/90",[1]Table2!$B$1:$Z$1,0),0)*VLOOKUP($B14,[1]Table2!$B$1:$Z$21,MATCH("xGA/90",[1]Table2!$B$1:$Z$1,0),0),"")</f>
        <v/>
      </c>
      <c r="AV83" s="41" t="str">
        <f>IFERROR(VLOOKUP(AV14,[1]Table2!$B$1:$Z$21,MATCH("xG/90",[1]Table2!$B$1:$Z$1,0),0)*VLOOKUP($B14,[1]Table2!$B$1:$Z$21,MATCH("xGA/90",[1]Table2!$B$1:$Z$1,0),0),"")</f>
        <v/>
      </c>
      <c r="AW83" s="41" t="str">
        <f>IFERROR(VLOOKUP(AW14,[1]Table2!$B$1:$Z$21,MATCH("xG/90",[1]Table2!$B$1:$Z$1,0),0)*VLOOKUP($B14,[1]Table2!$B$1:$Z$21,MATCH("xGA/90",[1]Table2!$B$1:$Z$1,0),0),"")</f>
        <v/>
      </c>
      <c r="AX83" s="41">
        <f>IFERROR(VLOOKUP(AX14,[1]Table2!$B$1:$Z$21,MATCH("xG/90",[1]Table2!$B$1:$Z$1,0),0)*VLOOKUP($B14,[1]Table2!$B$1:$Z$21,MATCH("xGA/90",[1]Table2!$B$1:$Z$1,0),0),"")</f>
        <v>2.3426562500000001</v>
      </c>
      <c r="AY83" s="41" t="str">
        <f>IFERROR(VLOOKUP(AY14,[1]Table2!$B$1:$Z$21,MATCH("xG/90",[1]Table2!$B$1:$Z$1,0),0)*VLOOKUP($B14,[1]Table2!$B$1:$Z$21,MATCH("xGA/90",[1]Table2!$B$1:$Z$1,0),0),"")</f>
        <v/>
      </c>
      <c r="AZ83" s="41" t="str">
        <f>IFERROR(VLOOKUP(AZ14,[1]Table2!$B$1:$Z$21,MATCH("xG/90",[1]Table2!$B$1:$Z$1,0),0)*VLOOKUP($B14,[1]Table2!$B$1:$Z$21,MATCH("xGA/90",[1]Table2!$B$1:$Z$1,0),0),"")</f>
        <v/>
      </c>
      <c r="BA83" s="41" t="str">
        <f>IFERROR(VLOOKUP(BA14,[1]Table2!$B$1:$Z$21,MATCH("xG/90",[1]Table2!$B$1:$Z$1,0),0)*VLOOKUP($B14,[1]Table2!$B$1:$Z$21,MATCH("xGA/90",[1]Table2!$B$1:$Z$1,0),0),"")</f>
        <v/>
      </c>
      <c r="BB83" s="41" t="str">
        <f>IFERROR(VLOOKUP(BB14,[1]Table2!$B$1:$Z$21,MATCH("xG/90",[1]Table2!$B$1:$Z$1,0),0)*VLOOKUP($B14,[1]Table2!$B$1:$Z$21,MATCH("xGA/90",[1]Table2!$B$1:$Z$1,0),0),"")</f>
        <v/>
      </c>
      <c r="BC83" s="41" t="str">
        <f>IFERROR(VLOOKUP(BC14,[1]Table2!$B$1:$Z$21,MATCH("xG/90",[1]Table2!$B$1:$Z$1,0),0)*VLOOKUP($B14,[1]Table2!$B$1:$Z$21,MATCH("xGA/90",[1]Table2!$B$1:$Z$1,0),0),"")</f>
        <v/>
      </c>
      <c r="BD83" s="41" t="str">
        <f>IFERROR(VLOOKUP(BD14,[1]Table2!$B$1:$Z$21,MATCH("xG/90",[1]Table2!$B$1:$Z$1,0),0)*VLOOKUP($B14,[1]Table2!$B$1:$Z$21,MATCH("xGA/90",[1]Table2!$B$1:$Z$1,0),0),"")</f>
        <v/>
      </c>
      <c r="BE83" s="41" t="str">
        <f>IFERROR(VLOOKUP(BE14,[1]Table2!$B$1:$Z$21,MATCH("xG/90",[1]Table2!$B$1:$Z$1,0),0)*VLOOKUP($B14,[1]Table2!$B$1:$Z$21,MATCH("xGA/90",[1]Table2!$B$1:$Z$1,0),0),"")</f>
        <v/>
      </c>
      <c r="BF83" s="41" t="str">
        <f>IFERROR(VLOOKUP(BF14,[1]Table2!$B$1:$Z$21,MATCH("xG/90",[1]Table2!$B$1:$Z$1,0),0)*VLOOKUP($B14,[1]Table2!$B$1:$Z$21,MATCH("xGA/90",[1]Table2!$B$1:$Z$1,0),0),"")</f>
        <v/>
      </c>
      <c r="BG83" s="41" t="str">
        <f>IFERROR(VLOOKUP(BG14,[1]Table2!$B$1:$Z$21,MATCH("xG/90",[1]Table2!$B$1:$Z$1,0),0)*VLOOKUP($B14,[1]Table2!$B$1:$Z$21,MATCH("xGA/90",[1]Table2!$B$1:$Z$1,0),0),"")</f>
        <v/>
      </c>
      <c r="BH83" s="41" t="str">
        <f>IFERROR(VLOOKUP(BH14,[1]Table2!$B$1:$Z$21,MATCH("xG/90",[1]Table2!$B$1:$Z$1,0),0)*VLOOKUP($B14,[1]Table2!$B$1:$Z$21,MATCH("xGA/90",[1]Table2!$B$1:$Z$1,0),0),"")</f>
        <v/>
      </c>
      <c r="BI83" s="41" t="str">
        <f>IFERROR(VLOOKUP(BI14,[1]Table2!$B$1:$Z$21,MATCH("xG/90",[1]Table2!$B$1:$Z$1,0),0)*VLOOKUP($B14,[1]Table2!$B$1:$Z$21,MATCH("xGA/90",[1]Table2!$B$1:$Z$1,0),0),"")</f>
        <v/>
      </c>
      <c r="BJ83" s="41" t="str">
        <f>IFERROR(VLOOKUP(BJ14,[1]Table2!$B$1:$Z$21,MATCH("xG/90",[1]Table2!$B$1:$Z$1,0),0)*VLOOKUP($B14,[1]Table2!$B$1:$Z$21,MATCH("xGA/90",[1]Table2!$B$1:$Z$1,0),0),"")</f>
        <v/>
      </c>
      <c r="BK83" s="41" t="str">
        <f>IFERROR(VLOOKUP(BK14,[1]Table2!$B$1:$Z$21,MATCH("xG/90",[1]Table2!$B$1:$Z$1,0),0)*VLOOKUP($B14,[1]Table2!$B$1:$Z$21,MATCH("xGA/90",[1]Table2!$B$1:$Z$1,0),0),"")</f>
        <v/>
      </c>
      <c r="BL83" s="41" t="str">
        <f>IFERROR(VLOOKUP(BL14,[1]Table2!$B$1:$Z$21,MATCH("xG/90",[1]Table2!$B$1:$Z$1,0),0)*VLOOKUP($B14,[1]Table2!$B$1:$Z$21,MATCH("xGA/90",[1]Table2!$B$1:$Z$1,0),0),"")</f>
        <v/>
      </c>
      <c r="BM83" s="41" t="str">
        <f>IFERROR(VLOOKUP(BM14,[1]Table2!$B$1:$Z$21,MATCH("xG/90",[1]Table2!$B$1:$Z$1,0),0)*VLOOKUP($B14,[1]Table2!$B$1:$Z$21,MATCH("xGA/90",[1]Table2!$B$1:$Z$1,0),0),"")</f>
        <v/>
      </c>
      <c r="BN83" s="41">
        <f>IFERROR(VLOOKUP(BN14,[1]Table2!$B$1:$Z$21,MATCH("xG/90",[1]Table2!$B$1:$Z$1,0),0)*VLOOKUP($B14,[1]Table2!$B$1:$Z$21,MATCH("xGA/90",[1]Table2!$B$1:$Z$1,0),0),"")</f>
        <v>1.6206738281250002</v>
      </c>
      <c r="BO83" s="41" t="str">
        <f>IFERROR(VLOOKUP(BO14,[1]Table2!$B$1:$Z$21,MATCH("xG/90",[1]Table2!$B$1:$Z$1,0),0)*VLOOKUP($B14,[1]Table2!$B$1:$Z$21,MATCH("xGA/90",[1]Table2!$B$1:$Z$1,0),0),"")</f>
        <v/>
      </c>
      <c r="BP83" s="41" t="str">
        <f>IFERROR(VLOOKUP(BP14,[1]Table2!$B$1:$Z$21,MATCH("xG/90",[1]Table2!$B$1:$Z$1,0),0)*VLOOKUP($B14,[1]Table2!$B$1:$Z$21,MATCH("xGA/90",[1]Table2!$B$1:$Z$1,0),0),"")</f>
        <v/>
      </c>
      <c r="BQ83" s="41" t="str">
        <f>IFERROR(VLOOKUP(BQ14,[1]Table2!$B$1:$Z$21,MATCH("xG/90",[1]Table2!$B$1:$Z$1,0),0)*VLOOKUP($B14,[1]Table2!$B$1:$Z$21,MATCH("xGA/90",[1]Table2!$B$1:$Z$1,0),0),"")</f>
        <v/>
      </c>
      <c r="BR83" s="41" t="str">
        <f>IFERROR(VLOOKUP(BR14,[1]Table2!$B$1:$Z$21,MATCH("xG/90",[1]Table2!$B$1:$Z$1,0),0)*VLOOKUP($B14,[1]Table2!$B$1:$Z$21,MATCH("xGA/90",[1]Table2!$B$1:$Z$1,0),0),"")</f>
        <v/>
      </c>
      <c r="BS83" s="41">
        <f>IFERROR(VLOOKUP(BS14,[1]Table2!$B$1:$Z$21,MATCH("xG/90",[1]Table2!$B$1:$Z$1,0),0)*VLOOKUP($B14,[1]Table2!$B$1:$Z$21,MATCH("xGA/90",[1]Table2!$B$1:$Z$1,0),0),"")</f>
        <v>1.6307714843749999</v>
      </c>
      <c r="BT83" s="41" t="str">
        <f>IFERROR(VLOOKUP(BT14,[1]Table2!$B$1:$Z$21,MATCH("xG/90",[1]Table2!$B$1:$Z$1,0),0)*VLOOKUP($B14,[1]Table2!$B$1:$Z$21,MATCH("xGA/90",[1]Table2!$B$1:$Z$1,0),0),"")</f>
        <v/>
      </c>
      <c r="BU83" s="41" t="str">
        <f>IFERROR(VLOOKUP(BU14,[1]Table2!$B$1:$Z$21,MATCH("xG/90",[1]Table2!$B$1:$Z$1,0),0)*VLOOKUP($B14,[1]Table2!$B$1:$Z$21,MATCH("xGA/90",[1]Table2!$B$1:$Z$1,0),0),"")</f>
        <v/>
      </c>
      <c r="BV83" s="41" t="str">
        <f>IFERROR(VLOOKUP(BV14,[1]Table2!$B$1:$Z$21,MATCH("xG/90",[1]Table2!$B$1:$Z$1,0),0)*VLOOKUP($B14,[1]Table2!$B$1:$Z$21,MATCH("xGA/90",[1]Table2!$B$1:$Z$1,0),0),"")</f>
        <v/>
      </c>
      <c r="BW83" s="41" t="str">
        <f>IFERROR(VLOOKUP(BW14,[1]Table2!$B$1:$Z$21,MATCH("xG/90",[1]Table2!$B$1:$Z$1,0),0)*VLOOKUP($B14,[1]Table2!$B$1:$Z$21,MATCH("xGA/90",[1]Table2!$B$1:$Z$1,0),0),"")</f>
        <v/>
      </c>
      <c r="BX83" s="41" t="str">
        <f>IFERROR(VLOOKUP(BX14,[1]Table2!$B$1:$Z$21,MATCH("xG/90",[1]Table2!$B$1:$Z$1,0),0)*VLOOKUP($B14,[1]Table2!$B$1:$Z$21,MATCH("xGA/90",[1]Table2!$B$1:$Z$1,0),0),"")</f>
        <v/>
      </c>
      <c r="BY83" s="41" t="str">
        <f>IFERROR(VLOOKUP(BY14,[1]Table2!$B$1:$Z$21,MATCH("xG/90",[1]Table2!$B$1:$Z$1,0),0)*VLOOKUP($B14,[1]Table2!$B$1:$Z$21,MATCH("xGA/90",[1]Table2!$B$1:$Z$1,0),0),"")</f>
        <v/>
      </c>
      <c r="BZ83" s="41">
        <f>IFERROR(VLOOKUP(BZ14,[1]Table2!$B$1:$Z$21,MATCH("xG/90",[1]Table2!$B$1:$Z$1,0),0)*VLOOKUP($B14,[1]Table2!$B$1:$Z$21,MATCH("xGA/90",[1]Table2!$B$1:$Z$1,0),0),"")</f>
        <v>1.5903808593750002</v>
      </c>
      <c r="CA83" s="41" t="str">
        <f>IFERROR(VLOOKUP(CA14,[1]Table2!$B$1:$Z$21,MATCH("xG/90",[1]Table2!$B$1:$Z$1,0),0)*VLOOKUP($B14,[1]Table2!$B$1:$Z$21,MATCH("xGA/90",[1]Table2!$B$1:$Z$1,0),0),"")</f>
        <v/>
      </c>
      <c r="CB83" s="41" t="str">
        <f>IFERROR(VLOOKUP(CB14,[1]Table2!$B$1:$Z$21,MATCH("xG/90",[1]Table2!$B$1:$Z$1,0),0)*VLOOKUP($B14,[1]Table2!$B$1:$Z$21,MATCH("xGA/90",[1]Table2!$B$1:$Z$1,0),0),"")</f>
        <v/>
      </c>
      <c r="CC83" s="41" t="str">
        <f>IFERROR(VLOOKUP(CC14,[1]Table2!$B$1:$Z$21,MATCH("xG/90",[1]Table2!$B$1:$Z$1,0),0)*VLOOKUP($B14,[1]Table2!$B$1:$Z$21,MATCH("xGA/90",[1]Table2!$B$1:$Z$1,0),0),"")</f>
        <v/>
      </c>
      <c r="CD83" s="41" t="str">
        <f>IFERROR(VLOOKUP(CD14,[1]Table2!$B$1:$Z$21,MATCH("xG/90",[1]Table2!$B$1:$Z$1,0),0)*VLOOKUP($B14,[1]Table2!$B$1:$Z$21,MATCH("xGA/90",[1]Table2!$B$1:$Z$1,0),0),"")</f>
        <v/>
      </c>
      <c r="CE83" s="41">
        <f>IFERROR(VLOOKUP(CE14,[1]Table2!$B$1:$Z$21,MATCH("xG/90",[1]Table2!$B$1:$Z$1,0),0)*VLOOKUP($B14,[1]Table2!$B$1:$Z$21,MATCH("xGA/90",[1]Table2!$B$1:$Z$1,0),0),"")</f>
        <v>2.0043847656250002</v>
      </c>
      <c r="CF83" s="41" t="str">
        <f>IFERROR(VLOOKUP(CF14,[1]Table2!$B$1:$Z$21,MATCH("xG/90",[1]Table2!$B$1:$Z$1,0),0)*VLOOKUP($B14,[1]Table2!$B$1:$Z$21,MATCH("xGA/90",[1]Table2!$B$1:$Z$1,0),0),"")</f>
        <v/>
      </c>
      <c r="CG83" s="41" t="str">
        <f>IFERROR(VLOOKUP(CG14,[1]Table2!$B$1:$Z$21,MATCH("xG/90",[1]Table2!$B$1:$Z$1,0),0)*VLOOKUP($B14,[1]Table2!$B$1:$Z$21,MATCH("xGA/90",[1]Table2!$B$1:$Z$1,0),0),"")</f>
        <v/>
      </c>
      <c r="CH83" s="41">
        <f>IFERROR(VLOOKUP(CH14,[1]Table2!$B$1:$Z$21,MATCH("xG/90",[1]Table2!$B$1:$Z$1,0),0)*VLOOKUP($B14,[1]Table2!$B$1:$Z$21,MATCH("xGA/90",[1]Table2!$B$1:$Z$1,0),0),"")</f>
        <v>1.5954296875000002</v>
      </c>
      <c r="CI83" s="41" t="str">
        <f>IFERROR(VLOOKUP(CI14,[1]Table2!$B$1:$Z$21,MATCH("xG/90",[1]Table2!$B$1:$Z$1,0),0)*VLOOKUP($B14,[1]Table2!$B$1:$Z$21,MATCH("xGA/90",[1]Table2!$B$1:$Z$1,0),0),"")</f>
        <v/>
      </c>
      <c r="CJ83" s="41" t="str">
        <f>IFERROR(VLOOKUP(CJ14,[1]Table2!$B$1:$Z$21,MATCH("xG/90",[1]Table2!$B$1:$Z$1,0),0)*VLOOKUP($B14,[1]Table2!$B$1:$Z$21,MATCH("xGA/90",[1]Table2!$B$1:$Z$1,0),0),"")</f>
        <v/>
      </c>
      <c r="CK83" s="41" t="str">
        <f>IFERROR(VLOOKUP(CK14,[1]Table2!$B$1:$Z$21,MATCH("xG/90",[1]Table2!$B$1:$Z$1,0),0)*VLOOKUP($B14,[1]Table2!$B$1:$Z$21,MATCH("xGA/90",[1]Table2!$B$1:$Z$1,0),0),"")</f>
        <v/>
      </c>
      <c r="CL83" s="41" t="str">
        <f>IFERROR(VLOOKUP(CL14,[1]Table2!$B$1:$Z$21,MATCH("xG/90",[1]Table2!$B$1:$Z$1,0),0)*VLOOKUP($B14,[1]Table2!$B$1:$Z$21,MATCH("xGA/90",[1]Table2!$B$1:$Z$1,0),0),"")</f>
        <v/>
      </c>
      <c r="CM83" s="41" t="str">
        <f>IFERROR(VLOOKUP(CM14,[1]Table2!$B$1:$Z$21,MATCH("xG/90",[1]Table2!$B$1:$Z$1,0),0)*VLOOKUP($B14,[1]Table2!$B$1:$Z$21,MATCH("xGA/90",[1]Table2!$B$1:$Z$1,0),0),"")</f>
        <v/>
      </c>
      <c r="CN83" s="41">
        <f>IFERROR(VLOOKUP(CN14,[1]Table2!$B$1:$Z$21,MATCH("xG/90",[1]Table2!$B$1:$Z$1,0),0)*VLOOKUP($B14,[1]Table2!$B$1:$Z$21,MATCH("xGA/90",[1]Table2!$B$1:$Z$1,0),0),"")</f>
        <v>3.4197395833333335</v>
      </c>
      <c r="CO83" s="41" t="str">
        <f>IFERROR(VLOOKUP(CO14,[1]Table2!$B$1:$Z$21,MATCH("xG/90",[1]Table2!$B$1:$Z$1,0),0)*VLOOKUP($B14,[1]Table2!$B$1:$Z$21,MATCH("xGA/90",[1]Table2!$B$1:$Z$1,0),0),"")</f>
        <v/>
      </c>
      <c r="CP83" s="41" t="str">
        <f>IFERROR(VLOOKUP(CP14,[1]Table2!$B$1:$Z$21,MATCH("xG/90",[1]Table2!$B$1:$Z$1,0),0)*VLOOKUP($B14,[1]Table2!$B$1:$Z$21,MATCH("xGA/90",[1]Table2!$B$1:$Z$1,0),0),"")</f>
        <v/>
      </c>
      <c r="CQ83" s="41" t="str">
        <f>IFERROR(VLOOKUP(CQ14,[1]Table2!$B$1:$Z$21,MATCH("xG/90",[1]Table2!$B$1:$Z$1,0),0)*VLOOKUP($B14,[1]Table2!$B$1:$Z$21,MATCH("xGA/90",[1]Table2!$B$1:$Z$1,0),0),"")</f>
        <v/>
      </c>
      <c r="CR83" s="41" t="str">
        <f>IFERROR(VLOOKUP(CR14,[1]Table2!$B$1:$Z$21,MATCH("xG/90",[1]Table2!$B$1:$Z$1,0),0)*VLOOKUP($B14,[1]Table2!$B$1:$Z$21,MATCH("xGA/90",[1]Table2!$B$1:$Z$1,0),0),"")</f>
        <v/>
      </c>
      <c r="CS83" s="41" t="str">
        <f>IFERROR(VLOOKUP(CS14,[1]Table2!$B$1:$Z$21,MATCH("xG/90",[1]Table2!$B$1:$Z$1,0),0)*VLOOKUP($B14,[1]Table2!$B$1:$Z$21,MATCH("xGA/90",[1]Table2!$B$1:$Z$1,0),0),"")</f>
        <v/>
      </c>
      <c r="CT83" s="41" t="str">
        <f>IFERROR(VLOOKUP(CT14,[1]Table2!$B$1:$Z$21,MATCH("xG/90",[1]Table2!$B$1:$Z$1,0),0)*VLOOKUP($B14,[1]Table2!$B$1:$Z$21,MATCH("xGA/90",[1]Table2!$B$1:$Z$1,0),0),"")</f>
        <v/>
      </c>
      <c r="CU83" s="41">
        <f>IFERROR(VLOOKUP(CU14,[1]Table2!$B$1:$Z$21,MATCH("xG/90",[1]Table2!$B$1:$Z$1,0),0)*VLOOKUP($B14,[1]Table2!$B$1:$Z$21,MATCH("xGA/90",[1]Table2!$B$1:$Z$1,0),0),"")</f>
        <v>1.7317480468749999</v>
      </c>
      <c r="CV83" s="41" t="str">
        <f>IFERROR(VLOOKUP(CV14,[1]Table2!$B$1:$Z$21,MATCH("xG/90",[1]Table2!$B$1:$Z$1,0),0)*VLOOKUP($B14,[1]Table2!$B$1:$Z$21,MATCH("xGA/90",[1]Table2!$B$1:$Z$1,0),0),"")</f>
        <v/>
      </c>
      <c r="CW83" s="41" t="str">
        <f>IFERROR(VLOOKUP(CW14,[1]Table2!$B$1:$Z$21,MATCH("xG/90",[1]Table2!$B$1:$Z$1,0),0)*VLOOKUP($B14,[1]Table2!$B$1:$Z$21,MATCH("xGA/90",[1]Table2!$B$1:$Z$1,0),0),"")</f>
        <v/>
      </c>
      <c r="CX83" s="41" t="str">
        <f>IFERROR(VLOOKUP(CX14,[1]Table2!$B$1:$Z$21,MATCH("xG/90",[1]Table2!$B$1:$Z$1,0),0)*VLOOKUP($B14,[1]Table2!$B$1:$Z$21,MATCH("xGA/90",[1]Table2!$B$1:$Z$1,0),0),"")</f>
        <v/>
      </c>
      <c r="CY83" s="41" t="str">
        <f>IFERROR(VLOOKUP(CY14,[1]Table2!$B$1:$Z$21,MATCH("xG/90",[1]Table2!$B$1:$Z$1,0),0)*VLOOKUP($B14,[1]Table2!$B$1:$Z$21,MATCH("xGA/90",[1]Table2!$B$1:$Z$1,0),0),"")</f>
        <v/>
      </c>
      <c r="CZ83" s="41" t="str">
        <f>IFERROR(VLOOKUP(CZ14,[1]Table2!$B$1:$Z$21,MATCH("xG/90",[1]Table2!$B$1:$Z$1,0),0)*VLOOKUP($B14,[1]Table2!$B$1:$Z$21,MATCH("xGA/90",[1]Table2!$B$1:$Z$1,0),0),"")</f>
        <v/>
      </c>
      <c r="DA83" s="41" t="str">
        <f>IFERROR(VLOOKUP(DA14,[1]Table2!$B$1:$Z$21,MATCH("xG/90",[1]Table2!$B$1:$Z$1,0),0)*VLOOKUP($B14,[1]Table2!$B$1:$Z$21,MATCH("xGA/90",[1]Table2!$B$1:$Z$1,0),0),"")</f>
        <v/>
      </c>
      <c r="DB83" s="41">
        <f>IFERROR(VLOOKUP(DB14,[1]Table2!$B$1:$Z$21,MATCH("xG/90",[1]Table2!$B$1:$Z$1,0),0)*VLOOKUP($B14,[1]Table2!$B$1:$Z$21,MATCH("xGA/90",[1]Table2!$B$1:$Z$1,0),0),"")</f>
        <v>2.1420060483870969</v>
      </c>
      <c r="DC83" s="41" t="str">
        <f>IFERROR(VLOOKUP(DC14,[1]Table2!$B$1:$Z$21,MATCH("xG/90",[1]Table2!$B$1:$Z$1,0),0)*VLOOKUP($B14,[1]Table2!$B$1:$Z$21,MATCH("xGA/90",[1]Table2!$B$1:$Z$1,0),0),"")</f>
        <v/>
      </c>
      <c r="DD83" s="41" t="str">
        <f>IFERROR(VLOOKUP(DD14,[1]Table2!$B$1:$Z$21,MATCH("xG/90",[1]Table2!$B$1:$Z$1,0),0)*VLOOKUP($B14,[1]Table2!$B$1:$Z$21,MATCH("xGA/90",[1]Table2!$B$1:$Z$1,0),0),"")</f>
        <v/>
      </c>
      <c r="DE83" s="41" t="str">
        <f>IFERROR(VLOOKUP(DE14,[1]Table2!$B$1:$Z$21,MATCH("xG/90",[1]Table2!$B$1:$Z$1,0),0)*VLOOKUP($B14,[1]Table2!$B$1:$Z$21,MATCH("xGA/90",[1]Table2!$B$1:$Z$1,0),0),"")</f>
        <v/>
      </c>
      <c r="DF83" s="41" t="str">
        <f>IFERROR(VLOOKUP(DF14,[1]Table2!$B$1:$Z$21,MATCH("xG/90",[1]Table2!$B$1:$Z$1,0),0)*VLOOKUP($B14,[1]Table2!$B$1:$Z$21,MATCH("xGA/90",[1]Table2!$B$1:$Z$1,0),0),"")</f>
        <v/>
      </c>
      <c r="DG83" s="41" t="str">
        <f>IFERROR(VLOOKUP(DG14,[1]Table2!$B$1:$Z$21,MATCH("xG/90",[1]Table2!$B$1:$Z$1,0),0)*VLOOKUP($B14,[1]Table2!$B$1:$Z$21,MATCH("xGA/90",[1]Table2!$B$1:$Z$1,0),0),"")</f>
        <v/>
      </c>
      <c r="DH83" s="41" t="str">
        <f>IFERROR(VLOOKUP(DH14,[1]Table2!$B$1:$Z$21,MATCH("xG/90",[1]Table2!$B$1:$Z$1,0),0)*VLOOKUP($B14,[1]Table2!$B$1:$Z$21,MATCH("xGA/90",[1]Table2!$B$1:$Z$1,0),0),"")</f>
        <v/>
      </c>
      <c r="DI83" s="41" t="str">
        <f>IFERROR(VLOOKUP(DI14,[1]Table2!$B$1:$Z$21,MATCH("xG/90",[1]Table2!$B$1:$Z$1,0),0)*VLOOKUP($B14,[1]Table2!$B$1:$Z$21,MATCH("xGA/90",[1]Table2!$B$1:$Z$1,0),0),"")</f>
        <v/>
      </c>
      <c r="DJ83" s="41" t="str">
        <f>IFERROR(VLOOKUP(DJ14,[1]Table2!$B$1:$Z$21,MATCH("xG/90",[1]Table2!$B$1:$Z$1,0),0)*VLOOKUP($B14,[1]Table2!$B$1:$Z$21,MATCH("xGA/90",[1]Table2!$B$1:$Z$1,0),0),"")</f>
        <v/>
      </c>
      <c r="DK83" s="41" t="str">
        <f>IFERROR(VLOOKUP(DK14,[1]Table2!$B$1:$Z$21,MATCH("xG/90",[1]Table2!$B$1:$Z$1,0),0)*VLOOKUP($B14,[1]Table2!$B$1:$Z$21,MATCH("xGA/90",[1]Table2!$B$1:$Z$1,0),0),"")</f>
        <v/>
      </c>
      <c r="DL83" s="41" t="str">
        <f>IFERROR(VLOOKUP(DL14,[1]Table2!$B$1:$Z$21,MATCH("xG/90",[1]Table2!$B$1:$Z$1,0),0)*VLOOKUP($B14,[1]Table2!$B$1:$Z$21,MATCH("xGA/90",[1]Table2!$B$1:$Z$1,0),0),"")</f>
        <v/>
      </c>
      <c r="DM83" s="41" t="str">
        <f>IFERROR(VLOOKUP(DM14,[1]Table2!$B$1:$Z$21,MATCH("xG/90",[1]Table2!$B$1:$Z$1,0),0)*VLOOKUP($B14,[1]Table2!$B$1:$Z$21,MATCH("xGA/90",[1]Table2!$B$1:$Z$1,0),0),"")</f>
        <v/>
      </c>
      <c r="DN83" s="41" t="str">
        <f>IFERROR(VLOOKUP(DN14,[1]Table2!$B$1:$Z$21,MATCH("xG/90",[1]Table2!$B$1:$Z$1,0),0)*VLOOKUP($B14,[1]Table2!$B$1:$Z$21,MATCH("xGA/90",[1]Table2!$B$1:$Z$1,0),0),"")</f>
        <v/>
      </c>
      <c r="DO83" s="41" t="str">
        <f>IFERROR(VLOOKUP(DO14,[1]Table2!$B$1:$Z$21,MATCH("xG/90",[1]Table2!$B$1:$Z$1,0),0)*VLOOKUP($B14,[1]Table2!$B$1:$Z$21,MATCH("xGA/90",[1]Table2!$B$1:$Z$1,0),0),"")</f>
        <v/>
      </c>
      <c r="DP83" s="41" t="str">
        <f>IFERROR(VLOOKUP(DP14,[1]Table2!$B$1:$Z$21,MATCH("xG/90",[1]Table2!$B$1:$Z$1,0),0)*VLOOKUP($B14,[1]Table2!$B$1:$Z$21,MATCH("xGA/90",[1]Table2!$B$1:$Z$1,0),0),"")</f>
        <v/>
      </c>
      <c r="DQ83" s="41" t="str">
        <f>IFERROR(VLOOKUP(DQ14,[1]Table2!$B$1:$Z$21,MATCH("xG/90",[1]Table2!$B$1:$Z$1,0),0)*VLOOKUP($B14,[1]Table2!$B$1:$Z$21,MATCH("xGA/90",[1]Table2!$B$1:$Z$1,0),0),"")</f>
        <v/>
      </c>
      <c r="DR83" s="41" t="str">
        <f>IFERROR(VLOOKUP(DR14,[1]Table2!$B$1:$Z$21,MATCH("xG/90",[1]Table2!$B$1:$Z$1,0),0)*VLOOKUP($B14,[1]Table2!$B$1:$Z$21,MATCH("xGA/90",[1]Table2!$B$1:$Z$1,0),0),"")</f>
        <v/>
      </c>
      <c r="DS83" s="41" t="str">
        <f>IFERROR(VLOOKUP(DS14,[1]Table2!$B$1:$Z$21,MATCH("xG/90",[1]Table2!$B$1:$Z$1,0),0)*VLOOKUP($B14,[1]Table2!$B$1:$Z$21,MATCH("xGA/90",[1]Table2!$B$1:$Z$1,0),0),"")</f>
        <v/>
      </c>
      <c r="DT83" s="41" t="str">
        <f>IFERROR(VLOOKUP(DT14,[1]Table2!$B$1:$Z$21,MATCH("xG/90",[1]Table2!$B$1:$Z$1,0),0)*VLOOKUP($B14,[1]Table2!$B$1:$Z$21,MATCH("xGA/90",[1]Table2!$B$1:$Z$1,0),0),"")</f>
        <v/>
      </c>
      <c r="DU83" s="41" t="str">
        <f>IFERROR(VLOOKUP(DU14,[1]Table2!$B$1:$Z$21,MATCH("xG/90",[1]Table2!$B$1:$Z$1,0),0)*VLOOKUP($B14,[1]Table2!$B$1:$Z$21,MATCH("xGA/90",[1]Table2!$B$1:$Z$1,0),0),"")</f>
        <v/>
      </c>
      <c r="DV83" s="41" t="str">
        <f>IFERROR(VLOOKUP(DV14,[1]Table2!$B$1:$Z$21,MATCH("xG/90",[1]Table2!$B$1:$Z$1,0),0)*VLOOKUP($B14,[1]Table2!$B$1:$Z$21,MATCH("xGA/90",[1]Table2!$B$1:$Z$1,0),0),"")</f>
        <v/>
      </c>
      <c r="DW83" s="41" t="str">
        <f>IFERROR(VLOOKUP(DW14,[1]Table2!$B$1:$Z$21,MATCH("xG/90",[1]Table2!$B$1:$Z$1,0),0)*VLOOKUP($B14,[1]Table2!$B$1:$Z$21,MATCH("xGA/90",[1]Table2!$B$1:$Z$1,0),0),"")</f>
        <v/>
      </c>
      <c r="DX83" s="41" t="str">
        <f>IFERROR(VLOOKUP(DX14,[1]Table2!$B$1:$Z$21,MATCH("xG/90",[1]Table2!$B$1:$Z$1,0),0)*VLOOKUP($B14,[1]Table2!$B$1:$Z$21,MATCH("xGA/90",[1]Table2!$B$1:$Z$1,0),0),"")</f>
        <v/>
      </c>
      <c r="DY83" s="41" t="str">
        <f>IFERROR(VLOOKUP(DY14,[1]Table2!$B$1:$Z$21,MATCH("xG/90",[1]Table2!$B$1:$Z$1,0),0)*VLOOKUP($B14,[1]Table2!$B$1:$Z$21,MATCH("xGA/90",[1]Table2!$B$1:$Z$1,0),0),"")</f>
        <v/>
      </c>
      <c r="DZ83" s="41" t="str">
        <f>IFERROR(VLOOKUP(DZ14,[1]Table2!$B$1:$Z$21,MATCH("xG/90",[1]Table2!$B$1:$Z$1,0),0)*VLOOKUP($B14,[1]Table2!$B$1:$Z$21,MATCH("xGA/90",[1]Table2!$B$1:$Z$1,0),0),"")</f>
        <v/>
      </c>
      <c r="EA83" s="41" t="str">
        <f>IFERROR(VLOOKUP(EA14,[1]Table2!$B$1:$Z$21,MATCH("xG/90",[1]Table2!$B$1:$Z$1,0),0)*VLOOKUP($B14,[1]Table2!$B$1:$Z$21,MATCH("xGA/90",[1]Table2!$B$1:$Z$1,0),0),"")</f>
        <v/>
      </c>
      <c r="EB83" s="41" t="str">
        <f>IFERROR(VLOOKUP(EB14,[1]Table2!$B$1:$Z$21,MATCH("xG/90",[1]Table2!$B$1:$Z$1,0),0)*VLOOKUP($B14,[1]Table2!$B$1:$Z$21,MATCH("xGA/90",[1]Table2!$B$1:$Z$1,0),0),"")</f>
        <v/>
      </c>
      <c r="EC83" s="41" t="str">
        <f>IFERROR(VLOOKUP(EC14,[1]Table2!$B$1:$Z$21,MATCH("xG/90",[1]Table2!$B$1:$Z$1,0),0)*VLOOKUP($B14,[1]Table2!$B$1:$Z$21,MATCH("xGA/90",[1]Table2!$B$1:$Z$1,0),0),"")</f>
        <v/>
      </c>
      <c r="ED83" s="41" t="str">
        <f>IFERROR(VLOOKUP(ED14,[1]Table2!$B$1:$Z$21,MATCH("xG/90",[1]Table2!$B$1:$Z$1,0),0)*VLOOKUP($B14,[1]Table2!$B$1:$Z$21,MATCH("xGA/90",[1]Table2!$B$1:$Z$1,0),0),"")</f>
        <v/>
      </c>
      <c r="EE83" s="41" t="str">
        <f>IFERROR(VLOOKUP(EE14,[1]Table2!$B$1:$Z$21,MATCH("xG/90",[1]Table2!$B$1:$Z$1,0),0)*VLOOKUP($B14,[1]Table2!$B$1:$Z$21,MATCH("xGA/90",[1]Table2!$B$1:$Z$1,0),0),"")</f>
        <v/>
      </c>
      <c r="EF83" s="41" t="str">
        <f>IFERROR(VLOOKUP(EF14,[1]Table2!$B$1:$Z$21,MATCH("xG/90",[1]Table2!$B$1:$Z$1,0),0)*VLOOKUP($B14,[1]Table2!$B$1:$Z$21,MATCH("xGA/90",[1]Table2!$B$1:$Z$1,0),0),"")</f>
        <v/>
      </c>
      <c r="EG83" s="41" t="str">
        <f>IFERROR(VLOOKUP(EG14,[1]Table2!$B$1:$Z$21,MATCH("xG/90",[1]Table2!$B$1:$Z$1,0),0)*VLOOKUP($B14,[1]Table2!$B$1:$Z$21,MATCH("xGA/90",[1]Table2!$B$1:$Z$1,0),0),"")</f>
        <v/>
      </c>
      <c r="EH83" s="41" t="str">
        <f>IFERROR(VLOOKUP(EH14,[1]Table2!$B$1:$Z$21,MATCH("xG/90",[1]Table2!$B$1:$Z$1,0),0)*VLOOKUP($B14,[1]Table2!$B$1:$Z$21,MATCH("xGA/90",[1]Table2!$B$1:$Z$1,0),0),"")</f>
        <v/>
      </c>
      <c r="EI83" s="41" t="str">
        <f>IFERROR(VLOOKUP(EI14,[1]Table2!$B$1:$Z$21,MATCH("xG/90",[1]Table2!$B$1:$Z$1,0),0)*VLOOKUP($B14,[1]Table2!$B$1:$Z$21,MATCH("xGA/90",[1]Table2!$B$1:$Z$1,0),0),"")</f>
        <v/>
      </c>
      <c r="EJ83" s="41" t="str">
        <f>IFERROR(VLOOKUP(EJ14,[1]Table2!$B$1:$Z$21,MATCH("xG/90",[1]Table2!$B$1:$Z$1,0),0)*VLOOKUP($B14,[1]Table2!$B$1:$Z$21,MATCH("xGA/90",[1]Table2!$B$1:$Z$1,0),0),"")</f>
        <v/>
      </c>
      <c r="EK83" s="41" t="str">
        <f>IFERROR(VLOOKUP(EK14,[1]Table2!$B$1:$Z$21,MATCH("xG/90",[1]Table2!$B$1:$Z$1,0),0)*VLOOKUP($B14,[1]Table2!$B$1:$Z$21,MATCH("xGA/90",[1]Table2!$B$1:$Z$1,0),0),"")</f>
        <v/>
      </c>
      <c r="EL83" s="41" t="str">
        <f>IFERROR(VLOOKUP(EL14,[1]Table2!$B$1:$Z$21,MATCH("xG/90",[1]Table2!$B$1:$Z$1,0),0)*VLOOKUP($B14,[1]Table2!$B$1:$Z$21,MATCH("xGA/90",[1]Table2!$B$1:$Z$1,0),0),"")</f>
        <v/>
      </c>
      <c r="EM83" s="41" t="str">
        <f>IFERROR(VLOOKUP(EM14,[1]Table2!$B$1:$Z$21,MATCH("xG/90",[1]Table2!$B$1:$Z$1,0),0)*VLOOKUP($B14,[1]Table2!$B$1:$Z$21,MATCH("xGA/90",[1]Table2!$B$1:$Z$1,0),0),"")</f>
        <v/>
      </c>
      <c r="EN83" s="41" t="str">
        <f>IFERROR(VLOOKUP(EN14,[1]Table2!$B$1:$Z$21,MATCH("xG/90",[1]Table2!$B$1:$Z$1,0),0)*VLOOKUP($B14,[1]Table2!$B$1:$Z$21,MATCH("xGA/90",[1]Table2!$B$1:$Z$1,0),0),"")</f>
        <v/>
      </c>
      <c r="EO83" s="41" t="str">
        <f>IFERROR(VLOOKUP(EO14,[1]Table2!$B$1:$Z$21,MATCH("xG/90",[1]Table2!$B$1:$Z$1,0),0)*VLOOKUP($B14,[1]Table2!$B$1:$Z$21,MATCH("xGA/90",[1]Table2!$B$1:$Z$1,0),0),"")</f>
        <v/>
      </c>
      <c r="EP83" s="41" t="str">
        <f>IFERROR(VLOOKUP(EP14,[1]Table2!$B$1:$Z$21,MATCH("xG/90",[1]Table2!$B$1:$Z$1,0),0)*VLOOKUP($B14,[1]Table2!$B$1:$Z$21,MATCH("xGA/90",[1]Table2!$B$1:$Z$1,0),0),"")</f>
        <v/>
      </c>
      <c r="EQ83" s="41" t="str">
        <f>IFERROR(VLOOKUP(EQ14,[1]Table2!$B$1:$Z$21,MATCH("xG/90",[1]Table2!$B$1:$Z$1,0),0)*VLOOKUP($B14,[1]Table2!$B$1:$Z$21,MATCH("xGA/90",[1]Table2!$B$1:$Z$1,0),0),"")</f>
        <v/>
      </c>
      <c r="ER83" s="41" t="str">
        <f>IFERROR(VLOOKUP(ER14,[1]Table2!$B$1:$Z$21,MATCH("xG/90",[1]Table2!$B$1:$Z$1,0),0)*VLOOKUP($B14,[1]Table2!$B$1:$Z$21,MATCH("xGA/90",[1]Table2!$B$1:$Z$1,0),0),"")</f>
        <v/>
      </c>
      <c r="ES83" s="41" t="str">
        <f>IFERROR(VLOOKUP(ES14,[1]Table2!$B$1:$Z$21,MATCH("xG/90",[1]Table2!$B$1:$Z$1,0),0)*VLOOKUP($B14,[1]Table2!$B$1:$Z$21,MATCH("xGA/90",[1]Table2!$B$1:$Z$1,0),0),"")</f>
        <v/>
      </c>
      <c r="ET83" s="41">
        <f>IFERROR(VLOOKUP(ET14,[1]Table2!$B$1:$Z$21,MATCH("xG/90",[1]Table2!$B$1:$Z$1,0),0)*VLOOKUP($B14,[1]Table2!$B$1:$Z$21,MATCH("xGA/90",[1]Table2!$B$1:$Z$1,0),0),"")</f>
        <v>2.8247379032258069</v>
      </c>
      <c r="EU83" s="41" t="str">
        <f>IFERROR(VLOOKUP(EU14,[1]Table2!$B$1:$Z$21,MATCH("xG/90",[1]Table2!$B$1:$Z$1,0),0)*VLOOKUP($B14,[1]Table2!$B$1:$Z$21,MATCH("xGA/90",[1]Table2!$B$1:$Z$1,0),0),"")</f>
        <v/>
      </c>
      <c r="EV83" s="41" t="str">
        <f>IFERROR(VLOOKUP(EV14,[1]Table2!$B$1:$Z$21,MATCH("xG/90",[1]Table2!$B$1:$Z$1,0),0)*VLOOKUP($B14,[1]Table2!$B$1:$Z$21,MATCH("xGA/90",[1]Table2!$B$1:$Z$1,0),0),"")</f>
        <v/>
      </c>
      <c r="EW83" s="41" t="str">
        <f>IFERROR(VLOOKUP(EW14,[1]Table2!$B$1:$Z$21,MATCH("xG/90",[1]Table2!$B$1:$Z$1,0),0)*VLOOKUP($B14,[1]Table2!$B$1:$Z$21,MATCH("xGA/90",[1]Table2!$B$1:$Z$1,0),0),"")</f>
        <v/>
      </c>
      <c r="EX83" s="41">
        <f>IFERROR(VLOOKUP(EX14,[1]Table2!$B$1:$Z$21,MATCH("xG/90",[1]Table2!$B$1:$Z$1,0),0)*VLOOKUP($B14,[1]Table2!$B$1:$Z$21,MATCH("xGA/90",[1]Table2!$B$1:$Z$1,0),0),"")</f>
        <v>2.9967237903225805</v>
      </c>
      <c r="EY83" s="41" t="str">
        <f>IFERROR(VLOOKUP(EY14,[1]Table2!$B$1:$Z$21,MATCH("xG/90",[1]Table2!$B$1:$Z$1,0),0)*VLOOKUP($B14,[1]Table2!$B$1:$Z$21,MATCH("xGA/90",[1]Table2!$B$1:$Z$1,0),0),"")</f>
        <v/>
      </c>
      <c r="EZ83" s="41" t="str">
        <f>IFERROR(VLOOKUP(EZ14,[1]Table2!$B$1:$Z$21,MATCH("xG/90",[1]Table2!$B$1:$Z$1,0),0)*VLOOKUP($B14,[1]Table2!$B$1:$Z$21,MATCH("xGA/90",[1]Table2!$B$1:$Z$1,0),0),"")</f>
        <v/>
      </c>
      <c r="FA83" s="41" t="str">
        <f>IFERROR(VLOOKUP(FA14,[1]Table2!$B$1:$Z$21,MATCH("xG/90",[1]Table2!$B$1:$Z$1,0),0)*VLOOKUP($B14,[1]Table2!$B$1:$Z$21,MATCH("xGA/90",[1]Table2!$B$1:$Z$1,0),0),"")</f>
        <v/>
      </c>
      <c r="FB83" s="41">
        <f>IFERROR(VLOOKUP(FB14,[1]Table2!$B$1:$Z$21,MATCH("xG/90",[1]Table2!$B$1:$Z$1,0),0)*VLOOKUP($B14,[1]Table2!$B$1:$Z$21,MATCH("xGA/90",[1]Table2!$B$1:$Z$1,0),0),"")</f>
        <v>2.0117137096774194</v>
      </c>
      <c r="FC83" s="41" t="str">
        <f>IFERROR(VLOOKUP(FC14,[1]Table2!$B$1:$Z$21,MATCH("xG/90",[1]Table2!$B$1:$Z$1,0),0)*VLOOKUP($B14,[1]Table2!$B$1:$Z$21,MATCH("xGA/90",[1]Table2!$B$1:$Z$1,0),0),"")</f>
        <v/>
      </c>
      <c r="FD83" s="41" t="str">
        <f>IFERROR(VLOOKUP(FD14,[1]Table2!$B$1:$Z$21,MATCH("xG/90",[1]Table2!$B$1:$Z$1,0),0)*VLOOKUP($B14,[1]Table2!$B$1:$Z$21,MATCH("xGA/90",[1]Table2!$B$1:$Z$1,0),0),"")</f>
        <v/>
      </c>
      <c r="FE83" s="41" t="str">
        <f>IFERROR(VLOOKUP(FE14,[1]Table2!$B$1:$Z$21,MATCH("xG/90",[1]Table2!$B$1:$Z$1,0),0)*VLOOKUP($B14,[1]Table2!$B$1:$Z$21,MATCH("xGA/90",[1]Table2!$B$1:$Z$1,0),0),"")</f>
        <v/>
      </c>
      <c r="FF83" s="41" t="str">
        <f>IFERROR(VLOOKUP(FF14,[1]Table2!$B$1:$Z$21,MATCH("xG/90",[1]Table2!$B$1:$Z$1,0),0)*VLOOKUP($B14,[1]Table2!$B$1:$Z$21,MATCH("xGA/90",[1]Table2!$B$1:$Z$1,0),0),"")</f>
        <v/>
      </c>
      <c r="FG83" s="41" t="str">
        <f>IFERROR(VLOOKUP(FG14,[1]Table2!$B$1:$Z$21,MATCH("xG/90",[1]Table2!$B$1:$Z$1,0),0)*VLOOKUP($B14,[1]Table2!$B$1:$Z$21,MATCH("xGA/90",[1]Table2!$B$1:$Z$1,0),0),"")</f>
        <v/>
      </c>
      <c r="FH83" s="41" t="str">
        <f>IFERROR(VLOOKUP(FH14,[1]Table2!$B$1:$Z$21,MATCH("xG/90",[1]Table2!$B$1:$Z$1,0),0)*VLOOKUP($B14,[1]Table2!$B$1:$Z$21,MATCH("xGA/90",[1]Table2!$B$1:$Z$1,0),0),"")</f>
        <v/>
      </c>
      <c r="FI83" s="41" t="str">
        <f>IFERROR(VLOOKUP(FI14,[1]Table2!$B$1:$Z$21,MATCH("xG/90",[1]Table2!$B$1:$Z$1,0),0)*VLOOKUP($B14,[1]Table2!$B$1:$Z$21,MATCH("xGA/90",[1]Table2!$B$1:$Z$1,0),0),"")</f>
        <v/>
      </c>
      <c r="FJ83" s="41" t="str">
        <f>IFERROR(VLOOKUP(FJ14,[1]Table2!$B$1:$Z$21,MATCH("xG/90",[1]Table2!$B$1:$Z$1,0),0)*VLOOKUP($B14,[1]Table2!$B$1:$Z$21,MATCH("xGA/90",[1]Table2!$B$1:$Z$1,0),0),"")</f>
        <v/>
      </c>
      <c r="FK83" s="41" t="str">
        <f>IFERROR(VLOOKUP(FK14,[1]Table2!$B$1:$Z$21,MATCH("xG/90",[1]Table2!$B$1:$Z$1,0),0)*VLOOKUP($B14,[1]Table2!$B$1:$Z$21,MATCH("xGA/90",[1]Table2!$B$1:$Z$1,0),0),"")</f>
        <v/>
      </c>
      <c r="FL83" s="41" t="str">
        <f>IFERROR(VLOOKUP(FL14,[1]Table2!$B$1:$Z$21,MATCH("xG/90",[1]Table2!$B$1:$Z$1,0),0)*VLOOKUP($B14,[1]Table2!$B$1:$Z$21,MATCH("xGA/90",[1]Table2!$B$1:$Z$1,0),0),"")</f>
        <v/>
      </c>
      <c r="FM83" s="41">
        <f>IFERROR(VLOOKUP(FM14,[1]Table2!$B$1:$Z$21,MATCH("xG/90",[1]Table2!$B$1:$Z$1,0),0)*VLOOKUP($B14,[1]Table2!$B$1:$Z$21,MATCH("xGA/90",[1]Table2!$B$1:$Z$1,0),0),"")</f>
        <v>1.6206738281250002</v>
      </c>
      <c r="FN83" s="41" t="str">
        <f>IFERROR(VLOOKUP(FN14,[1]Table2!$B$1:$Z$21,MATCH("xG/90",[1]Table2!$B$1:$Z$1,0),0)*VLOOKUP($B14,[1]Table2!$B$1:$Z$21,MATCH("xGA/90",[1]Table2!$B$1:$Z$1,0),0),"")</f>
        <v/>
      </c>
      <c r="FO83" s="41" t="str">
        <f>IFERROR(VLOOKUP(FO14,[1]Table2!$B$1:$Z$21,MATCH("xG/90",[1]Table2!$B$1:$Z$1,0),0)*VLOOKUP($B14,[1]Table2!$B$1:$Z$21,MATCH("xGA/90",[1]Table2!$B$1:$Z$1,0),0),"")</f>
        <v/>
      </c>
      <c r="FP83" s="41" t="str">
        <f>IFERROR(VLOOKUP(FP14,[1]Table2!$B$1:$Z$21,MATCH("xG/90",[1]Table2!$B$1:$Z$1,0),0)*VLOOKUP($B14,[1]Table2!$B$1:$Z$21,MATCH("xGA/90",[1]Table2!$B$1:$Z$1,0),0),"")</f>
        <v/>
      </c>
      <c r="FQ83" s="41" t="str">
        <f>IFERROR(VLOOKUP(FQ14,[1]Table2!$B$1:$Z$21,MATCH("xG/90",[1]Table2!$B$1:$Z$1,0),0)*VLOOKUP($B14,[1]Table2!$B$1:$Z$21,MATCH("xGA/90",[1]Table2!$B$1:$Z$1,0),0),"")</f>
        <v/>
      </c>
      <c r="FR83" s="41" t="str">
        <f>IFERROR(VLOOKUP(FR14,[1]Table2!$B$1:$Z$21,MATCH("xG/90",[1]Table2!$B$1:$Z$1,0),0)*VLOOKUP($B14,[1]Table2!$B$1:$Z$21,MATCH("xGA/90",[1]Table2!$B$1:$Z$1,0),0),"")</f>
        <v/>
      </c>
      <c r="FS83" s="41" t="str">
        <f>IFERROR(VLOOKUP(FS14,[1]Table2!$B$1:$Z$21,MATCH("xG/90",[1]Table2!$B$1:$Z$1,0),0)*VLOOKUP($B14,[1]Table2!$B$1:$Z$21,MATCH("xGA/90",[1]Table2!$B$1:$Z$1,0),0),"")</f>
        <v/>
      </c>
      <c r="FT83" s="41">
        <f>IFERROR(VLOOKUP(FT14,[1]Table2!$B$1:$Z$21,MATCH("xG/90",[1]Table2!$B$1:$Z$1,0),0)*VLOOKUP($B14,[1]Table2!$B$1:$Z$21,MATCH("xGA/90",[1]Table2!$B$1:$Z$1,0),0),"")</f>
        <v>3.0084051724137932</v>
      </c>
      <c r="FU83" s="41" t="str">
        <f>IFERROR(VLOOKUP(FU14,[1]Table2!$B$1:$Z$21,MATCH("xG/90",[1]Table2!$B$1:$Z$1,0),0)*VLOOKUP($B14,[1]Table2!$B$1:$Z$21,MATCH("xGA/90",[1]Table2!$B$1:$Z$1,0),0),"")</f>
        <v/>
      </c>
      <c r="FV83" s="41" t="str">
        <f>IFERROR(VLOOKUP(FV14,[1]Table2!$B$1:$Z$21,MATCH("xG/90",[1]Table2!$B$1:$Z$1,0),0)*VLOOKUP($B14,[1]Table2!$B$1:$Z$21,MATCH("xGA/90",[1]Table2!$B$1:$Z$1,0),0),"")</f>
        <v/>
      </c>
      <c r="FW83" s="41" t="str">
        <f>IFERROR(VLOOKUP(FW14,[1]Table2!$B$1:$Z$21,MATCH("xG/90",[1]Table2!$B$1:$Z$1,0),0)*VLOOKUP($B14,[1]Table2!$B$1:$Z$21,MATCH("xGA/90",[1]Table2!$B$1:$Z$1,0),0),"")</f>
        <v/>
      </c>
      <c r="FX83" s="41" t="str">
        <f>IFERROR(VLOOKUP(FX14,[1]Table2!$B$1:$Z$21,MATCH("xG/90",[1]Table2!$B$1:$Z$1,0),0)*VLOOKUP($B14,[1]Table2!$B$1:$Z$21,MATCH("xGA/90",[1]Table2!$B$1:$Z$1,0),0),"")</f>
        <v/>
      </c>
      <c r="FY83" s="41" t="str">
        <f>IFERROR(VLOOKUP(FY14,[1]Table2!$B$1:$Z$21,MATCH("xG/90",[1]Table2!$B$1:$Z$1,0),0)*VLOOKUP($B14,[1]Table2!$B$1:$Z$21,MATCH("xGA/90",[1]Table2!$B$1:$Z$1,0),0),"")</f>
        <v/>
      </c>
      <c r="FZ83" s="41" t="str">
        <f>IFERROR(VLOOKUP(FZ14,[1]Table2!$B$1:$Z$21,MATCH("xG/90",[1]Table2!$B$1:$Z$1,0),0)*VLOOKUP($B14,[1]Table2!$B$1:$Z$21,MATCH("xGA/90",[1]Table2!$B$1:$Z$1,0),0),"")</f>
        <v/>
      </c>
      <c r="GA83" s="41" t="str">
        <f>IFERROR(VLOOKUP(GA14,[1]Table2!$B$1:$Z$21,MATCH("xG/90",[1]Table2!$B$1:$Z$1,0),0)*VLOOKUP($B14,[1]Table2!$B$1:$Z$21,MATCH("xGA/90",[1]Table2!$B$1:$Z$1,0),0),"")</f>
        <v/>
      </c>
      <c r="GB83" s="41" t="str">
        <f>IFERROR(VLOOKUP(GB14,[1]Table2!$B$1:$Z$21,MATCH("xG/90",[1]Table2!$B$1:$Z$1,0),0)*VLOOKUP($B14,[1]Table2!$B$1:$Z$21,MATCH("xGA/90",[1]Table2!$B$1:$Z$1,0),0),"")</f>
        <v/>
      </c>
      <c r="GC83" s="41" t="str">
        <f>IFERROR(VLOOKUP(GC14,[1]Table2!$B$1:$Z$21,MATCH("xG/90",[1]Table2!$B$1:$Z$1,0),0)*VLOOKUP($B14,[1]Table2!$B$1:$Z$21,MATCH("xGA/90",[1]Table2!$B$1:$Z$1,0),0),"")</f>
        <v/>
      </c>
      <c r="GD83" s="41" t="str">
        <f>IFERROR(VLOOKUP(GD14,[1]Table2!$B$1:$Z$21,MATCH("xG/90",[1]Table2!$B$1:$Z$1,0),0)*VLOOKUP($B14,[1]Table2!$B$1:$Z$21,MATCH("xGA/90",[1]Table2!$B$1:$Z$1,0),0),"")</f>
        <v/>
      </c>
      <c r="GE83" s="41" t="str">
        <f>IFERROR(VLOOKUP(GE14,[1]Table2!$B$1:$Z$21,MATCH("xG/90",[1]Table2!$B$1:$Z$1,0),0)*VLOOKUP($B14,[1]Table2!$B$1:$Z$21,MATCH("xGA/90",[1]Table2!$B$1:$Z$1,0),0),"")</f>
        <v/>
      </c>
      <c r="GF83" s="41" t="str">
        <f>IFERROR(VLOOKUP(GF14,[1]Table2!$B$1:$Z$21,MATCH("xG/90",[1]Table2!$B$1:$Z$1,0),0)*VLOOKUP($B14,[1]Table2!$B$1:$Z$21,MATCH("xGA/90",[1]Table2!$B$1:$Z$1,0),0),"")</f>
        <v/>
      </c>
      <c r="GG83" s="41" t="str">
        <f>IFERROR(VLOOKUP(GG14,[1]Table2!$B$1:$Z$21,MATCH("xG/90",[1]Table2!$B$1:$Z$1,0),0)*VLOOKUP($B14,[1]Table2!$B$1:$Z$21,MATCH("xGA/90",[1]Table2!$B$1:$Z$1,0),0),"")</f>
        <v/>
      </c>
      <c r="GH83" s="41">
        <f>IFERROR(VLOOKUP(GH14,[1]Table2!$B$1:$Z$21,MATCH("xG/90",[1]Table2!$B$1:$Z$1,0),0)*VLOOKUP($B14,[1]Table2!$B$1:$Z$21,MATCH("xGA/90",[1]Table2!$B$1:$Z$1,0),0),"")</f>
        <v>2.1104101562499999</v>
      </c>
      <c r="GI83" s="41" t="str">
        <f>IFERROR(VLOOKUP(GI14,[1]Table2!$B$1:$Z$21,MATCH("xG/90",[1]Table2!$B$1:$Z$1,0),0)*VLOOKUP($B14,[1]Table2!$B$1:$Z$21,MATCH("xGA/90",[1]Table2!$B$1:$Z$1,0),0),"")</f>
        <v/>
      </c>
      <c r="GJ83" s="41" t="str">
        <f>IFERROR(VLOOKUP(GJ14,[1]Table2!$B$1:$Z$21,MATCH("xG/90",[1]Table2!$B$1:$Z$1,0),0)*VLOOKUP($B14,[1]Table2!$B$1:$Z$21,MATCH("xGA/90",[1]Table2!$B$1:$Z$1,0),0),"")</f>
        <v/>
      </c>
      <c r="GK83" s="41" t="str">
        <f>IFERROR(VLOOKUP(GK14,[1]Table2!$B$1:$Z$21,MATCH("xG/90",[1]Table2!$B$1:$Z$1,0),0)*VLOOKUP($B14,[1]Table2!$B$1:$Z$21,MATCH("xGA/90",[1]Table2!$B$1:$Z$1,0),0),"")</f>
        <v/>
      </c>
      <c r="GL83" s="41" t="str">
        <f>IFERROR(VLOOKUP(GL14,[1]Table2!$B$1:$Z$21,MATCH("xG/90",[1]Table2!$B$1:$Z$1,0),0)*VLOOKUP($B14,[1]Table2!$B$1:$Z$21,MATCH("xGA/90",[1]Table2!$B$1:$Z$1,0),0),"")</f>
        <v/>
      </c>
      <c r="GM83" s="41" t="str">
        <f>IFERROR(VLOOKUP(GM14,[1]Table2!$B$1:$Z$21,MATCH("xG/90",[1]Table2!$B$1:$Z$1,0),0)*VLOOKUP($B14,[1]Table2!$B$1:$Z$21,MATCH("xGA/90",[1]Table2!$B$1:$Z$1,0),0),"")</f>
        <v/>
      </c>
      <c r="GN83" s="41" t="str">
        <f>IFERROR(VLOOKUP(GN14,[1]Table2!$B$1:$Z$21,MATCH("xG/90",[1]Table2!$B$1:$Z$1,0),0)*VLOOKUP($B14,[1]Table2!$B$1:$Z$21,MATCH("xGA/90",[1]Table2!$B$1:$Z$1,0),0),"")</f>
        <v/>
      </c>
      <c r="GO83" s="41">
        <f>IFERROR(VLOOKUP(GO14,[1]Table2!$B$1:$Z$21,MATCH("xG/90",[1]Table2!$B$1:$Z$1,0),0)*VLOOKUP($B14,[1]Table2!$B$1:$Z$21,MATCH("xGA/90",[1]Table2!$B$1:$Z$1,0),0),"")</f>
        <v>2.3426562500000001</v>
      </c>
      <c r="GP83" s="41" t="str">
        <f>IFERROR(VLOOKUP(GP14,[1]Table2!$B$1:$Z$21,MATCH("xG/90",[1]Table2!$B$1:$Z$1,0),0)*VLOOKUP($B14,[1]Table2!$B$1:$Z$21,MATCH("xGA/90",[1]Table2!$B$1:$Z$1,0),0),"")</f>
        <v/>
      </c>
      <c r="GQ83" s="41" t="str">
        <f>IFERROR(VLOOKUP(GQ14,[1]Table2!$B$1:$Z$21,MATCH("xG/90",[1]Table2!$B$1:$Z$1,0),0)*VLOOKUP($B14,[1]Table2!$B$1:$Z$21,MATCH("xGA/90",[1]Table2!$B$1:$Z$1,0),0),"")</f>
        <v/>
      </c>
      <c r="GR83" s="41" t="str">
        <f>IFERROR(VLOOKUP(GR14,[1]Table2!$B$1:$Z$21,MATCH("xG/90",[1]Table2!$B$1:$Z$1,0),0)*VLOOKUP($B14,[1]Table2!$B$1:$Z$21,MATCH("xGA/90",[1]Table2!$B$1:$Z$1,0),0),"")</f>
        <v/>
      </c>
      <c r="GS83" s="41" t="str">
        <f>IFERROR(VLOOKUP(GS14,[1]Table2!$B$1:$Z$21,MATCH("xG/90",[1]Table2!$B$1:$Z$1,0),0)*VLOOKUP($B14,[1]Table2!$B$1:$Z$21,MATCH("xGA/90",[1]Table2!$B$1:$Z$1,0),0),"")</f>
        <v/>
      </c>
      <c r="GT83" s="41" t="str">
        <f>IFERROR(VLOOKUP(GT14,[1]Table2!$B$1:$Z$21,MATCH("xG/90",[1]Table2!$B$1:$Z$1,0),0)*VLOOKUP($B14,[1]Table2!$B$1:$Z$21,MATCH("xGA/90",[1]Table2!$B$1:$Z$1,0),0),"")</f>
        <v/>
      </c>
      <c r="GU83" s="41" t="str">
        <f>IFERROR(VLOOKUP(GU14,[1]Table2!$B$1:$Z$21,MATCH("xG/90",[1]Table2!$B$1:$Z$1,0),0)*VLOOKUP($B14,[1]Table2!$B$1:$Z$21,MATCH("xGA/90",[1]Table2!$B$1:$Z$1,0),0),"")</f>
        <v/>
      </c>
      <c r="GV83" s="41" t="str">
        <f>IFERROR(VLOOKUP(GV14,[1]Table2!$B$1:$Z$21,MATCH("xG/90",[1]Table2!$B$1:$Z$1,0),0)*VLOOKUP($B14,[1]Table2!$B$1:$Z$21,MATCH("xGA/90",[1]Table2!$B$1:$Z$1,0),0),"")</f>
        <v/>
      </c>
      <c r="GW83" s="41">
        <f>IFERROR(VLOOKUP(GW14,[1]Table2!$B$1:$Z$21,MATCH("xG/90",[1]Table2!$B$1:$Z$1,0),0)*VLOOKUP($B14,[1]Table2!$B$1:$Z$21,MATCH("xGA/90",[1]Table2!$B$1:$Z$1,0),0),"")</f>
        <v>2.6550104166666668</v>
      </c>
      <c r="GX83" s="41" t="str">
        <f>IFERROR(VLOOKUP(GX14,[1]Table2!$B$1:$Z$21,MATCH("xG/90",[1]Table2!$B$1:$Z$1,0),0)*VLOOKUP($B14,[1]Table2!$B$1:$Z$21,MATCH("xGA/90",[1]Table2!$B$1:$Z$1,0),0),"")</f>
        <v/>
      </c>
      <c r="GY83" s="41" t="str">
        <f>IFERROR(VLOOKUP(GY14,[1]Table2!$B$1:$Z$21,MATCH("xG/90",[1]Table2!$B$1:$Z$1,0),0)*VLOOKUP($B14,[1]Table2!$B$1:$Z$21,MATCH("xGA/90",[1]Table2!$B$1:$Z$1,0),0),"")</f>
        <v/>
      </c>
      <c r="GZ83" s="41" t="str">
        <f>IFERROR(VLOOKUP(GZ14,[1]Table2!$B$1:$Z$21,MATCH("xG/90",[1]Table2!$B$1:$Z$1,0),0)*VLOOKUP($B14,[1]Table2!$B$1:$Z$21,MATCH("xGA/90",[1]Table2!$B$1:$Z$1,0),0),"")</f>
        <v/>
      </c>
      <c r="HA83" s="41" t="str">
        <f>IFERROR(VLOOKUP(HA14,[1]Table2!$B$1:$Z$21,MATCH("xG/90",[1]Table2!$B$1:$Z$1,0),0)*VLOOKUP($B14,[1]Table2!$B$1:$Z$21,MATCH("xGA/90",[1]Table2!$B$1:$Z$1,0),0),"")</f>
        <v/>
      </c>
      <c r="HB83" s="41" t="str">
        <f>IFERROR(VLOOKUP(HB14,[1]Table2!$B$1:$Z$21,MATCH("xG/90",[1]Table2!$B$1:$Z$1,0),0)*VLOOKUP($B14,[1]Table2!$B$1:$Z$21,MATCH("xGA/90",[1]Table2!$B$1:$Z$1,0),0),"")</f>
        <v/>
      </c>
      <c r="HC83" s="41">
        <f>IFERROR(VLOOKUP(HC14,[1]Table2!$B$1:$Z$21,MATCH("xG/90",[1]Table2!$B$1:$Z$1,0),0)*VLOOKUP($B14,[1]Table2!$B$1:$Z$21,MATCH("xGA/90",[1]Table2!$B$1:$Z$1,0),0),"")</f>
        <v>3.2362988281249998</v>
      </c>
      <c r="HD83" s="41" t="str">
        <f>IFERROR(VLOOKUP(HD14,[1]Table2!$B$1:$Z$21,MATCH("xG/90",[1]Table2!$B$1:$Z$1,0),0)*VLOOKUP($B14,[1]Table2!$B$1:$Z$21,MATCH("xGA/90",[1]Table2!$B$1:$Z$1,0),0),"")</f>
        <v/>
      </c>
      <c r="HE83" s="41" t="str">
        <f>IFERROR(VLOOKUP(HE14,[1]Table2!$B$1:$Z$21,MATCH("xG/90",[1]Table2!$B$1:$Z$1,0),0)*VLOOKUP($B14,[1]Table2!$B$1:$Z$21,MATCH("xGA/90",[1]Table2!$B$1:$Z$1,0),0),"")</f>
        <v/>
      </c>
      <c r="HF83" s="41" t="str">
        <f>IFERROR(VLOOKUP(HF14,[1]Table2!$B$1:$Z$21,MATCH("xG/90",[1]Table2!$B$1:$Z$1,0),0)*VLOOKUP($B14,[1]Table2!$B$1:$Z$21,MATCH("xGA/90",[1]Table2!$B$1:$Z$1,0),0),"")</f>
        <v/>
      </c>
      <c r="HG83" s="41" t="str">
        <f>IFERROR(VLOOKUP(HG14,[1]Table2!$B$1:$Z$21,MATCH("xG/90",[1]Table2!$B$1:$Z$1,0),0)*VLOOKUP($B14,[1]Table2!$B$1:$Z$21,MATCH("xGA/90",[1]Table2!$B$1:$Z$1,0),0),"")</f>
        <v/>
      </c>
      <c r="HH83" s="41" t="str">
        <f>IFERROR(VLOOKUP(HH14,[1]Table2!$B$1:$Z$21,MATCH("xG/90",[1]Table2!$B$1:$Z$1,0),0)*VLOOKUP($B14,[1]Table2!$B$1:$Z$21,MATCH("xGA/90",[1]Table2!$B$1:$Z$1,0),0),"")</f>
        <v/>
      </c>
      <c r="HI83" s="41" t="str">
        <f>IFERROR(VLOOKUP(HI14,[1]Table2!$B$1:$Z$21,MATCH("xG/90",[1]Table2!$B$1:$Z$1,0),0)*VLOOKUP($B14,[1]Table2!$B$1:$Z$21,MATCH("xGA/90",[1]Table2!$B$1:$Z$1,0),0),"")</f>
        <v/>
      </c>
      <c r="HJ83" s="41">
        <f>IFERROR(VLOOKUP(HJ14,[1]Table2!$B$1:$Z$21,MATCH("xG/90",[1]Table2!$B$1:$Z$1,0),0)*VLOOKUP($B14,[1]Table2!$B$1:$Z$21,MATCH("xGA/90",[1]Table2!$B$1:$Z$1,0),0),"")</f>
        <v>1.5398925781250001</v>
      </c>
      <c r="HK83" s="41" t="str">
        <f>IFERROR(VLOOKUP(HK14,[1]Table2!$B$1:$Z$21,MATCH("xG/90",[1]Table2!$B$1:$Z$1,0),0)*VLOOKUP($B14,[1]Table2!$B$1:$Z$21,MATCH("xGA/90",[1]Table2!$B$1:$Z$1,0),0),"")</f>
        <v/>
      </c>
      <c r="HL83" s="41" t="str">
        <f>IFERROR(VLOOKUP(HL14,[1]Table2!$B$1:$Z$21,MATCH("xG/90",[1]Table2!$B$1:$Z$1,0),0)*VLOOKUP($B14,[1]Table2!$B$1:$Z$21,MATCH("xGA/90",[1]Table2!$B$1:$Z$1,0),0),"")</f>
        <v/>
      </c>
      <c r="HM83" s="41" t="str">
        <f>IFERROR(VLOOKUP(HM14,[1]Table2!$B$1:$Z$21,MATCH("xG/90",[1]Table2!$B$1:$Z$1,0),0)*VLOOKUP($B14,[1]Table2!$B$1:$Z$21,MATCH("xGA/90",[1]Table2!$B$1:$Z$1,0),0),"")</f>
        <v/>
      </c>
      <c r="HN83" s="41" t="str">
        <f>IFERROR(VLOOKUP(HN14,[1]Table2!$B$1:$Z$21,MATCH("xG/90",[1]Table2!$B$1:$Z$1,0),0)*VLOOKUP($B14,[1]Table2!$B$1:$Z$21,MATCH("xGA/90",[1]Table2!$B$1:$Z$1,0),0),"")</f>
        <v/>
      </c>
      <c r="HO83" s="41" t="str">
        <f>IFERROR(VLOOKUP(HO14,[1]Table2!$B$1:$Z$21,MATCH("xG/90",[1]Table2!$B$1:$Z$1,0),0)*VLOOKUP($B14,[1]Table2!$B$1:$Z$21,MATCH("xGA/90",[1]Table2!$B$1:$Z$1,0),0),"")</f>
        <v/>
      </c>
      <c r="HP83" s="41" t="str">
        <f>IFERROR(VLOOKUP(HP14,[1]Table2!$B$1:$Z$21,MATCH("xG/90",[1]Table2!$B$1:$Z$1,0),0)*VLOOKUP($B14,[1]Table2!$B$1:$Z$21,MATCH("xGA/90",[1]Table2!$B$1:$Z$1,0),0),"")</f>
        <v/>
      </c>
      <c r="HQ83" s="41">
        <f>IFERROR(VLOOKUP(HQ14,[1]Table2!$B$1:$Z$21,MATCH("xG/90",[1]Table2!$B$1:$Z$1,0),0)*VLOOKUP($B14,[1]Table2!$B$1:$Z$21,MATCH("xGA/90",[1]Table2!$B$1:$Z$1,0),0),"")</f>
        <v>2.0586189516129032</v>
      </c>
      <c r="HR83" s="41" t="str">
        <f>IFERROR(VLOOKUP(HR14,[1]Table2!$B$1:$Z$21,MATCH("xG/90",[1]Table2!$B$1:$Z$1,0),0)*VLOOKUP($B14,[1]Table2!$B$1:$Z$21,MATCH("xGA/90",[1]Table2!$B$1:$Z$1,0),0),"")</f>
        <v/>
      </c>
      <c r="HS83" s="41" t="str">
        <f>IFERROR(VLOOKUP(HS14,[1]Table2!$B$1:$Z$21,MATCH("xG/90",[1]Table2!$B$1:$Z$1,0),0)*VLOOKUP($B14,[1]Table2!$B$1:$Z$21,MATCH("xGA/90",[1]Table2!$B$1:$Z$1,0),0),"")</f>
        <v/>
      </c>
      <c r="HT83" s="41" t="str">
        <f>IFERROR(VLOOKUP(HT14,[1]Table2!$B$1:$Z$21,MATCH("xG/90",[1]Table2!$B$1:$Z$1,0),0)*VLOOKUP($B14,[1]Table2!$B$1:$Z$21,MATCH("xGA/90",[1]Table2!$B$1:$Z$1,0),0),"")</f>
        <v/>
      </c>
      <c r="HU83" s="41" t="str">
        <f>IFERROR(VLOOKUP(HU14,[1]Table2!$B$1:$Z$21,MATCH("xG/90",[1]Table2!$B$1:$Z$1,0),0)*VLOOKUP($B14,[1]Table2!$B$1:$Z$21,MATCH("xGA/90",[1]Table2!$B$1:$Z$1,0),0),"")</f>
        <v/>
      </c>
      <c r="HV83" s="41" t="str">
        <f>IFERROR(VLOOKUP(HV14,[1]Table2!$B$1:$Z$21,MATCH("xG/90",[1]Table2!$B$1:$Z$1,0),0)*VLOOKUP($B14,[1]Table2!$B$1:$Z$21,MATCH("xGA/90",[1]Table2!$B$1:$Z$1,0),0),"")</f>
        <v/>
      </c>
      <c r="HW83" s="41" t="str">
        <f>IFERROR(VLOOKUP(HW14,[1]Table2!$B$1:$Z$21,MATCH("xG/90",[1]Table2!$B$1:$Z$1,0),0)*VLOOKUP($B14,[1]Table2!$B$1:$Z$21,MATCH("xGA/90",[1]Table2!$B$1:$Z$1,0),0),"")</f>
        <v/>
      </c>
      <c r="HX83" s="41">
        <f>IFERROR(VLOOKUP(HX14,[1]Table2!$B$1:$Z$21,MATCH("xG/90",[1]Table2!$B$1:$Z$1,0),0)*VLOOKUP($B14,[1]Table2!$B$1:$Z$21,MATCH("xGA/90",[1]Table2!$B$1:$Z$1,0),0),"")</f>
        <v>2.4183886718749998</v>
      </c>
      <c r="HY83" s="41" t="str">
        <f>IFERROR(VLOOKUP(HY14,[1]Table2!$B$1:$Z$21,MATCH("xG/90",[1]Table2!$B$1:$Z$1,0),0)*VLOOKUP($B14,[1]Table2!$B$1:$Z$21,MATCH("xGA/90",[1]Table2!$B$1:$Z$1,0),0),"")</f>
        <v/>
      </c>
      <c r="HZ83" s="41" t="str">
        <f>IFERROR(VLOOKUP(HZ14,[1]Table2!$B$1:$Z$21,MATCH("xG/90",[1]Table2!$B$1:$Z$1,0),0)*VLOOKUP($B14,[1]Table2!$B$1:$Z$21,MATCH("xGA/90",[1]Table2!$B$1:$Z$1,0),0),"")</f>
        <v/>
      </c>
      <c r="IA83" s="41" t="str">
        <f>IFERROR(VLOOKUP(IA14,[1]Table2!$B$1:$Z$21,MATCH("xG/90",[1]Table2!$B$1:$Z$1,0),0)*VLOOKUP($B14,[1]Table2!$B$1:$Z$21,MATCH("xGA/90",[1]Table2!$B$1:$Z$1,0),0),"")</f>
        <v/>
      </c>
      <c r="IB83" s="41" t="str">
        <f>IFERROR(VLOOKUP(IB14,[1]Table2!$B$1:$Z$21,MATCH("xG/90",[1]Table2!$B$1:$Z$1,0),0)*VLOOKUP($B14,[1]Table2!$B$1:$Z$21,MATCH("xGA/90",[1]Table2!$B$1:$Z$1,0),0),"")</f>
        <v/>
      </c>
      <c r="IC83" s="41" t="str">
        <f>IFERROR(VLOOKUP(IC14,[1]Table2!$B$1:$Z$21,MATCH("xG/90",[1]Table2!$B$1:$Z$1,0),0)*VLOOKUP($B14,[1]Table2!$B$1:$Z$21,MATCH("xGA/90",[1]Table2!$B$1:$Z$1,0),0),"")</f>
        <v/>
      </c>
      <c r="ID83" s="41" t="str">
        <f>IFERROR(VLOOKUP(ID14,[1]Table2!$B$1:$Z$21,MATCH("xG/90",[1]Table2!$B$1:$Z$1,0),0)*VLOOKUP($B14,[1]Table2!$B$1:$Z$21,MATCH("xGA/90",[1]Table2!$B$1:$Z$1,0),0),"")</f>
        <v/>
      </c>
      <c r="IE83" s="41" t="str">
        <f>IFERROR(VLOOKUP(IE14,[1]Table2!$B$1:$Z$21,MATCH("xG/90",[1]Table2!$B$1:$Z$1,0),0)*VLOOKUP($B14,[1]Table2!$B$1:$Z$21,MATCH("xGA/90",[1]Table2!$B$1:$Z$1,0),0),"")</f>
        <v/>
      </c>
      <c r="IF83" s="41" t="str">
        <f>IFERROR(VLOOKUP(IF14,[1]Table2!$B$1:$Z$21,MATCH("xG/90",[1]Table2!$B$1:$Z$1,0),0)*VLOOKUP($B14,[1]Table2!$B$1:$Z$21,MATCH("xGA/90",[1]Table2!$B$1:$Z$1,0),0),"")</f>
        <v/>
      </c>
      <c r="IG83" s="41" t="str">
        <f>IFERROR(VLOOKUP(IG14,[1]Table2!$B$1:$Z$21,MATCH("xG/90",[1]Table2!$B$1:$Z$1,0),0)*VLOOKUP($B14,[1]Table2!$B$1:$Z$21,MATCH("xGA/90",[1]Table2!$B$1:$Z$1,0),0),"")</f>
        <v/>
      </c>
      <c r="IH83" s="41" t="str">
        <f>IFERROR(VLOOKUP(IH14,[1]Table2!$B$1:$Z$21,MATCH("xG/90",[1]Table2!$B$1:$Z$1,0),0)*VLOOKUP($B14,[1]Table2!$B$1:$Z$21,MATCH("xGA/90",[1]Table2!$B$1:$Z$1,0),0),"")</f>
        <v/>
      </c>
      <c r="II83" s="41" t="str">
        <f>IFERROR(VLOOKUP(II14,[1]Table2!$B$1:$Z$21,MATCH("xG/90",[1]Table2!$B$1:$Z$1,0),0)*VLOOKUP($B14,[1]Table2!$B$1:$Z$21,MATCH("xGA/90",[1]Table2!$B$1:$Z$1,0),0),"")</f>
        <v/>
      </c>
      <c r="IJ83" s="41" t="str">
        <f>IFERROR(VLOOKUP(IJ14,[1]Table2!$B$1:$Z$21,MATCH("xG/90",[1]Table2!$B$1:$Z$1,0),0)*VLOOKUP($B14,[1]Table2!$B$1:$Z$21,MATCH("xGA/90",[1]Table2!$B$1:$Z$1,0),0),"")</f>
        <v/>
      </c>
      <c r="IK83" s="41" t="str">
        <f>IFERROR(VLOOKUP(IK14,[1]Table2!$B$1:$Z$21,MATCH("xG/90",[1]Table2!$B$1:$Z$1,0),0)*VLOOKUP($B14,[1]Table2!$B$1:$Z$21,MATCH("xGA/90",[1]Table2!$B$1:$Z$1,0),0),"")</f>
        <v/>
      </c>
      <c r="IL83" s="41">
        <f>IFERROR(VLOOKUP(IL14,[1]Table2!$B$1:$Z$21,MATCH("xG/90",[1]Table2!$B$1:$Z$1,0),0)*VLOOKUP($B14,[1]Table2!$B$1:$Z$21,MATCH("xGA/90",[1]Table2!$B$1:$Z$1,0),0),"")</f>
        <v>1.5903808593750002</v>
      </c>
      <c r="IM83" s="41" t="str">
        <f>IFERROR(VLOOKUP(IM14,[1]Table2!$B$1:$Z$21,MATCH("xG/90",[1]Table2!$B$1:$Z$1,0),0)*VLOOKUP($B14,[1]Table2!$B$1:$Z$21,MATCH("xGA/90",[1]Table2!$B$1:$Z$1,0),0),"")</f>
        <v/>
      </c>
      <c r="IN83" s="41" t="str">
        <f>IFERROR(VLOOKUP(IN14,[1]Table2!$B$1:$Z$21,MATCH("xG/90",[1]Table2!$B$1:$Z$1,0),0)*VLOOKUP($B14,[1]Table2!$B$1:$Z$21,MATCH("xGA/90",[1]Table2!$B$1:$Z$1,0),0),"")</f>
        <v/>
      </c>
      <c r="IO83" s="41">
        <f>IFERROR(VLOOKUP(IO14,[1]Table2!$B$1:$Z$21,MATCH("xG/90",[1]Table2!$B$1:$Z$1,0),0)*VLOOKUP($B14,[1]Table2!$B$1:$Z$21,MATCH("xGA/90",[1]Table2!$B$1:$Z$1,0),0),"")</f>
        <v>2.1104101562499999</v>
      </c>
      <c r="IP83" s="41" t="str">
        <f>IFERROR(VLOOKUP(IP14,[1]Table2!$B$1:$Z$21,MATCH("xG/90",[1]Table2!$B$1:$Z$1,0),0)*VLOOKUP($B14,[1]Table2!$B$1:$Z$21,MATCH("xGA/90",[1]Table2!$B$1:$Z$1,0),0),"")</f>
        <v/>
      </c>
      <c r="IQ83" s="41" t="str">
        <f>IFERROR(VLOOKUP(IQ14,[1]Table2!$B$1:$Z$21,MATCH("xG/90",[1]Table2!$B$1:$Z$1,0),0)*VLOOKUP($B14,[1]Table2!$B$1:$Z$21,MATCH("xGA/90",[1]Table2!$B$1:$Z$1,0),0),"")</f>
        <v/>
      </c>
      <c r="IR83" s="41" t="str">
        <f>IFERROR(VLOOKUP(IR14,[1]Table2!$B$1:$Z$21,MATCH("xG/90",[1]Table2!$B$1:$Z$1,0),0)*VLOOKUP($B14,[1]Table2!$B$1:$Z$21,MATCH("xGA/90",[1]Table2!$B$1:$Z$1,0),0),"")</f>
        <v/>
      </c>
      <c r="IS83" s="41">
        <f>IFERROR(VLOOKUP(IS14,[1]Table2!$B$1:$Z$21,MATCH("xG/90",[1]Table2!$B$1:$Z$1,0),0)*VLOOKUP($B14,[1]Table2!$B$1:$Z$21,MATCH("xGA/90",[1]Table2!$B$1:$Z$1,0),0),"")</f>
        <v>1.6307714843749999</v>
      </c>
      <c r="IT83" s="41" t="str">
        <f>IFERROR(VLOOKUP(IT14,[1]Table2!$B$1:$Z$21,MATCH("xG/90",[1]Table2!$B$1:$Z$1,0),0)*VLOOKUP($B14,[1]Table2!$B$1:$Z$21,MATCH("xGA/90",[1]Table2!$B$1:$Z$1,0),0),"")</f>
        <v/>
      </c>
      <c r="IU83" s="41" t="str">
        <f>IFERROR(VLOOKUP(IU14,[1]Table2!$B$1:$Z$21,MATCH("xG/90",[1]Table2!$B$1:$Z$1,0),0)*VLOOKUP($B14,[1]Table2!$B$1:$Z$21,MATCH("xGA/90",[1]Table2!$B$1:$Z$1,0),0),"")</f>
        <v/>
      </c>
      <c r="IV83" s="41" t="str">
        <f>IFERROR(VLOOKUP(IV14,[1]Table2!$B$1:$Z$21,MATCH("xG/90",[1]Table2!$B$1:$Z$1,0),0)*VLOOKUP($B14,[1]Table2!$B$1:$Z$21,MATCH("xGA/90",[1]Table2!$B$1:$Z$1,0),0),"")</f>
        <v/>
      </c>
      <c r="IW83" s="41" t="str">
        <f>IFERROR(VLOOKUP(IW14,[1]Table2!$B$1:$Z$21,MATCH("xG/90",[1]Table2!$B$1:$Z$1,0),0)*VLOOKUP($B14,[1]Table2!$B$1:$Z$21,MATCH("xGA/90",[1]Table2!$B$1:$Z$1,0),0),"")</f>
        <v/>
      </c>
      <c r="IX83" s="41" t="str">
        <f>IFERROR(VLOOKUP(IX14,[1]Table2!$B$1:$Z$21,MATCH("xG/90",[1]Table2!$B$1:$Z$1,0),0)*VLOOKUP($B14,[1]Table2!$B$1:$Z$21,MATCH("xGA/90",[1]Table2!$B$1:$Z$1,0),0),"")</f>
        <v/>
      </c>
      <c r="IY83" s="41" t="str">
        <f>IFERROR(VLOOKUP(IY14,[1]Table2!$B$1:$Z$21,MATCH("xG/90",[1]Table2!$B$1:$Z$1,0),0)*VLOOKUP($B14,[1]Table2!$B$1:$Z$21,MATCH("xGA/90",[1]Table2!$B$1:$Z$1,0),0),"")</f>
        <v/>
      </c>
      <c r="IZ83" s="41">
        <f>IFERROR(VLOOKUP(IZ14,[1]Table2!$B$1:$Z$21,MATCH("xG/90",[1]Table2!$B$1:$Z$1,0),0)*VLOOKUP($B14,[1]Table2!$B$1:$Z$21,MATCH("xGA/90",[1]Table2!$B$1:$Z$1,0),0),"")</f>
        <v>3.4197395833333335</v>
      </c>
      <c r="JA83" s="41" t="str">
        <f>IFERROR(VLOOKUP(JA14,[1]Table2!$B$1:$Z$21,MATCH("xG/90",[1]Table2!$B$1:$Z$1,0),0)*VLOOKUP($B14,[1]Table2!$B$1:$Z$21,MATCH("xGA/90",[1]Table2!$B$1:$Z$1,0),0),"")</f>
        <v/>
      </c>
      <c r="JB83" s="41" t="str">
        <f>IFERROR(VLOOKUP(JB14,[1]Table2!$B$1:$Z$21,MATCH("xG/90",[1]Table2!$B$1:$Z$1,0),0)*VLOOKUP($B14,[1]Table2!$B$1:$Z$21,MATCH("xGA/90",[1]Table2!$B$1:$Z$1,0),0),"")</f>
        <v/>
      </c>
      <c r="JC83" s="41" t="str">
        <f>IFERROR(VLOOKUP(JC14,[1]Table2!$B$1:$Z$21,MATCH("xG/90",[1]Table2!$B$1:$Z$1,0),0)*VLOOKUP($B14,[1]Table2!$B$1:$Z$21,MATCH("xGA/90",[1]Table2!$B$1:$Z$1,0),0),"")</f>
        <v/>
      </c>
      <c r="JD83" s="41" t="str">
        <f>IFERROR(VLOOKUP(JD14,[1]Table2!$B$1:$Z$21,MATCH("xG/90",[1]Table2!$B$1:$Z$1,0),0)*VLOOKUP($B14,[1]Table2!$B$1:$Z$21,MATCH("xGA/90",[1]Table2!$B$1:$Z$1,0),0),"")</f>
        <v/>
      </c>
      <c r="JE83" s="41" t="str">
        <f>IFERROR(VLOOKUP(JE14,[1]Table2!$B$1:$Z$21,MATCH("xG/90",[1]Table2!$B$1:$Z$1,0),0)*VLOOKUP($B14,[1]Table2!$B$1:$Z$21,MATCH("xGA/90",[1]Table2!$B$1:$Z$1,0),0),"")</f>
        <v/>
      </c>
      <c r="JF83" s="41" t="str">
        <f>IFERROR(VLOOKUP(JF14,[1]Table2!$B$1:$Z$21,MATCH("xG/90",[1]Table2!$B$1:$Z$1,0),0)*VLOOKUP($B14,[1]Table2!$B$1:$Z$21,MATCH("xGA/90",[1]Table2!$B$1:$Z$1,0),0),"")</f>
        <v/>
      </c>
      <c r="JG83" s="41">
        <f>IFERROR(VLOOKUP(JG14,[1]Table2!$B$1:$Z$21,MATCH("xG/90",[1]Table2!$B$1:$Z$1,0),0)*VLOOKUP($B14,[1]Table2!$B$1:$Z$21,MATCH("xGA/90",[1]Table2!$B$1:$Z$1,0),0),"")</f>
        <v>1.5954296875000002</v>
      </c>
      <c r="JH83" s="41" t="str">
        <f>IFERROR(VLOOKUP(JH14,[1]Table2!$B$1:$Z$21,MATCH("xG/90",[1]Table2!$B$1:$Z$1,0),0)*VLOOKUP($B14,[1]Table2!$B$1:$Z$21,MATCH("xGA/90",[1]Table2!$B$1:$Z$1,0),0),"")</f>
        <v/>
      </c>
      <c r="JI83" s="41" t="str">
        <f>IFERROR(VLOOKUP(JI14,[1]Table2!$B$1:$Z$21,MATCH("xG/90",[1]Table2!$B$1:$Z$1,0),0)*VLOOKUP($B14,[1]Table2!$B$1:$Z$21,MATCH("xGA/90",[1]Table2!$B$1:$Z$1,0),0),"")</f>
        <v/>
      </c>
      <c r="JJ83" s="41">
        <f>IFERROR(VLOOKUP(JJ14,[1]Table2!$B$1:$Z$21,MATCH("xG/90",[1]Table2!$B$1:$Z$1,0),0)*VLOOKUP($B14,[1]Table2!$B$1:$Z$21,MATCH("xGA/90",[1]Table2!$B$1:$Z$1,0),0),"")</f>
        <v>2.0043847656250002</v>
      </c>
      <c r="JK83" s="41" t="str">
        <f>IFERROR(VLOOKUP(JK14,[1]Table2!$B$1:$Z$21,MATCH("xG/90",[1]Table2!$B$1:$Z$1,0),0)*VLOOKUP($B14,[1]Table2!$B$1:$Z$21,MATCH("xGA/90",[1]Table2!$B$1:$Z$1,0),0),"")</f>
        <v/>
      </c>
      <c r="JL83" s="41" t="str">
        <f>IFERROR(VLOOKUP(JL14,[1]Table2!$B$1:$Z$21,MATCH("xG/90",[1]Table2!$B$1:$Z$1,0),0)*VLOOKUP($B14,[1]Table2!$B$1:$Z$21,MATCH("xGA/90",[1]Table2!$B$1:$Z$1,0),0),"")</f>
        <v/>
      </c>
      <c r="JM83" s="41" t="str">
        <f>IFERROR(VLOOKUP(JM14,[1]Table2!$B$1:$Z$21,MATCH("xG/90",[1]Table2!$B$1:$Z$1,0),0)*VLOOKUP($B14,[1]Table2!$B$1:$Z$21,MATCH("xGA/90",[1]Table2!$B$1:$Z$1,0),0),"")</f>
        <v/>
      </c>
      <c r="JN83" s="41" t="str">
        <f>IFERROR(VLOOKUP(JN14,[1]Table2!$B$1:$Z$21,MATCH("xG/90",[1]Table2!$B$1:$Z$1,0),0)*VLOOKUP($B14,[1]Table2!$B$1:$Z$21,MATCH("xGA/90",[1]Table2!$B$1:$Z$1,0),0),"")</f>
        <v/>
      </c>
      <c r="JO83" s="41" t="str">
        <f>IFERROR(VLOOKUP(JO14,[1]Table2!$B$1:$Z$21,MATCH("xG/90",[1]Table2!$B$1:$Z$1,0),0)*VLOOKUP($B14,[1]Table2!$B$1:$Z$21,MATCH("xGA/90",[1]Table2!$B$1:$Z$1,0),0),"")</f>
        <v/>
      </c>
      <c r="JP83" s="41">
        <f>IFERROR(VLOOKUP(JP14,[1]Table2!$B$1:$Z$21,MATCH("xG/90",[1]Table2!$B$1:$Z$1,0),0)*VLOOKUP($B14,[1]Table2!$B$1:$Z$21,MATCH("xGA/90",[1]Table2!$B$1:$Z$1,0),0),"")</f>
        <v>1.7317480468749999</v>
      </c>
      <c r="JQ83" s="41" t="str">
        <f>IFERROR(VLOOKUP(JQ14,[1]Table2!$B$1:$Z$21,MATCH("xG/90",[1]Table2!$B$1:$Z$1,0),0)*VLOOKUP($B14,[1]Table2!$B$1:$Z$21,MATCH("xGA/90",[1]Table2!$B$1:$Z$1,0),0),"")</f>
        <v/>
      </c>
      <c r="JR83" s="41" t="str">
        <f>IFERROR(VLOOKUP(JR14,[1]Table2!$B$1:$Z$21,MATCH("xG/90",[1]Table2!$B$1:$Z$1,0),0)*VLOOKUP($B14,[1]Table2!$B$1:$Z$21,MATCH("xGA/90",[1]Table2!$B$1:$Z$1,0),0),"")</f>
        <v/>
      </c>
      <c r="JS83" s="41" t="str">
        <f>IFERROR(VLOOKUP(JS14,[1]Table2!$B$1:$Z$21,MATCH("xG/90",[1]Table2!$B$1:$Z$1,0),0)*VLOOKUP($B14,[1]Table2!$B$1:$Z$21,MATCH("xGA/90",[1]Table2!$B$1:$Z$1,0),0),"")</f>
        <v/>
      </c>
      <c r="JT83" s="41" t="str">
        <f>IFERROR(VLOOKUP(JT14,[1]Table2!$B$1:$Z$21,MATCH("xG/90",[1]Table2!$B$1:$Z$1,0),0)*VLOOKUP($B14,[1]Table2!$B$1:$Z$21,MATCH("xGA/90",[1]Table2!$B$1:$Z$1,0),0),"")</f>
        <v/>
      </c>
      <c r="JU83" s="41" t="str">
        <f>IFERROR(VLOOKUP(JU14,[1]Table2!$B$1:$Z$21,MATCH("xG/90",[1]Table2!$B$1:$Z$1,0),0)*VLOOKUP($B14,[1]Table2!$B$1:$Z$21,MATCH("xGA/90",[1]Table2!$B$1:$Z$1,0),0),"")</f>
        <v/>
      </c>
      <c r="JV83" s="41" t="str">
        <f>IFERROR(VLOOKUP(JV14,[1]Table2!$B$1:$Z$21,MATCH("xG/90",[1]Table2!$B$1:$Z$1,0),0)*VLOOKUP($B14,[1]Table2!$B$1:$Z$21,MATCH("xGA/90",[1]Table2!$B$1:$Z$1,0),0),"")</f>
        <v/>
      </c>
      <c r="JW83" s="41">
        <f>IFERROR(VLOOKUP(JW14,[1]Table2!$B$1:$Z$21,MATCH("xG/90",[1]Table2!$B$1:$Z$1,0),0)*VLOOKUP($B14,[1]Table2!$B$1:$Z$21,MATCH("xGA/90",[1]Table2!$B$1:$Z$1,0),0),"")</f>
        <v>2.0117137096774194</v>
      </c>
      <c r="JX83" s="41" t="str">
        <f>IFERROR(VLOOKUP(JX14,[1]Table2!$B$1:$Z$21,MATCH("xG/90",[1]Table2!$B$1:$Z$1,0),0)*VLOOKUP($B14,[1]Table2!$B$1:$Z$21,MATCH("xGA/90",[1]Table2!$B$1:$Z$1,0),0),"")</f>
        <v/>
      </c>
      <c r="JY83" s="41" t="str">
        <f>IFERROR(VLOOKUP(JY14,[1]Table2!$B$1:$Z$21,MATCH("xG/90",[1]Table2!$B$1:$Z$1,0),0)*VLOOKUP($B14,[1]Table2!$B$1:$Z$21,MATCH("xGA/90",[1]Table2!$B$1:$Z$1,0),0),"")</f>
        <v/>
      </c>
      <c r="JZ83" s="41" t="str">
        <f>IFERROR(VLOOKUP(JZ14,[1]Table2!$B$1:$Z$21,MATCH("xG/90",[1]Table2!$B$1:$Z$1,0),0)*VLOOKUP($B14,[1]Table2!$B$1:$Z$21,MATCH("xGA/90",[1]Table2!$B$1:$Z$1,0),0),"")</f>
        <v/>
      </c>
      <c r="KA83" s="41" t="str">
        <f>IFERROR(VLOOKUP(KA14,[1]Table2!$B$1:$Z$21,MATCH("xG/90",[1]Table2!$B$1:$Z$1,0),0)*VLOOKUP($B14,[1]Table2!$B$1:$Z$21,MATCH("xGA/90",[1]Table2!$B$1:$Z$1,0),0),"")</f>
        <v/>
      </c>
      <c r="KB83" s="41" t="str">
        <f>IFERROR(VLOOKUP(KB14,[1]Table2!$B$1:$Z$21,MATCH("xG/90",[1]Table2!$B$1:$Z$1,0),0)*VLOOKUP($B14,[1]Table2!$B$1:$Z$21,MATCH("xGA/90",[1]Table2!$B$1:$Z$1,0),0),"")</f>
        <v/>
      </c>
      <c r="KC83" s="41" t="str">
        <f>IFERROR(VLOOKUP(KC14,[1]Table2!$B$1:$Z$21,MATCH("xG/90",[1]Table2!$B$1:$Z$1,0),0)*VLOOKUP($B14,[1]Table2!$B$1:$Z$21,MATCH("xGA/90",[1]Table2!$B$1:$Z$1,0),0),"")</f>
        <v/>
      </c>
      <c r="KD83" s="41">
        <f>IFERROR(VLOOKUP(KD14,[1]Table2!$B$1:$Z$21,MATCH("xG/90",[1]Table2!$B$1:$Z$1,0),0)*VLOOKUP($B14,[1]Table2!$B$1:$Z$21,MATCH("xGA/90",[1]Table2!$B$1:$Z$1,0),0),"")</f>
        <v>2.9967237903225805</v>
      </c>
      <c r="KE83" s="41" t="str">
        <f>IFERROR(VLOOKUP(KE14,[1]Table2!$B$1:$Z$21,MATCH("xG/90",[1]Table2!$B$1:$Z$1,0),0)*VLOOKUP($B14,[1]Table2!$B$1:$Z$21,MATCH("xGA/90",[1]Table2!$B$1:$Z$1,0),0),"")</f>
        <v/>
      </c>
      <c r="KF83" s="41" t="str">
        <f>IFERROR(VLOOKUP(KF14,[1]Table2!$B$1:$Z$21,MATCH("xG/90",[1]Table2!$B$1:$Z$1,0),0)*VLOOKUP($B14,[1]Table2!$B$1:$Z$21,MATCH("xGA/90",[1]Table2!$B$1:$Z$1,0),0),"")</f>
        <v/>
      </c>
      <c r="KG83" s="41" t="str">
        <f>IFERROR(VLOOKUP(KG14,[1]Table2!$B$1:$Z$21,MATCH("xG/90",[1]Table2!$B$1:$Z$1,0),0)*VLOOKUP($B14,[1]Table2!$B$1:$Z$21,MATCH("xGA/90",[1]Table2!$B$1:$Z$1,0),0),"")</f>
        <v/>
      </c>
      <c r="KH83" s="41" t="str">
        <f>IFERROR(VLOOKUP(KH14,[1]Table2!$B$1:$Z$21,MATCH("xG/90",[1]Table2!$B$1:$Z$1,0),0)*VLOOKUP($B14,[1]Table2!$B$1:$Z$21,MATCH("xGA/90",[1]Table2!$B$1:$Z$1,0),0),"")</f>
        <v/>
      </c>
      <c r="KI83" s="41" t="str">
        <f>IFERROR(VLOOKUP(KI14,[1]Table2!$B$1:$Z$21,MATCH("xG/90",[1]Table2!$B$1:$Z$1,0),0)*VLOOKUP($B14,[1]Table2!$B$1:$Z$21,MATCH("xGA/90",[1]Table2!$B$1:$Z$1,0),0),"")</f>
        <v/>
      </c>
      <c r="KJ83" s="41" t="str">
        <f>IFERROR(VLOOKUP(KJ14,[1]Table2!$B$1:$Z$21,MATCH("xG/90",[1]Table2!$B$1:$Z$1,0),0)*VLOOKUP($B14,[1]Table2!$B$1:$Z$21,MATCH("xGA/90",[1]Table2!$B$1:$Z$1,0),0),"")</f>
        <v/>
      </c>
      <c r="KK83" s="41">
        <f>IFERROR(VLOOKUP(KK14,[1]Table2!$B$1:$Z$21,MATCH("xG/90",[1]Table2!$B$1:$Z$1,0),0)*VLOOKUP($B14,[1]Table2!$B$1:$Z$21,MATCH("xGA/90",[1]Table2!$B$1:$Z$1,0),0),"")</f>
        <v>2.8247379032258069</v>
      </c>
      <c r="KL83" s="41" t="str">
        <f>IFERROR(VLOOKUP(KL14,[1]Table2!$B$1:$Z$21,MATCH("xG/90",[1]Table2!$B$1:$Z$1,0),0)*VLOOKUP($B14,[1]Table2!$B$1:$Z$21,MATCH("xGA/90",[1]Table2!$B$1:$Z$1,0),0),"")</f>
        <v/>
      </c>
      <c r="KM83" s="41" t="str">
        <f>IFERROR(VLOOKUP(KM14,[1]Table2!$B$1:$Z$21,MATCH("xG/90",[1]Table2!$B$1:$Z$1,0),0)*VLOOKUP($B14,[1]Table2!$B$1:$Z$21,MATCH("xGA/90",[1]Table2!$B$1:$Z$1,0),0),"")</f>
        <v/>
      </c>
      <c r="KN83" s="41" t="str">
        <f>IFERROR(VLOOKUP(KN14,[1]Table2!$B$1:$Z$21,MATCH("xG/90",[1]Table2!$B$1:$Z$1,0),0)*VLOOKUP($B14,[1]Table2!$B$1:$Z$21,MATCH("xGA/90",[1]Table2!$B$1:$Z$1,0),0),"")</f>
        <v/>
      </c>
      <c r="KO83" s="41" t="str">
        <f>IFERROR(VLOOKUP(KO14,[1]Table2!$B$1:$Z$21,MATCH("xG/90",[1]Table2!$B$1:$Z$1,0),0)*VLOOKUP($B14,[1]Table2!$B$1:$Z$21,MATCH("xGA/90",[1]Table2!$B$1:$Z$1,0),0),"")</f>
        <v/>
      </c>
      <c r="KP83" s="41" t="str">
        <f>IFERROR(VLOOKUP(KP14,[1]Table2!$B$1:$Z$21,MATCH("xG/90",[1]Table2!$B$1:$Z$1,0),0)*VLOOKUP($B14,[1]Table2!$B$1:$Z$21,MATCH("xGA/90",[1]Table2!$B$1:$Z$1,0),0),"")</f>
        <v/>
      </c>
      <c r="KQ83" s="41">
        <f>IFERROR(VLOOKUP(KQ14,[1]Table2!$B$1:$Z$21,MATCH("xG/90",[1]Table2!$B$1:$Z$1,0),0)*VLOOKUP($B14,[1]Table2!$B$1:$Z$21,MATCH("xGA/90",[1]Table2!$B$1:$Z$1,0),0),"")</f>
        <v>2.1420060483870969</v>
      </c>
      <c r="KR83" s="41" t="str">
        <f>IFERROR(VLOOKUP(KR14,[1]Table2!$B$1:$Z$21,MATCH("xG/90",[1]Table2!$B$1:$Z$1,0),0)*VLOOKUP($B14,[1]Table2!$B$1:$Z$21,MATCH("xGA/90",[1]Table2!$B$1:$Z$1,0),0),"")</f>
        <v/>
      </c>
      <c r="KS83" s="41" t="str">
        <f>IFERROR(VLOOKUP(KS14,[1]Table2!$B$1:$Z$21,MATCH("xG/90",[1]Table2!$B$1:$Z$1,0),0)*VLOOKUP($B14,[1]Table2!$B$1:$Z$21,MATCH("xGA/90",[1]Table2!$B$1:$Z$1,0),0),"")</f>
        <v/>
      </c>
      <c r="KT83" s="41" t="str">
        <f>IFERROR(VLOOKUP(KT14,[1]Table2!$B$1:$Z$21,MATCH("xG/90",[1]Table2!$B$1:$Z$1,0),0)*VLOOKUP($B14,[1]Table2!$B$1:$Z$21,MATCH("xGA/90",[1]Table2!$B$1:$Z$1,0),0),"")</f>
        <v/>
      </c>
      <c r="KU83" s="41" t="str">
        <f>IFERROR(VLOOKUP(KU14,[1]Table2!$B$1:$Z$21,MATCH("xG/90",[1]Table2!$B$1:$Z$1,0),0)*VLOOKUP($B14,[1]Table2!$B$1:$Z$21,MATCH("xGA/90",[1]Table2!$B$1:$Z$1,0),0),"")</f>
        <v/>
      </c>
      <c r="KV83" s="41" t="str">
        <f>IFERROR(VLOOKUP(KV14,[1]Table2!$B$1:$Z$21,MATCH("xG/90",[1]Table2!$B$1:$Z$1,0),0)*VLOOKUP($B14,[1]Table2!$B$1:$Z$21,MATCH("xGA/90",[1]Table2!$B$1:$Z$1,0),0),"")</f>
        <v/>
      </c>
      <c r="KW83" s="41" t="str">
        <f>IFERROR(VLOOKUP(KW14,[1]Table2!$B$1:$Z$21,MATCH("xG/90",[1]Table2!$B$1:$Z$1,0),0)*VLOOKUP($B14,[1]Table2!$B$1:$Z$21,MATCH("xGA/90",[1]Table2!$B$1:$Z$1,0),0),"")</f>
        <v/>
      </c>
      <c r="KX83" s="41" t="str">
        <f>IFERROR(VLOOKUP(KX14,[1]Table2!$B$1:$Z$21,MATCH("xG/90",[1]Table2!$B$1:$Z$1,0),0)*VLOOKUP($B14,[1]Table2!$B$1:$Z$21,MATCH("xGA/90",[1]Table2!$B$1:$Z$1,0),0),"")</f>
        <v/>
      </c>
      <c r="KY83" s="41" t="str">
        <f>IFERROR(VLOOKUP(KY14,[1]Table2!$B$1:$Z$21,MATCH("xG/90",[1]Table2!$B$1:$Z$1,0),0)*VLOOKUP($B14,[1]Table2!$B$1:$Z$21,MATCH("xGA/90",[1]Table2!$B$1:$Z$1,0),0),"")</f>
        <v/>
      </c>
      <c r="KZ83" s="41" t="str">
        <f>IFERROR(VLOOKUP(KZ14,[1]Table2!$B$1:$Z$21,MATCH("xG/90",[1]Table2!$B$1:$Z$1,0),0)*VLOOKUP($B14,[1]Table2!$B$1:$Z$21,MATCH("xGA/90",[1]Table2!$B$1:$Z$1,0),0),"")</f>
        <v/>
      </c>
      <c r="LA83" s="41" t="str">
        <f>IFERROR(VLOOKUP(LA14,[1]Table2!$B$1:$Z$21,MATCH("xG/90",[1]Table2!$B$1:$Z$1,0),0)*VLOOKUP($B14,[1]Table2!$B$1:$Z$21,MATCH("xGA/90",[1]Table2!$B$1:$Z$1,0),0),"")</f>
        <v/>
      </c>
      <c r="LB83" s="41" t="str">
        <f>IFERROR(VLOOKUP(LB14,[1]Table2!$B$1:$Z$21,MATCH("xG/90",[1]Table2!$B$1:$Z$1,0),0)*VLOOKUP($B14,[1]Table2!$B$1:$Z$21,MATCH("xGA/90",[1]Table2!$B$1:$Z$1,0),0),"")</f>
        <v/>
      </c>
      <c r="LC83" s="41" t="str">
        <f>IFERROR(VLOOKUP(LC14,[1]Table2!$B$1:$Z$21,MATCH("xG/90",[1]Table2!$B$1:$Z$1,0),0)*VLOOKUP($B14,[1]Table2!$B$1:$Z$21,MATCH("xGA/90",[1]Table2!$B$1:$Z$1,0),0),"")</f>
        <v/>
      </c>
      <c r="LD83" s="41" t="str">
        <f>IFERROR(VLOOKUP(LD14,[1]Table2!$B$1:$Z$21,MATCH("xG/90",[1]Table2!$B$1:$Z$1,0),0)*VLOOKUP($B14,[1]Table2!$B$1:$Z$21,MATCH("xGA/90",[1]Table2!$B$1:$Z$1,0),0),"")</f>
        <v/>
      </c>
      <c r="LE83" s="41" t="str">
        <f>IFERROR(VLOOKUP(LE14,[1]Table2!$B$1:$Z$21,MATCH("xG/90",[1]Table2!$B$1:$Z$1,0),0)*VLOOKUP($B14,[1]Table2!$B$1:$Z$21,MATCH("xGA/90",[1]Table2!$B$1:$Z$1,0),0),"")</f>
        <v/>
      </c>
      <c r="LF83" s="41" t="str">
        <f>IFERROR(VLOOKUP(LF14,[1]Table2!$B$1:$Z$21,MATCH("xG/90",[1]Table2!$B$1:$Z$1,0),0)*VLOOKUP($B14,[1]Table2!$B$1:$Z$21,MATCH("xGA/90",[1]Table2!$B$1:$Z$1,0),0),"")</f>
        <v/>
      </c>
      <c r="LG83" s="41" t="str">
        <f>IFERROR(VLOOKUP(LG14,[1]Table2!$B$1:$Z$21,MATCH("xG/90",[1]Table2!$B$1:$Z$1,0),0)*VLOOKUP($B14,[1]Table2!$B$1:$Z$21,MATCH("xGA/90",[1]Table2!$B$1:$Z$1,0),0),"")</f>
        <v/>
      </c>
      <c r="LH83" s="41" t="str">
        <f>IFERROR(VLOOKUP(LH14,[1]Table2!$B$1:$Z$21,MATCH("xG/90",[1]Table2!$B$1:$Z$1,0),0)*VLOOKUP($B14,[1]Table2!$B$1:$Z$21,MATCH("xGA/90",[1]Table2!$B$1:$Z$1,0),0),"")</f>
        <v/>
      </c>
      <c r="LI83" s="41" t="str">
        <f>IFERROR(VLOOKUP(LI14,[1]Table2!$B$1:$Z$21,MATCH("xG/90",[1]Table2!$B$1:$Z$1,0),0)*VLOOKUP($B14,[1]Table2!$B$1:$Z$21,MATCH("xGA/90",[1]Table2!$B$1:$Z$1,0),0),"")</f>
        <v/>
      </c>
      <c r="LJ83" s="41" t="str">
        <f>IFERROR(VLOOKUP(LJ14,[1]Table2!$B$1:$Z$21,MATCH("xG/90",[1]Table2!$B$1:$Z$1,0),0)*VLOOKUP($B14,[1]Table2!$B$1:$Z$21,MATCH("xGA/90",[1]Table2!$B$1:$Z$1,0),0),"")</f>
        <v/>
      </c>
      <c r="LK83" s="41" t="str">
        <f>IFERROR(VLOOKUP(LK14,[1]Table2!$B$1:$Z$21,MATCH("xG/90",[1]Table2!$B$1:$Z$1,0),0)*VLOOKUP($B14,[1]Table2!$B$1:$Z$21,MATCH("xGA/90",[1]Table2!$B$1:$Z$1,0),0),"")</f>
        <v/>
      </c>
      <c r="LL83" s="41" t="str">
        <f>IFERROR(VLOOKUP(LL14,[1]Table2!$B$1:$Z$21,MATCH("xG/90",[1]Table2!$B$1:$Z$1,0),0)*VLOOKUP($B14,[1]Table2!$B$1:$Z$21,MATCH("xGA/90",[1]Table2!$B$1:$Z$1,0),0),"")</f>
        <v/>
      </c>
      <c r="LM83" s="41" t="str">
        <f>IFERROR(VLOOKUP(LM14,[1]Table2!$B$1:$Z$21,MATCH("xG/90",[1]Table2!$B$1:$Z$1,0),0)*VLOOKUP($B14,[1]Table2!$B$1:$Z$21,MATCH("xGA/90",[1]Table2!$B$1:$Z$1,0),0),"")</f>
        <v/>
      </c>
      <c r="LN83" s="41" t="str">
        <f>IFERROR(VLOOKUP(LN14,[1]Table2!$B$1:$Z$21,MATCH("xG/90",[1]Table2!$B$1:$Z$1,0),0)*VLOOKUP($B14,[1]Table2!$B$1:$Z$21,MATCH("xGA/90",[1]Table2!$B$1:$Z$1,0),0),"")</f>
        <v/>
      </c>
      <c r="LO83" s="41" t="str">
        <f>IFERROR(VLOOKUP(LO14,[1]Table2!$B$1:$Z$21,MATCH("xG/90",[1]Table2!$B$1:$Z$1,0),0)*VLOOKUP($B14,[1]Table2!$B$1:$Z$21,MATCH("xGA/90",[1]Table2!$B$1:$Z$1,0),0),"")</f>
        <v/>
      </c>
      <c r="LP83" s="41" t="str">
        <f>IFERROR(VLOOKUP(LP14,[1]Table2!$B$1:$Z$21,MATCH("xG/90",[1]Table2!$B$1:$Z$1,0),0)*VLOOKUP($B14,[1]Table2!$B$1:$Z$21,MATCH("xGA/90",[1]Table2!$B$1:$Z$1,0),0),"")</f>
        <v/>
      </c>
      <c r="LQ83" s="41" t="str">
        <f>IFERROR(VLOOKUP(LQ14,[1]Table2!$B$1:$Z$21,MATCH("xG/90",[1]Table2!$B$1:$Z$1,0),0)*VLOOKUP($B14,[1]Table2!$B$1:$Z$21,MATCH("xGA/90",[1]Table2!$B$1:$Z$1,0),0),"")</f>
        <v/>
      </c>
      <c r="LR83" s="41" t="str">
        <f>IFERROR(VLOOKUP(LR14,[1]Table2!$B$1:$Z$21,MATCH("xG/90",[1]Table2!$B$1:$Z$1,0),0)*VLOOKUP($B14,[1]Table2!$B$1:$Z$21,MATCH("xGA/90",[1]Table2!$B$1:$Z$1,0),0),"")</f>
        <v/>
      </c>
      <c r="LS83" s="41" t="str">
        <f>IFERROR(VLOOKUP(LS14,[1]Table2!$B$1:$Z$21,MATCH("xG/90",[1]Table2!$B$1:$Z$1,0),0)*VLOOKUP($B14,[1]Table2!$B$1:$Z$21,MATCH("xGA/90",[1]Table2!$B$1:$Z$1,0),0),"")</f>
        <v/>
      </c>
      <c r="LT83" s="41" t="str">
        <f>IFERROR(VLOOKUP(LT14,[1]Table2!$B$1:$Z$21,MATCH("xG/90",[1]Table2!$B$1:$Z$1,0),0)*VLOOKUP($B14,[1]Table2!$B$1:$Z$21,MATCH("xGA/90",[1]Table2!$B$1:$Z$1,0),0),"")</f>
        <v/>
      </c>
      <c r="LU83" s="41" t="str">
        <f>IFERROR(VLOOKUP(LU14,[1]Table2!$B$1:$Z$21,MATCH("xG/90",[1]Table2!$B$1:$Z$1,0),0)*VLOOKUP($B14,[1]Table2!$B$1:$Z$21,MATCH("xGA/90",[1]Table2!$B$1:$Z$1,0),0),"")</f>
        <v/>
      </c>
      <c r="LV83" s="41" t="str">
        <f>IFERROR(VLOOKUP(LV14,[1]Table2!$B$1:$Z$21,MATCH("xG/90",[1]Table2!$B$1:$Z$1,0),0)*VLOOKUP($B14,[1]Table2!$B$1:$Z$21,MATCH("xGA/90",[1]Table2!$B$1:$Z$1,0),0),"")</f>
        <v/>
      </c>
      <c r="LW83" s="41" t="str">
        <f>IFERROR(VLOOKUP(LW14,[1]Table2!$B$1:$Z$21,MATCH("xG/90",[1]Table2!$B$1:$Z$1,0),0)*VLOOKUP($B14,[1]Table2!$B$1:$Z$21,MATCH("xGA/90",[1]Table2!$B$1:$Z$1,0),0),"")</f>
        <v/>
      </c>
      <c r="LX83" s="41" t="str">
        <f>IFERROR(VLOOKUP(LX14,[1]Table2!$B$1:$Z$21,MATCH("xG/90",[1]Table2!$B$1:$Z$1,0),0)*VLOOKUP($B14,[1]Table2!$B$1:$Z$21,MATCH("xGA/90",[1]Table2!$B$1:$Z$1,0),0),"")</f>
        <v/>
      </c>
      <c r="LY83" s="41" t="str">
        <f>IFERROR(VLOOKUP(LY14,[1]Table2!$B$1:$Z$21,MATCH("xG/90",[1]Table2!$B$1:$Z$1,0),0)*VLOOKUP($B14,[1]Table2!$B$1:$Z$21,MATCH("xGA/90",[1]Table2!$B$1:$Z$1,0),0),"")</f>
        <v/>
      </c>
      <c r="LZ83" s="41" t="str">
        <f>IFERROR(VLOOKUP(LZ14,[1]Table2!$B$1:$Z$21,MATCH("xG/90",[1]Table2!$B$1:$Z$1,0),0)*VLOOKUP($B14,[1]Table2!$B$1:$Z$21,MATCH("xGA/90",[1]Table2!$B$1:$Z$1,0),0),"")</f>
        <v/>
      </c>
      <c r="MA83" s="41" t="str">
        <f>IFERROR(VLOOKUP(MA14,[1]Table2!$B$1:$Z$21,MATCH("xG/90",[1]Table2!$B$1:$Z$1,0),0)*VLOOKUP($B14,[1]Table2!$B$1:$Z$21,MATCH("xGA/90",[1]Table2!$B$1:$Z$1,0),0),"")</f>
        <v/>
      </c>
      <c r="MB83" s="41" t="str">
        <f>IFERROR(VLOOKUP(MB14,[1]Table2!$B$1:$Z$21,MATCH("xG/90",[1]Table2!$B$1:$Z$1,0),0)*VLOOKUP($B14,[1]Table2!$B$1:$Z$21,MATCH("xGA/90",[1]Table2!$B$1:$Z$1,0),0),"")</f>
        <v/>
      </c>
      <c r="MC83" s="41" t="str">
        <f>IFERROR(VLOOKUP(MC14,[1]Table2!$B$1:$Z$21,MATCH("xG/90",[1]Table2!$B$1:$Z$1,0),0)*VLOOKUP($B14,[1]Table2!$B$1:$Z$21,MATCH("xGA/90",[1]Table2!$B$1:$Z$1,0),0),"")</f>
        <v/>
      </c>
      <c r="MD83" s="41" t="str">
        <f>IFERROR(VLOOKUP(MD14,[1]Table2!$B$1:$Z$21,MATCH("xG/90",[1]Table2!$B$1:$Z$1,0),0)*VLOOKUP($B14,[1]Table2!$B$1:$Z$21,MATCH("xGA/90",[1]Table2!$B$1:$Z$1,0),0),"")</f>
        <v/>
      </c>
      <c r="ME83" s="41" t="str">
        <f>IFERROR(VLOOKUP(ME14,[1]Table2!$B$1:$Z$21,MATCH("xG/90",[1]Table2!$B$1:$Z$1,0),0)*VLOOKUP($B14,[1]Table2!$B$1:$Z$21,MATCH("xGA/90",[1]Table2!$B$1:$Z$1,0),0),"")</f>
        <v/>
      </c>
      <c r="MF83" s="41" t="str">
        <f>IFERROR(VLOOKUP(MF14,[1]Table2!$B$1:$Z$21,MATCH("xG/90",[1]Table2!$B$1:$Z$1,0),0)*VLOOKUP($B14,[1]Table2!$B$1:$Z$21,MATCH("xGA/90",[1]Table2!$B$1:$Z$1,0),0),"")</f>
        <v/>
      </c>
      <c r="MG83" s="41" t="str">
        <f>IFERROR(VLOOKUP(MG14,[1]Table2!$B$1:$Z$21,MATCH("xG/90",[1]Table2!$B$1:$Z$1,0),0)*VLOOKUP($B14,[1]Table2!$B$1:$Z$21,MATCH("xGA/90",[1]Table2!$B$1:$Z$1,0),0),"")</f>
        <v/>
      </c>
      <c r="MH83" s="41" t="str">
        <f>IFERROR(VLOOKUP(MH14,[1]Table2!$B$1:$Z$21,MATCH("xG/90",[1]Table2!$B$1:$Z$1,0),0)*VLOOKUP($B14,[1]Table2!$B$1:$Z$21,MATCH("xGA/90",[1]Table2!$B$1:$Z$1,0),0),"")</f>
        <v/>
      </c>
      <c r="MI83" s="41" t="str">
        <f>IFERROR(VLOOKUP(MI14,[1]Table2!$B$1:$Z$21,MATCH("xG/90",[1]Table2!$B$1:$Z$1,0),0)*VLOOKUP($B14,[1]Table2!$B$1:$Z$21,MATCH("xGA/90",[1]Table2!$B$1:$Z$1,0),0),"")</f>
        <v/>
      </c>
      <c r="MJ83" s="41" t="str">
        <f>IFERROR(VLOOKUP(MJ14,[1]Table2!$B$1:$Z$21,MATCH("xG/90",[1]Table2!$B$1:$Z$1,0),0)*VLOOKUP($B14,[1]Table2!$B$1:$Z$21,MATCH("xGA/90",[1]Table2!$B$1:$Z$1,0),0),"")</f>
        <v/>
      </c>
      <c r="MK83" s="41" t="str">
        <f>IFERROR(VLOOKUP(MK14,[1]Table2!$B$1:$Z$21,MATCH("xG/90",[1]Table2!$B$1:$Z$1,0),0)*VLOOKUP($B14,[1]Table2!$B$1:$Z$21,MATCH("xGA/90",[1]Table2!$B$1:$Z$1,0),0),"")</f>
        <v/>
      </c>
      <c r="ML83" s="41" t="str">
        <f>IFERROR(VLOOKUP(ML14,[1]Table2!$B$1:$Z$21,MATCH("xG/90",[1]Table2!$B$1:$Z$1,0),0)*VLOOKUP($B14,[1]Table2!$B$1:$Z$21,MATCH("xGA/90",[1]Table2!$B$1:$Z$1,0),0),"")</f>
        <v/>
      </c>
      <c r="MM83" s="41" t="str">
        <f>IFERROR(VLOOKUP(MM14,[1]Table2!$B$1:$Z$21,MATCH("xG/90",[1]Table2!$B$1:$Z$1,0),0)*VLOOKUP($B14,[1]Table2!$B$1:$Z$21,MATCH("xGA/90",[1]Table2!$B$1:$Z$1,0),0),"")</f>
        <v/>
      </c>
      <c r="MN83" s="41" t="str">
        <f>IFERROR(VLOOKUP(MN14,[1]Table2!$B$1:$Z$21,MATCH("xG/90",[1]Table2!$B$1:$Z$1,0),0)*VLOOKUP($B14,[1]Table2!$B$1:$Z$21,MATCH("xGA/90",[1]Table2!$B$1:$Z$1,0),0),"")</f>
        <v/>
      </c>
      <c r="MO83" s="41" t="str">
        <f>IFERROR(VLOOKUP(MO14,[1]Table2!$B$1:$Z$21,MATCH("xG/90",[1]Table2!$B$1:$Z$1,0),0)*VLOOKUP($B14,[1]Table2!$B$1:$Z$21,MATCH("xGA/90",[1]Table2!$B$1:$Z$1,0),0),"")</f>
        <v/>
      </c>
      <c r="MP83" s="41" t="str">
        <f>IFERROR(VLOOKUP(MP14,[1]Table2!$B$1:$Z$21,MATCH("xG/90",[1]Table2!$B$1:$Z$1,0),0)*VLOOKUP($B14,[1]Table2!$B$1:$Z$21,MATCH("xGA/90",[1]Table2!$B$1:$Z$1,0),0),"")</f>
        <v/>
      </c>
      <c r="MQ83" s="41" t="str">
        <f>IFERROR(VLOOKUP(MQ14,[1]Table2!$B$1:$Z$21,MATCH("xG/90",[1]Table2!$B$1:$Z$1,0),0)*VLOOKUP($B14,[1]Table2!$B$1:$Z$21,MATCH("xGA/90",[1]Table2!$B$1:$Z$1,0),0),"")</f>
        <v/>
      </c>
      <c r="MR83" s="41" t="str">
        <f>IFERROR(VLOOKUP(MR14,[1]Table2!$B$1:$Z$21,MATCH("xG/90",[1]Table2!$B$1:$Z$1,0),0)*VLOOKUP($B14,[1]Table2!$B$1:$Z$21,MATCH("xGA/90",[1]Table2!$B$1:$Z$1,0),0),"")</f>
        <v/>
      </c>
      <c r="MS83" s="41" t="str">
        <f>IFERROR(VLOOKUP(MS14,[1]Table2!$B$1:$Z$21,MATCH("xG/90",[1]Table2!$B$1:$Z$1,0),0)*VLOOKUP($B14,[1]Table2!$B$1:$Z$21,MATCH("xGA/90",[1]Table2!$B$1:$Z$1,0),0),"")</f>
        <v/>
      </c>
      <c r="MT83" s="41" t="str">
        <f>IFERROR(VLOOKUP(MT14,[1]Table2!$B$1:$Z$21,MATCH("xG/90",[1]Table2!$B$1:$Z$1,0),0)*VLOOKUP($B14,[1]Table2!$B$1:$Z$21,MATCH("xGA/90",[1]Table2!$B$1:$Z$1,0),0),"")</f>
        <v/>
      </c>
      <c r="MU83" s="41" t="str">
        <f>IFERROR(VLOOKUP(MU14,[1]Table2!$B$1:$Z$21,MATCH("xG/90",[1]Table2!$B$1:$Z$1,0),0)*VLOOKUP($B14,[1]Table2!$B$1:$Z$21,MATCH("xGA/90",[1]Table2!$B$1:$Z$1,0),0),"")</f>
        <v/>
      </c>
      <c r="MV83" s="41" t="str">
        <f>IFERROR(VLOOKUP(MV14,[1]Table2!$B$1:$Z$21,MATCH("xG/90",[1]Table2!$B$1:$Z$1,0),0)*VLOOKUP($B14,[1]Table2!$B$1:$Z$21,MATCH("xGA/90",[1]Table2!$B$1:$Z$1,0),0),"")</f>
        <v/>
      </c>
      <c r="MW83" s="41" t="str">
        <f>IFERROR(VLOOKUP(MW14,[1]Table2!$B$1:$Z$21,MATCH("xG/90",[1]Table2!$B$1:$Z$1,0),0)*VLOOKUP($B14,[1]Table2!$B$1:$Z$21,MATCH("xGA/90",[1]Table2!$B$1:$Z$1,0),0),"")</f>
        <v/>
      </c>
      <c r="MX83" s="41" t="str">
        <f>IFERROR(VLOOKUP(MX14,[1]Table2!$B$1:$Z$21,MATCH("xG/90",[1]Table2!$B$1:$Z$1,0),0)*VLOOKUP($B14,[1]Table2!$B$1:$Z$21,MATCH("xGA/90",[1]Table2!$B$1:$Z$1,0),0),"")</f>
        <v/>
      </c>
      <c r="MY83" s="41" t="str">
        <f>IFERROR(VLOOKUP(MY14,[1]Table2!$B$1:$Z$21,MATCH("xG/90",[1]Table2!$B$1:$Z$1,0),0)*VLOOKUP($B14,[1]Table2!$B$1:$Z$21,MATCH("xGA/90",[1]Table2!$B$1:$Z$1,0),0),"")</f>
        <v/>
      </c>
      <c r="MZ83" s="41" t="str">
        <f>IFERROR(VLOOKUP(MZ14,[1]Table2!$B$1:$Z$21,MATCH("xG/90",[1]Table2!$B$1:$Z$1,0),0)*VLOOKUP($B14,[1]Table2!$B$1:$Z$21,MATCH("xGA/90",[1]Table2!$B$1:$Z$1,0),0),"")</f>
        <v/>
      </c>
      <c r="NA83" s="41" t="str">
        <f>IFERROR(VLOOKUP(NA14,[1]Table2!$B$1:$Z$21,MATCH("xG/90",[1]Table2!$B$1:$Z$1,0),0)*VLOOKUP($B14,[1]Table2!$B$1:$Z$21,MATCH("xGA/90",[1]Table2!$B$1:$Z$1,0),0),"")</f>
        <v/>
      </c>
      <c r="NB83" s="41" t="str">
        <f>IFERROR(VLOOKUP(NB14,[1]Table2!$B$1:$Z$21,MATCH("xG/90",[1]Table2!$B$1:$Z$1,0),0)*VLOOKUP($B14,[1]Table2!$B$1:$Z$21,MATCH("xGA/90",[1]Table2!$B$1:$Z$1,0),0),"")</f>
        <v/>
      </c>
      <c r="NC83" s="41" t="str">
        <f>IFERROR(VLOOKUP(NC14,[1]Table2!$B$1:$Z$21,MATCH("xG/90",[1]Table2!$B$1:$Z$1,0),0)*VLOOKUP($B14,[1]Table2!$B$1:$Z$21,MATCH("xGA/90",[1]Table2!$B$1:$Z$1,0),0),"")</f>
        <v/>
      </c>
      <c r="NE83" s="40">
        <f t="shared" si="2"/>
        <v>-0.35</v>
      </c>
      <c r="NF83" s="41" t="str">
        <f>IFERROR(VLOOKUP(NF14,[1]Table2!$B$1:$Z$21,MATCH("xG/90",[1]Table2!$B$1:$Z$1,0),0)*VLOOKUP($B14,[1]Table2!$B$1:$Z$21,MATCH("xGA/90",[1]Table2!$B$1:$Z$1,0),0),"")</f>
        <v/>
      </c>
      <c r="NG83" s="41" t="str">
        <f>IFERROR(VLOOKUP(NG14,[1]Table2!$B$1:$Z$21,MATCH("xG/90",[1]Table2!$B$1:$Z$1,0),0)*VLOOKUP($B14,[1]Table2!$B$1:$Z$21,MATCH("xGA/90",[1]Table2!$B$1:$Z$1,0),0),"")</f>
        <v/>
      </c>
      <c r="NH83" s="41">
        <f>IFERROR(VLOOKUP(NH14,[1]Table2!$B$1:$Z$21,MATCH("xG/90",[1]Table2!$B$1:$Z$1,0),0)*VLOOKUP($B14,[1]Table2!$B$1:$Z$21,MATCH("xGA/90",[1]Table2!$B$1:$Z$1,0),0),"")</f>
        <v>3.2362988281249998</v>
      </c>
      <c r="NI83" s="41">
        <f>IFERROR(VLOOKUP(NI14,[1]Table2!$B$1:$Z$21,MATCH("xG/90",[1]Table2!$B$1:$Z$1,0),0)*VLOOKUP($B14,[1]Table2!$B$1:$Z$21,MATCH("xGA/90",[1]Table2!$B$1:$Z$1,0),0),"")</f>
        <v>2.4183886718749998</v>
      </c>
      <c r="NJ83" s="41">
        <f>IFERROR(VLOOKUP(NJ14,[1]Table2!$B$1:$Z$21,MATCH("xG/90",[1]Table2!$B$1:$Z$1,0),0)*VLOOKUP($B14,[1]Table2!$B$1:$Z$21,MATCH("xGA/90",[1]Table2!$B$1:$Z$1,0),0),"")</f>
        <v>1.5954296875000002</v>
      </c>
    </row>
    <row r="84" spans="1:374" s="42" customFormat="1" ht="15.75" thickBot="1" x14ac:dyDescent="0.3">
      <c r="A84" s="39" t="s">
        <v>42</v>
      </c>
      <c r="B84" s="40">
        <f>VLOOKUP(A84,[1]Table!$B$1:$O$21,MATCH("xGD/90",[1]Table!$B$1:$O$1,0),0)</f>
        <v>0.45</v>
      </c>
      <c r="C84" s="41" t="str">
        <f>IFERROR(VLOOKUP(C15,[1]Table2!$B$1:$Z$21,MATCH("xG/90",[1]Table2!$B$1:$Z$1,0),0)*VLOOKUP($B15,[1]Table2!$B$1:$Z$21,MATCH("xGA/90",[1]Table2!$B$1:$Z$1,0),0),"")</f>
        <v/>
      </c>
      <c r="D84" s="41" t="str">
        <f>IFERROR(VLOOKUP(D15,[1]Table2!$B$1:$Z$21,MATCH("xG/90",[1]Table2!$B$1:$Z$1,0),0)*VLOOKUP($B15,[1]Table2!$B$1:$Z$21,MATCH("xGA/90",[1]Table2!$B$1:$Z$1,0),0),"")</f>
        <v/>
      </c>
      <c r="E84" s="41" t="str">
        <f>IFERROR(VLOOKUP(E15,[1]Table2!$B$1:$Z$21,MATCH("xG/90",[1]Table2!$B$1:$Z$1,0),0)*VLOOKUP($B15,[1]Table2!$B$1:$Z$21,MATCH("xGA/90",[1]Table2!$B$1:$Z$1,0),0),"")</f>
        <v/>
      </c>
      <c r="F84" s="41" t="str">
        <f>IFERROR(VLOOKUP(F15,[1]Table2!$B$1:$Z$21,MATCH("xG/90",[1]Table2!$B$1:$Z$1,0),0)*VLOOKUP($B15,[1]Table2!$B$1:$Z$21,MATCH("xGA/90",[1]Table2!$B$1:$Z$1,0),0),"")</f>
        <v/>
      </c>
      <c r="G84" s="41" t="str">
        <f>IFERROR(VLOOKUP(G15,[1]Table2!$B$1:$Z$21,MATCH("xG/90",[1]Table2!$B$1:$Z$1,0),0)*VLOOKUP($B15,[1]Table2!$B$1:$Z$21,MATCH("xGA/90",[1]Table2!$B$1:$Z$1,0),0),"")</f>
        <v/>
      </c>
      <c r="H84" s="41">
        <f>IFERROR(VLOOKUP(H15,[1]Table2!$B$1:$Z$21,MATCH("xG/90",[1]Table2!$B$1:$Z$1,0),0)*VLOOKUP($B15,[1]Table2!$B$1:$Z$21,MATCH("xGA/90",[1]Table2!$B$1:$Z$1,0),0),"")</f>
        <v>1.7432258064516128</v>
      </c>
      <c r="I84" s="41" t="str">
        <f>IFERROR(VLOOKUP(I15,[1]Table2!$B$1:$Z$21,MATCH("xG/90",[1]Table2!$B$1:$Z$1,0),0)*VLOOKUP($B15,[1]Table2!$B$1:$Z$21,MATCH("xGA/90",[1]Table2!$B$1:$Z$1,0),0),"")</f>
        <v/>
      </c>
      <c r="J84" s="41" t="str">
        <f>IFERROR(VLOOKUP(J15,[1]Table2!$B$1:$Z$21,MATCH("xG/90",[1]Table2!$B$1:$Z$1,0),0)*VLOOKUP($B15,[1]Table2!$B$1:$Z$21,MATCH("xGA/90",[1]Table2!$B$1:$Z$1,0),0),"")</f>
        <v/>
      </c>
      <c r="K84" s="41" t="str">
        <f>IFERROR(VLOOKUP(K15,[1]Table2!$B$1:$Z$21,MATCH("xG/90",[1]Table2!$B$1:$Z$1,0),0)*VLOOKUP($B15,[1]Table2!$B$1:$Z$21,MATCH("xGA/90",[1]Table2!$B$1:$Z$1,0),0),"")</f>
        <v/>
      </c>
      <c r="L84" s="41" t="str">
        <f>IFERROR(VLOOKUP(L15,[1]Table2!$B$1:$Z$21,MATCH("xG/90",[1]Table2!$B$1:$Z$1,0),0)*VLOOKUP($B15,[1]Table2!$B$1:$Z$21,MATCH("xGA/90",[1]Table2!$B$1:$Z$1,0),0),"")</f>
        <v/>
      </c>
      <c r="M84" s="41" t="str">
        <f>IFERROR(VLOOKUP(M15,[1]Table2!$B$1:$Z$21,MATCH("xG/90",[1]Table2!$B$1:$Z$1,0),0)*VLOOKUP($B15,[1]Table2!$B$1:$Z$21,MATCH("xGA/90",[1]Table2!$B$1:$Z$1,0),0),"")</f>
        <v/>
      </c>
      <c r="N84" s="41" t="str">
        <f>IFERROR(VLOOKUP(N15,[1]Table2!$B$1:$Z$21,MATCH("xG/90",[1]Table2!$B$1:$Z$1,0),0)*VLOOKUP($B15,[1]Table2!$B$1:$Z$21,MATCH("xGA/90",[1]Table2!$B$1:$Z$1,0),0),"")</f>
        <v/>
      </c>
      <c r="O84" s="41" t="str">
        <f>IFERROR(VLOOKUP(O15,[1]Table2!$B$1:$Z$21,MATCH("xG/90",[1]Table2!$B$1:$Z$1,0),0)*VLOOKUP($B15,[1]Table2!$B$1:$Z$21,MATCH("xGA/90",[1]Table2!$B$1:$Z$1,0),0),"")</f>
        <v/>
      </c>
      <c r="P84" s="41" t="str">
        <f>IFERROR(VLOOKUP(P15,[1]Table2!$B$1:$Z$21,MATCH("xG/90",[1]Table2!$B$1:$Z$1,0),0)*VLOOKUP($B15,[1]Table2!$B$1:$Z$21,MATCH("xGA/90",[1]Table2!$B$1:$Z$1,0),0),"")</f>
        <v/>
      </c>
      <c r="Q84" s="41">
        <f>IFERROR(VLOOKUP(Q15,[1]Table2!$B$1:$Z$21,MATCH("xG/90",[1]Table2!$B$1:$Z$1,0),0)*VLOOKUP($B15,[1]Table2!$B$1:$Z$21,MATCH("xGA/90",[1]Table2!$B$1:$Z$1,0),0),"")</f>
        <v>1.3781249999999998</v>
      </c>
      <c r="R84" s="41" t="str">
        <f>IFERROR(VLOOKUP(R15,[1]Table2!$B$1:$Z$21,MATCH("xG/90",[1]Table2!$B$1:$Z$1,0),0)*VLOOKUP($B15,[1]Table2!$B$1:$Z$21,MATCH("xGA/90",[1]Table2!$B$1:$Z$1,0),0),"")</f>
        <v/>
      </c>
      <c r="S84" s="41" t="str">
        <f>IFERROR(VLOOKUP(S15,[1]Table2!$B$1:$Z$21,MATCH("xG/90",[1]Table2!$B$1:$Z$1,0),0)*VLOOKUP($B15,[1]Table2!$B$1:$Z$21,MATCH("xGA/90",[1]Table2!$B$1:$Z$1,0),0),"")</f>
        <v/>
      </c>
      <c r="T84" s="41" t="str">
        <f>IFERROR(VLOOKUP(T15,[1]Table2!$B$1:$Z$21,MATCH("xG/90",[1]Table2!$B$1:$Z$1,0),0)*VLOOKUP($B15,[1]Table2!$B$1:$Z$21,MATCH("xGA/90",[1]Table2!$B$1:$Z$1,0),0),"")</f>
        <v/>
      </c>
      <c r="U84" s="41" t="str">
        <f>IFERROR(VLOOKUP(U15,[1]Table2!$B$1:$Z$21,MATCH("xG/90",[1]Table2!$B$1:$Z$1,0),0)*VLOOKUP($B15,[1]Table2!$B$1:$Z$21,MATCH("xGA/90",[1]Table2!$B$1:$Z$1,0),0),"")</f>
        <v/>
      </c>
      <c r="V84" s="41" t="str">
        <f>IFERROR(VLOOKUP(V15,[1]Table2!$B$1:$Z$21,MATCH("xG/90",[1]Table2!$B$1:$Z$1,0),0)*VLOOKUP($B15,[1]Table2!$B$1:$Z$21,MATCH("xGA/90",[1]Table2!$B$1:$Z$1,0),0),"")</f>
        <v/>
      </c>
      <c r="W84" s="41" t="str">
        <f>IFERROR(VLOOKUP(W15,[1]Table2!$B$1:$Z$21,MATCH("xG/90",[1]Table2!$B$1:$Z$1,0),0)*VLOOKUP($B15,[1]Table2!$B$1:$Z$21,MATCH("xGA/90",[1]Table2!$B$1:$Z$1,0),0),"")</f>
        <v/>
      </c>
      <c r="X84" s="41">
        <f>IFERROR(VLOOKUP(X15,[1]Table2!$B$1:$Z$21,MATCH("xG/90",[1]Table2!$B$1:$Z$1,0),0)*VLOOKUP($B15,[1]Table2!$B$1:$Z$21,MATCH("xGA/90",[1]Table2!$B$1:$Z$1,0),0),"")</f>
        <v>2.3006666666666664</v>
      </c>
      <c r="Y84" s="41" t="str">
        <f>IFERROR(VLOOKUP(Y15,[1]Table2!$B$1:$Z$21,MATCH("xG/90",[1]Table2!$B$1:$Z$1,0),0)*VLOOKUP($B15,[1]Table2!$B$1:$Z$21,MATCH("xGA/90",[1]Table2!$B$1:$Z$1,0),0),"")</f>
        <v/>
      </c>
      <c r="Z84" s="41" t="str">
        <f>IFERROR(VLOOKUP(Z15,[1]Table2!$B$1:$Z$21,MATCH("xG/90",[1]Table2!$B$1:$Z$1,0),0)*VLOOKUP($B15,[1]Table2!$B$1:$Z$21,MATCH("xGA/90",[1]Table2!$B$1:$Z$1,0),0),"")</f>
        <v/>
      </c>
      <c r="AA84" s="41" t="str">
        <f>IFERROR(VLOOKUP(AA15,[1]Table2!$B$1:$Z$21,MATCH("xG/90",[1]Table2!$B$1:$Z$1,0),0)*VLOOKUP($B15,[1]Table2!$B$1:$Z$21,MATCH("xGA/90",[1]Table2!$B$1:$Z$1,0),0),"")</f>
        <v/>
      </c>
      <c r="AB84" s="41" t="str">
        <f>IFERROR(VLOOKUP(AB15,[1]Table2!$B$1:$Z$21,MATCH("xG/90",[1]Table2!$B$1:$Z$1,0),0)*VLOOKUP($B15,[1]Table2!$B$1:$Z$21,MATCH("xGA/90",[1]Table2!$B$1:$Z$1,0),0),"")</f>
        <v/>
      </c>
      <c r="AC84" s="41">
        <f>IFERROR(VLOOKUP(AC15,[1]Table2!$B$1:$Z$21,MATCH("xG/90",[1]Table2!$B$1:$Z$1,0),0)*VLOOKUP($B15,[1]Table2!$B$1:$Z$21,MATCH("xGA/90",[1]Table2!$B$1:$Z$1,0),0),"")</f>
        <v>1.4131249999999997</v>
      </c>
      <c r="AD84" s="41" t="str">
        <f>IFERROR(VLOOKUP(AD15,[1]Table2!$B$1:$Z$21,MATCH("xG/90",[1]Table2!$B$1:$Z$1,0),0)*VLOOKUP($B15,[1]Table2!$B$1:$Z$21,MATCH("xGA/90",[1]Table2!$B$1:$Z$1,0),0),"")</f>
        <v/>
      </c>
      <c r="AE84" s="41" t="str">
        <f>IFERROR(VLOOKUP(AE15,[1]Table2!$B$1:$Z$21,MATCH("xG/90",[1]Table2!$B$1:$Z$1,0),0)*VLOOKUP($B15,[1]Table2!$B$1:$Z$21,MATCH("xGA/90",[1]Table2!$B$1:$Z$1,0),0),"")</f>
        <v/>
      </c>
      <c r="AF84" s="41" t="str">
        <f>IFERROR(VLOOKUP(AF15,[1]Table2!$B$1:$Z$21,MATCH("xG/90",[1]Table2!$B$1:$Z$1,0),0)*VLOOKUP($B15,[1]Table2!$B$1:$Z$21,MATCH("xGA/90",[1]Table2!$B$1:$Z$1,0),0),"")</f>
        <v/>
      </c>
      <c r="AG84" s="41">
        <f>IFERROR(VLOOKUP(AG15,[1]Table2!$B$1:$Z$21,MATCH("xG/90",[1]Table2!$B$1:$Z$1,0),0)*VLOOKUP($B15,[1]Table2!$B$1:$Z$21,MATCH("xGA/90",[1]Table2!$B$1:$Z$1,0),0),"")</f>
        <v>2.447741935483871</v>
      </c>
      <c r="AH84" s="41" t="str">
        <f>IFERROR(VLOOKUP(AH15,[1]Table2!$B$1:$Z$21,MATCH("xG/90",[1]Table2!$B$1:$Z$1,0),0)*VLOOKUP($B15,[1]Table2!$B$1:$Z$21,MATCH("xGA/90",[1]Table2!$B$1:$Z$1,0),0),"")</f>
        <v/>
      </c>
      <c r="AI84" s="41" t="str">
        <f>IFERROR(VLOOKUP(AI15,[1]Table2!$B$1:$Z$21,MATCH("xG/90",[1]Table2!$B$1:$Z$1,0),0)*VLOOKUP($B15,[1]Table2!$B$1:$Z$21,MATCH("xGA/90",[1]Table2!$B$1:$Z$1,0),0),"")</f>
        <v/>
      </c>
      <c r="AJ84" s="41">
        <f>IFERROR(VLOOKUP(AJ15,[1]Table2!$B$1:$Z$21,MATCH("xG/90",[1]Table2!$B$1:$Z$1,0),0)*VLOOKUP($B15,[1]Table2!$B$1:$Z$21,MATCH("xGA/90",[1]Table2!$B$1:$Z$1,0),0),"")</f>
        <v>1.5006249999999999</v>
      </c>
      <c r="AK84" s="41" t="str">
        <f>IFERROR(VLOOKUP(AK15,[1]Table2!$B$1:$Z$21,MATCH("xG/90",[1]Table2!$B$1:$Z$1,0),0)*VLOOKUP($B15,[1]Table2!$B$1:$Z$21,MATCH("xGA/90",[1]Table2!$B$1:$Z$1,0),0),"")</f>
        <v/>
      </c>
      <c r="AL84" s="41" t="str">
        <f>IFERROR(VLOOKUP(AL15,[1]Table2!$B$1:$Z$21,MATCH("xG/90",[1]Table2!$B$1:$Z$1,0),0)*VLOOKUP($B15,[1]Table2!$B$1:$Z$21,MATCH("xGA/90",[1]Table2!$B$1:$Z$1,0),0),"")</f>
        <v/>
      </c>
      <c r="AM84" s="41" t="str">
        <f>IFERROR(VLOOKUP(AM15,[1]Table2!$B$1:$Z$21,MATCH("xG/90",[1]Table2!$B$1:$Z$1,0),0)*VLOOKUP($B15,[1]Table2!$B$1:$Z$21,MATCH("xGA/90",[1]Table2!$B$1:$Z$1,0),0),"")</f>
        <v/>
      </c>
      <c r="AN84" s="41" t="str">
        <f>IFERROR(VLOOKUP(AN15,[1]Table2!$B$1:$Z$21,MATCH("xG/90",[1]Table2!$B$1:$Z$1,0),0)*VLOOKUP($B15,[1]Table2!$B$1:$Z$21,MATCH("xGA/90",[1]Table2!$B$1:$Z$1,0),0),"")</f>
        <v/>
      </c>
      <c r="AO84" s="41" t="str">
        <f>IFERROR(VLOOKUP(AO15,[1]Table2!$B$1:$Z$21,MATCH("xG/90",[1]Table2!$B$1:$Z$1,0),0)*VLOOKUP($B15,[1]Table2!$B$1:$Z$21,MATCH("xGA/90",[1]Table2!$B$1:$Z$1,0),0),"")</f>
        <v/>
      </c>
      <c r="AP84" s="41" t="str">
        <f>IFERROR(VLOOKUP(AP15,[1]Table2!$B$1:$Z$21,MATCH("xG/90",[1]Table2!$B$1:$Z$1,0),0)*VLOOKUP($B15,[1]Table2!$B$1:$Z$21,MATCH("xGA/90",[1]Table2!$B$1:$Z$1,0),0),"")</f>
        <v/>
      </c>
      <c r="AQ84" s="41" t="str">
        <f>IFERROR(VLOOKUP(AQ15,[1]Table2!$B$1:$Z$21,MATCH("xG/90",[1]Table2!$B$1:$Z$1,0),0)*VLOOKUP($B15,[1]Table2!$B$1:$Z$21,MATCH("xGA/90",[1]Table2!$B$1:$Z$1,0),0),"")</f>
        <v/>
      </c>
      <c r="AR84" s="41" t="str">
        <f>IFERROR(VLOOKUP(AR15,[1]Table2!$B$1:$Z$21,MATCH("xG/90",[1]Table2!$B$1:$Z$1,0),0)*VLOOKUP($B15,[1]Table2!$B$1:$Z$21,MATCH("xGA/90",[1]Table2!$B$1:$Z$1,0),0),"")</f>
        <v/>
      </c>
      <c r="AS84" s="41" t="str">
        <f>IFERROR(VLOOKUP(AS15,[1]Table2!$B$1:$Z$21,MATCH("xG/90",[1]Table2!$B$1:$Z$1,0),0)*VLOOKUP($B15,[1]Table2!$B$1:$Z$21,MATCH("xGA/90",[1]Table2!$B$1:$Z$1,0),0),"")</f>
        <v/>
      </c>
      <c r="AT84" s="41" t="str">
        <f>IFERROR(VLOOKUP(AT15,[1]Table2!$B$1:$Z$21,MATCH("xG/90",[1]Table2!$B$1:$Z$1,0),0)*VLOOKUP($B15,[1]Table2!$B$1:$Z$21,MATCH("xGA/90",[1]Table2!$B$1:$Z$1,0),0),"")</f>
        <v/>
      </c>
      <c r="AU84" s="41" t="str">
        <f>IFERROR(VLOOKUP(AU15,[1]Table2!$B$1:$Z$21,MATCH("xG/90",[1]Table2!$B$1:$Z$1,0),0)*VLOOKUP($B15,[1]Table2!$B$1:$Z$21,MATCH("xGA/90",[1]Table2!$B$1:$Z$1,0),0),"")</f>
        <v/>
      </c>
      <c r="AV84" s="41" t="str">
        <f>IFERROR(VLOOKUP(AV15,[1]Table2!$B$1:$Z$21,MATCH("xG/90",[1]Table2!$B$1:$Z$1,0),0)*VLOOKUP($B15,[1]Table2!$B$1:$Z$21,MATCH("xGA/90",[1]Table2!$B$1:$Z$1,0),0),"")</f>
        <v/>
      </c>
      <c r="AW84" s="41" t="str">
        <f>IFERROR(VLOOKUP(AW15,[1]Table2!$B$1:$Z$21,MATCH("xG/90",[1]Table2!$B$1:$Z$1,0),0)*VLOOKUP($B15,[1]Table2!$B$1:$Z$21,MATCH("xGA/90",[1]Table2!$B$1:$Z$1,0),0),"")</f>
        <v/>
      </c>
      <c r="AX84" s="41" t="str">
        <f>IFERROR(VLOOKUP(AX15,[1]Table2!$B$1:$Z$21,MATCH("xG/90",[1]Table2!$B$1:$Z$1,0),0)*VLOOKUP($B15,[1]Table2!$B$1:$Z$21,MATCH("xGA/90",[1]Table2!$B$1:$Z$1,0),0),"")</f>
        <v/>
      </c>
      <c r="AY84" s="41" t="str">
        <f>IFERROR(VLOOKUP(AY15,[1]Table2!$B$1:$Z$21,MATCH("xG/90",[1]Table2!$B$1:$Z$1,0),0)*VLOOKUP($B15,[1]Table2!$B$1:$Z$21,MATCH("xGA/90",[1]Table2!$B$1:$Z$1,0),0),"")</f>
        <v/>
      </c>
      <c r="AZ84" s="41" t="str">
        <f>IFERROR(VLOOKUP(AZ15,[1]Table2!$B$1:$Z$21,MATCH("xG/90",[1]Table2!$B$1:$Z$1,0),0)*VLOOKUP($B15,[1]Table2!$B$1:$Z$21,MATCH("xGA/90",[1]Table2!$B$1:$Z$1,0),0),"")</f>
        <v/>
      </c>
      <c r="BA84" s="41" t="str">
        <f>IFERROR(VLOOKUP(BA15,[1]Table2!$B$1:$Z$21,MATCH("xG/90",[1]Table2!$B$1:$Z$1,0),0)*VLOOKUP($B15,[1]Table2!$B$1:$Z$21,MATCH("xGA/90",[1]Table2!$B$1:$Z$1,0),0),"")</f>
        <v/>
      </c>
      <c r="BB84" s="41" t="str">
        <f>IFERROR(VLOOKUP(BB15,[1]Table2!$B$1:$Z$21,MATCH("xG/90",[1]Table2!$B$1:$Z$1,0),0)*VLOOKUP($B15,[1]Table2!$B$1:$Z$21,MATCH("xGA/90",[1]Table2!$B$1:$Z$1,0),0),"")</f>
        <v/>
      </c>
      <c r="BC84" s="41" t="str">
        <f>IFERROR(VLOOKUP(BC15,[1]Table2!$B$1:$Z$21,MATCH("xG/90",[1]Table2!$B$1:$Z$1,0),0)*VLOOKUP($B15,[1]Table2!$B$1:$Z$21,MATCH("xGA/90",[1]Table2!$B$1:$Z$1,0),0),"")</f>
        <v/>
      </c>
      <c r="BD84" s="41" t="str">
        <f>IFERROR(VLOOKUP(BD15,[1]Table2!$B$1:$Z$21,MATCH("xG/90",[1]Table2!$B$1:$Z$1,0),0)*VLOOKUP($B15,[1]Table2!$B$1:$Z$21,MATCH("xGA/90",[1]Table2!$B$1:$Z$1,0),0),"")</f>
        <v/>
      </c>
      <c r="BE84" s="41" t="str">
        <f>IFERROR(VLOOKUP(BE15,[1]Table2!$B$1:$Z$21,MATCH("xG/90",[1]Table2!$B$1:$Z$1,0),0)*VLOOKUP($B15,[1]Table2!$B$1:$Z$21,MATCH("xGA/90",[1]Table2!$B$1:$Z$1,0),0),"")</f>
        <v/>
      </c>
      <c r="BF84" s="41" t="str">
        <f>IFERROR(VLOOKUP(BF15,[1]Table2!$B$1:$Z$21,MATCH("xG/90",[1]Table2!$B$1:$Z$1,0),0)*VLOOKUP($B15,[1]Table2!$B$1:$Z$21,MATCH("xGA/90",[1]Table2!$B$1:$Z$1,0),0),"")</f>
        <v/>
      </c>
      <c r="BG84" s="41" t="str">
        <f>IFERROR(VLOOKUP(BG15,[1]Table2!$B$1:$Z$21,MATCH("xG/90",[1]Table2!$B$1:$Z$1,0),0)*VLOOKUP($B15,[1]Table2!$B$1:$Z$21,MATCH("xGA/90",[1]Table2!$B$1:$Z$1,0),0),"")</f>
        <v/>
      </c>
      <c r="BH84" s="41" t="str">
        <f>IFERROR(VLOOKUP(BH15,[1]Table2!$B$1:$Z$21,MATCH("xG/90",[1]Table2!$B$1:$Z$1,0),0)*VLOOKUP($B15,[1]Table2!$B$1:$Z$21,MATCH("xGA/90",[1]Table2!$B$1:$Z$1,0),0),"")</f>
        <v/>
      </c>
      <c r="BI84" s="41" t="str">
        <f>IFERROR(VLOOKUP(BI15,[1]Table2!$B$1:$Z$21,MATCH("xG/90",[1]Table2!$B$1:$Z$1,0),0)*VLOOKUP($B15,[1]Table2!$B$1:$Z$21,MATCH("xGA/90",[1]Table2!$B$1:$Z$1,0),0),"")</f>
        <v/>
      </c>
      <c r="BJ84" s="41" t="str">
        <f>IFERROR(VLOOKUP(BJ15,[1]Table2!$B$1:$Z$21,MATCH("xG/90",[1]Table2!$B$1:$Z$1,0),0)*VLOOKUP($B15,[1]Table2!$B$1:$Z$21,MATCH("xGA/90",[1]Table2!$B$1:$Z$1,0),0),"")</f>
        <v/>
      </c>
      <c r="BK84" s="41" t="str">
        <f>IFERROR(VLOOKUP(BK15,[1]Table2!$B$1:$Z$21,MATCH("xG/90",[1]Table2!$B$1:$Z$1,0),0)*VLOOKUP($B15,[1]Table2!$B$1:$Z$21,MATCH("xGA/90",[1]Table2!$B$1:$Z$1,0),0),"")</f>
        <v/>
      </c>
      <c r="BL84" s="41">
        <f>IFERROR(VLOOKUP(BL15,[1]Table2!$B$1:$Z$21,MATCH("xG/90",[1]Table2!$B$1:$Z$1,0),0)*VLOOKUP($B15,[1]Table2!$B$1:$Z$21,MATCH("xGA/90",[1]Table2!$B$1:$Z$1,0),0),"")</f>
        <v>2.6068965517241378</v>
      </c>
      <c r="BM84" s="41" t="str">
        <f>IFERROR(VLOOKUP(BM15,[1]Table2!$B$1:$Z$21,MATCH("xG/90",[1]Table2!$B$1:$Z$1,0),0)*VLOOKUP($B15,[1]Table2!$B$1:$Z$21,MATCH("xGA/90",[1]Table2!$B$1:$Z$1,0),0),"")</f>
        <v/>
      </c>
      <c r="BN84" s="41" t="str">
        <f>IFERROR(VLOOKUP(BN15,[1]Table2!$B$1:$Z$21,MATCH("xG/90",[1]Table2!$B$1:$Z$1,0),0)*VLOOKUP($B15,[1]Table2!$B$1:$Z$21,MATCH("xGA/90",[1]Table2!$B$1:$Z$1,0),0),"")</f>
        <v/>
      </c>
      <c r="BO84" s="41" t="str">
        <f>IFERROR(VLOOKUP(BO15,[1]Table2!$B$1:$Z$21,MATCH("xG/90",[1]Table2!$B$1:$Z$1,0),0)*VLOOKUP($B15,[1]Table2!$B$1:$Z$21,MATCH("xGA/90",[1]Table2!$B$1:$Z$1,0),0),"")</f>
        <v/>
      </c>
      <c r="BP84" s="41" t="str">
        <f>IFERROR(VLOOKUP(BP15,[1]Table2!$B$1:$Z$21,MATCH("xG/90",[1]Table2!$B$1:$Z$1,0),0)*VLOOKUP($B15,[1]Table2!$B$1:$Z$21,MATCH("xGA/90",[1]Table2!$B$1:$Z$1,0),0),"")</f>
        <v/>
      </c>
      <c r="BQ84" s="41" t="str">
        <f>IFERROR(VLOOKUP(BQ15,[1]Table2!$B$1:$Z$21,MATCH("xG/90",[1]Table2!$B$1:$Z$1,0),0)*VLOOKUP($B15,[1]Table2!$B$1:$Z$21,MATCH("xGA/90",[1]Table2!$B$1:$Z$1,0),0),"")</f>
        <v/>
      </c>
      <c r="BR84" s="41" t="str">
        <f>IFERROR(VLOOKUP(BR15,[1]Table2!$B$1:$Z$21,MATCH("xG/90",[1]Table2!$B$1:$Z$1,0),0)*VLOOKUP($B15,[1]Table2!$B$1:$Z$21,MATCH("xGA/90",[1]Table2!$B$1:$Z$1,0),0),"")</f>
        <v/>
      </c>
      <c r="BS84" s="41" t="str">
        <f>IFERROR(VLOOKUP(BS15,[1]Table2!$B$1:$Z$21,MATCH("xG/90",[1]Table2!$B$1:$Z$1,0),0)*VLOOKUP($B15,[1]Table2!$B$1:$Z$21,MATCH("xGA/90",[1]Table2!$B$1:$Z$1,0),0),"")</f>
        <v/>
      </c>
      <c r="BT84" s="41">
        <f>IFERROR(VLOOKUP(BT15,[1]Table2!$B$1:$Z$21,MATCH("xG/90",[1]Table2!$B$1:$Z$1,0),0)*VLOOKUP($B15,[1]Table2!$B$1:$Z$21,MATCH("xGA/90",[1]Table2!$B$1:$Z$1,0),0),"")</f>
        <v>2.8043749999999994</v>
      </c>
      <c r="BU84" s="41" t="str">
        <f>IFERROR(VLOOKUP(BU15,[1]Table2!$B$1:$Z$21,MATCH("xG/90",[1]Table2!$B$1:$Z$1,0),0)*VLOOKUP($B15,[1]Table2!$B$1:$Z$21,MATCH("xGA/90",[1]Table2!$B$1:$Z$1,0),0),"")</f>
        <v/>
      </c>
      <c r="BV84" s="41" t="str">
        <f>IFERROR(VLOOKUP(BV15,[1]Table2!$B$1:$Z$21,MATCH("xG/90",[1]Table2!$B$1:$Z$1,0),0)*VLOOKUP($B15,[1]Table2!$B$1:$Z$21,MATCH("xGA/90",[1]Table2!$B$1:$Z$1,0),0),"")</f>
        <v/>
      </c>
      <c r="BW84" s="41" t="str">
        <f>IFERROR(VLOOKUP(BW15,[1]Table2!$B$1:$Z$21,MATCH("xG/90",[1]Table2!$B$1:$Z$1,0),0)*VLOOKUP($B15,[1]Table2!$B$1:$Z$21,MATCH("xGA/90",[1]Table2!$B$1:$Z$1,0),0),"")</f>
        <v/>
      </c>
      <c r="BX84" s="41" t="str">
        <f>IFERROR(VLOOKUP(BX15,[1]Table2!$B$1:$Z$21,MATCH("xG/90",[1]Table2!$B$1:$Z$1,0),0)*VLOOKUP($B15,[1]Table2!$B$1:$Z$21,MATCH("xGA/90",[1]Table2!$B$1:$Z$1,0),0),"")</f>
        <v/>
      </c>
      <c r="BY84" s="41" t="str">
        <f>IFERROR(VLOOKUP(BY15,[1]Table2!$B$1:$Z$21,MATCH("xG/90",[1]Table2!$B$1:$Z$1,0),0)*VLOOKUP($B15,[1]Table2!$B$1:$Z$21,MATCH("xGA/90",[1]Table2!$B$1:$Z$1,0),0),"")</f>
        <v/>
      </c>
      <c r="BZ84" s="41" t="str">
        <f>IFERROR(VLOOKUP(BZ15,[1]Table2!$B$1:$Z$21,MATCH("xG/90",[1]Table2!$B$1:$Z$1,0),0)*VLOOKUP($B15,[1]Table2!$B$1:$Z$21,MATCH("xGA/90",[1]Table2!$B$1:$Z$1,0),0),"")</f>
        <v/>
      </c>
      <c r="CA84" s="41">
        <f>IFERROR(VLOOKUP(CA15,[1]Table2!$B$1:$Z$21,MATCH("xG/90",[1]Table2!$B$1:$Z$1,0),0)*VLOOKUP($B15,[1]Table2!$B$1:$Z$21,MATCH("xGA/90",[1]Table2!$B$1:$Z$1,0),0),"")</f>
        <v>2.9633333333333334</v>
      </c>
      <c r="CB84" s="41" t="str">
        <f>IFERROR(VLOOKUP(CB15,[1]Table2!$B$1:$Z$21,MATCH("xG/90",[1]Table2!$B$1:$Z$1,0),0)*VLOOKUP($B15,[1]Table2!$B$1:$Z$21,MATCH("xGA/90",[1]Table2!$B$1:$Z$1,0),0),"")</f>
        <v/>
      </c>
      <c r="CC84" s="41" t="str">
        <f>IFERROR(VLOOKUP(CC15,[1]Table2!$B$1:$Z$21,MATCH("xG/90",[1]Table2!$B$1:$Z$1,0),0)*VLOOKUP($B15,[1]Table2!$B$1:$Z$21,MATCH("xGA/90",[1]Table2!$B$1:$Z$1,0),0),"")</f>
        <v/>
      </c>
      <c r="CD84" s="41">
        <f>IFERROR(VLOOKUP(CD15,[1]Table2!$B$1:$Z$21,MATCH("xG/90",[1]Table2!$B$1:$Z$1,0),0)*VLOOKUP($B15,[1]Table2!$B$1:$Z$21,MATCH("xGA/90",[1]Table2!$B$1:$Z$1,0),0),"")</f>
        <v>1.8561290322580646</v>
      </c>
      <c r="CE84" s="41" t="str">
        <f>IFERROR(VLOOKUP(CE15,[1]Table2!$B$1:$Z$21,MATCH("xG/90",[1]Table2!$B$1:$Z$1,0),0)*VLOOKUP($B15,[1]Table2!$B$1:$Z$21,MATCH("xGA/90",[1]Table2!$B$1:$Z$1,0),0),"")</f>
        <v/>
      </c>
      <c r="CF84" s="41" t="str">
        <f>IFERROR(VLOOKUP(CF15,[1]Table2!$B$1:$Z$21,MATCH("xG/90",[1]Table2!$B$1:$Z$1,0),0)*VLOOKUP($B15,[1]Table2!$B$1:$Z$21,MATCH("xGA/90",[1]Table2!$B$1:$Z$1,0),0),"")</f>
        <v/>
      </c>
      <c r="CG84" s="41">
        <f>IFERROR(VLOOKUP(CG15,[1]Table2!$B$1:$Z$21,MATCH("xG/90",[1]Table2!$B$1:$Z$1,0),0)*VLOOKUP($B15,[1]Table2!$B$1:$Z$21,MATCH("xGA/90",[1]Table2!$B$1:$Z$1,0),0),"")</f>
        <v>1.4043749999999999</v>
      </c>
      <c r="CH84" s="41" t="str">
        <f>IFERROR(VLOOKUP(CH15,[1]Table2!$B$1:$Z$21,MATCH("xG/90",[1]Table2!$B$1:$Z$1,0),0)*VLOOKUP($B15,[1]Table2!$B$1:$Z$21,MATCH("xGA/90",[1]Table2!$B$1:$Z$1,0),0),"")</f>
        <v/>
      </c>
      <c r="CI84" s="41" t="str">
        <f>IFERROR(VLOOKUP(CI15,[1]Table2!$B$1:$Z$21,MATCH("xG/90",[1]Table2!$B$1:$Z$1,0),0)*VLOOKUP($B15,[1]Table2!$B$1:$Z$21,MATCH("xGA/90",[1]Table2!$B$1:$Z$1,0),0),"")</f>
        <v/>
      </c>
      <c r="CJ84" s="41" t="str">
        <f>IFERROR(VLOOKUP(CJ15,[1]Table2!$B$1:$Z$21,MATCH("xG/90",[1]Table2!$B$1:$Z$1,0),0)*VLOOKUP($B15,[1]Table2!$B$1:$Z$21,MATCH("xGA/90",[1]Table2!$B$1:$Z$1,0),0),"")</f>
        <v/>
      </c>
      <c r="CK84" s="41" t="str">
        <f>IFERROR(VLOOKUP(CK15,[1]Table2!$B$1:$Z$21,MATCH("xG/90",[1]Table2!$B$1:$Z$1,0),0)*VLOOKUP($B15,[1]Table2!$B$1:$Z$21,MATCH("xGA/90",[1]Table2!$B$1:$Z$1,0),0),"")</f>
        <v/>
      </c>
      <c r="CL84" s="41" t="str">
        <f>IFERROR(VLOOKUP(CL15,[1]Table2!$B$1:$Z$21,MATCH("xG/90",[1]Table2!$B$1:$Z$1,0),0)*VLOOKUP($B15,[1]Table2!$B$1:$Z$21,MATCH("xGA/90",[1]Table2!$B$1:$Z$1,0),0),"")</f>
        <v/>
      </c>
      <c r="CM84" s="41" t="str">
        <f>IFERROR(VLOOKUP(CM15,[1]Table2!$B$1:$Z$21,MATCH("xG/90",[1]Table2!$B$1:$Z$1,0),0)*VLOOKUP($B15,[1]Table2!$B$1:$Z$21,MATCH("xGA/90",[1]Table2!$B$1:$Z$1,0),0),"")</f>
        <v/>
      </c>
      <c r="CN84" s="41">
        <f>IFERROR(VLOOKUP(CN15,[1]Table2!$B$1:$Z$21,MATCH("xG/90",[1]Table2!$B$1:$Z$1,0),0)*VLOOKUP($B15,[1]Table2!$B$1:$Z$21,MATCH("xGA/90",[1]Table2!$B$1:$Z$1,0),0),"")</f>
        <v>1.7368749999999999</v>
      </c>
      <c r="CO84" s="41" t="str">
        <f>IFERROR(VLOOKUP(CO15,[1]Table2!$B$1:$Z$21,MATCH("xG/90",[1]Table2!$B$1:$Z$1,0),0)*VLOOKUP($B15,[1]Table2!$B$1:$Z$21,MATCH("xGA/90",[1]Table2!$B$1:$Z$1,0),0),"")</f>
        <v/>
      </c>
      <c r="CP84" s="41" t="str">
        <f>IFERROR(VLOOKUP(CP15,[1]Table2!$B$1:$Z$21,MATCH("xG/90",[1]Table2!$B$1:$Z$1,0),0)*VLOOKUP($B15,[1]Table2!$B$1:$Z$21,MATCH("xGA/90",[1]Table2!$B$1:$Z$1,0),0),"")</f>
        <v/>
      </c>
      <c r="CQ84" s="41" t="str">
        <f>IFERROR(VLOOKUP(CQ15,[1]Table2!$B$1:$Z$21,MATCH("xG/90",[1]Table2!$B$1:$Z$1,0),0)*VLOOKUP($B15,[1]Table2!$B$1:$Z$21,MATCH("xGA/90",[1]Table2!$B$1:$Z$1,0),0),"")</f>
        <v/>
      </c>
      <c r="CR84" s="41" t="str">
        <f>IFERROR(VLOOKUP(CR15,[1]Table2!$B$1:$Z$21,MATCH("xG/90",[1]Table2!$B$1:$Z$1,0),0)*VLOOKUP($B15,[1]Table2!$B$1:$Z$21,MATCH("xGA/90",[1]Table2!$B$1:$Z$1,0),0),"")</f>
        <v/>
      </c>
      <c r="CS84" s="41" t="str">
        <f>IFERROR(VLOOKUP(CS15,[1]Table2!$B$1:$Z$21,MATCH("xG/90",[1]Table2!$B$1:$Z$1,0),0)*VLOOKUP($B15,[1]Table2!$B$1:$Z$21,MATCH("xGA/90",[1]Table2!$B$1:$Z$1,0),0),"")</f>
        <v/>
      </c>
      <c r="CT84" s="41" t="str">
        <f>IFERROR(VLOOKUP(CT15,[1]Table2!$B$1:$Z$21,MATCH("xG/90",[1]Table2!$B$1:$Z$1,0),0)*VLOOKUP($B15,[1]Table2!$B$1:$Z$21,MATCH("xGA/90",[1]Table2!$B$1:$Z$1,0),0),"")</f>
        <v/>
      </c>
      <c r="CU84" s="41" t="str">
        <f>IFERROR(VLOOKUP(CU15,[1]Table2!$B$1:$Z$21,MATCH("xG/90",[1]Table2!$B$1:$Z$1,0),0)*VLOOKUP($B15,[1]Table2!$B$1:$Z$21,MATCH("xGA/90",[1]Table2!$B$1:$Z$1,0),0),"")</f>
        <v/>
      </c>
      <c r="CV84" s="41">
        <f>IFERROR(VLOOKUP(CV15,[1]Table2!$B$1:$Z$21,MATCH("xG/90",[1]Table2!$B$1:$Z$1,0),0)*VLOOKUP($B15,[1]Table2!$B$1:$Z$21,MATCH("xGA/90",[1]Table2!$B$1:$Z$1,0),0),"")</f>
        <v>2.0299999999999998</v>
      </c>
      <c r="CW84" s="41" t="str">
        <f>IFERROR(VLOOKUP(CW15,[1]Table2!$B$1:$Z$21,MATCH("xG/90",[1]Table2!$B$1:$Z$1,0),0)*VLOOKUP($B15,[1]Table2!$B$1:$Z$21,MATCH("xGA/90",[1]Table2!$B$1:$Z$1,0),0),"")</f>
        <v/>
      </c>
      <c r="CX84" s="41" t="str">
        <f>IFERROR(VLOOKUP(CX15,[1]Table2!$B$1:$Z$21,MATCH("xG/90",[1]Table2!$B$1:$Z$1,0),0)*VLOOKUP($B15,[1]Table2!$B$1:$Z$21,MATCH("xGA/90",[1]Table2!$B$1:$Z$1,0),0),"")</f>
        <v/>
      </c>
      <c r="CY84" s="41" t="str">
        <f>IFERROR(VLOOKUP(CY15,[1]Table2!$B$1:$Z$21,MATCH("xG/90",[1]Table2!$B$1:$Z$1,0),0)*VLOOKUP($B15,[1]Table2!$B$1:$Z$21,MATCH("xGA/90",[1]Table2!$B$1:$Z$1,0),0),"")</f>
        <v/>
      </c>
      <c r="CZ84" s="41" t="str">
        <f>IFERROR(VLOOKUP(CZ15,[1]Table2!$B$1:$Z$21,MATCH("xG/90",[1]Table2!$B$1:$Z$1,0),0)*VLOOKUP($B15,[1]Table2!$B$1:$Z$21,MATCH("xGA/90",[1]Table2!$B$1:$Z$1,0),0),"")</f>
        <v/>
      </c>
      <c r="DA84" s="41" t="str">
        <f>IFERROR(VLOOKUP(DA15,[1]Table2!$B$1:$Z$21,MATCH("xG/90",[1]Table2!$B$1:$Z$1,0),0)*VLOOKUP($B15,[1]Table2!$B$1:$Z$21,MATCH("xGA/90",[1]Table2!$B$1:$Z$1,0),0),"")</f>
        <v/>
      </c>
      <c r="DB84" s="41">
        <f>IFERROR(VLOOKUP(DB15,[1]Table2!$B$1:$Z$21,MATCH("xG/90",[1]Table2!$B$1:$Z$1,0),0)*VLOOKUP($B15,[1]Table2!$B$1:$Z$21,MATCH("xGA/90",[1]Table2!$B$1:$Z$1,0),0),"")</f>
        <v>1.3343749999999999</v>
      </c>
      <c r="DC84" s="41" t="str">
        <f>IFERROR(VLOOKUP(DC15,[1]Table2!$B$1:$Z$21,MATCH("xG/90",[1]Table2!$B$1:$Z$1,0),0)*VLOOKUP($B15,[1]Table2!$B$1:$Z$21,MATCH("xGA/90",[1]Table2!$B$1:$Z$1,0),0),"")</f>
        <v/>
      </c>
      <c r="DD84" s="41" t="str">
        <f>IFERROR(VLOOKUP(DD15,[1]Table2!$B$1:$Z$21,MATCH("xG/90",[1]Table2!$B$1:$Z$1,0),0)*VLOOKUP($B15,[1]Table2!$B$1:$Z$21,MATCH("xGA/90",[1]Table2!$B$1:$Z$1,0),0),"")</f>
        <v/>
      </c>
      <c r="DE84" s="41" t="str">
        <f>IFERROR(VLOOKUP(DE15,[1]Table2!$B$1:$Z$21,MATCH("xG/90",[1]Table2!$B$1:$Z$1,0),0)*VLOOKUP($B15,[1]Table2!$B$1:$Z$21,MATCH("xGA/90",[1]Table2!$B$1:$Z$1,0),0),"")</f>
        <v/>
      </c>
      <c r="DF84" s="41" t="str">
        <f>IFERROR(VLOOKUP(DF15,[1]Table2!$B$1:$Z$21,MATCH("xG/90",[1]Table2!$B$1:$Z$1,0),0)*VLOOKUP($B15,[1]Table2!$B$1:$Z$21,MATCH("xGA/90",[1]Table2!$B$1:$Z$1,0),0),"")</f>
        <v/>
      </c>
      <c r="DG84" s="41" t="str">
        <f>IFERROR(VLOOKUP(DG15,[1]Table2!$B$1:$Z$21,MATCH("xG/90",[1]Table2!$B$1:$Z$1,0),0)*VLOOKUP($B15,[1]Table2!$B$1:$Z$21,MATCH("xGA/90",[1]Table2!$B$1:$Z$1,0),0),"")</f>
        <v/>
      </c>
      <c r="DH84" s="41" t="str">
        <f>IFERROR(VLOOKUP(DH15,[1]Table2!$B$1:$Z$21,MATCH("xG/90",[1]Table2!$B$1:$Z$1,0),0)*VLOOKUP($B15,[1]Table2!$B$1:$Z$21,MATCH("xGA/90",[1]Table2!$B$1:$Z$1,0),0),"")</f>
        <v/>
      </c>
      <c r="DI84" s="41" t="str">
        <f>IFERROR(VLOOKUP(DI15,[1]Table2!$B$1:$Z$21,MATCH("xG/90",[1]Table2!$B$1:$Z$1,0),0)*VLOOKUP($B15,[1]Table2!$B$1:$Z$21,MATCH("xGA/90",[1]Table2!$B$1:$Z$1,0),0),"")</f>
        <v/>
      </c>
      <c r="DJ84" s="41" t="str">
        <f>IFERROR(VLOOKUP(DJ15,[1]Table2!$B$1:$Z$21,MATCH("xG/90",[1]Table2!$B$1:$Z$1,0),0)*VLOOKUP($B15,[1]Table2!$B$1:$Z$21,MATCH("xGA/90",[1]Table2!$B$1:$Z$1,0),0),"")</f>
        <v/>
      </c>
      <c r="DK84" s="41" t="str">
        <f>IFERROR(VLOOKUP(DK15,[1]Table2!$B$1:$Z$21,MATCH("xG/90",[1]Table2!$B$1:$Z$1,0),0)*VLOOKUP($B15,[1]Table2!$B$1:$Z$21,MATCH("xGA/90",[1]Table2!$B$1:$Z$1,0),0),"")</f>
        <v/>
      </c>
      <c r="DL84" s="41" t="str">
        <f>IFERROR(VLOOKUP(DL15,[1]Table2!$B$1:$Z$21,MATCH("xG/90",[1]Table2!$B$1:$Z$1,0),0)*VLOOKUP($B15,[1]Table2!$B$1:$Z$21,MATCH("xGA/90",[1]Table2!$B$1:$Z$1,0),0),"")</f>
        <v/>
      </c>
      <c r="DM84" s="41" t="str">
        <f>IFERROR(VLOOKUP(DM15,[1]Table2!$B$1:$Z$21,MATCH("xG/90",[1]Table2!$B$1:$Z$1,0),0)*VLOOKUP($B15,[1]Table2!$B$1:$Z$21,MATCH("xGA/90",[1]Table2!$B$1:$Z$1,0),0),"")</f>
        <v/>
      </c>
      <c r="DN84" s="41" t="str">
        <f>IFERROR(VLOOKUP(DN15,[1]Table2!$B$1:$Z$21,MATCH("xG/90",[1]Table2!$B$1:$Z$1,0),0)*VLOOKUP($B15,[1]Table2!$B$1:$Z$21,MATCH("xGA/90",[1]Table2!$B$1:$Z$1,0),0),"")</f>
        <v/>
      </c>
      <c r="DO84" s="41" t="str">
        <f>IFERROR(VLOOKUP(DO15,[1]Table2!$B$1:$Z$21,MATCH("xG/90",[1]Table2!$B$1:$Z$1,0),0)*VLOOKUP($B15,[1]Table2!$B$1:$Z$21,MATCH("xGA/90",[1]Table2!$B$1:$Z$1,0),0),"")</f>
        <v/>
      </c>
      <c r="DP84" s="41" t="str">
        <f>IFERROR(VLOOKUP(DP15,[1]Table2!$B$1:$Z$21,MATCH("xG/90",[1]Table2!$B$1:$Z$1,0),0)*VLOOKUP($B15,[1]Table2!$B$1:$Z$21,MATCH("xGA/90",[1]Table2!$B$1:$Z$1,0),0),"")</f>
        <v/>
      </c>
      <c r="DQ84" s="41" t="str">
        <f>IFERROR(VLOOKUP(DQ15,[1]Table2!$B$1:$Z$21,MATCH("xG/90",[1]Table2!$B$1:$Z$1,0),0)*VLOOKUP($B15,[1]Table2!$B$1:$Z$21,MATCH("xGA/90",[1]Table2!$B$1:$Z$1,0),0),"")</f>
        <v/>
      </c>
      <c r="DR84" s="41" t="str">
        <f>IFERROR(VLOOKUP(DR15,[1]Table2!$B$1:$Z$21,MATCH("xG/90",[1]Table2!$B$1:$Z$1,0),0)*VLOOKUP($B15,[1]Table2!$B$1:$Z$21,MATCH("xGA/90",[1]Table2!$B$1:$Z$1,0),0),"")</f>
        <v/>
      </c>
      <c r="DS84" s="41" t="str">
        <f>IFERROR(VLOOKUP(DS15,[1]Table2!$B$1:$Z$21,MATCH("xG/90",[1]Table2!$B$1:$Z$1,0),0)*VLOOKUP($B15,[1]Table2!$B$1:$Z$21,MATCH("xGA/90",[1]Table2!$B$1:$Z$1,0),0),"")</f>
        <v/>
      </c>
      <c r="DT84" s="41" t="str">
        <f>IFERROR(VLOOKUP(DT15,[1]Table2!$B$1:$Z$21,MATCH("xG/90",[1]Table2!$B$1:$Z$1,0),0)*VLOOKUP($B15,[1]Table2!$B$1:$Z$21,MATCH("xGA/90",[1]Table2!$B$1:$Z$1,0),0),"")</f>
        <v/>
      </c>
      <c r="DU84" s="41" t="str">
        <f>IFERROR(VLOOKUP(DU15,[1]Table2!$B$1:$Z$21,MATCH("xG/90",[1]Table2!$B$1:$Z$1,0),0)*VLOOKUP($B15,[1]Table2!$B$1:$Z$21,MATCH("xGA/90",[1]Table2!$B$1:$Z$1,0),0),"")</f>
        <v/>
      </c>
      <c r="DV84" s="41" t="str">
        <f>IFERROR(VLOOKUP(DV15,[1]Table2!$B$1:$Z$21,MATCH("xG/90",[1]Table2!$B$1:$Z$1,0),0)*VLOOKUP($B15,[1]Table2!$B$1:$Z$21,MATCH("xGA/90",[1]Table2!$B$1:$Z$1,0),0),"")</f>
        <v/>
      </c>
      <c r="DW84" s="41" t="str">
        <f>IFERROR(VLOOKUP(DW15,[1]Table2!$B$1:$Z$21,MATCH("xG/90",[1]Table2!$B$1:$Z$1,0),0)*VLOOKUP($B15,[1]Table2!$B$1:$Z$21,MATCH("xGA/90",[1]Table2!$B$1:$Z$1,0),0),"")</f>
        <v/>
      </c>
      <c r="DX84" s="41" t="str">
        <f>IFERROR(VLOOKUP(DX15,[1]Table2!$B$1:$Z$21,MATCH("xG/90",[1]Table2!$B$1:$Z$1,0),0)*VLOOKUP($B15,[1]Table2!$B$1:$Z$21,MATCH("xGA/90",[1]Table2!$B$1:$Z$1,0),0),"")</f>
        <v/>
      </c>
      <c r="DY84" s="41" t="str">
        <f>IFERROR(VLOOKUP(DY15,[1]Table2!$B$1:$Z$21,MATCH("xG/90",[1]Table2!$B$1:$Z$1,0),0)*VLOOKUP($B15,[1]Table2!$B$1:$Z$21,MATCH("xGA/90",[1]Table2!$B$1:$Z$1,0),0),"")</f>
        <v/>
      </c>
      <c r="DZ84" s="41" t="str">
        <f>IFERROR(VLOOKUP(DZ15,[1]Table2!$B$1:$Z$21,MATCH("xG/90",[1]Table2!$B$1:$Z$1,0),0)*VLOOKUP($B15,[1]Table2!$B$1:$Z$21,MATCH("xGA/90",[1]Table2!$B$1:$Z$1,0),0),"")</f>
        <v/>
      </c>
      <c r="EA84" s="41" t="str">
        <f>IFERROR(VLOOKUP(EA15,[1]Table2!$B$1:$Z$21,MATCH("xG/90",[1]Table2!$B$1:$Z$1,0),0)*VLOOKUP($B15,[1]Table2!$B$1:$Z$21,MATCH("xGA/90",[1]Table2!$B$1:$Z$1,0),0),"")</f>
        <v/>
      </c>
      <c r="EB84" s="41" t="str">
        <f>IFERROR(VLOOKUP(EB15,[1]Table2!$B$1:$Z$21,MATCH("xG/90",[1]Table2!$B$1:$Z$1,0),0)*VLOOKUP($B15,[1]Table2!$B$1:$Z$21,MATCH("xGA/90",[1]Table2!$B$1:$Z$1,0),0),"")</f>
        <v/>
      </c>
      <c r="EC84" s="41" t="str">
        <f>IFERROR(VLOOKUP(EC15,[1]Table2!$B$1:$Z$21,MATCH("xG/90",[1]Table2!$B$1:$Z$1,0),0)*VLOOKUP($B15,[1]Table2!$B$1:$Z$21,MATCH("xGA/90",[1]Table2!$B$1:$Z$1,0),0),"")</f>
        <v/>
      </c>
      <c r="ED84" s="41" t="str">
        <f>IFERROR(VLOOKUP(ED15,[1]Table2!$B$1:$Z$21,MATCH("xG/90",[1]Table2!$B$1:$Z$1,0),0)*VLOOKUP($B15,[1]Table2!$B$1:$Z$21,MATCH("xGA/90",[1]Table2!$B$1:$Z$1,0),0),"")</f>
        <v/>
      </c>
      <c r="EE84" s="41" t="str">
        <f>IFERROR(VLOOKUP(EE15,[1]Table2!$B$1:$Z$21,MATCH("xG/90",[1]Table2!$B$1:$Z$1,0),0)*VLOOKUP($B15,[1]Table2!$B$1:$Z$21,MATCH("xGA/90",[1]Table2!$B$1:$Z$1,0),0),"")</f>
        <v/>
      </c>
      <c r="EF84" s="41" t="str">
        <f>IFERROR(VLOOKUP(EF15,[1]Table2!$B$1:$Z$21,MATCH("xG/90",[1]Table2!$B$1:$Z$1,0),0)*VLOOKUP($B15,[1]Table2!$B$1:$Z$21,MATCH("xGA/90",[1]Table2!$B$1:$Z$1,0),0),"")</f>
        <v/>
      </c>
      <c r="EG84" s="41" t="str">
        <f>IFERROR(VLOOKUP(EG15,[1]Table2!$B$1:$Z$21,MATCH("xG/90",[1]Table2!$B$1:$Z$1,0),0)*VLOOKUP($B15,[1]Table2!$B$1:$Z$21,MATCH("xGA/90",[1]Table2!$B$1:$Z$1,0),0),"")</f>
        <v/>
      </c>
      <c r="EH84" s="41" t="str">
        <f>IFERROR(VLOOKUP(EH15,[1]Table2!$B$1:$Z$21,MATCH("xG/90",[1]Table2!$B$1:$Z$1,0),0)*VLOOKUP($B15,[1]Table2!$B$1:$Z$21,MATCH("xGA/90",[1]Table2!$B$1:$Z$1,0),0),"")</f>
        <v/>
      </c>
      <c r="EI84" s="41" t="str">
        <f>IFERROR(VLOOKUP(EI15,[1]Table2!$B$1:$Z$21,MATCH("xG/90",[1]Table2!$B$1:$Z$1,0),0)*VLOOKUP($B15,[1]Table2!$B$1:$Z$21,MATCH("xGA/90",[1]Table2!$B$1:$Z$1,0),0),"")</f>
        <v/>
      </c>
      <c r="EJ84" s="41" t="str">
        <f>IFERROR(VLOOKUP(EJ15,[1]Table2!$B$1:$Z$21,MATCH("xG/90",[1]Table2!$B$1:$Z$1,0),0)*VLOOKUP($B15,[1]Table2!$B$1:$Z$21,MATCH("xGA/90",[1]Table2!$B$1:$Z$1,0),0),"")</f>
        <v/>
      </c>
      <c r="EK84" s="41" t="str">
        <f>IFERROR(VLOOKUP(EK15,[1]Table2!$B$1:$Z$21,MATCH("xG/90",[1]Table2!$B$1:$Z$1,0),0)*VLOOKUP($B15,[1]Table2!$B$1:$Z$21,MATCH("xGA/90",[1]Table2!$B$1:$Z$1,0),0),"")</f>
        <v/>
      </c>
      <c r="EL84" s="41" t="str">
        <f>IFERROR(VLOOKUP(EL15,[1]Table2!$B$1:$Z$21,MATCH("xG/90",[1]Table2!$B$1:$Z$1,0),0)*VLOOKUP($B15,[1]Table2!$B$1:$Z$21,MATCH("xGA/90",[1]Table2!$B$1:$Z$1,0),0),"")</f>
        <v/>
      </c>
      <c r="EM84" s="41" t="str">
        <f>IFERROR(VLOOKUP(EM15,[1]Table2!$B$1:$Z$21,MATCH("xG/90",[1]Table2!$B$1:$Z$1,0),0)*VLOOKUP($B15,[1]Table2!$B$1:$Z$21,MATCH("xGA/90",[1]Table2!$B$1:$Z$1,0),0),"")</f>
        <v/>
      </c>
      <c r="EN84" s="41" t="str">
        <f>IFERROR(VLOOKUP(EN15,[1]Table2!$B$1:$Z$21,MATCH("xG/90",[1]Table2!$B$1:$Z$1,0),0)*VLOOKUP($B15,[1]Table2!$B$1:$Z$21,MATCH("xGA/90",[1]Table2!$B$1:$Z$1,0),0),"")</f>
        <v/>
      </c>
      <c r="EO84" s="41" t="str">
        <f>IFERROR(VLOOKUP(EO15,[1]Table2!$B$1:$Z$21,MATCH("xG/90",[1]Table2!$B$1:$Z$1,0),0)*VLOOKUP($B15,[1]Table2!$B$1:$Z$21,MATCH("xGA/90",[1]Table2!$B$1:$Z$1,0),0),"")</f>
        <v/>
      </c>
      <c r="EP84" s="41" t="str">
        <f>IFERROR(VLOOKUP(EP15,[1]Table2!$B$1:$Z$21,MATCH("xG/90",[1]Table2!$B$1:$Z$1,0),0)*VLOOKUP($B15,[1]Table2!$B$1:$Z$21,MATCH("xGA/90",[1]Table2!$B$1:$Z$1,0),0),"")</f>
        <v/>
      </c>
      <c r="EQ84" s="41" t="str">
        <f>IFERROR(VLOOKUP(EQ15,[1]Table2!$B$1:$Z$21,MATCH("xG/90",[1]Table2!$B$1:$Z$1,0),0)*VLOOKUP($B15,[1]Table2!$B$1:$Z$21,MATCH("xGA/90",[1]Table2!$B$1:$Z$1,0),0),"")</f>
        <v/>
      </c>
      <c r="ER84" s="41" t="str">
        <f>IFERROR(VLOOKUP(ER15,[1]Table2!$B$1:$Z$21,MATCH("xG/90",[1]Table2!$B$1:$Z$1,0),0)*VLOOKUP($B15,[1]Table2!$B$1:$Z$21,MATCH("xGA/90",[1]Table2!$B$1:$Z$1,0),0),"")</f>
        <v/>
      </c>
      <c r="ES84" s="41" t="str">
        <f>IFERROR(VLOOKUP(ES15,[1]Table2!$B$1:$Z$21,MATCH("xG/90",[1]Table2!$B$1:$Z$1,0),0)*VLOOKUP($B15,[1]Table2!$B$1:$Z$21,MATCH("xGA/90",[1]Table2!$B$1:$Z$1,0),0),"")</f>
        <v/>
      </c>
      <c r="ET84" s="41">
        <f>IFERROR(VLOOKUP(ET15,[1]Table2!$B$1:$Z$21,MATCH("xG/90",[1]Table2!$B$1:$Z$1,0),0)*VLOOKUP($B15,[1]Table2!$B$1:$Z$21,MATCH("xGA/90",[1]Table2!$B$1:$Z$1,0),0),"")</f>
        <v>1.8287499999999997</v>
      </c>
      <c r="EU84" s="41" t="str">
        <f>IFERROR(VLOOKUP(EU15,[1]Table2!$B$1:$Z$21,MATCH("xG/90",[1]Table2!$B$1:$Z$1,0),0)*VLOOKUP($B15,[1]Table2!$B$1:$Z$21,MATCH("xGA/90",[1]Table2!$B$1:$Z$1,0),0),"")</f>
        <v/>
      </c>
      <c r="EV84" s="41" t="str">
        <f>IFERROR(VLOOKUP(EV15,[1]Table2!$B$1:$Z$21,MATCH("xG/90",[1]Table2!$B$1:$Z$1,0),0)*VLOOKUP($B15,[1]Table2!$B$1:$Z$21,MATCH("xGA/90",[1]Table2!$B$1:$Z$1,0),0),"")</f>
        <v/>
      </c>
      <c r="EW84" s="41" t="str">
        <f>IFERROR(VLOOKUP(EW15,[1]Table2!$B$1:$Z$21,MATCH("xG/90",[1]Table2!$B$1:$Z$1,0),0)*VLOOKUP($B15,[1]Table2!$B$1:$Z$21,MATCH("xGA/90",[1]Table2!$B$1:$Z$1,0),0),"")</f>
        <v/>
      </c>
      <c r="EX84" s="41">
        <f>IFERROR(VLOOKUP(EX15,[1]Table2!$B$1:$Z$21,MATCH("xG/90",[1]Table2!$B$1:$Z$1,0),0)*VLOOKUP($B15,[1]Table2!$B$1:$Z$21,MATCH("xGA/90",[1]Table2!$B$1:$Z$1,0),0),"")</f>
        <v>1.7674999999999998</v>
      </c>
      <c r="EY84" s="41" t="str">
        <f>IFERROR(VLOOKUP(EY15,[1]Table2!$B$1:$Z$21,MATCH("xG/90",[1]Table2!$B$1:$Z$1,0),0)*VLOOKUP($B15,[1]Table2!$B$1:$Z$21,MATCH("xGA/90",[1]Table2!$B$1:$Z$1,0),0),"")</f>
        <v/>
      </c>
      <c r="EZ84" s="41" t="str">
        <f>IFERROR(VLOOKUP(EZ15,[1]Table2!$B$1:$Z$21,MATCH("xG/90",[1]Table2!$B$1:$Z$1,0),0)*VLOOKUP($B15,[1]Table2!$B$1:$Z$21,MATCH("xGA/90",[1]Table2!$B$1:$Z$1,0),0),"")</f>
        <v/>
      </c>
      <c r="FA84" s="41">
        <f>IFERROR(VLOOKUP(FA15,[1]Table2!$B$1:$Z$21,MATCH("xG/90",[1]Table2!$B$1:$Z$1,0),0)*VLOOKUP($B15,[1]Table2!$B$1:$Z$21,MATCH("xGA/90",[1]Table2!$B$1:$Z$1,0),0),"")</f>
        <v>2.0956249999999996</v>
      </c>
      <c r="FB84" s="41" t="str">
        <f>IFERROR(VLOOKUP(FB15,[1]Table2!$B$1:$Z$21,MATCH("xG/90",[1]Table2!$B$1:$Z$1,0),0)*VLOOKUP($B15,[1]Table2!$B$1:$Z$21,MATCH("xGA/90",[1]Table2!$B$1:$Z$1,0),0),"")</f>
        <v/>
      </c>
      <c r="FC84" s="41" t="str">
        <f>IFERROR(VLOOKUP(FC15,[1]Table2!$B$1:$Z$21,MATCH("xG/90",[1]Table2!$B$1:$Z$1,0),0)*VLOOKUP($B15,[1]Table2!$B$1:$Z$21,MATCH("xGA/90",[1]Table2!$B$1:$Z$1,0),0),"")</f>
        <v/>
      </c>
      <c r="FD84" s="41" t="str">
        <f>IFERROR(VLOOKUP(FD15,[1]Table2!$B$1:$Z$21,MATCH("xG/90",[1]Table2!$B$1:$Z$1,0),0)*VLOOKUP($B15,[1]Table2!$B$1:$Z$21,MATCH("xGA/90",[1]Table2!$B$1:$Z$1,0),0),"")</f>
        <v/>
      </c>
      <c r="FE84" s="41" t="str">
        <f>IFERROR(VLOOKUP(FE15,[1]Table2!$B$1:$Z$21,MATCH("xG/90",[1]Table2!$B$1:$Z$1,0),0)*VLOOKUP($B15,[1]Table2!$B$1:$Z$21,MATCH("xGA/90",[1]Table2!$B$1:$Z$1,0),0),"")</f>
        <v/>
      </c>
      <c r="FF84" s="41" t="str">
        <f>IFERROR(VLOOKUP(FF15,[1]Table2!$B$1:$Z$21,MATCH("xG/90",[1]Table2!$B$1:$Z$1,0),0)*VLOOKUP($B15,[1]Table2!$B$1:$Z$21,MATCH("xGA/90",[1]Table2!$B$1:$Z$1,0),0),"")</f>
        <v/>
      </c>
      <c r="FG84" s="41" t="str">
        <f>IFERROR(VLOOKUP(FG15,[1]Table2!$B$1:$Z$21,MATCH("xG/90",[1]Table2!$B$1:$Z$1,0),0)*VLOOKUP($B15,[1]Table2!$B$1:$Z$21,MATCH("xGA/90",[1]Table2!$B$1:$Z$1,0),0),"")</f>
        <v/>
      </c>
      <c r="FH84" s="41" t="str">
        <f>IFERROR(VLOOKUP(FH15,[1]Table2!$B$1:$Z$21,MATCH("xG/90",[1]Table2!$B$1:$Z$1,0),0)*VLOOKUP($B15,[1]Table2!$B$1:$Z$21,MATCH("xGA/90",[1]Table2!$B$1:$Z$1,0),0),"")</f>
        <v/>
      </c>
      <c r="FI84" s="41" t="str">
        <f>IFERROR(VLOOKUP(FI15,[1]Table2!$B$1:$Z$21,MATCH("xG/90",[1]Table2!$B$1:$Z$1,0),0)*VLOOKUP($B15,[1]Table2!$B$1:$Z$21,MATCH("xGA/90",[1]Table2!$B$1:$Z$1,0),0),"")</f>
        <v/>
      </c>
      <c r="FJ84" s="41" t="str">
        <f>IFERROR(VLOOKUP(FJ15,[1]Table2!$B$1:$Z$21,MATCH("xG/90",[1]Table2!$B$1:$Z$1,0),0)*VLOOKUP($B15,[1]Table2!$B$1:$Z$21,MATCH("xGA/90",[1]Table2!$B$1:$Z$1,0),0),"")</f>
        <v/>
      </c>
      <c r="FK84" s="41" t="str">
        <f>IFERROR(VLOOKUP(FK15,[1]Table2!$B$1:$Z$21,MATCH("xG/90",[1]Table2!$B$1:$Z$1,0),0)*VLOOKUP($B15,[1]Table2!$B$1:$Z$21,MATCH("xGA/90",[1]Table2!$B$1:$Z$1,0),0),"")</f>
        <v/>
      </c>
      <c r="FL84" s="41" t="str">
        <f>IFERROR(VLOOKUP(FL15,[1]Table2!$B$1:$Z$21,MATCH("xG/90",[1]Table2!$B$1:$Z$1,0),0)*VLOOKUP($B15,[1]Table2!$B$1:$Z$21,MATCH("xGA/90",[1]Table2!$B$1:$Z$1,0),0),"")</f>
        <v/>
      </c>
      <c r="FM84" s="41">
        <f>IFERROR(VLOOKUP(FM15,[1]Table2!$B$1:$Z$21,MATCH("xG/90",[1]Table2!$B$1:$Z$1,0),0)*VLOOKUP($B15,[1]Table2!$B$1:$Z$21,MATCH("xGA/90",[1]Table2!$B$1:$Z$1,0),0),"")</f>
        <v>2.6068965517241378</v>
      </c>
      <c r="FN84" s="41" t="str">
        <f>IFERROR(VLOOKUP(FN15,[1]Table2!$B$1:$Z$21,MATCH("xG/90",[1]Table2!$B$1:$Z$1,0),0)*VLOOKUP($B15,[1]Table2!$B$1:$Z$21,MATCH("xGA/90",[1]Table2!$B$1:$Z$1,0),0),"")</f>
        <v/>
      </c>
      <c r="FO84" s="41" t="str">
        <f>IFERROR(VLOOKUP(FO15,[1]Table2!$B$1:$Z$21,MATCH("xG/90",[1]Table2!$B$1:$Z$1,0),0)*VLOOKUP($B15,[1]Table2!$B$1:$Z$21,MATCH("xGA/90",[1]Table2!$B$1:$Z$1,0),0),"")</f>
        <v/>
      </c>
      <c r="FP84" s="41" t="str">
        <f>IFERROR(VLOOKUP(FP15,[1]Table2!$B$1:$Z$21,MATCH("xG/90",[1]Table2!$B$1:$Z$1,0),0)*VLOOKUP($B15,[1]Table2!$B$1:$Z$21,MATCH("xGA/90",[1]Table2!$B$1:$Z$1,0),0),"")</f>
        <v/>
      </c>
      <c r="FQ84" s="41" t="str">
        <f>IFERROR(VLOOKUP(FQ15,[1]Table2!$B$1:$Z$21,MATCH("xG/90",[1]Table2!$B$1:$Z$1,0),0)*VLOOKUP($B15,[1]Table2!$B$1:$Z$21,MATCH("xGA/90",[1]Table2!$B$1:$Z$1,0),0),"")</f>
        <v/>
      </c>
      <c r="FR84" s="41" t="str">
        <f>IFERROR(VLOOKUP(FR15,[1]Table2!$B$1:$Z$21,MATCH("xG/90",[1]Table2!$B$1:$Z$1,0),0)*VLOOKUP($B15,[1]Table2!$B$1:$Z$21,MATCH("xGA/90",[1]Table2!$B$1:$Z$1,0),0),"")</f>
        <v/>
      </c>
      <c r="FS84" s="41" t="str">
        <f>IFERROR(VLOOKUP(FS15,[1]Table2!$B$1:$Z$21,MATCH("xG/90",[1]Table2!$B$1:$Z$1,0),0)*VLOOKUP($B15,[1]Table2!$B$1:$Z$21,MATCH("xGA/90",[1]Table2!$B$1:$Z$1,0),0),"")</f>
        <v/>
      </c>
      <c r="FT84" s="41">
        <f>IFERROR(VLOOKUP(FT15,[1]Table2!$B$1:$Z$21,MATCH("xG/90",[1]Table2!$B$1:$Z$1,0),0)*VLOOKUP($B15,[1]Table2!$B$1:$Z$21,MATCH("xGA/90",[1]Table2!$B$1:$Z$1,0),0),"")</f>
        <v>1.7838709677419353</v>
      </c>
      <c r="FU84" s="41" t="str">
        <f>IFERROR(VLOOKUP(FU15,[1]Table2!$B$1:$Z$21,MATCH("xG/90",[1]Table2!$B$1:$Z$1,0),0)*VLOOKUP($B15,[1]Table2!$B$1:$Z$21,MATCH("xGA/90",[1]Table2!$B$1:$Z$1,0),0),"")</f>
        <v/>
      </c>
      <c r="FV84" s="41" t="str">
        <f>IFERROR(VLOOKUP(FV15,[1]Table2!$B$1:$Z$21,MATCH("xG/90",[1]Table2!$B$1:$Z$1,0),0)*VLOOKUP($B15,[1]Table2!$B$1:$Z$21,MATCH("xGA/90",[1]Table2!$B$1:$Z$1,0),0),"")</f>
        <v/>
      </c>
      <c r="FW84" s="41" t="str">
        <f>IFERROR(VLOOKUP(FW15,[1]Table2!$B$1:$Z$21,MATCH("xG/90",[1]Table2!$B$1:$Z$1,0),0)*VLOOKUP($B15,[1]Table2!$B$1:$Z$21,MATCH("xGA/90",[1]Table2!$B$1:$Z$1,0),0),"")</f>
        <v/>
      </c>
      <c r="FX84" s="41" t="str">
        <f>IFERROR(VLOOKUP(FX15,[1]Table2!$B$1:$Z$21,MATCH("xG/90",[1]Table2!$B$1:$Z$1,0),0)*VLOOKUP($B15,[1]Table2!$B$1:$Z$21,MATCH("xGA/90",[1]Table2!$B$1:$Z$1,0),0),"")</f>
        <v/>
      </c>
      <c r="FY84" s="41" t="str">
        <f>IFERROR(VLOOKUP(FY15,[1]Table2!$B$1:$Z$21,MATCH("xG/90",[1]Table2!$B$1:$Z$1,0),0)*VLOOKUP($B15,[1]Table2!$B$1:$Z$21,MATCH("xGA/90",[1]Table2!$B$1:$Z$1,0),0),"")</f>
        <v/>
      </c>
      <c r="FZ84" s="41" t="str">
        <f>IFERROR(VLOOKUP(FZ15,[1]Table2!$B$1:$Z$21,MATCH("xG/90",[1]Table2!$B$1:$Z$1,0),0)*VLOOKUP($B15,[1]Table2!$B$1:$Z$21,MATCH("xGA/90",[1]Table2!$B$1:$Z$1,0),0),"")</f>
        <v/>
      </c>
      <c r="GA84" s="41" t="str">
        <f>IFERROR(VLOOKUP(GA15,[1]Table2!$B$1:$Z$21,MATCH("xG/90",[1]Table2!$B$1:$Z$1,0),0)*VLOOKUP($B15,[1]Table2!$B$1:$Z$21,MATCH("xGA/90",[1]Table2!$B$1:$Z$1,0),0),"")</f>
        <v/>
      </c>
      <c r="GB84" s="41" t="str">
        <f>IFERROR(VLOOKUP(GB15,[1]Table2!$B$1:$Z$21,MATCH("xG/90",[1]Table2!$B$1:$Z$1,0),0)*VLOOKUP($B15,[1]Table2!$B$1:$Z$21,MATCH("xGA/90",[1]Table2!$B$1:$Z$1,0),0),"")</f>
        <v/>
      </c>
      <c r="GC84" s="41" t="str">
        <f>IFERROR(VLOOKUP(GC15,[1]Table2!$B$1:$Z$21,MATCH("xG/90",[1]Table2!$B$1:$Z$1,0),0)*VLOOKUP($B15,[1]Table2!$B$1:$Z$21,MATCH("xGA/90",[1]Table2!$B$1:$Z$1,0),0),"")</f>
        <v/>
      </c>
      <c r="GD84" s="41" t="str">
        <f>IFERROR(VLOOKUP(GD15,[1]Table2!$B$1:$Z$21,MATCH("xG/90",[1]Table2!$B$1:$Z$1,0),0)*VLOOKUP($B15,[1]Table2!$B$1:$Z$21,MATCH("xGA/90",[1]Table2!$B$1:$Z$1,0),0),"")</f>
        <v/>
      </c>
      <c r="GE84" s="41" t="str">
        <f>IFERROR(VLOOKUP(GE15,[1]Table2!$B$1:$Z$21,MATCH("xG/90",[1]Table2!$B$1:$Z$1,0),0)*VLOOKUP($B15,[1]Table2!$B$1:$Z$21,MATCH("xGA/90",[1]Table2!$B$1:$Z$1,0),0),"")</f>
        <v/>
      </c>
      <c r="GF84" s="41" t="str">
        <f>IFERROR(VLOOKUP(GF15,[1]Table2!$B$1:$Z$21,MATCH("xG/90",[1]Table2!$B$1:$Z$1,0),0)*VLOOKUP($B15,[1]Table2!$B$1:$Z$21,MATCH("xGA/90",[1]Table2!$B$1:$Z$1,0),0),"")</f>
        <v/>
      </c>
      <c r="GG84" s="41" t="str">
        <f>IFERROR(VLOOKUP(GG15,[1]Table2!$B$1:$Z$21,MATCH("xG/90",[1]Table2!$B$1:$Z$1,0),0)*VLOOKUP($B15,[1]Table2!$B$1:$Z$21,MATCH("xGA/90",[1]Table2!$B$1:$Z$1,0),0),"")</f>
        <v/>
      </c>
      <c r="GH84" s="41">
        <f>IFERROR(VLOOKUP(GH15,[1]Table2!$B$1:$Z$21,MATCH("xG/90",[1]Table2!$B$1:$Z$1,0),0)*VLOOKUP($B15,[1]Table2!$B$1:$Z$21,MATCH("xGA/90",[1]Table2!$B$1:$Z$1,0),0),"")</f>
        <v>1.3825000000000001</v>
      </c>
      <c r="GI84" s="41" t="str">
        <f>IFERROR(VLOOKUP(GI15,[1]Table2!$B$1:$Z$21,MATCH("xG/90",[1]Table2!$B$1:$Z$1,0),0)*VLOOKUP($B15,[1]Table2!$B$1:$Z$21,MATCH("xGA/90",[1]Table2!$B$1:$Z$1,0),0),"")</f>
        <v/>
      </c>
      <c r="GJ84" s="41" t="str">
        <f>IFERROR(VLOOKUP(GJ15,[1]Table2!$B$1:$Z$21,MATCH("xG/90",[1]Table2!$B$1:$Z$1,0),0)*VLOOKUP($B15,[1]Table2!$B$1:$Z$21,MATCH("xGA/90",[1]Table2!$B$1:$Z$1,0),0),"")</f>
        <v/>
      </c>
      <c r="GK84" s="41" t="str">
        <f>IFERROR(VLOOKUP(GK15,[1]Table2!$B$1:$Z$21,MATCH("xG/90",[1]Table2!$B$1:$Z$1,0),0)*VLOOKUP($B15,[1]Table2!$B$1:$Z$21,MATCH("xGA/90",[1]Table2!$B$1:$Z$1,0),0),"")</f>
        <v/>
      </c>
      <c r="GL84" s="41" t="str">
        <f>IFERROR(VLOOKUP(GL15,[1]Table2!$B$1:$Z$21,MATCH("xG/90",[1]Table2!$B$1:$Z$1,0),0)*VLOOKUP($B15,[1]Table2!$B$1:$Z$21,MATCH("xGA/90",[1]Table2!$B$1:$Z$1,0),0),"")</f>
        <v/>
      </c>
      <c r="GM84" s="41" t="str">
        <f>IFERROR(VLOOKUP(GM15,[1]Table2!$B$1:$Z$21,MATCH("xG/90",[1]Table2!$B$1:$Z$1,0),0)*VLOOKUP($B15,[1]Table2!$B$1:$Z$21,MATCH("xGA/90",[1]Table2!$B$1:$Z$1,0),0),"")</f>
        <v/>
      </c>
      <c r="GN84" s="41" t="str">
        <f>IFERROR(VLOOKUP(GN15,[1]Table2!$B$1:$Z$21,MATCH("xG/90",[1]Table2!$B$1:$Z$1,0),0)*VLOOKUP($B15,[1]Table2!$B$1:$Z$21,MATCH("xGA/90",[1]Table2!$B$1:$Z$1,0),0),"")</f>
        <v/>
      </c>
      <c r="GO84" s="41" t="str">
        <f>IFERROR(VLOOKUP(GO15,[1]Table2!$B$1:$Z$21,MATCH("xG/90",[1]Table2!$B$1:$Z$1,0),0)*VLOOKUP($B15,[1]Table2!$B$1:$Z$21,MATCH("xGA/90",[1]Table2!$B$1:$Z$1,0),0),"")</f>
        <v/>
      </c>
      <c r="GP84" s="41" t="str">
        <f>IFERROR(VLOOKUP(GP15,[1]Table2!$B$1:$Z$21,MATCH("xG/90",[1]Table2!$B$1:$Z$1,0),0)*VLOOKUP($B15,[1]Table2!$B$1:$Z$21,MATCH("xGA/90",[1]Table2!$B$1:$Z$1,0),0),"")</f>
        <v/>
      </c>
      <c r="GQ84" s="41">
        <f>IFERROR(VLOOKUP(GQ15,[1]Table2!$B$1:$Z$21,MATCH("xG/90",[1]Table2!$B$1:$Z$1,0),0)*VLOOKUP($B15,[1]Table2!$B$1:$Z$21,MATCH("xGA/90",[1]Table2!$B$1:$Z$1,0),0),"")</f>
        <v>1.5006249999999999</v>
      </c>
      <c r="GR84" s="41" t="str">
        <f>IFERROR(VLOOKUP(GR15,[1]Table2!$B$1:$Z$21,MATCH("xG/90",[1]Table2!$B$1:$Z$1,0),0)*VLOOKUP($B15,[1]Table2!$B$1:$Z$21,MATCH("xGA/90",[1]Table2!$B$1:$Z$1,0),0),"")</f>
        <v/>
      </c>
      <c r="GS84" s="41" t="str">
        <f>IFERROR(VLOOKUP(GS15,[1]Table2!$B$1:$Z$21,MATCH("xG/90",[1]Table2!$B$1:$Z$1,0),0)*VLOOKUP($B15,[1]Table2!$B$1:$Z$21,MATCH("xGA/90",[1]Table2!$B$1:$Z$1,0),0),"")</f>
        <v/>
      </c>
      <c r="GT84" s="41" t="str">
        <f>IFERROR(VLOOKUP(GT15,[1]Table2!$B$1:$Z$21,MATCH("xG/90",[1]Table2!$B$1:$Z$1,0),0)*VLOOKUP($B15,[1]Table2!$B$1:$Z$21,MATCH("xGA/90",[1]Table2!$B$1:$Z$1,0),0),"")</f>
        <v/>
      </c>
      <c r="GU84" s="41" t="str">
        <f>IFERROR(VLOOKUP(GU15,[1]Table2!$B$1:$Z$21,MATCH("xG/90",[1]Table2!$B$1:$Z$1,0),0)*VLOOKUP($B15,[1]Table2!$B$1:$Z$21,MATCH("xGA/90",[1]Table2!$B$1:$Z$1,0),0),"")</f>
        <v/>
      </c>
      <c r="GV84" s="41">
        <f>IFERROR(VLOOKUP(GV15,[1]Table2!$B$1:$Z$21,MATCH("xG/90",[1]Table2!$B$1:$Z$1,0),0)*VLOOKUP($B15,[1]Table2!$B$1:$Z$21,MATCH("xGA/90",[1]Table2!$B$1:$Z$1,0),0),"")</f>
        <v>2.447741935483871</v>
      </c>
      <c r="GW84" s="41" t="str">
        <f>IFERROR(VLOOKUP(GW15,[1]Table2!$B$1:$Z$21,MATCH("xG/90",[1]Table2!$B$1:$Z$1,0),0)*VLOOKUP($B15,[1]Table2!$B$1:$Z$21,MATCH("xGA/90",[1]Table2!$B$1:$Z$1,0),0),"")</f>
        <v/>
      </c>
      <c r="GX84" s="41" t="str">
        <f>IFERROR(VLOOKUP(GX15,[1]Table2!$B$1:$Z$21,MATCH("xG/90",[1]Table2!$B$1:$Z$1,0),0)*VLOOKUP($B15,[1]Table2!$B$1:$Z$21,MATCH("xGA/90",[1]Table2!$B$1:$Z$1,0),0),"")</f>
        <v/>
      </c>
      <c r="GY84" s="41" t="str">
        <f>IFERROR(VLOOKUP(GY15,[1]Table2!$B$1:$Z$21,MATCH("xG/90",[1]Table2!$B$1:$Z$1,0),0)*VLOOKUP($B15,[1]Table2!$B$1:$Z$21,MATCH("xGA/90",[1]Table2!$B$1:$Z$1,0),0),"")</f>
        <v/>
      </c>
      <c r="GZ84" s="41" t="str">
        <f>IFERROR(VLOOKUP(GZ15,[1]Table2!$B$1:$Z$21,MATCH("xG/90",[1]Table2!$B$1:$Z$1,0),0)*VLOOKUP($B15,[1]Table2!$B$1:$Z$21,MATCH("xGA/90",[1]Table2!$B$1:$Z$1,0),0),"")</f>
        <v/>
      </c>
      <c r="HA84" s="41" t="str">
        <f>IFERROR(VLOOKUP(HA15,[1]Table2!$B$1:$Z$21,MATCH("xG/90",[1]Table2!$B$1:$Z$1,0),0)*VLOOKUP($B15,[1]Table2!$B$1:$Z$21,MATCH("xGA/90",[1]Table2!$B$1:$Z$1,0),0),"")</f>
        <v/>
      </c>
      <c r="HB84" s="41" t="str">
        <f>IFERROR(VLOOKUP(HB15,[1]Table2!$B$1:$Z$21,MATCH("xG/90",[1]Table2!$B$1:$Z$1,0),0)*VLOOKUP($B15,[1]Table2!$B$1:$Z$21,MATCH("xGA/90",[1]Table2!$B$1:$Z$1,0),0),"")</f>
        <v/>
      </c>
      <c r="HC84" s="41">
        <f>IFERROR(VLOOKUP(HC15,[1]Table2!$B$1:$Z$21,MATCH("xG/90",[1]Table2!$B$1:$Z$1,0),0)*VLOOKUP($B15,[1]Table2!$B$1:$Z$21,MATCH("xGA/90",[1]Table2!$B$1:$Z$1,0),0),"")</f>
        <v>1.3781249999999998</v>
      </c>
      <c r="HD84" s="41" t="str">
        <f>IFERROR(VLOOKUP(HD15,[1]Table2!$B$1:$Z$21,MATCH("xG/90",[1]Table2!$B$1:$Z$1,0),0)*VLOOKUP($B15,[1]Table2!$B$1:$Z$21,MATCH("xGA/90",[1]Table2!$B$1:$Z$1,0),0),"")</f>
        <v/>
      </c>
      <c r="HE84" s="41" t="str">
        <f>IFERROR(VLOOKUP(HE15,[1]Table2!$B$1:$Z$21,MATCH("xG/90",[1]Table2!$B$1:$Z$1,0),0)*VLOOKUP($B15,[1]Table2!$B$1:$Z$21,MATCH("xGA/90",[1]Table2!$B$1:$Z$1,0),0),"")</f>
        <v/>
      </c>
      <c r="HF84" s="41" t="str">
        <f>IFERROR(VLOOKUP(HF15,[1]Table2!$B$1:$Z$21,MATCH("xG/90",[1]Table2!$B$1:$Z$1,0),0)*VLOOKUP($B15,[1]Table2!$B$1:$Z$21,MATCH("xGA/90",[1]Table2!$B$1:$Z$1,0),0),"")</f>
        <v/>
      </c>
      <c r="HG84" s="41">
        <f>IFERROR(VLOOKUP(HG15,[1]Table2!$B$1:$Z$21,MATCH("xG/90",[1]Table2!$B$1:$Z$1,0),0)*VLOOKUP($B15,[1]Table2!$B$1:$Z$21,MATCH("xGA/90",[1]Table2!$B$1:$Z$1,0),0),"")</f>
        <v>1.3825000000000001</v>
      </c>
      <c r="HH84" s="41" t="str">
        <f>IFERROR(VLOOKUP(HH15,[1]Table2!$B$1:$Z$21,MATCH("xG/90",[1]Table2!$B$1:$Z$1,0),0)*VLOOKUP($B15,[1]Table2!$B$1:$Z$21,MATCH("xGA/90",[1]Table2!$B$1:$Z$1,0),0),"")</f>
        <v/>
      </c>
      <c r="HI84" s="41" t="str">
        <f>IFERROR(VLOOKUP(HI15,[1]Table2!$B$1:$Z$21,MATCH("xG/90",[1]Table2!$B$1:$Z$1,0),0)*VLOOKUP($B15,[1]Table2!$B$1:$Z$21,MATCH("xGA/90",[1]Table2!$B$1:$Z$1,0),0),"")</f>
        <v/>
      </c>
      <c r="HJ84" s="41" t="str">
        <f>IFERROR(VLOOKUP(HJ15,[1]Table2!$B$1:$Z$21,MATCH("xG/90",[1]Table2!$B$1:$Z$1,0),0)*VLOOKUP($B15,[1]Table2!$B$1:$Z$21,MATCH("xGA/90",[1]Table2!$B$1:$Z$1,0),0),"")</f>
        <v/>
      </c>
      <c r="HK84" s="41">
        <f>IFERROR(VLOOKUP(HK15,[1]Table2!$B$1:$Z$21,MATCH("xG/90",[1]Table2!$B$1:$Z$1,0),0)*VLOOKUP($B15,[1]Table2!$B$1:$Z$21,MATCH("xGA/90",[1]Table2!$B$1:$Z$1,0),0),"")</f>
        <v>2.3006666666666664</v>
      </c>
      <c r="HL84" s="41" t="str">
        <f>IFERROR(VLOOKUP(HL15,[1]Table2!$B$1:$Z$21,MATCH("xG/90",[1]Table2!$B$1:$Z$1,0),0)*VLOOKUP($B15,[1]Table2!$B$1:$Z$21,MATCH("xGA/90",[1]Table2!$B$1:$Z$1,0),0),"")</f>
        <v/>
      </c>
      <c r="HM84" s="41" t="str">
        <f>IFERROR(VLOOKUP(HM15,[1]Table2!$B$1:$Z$21,MATCH("xG/90",[1]Table2!$B$1:$Z$1,0),0)*VLOOKUP($B15,[1]Table2!$B$1:$Z$21,MATCH("xGA/90",[1]Table2!$B$1:$Z$1,0),0),"")</f>
        <v/>
      </c>
      <c r="HN84" s="41" t="str">
        <f>IFERROR(VLOOKUP(HN15,[1]Table2!$B$1:$Z$21,MATCH("xG/90",[1]Table2!$B$1:$Z$1,0),0)*VLOOKUP($B15,[1]Table2!$B$1:$Z$21,MATCH("xGA/90",[1]Table2!$B$1:$Z$1,0),0),"")</f>
        <v/>
      </c>
      <c r="HO84" s="41" t="str">
        <f>IFERROR(VLOOKUP(HO15,[1]Table2!$B$1:$Z$21,MATCH("xG/90",[1]Table2!$B$1:$Z$1,0),0)*VLOOKUP($B15,[1]Table2!$B$1:$Z$21,MATCH("xGA/90",[1]Table2!$B$1:$Z$1,0),0),"")</f>
        <v/>
      </c>
      <c r="HP84" s="41" t="str">
        <f>IFERROR(VLOOKUP(HP15,[1]Table2!$B$1:$Z$21,MATCH("xG/90",[1]Table2!$B$1:$Z$1,0),0)*VLOOKUP($B15,[1]Table2!$B$1:$Z$21,MATCH("xGA/90",[1]Table2!$B$1:$Z$1,0),0),"")</f>
        <v/>
      </c>
      <c r="HQ84" s="41">
        <f>IFERROR(VLOOKUP(HQ15,[1]Table2!$B$1:$Z$21,MATCH("xG/90",[1]Table2!$B$1:$Z$1,0),0)*VLOOKUP($B15,[1]Table2!$B$1:$Z$21,MATCH("xGA/90",[1]Table2!$B$1:$Z$1,0),0),"")</f>
        <v>1.4131249999999997</v>
      </c>
      <c r="HR84" s="41" t="str">
        <f>IFERROR(VLOOKUP(HR15,[1]Table2!$B$1:$Z$21,MATCH("xG/90",[1]Table2!$B$1:$Z$1,0),0)*VLOOKUP($B15,[1]Table2!$B$1:$Z$21,MATCH("xGA/90",[1]Table2!$B$1:$Z$1,0),0),"")</f>
        <v/>
      </c>
      <c r="HS84" s="41" t="str">
        <f>IFERROR(VLOOKUP(HS15,[1]Table2!$B$1:$Z$21,MATCH("xG/90",[1]Table2!$B$1:$Z$1,0),0)*VLOOKUP($B15,[1]Table2!$B$1:$Z$21,MATCH("xGA/90",[1]Table2!$B$1:$Z$1,0),0),"")</f>
        <v/>
      </c>
      <c r="HT84" s="41" t="str">
        <f>IFERROR(VLOOKUP(HT15,[1]Table2!$B$1:$Z$21,MATCH("xG/90",[1]Table2!$B$1:$Z$1,0),0)*VLOOKUP($B15,[1]Table2!$B$1:$Z$21,MATCH("xGA/90",[1]Table2!$B$1:$Z$1,0),0),"")</f>
        <v/>
      </c>
      <c r="HU84" s="41" t="str">
        <f>IFERROR(VLOOKUP(HU15,[1]Table2!$B$1:$Z$21,MATCH("xG/90",[1]Table2!$B$1:$Z$1,0),0)*VLOOKUP($B15,[1]Table2!$B$1:$Z$21,MATCH("xGA/90",[1]Table2!$B$1:$Z$1,0),0),"")</f>
        <v/>
      </c>
      <c r="HV84" s="41" t="str">
        <f>IFERROR(VLOOKUP(HV15,[1]Table2!$B$1:$Z$21,MATCH("xG/90",[1]Table2!$B$1:$Z$1,0),0)*VLOOKUP($B15,[1]Table2!$B$1:$Z$21,MATCH("xGA/90",[1]Table2!$B$1:$Z$1,0),0),"")</f>
        <v/>
      </c>
      <c r="HW84" s="41" t="str">
        <f>IFERROR(VLOOKUP(HW15,[1]Table2!$B$1:$Z$21,MATCH("xG/90",[1]Table2!$B$1:$Z$1,0),0)*VLOOKUP($B15,[1]Table2!$B$1:$Z$21,MATCH("xGA/90",[1]Table2!$B$1:$Z$1,0),0),"")</f>
        <v/>
      </c>
      <c r="HX84" s="41" t="str">
        <f>IFERROR(VLOOKUP(HX15,[1]Table2!$B$1:$Z$21,MATCH("xG/90",[1]Table2!$B$1:$Z$1,0),0)*VLOOKUP($B15,[1]Table2!$B$1:$Z$21,MATCH("xGA/90",[1]Table2!$B$1:$Z$1,0),0),"")</f>
        <v/>
      </c>
      <c r="HY84" s="41" t="str">
        <f>IFERROR(VLOOKUP(HY15,[1]Table2!$B$1:$Z$21,MATCH("xG/90",[1]Table2!$B$1:$Z$1,0),0)*VLOOKUP($B15,[1]Table2!$B$1:$Z$21,MATCH("xGA/90",[1]Table2!$B$1:$Z$1,0),0),"")</f>
        <v/>
      </c>
      <c r="HZ84" s="41" t="str">
        <f>IFERROR(VLOOKUP(HZ15,[1]Table2!$B$1:$Z$21,MATCH("xG/90",[1]Table2!$B$1:$Z$1,0),0)*VLOOKUP($B15,[1]Table2!$B$1:$Z$21,MATCH("xGA/90",[1]Table2!$B$1:$Z$1,0),0),"")</f>
        <v/>
      </c>
      <c r="IA84" s="41" t="str">
        <f>IFERROR(VLOOKUP(IA15,[1]Table2!$B$1:$Z$21,MATCH("xG/90",[1]Table2!$B$1:$Z$1,0),0)*VLOOKUP($B15,[1]Table2!$B$1:$Z$21,MATCH("xGA/90",[1]Table2!$B$1:$Z$1,0),0),"")</f>
        <v/>
      </c>
      <c r="IB84" s="41" t="str">
        <f>IFERROR(VLOOKUP(IB15,[1]Table2!$B$1:$Z$21,MATCH("xG/90",[1]Table2!$B$1:$Z$1,0),0)*VLOOKUP($B15,[1]Table2!$B$1:$Z$21,MATCH("xGA/90",[1]Table2!$B$1:$Z$1,0),0),"")</f>
        <v/>
      </c>
      <c r="IC84" s="41" t="str">
        <f>IFERROR(VLOOKUP(IC15,[1]Table2!$B$1:$Z$21,MATCH("xG/90",[1]Table2!$B$1:$Z$1,0),0)*VLOOKUP($B15,[1]Table2!$B$1:$Z$21,MATCH("xGA/90",[1]Table2!$B$1:$Z$1,0),0),"")</f>
        <v/>
      </c>
      <c r="ID84" s="41" t="str">
        <f>IFERROR(VLOOKUP(ID15,[1]Table2!$B$1:$Z$21,MATCH("xG/90",[1]Table2!$B$1:$Z$1,0),0)*VLOOKUP($B15,[1]Table2!$B$1:$Z$21,MATCH("xGA/90",[1]Table2!$B$1:$Z$1,0),0),"")</f>
        <v/>
      </c>
      <c r="IE84" s="41" t="str">
        <f>IFERROR(VLOOKUP(IE15,[1]Table2!$B$1:$Z$21,MATCH("xG/90",[1]Table2!$B$1:$Z$1,0),0)*VLOOKUP($B15,[1]Table2!$B$1:$Z$21,MATCH("xGA/90",[1]Table2!$B$1:$Z$1,0),0),"")</f>
        <v/>
      </c>
      <c r="IF84" s="41" t="str">
        <f>IFERROR(VLOOKUP(IF15,[1]Table2!$B$1:$Z$21,MATCH("xG/90",[1]Table2!$B$1:$Z$1,0),0)*VLOOKUP($B15,[1]Table2!$B$1:$Z$21,MATCH("xGA/90",[1]Table2!$B$1:$Z$1,0),0),"")</f>
        <v/>
      </c>
      <c r="IG84" s="41" t="str">
        <f>IFERROR(VLOOKUP(IG15,[1]Table2!$B$1:$Z$21,MATCH("xG/90",[1]Table2!$B$1:$Z$1,0),0)*VLOOKUP($B15,[1]Table2!$B$1:$Z$21,MATCH("xGA/90",[1]Table2!$B$1:$Z$1,0),0),"")</f>
        <v/>
      </c>
      <c r="IH84" s="41" t="str">
        <f>IFERROR(VLOOKUP(IH15,[1]Table2!$B$1:$Z$21,MATCH("xG/90",[1]Table2!$B$1:$Z$1,0),0)*VLOOKUP($B15,[1]Table2!$B$1:$Z$21,MATCH("xGA/90",[1]Table2!$B$1:$Z$1,0),0),"")</f>
        <v/>
      </c>
      <c r="II84" s="41" t="str">
        <f>IFERROR(VLOOKUP(II15,[1]Table2!$B$1:$Z$21,MATCH("xG/90",[1]Table2!$B$1:$Z$1,0),0)*VLOOKUP($B15,[1]Table2!$B$1:$Z$21,MATCH("xGA/90",[1]Table2!$B$1:$Z$1,0),0),"")</f>
        <v/>
      </c>
      <c r="IJ84" s="41" t="str">
        <f>IFERROR(VLOOKUP(IJ15,[1]Table2!$B$1:$Z$21,MATCH("xG/90",[1]Table2!$B$1:$Z$1,0),0)*VLOOKUP($B15,[1]Table2!$B$1:$Z$21,MATCH("xGA/90",[1]Table2!$B$1:$Z$1,0),0),"")</f>
        <v/>
      </c>
      <c r="IK84" s="41" t="str">
        <f>IFERROR(VLOOKUP(IK15,[1]Table2!$B$1:$Z$21,MATCH("xG/90",[1]Table2!$B$1:$Z$1,0),0)*VLOOKUP($B15,[1]Table2!$B$1:$Z$21,MATCH("xGA/90",[1]Table2!$B$1:$Z$1,0),0),"")</f>
        <v/>
      </c>
      <c r="IL84" s="41">
        <f>IFERROR(VLOOKUP(IL15,[1]Table2!$B$1:$Z$21,MATCH("xG/90",[1]Table2!$B$1:$Z$1,0),0)*VLOOKUP($B15,[1]Table2!$B$1:$Z$21,MATCH("xGA/90",[1]Table2!$B$1:$Z$1,0),0),"")</f>
        <v>2.9633333333333334</v>
      </c>
      <c r="IM84" s="41" t="str">
        <f>IFERROR(VLOOKUP(IM15,[1]Table2!$B$1:$Z$21,MATCH("xG/90",[1]Table2!$B$1:$Z$1,0),0)*VLOOKUP($B15,[1]Table2!$B$1:$Z$21,MATCH("xGA/90",[1]Table2!$B$1:$Z$1,0),0),"")</f>
        <v/>
      </c>
      <c r="IN84" s="41" t="str">
        <f>IFERROR(VLOOKUP(IN15,[1]Table2!$B$1:$Z$21,MATCH("xG/90",[1]Table2!$B$1:$Z$1,0),0)*VLOOKUP($B15,[1]Table2!$B$1:$Z$21,MATCH("xGA/90",[1]Table2!$B$1:$Z$1,0),0),"")</f>
        <v/>
      </c>
      <c r="IO84" s="41">
        <f>IFERROR(VLOOKUP(IO15,[1]Table2!$B$1:$Z$21,MATCH("xG/90",[1]Table2!$B$1:$Z$1,0),0)*VLOOKUP($B15,[1]Table2!$B$1:$Z$21,MATCH("xGA/90",[1]Table2!$B$1:$Z$1,0),0),"")</f>
        <v>1.7838709677419353</v>
      </c>
      <c r="IP84" s="41" t="str">
        <f>IFERROR(VLOOKUP(IP15,[1]Table2!$B$1:$Z$21,MATCH("xG/90",[1]Table2!$B$1:$Z$1,0),0)*VLOOKUP($B15,[1]Table2!$B$1:$Z$21,MATCH("xGA/90",[1]Table2!$B$1:$Z$1,0),0),"")</f>
        <v/>
      </c>
      <c r="IQ84" s="41" t="str">
        <f>IFERROR(VLOOKUP(IQ15,[1]Table2!$B$1:$Z$21,MATCH("xG/90",[1]Table2!$B$1:$Z$1,0),0)*VLOOKUP($B15,[1]Table2!$B$1:$Z$21,MATCH("xGA/90",[1]Table2!$B$1:$Z$1,0),0),"")</f>
        <v/>
      </c>
      <c r="IR84" s="41" t="str">
        <f>IFERROR(VLOOKUP(IR15,[1]Table2!$B$1:$Z$21,MATCH("xG/90",[1]Table2!$B$1:$Z$1,0),0)*VLOOKUP($B15,[1]Table2!$B$1:$Z$21,MATCH("xGA/90",[1]Table2!$B$1:$Z$1,0),0),"")</f>
        <v/>
      </c>
      <c r="IS84" s="41" t="str">
        <f>IFERROR(VLOOKUP(IS15,[1]Table2!$B$1:$Z$21,MATCH("xG/90",[1]Table2!$B$1:$Z$1,0),0)*VLOOKUP($B15,[1]Table2!$B$1:$Z$21,MATCH("xGA/90",[1]Table2!$B$1:$Z$1,0),0),"")</f>
        <v/>
      </c>
      <c r="IT84" s="41">
        <f>IFERROR(VLOOKUP(IT15,[1]Table2!$B$1:$Z$21,MATCH("xG/90",[1]Table2!$B$1:$Z$1,0),0)*VLOOKUP($B15,[1]Table2!$B$1:$Z$21,MATCH("xGA/90",[1]Table2!$B$1:$Z$1,0),0),"")</f>
        <v>2.8043749999999994</v>
      </c>
      <c r="IU84" s="41" t="str">
        <f>IFERROR(VLOOKUP(IU15,[1]Table2!$B$1:$Z$21,MATCH("xG/90",[1]Table2!$B$1:$Z$1,0),0)*VLOOKUP($B15,[1]Table2!$B$1:$Z$21,MATCH("xGA/90",[1]Table2!$B$1:$Z$1,0),0),"")</f>
        <v/>
      </c>
      <c r="IV84" s="41" t="str">
        <f>IFERROR(VLOOKUP(IV15,[1]Table2!$B$1:$Z$21,MATCH("xG/90",[1]Table2!$B$1:$Z$1,0),0)*VLOOKUP($B15,[1]Table2!$B$1:$Z$21,MATCH("xGA/90",[1]Table2!$B$1:$Z$1,0),0),"")</f>
        <v/>
      </c>
      <c r="IW84" s="41" t="str">
        <f>IFERROR(VLOOKUP(IW15,[1]Table2!$B$1:$Z$21,MATCH("xG/90",[1]Table2!$B$1:$Z$1,0),0)*VLOOKUP($B15,[1]Table2!$B$1:$Z$21,MATCH("xGA/90",[1]Table2!$B$1:$Z$1,0),0),"")</f>
        <v/>
      </c>
      <c r="IX84" s="41" t="str">
        <f>IFERROR(VLOOKUP(IX15,[1]Table2!$B$1:$Z$21,MATCH("xG/90",[1]Table2!$B$1:$Z$1,0),0)*VLOOKUP($B15,[1]Table2!$B$1:$Z$21,MATCH("xGA/90",[1]Table2!$B$1:$Z$1,0),0),"")</f>
        <v/>
      </c>
      <c r="IY84" s="41" t="str">
        <f>IFERROR(VLOOKUP(IY15,[1]Table2!$B$1:$Z$21,MATCH("xG/90",[1]Table2!$B$1:$Z$1,0),0)*VLOOKUP($B15,[1]Table2!$B$1:$Z$21,MATCH("xGA/90",[1]Table2!$B$1:$Z$1,0),0),"")</f>
        <v/>
      </c>
      <c r="IZ84" s="41" t="str">
        <f>IFERROR(VLOOKUP(IZ15,[1]Table2!$B$1:$Z$21,MATCH("xG/90",[1]Table2!$B$1:$Z$1,0),0)*VLOOKUP($B15,[1]Table2!$B$1:$Z$21,MATCH("xGA/90",[1]Table2!$B$1:$Z$1,0),0),"")</f>
        <v/>
      </c>
      <c r="JA84" s="41" t="str">
        <f>IFERROR(VLOOKUP(JA15,[1]Table2!$B$1:$Z$21,MATCH("xG/90",[1]Table2!$B$1:$Z$1,0),0)*VLOOKUP($B15,[1]Table2!$B$1:$Z$21,MATCH("xGA/90",[1]Table2!$B$1:$Z$1,0),0),"")</f>
        <v/>
      </c>
      <c r="JB84" s="41">
        <f>IFERROR(VLOOKUP(JB15,[1]Table2!$B$1:$Z$21,MATCH("xG/90",[1]Table2!$B$1:$Z$1,0),0)*VLOOKUP($B15,[1]Table2!$B$1:$Z$21,MATCH("xGA/90",[1]Table2!$B$1:$Z$1,0),0),"")</f>
        <v>1.7368749999999999</v>
      </c>
      <c r="JC84" s="41" t="str">
        <f>IFERROR(VLOOKUP(JC15,[1]Table2!$B$1:$Z$21,MATCH("xG/90",[1]Table2!$B$1:$Z$1,0),0)*VLOOKUP($B15,[1]Table2!$B$1:$Z$21,MATCH("xGA/90",[1]Table2!$B$1:$Z$1,0),0),"")</f>
        <v/>
      </c>
      <c r="JD84" s="41" t="str">
        <f>IFERROR(VLOOKUP(JD15,[1]Table2!$B$1:$Z$21,MATCH("xG/90",[1]Table2!$B$1:$Z$1,0),0)*VLOOKUP($B15,[1]Table2!$B$1:$Z$21,MATCH("xGA/90",[1]Table2!$B$1:$Z$1,0),0),"")</f>
        <v/>
      </c>
      <c r="JE84" s="41" t="str">
        <f>IFERROR(VLOOKUP(JE15,[1]Table2!$B$1:$Z$21,MATCH("xG/90",[1]Table2!$B$1:$Z$1,0),0)*VLOOKUP($B15,[1]Table2!$B$1:$Z$21,MATCH("xGA/90",[1]Table2!$B$1:$Z$1,0),0),"")</f>
        <v/>
      </c>
      <c r="JF84" s="41" t="str">
        <f>IFERROR(VLOOKUP(JF15,[1]Table2!$B$1:$Z$21,MATCH("xG/90",[1]Table2!$B$1:$Z$1,0),0)*VLOOKUP($B15,[1]Table2!$B$1:$Z$21,MATCH("xGA/90",[1]Table2!$B$1:$Z$1,0),0),"")</f>
        <v/>
      </c>
      <c r="JG84" s="41">
        <f>IFERROR(VLOOKUP(JG15,[1]Table2!$B$1:$Z$21,MATCH("xG/90",[1]Table2!$B$1:$Z$1,0),0)*VLOOKUP($B15,[1]Table2!$B$1:$Z$21,MATCH("xGA/90",[1]Table2!$B$1:$Z$1,0),0),"")</f>
        <v>1.4043749999999999</v>
      </c>
      <c r="JH84" s="41" t="str">
        <f>IFERROR(VLOOKUP(JH15,[1]Table2!$B$1:$Z$21,MATCH("xG/90",[1]Table2!$B$1:$Z$1,0),0)*VLOOKUP($B15,[1]Table2!$B$1:$Z$21,MATCH("xGA/90",[1]Table2!$B$1:$Z$1,0),0),"")</f>
        <v/>
      </c>
      <c r="JI84" s="41" t="str">
        <f>IFERROR(VLOOKUP(JI15,[1]Table2!$B$1:$Z$21,MATCH("xG/90",[1]Table2!$B$1:$Z$1,0),0)*VLOOKUP($B15,[1]Table2!$B$1:$Z$21,MATCH("xGA/90",[1]Table2!$B$1:$Z$1,0),0),"")</f>
        <v/>
      </c>
      <c r="JJ84" s="41" t="str">
        <f>IFERROR(VLOOKUP(JJ15,[1]Table2!$B$1:$Z$21,MATCH("xG/90",[1]Table2!$B$1:$Z$1,0),0)*VLOOKUP($B15,[1]Table2!$B$1:$Z$21,MATCH("xGA/90",[1]Table2!$B$1:$Z$1,0),0),"")</f>
        <v/>
      </c>
      <c r="JK84" s="41">
        <f>IFERROR(VLOOKUP(JK15,[1]Table2!$B$1:$Z$21,MATCH("xG/90",[1]Table2!$B$1:$Z$1,0),0)*VLOOKUP($B15,[1]Table2!$B$1:$Z$21,MATCH("xGA/90",[1]Table2!$B$1:$Z$1,0),0),"")</f>
        <v>1.8561290322580646</v>
      </c>
      <c r="JL84" s="41" t="str">
        <f>IFERROR(VLOOKUP(JL15,[1]Table2!$B$1:$Z$21,MATCH("xG/90",[1]Table2!$B$1:$Z$1,0),0)*VLOOKUP($B15,[1]Table2!$B$1:$Z$21,MATCH("xGA/90",[1]Table2!$B$1:$Z$1,0),0),"")</f>
        <v/>
      </c>
      <c r="JM84" s="41" t="str">
        <f>IFERROR(VLOOKUP(JM15,[1]Table2!$B$1:$Z$21,MATCH("xG/90",[1]Table2!$B$1:$Z$1,0),0)*VLOOKUP($B15,[1]Table2!$B$1:$Z$21,MATCH("xGA/90",[1]Table2!$B$1:$Z$1,0),0),"")</f>
        <v/>
      </c>
      <c r="JN84" s="41" t="str">
        <f>IFERROR(VLOOKUP(JN15,[1]Table2!$B$1:$Z$21,MATCH("xG/90",[1]Table2!$B$1:$Z$1,0),0)*VLOOKUP($B15,[1]Table2!$B$1:$Z$21,MATCH("xGA/90",[1]Table2!$B$1:$Z$1,0),0),"")</f>
        <v/>
      </c>
      <c r="JO84" s="41">
        <f>IFERROR(VLOOKUP(JO15,[1]Table2!$B$1:$Z$21,MATCH("xG/90",[1]Table2!$B$1:$Z$1,0),0)*VLOOKUP($B15,[1]Table2!$B$1:$Z$21,MATCH("xGA/90",[1]Table2!$B$1:$Z$1,0),0),"")</f>
        <v>2.0299999999999998</v>
      </c>
      <c r="JP84" s="41" t="str">
        <f>IFERROR(VLOOKUP(JP15,[1]Table2!$B$1:$Z$21,MATCH("xG/90",[1]Table2!$B$1:$Z$1,0),0)*VLOOKUP($B15,[1]Table2!$B$1:$Z$21,MATCH("xGA/90",[1]Table2!$B$1:$Z$1,0),0),"")</f>
        <v/>
      </c>
      <c r="JQ84" s="41" t="str">
        <f>IFERROR(VLOOKUP(JQ15,[1]Table2!$B$1:$Z$21,MATCH("xG/90",[1]Table2!$B$1:$Z$1,0),0)*VLOOKUP($B15,[1]Table2!$B$1:$Z$21,MATCH("xGA/90",[1]Table2!$B$1:$Z$1,0),0),"")</f>
        <v/>
      </c>
      <c r="JR84" s="41">
        <f>IFERROR(VLOOKUP(JR15,[1]Table2!$B$1:$Z$21,MATCH("xG/90",[1]Table2!$B$1:$Z$1,0),0)*VLOOKUP($B15,[1]Table2!$B$1:$Z$21,MATCH("xGA/90",[1]Table2!$B$1:$Z$1,0),0),"")</f>
        <v>1.7432258064516128</v>
      </c>
      <c r="JS84" s="41" t="str">
        <f>IFERROR(VLOOKUP(JS15,[1]Table2!$B$1:$Z$21,MATCH("xG/90",[1]Table2!$B$1:$Z$1,0),0)*VLOOKUP($B15,[1]Table2!$B$1:$Z$21,MATCH("xGA/90",[1]Table2!$B$1:$Z$1,0),0),"")</f>
        <v/>
      </c>
      <c r="JT84" s="41" t="str">
        <f>IFERROR(VLOOKUP(JT15,[1]Table2!$B$1:$Z$21,MATCH("xG/90",[1]Table2!$B$1:$Z$1,0),0)*VLOOKUP($B15,[1]Table2!$B$1:$Z$21,MATCH("xGA/90",[1]Table2!$B$1:$Z$1,0),0),"")</f>
        <v/>
      </c>
      <c r="JU84" s="41">
        <f>IFERROR(VLOOKUP(JU15,[1]Table2!$B$1:$Z$21,MATCH("xG/90",[1]Table2!$B$1:$Z$1,0),0)*VLOOKUP($B15,[1]Table2!$B$1:$Z$21,MATCH("xGA/90",[1]Table2!$B$1:$Z$1,0),0),"")</f>
        <v>2.0956249999999996</v>
      </c>
      <c r="JV84" s="41" t="str">
        <f>IFERROR(VLOOKUP(JV15,[1]Table2!$B$1:$Z$21,MATCH("xG/90",[1]Table2!$B$1:$Z$1,0),0)*VLOOKUP($B15,[1]Table2!$B$1:$Z$21,MATCH("xGA/90",[1]Table2!$B$1:$Z$1,0),0),"")</f>
        <v/>
      </c>
      <c r="JW84" s="41" t="str">
        <f>IFERROR(VLOOKUP(JW15,[1]Table2!$B$1:$Z$21,MATCH("xG/90",[1]Table2!$B$1:$Z$1,0),0)*VLOOKUP($B15,[1]Table2!$B$1:$Z$21,MATCH("xGA/90",[1]Table2!$B$1:$Z$1,0),0),"")</f>
        <v/>
      </c>
      <c r="JX84" s="41" t="str">
        <f>IFERROR(VLOOKUP(JX15,[1]Table2!$B$1:$Z$21,MATCH("xG/90",[1]Table2!$B$1:$Z$1,0),0)*VLOOKUP($B15,[1]Table2!$B$1:$Z$21,MATCH("xGA/90",[1]Table2!$B$1:$Z$1,0),0),"")</f>
        <v/>
      </c>
      <c r="JY84" s="41" t="str">
        <f>IFERROR(VLOOKUP(JY15,[1]Table2!$B$1:$Z$21,MATCH("xG/90",[1]Table2!$B$1:$Z$1,0),0)*VLOOKUP($B15,[1]Table2!$B$1:$Z$21,MATCH("xGA/90",[1]Table2!$B$1:$Z$1,0),0),"")</f>
        <v/>
      </c>
      <c r="JZ84" s="41" t="str">
        <f>IFERROR(VLOOKUP(JZ15,[1]Table2!$B$1:$Z$21,MATCH("xG/90",[1]Table2!$B$1:$Z$1,0),0)*VLOOKUP($B15,[1]Table2!$B$1:$Z$21,MATCH("xGA/90",[1]Table2!$B$1:$Z$1,0),0),"")</f>
        <v/>
      </c>
      <c r="KA84" s="41" t="str">
        <f>IFERROR(VLOOKUP(KA15,[1]Table2!$B$1:$Z$21,MATCH("xG/90",[1]Table2!$B$1:$Z$1,0),0)*VLOOKUP($B15,[1]Table2!$B$1:$Z$21,MATCH("xGA/90",[1]Table2!$B$1:$Z$1,0),0),"")</f>
        <v/>
      </c>
      <c r="KB84" s="41" t="str">
        <f>IFERROR(VLOOKUP(KB15,[1]Table2!$B$1:$Z$21,MATCH("xG/90",[1]Table2!$B$1:$Z$1,0),0)*VLOOKUP($B15,[1]Table2!$B$1:$Z$21,MATCH("xGA/90",[1]Table2!$B$1:$Z$1,0),0),"")</f>
        <v/>
      </c>
      <c r="KC84" s="41" t="str">
        <f>IFERROR(VLOOKUP(KC15,[1]Table2!$B$1:$Z$21,MATCH("xG/90",[1]Table2!$B$1:$Z$1,0),0)*VLOOKUP($B15,[1]Table2!$B$1:$Z$21,MATCH("xGA/90",[1]Table2!$B$1:$Z$1,0),0),"")</f>
        <v/>
      </c>
      <c r="KD84" s="41">
        <f>IFERROR(VLOOKUP(KD15,[1]Table2!$B$1:$Z$21,MATCH("xG/90",[1]Table2!$B$1:$Z$1,0),0)*VLOOKUP($B15,[1]Table2!$B$1:$Z$21,MATCH("xGA/90",[1]Table2!$B$1:$Z$1,0),0),"")</f>
        <v>1.7674999999999998</v>
      </c>
      <c r="KE84" s="41" t="str">
        <f>IFERROR(VLOOKUP(KE15,[1]Table2!$B$1:$Z$21,MATCH("xG/90",[1]Table2!$B$1:$Z$1,0),0)*VLOOKUP($B15,[1]Table2!$B$1:$Z$21,MATCH("xGA/90",[1]Table2!$B$1:$Z$1,0),0),"")</f>
        <v/>
      </c>
      <c r="KF84" s="41" t="str">
        <f>IFERROR(VLOOKUP(KF15,[1]Table2!$B$1:$Z$21,MATCH("xG/90",[1]Table2!$B$1:$Z$1,0),0)*VLOOKUP($B15,[1]Table2!$B$1:$Z$21,MATCH("xGA/90",[1]Table2!$B$1:$Z$1,0),0),"")</f>
        <v/>
      </c>
      <c r="KG84" s="41" t="str">
        <f>IFERROR(VLOOKUP(KG15,[1]Table2!$B$1:$Z$21,MATCH("xG/90",[1]Table2!$B$1:$Z$1,0),0)*VLOOKUP($B15,[1]Table2!$B$1:$Z$21,MATCH("xGA/90",[1]Table2!$B$1:$Z$1,0),0),"")</f>
        <v/>
      </c>
      <c r="KH84" s="41" t="str">
        <f>IFERROR(VLOOKUP(KH15,[1]Table2!$B$1:$Z$21,MATCH("xG/90",[1]Table2!$B$1:$Z$1,0),0)*VLOOKUP($B15,[1]Table2!$B$1:$Z$21,MATCH("xGA/90",[1]Table2!$B$1:$Z$1,0),0),"")</f>
        <v/>
      </c>
      <c r="KI84" s="41">
        <f>IFERROR(VLOOKUP(KI15,[1]Table2!$B$1:$Z$21,MATCH("xG/90",[1]Table2!$B$1:$Z$1,0),0)*VLOOKUP($B15,[1]Table2!$B$1:$Z$21,MATCH("xGA/90",[1]Table2!$B$1:$Z$1,0),0),"")</f>
        <v>1.8287499999999997</v>
      </c>
      <c r="KJ84" s="41" t="str">
        <f>IFERROR(VLOOKUP(KJ15,[1]Table2!$B$1:$Z$21,MATCH("xG/90",[1]Table2!$B$1:$Z$1,0),0)*VLOOKUP($B15,[1]Table2!$B$1:$Z$21,MATCH("xGA/90",[1]Table2!$B$1:$Z$1,0),0),"")</f>
        <v/>
      </c>
      <c r="KK84" s="41" t="str">
        <f>IFERROR(VLOOKUP(KK15,[1]Table2!$B$1:$Z$21,MATCH("xG/90",[1]Table2!$B$1:$Z$1,0),0)*VLOOKUP($B15,[1]Table2!$B$1:$Z$21,MATCH("xGA/90",[1]Table2!$B$1:$Z$1,0),0),"")</f>
        <v/>
      </c>
      <c r="KL84" s="41" t="str">
        <f>IFERROR(VLOOKUP(KL15,[1]Table2!$B$1:$Z$21,MATCH("xG/90",[1]Table2!$B$1:$Z$1,0),0)*VLOOKUP($B15,[1]Table2!$B$1:$Z$21,MATCH("xGA/90",[1]Table2!$B$1:$Z$1,0),0),"")</f>
        <v/>
      </c>
      <c r="KM84" s="41" t="str">
        <f>IFERROR(VLOOKUP(KM15,[1]Table2!$B$1:$Z$21,MATCH("xG/90",[1]Table2!$B$1:$Z$1,0),0)*VLOOKUP($B15,[1]Table2!$B$1:$Z$21,MATCH("xGA/90",[1]Table2!$B$1:$Z$1,0),0),"")</f>
        <v/>
      </c>
      <c r="KN84" s="41" t="str">
        <f>IFERROR(VLOOKUP(KN15,[1]Table2!$B$1:$Z$21,MATCH("xG/90",[1]Table2!$B$1:$Z$1,0),0)*VLOOKUP($B15,[1]Table2!$B$1:$Z$21,MATCH("xGA/90",[1]Table2!$B$1:$Z$1,0),0),"")</f>
        <v/>
      </c>
      <c r="KO84" s="41" t="str">
        <f>IFERROR(VLOOKUP(KO15,[1]Table2!$B$1:$Z$21,MATCH("xG/90",[1]Table2!$B$1:$Z$1,0),0)*VLOOKUP($B15,[1]Table2!$B$1:$Z$21,MATCH("xGA/90",[1]Table2!$B$1:$Z$1,0),0),"")</f>
        <v/>
      </c>
      <c r="KP84" s="41" t="str">
        <f>IFERROR(VLOOKUP(KP15,[1]Table2!$B$1:$Z$21,MATCH("xG/90",[1]Table2!$B$1:$Z$1,0),0)*VLOOKUP($B15,[1]Table2!$B$1:$Z$21,MATCH("xGA/90",[1]Table2!$B$1:$Z$1,0),0),"")</f>
        <v/>
      </c>
      <c r="KQ84" s="41">
        <f>IFERROR(VLOOKUP(KQ15,[1]Table2!$B$1:$Z$21,MATCH("xG/90",[1]Table2!$B$1:$Z$1,0),0)*VLOOKUP($B15,[1]Table2!$B$1:$Z$21,MATCH("xGA/90",[1]Table2!$B$1:$Z$1,0),0),"")</f>
        <v>1.3343749999999999</v>
      </c>
      <c r="KR84" s="41" t="str">
        <f>IFERROR(VLOOKUP(KR15,[1]Table2!$B$1:$Z$21,MATCH("xG/90",[1]Table2!$B$1:$Z$1,0),0)*VLOOKUP($B15,[1]Table2!$B$1:$Z$21,MATCH("xGA/90",[1]Table2!$B$1:$Z$1,0),0),"")</f>
        <v/>
      </c>
      <c r="KS84" s="41" t="str">
        <f>IFERROR(VLOOKUP(KS15,[1]Table2!$B$1:$Z$21,MATCH("xG/90",[1]Table2!$B$1:$Z$1,0),0)*VLOOKUP($B15,[1]Table2!$B$1:$Z$21,MATCH("xGA/90",[1]Table2!$B$1:$Z$1,0),0),"")</f>
        <v/>
      </c>
      <c r="KT84" s="41" t="str">
        <f>IFERROR(VLOOKUP(KT15,[1]Table2!$B$1:$Z$21,MATCH("xG/90",[1]Table2!$B$1:$Z$1,0),0)*VLOOKUP($B15,[1]Table2!$B$1:$Z$21,MATCH("xGA/90",[1]Table2!$B$1:$Z$1,0),0),"")</f>
        <v/>
      </c>
      <c r="KU84" s="41" t="str">
        <f>IFERROR(VLOOKUP(KU15,[1]Table2!$B$1:$Z$21,MATCH("xG/90",[1]Table2!$B$1:$Z$1,0),0)*VLOOKUP($B15,[1]Table2!$B$1:$Z$21,MATCH("xGA/90",[1]Table2!$B$1:$Z$1,0),0),"")</f>
        <v/>
      </c>
      <c r="KV84" s="41" t="str">
        <f>IFERROR(VLOOKUP(KV15,[1]Table2!$B$1:$Z$21,MATCH("xG/90",[1]Table2!$B$1:$Z$1,0),0)*VLOOKUP($B15,[1]Table2!$B$1:$Z$21,MATCH("xGA/90",[1]Table2!$B$1:$Z$1,0),0),"")</f>
        <v/>
      </c>
      <c r="KW84" s="41" t="str">
        <f>IFERROR(VLOOKUP(KW15,[1]Table2!$B$1:$Z$21,MATCH("xG/90",[1]Table2!$B$1:$Z$1,0),0)*VLOOKUP($B15,[1]Table2!$B$1:$Z$21,MATCH("xGA/90",[1]Table2!$B$1:$Z$1,0),0),"")</f>
        <v/>
      </c>
      <c r="KX84" s="41" t="str">
        <f>IFERROR(VLOOKUP(KX15,[1]Table2!$B$1:$Z$21,MATCH("xG/90",[1]Table2!$B$1:$Z$1,0),0)*VLOOKUP($B15,[1]Table2!$B$1:$Z$21,MATCH("xGA/90",[1]Table2!$B$1:$Z$1,0),0),"")</f>
        <v/>
      </c>
      <c r="KY84" s="41" t="str">
        <f>IFERROR(VLOOKUP(KY15,[1]Table2!$B$1:$Z$21,MATCH("xG/90",[1]Table2!$B$1:$Z$1,0),0)*VLOOKUP($B15,[1]Table2!$B$1:$Z$21,MATCH("xGA/90",[1]Table2!$B$1:$Z$1,0),0),"")</f>
        <v/>
      </c>
      <c r="KZ84" s="41" t="str">
        <f>IFERROR(VLOOKUP(KZ15,[1]Table2!$B$1:$Z$21,MATCH("xG/90",[1]Table2!$B$1:$Z$1,0),0)*VLOOKUP($B15,[1]Table2!$B$1:$Z$21,MATCH("xGA/90",[1]Table2!$B$1:$Z$1,0),0),"")</f>
        <v/>
      </c>
      <c r="LA84" s="41" t="str">
        <f>IFERROR(VLOOKUP(LA15,[1]Table2!$B$1:$Z$21,MATCH("xG/90",[1]Table2!$B$1:$Z$1,0),0)*VLOOKUP($B15,[1]Table2!$B$1:$Z$21,MATCH("xGA/90",[1]Table2!$B$1:$Z$1,0),0),"")</f>
        <v/>
      </c>
      <c r="LB84" s="41" t="str">
        <f>IFERROR(VLOOKUP(LB15,[1]Table2!$B$1:$Z$21,MATCH("xG/90",[1]Table2!$B$1:$Z$1,0),0)*VLOOKUP($B15,[1]Table2!$B$1:$Z$21,MATCH("xGA/90",[1]Table2!$B$1:$Z$1,0),0),"")</f>
        <v/>
      </c>
      <c r="LC84" s="41" t="str">
        <f>IFERROR(VLOOKUP(LC15,[1]Table2!$B$1:$Z$21,MATCH("xG/90",[1]Table2!$B$1:$Z$1,0),0)*VLOOKUP($B15,[1]Table2!$B$1:$Z$21,MATCH("xGA/90",[1]Table2!$B$1:$Z$1,0),0),"")</f>
        <v/>
      </c>
      <c r="LD84" s="41" t="str">
        <f>IFERROR(VLOOKUP(LD15,[1]Table2!$B$1:$Z$21,MATCH("xG/90",[1]Table2!$B$1:$Z$1,0),0)*VLOOKUP($B15,[1]Table2!$B$1:$Z$21,MATCH("xGA/90",[1]Table2!$B$1:$Z$1,0),0),"")</f>
        <v/>
      </c>
      <c r="LE84" s="41" t="str">
        <f>IFERROR(VLOOKUP(LE15,[1]Table2!$B$1:$Z$21,MATCH("xG/90",[1]Table2!$B$1:$Z$1,0),0)*VLOOKUP($B15,[1]Table2!$B$1:$Z$21,MATCH("xGA/90",[1]Table2!$B$1:$Z$1,0),0),"")</f>
        <v/>
      </c>
      <c r="LF84" s="41" t="str">
        <f>IFERROR(VLOOKUP(LF15,[1]Table2!$B$1:$Z$21,MATCH("xG/90",[1]Table2!$B$1:$Z$1,0),0)*VLOOKUP($B15,[1]Table2!$B$1:$Z$21,MATCH("xGA/90",[1]Table2!$B$1:$Z$1,0),0),"")</f>
        <v/>
      </c>
      <c r="LG84" s="41" t="str">
        <f>IFERROR(VLOOKUP(LG15,[1]Table2!$B$1:$Z$21,MATCH("xG/90",[1]Table2!$B$1:$Z$1,0),0)*VLOOKUP($B15,[1]Table2!$B$1:$Z$21,MATCH("xGA/90",[1]Table2!$B$1:$Z$1,0),0),"")</f>
        <v/>
      </c>
      <c r="LH84" s="41" t="str">
        <f>IFERROR(VLOOKUP(LH15,[1]Table2!$B$1:$Z$21,MATCH("xG/90",[1]Table2!$B$1:$Z$1,0),0)*VLOOKUP($B15,[1]Table2!$B$1:$Z$21,MATCH("xGA/90",[1]Table2!$B$1:$Z$1,0),0),"")</f>
        <v/>
      </c>
      <c r="LI84" s="41" t="str">
        <f>IFERROR(VLOOKUP(LI15,[1]Table2!$B$1:$Z$21,MATCH("xG/90",[1]Table2!$B$1:$Z$1,0),0)*VLOOKUP($B15,[1]Table2!$B$1:$Z$21,MATCH("xGA/90",[1]Table2!$B$1:$Z$1,0),0),"")</f>
        <v/>
      </c>
      <c r="LJ84" s="41" t="str">
        <f>IFERROR(VLOOKUP(LJ15,[1]Table2!$B$1:$Z$21,MATCH("xG/90",[1]Table2!$B$1:$Z$1,0),0)*VLOOKUP($B15,[1]Table2!$B$1:$Z$21,MATCH("xGA/90",[1]Table2!$B$1:$Z$1,0),0),"")</f>
        <v/>
      </c>
      <c r="LK84" s="41" t="str">
        <f>IFERROR(VLOOKUP(LK15,[1]Table2!$B$1:$Z$21,MATCH("xG/90",[1]Table2!$B$1:$Z$1,0),0)*VLOOKUP($B15,[1]Table2!$B$1:$Z$21,MATCH("xGA/90",[1]Table2!$B$1:$Z$1,0),0),"")</f>
        <v/>
      </c>
      <c r="LL84" s="41" t="str">
        <f>IFERROR(VLOOKUP(LL15,[1]Table2!$B$1:$Z$21,MATCH("xG/90",[1]Table2!$B$1:$Z$1,0),0)*VLOOKUP($B15,[1]Table2!$B$1:$Z$21,MATCH("xGA/90",[1]Table2!$B$1:$Z$1,0),0),"")</f>
        <v/>
      </c>
      <c r="LM84" s="41" t="str">
        <f>IFERROR(VLOOKUP(LM15,[1]Table2!$B$1:$Z$21,MATCH("xG/90",[1]Table2!$B$1:$Z$1,0),0)*VLOOKUP($B15,[1]Table2!$B$1:$Z$21,MATCH("xGA/90",[1]Table2!$B$1:$Z$1,0),0),"")</f>
        <v/>
      </c>
      <c r="LN84" s="41" t="str">
        <f>IFERROR(VLOOKUP(LN15,[1]Table2!$B$1:$Z$21,MATCH("xG/90",[1]Table2!$B$1:$Z$1,0),0)*VLOOKUP($B15,[1]Table2!$B$1:$Z$21,MATCH("xGA/90",[1]Table2!$B$1:$Z$1,0),0),"")</f>
        <v/>
      </c>
      <c r="LO84" s="41" t="str">
        <f>IFERROR(VLOOKUP(LO15,[1]Table2!$B$1:$Z$21,MATCH("xG/90",[1]Table2!$B$1:$Z$1,0),0)*VLOOKUP($B15,[1]Table2!$B$1:$Z$21,MATCH("xGA/90",[1]Table2!$B$1:$Z$1,0),0),"")</f>
        <v/>
      </c>
      <c r="LP84" s="41" t="str">
        <f>IFERROR(VLOOKUP(LP15,[1]Table2!$B$1:$Z$21,MATCH("xG/90",[1]Table2!$B$1:$Z$1,0),0)*VLOOKUP($B15,[1]Table2!$B$1:$Z$21,MATCH("xGA/90",[1]Table2!$B$1:$Z$1,0),0),"")</f>
        <v/>
      </c>
      <c r="LQ84" s="41" t="str">
        <f>IFERROR(VLOOKUP(LQ15,[1]Table2!$B$1:$Z$21,MATCH("xG/90",[1]Table2!$B$1:$Z$1,0),0)*VLOOKUP($B15,[1]Table2!$B$1:$Z$21,MATCH("xGA/90",[1]Table2!$B$1:$Z$1,0),0),"")</f>
        <v/>
      </c>
      <c r="LR84" s="41" t="str">
        <f>IFERROR(VLOOKUP(LR15,[1]Table2!$B$1:$Z$21,MATCH("xG/90",[1]Table2!$B$1:$Z$1,0),0)*VLOOKUP($B15,[1]Table2!$B$1:$Z$21,MATCH("xGA/90",[1]Table2!$B$1:$Z$1,0),0),"")</f>
        <v/>
      </c>
      <c r="LS84" s="41" t="str">
        <f>IFERROR(VLOOKUP(LS15,[1]Table2!$B$1:$Z$21,MATCH("xG/90",[1]Table2!$B$1:$Z$1,0),0)*VLOOKUP($B15,[1]Table2!$B$1:$Z$21,MATCH("xGA/90",[1]Table2!$B$1:$Z$1,0),0),"")</f>
        <v/>
      </c>
      <c r="LT84" s="41" t="str">
        <f>IFERROR(VLOOKUP(LT15,[1]Table2!$B$1:$Z$21,MATCH("xG/90",[1]Table2!$B$1:$Z$1,0),0)*VLOOKUP($B15,[1]Table2!$B$1:$Z$21,MATCH("xGA/90",[1]Table2!$B$1:$Z$1,0),0),"")</f>
        <v/>
      </c>
      <c r="LU84" s="41" t="str">
        <f>IFERROR(VLOOKUP(LU15,[1]Table2!$B$1:$Z$21,MATCH("xG/90",[1]Table2!$B$1:$Z$1,0),0)*VLOOKUP($B15,[1]Table2!$B$1:$Z$21,MATCH("xGA/90",[1]Table2!$B$1:$Z$1,0),0),"")</f>
        <v/>
      </c>
      <c r="LV84" s="41" t="str">
        <f>IFERROR(VLOOKUP(LV15,[1]Table2!$B$1:$Z$21,MATCH("xG/90",[1]Table2!$B$1:$Z$1,0),0)*VLOOKUP($B15,[1]Table2!$B$1:$Z$21,MATCH("xGA/90",[1]Table2!$B$1:$Z$1,0),0),"")</f>
        <v/>
      </c>
      <c r="LW84" s="41" t="str">
        <f>IFERROR(VLOOKUP(LW15,[1]Table2!$B$1:$Z$21,MATCH("xG/90",[1]Table2!$B$1:$Z$1,0),0)*VLOOKUP($B15,[1]Table2!$B$1:$Z$21,MATCH("xGA/90",[1]Table2!$B$1:$Z$1,0),0),"")</f>
        <v/>
      </c>
      <c r="LX84" s="41" t="str">
        <f>IFERROR(VLOOKUP(LX15,[1]Table2!$B$1:$Z$21,MATCH("xG/90",[1]Table2!$B$1:$Z$1,0),0)*VLOOKUP($B15,[1]Table2!$B$1:$Z$21,MATCH("xGA/90",[1]Table2!$B$1:$Z$1,0),0),"")</f>
        <v/>
      </c>
      <c r="LY84" s="41" t="str">
        <f>IFERROR(VLOOKUP(LY15,[1]Table2!$B$1:$Z$21,MATCH("xG/90",[1]Table2!$B$1:$Z$1,0),0)*VLOOKUP($B15,[1]Table2!$B$1:$Z$21,MATCH("xGA/90",[1]Table2!$B$1:$Z$1,0),0),"")</f>
        <v/>
      </c>
      <c r="LZ84" s="41" t="str">
        <f>IFERROR(VLOOKUP(LZ15,[1]Table2!$B$1:$Z$21,MATCH("xG/90",[1]Table2!$B$1:$Z$1,0),0)*VLOOKUP($B15,[1]Table2!$B$1:$Z$21,MATCH("xGA/90",[1]Table2!$B$1:$Z$1,0),0),"")</f>
        <v/>
      </c>
      <c r="MA84" s="41" t="str">
        <f>IFERROR(VLOOKUP(MA15,[1]Table2!$B$1:$Z$21,MATCH("xG/90",[1]Table2!$B$1:$Z$1,0),0)*VLOOKUP($B15,[1]Table2!$B$1:$Z$21,MATCH("xGA/90",[1]Table2!$B$1:$Z$1,0),0),"")</f>
        <v/>
      </c>
      <c r="MB84" s="41" t="str">
        <f>IFERROR(VLOOKUP(MB15,[1]Table2!$B$1:$Z$21,MATCH("xG/90",[1]Table2!$B$1:$Z$1,0),0)*VLOOKUP($B15,[1]Table2!$B$1:$Z$21,MATCH("xGA/90",[1]Table2!$B$1:$Z$1,0),0),"")</f>
        <v/>
      </c>
      <c r="MC84" s="41" t="str">
        <f>IFERROR(VLOOKUP(MC15,[1]Table2!$B$1:$Z$21,MATCH("xG/90",[1]Table2!$B$1:$Z$1,0),0)*VLOOKUP($B15,[1]Table2!$B$1:$Z$21,MATCH("xGA/90",[1]Table2!$B$1:$Z$1,0),0),"")</f>
        <v/>
      </c>
      <c r="MD84" s="41" t="str">
        <f>IFERROR(VLOOKUP(MD15,[1]Table2!$B$1:$Z$21,MATCH("xG/90",[1]Table2!$B$1:$Z$1,0),0)*VLOOKUP($B15,[1]Table2!$B$1:$Z$21,MATCH("xGA/90",[1]Table2!$B$1:$Z$1,0),0),"")</f>
        <v/>
      </c>
      <c r="ME84" s="41" t="str">
        <f>IFERROR(VLOOKUP(ME15,[1]Table2!$B$1:$Z$21,MATCH("xG/90",[1]Table2!$B$1:$Z$1,0),0)*VLOOKUP($B15,[1]Table2!$B$1:$Z$21,MATCH("xGA/90",[1]Table2!$B$1:$Z$1,0),0),"")</f>
        <v/>
      </c>
      <c r="MF84" s="41" t="str">
        <f>IFERROR(VLOOKUP(MF15,[1]Table2!$B$1:$Z$21,MATCH("xG/90",[1]Table2!$B$1:$Z$1,0),0)*VLOOKUP($B15,[1]Table2!$B$1:$Z$21,MATCH("xGA/90",[1]Table2!$B$1:$Z$1,0),0),"")</f>
        <v/>
      </c>
      <c r="MG84" s="41" t="str">
        <f>IFERROR(VLOOKUP(MG15,[1]Table2!$B$1:$Z$21,MATCH("xG/90",[1]Table2!$B$1:$Z$1,0),0)*VLOOKUP($B15,[1]Table2!$B$1:$Z$21,MATCH("xGA/90",[1]Table2!$B$1:$Z$1,0),0),"")</f>
        <v/>
      </c>
      <c r="MH84" s="41" t="str">
        <f>IFERROR(VLOOKUP(MH15,[1]Table2!$B$1:$Z$21,MATCH("xG/90",[1]Table2!$B$1:$Z$1,0),0)*VLOOKUP($B15,[1]Table2!$B$1:$Z$21,MATCH("xGA/90",[1]Table2!$B$1:$Z$1,0),0),"")</f>
        <v/>
      </c>
      <c r="MI84" s="41" t="str">
        <f>IFERROR(VLOOKUP(MI15,[1]Table2!$B$1:$Z$21,MATCH("xG/90",[1]Table2!$B$1:$Z$1,0),0)*VLOOKUP($B15,[1]Table2!$B$1:$Z$21,MATCH("xGA/90",[1]Table2!$B$1:$Z$1,0),0),"")</f>
        <v/>
      </c>
      <c r="MJ84" s="41" t="str">
        <f>IFERROR(VLOOKUP(MJ15,[1]Table2!$B$1:$Z$21,MATCH("xG/90",[1]Table2!$B$1:$Z$1,0),0)*VLOOKUP($B15,[1]Table2!$B$1:$Z$21,MATCH("xGA/90",[1]Table2!$B$1:$Z$1,0),0),"")</f>
        <v/>
      </c>
      <c r="MK84" s="41" t="str">
        <f>IFERROR(VLOOKUP(MK15,[1]Table2!$B$1:$Z$21,MATCH("xG/90",[1]Table2!$B$1:$Z$1,0),0)*VLOOKUP($B15,[1]Table2!$B$1:$Z$21,MATCH("xGA/90",[1]Table2!$B$1:$Z$1,0),0),"")</f>
        <v/>
      </c>
      <c r="ML84" s="41" t="str">
        <f>IFERROR(VLOOKUP(ML15,[1]Table2!$B$1:$Z$21,MATCH("xG/90",[1]Table2!$B$1:$Z$1,0),0)*VLOOKUP($B15,[1]Table2!$B$1:$Z$21,MATCH("xGA/90",[1]Table2!$B$1:$Z$1,0),0),"")</f>
        <v/>
      </c>
      <c r="MM84" s="41" t="str">
        <f>IFERROR(VLOOKUP(MM15,[1]Table2!$B$1:$Z$21,MATCH("xG/90",[1]Table2!$B$1:$Z$1,0),0)*VLOOKUP($B15,[1]Table2!$B$1:$Z$21,MATCH("xGA/90",[1]Table2!$B$1:$Z$1,0),0),"")</f>
        <v/>
      </c>
      <c r="MN84" s="41" t="str">
        <f>IFERROR(VLOOKUP(MN15,[1]Table2!$B$1:$Z$21,MATCH("xG/90",[1]Table2!$B$1:$Z$1,0),0)*VLOOKUP($B15,[1]Table2!$B$1:$Z$21,MATCH("xGA/90",[1]Table2!$B$1:$Z$1,0),0),"")</f>
        <v/>
      </c>
      <c r="MO84" s="41" t="str">
        <f>IFERROR(VLOOKUP(MO15,[1]Table2!$B$1:$Z$21,MATCH("xG/90",[1]Table2!$B$1:$Z$1,0),0)*VLOOKUP($B15,[1]Table2!$B$1:$Z$21,MATCH("xGA/90",[1]Table2!$B$1:$Z$1,0),0),"")</f>
        <v/>
      </c>
      <c r="MP84" s="41" t="str">
        <f>IFERROR(VLOOKUP(MP15,[1]Table2!$B$1:$Z$21,MATCH("xG/90",[1]Table2!$B$1:$Z$1,0),0)*VLOOKUP($B15,[1]Table2!$B$1:$Z$21,MATCH("xGA/90",[1]Table2!$B$1:$Z$1,0),0),"")</f>
        <v/>
      </c>
      <c r="MQ84" s="41" t="str">
        <f>IFERROR(VLOOKUP(MQ15,[1]Table2!$B$1:$Z$21,MATCH("xG/90",[1]Table2!$B$1:$Z$1,0),0)*VLOOKUP($B15,[1]Table2!$B$1:$Z$21,MATCH("xGA/90",[1]Table2!$B$1:$Z$1,0),0),"")</f>
        <v/>
      </c>
      <c r="MR84" s="41" t="str">
        <f>IFERROR(VLOOKUP(MR15,[1]Table2!$B$1:$Z$21,MATCH("xG/90",[1]Table2!$B$1:$Z$1,0),0)*VLOOKUP($B15,[1]Table2!$B$1:$Z$21,MATCH("xGA/90",[1]Table2!$B$1:$Z$1,0),0),"")</f>
        <v/>
      </c>
      <c r="MS84" s="41" t="str">
        <f>IFERROR(VLOOKUP(MS15,[1]Table2!$B$1:$Z$21,MATCH("xG/90",[1]Table2!$B$1:$Z$1,0),0)*VLOOKUP($B15,[1]Table2!$B$1:$Z$21,MATCH("xGA/90",[1]Table2!$B$1:$Z$1,0),0),"")</f>
        <v/>
      </c>
      <c r="MT84" s="41" t="str">
        <f>IFERROR(VLOOKUP(MT15,[1]Table2!$B$1:$Z$21,MATCH("xG/90",[1]Table2!$B$1:$Z$1,0),0)*VLOOKUP($B15,[1]Table2!$B$1:$Z$21,MATCH("xGA/90",[1]Table2!$B$1:$Z$1,0),0),"")</f>
        <v/>
      </c>
      <c r="MU84" s="41" t="str">
        <f>IFERROR(VLOOKUP(MU15,[1]Table2!$B$1:$Z$21,MATCH("xG/90",[1]Table2!$B$1:$Z$1,0),0)*VLOOKUP($B15,[1]Table2!$B$1:$Z$21,MATCH("xGA/90",[1]Table2!$B$1:$Z$1,0),0),"")</f>
        <v/>
      </c>
      <c r="MV84" s="41" t="str">
        <f>IFERROR(VLOOKUP(MV15,[1]Table2!$B$1:$Z$21,MATCH("xG/90",[1]Table2!$B$1:$Z$1,0),0)*VLOOKUP($B15,[1]Table2!$B$1:$Z$21,MATCH("xGA/90",[1]Table2!$B$1:$Z$1,0),0),"")</f>
        <v/>
      </c>
      <c r="MW84" s="41" t="str">
        <f>IFERROR(VLOOKUP(MW15,[1]Table2!$B$1:$Z$21,MATCH("xG/90",[1]Table2!$B$1:$Z$1,0),0)*VLOOKUP($B15,[1]Table2!$B$1:$Z$21,MATCH("xGA/90",[1]Table2!$B$1:$Z$1,0),0),"")</f>
        <v/>
      </c>
      <c r="MX84" s="41" t="str">
        <f>IFERROR(VLOOKUP(MX15,[1]Table2!$B$1:$Z$21,MATCH("xG/90",[1]Table2!$B$1:$Z$1,0),0)*VLOOKUP($B15,[1]Table2!$B$1:$Z$21,MATCH("xGA/90",[1]Table2!$B$1:$Z$1,0),0),"")</f>
        <v/>
      </c>
      <c r="MY84" s="41" t="str">
        <f>IFERROR(VLOOKUP(MY15,[1]Table2!$B$1:$Z$21,MATCH("xG/90",[1]Table2!$B$1:$Z$1,0),0)*VLOOKUP($B15,[1]Table2!$B$1:$Z$21,MATCH("xGA/90",[1]Table2!$B$1:$Z$1,0),0),"")</f>
        <v/>
      </c>
      <c r="MZ84" s="41" t="str">
        <f>IFERROR(VLOOKUP(MZ15,[1]Table2!$B$1:$Z$21,MATCH("xG/90",[1]Table2!$B$1:$Z$1,0),0)*VLOOKUP($B15,[1]Table2!$B$1:$Z$21,MATCH("xGA/90",[1]Table2!$B$1:$Z$1,0),0),"")</f>
        <v/>
      </c>
      <c r="NA84" s="41" t="str">
        <f>IFERROR(VLOOKUP(NA15,[1]Table2!$B$1:$Z$21,MATCH("xG/90",[1]Table2!$B$1:$Z$1,0),0)*VLOOKUP($B15,[1]Table2!$B$1:$Z$21,MATCH("xGA/90",[1]Table2!$B$1:$Z$1,0),0),"")</f>
        <v/>
      </c>
      <c r="NB84" s="41" t="str">
        <f>IFERROR(VLOOKUP(NB15,[1]Table2!$B$1:$Z$21,MATCH("xG/90",[1]Table2!$B$1:$Z$1,0),0)*VLOOKUP($B15,[1]Table2!$B$1:$Z$21,MATCH("xGA/90",[1]Table2!$B$1:$Z$1,0),0),"")</f>
        <v/>
      </c>
      <c r="NC84" s="41" t="str">
        <f>IFERROR(VLOOKUP(NC15,[1]Table2!$B$1:$Z$21,MATCH("xG/90",[1]Table2!$B$1:$Z$1,0),0)*VLOOKUP($B15,[1]Table2!$B$1:$Z$21,MATCH("xGA/90",[1]Table2!$B$1:$Z$1,0),0),"")</f>
        <v/>
      </c>
      <c r="NE84" s="40">
        <f t="shared" si="2"/>
        <v>0.45</v>
      </c>
      <c r="NF84" s="41" t="str">
        <f>IFERROR(VLOOKUP(NF15,[1]Table2!$B$1:$Z$21,MATCH("xG/90",[1]Table2!$B$1:$Z$1,0),0)*VLOOKUP($B15,[1]Table2!$B$1:$Z$21,MATCH("xGA/90",[1]Table2!$B$1:$Z$1,0),0),"")</f>
        <v/>
      </c>
      <c r="NG84" s="41" t="str">
        <f>IFERROR(VLOOKUP(NG15,[1]Table2!$B$1:$Z$21,MATCH("xG/90",[1]Table2!$B$1:$Z$1,0),0)*VLOOKUP($B15,[1]Table2!$B$1:$Z$21,MATCH("xGA/90",[1]Table2!$B$1:$Z$1,0),0),"")</f>
        <v/>
      </c>
      <c r="NH84" s="41" t="str">
        <f>IFERROR(VLOOKUP(NH15,[1]Table2!$B$1:$Z$21,MATCH("xG/90",[1]Table2!$B$1:$Z$1,0),0)*VLOOKUP($B15,[1]Table2!$B$1:$Z$21,MATCH("xGA/90",[1]Table2!$B$1:$Z$1,0),0),"")</f>
        <v/>
      </c>
      <c r="NI84" s="41" t="str">
        <f>IFERROR(VLOOKUP(NI15,[1]Table2!$B$1:$Z$21,MATCH("xG/90",[1]Table2!$B$1:$Z$1,0),0)*VLOOKUP($B15,[1]Table2!$B$1:$Z$21,MATCH("xGA/90",[1]Table2!$B$1:$Z$1,0),0),"")</f>
        <v/>
      </c>
      <c r="NJ84" s="41">
        <f>IFERROR(VLOOKUP(NJ15,[1]Table2!$B$1:$Z$21,MATCH("xG/90",[1]Table2!$B$1:$Z$1,0),0)*VLOOKUP($B15,[1]Table2!$B$1:$Z$21,MATCH("xGA/90",[1]Table2!$B$1:$Z$1,0),0),"")</f>
        <v>1.4043749999999999</v>
      </c>
    </row>
    <row r="85" spans="1:374" s="42" customFormat="1" ht="15.75" thickBot="1" x14ac:dyDescent="0.3">
      <c r="A85" s="39" t="s">
        <v>79</v>
      </c>
      <c r="B85" s="40">
        <f>VLOOKUP(A85,[1]Table!$B$1:$O$21,MATCH("xGD/90",[1]Table!$B$1:$O$1,0),0)</f>
        <v>1.3</v>
      </c>
      <c r="C85" s="41" t="str">
        <f>IFERROR(VLOOKUP(C16,[1]Table2!$B$1:$Z$21,MATCH("xG/90",[1]Table2!$B$1:$Z$1,0),0)*VLOOKUP($B16,[1]Table2!$B$1:$Z$21,MATCH("xGA/90",[1]Table2!$B$1:$Z$1,0),0),"")</f>
        <v/>
      </c>
      <c r="D85" s="41" t="str">
        <f>IFERROR(VLOOKUP(D16,[1]Table2!$B$1:$Z$21,MATCH("xG/90",[1]Table2!$B$1:$Z$1,0),0)*VLOOKUP($B16,[1]Table2!$B$1:$Z$21,MATCH("xGA/90",[1]Table2!$B$1:$Z$1,0),0),"")</f>
        <v/>
      </c>
      <c r="E85" s="41" t="str">
        <f>IFERROR(VLOOKUP(E16,[1]Table2!$B$1:$Z$21,MATCH("xG/90",[1]Table2!$B$1:$Z$1,0),0)*VLOOKUP($B16,[1]Table2!$B$1:$Z$21,MATCH("xGA/90",[1]Table2!$B$1:$Z$1,0),0),"")</f>
        <v/>
      </c>
      <c r="F85" s="41" t="str">
        <f>IFERROR(VLOOKUP(F16,[1]Table2!$B$1:$Z$21,MATCH("xG/90",[1]Table2!$B$1:$Z$1,0),0)*VLOOKUP($B16,[1]Table2!$B$1:$Z$21,MATCH("xGA/90",[1]Table2!$B$1:$Z$1,0),0),"")</f>
        <v/>
      </c>
      <c r="G85" s="41" t="str">
        <f>IFERROR(VLOOKUP(G16,[1]Table2!$B$1:$Z$21,MATCH("xG/90",[1]Table2!$B$1:$Z$1,0),0)*VLOOKUP($B16,[1]Table2!$B$1:$Z$21,MATCH("xGA/90",[1]Table2!$B$1:$Z$1,0),0),"")</f>
        <v/>
      </c>
      <c r="H85" s="41" t="str">
        <f>IFERROR(VLOOKUP(H16,[1]Table2!$B$1:$Z$21,MATCH("xG/90",[1]Table2!$B$1:$Z$1,0),0)*VLOOKUP($B16,[1]Table2!$B$1:$Z$21,MATCH("xGA/90",[1]Table2!$B$1:$Z$1,0),0),"")</f>
        <v/>
      </c>
      <c r="I85" s="41">
        <f>IFERROR(VLOOKUP(I16,[1]Table2!$B$1:$Z$21,MATCH("xG/90",[1]Table2!$B$1:$Z$1,0),0)*VLOOKUP($B16,[1]Table2!$B$1:$Z$21,MATCH("xGA/90",[1]Table2!$B$1:$Z$1,0),0),"")</f>
        <v>1.082741935483871</v>
      </c>
      <c r="J85" s="41" t="str">
        <f>IFERROR(VLOOKUP(J16,[1]Table2!$B$1:$Z$21,MATCH("xG/90",[1]Table2!$B$1:$Z$1,0),0)*VLOOKUP($B16,[1]Table2!$B$1:$Z$21,MATCH("xGA/90",[1]Table2!$B$1:$Z$1,0),0),"")</f>
        <v/>
      </c>
      <c r="K85" s="41" t="str">
        <f>IFERROR(VLOOKUP(K16,[1]Table2!$B$1:$Z$21,MATCH("xG/90",[1]Table2!$B$1:$Z$1,0),0)*VLOOKUP($B16,[1]Table2!$B$1:$Z$21,MATCH("xGA/90",[1]Table2!$B$1:$Z$1,0),0),"")</f>
        <v/>
      </c>
      <c r="L85" s="41" t="str">
        <f>IFERROR(VLOOKUP(L16,[1]Table2!$B$1:$Z$21,MATCH("xG/90",[1]Table2!$B$1:$Z$1,0),0)*VLOOKUP($B16,[1]Table2!$B$1:$Z$21,MATCH("xGA/90",[1]Table2!$B$1:$Z$1,0),0),"")</f>
        <v/>
      </c>
      <c r="M85" s="41" t="str">
        <f>IFERROR(VLOOKUP(M16,[1]Table2!$B$1:$Z$21,MATCH("xG/90",[1]Table2!$B$1:$Z$1,0),0)*VLOOKUP($B16,[1]Table2!$B$1:$Z$21,MATCH("xGA/90",[1]Table2!$B$1:$Z$1,0),0),"")</f>
        <v/>
      </c>
      <c r="N85" s="41" t="str">
        <f>IFERROR(VLOOKUP(N16,[1]Table2!$B$1:$Z$21,MATCH("xG/90",[1]Table2!$B$1:$Z$1,0),0)*VLOOKUP($B16,[1]Table2!$B$1:$Z$21,MATCH("xGA/90",[1]Table2!$B$1:$Z$1,0),0),"")</f>
        <v/>
      </c>
      <c r="O85" s="41">
        <f>IFERROR(VLOOKUP(O16,[1]Table2!$B$1:$Z$21,MATCH("xG/90",[1]Table2!$B$1:$Z$1,0),0)*VLOOKUP($B16,[1]Table2!$B$1:$Z$21,MATCH("xGA/90",[1]Table2!$B$1:$Z$1,0),0),"")</f>
        <v>0.82432291666666657</v>
      </c>
      <c r="P85" s="41" t="str">
        <f>IFERROR(VLOOKUP(P16,[1]Table2!$B$1:$Z$21,MATCH("xG/90",[1]Table2!$B$1:$Z$1,0),0)*VLOOKUP($B16,[1]Table2!$B$1:$Z$21,MATCH("xGA/90",[1]Table2!$B$1:$Z$1,0),0),"")</f>
        <v/>
      </c>
      <c r="Q85" s="41" t="str">
        <f>IFERROR(VLOOKUP(Q16,[1]Table2!$B$1:$Z$21,MATCH("xG/90",[1]Table2!$B$1:$Z$1,0),0)*VLOOKUP($B16,[1]Table2!$B$1:$Z$21,MATCH("xGA/90",[1]Table2!$B$1:$Z$1,0),0),"")</f>
        <v/>
      </c>
      <c r="R85" s="41" t="str">
        <f>IFERROR(VLOOKUP(R16,[1]Table2!$B$1:$Z$21,MATCH("xG/90",[1]Table2!$B$1:$Z$1,0),0)*VLOOKUP($B16,[1]Table2!$B$1:$Z$21,MATCH("xGA/90",[1]Table2!$B$1:$Z$1,0),0),"")</f>
        <v/>
      </c>
      <c r="S85" s="41" t="str">
        <f>IFERROR(VLOOKUP(S16,[1]Table2!$B$1:$Z$21,MATCH("xG/90",[1]Table2!$B$1:$Z$1,0),0)*VLOOKUP($B16,[1]Table2!$B$1:$Z$21,MATCH("xGA/90",[1]Table2!$B$1:$Z$1,0),0),"")</f>
        <v/>
      </c>
      <c r="T85" s="41" t="str">
        <f>IFERROR(VLOOKUP(T16,[1]Table2!$B$1:$Z$21,MATCH("xG/90",[1]Table2!$B$1:$Z$1,0),0)*VLOOKUP($B16,[1]Table2!$B$1:$Z$21,MATCH("xGA/90",[1]Table2!$B$1:$Z$1,0),0),"")</f>
        <v/>
      </c>
      <c r="U85" s="41" t="str">
        <f>IFERROR(VLOOKUP(U16,[1]Table2!$B$1:$Z$21,MATCH("xG/90",[1]Table2!$B$1:$Z$1,0),0)*VLOOKUP($B16,[1]Table2!$B$1:$Z$21,MATCH("xGA/90",[1]Table2!$B$1:$Z$1,0),0),"")</f>
        <v/>
      </c>
      <c r="V85" s="41" t="str">
        <f>IFERROR(VLOOKUP(V16,[1]Table2!$B$1:$Z$21,MATCH("xG/90",[1]Table2!$B$1:$Z$1,0),0)*VLOOKUP($B16,[1]Table2!$B$1:$Z$21,MATCH("xGA/90",[1]Table2!$B$1:$Z$1,0),0),"")</f>
        <v/>
      </c>
      <c r="W85" s="41">
        <f>IFERROR(VLOOKUP(W16,[1]Table2!$B$1:$Z$21,MATCH("xG/90",[1]Table2!$B$1:$Z$1,0),0)*VLOOKUP($B16,[1]Table2!$B$1:$Z$21,MATCH("xGA/90",[1]Table2!$B$1:$Z$1,0),0),"")</f>
        <v>1.4278494623655915</v>
      </c>
      <c r="X85" s="41" t="str">
        <f>IFERROR(VLOOKUP(X16,[1]Table2!$B$1:$Z$21,MATCH("xG/90",[1]Table2!$B$1:$Z$1,0),0)*VLOOKUP($B16,[1]Table2!$B$1:$Z$21,MATCH("xGA/90",[1]Table2!$B$1:$Z$1,0),0),"")</f>
        <v/>
      </c>
      <c r="Y85" s="41" t="str">
        <f>IFERROR(VLOOKUP(Y16,[1]Table2!$B$1:$Z$21,MATCH("xG/90",[1]Table2!$B$1:$Z$1,0),0)*VLOOKUP($B16,[1]Table2!$B$1:$Z$21,MATCH("xGA/90",[1]Table2!$B$1:$Z$1,0),0),"")</f>
        <v/>
      </c>
      <c r="Z85" s="41" t="str">
        <f>IFERROR(VLOOKUP(Z16,[1]Table2!$B$1:$Z$21,MATCH("xG/90",[1]Table2!$B$1:$Z$1,0),0)*VLOOKUP($B16,[1]Table2!$B$1:$Z$21,MATCH("xGA/90",[1]Table2!$B$1:$Z$1,0),0),"")</f>
        <v/>
      </c>
      <c r="AA85" s="41" t="str">
        <f>IFERROR(VLOOKUP(AA16,[1]Table2!$B$1:$Z$21,MATCH("xG/90",[1]Table2!$B$1:$Z$1,0),0)*VLOOKUP($B16,[1]Table2!$B$1:$Z$21,MATCH("xGA/90",[1]Table2!$B$1:$Z$1,0),0),"")</f>
        <v/>
      </c>
      <c r="AB85" s="41" t="str">
        <f>IFERROR(VLOOKUP(AB16,[1]Table2!$B$1:$Z$21,MATCH("xG/90",[1]Table2!$B$1:$Z$1,0),0)*VLOOKUP($B16,[1]Table2!$B$1:$Z$21,MATCH("xGA/90",[1]Table2!$B$1:$Z$1,0),0),"")</f>
        <v/>
      </c>
      <c r="AC85" s="41">
        <f>IFERROR(VLOOKUP(AC16,[1]Table2!$B$1:$Z$21,MATCH("xG/90",[1]Table2!$B$1:$Z$1,0),0)*VLOOKUP($B16,[1]Table2!$B$1:$Z$21,MATCH("xGA/90",[1]Table2!$B$1:$Z$1,0),0),"")</f>
        <v>0.80390624999999993</v>
      </c>
      <c r="AD85" s="41" t="str">
        <f>IFERROR(VLOOKUP(AD16,[1]Table2!$B$1:$Z$21,MATCH("xG/90",[1]Table2!$B$1:$Z$1,0),0)*VLOOKUP($B16,[1]Table2!$B$1:$Z$21,MATCH("xGA/90",[1]Table2!$B$1:$Z$1,0),0),"")</f>
        <v/>
      </c>
      <c r="AE85" s="41" t="str">
        <f>IFERROR(VLOOKUP(AE16,[1]Table2!$B$1:$Z$21,MATCH("xG/90",[1]Table2!$B$1:$Z$1,0),0)*VLOOKUP($B16,[1]Table2!$B$1:$Z$21,MATCH("xGA/90",[1]Table2!$B$1:$Z$1,0),0),"")</f>
        <v/>
      </c>
      <c r="AF85" s="41" t="str">
        <f>IFERROR(VLOOKUP(AF16,[1]Table2!$B$1:$Z$21,MATCH("xG/90",[1]Table2!$B$1:$Z$1,0),0)*VLOOKUP($B16,[1]Table2!$B$1:$Z$21,MATCH("xGA/90",[1]Table2!$B$1:$Z$1,0),0),"")</f>
        <v/>
      </c>
      <c r="AG85" s="41">
        <f>IFERROR(VLOOKUP(AG16,[1]Table2!$B$1:$Z$21,MATCH("xG/90",[1]Table2!$B$1:$Z$1,0),0)*VLOOKUP($B16,[1]Table2!$B$1:$Z$21,MATCH("xGA/90",[1]Table2!$B$1:$Z$1,0),0),"")</f>
        <v>0.81921875</v>
      </c>
      <c r="AH85" s="41" t="str">
        <f>IFERROR(VLOOKUP(AH16,[1]Table2!$B$1:$Z$21,MATCH("xG/90",[1]Table2!$B$1:$Z$1,0),0)*VLOOKUP($B16,[1]Table2!$B$1:$Z$21,MATCH("xGA/90",[1]Table2!$B$1:$Z$1,0),0),"")</f>
        <v/>
      </c>
      <c r="AI85" s="41" t="str">
        <f>IFERROR(VLOOKUP(AI16,[1]Table2!$B$1:$Z$21,MATCH("xG/90",[1]Table2!$B$1:$Z$1,0),0)*VLOOKUP($B16,[1]Table2!$B$1:$Z$21,MATCH("xGA/90",[1]Table2!$B$1:$Z$1,0),0),"")</f>
        <v/>
      </c>
      <c r="AJ85" s="41">
        <f>IFERROR(VLOOKUP(AJ16,[1]Table2!$B$1:$Z$21,MATCH("xG/90",[1]Table2!$B$1:$Z$1,0),0)*VLOOKUP($B16,[1]Table2!$B$1:$Z$21,MATCH("xGA/90",[1]Table2!$B$1:$Z$1,0),0),"")</f>
        <v>1.0667708333333332</v>
      </c>
      <c r="AK85" s="41" t="str">
        <f>IFERROR(VLOOKUP(AK16,[1]Table2!$B$1:$Z$21,MATCH("xG/90",[1]Table2!$B$1:$Z$1,0),0)*VLOOKUP($B16,[1]Table2!$B$1:$Z$21,MATCH("xGA/90",[1]Table2!$B$1:$Z$1,0),0),"")</f>
        <v/>
      </c>
      <c r="AL85" s="41" t="str">
        <f>IFERROR(VLOOKUP(AL16,[1]Table2!$B$1:$Z$21,MATCH("xG/90",[1]Table2!$B$1:$Z$1,0),0)*VLOOKUP($B16,[1]Table2!$B$1:$Z$21,MATCH("xGA/90",[1]Table2!$B$1:$Z$1,0),0),"")</f>
        <v/>
      </c>
      <c r="AM85" s="41" t="str">
        <f>IFERROR(VLOOKUP(AM16,[1]Table2!$B$1:$Z$21,MATCH("xG/90",[1]Table2!$B$1:$Z$1,0),0)*VLOOKUP($B16,[1]Table2!$B$1:$Z$21,MATCH("xGA/90",[1]Table2!$B$1:$Z$1,0),0),"")</f>
        <v/>
      </c>
      <c r="AN85" s="41" t="str">
        <f>IFERROR(VLOOKUP(AN16,[1]Table2!$B$1:$Z$21,MATCH("xG/90",[1]Table2!$B$1:$Z$1,0),0)*VLOOKUP($B16,[1]Table2!$B$1:$Z$21,MATCH("xGA/90",[1]Table2!$B$1:$Z$1,0),0),"")</f>
        <v/>
      </c>
      <c r="AO85" s="41" t="str">
        <f>IFERROR(VLOOKUP(AO16,[1]Table2!$B$1:$Z$21,MATCH("xG/90",[1]Table2!$B$1:$Z$1,0),0)*VLOOKUP($B16,[1]Table2!$B$1:$Z$21,MATCH("xGA/90",[1]Table2!$B$1:$Z$1,0),0),"")</f>
        <v/>
      </c>
      <c r="AP85" s="41" t="str">
        <f>IFERROR(VLOOKUP(AP16,[1]Table2!$B$1:$Z$21,MATCH("xG/90",[1]Table2!$B$1:$Z$1,0),0)*VLOOKUP($B16,[1]Table2!$B$1:$Z$21,MATCH("xGA/90",[1]Table2!$B$1:$Z$1,0),0),"")</f>
        <v/>
      </c>
      <c r="AQ85" s="41" t="str">
        <f>IFERROR(VLOOKUP(AQ16,[1]Table2!$B$1:$Z$21,MATCH("xG/90",[1]Table2!$B$1:$Z$1,0),0)*VLOOKUP($B16,[1]Table2!$B$1:$Z$21,MATCH("xGA/90",[1]Table2!$B$1:$Z$1,0),0),"")</f>
        <v/>
      </c>
      <c r="AR85" s="41" t="str">
        <f>IFERROR(VLOOKUP(AR16,[1]Table2!$B$1:$Z$21,MATCH("xG/90",[1]Table2!$B$1:$Z$1,0),0)*VLOOKUP($B16,[1]Table2!$B$1:$Z$21,MATCH("xGA/90",[1]Table2!$B$1:$Z$1,0),0),"")</f>
        <v/>
      </c>
      <c r="AS85" s="41" t="str">
        <f>IFERROR(VLOOKUP(AS16,[1]Table2!$B$1:$Z$21,MATCH("xG/90",[1]Table2!$B$1:$Z$1,0),0)*VLOOKUP($B16,[1]Table2!$B$1:$Z$21,MATCH("xGA/90",[1]Table2!$B$1:$Z$1,0),0),"")</f>
        <v/>
      </c>
      <c r="AT85" s="41" t="str">
        <f>IFERROR(VLOOKUP(AT16,[1]Table2!$B$1:$Z$21,MATCH("xG/90",[1]Table2!$B$1:$Z$1,0),0)*VLOOKUP($B16,[1]Table2!$B$1:$Z$21,MATCH("xGA/90",[1]Table2!$B$1:$Z$1,0),0),"")</f>
        <v/>
      </c>
      <c r="AU85" s="41" t="str">
        <f>IFERROR(VLOOKUP(AU16,[1]Table2!$B$1:$Z$21,MATCH("xG/90",[1]Table2!$B$1:$Z$1,0),0)*VLOOKUP($B16,[1]Table2!$B$1:$Z$21,MATCH("xGA/90",[1]Table2!$B$1:$Z$1,0),0),"")</f>
        <v/>
      </c>
      <c r="AV85" s="41" t="str">
        <f>IFERROR(VLOOKUP(AV16,[1]Table2!$B$1:$Z$21,MATCH("xG/90",[1]Table2!$B$1:$Z$1,0),0)*VLOOKUP($B16,[1]Table2!$B$1:$Z$21,MATCH("xGA/90",[1]Table2!$B$1:$Z$1,0),0),"")</f>
        <v/>
      </c>
      <c r="AW85" s="41" t="str">
        <f>IFERROR(VLOOKUP(AW16,[1]Table2!$B$1:$Z$21,MATCH("xG/90",[1]Table2!$B$1:$Z$1,0),0)*VLOOKUP($B16,[1]Table2!$B$1:$Z$21,MATCH("xGA/90",[1]Table2!$B$1:$Z$1,0),0),"")</f>
        <v/>
      </c>
      <c r="AX85" s="41">
        <f>IFERROR(VLOOKUP(AX16,[1]Table2!$B$1:$Z$21,MATCH("xG/90",[1]Table2!$B$1:$Z$1,0),0)*VLOOKUP($B16,[1]Table2!$B$1:$Z$21,MATCH("xGA/90",[1]Table2!$B$1:$Z$1,0),0),"")</f>
        <v>0.80645833333333339</v>
      </c>
      <c r="AY85" s="41" t="str">
        <f>IFERROR(VLOOKUP(AY16,[1]Table2!$B$1:$Z$21,MATCH("xG/90",[1]Table2!$B$1:$Z$1,0),0)*VLOOKUP($B16,[1]Table2!$B$1:$Z$21,MATCH("xGA/90",[1]Table2!$B$1:$Z$1,0),0),"")</f>
        <v/>
      </c>
      <c r="AZ85" s="41" t="str">
        <f>IFERROR(VLOOKUP(AZ16,[1]Table2!$B$1:$Z$21,MATCH("xG/90",[1]Table2!$B$1:$Z$1,0),0)*VLOOKUP($B16,[1]Table2!$B$1:$Z$21,MATCH("xGA/90",[1]Table2!$B$1:$Z$1,0),0),"")</f>
        <v/>
      </c>
      <c r="BA85" s="41" t="str">
        <f>IFERROR(VLOOKUP(BA16,[1]Table2!$B$1:$Z$21,MATCH("xG/90",[1]Table2!$B$1:$Z$1,0),0)*VLOOKUP($B16,[1]Table2!$B$1:$Z$21,MATCH("xGA/90",[1]Table2!$B$1:$Z$1,0),0),"")</f>
        <v/>
      </c>
      <c r="BB85" s="41" t="str">
        <f>IFERROR(VLOOKUP(BB16,[1]Table2!$B$1:$Z$21,MATCH("xG/90",[1]Table2!$B$1:$Z$1,0),0)*VLOOKUP($B16,[1]Table2!$B$1:$Z$21,MATCH("xGA/90",[1]Table2!$B$1:$Z$1,0),0),"")</f>
        <v/>
      </c>
      <c r="BC85" s="41" t="str">
        <f>IFERROR(VLOOKUP(BC16,[1]Table2!$B$1:$Z$21,MATCH("xG/90",[1]Table2!$B$1:$Z$1,0),0)*VLOOKUP($B16,[1]Table2!$B$1:$Z$21,MATCH("xGA/90",[1]Table2!$B$1:$Z$1,0),0),"")</f>
        <v/>
      </c>
      <c r="BD85" s="41" t="str">
        <f>IFERROR(VLOOKUP(BD16,[1]Table2!$B$1:$Z$21,MATCH("xG/90",[1]Table2!$B$1:$Z$1,0),0)*VLOOKUP($B16,[1]Table2!$B$1:$Z$21,MATCH("xGA/90",[1]Table2!$B$1:$Z$1,0),0),"")</f>
        <v/>
      </c>
      <c r="BE85" s="41" t="str">
        <f>IFERROR(VLOOKUP(BE16,[1]Table2!$B$1:$Z$21,MATCH("xG/90",[1]Table2!$B$1:$Z$1,0),0)*VLOOKUP($B16,[1]Table2!$B$1:$Z$21,MATCH("xGA/90",[1]Table2!$B$1:$Z$1,0),0),"")</f>
        <v/>
      </c>
      <c r="BF85" s="41" t="str">
        <f>IFERROR(VLOOKUP(BF16,[1]Table2!$B$1:$Z$21,MATCH("xG/90",[1]Table2!$B$1:$Z$1,0),0)*VLOOKUP($B16,[1]Table2!$B$1:$Z$21,MATCH("xGA/90",[1]Table2!$B$1:$Z$1,0),0),"")</f>
        <v/>
      </c>
      <c r="BG85" s="41" t="str">
        <f>IFERROR(VLOOKUP(BG16,[1]Table2!$B$1:$Z$21,MATCH("xG/90",[1]Table2!$B$1:$Z$1,0),0)*VLOOKUP($B16,[1]Table2!$B$1:$Z$21,MATCH("xGA/90",[1]Table2!$B$1:$Z$1,0),0),"")</f>
        <v/>
      </c>
      <c r="BH85" s="41" t="str">
        <f>IFERROR(VLOOKUP(BH16,[1]Table2!$B$1:$Z$21,MATCH("xG/90",[1]Table2!$B$1:$Z$1,0),0)*VLOOKUP($B16,[1]Table2!$B$1:$Z$21,MATCH("xGA/90",[1]Table2!$B$1:$Z$1,0),0),"")</f>
        <v/>
      </c>
      <c r="BI85" s="41" t="str">
        <f>IFERROR(VLOOKUP(BI16,[1]Table2!$B$1:$Z$21,MATCH("xG/90",[1]Table2!$B$1:$Z$1,0),0)*VLOOKUP($B16,[1]Table2!$B$1:$Z$21,MATCH("xGA/90",[1]Table2!$B$1:$Z$1,0),0),"")</f>
        <v/>
      </c>
      <c r="BJ85" s="41" t="str">
        <f>IFERROR(VLOOKUP(BJ16,[1]Table2!$B$1:$Z$21,MATCH("xG/90",[1]Table2!$B$1:$Z$1,0),0)*VLOOKUP($B16,[1]Table2!$B$1:$Z$21,MATCH("xGA/90",[1]Table2!$B$1:$Z$1,0),0),"")</f>
        <v/>
      </c>
      <c r="BK85" s="41" t="str">
        <f>IFERROR(VLOOKUP(BK16,[1]Table2!$B$1:$Z$21,MATCH("xG/90",[1]Table2!$B$1:$Z$1,0),0)*VLOOKUP($B16,[1]Table2!$B$1:$Z$21,MATCH("xGA/90",[1]Table2!$B$1:$Z$1,0),0),"")</f>
        <v/>
      </c>
      <c r="BL85" s="41" t="str">
        <f>IFERROR(VLOOKUP(BL16,[1]Table2!$B$1:$Z$21,MATCH("xG/90",[1]Table2!$B$1:$Z$1,0),0)*VLOOKUP($B16,[1]Table2!$B$1:$Z$21,MATCH("xGA/90",[1]Table2!$B$1:$Z$1,0),0),"")</f>
        <v/>
      </c>
      <c r="BM85" s="41">
        <f>IFERROR(VLOOKUP(BM16,[1]Table2!$B$1:$Z$21,MATCH("xG/90",[1]Table2!$B$1:$Z$1,0),0)*VLOOKUP($B16,[1]Table2!$B$1:$Z$21,MATCH("xGA/90",[1]Table2!$B$1:$Z$1,0),0),"")</f>
        <v>1.3420555555555556</v>
      </c>
      <c r="BN85" s="41" t="str">
        <f>IFERROR(VLOOKUP(BN16,[1]Table2!$B$1:$Z$21,MATCH("xG/90",[1]Table2!$B$1:$Z$1,0),0)*VLOOKUP($B16,[1]Table2!$B$1:$Z$21,MATCH("xGA/90",[1]Table2!$B$1:$Z$1,0),0),"")</f>
        <v/>
      </c>
      <c r="BO85" s="41" t="str">
        <f>IFERROR(VLOOKUP(BO16,[1]Table2!$B$1:$Z$21,MATCH("xG/90",[1]Table2!$B$1:$Z$1,0),0)*VLOOKUP($B16,[1]Table2!$B$1:$Z$21,MATCH("xGA/90",[1]Table2!$B$1:$Z$1,0),0),"")</f>
        <v/>
      </c>
      <c r="BP85" s="41" t="str">
        <f>IFERROR(VLOOKUP(BP16,[1]Table2!$B$1:$Z$21,MATCH("xG/90",[1]Table2!$B$1:$Z$1,0),0)*VLOOKUP($B16,[1]Table2!$B$1:$Z$21,MATCH("xGA/90",[1]Table2!$B$1:$Z$1,0),0),"")</f>
        <v/>
      </c>
      <c r="BQ85" s="41" t="str">
        <f>IFERROR(VLOOKUP(BQ16,[1]Table2!$B$1:$Z$21,MATCH("xG/90",[1]Table2!$B$1:$Z$1,0),0)*VLOOKUP($B16,[1]Table2!$B$1:$Z$21,MATCH("xGA/90",[1]Table2!$B$1:$Z$1,0),0),"")</f>
        <v/>
      </c>
      <c r="BR85" s="41" t="str">
        <f>IFERROR(VLOOKUP(BR16,[1]Table2!$B$1:$Z$21,MATCH("xG/90",[1]Table2!$B$1:$Z$1,0),0)*VLOOKUP($B16,[1]Table2!$B$1:$Z$21,MATCH("xGA/90",[1]Table2!$B$1:$Z$1,0),0),"")</f>
        <v/>
      </c>
      <c r="BS85" s="41">
        <f>IFERROR(VLOOKUP(BS16,[1]Table2!$B$1:$Z$21,MATCH("xG/90",[1]Table2!$B$1:$Z$1,0),0)*VLOOKUP($B16,[1]Table2!$B$1:$Z$21,MATCH("xGA/90",[1]Table2!$B$1:$Z$1,0),0),"")</f>
        <v>0.77838541666666661</v>
      </c>
      <c r="BT85" s="41" t="str">
        <f>IFERROR(VLOOKUP(BT16,[1]Table2!$B$1:$Z$21,MATCH("xG/90",[1]Table2!$B$1:$Z$1,0),0)*VLOOKUP($B16,[1]Table2!$B$1:$Z$21,MATCH("xGA/90",[1]Table2!$B$1:$Z$1,0),0),"")</f>
        <v/>
      </c>
      <c r="BU85" s="41" t="str">
        <f>IFERROR(VLOOKUP(BU16,[1]Table2!$B$1:$Z$21,MATCH("xG/90",[1]Table2!$B$1:$Z$1,0),0)*VLOOKUP($B16,[1]Table2!$B$1:$Z$21,MATCH("xGA/90",[1]Table2!$B$1:$Z$1,0),0),"")</f>
        <v/>
      </c>
      <c r="BV85" s="41" t="str">
        <f>IFERROR(VLOOKUP(BV16,[1]Table2!$B$1:$Z$21,MATCH("xG/90",[1]Table2!$B$1:$Z$1,0),0)*VLOOKUP($B16,[1]Table2!$B$1:$Z$21,MATCH("xGA/90",[1]Table2!$B$1:$Z$1,0),0),"")</f>
        <v/>
      </c>
      <c r="BW85" s="41" t="str">
        <f>IFERROR(VLOOKUP(BW16,[1]Table2!$B$1:$Z$21,MATCH("xG/90",[1]Table2!$B$1:$Z$1,0),0)*VLOOKUP($B16,[1]Table2!$B$1:$Z$21,MATCH("xGA/90",[1]Table2!$B$1:$Z$1,0),0),"")</f>
        <v/>
      </c>
      <c r="BX85" s="41" t="str">
        <f>IFERROR(VLOOKUP(BX16,[1]Table2!$B$1:$Z$21,MATCH("xG/90",[1]Table2!$B$1:$Z$1,0),0)*VLOOKUP($B16,[1]Table2!$B$1:$Z$21,MATCH("xGA/90",[1]Table2!$B$1:$Z$1,0),0),"")</f>
        <v/>
      </c>
      <c r="BY85" s="41" t="str">
        <f>IFERROR(VLOOKUP(BY16,[1]Table2!$B$1:$Z$21,MATCH("xG/90",[1]Table2!$B$1:$Z$1,0),0)*VLOOKUP($B16,[1]Table2!$B$1:$Z$21,MATCH("xGA/90",[1]Table2!$B$1:$Z$1,0),0),"")</f>
        <v/>
      </c>
      <c r="BZ85" s="41" t="str">
        <f>IFERROR(VLOOKUP(BZ16,[1]Table2!$B$1:$Z$21,MATCH("xG/90",[1]Table2!$B$1:$Z$1,0),0)*VLOOKUP($B16,[1]Table2!$B$1:$Z$21,MATCH("xGA/90",[1]Table2!$B$1:$Z$1,0),0),"")</f>
        <v/>
      </c>
      <c r="CA85" s="41">
        <f>IFERROR(VLOOKUP(CA16,[1]Table2!$B$1:$Z$21,MATCH("xG/90",[1]Table2!$B$1:$Z$1,0),0)*VLOOKUP($B16,[1]Table2!$B$1:$Z$21,MATCH("xGA/90",[1]Table2!$B$1:$Z$1,0),0),"")</f>
        <v>1.514784946236559</v>
      </c>
      <c r="CB85" s="41" t="str">
        <f>IFERROR(VLOOKUP(CB16,[1]Table2!$B$1:$Z$21,MATCH("xG/90",[1]Table2!$B$1:$Z$1,0),0)*VLOOKUP($B16,[1]Table2!$B$1:$Z$21,MATCH("xGA/90",[1]Table2!$B$1:$Z$1,0),0),"")</f>
        <v/>
      </c>
      <c r="CC85" s="41" t="str">
        <f>IFERROR(VLOOKUP(CC16,[1]Table2!$B$1:$Z$21,MATCH("xG/90",[1]Table2!$B$1:$Z$1,0),0)*VLOOKUP($B16,[1]Table2!$B$1:$Z$21,MATCH("xGA/90",[1]Table2!$B$1:$Z$1,0),0),"")</f>
        <v/>
      </c>
      <c r="CD85" s="41" t="str">
        <f>IFERROR(VLOOKUP(CD16,[1]Table2!$B$1:$Z$21,MATCH("xG/90",[1]Table2!$B$1:$Z$1,0),0)*VLOOKUP($B16,[1]Table2!$B$1:$Z$21,MATCH("xGA/90",[1]Table2!$B$1:$Z$1,0),0),"")</f>
        <v/>
      </c>
      <c r="CE85" s="41" t="str">
        <f>IFERROR(VLOOKUP(CE16,[1]Table2!$B$1:$Z$21,MATCH("xG/90",[1]Table2!$B$1:$Z$1,0),0)*VLOOKUP($B16,[1]Table2!$B$1:$Z$21,MATCH("xGA/90",[1]Table2!$B$1:$Z$1,0),0),"")</f>
        <v/>
      </c>
      <c r="CF85" s="41" t="str">
        <f>IFERROR(VLOOKUP(CF16,[1]Table2!$B$1:$Z$21,MATCH("xG/90",[1]Table2!$B$1:$Z$1,0),0)*VLOOKUP($B16,[1]Table2!$B$1:$Z$21,MATCH("xGA/90",[1]Table2!$B$1:$Z$1,0),0),"")</f>
        <v/>
      </c>
      <c r="CG85" s="41">
        <f>IFERROR(VLOOKUP(CG16,[1]Table2!$B$1:$Z$21,MATCH("xG/90",[1]Table2!$B$1:$Z$1,0),0)*VLOOKUP($B16,[1]Table2!$B$1:$Z$21,MATCH("xGA/90",[1]Table2!$B$1:$Z$1,0),0),"")</f>
        <v>1.5206896551724136</v>
      </c>
      <c r="CH85" s="41" t="str">
        <f>IFERROR(VLOOKUP(CH16,[1]Table2!$B$1:$Z$21,MATCH("xG/90",[1]Table2!$B$1:$Z$1,0),0)*VLOOKUP($B16,[1]Table2!$B$1:$Z$21,MATCH("xGA/90",[1]Table2!$B$1:$Z$1,0),0),"")</f>
        <v/>
      </c>
      <c r="CI85" s="41" t="str">
        <f>IFERROR(VLOOKUP(CI16,[1]Table2!$B$1:$Z$21,MATCH("xG/90",[1]Table2!$B$1:$Z$1,0),0)*VLOOKUP($B16,[1]Table2!$B$1:$Z$21,MATCH("xGA/90",[1]Table2!$B$1:$Z$1,0),0),"")</f>
        <v/>
      </c>
      <c r="CJ85" s="41" t="str">
        <f>IFERROR(VLOOKUP(CJ16,[1]Table2!$B$1:$Z$21,MATCH("xG/90",[1]Table2!$B$1:$Z$1,0),0)*VLOOKUP($B16,[1]Table2!$B$1:$Z$21,MATCH("xGA/90",[1]Table2!$B$1:$Z$1,0),0),"")</f>
        <v/>
      </c>
      <c r="CK85" s="41" t="str">
        <f>IFERROR(VLOOKUP(CK16,[1]Table2!$B$1:$Z$21,MATCH("xG/90",[1]Table2!$B$1:$Z$1,0),0)*VLOOKUP($B16,[1]Table2!$B$1:$Z$21,MATCH("xGA/90",[1]Table2!$B$1:$Z$1,0),0),"")</f>
        <v/>
      </c>
      <c r="CL85" s="41" t="str">
        <f>IFERROR(VLOOKUP(CL16,[1]Table2!$B$1:$Z$21,MATCH("xG/90",[1]Table2!$B$1:$Z$1,0),0)*VLOOKUP($B16,[1]Table2!$B$1:$Z$21,MATCH("xGA/90",[1]Table2!$B$1:$Z$1,0),0),"")</f>
        <v/>
      </c>
      <c r="CM85" s="41" t="str">
        <f>IFERROR(VLOOKUP(CM16,[1]Table2!$B$1:$Z$21,MATCH("xG/90",[1]Table2!$B$1:$Z$1,0),0)*VLOOKUP($B16,[1]Table2!$B$1:$Z$21,MATCH("xGA/90",[1]Table2!$B$1:$Z$1,0),0),"")</f>
        <v/>
      </c>
      <c r="CN85" s="41">
        <f>IFERROR(VLOOKUP(CN16,[1]Table2!$B$1:$Z$21,MATCH("xG/90",[1]Table2!$B$1:$Z$1,0),0)*VLOOKUP($B16,[1]Table2!$B$1:$Z$21,MATCH("xGA/90",[1]Table2!$B$1:$Z$1,0),0),"")</f>
        <v>1.0310416666666666</v>
      </c>
      <c r="CO85" s="41" t="str">
        <f>IFERROR(VLOOKUP(CO16,[1]Table2!$B$1:$Z$21,MATCH("xG/90",[1]Table2!$B$1:$Z$1,0),0)*VLOOKUP($B16,[1]Table2!$B$1:$Z$21,MATCH("xGA/90",[1]Table2!$B$1:$Z$1,0),0),"")</f>
        <v/>
      </c>
      <c r="CP85" s="41" t="str">
        <f>IFERROR(VLOOKUP(CP16,[1]Table2!$B$1:$Z$21,MATCH("xG/90",[1]Table2!$B$1:$Z$1,0),0)*VLOOKUP($B16,[1]Table2!$B$1:$Z$21,MATCH("xGA/90",[1]Table2!$B$1:$Z$1,0),0),"")</f>
        <v/>
      </c>
      <c r="CQ85" s="41" t="str">
        <f>IFERROR(VLOOKUP(CQ16,[1]Table2!$B$1:$Z$21,MATCH("xG/90",[1]Table2!$B$1:$Z$1,0),0)*VLOOKUP($B16,[1]Table2!$B$1:$Z$21,MATCH("xGA/90",[1]Table2!$B$1:$Z$1,0),0),"")</f>
        <v/>
      </c>
      <c r="CR85" s="41" t="str">
        <f>IFERROR(VLOOKUP(CR16,[1]Table2!$B$1:$Z$21,MATCH("xG/90",[1]Table2!$B$1:$Z$1,0),0)*VLOOKUP($B16,[1]Table2!$B$1:$Z$21,MATCH("xGA/90",[1]Table2!$B$1:$Z$1,0),0),"")</f>
        <v/>
      </c>
      <c r="CS85" s="41" t="str">
        <f>IFERROR(VLOOKUP(CS16,[1]Table2!$B$1:$Z$21,MATCH("xG/90",[1]Table2!$B$1:$Z$1,0),0)*VLOOKUP($B16,[1]Table2!$B$1:$Z$21,MATCH("xGA/90",[1]Table2!$B$1:$Z$1,0),0),"")</f>
        <v/>
      </c>
      <c r="CT85" s="41" t="str">
        <f>IFERROR(VLOOKUP(CT16,[1]Table2!$B$1:$Z$21,MATCH("xG/90",[1]Table2!$B$1:$Z$1,0),0)*VLOOKUP($B16,[1]Table2!$B$1:$Z$21,MATCH("xGA/90",[1]Table2!$B$1:$Z$1,0),0),"")</f>
        <v/>
      </c>
      <c r="CU85" s="41">
        <f>IFERROR(VLOOKUP(CU16,[1]Table2!$B$1:$Z$21,MATCH("xG/90",[1]Table2!$B$1:$Z$1,0),0)*VLOOKUP($B16,[1]Table2!$B$1:$Z$21,MATCH("xGA/90",[1]Table2!$B$1:$Z$1,0),0),"")</f>
        <v>1.0168817204301075</v>
      </c>
      <c r="CV85" s="41" t="str">
        <f>IFERROR(VLOOKUP(CV16,[1]Table2!$B$1:$Z$21,MATCH("xG/90",[1]Table2!$B$1:$Z$1,0),0)*VLOOKUP($B16,[1]Table2!$B$1:$Z$21,MATCH("xGA/90",[1]Table2!$B$1:$Z$1,0),0),"")</f>
        <v/>
      </c>
      <c r="CW85" s="41" t="str">
        <f>IFERROR(VLOOKUP(CW16,[1]Table2!$B$1:$Z$21,MATCH("xG/90",[1]Table2!$B$1:$Z$1,0),0)*VLOOKUP($B16,[1]Table2!$B$1:$Z$21,MATCH("xGA/90",[1]Table2!$B$1:$Z$1,0),0),"")</f>
        <v/>
      </c>
      <c r="CX85" s="41" t="str">
        <f>IFERROR(VLOOKUP(CX16,[1]Table2!$B$1:$Z$21,MATCH("xG/90",[1]Table2!$B$1:$Z$1,0),0)*VLOOKUP($B16,[1]Table2!$B$1:$Z$21,MATCH("xGA/90",[1]Table2!$B$1:$Z$1,0),0),"")</f>
        <v/>
      </c>
      <c r="CY85" s="41" t="str">
        <f>IFERROR(VLOOKUP(CY16,[1]Table2!$B$1:$Z$21,MATCH("xG/90",[1]Table2!$B$1:$Z$1,0),0)*VLOOKUP($B16,[1]Table2!$B$1:$Z$21,MATCH("xGA/90",[1]Table2!$B$1:$Z$1,0),0),"")</f>
        <v/>
      </c>
      <c r="CZ85" s="41" t="str">
        <f>IFERROR(VLOOKUP(CZ16,[1]Table2!$B$1:$Z$21,MATCH("xG/90",[1]Table2!$B$1:$Z$1,0),0)*VLOOKUP($B16,[1]Table2!$B$1:$Z$21,MATCH("xGA/90",[1]Table2!$B$1:$Z$1,0),0),"")</f>
        <v/>
      </c>
      <c r="DA85" s="41" t="str">
        <f>IFERROR(VLOOKUP(DA16,[1]Table2!$B$1:$Z$21,MATCH("xG/90",[1]Table2!$B$1:$Z$1,0),0)*VLOOKUP($B16,[1]Table2!$B$1:$Z$21,MATCH("xGA/90",[1]Table2!$B$1:$Z$1,0),0),"")</f>
        <v/>
      </c>
      <c r="DB85" s="41">
        <f>IFERROR(VLOOKUP(DB16,[1]Table2!$B$1:$Z$21,MATCH("xG/90",[1]Table2!$B$1:$Z$1,0),0)*VLOOKUP($B16,[1]Table2!$B$1:$Z$21,MATCH("xGA/90",[1]Table2!$B$1:$Z$1,0),0),"")</f>
        <v>1.2224479166666666</v>
      </c>
      <c r="DC85" s="41" t="str">
        <f>IFERROR(VLOOKUP(DC16,[1]Table2!$B$1:$Z$21,MATCH("xG/90",[1]Table2!$B$1:$Z$1,0),0)*VLOOKUP($B16,[1]Table2!$B$1:$Z$21,MATCH("xGA/90",[1]Table2!$B$1:$Z$1,0),0),"")</f>
        <v/>
      </c>
      <c r="DD85" s="41" t="str">
        <f>IFERROR(VLOOKUP(DD16,[1]Table2!$B$1:$Z$21,MATCH("xG/90",[1]Table2!$B$1:$Z$1,0),0)*VLOOKUP($B16,[1]Table2!$B$1:$Z$21,MATCH("xGA/90",[1]Table2!$B$1:$Z$1,0),0),"")</f>
        <v/>
      </c>
      <c r="DE85" s="41" t="str">
        <f>IFERROR(VLOOKUP(DE16,[1]Table2!$B$1:$Z$21,MATCH("xG/90",[1]Table2!$B$1:$Z$1,0),0)*VLOOKUP($B16,[1]Table2!$B$1:$Z$21,MATCH("xGA/90",[1]Table2!$B$1:$Z$1,0),0),"")</f>
        <v/>
      </c>
      <c r="DF85" s="41" t="str">
        <f>IFERROR(VLOOKUP(DF16,[1]Table2!$B$1:$Z$21,MATCH("xG/90",[1]Table2!$B$1:$Z$1,0),0)*VLOOKUP($B16,[1]Table2!$B$1:$Z$21,MATCH("xGA/90",[1]Table2!$B$1:$Z$1,0),0),"")</f>
        <v/>
      </c>
      <c r="DG85" s="41" t="str">
        <f>IFERROR(VLOOKUP(DG16,[1]Table2!$B$1:$Z$21,MATCH("xG/90",[1]Table2!$B$1:$Z$1,0),0)*VLOOKUP($B16,[1]Table2!$B$1:$Z$21,MATCH("xGA/90",[1]Table2!$B$1:$Z$1,0),0),"")</f>
        <v/>
      </c>
      <c r="DH85" s="41" t="str">
        <f>IFERROR(VLOOKUP(DH16,[1]Table2!$B$1:$Z$21,MATCH("xG/90",[1]Table2!$B$1:$Z$1,0),0)*VLOOKUP($B16,[1]Table2!$B$1:$Z$21,MATCH("xGA/90",[1]Table2!$B$1:$Z$1,0),0),"")</f>
        <v/>
      </c>
      <c r="DI85" s="41" t="str">
        <f>IFERROR(VLOOKUP(DI16,[1]Table2!$B$1:$Z$21,MATCH("xG/90",[1]Table2!$B$1:$Z$1,0),0)*VLOOKUP($B16,[1]Table2!$B$1:$Z$21,MATCH("xGA/90",[1]Table2!$B$1:$Z$1,0),0),"")</f>
        <v/>
      </c>
      <c r="DJ85" s="41" t="str">
        <f>IFERROR(VLOOKUP(DJ16,[1]Table2!$B$1:$Z$21,MATCH("xG/90",[1]Table2!$B$1:$Z$1,0),0)*VLOOKUP($B16,[1]Table2!$B$1:$Z$21,MATCH("xGA/90",[1]Table2!$B$1:$Z$1,0),0),"")</f>
        <v/>
      </c>
      <c r="DK85" s="41" t="str">
        <f>IFERROR(VLOOKUP(DK16,[1]Table2!$B$1:$Z$21,MATCH("xG/90",[1]Table2!$B$1:$Z$1,0),0)*VLOOKUP($B16,[1]Table2!$B$1:$Z$21,MATCH("xGA/90",[1]Table2!$B$1:$Z$1,0),0),"")</f>
        <v/>
      </c>
      <c r="DL85" s="41" t="str">
        <f>IFERROR(VLOOKUP(DL16,[1]Table2!$B$1:$Z$21,MATCH("xG/90",[1]Table2!$B$1:$Z$1,0),0)*VLOOKUP($B16,[1]Table2!$B$1:$Z$21,MATCH("xGA/90",[1]Table2!$B$1:$Z$1,0),0),"")</f>
        <v/>
      </c>
      <c r="DM85" s="41" t="str">
        <f>IFERROR(VLOOKUP(DM16,[1]Table2!$B$1:$Z$21,MATCH("xG/90",[1]Table2!$B$1:$Z$1,0),0)*VLOOKUP($B16,[1]Table2!$B$1:$Z$21,MATCH("xGA/90",[1]Table2!$B$1:$Z$1,0),0),"")</f>
        <v/>
      </c>
      <c r="DN85" s="41" t="str">
        <f>IFERROR(VLOOKUP(DN16,[1]Table2!$B$1:$Z$21,MATCH("xG/90",[1]Table2!$B$1:$Z$1,0),0)*VLOOKUP($B16,[1]Table2!$B$1:$Z$21,MATCH("xGA/90",[1]Table2!$B$1:$Z$1,0),0),"")</f>
        <v/>
      </c>
      <c r="DO85" s="41" t="str">
        <f>IFERROR(VLOOKUP(DO16,[1]Table2!$B$1:$Z$21,MATCH("xG/90",[1]Table2!$B$1:$Z$1,0),0)*VLOOKUP($B16,[1]Table2!$B$1:$Z$21,MATCH("xGA/90",[1]Table2!$B$1:$Z$1,0),0),"")</f>
        <v/>
      </c>
      <c r="DP85" s="41" t="str">
        <f>IFERROR(VLOOKUP(DP16,[1]Table2!$B$1:$Z$21,MATCH("xG/90",[1]Table2!$B$1:$Z$1,0),0)*VLOOKUP($B16,[1]Table2!$B$1:$Z$21,MATCH("xGA/90",[1]Table2!$B$1:$Z$1,0),0),"")</f>
        <v/>
      </c>
      <c r="DQ85" s="41" t="str">
        <f>IFERROR(VLOOKUP(DQ16,[1]Table2!$B$1:$Z$21,MATCH("xG/90",[1]Table2!$B$1:$Z$1,0),0)*VLOOKUP($B16,[1]Table2!$B$1:$Z$21,MATCH("xGA/90",[1]Table2!$B$1:$Z$1,0),0),"")</f>
        <v/>
      </c>
      <c r="DR85" s="41" t="str">
        <f>IFERROR(VLOOKUP(DR16,[1]Table2!$B$1:$Z$21,MATCH("xG/90",[1]Table2!$B$1:$Z$1,0),0)*VLOOKUP($B16,[1]Table2!$B$1:$Z$21,MATCH("xGA/90",[1]Table2!$B$1:$Z$1,0),0),"")</f>
        <v/>
      </c>
      <c r="DS85" s="41" t="str">
        <f>IFERROR(VLOOKUP(DS16,[1]Table2!$B$1:$Z$21,MATCH("xG/90",[1]Table2!$B$1:$Z$1,0),0)*VLOOKUP($B16,[1]Table2!$B$1:$Z$21,MATCH("xGA/90",[1]Table2!$B$1:$Z$1,0),0),"")</f>
        <v/>
      </c>
      <c r="DT85" s="41" t="str">
        <f>IFERROR(VLOOKUP(DT16,[1]Table2!$B$1:$Z$21,MATCH("xG/90",[1]Table2!$B$1:$Z$1,0),0)*VLOOKUP($B16,[1]Table2!$B$1:$Z$21,MATCH("xGA/90",[1]Table2!$B$1:$Z$1,0),0),"")</f>
        <v/>
      </c>
      <c r="DU85" s="41" t="str">
        <f>IFERROR(VLOOKUP(DU16,[1]Table2!$B$1:$Z$21,MATCH("xG/90",[1]Table2!$B$1:$Z$1,0),0)*VLOOKUP($B16,[1]Table2!$B$1:$Z$21,MATCH("xGA/90",[1]Table2!$B$1:$Z$1,0),0),"")</f>
        <v/>
      </c>
      <c r="DV85" s="41" t="str">
        <f>IFERROR(VLOOKUP(DV16,[1]Table2!$B$1:$Z$21,MATCH("xG/90",[1]Table2!$B$1:$Z$1,0),0)*VLOOKUP($B16,[1]Table2!$B$1:$Z$21,MATCH("xGA/90",[1]Table2!$B$1:$Z$1,0),0),"")</f>
        <v/>
      </c>
      <c r="DW85" s="41" t="str">
        <f>IFERROR(VLOOKUP(DW16,[1]Table2!$B$1:$Z$21,MATCH("xG/90",[1]Table2!$B$1:$Z$1,0),0)*VLOOKUP($B16,[1]Table2!$B$1:$Z$21,MATCH("xGA/90",[1]Table2!$B$1:$Z$1,0),0),"")</f>
        <v/>
      </c>
      <c r="DX85" s="41" t="str">
        <f>IFERROR(VLOOKUP(DX16,[1]Table2!$B$1:$Z$21,MATCH("xG/90",[1]Table2!$B$1:$Z$1,0),0)*VLOOKUP($B16,[1]Table2!$B$1:$Z$21,MATCH("xGA/90",[1]Table2!$B$1:$Z$1,0),0),"")</f>
        <v/>
      </c>
      <c r="DY85" s="41" t="str">
        <f>IFERROR(VLOOKUP(DY16,[1]Table2!$B$1:$Z$21,MATCH("xG/90",[1]Table2!$B$1:$Z$1,0),0)*VLOOKUP($B16,[1]Table2!$B$1:$Z$21,MATCH("xGA/90",[1]Table2!$B$1:$Z$1,0),0),"")</f>
        <v/>
      </c>
      <c r="DZ85" s="41" t="str">
        <f>IFERROR(VLOOKUP(DZ16,[1]Table2!$B$1:$Z$21,MATCH("xG/90",[1]Table2!$B$1:$Z$1,0),0)*VLOOKUP($B16,[1]Table2!$B$1:$Z$21,MATCH("xGA/90",[1]Table2!$B$1:$Z$1,0),0),"")</f>
        <v/>
      </c>
      <c r="EA85" s="41" t="str">
        <f>IFERROR(VLOOKUP(EA16,[1]Table2!$B$1:$Z$21,MATCH("xG/90",[1]Table2!$B$1:$Z$1,0),0)*VLOOKUP($B16,[1]Table2!$B$1:$Z$21,MATCH("xGA/90",[1]Table2!$B$1:$Z$1,0),0),"")</f>
        <v/>
      </c>
      <c r="EB85" s="41" t="str">
        <f>IFERROR(VLOOKUP(EB16,[1]Table2!$B$1:$Z$21,MATCH("xG/90",[1]Table2!$B$1:$Z$1,0),0)*VLOOKUP($B16,[1]Table2!$B$1:$Z$21,MATCH("xGA/90",[1]Table2!$B$1:$Z$1,0),0),"")</f>
        <v/>
      </c>
      <c r="EC85" s="41" t="str">
        <f>IFERROR(VLOOKUP(EC16,[1]Table2!$B$1:$Z$21,MATCH("xG/90",[1]Table2!$B$1:$Z$1,0),0)*VLOOKUP($B16,[1]Table2!$B$1:$Z$21,MATCH("xGA/90",[1]Table2!$B$1:$Z$1,0),0),"")</f>
        <v/>
      </c>
      <c r="ED85" s="41" t="str">
        <f>IFERROR(VLOOKUP(ED16,[1]Table2!$B$1:$Z$21,MATCH("xG/90",[1]Table2!$B$1:$Z$1,0),0)*VLOOKUP($B16,[1]Table2!$B$1:$Z$21,MATCH("xGA/90",[1]Table2!$B$1:$Z$1,0),0),"")</f>
        <v/>
      </c>
      <c r="EE85" s="41" t="str">
        <f>IFERROR(VLOOKUP(EE16,[1]Table2!$B$1:$Z$21,MATCH("xG/90",[1]Table2!$B$1:$Z$1,0),0)*VLOOKUP($B16,[1]Table2!$B$1:$Z$21,MATCH("xGA/90",[1]Table2!$B$1:$Z$1,0),0),"")</f>
        <v/>
      </c>
      <c r="EF85" s="41" t="str">
        <f>IFERROR(VLOOKUP(EF16,[1]Table2!$B$1:$Z$21,MATCH("xG/90",[1]Table2!$B$1:$Z$1,0),0)*VLOOKUP($B16,[1]Table2!$B$1:$Z$21,MATCH("xGA/90",[1]Table2!$B$1:$Z$1,0),0),"")</f>
        <v/>
      </c>
      <c r="EG85" s="41" t="str">
        <f>IFERROR(VLOOKUP(EG16,[1]Table2!$B$1:$Z$21,MATCH("xG/90",[1]Table2!$B$1:$Z$1,0),0)*VLOOKUP($B16,[1]Table2!$B$1:$Z$21,MATCH("xGA/90",[1]Table2!$B$1:$Z$1,0),0),"")</f>
        <v/>
      </c>
      <c r="EH85" s="41" t="str">
        <f>IFERROR(VLOOKUP(EH16,[1]Table2!$B$1:$Z$21,MATCH("xG/90",[1]Table2!$B$1:$Z$1,0),0)*VLOOKUP($B16,[1]Table2!$B$1:$Z$21,MATCH("xGA/90",[1]Table2!$B$1:$Z$1,0),0),"")</f>
        <v/>
      </c>
      <c r="EI85" s="41" t="str">
        <f>IFERROR(VLOOKUP(EI16,[1]Table2!$B$1:$Z$21,MATCH("xG/90",[1]Table2!$B$1:$Z$1,0),0)*VLOOKUP($B16,[1]Table2!$B$1:$Z$21,MATCH("xGA/90",[1]Table2!$B$1:$Z$1,0),0),"")</f>
        <v/>
      </c>
      <c r="EJ85" s="41" t="str">
        <f>IFERROR(VLOOKUP(EJ16,[1]Table2!$B$1:$Z$21,MATCH("xG/90",[1]Table2!$B$1:$Z$1,0),0)*VLOOKUP($B16,[1]Table2!$B$1:$Z$21,MATCH("xGA/90",[1]Table2!$B$1:$Z$1,0),0),"")</f>
        <v/>
      </c>
      <c r="EK85" s="41" t="str">
        <f>IFERROR(VLOOKUP(EK16,[1]Table2!$B$1:$Z$21,MATCH("xG/90",[1]Table2!$B$1:$Z$1,0),0)*VLOOKUP($B16,[1]Table2!$B$1:$Z$21,MATCH("xGA/90",[1]Table2!$B$1:$Z$1,0),0),"")</f>
        <v/>
      </c>
      <c r="EL85" s="41" t="str">
        <f>IFERROR(VLOOKUP(EL16,[1]Table2!$B$1:$Z$21,MATCH("xG/90",[1]Table2!$B$1:$Z$1,0),0)*VLOOKUP($B16,[1]Table2!$B$1:$Z$21,MATCH("xGA/90",[1]Table2!$B$1:$Z$1,0),0),"")</f>
        <v/>
      </c>
      <c r="EM85" s="41" t="str">
        <f>IFERROR(VLOOKUP(EM16,[1]Table2!$B$1:$Z$21,MATCH("xG/90",[1]Table2!$B$1:$Z$1,0),0)*VLOOKUP($B16,[1]Table2!$B$1:$Z$21,MATCH("xGA/90",[1]Table2!$B$1:$Z$1,0),0),"")</f>
        <v/>
      </c>
      <c r="EN85" s="41" t="str">
        <f>IFERROR(VLOOKUP(EN16,[1]Table2!$B$1:$Z$21,MATCH("xG/90",[1]Table2!$B$1:$Z$1,0),0)*VLOOKUP($B16,[1]Table2!$B$1:$Z$21,MATCH("xGA/90",[1]Table2!$B$1:$Z$1,0),0),"")</f>
        <v/>
      </c>
      <c r="EO85" s="41" t="str">
        <f>IFERROR(VLOOKUP(EO16,[1]Table2!$B$1:$Z$21,MATCH("xG/90",[1]Table2!$B$1:$Z$1,0),0)*VLOOKUP($B16,[1]Table2!$B$1:$Z$21,MATCH("xGA/90",[1]Table2!$B$1:$Z$1,0),0),"")</f>
        <v/>
      </c>
      <c r="EP85" s="41" t="str">
        <f>IFERROR(VLOOKUP(EP16,[1]Table2!$B$1:$Z$21,MATCH("xG/90",[1]Table2!$B$1:$Z$1,0),0)*VLOOKUP($B16,[1]Table2!$B$1:$Z$21,MATCH("xGA/90",[1]Table2!$B$1:$Z$1,0),0),"")</f>
        <v/>
      </c>
      <c r="EQ85" s="41" t="str">
        <f>IFERROR(VLOOKUP(EQ16,[1]Table2!$B$1:$Z$21,MATCH("xG/90",[1]Table2!$B$1:$Z$1,0),0)*VLOOKUP($B16,[1]Table2!$B$1:$Z$21,MATCH("xGA/90",[1]Table2!$B$1:$Z$1,0),0),"")</f>
        <v/>
      </c>
      <c r="ER85" s="41" t="str">
        <f>IFERROR(VLOOKUP(ER16,[1]Table2!$B$1:$Z$21,MATCH("xG/90",[1]Table2!$B$1:$Z$1,0),0)*VLOOKUP($B16,[1]Table2!$B$1:$Z$21,MATCH("xGA/90",[1]Table2!$B$1:$Z$1,0),0),"")</f>
        <v/>
      </c>
      <c r="ES85" s="41" t="str">
        <f>IFERROR(VLOOKUP(ES16,[1]Table2!$B$1:$Z$21,MATCH("xG/90",[1]Table2!$B$1:$Z$1,0),0)*VLOOKUP($B16,[1]Table2!$B$1:$Z$21,MATCH("xGA/90",[1]Table2!$B$1:$Z$1,0),0),"")</f>
        <v/>
      </c>
      <c r="ET85" s="41" t="str">
        <f>IFERROR(VLOOKUP(ET16,[1]Table2!$B$1:$Z$21,MATCH("xG/90",[1]Table2!$B$1:$Z$1,0),0)*VLOOKUP($B16,[1]Table2!$B$1:$Z$21,MATCH("xGA/90",[1]Table2!$B$1:$Z$1,0),0),"")</f>
        <v/>
      </c>
      <c r="EU85" s="41" t="str">
        <f>IFERROR(VLOOKUP(EU16,[1]Table2!$B$1:$Z$21,MATCH("xG/90",[1]Table2!$B$1:$Z$1,0),0)*VLOOKUP($B16,[1]Table2!$B$1:$Z$21,MATCH("xGA/90",[1]Table2!$B$1:$Z$1,0),0),"")</f>
        <v/>
      </c>
      <c r="EV85" s="41">
        <f>IFERROR(VLOOKUP(EV16,[1]Table2!$B$1:$Z$21,MATCH("xG/90",[1]Table2!$B$1:$Z$1,0),0)*VLOOKUP($B16,[1]Table2!$B$1:$Z$21,MATCH("xGA/90",[1]Table2!$B$1:$Z$1,0),0),"")</f>
        <v>1.0131770833333333</v>
      </c>
      <c r="EW85" s="41" t="str">
        <f>IFERROR(VLOOKUP(EW16,[1]Table2!$B$1:$Z$21,MATCH("xG/90",[1]Table2!$B$1:$Z$1,0),0)*VLOOKUP($B16,[1]Table2!$B$1:$Z$21,MATCH("xGA/90",[1]Table2!$B$1:$Z$1,0),0),"")</f>
        <v/>
      </c>
      <c r="EX85" s="41" t="str">
        <f>IFERROR(VLOOKUP(EX16,[1]Table2!$B$1:$Z$21,MATCH("xG/90",[1]Table2!$B$1:$Z$1,0),0)*VLOOKUP($B16,[1]Table2!$B$1:$Z$21,MATCH("xGA/90",[1]Table2!$B$1:$Z$1,0),0),"")</f>
        <v/>
      </c>
      <c r="EY85" s="41">
        <f>IFERROR(VLOOKUP(EY16,[1]Table2!$B$1:$Z$21,MATCH("xG/90",[1]Table2!$B$1:$Z$1,0),0)*VLOOKUP($B16,[1]Table2!$B$1:$Z$21,MATCH("xGA/90",[1]Table2!$B$1:$Z$1,0),0),"")</f>
        <v>0.87536458333333322</v>
      </c>
      <c r="EZ85" s="41" t="str">
        <f>IFERROR(VLOOKUP(EZ16,[1]Table2!$B$1:$Z$21,MATCH("xG/90",[1]Table2!$B$1:$Z$1,0),0)*VLOOKUP($B16,[1]Table2!$B$1:$Z$21,MATCH("xGA/90",[1]Table2!$B$1:$Z$1,0),0),"")</f>
        <v/>
      </c>
      <c r="FA85" s="41" t="str">
        <f>IFERROR(VLOOKUP(FA16,[1]Table2!$B$1:$Z$21,MATCH("xG/90",[1]Table2!$B$1:$Z$1,0),0)*VLOOKUP($B16,[1]Table2!$B$1:$Z$21,MATCH("xGA/90",[1]Table2!$B$1:$Z$1,0),0),"")</f>
        <v/>
      </c>
      <c r="FB85" s="41" t="str">
        <f>IFERROR(VLOOKUP(FB16,[1]Table2!$B$1:$Z$21,MATCH("xG/90",[1]Table2!$B$1:$Z$1,0),0)*VLOOKUP($B16,[1]Table2!$B$1:$Z$21,MATCH("xGA/90",[1]Table2!$B$1:$Z$1,0),0),"")</f>
        <v/>
      </c>
      <c r="FC85" s="41" t="str">
        <f>IFERROR(VLOOKUP(FC16,[1]Table2!$B$1:$Z$21,MATCH("xG/90",[1]Table2!$B$1:$Z$1,0),0)*VLOOKUP($B16,[1]Table2!$B$1:$Z$21,MATCH("xGA/90",[1]Table2!$B$1:$Z$1,0),0),"")</f>
        <v/>
      </c>
      <c r="FD85" s="41">
        <f>IFERROR(VLOOKUP(FD16,[1]Table2!$B$1:$Z$21,MATCH("xG/90",[1]Table2!$B$1:$Z$1,0),0)*VLOOKUP($B16,[1]Table2!$B$1:$Z$21,MATCH("xGA/90",[1]Table2!$B$1:$Z$1,0),0),"")</f>
        <v>1.0405913978494623</v>
      </c>
      <c r="FE85" s="41" t="str">
        <f>IFERROR(VLOOKUP(FE16,[1]Table2!$B$1:$Z$21,MATCH("xG/90",[1]Table2!$B$1:$Z$1,0),0)*VLOOKUP($B16,[1]Table2!$B$1:$Z$21,MATCH("xGA/90",[1]Table2!$B$1:$Z$1,0),0),"")</f>
        <v/>
      </c>
      <c r="FF85" s="41" t="str">
        <f>IFERROR(VLOOKUP(FF16,[1]Table2!$B$1:$Z$21,MATCH("xG/90",[1]Table2!$B$1:$Z$1,0),0)*VLOOKUP($B16,[1]Table2!$B$1:$Z$21,MATCH("xGA/90",[1]Table2!$B$1:$Z$1,0),0),"")</f>
        <v/>
      </c>
      <c r="FG85" s="41" t="str">
        <f>IFERROR(VLOOKUP(FG16,[1]Table2!$B$1:$Z$21,MATCH("xG/90",[1]Table2!$B$1:$Z$1,0),0)*VLOOKUP($B16,[1]Table2!$B$1:$Z$21,MATCH("xGA/90",[1]Table2!$B$1:$Z$1,0),0),"")</f>
        <v/>
      </c>
      <c r="FH85" s="41" t="str">
        <f>IFERROR(VLOOKUP(FH16,[1]Table2!$B$1:$Z$21,MATCH("xG/90",[1]Table2!$B$1:$Z$1,0),0)*VLOOKUP($B16,[1]Table2!$B$1:$Z$21,MATCH("xGA/90",[1]Table2!$B$1:$Z$1,0),0),"")</f>
        <v/>
      </c>
      <c r="FI85" s="41" t="str">
        <f>IFERROR(VLOOKUP(FI16,[1]Table2!$B$1:$Z$21,MATCH("xG/90",[1]Table2!$B$1:$Z$1,0),0)*VLOOKUP($B16,[1]Table2!$B$1:$Z$21,MATCH("xGA/90",[1]Table2!$B$1:$Z$1,0),0),"")</f>
        <v/>
      </c>
      <c r="FJ85" s="41" t="str">
        <f>IFERROR(VLOOKUP(FJ16,[1]Table2!$B$1:$Z$21,MATCH("xG/90",[1]Table2!$B$1:$Z$1,0),0)*VLOOKUP($B16,[1]Table2!$B$1:$Z$21,MATCH("xGA/90",[1]Table2!$B$1:$Z$1,0),0),"")</f>
        <v/>
      </c>
      <c r="FK85" s="41" t="str">
        <f>IFERROR(VLOOKUP(FK16,[1]Table2!$B$1:$Z$21,MATCH("xG/90",[1]Table2!$B$1:$Z$1,0),0)*VLOOKUP($B16,[1]Table2!$B$1:$Z$21,MATCH("xGA/90",[1]Table2!$B$1:$Z$1,0),0),"")</f>
        <v/>
      </c>
      <c r="FL85" s="41" t="str">
        <f>IFERROR(VLOOKUP(FL16,[1]Table2!$B$1:$Z$21,MATCH("xG/90",[1]Table2!$B$1:$Z$1,0),0)*VLOOKUP($B16,[1]Table2!$B$1:$Z$21,MATCH("xGA/90",[1]Table2!$B$1:$Z$1,0),0),"")</f>
        <v/>
      </c>
      <c r="FM85" s="41">
        <f>IFERROR(VLOOKUP(FM16,[1]Table2!$B$1:$Z$21,MATCH("xG/90",[1]Table2!$B$1:$Z$1,0),0)*VLOOKUP($B16,[1]Table2!$B$1:$Z$21,MATCH("xGA/90",[1]Table2!$B$1:$Z$1,0),0),"")</f>
        <v>1.3420555555555556</v>
      </c>
      <c r="FN85" s="41" t="str">
        <f>IFERROR(VLOOKUP(FN16,[1]Table2!$B$1:$Z$21,MATCH("xG/90",[1]Table2!$B$1:$Z$1,0),0)*VLOOKUP($B16,[1]Table2!$B$1:$Z$21,MATCH("xGA/90",[1]Table2!$B$1:$Z$1,0),0),"")</f>
        <v/>
      </c>
      <c r="FO85" s="41" t="str">
        <f>IFERROR(VLOOKUP(FO16,[1]Table2!$B$1:$Z$21,MATCH("xG/90",[1]Table2!$B$1:$Z$1,0),0)*VLOOKUP($B16,[1]Table2!$B$1:$Z$21,MATCH("xGA/90",[1]Table2!$B$1:$Z$1,0),0),"")</f>
        <v/>
      </c>
      <c r="FP85" s="41" t="str">
        <f>IFERROR(VLOOKUP(FP16,[1]Table2!$B$1:$Z$21,MATCH("xG/90",[1]Table2!$B$1:$Z$1,0),0)*VLOOKUP($B16,[1]Table2!$B$1:$Z$21,MATCH("xGA/90",[1]Table2!$B$1:$Z$1,0),0),"")</f>
        <v/>
      </c>
      <c r="FQ85" s="41" t="str">
        <f>IFERROR(VLOOKUP(FQ16,[1]Table2!$B$1:$Z$21,MATCH("xG/90",[1]Table2!$B$1:$Z$1,0),0)*VLOOKUP($B16,[1]Table2!$B$1:$Z$21,MATCH("xGA/90",[1]Table2!$B$1:$Z$1,0),0),"")</f>
        <v/>
      </c>
      <c r="FR85" s="41">
        <f>IFERROR(VLOOKUP(FR16,[1]Table2!$B$1:$Z$21,MATCH("xG/90",[1]Table2!$B$1:$Z$1,0),0)*VLOOKUP($B16,[1]Table2!$B$1:$Z$21,MATCH("xGA/90",[1]Table2!$B$1:$Z$1,0),0),"")</f>
        <v>1.1841666666666666</v>
      </c>
      <c r="FS85" s="41" t="str">
        <f>IFERROR(VLOOKUP(FS16,[1]Table2!$B$1:$Z$21,MATCH("xG/90",[1]Table2!$B$1:$Z$1,0),0)*VLOOKUP($B16,[1]Table2!$B$1:$Z$21,MATCH("xGA/90",[1]Table2!$B$1:$Z$1,0),0),"")</f>
        <v/>
      </c>
      <c r="FT85" s="41" t="str">
        <f>IFERROR(VLOOKUP(FT16,[1]Table2!$B$1:$Z$21,MATCH("xG/90",[1]Table2!$B$1:$Z$1,0),0)*VLOOKUP($B16,[1]Table2!$B$1:$Z$21,MATCH("xGA/90",[1]Table2!$B$1:$Z$1,0),0),"")</f>
        <v/>
      </c>
      <c r="FU85" s="41">
        <f>IFERROR(VLOOKUP(FU16,[1]Table2!$B$1:$Z$21,MATCH("xG/90",[1]Table2!$B$1:$Z$1,0),0)*VLOOKUP($B16,[1]Table2!$B$1:$Z$21,MATCH("xGA/90",[1]Table2!$B$1:$Z$1,0),0),"")</f>
        <v>0.80645833333333339</v>
      </c>
      <c r="FV85" s="41" t="str">
        <f>IFERROR(VLOOKUP(FV16,[1]Table2!$B$1:$Z$21,MATCH("xG/90",[1]Table2!$B$1:$Z$1,0),0)*VLOOKUP($B16,[1]Table2!$B$1:$Z$21,MATCH("xGA/90",[1]Table2!$B$1:$Z$1,0),0),"")</f>
        <v/>
      </c>
      <c r="FW85" s="41" t="str">
        <f>IFERROR(VLOOKUP(FW16,[1]Table2!$B$1:$Z$21,MATCH("xG/90",[1]Table2!$B$1:$Z$1,0),0)*VLOOKUP($B16,[1]Table2!$B$1:$Z$21,MATCH("xGA/90",[1]Table2!$B$1:$Z$1,0),0),"")</f>
        <v/>
      </c>
      <c r="FX85" s="41" t="str">
        <f>IFERROR(VLOOKUP(FX16,[1]Table2!$B$1:$Z$21,MATCH("xG/90",[1]Table2!$B$1:$Z$1,0),0)*VLOOKUP($B16,[1]Table2!$B$1:$Z$21,MATCH("xGA/90",[1]Table2!$B$1:$Z$1,0),0),"")</f>
        <v/>
      </c>
      <c r="FY85" s="41" t="str">
        <f>IFERROR(VLOOKUP(FY16,[1]Table2!$B$1:$Z$21,MATCH("xG/90",[1]Table2!$B$1:$Z$1,0),0)*VLOOKUP($B16,[1]Table2!$B$1:$Z$21,MATCH("xGA/90",[1]Table2!$B$1:$Z$1,0),0),"")</f>
        <v/>
      </c>
      <c r="FZ85" s="41" t="str">
        <f>IFERROR(VLOOKUP(FZ16,[1]Table2!$B$1:$Z$21,MATCH("xG/90",[1]Table2!$B$1:$Z$1,0),0)*VLOOKUP($B16,[1]Table2!$B$1:$Z$21,MATCH("xGA/90",[1]Table2!$B$1:$Z$1,0),0),"")</f>
        <v/>
      </c>
      <c r="GA85" s="41" t="str">
        <f>IFERROR(VLOOKUP(GA16,[1]Table2!$B$1:$Z$21,MATCH("xG/90",[1]Table2!$B$1:$Z$1,0),0)*VLOOKUP($B16,[1]Table2!$B$1:$Z$21,MATCH("xGA/90",[1]Table2!$B$1:$Z$1,0),0),"")</f>
        <v/>
      </c>
      <c r="GB85" s="41" t="str">
        <f>IFERROR(VLOOKUP(GB16,[1]Table2!$B$1:$Z$21,MATCH("xG/90",[1]Table2!$B$1:$Z$1,0),0)*VLOOKUP($B16,[1]Table2!$B$1:$Z$21,MATCH("xGA/90",[1]Table2!$B$1:$Z$1,0),0),"")</f>
        <v/>
      </c>
      <c r="GC85" s="41" t="str">
        <f>IFERROR(VLOOKUP(GC16,[1]Table2!$B$1:$Z$21,MATCH("xG/90",[1]Table2!$B$1:$Z$1,0),0)*VLOOKUP($B16,[1]Table2!$B$1:$Z$21,MATCH("xGA/90",[1]Table2!$B$1:$Z$1,0),0),"")</f>
        <v/>
      </c>
      <c r="GD85" s="41" t="str">
        <f>IFERROR(VLOOKUP(GD16,[1]Table2!$B$1:$Z$21,MATCH("xG/90",[1]Table2!$B$1:$Z$1,0),0)*VLOOKUP($B16,[1]Table2!$B$1:$Z$21,MATCH("xGA/90",[1]Table2!$B$1:$Z$1,0),0),"")</f>
        <v/>
      </c>
      <c r="GE85" s="41" t="str">
        <f>IFERROR(VLOOKUP(GE16,[1]Table2!$B$1:$Z$21,MATCH("xG/90",[1]Table2!$B$1:$Z$1,0),0)*VLOOKUP($B16,[1]Table2!$B$1:$Z$21,MATCH("xGA/90",[1]Table2!$B$1:$Z$1,0),0),"")</f>
        <v/>
      </c>
      <c r="GF85" s="41" t="str">
        <f>IFERROR(VLOOKUP(GF16,[1]Table2!$B$1:$Z$21,MATCH("xG/90",[1]Table2!$B$1:$Z$1,0),0)*VLOOKUP($B16,[1]Table2!$B$1:$Z$21,MATCH("xGA/90",[1]Table2!$B$1:$Z$1,0),0),"")</f>
        <v/>
      </c>
      <c r="GG85" s="41" t="str">
        <f>IFERROR(VLOOKUP(GG16,[1]Table2!$B$1:$Z$21,MATCH("xG/90",[1]Table2!$B$1:$Z$1,0),0)*VLOOKUP($B16,[1]Table2!$B$1:$Z$21,MATCH("xGA/90",[1]Table2!$B$1:$Z$1,0),0),"")</f>
        <v/>
      </c>
      <c r="GH85" s="41" t="str">
        <f>IFERROR(VLOOKUP(GH16,[1]Table2!$B$1:$Z$21,MATCH("xG/90",[1]Table2!$B$1:$Z$1,0),0)*VLOOKUP($B16,[1]Table2!$B$1:$Z$21,MATCH("xGA/90",[1]Table2!$B$1:$Z$1,0),0),"")</f>
        <v/>
      </c>
      <c r="GI85" s="41">
        <f>IFERROR(VLOOKUP(GI16,[1]Table2!$B$1:$Z$21,MATCH("xG/90",[1]Table2!$B$1:$Z$1,0),0)*VLOOKUP($B16,[1]Table2!$B$1:$Z$21,MATCH("xGA/90",[1]Table2!$B$1:$Z$1,0),0),"")</f>
        <v>1.1841666666666666</v>
      </c>
      <c r="GJ85" s="41" t="str">
        <f>IFERROR(VLOOKUP(GJ16,[1]Table2!$B$1:$Z$21,MATCH("xG/90",[1]Table2!$B$1:$Z$1,0),0)*VLOOKUP($B16,[1]Table2!$B$1:$Z$21,MATCH("xGA/90",[1]Table2!$B$1:$Z$1,0),0),"")</f>
        <v/>
      </c>
      <c r="GK85" s="41" t="str">
        <f>IFERROR(VLOOKUP(GK16,[1]Table2!$B$1:$Z$21,MATCH("xG/90",[1]Table2!$B$1:$Z$1,0),0)*VLOOKUP($B16,[1]Table2!$B$1:$Z$21,MATCH("xGA/90",[1]Table2!$B$1:$Z$1,0),0),"")</f>
        <v/>
      </c>
      <c r="GL85" s="41" t="str">
        <f>IFERROR(VLOOKUP(GL16,[1]Table2!$B$1:$Z$21,MATCH("xG/90",[1]Table2!$B$1:$Z$1,0),0)*VLOOKUP($B16,[1]Table2!$B$1:$Z$21,MATCH("xGA/90",[1]Table2!$B$1:$Z$1,0),0),"")</f>
        <v/>
      </c>
      <c r="GM85" s="41" t="str">
        <f>IFERROR(VLOOKUP(GM16,[1]Table2!$B$1:$Z$21,MATCH("xG/90",[1]Table2!$B$1:$Z$1,0),0)*VLOOKUP($B16,[1]Table2!$B$1:$Z$21,MATCH("xGA/90",[1]Table2!$B$1:$Z$1,0),0),"")</f>
        <v/>
      </c>
      <c r="GN85" s="41" t="str">
        <f>IFERROR(VLOOKUP(GN16,[1]Table2!$B$1:$Z$21,MATCH("xG/90",[1]Table2!$B$1:$Z$1,0),0)*VLOOKUP($B16,[1]Table2!$B$1:$Z$21,MATCH("xGA/90",[1]Table2!$B$1:$Z$1,0),0),"")</f>
        <v/>
      </c>
      <c r="GO85" s="41" t="str">
        <f>IFERROR(VLOOKUP(GO16,[1]Table2!$B$1:$Z$21,MATCH("xG/90",[1]Table2!$B$1:$Z$1,0),0)*VLOOKUP($B16,[1]Table2!$B$1:$Z$21,MATCH("xGA/90",[1]Table2!$B$1:$Z$1,0),0),"")</f>
        <v/>
      </c>
      <c r="GP85" s="41">
        <f>IFERROR(VLOOKUP(GP16,[1]Table2!$B$1:$Z$21,MATCH("xG/90",[1]Table2!$B$1:$Z$1,0),0)*VLOOKUP($B16,[1]Table2!$B$1:$Z$21,MATCH("xGA/90",[1]Table2!$B$1:$Z$1,0),0),"")</f>
        <v>1.0667708333333332</v>
      </c>
      <c r="GQ85" s="41" t="str">
        <f>IFERROR(VLOOKUP(GQ16,[1]Table2!$B$1:$Z$21,MATCH("xG/90",[1]Table2!$B$1:$Z$1,0),0)*VLOOKUP($B16,[1]Table2!$B$1:$Z$21,MATCH("xGA/90",[1]Table2!$B$1:$Z$1,0),0),"")</f>
        <v/>
      </c>
      <c r="GR85" s="41" t="str">
        <f>IFERROR(VLOOKUP(GR16,[1]Table2!$B$1:$Z$21,MATCH("xG/90",[1]Table2!$B$1:$Z$1,0),0)*VLOOKUP($B16,[1]Table2!$B$1:$Z$21,MATCH("xGA/90",[1]Table2!$B$1:$Z$1,0),0),"")</f>
        <v/>
      </c>
      <c r="GS85" s="41">
        <f>IFERROR(VLOOKUP(GS16,[1]Table2!$B$1:$Z$21,MATCH("xG/90",[1]Table2!$B$1:$Z$1,0),0)*VLOOKUP($B16,[1]Table2!$B$1:$Z$21,MATCH("xGA/90",[1]Table2!$B$1:$Z$1,0),0),"")</f>
        <v>1.6358854166666665</v>
      </c>
      <c r="GT85" s="41" t="str">
        <f>IFERROR(VLOOKUP(GT16,[1]Table2!$B$1:$Z$21,MATCH("xG/90",[1]Table2!$B$1:$Z$1,0),0)*VLOOKUP($B16,[1]Table2!$B$1:$Z$21,MATCH("xGA/90",[1]Table2!$B$1:$Z$1,0),0),"")</f>
        <v/>
      </c>
      <c r="GU85" s="41" t="str">
        <f>IFERROR(VLOOKUP(GU16,[1]Table2!$B$1:$Z$21,MATCH("xG/90",[1]Table2!$B$1:$Z$1,0),0)*VLOOKUP($B16,[1]Table2!$B$1:$Z$21,MATCH("xGA/90",[1]Table2!$B$1:$Z$1,0),0),"")</f>
        <v/>
      </c>
      <c r="GV85" s="41">
        <f>IFERROR(VLOOKUP(GV16,[1]Table2!$B$1:$Z$21,MATCH("xG/90",[1]Table2!$B$1:$Z$1,0),0)*VLOOKUP($B16,[1]Table2!$B$1:$Z$21,MATCH("xGA/90",[1]Table2!$B$1:$Z$1,0),0),"")</f>
        <v>0.81921875</v>
      </c>
      <c r="GW85" s="41" t="str">
        <f>IFERROR(VLOOKUP(GW16,[1]Table2!$B$1:$Z$21,MATCH("xG/90",[1]Table2!$B$1:$Z$1,0),0)*VLOOKUP($B16,[1]Table2!$B$1:$Z$21,MATCH("xGA/90",[1]Table2!$B$1:$Z$1,0),0),"")</f>
        <v/>
      </c>
      <c r="GX85" s="41" t="str">
        <f>IFERROR(VLOOKUP(GX16,[1]Table2!$B$1:$Z$21,MATCH("xG/90",[1]Table2!$B$1:$Z$1,0),0)*VLOOKUP($B16,[1]Table2!$B$1:$Z$21,MATCH("xGA/90",[1]Table2!$B$1:$Z$1,0),0),"")</f>
        <v/>
      </c>
      <c r="GY85" s="41" t="str">
        <f>IFERROR(VLOOKUP(GY16,[1]Table2!$B$1:$Z$21,MATCH("xG/90",[1]Table2!$B$1:$Z$1,0),0)*VLOOKUP($B16,[1]Table2!$B$1:$Z$21,MATCH("xGA/90",[1]Table2!$B$1:$Z$1,0),0),"")</f>
        <v/>
      </c>
      <c r="GZ85" s="41" t="str">
        <f>IFERROR(VLOOKUP(GZ16,[1]Table2!$B$1:$Z$21,MATCH("xG/90",[1]Table2!$B$1:$Z$1,0),0)*VLOOKUP($B16,[1]Table2!$B$1:$Z$21,MATCH("xGA/90",[1]Table2!$B$1:$Z$1,0),0),"")</f>
        <v/>
      </c>
      <c r="HA85" s="41" t="str">
        <f>IFERROR(VLOOKUP(HA16,[1]Table2!$B$1:$Z$21,MATCH("xG/90",[1]Table2!$B$1:$Z$1,0),0)*VLOOKUP($B16,[1]Table2!$B$1:$Z$21,MATCH("xGA/90",[1]Table2!$B$1:$Z$1,0),0),"")</f>
        <v/>
      </c>
      <c r="HB85" s="41" t="str">
        <f>IFERROR(VLOOKUP(HB16,[1]Table2!$B$1:$Z$21,MATCH("xG/90",[1]Table2!$B$1:$Z$1,0),0)*VLOOKUP($B16,[1]Table2!$B$1:$Z$21,MATCH("xGA/90",[1]Table2!$B$1:$Z$1,0),0),"")</f>
        <v/>
      </c>
      <c r="HC85" s="41">
        <f>IFERROR(VLOOKUP(HC16,[1]Table2!$B$1:$Z$21,MATCH("xG/90",[1]Table2!$B$1:$Z$1,0),0)*VLOOKUP($B16,[1]Table2!$B$1:$Z$21,MATCH("xGA/90",[1]Table2!$B$1:$Z$1,0),0),"")</f>
        <v>0.82432291666666657</v>
      </c>
      <c r="HD85" s="41" t="str">
        <f>IFERROR(VLOOKUP(HD16,[1]Table2!$B$1:$Z$21,MATCH("xG/90",[1]Table2!$B$1:$Z$1,0),0)*VLOOKUP($B16,[1]Table2!$B$1:$Z$21,MATCH("xGA/90",[1]Table2!$B$1:$Z$1,0),0),"")</f>
        <v/>
      </c>
      <c r="HE85" s="41" t="str">
        <f>IFERROR(VLOOKUP(HE16,[1]Table2!$B$1:$Z$21,MATCH("xG/90",[1]Table2!$B$1:$Z$1,0),0)*VLOOKUP($B16,[1]Table2!$B$1:$Z$21,MATCH("xGA/90",[1]Table2!$B$1:$Z$1,0),0),"")</f>
        <v/>
      </c>
      <c r="HF85" s="41" t="str">
        <f>IFERROR(VLOOKUP(HF16,[1]Table2!$B$1:$Z$21,MATCH("xG/90",[1]Table2!$B$1:$Z$1,0),0)*VLOOKUP($B16,[1]Table2!$B$1:$Z$21,MATCH("xGA/90",[1]Table2!$B$1:$Z$1,0),0),"")</f>
        <v/>
      </c>
      <c r="HG85" s="41" t="str">
        <f>IFERROR(VLOOKUP(HG16,[1]Table2!$B$1:$Z$21,MATCH("xG/90",[1]Table2!$B$1:$Z$1,0),0)*VLOOKUP($B16,[1]Table2!$B$1:$Z$21,MATCH("xGA/90",[1]Table2!$B$1:$Z$1,0),0),"")</f>
        <v/>
      </c>
      <c r="HH85" s="41" t="str">
        <f>IFERROR(VLOOKUP(HH16,[1]Table2!$B$1:$Z$21,MATCH("xG/90",[1]Table2!$B$1:$Z$1,0),0)*VLOOKUP($B16,[1]Table2!$B$1:$Z$21,MATCH("xGA/90",[1]Table2!$B$1:$Z$1,0),0),"")</f>
        <v/>
      </c>
      <c r="HI85" s="41" t="str">
        <f>IFERROR(VLOOKUP(HI16,[1]Table2!$B$1:$Z$21,MATCH("xG/90",[1]Table2!$B$1:$Z$1,0),0)*VLOOKUP($B16,[1]Table2!$B$1:$Z$21,MATCH("xGA/90",[1]Table2!$B$1:$Z$1,0),0),"")</f>
        <v/>
      </c>
      <c r="HJ85" s="41">
        <f>IFERROR(VLOOKUP(HJ16,[1]Table2!$B$1:$Z$21,MATCH("xG/90",[1]Table2!$B$1:$Z$1,0),0)*VLOOKUP($B16,[1]Table2!$B$1:$Z$21,MATCH("xGA/90",[1]Table2!$B$1:$Z$1,0),0),"")</f>
        <v>1.4278494623655915</v>
      </c>
      <c r="HK85" s="41" t="str">
        <f>IFERROR(VLOOKUP(HK16,[1]Table2!$B$1:$Z$21,MATCH("xG/90",[1]Table2!$B$1:$Z$1,0),0)*VLOOKUP($B16,[1]Table2!$B$1:$Z$21,MATCH("xGA/90",[1]Table2!$B$1:$Z$1,0),0),"")</f>
        <v/>
      </c>
      <c r="HL85" s="41" t="str">
        <f>IFERROR(VLOOKUP(HL16,[1]Table2!$B$1:$Z$21,MATCH("xG/90",[1]Table2!$B$1:$Z$1,0),0)*VLOOKUP($B16,[1]Table2!$B$1:$Z$21,MATCH("xGA/90",[1]Table2!$B$1:$Z$1,0),0),"")</f>
        <v/>
      </c>
      <c r="HM85" s="41" t="str">
        <f>IFERROR(VLOOKUP(HM16,[1]Table2!$B$1:$Z$21,MATCH("xG/90",[1]Table2!$B$1:$Z$1,0),0)*VLOOKUP($B16,[1]Table2!$B$1:$Z$21,MATCH("xGA/90",[1]Table2!$B$1:$Z$1,0),0),"")</f>
        <v/>
      </c>
      <c r="HN85" s="41" t="str">
        <f>IFERROR(VLOOKUP(HN16,[1]Table2!$B$1:$Z$21,MATCH("xG/90",[1]Table2!$B$1:$Z$1,0),0)*VLOOKUP($B16,[1]Table2!$B$1:$Z$21,MATCH("xGA/90",[1]Table2!$B$1:$Z$1,0),0),"")</f>
        <v/>
      </c>
      <c r="HO85" s="41" t="str">
        <f>IFERROR(VLOOKUP(HO16,[1]Table2!$B$1:$Z$21,MATCH("xG/90",[1]Table2!$B$1:$Z$1,0),0)*VLOOKUP($B16,[1]Table2!$B$1:$Z$21,MATCH("xGA/90",[1]Table2!$B$1:$Z$1,0),0),"")</f>
        <v/>
      </c>
      <c r="HP85" s="41" t="str">
        <f>IFERROR(VLOOKUP(HP16,[1]Table2!$B$1:$Z$21,MATCH("xG/90",[1]Table2!$B$1:$Z$1,0),0)*VLOOKUP($B16,[1]Table2!$B$1:$Z$21,MATCH("xGA/90",[1]Table2!$B$1:$Z$1,0),0),"")</f>
        <v/>
      </c>
      <c r="HQ85" s="41">
        <f>IFERROR(VLOOKUP(HQ16,[1]Table2!$B$1:$Z$21,MATCH("xG/90",[1]Table2!$B$1:$Z$1,0),0)*VLOOKUP($B16,[1]Table2!$B$1:$Z$21,MATCH("xGA/90",[1]Table2!$B$1:$Z$1,0),0),"")</f>
        <v>0.80390624999999993</v>
      </c>
      <c r="HR85" s="41" t="str">
        <f>IFERROR(VLOOKUP(HR16,[1]Table2!$B$1:$Z$21,MATCH("xG/90",[1]Table2!$B$1:$Z$1,0),0)*VLOOKUP($B16,[1]Table2!$B$1:$Z$21,MATCH("xGA/90",[1]Table2!$B$1:$Z$1,0),0),"")</f>
        <v/>
      </c>
      <c r="HS85" s="41" t="str">
        <f>IFERROR(VLOOKUP(HS16,[1]Table2!$B$1:$Z$21,MATCH("xG/90",[1]Table2!$B$1:$Z$1,0),0)*VLOOKUP($B16,[1]Table2!$B$1:$Z$21,MATCH("xGA/90",[1]Table2!$B$1:$Z$1,0),0),"")</f>
        <v/>
      </c>
      <c r="HT85" s="41" t="str">
        <f>IFERROR(VLOOKUP(HT16,[1]Table2!$B$1:$Z$21,MATCH("xG/90",[1]Table2!$B$1:$Z$1,0),0)*VLOOKUP($B16,[1]Table2!$B$1:$Z$21,MATCH("xGA/90",[1]Table2!$B$1:$Z$1,0),0),"")</f>
        <v/>
      </c>
      <c r="HU85" s="41" t="str">
        <f>IFERROR(VLOOKUP(HU16,[1]Table2!$B$1:$Z$21,MATCH("xG/90",[1]Table2!$B$1:$Z$1,0),0)*VLOOKUP($B16,[1]Table2!$B$1:$Z$21,MATCH("xGA/90",[1]Table2!$B$1:$Z$1,0),0),"")</f>
        <v/>
      </c>
      <c r="HV85" s="41" t="str">
        <f>IFERROR(VLOOKUP(HV16,[1]Table2!$B$1:$Z$21,MATCH("xG/90",[1]Table2!$B$1:$Z$1,0),0)*VLOOKUP($B16,[1]Table2!$B$1:$Z$21,MATCH("xGA/90",[1]Table2!$B$1:$Z$1,0),0),"")</f>
        <v/>
      </c>
      <c r="HW85" s="41" t="str">
        <f>IFERROR(VLOOKUP(HW16,[1]Table2!$B$1:$Z$21,MATCH("xG/90",[1]Table2!$B$1:$Z$1,0),0)*VLOOKUP($B16,[1]Table2!$B$1:$Z$21,MATCH("xGA/90",[1]Table2!$B$1:$Z$1,0),0),"")</f>
        <v/>
      </c>
      <c r="HX85" s="41" t="str">
        <f>IFERROR(VLOOKUP(HX16,[1]Table2!$B$1:$Z$21,MATCH("xG/90",[1]Table2!$B$1:$Z$1,0),0)*VLOOKUP($B16,[1]Table2!$B$1:$Z$21,MATCH("xGA/90",[1]Table2!$B$1:$Z$1,0),0),"")</f>
        <v/>
      </c>
      <c r="HY85" s="41" t="str">
        <f>IFERROR(VLOOKUP(HY16,[1]Table2!$B$1:$Z$21,MATCH("xG/90",[1]Table2!$B$1:$Z$1,0),0)*VLOOKUP($B16,[1]Table2!$B$1:$Z$21,MATCH("xGA/90",[1]Table2!$B$1:$Z$1,0),0),"")</f>
        <v/>
      </c>
      <c r="HZ85" s="41" t="str">
        <f>IFERROR(VLOOKUP(HZ16,[1]Table2!$B$1:$Z$21,MATCH("xG/90",[1]Table2!$B$1:$Z$1,0),0)*VLOOKUP($B16,[1]Table2!$B$1:$Z$21,MATCH("xGA/90",[1]Table2!$B$1:$Z$1,0),0),"")</f>
        <v/>
      </c>
      <c r="IA85" s="41" t="str">
        <f>IFERROR(VLOOKUP(IA16,[1]Table2!$B$1:$Z$21,MATCH("xG/90",[1]Table2!$B$1:$Z$1,0),0)*VLOOKUP($B16,[1]Table2!$B$1:$Z$21,MATCH("xGA/90",[1]Table2!$B$1:$Z$1,0),0),"")</f>
        <v/>
      </c>
      <c r="IB85" s="41" t="str">
        <f>IFERROR(VLOOKUP(IB16,[1]Table2!$B$1:$Z$21,MATCH("xG/90",[1]Table2!$B$1:$Z$1,0),0)*VLOOKUP($B16,[1]Table2!$B$1:$Z$21,MATCH("xGA/90",[1]Table2!$B$1:$Z$1,0),0),"")</f>
        <v/>
      </c>
      <c r="IC85" s="41" t="str">
        <f>IFERROR(VLOOKUP(IC16,[1]Table2!$B$1:$Z$21,MATCH("xG/90",[1]Table2!$B$1:$Z$1,0),0)*VLOOKUP($B16,[1]Table2!$B$1:$Z$21,MATCH("xGA/90",[1]Table2!$B$1:$Z$1,0),0),"")</f>
        <v/>
      </c>
      <c r="ID85" s="41" t="str">
        <f>IFERROR(VLOOKUP(ID16,[1]Table2!$B$1:$Z$21,MATCH("xG/90",[1]Table2!$B$1:$Z$1,0),0)*VLOOKUP($B16,[1]Table2!$B$1:$Z$21,MATCH("xGA/90",[1]Table2!$B$1:$Z$1,0),0),"")</f>
        <v/>
      </c>
      <c r="IE85" s="41" t="str">
        <f>IFERROR(VLOOKUP(IE16,[1]Table2!$B$1:$Z$21,MATCH("xG/90",[1]Table2!$B$1:$Z$1,0),0)*VLOOKUP($B16,[1]Table2!$B$1:$Z$21,MATCH("xGA/90",[1]Table2!$B$1:$Z$1,0),0),"")</f>
        <v/>
      </c>
      <c r="IF85" s="41" t="str">
        <f>IFERROR(VLOOKUP(IF16,[1]Table2!$B$1:$Z$21,MATCH("xG/90",[1]Table2!$B$1:$Z$1,0),0)*VLOOKUP($B16,[1]Table2!$B$1:$Z$21,MATCH("xGA/90",[1]Table2!$B$1:$Z$1,0),0),"")</f>
        <v/>
      </c>
      <c r="IG85" s="41" t="str">
        <f>IFERROR(VLOOKUP(IG16,[1]Table2!$B$1:$Z$21,MATCH("xG/90",[1]Table2!$B$1:$Z$1,0),0)*VLOOKUP($B16,[1]Table2!$B$1:$Z$21,MATCH("xGA/90",[1]Table2!$B$1:$Z$1,0),0),"")</f>
        <v/>
      </c>
      <c r="IH85" s="41" t="str">
        <f>IFERROR(VLOOKUP(IH16,[1]Table2!$B$1:$Z$21,MATCH("xG/90",[1]Table2!$B$1:$Z$1,0),0)*VLOOKUP($B16,[1]Table2!$B$1:$Z$21,MATCH("xGA/90",[1]Table2!$B$1:$Z$1,0),0),"")</f>
        <v/>
      </c>
      <c r="II85" s="41" t="str">
        <f>IFERROR(VLOOKUP(II16,[1]Table2!$B$1:$Z$21,MATCH("xG/90",[1]Table2!$B$1:$Z$1,0),0)*VLOOKUP($B16,[1]Table2!$B$1:$Z$21,MATCH("xGA/90",[1]Table2!$B$1:$Z$1,0),0),"")</f>
        <v/>
      </c>
      <c r="IJ85" s="41" t="str">
        <f>IFERROR(VLOOKUP(IJ16,[1]Table2!$B$1:$Z$21,MATCH("xG/90",[1]Table2!$B$1:$Z$1,0),0)*VLOOKUP($B16,[1]Table2!$B$1:$Z$21,MATCH("xGA/90",[1]Table2!$B$1:$Z$1,0),0),"")</f>
        <v/>
      </c>
      <c r="IK85" s="41" t="str">
        <f>IFERROR(VLOOKUP(IK16,[1]Table2!$B$1:$Z$21,MATCH("xG/90",[1]Table2!$B$1:$Z$1,0),0)*VLOOKUP($B16,[1]Table2!$B$1:$Z$21,MATCH("xGA/90",[1]Table2!$B$1:$Z$1,0),0),"")</f>
        <v/>
      </c>
      <c r="IL85" s="41">
        <f>IFERROR(VLOOKUP(IL16,[1]Table2!$B$1:$Z$21,MATCH("xG/90",[1]Table2!$B$1:$Z$1,0),0)*VLOOKUP($B16,[1]Table2!$B$1:$Z$21,MATCH("xGA/90",[1]Table2!$B$1:$Z$1,0),0),"")</f>
        <v>1.514784946236559</v>
      </c>
      <c r="IM85" s="41" t="str">
        <f>IFERROR(VLOOKUP(IM16,[1]Table2!$B$1:$Z$21,MATCH("xG/90",[1]Table2!$B$1:$Z$1,0),0)*VLOOKUP($B16,[1]Table2!$B$1:$Z$21,MATCH("xGA/90",[1]Table2!$B$1:$Z$1,0),0),"")</f>
        <v/>
      </c>
      <c r="IN85" s="41" t="str">
        <f>IFERROR(VLOOKUP(IN16,[1]Table2!$B$1:$Z$21,MATCH("xG/90",[1]Table2!$B$1:$Z$1,0),0)*VLOOKUP($B16,[1]Table2!$B$1:$Z$21,MATCH("xGA/90",[1]Table2!$B$1:$Z$1,0),0),"")</f>
        <v/>
      </c>
      <c r="IO85" s="41" t="str">
        <f>IFERROR(VLOOKUP(IO16,[1]Table2!$B$1:$Z$21,MATCH("xG/90",[1]Table2!$B$1:$Z$1,0),0)*VLOOKUP($B16,[1]Table2!$B$1:$Z$21,MATCH("xGA/90",[1]Table2!$B$1:$Z$1,0),0),"")</f>
        <v/>
      </c>
      <c r="IP85" s="41" t="str">
        <f>IFERROR(VLOOKUP(IP16,[1]Table2!$B$1:$Z$21,MATCH("xG/90",[1]Table2!$B$1:$Z$1,0),0)*VLOOKUP($B16,[1]Table2!$B$1:$Z$21,MATCH("xGA/90",[1]Table2!$B$1:$Z$1,0),0),"")</f>
        <v/>
      </c>
      <c r="IQ85" s="41" t="str">
        <f>IFERROR(VLOOKUP(IQ16,[1]Table2!$B$1:$Z$21,MATCH("xG/90",[1]Table2!$B$1:$Z$1,0),0)*VLOOKUP($B16,[1]Table2!$B$1:$Z$21,MATCH("xGA/90",[1]Table2!$B$1:$Z$1,0),0),"")</f>
        <v/>
      </c>
      <c r="IR85" s="41" t="str">
        <f>IFERROR(VLOOKUP(IR16,[1]Table2!$B$1:$Z$21,MATCH("xG/90",[1]Table2!$B$1:$Z$1,0),0)*VLOOKUP($B16,[1]Table2!$B$1:$Z$21,MATCH("xGA/90",[1]Table2!$B$1:$Z$1,0),0),"")</f>
        <v/>
      </c>
      <c r="IS85" s="41">
        <f>IFERROR(VLOOKUP(IS16,[1]Table2!$B$1:$Z$21,MATCH("xG/90",[1]Table2!$B$1:$Z$1,0),0)*VLOOKUP($B16,[1]Table2!$B$1:$Z$21,MATCH("xGA/90",[1]Table2!$B$1:$Z$1,0),0),"")</f>
        <v>0.77838541666666661</v>
      </c>
      <c r="IT85" s="41" t="str">
        <f>IFERROR(VLOOKUP(IT16,[1]Table2!$B$1:$Z$21,MATCH("xG/90",[1]Table2!$B$1:$Z$1,0),0)*VLOOKUP($B16,[1]Table2!$B$1:$Z$21,MATCH("xGA/90",[1]Table2!$B$1:$Z$1,0),0),"")</f>
        <v/>
      </c>
      <c r="IU85" s="41" t="str">
        <f>IFERROR(VLOOKUP(IU16,[1]Table2!$B$1:$Z$21,MATCH("xG/90",[1]Table2!$B$1:$Z$1,0),0)*VLOOKUP($B16,[1]Table2!$B$1:$Z$21,MATCH("xGA/90",[1]Table2!$B$1:$Z$1,0),0),"")</f>
        <v/>
      </c>
      <c r="IV85" s="41" t="str">
        <f>IFERROR(VLOOKUP(IV16,[1]Table2!$B$1:$Z$21,MATCH("xG/90",[1]Table2!$B$1:$Z$1,0),0)*VLOOKUP($B16,[1]Table2!$B$1:$Z$21,MATCH("xGA/90",[1]Table2!$B$1:$Z$1,0),0),"")</f>
        <v/>
      </c>
      <c r="IW85" s="41" t="str">
        <f>IFERROR(VLOOKUP(IW16,[1]Table2!$B$1:$Z$21,MATCH("xG/90",[1]Table2!$B$1:$Z$1,0),0)*VLOOKUP($B16,[1]Table2!$B$1:$Z$21,MATCH("xGA/90",[1]Table2!$B$1:$Z$1,0),0),"")</f>
        <v/>
      </c>
      <c r="IX85" s="41" t="str">
        <f>IFERROR(VLOOKUP(IX16,[1]Table2!$B$1:$Z$21,MATCH("xG/90",[1]Table2!$B$1:$Z$1,0),0)*VLOOKUP($B16,[1]Table2!$B$1:$Z$21,MATCH("xGA/90",[1]Table2!$B$1:$Z$1,0),0),"")</f>
        <v/>
      </c>
      <c r="IY85" s="41" t="str">
        <f>IFERROR(VLOOKUP(IY16,[1]Table2!$B$1:$Z$21,MATCH("xG/90",[1]Table2!$B$1:$Z$1,0),0)*VLOOKUP($B16,[1]Table2!$B$1:$Z$21,MATCH("xGA/90",[1]Table2!$B$1:$Z$1,0),0),"")</f>
        <v/>
      </c>
      <c r="IZ85" s="41">
        <f>IFERROR(VLOOKUP(IZ16,[1]Table2!$B$1:$Z$21,MATCH("xG/90",[1]Table2!$B$1:$Z$1,0),0)*VLOOKUP($B16,[1]Table2!$B$1:$Z$21,MATCH("xGA/90",[1]Table2!$B$1:$Z$1,0),0),"")</f>
        <v>1.0310416666666666</v>
      </c>
      <c r="JA85" s="41" t="str">
        <f>IFERROR(VLOOKUP(JA16,[1]Table2!$B$1:$Z$21,MATCH("xG/90",[1]Table2!$B$1:$Z$1,0),0)*VLOOKUP($B16,[1]Table2!$B$1:$Z$21,MATCH("xGA/90",[1]Table2!$B$1:$Z$1,0),0),"")</f>
        <v/>
      </c>
      <c r="JB85" s="41" t="str">
        <f>IFERROR(VLOOKUP(JB16,[1]Table2!$B$1:$Z$21,MATCH("xG/90",[1]Table2!$B$1:$Z$1,0),0)*VLOOKUP($B16,[1]Table2!$B$1:$Z$21,MATCH("xGA/90",[1]Table2!$B$1:$Z$1,0),0),"")</f>
        <v/>
      </c>
      <c r="JC85" s="41" t="str">
        <f>IFERROR(VLOOKUP(JC16,[1]Table2!$B$1:$Z$21,MATCH("xG/90",[1]Table2!$B$1:$Z$1,0),0)*VLOOKUP($B16,[1]Table2!$B$1:$Z$21,MATCH("xGA/90",[1]Table2!$B$1:$Z$1,0),0),"")</f>
        <v/>
      </c>
      <c r="JD85" s="41" t="str">
        <f>IFERROR(VLOOKUP(JD16,[1]Table2!$B$1:$Z$21,MATCH("xG/90",[1]Table2!$B$1:$Z$1,0),0)*VLOOKUP($B16,[1]Table2!$B$1:$Z$21,MATCH("xGA/90",[1]Table2!$B$1:$Z$1,0),0),"")</f>
        <v/>
      </c>
      <c r="JE85" s="41" t="str">
        <f>IFERROR(VLOOKUP(JE16,[1]Table2!$B$1:$Z$21,MATCH("xG/90",[1]Table2!$B$1:$Z$1,0),0)*VLOOKUP($B16,[1]Table2!$B$1:$Z$21,MATCH("xGA/90",[1]Table2!$B$1:$Z$1,0),0),"")</f>
        <v/>
      </c>
      <c r="JF85" s="41" t="str">
        <f>IFERROR(VLOOKUP(JF16,[1]Table2!$B$1:$Z$21,MATCH("xG/90",[1]Table2!$B$1:$Z$1,0),0)*VLOOKUP($B16,[1]Table2!$B$1:$Z$21,MATCH("xGA/90",[1]Table2!$B$1:$Z$1,0),0),"")</f>
        <v/>
      </c>
      <c r="JG85" s="41" t="str">
        <f>IFERROR(VLOOKUP(JG16,[1]Table2!$B$1:$Z$21,MATCH("xG/90",[1]Table2!$B$1:$Z$1,0),0)*VLOOKUP($B16,[1]Table2!$B$1:$Z$21,MATCH("xGA/90",[1]Table2!$B$1:$Z$1,0),0),"")</f>
        <v/>
      </c>
      <c r="JH85" s="41" t="str">
        <f>IFERROR(VLOOKUP(JH16,[1]Table2!$B$1:$Z$21,MATCH("xG/90",[1]Table2!$B$1:$Z$1,0),0)*VLOOKUP($B16,[1]Table2!$B$1:$Z$21,MATCH("xGA/90",[1]Table2!$B$1:$Z$1,0),0),"")</f>
        <v/>
      </c>
      <c r="JI85" s="41" t="str">
        <f>IFERROR(VLOOKUP(JI16,[1]Table2!$B$1:$Z$21,MATCH("xG/90",[1]Table2!$B$1:$Z$1,0),0)*VLOOKUP($B16,[1]Table2!$B$1:$Z$21,MATCH("xGA/90",[1]Table2!$B$1:$Z$1,0),0),"")</f>
        <v/>
      </c>
      <c r="JJ85" s="41" t="str">
        <f>IFERROR(VLOOKUP(JJ16,[1]Table2!$B$1:$Z$21,MATCH("xG/90",[1]Table2!$B$1:$Z$1,0),0)*VLOOKUP($B16,[1]Table2!$B$1:$Z$21,MATCH("xGA/90",[1]Table2!$B$1:$Z$1,0),0),"")</f>
        <v/>
      </c>
      <c r="JK85" s="41">
        <f>IFERROR(VLOOKUP(JK16,[1]Table2!$B$1:$Z$21,MATCH("xG/90",[1]Table2!$B$1:$Z$1,0),0)*VLOOKUP($B16,[1]Table2!$B$1:$Z$21,MATCH("xGA/90",[1]Table2!$B$1:$Z$1,0),0),"")</f>
        <v>1.6358854166666665</v>
      </c>
      <c r="JL85" s="41" t="str">
        <f>IFERROR(VLOOKUP(JL16,[1]Table2!$B$1:$Z$21,MATCH("xG/90",[1]Table2!$B$1:$Z$1,0),0)*VLOOKUP($B16,[1]Table2!$B$1:$Z$21,MATCH("xGA/90",[1]Table2!$B$1:$Z$1,0),0),"")</f>
        <v/>
      </c>
      <c r="JM85" s="41" t="str">
        <f>IFERROR(VLOOKUP(JM16,[1]Table2!$B$1:$Z$21,MATCH("xG/90",[1]Table2!$B$1:$Z$1,0),0)*VLOOKUP($B16,[1]Table2!$B$1:$Z$21,MATCH("xGA/90",[1]Table2!$B$1:$Z$1,0),0),"")</f>
        <v/>
      </c>
      <c r="JN85" s="41" t="str">
        <f>IFERROR(VLOOKUP(JN16,[1]Table2!$B$1:$Z$21,MATCH("xG/90",[1]Table2!$B$1:$Z$1,0),0)*VLOOKUP($B16,[1]Table2!$B$1:$Z$21,MATCH("xGA/90",[1]Table2!$B$1:$Z$1,0),0),"")</f>
        <v/>
      </c>
      <c r="JO85" s="41">
        <f>IFERROR(VLOOKUP(JO16,[1]Table2!$B$1:$Z$21,MATCH("xG/90",[1]Table2!$B$1:$Z$1,0),0)*VLOOKUP($B16,[1]Table2!$B$1:$Z$21,MATCH("xGA/90",[1]Table2!$B$1:$Z$1,0),0),"")</f>
        <v>1.0168817204301075</v>
      </c>
      <c r="JP85" s="41" t="str">
        <f>IFERROR(VLOOKUP(JP16,[1]Table2!$B$1:$Z$21,MATCH("xG/90",[1]Table2!$B$1:$Z$1,0),0)*VLOOKUP($B16,[1]Table2!$B$1:$Z$21,MATCH("xGA/90",[1]Table2!$B$1:$Z$1,0),0),"")</f>
        <v/>
      </c>
      <c r="JQ85" s="41" t="str">
        <f>IFERROR(VLOOKUP(JQ16,[1]Table2!$B$1:$Z$21,MATCH("xG/90",[1]Table2!$B$1:$Z$1,0),0)*VLOOKUP($B16,[1]Table2!$B$1:$Z$21,MATCH("xGA/90",[1]Table2!$B$1:$Z$1,0),0),"")</f>
        <v/>
      </c>
      <c r="JR85" s="41">
        <f>IFERROR(VLOOKUP(JR16,[1]Table2!$B$1:$Z$21,MATCH("xG/90",[1]Table2!$B$1:$Z$1,0),0)*VLOOKUP($B16,[1]Table2!$B$1:$Z$21,MATCH("xGA/90",[1]Table2!$B$1:$Z$1,0),0),"")</f>
        <v>1.082741935483871</v>
      </c>
      <c r="JS85" s="41" t="str">
        <f>IFERROR(VLOOKUP(JS16,[1]Table2!$B$1:$Z$21,MATCH("xG/90",[1]Table2!$B$1:$Z$1,0),0)*VLOOKUP($B16,[1]Table2!$B$1:$Z$21,MATCH("xGA/90",[1]Table2!$B$1:$Z$1,0),0),"")</f>
        <v/>
      </c>
      <c r="JT85" s="41" t="str">
        <f>IFERROR(VLOOKUP(JT16,[1]Table2!$B$1:$Z$21,MATCH("xG/90",[1]Table2!$B$1:$Z$1,0),0)*VLOOKUP($B16,[1]Table2!$B$1:$Z$21,MATCH("xGA/90",[1]Table2!$B$1:$Z$1,0),0),"")</f>
        <v/>
      </c>
      <c r="JU85" s="41">
        <f>IFERROR(VLOOKUP(JU16,[1]Table2!$B$1:$Z$21,MATCH("xG/90",[1]Table2!$B$1:$Z$1,0),0)*VLOOKUP($B16,[1]Table2!$B$1:$Z$21,MATCH("xGA/90",[1]Table2!$B$1:$Z$1,0),0),"")</f>
        <v>1.0131770833333333</v>
      </c>
      <c r="JV85" s="41" t="str">
        <f>IFERROR(VLOOKUP(JV16,[1]Table2!$B$1:$Z$21,MATCH("xG/90",[1]Table2!$B$1:$Z$1,0),0)*VLOOKUP($B16,[1]Table2!$B$1:$Z$21,MATCH("xGA/90",[1]Table2!$B$1:$Z$1,0),0),"")</f>
        <v/>
      </c>
      <c r="JW85" s="41" t="str">
        <f>IFERROR(VLOOKUP(JW16,[1]Table2!$B$1:$Z$21,MATCH("xG/90",[1]Table2!$B$1:$Z$1,0),0)*VLOOKUP($B16,[1]Table2!$B$1:$Z$21,MATCH("xGA/90",[1]Table2!$B$1:$Z$1,0),0),"")</f>
        <v/>
      </c>
      <c r="JX85" s="41" t="str">
        <f>IFERROR(VLOOKUP(JX16,[1]Table2!$B$1:$Z$21,MATCH("xG/90",[1]Table2!$B$1:$Z$1,0),0)*VLOOKUP($B16,[1]Table2!$B$1:$Z$21,MATCH("xGA/90",[1]Table2!$B$1:$Z$1,0),0),"")</f>
        <v/>
      </c>
      <c r="JY85" s="41" t="str">
        <f>IFERROR(VLOOKUP(JY16,[1]Table2!$B$1:$Z$21,MATCH("xG/90",[1]Table2!$B$1:$Z$1,0),0)*VLOOKUP($B16,[1]Table2!$B$1:$Z$21,MATCH("xGA/90",[1]Table2!$B$1:$Z$1,0),0),"")</f>
        <v/>
      </c>
      <c r="JZ85" s="41" t="str">
        <f>IFERROR(VLOOKUP(JZ16,[1]Table2!$B$1:$Z$21,MATCH("xG/90",[1]Table2!$B$1:$Z$1,0),0)*VLOOKUP($B16,[1]Table2!$B$1:$Z$21,MATCH("xGA/90",[1]Table2!$B$1:$Z$1,0),0),"")</f>
        <v/>
      </c>
      <c r="KA85" s="41" t="str">
        <f>IFERROR(VLOOKUP(KA16,[1]Table2!$B$1:$Z$21,MATCH("xG/90",[1]Table2!$B$1:$Z$1,0),0)*VLOOKUP($B16,[1]Table2!$B$1:$Z$21,MATCH("xGA/90",[1]Table2!$B$1:$Z$1,0),0),"")</f>
        <v/>
      </c>
      <c r="KB85" s="41" t="str">
        <f>IFERROR(VLOOKUP(KB16,[1]Table2!$B$1:$Z$21,MATCH("xG/90",[1]Table2!$B$1:$Z$1,0),0)*VLOOKUP($B16,[1]Table2!$B$1:$Z$21,MATCH("xGA/90",[1]Table2!$B$1:$Z$1,0),0),"")</f>
        <v/>
      </c>
      <c r="KC85" s="41">
        <f>IFERROR(VLOOKUP(KC16,[1]Table2!$B$1:$Z$21,MATCH("xG/90",[1]Table2!$B$1:$Z$1,0),0)*VLOOKUP($B16,[1]Table2!$B$1:$Z$21,MATCH("xGA/90",[1]Table2!$B$1:$Z$1,0),0),"")</f>
        <v>0.87536458333333322</v>
      </c>
      <c r="KD85" s="41" t="str">
        <f>IFERROR(VLOOKUP(KD16,[1]Table2!$B$1:$Z$21,MATCH("xG/90",[1]Table2!$B$1:$Z$1,0),0)*VLOOKUP($B16,[1]Table2!$B$1:$Z$21,MATCH("xGA/90",[1]Table2!$B$1:$Z$1,0),0),"")</f>
        <v/>
      </c>
      <c r="KE85" s="41" t="str">
        <f>IFERROR(VLOOKUP(KE16,[1]Table2!$B$1:$Z$21,MATCH("xG/90",[1]Table2!$B$1:$Z$1,0),0)*VLOOKUP($B16,[1]Table2!$B$1:$Z$21,MATCH("xGA/90",[1]Table2!$B$1:$Z$1,0),0),"")</f>
        <v/>
      </c>
      <c r="KF85" s="41" t="str">
        <f>IFERROR(VLOOKUP(KF16,[1]Table2!$B$1:$Z$21,MATCH("xG/90",[1]Table2!$B$1:$Z$1,0),0)*VLOOKUP($B16,[1]Table2!$B$1:$Z$21,MATCH("xGA/90",[1]Table2!$B$1:$Z$1,0),0),"")</f>
        <v/>
      </c>
      <c r="KG85" s="41" t="str">
        <f>IFERROR(VLOOKUP(KG16,[1]Table2!$B$1:$Z$21,MATCH("xG/90",[1]Table2!$B$1:$Z$1,0),0)*VLOOKUP($B16,[1]Table2!$B$1:$Z$21,MATCH("xGA/90",[1]Table2!$B$1:$Z$1,0),0),"")</f>
        <v/>
      </c>
      <c r="KH85" s="41" t="str">
        <f>IFERROR(VLOOKUP(KH16,[1]Table2!$B$1:$Z$21,MATCH("xG/90",[1]Table2!$B$1:$Z$1,0),0)*VLOOKUP($B16,[1]Table2!$B$1:$Z$21,MATCH("xGA/90",[1]Table2!$B$1:$Z$1,0),0),"")</f>
        <v/>
      </c>
      <c r="KI85" s="41" t="str">
        <f>IFERROR(VLOOKUP(KI16,[1]Table2!$B$1:$Z$21,MATCH("xG/90",[1]Table2!$B$1:$Z$1,0),0)*VLOOKUP($B16,[1]Table2!$B$1:$Z$21,MATCH("xGA/90",[1]Table2!$B$1:$Z$1,0),0),"")</f>
        <v/>
      </c>
      <c r="KJ85" s="41">
        <f>IFERROR(VLOOKUP(KJ16,[1]Table2!$B$1:$Z$21,MATCH("xG/90",[1]Table2!$B$1:$Z$1,0),0)*VLOOKUP($B16,[1]Table2!$B$1:$Z$21,MATCH("xGA/90",[1]Table2!$B$1:$Z$1,0),0),"")</f>
        <v>1.0405913978494623</v>
      </c>
      <c r="KK85" s="41" t="str">
        <f>IFERROR(VLOOKUP(KK16,[1]Table2!$B$1:$Z$21,MATCH("xG/90",[1]Table2!$B$1:$Z$1,0),0)*VLOOKUP($B16,[1]Table2!$B$1:$Z$21,MATCH("xGA/90",[1]Table2!$B$1:$Z$1,0),0),"")</f>
        <v/>
      </c>
      <c r="KL85" s="41" t="str">
        <f>IFERROR(VLOOKUP(KL16,[1]Table2!$B$1:$Z$21,MATCH("xG/90",[1]Table2!$B$1:$Z$1,0),0)*VLOOKUP($B16,[1]Table2!$B$1:$Z$21,MATCH("xGA/90",[1]Table2!$B$1:$Z$1,0),0),"")</f>
        <v/>
      </c>
      <c r="KM85" s="41">
        <f>IFERROR(VLOOKUP(KM16,[1]Table2!$B$1:$Z$21,MATCH("xG/90",[1]Table2!$B$1:$Z$1,0),0)*VLOOKUP($B16,[1]Table2!$B$1:$Z$21,MATCH("xGA/90",[1]Table2!$B$1:$Z$1,0),0),"")</f>
        <v>1.5206896551724136</v>
      </c>
      <c r="KN85" s="41" t="str">
        <f>IFERROR(VLOOKUP(KN16,[1]Table2!$B$1:$Z$21,MATCH("xG/90",[1]Table2!$B$1:$Z$1,0),0)*VLOOKUP($B16,[1]Table2!$B$1:$Z$21,MATCH("xGA/90",[1]Table2!$B$1:$Z$1,0),0),"")</f>
        <v/>
      </c>
      <c r="KO85" s="41" t="str">
        <f>IFERROR(VLOOKUP(KO16,[1]Table2!$B$1:$Z$21,MATCH("xG/90",[1]Table2!$B$1:$Z$1,0),0)*VLOOKUP($B16,[1]Table2!$B$1:$Z$21,MATCH("xGA/90",[1]Table2!$B$1:$Z$1,0),0),"")</f>
        <v/>
      </c>
      <c r="KP85" s="41" t="str">
        <f>IFERROR(VLOOKUP(KP16,[1]Table2!$B$1:$Z$21,MATCH("xG/90",[1]Table2!$B$1:$Z$1,0),0)*VLOOKUP($B16,[1]Table2!$B$1:$Z$21,MATCH("xGA/90",[1]Table2!$B$1:$Z$1,0),0),"")</f>
        <v/>
      </c>
      <c r="KQ85" s="41">
        <f>IFERROR(VLOOKUP(KQ16,[1]Table2!$B$1:$Z$21,MATCH("xG/90",[1]Table2!$B$1:$Z$1,0),0)*VLOOKUP($B16,[1]Table2!$B$1:$Z$21,MATCH("xGA/90",[1]Table2!$B$1:$Z$1,0),0),"")</f>
        <v>1.2224479166666666</v>
      </c>
      <c r="KR85" s="41" t="str">
        <f>IFERROR(VLOOKUP(KR16,[1]Table2!$B$1:$Z$21,MATCH("xG/90",[1]Table2!$B$1:$Z$1,0),0)*VLOOKUP($B16,[1]Table2!$B$1:$Z$21,MATCH("xGA/90",[1]Table2!$B$1:$Z$1,0),0),"")</f>
        <v/>
      </c>
      <c r="KS85" s="41" t="str">
        <f>IFERROR(VLOOKUP(KS16,[1]Table2!$B$1:$Z$21,MATCH("xG/90",[1]Table2!$B$1:$Z$1,0),0)*VLOOKUP($B16,[1]Table2!$B$1:$Z$21,MATCH("xGA/90",[1]Table2!$B$1:$Z$1,0),0),"")</f>
        <v/>
      </c>
      <c r="KT85" s="41" t="str">
        <f>IFERROR(VLOOKUP(KT16,[1]Table2!$B$1:$Z$21,MATCH("xG/90",[1]Table2!$B$1:$Z$1,0),0)*VLOOKUP($B16,[1]Table2!$B$1:$Z$21,MATCH("xGA/90",[1]Table2!$B$1:$Z$1,0),0),"")</f>
        <v/>
      </c>
      <c r="KU85" s="41" t="str">
        <f>IFERROR(VLOOKUP(KU16,[1]Table2!$B$1:$Z$21,MATCH("xG/90",[1]Table2!$B$1:$Z$1,0),0)*VLOOKUP($B16,[1]Table2!$B$1:$Z$21,MATCH("xGA/90",[1]Table2!$B$1:$Z$1,0),0),"")</f>
        <v/>
      </c>
      <c r="KV85" s="41" t="str">
        <f>IFERROR(VLOOKUP(KV16,[1]Table2!$B$1:$Z$21,MATCH("xG/90",[1]Table2!$B$1:$Z$1,0),0)*VLOOKUP($B16,[1]Table2!$B$1:$Z$21,MATCH("xGA/90",[1]Table2!$B$1:$Z$1,0),0),"")</f>
        <v/>
      </c>
      <c r="KW85" s="41" t="str">
        <f>IFERROR(VLOOKUP(KW16,[1]Table2!$B$1:$Z$21,MATCH("xG/90",[1]Table2!$B$1:$Z$1,0),0)*VLOOKUP($B16,[1]Table2!$B$1:$Z$21,MATCH("xGA/90",[1]Table2!$B$1:$Z$1,0),0),"")</f>
        <v/>
      </c>
      <c r="KX85" s="41" t="str">
        <f>IFERROR(VLOOKUP(KX16,[1]Table2!$B$1:$Z$21,MATCH("xG/90",[1]Table2!$B$1:$Z$1,0),0)*VLOOKUP($B16,[1]Table2!$B$1:$Z$21,MATCH("xGA/90",[1]Table2!$B$1:$Z$1,0),0),"")</f>
        <v/>
      </c>
      <c r="KY85" s="41" t="str">
        <f>IFERROR(VLOOKUP(KY16,[1]Table2!$B$1:$Z$21,MATCH("xG/90",[1]Table2!$B$1:$Z$1,0),0)*VLOOKUP($B16,[1]Table2!$B$1:$Z$21,MATCH("xGA/90",[1]Table2!$B$1:$Z$1,0),0),"")</f>
        <v/>
      </c>
      <c r="KZ85" s="41" t="str">
        <f>IFERROR(VLOOKUP(KZ16,[1]Table2!$B$1:$Z$21,MATCH("xG/90",[1]Table2!$B$1:$Z$1,0),0)*VLOOKUP($B16,[1]Table2!$B$1:$Z$21,MATCH("xGA/90",[1]Table2!$B$1:$Z$1,0),0),"")</f>
        <v/>
      </c>
      <c r="LA85" s="41" t="str">
        <f>IFERROR(VLOOKUP(LA16,[1]Table2!$B$1:$Z$21,MATCH("xG/90",[1]Table2!$B$1:$Z$1,0),0)*VLOOKUP($B16,[1]Table2!$B$1:$Z$21,MATCH("xGA/90",[1]Table2!$B$1:$Z$1,0),0),"")</f>
        <v/>
      </c>
      <c r="LB85" s="41" t="str">
        <f>IFERROR(VLOOKUP(LB16,[1]Table2!$B$1:$Z$21,MATCH("xG/90",[1]Table2!$B$1:$Z$1,0),0)*VLOOKUP($B16,[1]Table2!$B$1:$Z$21,MATCH("xGA/90",[1]Table2!$B$1:$Z$1,0),0),"")</f>
        <v/>
      </c>
      <c r="LC85" s="41" t="str">
        <f>IFERROR(VLOOKUP(LC16,[1]Table2!$B$1:$Z$21,MATCH("xG/90",[1]Table2!$B$1:$Z$1,0),0)*VLOOKUP($B16,[1]Table2!$B$1:$Z$21,MATCH("xGA/90",[1]Table2!$B$1:$Z$1,0),0),"")</f>
        <v/>
      </c>
      <c r="LD85" s="41" t="str">
        <f>IFERROR(VLOOKUP(LD16,[1]Table2!$B$1:$Z$21,MATCH("xG/90",[1]Table2!$B$1:$Z$1,0),0)*VLOOKUP($B16,[1]Table2!$B$1:$Z$21,MATCH("xGA/90",[1]Table2!$B$1:$Z$1,0),0),"")</f>
        <v/>
      </c>
      <c r="LE85" s="41" t="str">
        <f>IFERROR(VLOOKUP(LE16,[1]Table2!$B$1:$Z$21,MATCH("xG/90",[1]Table2!$B$1:$Z$1,0),0)*VLOOKUP($B16,[1]Table2!$B$1:$Z$21,MATCH("xGA/90",[1]Table2!$B$1:$Z$1,0),0),"")</f>
        <v/>
      </c>
      <c r="LF85" s="41" t="str">
        <f>IFERROR(VLOOKUP(LF16,[1]Table2!$B$1:$Z$21,MATCH("xG/90",[1]Table2!$B$1:$Z$1,0),0)*VLOOKUP($B16,[1]Table2!$B$1:$Z$21,MATCH("xGA/90",[1]Table2!$B$1:$Z$1,0),0),"")</f>
        <v/>
      </c>
      <c r="LG85" s="41" t="str">
        <f>IFERROR(VLOOKUP(LG16,[1]Table2!$B$1:$Z$21,MATCH("xG/90",[1]Table2!$B$1:$Z$1,0),0)*VLOOKUP($B16,[1]Table2!$B$1:$Z$21,MATCH("xGA/90",[1]Table2!$B$1:$Z$1,0),0),"")</f>
        <v/>
      </c>
      <c r="LH85" s="41" t="str">
        <f>IFERROR(VLOOKUP(LH16,[1]Table2!$B$1:$Z$21,MATCH("xG/90",[1]Table2!$B$1:$Z$1,0),0)*VLOOKUP($B16,[1]Table2!$B$1:$Z$21,MATCH("xGA/90",[1]Table2!$B$1:$Z$1,0),0),"")</f>
        <v/>
      </c>
      <c r="LI85" s="41" t="str">
        <f>IFERROR(VLOOKUP(LI16,[1]Table2!$B$1:$Z$21,MATCH("xG/90",[1]Table2!$B$1:$Z$1,0),0)*VLOOKUP($B16,[1]Table2!$B$1:$Z$21,MATCH("xGA/90",[1]Table2!$B$1:$Z$1,0),0),"")</f>
        <v/>
      </c>
      <c r="LJ85" s="41" t="str">
        <f>IFERROR(VLOOKUP(LJ16,[1]Table2!$B$1:$Z$21,MATCH("xG/90",[1]Table2!$B$1:$Z$1,0),0)*VLOOKUP($B16,[1]Table2!$B$1:$Z$21,MATCH("xGA/90",[1]Table2!$B$1:$Z$1,0),0),"")</f>
        <v/>
      </c>
      <c r="LK85" s="41" t="str">
        <f>IFERROR(VLOOKUP(LK16,[1]Table2!$B$1:$Z$21,MATCH("xG/90",[1]Table2!$B$1:$Z$1,0),0)*VLOOKUP($B16,[1]Table2!$B$1:$Z$21,MATCH("xGA/90",[1]Table2!$B$1:$Z$1,0),0),"")</f>
        <v/>
      </c>
      <c r="LL85" s="41" t="str">
        <f>IFERROR(VLOOKUP(LL16,[1]Table2!$B$1:$Z$21,MATCH("xG/90",[1]Table2!$B$1:$Z$1,0),0)*VLOOKUP($B16,[1]Table2!$B$1:$Z$21,MATCH("xGA/90",[1]Table2!$B$1:$Z$1,0),0),"")</f>
        <v/>
      </c>
      <c r="LM85" s="41" t="str">
        <f>IFERROR(VLOOKUP(LM16,[1]Table2!$B$1:$Z$21,MATCH("xG/90",[1]Table2!$B$1:$Z$1,0),0)*VLOOKUP($B16,[1]Table2!$B$1:$Z$21,MATCH("xGA/90",[1]Table2!$B$1:$Z$1,0),0),"")</f>
        <v/>
      </c>
      <c r="LN85" s="41" t="str">
        <f>IFERROR(VLOOKUP(LN16,[1]Table2!$B$1:$Z$21,MATCH("xG/90",[1]Table2!$B$1:$Z$1,0),0)*VLOOKUP($B16,[1]Table2!$B$1:$Z$21,MATCH("xGA/90",[1]Table2!$B$1:$Z$1,0),0),"")</f>
        <v/>
      </c>
      <c r="LO85" s="41" t="str">
        <f>IFERROR(VLOOKUP(LO16,[1]Table2!$B$1:$Z$21,MATCH("xG/90",[1]Table2!$B$1:$Z$1,0),0)*VLOOKUP($B16,[1]Table2!$B$1:$Z$21,MATCH("xGA/90",[1]Table2!$B$1:$Z$1,0),0),"")</f>
        <v/>
      </c>
      <c r="LP85" s="41" t="str">
        <f>IFERROR(VLOOKUP(LP16,[1]Table2!$B$1:$Z$21,MATCH("xG/90",[1]Table2!$B$1:$Z$1,0),0)*VLOOKUP($B16,[1]Table2!$B$1:$Z$21,MATCH("xGA/90",[1]Table2!$B$1:$Z$1,0),0),"")</f>
        <v/>
      </c>
      <c r="LQ85" s="41" t="str">
        <f>IFERROR(VLOOKUP(LQ16,[1]Table2!$B$1:$Z$21,MATCH("xG/90",[1]Table2!$B$1:$Z$1,0),0)*VLOOKUP($B16,[1]Table2!$B$1:$Z$21,MATCH("xGA/90",[1]Table2!$B$1:$Z$1,0),0),"")</f>
        <v/>
      </c>
      <c r="LR85" s="41" t="str">
        <f>IFERROR(VLOOKUP(LR16,[1]Table2!$B$1:$Z$21,MATCH("xG/90",[1]Table2!$B$1:$Z$1,0),0)*VLOOKUP($B16,[1]Table2!$B$1:$Z$21,MATCH("xGA/90",[1]Table2!$B$1:$Z$1,0),0),"")</f>
        <v/>
      </c>
      <c r="LS85" s="41" t="str">
        <f>IFERROR(VLOOKUP(LS16,[1]Table2!$B$1:$Z$21,MATCH("xG/90",[1]Table2!$B$1:$Z$1,0),0)*VLOOKUP($B16,[1]Table2!$B$1:$Z$21,MATCH("xGA/90",[1]Table2!$B$1:$Z$1,0),0),"")</f>
        <v/>
      </c>
      <c r="LT85" s="41" t="str">
        <f>IFERROR(VLOOKUP(LT16,[1]Table2!$B$1:$Z$21,MATCH("xG/90",[1]Table2!$B$1:$Z$1,0),0)*VLOOKUP($B16,[1]Table2!$B$1:$Z$21,MATCH("xGA/90",[1]Table2!$B$1:$Z$1,0),0),"")</f>
        <v/>
      </c>
      <c r="LU85" s="41" t="str">
        <f>IFERROR(VLOOKUP(LU16,[1]Table2!$B$1:$Z$21,MATCH("xG/90",[1]Table2!$B$1:$Z$1,0),0)*VLOOKUP($B16,[1]Table2!$B$1:$Z$21,MATCH("xGA/90",[1]Table2!$B$1:$Z$1,0),0),"")</f>
        <v/>
      </c>
      <c r="LV85" s="41" t="str">
        <f>IFERROR(VLOOKUP(LV16,[1]Table2!$B$1:$Z$21,MATCH("xG/90",[1]Table2!$B$1:$Z$1,0),0)*VLOOKUP($B16,[1]Table2!$B$1:$Z$21,MATCH("xGA/90",[1]Table2!$B$1:$Z$1,0),0),"")</f>
        <v/>
      </c>
      <c r="LW85" s="41" t="str">
        <f>IFERROR(VLOOKUP(LW16,[1]Table2!$B$1:$Z$21,MATCH("xG/90",[1]Table2!$B$1:$Z$1,0),0)*VLOOKUP($B16,[1]Table2!$B$1:$Z$21,MATCH("xGA/90",[1]Table2!$B$1:$Z$1,0),0),"")</f>
        <v/>
      </c>
      <c r="LX85" s="41" t="str">
        <f>IFERROR(VLOOKUP(LX16,[1]Table2!$B$1:$Z$21,MATCH("xG/90",[1]Table2!$B$1:$Z$1,0),0)*VLOOKUP($B16,[1]Table2!$B$1:$Z$21,MATCH("xGA/90",[1]Table2!$B$1:$Z$1,0),0),"")</f>
        <v/>
      </c>
      <c r="LY85" s="41" t="str">
        <f>IFERROR(VLOOKUP(LY16,[1]Table2!$B$1:$Z$21,MATCH("xG/90",[1]Table2!$B$1:$Z$1,0),0)*VLOOKUP($B16,[1]Table2!$B$1:$Z$21,MATCH("xGA/90",[1]Table2!$B$1:$Z$1,0),0),"")</f>
        <v/>
      </c>
      <c r="LZ85" s="41" t="str">
        <f>IFERROR(VLOOKUP(LZ16,[1]Table2!$B$1:$Z$21,MATCH("xG/90",[1]Table2!$B$1:$Z$1,0),0)*VLOOKUP($B16,[1]Table2!$B$1:$Z$21,MATCH("xGA/90",[1]Table2!$B$1:$Z$1,0),0),"")</f>
        <v/>
      </c>
      <c r="MA85" s="41" t="str">
        <f>IFERROR(VLOOKUP(MA16,[1]Table2!$B$1:$Z$21,MATCH("xG/90",[1]Table2!$B$1:$Z$1,0),0)*VLOOKUP($B16,[1]Table2!$B$1:$Z$21,MATCH("xGA/90",[1]Table2!$B$1:$Z$1,0),0),"")</f>
        <v/>
      </c>
      <c r="MB85" s="41" t="str">
        <f>IFERROR(VLOOKUP(MB16,[1]Table2!$B$1:$Z$21,MATCH("xG/90",[1]Table2!$B$1:$Z$1,0),0)*VLOOKUP($B16,[1]Table2!$B$1:$Z$21,MATCH("xGA/90",[1]Table2!$B$1:$Z$1,0),0),"")</f>
        <v/>
      </c>
      <c r="MC85" s="41" t="str">
        <f>IFERROR(VLOOKUP(MC16,[1]Table2!$B$1:$Z$21,MATCH("xG/90",[1]Table2!$B$1:$Z$1,0),0)*VLOOKUP($B16,[1]Table2!$B$1:$Z$21,MATCH("xGA/90",[1]Table2!$B$1:$Z$1,0),0),"")</f>
        <v/>
      </c>
      <c r="MD85" s="41" t="str">
        <f>IFERROR(VLOOKUP(MD16,[1]Table2!$B$1:$Z$21,MATCH("xG/90",[1]Table2!$B$1:$Z$1,0),0)*VLOOKUP($B16,[1]Table2!$B$1:$Z$21,MATCH("xGA/90",[1]Table2!$B$1:$Z$1,0),0),"")</f>
        <v/>
      </c>
      <c r="ME85" s="41" t="str">
        <f>IFERROR(VLOOKUP(ME16,[1]Table2!$B$1:$Z$21,MATCH("xG/90",[1]Table2!$B$1:$Z$1,0),0)*VLOOKUP($B16,[1]Table2!$B$1:$Z$21,MATCH("xGA/90",[1]Table2!$B$1:$Z$1,0),0),"")</f>
        <v/>
      </c>
      <c r="MF85" s="41" t="str">
        <f>IFERROR(VLOOKUP(MF16,[1]Table2!$B$1:$Z$21,MATCH("xG/90",[1]Table2!$B$1:$Z$1,0),0)*VLOOKUP($B16,[1]Table2!$B$1:$Z$21,MATCH("xGA/90",[1]Table2!$B$1:$Z$1,0),0),"")</f>
        <v/>
      </c>
      <c r="MG85" s="41" t="str">
        <f>IFERROR(VLOOKUP(MG16,[1]Table2!$B$1:$Z$21,MATCH("xG/90",[1]Table2!$B$1:$Z$1,0),0)*VLOOKUP($B16,[1]Table2!$B$1:$Z$21,MATCH("xGA/90",[1]Table2!$B$1:$Z$1,0),0),"")</f>
        <v/>
      </c>
      <c r="MH85" s="41" t="str">
        <f>IFERROR(VLOOKUP(MH16,[1]Table2!$B$1:$Z$21,MATCH("xG/90",[1]Table2!$B$1:$Z$1,0),0)*VLOOKUP($B16,[1]Table2!$B$1:$Z$21,MATCH("xGA/90",[1]Table2!$B$1:$Z$1,0),0),"")</f>
        <v/>
      </c>
      <c r="MI85" s="41" t="str">
        <f>IFERROR(VLOOKUP(MI16,[1]Table2!$B$1:$Z$21,MATCH("xG/90",[1]Table2!$B$1:$Z$1,0),0)*VLOOKUP($B16,[1]Table2!$B$1:$Z$21,MATCH("xGA/90",[1]Table2!$B$1:$Z$1,0),0),"")</f>
        <v/>
      </c>
      <c r="MJ85" s="41" t="str">
        <f>IFERROR(VLOOKUP(MJ16,[1]Table2!$B$1:$Z$21,MATCH("xG/90",[1]Table2!$B$1:$Z$1,0),0)*VLOOKUP($B16,[1]Table2!$B$1:$Z$21,MATCH("xGA/90",[1]Table2!$B$1:$Z$1,0),0),"")</f>
        <v/>
      </c>
      <c r="MK85" s="41" t="str">
        <f>IFERROR(VLOOKUP(MK16,[1]Table2!$B$1:$Z$21,MATCH("xG/90",[1]Table2!$B$1:$Z$1,0),0)*VLOOKUP($B16,[1]Table2!$B$1:$Z$21,MATCH("xGA/90",[1]Table2!$B$1:$Z$1,0),0),"")</f>
        <v/>
      </c>
      <c r="ML85" s="41" t="str">
        <f>IFERROR(VLOOKUP(ML16,[1]Table2!$B$1:$Z$21,MATCH("xG/90",[1]Table2!$B$1:$Z$1,0),0)*VLOOKUP($B16,[1]Table2!$B$1:$Z$21,MATCH("xGA/90",[1]Table2!$B$1:$Z$1,0),0),"")</f>
        <v/>
      </c>
      <c r="MM85" s="41" t="str">
        <f>IFERROR(VLOOKUP(MM16,[1]Table2!$B$1:$Z$21,MATCH("xG/90",[1]Table2!$B$1:$Z$1,0),0)*VLOOKUP($B16,[1]Table2!$B$1:$Z$21,MATCH("xGA/90",[1]Table2!$B$1:$Z$1,0),0),"")</f>
        <v/>
      </c>
      <c r="MN85" s="41" t="str">
        <f>IFERROR(VLOOKUP(MN16,[1]Table2!$B$1:$Z$21,MATCH("xG/90",[1]Table2!$B$1:$Z$1,0),0)*VLOOKUP($B16,[1]Table2!$B$1:$Z$21,MATCH("xGA/90",[1]Table2!$B$1:$Z$1,0),0),"")</f>
        <v/>
      </c>
      <c r="MO85" s="41" t="str">
        <f>IFERROR(VLOOKUP(MO16,[1]Table2!$B$1:$Z$21,MATCH("xG/90",[1]Table2!$B$1:$Z$1,0),0)*VLOOKUP($B16,[1]Table2!$B$1:$Z$21,MATCH("xGA/90",[1]Table2!$B$1:$Z$1,0),0),"")</f>
        <v/>
      </c>
      <c r="MP85" s="41" t="str">
        <f>IFERROR(VLOOKUP(MP16,[1]Table2!$B$1:$Z$21,MATCH("xG/90",[1]Table2!$B$1:$Z$1,0),0)*VLOOKUP($B16,[1]Table2!$B$1:$Z$21,MATCH("xGA/90",[1]Table2!$B$1:$Z$1,0),0),"")</f>
        <v/>
      </c>
      <c r="MQ85" s="41" t="str">
        <f>IFERROR(VLOOKUP(MQ16,[1]Table2!$B$1:$Z$21,MATCH("xG/90",[1]Table2!$B$1:$Z$1,0),0)*VLOOKUP($B16,[1]Table2!$B$1:$Z$21,MATCH("xGA/90",[1]Table2!$B$1:$Z$1,0),0),"")</f>
        <v/>
      </c>
      <c r="MR85" s="41" t="str">
        <f>IFERROR(VLOOKUP(MR16,[1]Table2!$B$1:$Z$21,MATCH("xG/90",[1]Table2!$B$1:$Z$1,0),0)*VLOOKUP($B16,[1]Table2!$B$1:$Z$21,MATCH("xGA/90",[1]Table2!$B$1:$Z$1,0),0),"")</f>
        <v/>
      </c>
      <c r="MS85" s="41" t="str">
        <f>IFERROR(VLOOKUP(MS16,[1]Table2!$B$1:$Z$21,MATCH("xG/90",[1]Table2!$B$1:$Z$1,0),0)*VLOOKUP($B16,[1]Table2!$B$1:$Z$21,MATCH("xGA/90",[1]Table2!$B$1:$Z$1,0),0),"")</f>
        <v/>
      </c>
      <c r="MT85" s="41" t="str">
        <f>IFERROR(VLOOKUP(MT16,[1]Table2!$B$1:$Z$21,MATCH("xG/90",[1]Table2!$B$1:$Z$1,0),0)*VLOOKUP($B16,[1]Table2!$B$1:$Z$21,MATCH("xGA/90",[1]Table2!$B$1:$Z$1,0),0),"")</f>
        <v/>
      </c>
      <c r="MU85" s="41" t="str">
        <f>IFERROR(VLOOKUP(MU16,[1]Table2!$B$1:$Z$21,MATCH("xG/90",[1]Table2!$B$1:$Z$1,0),0)*VLOOKUP($B16,[1]Table2!$B$1:$Z$21,MATCH("xGA/90",[1]Table2!$B$1:$Z$1,0),0),"")</f>
        <v/>
      </c>
      <c r="MV85" s="41" t="str">
        <f>IFERROR(VLOOKUP(MV16,[1]Table2!$B$1:$Z$21,MATCH("xG/90",[1]Table2!$B$1:$Z$1,0),0)*VLOOKUP($B16,[1]Table2!$B$1:$Z$21,MATCH("xGA/90",[1]Table2!$B$1:$Z$1,0),0),"")</f>
        <v/>
      </c>
      <c r="MW85" s="41" t="str">
        <f>IFERROR(VLOOKUP(MW16,[1]Table2!$B$1:$Z$21,MATCH("xG/90",[1]Table2!$B$1:$Z$1,0),0)*VLOOKUP($B16,[1]Table2!$B$1:$Z$21,MATCH("xGA/90",[1]Table2!$B$1:$Z$1,0),0),"")</f>
        <v/>
      </c>
      <c r="MX85" s="41" t="str">
        <f>IFERROR(VLOOKUP(MX16,[1]Table2!$B$1:$Z$21,MATCH("xG/90",[1]Table2!$B$1:$Z$1,0),0)*VLOOKUP($B16,[1]Table2!$B$1:$Z$21,MATCH("xGA/90",[1]Table2!$B$1:$Z$1,0),0),"")</f>
        <v/>
      </c>
      <c r="MY85" s="41" t="str">
        <f>IFERROR(VLOOKUP(MY16,[1]Table2!$B$1:$Z$21,MATCH("xG/90",[1]Table2!$B$1:$Z$1,0),0)*VLOOKUP($B16,[1]Table2!$B$1:$Z$21,MATCH("xGA/90",[1]Table2!$B$1:$Z$1,0),0),"")</f>
        <v/>
      </c>
      <c r="MZ85" s="41" t="str">
        <f>IFERROR(VLOOKUP(MZ16,[1]Table2!$B$1:$Z$21,MATCH("xG/90",[1]Table2!$B$1:$Z$1,0),0)*VLOOKUP($B16,[1]Table2!$B$1:$Z$21,MATCH("xGA/90",[1]Table2!$B$1:$Z$1,0),0),"")</f>
        <v/>
      </c>
      <c r="NA85" s="41" t="str">
        <f>IFERROR(VLOOKUP(NA16,[1]Table2!$B$1:$Z$21,MATCH("xG/90",[1]Table2!$B$1:$Z$1,0),0)*VLOOKUP($B16,[1]Table2!$B$1:$Z$21,MATCH("xGA/90",[1]Table2!$B$1:$Z$1,0),0),"")</f>
        <v/>
      </c>
      <c r="NB85" s="41" t="str">
        <f>IFERROR(VLOOKUP(NB16,[1]Table2!$B$1:$Z$21,MATCH("xG/90",[1]Table2!$B$1:$Z$1,0),0)*VLOOKUP($B16,[1]Table2!$B$1:$Z$21,MATCH("xGA/90",[1]Table2!$B$1:$Z$1,0),0),"")</f>
        <v/>
      </c>
      <c r="NC85" s="41" t="str">
        <f>IFERROR(VLOOKUP(NC16,[1]Table2!$B$1:$Z$21,MATCH("xG/90",[1]Table2!$B$1:$Z$1,0),0)*VLOOKUP($B16,[1]Table2!$B$1:$Z$21,MATCH("xGA/90",[1]Table2!$B$1:$Z$1,0),0),"")</f>
        <v/>
      </c>
      <c r="NE85" s="40">
        <f t="shared" si="2"/>
        <v>1.3</v>
      </c>
      <c r="NF85" s="41" t="str">
        <f>IFERROR(VLOOKUP(NF16,[1]Table2!$B$1:$Z$21,MATCH("xG/90",[1]Table2!$B$1:$Z$1,0),0)*VLOOKUP($B16,[1]Table2!$B$1:$Z$21,MATCH("xGA/90",[1]Table2!$B$1:$Z$1,0),0),"")</f>
        <v/>
      </c>
      <c r="NG85" s="41" t="str">
        <f>IFERROR(VLOOKUP(NG16,[1]Table2!$B$1:$Z$21,MATCH("xG/90",[1]Table2!$B$1:$Z$1,0),0)*VLOOKUP($B16,[1]Table2!$B$1:$Z$21,MATCH("xGA/90",[1]Table2!$B$1:$Z$1,0),0),"")</f>
        <v/>
      </c>
      <c r="NH85" s="41">
        <f>IFERROR(VLOOKUP(NH16,[1]Table2!$B$1:$Z$21,MATCH("xG/90",[1]Table2!$B$1:$Z$1,0),0)*VLOOKUP($B16,[1]Table2!$B$1:$Z$21,MATCH("xGA/90",[1]Table2!$B$1:$Z$1,0),0),"")</f>
        <v>0.82432291666666657</v>
      </c>
      <c r="NI85" s="41" t="str">
        <f>IFERROR(VLOOKUP(NI16,[1]Table2!$B$1:$Z$21,MATCH("xG/90",[1]Table2!$B$1:$Z$1,0),0)*VLOOKUP($B16,[1]Table2!$B$1:$Z$21,MATCH("xGA/90",[1]Table2!$B$1:$Z$1,0),0),"")</f>
        <v/>
      </c>
      <c r="NJ85" s="41" t="str">
        <f>IFERROR(VLOOKUP(NJ16,[1]Table2!$B$1:$Z$21,MATCH("xG/90",[1]Table2!$B$1:$Z$1,0),0)*VLOOKUP($B16,[1]Table2!$B$1:$Z$21,MATCH("xGA/90",[1]Table2!$B$1:$Z$1,0),0),"")</f>
        <v/>
      </c>
    </row>
    <row r="86" spans="1:374" s="42" customFormat="1" ht="15.75" thickBot="1" x14ac:dyDescent="0.3">
      <c r="A86" s="39" t="s">
        <v>73</v>
      </c>
      <c r="B86" s="40">
        <f>VLOOKUP(A86,[1]Table!$B$1:$O$21,MATCH("xGD/90",[1]Table!$B$1:$O$1,0),0)</f>
        <v>0.35</v>
      </c>
      <c r="C86" s="41" t="str">
        <f>IFERROR(VLOOKUP(C17,[1]Table2!$B$1:$Z$21,MATCH("xG/90",[1]Table2!$B$1:$Z$1,0),0)*VLOOKUP($B17,[1]Table2!$B$1:$Z$21,MATCH("xGA/90",[1]Table2!$B$1:$Z$1,0),0),"")</f>
        <v/>
      </c>
      <c r="D86" s="41" t="str">
        <f>IFERROR(VLOOKUP(D17,[1]Table2!$B$1:$Z$21,MATCH("xG/90",[1]Table2!$B$1:$Z$1,0),0)*VLOOKUP($B17,[1]Table2!$B$1:$Z$21,MATCH("xGA/90",[1]Table2!$B$1:$Z$1,0),0),"")</f>
        <v/>
      </c>
      <c r="E86" s="41" t="str">
        <f>IFERROR(VLOOKUP(E17,[1]Table2!$B$1:$Z$21,MATCH("xG/90",[1]Table2!$B$1:$Z$1,0),0)*VLOOKUP($B17,[1]Table2!$B$1:$Z$21,MATCH("xGA/90",[1]Table2!$B$1:$Z$1,0),0),"")</f>
        <v/>
      </c>
      <c r="F86" s="41" t="str">
        <f>IFERROR(VLOOKUP(F17,[1]Table2!$B$1:$Z$21,MATCH("xG/90",[1]Table2!$B$1:$Z$1,0),0)*VLOOKUP($B17,[1]Table2!$B$1:$Z$21,MATCH("xGA/90",[1]Table2!$B$1:$Z$1,0),0),"")</f>
        <v/>
      </c>
      <c r="G86" s="41" t="str">
        <f>IFERROR(VLOOKUP(G17,[1]Table2!$B$1:$Z$21,MATCH("xG/90",[1]Table2!$B$1:$Z$1,0),0)*VLOOKUP($B17,[1]Table2!$B$1:$Z$21,MATCH("xGA/90",[1]Table2!$B$1:$Z$1,0),0),"")</f>
        <v/>
      </c>
      <c r="H86" s="41" t="str">
        <f>IFERROR(VLOOKUP(H17,[1]Table2!$B$1:$Z$21,MATCH("xG/90",[1]Table2!$B$1:$Z$1,0),0)*VLOOKUP($B17,[1]Table2!$B$1:$Z$21,MATCH("xGA/90",[1]Table2!$B$1:$Z$1,0),0),"")</f>
        <v/>
      </c>
      <c r="I86" s="41">
        <f>IFERROR(VLOOKUP(I17,[1]Table2!$B$1:$Z$21,MATCH("xG/90",[1]Table2!$B$1:$Z$1,0),0)*VLOOKUP($B17,[1]Table2!$B$1:$Z$21,MATCH("xGA/90",[1]Table2!$B$1:$Z$1,0),0),"")</f>
        <v>2.4020689655172416</v>
      </c>
      <c r="J86" s="41" t="str">
        <f>IFERROR(VLOOKUP(J17,[1]Table2!$B$1:$Z$21,MATCH("xG/90",[1]Table2!$B$1:$Z$1,0),0)*VLOOKUP($B17,[1]Table2!$B$1:$Z$21,MATCH("xGA/90",[1]Table2!$B$1:$Z$1,0),0),"")</f>
        <v/>
      </c>
      <c r="K86" s="41" t="str">
        <f>IFERROR(VLOOKUP(K17,[1]Table2!$B$1:$Z$21,MATCH("xG/90",[1]Table2!$B$1:$Z$1,0),0)*VLOOKUP($B17,[1]Table2!$B$1:$Z$21,MATCH("xGA/90",[1]Table2!$B$1:$Z$1,0),0),"")</f>
        <v/>
      </c>
      <c r="L86" s="41" t="str">
        <f>IFERROR(VLOOKUP(L17,[1]Table2!$B$1:$Z$21,MATCH("xG/90",[1]Table2!$B$1:$Z$1,0),0)*VLOOKUP($B17,[1]Table2!$B$1:$Z$21,MATCH("xGA/90",[1]Table2!$B$1:$Z$1,0),0),"")</f>
        <v/>
      </c>
      <c r="M86" s="41" t="str">
        <f>IFERROR(VLOOKUP(M17,[1]Table2!$B$1:$Z$21,MATCH("xG/90",[1]Table2!$B$1:$Z$1,0),0)*VLOOKUP($B17,[1]Table2!$B$1:$Z$21,MATCH("xGA/90",[1]Table2!$B$1:$Z$1,0),0),"")</f>
        <v/>
      </c>
      <c r="N86" s="41" t="str">
        <f>IFERROR(VLOOKUP(N17,[1]Table2!$B$1:$Z$21,MATCH("xG/90",[1]Table2!$B$1:$Z$1,0),0)*VLOOKUP($B17,[1]Table2!$B$1:$Z$21,MATCH("xGA/90",[1]Table2!$B$1:$Z$1,0),0),"")</f>
        <v/>
      </c>
      <c r="O86" s="41">
        <f>IFERROR(VLOOKUP(O17,[1]Table2!$B$1:$Z$21,MATCH("xG/90",[1]Table2!$B$1:$Z$1,0),0)*VLOOKUP($B17,[1]Table2!$B$1:$Z$21,MATCH("xGA/90",[1]Table2!$B$1:$Z$1,0),0),"")</f>
        <v>1.9309687499999999</v>
      </c>
      <c r="P86" s="41" t="str">
        <f>IFERROR(VLOOKUP(P17,[1]Table2!$B$1:$Z$21,MATCH("xG/90",[1]Table2!$B$1:$Z$1,0),0)*VLOOKUP($B17,[1]Table2!$B$1:$Z$21,MATCH("xGA/90",[1]Table2!$B$1:$Z$1,0),0),"")</f>
        <v/>
      </c>
      <c r="Q86" s="41" t="str">
        <f>IFERROR(VLOOKUP(Q17,[1]Table2!$B$1:$Z$21,MATCH("xG/90",[1]Table2!$B$1:$Z$1,0),0)*VLOOKUP($B17,[1]Table2!$B$1:$Z$21,MATCH("xGA/90",[1]Table2!$B$1:$Z$1,0),0),"")</f>
        <v/>
      </c>
      <c r="R86" s="41" t="str">
        <f>IFERROR(VLOOKUP(R17,[1]Table2!$B$1:$Z$21,MATCH("xG/90",[1]Table2!$B$1:$Z$1,0),0)*VLOOKUP($B17,[1]Table2!$B$1:$Z$21,MATCH("xGA/90",[1]Table2!$B$1:$Z$1,0),0),"")</f>
        <v/>
      </c>
      <c r="S86" s="41" t="str">
        <f>IFERROR(VLOOKUP(S17,[1]Table2!$B$1:$Z$21,MATCH("xG/90",[1]Table2!$B$1:$Z$1,0),0)*VLOOKUP($B17,[1]Table2!$B$1:$Z$21,MATCH("xGA/90",[1]Table2!$B$1:$Z$1,0),0),"")</f>
        <v/>
      </c>
      <c r="T86" s="41" t="str">
        <f>IFERROR(VLOOKUP(T17,[1]Table2!$B$1:$Z$21,MATCH("xG/90",[1]Table2!$B$1:$Z$1,0),0)*VLOOKUP($B17,[1]Table2!$B$1:$Z$21,MATCH("xGA/90",[1]Table2!$B$1:$Z$1,0),0),"")</f>
        <v/>
      </c>
      <c r="U86" s="41" t="str">
        <f>IFERROR(VLOOKUP(U17,[1]Table2!$B$1:$Z$21,MATCH("xG/90",[1]Table2!$B$1:$Z$1,0),0)*VLOOKUP($B17,[1]Table2!$B$1:$Z$21,MATCH("xGA/90",[1]Table2!$B$1:$Z$1,0),0),"")</f>
        <v/>
      </c>
      <c r="V86" s="41" t="str">
        <f>IFERROR(VLOOKUP(V17,[1]Table2!$B$1:$Z$21,MATCH("xG/90",[1]Table2!$B$1:$Z$1,0),0)*VLOOKUP($B17,[1]Table2!$B$1:$Z$21,MATCH("xGA/90",[1]Table2!$B$1:$Z$1,0),0),"")</f>
        <v/>
      </c>
      <c r="W86" s="41" t="str">
        <f>IFERROR(VLOOKUP(W17,[1]Table2!$B$1:$Z$21,MATCH("xG/90",[1]Table2!$B$1:$Z$1,0),0)*VLOOKUP($B17,[1]Table2!$B$1:$Z$21,MATCH("xGA/90",[1]Table2!$B$1:$Z$1,0),0),"")</f>
        <v/>
      </c>
      <c r="X86" s="41">
        <f>IFERROR(VLOOKUP(X17,[1]Table2!$B$1:$Z$21,MATCH("xG/90",[1]Table2!$B$1:$Z$1,0),0)*VLOOKUP($B17,[1]Table2!$B$1:$Z$21,MATCH("xGA/90",[1]Table2!$B$1:$Z$1,0),0),"")</f>
        <v>2.3927419354838708</v>
      </c>
      <c r="Y86" s="41" t="str">
        <f>IFERROR(VLOOKUP(Y17,[1]Table2!$B$1:$Z$21,MATCH("xG/90",[1]Table2!$B$1:$Z$1,0),0)*VLOOKUP($B17,[1]Table2!$B$1:$Z$21,MATCH("xGA/90",[1]Table2!$B$1:$Z$1,0),0),"")</f>
        <v/>
      </c>
      <c r="Z86" s="41" t="str">
        <f>IFERROR(VLOOKUP(Z17,[1]Table2!$B$1:$Z$21,MATCH("xG/90",[1]Table2!$B$1:$Z$1,0),0)*VLOOKUP($B17,[1]Table2!$B$1:$Z$21,MATCH("xGA/90",[1]Table2!$B$1:$Z$1,0),0),"")</f>
        <v/>
      </c>
      <c r="AA86" s="41" t="str">
        <f>IFERROR(VLOOKUP(AA17,[1]Table2!$B$1:$Z$21,MATCH("xG/90",[1]Table2!$B$1:$Z$1,0),0)*VLOOKUP($B17,[1]Table2!$B$1:$Z$21,MATCH("xGA/90",[1]Table2!$B$1:$Z$1,0),0),"")</f>
        <v/>
      </c>
      <c r="AB86" s="41" t="str">
        <f>IFERROR(VLOOKUP(AB17,[1]Table2!$B$1:$Z$21,MATCH("xG/90",[1]Table2!$B$1:$Z$1,0),0)*VLOOKUP($B17,[1]Table2!$B$1:$Z$21,MATCH("xGA/90",[1]Table2!$B$1:$Z$1,0),0),"")</f>
        <v/>
      </c>
      <c r="AC86" s="41">
        <f>IFERROR(VLOOKUP(AC17,[1]Table2!$B$1:$Z$21,MATCH("xG/90",[1]Table2!$B$1:$Z$1,0),0)*VLOOKUP($B17,[1]Table2!$B$1:$Z$21,MATCH("xGA/90",[1]Table2!$B$1:$Z$1,0),0),"")</f>
        <v>1.22953125</v>
      </c>
      <c r="AD86" s="41" t="str">
        <f>IFERROR(VLOOKUP(AD17,[1]Table2!$B$1:$Z$21,MATCH("xG/90",[1]Table2!$B$1:$Z$1,0),0)*VLOOKUP($B17,[1]Table2!$B$1:$Z$21,MATCH("xGA/90",[1]Table2!$B$1:$Z$1,0),0),"")</f>
        <v/>
      </c>
      <c r="AE86" s="41" t="str">
        <f>IFERROR(VLOOKUP(AE17,[1]Table2!$B$1:$Z$21,MATCH("xG/90",[1]Table2!$B$1:$Z$1,0),0)*VLOOKUP($B17,[1]Table2!$B$1:$Z$21,MATCH("xGA/90",[1]Table2!$B$1:$Z$1,0),0),"")</f>
        <v/>
      </c>
      <c r="AF86" s="41" t="str">
        <f>IFERROR(VLOOKUP(AF17,[1]Table2!$B$1:$Z$21,MATCH("xG/90",[1]Table2!$B$1:$Z$1,0),0)*VLOOKUP($B17,[1]Table2!$B$1:$Z$21,MATCH("xGA/90",[1]Table2!$B$1:$Z$1,0),0),"")</f>
        <v/>
      </c>
      <c r="AG86" s="41" t="str">
        <f>IFERROR(VLOOKUP(AG17,[1]Table2!$B$1:$Z$21,MATCH("xG/90",[1]Table2!$B$1:$Z$1,0),0)*VLOOKUP($B17,[1]Table2!$B$1:$Z$21,MATCH("xGA/90",[1]Table2!$B$1:$Z$1,0),0),"")</f>
        <v/>
      </c>
      <c r="AH86" s="41">
        <f>IFERROR(VLOOKUP(AH17,[1]Table2!$B$1:$Z$21,MATCH("xG/90",[1]Table2!$B$1:$Z$1,0),0)*VLOOKUP($B17,[1]Table2!$B$1:$Z$21,MATCH("xGA/90",[1]Table2!$B$1:$Z$1,0),0),"")</f>
        <v>1.628625</v>
      </c>
      <c r="AI86" s="41" t="str">
        <f>IFERROR(VLOOKUP(AI17,[1]Table2!$B$1:$Z$21,MATCH("xG/90",[1]Table2!$B$1:$Z$1,0),0)*VLOOKUP($B17,[1]Table2!$B$1:$Z$21,MATCH("xGA/90",[1]Table2!$B$1:$Z$1,0),0),"")</f>
        <v/>
      </c>
      <c r="AJ86" s="41" t="str">
        <f>IFERROR(VLOOKUP(AJ17,[1]Table2!$B$1:$Z$21,MATCH("xG/90",[1]Table2!$B$1:$Z$1,0),0)*VLOOKUP($B17,[1]Table2!$B$1:$Z$21,MATCH("xGA/90",[1]Table2!$B$1:$Z$1,0),0),"")</f>
        <v/>
      </c>
      <c r="AK86" s="41">
        <f>IFERROR(VLOOKUP(AK17,[1]Table2!$B$1:$Z$21,MATCH("xG/90",[1]Table2!$B$1:$Z$1,0),0)*VLOOKUP($B17,[1]Table2!$B$1:$Z$21,MATCH("xGA/90",[1]Table2!$B$1:$Z$1,0),0),"")</f>
        <v>2.5840312499999998</v>
      </c>
      <c r="AL86" s="41" t="str">
        <f>IFERROR(VLOOKUP(AL17,[1]Table2!$B$1:$Z$21,MATCH("xG/90",[1]Table2!$B$1:$Z$1,0),0)*VLOOKUP($B17,[1]Table2!$B$1:$Z$21,MATCH("xGA/90",[1]Table2!$B$1:$Z$1,0),0),"")</f>
        <v/>
      </c>
      <c r="AM86" s="41" t="str">
        <f>IFERROR(VLOOKUP(AM17,[1]Table2!$B$1:$Z$21,MATCH("xG/90",[1]Table2!$B$1:$Z$1,0),0)*VLOOKUP($B17,[1]Table2!$B$1:$Z$21,MATCH("xGA/90",[1]Table2!$B$1:$Z$1,0),0),"")</f>
        <v/>
      </c>
      <c r="AN86" s="41" t="str">
        <f>IFERROR(VLOOKUP(AN17,[1]Table2!$B$1:$Z$21,MATCH("xG/90",[1]Table2!$B$1:$Z$1,0),0)*VLOOKUP($B17,[1]Table2!$B$1:$Z$21,MATCH("xGA/90",[1]Table2!$B$1:$Z$1,0),0),"")</f>
        <v/>
      </c>
      <c r="AO86" s="41" t="str">
        <f>IFERROR(VLOOKUP(AO17,[1]Table2!$B$1:$Z$21,MATCH("xG/90",[1]Table2!$B$1:$Z$1,0),0)*VLOOKUP($B17,[1]Table2!$B$1:$Z$21,MATCH("xGA/90",[1]Table2!$B$1:$Z$1,0),0),"")</f>
        <v/>
      </c>
      <c r="AP86" s="41" t="str">
        <f>IFERROR(VLOOKUP(AP17,[1]Table2!$B$1:$Z$21,MATCH("xG/90",[1]Table2!$B$1:$Z$1,0),0)*VLOOKUP($B17,[1]Table2!$B$1:$Z$21,MATCH("xGA/90",[1]Table2!$B$1:$Z$1,0),0),"")</f>
        <v/>
      </c>
      <c r="AQ86" s="41" t="str">
        <f>IFERROR(VLOOKUP(AQ17,[1]Table2!$B$1:$Z$21,MATCH("xG/90",[1]Table2!$B$1:$Z$1,0),0)*VLOOKUP($B17,[1]Table2!$B$1:$Z$21,MATCH("xGA/90",[1]Table2!$B$1:$Z$1,0),0),"")</f>
        <v/>
      </c>
      <c r="AR86" s="41" t="str">
        <f>IFERROR(VLOOKUP(AR17,[1]Table2!$B$1:$Z$21,MATCH("xG/90",[1]Table2!$B$1:$Z$1,0),0)*VLOOKUP($B17,[1]Table2!$B$1:$Z$21,MATCH("xGA/90",[1]Table2!$B$1:$Z$1,0),0),"")</f>
        <v/>
      </c>
      <c r="AS86" s="41" t="str">
        <f>IFERROR(VLOOKUP(AS17,[1]Table2!$B$1:$Z$21,MATCH("xG/90",[1]Table2!$B$1:$Z$1,0),0)*VLOOKUP($B17,[1]Table2!$B$1:$Z$21,MATCH("xGA/90",[1]Table2!$B$1:$Z$1,0),0),"")</f>
        <v/>
      </c>
      <c r="AT86" s="41" t="str">
        <f>IFERROR(VLOOKUP(AT17,[1]Table2!$B$1:$Z$21,MATCH("xG/90",[1]Table2!$B$1:$Z$1,0),0)*VLOOKUP($B17,[1]Table2!$B$1:$Z$21,MATCH("xGA/90",[1]Table2!$B$1:$Z$1,0),0),"")</f>
        <v/>
      </c>
      <c r="AU86" s="41" t="str">
        <f>IFERROR(VLOOKUP(AU17,[1]Table2!$B$1:$Z$21,MATCH("xG/90",[1]Table2!$B$1:$Z$1,0),0)*VLOOKUP($B17,[1]Table2!$B$1:$Z$21,MATCH("xGA/90",[1]Table2!$B$1:$Z$1,0),0),"")</f>
        <v/>
      </c>
      <c r="AV86" s="41" t="str">
        <f>IFERROR(VLOOKUP(AV17,[1]Table2!$B$1:$Z$21,MATCH("xG/90",[1]Table2!$B$1:$Z$1,0),0)*VLOOKUP($B17,[1]Table2!$B$1:$Z$21,MATCH("xGA/90",[1]Table2!$B$1:$Z$1,0),0),"")</f>
        <v/>
      </c>
      <c r="AW86" s="41" t="str">
        <f>IFERROR(VLOOKUP(AW17,[1]Table2!$B$1:$Z$21,MATCH("xG/90",[1]Table2!$B$1:$Z$1,0),0)*VLOOKUP($B17,[1]Table2!$B$1:$Z$21,MATCH("xGA/90",[1]Table2!$B$1:$Z$1,0),0),"")</f>
        <v/>
      </c>
      <c r="AX86" s="41" t="str">
        <f>IFERROR(VLOOKUP(AX17,[1]Table2!$B$1:$Z$21,MATCH("xG/90",[1]Table2!$B$1:$Z$1,0),0)*VLOOKUP($B17,[1]Table2!$B$1:$Z$21,MATCH("xGA/90",[1]Table2!$B$1:$Z$1,0),0),"")</f>
        <v/>
      </c>
      <c r="AY86" s="41" t="str">
        <f>IFERROR(VLOOKUP(AY17,[1]Table2!$B$1:$Z$21,MATCH("xG/90",[1]Table2!$B$1:$Z$1,0),0)*VLOOKUP($B17,[1]Table2!$B$1:$Z$21,MATCH("xGA/90",[1]Table2!$B$1:$Z$1,0),0),"")</f>
        <v/>
      </c>
      <c r="AZ86" s="41" t="str">
        <f>IFERROR(VLOOKUP(AZ17,[1]Table2!$B$1:$Z$21,MATCH("xG/90",[1]Table2!$B$1:$Z$1,0),0)*VLOOKUP($B17,[1]Table2!$B$1:$Z$21,MATCH("xGA/90",[1]Table2!$B$1:$Z$1,0),0),"")</f>
        <v/>
      </c>
      <c r="BA86" s="41" t="str">
        <f>IFERROR(VLOOKUP(BA17,[1]Table2!$B$1:$Z$21,MATCH("xG/90",[1]Table2!$B$1:$Z$1,0),0)*VLOOKUP($B17,[1]Table2!$B$1:$Z$21,MATCH("xGA/90",[1]Table2!$B$1:$Z$1,0),0),"")</f>
        <v/>
      </c>
      <c r="BB86" s="41" t="str">
        <f>IFERROR(VLOOKUP(BB17,[1]Table2!$B$1:$Z$21,MATCH("xG/90",[1]Table2!$B$1:$Z$1,0),0)*VLOOKUP($B17,[1]Table2!$B$1:$Z$21,MATCH("xGA/90",[1]Table2!$B$1:$Z$1,0),0),"")</f>
        <v/>
      </c>
      <c r="BC86" s="41" t="str">
        <f>IFERROR(VLOOKUP(BC17,[1]Table2!$B$1:$Z$21,MATCH("xG/90",[1]Table2!$B$1:$Z$1,0),0)*VLOOKUP($B17,[1]Table2!$B$1:$Z$21,MATCH("xGA/90",[1]Table2!$B$1:$Z$1,0),0),"")</f>
        <v/>
      </c>
      <c r="BD86" s="41" t="str">
        <f>IFERROR(VLOOKUP(BD17,[1]Table2!$B$1:$Z$21,MATCH("xG/90",[1]Table2!$B$1:$Z$1,0),0)*VLOOKUP($B17,[1]Table2!$B$1:$Z$21,MATCH("xGA/90",[1]Table2!$B$1:$Z$1,0),0),"")</f>
        <v/>
      </c>
      <c r="BE86" s="41" t="str">
        <f>IFERROR(VLOOKUP(BE17,[1]Table2!$B$1:$Z$21,MATCH("xG/90",[1]Table2!$B$1:$Z$1,0),0)*VLOOKUP($B17,[1]Table2!$B$1:$Z$21,MATCH("xGA/90",[1]Table2!$B$1:$Z$1,0),0),"")</f>
        <v/>
      </c>
      <c r="BF86" s="41" t="str">
        <f>IFERROR(VLOOKUP(BF17,[1]Table2!$B$1:$Z$21,MATCH("xG/90",[1]Table2!$B$1:$Z$1,0),0)*VLOOKUP($B17,[1]Table2!$B$1:$Z$21,MATCH("xGA/90",[1]Table2!$B$1:$Z$1,0),0),"")</f>
        <v/>
      </c>
      <c r="BG86" s="41" t="str">
        <f>IFERROR(VLOOKUP(BG17,[1]Table2!$B$1:$Z$21,MATCH("xG/90",[1]Table2!$B$1:$Z$1,0),0)*VLOOKUP($B17,[1]Table2!$B$1:$Z$21,MATCH("xGA/90",[1]Table2!$B$1:$Z$1,0),0),"")</f>
        <v/>
      </c>
      <c r="BH86" s="41" t="str">
        <f>IFERROR(VLOOKUP(BH17,[1]Table2!$B$1:$Z$21,MATCH("xG/90",[1]Table2!$B$1:$Z$1,0),0)*VLOOKUP($B17,[1]Table2!$B$1:$Z$21,MATCH("xGA/90",[1]Table2!$B$1:$Z$1,0),0),"")</f>
        <v/>
      </c>
      <c r="BI86" s="41" t="str">
        <f>IFERROR(VLOOKUP(BI17,[1]Table2!$B$1:$Z$21,MATCH("xG/90",[1]Table2!$B$1:$Z$1,0),0)*VLOOKUP($B17,[1]Table2!$B$1:$Z$21,MATCH("xGA/90",[1]Table2!$B$1:$Z$1,0),0),"")</f>
        <v/>
      </c>
      <c r="BJ86" s="41" t="str">
        <f>IFERROR(VLOOKUP(BJ17,[1]Table2!$B$1:$Z$21,MATCH("xG/90",[1]Table2!$B$1:$Z$1,0),0)*VLOOKUP($B17,[1]Table2!$B$1:$Z$21,MATCH("xGA/90",[1]Table2!$B$1:$Z$1,0),0),"")</f>
        <v/>
      </c>
      <c r="BK86" s="41" t="str">
        <f>IFERROR(VLOOKUP(BK17,[1]Table2!$B$1:$Z$21,MATCH("xG/90",[1]Table2!$B$1:$Z$1,0),0)*VLOOKUP($B17,[1]Table2!$B$1:$Z$21,MATCH("xGA/90",[1]Table2!$B$1:$Z$1,0),0),"")</f>
        <v/>
      </c>
      <c r="BL86" s="41" t="str">
        <f>IFERROR(VLOOKUP(BL17,[1]Table2!$B$1:$Z$21,MATCH("xG/90",[1]Table2!$B$1:$Z$1,0),0)*VLOOKUP($B17,[1]Table2!$B$1:$Z$21,MATCH("xGA/90",[1]Table2!$B$1:$Z$1,0),0),"")</f>
        <v/>
      </c>
      <c r="BM86" s="41">
        <f>IFERROR(VLOOKUP(BM17,[1]Table2!$B$1:$Z$21,MATCH("xG/90",[1]Table2!$B$1:$Z$1,0),0)*VLOOKUP($B17,[1]Table2!$B$1:$Z$21,MATCH("xGA/90",[1]Table2!$B$1:$Z$1,0),0),"")</f>
        <v>2.7305000000000001</v>
      </c>
      <c r="BN86" s="41" t="str">
        <f>IFERROR(VLOOKUP(BN17,[1]Table2!$B$1:$Z$21,MATCH("xG/90",[1]Table2!$B$1:$Z$1,0),0)*VLOOKUP($B17,[1]Table2!$B$1:$Z$21,MATCH("xGA/90",[1]Table2!$B$1:$Z$1,0),0),"")</f>
        <v/>
      </c>
      <c r="BO86" s="41" t="str">
        <f>IFERROR(VLOOKUP(BO17,[1]Table2!$B$1:$Z$21,MATCH("xG/90",[1]Table2!$B$1:$Z$1,0),0)*VLOOKUP($B17,[1]Table2!$B$1:$Z$21,MATCH("xGA/90",[1]Table2!$B$1:$Z$1,0),0),"")</f>
        <v/>
      </c>
      <c r="BP86" s="41" t="str">
        <f>IFERROR(VLOOKUP(BP17,[1]Table2!$B$1:$Z$21,MATCH("xG/90",[1]Table2!$B$1:$Z$1,0),0)*VLOOKUP($B17,[1]Table2!$B$1:$Z$21,MATCH("xGA/90",[1]Table2!$B$1:$Z$1,0),0),"")</f>
        <v/>
      </c>
      <c r="BQ86" s="41" t="str">
        <f>IFERROR(VLOOKUP(BQ17,[1]Table2!$B$1:$Z$21,MATCH("xG/90",[1]Table2!$B$1:$Z$1,0),0)*VLOOKUP($B17,[1]Table2!$B$1:$Z$21,MATCH("xGA/90",[1]Table2!$B$1:$Z$1,0),0),"")</f>
        <v/>
      </c>
      <c r="BR86" s="41" t="str">
        <f>IFERROR(VLOOKUP(BR17,[1]Table2!$B$1:$Z$21,MATCH("xG/90",[1]Table2!$B$1:$Z$1,0),0)*VLOOKUP($B17,[1]Table2!$B$1:$Z$21,MATCH("xGA/90",[1]Table2!$B$1:$Z$1,0),0),"")</f>
        <v/>
      </c>
      <c r="BS86" s="41" t="str">
        <f>IFERROR(VLOOKUP(BS17,[1]Table2!$B$1:$Z$21,MATCH("xG/90",[1]Table2!$B$1:$Z$1,0),0)*VLOOKUP($B17,[1]Table2!$B$1:$Z$21,MATCH("xGA/90",[1]Table2!$B$1:$Z$1,0),0),"")</f>
        <v/>
      </c>
      <c r="BT86" s="41">
        <f>IFERROR(VLOOKUP(BT17,[1]Table2!$B$1:$Z$21,MATCH("xG/90",[1]Table2!$B$1:$Z$1,0),0)*VLOOKUP($B17,[1]Table2!$B$1:$Z$21,MATCH("xGA/90",[1]Table2!$B$1:$Z$1,0),0),"")</f>
        <v>1.38271875</v>
      </c>
      <c r="BU86" s="41" t="str">
        <f>IFERROR(VLOOKUP(BU17,[1]Table2!$B$1:$Z$21,MATCH("xG/90",[1]Table2!$B$1:$Z$1,0),0)*VLOOKUP($B17,[1]Table2!$B$1:$Z$21,MATCH("xGA/90",[1]Table2!$B$1:$Z$1,0),0),"")</f>
        <v/>
      </c>
      <c r="BV86" s="41" t="str">
        <f>IFERROR(VLOOKUP(BV17,[1]Table2!$B$1:$Z$21,MATCH("xG/90",[1]Table2!$B$1:$Z$1,0),0)*VLOOKUP($B17,[1]Table2!$B$1:$Z$21,MATCH("xGA/90",[1]Table2!$B$1:$Z$1,0),0),"")</f>
        <v/>
      </c>
      <c r="BW86" s="41" t="str">
        <f>IFERROR(VLOOKUP(BW17,[1]Table2!$B$1:$Z$21,MATCH("xG/90",[1]Table2!$B$1:$Z$1,0),0)*VLOOKUP($B17,[1]Table2!$B$1:$Z$21,MATCH("xGA/90",[1]Table2!$B$1:$Z$1,0),0),"")</f>
        <v/>
      </c>
      <c r="BX86" s="41" t="str">
        <f>IFERROR(VLOOKUP(BX17,[1]Table2!$B$1:$Z$21,MATCH("xG/90",[1]Table2!$B$1:$Z$1,0),0)*VLOOKUP($B17,[1]Table2!$B$1:$Z$21,MATCH("xGA/90",[1]Table2!$B$1:$Z$1,0),0),"")</f>
        <v/>
      </c>
      <c r="BY86" s="41" t="str">
        <f>IFERROR(VLOOKUP(BY17,[1]Table2!$B$1:$Z$21,MATCH("xG/90",[1]Table2!$B$1:$Z$1,0),0)*VLOOKUP($B17,[1]Table2!$B$1:$Z$21,MATCH("xGA/90",[1]Table2!$B$1:$Z$1,0),0),"")</f>
        <v/>
      </c>
      <c r="BZ86" s="41" t="str">
        <f>IFERROR(VLOOKUP(BZ17,[1]Table2!$B$1:$Z$21,MATCH("xG/90",[1]Table2!$B$1:$Z$1,0),0)*VLOOKUP($B17,[1]Table2!$B$1:$Z$21,MATCH("xGA/90",[1]Table2!$B$1:$Z$1,0),0),"")</f>
        <v/>
      </c>
      <c r="CA86" s="41">
        <f>IFERROR(VLOOKUP(CA17,[1]Table2!$B$1:$Z$21,MATCH("xG/90",[1]Table2!$B$1:$Z$1,0),0)*VLOOKUP($B17,[1]Table2!$B$1:$Z$21,MATCH("xGA/90",[1]Table2!$B$1:$Z$1,0),0),"")</f>
        <v>2.2554193548387098</v>
      </c>
      <c r="CB86" s="41" t="str">
        <f>IFERROR(VLOOKUP(CB17,[1]Table2!$B$1:$Z$21,MATCH("xG/90",[1]Table2!$B$1:$Z$1,0),0)*VLOOKUP($B17,[1]Table2!$B$1:$Z$21,MATCH("xGA/90",[1]Table2!$B$1:$Z$1,0),0),"")</f>
        <v/>
      </c>
      <c r="CC86" s="41" t="str">
        <f>IFERROR(VLOOKUP(CC17,[1]Table2!$B$1:$Z$21,MATCH("xG/90",[1]Table2!$B$1:$Z$1,0),0)*VLOOKUP($B17,[1]Table2!$B$1:$Z$21,MATCH("xGA/90",[1]Table2!$B$1:$Z$1,0),0),"")</f>
        <v/>
      </c>
      <c r="CD86" s="41">
        <f>IFERROR(VLOOKUP(CD17,[1]Table2!$B$1:$Z$21,MATCH("xG/90",[1]Table2!$B$1:$Z$1,0),0)*VLOOKUP($B17,[1]Table2!$B$1:$Z$21,MATCH("xGA/90",[1]Table2!$B$1:$Z$1,0),0),"")</f>
        <v>1.8705000000000001</v>
      </c>
      <c r="CE86" s="41" t="str">
        <f>IFERROR(VLOOKUP(CE17,[1]Table2!$B$1:$Z$21,MATCH("xG/90",[1]Table2!$B$1:$Z$1,0),0)*VLOOKUP($B17,[1]Table2!$B$1:$Z$21,MATCH("xGA/90",[1]Table2!$B$1:$Z$1,0),0),"")</f>
        <v/>
      </c>
      <c r="CF86" s="41" t="str">
        <f>IFERROR(VLOOKUP(CF17,[1]Table2!$B$1:$Z$21,MATCH("xG/90",[1]Table2!$B$1:$Z$1,0),0)*VLOOKUP($B17,[1]Table2!$B$1:$Z$21,MATCH("xGA/90",[1]Table2!$B$1:$Z$1,0),0),"")</f>
        <v/>
      </c>
      <c r="CG86" s="41">
        <f>IFERROR(VLOOKUP(CG17,[1]Table2!$B$1:$Z$21,MATCH("xG/90",[1]Table2!$B$1:$Z$1,0),0)*VLOOKUP($B17,[1]Table2!$B$1:$Z$21,MATCH("xGA/90",[1]Table2!$B$1:$Z$1,0),0),"")</f>
        <v>1.6437096774193549</v>
      </c>
      <c r="CH86" s="41" t="str">
        <f>IFERROR(VLOOKUP(CH17,[1]Table2!$B$1:$Z$21,MATCH("xG/90",[1]Table2!$B$1:$Z$1,0),0)*VLOOKUP($B17,[1]Table2!$B$1:$Z$21,MATCH("xGA/90",[1]Table2!$B$1:$Z$1,0),0),"")</f>
        <v/>
      </c>
      <c r="CI86" s="41" t="str">
        <f>IFERROR(VLOOKUP(CI17,[1]Table2!$B$1:$Z$21,MATCH("xG/90",[1]Table2!$B$1:$Z$1,0),0)*VLOOKUP($B17,[1]Table2!$B$1:$Z$21,MATCH("xGA/90",[1]Table2!$B$1:$Z$1,0),0),"")</f>
        <v/>
      </c>
      <c r="CJ86" s="41" t="str">
        <f>IFERROR(VLOOKUP(CJ17,[1]Table2!$B$1:$Z$21,MATCH("xG/90",[1]Table2!$B$1:$Z$1,0),0)*VLOOKUP($B17,[1]Table2!$B$1:$Z$21,MATCH("xGA/90",[1]Table2!$B$1:$Z$1,0),0),"")</f>
        <v/>
      </c>
      <c r="CK86" s="41" t="str">
        <f>IFERROR(VLOOKUP(CK17,[1]Table2!$B$1:$Z$21,MATCH("xG/90",[1]Table2!$B$1:$Z$1,0),0)*VLOOKUP($B17,[1]Table2!$B$1:$Z$21,MATCH("xGA/90",[1]Table2!$B$1:$Z$1,0),0),"")</f>
        <v/>
      </c>
      <c r="CL86" s="41" t="str">
        <f>IFERROR(VLOOKUP(CL17,[1]Table2!$B$1:$Z$21,MATCH("xG/90",[1]Table2!$B$1:$Z$1,0),0)*VLOOKUP($B17,[1]Table2!$B$1:$Z$21,MATCH("xGA/90",[1]Table2!$B$1:$Z$1,0),0),"")</f>
        <v/>
      </c>
      <c r="CM86" s="41" t="str">
        <f>IFERROR(VLOOKUP(CM17,[1]Table2!$B$1:$Z$21,MATCH("xG/90",[1]Table2!$B$1:$Z$1,0),0)*VLOOKUP($B17,[1]Table2!$B$1:$Z$21,MATCH("xGA/90",[1]Table2!$B$1:$Z$1,0),0),"")</f>
        <v/>
      </c>
      <c r="CN86" s="41" t="str">
        <f>IFERROR(VLOOKUP(CN17,[1]Table2!$B$1:$Z$21,MATCH("xG/90",[1]Table2!$B$1:$Z$1,0),0)*VLOOKUP($B17,[1]Table2!$B$1:$Z$21,MATCH("xGA/90",[1]Table2!$B$1:$Z$1,0),0),"")</f>
        <v/>
      </c>
      <c r="CO86" s="41">
        <f>IFERROR(VLOOKUP(CO17,[1]Table2!$B$1:$Z$21,MATCH("xG/90",[1]Table2!$B$1:$Z$1,0),0)*VLOOKUP($B17,[1]Table2!$B$1:$Z$21,MATCH("xGA/90",[1]Table2!$B$1:$Z$1,0),0),"")</f>
        <v>1.7102903225806454</v>
      </c>
      <c r="CP86" s="41" t="str">
        <f>IFERROR(VLOOKUP(CP17,[1]Table2!$B$1:$Z$21,MATCH("xG/90",[1]Table2!$B$1:$Z$1,0),0)*VLOOKUP($B17,[1]Table2!$B$1:$Z$21,MATCH("xGA/90",[1]Table2!$B$1:$Z$1,0),0),"")</f>
        <v/>
      </c>
      <c r="CQ86" s="41" t="str">
        <f>IFERROR(VLOOKUP(CQ17,[1]Table2!$B$1:$Z$21,MATCH("xG/90",[1]Table2!$B$1:$Z$1,0),0)*VLOOKUP($B17,[1]Table2!$B$1:$Z$21,MATCH("xGA/90",[1]Table2!$B$1:$Z$1,0),0),"")</f>
        <v/>
      </c>
      <c r="CR86" s="41" t="str">
        <f>IFERROR(VLOOKUP(CR17,[1]Table2!$B$1:$Z$21,MATCH("xG/90",[1]Table2!$B$1:$Z$1,0),0)*VLOOKUP($B17,[1]Table2!$B$1:$Z$21,MATCH("xGA/90",[1]Table2!$B$1:$Z$1,0),0),"")</f>
        <v/>
      </c>
      <c r="CS86" s="41" t="str">
        <f>IFERROR(VLOOKUP(CS17,[1]Table2!$B$1:$Z$21,MATCH("xG/90",[1]Table2!$B$1:$Z$1,0),0)*VLOOKUP($B17,[1]Table2!$B$1:$Z$21,MATCH("xGA/90",[1]Table2!$B$1:$Z$1,0),0),"")</f>
        <v/>
      </c>
      <c r="CT86" s="41" t="str">
        <f>IFERROR(VLOOKUP(CT17,[1]Table2!$B$1:$Z$21,MATCH("xG/90",[1]Table2!$B$1:$Z$1,0),0)*VLOOKUP($B17,[1]Table2!$B$1:$Z$21,MATCH("xGA/90",[1]Table2!$B$1:$Z$1,0),0),"")</f>
        <v/>
      </c>
      <c r="CU86" s="41" t="str">
        <f>IFERROR(VLOOKUP(CU17,[1]Table2!$B$1:$Z$21,MATCH("xG/90",[1]Table2!$B$1:$Z$1,0),0)*VLOOKUP($B17,[1]Table2!$B$1:$Z$21,MATCH("xGA/90",[1]Table2!$B$1:$Z$1,0),0),"")</f>
        <v/>
      </c>
      <c r="CV86" s="41">
        <f>IFERROR(VLOOKUP(CV17,[1]Table2!$B$1:$Z$21,MATCH("xG/90",[1]Table2!$B$1:$Z$1,0),0)*VLOOKUP($B17,[1]Table2!$B$1:$Z$21,MATCH("xGA/90",[1]Table2!$B$1:$Z$1,0),0),"")</f>
        <v>1.6850624999999999</v>
      </c>
      <c r="CW86" s="41" t="str">
        <f>IFERROR(VLOOKUP(CW17,[1]Table2!$B$1:$Z$21,MATCH("xG/90",[1]Table2!$B$1:$Z$1,0),0)*VLOOKUP($B17,[1]Table2!$B$1:$Z$21,MATCH("xGA/90",[1]Table2!$B$1:$Z$1,0),0),"")</f>
        <v/>
      </c>
      <c r="CX86" s="41" t="str">
        <f>IFERROR(VLOOKUP(CX17,[1]Table2!$B$1:$Z$21,MATCH("xG/90",[1]Table2!$B$1:$Z$1,0),0)*VLOOKUP($B17,[1]Table2!$B$1:$Z$21,MATCH("xGA/90",[1]Table2!$B$1:$Z$1,0),0),"")</f>
        <v/>
      </c>
      <c r="CY86" s="41" t="str">
        <f>IFERROR(VLOOKUP(CY17,[1]Table2!$B$1:$Z$21,MATCH("xG/90",[1]Table2!$B$1:$Z$1,0),0)*VLOOKUP($B17,[1]Table2!$B$1:$Z$21,MATCH("xGA/90",[1]Table2!$B$1:$Z$1,0),0),"")</f>
        <v/>
      </c>
      <c r="CZ86" s="41" t="str">
        <f>IFERROR(VLOOKUP(CZ17,[1]Table2!$B$1:$Z$21,MATCH("xG/90",[1]Table2!$B$1:$Z$1,0),0)*VLOOKUP($B17,[1]Table2!$B$1:$Z$21,MATCH("xGA/90",[1]Table2!$B$1:$Z$1,0),0),"")</f>
        <v/>
      </c>
      <c r="DA86" s="41" t="str">
        <f>IFERROR(VLOOKUP(DA17,[1]Table2!$B$1:$Z$21,MATCH("xG/90",[1]Table2!$B$1:$Z$1,0),0)*VLOOKUP($B17,[1]Table2!$B$1:$Z$21,MATCH("xGA/90",[1]Table2!$B$1:$Z$1,0),0),"")</f>
        <v/>
      </c>
      <c r="DB86" s="41" t="str">
        <f>IFERROR(VLOOKUP(DB17,[1]Table2!$B$1:$Z$21,MATCH("xG/90",[1]Table2!$B$1:$Z$1,0),0)*VLOOKUP($B17,[1]Table2!$B$1:$Z$21,MATCH("xGA/90",[1]Table2!$B$1:$Z$1,0),0),"")</f>
        <v/>
      </c>
      <c r="DC86" s="41">
        <f>IFERROR(VLOOKUP(DC17,[1]Table2!$B$1:$Z$21,MATCH("xG/90",[1]Table2!$B$1:$Z$1,0),0)*VLOOKUP($B17,[1]Table2!$B$1:$Z$21,MATCH("xGA/90",[1]Table2!$B$1:$Z$1,0),0),"")</f>
        <v>1.6062580645161291</v>
      </c>
      <c r="DD86" s="41" t="str">
        <f>IFERROR(VLOOKUP(DD17,[1]Table2!$B$1:$Z$21,MATCH("xG/90",[1]Table2!$B$1:$Z$1,0),0)*VLOOKUP($B17,[1]Table2!$B$1:$Z$21,MATCH("xGA/90",[1]Table2!$B$1:$Z$1,0),0),"")</f>
        <v/>
      </c>
      <c r="DE86" s="41" t="str">
        <f>IFERROR(VLOOKUP(DE17,[1]Table2!$B$1:$Z$21,MATCH("xG/90",[1]Table2!$B$1:$Z$1,0),0)*VLOOKUP($B17,[1]Table2!$B$1:$Z$21,MATCH("xGA/90",[1]Table2!$B$1:$Z$1,0),0),"")</f>
        <v/>
      </c>
      <c r="DF86" s="41" t="str">
        <f>IFERROR(VLOOKUP(DF17,[1]Table2!$B$1:$Z$21,MATCH("xG/90",[1]Table2!$B$1:$Z$1,0),0)*VLOOKUP($B17,[1]Table2!$B$1:$Z$21,MATCH("xGA/90",[1]Table2!$B$1:$Z$1,0),0),"")</f>
        <v/>
      </c>
      <c r="DG86" s="41" t="str">
        <f>IFERROR(VLOOKUP(DG17,[1]Table2!$B$1:$Z$21,MATCH("xG/90",[1]Table2!$B$1:$Z$1,0),0)*VLOOKUP($B17,[1]Table2!$B$1:$Z$21,MATCH("xGA/90",[1]Table2!$B$1:$Z$1,0),0),"")</f>
        <v/>
      </c>
      <c r="DH86" s="41" t="str">
        <f>IFERROR(VLOOKUP(DH17,[1]Table2!$B$1:$Z$21,MATCH("xG/90",[1]Table2!$B$1:$Z$1,0),0)*VLOOKUP($B17,[1]Table2!$B$1:$Z$21,MATCH("xGA/90",[1]Table2!$B$1:$Z$1,0),0),"")</f>
        <v/>
      </c>
      <c r="DI86" s="41" t="str">
        <f>IFERROR(VLOOKUP(DI17,[1]Table2!$B$1:$Z$21,MATCH("xG/90",[1]Table2!$B$1:$Z$1,0),0)*VLOOKUP($B17,[1]Table2!$B$1:$Z$21,MATCH("xGA/90",[1]Table2!$B$1:$Z$1,0),0),"")</f>
        <v/>
      </c>
      <c r="DJ86" s="41" t="str">
        <f>IFERROR(VLOOKUP(DJ17,[1]Table2!$B$1:$Z$21,MATCH("xG/90",[1]Table2!$B$1:$Z$1,0),0)*VLOOKUP($B17,[1]Table2!$B$1:$Z$21,MATCH("xGA/90",[1]Table2!$B$1:$Z$1,0),0),"")</f>
        <v/>
      </c>
      <c r="DK86" s="41" t="str">
        <f>IFERROR(VLOOKUP(DK17,[1]Table2!$B$1:$Z$21,MATCH("xG/90",[1]Table2!$B$1:$Z$1,0),0)*VLOOKUP($B17,[1]Table2!$B$1:$Z$21,MATCH("xGA/90",[1]Table2!$B$1:$Z$1,0),0),"")</f>
        <v/>
      </c>
      <c r="DL86" s="41" t="str">
        <f>IFERROR(VLOOKUP(DL17,[1]Table2!$B$1:$Z$21,MATCH("xG/90",[1]Table2!$B$1:$Z$1,0),0)*VLOOKUP($B17,[1]Table2!$B$1:$Z$21,MATCH("xGA/90",[1]Table2!$B$1:$Z$1,0),0),"")</f>
        <v/>
      </c>
      <c r="DM86" s="41" t="str">
        <f>IFERROR(VLOOKUP(DM17,[1]Table2!$B$1:$Z$21,MATCH("xG/90",[1]Table2!$B$1:$Z$1,0),0)*VLOOKUP($B17,[1]Table2!$B$1:$Z$21,MATCH("xGA/90",[1]Table2!$B$1:$Z$1,0),0),"")</f>
        <v/>
      </c>
      <c r="DN86" s="41" t="str">
        <f>IFERROR(VLOOKUP(DN17,[1]Table2!$B$1:$Z$21,MATCH("xG/90",[1]Table2!$B$1:$Z$1,0),0)*VLOOKUP($B17,[1]Table2!$B$1:$Z$21,MATCH("xGA/90",[1]Table2!$B$1:$Z$1,0),0),"")</f>
        <v/>
      </c>
      <c r="DO86" s="41" t="str">
        <f>IFERROR(VLOOKUP(DO17,[1]Table2!$B$1:$Z$21,MATCH("xG/90",[1]Table2!$B$1:$Z$1,0),0)*VLOOKUP($B17,[1]Table2!$B$1:$Z$21,MATCH("xGA/90",[1]Table2!$B$1:$Z$1,0),0),"")</f>
        <v/>
      </c>
      <c r="DP86" s="41" t="str">
        <f>IFERROR(VLOOKUP(DP17,[1]Table2!$B$1:$Z$21,MATCH("xG/90",[1]Table2!$B$1:$Z$1,0),0)*VLOOKUP($B17,[1]Table2!$B$1:$Z$21,MATCH("xGA/90",[1]Table2!$B$1:$Z$1,0),0),"")</f>
        <v/>
      </c>
      <c r="DQ86" s="41" t="str">
        <f>IFERROR(VLOOKUP(DQ17,[1]Table2!$B$1:$Z$21,MATCH("xG/90",[1]Table2!$B$1:$Z$1,0),0)*VLOOKUP($B17,[1]Table2!$B$1:$Z$21,MATCH("xGA/90",[1]Table2!$B$1:$Z$1,0),0),"")</f>
        <v/>
      </c>
      <c r="DR86" s="41" t="str">
        <f>IFERROR(VLOOKUP(DR17,[1]Table2!$B$1:$Z$21,MATCH("xG/90",[1]Table2!$B$1:$Z$1,0),0)*VLOOKUP($B17,[1]Table2!$B$1:$Z$21,MATCH("xGA/90",[1]Table2!$B$1:$Z$1,0),0),"")</f>
        <v/>
      </c>
      <c r="DS86" s="41" t="str">
        <f>IFERROR(VLOOKUP(DS17,[1]Table2!$B$1:$Z$21,MATCH("xG/90",[1]Table2!$B$1:$Z$1,0),0)*VLOOKUP($B17,[1]Table2!$B$1:$Z$21,MATCH("xGA/90",[1]Table2!$B$1:$Z$1,0),0),"")</f>
        <v/>
      </c>
      <c r="DT86" s="41" t="str">
        <f>IFERROR(VLOOKUP(DT17,[1]Table2!$B$1:$Z$21,MATCH("xG/90",[1]Table2!$B$1:$Z$1,0),0)*VLOOKUP($B17,[1]Table2!$B$1:$Z$21,MATCH("xGA/90",[1]Table2!$B$1:$Z$1,0),0),"")</f>
        <v/>
      </c>
      <c r="DU86" s="41" t="str">
        <f>IFERROR(VLOOKUP(DU17,[1]Table2!$B$1:$Z$21,MATCH("xG/90",[1]Table2!$B$1:$Z$1,0),0)*VLOOKUP($B17,[1]Table2!$B$1:$Z$21,MATCH("xGA/90",[1]Table2!$B$1:$Z$1,0),0),"")</f>
        <v/>
      </c>
      <c r="DV86" s="41" t="str">
        <f>IFERROR(VLOOKUP(DV17,[1]Table2!$B$1:$Z$21,MATCH("xG/90",[1]Table2!$B$1:$Z$1,0),0)*VLOOKUP($B17,[1]Table2!$B$1:$Z$21,MATCH("xGA/90",[1]Table2!$B$1:$Z$1,0),0),"")</f>
        <v/>
      </c>
      <c r="DW86" s="41" t="str">
        <f>IFERROR(VLOOKUP(DW17,[1]Table2!$B$1:$Z$21,MATCH("xG/90",[1]Table2!$B$1:$Z$1,0),0)*VLOOKUP($B17,[1]Table2!$B$1:$Z$21,MATCH("xGA/90",[1]Table2!$B$1:$Z$1,0),0),"")</f>
        <v/>
      </c>
      <c r="DX86" s="41" t="str">
        <f>IFERROR(VLOOKUP(DX17,[1]Table2!$B$1:$Z$21,MATCH("xG/90",[1]Table2!$B$1:$Z$1,0),0)*VLOOKUP($B17,[1]Table2!$B$1:$Z$21,MATCH("xGA/90",[1]Table2!$B$1:$Z$1,0),0),"")</f>
        <v/>
      </c>
      <c r="DY86" s="41" t="str">
        <f>IFERROR(VLOOKUP(DY17,[1]Table2!$B$1:$Z$21,MATCH("xG/90",[1]Table2!$B$1:$Z$1,0),0)*VLOOKUP($B17,[1]Table2!$B$1:$Z$21,MATCH("xGA/90",[1]Table2!$B$1:$Z$1,0),0),"")</f>
        <v/>
      </c>
      <c r="DZ86" s="41" t="str">
        <f>IFERROR(VLOOKUP(DZ17,[1]Table2!$B$1:$Z$21,MATCH("xG/90",[1]Table2!$B$1:$Z$1,0),0)*VLOOKUP($B17,[1]Table2!$B$1:$Z$21,MATCH("xGA/90",[1]Table2!$B$1:$Z$1,0),0),"")</f>
        <v/>
      </c>
      <c r="EA86" s="41" t="str">
        <f>IFERROR(VLOOKUP(EA17,[1]Table2!$B$1:$Z$21,MATCH("xG/90",[1]Table2!$B$1:$Z$1,0),0)*VLOOKUP($B17,[1]Table2!$B$1:$Z$21,MATCH("xGA/90",[1]Table2!$B$1:$Z$1,0),0),"")</f>
        <v/>
      </c>
      <c r="EB86" s="41" t="str">
        <f>IFERROR(VLOOKUP(EB17,[1]Table2!$B$1:$Z$21,MATCH("xG/90",[1]Table2!$B$1:$Z$1,0),0)*VLOOKUP($B17,[1]Table2!$B$1:$Z$21,MATCH("xGA/90",[1]Table2!$B$1:$Z$1,0),0),"")</f>
        <v/>
      </c>
      <c r="EC86" s="41" t="str">
        <f>IFERROR(VLOOKUP(EC17,[1]Table2!$B$1:$Z$21,MATCH("xG/90",[1]Table2!$B$1:$Z$1,0),0)*VLOOKUP($B17,[1]Table2!$B$1:$Z$21,MATCH("xGA/90",[1]Table2!$B$1:$Z$1,0),0),"")</f>
        <v/>
      </c>
      <c r="ED86" s="41" t="str">
        <f>IFERROR(VLOOKUP(ED17,[1]Table2!$B$1:$Z$21,MATCH("xG/90",[1]Table2!$B$1:$Z$1,0),0)*VLOOKUP($B17,[1]Table2!$B$1:$Z$21,MATCH("xGA/90",[1]Table2!$B$1:$Z$1,0),0),"")</f>
        <v/>
      </c>
      <c r="EE86" s="41" t="str">
        <f>IFERROR(VLOOKUP(EE17,[1]Table2!$B$1:$Z$21,MATCH("xG/90",[1]Table2!$B$1:$Z$1,0),0)*VLOOKUP($B17,[1]Table2!$B$1:$Z$21,MATCH("xGA/90",[1]Table2!$B$1:$Z$1,0),0),"")</f>
        <v/>
      </c>
      <c r="EF86" s="41" t="str">
        <f>IFERROR(VLOOKUP(EF17,[1]Table2!$B$1:$Z$21,MATCH("xG/90",[1]Table2!$B$1:$Z$1,0),0)*VLOOKUP($B17,[1]Table2!$B$1:$Z$21,MATCH("xGA/90",[1]Table2!$B$1:$Z$1,0),0),"")</f>
        <v/>
      </c>
      <c r="EG86" s="41" t="str">
        <f>IFERROR(VLOOKUP(EG17,[1]Table2!$B$1:$Z$21,MATCH("xG/90",[1]Table2!$B$1:$Z$1,0),0)*VLOOKUP($B17,[1]Table2!$B$1:$Z$21,MATCH("xGA/90",[1]Table2!$B$1:$Z$1,0),0),"")</f>
        <v/>
      </c>
      <c r="EH86" s="41" t="str">
        <f>IFERROR(VLOOKUP(EH17,[1]Table2!$B$1:$Z$21,MATCH("xG/90",[1]Table2!$B$1:$Z$1,0),0)*VLOOKUP($B17,[1]Table2!$B$1:$Z$21,MATCH("xGA/90",[1]Table2!$B$1:$Z$1,0),0),"")</f>
        <v/>
      </c>
      <c r="EI86" s="41" t="str">
        <f>IFERROR(VLOOKUP(EI17,[1]Table2!$B$1:$Z$21,MATCH("xG/90",[1]Table2!$B$1:$Z$1,0),0)*VLOOKUP($B17,[1]Table2!$B$1:$Z$21,MATCH("xGA/90",[1]Table2!$B$1:$Z$1,0),0),"")</f>
        <v/>
      </c>
      <c r="EJ86" s="41" t="str">
        <f>IFERROR(VLOOKUP(EJ17,[1]Table2!$B$1:$Z$21,MATCH("xG/90",[1]Table2!$B$1:$Z$1,0),0)*VLOOKUP($B17,[1]Table2!$B$1:$Z$21,MATCH("xGA/90",[1]Table2!$B$1:$Z$1,0),0),"")</f>
        <v/>
      </c>
      <c r="EK86" s="41" t="str">
        <f>IFERROR(VLOOKUP(EK17,[1]Table2!$B$1:$Z$21,MATCH("xG/90",[1]Table2!$B$1:$Z$1,0),0)*VLOOKUP($B17,[1]Table2!$B$1:$Z$21,MATCH("xGA/90",[1]Table2!$B$1:$Z$1,0),0),"")</f>
        <v/>
      </c>
      <c r="EL86" s="41" t="str">
        <f>IFERROR(VLOOKUP(EL17,[1]Table2!$B$1:$Z$21,MATCH("xG/90",[1]Table2!$B$1:$Z$1,0),0)*VLOOKUP($B17,[1]Table2!$B$1:$Z$21,MATCH("xGA/90",[1]Table2!$B$1:$Z$1,0),0),"")</f>
        <v/>
      </c>
      <c r="EM86" s="41" t="str">
        <f>IFERROR(VLOOKUP(EM17,[1]Table2!$B$1:$Z$21,MATCH("xG/90",[1]Table2!$B$1:$Z$1,0),0)*VLOOKUP($B17,[1]Table2!$B$1:$Z$21,MATCH("xGA/90",[1]Table2!$B$1:$Z$1,0),0),"")</f>
        <v/>
      </c>
      <c r="EN86" s="41" t="str">
        <f>IFERROR(VLOOKUP(EN17,[1]Table2!$B$1:$Z$21,MATCH("xG/90",[1]Table2!$B$1:$Z$1,0),0)*VLOOKUP($B17,[1]Table2!$B$1:$Z$21,MATCH("xGA/90",[1]Table2!$B$1:$Z$1,0),0),"")</f>
        <v/>
      </c>
      <c r="EO86" s="41" t="str">
        <f>IFERROR(VLOOKUP(EO17,[1]Table2!$B$1:$Z$21,MATCH("xG/90",[1]Table2!$B$1:$Z$1,0),0)*VLOOKUP($B17,[1]Table2!$B$1:$Z$21,MATCH("xGA/90",[1]Table2!$B$1:$Z$1,0),0),"")</f>
        <v/>
      </c>
      <c r="EP86" s="41" t="str">
        <f>IFERROR(VLOOKUP(EP17,[1]Table2!$B$1:$Z$21,MATCH("xG/90",[1]Table2!$B$1:$Z$1,0),0)*VLOOKUP($B17,[1]Table2!$B$1:$Z$21,MATCH("xGA/90",[1]Table2!$B$1:$Z$1,0),0),"")</f>
        <v/>
      </c>
      <c r="EQ86" s="41" t="str">
        <f>IFERROR(VLOOKUP(EQ17,[1]Table2!$B$1:$Z$21,MATCH("xG/90",[1]Table2!$B$1:$Z$1,0),0)*VLOOKUP($B17,[1]Table2!$B$1:$Z$21,MATCH("xGA/90",[1]Table2!$B$1:$Z$1,0),0),"")</f>
        <v/>
      </c>
      <c r="ER86" s="41" t="str">
        <f>IFERROR(VLOOKUP(ER17,[1]Table2!$B$1:$Z$21,MATCH("xG/90",[1]Table2!$B$1:$Z$1,0),0)*VLOOKUP($B17,[1]Table2!$B$1:$Z$21,MATCH("xGA/90",[1]Table2!$B$1:$Z$1,0),0),"")</f>
        <v/>
      </c>
      <c r="ES86" s="41" t="str">
        <f>IFERROR(VLOOKUP(ES17,[1]Table2!$B$1:$Z$21,MATCH("xG/90",[1]Table2!$B$1:$Z$1,0),0)*VLOOKUP($B17,[1]Table2!$B$1:$Z$21,MATCH("xGA/90",[1]Table2!$B$1:$Z$1,0),0),"")</f>
        <v/>
      </c>
      <c r="ET86" s="41" t="str">
        <f>IFERROR(VLOOKUP(ET17,[1]Table2!$B$1:$Z$21,MATCH("xG/90",[1]Table2!$B$1:$Z$1,0),0)*VLOOKUP($B17,[1]Table2!$B$1:$Z$21,MATCH("xGA/90",[1]Table2!$B$1:$Z$1,0),0),"")</f>
        <v/>
      </c>
      <c r="EU86" s="41">
        <f>IFERROR(VLOOKUP(EU17,[1]Table2!$B$1:$Z$21,MATCH("xG/90",[1]Table2!$B$1:$Z$1,0),0)*VLOOKUP($B17,[1]Table2!$B$1:$Z$21,MATCH("xGA/90",[1]Table2!$B$1:$Z$1,0),0),"")</f>
        <v>1.2940312500000002</v>
      </c>
      <c r="EV86" s="41" t="str">
        <f>IFERROR(VLOOKUP(EV17,[1]Table2!$B$1:$Z$21,MATCH("xG/90",[1]Table2!$B$1:$Z$1,0),0)*VLOOKUP($B17,[1]Table2!$B$1:$Z$21,MATCH("xGA/90",[1]Table2!$B$1:$Z$1,0),0),"")</f>
        <v/>
      </c>
      <c r="EW86" s="41" t="str">
        <f>IFERROR(VLOOKUP(EW17,[1]Table2!$B$1:$Z$21,MATCH("xG/90",[1]Table2!$B$1:$Z$1,0),0)*VLOOKUP($B17,[1]Table2!$B$1:$Z$21,MATCH("xGA/90",[1]Table2!$B$1:$Z$1,0),0),"")</f>
        <v/>
      </c>
      <c r="EX86" s="41" t="str">
        <f>IFERROR(VLOOKUP(EX17,[1]Table2!$B$1:$Z$21,MATCH("xG/90",[1]Table2!$B$1:$Z$1,0),0)*VLOOKUP($B17,[1]Table2!$B$1:$Z$21,MATCH("xGA/90",[1]Table2!$B$1:$Z$1,0),0),"")</f>
        <v/>
      </c>
      <c r="EY86" s="41">
        <f>IFERROR(VLOOKUP(EY17,[1]Table2!$B$1:$Z$21,MATCH("xG/90",[1]Table2!$B$1:$Z$1,0),0)*VLOOKUP($B17,[1]Table2!$B$1:$Z$21,MATCH("xGA/90",[1]Table2!$B$1:$Z$1,0),0),"")</f>
        <v>1.2738750000000001</v>
      </c>
      <c r="EZ86" s="41" t="str">
        <f>IFERROR(VLOOKUP(EZ17,[1]Table2!$B$1:$Z$21,MATCH("xG/90",[1]Table2!$B$1:$Z$1,0),0)*VLOOKUP($B17,[1]Table2!$B$1:$Z$21,MATCH("xGA/90",[1]Table2!$B$1:$Z$1,0),0),"")</f>
        <v/>
      </c>
      <c r="FA86" s="41" t="str">
        <f>IFERROR(VLOOKUP(FA17,[1]Table2!$B$1:$Z$21,MATCH("xG/90",[1]Table2!$B$1:$Z$1,0),0)*VLOOKUP($B17,[1]Table2!$B$1:$Z$21,MATCH("xGA/90",[1]Table2!$B$1:$Z$1,0),0),"")</f>
        <v/>
      </c>
      <c r="FB86" s="41">
        <f>IFERROR(VLOOKUP(FB17,[1]Table2!$B$1:$Z$21,MATCH("xG/90",[1]Table2!$B$1:$Z$1,0),0)*VLOOKUP($B17,[1]Table2!$B$1:$Z$21,MATCH("xGA/90",[1]Table2!$B$1:$Z$1,0),0),"")</f>
        <v>1.3020937499999998</v>
      </c>
      <c r="FC86" s="41" t="str">
        <f>IFERROR(VLOOKUP(FC17,[1]Table2!$B$1:$Z$21,MATCH("xG/90",[1]Table2!$B$1:$Z$1,0),0)*VLOOKUP($B17,[1]Table2!$B$1:$Z$21,MATCH("xGA/90",[1]Table2!$B$1:$Z$1,0),0),"")</f>
        <v/>
      </c>
      <c r="FD86" s="41" t="str">
        <f>IFERROR(VLOOKUP(FD17,[1]Table2!$B$1:$Z$21,MATCH("xG/90",[1]Table2!$B$1:$Z$1,0),0)*VLOOKUP($B17,[1]Table2!$B$1:$Z$21,MATCH("xGA/90",[1]Table2!$B$1:$Z$1,0),0),"")</f>
        <v/>
      </c>
      <c r="FE86" s="41" t="str">
        <f>IFERROR(VLOOKUP(FE17,[1]Table2!$B$1:$Z$21,MATCH("xG/90",[1]Table2!$B$1:$Z$1,0),0)*VLOOKUP($B17,[1]Table2!$B$1:$Z$21,MATCH("xGA/90",[1]Table2!$B$1:$Z$1,0),0),"")</f>
        <v/>
      </c>
      <c r="FF86" s="41" t="str">
        <f>IFERROR(VLOOKUP(FF17,[1]Table2!$B$1:$Z$21,MATCH("xG/90",[1]Table2!$B$1:$Z$1,0),0)*VLOOKUP($B17,[1]Table2!$B$1:$Z$21,MATCH("xGA/90",[1]Table2!$B$1:$Z$1,0),0),"")</f>
        <v/>
      </c>
      <c r="FG86" s="41" t="str">
        <f>IFERROR(VLOOKUP(FG17,[1]Table2!$B$1:$Z$21,MATCH("xG/90",[1]Table2!$B$1:$Z$1,0),0)*VLOOKUP($B17,[1]Table2!$B$1:$Z$21,MATCH("xGA/90",[1]Table2!$B$1:$Z$1,0),0),"")</f>
        <v/>
      </c>
      <c r="FH86" s="41" t="str">
        <f>IFERROR(VLOOKUP(FH17,[1]Table2!$B$1:$Z$21,MATCH("xG/90",[1]Table2!$B$1:$Z$1,0),0)*VLOOKUP($B17,[1]Table2!$B$1:$Z$21,MATCH("xGA/90",[1]Table2!$B$1:$Z$1,0),0),"")</f>
        <v/>
      </c>
      <c r="FI86" s="41" t="str">
        <f>IFERROR(VLOOKUP(FI17,[1]Table2!$B$1:$Z$21,MATCH("xG/90",[1]Table2!$B$1:$Z$1,0),0)*VLOOKUP($B17,[1]Table2!$B$1:$Z$21,MATCH("xGA/90",[1]Table2!$B$1:$Z$1,0),0),"")</f>
        <v/>
      </c>
      <c r="FJ86" s="41" t="str">
        <f>IFERROR(VLOOKUP(FJ17,[1]Table2!$B$1:$Z$21,MATCH("xG/90",[1]Table2!$B$1:$Z$1,0),0)*VLOOKUP($B17,[1]Table2!$B$1:$Z$21,MATCH("xGA/90",[1]Table2!$B$1:$Z$1,0),0),"")</f>
        <v/>
      </c>
      <c r="FK86" s="41" t="str">
        <f>IFERROR(VLOOKUP(FK17,[1]Table2!$B$1:$Z$21,MATCH("xG/90",[1]Table2!$B$1:$Z$1,0),0)*VLOOKUP($B17,[1]Table2!$B$1:$Z$21,MATCH("xGA/90",[1]Table2!$B$1:$Z$1,0),0),"")</f>
        <v/>
      </c>
      <c r="FL86" s="41" t="str">
        <f>IFERROR(VLOOKUP(FL17,[1]Table2!$B$1:$Z$21,MATCH("xG/90",[1]Table2!$B$1:$Z$1,0),0)*VLOOKUP($B17,[1]Table2!$B$1:$Z$21,MATCH("xGA/90",[1]Table2!$B$1:$Z$1,0),0),"")</f>
        <v/>
      </c>
      <c r="FM86" s="41">
        <f>IFERROR(VLOOKUP(FM17,[1]Table2!$B$1:$Z$21,MATCH("xG/90",[1]Table2!$B$1:$Z$1,0),0)*VLOOKUP($B17,[1]Table2!$B$1:$Z$21,MATCH("xGA/90",[1]Table2!$B$1:$Z$1,0),0),"")</f>
        <v>2.7305000000000001</v>
      </c>
      <c r="FN86" s="41" t="str">
        <f>IFERROR(VLOOKUP(FN17,[1]Table2!$B$1:$Z$21,MATCH("xG/90",[1]Table2!$B$1:$Z$1,0),0)*VLOOKUP($B17,[1]Table2!$B$1:$Z$21,MATCH("xGA/90",[1]Table2!$B$1:$Z$1,0),0),"")</f>
        <v/>
      </c>
      <c r="FO86" s="41" t="str">
        <f>IFERROR(VLOOKUP(FO17,[1]Table2!$B$1:$Z$21,MATCH("xG/90",[1]Table2!$B$1:$Z$1,0),0)*VLOOKUP($B17,[1]Table2!$B$1:$Z$21,MATCH("xGA/90",[1]Table2!$B$1:$Z$1,0),0),"")</f>
        <v/>
      </c>
      <c r="FP86" s="41" t="str">
        <f>IFERROR(VLOOKUP(FP17,[1]Table2!$B$1:$Z$21,MATCH("xG/90",[1]Table2!$B$1:$Z$1,0),0)*VLOOKUP($B17,[1]Table2!$B$1:$Z$21,MATCH("xGA/90",[1]Table2!$B$1:$Z$1,0),0),"")</f>
        <v/>
      </c>
      <c r="FQ86" s="41">
        <f>IFERROR(VLOOKUP(FQ17,[1]Table2!$B$1:$Z$21,MATCH("xG/90",[1]Table2!$B$1:$Z$1,0),0)*VLOOKUP($B17,[1]Table2!$B$1:$Z$21,MATCH("xGA/90",[1]Table2!$B$1:$Z$1,0),0),"")</f>
        <v>1.2698437499999999</v>
      </c>
      <c r="FR86" s="41" t="str">
        <f>IFERROR(VLOOKUP(FR17,[1]Table2!$B$1:$Z$21,MATCH("xG/90",[1]Table2!$B$1:$Z$1,0),0)*VLOOKUP($B17,[1]Table2!$B$1:$Z$21,MATCH("xGA/90",[1]Table2!$B$1:$Z$1,0),0),"")</f>
        <v/>
      </c>
      <c r="FS86" s="41" t="str">
        <f>IFERROR(VLOOKUP(FS17,[1]Table2!$B$1:$Z$21,MATCH("xG/90",[1]Table2!$B$1:$Z$1,0),0)*VLOOKUP($B17,[1]Table2!$B$1:$Z$21,MATCH("xGA/90",[1]Table2!$B$1:$Z$1,0),0),"")</f>
        <v/>
      </c>
      <c r="FT86" s="41" t="str">
        <f>IFERROR(VLOOKUP(FT17,[1]Table2!$B$1:$Z$21,MATCH("xG/90",[1]Table2!$B$1:$Z$1,0),0)*VLOOKUP($B17,[1]Table2!$B$1:$Z$21,MATCH("xGA/90",[1]Table2!$B$1:$Z$1,0),0),"")</f>
        <v/>
      </c>
      <c r="FU86" s="41">
        <f>IFERROR(VLOOKUP(FU17,[1]Table2!$B$1:$Z$21,MATCH("xG/90",[1]Table2!$B$1:$Z$1,0),0)*VLOOKUP($B17,[1]Table2!$B$1:$Z$21,MATCH("xGA/90",[1]Table2!$B$1:$Z$1,0),0),"")</f>
        <v>2.5840312499999998</v>
      </c>
      <c r="FV86" s="41" t="str">
        <f>IFERROR(VLOOKUP(FV17,[1]Table2!$B$1:$Z$21,MATCH("xG/90",[1]Table2!$B$1:$Z$1,0),0)*VLOOKUP($B17,[1]Table2!$B$1:$Z$21,MATCH("xGA/90",[1]Table2!$B$1:$Z$1,0),0),"")</f>
        <v/>
      </c>
      <c r="FW86" s="41" t="str">
        <f>IFERROR(VLOOKUP(FW17,[1]Table2!$B$1:$Z$21,MATCH("xG/90",[1]Table2!$B$1:$Z$1,0),0)*VLOOKUP($B17,[1]Table2!$B$1:$Z$21,MATCH("xGA/90",[1]Table2!$B$1:$Z$1,0),0),"")</f>
        <v/>
      </c>
      <c r="FX86" s="41" t="str">
        <f>IFERROR(VLOOKUP(FX17,[1]Table2!$B$1:$Z$21,MATCH("xG/90",[1]Table2!$B$1:$Z$1,0),0)*VLOOKUP($B17,[1]Table2!$B$1:$Z$21,MATCH("xGA/90",[1]Table2!$B$1:$Z$1,0),0),"")</f>
        <v/>
      </c>
      <c r="FY86" s="41" t="str">
        <f>IFERROR(VLOOKUP(FY17,[1]Table2!$B$1:$Z$21,MATCH("xG/90",[1]Table2!$B$1:$Z$1,0),0)*VLOOKUP($B17,[1]Table2!$B$1:$Z$21,MATCH("xGA/90",[1]Table2!$B$1:$Z$1,0),0),"")</f>
        <v/>
      </c>
      <c r="FZ86" s="41" t="str">
        <f>IFERROR(VLOOKUP(FZ17,[1]Table2!$B$1:$Z$21,MATCH("xG/90",[1]Table2!$B$1:$Z$1,0),0)*VLOOKUP($B17,[1]Table2!$B$1:$Z$21,MATCH("xGA/90",[1]Table2!$B$1:$Z$1,0),0),"")</f>
        <v/>
      </c>
      <c r="GA86" s="41" t="str">
        <f>IFERROR(VLOOKUP(GA17,[1]Table2!$B$1:$Z$21,MATCH("xG/90",[1]Table2!$B$1:$Z$1,0),0)*VLOOKUP($B17,[1]Table2!$B$1:$Z$21,MATCH("xGA/90",[1]Table2!$B$1:$Z$1,0),0),"")</f>
        <v/>
      </c>
      <c r="GB86" s="41" t="str">
        <f>IFERROR(VLOOKUP(GB17,[1]Table2!$B$1:$Z$21,MATCH("xG/90",[1]Table2!$B$1:$Z$1,0),0)*VLOOKUP($B17,[1]Table2!$B$1:$Z$21,MATCH("xGA/90",[1]Table2!$B$1:$Z$1,0),0),"")</f>
        <v/>
      </c>
      <c r="GC86" s="41" t="str">
        <f>IFERROR(VLOOKUP(GC17,[1]Table2!$B$1:$Z$21,MATCH("xG/90",[1]Table2!$B$1:$Z$1,0),0)*VLOOKUP($B17,[1]Table2!$B$1:$Z$21,MATCH("xGA/90",[1]Table2!$B$1:$Z$1,0),0),"")</f>
        <v/>
      </c>
      <c r="GD86" s="41" t="str">
        <f>IFERROR(VLOOKUP(GD17,[1]Table2!$B$1:$Z$21,MATCH("xG/90",[1]Table2!$B$1:$Z$1,0),0)*VLOOKUP($B17,[1]Table2!$B$1:$Z$21,MATCH("xGA/90",[1]Table2!$B$1:$Z$1,0),0),"")</f>
        <v/>
      </c>
      <c r="GE86" s="41" t="str">
        <f>IFERROR(VLOOKUP(GE17,[1]Table2!$B$1:$Z$21,MATCH("xG/90",[1]Table2!$B$1:$Z$1,0),0)*VLOOKUP($B17,[1]Table2!$B$1:$Z$21,MATCH("xGA/90",[1]Table2!$B$1:$Z$1,0),0),"")</f>
        <v/>
      </c>
      <c r="GF86" s="41" t="str">
        <f>IFERROR(VLOOKUP(GF17,[1]Table2!$B$1:$Z$21,MATCH("xG/90",[1]Table2!$B$1:$Z$1,0),0)*VLOOKUP($B17,[1]Table2!$B$1:$Z$21,MATCH("xGA/90",[1]Table2!$B$1:$Z$1,0),0),"")</f>
        <v/>
      </c>
      <c r="GG86" s="41" t="str">
        <f>IFERROR(VLOOKUP(GG17,[1]Table2!$B$1:$Z$21,MATCH("xG/90",[1]Table2!$B$1:$Z$1,0),0)*VLOOKUP($B17,[1]Table2!$B$1:$Z$21,MATCH("xGA/90",[1]Table2!$B$1:$Z$1,0),0),"")</f>
        <v/>
      </c>
      <c r="GH86" s="41">
        <f>IFERROR(VLOOKUP(GH17,[1]Table2!$B$1:$Z$21,MATCH("xG/90",[1]Table2!$B$1:$Z$1,0),0)*VLOOKUP($B17,[1]Table2!$B$1:$Z$21,MATCH("xGA/90",[1]Table2!$B$1:$Z$1,0),0),"")</f>
        <v>1.2698437499999999</v>
      </c>
      <c r="GI86" s="41" t="str">
        <f>IFERROR(VLOOKUP(GI17,[1]Table2!$B$1:$Z$21,MATCH("xG/90",[1]Table2!$B$1:$Z$1,0),0)*VLOOKUP($B17,[1]Table2!$B$1:$Z$21,MATCH("xGA/90",[1]Table2!$B$1:$Z$1,0),0),"")</f>
        <v/>
      </c>
      <c r="GJ86" s="41" t="str">
        <f>IFERROR(VLOOKUP(GJ17,[1]Table2!$B$1:$Z$21,MATCH("xG/90",[1]Table2!$B$1:$Z$1,0),0)*VLOOKUP($B17,[1]Table2!$B$1:$Z$21,MATCH("xGA/90",[1]Table2!$B$1:$Z$1,0),0),"")</f>
        <v/>
      </c>
      <c r="GK86" s="41" t="str">
        <f>IFERROR(VLOOKUP(GK17,[1]Table2!$B$1:$Z$21,MATCH("xG/90",[1]Table2!$B$1:$Z$1,0),0)*VLOOKUP($B17,[1]Table2!$B$1:$Z$21,MATCH("xGA/90",[1]Table2!$B$1:$Z$1,0),0),"")</f>
        <v/>
      </c>
      <c r="GL86" s="41">
        <f>IFERROR(VLOOKUP(GL17,[1]Table2!$B$1:$Z$21,MATCH("xG/90",[1]Table2!$B$1:$Z$1,0),0)*VLOOKUP($B17,[1]Table2!$B$1:$Z$21,MATCH("xGA/90",[1]Table2!$B$1:$Z$1,0),0),"")</f>
        <v>1.6004062500000003</v>
      </c>
      <c r="GM86" s="41" t="str">
        <f>IFERROR(VLOOKUP(GM17,[1]Table2!$B$1:$Z$21,MATCH("xG/90",[1]Table2!$B$1:$Z$1,0),0)*VLOOKUP($B17,[1]Table2!$B$1:$Z$21,MATCH("xGA/90",[1]Table2!$B$1:$Z$1,0),0),"")</f>
        <v/>
      </c>
      <c r="GN86" s="41" t="str">
        <f>IFERROR(VLOOKUP(GN17,[1]Table2!$B$1:$Z$21,MATCH("xG/90",[1]Table2!$B$1:$Z$1,0),0)*VLOOKUP($B17,[1]Table2!$B$1:$Z$21,MATCH("xGA/90",[1]Table2!$B$1:$Z$1,0),0),"")</f>
        <v/>
      </c>
      <c r="GO86" s="41" t="str">
        <f>IFERROR(VLOOKUP(GO17,[1]Table2!$B$1:$Z$21,MATCH("xG/90",[1]Table2!$B$1:$Z$1,0),0)*VLOOKUP($B17,[1]Table2!$B$1:$Z$21,MATCH("xGA/90",[1]Table2!$B$1:$Z$1,0),0),"")</f>
        <v/>
      </c>
      <c r="GP86" s="41">
        <f>IFERROR(VLOOKUP(GP17,[1]Table2!$B$1:$Z$21,MATCH("xG/90",[1]Table2!$B$1:$Z$1,0),0)*VLOOKUP($B17,[1]Table2!$B$1:$Z$21,MATCH("xGA/90",[1]Table2!$B$1:$Z$1,0),0),"")</f>
        <v>1.6004062500000003</v>
      </c>
      <c r="GQ86" s="41" t="str">
        <f>IFERROR(VLOOKUP(GQ17,[1]Table2!$B$1:$Z$21,MATCH("xG/90",[1]Table2!$B$1:$Z$1,0),0)*VLOOKUP($B17,[1]Table2!$B$1:$Z$21,MATCH("xGA/90",[1]Table2!$B$1:$Z$1,0),0),"")</f>
        <v/>
      </c>
      <c r="GR86" s="41" t="str">
        <f>IFERROR(VLOOKUP(GR17,[1]Table2!$B$1:$Z$21,MATCH("xG/90",[1]Table2!$B$1:$Z$1,0),0)*VLOOKUP($B17,[1]Table2!$B$1:$Z$21,MATCH("xGA/90",[1]Table2!$B$1:$Z$1,0),0),"")</f>
        <v/>
      </c>
      <c r="GS86" s="41" t="str">
        <f>IFERROR(VLOOKUP(GS17,[1]Table2!$B$1:$Z$21,MATCH("xG/90",[1]Table2!$B$1:$Z$1,0),0)*VLOOKUP($B17,[1]Table2!$B$1:$Z$21,MATCH("xGA/90",[1]Table2!$B$1:$Z$1,0),0),"")</f>
        <v/>
      </c>
      <c r="GT86" s="41" t="str">
        <f>IFERROR(VLOOKUP(GT17,[1]Table2!$B$1:$Z$21,MATCH("xG/90",[1]Table2!$B$1:$Z$1,0),0)*VLOOKUP($B17,[1]Table2!$B$1:$Z$21,MATCH("xGA/90",[1]Table2!$B$1:$Z$1,0),0),"")</f>
        <v/>
      </c>
      <c r="GU86" s="41" t="str">
        <f>IFERROR(VLOOKUP(GU17,[1]Table2!$B$1:$Z$21,MATCH("xG/90",[1]Table2!$B$1:$Z$1,0),0)*VLOOKUP($B17,[1]Table2!$B$1:$Z$21,MATCH("xGA/90",[1]Table2!$B$1:$Z$1,0),0),"")</f>
        <v/>
      </c>
      <c r="GV86" s="41" t="str">
        <f>IFERROR(VLOOKUP(GV17,[1]Table2!$B$1:$Z$21,MATCH("xG/90",[1]Table2!$B$1:$Z$1,0),0)*VLOOKUP($B17,[1]Table2!$B$1:$Z$21,MATCH("xGA/90",[1]Table2!$B$1:$Z$1,0),0),"")</f>
        <v/>
      </c>
      <c r="GW86" s="41">
        <f>IFERROR(VLOOKUP(GW17,[1]Table2!$B$1:$Z$21,MATCH("xG/90",[1]Table2!$B$1:$Z$1,0),0)*VLOOKUP($B17,[1]Table2!$B$1:$Z$21,MATCH("xGA/90",[1]Table2!$B$1:$Z$1,0),0),"")</f>
        <v>1.628625</v>
      </c>
      <c r="GX86" s="41" t="str">
        <f>IFERROR(VLOOKUP(GX17,[1]Table2!$B$1:$Z$21,MATCH("xG/90",[1]Table2!$B$1:$Z$1,0),0)*VLOOKUP($B17,[1]Table2!$B$1:$Z$21,MATCH("xGA/90",[1]Table2!$B$1:$Z$1,0),0),"")</f>
        <v/>
      </c>
      <c r="GY86" s="41" t="str">
        <f>IFERROR(VLOOKUP(GY17,[1]Table2!$B$1:$Z$21,MATCH("xG/90",[1]Table2!$B$1:$Z$1,0),0)*VLOOKUP($B17,[1]Table2!$B$1:$Z$21,MATCH("xGA/90",[1]Table2!$B$1:$Z$1,0),0),"")</f>
        <v/>
      </c>
      <c r="GZ86" s="41" t="str">
        <f>IFERROR(VLOOKUP(GZ17,[1]Table2!$B$1:$Z$21,MATCH("xG/90",[1]Table2!$B$1:$Z$1,0),0)*VLOOKUP($B17,[1]Table2!$B$1:$Z$21,MATCH("xGA/90",[1]Table2!$B$1:$Z$1,0),0),"")</f>
        <v/>
      </c>
      <c r="HA86" s="41" t="str">
        <f>IFERROR(VLOOKUP(HA17,[1]Table2!$B$1:$Z$21,MATCH("xG/90",[1]Table2!$B$1:$Z$1,0),0)*VLOOKUP($B17,[1]Table2!$B$1:$Z$21,MATCH("xGA/90",[1]Table2!$B$1:$Z$1,0),0),"")</f>
        <v/>
      </c>
      <c r="HB86" s="41" t="str">
        <f>IFERROR(VLOOKUP(HB17,[1]Table2!$B$1:$Z$21,MATCH("xG/90",[1]Table2!$B$1:$Z$1,0),0)*VLOOKUP($B17,[1]Table2!$B$1:$Z$21,MATCH("xGA/90",[1]Table2!$B$1:$Z$1,0),0),"")</f>
        <v/>
      </c>
      <c r="HC86" s="41" t="str">
        <f>IFERROR(VLOOKUP(HC17,[1]Table2!$B$1:$Z$21,MATCH("xG/90",[1]Table2!$B$1:$Z$1,0),0)*VLOOKUP($B17,[1]Table2!$B$1:$Z$21,MATCH("xGA/90",[1]Table2!$B$1:$Z$1,0),0),"")</f>
        <v/>
      </c>
      <c r="HD86" s="41" t="str">
        <f>IFERROR(VLOOKUP(HD17,[1]Table2!$B$1:$Z$21,MATCH("xG/90",[1]Table2!$B$1:$Z$1,0),0)*VLOOKUP($B17,[1]Table2!$B$1:$Z$21,MATCH("xGA/90",[1]Table2!$B$1:$Z$1,0),0),"")</f>
        <v/>
      </c>
      <c r="HE86" s="41" t="str">
        <f>IFERROR(VLOOKUP(HE17,[1]Table2!$B$1:$Z$21,MATCH("xG/90",[1]Table2!$B$1:$Z$1,0),0)*VLOOKUP($B17,[1]Table2!$B$1:$Z$21,MATCH("xGA/90",[1]Table2!$B$1:$Z$1,0),0),"")</f>
        <v/>
      </c>
      <c r="HF86" s="41" t="str">
        <f>IFERROR(VLOOKUP(HF17,[1]Table2!$B$1:$Z$21,MATCH("xG/90",[1]Table2!$B$1:$Z$1,0),0)*VLOOKUP($B17,[1]Table2!$B$1:$Z$21,MATCH("xGA/90",[1]Table2!$B$1:$Z$1,0),0),"")</f>
        <v/>
      </c>
      <c r="HG86" s="41" t="str">
        <f>IFERROR(VLOOKUP(HG17,[1]Table2!$B$1:$Z$21,MATCH("xG/90",[1]Table2!$B$1:$Z$1,0),0)*VLOOKUP($B17,[1]Table2!$B$1:$Z$21,MATCH("xGA/90",[1]Table2!$B$1:$Z$1,0),0),"")</f>
        <v/>
      </c>
      <c r="HH86" s="41" t="str">
        <f>IFERROR(VLOOKUP(HH17,[1]Table2!$B$1:$Z$21,MATCH("xG/90",[1]Table2!$B$1:$Z$1,0),0)*VLOOKUP($B17,[1]Table2!$B$1:$Z$21,MATCH("xGA/90",[1]Table2!$B$1:$Z$1,0),0),"")</f>
        <v/>
      </c>
      <c r="HI86" s="41" t="str">
        <f>IFERROR(VLOOKUP(HI17,[1]Table2!$B$1:$Z$21,MATCH("xG/90",[1]Table2!$B$1:$Z$1,0),0)*VLOOKUP($B17,[1]Table2!$B$1:$Z$21,MATCH("xGA/90",[1]Table2!$B$1:$Z$1,0),0),"")</f>
        <v/>
      </c>
      <c r="HJ86" s="41" t="str">
        <f>IFERROR(VLOOKUP(HJ17,[1]Table2!$B$1:$Z$21,MATCH("xG/90",[1]Table2!$B$1:$Z$1,0),0)*VLOOKUP($B17,[1]Table2!$B$1:$Z$21,MATCH("xGA/90",[1]Table2!$B$1:$Z$1,0),0),"")</f>
        <v/>
      </c>
      <c r="HK86" s="41">
        <f>IFERROR(VLOOKUP(HK17,[1]Table2!$B$1:$Z$21,MATCH("xG/90",[1]Table2!$B$1:$Z$1,0),0)*VLOOKUP($B17,[1]Table2!$B$1:$Z$21,MATCH("xGA/90",[1]Table2!$B$1:$Z$1,0),0),"")</f>
        <v>2.3927419354838708</v>
      </c>
      <c r="HL86" s="41" t="str">
        <f>IFERROR(VLOOKUP(HL17,[1]Table2!$B$1:$Z$21,MATCH("xG/90",[1]Table2!$B$1:$Z$1,0),0)*VLOOKUP($B17,[1]Table2!$B$1:$Z$21,MATCH("xGA/90",[1]Table2!$B$1:$Z$1,0),0),"")</f>
        <v/>
      </c>
      <c r="HM86" s="41" t="str">
        <f>IFERROR(VLOOKUP(HM17,[1]Table2!$B$1:$Z$21,MATCH("xG/90",[1]Table2!$B$1:$Z$1,0),0)*VLOOKUP($B17,[1]Table2!$B$1:$Z$21,MATCH("xGA/90",[1]Table2!$B$1:$Z$1,0),0),"")</f>
        <v/>
      </c>
      <c r="HN86" s="41" t="str">
        <f>IFERROR(VLOOKUP(HN17,[1]Table2!$B$1:$Z$21,MATCH("xG/90",[1]Table2!$B$1:$Z$1,0),0)*VLOOKUP($B17,[1]Table2!$B$1:$Z$21,MATCH("xGA/90",[1]Table2!$B$1:$Z$1,0),0),"")</f>
        <v/>
      </c>
      <c r="HO86" s="41" t="str">
        <f>IFERROR(VLOOKUP(HO17,[1]Table2!$B$1:$Z$21,MATCH("xG/90",[1]Table2!$B$1:$Z$1,0),0)*VLOOKUP($B17,[1]Table2!$B$1:$Z$21,MATCH("xGA/90",[1]Table2!$B$1:$Z$1,0),0),"")</f>
        <v/>
      </c>
      <c r="HP86" s="41" t="str">
        <f>IFERROR(VLOOKUP(HP17,[1]Table2!$B$1:$Z$21,MATCH("xG/90",[1]Table2!$B$1:$Z$1,0),0)*VLOOKUP($B17,[1]Table2!$B$1:$Z$21,MATCH("xGA/90",[1]Table2!$B$1:$Z$1,0),0),"")</f>
        <v/>
      </c>
      <c r="HQ86" s="41" t="str">
        <f>IFERROR(VLOOKUP(HQ17,[1]Table2!$B$1:$Z$21,MATCH("xG/90",[1]Table2!$B$1:$Z$1,0),0)*VLOOKUP($B17,[1]Table2!$B$1:$Z$21,MATCH("xGA/90",[1]Table2!$B$1:$Z$1,0),0),"")</f>
        <v/>
      </c>
      <c r="HR86" s="41">
        <f>IFERROR(VLOOKUP(HR17,[1]Table2!$B$1:$Z$21,MATCH("xG/90",[1]Table2!$B$1:$Z$1,0),0)*VLOOKUP($B17,[1]Table2!$B$1:$Z$21,MATCH("xGA/90",[1]Table2!$B$1:$Z$1,0),0),"")</f>
        <v>1.22953125</v>
      </c>
      <c r="HS86" s="41" t="str">
        <f>IFERROR(VLOOKUP(HS17,[1]Table2!$B$1:$Z$21,MATCH("xG/90",[1]Table2!$B$1:$Z$1,0),0)*VLOOKUP($B17,[1]Table2!$B$1:$Z$21,MATCH("xGA/90",[1]Table2!$B$1:$Z$1,0),0),"")</f>
        <v/>
      </c>
      <c r="HT86" s="41" t="str">
        <f>IFERROR(VLOOKUP(HT17,[1]Table2!$B$1:$Z$21,MATCH("xG/90",[1]Table2!$B$1:$Z$1,0),0)*VLOOKUP($B17,[1]Table2!$B$1:$Z$21,MATCH("xGA/90",[1]Table2!$B$1:$Z$1,0),0),"")</f>
        <v/>
      </c>
      <c r="HU86" s="41" t="str">
        <f>IFERROR(VLOOKUP(HU17,[1]Table2!$B$1:$Z$21,MATCH("xG/90",[1]Table2!$B$1:$Z$1,0),0)*VLOOKUP($B17,[1]Table2!$B$1:$Z$21,MATCH("xGA/90",[1]Table2!$B$1:$Z$1,0),0),"")</f>
        <v/>
      </c>
      <c r="HV86" s="41" t="str">
        <f>IFERROR(VLOOKUP(HV17,[1]Table2!$B$1:$Z$21,MATCH("xG/90",[1]Table2!$B$1:$Z$1,0),0)*VLOOKUP($B17,[1]Table2!$B$1:$Z$21,MATCH("xGA/90",[1]Table2!$B$1:$Z$1,0),0),"")</f>
        <v/>
      </c>
      <c r="HW86" s="41" t="str">
        <f>IFERROR(VLOOKUP(HW17,[1]Table2!$B$1:$Z$21,MATCH("xG/90",[1]Table2!$B$1:$Z$1,0),0)*VLOOKUP($B17,[1]Table2!$B$1:$Z$21,MATCH("xGA/90",[1]Table2!$B$1:$Z$1,0),0),"")</f>
        <v/>
      </c>
      <c r="HX86" s="41" t="str">
        <f>IFERROR(VLOOKUP(HX17,[1]Table2!$B$1:$Z$21,MATCH("xG/90",[1]Table2!$B$1:$Z$1,0),0)*VLOOKUP($B17,[1]Table2!$B$1:$Z$21,MATCH("xGA/90",[1]Table2!$B$1:$Z$1,0),0),"")</f>
        <v/>
      </c>
      <c r="HY86" s="41" t="str">
        <f>IFERROR(VLOOKUP(HY17,[1]Table2!$B$1:$Z$21,MATCH("xG/90",[1]Table2!$B$1:$Z$1,0),0)*VLOOKUP($B17,[1]Table2!$B$1:$Z$21,MATCH("xGA/90",[1]Table2!$B$1:$Z$1,0),0),"")</f>
        <v/>
      </c>
      <c r="HZ86" s="41" t="str">
        <f>IFERROR(VLOOKUP(HZ17,[1]Table2!$B$1:$Z$21,MATCH("xG/90",[1]Table2!$B$1:$Z$1,0),0)*VLOOKUP($B17,[1]Table2!$B$1:$Z$21,MATCH("xGA/90",[1]Table2!$B$1:$Z$1,0),0),"")</f>
        <v/>
      </c>
      <c r="IA86" s="41" t="str">
        <f>IFERROR(VLOOKUP(IA17,[1]Table2!$B$1:$Z$21,MATCH("xG/90",[1]Table2!$B$1:$Z$1,0),0)*VLOOKUP($B17,[1]Table2!$B$1:$Z$21,MATCH("xGA/90",[1]Table2!$B$1:$Z$1,0),0),"")</f>
        <v/>
      </c>
      <c r="IB86" s="41" t="str">
        <f>IFERROR(VLOOKUP(IB17,[1]Table2!$B$1:$Z$21,MATCH("xG/90",[1]Table2!$B$1:$Z$1,0),0)*VLOOKUP($B17,[1]Table2!$B$1:$Z$21,MATCH("xGA/90",[1]Table2!$B$1:$Z$1,0),0),"")</f>
        <v/>
      </c>
      <c r="IC86" s="41" t="str">
        <f>IFERROR(VLOOKUP(IC17,[1]Table2!$B$1:$Z$21,MATCH("xG/90",[1]Table2!$B$1:$Z$1,0),0)*VLOOKUP($B17,[1]Table2!$B$1:$Z$21,MATCH("xGA/90",[1]Table2!$B$1:$Z$1,0),0),"")</f>
        <v/>
      </c>
      <c r="ID86" s="41" t="str">
        <f>IFERROR(VLOOKUP(ID17,[1]Table2!$B$1:$Z$21,MATCH("xG/90",[1]Table2!$B$1:$Z$1,0),0)*VLOOKUP($B17,[1]Table2!$B$1:$Z$21,MATCH("xGA/90",[1]Table2!$B$1:$Z$1,0),0),"")</f>
        <v/>
      </c>
      <c r="IE86" s="41" t="str">
        <f>IFERROR(VLOOKUP(IE17,[1]Table2!$B$1:$Z$21,MATCH("xG/90",[1]Table2!$B$1:$Z$1,0),0)*VLOOKUP($B17,[1]Table2!$B$1:$Z$21,MATCH("xGA/90",[1]Table2!$B$1:$Z$1,0),0),"")</f>
        <v/>
      </c>
      <c r="IF86" s="41" t="str">
        <f>IFERROR(VLOOKUP(IF17,[1]Table2!$B$1:$Z$21,MATCH("xG/90",[1]Table2!$B$1:$Z$1,0),0)*VLOOKUP($B17,[1]Table2!$B$1:$Z$21,MATCH("xGA/90",[1]Table2!$B$1:$Z$1,0),0),"")</f>
        <v/>
      </c>
      <c r="IG86" s="41" t="str">
        <f>IFERROR(VLOOKUP(IG17,[1]Table2!$B$1:$Z$21,MATCH("xG/90",[1]Table2!$B$1:$Z$1,0),0)*VLOOKUP($B17,[1]Table2!$B$1:$Z$21,MATCH("xGA/90",[1]Table2!$B$1:$Z$1,0),0),"")</f>
        <v/>
      </c>
      <c r="IH86" s="41" t="str">
        <f>IFERROR(VLOOKUP(IH17,[1]Table2!$B$1:$Z$21,MATCH("xG/90",[1]Table2!$B$1:$Z$1,0),0)*VLOOKUP($B17,[1]Table2!$B$1:$Z$21,MATCH("xGA/90",[1]Table2!$B$1:$Z$1,0),0),"")</f>
        <v/>
      </c>
      <c r="II86" s="41" t="str">
        <f>IFERROR(VLOOKUP(II17,[1]Table2!$B$1:$Z$21,MATCH("xG/90",[1]Table2!$B$1:$Z$1,0),0)*VLOOKUP($B17,[1]Table2!$B$1:$Z$21,MATCH("xGA/90",[1]Table2!$B$1:$Z$1,0),0),"")</f>
        <v/>
      </c>
      <c r="IJ86" s="41" t="str">
        <f>IFERROR(VLOOKUP(IJ17,[1]Table2!$B$1:$Z$21,MATCH("xG/90",[1]Table2!$B$1:$Z$1,0),0)*VLOOKUP($B17,[1]Table2!$B$1:$Z$21,MATCH("xGA/90",[1]Table2!$B$1:$Z$1,0),0),"")</f>
        <v/>
      </c>
      <c r="IK86" s="41" t="str">
        <f>IFERROR(VLOOKUP(IK17,[1]Table2!$B$1:$Z$21,MATCH("xG/90",[1]Table2!$B$1:$Z$1,0),0)*VLOOKUP($B17,[1]Table2!$B$1:$Z$21,MATCH("xGA/90",[1]Table2!$B$1:$Z$1,0),0),"")</f>
        <v/>
      </c>
      <c r="IL86" s="41" t="str">
        <f>IFERROR(VLOOKUP(IL17,[1]Table2!$B$1:$Z$21,MATCH("xG/90",[1]Table2!$B$1:$Z$1,0),0)*VLOOKUP($B17,[1]Table2!$B$1:$Z$21,MATCH("xGA/90",[1]Table2!$B$1:$Z$1,0),0),"")</f>
        <v/>
      </c>
      <c r="IM86" s="41">
        <f>IFERROR(VLOOKUP(IM17,[1]Table2!$B$1:$Z$21,MATCH("xG/90",[1]Table2!$B$1:$Z$1,0),0)*VLOOKUP($B17,[1]Table2!$B$1:$Z$21,MATCH("xGA/90",[1]Table2!$B$1:$Z$1,0),0),"")</f>
        <v>2.2554193548387098</v>
      </c>
      <c r="IN86" s="41" t="str">
        <f>IFERROR(VLOOKUP(IN17,[1]Table2!$B$1:$Z$21,MATCH("xG/90",[1]Table2!$B$1:$Z$1,0),0)*VLOOKUP($B17,[1]Table2!$B$1:$Z$21,MATCH("xGA/90",[1]Table2!$B$1:$Z$1,0),0),"")</f>
        <v/>
      </c>
      <c r="IO86" s="41" t="str">
        <f>IFERROR(VLOOKUP(IO17,[1]Table2!$B$1:$Z$21,MATCH("xG/90",[1]Table2!$B$1:$Z$1,0),0)*VLOOKUP($B17,[1]Table2!$B$1:$Z$21,MATCH("xGA/90",[1]Table2!$B$1:$Z$1,0),0),"")</f>
        <v/>
      </c>
      <c r="IP86" s="41">
        <f>IFERROR(VLOOKUP(IP17,[1]Table2!$B$1:$Z$21,MATCH("xG/90",[1]Table2!$B$1:$Z$1,0),0)*VLOOKUP($B17,[1]Table2!$B$1:$Z$21,MATCH("xGA/90",[1]Table2!$B$1:$Z$1,0),0),"")</f>
        <v>1.9309687499999999</v>
      </c>
      <c r="IQ86" s="41" t="str">
        <f>IFERROR(VLOOKUP(IQ17,[1]Table2!$B$1:$Z$21,MATCH("xG/90",[1]Table2!$B$1:$Z$1,0),0)*VLOOKUP($B17,[1]Table2!$B$1:$Z$21,MATCH("xGA/90",[1]Table2!$B$1:$Z$1,0),0),"")</f>
        <v/>
      </c>
      <c r="IR86" s="41" t="str">
        <f>IFERROR(VLOOKUP(IR17,[1]Table2!$B$1:$Z$21,MATCH("xG/90",[1]Table2!$B$1:$Z$1,0),0)*VLOOKUP($B17,[1]Table2!$B$1:$Z$21,MATCH("xGA/90",[1]Table2!$B$1:$Z$1,0),0),"")</f>
        <v/>
      </c>
      <c r="IS86" s="41">
        <f>IFERROR(VLOOKUP(IS17,[1]Table2!$B$1:$Z$21,MATCH("xG/90",[1]Table2!$B$1:$Z$1,0),0)*VLOOKUP($B17,[1]Table2!$B$1:$Z$21,MATCH("xGA/90",[1]Table2!$B$1:$Z$1,0),0),"")</f>
        <v>1.38271875</v>
      </c>
      <c r="IT86" s="41" t="str">
        <f>IFERROR(VLOOKUP(IT17,[1]Table2!$B$1:$Z$21,MATCH("xG/90",[1]Table2!$B$1:$Z$1,0),0)*VLOOKUP($B17,[1]Table2!$B$1:$Z$21,MATCH("xGA/90",[1]Table2!$B$1:$Z$1,0),0),"")</f>
        <v/>
      </c>
      <c r="IU86" s="41" t="str">
        <f>IFERROR(VLOOKUP(IU17,[1]Table2!$B$1:$Z$21,MATCH("xG/90",[1]Table2!$B$1:$Z$1,0),0)*VLOOKUP($B17,[1]Table2!$B$1:$Z$21,MATCH("xGA/90",[1]Table2!$B$1:$Z$1,0),0),"")</f>
        <v/>
      </c>
      <c r="IV86" s="41" t="str">
        <f>IFERROR(VLOOKUP(IV17,[1]Table2!$B$1:$Z$21,MATCH("xG/90",[1]Table2!$B$1:$Z$1,0),0)*VLOOKUP($B17,[1]Table2!$B$1:$Z$21,MATCH("xGA/90",[1]Table2!$B$1:$Z$1,0),0),"")</f>
        <v/>
      </c>
      <c r="IW86" s="41" t="str">
        <f>IFERROR(VLOOKUP(IW17,[1]Table2!$B$1:$Z$21,MATCH("xG/90",[1]Table2!$B$1:$Z$1,0),0)*VLOOKUP($B17,[1]Table2!$B$1:$Z$21,MATCH("xGA/90",[1]Table2!$B$1:$Z$1,0),0),"")</f>
        <v/>
      </c>
      <c r="IX86" s="41" t="str">
        <f>IFERROR(VLOOKUP(IX17,[1]Table2!$B$1:$Z$21,MATCH("xG/90",[1]Table2!$B$1:$Z$1,0),0)*VLOOKUP($B17,[1]Table2!$B$1:$Z$21,MATCH("xGA/90",[1]Table2!$B$1:$Z$1,0),0),"")</f>
        <v/>
      </c>
      <c r="IY86" s="41" t="str">
        <f>IFERROR(VLOOKUP(IY17,[1]Table2!$B$1:$Z$21,MATCH("xG/90",[1]Table2!$B$1:$Z$1,0),0)*VLOOKUP($B17,[1]Table2!$B$1:$Z$21,MATCH("xGA/90",[1]Table2!$B$1:$Z$1,0),0),"")</f>
        <v/>
      </c>
      <c r="IZ86" s="41" t="str">
        <f>IFERROR(VLOOKUP(IZ17,[1]Table2!$B$1:$Z$21,MATCH("xG/90",[1]Table2!$B$1:$Z$1,0),0)*VLOOKUP($B17,[1]Table2!$B$1:$Z$21,MATCH("xGA/90",[1]Table2!$B$1:$Z$1,0),0),"")</f>
        <v/>
      </c>
      <c r="JA86" s="41">
        <f>IFERROR(VLOOKUP(JA17,[1]Table2!$B$1:$Z$21,MATCH("xG/90",[1]Table2!$B$1:$Z$1,0),0)*VLOOKUP($B17,[1]Table2!$B$1:$Z$21,MATCH("xGA/90",[1]Table2!$B$1:$Z$1,0),0),"")</f>
        <v>1.2940312500000002</v>
      </c>
      <c r="JB86" s="41" t="str">
        <f>IFERROR(VLOOKUP(JB17,[1]Table2!$B$1:$Z$21,MATCH("xG/90",[1]Table2!$B$1:$Z$1,0),0)*VLOOKUP($B17,[1]Table2!$B$1:$Z$21,MATCH("xGA/90",[1]Table2!$B$1:$Z$1,0),0),"")</f>
        <v/>
      </c>
      <c r="JC86" s="41" t="str">
        <f>IFERROR(VLOOKUP(JC17,[1]Table2!$B$1:$Z$21,MATCH("xG/90",[1]Table2!$B$1:$Z$1,0),0)*VLOOKUP($B17,[1]Table2!$B$1:$Z$21,MATCH("xGA/90",[1]Table2!$B$1:$Z$1,0),0),"")</f>
        <v/>
      </c>
      <c r="JD86" s="41" t="str">
        <f>IFERROR(VLOOKUP(JD17,[1]Table2!$B$1:$Z$21,MATCH("xG/90",[1]Table2!$B$1:$Z$1,0),0)*VLOOKUP($B17,[1]Table2!$B$1:$Z$21,MATCH("xGA/90",[1]Table2!$B$1:$Z$1,0),0),"")</f>
        <v/>
      </c>
      <c r="JE86" s="41" t="str">
        <f>IFERROR(VLOOKUP(JE17,[1]Table2!$B$1:$Z$21,MATCH("xG/90",[1]Table2!$B$1:$Z$1,0),0)*VLOOKUP($B17,[1]Table2!$B$1:$Z$21,MATCH("xGA/90",[1]Table2!$B$1:$Z$1,0),0),"")</f>
        <v/>
      </c>
      <c r="JF86" s="41" t="str">
        <f>IFERROR(VLOOKUP(JF17,[1]Table2!$B$1:$Z$21,MATCH("xG/90",[1]Table2!$B$1:$Z$1,0),0)*VLOOKUP($B17,[1]Table2!$B$1:$Z$21,MATCH("xGA/90",[1]Table2!$B$1:$Z$1,0),0),"")</f>
        <v/>
      </c>
      <c r="JG86" s="41" t="str">
        <f>IFERROR(VLOOKUP(JG17,[1]Table2!$B$1:$Z$21,MATCH("xG/90",[1]Table2!$B$1:$Z$1,0),0)*VLOOKUP($B17,[1]Table2!$B$1:$Z$21,MATCH("xGA/90",[1]Table2!$B$1:$Z$1,0),0),"")</f>
        <v/>
      </c>
      <c r="JH86" s="41" t="str">
        <f>IFERROR(VLOOKUP(JH17,[1]Table2!$B$1:$Z$21,MATCH("xG/90",[1]Table2!$B$1:$Z$1,0),0)*VLOOKUP($B17,[1]Table2!$B$1:$Z$21,MATCH("xGA/90",[1]Table2!$B$1:$Z$1,0),0),"")</f>
        <v/>
      </c>
      <c r="JI86" s="41" t="str">
        <f>IFERROR(VLOOKUP(JI17,[1]Table2!$B$1:$Z$21,MATCH("xG/90",[1]Table2!$B$1:$Z$1,0),0)*VLOOKUP($B17,[1]Table2!$B$1:$Z$21,MATCH("xGA/90",[1]Table2!$B$1:$Z$1,0),0),"")</f>
        <v/>
      </c>
      <c r="JJ86" s="41" t="str">
        <f>IFERROR(VLOOKUP(JJ17,[1]Table2!$B$1:$Z$21,MATCH("xG/90",[1]Table2!$B$1:$Z$1,0),0)*VLOOKUP($B17,[1]Table2!$B$1:$Z$21,MATCH("xGA/90",[1]Table2!$B$1:$Z$1,0),0),"")</f>
        <v/>
      </c>
      <c r="JK86" s="41" t="str">
        <f>IFERROR(VLOOKUP(JK17,[1]Table2!$B$1:$Z$21,MATCH("xG/90",[1]Table2!$B$1:$Z$1,0),0)*VLOOKUP($B17,[1]Table2!$B$1:$Z$21,MATCH("xGA/90",[1]Table2!$B$1:$Z$1,0),0),"")</f>
        <v/>
      </c>
      <c r="JL86" s="41">
        <f>IFERROR(VLOOKUP(JL17,[1]Table2!$B$1:$Z$21,MATCH("xG/90",[1]Table2!$B$1:$Z$1,0),0)*VLOOKUP($B17,[1]Table2!$B$1:$Z$21,MATCH("xGA/90",[1]Table2!$B$1:$Z$1,0),0),"")</f>
        <v>1.8705000000000001</v>
      </c>
      <c r="JM86" s="41" t="str">
        <f>IFERROR(VLOOKUP(JM17,[1]Table2!$B$1:$Z$21,MATCH("xG/90",[1]Table2!$B$1:$Z$1,0),0)*VLOOKUP($B17,[1]Table2!$B$1:$Z$21,MATCH("xGA/90",[1]Table2!$B$1:$Z$1,0),0),"")</f>
        <v/>
      </c>
      <c r="JN86" s="41" t="str">
        <f>IFERROR(VLOOKUP(JN17,[1]Table2!$B$1:$Z$21,MATCH("xG/90",[1]Table2!$B$1:$Z$1,0),0)*VLOOKUP($B17,[1]Table2!$B$1:$Z$21,MATCH("xGA/90",[1]Table2!$B$1:$Z$1,0),0),"")</f>
        <v/>
      </c>
      <c r="JO86" s="41">
        <f>IFERROR(VLOOKUP(JO17,[1]Table2!$B$1:$Z$21,MATCH("xG/90",[1]Table2!$B$1:$Z$1,0),0)*VLOOKUP($B17,[1]Table2!$B$1:$Z$21,MATCH("xGA/90",[1]Table2!$B$1:$Z$1,0),0),"")</f>
        <v>1.6850624999999999</v>
      </c>
      <c r="JP86" s="41" t="str">
        <f>IFERROR(VLOOKUP(JP17,[1]Table2!$B$1:$Z$21,MATCH("xG/90",[1]Table2!$B$1:$Z$1,0),0)*VLOOKUP($B17,[1]Table2!$B$1:$Z$21,MATCH("xGA/90",[1]Table2!$B$1:$Z$1,0),0),"")</f>
        <v/>
      </c>
      <c r="JQ86" s="41" t="str">
        <f>IFERROR(VLOOKUP(JQ17,[1]Table2!$B$1:$Z$21,MATCH("xG/90",[1]Table2!$B$1:$Z$1,0),0)*VLOOKUP($B17,[1]Table2!$B$1:$Z$21,MATCH("xGA/90",[1]Table2!$B$1:$Z$1,0),0),"")</f>
        <v/>
      </c>
      <c r="JR86" s="41" t="str">
        <f>IFERROR(VLOOKUP(JR17,[1]Table2!$B$1:$Z$21,MATCH("xG/90",[1]Table2!$B$1:$Z$1,0),0)*VLOOKUP($B17,[1]Table2!$B$1:$Z$21,MATCH("xGA/90",[1]Table2!$B$1:$Z$1,0),0),"")</f>
        <v/>
      </c>
      <c r="JS86" s="41">
        <f>IFERROR(VLOOKUP(JS17,[1]Table2!$B$1:$Z$21,MATCH("xG/90",[1]Table2!$B$1:$Z$1,0),0)*VLOOKUP($B17,[1]Table2!$B$1:$Z$21,MATCH("xGA/90",[1]Table2!$B$1:$Z$1,0),0),"")</f>
        <v>2.4020689655172416</v>
      </c>
      <c r="JT86" s="41" t="str">
        <f>IFERROR(VLOOKUP(JT17,[1]Table2!$B$1:$Z$21,MATCH("xG/90",[1]Table2!$B$1:$Z$1,0),0)*VLOOKUP($B17,[1]Table2!$B$1:$Z$21,MATCH("xGA/90",[1]Table2!$B$1:$Z$1,0),0),"")</f>
        <v/>
      </c>
      <c r="JU86" s="41" t="str">
        <f>IFERROR(VLOOKUP(JU17,[1]Table2!$B$1:$Z$21,MATCH("xG/90",[1]Table2!$B$1:$Z$1,0),0)*VLOOKUP($B17,[1]Table2!$B$1:$Z$21,MATCH("xGA/90",[1]Table2!$B$1:$Z$1,0),0),"")</f>
        <v/>
      </c>
      <c r="JV86" s="41">
        <f>IFERROR(VLOOKUP(JV17,[1]Table2!$B$1:$Z$21,MATCH("xG/90",[1]Table2!$B$1:$Z$1,0),0)*VLOOKUP($B17,[1]Table2!$B$1:$Z$21,MATCH("xGA/90",[1]Table2!$B$1:$Z$1,0),0),"")</f>
        <v>1.7102903225806454</v>
      </c>
      <c r="JW86" s="41" t="str">
        <f>IFERROR(VLOOKUP(JW17,[1]Table2!$B$1:$Z$21,MATCH("xG/90",[1]Table2!$B$1:$Z$1,0),0)*VLOOKUP($B17,[1]Table2!$B$1:$Z$21,MATCH("xGA/90",[1]Table2!$B$1:$Z$1,0),0),"")</f>
        <v/>
      </c>
      <c r="JX86" s="41" t="str">
        <f>IFERROR(VLOOKUP(JX17,[1]Table2!$B$1:$Z$21,MATCH("xG/90",[1]Table2!$B$1:$Z$1,0),0)*VLOOKUP($B17,[1]Table2!$B$1:$Z$21,MATCH("xGA/90",[1]Table2!$B$1:$Z$1,0),0),"")</f>
        <v/>
      </c>
      <c r="JY86" s="41" t="str">
        <f>IFERROR(VLOOKUP(JY17,[1]Table2!$B$1:$Z$21,MATCH("xG/90",[1]Table2!$B$1:$Z$1,0),0)*VLOOKUP($B17,[1]Table2!$B$1:$Z$21,MATCH("xGA/90",[1]Table2!$B$1:$Z$1,0),0),"")</f>
        <v/>
      </c>
      <c r="JZ86" s="41" t="str">
        <f>IFERROR(VLOOKUP(JZ17,[1]Table2!$B$1:$Z$21,MATCH("xG/90",[1]Table2!$B$1:$Z$1,0),0)*VLOOKUP($B17,[1]Table2!$B$1:$Z$21,MATCH("xGA/90",[1]Table2!$B$1:$Z$1,0),0),"")</f>
        <v/>
      </c>
      <c r="KA86" s="41" t="str">
        <f>IFERROR(VLOOKUP(KA17,[1]Table2!$B$1:$Z$21,MATCH("xG/90",[1]Table2!$B$1:$Z$1,0),0)*VLOOKUP($B17,[1]Table2!$B$1:$Z$21,MATCH("xGA/90",[1]Table2!$B$1:$Z$1,0),0),"")</f>
        <v/>
      </c>
      <c r="KB86" s="41">
        <f>IFERROR(VLOOKUP(KB17,[1]Table2!$B$1:$Z$21,MATCH("xG/90",[1]Table2!$B$1:$Z$1,0),0)*VLOOKUP($B17,[1]Table2!$B$1:$Z$21,MATCH("xGA/90",[1]Table2!$B$1:$Z$1,0),0),"")</f>
        <v>1.2738750000000001</v>
      </c>
      <c r="KC86" s="41" t="str">
        <f>IFERROR(VLOOKUP(KC17,[1]Table2!$B$1:$Z$21,MATCH("xG/90",[1]Table2!$B$1:$Z$1,0),0)*VLOOKUP($B17,[1]Table2!$B$1:$Z$21,MATCH("xGA/90",[1]Table2!$B$1:$Z$1,0),0),"")</f>
        <v/>
      </c>
      <c r="KD86" s="41" t="str">
        <f>IFERROR(VLOOKUP(KD17,[1]Table2!$B$1:$Z$21,MATCH("xG/90",[1]Table2!$B$1:$Z$1,0),0)*VLOOKUP($B17,[1]Table2!$B$1:$Z$21,MATCH("xGA/90",[1]Table2!$B$1:$Z$1,0),0),"")</f>
        <v/>
      </c>
      <c r="KE86" s="41" t="str">
        <f>IFERROR(VLOOKUP(KE17,[1]Table2!$B$1:$Z$21,MATCH("xG/90",[1]Table2!$B$1:$Z$1,0),0)*VLOOKUP($B17,[1]Table2!$B$1:$Z$21,MATCH("xGA/90",[1]Table2!$B$1:$Z$1,0),0),"")</f>
        <v/>
      </c>
      <c r="KF86" s="41" t="str">
        <f>IFERROR(VLOOKUP(KF17,[1]Table2!$B$1:$Z$21,MATCH("xG/90",[1]Table2!$B$1:$Z$1,0),0)*VLOOKUP($B17,[1]Table2!$B$1:$Z$21,MATCH("xGA/90",[1]Table2!$B$1:$Z$1,0),0),"")</f>
        <v/>
      </c>
      <c r="KG86" s="41" t="str">
        <f>IFERROR(VLOOKUP(KG17,[1]Table2!$B$1:$Z$21,MATCH("xG/90",[1]Table2!$B$1:$Z$1,0),0)*VLOOKUP($B17,[1]Table2!$B$1:$Z$21,MATCH("xGA/90",[1]Table2!$B$1:$Z$1,0),0),"")</f>
        <v/>
      </c>
      <c r="KH86" s="41" t="str">
        <f>IFERROR(VLOOKUP(KH17,[1]Table2!$B$1:$Z$21,MATCH("xG/90",[1]Table2!$B$1:$Z$1,0),0)*VLOOKUP($B17,[1]Table2!$B$1:$Z$21,MATCH("xGA/90",[1]Table2!$B$1:$Z$1,0),0),"")</f>
        <v/>
      </c>
      <c r="KI86" s="41">
        <f>IFERROR(VLOOKUP(KI17,[1]Table2!$B$1:$Z$21,MATCH("xG/90",[1]Table2!$B$1:$Z$1,0),0)*VLOOKUP($B17,[1]Table2!$B$1:$Z$21,MATCH("xGA/90",[1]Table2!$B$1:$Z$1,0),0),"")</f>
        <v>1.3020937499999998</v>
      </c>
      <c r="KJ86" s="41" t="str">
        <f>IFERROR(VLOOKUP(KJ17,[1]Table2!$B$1:$Z$21,MATCH("xG/90",[1]Table2!$B$1:$Z$1,0),0)*VLOOKUP($B17,[1]Table2!$B$1:$Z$21,MATCH("xGA/90",[1]Table2!$B$1:$Z$1,0),0),"")</f>
        <v/>
      </c>
      <c r="KK86" s="41" t="str">
        <f>IFERROR(VLOOKUP(KK17,[1]Table2!$B$1:$Z$21,MATCH("xG/90",[1]Table2!$B$1:$Z$1,0),0)*VLOOKUP($B17,[1]Table2!$B$1:$Z$21,MATCH("xGA/90",[1]Table2!$B$1:$Z$1,0),0),"")</f>
        <v/>
      </c>
      <c r="KL86" s="41" t="str">
        <f>IFERROR(VLOOKUP(KL17,[1]Table2!$B$1:$Z$21,MATCH("xG/90",[1]Table2!$B$1:$Z$1,0),0)*VLOOKUP($B17,[1]Table2!$B$1:$Z$21,MATCH("xGA/90",[1]Table2!$B$1:$Z$1,0),0),"")</f>
        <v/>
      </c>
      <c r="KM86" s="41" t="str">
        <f>IFERROR(VLOOKUP(KM17,[1]Table2!$B$1:$Z$21,MATCH("xG/90",[1]Table2!$B$1:$Z$1,0),0)*VLOOKUP($B17,[1]Table2!$B$1:$Z$21,MATCH("xGA/90",[1]Table2!$B$1:$Z$1,0),0),"")</f>
        <v/>
      </c>
      <c r="KN86" s="41">
        <f>IFERROR(VLOOKUP(KN17,[1]Table2!$B$1:$Z$21,MATCH("xG/90",[1]Table2!$B$1:$Z$1,0),0)*VLOOKUP($B17,[1]Table2!$B$1:$Z$21,MATCH("xGA/90",[1]Table2!$B$1:$Z$1,0),0),"")</f>
        <v>1.6437096774193549</v>
      </c>
      <c r="KO86" s="41" t="str">
        <f>IFERROR(VLOOKUP(KO17,[1]Table2!$B$1:$Z$21,MATCH("xG/90",[1]Table2!$B$1:$Z$1,0),0)*VLOOKUP($B17,[1]Table2!$B$1:$Z$21,MATCH("xGA/90",[1]Table2!$B$1:$Z$1,0),0),"")</f>
        <v/>
      </c>
      <c r="KP86" s="41" t="str">
        <f>IFERROR(VLOOKUP(KP17,[1]Table2!$B$1:$Z$21,MATCH("xG/90",[1]Table2!$B$1:$Z$1,0),0)*VLOOKUP($B17,[1]Table2!$B$1:$Z$21,MATCH("xGA/90",[1]Table2!$B$1:$Z$1,0),0),"")</f>
        <v/>
      </c>
      <c r="KQ86" s="41">
        <f>IFERROR(VLOOKUP(KQ17,[1]Table2!$B$1:$Z$21,MATCH("xG/90",[1]Table2!$B$1:$Z$1,0),0)*VLOOKUP($B17,[1]Table2!$B$1:$Z$21,MATCH("xGA/90",[1]Table2!$B$1:$Z$1,0),0),"")</f>
        <v>1.6062580645161291</v>
      </c>
      <c r="KR86" s="41" t="str">
        <f>IFERROR(VLOOKUP(KR17,[1]Table2!$B$1:$Z$21,MATCH("xG/90",[1]Table2!$B$1:$Z$1,0),0)*VLOOKUP($B17,[1]Table2!$B$1:$Z$21,MATCH("xGA/90",[1]Table2!$B$1:$Z$1,0),0),"")</f>
        <v/>
      </c>
      <c r="KS86" s="41" t="str">
        <f>IFERROR(VLOOKUP(KS17,[1]Table2!$B$1:$Z$21,MATCH("xG/90",[1]Table2!$B$1:$Z$1,0),0)*VLOOKUP($B17,[1]Table2!$B$1:$Z$21,MATCH("xGA/90",[1]Table2!$B$1:$Z$1,0),0),"")</f>
        <v/>
      </c>
      <c r="KT86" s="41" t="str">
        <f>IFERROR(VLOOKUP(KT17,[1]Table2!$B$1:$Z$21,MATCH("xG/90",[1]Table2!$B$1:$Z$1,0),0)*VLOOKUP($B17,[1]Table2!$B$1:$Z$21,MATCH("xGA/90",[1]Table2!$B$1:$Z$1,0),0),"")</f>
        <v/>
      </c>
      <c r="KU86" s="41" t="str">
        <f>IFERROR(VLOOKUP(KU17,[1]Table2!$B$1:$Z$21,MATCH("xG/90",[1]Table2!$B$1:$Z$1,0),0)*VLOOKUP($B17,[1]Table2!$B$1:$Z$21,MATCH("xGA/90",[1]Table2!$B$1:$Z$1,0),0),"")</f>
        <v/>
      </c>
      <c r="KV86" s="41" t="str">
        <f>IFERROR(VLOOKUP(KV17,[1]Table2!$B$1:$Z$21,MATCH("xG/90",[1]Table2!$B$1:$Z$1,0),0)*VLOOKUP($B17,[1]Table2!$B$1:$Z$21,MATCH("xGA/90",[1]Table2!$B$1:$Z$1,0),0),"")</f>
        <v/>
      </c>
      <c r="KW86" s="41" t="str">
        <f>IFERROR(VLOOKUP(KW17,[1]Table2!$B$1:$Z$21,MATCH("xG/90",[1]Table2!$B$1:$Z$1,0),0)*VLOOKUP($B17,[1]Table2!$B$1:$Z$21,MATCH("xGA/90",[1]Table2!$B$1:$Z$1,0),0),"")</f>
        <v/>
      </c>
      <c r="KX86" s="41" t="str">
        <f>IFERROR(VLOOKUP(KX17,[1]Table2!$B$1:$Z$21,MATCH("xG/90",[1]Table2!$B$1:$Z$1,0),0)*VLOOKUP($B17,[1]Table2!$B$1:$Z$21,MATCH("xGA/90",[1]Table2!$B$1:$Z$1,0),0),"")</f>
        <v/>
      </c>
      <c r="KY86" s="41" t="str">
        <f>IFERROR(VLOOKUP(KY17,[1]Table2!$B$1:$Z$21,MATCH("xG/90",[1]Table2!$B$1:$Z$1,0),0)*VLOOKUP($B17,[1]Table2!$B$1:$Z$21,MATCH("xGA/90",[1]Table2!$B$1:$Z$1,0),0),"")</f>
        <v/>
      </c>
      <c r="KZ86" s="41" t="str">
        <f>IFERROR(VLOOKUP(KZ17,[1]Table2!$B$1:$Z$21,MATCH("xG/90",[1]Table2!$B$1:$Z$1,0),0)*VLOOKUP($B17,[1]Table2!$B$1:$Z$21,MATCH("xGA/90",[1]Table2!$B$1:$Z$1,0),0),"")</f>
        <v/>
      </c>
      <c r="LA86" s="41" t="str">
        <f>IFERROR(VLOOKUP(LA17,[1]Table2!$B$1:$Z$21,MATCH("xG/90",[1]Table2!$B$1:$Z$1,0),0)*VLOOKUP($B17,[1]Table2!$B$1:$Z$21,MATCH("xGA/90",[1]Table2!$B$1:$Z$1,0),0),"")</f>
        <v/>
      </c>
      <c r="LB86" s="41" t="str">
        <f>IFERROR(VLOOKUP(LB17,[1]Table2!$B$1:$Z$21,MATCH("xG/90",[1]Table2!$B$1:$Z$1,0),0)*VLOOKUP($B17,[1]Table2!$B$1:$Z$21,MATCH("xGA/90",[1]Table2!$B$1:$Z$1,0),0),"")</f>
        <v/>
      </c>
      <c r="LC86" s="41" t="str">
        <f>IFERROR(VLOOKUP(LC17,[1]Table2!$B$1:$Z$21,MATCH("xG/90",[1]Table2!$B$1:$Z$1,0),0)*VLOOKUP($B17,[1]Table2!$B$1:$Z$21,MATCH("xGA/90",[1]Table2!$B$1:$Z$1,0),0),"")</f>
        <v/>
      </c>
      <c r="LD86" s="41" t="str">
        <f>IFERROR(VLOOKUP(LD17,[1]Table2!$B$1:$Z$21,MATCH("xG/90",[1]Table2!$B$1:$Z$1,0),0)*VLOOKUP($B17,[1]Table2!$B$1:$Z$21,MATCH("xGA/90",[1]Table2!$B$1:$Z$1,0),0),"")</f>
        <v/>
      </c>
      <c r="LE86" s="41" t="str">
        <f>IFERROR(VLOOKUP(LE17,[1]Table2!$B$1:$Z$21,MATCH("xG/90",[1]Table2!$B$1:$Z$1,0),0)*VLOOKUP($B17,[1]Table2!$B$1:$Z$21,MATCH("xGA/90",[1]Table2!$B$1:$Z$1,0),0),"")</f>
        <v/>
      </c>
      <c r="LF86" s="41" t="str">
        <f>IFERROR(VLOOKUP(LF17,[1]Table2!$B$1:$Z$21,MATCH("xG/90",[1]Table2!$B$1:$Z$1,0),0)*VLOOKUP($B17,[1]Table2!$B$1:$Z$21,MATCH("xGA/90",[1]Table2!$B$1:$Z$1,0),0),"")</f>
        <v/>
      </c>
      <c r="LG86" s="41" t="str">
        <f>IFERROR(VLOOKUP(LG17,[1]Table2!$B$1:$Z$21,MATCH("xG/90",[1]Table2!$B$1:$Z$1,0),0)*VLOOKUP($B17,[1]Table2!$B$1:$Z$21,MATCH("xGA/90",[1]Table2!$B$1:$Z$1,0),0),"")</f>
        <v/>
      </c>
      <c r="LH86" s="41" t="str">
        <f>IFERROR(VLOOKUP(LH17,[1]Table2!$B$1:$Z$21,MATCH("xG/90",[1]Table2!$B$1:$Z$1,0),0)*VLOOKUP($B17,[1]Table2!$B$1:$Z$21,MATCH("xGA/90",[1]Table2!$B$1:$Z$1,0),0),"")</f>
        <v/>
      </c>
      <c r="LI86" s="41" t="str">
        <f>IFERROR(VLOOKUP(LI17,[1]Table2!$B$1:$Z$21,MATCH("xG/90",[1]Table2!$B$1:$Z$1,0),0)*VLOOKUP($B17,[1]Table2!$B$1:$Z$21,MATCH("xGA/90",[1]Table2!$B$1:$Z$1,0),0),"")</f>
        <v/>
      </c>
      <c r="LJ86" s="41" t="str">
        <f>IFERROR(VLOOKUP(LJ17,[1]Table2!$B$1:$Z$21,MATCH("xG/90",[1]Table2!$B$1:$Z$1,0),0)*VLOOKUP($B17,[1]Table2!$B$1:$Z$21,MATCH("xGA/90",[1]Table2!$B$1:$Z$1,0),0),"")</f>
        <v/>
      </c>
      <c r="LK86" s="41" t="str">
        <f>IFERROR(VLOOKUP(LK17,[1]Table2!$B$1:$Z$21,MATCH("xG/90",[1]Table2!$B$1:$Z$1,0),0)*VLOOKUP($B17,[1]Table2!$B$1:$Z$21,MATCH("xGA/90",[1]Table2!$B$1:$Z$1,0),0),"")</f>
        <v/>
      </c>
      <c r="LL86" s="41" t="str">
        <f>IFERROR(VLOOKUP(LL17,[1]Table2!$B$1:$Z$21,MATCH("xG/90",[1]Table2!$B$1:$Z$1,0),0)*VLOOKUP($B17,[1]Table2!$B$1:$Z$21,MATCH("xGA/90",[1]Table2!$B$1:$Z$1,0),0),"")</f>
        <v/>
      </c>
      <c r="LM86" s="41" t="str">
        <f>IFERROR(VLOOKUP(LM17,[1]Table2!$B$1:$Z$21,MATCH("xG/90",[1]Table2!$B$1:$Z$1,0),0)*VLOOKUP($B17,[1]Table2!$B$1:$Z$21,MATCH("xGA/90",[1]Table2!$B$1:$Z$1,0),0),"")</f>
        <v/>
      </c>
      <c r="LN86" s="41" t="str">
        <f>IFERROR(VLOOKUP(LN17,[1]Table2!$B$1:$Z$21,MATCH("xG/90",[1]Table2!$B$1:$Z$1,0),0)*VLOOKUP($B17,[1]Table2!$B$1:$Z$21,MATCH("xGA/90",[1]Table2!$B$1:$Z$1,0),0),"")</f>
        <v/>
      </c>
      <c r="LO86" s="41" t="str">
        <f>IFERROR(VLOOKUP(LO17,[1]Table2!$B$1:$Z$21,MATCH("xG/90",[1]Table2!$B$1:$Z$1,0),0)*VLOOKUP($B17,[1]Table2!$B$1:$Z$21,MATCH("xGA/90",[1]Table2!$B$1:$Z$1,0),0),"")</f>
        <v/>
      </c>
      <c r="LP86" s="41" t="str">
        <f>IFERROR(VLOOKUP(LP17,[1]Table2!$B$1:$Z$21,MATCH("xG/90",[1]Table2!$B$1:$Z$1,0),0)*VLOOKUP($B17,[1]Table2!$B$1:$Z$21,MATCH("xGA/90",[1]Table2!$B$1:$Z$1,0),0),"")</f>
        <v/>
      </c>
      <c r="LQ86" s="41" t="str">
        <f>IFERROR(VLOOKUP(LQ17,[1]Table2!$B$1:$Z$21,MATCH("xG/90",[1]Table2!$B$1:$Z$1,0),0)*VLOOKUP($B17,[1]Table2!$B$1:$Z$21,MATCH("xGA/90",[1]Table2!$B$1:$Z$1,0),0),"")</f>
        <v/>
      </c>
      <c r="LR86" s="41" t="str">
        <f>IFERROR(VLOOKUP(LR17,[1]Table2!$B$1:$Z$21,MATCH("xG/90",[1]Table2!$B$1:$Z$1,0),0)*VLOOKUP($B17,[1]Table2!$B$1:$Z$21,MATCH("xGA/90",[1]Table2!$B$1:$Z$1,0),0),"")</f>
        <v/>
      </c>
      <c r="LS86" s="41" t="str">
        <f>IFERROR(VLOOKUP(LS17,[1]Table2!$B$1:$Z$21,MATCH("xG/90",[1]Table2!$B$1:$Z$1,0),0)*VLOOKUP($B17,[1]Table2!$B$1:$Z$21,MATCH("xGA/90",[1]Table2!$B$1:$Z$1,0),0),"")</f>
        <v/>
      </c>
      <c r="LT86" s="41" t="str">
        <f>IFERROR(VLOOKUP(LT17,[1]Table2!$B$1:$Z$21,MATCH("xG/90",[1]Table2!$B$1:$Z$1,0),0)*VLOOKUP($B17,[1]Table2!$B$1:$Z$21,MATCH("xGA/90",[1]Table2!$B$1:$Z$1,0),0),"")</f>
        <v/>
      </c>
      <c r="LU86" s="41" t="str">
        <f>IFERROR(VLOOKUP(LU17,[1]Table2!$B$1:$Z$21,MATCH("xG/90",[1]Table2!$B$1:$Z$1,0),0)*VLOOKUP($B17,[1]Table2!$B$1:$Z$21,MATCH("xGA/90",[1]Table2!$B$1:$Z$1,0),0),"")</f>
        <v/>
      </c>
      <c r="LV86" s="41" t="str">
        <f>IFERROR(VLOOKUP(LV17,[1]Table2!$B$1:$Z$21,MATCH("xG/90",[1]Table2!$B$1:$Z$1,0),0)*VLOOKUP($B17,[1]Table2!$B$1:$Z$21,MATCH("xGA/90",[1]Table2!$B$1:$Z$1,0),0),"")</f>
        <v/>
      </c>
      <c r="LW86" s="41" t="str">
        <f>IFERROR(VLOOKUP(LW17,[1]Table2!$B$1:$Z$21,MATCH("xG/90",[1]Table2!$B$1:$Z$1,0),0)*VLOOKUP($B17,[1]Table2!$B$1:$Z$21,MATCH("xGA/90",[1]Table2!$B$1:$Z$1,0),0),"")</f>
        <v/>
      </c>
      <c r="LX86" s="41" t="str">
        <f>IFERROR(VLOOKUP(LX17,[1]Table2!$B$1:$Z$21,MATCH("xG/90",[1]Table2!$B$1:$Z$1,0),0)*VLOOKUP($B17,[1]Table2!$B$1:$Z$21,MATCH("xGA/90",[1]Table2!$B$1:$Z$1,0),0),"")</f>
        <v/>
      </c>
      <c r="LY86" s="41" t="str">
        <f>IFERROR(VLOOKUP(LY17,[1]Table2!$B$1:$Z$21,MATCH("xG/90",[1]Table2!$B$1:$Z$1,0),0)*VLOOKUP($B17,[1]Table2!$B$1:$Z$21,MATCH("xGA/90",[1]Table2!$B$1:$Z$1,0),0),"")</f>
        <v/>
      </c>
      <c r="LZ86" s="41" t="str">
        <f>IFERROR(VLOOKUP(LZ17,[1]Table2!$B$1:$Z$21,MATCH("xG/90",[1]Table2!$B$1:$Z$1,0),0)*VLOOKUP($B17,[1]Table2!$B$1:$Z$21,MATCH("xGA/90",[1]Table2!$B$1:$Z$1,0),0),"")</f>
        <v/>
      </c>
      <c r="MA86" s="41" t="str">
        <f>IFERROR(VLOOKUP(MA17,[1]Table2!$B$1:$Z$21,MATCH("xG/90",[1]Table2!$B$1:$Z$1,0),0)*VLOOKUP($B17,[1]Table2!$B$1:$Z$21,MATCH("xGA/90",[1]Table2!$B$1:$Z$1,0),0),"")</f>
        <v/>
      </c>
      <c r="MB86" s="41" t="str">
        <f>IFERROR(VLOOKUP(MB17,[1]Table2!$B$1:$Z$21,MATCH("xG/90",[1]Table2!$B$1:$Z$1,0),0)*VLOOKUP($B17,[1]Table2!$B$1:$Z$21,MATCH("xGA/90",[1]Table2!$B$1:$Z$1,0),0),"")</f>
        <v/>
      </c>
      <c r="MC86" s="41" t="str">
        <f>IFERROR(VLOOKUP(MC17,[1]Table2!$B$1:$Z$21,MATCH("xG/90",[1]Table2!$B$1:$Z$1,0),0)*VLOOKUP($B17,[1]Table2!$B$1:$Z$21,MATCH("xGA/90",[1]Table2!$B$1:$Z$1,0),0),"")</f>
        <v/>
      </c>
      <c r="MD86" s="41" t="str">
        <f>IFERROR(VLOOKUP(MD17,[1]Table2!$B$1:$Z$21,MATCH("xG/90",[1]Table2!$B$1:$Z$1,0),0)*VLOOKUP($B17,[1]Table2!$B$1:$Z$21,MATCH("xGA/90",[1]Table2!$B$1:$Z$1,0),0),"")</f>
        <v/>
      </c>
      <c r="ME86" s="41" t="str">
        <f>IFERROR(VLOOKUP(ME17,[1]Table2!$B$1:$Z$21,MATCH("xG/90",[1]Table2!$B$1:$Z$1,0),0)*VLOOKUP($B17,[1]Table2!$B$1:$Z$21,MATCH("xGA/90",[1]Table2!$B$1:$Z$1,0),0),"")</f>
        <v/>
      </c>
      <c r="MF86" s="41" t="str">
        <f>IFERROR(VLOOKUP(MF17,[1]Table2!$B$1:$Z$21,MATCH("xG/90",[1]Table2!$B$1:$Z$1,0),0)*VLOOKUP($B17,[1]Table2!$B$1:$Z$21,MATCH("xGA/90",[1]Table2!$B$1:$Z$1,0),0),"")</f>
        <v/>
      </c>
      <c r="MG86" s="41" t="str">
        <f>IFERROR(VLOOKUP(MG17,[1]Table2!$B$1:$Z$21,MATCH("xG/90",[1]Table2!$B$1:$Z$1,0),0)*VLOOKUP($B17,[1]Table2!$B$1:$Z$21,MATCH("xGA/90",[1]Table2!$B$1:$Z$1,0),0),"")</f>
        <v/>
      </c>
      <c r="MH86" s="41" t="str">
        <f>IFERROR(VLOOKUP(MH17,[1]Table2!$B$1:$Z$21,MATCH("xG/90",[1]Table2!$B$1:$Z$1,0),0)*VLOOKUP($B17,[1]Table2!$B$1:$Z$21,MATCH("xGA/90",[1]Table2!$B$1:$Z$1,0),0),"")</f>
        <v/>
      </c>
      <c r="MI86" s="41" t="str">
        <f>IFERROR(VLOOKUP(MI17,[1]Table2!$B$1:$Z$21,MATCH("xG/90",[1]Table2!$B$1:$Z$1,0),0)*VLOOKUP($B17,[1]Table2!$B$1:$Z$21,MATCH("xGA/90",[1]Table2!$B$1:$Z$1,0),0),"")</f>
        <v/>
      </c>
      <c r="MJ86" s="41" t="str">
        <f>IFERROR(VLOOKUP(MJ17,[1]Table2!$B$1:$Z$21,MATCH("xG/90",[1]Table2!$B$1:$Z$1,0),0)*VLOOKUP($B17,[1]Table2!$B$1:$Z$21,MATCH("xGA/90",[1]Table2!$B$1:$Z$1,0),0),"")</f>
        <v/>
      </c>
      <c r="MK86" s="41" t="str">
        <f>IFERROR(VLOOKUP(MK17,[1]Table2!$B$1:$Z$21,MATCH("xG/90",[1]Table2!$B$1:$Z$1,0),0)*VLOOKUP($B17,[1]Table2!$B$1:$Z$21,MATCH("xGA/90",[1]Table2!$B$1:$Z$1,0),0),"")</f>
        <v/>
      </c>
      <c r="ML86" s="41" t="str">
        <f>IFERROR(VLOOKUP(ML17,[1]Table2!$B$1:$Z$21,MATCH("xG/90",[1]Table2!$B$1:$Z$1,0),0)*VLOOKUP($B17,[1]Table2!$B$1:$Z$21,MATCH("xGA/90",[1]Table2!$B$1:$Z$1,0),0),"")</f>
        <v/>
      </c>
      <c r="MM86" s="41" t="str">
        <f>IFERROR(VLOOKUP(MM17,[1]Table2!$B$1:$Z$21,MATCH("xG/90",[1]Table2!$B$1:$Z$1,0),0)*VLOOKUP($B17,[1]Table2!$B$1:$Z$21,MATCH("xGA/90",[1]Table2!$B$1:$Z$1,0),0),"")</f>
        <v/>
      </c>
      <c r="MN86" s="41" t="str">
        <f>IFERROR(VLOOKUP(MN17,[1]Table2!$B$1:$Z$21,MATCH("xG/90",[1]Table2!$B$1:$Z$1,0),0)*VLOOKUP($B17,[1]Table2!$B$1:$Z$21,MATCH("xGA/90",[1]Table2!$B$1:$Z$1,0),0),"")</f>
        <v/>
      </c>
      <c r="MO86" s="41" t="str">
        <f>IFERROR(VLOOKUP(MO17,[1]Table2!$B$1:$Z$21,MATCH("xG/90",[1]Table2!$B$1:$Z$1,0),0)*VLOOKUP($B17,[1]Table2!$B$1:$Z$21,MATCH("xGA/90",[1]Table2!$B$1:$Z$1,0),0),"")</f>
        <v/>
      </c>
      <c r="MP86" s="41" t="str">
        <f>IFERROR(VLOOKUP(MP17,[1]Table2!$B$1:$Z$21,MATCH("xG/90",[1]Table2!$B$1:$Z$1,0),0)*VLOOKUP($B17,[1]Table2!$B$1:$Z$21,MATCH("xGA/90",[1]Table2!$B$1:$Z$1,0),0),"")</f>
        <v/>
      </c>
      <c r="MQ86" s="41" t="str">
        <f>IFERROR(VLOOKUP(MQ17,[1]Table2!$B$1:$Z$21,MATCH("xG/90",[1]Table2!$B$1:$Z$1,0),0)*VLOOKUP($B17,[1]Table2!$B$1:$Z$21,MATCH("xGA/90",[1]Table2!$B$1:$Z$1,0),0),"")</f>
        <v/>
      </c>
      <c r="MR86" s="41" t="str">
        <f>IFERROR(VLOOKUP(MR17,[1]Table2!$B$1:$Z$21,MATCH("xG/90",[1]Table2!$B$1:$Z$1,0),0)*VLOOKUP($B17,[1]Table2!$B$1:$Z$21,MATCH("xGA/90",[1]Table2!$B$1:$Z$1,0),0),"")</f>
        <v/>
      </c>
      <c r="MS86" s="41" t="str">
        <f>IFERROR(VLOOKUP(MS17,[1]Table2!$B$1:$Z$21,MATCH("xG/90",[1]Table2!$B$1:$Z$1,0),0)*VLOOKUP($B17,[1]Table2!$B$1:$Z$21,MATCH("xGA/90",[1]Table2!$B$1:$Z$1,0),0),"")</f>
        <v/>
      </c>
      <c r="MT86" s="41" t="str">
        <f>IFERROR(VLOOKUP(MT17,[1]Table2!$B$1:$Z$21,MATCH("xG/90",[1]Table2!$B$1:$Z$1,0),0)*VLOOKUP($B17,[1]Table2!$B$1:$Z$21,MATCH("xGA/90",[1]Table2!$B$1:$Z$1,0),0),"")</f>
        <v/>
      </c>
      <c r="MU86" s="41" t="str">
        <f>IFERROR(VLOOKUP(MU17,[1]Table2!$B$1:$Z$21,MATCH("xG/90",[1]Table2!$B$1:$Z$1,0),0)*VLOOKUP($B17,[1]Table2!$B$1:$Z$21,MATCH("xGA/90",[1]Table2!$B$1:$Z$1,0),0),"")</f>
        <v/>
      </c>
      <c r="MV86" s="41" t="str">
        <f>IFERROR(VLOOKUP(MV17,[1]Table2!$B$1:$Z$21,MATCH("xG/90",[1]Table2!$B$1:$Z$1,0),0)*VLOOKUP($B17,[1]Table2!$B$1:$Z$21,MATCH("xGA/90",[1]Table2!$B$1:$Z$1,0),0),"")</f>
        <v/>
      </c>
      <c r="MW86" s="41" t="str">
        <f>IFERROR(VLOOKUP(MW17,[1]Table2!$B$1:$Z$21,MATCH("xG/90",[1]Table2!$B$1:$Z$1,0),0)*VLOOKUP($B17,[1]Table2!$B$1:$Z$21,MATCH("xGA/90",[1]Table2!$B$1:$Z$1,0),0),"")</f>
        <v/>
      </c>
      <c r="MX86" s="41" t="str">
        <f>IFERROR(VLOOKUP(MX17,[1]Table2!$B$1:$Z$21,MATCH("xG/90",[1]Table2!$B$1:$Z$1,0),0)*VLOOKUP($B17,[1]Table2!$B$1:$Z$21,MATCH("xGA/90",[1]Table2!$B$1:$Z$1,0),0),"")</f>
        <v/>
      </c>
      <c r="MY86" s="41" t="str">
        <f>IFERROR(VLOOKUP(MY17,[1]Table2!$B$1:$Z$21,MATCH("xG/90",[1]Table2!$B$1:$Z$1,0),0)*VLOOKUP($B17,[1]Table2!$B$1:$Z$21,MATCH("xGA/90",[1]Table2!$B$1:$Z$1,0),0),"")</f>
        <v/>
      </c>
      <c r="MZ86" s="41" t="str">
        <f>IFERROR(VLOOKUP(MZ17,[1]Table2!$B$1:$Z$21,MATCH("xG/90",[1]Table2!$B$1:$Z$1,0),0)*VLOOKUP($B17,[1]Table2!$B$1:$Z$21,MATCH("xGA/90",[1]Table2!$B$1:$Z$1,0),0),"")</f>
        <v/>
      </c>
      <c r="NA86" s="41" t="str">
        <f>IFERROR(VLOOKUP(NA17,[1]Table2!$B$1:$Z$21,MATCH("xG/90",[1]Table2!$B$1:$Z$1,0),0)*VLOOKUP($B17,[1]Table2!$B$1:$Z$21,MATCH("xGA/90",[1]Table2!$B$1:$Z$1,0),0),"")</f>
        <v/>
      </c>
      <c r="NB86" s="41" t="str">
        <f>IFERROR(VLOOKUP(NB17,[1]Table2!$B$1:$Z$21,MATCH("xG/90",[1]Table2!$B$1:$Z$1,0),0)*VLOOKUP($B17,[1]Table2!$B$1:$Z$21,MATCH("xGA/90",[1]Table2!$B$1:$Z$1,0),0),"")</f>
        <v/>
      </c>
      <c r="NC86" s="41" t="str">
        <f>IFERROR(VLOOKUP(NC17,[1]Table2!$B$1:$Z$21,MATCH("xG/90",[1]Table2!$B$1:$Z$1,0),0)*VLOOKUP($B17,[1]Table2!$B$1:$Z$21,MATCH("xGA/90",[1]Table2!$B$1:$Z$1,0),0),"")</f>
        <v/>
      </c>
      <c r="NE86" s="40">
        <f t="shared" si="2"/>
        <v>0.35</v>
      </c>
      <c r="NF86" s="41" t="str">
        <f>IFERROR(VLOOKUP(NF17,[1]Table2!$B$1:$Z$21,MATCH("xG/90",[1]Table2!$B$1:$Z$1,0),0)*VLOOKUP($B17,[1]Table2!$B$1:$Z$21,MATCH("xGA/90",[1]Table2!$B$1:$Z$1,0),0),"")</f>
        <v/>
      </c>
      <c r="NG86" s="41" t="str">
        <f>IFERROR(VLOOKUP(NG17,[1]Table2!$B$1:$Z$21,MATCH("xG/90",[1]Table2!$B$1:$Z$1,0),0)*VLOOKUP($B17,[1]Table2!$B$1:$Z$21,MATCH("xGA/90",[1]Table2!$B$1:$Z$1,0),0),"")</f>
        <v/>
      </c>
      <c r="NH86" s="41" t="str">
        <f>IFERROR(VLOOKUP(NH17,[1]Table2!$B$1:$Z$21,MATCH("xG/90",[1]Table2!$B$1:$Z$1,0),0)*VLOOKUP($B17,[1]Table2!$B$1:$Z$21,MATCH("xGA/90",[1]Table2!$B$1:$Z$1,0),0),"")</f>
        <v/>
      </c>
      <c r="NI86" s="41" t="str">
        <f>IFERROR(VLOOKUP(NI17,[1]Table2!$B$1:$Z$21,MATCH("xG/90",[1]Table2!$B$1:$Z$1,0),0)*VLOOKUP($B17,[1]Table2!$B$1:$Z$21,MATCH("xGA/90",[1]Table2!$B$1:$Z$1,0),0),"")</f>
        <v/>
      </c>
      <c r="NJ86" s="41" t="str">
        <f>IFERROR(VLOOKUP(NJ17,[1]Table2!$B$1:$Z$21,MATCH("xG/90",[1]Table2!$B$1:$Z$1,0),0)*VLOOKUP($B17,[1]Table2!$B$1:$Z$21,MATCH("xGA/90",[1]Table2!$B$1:$Z$1,0),0),"")</f>
        <v/>
      </c>
    </row>
    <row r="87" spans="1:374" s="42" customFormat="1" ht="15.75" thickBot="1" x14ac:dyDescent="0.3">
      <c r="A87" s="39" t="s">
        <v>50</v>
      </c>
      <c r="B87" s="40">
        <f>VLOOKUP(A87,[1]Table!$B$1:$O$21,MATCH("xGD/90",[1]Table!$B$1:$O$1,0),0)</f>
        <v>0.72</v>
      </c>
      <c r="C87" s="41" t="str">
        <f>IFERROR(VLOOKUP(C18,[1]Table2!$B$1:$Z$21,MATCH("xG/90",[1]Table2!$B$1:$Z$1,0),0)*VLOOKUP($B18,[1]Table2!$B$1:$Z$21,MATCH("xGA/90",[1]Table2!$B$1:$Z$1,0),0),"")</f>
        <v/>
      </c>
      <c r="D87" s="41" t="str">
        <f>IFERROR(VLOOKUP(D18,[1]Table2!$B$1:$Z$21,MATCH("xG/90",[1]Table2!$B$1:$Z$1,0),0)*VLOOKUP($B18,[1]Table2!$B$1:$Z$21,MATCH("xGA/90",[1]Table2!$B$1:$Z$1,0),0),"")</f>
        <v/>
      </c>
      <c r="E87" s="41" t="str">
        <f>IFERROR(VLOOKUP(E18,[1]Table2!$B$1:$Z$21,MATCH("xG/90",[1]Table2!$B$1:$Z$1,0),0)*VLOOKUP($B18,[1]Table2!$B$1:$Z$21,MATCH("xGA/90",[1]Table2!$B$1:$Z$1,0),0),"")</f>
        <v/>
      </c>
      <c r="F87" s="41" t="str">
        <f>IFERROR(VLOOKUP(F18,[1]Table2!$B$1:$Z$21,MATCH("xG/90",[1]Table2!$B$1:$Z$1,0),0)*VLOOKUP($B18,[1]Table2!$B$1:$Z$21,MATCH("xGA/90",[1]Table2!$B$1:$Z$1,0),0),"")</f>
        <v/>
      </c>
      <c r="G87" s="41" t="str">
        <f>IFERROR(VLOOKUP(G18,[1]Table2!$B$1:$Z$21,MATCH("xG/90",[1]Table2!$B$1:$Z$1,0),0)*VLOOKUP($B18,[1]Table2!$B$1:$Z$21,MATCH("xGA/90",[1]Table2!$B$1:$Z$1,0),0),"")</f>
        <v/>
      </c>
      <c r="H87" s="41">
        <f>IFERROR(VLOOKUP(H18,[1]Table2!$B$1:$Z$21,MATCH("xG/90",[1]Table2!$B$1:$Z$1,0),0)*VLOOKUP($B18,[1]Table2!$B$1:$Z$21,MATCH("xGA/90",[1]Table2!$B$1:$Z$1,0),0),"")</f>
        <v>1.0290120967741936</v>
      </c>
      <c r="I87" s="41" t="str">
        <f>IFERROR(VLOOKUP(I18,[1]Table2!$B$1:$Z$21,MATCH("xG/90",[1]Table2!$B$1:$Z$1,0),0)*VLOOKUP($B18,[1]Table2!$B$1:$Z$21,MATCH("xGA/90",[1]Table2!$B$1:$Z$1,0),0),"")</f>
        <v/>
      </c>
      <c r="J87" s="41" t="str">
        <f>IFERROR(VLOOKUP(J18,[1]Table2!$B$1:$Z$21,MATCH("xG/90",[1]Table2!$B$1:$Z$1,0),0)*VLOOKUP($B18,[1]Table2!$B$1:$Z$21,MATCH("xGA/90",[1]Table2!$B$1:$Z$1,0),0),"")</f>
        <v/>
      </c>
      <c r="K87" s="41" t="str">
        <f>IFERROR(VLOOKUP(K18,[1]Table2!$B$1:$Z$21,MATCH("xG/90",[1]Table2!$B$1:$Z$1,0),0)*VLOOKUP($B18,[1]Table2!$B$1:$Z$21,MATCH("xGA/90",[1]Table2!$B$1:$Z$1,0),0),"")</f>
        <v/>
      </c>
      <c r="L87" s="41" t="str">
        <f>IFERROR(VLOOKUP(L18,[1]Table2!$B$1:$Z$21,MATCH("xG/90",[1]Table2!$B$1:$Z$1,0),0)*VLOOKUP($B18,[1]Table2!$B$1:$Z$21,MATCH("xGA/90",[1]Table2!$B$1:$Z$1,0),0),"")</f>
        <v/>
      </c>
      <c r="M87" s="41" t="str">
        <f>IFERROR(VLOOKUP(M18,[1]Table2!$B$1:$Z$21,MATCH("xG/90",[1]Table2!$B$1:$Z$1,0),0)*VLOOKUP($B18,[1]Table2!$B$1:$Z$21,MATCH("xGA/90",[1]Table2!$B$1:$Z$1,0),0),"")</f>
        <v/>
      </c>
      <c r="N87" s="41" t="str">
        <f>IFERROR(VLOOKUP(N18,[1]Table2!$B$1:$Z$21,MATCH("xG/90",[1]Table2!$B$1:$Z$1,0),0)*VLOOKUP($B18,[1]Table2!$B$1:$Z$21,MATCH("xGA/90",[1]Table2!$B$1:$Z$1,0),0),"")</f>
        <v/>
      </c>
      <c r="O87" s="41">
        <f>IFERROR(VLOOKUP(O18,[1]Table2!$B$1:$Z$21,MATCH("xG/90",[1]Table2!$B$1:$Z$1,0),0)*VLOOKUP($B18,[1]Table2!$B$1:$Z$21,MATCH("xGA/90",[1]Table2!$B$1:$Z$1,0),0),"")</f>
        <v>1.9101223581757509</v>
      </c>
      <c r="P87" s="41" t="str">
        <f>IFERROR(VLOOKUP(P18,[1]Table2!$B$1:$Z$21,MATCH("xG/90",[1]Table2!$B$1:$Z$1,0),0)*VLOOKUP($B18,[1]Table2!$B$1:$Z$21,MATCH("xGA/90",[1]Table2!$B$1:$Z$1,0),0),"")</f>
        <v/>
      </c>
      <c r="Q87" s="41" t="str">
        <f>IFERROR(VLOOKUP(Q18,[1]Table2!$B$1:$Z$21,MATCH("xG/90",[1]Table2!$B$1:$Z$1,0),0)*VLOOKUP($B18,[1]Table2!$B$1:$Z$21,MATCH("xGA/90",[1]Table2!$B$1:$Z$1,0),0),"")</f>
        <v/>
      </c>
      <c r="R87" s="41" t="str">
        <f>IFERROR(VLOOKUP(R18,[1]Table2!$B$1:$Z$21,MATCH("xG/90",[1]Table2!$B$1:$Z$1,0),0)*VLOOKUP($B18,[1]Table2!$B$1:$Z$21,MATCH("xGA/90",[1]Table2!$B$1:$Z$1,0),0),"")</f>
        <v/>
      </c>
      <c r="S87" s="41" t="str">
        <f>IFERROR(VLOOKUP(S18,[1]Table2!$B$1:$Z$21,MATCH("xG/90",[1]Table2!$B$1:$Z$1,0),0)*VLOOKUP($B18,[1]Table2!$B$1:$Z$21,MATCH("xGA/90",[1]Table2!$B$1:$Z$1,0),0),"")</f>
        <v/>
      </c>
      <c r="T87" s="41" t="str">
        <f>IFERROR(VLOOKUP(T18,[1]Table2!$B$1:$Z$21,MATCH("xG/90",[1]Table2!$B$1:$Z$1,0),0)*VLOOKUP($B18,[1]Table2!$B$1:$Z$21,MATCH("xGA/90",[1]Table2!$B$1:$Z$1,0),0),"")</f>
        <v/>
      </c>
      <c r="U87" s="41" t="str">
        <f>IFERROR(VLOOKUP(U18,[1]Table2!$B$1:$Z$21,MATCH("xG/90",[1]Table2!$B$1:$Z$1,0),0)*VLOOKUP($B18,[1]Table2!$B$1:$Z$21,MATCH("xGA/90",[1]Table2!$B$1:$Z$1,0),0),"")</f>
        <v/>
      </c>
      <c r="V87" s="41" t="str">
        <f>IFERROR(VLOOKUP(V18,[1]Table2!$B$1:$Z$21,MATCH("xG/90",[1]Table2!$B$1:$Z$1,0),0)*VLOOKUP($B18,[1]Table2!$B$1:$Z$21,MATCH("xGA/90",[1]Table2!$B$1:$Z$1,0),0),"")</f>
        <v/>
      </c>
      <c r="W87" s="41">
        <f>IFERROR(VLOOKUP(W18,[1]Table2!$B$1:$Z$21,MATCH("xG/90",[1]Table2!$B$1:$Z$1,0),0)*VLOOKUP($B18,[1]Table2!$B$1:$Z$21,MATCH("xGA/90",[1]Table2!$B$1:$Z$1,0),0),"")</f>
        <v>2.1712903225806452</v>
      </c>
      <c r="X87" s="41" t="str">
        <f>IFERROR(VLOOKUP(X18,[1]Table2!$B$1:$Z$21,MATCH("xG/90",[1]Table2!$B$1:$Z$1,0),0)*VLOOKUP($B18,[1]Table2!$B$1:$Z$21,MATCH("xGA/90",[1]Table2!$B$1:$Z$1,0),0),"")</f>
        <v/>
      </c>
      <c r="Y87" s="41" t="str">
        <f>IFERROR(VLOOKUP(Y18,[1]Table2!$B$1:$Z$21,MATCH("xG/90",[1]Table2!$B$1:$Z$1,0),0)*VLOOKUP($B18,[1]Table2!$B$1:$Z$21,MATCH("xGA/90",[1]Table2!$B$1:$Z$1,0),0),"")</f>
        <v/>
      </c>
      <c r="Z87" s="41" t="str">
        <f>IFERROR(VLOOKUP(Z18,[1]Table2!$B$1:$Z$21,MATCH("xG/90",[1]Table2!$B$1:$Z$1,0),0)*VLOOKUP($B18,[1]Table2!$B$1:$Z$21,MATCH("xGA/90",[1]Table2!$B$1:$Z$1,0),0),"")</f>
        <v/>
      </c>
      <c r="AA87" s="41" t="str">
        <f>IFERROR(VLOOKUP(AA18,[1]Table2!$B$1:$Z$21,MATCH("xG/90",[1]Table2!$B$1:$Z$1,0),0)*VLOOKUP($B18,[1]Table2!$B$1:$Z$21,MATCH("xGA/90",[1]Table2!$B$1:$Z$1,0),0),"")</f>
        <v/>
      </c>
      <c r="AB87" s="41" t="str">
        <f>IFERROR(VLOOKUP(AB18,[1]Table2!$B$1:$Z$21,MATCH("xG/90",[1]Table2!$B$1:$Z$1,0),0)*VLOOKUP($B18,[1]Table2!$B$1:$Z$21,MATCH("xGA/90",[1]Table2!$B$1:$Z$1,0),0),"")</f>
        <v/>
      </c>
      <c r="AC87" s="41" t="str">
        <f>IFERROR(VLOOKUP(AC18,[1]Table2!$B$1:$Z$21,MATCH("xG/90",[1]Table2!$B$1:$Z$1,0),0)*VLOOKUP($B18,[1]Table2!$B$1:$Z$21,MATCH("xGA/90",[1]Table2!$B$1:$Z$1,0),0),"")</f>
        <v/>
      </c>
      <c r="AD87" s="41">
        <f>IFERROR(VLOOKUP(AD18,[1]Table2!$B$1:$Z$21,MATCH("xG/90",[1]Table2!$B$1:$Z$1,0),0)*VLOOKUP($B18,[1]Table2!$B$1:$Z$21,MATCH("xGA/90",[1]Table2!$B$1:$Z$1,0),0),"")</f>
        <v>1.0129838709677421</v>
      </c>
      <c r="AE87" s="41" t="str">
        <f>IFERROR(VLOOKUP(AE18,[1]Table2!$B$1:$Z$21,MATCH("xG/90",[1]Table2!$B$1:$Z$1,0),0)*VLOOKUP($B18,[1]Table2!$B$1:$Z$21,MATCH("xGA/90",[1]Table2!$B$1:$Z$1,0),0),"")</f>
        <v/>
      </c>
      <c r="AF87" s="41" t="str">
        <f>IFERROR(VLOOKUP(AF18,[1]Table2!$B$1:$Z$21,MATCH("xG/90",[1]Table2!$B$1:$Z$1,0),0)*VLOOKUP($B18,[1]Table2!$B$1:$Z$21,MATCH("xGA/90",[1]Table2!$B$1:$Z$1,0),0),"")</f>
        <v/>
      </c>
      <c r="AG87" s="41">
        <f>IFERROR(VLOOKUP(AG18,[1]Table2!$B$1:$Z$21,MATCH("xG/90",[1]Table2!$B$1:$Z$1,0),0)*VLOOKUP($B18,[1]Table2!$B$1:$Z$21,MATCH("xGA/90",[1]Table2!$B$1:$Z$1,0),0),"")</f>
        <v>1.9027055150884495</v>
      </c>
      <c r="AH87" s="41" t="str">
        <f>IFERROR(VLOOKUP(AH18,[1]Table2!$B$1:$Z$21,MATCH("xG/90",[1]Table2!$B$1:$Z$1,0),0)*VLOOKUP($B18,[1]Table2!$B$1:$Z$21,MATCH("xGA/90",[1]Table2!$B$1:$Z$1,0),0),"")</f>
        <v/>
      </c>
      <c r="AI87" s="41" t="str">
        <f>IFERROR(VLOOKUP(AI18,[1]Table2!$B$1:$Z$21,MATCH("xG/90",[1]Table2!$B$1:$Z$1,0),0)*VLOOKUP($B18,[1]Table2!$B$1:$Z$21,MATCH("xGA/90",[1]Table2!$B$1:$Z$1,0),0),"")</f>
        <v/>
      </c>
      <c r="AJ87" s="41">
        <f>IFERROR(VLOOKUP(AJ18,[1]Table2!$B$1:$Z$21,MATCH("xG/90",[1]Table2!$B$1:$Z$1,0),0)*VLOOKUP($B18,[1]Table2!$B$1:$Z$21,MATCH("xGA/90",[1]Table2!$B$1:$Z$1,0),0),"")</f>
        <v>1.0097782258064516</v>
      </c>
      <c r="AK87" s="41" t="str">
        <f>IFERROR(VLOOKUP(AK18,[1]Table2!$B$1:$Z$21,MATCH("xG/90",[1]Table2!$B$1:$Z$1,0),0)*VLOOKUP($B18,[1]Table2!$B$1:$Z$21,MATCH("xGA/90",[1]Table2!$B$1:$Z$1,0),0),"")</f>
        <v/>
      </c>
      <c r="AL87" s="41" t="str">
        <f>IFERROR(VLOOKUP(AL18,[1]Table2!$B$1:$Z$21,MATCH("xG/90",[1]Table2!$B$1:$Z$1,0),0)*VLOOKUP($B18,[1]Table2!$B$1:$Z$21,MATCH("xGA/90",[1]Table2!$B$1:$Z$1,0),0),"")</f>
        <v/>
      </c>
      <c r="AM87" s="41" t="str">
        <f>IFERROR(VLOOKUP(AM18,[1]Table2!$B$1:$Z$21,MATCH("xG/90",[1]Table2!$B$1:$Z$1,0),0)*VLOOKUP($B18,[1]Table2!$B$1:$Z$21,MATCH("xGA/90",[1]Table2!$B$1:$Z$1,0),0),"")</f>
        <v/>
      </c>
      <c r="AN87" s="41" t="str">
        <f>IFERROR(VLOOKUP(AN18,[1]Table2!$B$1:$Z$21,MATCH("xG/90",[1]Table2!$B$1:$Z$1,0),0)*VLOOKUP($B18,[1]Table2!$B$1:$Z$21,MATCH("xGA/90",[1]Table2!$B$1:$Z$1,0),0),"")</f>
        <v/>
      </c>
      <c r="AO87" s="41" t="str">
        <f>IFERROR(VLOOKUP(AO18,[1]Table2!$B$1:$Z$21,MATCH("xG/90",[1]Table2!$B$1:$Z$1,0),0)*VLOOKUP($B18,[1]Table2!$B$1:$Z$21,MATCH("xGA/90",[1]Table2!$B$1:$Z$1,0),0),"")</f>
        <v/>
      </c>
      <c r="AP87" s="41" t="str">
        <f>IFERROR(VLOOKUP(AP18,[1]Table2!$B$1:$Z$21,MATCH("xG/90",[1]Table2!$B$1:$Z$1,0),0)*VLOOKUP($B18,[1]Table2!$B$1:$Z$21,MATCH("xGA/90",[1]Table2!$B$1:$Z$1,0),0),"")</f>
        <v/>
      </c>
      <c r="AQ87" s="41" t="str">
        <f>IFERROR(VLOOKUP(AQ18,[1]Table2!$B$1:$Z$21,MATCH("xG/90",[1]Table2!$B$1:$Z$1,0),0)*VLOOKUP($B18,[1]Table2!$B$1:$Z$21,MATCH("xGA/90",[1]Table2!$B$1:$Z$1,0),0),"")</f>
        <v/>
      </c>
      <c r="AR87" s="41" t="str">
        <f>IFERROR(VLOOKUP(AR18,[1]Table2!$B$1:$Z$21,MATCH("xG/90",[1]Table2!$B$1:$Z$1,0),0)*VLOOKUP($B18,[1]Table2!$B$1:$Z$21,MATCH("xGA/90",[1]Table2!$B$1:$Z$1,0),0),"")</f>
        <v/>
      </c>
      <c r="AS87" s="41" t="str">
        <f>IFERROR(VLOOKUP(AS18,[1]Table2!$B$1:$Z$21,MATCH("xG/90",[1]Table2!$B$1:$Z$1,0),0)*VLOOKUP($B18,[1]Table2!$B$1:$Z$21,MATCH("xGA/90",[1]Table2!$B$1:$Z$1,0),0),"")</f>
        <v/>
      </c>
      <c r="AT87" s="41" t="str">
        <f>IFERROR(VLOOKUP(AT18,[1]Table2!$B$1:$Z$21,MATCH("xG/90",[1]Table2!$B$1:$Z$1,0),0)*VLOOKUP($B18,[1]Table2!$B$1:$Z$21,MATCH("xGA/90",[1]Table2!$B$1:$Z$1,0),0),"")</f>
        <v/>
      </c>
      <c r="AU87" s="41" t="str">
        <f>IFERROR(VLOOKUP(AU18,[1]Table2!$B$1:$Z$21,MATCH("xG/90",[1]Table2!$B$1:$Z$1,0),0)*VLOOKUP($B18,[1]Table2!$B$1:$Z$21,MATCH("xGA/90",[1]Table2!$B$1:$Z$1,0),0),"")</f>
        <v/>
      </c>
      <c r="AV87" s="41" t="str">
        <f>IFERROR(VLOOKUP(AV18,[1]Table2!$B$1:$Z$21,MATCH("xG/90",[1]Table2!$B$1:$Z$1,0),0)*VLOOKUP($B18,[1]Table2!$B$1:$Z$21,MATCH("xGA/90",[1]Table2!$B$1:$Z$1,0),0),"")</f>
        <v/>
      </c>
      <c r="AW87" s="41" t="str">
        <f>IFERROR(VLOOKUP(AW18,[1]Table2!$B$1:$Z$21,MATCH("xG/90",[1]Table2!$B$1:$Z$1,0),0)*VLOOKUP($B18,[1]Table2!$B$1:$Z$21,MATCH("xGA/90",[1]Table2!$B$1:$Z$1,0),0),"")</f>
        <v/>
      </c>
      <c r="AX87" s="41">
        <f>IFERROR(VLOOKUP(AX18,[1]Table2!$B$1:$Z$21,MATCH("xG/90",[1]Table2!$B$1:$Z$1,0),0)*VLOOKUP($B18,[1]Table2!$B$1:$Z$21,MATCH("xGA/90",[1]Table2!$B$1:$Z$1,0),0),"")</f>
        <v>1.0354233870967742</v>
      </c>
      <c r="AY87" s="41" t="str">
        <f>IFERROR(VLOOKUP(AY18,[1]Table2!$B$1:$Z$21,MATCH("xG/90",[1]Table2!$B$1:$Z$1,0),0)*VLOOKUP($B18,[1]Table2!$B$1:$Z$21,MATCH("xGA/90",[1]Table2!$B$1:$Z$1,0),0),"")</f>
        <v/>
      </c>
      <c r="AZ87" s="41" t="str">
        <f>IFERROR(VLOOKUP(AZ18,[1]Table2!$B$1:$Z$21,MATCH("xG/90",[1]Table2!$B$1:$Z$1,0),0)*VLOOKUP($B18,[1]Table2!$B$1:$Z$21,MATCH("xGA/90",[1]Table2!$B$1:$Z$1,0),0),"")</f>
        <v/>
      </c>
      <c r="BA87" s="41" t="str">
        <f>IFERROR(VLOOKUP(BA18,[1]Table2!$B$1:$Z$21,MATCH("xG/90",[1]Table2!$B$1:$Z$1,0),0)*VLOOKUP($B18,[1]Table2!$B$1:$Z$21,MATCH("xGA/90",[1]Table2!$B$1:$Z$1,0),0),"")</f>
        <v/>
      </c>
      <c r="BB87" s="41" t="str">
        <f>IFERROR(VLOOKUP(BB18,[1]Table2!$B$1:$Z$21,MATCH("xG/90",[1]Table2!$B$1:$Z$1,0),0)*VLOOKUP($B18,[1]Table2!$B$1:$Z$21,MATCH("xGA/90",[1]Table2!$B$1:$Z$1,0),0),"")</f>
        <v/>
      </c>
      <c r="BC87" s="41" t="str">
        <f>IFERROR(VLOOKUP(BC18,[1]Table2!$B$1:$Z$21,MATCH("xG/90",[1]Table2!$B$1:$Z$1,0),0)*VLOOKUP($B18,[1]Table2!$B$1:$Z$21,MATCH("xGA/90",[1]Table2!$B$1:$Z$1,0),0),"")</f>
        <v/>
      </c>
      <c r="BD87" s="41" t="str">
        <f>IFERROR(VLOOKUP(BD18,[1]Table2!$B$1:$Z$21,MATCH("xG/90",[1]Table2!$B$1:$Z$1,0),0)*VLOOKUP($B18,[1]Table2!$B$1:$Z$21,MATCH("xGA/90",[1]Table2!$B$1:$Z$1,0),0),"")</f>
        <v/>
      </c>
      <c r="BE87" s="41" t="str">
        <f>IFERROR(VLOOKUP(BE18,[1]Table2!$B$1:$Z$21,MATCH("xG/90",[1]Table2!$B$1:$Z$1,0),0)*VLOOKUP($B18,[1]Table2!$B$1:$Z$21,MATCH("xGA/90",[1]Table2!$B$1:$Z$1,0),0),"")</f>
        <v/>
      </c>
      <c r="BF87" s="41" t="str">
        <f>IFERROR(VLOOKUP(BF18,[1]Table2!$B$1:$Z$21,MATCH("xG/90",[1]Table2!$B$1:$Z$1,0),0)*VLOOKUP($B18,[1]Table2!$B$1:$Z$21,MATCH("xGA/90",[1]Table2!$B$1:$Z$1,0),0),"")</f>
        <v/>
      </c>
      <c r="BG87" s="41" t="str">
        <f>IFERROR(VLOOKUP(BG18,[1]Table2!$B$1:$Z$21,MATCH("xG/90",[1]Table2!$B$1:$Z$1,0),0)*VLOOKUP($B18,[1]Table2!$B$1:$Z$21,MATCH("xGA/90",[1]Table2!$B$1:$Z$1,0),0),"")</f>
        <v/>
      </c>
      <c r="BH87" s="41" t="str">
        <f>IFERROR(VLOOKUP(BH18,[1]Table2!$B$1:$Z$21,MATCH("xG/90",[1]Table2!$B$1:$Z$1,0),0)*VLOOKUP($B18,[1]Table2!$B$1:$Z$21,MATCH("xGA/90",[1]Table2!$B$1:$Z$1,0),0),"")</f>
        <v/>
      </c>
      <c r="BI87" s="41" t="str">
        <f>IFERROR(VLOOKUP(BI18,[1]Table2!$B$1:$Z$21,MATCH("xG/90",[1]Table2!$B$1:$Z$1,0),0)*VLOOKUP($B18,[1]Table2!$B$1:$Z$21,MATCH("xGA/90",[1]Table2!$B$1:$Z$1,0),0),"")</f>
        <v/>
      </c>
      <c r="BJ87" s="41" t="str">
        <f>IFERROR(VLOOKUP(BJ18,[1]Table2!$B$1:$Z$21,MATCH("xG/90",[1]Table2!$B$1:$Z$1,0),0)*VLOOKUP($B18,[1]Table2!$B$1:$Z$21,MATCH("xGA/90",[1]Table2!$B$1:$Z$1,0),0),"")</f>
        <v/>
      </c>
      <c r="BK87" s="41" t="str">
        <f>IFERROR(VLOOKUP(BK18,[1]Table2!$B$1:$Z$21,MATCH("xG/90",[1]Table2!$B$1:$Z$1,0),0)*VLOOKUP($B18,[1]Table2!$B$1:$Z$21,MATCH("xGA/90",[1]Table2!$B$1:$Z$1,0),0),"")</f>
        <v/>
      </c>
      <c r="BL87" s="41">
        <f>IFERROR(VLOOKUP(BL18,[1]Table2!$B$1:$Z$21,MATCH("xG/90",[1]Table2!$B$1:$Z$1,0),0)*VLOOKUP($B18,[1]Table2!$B$1:$Z$21,MATCH("xGA/90",[1]Table2!$B$1:$Z$1,0),0),"")</f>
        <v>1.2772944849115504</v>
      </c>
      <c r="BM87" s="41" t="str">
        <f>IFERROR(VLOOKUP(BM18,[1]Table2!$B$1:$Z$21,MATCH("xG/90",[1]Table2!$B$1:$Z$1,0),0)*VLOOKUP($B18,[1]Table2!$B$1:$Z$21,MATCH("xGA/90",[1]Table2!$B$1:$Z$1,0),0),"")</f>
        <v/>
      </c>
      <c r="BN87" s="41" t="str">
        <f>IFERROR(VLOOKUP(BN18,[1]Table2!$B$1:$Z$21,MATCH("xG/90",[1]Table2!$B$1:$Z$1,0),0)*VLOOKUP($B18,[1]Table2!$B$1:$Z$21,MATCH("xGA/90",[1]Table2!$B$1:$Z$1,0),0),"")</f>
        <v/>
      </c>
      <c r="BO87" s="41" t="str">
        <f>IFERROR(VLOOKUP(BO18,[1]Table2!$B$1:$Z$21,MATCH("xG/90",[1]Table2!$B$1:$Z$1,0),0)*VLOOKUP($B18,[1]Table2!$B$1:$Z$21,MATCH("xGA/90",[1]Table2!$B$1:$Z$1,0),0),"")</f>
        <v/>
      </c>
      <c r="BP87" s="41" t="str">
        <f>IFERROR(VLOOKUP(BP18,[1]Table2!$B$1:$Z$21,MATCH("xG/90",[1]Table2!$B$1:$Z$1,0),0)*VLOOKUP($B18,[1]Table2!$B$1:$Z$21,MATCH("xGA/90",[1]Table2!$B$1:$Z$1,0),0),"")</f>
        <v/>
      </c>
      <c r="BQ87" s="41" t="str">
        <f>IFERROR(VLOOKUP(BQ18,[1]Table2!$B$1:$Z$21,MATCH("xG/90",[1]Table2!$B$1:$Z$1,0),0)*VLOOKUP($B18,[1]Table2!$B$1:$Z$21,MATCH("xGA/90",[1]Table2!$B$1:$Z$1,0),0),"")</f>
        <v/>
      </c>
      <c r="BR87" s="41" t="str">
        <f>IFERROR(VLOOKUP(BR18,[1]Table2!$B$1:$Z$21,MATCH("xG/90",[1]Table2!$B$1:$Z$1,0),0)*VLOOKUP($B18,[1]Table2!$B$1:$Z$21,MATCH("xGA/90",[1]Table2!$B$1:$Z$1,0),0),"")</f>
        <v/>
      </c>
      <c r="BS87" s="41">
        <f>IFERROR(VLOOKUP(BS18,[1]Table2!$B$1:$Z$21,MATCH("xG/90",[1]Table2!$B$1:$Z$1,0),0)*VLOOKUP($B18,[1]Table2!$B$1:$Z$21,MATCH("xGA/90",[1]Table2!$B$1:$Z$1,0),0),"")</f>
        <v>1.5355040322580646</v>
      </c>
      <c r="BT87" s="41" t="str">
        <f>IFERROR(VLOOKUP(BT18,[1]Table2!$B$1:$Z$21,MATCH("xG/90",[1]Table2!$B$1:$Z$1,0),0)*VLOOKUP($B18,[1]Table2!$B$1:$Z$21,MATCH("xGA/90",[1]Table2!$B$1:$Z$1,0),0),"")</f>
        <v/>
      </c>
      <c r="BU87" s="41" t="str">
        <f>IFERROR(VLOOKUP(BU18,[1]Table2!$B$1:$Z$21,MATCH("xG/90",[1]Table2!$B$1:$Z$1,0),0)*VLOOKUP($B18,[1]Table2!$B$1:$Z$21,MATCH("xGA/90",[1]Table2!$B$1:$Z$1,0),0),"")</f>
        <v/>
      </c>
      <c r="BV87" s="41" t="str">
        <f>IFERROR(VLOOKUP(BV18,[1]Table2!$B$1:$Z$21,MATCH("xG/90",[1]Table2!$B$1:$Z$1,0),0)*VLOOKUP($B18,[1]Table2!$B$1:$Z$21,MATCH("xGA/90",[1]Table2!$B$1:$Z$1,0),0),"")</f>
        <v/>
      </c>
      <c r="BW87" s="41" t="str">
        <f>IFERROR(VLOOKUP(BW18,[1]Table2!$B$1:$Z$21,MATCH("xG/90",[1]Table2!$B$1:$Z$1,0),0)*VLOOKUP($B18,[1]Table2!$B$1:$Z$21,MATCH("xGA/90",[1]Table2!$B$1:$Z$1,0),0),"")</f>
        <v/>
      </c>
      <c r="BX87" s="41" t="str">
        <f>IFERROR(VLOOKUP(BX18,[1]Table2!$B$1:$Z$21,MATCH("xG/90",[1]Table2!$B$1:$Z$1,0),0)*VLOOKUP($B18,[1]Table2!$B$1:$Z$21,MATCH("xGA/90",[1]Table2!$B$1:$Z$1,0),0),"")</f>
        <v/>
      </c>
      <c r="BY87" s="41" t="str">
        <f>IFERROR(VLOOKUP(BY18,[1]Table2!$B$1:$Z$21,MATCH("xG/90",[1]Table2!$B$1:$Z$1,0),0)*VLOOKUP($B18,[1]Table2!$B$1:$Z$21,MATCH("xGA/90",[1]Table2!$B$1:$Z$1,0),0),"")</f>
        <v/>
      </c>
      <c r="BZ87" s="41" t="str">
        <f>IFERROR(VLOOKUP(BZ18,[1]Table2!$B$1:$Z$21,MATCH("xG/90",[1]Table2!$B$1:$Z$1,0),0)*VLOOKUP($B18,[1]Table2!$B$1:$Z$21,MATCH("xGA/90",[1]Table2!$B$1:$Z$1,0),0),"")</f>
        <v/>
      </c>
      <c r="CA87" s="41">
        <f>IFERROR(VLOOKUP(CA18,[1]Table2!$B$1:$Z$21,MATCH("xG/90",[1]Table2!$B$1:$Z$1,0),0)*VLOOKUP($B18,[1]Table2!$B$1:$Z$21,MATCH("xGA/90",[1]Table2!$B$1:$Z$1,0),0),"")</f>
        <v>1.685741935483871</v>
      </c>
      <c r="CB87" s="41" t="str">
        <f>IFERROR(VLOOKUP(CB18,[1]Table2!$B$1:$Z$21,MATCH("xG/90",[1]Table2!$B$1:$Z$1,0),0)*VLOOKUP($B18,[1]Table2!$B$1:$Z$21,MATCH("xGA/90",[1]Table2!$B$1:$Z$1,0),0),"")</f>
        <v/>
      </c>
      <c r="CC87" s="41" t="str">
        <f>IFERROR(VLOOKUP(CC18,[1]Table2!$B$1:$Z$21,MATCH("xG/90",[1]Table2!$B$1:$Z$1,0),0)*VLOOKUP($B18,[1]Table2!$B$1:$Z$21,MATCH("xGA/90",[1]Table2!$B$1:$Z$1,0),0),"")</f>
        <v/>
      </c>
      <c r="CD87" s="41">
        <f>IFERROR(VLOOKUP(CD18,[1]Table2!$B$1:$Z$21,MATCH("xG/90",[1]Table2!$B$1:$Z$1,0),0)*VLOOKUP($B18,[1]Table2!$B$1:$Z$21,MATCH("xGA/90",[1]Table2!$B$1:$Z$1,0),0),"")</f>
        <v>1.0995362903225807</v>
      </c>
      <c r="CE87" s="41" t="str">
        <f>IFERROR(VLOOKUP(CE18,[1]Table2!$B$1:$Z$21,MATCH("xG/90",[1]Table2!$B$1:$Z$1,0),0)*VLOOKUP($B18,[1]Table2!$B$1:$Z$21,MATCH("xGA/90",[1]Table2!$B$1:$Z$1,0),0),"")</f>
        <v/>
      </c>
      <c r="CF87" s="41" t="str">
        <f>IFERROR(VLOOKUP(CF18,[1]Table2!$B$1:$Z$21,MATCH("xG/90",[1]Table2!$B$1:$Z$1,0),0)*VLOOKUP($B18,[1]Table2!$B$1:$Z$21,MATCH("xGA/90",[1]Table2!$B$1:$Z$1,0),0),"")</f>
        <v/>
      </c>
      <c r="CG87" s="41" t="str">
        <f>IFERROR(VLOOKUP(CG18,[1]Table2!$B$1:$Z$21,MATCH("xG/90",[1]Table2!$B$1:$Z$1,0),0)*VLOOKUP($B18,[1]Table2!$B$1:$Z$21,MATCH("xGA/90",[1]Table2!$B$1:$Z$1,0),0),"")</f>
        <v/>
      </c>
      <c r="CH87" s="41">
        <f>IFERROR(VLOOKUP(CH18,[1]Table2!$B$1:$Z$21,MATCH("xG/90",[1]Table2!$B$1:$Z$1,0),0)*VLOOKUP($B18,[1]Table2!$B$1:$Z$21,MATCH("xGA/90",[1]Table2!$B$1:$Z$1,0),0),"")</f>
        <v>1.4874193548387098</v>
      </c>
      <c r="CI87" s="41" t="str">
        <f>IFERROR(VLOOKUP(CI18,[1]Table2!$B$1:$Z$21,MATCH("xG/90",[1]Table2!$B$1:$Z$1,0),0)*VLOOKUP($B18,[1]Table2!$B$1:$Z$21,MATCH("xGA/90",[1]Table2!$B$1:$Z$1,0),0),"")</f>
        <v/>
      </c>
      <c r="CJ87" s="41" t="str">
        <f>IFERROR(VLOOKUP(CJ18,[1]Table2!$B$1:$Z$21,MATCH("xG/90",[1]Table2!$B$1:$Z$1,0),0)*VLOOKUP($B18,[1]Table2!$B$1:$Z$21,MATCH("xGA/90",[1]Table2!$B$1:$Z$1,0),0),"")</f>
        <v/>
      </c>
      <c r="CK87" s="41" t="str">
        <f>IFERROR(VLOOKUP(CK18,[1]Table2!$B$1:$Z$21,MATCH("xG/90",[1]Table2!$B$1:$Z$1,0),0)*VLOOKUP($B18,[1]Table2!$B$1:$Z$21,MATCH("xGA/90",[1]Table2!$B$1:$Z$1,0),0),"")</f>
        <v/>
      </c>
      <c r="CL87" s="41" t="str">
        <f>IFERROR(VLOOKUP(CL18,[1]Table2!$B$1:$Z$21,MATCH("xG/90",[1]Table2!$B$1:$Z$1,0),0)*VLOOKUP($B18,[1]Table2!$B$1:$Z$21,MATCH("xGA/90",[1]Table2!$B$1:$Z$1,0),0),"")</f>
        <v/>
      </c>
      <c r="CM87" s="41" t="str">
        <f>IFERROR(VLOOKUP(CM18,[1]Table2!$B$1:$Z$21,MATCH("xG/90",[1]Table2!$B$1:$Z$1,0),0)*VLOOKUP($B18,[1]Table2!$B$1:$Z$21,MATCH("xGA/90",[1]Table2!$B$1:$Z$1,0),0),"")</f>
        <v/>
      </c>
      <c r="CN87" s="41">
        <f>IFERROR(VLOOKUP(CN18,[1]Table2!$B$1:$Z$21,MATCH("xG/90",[1]Table2!$B$1:$Z$1,0),0)*VLOOKUP($B18,[1]Table2!$B$1:$Z$21,MATCH("xGA/90",[1]Table2!$B$1:$Z$1,0),0),"")</f>
        <v>1.3399596774193547</v>
      </c>
      <c r="CO87" s="41" t="str">
        <f>IFERROR(VLOOKUP(CO18,[1]Table2!$B$1:$Z$21,MATCH("xG/90",[1]Table2!$B$1:$Z$1,0),0)*VLOOKUP($B18,[1]Table2!$B$1:$Z$21,MATCH("xGA/90",[1]Table2!$B$1:$Z$1,0),0),"")</f>
        <v/>
      </c>
      <c r="CP87" s="41" t="str">
        <f>IFERROR(VLOOKUP(CP18,[1]Table2!$B$1:$Z$21,MATCH("xG/90",[1]Table2!$B$1:$Z$1,0),0)*VLOOKUP($B18,[1]Table2!$B$1:$Z$21,MATCH("xGA/90",[1]Table2!$B$1:$Z$1,0),0),"")</f>
        <v/>
      </c>
      <c r="CQ87" s="41" t="str">
        <f>IFERROR(VLOOKUP(CQ18,[1]Table2!$B$1:$Z$21,MATCH("xG/90",[1]Table2!$B$1:$Z$1,0),0)*VLOOKUP($B18,[1]Table2!$B$1:$Z$21,MATCH("xGA/90",[1]Table2!$B$1:$Z$1,0),0),"")</f>
        <v/>
      </c>
      <c r="CR87" s="41" t="str">
        <f>IFERROR(VLOOKUP(CR18,[1]Table2!$B$1:$Z$21,MATCH("xG/90",[1]Table2!$B$1:$Z$1,0),0)*VLOOKUP($B18,[1]Table2!$B$1:$Z$21,MATCH("xGA/90",[1]Table2!$B$1:$Z$1,0),0),"")</f>
        <v/>
      </c>
      <c r="CS87" s="41" t="str">
        <f>IFERROR(VLOOKUP(CS18,[1]Table2!$B$1:$Z$21,MATCH("xG/90",[1]Table2!$B$1:$Z$1,0),0)*VLOOKUP($B18,[1]Table2!$B$1:$Z$21,MATCH("xGA/90",[1]Table2!$B$1:$Z$1,0),0),"")</f>
        <v/>
      </c>
      <c r="CT87" s="41" t="str">
        <f>IFERROR(VLOOKUP(CT18,[1]Table2!$B$1:$Z$21,MATCH("xG/90",[1]Table2!$B$1:$Z$1,0),0)*VLOOKUP($B18,[1]Table2!$B$1:$Z$21,MATCH("xGA/90",[1]Table2!$B$1:$Z$1,0),0),"")</f>
        <v/>
      </c>
      <c r="CU87" s="41" t="str">
        <f>IFERROR(VLOOKUP(CU18,[1]Table2!$B$1:$Z$21,MATCH("xG/90",[1]Table2!$B$1:$Z$1,0),0)*VLOOKUP($B18,[1]Table2!$B$1:$Z$21,MATCH("xGA/90",[1]Table2!$B$1:$Z$1,0),0),"")</f>
        <v/>
      </c>
      <c r="CV87" s="41">
        <f>IFERROR(VLOOKUP(CV18,[1]Table2!$B$1:$Z$21,MATCH("xG/90",[1]Table2!$B$1:$Z$1,0),0)*VLOOKUP($B18,[1]Table2!$B$1:$Z$21,MATCH("xGA/90",[1]Table2!$B$1:$Z$1,0),0),"")</f>
        <v>0.97772177419354844</v>
      </c>
      <c r="CW87" s="41" t="str">
        <f>IFERROR(VLOOKUP(CW18,[1]Table2!$B$1:$Z$21,MATCH("xG/90",[1]Table2!$B$1:$Z$1,0),0)*VLOOKUP($B18,[1]Table2!$B$1:$Z$21,MATCH("xGA/90",[1]Table2!$B$1:$Z$1,0),0),"")</f>
        <v/>
      </c>
      <c r="CX87" s="41" t="str">
        <f>IFERROR(VLOOKUP(CX18,[1]Table2!$B$1:$Z$21,MATCH("xG/90",[1]Table2!$B$1:$Z$1,0),0)*VLOOKUP($B18,[1]Table2!$B$1:$Z$21,MATCH("xGA/90",[1]Table2!$B$1:$Z$1,0),0),"")</f>
        <v/>
      </c>
      <c r="CY87" s="41" t="str">
        <f>IFERROR(VLOOKUP(CY18,[1]Table2!$B$1:$Z$21,MATCH("xG/90",[1]Table2!$B$1:$Z$1,0),0)*VLOOKUP($B18,[1]Table2!$B$1:$Z$21,MATCH("xGA/90",[1]Table2!$B$1:$Z$1,0),0),"")</f>
        <v/>
      </c>
      <c r="CZ87" s="41" t="str">
        <f>IFERROR(VLOOKUP(CZ18,[1]Table2!$B$1:$Z$21,MATCH("xG/90",[1]Table2!$B$1:$Z$1,0),0)*VLOOKUP($B18,[1]Table2!$B$1:$Z$21,MATCH("xGA/90",[1]Table2!$B$1:$Z$1,0),0),"")</f>
        <v/>
      </c>
      <c r="DA87" s="41" t="str">
        <f>IFERROR(VLOOKUP(DA18,[1]Table2!$B$1:$Z$21,MATCH("xG/90",[1]Table2!$B$1:$Z$1,0),0)*VLOOKUP($B18,[1]Table2!$B$1:$Z$21,MATCH("xGA/90",[1]Table2!$B$1:$Z$1,0),0),"")</f>
        <v/>
      </c>
      <c r="DB87" s="41">
        <f>IFERROR(VLOOKUP(DB18,[1]Table2!$B$1:$Z$21,MATCH("xG/90",[1]Table2!$B$1:$Z$1,0),0)*VLOOKUP($B18,[1]Table2!$B$1:$Z$21,MATCH("xGA/90",[1]Table2!$B$1:$Z$1,0),0),"")</f>
        <v>1.3070759625390218</v>
      </c>
      <c r="DC87" s="41" t="str">
        <f>IFERROR(VLOOKUP(DC18,[1]Table2!$B$1:$Z$21,MATCH("xG/90",[1]Table2!$B$1:$Z$1,0),0)*VLOOKUP($B18,[1]Table2!$B$1:$Z$21,MATCH("xGA/90",[1]Table2!$B$1:$Z$1,0),0),"")</f>
        <v/>
      </c>
      <c r="DD87" s="41" t="str">
        <f>IFERROR(VLOOKUP(DD18,[1]Table2!$B$1:$Z$21,MATCH("xG/90",[1]Table2!$B$1:$Z$1,0),0)*VLOOKUP($B18,[1]Table2!$B$1:$Z$21,MATCH("xGA/90",[1]Table2!$B$1:$Z$1,0),0),"")</f>
        <v/>
      </c>
      <c r="DE87" s="41" t="str">
        <f>IFERROR(VLOOKUP(DE18,[1]Table2!$B$1:$Z$21,MATCH("xG/90",[1]Table2!$B$1:$Z$1,0),0)*VLOOKUP($B18,[1]Table2!$B$1:$Z$21,MATCH("xGA/90",[1]Table2!$B$1:$Z$1,0),0),"")</f>
        <v/>
      </c>
      <c r="DF87" s="41" t="str">
        <f>IFERROR(VLOOKUP(DF18,[1]Table2!$B$1:$Z$21,MATCH("xG/90",[1]Table2!$B$1:$Z$1,0),0)*VLOOKUP($B18,[1]Table2!$B$1:$Z$21,MATCH("xGA/90",[1]Table2!$B$1:$Z$1,0),0),"")</f>
        <v/>
      </c>
      <c r="DG87" s="41" t="str">
        <f>IFERROR(VLOOKUP(DG18,[1]Table2!$B$1:$Z$21,MATCH("xG/90",[1]Table2!$B$1:$Z$1,0),0)*VLOOKUP($B18,[1]Table2!$B$1:$Z$21,MATCH("xGA/90",[1]Table2!$B$1:$Z$1,0),0),"")</f>
        <v/>
      </c>
      <c r="DH87" s="41" t="str">
        <f>IFERROR(VLOOKUP(DH18,[1]Table2!$B$1:$Z$21,MATCH("xG/90",[1]Table2!$B$1:$Z$1,0),0)*VLOOKUP($B18,[1]Table2!$B$1:$Z$21,MATCH("xGA/90",[1]Table2!$B$1:$Z$1,0),0),"")</f>
        <v/>
      </c>
      <c r="DI87" s="41" t="str">
        <f>IFERROR(VLOOKUP(DI18,[1]Table2!$B$1:$Z$21,MATCH("xG/90",[1]Table2!$B$1:$Z$1,0),0)*VLOOKUP($B18,[1]Table2!$B$1:$Z$21,MATCH("xGA/90",[1]Table2!$B$1:$Z$1,0),0),"")</f>
        <v/>
      </c>
      <c r="DJ87" s="41" t="str">
        <f>IFERROR(VLOOKUP(DJ18,[1]Table2!$B$1:$Z$21,MATCH("xG/90",[1]Table2!$B$1:$Z$1,0),0)*VLOOKUP($B18,[1]Table2!$B$1:$Z$21,MATCH("xGA/90",[1]Table2!$B$1:$Z$1,0),0),"")</f>
        <v/>
      </c>
      <c r="DK87" s="41" t="str">
        <f>IFERROR(VLOOKUP(DK18,[1]Table2!$B$1:$Z$21,MATCH("xG/90",[1]Table2!$B$1:$Z$1,0),0)*VLOOKUP($B18,[1]Table2!$B$1:$Z$21,MATCH("xGA/90",[1]Table2!$B$1:$Z$1,0),0),"")</f>
        <v/>
      </c>
      <c r="DL87" s="41" t="str">
        <f>IFERROR(VLOOKUP(DL18,[1]Table2!$B$1:$Z$21,MATCH("xG/90",[1]Table2!$B$1:$Z$1,0),0)*VLOOKUP($B18,[1]Table2!$B$1:$Z$21,MATCH("xGA/90",[1]Table2!$B$1:$Z$1,0),0),"")</f>
        <v/>
      </c>
      <c r="DM87" s="41" t="str">
        <f>IFERROR(VLOOKUP(DM18,[1]Table2!$B$1:$Z$21,MATCH("xG/90",[1]Table2!$B$1:$Z$1,0),0)*VLOOKUP($B18,[1]Table2!$B$1:$Z$21,MATCH("xGA/90",[1]Table2!$B$1:$Z$1,0),0),"")</f>
        <v/>
      </c>
      <c r="DN87" s="41" t="str">
        <f>IFERROR(VLOOKUP(DN18,[1]Table2!$B$1:$Z$21,MATCH("xG/90",[1]Table2!$B$1:$Z$1,0),0)*VLOOKUP($B18,[1]Table2!$B$1:$Z$21,MATCH("xGA/90",[1]Table2!$B$1:$Z$1,0),0),"")</f>
        <v/>
      </c>
      <c r="DO87" s="41" t="str">
        <f>IFERROR(VLOOKUP(DO18,[1]Table2!$B$1:$Z$21,MATCH("xG/90",[1]Table2!$B$1:$Z$1,0),0)*VLOOKUP($B18,[1]Table2!$B$1:$Z$21,MATCH("xGA/90",[1]Table2!$B$1:$Z$1,0),0),"")</f>
        <v/>
      </c>
      <c r="DP87" s="41" t="str">
        <f>IFERROR(VLOOKUP(DP18,[1]Table2!$B$1:$Z$21,MATCH("xG/90",[1]Table2!$B$1:$Z$1,0),0)*VLOOKUP($B18,[1]Table2!$B$1:$Z$21,MATCH("xGA/90",[1]Table2!$B$1:$Z$1,0),0),"")</f>
        <v/>
      </c>
      <c r="DQ87" s="41" t="str">
        <f>IFERROR(VLOOKUP(DQ18,[1]Table2!$B$1:$Z$21,MATCH("xG/90",[1]Table2!$B$1:$Z$1,0),0)*VLOOKUP($B18,[1]Table2!$B$1:$Z$21,MATCH("xGA/90",[1]Table2!$B$1:$Z$1,0),0),"")</f>
        <v/>
      </c>
      <c r="DR87" s="41" t="str">
        <f>IFERROR(VLOOKUP(DR18,[1]Table2!$B$1:$Z$21,MATCH("xG/90",[1]Table2!$B$1:$Z$1,0),0)*VLOOKUP($B18,[1]Table2!$B$1:$Z$21,MATCH("xGA/90",[1]Table2!$B$1:$Z$1,0),0),"")</f>
        <v/>
      </c>
      <c r="DS87" s="41" t="str">
        <f>IFERROR(VLOOKUP(DS18,[1]Table2!$B$1:$Z$21,MATCH("xG/90",[1]Table2!$B$1:$Z$1,0),0)*VLOOKUP($B18,[1]Table2!$B$1:$Z$21,MATCH("xGA/90",[1]Table2!$B$1:$Z$1,0),0),"")</f>
        <v/>
      </c>
      <c r="DT87" s="41" t="str">
        <f>IFERROR(VLOOKUP(DT18,[1]Table2!$B$1:$Z$21,MATCH("xG/90",[1]Table2!$B$1:$Z$1,0),0)*VLOOKUP($B18,[1]Table2!$B$1:$Z$21,MATCH("xGA/90",[1]Table2!$B$1:$Z$1,0),0),"")</f>
        <v/>
      </c>
      <c r="DU87" s="41" t="str">
        <f>IFERROR(VLOOKUP(DU18,[1]Table2!$B$1:$Z$21,MATCH("xG/90",[1]Table2!$B$1:$Z$1,0),0)*VLOOKUP($B18,[1]Table2!$B$1:$Z$21,MATCH("xGA/90",[1]Table2!$B$1:$Z$1,0),0),"")</f>
        <v/>
      </c>
      <c r="DV87" s="41" t="str">
        <f>IFERROR(VLOOKUP(DV18,[1]Table2!$B$1:$Z$21,MATCH("xG/90",[1]Table2!$B$1:$Z$1,0),0)*VLOOKUP($B18,[1]Table2!$B$1:$Z$21,MATCH("xGA/90",[1]Table2!$B$1:$Z$1,0),0),"")</f>
        <v/>
      </c>
      <c r="DW87" s="41" t="str">
        <f>IFERROR(VLOOKUP(DW18,[1]Table2!$B$1:$Z$21,MATCH("xG/90",[1]Table2!$B$1:$Z$1,0),0)*VLOOKUP($B18,[1]Table2!$B$1:$Z$21,MATCH("xGA/90",[1]Table2!$B$1:$Z$1,0),0),"")</f>
        <v/>
      </c>
      <c r="DX87" s="41" t="str">
        <f>IFERROR(VLOOKUP(DX18,[1]Table2!$B$1:$Z$21,MATCH("xG/90",[1]Table2!$B$1:$Z$1,0),0)*VLOOKUP($B18,[1]Table2!$B$1:$Z$21,MATCH("xGA/90",[1]Table2!$B$1:$Z$1,0),0),"")</f>
        <v/>
      </c>
      <c r="DY87" s="41" t="str">
        <f>IFERROR(VLOOKUP(DY18,[1]Table2!$B$1:$Z$21,MATCH("xG/90",[1]Table2!$B$1:$Z$1,0),0)*VLOOKUP($B18,[1]Table2!$B$1:$Z$21,MATCH("xGA/90",[1]Table2!$B$1:$Z$1,0),0),"")</f>
        <v/>
      </c>
      <c r="DZ87" s="41" t="str">
        <f>IFERROR(VLOOKUP(DZ18,[1]Table2!$B$1:$Z$21,MATCH("xG/90",[1]Table2!$B$1:$Z$1,0),0)*VLOOKUP($B18,[1]Table2!$B$1:$Z$21,MATCH("xGA/90",[1]Table2!$B$1:$Z$1,0),0),"")</f>
        <v/>
      </c>
      <c r="EA87" s="41" t="str">
        <f>IFERROR(VLOOKUP(EA18,[1]Table2!$B$1:$Z$21,MATCH("xG/90",[1]Table2!$B$1:$Z$1,0),0)*VLOOKUP($B18,[1]Table2!$B$1:$Z$21,MATCH("xGA/90",[1]Table2!$B$1:$Z$1,0),0),"")</f>
        <v/>
      </c>
      <c r="EB87" s="41" t="str">
        <f>IFERROR(VLOOKUP(EB18,[1]Table2!$B$1:$Z$21,MATCH("xG/90",[1]Table2!$B$1:$Z$1,0),0)*VLOOKUP($B18,[1]Table2!$B$1:$Z$21,MATCH("xGA/90",[1]Table2!$B$1:$Z$1,0),0),"")</f>
        <v/>
      </c>
      <c r="EC87" s="41" t="str">
        <f>IFERROR(VLOOKUP(EC18,[1]Table2!$B$1:$Z$21,MATCH("xG/90",[1]Table2!$B$1:$Z$1,0),0)*VLOOKUP($B18,[1]Table2!$B$1:$Z$21,MATCH("xGA/90",[1]Table2!$B$1:$Z$1,0),0),"")</f>
        <v/>
      </c>
      <c r="ED87" s="41" t="str">
        <f>IFERROR(VLOOKUP(ED18,[1]Table2!$B$1:$Z$21,MATCH("xG/90",[1]Table2!$B$1:$Z$1,0),0)*VLOOKUP($B18,[1]Table2!$B$1:$Z$21,MATCH("xGA/90",[1]Table2!$B$1:$Z$1,0),0),"")</f>
        <v/>
      </c>
      <c r="EE87" s="41" t="str">
        <f>IFERROR(VLOOKUP(EE18,[1]Table2!$B$1:$Z$21,MATCH("xG/90",[1]Table2!$B$1:$Z$1,0),0)*VLOOKUP($B18,[1]Table2!$B$1:$Z$21,MATCH("xGA/90",[1]Table2!$B$1:$Z$1,0),0),"")</f>
        <v/>
      </c>
      <c r="EF87" s="41" t="str">
        <f>IFERROR(VLOOKUP(EF18,[1]Table2!$B$1:$Z$21,MATCH("xG/90",[1]Table2!$B$1:$Z$1,0),0)*VLOOKUP($B18,[1]Table2!$B$1:$Z$21,MATCH("xGA/90",[1]Table2!$B$1:$Z$1,0),0),"")</f>
        <v/>
      </c>
      <c r="EG87" s="41" t="str">
        <f>IFERROR(VLOOKUP(EG18,[1]Table2!$B$1:$Z$21,MATCH("xG/90",[1]Table2!$B$1:$Z$1,0),0)*VLOOKUP($B18,[1]Table2!$B$1:$Z$21,MATCH("xGA/90",[1]Table2!$B$1:$Z$1,0),0),"")</f>
        <v/>
      </c>
      <c r="EH87" s="41" t="str">
        <f>IFERROR(VLOOKUP(EH18,[1]Table2!$B$1:$Z$21,MATCH("xG/90",[1]Table2!$B$1:$Z$1,0),0)*VLOOKUP($B18,[1]Table2!$B$1:$Z$21,MATCH("xGA/90",[1]Table2!$B$1:$Z$1,0),0),"")</f>
        <v/>
      </c>
      <c r="EI87" s="41" t="str">
        <f>IFERROR(VLOOKUP(EI18,[1]Table2!$B$1:$Z$21,MATCH("xG/90",[1]Table2!$B$1:$Z$1,0),0)*VLOOKUP($B18,[1]Table2!$B$1:$Z$21,MATCH("xGA/90",[1]Table2!$B$1:$Z$1,0),0),"")</f>
        <v/>
      </c>
      <c r="EJ87" s="41" t="str">
        <f>IFERROR(VLOOKUP(EJ18,[1]Table2!$B$1:$Z$21,MATCH("xG/90",[1]Table2!$B$1:$Z$1,0),0)*VLOOKUP($B18,[1]Table2!$B$1:$Z$21,MATCH("xGA/90",[1]Table2!$B$1:$Z$1,0),0),"")</f>
        <v/>
      </c>
      <c r="EK87" s="41" t="str">
        <f>IFERROR(VLOOKUP(EK18,[1]Table2!$B$1:$Z$21,MATCH("xG/90",[1]Table2!$B$1:$Z$1,0),0)*VLOOKUP($B18,[1]Table2!$B$1:$Z$21,MATCH("xGA/90",[1]Table2!$B$1:$Z$1,0),0),"")</f>
        <v/>
      </c>
      <c r="EL87" s="41" t="str">
        <f>IFERROR(VLOOKUP(EL18,[1]Table2!$B$1:$Z$21,MATCH("xG/90",[1]Table2!$B$1:$Z$1,0),0)*VLOOKUP($B18,[1]Table2!$B$1:$Z$21,MATCH("xGA/90",[1]Table2!$B$1:$Z$1,0),0),"")</f>
        <v/>
      </c>
      <c r="EM87" s="41" t="str">
        <f>IFERROR(VLOOKUP(EM18,[1]Table2!$B$1:$Z$21,MATCH("xG/90",[1]Table2!$B$1:$Z$1,0),0)*VLOOKUP($B18,[1]Table2!$B$1:$Z$21,MATCH("xGA/90",[1]Table2!$B$1:$Z$1,0),0),"")</f>
        <v/>
      </c>
      <c r="EN87" s="41" t="str">
        <f>IFERROR(VLOOKUP(EN18,[1]Table2!$B$1:$Z$21,MATCH("xG/90",[1]Table2!$B$1:$Z$1,0),0)*VLOOKUP($B18,[1]Table2!$B$1:$Z$21,MATCH("xGA/90",[1]Table2!$B$1:$Z$1,0),0),"")</f>
        <v/>
      </c>
      <c r="EO87" s="41" t="str">
        <f>IFERROR(VLOOKUP(EO18,[1]Table2!$B$1:$Z$21,MATCH("xG/90",[1]Table2!$B$1:$Z$1,0),0)*VLOOKUP($B18,[1]Table2!$B$1:$Z$21,MATCH("xGA/90",[1]Table2!$B$1:$Z$1,0),0),"")</f>
        <v/>
      </c>
      <c r="EP87" s="41" t="str">
        <f>IFERROR(VLOOKUP(EP18,[1]Table2!$B$1:$Z$21,MATCH("xG/90",[1]Table2!$B$1:$Z$1,0),0)*VLOOKUP($B18,[1]Table2!$B$1:$Z$21,MATCH("xGA/90",[1]Table2!$B$1:$Z$1,0),0),"")</f>
        <v/>
      </c>
      <c r="EQ87" s="41" t="str">
        <f>IFERROR(VLOOKUP(EQ18,[1]Table2!$B$1:$Z$21,MATCH("xG/90",[1]Table2!$B$1:$Z$1,0),0)*VLOOKUP($B18,[1]Table2!$B$1:$Z$21,MATCH("xGA/90",[1]Table2!$B$1:$Z$1,0),0),"")</f>
        <v/>
      </c>
      <c r="ER87" s="41" t="str">
        <f>IFERROR(VLOOKUP(ER18,[1]Table2!$B$1:$Z$21,MATCH("xG/90",[1]Table2!$B$1:$Z$1,0),0)*VLOOKUP($B18,[1]Table2!$B$1:$Z$21,MATCH("xGA/90",[1]Table2!$B$1:$Z$1,0),0),"")</f>
        <v/>
      </c>
      <c r="ES87" s="41" t="str">
        <f>IFERROR(VLOOKUP(ES18,[1]Table2!$B$1:$Z$21,MATCH("xG/90",[1]Table2!$B$1:$Z$1,0),0)*VLOOKUP($B18,[1]Table2!$B$1:$Z$21,MATCH("xGA/90",[1]Table2!$B$1:$Z$1,0),0),"")</f>
        <v/>
      </c>
      <c r="ET87" s="41">
        <f>IFERROR(VLOOKUP(ET18,[1]Table2!$B$1:$Z$21,MATCH("xG/90",[1]Table2!$B$1:$Z$1,0),0)*VLOOKUP($B18,[1]Table2!$B$1:$Z$21,MATCH("xGA/90",[1]Table2!$B$1:$Z$1,0),0),"")</f>
        <v>1.2950806451612904</v>
      </c>
      <c r="EU87" s="41" t="str">
        <f>IFERROR(VLOOKUP(EU18,[1]Table2!$B$1:$Z$21,MATCH("xG/90",[1]Table2!$B$1:$Z$1,0),0)*VLOOKUP($B18,[1]Table2!$B$1:$Z$21,MATCH("xGA/90",[1]Table2!$B$1:$Z$1,0),0),"")</f>
        <v/>
      </c>
      <c r="EV87" s="41" t="str">
        <f>IFERROR(VLOOKUP(EV18,[1]Table2!$B$1:$Z$21,MATCH("xG/90",[1]Table2!$B$1:$Z$1,0),0)*VLOOKUP($B18,[1]Table2!$B$1:$Z$21,MATCH("xGA/90",[1]Table2!$B$1:$Z$1,0),0),"")</f>
        <v/>
      </c>
      <c r="EW87" s="41" t="str">
        <f>IFERROR(VLOOKUP(EW18,[1]Table2!$B$1:$Z$21,MATCH("xG/90",[1]Table2!$B$1:$Z$1,0),0)*VLOOKUP($B18,[1]Table2!$B$1:$Z$21,MATCH("xGA/90",[1]Table2!$B$1:$Z$1,0),0),"")</f>
        <v/>
      </c>
      <c r="EX87" s="41" t="str">
        <f>IFERROR(VLOOKUP(EX18,[1]Table2!$B$1:$Z$21,MATCH("xG/90",[1]Table2!$B$1:$Z$1,0),0)*VLOOKUP($B18,[1]Table2!$B$1:$Z$21,MATCH("xGA/90",[1]Table2!$B$1:$Z$1,0),0),"")</f>
        <v/>
      </c>
      <c r="EY87" s="41">
        <f>IFERROR(VLOOKUP(EY18,[1]Table2!$B$1:$Z$21,MATCH("xG/90",[1]Table2!$B$1:$Z$1,0),0)*VLOOKUP($B18,[1]Table2!$B$1:$Z$21,MATCH("xGA/90",[1]Table2!$B$1:$Z$1,0),0),"")</f>
        <v>1.2726411290322583</v>
      </c>
      <c r="EZ87" s="41" t="str">
        <f>IFERROR(VLOOKUP(EZ18,[1]Table2!$B$1:$Z$21,MATCH("xG/90",[1]Table2!$B$1:$Z$1,0),0)*VLOOKUP($B18,[1]Table2!$B$1:$Z$21,MATCH("xGA/90",[1]Table2!$B$1:$Z$1,0),0),"")</f>
        <v/>
      </c>
      <c r="FA87" s="41" t="str">
        <f>IFERROR(VLOOKUP(FA18,[1]Table2!$B$1:$Z$21,MATCH("xG/90",[1]Table2!$B$1:$Z$1,0),0)*VLOOKUP($B18,[1]Table2!$B$1:$Z$21,MATCH("xGA/90",[1]Table2!$B$1:$Z$1,0),0),"")</f>
        <v/>
      </c>
      <c r="FB87" s="41">
        <f>IFERROR(VLOOKUP(FB18,[1]Table2!$B$1:$Z$21,MATCH("xG/90",[1]Table2!$B$1:$Z$1,0),0)*VLOOKUP($B18,[1]Table2!$B$1:$Z$21,MATCH("xGA/90",[1]Table2!$B$1:$Z$1,0),0),"")</f>
        <v>2.0548185483870967</v>
      </c>
      <c r="FC87" s="41" t="str">
        <f>IFERROR(VLOOKUP(FC18,[1]Table2!$B$1:$Z$21,MATCH("xG/90",[1]Table2!$B$1:$Z$1,0),0)*VLOOKUP($B18,[1]Table2!$B$1:$Z$21,MATCH("xGA/90",[1]Table2!$B$1:$Z$1,0),0),"")</f>
        <v/>
      </c>
      <c r="FD87" s="41" t="str">
        <f>IFERROR(VLOOKUP(FD18,[1]Table2!$B$1:$Z$21,MATCH("xG/90",[1]Table2!$B$1:$Z$1,0),0)*VLOOKUP($B18,[1]Table2!$B$1:$Z$21,MATCH("xGA/90",[1]Table2!$B$1:$Z$1,0),0),"")</f>
        <v/>
      </c>
      <c r="FE87" s="41" t="str">
        <f>IFERROR(VLOOKUP(FE18,[1]Table2!$B$1:$Z$21,MATCH("xG/90",[1]Table2!$B$1:$Z$1,0),0)*VLOOKUP($B18,[1]Table2!$B$1:$Z$21,MATCH("xGA/90",[1]Table2!$B$1:$Z$1,0),0),"")</f>
        <v/>
      </c>
      <c r="FF87" s="41" t="str">
        <f>IFERROR(VLOOKUP(FF18,[1]Table2!$B$1:$Z$21,MATCH("xG/90",[1]Table2!$B$1:$Z$1,0),0)*VLOOKUP($B18,[1]Table2!$B$1:$Z$21,MATCH("xGA/90",[1]Table2!$B$1:$Z$1,0),0),"")</f>
        <v/>
      </c>
      <c r="FG87" s="41" t="str">
        <f>IFERROR(VLOOKUP(FG18,[1]Table2!$B$1:$Z$21,MATCH("xG/90",[1]Table2!$B$1:$Z$1,0),0)*VLOOKUP($B18,[1]Table2!$B$1:$Z$21,MATCH("xGA/90",[1]Table2!$B$1:$Z$1,0),0),"")</f>
        <v/>
      </c>
      <c r="FH87" s="41" t="str">
        <f>IFERROR(VLOOKUP(FH18,[1]Table2!$B$1:$Z$21,MATCH("xG/90",[1]Table2!$B$1:$Z$1,0),0)*VLOOKUP($B18,[1]Table2!$B$1:$Z$21,MATCH("xGA/90",[1]Table2!$B$1:$Z$1,0),0),"")</f>
        <v/>
      </c>
      <c r="FI87" s="41" t="str">
        <f>IFERROR(VLOOKUP(FI18,[1]Table2!$B$1:$Z$21,MATCH("xG/90",[1]Table2!$B$1:$Z$1,0),0)*VLOOKUP($B18,[1]Table2!$B$1:$Z$21,MATCH("xGA/90",[1]Table2!$B$1:$Z$1,0),0),"")</f>
        <v/>
      </c>
      <c r="FJ87" s="41" t="str">
        <f>IFERROR(VLOOKUP(FJ18,[1]Table2!$B$1:$Z$21,MATCH("xG/90",[1]Table2!$B$1:$Z$1,0),0)*VLOOKUP($B18,[1]Table2!$B$1:$Z$21,MATCH("xGA/90",[1]Table2!$B$1:$Z$1,0),0),"")</f>
        <v/>
      </c>
      <c r="FK87" s="41" t="str">
        <f>IFERROR(VLOOKUP(FK18,[1]Table2!$B$1:$Z$21,MATCH("xG/90",[1]Table2!$B$1:$Z$1,0),0)*VLOOKUP($B18,[1]Table2!$B$1:$Z$21,MATCH("xGA/90",[1]Table2!$B$1:$Z$1,0),0),"")</f>
        <v/>
      </c>
      <c r="FL87" s="41" t="str">
        <f>IFERROR(VLOOKUP(FL18,[1]Table2!$B$1:$Z$21,MATCH("xG/90",[1]Table2!$B$1:$Z$1,0),0)*VLOOKUP($B18,[1]Table2!$B$1:$Z$21,MATCH("xGA/90",[1]Table2!$B$1:$Z$1,0),0),"")</f>
        <v/>
      </c>
      <c r="FM87" s="41" t="str">
        <f>IFERROR(VLOOKUP(FM18,[1]Table2!$B$1:$Z$21,MATCH("xG/90",[1]Table2!$B$1:$Z$1,0),0)*VLOOKUP($B18,[1]Table2!$B$1:$Z$21,MATCH("xGA/90",[1]Table2!$B$1:$Z$1,0),0),"")</f>
        <v/>
      </c>
      <c r="FN87" s="41">
        <f>IFERROR(VLOOKUP(FN18,[1]Table2!$B$1:$Z$21,MATCH("xG/90",[1]Table2!$B$1:$Z$1,0),0)*VLOOKUP($B18,[1]Table2!$B$1:$Z$21,MATCH("xGA/90",[1]Table2!$B$1:$Z$1,0),0),"")</f>
        <v>1.2772944849115504</v>
      </c>
      <c r="FO87" s="41" t="str">
        <f>IFERROR(VLOOKUP(FO18,[1]Table2!$B$1:$Z$21,MATCH("xG/90",[1]Table2!$B$1:$Z$1,0),0)*VLOOKUP($B18,[1]Table2!$B$1:$Z$21,MATCH("xGA/90",[1]Table2!$B$1:$Z$1,0),0),"")</f>
        <v/>
      </c>
      <c r="FP87" s="41" t="str">
        <f>IFERROR(VLOOKUP(FP18,[1]Table2!$B$1:$Z$21,MATCH("xG/90",[1]Table2!$B$1:$Z$1,0),0)*VLOOKUP($B18,[1]Table2!$B$1:$Z$21,MATCH("xGA/90",[1]Table2!$B$1:$Z$1,0),0),"")</f>
        <v/>
      </c>
      <c r="FQ87" s="41" t="str">
        <f>IFERROR(VLOOKUP(FQ18,[1]Table2!$B$1:$Z$21,MATCH("xG/90",[1]Table2!$B$1:$Z$1,0),0)*VLOOKUP($B18,[1]Table2!$B$1:$Z$21,MATCH("xGA/90",[1]Table2!$B$1:$Z$1,0),0),"")</f>
        <v/>
      </c>
      <c r="FR87" s="41" t="str">
        <f>IFERROR(VLOOKUP(FR18,[1]Table2!$B$1:$Z$21,MATCH("xG/90",[1]Table2!$B$1:$Z$1,0),0)*VLOOKUP($B18,[1]Table2!$B$1:$Z$21,MATCH("xGA/90",[1]Table2!$B$1:$Z$1,0),0),"")</f>
        <v/>
      </c>
      <c r="FS87" s="41" t="str">
        <f>IFERROR(VLOOKUP(FS18,[1]Table2!$B$1:$Z$21,MATCH("xG/90",[1]Table2!$B$1:$Z$1,0),0)*VLOOKUP($B18,[1]Table2!$B$1:$Z$21,MATCH("xGA/90",[1]Table2!$B$1:$Z$1,0),0),"")</f>
        <v/>
      </c>
      <c r="FT87" s="41">
        <f>IFERROR(VLOOKUP(FT18,[1]Table2!$B$1:$Z$21,MATCH("xG/90",[1]Table2!$B$1:$Z$1,0),0)*VLOOKUP($B18,[1]Table2!$B$1:$Z$21,MATCH("xGA/90",[1]Table2!$B$1:$Z$1,0),0),"")</f>
        <v>1.0097782258064516</v>
      </c>
      <c r="FU87" s="41" t="str">
        <f>IFERROR(VLOOKUP(FU18,[1]Table2!$B$1:$Z$21,MATCH("xG/90",[1]Table2!$B$1:$Z$1,0),0)*VLOOKUP($B18,[1]Table2!$B$1:$Z$21,MATCH("xGA/90",[1]Table2!$B$1:$Z$1,0),0),"")</f>
        <v/>
      </c>
      <c r="FV87" s="41" t="str">
        <f>IFERROR(VLOOKUP(FV18,[1]Table2!$B$1:$Z$21,MATCH("xG/90",[1]Table2!$B$1:$Z$1,0),0)*VLOOKUP($B18,[1]Table2!$B$1:$Z$21,MATCH("xGA/90",[1]Table2!$B$1:$Z$1,0),0),"")</f>
        <v/>
      </c>
      <c r="FW87" s="41" t="str">
        <f>IFERROR(VLOOKUP(FW18,[1]Table2!$B$1:$Z$21,MATCH("xG/90",[1]Table2!$B$1:$Z$1,0),0)*VLOOKUP($B18,[1]Table2!$B$1:$Z$21,MATCH("xGA/90",[1]Table2!$B$1:$Z$1,0),0),"")</f>
        <v/>
      </c>
      <c r="FX87" s="41" t="str">
        <f>IFERROR(VLOOKUP(FX18,[1]Table2!$B$1:$Z$21,MATCH("xG/90",[1]Table2!$B$1:$Z$1,0),0)*VLOOKUP($B18,[1]Table2!$B$1:$Z$21,MATCH("xGA/90",[1]Table2!$B$1:$Z$1,0),0),"")</f>
        <v/>
      </c>
      <c r="FY87" s="41" t="str">
        <f>IFERROR(VLOOKUP(FY18,[1]Table2!$B$1:$Z$21,MATCH("xG/90",[1]Table2!$B$1:$Z$1,0),0)*VLOOKUP($B18,[1]Table2!$B$1:$Z$21,MATCH("xGA/90",[1]Table2!$B$1:$Z$1,0),0),"")</f>
        <v/>
      </c>
      <c r="FZ87" s="41" t="str">
        <f>IFERROR(VLOOKUP(FZ18,[1]Table2!$B$1:$Z$21,MATCH("xG/90",[1]Table2!$B$1:$Z$1,0),0)*VLOOKUP($B18,[1]Table2!$B$1:$Z$21,MATCH("xGA/90",[1]Table2!$B$1:$Z$1,0),0),"")</f>
        <v/>
      </c>
      <c r="GA87" s="41" t="str">
        <f>IFERROR(VLOOKUP(GA18,[1]Table2!$B$1:$Z$21,MATCH("xG/90",[1]Table2!$B$1:$Z$1,0),0)*VLOOKUP($B18,[1]Table2!$B$1:$Z$21,MATCH("xGA/90",[1]Table2!$B$1:$Z$1,0),0),"")</f>
        <v/>
      </c>
      <c r="GB87" s="41" t="str">
        <f>IFERROR(VLOOKUP(GB18,[1]Table2!$B$1:$Z$21,MATCH("xG/90",[1]Table2!$B$1:$Z$1,0),0)*VLOOKUP($B18,[1]Table2!$B$1:$Z$21,MATCH("xGA/90",[1]Table2!$B$1:$Z$1,0),0),"")</f>
        <v/>
      </c>
      <c r="GC87" s="41" t="str">
        <f>IFERROR(VLOOKUP(GC18,[1]Table2!$B$1:$Z$21,MATCH("xG/90",[1]Table2!$B$1:$Z$1,0),0)*VLOOKUP($B18,[1]Table2!$B$1:$Z$21,MATCH("xGA/90",[1]Table2!$B$1:$Z$1,0),0),"")</f>
        <v/>
      </c>
      <c r="GD87" s="41" t="str">
        <f>IFERROR(VLOOKUP(GD18,[1]Table2!$B$1:$Z$21,MATCH("xG/90",[1]Table2!$B$1:$Z$1,0),0)*VLOOKUP($B18,[1]Table2!$B$1:$Z$21,MATCH("xGA/90",[1]Table2!$B$1:$Z$1,0),0),"")</f>
        <v/>
      </c>
      <c r="GE87" s="41" t="str">
        <f>IFERROR(VLOOKUP(GE18,[1]Table2!$B$1:$Z$21,MATCH("xG/90",[1]Table2!$B$1:$Z$1,0),0)*VLOOKUP($B18,[1]Table2!$B$1:$Z$21,MATCH("xGA/90",[1]Table2!$B$1:$Z$1,0),0),"")</f>
        <v/>
      </c>
      <c r="GF87" s="41" t="str">
        <f>IFERROR(VLOOKUP(GF18,[1]Table2!$B$1:$Z$21,MATCH("xG/90",[1]Table2!$B$1:$Z$1,0),0)*VLOOKUP($B18,[1]Table2!$B$1:$Z$21,MATCH("xGA/90",[1]Table2!$B$1:$Z$1,0),0),"")</f>
        <v/>
      </c>
      <c r="GG87" s="41" t="str">
        <f>IFERROR(VLOOKUP(GG18,[1]Table2!$B$1:$Z$21,MATCH("xG/90",[1]Table2!$B$1:$Z$1,0),0)*VLOOKUP($B18,[1]Table2!$B$1:$Z$21,MATCH("xGA/90",[1]Table2!$B$1:$Z$1,0),0),"")</f>
        <v/>
      </c>
      <c r="GH87" s="41">
        <f>IFERROR(VLOOKUP(GH18,[1]Table2!$B$1:$Z$21,MATCH("xG/90",[1]Table2!$B$1:$Z$1,0),0)*VLOOKUP($B18,[1]Table2!$B$1:$Z$21,MATCH("xGA/90",[1]Table2!$B$1:$Z$1,0),0),"")</f>
        <v>1.3600208116545267</v>
      </c>
      <c r="GI87" s="41" t="str">
        <f>IFERROR(VLOOKUP(GI18,[1]Table2!$B$1:$Z$21,MATCH("xG/90",[1]Table2!$B$1:$Z$1,0),0)*VLOOKUP($B18,[1]Table2!$B$1:$Z$21,MATCH("xGA/90",[1]Table2!$B$1:$Z$1,0),0),"")</f>
        <v/>
      </c>
      <c r="GJ87" s="41" t="str">
        <f>IFERROR(VLOOKUP(GJ18,[1]Table2!$B$1:$Z$21,MATCH("xG/90",[1]Table2!$B$1:$Z$1,0),0)*VLOOKUP($B18,[1]Table2!$B$1:$Z$21,MATCH("xGA/90",[1]Table2!$B$1:$Z$1,0),0),"")</f>
        <v/>
      </c>
      <c r="GK87" s="41" t="str">
        <f>IFERROR(VLOOKUP(GK18,[1]Table2!$B$1:$Z$21,MATCH("xG/90",[1]Table2!$B$1:$Z$1,0),0)*VLOOKUP($B18,[1]Table2!$B$1:$Z$21,MATCH("xGA/90",[1]Table2!$B$1:$Z$1,0),0),"")</f>
        <v/>
      </c>
      <c r="GL87" s="41" t="str">
        <f>IFERROR(VLOOKUP(GL18,[1]Table2!$B$1:$Z$21,MATCH("xG/90",[1]Table2!$B$1:$Z$1,0),0)*VLOOKUP($B18,[1]Table2!$B$1:$Z$21,MATCH("xGA/90",[1]Table2!$B$1:$Z$1,0),0),"")</f>
        <v/>
      </c>
      <c r="GM87" s="41" t="str">
        <f>IFERROR(VLOOKUP(GM18,[1]Table2!$B$1:$Z$21,MATCH("xG/90",[1]Table2!$B$1:$Z$1,0),0)*VLOOKUP($B18,[1]Table2!$B$1:$Z$21,MATCH("xGA/90",[1]Table2!$B$1:$Z$1,0),0),"")</f>
        <v/>
      </c>
      <c r="GN87" s="41" t="str">
        <f>IFERROR(VLOOKUP(GN18,[1]Table2!$B$1:$Z$21,MATCH("xG/90",[1]Table2!$B$1:$Z$1,0),0)*VLOOKUP($B18,[1]Table2!$B$1:$Z$21,MATCH("xGA/90",[1]Table2!$B$1:$Z$1,0),0),"")</f>
        <v/>
      </c>
      <c r="GO87" s="41">
        <f>IFERROR(VLOOKUP(GO18,[1]Table2!$B$1:$Z$21,MATCH("xG/90",[1]Table2!$B$1:$Z$1,0),0)*VLOOKUP($B18,[1]Table2!$B$1:$Z$21,MATCH("xGA/90",[1]Table2!$B$1:$Z$1,0),0),"")</f>
        <v>1.0354233870967742</v>
      </c>
      <c r="GP87" s="41" t="str">
        <f>IFERROR(VLOOKUP(GP18,[1]Table2!$B$1:$Z$21,MATCH("xG/90",[1]Table2!$B$1:$Z$1,0),0)*VLOOKUP($B18,[1]Table2!$B$1:$Z$21,MATCH("xGA/90",[1]Table2!$B$1:$Z$1,0),0),"")</f>
        <v/>
      </c>
      <c r="GQ87" s="41" t="str">
        <f>IFERROR(VLOOKUP(GQ18,[1]Table2!$B$1:$Z$21,MATCH("xG/90",[1]Table2!$B$1:$Z$1,0),0)*VLOOKUP($B18,[1]Table2!$B$1:$Z$21,MATCH("xGA/90",[1]Table2!$B$1:$Z$1,0),0),"")</f>
        <v/>
      </c>
      <c r="GR87" s="41" t="str">
        <f>IFERROR(VLOOKUP(GR18,[1]Table2!$B$1:$Z$21,MATCH("xG/90",[1]Table2!$B$1:$Z$1,0),0)*VLOOKUP($B18,[1]Table2!$B$1:$Z$21,MATCH("xGA/90",[1]Table2!$B$1:$Z$1,0),0),"")</f>
        <v/>
      </c>
      <c r="GS87" s="41" t="str">
        <f>IFERROR(VLOOKUP(GS18,[1]Table2!$B$1:$Z$21,MATCH("xG/90",[1]Table2!$B$1:$Z$1,0),0)*VLOOKUP($B18,[1]Table2!$B$1:$Z$21,MATCH("xGA/90",[1]Table2!$B$1:$Z$1,0),0),"")</f>
        <v/>
      </c>
      <c r="GT87" s="41" t="str">
        <f>IFERROR(VLOOKUP(GT18,[1]Table2!$B$1:$Z$21,MATCH("xG/90",[1]Table2!$B$1:$Z$1,0),0)*VLOOKUP($B18,[1]Table2!$B$1:$Z$21,MATCH("xGA/90",[1]Table2!$B$1:$Z$1,0),0),"")</f>
        <v/>
      </c>
      <c r="GU87" s="41" t="str">
        <f>IFERROR(VLOOKUP(GU18,[1]Table2!$B$1:$Z$21,MATCH("xG/90",[1]Table2!$B$1:$Z$1,0),0)*VLOOKUP($B18,[1]Table2!$B$1:$Z$21,MATCH("xGA/90",[1]Table2!$B$1:$Z$1,0),0),"")</f>
        <v/>
      </c>
      <c r="GV87" s="41">
        <f>IFERROR(VLOOKUP(GV18,[1]Table2!$B$1:$Z$21,MATCH("xG/90",[1]Table2!$B$1:$Z$1,0),0)*VLOOKUP($B18,[1]Table2!$B$1:$Z$21,MATCH("xGA/90",[1]Table2!$B$1:$Z$1,0),0),"")</f>
        <v>1.9027055150884495</v>
      </c>
      <c r="GW87" s="41" t="str">
        <f>IFERROR(VLOOKUP(GW18,[1]Table2!$B$1:$Z$21,MATCH("xG/90",[1]Table2!$B$1:$Z$1,0),0)*VLOOKUP($B18,[1]Table2!$B$1:$Z$21,MATCH("xGA/90",[1]Table2!$B$1:$Z$1,0),0),"")</f>
        <v/>
      </c>
      <c r="GX87" s="41" t="str">
        <f>IFERROR(VLOOKUP(GX18,[1]Table2!$B$1:$Z$21,MATCH("xG/90",[1]Table2!$B$1:$Z$1,0),0)*VLOOKUP($B18,[1]Table2!$B$1:$Z$21,MATCH("xGA/90",[1]Table2!$B$1:$Z$1,0),0),"")</f>
        <v/>
      </c>
      <c r="GY87" s="41" t="str">
        <f>IFERROR(VLOOKUP(GY18,[1]Table2!$B$1:$Z$21,MATCH("xG/90",[1]Table2!$B$1:$Z$1,0),0)*VLOOKUP($B18,[1]Table2!$B$1:$Z$21,MATCH("xGA/90",[1]Table2!$B$1:$Z$1,0),0),"")</f>
        <v/>
      </c>
      <c r="GZ87" s="41" t="str">
        <f>IFERROR(VLOOKUP(GZ18,[1]Table2!$B$1:$Z$21,MATCH("xG/90",[1]Table2!$B$1:$Z$1,0),0)*VLOOKUP($B18,[1]Table2!$B$1:$Z$21,MATCH("xGA/90",[1]Table2!$B$1:$Z$1,0),0),"")</f>
        <v/>
      </c>
      <c r="HA87" s="41" t="str">
        <f>IFERROR(VLOOKUP(HA18,[1]Table2!$B$1:$Z$21,MATCH("xG/90",[1]Table2!$B$1:$Z$1,0),0)*VLOOKUP($B18,[1]Table2!$B$1:$Z$21,MATCH("xGA/90",[1]Table2!$B$1:$Z$1,0),0),"")</f>
        <v/>
      </c>
      <c r="HB87" s="41" t="str">
        <f>IFERROR(VLOOKUP(HB18,[1]Table2!$B$1:$Z$21,MATCH("xG/90",[1]Table2!$B$1:$Z$1,0),0)*VLOOKUP($B18,[1]Table2!$B$1:$Z$21,MATCH("xGA/90",[1]Table2!$B$1:$Z$1,0),0),"")</f>
        <v/>
      </c>
      <c r="HC87" s="41" t="str">
        <f>IFERROR(VLOOKUP(HC18,[1]Table2!$B$1:$Z$21,MATCH("xG/90",[1]Table2!$B$1:$Z$1,0),0)*VLOOKUP($B18,[1]Table2!$B$1:$Z$21,MATCH("xGA/90",[1]Table2!$B$1:$Z$1,0),0),"")</f>
        <v/>
      </c>
      <c r="HD87" s="41" t="str">
        <f>IFERROR(VLOOKUP(HD18,[1]Table2!$B$1:$Z$21,MATCH("xG/90",[1]Table2!$B$1:$Z$1,0),0)*VLOOKUP($B18,[1]Table2!$B$1:$Z$21,MATCH("xGA/90",[1]Table2!$B$1:$Z$1,0),0),"")</f>
        <v/>
      </c>
      <c r="HE87" s="41" t="str">
        <f>IFERROR(VLOOKUP(HE18,[1]Table2!$B$1:$Z$21,MATCH("xG/90",[1]Table2!$B$1:$Z$1,0),0)*VLOOKUP($B18,[1]Table2!$B$1:$Z$21,MATCH("xGA/90",[1]Table2!$B$1:$Z$1,0),0),"")</f>
        <v/>
      </c>
      <c r="HF87" s="41" t="str">
        <f>IFERROR(VLOOKUP(HF18,[1]Table2!$B$1:$Z$21,MATCH("xG/90",[1]Table2!$B$1:$Z$1,0),0)*VLOOKUP($B18,[1]Table2!$B$1:$Z$21,MATCH("xGA/90",[1]Table2!$B$1:$Z$1,0),0),"")</f>
        <v/>
      </c>
      <c r="HG87" s="41" t="str">
        <f>IFERROR(VLOOKUP(HG18,[1]Table2!$B$1:$Z$21,MATCH("xG/90",[1]Table2!$B$1:$Z$1,0),0)*VLOOKUP($B18,[1]Table2!$B$1:$Z$21,MATCH("xGA/90",[1]Table2!$B$1:$Z$1,0),0),"")</f>
        <v/>
      </c>
      <c r="HH87" s="41" t="str">
        <f>IFERROR(VLOOKUP(HH18,[1]Table2!$B$1:$Z$21,MATCH("xG/90",[1]Table2!$B$1:$Z$1,0),0)*VLOOKUP($B18,[1]Table2!$B$1:$Z$21,MATCH("xGA/90",[1]Table2!$B$1:$Z$1,0),0),"")</f>
        <v/>
      </c>
      <c r="HI87" s="41" t="str">
        <f>IFERROR(VLOOKUP(HI18,[1]Table2!$B$1:$Z$21,MATCH("xG/90",[1]Table2!$B$1:$Z$1,0),0)*VLOOKUP($B18,[1]Table2!$B$1:$Z$21,MATCH("xGA/90",[1]Table2!$B$1:$Z$1,0),0),"")</f>
        <v/>
      </c>
      <c r="HJ87" s="41">
        <f>IFERROR(VLOOKUP(HJ18,[1]Table2!$B$1:$Z$21,MATCH("xG/90",[1]Table2!$B$1:$Z$1,0),0)*VLOOKUP($B18,[1]Table2!$B$1:$Z$21,MATCH("xGA/90",[1]Table2!$B$1:$Z$1,0),0),"")</f>
        <v>2.1712903225806452</v>
      </c>
      <c r="HK87" s="41" t="str">
        <f>IFERROR(VLOOKUP(HK18,[1]Table2!$B$1:$Z$21,MATCH("xG/90",[1]Table2!$B$1:$Z$1,0),0)*VLOOKUP($B18,[1]Table2!$B$1:$Z$21,MATCH("xGA/90",[1]Table2!$B$1:$Z$1,0),0),"")</f>
        <v/>
      </c>
      <c r="HL87" s="41" t="str">
        <f>IFERROR(VLOOKUP(HL18,[1]Table2!$B$1:$Z$21,MATCH("xG/90",[1]Table2!$B$1:$Z$1,0),0)*VLOOKUP($B18,[1]Table2!$B$1:$Z$21,MATCH("xGA/90",[1]Table2!$B$1:$Z$1,0),0),"")</f>
        <v/>
      </c>
      <c r="HM87" s="41" t="str">
        <f>IFERROR(VLOOKUP(HM18,[1]Table2!$B$1:$Z$21,MATCH("xG/90",[1]Table2!$B$1:$Z$1,0),0)*VLOOKUP($B18,[1]Table2!$B$1:$Z$21,MATCH("xGA/90",[1]Table2!$B$1:$Z$1,0),0),"")</f>
        <v/>
      </c>
      <c r="HN87" s="41" t="str">
        <f>IFERROR(VLOOKUP(HN18,[1]Table2!$B$1:$Z$21,MATCH("xG/90",[1]Table2!$B$1:$Z$1,0),0)*VLOOKUP($B18,[1]Table2!$B$1:$Z$21,MATCH("xGA/90",[1]Table2!$B$1:$Z$1,0),0),"")</f>
        <v/>
      </c>
      <c r="HO87" s="41" t="str">
        <f>IFERROR(VLOOKUP(HO18,[1]Table2!$B$1:$Z$21,MATCH("xG/90",[1]Table2!$B$1:$Z$1,0),0)*VLOOKUP($B18,[1]Table2!$B$1:$Z$21,MATCH("xGA/90",[1]Table2!$B$1:$Z$1,0),0),"")</f>
        <v/>
      </c>
      <c r="HP87" s="41" t="str">
        <f>IFERROR(VLOOKUP(HP18,[1]Table2!$B$1:$Z$21,MATCH("xG/90",[1]Table2!$B$1:$Z$1,0),0)*VLOOKUP($B18,[1]Table2!$B$1:$Z$21,MATCH("xGA/90",[1]Table2!$B$1:$Z$1,0),0),"")</f>
        <v/>
      </c>
      <c r="HQ87" s="41" t="str">
        <f>IFERROR(VLOOKUP(HQ18,[1]Table2!$B$1:$Z$21,MATCH("xG/90",[1]Table2!$B$1:$Z$1,0),0)*VLOOKUP($B18,[1]Table2!$B$1:$Z$21,MATCH("xGA/90",[1]Table2!$B$1:$Z$1,0),0),"")</f>
        <v/>
      </c>
      <c r="HR87" s="41">
        <f>IFERROR(VLOOKUP(HR18,[1]Table2!$B$1:$Z$21,MATCH("xG/90",[1]Table2!$B$1:$Z$1,0),0)*VLOOKUP($B18,[1]Table2!$B$1:$Z$21,MATCH("xGA/90",[1]Table2!$B$1:$Z$1,0),0),"")</f>
        <v>1.0129838709677421</v>
      </c>
      <c r="HS87" s="41" t="str">
        <f>IFERROR(VLOOKUP(HS18,[1]Table2!$B$1:$Z$21,MATCH("xG/90",[1]Table2!$B$1:$Z$1,0),0)*VLOOKUP($B18,[1]Table2!$B$1:$Z$21,MATCH("xGA/90",[1]Table2!$B$1:$Z$1,0),0),"")</f>
        <v/>
      </c>
      <c r="HT87" s="41" t="str">
        <f>IFERROR(VLOOKUP(HT18,[1]Table2!$B$1:$Z$21,MATCH("xG/90",[1]Table2!$B$1:$Z$1,0),0)*VLOOKUP($B18,[1]Table2!$B$1:$Z$21,MATCH("xGA/90",[1]Table2!$B$1:$Z$1,0),0),"")</f>
        <v/>
      </c>
      <c r="HU87" s="41" t="str">
        <f>IFERROR(VLOOKUP(HU18,[1]Table2!$B$1:$Z$21,MATCH("xG/90",[1]Table2!$B$1:$Z$1,0),0)*VLOOKUP($B18,[1]Table2!$B$1:$Z$21,MATCH("xGA/90",[1]Table2!$B$1:$Z$1,0),0),"")</f>
        <v/>
      </c>
      <c r="HV87" s="41" t="str">
        <f>IFERROR(VLOOKUP(HV18,[1]Table2!$B$1:$Z$21,MATCH("xG/90",[1]Table2!$B$1:$Z$1,0),0)*VLOOKUP($B18,[1]Table2!$B$1:$Z$21,MATCH("xGA/90",[1]Table2!$B$1:$Z$1,0),0),"")</f>
        <v/>
      </c>
      <c r="HW87" s="41">
        <f>IFERROR(VLOOKUP(HW18,[1]Table2!$B$1:$Z$21,MATCH("xG/90",[1]Table2!$B$1:$Z$1,0),0)*VLOOKUP($B18,[1]Table2!$B$1:$Z$21,MATCH("xGA/90",[1]Table2!$B$1:$Z$1,0),0),"")</f>
        <v>1.0290120967741936</v>
      </c>
      <c r="HX87" s="41" t="str">
        <f>IFERROR(VLOOKUP(HX18,[1]Table2!$B$1:$Z$21,MATCH("xG/90",[1]Table2!$B$1:$Z$1,0),0)*VLOOKUP($B18,[1]Table2!$B$1:$Z$21,MATCH("xGA/90",[1]Table2!$B$1:$Z$1,0),0),"")</f>
        <v/>
      </c>
      <c r="HY87" s="41" t="str">
        <f>IFERROR(VLOOKUP(HY18,[1]Table2!$B$1:$Z$21,MATCH("xG/90",[1]Table2!$B$1:$Z$1,0),0)*VLOOKUP($B18,[1]Table2!$B$1:$Z$21,MATCH("xGA/90",[1]Table2!$B$1:$Z$1,0),0),"")</f>
        <v/>
      </c>
      <c r="HZ87" s="41" t="str">
        <f>IFERROR(VLOOKUP(HZ18,[1]Table2!$B$1:$Z$21,MATCH("xG/90",[1]Table2!$B$1:$Z$1,0),0)*VLOOKUP($B18,[1]Table2!$B$1:$Z$21,MATCH("xGA/90",[1]Table2!$B$1:$Z$1,0),0),"")</f>
        <v/>
      </c>
      <c r="IA87" s="41" t="str">
        <f>IFERROR(VLOOKUP(IA18,[1]Table2!$B$1:$Z$21,MATCH("xG/90",[1]Table2!$B$1:$Z$1,0),0)*VLOOKUP($B18,[1]Table2!$B$1:$Z$21,MATCH("xGA/90",[1]Table2!$B$1:$Z$1,0),0),"")</f>
        <v/>
      </c>
      <c r="IB87" s="41" t="str">
        <f>IFERROR(VLOOKUP(IB18,[1]Table2!$B$1:$Z$21,MATCH("xG/90",[1]Table2!$B$1:$Z$1,0),0)*VLOOKUP($B18,[1]Table2!$B$1:$Z$21,MATCH("xGA/90",[1]Table2!$B$1:$Z$1,0),0),"")</f>
        <v/>
      </c>
      <c r="IC87" s="41" t="str">
        <f>IFERROR(VLOOKUP(IC18,[1]Table2!$B$1:$Z$21,MATCH("xG/90",[1]Table2!$B$1:$Z$1,0),0)*VLOOKUP($B18,[1]Table2!$B$1:$Z$21,MATCH("xGA/90",[1]Table2!$B$1:$Z$1,0),0),"")</f>
        <v/>
      </c>
      <c r="ID87" s="41" t="str">
        <f>IFERROR(VLOOKUP(ID18,[1]Table2!$B$1:$Z$21,MATCH("xG/90",[1]Table2!$B$1:$Z$1,0),0)*VLOOKUP($B18,[1]Table2!$B$1:$Z$21,MATCH("xGA/90",[1]Table2!$B$1:$Z$1,0),0),"")</f>
        <v/>
      </c>
      <c r="IE87" s="41" t="str">
        <f>IFERROR(VLOOKUP(IE18,[1]Table2!$B$1:$Z$21,MATCH("xG/90",[1]Table2!$B$1:$Z$1,0),0)*VLOOKUP($B18,[1]Table2!$B$1:$Z$21,MATCH("xGA/90",[1]Table2!$B$1:$Z$1,0),0),"")</f>
        <v/>
      </c>
      <c r="IF87" s="41" t="str">
        <f>IFERROR(VLOOKUP(IF18,[1]Table2!$B$1:$Z$21,MATCH("xG/90",[1]Table2!$B$1:$Z$1,0),0)*VLOOKUP($B18,[1]Table2!$B$1:$Z$21,MATCH("xGA/90",[1]Table2!$B$1:$Z$1,0),0),"")</f>
        <v/>
      </c>
      <c r="IG87" s="41" t="str">
        <f>IFERROR(VLOOKUP(IG18,[1]Table2!$B$1:$Z$21,MATCH("xG/90",[1]Table2!$B$1:$Z$1,0),0)*VLOOKUP($B18,[1]Table2!$B$1:$Z$21,MATCH("xGA/90",[1]Table2!$B$1:$Z$1,0),0),"")</f>
        <v/>
      </c>
      <c r="IH87" s="41" t="str">
        <f>IFERROR(VLOOKUP(IH18,[1]Table2!$B$1:$Z$21,MATCH("xG/90",[1]Table2!$B$1:$Z$1,0),0)*VLOOKUP($B18,[1]Table2!$B$1:$Z$21,MATCH("xGA/90",[1]Table2!$B$1:$Z$1,0),0),"")</f>
        <v/>
      </c>
      <c r="II87" s="41" t="str">
        <f>IFERROR(VLOOKUP(II18,[1]Table2!$B$1:$Z$21,MATCH("xG/90",[1]Table2!$B$1:$Z$1,0),0)*VLOOKUP($B18,[1]Table2!$B$1:$Z$21,MATCH("xGA/90",[1]Table2!$B$1:$Z$1,0),0),"")</f>
        <v/>
      </c>
      <c r="IJ87" s="41" t="str">
        <f>IFERROR(VLOOKUP(IJ18,[1]Table2!$B$1:$Z$21,MATCH("xG/90",[1]Table2!$B$1:$Z$1,0),0)*VLOOKUP($B18,[1]Table2!$B$1:$Z$21,MATCH("xGA/90",[1]Table2!$B$1:$Z$1,0),0),"")</f>
        <v/>
      </c>
      <c r="IK87" s="41" t="str">
        <f>IFERROR(VLOOKUP(IK18,[1]Table2!$B$1:$Z$21,MATCH("xG/90",[1]Table2!$B$1:$Z$1,0),0)*VLOOKUP($B18,[1]Table2!$B$1:$Z$21,MATCH("xGA/90",[1]Table2!$B$1:$Z$1,0),0),"")</f>
        <v/>
      </c>
      <c r="IL87" s="41" t="str">
        <f>IFERROR(VLOOKUP(IL18,[1]Table2!$B$1:$Z$21,MATCH("xG/90",[1]Table2!$B$1:$Z$1,0),0)*VLOOKUP($B18,[1]Table2!$B$1:$Z$21,MATCH("xGA/90",[1]Table2!$B$1:$Z$1,0),0),"")</f>
        <v/>
      </c>
      <c r="IM87" s="41">
        <f>IFERROR(VLOOKUP(IM18,[1]Table2!$B$1:$Z$21,MATCH("xG/90",[1]Table2!$B$1:$Z$1,0),0)*VLOOKUP($B18,[1]Table2!$B$1:$Z$21,MATCH("xGA/90",[1]Table2!$B$1:$Z$1,0),0),"")</f>
        <v>1.685741935483871</v>
      </c>
      <c r="IN87" s="41" t="str">
        <f>IFERROR(VLOOKUP(IN18,[1]Table2!$B$1:$Z$21,MATCH("xG/90",[1]Table2!$B$1:$Z$1,0),0)*VLOOKUP($B18,[1]Table2!$B$1:$Z$21,MATCH("xGA/90",[1]Table2!$B$1:$Z$1,0),0),"")</f>
        <v/>
      </c>
      <c r="IO87" s="41" t="str">
        <f>IFERROR(VLOOKUP(IO18,[1]Table2!$B$1:$Z$21,MATCH("xG/90",[1]Table2!$B$1:$Z$1,0),0)*VLOOKUP($B18,[1]Table2!$B$1:$Z$21,MATCH("xGA/90",[1]Table2!$B$1:$Z$1,0),0),"")</f>
        <v/>
      </c>
      <c r="IP87" s="41">
        <f>IFERROR(VLOOKUP(IP18,[1]Table2!$B$1:$Z$21,MATCH("xG/90",[1]Table2!$B$1:$Z$1,0),0)*VLOOKUP($B18,[1]Table2!$B$1:$Z$21,MATCH("xGA/90",[1]Table2!$B$1:$Z$1,0),0),"")</f>
        <v>1.3600208116545267</v>
      </c>
      <c r="IQ87" s="41" t="str">
        <f>IFERROR(VLOOKUP(IQ18,[1]Table2!$B$1:$Z$21,MATCH("xG/90",[1]Table2!$B$1:$Z$1,0),0)*VLOOKUP($B18,[1]Table2!$B$1:$Z$21,MATCH("xGA/90",[1]Table2!$B$1:$Z$1,0),0),"")</f>
        <v/>
      </c>
      <c r="IR87" s="41" t="str">
        <f>IFERROR(VLOOKUP(IR18,[1]Table2!$B$1:$Z$21,MATCH("xG/90",[1]Table2!$B$1:$Z$1,0),0)*VLOOKUP($B18,[1]Table2!$B$1:$Z$21,MATCH("xGA/90",[1]Table2!$B$1:$Z$1,0),0),"")</f>
        <v/>
      </c>
      <c r="IS87" s="41">
        <f>IFERROR(VLOOKUP(IS18,[1]Table2!$B$1:$Z$21,MATCH("xG/90",[1]Table2!$B$1:$Z$1,0),0)*VLOOKUP($B18,[1]Table2!$B$1:$Z$21,MATCH("xGA/90",[1]Table2!$B$1:$Z$1,0),0),"")</f>
        <v>1.5355040322580646</v>
      </c>
      <c r="IT87" s="41" t="str">
        <f>IFERROR(VLOOKUP(IT18,[1]Table2!$B$1:$Z$21,MATCH("xG/90",[1]Table2!$B$1:$Z$1,0),0)*VLOOKUP($B18,[1]Table2!$B$1:$Z$21,MATCH("xGA/90",[1]Table2!$B$1:$Z$1,0),0),"")</f>
        <v/>
      </c>
      <c r="IU87" s="41" t="str">
        <f>IFERROR(VLOOKUP(IU18,[1]Table2!$B$1:$Z$21,MATCH("xG/90",[1]Table2!$B$1:$Z$1,0),0)*VLOOKUP($B18,[1]Table2!$B$1:$Z$21,MATCH("xGA/90",[1]Table2!$B$1:$Z$1,0),0),"")</f>
        <v/>
      </c>
      <c r="IV87" s="41" t="str">
        <f>IFERROR(VLOOKUP(IV18,[1]Table2!$B$1:$Z$21,MATCH("xG/90",[1]Table2!$B$1:$Z$1,0),0)*VLOOKUP($B18,[1]Table2!$B$1:$Z$21,MATCH("xGA/90",[1]Table2!$B$1:$Z$1,0),0),"")</f>
        <v/>
      </c>
      <c r="IW87" s="41" t="str">
        <f>IFERROR(VLOOKUP(IW18,[1]Table2!$B$1:$Z$21,MATCH("xG/90",[1]Table2!$B$1:$Z$1,0),0)*VLOOKUP($B18,[1]Table2!$B$1:$Z$21,MATCH("xGA/90",[1]Table2!$B$1:$Z$1,0),0),"")</f>
        <v/>
      </c>
      <c r="IX87" s="41" t="str">
        <f>IFERROR(VLOOKUP(IX18,[1]Table2!$B$1:$Z$21,MATCH("xG/90",[1]Table2!$B$1:$Z$1,0),0)*VLOOKUP($B18,[1]Table2!$B$1:$Z$21,MATCH("xGA/90",[1]Table2!$B$1:$Z$1,0),0),"")</f>
        <v/>
      </c>
      <c r="IY87" s="41" t="str">
        <f>IFERROR(VLOOKUP(IY18,[1]Table2!$B$1:$Z$21,MATCH("xG/90",[1]Table2!$B$1:$Z$1,0),0)*VLOOKUP($B18,[1]Table2!$B$1:$Z$21,MATCH("xGA/90",[1]Table2!$B$1:$Z$1,0),0),"")</f>
        <v/>
      </c>
      <c r="IZ87" s="41">
        <f>IFERROR(VLOOKUP(IZ18,[1]Table2!$B$1:$Z$21,MATCH("xG/90",[1]Table2!$B$1:$Z$1,0),0)*VLOOKUP($B18,[1]Table2!$B$1:$Z$21,MATCH("xGA/90",[1]Table2!$B$1:$Z$1,0),0),"")</f>
        <v>1.3399596774193547</v>
      </c>
      <c r="JA87" s="41" t="str">
        <f>IFERROR(VLOOKUP(JA18,[1]Table2!$B$1:$Z$21,MATCH("xG/90",[1]Table2!$B$1:$Z$1,0),0)*VLOOKUP($B18,[1]Table2!$B$1:$Z$21,MATCH("xGA/90",[1]Table2!$B$1:$Z$1,0),0),"")</f>
        <v/>
      </c>
      <c r="JB87" s="41" t="str">
        <f>IFERROR(VLOOKUP(JB18,[1]Table2!$B$1:$Z$21,MATCH("xG/90",[1]Table2!$B$1:$Z$1,0),0)*VLOOKUP($B18,[1]Table2!$B$1:$Z$21,MATCH("xGA/90",[1]Table2!$B$1:$Z$1,0),0),"")</f>
        <v/>
      </c>
      <c r="JC87" s="41" t="str">
        <f>IFERROR(VLOOKUP(JC18,[1]Table2!$B$1:$Z$21,MATCH("xG/90",[1]Table2!$B$1:$Z$1,0),0)*VLOOKUP($B18,[1]Table2!$B$1:$Z$21,MATCH("xGA/90",[1]Table2!$B$1:$Z$1,0),0),"")</f>
        <v/>
      </c>
      <c r="JD87" s="41" t="str">
        <f>IFERROR(VLOOKUP(JD18,[1]Table2!$B$1:$Z$21,MATCH("xG/90",[1]Table2!$B$1:$Z$1,0),0)*VLOOKUP($B18,[1]Table2!$B$1:$Z$21,MATCH("xGA/90",[1]Table2!$B$1:$Z$1,0),0),"")</f>
        <v/>
      </c>
      <c r="JE87" s="41" t="str">
        <f>IFERROR(VLOOKUP(JE18,[1]Table2!$B$1:$Z$21,MATCH("xG/90",[1]Table2!$B$1:$Z$1,0),0)*VLOOKUP($B18,[1]Table2!$B$1:$Z$21,MATCH("xGA/90",[1]Table2!$B$1:$Z$1,0),0),"")</f>
        <v/>
      </c>
      <c r="JF87" s="41" t="str">
        <f>IFERROR(VLOOKUP(JF18,[1]Table2!$B$1:$Z$21,MATCH("xG/90",[1]Table2!$B$1:$Z$1,0),0)*VLOOKUP($B18,[1]Table2!$B$1:$Z$21,MATCH("xGA/90",[1]Table2!$B$1:$Z$1,0),0),"")</f>
        <v/>
      </c>
      <c r="JG87" s="41" t="str">
        <f>IFERROR(VLOOKUP(JG18,[1]Table2!$B$1:$Z$21,MATCH("xG/90",[1]Table2!$B$1:$Z$1,0),0)*VLOOKUP($B18,[1]Table2!$B$1:$Z$21,MATCH("xGA/90",[1]Table2!$B$1:$Z$1,0),0),"")</f>
        <v/>
      </c>
      <c r="JH87" s="41">
        <f>IFERROR(VLOOKUP(JH18,[1]Table2!$B$1:$Z$21,MATCH("xG/90",[1]Table2!$B$1:$Z$1,0),0)*VLOOKUP($B18,[1]Table2!$B$1:$Z$21,MATCH("xGA/90",[1]Table2!$B$1:$Z$1,0),0),"")</f>
        <v>1.4874193548387098</v>
      </c>
      <c r="JI87" s="41" t="str">
        <f>IFERROR(VLOOKUP(JI18,[1]Table2!$B$1:$Z$21,MATCH("xG/90",[1]Table2!$B$1:$Z$1,0),0)*VLOOKUP($B18,[1]Table2!$B$1:$Z$21,MATCH("xGA/90",[1]Table2!$B$1:$Z$1,0),0),"")</f>
        <v/>
      </c>
      <c r="JJ87" s="41" t="str">
        <f>IFERROR(VLOOKUP(JJ18,[1]Table2!$B$1:$Z$21,MATCH("xG/90",[1]Table2!$B$1:$Z$1,0),0)*VLOOKUP($B18,[1]Table2!$B$1:$Z$21,MATCH("xGA/90",[1]Table2!$B$1:$Z$1,0),0),"")</f>
        <v/>
      </c>
      <c r="JK87" s="41" t="str">
        <f>IFERROR(VLOOKUP(JK18,[1]Table2!$B$1:$Z$21,MATCH("xG/90",[1]Table2!$B$1:$Z$1,0),0)*VLOOKUP($B18,[1]Table2!$B$1:$Z$21,MATCH("xGA/90",[1]Table2!$B$1:$Z$1,0),0),"")</f>
        <v/>
      </c>
      <c r="JL87" s="41">
        <f>IFERROR(VLOOKUP(JL18,[1]Table2!$B$1:$Z$21,MATCH("xG/90",[1]Table2!$B$1:$Z$1,0),0)*VLOOKUP($B18,[1]Table2!$B$1:$Z$21,MATCH("xGA/90",[1]Table2!$B$1:$Z$1,0),0),"")</f>
        <v>1.0995362903225807</v>
      </c>
      <c r="JM87" s="41" t="str">
        <f>IFERROR(VLOOKUP(JM18,[1]Table2!$B$1:$Z$21,MATCH("xG/90",[1]Table2!$B$1:$Z$1,0),0)*VLOOKUP($B18,[1]Table2!$B$1:$Z$21,MATCH("xGA/90",[1]Table2!$B$1:$Z$1,0),0),"")</f>
        <v/>
      </c>
      <c r="JN87" s="41" t="str">
        <f>IFERROR(VLOOKUP(JN18,[1]Table2!$B$1:$Z$21,MATCH("xG/90",[1]Table2!$B$1:$Z$1,0),0)*VLOOKUP($B18,[1]Table2!$B$1:$Z$21,MATCH("xGA/90",[1]Table2!$B$1:$Z$1,0),0),"")</f>
        <v/>
      </c>
      <c r="JO87" s="41">
        <f>IFERROR(VLOOKUP(JO18,[1]Table2!$B$1:$Z$21,MATCH("xG/90",[1]Table2!$B$1:$Z$1,0),0)*VLOOKUP($B18,[1]Table2!$B$1:$Z$21,MATCH("xGA/90",[1]Table2!$B$1:$Z$1,0),0),"")</f>
        <v>0.97772177419354844</v>
      </c>
      <c r="JP87" s="41" t="str">
        <f>IFERROR(VLOOKUP(JP18,[1]Table2!$B$1:$Z$21,MATCH("xG/90",[1]Table2!$B$1:$Z$1,0),0)*VLOOKUP($B18,[1]Table2!$B$1:$Z$21,MATCH("xGA/90",[1]Table2!$B$1:$Z$1,0),0),"")</f>
        <v/>
      </c>
      <c r="JQ87" s="41" t="str">
        <f>IFERROR(VLOOKUP(JQ18,[1]Table2!$B$1:$Z$21,MATCH("xG/90",[1]Table2!$B$1:$Z$1,0),0)*VLOOKUP($B18,[1]Table2!$B$1:$Z$21,MATCH("xGA/90",[1]Table2!$B$1:$Z$1,0),0),"")</f>
        <v/>
      </c>
      <c r="JR87" s="41" t="str">
        <f>IFERROR(VLOOKUP(JR18,[1]Table2!$B$1:$Z$21,MATCH("xG/90",[1]Table2!$B$1:$Z$1,0),0)*VLOOKUP($B18,[1]Table2!$B$1:$Z$21,MATCH("xGA/90",[1]Table2!$B$1:$Z$1,0),0),"")</f>
        <v/>
      </c>
      <c r="JS87" s="41" t="str">
        <f>IFERROR(VLOOKUP(JS18,[1]Table2!$B$1:$Z$21,MATCH("xG/90",[1]Table2!$B$1:$Z$1,0),0)*VLOOKUP($B18,[1]Table2!$B$1:$Z$21,MATCH("xGA/90",[1]Table2!$B$1:$Z$1,0),0),"")</f>
        <v/>
      </c>
      <c r="JT87" s="41" t="str">
        <f>IFERROR(VLOOKUP(JT18,[1]Table2!$B$1:$Z$21,MATCH("xG/90",[1]Table2!$B$1:$Z$1,0),0)*VLOOKUP($B18,[1]Table2!$B$1:$Z$21,MATCH("xGA/90",[1]Table2!$B$1:$Z$1,0),0),"")</f>
        <v/>
      </c>
      <c r="JU87" s="41" t="str">
        <f>IFERROR(VLOOKUP(JU18,[1]Table2!$B$1:$Z$21,MATCH("xG/90",[1]Table2!$B$1:$Z$1,0),0)*VLOOKUP($B18,[1]Table2!$B$1:$Z$21,MATCH("xGA/90",[1]Table2!$B$1:$Z$1,0),0),"")</f>
        <v/>
      </c>
      <c r="JV87" s="41">
        <f>IFERROR(VLOOKUP(JV18,[1]Table2!$B$1:$Z$21,MATCH("xG/90",[1]Table2!$B$1:$Z$1,0),0)*VLOOKUP($B18,[1]Table2!$B$1:$Z$21,MATCH("xGA/90",[1]Table2!$B$1:$Z$1,0),0),"")</f>
        <v>2.0548185483870967</v>
      </c>
      <c r="JW87" s="41" t="str">
        <f>IFERROR(VLOOKUP(JW18,[1]Table2!$B$1:$Z$21,MATCH("xG/90",[1]Table2!$B$1:$Z$1,0),0)*VLOOKUP($B18,[1]Table2!$B$1:$Z$21,MATCH("xGA/90",[1]Table2!$B$1:$Z$1,0),0),"")</f>
        <v/>
      </c>
      <c r="JX87" s="41" t="str">
        <f>IFERROR(VLOOKUP(JX18,[1]Table2!$B$1:$Z$21,MATCH("xG/90",[1]Table2!$B$1:$Z$1,0),0)*VLOOKUP($B18,[1]Table2!$B$1:$Z$21,MATCH("xGA/90",[1]Table2!$B$1:$Z$1,0),0),"")</f>
        <v/>
      </c>
      <c r="JY87" s="41" t="str">
        <f>IFERROR(VLOOKUP(JY18,[1]Table2!$B$1:$Z$21,MATCH("xG/90",[1]Table2!$B$1:$Z$1,0),0)*VLOOKUP($B18,[1]Table2!$B$1:$Z$21,MATCH("xGA/90",[1]Table2!$B$1:$Z$1,0),0),"")</f>
        <v/>
      </c>
      <c r="JZ87" s="41" t="str">
        <f>IFERROR(VLOOKUP(JZ18,[1]Table2!$B$1:$Z$21,MATCH("xG/90",[1]Table2!$B$1:$Z$1,0),0)*VLOOKUP($B18,[1]Table2!$B$1:$Z$21,MATCH("xGA/90",[1]Table2!$B$1:$Z$1,0),0),"")</f>
        <v/>
      </c>
      <c r="KA87" s="41" t="str">
        <f>IFERROR(VLOOKUP(KA18,[1]Table2!$B$1:$Z$21,MATCH("xG/90",[1]Table2!$B$1:$Z$1,0),0)*VLOOKUP($B18,[1]Table2!$B$1:$Z$21,MATCH("xGA/90",[1]Table2!$B$1:$Z$1,0),0),"")</f>
        <v/>
      </c>
      <c r="KB87" s="41">
        <f>IFERROR(VLOOKUP(KB18,[1]Table2!$B$1:$Z$21,MATCH("xG/90",[1]Table2!$B$1:$Z$1,0),0)*VLOOKUP($B18,[1]Table2!$B$1:$Z$21,MATCH("xGA/90",[1]Table2!$B$1:$Z$1,0),0),"")</f>
        <v>1.2726411290322583</v>
      </c>
      <c r="KC87" s="41" t="str">
        <f>IFERROR(VLOOKUP(KC18,[1]Table2!$B$1:$Z$21,MATCH("xG/90",[1]Table2!$B$1:$Z$1,0),0)*VLOOKUP($B18,[1]Table2!$B$1:$Z$21,MATCH("xGA/90",[1]Table2!$B$1:$Z$1,0),0),"")</f>
        <v/>
      </c>
      <c r="KD87" s="41" t="str">
        <f>IFERROR(VLOOKUP(KD18,[1]Table2!$B$1:$Z$21,MATCH("xG/90",[1]Table2!$B$1:$Z$1,0),0)*VLOOKUP($B18,[1]Table2!$B$1:$Z$21,MATCH("xGA/90",[1]Table2!$B$1:$Z$1,0),0),"")</f>
        <v/>
      </c>
      <c r="KE87" s="41" t="str">
        <f>IFERROR(VLOOKUP(KE18,[1]Table2!$B$1:$Z$21,MATCH("xG/90",[1]Table2!$B$1:$Z$1,0),0)*VLOOKUP($B18,[1]Table2!$B$1:$Z$21,MATCH("xGA/90",[1]Table2!$B$1:$Z$1,0),0),"")</f>
        <v/>
      </c>
      <c r="KF87" s="41" t="str">
        <f>IFERROR(VLOOKUP(KF18,[1]Table2!$B$1:$Z$21,MATCH("xG/90",[1]Table2!$B$1:$Z$1,0),0)*VLOOKUP($B18,[1]Table2!$B$1:$Z$21,MATCH("xGA/90",[1]Table2!$B$1:$Z$1,0),0),"")</f>
        <v/>
      </c>
      <c r="KG87" s="41">
        <f>IFERROR(VLOOKUP(KG18,[1]Table2!$B$1:$Z$21,MATCH("xG/90",[1]Table2!$B$1:$Z$1,0),0)*VLOOKUP($B18,[1]Table2!$B$1:$Z$21,MATCH("xGA/90",[1]Table2!$B$1:$Z$1,0),0),"")</f>
        <v>1.9101223581757509</v>
      </c>
      <c r="KH87" s="41" t="str">
        <f>IFERROR(VLOOKUP(KH18,[1]Table2!$B$1:$Z$21,MATCH("xG/90",[1]Table2!$B$1:$Z$1,0),0)*VLOOKUP($B18,[1]Table2!$B$1:$Z$21,MATCH("xGA/90",[1]Table2!$B$1:$Z$1,0),0),"")</f>
        <v/>
      </c>
      <c r="KI87" s="41" t="str">
        <f>IFERROR(VLOOKUP(KI18,[1]Table2!$B$1:$Z$21,MATCH("xG/90",[1]Table2!$B$1:$Z$1,0),0)*VLOOKUP($B18,[1]Table2!$B$1:$Z$21,MATCH("xGA/90",[1]Table2!$B$1:$Z$1,0),0),"")</f>
        <v/>
      </c>
      <c r="KJ87" s="41" t="str">
        <f>IFERROR(VLOOKUP(KJ18,[1]Table2!$B$1:$Z$21,MATCH("xG/90",[1]Table2!$B$1:$Z$1,0),0)*VLOOKUP($B18,[1]Table2!$B$1:$Z$21,MATCH("xGA/90",[1]Table2!$B$1:$Z$1,0),0),"")</f>
        <v/>
      </c>
      <c r="KK87" s="41">
        <f>IFERROR(VLOOKUP(KK18,[1]Table2!$B$1:$Z$21,MATCH("xG/90",[1]Table2!$B$1:$Z$1,0),0)*VLOOKUP($B18,[1]Table2!$B$1:$Z$21,MATCH("xGA/90",[1]Table2!$B$1:$Z$1,0),0),"")</f>
        <v>1.2950806451612904</v>
      </c>
      <c r="KL87" s="41" t="str">
        <f>IFERROR(VLOOKUP(KL18,[1]Table2!$B$1:$Z$21,MATCH("xG/90",[1]Table2!$B$1:$Z$1,0),0)*VLOOKUP($B18,[1]Table2!$B$1:$Z$21,MATCH("xGA/90",[1]Table2!$B$1:$Z$1,0),0),"")</f>
        <v/>
      </c>
      <c r="KM87" s="41" t="str">
        <f>IFERROR(VLOOKUP(KM18,[1]Table2!$B$1:$Z$21,MATCH("xG/90",[1]Table2!$B$1:$Z$1,0),0)*VLOOKUP($B18,[1]Table2!$B$1:$Z$21,MATCH("xGA/90",[1]Table2!$B$1:$Z$1,0),0),"")</f>
        <v/>
      </c>
      <c r="KN87" s="41" t="str">
        <f>IFERROR(VLOOKUP(KN18,[1]Table2!$B$1:$Z$21,MATCH("xG/90",[1]Table2!$B$1:$Z$1,0),0)*VLOOKUP($B18,[1]Table2!$B$1:$Z$21,MATCH("xGA/90",[1]Table2!$B$1:$Z$1,0),0),"")</f>
        <v/>
      </c>
      <c r="KO87" s="41" t="str">
        <f>IFERROR(VLOOKUP(KO18,[1]Table2!$B$1:$Z$21,MATCH("xG/90",[1]Table2!$B$1:$Z$1,0),0)*VLOOKUP($B18,[1]Table2!$B$1:$Z$21,MATCH("xGA/90",[1]Table2!$B$1:$Z$1,0),0),"")</f>
        <v/>
      </c>
      <c r="KP87" s="41" t="str">
        <f>IFERROR(VLOOKUP(KP18,[1]Table2!$B$1:$Z$21,MATCH("xG/90",[1]Table2!$B$1:$Z$1,0),0)*VLOOKUP($B18,[1]Table2!$B$1:$Z$21,MATCH("xGA/90",[1]Table2!$B$1:$Z$1,0),0),"")</f>
        <v/>
      </c>
      <c r="KQ87" s="41">
        <f>IFERROR(VLOOKUP(KQ18,[1]Table2!$B$1:$Z$21,MATCH("xG/90",[1]Table2!$B$1:$Z$1,0),0)*VLOOKUP($B18,[1]Table2!$B$1:$Z$21,MATCH("xGA/90",[1]Table2!$B$1:$Z$1,0),0),"")</f>
        <v>1.3070759625390218</v>
      </c>
      <c r="KR87" s="41" t="str">
        <f>IFERROR(VLOOKUP(KR18,[1]Table2!$B$1:$Z$21,MATCH("xG/90",[1]Table2!$B$1:$Z$1,0),0)*VLOOKUP($B18,[1]Table2!$B$1:$Z$21,MATCH("xGA/90",[1]Table2!$B$1:$Z$1,0),0),"")</f>
        <v/>
      </c>
      <c r="KS87" s="41" t="str">
        <f>IFERROR(VLOOKUP(KS18,[1]Table2!$B$1:$Z$21,MATCH("xG/90",[1]Table2!$B$1:$Z$1,0),0)*VLOOKUP($B18,[1]Table2!$B$1:$Z$21,MATCH("xGA/90",[1]Table2!$B$1:$Z$1,0),0),"")</f>
        <v/>
      </c>
      <c r="KT87" s="41" t="str">
        <f>IFERROR(VLOOKUP(KT18,[1]Table2!$B$1:$Z$21,MATCH("xG/90",[1]Table2!$B$1:$Z$1,0),0)*VLOOKUP($B18,[1]Table2!$B$1:$Z$21,MATCH("xGA/90",[1]Table2!$B$1:$Z$1,0),0),"")</f>
        <v/>
      </c>
      <c r="KU87" s="41" t="str">
        <f>IFERROR(VLOOKUP(KU18,[1]Table2!$B$1:$Z$21,MATCH("xG/90",[1]Table2!$B$1:$Z$1,0),0)*VLOOKUP($B18,[1]Table2!$B$1:$Z$21,MATCH("xGA/90",[1]Table2!$B$1:$Z$1,0),0),"")</f>
        <v/>
      </c>
      <c r="KV87" s="41" t="str">
        <f>IFERROR(VLOOKUP(KV18,[1]Table2!$B$1:$Z$21,MATCH("xG/90",[1]Table2!$B$1:$Z$1,0),0)*VLOOKUP($B18,[1]Table2!$B$1:$Z$21,MATCH("xGA/90",[1]Table2!$B$1:$Z$1,0),0),"")</f>
        <v/>
      </c>
      <c r="KW87" s="41" t="str">
        <f>IFERROR(VLOOKUP(KW18,[1]Table2!$B$1:$Z$21,MATCH("xG/90",[1]Table2!$B$1:$Z$1,0),0)*VLOOKUP($B18,[1]Table2!$B$1:$Z$21,MATCH("xGA/90",[1]Table2!$B$1:$Z$1,0),0),"")</f>
        <v/>
      </c>
      <c r="KX87" s="41" t="str">
        <f>IFERROR(VLOOKUP(KX18,[1]Table2!$B$1:$Z$21,MATCH("xG/90",[1]Table2!$B$1:$Z$1,0),0)*VLOOKUP($B18,[1]Table2!$B$1:$Z$21,MATCH("xGA/90",[1]Table2!$B$1:$Z$1,0),0),"")</f>
        <v/>
      </c>
      <c r="KY87" s="41" t="str">
        <f>IFERROR(VLOOKUP(KY18,[1]Table2!$B$1:$Z$21,MATCH("xG/90",[1]Table2!$B$1:$Z$1,0),0)*VLOOKUP($B18,[1]Table2!$B$1:$Z$21,MATCH("xGA/90",[1]Table2!$B$1:$Z$1,0),0),"")</f>
        <v/>
      </c>
      <c r="KZ87" s="41" t="str">
        <f>IFERROR(VLOOKUP(KZ18,[1]Table2!$B$1:$Z$21,MATCH("xG/90",[1]Table2!$B$1:$Z$1,0),0)*VLOOKUP($B18,[1]Table2!$B$1:$Z$21,MATCH("xGA/90",[1]Table2!$B$1:$Z$1,0),0),"")</f>
        <v/>
      </c>
      <c r="LA87" s="41" t="str">
        <f>IFERROR(VLOOKUP(LA18,[1]Table2!$B$1:$Z$21,MATCH("xG/90",[1]Table2!$B$1:$Z$1,0),0)*VLOOKUP($B18,[1]Table2!$B$1:$Z$21,MATCH("xGA/90",[1]Table2!$B$1:$Z$1,0),0),"")</f>
        <v/>
      </c>
      <c r="LB87" s="41" t="str">
        <f>IFERROR(VLOOKUP(LB18,[1]Table2!$B$1:$Z$21,MATCH("xG/90",[1]Table2!$B$1:$Z$1,0),0)*VLOOKUP($B18,[1]Table2!$B$1:$Z$21,MATCH("xGA/90",[1]Table2!$B$1:$Z$1,0),0),"")</f>
        <v/>
      </c>
      <c r="LC87" s="41" t="str">
        <f>IFERROR(VLOOKUP(LC18,[1]Table2!$B$1:$Z$21,MATCH("xG/90",[1]Table2!$B$1:$Z$1,0),0)*VLOOKUP($B18,[1]Table2!$B$1:$Z$21,MATCH("xGA/90",[1]Table2!$B$1:$Z$1,0),0),"")</f>
        <v/>
      </c>
      <c r="LD87" s="41" t="str">
        <f>IFERROR(VLOOKUP(LD18,[1]Table2!$B$1:$Z$21,MATCH("xG/90",[1]Table2!$B$1:$Z$1,0),0)*VLOOKUP($B18,[1]Table2!$B$1:$Z$21,MATCH("xGA/90",[1]Table2!$B$1:$Z$1,0),0),"")</f>
        <v/>
      </c>
      <c r="LE87" s="41" t="str">
        <f>IFERROR(VLOOKUP(LE18,[1]Table2!$B$1:$Z$21,MATCH("xG/90",[1]Table2!$B$1:$Z$1,0),0)*VLOOKUP($B18,[1]Table2!$B$1:$Z$21,MATCH("xGA/90",[1]Table2!$B$1:$Z$1,0),0),"")</f>
        <v/>
      </c>
      <c r="LF87" s="41" t="str">
        <f>IFERROR(VLOOKUP(LF18,[1]Table2!$B$1:$Z$21,MATCH("xG/90",[1]Table2!$B$1:$Z$1,0),0)*VLOOKUP($B18,[1]Table2!$B$1:$Z$21,MATCH("xGA/90",[1]Table2!$B$1:$Z$1,0),0),"")</f>
        <v/>
      </c>
      <c r="LG87" s="41" t="str">
        <f>IFERROR(VLOOKUP(LG18,[1]Table2!$B$1:$Z$21,MATCH("xG/90",[1]Table2!$B$1:$Z$1,0),0)*VLOOKUP($B18,[1]Table2!$B$1:$Z$21,MATCH("xGA/90",[1]Table2!$B$1:$Z$1,0),0),"")</f>
        <v/>
      </c>
      <c r="LH87" s="41" t="str">
        <f>IFERROR(VLOOKUP(LH18,[1]Table2!$B$1:$Z$21,MATCH("xG/90",[1]Table2!$B$1:$Z$1,0),0)*VLOOKUP($B18,[1]Table2!$B$1:$Z$21,MATCH("xGA/90",[1]Table2!$B$1:$Z$1,0),0),"")</f>
        <v/>
      </c>
      <c r="LI87" s="41" t="str">
        <f>IFERROR(VLOOKUP(LI18,[1]Table2!$B$1:$Z$21,MATCH("xG/90",[1]Table2!$B$1:$Z$1,0),0)*VLOOKUP($B18,[1]Table2!$B$1:$Z$21,MATCH("xGA/90",[1]Table2!$B$1:$Z$1,0),0),"")</f>
        <v/>
      </c>
      <c r="LJ87" s="41" t="str">
        <f>IFERROR(VLOOKUP(LJ18,[1]Table2!$B$1:$Z$21,MATCH("xG/90",[1]Table2!$B$1:$Z$1,0),0)*VLOOKUP($B18,[1]Table2!$B$1:$Z$21,MATCH("xGA/90",[1]Table2!$B$1:$Z$1,0),0),"")</f>
        <v/>
      </c>
      <c r="LK87" s="41" t="str">
        <f>IFERROR(VLOOKUP(LK18,[1]Table2!$B$1:$Z$21,MATCH("xG/90",[1]Table2!$B$1:$Z$1,0),0)*VLOOKUP($B18,[1]Table2!$B$1:$Z$21,MATCH("xGA/90",[1]Table2!$B$1:$Z$1,0),0),"")</f>
        <v/>
      </c>
      <c r="LL87" s="41" t="str">
        <f>IFERROR(VLOOKUP(LL18,[1]Table2!$B$1:$Z$21,MATCH("xG/90",[1]Table2!$B$1:$Z$1,0),0)*VLOOKUP($B18,[1]Table2!$B$1:$Z$21,MATCH("xGA/90",[1]Table2!$B$1:$Z$1,0),0),"")</f>
        <v/>
      </c>
      <c r="LM87" s="41" t="str">
        <f>IFERROR(VLOOKUP(LM18,[1]Table2!$B$1:$Z$21,MATCH("xG/90",[1]Table2!$B$1:$Z$1,0),0)*VLOOKUP($B18,[1]Table2!$B$1:$Z$21,MATCH("xGA/90",[1]Table2!$B$1:$Z$1,0),0),"")</f>
        <v/>
      </c>
      <c r="LN87" s="41" t="str">
        <f>IFERROR(VLOOKUP(LN18,[1]Table2!$B$1:$Z$21,MATCH("xG/90",[1]Table2!$B$1:$Z$1,0),0)*VLOOKUP($B18,[1]Table2!$B$1:$Z$21,MATCH("xGA/90",[1]Table2!$B$1:$Z$1,0),0),"")</f>
        <v/>
      </c>
      <c r="LO87" s="41" t="str">
        <f>IFERROR(VLOOKUP(LO18,[1]Table2!$B$1:$Z$21,MATCH("xG/90",[1]Table2!$B$1:$Z$1,0),0)*VLOOKUP($B18,[1]Table2!$B$1:$Z$21,MATCH("xGA/90",[1]Table2!$B$1:$Z$1,0),0),"")</f>
        <v/>
      </c>
      <c r="LP87" s="41" t="str">
        <f>IFERROR(VLOOKUP(LP18,[1]Table2!$B$1:$Z$21,MATCH("xG/90",[1]Table2!$B$1:$Z$1,0),0)*VLOOKUP($B18,[1]Table2!$B$1:$Z$21,MATCH("xGA/90",[1]Table2!$B$1:$Z$1,0),0),"")</f>
        <v/>
      </c>
      <c r="LQ87" s="41" t="str">
        <f>IFERROR(VLOOKUP(LQ18,[1]Table2!$B$1:$Z$21,MATCH("xG/90",[1]Table2!$B$1:$Z$1,0),0)*VLOOKUP($B18,[1]Table2!$B$1:$Z$21,MATCH("xGA/90",[1]Table2!$B$1:$Z$1,0),0),"")</f>
        <v/>
      </c>
      <c r="LR87" s="41" t="str">
        <f>IFERROR(VLOOKUP(LR18,[1]Table2!$B$1:$Z$21,MATCH("xG/90",[1]Table2!$B$1:$Z$1,0),0)*VLOOKUP($B18,[1]Table2!$B$1:$Z$21,MATCH("xGA/90",[1]Table2!$B$1:$Z$1,0),0),"")</f>
        <v/>
      </c>
      <c r="LS87" s="41" t="str">
        <f>IFERROR(VLOOKUP(LS18,[1]Table2!$B$1:$Z$21,MATCH("xG/90",[1]Table2!$B$1:$Z$1,0),0)*VLOOKUP($B18,[1]Table2!$B$1:$Z$21,MATCH("xGA/90",[1]Table2!$B$1:$Z$1,0),0),"")</f>
        <v/>
      </c>
      <c r="LT87" s="41" t="str">
        <f>IFERROR(VLOOKUP(LT18,[1]Table2!$B$1:$Z$21,MATCH("xG/90",[1]Table2!$B$1:$Z$1,0),0)*VLOOKUP($B18,[1]Table2!$B$1:$Z$21,MATCH("xGA/90",[1]Table2!$B$1:$Z$1,0),0),"")</f>
        <v/>
      </c>
      <c r="LU87" s="41" t="str">
        <f>IFERROR(VLOOKUP(LU18,[1]Table2!$B$1:$Z$21,MATCH("xG/90",[1]Table2!$B$1:$Z$1,0),0)*VLOOKUP($B18,[1]Table2!$B$1:$Z$21,MATCH("xGA/90",[1]Table2!$B$1:$Z$1,0),0),"")</f>
        <v/>
      </c>
      <c r="LV87" s="41" t="str">
        <f>IFERROR(VLOOKUP(LV18,[1]Table2!$B$1:$Z$21,MATCH("xG/90",[1]Table2!$B$1:$Z$1,0),0)*VLOOKUP($B18,[1]Table2!$B$1:$Z$21,MATCH("xGA/90",[1]Table2!$B$1:$Z$1,0),0),"")</f>
        <v/>
      </c>
      <c r="LW87" s="41" t="str">
        <f>IFERROR(VLOOKUP(LW18,[1]Table2!$B$1:$Z$21,MATCH("xG/90",[1]Table2!$B$1:$Z$1,0),0)*VLOOKUP($B18,[1]Table2!$B$1:$Z$21,MATCH("xGA/90",[1]Table2!$B$1:$Z$1,0),0),"")</f>
        <v/>
      </c>
      <c r="LX87" s="41" t="str">
        <f>IFERROR(VLOOKUP(LX18,[1]Table2!$B$1:$Z$21,MATCH("xG/90",[1]Table2!$B$1:$Z$1,0),0)*VLOOKUP($B18,[1]Table2!$B$1:$Z$21,MATCH("xGA/90",[1]Table2!$B$1:$Z$1,0),0),"")</f>
        <v/>
      </c>
      <c r="LY87" s="41" t="str">
        <f>IFERROR(VLOOKUP(LY18,[1]Table2!$B$1:$Z$21,MATCH("xG/90",[1]Table2!$B$1:$Z$1,0),0)*VLOOKUP($B18,[1]Table2!$B$1:$Z$21,MATCH("xGA/90",[1]Table2!$B$1:$Z$1,0),0),"")</f>
        <v/>
      </c>
      <c r="LZ87" s="41" t="str">
        <f>IFERROR(VLOOKUP(LZ18,[1]Table2!$B$1:$Z$21,MATCH("xG/90",[1]Table2!$B$1:$Z$1,0),0)*VLOOKUP($B18,[1]Table2!$B$1:$Z$21,MATCH("xGA/90",[1]Table2!$B$1:$Z$1,0),0),"")</f>
        <v/>
      </c>
      <c r="MA87" s="41" t="str">
        <f>IFERROR(VLOOKUP(MA18,[1]Table2!$B$1:$Z$21,MATCH("xG/90",[1]Table2!$B$1:$Z$1,0),0)*VLOOKUP($B18,[1]Table2!$B$1:$Z$21,MATCH("xGA/90",[1]Table2!$B$1:$Z$1,0),0),"")</f>
        <v/>
      </c>
      <c r="MB87" s="41" t="str">
        <f>IFERROR(VLOOKUP(MB18,[1]Table2!$B$1:$Z$21,MATCH("xG/90",[1]Table2!$B$1:$Z$1,0),0)*VLOOKUP($B18,[1]Table2!$B$1:$Z$21,MATCH("xGA/90",[1]Table2!$B$1:$Z$1,0),0),"")</f>
        <v/>
      </c>
      <c r="MC87" s="41" t="str">
        <f>IFERROR(VLOOKUP(MC18,[1]Table2!$B$1:$Z$21,MATCH("xG/90",[1]Table2!$B$1:$Z$1,0),0)*VLOOKUP($B18,[1]Table2!$B$1:$Z$21,MATCH("xGA/90",[1]Table2!$B$1:$Z$1,0),0),"")</f>
        <v/>
      </c>
      <c r="MD87" s="41" t="str">
        <f>IFERROR(VLOOKUP(MD18,[1]Table2!$B$1:$Z$21,MATCH("xG/90",[1]Table2!$B$1:$Z$1,0),0)*VLOOKUP($B18,[1]Table2!$B$1:$Z$21,MATCH("xGA/90",[1]Table2!$B$1:$Z$1,0),0),"")</f>
        <v/>
      </c>
      <c r="ME87" s="41" t="str">
        <f>IFERROR(VLOOKUP(ME18,[1]Table2!$B$1:$Z$21,MATCH("xG/90",[1]Table2!$B$1:$Z$1,0),0)*VLOOKUP($B18,[1]Table2!$B$1:$Z$21,MATCH("xGA/90",[1]Table2!$B$1:$Z$1,0),0),"")</f>
        <v/>
      </c>
      <c r="MF87" s="41" t="str">
        <f>IFERROR(VLOOKUP(MF18,[1]Table2!$B$1:$Z$21,MATCH("xG/90",[1]Table2!$B$1:$Z$1,0),0)*VLOOKUP($B18,[1]Table2!$B$1:$Z$21,MATCH("xGA/90",[1]Table2!$B$1:$Z$1,0),0),"")</f>
        <v/>
      </c>
      <c r="MG87" s="41" t="str">
        <f>IFERROR(VLOOKUP(MG18,[1]Table2!$B$1:$Z$21,MATCH("xG/90",[1]Table2!$B$1:$Z$1,0),0)*VLOOKUP($B18,[1]Table2!$B$1:$Z$21,MATCH("xGA/90",[1]Table2!$B$1:$Z$1,0),0),"")</f>
        <v/>
      </c>
      <c r="MH87" s="41" t="str">
        <f>IFERROR(VLOOKUP(MH18,[1]Table2!$B$1:$Z$21,MATCH("xG/90",[1]Table2!$B$1:$Z$1,0),0)*VLOOKUP($B18,[1]Table2!$B$1:$Z$21,MATCH("xGA/90",[1]Table2!$B$1:$Z$1,0),0),"")</f>
        <v/>
      </c>
      <c r="MI87" s="41" t="str">
        <f>IFERROR(VLOOKUP(MI18,[1]Table2!$B$1:$Z$21,MATCH("xG/90",[1]Table2!$B$1:$Z$1,0),0)*VLOOKUP($B18,[1]Table2!$B$1:$Z$21,MATCH("xGA/90",[1]Table2!$B$1:$Z$1,0),0),"")</f>
        <v/>
      </c>
      <c r="MJ87" s="41" t="str">
        <f>IFERROR(VLOOKUP(MJ18,[1]Table2!$B$1:$Z$21,MATCH("xG/90",[1]Table2!$B$1:$Z$1,0),0)*VLOOKUP($B18,[1]Table2!$B$1:$Z$21,MATCH("xGA/90",[1]Table2!$B$1:$Z$1,0),0),"")</f>
        <v/>
      </c>
      <c r="MK87" s="41" t="str">
        <f>IFERROR(VLOOKUP(MK18,[1]Table2!$B$1:$Z$21,MATCH("xG/90",[1]Table2!$B$1:$Z$1,0),0)*VLOOKUP($B18,[1]Table2!$B$1:$Z$21,MATCH("xGA/90",[1]Table2!$B$1:$Z$1,0),0),"")</f>
        <v/>
      </c>
      <c r="ML87" s="41" t="str">
        <f>IFERROR(VLOOKUP(ML18,[1]Table2!$B$1:$Z$21,MATCH("xG/90",[1]Table2!$B$1:$Z$1,0),0)*VLOOKUP($B18,[1]Table2!$B$1:$Z$21,MATCH("xGA/90",[1]Table2!$B$1:$Z$1,0),0),"")</f>
        <v/>
      </c>
      <c r="MM87" s="41" t="str">
        <f>IFERROR(VLOOKUP(MM18,[1]Table2!$B$1:$Z$21,MATCH("xG/90",[1]Table2!$B$1:$Z$1,0),0)*VLOOKUP($B18,[1]Table2!$B$1:$Z$21,MATCH("xGA/90",[1]Table2!$B$1:$Z$1,0),0),"")</f>
        <v/>
      </c>
      <c r="MN87" s="41" t="str">
        <f>IFERROR(VLOOKUP(MN18,[1]Table2!$B$1:$Z$21,MATCH("xG/90",[1]Table2!$B$1:$Z$1,0),0)*VLOOKUP($B18,[1]Table2!$B$1:$Z$21,MATCH("xGA/90",[1]Table2!$B$1:$Z$1,0),0),"")</f>
        <v/>
      </c>
      <c r="MO87" s="41" t="str">
        <f>IFERROR(VLOOKUP(MO18,[1]Table2!$B$1:$Z$21,MATCH("xG/90",[1]Table2!$B$1:$Z$1,0),0)*VLOOKUP($B18,[1]Table2!$B$1:$Z$21,MATCH("xGA/90",[1]Table2!$B$1:$Z$1,0),0),"")</f>
        <v/>
      </c>
      <c r="MP87" s="41" t="str">
        <f>IFERROR(VLOOKUP(MP18,[1]Table2!$B$1:$Z$21,MATCH("xG/90",[1]Table2!$B$1:$Z$1,0),0)*VLOOKUP($B18,[1]Table2!$B$1:$Z$21,MATCH("xGA/90",[1]Table2!$B$1:$Z$1,0),0),"")</f>
        <v/>
      </c>
      <c r="MQ87" s="41" t="str">
        <f>IFERROR(VLOOKUP(MQ18,[1]Table2!$B$1:$Z$21,MATCH("xG/90",[1]Table2!$B$1:$Z$1,0),0)*VLOOKUP($B18,[1]Table2!$B$1:$Z$21,MATCH("xGA/90",[1]Table2!$B$1:$Z$1,0),0),"")</f>
        <v/>
      </c>
      <c r="MR87" s="41" t="str">
        <f>IFERROR(VLOOKUP(MR18,[1]Table2!$B$1:$Z$21,MATCH("xG/90",[1]Table2!$B$1:$Z$1,0),0)*VLOOKUP($B18,[1]Table2!$B$1:$Z$21,MATCH("xGA/90",[1]Table2!$B$1:$Z$1,0),0),"")</f>
        <v/>
      </c>
      <c r="MS87" s="41" t="str">
        <f>IFERROR(VLOOKUP(MS18,[1]Table2!$B$1:$Z$21,MATCH("xG/90",[1]Table2!$B$1:$Z$1,0),0)*VLOOKUP($B18,[1]Table2!$B$1:$Z$21,MATCH("xGA/90",[1]Table2!$B$1:$Z$1,0),0),"")</f>
        <v/>
      </c>
      <c r="MT87" s="41" t="str">
        <f>IFERROR(VLOOKUP(MT18,[1]Table2!$B$1:$Z$21,MATCH("xG/90",[1]Table2!$B$1:$Z$1,0),0)*VLOOKUP($B18,[1]Table2!$B$1:$Z$21,MATCH("xGA/90",[1]Table2!$B$1:$Z$1,0),0),"")</f>
        <v/>
      </c>
      <c r="MU87" s="41" t="str">
        <f>IFERROR(VLOOKUP(MU18,[1]Table2!$B$1:$Z$21,MATCH("xG/90",[1]Table2!$B$1:$Z$1,0),0)*VLOOKUP($B18,[1]Table2!$B$1:$Z$21,MATCH("xGA/90",[1]Table2!$B$1:$Z$1,0),0),"")</f>
        <v/>
      </c>
      <c r="MV87" s="41" t="str">
        <f>IFERROR(VLOOKUP(MV18,[1]Table2!$B$1:$Z$21,MATCH("xG/90",[1]Table2!$B$1:$Z$1,0),0)*VLOOKUP($B18,[1]Table2!$B$1:$Z$21,MATCH("xGA/90",[1]Table2!$B$1:$Z$1,0),0),"")</f>
        <v/>
      </c>
      <c r="MW87" s="41" t="str">
        <f>IFERROR(VLOOKUP(MW18,[1]Table2!$B$1:$Z$21,MATCH("xG/90",[1]Table2!$B$1:$Z$1,0),0)*VLOOKUP($B18,[1]Table2!$B$1:$Z$21,MATCH("xGA/90",[1]Table2!$B$1:$Z$1,0),0),"")</f>
        <v/>
      </c>
      <c r="MX87" s="41" t="str">
        <f>IFERROR(VLOOKUP(MX18,[1]Table2!$B$1:$Z$21,MATCH("xG/90",[1]Table2!$B$1:$Z$1,0),0)*VLOOKUP($B18,[1]Table2!$B$1:$Z$21,MATCH("xGA/90",[1]Table2!$B$1:$Z$1,0),0),"")</f>
        <v/>
      </c>
      <c r="MY87" s="41" t="str">
        <f>IFERROR(VLOOKUP(MY18,[1]Table2!$B$1:$Z$21,MATCH("xG/90",[1]Table2!$B$1:$Z$1,0),0)*VLOOKUP($B18,[1]Table2!$B$1:$Z$21,MATCH("xGA/90",[1]Table2!$B$1:$Z$1,0),0),"")</f>
        <v/>
      </c>
      <c r="MZ87" s="41" t="str">
        <f>IFERROR(VLOOKUP(MZ18,[1]Table2!$B$1:$Z$21,MATCH("xG/90",[1]Table2!$B$1:$Z$1,0),0)*VLOOKUP($B18,[1]Table2!$B$1:$Z$21,MATCH("xGA/90",[1]Table2!$B$1:$Z$1,0),0),"")</f>
        <v/>
      </c>
      <c r="NA87" s="41" t="str">
        <f>IFERROR(VLOOKUP(NA18,[1]Table2!$B$1:$Z$21,MATCH("xG/90",[1]Table2!$B$1:$Z$1,0),0)*VLOOKUP($B18,[1]Table2!$B$1:$Z$21,MATCH("xGA/90",[1]Table2!$B$1:$Z$1,0),0),"")</f>
        <v/>
      </c>
      <c r="NB87" s="41" t="str">
        <f>IFERROR(VLOOKUP(NB18,[1]Table2!$B$1:$Z$21,MATCH("xG/90",[1]Table2!$B$1:$Z$1,0),0)*VLOOKUP($B18,[1]Table2!$B$1:$Z$21,MATCH("xGA/90",[1]Table2!$B$1:$Z$1,0),0),"")</f>
        <v/>
      </c>
      <c r="NC87" s="41" t="str">
        <f>IFERROR(VLOOKUP(NC18,[1]Table2!$B$1:$Z$21,MATCH("xG/90",[1]Table2!$B$1:$Z$1,0),0)*VLOOKUP($B18,[1]Table2!$B$1:$Z$21,MATCH("xGA/90",[1]Table2!$B$1:$Z$1,0),0),"")</f>
        <v/>
      </c>
      <c r="NE87" s="40">
        <f t="shared" si="2"/>
        <v>0.72</v>
      </c>
      <c r="NF87" s="41" t="str">
        <f>IFERROR(VLOOKUP(NF18,[1]Table2!$B$1:$Z$21,MATCH("xG/90",[1]Table2!$B$1:$Z$1,0),0)*VLOOKUP($B18,[1]Table2!$B$1:$Z$21,MATCH("xGA/90",[1]Table2!$B$1:$Z$1,0),0),"")</f>
        <v/>
      </c>
      <c r="NG87" s="41" t="str">
        <f>IFERROR(VLOOKUP(NG18,[1]Table2!$B$1:$Z$21,MATCH("xG/90",[1]Table2!$B$1:$Z$1,0),0)*VLOOKUP($B18,[1]Table2!$B$1:$Z$21,MATCH("xGA/90",[1]Table2!$B$1:$Z$1,0),0),"")</f>
        <v/>
      </c>
      <c r="NH87" s="41" t="str">
        <f>IFERROR(VLOOKUP(NH18,[1]Table2!$B$1:$Z$21,MATCH("xG/90",[1]Table2!$B$1:$Z$1,0),0)*VLOOKUP($B18,[1]Table2!$B$1:$Z$21,MATCH("xGA/90",[1]Table2!$B$1:$Z$1,0),0),"")</f>
        <v/>
      </c>
      <c r="NI87" s="41">
        <f>IFERROR(VLOOKUP(NI18,[1]Table2!$B$1:$Z$21,MATCH("xG/90",[1]Table2!$B$1:$Z$1,0),0)*VLOOKUP($B18,[1]Table2!$B$1:$Z$21,MATCH("xGA/90",[1]Table2!$B$1:$Z$1,0),0),"")</f>
        <v>1.0290120967741936</v>
      </c>
      <c r="NJ87" s="41">
        <f>IFERROR(VLOOKUP(NJ18,[1]Table2!$B$1:$Z$21,MATCH("xG/90",[1]Table2!$B$1:$Z$1,0),0)*VLOOKUP($B18,[1]Table2!$B$1:$Z$21,MATCH("xGA/90",[1]Table2!$B$1:$Z$1,0),0),"")</f>
        <v>1.4874193548387098</v>
      </c>
    </row>
    <row r="88" spans="1:374" s="42" customFormat="1" ht="15.75" thickBot="1" x14ac:dyDescent="0.3">
      <c r="A88" s="39" t="s">
        <v>52</v>
      </c>
      <c r="B88" s="40">
        <f>VLOOKUP(A88,[1]Table!$B$1:$O$21,MATCH("xGD/90",[1]Table!$B$1:$O$1,0),0)</f>
        <v>-0.68</v>
      </c>
      <c r="C88" s="41" t="str">
        <f>IFERROR(VLOOKUP(C19,[1]Table2!$B$1:$Z$21,MATCH("xG/90",[1]Table2!$B$1:$Z$1,0),0)*VLOOKUP($B19,[1]Table2!$B$1:$Z$21,MATCH("xGA/90",[1]Table2!$B$1:$Z$1,0),0),"")</f>
        <v/>
      </c>
      <c r="D88" s="41" t="str">
        <f>IFERROR(VLOOKUP(D19,[1]Table2!$B$1:$Z$21,MATCH("xG/90",[1]Table2!$B$1:$Z$1,0),0)*VLOOKUP($B19,[1]Table2!$B$1:$Z$21,MATCH("xGA/90",[1]Table2!$B$1:$Z$1,0),0),"")</f>
        <v/>
      </c>
      <c r="E88" s="41" t="str">
        <f>IFERROR(VLOOKUP(E19,[1]Table2!$B$1:$Z$21,MATCH("xG/90",[1]Table2!$B$1:$Z$1,0),0)*VLOOKUP($B19,[1]Table2!$B$1:$Z$21,MATCH("xGA/90",[1]Table2!$B$1:$Z$1,0),0),"")</f>
        <v/>
      </c>
      <c r="F88" s="41" t="str">
        <f>IFERROR(VLOOKUP(F19,[1]Table2!$B$1:$Z$21,MATCH("xG/90",[1]Table2!$B$1:$Z$1,0),0)*VLOOKUP($B19,[1]Table2!$B$1:$Z$21,MATCH("xGA/90",[1]Table2!$B$1:$Z$1,0),0),"")</f>
        <v/>
      </c>
      <c r="G88" s="41" t="str">
        <f>IFERROR(VLOOKUP(G19,[1]Table2!$B$1:$Z$21,MATCH("xG/90",[1]Table2!$B$1:$Z$1,0),0)*VLOOKUP($B19,[1]Table2!$B$1:$Z$21,MATCH("xGA/90",[1]Table2!$B$1:$Z$1,0),0),"")</f>
        <v/>
      </c>
      <c r="H88" s="41">
        <f>IFERROR(VLOOKUP(H19,[1]Table2!$B$1:$Z$21,MATCH("xG/90",[1]Table2!$B$1:$Z$1,0),0)*VLOOKUP($B19,[1]Table2!$B$1:$Z$21,MATCH("xGA/90",[1]Table2!$B$1:$Z$1,0),0),"")</f>
        <v>2.9504032258064519</v>
      </c>
      <c r="I88" s="41" t="str">
        <f>IFERROR(VLOOKUP(I19,[1]Table2!$B$1:$Z$21,MATCH("xG/90",[1]Table2!$B$1:$Z$1,0),0)*VLOOKUP($B19,[1]Table2!$B$1:$Z$21,MATCH("xGA/90",[1]Table2!$B$1:$Z$1,0),0),"")</f>
        <v/>
      </c>
      <c r="J88" s="41" t="str">
        <f>IFERROR(VLOOKUP(J19,[1]Table2!$B$1:$Z$21,MATCH("xG/90",[1]Table2!$B$1:$Z$1,0),0)*VLOOKUP($B19,[1]Table2!$B$1:$Z$21,MATCH("xGA/90",[1]Table2!$B$1:$Z$1,0),0),"")</f>
        <v/>
      </c>
      <c r="K88" s="41" t="str">
        <f>IFERROR(VLOOKUP(K19,[1]Table2!$B$1:$Z$21,MATCH("xG/90",[1]Table2!$B$1:$Z$1,0),0)*VLOOKUP($B19,[1]Table2!$B$1:$Z$21,MATCH("xGA/90",[1]Table2!$B$1:$Z$1,0),0),"")</f>
        <v/>
      </c>
      <c r="L88" s="41" t="str">
        <f>IFERROR(VLOOKUP(L19,[1]Table2!$B$1:$Z$21,MATCH("xG/90",[1]Table2!$B$1:$Z$1,0),0)*VLOOKUP($B19,[1]Table2!$B$1:$Z$21,MATCH("xGA/90",[1]Table2!$B$1:$Z$1,0),0),"")</f>
        <v/>
      </c>
      <c r="M88" s="41" t="str">
        <f>IFERROR(VLOOKUP(M19,[1]Table2!$B$1:$Z$21,MATCH("xG/90",[1]Table2!$B$1:$Z$1,0),0)*VLOOKUP($B19,[1]Table2!$B$1:$Z$21,MATCH("xGA/90",[1]Table2!$B$1:$Z$1,0),0),"")</f>
        <v/>
      </c>
      <c r="N88" s="41" t="str">
        <f>IFERROR(VLOOKUP(N19,[1]Table2!$B$1:$Z$21,MATCH("xG/90",[1]Table2!$B$1:$Z$1,0),0)*VLOOKUP($B19,[1]Table2!$B$1:$Z$21,MATCH("xGA/90",[1]Table2!$B$1:$Z$1,0),0),"")</f>
        <v/>
      </c>
      <c r="O88" s="41" t="str">
        <f>IFERROR(VLOOKUP(O19,[1]Table2!$B$1:$Z$21,MATCH("xG/90",[1]Table2!$B$1:$Z$1,0),0)*VLOOKUP($B19,[1]Table2!$B$1:$Z$21,MATCH("xGA/90",[1]Table2!$B$1:$Z$1,0),0),"")</f>
        <v/>
      </c>
      <c r="P88" s="41">
        <f>IFERROR(VLOOKUP(P19,[1]Table2!$B$1:$Z$21,MATCH("xG/90",[1]Table2!$B$1:$Z$1,0),0)*VLOOKUP($B19,[1]Table2!$B$1:$Z$21,MATCH("xGA/90",[1]Table2!$B$1:$Z$1,0),0),"")</f>
        <v>2.2372983870967742</v>
      </c>
      <c r="Q88" s="41" t="str">
        <f>IFERROR(VLOOKUP(Q19,[1]Table2!$B$1:$Z$21,MATCH("xG/90",[1]Table2!$B$1:$Z$1,0),0)*VLOOKUP($B19,[1]Table2!$B$1:$Z$21,MATCH("xGA/90",[1]Table2!$B$1:$Z$1,0),0),"")</f>
        <v/>
      </c>
      <c r="R88" s="41" t="str">
        <f>IFERROR(VLOOKUP(R19,[1]Table2!$B$1:$Z$21,MATCH("xG/90",[1]Table2!$B$1:$Z$1,0),0)*VLOOKUP($B19,[1]Table2!$B$1:$Z$21,MATCH("xGA/90",[1]Table2!$B$1:$Z$1,0),0),"")</f>
        <v/>
      </c>
      <c r="S88" s="41" t="str">
        <f>IFERROR(VLOOKUP(S19,[1]Table2!$B$1:$Z$21,MATCH("xG/90",[1]Table2!$B$1:$Z$1,0),0)*VLOOKUP($B19,[1]Table2!$B$1:$Z$21,MATCH("xGA/90",[1]Table2!$B$1:$Z$1,0),0),"")</f>
        <v/>
      </c>
      <c r="T88" s="41" t="str">
        <f>IFERROR(VLOOKUP(T19,[1]Table2!$B$1:$Z$21,MATCH("xG/90",[1]Table2!$B$1:$Z$1,0),0)*VLOOKUP($B19,[1]Table2!$B$1:$Z$21,MATCH("xGA/90",[1]Table2!$B$1:$Z$1,0),0),"")</f>
        <v/>
      </c>
      <c r="U88" s="41" t="str">
        <f>IFERROR(VLOOKUP(U19,[1]Table2!$B$1:$Z$21,MATCH("xG/90",[1]Table2!$B$1:$Z$1,0),0)*VLOOKUP($B19,[1]Table2!$B$1:$Z$21,MATCH("xGA/90",[1]Table2!$B$1:$Z$1,0),0),"")</f>
        <v/>
      </c>
      <c r="V88" s="41">
        <f>IFERROR(VLOOKUP(V19,[1]Table2!$B$1:$Z$21,MATCH("xG/90",[1]Table2!$B$1:$Z$1,0),0)*VLOOKUP($B19,[1]Table2!$B$1:$Z$21,MATCH("xGA/90",[1]Table2!$B$1:$Z$1,0),0),"")</f>
        <v>1.8087890624999998</v>
      </c>
      <c r="W88" s="41" t="str">
        <f>IFERROR(VLOOKUP(W19,[1]Table2!$B$1:$Z$21,MATCH("xG/90",[1]Table2!$B$1:$Z$1,0),0)*VLOOKUP($B19,[1]Table2!$B$1:$Z$21,MATCH("xGA/90",[1]Table2!$B$1:$Z$1,0),0),"")</f>
        <v/>
      </c>
      <c r="X88" s="41" t="str">
        <f>IFERROR(VLOOKUP(X19,[1]Table2!$B$1:$Z$21,MATCH("xG/90",[1]Table2!$B$1:$Z$1,0),0)*VLOOKUP($B19,[1]Table2!$B$1:$Z$21,MATCH("xGA/90",[1]Table2!$B$1:$Z$1,0),0),"")</f>
        <v/>
      </c>
      <c r="Y88" s="41" t="str">
        <f>IFERROR(VLOOKUP(Y19,[1]Table2!$B$1:$Z$21,MATCH("xG/90",[1]Table2!$B$1:$Z$1,0),0)*VLOOKUP($B19,[1]Table2!$B$1:$Z$21,MATCH("xGA/90",[1]Table2!$B$1:$Z$1,0),0),"")</f>
        <v/>
      </c>
      <c r="Z88" s="41" t="str">
        <f>IFERROR(VLOOKUP(Z19,[1]Table2!$B$1:$Z$21,MATCH("xG/90",[1]Table2!$B$1:$Z$1,0),0)*VLOOKUP($B19,[1]Table2!$B$1:$Z$21,MATCH("xGA/90",[1]Table2!$B$1:$Z$1,0),0),"")</f>
        <v/>
      </c>
      <c r="AA88" s="41" t="str">
        <f>IFERROR(VLOOKUP(AA19,[1]Table2!$B$1:$Z$21,MATCH("xG/90",[1]Table2!$B$1:$Z$1,0),0)*VLOOKUP($B19,[1]Table2!$B$1:$Z$21,MATCH("xGA/90",[1]Table2!$B$1:$Z$1,0),0),"")</f>
        <v/>
      </c>
      <c r="AB88" s="41" t="str">
        <f>IFERROR(VLOOKUP(AB19,[1]Table2!$B$1:$Z$21,MATCH("xG/90",[1]Table2!$B$1:$Z$1,0),0)*VLOOKUP($B19,[1]Table2!$B$1:$Z$21,MATCH("xGA/90",[1]Table2!$B$1:$Z$1,0),0),"")</f>
        <v/>
      </c>
      <c r="AC88" s="41" t="str">
        <f>IFERROR(VLOOKUP(AC19,[1]Table2!$B$1:$Z$21,MATCH("xG/90",[1]Table2!$B$1:$Z$1,0),0)*VLOOKUP($B19,[1]Table2!$B$1:$Z$21,MATCH("xGA/90",[1]Table2!$B$1:$Z$1,0),0),"")</f>
        <v/>
      </c>
      <c r="AD88" s="41">
        <f>IFERROR(VLOOKUP(AD19,[1]Table2!$B$1:$Z$21,MATCH("xG/90",[1]Table2!$B$1:$Z$1,0),0)*VLOOKUP($B19,[1]Table2!$B$1:$Z$21,MATCH("xGA/90",[1]Table2!$B$1:$Z$1,0),0),"")</f>
        <v>2.4468749999999999</v>
      </c>
      <c r="AE88" s="41" t="str">
        <f>IFERROR(VLOOKUP(AE19,[1]Table2!$B$1:$Z$21,MATCH("xG/90",[1]Table2!$B$1:$Z$1,0),0)*VLOOKUP($B19,[1]Table2!$B$1:$Z$21,MATCH("xGA/90",[1]Table2!$B$1:$Z$1,0),0),"")</f>
        <v/>
      </c>
      <c r="AF88" s="41" t="str">
        <f>IFERROR(VLOOKUP(AF19,[1]Table2!$B$1:$Z$21,MATCH("xG/90",[1]Table2!$B$1:$Z$1,0),0)*VLOOKUP($B19,[1]Table2!$B$1:$Z$21,MATCH("xGA/90",[1]Table2!$B$1:$Z$1,0),0),"")</f>
        <v/>
      </c>
      <c r="AG88" s="41">
        <f>IFERROR(VLOOKUP(AG19,[1]Table2!$B$1:$Z$21,MATCH("xG/90",[1]Table2!$B$1:$Z$1,0),0)*VLOOKUP($B19,[1]Table2!$B$1:$Z$21,MATCH("xGA/90",[1]Table2!$B$1:$Z$1,0),0),"")</f>
        <v>3.5718749999999999</v>
      </c>
      <c r="AH88" s="41" t="str">
        <f>IFERROR(VLOOKUP(AH19,[1]Table2!$B$1:$Z$21,MATCH("xG/90",[1]Table2!$B$1:$Z$1,0),0)*VLOOKUP($B19,[1]Table2!$B$1:$Z$21,MATCH("xGA/90",[1]Table2!$B$1:$Z$1,0),0),"")</f>
        <v/>
      </c>
      <c r="AI88" s="41" t="str">
        <f>IFERROR(VLOOKUP(AI19,[1]Table2!$B$1:$Z$21,MATCH("xG/90",[1]Table2!$B$1:$Z$1,0),0)*VLOOKUP($B19,[1]Table2!$B$1:$Z$21,MATCH("xGA/90",[1]Table2!$B$1:$Z$1,0),0),"")</f>
        <v/>
      </c>
      <c r="AJ88" s="41">
        <f>IFERROR(VLOOKUP(AJ19,[1]Table2!$B$1:$Z$21,MATCH("xG/90",[1]Table2!$B$1:$Z$1,0),0)*VLOOKUP($B19,[1]Table2!$B$1:$Z$21,MATCH("xGA/90",[1]Table2!$B$1:$Z$1,0),0),"")</f>
        <v>1.7033203124999998</v>
      </c>
      <c r="AK88" s="41" t="str">
        <f>IFERROR(VLOOKUP(AK19,[1]Table2!$B$1:$Z$21,MATCH("xG/90",[1]Table2!$B$1:$Z$1,0),0)*VLOOKUP($B19,[1]Table2!$B$1:$Z$21,MATCH("xGA/90",[1]Table2!$B$1:$Z$1,0),0),"")</f>
        <v/>
      </c>
      <c r="AL88" s="41" t="str">
        <f>IFERROR(VLOOKUP(AL19,[1]Table2!$B$1:$Z$21,MATCH("xG/90",[1]Table2!$B$1:$Z$1,0),0)*VLOOKUP($B19,[1]Table2!$B$1:$Z$21,MATCH("xGA/90",[1]Table2!$B$1:$Z$1,0),0),"")</f>
        <v/>
      </c>
      <c r="AM88" s="41" t="str">
        <f>IFERROR(VLOOKUP(AM19,[1]Table2!$B$1:$Z$21,MATCH("xG/90",[1]Table2!$B$1:$Z$1,0),0)*VLOOKUP($B19,[1]Table2!$B$1:$Z$21,MATCH("xGA/90",[1]Table2!$B$1:$Z$1,0),0),"")</f>
        <v/>
      </c>
      <c r="AN88" s="41" t="str">
        <f>IFERROR(VLOOKUP(AN19,[1]Table2!$B$1:$Z$21,MATCH("xG/90",[1]Table2!$B$1:$Z$1,0),0)*VLOOKUP($B19,[1]Table2!$B$1:$Z$21,MATCH("xGA/90",[1]Table2!$B$1:$Z$1,0),0),"")</f>
        <v/>
      </c>
      <c r="AO88" s="41" t="str">
        <f>IFERROR(VLOOKUP(AO19,[1]Table2!$B$1:$Z$21,MATCH("xG/90",[1]Table2!$B$1:$Z$1,0),0)*VLOOKUP($B19,[1]Table2!$B$1:$Z$21,MATCH("xGA/90",[1]Table2!$B$1:$Z$1,0),0),"")</f>
        <v/>
      </c>
      <c r="AP88" s="41" t="str">
        <f>IFERROR(VLOOKUP(AP19,[1]Table2!$B$1:$Z$21,MATCH("xG/90",[1]Table2!$B$1:$Z$1,0),0)*VLOOKUP($B19,[1]Table2!$B$1:$Z$21,MATCH("xGA/90",[1]Table2!$B$1:$Z$1,0),0),"")</f>
        <v/>
      </c>
      <c r="AQ88" s="41" t="str">
        <f>IFERROR(VLOOKUP(AQ19,[1]Table2!$B$1:$Z$21,MATCH("xG/90",[1]Table2!$B$1:$Z$1,0),0)*VLOOKUP($B19,[1]Table2!$B$1:$Z$21,MATCH("xGA/90",[1]Table2!$B$1:$Z$1,0),0),"")</f>
        <v/>
      </c>
      <c r="AR88" s="41" t="str">
        <f>IFERROR(VLOOKUP(AR19,[1]Table2!$B$1:$Z$21,MATCH("xG/90",[1]Table2!$B$1:$Z$1,0),0)*VLOOKUP($B19,[1]Table2!$B$1:$Z$21,MATCH("xGA/90",[1]Table2!$B$1:$Z$1,0),0),"")</f>
        <v/>
      </c>
      <c r="AS88" s="41" t="str">
        <f>IFERROR(VLOOKUP(AS19,[1]Table2!$B$1:$Z$21,MATCH("xG/90",[1]Table2!$B$1:$Z$1,0),0)*VLOOKUP($B19,[1]Table2!$B$1:$Z$21,MATCH("xGA/90",[1]Table2!$B$1:$Z$1,0),0),"")</f>
        <v/>
      </c>
      <c r="AT88" s="41" t="str">
        <f>IFERROR(VLOOKUP(AT19,[1]Table2!$B$1:$Z$21,MATCH("xG/90",[1]Table2!$B$1:$Z$1,0),0)*VLOOKUP($B19,[1]Table2!$B$1:$Z$21,MATCH("xGA/90",[1]Table2!$B$1:$Z$1,0),0),"")</f>
        <v/>
      </c>
      <c r="AU88" s="41" t="str">
        <f>IFERROR(VLOOKUP(AU19,[1]Table2!$B$1:$Z$21,MATCH("xG/90",[1]Table2!$B$1:$Z$1,0),0)*VLOOKUP($B19,[1]Table2!$B$1:$Z$21,MATCH("xGA/90",[1]Table2!$B$1:$Z$1,0),0),"")</f>
        <v/>
      </c>
      <c r="AV88" s="41" t="str">
        <f>IFERROR(VLOOKUP(AV19,[1]Table2!$B$1:$Z$21,MATCH("xG/90",[1]Table2!$B$1:$Z$1,0),0)*VLOOKUP($B19,[1]Table2!$B$1:$Z$21,MATCH("xGA/90",[1]Table2!$B$1:$Z$1,0),0),"")</f>
        <v/>
      </c>
      <c r="AW88" s="41">
        <f>IFERROR(VLOOKUP(AW19,[1]Table2!$B$1:$Z$21,MATCH("xG/90",[1]Table2!$B$1:$Z$1,0),0)*VLOOKUP($B19,[1]Table2!$B$1:$Z$21,MATCH("xGA/90",[1]Table2!$B$1:$Z$1,0),0),"")</f>
        <v>2.1012096774193547</v>
      </c>
      <c r="AX88" s="41" t="str">
        <f>IFERROR(VLOOKUP(AX19,[1]Table2!$B$1:$Z$21,MATCH("xG/90",[1]Table2!$B$1:$Z$1,0),0)*VLOOKUP($B19,[1]Table2!$B$1:$Z$21,MATCH("xGA/90",[1]Table2!$B$1:$Z$1,0),0),"")</f>
        <v/>
      </c>
      <c r="AY88" s="41" t="str">
        <f>IFERROR(VLOOKUP(AY19,[1]Table2!$B$1:$Z$21,MATCH("xG/90",[1]Table2!$B$1:$Z$1,0),0)*VLOOKUP($B19,[1]Table2!$B$1:$Z$21,MATCH("xGA/90",[1]Table2!$B$1:$Z$1,0),0),"")</f>
        <v/>
      </c>
      <c r="AZ88" s="41" t="str">
        <f>IFERROR(VLOOKUP(AZ19,[1]Table2!$B$1:$Z$21,MATCH("xG/90",[1]Table2!$B$1:$Z$1,0),0)*VLOOKUP($B19,[1]Table2!$B$1:$Z$21,MATCH("xGA/90",[1]Table2!$B$1:$Z$1,0),0),"")</f>
        <v/>
      </c>
      <c r="BA88" s="41" t="str">
        <f>IFERROR(VLOOKUP(BA19,[1]Table2!$B$1:$Z$21,MATCH("xG/90",[1]Table2!$B$1:$Z$1,0),0)*VLOOKUP($B19,[1]Table2!$B$1:$Z$21,MATCH("xGA/90",[1]Table2!$B$1:$Z$1,0),0),"")</f>
        <v/>
      </c>
      <c r="BB88" s="41" t="str">
        <f>IFERROR(VLOOKUP(BB19,[1]Table2!$B$1:$Z$21,MATCH("xG/90",[1]Table2!$B$1:$Z$1,0),0)*VLOOKUP($B19,[1]Table2!$B$1:$Z$21,MATCH("xGA/90",[1]Table2!$B$1:$Z$1,0),0),"")</f>
        <v/>
      </c>
      <c r="BC88" s="41" t="str">
        <f>IFERROR(VLOOKUP(BC19,[1]Table2!$B$1:$Z$21,MATCH("xG/90",[1]Table2!$B$1:$Z$1,0),0)*VLOOKUP($B19,[1]Table2!$B$1:$Z$21,MATCH("xGA/90",[1]Table2!$B$1:$Z$1,0),0),"")</f>
        <v/>
      </c>
      <c r="BD88" s="41" t="str">
        <f>IFERROR(VLOOKUP(BD19,[1]Table2!$B$1:$Z$21,MATCH("xG/90",[1]Table2!$B$1:$Z$1,0),0)*VLOOKUP($B19,[1]Table2!$B$1:$Z$21,MATCH("xGA/90",[1]Table2!$B$1:$Z$1,0),0),"")</f>
        <v/>
      </c>
      <c r="BE88" s="41" t="str">
        <f>IFERROR(VLOOKUP(BE19,[1]Table2!$B$1:$Z$21,MATCH("xG/90",[1]Table2!$B$1:$Z$1,0),0)*VLOOKUP($B19,[1]Table2!$B$1:$Z$21,MATCH("xGA/90",[1]Table2!$B$1:$Z$1,0),0),"")</f>
        <v/>
      </c>
      <c r="BF88" s="41" t="str">
        <f>IFERROR(VLOOKUP(BF19,[1]Table2!$B$1:$Z$21,MATCH("xG/90",[1]Table2!$B$1:$Z$1,0),0)*VLOOKUP($B19,[1]Table2!$B$1:$Z$21,MATCH("xGA/90",[1]Table2!$B$1:$Z$1,0),0),"")</f>
        <v/>
      </c>
      <c r="BG88" s="41" t="str">
        <f>IFERROR(VLOOKUP(BG19,[1]Table2!$B$1:$Z$21,MATCH("xG/90",[1]Table2!$B$1:$Z$1,0),0)*VLOOKUP($B19,[1]Table2!$B$1:$Z$21,MATCH("xGA/90",[1]Table2!$B$1:$Z$1,0),0),"")</f>
        <v/>
      </c>
      <c r="BH88" s="41" t="str">
        <f>IFERROR(VLOOKUP(BH19,[1]Table2!$B$1:$Z$21,MATCH("xG/90",[1]Table2!$B$1:$Z$1,0),0)*VLOOKUP($B19,[1]Table2!$B$1:$Z$21,MATCH("xGA/90",[1]Table2!$B$1:$Z$1,0),0),"")</f>
        <v/>
      </c>
      <c r="BI88" s="41" t="str">
        <f>IFERROR(VLOOKUP(BI19,[1]Table2!$B$1:$Z$21,MATCH("xG/90",[1]Table2!$B$1:$Z$1,0),0)*VLOOKUP($B19,[1]Table2!$B$1:$Z$21,MATCH("xGA/90",[1]Table2!$B$1:$Z$1,0),0),"")</f>
        <v/>
      </c>
      <c r="BJ88" s="41" t="str">
        <f>IFERROR(VLOOKUP(BJ19,[1]Table2!$B$1:$Z$21,MATCH("xG/90",[1]Table2!$B$1:$Z$1,0),0)*VLOOKUP($B19,[1]Table2!$B$1:$Z$21,MATCH("xGA/90",[1]Table2!$B$1:$Z$1,0),0),"")</f>
        <v/>
      </c>
      <c r="BK88" s="41" t="str">
        <f>IFERROR(VLOOKUP(BK19,[1]Table2!$B$1:$Z$21,MATCH("xG/90",[1]Table2!$B$1:$Z$1,0),0)*VLOOKUP($B19,[1]Table2!$B$1:$Z$21,MATCH("xGA/90",[1]Table2!$B$1:$Z$1,0),0),"")</f>
        <v/>
      </c>
      <c r="BL88" s="41" t="str">
        <f>IFERROR(VLOOKUP(BL19,[1]Table2!$B$1:$Z$21,MATCH("xG/90",[1]Table2!$B$1:$Z$1,0),0)*VLOOKUP($B19,[1]Table2!$B$1:$Z$21,MATCH("xGA/90",[1]Table2!$B$1:$Z$1,0),0),"")</f>
        <v/>
      </c>
      <c r="BM88" s="41" t="str">
        <f>IFERROR(VLOOKUP(BM19,[1]Table2!$B$1:$Z$21,MATCH("xG/90",[1]Table2!$B$1:$Z$1,0),0)*VLOOKUP($B19,[1]Table2!$B$1:$Z$21,MATCH("xGA/90",[1]Table2!$B$1:$Z$1,0),0),"")</f>
        <v/>
      </c>
      <c r="BN88" s="41">
        <f>IFERROR(VLOOKUP(BN19,[1]Table2!$B$1:$Z$21,MATCH("xG/90",[1]Table2!$B$1:$Z$1,0),0)*VLOOKUP($B19,[1]Table2!$B$1:$Z$21,MATCH("xGA/90",[1]Table2!$B$1:$Z$1,0),0),"")</f>
        <v>2.1304687499999999</v>
      </c>
      <c r="BO88" s="41" t="str">
        <f>IFERROR(VLOOKUP(BO19,[1]Table2!$B$1:$Z$21,MATCH("xG/90",[1]Table2!$B$1:$Z$1,0),0)*VLOOKUP($B19,[1]Table2!$B$1:$Z$21,MATCH("xGA/90",[1]Table2!$B$1:$Z$1,0),0),"")</f>
        <v/>
      </c>
      <c r="BP88" s="41" t="str">
        <f>IFERROR(VLOOKUP(BP19,[1]Table2!$B$1:$Z$21,MATCH("xG/90",[1]Table2!$B$1:$Z$1,0),0)*VLOOKUP($B19,[1]Table2!$B$1:$Z$21,MATCH("xGA/90",[1]Table2!$B$1:$Z$1,0),0),"")</f>
        <v/>
      </c>
      <c r="BQ88" s="41" t="str">
        <f>IFERROR(VLOOKUP(BQ19,[1]Table2!$B$1:$Z$21,MATCH("xG/90",[1]Table2!$B$1:$Z$1,0),0)*VLOOKUP($B19,[1]Table2!$B$1:$Z$21,MATCH("xGA/90",[1]Table2!$B$1:$Z$1,0),0),"")</f>
        <v/>
      </c>
      <c r="BR88" s="41" t="str">
        <f>IFERROR(VLOOKUP(BR19,[1]Table2!$B$1:$Z$21,MATCH("xG/90",[1]Table2!$B$1:$Z$1,0),0)*VLOOKUP($B19,[1]Table2!$B$1:$Z$21,MATCH("xGA/90",[1]Table2!$B$1:$Z$1,0),0),"")</f>
        <v/>
      </c>
      <c r="BS88" s="41" t="str">
        <f>IFERROR(VLOOKUP(BS19,[1]Table2!$B$1:$Z$21,MATCH("xG/90",[1]Table2!$B$1:$Z$1,0),0)*VLOOKUP($B19,[1]Table2!$B$1:$Z$21,MATCH("xGA/90",[1]Table2!$B$1:$Z$1,0),0),"")</f>
        <v/>
      </c>
      <c r="BT88" s="41" t="str">
        <f>IFERROR(VLOOKUP(BT19,[1]Table2!$B$1:$Z$21,MATCH("xG/90",[1]Table2!$B$1:$Z$1,0),0)*VLOOKUP($B19,[1]Table2!$B$1:$Z$21,MATCH("xGA/90",[1]Table2!$B$1:$Z$1,0),0),"")</f>
        <v/>
      </c>
      <c r="BU88" s="41">
        <f>IFERROR(VLOOKUP(BU19,[1]Table2!$B$1:$Z$21,MATCH("xG/90",[1]Table2!$B$1:$Z$1,0),0)*VLOOKUP($B19,[1]Table2!$B$1:$Z$21,MATCH("xGA/90",[1]Table2!$B$1:$Z$1,0),0),"")</f>
        <v>2.2042968749999998</v>
      </c>
      <c r="BV88" s="41" t="str">
        <f>IFERROR(VLOOKUP(BV19,[1]Table2!$B$1:$Z$21,MATCH("xG/90",[1]Table2!$B$1:$Z$1,0),0)*VLOOKUP($B19,[1]Table2!$B$1:$Z$21,MATCH("xGA/90",[1]Table2!$B$1:$Z$1,0),0),"")</f>
        <v/>
      </c>
      <c r="BW88" s="41" t="str">
        <f>IFERROR(VLOOKUP(BW19,[1]Table2!$B$1:$Z$21,MATCH("xG/90",[1]Table2!$B$1:$Z$1,0),0)*VLOOKUP($B19,[1]Table2!$B$1:$Z$21,MATCH("xGA/90",[1]Table2!$B$1:$Z$1,0),0),"")</f>
        <v/>
      </c>
      <c r="BX88" s="41" t="str">
        <f>IFERROR(VLOOKUP(BX19,[1]Table2!$B$1:$Z$21,MATCH("xG/90",[1]Table2!$B$1:$Z$1,0),0)*VLOOKUP($B19,[1]Table2!$B$1:$Z$21,MATCH("xGA/90",[1]Table2!$B$1:$Z$1,0),0),"")</f>
        <v/>
      </c>
      <c r="BY88" s="41" t="str">
        <f>IFERROR(VLOOKUP(BY19,[1]Table2!$B$1:$Z$21,MATCH("xG/90",[1]Table2!$B$1:$Z$1,0),0)*VLOOKUP($B19,[1]Table2!$B$1:$Z$21,MATCH("xGA/90",[1]Table2!$B$1:$Z$1,0),0),"")</f>
        <v/>
      </c>
      <c r="BZ88" s="41">
        <f>IFERROR(VLOOKUP(BZ19,[1]Table2!$B$1:$Z$21,MATCH("xG/90",[1]Table2!$B$1:$Z$1,0),0)*VLOOKUP($B19,[1]Table2!$B$1:$Z$21,MATCH("xGA/90",[1]Table2!$B$1:$Z$1,0),0),"")</f>
        <v>1.6664062500000001</v>
      </c>
      <c r="CA88" s="41" t="str">
        <f>IFERROR(VLOOKUP(CA19,[1]Table2!$B$1:$Z$21,MATCH("xG/90",[1]Table2!$B$1:$Z$1,0),0)*VLOOKUP($B19,[1]Table2!$B$1:$Z$21,MATCH("xGA/90",[1]Table2!$B$1:$Z$1,0),0),"")</f>
        <v/>
      </c>
      <c r="CB88" s="41" t="str">
        <f>IFERROR(VLOOKUP(CB19,[1]Table2!$B$1:$Z$21,MATCH("xG/90",[1]Table2!$B$1:$Z$1,0),0)*VLOOKUP($B19,[1]Table2!$B$1:$Z$21,MATCH("xGA/90",[1]Table2!$B$1:$Z$1,0),0),"")</f>
        <v/>
      </c>
      <c r="CC88" s="41">
        <f>IFERROR(VLOOKUP(CC19,[1]Table2!$B$1:$Z$21,MATCH("xG/90",[1]Table2!$B$1:$Z$1,0),0)*VLOOKUP($B19,[1]Table2!$B$1:$Z$21,MATCH("xGA/90",[1]Table2!$B$1:$Z$1,0),0),"")</f>
        <v>3.1422413793103448</v>
      </c>
      <c r="CD88" s="41" t="str">
        <f>IFERROR(VLOOKUP(CD19,[1]Table2!$B$1:$Z$21,MATCH("xG/90",[1]Table2!$B$1:$Z$1,0),0)*VLOOKUP($B19,[1]Table2!$B$1:$Z$21,MATCH("xGA/90",[1]Table2!$B$1:$Z$1,0),0),"")</f>
        <v/>
      </c>
      <c r="CE88" s="41" t="str">
        <f>IFERROR(VLOOKUP(CE19,[1]Table2!$B$1:$Z$21,MATCH("xG/90",[1]Table2!$B$1:$Z$1,0),0)*VLOOKUP($B19,[1]Table2!$B$1:$Z$21,MATCH("xGA/90",[1]Table2!$B$1:$Z$1,0),0),"")</f>
        <v/>
      </c>
      <c r="CF88" s="41" t="str">
        <f>IFERROR(VLOOKUP(CF19,[1]Table2!$B$1:$Z$21,MATCH("xG/90",[1]Table2!$B$1:$Z$1,0),0)*VLOOKUP($B19,[1]Table2!$B$1:$Z$21,MATCH("xGA/90",[1]Table2!$B$1:$Z$1,0),0),"")</f>
        <v/>
      </c>
      <c r="CG88" s="41">
        <f>IFERROR(VLOOKUP(CG19,[1]Table2!$B$1:$Z$21,MATCH("xG/90",[1]Table2!$B$1:$Z$1,0),0)*VLOOKUP($B19,[1]Table2!$B$1:$Z$21,MATCH("xGA/90",[1]Table2!$B$1:$Z$1,0),0),"")</f>
        <v>3.130040322580645</v>
      </c>
      <c r="CH88" s="41" t="str">
        <f>IFERROR(VLOOKUP(CH19,[1]Table2!$B$1:$Z$21,MATCH("xG/90",[1]Table2!$B$1:$Z$1,0),0)*VLOOKUP($B19,[1]Table2!$B$1:$Z$21,MATCH("xGA/90",[1]Table2!$B$1:$Z$1,0),0),"")</f>
        <v/>
      </c>
      <c r="CI88" s="41" t="str">
        <f>IFERROR(VLOOKUP(CI19,[1]Table2!$B$1:$Z$21,MATCH("xG/90",[1]Table2!$B$1:$Z$1,0),0)*VLOOKUP($B19,[1]Table2!$B$1:$Z$21,MATCH("xGA/90",[1]Table2!$B$1:$Z$1,0),0),"")</f>
        <v/>
      </c>
      <c r="CJ88" s="41" t="str">
        <f>IFERROR(VLOOKUP(CJ19,[1]Table2!$B$1:$Z$21,MATCH("xG/90",[1]Table2!$B$1:$Z$1,0),0)*VLOOKUP($B19,[1]Table2!$B$1:$Z$21,MATCH("xGA/90",[1]Table2!$B$1:$Z$1,0),0),"")</f>
        <v/>
      </c>
      <c r="CK88" s="41" t="str">
        <f>IFERROR(VLOOKUP(CK19,[1]Table2!$B$1:$Z$21,MATCH("xG/90",[1]Table2!$B$1:$Z$1,0),0)*VLOOKUP($B19,[1]Table2!$B$1:$Z$21,MATCH("xGA/90",[1]Table2!$B$1:$Z$1,0),0),"")</f>
        <v/>
      </c>
      <c r="CL88" s="41" t="str">
        <f>IFERROR(VLOOKUP(CL19,[1]Table2!$B$1:$Z$21,MATCH("xG/90",[1]Table2!$B$1:$Z$1,0),0)*VLOOKUP($B19,[1]Table2!$B$1:$Z$21,MATCH("xGA/90",[1]Table2!$B$1:$Z$1,0),0),"")</f>
        <v/>
      </c>
      <c r="CM88" s="41" t="str">
        <f>IFERROR(VLOOKUP(CM19,[1]Table2!$B$1:$Z$21,MATCH("xG/90",[1]Table2!$B$1:$Z$1,0),0)*VLOOKUP($B19,[1]Table2!$B$1:$Z$21,MATCH("xGA/90",[1]Table2!$B$1:$Z$1,0),0),"")</f>
        <v/>
      </c>
      <c r="CN88" s="41" t="str">
        <f>IFERROR(VLOOKUP(CN19,[1]Table2!$B$1:$Z$21,MATCH("xG/90",[1]Table2!$B$1:$Z$1,0),0)*VLOOKUP($B19,[1]Table2!$B$1:$Z$21,MATCH("xGA/90",[1]Table2!$B$1:$Z$1,0),0),"")</f>
        <v/>
      </c>
      <c r="CO88" s="41">
        <f>IFERROR(VLOOKUP(CO19,[1]Table2!$B$1:$Z$21,MATCH("xG/90",[1]Table2!$B$1:$Z$1,0),0)*VLOOKUP($B19,[1]Table2!$B$1:$Z$21,MATCH("xGA/90",[1]Table2!$B$1:$Z$1,0),0),"")</f>
        <v>3.3802734374999996</v>
      </c>
      <c r="CP88" s="41" t="str">
        <f>IFERROR(VLOOKUP(CP19,[1]Table2!$B$1:$Z$21,MATCH("xG/90",[1]Table2!$B$1:$Z$1,0),0)*VLOOKUP($B19,[1]Table2!$B$1:$Z$21,MATCH("xGA/90",[1]Table2!$B$1:$Z$1,0),0),"")</f>
        <v/>
      </c>
      <c r="CQ88" s="41" t="str">
        <f>IFERROR(VLOOKUP(CQ19,[1]Table2!$B$1:$Z$21,MATCH("xG/90",[1]Table2!$B$1:$Z$1,0),0)*VLOOKUP($B19,[1]Table2!$B$1:$Z$21,MATCH("xGA/90",[1]Table2!$B$1:$Z$1,0),0),"")</f>
        <v/>
      </c>
      <c r="CR88" s="41" t="str">
        <f>IFERROR(VLOOKUP(CR19,[1]Table2!$B$1:$Z$21,MATCH("xG/90",[1]Table2!$B$1:$Z$1,0),0)*VLOOKUP($B19,[1]Table2!$B$1:$Z$21,MATCH("xGA/90",[1]Table2!$B$1:$Z$1,0),0),"")</f>
        <v/>
      </c>
      <c r="CS88" s="41" t="str">
        <f>IFERROR(VLOOKUP(CS19,[1]Table2!$B$1:$Z$21,MATCH("xG/90",[1]Table2!$B$1:$Z$1,0),0)*VLOOKUP($B19,[1]Table2!$B$1:$Z$21,MATCH("xGA/90",[1]Table2!$B$1:$Z$1,0),0),"")</f>
        <v/>
      </c>
      <c r="CT88" s="41" t="str">
        <f>IFERROR(VLOOKUP(CT19,[1]Table2!$B$1:$Z$21,MATCH("xG/90",[1]Table2!$B$1:$Z$1,0),0)*VLOOKUP($B19,[1]Table2!$B$1:$Z$21,MATCH("xGA/90",[1]Table2!$B$1:$Z$1,0),0),"")</f>
        <v/>
      </c>
      <c r="CU88" s="41">
        <f>IFERROR(VLOOKUP(CU19,[1]Table2!$B$1:$Z$21,MATCH("xG/90",[1]Table2!$B$1:$Z$1,0),0)*VLOOKUP($B19,[1]Table2!$B$1:$Z$21,MATCH("xGA/90",[1]Table2!$B$1:$Z$1,0),0),"")</f>
        <v>2.5259765624999999</v>
      </c>
      <c r="CV88" s="41" t="str">
        <f>IFERROR(VLOOKUP(CV19,[1]Table2!$B$1:$Z$21,MATCH("xG/90",[1]Table2!$B$1:$Z$1,0),0)*VLOOKUP($B19,[1]Table2!$B$1:$Z$21,MATCH("xGA/90",[1]Table2!$B$1:$Z$1,0),0),"")</f>
        <v/>
      </c>
      <c r="CW88" s="41" t="str">
        <f>IFERROR(VLOOKUP(CW19,[1]Table2!$B$1:$Z$21,MATCH("xG/90",[1]Table2!$B$1:$Z$1,0),0)*VLOOKUP($B19,[1]Table2!$B$1:$Z$21,MATCH("xGA/90",[1]Table2!$B$1:$Z$1,0),0),"")</f>
        <v/>
      </c>
      <c r="CX88" s="41" t="str">
        <f>IFERROR(VLOOKUP(CX19,[1]Table2!$B$1:$Z$21,MATCH("xG/90",[1]Table2!$B$1:$Z$1,0),0)*VLOOKUP($B19,[1]Table2!$B$1:$Z$21,MATCH("xGA/90",[1]Table2!$B$1:$Z$1,0),0),"")</f>
        <v/>
      </c>
      <c r="CY88" s="41" t="str">
        <f>IFERROR(VLOOKUP(CY19,[1]Table2!$B$1:$Z$21,MATCH("xG/90",[1]Table2!$B$1:$Z$1,0),0)*VLOOKUP($B19,[1]Table2!$B$1:$Z$21,MATCH("xGA/90",[1]Table2!$B$1:$Z$1,0),0),"")</f>
        <v/>
      </c>
      <c r="CZ88" s="41" t="str">
        <f>IFERROR(VLOOKUP(CZ19,[1]Table2!$B$1:$Z$21,MATCH("xG/90",[1]Table2!$B$1:$Z$1,0),0)*VLOOKUP($B19,[1]Table2!$B$1:$Z$21,MATCH("xGA/90",[1]Table2!$B$1:$Z$1,0),0),"")</f>
        <v/>
      </c>
      <c r="DA88" s="41" t="str">
        <f>IFERROR(VLOOKUP(DA19,[1]Table2!$B$1:$Z$21,MATCH("xG/90",[1]Table2!$B$1:$Z$1,0),0)*VLOOKUP($B19,[1]Table2!$B$1:$Z$21,MATCH("xGA/90",[1]Table2!$B$1:$Z$1,0),0),"")</f>
        <v/>
      </c>
      <c r="DB88" s="41">
        <f>IFERROR(VLOOKUP(DB19,[1]Table2!$B$1:$Z$21,MATCH("xG/90",[1]Table2!$B$1:$Z$1,0),0)*VLOOKUP($B19,[1]Table2!$B$1:$Z$21,MATCH("xGA/90",[1]Table2!$B$1:$Z$1,0),0),"")</f>
        <v>1.6611328125</v>
      </c>
      <c r="DC88" s="41" t="str">
        <f>IFERROR(VLOOKUP(DC19,[1]Table2!$B$1:$Z$21,MATCH("xG/90",[1]Table2!$B$1:$Z$1,0),0)*VLOOKUP($B19,[1]Table2!$B$1:$Z$21,MATCH("xGA/90",[1]Table2!$B$1:$Z$1,0),0),"")</f>
        <v/>
      </c>
      <c r="DD88" s="41" t="str">
        <f>IFERROR(VLOOKUP(DD19,[1]Table2!$B$1:$Z$21,MATCH("xG/90",[1]Table2!$B$1:$Z$1,0),0)*VLOOKUP($B19,[1]Table2!$B$1:$Z$21,MATCH("xGA/90",[1]Table2!$B$1:$Z$1,0),0),"")</f>
        <v/>
      </c>
      <c r="DE88" s="41" t="str">
        <f>IFERROR(VLOOKUP(DE19,[1]Table2!$B$1:$Z$21,MATCH("xG/90",[1]Table2!$B$1:$Z$1,0),0)*VLOOKUP($B19,[1]Table2!$B$1:$Z$21,MATCH("xGA/90",[1]Table2!$B$1:$Z$1,0),0),"")</f>
        <v/>
      </c>
      <c r="DF88" s="41" t="str">
        <f>IFERROR(VLOOKUP(DF19,[1]Table2!$B$1:$Z$21,MATCH("xG/90",[1]Table2!$B$1:$Z$1,0),0)*VLOOKUP($B19,[1]Table2!$B$1:$Z$21,MATCH("xGA/90",[1]Table2!$B$1:$Z$1,0),0),"")</f>
        <v/>
      </c>
      <c r="DG88" s="41" t="str">
        <f>IFERROR(VLOOKUP(DG19,[1]Table2!$B$1:$Z$21,MATCH("xG/90",[1]Table2!$B$1:$Z$1,0),0)*VLOOKUP($B19,[1]Table2!$B$1:$Z$21,MATCH("xGA/90",[1]Table2!$B$1:$Z$1,0),0),"")</f>
        <v/>
      </c>
      <c r="DH88" s="41" t="str">
        <f>IFERROR(VLOOKUP(DH19,[1]Table2!$B$1:$Z$21,MATCH("xG/90",[1]Table2!$B$1:$Z$1,0),0)*VLOOKUP($B19,[1]Table2!$B$1:$Z$21,MATCH("xGA/90",[1]Table2!$B$1:$Z$1,0),0),"")</f>
        <v/>
      </c>
      <c r="DI88" s="41" t="str">
        <f>IFERROR(VLOOKUP(DI19,[1]Table2!$B$1:$Z$21,MATCH("xG/90",[1]Table2!$B$1:$Z$1,0),0)*VLOOKUP($B19,[1]Table2!$B$1:$Z$21,MATCH("xGA/90",[1]Table2!$B$1:$Z$1,0),0),"")</f>
        <v/>
      </c>
      <c r="DJ88" s="41" t="str">
        <f>IFERROR(VLOOKUP(DJ19,[1]Table2!$B$1:$Z$21,MATCH("xG/90",[1]Table2!$B$1:$Z$1,0),0)*VLOOKUP($B19,[1]Table2!$B$1:$Z$21,MATCH("xGA/90",[1]Table2!$B$1:$Z$1,0),0),"")</f>
        <v/>
      </c>
      <c r="DK88" s="41" t="str">
        <f>IFERROR(VLOOKUP(DK19,[1]Table2!$B$1:$Z$21,MATCH("xG/90",[1]Table2!$B$1:$Z$1,0),0)*VLOOKUP($B19,[1]Table2!$B$1:$Z$21,MATCH("xGA/90",[1]Table2!$B$1:$Z$1,0),0),"")</f>
        <v/>
      </c>
      <c r="DL88" s="41" t="str">
        <f>IFERROR(VLOOKUP(DL19,[1]Table2!$B$1:$Z$21,MATCH("xG/90",[1]Table2!$B$1:$Z$1,0),0)*VLOOKUP($B19,[1]Table2!$B$1:$Z$21,MATCH("xGA/90",[1]Table2!$B$1:$Z$1,0),0),"")</f>
        <v/>
      </c>
      <c r="DM88" s="41" t="str">
        <f>IFERROR(VLOOKUP(DM19,[1]Table2!$B$1:$Z$21,MATCH("xG/90",[1]Table2!$B$1:$Z$1,0),0)*VLOOKUP($B19,[1]Table2!$B$1:$Z$21,MATCH("xGA/90",[1]Table2!$B$1:$Z$1,0),0),"")</f>
        <v/>
      </c>
      <c r="DN88" s="41" t="str">
        <f>IFERROR(VLOOKUP(DN19,[1]Table2!$B$1:$Z$21,MATCH("xG/90",[1]Table2!$B$1:$Z$1,0),0)*VLOOKUP($B19,[1]Table2!$B$1:$Z$21,MATCH("xGA/90",[1]Table2!$B$1:$Z$1,0),0),"")</f>
        <v/>
      </c>
      <c r="DO88" s="41" t="str">
        <f>IFERROR(VLOOKUP(DO19,[1]Table2!$B$1:$Z$21,MATCH("xG/90",[1]Table2!$B$1:$Z$1,0),0)*VLOOKUP($B19,[1]Table2!$B$1:$Z$21,MATCH("xGA/90",[1]Table2!$B$1:$Z$1,0),0),"")</f>
        <v/>
      </c>
      <c r="DP88" s="41" t="str">
        <f>IFERROR(VLOOKUP(DP19,[1]Table2!$B$1:$Z$21,MATCH("xG/90",[1]Table2!$B$1:$Z$1,0),0)*VLOOKUP($B19,[1]Table2!$B$1:$Z$21,MATCH("xGA/90",[1]Table2!$B$1:$Z$1,0),0),"")</f>
        <v/>
      </c>
      <c r="DQ88" s="41" t="str">
        <f>IFERROR(VLOOKUP(DQ19,[1]Table2!$B$1:$Z$21,MATCH("xG/90",[1]Table2!$B$1:$Z$1,0),0)*VLOOKUP($B19,[1]Table2!$B$1:$Z$21,MATCH("xGA/90",[1]Table2!$B$1:$Z$1,0),0),"")</f>
        <v/>
      </c>
      <c r="DR88" s="41" t="str">
        <f>IFERROR(VLOOKUP(DR19,[1]Table2!$B$1:$Z$21,MATCH("xG/90",[1]Table2!$B$1:$Z$1,0),0)*VLOOKUP($B19,[1]Table2!$B$1:$Z$21,MATCH("xGA/90",[1]Table2!$B$1:$Z$1,0),0),"")</f>
        <v/>
      </c>
      <c r="DS88" s="41" t="str">
        <f>IFERROR(VLOOKUP(DS19,[1]Table2!$B$1:$Z$21,MATCH("xG/90",[1]Table2!$B$1:$Z$1,0),0)*VLOOKUP($B19,[1]Table2!$B$1:$Z$21,MATCH("xGA/90",[1]Table2!$B$1:$Z$1,0),0),"")</f>
        <v/>
      </c>
      <c r="DT88" s="41" t="str">
        <f>IFERROR(VLOOKUP(DT19,[1]Table2!$B$1:$Z$21,MATCH("xG/90",[1]Table2!$B$1:$Z$1,0),0)*VLOOKUP($B19,[1]Table2!$B$1:$Z$21,MATCH("xGA/90",[1]Table2!$B$1:$Z$1,0),0),"")</f>
        <v/>
      </c>
      <c r="DU88" s="41" t="str">
        <f>IFERROR(VLOOKUP(DU19,[1]Table2!$B$1:$Z$21,MATCH("xG/90",[1]Table2!$B$1:$Z$1,0),0)*VLOOKUP($B19,[1]Table2!$B$1:$Z$21,MATCH("xGA/90",[1]Table2!$B$1:$Z$1,0),0),"")</f>
        <v/>
      </c>
      <c r="DV88" s="41" t="str">
        <f>IFERROR(VLOOKUP(DV19,[1]Table2!$B$1:$Z$21,MATCH("xG/90",[1]Table2!$B$1:$Z$1,0),0)*VLOOKUP($B19,[1]Table2!$B$1:$Z$21,MATCH("xGA/90",[1]Table2!$B$1:$Z$1,0),0),"")</f>
        <v/>
      </c>
      <c r="DW88" s="41" t="str">
        <f>IFERROR(VLOOKUP(DW19,[1]Table2!$B$1:$Z$21,MATCH("xG/90",[1]Table2!$B$1:$Z$1,0),0)*VLOOKUP($B19,[1]Table2!$B$1:$Z$21,MATCH("xGA/90",[1]Table2!$B$1:$Z$1,0),0),"")</f>
        <v/>
      </c>
      <c r="DX88" s="41" t="str">
        <f>IFERROR(VLOOKUP(DX19,[1]Table2!$B$1:$Z$21,MATCH("xG/90",[1]Table2!$B$1:$Z$1,0),0)*VLOOKUP($B19,[1]Table2!$B$1:$Z$21,MATCH("xGA/90",[1]Table2!$B$1:$Z$1,0),0),"")</f>
        <v/>
      </c>
      <c r="DY88" s="41" t="str">
        <f>IFERROR(VLOOKUP(DY19,[1]Table2!$B$1:$Z$21,MATCH("xG/90",[1]Table2!$B$1:$Z$1,0),0)*VLOOKUP($B19,[1]Table2!$B$1:$Z$21,MATCH("xGA/90",[1]Table2!$B$1:$Z$1,0),0),"")</f>
        <v/>
      </c>
      <c r="DZ88" s="41" t="str">
        <f>IFERROR(VLOOKUP(DZ19,[1]Table2!$B$1:$Z$21,MATCH("xG/90",[1]Table2!$B$1:$Z$1,0),0)*VLOOKUP($B19,[1]Table2!$B$1:$Z$21,MATCH("xGA/90",[1]Table2!$B$1:$Z$1,0),0),"")</f>
        <v/>
      </c>
      <c r="EA88" s="41" t="str">
        <f>IFERROR(VLOOKUP(EA19,[1]Table2!$B$1:$Z$21,MATCH("xG/90",[1]Table2!$B$1:$Z$1,0),0)*VLOOKUP($B19,[1]Table2!$B$1:$Z$21,MATCH("xGA/90",[1]Table2!$B$1:$Z$1,0),0),"")</f>
        <v/>
      </c>
      <c r="EB88" s="41" t="str">
        <f>IFERROR(VLOOKUP(EB19,[1]Table2!$B$1:$Z$21,MATCH("xG/90",[1]Table2!$B$1:$Z$1,0),0)*VLOOKUP($B19,[1]Table2!$B$1:$Z$21,MATCH("xGA/90",[1]Table2!$B$1:$Z$1,0),0),"")</f>
        <v/>
      </c>
      <c r="EC88" s="41" t="str">
        <f>IFERROR(VLOOKUP(EC19,[1]Table2!$B$1:$Z$21,MATCH("xG/90",[1]Table2!$B$1:$Z$1,0),0)*VLOOKUP($B19,[1]Table2!$B$1:$Z$21,MATCH("xGA/90",[1]Table2!$B$1:$Z$1,0),0),"")</f>
        <v/>
      </c>
      <c r="ED88" s="41" t="str">
        <f>IFERROR(VLOOKUP(ED19,[1]Table2!$B$1:$Z$21,MATCH("xG/90",[1]Table2!$B$1:$Z$1,0),0)*VLOOKUP($B19,[1]Table2!$B$1:$Z$21,MATCH("xGA/90",[1]Table2!$B$1:$Z$1,0),0),"")</f>
        <v/>
      </c>
      <c r="EE88" s="41" t="str">
        <f>IFERROR(VLOOKUP(EE19,[1]Table2!$B$1:$Z$21,MATCH("xG/90",[1]Table2!$B$1:$Z$1,0),0)*VLOOKUP($B19,[1]Table2!$B$1:$Z$21,MATCH("xGA/90",[1]Table2!$B$1:$Z$1,0),0),"")</f>
        <v/>
      </c>
      <c r="EF88" s="41" t="str">
        <f>IFERROR(VLOOKUP(EF19,[1]Table2!$B$1:$Z$21,MATCH("xG/90",[1]Table2!$B$1:$Z$1,0),0)*VLOOKUP($B19,[1]Table2!$B$1:$Z$21,MATCH("xGA/90",[1]Table2!$B$1:$Z$1,0),0),"")</f>
        <v/>
      </c>
      <c r="EG88" s="41" t="str">
        <f>IFERROR(VLOOKUP(EG19,[1]Table2!$B$1:$Z$21,MATCH("xG/90",[1]Table2!$B$1:$Z$1,0),0)*VLOOKUP($B19,[1]Table2!$B$1:$Z$21,MATCH("xGA/90",[1]Table2!$B$1:$Z$1,0),0),"")</f>
        <v/>
      </c>
      <c r="EH88" s="41" t="str">
        <f>IFERROR(VLOOKUP(EH19,[1]Table2!$B$1:$Z$21,MATCH("xG/90",[1]Table2!$B$1:$Z$1,0),0)*VLOOKUP($B19,[1]Table2!$B$1:$Z$21,MATCH("xGA/90",[1]Table2!$B$1:$Z$1,0),0),"")</f>
        <v/>
      </c>
      <c r="EI88" s="41" t="str">
        <f>IFERROR(VLOOKUP(EI19,[1]Table2!$B$1:$Z$21,MATCH("xG/90",[1]Table2!$B$1:$Z$1,0),0)*VLOOKUP($B19,[1]Table2!$B$1:$Z$21,MATCH("xGA/90",[1]Table2!$B$1:$Z$1,0),0),"")</f>
        <v/>
      </c>
      <c r="EJ88" s="41" t="str">
        <f>IFERROR(VLOOKUP(EJ19,[1]Table2!$B$1:$Z$21,MATCH("xG/90",[1]Table2!$B$1:$Z$1,0),0)*VLOOKUP($B19,[1]Table2!$B$1:$Z$21,MATCH("xGA/90",[1]Table2!$B$1:$Z$1,0),0),"")</f>
        <v/>
      </c>
      <c r="EK88" s="41" t="str">
        <f>IFERROR(VLOOKUP(EK19,[1]Table2!$B$1:$Z$21,MATCH("xG/90",[1]Table2!$B$1:$Z$1,0),0)*VLOOKUP($B19,[1]Table2!$B$1:$Z$21,MATCH("xGA/90",[1]Table2!$B$1:$Z$1,0),0),"")</f>
        <v/>
      </c>
      <c r="EL88" s="41" t="str">
        <f>IFERROR(VLOOKUP(EL19,[1]Table2!$B$1:$Z$21,MATCH("xG/90",[1]Table2!$B$1:$Z$1,0),0)*VLOOKUP($B19,[1]Table2!$B$1:$Z$21,MATCH("xGA/90",[1]Table2!$B$1:$Z$1,0),0),"")</f>
        <v/>
      </c>
      <c r="EM88" s="41" t="str">
        <f>IFERROR(VLOOKUP(EM19,[1]Table2!$B$1:$Z$21,MATCH("xG/90",[1]Table2!$B$1:$Z$1,0),0)*VLOOKUP($B19,[1]Table2!$B$1:$Z$21,MATCH("xGA/90",[1]Table2!$B$1:$Z$1,0),0),"")</f>
        <v/>
      </c>
      <c r="EN88" s="41" t="str">
        <f>IFERROR(VLOOKUP(EN19,[1]Table2!$B$1:$Z$21,MATCH("xG/90",[1]Table2!$B$1:$Z$1,0),0)*VLOOKUP($B19,[1]Table2!$B$1:$Z$21,MATCH("xGA/90",[1]Table2!$B$1:$Z$1,0),0),"")</f>
        <v/>
      </c>
      <c r="EO88" s="41" t="str">
        <f>IFERROR(VLOOKUP(EO19,[1]Table2!$B$1:$Z$21,MATCH("xG/90",[1]Table2!$B$1:$Z$1,0),0)*VLOOKUP($B19,[1]Table2!$B$1:$Z$21,MATCH("xGA/90",[1]Table2!$B$1:$Z$1,0),0),"")</f>
        <v/>
      </c>
      <c r="EP88" s="41" t="str">
        <f>IFERROR(VLOOKUP(EP19,[1]Table2!$B$1:$Z$21,MATCH("xG/90",[1]Table2!$B$1:$Z$1,0),0)*VLOOKUP($B19,[1]Table2!$B$1:$Z$21,MATCH("xGA/90",[1]Table2!$B$1:$Z$1,0),0),"")</f>
        <v/>
      </c>
      <c r="EQ88" s="41" t="str">
        <f>IFERROR(VLOOKUP(EQ19,[1]Table2!$B$1:$Z$21,MATCH("xG/90",[1]Table2!$B$1:$Z$1,0),0)*VLOOKUP($B19,[1]Table2!$B$1:$Z$21,MATCH("xGA/90",[1]Table2!$B$1:$Z$1,0),0),"")</f>
        <v/>
      </c>
      <c r="ER88" s="41" t="str">
        <f>IFERROR(VLOOKUP(ER19,[1]Table2!$B$1:$Z$21,MATCH("xG/90",[1]Table2!$B$1:$Z$1,0),0)*VLOOKUP($B19,[1]Table2!$B$1:$Z$21,MATCH("xGA/90",[1]Table2!$B$1:$Z$1,0),0),"")</f>
        <v/>
      </c>
      <c r="ES88" s="41" t="str">
        <f>IFERROR(VLOOKUP(ES19,[1]Table2!$B$1:$Z$21,MATCH("xG/90",[1]Table2!$B$1:$Z$1,0),0)*VLOOKUP($B19,[1]Table2!$B$1:$Z$21,MATCH("xGA/90",[1]Table2!$B$1:$Z$1,0),0),"")</f>
        <v/>
      </c>
      <c r="ET88" s="41" t="str">
        <f>IFERROR(VLOOKUP(ET19,[1]Table2!$B$1:$Z$21,MATCH("xG/90",[1]Table2!$B$1:$Z$1,0),0)*VLOOKUP($B19,[1]Table2!$B$1:$Z$21,MATCH("xGA/90",[1]Table2!$B$1:$Z$1,0),0),"")</f>
        <v/>
      </c>
      <c r="EU88" s="41">
        <f>IFERROR(VLOOKUP(EU19,[1]Table2!$B$1:$Z$21,MATCH("xG/90",[1]Table2!$B$1:$Z$1,0),0)*VLOOKUP($B19,[1]Table2!$B$1:$Z$21,MATCH("xGA/90",[1]Table2!$B$1:$Z$1,0),0),"")</f>
        <v>2.7731249999999998</v>
      </c>
      <c r="EV88" s="41" t="str">
        <f>IFERROR(VLOOKUP(EV19,[1]Table2!$B$1:$Z$21,MATCH("xG/90",[1]Table2!$B$1:$Z$1,0),0)*VLOOKUP($B19,[1]Table2!$B$1:$Z$21,MATCH("xGA/90",[1]Table2!$B$1:$Z$1,0),0),"")</f>
        <v/>
      </c>
      <c r="EW88" s="41" t="str">
        <f>IFERROR(VLOOKUP(EW19,[1]Table2!$B$1:$Z$21,MATCH("xG/90",[1]Table2!$B$1:$Z$1,0),0)*VLOOKUP($B19,[1]Table2!$B$1:$Z$21,MATCH("xGA/90",[1]Table2!$B$1:$Z$1,0),0),"")</f>
        <v/>
      </c>
      <c r="EX88" s="41" t="str">
        <f>IFERROR(VLOOKUP(EX19,[1]Table2!$B$1:$Z$21,MATCH("xG/90",[1]Table2!$B$1:$Z$1,0),0)*VLOOKUP($B19,[1]Table2!$B$1:$Z$21,MATCH("xGA/90",[1]Table2!$B$1:$Z$1,0),0),"")</f>
        <v/>
      </c>
      <c r="EY88" s="41" t="str">
        <f>IFERROR(VLOOKUP(EY19,[1]Table2!$B$1:$Z$21,MATCH("xG/90",[1]Table2!$B$1:$Z$1,0),0)*VLOOKUP($B19,[1]Table2!$B$1:$Z$21,MATCH("xGA/90",[1]Table2!$B$1:$Z$1,0),0),"")</f>
        <v/>
      </c>
      <c r="EZ88" s="41">
        <f>IFERROR(VLOOKUP(EZ19,[1]Table2!$B$1:$Z$21,MATCH("xG/90",[1]Table2!$B$1:$Z$1,0),0)*VLOOKUP($B19,[1]Table2!$B$1:$Z$21,MATCH("xGA/90",[1]Table2!$B$1:$Z$1,0),0),"")</f>
        <v>2.150201612903226</v>
      </c>
      <c r="FA88" s="41" t="str">
        <f>IFERROR(VLOOKUP(FA19,[1]Table2!$B$1:$Z$21,MATCH("xG/90",[1]Table2!$B$1:$Z$1,0),0)*VLOOKUP($B19,[1]Table2!$B$1:$Z$21,MATCH("xGA/90",[1]Table2!$B$1:$Z$1,0),0),"")</f>
        <v/>
      </c>
      <c r="FB88" s="41" t="str">
        <f>IFERROR(VLOOKUP(FB19,[1]Table2!$B$1:$Z$21,MATCH("xG/90",[1]Table2!$B$1:$Z$1,0),0)*VLOOKUP($B19,[1]Table2!$B$1:$Z$21,MATCH("xGA/90",[1]Table2!$B$1:$Z$1,0),0),"")</f>
        <v/>
      </c>
      <c r="FC88" s="41">
        <f>IFERROR(VLOOKUP(FC19,[1]Table2!$B$1:$Z$21,MATCH("xG/90",[1]Table2!$B$1:$Z$1,0),0)*VLOOKUP($B19,[1]Table2!$B$1:$Z$21,MATCH("xGA/90",[1]Table2!$B$1:$Z$1,0),0),"")</f>
        <v>1.6083984375</v>
      </c>
      <c r="FD88" s="41" t="str">
        <f>IFERROR(VLOOKUP(FD19,[1]Table2!$B$1:$Z$21,MATCH("xG/90",[1]Table2!$B$1:$Z$1,0),0)*VLOOKUP($B19,[1]Table2!$B$1:$Z$21,MATCH("xGA/90",[1]Table2!$B$1:$Z$1,0),0),"")</f>
        <v/>
      </c>
      <c r="FE88" s="41" t="str">
        <f>IFERROR(VLOOKUP(FE19,[1]Table2!$B$1:$Z$21,MATCH("xG/90",[1]Table2!$B$1:$Z$1,0),0)*VLOOKUP($B19,[1]Table2!$B$1:$Z$21,MATCH("xGA/90",[1]Table2!$B$1:$Z$1,0),0),"")</f>
        <v/>
      </c>
      <c r="FF88" s="41" t="str">
        <f>IFERROR(VLOOKUP(FF19,[1]Table2!$B$1:$Z$21,MATCH("xG/90",[1]Table2!$B$1:$Z$1,0),0)*VLOOKUP($B19,[1]Table2!$B$1:$Z$21,MATCH("xGA/90",[1]Table2!$B$1:$Z$1,0),0),"")</f>
        <v/>
      </c>
      <c r="FG88" s="41" t="str">
        <f>IFERROR(VLOOKUP(FG19,[1]Table2!$B$1:$Z$21,MATCH("xG/90",[1]Table2!$B$1:$Z$1,0),0)*VLOOKUP($B19,[1]Table2!$B$1:$Z$21,MATCH("xGA/90",[1]Table2!$B$1:$Z$1,0),0),"")</f>
        <v/>
      </c>
      <c r="FH88" s="41" t="str">
        <f>IFERROR(VLOOKUP(FH19,[1]Table2!$B$1:$Z$21,MATCH("xG/90",[1]Table2!$B$1:$Z$1,0),0)*VLOOKUP($B19,[1]Table2!$B$1:$Z$21,MATCH("xGA/90",[1]Table2!$B$1:$Z$1,0),0),"")</f>
        <v/>
      </c>
      <c r="FI88" s="41" t="str">
        <f>IFERROR(VLOOKUP(FI19,[1]Table2!$B$1:$Z$21,MATCH("xG/90",[1]Table2!$B$1:$Z$1,0),0)*VLOOKUP($B19,[1]Table2!$B$1:$Z$21,MATCH("xGA/90",[1]Table2!$B$1:$Z$1,0),0),"")</f>
        <v/>
      </c>
      <c r="FJ88" s="41" t="str">
        <f>IFERROR(VLOOKUP(FJ19,[1]Table2!$B$1:$Z$21,MATCH("xG/90",[1]Table2!$B$1:$Z$1,0),0)*VLOOKUP($B19,[1]Table2!$B$1:$Z$21,MATCH("xGA/90",[1]Table2!$B$1:$Z$1,0),0),"")</f>
        <v/>
      </c>
      <c r="FK88" s="41" t="str">
        <f>IFERROR(VLOOKUP(FK19,[1]Table2!$B$1:$Z$21,MATCH("xG/90",[1]Table2!$B$1:$Z$1,0),0)*VLOOKUP($B19,[1]Table2!$B$1:$Z$21,MATCH("xGA/90",[1]Table2!$B$1:$Z$1,0),0),"")</f>
        <v/>
      </c>
      <c r="FL88" s="41" t="str">
        <f>IFERROR(VLOOKUP(FL19,[1]Table2!$B$1:$Z$21,MATCH("xG/90",[1]Table2!$B$1:$Z$1,0),0)*VLOOKUP($B19,[1]Table2!$B$1:$Z$21,MATCH("xGA/90",[1]Table2!$B$1:$Z$1,0),0),"")</f>
        <v/>
      </c>
      <c r="FM88" s="41">
        <f>IFERROR(VLOOKUP(FM19,[1]Table2!$B$1:$Z$21,MATCH("xG/90",[1]Table2!$B$1:$Z$1,0),0)*VLOOKUP($B19,[1]Table2!$B$1:$Z$21,MATCH("xGA/90",[1]Table2!$B$1:$Z$1,0),0),"")</f>
        <v>2.1304687499999999</v>
      </c>
      <c r="FN88" s="41" t="str">
        <f>IFERROR(VLOOKUP(FN19,[1]Table2!$B$1:$Z$21,MATCH("xG/90",[1]Table2!$B$1:$Z$1,0),0)*VLOOKUP($B19,[1]Table2!$B$1:$Z$21,MATCH("xGA/90",[1]Table2!$B$1:$Z$1,0),0),"")</f>
        <v/>
      </c>
      <c r="FO88" s="41" t="str">
        <f>IFERROR(VLOOKUP(FO19,[1]Table2!$B$1:$Z$21,MATCH("xG/90",[1]Table2!$B$1:$Z$1,0),0)*VLOOKUP($B19,[1]Table2!$B$1:$Z$21,MATCH("xGA/90",[1]Table2!$B$1:$Z$1,0),0),"")</f>
        <v/>
      </c>
      <c r="FP88" s="41" t="str">
        <f>IFERROR(VLOOKUP(FP19,[1]Table2!$B$1:$Z$21,MATCH("xG/90",[1]Table2!$B$1:$Z$1,0),0)*VLOOKUP($B19,[1]Table2!$B$1:$Z$21,MATCH("xGA/90",[1]Table2!$B$1:$Z$1,0),0),"")</f>
        <v/>
      </c>
      <c r="FQ88" s="41" t="str">
        <f>IFERROR(VLOOKUP(FQ19,[1]Table2!$B$1:$Z$21,MATCH("xG/90",[1]Table2!$B$1:$Z$1,0),0)*VLOOKUP($B19,[1]Table2!$B$1:$Z$21,MATCH("xGA/90",[1]Table2!$B$1:$Z$1,0),0),"")</f>
        <v/>
      </c>
      <c r="FR88" s="41" t="str">
        <f>IFERROR(VLOOKUP(FR19,[1]Table2!$B$1:$Z$21,MATCH("xG/90",[1]Table2!$B$1:$Z$1,0),0)*VLOOKUP($B19,[1]Table2!$B$1:$Z$21,MATCH("xGA/90",[1]Table2!$B$1:$Z$1,0),0),"")</f>
        <v/>
      </c>
      <c r="FS88" s="41" t="str">
        <f>IFERROR(VLOOKUP(FS19,[1]Table2!$B$1:$Z$21,MATCH("xG/90",[1]Table2!$B$1:$Z$1,0),0)*VLOOKUP($B19,[1]Table2!$B$1:$Z$21,MATCH("xGA/90",[1]Table2!$B$1:$Z$1,0),0),"")</f>
        <v/>
      </c>
      <c r="FT88" s="41">
        <f>IFERROR(VLOOKUP(FT19,[1]Table2!$B$1:$Z$21,MATCH("xG/90",[1]Table2!$B$1:$Z$1,0),0)*VLOOKUP($B19,[1]Table2!$B$1:$Z$21,MATCH("xGA/90",[1]Table2!$B$1:$Z$1,0),0),"")</f>
        <v>1.7033203124999998</v>
      </c>
      <c r="FU88" s="41" t="str">
        <f>IFERROR(VLOOKUP(FU19,[1]Table2!$B$1:$Z$21,MATCH("xG/90",[1]Table2!$B$1:$Z$1,0),0)*VLOOKUP($B19,[1]Table2!$B$1:$Z$21,MATCH("xGA/90",[1]Table2!$B$1:$Z$1,0),0),"")</f>
        <v/>
      </c>
      <c r="FV88" s="41" t="str">
        <f>IFERROR(VLOOKUP(FV19,[1]Table2!$B$1:$Z$21,MATCH("xG/90",[1]Table2!$B$1:$Z$1,0),0)*VLOOKUP($B19,[1]Table2!$B$1:$Z$21,MATCH("xGA/90",[1]Table2!$B$1:$Z$1,0),0),"")</f>
        <v/>
      </c>
      <c r="FW88" s="41" t="str">
        <f>IFERROR(VLOOKUP(FW19,[1]Table2!$B$1:$Z$21,MATCH("xG/90",[1]Table2!$B$1:$Z$1,0),0)*VLOOKUP($B19,[1]Table2!$B$1:$Z$21,MATCH("xGA/90",[1]Table2!$B$1:$Z$1,0),0),"")</f>
        <v/>
      </c>
      <c r="FX88" s="41" t="str">
        <f>IFERROR(VLOOKUP(FX19,[1]Table2!$B$1:$Z$21,MATCH("xG/90",[1]Table2!$B$1:$Z$1,0),0)*VLOOKUP($B19,[1]Table2!$B$1:$Z$21,MATCH("xGA/90",[1]Table2!$B$1:$Z$1,0),0),"")</f>
        <v/>
      </c>
      <c r="FY88" s="41" t="str">
        <f>IFERROR(VLOOKUP(FY19,[1]Table2!$B$1:$Z$21,MATCH("xG/90",[1]Table2!$B$1:$Z$1,0),0)*VLOOKUP($B19,[1]Table2!$B$1:$Z$21,MATCH("xGA/90",[1]Table2!$B$1:$Z$1,0),0),"")</f>
        <v/>
      </c>
      <c r="FZ88" s="41" t="str">
        <f>IFERROR(VLOOKUP(FZ19,[1]Table2!$B$1:$Z$21,MATCH("xG/90",[1]Table2!$B$1:$Z$1,0),0)*VLOOKUP($B19,[1]Table2!$B$1:$Z$21,MATCH("xGA/90",[1]Table2!$B$1:$Z$1,0),0),"")</f>
        <v/>
      </c>
      <c r="GA88" s="41" t="str">
        <f>IFERROR(VLOOKUP(GA19,[1]Table2!$B$1:$Z$21,MATCH("xG/90",[1]Table2!$B$1:$Z$1,0),0)*VLOOKUP($B19,[1]Table2!$B$1:$Z$21,MATCH("xGA/90",[1]Table2!$B$1:$Z$1,0),0),"")</f>
        <v/>
      </c>
      <c r="GB88" s="41" t="str">
        <f>IFERROR(VLOOKUP(GB19,[1]Table2!$B$1:$Z$21,MATCH("xG/90",[1]Table2!$B$1:$Z$1,0),0)*VLOOKUP($B19,[1]Table2!$B$1:$Z$21,MATCH("xGA/90",[1]Table2!$B$1:$Z$1,0),0),"")</f>
        <v/>
      </c>
      <c r="GC88" s="41" t="str">
        <f>IFERROR(VLOOKUP(GC19,[1]Table2!$B$1:$Z$21,MATCH("xG/90",[1]Table2!$B$1:$Z$1,0),0)*VLOOKUP($B19,[1]Table2!$B$1:$Z$21,MATCH("xGA/90",[1]Table2!$B$1:$Z$1,0),0),"")</f>
        <v/>
      </c>
      <c r="GD88" s="41" t="str">
        <f>IFERROR(VLOOKUP(GD19,[1]Table2!$B$1:$Z$21,MATCH("xG/90",[1]Table2!$B$1:$Z$1,0),0)*VLOOKUP($B19,[1]Table2!$B$1:$Z$21,MATCH("xGA/90",[1]Table2!$B$1:$Z$1,0),0),"")</f>
        <v/>
      </c>
      <c r="GE88" s="41" t="str">
        <f>IFERROR(VLOOKUP(GE19,[1]Table2!$B$1:$Z$21,MATCH("xG/90",[1]Table2!$B$1:$Z$1,0),0)*VLOOKUP($B19,[1]Table2!$B$1:$Z$21,MATCH("xGA/90",[1]Table2!$B$1:$Z$1,0),0),"")</f>
        <v/>
      </c>
      <c r="GF88" s="41" t="str">
        <f>IFERROR(VLOOKUP(GF19,[1]Table2!$B$1:$Z$21,MATCH("xG/90",[1]Table2!$B$1:$Z$1,0),0)*VLOOKUP($B19,[1]Table2!$B$1:$Z$21,MATCH("xGA/90",[1]Table2!$B$1:$Z$1,0),0),"")</f>
        <v/>
      </c>
      <c r="GG88" s="41" t="str">
        <f>IFERROR(VLOOKUP(GG19,[1]Table2!$B$1:$Z$21,MATCH("xG/90",[1]Table2!$B$1:$Z$1,0),0)*VLOOKUP($B19,[1]Table2!$B$1:$Z$21,MATCH("xGA/90",[1]Table2!$B$1:$Z$1,0),0),"")</f>
        <v/>
      </c>
      <c r="GH88" s="41" t="str">
        <f>IFERROR(VLOOKUP(GH19,[1]Table2!$B$1:$Z$21,MATCH("xG/90",[1]Table2!$B$1:$Z$1,0),0)*VLOOKUP($B19,[1]Table2!$B$1:$Z$21,MATCH("xGA/90",[1]Table2!$B$1:$Z$1,0),0),"")</f>
        <v/>
      </c>
      <c r="GI88" s="41">
        <f>IFERROR(VLOOKUP(GI19,[1]Table2!$B$1:$Z$21,MATCH("xG/90",[1]Table2!$B$1:$Z$1,0),0)*VLOOKUP($B19,[1]Table2!$B$1:$Z$21,MATCH("xGA/90",[1]Table2!$B$1:$Z$1,0),0),"")</f>
        <v>2.0935546875000002</v>
      </c>
      <c r="GJ88" s="41" t="str">
        <f>IFERROR(VLOOKUP(GJ19,[1]Table2!$B$1:$Z$21,MATCH("xG/90",[1]Table2!$B$1:$Z$1,0),0)*VLOOKUP($B19,[1]Table2!$B$1:$Z$21,MATCH("xGA/90",[1]Table2!$B$1:$Z$1,0),0),"")</f>
        <v/>
      </c>
      <c r="GK88" s="41" t="str">
        <f>IFERROR(VLOOKUP(GK19,[1]Table2!$B$1:$Z$21,MATCH("xG/90",[1]Table2!$B$1:$Z$1,0),0)*VLOOKUP($B19,[1]Table2!$B$1:$Z$21,MATCH("xGA/90",[1]Table2!$B$1:$Z$1,0),0),"")</f>
        <v/>
      </c>
      <c r="GL88" s="41" t="str">
        <f>IFERROR(VLOOKUP(GL19,[1]Table2!$B$1:$Z$21,MATCH("xG/90",[1]Table2!$B$1:$Z$1,0),0)*VLOOKUP($B19,[1]Table2!$B$1:$Z$21,MATCH("xGA/90",[1]Table2!$B$1:$Z$1,0),0),"")</f>
        <v/>
      </c>
      <c r="GM88" s="41" t="str">
        <f>IFERROR(VLOOKUP(GM19,[1]Table2!$B$1:$Z$21,MATCH("xG/90",[1]Table2!$B$1:$Z$1,0),0)*VLOOKUP($B19,[1]Table2!$B$1:$Z$21,MATCH("xGA/90",[1]Table2!$B$1:$Z$1,0),0),"")</f>
        <v/>
      </c>
      <c r="GN88" s="41" t="str">
        <f>IFERROR(VLOOKUP(GN19,[1]Table2!$B$1:$Z$21,MATCH("xG/90",[1]Table2!$B$1:$Z$1,0),0)*VLOOKUP($B19,[1]Table2!$B$1:$Z$21,MATCH("xGA/90",[1]Table2!$B$1:$Z$1,0),0),"")</f>
        <v/>
      </c>
      <c r="GO88" s="41">
        <f>IFERROR(VLOOKUP(GO19,[1]Table2!$B$1:$Z$21,MATCH("xG/90",[1]Table2!$B$1:$Z$1,0),0)*VLOOKUP($B19,[1]Table2!$B$1:$Z$21,MATCH("xGA/90",[1]Table2!$B$1:$Z$1,0),0),"")</f>
        <v>2.1012096774193547</v>
      </c>
      <c r="GP88" s="41" t="str">
        <f>IFERROR(VLOOKUP(GP19,[1]Table2!$B$1:$Z$21,MATCH("xG/90",[1]Table2!$B$1:$Z$1,0),0)*VLOOKUP($B19,[1]Table2!$B$1:$Z$21,MATCH("xGA/90",[1]Table2!$B$1:$Z$1,0),0),"")</f>
        <v/>
      </c>
      <c r="GQ88" s="41" t="str">
        <f>IFERROR(VLOOKUP(GQ19,[1]Table2!$B$1:$Z$21,MATCH("xG/90",[1]Table2!$B$1:$Z$1,0),0)*VLOOKUP($B19,[1]Table2!$B$1:$Z$21,MATCH("xGA/90",[1]Table2!$B$1:$Z$1,0),0),"")</f>
        <v/>
      </c>
      <c r="GR88" s="41" t="str">
        <f>IFERROR(VLOOKUP(GR19,[1]Table2!$B$1:$Z$21,MATCH("xG/90",[1]Table2!$B$1:$Z$1,0),0)*VLOOKUP($B19,[1]Table2!$B$1:$Z$21,MATCH("xGA/90",[1]Table2!$B$1:$Z$1,0),0),"")</f>
        <v/>
      </c>
      <c r="GS88" s="41" t="str">
        <f>IFERROR(VLOOKUP(GS19,[1]Table2!$B$1:$Z$21,MATCH("xG/90",[1]Table2!$B$1:$Z$1,0),0)*VLOOKUP($B19,[1]Table2!$B$1:$Z$21,MATCH("xGA/90",[1]Table2!$B$1:$Z$1,0),0),"")</f>
        <v/>
      </c>
      <c r="GT88" s="41" t="str">
        <f>IFERROR(VLOOKUP(GT19,[1]Table2!$B$1:$Z$21,MATCH("xG/90",[1]Table2!$B$1:$Z$1,0),0)*VLOOKUP($B19,[1]Table2!$B$1:$Z$21,MATCH("xGA/90",[1]Table2!$B$1:$Z$1,0),0),"")</f>
        <v/>
      </c>
      <c r="GU88" s="41" t="str">
        <f>IFERROR(VLOOKUP(GU19,[1]Table2!$B$1:$Z$21,MATCH("xG/90",[1]Table2!$B$1:$Z$1,0),0)*VLOOKUP($B19,[1]Table2!$B$1:$Z$21,MATCH("xGA/90",[1]Table2!$B$1:$Z$1,0),0),"")</f>
        <v/>
      </c>
      <c r="GV88" s="41">
        <f>IFERROR(VLOOKUP(GV19,[1]Table2!$B$1:$Z$21,MATCH("xG/90",[1]Table2!$B$1:$Z$1,0),0)*VLOOKUP($B19,[1]Table2!$B$1:$Z$21,MATCH("xGA/90",[1]Table2!$B$1:$Z$1,0),0),"")</f>
        <v>3.5718749999999999</v>
      </c>
      <c r="GW88" s="41" t="str">
        <f>IFERROR(VLOOKUP(GW19,[1]Table2!$B$1:$Z$21,MATCH("xG/90",[1]Table2!$B$1:$Z$1,0),0)*VLOOKUP($B19,[1]Table2!$B$1:$Z$21,MATCH("xGA/90",[1]Table2!$B$1:$Z$1,0),0),"")</f>
        <v/>
      </c>
      <c r="GX88" s="41" t="str">
        <f>IFERROR(VLOOKUP(GX19,[1]Table2!$B$1:$Z$21,MATCH("xG/90",[1]Table2!$B$1:$Z$1,0),0)*VLOOKUP($B19,[1]Table2!$B$1:$Z$21,MATCH("xGA/90",[1]Table2!$B$1:$Z$1,0),0),"")</f>
        <v/>
      </c>
      <c r="GY88" s="41" t="str">
        <f>IFERROR(VLOOKUP(GY19,[1]Table2!$B$1:$Z$21,MATCH("xG/90",[1]Table2!$B$1:$Z$1,0),0)*VLOOKUP($B19,[1]Table2!$B$1:$Z$21,MATCH("xGA/90",[1]Table2!$B$1:$Z$1,0),0),"")</f>
        <v/>
      </c>
      <c r="GZ88" s="41" t="str">
        <f>IFERROR(VLOOKUP(GZ19,[1]Table2!$B$1:$Z$21,MATCH("xG/90",[1]Table2!$B$1:$Z$1,0),0)*VLOOKUP($B19,[1]Table2!$B$1:$Z$21,MATCH("xGA/90",[1]Table2!$B$1:$Z$1,0),0),"")</f>
        <v/>
      </c>
      <c r="HA88" s="41" t="str">
        <f>IFERROR(VLOOKUP(HA19,[1]Table2!$B$1:$Z$21,MATCH("xG/90",[1]Table2!$B$1:$Z$1,0),0)*VLOOKUP($B19,[1]Table2!$B$1:$Z$21,MATCH("xGA/90",[1]Table2!$B$1:$Z$1,0),0),"")</f>
        <v/>
      </c>
      <c r="HB88" s="41" t="str">
        <f>IFERROR(VLOOKUP(HB19,[1]Table2!$B$1:$Z$21,MATCH("xG/90",[1]Table2!$B$1:$Z$1,0),0)*VLOOKUP($B19,[1]Table2!$B$1:$Z$21,MATCH("xGA/90",[1]Table2!$B$1:$Z$1,0),0),"")</f>
        <v/>
      </c>
      <c r="HC88" s="41">
        <f>IFERROR(VLOOKUP(HC19,[1]Table2!$B$1:$Z$21,MATCH("xG/90",[1]Table2!$B$1:$Z$1,0),0)*VLOOKUP($B19,[1]Table2!$B$1:$Z$21,MATCH("xGA/90",[1]Table2!$B$1:$Z$1,0),0),"")</f>
        <v>2.2372983870967742</v>
      </c>
      <c r="HD88" s="41" t="str">
        <f>IFERROR(VLOOKUP(HD19,[1]Table2!$B$1:$Z$21,MATCH("xG/90",[1]Table2!$B$1:$Z$1,0),0)*VLOOKUP($B19,[1]Table2!$B$1:$Z$21,MATCH("xGA/90",[1]Table2!$B$1:$Z$1,0),0),"")</f>
        <v/>
      </c>
      <c r="HE88" s="41" t="str">
        <f>IFERROR(VLOOKUP(HE19,[1]Table2!$B$1:$Z$21,MATCH("xG/90",[1]Table2!$B$1:$Z$1,0),0)*VLOOKUP($B19,[1]Table2!$B$1:$Z$21,MATCH("xGA/90",[1]Table2!$B$1:$Z$1,0),0),"")</f>
        <v/>
      </c>
      <c r="HF88" s="41" t="str">
        <f>IFERROR(VLOOKUP(HF19,[1]Table2!$B$1:$Z$21,MATCH("xG/90",[1]Table2!$B$1:$Z$1,0),0)*VLOOKUP($B19,[1]Table2!$B$1:$Z$21,MATCH("xGA/90",[1]Table2!$B$1:$Z$1,0),0),"")</f>
        <v/>
      </c>
      <c r="HG88" s="41" t="str">
        <f>IFERROR(VLOOKUP(HG19,[1]Table2!$B$1:$Z$21,MATCH("xG/90",[1]Table2!$B$1:$Z$1,0),0)*VLOOKUP($B19,[1]Table2!$B$1:$Z$21,MATCH("xGA/90",[1]Table2!$B$1:$Z$1,0),0),"")</f>
        <v/>
      </c>
      <c r="HH88" s="41" t="str">
        <f>IFERROR(VLOOKUP(HH19,[1]Table2!$B$1:$Z$21,MATCH("xG/90",[1]Table2!$B$1:$Z$1,0),0)*VLOOKUP($B19,[1]Table2!$B$1:$Z$21,MATCH("xGA/90",[1]Table2!$B$1:$Z$1,0),0),"")</f>
        <v/>
      </c>
      <c r="HI88" s="41" t="str">
        <f>IFERROR(VLOOKUP(HI19,[1]Table2!$B$1:$Z$21,MATCH("xG/90",[1]Table2!$B$1:$Z$1,0),0)*VLOOKUP($B19,[1]Table2!$B$1:$Z$21,MATCH("xGA/90",[1]Table2!$B$1:$Z$1,0),0),"")</f>
        <v/>
      </c>
      <c r="HJ88" s="41" t="str">
        <f>IFERROR(VLOOKUP(HJ19,[1]Table2!$B$1:$Z$21,MATCH("xG/90",[1]Table2!$B$1:$Z$1,0),0)*VLOOKUP($B19,[1]Table2!$B$1:$Z$21,MATCH("xGA/90",[1]Table2!$B$1:$Z$1,0),0),"")</f>
        <v/>
      </c>
      <c r="HK88" s="41">
        <f>IFERROR(VLOOKUP(HK19,[1]Table2!$B$1:$Z$21,MATCH("xG/90",[1]Table2!$B$1:$Z$1,0),0)*VLOOKUP($B19,[1]Table2!$B$1:$Z$21,MATCH("xGA/90",[1]Table2!$B$1:$Z$1,0),0),"")</f>
        <v>1.8087890624999998</v>
      </c>
      <c r="HL88" s="41" t="str">
        <f>IFERROR(VLOOKUP(HL19,[1]Table2!$B$1:$Z$21,MATCH("xG/90",[1]Table2!$B$1:$Z$1,0),0)*VLOOKUP($B19,[1]Table2!$B$1:$Z$21,MATCH("xGA/90",[1]Table2!$B$1:$Z$1,0),0),"")</f>
        <v/>
      </c>
      <c r="HM88" s="41" t="str">
        <f>IFERROR(VLOOKUP(HM19,[1]Table2!$B$1:$Z$21,MATCH("xG/90",[1]Table2!$B$1:$Z$1,0),0)*VLOOKUP($B19,[1]Table2!$B$1:$Z$21,MATCH("xGA/90",[1]Table2!$B$1:$Z$1,0),0),"")</f>
        <v/>
      </c>
      <c r="HN88" s="41" t="str">
        <f>IFERROR(VLOOKUP(HN19,[1]Table2!$B$1:$Z$21,MATCH("xG/90",[1]Table2!$B$1:$Z$1,0),0)*VLOOKUP($B19,[1]Table2!$B$1:$Z$21,MATCH("xGA/90",[1]Table2!$B$1:$Z$1,0),0),"")</f>
        <v/>
      </c>
      <c r="HO88" s="41" t="str">
        <f>IFERROR(VLOOKUP(HO19,[1]Table2!$B$1:$Z$21,MATCH("xG/90",[1]Table2!$B$1:$Z$1,0),0)*VLOOKUP($B19,[1]Table2!$B$1:$Z$21,MATCH("xGA/90",[1]Table2!$B$1:$Z$1,0),0),"")</f>
        <v/>
      </c>
      <c r="HP88" s="41" t="str">
        <f>IFERROR(VLOOKUP(HP19,[1]Table2!$B$1:$Z$21,MATCH("xG/90",[1]Table2!$B$1:$Z$1,0),0)*VLOOKUP($B19,[1]Table2!$B$1:$Z$21,MATCH("xGA/90",[1]Table2!$B$1:$Z$1,0),0),"")</f>
        <v/>
      </c>
      <c r="HQ88" s="41">
        <f>IFERROR(VLOOKUP(HQ19,[1]Table2!$B$1:$Z$21,MATCH("xG/90",[1]Table2!$B$1:$Z$1,0),0)*VLOOKUP($B19,[1]Table2!$B$1:$Z$21,MATCH("xGA/90",[1]Table2!$B$1:$Z$1,0),0),"")</f>
        <v>2.4468749999999999</v>
      </c>
      <c r="HR88" s="41" t="str">
        <f>IFERROR(VLOOKUP(HR19,[1]Table2!$B$1:$Z$21,MATCH("xG/90",[1]Table2!$B$1:$Z$1,0),0)*VLOOKUP($B19,[1]Table2!$B$1:$Z$21,MATCH("xGA/90",[1]Table2!$B$1:$Z$1,0),0),"")</f>
        <v/>
      </c>
      <c r="HS88" s="41" t="str">
        <f>IFERROR(VLOOKUP(HS19,[1]Table2!$B$1:$Z$21,MATCH("xG/90",[1]Table2!$B$1:$Z$1,0),0)*VLOOKUP($B19,[1]Table2!$B$1:$Z$21,MATCH("xGA/90",[1]Table2!$B$1:$Z$1,0),0),"")</f>
        <v/>
      </c>
      <c r="HT88" s="41" t="str">
        <f>IFERROR(VLOOKUP(HT19,[1]Table2!$B$1:$Z$21,MATCH("xG/90",[1]Table2!$B$1:$Z$1,0),0)*VLOOKUP($B19,[1]Table2!$B$1:$Z$21,MATCH("xGA/90",[1]Table2!$B$1:$Z$1,0),0),"")</f>
        <v/>
      </c>
      <c r="HU88" s="41" t="str">
        <f>IFERROR(VLOOKUP(HU19,[1]Table2!$B$1:$Z$21,MATCH("xG/90",[1]Table2!$B$1:$Z$1,0),0)*VLOOKUP($B19,[1]Table2!$B$1:$Z$21,MATCH("xGA/90",[1]Table2!$B$1:$Z$1,0),0),"")</f>
        <v/>
      </c>
      <c r="HV88" s="41" t="str">
        <f>IFERROR(VLOOKUP(HV19,[1]Table2!$B$1:$Z$21,MATCH("xG/90",[1]Table2!$B$1:$Z$1,0),0)*VLOOKUP($B19,[1]Table2!$B$1:$Z$21,MATCH("xGA/90",[1]Table2!$B$1:$Z$1,0),0),"")</f>
        <v/>
      </c>
      <c r="HW88" s="41">
        <f>IFERROR(VLOOKUP(HW19,[1]Table2!$B$1:$Z$21,MATCH("xG/90",[1]Table2!$B$1:$Z$1,0),0)*VLOOKUP($B19,[1]Table2!$B$1:$Z$21,MATCH("xGA/90",[1]Table2!$B$1:$Z$1,0),0),"")</f>
        <v>2.9504032258064519</v>
      </c>
      <c r="HX88" s="41" t="str">
        <f>IFERROR(VLOOKUP(HX19,[1]Table2!$B$1:$Z$21,MATCH("xG/90",[1]Table2!$B$1:$Z$1,0),0)*VLOOKUP($B19,[1]Table2!$B$1:$Z$21,MATCH("xGA/90",[1]Table2!$B$1:$Z$1,0),0),"")</f>
        <v/>
      </c>
      <c r="HY88" s="41" t="str">
        <f>IFERROR(VLOOKUP(HY19,[1]Table2!$B$1:$Z$21,MATCH("xG/90",[1]Table2!$B$1:$Z$1,0),0)*VLOOKUP($B19,[1]Table2!$B$1:$Z$21,MATCH("xGA/90",[1]Table2!$B$1:$Z$1,0),0),"")</f>
        <v/>
      </c>
      <c r="HZ88" s="41" t="str">
        <f>IFERROR(VLOOKUP(HZ19,[1]Table2!$B$1:$Z$21,MATCH("xG/90",[1]Table2!$B$1:$Z$1,0),0)*VLOOKUP($B19,[1]Table2!$B$1:$Z$21,MATCH("xGA/90",[1]Table2!$B$1:$Z$1,0),0),"")</f>
        <v/>
      </c>
      <c r="IA88" s="41" t="str">
        <f>IFERROR(VLOOKUP(IA19,[1]Table2!$B$1:$Z$21,MATCH("xG/90",[1]Table2!$B$1:$Z$1,0),0)*VLOOKUP($B19,[1]Table2!$B$1:$Z$21,MATCH("xGA/90",[1]Table2!$B$1:$Z$1,0),0),"")</f>
        <v/>
      </c>
      <c r="IB88" s="41" t="str">
        <f>IFERROR(VLOOKUP(IB19,[1]Table2!$B$1:$Z$21,MATCH("xG/90",[1]Table2!$B$1:$Z$1,0),0)*VLOOKUP($B19,[1]Table2!$B$1:$Z$21,MATCH("xGA/90",[1]Table2!$B$1:$Z$1,0),0),"")</f>
        <v/>
      </c>
      <c r="IC88" s="41" t="str">
        <f>IFERROR(VLOOKUP(IC19,[1]Table2!$B$1:$Z$21,MATCH("xG/90",[1]Table2!$B$1:$Z$1,0),0)*VLOOKUP($B19,[1]Table2!$B$1:$Z$21,MATCH("xGA/90",[1]Table2!$B$1:$Z$1,0),0),"")</f>
        <v/>
      </c>
      <c r="ID88" s="41" t="str">
        <f>IFERROR(VLOOKUP(ID19,[1]Table2!$B$1:$Z$21,MATCH("xG/90",[1]Table2!$B$1:$Z$1,0),0)*VLOOKUP($B19,[1]Table2!$B$1:$Z$21,MATCH("xGA/90",[1]Table2!$B$1:$Z$1,0),0),"")</f>
        <v/>
      </c>
      <c r="IE88" s="41" t="str">
        <f>IFERROR(VLOOKUP(IE19,[1]Table2!$B$1:$Z$21,MATCH("xG/90",[1]Table2!$B$1:$Z$1,0),0)*VLOOKUP($B19,[1]Table2!$B$1:$Z$21,MATCH("xGA/90",[1]Table2!$B$1:$Z$1,0),0),"")</f>
        <v/>
      </c>
      <c r="IF88" s="41" t="str">
        <f>IFERROR(VLOOKUP(IF19,[1]Table2!$B$1:$Z$21,MATCH("xG/90",[1]Table2!$B$1:$Z$1,0),0)*VLOOKUP($B19,[1]Table2!$B$1:$Z$21,MATCH("xGA/90",[1]Table2!$B$1:$Z$1,0),0),"")</f>
        <v/>
      </c>
      <c r="IG88" s="41" t="str">
        <f>IFERROR(VLOOKUP(IG19,[1]Table2!$B$1:$Z$21,MATCH("xG/90",[1]Table2!$B$1:$Z$1,0),0)*VLOOKUP($B19,[1]Table2!$B$1:$Z$21,MATCH("xGA/90",[1]Table2!$B$1:$Z$1,0),0),"")</f>
        <v/>
      </c>
      <c r="IH88" s="41" t="str">
        <f>IFERROR(VLOOKUP(IH19,[1]Table2!$B$1:$Z$21,MATCH("xG/90",[1]Table2!$B$1:$Z$1,0),0)*VLOOKUP($B19,[1]Table2!$B$1:$Z$21,MATCH("xGA/90",[1]Table2!$B$1:$Z$1,0),0),"")</f>
        <v/>
      </c>
      <c r="II88" s="41" t="str">
        <f>IFERROR(VLOOKUP(II19,[1]Table2!$B$1:$Z$21,MATCH("xG/90",[1]Table2!$B$1:$Z$1,0),0)*VLOOKUP($B19,[1]Table2!$B$1:$Z$21,MATCH("xGA/90",[1]Table2!$B$1:$Z$1,0),0),"")</f>
        <v/>
      </c>
      <c r="IJ88" s="41" t="str">
        <f>IFERROR(VLOOKUP(IJ19,[1]Table2!$B$1:$Z$21,MATCH("xG/90",[1]Table2!$B$1:$Z$1,0),0)*VLOOKUP($B19,[1]Table2!$B$1:$Z$21,MATCH("xGA/90",[1]Table2!$B$1:$Z$1,0),0),"")</f>
        <v/>
      </c>
      <c r="IK88" s="41" t="str">
        <f>IFERROR(VLOOKUP(IK19,[1]Table2!$B$1:$Z$21,MATCH("xG/90",[1]Table2!$B$1:$Z$1,0),0)*VLOOKUP($B19,[1]Table2!$B$1:$Z$21,MATCH("xGA/90",[1]Table2!$B$1:$Z$1,0),0),"")</f>
        <v/>
      </c>
      <c r="IL88" s="41">
        <f>IFERROR(VLOOKUP(IL19,[1]Table2!$B$1:$Z$21,MATCH("xG/90",[1]Table2!$B$1:$Z$1,0),0)*VLOOKUP($B19,[1]Table2!$B$1:$Z$21,MATCH("xGA/90",[1]Table2!$B$1:$Z$1,0),0),"")</f>
        <v>1.6664062500000001</v>
      </c>
      <c r="IM88" s="41" t="str">
        <f>IFERROR(VLOOKUP(IM19,[1]Table2!$B$1:$Z$21,MATCH("xG/90",[1]Table2!$B$1:$Z$1,0),0)*VLOOKUP($B19,[1]Table2!$B$1:$Z$21,MATCH("xGA/90",[1]Table2!$B$1:$Z$1,0),0),"")</f>
        <v/>
      </c>
      <c r="IN88" s="41" t="str">
        <f>IFERROR(VLOOKUP(IN19,[1]Table2!$B$1:$Z$21,MATCH("xG/90",[1]Table2!$B$1:$Z$1,0),0)*VLOOKUP($B19,[1]Table2!$B$1:$Z$21,MATCH("xGA/90",[1]Table2!$B$1:$Z$1,0),0),"")</f>
        <v/>
      </c>
      <c r="IO88" s="41">
        <f>IFERROR(VLOOKUP(IO19,[1]Table2!$B$1:$Z$21,MATCH("xG/90",[1]Table2!$B$1:$Z$1,0),0)*VLOOKUP($B19,[1]Table2!$B$1:$Z$21,MATCH("xGA/90",[1]Table2!$B$1:$Z$1,0),0),"")</f>
        <v>2.0935546875000002</v>
      </c>
      <c r="IP88" s="41" t="str">
        <f>IFERROR(VLOOKUP(IP19,[1]Table2!$B$1:$Z$21,MATCH("xG/90",[1]Table2!$B$1:$Z$1,0),0)*VLOOKUP($B19,[1]Table2!$B$1:$Z$21,MATCH("xGA/90",[1]Table2!$B$1:$Z$1,0),0),"")</f>
        <v/>
      </c>
      <c r="IQ88" s="41" t="str">
        <f>IFERROR(VLOOKUP(IQ19,[1]Table2!$B$1:$Z$21,MATCH("xG/90",[1]Table2!$B$1:$Z$1,0),0)*VLOOKUP($B19,[1]Table2!$B$1:$Z$21,MATCH("xGA/90",[1]Table2!$B$1:$Z$1,0),0),"")</f>
        <v/>
      </c>
      <c r="IR88" s="41" t="str">
        <f>IFERROR(VLOOKUP(IR19,[1]Table2!$B$1:$Z$21,MATCH("xG/90",[1]Table2!$B$1:$Z$1,0),0)*VLOOKUP($B19,[1]Table2!$B$1:$Z$21,MATCH("xGA/90",[1]Table2!$B$1:$Z$1,0),0),"")</f>
        <v/>
      </c>
      <c r="IS88" s="41">
        <f>IFERROR(VLOOKUP(IS19,[1]Table2!$B$1:$Z$21,MATCH("xG/90",[1]Table2!$B$1:$Z$1,0),0)*VLOOKUP($B19,[1]Table2!$B$1:$Z$21,MATCH("xGA/90",[1]Table2!$B$1:$Z$1,0),0),"")</f>
        <v>2.2042968749999998</v>
      </c>
      <c r="IT88" s="41" t="str">
        <f>IFERROR(VLOOKUP(IT19,[1]Table2!$B$1:$Z$21,MATCH("xG/90",[1]Table2!$B$1:$Z$1,0),0)*VLOOKUP($B19,[1]Table2!$B$1:$Z$21,MATCH("xGA/90",[1]Table2!$B$1:$Z$1,0),0),"")</f>
        <v/>
      </c>
      <c r="IU88" s="41" t="str">
        <f>IFERROR(VLOOKUP(IU19,[1]Table2!$B$1:$Z$21,MATCH("xG/90",[1]Table2!$B$1:$Z$1,0),0)*VLOOKUP($B19,[1]Table2!$B$1:$Z$21,MATCH("xGA/90",[1]Table2!$B$1:$Z$1,0),0),"")</f>
        <v/>
      </c>
      <c r="IV88" s="41" t="str">
        <f>IFERROR(VLOOKUP(IV19,[1]Table2!$B$1:$Z$21,MATCH("xG/90",[1]Table2!$B$1:$Z$1,0),0)*VLOOKUP($B19,[1]Table2!$B$1:$Z$21,MATCH("xGA/90",[1]Table2!$B$1:$Z$1,0),0),"")</f>
        <v/>
      </c>
      <c r="IW88" s="41" t="str">
        <f>IFERROR(VLOOKUP(IW19,[1]Table2!$B$1:$Z$21,MATCH("xG/90",[1]Table2!$B$1:$Z$1,0),0)*VLOOKUP($B19,[1]Table2!$B$1:$Z$21,MATCH("xGA/90",[1]Table2!$B$1:$Z$1,0),0),"")</f>
        <v/>
      </c>
      <c r="IX88" s="41" t="str">
        <f>IFERROR(VLOOKUP(IX19,[1]Table2!$B$1:$Z$21,MATCH("xG/90",[1]Table2!$B$1:$Z$1,0),0)*VLOOKUP($B19,[1]Table2!$B$1:$Z$21,MATCH("xGA/90",[1]Table2!$B$1:$Z$1,0),0),"")</f>
        <v/>
      </c>
      <c r="IY88" s="41" t="str">
        <f>IFERROR(VLOOKUP(IY19,[1]Table2!$B$1:$Z$21,MATCH("xG/90",[1]Table2!$B$1:$Z$1,0),0)*VLOOKUP($B19,[1]Table2!$B$1:$Z$21,MATCH("xGA/90",[1]Table2!$B$1:$Z$1,0),0),"")</f>
        <v/>
      </c>
      <c r="IZ88" s="41" t="str">
        <f>IFERROR(VLOOKUP(IZ19,[1]Table2!$B$1:$Z$21,MATCH("xG/90",[1]Table2!$B$1:$Z$1,0),0)*VLOOKUP($B19,[1]Table2!$B$1:$Z$21,MATCH("xGA/90",[1]Table2!$B$1:$Z$1,0),0),"")</f>
        <v/>
      </c>
      <c r="JA88" s="41">
        <f>IFERROR(VLOOKUP(JA19,[1]Table2!$B$1:$Z$21,MATCH("xG/90",[1]Table2!$B$1:$Z$1,0),0)*VLOOKUP($B19,[1]Table2!$B$1:$Z$21,MATCH("xGA/90",[1]Table2!$B$1:$Z$1,0),0),"")</f>
        <v>2.7731249999999998</v>
      </c>
      <c r="JB88" s="41" t="str">
        <f>IFERROR(VLOOKUP(JB19,[1]Table2!$B$1:$Z$21,MATCH("xG/90",[1]Table2!$B$1:$Z$1,0),0)*VLOOKUP($B19,[1]Table2!$B$1:$Z$21,MATCH("xGA/90",[1]Table2!$B$1:$Z$1,0),0),"")</f>
        <v/>
      </c>
      <c r="JC88" s="41" t="str">
        <f>IFERROR(VLOOKUP(JC19,[1]Table2!$B$1:$Z$21,MATCH("xG/90",[1]Table2!$B$1:$Z$1,0),0)*VLOOKUP($B19,[1]Table2!$B$1:$Z$21,MATCH("xGA/90",[1]Table2!$B$1:$Z$1,0),0),"")</f>
        <v/>
      </c>
      <c r="JD88" s="41" t="str">
        <f>IFERROR(VLOOKUP(JD19,[1]Table2!$B$1:$Z$21,MATCH("xG/90",[1]Table2!$B$1:$Z$1,0),0)*VLOOKUP($B19,[1]Table2!$B$1:$Z$21,MATCH("xGA/90",[1]Table2!$B$1:$Z$1,0),0),"")</f>
        <v/>
      </c>
      <c r="JE88" s="41" t="str">
        <f>IFERROR(VLOOKUP(JE19,[1]Table2!$B$1:$Z$21,MATCH("xG/90",[1]Table2!$B$1:$Z$1,0),0)*VLOOKUP($B19,[1]Table2!$B$1:$Z$21,MATCH("xGA/90",[1]Table2!$B$1:$Z$1,0),0),"")</f>
        <v/>
      </c>
      <c r="JF88" s="41" t="str">
        <f>IFERROR(VLOOKUP(JF19,[1]Table2!$B$1:$Z$21,MATCH("xG/90",[1]Table2!$B$1:$Z$1,0),0)*VLOOKUP($B19,[1]Table2!$B$1:$Z$21,MATCH("xGA/90",[1]Table2!$B$1:$Z$1,0),0),"")</f>
        <v/>
      </c>
      <c r="JG88" s="41">
        <f>IFERROR(VLOOKUP(JG19,[1]Table2!$B$1:$Z$21,MATCH("xG/90",[1]Table2!$B$1:$Z$1,0),0)*VLOOKUP($B19,[1]Table2!$B$1:$Z$21,MATCH("xGA/90",[1]Table2!$B$1:$Z$1,0),0),"")</f>
        <v>3.130040322580645</v>
      </c>
      <c r="JH88" s="41" t="str">
        <f>IFERROR(VLOOKUP(JH19,[1]Table2!$B$1:$Z$21,MATCH("xG/90",[1]Table2!$B$1:$Z$1,0),0)*VLOOKUP($B19,[1]Table2!$B$1:$Z$21,MATCH("xGA/90",[1]Table2!$B$1:$Z$1,0),0),"")</f>
        <v/>
      </c>
      <c r="JI88" s="41" t="str">
        <f>IFERROR(VLOOKUP(JI19,[1]Table2!$B$1:$Z$21,MATCH("xG/90",[1]Table2!$B$1:$Z$1,0),0)*VLOOKUP($B19,[1]Table2!$B$1:$Z$21,MATCH("xGA/90",[1]Table2!$B$1:$Z$1,0),0),"")</f>
        <v/>
      </c>
      <c r="JJ88" s="41" t="str">
        <f>IFERROR(VLOOKUP(JJ19,[1]Table2!$B$1:$Z$21,MATCH("xG/90",[1]Table2!$B$1:$Z$1,0),0)*VLOOKUP($B19,[1]Table2!$B$1:$Z$21,MATCH("xGA/90",[1]Table2!$B$1:$Z$1,0),0),"")</f>
        <v/>
      </c>
      <c r="JK88" s="41">
        <f>IFERROR(VLOOKUP(JK19,[1]Table2!$B$1:$Z$21,MATCH("xG/90",[1]Table2!$B$1:$Z$1,0),0)*VLOOKUP($B19,[1]Table2!$B$1:$Z$21,MATCH("xGA/90",[1]Table2!$B$1:$Z$1,0),0),"")</f>
        <v>3.1422413793103448</v>
      </c>
      <c r="JL88" s="41" t="str">
        <f>IFERROR(VLOOKUP(JL19,[1]Table2!$B$1:$Z$21,MATCH("xG/90",[1]Table2!$B$1:$Z$1,0),0)*VLOOKUP($B19,[1]Table2!$B$1:$Z$21,MATCH("xGA/90",[1]Table2!$B$1:$Z$1,0),0),"")</f>
        <v/>
      </c>
      <c r="JM88" s="41" t="str">
        <f>IFERROR(VLOOKUP(JM19,[1]Table2!$B$1:$Z$21,MATCH("xG/90",[1]Table2!$B$1:$Z$1,0),0)*VLOOKUP($B19,[1]Table2!$B$1:$Z$21,MATCH("xGA/90",[1]Table2!$B$1:$Z$1,0),0),"")</f>
        <v/>
      </c>
      <c r="JN88" s="41">
        <f>IFERROR(VLOOKUP(JN19,[1]Table2!$B$1:$Z$21,MATCH("xG/90",[1]Table2!$B$1:$Z$1,0),0)*VLOOKUP($B19,[1]Table2!$B$1:$Z$21,MATCH("xGA/90",[1]Table2!$B$1:$Z$1,0),0),"")</f>
        <v>2.5259765624999999</v>
      </c>
      <c r="JO88" s="41" t="str">
        <f>IFERROR(VLOOKUP(JO19,[1]Table2!$B$1:$Z$21,MATCH("xG/90",[1]Table2!$B$1:$Z$1,0),0)*VLOOKUP($B19,[1]Table2!$B$1:$Z$21,MATCH("xGA/90",[1]Table2!$B$1:$Z$1,0),0),"")</f>
        <v/>
      </c>
      <c r="JP88" s="41" t="str">
        <f>IFERROR(VLOOKUP(JP19,[1]Table2!$B$1:$Z$21,MATCH("xG/90",[1]Table2!$B$1:$Z$1,0),0)*VLOOKUP($B19,[1]Table2!$B$1:$Z$21,MATCH("xGA/90",[1]Table2!$B$1:$Z$1,0),0),"")</f>
        <v/>
      </c>
      <c r="JQ88" s="41" t="str">
        <f>IFERROR(VLOOKUP(JQ19,[1]Table2!$B$1:$Z$21,MATCH("xG/90",[1]Table2!$B$1:$Z$1,0),0)*VLOOKUP($B19,[1]Table2!$B$1:$Z$21,MATCH("xGA/90",[1]Table2!$B$1:$Z$1,0),0),"")</f>
        <v/>
      </c>
      <c r="JR88" s="41" t="str">
        <f>IFERROR(VLOOKUP(JR19,[1]Table2!$B$1:$Z$21,MATCH("xG/90",[1]Table2!$B$1:$Z$1,0),0)*VLOOKUP($B19,[1]Table2!$B$1:$Z$21,MATCH("xGA/90",[1]Table2!$B$1:$Z$1,0),0),"")</f>
        <v/>
      </c>
      <c r="JS88" s="41" t="str">
        <f>IFERROR(VLOOKUP(JS19,[1]Table2!$B$1:$Z$21,MATCH("xG/90",[1]Table2!$B$1:$Z$1,0),0)*VLOOKUP($B19,[1]Table2!$B$1:$Z$21,MATCH("xGA/90",[1]Table2!$B$1:$Z$1,0),0),"")</f>
        <v/>
      </c>
      <c r="JT88" s="41" t="str">
        <f>IFERROR(VLOOKUP(JT19,[1]Table2!$B$1:$Z$21,MATCH("xG/90",[1]Table2!$B$1:$Z$1,0),0)*VLOOKUP($B19,[1]Table2!$B$1:$Z$21,MATCH("xGA/90",[1]Table2!$B$1:$Z$1,0),0),"")</f>
        <v/>
      </c>
      <c r="JU88" s="41" t="str">
        <f>IFERROR(VLOOKUP(JU19,[1]Table2!$B$1:$Z$21,MATCH("xG/90",[1]Table2!$B$1:$Z$1,0),0)*VLOOKUP($B19,[1]Table2!$B$1:$Z$21,MATCH("xGA/90",[1]Table2!$B$1:$Z$1,0),0),"")</f>
        <v/>
      </c>
      <c r="JV88" s="41" t="str">
        <f>IFERROR(VLOOKUP(JV19,[1]Table2!$B$1:$Z$21,MATCH("xG/90",[1]Table2!$B$1:$Z$1,0),0)*VLOOKUP($B19,[1]Table2!$B$1:$Z$21,MATCH("xGA/90",[1]Table2!$B$1:$Z$1,0),0),"")</f>
        <v/>
      </c>
      <c r="JW88" s="41">
        <f>IFERROR(VLOOKUP(JW19,[1]Table2!$B$1:$Z$21,MATCH("xG/90",[1]Table2!$B$1:$Z$1,0),0)*VLOOKUP($B19,[1]Table2!$B$1:$Z$21,MATCH("xGA/90",[1]Table2!$B$1:$Z$1,0),0),"")</f>
        <v>1.6083984375</v>
      </c>
      <c r="JX88" s="41" t="str">
        <f>IFERROR(VLOOKUP(JX19,[1]Table2!$B$1:$Z$21,MATCH("xG/90",[1]Table2!$B$1:$Z$1,0),0)*VLOOKUP($B19,[1]Table2!$B$1:$Z$21,MATCH("xGA/90",[1]Table2!$B$1:$Z$1,0),0),"")</f>
        <v/>
      </c>
      <c r="JY88" s="41" t="str">
        <f>IFERROR(VLOOKUP(JY19,[1]Table2!$B$1:$Z$21,MATCH("xG/90",[1]Table2!$B$1:$Z$1,0),0)*VLOOKUP($B19,[1]Table2!$B$1:$Z$21,MATCH("xGA/90",[1]Table2!$B$1:$Z$1,0),0),"")</f>
        <v/>
      </c>
      <c r="JZ88" s="41" t="str">
        <f>IFERROR(VLOOKUP(JZ19,[1]Table2!$B$1:$Z$21,MATCH("xG/90",[1]Table2!$B$1:$Z$1,0),0)*VLOOKUP($B19,[1]Table2!$B$1:$Z$21,MATCH("xGA/90",[1]Table2!$B$1:$Z$1,0),0),"")</f>
        <v/>
      </c>
      <c r="KA88" s="41" t="str">
        <f>IFERROR(VLOOKUP(KA19,[1]Table2!$B$1:$Z$21,MATCH("xG/90",[1]Table2!$B$1:$Z$1,0),0)*VLOOKUP($B19,[1]Table2!$B$1:$Z$21,MATCH("xGA/90",[1]Table2!$B$1:$Z$1,0),0),"")</f>
        <v/>
      </c>
      <c r="KB88" s="41">
        <f>IFERROR(VLOOKUP(KB19,[1]Table2!$B$1:$Z$21,MATCH("xG/90",[1]Table2!$B$1:$Z$1,0),0)*VLOOKUP($B19,[1]Table2!$B$1:$Z$21,MATCH("xGA/90",[1]Table2!$B$1:$Z$1,0),0),"")</f>
        <v>2.150201612903226</v>
      </c>
      <c r="KC88" s="41" t="str">
        <f>IFERROR(VLOOKUP(KC19,[1]Table2!$B$1:$Z$21,MATCH("xG/90",[1]Table2!$B$1:$Z$1,0),0)*VLOOKUP($B19,[1]Table2!$B$1:$Z$21,MATCH("xGA/90",[1]Table2!$B$1:$Z$1,0),0),"")</f>
        <v/>
      </c>
      <c r="KD88" s="41" t="str">
        <f>IFERROR(VLOOKUP(KD19,[1]Table2!$B$1:$Z$21,MATCH("xG/90",[1]Table2!$B$1:$Z$1,0),0)*VLOOKUP($B19,[1]Table2!$B$1:$Z$21,MATCH("xGA/90",[1]Table2!$B$1:$Z$1,0),0),"")</f>
        <v/>
      </c>
      <c r="KE88" s="41" t="str">
        <f>IFERROR(VLOOKUP(KE19,[1]Table2!$B$1:$Z$21,MATCH("xG/90",[1]Table2!$B$1:$Z$1,0),0)*VLOOKUP($B19,[1]Table2!$B$1:$Z$21,MATCH("xGA/90",[1]Table2!$B$1:$Z$1,0),0),"")</f>
        <v/>
      </c>
      <c r="KF88" s="41" t="str">
        <f>IFERROR(VLOOKUP(KF19,[1]Table2!$B$1:$Z$21,MATCH("xG/90",[1]Table2!$B$1:$Z$1,0),0)*VLOOKUP($B19,[1]Table2!$B$1:$Z$21,MATCH("xGA/90",[1]Table2!$B$1:$Z$1,0),0),"")</f>
        <v/>
      </c>
      <c r="KG88" s="41" t="str">
        <f>IFERROR(VLOOKUP(KG19,[1]Table2!$B$1:$Z$21,MATCH("xG/90",[1]Table2!$B$1:$Z$1,0),0)*VLOOKUP($B19,[1]Table2!$B$1:$Z$21,MATCH("xGA/90",[1]Table2!$B$1:$Z$1,0),0),"")</f>
        <v/>
      </c>
      <c r="KH88" s="41" t="str">
        <f>IFERROR(VLOOKUP(KH19,[1]Table2!$B$1:$Z$21,MATCH("xG/90",[1]Table2!$B$1:$Z$1,0),0)*VLOOKUP($B19,[1]Table2!$B$1:$Z$21,MATCH("xGA/90",[1]Table2!$B$1:$Z$1,0),0),"")</f>
        <v/>
      </c>
      <c r="KI88" s="41">
        <f>IFERROR(VLOOKUP(KI19,[1]Table2!$B$1:$Z$21,MATCH("xG/90",[1]Table2!$B$1:$Z$1,0),0)*VLOOKUP($B19,[1]Table2!$B$1:$Z$21,MATCH("xGA/90",[1]Table2!$B$1:$Z$1,0),0),"")</f>
        <v>3.3802734374999996</v>
      </c>
      <c r="KJ88" s="41" t="str">
        <f>IFERROR(VLOOKUP(KJ19,[1]Table2!$B$1:$Z$21,MATCH("xG/90",[1]Table2!$B$1:$Z$1,0),0)*VLOOKUP($B19,[1]Table2!$B$1:$Z$21,MATCH("xGA/90",[1]Table2!$B$1:$Z$1,0),0),"")</f>
        <v/>
      </c>
      <c r="KK88" s="41" t="str">
        <f>IFERROR(VLOOKUP(KK19,[1]Table2!$B$1:$Z$21,MATCH("xG/90",[1]Table2!$B$1:$Z$1,0),0)*VLOOKUP($B19,[1]Table2!$B$1:$Z$21,MATCH("xGA/90",[1]Table2!$B$1:$Z$1,0),0),"")</f>
        <v/>
      </c>
      <c r="KL88" s="41" t="str">
        <f>IFERROR(VLOOKUP(KL19,[1]Table2!$B$1:$Z$21,MATCH("xG/90",[1]Table2!$B$1:$Z$1,0),0)*VLOOKUP($B19,[1]Table2!$B$1:$Z$21,MATCH("xGA/90",[1]Table2!$B$1:$Z$1,0),0),"")</f>
        <v/>
      </c>
      <c r="KM88" s="41" t="str">
        <f>IFERROR(VLOOKUP(KM19,[1]Table2!$B$1:$Z$21,MATCH("xG/90",[1]Table2!$B$1:$Z$1,0),0)*VLOOKUP($B19,[1]Table2!$B$1:$Z$21,MATCH("xGA/90",[1]Table2!$B$1:$Z$1,0),0),"")</f>
        <v/>
      </c>
      <c r="KN88" s="41" t="str">
        <f>IFERROR(VLOOKUP(KN19,[1]Table2!$B$1:$Z$21,MATCH("xG/90",[1]Table2!$B$1:$Z$1,0),0)*VLOOKUP($B19,[1]Table2!$B$1:$Z$21,MATCH("xGA/90",[1]Table2!$B$1:$Z$1,0),0),"")</f>
        <v/>
      </c>
      <c r="KO88" s="41" t="str">
        <f>IFERROR(VLOOKUP(KO19,[1]Table2!$B$1:$Z$21,MATCH("xG/90",[1]Table2!$B$1:$Z$1,0),0)*VLOOKUP($B19,[1]Table2!$B$1:$Z$21,MATCH("xGA/90",[1]Table2!$B$1:$Z$1,0),0),"")</f>
        <v/>
      </c>
      <c r="KP88" s="41" t="str">
        <f>IFERROR(VLOOKUP(KP19,[1]Table2!$B$1:$Z$21,MATCH("xG/90",[1]Table2!$B$1:$Z$1,0),0)*VLOOKUP($B19,[1]Table2!$B$1:$Z$21,MATCH("xGA/90",[1]Table2!$B$1:$Z$1,0),0),"")</f>
        <v/>
      </c>
      <c r="KQ88" s="41">
        <f>IFERROR(VLOOKUP(KQ19,[1]Table2!$B$1:$Z$21,MATCH("xG/90",[1]Table2!$B$1:$Z$1,0),0)*VLOOKUP($B19,[1]Table2!$B$1:$Z$21,MATCH("xGA/90",[1]Table2!$B$1:$Z$1,0),0),"")</f>
        <v>1.6611328125</v>
      </c>
      <c r="KR88" s="41" t="str">
        <f>IFERROR(VLOOKUP(KR19,[1]Table2!$B$1:$Z$21,MATCH("xG/90",[1]Table2!$B$1:$Z$1,0),0)*VLOOKUP($B19,[1]Table2!$B$1:$Z$21,MATCH("xGA/90",[1]Table2!$B$1:$Z$1,0),0),"")</f>
        <v/>
      </c>
      <c r="KS88" s="41" t="str">
        <f>IFERROR(VLOOKUP(KS19,[1]Table2!$B$1:$Z$21,MATCH("xG/90",[1]Table2!$B$1:$Z$1,0),0)*VLOOKUP($B19,[1]Table2!$B$1:$Z$21,MATCH("xGA/90",[1]Table2!$B$1:$Z$1,0),0),"")</f>
        <v/>
      </c>
      <c r="KT88" s="41" t="str">
        <f>IFERROR(VLOOKUP(KT19,[1]Table2!$B$1:$Z$21,MATCH("xG/90",[1]Table2!$B$1:$Z$1,0),0)*VLOOKUP($B19,[1]Table2!$B$1:$Z$21,MATCH("xGA/90",[1]Table2!$B$1:$Z$1,0),0),"")</f>
        <v/>
      </c>
      <c r="KU88" s="41" t="str">
        <f>IFERROR(VLOOKUP(KU19,[1]Table2!$B$1:$Z$21,MATCH("xG/90",[1]Table2!$B$1:$Z$1,0),0)*VLOOKUP($B19,[1]Table2!$B$1:$Z$21,MATCH("xGA/90",[1]Table2!$B$1:$Z$1,0),0),"")</f>
        <v/>
      </c>
      <c r="KV88" s="41" t="str">
        <f>IFERROR(VLOOKUP(KV19,[1]Table2!$B$1:$Z$21,MATCH("xG/90",[1]Table2!$B$1:$Z$1,0),0)*VLOOKUP($B19,[1]Table2!$B$1:$Z$21,MATCH("xGA/90",[1]Table2!$B$1:$Z$1,0),0),"")</f>
        <v/>
      </c>
      <c r="KW88" s="41" t="str">
        <f>IFERROR(VLOOKUP(KW19,[1]Table2!$B$1:$Z$21,MATCH("xG/90",[1]Table2!$B$1:$Z$1,0),0)*VLOOKUP($B19,[1]Table2!$B$1:$Z$21,MATCH("xGA/90",[1]Table2!$B$1:$Z$1,0),0),"")</f>
        <v/>
      </c>
      <c r="KX88" s="41" t="str">
        <f>IFERROR(VLOOKUP(KX19,[1]Table2!$B$1:$Z$21,MATCH("xG/90",[1]Table2!$B$1:$Z$1,0),0)*VLOOKUP($B19,[1]Table2!$B$1:$Z$21,MATCH("xGA/90",[1]Table2!$B$1:$Z$1,0),0),"")</f>
        <v/>
      </c>
      <c r="KY88" s="41" t="str">
        <f>IFERROR(VLOOKUP(KY19,[1]Table2!$B$1:$Z$21,MATCH("xG/90",[1]Table2!$B$1:$Z$1,0),0)*VLOOKUP($B19,[1]Table2!$B$1:$Z$21,MATCH("xGA/90",[1]Table2!$B$1:$Z$1,0),0),"")</f>
        <v/>
      </c>
      <c r="KZ88" s="41" t="str">
        <f>IFERROR(VLOOKUP(KZ19,[1]Table2!$B$1:$Z$21,MATCH("xG/90",[1]Table2!$B$1:$Z$1,0),0)*VLOOKUP($B19,[1]Table2!$B$1:$Z$21,MATCH("xGA/90",[1]Table2!$B$1:$Z$1,0),0),"")</f>
        <v/>
      </c>
      <c r="LA88" s="41" t="str">
        <f>IFERROR(VLOOKUP(LA19,[1]Table2!$B$1:$Z$21,MATCH("xG/90",[1]Table2!$B$1:$Z$1,0),0)*VLOOKUP($B19,[1]Table2!$B$1:$Z$21,MATCH("xGA/90",[1]Table2!$B$1:$Z$1,0),0),"")</f>
        <v/>
      </c>
      <c r="LB88" s="41" t="str">
        <f>IFERROR(VLOOKUP(LB19,[1]Table2!$B$1:$Z$21,MATCH("xG/90",[1]Table2!$B$1:$Z$1,0),0)*VLOOKUP($B19,[1]Table2!$B$1:$Z$21,MATCH("xGA/90",[1]Table2!$B$1:$Z$1,0),0),"")</f>
        <v/>
      </c>
      <c r="LC88" s="41" t="str">
        <f>IFERROR(VLOOKUP(LC19,[1]Table2!$B$1:$Z$21,MATCH("xG/90",[1]Table2!$B$1:$Z$1,0),0)*VLOOKUP($B19,[1]Table2!$B$1:$Z$21,MATCH("xGA/90",[1]Table2!$B$1:$Z$1,0),0),"")</f>
        <v/>
      </c>
      <c r="LD88" s="41" t="str">
        <f>IFERROR(VLOOKUP(LD19,[1]Table2!$B$1:$Z$21,MATCH("xG/90",[1]Table2!$B$1:$Z$1,0),0)*VLOOKUP($B19,[1]Table2!$B$1:$Z$21,MATCH("xGA/90",[1]Table2!$B$1:$Z$1,0),0),"")</f>
        <v/>
      </c>
      <c r="LE88" s="41" t="str">
        <f>IFERROR(VLOOKUP(LE19,[1]Table2!$B$1:$Z$21,MATCH("xG/90",[1]Table2!$B$1:$Z$1,0),0)*VLOOKUP($B19,[1]Table2!$B$1:$Z$21,MATCH("xGA/90",[1]Table2!$B$1:$Z$1,0),0),"")</f>
        <v/>
      </c>
      <c r="LF88" s="41" t="str">
        <f>IFERROR(VLOOKUP(LF19,[1]Table2!$B$1:$Z$21,MATCH("xG/90",[1]Table2!$B$1:$Z$1,0),0)*VLOOKUP($B19,[1]Table2!$B$1:$Z$21,MATCH("xGA/90",[1]Table2!$B$1:$Z$1,0),0),"")</f>
        <v/>
      </c>
      <c r="LG88" s="41" t="str">
        <f>IFERROR(VLOOKUP(LG19,[1]Table2!$B$1:$Z$21,MATCH("xG/90",[1]Table2!$B$1:$Z$1,0),0)*VLOOKUP($B19,[1]Table2!$B$1:$Z$21,MATCH("xGA/90",[1]Table2!$B$1:$Z$1,0),0),"")</f>
        <v/>
      </c>
      <c r="LH88" s="41" t="str">
        <f>IFERROR(VLOOKUP(LH19,[1]Table2!$B$1:$Z$21,MATCH("xG/90",[1]Table2!$B$1:$Z$1,0),0)*VLOOKUP($B19,[1]Table2!$B$1:$Z$21,MATCH("xGA/90",[1]Table2!$B$1:$Z$1,0),0),"")</f>
        <v/>
      </c>
      <c r="LI88" s="41" t="str">
        <f>IFERROR(VLOOKUP(LI19,[1]Table2!$B$1:$Z$21,MATCH("xG/90",[1]Table2!$B$1:$Z$1,0),0)*VLOOKUP($B19,[1]Table2!$B$1:$Z$21,MATCH("xGA/90",[1]Table2!$B$1:$Z$1,0),0),"")</f>
        <v/>
      </c>
      <c r="LJ88" s="41" t="str">
        <f>IFERROR(VLOOKUP(LJ19,[1]Table2!$B$1:$Z$21,MATCH("xG/90",[1]Table2!$B$1:$Z$1,0),0)*VLOOKUP($B19,[1]Table2!$B$1:$Z$21,MATCH("xGA/90",[1]Table2!$B$1:$Z$1,0),0),"")</f>
        <v/>
      </c>
      <c r="LK88" s="41" t="str">
        <f>IFERROR(VLOOKUP(LK19,[1]Table2!$B$1:$Z$21,MATCH("xG/90",[1]Table2!$B$1:$Z$1,0),0)*VLOOKUP($B19,[1]Table2!$B$1:$Z$21,MATCH("xGA/90",[1]Table2!$B$1:$Z$1,0),0),"")</f>
        <v/>
      </c>
      <c r="LL88" s="41" t="str">
        <f>IFERROR(VLOOKUP(LL19,[1]Table2!$B$1:$Z$21,MATCH("xG/90",[1]Table2!$B$1:$Z$1,0),0)*VLOOKUP($B19,[1]Table2!$B$1:$Z$21,MATCH("xGA/90",[1]Table2!$B$1:$Z$1,0),0),"")</f>
        <v/>
      </c>
      <c r="LM88" s="41" t="str">
        <f>IFERROR(VLOOKUP(LM19,[1]Table2!$B$1:$Z$21,MATCH("xG/90",[1]Table2!$B$1:$Z$1,0),0)*VLOOKUP($B19,[1]Table2!$B$1:$Z$21,MATCH("xGA/90",[1]Table2!$B$1:$Z$1,0),0),"")</f>
        <v/>
      </c>
      <c r="LN88" s="41" t="str">
        <f>IFERROR(VLOOKUP(LN19,[1]Table2!$B$1:$Z$21,MATCH("xG/90",[1]Table2!$B$1:$Z$1,0),0)*VLOOKUP($B19,[1]Table2!$B$1:$Z$21,MATCH("xGA/90",[1]Table2!$B$1:$Z$1,0),0),"")</f>
        <v/>
      </c>
      <c r="LO88" s="41" t="str">
        <f>IFERROR(VLOOKUP(LO19,[1]Table2!$B$1:$Z$21,MATCH("xG/90",[1]Table2!$B$1:$Z$1,0),0)*VLOOKUP($B19,[1]Table2!$B$1:$Z$21,MATCH("xGA/90",[1]Table2!$B$1:$Z$1,0),0),"")</f>
        <v/>
      </c>
      <c r="LP88" s="41" t="str">
        <f>IFERROR(VLOOKUP(LP19,[1]Table2!$B$1:$Z$21,MATCH("xG/90",[1]Table2!$B$1:$Z$1,0),0)*VLOOKUP($B19,[1]Table2!$B$1:$Z$21,MATCH("xGA/90",[1]Table2!$B$1:$Z$1,0),0),"")</f>
        <v/>
      </c>
      <c r="LQ88" s="41" t="str">
        <f>IFERROR(VLOOKUP(LQ19,[1]Table2!$B$1:$Z$21,MATCH("xG/90",[1]Table2!$B$1:$Z$1,0),0)*VLOOKUP($B19,[1]Table2!$B$1:$Z$21,MATCH("xGA/90",[1]Table2!$B$1:$Z$1,0),0),"")</f>
        <v/>
      </c>
      <c r="LR88" s="41" t="str">
        <f>IFERROR(VLOOKUP(LR19,[1]Table2!$B$1:$Z$21,MATCH("xG/90",[1]Table2!$B$1:$Z$1,0),0)*VLOOKUP($B19,[1]Table2!$B$1:$Z$21,MATCH("xGA/90",[1]Table2!$B$1:$Z$1,0),0),"")</f>
        <v/>
      </c>
      <c r="LS88" s="41" t="str">
        <f>IFERROR(VLOOKUP(LS19,[1]Table2!$B$1:$Z$21,MATCH("xG/90",[1]Table2!$B$1:$Z$1,0),0)*VLOOKUP($B19,[1]Table2!$B$1:$Z$21,MATCH("xGA/90",[1]Table2!$B$1:$Z$1,0),0),"")</f>
        <v/>
      </c>
      <c r="LT88" s="41" t="str">
        <f>IFERROR(VLOOKUP(LT19,[1]Table2!$B$1:$Z$21,MATCH("xG/90",[1]Table2!$B$1:$Z$1,0),0)*VLOOKUP($B19,[1]Table2!$B$1:$Z$21,MATCH("xGA/90",[1]Table2!$B$1:$Z$1,0),0),"")</f>
        <v/>
      </c>
      <c r="LU88" s="41" t="str">
        <f>IFERROR(VLOOKUP(LU19,[1]Table2!$B$1:$Z$21,MATCH("xG/90",[1]Table2!$B$1:$Z$1,0),0)*VLOOKUP($B19,[1]Table2!$B$1:$Z$21,MATCH("xGA/90",[1]Table2!$B$1:$Z$1,0),0),"")</f>
        <v/>
      </c>
      <c r="LV88" s="41" t="str">
        <f>IFERROR(VLOOKUP(LV19,[1]Table2!$B$1:$Z$21,MATCH("xG/90",[1]Table2!$B$1:$Z$1,0),0)*VLOOKUP($B19,[1]Table2!$B$1:$Z$21,MATCH("xGA/90",[1]Table2!$B$1:$Z$1,0),0),"")</f>
        <v/>
      </c>
      <c r="LW88" s="41" t="str">
        <f>IFERROR(VLOOKUP(LW19,[1]Table2!$B$1:$Z$21,MATCH("xG/90",[1]Table2!$B$1:$Z$1,0),0)*VLOOKUP($B19,[1]Table2!$B$1:$Z$21,MATCH("xGA/90",[1]Table2!$B$1:$Z$1,0),0),"")</f>
        <v/>
      </c>
      <c r="LX88" s="41" t="str">
        <f>IFERROR(VLOOKUP(LX19,[1]Table2!$B$1:$Z$21,MATCH("xG/90",[1]Table2!$B$1:$Z$1,0),0)*VLOOKUP($B19,[1]Table2!$B$1:$Z$21,MATCH("xGA/90",[1]Table2!$B$1:$Z$1,0),0),"")</f>
        <v/>
      </c>
      <c r="LY88" s="41" t="str">
        <f>IFERROR(VLOOKUP(LY19,[1]Table2!$B$1:$Z$21,MATCH("xG/90",[1]Table2!$B$1:$Z$1,0),0)*VLOOKUP($B19,[1]Table2!$B$1:$Z$21,MATCH("xGA/90",[1]Table2!$B$1:$Z$1,0),0),"")</f>
        <v/>
      </c>
      <c r="LZ88" s="41" t="str">
        <f>IFERROR(VLOOKUP(LZ19,[1]Table2!$B$1:$Z$21,MATCH("xG/90",[1]Table2!$B$1:$Z$1,0),0)*VLOOKUP($B19,[1]Table2!$B$1:$Z$21,MATCH("xGA/90",[1]Table2!$B$1:$Z$1,0),0),"")</f>
        <v/>
      </c>
      <c r="MA88" s="41" t="str">
        <f>IFERROR(VLOOKUP(MA19,[1]Table2!$B$1:$Z$21,MATCH("xG/90",[1]Table2!$B$1:$Z$1,0),0)*VLOOKUP($B19,[1]Table2!$B$1:$Z$21,MATCH("xGA/90",[1]Table2!$B$1:$Z$1,0),0),"")</f>
        <v/>
      </c>
      <c r="MB88" s="41" t="str">
        <f>IFERROR(VLOOKUP(MB19,[1]Table2!$B$1:$Z$21,MATCH("xG/90",[1]Table2!$B$1:$Z$1,0),0)*VLOOKUP($B19,[1]Table2!$B$1:$Z$21,MATCH("xGA/90",[1]Table2!$B$1:$Z$1,0),0),"")</f>
        <v/>
      </c>
      <c r="MC88" s="41" t="str">
        <f>IFERROR(VLOOKUP(MC19,[1]Table2!$B$1:$Z$21,MATCH("xG/90",[1]Table2!$B$1:$Z$1,0),0)*VLOOKUP($B19,[1]Table2!$B$1:$Z$21,MATCH("xGA/90",[1]Table2!$B$1:$Z$1,0),0),"")</f>
        <v/>
      </c>
      <c r="MD88" s="41" t="str">
        <f>IFERROR(VLOOKUP(MD19,[1]Table2!$B$1:$Z$21,MATCH("xG/90",[1]Table2!$B$1:$Z$1,0),0)*VLOOKUP($B19,[1]Table2!$B$1:$Z$21,MATCH("xGA/90",[1]Table2!$B$1:$Z$1,0),0),"")</f>
        <v/>
      </c>
      <c r="ME88" s="41" t="str">
        <f>IFERROR(VLOOKUP(ME19,[1]Table2!$B$1:$Z$21,MATCH("xG/90",[1]Table2!$B$1:$Z$1,0),0)*VLOOKUP($B19,[1]Table2!$B$1:$Z$21,MATCH("xGA/90",[1]Table2!$B$1:$Z$1,0),0),"")</f>
        <v/>
      </c>
      <c r="MF88" s="41" t="str">
        <f>IFERROR(VLOOKUP(MF19,[1]Table2!$B$1:$Z$21,MATCH("xG/90",[1]Table2!$B$1:$Z$1,0),0)*VLOOKUP($B19,[1]Table2!$B$1:$Z$21,MATCH("xGA/90",[1]Table2!$B$1:$Z$1,0),0),"")</f>
        <v/>
      </c>
      <c r="MG88" s="41" t="str">
        <f>IFERROR(VLOOKUP(MG19,[1]Table2!$B$1:$Z$21,MATCH("xG/90",[1]Table2!$B$1:$Z$1,0),0)*VLOOKUP($B19,[1]Table2!$B$1:$Z$21,MATCH("xGA/90",[1]Table2!$B$1:$Z$1,0),0),"")</f>
        <v/>
      </c>
      <c r="MH88" s="41" t="str">
        <f>IFERROR(VLOOKUP(MH19,[1]Table2!$B$1:$Z$21,MATCH("xG/90",[1]Table2!$B$1:$Z$1,0),0)*VLOOKUP($B19,[1]Table2!$B$1:$Z$21,MATCH("xGA/90",[1]Table2!$B$1:$Z$1,0),0),"")</f>
        <v/>
      </c>
      <c r="MI88" s="41" t="str">
        <f>IFERROR(VLOOKUP(MI19,[1]Table2!$B$1:$Z$21,MATCH("xG/90",[1]Table2!$B$1:$Z$1,0),0)*VLOOKUP($B19,[1]Table2!$B$1:$Z$21,MATCH("xGA/90",[1]Table2!$B$1:$Z$1,0),0),"")</f>
        <v/>
      </c>
      <c r="MJ88" s="41" t="str">
        <f>IFERROR(VLOOKUP(MJ19,[1]Table2!$B$1:$Z$21,MATCH("xG/90",[1]Table2!$B$1:$Z$1,0),0)*VLOOKUP($B19,[1]Table2!$B$1:$Z$21,MATCH("xGA/90",[1]Table2!$B$1:$Z$1,0),0),"")</f>
        <v/>
      </c>
      <c r="MK88" s="41" t="str">
        <f>IFERROR(VLOOKUP(MK19,[1]Table2!$B$1:$Z$21,MATCH("xG/90",[1]Table2!$B$1:$Z$1,0),0)*VLOOKUP($B19,[1]Table2!$B$1:$Z$21,MATCH("xGA/90",[1]Table2!$B$1:$Z$1,0),0),"")</f>
        <v/>
      </c>
      <c r="ML88" s="41" t="str">
        <f>IFERROR(VLOOKUP(ML19,[1]Table2!$B$1:$Z$21,MATCH("xG/90",[1]Table2!$B$1:$Z$1,0),0)*VLOOKUP($B19,[1]Table2!$B$1:$Z$21,MATCH("xGA/90",[1]Table2!$B$1:$Z$1,0),0),"")</f>
        <v/>
      </c>
      <c r="MM88" s="41" t="str">
        <f>IFERROR(VLOOKUP(MM19,[1]Table2!$B$1:$Z$21,MATCH("xG/90",[1]Table2!$B$1:$Z$1,0),0)*VLOOKUP($B19,[1]Table2!$B$1:$Z$21,MATCH("xGA/90",[1]Table2!$B$1:$Z$1,0),0),"")</f>
        <v/>
      </c>
      <c r="MN88" s="41" t="str">
        <f>IFERROR(VLOOKUP(MN19,[1]Table2!$B$1:$Z$21,MATCH("xG/90",[1]Table2!$B$1:$Z$1,0),0)*VLOOKUP($B19,[1]Table2!$B$1:$Z$21,MATCH("xGA/90",[1]Table2!$B$1:$Z$1,0),0),"")</f>
        <v/>
      </c>
      <c r="MO88" s="41" t="str">
        <f>IFERROR(VLOOKUP(MO19,[1]Table2!$B$1:$Z$21,MATCH("xG/90",[1]Table2!$B$1:$Z$1,0),0)*VLOOKUP($B19,[1]Table2!$B$1:$Z$21,MATCH("xGA/90",[1]Table2!$B$1:$Z$1,0),0),"")</f>
        <v/>
      </c>
      <c r="MP88" s="41" t="str">
        <f>IFERROR(VLOOKUP(MP19,[1]Table2!$B$1:$Z$21,MATCH("xG/90",[1]Table2!$B$1:$Z$1,0),0)*VLOOKUP($B19,[1]Table2!$B$1:$Z$21,MATCH("xGA/90",[1]Table2!$B$1:$Z$1,0),0),"")</f>
        <v/>
      </c>
      <c r="MQ88" s="41" t="str">
        <f>IFERROR(VLOOKUP(MQ19,[1]Table2!$B$1:$Z$21,MATCH("xG/90",[1]Table2!$B$1:$Z$1,0),0)*VLOOKUP($B19,[1]Table2!$B$1:$Z$21,MATCH("xGA/90",[1]Table2!$B$1:$Z$1,0),0),"")</f>
        <v/>
      </c>
      <c r="MR88" s="41" t="str">
        <f>IFERROR(VLOOKUP(MR19,[1]Table2!$B$1:$Z$21,MATCH("xG/90",[1]Table2!$B$1:$Z$1,0),0)*VLOOKUP($B19,[1]Table2!$B$1:$Z$21,MATCH("xGA/90",[1]Table2!$B$1:$Z$1,0),0),"")</f>
        <v/>
      </c>
      <c r="MS88" s="41" t="str">
        <f>IFERROR(VLOOKUP(MS19,[1]Table2!$B$1:$Z$21,MATCH("xG/90",[1]Table2!$B$1:$Z$1,0),0)*VLOOKUP($B19,[1]Table2!$B$1:$Z$21,MATCH("xGA/90",[1]Table2!$B$1:$Z$1,0),0),"")</f>
        <v/>
      </c>
      <c r="MT88" s="41" t="str">
        <f>IFERROR(VLOOKUP(MT19,[1]Table2!$B$1:$Z$21,MATCH("xG/90",[1]Table2!$B$1:$Z$1,0),0)*VLOOKUP($B19,[1]Table2!$B$1:$Z$21,MATCH("xGA/90",[1]Table2!$B$1:$Z$1,0),0),"")</f>
        <v/>
      </c>
      <c r="MU88" s="41" t="str">
        <f>IFERROR(VLOOKUP(MU19,[1]Table2!$B$1:$Z$21,MATCH("xG/90",[1]Table2!$B$1:$Z$1,0),0)*VLOOKUP($B19,[1]Table2!$B$1:$Z$21,MATCH("xGA/90",[1]Table2!$B$1:$Z$1,0),0),"")</f>
        <v/>
      </c>
      <c r="MV88" s="41" t="str">
        <f>IFERROR(VLOOKUP(MV19,[1]Table2!$B$1:$Z$21,MATCH("xG/90",[1]Table2!$B$1:$Z$1,0),0)*VLOOKUP($B19,[1]Table2!$B$1:$Z$21,MATCH("xGA/90",[1]Table2!$B$1:$Z$1,0),0),"")</f>
        <v/>
      </c>
      <c r="MW88" s="41" t="str">
        <f>IFERROR(VLOOKUP(MW19,[1]Table2!$B$1:$Z$21,MATCH("xG/90",[1]Table2!$B$1:$Z$1,0),0)*VLOOKUP($B19,[1]Table2!$B$1:$Z$21,MATCH("xGA/90",[1]Table2!$B$1:$Z$1,0),0),"")</f>
        <v/>
      </c>
      <c r="MX88" s="41" t="str">
        <f>IFERROR(VLOOKUP(MX19,[1]Table2!$B$1:$Z$21,MATCH("xG/90",[1]Table2!$B$1:$Z$1,0),0)*VLOOKUP($B19,[1]Table2!$B$1:$Z$21,MATCH("xGA/90",[1]Table2!$B$1:$Z$1,0),0),"")</f>
        <v/>
      </c>
      <c r="MY88" s="41" t="str">
        <f>IFERROR(VLOOKUP(MY19,[1]Table2!$B$1:$Z$21,MATCH("xG/90",[1]Table2!$B$1:$Z$1,0),0)*VLOOKUP($B19,[1]Table2!$B$1:$Z$21,MATCH("xGA/90",[1]Table2!$B$1:$Z$1,0),0),"")</f>
        <v/>
      </c>
      <c r="MZ88" s="41" t="str">
        <f>IFERROR(VLOOKUP(MZ19,[1]Table2!$B$1:$Z$21,MATCH("xG/90",[1]Table2!$B$1:$Z$1,0),0)*VLOOKUP($B19,[1]Table2!$B$1:$Z$21,MATCH("xGA/90",[1]Table2!$B$1:$Z$1,0),0),"")</f>
        <v/>
      </c>
      <c r="NA88" s="41" t="str">
        <f>IFERROR(VLOOKUP(NA19,[1]Table2!$B$1:$Z$21,MATCH("xG/90",[1]Table2!$B$1:$Z$1,0),0)*VLOOKUP($B19,[1]Table2!$B$1:$Z$21,MATCH("xGA/90",[1]Table2!$B$1:$Z$1,0),0),"")</f>
        <v/>
      </c>
      <c r="NB88" s="41" t="str">
        <f>IFERROR(VLOOKUP(NB19,[1]Table2!$B$1:$Z$21,MATCH("xG/90",[1]Table2!$B$1:$Z$1,0),0)*VLOOKUP($B19,[1]Table2!$B$1:$Z$21,MATCH("xGA/90",[1]Table2!$B$1:$Z$1,0),0),"")</f>
        <v/>
      </c>
      <c r="NC88" s="41" t="str">
        <f>IFERROR(VLOOKUP(NC19,[1]Table2!$B$1:$Z$21,MATCH("xG/90",[1]Table2!$B$1:$Z$1,0),0)*VLOOKUP($B19,[1]Table2!$B$1:$Z$21,MATCH("xGA/90",[1]Table2!$B$1:$Z$1,0),0),"")</f>
        <v/>
      </c>
      <c r="NE88" s="40">
        <f t="shared" si="2"/>
        <v>-0.68</v>
      </c>
      <c r="NF88" s="41" t="str">
        <f>IFERROR(VLOOKUP(NF19,[1]Table2!$B$1:$Z$21,MATCH("xG/90",[1]Table2!$B$1:$Z$1,0),0)*VLOOKUP($B19,[1]Table2!$B$1:$Z$21,MATCH("xGA/90",[1]Table2!$B$1:$Z$1,0),0),"")</f>
        <v/>
      </c>
      <c r="NG88" s="41" t="str">
        <f>IFERROR(VLOOKUP(NG19,[1]Table2!$B$1:$Z$21,MATCH("xG/90",[1]Table2!$B$1:$Z$1,0),0)*VLOOKUP($B19,[1]Table2!$B$1:$Z$21,MATCH("xGA/90",[1]Table2!$B$1:$Z$1,0),0),"")</f>
        <v/>
      </c>
      <c r="NH88" s="41">
        <f>IFERROR(VLOOKUP(NH19,[1]Table2!$B$1:$Z$21,MATCH("xG/90",[1]Table2!$B$1:$Z$1,0),0)*VLOOKUP($B19,[1]Table2!$B$1:$Z$21,MATCH("xGA/90",[1]Table2!$B$1:$Z$1,0),0),"")</f>
        <v>2.2372983870967742</v>
      </c>
      <c r="NI88" s="41">
        <f>IFERROR(VLOOKUP(NI19,[1]Table2!$B$1:$Z$21,MATCH("xG/90",[1]Table2!$B$1:$Z$1,0),0)*VLOOKUP($B19,[1]Table2!$B$1:$Z$21,MATCH("xGA/90",[1]Table2!$B$1:$Z$1,0),0),"")</f>
        <v>2.9504032258064519</v>
      </c>
      <c r="NJ88" s="41">
        <f>IFERROR(VLOOKUP(NJ19,[1]Table2!$B$1:$Z$21,MATCH("xG/90",[1]Table2!$B$1:$Z$1,0),0)*VLOOKUP($B19,[1]Table2!$B$1:$Z$21,MATCH("xGA/90",[1]Table2!$B$1:$Z$1,0),0),"")</f>
        <v>3.130040322580645</v>
      </c>
    </row>
    <row r="89" spans="1:374" s="42" customFormat="1" ht="15.75" thickBot="1" x14ac:dyDescent="0.3">
      <c r="A89" s="39" t="s">
        <v>47</v>
      </c>
      <c r="B89" s="40">
        <f>VLOOKUP(A89,[1]Table!$B$1:$O$21,MATCH("xGD/90",[1]Table!$B$1:$O$1,0),0)</f>
        <v>-0.49</v>
      </c>
      <c r="C89" s="41" t="str">
        <f>IFERROR(VLOOKUP(C20,[1]Table2!$B$1:$Z$21,MATCH("xG/90",[1]Table2!$B$1:$Z$1,0),0)*VLOOKUP($B20,[1]Table2!$B$1:$Z$21,MATCH("xGA/90",[1]Table2!$B$1:$Z$1,0),0),"")</f>
        <v/>
      </c>
      <c r="D89" s="41" t="str">
        <f>IFERROR(VLOOKUP(D20,[1]Table2!$B$1:$Z$21,MATCH("xG/90",[1]Table2!$B$1:$Z$1,0),0)*VLOOKUP($B20,[1]Table2!$B$1:$Z$21,MATCH("xGA/90",[1]Table2!$B$1:$Z$1,0),0),"")</f>
        <v/>
      </c>
      <c r="E89" s="41" t="str">
        <f>IFERROR(VLOOKUP(E20,[1]Table2!$B$1:$Z$21,MATCH("xG/90",[1]Table2!$B$1:$Z$1,0),0)*VLOOKUP($B20,[1]Table2!$B$1:$Z$21,MATCH("xGA/90",[1]Table2!$B$1:$Z$1,0),0),"")</f>
        <v/>
      </c>
      <c r="F89" s="41" t="str">
        <f>IFERROR(VLOOKUP(F20,[1]Table2!$B$1:$Z$21,MATCH("xG/90",[1]Table2!$B$1:$Z$1,0),0)*VLOOKUP($B20,[1]Table2!$B$1:$Z$21,MATCH("xGA/90",[1]Table2!$B$1:$Z$1,0),0),"")</f>
        <v/>
      </c>
      <c r="G89" s="41" t="str">
        <f>IFERROR(VLOOKUP(G20,[1]Table2!$B$1:$Z$21,MATCH("xG/90",[1]Table2!$B$1:$Z$1,0),0)*VLOOKUP($B20,[1]Table2!$B$1:$Z$21,MATCH("xGA/90",[1]Table2!$B$1:$Z$1,0),0),"")</f>
        <v/>
      </c>
      <c r="H89" s="41">
        <f>IFERROR(VLOOKUP(H20,[1]Table2!$B$1:$Z$21,MATCH("xG/90",[1]Table2!$B$1:$Z$1,0),0)*VLOOKUP($B20,[1]Table2!$B$1:$Z$21,MATCH("xGA/90",[1]Table2!$B$1:$Z$1,0),0),"")</f>
        <v>2.08890625</v>
      </c>
      <c r="I89" s="41" t="str">
        <f>IFERROR(VLOOKUP(I20,[1]Table2!$B$1:$Z$21,MATCH("xG/90",[1]Table2!$B$1:$Z$1,0),0)*VLOOKUP($B20,[1]Table2!$B$1:$Z$21,MATCH("xGA/90",[1]Table2!$B$1:$Z$1,0),0),"")</f>
        <v/>
      </c>
      <c r="J89" s="41" t="str">
        <f>IFERROR(VLOOKUP(J20,[1]Table2!$B$1:$Z$21,MATCH("xG/90",[1]Table2!$B$1:$Z$1,0),0)*VLOOKUP($B20,[1]Table2!$B$1:$Z$21,MATCH("xGA/90",[1]Table2!$B$1:$Z$1,0),0),"")</f>
        <v/>
      </c>
      <c r="K89" s="41" t="str">
        <f>IFERROR(VLOOKUP(K20,[1]Table2!$B$1:$Z$21,MATCH("xG/90",[1]Table2!$B$1:$Z$1,0),0)*VLOOKUP($B20,[1]Table2!$B$1:$Z$21,MATCH("xGA/90",[1]Table2!$B$1:$Z$1,0),0),"")</f>
        <v/>
      </c>
      <c r="L89" s="41" t="str">
        <f>IFERROR(VLOOKUP(L20,[1]Table2!$B$1:$Z$21,MATCH("xG/90",[1]Table2!$B$1:$Z$1,0),0)*VLOOKUP($B20,[1]Table2!$B$1:$Z$21,MATCH("xGA/90",[1]Table2!$B$1:$Z$1,0),0),"")</f>
        <v/>
      </c>
      <c r="M89" s="41" t="str">
        <f>IFERROR(VLOOKUP(M20,[1]Table2!$B$1:$Z$21,MATCH("xG/90",[1]Table2!$B$1:$Z$1,0),0)*VLOOKUP($B20,[1]Table2!$B$1:$Z$21,MATCH("xGA/90",[1]Table2!$B$1:$Z$1,0),0),"")</f>
        <v/>
      </c>
      <c r="N89" s="41" t="str">
        <f>IFERROR(VLOOKUP(N20,[1]Table2!$B$1:$Z$21,MATCH("xG/90",[1]Table2!$B$1:$Z$1,0),0)*VLOOKUP($B20,[1]Table2!$B$1:$Z$21,MATCH("xGA/90",[1]Table2!$B$1:$Z$1,0),0),"")</f>
        <v/>
      </c>
      <c r="O89" s="41">
        <f>IFERROR(VLOOKUP(O20,[1]Table2!$B$1:$Z$21,MATCH("xG/90",[1]Table2!$B$1:$Z$1,0),0)*VLOOKUP($B20,[1]Table2!$B$1:$Z$21,MATCH("xGA/90",[1]Table2!$B$1:$Z$1,0),0),"")</f>
        <v>1.7872753906250003</v>
      </c>
      <c r="P89" s="41" t="str">
        <f>IFERROR(VLOOKUP(P20,[1]Table2!$B$1:$Z$21,MATCH("xG/90",[1]Table2!$B$1:$Z$1,0),0)*VLOOKUP($B20,[1]Table2!$B$1:$Z$21,MATCH("xGA/90",[1]Table2!$B$1:$Z$1,0),0),"")</f>
        <v/>
      </c>
      <c r="Q89" s="41" t="str">
        <f>IFERROR(VLOOKUP(Q20,[1]Table2!$B$1:$Z$21,MATCH("xG/90",[1]Table2!$B$1:$Z$1,0),0)*VLOOKUP($B20,[1]Table2!$B$1:$Z$21,MATCH("xGA/90",[1]Table2!$B$1:$Z$1,0),0),"")</f>
        <v/>
      </c>
      <c r="R89" s="41" t="str">
        <f>IFERROR(VLOOKUP(R20,[1]Table2!$B$1:$Z$21,MATCH("xG/90",[1]Table2!$B$1:$Z$1,0),0)*VLOOKUP($B20,[1]Table2!$B$1:$Z$21,MATCH("xGA/90",[1]Table2!$B$1:$Z$1,0),0),"")</f>
        <v/>
      </c>
      <c r="S89" s="41" t="str">
        <f>IFERROR(VLOOKUP(S20,[1]Table2!$B$1:$Z$21,MATCH("xG/90",[1]Table2!$B$1:$Z$1,0),0)*VLOOKUP($B20,[1]Table2!$B$1:$Z$21,MATCH("xGA/90",[1]Table2!$B$1:$Z$1,0),0),"")</f>
        <v/>
      </c>
      <c r="T89" s="41" t="str">
        <f>IFERROR(VLOOKUP(T20,[1]Table2!$B$1:$Z$21,MATCH("xG/90",[1]Table2!$B$1:$Z$1,0),0)*VLOOKUP($B20,[1]Table2!$B$1:$Z$21,MATCH("xGA/90",[1]Table2!$B$1:$Z$1,0),0),"")</f>
        <v/>
      </c>
      <c r="U89" s="41" t="str">
        <f>IFERROR(VLOOKUP(U20,[1]Table2!$B$1:$Z$21,MATCH("xG/90",[1]Table2!$B$1:$Z$1,0),0)*VLOOKUP($B20,[1]Table2!$B$1:$Z$21,MATCH("xGA/90",[1]Table2!$B$1:$Z$1,0),0),"")</f>
        <v/>
      </c>
      <c r="V89" s="41">
        <f>IFERROR(VLOOKUP(V20,[1]Table2!$B$1:$Z$21,MATCH("xG/90",[1]Table2!$B$1:$Z$1,0),0)*VLOOKUP($B20,[1]Table2!$B$1:$Z$21,MATCH("xGA/90",[1]Table2!$B$1:$Z$1,0),0),"")</f>
        <v>1.8187890625000001</v>
      </c>
      <c r="W89" s="41" t="str">
        <f>IFERROR(VLOOKUP(W20,[1]Table2!$B$1:$Z$21,MATCH("xG/90",[1]Table2!$B$1:$Z$1,0),0)*VLOOKUP($B20,[1]Table2!$B$1:$Z$21,MATCH("xGA/90",[1]Table2!$B$1:$Z$1,0),0),"")</f>
        <v/>
      </c>
      <c r="X89" s="41" t="str">
        <f>IFERROR(VLOOKUP(X20,[1]Table2!$B$1:$Z$21,MATCH("xG/90",[1]Table2!$B$1:$Z$1,0),0)*VLOOKUP($B20,[1]Table2!$B$1:$Z$21,MATCH("xGA/90",[1]Table2!$B$1:$Z$1,0),0),"")</f>
        <v/>
      </c>
      <c r="Y89" s="41" t="str">
        <f>IFERROR(VLOOKUP(Y20,[1]Table2!$B$1:$Z$21,MATCH("xG/90",[1]Table2!$B$1:$Z$1,0),0)*VLOOKUP($B20,[1]Table2!$B$1:$Z$21,MATCH("xGA/90",[1]Table2!$B$1:$Z$1,0),0),"")</f>
        <v/>
      </c>
      <c r="Z89" s="41" t="str">
        <f>IFERROR(VLOOKUP(Z20,[1]Table2!$B$1:$Z$21,MATCH("xG/90",[1]Table2!$B$1:$Z$1,0),0)*VLOOKUP($B20,[1]Table2!$B$1:$Z$21,MATCH("xGA/90",[1]Table2!$B$1:$Z$1,0),0),"")</f>
        <v/>
      </c>
      <c r="AA89" s="41" t="str">
        <f>IFERROR(VLOOKUP(AA20,[1]Table2!$B$1:$Z$21,MATCH("xG/90",[1]Table2!$B$1:$Z$1,0),0)*VLOOKUP($B20,[1]Table2!$B$1:$Z$21,MATCH("xGA/90",[1]Table2!$B$1:$Z$1,0),0),"")</f>
        <v/>
      </c>
      <c r="AB89" s="41" t="str">
        <f>IFERROR(VLOOKUP(AB20,[1]Table2!$B$1:$Z$21,MATCH("xG/90",[1]Table2!$B$1:$Z$1,0),0)*VLOOKUP($B20,[1]Table2!$B$1:$Z$21,MATCH("xGA/90",[1]Table2!$B$1:$Z$1,0),0),"")</f>
        <v/>
      </c>
      <c r="AC89" s="41">
        <f>IFERROR(VLOOKUP(AC20,[1]Table2!$B$1:$Z$21,MATCH("xG/90",[1]Table2!$B$1:$Z$1,0),0)*VLOOKUP($B20,[1]Table2!$B$1:$Z$21,MATCH("xGA/90",[1]Table2!$B$1:$Z$1,0),0),"")</f>
        <v>2.3674270833333333</v>
      </c>
      <c r="AD89" s="41" t="str">
        <f>IFERROR(VLOOKUP(AD20,[1]Table2!$B$1:$Z$21,MATCH("xG/90",[1]Table2!$B$1:$Z$1,0),0)*VLOOKUP($B20,[1]Table2!$B$1:$Z$21,MATCH("xGA/90",[1]Table2!$B$1:$Z$1,0),0),"")</f>
        <v/>
      </c>
      <c r="AE89" s="41" t="str">
        <f>IFERROR(VLOOKUP(AE20,[1]Table2!$B$1:$Z$21,MATCH("xG/90",[1]Table2!$B$1:$Z$1,0),0)*VLOOKUP($B20,[1]Table2!$B$1:$Z$21,MATCH("xGA/90",[1]Table2!$B$1:$Z$1,0),0),"")</f>
        <v/>
      </c>
      <c r="AF89" s="41">
        <f>IFERROR(VLOOKUP(AF20,[1]Table2!$B$1:$Z$21,MATCH("xG/90",[1]Table2!$B$1:$Z$1,0),0)*VLOOKUP($B20,[1]Table2!$B$1:$Z$21,MATCH("xGA/90",[1]Table2!$B$1:$Z$1,0),0),"")</f>
        <v>1.8356350806451613</v>
      </c>
      <c r="AG89" s="41" t="str">
        <f>IFERROR(VLOOKUP(AG20,[1]Table2!$B$1:$Z$21,MATCH("xG/90",[1]Table2!$B$1:$Z$1,0),0)*VLOOKUP($B20,[1]Table2!$B$1:$Z$21,MATCH("xGA/90",[1]Table2!$B$1:$Z$1,0),0),"")</f>
        <v/>
      </c>
      <c r="AH89" s="41" t="str">
        <f>IFERROR(VLOOKUP(AH20,[1]Table2!$B$1:$Z$21,MATCH("xG/90",[1]Table2!$B$1:$Z$1,0),0)*VLOOKUP($B20,[1]Table2!$B$1:$Z$21,MATCH("xGA/90",[1]Table2!$B$1:$Z$1,0),0),"")</f>
        <v/>
      </c>
      <c r="AI89" s="41" t="str">
        <f>IFERROR(VLOOKUP(AI20,[1]Table2!$B$1:$Z$21,MATCH("xG/90",[1]Table2!$B$1:$Z$1,0),0)*VLOOKUP($B20,[1]Table2!$B$1:$Z$21,MATCH("xGA/90",[1]Table2!$B$1:$Z$1,0),0),"")</f>
        <v/>
      </c>
      <c r="AJ89" s="41">
        <f>IFERROR(VLOOKUP(AJ20,[1]Table2!$B$1:$Z$21,MATCH("xG/90",[1]Table2!$B$1:$Z$1,0),0)*VLOOKUP($B20,[1]Table2!$B$1:$Z$21,MATCH("xGA/90",[1]Table2!$B$1:$Z$1,0),0),"")</f>
        <v>1.4226171875000002</v>
      </c>
      <c r="AK89" s="41" t="str">
        <f>IFERROR(VLOOKUP(AK20,[1]Table2!$B$1:$Z$21,MATCH("xG/90",[1]Table2!$B$1:$Z$1,0),0)*VLOOKUP($B20,[1]Table2!$B$1:$Z$21,MATCH("xGA/90",[1]Table2!$B$1:$Z$1,0),0),"")</f>
        <v/>
      </c>
      <c r="AL89" s="41" t="str">
        <f>IFERROR(VLOOKUP(AL20,[1]Table2!$B$1:$Z$21,MATCH("xG/90",[1]Table2!$B$1:$Z$1,0),0)*VLOOKUP($B20,[1]Table2!$B$1:$Z$21,MATCH("xGA/90",[1]Table2!$B$1:$Z$1,0),0),"")</f>
        <v/>
      </c>
      <c r="AM89" s="41" t="str">
        <f>IFERROR(VLOOKUP(AM20,[1]Table2!$B$1:$Z$21,MATCH("xG/90",[1]Table2!$B$1:$Z$1,0),0)*VLOOKUP($B20,[1]Table2!$B$1:$Z$21,MATCH("xGA/90",[1]Table2!$B$1:$Z$1,0),0),"")</f>
        <v/>
      </c>
      <c r="AN89" s="41" t="str">
        <f>IFERROR(VLOOKUP(AN20,[1]Table2!$B$1:$Z$21,MATCH("xG/90",[1]Table2!$B$1:$Z$1,0),0)*VLOOKUP($B20,[1]Table2!$B$1:$Z$21,MATCH("xGA/90",[1]Table2!$B$1:$Z$1,0),0),"")</f>
        <v/>
      </c>
      <c r="AO89" s="41" t="str">
        <f>IFERROR(VLOOKUP(AO20,[1]Table2!$B$1:$Z$21,MATCH("xG/90",[1]Table2!$B$1:$Z$1,0),0)*VLOOKUP($B20,[1]Table2!$B$1:$Z$21,MATCH("xGA/90",[1]Table2!$B$1:$Z$1,0),0),"")</f>
        <v/>
      </c>
      <c r="AP89" s="41" t="str">
        <f>IFERROR(VLOOKUP(AP20,[1]Table2!$B$1:$Z$21,MATCH("xG/90",[1]Table2!$B$1:$Z$1,0),0)*VLOOKUP($B20,[1]Table2!$B$1:$Z$21,MATCH("xGA/90",[1]Table2!$B$1:$Z$1,0),0),"")</f>
        <v/>
      </c>
      <c r="AQ89" s="41" t="str">
        <f>IFERROR(VLOOKUP(AQ20,[1]Table2!$B$1:$Z$21,MATCH("xG/90",[1]Table2!$B$1:$Z$1,0),0)*VLOOKUP($B20,[1]Table2!$B$1:$Z$21,MATCH("xGA/90",[1]Table2!$B$1:$Z$1,0),0),"")</f>
        <v/>
      </c>
      <c r="AR89" s="41" t="str">
        <f>IFERROR(VLOOKUP(AR20,[1]Table2!$B$1:$Z$21,MATCH("xG/90",[1]Table2!$B$1:$Z$1,0),0)*VLOOKUP($B20,[1]Table2!$B$1:$Z$21,MATCH("xGA/90",[1]Table2!$B$1:$Z$1,0),0),"")</f>
        <v/>
      </c>
      <c r="AS89" s="41" t="str">
        <f>IFERROR(VLOOKUP(AS20,[1]Table2!$B$1:$Z$21,MATCH("xG/90",[1]Table2!$B$1:$Z$1,0),0)*VLOOKUP($B20,[1]Table2!$B$1:$Z$21,MATCH("xGA/90",[1]Table2!$B$1:$Z$1,0),0),"")</f>
        <v/>
      </c>
      <c r="AT89" s="41" t="str">
        <f>IFERROR(VLOOKUP(AT20,[1]Table2!$B$1:$Z$21,MATCH("xG/90",[1]Table2!$B$1:$Z$1,0),0)*VLOOKUP($B20,[1]Table2!$B$1:$Z$21,MATCH("xGA/90",[1]Table2!$B$1:$Z$1,0),0),"")</f>
        <v/>
      </c>
      <c r="AU89" s="41" t="str">
        <f>IFERROR(VLOOKUP(AU20,[1]Table2!$B$1:$Z$21,MATCH("xG/90",[1]Table2!$B$1:$Z$1,0),0)*VLOOKUP($B20,[1]Table2!$B$1:$Z$21,MATCH("xGA/90",[1]Table2!$B$1:$Z$1,0),0),"")</f>
        <v/>
      </c>
      <c r="AV89" s="41" t="str">
        <f>IFERROR(VLOOKUP(AV20,[1]Table2!$B$1:$Z$21,MATCH("xG/90",[1]Table2!$B$1:$Z$1,0),0)*VLOOKUP($B20,[1]Table2!$B$1:$Z$21,MATCH("xGA/90",[1]Table2!$B$1:$Z$1,0),0),"")</f>
        <v/>
      </c>
      <c r="AW89" s="41">
        <f>IFERROR(VLOOKUP(AW20,[1]Table2!$B$1:$Z$21,MATCH("xG/90",[1]Table2!$B$1:$Z$1,0),0)*VLOOKUP($B20,[1]Table2!$B$1:$Z$21,MATCH("xGA/90",[1]Table2!$B$1:$Z$1,0),0),"")</f>
        <v>1.88181640625</v>
      </c>
      <c r="AX89" s="41" t="str">
        <f>IFERROR(VLOOKUP(AX20,[1]Table2!$B$1:$Z$21,MATCH("xG/90",[1]Table2!$B$1:$Z$1,0),0)*VLOOKUP($B20,[1]Table2!$B$1:$Z$21,MATCH("xGA/90",[1]Table2!$B$1:$Z$1,0),0),"")</f>
        <v/>
      </c>
      <c r="AY89" s="41" t="str">
        <f>IFERROR(VLOOKUP(AY20,[1]Table2!$B$1:$Z$21,MATCH("xG/90",[1]Table2!$B$1:$Z$1,0),0)*VLOOKUP($B20,[1]Table2!$B$1:$Z$21,MATCH("xGA/90",[1]Table2!$B$1:$Z$1,0),0),"")</f>
        <v/>
      </c>
      <c r="AZ89" s="41" t="str">
        <f>IFERROR(VLOOKUP(AZ20,[1]Table2!$B$1:$Z$21,MATCH("xG/90",[1]Table2!$B$1:$Z$1,0),0)*VLOOKUP($B20,[1]Table2!$B$1:$Z$21,MATCH("xGA/90",[1]Table2!$B$1:$Z$1,0),0),"")</f>
        <v/>
      </c>
      <c r="BA89" s="41" t="str">
        <f>IFERROR(VLOOKUP(BA20,[1]Table2!$B$1:$Z$21,MATCH("xG/90",[1]Table2!$B$1:$Z$1,0),0)*VLOOKUP($B20,[1]Table2!$B$1:$Z$21,MATCH("xGA/90",[1]Table2!$B$1:$Z$1,0),0),"")</f>
        <v/>
      </c>
      <c r="BB89" s="41" t="str">
        <f>IFERROR(VLOOKUP(BB20,[1]Table2!$B$1:$Z$21,MATCH("xG/90",[1]Table2!$B$1:$Z$1,0),0)*VLOOKUP($B20,[1]Table2!$B$1:$Z$21,MATCH("xGA/90",[1]Table2!$B$1:$Z$1,0),0),"")</f>
        <v/>
      </c>
      <c r="BC89" s="41" t="str">
        <f>IFERROR(VLOOKUP(BC20,[1]Table2!$B$1:$Z$21,MATCH("xG/90",[1]Table2!$B$1:$Z$1,0),0)*VLOOKUP($B20,[1]Table2!$B$1:$Z$21,MATCH("xGA/90",[1]Table2!$B$1:$Z$1,0),0),"")</f>
        <v/>
      </c>
      <c r="BD89" s="41" t="str">
        <f>IFERROR(VLOOKUP(BD20,[1]Table2!$B$1:$Z$21,MATCH("xG/90",[1]Table2!$B$1:$Z$1,0),0)*VLOOKUP($B20,[1]Table2!$B$1:$Z$21,MATCH("xGA/90",[1]Table2!$B$1:$Z$1,0),0),"")</f>
        <v/>
      </c>
      <c r="BE89" s="41" t="str">
        <f>IFERROR(VLOOKUP(BE20,[1]Table2!$B$1:$Z$21,MATCH("xG/90",[1]Table2!$B$1:$Z$1,0),0)*VLOOKUP($B20,[1]Table2!$B$1:$Z$21,MATCH("xGA/90",[1]Table2!$B$1:$Z$1,0),0),"")</f>
        <v/>
      </c>
      <c r="BF89" s="41" t="str">
        <f>IFERROR(VLOOKUP(BF20,[1]Table2!$B$1:$Z$21,MATCH("xG/90",[1]Table2!$B$1:$Z$1,0),0)*VLOOKUP($B20,[1]Table2!$B$1:$Z$21,MATCH("xGA/90",[1]Table2!$B$1:$Z$1,0),0),"")</f>
        <v/>
      </c>
      <c r="BG89" s="41" t="str">
        <f>IFERROR(VLOOKUP(BG20,[1]Table2!$B$1:$Z$21,MATCH("xG/90",[1]Table2!$B$1:$Z$1,0),0)*VLOOKUP($B20,[1]Table2!$B$1:$Z$21,MATCH("xGA/90",[1]Table2!$B$1:$Z$1,0),0),"")</f>
        <v/>
      </c>
      <c r="BH89" s="41" t="str">
        <f>IFERROR(VLOOKUP(BH20,[1]Table2!$B$1:$Z$21,MATCH("xG/90",[1]Table2!$B$1:$Z$1,0),0)*VLOOKUP($B20,[1]Table2!$B$1:$Z$21,MATCH("xGA/90",[1]Table2!$B$1:$Z$1,0),0),"")</f>
        <v/>
      </c>
      <c r="BI89" s="41" t="str">
        <f>IFERROR(VLOOKUP(BI20,[1]Table2!$B$1:$Z$21,MATCH("xG/90",[1]Table2!$B$1:$Z$1,0),0)*VLOOKUP($B20,[1]Table2!$B$1:$Z$21,MATCH("xGA/90",[1]Table2!$B$1:$Z$1,0),0),"")</f>
        <v/>
      </c>
      <c r="BJ89" s="41" t="str">
        <f>IFERROR(VLOOKUP(BJ20,[1]Table2!$B$1:$Z$21,MATCH("xG/90",[1]Table2!$B$1:$Z$1,0),0)*VLOOKUP($B20,[1]Table2!$B$1:$Z$21,MATCH("xGA/90",[1]Table2!$B$1:$Z$1,0),0),"")</f>
        <v/>
      </c>
      <c r="BK89" s="41" t="str">
        <f>IFERROR(VLOOKUP(BK20,[1]Table2!$B$1:$Z$21,MATCH("xG/90",[1]Table2!$B$1:$Z$1,0),0)*VLOOKUP($B20,[1]Table2!$B$1:$Z$21,MATCH("xGA/90",[1]Table2!$B$1:$Z$1,0),0),"")</f>
        <v/>
      </c>
      <c r="BL89" s="41">
        <f>IFERROR(VLOOKUP(BL20,[1]Table2!$B$1:$Z$21,MATCH("xG/90",[1]Table2!$B$1:$Z$1,0),0)*VLOOKUP($B20,[1]Table2!$B$1:$Z$21,MATCH("xGA/90",[1]Table2!$B$1:$Z$1,0),0),"")</f>
        <v>1.544169921875</v>
      </c>
      <c r="BM89" s="41" t="str">
        <f>IFERROR(VLOOKUP(BM20,[1]Table2!$B$1:$Z$21,MATCH("xG/90",[1]Table2!$B$1:$Z$1,0),0)*VLOOKUP($B20,[1]Table2!$B$1:$Z$21,MATCH("xGA/90",[1]Table2!$B$1:$Z$1,0),0),"")</f>
        <v/>
      </c>
      <c r="BN89" s="41" t="str">
        <f>IFERROR(VLOOKUP(BN20,[1]Table2!$B$1:$Z$21,MATCH("xG/90",[1]Table2!$B$1:$Z$1,0),0)*VLOOKUP($B20,[1]Table2!$B$1:$Z$21,MATCH("xGA/90",[1]Table2!$B$1:$Z$1,0),0),"")</f>
        <v/>
      </c>
      <c r="BO89" s="41" t="str">
        <f>IFERROR(VLOOKUP(BO20,[1]Table2!$B$1:$Z$21,MATCH("xG/90",[1]Table2!$B$1:$Z$1,0),0)*VLOOKUP($B20,[1]Table2!$B$1:$Z$21,MATCH("xGA/90",[1]Table2!$B$1:$Z$1,0),0),"")</f>
        <v/>
      </c>
      <c r="BP89" s="41" t="str">
        <f>IFERROR(VLOOKUP(BP20,[1]Table2!$B$1:$Z$21,MATCH("xG/90",[1]Table2!$B$1:$Z$1,0),0)*VLOOKUP($B20,[1]Table2!$B$1:$Z$21,MATCH("xGA/90",[1]Table2!$B$1:$Z$1,0),0),"")</f>
        <v/>
      </c>
      <c r="BQ89" s="41" t="str">
        <f>IFERROR(VLOOKUP(BQ20,[1]Table2!$B$1:$Z$21,MATCH("xG/90",[1]Table2!$B$1:$Z$1,0),0)*VLOOKUP($B20,[1]Table2!$B$1:$Z$21,MATCH("xGA/90",[1]Table2!$B$1:$Z$1,0),0),"")</f>
        <v/>
      </c>
      <c r="BR89" s="41" t="str">
        <f>IFERROR(VLOOKUP(BR20,[1]Table2!$B$1:$Z$21,MATCH("xG/90",[1]Table2!$B$1:$Z$1,0),0)*VLOOKUP($B20,[1]Table2!$B$1:$Z$21,MATCH("xGA/90",[1]Table2!$B$1:$Z$1,0),0),"")</f>
        <v/>
      </c>
      <c r="BS89" s="41">
        <f>IFERROR(VLOOKUP(BS20,[1]Table2!$B$1:$Z$21,MATCH("xG/90",[1]Table2!$B$1:$Z$1,0),0)*VLOOKUP($B20,[1]Table2!$B$1:$Z$21,MATCH("xGA/90",[1]Table2!$B$1:$Z$1,0),0),"")</f>
        <v>3.0493229166666667</v>
      </c>
      <c r="BT89" s="41" t="str">
        <f>IFERROR(VLOOKUP(BT20,[1]Table2!$B$1:$Z$21,MATCH("xG/90",[1]Table2!$B$1:$Z$1,0),0)*VLOOKUP($B20,[1]Table2!$B$1:$Z$21,MATCH("xGA/90",[1]Table2!$B$1:$Z$1,0),0),"")</f>
        <v/>
      </c>
      <c r="BU89" s="41" t="str">
        <f>IFERROR(VLOOKUP(BU20,[1]Table2!$B$1:$Z$21,MATCH("xG/90",[1]Table2!$B$1:$Z$1,0),0)*VLOOKUP($B20,[1]Table2!$B$1:$Z$21,MATCH("xGA/90",[1]Table2!$B$1:$Z$1,0),0),"")</f>
        <v/>
      </c>
      <c r="BV89" s="41" t="str">
        <f>IFERROR(VLOOKUP(BV20,[1]Table2!$B$1:$Z$21,MATCH("xG/90",[1]Table2!$B$1:$Z$1,0),0)*VLOOKUP($B20,[1]Table2!$B$1:$Z$21,MATCH("xGA/90",[1]Table2!$B$1:$Z$1,0),0),"")</f>
        <v/>
      </c>
      <c r="BW89" s="41" t="str">
        <f>IFERROR(VLOOKUP(BW20,[1]Table2!$B$1:$Z$21,MATCH("xG/90",[1]Table2!$B$1:$Z$1,0),0)*VLOOKUP($B20,[1]Table2!$B$1:$Z$21,MATCH("xGA/90",[1]Table2!$B$1:$Z$1,0),0),"")</f>
        <v/>
      </c>
      <c r="BX89" s="41" t="str">
        <f>IFERROR(VLOOKUP(BX20,[1]Table2!$B$1:$Z$21,MATCH("xG/90",[1]Table2!$B$1:$Z$1,0),0)*VLOOKUP($B20,[1]Table2!$B$1:$Z$21,MATCH("xGA/90",[1]Table2!$B$1:$Z$1,0),0),"")</f>
        <v/>
      </c>
      <c r="BY89" s="41" t="str">
        <f>IFERROR(VLOOKUP(BY20,[1]Table2!$B$1:$Z$21,MATCH("xG/90",[1]Table2!$B$1:$Z$1,0),0)*VLOOKUP($B20,[1]Table2!$B$1:$Z$21,MATCH("xGA/90",[1]Table2!$B$1:$Z$1,0),0),"")</f>
        <v/>
      </c>
      <c r="BZ89" s="41" t="str">
        <f>IFERROR(VLOOKUP(BZ20,[1]Table2!$B$1:$Z$21,MATCH("xG/90",[1]Table2!$B$1:$Z$1,0),0)*VLOOKUP($B20,[1]Table2!$B$1:$Z$21,MATCH("xGA/90",[1]Table2!$B$1:$Z$1,0),0),"")</f>
        <v/>
      </c>
      <c r="CA89" s="41">
        <f>IFERROR(VLOOKUP(CA20,[1]Table2!$B$1:$Z$21,MATCH("xG/90",[1]Table2!$B$1:$Z$1,0),0)*VLOOKUP($B20,[1]Table2!$B$1:$Z$21,MATCH("xGA/90",[1]Table2!$B$1:$Z$1,0),0),"")</f>
        <v>1.9099899193548389</v>
      </c>
      <c r="CB89" s="41" t="str">
        <f>IFERROR(VLOOKUP(CB20,[1]Table2!$B$1:$Z$21,MATCH("xG/90",[1]Table2!$B$1:$Z$1,0),0)*VLOOKUP($B20,[1]Table2!$B$1:$Z$21,MATCH("xGA/90",[1]Table2!$B$1:$Z$1,0),0),"")</f>
        <v/>
      </c>
      <c r="CC89" s="41" t="str">
        <f>IFERROR(VLOOKUP(CC20,[1]Table2!$B$1:$Z$21,MATCH("xG/90",[1]Table2!$B$1:$Z$1,0),0)*VLOOKUP($B20,[1]Table2!$B$1:$Z$21,MATCH("xGA/90",[1]Table2!$B$1:$Z$1,0),0),"")</f>
        <v/>
      </c>
      <c r="CD89" s="41">
        <f>IFERROR(VLOOKUP(CD20,[1]Table2!$B$1:$Z$21,MATCH("xG/90",[1]Table2!$B$1:$Z$1,0),0)*VLOOKUP($B20,[1]Table2!$B$1:$Z$21,MATCH("xGA/90",[1]Table2!$B$1:$Z$1,0),0),"")</f>
        <v>1.454130859375</v>
      </c>
      <c r="CE89" s="41" t="str">
        <f>IFERROR(VLOOKUP(CE20,[1]Table2!$B$1:$Z$21,MATCH("xG/90",[1]Table2!$B$1:$Z$1,0),0)*VLOOKUP($B20,[1]Table2!$B$1:$Z$21,MATCH("xGA/90",[1]Table2!$B$1:$Z$1,0),0),"")</f>
        <v/>
      </c>
      <c r="CF89" s="41" t="str">
        <f>IFERROR(VLOOKUP(CF20,[1]Table2!$B$1:$Z$21,MATCH("xG/90",[1]Table2!$B$1:$Z$1,0),0)*VLOOKUP($B20,[1]Table2!$B$1:$Z$21,MATCH("xGA/90",[1]Table2!$B$1:$Z$1,0),0),"")</f>
        <v/>
      </c>
      <c r="CG89" s="41" t="str">
        <f>IFERROR(VLOOKUP(CG20,[1]Table2!$B$1:$Z$21,MATCH("xG/90",[1]Table2!$B$1:$Z$1,0),0)*VLOOKUP($B20,[1]Table2!$B$1:$Z$21,MATCH("xGA/90",[1]Table2!$B$1:$Z$1,0),0),"")</f>
        <v/>
      </c>
      <c r="CH89" s="41">
        <f>IFERROR(VLOOKUP(CH20,[1]Table2!$B$1:$Z$21,MATCH("xG/90",[1]Table2!$B$1:$Z$1,0),0)*VLOOKUP($B20,[1]Table2!$B$1:$Z$21,MATCH("xGA/90",[1]Table2!$B$1:$Z$1,0),0),"")</f>
        <v>2.8857519531249998</v>
      </c>
      <c r="CI89" s="41" t="str">
        <f>IFERROR(VLOOKUP(CI20,[1]Table2!$B$1:$Z$21,MATCH("xG/90",[1]Table2!$B$1:$Z$1,0),0)*VLOOKUP($B20,[1]Table2!$B$1:$Z$21,MATCH("xGA/90",[1]Table2!$B$1:$Z$1,0),0),"")</f>
        <v/>
      </c>
      <c r="CJ89" s="41" t="str">
        <f>IFERROR(VLOOKUP(CJ20,[1]Table2!$B$1:$Z$21,MATCH("xG/90",[1]Table2!$B$1:$Z$1,0),0)*VLOOKUP($B20,[1]Table2!$B$1:$Z$21,MATCH("xGA/90",[1]Table2!$B$1:$Z$1,0),0),"")</f>
        <v/>
      </c>
      <c r="CK89" s="41" t="str">
        <f>IFERROR(VLOOKUP(CK20,[1]Table2!$B$1:$Z$21,MATCH("xG/90",[1]Table2!$B$1:$Z$1,0),0)*VLOOKUP($B20,[1]Table2!$B$1:$Z$21,MATCH("xGA/90",[1]Table2!$B$1:$Z$1,0),0),"")</f>
        <v/>
      </c>
      <c r="CL89" s="41" t="str">
        <f>IFERROR(VLOOKUP(CL20,[1]Table2!$B$1:$Z$21,MATCH("xG/90",[1]Table2!$B$1:$Z$1,0),0)*VLOOKUP($B20,[1]Table2!$B$1:$Z$21,MATCH("xGA/90",[1]Table2!$B$1:$Z$1,0),0),"")</f>
        <v/>
      </c>
      <c r="CM89" s="41" t="str">
        <f>IFERROR(VLOOKUP(CM20,[1]Table2!$B$1:$Z$21,MATCH("xG/90",[1]Table2!$B$1:$Z$1,0),0)*VLOOKUP($B20,[1]Table2!$B$1:$Z$21,MATCH("xGA/90",[1]Table2!$B$1:$Z$1,0),0),"")</f>
        <v/>
      </c>
      <c r="CN89" s="41">
        <f>IFERROR(VLOOKUP(CN20,[1]Table2!$B$1:$Z$21,MATCH("xG/90",[1]Table2!$B$1:$Z$1,0),0)*VLOOKUP($B20,[1]Table2!$B$1:$Z$21,MATCH("xGA/90",[1]Table2!$B$1:$Z$1,0),0),"")</f>
        <v>1.4181152343750001</v>
      </c>
      <c r="CO89" s="41" t="str">
        <f>IFERROR(VLOOKUP(CO20,[1]Table2!$B$1:$Z$21,MATCH("xG/90",[1]Table2!$B$1:$Z$1,0),0)*VLOOKUP($B20,[1]Table2!$B$1:$Z$21,MATCH("xGA/90",[1]Table2!$B$1:$Z$1,0),0),"")</f>
        <v/>
      </c>
      <c r="CP89" s="41" t="str">
        <f>IFERROR(VLOOKUP(CP20,[1]Table2!$B$1:$Z$21,MATCH("xG/90",[1]Table2!$B$1:$Z$1,0),0)*VLOOKUP($B20,[1]Table2!$B$1:$Z$21,MATCH("xGA/90",[1]Table2!$B$1:$Z$1,0),0),"")</f>
        <v/>
      </c>
      <c r="CQ89" s="41" t="str">
        <f>IFERROR(VLOOKUP(CQ20,[1]Table2!$B$1:$Z$21,MATCH("xG/90",[1]Table2!$B$1:$Z$1,0),0)*VLOOKUP($B20,[1]Table2!$B$1:$Z$21,MATCH("xGA/90",[1]Table2!$B$1:$Z$1,0),0),"")</f>
        <v/>
      </c>
      <c r="CR89" s="41" t="str">
        <f>IFERROR(VLOOKUP(CR20,[1]Table2!$B$1:$Z$21,MATCH("xG/90",[1]Table2!$B$1:$Z$1,0),0)*VLOOKUP($B20,[1]Table2!$B$1:$Z$21,MATCH("xGA/90",[1]Table2!$B$1:$Z$1,0),0),"")</f>
        <v/>
      </c>
      <c r="CS89" s="41" t="str">
        <f>IFERROR(VLOOKUP(CS20,[1]Table2!$B$1:$Z$21,MATCH("xG/90",[1]Table2!$B$1:$Z$1,0),0)*VLOOKUP($B20,[1]Table2!$B$1:$Z$21,MATCH("xGA/90",[1]Table2!$B$1:$Z$1,0),0),"")</f>
        <v/>
      </c>
      <c r="CT89" s="41" t="str">
        <f>IFERROR(VLOOKUP(CT20,[1]Table2!$B$1:$Z$21,MATCH("xG/90",[1]Table2!$B$1:$Z$1,0),0)*VLOOKUP($B20,[1]Table2!$B$1:$Z$21,MATCH("xGA/90",[1]Table2!$B$1:$Z$1,0),0),"")</f>
        <v/>
      </c>
      <c r="CU89" s="41" t="str">
        <f>IFERROR(VLOOKUP(CU20,[1]Table2!$B$1:$Z$21,MATCH("xG/90",[1]Table2!$B$1:$Z$1,0),0)*VLOOKUP($B20,[1]Table2!$B$1:$Z$21,MATCH("xGA/90",[1]Table2!$B$1:$Z$1,0),0),"")</f>
        <v/>
      </c>
      <c r="CV89" s="41">
        <f>IFERROR(VLOOKUP(CV20,[1]Table2!$B$1:$Z$21,MATCH("xG/90",[1]Table2!$B$1:$Z$1,0),0)*VLOOKUP($B20,[1]Table2!$B$1:$Z$21,MATCH("xGA/90",[1]Table2!$B$1:$Z$1,0),0),"")</f>
        <v>2.5187701612903228</v>
      </c>
      <c r="CW89" s="41" t="str">
        <f>IFERROR(VLOOKUP(CW20,[1]Table2!$B$1:$Z$21,MATCH("xG/90",[1]Table2!$B$1:$Z$1,0),0)*VLOOKUP($B20,[1]Table2!$B$1:$Z$21,MATCH("xGA/90",[1]Table2!$B$1:$Z$1,0),0),"")</f>
        <v/>
      </c>
      <c r="CX89" s="41" t="str">
        <f>IFERROR(VLOOKUP(CX20,[1]Table2!$B$1:$Z$21,MATCH("xG/90",[1]Table2!$B$1:$Z$1,0),0)*VLOOKUP($B20,[1]Table2!$B$1:$Z$21,MATCH("xGA/90",[1]Table2!$B$1:$Z$1,0),0),"")</f>
        <v/>
      </c>
      <c r="CY89" s="41" t="str">
        <f>IFERROR(VLOOKUP(CY20,[1]Table2!$B$1:$Z$21,MATCH("xG/90",[1]Table2!$B$1:$Z$1,0),0)*VLOOKUP($B20,[1]Table2!$B$1:$Z$21,MATCH("xGA/90",[1]Table2!$B$1:$Z$1,0),0),"")</f>
        <v/>
      </c>
      <c r="CZ89" s="41" t="str">
        <f>IFERROR(VLOOKUP(CZ20,[1]Table2!$B$1:$Z$21,MATCH("xG/90",[1]Table2!$B$1:$Z$1,0),0)*VLOOKUP($B20,[1]Table2!$B$1:$Z$21,MATCH("xGA/90",[1]Table2!$B$1:$Z$1,0),0),"")</f>
        <v/>
      </c>
      <c r="DA89" s="41" t="str">
        <f>IFERROR(VLOOKUP(DA20,[1]Table2!$B$1:$Z$21,MATCH("xG/90",[1]Table2!$B$1:$Z$1,0),0)*VLOOKUP($B20,[1]Table2!$B$1:$Z$21,MATCH("xGA/90",[1]Table2!$B$1:$Z$1,0),0),"")</f>
        <v/>
      </c>
      <c r="DB89" s="41">
        <f>IFERROR(VLOOKUP(DB20,[1]Table2!$B$1:$Z$21,MATCH("xG/90",[1]Table2!$B$1:$Z$1,0),0)*VLOOKUP($B20,[1]Table2!$B$1:$Z$21,MATCH("xGA/90",[1]Table2!$B$1:$Z$1,0),0),"")</f>
        <v>2.672127016129032</v>
      </c>
      <c r="DC89" s="41" t="str">
        <f>IFERROR(VLOOKUP(DC20,[1]Table2!$B$1:$Z$21,MATCH("xG/90",[1]Table2!$B$1:$Z$1,0),0)*VLOOKUP($B20,[1]Table2!$B$1:$Z$21,MATCH("xGA/90",[1]Table2!$B$1:$Z$1,0),0),"")</f>
        <v/>
      </c>
      <c r="DD89" s="41" t="str">
        <f>IFERROR(VLOOKUP(DD20,[1]Table2!$B$1:$Z$21,MATCH("xG/90",[1]Table2!$B$1:$Z$1,0),0)*VLOOKUP($B20,[1]Table2!$B$1:$Z$21,MATCH("xGA/90",[1]Table2!$B$1:$Z$1,0),0),"")</f>
        <v/>
      </c>
      <c r="DE89" s="41" t="str">
        <f>IFERROR(VLOOKUP(DE20,[1]Table2!$B$1:$Z$21,MATCH("xG/90",[1]Table2!$B$1:$Z$1,0),0)*VLOOKUP($B20,[1]Table2!$B$1:$Z$21,MATCH("xGA/90",[1]Table2!$B$1:$Z$1,0),0),"")</f>
        <v/>
      </c>
      <c r="DF89" s="41" t="str">
        <f>IFERROR(VLOOKUP(DF20,[1]Table2!$B$1:$Z$21,MATCH("xG/90",[1]Table2!$B$1:$Z$1,0),0)*VLOOKUP($B20,[1]Table2!$B$1:$Z$21,MATCH("xGA/90",[1]Table2!$B$1:$Z$1,0),0),"")</f>
        <v/>
      </c>
      <c r="DG89" s="41" t="str">
        <f>IFERROR(VLOOKUP(DG20,[1]Table2!$B$1:$Z$21,MATCH("xG/90",[1]Table2!$B$1:$Z$1,0),0)*VLOOKUP($B20,[1]Table2!$B$1:$Z$21,MATCH("xGA/90",[1]Table2!$B$1:$Z$1,0),0),"")</f>
        <v/>
      </c>
      <c r="DH89" s="41" t="str">
        <f>IFERROR(VLOOKUP(DH20,[1]Table2!$B$1:$Z$21,MATCH("xG/90",[1]Table2!$B$1:$Z$1,0),0)*VLOOKUP($B20,[1]Table2!$B$1:$Z$21,MATCH("xGA/90",[1]Table2!$B$1:$Z$1,0),0),"")</f>
        <v/>
      </c>
      <c r="DI89" s="41" t="str">
        <f>IFERROR(VLOOKUP(DI20,[1]Table2!$B$1:$Z$21,MATCH("xG/90",[1]Table2!$B$1:$Z$1,0),0)*VLOOKUP($B20,[1]Table2!$B$1:$Z$21,MATCH("xGA/90",[1]Table2!$B$1:$Z$1,0),0),"")</f>
        <v/>
      </c>
      <c r="DJ89" s="41" t="str">
        <f>IFERROR(VLOOKUP(DJ20,[1]Table2!$B$1:$Z$21,MATCH("xG/90",[1]Table2!$B$1:$Z$1,0),0)*VLOOKUP($B20,[1]Table2!$B$1:$Z$21,MATCH("xGA/90",[1]Table2!$B$1:$Z$1,0),0),"")</f>
        <v/>
      </c>
      <c r="DK89" s="41" t="str">
        <f>IFERROR(VLOOKUP(DK20,[1]Table2!$B$1:$Z$21,MATCH("xG/90",[1]Table2!$B$1:$Z$1,0),0)*VLOOKUP($B20,[1]Table2!$B$1:$Z$21,MATCH("xGA/90",[1]Table2!$B$1:$Z$1,0),0),"")</f>
        <v/>
      </c>
      <c r="DL89" s="41" t="str">
        <f>IFERROR(VLOOKUP(DL20,[1]Table2!$B$1:$Z$21,MATCH("xG/90",[1]Table2!$B$1:$Z$1,0),0)*VLOOKUP($B20,[1]Table2!$B$1:$Z$21,MATCH("xGA/90",[1]Table2!$B$1:$Z$1,0),0),"")</f>
        <v/>
      </c>
      <c r="DM89" s="41" t="str">
        <f>IFERROR(VLOOKUP(DM20,[1]Table2!$B$1:$Z$21,MATCH("xG/90",[1]Table2!$B$1:$Z$1,0),0)*VLOOKUP($B20,[1]Table2!$B$1:$Z$21,MATCH("xGA/90",[1]Table2!$B$1:$Z$1,0),0),"")</f>
        <v/>
      </c>
      <c r="DN89" s="41" t="str">
        <f>IFERROR(VLOOKUP(DN20,[1]Table2!$B$1:$Z$21,MATCH("xG/90",[1]Table2!$B$1:$Z$1,0),0)*VLOOKUP($B20,[1]Table2!$B$1:$Z$21,MATCH("xGA/90",[1]Table2!$B$1:$Z$1,0),0),"")</f>
        <v/>
      </c>
      <c r="DO89" s="41" t="str">
        <f>IFERROR(VLOOKUP(DO20,[1]Table2!$B$1:$Z$21,MATCH("xG/90",[1]Table2!$B$1:$Z$1,0),0)*VLOOKUP($B20,[1]Table2!$B$1:$Z$21,MATCH("xGA/90",[1]Table2!$B$1:$Z$1,0),0),"")</f>
        <v/>
      </c>
      <c r="DP89" s="41" t="str">
        <f>IFERROR(VLOOKUP(DP20,[1]Table2!$B$1:$Z$21,MATCH("xG/90",[1]Table2!$B$1:$Z$1,0),0)*VLOOKUP($B20,[1]Table2!$B$1:$Z$21,MATCH("xGA/90",[1]Table2!$B$1:$Z$1,0),0),"")</f>
        <v/>
      </c>
      <c r="DQ89" s="41" t="str">
        <f>IFERROR(VLOOKUP(DQ20,[1]Table2!$B$1:$Z$21,MATCH("xG/90",[1]Table2!$B$1:$Z$1,0),0)*VLOOKUP($B20,[1]Table2!$B$1:$Z$21,MATCH("xGA/90",[1]Table2!$B$1:$Z$1,0),0),"")</f>
        <v/>
      </c>
      <c r="DR89" s="41" t="str">
        <f>IFERROR(VLOOKUP(DR20,[1]Table2!$B$1:$Z$21,MATCH("xG/90",[1]Table2!$B$1:$Z$1,0),0)*VLOOKUP($B20,[1]Table2!$B$1:$Z$21,MATCH("xGA/90",[1]Table2!$B$1:$Z$1,0),0),"")</f>
        <v/>
      </c>
      <c r="DS89" s="41" t="str">
        <f>IFERROR(VLOOKUP(DS20,[1]Table2!$B$1:$Z$21,MATCH("xG/90",[1]Table2!$B$1:$Z$1,0),0)*VLOOKUP($B20,[1]Table2!$B$1:$Z$21,MATCH("xGA/90",[1]Table2!$B$1:$Z$1,0),0),"")</f>
        <v/>
      </c>
      <c r="DT89" s="41" t="str">
        <f>IFERROR(VLOOKUP(DT20,[1]Table2!$B$1:$Z$21,MATCH("xG/90",[1]Table2!$B$1:$Z$1,0),0)*VLOOKUP($B20,[1]Table2!$B$1:$Z$21,MATCH("xGA/90",[1]Table2!$B$1:$Z$1,0),0),"")</f>
        <v/>
      </c>
      <c r="DU89" s="41" t="str">
        <f>IFERROR(VLOOKUP(DU20,[1]Table2!$B$1:$Z$21,MATCH("xG/90",[1]Table2!$B$1:$Z$1,0),0)*VLOOKUP($B20,[1]Table2!$B$1:$Z$21,MATCH("xGA/90",[1]Table2!$B$1:$Z$1,0),0),"")</f>
        <v/>
      </c>
      <c r="DV89" s="41" t="str">
        <f>IFERROR(VLOOKUP(DV20,[1]Table2!$B$1:$Z$21,MATCH("xG/90",[1]Table2!$B$1:$Z$1,0),0)*VLOOKUP($B20,[1]Table2!$B$1:$Z$21,MATCH("xGA/90",[1]Table2!$B$1:$Z$1,0),0),"")</f>
        <v/>
      </c>
      <c r="DW89" s="41" t="str">
        <f>IFERROR(VLOOKUP(DW20,[1]Table2!$B$1:$Z$21,MATCH("xG/90",[1]Table2!$B$1:$Z$1,0),0)*VLOOKUP($B20,[1]Table2!$B$1:$Z$21,MATCH("xGA/90",[1]Table2!$B$1:$Z$1,0),0),"")</f>
        <v/>
      </c>
      <c r="DX89" s="41" t="str">
        <f>IFERROR(VLOOKUP(DX20,[1]Table2!$B$1:$Z$21,MATCH("xG/90",[1]Table2!$B$1:$Z$1,0),0)*VLOOKUP($B20,[1]Table2!$B$1:$Z$21,MATCH("xGA/90",[1]Table2!$B$1:$Z$1,0),0),"")</f>
        <v/>
      </c>
      <c r="DY89" s="41" t="str">
        <f>IFERROR(VLOOKUP(DY20,[1]Table2!$B$1:$Z$21,MATCH("xG/90",[1]Table2!$B$1:$Z$1,0),0)*VLOOKUP($B20,[1]Table2!$B$1:$Z$21,MATCH("xGA/90",[1]Table2!$B$1:$Z$1,0),0),"")</f>
        <v/>
      </c>
      <c r="DZ89" s="41" t="str">
        <f>IFERROR(VLOOKUP(DZ20,[1]Table2!$B$1:$Z$21,MATCH("xG/90",[1]Table2!$B$1:$Z$1,0),0)*VLOOKUP($B20,[1]Table2!$B$1:$Z$21,MATCH("xGA/90",[1]Table2!$B$1:$Z$1,0),0),"")</f>
        <v/>
      </c>
      <c r="EA89" s="41" t="str">
        <f>IFERROR(VLOOKUP(EA20,[1]Table2!$B$1:$Z$21,MATCH("xG/90",[1]Table2!$B$1:$Z$1,0),0)*VLOOKUP($B20,[1]Table2!$B$1:$Z$21,MATCH("xGA/90",[1]Table2!$B$1:$Z$1,0),0),"")</f>
        <v/>
      </c>
      <c r="EB89" s="41" t="str">
        <f>IFERROR(VLOOKUP(EB20,[1]Table2!$B$1:$Z$21,MATCH("xG/90",[1]Table2!$B$1:$Z$1,0),0)*VLOOKUP($B20,[1]Table2!$B$1:$Z$21,MATCH("xGA/90",[1]Table2!$B$1:$Z$1,0),0),"")</f>
        <v/>
      </c>
      <c r="EC89" s="41" t="str">
        <f>IFERROR(VLOOKUP(EC20,[1]Table2!$B$1:$Z$21,MATCH("xG/90",[1]Table2!$B$1:$Z$1,0),0)*VLOOKUP($B20,[1]Table2!$B$1:$Z$21,MATCH("xGA/90",[1]Table2!$B$1:$Z$1,0),0),"")</f>
        <v/>
      </c>
      <c r="ED89" s="41" t="str">
        <f>IFERROR(VLOOKUP(ED20,[1]Table2!$B$1:$Z$21,MATCH("xG/90",[1]Table2!$B$1:$Z$1,0),0)*VLOOKUP($B20,[1]Table2!$B$1:$Z$21,MATCH("xGA/90",[1]Table2!$B$1:$Z$1,0),0),"")</f>
        <v/>
      </c>
      <c r="EE89" s="41" t="str">
        <f>IFERROR(VLOOKUP(EE20,[1]Table2!$B$1:$Z$21,MATCH("xG/90",[1]Table2!$B$1:$Z$1,0),0)*VLOOKUP($B20,[1]Table2!$B$1:$Z$21,MATCH("xGA/90",[1]Table2!$B$1:$Z$1,0),0),"")</f>
        <v/>
      </c>
      <c r="EF89" s="41" t="str">
        <f>IFERROR(VLOOKUP(EF20,[1]Table2!$B$1:$Z$21,MATCH("xG/90",[1]Table2!$B$1:$Z$1,0),0)*VLOOKUP($B20,[1]Table2!$B$1:$Z$21,MATCH("xGA/90",[1]Table2!$B$1:$Z$1,0),0),"")</f>
        <v/>
      </c>
      <c r="EG89" s="41" t="str">
        <f>IFERROR(VLOOKUP(EG20,[1]Table2!$B$1:$Z$21,MATCH("xG/90",[1]Table2!$B$1:$Z$1,0),0)*VLOOKUP($B20,[1]Table2!$B$1:$Z$21,MATCH("xGA/90",[1]Table2!$B$1:$Z$1,0),0),"")</f>
        <v/>
      </c>
      <c r="EH89" s="41" t="str">
        <f>IFERROR(VLOOKUP(EH20,[1]Table2!$B$1:$Z$21,MATCH("xG/90",[1]Table2!$B$1:$Z$1,0),0)*VLOOKUP($B20,[1]Table2!$B$1:$Z$21,MATCH("xGA/90",[1]Table2!$B$1:$Z$1,0),0),"")</f>
        <v/>
      </c>
      <c r="EI89" s="41" t="str">
        <f>IFERROR(VLOOKUP(EI20,[1]Table2!$B$1:$Z$21,MATCH("xG/90",[1]Table2!$B$1:$Z$1,0),0)*VLOOKUP($B20,[1]Table2!$B$1:$Z$21,MATCH("xGA/90",[1]Table2!$B$1:$Z$1,0),0),"")</f>
        <v/>
      </c>
      <c r="EJ89" s="41" t="str">
        <f>IFERROR(VLOOKUP(EJ20,[1]Table2!$B$1:$Z$21,MATCH("xG/90",[1]Table2!$B$1:$Z$1,0),0)*VLOOKUP($B20,[1]Table2!$B$1:$Z$21,MATCH("xGA/90",[1]Table2!$B$1:$Z$1,0),0),"")</f>
        <v/>
      </c>
      <c r="EK89" s="41" t="str">
        <f>IFERROR(VLOOKUP(EK20,[1]Table2!$B$1:$Z$21,MATCH("xG/90",[1]Table2!$B$1:$Z$1,0),0)*VLOOKUP($B20,[1]Table2!$B$1:$Z$21,MATCH("xGA/90",[1]Table2!$B$1:$Z$1,0),0),"")</f>
        <v/>
      </c>
      <c r="EL89" s="41" t="str">
        <f>IFERROR(VLOOKUP(EL20,[1]Table2!$B$1:$Z$21,MATCH("xG/90",[1]Table2!$B$1:$Z$1,0),0)*VLOOKUP($B20,[1]Table2!$B$1:$Z$21,MATCH("xGA/90",[1]Table2!$B$1:$Z$1,0),0),"")</f>
        <v/>
      </c>
      <c r="EM89" s="41" t="str">
        <f>IFERROR(VLOOKUP(EM20,[1]Table2!$B$1:$Z$21,MATCH("xG/90",[1]Table2!$B$1:$Z$1,0),0)*VLOOKUP($B20,[1]Table2!$B$1:$Z$21,MATCH("xGA/90",[1]Table2!$B$1:$Z$1,0),0),"")</f>
        <v/>
      </c>
      <c r="EN89" s="41" t="str">
        <f>IFERROR(VLOOKUP(EN20,[1]Table2!$B$1:$Z$21,MATCH("xG/90",[1]Table2!$B$1:$Z$1,0),0)*VLOOKUP($B20,[1]Table2!$B$1:$Z$21,MATCH("xGA/90",[1]Table2!$B$1:$Z$1,0),0),"")</f>
        <v/>
      </c>
      <c r="EO89" s="41" t="str">
        <f>IFERROR(VLOOKUP(EO20,[1]Table2!$B$1:$Z$21,MATCH("xG/90",[1]Table2!$B$1:$Z$1,0),0)*VLOOKUP($B20,[1]Table2!$B$1:$Z$21,MATCH("xGA/90",[1]Table2!$B$1:$Z$1,0),0),"")</f>
        <v/>
      </c>
      <c r="EP89" s="41" t="str">
        <f>IFERROR(VLOOKUP(EP20,[1]Table2!$B$1:$Z$21,MATCH("xG/90",[1]Table2!$B$1:$Z$1,0),0)*VLOOKUP($B20,[1]Table2!$B$1:$Z$21,MATCH("xGA/90",[1]Table2!$B$1:$Z$1,0),0),"")</f>
        <v/>
      </c>
      <c r="EQ89" s="41" t="str">
        <f>IFERROR(VLOOKUP(EQ20,[1]Table2!$B$1:$Z$21,MATCH("xG/90",[1]Table2!$B$1:$Z$1,0),0)*VLOOKUP($B20,[1]Table2!$B$1:$Z$21,MATCH("xGA/90",[1]Table2!$B$1:$Z$1,0),0),"")</f>
        <v/>
      </c>
      <c r="ER89" s="41" t="str">
        <f>IFERROR(VLOOKUP(ER20,[1]Table2!$B$1:$Z$21,MATCH("xG/90",[1]Table2!$B$1:$Z$1,0),0)*VLOOKUP($B20,[1]Table2!$B$1:$Z$21,MATCH("xGA/90",[1]Table2!$B$1:$Z$1,0),0),"")</f>
        <v/>
      </c>
      <c r="ES89" s="41" t="str">
        <f>IFERROR(VLOOKUP(ES20,[1]Table2!$B$1:$Z$21,MATCH("xG/90",[1]Table2!$B$1:$Z$1,0),0)*VLOOKUP($B20,[1]Table2!$B$1:$Z$21,MATCH("xGA/90",[1]Table2!$B$1:$Z$1,0),0),"")</f>
        <v/>
      </c>
      <c r="ET89" s="41">
        <f>IFERROR(VLOOKUP(ET20,[1]Table2!$B$1:$Z$21,MATCH("xG/90",[1]Table2!$B$1:$Z$1,0),0)*VLOOKUP($B20,[1]Table2!$B$1:$Z$21,MATCH("xGA/90",[1]Table2!$B$1:$Z$1,0),0),"")</f>
        <v>2.6825431034482761</v>
      </c>
      <c r="EU89" s="41" t="str">
        <f>IFERROR(VLOOKUP(EU20,[1]Table2!$B$1:$Z$21,MATCH("xG/90",[1]Table2!$B$1:$Z$1,0),0)*VLOOKUP($B20,[1]Table2!$B$1:$Z$21,MATCH("xGA/90",[1]Table2!$B$1:$Z$1,0),0),"")</f>
        <v/>
      </c>
      <c r="EV89" s="41" t="str">
        <f>IFERROR(VLOOKUP(EV20,[1]Table2!$B$1:$Z$21,MATCH("xG/90",[1]Table2!$B$1:$Z$1,0),0)*VLOOKUP($B20,[1]Table2!$B$1:$Z$21,MATCH("xGA/90",[1]Table2!$B$1:$Z$1,0),0),"")</f>
        <v/>
      </c>
      <c r="EW89" s="41" t="str">
        <f>IFERROR(VLOOKUP(EW20,[1]Table2!$B$1:$Z$21,MATCH("xG/90",[1]Table2!$B$1:$Z$1,0),0)*VLOOKUP($B20,[1]Table2!$B$1:$Z$21,MATCH("xGA/90",[1]Table2!$B$1:$Z$1,0),0),"")</f>
        <v/>
      </c>
      <c r="EX89" s="41" t="str">
        <f>IFERROR(VLOOKUP(EX20,[1]Table2!$B$1:$Z$21,MATCH("xG/90",[1]Table2!$B$1:$Z$1,0),0)*VLOOKUP($B20,[1]Table2!$B$1:$Z$21,MATCH("xGA/90",[1]Table2!$B$1:$Z$1,0),0),"")</f>
        <v/>
      </c>
      <c r="EY89" s="41">
        <f>IFERROR(VLOOKUP(EY20,[1]Table2!$B$1:$Z$21,MATCH("xG/90",[1]Table2!$B$1:$Z$1,0),0)*VLOOKUP($B20,[1]Table2!$B$1:$Z$21,MATCH("xGA/90",[1]Table2!$B$1:$Z$1,0),0),"")</f>
        <v>1.7938104838709676</v>
      </c>
      <c r="EZ89" s="41" t="str">
        <f>IFERROR(VLOOKUP(EZ20,[1]Table2!$B$1:$Z$21,MATCH("xG/90",[1]Table2!$B$1:$Z$1,0),0)*VLOOKUP($B20,[1]Table2!$B$1:$Z$21,MATCH("xGA/90",[1]Table2!$B$1:$Z$1,0),0),"")</f>
        <v/>
      </c>
      <c r="FA89" s="41" t="str">
        <f>IFERROR(VLOOKUP(FA20,[1]Table2!$B$1:$Z$21,MATCH("xG/90",[1]Table2!$B$1:$Z$1,0),0)*VLOOKUP($B20,[1]Table2!$B$1:$Z$21,MATCH("xGA/90",[1]Table2!$B$1:$Z$1,0),0),"")</f>
        <v/>
      </c>
      <c r="FB89" s="41" t="str">
        <f>IFERROR(VLOOKUP(FB20,[1]Table2!$B$1:$Z$21,MATCH("xG/90",[1]Table2!$B$1:$Z$1,0),0)*VLOOKUP($B20,[1]Table2!$B$1:$Z$21,MATCH("xGA/90",[1]Table2!$B$1:$Z$1,0),0),"")</f>
        <v/>
      </c>
      <c r="FC89" s="41">
        <f>IFERROR(VLOOKUP(FC20,[1]Table2!$B$1:$Z$21,MATCH("xG/90",[1]Table2!$B$1:$Z$1,0),0)*VLOOKUP($B20,[1]Table2!$B$1:$Z$21,MATCH("xGA/90",[1]Table2!$B$1:$Z$1,0),0),"")</f>
        <v>1.4451269531250002</v>
      </c>
      <c r="FD89" s="41" t="str">
        <f>IFERROR(VLOOKUP(FD20,[1]Table2!$B$1:$Z$21,MATCH("xG/90",[1]Table2!$B$1:$Z$1,0),0)*VLOOKUP($B20,[1]Table2!$B$1:$Z$21,MATCH("xGA/90",[1]Table2!$B$1:$Z$1,0),0),"")</f>
        <v/>
      </c>
      <c r="FE89" s="41" t="str">
        <f>IFERROR(VLOOKUP(FE20,[1]Table2!$B$1:$Z$21,MATCH("xG/90",[1]Table2!$B$1:$Z$1,0),0)*VLOOKUP($B20,[1]Table2!$B$1:$Z$21,MATCH("xGA/90",[1]Table2!$B$1:$Z$1,0),0),"")</f>
        <v/>
      </c>
      <c r="FF89" s="41" t="str">
        <f>IFERROR(VLOOKUP(FF20,[1]Table2!$B$1:$Z$21,MATCH("xG/90",[1]Table2!$B$1:$Z$1,0),0)*VLOOKUP($B20,[1]Table2!$B$1:$Z$21,MATCH("xGA/90",[1]Table2!$B$1:$Z$1,0),0),"")</f>
        <v/>
      </c>
      <c r="FG89" s="41" t="str">
        <f>IFERROR(VLOOKUP(FG20,[1]Table2!$B$1:$Z$21,MATCH("xG/90",[1]Table2!$B$1:$Z$1,0),0)*VLOOKUP($B20,[1]Table2!$B$1:$Z$21,MATCH("xGA/90",[1]Table2!$B$1:$Z$1,0),0),"")</f>
        <v/>
      </c>
      <c r="FH89" s="41" t="str">
        <f>IFERROR(VLOOKUP(FH20,[1]Table2!$B$1:$Z$21,MATCH("xG/90",[1]Table2!$B$1:$Z$1,0),0)*VLOOKUP($B20,[1]Table2!$B$1:$Z$21,MATCH("xGA/90",[1]Table2!$B$1:$Z$1,0),0),"")</f>
        <v/>
      </c>
      <c r="FI89" s="41" t="str">
        <f>IFERROR(VLOOKUP(FI20,[1]Table2!$B$1:$Z$21,MATCH("xG/90",[1]Table2!$B$1:$Z$1,0),0)*VLOOKUP($B20,[1]Table2!$B$1:$Z$21,MATCH("xGA/90",[1]Table2!$B$1:$Z$1,0),0),"")</f>
        <v/>
      </c>
      <c r="FJ89" s="41" t="str">
        <f>IFERROR(VLOOKUP(FJ20,[1]Table2!$B$1:$Z$21,MATCH("xG/90",[1]Table2!$B$1:$Z$1,0),0)*VLOOKUP($B20,[1]Table2!$B$1:$Z$21,MATCH("xGA/90",[1]Table2!$B$1:$Z$1,0),0),"")</f>
        <v/>
      </c>
      <c r="FK89" s="41" t="str">
        <f>IFERROR(VLOOKUP(FK20,[1]Table2!$B$1:$Z$21,MATCH("xG/90",[1]Table2!$B$1:$Z$1,0),0)*VLOOKUP($B20,[1]Table2!$B$1:$Z$21,MATCH("xGA/90",[1]Table2!$B$1:$Z$1,0),0),"")</f>
        <v/>
      </c>
      <c r="FL89" s="41" t="str">
        <f>IFERROR(VLOOKUP(FL20,[1]Table2!$B$1:$Z$21,MATCH("xG/90",[1]Table2!$B$1:$Z$1,0),0)*VLOOKUP($B20,[1]Table2!$B$1:$Z$21,MATCH("xGA/90",[1]Table2!$B$1:$Z$1,0),0),"")</f>
        <v/>
      </c>
      <c r="FM89" s="41">
        <f>IFERROR(VLOOKUP(FM20,[1]Table2!$B$1:$Z$21,MATCH("xG/90",[1]Table2!$B$1:$Z$1,0),0)*VLOOKUP($B20,[1]Table2!$B$1:$Z$21,MATCH("xGA/90",[1]Table2!$B$1:$Z$1,0),0),"")</f>
        <v>1.544169921875</v>
      </c>
      <c r="FN89" s="41" t="str">
        <f>IFERROR(VLOOKUP(FN20,[1]Table2!$B$1:$Z$21,MATCH("xG/90",[1]Table2!$B$1:$Z$1,0),0)*VLOOKUP($B20,[1]Table2!$B$1:$Z$21,MATCH("xGA/90",[1]Table2!$B$1:$Z$1,0),0),"")</f>
        <v/>
      </c>
      <c r="FO89" s="41" t="str">
        <f>IFERROR(VLOOKUP(FO20,[1]Table2!$B$1:$Z$21,MATCH("xG/90",[1]Table2!$B$1:$Z$1,0),0)*VLOOKUP($B20,[1]Table2!$B$1:$Z$21,MATCH("xGA/90",[1]Table2!$B$1:$Z$1,0),0),"")</f>
        <v/>
      </c>
      <c r="FP89" s="41" t="str">
        <f>IFERROR(VLOOKUP(FP20,[1]Table2!$B$1:$Z$21,MATCH("xG/90",[1]Table2!$B$1:$Z$1,0),0)*VLOOKUP($B20,[1]Table2!$B$1:$Z$21,MATCH("xGA/90",[1]Table2!$B$1:$Z$1,0),0),"")</f>
        <v/>
      </c>
      <c r="FQ89" s="41" t="str">
        <f>IFERROR(VLOOKUP(FQ20,[1]Table2!$B$1:$Z$21,MATCH("xG/90",[1]Table2!$B$1:$Z$1,0),0)*VLOOKUP($B20,[1]Table2!$B$1:$Z$21,MATCH("xGA/90",[1]Table2!$B$1:$Z$1,0),0),"")</f>
        <v/>
      </c>
      <c r="FR89" s="41" t="str">
        <f>IFERROR(VLOOKUP(FR20,[1]Table2!$B$1:$Z$21,MATCH("xG/90",[1]Table2!$B$1:$Z$1,0),0)*VLOOKUP($B20,[1]Table2!$B$1:$Z$21,MATCH("xGA/90",[1]Table2!$B$1:$Z$1,0),0),"")</f>
        <v/>
      </c>
      <c r="FS89" s="41" t="str">
        <f>IFERROR(VLOOKUP(FS20,[1]Table2!$B$1:$Z$21,MATCH("xG/90",[1]Table2!$B$1:$Z$1,0),0)*VLOOKUP($B20,[1]Table2!$B$1:$Z$21,MATCH("xGA/90",[1]Table2!$B$1:$Z$1,0),0),"")</f>
        <v/>
      </c>
      <c r="FT89" s="41">
        <f>IFERROR(VLOOKUP(FT20,[1]Table2!$B$1:$Z$21,MATCH("xG/90",[1]Table2!$B$1:$Z$1,0),0)*VLOOKUP($B20,[1]Table2!$B$1:$Z$21,MATCH("xGA/90",[1]Table2!$B$1:$Z$1,0),0),"")</f>
        <v>1.88181640625</v>
      </c>
      <c r="FU89" s="41" t="str">
        <f>IFERROR(VLOOKUP(FU20,[1]Table2!$B$1:$Z$21,MATCH("xG/90",[1]Table2!$B$1:$Z$1,0),0)*VLOOKUP($B20,[1]Table2!$B$1:$Z$21,MATCH("xGA/90",[1]Table2!$B$1:$Z$1,0),0),"")</f>
        <v/>
      </c>
      <c r="FV89" s="41" t="str">
        <f>IFERROR(VLOOKUP(FV20,[1]Table2!$B$1:$Z$21,MATCH("xG/90",[1]Table2!$B$1:$Z$1,0),0)*VLOOKUP($B20,[1]Table2!$B$1:$Z$21,MATCH("xGA/90",[1]Table2!$B$1:$Z$1,0),0),"")</f>
        <v/>
      </c>
      <c r="FW89" s="41" t="str">
        <f>IFERROR(VLOOKUP(FW20,[1]Table2!$B$1:$Z$21,MATCH("xG/90",[1]Table2!$B$1:$Z$1,0),0)*VLOOKUP($B20,[1]Table2!$B$1:$Z$21,MATCH("xGA/90",[1]Table2!$B$1:$Z$1,0),0),"")</f>
        <v/>
      </c>
      <c r="FX89" s="41" t="str">
        <f>IFERROR(VLOOKUP(FX20,[1]Table2!$B$1:$Z$21,MATCH("xG/90",[1]Table2!$B$1:$Z$1,0),0)*VLOOKUP($B20,[1]Table2!$B$1:$Z$21,MATCH("xGA/90",[1]Table2!$B$1:$Z$1,0),0),"")</f>
        <v/>
      </c>
      <c r="FY89" s="41" t="str">
        <f>IFERROR(VLOOKUP(FY20,[1]Table2!$B$1:$Z$21,MATCH("xG/90",[1]Table2!$B$1:$Z$1,0),0)*VLOOKUP($B20,[1]Table2!$B$1:$Z$21,MATCH("xGA/90",[1]Table2!$B$1:$Z$1,0),0),"")</f>
        <v/>
      </c>
      <c r="FZ89" s="41" t="str">
        <f>IFERROR(VLOOKUP(FZ20,[1]Table2!$B$1:$Z$21,MATCH("xG/90",[1]Table2!$B$1:$Z$1,0),0)*VLOOKUP($B20,[1]Table2!$B$1:$Z$21,MATCH("xGA/90",[1]Table2!$B$1:$Z$1,0),0),"")</f>
        <v/>
      </c>
      <c r="GA89" s="41" t="str">
        <f>IFERROR(VLOOKUP(GA20,[1]Table2!$B$1:$Z$21,MATCH("xG/90",[1]Table2!$B$1:$Z$1,0),0)*VLOOKUP($B20,[1]Table2!$B$1:$Z$21,MATCH("xGA/90",[1]Table2!$B$1:$Z$1,0),0),"")</f>
        <v/>
      </c>
      <c r="GB89" s="41" t="str">
        <f>IFERROR(VLOOKUP(GB20,[1]Table2!$B$1:$Z$21,MATCH("xG/90",[1]Table2!$B$1:$Z$1,0),0)*VLOOKUP($B20,[1]Table2!$B$1:$Z$21,MATCH("xGA/90",[1]Table2!$B$1:$Z$1,0),0),"")</f>
        <v/>
      </c>
      <c r="GC89" s="41" t="str">
        <f>IFERROR(VLOOKUP(GC20,[1]Table2!$B$1:$Z$21,MATCH("xG/90",[1]Table2!$B$1:$Z$1,0),0)*VLOOKUP($B20,[1]Table2!$B$1:$Z$21,MATCH("xGA/90",[1]Table2!$B$1:$Z$1,0),0),"")</f>
        <v/>
      </c>
      <c r="GD89" s="41" t="str">
        <f>IFERROR(VLOOKUP(GD20,[1]Table2!$B$1:$Z$21,MATCH("xG/90",[1]Table2!$B$1:$Z$1,0),0)*VLOOKUP($B20,[1]Table2!$B$1:$Z$21,MATCH("xGA/90",[1]Table2!$B$1:$Z$1,0),0),"")</f>
        <v/>
      </c>
      <c r="GE89" s="41" t="str">
        <f>IFERROR(VLOOKUP(GE20,[1]Table2!$B$1:$Z$21,MATCH("xG/90",[1]Table2!$B$1:$Z$1,0),0)*VLOOKUP($B20,[1]Table2!$B$1:$Z$21,MATCH("xGA/90",[1]Table2!$B$1:$Z$1,0),0),"")</f>
        <v/>
      </c>
      <c r="GF89" s="41" t="str">
        <f>IFERROR(VLOOKUP(GF20,[1]Table2!$B$1:$Z$21,MATCH("xG/90",[1]Table2!$B$1:$Z$1,0),0)*VLOOKUP($B20,[1]Table2!$B$1:$Z$21,MATCH("xGA/90",[1]Table2!$B$1:$Z$1,0),0),"")</f>
        <v/>
      </c>
      <c r="GG89" s="41" t="str">
        <f>IFERROR(VLOOKUP(GG20,[1]Table2!$B$1:$Z$21,MATCH("xG/90",[1]Table2!$B$1:$Z$1,0),0)*VLOOKUP($B20,[1]Table2!$B$1:$Z$21,MATCH("xGA/90",[1]Table2!$B$1:$Z$1,0),0),"")</f>
        <v/>
      </c>
      <c r="GH89" s="41">
        <f>IFERROR(VLOOKUP(GH20,[1]Table2!$B$1:$Z$21,MATCH("xG/90",[1]Table2!$B$1:$Z$1,0),0)*VLOOKUP($B20,[1]Table2!$B$1:$Z$21,MATCH("xGA/90",[1]Table2!$B$1:$Z$1,0),0),"")</f>
        <v>2.1564355468750001</v>
      </c>
      <c r="GI89" s="41" t="str">
        <f>IFERROR(VLOOKUP(GI20,[1]Table2!$B$1:$Z$21,MATCH("xG/90",[1]Table2!$B$1:$Z$1,0),0)*VLOOKUP($B20,[1]Table2!$B$1:$Z$21,MATCH("xGA/90",[1]Table2!$B$1:$Z$1,0),0),"")</f>
        <v/>
      </c>
      <c r="GJ89" s="41" t="str">
        <f>IFERROR(VLOOKUP(GJ20,[1]Table2!$B$1:$Z$21,MATCH("xG/90",[1]Table2!$B$1:$Z$1,0),0)*VLOOKUP($B20,[1]Table2!$B$1:$Z$21,MATCH("xGA/90",[1]Table2!$B$1:$Z$1,0),0),"")</f>
        <v/>
      </c>
      <c r="GK89" s="41" t="str">
        <f>IFERROR(VLOOKUP(GK20,[1]Table2!$B$1:$Z$21,MATCH("xG/90",[1]Table2!$B$1:$Z$1,0),0)*VLOOKUP($B20,[1]Table2!$B$1:$Z$21,MATCH("xGA/90",[1]Table2!$B$1:$Z$1,0),0),"")</f>
        <v/>
      </c>
      <c r="GL89" s="41" t="str">
        <f>IFERROR(VLOOKUP(GL20,[1]Table2!$B$1:$Z$21,MATCH("xG/90",[1]Table2!$B$1:$Z$1,0),0)*VLOOKUP($B20,[1]Table2!$B$1:$Z$21,MATCH("xGA/90",[1]Table2!$B$1:$Z$1,0),0),"")</f>
        <v/>
      </c>
      <c r="GM89" s="41" t="str">
        <f>IFERROR(VLOOKUP(GM20,[1]Table2!$B$1:$Z$21,MATCH("xG/90",[1]Table2!$B$1:$Z$1,0),0)*VLOOKUP($B20,[1]Table2!$B$1:$Z$21,MATCH("xGA/90",[1]Table2!$B$1:$Z$1,0),0),"")</f>
        <v/>
      </c>
      <c r="GN89" s="41" t="str">
        <f>IFERROR(VLOOKUP(GN20,[1]Table2!$B$1:$Z$21,MATCH("xG/90",[1]Table2!$B$1:$Z$1,0),0)*VLOOKUP($B20,[1]Table2!$B$1:$Z$21,MATCH("xGA/90",[1]Table2!$B$1:$Z$1,0),0),"")</f>
        <v/>
      </c>
      <c r="GO89" s="41">
        <f>IFERROR(VLOOKUP(GO20,[1]Table2!$B$1:$Z$21,MATCH("xG/90",[1]Table2!$B$1:$Z$1,0),0)*VLOOKUP($B20,[1]Table2!$B$1:$Z$21,MATCH("xGA/90",[1]Table2!$B$1:$Z$1,0),0),"")</f>
        <v>1.4226171875000002</v>
      </c>
      <c r="GP89" s="41" t="str">
        <f>IFERROR(VLOOKUP(GP20,[1]Table2!$B$1:$Z$21,MATCH("xG/90",[1]Table2!$B$1:$Z$1,0),0)*VLOOKUP($B20,[1]Table2!$B$1:$Z$21,MATCH("xGA/90",[1]Table2!$B$1:$Z$1,0),0),"")</f>
        <v/>
      </c>
      <c r="GQ89" s="41" t="str">
        <f>IFERROR(VLOOKUP(GQ20,[1]Table2!$B$1:$Z$21,MATCH("xG/90",[1]Table2!$B$1:$Z$1,0),0)*VLOOKUP($B20,[1]Table2!$B$1:$Z$21,MATCH("xGA/90",[1]Table2!$B$1:$Z$1,0),0),"")</f>
        <v/>
      </c>
      <c r="GR89" s="41" t="str">
        <f>IFERROR(VLOOKUP(GR20,[1]Table2!$B$1:$Z$21,MATCH("xG/90",[1]Table2!$B$1:$Z$1,0),0)*VLOOKUP($B20,[1]Table2!$B$1:$Z$21,MATCH("xGA/90",[1]Table2!$B$1:$Z$1,0),0),"")</f>
        <v/>
      </c>
      <c r="GS89" s="41" t="str">
        <f>IFERROR(VLOOKUP(GS20,[1]Table2!$B$1:$Z$21,MATCH("xG/90",[1]Table2!$B$1:$Z$1,0),0)*VLOOKUP($B20,[1]Table2!$B$1:$Z$21,MATCH("xGA/90",[1]Table2!$B$1:$Z$1,0),0),"")</f>
        <v/>
      </c>
      <c r="GT89" s="41" t="str">
        <f>IFERROR(VLOOKUP(GT20,[1]Table2!$B$1:$Z$21,MATCH("xG/90",[1]Table2!$B$1:$Z$1,0),0)*VLOOKUP($B20,[1]Table2!$B$1:$Z$21,MATCH("xGA/90",[1]Table2!$B$1:$Z$1,0),0),"")</f>
        <v/>
      </c>
      <c r="GU89" s="41" t="str">
        <f>IFERROR(VLOOKUP(GU20,[1]Table2!$B$1:$Z$21,MATCH("xG/90",[1]Table2!$B$1:$Z$1,0),0)*VLOOKUP($B20,[1]Table2!$B$1:$Z$21,MATCH("xGA/90",[1]Table2!$B$1:$Z$1,0),0),"")</f>
        <v/>
      </c>
      <c r="GV89" s="41">
        <f>IFERROR(VLOOKUP(GV20,[1]Table2!$B$1:$Z$21,MATCH("xG/90",[1]Table2!$B$1:$Z$1,0),0)*VLOOKUP($B20,[1]Table2!$B$1:$Z$21,MATCH("xGA/90",[1]Table2!$B$1:$Z$1,0),0),"")</f>
        <v>1.8356350806451613</v>
      </c>
      <c r="GW89" s="41" t="str">
        <f>IFERROR(VLOOKUP(GW20,[1]Table2!$B$1:$Z$21,MATCH("xG/90",[1]Table2!$B$1:$Z$1,0),0)*VLOOKUP($B20,[1]Table2!$B$1:$Z$21,MATCH("xGA/90",[1]Table2!$B$1:$Z$1,0),0),"")</f>
        <v/>
      </c>
      <c r="GX89" s="41" t="str">
        <f>IFERROR(VLOOKUP(GX20,[1]Table2!$B$1:$Z$21,MATCH("xG/90",[1]Table2!$B$1:$Z$1,0),0)*VLOOKUP($B20,[1]Table2!$B$1:$Z$21,MATCH("xGA/90",[1]Table2!$B$1:$Z$1,0),0),"")</f>
        <v/>
      </c>
      <c r="GY89" s="41" t="str">
        <f>IFERROR(VLOOKUP(GY20,[1]Table2!$B$1:$Z$21,MATCH("xG/90",[1]Table2!$B$1:$Z$1,0),0)*VLOOKUP($B20,[1]Table2!$B$1:$Z$21,MATCH("xGA/90",[1]Table2!$B$1:$Z$1,0),0),"")</f>
        <v/>
      </c>
      <c r="GZ89" s="41" t="str">
        <f>IFERROR(VLOOKUP(GZ20,[1]Table2!$B$1:$Z$21,MATCH("xG/90",[1]Table2!$B$1:$Z$1,0),0)*VLOOKUP($B20,[1]Table2!$B$1:$Z$21,MATCH("xGA/90",[1]Table2!$B$1:$Z$1,0),0),"")</f>
        <v/>
      </c>
      <c r="HA89" s="41" t="str">
        <f>IFERROR(VLOOKUP(HA20,[1]Table2!$B$1:$Z$21,MATCH("xG/90",[1]Table2!$B$1:$Z$1,0),0)*VLOOKUP($B20,[1]Table2!$B$1:$Z$21,MATCH("xGA/90",[1]Table2!$B$1:$Z$1,0),0),"")</f>
        <v/>
      </c>
      <c r="HB89" s="41" t="str">
        <f>IFERROR(VLOOKUP(HB20,[1]Table2!$B$1:$Z$21,MATCH("xG/90",[1]Table2!$B$1:$Z$1,0),0)*VLOOKUP($B20,[1]Table2!$B$1:$Z$21,MATCH("xGA/90",[1]Table2!$B$1:$Z$1,0),0),"")</f>
        <v/>
      </c>
      <c r="HC89" s="41">
        <f>IFERROR(VLOOKUP(HC20,[1]Table2!$B$1:$Z$21,MATCH("xG/90",[1]Table2!$B$1:$Z$1,0),0)*VLOOKUP($B20,[1]Table2!$B$1:$Z$21,MATCH("xGA/90",[1]Table2!$B$1:$Z$1,0),0),"")</f>
        <v>1.7872753906250003</v>
      </c>
      <c r="HD89" s="41" t="str">
        <f>IFERROR(VLOOKUP(HD20,[1]Table2!$B$1:$Z$21,MATCH("xG/90",[1]Table2!$B$1:$Z$1,0),0)*VLOOKUP($B20,[1]Table2!$B$1:$Z$21,MATCH("xGA/90",[1]Table2!$B$1:$Z$1,0),0),"")</f>
        <v/>
      </c>
      <c r="HE89" s="41" t="str">
        <f>IFERROR(VLOOKUP(HE20,[1]Table2!$B$1:$Z$21,MATCH("xG/90",[1]Table2!$B$1:$Z$1,0),0)*VLOOKUP($B20,[1]Table2!$B$1:$Z$21,MATCH("xGA/90",[1]Table2!$B$1:$Z$1,0),0),"")</f>
        <v/>
      </c>
      <c r="HF89" s="41" t="str">
        <f>IFERROR(VLOOKUP(HF20,[1]Table2!$B$1:$Z$21,MATCH("xG/90",[1]Table2!$B$1:$Z$1,0),0)*VLOOKUP($B20,[1]Table2!$B$1:$Z$21,MATCH("xGA/90",[1]Table2!$B$1:$Z$1,0),0),"")</f>
        <v/>
      </c>
      <c r="HG89" s="41" t="str">
        <f>IFERROR(VLOOKUP(HG20,[1]Table2!$B$1:$Z$21,MATCH("xG/90",[1]Table2!$B$1:$Z$1,0),0)*VLOOKUP($B20,[1]Table2!$B$1:$Z$21,MATCH("xGA/90",[1]Table2!$B$1:$Z$1,0),0),"")</f>
        <v/>
      </c>
      <c r="HH89" s="41" t="str">
        <f>IFERROR(VLOOKUP(HH20,[1]Table2!$B$1:$Z$21,MATCH("xG/90",[1]Table2!$B$1:$Z$1,0),0)*VLOOKUP($B20,[1]Table2!$B$1:$Z$21,MATCH("xGA/90",[1]Table2!$B$1:$Z$1,0),0),"")</f>
        <v/>
      </c>
      <c r="HI89" s="41" t="str">
        <f>IFERROR(VLOOKUP(HI20,[1]Table2!$B$1:$Z$21,MATCH("xG/90",[1]Table2!$B$1:$Z$1,0),0)*VLOOKUP($B20,[1]Table2!$B$1:$Z$21,MATCH("xGA/90",[1]Table2!$B$1:$Z$1,0),0),"")</f>
        <v/>
      </c>
      <c r="HJ89" s="41">
        <f>IFERROR(VLOOKUP(HJ20,[1]Table2!$B$1:$Z$21,MATCH("xG/90",[1]Table2!$B$1:$Z$1,0),0)*VLOOKUP($B20,[1]Table2!$B$1:$Z$21,MATCH("xGA/90",[1]Table2!$B$1:$Z$1,0),0),"")</f>
        <v>1.8187890625000001</v>
      </c>
      <c r="HK89" s="41" t="str">
        <f>IFERROR(VLOOKUP(HK20,[1]Table2!$B$1:$Z$21,MATCH("xG/90",[1]Table2!$B$1:$Z$1,0),0)*VLOOKUP($B20,[1]Table2!$B$1:$Z$21,MATCH("xGA/90",[1]Table2!$B$1:$Z$1,0),0),"")</f>
        <v/>
      </c>
      <c r="HL89" s="41" t="str">
        <f>IFERROR(VLOOKUP(HL20,[1]Table2!$B$1:$Z$21,MATCH("xG/90",[1]Table2!$B$1:$Z$1,0),0)*VLOOKUP($B20,[1]Table2!$B$1:$Z$21,MATCH("xGA/90",[1]Table2!$B$1:$Z$1,0),0),"")</f>
        <v/>
      </c>
      <c r="HM89" s="41" t="str">
        <f>IFERROR(VLOOKUP(HM20,[1]Table2!$B$1:$Z$21,MATCH("xG/90",[1]Table2!$B$1:$Z$1,0),0)*VLOOKUP($B20,[1]Table2!$B$1:$Z$21,MATCH("xGA/90",[1]Table2!$B$1:$Z$1,0),0),"")</f>
        <v/>
      </c>
      <c r="HN89" s="41" t="str">
        <f>IFERROR(VLOOKUP(HN20,[1]Table2!$B$1:$Z$21,MATCH("xG/90",[1]Table2!$B$1:$Z$1,0),0)*VLOOKUP($B20,[1]Table2!$B$1:$Z$21,MATCH("xGA/90",[1]Table2!$B$1:$Z$1,0),0),"")</f>
        <v/>
      </c>
      <c r="HO89" s="41" t="str">
        <f>IFERROR(VLOOKUP(HO20,[1]Table2!$B$1:$Z$21,MATCH("xG/90",[1]Table2!$B$1:$Z$1,0),0)*VLOOKUP($B20,[1]Table2!$B$1:$Z$21,MATCH("xGA/90",[1]Table2!$B$1:$Z$1,0),0),"")</f>
        <v/>
      </c>
      <c r="HP89" s="41" t="str">
        <f>IFERROR(VLOOKUP(HP20,[1]Table2!$B$1:$Z$21,MATCH("xG/90",[1]Table2!$B$1:$Z$1,0),0)*VLOOKUP($B20,[1]Table2!$B$1:$Z$21,MATCH("xGA/90",[1]Table2!$B$1:$Z$1,0),0),"")</f>
        <v/>
      </c>
      <c r="HQ89" s="41" t="str">
        <f>IFERROR(VLOOKUP(HQ20,[1]Table2!$B$1:$Z$21,MATCH("xG/90",[1]Table2!$B$1:$Z$1,0),0)*VLOOKUP($B20,[1]Table2!$B$1:$Z$21,MATCH("xGA/90",[1]Table2!$B$1:$Z$1,0),0),"")</f>
        <v/>
      </c>
      <c r="HR89" s="41">
        <f>IFERROR(VLOOKUP(HR20,[1]Table2!$B$1:$Z$21,MATCH("xG/90",[1]Table2!$B$1:$Z$1,0),0)*VLOOKUP($B20,[1]Table2!$B$1:$Z$21,MATCH("xGA/90",[1]Table2!$B$1:$Z$1,0),0),"")</f>
        <v>2.3674270833333333</v>
      </c>
      <c r="HS89" s="41" t="str">
        <f>IFERROR(VLOOKUP(HS20,[1]Table2!$B$1:$Z$21,MATCH("xG/90",[1]Table2!$B$1:$Z$1,0),0)*VLOOKUP($B20,[1]Table2!$B$1:$Z$21,MATCH("xGA/90",[1]Table2!$B$1:$Z$1,0),0),"")</f>
        <v/>
      </c>
      <c r="HT89" s="41" t="str">
        <f>IFERROR(VLOOKUP(HT20,[1]Table2!$B$1:$Z$21,MATCH("xG/90",[1]Table2!$B$1:$Z$1,0),0)*VLOOKUP($B20,[1]Table2!$B$1:$Z$21,MATCH("xGA/90",[1]Table2!$B$1:$Z$1,0),0),"")</f>
        <v/>
      </c>
      <c r="HU89" s="41">
        <f>IFERROR(VLOOKUP(HU20,[1]Table2!$B$1:$Z$21,MATCH("xG/90",[1]Table2!$B$1:$Z$1,0),0)*VLOOKUP($B20,[1]Table2!$B$1:$Z$21,MATCH("xGA/90",[1]Table2!$B$1:$Z$1,0),0),"")</f>
        <v>2.1564355468750001</v>
      </c>
      <c r="HV89" s="41" t="str">
        <f>IFERROR(VLOOKUP(HV20,[1]Table2!$B$1:$Z$21,MATCH("xG/90",[1]Table2!$B$1:$Z$1,0),0)*VLOOKUP($B20,[1]Table2!$B$1:$Z$21,MATCH("xGA/90",[1]Table2!$B$1:$Z$1,0),0),"")</f>
        <v/>
      </c>
      <c r="HW89" s="41" t="str">
        <f>IFERROR(VLOOKUP(HW20,[1]Table2!$B$1:$Z$21,MATCH("xG/90",[1]Table2!$B$1:$Z$1,0),0)*VLOOKUP($B20,[1]Table2!$B$1:$Z$21,MATCH("xGA/90",[1]Table2!$B$1:$Z$1,0),0),"")</f>
        <v/>
      </c>
      <c r="HX89" s="41">
        <f>IFERROR(VLOOKUP(HX20,[1]Table2!$B$1:$Z$21,MATCH("xG/90",[1]Table2!$B$1:$Z$1,0),0)*VLOOKUP($B20,[1]Table2!$B$1:$Z$21,MATCH("xGA/90",[1]Table2!$B$1:$Z$1,0),0),"")</f>
        <v>2.08890625</v>
      </c>
      <c r="HY89" s="41" t="str">
        <f>IFERROR(VLOOKUP(HY20,[1]Table2!$B$1:$Z$21,MATCH("xG/90",[1]Table2!$B$1:$Z$1,0),0)*VLOOKUP($B20,[1]Table2!$B$1:$Z$21,MATCH("xGA/90",[1]Table2!$B$1:$Z$1,0),0),"")</f>
        <v/>
      </c>
      <c r="HZ89" s="41" t="str">
        <f>IFERROR(VLOOKUP(HZ20,[1]Table2!$B$1:$Z$21,MATCH("xG/90",[1]Table2!$B$1:$Z$1,0),0)*VLOOKUP($B20,[1]Table2!$B$1:$Z$21,MATCH("xGA/90",[1]Table2!$B$1:$Z$1,0),0),"")</f>
        <v/>
      </c>
      <c r="IA89" s="41" t="str">
        <f>IFERROR(VLOOKUP(IA20,[1]Table2!$B$1:$Z$21,MATCH("xG/90",[1]Table2!$B$1:$Z$1,0),0)*VLOOKUP($B20,[1]Table2!$B$1:$Z$21,MATCH("xGA/90",[1]Table2!$B$1:$Z$1,0),0),"")</f>
        <v/>
      </c>
      <c r="IB89" s="41" t="str">
        <f>IFERROR(VLOOKUP(IB20,[1]Table2!$B$1:$Z$21,MATCH("xG/90",[1]Table2!$B$1:$Z$1,0),0)*VLOOKUP($B20,[1]Table2!$B$1:$Z$21,MATCH("xGA/90",[1]Table2!$B$1:$Z$1,0),0),"")</f>
        <v/>
      </c>
      <c r="IC89" s="41" t="str">
        <f>IFERROR(VLOOKUP(IC20,[1]Table2!$B$1:$Z$21,MATCH("xG/90",[1]Table2!$B$1:$Z$1,0),0)*VLOOKUP($B20,[1]Table2!$B$1:$Z$21,MATCH("xGA/90",[1]Table2!$B$1:$Z$1,0),0),"")</f>
        <v/>
      </c>
      <c r="ID89" s="41" t="str">
        <f>IFERROR(VLOOKUP(ID20,[1]Table2!$B$1:$Z$21,MATCH("xG/90",[1]Table2!$B$1:$Z$1,0),0)*VLOOKUP($B20,[1]Table2!$B$1:$Z$21,MATCH("xGA/90",[1]Table2!$B$1:$Z$1,0),0),"")</f>
        <v/>
      </c>
      <c r="IE89" s="41" t="str">
        <f>IFERROR(VLOOKUP(IE20,[1]Table2!$B$1:$Z$21,MATCH("xG/90",[1]Table2!$B$1:$Z$1,0),0)*VLOOKUP($B20,[1]Table2!$B$1:$Z$21,MATCH("xGA/90",[1]Table2!$B$1:$Z$1,0),0),"")</f>
        <v/>
      </c>
      <c r="IF89" s="41" t="str">
        <f>IFERROR(VLOOKUP(IF20,[1]Table2!$B$1:$Z$21,MATCH("xG/90",[1]Table2!$B$1:$Z$1,0),0)*VLOOKUP($B20,[1]Table2!$B$1:$Z$21,MATCH("xGA/90",[1]Table2!$B$1:$Z$1,0),0),"")</f>
        <v/>
      </c>
      <c r="IG89" s="41" t="str">
        <f>IFERROR(VLOOKUP(IG20,[1]Table2!$B$1:$Z$21,MATCH("xG/90",[1]Table2!$B$1:$Z$1,0),0)*VLOOKUP($B20,[1]Table2!$B$1:$Z$21,MATCH("xGA/90",[1]Table2!$B$1:$Z$1,0),0),"")</f>
        <v/>
      </c>
      <c r="IH89" s="41" t="str">
        <f>IFERROR(VLOOKUP(IH20,[1]Table2!$B$1:$Z$21,MATCH("xG/90",[1]Table2!$B$1:$Z$1,0),0)*VLOOKUP($B20,[1]Table2!$B$1:$Z$21,MATCH("xGA/90",[1]Table2!$B$1:$Z$1,0),0),"")</f>
        <v/>
      </c>
      <c r="II89" s="41" t="str">
        <f>IFERROR(VLOOKUP(II20,[1]Table2!$B$1:$Z$21,MATCH("xG/90",[1]Table2!$B$1:$Z$1,0),0)*VLOOKUP($B20,[1]Table2!$B$1:$Z$21,MATCH("xGA/90",[1]Table2!$B$1:$Z$1,0),0),"")</f>
        <v/>
      </c>
      <c r="IJ89" s="41" t="str">
        <f>IFERROR(VLOOKUP(IJ20,[1]Table2!$B$1:$Z$21,MATCH("xG/90",[1]Table2!$B$1:$Z$1,0),0)*VLOOKUP($B20,[1]Table2!$B$1:$Z$21,MATCH("xGA/90",[1]Table2!$B$1:$Z$1,0),0),"")</f>
        <v/>
      </c>
      <c r="IK89" s="41" t="str">
        <f>IFERROR(VLOOKUP(IK20,[1]Table2!$B$1:$Z$21,MATCH("xG/90",[1]Table2!$B$1:$Z$1,0),0)*VLOOKUP($B20,[1]Table2!$B$1:$Z$21,MATCH("xGA/90",[1]Table2!$B$1:$Z$1,0),0),"")</f>
        <v/>
      </c>
      <c r="IL89" s="41" t="str">
        <f>IFERROR(VLOOKUP(IL20,[1]Table2!$B$1:$Z$21,MATCH("xG/90",[1]Table2!$B$1:$Z$1,0),0)*VLOOKUP($B20,[1]Table2!$B$1:$Z$21,MATCH("xGA/90",[1]Table2!$B$1:$Z$1,0),0),"")</f>
        <v/>
      </c>
      <c r="IM89" s="41">
        <f>IFERROR(VLOOKUP(IM20,[1]Table2!$B$1:$Z$21,MATCH("xG/90",[1]Table2!$B$1:$Z$1,0),0)*VLOOKUP($B20,[1]Table2!$B$1:$Z$21,MATCH("xGA/90",[1]Table2!$B$1:$Z$1,0),0),"")</f>
        <v>1.9099899193548389</v>
      </c>
      <c r="IN89" s="41" t="str">
        <f>IFERROR(VLOOKUP(IN20,[1]Table2!$B$1:$Z$21,MATCH("xG/90",[1]Table2!$B$1:$Z$1,0),0)*VLOOKUP($B20,[1]Table2!$B$1:$Z$21,MATCH("xGA/90",[1]Table2!$B$1:$Z$1,0),0),"")</f>
        <v/>
      </c>
      <c r="IO89" s="41" t="str">
        <f>IFERROR(VLOOKUP(IO20,[1]Table2!$B$1:$Z$21,MATCH("xG/90",[1]Table2!$B$1:$Z$1,0),0)*VLOOKUP($B20,[1]Table2!$B$1:$Z$21,MATCH("xGA/90",[1]Table2!$B$1:$Z$1,0),0),"")</f>
        <v/>
      </c>
      <c r="IP89" s="41" t="str">
        <f>IFERROR(VLOOKUP(IP20,[1]Table2!$B$1:$Z$21,MATCH("xG/90",[1]Table2!$B$1:$Z$1,0),0)*VLOOKUP($B20,[1]Table2!$B$1:$Z$21,MATCH("xGA/90",[1]Table2!$B$1:$Z$1,0),0),"")</f>
        <v/>
      </c>
      <c r="IQ89" s="41" t="str">
        <f>IFERROR(VLOOKUP(IQ20,[1]Table2!$B$1:$Z$21,MATCH("xG/90",[1]Table2!$B$1:$Z$1,0),0)*VLOOKUP($B20,[1]Table2!$B$1:$Z$21,MATCH("xGA/90",[1]Table2!$B$1:$Z$1,0),0),"")</f>
        <v/>
      </c>
      <c r="IR89" s="41" t="str">
        <f>IFERROR(VLOOKUP(IR20,[1]Table2!$B$1:$Z$21,MATCH("xG/90",[1]Table2!$B$1:$Z$1,0),0)*VLOOKUP($B20,[1]Table2!$B$1:$Z$21,MATCH("xGA/90",[1]Table2!$B$1:$Z$1,0),0),"")</f>
        <v/>
      </c>
      <c r="IS89" s="41">
        <f>IFERROR(VLOOKUP(IS20,[1]Table2!$B$1:$Z$21,MATCH("xG/90",[1]Table2!$B$1:$Z$1,0),0)*VLOOKUP($B20,[1]Table2!$B$1:$Z$21,MATCH("xGA/90",[1]Table2!$B$1:$Z$1,0),0),"")</f>
        <v>3.0493229166666667</v>
      </c>
      <c r="IT89" s="41" t="str">
        <f>IFERROR(VLOOKUP(IT20,[1]Table2!$B$1:$Z$21,MATCH("xG/90",[1]Table2!$B$1:$Z$1,0),0)*VLOOKUP($B20,[1]Table2!$B$1:$Z$21,MATCH("xGA/90",[1]Table2!$B$1:$Z$1,0),0),"")</f>
        <v/>
      </c>
      <c r="IU89" s="41" t="str">
        <f>IFERROR(VLOOKUP(IU20,[1]Table2!$B$1:$Z$21,MATCH("xG/90",[1]Table2!$B$1:$Z$1,0),0)*VLOOKUP($B20,[1]Table2!$B$1:$Z$21,MATCH("xGA/90",[1]Table2!$B$1:$Z$1,0),0),"")</f>
        <v/>
      </c>
      <c r="IV89" s="41" t="str">
        <f>IFERROR(VLOOKUP(IV20,[1]Table2!$B$1:$Z$21,MATCH("xG/90",[1]Table2!$B$1:$Z$1,0),0)*VLOOKUP($B20,[1]Table2!$B$1:$Z$21,MATCH("xGA/90",[1]Table2!$B$1:$Z$1,0),0),"")</f>
        <v/>
      </c>
      <c r="IW89" s="41" t="str">
        <f>IFERROR(VLOOKUP(IW20,[1]Table2!$B$1:$Z$21,MATCH("xG/90",[1]Table2!$B$1:$Z$1,0),0)*VLOOKUP($B20,[1]Table2!$B$1:$Z$21,MATCH("xGA/90",[1]Table2!$B$1:$Z$1,0),0),"")</f>
        <v/>
      </c>
      <c r="IX89" s="41" t="str">
        <f>IFERROR(VLOOKUP(IX20,[1]Table2!$B$1:$Z$21,MATCH("xG/90",[1]Table2!$B$1:$Z$1,0),0)*VLOOKUP($B20,[1]Table2!$B$1:$Z$21,MATCH("xGA/90",[1]Table2!$B$1:$Z$1,0),0),"")</f>
        <v/>
      </c>
      <c r="IY89" s="41" t="str">
        <f>IFERROR(VLOOKUP(IY20,[1]Table2!$B$1:$Z$21,MATCH("xG/90",[1]Table2!$B$1:$Z$1,0),0)*VLOOKUP($B20,[1]Table2!$B$1:$Z$21,MATCH("xGA/90",[1]Table2!$B$1:$Z$1,0),0),"")</f>
        <v/>
      </c>
      <c r="IZ89" s="41">
        <f>IFERROR(VLOOKUP(IZ20,[1]Table2!$B$1:$Z$21,MATCH("xG/90",[1]Table2!$B$1:$Z$1,0),0)*VLOOKUP($B20,[1]Table2!$B$1:$Z$21,MATCH("xGA/90",[1]Table2!$B$1:$Z$1,0),0),"")</f>
        <v>1.4181152343750001</v>
      </c>
      <c r="JA89" s="41" t="str">
        <f>IFERROR(VLOOKUP(JA20,[1]Table2!$B$1:$Z$21,MATCH("xG/90",[1]Table2!$B$1:$Z$1,0),0)*VLOOKUP($B20,[1]Table2!$B$1:$Z$21,MATCH("xGA/90",[1]Table2!$B$1:$Z$1,0),0),"")</f>
        <v/>
      </c>
      <c r="JB89" s="41" t="str">
        <f>IFERROR(VLOOKUP(JB20,[1]Table2!$B$1:$Z$21,MATCH("xG/90",[1]Table2!$B$1:$Z$1,0),0)*VLOOKUP($B20,[1]Table2!$B$1:$Z$21,MATCH("xGA/90",[1]Table2!$B$1:$Z$1,0),0),"")</f>
        <v/>
      </c>
      <c r="JC89" s="41" t="str">
        <f>IFERROR(VLOOKUP(JC20,[1]Table2!$B$1:$Z$21,MATCH("xG/90",[1]Table2!$B$1:$Z$1,0),0)*VLOOKUP($B20,[1]Table2!$B$1:$Z$21,MATCH("xGA/90",[1]Table2!$B$1:$Z$1,0),0),"")</f>
        <v/>
      </c>
      <c r="JD89" s="41" t="str">
        <f>IFERROR(VLOOKUP(JD20,[1]Table2!$B$1:$Z$21,MATCH("xG/90",[1]Table2!$B$1:$Z$1,0),0)*VLOOKUP($B20,[1]Table2!$B$1:$Z$21,MATCH("xGA/90",[1]Table2!$B$1:$Z$1,0),0),"")</f>
        <v/>
      </c>
      <c r="JE89" s="41" t="str">
        <f>IFERROR(VLOOKUP(JE20,[1]Table2!$B$1:$Z$21,MATCH("xG/90",[1]Table2!$B$1:$Z$1,0),0)*VLOOKUP($B20,[1]Table2!$B$1:$Z$21,MATCH("xGA/90",[1]Table2!$B$1:$Z$1,0),0),"")</f>
        <v/>
      </c>
      <c r="JF89" s="41">
        <f>IFERROR(VLOOKUP(JF20,[1]Table2!$B$1:$Z$21,MATCH("xG/90",[1]Table2!$B$1:$Z$1,0),0)*VLOOKUP($B20,[1]Table2!$B$1:$Z$21,MATCH("xGA/90",[1]Table2!$B$1:$Z$1,0),0),"")</f>
        <v>2.8857519531249998</v>
      </c>
      <c r="JG89" s="41" t="str">
        <f>IFERROR(VLOOKUP(JG20,[1]Table2!$B$1:$Z$21,MATCH("xG/90",[1]Table2!$B$1:$Z$1,0),0)*VLOOKUP($B20,[1]Table2!$B$1:$Z$21,MATCH("xGA/90",[1]Table2!$B$1:$Z$1,0),0),"")</f>
        <v/>
      </c>
      <c r="JH89" s="41" t="str">
        <f>IFERROR(VLOOKUP(JH20,[1]Table2!$B$1:$Z$21,MATCH("xG/90",[1]Table2!$B$1:$Z$1,0),0)*VLOOKUP($B20,[1]Table2!$B$1:$Z$21,MATCH("xGA/90",[1]Table2!$B$1:$Z$1,0),0),"")</f>
        <v/>
      </c>
      <c r="JI89" s="41" t="str">
        <f>IFERROR(VLOOKUP(JI20,[1]Table2!$B$1:$Z$21,MATCH("xG/90",[1]Table2!$B$1:$Z$1,0),0)*VLOOKUP($B20,[1]Table2!$B$1:$Z$21,MATCH("xGA/90",[1]Table2!$B$1:$Z$1,0),0),"")</f>
        <v/>
      </c>
      <c r="JJ89" s="41" t="str">
        <f>IFERROR(VLOOKUP(JJ20,[1]Table2!$B$1:$Z$21,MATCH("xG/90",[1]Table2!$B$1:$Z$1,0),0)*VLOOKUP($B20,[1]Table2!$B$1:$Z$21,MATCH("xGA/90",[1]Table2!$B$1:$Z$1,0),0),"")</f>
        <v/>
      </c>
      <c r="JK89" s="41" t="str">
        <f>IFERROR(VLOOKUP(JK20,[1]Table2!$B$1:$Z$21,MATCH("xG/90",[1]Table2!$B$1:$Z$1,0),0)*VLOOKUP($B20,[1]Table2!$B$1:$Z$21,MATCH("xGA/90",[1]Table2!$B$1:$Z$1,0),0),"")</f>
        <v/>
      </c>
      <c r="JL89" s="41">
        <f>IFERROR(VLOOKUP(JL20,[1]Table2!$B$1:$Z$21,MATCH("xG/90",[1]Table2!$B$1:$Z$1,0),0)*VLOOKUP($B20,[1]Table2!$B$1:$Z$21,MATCH("xGA/90",[1]Table2!$B$1:$Z$1,0),0),"")</f>
        <v>1.454130859375</v>
      </c>
      <c r="JM89" s="41" t="str">
        <f>IFERROR(VLOOKUP(JM20,[1]Table2!$B$1:$Z$21,MATCH("xG/90",[1]Table2!$B$1:$Z$1,0),0)*VLOOKUP($B20,[1]Table2!$B$1:$Z$21,MATCH("xGA/90",[1]Table2!$B$1:$Z$1,0),0),"")</f>
        <v/>
      </c>
      <c r="JN89" s="41" t="str">
        <f>IFERROR(VLOOKUP(JN20,[1]Table2!$B$1:$Z$21,MATCH("xG/90",[1]Table2!$B$1:$Z$1,0),0)*VLOOKUP($B20,[1]Table2!$B$1:$Z$21,MATCH("xGA/90",[1]Table2!$B$1:$Z$1,0),0),"")</f>
        <v/>
      </c>
      <c r="JO89" s="41">
        <f>IFERROR(VLOOKUP(JO20,[1]Table2!$B$1:$Z$21,MATCH("xG/90",[1]Table2!$B$1:$Z$1,0),0)*VLOOKUP($B20,[1]Table2!$B$1:$Z$21,MATCH("xGA/90",[1]Table2!$B$1:$Z$1,0),0),"")</f>
        <v>2.5187701612903228</v>
      </c>
      <c r="JP89" s="41" t="str">
        <f>IFERROR(VLOOKUP(JP20,[1]Table2!$B$1:$Z$21,MATCH("xG/90",[1]Table2!$B$1:$Z$1,0),0)*VLOOKUP($B20,[1]Table2!$B$1:$Z$21,MATCH("xGA/90",[1]Table2!$B$1:$Z$1,0),0),"")</f>
        <v/>
      </c>
      <c r="JQ89" s="41" t="str">
        <f>IFERROR(VLOOKUP(JQ20,[1]Table2!$B$1:$Z$21,MATCH("xG/90",[1]Table2!$B$1:$Z$1,0),0)*VLOOKUP($B20,[1]Table2!$B$1:$Z$21,MATCH("xGA/90",[1]Table2!$B$1:$Z$1,0),0),"")</f>
        <v/>
      </c>
      <c r="JR89" s="41" t="str">
        <f>IFERROR(VLOOKUP(JR20,[1]Table2!$B$1:$Z$21,MATCH("xG/90",[1]Table2!$B$1:$Z$1,0),0)*VLOOKUP($B20,[1]Table2!$B$1:$Z$21,MATCH("xGA/90",[1]Table2!$B$1:$Z$1,0),0),"")</f>
        <v/>
      </c>
      <c r="JS89" s="41" t="str">
        <f>IFERROR(VLOOKUP(JS20,[1]Table2!$B$1:$Z$21,MATCH("xG/90",[1]Table2!$B$1:$Z$1,0),0)*VLOOKUP($B20,[1]Table2!$B$1:$Z$21,MATCH("xGA/90",[1]Table2!$B$1:$Z$1,0),0),"")</f>
        <v/>
      </c>
      <c r="JT89" s="41" t="str">
        <f>IFERROR(VLOOKUP(JT20,[1]Table2!$B$1:$Z$21,MATCH("xG/90",[1]Table2!$B$1:$Z$1,0),0)*VLOOKUP($B20,[1]Table2!$B$1:$Z$21,MATCH("xGA/90",[1]Table2!$B$1:$Z$1,0),0),"")</f>
        <v/>
      </c>
      <c r="JU89" s="41" t="str">
        <f>IFERROR(VLOOKUP(JU20,[1]Table2!$B$1:$Z$21,MATCH("xG/90",[1]Table2!$B$1:$Z$1,0),0)*VLOOKUP($B20,[1]Table2!$B$1:$Z$21,MATCH("xGA/90",[1]Table2!$B$1:$Z$1,0),0),"")</f>
        <v/>
      </c>
      <c r="JV89" s="41" t="str">
        <f>IFERROR(VLOOKUP(JV20,[1]Table2!$B$1:$Z$21,MATCH("xG/90",[1]Table2!$B$1:$Z$1,0),0)*VLOOKUP($B20,[1]Table2!$B$1:$Z$21,MATCH("xGA/90",[1]Table2!$B$1:$Z$1,0),0),"")</f>
        <v/>
      </c>
      <c r="JW89" s="41">
        <f>IFERROR(VLOOKUP(JW20,[1]Table2!$B$1:$Z$21,MATCH("xG/90",[1]Table2!$B$1:$Z$1,0),0)*VLOOKUP($B20,[1]Table2!$B$1:$Z$21,MATCH("xGA/90",[1]Table2!$B$1:$Z$1,0),0),"")</f>
        <v>1.4451269531250002</v>
      </c>
      <c r="JX89" s="41" t="str">
        <f>IFERROR(VLOOKUP(JX20,[1]Table2!$B$1:$Z$21,MATCH("xG/90",[1]Table2!$B$1:$Z$1,0),0)*VLOOKUP($B20,[1]Table2!$B$1:$Z$21,MATCH("xGA/90",[1]Table2!$B$1:$Z$1,0),0),"")</f>
        <v/>
      </c>
      <c r="JY89" s="41" t="str">
        <f>IFERROR(VLOOKUP(JY20,[1]Table2!$B$1:$Z$21,MATCH("xG/90",[1]Table2!$B$1:$Z$1,0),0)*VLOOKUP($B20,[1]Table2!$B$1:$Z$21,MATCH("xGA/90",[1]Table2!$B$1:$Z$1,0),0),"")</f>
        <v/>
      </c>
      <c r="JZ89" s="41" t="str">
        <f>IFERROR(VLOOKUP(JZ20,[1]Table2!$B$1:$Z$21,MATCH("xG/90",[1]Table2!$B$1:$Z$1,0),0)*VLOOKUP($B20,[1]Table2!$B$1:$Z$21,MATCH("xGA/90",[1]Table2!$B$1:$Z$1,0),0),"")</f>
        <v/>
      </c>
      <c r="KA89" s="41" t="str">
        <f>IFERROR(VLOOKUP(KA20,[1]Table2!$B$1:$Z$21,MATCH("xG/90",[1]Table2!$B$1:$Z$1,0),0)*VLOOKUP($B20,[1]Table2!$B$1:$Z$21,MATCH("xGA/90",[1]Table2!$B$1:$Z$1,0),0),"")</f>
        <v/>
      </c>
      <c r="KB89" s="41">
        <f>IFERROR(VLOOKUP(KB20,[1]Table2!$B$1:$Z$21,MATCH("xG/90",[1]Table2!$B$1:$Z$1,0),0)*VLOOKUP($B20,[1]Table2!$B$1:$Z$21,MATCH("xGA/90",[1]Table2!$B$1:$Z$1,0),0),"")</f>
        <v>1.7938104838709676</v>
      </c>
      <c r="KC89" s="41" t="str">
        <f>IFERROR(VLOOKUP(KC20,[1]Table2!$B$1:$Z$21,MATCH("xG/90",[1]Table2!$B$1:$Z$1,0),0)*VLOOKUP($B20,[1]Table2!$B$1:$Z$21,MATCH("xGA/90",[1]Table2!$B$1:$Z$1,0),0),"")</f>
        <v/>
      </c>
      <c r="KD89" s="41" t="str">
        <f>IFERROR(VLOOKUP(KD20,[1]Table2!$B$1:$Z$21,MATCH("xG/90",[1]Table2!$B$1:$Z$1,0),0)*VLOOKUP($B20,[1]Table2!$B$1:$Z$21,MATCH("xGA/90",[1]Table2!$B$1:$Z$1,0),0),"")</f>
        <v/>
      </c>
      <c r="KE89" s="41" t="str">
        <f>IFERROR(VLOOKUP(KE20,[1]Table2!$B$1:$Z$21,MATCH("xG/90",[1]Table2!$B$1:$Z$1,0),0)*VLOOKUP($B20,[1]Table2!$B$1:$Z$21,MATCH("xGA/90",[1]Table2!$B$1:$Z$1,0),0),"")</f>
        <v/>
      </c>
      <c r="KF89" s="41" t="str">
        <f>IFERROR(VLOOKUP(KF20,[1]Table2!$B$1:$Z$21,MATCH("xG/90",[1]Table2!$B$1:$Z$1,0),0)*VLOOKUP($B20,[1]Table2!$B$1:$Z$21,MATCH("xGA/90",[1]Table2!$B$1:$Z$1,0),0),"")</f>
        <v/>
      </c>
      <c r="KG89" s="41" t="str">
        <f>IFERROR(VLOOKUP(KG20,[1]Table2!$B$1:$Z$21,MATCH("xG/90",[1]Table2!$B$1:$Z$1,0),0)*VLOOKUP($B20,[1]Table2!$B$1:$Z$21,MATCH("xGA/90",[1]Table2!$B$1:$Z$1,0),0),"")</f>
        <v/>
      </c>
      <c r="KH89" s="41" t="str">
        <f>IFERROR(VLOOKUP(KH20,[1]Table2!$B$1:$Z$21,MATCH("xG/90",[1]Table2!$B$1:$Z$1,0),0)*VLOOKUP($B20,[1]Table2!$B$1:$Z$21,MATCH("xGA/90",[1]Table2!$B$1:$Z$1,0),0),"")</f>
        <v/>
      </c>
      <c r="KI89" s="41" t="str">
        <f>IFERROR(VLOOKUP(KI20,[1]Table2!$B$1:$Z$21,MATCH("xG/90",[1]Table2!$B$1:$Z$1,0),0)*VLOOKUP($B20,[1]Table2!$B$1:$Z$21,MATCH("xGA/90",[1]Table2!$B$1:$Z$1,0),0),"")</f>
        <v/>
      </c>
      <c r="KJ89" s="41">
        <f>IFERROR(VLOOKUP(KJ20,[1]Table2!$B$1:$Z$21,MATCH("xG/90",[1]Table2!$B$1:$Z$1,0),0)*VLOOKUP($B20,[1]Table2!$B$1:$Z$21,MATCH("xGA/90",[1]Table2!$B$1:$Z$1,0),0),"")</f>
        <v>2.6825431034482761</v>
      </c>
      <c r="KK89" s="41" t="str">
        <f>IFERROR(VLOOKUP(KK20,[1]Table2!$B$1:$Z$21,MATCH("xG/90",[1]Table2!$B$1:$Z$1,0),0)*VLOOKUP($B20,[1]Table2!$B$1:$Z$21,MATCH("xGA/90",[1]Table2!$B$1:$Z$1,0),0),"")</f>
        <v/>
      </c>
      <c r="KL89" s="41" t="str">
        <f>IFERROR(VLOOKUP(KL20,[1]Table2!$B$1:$Z$21,MATCH("xG/90",[1]Table2!$B$1:$Z$1,0),0)*VLOOKUP($B20,[1]Table2!$B$1:$Z$21,MATCH("xGA/90",[1]Table2!$B$1:$Z$1,0),0),"")</f>
        <v/>
      </c>
      <c r="KM89" s="41" t="str">
        <f>IFERROR(VLOOKUP(KM20,[1]Table2!$B$1:$Z$21,MATCH("xG/90",[1]Table2!$B$1:$Z$1,0),0)*VLOOKUP($B20,[1]Table2!$B$1:$Z$21,MATCH("xGA/90",[1]Table2!$B$1:$Z$1,0),0),"")</f>
        <v/>
      </c>
      <c r="KN89" s="41" t="str">
        <f>IFERROR(VLOOKUP(KN20,[1]Table2!$B$1:$Z$21,MATCH("xG/90",[1]Table2!$B$1:$Z$1,0),0)*VLOOKUP($B20,[1]Table2!$B$1:$Z$21,MATCH("xGA/90",[1]Table2!$B$1:$Z$1,0),0),"")</f>
        <v/>
      </c>
      <c r="KO89" s="41" t="str">
        <f>IFERROR(VLOOKUP(KO20,[1]Table2!$B$1:$Z$21,MATCH("xG/90",[1]Table2!$B$1:$Z$1,0),0)*VLOOKUP($B20,[1]Table2!$B$1:$Z$21,MATCH("xGA/90",[1]Table2!$B$1:$Z$1,0),0),"")</f>
        <v/>
      </c>
      <c r="KP89" s="41" t="str">
        <f>IFERROR(VLOOKUP(KP20,[1]Table2!$B$1:$Z$21,MATCH("xG/90",[1]Table2!$B$1:$Z$1,0),0)*VLOOKUP($B20,[1]Table2!$B$1:$Z$21,MATCH("xGA/90",[1]Table2!$B$1:$Z$1,0),0),"")</f>
        <v/>
      </c>
      <c r="KQ89" s="41">
        <f>IFERROR(VLOOKUP(KQ20,[1]Table2!$B$1:$Z$21,MATCH("xG/90",[1]Table2!$B$1:$Z$1,0),0)*VLOOKUP($B20,[1]Table2!$B$1:$Z$21,MATCH("xGA/90",[1]Table2!$B$1:$Z$1,0),0),"")</f>
        <v>2.672127016129032</v>
      </c>
      <c r="KR89" s="41" t="str">
        <f>IFERROR(VLOOKUP(KR20,[1]Table2!$B$1:$Z$21,MATCH("xG/90",[1]Table2!$B$1:$Z$1,0),0)*VLOOKUP($B20,[1]Table2!$B$1:$Z$21,MATCH("xGA/90",[1]Table2!$B$1:$Z$1,0),0),"")</f>
        <v/>
      </c>
      <c r="KS89" s="41" t="str">
        <f>IFERROR(VLOOKUP(KS20,[1]Table2!$B$1:$Z$21,MATCH("xG/90",[1]Table2!$B$1:$Z$1,0),0)*VLOOKUP($B20,[1]Table2!$B$1:$Z$21,MATCH("xGA/90",[1]Table2!$B$1:$Z$1,0),0),"")</f>
        <v/>
      </c>
      <c r="KT89" s="41" t="str">
        <f>IFERROR(VLOOKUP(KT20,[1]Table2!$B$1:$Z$21,MATCH("xG/90",[1]Table2!$B$1:$Z$1,0),0)*VLOOKUP($B20,[1]Table2!$B$1:$Z$21,MATCH("xGA/90",[1]Table2!$B$1:$Z$1,0),0),"")</f>
        <v/>
      </c>
      <c r="KU89" s="41" t="str">
        <f>IFERROR(VLOOKUP(KU20,[1]Table2!$B$1:$Z$21,MATCH("xG/90",[1]Table2!$B$1:$Z$1,0),0)*VLOOKUP($B20,[1]Table2!$B$1:$Z$21,MATCH("xGA/90",[1]Table2!$B$1:$Z$1,0),0),"")</f>
        <v/>
      </c>
      <c r="KV89" s="41" t="str">
        <f>IFERROR(VLOOKUP(KV20,[1]Table2!$B$1:$Z$21,MATCH("xG/90",[1]Table2!$B$1:$Z$1,0),0)*VLOOKUP($B20,[1]Table2!$B$1:$Z$21,MATCH("xGA/90",[1]Table2!$B$1:$Z$1,0),0),"")</f>
        <v/>
      </c>
      <c r="KW89" s="41" t="str">
        <f>IFERROR(VLOOKUP(KW20,[1]Table2!$B$1:$Z$21,MATCH("xG/90",[1]Table2!$B$1:$Z$1,0),0)*VLOOKUP($B20,[1]Table2!$B$1:$Z$21,MATCH("xGA/90",[1]Table2!$B$1:$Z$1,0),0),"")</f>
        <v/>
      </c>
      <c r="KX89" s="41" t="str">
        <f>IFERROR(VLOOKUP(KX20,[1]Table2!$B$1:$Z$21,MATCH("xG/90",[1]Table2!$B$1:$Z$1,0),0)*VLOOKUP($B20,[1]Table2!$B$1:$Z$21,MATCH("xGA/90",[1]Table2!$B$1:$Z$1,0),0),"")</f>
        <v/>
      </c>
      <c r="KY89" s="41" t="str">
        <f>IFERROR(VLOOKUP(KY20,[1]Table2!$B$1:$Z$21,MATCH("xG/90",[1]Table2!$B$1:$Z$1,0),0)*VLOOKUP($B20,[1]Table2!$B$1:$Z$21,MATCH("xGA/90",[1]Table2!$B$1:$Z$1,0),0),"")</f>
        <v/>
      </c>
      <c r="KZ89" s="41" t="str">
        <f>IFERROR(VLOOKUP(KZ20,[1]Table2!$B$1:$Z$21,MATCH("xG/90",[1]Table2!$B$1:$Z$1,0),0)*VLOOKUP($B20,[1]Table2!$B$1:$Z$21,MATCH("xGA/90",[1]Table2!$B$1:$Z$1,0),0),"")</f>
        <v/>
      </c>
      <c r="LA89" s="41" t="str">
        <f>IFERROR(VLOOKUP(LA20,[1]Table2!$B$1:$Z$21,MATCH("xG/90",[1]Table2!$B$1:$Z$1,0),0)*VLOOKUP($B20,[1]Table2!$B$1:$Z$21,MATCH("xGA/90",[1]Table2!$B$1:$Z$1,0),0),"")</f>
        <v/>
      </c>
      <c r="LB89" s="41" t="str">
        <f>IFERROR(VLOOKUP(LB20,[1]Table2!$B$1:$Z$21,MATCH("xG/90",[1]Table2!$B$1:$Z$1,0),0)*VLOOKUP($B20,[1]Table2!$B$1:$Z$21,MATCH("xGA/90",[1]Table2!$B$1:$Z$1,0),0),"")</f>
        <v/>
      </c>
      <c r="LC89" s="41" t="str">
        <f>IFERROR(VLOOKUP(LC20,[1]Table2!$B$1:$Z$21,MATCH("xG/90",[1]Table2!$B$1:$Z$1,0),0)*VLOOKUP($B20,[1]Table2!$B$1:$Z$21,MATCH("xGA/90",[1]Table2!$B$1:$Z$1,0),0),"")</f>
        <v/>
      </c>
      <c r="LD89" s="41" t="str">
        <f>IFERROR(VLOOKUP(LD20,[1]Table2!$B$1:$Z$21,MATCH("xG/90",[1]Table2!$B$1:$Z$1,0),0)*VLOOKUP($B20,[1]Table2!$B$1:$Z$21,MATCH("xGA/90",[1]Table2!$B$1:$Z$1,0),0),"")</f>
        <v/>
      </c>
      <c r="LE89" s="41" t="str">
        <f>IFERROR(VLOOKUP(LE20,[1]Table2!$B$1:$Z$21,MATCH("xG/90",[1]Table2!$B$1:$Z$1,0),0)*VLOOKUP($B20,[1]Table2!$B$1:$Z$21,MATCH("xGA/90",[1]Table2!$B$1:$Z$1,0),0),"")</f>
        <v/>
      </c>
      <c r="LF89" s="41" t="str">
        <f>IFERROR(VLOOKUP(LF20,[1]Table2!$B$1:$Z$21,MATCH("xG/90",[1]Table2!$B$1:$Z$1,0),0)*VLOOKUP($B20,[1]Table2!$B$1:$Z$21,MATCH("xGA/90",[1]Table2!$B$1:$Z$1,0),0),"")</f>
        <v/>
      </c>
      <c r="LG89" s="41" t="str">
        <f>IFERROR(VLOOKUP(LG20,[1]Table2!$B$1:$Z$21,MATCH("xG/90",[1]Table2!$B$1:$Z$1,0),0)*VLOOKUP($B20,[1]Table2!$B$1:$Z$21,MATCH("xGA/90",[1]Table2!$B$1:$Z$1,0),0),"")</f>
        <v/>
      </c>
      <c r="LH89" s="41" t="str">
        <f>IFERROR(VLOOKUP(LH20,[1]Table2!$B$1:$Z$21,MATCH("xG/90",[1]Table2!$B$1:$Z$1,0),0)*VLOOKUP($B20,[1]Table2!$B$1:$Z$21,MATCH("xGA/90",[1]Table2!$B$1:$Z$1,0),0),"")</f>
        <v/>
      </c>
      <c r="LI89" s="41" t="str">
        <f>IFERROR(VLOOKUP(LI20,[1]Table2!$B$1:$Z$21,MATCH("xG/90",[1]Table2!$B$1:$Z$1,0),0)*VLOOKUP($B20,[1]Table2!$B$1:$Z$21,MATCH("xGA/90",[1]Table2!$B$1:$Z$1,0),0),"")</f>
        <v/>
      </c>
      <c r="LJ89" s="41" t="str">
        <f>IFERROR(VLOOKUP(LJ20,[1]Table2!$B$1:$Z$21,MATCH("xG/90",[1]Table2!$B$1:$Z$1,0),0)*VLOOKUP($B20,[1]Table2!$B$1:$Z$21,MATCH("xGA/90",[1]Table2!$B$1:$Z$1,0),0),"")</f>
        <v/>
      </c>
      <c r="LK89" s="41" t="str">
        <f>IFERROR(VLOOKUP(LK20,[1]Table2!$B$1:$Z$21,MATCH("xG/90",[1]Table2!$B$1:$Z$1,0),0)*VLOOKUP($B20,[1]Table2!$B$1:$Z$21,MATCH("xGA/90",[1]Table2!$B$1:$Z$1,0),0),"")</f>
        <v/>
      </c>
      <c r="LL89" s="41" t="str">
        <f>IFERROR(VLOOKUP(LL20,[1]Table2!$B$1:$Z$21,MATCH("xG/90",[1]Table2!$B$1:$Z$1,0),0)*VLOOKUP($B20,[1]Table2!$B$1:$Z$21,MATCH("xGA/90",[1]Table2!$B$1:$Z$1,0),0),"")</f>
        <v/>
      </c>
      <c r="LM89" s="41" t="str">
        <f>IFERROR(VLOOKUP(LM20,[1]Table2!$B$1:$Z$21,MATCH("xG/90",[1]Table2!$B$1:$Z$1,0),0)*VLOOKUP($B20,[1]Table2!$B$1:$Z$21,MATCH("xGA/90",[1]Table2!$B$1:$Z$1,0),0),"")</f>
        <v/>
      </c>
      <c r="LN89" s="41" t="str">
        <f>IFERROR(VLOOKUP(LN20,[1]Table2!$B$1:$Z$21,MATCH("xG/90",[1]Table2!$B$1:$Z$1,0),0)*VLOOKUP($B20,[1]Table2!$B$1:$Z$21,MATCH("xGA/90",[1]Table2!$B$1:$Z$1,0),0),"")</f>
        <v/>
      </c>
      <c r="LO89" s="41" t="str">
        <f>IFERROR(VLOOKUP(LO20,[1]Table2!$B$1:$Z$21,MATCH("xG/90",[1]Table2!$B$1:$Z$1,0),0)*VLOOKUP($B20,[1]Table2!$B$1:$Z$21,MATCH("xGA/90",[1]Table2!$B$1:$Z$1,0),0),"")</f>
        <v/>
      </c>
      <c r="LP89" s="41" t="str">
        <f>IFERROR(VLOOKUP(LP20,[1]Table2!$B$1:$Z$21,MATCH("xG/90",[1]Table2!$B$1:$Z$1,0),0)*VLOOKUP($B20,[1]Table2!$B$1:$Z$21,MATCH("xGA/90",[1]Table2!$B$1:$Z$1,0),0),"")</f>
        <v/>
      </c>
      <c r="LQ89" s="41" t="str">
        <f>IFERROR(VLOOKUP(LQ20,[1]Table2!$B$1:$Z$21,MATCH("xG/90",[1]Table2!$B$1:$Z$1,0),0)*VLOOKUP($B20,[1]Table2!$B$1:$Z$21,MATCH("xGA/90",[1]Table2!$B$1:$Z$1,0),0),"")</f>
        <v/>
      </c>
      <c r="LR89" s="41" t="str">
        <f>IFERROR(VLOOKUP(LR20,[1]Table2!$B$1:$Z$21,MATCH("xG/90",[1]Table2!$B$1:$Z$1,0),0)*VLOOKUP($B20,[1]Table2!$B$1:$Z$21,MATCH("xGA/90",[1]Table2!$B$1:$Z$1,0),0),"")</f>
        <v/>
      </c>
      <c r="LS89" s="41" t="str">
        <f>IFERROR(VLOOKUP(LS20,[1]Table2!$B$1:$Z$21,MATCH("xG/90",[1]Table2!$B$1:$Z$1,0),0)*VLOOKUP($B20,[1]Table2!$B$1:$Z$21,MATCH("xGA/90",[1]Table2!$B$1:$Z$1,0),0),"")</f>
        <v/>
      </c>
      <c r="LT89" s="41" t="str">
        <f>IFERROR(VLOOKUP(LT20,[1]Table2!$B$1:$Z$21,MATCH("xG/90",[1]Table2!$B$1:$Z$1,0),0)*VLOOKUP($B20,[1]Table2!$B$1:$Z$21,MATCH("xGA/90",[1]Table2!$B$1:$Z$1,0),0),"")</f>
        <v/>
      </c>
      <c r="LU89" s="41" t="str">
        <f>IFERROR(VLOOKUP(LU20,[1]Table2!$B$1:$Z$21,MATCH("xG/90",[1]Table2!$B$1:$Z$1,0),0)*VLOOKUP($B20,[1]Table2!$B$1:$Z$21,MATCH("xGA/90",[1]Table2!$B$1:$Z$1,0),0),"")</f>
        <v/>
      </c>
      <c r="LV89" s="41" t="str">
        <f>IFERROR(VLOOKUP(LV20,[1]Table2!$B$1:$Z$21,MATCH("xG/90",[1]Table2!$B$1:$Z$1,0),0)*VLOOKUP($B20,[1]Table2!$B$1:$Z$21,MATCH("xGA/90",[1]Table2!$B$1:$Z$1,0),0),"")</f>
        <v/>
      </c>
      <c r="LW89" s="41" t="str">
        <f>IFERROR(VLOOKUP(LW20,[1]Table2!$B$1:$Z$21,MATCH("xG/90",[1]Table2!$B$1:$Z$1,0),0)*VLOOKUP($B20,[1]Table2!$B$1:$Z$21,MATCH("xGA/90",[1]Table2!$B$1:$Z$1,0),0),"")</f>
        <v/>
      </c>
      <c r="LX89" s="41" t="str">
        <f>IFERROR(VLOOKUP(LX20,[1]Table2!$B$1:$Z$21,MATCH("xG/90",[1]Table2!$B$1:$Z$1,0),0)*VLOOKUP($B20,[1]Table2!$B$1:$Z$21,MATCH("xGA/90",[1]Table2!$B$1:$Z$1,0),0),"")</f>
        <v/>
      </c>
      <c r="LY89" s="41" t="str">
        <f>IFERROR(VLOOKUP(LY20,[1]Table2!$B$1:$Z$21,MATCH("xG/90",[1]Table2!$B$1:$Z$1,0),0)*VLOOKUP($B20,[1]Table2!$B$1:$Z$21,MATCH("xGA/90",[1]Table2!$B$1:$Z$1,0),0),"")</f>
        <v/>
      </c>
      <c r="LZ89" s="41" t="str">
        <f>IFERROR(VLOOKUP(LZ20,[1]Table2!$B$1:$Z$21,MATCH("xG/90",[1]Table2!$B$1:$Z$1,0),0)*VLOOKUP($B20,[1]Table2!$B$1:$Z$21,MATCH("xGA/90",[1]Table2!$B$1:$Z$1,0),0),"")</f>
        <v/>
      </c>
      <c r="MA89" s="41" t="str">
        <f>IFERROR(VLOOKUP(MA20,[1]Table2!$B$1:$Z$21,MATCH("xG/90",[1]Table2!$B$1:$Z$1,0),0)*VLOOKUP($B20,[1]Table2!$B$1:$Z$21,MATCH("xGA/90",[1]Table2!$B$1:$Z$1,0),0),"")</f>
        <v/>
      </c>
      <c r="MB89" s="41" t="str">
        <f>IFERROR(VLOOKUP(MB20,[1]Table2!$B$1:$Z$21,MATCH("xG/90",[1]Table2!$B$1:$Z$1,0),0)*VLOOKUP($B20,[1]Table2!$B$1:$Z$21,MATCH("xGA/90",[1]Table2!$B$1:$Z$1,0),0),"")</f>
        <v/>
      </c>
      <c r="MC89" s="41" t="str">
        <f>IFERROR(VLOOKUP(MC20,[1]Table2!$B$1:$Z$21,MATCH("xG/90",[1]Table2!$B$1:$Z$1,0),0)*VLOOKUP($B20,[1]Table2!$B$1:$Z$21,MATCH("xGA/90",[1]Table2!$B$1:$Z$1,0),0),"")</f>
        <v/>
      </c>
      <c r="MD89" s="41" t="str">
        <f>IFERROR(VLOOKUP(MD20,[1]Table2!$B$1:$Z$21,MATCH("xG/90",[1]Table2!$B$1:$Z$1,0),0)*VLOOKUP($B20,[1]Table2!$B$1:$Z$21,MATCH("xGA/90",[1]Table2!$B$1:$Z$1,0),0),"")</f>
        <v/>
      </c>
      <c r="ME89" s="41" t="str">
        <f>IFERROR(VLOOKUP(ME20,[1]Table2!$B$1:$Z$21,MATCH("xG/90",[1]Table2!$B$1:$Z$1,0),0)*VLOOKUP($B20,[1]Table2!$B$1:$Z$21,MATCH("xGA/90",[1]Table2!$B$1:$Z$1,0),0),"")</f>
        <v/>
      </c>
      <c r="MF89" s="41" t="str">
        <f>IFERROR(VLOOKUP(MF20,[1]Table2!$B$1:$Z$21,MATCH("xG/90",[1]Table2!$B$1:$Z$1,0),0)*VLOOKUP($B20,[1]Table2!$B$1:$Z$21,MATCH("xGA/90",[1]Table2!$B$1:$Z$1,0),0),"")</f>
        <v/>
      </c>
      <c r="MG89" s="41" t="str">
        <f>IFERROR(VLOOKUP(MG20,[1]Table2!$B$1:$Z$21,MATCH("xG/90",[1]Table2!$B$1:$Z$1,0),0)*VLOOKUP($B20,[1]Table2!$B$1:$Z$21,MATCH("xGA/90",[1]Table2!$B$1:$Z$1,0),0),"")</f>
        <v/>
      </c>
      <c r="MH89" s="41" t="str">
        <f>IFERROR(VLOOKUP(MH20,[1]Table2!$B$1:$Z$21,MATCH("xG/90",[1]Table2!$B$1:$Z$1,0),0)*VLOOKUP($B20,[1]Table2!$B$1:$Z$21,MATCH("xGA/90",[1]Table2!$B$1:$Z$1,0),0),"")</f>
        <v/>
      </c>
      <c r="MI89" s="41" t="str">
        <f>IFERROR(VLOOKUP(MI20,[1]Table2!$B$1:$Z$21,MATCH("xG/90",[1]Table2!$B$1:$Z$1,0),0)*VLOOKUP($B20,[1]Table2!$B$1:$Z$21,MATCH("xGA/90",[1]Table2!$B$1:$Z$1,0),0),"")</f>
        <v/>
      </c>
      <c r="MJ89" s="41" t="str">
        <f>IFERROR(VLOOKUP(MJ20,[1]Table2!$B$1:$Z$21,MATCH("xG/90",[1]Table2!$B$1:$Z$1,0),0)*VLOOKUP($B20,[1]Table2!$B$1:$Z$21,MATCH("xGA/90",[1]Table2!$B$1:$Z$1,0),0),"")</f>
        <v/>
      </c>
      <c r="MK89" s="41" t="str">
        <f>IFERROR(VLOOKUP(MK20,[1]Table2!$B$1:$Z$21,MATCH("xG/90",[1]Table2!$B$1:$Z$1,0),0)*VLOOKUP($B20,[1]Table2!$B$1:$Z$21,MATCH("xGA/90",[1]Table2!$B$1:$Z$1,0),0),"")</f>
        <v/>
      </c>
      <c r="ML89" s="41" t="str">
        <f>IFERROR(VLOOKUP(ML20,[1]Table2!$B$1:$Z$21,MATCH("xG/90",[1]Table2!$B$1:$Z$1,0),0)*VLOOKUP($B20,[1]Table2!$B$1:$Z$21,MATCH("xGA/90",[1]Table2!$B$1:$Z$1,0),0),"")</f>
        <v/>
      </c>
      <c r="MM89" s="41" t="str">
        <f>IFERROR(VLOOKUP(MM20,[1]Table2!$B$1:$Z$21,MATCH("xG/90",[1]Table2!$B$1:$Z$1,0),0)*VLOOKUP($B20,[1]Table2!$B$1:$Z$21,MATCH("xGA/90",[1]Table2!$B$1:$Z$1,0),0),"")</f>
        <v/>
      </c>
      <c r="MN89" s="41" t="str">
        <f>IFERROR(VLOOKUP(MN20,[1]Table2!$B$1:$Z$21,MATCH("xG/90",[1]Table2!$B$1:$Z$1,0),0)*VLOOKUP($B20,[1]Table2!$B$1:$Z$21,MATCH("xGA/90",[1]Table2!$B$1:$Z$1,0),0),"")</f>
        <v/>
      </c>
      <c r="MO89" s="41" t="str">
        <f>IFERROR(VLOOKUP(MO20,[1]Table2!$B$1:$Z$21,MATCH("xG/90",[1]Table2!$B$1:$Z$1,0),0)*VLOOKUP($B20,[1]Table2!$B$1:$Z$21,MATCH("xGA/90",[1]Table2!$B$1:$Z$1,0),0),"")</f>
        <v/>
      </c>
      <c r="MP89" s="41" t="str">
        <f>IFERROR(VLOOKUP(MP20,[1]Table2!$B$1:$Z$21,MATCH("xG/90",[1]Table2!$B$1:$Z$1,0),0)*VLOOKUP($B20,[1]Table2!$B$1:$Z$21,MATCH("xGA/90",[1]Table2!$B$1:$Z$1,0),0),"")</f>
        <v/>
      </c>
      <c r="MQ89" s="41" t="str">
        <f>IFERROR(VLOOKUP(MQ20,[1]Table2!$B$1:$Z$21,MATCH("xG/90",[1]Table2!$B$1:$Z$1,0),0)*VLOOKUP($B20,[1]Table2!$B$1:$Z$21,MATCH("xGA/90",[1]Table2!$B$1:$Z$1,0),0),"")</f>
        <v/>
      </c>
      <c r="MR89" s="41" t="str">
        <f>IFERROR(VLOOKUP(MR20,[1]Table2!$B$1:$Z$21,MATCH("xG/90",[1]Table2!$B$1:$Z$1,0),0)*VLOOKUP($B20,[1]Table2!$B$1:$Z$21,MATCH("xGA/90",[1]Table2!$B$1:$Z$1,0),0),"")</f>
        <v/>
      </c>
      <c r="MS89" s="41" t="str">
        <f>IFERROR(VLOOKUP(MS20,[1]Table2!$B$1:$Z$21,MATCH("xG/90",[1]Table2!$B$1:$Z$1,0),0)*VLOOKUP($B20,[1]Table2!$B$1:$Z$21,MATCH("xGA/90",[1]Table2!$B$1:$Z$1,0),0),"")</f>
        <v/>
      </c>
      <c r="MT89" s="41" t="str">
        <f>IFERROR(VLOOKUP(MT20,[1]Table2!$B$1:$Z$21,MATCH("xG/90",[1]Table2!$B$1:$Z$1,0),0)*VLOOKUP($B20,[1]Table2!$B$1:$Z$21,MATCH("xGA/90",[1]Table2!$B$1:$Z$1,0),0),"")</f>
        <v/>
      </c>
      <c r="MU89" s="41" t="str">
        <f>IFERROR(VLOOKUP(MU20,[1]Table2!$B$1:$Z$21,MATCH("xG/90",[1]Table2!$B$1:$Z$1,0),0)*VLOOKUP($B20,[1]Table2!$B$1:$Z$21,MATCH("xGA/90",[1]Table2!$B$1:$Z$1,0),0),"")</f>
        <v/>
      </c>
      <c r="MV89" s="41" t="str">
        <f>IFERROR(VLOOKUP(MV20,[1]Table2!$B$1:$Z$21,MATCH("xG/90",[1]Table2!$B$1:$Z$1,0),0)*VLOOKUP($B20,[1]Table2!$B$1:$Z$21,MATCH("xGA/90",[1]Table2!$B$1:$Z$1,0),0),"")</f>
        <v/>
      </c>
      <c r="MW89" s="41" t="str">
        <f>IFERROR(VLOOKUP(MW20,[1]Table2!$B$1:$Z$21,MATCH("xG/90",[1]Table2!$B$1:$Z$1,0),0)*VLOOKUP($B20,[1]Table2!$B$1:$Z$21,MATCH("xGA/90",[1]Table2!$B$1:$Z$1,0),0),"")</f>
        <v/>
      </c>
      <c r="MX89" s="41" t="str">
        <f>IFERROR(VLOOKUP(MX20,[1]Table2!$B$1:$Z$21,MATCH("xG/90",[1]Table2!$B$1:$Z$1,0),0)*VLOOKUP($B20,[1]Table2!$B$1:$Z$21,MATCH("xGA/90",[1]Table2!$B$1:$Z$1,0),0),"")</f>
        <v/>
      </c>
      <c r="MY89" s="41" t="str">
        <f>IFERROR(VLOOKUP(MY20,[1]Table2!$B$1:$Z$21,MATCH("xG/90",[1]Table2!$B$1:$Z$1,0),0)*VLOOKUP($B20,[1]Table2!$B$1:$Z$21,MATCH("xGA/90",[1]Table2!$B$1:$Z$1,0),0),"")</f>
        <v/>
      </c>
      <c r="MZ89" s="41" t="str">
        <f>IFERROR(VLOOKUP(MZ20,[1]Table2!$B$1:$Z$21,MATCH("xG/90",[1]Table2!$B$1:$Z$1,0),0)*VLOOKUP($B20,[1]Table2!$B$1:$Z$21,MATCH("xGA/90",[1]Table2!$B$1:$Z$1,0),0),"")</f>
        <v/>
      </c>
      <c r="NA89" s="41" t="str">
        <f>IFERROR(VLOOKUP(NA20,[1]Table2!$B$1:$Z$21,MATCH("xG/90",[1]Table2!$B$1:$Z$1,0),0)*VLOOKUP($B20,[1]Table2!$B$1:$Z$21,MATCH("xGA/90",[1]Table2!$B$1:$Z$1,0),0),"")</f>
        <v/>
      </c>
      <c r="NB89" s="41" t="str">
        <f>IFERROR(VLOOKUP(NB20,[1]Table2!$B$1:$Z$21,MATCH("xG/90",[1]Table2!$B$1:$Z$1,0),0)*VLOOKUP($B20,[1]Table2!$B$1:$Z$21,MATCH("xGA/90",[1]Table2!$B$1:$Z$1,0),0),"")</f>
        <v/>
      </c>
      <c r="NC89" s="41" t="str">
        <f>IFERROR(VLOOKUP(NC20,[1]Table2!$B$1:$Z$21,MATCH("xG/90",[1]Table2!$B$1:$Z$1,0),0)*VLOOKUP($B20,[1]Table2!$B$1:$Z$21,MATCH("xGA/90",[1]Table2!$B$1:$Z$1,0),0),"")</f>
        <v/>
      </c>
      <c r="NE89" s="40">
        <f t="shared" si="2"/>
        <v>-0.49</v>
      </c>
      <c r="NF89" s="41" t="str">
        <f>IFERROR(VLOOKUP(NF20,[1]Table2!$B$1:$Z$21,MATCH("xG/90",[1]Table2!$B$1:$Z$1,0),0)*VLOOKUP($B20,[1]Table2!$B$1:$Z$21,MATCH("xGA/90",[1]Table2!$B$1:$Z$1,0),0),"")</f>
        <v/>
      </c>
      <c r="NG89" s="41" t="str">
        <f>IFERROR(VLOOKUP(NG20,[1]Table2!$B$1:$Z$21,MATCH("xG/90",[1]Table2!$B$1:$Z$1,0),0)*VLOOKUP($B20,[1]Table2!$B$1:$Z$21,MATCH("xGA/90",[1]Table2!$B$1:$Z$1,0),0),"")</f>
        <v/>
      </c>
      <c r="NH89" s="41">
        <f>IFERROR(VLOOKUP(NH20,[1]Table2!$B$1:$Z$21,MATCH("xG/90",[1]Table2!$B$1:$Z$1,0),0)*VLOOKUP($B20,[1]Table2!$B$1:$Z$21,MATCH("xGA/90",[1]Table2!$B$1:$Z$1,0),0),"")</f>
        <v>1.7872753906250003</v>
      </c>
      <c r="NI89" s="41">
        <f>IFERROR(VLOOKUP(NI20,[1]Table2!$B$1:$Z$21,MATCH("xG/90",[1]Table2!$B$1:$Z$1,0),0)*VLOOKUP($B20,[1]Table2!$B$1:$Z$21,MATCH("xGA/90",[1]Table2!$B$1:$Z$1,0),0),"")</f>
        <v>2.08890625</v>
      </c>
      <c r="NJ89" s="41">
        <f>IFERROR(VLOOKUP(NJ20,[1]Table2!$B$1:$Z$21,MATCH("xG/90",[1]Table2!$B$1:$Z$1,0),0)*VLOOKUP($B20,[1]Table2!$B$1:$Z$21,MATCH("xGA/90",[1]Table2!$B$1:$Z$1,0),0),"")</f>
        <v>2.8857519531249998</v>
      </c>
    </row>
    <row r="90" spans="1:374" s="42" customFormat="1" ht="15.75" thickBot="1" x14ac:dyDescent="0.3">
      <c r="A90" s="39" t="s">
        <v>45</v>
      </c>
      <c r="B90" s="40">
        <f>VLOOKUP(A90,[1]Table!$B$1:$O$21,MATCH("xGD/90",[1]Table!$B$1:$O$1,0),0)</f>
        <v>0.16</v>
      </c>
      <c r="C90" s="41" t="str">
        <f>IFERROR(VLOOKUP(C21,[1]Table2!$B$1:$Z$21,MATCH("xG/90",[1]Table2!$B$1:$Z$1,0),0)*VLOOKUP($B21,[1]Table2!$B$1:$Z$21,MATCH("xGA/90",[1]Table2!$B$1:$Z$1,0),0),"")</f>
        <v/>
      </c>
      <c r="D90" s="41" t="str">
        <f>IFERROR(VLOOKUP(D21,[1]Table2!$B$1:$Z$21,MATCH("xG/90",[1]Table2!$B$1:$Z$1,0),0)*VLOOKUP($B21,[1]Table2!$B$1:$Z$21,MATCH("xGA/90",[1]Table2!$B$1:$Z$1,0),0),"")</f>
        <v/>
      </c>
      <c r="E90" s="41" t="str">
        <f>IFERROR(VLOOKUP(E21,[1]Table2!$B$1:$Z$21,MATCH("xG/90",[1]Table2!$B$1:$Z$1,0),0)*VLOOKUP($B21,[1]Table2!$B$1:$Z$21,MATCH("xGA/90",[1]Table2!$B$1:$Z$1,0),0),"")</f>
        <v/>
      </c>
      <c r="F90" s="41" t="str">
        <f>IFERROR(VLOOKUP(F21,[1]Table2!$B$1:$Z$21,MATCH("xG/90",[1]Table2!$B$1:$Z$1,0),0)*VLOOKUP($B21,[1]Table2!$B$1:$Z$21,MATCH("xGA/90",[1]Table2!$B$1:$Z$1,0),0),"")</f>
        <v/>
      </c>
      <c r="G90" s="41" t="str">
        <f>IFERROR(VLOOKUP(G21,[1]Table2!$B$1:$Z$21,MATCH("xG/90",[1]Table2!$B$1:$Z$1,0),0)*VLOOKUP($B21,[1]Table2!$B$1:$Z$21,MATCH("xGA/90",[1]Table2!$B$1:$Z$1,0),0),"")</f>
        <v/>
      </c>
      <c r="H90" s="41">
        <f>IFERROR(VLOOKUP(H21,[1]Table2!$B$1:$Z$21,MATCH("xG/90",[1]Table2!$B$1:$Z$1,0),0)*VLOOKUP($B21,[1]Table2!$B$1:$Z$21,MATCH("xGA/90",[1]Table2!$B$1:$Z$1,0),0),"")</f>
        <v>1.2271484375000001</v>
      </c>
      <c r="I90" s="41" t="str">
        <f>IFERROR(VLOOKUP(I21,[1]Table2!$B$1:$Z$21,MATCH("xG/90",[1]Table2!$B$1:$Z$1,0),0)*VLOOKUP($B21,[1]Table2!$B$1:$Z$21,MATCH("xGA/90",[1]Table2!$B$1:$Z$1,0),0),"")</f>
        <v/>
      </c>
      <c r="J90" s="41" t="str">
        <f>IFERROR(VLOOKUP(J21,[1]Table2!$B$1:$Z$21,MATCH("xG/90",[1]Table2!$B$1:$Z$1,0),0)*VLOOKUP($B21,[1]Table2!$B$1:$Z$21,MATCH("xGA/90",[1]Table2!$B$1:$Z$1,0),0),"")</f>
        <v/>
      </c>
      <c r="K90" s="41" t="str">
        <f>IFERROR(VLOOKUP(K21,[1]Table2!$B$1:$Z$21,MATCH("xG/90",[1]Table2!$B$1:$Z$1,0),0)*VLOOKUP($B21,[1]Table2!$B$1:$Z$21,MATCH("xGA/90",[1]Table2!$B$1:$Z$1,0),0),"")</f>
        <v/>
      </c>
      <c r="L90" s="41" t="str">
        <f>IFERROR(VLOOKUP(L21,[1]Table2!$B$1:$Z$21,MATCH("xG/90",[1]Table2!$B$1:$Z$1,0),0)*VLOOKUP($B21,[1]Table2!$B$1:$Z$21,MATCH("xGA/90",[1]Table2!$B$1:$Z$1,0),0),"")</f>
        <v/>
      </c>
      <c r="M90" s="41" t="str">
        <f>IFERROR(VLOOKUP(M21,[1]Table2!$B$1:$Z$21,MATCH("xG/90",[1]Table2!$B$1:$Z$1,0),0)*VLOOKUP($B21,[1]Table2!$B$1:$Z$21,MATCH("xGA/90",[1]Table2!$B$1:$Z$1,0),0),"")</f>
        <v/>
      </c>
      <c r="N90" s="41" t="str">
        <f>IFERROR(VLOOKUP(N21,[1]Table2!$B$1:$Z$21,MATCH("xG/90",[1]Table2!$B$1:$Z$1,0),0)*VLOOKUP($B21,[1]Table2!$B$1:$Z$21,MATCH("xGA/90",[1]Table2!$B$1:$Z$1,0),0),"")</f>
        <v/>
      </c>
      <c r="O90" s="41" t="str">
        <f>IFERROR(VLOOKUP(O21,[1]Table2!$B$1:$Z$21,MATCH("xG/90",[1]Table2!$B$1:$Z$1,0),0)*VLOOKUP($B21,[1]Table2!$B$1:$Z$21,MATCH("xGA/90",[1]Table2!$B$1:$Z$1,0),0),"")</f>
        <v/>
      </c>
      <c r="P90" s="41">
        <f>IFERROR(VLOOKUP(P21,[1]Table2!$B$1:$Z$21,MATCH("xG/90",[1]Table2!$B$1:$Z$1,0),0)*VLOOKUP($B21,[1]Table2!$B$1:$Z$21,MATCH("xGA/90",[1]Table2!$B$1:$Z$1,0),0),"")</f>
        <v>1.6405241935483872</v>
      </c>
      <c r="Q90" s="41" t="str">
        <f>IFERROR(VLOOKUP(Q21,[1]Table2!$B$1:$Z$21,MATCH("xG/90",[1]Table2!$B$1:$Z$1,0),0)*VLOOKUP($B21,[1]Table2!$B$1:$Z$21,MATCH("xGA/90",[1]Table2!$B$1:$Z$1,0),0),"")</f>
        <v/>
      </c>
      <c r="R90" s="41" t="str">
        <f>IFERROR(VLOOKUP(R21,[1]Table2!$B$1:$Z$21,MATCH("xG/90",[1]Table2!$B$1:$Z$1,0),0)*VLOOKUP($B21,[1]Table2!$B$1:$Z$21,MATCH("xGA/90",[1]Table2!$B$1:$Z$1,0),0),"")</f>
        <v/>
      </c>
      <c r="S90" s="41" t="str">
        <f>IFERROR(VLOOKUP(S21,[1]Table2!$B$1:$Z$21,MATCH("xG/90",[1]Table2!$B$1:$Z$1,0),0)*VLOOKUP($B21,[1]Table2!$B$1:$Z$21,MATCH("xGA/90",[1]Table2!$B$1:$Z$1,0),0),"")</f>
        <v/>
      </c>
      <c r="T90" s="41" t="str">
        <f>IFERROR(VLOOKUP(T21,[1]Table2!$B$1:$Z$21,MATCH("xG/90",[1]Table2!$B$1:$Z$1,0),0)*VLOOKUP($B21,[1]Table2!$B$1:$Z$21,MATCH("xGA/90",[1]Table2!$B$1:$Z$1,0),0),"")</f>
        <v/>
      </c>
      <c r="U90" s="41" t="str">
        <f>IFERROR(VLOOKUP(U21,[1]Table2!$B$1:$Z$21,MATCH("xG/90",[1]Table2!$B$1:$Z$1,0),0)*VLOOKUP($B21,[1]Table2!$B$1:$Z$21,MATCH("xGA/90",[1]Table2!$B$1:$Z$1,0),0),"")</f>
        <v/>
      </c>
      <c r="V90" s="41">
        <f>IFERROR(VLOOKUP(V21,[1]Table2!$B$1:$Z$21,MATCH("xG/90",[1]Table2!$B$1:$Z$1,0),0)*VLOOKUP($B21,[1]Table2!$B$1:$Z$21,MATCH("xGA/90",[1]Table2!$B$1:$Z$1,0),0),"")</f>
        <v>1.2714062500000001</v>
      </c>
      <c r="W90" s="41" t="str">
        <f>IFERROR(VLOOKUP(W21,[1]Table2!$B$1:$Z$21,MATCH("xG/90",[1]Table2!$B$1:$Z$1,0),0)*VLOOKUP($B21,[1]Table2!$B$1:$Z$21,MATCH("xGA/90",[1]Table2!$B$1:$Z$1,0),0),"")</f>
        <v/>
      </c>
      <c r="X90" s="41" t="str">
        <f>IFERROR(VLOOKUP(X21,[1]Table2!$B$1:$Z$21,MATCH("xG/90",[1]Table2!$B$1:$Z$1,0),0)*VLOOKUP($B21,[1]Table2!$B$1:$Z$21,MATCH("xGA/90",[1]Table2!$B$1:$Z$1,0),0),"")</f>
        <v/>
      </c>
      <c r="Y90" s="41" t="str">
        <f>IFERROR(VLOOKUP(Y21,[1]Table2!$B$1:$Z$21,MATCH("xG/90",[1]Table2!$B$1:$Z$1,0),0)*VLOOKUP($B21,[1]Table2!$B$1:$Z$21,MATCH("xGA/90",[1]Table2!$B$1:$Z$1,0),0),"")</f>
        <v/>
      </c>
      <c r="Z90" s="41" t="str">
        <f>IFERROR(VLOOKUP(Z21,[1]Table2!$B$1:$Z$21,MATCH("xG/90",[1]Table2!$B$1:$Z$1,0),0)*VLOOKUP($B21,[1]Table2!$B$1:$Z$21,MATCH("xGA/90",[1]Table2!$B$1:$Z$1,0),0),"")</f>
        <v/>
      </c>
      <c r="AA90" s="41" t="str">
        <f>IFERROR(VLOOKUP(AA21,[1]Table2!$B$1:$Z$21,MATCH("xG/90",[1]Table2!$B$1:$Z$1,0),0)*VLOOKUP($B21,[1]Table2!$B$1:$Z$21,MATCH("xGA/90",[1]Table2!$B$1:$Z$1,0),0),"")</f>
        <v/>
      </c>
      <c r="AB90" s="41" t="str">
        <f>IFERROR(VLOOKUP(AB21,[1]Table2!$B$1:$Z$21,MATCH("xG/90",[1]Table2!$B$1:$Z$1,0),0)*VLOOKUP($B21,[1]Table2!$B$1:$Z$21,MATCH("xGA/90",[1]Table2!$B$1:$Z$1,0),0),"")</f>
        <v/>
      </c>
      <c r="AC90" s="41" t="str">
        <f>IFERROR(VLOOKUP(AC21,[1]Table2!$B$1:$Z$21,MATCH("xG/90",[1]Table2!$B$1:$Z$1,0),0)*VLOOKUP($B21,[1]Table2!$B$1:$Z$21,MATCH("xGA/90",[1]Table2!$B$1:$Z$1,0),0),"")</f>
        <v/>
      </c>
      <c r="AD90" s="41">
        <f>IFERROR(VLOOKUP(AD21,[1]Table2!$B$1:$Z$21,MATCH("xG/90",[1]Table2!$B$1:$Z$1,0),0)*VLOOKUP($B21,[1]Table2!$B$1:$Z$21,MATCH("xGA/90",[1]Table2!$B$1:$Z$1,0),0),"")</f>
        <v>1.2915234375000002</v>
      </c>
      <c r="AE90" s="41" t="str">
        <f>IFERROR(VLOOKUP(AE21,[1]Table2!$B$1:$Z$21,MATCH("xG/90",[1]Table2!$B$1:$Z$1,0),0)*VLOOKUP($B21,[1]Table2!$B$1:$Z$21,MATCH("xGA/90",[1]Table2!$B$1:$Z$1,0),0),"")</f>
        <v/>
      </c>
      <c r="AF90" s="41" t="str">
        <f>IFERROR(VLOOKUP(AF21,[1]Table2!$B$1:$Z$21,MATCH("xG/90",[1]Table2!$B$1:$Z$1,0),0)*VLOOKUP($B21,[1]Table2!$B$1:$Z$21,MATCH("xGA/90",[1]Table2!$B$1:$Z$1,0),0),"")</f>
        <v/>
      </c>
      <c r="AG90" s="41">
        <f>IFERROR(VLOOKUP(AG21,[1]Table2!$B$1:$Z$21,MATCH("xG/90",[1]Table2!$B$1:$Z$1,0),0)*VLOOKUP($B21,[1]Table2!$B$1:$Z$21,MATCH("xGA/90",[1]Table2!$B$1:$Z$1,0),0),"")</f>
        <v>1.7069758064516132</v>
      </c>
      <c r="AH90" s="41" t="str">
        <f>IFERROR(VLOOKUP(AH21,[1]Table2!$B$1:$Z$21,MATCH("xG/90",[1]Table2!$B$1:$Z$1,0),0)*VLOOKUP($B21,[1]Table2!$B$1:$Z$21,MATCH("xGA/90",[1]Table2!$B$1:$Z$1,0),0),"")</f>
        <v/>
      </c>
      <c r="AI90" s="41" t="str">
        <f>IFERROR(VLOOKUP(AI21,[1]Table2!$B$1:$Z$21,MATCH("xG/90",[1]Table2!$B$1:$Z$1,0),0)*VLOOKUP($B21,[1]Table2!$B$1:$Z$21,MATCH("xGA/90",[1]Table2!$B$1:$Z$1,0),0),"")</f>
        <v/>
      </c>
      <c r="AJ90" s="41">
        <f>IFERROR(VLOOKUP(AJ21,[1]Table2!$B$1:$Z$21,MATCH("xG/90",[1]Table2!$B$1:$Z$1,0),0)*VLOOKUP($B21,[1]Table2!$B$1:$Z$21,MATCH("xGA/90",[1]Table2!$B$1:$Z$1,0),0),"")</f>
        <v>1.6031451612903227</v>
      </c>
      <c r="AK90" s="41" t="str">
        <f>IFERROR(VLOOKUP(AK21,[1]Table2!$B$1:$Z$21,MATCH("xG/90",[1]Table2!$B$1:$Z$1,0),0)*VLOOKUP($B21,[1]Table2!$B$1:$Z$21,MATCH("xGA/90",[1]Table2!$B$1:$Z$1,0),0),"")</f>
        <v/>
      </c>
      <c r="AL90" s="41" t="str">
        <f>IFERROR(VLOOKUP(AL21,[1]Table2!$B$1:$Z$21,MATCH("xG/90",[1]Table2!$B$1:$Z$1,0),0)*VLOOKUP($B21,[1]Table2!$B$1:$Z$21,MATCH("xGA/90",[1]Table2!$B$1:$Z$1,0),0),"")</f>
        <v/>
      </c>
      <c r="AM90" s="41" t="str">
        <f>IFERROR(VLOOKUP(AM21,[1]Table2!$B$1:$Z$21,MATCH("xG/90",[1]Table2!$B$1:$Z$1,0),0)*VLOOKUP($B21,[1]Table2!$B$1:$Z$21,MATCH("xGA/90",[1]Table2!$B$1:$Z$1,0),0),"")</f>
        <v/>
      </c>
      <c r="AN90" s="41" t="str">
        <f>IFERROR(VLOOKUP(AN21,[1]Table2!$B$1:$Z$21,MATCH("xG/90",[1]Table2!$B$1:$Z$1,0),0)*VLOOKUP($B21,[1]Table2!$B$1:$Z$21,MATCH("xGA/90",[1]Table2!$B$1:$Z$1,0),0),"")</f>
        <v/>
      </c>
      <c r="AO90" s="41" t="str">
        <f>IFERROR(VLOOKUP(AO21,[1]Table2!$B$1:$Z$21,MATCH("xG/90",[1]Table2!$B$1:$Z$1,0),0)*VLOOKUP($B21,[1]Table2!$B$1:$Z$21,MATCH("xGA/90",[1]Table2!$B$1:$Z$1,0),0),"")</f>
        <v/>
      </c>
      <c r="AP90" s="41" t="str">
        <f>IFERROR(VLOOKUP(AP21,[1]Table2!$B$1:$Z$21,MATCH("xG/90",[1]Table2!$B$1:$Z$1,0),0)*VLOOKUP($B21,[1]Table2!$B$1:$Z$21,MATCH("xGA/90",[1]Table2!$B$1:$Z$1,0),0),"")</f>
        <v/>
      </c>
      <c r="AQ90" s="41" t="str">
        <f>IFERROR(VLOOKUP(AQ21,[1]Table2!$B$1:$Z$21,MATCH("xG/90",[1]Table2!$B$1:$Z$1,0),0)*VLOOKUP($B21,[1]Table2!$B$1:$Z$21,MATCH("xGA/90",[1]Table2!$B$1:$Z$1,0),0),"")</f>
        <v/>
      </c>
      <c r="AR90" s="41" t="str">
        <f>IFERROR(VLOOKUP(AR21,[1]Table2!$B$1:$Z$21,MATCH("xG/90",[1]Table2!$B$1:$Z$1,0),0)*VLOOKUP($B21,[1]Table2!$B$1:$Z$21,MATCH("xGA/90",[1]Table2!$B$1:$Z$1,0),0),"")</f>
        <v/>
      </c>
      <c r="AS90" s="41" t="str">
        <f>IFERROR(VLOOKUP(AS21,[1]Table2!$B$1:$Z$21,MATCH("xG/90",[1]Table2!$B$1:$Z$1,0),0)*VLOOKUP($B21,[1]Table2!$B$1:$Z$21,MATCH("xGA/90",[1]Table2!$B$1:$Z$1,0),0),"")</f>
        <v/>
      </c>
      <c r="AT90" s="41" t="str">
        <f>IFERROR(VLOOKUP(AT21,[1]Table2!$B$1:$Z$21,MATCH("xG/90",[1]Table2!$B$1:$Z$1,0),0)*VLOOKUP($B21,[1]Table2!$B$1:$Z$21,MATCH("xGA/90",[1]Table2!$B$1:$Z$1,0),0),"")</f>
        <v/>
      </c>
      <c r="AU90" s="41" t="str">
        <f>IFERROR(VLOOKUP(AU21,[1]Table2!$B$1:$Z$21,MATCH("xG/90",[1]Table2!$B$1:$Z$1,0),0)*VLOOKUP($B21,[1]Table2!$B$1:$Z$21,MATCH("xGA/90",[1]Table2!$B$1:$Z$1,0),0),"")</f>
        <v/>
      </c>
      <c r="AV90" s="41" t="str">
        <f>IFERROR(VLOOKUP(AV21,[1]Table2!$B$1:$Z$21,MATCH("xG/90",[1]Table2!$B$1:$Z$1,0),0)*VLOOKUP($B21,[1]Table2!$B$1:$Z$21,MATCH("xGA/90",[1]Table2!$B$1:$Z$1,0),0),"")</f>
        <v/>
      </c>
      <c r="AW90" s="41" t="str">
        <f>IFERROR(VLOOKUP(AW21,[1]Table2!$B$1:$Z$21,MATCH("xG/90",[1]Table2!$B$1:$Z$1,0),0)*VLOOKUP($B21,[1]Table2!$B$1:$Z$21,MATCH("xGA/90",[1]Table2!$B$1:$Z$1,0),0),"")</f>
        <v/>
      </c>
      <c r="AX90" s="41">
        <f>IFERROR(VLOOKUP(AX21,[1]Table2!$B$1:$Z$21,MATCH("xG/90",[1]Table2!$B$1:$Z$1,0),0)*VLOOKUP($B21,[1]Table2!$B$1:$Z$21,MATCH("xGA/90",[1]Table2!$B$1:$Z$1,0),0),"")</f>
        <v>1.62546875</v>
      </c>
      <c r="AY90" s="41" t="str">
        <f>IFERROR(VLOOKUP(AY21,[1]Table2!$B$1:$Z$21,MATCH("xG/90",[1]Table2!$B$1:$Z$1,0),0)*VLOOKUP($B21,[1]Table2!$B$1:$Z$21,MATCH("xGA/90",[1]Table2!$B$1:$Z$1,0),0),"")</f>
        <v/>
      </c>
      <c r="AZ90" s="41" t="str">
        <f>IFERROR(VLOOKUP(AZ21,[1]Table2!$B$1:$Z$21,MATCH("xG/90",[1]Table2!$B$1:$Z$1,0),0)*VLOOKUP($B21,[1]Table2!$B$1:$Z$21,MATCH("xGA/90",[1]Table2!$B$1:$Z$1,0),0),"")</f>
        <v/>
      </c>
      <c r="BA90" s="41" t="str">
        <f>IFERROR(VLOOKUP(BA21,[1]Table2!$B$1:$Z$21,MATCH("xG/90",[1]Table2!$B$1:$Z$1,0),0)*VLOOKUP($B21,[1]Table2!$B$1:$Z$21,MATCH("xGA/90",[1]Table2!$B$1:$Z$1,0),0),"")</f>
        <v/>
      </c>
      <c r="BB90" s="41" t="str">
        <f>IFERROR(VLOOKUP(BB21,[1]Table2!$B$1:$Z$21,MATCH("xG/90",[1]Table2!$B$1:$Z$1,0),0)*VLOOKUP($B21,[1]Table2!$B$1:$Z$21,MATCH("xGA/90",[1]Table2!$B$1:$Z$1,0),0),"")</f>
        <v/>
      </c>
      <c r="BC90" s="41" t="str">
        <f>IFERROR(VLOOKUP(BC21,[1]Table2!$B$1:$Z$21,MATCH("xG/90",[1]Table2!$B$1:$Z$1,0),0)*VLOOKUP($B21,[1]Table2!$B$1:$Z$21,MATCH("xGA/90",[1]Table2!$B$1:$Z$1,0),0),"")</f>
        <v/>
      </c>
      <c r="BD90" s="41" t="str">
        <f>IFERROR(VLOOKUP(BD21,[1]Table2!$B$1:$Z$21,MATCH("xG/90",[1]Table2!$B$1:$Z$1,0),0)*VLOOKUP($B21,[1]Table2!$B$1:$Z$21,MATCH("xGA/90",[1]Table2!$B$1:$Z$1,0),0),"")</f>
        <v/>
      </c>
      <c r="BE90" s="41" t="str">
        <f>IFERROR(VLOOKUP(BE21,[1]Table2!$B$1:$Z$21,MATCH("xG/90",[1]Table2!$B$1:$Z$1,0),0)*VLOOKUP($B21,[1]Table2!$B$1:$Z$21,MATCH("xGA/90",[1]Table2!$B$1:$Z$1,0),0),"")</f>
        <v/>
      </c>
      <c r="BF90" s="41" t="str">
        <f>IFERROR(VLOOKUP(BF21,[1]Table2!$B$1:$Z$21,MATCH("xG/90",[1]Table2!$B$1:$Z$1,0),0)*VLOOKUP($B21,[1]Table2!$B$1:$Z$21,MATCH("xGA/90",[1]Table2!$B$1:$Z$1,0),0),"")</f>
        <v/>
      </c>
      <c r="BG90" s="41" t="str">
        <f>IFERROR(VLOOKUP(BG21,[1]Table2!$B$1:$Z$21,MATCH("xG/90",[1]Table2!$B$1:$Z$1,0),0)*VLOOKUP($B21,[1]Table2!$B$1:$Z$21,MATCH("xGA/90",[1]Table2!$B$1:$Z$1,0),0),"")</f>
        <v/>
      </c>
      <c r="BH90" s="41" t="str">
        <f>IFERROR(VLOOKUP(BH21,[1]Table2!$B$1:$Z$21,MATCH("xG/90",[1]Table2!$B$1:$Z$1,0),0)*VLOOKUP($B21,[1]Table2!$B$1:$Z$21,MATCH("xGA/90",[1]Table2!$B$1:$Z$1,0),0),"")</f>
        <v/>
      </c>
      <c r="BI90" s="41" t="str">
        <f>IFERROR(VLOOKUP(BI21,[1]Table2!$B$1:$Z$21,MATCH("xG/90",[1]Table2!$B$1:$Z$1,0),0)*VLOOKUP($B21,[1]Table2!$B$1:$Z$21,MATCH("xGA/90",[1]Table2!$B$1:$Z$1,0),0),"")</f>
        <v/>
      </c>
      <c r="BJ90" s="41" t="str">
        <f>IFERROR(VLOOKUP(BJ21,[1]Table2!$B$1:$Z$21,MATCH("xG/90",[1]Table2!$B$1:$Z$1,0),0)*VLOOKUP($B21,[1]Table2!$B$1:$Z$21,MATCH("xGA/90",[1]Table2!$B$1:$Z$1,0),0),"")</f>
        <v/>
      </c>
      <c r="BK90" s="41" t="str">
        <f>IFERROR(VLOOKUP(BK21,[1]Table2!$B$1:$Z$21,MATCH("xG/90",[1]Table2!$B$1:$Z$1,0),0)*VLOOKUP($B21,[1]Table2!$B$1:$Z$21,MATCH("xGA/90",[1]Table2!$B$1:$Z$1,0),0),"")</f>
        <v/>
      </c>
      <c r="BL90" s="41">
        <f>IFERROR(VLOOKUP(BL21,[1]Table2!$B$1:$Z$21,MATCH("xG/90",[1]Table2!$B$1:$Z$1,0),0)*VLOOKUP($B21,[1]Table2!$B$1:$Z$21,MATCH("xGA/90",[1]Table2!$B$1:$Z$1,0),0),"")</f>
        <v>2.5790234375000001</v>
      </c>
      <c r="BM90" s="41" t="str">
        <f>IFERROR(VLOOKUP(BM21,[1]Table2!$B$1:$Z$21,MATCH("xG/90",[1]Table2!$B$1:$Z$1,0),0)*VLOOKUP($B21,[1]Table2!$B$1:$Z$21,MATCH("xGA/90",[1]Table2!$B$1:$Z$1,0),0),"")</f>
        <v/>
      </c>
      <c r="BN90" s="41" t="str">
        <f>IFERROR(VLOOKUP(BN21,[1]Table2!$B$1:$Z$21,MATCH("xG/90",[1]Table2!$B$1:$Z$1,0),0)*VLOOKUP($B21,[1]Table2!$B$1:$Z$21,MATCH("xGA/90",[1]Table2!$B$1:$Z$1,0),0),"")</f>
        <v/>
      </c>
      <c r="BO90" s="41" t="str">
        <f>IFERROR(VLOOKUP(BO21,[1]Table2!$B$1:$Z$21,MATCH("xG/90",[1]Table2!$B$1:$Z$1,0),0)*VLOOKUP($B21,[1]Table2!$B$1:$Z$21,MATCH("xGA/90",[1]Table2!$B$1:$Z$1,0),0),"")</f>
        <v/>
      </c>
      <c r="BP90" s="41" t="str">
        <f>IFERROR(VLOOKUP(BP21,[1]Table2!$B$1:$Z$21,MATCH("xG/90",[1]Table2!$B$1:$Z$1,0),0)*VLOOKUP($B21,[1]Table2!$B$1:$Z$21,MATCH("xGA/90",[1]Table2!$B$1:$Z$1,0),0),"")</f>
        <v/>
      </c>
      <c r="BQ90" s="41" t="str">
        <f>IFERROR(VLOOKUP(BQ21,[1]Table2!$B$1:$Z$21,MATCH("xG/90",[1]Table2!$B$1:$Z$1,0),0)*VLOOKUP($B21,[1]Table2!$B$1:$Z$21,MATCH("xGA/90",[1]Table2!$B$1:$Z$1,0),0),"")</f>
        <v/>
      </c>
      <c r="BR90" s="41" t="str">
        <f>IFERROR(VLOOKUP(BR21,[1]Table2!$B$1:$Z$21,MATCH("xG/90",[1]Table2!$B$1:$Z$1,0),0)*VLOOKUP($B21,[1]Table2!$B$1:$Z$21,MATCH("xGA/90",[1]Table2!$B$1:$Z$1,0),0),"")</f>
        <v/>
      </c>
      <c r="BS90" s="41">
        <f>IFERROR(VLOOKUP(BS21,[1]Table2!$B$1:$Z$21,MATCH("xG/90",[1]Table2!$B$1:$Z$1,0),0)*VLOOKUP($B21,[1]Table2!$B$1:$Z$21,MATCH("xGA/90",[1]Table2!$B$1:$Z$1,0),0),"")</f>
        <v>2.3974137931034485</v>
      </c>
      <c r="BT90" s="41" t="str">
        <f>IFERROR(VLOOKUP(BT21,[1]Table2!$B$1:$Z$21,MATCH("xG/90",[1]Table2!$B$1:$Z$1,0),0)*VLOOKUP($B21,[1]Table2!$B$1:$Z$21,MATCH("xGA/90",[1]Table2!$B$1:$Z$1,0),0),"")</f>
        <v/>
      </c>
      <c r="BU90" s="41" t="str">
        <f>IFERROR(VLOOKUP(BU21,[1]Table2!$B$1:$Z$21,MATCH("xG/90",[1]Table2!$B$1:$Z$1,0),0)*VLOOKUP($B21,[1]Table2!$B$1:$Z$21,MATCH("xGA/90",[1]Table2!$B$1:$Z$1,0),0),"")</f>
        <v/>
      </c>
      <c r="BV90" s="41" t="str">
        <f>IFERROR(VLOOKUP(BV21,[1]Table2!$B$1:$Z$21,MATCH("xG/90",[1]Table2!$B$1:$Z$1,0),0)*VLOOKUP($B21,[1]Table2!$B$1:$Z$21,MATCH("xGA/90",[1]Table2!$B$1:$Z$1,0),0),"")</f>
        <v/>
      </c>
      <c r="BW90" s="41" t="str">
        <f>IFERROR(VLOOKUP(BW21,[1]Table2!$B$1:$Z$21,MATCH("xG/90",[1]Table2!$B$1:$Z$1,0),0)*VLOOKUP($B21,[1]Table2!$B$1:$Z$21,MATCH("xGA/90",[1]Table2!$B$1:$Z$1,0),0),"")</f>
        <v/>
      </c>
      <c r="BX90" s="41" t="str">
        <f>IFERROR(VLOOKUP(BX21,[1]Table2!$B$1:$Z$21,MATCH("xG/90",[1]Table2!$B$1:$Z$1,0),0)*VLOOKUP($B21,[1]Table2!$B$1:$Z$21,MATCH("xGA/90",[1]Table2!$B$1:$Z$1,0),0),"")</f>
        <v/>
      </c>
      <c r="BY90" s="41" t="str">
        <f>IFERROR(VLOOKUP(BY21,[1]Table2!$B$1:$Z$21,MATCH("xG/90",[1]Table2!$B$1:$Z$1,0),0)*VLOOKUP($B21,[1]Table2!$B$1:$Z$21,MATCH("xGA/90",[1]Table2!$B$1:$Z$1,0),0),"")</f>
        <v/>
      </c>
      <c r="BZ90" s="41">
        <f>IFERROR(VLOOKUP(BZ21,[1]Table2!$B$1:$Z$21,MATCH("xG/90",[1]Table2!$B$1:$Z$1,0),0)*VLOOKUP($B21,[1]Table2!$B$1:$Z$21,MATCH("xGA/90",[1]Table2!$B$1:$Z$1,0),0),"")</f>
        <v>1.3800390625000001</v>
      </c>
      <c r="CA90" s="41" t="str">
        <f>IFERROR(VLOOKUP(CA21,[1]Table2!$B$1:$Z$21,MATCH("xG/90",[1]Table2!$B$1:$Z$1,0),0)*VLOOKUP($B21,[1]Table2!$B$1:$Z$21,MATCH("xGA/90",[1]Table2!$B$1:$Z$1,0),0),"")</f>
        <v/>
      </c>
      <c r="CB90" s="41" t="str">
        <f>IFERROR(VLOOKUP(CB21,[1]Table2!$B$1:$Z$21,MATCH("xG/90",[1]Table2!$B$1:$Z$1,0),0)*VLOOKUP($B21,[1]Table2!$B$1:$Z$21,MATCH("xGA/90",[1]Table2!$B$1:$Z$1,0),0),"")</f>
        <v/>
      </c>
      <c r="CC90" s="41" t="str">
        <f>IFERROR(VLOOKUP(CC21,[1]Table2!$B$1:$Z$21,MATCH("xG/90",[1]Table2!$B$1:$Z$1,0),0)*VLOOKUP($B21,[1]Table2!$B$1:$Z$21,MATCH("xGA/90",[1]Table2!$B$1:$Z$1,0),0),"")</f>
        <v/>
      </c>
      <c r="CD90" s="41">
        <f>IFERROR(VLOOKUP(CD21,[1]Table2!$B$1:$Z$21,MATCH("xG/90",[1]Table2!$B$1:$Z$1,0),0)*VLOOKUP($B21,[1]Table2!$B$1:$Z$21,MATCH("xGA/90",[1]Table2!$B$1:$Z$1,0),0),"")</f>
        <v>2.115791666666667</v>
      </c>
      <c r="CE90" s="41" t="str">
        <f>IFERROR(VLOOKUP(CE21,[1]Table2!$B$1:$Z$21,MATCH("xG/90",[1]Table2!$B$1:$Z$1,0),0)*VLOOKUP($B21,[1]Table2!$B$1:$Z$21,MATCH("xGA/90",[1]Table2!$B$1:$Z$1,0),0),"")</f>
        <v/>
      </c>
      <c r="CF90" s="41" t="str">
        <f>IFERROR(VLOOKUP(CF21,[1]Table2!$B$1:$Z$21,MATCH("xG/90",[1]Table2!$B$1:$Z$1,0),0)*VLOOKUP($B21,[1]Table2!$B$1:$Z$21,MATCH("xGA/90",[1]Table2!$B$1:$Z$1,0),0),"")</f>
        <v/>
      </c>
      <c r="CG90" s="41" t="str">
        <f>IFERROR(VLOOKUP(CG21,[1]Table2!$B$1:$Z$21,MATCH("xG/90",[1]Table2!$B$1:$Z$1,0),0)*VLOOKUP($B21,[1]Table2!$B$1:$Z$21,MATCH("xGA/90",[1]Table2!$B$1:$Z$1,0),0),"")</f>
        <v/>
      </c>
      <c r="CH90" s="41">
        <f>IFERROR(VLOOKUP(CH21,[1]Table2!$B$1:$Z$21,MATCH("xG/90",[1]Table2!$B$1:$Z$1,0),0)*VLOOKUP($B21,[1]Table2!$B$1:$Z$21,MATCH("xGA/90",[1]Table2!$B$1:$Z$1,0),0),"")</f>
        <v>2.2510483870967746</v>
      </c>
      <c r="CI90" s="41" t="str">
        <f>IFERROR(VLOOKUP(CI21,[1]Table2!$B$1:$Z$21,MATCH("xG/90",[1]Table2!$B$1:$Z$1,0),0)*VLOOKUP($B21,[1]Table2!$B$1:$Z$21,MATCH("xGA/90",[1]Table2!$B$1:$Z$1,0),0),"")</f>
        <v/>
      </c>
      <c r="CJ90" s="41" t="str">
        <f>IFERROR(VLOOKUP(CJ21,[1]Table2!$B$1:$Z$21,MATCH("xG/90",[1]Table2!$B$1:$Z$1,0),0)*VLOOKUP($B21,[1]Table2!$B$1:$Z$21,MATCH("xGA/90",[1]Table2!$B$1:$Z$1,0),0),"")</f>
        <v/>
      </c>
      <c r="CK90" s="41" t="str">
        <f>IFERROR(VLOOKUP(CK21,[1]Table2!$B$1:$Z$21,MATCH("xG/90",[1]Table2!$B$1:$Z$1,0),0)*VLOOKUP($B21,[1]Table2!$B$1:$Z$21,MATCH("xGA/90",[1]Table2!$B$1:$Z$1,0),0),"")</f>
        <v/>
      </c>
      <c r="CL90" s="41" t="str">
        <f>IFERROR(VLOOKUP(CL21,[1]Table2!$B$1:$Z$21,MATCH("xG/90",[1]Table2!$B$1:$Z$1,0),0)*VLOOKUP($B21,[1]Table2!$B$1:$Z$21,MATCH("xGA/90",[1]Table2!$B$1:$Z$1,0),0),"")</f>
        <v/>
      </c>
      <c r="CM90" s="41" t="str">
        <f>IFERROR(VLOOKUP(CM21,[1]Table2!$B$1:$Z$21,MATCH("xG/90",[1]Table2!$B$1:$Z$1,0),0)*VLOOKUP($B21,[1]Table2!$B$1:$Z$21,MATCH("xGA/90",[1]Table2!$B$1:$Z$1,0),0),"")</f>
        <v/>
      </c>
      <c r="CN90" s="41">
        <f>IFERROR(VLOOKUP(CN21,[1]Table2!$B$1:$Z$21,MATCH("xG/90",[1]Table2!$B$1:$Z$1,0),0)*VLOOKUP($B21,[1]Table2!$B$1:$Z$21,MATCH("xGA/90",[1]Table2!$B$1:$Z$1,0),0),"")</f>
        <v>1.2995703125</v>
      </c>
      <c r="CO90" s="41" t="str">
        <f>IFERROR(VLOOKUP(CO21,[1]Table2!$B$1:$Z$21,MATCH("xG/90",[1]Table2!$B$1:$Z$1,0),0)*VLOOKUP($B21,[1]Table2!$B$1:$Z$21,MATCH("xGA/90",[1]Table2!$B$1:$Z$1,0),0),"")</f>
        <v/>
      </c>
      <c r="CP90" s="41" t="str">
        <f>IFERROR(VLOOKUP(CP21,[1]Table2!$B$1:$Z$21,MATCH("xG/90",[1]Table2!$B$1:$Z$1,0),0)*VLOOKUP($B21,[1]Table2!$B$1:$Z$21,MATCH("xGA/90",[1]Table2!$B$1:$Z$1,0),0),"")</f>
        <v/>
      </c>
      <c r="CQ90" s="41" t="str">
        <f>IFERROR(VLOOKUP(CQ21,[1]Table2!$B$1:$Z$21,MATCH("xG/90",[1]Table2!$B$1:$Z$1,0),0)*VLOOKUP($B21,[1]Table2!$B$1:$Z$21,MATCH("xGA/90",[1]Table2!$B$1:$Z$1,0),0),"")</f>
        <v/>
      </c>
      <c r="CR90" s="41" t="str">
        <f>IFERROR(VLOOKUP(CR21,[1]Table2!$B$1:$Z$21,MATCH("xG/90",[1]Table2!$B$1:$Z$1,0),0)*VLOOKUP($B21,[1]Table2!$B$1:$Z$21,MATCH("xGA/90",[1]Table2!$B$1:$Z$1,0),0),"")</f>
        <v/>
      </c>
      <c r="CS90" s="41" t="str">
        <f>IFERROR(VLOOKUP(CS21,[1]Table2!$B$1:$Z$21,MATCH("xG/90",[1]Table2!$B$1:$Z$1,0),0)*VLOOKUP($B21,[1]Table2!$B$1:$Z$21,MATCH("xGA/90",[1]Table2!$B$1:$Z$1,0),0),"")</f>
        <v/>
      </c>
      <c r="CT90" s="41" t="str">
        <f>IFERROR(VLOOKUP(CT21,[1]Table2!$B$1:$Z$21,MATCH("xG/90",[1]Table2!$B$1:$Z$1,0),0)*VLOOKUP($B21,[1]Table2!$B$1:$Z$21,MATCH("xGA/90",[1]Table2!$B$1:$Z$1,0),0),"")</f>
        <v/>
      </c>
      <c r="CU90" s="41" t="str">
        <f>IFERROR(VLOOKUP(CU21,[1]Table2!$B$1:$Z$21,MATCH("xG/90",[1]Table2!$B$1:$Z$1,0),0)*VLOOKUP($B21,[1]Table2!$B$1:$Z$21,MATCH("xGA/90",[1]Table2!$B$1:$Z$1,0),0),"")</f>
        <v/>
      </c>
      <c r="CV90" s="41">
        <f>IFERROR(VLOOKUP(CV21,[1]Table2!$B$1:$Z$21,MATCH("xG/90",[1]Table2!$B$1:$Z$1,0),0)*VLOOKUP($B21,[1]Table2!$B$1:$Z$21,MATCH("xGA/90",[1]Table2!$B$1:$Z$1,0),0),"")</f>
        <v>2.3881048387096775</v>
      </c>
      <c r="CW90" s="41" t="str">
        <f>IFERROR(VLOOKUP(CW21,[1]Table2!$B$1:$Z$21,MATCH("xG/90",[1]Table2!$B$1:$Z$1,0),0)*VLOOKUP($B21,[1]Table2!$B$1:$Z$21,MATCH("xGA/90",[1]Table2!$B$1:$Z$1,0),0),"")</f>
        <v/>
      </c>
      <c r="CX90" s="41" t="str">
        <f>IFERROR(VLOOKUP(CX21,[1]Table2!$B$1:$Z$21,MATCH("xG/90",[1]Table2!$B$1:$Z$1,0),0)*VLOOKUP($B21,[1]Table2!$B$1:$Z$21,MATCH("xGA/90",[1]Table2!$B$1:$Z$1,0),0),"")</f>
        <v/>
      </c>
      <c r="CY90" s="41" t="str">
        <f>IFERROR(VLOOKUP(CY21,[1]Table2!$B$1:$Z$21,MATCH("xG/90",[1]Table2!$B$1:$Z$1,0),0)*VLOOKUP($B21,[1]Table2!$B$1:$Z$21,MATCH("xGA/90",[1]Table2!$B$1:$Z$1,0),0),"")</f>
        <v/>
      </c>
      <c r="CZ90" s="41" t="str">
        <f>IFERROR(VLOOKUP(CZ21,[1]Table2!$B$1:$Z$21,MATCH("xG/90",[1]Table2!$B$1:$Z$1,0),0)*VLOOKUP($B21,[1]Table2!$B$1:$Z$21,MATCH("xGA/90",[1]Table2!$B$1:$Z$1,0),0),"")</f>
        <v/>
      </c>
      <c r="DA90" s="41" t="str">
        <f>IFERROR(VLOOKUP(DA21,[1]Table2!$B$1:$Z$21,MATCH("xG/90",[1]Table2!$B$1:$Z$1,0),0)*VLOOKUP($B21,[1]Table2!$B$1:$Z$21,MATCH("xGA/90",[1]Table2!$B$1:$Z$1,0),0),"")</f>
        <v/>
      </c>
      <c r="DB90" s="41">
        <f>IFERROR(VLOOKUP(DB21,[1]Table2!$B$1:$Z$21,MATCH("xG/90",[1]Table2!$B$1:$Z$1,0),0)*VLOOKUP($B21,[1]Table2!$B$1:$Z$21,MATCH("xGA/90",[1]Table2!$B$1:$Z$1,0),0),"")</f>
        <v>1.5973046875000003</v>
      </c>
      <c r="DC90" s="41" t="str">
        <f>IFERROR(VLOOKUP(DC21,[1]Table2!$B$1:$Z$21,MATCH("xG/90",[1]Table2!$B$1:$Z$1,0),0)*VLOOKUP($B21,[1]Table2!$B$1:$Z$21,MATCH("xGA/90",[1]Table2!$B$1:$Z$1,0),0),"")</f>
        <v/>
      </c>
      <c r="DD90" s="41" t="str">
        <f>IFERROR(VLOOKUP(DD21,[1]Table2!$B$1:$Z$21,MATCH("xG/90",[1]Table2!$B$1:$Z$1,0),0)*VLOOKUP($B21,[1]Table2!$B$1:$Z$21,MATCH("xGA/90",[1]Table2!$B$1:$Z$1,0),0),"")</f>
        <v/>
      </c>
      <c r="DE90" s="41" t="str">
        <f>IFERROR(VLOOKUP(DE21,[1]Table2!$B$1:$Z$21,MATCH("xG/90",[1]Table2!$B$1:$Z$1,0),0)*VLOOKUP($B21,[1]Table2!$B$1:$Z$21,MATCH("xGA/90",[1]Table2!$B$1:$Z$1,0),0),"")</f>
        <v/>
      </c>
      <c r="DF90" s="41" t="str">
        <f>IFERROR(VLOOKUP(DF21,[1]Table2!$B$1:$Z$21,MATCH("xG/90",[1]Table2!$B$1:$Z$1,0),0)*VLOOKUP($B21,[1]Table2!$B$1:$Z$21,MATCH("xGA/90",[1]Table2!$B$1:$Z$1,0),0),"")</f>
        <v/>
      </c>
      <c r="DG90" s="41" t="str">
        <f>IFERROR(VLOOKUP(DG21,[1]Table2!$B$1:$Z$21,MATCH("xG/90",[1]Table2!$B$1:$Z$1,0),0)*VLOOKUP($B21,[1]Table2!$B$1:$Z$21,MATCH("xGA/90",[1]Table2!$B$1:$Z$1,0),0),"")</f>
        <v/>
      </c>
      <c r="DH90" s="41" t="str">
        <f>IFERROR(VLOOKUP(DH21,[1]Table2!$B$1:$Z$21,MATCH("xG/90",[1]Table2!$B$1:$Z$1,0),0)*VLOOKUP($B21,[1]Table2!$B$1:$Z$21,MATCH("xGA/90",[1]Table2!$B$1:$Z$1,0),0),"")</f>
        <v/>
      </c>
      <c r="DI90" s="41" t="str">
        <f>IFERROR(VLOOKUP(DI21,[1]Table2!$B$1:$Z$21,MATCH("xG/90",[1]Table2!$B$1:$Z$1,0),0)*VLOOKUP($B21,[1]Table2!$B$1:$Z$21,MATCH("xGA/90",[1]Table2!$B$1:$Z$1,0),0),"")</f>
        <v/>
      </c>
      <c r="DJ90" s="41" t="str">
        <f>IFERROR(VLOOKUP(DJ21,[1]Table2!$B$1:$Z$21,MATCH("xG/90",[1]Table2!$B$1:$Z$1,0),0)*VLOOKUP($B21,[1]Table2!$B$1:$Z$21,MATCH("xGA/90",[1]Table2!$B$1:$Z$1,0),0),"")</f>
        <v/>
      </c>
      <c r="DK90" s="41" t="str">
        <f>IFERROR(VLOOKUP(DK21,[1]Table2!$B$1:$Z$21,MATCH("xG/90",[1]Table2!$B$1:$Z$1,0),0)*VLOOKUP($B21,[1]Table2!$B$1:$Z$21,MATCH("xGA/90",[1]Table2!$B$1:$Z$1,0),0),"")</f>
        <v/>
      </c>
      <c r="DL90" s="41" t="str">
        <f>IFERROR(VLOOKUP(DL21,[1]Table2!$B$1:$Z$21,MATCH("xG/90",[1]Table2!$B$1:$Z$1,0),0)*VLOOKUP($B21,[1]Table2!$B$1:$Z$21,MATCH("xGA/90",[1]Table2!$B$1:$Z$1,0),0),"")</f>
        <v/>
      </c>
      <c r="DM90" s="41" t="str">
        <f>IFERROR(VLOOKUP(DM21,[1]Table2!$B$1:$Z$21,MATCH("xG/90",[1]Table2!$B$1:$Z$1,0),0)*VLOOKUP($B21,[1]Table2!$B$1:$Z$21,MATCH("xGA/90",[1]Table2!$B$1:$Z$1,0),0),"")</f>
        <v/>
      </c>
      <c r="DN90" s="41" t="str">
        <f>IFERROR(VLOOKUP(DN21,[1]Table2!$B$1:$Z$21,MATCH("xG/90",[1]Table2!$B$1:$Z$1,0),0)*VLOOKUP($B21,[1]Table2!$B$1:$Z$21,MATCH("xGA/90",[1]Table2!$B$1:$Z$1,0),0),"")</f>
        <v/>
      </c>
      <c r="DO90" s="41" t="str">
        <f>IFERROR(VLOOKUP(DO21,[1]Table2!$B$1:$Z$21,MATCH("xG/90",[1]Table2!$B$1:$Z$1,0),0)*VLOOKUP($B21,[1]Table2!$B$1:$Z$21,MATCH("xGA/90",[1]Table2!$B$1:$Z$1,0),0),"")</f>
        <v/>
      </c>
      <c r="DP90" s="41" t="str">
        <f>IFERROR(VLOOKUP(DP21,[1]Table2!$B$1:$Z$21,MATCH("xG/90",[1]Table2!$B$1:$Z$1,0),0)*VLOOKUP($B21,[1]Table2!$B$1:$Z$21,MATCH("xGA/90",[1]Table2!$B$1:$Z$1,0),0),"")</f>
        <v/>
      </c>
      <c r="DQ90" s="41" t="str">
        <f>IFERROR(VLOOKUP(DQ21,[1]Table2!$B$1:$Z$21,MATCH("xG/90",[1]Table2!$B$1:$Z$1,0),0)*VLOOKUP($B21,[1]Table2!$B$1:$Z$21,MATCH("xGA/90",[1]Table2!$B$1:$Z$1,0),0),"")</f>
        <v/>
      </c>
      <c r="DR90" s="41" t="str">
        <f>IFERROR(VLOOKUP(DR21,[1]Table2!$B$1:$Z$21,MATCH("xG/90",[1]Table2!$B$1:$Z$1,0),0)*VLOOKUP($B21,[1]Table2!$B$1:$Z$21,MATCH("xGA/90",[1]Table2!$B$1:$Z$1,0),0),"")</f>
        <v/>
      </c>
      <c r="DS90" s="41" t="str">
        <f>IFERROR(VLOOKUP(DS21,[1]Table2!$B$1:$Z$21,MATCH("xG/90",[1]Table2!$B$1:$Z$1,0),0)*VLOOKUP($B21,[1]Table2!$B$1:$Z$21,MATCH("xGA/90",[1]Table2!$B$1:$Z$1,0),0),"")</f>
        <v/>
      </c>
      <c r="DT90" s="41" t="str">
        <f>IFERROR(VLOOKUP(DT21,[1]Table2!$B$1:$Z$21,MATCH("xG/90",[1]Table2!$B$1:$Z$1,0),0)*VLOOKUP($B21,[1]Table2!$B$1:$Z$21,MATCH("xGA/90",[1]Table2!$B$1:$Z$1,0),0),"")</f>
        <v/>
      </c>
      <c r="DU90" s="41" t="str">
        <f>IFERROR(VLOOKUP(DU21,[1]Table2!$B$1:$Z$21,MATCH("xG/90",[1]Table2!$B$1:$Z$1,0),0)*VLOOKUP($B21,[1]Table2!$B$1:$Z$21,MATCH("xGA/90",[1]Table2!$B$1:$Z$1,0),0),"")</f>
        <v/>
      </c>
      <c r="DV90" s="41" t="str">
        <f>IFERROR(VLOOKUP(DV21,[1]Table2!$B$1:$Z$21,MATCH("xG/90",[1]Table2!$B$1:$Z$1,0),0)*VLOOKUP($B21,[1]Table2!$B$1:$Z$21,MATCH("xGA/90",[1]Table2!$B$1:$Z$1,0),0),"")</f>
        <v/>
      </c>
      <c r="DW90" s="41" t="str">
        <f>IFERROR(VLOOKUP(DW21,[1]Table2!$B$1:$Z$21,MATCH("xG/90",[1]Table2!$B$1:$Z$1,0),0)*VLOOKUP($B21,[1]Table2!$B$1:$Z$21,MATCH("xGA/90",[1]Table2!$B$1:$Z$1,0),0),"")</f>
        <v/>
      </c>
      <c r="DX90" s="41" t="str">
        <f>IFERROR(VLOOKUP(DX21,[1]Table2!$B$1:$Z$21,MATCH("xG/90",[1]Table2!$B$1:$Z$1,0),0)*VLOOKUP($B21,[1]Table2!$B$1:$Z$21,MATCH("xGA/90",[1]Table2!$B$1:$Z$1,0),0),"")</f>
        <v/>
      </c>
      <c r="DY90" s="41" t="str">
        <f>IFERROR(VLOOKUP(DY21,[1]Table2!$B$1:$Z$21,MATCH("xG/90",[1]Table2!$B$1:$Z$1,0),0)*VLOOKUP($B21,[1]Table2!$B$1:$Z$21,MATCH("xGA/90",[1]Table2!$B$1:$Z$1,0),0),"")</f>
        <v/>
      </c>
      <c r="DZ90" s="41" t="str">
        <f>IFERROR(VLOOKUP(DZ21,[1]Table2!$B$1:$Z$21,MATCH("xG/90",[1]Table2!$B$1:$Z$1,0),0)*VLOOKUP($B21,[1]Table2!$B$1:$Z$21,MATCH("xGA/90",[1]Table2!$B$1:$Z$1,0),0),"")</f>
        <v/>
      </c>
      <c r="EA90" s="41" t="str">
        <f>IFERROR(VLOOKUP(EA21,[1]Table2!$B$1:$Z$21,MATCH("xG/90",[1]Table2!$B$1:$Z$1,0),0)*VLOOKUP($B21,[1]Table2!$B$1:$Z$21,MATCH("xGA/90",[1]Table2!$B$1:$Z$1,0),0),"")</f>
        <v/>
      </c>
      <c r="EB90" s="41" t="str">
        <f>IFERROR(VLOOKUP(EB21,[1]Table2!$B$1:$Z$21,MATCH("xG/90",[1]Table2!$B$1:$Z$1,0),0)*VLOOKUP($B21,[1]Table2!$B$1:$Z$21,MATCH("xGA/90",[1]Table2!$B$1:$Z$1,0),0),"")</f>
        <v/>
      </c>
      <c r="EC90" s="41" t="str">
        <f>IFERROR(VLOOKUP(EC21,[1]Table2!$B$1:$Z$21,MATCH("xG/90",[1]Table2!$B$1:$Z$1,0),0)*VLOOKUP($B21,[1]Table2!$B$1:$Z$21,MATCH("xGA/90",[1]Table2!$B$1:$Z$1,0),0),"")</f>
        <v/>
      </c>
      <c r="ED90" s="41" t="str">
        <f>IFERROR(VLOOKUP(ED21,[1]Table2!$B$1:$Z$21,MATCH("xG/90",[1]Table2!$B$1:$Z$1,0),0)*VLOOKUP($B21,[1]Table2!$B$1:$Z$21,MATCH("xGA/90",[1]Table2!$B$1:$Z$1,0),0),"")</f>
        <v/>
      </c>
      <c r="EE90" s="41" t="str">
        <f>IFERROR(VLOOKUP(EE21,[1]Table2!$B$1:$Z$21,MATCH("xG/90",[1]Table2!$B$1:$Z$1,0),0)*VLOOKUP($B21,[1]Table2!$B$1:$Z$21,MATCH("xGA/90",[1]Table2!$B$1:$Z$1,0),0),"")</f>
        <v/>
      </c>
      <c r="EF90" s="41" t="str">
        <f>IFERROR(VLOOKUP(EF21,[1]Table2!$B$1:$Z$21,MATCH("xG/90",[1]Table2!$B$1:$Z$1,0),0)*VLOOKUP($B21,[1]Table2!$B$1:$Z$21,MATCH("xGA/90",[1]Table2!$B$1:$Z$1,0),0),"")</f>
        <v/>
      </c>
      <c r="EG90" s="41" t="str">
        <f>IFERROR(VLOOKUP(EG21,[1]Table2!$B$1:$Z$21,MATCH("xG/90",[1]Table2!$B$1:$Z$1,0),0)*VLOOKUP($B21,[1]Table2!$B$1:$Z$21,MATCH("xGA/90",[1]Table2!$B$1:$Z$1,0),0),"")</f>
        <v/>
      </c>
      <c r="EH90" s="41" t="str">
        <f>IFERROR(VLOOKUP(EH21,[1]Table2!$B$1:$Z$21,MATCH("xG/90",[1]Table2!$B$1:$Z$1,0),0)*VLOOKUP($B21,[1]Table2!$B$1:$Z$21,MATCH("xGA/90",[1]Table2!$B$1:$Z$1,0),0),"")</f>
        <v/>
      </c>
      <c r="EI90" s="41" t="str">
        <f>IFERROR(VLOOKUP(EI21,[1]Table2!$B$1:$Z$21,MATCH("xG/90",[1]Table2!$B$1:$Z$1,0),0)*VLOOKUP($B21,[1]Table2!$B$1:$Z$21,MATCH("xGA/90",[1]Table2!$B$1:$Z$1,0),0),"")</f>
        <v/>
      </c>
      <c r="EJ90" s="41" t="str">
        <f>IFERROR(VLOOKUP(EJ21,[1]Table2!$B$1:$Z$21,MATCH("xG/90",[1]Table2!$B$1:$Z$1,0),0)*VLOOKUP($B21,[1]Table2!$B$1:$Z$21,MATCH("xGA/90",[1]Table2!$B$1:$Z$1,0),0),"")</f>
        <v/>
      </c>
      <c r="EK90" s="41" t="str">
        <f>IFERROR(VLOOKUP(EK21,[1]Table2!$B$1:$Z$21,MATCH("xG/90",[1]Table2!$B$1:$Z$1,0),0)*VLOOKUP($B21,[1]Table2!$B$1:$Z$21,MATCH("xGA/90",[1]Table2!$B$1:$Z$1,0),0),"")</f>
        <v/>
      </c>
      <c r="EL90" s="41" t="str">
        <f>IFERROR(VLOOKUP(EL21,[1]Table2!$B$1:$Z$21,MATCH("xG/90",[1]Table2!$B$1:$Z$1,0),0)*VLOOKUP($B21,[1]Table2!$B$1:$Z$21,MATCH("xGA/90",[1]Table2!$B$1:$Z$1,0),0),"")</f>
        <v/>
      </c>
      <c r="EM90" s="41" t="str">
        <f>IFERROR(VLOOKUP(EM21,[1]Table2!$B$1:$Z$21,MATCH("xG/90",[1]Table2!$B$1:$Z$1,0),0)*VLOOKUP($B21,[1]Table2!$B$1:$Z$21,MATCH("xGA/90",[1]Table2!$B$1:$Z$1,0),0),"")</f>
        <v/>
      </c>
      <c r="EN90" s="41" t="str">
        <f>IFERROR(VLOOKUP(EN21,[1]Table2!$B$1:$Z$21,MATCH("xG/90",[1]Table2!$B$1:$Z$1,0),0)*VLOOKUP($B21,[1]Table2!$B$1:$Z$21,MATCH("xGA/90",[1]Table2!$B$1:$Z$1,0),0),"")</f>
        <v/>
      </c>
      <c r="EO90" s="41" t="str">
        <f>IFERROR(VLOOKUP(EO21,[1]Table2!$B$1:$Z$21,MATCH("xG/90",[1]Table2!$B$1:$Z$1,0),0)*VLOOKUP($B21,[1]Table2!$B$1:$Z$21,MATCH("xGA/90",[1]Table2!$B$1:$Z$1,0),0),"")</f>
        <v/>
      </c>
      <c r="EP90" s="41" t="str">
        <f>IFERROR(VLOOKUP(EP21,[1]Table2!$B$1:$Z$21,MATCH("xG/90",[1]Table2!$B$1:$Z$1,0),0)*VLOOKUP($B21,[1]Table2!$B$1:$Z$21,MATCH("xGA/90",[1]Table2!$B$1:$Z$1,0),0),"")</f>
        <v/>
      </c>
      <c r="EQ90" s="41" t="str">
        <f>IFERROR(VLOOKUP(EQ21,[1]Table2!$B$1:$Z$21,MATCH("xG/90",[1]Table2!$B$1:$Z$1,0),0)*VLOOKUP($B21,[1]Table2!$B$1:$Z$21,MATCH("xGA/90",[1]Table2!$B$1:$Z$1,0),0),"")</f>
        <v/>
      </c>
      <c r="ER90" s="41" t="str">
        <f>IFERROR(VLOOKUP(ER21,[1]Table2!$B$1:$Z$21,MATCH("xG/90",[1]Table2!$B$1:$Z$1,0),0)*VLOOKUP($B21,[1]Table2!$B$1:$Z$21,MATCH("xGA/90",[1]Table2!$B$1:$Z$1,0),0),"")</f>
        <v/>
      </c>
      <c r="ES90" s="41" t="str">
        <f>IFERROR(VLOOKUP(ES21,[1]Table2!$B$1:$Z$21,MATCH("xG/90",[1]Table2!$B$1:$Z$1,0),0)*VLOOKUP($B21,[1]Table2!$B$1:$Z$21,MATCH("xGA/90",[1]Table2!$B$1:$Z$1,0),0),"")</f>
        <v/>
      </c>
      <c r="ET90" s="41">
        <f>IFERROR(VLOOKUP(ET21,[1]Table2!$B$1:$Z$21,MATCH("xG/90",[1]Table2!$B$1:$Z$1,0),0)*VLOOKUP($B21,[1]Table2!$B$1:$Z$21,MATCH("xGA/90",[1]Table2!$B$1:$Z$1,0),0),"")</f>
        <v>1.9272265625</v>
      </c>
      <c r="EU90" s="41" t="str">
        <f>IFERROR(VLOOKUP(EU21,[1]Table2!$B$1:$Z$21,MATCH("xG/90",[1]Table2!$B$1:$Z$1,0),0)*VLOOKUP($B21,[1]Table2!$B$1:$Z$21,MATCH("xGA/90",[1]Table2!$B$1:$Z$1,0),0),"")</f>
        <v/>
      </c>
      <c r="EV90" s="41" t="str">
        <f>IFERROR(VLOOKUP(EV21,[1]Table2!$B$1:$Z$21,MATCH("xG/90",[1]Table2!$B$1:$Z$1,0),0)*VLOOKUP($B21,[1]Table2!$B$1:$Z$21,MATCH("xGA/90",[1]Table2!$B$1:$Z$1,0),0),"")</f>
        <v/>
      </c>
      <c r="EW90" s="41" t="str">
        <f>IFERROR(VLOOKUP(EW21,[1]Table2!$B$1:$Z$21,MATCH("xG/90",[1]Table2!$B$1:$Z$1,0),0)*VLOOKUP($B21,[1]Table2!$B$1:$Z$21,MATCH("xGA/90",[1]Table2!$B$1:$Z$1,0),0),"")</f>
        <v/>
      </c>
      <c r="EX90" s="41" t="str">
        <f>IFERROR(VLOOKUP(EX21,[1]Table2!$B$1:$Z$21,MATCH("xG/90",[1]Table2!$B$1:$Z$1,0),0)*VLOOKUP($B21,[1]Table2!$B$1:$Z$21,MATCH("xGA/90",[1]Table2!$B$1:$Z$1,0),0),"")</f>
        <v/>
      </c>
      <c r="EY90" s="41" t="str">
        <f>IFERROR(VLOOKUP(EY21,[1]Table2!$B$1:$Z$21,MATCH("xG/90",[1]Table2!$B$1:$Z$1,0),0)*VLOOKUP($B21,[1]Table2!$B$1:$Z$21,MATCH("xGA/90",[1]Table2!$B$1:$Z$1,0),0),"")</f>
        <v/>
      </c>
      <c r="EZ90" s="41">
        <f>IFERROR(VLOOKUP(EZ21,[1]Table2!$B$1:$Z$21,MATCH("xG/90",[1]Table2!$B$1:$Z$1,0),0)*VLOOKUP($B21,[1]Table2!$B$1:$Z$21,MATCH("xGA/90",[1]Table2!$B$1:$Z$1,0),0),"")</f>
        <v>1.6817968750000001</v>
      </c>
      <c r="FA90" s="41" t="str">
        <f>IFERROR(VLOOKUP(FA21,[1]Table2!$B$1:$Z$21,MATCH("xG/90",[1]Table2!$B$1:$Z$1,0),0)*VLOOKUP($B21,[1]Table2!$B$1:$Z$21,MATCH("xGA/90",[1]Table2!$B$1:$Z$1,0),0),"")</f>
        <v/>
      </c>
      <c r="FB90" s="41" t="str">
        <f>IFERROR(VLOOKUP(FB21,[1]Table2!$B$1:$Z$21,MATCH("xG/90",[1]Table2!$B$1:$Z$1,0),0)*VLOOKUP($B21,[1]Table2!$B$1:$Z$21,MATCH("xGA/90",[1]Table2!$B$1:$Z$1,0),0),"")</f>
        <v/>
      </c>
      <c r="FC90" s="41">
        <f>IFERROR(VLOOKUP(FC21,[1]Table2!$B$1:$Z$21,MATCH("xG/90",[1]Table2!$B$1:$Z$1,0),0)*VLOOKUP($B21,[1]Table2!$B$1:$Z$21,MATCH("xGA/90",[1]Table2!$B$1:$Z$1,0),0),"")</f>
        <v>1.2673828125000002</v>
      </c>
      <c r="FD90" s="41" t="str">
        <f>IFERROR(VLOOKUP(FD21,[1]Table2!$B$1:$Z$21,MATCH("xG/90",[1]Table2!$B$1:$Z$1,0),0)*VLOOKUP($B21,[1]Table2!$B$1:$Z$21,MATCH("xGA/90",[1]Table2!$B$1:$Z$1,0),0),"")</f>
        <v/>
      </c>
      <c r="FE90" s="41" t="str">
        <f>IFERROR(VLOOKUP(FE21,[1]Table2!$B$1:$Z$21,MATCH("xG/90",[1]Table2!$B$1:$Z$1,0),0)*VLOOKUP($B21,[1]Table2!$B$1:$Z$21,MATCH("xGA/90",[1]Table2!$B$1:$Z$1,0),0),"")</f>
        <v/>
      </c>
      <c r="FF90" s="41" t="str">
        <f>IFERROR(VLOOKUP(FF21,[1]Table2!$B$1:$Z$21,MATCH("xG/90",[1]Table2!$B$1:$Z$1,0),0)*VLOOKUP($B21,[1]Table2!$B$1:$Z$21,MATCH("xGA/90",[1]Table2!$B$1:$Z$1,0),0),"")</f>
        <v/>
      </c>
      <c r="FG90" s="41" t="str">
        <f>IFERROR(VLOOKUP(FG21,[1]Table2!$B$1:$Z$21,MATCH("xG/90",[1]Table2!$B$1:$Z$1,0),0)*VLOOKUP($B21,[1]Table2!$B$1:$Z$21,MATCH("xGA/90",[1]Table2!$B$1:$Z$1,0),0),"")</f>
        <v/>
      </c>
      <c r="FH90" s="41" t="str">
        <f>IFERROR(VLOOKUP(FH21,[1]Table2!$B$1:$Z$21,MATCH("xG/90",[1]Table2!$B$1:$Z$1,0),0)*VLOOKUP($B21,[1]Table2!$B$1:$Z$21,MATCH("xGA/90",[1]Table2!$B$1:$Z$1,0),0),"")</f>
        <v/>
      </c>
      <c r="FI90" s="41" t="str">
        <f>IFERROR(VLOOKUP(FI21,[1]Table2!$B$1:$Z$21,MATCH("xG/90",[1]Table2!$B$1:$Z$1,0),0)*VLOOKUP($B21,[1]Table2!$B$1:$Z$21,MATCH("xGA/90",[1]Table2!$B$1:$Z$1,0),0),"")</f>
        <v/>
      </c>
      <c r="FJ90" s="41" t="str">
        <f>IFERROR(VLOOKUP(FJ21,[1]Table2!$B$1:$Z$21,MATCH("xG/90",[1]Table2!$B$1:$Z$1,0),0)*VLOOKUP($B21,[1]Table2!$B$1:$Z$21,MATCH("xGA/90",[1]Table2!$B$1:$Z$1,0),0),"")</f>
        <v/>
      </c>
      <c r="FK90" s="41" t="str">
        <f>IFERROR(VLOOKUP(FK21,[1]Table2!$B$1:$Z$21,MATCH("xG/90",[1]Table2!$B$1:$Z$1,0),0)*VLOOKUP($B21,[1]Table2!$B$1:$Z$21,MATCH("xGA/90",[1]Table2!$B$1:$Z$1,0),0),"")</f>
        <v/>
      </c>
      <c r="FL90" s="41" t="str">
        <f>IFERROR(VLOOKUP(FL21,[1]Table2!$B$1:$Z$21,MATCH("xG/90",[1]Table2!$B$1:$Z$1,0),0)*VLOOKUP($B21,[1]Table2!$B$1:$Z$21,MATCH("xGA/90",[1]Table2!$B$1:$Z$1,0),0),"")</f>
        <v/>
      </c>
      <c r="FM90" s="41" t="str">
        <f>IFERROR(VLOOKUP(FM21,[1]Table2!$B$1:$Z$21,MATCH("xG/90",[1]Table2!$B$1:$Z$1,0),0)*VLOOKUP($B21,[1]Table2!$B$1:$Z$21,MATCH("xGA/90",[1]Table2!$B$1:$Z$1,0),0),"")</f>
        <v/>
      </c>
      <c r="FN90" s="41">
        <f>IFERROR(VLOOKUP(FN21,[1]Table2!$B$1:$Z$21,MATCH("xG/90",[1]Table2!$B$1:$Z$1,0),0)*VLOOKUP($B21,[1]Table2!$B$1:$Z$21,MATCH("xGA/90",[1]Table2!$B$1:$Z$1,0),0),"")</f>
        <v>2.5790234375000001</v>
      </c>
      <c r="FO90" s="41" t="str">
        <f>IFERROR(VLOOKUP(FO21,[1]Table2!$B$1:$Z$21,MATCH("xG/90",[1]Table2!$B$1:$Z$1,0),0)*VLOOKUP($B21,[1]Table2!$B$1:$Z$21,MATCH("xGA/90",[1]Table2!$B$1:$Z$1,0),0),"")</f>
        <v/>
      </c>
      <c r="FP90" s="41" t="str">
        <f>IFERROR(VLOOKUP(FP21,[1]Table2!$B$1:$Z$21,MATCH("xG/90",[1]Table2!$B$1:$Z$1,0),0)*VLOOKUP($B21,[1]Table2!$B$1:$Z$21,MATCH("xGA/90",[1]Table2!$B$1:$Z$1,0),0),"")</f>
        <v/>
      </c>
      <c r="FQ90" s="41" t="str">
        <f>IFERROR(VLOOKUP(FQ21,[1]Table2!$B$1:$Z$21,MATCH("xG/90",[1]Table2!$B$1:$Z$1,0),0)*VLOOKUP($B21,[1]Table2!$B$1:$Z$21,MATCH("xGA/90",[1]Table2!$B$1:$Z$1,0),0),"")</f>
        <v/>
      </c>
      <c r="FR90" s="41">
        <f>IFERROR(VLOOKUP(FR21,[1]Table2!$B$1:$Z$21,MATCH("xG/90",[1]Table2!$B$1:$Z$1,0),0)*VLOOKUP($B21,[1]Table2!$B$1:$Z$21,MATCH("xGA/90",[1]Table2!$B$1:$Z$1,0),0),"")</f>
        <v>2.7252083333333337</v>
      </c>
      <c r="FS90" s="41" t="str">
        <f>IFERROR(VLOOKUP(FS21,[1]Table2!$B$1:$Z$21,MATCH("xG/90",[1]Table2!$B$1:$Z$1,0),0)*VLOOKUP($B21,[1]Table2!$B$1:$Z$21,MATCH("xGA/90",[1]Table2!$B$1:$Z$1,0),0),"")</f>
        <v/>
      </c>
      <c r="FT90" s="41" t="str">
        <f>IFERROR(VLOOKUP(FT21,[1]Table2!$B$1:$Z$21,MATCH("xG/90",[1]Table2!$B$1:$Z$1,0),0)*VLOOKUP($B21,[1]Table2!$B$1:$Z$21,MATCH("xGA/90",[1]Table2!$B$1:$Z$1,0),0),"")</f>
        <v/>
      </c>
      <c r="FU90" s="41" t="str">
        <f>IFERROR(VLOOKUP(FU21,[1]Table2!$B$1:$Z$21,MATCH("xG/90",[1]Table2!$B$1:$Z$1,0),0)*VLOOKUP($B21,[1]Table2!$B$1:$Z$21,MATCH("xGA/90",[1]Table2!$B$1:$Z$1,0),0),"")</f>
        <v/>
      </c>
      <c r="FV90" s="41">
        <f>IFERROR(VLOOKUP(FV21,[1]Table2!$B$1:$Z$21,MATCH("xG/90",[1]Table2!$B$1:$Z$1,0),0)*VLOOKUP($B21,[1]Table2!$B$1:$Z$21,MATCH("xGA/90",[1]Table2!$B$1:$Z$1,0),0),"")</f>
        <v>1.6031451612903227</v>
      </c>
      <c r="FW90" s="41" t="str">
        <f>IFERROR(VLOOKUP(FW21,[1]Table2!$B$1:$Z$21,MATCH("xG/90",[1]Table2!$B$1:$Z$1,0),0)*VLOOKUP($B21,[1]Table2!$B$1:$Z$21,MATCH("xGA/90",[1]Table2!$B$1:$Z$1,0),0),"")</f>
        <v/>
      </c>
      <c r="FX90" s="41" t="str">
        <f>IFERROR(VLOOKUP(FX21,[1]Table2!$B$1:$Z$21,MATCH("xG/90",[1]Table2!$B$1:$Z$1,0),0)*VLOOKUP($B21,[1]Table2!$B$1:$Z$21,MATCH("xGA/90",[1]Table2!$B$1:$Z$1,0),0),"")</f>
        <v/>
      </c>
      <c r="FY90" s="41" t="str">
        <f>IFERROR(VLOOKUP(FY21,[1]Table2!$B$1:$Z$21,MATCH("xG/90",[1]Table2!$B$1:$Z$1,0),0)*VLOOKUP($B21,[1]Table2!$B$1:$Z$21,MATCH("xGA/90",[1]Table2!$B$1:$Z$1,0),0),"")</f>
        <v/>
      </c>
      <c r="FZ90" s="41" t="str">
        <f>IFERROR(VLOOKUP(FZ21,[1]Table2!$B$1:$Z$21,MATCH("xG/90",[1]Table2!$B$1:$Z$1,0),0)*VLOOKUP($B21,[1]Table2!$B$1:$Z$21,MATCH("xGA/90",[1]Table2!$B$1:$Z$1,0),0),"")</f>
        <v/>
      </c>
      <c r="GA90" s="41" t="str">
        <f>IFERROR(VLOOKUP(GA21,[1]Table2!$B$1:$Z$21,MATCH("xG/90",[1]Table2!$B$1:$Z$1,0),0)*VLOOKUP($B21,[1]Table2!$B$1:$Z$21,MATCH("xGA/90",[1]Table2!$B$1:$Z$1,0),0),"")</f>
        <v/>
      </c>
      <c r="GB90" s="41" t="str">
        <f>IFERROR(VLOOKUP(GB21,[1]Table2!$B$1:$Z$21,MATCH("xG/90",[1]Table2!$B$1:$Z$1,0),0)*VLOOKUP($B21,[1]Table2!$B$1:$Z$21,MATCH("xGA/90",[1]Table2!$B$1:$Z$1,0),0),"")</f>
        <v/>
      </c>
      <c r="GC90" s="41" t="str">
        <f>IFERROR(VLOOKUP(GC21,[1]Table2!$B$1:$Z$21,MATCH("xG/90",[1]Table2!$B$1:$Z$1,0),0)*VLOOKUP($B21,[1]Table2!$B$1:$Z$21,MATCH("xGA/90",[1]Table2!$B$1:$Z$1,0),0),"")</f>
        <v/>
      </c>
      <c r="GD90" s="41" t="str">
        <f>IFERROR(VLOOKUP(GD21,[1]Table2!$B$1:$Z$21,MATCH("xG/90",[1]Table2!$B$1:$Z$1,0),0)*VLOOKUP($B21,[1]Table2!$B$1:$Z$21,MATCH("xGA/90",[1]Table2!$B$1:$Z$1,0),0),"")</f>
        <v/>
      </c>
      <c r="GE90" s="41" t="str">
        <f>IFERROR(VLOOKUP(GE21,[1]Table2!$B$1:$Z$21,MATCH("xG/90",[1]Table2!$B$1:$Z$1,0),0)*VLOOKUP($B21,[1]Table2!$B$1:$Z$21,MATCH("xGA/90",[1]Table2!$B$1:$Z$1,0),0),"")</f>
        <v/>
      </c>
      <c r="GF90" s="41" t="str">
        <f>IFERROR(VLOOKUP(GF21,[1]Table2!$B$1:$Z$21,MATCH("xG/90",[1]Table2!$B$1:$Z$1,0),0)*VLOOKUP($B21,[1]Table2!$B$1:$Z$21,MATCH("xGA/90",[1]Table2!$B$1:$Z$1,0),0),"")</f>
        <v/>
      </c>
      <c r="GG90" s="41" t="str">
        <f>IFERROR(VLOOKUP(GG21,[1]Table2!$B$1:$Z$21,MATCH("xG/90",[1]Table2!$B$1:$Z$1,0),0)*VLOOKUP($B21,[1]Table2!$B$1:$Z$21,MATCH("xGA/90",[1]Table2!$B$1:$Z$1,0),0),"")</f>
        <v/>
      </c>
      <c r="GH90" s="41" t="str">
        <f>IFERROR(VLOOKUP(GH21,[1]Table2!$B$1:$Z$21,MATCH("xG/90",[1]Table2!$B$1:$Z$1,0),0)*VLOOKUP($B21,[1]Table2!$B$1:$Z$21,MATCH("xGA/90",[1]Table2!$B$1:$Z$1,0),0),"")</f>
        <v/>
      </c>
      <c r="GI90" s="41">
        <f>IFERROR(VLOOKUP(GI21,[1]Table2!$B$1:$Z$21,MATCH("xG/90",[1]Table2!$B$1:$Z$1,0),0)*VLOOKUP($B21,[1]Table2!$B$1:$Z$21,MATCH("xGA/90",[1]Table2!$B$1:$Z$1,0),0),"")</f>
        <v>2.7252083333333337</v>
      </c>
      <c r="GJ90" s="41" t="str">
        <f>IFERROR(VLOOKUP(GJ21,[1]Table2!$B$1:$Z$21,MATCH("xG/90",[1]Table2!$B$1:$Z$1,0),0)*VLOOKUP($B21,[1]Table2!$B$1:$Z$21,MATCH("xGA/90",[1]Table2!$B$1:$Z$1,0),0),"")</f>
        <v/>
      </c>
      <c r="GK90" s="41" t="str">
        <f>IFERROR(VLOOKUP(GK21,[1]Table2!$B$1:$Z$21,MATCH("xG/90",[1]Table2!$B$1:$Z$1,0),0)*VLOOKUP($B21,[1]Table2!$B$1:$Z$21,MATCH("xGA/90",[1]Table2!$B$1:$Z$1,0),0),"")</f>
        <v/>
      </c>
      <c r="GL90" s="41" t="str">
        <f>IFERROR(VLOOKUP(GL21,[1]Table2!$B$1:$Z$21,MATCH("xG/90",[1]Table2!$B$1:$Z$1,0),0)*VLOOKUP($B21,[1]Table2!$B$1:$Z$21,MATCH("xGA/90",[1]Table2!$B$1:$Z$1,0),0),"")</f>
        <v/>
      </c>
      <c r="GM90" s="41" t="str">
        <f>IFERROR(VLOOKUP(GM21,[1]Table2!$B$1:$Z$21,MATCH("xG/90",[1]Table2!$B$1:$Z$1,0),0)*VLOOKUP($B21,[1]Table2!$B$1:$Z$21,MATCH("xGA/90",[1]Table2!$B$1:$Z$1,0),0),"")</f>
        <v/>
      </c>
      <c r="GN90" s="41" t="str">
        <f>IFERROR(VLOOKUP(GN21,[1]Table2!$B$1:$Z$21,MATCH("xG/90",[1]Table2!$B$1:$Z$1,0),0)*VLOOKUP($B21,[1]Table2!$B$1:$Z$21,MATCH("xGA/90",[1]Table2!$B$1:$Z$1,0),0),"")</f>
        <v/>
      </c>
      <c r="GO90" s="41">
        <f>IFERROR(VLOOKUP(GO21,[1]Table2!$B$1:$Z$21,MATCH("xG/90",[1]Table2!$B$1:$Z$1,0),0)*VLOOKUP($B21,[1]Table2!$B$1:$Z$21,MATCH("xGA/90",[1]Table2!$B$1:$Z$1,0),0),"")</f>
        <v>1.62546875</v>
      </c>
      <c r="GP90" s="41" t="str">
        <f>IFERROR(VLOOKUP(GP21,[1]Table2!$B$1:$Z$21,MATCH("xG/90",[1]Table2!$B$1:$Z$1,0),0)*VLOOKUP($B21,[1]Table2!$B$1:$Z$21,MATCH("xGA/90",[1]Table2!$B$1:$Z$1,0),0),"")</f>
        <v/>
      </c>
      <c r="GQ90" s="41" t="str">
        <f>IFERROR(VLOOKUP(GQ21,[1]Table2!$B$1:$Z$21,MATCH("xG/90",[1]Table2!$B$1:$Z$1,0),0)*VLOOKUP($B21,[1]Table2!$B$1:$Z$21,MATCH("xGA/90",[1]Table2!$B$1:$Z$1,0),0),"")</f>
        <v/>
      </c>
      <c r="GR90" s="41" t="str">
        <f>IFERROR(VLOOKUP(GR21,[1]Table2!$B$1:$Z$21,MATCH("xG/90",[1]Table2!$B$1:$Z$1,0),0)*VLOOKUP($B21,[1]Table2!$B$1:$Z$21,MATCH("xGA/90",[1]Table2!$B$1:$Z$1,0),0),"")</f>
        <v/>
      </c>
      <c r="GS90" s="41" t="str">
        <f>IFERROR(VLOOKUP(GS21,[1]Table2!$B$1:$Z$21,MATCH("xG/90",[1]Table2!$B$1:$Z$1,0),0)*VLOOKUP($B21,[1]Table2!$B$1:$Z$21,MATCH("xGA/90",[1]Table2!$B$1:$Z$1,0),0),"")</f>
        <v/>
      </c>
      <c r="GT90" s="41" t="str">
        <f>IFERROR(VLOOKUP(GT21,[1]Table2!$B$1:$Z$21,MATCH("xG/90",[1]Table2!$B$1:$Z$1,0),0)*VLOOKUP($B21,[1]Table2!$B$1:$Z$21,MATCH("xGA/90",[1]Table2!$B$1:$Z$1,0),0),"")</f>
        <v/>
      </c>
      <c r="GU90" s="41" t="str">
        <f>IFERROR(VLOOKUP(GU21,[1]Table2!$B$1:$Z$21,MATCH("xG/90",[1]Table2!$B$1:$Z$1,0),0)*VLOOKUP($B21,[1]Table2!$B$1:$Z$21,MATCH("xGA/90",[1]Table2!$B$1:$Z$1,0),0),"")</f>
        <v/>
      </c>
      <c r="GV90" s="41" t="str">
        <f>IFERROR(VLOOKUP(GV21,[1]Table2!$B$1:$Z$21,MATCH("xG/90",[1]Table2!$B$1:$Z$1,0),0)*VLOOKUP($B21,[1]Table2!$B$1:$Z$21,MATCH("xGA/90",[1]Table2!$B$1:$Z$1,0),0),"")</f>
        <v/>
      </c>
      <c r="GW90" s="41">
        <f>IFERROR(VLOOKUP(GW21,[1]Table2!$B$1:$Z$21,MATCH("xG/90",[1]Table2!$B$1:$Z$1,0),0)*VLOOKUP($B21,[1]Table2!$B$1:$Z$21,MATCH("xGA/90",[1]Table2!$B$1:$Z$1,0),0),"")</f>
        <v>1.7069758064516132</v>
      </c>
      <c r="GX90" s="41" t="str">
        <f>IFERROR(VLOOKUP(GX21,[1]Table2!$B$1:$Z$21,MATCH("xG/90",[1]Table2!$B$1:$Z$1,0),0)*VLOOKUP($B21,[1]Table2!$B$1:$Z$21,MATCH("xGA/90",[1]Table2!$B$1:$Z$1,0),0),"")</f>
        <v/>
      </c>
      <c r="GY90" s="41" t="str">
        <f>IFERROR(VLOOKUP(GY21,[1]Table2!$B$1:$Z$21,MATCH("xG/90",[1]Table2!$B$1:$Z$1,0),0)*VLOOKUP($B21,[1]Table2!$B$1:$Z$21,MATCH("xGA/90",[1]Table2!$B$1:$Z$1,0),0),"")</f>
        <v/>
      </c>
      <c r="GZ90" s="41" t="str">
        <f>IFERROR(VLOOKUP(GZ21,[1]Table2!$B$1:$Z$21,MATCH("xG/90",[1]Table2!$B$1:$Z$1,0),0)*VLOOKUP($B21,[1]Table2!$B$1:$Z$21,MATCH("xGA/90",[1]Table2!$B$1:$Z$1,0),0),"")</f>
        <v/>
      </c>
      <c r="HA90" s="41" t="str">
        <f>IFERROR(VLOOKUP(HA21,[1]Table2!$B$1:$Z$21,MATCH("xG/90",[1]Table2!$B$1:$Z$1,0),0)*VLOOKUP($B21,[1]Table2!$B$1:$Z$21,MATCH("xGA/90",[1]Table2!$B$1:$Z$1,0),0),"")</f>
        <v/>
      </c>
      <c r="HB90" s="41" t="str">
        <f>IFERROR(VLOOKUP(HB21,[1]Table2!$B$1:$Z$21,MATCH("xG/90",[1]Table2!$B$1:$Z$1,0),0)*VLOOKUP($B21,[1]Table2!$B$1:$Z$21,MATCH("xGA/90",[1]Table2!$B$1:$Z$1,0),0),"")</f>
        <v/>
      </c>
      <c r="HC90" s="41" t="str">
        <f>IFERROR(VLOOKUP(HC21,[1]Table2!$B$1:$Z$21,MATCH("xG/90",[1]Table2!$B$1:$Z$1,0),0)*VLOOKUP($B21,[1]Table2!$B$1:$Z$21,MATCH("xGA/90",[1]Table2!$B$1:$Z$1,0),0),"")</f>
        <v/>
      </c>
      <c r="HD90" s="41">
        <f>IFERROR(VLOOKUP(HD21,[1]Table2!$B$1:$Z$21,MATCH("xG/90",[1]Table2!$B$1:$Z$1,0),0)*VLOOKUP($B21,[1]Table2!$B$1:$Z$21,MATCH("xGA/90",[1]Table2!$B$1:$Z$1,0),0),"")</f>
        <v>1.6405241935483872</v>
      </c>
      <c r="HE90" s="41" t="str">
        <f>IFERROR(VLOOKUP(HE21,[1]Table2!$B$1:$Z$21,MATCH("xG/90",[1]Table2!$B$1:$Z$1,0),0)*VLOOKUP($B21,[1]Table2!$B$1:$Z$21,MATCH("xGA/90",[1]Table2!$B$1:$Z$1,0),0),"")</f>
        <v/>
      </c>
      <c r="HF90" s="41" t="str">
        <f>IFERROR(VLOOKUP(HF21,[1]Table2!$B$1:$Z$21,MATCH("xG/90",[1]Table2!$B$1:$Z$1,0),0)*VLOOKUP($B21,[1]Table2!$B$1:$Z$21,MATCH("xGA/90",[1]Table2!$B$1:$Z$1,0),0),"")</f>
        <v/>
      </c>
      <c r="HG90" s="41" t="str">
        <f>IFERROR(VLOOKUP(HG21,[1]Table2!$B$1:$Z$21,MATCH("xG/90",[1]Table2!$B$1:$Z$1,0),0)*VLOOKUP($B21,[1]Table2!$B$1:$Z$21,MATCH("xGA/90",[1]Table2!$B$1:$Z$1,0),0),"")</f>
        <v/>
      </c>
      <c r="HH90" s="41" t="str">
        <f>IFERROR(VLOOKUP(HH21,[1]Table2!$B$1:$Z$21,MATCH("xG/90",[1]Table2!$B$1:$Z$1,0),0)*VLOOKUP($B21,[1]Table2!$B$1:$Z$21,MATCH("xGA/90",[1]Table2!$B$1:$Z$1,0),0),"")</f>
        <v/>
      </c>
      <c r="HI90" s="41" t="str">
        <f>IFERROR(VLOOKUP(HI21,[1]Table2!$B$1:$Z$21,MATCH("xG/90",[1]Table2!$B$1:$Z$1,0),0)*VLOOKUP($B21,[1]Table2!$B$1:$Z$21,MATCH("xGA/90",[1]Table2!$B$1:$Z$1,0),0),"")</f>
        <v/>
      </c>
      <c r="HJ90" s="41">
        <f>IFERROR(VLOOKUP(HJ21,[1]Table2!$B$1:$Z$21,MATCH("xG/90",[1]Table2!$B$1:$Z$1,0),0)*VLOOKUP($B21,[1]Table2!$B$1:$Z$21,MATCH("xGA/90",[1]Table2!$B$1:$Z$1,0),0),"")</f>
        <v>1.2714062500000001</v>
      </c>
      <c r="HK90" s="41" t="str">
        <f>IFERROR(VLOOKUP(HK21,[1]Table2!$B$1:$Z$21,MATCH("xG/90",[1]Table2!$B$1:$Z$1,0),0)*VLOOKUP($B21,[1]Table2!$B$1:$Z$21,MATCH("xGA/90",[1]Table2!$B$1:$Z$1,0),0),"")</f>
        <v/>
      </c>
      <c r="HL90" s="41" t="str">
        <f>IFERROR(VLOOKUP(HL21,[1]Table2!$B$1:$Z$21,MATCH("xG/90",[1]Table2!$B$1:$Z$1,0),0)*VLOOKUP($B21,[1]Table2!$B$1:$Z$21,MATCH("xGA/90",[1]Table2!$B$1:$Z$1,0),0),"")</f>
        <v/>
      </c>
      <c r="HM90" s="41" t="str">
        <f>IFERROR(VLOOKUP(HM21,[1]Table2!$B$1:$Z$21,MATCH("xG/90",[1]Table2!$B$1:$Z$1,0),0)*VLOOKUP($B21,[1]Table2!$B$1:$Z$21,MATCH("xGA/90",[1]Table2!$B$1:$Z$1,0),0),"")</f>
        <v/>
      </c>
      <c r="HN90" s="41" t="str">
        <f>IFERROR(VLOOKUP(HN21,[1]Table2!$B$1:$Z$21,MATCH("xG/90",[1]Table2!$B$1:$Z$1,0),0)*VLOOKUP($B21,[1]Table2!$B$1:$Z$21,MATCH("xGA/90",[1]Table2!$B$1:$Z$1,0),0),"")</f>
        <v/>
      </c>
      <c r="HO90" s="41" t="str">
        <f>IFERROR(VLOOKUP(HO21,[1]Table2!$B$1:$Z$21,MATCH("xG/90",[1]Table2!$B$1:$Z$1,0),0)*VLOOKUP($B21,[1]Table2!$B$1:$Z$21,MATCH("xGA/90",[1]Table2!$B$1:$Z$1,0),0),"")</f>
        <v/>
      </c>
      <c r="HP90" s="41" t="str">
        <f>IFERROR(VLOOKUP(HP21,[1]Table2!$B$1:$Z$21,MATCH("xG/90",[1]Table2!$B$1:$Z$1,0),0)*VLOOKUP($B21,[1]Table2!$B$1:$Z$21,MATCH("xGA/90",[1]Table2!$B$1:$Z$1,0),0),"")</f>
        <v/>
      </c>
      <c r="HQ90" s="41">
        <f>IFERROR(VLOOKUP(HQ21,[1]Table2!$B$1:$Z$21,MATCH("xG/90",[1]Table2!$B$1:$Z$1,0),0)*VLOOKUP($B21,[1]Table2!$B$1:$Z$21,MATCH("xGA/90",[1]Table2!$B$1:$Z$1,0),0),"")</f>
        <v>1.2915234375000002</v>
      </c>
      <c r="HR90" s="41" t="str">
        <f>IFERROR(VLOOKUP(HR21,[1]Table2!$B$1:$Z$21,MATCH("xG/90",[1]Table2!$B$1:$Z$1,0),0)*VLOOKUP($B21,[1]Table2!$B$1:$Z$21,MATCH("xGA/90",[1]Table2!$B$1:$Z$1,0),0),"")</f>
        <v/>
      </c>
      <c r="HS90" s="41" t="str">
        <f>IFERROR(VLOOKUP(HS21,[1]Table2!$B$1:$Z$21,MATCH("xG/90",[1]Table2!$B$1:$Z$1,0),0)*VLOOKUP($B21,[1]Table2!$B$1:$Z$21,MATCH("xGA/90",[1]Table2!$B$1:$Z$1,0),0),"")</f>
        <v/>
      </c>
      <c r="HT90" s="41" t="str">
        <f>IFERROR(VLOOKUP(HT21,[1]Table2!$B$1:$Z$21,MATCH("xG/90",[1]Table2!$B$1:$Z$1,0),0)*VLOOKUP($B21,[1]Table2!$B$1:$Z$21,MATCH("xGA/90",[1]Table2!$B$1:$Z$1,0),0),"")</f>
        <v/>
      </c>
      <c r="HU90" s="41" t="str">
        <f>IFERROR(VLOOKUP(HU21,[1]Table2!$B$1:$Z$21,MATCH("xG/90",[1]Table2!$B$1:$Z$1,0),0)*VLOOKUP($B21,[1]Table2!$B$1:$Z$21,MATCH("xGA/90",[1]Table2!$B$1:$Z$1,0),0),"")</f>
        <v/>
      </c>
      <c r="HV90" s="41" t="str">
        <f>IFERROR(VLOOKUP(HV21,[1]Table2!$B$1:$Z$21,MATCH("xG/90",[1]Table2!$B$1:$Z$1,0),0)*VLOOKUP($B21,[1]Table2!$B$1:$Z$21,MATCH("xGA/90",[1]Table2!$B$1:$Z$1,0),0),"")</f>
        <v/>
      </c>
      <c r="HW90" s="41" t="str">
        <f>IFERROR(VLOOKUP(HW21,[1]Table2!$B$1:$Z$21,MATCH("xG/90",[1]Table2!$B$1:$Z$1,0),0)*VLOOKUP($B21,[1]Table2!$B$1:$Z$21,MATCH("xGA/90",[1]Table2!$B$1:$Z$1,0),0),"")</f>
        <v/>
      </c>
      <c r="HX90" s="41">
        <f>IFERROR(VLOOKUP(HX21,[1]Table2!$B$1:$Z$21,MATCH("xG/90",[1]Table2!$B$1:$Z$1,0),0)*VLOOKUP($B21,[1]Table2!$B$1:$Z$21,MATCH("xGA/90",[1]Table2!$B$1:$Z$1,0),0),"")</f>
        <v>1.2271484375000001</v>
      </c>
      <c r="HY90" s="41" t="str">
        <f>IFERROR(VLOOKUP(HY21,[1]Table2!$B$1:$Z$21,MATCH("xG/90",[1]Table2!$B$1:$Z$1,0),0)*VLOOKUP($B21,[1]Table2!$B$1:$Z$21,MATCH("xGA/90",[1]Table2!$B$1:$Z$1,0),0),"")</f>
        <v/>
      </c>
      <c r="HZ90" s="41" t="str">
        <f>IFERROR(VLOOKUP(HZ21,[1]Table2!$B$1:$Z$21,MATCH("xG/90",[1]Table2!$B$1:$Z$1,0),0)*VLOOKUP($B21,[1]Table2!$B$1:$Z$21,MATCH("xGA/90",[1]Table2!$B$1:$Z$1,0),0),"")</f>
        <v/>
      </c>
      <c r="IA90" s="41" t="str">
        <f>IFERROR(VLOOKUP(IA21,[1]Table2!$B$1:$Z$21,MATCH("xG/90",[1]Table2!$B$1:$Z$1,0),0)*VLOOKUP($B21,[1]Table2!$B$1:$Z$21,MATCH("xGA/90",[1]Table2!$B$1:$Z$1,0),0),"")</f>
        <v/>
      </c>
      <c r="IB90" s="41" t="str">
        <f>IFERROR(VLOOKUP(IB21,[1]Table2!$B$1:$Z$21,MATCH("xG/90",[1]Table2!$B$1:$Z$1,0),0)*VLOOKUP($B21,[1]Table2!$B$1:$Z$21,MATCH("xGA/90",[1]Table2!$B$1:$Z$1,0),0),"")</f>
        <v/>
      </c>
      <c r="IC90" s="41" t="str">
        <f>IFERROR(VLOOKUP(IC21,[1]Table2!$B$1:$Z$21,MATCH("xG/90",[1]Table2!$B$1:$Z$1,0),0)*VLOOKUP($B21,[1]Table2!$B$1:$Z$21,MATCH("xGA/90",[1]Table2!$B$1:$Z$1,0),0),"")</f>
        <v/>
      </c>
      <c r="ID90" s="41" t="str">
        <f>IFERROR(VLOOKUP(ID21,[1]Table2!$B$1:$Z$21,MATCH("xG/90",[1]Table2!$B$1:$Z$1,0),0)*VLOOKUP($B21,[1]Table2!$B$1:$Z$21,MATCH("xGA/90",[1]Table2!$B$1:$Z$1,0),0),"")</f>
        <v/>
      </c>
      <c r="IE90" s="41" t="str">
        <f>IFERROR(VLOOKUP(IE21,[1]Table2!$B$1:$Z$21,MATCH("xG/90",[1]Table2!$B$1:$Z$1,0),0)*VLOOKUP($B21,[1]Table2!$B$1:$Z$21,MATCH("xGA/90",[1]Table2!$B$1:$Z$1,0),0),"")</f>
        <v/>
      </c>
      <c r="IF90" s="41" t="str">
        <f>IFERROR(VLOOKUP(IF21,[1]Table2!$B$1:$Z$21,MATCH("xG/90",[1]Table2!$B$1:$Z$1,0),0)*VLOOKUP($B21,[1]Table2!$B$1:$Z$21,MATCH("xGA/90",[1]Table2!$B$1:$Z$1,0),0),"")</f>
        <v/>
      </c>
      <c r="IG90" s="41" t="str">
        <f>IFERROR(VLOOKUP(IG21,[1]Table2!$B$1:$Z$21,MATCH("xG/90",[1]Table2!$B$1:$Z$1,0),0)*VLOOKUP($B21,[1]Table2!$B$1:$Z$21,MATCH("xGA/90",[1]Table2!$B$1:$Z$1,0),0),"")</f>
        <v/>
      </c>
      <c r="IH90" s="41" t="str">
        <f>IFERROR(VLOOKUP(IH21,[1]Table2!$B$1:$Z$21,MATCH("xG/90",[1]Table2!$B$1:$Z$1,0),0)*VLOOKUP($B21,[1]Table2!$B$1:$Z$21,MATCH("xGA/90",[1]Table2!$B$1:$Z$1,0),0),"")</f>
        <v/>
      </c>
      <c r="II90" s="41" t="str">
        <f>IFERROR(VLOOKUP(II21,[1]Table2!$B$1:$Z$21,MATCH("xG/90",[1]Table2!$B$1:$Z$1,0),0)*VLOOKUP($B21,[1]Table2!$B$1:$Z$21,MATCH("xGA/90",[1]Table2!$B$1:$Z$1,0),0),"")</f>
        <v/>
      </c>
      <c r="IJ90" s="41" t="str">
        <f>IFERROR(VLOOKUP(IJ21,[1]Table2!$B$1:$Z$21,MATCH("xG/90",[1]Table2!$B$1:$Z$1,0),0)*VLOOKUP($B21,[1]Table2!$B$1:$Z$21,MATCH("xGA/90",[1]Table2!$B$1:$Z$1,0),0),"")</f>
        <v/>
      </c>
      <c r="IK90" s="41" t="str">
        <f>IFERROR(VLOOKUP(IK21,[1]Table2!$B$1:$Z$21,MATCH("xG/90",[1]Table2!$B$1:$Z$1,0),0)*VLOOKUP($B21,[1]Table2!$B$1:$Z$21,MATCH("xGA/90",[1]Table2!$B$1:$Z$1,0),0),"")</f>
        <v/>
      </c>
      <c r="IL90" s="41" t="str">
        <f>IFERROR(VLOOKUP(IL21,[1]Table2!$B$1:$Z$21,MATCH("xG/90",[1]Table2!$B$1:$Z$1,0),0)*VLOOKUP($B21,[1]Table2!$B$1:$Z$21,MATCH("xGA/90",[1]Table2!$B$1:$Z$1,0),0),"")</f>
        <v/>
      </c>
      <c r="IM90" s="41" t="str">
        <f>IFERROR(VLOOKUP(IM21,[1]Table2!$B$1:$Z$21,MATCH("xG/90",[1]Table2!$B$1:$Z$1,0),0)*VLOOKUP($B21,[1]Table2!$B$1:$Z$21,MATCH("xGA/90",[1]Table2!$B$1:$Z$1,0),0),"")</f>
        <v/>
      </c>
      <c r="IN90" s="41">
        <f>IFERROR(VLOOKUP(IN21,[1]Table2!$B$1:$Z$21,MATCH("xG/90",[1]Table2!$B$1:$Z$1,0),0)*VLOOKUP($B21,[1]Table2!$B$1:$Z$21,MATCH("xGA/90",[1]Table2!$B$1:$Z$1,0),0),"")</f>
        <v>1.3800390625000001</v>
      </c>
      <c r="IO90" s="41" t="str">
        <f>IFERROR(VLOOKUP(IO21,[1]Table2!$B$1:$Z$21,MATCH("xG/90",[1]Table2!$B$1:$Z$1,0),0)*VLOOKUP($B21,[1]Table2!$B$1:$Z$21,MATCH("xGA/90",[1]Table2!$B$1:$Z$1,0),0),"")</f>
        <v/>
      </c>
      <c r="IP90" s="41" t="str">
        <f>IFERROR(VLOOKUP(IP21,[1]Table2!$B$1:$Z$21,MATCH("xG/90",[1]Table2!$B$1:$Z$1,0),0)*VLOOKUP($B21,[1]Table2!$B$1:$Z$21,MATCH("xGA/90",[1]Table2!$B$1:$Z$1,0),0),"")</f>
        <v/>
      </c>
      <c r="IQ90" s="41" t="str">
        <f>IFERROR(VLOOKUP(IQ21,[1]Table2!$B$1:$Z$21,MATCH("xG/90",[1]Table2!$B$1:$Z$1,0),0)*VLOOKUP($B21,[1]Table2!$B$1:$Z$21,MATCH("xGA/90",[1]Table2!$B$1:$Z$1,0),0),"")</f>
        <v/>
      </c>
      <c r="IR90" s="41" t="str">
        <f>IFERROR(VLOOKUP(IR21,[1]Table2!$B$1:$Z$21,MATCH("xG/90",[1]Table2!$B$1:$Z$1,0),0)*VLOOKUP($B21,[1]Table2!$B$1:$Z$21,MATCH("xGA/90",[1]Table2!$B$1:$Z$1,0),0),"")</f>
        <v/>
      </c>
      <c r="IS90" s="41">
        <f>IFERROR(VLOOKUP(IS21,[1]Table2!$B$1:$Z$21,MATCH("xG/90",[1]Table2!$B$1:$Z$1,0),0)*VLOOKUP($B21,[1]Table2!$B$1:$Z$21,MATCH("xGA/90",[1]Table2!$B$1:$Z$1,0),0),"")</f>
        <v>2.3974137931034485</v>
      </c>
      <c r="IT90" s="41" t="str">
        <f>IFERROR(VLOOKUP(IT21,[1]Table2!$B$1:$Z$21,MATCH("xG/90",[1]Table2!$B$1:$Z$1,0),0)*VLOOKUP($B21,[1]Table2!$B$1:$Z$21,MATCH("xGA/90",[1]Table2!$B$1:$Z$1,0),0),"")</f>
        <v/>
      </c>
      <c r="IU90" s="41" t="str">
        <f>IFERROR(VLOOKUP(IU21,[1]Table2!$B$1:$Z$21,MATCH("xG/90",[1]Table2!$B$1:$Z$1,0),0)*VLOOKUP($B21,[1]Table2!$B$1:$Z$21,MATCH("xGA/90",[1]Table2!$B$1:$Z$1,0),0),"")</f>
        <v/>
      </c>
      <c r="IV90" s="41" t="str">
        <f>IFERROR(VLOOKUP(IV21,[1]Table2!$B$1:$Z$21,MATCH("xG/90",[1]Table2!$B$1:$Z$1,0),0)*VLOOKUP($B21,[1]Table2!$B$1:$Z$21,MATCH("xGA/90",[1]Table2!$B$1:$Z$1,0),0),"")</f>
        <v/>
      </c>
      <c r="IW90" s="41" t="str">
        <f>IFERROR(VLOOKUP(IW21,[1]Table2!$B$1:$Z$21,MATCH("xG/90",[1]Table2!$B$1:$Z$1,0),0)*VLOOKUP($B21,[1]Table2!$B$1:$Z$21,MATCH("xGA/90",[1]Table2!$B$1:$Z$1,0),0),"")</f>
        <v/>
      </c>
      <c r="IX90" s="41" t="str">
        <f>IFERROR(VLOOKUP(IX21,[1]Table2!$B$1:$Z$21,MATCH("xG/90",[1]Table2!$B$1:$Z$1,0),0)*VLOOKUP($B21,[1]Table2!$B$1:$Z$21,MATCH("xGA/90",[1]Table2!$B$1:$Z$1,0),0),"")</f>
        <v/>
      </c>
      <c r="IY90" s="41" t="str">
        <f>IFERROR(VLOOKUP(IY21,[1]Table2!$B$1:$Z$21,MATCH("xG/90",[1]Table2!$B$1:$Z$1,0),0)*VLOOKUP($B21,[1]Table2!$B$1:$Z$21,MATCH("xGA/90",[1]Table2!$B$1:$Z$1,0),0),"")</f>
        <v/>
      </c>
      <c r="IZ90" s="41">
        <f>IFERROR(VLOOKUP(IZ21,[1]Table2!$B$1:$Z$21,MATCH("xG/90",[1]Table2!$B$1:$Z$1,0),0)*VLOOKUP($B21,[1]Table2!$B$1:$Z$21,MATCH("xGA/90",[1]Table2!$B$1:$Z$1,0),0),"")</f>
        <v>1.2995703125</v>
      </c>
      <c r="JA90" s="41" t="str">
        <f>IFERROR(VLOOKUP(JA21,[1]Table2!$B$1:$Z$21,MATCH("xG/90",[1]Table2!$B$1:$Z$1,0),0)*VLOOKUP($B21,[1]Table2!$B$1:$Z$21,MATCH("xGA/90",[1]Table2!$B$1:$Z$1,0),0),"")</f>
        <v/>
      </c>
      <c r="JB90" s="41" t="str">
        <f>IFERROR(VLOOKUP(JB21,[1]Table2!$B$1:$Z$21,MATCH("xG/90",[1]Table2!$B$1:$Z$1,0),0)*VLOOKUP($B21,[1]Table2!$B$1:$Z$21,MATCH("xGA/90",[1]Table2!$B$1:$Z$1,0),0),"")</f>
        <v/>
      </c>
      <c r="JC90" s="41" t="str">
        <f>IFERROR(VLOOKUP(JC21,[1]Table2!$B$1:$Z$21,MATCH("xG/90",[1]Table2!$B$1:$Z$1,0),0)*VLOOKUP($B21,[1]Table2!$B$1:$Z$21,MATCH("xGA/90",[1]Table2!$B$1:$Z$1,0),0),"")</f>
        <v/>
      </c>
      <c r="JD90" s="41" t="str">
        <f>IFERROR(VLOOKUP(JD21,[1]Table2!$B$1:$Z$21,MATCH("xG/90",[1]Table2!$B$1:$Z$1,0),0)*VLOOKUP($B21,[1]Table2!$B$1:$Z$21,MATCH("xGA/90",[1]Table2!$B$1:$Z$1,0),0),"")</f>
        <v/>
      </c>
      <c r="JE90" s="41" t="str">
        <f>IFERROR(VLOOKUP(JE21,[1]Table2!$B$1:$Z$21,MATCH("xG/90",[1]Table2!$B$1:$Z$1,0),0)*VLOOKUP($B21,[1]Table2!$B$1:$Z$21,MATCH("xGA/90",[1]Table2!$B$1:$Z$1,0),0),"")</f>
        <v/>
      </c>
      <c r="JF90" s="41" t="str">
        <f>IFERROR(VLOOKUP(JF21,[1]Table2!$B$1:$Z$21,MATCH("xG/90",[1]Table2!$B$1:$Z$1,0),0)*VLOOKUP($B21,[1]Table2!$B$1:$Z$21,MATCH("xGA/90",[1]Table2!$B$1:$Z$1,0),0),"")</f>
        <v/>
      </c>
      <c r="JG90" s="41" t="str">
        <f>IFERROR(VLOOKUP(JG21,[1]Table2!$B$1:$Z$21,MATCH("xG/90",[1]Table2!$B$1:$Z$1,0),0)*VLOOKUP($B21,[1]Table2!$B$1:$Z$21,MATCH("xGA/90",[1]Table2!$B$1:$Z$1,0),0),"")</f>
        <v/>
      </c>
      <c r="JH90" s="41">
        <f>IFERROR(VLOOKUP(JH21,[1]Table2!$B$1:$Z$21,MATCH("xG/90",[1]Table2!$B$1:$Z$1,0),0)*VLOOKUP($B21,[1]Table2!$B$1:$Z$21,MATCH("xGA/90",[1]Table2!$B$1:$Z$1,0),0),"")</f>
        <v>2.2510483870967746</v>
      </c>
      <c r="JI90" s="41" t="str">
        <f>IFERROR(VLOOKUP(JI21,[1]Table2!$B$1:$Z$21,MATCH("xG/90",[1]Table2!$B$1:$Z$1,0),0)*VLOOKUP($B21,[1]Table2!$B$1:$Z$21,MATCH("xGA/90",[1]Table2!$B$1:$Z$1,0),0),"")</f>
        <v/>
      </c>
      <c r="JJ90" s="41" t="str">
        <f>IFERROR(VLOOKUP(JJ21,[1]Table2!$B$1:$Z$21,MATCH("xG/90",[1]Table2!$B$1:$Z$1,0),0)*VLOOKUP($B21,[1]Table2!$B$1:$Z$21,MATCH("xGA/90",[1]Table2!$B$1:$Z$1,0),0),"")</f>
        <v/>
      </c>
      <c r="JK90" s="41" t="str">
        <f>IFERROR(VLOOKUP(JK21,[1]Table2!$B$1:$Z$21,MATCH("xG/90",[1]Table2!$B$1:$Z$1,0),0)*VLOOKUP($B21,[1]Table2!$B$1:$Z$21,MATCH("xGA/90",[1]Table2!$B$1:$Z$1,0),0),"")</f>
        <v/>
      </c>
      <c r="JL90" s="41">
        <f>IFERROR(VLOOKUP(JL21,[1]Table2!$B$1:$Z$21,MATCH("xG/90",[1]Table2!$B$1:$Z$1,0),0)*VLOOKUP($B21,[1]Table2!$B$1:$Z$21,MATCH("xGA/90",[1]Table2!$B$1:$Z$1,0),0),"")</f>
        <v>2.115791666666667</v>
      </c>
      <c r="JM90" s="41" t="str">
        <f>IFERROR(VLOOKUP(JM21,[1]Table2!$B$1:$Z$21,MATCH("xG/90",[1]Table2!$B$1:$Z$1,0),0)*VLOOKUP($B21,[1]Table2!$B$1:$Z$21,MATCH("xGA/90",[1]Table2!$B$1:$Z$1,0),0),"")</f>
        <v/>
      </c>
      <c r="JN90" s="41" t="str">
        <f>IFERROR(VLOOKUP(JN21,[1]Table2!$B$1:$Z$21,MATCH("xG/90",[1]Table2!$B$1:$Z$1,0),0)*VLOOKUP($B21,[1]Table2!$B$1:$Z$21,MATCH("xGA/90",[1]Table2!$B$1:$Z$1,0),0),"")</f>
        <v/>
      </c>
      <c r="JO90" s="41">
        <f>IFERROR(VLOOKUP(JO21,[1]Table2!$B$1:$Z$21,MATCH("xG/90",[1]Table2!$B$1:$Z$1,0),0)*VLOOKUP($B21,[1]Table2!$B$1:$Z$21,MATCH("xGA/90",[1]Table2!$B$1:$Z$1,0),0),"")</f>
        <v>2.3881048387096775</v>
      </c>
      <c r="JP90" s="41" t="str">
        <f>IFERROR(VLOOKUP(JP21,[1]Table2!$B$1:$Z$21,MATCH("xG/90",[1]Table2!$B$1:$Z$1,0),0)*VLOOKUP($B21,[1]Table2!$B$1:$Z$21,MATCH("xGA/90",[1]Table2!$B$1:$Z$1,0),0),"")</f>
        <v/>
      </c>
      <c r="JQ90" s="41" t="str">
        <f>IFERROR(VLOOKUP(JQ21,[1]Table2!$B$1:$Z$21,MATCH("xG/90",[1]Table2!$B$1:$Z$1,0),0)*VLOOKUP($B21,[1]Table2!$B$1:$Z$21,MATCH("xGA/90",[1]Table2!$B$1:$Z$1,0),0),"")</f>
        <v/>
      </c>
      <c r="JR90" s="41" t="str">
        <f>IFERROR(VLOOKUP(JR21,[1]Table2!$B$1:$Z$21,MATCH("xG/90",[1]Table2!$B$1:$Z$1,0),0)*VLOOKUP($B21,[1]Table2!$B$1:$Z$21,MATCH("xGA/90",[1]Table2!$B$1:$Z$1,0),0),"")</f>
        <v/>
      </c>
      <c r="JS90" s="41" t="str">
        <f>IFERROR(VLOOKUP(JS21,[1]Table2!$B$1:$Z$21,MATCH("xG/90",[1]Table2!$B$1:$Z$1,0),0)*VLOOKUP($B21,[1]Table2!$B$1:$Z$21,MATCH("xGA/90",[1]Table2!$B$1:$Z$1,0),0),"")</f>
        <v/>
      </c>
      <c r="JT90" s="41" t="str">
        <f>IFERROR(VLOOKUP(JT21,[1]Table2!$B$1:$Z$21,MATCH("xG/90",[1]Table2!$B$1:$Z$1,0),0)*VLOOKUP($B21,[1]Table2!$B$1:$Z$21,MATCH("xGA/90",[1]Table2!$B$1:$Z$1,0),0),"")</f>
        <v/>
      </c>
      <c r="JU90" s="41">
        <f>IFERROR(VLOOKUP(JU21,[1]Table2!$B$1:$Z$21,MATCH("xG/90",[1]Table2!$B$1:$Z$1,0),0)*VLOOKUP($B21,[1]Table2!$B$1:$Z$21,MATCH("xGA/90",[1]Table2!$B$1:$Z$1,0),0),"")</f>
        <v>1.2673828125000002</v>
      </c>
      <c r="JV90" s="41" t="str">
        <f>IFERROR(VLOOKUP(JV21,[1]Table2!$B$1:$Z$21,MATCH("xG/90",[1]Table2!$B$1:$Z$1,0),0)*VLOOKUP($B21,[1]Table2!$B$1:$Z$21,MATCH("xGA/90",[1]Table2!$B$1:$Z$1,0),0),"")</f>
        <v/>
      </c>
      <c r="JW90" s="41" t="str">
        <f>IFERROR(VLOOKUP(JW21,[1]Table2!$B$1:$Z$21,MATCH("xG/90",[1]Table2!$B$1:$Z$1,0),0)*VLOOKUP($B21,[1]Table2!$B$1:$Z$21,MATCH("xGA/90",[1]Table2!$B$1:$Z$1,0),0),"")</f>
        <v/>
      </c>
      <c r="JX90" s="41" t="str">
        <f>IFERROR(VLOOKUP(JX21,[1]Table2!$B$1:$Z$21,MATCH("xG/90",[1]Table2!$B$1:$Z$1,0),0)*VLOOKUP($B21,[1]Table2!$B$1:$Z$21,MATCH("xGA/90",[1]Table2!$B$1:$Z$1,0),0),"")</f>
        <v/>
      </c>
      <c r="JY90" s="41" t="str">
        <f>IFERROR(VLOOKUP(JY21,[1]Table2!$B$1:$Z$21,MATCH("xG/90",[1]Table2!$B$1:$Z$1,0),0)*VLOOKUP($B21,[1]Table2!$B$1:$Z$21,MATCH("xGA/90",[1]Table2!$B$1:$Z$1,0),0),"")</f>
        <v/>
      </c>
      <c r="JZ90" s="41" t="str">
        <f>IFERROR(VLOOKUP(JZ21,[1]Table2!$B$1:$Z$21,MATCH("xG/90",[1]Table2!$B$1:$Z$1,0),0)*VLOOKUP($B21,[1]Table2!$B$1:$Z$21,MATCH("xGA/90",[1]Table2!$B$1:$Z$1,0),0),"")</f>
        <v/>
      </c>
      <c r="KA90" s="41" t="str">
        <f>IFERROR(VLOOKUP(KA21,[1]Table2!$B$1:$Z$21,MATCH("xG/90",[1]Table2!$B$1:$Z$1,0),0)*VLOOKUP($B21,[1]Table2!$B$1:$Z$21,MATCH("xGA/90",[1]Table2!$B$1:$Z$1,0),0),"")</f>
        <v/>
      </c>
      <c r="KB90" s="41">
        <f>IFERROR(VLOOKUP(KB21,[1]Table2!$B$1:$Z$21,MATCH("xG/90",[1]Table2!$B$1:$Z$1,0),0)*VLOOKUP($B21,[1]Table2!$B$1:$Z$21,MATCH("xGA/90",[1]Table2!$B$1:$Z$1,0),0),"")</f>
        <v>1.6817968750000001</v>
      </c>
      <c r="KC90" s="41" t="str">
        <f>IFERROR(VLOOKUP(KC21,[1]Table2!$B$1:$Z$21,MATCH("xG/90",[1]Table2!$B$1:$Z$1,0),0)*VLOOKUP($B21,[1]Table2!$B$1:$Z$21,MATCH("xGA/90",[1]Table2!$B$1:$Z$1,0),0),"")</f>
        <v/>
      </c>
      <c r="KD90" s="41" t="str">
        <f>IFERROR(VLOOKUP(KD21,[1]Table2!$B$1:$Z$21,MATCH("xG/90",[1]Table2!$B$1:$Z$1,0),0)*VLOOKUP($B21,[1]Table2!$B$1:$Z$21,MATCH("xGA/90",[1]Table2!$B$1:$Z$1,0),0),"")</f>
        <v/>
      </c>
      <c r="KE90" s="41" t="str">
        <f>IFERROR(VLOOKUP(KE21,[1]Table2!$B$1:$Z$21,MATCH("xG/90",[1]Table2!$B$1:$Z$1,0),0)*VLOOKUP($B21,[1]Table2!$B$1:$Z$21,MATCH("xGA/90",[1]Table2!$B$1:$Z$1,0),0),"")</f>
        <v/>
      </c>
      <c r="KF90" s="41" t="str">
        <f>IFERROR(VLOOKUP(KF21,[1]Table2!$B$1:$Z$21,MATCH("xG/90",[1]Table2!$B$1:$Z$1,0),0)*VLOOKUP($B21,[1]Table2!$B$1:$Z$21,MATCH("xGA/90",[1]Table2!$B$1:$Z$1,0),0),"")</f>
        <v/>
      </c>
      <c r="KG90" s="41" t="str">
        <f>IFERROR(VLOOKUP(KG21,[1]Table2!$B$1:$Z$21,MATCH("xG/90",[1]Table2!$B$1:$Z$1,0),0)*VLOOKUP($B21,[1]Table2!$B$1:$Z$21,MATCH("xGA/90",[1]Table2!$B$1:$Z$1,0),0),"")</f>
        <v/>
      </c>
      <c r="KH90" s="41" t="str">
        <f>IFERROR(VLOOKUP(KH21,[1]Table2!$B$1:$Z$21,MATCH("xG/90",[1]Table2!$B$1:$Z$1,0),0)*VLOOKUP($B21,[1]Table2!$B$1:$Z$21,MATCH("xGA/90",[1]Table2!$B$1:$Z$1,0),0),"")</f>
        <v/>
      </c>
      <c r="KI90" s="41">
        <f>IFERROR(VLOOKUP(KI21,[1]Table2!$B$1:$Z$21,MATCH("xG/90",[1]Table2!$B$1:$Z$1,0),0)*VLOOKUP($B21,[1]Table2!$B$1:$Z$21,MATCH("xGA/90",[1]Table2!$B$1:$Z$1,0),0),"")</f>
        <v>1.9272265625</v>
      </c>
      <c r="KJ90" s="41" t="str">
        <f>IFERROR(VLOOKUP(KJ21,[1]Table2!$B$1:$Z$21,MATCH("xG/90",[1]Table2!$B$1:$Z$1,0),0)*VLOOKUP($B21,[1]Table2!$B$1:$Z$21,MATCH("xGA/90",[1]Table2!$B$1:$Z$1,0),0),"")</f>
        <v/>
      </c>
      <c r="KK90" s="41" t="str">
        <f>IFERROR(VLOOKUP(KK21,[1]Table2!$B$1:$Z$21,MATCH("xG/90",[1]Table2!$B$1:$Z$1,0),0)*VLOOKUP($B21,[1]Table2!$B$1:$Z$21,MATCH("xGA/90",[1]Table2!$B$1:$Z$1,0),0),"")</f>
        <v/>
      </c>
      <c r="KL90" s="41" t="str">
        <f>IFERROR(VLOOKUP(KL21,[1]Table2!$B$1:$Z$21,MATCH("xG/90",[1]Table2!$B$1:$Z$1,0),0)*VLOOKUP($B21,[1]Table2!$B$1:$Z$21,MATCH("xGA/90",[1]Table2!$B$1:$Z$1,0),0),"")</f>
        <v/>
      </c>
      <c r="KM90" s="41" t="str">
        <f>IFERROR(VLOOKUP(KM21,[1]Table2!$B$1:$Z$21,MATCH("xG/90",[1]Table2!$B$1:$Z$1,0),0)*VLOOKUP($B21,[1]Table2!$B$1:$Z$21,MATCH("xGA/90",[1]Table2!$B$1:$Z$1,0),0),"")</f>
        <v/>
      </c>
      <c r="KN90" s="41" t="str">
        <f>IFERROR(VLOOKUP(KN21,[1]Table2!$B$1:$Z$21,MATCH("xG/90",[1]Table2!$B$1:$Z$1,0),0)*VLOOKUP($B21,[1]Table2!$B$1:$Z$21,MATCH("xGA/90",[1]Table2!$B$1:$Z$1,0),0),"")</f>
        <v/>
      </c>
      <c r="KO90" s="41" t="str">
        <f>IFERROR(VLOOKUP(KO21,[1]Table2!$B$1:$Z$21,MATCH("xG/90",[1]Table2!$B$1:$Z$1,0),0)*VLOOKUP($B21,[1]Table2!$B$1:$Z$21,MATCH("xGA/90",[1]Table2!$B$1:$Z$1,0),0),"")</f>
        <v/>
      </c>
      <c r="KP90" s="41" t="str">
        <f>IFERROR(VLOOKUP(KP21,[1]Table2!$B$1:$Z$21,MATCH("xG/90",[1]Table2!$B$1:$Z$1,0),0)*VLOOKUP($B21,[1]Table2!$B$1:$Z$21,MATCH("xGA/90",[1]Table2!$B$1:$Z$1,0),0),"")</f>
        <v/>
      </c>
      <c r="KQ90" s="41">
        <f>IFERROR(VLOOKUP(KQ21,[1]Table2!$B$1:$Z$21,MATCH("xG/90",[1]Table2!$B$1:$Z$1,0),0)*VLOOKUP($B21,[1]Table2!$B$1:$Z$21,MATCH("xGA/90",[1]Table2!$B$1:$Z$1,0),0),"")</f>
        <v>1.5973046875000003</v>
      </c>
      <c r="KR90" s="41" t="str">
        <f>IFERROR(VLOOKUP(KR21,[1]Table2!$B$1:$Z$21,MATCH("xG/90",[1]Table2!$B$1:$Z$1,0),0)*VLOOKUP($B21,[1]Table2!$B$1:$Z$21,MATCH("xGA/90",[1]Table2!$B$1:$Z$1,0),0),"")</f>
        <v/>
      </c>
      <c r="KS90" s="41" t="str">
        <f>IFERROR(VLOOKUP(KS21,[1]Table2!$B$1:$Z$21,MATCH("xG/90",[1]Table2!$B$1:$Z$1,0),0)*VLOOKUP($B21,[1]Table2!$B$1:$Z$21,MATCH("xGA/90",[1]Table2!$B$1:$Z$1,0),0),"")</f>
        <v/>
      </c>
      <c r="KT90" s="41" t="str">
        <f>IFERROR(VLOOKUP(KT21,[1]Table2!$B$1:$Z$21,MATCH("xG/90",[1]Table2!$B$1:$Z$1,0),0)*VLOOKUP($B21,[1]Table2!$B$1:$Z$21,MATCH("xGA/90",[1]Table2!$B$1:$Z$1,0),0),"")</f>
        <v/>
      </c>
      <c r="KU90" s="41" t="str">
        <f>IFERROR(VLOOKUP(KU21,[1]Table2!$B$1:$Z$21,MATCH("xG/90",[1]Table2!$B$1:$Z$1,0),0)*VLOOKUP($B21,[1]Table2!$B$1:$Z$21,MATCH("xGA/90",[1]Table2!$B$1:$Z$1,0),0),"")</f>
        <v/>
      </c>
      <c r="KV90" s="41" t="str">
        <f>IFERROR(VLOOKUP(KV21,[1]Table2!$B$1:$Z$21,MATCH("xG/90",[1]Table2!$B$1:$Z$1,0),0)*VLOOKUP($B21,[1]Table2!$B$1:$Z$21,MATCH("xGA/90",[1]Table2!$B$1:$Z$1,0),0),"")</f>
        <v/>
      </c>
      <c r="KW90" s="41" t="str">
        <f>IFERROR(VLOOKUP(KW21,[1]Table2!$B$1:$Z$21,MATCH("xG/90",[1]Table2!$B$1:$Z$1,0),0)*VLOOKUP($B21,[1]Table2!$B$1:$Z$21,MATCH("xGA/90",[1]Table2!$B$1:$Z$1,0),0),"")</f>
        <v/>
      </c>
      <c r="KX90" s="41" t="str">
        <f>IFERROR(VLOOKUP(KX21,[1]Table2!$B$1:$Z$21,MATCH("xG/90",[1]Table2!$B$1:$Z$1,0),0)*VLOOKUP($B21,[1]Table2!$B$1:$Z$21,MATCH("xGA/90",[1]Table2!$B$1:$Z$1,0),0),"")</f>
        <v/>
      </c>
      <c r="KY90" s="41" t="str">
        <f>IFERROR(VLOOKUP(KY21,[1]Table2!$B$1:$Z$21,MATCH("xG/90",[1]Table2!$B$1:$Z$1,0),0)*VLOOKUP($B21,[1]Table2!$B$1:$Z$21,MATCH("xGA/90",[1]Table2!$B$1:$Z$1,0),0),"")</f>
        <v/>
      </c>
      <c r="KZ90" s="41" t="str">
        <f>IFERROR(VLOOKUP(KZ21,[1]Table2!$B$1:$Z$21,MATCH("xG/90",[1]Table2!$B$1:$Z$1,0),0)*VLOOKUP($B21,[1]Table2!$B$1:$Z$21,MATCH("xGA/90",[1]Table2!$B$1:$Z$1,0),0),"")</f>
        <v/>
      </c>
      <c r="LA90" s="41" t="str">
        <f>IFERROR(VLOOKUP(LA21,[1]Table2!$B$1:$Z$21,MATCH("xG/90",[1]Table2!$B$1:$Z$1,0),0)*VLOOKUP($B21,[1]Table2!$B$1:$Z$21,MATCH("xGA/90",[1]Table2!$B$1:$Z$1,0),0),"")</f>
        <v/>
      </c>
      <c r="LB90" s="41" t="str">
        <f>IFERROR(VLOOKUP(LB21,[1]Table2!$B$1:$Z$21,MATCH("xG/90",[1]Table2!$B$1:$Z$1,0),0)*VLOOKUP($B21,[1]Table2!$B$1:$Z$21,MATCH("xGA/90",[1]Table2!$B$1:$Z$1,0),0),"")</f>
        <v/>
      </c>
      <c r="LC90" s="41" t="str">
        <f>IFERROR(VLOOKUP(LC21,[1]Table2!$B$1:$Z$21,MATCH("xG/90",[1]Table2!$B$1:$Z$1,0),0)*VLOOKUP($B21,[1]Table2!$B$1:$Z$21,MATCH("xGA/90",[1]Table2!$B$1:$Z$1,0),0),"")</f>
        <v/>
      </c>
      <c r="LD90" s="41" t="str">
        <f>IFERROR(VLOOKUP(LD21,[1]Table2!$B$1:$Z$21,MATCH("xG/90",[1]Table2!$B$1:$Z$1,0),0)*VLOOKUP($B21,[1]Table2!$B$1:$Z$21,MATCH("xGA/90",[1]Table2!$B$1:$Z$1,0),0),"")</f>
        <v/>
      </c>
      <c r="LE90" s="41" t="str">
        <f>IFERROR(VLOOKUP(LE21,[1]Table2!$B$1:$Z$21,MATCH("xG/90",[1]Table2!$B$1:$Z$1,0),0)*VLOOKUP($B21,[1]Table2!$B$1:$Z$21,MATCH("xGA/90",[1]Table2!$B$1:$Z$1,0),0),"")</f>
        <v/>
      </c>
      <c r="LF90" s="41" t="str">
        <f>IFERROR(VLOOKUP(LF21,[1]Table2!$B$1:$Z$21,MATCH("xG/90",[1]Table2!$B$1:$Z$1,0),0)*VLOOKUP($B21,[1]Table2!$B$1:$Z$21,MATCH("xGA/90",[1]Table2!$B$1:$Z$1,0),0),"")</f>
        <v/>
      </c>
      <c r="LG90" s="41" t="str">
        <f>IFERROR(VLOOKUP(LG21,[1]Table2!$B$1:$Z$21,MATCH("xG/90",[1]Table2!$B$1:$Z$1,0),0)*VLOOKUP($B21,[1]Table2!$B$1:$Z$21,MATCH("xGA/90",[1]Table2!$B$1:$Z$1,0),0),"")</f>
        <v/>
      </c>
      <c r="LH90" s="41" t="str">
        <f>IFERROR(VLOOKUP(LH21,[1]Table2!$B$1:$Z$21,MATCH("xG/90",[1]Table2!$B$1:$Z$1,0),0)*VLOOKUP($B21,[1]Table2!$B$1:$Z$21,MATCH("xGA/90",[1]Table2!$B$1:$Z$1,0),0),"")</f>
        <v/>
      </c>
      <c r="LI90" s="41" t="str">
        <f>IFERROR(VLOOKUP(LI21,[1]Table2!$B$1:$Z$21,MATCH("xG/90",[1]Table2!$B$1:$Z$1,0),0)*VLOOKUP($B21,[1]Table2!$B$1:$Z$21,MATCH("xGA/90",[1]Table2!$B$1:$Z$1,0),0),"")</f>
        <v/>
      </c>
      <c r="LJ90" s="41" t="str">
        <f>IFERROR(VLOOKUP(LJ21,[1]Table2!$B$1:$Z$21,MATCH("xG/90",[1]Table2!$B$1:$Z$1,0),0)*VLOOKUP($B21,[1]Table2!$B$1:$Z$21,MATCH("xGA/90",[1]Table2!$B$1:$Z$1,0),0),"")</f>
        <v/>
      </c>
      <c r="LK90" s="41" t="str">
        <f>IFERROR(VLOOKUP(LK21,[1]Table2!$B$1:$Z$21,MATCH("xG/90",[1]Table2!$B$1:$Z$1,0),0)*VLOOKUP($B21,[1]Table2!$B$1:$Z$21,MATCH("xGA/90",[1]Table2!$B$1:$Z$1,0),0),"")</f>
        <v/>
      </c>
      <c r="LL90" s="41" t="str">
        <f>IFERROR(VLOOKUP(LL21,[1]Table2!$B$1:$Z$21,MATCH("xG/90",[1]Table2!$B$1:$Z$1,0),0)*VLOOKUP($B21,[1]Table2!$B$1:$Z$21,MATCH("xGA/90",[1]Table2!$B$1:$Z$1,0),0),"")</f>
        <v/>
      </c>
      <c r="LM90" s="41" t="str">
        <f>IFERROR(VLOOKUP(LM21,[1]Table2!$B$1:$Z$21,MATCH("xG/90",[1]Table2!$B$1:$Z$1,0),0)*VLOOKUP($B21,[1]Table2!$B$1:$Z$21,MATCH("xGA/90",[1]Table2!$B$1:$Z$1,0),0),"")</f>
        <v/>
      </c>
      <c r="LN90" s="41" t="str">
        <f>IFERROR(VLOOKUP(LN21,[1]Table2!$B$1:$Z$21,MATCH("xG/90",[1]Table2!$B$1:$Z$1,0),0)*VLOOKUP($B21,[1]Table2!$B$1:$Z$21,MATCH("xGA/90",[1]Table2!$B$1:$Z$1,0),0),"")</f>
        <v/>
      </c>
      <c r="LO90" s="41" t="str">
        <f>IFERROR(VLOOKUP(LO21,[1]Table2!$B$1:$Z$21,MATCH("xG/90",[1]Table2!$B$1:$Z$1,0),0)*VLOOKUP($B21,[1]Table2!$B$1:$Z$21,MATCH("xGA/90",[1]Table2!$B$1:$Z$1,0),0),"")</f>
        <v/>
      </c>
      <c r="LP90" s="41" t="str">
        <f>IFERROR(VLOOKUP(LP21,[1]Table2!$B$1:$Z$21,MATCH("xG/90",[1]Table2!$B$1:$Z$1,0),0)*VLOOKUP($B21,[1]Table2!$B$1:$Z$21,MATCH("xGA/90",[1]Table2!$B$1:$Z$1,0),0),"")</f>
        <v/>
      </c>
      <c r="LQ90" s="41" t="str">
        <f>IFERROR(VLOOKUP(LQ21,[1]Table2!$B$1:$Z$21,MATCH("xG/90",[1]Table2!$B$1:$Z$1,0),0)*VLOOKUP($B21,[1]Table2!$B$1:$Z$21,MATCH("xGA/90",[1]Table2!$B$1:$Z$1,0),0),"")</f>
        <v/>
      </c>
      <c r="LR90" s="41" t="str">
        <f>IFERROR(VLOOKUP(LR21,[1]Table2!$B$1:$Z$21,MATCH("xG/90",[1]Table2!$B$1:$Z$1,0),0)*VLOOKUP($B21,[1]Table2!$B$1:$Z$21,MATCH("xGA/90",[1]Table2!$B$1:$Z$1,0),0),"")</f>
        <v/>
      </c>
      <c r="LS90" s="41" t="str">
        <f>IFERROR(VLOOKUP(LS21,[1]Table2!$B$1:$Z$21,MATCH("xG/90",[1]Table2!$B$1:$Z$1,0),0)*VLOOKUP($B21,[1]Table2!$B$1:$Z$21,MATCH("xGA/90",[1]Table2!$B$1:$Z$1,0),0),"")</f>
        <v/>
      </c>
      <c r="LT90" s="41" t="str">
        <f>IFERROR(VLOOKUP(LT21,[1]Table2!$B$1:$Z$21,MATCH("xG/90",[1]Table2!$B$1:$Z$1,0),0)*VLOOKUP($B21,[1]Table2!$B$1:$Z$21,MATCH("xGA/90",[1]Table2!$B$1:$Z$1,0),0),"")</f>
        <v/>
      </c>
      <c r="LU90" s="41" t="str">
        <f>IFERROR(VLOOKUP(LU21,[1]Table2!$B$1:$Z$21,MATCH("xG/90",[1]Table2!$B$1:$Z$1,0),0)*VLOOKUP($B21,[1]Table2!$B$1:$Z$21,MATCH("xGA/90",[1]Table2!$B$1:$Z$1,0),0),"")</f>
        <v/>
      </c>
      <c r="LV90" s="41" t="str">
        <f>IFERROR(VLOOKUP(LV21,[1]Table2!$B$1:$Z$21,MATCH("xG/90",[1]Table2!$B$1:$Z$1,0),0)*VLOOKUP($B21,[1]Table2!$B$1:$Z$21,MATCH("xGA/90",[1]Table2!$B$1:$Z$1,0),0),"")</f>
        <v/>
      </c>
      <c r="LW90" s="41" t="str">
        <f>IFERROR(VLOOKUP(LW21,[1]Table2!$B$1:$Z$21,MATCH("xG/90",[1]Table2!$B$1:$Z$1,0),0)*VLOOKUP($B21,[1]Table2!$B$1:$Z$21,MATCH("xGA/90",[1]Table2!$B$1:$Z$1,0),0),"")</f>
        <v/>
      </c>
      <c r="LX90" s="41" t="str">
        <f>IFERROR(VLOOKUP(LX21,[1]Table2!$B$1:$Z$21,MATCH("xG/90",[1]Table2!$B$1:$Z$1,0),0)*VLOOKUP($B21,[1]Table2!$B$1:$Z$21,MATCH("xGA/90",[1]Table2!$B$1:$Z$1,0),0),"")</f>
        <v/>
      </c>
      <c r="LY90" s="41" t="str">
        <f>IFERROR(VLOOKUP(LY21,[1]Table2!$B$1:$Z$21,MATCH("xG/90",[1]Table2!$B$1:$Z$1,0),0)*VLOOKUP($B21,[1]Table2!$B$1:$Z$21,MATCH("xGA/90",[1]Table2!$B$1:$Z$1,0),0),"")</f>
        <v/>
      </c>
      <c r="LZ90" s="41" t="str">
        <f>IFERROR(VLOOKUP(LZ21,[1]Table2!$B$1:$Z$21,MATCH("xG/90",[1]Table2!$B$1:$Z$1,0),0)*VLOOKUP($B21,[1]Table2!$B$1:$Z$21,MATCH("xGA/90",[1]Table2!$B$1:$Z$1,0),0),"")</f>
        <v/>
      </c>
      <c r="MA90" s="41" t="str">
        <f>IFERROR(VLOOKUP(MA21,[1]Table2!$B$1:$Z$21,MATCH("xG/90",[1]Table2!$B$1:$Z$1,0),0)*VLOOKUP($B21,[1]Table2!$B$1:$Z$21,MATCH("xGA/90",[1]Table2!$B$1:$Z$1,0),0),"")</f>
        <v/>
      </c>
      <c r="MB90" s="41" t="str">
        <f>IFERROR(VLOOKUP(MB21,[1]Table2!$B$1:$Z$21,MATCH("xG/90",[1]Table2!$B$1:$Z$1,0),0)*VLOOKUP($B21,[1]Table2!$B$1:$Z$21,MATCH("xGA/90",[1]Table2!$B$1:$Z$1,0),0),"")</f>
        <v/>
      </c>
      <c r="MC90" s="41" t="str">
        <f>IFERROR(VLOOKUP(MC21,[1]Table2!$B$1:$Z$21,MATCH("xG/90",[1]Table2!$B$1:$Z$1,0),0)*VLOOKUP($B21,[1]Table2!$B$1:$Z$21,MATCH("xGA/90",[1]Table2!$B$1:$Z$1,0),0),"")</f>
        <v/>
      </c>
      <c r="MD90" s="41" t="str">
        <f>IFERROR(VLOOKUP(MD21,[1]Table2!$B$1:$Z$21,MATCH("xG/90",[1]Table2!$B$1:$Z$1,0),0)*VLOOKUP($B21,[1]Table2!$B$1:$Z$21,MATCH("xGA/90",[1]Table2!$B$1:$Z$1,0),0),"")</f>
        <v/>
      </c>
      <c r="ME90" s="41" t="str">
        <f>IFERROR(VLOOKUP(ME21,[1]Table2!$B$1:$Z$21,MATCH("xG/90",[1]Table2!$B$1:$Z$1,0),0)*VLOOKUP($B21,[1]Table2!$B$1:$Z$21,MATCH("xGA/90",[1]Table2!$B$1:$Z$1,0),0),"")</f>
        <v/>
      </c>
      <c r="MF90" s="41" t="str">
        <f>IFERROR(VLOOKUP(MF21,[1]Table2!$B$1:$Z$21,MATCH("xG/90",[1]Table2!$B$1:$Z$1,0),0)*VLOOKUP($B21,[1]Table2!$B$1:$Z$21,MATCH("xGA/90",[1]Table2!$B$1:$Z$1,0),0),"")</f>
        <v/>
      </c>
      <c r="MG90" s="41" t="str">
        <f>IFERROR(VLOOKUP(MG21,[1]Table2!$B$1:$Z$21,MATCH("xG/90",[1]Table2!$B$1:$Z$1,0),0)*VLOOKUP($B21,[1]Table2!$B$1:$Z$21,MATCH("xGA/90",[1]Table2!$B$1:$Z$1,0),0),"")</f>
        <v/>
      </c>
      <c r="MH90" s="41" t="str">
        <f>IFERROR(VLOOKUP(MH21,[1]Table2!$B$1:$Z$21,MATCH("xG/90",[1]Table2!$B$1:$Z$1,0),0)*VLOOKUP($B21,[1]Table2!$B$1:$Z$21,MATCH("xGA/90",[1]Table2!$B$1:$Z$1,0),0),"")</f>
        <v/>
      </c>
      <c r="MI90" s="41" t="str">
        <f>IFERROR(VLOOKUP(MI21,[1]Table2!$B$1:$Z$21,MATCH("xG/90",[1]Table2!$B$1:$Z$1,0),0)*VLOOKUP($B21,[1]Table2!$B$1:$Z$21,MATCH("xGA/90",[1]Table2!$B$1:$Z$1,0),0),"")</f>
        <v/>
      </c>
      <c r="MJ90" s="41" t="str">
        <f>IFERROR(VLOOKUP(MJ21,[1]Table2!$B$1:$Z$21,MATCH("xG/90",[1]Table2!$B$1:$Z$1,0),0)*VLOOKUP($B21,[1]Table2!$B$1:$Z$21,MATCH("xGA/90",[1]Table2!$B$1:$Z$1,0),0),"")</f>
        <v/>
      </c>
      <c r="MK90" s="41" t="str">
        <f>IFERROR(VLOOKUP(MK21,[1]Table2!$B$1:$Z$21,MATCH("xG/90",[1]Table2!$B$1:$Z$1,0),0)*VLOOKUP($B21,[1]Table2!$B$1:$Z$21,MATCH("xGA/90",[1]Table2!$B$1:$Z$1,0),0),"")</f>
        <v/>
      </c>
      <c r="ML90" s="41" t="str">
        <f>IFERROR(VLOOKUP(ML21,[1]Table2!$B$1:$Z$21,MATCH("xG/90",[1]Table2!$B$1:$Z$1,0),0)*VLOOKUP($B21,[1]Table2!$B$1:$Z$21,MATCH("xGA/90",[1]Table2!$B$1:$Z$1,0),0),"")</f>
        <v/>
      </c>
      <c r="MM90" s="41" t="str">
        <f>IFERROR(VLOOKUP(MM21,[1]Table2!$B$1:$Z$21,MATCH("xG/90",[1]Table2!$B$1:$Z$1,0),0)*VLOOKUP($B21,[1]Table2!$B$1:$Z$21,MATCH("xGA/90",[1]Table2!$B$1:$Z$1,0),0),"")</f>
        <v/>
      </c>
      <c r="MN90" s="41" t="str">
        <f>IFERROR(VLOOKUP(MN21,[1]Table2!$B$1:$Z$21,MATCH("xG/90",[1]Table2!$B$1:$Z$1,0),0)*VLOOKUP($B21,[1]Table2!$B$1:$Z$21,MATCH("xGA/90",[1]Table2!$B$1:$Z$1,0),0),"")</f>
        <v/>
      </c>
      <c r="MO90" s="41" t="str">
        <f>IFERROR(VLOOKUP(MO21,[1]Table2!$B$1:$Z$21,MATCH("xG/90",[1]Table2!$B$1:$Z$1,0),0)*VLOOKUP($B21,[1]Table2!$B$1:$Z$21,MATCH("xGA/90",[1]Table2!$B$1:$Z$1,0),0),"")</f>
        <v/>
      </c>
      <c r="MP90" s="41" t="str">
        <f>IFERROR(VLOOKUP(MP21,[1]Table2!$B$1:$Z$21,MATCH("xG/90",[1]Table2!$B$1:$Z$1,0),0)*VLOOKUP($B21,[1]Table2!$B$1:$Z$21,MATCH("xGA/90",[1]Table2!$B$1:$Z$1,0),0),"")</f>
        <v/>
      </c>
      <c r="MQ90" s="41" t="str">
        <f>IFERROR(VLOOKUP(MQ21,[1]Table2!$B$1:$Z$21,MATCH("xG/90",[1]Table2!$B$1:$Z$1,0),0)*VLOOKUP($B21,[1]Table2!$B$1:$Z$21,MATCH("xGA/90",[1]Table2!$B$1:$Z$1,0),0),"")</f>
        <v/>
      </c>
      <c r="MR90" s="41" t="str">
        <f>IFERROR(VLOOKUP(MR21,[1]Table2!$B$1:$Z$21,MATCH("xG/90",[1]Table2!$B$1:$Z$1,0),0)*VLOOKUP($B21,[1]Table2!$B$1:$Z$21,MATCH("xGA/90",[1]Table2!$B$1:$Z$1,0),0),"")</f>
        <v/>
      </c>
      <c r="MS90" s="41" t="str">
        <f>IFERROR(VLOOKUP(MS21,[1]Table2!$B$1:$Z$21,MATCH("xG/90",[1]Table2!$B$1:$Z$1,0),0)*VLOOKUP($B21,[1]Table2!$B$1:$Z$21,MATCH("xGA/90",[1]Table2!$B$1:$Z$1,0),0),"")</f>
        <v/>
      </c>
      <c r="MT90" s="41" t="str">
        <f>IFERROR(VLOOKUP(MT21,[1]Table2!$B$1:$Z$21,MATCH("xG/90",[1]Table2!$B$1:$Z$1,0),0)*VLOOKUP($B21,[1]Table2!$B$1:$Z$21,MATCH("xGA/90",[1]Table2!$B$1:$Z$1,0),0),"")</f>
        <v/>
      </c>
      <c r="MU90" s="41" t="str">
        <f>IFERROR(VLOOKUP(MU21,[1]Table2!$B$1:$Z$21,MATCH("xG/90",[1]Table2!$B$1:$Z$1,0),0)*VLOOKUP($B21,[1]Table2!$B$1:$Z$21,MATCH("xGA/90",[1]Table2!$B$1:$Z$1,0),0),"")</f>
        <v/>
      </c>
      <c r="MV90" s="41" t="str">
        <f>IFERROR(VLOOKUP(MV21,[1]Table2!$B$1:$Z$21,MATCH("xG/90",[1]Table2!$B$1:$Z$1,0),0)*VLOOKUP($B21,[1]Table2!$B$1:$Z$21,MATCH("xGA/90",[1]Table2!$B$1:$Z$1,0),0),"")</f>
        <v/>
      </c>
      <c r="MW90" s="41" t="str">
        <f>IFERROR(VLOOKUP(MW21,[1]Table2!$B$1:$Z$21,MATCH("xG/90",[1]Table2!$B$1:$Z$1,0),0)*VLOOKUP($B21,[1]Table2!$B$1:$Z$21,MATCH("xGA/90",[1]Table2!$B$1:$Z$1,0),0),"")</f>
        <v/>
      </c>
      <c r="MX90" s="41" t="str">
        <f>IFERROR(VLOOKUP(MX21,[1]Table2!$B$1:$Z$21,MATCH("xG/90",[1]Table2!$B$1:$Z$1,0),0)*VLOOKUP($B21,[1]Table2!$B$1:$Z$21,MATCH("xGA/90",[1]Table2!$B$1:$Z$1,0),0),"")</f>
        <v/>
      </c>
      <c r="MY90" s="41" t="str">
        <f>IFERROR(VLOOKUP(MY21,[1]Table2!$B$1:$Z$21,MATCH("xG/90",[1]Table2!$B$1:$Z$1,0),0)*VLOOKUP($B21,[1]Table2!$B$1:$Z$21,MATCH("xGA/90",[1]Table2!$B$1:$Z$1,0),0),"")</f>
        <v/>
      </c>
      <c r="MZ90" s="41" t="str">
        <f>IFERROR(VLOOKUP(MZ21,[1]Table2!$B$1:$Z$21,MATCH("xG/90",[1]Table2!$B$1:$Z$1,0),0)*VLOOKUP($B21,[1]Table2!$B$1:$Z$21,MATCH("xGA/90",[1]Table2!$B$1:$Z$1,0),0),"")</f>
        <v/>
      </c>
      <c r="NA90" s="41" t="str">
        <f>IFERROR(VLOOKUP(NA21,[1]Table2!$B$1:$Z$21,MATCH("xG/90",[1]Table2!$B$1:$Z$1,0),0)*VLOOKUP($B21,[1]Table2!$B$1:$Z$21,MATCH("xGA/90",[1]Table2!$B$1:$Z$1,0),0),"")</f>
        <v/>
      </c>
      <c r="NB90" s="41" t="str">
        <f>IFERROR(VLOOKUP(NB21,[1]Table2!$B$1:$Z$21,MATCH("xG/90",[1]Table2!$B$1:$Z$1,0),0)*VLOOKUP($B21,[1]Table2!$B$1:$Z$21,MATCH("xGA/90",[1]Table2!$B$1:$Z$1,0),0),"")</f>
        <v/>
      </c>
      <c r="NC90" s="41" t="str">
        <f>IFERROR(VLOOKUP(NC21,[1]Table2!$B$1:$Z$21,MATCH("xG/90",[1]Table2!$B$1:$Z$1,0),0)*VLOOKUP($B21,[1]Table2!$B$1:$Z$21,MATCH("xGA/90",[1]Table2!$B$1:$Z$1,0),0),"")</f>
        <v/>
      </c>
      <c r="NE90" s="40">
        <f t="shared" si="2"/>
        <v>0.16</v>
      </c>
      <c r="NF90" s="41" t="str">
        <f>IFERROR(VLOOKUP(NF21,[1]Table2!$B$1:$Z$21,MATCH("xG/90",[1]Table2!$B$1:$Z$1,0),0)*VLOOKUP($B21,[1]Table2!$B$1:$Z$21,MATCH("xGA/90",[1]Table2!$B$1:$Z$1,0),0),"")</f>
        <v/>
      </c>
      <c r="NG90" s="41" t="str">
        <f>IFERROR(VLOOKUP(NG21,[1]Table2!$B$1:$Z$21,MATCH("xG/90",[1]Table2!$B$1:$Z$1,0),0)*VLOOKUP($B21,[1]Table2!$B$1:$Z$21,MATCH("xGA/90",[1]Table2!$B$1:$Z$1,0),0),"")</f>
        <v/>
      </c>
      <c r="NH90" s="41">
        <f>IFERROR(VLOOKUP(NH21,[1]Table2!$B$1:$Z$21,MATCH("xG/90",[1]Table2!$B$1:$Z$1,0),0)*VLOOKUP($B21,[1]Table2!$B$1:$Z$21,MATCH("xGA/90",[1]Table2!$B$1:$Z$1,0),0),"")</f>
        <v>1.6405241935483872</v>
      </c>
      <c r="NI90" s="41">
        <f>IFERROR(VLOOKUP(NI21,[1]Table2!$B$1:$Z$21,MATCH("xG/90",[1]Table2!$B$1:$Z$1,0),0)*VLOOKUP($B21,[1]Table2!$B$1:$Z$21,MATCH("xGA/90",[1]Table2!$B$1:$Z$1,0),0),"")</f>
        <v>1.2271484375000001</v>
      </c>
      <c r="NJ90" s="41">
        <f>IFERROR(VLOOKUP(NJ21,[1]Table2!$B$1:$Z$21,MATCH("xG/90",[1]Table2!$B$1:$Z$1,0),0)*VLOOKUP($B21,[1]Table2!$B$1:$Z$21,MATCH("xGA/90",[1]Table2!$B$1:$Z$1,0),0),"")</f>
        <v>2.2510483870967746</v>
      </c>
    </row>
    <row r="91" spans="1:374" s="42" customFormat="1" ht="15.75" thickBot="1" x14ac:dyDescent="0.3">
      <c r="A91" s="39" t="s">
        <v>78</v>
      </c>
      <c r="B91" s="40">
        <f>VLOOKUP(A91,[1]Table!$B$1:$O$21,MATCH("xGD/90",[1]Table!$B$1:$O$1,0),0)</f>
        <v>0.05</v>
      </c>
      <c r="C91" s="41" t="str">
        <f>IFERROR(VLOOKUP(C22,[1]Table2!$B$1:$Z$21,MATCH("xG/90",[1]Table2!$B$1:$Z$1,0),0)*VLOOKUP($B22,[1]Table2!$B$1:$Z$21,MATCH("xGA/90",[1]Table2!$B$1:$Z$1,0),0),"")</f>
        <v/>
      </c>
      <c r="D91" s="41" t="str">
        <f>IFERROR(VLOOKUP(D22,[1]Table2!$B$1:$Z$21,MATCH("xG/90",[1]Table2!$B$1:$Z$1,0),0)*VLOOKUP($B22,[1]Table2!$B$1:$Z$21,MATCH("xGA/90",[1]Table2!$B$1:$Z$1,0),0),"")</f>
        <v/>
      </c>
      <c r="E91" s="41" t="str">
        <f>IFERROR(VLOOKUP(E22,[1]Table2!$B$1:$Z$21,MATCH("xG/90",[1]Table2!$B$1:$Z$1,0),0)*VLOOKUP($B22,[1]Table2!$B$1:$Z$21,MATCH("xGA/90",[1]Table2!$B$1:$Z$1,0),0),"")</f>
        <v/>
      </c>
      <c r="F91" s="41" t="str">
        <f>IFERROR(VLOOKUP(F22,[1]Table2!$B$1:$Z$21,MATCH("xG/90",[1]Table2!$B$1:$Z$1,0),0)*VLOOKUP($B22,[1]Table2!$B$1:$Z$21,MATCH("xGA/90",[1]Table2!$B$1:$Z$1,0),0),"")</f>
        <v/>
      </c>
      <c r="G91" s="41" t="str">
        <f>IFERROR(VLOOKUP(G22,[1]Table2!$B$1:$Z$21,MATCH("xG/90",[1]Table2!$B$1:$Z$1,0),0)*VLOOKUP($B22,[1]Table2!$B$1:$Z$21,MATCH("xGA/90",[1]Table2!$B$1:$Z$1,0),0),"")</f>
        <v/>
      </c>
      <c r="H91" s="41" t="str">
        <f>IFERROR(VLOOKUP(H22,[1]Table2!$B$1:$Z$21,MATCH("xG/90",[1]Table2!$B$1:$Z$1,0),0)*VLOOKUP($B22,[1]Table2!$B$1:$Z$21,MATCH("xGA/90",[1]Table2!$B$1:$Z$1,0),0),"")</f>
        <v/>
      </c>
      <c r="I91" s="41">
        <f>IFERROR(VLOOKUP(I22,[1]Table2!$B$1:$Z$21,MATCH("xG/90",[1]Table2!$B$1:$Z$1,0),0)*VLOOKUP($B22,[1]Table2!$B$1:$Z$21,MATCH("xGA/90",[1]Table2!$B$1:$Z$1,0),0),"")</f>
        <v>2.6970430107526884</v>
      </c>
      <c r="J91" s="41" t="str">
        <f>IFERROR(VLOOKUP(J22,[1]Table2!$B$1:$Z$21,MATCH("xG/90",[1]Table2!$B$1:$Z$1,0),0)*VLOOKUP($B22,[1]Table2!$B$1:$Z$21,MATCH("xGA/90",[1]Table2!$B$1:$Z$1,0),0),"")</f>
        <v/>
      </c>
      <c r="K91" s="41" t="str">
        <f>IFERROR(VLOOKUP(K22,[1]Table2!$B$1:$Z$21,MATCH("xG/90",[1]Table2!$B$1:$Z$1,0),0)*VLOOKUP($B22,[1]Table2!$B$1:$Z$21,MATCH("xGA/90",[1]Table2!$B$1:$Z$1,0),0),"")</f>
        <v/>
      </c>
      <c r="L91" s="41" t="str">
        <f>IFERROR(VLOOKUP(L22,[1]Table2!$B$1:$Z$21,MATCH("xG/90",[1]Table2!$B$1:$Z$1,0),0)*VLOOKUP($B22,[1]Table2!$B$1:$Z$21,MATCH("xGA/90",[1]Table2!$B$1:$Z$1,0),0),"")</f>
        <v/>
      </c>
      <c r="M91" s="41" t="str">
        <f>IFERROR(VLOOKUP(M22,[1]Table2!$B$1:$Z$21,MATCH("xG/90",[1]Table2!$B$1:$Z$1,0),0)*VLOOKUP($B22,[1]Table2!$B$1:$Z$21,MATCH("xGA/90",[1]Table2!$B$1:$Z$1,0),0),"")</f>
        <v/>
      </c>
      <c r="N91" s="41" t="str">
        <f>IFERROR(VLOOKUP(N22,[1]Table2!$B$1:$Z$21,MATCH("xG/90",[1]Table2!$B$1:$Z$1,0),0)*VLOOKUP($B22,[1]Table2!$B$1:$Z$21,MATCH("xGA/90",[1]Table2!$B$1:$Z$1,0),0),"")</f>
        <v/>
      </c>
      <c r="O91" s="41" t="str">
        <f>IFERROR(VLOOKUP(O22,[1]Table2!$B$1:$Z$21,MATCH("xG/90",[1]Table2!$B$1:$Z$1,0),0)*VLOOKUP($B22,[1]Table2!$B$1:$Z$21,MATCH("xGA/90",[1]Table2!$B$1:$Z$1,0),0),"")</f>
        <v/>
      </c>
      <c r="P91" s="41">
        <f>IFERROR(VLOOKUP(P22,[1]Table2!$B$1:$Z$21,MATCH("xG/90",[1]Table2!$B$1:$Z$1,0),0)*VLOOKUP($B22,[1]Table2!$B$1:$Z$21,MATCH("xGA/90",[1]Table2!$B$1:$Z$1,0),0),"")</f>
        <v>1.2781754032258066</v>
      </c>
      <c r="Q91" s="41" t="str">
        <f>IFERROR(VLOOKUP(Q22,[1]Table2!$B$1:$Z$21,MATCH("xG/90",[1]Table2!$B$1:$Z$1,0),0)*VLOOKUP($B22,[1]Table2!$B$1:$Z$21,MATCH("xGA/90",[1]Table2!$B$1:$Z$1,0),0),"")</f>
        <v/>
      </c>
      <c r="R91" s="41" t="str">
        <f>IFERROR(VLOOKUP(R22,[1]Table2!$B$1:$Z$21,MATCH("xG/90",[1]Table2!$B$1:$Z$1,0),0)*VLOOKUP($B22,[1]Table2!$B$1:$Z$21,MATCH("xGA/90",[1]Table2!$B$1:$Z$1,0),0),"")</f>
        <v/>
      </c>
      <c r="S91" s="41" t="str">
        <f>IFERROR(VLOOKUP(S22,[1]Table2!$B$1:$Z$21,MATCH("xG/90",[1]Table2!$B$1:$Z$1,0),0)*VLOOKUP($B22,[1]Table2!$B$1:$Z$21,MATCH("xGA/90",[1]Table2!$B$1:$Z$1,0),0),"")</f>
        <v/>
      </c>
      <c r="T91" s="41" t="str">
        <f>IFERROR(VLOOKUP(T22,[1]Table2!$B$1:$Z$21,MATCH("xG/90",[1]Table2!$B$1:$Z$1,0),0)*VLOOKUP($B22,[1]Table2!$B$1:$Z$21,MATCH("xGA/90",[1]Table2!$B$1:$Z$1,0),0),"")</f>
        <v/>
      </c>
      <c r="U91" s="41" t="str">
        <f>IFERROR(VLOOKUP(U22,[1]Table2!$B$1:$Z$21,MATCH("xG/90",[1]Table2!$B$1:$Z$1,0),0)*VLOOKUP($B22,[1]Table2!$B$1:$Z$21,MATCH("xGA/90",[1]Table2!$B$1:$Z$1,0),0),"")</f>
        <v/>
      </c>
      <c r="V91" s="41" t="str">
        <f>IFERROR(VLOOKUP(V22,[1]Table2!$B$1:$Z$21,MATCH("xG/90",[1]Table2!$B$1:$Z$1,0),0)*VLOOKUP($B22,[1]Table2!$B$1:$Z$21,MATCH("xGA/90",[1]Table2!$B$1:$Z$1,0),0),"")</f>
        <v/>
      </c>
      <c r="W91" s="41">
        <f>IFERROR(VLOOKUP(W22,[1]Table2!$B$1:$Z$21,MATCH("xG/90",[1]Table2!$B$1:$Z$1,0),0)*VLOOKUP($B22,[1]Table2!$B$1:$Z$21,MATCH("xGA/90",[1]Table2!$B$1:$Z$1,0),0),"")</f>
        <v>2.3726362625139044</v>
      </c>
      <c r="X91" s="41" t="str">
        <f>IFERROR(VLOOKUP(X22,[1]Table2!$B$1:$Z$21,MATCH("xG/90",[1]Table2!$B$1:$Z$1,0),0)*VLOOKUP($B22,[1]Table2!$B$1:$Z$21,MATCH("xGA/90",[1]Table2!$B$1:$Z$1,0),0),"")</f>
        <v/>
      </c>
      <c r="Y91" s="41" t="str">
        <f>IFERROR(VLOOKUP(Y22,[1]Table2!$B$1:$Z$21,MATCH("xG/90",[1]Table2!$B$1:$Z$1,0),0)*VLOOKUP($B22,[1]Table2!$B$1:$Z$21,MATCH("xGA/90",[1]Table2!$B$1:$Z$1,0),0),"")</f>
        <v/>
      </c>
      <c r="Z91" s="41" t="str">
        <f>IFERROR(VLOOKUP(Z22,[1]Table2!$B$1:$Z$21,MATCH("xG/90",[1]Table2!$B$1:$Z$1,0),0)*VLOOKUP($B22,[1]Table2!$B$1:$Z$21,MATCH("xGA/90",[1]Table2!$B$1:$Z$1,0),0),"")</f>
        <v/>
      </c>
      <c r="AA91" s="41" t="str">
        <f>IFERROR(VLOOKUP(AA22,[1]Table2!$B$1:$Z$21,MATCH("xG/90",[1]Table2!$B$1:$Z$1,0),0)*VLOOKUP($B22,[1]Table2!$B$1:$Z$21,MATCH("xGA/90",[1]Table2!$B$1:$Z$1,0),0),"")</f>
        <v/>
      </c>
      <c r="AB91" s="41" t="str">
        <f>IFERROR(VLOOKUP(AB22,[1]Table2!$B$1:$Z$21,MATCH("xG/90",[1]Table2!$B$1:$Z$1,0),0)*VLOOKUP($B22,[1]Table2!$B$1:$Z$21,MATCH("xGA/90",[1]Table2!$B$1:$Z$1,0),0),"")</f>
        <v/>
      </c>
      <c r="AC91" s="41" t="str">
        <f>IFERROR(VLOOKUP(AC22,[1]Table2!$B$1:$Z$21,MATCH("xG/90",[1]Table2!$B$1:$Z$1,0),0)*VLOOKUP($B22,[1]Table2!$B$1:$Z$21,MATCH("xGA/90",[1]Table2!$B$1:$Z$1,0),0),"")</f>
        <v/>
      </c>
      <c r="AD91" s="41">
        <f>IFERROR(VLOOKUP(AD22,[1]Table2!$B$1:$Z$21,MATCH("xG/90",[1]Table2!$B$1:$Z$1,0),0)*VLOOKUP($B22,[1]Table2!$B$1:$Z$21,MATCH("xGA/90",[1]Table2!$B$1:$Z$1,0),0),"")</f>
        <v>1.6644153225806451</v>
      </c>
      <c r="AE91" s="41" t="str">
        <f>IFERROR(VLOOKUP(AE22,[1]Table2!$B$1:$Z$21,MATCH("xG/90",[1]Table2!$B$1:$Z$1,0),0)*VLOOKUP($B22,[1]Table2!$B$1:$Z$21,MATCH("xGA/90",[1]Table2!$B$1:$Z$1,0),0),"")</f>
        <v/>
      </c>
      <c r="AF91" s="41" t="str">
        <f>IFERROR(VLOOKUP(AF22,[1]Table2!$B$1:$Z$21,MATCH("xG/90",[1]Table2!$B$1:$Z$1,0),0)*VLOOKUP($B22,[1]Table2!$B$1:$Z$21,MATCH("xGA/90",[1]Table2!$B$1:$Z$1,0),0),"")</f>
        <v/>
      </c>
      <c r="AG91" s="41">
        <f>IFERROR(VLOOKUP(AG22,[1]Table2!$B$1:$Z$21,MATCH("xG/90",[1]Table2!$B$1:$Z$1,0),0)*VLOOKUP($B22,[1]Table2!$B$1:$Z$21,MATCH("xGA/90",[1]Table2!$B$1:$Z$1,0),0),"")</f>
        <v>1.8475806451612902</v>
      </c>
      <c r="AH91" s="41" t="str">
        <f>IFERROR(VLOOKUP(AH22,[1]Table2!$B$1:$Z$21,MATCH("xG/90",[1]Table2!$B$1:$Z$1,0),0)*VLOOKUP($B22,[1]Table2!$B$1:$Z$21,MATCH("xGA/90",[1]Table2!$B$1:$Z$1,0),0),"")</f>
        <v/>
      </c>
      <c r="AI91" s="41" t="str">
        <f>IFERROR(VLOOKUP(AI22,[1]Table2!$B$1:$Z$21,MATCH("xG/90",[1]Table2!$B$1:$Z$1,0),0)*VLOOKUP($B22,[1]Table2!$B$1:$Z$21,MATCH("xGA/90",[1]Table2!$B$1:$Z$1,0),0),"")</f>
        <v/>
      </c>
      <c r="AJ91" s="41">
        <f>IFERROR(VLOOKUP(AJ22,[1]Table2!$B$1:$Z$21,MATCH("xG/90",[1]Table2!$B$1:$Z$1,0),0)*VLOOKUP($B22,[1]Table2!$B$1:$Z$21,MATCH("xGA/90",[1]Table2!$B$1:$Z$1,0),0),"")</f>
        <v>1.6235691987513006</v>
      </c>
      <c r="AK91" s="41" t="str">
        <f>IFERROR(VLOOKUP(AK22,[1]Table2!$B$1:$Z$21,MATCH("xG/90",[1]Table2!$B$1:$Z$1,0),0)*VLOOKUP($B22,[1]Table2!$B$1:$Z$21,MATCH("xGA/90",[1]Table2!$B$1:$Z$1,0),0),"")</f>
        <v/>
      </c>
      <c r="AL91" s="41" t="str">
        <f>IFERROR(VLOOKUP(AL22,[1]Table2!$B$1:$Z$21,MATCH("xG/90",[1]Table2!$B$1:$Z$1,0),0)*VLOOKUP($B22,[1]Table2!$B$1:$Z$21,MATCH("xGA/90",[1]Table2!$B$1:$Z$1,0),0),"")</f>
        <v/>
      </c>
      <c r="AM91" s="41" t="str">
        <f>IFERROR(VLOOKUP(AM22,[1]Table2!$B$1:$Z$21,MATCH("xG/90",[1]Table2!$B$1:$Z$1,0),0)*VLOOKUP($B22,[1]Table2!$B$1:$Z$21,MATCH("xGA/90",[1]Table2!$B$1:$Z$1,0),0),"")</f>
        <v/>
      </c>
      <c r="AN91" s="41" t="str">
        <f>IFERROR(VLOOKUP(AN22,[1]Table2!$B$1:$Z$21,MATCH("xG/90",[1]Table2!$B$1:$Z$1,0),0)*VLOOKUP($B22,[1]Table2!$B$1:$Z$21,MATCH("xGA/90",[1]Table2!$B$1:$Z$1,0),0),"")</f>
        <v/>
      </c>
      <c r="AO91" s="41" t="str">
        <f>IFERROR(VLOOKUP(AO22,[1]Table2!$B$1:$Z$21,MATCH("xG/90",[1]Table2!$B$1:$Z$1,0),0)*VLOOKUP($B22,[1]Table2!$B$1:$Z$21,MATCH("xGA/90",[1]Table2!$B$1:$Z$1,0),0),"")</f>
        <v/>
      </c>
      <c r="AP91" s="41" t="str">
        <f>IFERROR(VLOOKUP(AP22,[1]Table2!$B$1:$Z$21,MATCH("xG/90",[1]Table2!$B$1:$Z$1,0),0)*VLOOKUP($B22,[1]Table2!$B$1:$Z$21,MATCH("xGA/90",[1]Table2!$B$1:$Z$1,0),0),"")</f>
        <v/>
      </c>
      <c r="AQ91" s="41" t="str">
        <f>IFERROR(VLOOKUP(AQ22,[1]Table2!$B$1:$Z$21,MATCH("xG/90",[1]Table2!$B$1:$Z$1,0),0)*VLOOKUP($B22,[1]Table2!$B$1:$Z$21,MATCH("xGA/90",[1]Table2!$B$1:$Z$1,0),0),"")</f>
        <v/>
      </c>
      <c r="AR91" s="41" t="str">
        <f>IFERROR(VLOOKUP(AR22,[1]Table2!$B$1:$Z$21,MATCH("xG/90",[1]Table2!$B$1:$Z$1,0),0)*VLOOKUP($B22,[1]Table2!$B$1:$Z$21,MATCH("xGA/90",[1]Table2!$B$1:$Z$1,0),0),"")</f>
        <v/>
      </c>
      <c r="AS91" s="41" t="str">
        <f>IFERROR(VLOOKUP(AS22,[1]Table2!$B$1:$Z$21,MATCH("xG/90",[1]Table2!$B$1:$Z$1,0),0)*VLOOKUP($B22,[1]Table2!$B$1:$Z$21,MATCH("xGA/90",[1]Table2!$B$1:$Z$1,0),0),"")</f>
        <v/>
      </c>
      <c r="AT91" s="41" t="str">
        <f>IFERROR(VLOOKUP(AT22,[1]Table2!$B$1:$Z$21,MATCH("xG/90",[1]Table2!$B$1:$Z$1,0),0)*VLOOKUP($B22,[1]Table2!$B$1:$Z$21,MATCH("xGA/90",[1]Table2!$B$1:$Z$1,0),0),"")</f>
        <v/>
      </c>
      <c r="AU91" s="41" t="str">
        <f>IFERROR(VLOOKUP(AU22,[1]Table2!$B$1:$Z$21,MATCH("xG/90",[1]Table2!$B$1:$Z$1,0),0)*VLOOKUP($B22,[1]Table2!$B$1:$Z$21,MATCH("xGA/90",[1]Table2!$B$1:$Z$1,0),0),"")</f>
        <v/>
      </c>
      <c r="AV91" s="41" t="str">
        <f>IFERROR(VLOOKUP(AV22,[1]Table2!$B$1:$Z$21,MATCH("xG/90",[1]Table2!$B$1:$Z$1,0),0)*VLOOKUP($B22,[1]Table2!$B$1:$Z$21,MATCH("xGA/90",[1]Table2!$B$1:$Z$1,0),0),"")</f>
        <v/>
      </c>
      <c r="AW91" s="41" t="str">
        <f>IFERROR(VLOOKUP(AW22,[1]Table2!$B$1:$Z$21,MATCH("xG/90",[1]Table2!$B$1:$Z$1,0),0)*VLOOKUP($B22,[1]Table2!$B$1:$Z$21,MATCH("xGA/90",[1]Table2!$B$1:$Z$1,0),0),"")</f>
        <v/>
      </c>
      <c r="AX91" s="41" t="str">
        <f>IFERROR(VLOOKUP(AX22,[1]Table2!$B$1:$Z$21,MATCH("xG/90",[1]Table2!$B$1:$Z$1,0),0)*VLOOKUP($B22,[1]Table2!$B$1:$Z$21,MATCH("xGA/90",[1]Table2!$B$1:$Z$1,0),0),"")</f>
        <v/>
      </c>
      <c r="AY91" s="41">
        <f>IFERROR(VLOOKUP(AY22,[1]Table2!$B$1:$Z$21,MATCH("xG/90",[1]Table2!$B$1:$Z$1,0),0)*VLOOKUP($B22,[1]Table2!$B$1:$Z$21,MATCH("xGA/90",[1]Table2!$B$1:$Z$1,0),0),"")</f>
        <v>1.3657762096774193</v>
      </c>
      <c r="AZ91" s="41" t="str">
        <f>IFERROR(VLOOKUP(AZ22,[1]Table2!$B$1:$Z$21,MATCH("xG/90",[1]Table2!$B$1:$Z$1,0),0)*VLOOKUP($B22,[1]Table2!$B$1:$Z$21,MATCH("xGA/90",[1]Table2!$B$1:$Z$1,0),0),"")</f>
        <v/>
      </c>
      <c r="BA91" s="41" t="str">
        <f>IFERROR(VLOOKUP(BA22,[1]Table2!$B$1:$Z$21,MATCH("xG/90",[1]Table2!$B$1:$Z$1,0),0)*VLOOKUP($B22,[1]Table2!$B$1:$Z$21,MATCH("xGA/90",[1]Table2!$B$1:$Z$1,0),0),"")</f>
        <v/>
      </c>
      <c r="BB91" s="41" t="str">
        <f>IFERROR(VLOOKUP(BB22,[1]Table2!$B$1:$Z$21,MATCH("xG/90",[1]Table2!$B$1:$Z$1,0),0)*VLOOKUP($B22,[1]Table2!$B$1:$Z$21,MATCH("xGA/90",[1]Table2!$B$1:$Z$1,0),0),"")</f>
        <v/>
      </c>
      <c r="BC91" s="41" t="str">
        <f>IFERROR(VLOOKUP(BC22,[1]Table2!$B$1:$Z$21,MATCH("xG/90",[1]Table2!$B$1:$Z$1,0),0)*VLOOKUP($B22,[1]Table2!$B$1:$Z$21,MATCH("xGA/90",[1]Table2!$B$1:$Z$1,0),0),"")</f>
        <v/>
      </c>
      <c r="BD91" s="41" t="str">
        <f>IFERROR(VLOOKUP(BD22,[1]Table2!$B$1:$Z$21,MATCH("xG/90",[1]Table2!$B$1:$Z$1,0),0)*VLOOKUP($B22,[1]Table2!$B$1:$Z$21,MATCH("xGA/90",[1]Table2!$B$1:$Z$1,0),0),"")</f>
        <v/>
      </c>
      <c r="BE91" s="41" t="str">
        <f>IFERROR(VLOOKUP(BE22,[1]Table2!$B$1:$Z$21,MATCH("xG/90",[1]Table2!$B$1:$Z$1,0),0)*VLOOKUP($B22,[1]Table2!$B$1:$Z$21,MATCH("xGA/90",[1]Table2!$B$1:$Z$1,0),0),"")</f>
        <v/>
      </c>
      <c r="BF91" s="41" t="str">
        <f>IFERROR(VLOOKUP(BF22,[1]Table2!$B$1:$Z$21,MATCH("xG/90",[1]Table2!$B$1:$Z$1,0),0)*VLOOKUP($B22,[1]Table2!$B$1:$Z$21,MATCH("xGA/90",[1]Table2!$B$1:$Z$1,0),0),"")</f>
        <v/>
      </c>
      <c r="BG91" s="41" t="str">
        <f>IFERROR(VLOOKUP(BG22,[1]Table2!$B$1:$Z$21,MATCH("xG/90",[1]Table2!$B$1:$Z$1,0),0)*VLOOKUP($B22,[1]Table2!$B$1:$Z$21,MATCH("xGA/90",[1]Table2!$B$1:$Z$1,0),0),"")</f>
        <v/>
      </c>
      <c r="BH91" s="41" t="str">
        <f>IFERROR(VLOOKUP(BH22,[1]Table2!$B$1:$Z$21,MATCH("xG/90",[1]Table2!$B$1:$Z$1,0),0)*VLOOKUP($B22,[1]Table2!$B$1:$Z$21,MATCH("xGA/90",[1]Table2!$B$1:$Z$1,0),0),"")</f>
        <v/>
      </c>
      <c r="BI91" s="41" t="str">
        <f>IFERROR(VLOOKUP(BI22,[1]Table2!$B$1:$Z$21,MATCH("xG/90",[1]Table2!$B$1:$Z$1,0),0)*VLOOKUP($B22,[1]Table2!$B$1:$Z$21,MATCH("xGA/90",[1]Table2!$B$1:$Z$1,0),0),"")</f>
        <v/>
      </c>
      <c r="BJ91" s="41" t="str">
        <f>IFERROR(VLOOKUP(BJ22,[1]Table2!$B$1:$Z$21,MATCH("xG/90",[1]Table2!$B$1:$Z$1,0),0)*VLOOKUP($B22,[1]Table2!$B$1:$Z$21,MATCH("xGA/90",[1]Table2!$B$1:$Z$1,0),0),"")</f>
        <v/>
      </c>
      <c r="BK91" s="41" t="str">
        <f>IFERROR(VLOOKUP(BK22,[1]Table2!$B$1:$Z$21,MATCH("xG/90",[1]Table2!$B$1:$Z$1,0),0)*VLOOKUP($B22,[1]Table2!$B$1:$Z$21,MATCH("xGA/90",[1]Table2!$B$1:$Z$1,0),0),"")</f>
        <v/>
      </c>
      <c r="BL91" s="41">
        <f>IFERROR(VLOOKUP(BL22,[1]Table2!$B$1:$Z$21,MATCH("xG/90",[1]Table2!$B$1:$Z$1,0),0)*VLOOKUP($B22,[1]Table2!$B$1:$Z$21,MATCH("xGA/90",[1]Table2!$B$1:$Z$1,0),0),"")</f>
        <v>1.2582661290322581</v>
      </c>
      <c r="BM91" s="41" t="str">
        <f>IFERROR(VLOOKUP(BM22,[1]Table2!$B$1:$Z$21,MATCH("xG/90",[1]Table2!$B$1:$Z$1,0),0)*VLOOKUP($B22,[1]Table2!$B$1:$Z$21,MATCH("xGA/90",[1]Table2!$B$1:$Z$1,0),0),"")</f>
        <v/>
      </c>
      <c r="BN91" s="41" t="str">
        <f>IFERROR(VLOOKUP(BN22,[1]Table2!$B$1:$Z$21,MATCH("xG/90",[1]Table2!$B$1:$Z$1,0),0)*VLOOKUP($B22,[1]Table2!$B$1:$Z$21,MATCH("xGA/90",[1]Table2!$B$1:$Z$1,0),0),"")</f>
        <v/>
      </c>
      <c r="BO91" s="41" t="str">
        <f>IFERROR(VLOOKUP(BO22,[1]Table2!$B$1:$Z$21,MATCH("xG/90",[1]Table2!$B$1:$Z$1,0),0)*VLOOKUP($B22,[1]Table2!$B$1:$Z$21,MATCH("xGA/90",[1]Table2!$B$1:$Z$1,0),0),"")</f>
        <v/>
      </c>
      <c r="BP91" s="41" t="str">
        <f>IFERROR(VLOOKUP(BP22,[1]Table2!$B$1:$Z$21,MATCH("xG/90",[1]Table2!$B$1:$Z$1,0),0)*VLOOKUP($B22,[1]Table2!$B$1:$Z$21,MATCH("xGA/90",[1]Table2!$B$1:$Z$1,0),0),"")</f>
        <v/>
      </c>
      <c r="BQ91" s="41" t="str">
        <f>IFERROR(VLOOKUP(BQ22,[1]Table2!$B$1:$Z$21,MATCH("xG/90",[1]Table2!$B$1:$Z$1,0),0)*VLOOKUP($B22,[1]Table2!$B$1:$Z$21,MATCH("xGA/90",[1]Table2!$B$1:$Z$1,0),0),"")</f>
        <v/>
      </c>
      <c r="BR91" s="41" t="str">
        <f>IFERROR(VLOOKUP(BR22,[1]Table2!$B$1:$Z$21,MATCH("xG/90",[1]Table2!$B$1:$Z$1,0),0)*VLOOKUP($B22,[1]Table2!$B$1:$Z$21,MATCH("xGA/90",[1]Table2!$B$1:$Z$1,0),0),"")</f>
        <v/>
      </c>
      <c r="BS91" s="41" t="str">
        <f>IFERROR(VLOOKUP(BS22,[1]Table2!$B$1:$Z$21,MATCH("xG/90",[1]Table2!$B$1:$Z$1,0),0)*VLOOKUP($B22,[1]Table2!$B$1:$Z$21,MATCH("xGA/90",[1]Table2!$B$1:$Z$1,0),0),"")</f>
        <v/>
      </c>
      <c r="BT91" s="41">
        <f>IFERROR(VLOOKUP(BT22,[1]Table2!$B$1:$Z$21,MATCH("xG/90",[1]Table2!$B$1:$Z$1,0),0)*VLOOKUP($B22,[1]Table2!$B$1:$Z$21,MATCH("xGA/90",[1]Table2!$B$1:$Z$1,0),0),"")</f>
        <v>1.586576482830385</v>
      </c>
      <c r="BU91" s="41" t="str">
        <f>IFERROR(VLOOKUP(BU22,[1]Table2!$B$1:$Z$21,MATCH("xG/90",[1]Table2!$B$1:$Z$1,0),0)*VLOOKUP($B22,[1]Table2!$B$1:$Z$21,MATCH("xGA/90",[1]Table2!$B$1:$Z$1,0),0),"")</f>
        <v/>
      </c>
      <c r="BV91" s="41" t="str">
        <f>IFERROR(VLOOKUP(BV22,[1]Table2!$B$1:$Z$21,MATCH("xG/90",[1]Table2!$B$1:$Z$1,0),0)*VLOOKUP($B22,[1]Table2!$B$1:$Z$21,MATCH("xGA/90",[1]Table2!$B$1:$Z$1,0),0),"")</f>
        <v/>
      </c>
      <c r="BW91" s="41" t="str">
        <f>IFERROR(VLOOKUP(BW22,[1]Table2!$B$1:$Z$21,MATCH("xG/90",[1]Table2!$B$1:$Z$1,0),0)*VLOOKUP($B22,[1]Table2!$B$1:$Z$21,MATCH("xGA/90",[1]Table2!$B$1:$Z$1,0),0),"")</f>
        <v/>
      </c>
      <c r="BX91" s="41" t="str">
        <f>IFERROR(VLOOKUP(BX22,[1]Table2!$B$1:$Z$21,MATCH("xG/90",[1]Table2!$B$1:$Z$1,0),0)*VLOOKUP($B22,[1]Table2!$B$1:$Z$21,MATCH("xGA/90",[1]Table2!$B$1:$Z$1,0),0),"")</f>
        <v/>
      </c>
      <c r="BY91" s="41" t="str">
        <f>IFERROR(VLOOKUP(BY22,[1]Table2!$B$1:$Z$21,MATCH("xG/90",[1]Table2!$B$1:$Z$1,0),0)*VLOOKUP($B22,[1]Table2!$B$1:$Z$21,MATCH("xGA/90",[1]Table2!$B$1:$Z$1,0),0),"")</f>
        <v/>
      </c>
      <c r="BZ91" s="41" t="str">
        <f>IFERROR(VLOOKUP(BZ22,[1]Table2!$B$1:$Z$21,MATCH("xG/90",[1]Table2!$B$1:$Z$1,0),0)*VLOOKUP($B22,[1]Table2!$B$1:$Z$21,MATCH("xGA/90",[1]Table2!$B$1:$Z$1,0),0),"")</f>
        <v/>
      </c>
      <c r="CA91" s="41">
        <f>IFERROR(VLOOKUP(CA22,[1]Table2!$B$1:$Z$21,MATCH("xG/90",[1]Table2!$B$1:$Z$1,0),0)*VLOOKUP($B22,[1]Table2!$B$1:$Z$21,MATCH("xGA/90",[1]Table2!$B$1:$Z$1,0),0),"")</f>
        <v>1.2144657258064515</v>
      </c>
      <c r="CB91" s="41" t="str">
        <f>IFERROR(VLOOKUP(CB22,[1]Table2!$B$1:$Z$21,MATCH("xG/90",[1]Table2!$B$1:$Z$1,0),0)*VLOOKUP($B22,[1]Table2!$B$1:$Z$21,MATCH("xGA/90",[1]Table2!$B$1:$Z$1,0),0),"")</f>
        <v/>
      </c>
      <c r="CC91" s="41" t="str">
        <f>IFERROR(VLOOKUP(CC22,[1]Table2!$B$1:$Z$21,MATCH("xG/90",[1]Table2!$B$1:$Z$1,0),0)*VLOOKUP($B22,[1]Table2!$B$1:$Z$21,MATCH("xGA/90",[1]Table2!$B$1:$Z$1,0),0),"")</f>
        <v/>
      </c>
      <c r="CD91" s="41">
        <f>IFERROR(VLOOKUP(CD22,[1]Table2!$B$1:$Z$21,MATCH("xG/90",[1]Table2!$B$1:$Z$1,0),0)*VLOOKUP($B22,[1]Table2!$B$1:$Z$21,MATCH("xGA/90",[1]Table2!$B$1:$Z$1,0),0),"")</f>
        <v>2.3634235171696147</v>
      </c>
      <c r="CE91" s="41" t="str">
        <f>IFERROR(VLOOKUP(CE22,[1]Table2!$B$1:$Z$21,MATCH("xG/90",[1]Table2!$B$1:$Z$1,0),0)*VLOOKUP($B22,[1]Table2!$B$1:$Z$21,MATCH("xGA/90",[1]Table2!$B$1:$Z$1,0),0),"")</f>
        <v/>
      </c>
      <c r="CF91" s="41" t="str">
        <f>IFERROR(VLOOKUP(CF22,[1]Table2!$B$1:$Z$21,MATCH("xG/90",[1]Table2!$B$1:$Z$1,0),0)*VLOOKUP($B22,[1]Table2!$B$1:$Z$21,MATCH("xGA/90",[1]Table2!$B$1:$Z$1,0),0),"")</f>
        <v/>
      </c>
      <c r="CG91" s="41" t="str">
        <f>IFERROR(VLOOKUP(CG22,[1]Table2!$B$1:$Z$21,MATCH("xG/90",[1]Table2!$B$1:$Z$1,0),0)*VLOOKUP($B22,[1]Table2!$B$1:$Z$21,MATCH("xGA/90",[1]Table2!$B$1:$Z$1,0),0),"")</f>
        <v/>
      </c>
      <c r="CH91" s="41" t="str">
        <f>IFERROR(VLOOKUP(CH22,[1]Table2!$B$1:$Z$21,MATCH("xG/90",[1]Table2!$B$1:$Z$1,0),0)*VLOOKUP($B22,[1]Table2!$B$1:$Z$21,MATCH("xGA/90",[1]Table2!$B$1:$Z$1,0),0),"")</f>
        <v/>
      </c>
      <c r="CI91" s="41">
        <f>IFERROR(VLOOKUP(CI22,[1]Table2!$B$1:$Z$21,MATCH("xG/90",[1]Table2!$B$1:$Z$1,0),0)*VLOOKUP($B22,[1]Table2!$B$1:$Z$21,MATCH("xGA/90",[1]Table2!$B$1:$Z$1,0),0),"")</f>
        <v>1.2861391129032256</v>
      </c>
      <c r="CJ91" s="41" t="str">
        <f>IFERROR(VLOOKUP(CJ22,[1]Table2!$B$1:$Z$21,MATCH("xG/90",[1]Table2!$B$1:$Z$1,0),0)*VLOOKUP($B22,[1]Table2!$B$1:$Z$21,MATCH("xGA/90",[1]Table2!$B$1:$Z$1,0),0),"")</f>
        <v/>
      </c>
      <c r="CK91" s="41" t="str">
        <f>IFERROR(VLOOKUP(CK22,[1]Table2!$B$1:$Z$21,MATCH("xG/90",[1]Table2!$B$1:$Z$1,0),0)*VLOOKUP($B22,[1]Table2!$B$1:$Z$21,MATCH("xGA/90",[1]Table2!$B$1:$Z$1,0),0),"")</f>
        <v/>
      </c>
      <c r="CL91" s="41" t="str">
        <f>IFERROR(VLOOKUP(CL22,[1]Table2!$B$1:$Z$21,MATCH("xG/90",[1]Table2!$B$1:$Z$1,0),0)*VLOOKUP($B22,[1]Table2!$B$1:$Z$21,MATCH("xGA/90",[1]Table2!$B$1:$Z$1,0),0),"")</f>
        <v/>
      </c>
      <c r="CM91" s="41" t="str">
        <f>IFERROR(VLOOKUP(CM22,[1]Table2!$B$1:$Z$21,MATCH("xG/90",[1]Table2!$B$1:$Z$1,0),0)*VLOOKUP($B22,[1]Table2!$B$1:$Z$21,MATCH("xGA/90",[1]Table2!$B$1:$Z$1,0),0),"")</f>
        <v/>
      </c>
      <c r="CN91" s="41" t="str">
        <f>IFERROR(VLOOKUP(CN22,[1]Table2!$B$1:$Z$21,MATCH("xG/90",[1]Table2!$B$1:$Z$1,0),0)*VLOOKUP($B22,[1]Table2!$B$1:$Z$21,MATCH("xGA/90",[1]Table2!$B$1:$Z$1,0),0),"")</f>
        <v/>
      </c>
      <c r="CO91" s="41">
        <f>IFERROR(VLOOKUP(CO22,[1]Table2!$B$1:$Z$21,MATCH("xG/90",[1]Table2!$B$1:$Z$1,0),0)*VLOOKUP($B22,[1]Table2!$B$1:$Z$21,MATCH("xGA/90",[1]Table2!$B$1:$Z$1,0),0),"")</f>
        <v>2.0939247311827955</v>
      </c>
      <c r="CP91" s="41" t="str">
        <f>IFERROR(VLOOKUP(CP22,[1]Table2!$B$1:$Z$21,MATCH("xG/90",[1]Table2!$B$1:$Z$1,0),0)*VLOOKUP($B22,[1]Table2!$B$1:$Z$21,MATCH("xGA/90",[1]Table2!$B$1:$Z$1,0),0),"")</f>
        <v/>
      </c>
      <c r="CQ91" s="41" t="str">
        <f>IFERROR(VLOOKUP(CQ22,[1]Table2!$B$1:$Z$21,MATCH("xG/90",[1]Table2!$B$1:$Z$1,0),0)*VLOOKUP($B22,[1]Table2!$B$1:$Z$21,MATCH("xGA/90",[1]Table2!$B$1:$Z$1,0),0),"")</f>
        <v/>
      </c>
      <c r="CR91" s="41" t="str">
        <f>IFERROR(VLOOKUP(CR22,[1]Table2!$B$1:$Z$21,MATCH("xG/90",[1]Table2!$B$1:$Z$1,0),0)*VLOOKUP($B22,[1]Table2!$B$1:$Z$21,MATCH("xGA/90",[1]Table2!$B$1:$Z$1,0),0),"")</f>
        <v/>
      </c>
      <c r="CS91" s="41" t="str">
        <f>IFERROR(VLOOKUP(CS22,[1]Table2!$B$1:$Z$21,MATCH("xG/90",[1]Table2!$B$1:$Z$1,0),0)*VLOOKUP($B22,[1]Table2!$B$1:$Z$21,MATCH("xGA/90",[1]Table2!$B$1:$Z$1,0),0),"")</f>
        <v/>
      </c>
      <c r="CT91" s="41" t="str">
        <f>IFERROR(VLOOKUP(CT22,[1]Table2!$B$1:$Z$21,MATCH("xG/90",[1]Table2!$B$1:$Z$1,0),0)*VLOOKUP($B22,[1]Table2!$B$1:$Z$21,MATCH("xGA/90",[1]Table2!$B$1:$Z$1,0),0),"")</f>
        <v/>
      </c>
      <c r="CU91" s="41" t="str">
        <f>IFERROR(VLOOKUP(CU22,[1]Table2!$B$1:$Z$21,MATCH("xG/90",[1]Table2!$B$1:$Z$1,0),0)*VLOOKUP($B22,[1]Table2!$B$1:$Z$21,MATCH("xGA/90",[1]Table2!$B$1:$Z$1,0),0),"")</f>
        <v/>
      </c>
      <c r="CV91" s="41">
        <f>IFERROR(VLOOKUP(CV22,[1]Table2!$B$1:$Z$21,MATCH("xG/90",[1]Table2!$B$1:$Z$1,0),0)*VLOOKUP($B22,[1]Table2!$B$1:$Z$21,MATCH("xGA/90",[1]Table2!$B$1:$Z$1,0),0),"")</f>
        <v>1.2542842741935483</v>
      </c>
      <c r="CW91" s="41" t="str">
        <f>IFERROR(VLOOKUP(CW22,[1]Table2!$B$1:$Z$21,MATCH("xG/90",[1]Table2!$B$1:$Z$1,0),0)*VLOOKUP($B22,[1]Table2!$B$1:$Z$21,MATCH("xGA/90",[1]Table2!$B$1:$Z$1,0),0),"")</f>
        <v/>
      </c>
      <c r="CX91" s="41" t="str">
        <f>IFERROR(VLOOKUP(CX22,[1]Table2!$B$1:$Z$21,MATCH("xG/90",[1]Table2!$B$1:$Z$1,0),0)*VLOOKUP($B22,[1]Table2!$B$1:$Z$21,MATCH("xGA/90",[1]Table2!$B$1:$Z$1,0),0),"")</f>
        <v/>
      </c>
      <c r="CY91" s="41" t="str">
        <f>IFERROR(VLOOKUP(CY22,[1]Table2!$B$1:$Z$21,MATCH("xG/90",[1]Table2!$B$1:$Z$1,0),0)*VLOOKUP($B22,[1]Table2!$B$1:$Z$21,MATCH("xGA/90",[1]Table2!$B$1:$Z$1,0),0),"")</f>
        <v/>
      </c>
      <c r="CZ91" s="41" t="str">
        <f>IFERROR(VLOOKUP(CZ22,[1]Table2!$B$1:$Z$21,MATCH("xG/90",[1]Table2!$B$1:$Z$1,0),0)*VLOOKUP($B22,[1]Table2!$B$1:$Z$21,MATCH("xGA/90",[1]Table2!$B$1:$Z$1,0),0),"")</f>
        <v/>
      </c>
      <c r="DA91" s="41" t="str">
        <f>IFERROR(VLOOKUP(DA22,[1]Table2!$B$1:$Z$21,MATCH("xG/90",[1]Table2!$B$1:$Z$1,0),0)*VLOOKUP($B22,[1]Table2!$B$1:$Z$21,MATCH("xGA/90",[1]Table2!$B$1:$Z$1,0),0),"")</f>
        <v/>
      </c>
      <c r="DB91" s="41">
        <f>IFERROR(VLOOKUP(DB22,[1]Table2!$B$1:$Z$21,MATCH("xG/90",[1]Table2!$B$1:$Z$1,0),0)*VLOOKUP($B22,[1]Table2!$B$1:$Z$21,MATCH("xGA/90",[1]Table2!$B$1:$Z$1,0),0),"")</f>
        <v>1.6086693548387097</v>
      </c>
      <c r="DC91" s="41" t="str">
        <f>IFERROR(VLOOKUP(DC22,[1]Table2!$B$1:$Z$21,MATCH("xG/90",[1]Table2!$B$1:$Z$1,0),0)*VLOOKUP($B22,[1]Table2!$B$1:$Z$21,MATCH("xGA/90",[1]Table2!$B$1:$Z$1,0),0),"")</f>
        <v/>
      </c>
      <c r="DD91" s="41" t="str">
        <f>IFERROR(VLOOKUP(DD22,[1]Table2!$B$1:$Z$21,MATCH("xG/90",[1]Table2!$B$1:$Z$1,0),0)*VLOOKUP($B22,[1]Table2!$B$1:$Z$21,MATCH("xGA/90",[1]Table2!$B$1:$Z$1,0),0),"")</f>
        <v/>
      </c>
      <c r="DE91" s="41" t="str">
        <f>IFERROR(VLOOKUP(DE22,[1]Table2!$B$1:$Z$21,MATCH("xG/90",[1]Table2!$B$1:$Z$1,0),0)*VLOOKUP($B22,[1]Table2!$B$1:$Z$21,MATCH("xGA/90",[1]Table2!$B$1:$Z$1,0),0),"")</f>
        <v/>
      </c>
      <c r="DF91" s="41" t="str">
        <f>IFERROR(VLOOKUP(DF22,[1]Table2!$B$1:$Z$21,MATCH("xG/90",[1]Table2!$B$1:$Z$1,0),0)*VLOOKUP($B22,[1]Table2!$B$1:$Z$21,MATCH("xGA/90",[1]Table2!$B$1:$Z$1,0),0),"")</f>
        <v/>
      </c>
      <c r="DG91" s="41" t="str">
        <f>IFERROR(VLOOKUP(DG22,[1]Table2!$B$1:$Z$21,MATCH("xG/90",[1]Table2!$B$1:$Z$1,0),0)*VLOOKUP($B22,[1]Table2!$B$1:$Z$21,MATCH("xGA/90",[1]Table2!$B$1:$Z$1,0),0),"")</f>
        <v/>
      </c>
      <c r="DH91" s="41" t="str">
        <f>IFERROR(VLOOKUP(DH22,[1]Table2!$B$1:$Z$21,MATCH("xG/90",[1]Table2!$B$1:$Z$1,0),0)*VLOOKUP($B22,[1]Table2!$B$1:$Z$21,MATCH("xGA/90",[1]Table2!$B$1:$Z$1,0),0),"")</f>
        <v/>
      </c>
      <c r="DI91" s="41" t="str">
        <f>IFERROR(VLOOKUP(DI22,[1]Table2!$B$1:$Z$21,MATCH("xG/90",[1]Table2!$B$1:$Z$1,0),0)*VLOOKUP($B22,[1]Table2!$B$1:$Z$21,MATCH("xGA/90",[1]Table2!$B$1:$Z$1,0),0),"")</f>
        <v/>
      </c>
      <c r="DJ91" s="41" t="str">
        <f>IFERROR(VLOOKUP(DJ22,[1]Table2!$B$1:$Z$21,MATCH("xG/90",[1]Table2!$B$1:$Z$1,0),0)*VLOOKUP($B22,[1]Table2!$B$1:$Z$21,MATCH("xGA/90",[1]Table2!$B$1:$Z$1,0),0),"")</f>
        <v/>
      </c>
      <c r="DK91" s="41" t="str">
        <f>IFERROR(VLOOKUP(DK22,[1]Table2!$B$1:$Z$21,MATCH("xG/90",[1]Table2!$B$1:$Z$1,0),0)*VLOOKUP($B22,[1]Table2!$B$1:$Z$21,MATCH("xGA/90",[1]Table2!$B$1:$Z$1,0),0),"")</f>
        <v/>
      </c>
      <c r="DL91" s="41" t="str">
        <f>IFERROR(VLOOKUP(DL22,[1]Table2!$B$1:$Z$21,MATCH("xG/90",[1]Table2!$B$1:$Z$1,0),0)*VLOOKUP($B22,[1]Table2!$B$1:$Z$21,MATCH("xGA/90",[1]Table2!$B$1:$Z$1,0),0),"")</f>
        <v/>
      </c>
      <c r="DM91" s="41" t="str">
        <f>IFERROR(VLOOKUP(DM22,[1]Table2!$B$1:$Z$21,MATCH("xG/90",[1]Table2!$B$1:$Z$1,0),0)*VLOOKUP($B22,[1]Table2!$B$1:$Z$21,MATCH("xGA/90",[1]Table2!$B$1:$Z$1,0),0),"")</f>
        <v/>
      </c>
      <c r="DN91" s="41" t="str">
        <f>IFERROR(VLOOKUP(DN22,[1]Table2!$B$1:$Z$21,MATCH("xG/90",[1]Table2!$B$1:$Z$1,0),0)*VLOOKUP($B22,[1]Table2!$B$1:$Z$21,MATCH("xGA/90",[1]Table2!$B$1:$Z$1,0),0),"")</f>
        <v/>
      </c>
      <c r="DO91" s="41" t="str">
        <f>IFERROR(VLOOKUP(DO22,[1]Table2!$B$1:$Z$21,MATCH("xG/90",[1]Table2!$B$1:$Z$1,0),0)*VLOOKUP($B22,[1]Table2!$B$1:$Z$21,MATCH("xGA/90",[1]Table2!$B$1:$Z$1,0),0),"")</f>
        <v/>
      </c>
      <c r="DP91" s="41" t="str">
        <f>IFERROR(VLOOKUP(DP22,[1]Table2!$B$1:$Z$21,MATCH("xG/90",[1]Table2!$B$1:$Z$1,0),0)*VLOOKUP($B22,[1]Table2!$B$1:$Z$21,MATCH("xGA/90",[1]Table2!$B$1:$Z$1,0),0),"")</f>
        <v/>
      </c>
      <c r="DQ91" s="41" t="str">
        <f>IFERROR(VLOOKUP(DQ22,[1]Table2!$B$1:$Z$21,MATCH("xG/90",[1]Table2!$B$1:$Z$1,0),0)*VLOOKUP($B22,[1]Table2!$B$1:$Z$21,MATCH("xGA/90",[1]Table2!$B$1:$Z$1,0),0),"")</f>
        <v/>
      </c>
      <c r="DR91" s="41" t="str">
        <f>IFERROR(VLOOKUP(DR22,[1]Table2!$B$1:$Z$21,MATCH("xG/90",[1]Table2!$B$1:$Z$1,0),0)*VLOOKUP($B22,[1]Table2!$B$1:$Z$21,MATCH("xGA/90",[1]Table2!$B$1:$Z$1,0),0),"")</f>
        <v/>
      </c>
      <c r="DS91" s="41" t="str">
        <f>IFERROR(VLOOKUP(DS22,[1]Table2!$B$1:$Z$21,MATCH("xG/90",[1]Table2!$B$1:$Z$1,0),0)*VLOOKUP($B22,[1]Table2!$B$1:$Z$21,MATCH("xGA/90",[1]Table2!$B$1:$Z$1,0),0),"")</f>
        <v/>
      </c>
      <c r="DT91" s="41" t="str">
        <f>IFERROR(VLOOKUP(DT22,[1]Table2!$B$1:$Z$21,MATCH("xG/90",[1]Table2!$B$1:$Z$1,0),0)*VLOOKUP($B22,[1]Table2!$B$1:$Z$21,MATCH("xGA/90",[1]Table2!$B$1:$Z$1,0),0),"")</f>
        <v/>
      </c>
      <c r="DU91" s="41" t="str">
        <f>IFERROR(VLOOKUP(DU22,[1]Table2!$B$1:$Z$21,MATCH("xG/90",[1]Table2!$B$1:$Z$1,0),0)*VLOOKUP($B22,[1]Table2!$B$1:$Z$21,MATCH("xGA/90",[1]Table2!$B$1:$Z$1,0),0),"")</f>
        <v/>
      </c>
      <c r="DV91" s="41" t="str">
        <f>IFERROR(VLOOKUP(DV22,[1]Table2!$B$1:$Z$21,MATCH("xG/90",[1]Table2!$B$1:$Z$1,0),0)*VLOOKUP($B22,[1]Table2!$B$1:$Z$21,MATCH("xGA/90",[1]Table2!$B$1:$Z$1,0),0),"")</f>
        <v/>
      </c>
      <c r="DW91" s="41" t="str">
        <f>IFERROR(VLOOKUP(DW22,[1]Table2!$B$1:$Z$21,MATCH("xG/90",[1]Table2!$B$1:$Z$1,0),0)*VLOOKUP($B22,[1]Table2!$B$1:$Z$21,MATCH("xGA/90",[1]Table2!$B$1:$Z$1,0),0),"")</f>
        <v/>
      </c>
      <c r="DX91" s="41" t="str">
        <f>IFERROR(VLOOKUP(DX22,[1]Table2!$B$1:$Z$21,MATCH("xG/90",[1]Table2!$B$1:$Z$1,0),0)*VLOOKUP($B22,[1]Table2!$B$1:$Z$21,MATCH("xGA/90",[1]Table2!$B$1:$Z$1,0),0),"")</f>
        <v/>
      </c>
      <c r="DY91" s="41" t="str">
        <f>IFERROR(VLOOKUP(DY22,[1]Table2!$B$1:$Z$21,MATCH("xG/90",[1]Table2!$B$1:$Z$1,0),0)*VLOOKUP($B22,[1]Table2!$B$1:$Z$21,MATCH("xGA/90",[1]Table2!$B$1:$Z$1,0),0),"")</f>
        <v/>
      </c>
      <c r="DZ91" s="41" t="str">
        <f>IFERROR(VLOOKUP(DZ22,[1]Table2!$B$1:$Z$21,MATCH("xG/90",[1]Table2!$B$1:$Z$1,0),0)*VLOOKUP($B22,[1]Table2!$B$1:$Z$21,MATCH("xGA/90",[1]Table2!$B$1:$Z$1,0),0),"")</f>
        <v/>
      </c>
      <c r="EA91" s="41" t="str">
        <f>IFERROR(VLOOKUP(EA22,[1]Table2!$B$1:$Z$21,MATCH("xG/90",[1]Table2!$B$1:$Z$1,0),0)*VLOOKUP($B22,[1]Table2!$B$1:$Z$21,MATCH("xGA/90",[1]Table2!$B$1:$Z$1,0),0),"")</f>
        <v/>
      </c>
      <c r="EB91" s="41" t="str">
        <f>IFERROR(VLOOKUP(EB22,[1]Table2!$B$1:$Z$21,MATCH("xG/90",[1]Table2!$B$1:$Z$1,0),0)*VLOOKUP($B22,[1]Table2!$B$1:$Z$21,MATCH("xGA/90",[1]Table2!$B$1:$Z$1,0),0),"")</f>
        <v/>
      </c>
      <c r="EC91" s="41" t="str">
        <f>IFERROR(VLOOKUP(EC22,[1]Table2!$B$1:$Z$21,MATCH("xG/90",[1]Table2!$B$1:$Z$1,0),0)*VLOOKUP($B22,[1]Table2!$B$1:$Z$21,MATCH("xGA/90",[1]Table2!$B$1:$Z$1,0),0),"")</f>
        <v/>
      </c>
      <c r="ED91" s="41" t="str">
        <f>IFERROR(VLOOKUP(ED22,[1]Table2!$B$1:$Z$21,MATCH("xG/90",[1]Table2!$B$1:$Z$1,0),0)*VLOOKUP($B22,[1]Table2!$B$1:$Z$21,MATCH("xGA/90",[1]Table2!$B$1:$Z$1,0),0),"")</f>
        <v/>
      </c>
      <c r="EE91" s="41" t="str">
        <f>IFERROR(VLOOKUP(EE22,[1]Table2!$B$1:$Z$21,MATCH("xG/90",[1]Table2!$B$1:$Z$1,0),0)*VLOOKUP($B22,[1]Table2!$B$1:$Z$21,MATCH("xGA/90",[1]Table2!$B$1:$Z$1,0),0),"")</f>
        <v/>
      </c>
      <c r="EF91" s="41" t="str">
        <f>IFERROR(VLOOKUP(EF22,[1]Table2!$B$1:$Z$21,MATCH("xG/90",[1]Table2!$B$1:$Z$1,0),0)*VLOOKUP($B22,[1]Table2!$B$1:$Z$21,MATCH("xGA/90",[1]Table2!$B$1:$Z$1,0),0),"")</f>
        <v/>
      </c>
      <c r="EG91" s="41" t="str">
        <f>IFERROR(VLOOKUP(EG22,[1]Table2!$B$1:$Z$21,MATCH("xG/90",[1]Table2!$B$1:$Z$1,0),0)*VLOOKUP($B22,[1]Table2!$B$1:$Z$21,MATCH("xGA/90",[1]Table2!$B$1:$Z$1,0),0),"")</f>
        <v/>
      </c>
      <c r="EH91" s="41" t="str">
        <f>IFERROR(VLOOKUP(EH22,[1]Table2!$B$1:$Z$21,MATCH("xG/90",[1]Table2!$B$1:$Z$1,0),0)*VLOOKUP($B22,[1]Table2!$B$1:$Z$21,MATCH("xGA/90",[1]Table2!$B$1:$Z$1,0),0),"")</f>
        <v/>
      </c>
      <c r="EI91" s="41" t="str">
        <f>IFERROR(VLOOKUP(EI22,[1]Table2!$B$1:$Z$21,MATCH("xG/90",[1]Table2!$B$1:$Z$1,0),0)*VLOOKUP($B22,[1]Table2!$B$1:$Z$21,MATCH("xGA/90",[1]Table2!$B$1:$Z$1,0),0),"")</f>
        <v/>
      </c>
      <c r="EJ91" s="41" t="str">
        <f>IFERROR(VLOOKUP(EJ22,[1]Table2!$B$1:$Z$21,MATCH("xG/90",[1]Table2!$B$1:$Z$1,0),0)*VLOOKUP($B22,[1]Table2!$B$1:$Z$21,MATCH("xGA/90",[1]Table2!$B$1:$Z$1,0),0),"")</f>
        <v/>
      </c>
      <c r="EK91" s="41" t="str">
        <f>IFERROR(VLOOKUP(EK22,[1]Table2!$B$1:$Z$21,MATCH("xG/90",[1]Table2!$B$1:$Z$1,0),0)*VLOOKUP($B22,[1]Table2!$B$1:$Z$21,MATCH("xGA/90",[1]Table2!$B$1:$Z$1,0),0),"")</f>
        <v/>
      </c>
      <c r="EL91" s="41" t="str">
        <f>IFERROR(VLOOKUP(EL22,[1]Table2!$B$1:$Z$21,MATCH("xG/90",[1]Table2!$B$1:$Z$1,0),0)*VLOOKUP($B22,[1]Table2!$B$1:$Z$21,MATCH("xGA/90",[1]Table2!$B$1:$Z$1,0),0),"")</f>
        <v/>
      </c>
      <c r="EM91" s="41" t="str">
        <f>IFERROR(VLOOKUP(EM22,[1]Table2!$B$1:$Z$21,MATCH("xG/90",[1]Table2!$B$1:$Z$1,0),0)*VLOOKUP($B22,[1]Table2!$B$1:$Z$21,MATCH("xGA/90",[1]Table2!$B$1:$Z$1,0),0),"")</f>
        <v/>
      </c>
      <c r="EN91" s="41" t="str">
        <f>IFERROR(VLOOKUP(EN22,[1]Table2!$B$1:$Z$21,MATCH("xG/90",[1]Table2!$B$1:$Z$1,0),0)*VLOOKUP($B22,[1]Table2!$B$1:$Z$21,MATCH("xGA/90",[1]Table2!$B$1:$Z$1,0),0),"")</f>
        <v/>
      </c>
      <c r="EO91" s="41" t="str">
        <f>IFERROR(VLOOKUP(EO22,[1]Table2!$B$1:$Z$21,MATCH("xG/90",[1]Table2!$B$1:$Z$1,0),0)*VLOOKUP($B22,[1]Table2!$B$1:$Z$21,MATCH("xGA/90",[1]Table2!$B$1:$Z$1,0),0),"")</f>
        <v/>
      </c>
      <c r="EP91" s="41" t="str">
        <f>IFERROR(VLOOKUP(EP22,[1]Table2!$B$1:$Z$21,MATCH("xG/90",[1]Table2!$B$1:$Z$1,0),0)*VLOOKUP($B22,[1]Table2!$B$1:$Z$21,MATCH("xGA/90",[1]Table2!$B$1:$Z$1,0),0),"")</f>
        <v/>
      </c>
      <c r="EQ91" s="41" t="str">
        <f>IFERROR(VLOOKUP(EQ22,[1]Table2!$B$1:$Z$21,MATCH("xG/90",[1]Table2!$B$1:$Z$1,0),0)*VLOOKUP($B22,[1]Table2!$B$1:$Z$21,MATCH("xGA/90",[1]Table2!$B$1:$Z$1,0),0),"")</f>
        <v/>
      </c>
      <c r="ER91" s="41" t="str">
        <f>IFERROR(VLOOKUP(ER22,[1]Table2!$B$1:$Z$21,MATCH("xG/90",[1]Table2!$B$1:$Z$1,0),0)*VLOOKUP($B22,[1]Table2!$B$1:$Z$21,MATCH("xGA/90",[1]Table2!$B$1:$Z$1,0),0),"")</f>
        <v/>
      </c>
      <c r="ES91" s="41" t="str">
        <f>IFERROR(VLOOKUP(ES22,[1]Table2!$B$1:$Z$21,MATCH("xG/90",[1]Table2!$B$1:$Z$1,0),0)*VLOOKUP($B22,[1]Table2!$B$1:$Z$21,MATCH("xGA/90",[1]Table2!$B$1:$Z$1,0),0),"")</f>
        <v/>
      </c>
      <c r="ET91" s="41">
        <f>IFERROR(VLOOKUP(ET22,[1]Table2!$B$1:$Z$21,MATCH("xG/90",[1]Table2!$B$1:$Z$1,0),0)*VLOOKUP($B22,[1]Table2!$B$1:$Z$21,MATCH("xGA/90",[1]Table2!$B$1:$Z$1,0),0),"")</f>
        <v>2.5523689516129031</v>
      </c>
      <c r="EU91" s="41" t="str">
        <f>IFERROR(VLOOKUP(EU22,[1]Table2!$B$1:$Z$21,MATCH("xG/90",[1]Table2!$B$1:$Z$1,0),0)*VLOOKUP($B22,[1]Table2!$B$1:$Z$21,MATCH("xGA/90",[1]Table2!$B$1:$Z$1,0),0),"")</f>
        <v/>
      </c>
      <c r="EV91" s="41" t="str">
        <f>IFERROR(VLOOKUP(EV22,[1]Table2!$B$1:$Z$21,MATCH("xG/90",[1]Table2!$B$1:$Z$1,0),0)*VLOOKUP($B22,[1]Table2!$B$1:$Z$21,MATCH("xGA/90",[1]Table2!$B$1:$Z$1,0),0),"")</f>
        <v/>
      </c>
      <c r="EW91" s="41" t="str">
        <f>IFERROR(VLOOKUP(EW22,[1]Table2!$B$1:$Z$21,MATCH("xG/90",[1]Table2!$B$1:$Z$1,0),0)*VLOOKUP($B22,[1]Table2!$B$1:$Z$21,MATCH("xGA/90",[1]Table2!$B$1:$Z$1,0),0),"")</f>
        <v/>
      </c>
      <c r="EX91" s="41">
        <f>IFERROR(VLOOKUP(EX22,[1]Table2!$B$1:$Z$21,MATCH("xG/90",[1]Table2!$B$1:$Z$1,0),0)*VLOOKUP($B22,[1]Table2!$B$1:$Z$21,MATCH("xGA/90",[1]Table2!$B$1:$Z$1,0),0),"")</f>
        <v>1.9073084677419354</v>
      </c>
      <c r="EY91" s="41" t="str">
        <f>IFERROR(VLOOKUP(EY22,[1]Table2!$B$1:$Z$21,MATCH("xG/90",[1]Table2!$B$1:$Z$1,0),0)*VLOOKUP($B22,[1]Table2!$B$1:$Z$21,MATCH("xGA/90",[1]Table2!$B$1:$Z$1,0),0),"")</f>
        <v/>
      </c>
      <c r="EZ91" s="41" t="str">
        <f>IFERROR(VLOOKUP(EZ22,[1]Table2!$B$1:$Z$21,MATCH("xG/90",[1]Table2!$B$1:$Z$1,0),0)*VLOOKUP($B22,[1]Table2!$B$1:$Z$21,MATCH("xGA/90",[1]Table2!$B$1:$Z$1,0),0),"")</f>
        <v/>
      </c>
      <c r="FA91" s="41" t="str">
        <f>IFERROR(VLOOKUP(FA22,[1]Table2!$B$1:$Z$21,MATCH("xG/90",[1]Table2!$B$1:$Z$1,0),0)*VLOOKUP($B22,[1]Table2!$B$1:$Z$21,MATCH("xGA/90",[1]Table2!$B$1:$Z$1,0),0),"")</f>
        <v/>
      </c>
      <c r="FB91" s="41" t="str">
        <f>IFERROR(VLOOKUP(FB22,[1]Table2!$B$1:$Z$21,MATCH("xG/90",[1]Table2!$B$1:$Z$1,0),0)*VLOOKUP($B22,[1]Table2!$B$1:$Z$21,MATCH("xGA/90",[1]Table2!$B$1:$Z$1,0),0),"")</f>
        <v/>
      </c>
      <c r="FC91" s="41">
        <f>IFERROR(VLOOKUP(FC22,[1]Table2!$B$1:$Z$21,MATCH("xG/90",[1]Table2!$B$1:$Z$1,0),0)*VLOOKUP($B22,[1]Table2!$B$1:$Z$21,MATCH("xGA/90",[1]Table2!$B$1:$Z$1,0),0),"")</f>
        <v>1.5807963709677419</v>
      </c>
      <c r="FD91" s="41" t="str">
        <f>IFERROR(VLOOKUP(FD22,[1]Table2!$B$1:$Z$21,MATCH("xG/90",[1]Table2!$B$1:$Z$1,0),0)*VLOOKUP($B22,[1]Table2!$B$1:$Z$21,MATCH("xGA/90",[1]Table2!$B$1:$Z$1,0),0),"")</f>
        <v/>
      </c>
      <c r="FE91" s="41" t="str">
        <f>IFERROR(VLOOKUP(FE22,[1]Table2!$B$1:$Z$21,MATCH("xG/90",[1]Table2!$B$1:$Z$1,0),0)*VLOOKUP($B22,[1]Table2!$B$1:$Z$21,MATCH("xGA/90",[1]Table2!$B$1:$Z$1,0),0),"")</f>
        <v/>
      </c>
      <c r="FF91" s="41" t="str">
        <f>IFERROR(VLOOKUP(FF22,[1]Table2!$B$1:$Z$21,MATCH("xG/90",[1]Table2!$B$1:$Z$1,0),0)*VLOOKUP($B22,[1]Table2!$B$1:$Z$21,MATCH("xGA/90",[1]Table2!$B$1:$Z$1,0),0),"")</f>
        <v/>
      </c>
      <c r="FG91" s="41" t="str">
        <f>IFERROR(VLOOKUP(FG22,[1]Table2!$B$1:$Z$21,MATCH("xG/90",[1]Table2!$B$1:$Z$1,0),0)*VLOOKUP($B22,[1]Table2!$B$1:$Z$21,MATCH("xGA/90",[1]Table2!$B$1:$Z$1,0),0),"")</f>
        <v/>
      </c>
      <c r="FH91" s="41" t="str">
        <f>IFERROR(VLOOKUP(FH22,[1]Table2!$B$1:$Z$21,MATCH("xG/90",[1]Table2!$B$1:$Z$1,0),0)*VLOOKUP($B22,[1]Table2!$B$1:$Z$21,MATCH("xGA/90",[1]Table2!$B$1:$Z$1,0),0),"")</f>
        <v/>
      </c>
      <c r="FI91" s="41" t="str">
        <f>IFERROR(VLOOKUP(FI22,[1]Table2!$B$1:$Z$21,MATCH("xG/90",[1]Table2!$B$1:$Z$1,0),0)*VLOOKUP($B22,[1]Table2!$B$1:$Z$21,MATCH("xGA/90",[1]Table2!$B$1:$Z$1,0),0),"")</f>
        <v/>
      </c>
      <c r="FJ91" s="41" t="str">
        <f>IFERROR(VLOOKUP(FJ22,[1]Table2!$B$1:$Z$21,MATCH("xG/90",[1]Table2!$B$1:$Z$1,0),0)*VLOOKUP($B22,[1]Table2!$B$1:$Z$21,MATCH("xGA/90",[1]Table2!$B$1:$Z$1,0),0),"")</f>
        <v/>
      </c>
      <c r="FK91" s="41" t="str">
        <f>IFERROR(VLOOKUP(FK22,[1]Table2!$B$1:$Z$21,MATCH("xG/90",[1]Table2!$B$1:$Z$1,0),0)*VLOOKUP($B22,[1]Table2!$B$1:$Z$21,MATCH("xGA/90",[1]Table2!$B$1:$Z$1,0),0),"")</f>
        <v/>
      </c>
      <c r="FL91" s="41" t="str">
        <f>IFERROR(VLOOKUP(FL22,[1]Table2!$B$1:$Z$21,MATCH("xG/90",[1]Table2!$B$1:$Z$1,0),0)*VLOOKUP($B22,[1]Table2!$B$1:$Z$21,MATCH("xGA/90",[1]Table2!$B$1:$Z$1,0),0),"")</f>
        <v/>
      </c>
      <c r="FM91" s="41">
        <f>IFERROR(VLOOKUP(FM22,[1]Table2!$B$1:$Z$21,MATCH("xG/90",[1]Table2!$B$1:$Z$1,0),0)*VLOOKUP($B22,[1]Table2!$B$1:$Z$21,MATCH("xGA/90",[1]Table2!$B$1:$Z$1,0),0),"")</f>
        <v>1.2582661290322581</v>
      </c>
      <c r="FN91" s="41" t="str">
        <f>IFERROR(VLOOKUP(FN22,[1]Table2!$B$1:$Z$21,MATCH("xG/90",[1]Table2!$B$1:$Z$1,0),0)*VLOOKUP($B22,[1]Table2!$B$1:$Z$21,MATCH("xGA/90",[1]Table2!$B$1:$Z$1,0),0),"")</f>
        <v/>
      </c>
      <c r="FO91" s="41" t="str">
        <f>IFERROR(VLOOKUP(FO22,[1]Table2!$B$1:$Z$21,MATCH("xG/90",[1]Table2!$B$1:$Z$1,0),0)*VLOOKUP($B22,[1]Table2!$B$1:$Z$21,MATCH("xGA/90",[1]Table2!$B$1:$Z$1,0),0),"")</f>
        <v/>
      </c>
      <c r="FP91" s="41" t="str">
        <f>IFERROR(VLOOKUP(FP22,[1]Table2!$B$1:$Z$21,MATCH("xG/90",[1]Table2!$B$1:$Z$1,0),0)*VLOOKUP($B22,[1]Table2!$B$1:$Z$21,MATCH("xGA/90",[1]Table2!$B$1:$Z$1,0),0),"")</f>
        <v/>
      </c>
      <c r="FQ91" s="41" t="str">
        <f>IFERROR(VLOOKUP(FQ22,[1]Table2!$B$1:$Z$21,MATCH("xG/90",[1]Table2!$B$1:$Z$1,0),0)*VLOOKUP($B22,[1]Table2!$B$1:$Z$21,MATCH("xGA/90",[1]Table2!$B$1:$Z$1,0),0),"")</f>
        <v/>
      </c>
      <c r="FR91" s="41" t="str">
        <f>IFERROR(VLOOKUP(FR22,[1]Table2!$B$1:$Z$21,MATCH("xG/90",[1]Table2!$B$1:$Z$1,0),0)*VLOOKUP($B22,[1]Table2!$B$1:$Z$21,MATCH("xGA/90",[1]Table2!$B$1:$Z$1,0),0),"")</f>
        <v/>
      </c>
      <c r="FS91" s="41" t="str">
        <f>IFERROR(VLOOKUP(FS22,[1]Table2!$B$1:$Z$21,MATCH("xG/90",[1]Table2!$B$1:$Z$1,0),0)*VLOOKUP($B22,[1]Table2!$B$1:$Z$21,MATCH("xGA/90",[1]Table2!$B$1:$Z$1,0),0),"")</f>
        <v/>
      </c>
      <c r="FT91" s="41">
        <f>IFERROR(VLOOKUP(FT22,[1]Table2!$B$1:$Z$21,MATCH("xG/90",[1]Table2!$B$1:$Z$1,0),0)*VLOOKUP($B22,[1]Table2!$B$1:$Z$21,MATCH("xGA/90",[1]Table2!$B$1:$Z$1,0),0),"")</f>
        <v>1.3657762096774193</v>
      </c>
      <c r="FU91" s="41" t="str">
        <f>IFERROR(VLOOKUP(FU22,[1]Table2!$B$1:$Z$21,MATCH("xG/90",[1]Table2!$B$1:$Z$1,0),0)*VLOOKUP($B22,[1]Table2!$B$1:$Z$21,MATCH("xGA/90",[1]Table2!$B$1:$Z$1,0),0),"")</f>
        <v/>
      </c>
      <c r="FV91" s="41" t="str">
        <f>IFERROR(VLOOKUP(FV22,[1]Table2!$B$1:$Z$21,MATCH("xG/90",[1]Table2!$B$1:$Z$1,0),0)*VLOOKUP($B22,[1]Table2!$B$1:$Z$21,MATCH("xGA/90",[1]Table2!$B$1:$Z$1,0),0),"")</f>
        <v/>
      </c>
      <c r="FW91" s="41" t="str">
        <f>IFERROR(VLOOKUP(FW22,[1]Table2!$B$1:$Z$21,MATCH("xG/90",[1]Table2!$B$1:$Z$1,0),0)*VLOOKUP($B22,[1]Table2!$B$1:$Z$21,MATCH("xGA/90",[1]Table2!$B$1:$Z$1,0),0),"")</f>
        <v/>
      </c>
      <c r="FX91" s="41" t="str">
        <f>IFERROR(VLOOKUP(FX22,[1]Table2!$B$1:$Z$21,MATCH("xG/90",[1]Table2!$B$1:$Z$1,0),0)*VLOOKUP($B22,[1]Table2!$B$1:$Z$21,MATCH("xGA/90",[1]Table2!$B$1:$Z$1,0),0),"")</f>
        <v/>
      </c>
      <c r="FY91" s="41" t="str">
        <f>IFERROR(VLOOKUP(FY22,[1]Table2!$B$1:$Z$21,MATCH("xG/90",[1]Table2!$B$1:$Z$1,0),0)*VLOOKUP($B22,[1]Table2!$B$1:$Z$21,MATCH("xGA/90",[1]Table2!$B$1:$Z$1,0),0),"")</f>
        <v/>
      </c>
      <c r="FZ91" s="41" t="str">
        <f>IFERROR(VLOOKUP(FZ22,[1]Table2!$B$1:$Z$21,MATCH("xG/90",[1]Table2!$B$1:$Z$1,0),0)*VLOOKUP($B22,[1]Table2!$B$1:$Z$21,MATCH("xGA/90",[1]Table2!$B$1:$Z$1,0),0),"")</f>
        <v/>
      </c>
      <c r="GA91" s="41" t="str">
        <f>IFERROR(VLOOKUP(GA22,[1]Table2!$B$1:$Z$21,MATCH("xG/90",[1]Table2!$B$1:$Z$1,0),0)*VLOOKUP($B22,[1]Table2!$B$1:$Z$21,MATCH("xGA/90",[1]Table2!$B$1:$Z$1,0),0),"")</f>
        <v/>
      </c>
      <c r="GB91" s="41" t="str">
        <f>IFERROR(VLOOKUP(GB22,[1]Table2!$B$1:$Z$21,MATCH("xG/90",[1]Table2!$B$1:$Z$1,0),0)*VLOOKUP($B22,[1]Table2!$B$1:$Z$21,MATCH("xGA/90",[1]Table2!$B$1:$Z$1,0),0),"")</f>
        <v/>
      </c>
      <c r="GC91" s="41" t="str">
        <f>IFERROR(VLOOKUP(GC22,[1]Table2!$B$1:$Z$21,MATCH("xG/90",[1]Table2!$B$1:$Z$1,0),0)*VLOOKUP($B22,[1]Table2!$B$1:$Z$21,MATCH("xGA/90",[1]Table2!$B$1:$Z$1,0),0),"")</f>
        <v/>
      </c>
      <c r="GD91" s="41" t="str">
        <f>IFERROR(VLOOKUP(GD22,[1]Table2!$B$1:$Z$21,MATCH("xG/90",[1]Table2!$B$1:$Z$1,0),0)*VLOOKUP($B22,[1]Table2!$B$1:$Z$21,MATCH("xGA/90",[1]Table2!$B$1:$Z$1,0),0),"")</f>
        <v/>
      </c>
      <c r="GE91" s="41" t="str">
        <f>IFERROR(VLOOKUP(GE22,[1]Table2!$B$1:$Z$21,MATCH("xG/90",[1]Table2!$B$1:$Z$1,0),0)*VLOOKUP($B22,[1]Table2!$B$1:$Z$21,MATCH("xGA/90",[1]Table2!$B$1:$Z$1,0),0),"")</f>
        <v/>
      </c>
      <c r="GF91" s="41" t="str">
        <f>IFERROR(VLOOKUP(GF22,[1]Table2!$B$1:$Z$21,MATCH("xG/90",[1]Table2!$B$1:$Z$1,0),0)*VLOOKUP($B22,[1]Table2!$B$1:$Z$21,MATCH("xGA/90",[1]Table2!$B$1:$Z$1,0),0),"")</f>
        <v/>
      </c>
      <c r="GG91" s="41" t="str">
        <f>IFERROR(VLOOKUP(GG22,[1]Table2!$B$1:$Z$21,MATCH("xG/90",[1]Table2!$B$1:$Z$1,0),0)*VLOOKUP($B22,[1]Table2!$B$1:$Z$21,MATCH("xGA/90",[1]Table2!$B$1:$Z$1,0),0),"")</f>
        <v/>
      </c>
      <c r="GH91" s="41">
        <f>IFERROR(VLOOKUP(GH22,[1]Table2!$B$1:$Z$21,MATCH("xG/90",[1]Table2!$B$1:$Z$1,0),0)*VLOOKUP($B22,[1]Table2!$B$1:$Z$21,MATCH("xGA/90",[1]Table2!$B$1:$Z$1,0),0),"")</f>
        <v>2.227783558792924</v>
      </c>
      <c r="GI91" s="41" t="str">
        <f>IFERROR(VLOOKUP(GI22,[1]Table2!$B$1:$Z$21,MATCH("xG/90",[1]Table2!$B$1:$Z$1,0),0)*VLOOKUP($B22,[1]Table2!$B$1:$Z$21,MATCH("xGA/90",[1]Table2!$B$1:$Z$1,0),0),"")</f>
        <v/>
      </c>
      <c r="GJ91" s="41" t="str">
        <f>IFERROR(VLOOKUP(GJ22,[1]Table2!$B$1:$Z$21,MATCH("xG/90",[1]Table2!$B$1:$Z$1,0),0)*VLOOKUP($B22,[1]Table2!$B$1:$Z$21,MATCH("xGA/90",[1]Table2!$B$1:$Z$1,0),0),"")</f>
        <v/>
      </c>
      <c r="GK91" s="41" t="str">
        <f>IFERROR(VLOOKUP(GK22,[1]Table2!$B$1:$Z$21,MATCH("xG/90",[1]Table2!$B$1:$Z$1,0),0)*VLOOKUP($B22,[1]Table2!$B$1:$Z$21,MATCH("xGA/90",[1]Table2!$B$1:$Z$1,0),0),"")</f>
        <v/>
      </c>
      <c r="GL91" s="41" t="str">
        <f>IFERROR(VLOOKUP(GL22,[1]Table2!$B$1:$Z$21,MATCH("xG/90",[1]Table2!$B$1:$Z$1,0),0)*VLOOKUP($B22,[1]Table2!$B$1:$Z$21,MATCH("xGA/90",[1]Table2!$B$1:$Z$1,0),0),"")</f>
        <v/>
      </c>
      <c r="GM91" s="41" t="str">
        <f>IFERROR(VLOOKUP(GM22,[1]Table2!$B$1:$Z$21,MATCH("xG/90",[1]Table2!$B$1:$Z$1,0),0)*VLOOKUP($B22,[1]Table2!$B$1:$Z$21,MATCH("xGA/90",[1]Table2!$B$1:$Z$1,0),0),"")</f>
        <v/>
      </c>
      <c r="GN91" s="41" t="str">
        <f>IFERROR(VLOOKUP(GN22,[1]Table2!$B$1:$Z$21,MATCH("xG/90",[1]Table2!$B$1:$Z$1,0),0)*VLOOKUP($B22,[1]Table2!$B$1:$Z$21,MATCH("xGA/90",[1]Table2!$B$1:$Z$1,0),0),"")</f>
        <v/>
      </c>
      <c r="GO91" s="41">
        <f>IFERROR(VLOOKUP(GO22,[1]Table2!$B$1:$Z$21,MATCH("xG/90",[1]Table2!$B$1:$Z$1,0),0)*VLOOKUP($B22,[1]Table2!$B$1:$Z$21,MATCH("xGA/90",[1]Table2!$B$1:$Z$1,0),0),"")</f>
        <v>1.6235691987513006</v>
      </c>
      <c r="GP91" s="41" t="str">
        <f>IFERROR(VLOOKUP(GP22,[1]Table2!$B$1:$Z$21,MATCH("xG/90",[1]Table2!$B$1:$Z$1,0),0)*VLOOKUP($B22,[1]Table2!$B$1:$Z$21,MATCH("xGA/90",[1]Table2!$B$1:$Z$1,0),0),"")</f>
        <v/>
      </c>
      <c r="GQ91" s="41" t="str">
        <f>IFERROR(VLOOKUP(GQ22,[1]Table2!$B$1:$Z$21,MATCH("xG/90",[1]Table2!$B$1:$Z$1,0),0)*VLOOKUP($B22,[1]Table2!$B$1:$Z$21,MATCH("xGA/90",[1]Table2!$B$1:$Z$1,0),0),"")</f>
        <v/>
      </c>
      <c r="GR91" s="41" t="str">
        <f>IFERROR(VLOOKUP(GR22,[1]Table2!$B$1:$Z$21,MATCH("xG/90",[1]Table2!$B$1:$Z$1,0),0)*VLOOKUP($B22,[1]Table2!$B$1:$Z$21,MATCH("xGA/90",[1]Table2!$B$1:$Z$1,0),0),"")</f>
        <v/>
      </c>
      <c r="GS91" s="41" t="str">
        <f>IFERROR(VLOOKUP(GS22,[1]Table2!$B$1:$Z$21,MATCH("xG/90",[1]Table2!$B$1:$Z$1,0),0)*VLOOKUP($B22,[1]Table2!$B$1:$Z$21,MATCH("xGA/90",[1]Table2!$B$1:$Z$1,0),0),"")</f>
        <v/>
      </c>
      <c r="GT91" s="41" t="str">
        <f>IFERROR(VLOOKUP(GT22,[1]Table2!$B$1:$Z$21,MATCH("xG/90",[1]Table2!$B$1:$Z$1,0),0)*VLOOKUP($B22,[1]Table2!$B$1:$Z$21,MATCH("xGA/90",[1]Table2!$B$1:$Z$1,0),0),"")</f>
        <v/>
      </c>
      <c r="GU91" s="41" t="str">
        <f>IFERROR(VLOOKUP(GU22,[1]Table2!$B$1:$Z$21,MATCH("xG/90",[1]Table2!$B$1:$Z$1,0),0)*VLOOKUP($B22,[1]Table2!$B$1:$Z$21,MATCH("xGA/90",[1]Table2!$B$1:$Z$1,0),0),"")</f>
        <v/>
      </c>
      <c r="GV91" s="41" t="str">
        <f>IFERROR(VLOOKUP(GV22,[1]Table2!$B$1:$Z$21,MATCH("xG/90",[1]Table2!$B$1:$Z$1,0),0)*VLOOKUP($B22,[1]Table2!$B$1:$Z$21,MATCH("xGA/90",[1]Table2!$B$1:$Z$1,0),0),"")</f>
        <v/>
      </c>
      <c r="GW91" s="41">
        <f>IFERROR(VLOOKUP(GW22,[1]Table2!$B$1:$Z$21,MATCH("xG/90",[1]Table2!$B$1:$Z$1,0),0)*VLOOKUP($B22,[1]Table2!$B$1:$Z$21,MATCH("xGA/90",[1]Table2!$B$1:$Z$1,0),0),"")</f>
        <v>1.8475806451612902</v>
      </c>
      <c r="GX91" s="41" t="str">
        <f>IFERROR(VLOOKUP(GX22,[1]Table2!$B$1:$Z$21,MATCH("xG/90",[1]Table2!$B$1:$Z$1,0),0)*VLOOKUP($B22,[1]Table2!$B$1:$Z$21,MATCH("xGA/90",[1]Table2!$B$1:$Z$1,0),0),"")</f>
        <v/>
      </c>
      <c r="GY91" s="41" t="str">
        <f>IFERROR(VLOOKUP(GY22,[1]Table2!$B$1:$Z$21,MATCH("xG/90",[1]Table2!$B$1:$Z$1,0),0)*VLOOKUP($B22,[1]Table2!$B$1:$Z$21,MATCH("xGA/90",[1]Table2!$B$1:$Z$1,0),0),"")</f>
        <v/>
      </c>
      <c r="GZ91" s="41" t="str">
        <f>IFERROR(VLOOKUP(GZ22,[1]Table2!$B$1:$Z$21,MATCH("xG/90",[1]Table2!$B$1:$Z$1,0),0)*VLOOKUP($B22,[1]Table2!$B$1:$Z$21,MATCH("xGA/90",[1]Table2!$B$1:$Z$1,0),0),"")</f>
        <v/>
      </c>
      <c r="HA91" s="41" t="str">
        <f>IFERROR(VLOOKUP(HA22,[1]Table2!$B$1:$Z$21,MATCH("xG/90",[1]Table2!$B$1:$Z$1,0),0)*VLOOKUP($B22,[1]Table2!$B$1:$Z$21,MATCH("xGA/90",[1]Table2!$B$1:$Z$1,0),0),"")</f>
        <v/>
      </c>
      <c r="HB91" s="41" t="str">
        <f>IFERROR(VLOOKUP(HB22,[1]Table2!$B$1:$Z$21,MATCH("xG/90",[1]Table2!$B$1:$Z$1,0),0)*VLOOKUP($B22,[1]Table2!$B$1:$Z$21,MATCH("xGA/90",[1]Table2!$B$1:$Z$1,0),0),"")</f>
        <v/>
      </c>
      <c r="HC91" s="41">
        <f>IFERROR(VLOOKUP(HC22,[1]Table2!$B$1:$Z$21,MATCH("xG/90",[1]Table2!$B$1:$Z$1,0),0)*VLOOKUP($B22,[1]Table2!$B$1:$Z$21,MATCH("xGA/90",[1]Table2!$B$1:$Z$1,0),0),"")</f>
        <v>1.2781754032258066</v>
      </c>
      <c r="HD91" s="41" t="str">
        <f>IFERROR(VLOOKUP(HD22,[1]Table2!$B$1:$Z$21,MATCH("xG/90",[1]Table2!$B$1:$Z$1,0),0)*VLOOKUP($B22,[1]Table2!$B$1:$Z$21,MATCH("xGA/90",[1]Table2!$B$1:$Z$1,0),0),"")</f>
        <v/>
      </c>
      <c r="HE91" s="41" t="str">
        <f>IFERROR(VLOOKUP(HE22,[1]Table2!$B$1:$Z$21,MATCH("xG/90",[1]Table2!$B$1:$Z$1,0),0)*VLOOKUP($B22,[1]Table2!$B$1:$Z$21,MATCH("xGA/90",[1]Table2!$B$1:$Z$1,0),0),"")</f>
        <v/>
      </c>
      <c r="HF91" s="41" t="str">
        <f>IFERROR(VLOOKUP(HF22,[1]Table2!$B$1:$Z$21,MATCH("xG/90",[1]Table2!$B$1:$Z$1,0),0)*VLOOKUP($B22,[1]Table2!$B$1:$Z$21,MATCH("xGA/90",[1]Table2!$B$1:$Z$1,0),0),"")</f>
        <v/>
      </c>
      <c r="HG91" s="41" t="str">
        <f>IFERROR(VLOOKUP(HG22,[1]Table2!$B$1:$Z$21,MATCH("xG/90",[1]Table2!$B$1:$Z$1,0),0)*VLOOKUP($B22,[1]Table2!$B$1:$Z$21,MATCH("xGA/90",[1]Table2!$B$1:$Z$1,0),0),"")</f>
        <v/>
      </c>
      <c r="HH91" s="41" t="str">
        <f>IFERROR(VLOOKUP(HH22,[1]Table2!$B$1:$Z$21,MATCH("xG/90",[1]Table2!$B$1:$Z$1,0),0)*VLOOKUP($B22,[1]Table2!$B$1:$Z$21,MATCH("xGA/90",[1]Table2!$B$1:$Z$1,0),0),"")</f>
        <v/>
      </c>
      <c r="HI91" s="41" t="str">
        <f>IFERROR(VLOOKUP(HI22,[1]Table2!$B$1:$Z$21,MATCH("xG/90",[1]Table2!$B$1:$Z$1,0),0)*VLOOKUP($B22,[1]Table2!$B$1:$Z$21,MATCH("xGA/90",[1]Table2!$B$1:$Z$1,0),0),"")</f>
        <v/>
      </c>
      <c r="HJ91" s="41">
        <f>IFERROR(VLOOKUP(HJ22,[1]Table2!$B$1:$Z$21,MATCH("xG/90",[1]Table2!$B$1:$Z$1,0),0)*VLOOKUP($B22,[1]Table2!$B$1:$Z$21,MATCH("xGA/90",[1]Table2!$B$1:$Z$1,0),0),"")</f>
        <v>2.3726362625139044</v>
      </c>
      <c r="HK91" s="41" t="str">
        <f>IFERROR(VLOOKUP(HK22,[1]Table2!$B$1:$Z$21,MATCH("xG/90",[1]Table2!$B$1:$Z$1,0),0)*VLOOKUP($B22,[1]Table2!$B$1:$Z$21,MATCH("xGA/90",[1]Table2!$B$1:$Z$1,0),0),"")</f>
        <v/>
      </c>
      <c r="HL91" s="41" t="str">
        <f>IFERROR(VLOOKUP(HL22,[1]Table2!$B$1:$Z$21,MATCH("xG/90",[1]Table2!$B$1:$Z$1,0),0)*VLOOKUP($B22,[1]Table2!$B$1:$Z$21,MATCH("xGA/90",[1]Table2!$B$1:$Z$1,0),0),"")</f>
        <v/>
      </c>
      <c r="HM91" s="41" t="str">
        <f>IFERROR(VLOOKUP(HM22,[1]Table2!$B$1:$Z$21,MATCH("xG/90",[1]Table2!$B$1:$Z$1,0),0)*VLOOKUP($B22,[1]Table2!$B$1:$Z$21,MATCH("xGA/90",[1]Table2!$B$1:$Z$1,0),0),"")</f>
        <v/>
      </c>
      <c r="HN91" s="41" t="str">
        <f>IFERROR(VLOOKUP(HN22,[1]Table2!$B$1:$Z$21,MATCH("xG/90",[1]Table2!$B$1:$Z$1,0),0)*VLOOKUP($B22,[1]Table2!$B$1:$Z$21,MATCH("xGA/90",[1]Table2!$B$1:$Z$1,0),0),"")</f>
        <v/>
      </c>
      <c r="HO91" s="41" t="str">
        <f>IFERROR(VLOOKUP(HO22,[1]Table2!$B$1:$Z$21,MATCH("xG/90",[1]Table2!$B$1:$Z$1,0),0)*VLOOKUP($B22,[1]Table2!$B$1:$Z$21,MATCH("xGA/90",[1]Table2!$B$1:$Z$1,0),0),"")</f>
        <v/>
      </c>
      <c r="HP91" s="41" t="str">
        <f>IFERROR(VLOOKUP(HP22,[1]Table2!$B$1:$Z$21,MATCH("xG/90",[1]Table2!$B$1:$Z$1,0),0)*VLOOKUP($B22,[1]Table2!$B$1:$Z$21,MATCH("xGA/90",[1]Table2!$B$1:$Z$1,0),0),"")</f>
        <v/>
      </c>
      <c r="HQ91" s="41" t="str">
        <f>IFERROR(VLOOKUP(HQ22,[1]Table2!$B$1:$Z$21,MATCH("xG/90",[1]Table2!$B$1:$Z$1,0),0)*VLOOKUP($B22,[1]Table2!$B$1:$Z$21,MATCH("xGA/90",[1]Table2!$B$1:$Z$1,0),0),"")</f>
        <v/>
      </c>
      <c r="HR91" s="41">
        <f>IFERROR(VLOOKUP(HR22,[1]Table2!$B$1:$Z$21,MATCH("xG/90",[1]Table2!$B$1:$Z$1,0),0)*VLOOKUP($B22,[1]Table2!$B$1:$Z$21,MATCH("xGA/90",[1]Table2!$B$1:$Z$1,0),0),"")</f>
        <v>1.6644153225806451</v>
      </c>
      <c r="HS91" s="41" t="str">
        <f>IFERROR(VLOOKUP(HS22,[1]Table2!$B$1:$Z$21,MATCH("xG/90",[1]Table2!$B$1:$Z$1,0),0)*VLOOKUP($B22,[1]Table2!$B$1:$Z$21,MATCH("xGA/90",[1]Table2!$B$1:$Z$1,0),0),"")</f>
        <v/>
      </c>
      <c r="HT91" s="41" t="str">
        <f>IFERROR(VLOOKUP(HT22,[1]Table2!$B$1:$Z$21,MATCH("xG/90",[1]Table2!$B$1:$Z$1,0),0)*VLOOKUP($B22,[1]Table2!$B$1:$Z$21,MATCH("xGA/90",[1]Table2!$B$1:$Z$1,0),0),"")</f>
        <v/>
      </c>
      <c r="HU91" s="41" t="str">
        <f>IFERROR(VLOOKUP(HU22,[1]Table2!$B$1:$Z$21,MATCH("xG/90",[1]Table2!$B$1:$Z$1,0),0)*VLOOKUP($B22,[1]Table2!$B$1:$Z$21,MATCH("xGA/90",[1]Table2!$B$1:$Z$1,0),0),"")</f>
        <v/>
      </c>
      <c r="HV91" s="41" t="str">
        <f>IFERROR(VLOOKUP(HV22,[1]Table2!$B$1:$Z$21,MATCH("xG/90",[1]Table2!$B$1:$Z$1,0),0)*VLOOKUP($B22,[1]Table2!$B$1:$Z$21,MATCH("xGA/90",[1]Table2!$B$1:$Z$1,0),0),"")</f>
        <v/>
      </c>
      <c r="HW91" s="41" t="str">
        <f>IFERROR(VLOOKUP(HW22,[1]Table2!$B$1:$Z$21,MATCH("xG/90",[1]Table2!$B$1:$Z$1,0),0)*VLOOKUP($B22,[1]Table2!$B$1:$Z$21,MATCH("xGA/90",[1]Table2!$B$1:$Z$1,0),0),"")</f>
        <v/>
      </c>
      <c r="HX91" s="41" t="str">
        <f>IFERROR(VLOOKUP(HX22,[1]Table2!$B$1:$Z$21,MATCH("xG/90",[1]Table2!$B$1:$Z$1,0),0)*VLOOKUP($B22,[1]Table2!$B$1:$Z$21,MATCH("xGA/90",[1]Table2!$B$1:$Z$1,0),0),"")</f>
        <v/>
      </c>
      <c r="HY91" s="41" t="str">
        <f>IFERROR(VLOOKUP(HY22,[1]Table2!$B$1:$Z$21,MATCH("xG/90",[1]Table2!$B$1:$Z$1,0),0)*VLOOKUP($B22,[1]Table2!$B$1:$Z$21,MATCH("xGA/90",[1]Table2!$B$1:$Z$1,0),0),"")</f>
        <v/>
      </c>
      <c r="HZ91" s="41" t="str">
        <f>IFERROR(VLOOKUP(HZ22,[1]Table2!$B$1:$Z$21,MATCH("xG/90",[1]Table2!$B$1:$Z$1,0),0)*VLOOKUP($B22,[1]Table2!$B$1:$Z$21,MATCH("xGA/90",[1]Table2!$B$1:$Z$1,0),0),"")</f>
        <v/>
      </c>
      <c r="IA91" s="41" t="str">
        <f>IFERROR(VLOOKUP(IA22,[1]Table2!$B$1:$Z$21,MATCH("xG/90",[1]Table2!$B$1:$Z$1,0),0)*VLOOKUP($B22,[1]Table2!$B$1:$Z$21,MATCH("xGA/90",[1]Table2!$B$1:$Z$1,0),0),"")</f>
        <v/>
      </c>
      <c r="IB91" s="41" t="str">
        <f>IFERROR(VLOOKUP(IB22,[1]Table2!$B$1:$Z$21,MATCH("xG/90",[1]Table2!$B$1:$Z$1,0),0)*VLOOKUP($B22,[1]Table2!$B$1:$Z$21,MATCH("xGA/90",[1]Table2!$B$1:$Z$1,0),0),"")</f>
        <v/>
      </c>
      <c r="IC91" s="41" t="str">
        <f>IFERROR(VLOOKUP(IC22,[1]Table2!$B$1:$Z$21,MATCH("xG/90",[1]Table2!$B$1:$Z$1,0),0)*VLOOKUP($B22,[1]Table2!$B$1:$Z$21,MATCH("xGA/90",[1]Table2!$B$1:$Z$1,0),0),"")</f>
        <v/>
      </c>
      <c r="ID91" s="41" t="str">
        <f>IFERROR(VLOOKUP(ID22,[1]Table2!$B$1:$Z$21,MATCH("xG/90",[1]Table2!$B$1:$Z$1,0),0)*VLOOKUP($B22,[1]Table2!$B$1:$Z$21,MATCH("xGA/90",[1]Table2!$B$1:$Z$1,0),0),"")</f>
        <v/>
      </c>
      <c r="IE91" s="41" t="str">
        <f>IFERROR(VLOOKUP(IE22,[1]Table2!$B$1:$Z$21,MATCH("xG/90",[1]Table2!$B$1:$Z$1,0),0)*VLOOKUP($B22,[1]Table2!$B$1:$Z$21,MATCH("xGA/90",[1]Table2!$B$1:$Z$1,0),0),"")</f>
        <v/>
      </c>
      <c r="IF91" s="41" t="str">
        <f>IFERROR(VLOOKUP(IF22,[1]Table2!$B$1:$Z$21,MATCH("xG/90",[1]Table2!$B$1:$Z$1,0),0)*VLOOKUP($B22,[1]Table2!$B$1:$Z$21,MATCH("xGA/90",[1]Table2!$B$1:$Z$1,0),0),"")</f>
        <v/>
      </c>
      <c r="IG91" s="41" t="str">
        <f>IFERROR(VLOOKUP(IG22,[1]Table2!$B$1:$Z$21,MATCH("xG/90",[1]Table2!$B$1:$Z$1,0),0)*VLOOKUP($B22,[1]Table2!$B$1:$Z$21,MATCH("xGA/90",[1]Table2!$B$1:$Z$1,0),0),"")</f>
        <v/>
      </c>
      <c r="IH91" s="41" t="str">
        <f>IFERROR(VLOOKUP(IH22,[1]Table2!$B$1:$Z$21,MATCH("xG/90",[1]Table2!$B$1:$Z$1,0),0)*VLOOKUP($B22,[1]Table2!$B$1:$Z$21,MATCH("xGA/90",[1]Table2!$B$1:$Z$1,0),0),"")</f>
        <v/>
      </c>
      <c r="II91" s="41" t="str">
        <f>IFERROR(VLOOKUP(II22,[1]Table2!$B$1:$Z$21,MATCH("xG/90",[1]Table2!$B$1:$Z$1,0),0)*VLOOKUP($B22,[1]Table2!$B$1:$Z$21,MATCH("xGA/90",[1]Table2!$B$1:$Z$1,0),0),"")</f>
        <v/>
      </c>
      <c r="IJ91" s="41" t="str">
        <f>IFERROR(VLOOKUP(IJ22,[1]Table2!$B$1:$Z$21,MATCH("xG/90",[1]Table2!$B$1:$Z$1,0),0)*VLOOKUP($B22,[1]Table2!$B$1:$Z$21,MATCH("xGA/90",[1]Table2!$B$1:$Z$1,0),0),"")</f>
        <v/>
      </c>
      <c r="IK91" s="41" t="str">
        <f>IFERROR(VLOOKUP(IK22,[1]Table2!$B$1:$Z$21,MATCH("xG/90",[1]Table2!$B$1:$Z$1,0),0)*VLOOKUP($B22,[1]Table2!$B$1:$Z$21,MATCH("xGA/90",[1]Table2!$B$1:$Z$1,0),0),"")</f>
        <v/>
      </c>
      <c r="IL91" s="41" t="str">
        <f>IFERROR(VLOOKUP(IL22,[1]Table2!$B$1:$Z$21,MATCH("xG/90",[1]Table2!$B$1:$Z$1,0),0)*VLOOKUP($B22,[1]Table2!$B$1:$Z$21,MATCH("xGA/90",[1]Table2!$B$1:$Z$1,0),0),"")</f>
        <v/>
      </c>
      <c r="IM91" s="41">
        <f>IFERROR(VLOOKUP(IM22,[1]Table2!$B$1:$Z$21,MATCH("xG/90",[1]Table2!$B$1:$Z$1,0),0)*VLOOKUP($B22,[1]Table2!$B$1:$Z$21,MATCH("xGA/90",[1]Table2!$B$1:$Z$1,0),0),"")</f>
        <v>1.2144657258064515</v>
      </c>
      <c r="IN91" s="41" t="str">
        <f>IFERROR(VLOOKUP(IN22,[1]Table2!$B$1:$Z$21,MATCH("xG/90",[1]Table2!$B$1:$Z$1,0),0)*VLOOKUP($B22,[1]Table2!$B$1:$Z$21,MATCH("xGA/90",[1]Table2!$B$1:$Z$1,0),0),"")</f>
        <v/>
      </c>
      <c r="IO91" s="41" t="str">
        <f>IFERROR(VLOOKUP(IO22,[1]Table2!$B$1:$Z$21,MATCH("xG/90",[1]Table2!$B$1:$Z$1,0),0)*VLOOKUP($B22,[1]Table2!$B$1:$Z$21,MATCH("xGA/90",[1]Table2!$B$1:$Z$1,0),0),"")</f>
        <v/>
      </c>
      <c r="IP91" s="41">
        <f>IFERROR(VLOOKUP(IP22,[1]Table2!$B$1:$Z$21,MATCH("xG/90",[1]Table2!$B$1:$Z$1,0),0)*VLOOKUP($B22,[1]Table2!$B$1:$Z$21,MATCH("xGA/90",[1]Table2!$B$1:$Z$1,0),0),"")</f>
        <v>2.227783558792924</v>
      </c>
      <c r="IQ91" s="41" t="str">
        <f>IFERROR(VLOOKUP(IQ22,[1]Table2!$B$1:$Z$21,MATCH("xG/90",[1]Table2!$B$1:$Z$1,0),0)*VLOOKUP($B22,[1]Table2!$B$1:$Z$21,MATCH("xGA/90",[1]Table2!$B$1:$Z$1,0),0),"")</f>
        <v/>
      </c>
      <c r="IR91" s="41" t="str">
        <f>IFERROR(VLOOKUP(IR22,[1]Table2!$B$1:$Z$21,MATCH("xG/90",[1]Table2!$B$1:$Z$1,0),0)*VLOOKUP($B22,[1]Table2!$B$1:$Z$21,MATCH("xGA/90",[1]Table2!$B$1:$Z$1,0),0),"")</f>
        <v/>
      </c>
      <c r="IS91" s="41">
        <f>IFERROR(VLOOKUP(IS22,[1]Table2!$B$1:$Z$21,MATCH("xG/90",[1]Table2!$B$1:$Z$1,0),0)*VLOOKUP($B22,[1]Table2!$B$1:$Z$21,MATCH("xGA/90",[1]Table2!$B$1:$Z$1,0),0),"")</f>
        <v>1.586576482830385</v>
      </c>
      <c r="IT91" s="41" t="str">
        <f>IFERROR(VLOOKUP(IT22,[1]Table2!$B$1:$Z$21,MATCH("xG/90",[1]Table2!$B$1:$Z$1,0),0)*VLOOKUP($B22,[1]Table2!$B$1:$Z$21,MATCH("xGA/90",[1]Table2!$B$1:$Z$1,0),0),"")</f>
        <v/>
      </c>
      <c r="IU91" s="41" t="str">
        <f>IFERROR(VLOOKUP(IU22,[1]Table2!$B$1:$Z$21,MATCH("xG/90",[1]Table2!$B$1:$Z$1,0),0)*VLOOKUP($B22,[1]Table2!$B$1:$Z$21,MATCH("xGA/90",[1]Table2!$B$1:$Z$1,0),0),"")</f>
        <v/>
      </c>
      <c r="IV91" s="41" t="str">
        <f>IFERROR(VLOOKUP(IV22,[1]Table2!$B$1:$Z$21,MATCH("xG/90",[1]Table2!$B$1:$Z$1,0),0)*VLOOKUP($B22,[1]Table2!$B$1:$Z$21,MATCH("xGA/90",[1]Table2!$B$1:$Z$1,0),0),"")</f>
        <v/>
      </c>
      <c r="IW91" s="41" t="str">
        <f>IFERROR(VLOOKUP(IW22,[1]Table2!$B$1:$Z$21,MATCH("xG/90",[1]Table2!$B$1:$Z$1,0),0)*VLOOKUP($B22,[1]Table2!$B$1:$Z$21,MATCH("xGA/90",[1]Table2!$B$1:$Z$1,0),0),"")</f>
        <v/>
      </c>
      <c r="IX91" s="41" t="str">
        <f>IFERROR(VLOOKUP(IX22,[1]Table2!$B$1:$Z$21,MATCH("xG/90",[1]Table2!$B$1:$Z$1,0),0)*VLOOKUP($B22,[1]Table2!$B$1:$Z$21,MATCH("xGA/90",[1]Table2!$B$1:$Z$1,0),0),"")</f>
        <v/>
      </c>
      <c r="IY91" s="41" t="str">
        <f>IFERROR(VLOOKUP(IY22,[1]Table2!$B$1:$Z$21,MATCH("xG/90",[1]Table2!$B$1:$Z$1,0),0)*VLOOKUP($B22,[1]Table2!$B$1:$Z$21,MATCH("xGA/90",[1]Table2!$B$1:$Z$1,0),0),"")</f>
        <v/>
      </c>
      <c r="IZ91" s="41" t="str">
        <f>IFERROR(VLOOKUP(IZ22,[1]Table2!$B$1:$Z$21,MATCH("xG/90",[1]Table2!$B$1:$Z$1,0),0)*VLOOKUP($B22,[1]Table2!$B$1:$Z$21,MATCH("xGA/90",[1]Table2!$B$1:$Z$1,0),0),"")</f>
        <v/>
      </c>
      <c r="JA91" s="41">
        <f>IFERROR(VLOOKUP(JA22,[1]Table2!$B$1:$Z$21,MATCH("xG/90",[1]Table2!$B$1:$Z$1,0),0)*VLOOKUP($B22,[1]Table2!$B$1:$Z$21,MATCH("xGA/90",[1]Table2!$B$1:$Z$1,0),0),"")</f>
        <v>2.5523689516129031</v>
      </c>
      <c r="JB91" s="41" t="str">
        <f>IFERROR(VLOOKUP(JB22,[1]Table2!$B$1:$Z$21,MATCH("xG/90",[1]Table2!$B$1:$Z$1,0),0)*VLOOKUP($B22,[1]Table2!$B$1:$Z$21,MATCH("xGA/90",[1]Table2!$B$1:$Z$1,0),0),"")</f>
        <v/>
      </c>
      <c r="JC91" s="41" t="str">
        <f>IFERROR(VLOOKUP(JC22,[1]Table2!$B$1:$Z$21,MATCH("xG/90",[1]Table2!$B$1:$Z$1,0),0)*VLOOKUP($B22,[1]Table2!$B$1:$Z$21,MATCH("xGA/90",[1]Table2!$B$1:$Z$1,0),0),"")</f>
        <v/>
      </c>
      <c r="JD91" s="41" t="str">
        <f>IFERROR(VLOOKUP(JD22,[1]Table2!$B$1:$Z$21,MATCH("xG/90",[1]Table2!$B$1:$Z$1,0),0)*VLOOKUP($B22,[1]Table2!$B$1:$Z$21,MATCH("xGA/90",[1]Table2!$B$1:$Z$1,0),0),"")</f>
        <v/>
      </c>
      <c r="JE91" s="41" t="str">
        <f>IFERROR(VLOOKUP(JE22,[1]Table2!$B$1:$Z$21,MATCH("xG/90",[1]Table2!$B$1:$Z$1,0),0)*VLOOKUP($B22,[1]Table2!$B$1:$Z$21,MATCH("xGA/90",[1]Table2!$B$1:$Z$1,0),0),"")</f>
        <v/>
      </c>
      <c r="JF91" s="41" t="str">
        <f>IFERROR(VLOOKUP(JF22,[1]Table2!$B$1:$Z$21,MATCH("xG/90",[1]Table2!$B$1:$Z$1,0),0)*VLOOKUP($B22,[1]Table2!$B$1:$Z$21,MATCH("xGA/90",[1]Table2!$B$1:$Z$1,0),0),"")</f>
        <v/>
      </c>
      <c r="JG91" s="41" t="str">
        <f>IFERROR(VLOOKUP(JG22,[1]Table2!$B$1:$Z$21,MATCH("xG/90",[1]Table2!$B$1:$Z$1,0),0)*VLOOKUP($B22,[1]Table2!$B$1:$Z$21,MATCH("xGA/90",[1]Table2!$B$1:$Z$1,0),0),"")</f>
        <v/>
      </c>
      <c r="JH91" s="41">
        <f>IFERROR(VLOOKUP(JH22,[1]Table2!$B$1:$Z$21,MATCH("xG/90",[1]Table2!$B$1:$Z$1,0),0)*VLOOKUP($B22,[1]Table2!$B$1:$Z$21,MATCH("xGA/90",[1]Table2!$B$1:$Z$1,0),0),"")</f>
        <v>1.2861391129032256</v>
      </c>
      <c r="JI91" s="41" t="str">
        <f>IFERROR(VLOOKUP(JI22,[1]Table2!$B$1:$Z$21,MATCH("xG/90",[1]Table2!$B$1:$Z$1,0),0)*VLOOKUP($B22,[1]Table2!$B$1:$Z$21,MATCH("xGA/90",[1]Table2!$B$1:$Z$1,0),0),"")</f>
        <v/>
      </c>
      <c r="JJ91" s="41" t="str">
        <f>IFERROR(VLOOKUP(JJ22,[1]Table2!$B$1:$Z$21,MATCH("xG/90",[1]Table2!$B$1:$Z$1,0),0)*VLOOKUP($B22,[1]Table2!$B$1:$Z$21,MATCH("xGA/90",[1]Table2!$B$1:$Z$1,0),0),"")</f>
        <v/>
      </c>
      <c r="JK91" s="41">
        <f>IFERROR(VLOOKUP(JK22,[1]Table2!$B$1:$Z$21,MATCH("xG/90",[1]Table2!$B$1:$Z$1,0),0)*VLOOKUP($B22,[1]Table2!$B$1:$Z$21,MATCH("xGA/90",[1]Table2!$B$1:$Z$1,0),0),"")</f>
        <v>2.3634235171696147</v>
      </c>
      <c r="JL91" s="41" t="str">
        <f>IFERROR(VLOOKUP(JL22,[1]Table2!$B$1:$Z$21,MATCH("xG/90",[1]Table2!$B$1:$Z$1,0),0)*VLOOKUP($B22,[1]Table2!$B$1:$Z$21,MATCH("xGA/90",[1]Table2!$B$1:$Z$1,0),0),"")</f>
        <v/>
      </c>
      <c r="JM91" s="41" t="str">
        <f>IFERROR(VLOOKUP(JM22,[1]Table2!$B$1:$Z$21,MATCH("xG/90",[1]Table2!$B$1:$Z$1,0),0)*VLOOKUP($B22,[1]Table2!$B$1:$Z$21,MATCH("xGA/90",[1]Table2!$B$1:$Z$1,0),0),"")</f>
        <v/>
      </c>
      <c r="JN91" s="41">
        <f>IFERROR(VLOOKUP(JN22,[1]Table2!$B$1:$Z$21,MATCH("xG/90",[1]Table2!$B$1:$Z$1,0),0)*VLOOKUP($B22,[1]Table2!$B$1:$Z$21,MATCH("xGA/90",[1]Table2!$B$1:$Z$1,0),0),"")</f>
        <v>1.2542842741935483</v>
      </c>
      <c r="JO91" s="41" t="str">
        <f>IFERROR(VLOOKUP(JO22,[1]Table2!$B$1:$Z$21,MATCH("xG/90",[1]Table2!$B$1:$Z$1,0),0)*VLOOKUP($B22,[1]Table2!$B$1:$Z$21,MATCH("xGA/90",[1]Table2!$B$1:$Z$1,0),0),"")</f>
        <v/>
      </c>
      <c r="JP91" s="41" t="str">
        <f>IFERROR(VLOOKUP(JP22,[1]Table2!$B$1:$Z$21,MATCH("xG/90",[1]Table2!$B$1:$Z$1,0),0)*VLOOKUP($B22,[1]Table2!$B$1:$Z$21,MATCH("xGA/90",[1]Table2!$B$1:$Z$1,0),0),"")</f>
        <v/>
      </c>
      <c r="JQ91" s="41" t="str">
        <f>IFERROR(VLOOKUP(JQ22,[1]Table2!$B$1:$Z$21,MATCH("xG/90",[1]Table2!$B$1:$Z$1,0),0)*VLOOKUP($B22,[1]Table2!$B$1:$Z$21,MATCH("xGA/90",[1]Table2!$B$1:$Z$1,0),0),"")</f>
        <v/>
      </c>
      <c r="JR91" s="41">
        <f>IFERROR(VLOOKUP(JR22,[1]Table2!$B$1:$Z$21,MATCH("xG/90",[1]Table2!$B$1:$Z$1,0),0)*VLOOKUP($B22,[1]Table2!$B$1:$Z$21,MATCH("xGA/90",[1]Table2!$B$1:$Z$1,0),0),"")</f>
        <v>2.6970430107526884</v>
      </c>
      <c r="JS91" s="41" t="str">
        <f>IFERROR(VLOOKUP(JS22,[1]Table2!$B$1:$Z$21,MATCH("xG/90",[1]Table2!$B$1:$Z$1,0),0)*VLOOKUP($B22,[1]Table2!$B$1:$Z$21,MATCH("xGA/90",[1]Table2!$B$1:$Z$1,0),0),"")</f>
        <v/>
      </c>
      <c r="JT91" s="41" t="str">
        <f>IFERROR(VLOOKUP(JT22,[1]Table2!$B$1:$Z$21,MATCH("xG/90",[1]Table2!$B$1:$Z$1,0),0)*VLOOKUP($B22,[1]Table2!$B$1:$Z$21,MATCH("xGA/90",[1]Table2!$B$1:$Z$1,0),0),"")</f>
        <v/>
      </c>
      <c r="JU91" s="41" t="str">
        <f>IFERROR(VLOOKUP(JU22,[1]Table2!$B$1:$Z$21,MATCH("xG/90",[1]Table2!$B$1:$Z$1,0),0)*VLOOKUP($B22,[1]Table2!$B$1:$Z$21,MATCH("xGA/90",[1]Table2!$B$1:$Z$1,0),0),"")</f>
        <v/>
      </c>
      <c r="JV91" s="41">
        <f>IFERROR(VLOOKUP(JV22,[1]Table2!$B$1:$Z$21,MATCH("xG/90",[1]Table2!$B$1:$Z$1,0),0)*VLOOKUP($B22,[1]Table2!$B$1:$Z$21,MATCH("xGA/90",[1]Table2!$B$1:$Z$1,0),0),"")</f>
        <v>2.0939247311827955</v>
      </c>
      <c r="JW91" s="41" t="str">
        <f>IFERROR(VLOOKUP(JW22,[1]Table2!$B$1:$Z$21,MATCH("xG/90",[1]Table2!$B$1:$Z$1,0),0)*VLOOKUP($B22,[1]Table2!$B$1:$Z$21,MATCH("xGA/90",[1]Table2!$B$1:$Z$1,0),0),"")</f>
        <v/>
      </c>
      <c r="JX91" s="41" t="str">
        <f>IFERROR(VLOOKUP(JX22,[1]Table2!$B$1:$Z$21,MATCH("xG/90",[1]Table2!$B$1:$Z$1,0),0)*VLOOKUP($B22,[1]Table2!$B$1:$Z$21,MATCH("xGA/90",[1]Table2!$B$1:$Z$1,0),0),"")</f>
        <v/>
      </c>
      <c r="JY91" s="41" t="str">
        <f>IFERROR(VLOOKUP(JY22,[1]Table2!$B$1:$Z$21,MATCH("xG/90",[1]Table2!$B$1:$Z$1,0),0)*VLOOKUP($B22,[1]Table2!$B$1:$Z$21,MATCH("xGA/90",[1]Table2!$B$1:$Z$1,0),0),"")</f>
        <v/>
      </c>
      <c r="JZ91" s="41" t="str">
        <f>IFERROR(VLOOKUP(JZ22,[1]Table2!$B$1:$Z$21,MATCH("xG/90",[1]Table2!$B$1:$Z$1,0),0)*VLOOKUP($B22,[1]Table2!$B$1:$Z$21,MATCH("xGA/90",[1]Table2!$B$1:$Z$1,0),0),"")</f>
        <v/>
      </c>
      <c r="KA91" s="41" t="str">
        <f>IFERROR(VLOOKUP(KA22,[1]Table2!$B$1:$Z$21,MATCH("xG/90",[1]Table2!$B$1:$Z$1,0),0)*VLOOKUP($B22,[1]Table2!$B$1:$Z$21,MATCH("xGA/90",[1]Table2!$B$1:$Z$1,0),0),"")</f>
        <v/>
      </c>
      <c r="KB91" s="41" t="str">
        <f>IFERROR(VLOOKUP(KB22,[1]Table2!$B$1:$Z$21,MATCH("xG/90",[1]Table2!$B$1:$Z$1,0),0)*VLOOKUP($B22,[1]Table2!$B$1:$Z$21,MATCH("xGA/90",[1]Table2!$B$1:$Z$1,0),0),"")</f>
        <v/>
      </c>
      <c r="KC91" s="41">
        <f>IFERROR(VLOOKUP(KC22,[1]Table2!$B$1:$Z$21,MATCH("xG/90",[1]Table2!$B$1:$Z$1,0),0)*VLOOKUP($B22,[1]Table2!$B$1:$Z$21,MATCH("xGA/90",[1]Table2!$B$1:$Z$1,0),0),"")</f>
        <v>1.9073084677419354</v>
      </c>
      <c r="KD91" s="41" t="str">
        <f>IFERROR(VLOOKUP(KD22,[1]Table2!$B$1:$Z$21,MATCH("xG/90",[1]Table2!$B$1:$Z$1,0),0)*VLOOKUP($B22,[1]Table2!$B$1:$Z$21,MATCH("xGA/90",[1]Table2!$B$1:$Z$1,0),0),"")</f>
        <v/>
      </c>
      <c r="KE91" s="41" t="str">
        <f>IFERROR(VLOOKUP(KE22,[1]Table2!$B$1:$Z$21,MATCH("xG/90",[1]Table2!$B$1:$Z$1,0),0)*VLOOKUP($B22,[1]Table2!$B$1:$Z$21,MATCH("xGA/90",[1]Table2!$B$1:$Z$1,0),0),"")</f>
        <v/>
      </c>
      <c r="KF91" s="41" t="str">
        <f>IFERROR(VLOOKUP(KF22,[1]Table2!$B$1:$Z$21,MATCH("xG/90",[1]Table2!$B$1:$Z$1,0),0)*VLOOKUP($B22,[1]Table2!$B$1:$Z$21,MATCH("xGA/90",[1]Table2!$B$1:$Z$1,0),0),"")</f>
        <v/>
      </c>
      <c r="KG91" s="41" t="str">
        <f>IFERROR(VLOOKUP(KG22,[1]Table2!$B$1:$Z$21,MATCH("xG/90",[1]Table2!$B$1:$Z$1,0),0)*VLOOKUP($B22,[1]Table2!$B$1:$Z$21,MATCH("xGA/90",[1]Table2!$B$1:$Z$1,0),0),"")</f>
        <v/>
      </c>
      <c r="KH91" s="41" t="str">
        <f>IFERROR(VLOOKUP(KH22,[1]Table2!$B$1:$Z$21,MATCH("xG/90",[1]Table2!$B$1:$Z$1,0),0)*VLOOKUP($B22,[1]Table2!$B$1:$Z$21,MATCH("xGA/90",[1]Table2!$B$1:$Z$1,0),0),"")</f>
        <v/>
      </c>
      <c r="KI91" s="41" t="str">
        <f>IFERROR(VLOOKUP(KI22,[1]Table2!$B$1:$Z$21,MATCH("xG/90",[1]Table2!$B$1:$Z$1,0),0)*VLOOKUP($B22,[1]Table2!$B$1:$Z$21,MATCH("xGA/90",[1]Table2!$B$1:$Z$1,0),0),"")</f>
        <v/>
      </c>
      <c r="KJ91" s="41">
        <f>IFERROR(VLOOKUP(KJ22,[1]Table2!$B$1:$Z$21,MATCH("xG/90",[1]Table2!$B$1:$Z$1,0),0)*VLOOKUP($B22,[1]Table2!$B$1:$Z$21,MATCH("xGA/90",[1]Table2!$B$1:$Z$1,0),0),"")</f>
        <v>1.5807963709677419</v>
      </c>
      <c r="KK91" s="41" t="str">
        <f>IFERROR(VLOOKUP(KK22,[1]Table2!$B$1:$Z$21,MATCH("xG/90",[1]Table2!$B$1:$Z$1,0),0)*VLOOKUP($B22,[1]Table2!$B$1:$Z$21,MATCH("xGA/90",[1]Table2!$B$1:$Z$1,0),0),"")</f>
        <v/>
      </c>
      <c r="KL91" s="41" t="str">
        <f>IFERROR(VLOOKUP(KL22,[1]Table2!$B$1:$Z$21,MATCH("xG/90",[1]Table2!$B$1:$Z$1,0),0)*VLOOKUP($B22,[1]Table2!$B$1:$Z$21,MATCH("xGA/90",[1]Table2!$B$1:$Z$1,0),0),"")</f>
        <v/>
      </c>
      <c r="KM91" s="41" t="str">
        <f>IFERROR(VLOOKUP(KM22,[1]Table2!$B$1:$Z$21,MATCH("xG/90",[1]Table2!$B$1:$Z$1,0),0)*VLOOKUP($B22,[1]Table2!$B$1:$Z$21,MATCH("xGA/90",[1]Table2!$B$1:$Z$1,0),0),"")</f>
        <v/>
      </c>
      <c r="KN91" s="41" t="str">
        <f>IFERROR(VLOOKUP(KN22,[1]Table2!$B$1:$Z$21,MATCH("xG/90",[1]Table2!$B$1:$Z$1,0),0)*VLOOKUP($B22,[1]Table2!$B$1:$Z$21,MATCH("xGA/90",[1]Table2!$B$1:$Z$1,0),0),"")</f>
        <v/>
      </c>
      <c r="KO91" s="41" t="str">
        <f>IFERROR(VLOOKUP(KO22,[1]Table2!$B$1:$Z$21,MATCH("xG/90",[1]Table2!$B$1:$Z$1,0),0)*VLOOKUP($B22,[1]Table2!$B$1:$Z$21,MATCH("xGA/90",[1]Table2!$B$1:$Z$1,0),0),"")</f>
        <v/>
      </c>
      <c r="KP91" s="41" t="str">
        <f>IFERROR(VLOOKUP(KP22,[1]Table2!$B$1:$Z$21,MATCH("xG/90",[1]Table2!$B$1:$Z$1,0),0)*VLOOKUP($B22,[1]Table2!$B$1:$Z$21,MATCH("xGA/90",[1]Table2!$B$1:$Z$1,0),0),"")</f>
        <v/>
      </c>
      <c r="KQ91" s="41">
        <f>IFERROR(VLOOKUP(KQ22,[1]Table2!$B$1:$Z$21,MATCH("xG/90",[1]Table2!$B$1:$Z$1,0),0)*VLOOKUP($B22,[1]Table2!$B$1:$Z$21,MATCH("xGA/90",[1]Table2!$B$1:$Z$1,0),0),"")</f>
        <v>1.6086693548387097</v>
      </c>
      <c r="KR91" s="41" t="str">
        <f>IFERROR(VLOOKUP(KR22,[1]Table2!$B$1:$Z$21,MATCH("xG/90",[1]Table2!$B$1:$Z$1,0),0)*VLOOKUP($B22,[1]Table2!$B$1:$Z$21,MATCH("xGA/90",[1]Table2!$B$1:$Z$1,0),0),"")</f>
        <v/>
      </c>
      <c r="KS91" s="41" t="str">
        <f>IFERROR(VLOOKUP(KS22,[1]Table2!$B$1:$Z$21,MATCH("xG/90",[1]Table2!$B$1:$Z$1,0),0)*VLOOKUP($B22,[1]Table2!$B$1:$Z$21,MATCH("xGA/90",[1]Table2!$B$1:$Z$1,0),0),"")</f>
        <v/>
      </c>
      <c r="KT91" s="41" t="str">
        <f>IFERROR(VLOOKUP(KT22,[1]Table2!$B$1:$Z$21,MATCH("xG/90",[1]Table2!$B$1:$Z$1,0),0)*VLOOKUP($B22,[1]Table2!$B$1:$Z$21,MATCH("xGA/90",[1]Table2!$B$1:$Z$1,0),0),"")</f>
        <v/>
      </c>
      <c r="KU91" s="41" t="str">
        <f>IFERROR(VLOOKUP(KU22,[1]Table2!$B$1:$Z$21,MATCH("xG/90",[1]Table2!$B$1:$Z$1,0),0)*VLOOKUP($B22,[1]Table2!$B$1:$Z$21,MATCH("xGA/90",[1]Table2!$B$1:$Z$1,0),0),"")</f>
        <v/>
      </c>
      <c r="KV91" s="41" t="str">
        <f>IFERROR(VLOOKUP(KV22,[1]Table2!$B$1:$Z$21,MATCH("xG/90",[1]Table2!$B$1:$Z$1,0),0)*VLOOKUP($B22,[1]Table2!$B$1:$Z$21,MATCH("xGA/90",[1]Table2!$B$1:$Z$1,0),0),"")</f>
        <v/>
      </c>
      <c r="KW91" s="41" t="str">
        <f>IFERROR(VLOOKUP(KW22,[1]Table2!$B$1:$Z$21,MATCH("xG/90",[1]Table2!$B$1:$Z$1,0),0)*VLOOKUP($B22,[1]Table2!$B$1:$Z$21,MATCH("xGA/90",[1]Table2!$B$1:$Z$1,0),0),"")</f>
        <v/>
      </c>
      <c r="KX91" s="41" t="str">
        <f>IFERROR(VLOOKUP(KX22,[1]Table2!$B$1:$Z$21,MATCH("xG/90",[1]Table2!$B$1:$Z$1,0),0)*VLOOKUP($B22,[1]Table2!$B$1:$Z$21,MATCH("xGA/90",[1]Table2!$B$1:$Z$1,0),0),"")</f>
        <v/>
      </c>
      <c r="KY91" s="41" t="str">
        <f>IFERROR(VLOOKUP(KY22,[1]Table2!$B$1:$Z$21,MATCH("xG/90",[1]Table2!$B$1:$Z$1,0),0)*VLOOKUP($B22,[1]Table2!$B$1:$Z$21,MATCH("xGA/90",[1]Table2!$B$1:$Z$1,0),0),"")</f>
        <v/>
      </c>
      <c r="KZ91" s="41" t="str">
        <f>IFERROR(VLOOKUP(KZ22,[1]Table2!$B$1:$Z$21,MATCH("xG/90",[1]Table2!$B$1:$Z$1,0),0)*VLOOKUP($B22,[1]Table2!$B$1:$Z$21,MATCH("xGA/90",[1]Table2!$B$1:$Z$1,0),0),"")</f>
        <v/>
      </c>
      <c r="LA91" s="41" t="str">
        <f>IFERROR(VLOOKUP(LA22,[1]Table2!$B$1:$Z$21,MATCH("xG/90",[1]Table2!$B$1:$Z$1,0),0)*VLOOKUP($B22,[1]Table2!$B$1:$Z$21,MATCH("xGA/90",[1]Table2!$B$1:$Z$1,0),0),"")</f>
        <v/>
      </c>
      <c r="LB91" s="41" t="str">
        <f>IFERROR(VLOOKUP(LB22,[1]Table2!$B$1:$Z$21,MATCH("xG/90",[1]Table2!$B$1:$Z$1,0),0)*VLOOKUP($B22,[1]Table2!$B$1:$Z$21,MATCH("xGA/90",[1]Table2!$B$1:$Z$1,0),0),"")</f>
        <v/>
      </c>
      <c r="LC91" s="41" t="str">
        <f>IFERROR(VLOOKUP(LC22,[1]Table2!$B$1:$Z$21,MATCH("xG/90",[1]Table2!$B$1:$Z$1,0),0)*VLOOKUP($B22,[1]Table2!$B$1:$Z$21,MATCH("xGA/90",[1]Table2!$B$1:$Z$1,0),0),"")</f>
        <v/>
      </c>
      <c r="LD91" s="41" t="str">
        <f>IFERROR(VLOOKUP(LD22,[1]Table2!$B$1:$Z$21,MATCH("xG/90",[1]Table2!$B$1:$Z$1,0),0)*VLOOKUP($B22,[1]Table2!$B$1:$Z$21,MATCH("xGA/90",[1]Table2!$B$1:$Z$1,0),0),"")</f>
        <v/>
      </c>
      <c r="LE91" s="41" t="str">
        <f>IFERROR(VLOOKUP(LE22,[1]Table2!$B$1:$Z$21,MATCH("xG/90",[1]Table2!$B$1:$Z$1,0),0)*VLOOKUP($B22,[1]Table2!$B$1:$Z$21,MATCH("xGA/90",[1]Table2!$B$1:$Z$1,0),0),"")</f>
        <v/>
      </c>
      <c r="LF91" s="41" t="str">
        <f>IFERROR(VLOOKUP(LF22,[1]Table2!$B$1:$Z$21,MATCH("xG/90",[1]Table2!$B$1:$Z$1,0),0)*VLOOKUP($B22,[1]Table2!$B$1:$Z$21,MATCH("xGA/90",[1]Table2!$B$1:$Z$1,0),0),"")</f>
        <v/>
      </c>
      <c r="LG91" s="41" t="str">
        <f>IFERROR(VLOOKUP(LG22,[1]Table2!$B$1:$Z$21,MATCH("xG/90",[1]Table2!$B$1:$Z$1,0),0)*VLOOKUP($B22,[1]Table2!$B$1:$Z$21,MATCH("xGA/90",[1]Table2!$B$1:$Z$1,0),0),"")</f>
        <v/>
      </c>
      <c r="LH91" s="41" t="str">
        <f>IFERROR(VLOOKUP(LH22,[1]Table2!$B$1:$Z$21,MATCH("xG/90",[1]Table2!$B$1:$Z$1,0),0)*VLOOKUP($B22,[1]Table2!$B$1:$Z$21,MATCH("xGA/90",[1]Table2!$B$1:$Z$1,0),0),"")</f>
        <v/>
      </c>
      <c r="LI91" s="41" t="str">
        <f>IFERROR(VLOOKUP(LI22,[1]Table2!$B$1:$Z$21,MATCH("xG/90",[1]Table2!$B$1:$Z$1,0),0)*VLOOKUP($B22,[1]Table2!$B$1:$Z$21,MATCH("xGA/90",[1]Table2!$B$1:$Z$1,0),0),"")</f>
        <v/>
      </c>
      <c r="LJ91" s="41" t="str">
        <f>IFERROR(VLOOKUP(LJ22,[1]Table2!$B$1:$Z$21,MATCH("xG/90",[1]Table2!$B$1:$Z$1,0),0)*VLOOKUP($B22,[1]Table2!$B$1:$Z$21,MATCH("xGA/90",[1]Table2!$B$1:$Z$1,0),0),"")</f>
        <v/>
      </c>
      <c r="LK91" s="41" t="str">
        <f>IFERROR(VLOOKUP(LK22,[1]Table2!$B$1:$Z$21,MATCH("xG/90",[1]Table2!$B$1:$Z$1,0),0)*VLOOKUP($B22,[1]Table2!$B$1:$Z$21,MATCH("xGA/90",[1]Table2!$B$1:$Z$1,0),0),"")</f>
        <v/>
      </c>
      <c r="LL91" s="41" t="str">
        <f>IFERROR(VLOOKUP(LL22,[1]Table2!$B$1:$Z$21,MATCH("xG/90",[1]Table2!$B$1:$Z$1,0),0)*VLOOKUP($B22,[1]Table2!$B$1:$Z$21,MATCH("xGA/90",[1]Table2!$B$1:$Z$1,0),0),"")</f>
        <v/>
      </c>
      <c r="LM91" s="41" t="str">
        <f>IFERROR(VLOOKUP(LM22,[1]Table2!$B$1:$Z$21,MATCH("xG/90",[1]Table2!$B$1:$Z$1,0),0)*VLOOKUP($B22,[1]Table2!$B$1:$Z$21,MATCH("xGA/90",[1]Table2!$B$1:$Z$1,0),0),"")</f>
        <v/>
      </c>
      <c r="LN91" s="41" t="str">
        <f>IFERROR(VLOOKUP(LN22,[1]Table2!$B$1:$Z$21,MATCH("xG/90",[1]Table2!$B$1:$Z$1,0),0)*VLOOKUP($B22,[1]Table2!$B$1:$Z$21,MATCH("xGA/90",[1]Table2!$B$1:$Z$1,0),0),"")</f>
        <v/>
      </c>
      <c r="LO91" s="41" t="str">
        <f>IFERROR(VLOOKUP(LO22,[1]Table2!$B$1:$Z$21,MATCH("xG/90",[1]Table2!$B$1:$Z$1,0),0)*VLOOKUP($B22,[1]Table2!$B$1:$Z$21,MATCH("xGA/90",[1]Table2!$B$1:$Z$1,0),0),"")</f>
        <v/>
      </c>
      <c r="LP91" s="41" t="str">
        <f>IFERROR(VLOOKUP(LP22,[1]Table2!$B$1:$Z$21,MATCH("xG/90",[1]Table2!$B$1:$Z$1,0),0)*VLOOKUP($B22,[1]Table2!$B$1:$Z$21,MATCH("xGA/90",[1]Table2!$B$1:$Z$1,0),0),"")</f>
        <v/>
      </c>
      <c r="LQ91" s="41" t="str">
        <f>IFERROR(VLOOKUP(LQ22,[1]Table2!$B$1:$Z$21,MATCH("xG/90",[1]Table2!$B$1:$Z$1,0),0)*VLOOKUP($B22,[1]Table2!$B$1:$Z$21,MATCH("xGA/90",[1]Table2!$B$1:$Z$1,0),0),"")</f>
        <v/>
      </c>
      <c r="LR91" s="41" t="str">
        <f>IFERROR(VLOOKUP(LR22,[1]Table2!$B$1:$Z$21,MATCH("xG/90",[1]Table2!$B$1:$Z$1,0),0)*VLOOKUP($B22,[1]Table2!$B$1:$Z$21,MATCH("xGA/90",[1]Table2!$B$1:$Z$1,0),0),"")</f>
        <v/>
      </c>
      <c r="LS91" s="41" t="str">
        <f>IFERROR(VLOOKUP(LS22,[1]Table2!$B$1:$Z$21,MATCH("xG/90",[1]Table2!$B$1:$Z$1,0),0)*VLOOKUP($B22,[1]Table2!$B$1:$Z$21,MATCH("xGA/90",[1]Table2!$B$1:$Z$1,0),0),"")</f>
        <v/>
      </c>
      <c r="LT91" s="41" t="str">
        <f>IFERROR(VLOOKUP(LT22,[1]Table2!$B$1:$Z$21,MATCH("xG/90",[1]Table2!$B$1:$Z$1,0),0)*VLOOKUP($B22,[1]Table2!$B$1:$Z$21,MATCH("xGA/90",[1]Table2!$B$1:$Z$1,0),0),"")</f>
        <v/>
      </c>
      <c r="LU91" s="41" t="str">
        <f>IFERROR(VLOOKUP(LU22,[1]Table2!$B$1:$Z$21,MATCH("xG/90",[1]Table2!$B$1:$Z$1,0),0)*VLOOKUP($B22,[1]Table2!$B$1:$Z$21,MATCH("xGA/90",[1]Table2!$B$1:$Z$1,0),0),"")</f>
        <v/>
      </c>
      <c r="LV91" s="41" t="str">
        <f>IFERROR(VLOOKUP(LV22,[1]Table2!$B$1:$Z$21,MATCH("xG/90",[1]Table2!$B$1:$Z$1,0),0)*VLOOKUP($B22,[1]Table2!$B$1:$Z$21,MATCH("xGA/90",[1]Table2!$B$1:$Z$1,0),0),"")</f>
        <v/>
      </c>
      <c r="LW91" s="41" t="str">
        <f>IFERROR(VLOOKUP(LW22,[1]Table2!$B$1:$Z$21,MATCH("xG/90",[1]Table2!$B$1:$Z$1,0),0)*VLOOKUP($B22,[1]Table2!$B$1:$Z$21,MATCH("xGA/90",[1]Table2!$B$1:$Z$1,0),0),"")</f>
        <v/>
      </c>
      <c r="LX91" s="41" t="str">
        <f>IFERROR(VLOOKUP(LX22,[1]Table2!$B$1:$Z$21,MATCH("xG/90",[1]Table2!$B$1:$Z$1,0),0)*VLOOKUP($B22,[1]Table2!$B$1:$Z$21,MATCH("xGA/90",[1]Table2!$B$1:$Z$1,0),0),"")</f>
        <v/>
      </c>
      <c r="LY91" s="41" t="str">
        <f>IFERROR(VLOOKUP(LY22,[1]Table2!$B$1:$Z$21,MATCH("xG/90",[1]Table2!$B$1:$Z$1,0),0)*VLOOKUP($B22,[1]Table2!$B$1:$Z$21,MATCH("xGA/90",[1]Table2!$B$1:$Z$1,0),0),"")</f>
        <v/>
      </c>
      <c r="LZ91" s="41" t="str">
        <f>IFERROR(VLOOKUP(LZ22,[1]Table2!$B$1:$Z$21,MATCH("xG/90",[1]Table2!$B$1:$Z$1,0),0)*VLOOKUP($B22,[1]Table2!$B$1:$Z$21,MATCH("xGA/90",[1]Table2!$B$1:$Z$1,0),0),"")</f>
        <v/>
      </c>
      <c r="MA91" s="41" t="str">
        <f>IFERROR(VLOOKUP(MA22,[1]Table2!$B$1:$Z$21,MATCH("xG/90",[1]Table2!$B$1:$Z$1,0),0)*VLOOKUP($B22,[1]Table2!$B$1:$Z$21,MATCH("xGA/90",[1]Table2!$B$1:$Z$1,0),0),"")</f>
        <v/>
      </c>
      <c r="MB91" s="41" t="str">
        <f>IFERROR(VLOOKUP(MB22,[1]Table2!$B$1:$Z$21,MATCH("xG/90",[1]Table2!$B$1:$Z$1,0),0)*VLOOKUP($B22,[1]Table2!$B$1:$Z$21,MATCH("xGA/90",[1]Table2!$B$1:$Z$1,0),0),"")</f>
        <v/>
      </c>
      <c r="MC91" s="41" t="str">
        <f>IFERROR(VLOOKUP(MC22,[1]Table2!$B$1:$Z$21,MATCH("xG/90",[1]Table2!$B$1:$Z$1,0),0)*VLOOKUP($B22,[1]Table2!$B$1:$Z$21,MATCH("xGA/90",[1]Table2!$B$1:$Z$1,0),0),"")</f>
        <v/>
      </c>
      <c r="MD91" s="41" t="str">
        <f>IFERROR(VLOOKUP(MD22,[1]Table2!$B$1:$Z$21,MATCH("xG/90",[1]Table2!$B$1:$Z$1,0),0)*VLOOKUP($B22,[1]Table2!$B$1:$Z$21,MATCH("xGA/90",[1]Table2!$B$1:$Z$1,0),0),"")</f>
        <v/>
      </c>
      <c r="ME91" s="41" t="str">
        <f>IFERROR(VLOOKUP(ME22,[1]Table2!$B$1:$Z$21,MATCH("xG/90",[1]Table2!$B$1:$Z$1,0),0)*VLOOKUP($B22,[1]Table2!$B$1:$Z$21,MATCH("xGA/90",[1]Table2!$B$1:$Z$1,0),0),"")</f>
        <v/>
      </c>
      <c r="MF91" s="41" t="str">
        <f>IFERROR(VLOOKUP(MF22,[1]Table2!$B$1:$Z$21,MATCH("xG/90",[1]Table2!$B$1:$Z$1,0),0)*VLOOKUP($B22,[1]Table2!$B$1:$Z$21,MATCH("xGA/90",[1]Table2!$B$1:$Z$1,0),0),"")</f>
        <v/>
      </c>
      <c r="MG91" s="41" t="str">
        <f>IFERROR(VLOOKUP(MG22,[1]Table2!$B$1:$Z$21,MATCH("xG/90",[1]Table2!$B$1:$Z$1,0),0)*VLOOKUP($B22,[1]Table2!$B$1:$Z$21,MATCH("xGA/90",[1]Table2!$B$1:$Z$1,0),0),"")</f>
        <v/>
      </c>
      <c r="MH91" s="41" t="str">
        <f>IFERROR(VLOOKUP(MH22,[1]Table2!$B$1:$Z$21,MATCH("xG/90",[1]Table2!$B$1:$Z$1,0),0)*VLOOKUP($B22,[1]Table2!$B$1:$Z$21,MATCH("xGA/90",[1]Table2!$B$1:$Z$1,0),0),"")</f>
        <v/>
      </c>
      <c r="MI91" s="41" t="str">
        <f>IFERROR(VLOOKUP(MI22,[1]Table2!$B$1:$Z$21,MATCH("xG/90",[1]Table2!$B$1:$Z$1,0),0)*VLOOKUP($B22,[1]Table2!$B$1:$Z$21,MATCH("xGA/90",[1]Table2!$B$1:$Z$1,0),0),"")</f>
        <v/>
      </c>
      <c r="MJ91" s="41" t="str">
        <f>IFERROR(VLOOKUP(MJ22,[1]Table2!$B$1:$Z$21,MATCH("xG/90",[1]Table2!$B$1:$Z$1,0),0)*VLOOKUP($B22,[1]Table2!$B$1:$Z$21,MATCH("xGA/90",[1]Table2!$B$1:$Z$1,0),0),"")</f>
        <v/>
      </c>
      <c r="MK91" s="41" t="str">
        <f>IFERROR(VLOOKUP(MK22,[1]Table2!$B$1:$Z$21,MATCH("xG/90",[1]Table2!$B$1:$Z$1,0),0)*VLOOKUP($B22,[1]Table2!$B$1:$Z$21,MATCH("xGA/90",[1]Table2!$B$1:$Z$1,0),0),"")</f>
        <v/>
      </c>
      <c r="ML91" s="41" t="str">
        <f>IFERROR(VLOOKUP(ML22,[1]Table2!$B$1:$Z$21,MATCH("xG/90",[1]Table2!$B$1:$Z$1,0),0)*VLOOKUP($B22,[1]Table2!$B$1:$Z$21,MATCH("xGA/90",[1]Table2!$B$1:$Z$1,0),0),"")</f>
        <v/>
      </c>
      <c r="MM91" s="41" t="str">
        <f>IFERROR(VLOOKUP(MM22,[1]Table2!$B$1:$Z$21,MATCH("xG/90",[1]Table2!$B$1:$Z$1,0),0)*VLOOKUP($B22,[1]Table2!$B$1:$Z$21,MATCH("xGA/90",[1]Table2!$B$1:$Z$1,0),0),"")</f>
        <v/>
      </c>
      <c r="MN91" s="41" t="str">
        <f>IFERROR(VLOOKUP(MN22,[1]Table2!$B$1:$Z$21,MATCH("xG/90",[1]Table2!$B$1:$Z$1,0),0)*VLOOKUP($B22,[1]Table2!$B$1:$Z$21,MATCH("xGA/90",[1]Table2!$B$1:$Z$1,0),0),"")</f>
        <v/>
      </c>
      <c r="MO91" s="41" t="str">
        <f>IFERROR(VLOOKUP(MO22,[1]Table2!$B$1:$Z$21,MATCH("xG/90",[1]Table2!$B$1:$Z$1,0),0)*VLOOKUP($B22,[1]Table2!$B$1:$Z$21,MATCH("xGA/90",[1]Table2!$B$1:$Z$1,0),0),"")</f>
        <v/>
      </c>
      <c r="MP91" s="41" t="str">
        <f>IFERROR(VLOOKUP(MP22,[1]Table2!$B$1:$Z$21,MATCH("xG/90",[1]Table2!$B$1:$Z$1,0),0)*VLOOKUP($B22,[1]Table2!$B$1:$Z$21,MATCH("xGA/90",[1]Table2!$B$1:$Z$1,0),0),"")</f>
        <v/>
      </c>
      <c r="MQ91" s="41" t="str">
        <f>IFERROR(VLOOKUP(MQ22,[1]Table2!$B$1:$Z$21,MATCH("xG/90",[1]Table2!$B$1:$Z$1,0),0)*VLOOKUP($B22,[1]Table2!$B$1:$Z$21,MATCH("xGA/90",[1]Table2!$B$1:$Z$1,0),0),"")</f>
        <v/>
      </c>
      <c r="MR91" s="41" t="str">
        <f>IFERROR(VLOOKUP(MR22,[1]Table2!$B$1:$Z$21,MATCH("xG/90",[1]Table2!$B$1:$Z$1,0),0)*VLOOKUP($B22,[1]Table2!$B$1:$Z$21,MATCH("xGA/90",[1]Table2!$B$1:$Z$1,0),0),"")</f>
        <v/>
      </c>
      <c r="MS91" s="41" t="str">
        <f>IFERROR(VLOOKUP(MS22,[1]Table2!$B$1:$Z$21,MATCH("xG/90",[1]Table2!$B$1:$Z$1,0),0)*VLOOKUP($B22,[1]Table2!$B$1:$Z$21,MATCH("xGA/90",[1]Table2!$B$1:$Z$1,0),0),"")</f>
        <v/>
      </c>
      <c r="MT91" s="41" t="str">
        <f>IFERROR(VLOOKUP(MT22,[1]Table2!$B$1:$Z$21,MATCH("xG/90",[1]Table2!$B$1:$Z$1,0),0)*VLOOKUP($B22,[1]Table2!$B$1:$Z$21,MATCH("xGA/90",[1]Table2!$B$1:$Z$1,0),0),"")</f>
        <v/>
      </c>
      <c r="MU91" s="41" t="str">
        <f>IFERROR(VLOOKUP(MU22,[1]Table2!$B$1:$Z$21,MATCH("xG/90",[1]Table2!$B$1:$Z$1,0),0)*VLOOKUP($B22,[1]Table2!$B$1:$Z$21,MATCH("xGA/90",[1]Table2!$B$1:$Z$1,0),0),"")</f>
        <v/>
      </c>
      <c r="MV91" s="41" t="str">
        <f>IFERROR(VLOOKUP(MV22,[1]Table2!$B$1:$Z$21,MATCH("xG/90",[1]Table2!$B$1:$Z$1,0),0)*VLOOKUP($B22,[1]Table2!$B$1:$Z$21,MATCH("xGA/90",[1]Table2!$B$1:$Z$1,0),0),"")</f>
        <v/>
      </c>
      <c r="MW91" s="41" t="str">
        <f>IFERROR(VLOOKUP(MW22,[1]Table2!$B$1:$Z$21,MATCH("xG/90",[1]Table2!$B$1:$Z$1,0),0)*VLOOKUP($B22,[1]Table2!$B$1:$Z$21,MATCH("xGA/90",[1]Table2!$B$1:$Z$1,0),0),"")</f>
        <v/>
      </c>
      <c r="MX91" s="41" t="str">
        <f>IFERROR(VLOOKUP(MX22,[1]Table2!$B$1:$Z$21,MATCH("xG/90",[1]Table2!$B$1:$Z$1,0),0)*VLOOKUP($B22,[1]Table2!$B$1:$Z$21,MATCH("xGA/90",[1]Table2!$B$1:$Z$1,0),0),"")</f>
        <v/>
      </c>
      <c r="MY91" s="41" t="str">
        <f>IFERROR(VLOOKUP(MY22,[1]Table2!$B$1:$Z$21,MATCH("xG/90",[1]Table2!$B$1:$Z$1,0),0)*VLOOKUP($B22,[1]Table2!$B$1:$Z$21,MATCH("xGA/90",[1]Table2!$B$1:$Z$1,0),0),"")</f>
        <v/>
      </c>
      <c r="MZ91" s="41" t="str">
        <f>IFERROR(VLOOKUP(MZ22,[1]Table2!$B$1:$Z$21,MATCH("xG/90",[1]Table2!$B$1:$Z$1,0),0)*VLOOKUP($B22,[1]Table2!$B$1:$Z$21,MATCH("xGA/90",[1]Table2!$B$1:$Z$1,0),0),"")</f>
        <v/>
      </c>
      <c r="NA91" s="41" t="str">
        <f>IFERROR(VLOOKUP(NA22,[1]Table2!$B$1:$Z$21,MATCH("xG/90",[1]Table2!$B$1:$Z$1,0),0)*VLOOKUP($B22,[1]Table2!$B$1:$Z$21,MATCH("xGA/90",[1]Table2!$B$1:$Z$1,0),0),"")</f>
        <v/>
      </c>
      <c r="NB91" s="41" t="str">
        <f>IFERROR(VLOOKUP(NB22,[1]Table2!$B$1:$Z$21,MATCH("xG/90",[1]Table2!$B$1:$Z$1,0),0)*VLOOKUP($B22,[1]Table2!$B$1:$Z$21,MATCH("xGA/90",[1]Table2!$B$1:$Z$1,0),0),"")</f>
        <v/>
      </c>
      <c r="NC91" s="41" t="str">
        <f>IFERROR(VLOOKUP(NC22,[1]Table2!$B$1:$Z$21,MATCH("xG/90",[1]Table2!$B$1:$Z$1,0),0)*VLOOKUP($B22,[1]Table2!$B$1:$Z$21,MATCH("xGA/90",[1]Table2!$B$1:$Z$1,0),0),"")</f>
        <v/>
      </c>
      <c r="NE91" s="40">
        <f t="shared" si="2"/>
        <v>0.05</v>
      </c>
      <c r="NF91" s="41" t="str">
        <f>IFERROR(VLOOKUP(NF22,[1]Table2!$B$1:$Z$21,MATCH("xG/90",[1]Table2!$B$1:$Z$1,0),0)*VLOOKUP($B22,[1]Table2!$B$1:$Z$21,MATCH("xGA/90",[1]Table2!$B$1:$Z$1,0),0),"")</f>
        <v/>
      </c>
      <c r="NG91" s="41" t="str">
        <f>IFERROR(VLOOKUP(NG22,[1]Table2!$B$1:$Z$21,MATCH("xG/90",[1]Table2!$B$1:$Z$1,0),0)*VLOOKUP($B22,[1]Table2!$B$1:$Z$21,MATCH("xGA/90",[1]Table2!$B$1:$Z$1,0),0),"")</f>
        <v/>
      </c>
      <c r="NH91" s="41">
        <f>IFERROR(VLOOKUP(NH22,[1]Table2!$B$1:$Z$21,MATCH("xG/90",[1]Table2!$B$1:$Z$1,0),0)*VLOOKUP($B22,[1]Table2!$B$1:$Z$21,MATCH("xGA/90",[1]Table2!$B$1:$Z$1,0),0),"")</f>
        <v>1.2781754032258066</v>
      </c>
      <c r="NI91" s="41" t="str">
        <f>IFERROR(VLOOKUP(NI22,[1]Table2!$B$1:$Z$21,MATCH("xG/90",[1]Table2!$B$1:$Z$1,0),0)*VLOOKUP($B22,[1]Table2!$B$1:$Z$21,MATCH("xGA/90",[1]Table2!$B$1:$Z$1,0),0),"")</f>
        <v/>
      </c>
      <c r="NJ91" s="41">
        <f>IFERROR(VLOOKUP(NJ22,[1]Table2!$B$1:$Z$21,MATCH("xG/90",[1]Table2!$B$1:$Z$1,0),0)*VLOOKUP($B22,[1]Table2!$B$1:$Z$21,MATCH("xGA/90",[1]Table2!$B$1:$Z$1,0),0),"")</f>
        <v>1.2861391129032256</v>
      </c>
    </row>
    <row r="92" spans="1:374" s="42" customFormat="1" x14ac:dyDescent="0.25">
      <c r="A92" s="43" t="s">
        <v>57</v>
      </c>
      <c r="B92" s="40">
        <f>VLOOKUP(A92,[1]Table!$B$1:$O$21,MATCH("xGD/90",[1]Table!$B$1:$O$1,0),0)</f>
        <v>-0.46</v>
      </c>
      <c r="C92" s="41" t="str">
        <f>IFERROR(VLOOKUP(C23,[1]Table2!$B$1:$Z$21,MATCH("xG/90",[1]Table2!$B$1:$Z$1,0),0)*VLOOKUP($B23,[1]Table2!$B$1:$Z$21,MATCH("xGA/90",[1]Table2!$B$1:$Z$1,0),0),"")</f>
        <v/>
      </c>
      <c r="D92" s="41" t="str">
        <f>IFERROR(VLOOKUP(D23,[1]Table2!$B$1:$Z$21,MATCH("xG/90",[1]Table2!$B$1:$Z$1,0),0)*VLOOKUP($B23,[1]Table2!$B$1:$Z$21,MATCH("xGA/90",[1]Table2!$B$1:$Z$1,0),0),"")</f>
        <v/>
      </c>
      <c r="E92" s="41" t="str">
        <f>IFERROR(VLOOKUP(E23,[1]Table2!$B$1:$Z$21,MATCH("xG/90",[1]Table2!$B$1:$Z$1,0),0)*VLOOKUP($B23,[1]Table2!$B$1:$Z$21,MATCH("xGA/90",[1]Table2!$B$1:$Z$1,0),0),"")</f>
        <v/>
      </c>
      <c r="F92" s="41" t="str">
        <f>IFERROR(VLOOKUP(F23,[1]Table2!$B$1:$Z$21,MATCH("xG/90",[1]Table2!$B$1:$Z$1,0),0)*VLOOKUP($B23,[1]Table2!$B$1:$Z$21,MATCH("xGA/90",[1]Table2!$B$1:$Z$1,0),0),"")</f>
        <v/>
      </c>
      <c r="G92" s="41" t="str">
        <f>IFERROR(VLOOKUP(G23,[1]Table2!$B$1:$Z$21,MATCH("xG/90",[1]Table2!$B$1:$Z$1,0),0)*VLOOKUP($B23,[1]Table2!$B$1:$Z$21,MATCH("xGA/90",[1]Table2!$B$1:$Z$1,0),0),"")</f>
        <v/>
      </c>
      <c r="H92" s="41">
        <f>IFERROR(VLOOKUP(H23,[1]Table2!$B$1:$Z$21,MATCH("xG/90",[1]Table2!$B$1:$Z$1,0),0)*VLOOKUP($B23,[1]Table2!$B$1:$Z$21,MATCH("xGA/90",[1]Table2!$B$1:$Z$1,0),0),"")</f>
        <v>1.8027832031250002</v>
      </c>
      <c r="I92" s="41" t="str">
        <f>IFERROR(VLOOKUP(I23,[1]Table2!$B$1:$Z$21,MATCH("xG/90",[1]Table2!$B$1:$Z$1,0),0)*VLOOKUP($B23,[1]Table2!$B$1:$Z$21,MATCH("xGA/90",[1]Table2!$B$1:$Z$1,0),0),"")</f>
        <v/>
      </c>
      <c r="J92" s="41" t="str">
        <f>IFERROR(VLOOKUP(J23,[1]Table2!$B$1:$Z$21,MATCH("xG/90",[1]Table2!$B$1:$Z$1,0),0)*VLOOKUP($B23,[1]Table2!$B$1:$Z$21,MATCH("xGA/90",[1]Table2!$B$1:$Z$1,0),0),"")</f>
        <v/>
      </c>
      <c r="K92" s="41" t="str">
        <f>IFERROR(VLOOKUP(K23,[1]Table2!$B$1:$Z$21,MATCH("xG/90",[1]Table2!$B$1:$Z$1,0),0)*VLOOKUP($B23,[1]Table2!$B$1:$Z$21,MATCH("xGA/90",[1]Table2!$B$1:$Z$1,0),0),"")</f>
        <v/>
      </c>
      <c r="L92" s="41" t="str">
        <f>IFERROR(VLOOKUP(L23,[1]Table2!$B$1:$Z$21,MATCH("xG/90",[1]Table2!$B$1:$Z$1,0),0)*VLOOKUP($B23,[1]Table2!$B$1:$Z$21,MATCH("xGA/90",[1]Table2!$B$1:$Z$1,0),0),"")</f>
        <v/>
      </c>
      <c r="M92" s="41" t="str">
        <f>IFERROR(VLOOKUP(M23,[1]Table2!$B$1:$Z$21,MATCH("xG/90",[1]Table2!$B$1:$Z$1,0),0)*VLOOKUP($B23,[1]Table2!$B$1:$Z$21,MATCH("xGA/90",[1]Table2!$B$1:$Z$1,0),0),"")</f>
        <v/>
      </c>
      <c r="N92" s="41" t="str">
        <f>IFERROR(VLOOKUP(N23,[1]Table2!$B$1:$Z$21,MATCH("xG/90",[1]Table2!$B$1:$Z$1,0),0)*VLOOKUP($B23,[1]Table2!$B$1:$Z$21,MATCH("xGA/90",[1]Table2!$B$1:$Z$1,0),0),"")</f>
        <v/>
      </c>
      <c r="O92" s="41">
        <f>IFERROR(VLOOKUP(O23,[1]Table2!$B$1:$Z$21,MATCH("xG/90",[1]Table2!$B$1:$Z$1,0),0)*VLOOKUP($B23,[1]Table2!$B$1:$Z$21,MATCH("xGA/90",[1]Table2!$B$1:$Z$1,0),0),"")</f>
        <v>1.809375</v>
      </c>
      <c r="P92" s="41" t="str">
        <f>IFERROR(VLOOKUP(P23,[1]Table2!$B$1:$Z$21,MATCH("xG/90",[1]Table2!$B$1:$Z$1,0),0)*VLOOKUP($B23,[1]Table2!$B$1:$Z$21,MATCH("xGA/90",[1]Table2!$B$1:$Z$1,0),0),"")</f>
        <v/>
      </c>
      <c r="Q92" s="41" t="str">
        <f>IFERROR(VLOOKUP(Q23,[1]Table2!$B$1:$Z$21,MATCH("xG/90",[1]Table2!$B$1:$Z$1,0),0)*VLOOKUP($B23,[1]Table2!$B$1:$Z$21,MATCH("xGA/90",[1]Table2!$B$1:$Z$1,0),0),"")</f>
        <v/>
      </c>
      <c r="R92" s="41" t="str">
        <f>IFERROR(VLOOKUP(R23,[1]Table2!$B$1:$Z$21,MATCH("xG/90",[1]Table2!$B$1:$Z$1,0),0)*VLOOKUP($B23,[1]Table2!$B$1:$Z$21,MATCH("xGA/90",[1]Table2!$B$1:$Z$1,0),0),"")</f>
        <v/>
      </c>
      <c r="S92" s="41" t="str">
        <f>IFERROR(VLOOKUP(S23,[1]Table2!$B$1:$Z$21,MATCH("xG/90",[1]Table2!$B$1:$Z$1,0),0)*VLOOKUP($B23,[1]Table2!$B$1:$Z$21,MATCH("xGA/90",[1]Table2!$B$1:$Z$1,0),0),"")</f>
        <v/>
      </c>
      <c r="T92" s="41" t="str">
        <f>IFERROR(VLOOKUP(T23,[1]Table2!$B$1:$Z$21,MATCH("xG/90",[1]Table2!$B$1:$Z$1,0),0)*VLOOKUP($B23,[1]Table2!$B$1:$Z$21,MATCH("xGA/90",[1]Table2!$B$1:$Z$1,0),0),"")</f>
        <v/>
      </c>
      <c r="U92" s="41" t="str">
        <f>IFERROR(VLOOKUP(U23,[1]Table2!$B$1:$Z$21,MATCH("xG/90",[1]Table2!$B$1:$Z$1,0),0)*VLOOKUP($B23,[1]Table2!$B$1:$Z$21,MATCH("xGA/90",[1]Table2!$B$1:$Z$1,0),0),"")</f>
        <v/>
      </c>
      <c r="V92" s="41">
        <f>IFERROR(VLOOKUP(V23,[1]Table2!$B$1:$Z$21,MATCH("xG/90",[1]Table2!$B$1:$Z$1,0),0)*VLOOKUP($B23,[1]Table2!$B$1:$Z$21,MATCH("xGA/90",[1]Table2!$B$1:$Z$1,0),0),"")</f>
        <v>2.1070312499999999</v>
      </c>
      <c r="W92" s="41" t="str">
        <f>IFERROR(VLOOKUP(W23,[1]Table2!$B$1:$Z$21,MATCH("xG/90",[1]Table2!$B$1:$Z$1,0),0)*VLOOKUP($B23,[1]Table2!$B$1:$Z$21,MATCH("xGA/90",[1]Table2!$B$1:$Z$1,0),0),"")</f>
        <v/>
      </c>
      <c r="X92" s="41" t="str">
        <f>IFERROR(VLOOKUP(X23,[1]Table2!$B$1:$Z$21,MATCH("xG/90",[1]Table2!$B$1:$Z$1,0),0)*VLOOKUP($B23,[1]Table2!$B$1:$Z$21,MATCH("xGA/90",[1]Table2!$B$1:$Z$1,0),0),"")</f>
        <v/>
      </c>
      <c r="Y92" s="41" t="str">
        <f>IFERROR(VLOOKUP(Y23,[1]Table2!$B$1:$Z$21,MATCH("xG/90",[1]Table2!$B$1:$Z$1,0),0)*VLOOKUP($B23,[1]Table2!$B$1:$Z$21,MATCH("xGA/90",[1]Table2!$B$1:$Z$1,0),0),"")</f>
        <v/>
      </c>
      <c r="Z92" s="41" t="str">
        <f>IFERROR(VLOOKUP(Z23,[1]Table2!$B$1:$Z$21,MATCH("xG/90",[1]Table2!$B$1:$Z$1,0),0)*VLOOKUP($B23,[1]Table2!$B$1:$Z$21,MATCH("xGA/90",[1]Table2!$B$1:$Z$1,0),0),"")</f>
        <v/>
      </c>
      <c r="AA92" s="41" t="str">
        <f>IFERROR(VLOOKUP(AA23,[1]Table2!$B$1:$Z$21,MATCH("xG/90",[1]Table2!$B$1:$Z$1,0),0)*VLOOKUP($B23,[1]Table2!$B$1:$Z$21,MATCH("xGA/90",[1]Table2!$B$1:$Z$1,0),0),"")</f>
        <v/>
      </c>
      <c r="AB92" s="41" t="str">
        <f>IFERROR(VLOOKUP(AB23,[1]Table2!$B$1:$Z$21,MATCH("xG/90",[1]Table2!$B$1:$Z$1,0),0)*VLOOKUP($B23,[1]Table2!$B$1:$Z$21,MATCH("xGA/90",[1]Table2!$B$1:$Z$1,0),0),"")</f>
        <v/>
      </c>
      <c r="AC92" s="41" t="str">
        <f>IFERROR(VLOOKUP(AC23,[1]Table2!$B$1:$Z$21,MATCH("xG/90",[1]Table2!$B$1:$Z$1,0),0)*VLOOKUP($B23,[1]Table2!$B$1:$Z$21,MATCH("xGA/90",[1]Table2!$B$1:$Z$1,0),0),"")</f>
        <v/>
      </c>
      <c r="AD92" s="41">
        <f>IFERROR(VLOOKUP(AD23,[1]Table2!$B$1:$Z$21,MATCH("xG/90",[1]Table2!$B$1:$Z$1,0),0)*VLOOKUP($B23,[1]Table2!$B$1:$Z$21,MATCH("xGA/90",[1]Table2!$B$1:$Z$1,0),0),"")</f>
        <v>2.5406250000000004</v>
      </c>
      <c r="AE92" s="41" t="str">
        <f>IFERROR(VLOOKUP(AE23,[1]Table2!$B$1:$Z$21,MATCH("xG/90",[1]Table2!$B$1:$Z$1,0),0)*VLOOKUP($B23,[1]Table2!$B$1:$Z$21,MATCH("xGA/90",[1]Table2!$B$1:$Z$1,0),0),"")</f>
        <v/>
      </c>
      <c r="AF92" s="41" t="str">
        <f>IFERROR(VLOOKUP(AF23,[1]Table2!$B$1:$Z$21,MATCH("xG/90",[1]Table2!$B$1:$Z$1,0),0)*VLOOKUP($B23,[1]Table2!$B$1:$Z$21,MATCH("xGA/90",[1]Table2!$B$1:$Z$1,0),0),"")</f>
        <v/>
      </c>
      <c r="AG92" s="41">
        <f>IFERROR(VLOOKUP(AG23,[1]Table2!$B$1:$Z$21,MATCH("xG/90",[1]Table2!$B$1:$Z$1,0),0)*VLOOKUP($B23,[1]Table2!$B$1:$Z$21,MATCH("xGA/90",[1]Table2!$B$1:$Z$1,0),0),"")</f>
        <v>1.4667480468749998</v>
      </c>
      <c r="AH92" s="41" t="str">
        <f>IFERROR(VLOOKUP(AH23,[1]Table2!$B$1:$Z$21,MATCH("xG/90",[1]Table2!$B$1:$Z$1,0),0)*VLOOKUP($B23,[1]Table2!$B$1:$Z$21,MATCH("xGA/90",[1]Table2!$B$1:$Z$1,0),0),"")</f>
        <v/>
      </c>
      <c r="AI92" s="41" t="str">
        <f>IFERROR(VLOOKUP(AI23,[1]Table2!$B$1:$Z$21,MATCH("xG/90",[1]Table2!$B$1:$Z$1,0),0)*VLOOKUP($B23,[1]Table2!$B$1:$Z$21,MATCH("xGA/90",[1]Table2!$B$1:$Z$1,0),0),"")</f>
        <v/>
      </c>
      <c r="AJ92" s="41">
        <f>IFERROR(VLOOKUP(AJ23,[1]Table2!$B$1:$Z$21,MATCH("xG/90",[1]Table2!$B$1:$Z$1,0),0)*VLOOKUP($B23,[1]Table2!$B$1:$Z$21,MATCH("xGA/90",[1]Table2!$B$1:$Z$1,0),0),"")</f>
        <v>1.385009765625</v>
      </c>
      <c r="AK92" s="41" t="str">
        <f>IFERROR(VLOOKUP(AK23,[1]Table2!$B$1:$Z$21,MATCH("xG/90",[1]Table2!$B$1:$Z$1,0),0)*VLOOKUP($B23,[1]Table2!$B$1:$Z$21,MATCH("xGA/90",[1]Table2!$B$1:$Z$1,0),0),"")</f>
        <v/>
      </c>
      <c r="AL92" s="41" t="str">
        <f>IFERROR(VLOOKUP(AL23,[1]Table2!$B$1:$Z$21,MATCH("xG/90",[1]Table2!$B$1:$Z$1,0),0)*VLOOKUP($B23,[1]Table2!$B$1:$Z$21,MATCH("xGA/90",[1]Table2!$B$1:$Z$1,0),0),"")</f>
        <v/>
      </c>
      <c r="AM92" s="41" t="str">
        <f>IFERROR(VLOOKUP(AM23,[1]Table2!$B$1:$Z$21,MATCH("xG/90",[1]Table2!$B$1:$Z$1,0),0)*VLOOKUP($B23,[1]Table2!$B$1:$Z$21,MATCH("xGA/90",[1]Table2!$B$1:$Z$1,0),0),"")</f>
        <v/>
      </c>
      <c r="AN92" s="41" t="str">
        <f>IFERROR(VLOOKUP(AN23,[1]Table2!$B$1:$Z$21,MATCH("xG/90",[1]Table2!$B$1:$Z$1,0),0)*VLOOKUP($B23,[1]Table2!$B$1:$Z$21,MATCH("xGA/90",[1]Table2!$B$1:$Z$1,0),0),"")</f>
        <v/>
      </c>
      <c r="AO92" s="41" t="str">
        <f>IFERROR(VLOOKUP(AO23,[1]Table2!$B$1:$Z$21,MATCH("xG/90",[1]Table2!$B$1:$Z$1,0),0)*VLOOKUP($B23,[1]Table2!$B$1:$Z$21,MATCH("xGA/90",[1]Table2!$B$1:$Z$1,0),0),"")</f>
        <v/>
      </c>
      <c r="AP92" s="41" t="str">
        <f>IFERROR(VLOOKUP(AP23,[1]Table2!$B$1:$Z$21,MATCH("xG/90",[1]Table2!$B$1:$Z$1,0),0)*VLOOKUP($B23,[1]Table2!$B$1:$Z$21,MATCH("xGA/90",[1]Table2!$B$1:$Z$1,0),0),"")</f>
        <v/>
      </c>
      <c r="AQ92" s="41" t="str">
        <f>IFERROR(VLOOKUP(AQ23,[1]Table2!$B$1:$Z$21,MATCH("xG/90",[1]Table2!$B$1:$Z$1,0),0)*VLOOKUP($B23,[1]Table2!$B$1:$Z$21,MATCH("xGA/90",[1]Table2!$B$1:$Z$1,0),0),"")</f>
        <v/>
      </c>
      <c r="AR92" s="41" t="str">
        <f>IFERROR(VLOOKUP(AR23,[1]Table2!$B$1:$Z$21,MATCH("xG/90",[1]Table2!$B$1:$Z$1,0),0)*VLOOKUP($B23,[1]Table2!$B$1:$Z$21,MATCH("xGA/90",[1]Table2!$B$1:$Z$1,0),0),"")</f>
        <v/>
      </c>
      <c r="AS92" s="41" t="str">
        <f>IFERROR(VLOOKUP(AS23,[1]Table2!$B$1:$Z$21,MATCH("xG/90",[1]Table2!$B$1:$Z$1,0),0)*VLOOKUP($B23,[1]Table2!$B$1:$Z$21,MATCH("xGA/90",[1]Table2!$B$1:$Z$1,0),0),"")</f>
        <v/>
      </c>
      <c r="AT92" s="41" t="str">
        <f>IFERROR(VLOOKUP(AT23,[1]Table2!$B$1:$Z$21,MATCH("xG/90",[1]Table2!$B$1:$Z$1,0),0)*VLOOKUP($B23,[1]Table2!$B$1:$Z$21,MATCH("xGA/90",[1]Table2!$B$1:$Z$1,0),0),"")</f>
        <v/>
      </c>
      <c r="AU92" s="41" t="str">
        <f>IFERROR(VLOOKUP(AU23,[1]Table2!$B$1:$Z$21,MATCH("xG/90",[1]Table2!$B$1:$Z$1,0),0)*VLOOKUP($B23,[1]Table2!$B$1:$Z$21,MATCH("xGA/90",[1]Table2!$B$1:$Z$1,0),0),"")</f>
        <v/>
      </c>
      <c r="AV92" s="41" t="str">
        <f>IFERROR(VLOOKUP(AV23,[1]Table2!$B$1:$Z$21,MATCH("xG/90",[1]Table2!$B$1:$Z$1,0),0)*VLOOKUP($B23,[1]Table2!$B$1:$Z$21,MATCH("xGA/90",[1]Table2!$B$1:$Z$1,0),0),"")</f>
        <v/>
      </c>
      <c r="AW92" s="41" t="str">
        <f>IFERROR(VLOOKUP(AW23,[1]Table2!$B$1:$Z$21,MATCH("xG/90",[1]Table2!$B$1:$Z$1,0),0)*VLOOKUP($B23,[1]Table2!$B$1:$Z$21,MATCH("xGA/90",[1]Table2!$B$1:$Z$1,0),0),"")</f>
        <v/>
      </c>
      <c r="AX92" s="41">
        <f>IFERROR(VLOOKUP(AX23,[1]Table2!$B$1:$Z$21,MATCH("xG/90",[1]Table2!$B$1:$Z$1,0),0)*VLOOKUP($B23,[1]Table2!$B$1:$Z$21,MATCH("xGA/90",[1]Table2!$B$1:$Z$1,0),0),"")</f>
        <v>3.0757812499999999</v>
      </c>
      <c r="AY92" s="41" t="str">
        <f>IFERROR(VLOOKUP(AY23,[1]Table2!$B$1:$Z$21,MATCH("xG/90",[1]Table2!$B$1:$Z$1,0),0)*VLOOKUP($B23,[1]Table2!$B$1:$Z$21,MATCH("xGA/90",[1]Table2!$B$1:$Z$1,0),0),"")</f>
        <v/>
      </c>
      <c r="AZ92" s="41" t="str">
        <f>IFERROR(VLOOKUP(AZ23,[1]Table2!$B$1:$Z$21,MATCH("xG/90",[1]Table2!$B$1:$Z$1,0),0)*VLOOKUP($B23,[1]Table2!$B$1:$Z$21,MATCH("xGA/90",[1]Table2!$B$1:$Z$1,0),0),"")</f>
        <v/>
      </c>
      <c r="BA92" s="41" t="str">
        <f>IFERROR(VLOOKUP(BA23,[1]Table2!$B$1:$Z$21,MATCH("xG/90",[1]Table2!$B$1:$Z$1,0),0)*VLOOKUP($B23,[1]Table2!$B$1:$Z$21,MATCH("xGA/90",[1]Table2!$B$1:$Z$1,0),0),"")</f>
        <v/>
      </c>
      <c r="BB92" s="41" t="str">
        <f>IFERROR(VLOOKUP(BB23,[1]Table2!$B$1:$Z$21,MATCH("xG/90",[1]Table2!$B$1:$Z$1,0),0)*VLOOKUP($B23,[1]Table2!$B$1:$Z$21,MATCH("xGA/90",[1]Table2!$B$1:$Z$1,0),0),"")</f>
        <v/>
      </c>
      <c r="BC92" s="41" t="str">
        <f>IFERROR(VLOOKUP(BC23,[1]Table2!$B$1:$Z$21,MATCH("xG/90",[1]Table2!$B$1:$Z$1,0),0)*VLOOKUP($B23,[1]Table2!$B$1:$Z$21,MATCH("xGA/90",[1]Table2!$B$1:$Z$1,0),0),"")</f>
        <v/>
      </c>
      <c r="BD92" s="41" t="str">
        <f>IFERROR(VLOOKUP(BD23,[1]Table2!$B$1:$Z$21,MATCH("xG/90",[1]Table2!$B$1:$Z$1,0),0)*VLOOKUP($B23,[1]Table2!$B$1:$Z$21,MATCH("xGA/90",[1]Table2!$B$1:$Z$1,0),0),"")</f>
        <v/>
      </c>
      <c r="BE92" s="41" t="str">
        <f>IFERROR(VLOOKUP(BE23,[1]Table2!$B$1:$Z$21,MATCH("xG/90",[1]Table2!$B$1:$Z$1,0),0)*VLOOKUP($B23,[1]Table2!$B$1:$Z$21,MATCH("xGA/90",[1]Table2!$B$1:$Z$1,0),0),"")</f>
        <v/>
      </c>
      <c r="BF92" s="41" t="str">
        <f>IFERROR(VLOOKUP(BF23,[1]Table2!$B$1:$Z$21,MATCH("xG/90",[1]Table2!$B$1:$Z$1,0),0)*VLOOKUP($B23,[1]Table2!$B$1:$Z$21,MATCH("xGA/90",[1]Table2!$B$1:$Z$1,0),0),"")</f>
        <v/>
      </c>
      <c r="BG92" s="41" t="str">
        <f>IFERROR(VLOOKUP(BG23,[1]Table2!$B$1:$Z$21,MATCH("xG/90",[1]Table2!$B$1:$Z$1,0),0)*VLOOKUP($B23,[1]Table2!$B$1:$Z$21,MATCH("xGA/90",[1]Table2!$B$1:$Z$1,0),0),"")</f>
        <v/>
      </c>
      <c r="BH92" s="41" t="str">
        <f>IFERROR(VLOOKUP(BH23,[1]Table2!$B$1:$Z$21,MATCH("xG/90",[1]Table2!$B$1:$Z$1,0),0)*VLOOKUP($B23,[1]Table2!$B$1:$Z$21,MATCH("xGA/90",[1]Table2!$B$1:$Z$1,0),0),"")</f>
        <v/>
      </c>
      <c r="BI92" s="41" t="str">
        <f>IFERROR(VLOOKUP(BI23,[1]Table2!$B$1:$Z$21,MATCH("xG/90",[1]Table2!$B$1:$Z$1,0),0)*VLOOKUP($B23,[1]Table2!$B$1:$Z$21,MATCH("xGA/90",[1]Table2!$B$1:$Z$1,0),0),"")</f>
        <v/>
      </c>
      <c r="BJ92" s="41" t="str">
        <f>IFERROR(VLOOKUP(BJ23,[1]Table2!$B$1:$Z$21,MATCH("xG/90",[1]Table2!$B$1:$Z$1,0),0)*VLOOKUP($B23,[1]Table2!$B$1:$Z$21,MATCH("xGA/90",[1]Table2!$B$1:$Z$1,0),0),"")</f>
        <v/>
      </c>
      <c r="BK92" s="41" t="str">
        <f>IFERROR(VLOOKUP(BK23,[1]Table2!$B$1:$Z$21,MATCH("xG/90",[1]Table2!$B$1:$Z$1,0),0)*VLOOKUP($B23,[1]Table2!$B$1:$Z$21,MATCH("xGA/90",[1]Table2!$B$1:$Z$1,0),0),"")</f>
        <v/>
      </c>
      <c r="BL92" s="41">
        <f>IFERROR(VLOOKUP(BL23,[1]Table2!$B$1:$Z$21,MATCH("xG/90",[1]Table2!$B$1:$Z$1,0),0)*VLOOKUP($B23,[1]Table2!$B$1:$Z$21,MATCH("xGA/90",[1]Table2!$B$1:$Z$1,0),0),"")</f>
        <v>1.9265625000000002</v>
      </c>
      <c r="BM92" s="41" t="str">
        <f>IFERROR(VLOOKUP(BM23,[1]Table2!$B$1:$Z$21,MATCH("xG/90",[1]Table2!$B$1:$Z$1,0),0)*VLOOKUP($B23,[1]Table2!$B$1:$Z$21,MATCH("xGA/90",[1]Table2!$B$1:$Z$1,0),0),"")</f>
        <v/>
      </c>
      <c r="BN92" s="41" t="str">
        <f>IFERROR(VLOOKUP(BN23,[1]Table2!$B$1:$Z$21,MATCH("xG/90",[1]Table2!$B$1:$Z$1,0),0)*VLOOKUP($B23,[1]Table2!$B$1:$Z$21,MATCH("xGA/90",[1]Table2!$B$1:$Z$1,0),0),"")</f>
        <v/>
      </c>
      <c r="BO92" s="41" t="str">
        <f>IFERROR(VLOOKUP(BO23,[1]Table2!$B$1:$Z$21,MATCH("xG/90",[1]Table2!$B$1:$Z$1,0),0)*VLOOKUP($B23,[1]Table2!$B$1:$Z$21,MATCH("xGA/90",[1]Table2!$B$1:$Z$1,0),0),"")</f>
        <v/>
      </c>
      <c r="BP92" s="41" t="str">
        <f>IFERROR(VLOOKUP(BP23,[1]Table2!$B$1:$Z$21,MATCH("xG/90",[1]Table2!$B$1:$Z$1,0),0)*VLOOKUP($B23,[1]Table2!$B$1:$Z$21,MATCH("xGA/90",[1]Table2!$B$1:$Z$1,0),0),"")</f>
        <v/>
      </c>
      <c r="BQ92" s="41" t="str">
        <f>IFERROR(VLOOKUP(BQ23,[1]Table2!$B$1:$Z$21,MATCH("xG/90",[1]Table2!$B$1:$Z$1,0),0)*VLOOKUP($B23,[1]Table2!$B$1:$Z$21,MATCH("xGA/90",[1]Table2!$B$1:$Z$1,0),0),"")</f>
        <v/>
      </c>
      <c r="BR92" s="41" t="str">
        <f>IFERROR(VLOOKUP(BR23,[1]Table2!$B$1:$Z$21,MATCH("xG/90",[1]Table2!$B$1:$Z$1,0),0)*VLOOKUP($B23,[1]Table2!$B$1:$Z$21,MATCH("xGA/90",[1]Table2!$B$1:$Z$1,0),0),"")</f>
        <v/>
      </c>
      <c r="BS92" s="41">
        <f>IFERROR(VLOOKUP(BS23,[1]Table2!$B$1:$Z$21,MATCH("xG/90",[1]Table2!$B$1:$Z$1,0),0)*VLOOKUP($B23,[1]Table2!$B$1:$Z$21,MATCH("xGA/90",[1]Table2!$B$1:$Z$1,0),0),"")</f>
        <v>1.8515625</v>
      </c>
      <c r="BT92" s="41" t="str">
        <f>IFERROR(VLOOKUP(BT23,[1]Table2!$B$1:$Z$21,MATCH("xG/90",[1]Table2!$B$1:$Z$1,0),0)*VLOOKUP($B23,[1]Table2!$B$1:$Z$21,MATCH("xGA/90",[1]Table2!$B$1:$Z$1,0),0),"")</f>
        <v/>
      </c>
      <c r="BU92" s="41" t="str">
        <f>IFERROR(VLOOKUP(BU23,[1]Table2!$B$1:$Z$21,MATCH("xG/90",[1]Table2!$B$1:$Z$1,0),0)*VLOOKUP($B23,[1]Table2!$B$1:$Z$21,MATCH("xGA/90",[1]Table2!$B$1:$Z$1,0),0),"")</f>
        <v/>
      </c>
      <c r="BV92" s="41" t="str">
        <f>IFERROR(VLOOKUP(BV23,[1]Table2!$B$1:$Z$21,MATCH("xG/90",[1]Table2!$B$1:$Z$1,0),0)*VLOOKUP($B23,[1]Table2!$B$1:$Z$21,MATCH("xGA/90",[1]Table2!$B$1:$Z$1,0),0),"")</f>
        <v/>
      </c>
      <c r="BW92" s="41" t="str">
        <f>IFERROR(VLOOKUP(BW23,[1]Table2!$B$1:$Z$21,MATCH("xG/90",[1]Table2!$B$1:$Z$1,0),0)*VLOOKUP($B23,[1]Table2!$B$1:$Z$21,MATCH("xGA/90",[1]Table2!$B$1:$Z$1,0),0),"")</f>
        <v/>
      </c>
      <c r="BX92" s="41" t="str">
        <f>IFERROR(VLOOKUP(BX23,[1]Table2!$B$1:$Z$21,MATCH("xG/90",[1]Table2!$B$1:$Z$1,0),0)*VLOOKUP($B23,[1]Table2!$B$1:$Z$21,MATCH("xGA/90",[1]Table2!$B$1:$Z$1,0),0),"")</f>
        <v/>
      </c>
      <c r="BY92" s="41" t="str">
        <f>IFERROR(VLOOKUP(BY23,[1]Table2!$B$1:$Z$21,MATCH("xG/90",[1]Table2!$B$1:$Z$1,0),0)*VLOOKUP($B23,[1]Table2!$B$1:$Z$21,MATCH("xGA/90",[1]Table2!$B$1:$Z$1,0),0),"")</f>
        <v/>
      </c>
      <c r="BZ92" s="41">
        <f>IFERROR(VLOOKUP(BZ23,[1]Table2!$B$1:$Z$21,MATCH("xG/90",[1]Table2!$B$1:$Z$1,0),0)*VLOOKUP($B23,[1]Table2!$B$1:$Z$21,MATCH("xGA/90",[1]Table2!$B$1:$Z$1,0),0),"")</f>
        <v>1.4576660156250001</v>
      </c>
      <c r="CA92" s="41" t="str">
        <f>IFERROR(VLOOKUP(CA23,[1]Table2!$B$1:$Z$21,MATCH("xG/90",[1]Table2!$B$1:$Z$1,0),0)*VLOOKUP($B23,[1]Table2!$B$1:$Z$21,MATCH("xGA/90",[1]Table2!$B$1:$Z$1,0),0),"")</f>
        <v/>
      </c>
      <c r="CB92" s="41" t="str">
        <f>IFERROR(VLOOKUP(CB23,[1]Table2!$B$1:$Z$21,MATCH("xG/90",[1]Table2!$B$1:$Z$1,0),0)*VLOOKUP($B23,[1]Table2!$B$1:$Z$21,MATCH("xGA/90",[1]Table2!$B$1:$Z$1,0),0),"")</f>
        <v/>
      </c>
      <c r="CC92" s="41">
        <f>IFERROR(VLOOKUP(CC23,[1]Table2!$B$1:$Z$21,MATCH("xG/90",[1]Table2!$B$1:$Z$1,0),0)*VLOOKUP($B23,[1]Table2!$B$1:$Z$21,MATCH("xGA/90",[1]Table2!$B$1:$Z$1,0),0),"")</f>
        <v>1.430419921875</v>
      </c>
      <c r="CD92" s="41" t="str">
        <f>IFERROR(VLOOKUP(CD23,[1]Table2!$B$1:$Z$21,MATCH("xG/90",[1]Table2!$B$1:$Z$1,0),0)*VLOOKUP($B23,[1]Table2!$B$1:$Z$21,MATCH("xGA/90",[1]Table2!$B$1:$Z$1,0),0),"")</f>
        <v/>
      </c>
      <c r="CE92" s="41" t="str">
        <f>IFERROR(VLOOKUP(CE23,[1]Table2!$B$1:$Z$21,MATCH("xG/90",[1]Table2!$B$1:$Z$1,0),0)*VLOOKUP($B23,[1]Table2!$B$1:$Z$21,MATCH("xGA/90",[1]Table2!$B$1:$Z$1,0),0),"")</f>
        <v/>
      </c>
      <c r="CF92" s="41" t="str">
        <f>IFERROR(VLOOKUP(CF23,[1]Table2!$B$1:$Z$21,MATCH("xG/90",[1]Table2!$B$1:$Z$1,0),0)*VLOOKUP($B23,[1]Table2!$B$1:$Z$21,MATCH("xGA/90",[1]Table2!$B$1:$Z$1,0),0),"")</f>
        <v/>
      </c>
      <c r="CG92" s="41" t="str">
        <f>IFERROR(VLOOKUP(CG23,[1]Table2!$B$1:$Z$21,MATCH("xG/90",[1]Table2!$B$1:$Z$1,0),0)*VLOOKUP($B23,[1]Table2!$B$1:$Z$21,MATCH("xGA/90",[1]Table2!$B$1:$Z$1,0),0),"")</f>
        <v/>
      </c>
      <c r="CH92" s="41">
        <f>IFERROR(VLOOKUP(CH23,[1]Table2!$B$1:$Z$21,MATCH("xG/90",[1]Table2!$B$1:$Z$1,0),0)*VLOOKUP($B23,[1]Table2!$B$1:$Z$21,MATCH("xGA/90",[1]Table2!$B$1:$Z$1,0),0),"")</f>
        <v>1.8345703124999999</v>
      </c>
      <c r="CI92" s="41" t="str">
        <f>IFERROR(VLOOKUP(CI23,[1]Table2!$B$1:$Z$21,MATCH("xG/90",[1]Table2!$B$1:$Z$1,0),0)*VLOOKUP($B23,[1]Table2!$B$1:$Z$21,MATCH("xGA/90",[1]Table2!$B$1:$Z$1,0),0),"")</f>
        <v/>
      </c>
      <c r="CJ92" s="41" t="str">
        <f>IFERROR(VLOOKUP(CJ23,[1]Table2!$B$1:$Z$21,MATCH("xG/90",[1]Table2!$B$1:$Z$1,0),0)*VLOOKUP($B23,[1]Table2!$B$1:$Z$21,MATCH("xGA/90",[1]Table2!$B$1:$Z$1,0),0),"")</f>
        <v/>
      </c>
      <c r="CK92" s="41" t="str">
        <f>IFERROR(VLOOKUP(CK23,[1]Table2!$B$1:$Z$21,MATCH("xG/90",[1]Table2!$B$1:$Z$1,0),0)*VLOOKUP($B23,[1]Table2!$B$1:$Z$21,MATCH("xGA/90",[1]Table2!$B$1:$Z$1,0),0),"")</f>
        <v/>
      </c>
      <c r="CL92" s="41" t="str">
        <f>IFERROR(VLOOKUP(CL23,[1]Table2!$B$1:$Z$21,MATCH("xG/90",[1]Table2!$B$1:$Z$1,0),0)*VLOOKUP($B23,[1]Table2!$B$1:$Z$21,MATCH("xGA/90",[1]Table2!$B$1:$Z$1,0),0),"")</f>
        <v/>
      </c>
      <c r="CM92" s="41" t="str">
        <f>IFERROR(VLOOKUP(CM23,[1]Table2!$B$1:$Z$21,MATCH("xG/90",[1]Table2!$B$1:$Z$1,0),0)*VLOOKUP($B23,[1]Table2!$B$1:$Z$21,MATCH("xGA/90",[1]Table2!$B$1:$Z$1,0),0),"")</f>
        <v/>
      </c>
      <c r="CN92" s="41">
        <f>IFERROR(VLOOKUP(CN23,[1]Table2!$B$1:$Z$21,MATCH("xG/90",[1]Table2!$B$1:$Z$1,0),0)*VLOOKUP($B23,[1]Table2!$B$1:$Z$21,MATCH("xGA/90",[1]Table2!$B$1:$Z$1,0),0),"")</f>
        <v>2.1751464843749999</v>
      </c>
      <c r="CO92" s="41" t="str">
        <f>IFERROR(VLOOKUP(CO23,[1]Table2!$B$1:$Z$21,MATCH("xG/90",[1]Table2!$B$1:$Z$1,0),0)*VLOOKUP($B23,[1]Table2!$B$1:$Z$21,MATCH("xGA/90",[1]Table2!$B$1:$Z$1,0),0),"")</f>
        <v/>
      </c>
      <c r="CP92" s="41" t="str">
        <f>IFERROR(VLOOKUP(CP23,[1]Table2!$B$1:$Z$21,MATCH("xG/90",[1]Table2!$B$1:$Z$1,0),0)*VLOOKUP($B23,[1]Table2!$B$1:$Z$21,MATCH("xGA/90",[1]Table2!$B$1:$Z$1,0),0),"")</f>
        <v/>
      </c>
      <c r="CQ92" s="41" t="str">
        <f>IFERROR(VLOOKUP(CQ23,[1]Table2!$B$1:$Z$21,MATCH("xG/90",[1]Table2!$B$1:$Z$1,0),0)*VLOOKUP($B23,[1]Table2!$B$1:$Z$21,MATCH("xGA/90",[1]Table2!$B$1:$Z$1,0),0),"")</f>
        <v/>
      </c>
      <c r="CR92" s="41" t="str">
        <f>IFERROR(VLOOKUP(CR23,[1]Table2!$B$1:$Z$21,MATCH("xG/90",[1]Table2!$B$1:$Z$1,0),0)*VLOOKUP($B23,[1]Table2!$B$1:$Z$21,MATCH("xGA/90",[1]Table2!$B$1:$Z$1,0),0),"")</f>
        <v/>
      </c>
      <c r="CS92" s="41" t="str">
        <f>IFERROR(VLOOKUP(CS23,[1]Table2!$B$1:$Z$21,MATCH("xG/90",[1]Table2!$B$1:$Z$1,0),0)*VLOOKUP($B23,[1]Table2!$B$1:$Z$21,MATCH("xGA/90",[1]Table2!$B$1:$Z$1,0),0),"")</f>
        <v/>
      </c>
      <c r="CT92" s="41" t="str">
        <f>IFERROR(VLOOKUP(CT23,[1]Table2!$B$1:$Z$21,MATCH("xG/90",[1]Table2!$B$1:$Z$1,0),0)*VLOOKUP($B23,[1]Table2!$B$1:$Z$21,MATCH("xGA/90",[1]Table2!$B$1:$Z$1,0),0),"")</f>
        <v/>
      </c>
      <c r="CU92" s="41">
        <f>IFERROR(VLOOKUP(CU23,[1]Table2!$B$1:$Z$21,MATCH("xG/90",[1]Table2!$B$1:$Z$1,0),0)*VLOOKUP($B23,[1]Table2!$B$1:$Z$21,MATCH("xGA/90",[1]Table2!$B$1:$Z$1,0),0),"")</f>
        <v>2.7058189655172411</v>
      </c>
      <c r="CV92" s="41" t="str">
        <f>IFERROR(VLOOKUP(CV23,[1]Table2!$B$1:$Z$21,MATCH("xG/90",[1]Table2!$B$1:$Z$1,0),0)*VLOOKUP($B23,[1]Table2!$B$1:$Z$21,MATCH("xGA/90",[1]Table2!$B$1:$Z$1,0),0),"")</f>
        <v/>
      </c>
      <c r="CW92" s="41" t="str">
        <f>IFERROR(VLOOKUP(CW23,[1]Table2!$B$1:$Z$21,MATCH("xG/90",[1]Table2!$B$1:$Z$1,0),0)*VLOOKUP($B23,[1]Table2!$B$1:$Z$21,MATCH("xGA/90",[1]Table2!$B$1:$Z$1,0),0),"")</f>
        <v/>
      </c>
      <c r="CX92" s="41" t="str">
        <f>IFERROR(VLOOKUP(CX23,[1]Table2!$B$1:$Z$21,MATCH("xG/90",[1]Table2!$B$1:$Z$1,0),0)*VLOOKUP($B23,[1]Table2!$B$1:$Z$21,MATCH("xGA/90",[1]Table2!$B$1:$Z$1,0),0),"")</f>
        <v/>
      </c>
      <c r="CY92" s="41" t="str">
        <f>IFERROR(VLOOKUP(CY23,[1]Table2!$B$1:$Z$21,MATCH("xG/90",[1]Table2!$B$1:$Z$1,0),0)*VLOOKUP($B23,[1]Table2!$B$1:$Z$21,MATCH("xGA/90",[1]Table2!$B$1:$Z$1,0),0),"")</f>
        <v/>
      </c>
      <c r="CZ92" s="41" t="str">
        <f>IFERROR(VLOOKUP(CZ23,[1]Table2!$B$1:$Z$21,MATCH("xG/90",[1]Table2!$B$1:$Z$1,0),0)*VLOOKUP($B23,[1]Table2!$B$1:$Z$21,MATCH("xGA/90",[1]Table2!$B$1:$Z$1,0),0),"")</f>
        <v/>
      </c>
      <c r="DA92" s="41" t="str">
        <f>IFERROR(VLOOKUP(DA23,[1]Table2!$B$1:$Z$21,MATCH("xG/90",[1]Table2!$B$1:$Z$1,0),0)*VLOOKUP($B23,[1]Table2!$B$1:$Z$21,MATCH("xGA/90",[1]Table2!$B$1:$Z$1,0),0),"")</f>
        <v/>
      </c>
      <c r="DB92" s="41">
        <f>IFERROR(VLOOKUP(DB23,[1]Table2!$B$1:$Z$21,MATCH("xG/90",[1]Table2!$B$1:$Z$1,0),0)*VLOOKUP($B23,[1]Table2!$B$1:$Z$21,MATCH("xGA/90",[1]Table2!$B$1:$Z$1,0),0),"")</f>
        <v>2.9107910156249996</v>
      </c>
      <c r="DC92" s="41" t="str">
        <f>IFERROR(VLOOKUP(DC23,[1]Table2!$B$1:$Z$21,MATCH("xG/90",[1]Table2!$B$1:$Z$1,0),0)*VLOOKUP($B23,[1]Table2!$B$1:$Z$21,MATCH("xGA/90",[1]Table2!$B$1:$Z$1,0),0),"")</f>
        <v/>
      </c>
      <c r="DD92" s="41" t="str">
        <f>IFERROR(VLOOKUP(DD23,[1]Table2!$B$1:$Z$21,MATCH("xG/90",[1]Table2!$B$1:$Z$1,0),0)*VLOOKUP($B23,[1]Table2!$B$1:$Z$21,MATCH("xGA/90",[1]Table2!$B$1:$Z$1,0),0),"")</f>
        <v/>
      </c>
      <c r="DE92" s="41" t="str">
        <f>IFERROR(VLOOKUP(DE23,[1]Table2!$B$1:$Z$21,MATCH("xG/90",[1]Table2!$B$1:$Z$1,0),0)*VLOOKUP($B23,[1]Table2!$B$1:$Z$21,MATCH("xGA/90",[1]Table2!$B$1:$Z$1,0),0),"")</f>
        <v/>
      </c>
      <c r="DF92" s="41" t="str">
        <f>IFERROR(VLOOKUP(DF23,[1]Table2!$B$1:$Z$21,MATCH("xG/90",[1]Table2!$B$1:$Z$1,0),0)*VLOOKUP($B23,[1]Table2!$B$1:$Z$21,MATCH("xGA/90",[1]Table2!$B$1:$Z$1,0),0),"")</f>
        <v/>
      </c>
      <c r="DG92" s="41" t="str">
        <f>IFERROR(VLOOKUP(DG23,[1]Table2!$B$1:$Z$21,MATCH("xG/90",[1]Table2!$B$1:$Z$1,0),0)*VLOOKUP($B23,[1]Table2!$B$1:$Z$21,MATCH("xGA/90",[1]Table2!$B$1:$Z$1,0),0),"")</f>
        <v/>
      </c>
      <c r="DH92" s="41" t="str">
        <f>IFERROR(VLOOKUP(DH23,[1]Table2!$B$1:$Z$21,MATCH("xG/90",[1]Table2!$B$1:$Z$1,0),0)*VLOOKUP($B23,[1]Table2!$B$1:$Z$21,MATCH("xGA/90",[1]Table2!$B$1:$Z$1,0),0),"")</f>
        <v/>
      </c>
      <c r="DI92" s="41" t="str">
        <f>IFERROR(VLOOKUP(DI23,[1]Table2!$B$1:$Z$21,MATCH("xG/90",[1]Table2!$B$1:$Z$1,0),0)*VLOOKUP($B23,[1]Table2!$B$1:$Z$21,MATCH("xGA/90",[1]Table2!$B$1:$Z$1,0),0),"")</f>
        <v/>
      </c>
      <c r="DJ92" s="41" t="str">
        <f>IFERROR(VLOOKUP(DJ23,[1]Table2!$B$1:$Z$21,MATCH("xG/90",[1]Table2!$B$1:$Z$1,0),0)*VLOOKUP($B23,[1]Table2!$B$1:$Z$21,MATCH("xGA/90",[1]Table2!$B$1:$Z$1,0),0),"")</f>
        <v/>
      </c>
      <c r="DK92" s="41" t="str">
        <f>IFERROR(VLOOKUP(DK23,[1]Table2!$B$1:$Z$21,MATCH("xG/90",[1]Table2!$B$1:$Z$1,0),0)*VLOOKUP($B23,[1]Table2!$B$1:$Z$21,MATCH("xGA/90",[1]Table2!$B$1:$Z$1,0),0),"")</f>
        <v/>
      </c>
      <c r="DL92" s="41" t="str">
        <f>IFERROR(VLOOKUP(DL23,[1]Table2!$B$1:$Z$21,MATCH("xG/90",[1]Table2!$B$1:$Z$1,0),0)*VLOOKUP($B23,[1]Table2!$B$1:$Z$21,MATCH("xGA/90",[1]Table2!$B$1:$Z$1,0),0),"")</f>
        <v/>
      </c>
      <c r="DM92" s="41" t="str">
        <f>IFERROR(VLOOKUP(DM23,[1]Table2!$B$1:$Z$21,MATCH("xG/90",[1]Table2!$B$1:$Z$1,0),0)*VLOOKUP($B23,[1]Table2!$B$1:$Z$21,MATCH("xGA/90",[1]Table2!$B$1:$Z$1,0),0),"")</f>
        <v/>
      </c>
      <c r="DN92" s="41" t="str">
        <f>IFERROR(VLOOKUP(DN23,[1]Table2!$B$1:$Z$21,MATCH("xG/90",[1]Table2!$B$1:$Z$1,0),0)*VLOOKUP($B23,[1]Table2!$B$1:$Z$21,MATCH("xGA/90",[1]Table2!$B$1:$Z$1,0),0),"")</f>
        <v/>
      </c>
      <c r="DO92" s="41" t="str">
        <f>IFERROR(VLOOKUP(DO23,[1]Table2!$B$1:$Z$21,MATCH("xG/90",[1]Table2!$B$1:$Z$1,0),0)*VLOOKUP($B23,[1]Table2!$B$1:$Z$21,MATCH("xGA/90",[1]Table2!$B$1:$Z$1,0),0),"")</f>
        <v/>
      </c>
      <c r="DP92" s="41" t="str">
        <f>IFERROR(VLOOKUP(DP23,[1]Table2!$B$1:$Z$21,MATCH("xG/90",[1]Table2!$B$1:$Z$1,0),0)*VLOOKUP($B23,[1]Table2!$B$1:$Z$21,MATCH("xGA/90",[1]Table2!$B$1:$Z$1,0),0),"")</f>
        <v/>
      </c>
      <c r="DQ92" s="41" t="str">
        <f>IFERROR(VLOOKUP(DQ23,[1]Table2!$B$1:$Z$21,MATCH("xG/90",[1]Table2!$B$1:$Z$1,0),0)*VLOOKUP($B23,[1]Table2!$B$1:$Z$21,MATCH("xGA/90",[1]Table2!$B$1:$Z$1,0),0),"")</f>
        <v/>
      </c>
      <c r="DR92" s="41" t="str">
        <f>IFERROR(VLOOKUP(DR23,[1]Table2!$B$1:$Z$21,MATCH("xG/90",[1]Table2!$B$1:$Z$1,0),0)*VLOOKUP($B23,[1]Table2!$B$1:$Z$21,MATCH("xGA/90",[1]Table2!$B$1:$Z$1,0),0),"")</f>
        <v/>
      </c>
      <c r="DS92" s="41" t="str">
        <f>IFERROR(VLOOKUP(DS23,[1]Table2!$B$1:$Z$21,MATCH("xG/90",[1]Table2!$B$1:$Z$1,0),0)*VLOOKUP($B23,[1]Table2!$B$1:$Z$21,MATCH("xGA/90",[1]Table2!$B$1:$Z$1,0),0),"")</f>
        <v/>
      </c>
      <c r="DT92" s="41" t="str">
        <f>IFERROR(VLOOKUP(DT23,[1]Table2!$B$1:$Z$21,MATCH("xG/90",[1]Table2!$B$1:$Z$1,0),0)*VLOOKUP($B23,[1]Table2!$B$1:$Z$21,MATCH("xGA/90",[1]Table2!$B$1:$Z$1,0),0),"")</f>
        <v/>
      </c>
      <c r="DU92" s="41" t="str">
        <f>IFERROR(VLOOKUP(DU23,[1]Table2!$B$1:$Z$21,MATCH("xG/90",[1]Table2!$B$1:$Z$1,0),0)*VLOOKUP($B23,[1]Table2!$B$1:$Z$21,MATCH("xGA/90",[1]Table2!$B$1:$Z$1,0),0),"")</f>
        <v/>
      </c>
      <c r="DV92" s="41" t="str">
        <f>IFERROR(VLOOKUP(DV23,[1]Table2!$B$1:$Z$21,MATCH("xG/90",[1]Table2!$B$1:$Z$1,0),0)*VLOOKUP($B23,[1]Table2!$B$1:$Z$21,MATCH("xGA/90",[1]Table2!$B$1:$Z$1,0),0),"")</f>
        <v/>
      </c>
      <c r="DW92" s="41" t="str">
        <f>IFERROR(VLOOKUP(DW23,[1]Table2!$B$1:$Z$21,MATCH("xG/90",[1]Table2!$B$1:$Z$1,0),0)*VLOOKUP($B23,[1]Table2!$B$1:$Z$21,MATCH("xGA/90",[1]Table2!$B$1:$Z$1,0),0),"")</f>
        <v/>
      </c>
      <c r="DX92" s="41" t="str">
        <f>IFERROR(VLOOKUP(DX23,[1]Table2!$B$1:$Z$21,MATCH("xG/90",[1]Table2!$B$1:$Z$1,0),0)*VLOOKUP($B23,[1]Table2!$B$1:$Z$21,MATCH("xGA/90",[1]Table2!$B$1:$Z$1,0),0),"")</f>
        <v/>
      </c>
      <c r="DY92" s="41" t="str">
        <f>IFERROR(VLOOKUP(DY23,[1]Table2!$B$1:$Z$21,MATCH("xG/90",[1]Table2!$B$1:$Z$1,0),0)*VLOOKUP($B23,[1]Table2!$B$1:$Z$21,MATCH("xGA/90",[1]Table2!$B$1:$Z$1,0),0),"")</f>
        <v/>
      </c>
      <c r="DZ92" s="41" t="str">
        <f>IFERROR(VLOOKUP(DZ23,[1]Table2!$B$1:$Z$21,MATCH("xG/90",[1]Table2!$B$1:$Z$1,0),0)*VLOOKUP($B23,[1]Table2!$B$1:$Z$21,MATCH("xGA/90",[1]Table2!$B$1:$Z$1,0),0),"")</f>
        <v/>
      </c>
      <c r="EA92" s="41" t="str">
        <f>IFERROR(VLOOKUP(EA23,[1]Table2!$B$1:$Z$21,MATCH("xG/90",[1]Table2!$B$1:$Z$1,0),0)*VLOOKUP($B23,[1]Table2!$B$1:$Z$21,MATCH("xGA/90",[1]Table2!$B$1:$Z$1,0),0),"")</f>
        <v/>
      </c>
      <c r="EB92" s="41" t="str">
        <f>IFERROR(VLOOKUP(EB23,[1]Table2!$B$1:$Z$21,MATCH("xG/90",[1]Table2!$B$1:$Z$1,0),0)*VLOOKUP($B23,[1]Table2!$B$1:$Z$21,MATCH("xGA/90",[1]Table2!$B$1:$Z$1,0),0),"")</f>
        <v/>
      </c>
      <c r="EC92" s="41" t="str">
        <f>IFERROR(VLOOKUP(EC23,[1]Table2!$B$1:$Z$21,MATCH("xG/90",[1]Table2!$B$1:$Z$1,0),0)*VLOOKUP($B23,[1]Table2!$B$1:$Z$21,MATCH("xGA/90",[1]Table2!$B$1:$Z$1,0),0),"")</f>
        <v/>
      </c>
      <c r="ED92" s="41" t="str">
        <f>IFERROR(VLOOKUP(ED23,[1]Table2!$B$1:$Z$21,MATCH("xG/90",[1]Table2!$B$1:$Z$1,0),0)*VLOOKUP($B23,[1]Table2!$B$1:$Z$21,MATCH("xGA/90",[1]Table2!$B$1:$Z$1,0),0),"")</f>
        <v/>
      </c>
      <c r="EE92" s="41" t="str">
        <f>IFERROR(VLOOKUP(EE23,[1]Table2!$B$1:$Z$21,MATCH("xG/90",[1]Table2!$B$1:$Z$1,0),0)*VLOOKUP($B23,[1]Table2!$B$1:$Z$21,MATCH("xGA/90",[1]Table2!$B$1:$Z$1,0),0),"")</f>
        <v/>
      </c>
      <c r="EF92" s="41" t="str">
        <f>IFERROR(VLOOKUP(EF23,[1]Table2!$B$1:$Z$21,MATCH("xG/90",[1]Table2!$B$1:$Z$1,0),0)*VLOOKUP($B23,[1]Table2!$B$1:$Z$21,MATCH("xGA/90",[1]Table2!$B$1:$Z$1,0),0),"")</f>
        <v/>
      </c>
      <c r="EG92" s="41" t="str">
        <f>IFERROR(VLOOKUP(EG23,[1]Table2!$B$1:$Z$21,MATCH("xG/90",[1]Table2!$B$1:$Z$1,0),0)*VLOOKUP($B23,[1]Table2!$B$1:$Z$21,MATCH("xGA/90",[1]Table2!$B$1:$Z$1,0),0),"")</f>
        <v/>
      </c>
      <c r="EH92" s="41" t="str">
        <f>IFERROR(VLOOKUP(EH23,[1]Table2!$B$1:$Z$21,MATCH("xG/90",[1]Table2!$B$1:$Z$1,0),0)*VLOOKUP($B23,[1]Table2!$B$1:$Z$21,MATCH("xGA/90",[1]Table2!$B$1:$Z$1,0),0),"")</f>
        <v/>
      </c>
      <c r="EI92" s="41" t="str">
        <f>IFERROR(VLOOKUP(EI23,[1]Table2!$B$1:$Z$21,MATCH("xG/90",[1]Table2!$B$1:$Z$1,0),0)*VLOOKUP($B23,[1]Table2!$B$1:$Z$21,MATCH("xGA/90",[1]Table2!$B$1:$Z$1,0),0),"")</f>
        <v/>
      </c>
      <c r="EJ92" s="41" t="str">
        <f>IFERROR(VLOOKUP(EJ23,[1]Table2!$B$1:$Z$21,MATCH("xG/90",[1]Table2!$B$1:$Z$1,0),0)*VLOOKUP($B23,[1]Table2!$B$1:$Z$21,MATCH("xGA/90",[1]Table2!$B$1:$Z$1,0),0),"")</f>
        <v/>
      </c>
      <c r="EK92" s="41" t="str">
        <f>IFERROR(VLOOKUP(EK23,[1]Table2!$B$1:$Z$21,MATCH("xG/90",[1]Table2!$B$1:$Z$1,0),0)*VLOOKUP($B23,[1]Table2!$B$1:$Z$21,MATCH("xGA/90",[1]Table2!$B$1:$Z$1,0),0),"")</f>
        <v/>
      </c>
      <c r="EL92" s="41" t="str">
        <f>IFERROR(VLOOKUP(EL23,[1]Table2!$B$1:$Z$21,MATCH("xG/90",[1]Table2!$B$1:$Z$1,0),0)*VLOOKUP($B23,[1]Table2!$B$1:$Z$21,MATCH("xGA/90",[1]Table2!$B$1:$Z$1,0),0),"")</f>
        <v/>
      </c>
      <c r="EM92" s="41" t="str">
        <f>IFERROR(VLOOKUP(EM23,[1]Table2!$B$1:$Z$21,MATCH("xG/90",[1]Table2!$B$1:$Z$1,0),0)*VLOOKUP($B23,[1]Table2!$B$1:$Z$21,MATCH("xGA/90",[1]Table2!$B$1:$Z$1,0),0),"")</f>
        <v/>
      </c>
      <c r="EN92" s="41" t="str">
        <f>IFERROR(VLOOKUP(EN23,[1]Table2!$B$1:$Z$21,MATCH("xG/90",[1]Table2!$B$1:$Z$1,0),0)*VLOOKUP($B23,[1]Table2!$B$1:$Z$21,MATCH("xGA/90",[1]Table2!$B$1:$Z$1,0),0),"")</f>
        <v/>
      </c>
      <c r="EO92" s="41" t="str">
        <f>IFERROR(VLOOKUP(EO23,[1]Table2!$B$1:$Z$21,MATCH("xG/90",[1]Table2!$B$1:$Z$1,0),0)*VLOOKUP($B23,[1]Table2!$B$1:$Z$21,MATCH("xGA/90",[1]Table2!$B$1:$Z$1,0),0),"")</f>
        <v/>
      </c>
      <c r="EP92" s="41" t="str">
        <f>IFERROR(VLOOKUP(EP23,[1]Table2!$B$1:$Z$21,MATCH("xG/90",[1]Table2!$B$1:$Z$1,0),0)*VLOOKUP($B23,[1]Table2!$B$1:$Z$21,MATCH("xGA/90",[1]Table2!$B$1:$Z$1,0),0),"")</f>
        <v/>
      </c>
      <c r="EQ92" s="41" t="str">
        <f>IFERROR(VLOOKUP(EQ23,[1]Table2!$B$1:$Z$21,MATCH("xG/90",[1]Table2!$B$1:$Z$1,0),0)*VLOOKUP($B23,[1]Table2!$B$1:$Z$21,MATCH("xGA/90",[1]Table2!$B$1:$Z$1,0),0),"")</f>
        <v/>
      </c>
      <c r="ER92" s="41" t="str">
        <f>IFERROR(VLOOKUP(ER23,[1]Table2!$B$1:$Z$21,MATCH("xG/90",[1]Table2!$B$1:$Z$1,0),0)*VLOOKUP($B23,[1]Table2!$B$1:$Z$21,MATCH("xGA/90",[1]Table2!$B$1:$Z$1,0),0),"")</f>
        <v/>
      </c>
      <c r="ES92" s="41" t="str">
        <f>IFERROR(VLOOKUP(ES23,[1]Table2!$B$1:$Z$21,MATCH("xG/90",[1]Table2!$B$1:$Z$1,0),0)*VLOOKUP($B23,[1]Table2!$B$1:$Z$21,MATCH("xGA/90",[1]Table2!$B$1:$Z$1,0),0),"")</f>
        <v/>
      </c>
      <c r="ET92" s="41">
        <f>IFERROR(VLOOKUP(ET23,[1]Table2!$B$1:$Z$21,MATCH("xG/90",[1]Table2!$B$1:$Z$1,0),0)*VLOOKUP($B23,[1]Table2!$B$1:$Z$21,MATCH("xGA/90",[1]Table2!$B$1:$Z$1,0),0),"")</f>
        <v>1.5575683593749998</v>
      </c>
      <c r="EU92" s="41" t="str">
        <f>IFERROR(VLOOKUP(EU23,[1]Table2!$B$1:$Z$21,MATCH("xG/90",[1]Table2!$B$1:$Z$1,0),0)*VLOOKUP($B23,[1]Table2!$B$1:$Z$21,MATCH("xGA/90",[1]Table2!$B$1:$Z$1,0),0),"")</f>
        <v/>
      </c>
      <c r="EV92" s="41" t="str">
        <f>IFERROR(VLOOKUP(EV23,[1]Table2!$B$1:$Z$21,MATCH("xG/90",[1]Table2!$B$1:$Z$1,0),0)*VLOOKUP($B23,[1]Table2!$B$1:$Z$21,MATCH("xGA/90",[1]Table2!$B$1:$Z$1,0),0),"")</f>
        <v/>
      </c>
      <c r="EW92" s="41" t="str">
        <f>IFERROR(VLOOKUP(EW23,[1]Table2!$B$1:$Z$21,MATCH("xG/90",[1]Table2!$B$1:$Z$1,0),0)*VLOOKUP($B23,[1]Table2!$B$1:$Z$21,MATCH("xGA/90",[1]Table2!$B$1:$Z$1,0),0),"")</f>
        <v/>
      </c>
      <c r="EX92" s="41" t="str">
        <f>IFERROR(VLOOKUP(EX23,[1]Table2!$B$1:$Z$21,MATCH("xG/90",[1]Table2!$B$1:$Z$1,0),0)*VLOOKUP($B23,[1]Table2!$B$1:$Z$21,MATCH("xGA/90",[1]Table2!$B$1:$Z$1,0),0),"")</f>
        <v/>
      </c>
      <c r="EY92" s="41">
        <f>IFERROR(VLOOKUP(EY23,[1]Table2!$B$1:$Z$21,MATCH("xG/90",[1]Table2!$B$1:$Z$1,0),0)*VLOOKUP($B23,[1]Table2!$B$1:$Z$21,MATCH("xGA/90",[1]Table2!$B$1:$Z$1,0),0),"")</f>
        <v>2.3879687499999998</v>
      </c>
      <c r="EZ92" s="41" t="str">
        <f>IFERROR(VLOOKUP(EZ23,[1]Table2!$B$1:$Z$21,MATCH("xG/90",[1]Table2!$B$1:$Z$1,0),0)*VLOOKUP($B23,[1]Table2!$B$1:$Z$21,MATCH("xGA/90",[1]Table2!$B$1:$Z$1,0),0),"")</f>
        <v/>
      </c>
      <c r="FA92" s="41" t="str">
        <f>IFERROR(VLOOKUP(FA23,[1]Table2!$B$1:$Z$21,MATCH("xG/90",[1]Table2!$B$1:$Z$1,0),0)*VLOOKUP($B23,[1]Table2!$B$1:$Z$21,MATCH("xGA/90",[1]Table2!$B$1:$Z$1,0),0),"")</f>
        <v/>
      </c>
      <c r="FB92" s="41" t="str">
        <f>IFERROR(VLOOKUP(FB23,[1]Table2!$B$1:$Z$21,MATCH("xG/90",[1]Table2!$B$1:$Z$1,0),0)*VLOOKUP($B23,[1]Table2!$B$1:$Z$21,MATCH("xGA/90",[1]Table2!$B$1:$Z$1,0),0),"")</f>
        <v/>
      </c>
      <c r="FC92" s="41">
        <f>IFERROR(VLOOKUP(FC23,[1]Table2!$B$1:$Z$21,MATCH("xG/90",[1]Table2!$B$1:$Z$1,0),0)*VLOOKUP($B23,[1]Table2!$B$1:$Z$21,MATCH("xGA/90",[1]Table2!$B$1:$Z$1,0),0),"")</f>
        <v>1.8981445312499998</v>
      </c>
      <c r="FD92" s="41" t="str">
        <f>IFERROR(VLOOKUP(FD23,[1]Table2!$B$1:$Z$21,MATCH("xG/90",[1]Table2!$B$1:$Z$1,0),0)*VLOOKUP($B23,[1]Table2!$B$1:$Z$21,MATCH("xGA/90",[1]Table2!$B$1:$Z$1,0),0),"")</f>
        <v/>
      </c>
      <c r="FE92" s="41" t="str">
        <f>IFERROR(VLOOKUP(FE23,[1]Table2!$B$1:$Z$21,MATCH("xG/90",[1]Table2!$B$1:$Z$1,0),0)*VLOOKUP($B23,[1]Table2!$B$1:$Z$21,MATCH("xGA/90",[1]Table2!$B$1:$Z$1,0),0),"")</f>
        <v/>
      </c>
      <c r="FF92" s="41" t="str">
        <f>IFERROR(VLOOKUP(FF23,[1]Table2!$B$1:$Z$21,MATCH("xG/90",[1]Table2!$B$1:$Z$1,0),0)*VLOOKUP($B23,[1]Table2!$B$1:$Z$21,MATCH("xGA/90",[1]Table2!$B$1:$Z$1,0),0),"")</f>
        <v/>
      </c>
      <c r="FG92" s="41" t="str">
        <f>IFERROR(VLOOKUP(FG23,[1]Table2!$B$1:$Z$21,MATCH("xG/90",[1]Table2!$B$1:$Z$1,0),0)*VLOOKUP($B23,[1]Table2!$B$1:$Z$21,MATCH("xGA/90",[1]Table2!$B$1:$Z$1,0),0),"")</f>
        <v/>
      </c>
      <c r="FH92" s="41" t="str">
        <f>IFERROR(VLOOKUP(FH23,[1]Table2!$B$1:$Z$21,MATCH("xG/90",[1]Table2!$B$1:$Z$1,0),0)*VLOOKUP($B23,[1]Table2!$B$1:$Z$21,MATCH("xGA/90",[1]Table2!$B$1:$Z$1,0),0),"")</f>
        <v/>
      </c>
      <c r="FI92" s="41" t="str">
        <f>IFERROR(VLOOKUP(FI23,[1]Table2!$B$1:$Z$21,MATCH("xG/90",[1]Table2!$B$1:$Z$1,0),0)*VLOOKUP($B23,[1]Table2!$B$1:$Z$21,MATCH("xGA/90",[1]Table2!$B$1:$Z$1,0),0),"")</f>
        <v/>
      </c>
      <c r="FJ92" s="41" t="str">
        <f>IFERROR(VLOOKUP(FJ23,[1]Table2!$B$1:$Z$21,MATCH("xG/90",[1]Table2!$B$1:$Z$1,0),0)*VLOOKUP($B23,[1]Table2!$B$1:$Z$21,MATCH("xGA/90",[1]Table2!$B$1:$Z$1,0),0),"")</f>
        <v/>
      </c>
      <c r="FK92" s="41" t="str">
        <f>IFERROR(VLOOKUP(FK23,[1]Table2!$B$1:$Z$21,MATCH("xG/90",[1]Table2!$B$1:$Z$1,0),0)*VLOOKUP($B23,[1]Table2!$B$1:$Z$21,MATCH("xGA/90",[1]Table2!$B$1:$Z$1,0),0),"")</f>
        <v/>
      </c>
      <c r="FL92" s="41" t="str">
        <f>IFERROR(VLOOKUP(FL23,[1]Table2!$B$1:$Z$21,MATCH("xG/90",[1]Table2!$B$1:$Z$1,0),0)*VLOOKUP($B23,[1]Table2!$B$1:$Z$21,MATCH("xGA/90",[1]Table2!$B$1:$Z$1,0),0),"")</f>
        <v/>
      </c>
      <c r="FM92" s="41">
        <f>IFERROR(VLOOKUP(FM23,[1]Table2!$B$1:$Z$21,MATCH("xG/90",[1]Table2!$B$1:$Z$1,0),0)*VLOOKUP($B23,[1]Table2!$B$1:$Z$21,MATCH("xGA/90",[1]Table2!$B$1:$Z$1,0),0),"")</f>
        <v>1.9265625000000002</v>
      </c>
      <c r="FN92" s="41" t="str">
        <f>IFERROR(VLOOKUP(FN23,[1]Table2!$B$1:$Z$21,MATCH("xG/90",[1]Table2!$B$1:$Z$1,0),0)*VLOOKUP($B23,[1]Table2!$B$1:$Z$21,MATCH("xGA/90",[1]Table2!$B$1:$Z$1,0),0),"")</f>
        <v/>
      </c>
      <c r="FO92" s="41" t="str">
        <f>IFERROR(VLOOKUP(FO23,[1]Table2!$B$1:$Z$21,MATCH("xG/90",[1]Table2!$B$1:$Z$1,0),0)*VLOOKUP($B23,[1]Table2!$B$1:$Z$21,MATCH("xGA/90",[1]Table2!$B$1:$Z$1,0),0),"")</f>
        <v/>
      </c>
      <c r="FP92" s="41" t="str">
        <f>IFERROR(VLOOKUP(FP23,[1]Table2!$B$1:$Z$21,MATCH("xG/90",[1]Table2!$B$1:$Z$1,0),0)*VLOOKUP($B23,[1]Table2!$B$1:$Z$21,MATCH("xGA/90",[1]Table2!$B$1:$Z$1,0),0),"")</f>
        <v/>
      </c>
      <c r="FQ92" s="41" t="str">
        <f>IFERROR(VLOOKUP(FQ23,[1]Table2!$B$1:$Z$21,MATCH("xG/90",[1]Table2!$B$1:$Z$1,0),0)*VLOOKUP($B23,[1]Table2!$B$1:$Z$21,MATCH("xGA/90",[1]Table2!$B$1:$Z$1,0),0),"")</f>
        <v/>
      </c>
      <c r="FR92" s="41" t="str">
        <f>IFERROR(VLOOKUP(FR23,[1]Table2!$B$1:$Z$21,MATCH("xG/90",[1]Table2!$B$1:$Z$1,0),0)*VLOOKUP($B23,[1]Table2!$B$1:$Z$21,MATCH("xGA/90",[1]Table2!$B$1:$Z$1,0),0),"")</f>
        <v/>
      </c>
      <c r="FS92" s="41" t="str">
        <f>IFERROR(VLOOKUP(FS23,[1]Table2!$B$1:$Z$21,MATCH("xG/90",[1]Table2!$B$1:$Z$1,0),0)*VLOOKUP($B23,[1]Table2!$B$1:$Z$21,MATCH("xGA/90",[1]Table2!$B$1:$Z$1,0),0),"")</f>
        <v/>
      </c>
      <c r="FT92" s="41" t="str">
        <f>IFERROR(VLOOKUP(FT23,[1]Table2!$B$1:$Z$21,MATCH("xG/90",[1]Table2!$B$1:$Z$1,0),0)*VLOOKUP($B23,[1]Table2!$B$1:$Z$21,MATCH("xGA/90",[1]Table2!$B$1:$Z$1,0),0),"")</f>
        <v/>
      </c>
      <c r="FU92" s="41">
        <f>IFERROR(VLOOKUP(FU23,[1]Table2!$B$1:$Z$21,MATCH("xG/90",[1]Table2!$B$1:$Z$1,0),0)*VLOOKUP($B23,[1]Table2!$B$1:$Z$21,MATCH("xGA/90",[1]Table2!$B$1:$Z$1,0),0),"")</f>
        <v>3.0757812499999999</v>
      </c>
      <c r="FV92" s="41" t="str">
        <f>IFERROR(VLOOKUP(FV23,[1]Table2!$B$1:$Z$21,MATCH("xG/90",[1]Table2!$B$1:$Z$1,0),0)*VLOOKUP($B23,[1]Table2!$B$1:$Z$21,MATCH("xGA/90",[1]Table2!$B$1:$Z$1,0),0),"")</f>
        <v/>
      </c>
      <c r="FW92" s="41" t="str">
        <f>IFERROR(VLOOKUP(FW23,[1]Table2!$B$1:$Z$21,MATCH("xG/90",[1]Table2!$B$1:$Z$1,0),0)*VLOOKUP($B23,[1]Table2!$B$1:$Z$21,MATCH("xGA/90",[1]Table2!$B$1:$Z$1,0),0),"")</f>
        <v/>
      </c>
      <c r="FX92" s="41" t="str">
        <f>IFERROR(VLOOKUP(FX23,[1]Table2!$B$1:$Z$21,MATCH("xG/90",[1]Table2!$B$1:$Z$1,0),0)*VLOOKUP($B23,[1]Table2!$B$1:$Z$21,MATCH("xGA/90",[1]Table2!$B$1:$Z$1,0),0),"")</f>
        <v/>
      </c>
      <c r="FY92" s="41" t="str">
        <f>IFERROR(VLOOKUP(FY23,[1]Table2!$B$1:$Z$21,MATCH("xG/90",[1]Table2!$B$1:$Z$1,0),0)*VLOOKUP($B23,[1]Table2!$B$1:$Z$21,MATCH("xGA/90",[1]Table2!$B$1:$Z$1,0),0),"")</f>
        <v/>
      </c>
      <c r="FZ92" s="41" t="str">
        <f>IFERROR(VLOOKUP(FZ23,[1]Table2!$B$1:$Z$21,MATCH("xG/90",[1]Table2!$B$1:$Z$1,0),0)*VLOOKUP($B23,[1]Table2!$B$1:$Z$21,MATCH("xGA/90",[1]Table2!$B$1:$Z$1,0),0),"")</f>
        <v/>
      </c>
      <c r="GA92" s="41" t="str">
        <f>IFERROR(VLOOKUP(GA23,[1]Table2!$B$1:$Z$21,MATCH("xG/90",[1]Table2!$B$1:$Z$1,0),0)*VLOOKUP($B23,[1]Table2!$B$1:$Z$21,MATCH("xGA/90",[1]Table2!$B$1:$Z$1,0),0),"")</f>
        <v/>
      </c>
      <c r="GB92" s="41" t="str">
        <f>IFERROR(VLOOKUP(GB23,[1]Table2!$B$1:$Z$21,MATCH("xG/90",[1]Table2!$B$1:$Z$1,0),0)*VLOOKUP($B23,[1]Table2!$B$1:$Z$21,MATCH("xGA/90",[1]Table2!$B$1:$Z$1,0),0),"")</f>
        <v/>
      </c>
      <c r="GC92" s="41" t="str">
        <f>IFERROR(VLOOKUP(GC23,[1]Table2!$B$1:$Z$21,MATCH("xG/90",[1]Table2!$B$1:$Z$1,0),0)*VLOOKUP($B23,[1]Table2!$B$1:$Z$21,MATCH("xGA/90",[1]Table2!$B$1:$Z$1,0),0),"")</f>
        <v/>
      </c>
      <c r="GD92" s="41" t="str">
        <f>IFERROR(VLOOKUP(GD23,[1]Table2!$B$1:$Z$21,MATCH("xG/90",[1]Table2!$B$1:$Z$1,0),0)*VLOOKUP($B23,[1]Table2!$B$1:$Z$21,MATCH("xGA/90",[1]Table2!$B$1:$Z$1,0),0),"")</f>
        <v/>
      </c>
      <c r="GE92" s="41" t="str">
        <f>IFERROR(VLOOKUP(GE23,[1]Table2!$B$1:$Z$21,MATCH("xG/90",[1]Table2!$B$1:$Z$1,0),0)*VLOOKUP($B23,[1]Table2!$B$1:$Z$21,MATCH("xGA/90",[1]Table2!$B$1:$Z$1,0),0),"")</f>
        <v/>
      </c>
      <c r="GF92" s="41" t="str">
        <f>IFERROR(VLOOKUP(GF23,[1]Table2!$B$1:$Z$21,MATCH("xG/90",[1]Table2!$B$1:$Z$1,0),0)*VLOOKUP($B23,[1]Table2!$B$1:$Z$21,MATCH("xGA/90",[1]Table2!$B$1:$Z$1,0),0),"")</f>
        <v/>
      </c>
      <c r="GG92" s="41" t="str">
        <f>IFERROR(VLOOKUP(GG23,[1]Table2!$B$1:$Z$21,MATCH("xG/90",[1]Table2!$B$1:$Z$1,0),0)*VLOOKUP($B23,[1]Table2!$B$1:$Z$21,MATCH("xGA/90",[1]Table2!$B$1:$Z$1,0),0),"")</f>
        <v/>
      </c>
      <c r="GH92" s="41">
        <f>IFERROR(VLOOKUP(GH23,[1]Table2!$B$1:$Z$21,MATCH("xG/90",[1]Table2!$B$1:$Z$1,0),0)*VLOOKUP($B23,[1]Table2!$B$1:$Z$21,MATCH("xGA/90",[1]Table2!$B$1:$Z$1,0),0),"")</f>
        <v>2.6953125</v>
      </c>
      <c r="GI92" s="41" t="str">
        <f>IFERROR(VLOOKUP(GI23,[1]Table2!$B$1:$Z$21,MATCH("xG/90",[1]Table2!$B$1:$Z$1,0),0)*VLOOKUP($B23,[1]Table2!$B$1:$Z$21,MATCH("xGA/90",[1]Table2!$B$1:$Z$1,0),0),"")</f>
        <v/>
      </c>
      <c r="GJ92" s="41" t="str">
        <f>IFERROR(VLOOKUP(GJ23,[1]Table2!$B$1:$Z$21,MATCH("xG/90",[1]Table2!$B$1:$Z$1,0),0)*VLOOKUP($B23,[1]Table2!$B$1:$Z$21,MATCH("xGA/90",[1]Table2!$B$1:$Z$1,0),0),"")</f>
        <v/>
      </c>
      <c r="GK92" s="41" t="str">
        <f>IFERROR(VLOOKUP(GK23,[1]Table2!$B$1:$Z$21,MATCH("xG/90",[1]Table2!$B$1:$Z$1,0),0)*VLOOKUP($B23,[1]Table2!$B$1:$Z$21,MATCH("xGA/90",[1]Table2!$B$1:$Z$1,0),0),"")</f>
        <v/>
      </c>
      <c r="GL92" s="41" t="str">
        <f>IFERROR(VLOOKUP(GL23,[1]Table2!$B$1:$Z$21,MATCH("xG/90",[1]Table2!$B$1:$Z$1,0),0)*VLOOKUP($B23,[1]Table2!$B$1:$Z$21,MATCH("xGA/90",[1]Table2!$B$1:$Z$1,0),0),"")</f>
        <v/>
      </c>
      <c r="GM92" s="41" t="str">
        <f>IFERROR(VLOOKUP(GM23,[1]Table2!$B$1:$Z$21,MATCH("xG/90",[1]Table2!$B$1:$Z$1,0),0)*VLOOKUP($B23,[1]Table2!$B$1:$Z$21,MATCH("xGA/90",[1]Table2!$B$1:$Z$1,0),0),"")</f>
        <v/>
      </c>
      <c r="GN92" s="41" t="str">
        <f>IFERROR(VLOOKUP(GN23,[1]Table2!$B$1:$Z$21,MATCH("xG/90",[1]Table2!$B$1:$Z$1,0),0)*VLOOKUP($B23,[1]Table2!$B$1:$Z$21,MATCH("xGA/90",[1]Table2!$B$1:$Z$1,0),0),"")</f>
        <v/>
      </c>
      <c r="GO92" s="41">
        <f>IFERROR(VLOOKUP(GO23,[1]Table2!$B$1:$Z$21,MATCH("xG/90",[1]Table2!$B$1:$Z$1,0),0)*VLOOKUP($B23,[1]Table2!$B$1:$Z$21,MATCH("xGA/90",[1]Table2!$B$1:$Z$1,0),0),"")</f>
        <v>1.385009765625</v>
      </c>
      <c r="GP92" s="41" t="str">
        <f>IFERROR(VLOOKUP(GP23,[1]Table2!$B$1:$Z$21,MATCH("xG/90",[1]Table2!$B$1:$Z$1,0),0)*VLOOKUP($B23,[1]Table2!$B$1:$Z$21,MATCH("xGA/90",[1]Table2!$B$1:$Z$1,0),0),"")</f>
        <v/>
      </c>
      <c r="GQ92" s="41" t="str">
        <f>IFERROR(VLOOKUP(GQ23,[1]Table2!$B$1:$Z$21,MATCH("xG/90",[1]Table2!$B$1:$Z$1,0),0)*VLOOKUP($B23,[1]Table2!$B$1:$Z$21,MATCH("xGA/90",[1]Table2!$B$1:$Z$1,0),0),"")</f>
        <v/>
      </c>
      <c r="GR92" s="41" t="str">
        <f>IFERROR(VLOOKUP(GR23,[1]Table2!$B$1:$Z$21,MATCH("xG/90",[1]Table2!$B$1:$Z$1,0),0)*VLOOKUP($B23,[1]Table2!$B$1:$Z$21,MATCH("xGA/90",[1]Table2!$B$1:$Z$1,0),0),"")</f>
        <v/>
      </c>
      <c r="GS92" s="41" t="str">
        <f>IFERROR(VLOOKUP(GS23,[1]Table2!$B$1:$Z$21,MATCH("xG/90",[1]Table2!$B$1:$Z$1,0),0)*VLOOKUP($B23,[1]Table2!$B$1:$Z$21,MATCH("xGA/90",[1]Table2!$B$1:$Z$1,0),0),"")</f>
        <v/>
      </c>
      <c r="GT92" s="41" t="str">
        <f>IFERROR(VLOOKUP(GT23,[1]Table2!$B$1:$Z$21,MATCH("xG/90",[1]Table2!$B$1:$Z$1,0),0)*VLOOKUP($B23,[1]Table2!$B$1:$Z$21,MATCH("xGA/90",[1]Table2!$B$1:$Z$1,0),0),"")</f>
        <v/>
      </c>
      <c r="GU92" s="41" t="str">
        <f>IFERROR(VLOOKUP(GU23,[1]Table2!$B$1:$Z$21,MATCH("xG/90",[1]Table2!$B$1:$Z$1,0),0)*VLOOKUP($B23,[1]Table2!$B$1:$Z$21,MATCH("xGA/90",[1]Table2!$B$1:$Z$1,0),0),"")</f>
        <v/>
      </c>
      <c r="GV92" s="41">
        <f>IFERROR(VLOOKUP(GV23,[1]Table2!$B$1:$Z$21,MATCH("xG/90",[1]Table2!$B$1:$Z$1,0),0)*VLOOKUP($B23,[1]Table2!$B$1:$Z$21,MATCH("xGA/90",[1]Table2!$B$1:$Z$1,0),0),"")</f>
        <v>1.4667480468749998</v>
      </c>
      <c r="GW92" s="41" t="str">
        <f>IFERROR(VLOOKUP(GW23,[1]Table2!$B$1:$Z$21,MATCH("xG/90",[1]Table2!$B$1:$Z$1,0),0)*VLOOKUP($B23,[1]Table2!$B$1:$Z$21,MATCH("xGA/90",[1]Table2!$B$1:$Z$1,0),0),"")</f>
        <v/>
      </c>
      <c r="GX92" s="41" t="str">
        <f>IFERROR(VLOOKUP(GX23,[1]Table2!$B$1:$Z$21,MATCH("xG/90",[1]Table2!$B$1:$Z$1,0),0)*VLOOKUP($B23,[1]Table2!$B$1:$Z$21,MATCH("xGA/90",[1]Table2!$B$1:$Z$1,0),0),"")</f>
        <v/>
      </c>
      <c r="GY92" s="41" t="str">
        <f>IFERROR(VLOOKUP(GY23,[1]Table2!$B$1:$Z$21,MATCH("xG/90",[1]Table2!$B$1:$Z$1,0),0)*VLOOKUP($B23,[1]Table2!$B$1:$Z$21,MATCH("xGA/90",[1]Table2!$B$1:$Z$1,0),0),"")</f>
        <v/>
      </c>
      <c r="GZ92" s="41" t="str">
        <f>IFERROR(VLOOKUP(GZ23,[1]Table2!$B$1:$Z$21,MATCH("xG/90",[1]Table2!$B$1:$Z$1,0),0)*VLOOKUP($B23,[1]Table2!$B$1:$Z$21,MATCH("xGA/90",[1]Table2!$B$1:$Z$1,0),0),"")</f>
        <v/>
      </c>
      <c r="HA92" s="41" t="str">
        <f>IFERROR(VLOOKUP(HA23,[1]Table2!$B$1:$Z$21,MATCH("xG/90",[1]Table2!$B$1:$Z$1,0),0)*VLOOKUP($B23,[1]Table2!$B$1:$Z$21,MATCH("xGA/90",[1]Table2!$B$1:$Z$1,0),0),"")</f>
        <v/>
      </c>
      <c r="HB92" s="41">
        <f>IFERROR(VLOOKUP(HB23,[1]Table2!$B$1:$Z$21,MATCH("xG/90",[1]Table2!$B$1:$Z$1,0),0)*VLOOKUP($B23,[1]Table2!$B$1:$Z$21,MATCH("xGA/90",[1]Table2!$B$1:$Z$1,0),0),"")</f>
        <v>1.809375</v>
      </c>
      <c r="HC92" s="41" t="str">
        <f>IFERROR(VLOOKUP(HC23,[1]Table2!$B$1:$Z$21,MATCH("xG/90",[1]Table2!$B$1:$Z$1,0),0)*VLOOKUP($B23,[1]Table2!$B$1:$Z$21,MATCH("xGA/90",[1]Table2!$B$1:$Z$1,0),0),"")</f>
        <v/>
      </c>
      <c r="HD92" s="41" t="str">
        <f>IFERROR(VLOOKUP(HD23,[1]Table2!$B$1:$Z$21,MATCH("xG/90",[1]Table2!$B$1:$Z$1,0),0)*VLOOKUP($B23,[1]Table2!$B$1:$Z$21,MATCH("xGA/90",[1]Table2!$B$1:$Z$1,0),0),"")</f>
        <v/>
      </c>
      <c r="HE92" s="41" t="str">
        <f>IFERROR(VLOOKUP(HE23,[1]Table2!$B$1:$Z$21,MATCH("xG/90",[1]Table2!$B$1:$Z$1,0),0)*VLOOKUP($B23,[1]Table2!$B$1:$Z$21,MATCH("xGA/90",[1]Table2!$B$1:$Z$1,0),0),"")</f>
        <v/>
      </c>
      <c r="HF92" s="41" t="str">
        <f>IFERROR(VLOOKUP(HF23,[1]Table2!$B$1:$Z$21,MATCH("xG/90",[1]Table2!$B$1:$Z$1,0),0)*VLOOKUP($B23,[1]Table2!$B$1:$Z$21,MATCH("xGA/90",[1]Table2!$B$1:$Z$1,0),0),"")</f>
        <v/>
      </c>
      <c r="HG92" s="41">
        <f>IFERROR(VLOOKUP(HG23,[1]Table2!$B$1:$Z$21,MATCH("xG/90",[1]Table2!$B$1:$Z$1,0),0)*VLOOKUP($B23,[1]Table2!$B$1:$Z$21,MATCH("xGA/90",[1]Table2!$B$1:$Z$1,0),0),"")</f>
        <v>2.6953125</v>
      </c>
      <c r="HH92" s="41" t="str">
        <f>IFERROR(VLOOKUP(HH23,[1]Table2!$B$1:$Z$21,MATCH("xG/90",[1]Table2!$B$1:$Z$1,0),0)*VLOOKUP($B23,[1]Table2!$B$1:$Z$21,MATCH("xGA/90",[1]Table2!$B$1:$Z$1,0),0),"")</f>
        <v/>
      </c>
      <c r="HI92" s="41" t="str">
        <f>IFERROR(VLOOKUP(HI23,[1]Table2!$B$1:$Z$21,MATCH("xG/90",[1]Table2!$B$1:$Z$1,0),0)*VLOOKUP($B23,[1]Table2!$B$1:$Z$21,MATCH("xGA/90",[1]Table2!$B$1:$Z$1,0),0),"")</f>
        <v/>
      </c>
      <c r="HJ92" s="41">
        <f>IFERROR(VLOOKUP(HJ23,[1]Table2!$B$1:$Z$21,MATCH("xG/90",[1]Table2!$B$1:$Z$1,0),0)*VLOOKUP($B23,[1]Table2!$B$1:$Z$21,MATCH("xGA/90",[1]Table2!$B$1:$Z$1,0),0),"")</f>
        <v>2.1070312499999999</v>
      </c>
      <c r="HK92" s="41" t="str">
        <f>IFERROR(VLOOKUP(HK23,[1]Table2!$B$1:$Z$21,MATCH("xG/90",[1]Table2!$B$1:$Z$1,0),0)*VLOOKUP($B23,[1]Table2!$B$1:$Z$21,MATCH("xGA/90",[1]Table2!$B$1:$Z$1,0),0),"")</f>
        <v/>
      </c>
      <c r="HL92" s="41" t="str">
        <f>IFERROR(VLOOKUP(HL23,[1]Table2!$B$1:$Z$21,MATCH("xG/90",[1]Table2!$B$1:$Z$1,0),0)*VLOOKUP($B23,[1]Table2!$B$1:$Z$21,MATCH("xGA/90",[1]Table2!$B$1:$Z$1,0),0),"")</f>
        <v/>
      </c>
      <c r="HM92" s="41" t="str">
        <f>IFERROR(VLOOKUP(HM23,[1]Table2!$B$1:$Z$21,MATCH("xG/90",[1]Table2!$B$1:$Z$1,0),0)*VLOOKUP($B23,[1]Table2!$B$1:$Z$21,MATCH("xGA/90",[1]Table2!$B$1:$Z$1,0),0),"")</f>
        <v/>
      </c>
      <c r="HN92" s="41" t="str">
        <f>IFERROR(VLOOKUP(HN23,[1]Table2!$B$1:$Z$21,MATCH("xG/90",[1]Table2!$B$1:$Z$1,0),0)*VLOOKUP($B23,[1]Table2!$B$1:$Z$21,MATCH("xGA/90",[1]Table2!$B$1:$Z$1,0),0),"")</f>
        <v/>
      </c>
      <c r="HO92" s="41" t="str">
        <f>IFERROR(VLOOKUP(HO23,[1]Table2!$B$1:$Z$21,MATCH("xG/90",[1]Table2!$B$1:$Z$1,0),0)*VLOOKUP($B23,[1]Table2!$B$1:$Z$21,MATCH("xGA/90",[1]Table2!$B$1:$Z$1,0),0),"")</f>
        <v/>
      </c>
      <c r="HP92" s="41" t="str">
        <f>IFERROR(VLOOKUP(HP23,[1]Table2!$B$1:$Z$21,MATCH("xG/90",[1]Table2!$B$1:$Z$1,0),0)*VLOOKUP($B23,[1]Table2!$B$1:$Z$21,MATCH("xGA/90",[1]Table2!$B$1:$Z$1,0),0),"")</f>
        <v/>
      </c>
      <c r="HQ92" s="41" t="str">
        <f>IFERROR(VLOOKUP(HQ23,[1]Table2!$B$1:$Z$21,MATCH("xG/90",[1]Table2!$B$1:$Z$1,0),0)*VLOOKUP($B23,[1]Table2!$B$1:$Z$21,MATCH("xGA/90",[1]Table2!$B$1:$Z$1,0),0),"")</f>
        <v/>
      </c>
      <c r="HR92" s="41">
        <f>IFERROR(VLOOKUP(HR23,[1]Table2!$B$1:$Z$21,MATCH("xG/90",[1]Table2!$B$1:$Z$1,0),0)*VLOOKUP($B23,[1]Table2!$B$1:$Z$21,MATCH("xGA/90",[1]Table2!$B$1:$Z$1,0),0),"")</f>
        <v>2.5406250000000004</v>
      </c>
      <c r="HS92" s="41" t="str">
        <f>IFERROR(VLOOKUP(HS23,[1]Table2!$B$1:$Z$21,MATCH("xG/90",[1]Table2!$B$1:$Z$1,0),0)*VLOOKUP($B23,[1]Table2!$B$1:$Z$21,MATCH("xGA/90",[1]Table2!$B$1:$Z$1,0),0),"")</f>
        <v/>
      </c>
      <c r="HT92" s="41" t="str">
        <f>IFERROR(VLOOKUP(HT23,[1]Table2!$B$1:$Z$21,MATCH("xG/90",[1]Table2!$B$1:$Z$1,0),0)*VLOOKUP($B23,[1]Table2!$B$1:$Z$21,MATCH("xGA/90",[1]Table2!$B$1:$Z$1,0),0),"")</f>
        <v/>
      </c>
      <c r="HU92" s="41" t="str">
        <f>IFERROR(VLOOKUP(HU23,[1]Table2!$B$1:$Z$21,MATCH("xG/90",[1]Table2!$B$1:$Z$1,0),0)*VLOOKUP($B23,[1]Table2!$B$1:$Z$21,MATCH("xGA/90",[1]Table2!$B$1:$Z$1,0),0),"")</f>
        <v/>
      </c>
      <c r="HV92" s="41" t="str">
        <f>IFERROR(VLOOKUP(HV23,[1]Table2!$B$1:$Z$21,MATCH("xG/90",[1]Table2!$B$1:$Z$1,0),0)*VLOOKUP($B23,[1]Table2!$B$1:$Z$21,MATCH("xGA/90",[1]Table2!$B$1:$Z$1,0),0),"")</f>
        <v/>
      </c>
      <c r="HW92" s="41" t="str">
        <f>IFERROR(VLOOKUP(HW23,[1]Table2!$B$1:$Z$21,MATCH("xG/90",[1]Table2!$B$1:$Z$1,0),0)*VLOOKUP($B23,[1]Table2!$B$1:$Z$21,MATCH("xGA/90",[1]Table2!$B$1:$Z$1,0),0),"")</f>
        <v/>
      </c>
      <c r="HX92" s="41">
        <f>IFERROR(VLOOKUP(HX23,[1]Table2!$B$1:$Z$21,MATCH("xG/90",[1]Table2!$B$1:$Z$1,0),0)*VLOOKUP($B23,[1]Table2!$B$1:$Z$21,MATCH("xGA/90",[1]Table2!$B$1:$Z$1,0),0),"")</f>
        <v>1.8027832031250002</v>
      </c>
      <c r="HY92" s="41" t="str">
        <f>IFERROR(VLOOKUP(HY23,[1]Table2!$B$1:$Z$21,MATCH("xG/90",[1]Table2!$B$1:$Z$1,0),0)*VLOOKUP($B23,[1]Table2!$B$1:$Z$21,MATCH("xGA/90",[1]Table2!$B$1:$Z$1,0),0),"")</f>
        <v/>
      </c>
      <c r="HZ92" s="41" t="str">
        <f>IFERROR(VLOOKUP(HZ23,[1]Table2!$B$1:$Z$21,MATCH("xG/90",[1]Table2!$B$1:$Z$1,0),0)*VLOOKUP($B23,[1]Table2!$B$1:$Z$21,MATCH("xGA/90",[1]Table2!$B$1:$Z$1,0),0),"")</f>
        <v/>
      </c>
      <c r="IA92" s="41" t="str">
        <f>IFERROR(VLOOKUP(IA23,[1]Table2!$B$1:$Z$21,MATCH("xG/90",[1]Table2!$B$1:$Z$1,0),0)*VLOOKUP($B23,[1]Table2!$B$1:$Z$21,MATCH("xGA/90",[1]Table2!$B$1:$Z$1,0),0),"")</f>
        <v/>
      </c>
      <c r="IB92" s="41" t="str">
        <f>IFERROR(VLOOKUP(IB23,[1]Table2!$B$1:$Z$21,MATCH("xG/90",[1]Table2!$B$1:$Z$1,0),0)*VLOOKUP($B23,[1]Table2!$B$1:$Z$21,MATCH("xGA/90",[1]Table2!$B$1:$Z$1,0),0),"")</f>
        <v/>
      </c>
      <c r="IC92" s="41" t="str">
        <f>IFERROR(VLOOKUP(IC23,[1]Table2!$B$1:$Z$21,MATCH("xG/90",[1]Table2!$B$1:$Z$1,0),0)*VLOOKUP($B23,[1]Table2!$B$1:$Z$21,MATCH("xGA/90",[1]Table2!$B$1:$Z$1,0),0),"")</f>
        <v/>
      </c>
      <c r="ID92" s="41" t="str">
        <f>IFERROR(VLOOKUP(ID23,[1]Table2!$B$1:$Z$21,MATCH("xG/90",[1]Table2!$B$1:$Z$1,0),0)*VLOOKUP($B23,[1]Table2!$B$1:$Z$21,MATCH("xGA/90",[1]Table2!$B$1:$Z$1,0),0),"")</f>
        <v/>
      </c>
      <c r="IE92" s="41" t="str">
        <f>IFERROR(VLOOKUP(IE23,[1]Table2!$B$1:$Z$21,MATCH("xG/90",[1]Table2!$B$1:$Z$1,0),0)*VLOOKUP($B23,[1]Table2!$B$1:$Z$21,MATCH("xGA/90",[1]Table2!$B$1:$Z$1,0),0),"")</f>
        <v/>
      </c>
      <c r="IF92" s="41" t="str">
        <f>IFERROR(VLOOKUP(IF23,[1]Table2!$B$1:$Z$21,MATCH("xG/90",[1]Table2!$B$1:$Z$1,0),0)*VLOOKUP($B23,[1]Table2!$B$1:$Z$21,MATCH("xGA/90",[1]Table2!$B$1:$Z$1,0),0),"")</f>
        <v/>
      </c>
      <c r="IG92" s="41" t="str">
        <f>IFERROR(VLOOKUP(IG23,[1]Table2!$B$1:$Z$21,MATCH("xG/90",[1]Table2!$B$1:$Z$1,0),0)*VLOOKUP($B23,[1]Table2!$B$1:$Z$21,MATCH("xGA/90",[1]Table2!$B$1:$Z$1,0),0),"")</f>
        <v/>
      </c>
      <c r="IH92" s="41" t="str">
        <f>IFERROR(VLOOKUP(IH23,[1]Table2!$B$1:$Z$21,MATCH("xG/90",[1]Table2!$B$1:$Z$1,0),0)*VLOOKUP($B23,[1]Table2!$B$1:$Z$21,MATCH("xGA/90",[1]Table2!$B$1:$Z$1,0),0),"")</f>
        <v/>
      </c>
      <c r="II92" s="41" t="str">
        <f>IFERROR(VLOOKUP(II23,[1]Table2!$B$1:$Z$21,MATCH("xG/90",[1]Table2!$B$1:$Z$1,0),0)*VLOOKUP($B23,[1]Table2!$B$1:$Z$21,MATCH("xGA/90",[1]Table2!$B$1:$Z$1,0),0),"")</f>
        <v/>
      </c>
      <c r="IJ92" s="41" t="str">
        <f>IFERROR(VLOOKUP(IJ23,[1]Table2!$B$1:$Z$21,MATCH("xG/90",[1]Table2!$B$1:$Z$1,0),0)*VLOOKUP($B23,[1]Table2!$B$1:$Z$21,MATCH("xGA/90",[1]Table2!$B$1:$Z$1,0),0),"")</f>
        <v/>
      </c>
      <c r="IK92" s="41" t="str">
        <f>IFERROR(VLOOKUP(IK23,[1]Table2!$B$1:$Z$21,MATCH("xG/90",[1]Table2!$B$1:$Z$1,0),0)*VLOOKUP($B23,[1]Table2!$B$1:$Z$21,MATCH("xGA/90",[1]Table2!$B$1:$Z$1,0),0),"")</f>
        <v/>
      </c>
      <c r="IL92" s="41">
        <f>IFERROR(VLOOKUP(IL23,[1]Table2!$B$1:$Z$21,MATCH("xG/90",[1]Table2!$B$1:$Z$1,0),0)*VLOOKUP($B23,[1]Table2!$B$1:$Z$21,MATCH("xGA/90",[1]Table2!$B$1:$Z$1,0),0),"")</f>
        <v>1.4576660156250001</v>
      </c>
      <c r="IM92" s="41" t="str">
        <f>IFERROR(VLOOKUP(IM23,[1]Table2!$B$1:$Z$21,MATCH("xG/90",[1]Table2!$B$1:$Z$1,0),0)*VLOOKUP($B23,[1]Table2!$B$1:$Z$21,MATCH("xGA/90",[1]Table2!$B$1:$Z$1,0),0),"")</f>
        <v/>
      </c>
      <c r="IN92" s="41" t="str">
        <f>IFERROR(VLOOKUP(IN23,[1]Table2!$B$1:$Z$21,MATCH("xG/90",[1]Table2!$B$1:$Z$1,0),0)*VLOOKUP($B23,[1]Table2!$B$1:$Z$21,MATCH("xGA/90",[1]Table2!$B$1:$Z$1,0),0),"")</f>
        <v/>
      </c>
      <c r="IO92" s="41" t="str">
        <f>IFERROR(VLOOKUP(IO23,[1]Table2!$B$1:$Z$21,MATCH("xG/90",[1]Table2!$B$1:$Z$1,0),0)*VLOOKUP($B23,[1]Table2!$B$1:$Z$21,MATCH("xGA/90",[1]Table2!$B$1:$Z$1,0),0),"")</f>
        <v/>
      </c>
      <c r="IP92" s="41" t="str">
        <f>IFERROR(VLOOKUP(IP23,[1]Table2!$B$1:$Z$21,MATCH("xG/90",[1]Table2!$B$1:$Z$1,0),0)*VLOOKUP($B23,[1]Table2!$B$1:$Z$21,MATCH("xGA/90",[1]Table2!$B$1:$Z$1,0),0),"")</f>
        <v/>
      </c>
      <c r="IQ92" s="41" t="str">
        <f>IFERROR(VLOOKUP(IQ23,[1]Table2!$B$1:$Z$21,MATCH("xG/90",[1]Table2!$B$1:$Z$1,0),0)*VLOOKUP($B23,[1]Table2!$B$1:$Z$21,MATCH("xGA/90",[1]Table2!$B$1:$Z$1,0),0),"")</f>
        <v/>
      </c>
      <c r="IR92" s="41" t="str">
        <f>IFERROR(VLOOKUP(IR23,[1]Table2!$B$1:$Z$21,MATCH("xG/90",[1]Table2!$B$1:$Z$1,0),0)*VLOOKUP($B23,[1]Table2!$B$1:$Z$21,MATCH("xGA/90",[1]Table2!$B$1:$Z$1,0),0),"")</f>
        <v/>
      </c>
      <c r="IS92" s="41">
        <f>IFERROR(VLOOKUP(IS23,[1]Table2!$B$1:$Z$21,MATCH("xG/90",[1]Table2!$B$1:$Z$1,0),0)*VLOOKUP($B23,[1]Table2!$B$1:$Z$21,MATCH("xGA/90",[1]Table2!$B$1:$Z$1,0),0),"")</f>
        <v>1.8515625</v>
      </c>
      <c r="IT92" s="41" t="str">
        <f>IFERROR(VLOOKUP(IT23,[1]Table2!$B$1:$Z$21,MATCH("xG/90",[1]Table2!$B$1:$Z$1,0),0)*VLOOKUP($B23,[1]Table2!$B$1:$Z$21,MATCH("xGA/90",[1]Table2!$B$1:$Z$1,0),0),"")</f>
        <v/>
      </c>
      <c r="IU92" s="41" t="str">
        <f>IFERROR(VLOOKUP(IU23,[1]Table2!$B$1:$Z$21,MATCH("xG/90",[1]Table2!$B$1:$Z$1,0),0)*VLOOKUP($B23,[1]Table2!$B$1:$Z$21,MATCH("xGA/90",[1]Table2!$B$1:$Z$1,0),0),"")</f>
        <v/>
      </c>
      <c r="IV92" s="41" t="str">
        <f>IFERROR(VLOOKUP(IV23,[1]Table2!$B$1:$Z$21,MATCH("xG/90",[1]Table2!$B$1:$Z$1,0),0)*VLOOKUP($B23,[1]Table2!$B$1:$Z$21,MATCH("xGA/90",[1]Table2!$B$1:$Z$1,0),0),"")</f>
        <v/>
      </c>
      <c r="IW92" s="41" t="str">
        <f>IFERROR(VLOOKUP(IW23,[1]Table2!$B$1:$Z$21,MATCH("xG/90",[1]Table2!$B$1:$Z$1,0),0)*VLOOKUP($B23,[1]Table2!$B$1:$Z$21,MATCH("xGA/90",[1]Table2!$B$1:$Z$1,0),0),"")</f>
        <v/>
      </c>
      <c r="IX92" s="41" t="str">
        <f>IFERROR(VLOOKUP(IX23,[1]Table2!$B$1:$Z$21,MATCH("xG/90",[1]Table2!$B$1:$Z$1,0),0)*VLOOKUP($B23,[1]Table2!$B$1:$Z$21,MATCH("xGA/90",[1]Table2!$B$1:$Z$1,0),0),"")</f>
        <v/>
      </c>
      <c r="IY92" s="41" t="str">
        <f>IFERROR(VLOOKUP(IY23,[1]Table2!$B$1:$Z$21,MATCH("xG/90",[1]Table2!$B$1:$Z$1,0),0)*VLOOKUP($B23,[1]Table2!$B$1:$Z$21,MATCH("xGA/90",[1]Table2!$B$1:$Z$1,0),0),"")</f>
        <v/>
      </c>
      <c r="IZ92" s="41">
        <f>IFERROR(VLOOKUP(IZ23,[1]Table2!$B$1:$Z$21,MATCH("xG/90",[1]Table2!$B$1:$Z$1,0),0)*VLOOKUP($B23,[1]Table2!$B$1:$Z$21,MATCH("xGA/90",[1]Table2!$B$1:$Z$1,0),0),"")</f>
        <v>2.1751464843749999</v>
      </c>
      <c r="JA92" s="41" t="str">
        <f>IFERROR(VLOOKUP(JA23,[1]Table2!$B$1:$Z$21,MATCH("xG/90",[1]Table2!$B$1:$Z$1,0),0)*VLOOKUP($B23,[1]Table2!$B$1:$Z$21,MATCH("xGA/90",[1]Table2!$B$1:$Z$1,0),0),"")</f>
        <v/>
      </c>
      <c r="JB92" s="41" t="str">
        <f>IFERROR(VLOOKUP(JB23,[1]Table2!$B$1:$Z$21,MATCH("xG/90",[1]Table2!$B$1:$Z$1,0),0)*VLOOKUP($B23,[1]Table2!$B$1:$Z$21,MATCH("xGA/90",[1]Table2!$B$1:$Z$1,0),0),"")</f>
        <v/>
      </c>
      <c r="JC92" s="41" t="str">
        <f>IFERROR(VLOOKUP(JC23,[1]Table2!$B$1:$Z$21,MATCH("xG/90",[1]Table2!$B$1:$Z$1,0),0)*VLOOKUP($B23,[1]Table2!$B$1:$Z$21,MATCH("xGA/90",[1]Table2!$B$1:$Z$1,0),0),"")</f>
        <v/>
      </c>
      <c r="JD92" s="41" t="str">
        <f>IFERROR(VLOOKUP(JD23,[1]Table2!$B$1:$Z$21,MATCH("xG/90",[1]Table2!$B$1:$Z$1,0),0)*VLOOKUP($B23,[1]Table2!$B$1:$Z$21,MATCH("xGA/90",[1]Table2!$B$1:$Z$1,0),0),"")</f>
        <v/>
      </c>
      <c r="JE92" s="41" t="str">
        <f>IFERROR(VLOOKUP(JE23,[1]Table2!$B$1:$Z$21,MATCH("xG/90",[1]Table2!$B$1:$Z$1,0),0)*VLOOKUP($B23,[1]Table2!$B$1:$Z$21,MATCH("xGA/90",[1]Table2!$B$1:$Z$1,0),0),"")</f>
        <v/>
      </c>
      <c r="JF92" s="41" t="str">
        <f>IFERROR(VLOOKUP(JF23,[1]Table2!$B$1:$Z$21,MATCH("xG/90",[1]Table2!$B$1:$Z$1,0),0)*VLOOKUP($B23,[1]Table2!$B$1:$Z$21,MATCH("xGA/90",[1]Table2!$B$1:$Z$1,0),0),"")</f>
        <v/>
      </c>
      <c r="JG92" s="41">
        <f>IFERROR(VLOOKUP(JG23,[1]Table2!$B$1:$Z$21,MATCH("xG/90",[1]Table2!$B$1:$Z$1,0),0)*VLOOKUP($B23,[1]Table2!$B$1:$Z$21,MATCH("xGA/90",[1]Table2!$B$1:$Z$1,0),0),"")</f>
        <v>1.8345703124999999</v>
      </c>
      <c r="JH92" s="41" t="str">
        <f>IFERROR(VLOOKUP(JH23,[1]Table2!$B$1:$Z$21,MATCH("xG/90",[1]Table2!$B$1:$Z$1,0),0)*VLOOKUP($B23,[1]Table2!$B$1:$Z$21,MATCH("xGA/90",[1]Table2!$B$1:$Z$1,0),0),"")</f>
        <v/>
      </c>
      <c r="JI92" s="41" t="str">
        <f>IFERROR(VLOOKUP(JI23,[1]Table2!$B$1:$Z$21,MATCH("xG/90",[1]Table2!$B$1:$Z$1,0),0)*VLOOKUP($B23,[1]Table2!$B$1:$Z$21,MATCH("xGA/90",[1]Table2!$B$1:$Z$1,0),0),"")</f>
        <v/>
      </c>
      <c r="JJ92" s="41">
        <f>IFERROR(VLOOKUP(JJ23,[1]Table2!$B$1:$Z$21,MATCH("xG/90",[1]Table2!$B$1:$Z$1,0),0)*VLOOKUP($B23,[1]Table2!$B$1:$Z$21,MATCH("xGA/90",[1]Table2!$B$1:$Z$1,0),0),"")</f>
        <v>1.430419921875</v>
      </c>
      <c r="JK92" s="41" t="str">
        <f>IFERROR(VLOOKUP(JK23,[1]Table2!$B$1:$Z$21,MATCH("xG/90",[1]Table2!$B$1:$Z$1,0),0)*VLOOKUP($B23,[1]Table2!$B$1:$Z$21,MATCH("xGA/90",[1]Table2!$B$1:$Z$1,0),0),"")</f>
        <v/>
      </c>
      <c r="JL92" s="41" t="str">
        <f>IFERROR(VLOOKUP(JL23,[1]Table2!$B$1:$Z$21,MATCH("xG/90",[1]Table2!$B$1:$Z$1,0),0)*VLOOKUP($B23,[1]Table2!$B$1:$Z$21,MATCH("xGA/90",[1]Table2!$B$1:$Z$1,0),0),"")</f>
        <v/>
      </c>
      <c r="JM92" s="41" t="str">
        <f>IFERROR(VLOOKUP(JM23,[1]Table2!$B$1:$Z$21,MATCH("xG/90",[1]Table2!$B$1:$Z$1,0),0)*VLOOKUP($B23,[1]Table2!$B$1:$Z$21,MATCH("xGA/90",[1]Table2!$B$1:$Z$1,0),0),"")</f>
        <v/>
      </c>
      <c r="JN92" s="41">
        <f>IFERROR(VLOOKUP(JN23,[1]Table2!$B$1:$Z$21,MATCH("xG/90",[1]Table2!$B$1:$Z$1,0),0)*VLOOKUP($B23,[1]Table2!$B$1:$Z$21,MATCH("xGA/90",[1]Table2!$B$1:$Z$1,0),0),"")</f>
        <v>2.7058189655172411</v>
      </c>
      <c r="JO92" s="41" t="str">
        <f>IFERROR(VLOOKUP(JO23,[1]Table2!$B$1:$Z$21,MATCH("xG/90",[1]Table2!$B$1:$Z$1,0),0)*VLOOKUP($B23,[1]Table2!$B$1:$Z$21,MATCH("xGA/90",[1]Table2!$B$1:$Z$1,0),0),"")</f>
        <v/>
      </c>
      <c r="JP92" s="41" t="str">
        <f>IFERROR(VLOOKUP(JP23,[1]Table2!$B$1:$Z$21,MATCH("xG/90",[1]Table2!$B$1:$Z$1,0),0)*VLOOKUP($B23,[1]Table2!$B$1:$Z$21,MATCH("xGA/90",[1]Table2!$B$1:$Z$1,0),0),"")</f>
        <v/>
      </c>
      <c r="JQ92" s="41" t="str">
        <f>IFERROR(VLOOKUP(JQ23,[1]Table2!$B$1:$Z$21,MATCH("xG/90",[1]Table2!$B$1:$Z$1,0),0)*VLOOKUP($B23,[1]Table2!$B$1:$Z$21,MATCH("xGA/90",[1]Table2!$B$1:$Z$1,0),0),"")</f>
        <v/>
      </c>
      <c r="JR92" s="41" t="str">
        <f>IFERROR(VLOOKUP(JR23,[1]Table2!$B$1:$Z$21,MATCH("xG/90",[1]Table2!$B$1:$Z$1,0),0)*VLOOKUP($B23,[1]Table2!$B$1:$Z$21,MATCH("xGA/90",[1]Table2!$B$1:$Z$1,0),0),"")</f>
        <v/>
      </c>
      <c r="JS92" s="41" t="str">
        <f>IFERROR(VLOOKUP(JS23,[1]Table2!$B$1:$Z$21,MATCH("xG/90",[1]Table2!$B$1:$Z$1,0),0)*VLOOKUP($B23,[1]Table2!$B$1:$Z$21,MATCH("xGA/90",[1]Table2!$B$1:$Z$1,0),0),"")</f>
        <v/>
      </c>
      <c r="JT92" s="41" t="str">
        <f>IFERROR(VLOOKUP(JT23,[1]Table2!$B$1:$Z$21,MATCH("xG/90",[1]Table2!$B$1:$Z$1,0),0)*VLOOKUP($B23,[1]Table2!$B$1:$Z$21,MATCH("xGA/90",[1]Table2!$B$1:$Z$1,0),0),"")</f>
        <v/>
      </c>
      <c r="JU92" s="41">
        <f>IFERROR(VLOOKUP(JU23,[1]Table2!$B$1:$Z$21,MATCH("xG/90",[1]Table2!$B$1:$Z$1,0),0)*VLOOKUP($B23,[1]Table2!$B$1:$Z$21,MATCH("xGA/90",[1]Table2!$B$1:$Z$1,0),0),"")</f>
        <v>1.8981445312499998</v>
      </c>
      <c r="JV92" s="41" t="str">
        <f>IFERROR(VLOOKUP(JV23,[1]Table2!$B$1:$Z$21,MATCH("xG/90",[1]Table2!$B$1:$Z$1,0),0)*VLOOKUP($B23,[1]Table2!$B$1:$Z$21,MATCH("xGA/90",[1]Table2!$B$1:$Z$1,0),0),"")</f>
        <v/>
      </c>
      <c r="JW92" s="41" t="str">
        <f>IFERROR(VLOOKUP(JW23,[1]Table2!$B$1:$Z$21,MATCH("xG/90",[1]Table2!$B$1:$Z$1,0),0)*VLOOKUP($B23,[1]Table2!$B$1:$Z$21,MATCH("xGA/90",[1]Table2!$B$1:$Z$1,0),0),"")</f>
        <v/>
      </c>
      <c r="JX92" s="41" t="str">
        <f>IFERROR(VLOOKUP(JX23,[1]Table2!$B$1:$Z$21,MATCH("xG/90",[1]Table2!$B$1:$Z$1,0),0)*VLOOKUP($B23,[1]Table2!$B$1:$Z$21,MATCH("xGA/90",[1]Table2!$B$1:$Z$1,0),0),"")</f>
        <v/>
      </c>
      <c r="JY92" s="41" t="str">
        <f>IFERROR(VLOOKUP(JY23,[1]Table2!$B$1:$Z$21,MATCH("xG/90",[1]Table2!$B$1:$Z$1,0),0)*VLOOKUP($B23,[1]Table2!$B$1:$Z$21,MATCH("xGA/90",[1]Table2!$B$1:$Z$1,0),0),"")</f>
        <v/>
      </c>
      <c r="JZ92" s="41" t="str">
        <f>IFERROR(VLOOKUP(JZ23,[1]Table2!$B$1:$Z$21,MATCH("xG/90",[1]Table2!$B$1:$Z$1,0),0)*VLOOKUP($B23,[1]Table2!$B$1:$Z$21,MATCH("xGA/90",[1]Table2!$B$1:$Z$1,0),0),"")</f>
        <v/>
      </c>
      <c r="KA92" s="41" t="str">
        <f>IFERROR(VLOOKUP(KA23,[1]Table2!$B$1:$Z$21,MATCH("xG/90",[1]Table2!$B$1:$Z$1,0),0)*VLOOKUP($B23,[1]Table2!$B$1:$Z$21,MATCH("xGA/90",[1]Table2!$B$1:$Z$1,0),0),"")</f>
        <v/>
      </c>
      <c r="KB92" s="41">
        <f>IFERROR(VLOOKUP(KB23,[1]Table2!$B$1:$Z$21,MATCH("xG/90",[1]Table2!$B$1:$Z$1,0),0)*VLOOKUP($B23,[1]Table2!$B$1:$Z$21,MATCH("xGA/90",[1]Table2!$B$1:$Z$1,0),0),"")</f>
        <v>2.3879687499999998</v>
      </c>
      <c r="KC92" s="41" t="str">
        <f>IFERROR(VLOOKUP(KC23,[1]Table2!$B$1:$Z$21,MATCH("xG/90",[1]Table2!$B$1:$Z$1,0),0)*VLOOKUP($B23,[1]Table2!$B$1:$Z$21,MATCH("xGA/90",[1]Table2!$B$1:$Z$1,0),0),"")</f>
        <v/>
      </c>
      <c r="KD92" s="41" t="str">
        <f>IFERROR(VLOOKUP(KD23,[1]Table2!$B$1:$Z$21,MATCH("xG/90",[1]Table2!$B$1:$Z$1,0),0)*VLOOKUP($B23,[1]Table2!$B$1:$Z$21,MATCH("xGA/90",[1]Table2!$B$1:$Z$1,0),0),"")</f>
        <v/>
      </c>
      <c r="KE92" s="41" t="str">
        <f>IFERROR(VLOOKUP(KE23,[1]Table2!$B$1:$Z$21,MATCH("xG/90",[1]Table2!$B$1:$Z$1,0),0)*VLOOKUP($B23,[1]Table2!$B$1:$Z$21,MATCH("xGA/90",[1]Table2!$B$1:$Z$1,0),0),"")</f>
        <v/>
      </c>
      <c r="KF92" s="41" t="str">
        <f>IFERROR(VLOOKUP(KF23,[1]Table2!$B$1:$Z$21,MATCH("xG/90",[1]Table2!$B$1:$Z$1,0),0)*VLOOKUP($B23,[1]Table2!$B$1:$Z$21,MATCH("xGA/90",[1]Table2!$B$1:$Z$1,0),0),"")</f>
        <v/>
      </c>
      <c r="KG92" s="41" t="str">
        <f>IFERROR(VLOOKUP(KG23,[1]Table2!$B$1:$Z$21,MATCH("xG/90",[1]Table2!$B$1:$Z$1,0),0)*VLOOKUP($B23,[1]Table2!$B$1:$Z$21,MATCH("xGA/90",[1]Table2!$B$1:$Z$1,0),0),"")</f>
        <v/>
      </c>
      <c r="KH92" s="41" t="str">
        <f>IFERROR(VLOOKUP(KH23,[1]Table2!$B$1:$Z$21,MATCH("xG/90",[1]Table2!$B$1:$Z$1,0),0)*VLOOKUP($B23,[1]Table2!$B$1:$Z$21,MATCH("xGA/90",[1]Table2!$B$1:$Z$1,0),0),"")</f>
        <v/>
      </c>
      <c r="KI92" s="41">
        <f>IFERROR(VLOOKUP(KI23,[1]Table2!$B$1:$Z$21,MATCH("xG/90",[1]Table2!$B$1:$Z$1,0),0)*VLOOKUP($B23,[1]Table2!$B$1:$Z$21,MATCH("xGA/90",[1]Table2!$B$1:$Z$1,0),0),"")</f>
        <v>1.5575683593749998</v>
      </c>
      <c r="KJ92" s="41" t="str">
        <f>IFERROR(VLOOKUP(KJ23,[1]Table2!$B$1:$Z$21,MATCH("xG/90",[1]Table2!$B$1:$Z$1,0),0)*VLOOKUP($B23,[1]Table2!$B$1:$Z$21,MATCH("xGA/90",[1]Table2!$B$1:$Z$1,0),0),"")</f>
        <v/>
      </c>
      <c r="KK92" s="41" t="str">
        <f>IFERROR(VLOOKUP(KK23,[1]Table2!$B$1:$Z$21,MATCH("xG/90",[1]Table2!$B$1:$Z$1,0),0)*VLOOKUP($B23,[1]Table2!$B$1:$Z$21,MATCH("xGA/90",[1]Table2!$B$1:$Z$1,0),0),"")</f>
        <v/>
      </c>
      <c r="KL92" s="41" t="str">
        <f>IFERROR(VLOOKUP(KL23,[1]Table2!$B$1:$Z$21,MATCH("xG/90",[1]Table2!$B$1:$Z$1,0),0)*VLOOKUP($B23,[1]Table2!$B$1:$Z$21,MATCH("xGA/90",[1]Table2!$B$1:$Z$1,0),0),"")</f>
        <v/>
      </c>
      <c r="KM92" s="41" t="str">
        <f>IFERROR(VLOOKUP(KM23,[1]Table2!$B$1:$Z$21,MATCH("xG/90",[1]Table2!$B$1:$Z$1,0),0)*VLOOKUP($B23,[1]Table2!$B$1:$Z$21,MATCH("xGA/90",[1]Table2!$B$1:$Z$1,0),0),"")</f>
        <v/>
      </c>
      <c r="KN92" s="41" t="str">
        <f>IFERROR(VLOOKUP(KN23,[1]Table2!$B$1:$Z$21,MATCH("xG/90",[1]Table2!$B$1:$Z$1,0),0)*VLOOKUP($B23,[1]Table2!$B$1:$Z$21,MATCH("xGA/90",[1]Table2!$B$1:$Z$1,0),0),"")</f>
        <v/>
      </c>
      <c r="KO92" s="41" t="str">
        <f>IFERROR(VLOOKUP(KO23,[1]Table2!$B$1:$Z$21,MATCH("xG/90",[1]Table2!$B$1:$Z$1,0),0)*VLOOKUP($B23,[1]Table2!$B$1:$Z$21,MATCH("xGA/90",[1]Table2!$B$1:$Z$1,0),0),"")</f>
        <v/>
      </c>
      <c r="KP92" s="41" t="str">
        <f>IFERROR(VLOOKUP(KP23,[1]Table2!$B$1:$Z$21,MATCH("xG/90",[1]Table2!$B$1:$Z$1,0),0)*VLOOKUP($B23,[1]Table2!$B$1:$Z$21,MATCH("xGA/90",[1]Table2!$B$1:$Z$1,0),0),"")</f>
        <v/>
      </c>
      <c r="KQ92" s="41">
        <f>IFERROR(VLOOKUP(KQ23,[1]Table2!$B$1:$Z$21,MATCH("xG/90",[1]Table2!$B$1:$Z$1,0),0)*VLOOKUP($B23,[1]Table2!$B$1:$Z$21,MATCH("xGA/90",[1]Table2!$B$1:$Z$1,0),0),"")</f>
        <v>2.9107910156249996</v>
      </c>
      <c r="KR92" s="41" t="str">
        <f>IFERROR(VLOOKUP(KR23,[1]Table2!$B$1:$Z$21,MATCH("xG/90",[1]Table2!$B$1:$Z$1,0),0)*VLOOKUP($B23,[1]Table2!$B$1:$Z$21,MATCH("xGA/90",[1]Table2!$B$1:$Z$1,0),0),"")</f>
        <v/>
      </c>
      <c r="KS92" s="41" t="str">
        <f>IFERROR(VLOOKUP(KS23,[1]Table2!$B$1:$Z$21,MATCH("xG/90",[1]Table2!$B$1:$Z$1,0),0)*VLOOKUP($B23,[1]Table2!$B$1:$Z$21,MATCH("xGA/90",[1]Table2!$B$1:$Z$1,0),0),"")</f>
        <v/>
      </c>
      <c r="KT92" s="41" t="str">
        <f>IFERROR(VLOOKUP(KT23,[1]Table2!$B$1:$Z$21,MATCH("xG/90",[1]Table2!$B$1:$Z$1,0),0)*VLOOKUP($B23,[1]Table2!$B$1:$Z$21,MATCH("xGA/90",[1]Table2!$B$1:$Z$1,0),0),"")</f>
        <v/>
      </c>
      <c r="KU92" s="41" t="str">
        <f>IFERROR(VLOOKUP(KU23,[1]Table2!$B$1:$Z$21,MATCH("xG/90",[1]Table2!$B$1:$Z$1,0),0)*VLOOKUP($B23,[1]Table2!$B$1:$Z$21,MATCH("xGA/90",[1]Table2!$B$1:$Z$1,0),0),"")</f>
        <v/>
      </c>
      <c r="KV92" s="41" t="str">
        <f>IFERROR(VLOOKUP(KV23,[1]Table2!$B$1:$Z$21,MATCH("xG/90",[1]Table2!$B$1:$Z$1,0),0)*VLOOKUP($B23,[1]Table2!$B$1:$Z$21,MATCH("xGA/90",[1]Table2!$B$1:$Z$1,0),0),"")</f>
        <v/>
      </c>
      <c r="KW92" s="41" t="str">
        <f>IFERROR(VLOOKUP(KW23,[1]Table2!$B$1:$Z$21,MATCH("xG/90",[1]Table2!$B$1:$Z$1,0),0)*VLOOKUP($B23,[1]Table2!$B$1:$Z$21,MATCH("xGA/90",[1]Table2!$B$1:$Z$1,0),0),"")</f>
        <v/>
      </c>
      <c r="KX92" s="41" t="str">
        <f>IFERROR(VLOOKUP(KX23,[1]Table2!$B$1:$Z$21,MATCH("xG/90",[1]Table2!$B$1:$Z$1,0),0)*VLOOKUP($B23,[1]Table2!$B$1:$Z$21,MATCH("xGA/90",[1]Table2!$B$1:$Z$1,0),0),"")</f>
        <v/>
      </c>
      <c r="KY92" s="41" t="str">
        <f>IFERROR(VLOOKUP(KY23,[1]Table2!$B$1:$Z$21,MATCH("xG/90",[1]Table2!$B$1:$Z$1,0),0)*VLOOKUP($B23,[1]Table2!$B$1:$Z$21,MATCH("xGA/90",[1]Table2!$B$1:$Z$1,0),0),"")</f>
        <v/>
      </c>
      <c r="KZ92" s="41" t="str">
        <f>IFERROR(VLOOKUP(KZ23,[1]Table2!$B$1:$Z$21,MATCH("xG/90",[1]Table2!$B$1:$Z$1,0),0)*VLOOKUP($B23,[1]Table2!$B$1:$Z$21,MATCH("xGA/90",[1]Table2!$B$1:$Z$1,0),0),"")</f>
        <v/>
      </c>
      <c r="LA92" s="41" t="str">
        <f>IFERROR(VLOOKUP(LA23,[1]Table2!$B$1:$Z$21,MATCH("xG/90",[1]Table2!$B$1:$Z$1,0),0)*VLOOKUP($B23,[1]Table2!$B$1:$Z$21,MATCH("xGA/90",[1]Table2!$B$1:$Z$1,0),0),"")</f>
        <v/>
      </c>
      <c r="LB92" s="41" t="str">
        <f>IFERROR(VLOOKUP(LB23,[1]Table2!$B$1:$Z$21,MATCH("xG/90",[1]Table2!$B$1:$Z$1,0),0)*VLOOKUP($B23,[1]Table2!$B$1:$Z$21,MATCH("xGA/90",[1]Table2!$B$1:$Z$1,0),0),"")</f>
        <v/>
      </c>
      <c r="LC92" s="41" t="str">
        <f>IFERROR(VLOOKUP(LC23,[1]Table2!$B$1:$Z$21,MATCH("xG/90",[1]Table2!$B$1:$Z$1,0),0)*VLOOKUP($B23,[1]Table2!$B$1:$Z$21,MATCH("xGA/90",[1]Table2!$B$1:$Z$1,0),0),"")</f>
        <v/>
      </c>
      <c r="LD92" s="41" t="str">
        <f>IFERROR(VLOOKUP(LD23,[1]Table2!$B$1:$Z$21,MATCH("xG/90",[1]Table2!$B$1:$Z$1,0),0)*VLOOKUP($B23,[1]Table2!$B$1:$Z$21,MATCH("xGA/90",[1]Table2!$B$1:$Z$1,0),0),"")</f>
        <v/>
      </c>
      <c r="LE92" s="41" t="str">
        <f>IFERROR(VLOOKUP(LE23,[1]Table2!$B$1:$Z$21,MATCH("xG/90",[1]Table2!$B$1:$Z$1,0),0)*VLOOKUP($B23,[1]Table2!$B$1:$Z$21,MATCH("xGA/90",[1]Table2!$B$1:$Z$1,0),0),"")</f>
        <v/>
      </c>
      <c r="LF92" s="41" t="str">
        <f>IFERROR(VLOOKUP(LF23,[1]Table2!$B$1:$Z$21,MATCH("xG/90",[1]Table2!$B$1:$Z$1,0),0)*VLOOKUP($B23,[1]Table2!$B$1:$Z$21,MATCH("xGA/90",[1]Table2!$B$1:$Z$1,0),0),"")</f>
        <v/>
      </c>
      <c r="LG92" s="41" t="str">
        <f>IFERROR(VLOOKUP(LG23,[1]Table2!$B$1:$Z$21,MATCH("xG/90",[1]Table2!$B$1:$Z$1,0),0)*VLOOKUP($B23,[1]Table2!$B$1:$Z$21,MATCH("xGA/90",[1]Table2!$B$1:$Z$1,0),0),"")</f>
        <v/>
      </c>
      <c r="LH92" s="41" t="str">
        <f>IFERROR(VLOOKUP(LH23,[1]Table2!$B$1:$Z$21,MATCH("xG/90",[1]Table2!$B$1:$Z$1,0),0)*VLOOKUP($B23,[1]Table2!$B$1:$Z$21,MATCH("xGA/90",[1]Table2!$B$1:$Z$1,0),0),"")</f>
        <v/>
      </c>
      <c r="LI92" s="41" t="str">
        <f>IFERROR(VLOOKUP(LI23,[1]Table2!$B$1:$Z$21,MATCH("xG/90",[1]Table2!$B$1:$Z$1,0),0)*VLOOKUP($B23,[1]Table2!$B$1:$Z$21,MATCH("xGA/90",[1]Table2!$B$1:$Z$1,0),0),"")</f>
        <v/>
      </c>
      <c r="LJ92" s="41" t="str">
        <f>IFERROR(VLOOKUP(LJ23,[1]Table2!$B$1:$Z$21,MATCH("xG/90",[1]Table2!$B$1:$Z$1,0),0)*VLOOKUP($B23,[1]Table2!$B$1:$Z$21,MATCH("xGA/90",[1]Table2!$B$1:$Z$1,0),0),"")</f>
        <v/>
      </c>
      <c r="LK92" s="41" t="str">
        <f>IFERROR(VLOOKUP(LK23,[1]Table2!$B$1:$Z$21,MATCH("xG/90",[1]Table2!$B$1:$Z$1,0),0)*VLOOKUP($B23,[1]Table2!$B$1:$Z$21,MATCH("xGA/90",[1]Table2!$B$1:$Z$1,0),0),"")</f>
        <v/>
      </c>
      <c r="LL92" s="41" t="str">
        <f>IFERROR(VLOOKUP(LL23,[1]Table2!$B$1:$Z$21,MATCH("xG/90",[1]Table2!$B$1:$Z$1,0),0)*VLOOKUP($B23,[1]Table2!$B$1:$Z$21,MATCH("xGA/90",[1]Table2!$B$1:$Z$1,0),0),"")</f>
        <v/>
      </c>
      <c r="LM92" s="41" t="str">
        <f>IFERROR(VLOOKUP(LM23,[1]Table2!$B$1:$Z$21,MATCH("xG/90",[1]Table2!$B$1:$Z$1,0),0)*VLOOKUP($B23,[1]Table2!$B$1:$Z$21,MATCH("xGA/90",[1]Table2!$B$1:$Z$1,0),0),"")</f>
        <v/>
      </c>
      <c r="LN92" s="41" t="str">
        <f>IFERROR(VLOOKUP(LN23,[1]Table2!$B$1:$Z$21,MATCH("xG/90",[1]Table2!$B$1:$Z$1,0),0)*VLOOKUP($B23,[1]Table2!$B$1:$Z$21,MATCH("xGA/90",[1]Table2!$B$1:$Z$1,0),0),"")</f>
        <v/>
      </c>
      <c r="LO92" s="41" t="str">
        <f>IFERROR(VLOOKUP(LO23,[1]Table2!$B$1:$Z$21,MATCH("xG/90",[1]Table2!$B$1:$Z$1,0),0)*VLOOKUP($B23,[1]Table2!$B$1:$Z$21,MATCH("xGA/90",[1]Table2!$B$1:$Z$1,0),0),"")</f>
        <v/>
      </c>
      <c r="LP92" s="41" t="str">
        <f>IFERROR(VLOOKUP(LP23,[1]Table2!$B$1:$Z$21,MATCH("xG/90",[1]Table2!$B$1:$Z$1,0),0)*VLOOKUP($B23,[1]Table2!$B$1:$Z$21,MATCH("xGA/90",[1]Table2!$B$1:$Z$1,0),0),"")</f>
        <v/>
      </c>
      <c r="LQ92" s="41" t="str">
        <f>IFERROR(VLOOKUP(LQ23,[1]Table2!$B$1:$Z$21,MATCH("xG/90",[1]Table2!$B$1:$Z$1,0),0)*VLOOKUP($B23,[1]Table2!$B$1:$Z$21,MATCH("xGA/90",[1]Table2!$B$1:$Z$1,0),0),"")</f>
        <v/>
      </c>
      <c r="LR92" s="41" t="str">
        <f>IFERROR(VLOOKUP(LR23,[1]Table2!$B$1:$Z$21,MATCH("xG/90",[1]Table2!$B$1:$Z$1,0),0)*VLOOKUP($B23,[1]Table2!$B$1:$Z$21,MATCH("xGA/90",[1]Table2!$B$1:$Z$1,0),0),"")</f>
        <v/>
      </c>
      <c r="LS92" s="41" t="str">
        <f>IFERROR(VLOOKUP(LS23,[1]Table2!$B$1:$Z$21,MATCH("xG/90",[1]Table2!$B$1:$Z$1,0),0)*VLOOKUP($B23,[1]Table2!$B$1:$Z$21,MATCH("xGA/90",[1]Table2!$B$1:$Z$1,0),0),"")</f>
        <v/>
      </c>
      <c r="LT92" s="41" t="str">
        <f>IFERROR(VLOOKUP(LT23,[1]Table2!$B$1:$Z$21,MATCH("xG/90",[1]Table2!$B$1:$Z$1,0),0)*VLOOKUP($B23,[1]Table2!$B$1:$Z$21,MATCH("xGA/90",[1]Table2!$B$1:$Z$1,0),0),"")</f>
        <v/>
      </c>
      <c r="LU92" s="41" t="str">
        <f>IFERROR(VLOOKUP(LU23,[1]Table2!$B$1:$Z$21,MATCH("xG/90",[1]Table2!$B$1:$Z$1,0),0)*VLOOKUP($B23,[1]Table2!$B$1:$Z$21,MATCH("xGA/90",[1]Table2!$B$1:$Z$1,0),0),"")</f>
        <v/>
      </c>
      <c r="LV92" s="41" t="str">
        <f>IFERROR(VLOOKUP(LV23,[1]Table2!$B$1:$Z$21,MATCH("xG/90",[1]Table2!$B$1:$Z$1,0),0)*VLOOKUP($B23,[1]Table2!$B$1:$Z$21,MATCH("xGA/90",[1]Table2!$B$1:$Z$1,0),0),"")</f>
        <v/>
      </c>
      <c r="LW92" s="41" t="str">
        <f>IFERROR(VLOOKUP(LW23,[1]Table2!$B$1:$Z$21,MATCH("xG/90",[1]Table2!$B$1:$Z$1,0),0)*VLOOKUP($B23,[1]Table2!$B$1:$Z$21,MATCH("xGA/90",[1]Table2!$B$1:$Z$1,0),0),"")</f>
        <v/>
      </c>
      <c r="LX92" s="41" t="str">
        <f>IFERROR(VLOOKUP(LX23,[1]Table2!$B$1:$Z$21,MATCH("xG/90",[1]Table2!$B$1:$Z$1,0),0)*VLOOKUP($B23,[1]Table2!$B$1:$Z$21,MATCH("xGA/90",[1]Table2!$B$1:$Z$1,0),0),"")</f>
        <v/>
      </c>
      <c r="LY92" s="41" t="str">
        <f>IFERROR(VLOOKUP(LY23,[1]Table2!$B$1:$Z$21,MATCH("xG/90",[1]Table2!$B$1:$Z$1,0),0)*VLOOKUP($B23,[1]Table2!$B$1:$Z$21,MATCH("xGA/90",[1]Table2!$B$1:$Z$1,0),0),"")</f>
        <v/>
      </c>
      <c r="LZ92" s="41" t="str">
        <f>IFERROR(VLOOKUP(LZ23,[1]Table2!$B$1:$Z$21,MATCH("xG/90",[1]Table2!$B$1:$Z$1,0),0)*VLOOKUP($B23,[1]Table2!$B$1:$Z$21,MATCH("xGA/90",[1]Table2!$B$1:$Z$1,0),0),"")</f>
        <v/>
      </c>
      <c r="MA92" s="41" t="str">
        <f>IFERROR(VLOOKUP(MA23,[1]Table2!$B$1:$Z$21,MATCH("xG/90",[1]Table2!$B$1:$Z$1,0),0)*VLOOKUP($B23,[1]Table2!$B$1:$Z$21,MATCH("xGA/90",[1]Table2!$B$1:$Z$1,0),0),"")</f>
        <v/>
      </c>
      <c r="MB92" s="41" t="str">
        <f>IFERROR(VLOOKUP(MB23,[1]Table2!$B$1:$Z$21,MATCH("xG/90",[1]Table2!$B$1:$Z$1,0),0)*VLOOKUP($B23,[1]Table2!$B$1:$Z$21,MATCH("xGA/90",[1]Table2!$B$1:$Z$1,0),0),"")</f>
        <v/>
      </c>
      <c r="MC92" s="41" t="str">
        <f>IFERROR(VLOOKUP(MC23,[1]Table2!$B$1:$Z$21,MATCH("xG/90",[1]Table2!$B$1:$Z$1,0),0)*VLOOKUP($B23,[1]Table2!$B$1:$Z$21,MATCH("xGA/90",[1]Table2!$B$1:$Z$1,0),0),"")</f>
        <v/>
      </c>
      <c r="MD92" s="41" t="str">
        <f>IFERROR(VLOOKUP(MD23,[1]Table2!$B$1:$Z$21,MATCH("xG/90",[1]Table2!$B$1:$Z$1,0),0)*VLOOKUP($B23,[1]Table2!$B$1:$Z$21,MATCH("xGA/90",[1]Table2!$B$1:$Z$1,0),0),"")</f>
        <v/>
      </c>
      <c r="ME92" s="41" t="str">
        <f>IFERROR(VLOOKUP(ME23,[1]Table2!$B$1:$Z$21,MATCH("xG/90",[1]Table2!$B$1:$Z$1,0),0)*VLOOKUP($B23,[1]Table2!$B$1:$Z$21,MATCH("xGA/90",[1]Table2!$B$1:$Z$1,0),0),"")</f>
        <v/>
      </c>
      <c r="MF92" s="41" t="str">
        <f>IFERROR(VLOOKUP(MF23,[1]Table2!$B$1:$Z$21,MATCH("xG/90",[1]Table2!$B$1:$Z$1,0),0)*VLOOKUP($B23,[1]Table2!$B$1:$Z$21,MATCH("xGA/90",[1]Table2!$B$1:$Z$1,0),0),"")</f>
        <v/>
      </c>
      <c r="MG92" s="41" t="str">
        <f>IFERROR(VLOOKUP(MG23,[1]Table2!$B$1:$Z$21,MATCH("xG/90",[1]Table2!$B$1:$Z$1,0),0)*VLOOKUP($B23,[1]Table2!$B$1:$Z$21,MATCH("xGA/90",[1]Table2!$B$1:$Z$1,0),0),"")</f>
        <v/>
      </c>
      <c r="MH92" s="41" t="str">
        <f>IFERROR(VLOOKUP(MH23,[1]Table2!$B$1:$Z$21,MATCH("xG/90",[1]Table2!$B$1:$Z$1,0),0)*VLOOKUP($B23,[1]Table2!$B$1:$Z$21,MATCH("xGA/90",[1]Table2!$B$1:$Z$1,0),0),"")</f>
        <v/>
      </c>
      <c r="MI92" s="41" t="str">
        <f>IFERROR(VLOOKUP(MI23,[1]Table2!$B$1:$Z$21,MATCH("xG/90",[1]Table2!$B$1:$Z$1,0),0)*VLOOKUP($B23,[1]Table2!$B$1:$Z$21,MATCH("xGA/90",[1]Table2!$B$1:$Z$1,0),0),"")</f>
        <v/>
      </c>
      <c r="MJ92" s="41" t="str">
        <f>IFERROR(VLOOKUP(MJ23,[1]Table2!$B$1:$Z$21,MATCH("xG/90",[1]Table2!$B$1:$Z$1,0),0)*VLOOKUP($B23,[1]Table2!$B$1:$Z$21,MATCH("xGA/90",[1]Table2!$B$1:$Z$1,0),0),"")</f>
        <v/>
      </c>
      <c r="MK92" s="41" t="str">
        <f>IFERROR(VLOOKUP(MK23,[1]Table2!$B$1:$Z$21,MATCH("xG/90",[1]Table2!$B$1:$Z$1,0),0)*VLOOKUP($B23,[1]Table2!$B$1:$Z$21,MATCH("xGA/90",[1]Table2!$B$1:$Z$1,0),0),"")</f>
        <v/>
      </c>
      <c r="ML92" s="41" t="str">
        <f>IFERROR(VLOOKUP(ML23,[1]Table2!$B$1:$Z$21,MATCH("xG/90",[1]Table2!$B$1:$Z$1,0),0)*VLOOKUP($B23,[1]Table2!$B$1:$Z$21,MATCH("xGA/90",[1]Table2!$B$1:$Z$1,0),0),"")</f>
        <v/>
      </c>
      <c r="MM92" s="41" t="str">
        <f>IFERROR(VLOOKUP(MM23,[1]Table2!$B$1:$Z$21,MATCH("xG/90",[1]Table2!$B$1:$Z$1,0),0)*VLOOKUP($B23,[1]Table2!$B$1:$Z$21,MATCH("xGA/90",[1]Table2!$B$1:$Z$1,0),0),"")</f>
        <v/>
      </c>
      <c r="MN92" s="41" t="str">
        <f>IFERROR(VLOOKUP(MN23,[1]Table2!$B$1:$Z$21,MATCH("xG/90",[1]Table2!$B$1:$Z$1,0),0)*VLOOKUP($B23,[1]Table2!$B$1:$Z$21,MATCH("xGA/90",[1]Table2!$B$1:$Z$1,0),0),"")</f>
        <v/>
      </c>
      <c r="MO92" s="41" t="str">
        <f>IFERROR(VLOOKUP(MO23,[1]Table2!$B$1:$Z$21,MATCH("xG/90",[1]Table2!$B$1:$Z$1,0),0)*VLOOKUP($B23,[1]Table2!$B$1:$Z$21,MATCH("xGA/90",[1]Table2!$B$1:$Z$1,0),0),"")</f>
        <v/>
      </c>
      <c r="MP92" s="41" t="str">
        <f>IFERROR(VLOOKUP(MP23,[1]Table2!$B$1:$Z$21,MATCH("xG/90",[1]Table2!$B$1:$Z$1,0),0)*VLOOKUP($B23,[1]Table2!$B$1:$Z$21,MATCH("xGA/90",[1]Table2!$B$1:$Z$1,0),0),"")</f>
        <v/>
      </c>
      <c r="MQ92" s="41" t="str">
        <f>IFERROR(VLOOKUP(MQ23,[1]Table2!$B$1:$Z$21,MATCH("xG/90",[1]Table2!$B$1:$Z$1,0),0)*VLOOKUP($B23,[1]Table2!$B$1:$Z$21,MATCH("xGA/90",[1]Table2!$B$1:$Z$1,0),0),"")</f>
        <v/>
      </c>
      <c r="MR92" s="41" t="str">
        <f>IFERROR(VLOOKUP(MR23,[1]Table2!$B$1:$Z$21,MATCH("xG/90",[1]Table2!$B$1:$Z$1,0),0)*VLOOKUP($B23,[1]Table2!$B$1:$Z$21,MATCH("xGA/90",[1]Table2!$B$1:$Z$1,0),0),"")</f>
        <v/>
      </c>
      <c r="MS92" s="41" t="str">
        <f>IFERROR(VLOOKUP(MS23,[1]Table2!$B$1:$Z$21,MATCH("xG/90",[1]Table2!$B$1:$Z$1,0),0)*VLOOKUP($B23,[1]Table2!$B$1:$Z$21,MATCH("xGA/90",[1]Table2!$B$1:$Z$1,0),0),"")</f>
        <v/>
      </c>
      <c r="MT92" s="41" t="str">
        <f>IFERROR(VLOOKUP(MT23,[1]Table2!$B$1:$Z$21,MATCH("xG/90",[1]Table2!$B$1:$Z$1,0),0)*VLOOKUP($B23,[1]Table2!$B$1:$Z$21,MATCH("xGA/90",[1]Table2!$B$1:$Z$1,0),0),"")</f>
        <v/>
      </c>
      <c r="MU92" s="41" t="str">
        <f>IFERROR(VLOOKUP(MU23,[1]Table2!$B$1:$Z$21,MATCH("xG/90",[1]Table2!$B$1:$Z$1,0),0)*VLOOKUP($B23,[1]Table2!$B$1:$Z$21,MATCH("xGA/90",[1]Table2!$B$1:$Z$1,0),0),"")</f>
        <v/>
      </c>
      <c r="MV92" s="41" t="str">
        <f>IFERROR(VLOOKUP(MV23,[1]Table2!$B$1:$Z$21,MATCH("xG/90",[1]Table2!$B$1:$Z$1,0),0)*VLOOKUP($B23,[1]Table2!$B$1:$Z$21,MATCH("xGA/90",[1]Table2!$B$1:$Z$1,0),0),"")</f>
        <v/>
      </c>
      <c r="MW92" s="41" t="str">
        <f>IFERROR(VLOOKUP(MW23,[1]Table2!$B$1:$Z$21,MATCH("xG/90",[1]Table2!$B$1:$Z$1,0),0)*VLOOKUP($B23,[1]Table2!$B$1:$Z$21,MATCH("xGA/90",[1]Table2!$B$1:$Z$1,0),0),"")</f>
        <v/>
      </c>
      <c r="MX92" s="41" t="str">
        <f>IFERROR(VLOOKUP(MX23,[1]Table2!$B$1:$Z$21,MATCH("xG/90",[1]Table2!$B$1:$Z$1,0),0)*VLOOKUP($B23,[1]Table2!$B$1:$Z$21,MATCH("xGA/90",[1]Table2!$B$1:$Z$1,0),0),"")</f>
        <v/>
      </c>
      <c r="MY92" s="41" t="str">
        <f>IFERROR(VLOOKUP(MY23,[1]Table2!$B$1:$Z$21,MATCH("xG/90",[1]Table2!$B$1:$Z$1,0),0)*VLOOKUP($B23,[1]Table2!$B$1:$Z$21,MATCH("xGA/90",[1]Table2!$B$1:$Z$1,0),0),"")</f>
        <v/>
      </c>
      <c r="MZ92" s="41" t="str">
        <f>IFERROR(VLOOKUP(MZ23,[1]Table2!$B$1:$Z$21,MATCH("xG/90",[1]Table2!$B$1:$Z$1,0),0)*VLOOKUP($B23,[1]Table2!$B$1:$Z$21,MATCH("xGA/90",[1]Table2!$B$1:$Z$1,0),0),"")</f>
        <v/>
      </c>
      <c r="NA92" s="41" t="str">
        <f>IFERROR(VLOOKUP(NA23,[1]Table2!$B$1:$Z$21,MATCH("xG/90",[1]Table2!$B$1:$Z$1,0),0)*VLOOKUP($B23,[1]Table2!$B$1:$Z$21,MATCH("xGA/90",[1]Table2!$B$1:$Z$1,0),0),"")</f>
        <v/>
      </c>
      <c r="NB92" s="41" t="str">
        <f>IFERROR(VLOOKUP(NB23,[1]Table2!$B$1:$Z$21,MATCH("xG/90",[1]Table2!$B$1:$Z$1,0),0)*VLOOKUP($B23,[1]Table2!$B$1:$Z$21,MATCH("xGA/90",[1]Table2!$B$1:$Z$1,0),0),"")</f>
        <v/>
      </c>
      <c r="NC92" s="41" t="str">
        <f>IFERROR(VLOOKUP(NC23,[1]Table2!$B$1:$Z$21,MATCH("xG/90",[1]Table2!$B$1:$Z$1,0),0)*VLOOKUP($B23,[1]Table2!$B$1:$Z$21,MATCH("xGA/90",[1]Table2!$B$1:$Z$1,0),0),"")</f>
        <v/>
      </c>
      <c r="NE92" s="40">
        <f t="shared" si="2"/>
        <v>-0.46</v>
      </c>
      <c r="NF92" s="41" t="str">
        <f>IFERROR(VLOOKUP(NF23,[1]Table2!$B$1:$Z$21,MATCH("xG/90",[1]Table2!$B$1:$Z$1,0),0)*VLOOKUP($B23,[1]Table2!$B$1:$Z$21,MATCH("xGA/90",[1]Table2!$B$1:$Z$1,0),0),"")</f>
        <v/>
      </c>
      <c r="NG92" s="41" t="str">
        <f>IFERROR(VLOOKUP(NG23,[1]Table2!$B$1:$Z$21,MATCH("xG/90",[1]Table2!$B$1:$Z$1,0),0)*VLOOKUP($B23,[1]Table2!$B$1:$Z$21,MATCH("xGA/90",[1]Table2!$B$1:$Z$1,0),0),"")</f>
        <v/>
      </c>
      <c r="NH92" s="41">
        <f>IFERROR(VLOOKUP(NH23,[1]Table2!$B$1:$Z$21,MATCH("xG/90",[1]Table2!$B$1:$Z$1,0),0)*VLOOKUP($B23,[1]Table2!$B$1:$Z$21,MATCH("xGA/90",[1]Table2!$B$1:$Z$1,0),0),"")</f>
        <v>1.809375</v>
      </c>
      <c r="NI92" s="41">
        <f>IFERROR(VLOOKUP(NI23,[1]Table2!$B$1:$Z$21,MATCH("xG/90",[1]Table2!$B$1:$Z$1,0),0)*VLOOKUP($B23,[1]Table2!$B$1:$Z$21,MATCH("xGA/90",[1]Table2!$B$1:$Z$1,0),0),"")</f>
        <v>1.8027832031250002</v>
      </c>
      <c r="NJ92" s="41">
        <f>IFERROR(VLOOKUP(NJ23,[1]Table2!$B$1:$Z$21,MATCH("xG/90",[1]Table2!$B$1:$Z$1,0),0)*VLOOKUP($B23,[1]Table2!$B$1:$Z$21,MATCH("xGA/90",[1]Table2!$B$1:$Z$1,0),0),"")</f>
        <v>1.8345703124999999</v>
      </c>
    </row>
  </sheetData>
  <mergeCells count="1">
    <mergeCell ref="NH3:NJ3"/>
  </mergeCells>
  <conditionalFormatting sqref="C4:NC23">
    <cfRule type="expression" dxfId="1126" priority="386">
      <formula>AND(B4="",C4="",D4="")</formula>
    </cfRule>
  </conditionalFormatting>
  <conditionalFormatting sqref="C4:NB23">
    <cfRule type="expression" dxfId="1125" priority="333">
      <formula>AND(B4&lt;&gt;"",E4&lt;&gt;"")</formula>
    </cfRule>
  </conditionalFormatting>
  <conditionalFormatting sqref="C4:NC23">
    <cfRule type="expression" dxfId="1124" priority="332">
      <formula>AND(A4&lt;&gt;"",D4&lt;&gt;"")</formula>
    </cfRule>
  </conditionalFormatting>
  <conditionalFormatting sqref="C4:NB23">
    <cfRule type="expression" dxfId="1123" priority="387">
      <formula>AND(C4="",D4="",E4="")</formula>
    </cfRule>
    <cfRule type="expression" dxfId="1122" priority="388">
      <formula>AND(A4="",B4="",C4="")</formula>
    </cfRule>
  </conditionalFormatting>
  <conditionalFormatting sqref="B27:B46">
    <cfRule type="containsText" dxfId="1121" priority="363" operator="containsText" text="WOL">
      <formula>NOT(ISERROR(SEARCH("WOL",B27)))</formula>
    </cfRule>
    <cfRule type="containsText" dxfId="1120" priority="364" operator="containsText" text="WHU">
      <formula>NOT(ISERROR(SEARCH("WHU",B27)))</formula>
    </cfRule>
    <cfRule type="containsText" dxfId="1119" priority="365" operator="containsText" text="TOT">
      <formula>NOT(ISERROR(SEARCH("TOT",B27)))</formula>
    </cfRule>
    <cfRule type="containsText" dxfId="1118" priority="366" operator="containsText" text="SOU">
      <formula>NOT(ISERROR(SEARCH("SOU",B27)))</formula>
    </cfRule>
    <cfRule type="containsText" dxfId="1117" priority="367" operator="containsText" text="NFO">
      <formula>NOT(ISERROR(SEARCH("NFO",B27)))</formula>
    </cfRule>
    <cfRule type="containsText" dxfId="1116" priority="368" operator="containsText" text="NEW">
      <formula>NOT(ISERROR(SEARCH("NEW",B27)))</formula>
    </cfRule>
    <cfRule type="containsText" dxfId="1115" priority="369" operator="containsText" text="MUN">
      <formula>NOT(ISERROR(SEARCH("MUN",B27)))</formula>
    </cfRule>
    <cfRule type="containsText" dxfId="1114" priority="370" operator="containsText" text="MCI">
      <formula>NOT(ISERROR(SEARCH("MCI",B27)))</formula>
    </cfRule>
    <cfRule type="containsText" dxfId="1113" priority="371" operator="containsText" text="LIV">
      <formula>NOT(ISERROR(SEARCH("LIV",B27)))</formula>
    </cfRule>
    <cfRule type="containsText" dxfId="1112" priority="372" operator="containsText" text="LEI">
      <formula>NOT(ISERROR(SEARCH("LEI",B27)))</formula>
    </cfRule>
    <cfRule type="containsText" dxfId="1111" priority="373" operator="containsText" text="LEE">
      <formula>NOT(ISERROR(SEARCH("LEE",B27)))</formula>
    </cfRule>
    <cfRule type="containsText" dxfId="1110" priority="374" operator="containsText" text="FUL">
      <formula>NOT(ISERROR(SEARCH("FUL",B27)))</formula>
    </cfRule>
    <cfRule type="containsText" dxfId="1109" priority="375" operator="containsText" text="EVE">
      <formula>NOT(ISERROR(SEARCH("EVE",B27)))</formula>
    </cfRule>
    <cfRule type="containsText" dxfId="1108" priority="376" operator="containsText" text="CRY">
      <formula>NOT(ISERROR(SEARCH("CRY",B27)))</formula>
    </cfRule>
    <cfRule type="containsText" dxfId="1107" priority="377" operator="containsText" text="CHE">
      <formula>NOT(ISERROR(SEARCH("CHE",B27)))</formula>
    </cfRule>
    <cfRule type="containsText" dxfId="1106" priority="378" operator="containsText" text="BHA">
      <formula>NOT(ISERROR(SEARCH("BHA",B27)))</formula>
    </cfRule>
    <cfRule type="containsText" dxfId="1105" priority="379" operator="containsText" text="BRE">
      <formula>NOT(ISERROR(SEARCH("BRE",B27)))</formula>
    </cfRule>
    <cfRule type="containsText" dxfId="1104" priority="380" operator="containsText" text="BOU">
      <formula>NOT(ISERROR(SEARCH("BOU",B27)))</formula>
    </cfRule>
    <cfRule type="containsText" dxfId="1103" priority="381" operator="containsText" text="&quot;H&quot;">
      <formula>NOT(ISERROR(SEARCH("""H""",B27)))</formula>
    </cfRule>
    <cfRule type="containsText" dxfId="1102" priority="382" operator="containsText" text="AVL">
      <formula>NOT(ISERROR(SEARCH("AVL",B27)))</formula>
    </cfRule>
    <cfRule type="containsText" dxfId="1101" priority="383" operator="containsText" text="ARS">
      <formula>NOT(ISERROR(SEARCH("ARS",B27)))</formula>
    </cfRule>
  </conditionalFormatting>
  <conditionalFormatting sqref="C27:NC46">
    <cfRule type="colorScale" priority="284">
      <colorScale>
        <cfvo type="min"/>
        <cfvo type="percentile" val="50"/>
        <cfvo type="max"/>
        <color theme="1"/>
        <color theme="0" tint="-0.499984740745262"/>
        <color theme="0" tint="-4.9989318521683403E-2"/>
      </colorScale>
    </cfRule>
    <cfRule type="containsText" dxfId="1100" priority="342" operator="containsText" text="WOL">
      <formula>NOT(ISERROR(SEARCH("WOL",C27)))</formula>
    </cfRule>
    <cfRule type="containsText" dxfId="1099" priority="343" operator="containsText" text="WHU">
      <formula>NOT(ISERROR(SEARCH("WHU",C27)))</formula>
    </cfRule>
    <cfRule type="containsText" dxfId="1098" priority="344" operator="containsText" text="TOT">
      <formula>NOT(ISERROR(SEARCH("TOT",C27)))</formula>
    </cfRule>
    <cfRule type="containsText" dxfId="1097" priority="345" operator="containsText" text="SOU">
      <formula>NOT(ISERROR(SEARCH("SOU",C27)))</formula>
    </cfRule>
    <cfRule type="containsText" dxfId="1096" priority="346" operator="containsText" text="NFO">
      <formula>NOT(ISERROR(SEARCH("NFO",C27)))</formula>
    </cfRule>
    <cfRule type="containsText" dxfId="1095" priority="347" operator="containsText" text="NEW">
      <formula>NOT(ISERROR(SEARCH("NEW",C27)))</formula>
    </cfRule>
    <cfRule type="containsText" dxfId="1094" priority="348" operator="containsText" text="MUN">
      <formula>NOT(ISERROR(SEARCH("MUN",C27)))</formula>
    </cfRule>
    <cfRule type="containsText" dxfId="1093" priority="349" operator="containsText" text="MCI">
      <formula>NOT(ISERROR(SEARCH("MCI",C27)))</formula>
    </cfRule>
    <cfRule type="containsText" dxfId="1092" priority="350" operator="containsText" text="LIV">
      <formula>NOT(ISERROR(SEARCH("LIV",C27)))</formula>
    </cfRule>
    <cfRule type="containsText" dxfId="1091" priority="351" operator="containsText" text="LEI">
      <formula>NOT(ISERROR(SEARCH("LEI",C27)))</formula>
    </cfRule>
    <cfRule type="containsText" dxfId="1090" priority="352" operator="containsText" text="LEE">
      <formula>NOT(ISERROR(SEARCH("LEE",C27)))</formula>
    </cfRule>
    <cfRule type="containsText" dxfId="1089" priority="353" operator="containsText" text="FUL">
      <formula>NOT(ISERROR(SEARCH("FUL",C27)))</formula>
    </cfRule>
    <cfRule type="containsText" dxfId="1088" priority="354" operator="containsText" text="EVE">
      <formula>NOT(ISERROR(SEARCH("EVE",C27)))</formula>
    </cfRule>
    <cfRule type="containsText" dxfId="1087" priority="355" operator="containsText" text="CRY">
      <formula>NOT(ISERROR(SEARCH("CRY",C27)))</formula>
    </cfRule>
    <cfRule type="containsText" dxfId="1086" priority="356" operator="containsText" text="CHE">
      <formula>NOT(ISERROR(SEARCH("CHE",C27)))</formula>
    </cfRule>
    <cfRule type="containsText" dxfId="1085" priority="357" operator="containsText" text="BHA">
      <formula>NOT(ISERROR(SEARCH("BHA",C27)))</formula>
    </cfRule>
    <cfRule type="containsText" dxfId="1084" priority="358" operator="containsText" text="BRE">
      <formula>NOT(ISERROR(SEARCH("BRE",C27)))</formula>
    </cfRule>
    <cfRule type="containsText" dxfId="1083" priority="359" operator="containsText" text="BOU">
      <formula>NOT(ISERROR(SEARCH("BOU",C27)))</formula>
    </cfRule>
    <cfRule type="containsText" dxfId="1082" priority="360" operator="containsText" text="&quot;H&quot;">
      <formula>NOT(ISERROR(SEARCH("""H""",C27)))</formula>
    </cfRule>
    <cfRule type="containsText" dxfId="1081" priority="361" operator="containsText" text="AVL">
      <formula>NOT(ISERROR(SEARCH("AVL",C27)))</formula>
    </cfRule>
    <cfRule type="containsText" dxfId="1080" priority="362" operator="containsText" text="ARS">
      <formula>NOT(ISERROR(SEARCH("ARS",C27)))</formula>
    </cfRule>
  </conditionalFormatting>
  <conditionalFormatting sqref="C27:NC46">
    <cfRule type="expression" dxfId="1079" priority="341">
      <formula>AND(B27="",C27="",D27="")</formula>
    </cfRule>
  </conditionalFormatting>
  <conditionalFormatting sqref="C27:NB46 C50:NB69 C73:NB92">
    <cfRule type="expression" dxfId="1078" priority="337">
      <formula>AND(A27="",B27="",C27="")</formula>
    </cfRule>
    <cfRule type="expression" dxfId="1077" priority="338">
      <formula>AND(C27="",D27="",E27="")</formula>
    </cfRule>
  </conditionalFormatting>
  <conditionalFormatting sqref="C4:NC23">
    <cfRule type="expression" dxfId="1076" priority="293">
      <formula>C27&lt;1</formula>
    </cfRule>
    <cfRule type="expression" dxfId="1075" priority="294">
      <formula>AND(C27&gt;1,C27&lt;1.5)</formula>
    </cfRule>
    <cfRule type="expression" dxfId="1074" priority="295">
      <formula>AND(C27&gt;1.5,C27&lt;2)</formula>
    </cfRule>
    <cfRule type="expression" dxfId="1073" priority="296">
      <formula>AND(C27&gt;2,C27&lt;2.5)</formula>
    </cfRule>
    <cfRule type="expression" dxfId="1072" priority="298">
      <formula>AND(C27&gt;2.5,C27&lt;3)</formula>
    </cfRule>
    <cfRule type="expression" dxfId="1071" priority="328">
      <formula>AND(C27&gt;3,C27&lt;4)</formula>
    </cfRule>
  </conditionalFormatting>
  <conditionalFormatting sqref="C4:NA23">
    <cfRule type="expression" dxfId="1070" priority="331">
      <formula>AND(B4&lt;&gt;"",F4&lt;&gt;"")</formula>
    </cfRule>
  </conditionalFormatting>
  <conditionalFormatting sqref="C4:NB23">
    <cfRule type="expression" dxfId="1069" priority="330">
      <formula>AND(A4&lt;&gt;"",E4&lt;&gt;"")</formula>
    </cfRule>
  </conditionalFormatting>
  <conditionalFormatting sqref="C4:NC23">
    <cfRule type="expression" dxfId="1068" priority="329">
      <formula>AND(XFD4&lt;&gt;"",D4&lt;&gt;"")</formula>
    </cfRule>
  </conditionalFormatting>
  <conditionalFormatting sqref="NK3:XFD3 A3:NH3">
    <cfRule type="containsText" dxfId="1067" priority="320" operator="containsText" text="EU">
      <formula>NOT(ISERROR(SEARCH("EU",A3)))</formula>
    </cfRule>
    <cfRule type="containsText" dxfId="1066" priority="321" operator="containsText" text="UCL">
      <formula>NOT(ISERROR(SEARCH("UCL",A3)))</formula>
    </cfRule>
    <cfRule type="containsText" dxfId="1065" priority="322" operator="containsText" text="EFL">
      <formula>NOT(ISERROR(SEARCH("EFL",A3)))</formula>
    </cfRule>
    <cfRule type="containsText" dxfId="1064" priority="323" operator="containsText" text="FA">
      <formula>NOT(ISERROR(SEARCH("FA",A3)))</formula>
    </cfRule>
    <cfRule type="containsBlanks" dxfId="1063" priority="325">
      <formula>LEN(TRIM(A3))=0</formula>
    </cfRule>
  </conditionalFormatting>
  <conditionalFormatting sqref="A2:XFD2">
    <cfRule type="timePeriod" dxfId="1062" priority="324" timePeriod="today">
      <formula>FLOOR(A2,1)=TODAY()</formula>
    </cfRule>
  </conditionalFormatting>
  <conditionalFormatting sqref="C4:NC23">
    <cfRule type="expression" dxfId="1061" priority="277">
      <formula>LEN(C4)&gt;3</formula>
    </cfRule>
  </conditionalFormatting>
  <conditionalFormatting sqref="C4:NC23">
    <cfRule type="containsText" dxfId="1060" priority="276" operator="containsText" text="jax">
      <formula>NOT(ISERROR(SEARCH("jax",C4)))</formula>
    </cfRule>
  </conditionalFormatting>
  <conditionalFormatting sqref="C4:NC23">
    <cfRule type="containsText" dxfId="1059" priority="271" operator="containsText" text="FCS">
      <formula>NOT(ISERROR(SEARCH("FCS",C4)))</formula>
    </cfRule>
    <cfRule type="containsText" dxfId="1058" priority="272" operator="containsText" text="Aja">
      <formula>NOT(ISERROR(SEARCH("Aja",C4)))</formula>
    </cfRule>
    <cfRule type="containsText" dxfId="1057" priority="273" operator="containsText" text="CSB">
      <formula>NOT(ISERROR(SEARCH("CSB",C4)))</formula>
    </cfRule>
  </conditionalFormatting>
  <conditionalFormatting sqref="C27:NC46">
    <cfRule type="expression" dxfId="1056" priority="292">
      <formula>AND(C27="",D27="")</formula>
    </cfRule>
  </conditionalFormatting>
  <conditionalFormatting sqref="C27:NC46">
    <cfRule type="expression" dxfId="1055" priority="291">
      <formula>AND(B27="",C27="")</formula>
    </cfRule>
  </conditionalFormatting>
  <conditionalFormatting sqref="B4:B23">
    <cfRule type="expression" dxfId="1054" priority="285">
      <formula>AND(B27&gt;0.5,B27&lt;1)</formula>
    </cfRule>
    <cfRule type="expression" dxfId="1053" priority="286">
      <formula>AND(B27&gt;0,B27&lt;0.5)</formula>
    </cfRule>
    <cfRule type="expression" dxfId="1052" priority="287">
      <formula>AND(B27&gt;-0.5,B27&lt;0)</formula>
    </cfRule>
    <cfRule type="expression" dxfId="1051" priority="290">
      <formula>B27&gt;1</formula>
    </cfRule>
  </conditionalFormatting>
  <conditionalFormatting sqref="B4:B23">
    <cfRule type="expression" dxfId="1050" priority="288">
      <formula>AND(B27&gt;-1,B27&lt;-0.5)</formula>
    </cfRule>
    <cfRule type="expression" dxfId="1049" priority="289">
      <formula>B27&lt;-1</formula>
    </cfRule>
  </conditionalFormatting>
  <conditionalFormatting sqref="C4:NC23">
    <cfRule type="expression" dxfId="1048" priority="334">
      <formula>SEARCH("EU",C$3)</formula>
    </cfRule>
    <cfRule type="expression" dxfId="1047" priority="335">
      <formula>SEARCH("UCL",C$3)</formula>
    </cfRule>
  </conditionalFormatting>
  <conditionalFormatting sqref="HB4:HG5">
    <cfRule type="expression" dxfId="1046" priority="274">
      <formula>SEARCH("UCL",HB$3)</formula>
    </cfRule>
    <cfRule type="expression" dxfId="1045" priority="275">
      <formula>SEARCH("EU",HB$3)</formula>
    </cfRule>
  </conditionalFormatting>
  <conditionalFormatting sqref="C4:NC23">
    <cfRule type="expression" dxfId="1044" priority="336">
      <formula>SEARCH("EFL",C$3)</formula>
    </cfRule>
    <cfRule type="expression" dxfId="1043" priority="384">
      <formula>SEARCH("FA",C$3)</formula>
    </cfRule>
  </conditionalFormatting>
  <conditionalFormatting sqref="C4:NC23">
    <cfRule type="expression" dxfId="1042" priority="385">
      <formula>SEARCH("INT",C$3)</formula>
    </cfRule>
  </conditionalFormatting>
  <conditionalFormatting sqref="B50:B69">
    <cfRule type="containsText" dxfId="1041" priority="250" operator="containsText" text="WOL">
      <formula>NOT(ISERROR(SEARCH("WOL",B50)))</formula>
    </cfRule>
    <cfRule type="containsText" dxfId="1040" priority="251" operator="containsText" text="WHU">
      <formula>NOT(ISERROR(SEARCH("WHU",B50)))</formula>
    </cfRule>
    <cfRule type="containsText" dxfId="1039" priority="252" operator="containsText" text="TOT">
      <formula>NOT(ISERROR(SEARCH("TOT",B50)))</formula>
    </cfRule>
    <cfRule type="containsText" dxfId="1038" priority="253" operator="containsText" text="SOU">
      <formula>NOT(ISERROR(SEARCH("SOU",B50)))</formula>
    </cfRule>
    <cfRule type="containsText" dxfId="1037" priority="254" operator="containsText" text="NFO">
      <formula>NOT(ISERROR(SEARCH("NFO",B50)))</formula>
    </cfRule>
    <cfRule type="containsText" dxfId="1036" priority="255" operator="containsText" text="NEW">
      <formula>NOT(ISERROR(SEARCH("NEW",B50)))</formula>
    </cfRule>
    <cfRule type="containsText" dxfId="1035" priority="256" operator="containsText" text="MUN">
      <formula>NOT(ISERROR(SEARCH("MUN",B50)))</formula>
    </cfRule>
    <cfRule type="containsText" dxfId="1034" priority="257" operator="containsText" text="MCI">
      <formula>NOT(ISERROR(SEARCH("MCI",B50)))</formula>
    </cfRule>
    <cfRule type="containsText" dxfId="1033" priority="258" operator="containsText" text="LIV">
      <formula>NOT(ISERROR(SEARCH("LIV",B50)))</formula>
    </cfRule>
    <cfRule type="containsText" dxfId="1032" priority="259" operator="containsText" text="LEI">
      <formula>NOT(ISERROR(SEARCH("LEI",B50)))</formula>
    </cfRule>
    <cfRule type="containsText" dxfId="1031" priority="260" operator="containsText" text="LEE">
      <formula>NOT(ISERROR(SEARCH("LEE",B50)))</formula>
    </cfRule>
    <cfRule type="containsText" dxfId="1030" priority="261" operator="containsText" text="FUL">
      <formula>NOT(ISERROR(SEARCH("FUL",B50)))</formula>
    </cfRule>
    <cfRule type="containsText" dxfId="1029" priority="262" operator="containsText" text="EVE">
      <formula>NOT(ISERROR(SEARCH("EVE",B50)))</formula>
    </cfRule>
    <cfRule type="containsText" dxfId="1028" priority="263" operator="containsText" text="CRY">
      <formula>NOT(ISERROR(SEARCH("CRY",B50)))</formula>
    </cfRule>
    <cfRule type="containsText" dxfId="1027" priority="264" operator="containsText" text="CHE">
      <formula>NOT(ISERROR(SEARCH("CHE",B50)))</formula>
    </cfRule>
    <cfRule type="containsText" dxfId="1026" priority="265" operator="containsText" text="BHA">
      <formula>NOT(ISERROR(SEARCH("BHA",B50)))</formula>
    </cfRule>
    <cfRule type="containsText" dxfId="1025" priority="266" operator="containsText" text="BRE">
      <formula>NOT(ISERROR(SEARCH("BRE",B50)))</formula>
    </cfRule>
    <cfRule type="containsText" dxfId="1024" priority="267" operator="containsText" text="BOU">
      <formula>NOT(ISERROR(SEARCH("BOU",B50)))</formula>
    </cfRule>
    <cfRule type="containsText" dxfId="1023" priority="268" operator="containsText" text="&quot;H&quot;">
      <formula>NOT(ISERROR(SEARCH("""H""",B50)))</formula>
    </cfRule>
    <cfRule type="containsText" dxfId="1022" priority="269" operator="containsText" text="AVL">
      <formula>NOT(ISERROR(SEARCH("AVL",B50)))</formula>
    </cfRule>
    <cfRule type="containsText" dxfId="1021" priority="270" operator="containsText" text="ARS">
      <formula>NOT(ISERROR(SEARCH("ARS",B50)))</formula>
    </cfRule>
  </conditionalFormatting>
  <conditionalFormatting sqref="C50:NC69">
    <cfRule type="colorScale" priority="223">
      <colorScale>
        <cfvo type="min"/>
        <cfvo type="percentile" val="50"/>
        <cfvo type="max"/>
        <color theme="1"/>
        <color theme="0" tint="-0.499984740745262"/>
        <color theme="0" tint="-4.9989318521683403E-2"/>
      </colorScale>
    </cfRule>
    <cfRule type="containsText" dxfId="1020" priority="229" operator="containsText" text="WOL">
      <formula>NOT(ISERROR(SEARCH("WOL",C50)))</formula>
    </cfRule>
    <cfRule type="containsText" dxfId="1019" priority="230" operator="containsText" text="WHU">
      <formula>NOT(ISERROR(SEARCH("WHU",C50)))</formula>
    </cfRule>
    <cfRule type="containsText" dxfId="1018" priority="231" operator="containsText" text="TOT">
      <formula>NOT(ISERROR(SEARCH("TOT",C50)))</formula>
    </cfRule>
    <cfRule type="containsText" dxfId="1017" priority="232" operator="containsText" text="SOU">
      <formula>NOT(ISERROR(SEARCH("SOU",C50)))</formula>
    </cfRule>
    <cfRule type="containsText" dxfId="1016" priority="233" operator="containsText" text="NFO">
      <formula>NOT(ISERROR(SEARCH("NFO",C50)))</formula>
    </cfRule>
    <cfRule type="containsText" dxfId="1015" priority="234" operator="containsText" text="NEW">
      <formula>NOT(ISERROR(SEARCH("NEW",C50)))</formula>
    </cfRule>
    <cfRule type="containsText" dxfId="1014" priority="235" operator="containsText" text="MUN">
      <formula>NOT(ISERROR(SEARCH("MUN",C50)))</formula>
    </cfRule>
    <cfRule type="containsText" dxfId="1013" priority="236" operator="containsText" text="MCI">
      <formula>NOT(ISERROR(SEARCH("MCI",C50)))</formula>
    </cfRule>
    <cfRule type="containsText" dxfId="1012" priority="237" operator="containsText" text="LIV">
      <formula>NOT(ISERROR(SEARCH("LIV",C50)))</formula>
    </cfRule>
    <cfRule type="containsText" dxfId="1011" priority="238" operator="containsText" text="LEI">
      <formula>NOT(ISERROR(SEARCH("LEI",C50)))</formula>
    </cfRule>
    <cfRule type="containsText" dxfId="1010" priority="239" operator="containsText" text="LEE">
      <formula>NOT(ISERROR(SEARCH("LEE",C50)))</formula>
    </cfRule>
    <cfRule type="containsText" dxfId="1009" priority="240" operator="containsText" text="FUL">
      <formula>NOT(ISERROR(SEARCH("FUL",C50)))</formula>
    </cfRule>
    <cfRule type="containsText" dxfId="1008" priority="241" operator="containsText" text="EVE">
      <formula>NOT(ISERROR(SEARCH("EVE",C50)))</formula>
    </cfRule>
    <cfRule type="containsText" dxfId="1007" priority="242" operator="containsText" text="CRY">
      <formula>NOT(ISERROR(SEARCH("CRY",C50)))</formula>
    </cfRule>
    <cfRule type="containsText" dxfId="1006" priority="243" operator="containsText" text="CHE">
      <formula>NOT(ISERROR(SEARCH("CHE",C50)))</formula>
    </cfRule>
    <cfRule type="containsText" dxfId="1005" priority="244" operator="containsText" text="BHA">
      <formula>NOT(ISERROR(SEARCH("BHA",C50)))</formula>
    </cfRule>
    <cfRule type="containsText" dxfId="1004" priority="245" operator="containsText" text="BRE">
      <formula>NOT(ISERROR(SEARCH("BRE",C50)))</formula>
    </cfRule>
    <cfRule type="containsText" dxfId="1003" priority="246" operator="containsText" text="BOU">
      <formula>NOT(ISERROR(SEARCH("BOU",C50)))</formula>
    </cfRule>
    <cfRule type="containsText" dxfId="1002" priority="247" operator="containsText" text="&quot;H&quot;">
      <formula>NOT(ISERROR(SEARCH("""H""",C50)))</formula>
    </cfRule>
    <cfRule type="containsText" dxfId="1001" priority="248" operator="containsText" text="AVL">
      <formula>NOT(ISERROR(SEARCH("AVL",C50)))</formula>
    </cfRule>
    <cfRule type="containsText" dxfId="1000" priority="249" operator="containsText" text="ARS">
      <formula>NOT(ISERROR(SEARCH("ARS",C50)))</formula>
    </cfRule>
  </conditionalFormatting>
  <conditionalFormatting sqref="C50:NC69">
    <cfRule type="expression" dxfId="999" priority="228">
      <formula>AND(B50="",C50="",D50="")</formula>
    </cfRule>
  </conditionalFormatting>
  <conditionalFormatting sqref="C50:NC69">
    <cfRule type="expression" dxfId="998" priority="225">
      <formula>AND(C50="",D50="")</formula>
    </cfRule>
  </conditionalFormatting>
  <conditionalFormatting sqref="C50:NC69">
    <cfRule type="expression" dxfId="997" priority="224">
      <formula>AND(B50="",C50="")</formula>
    </cfRule>
  </conditionalFormatting>
  <conditionalFormatting sqref="B73:B92">
    <cfRule type="containsText" dxfId="996" priority="202" operator="containsText" text="WOL">
      <formula>NOT(ISERROR(SEARCH("WOL",B73)))</formula>
    </cfRule>
    <cfRule type="containsText" dxfId="995" priority="203" operator="containsText" text="WHU">
      <formula>NOT(ISERROR(SEARCH("WHU",B73)))</formula>
    </cfRule>
    <cfRule type="containsText" dxfId="994" priority="204" operator="containsText" text="TOT">
      <formula>NOT(ISERROR(SEARCH("TOT",B73)))</formula>
    </cfRule>
    <cfRule type="containsText" dxfId="993" priority="205" operator="containsText" text="SOU">
      <formula>NOT(ISERROR(SEARCH("SOU",B73)))</formula>
    </cfRule>
    <cfRule type="containsText" dxfId="992" priority="206" operator="containsText" text="NFO">
      <formula>NOT(ISERROR(SEARCH("NFO",B73)))</formula>
    </cfRule>
    <cfRule type="containsText" dxfId="991" priority="207" operator="containsText" text="NEW">
      <formula>NOT(ISERROR(SEARCH("NEW",B73)))</formula>
    </cfRule>
    <cfRule type="containsText" dxfId="990" priority="208" operator="containsText" text="MUN">
      <formula>NOT(ISERROR(SEARCH("MUN",B73)))</formula>
    </cfRule>
    <cfRule type="containsText" dxfId="989" priority="209" operator="containsText" text="MCI">
      <formula>NOT(ISERROR(SEARCH("MCI",B73)))</formula>
    </cfRule>
    <cfRule type="containsText" dxfId="988" priority="210" operator="containsText" text="LIV">
      <formula>NOT(ISERROR(SEARCH("LIV",B73)))</formula>
    </cfRule>
    <cfRule type="containsText" dxfId="987" priority="211" operator="containsText" text="LEI">
      <formula>NOT(ISERROR(SEARCH("LEI",B73)))</formula>
    </cfRule>
    <cfRule type="containsText" dxfId="986" priority="212" operator="containsText" text="LEE">
      <formula>NOT(ISERROR(SEARCH("LEE",B73)))</formula>
    </cfRule>
    <cfRule type="containsText" dxfId="985" priority="213" operator="containsText" text="FUL">
      <formula>NOT(ISERROR(SEARCH("FUL",B73)))</formula>
    </cfRule>
    <cfRule type="containsText" dxfId="984" priority="214" operator="containsText" text="EVE">
      <formula>NOT(ISERROR(SEARCH("EVE",B73)))</formula>
    </cfRule>
    <cfRule type="containsText" dxfId="983" priority="215" operator="containsText" text="CRY">
      <formula>NOT(ISERROR(SEARCH("CRY",B73)))</formula>
    </cfRule>
    <cfRule type="containsText" dxfId="982" priority="216" operator="containsText" text="CHE">
      <formula>NOT(ISERROR(SEARCH("CHE",B73)))</formula>
    </cfRule>
    <cfRule type="containsText" dxfId="981" priority="217" operator="containsText" text="BHA">
      <formula>NOT(ISERROR(SEARCH("BHA",B73)))</formula>
    </cfRule>
    <cfRule type="containsText" dxfId="980" priority="218" operator="containsText" text="BRE">
      <formula>NOT(ISERROR(SEARCH("BRE",B73)))</formula>
    </cfRule>
    <cfRule type="containsText" dxfId="979" priority="219" operator="containsText" text="BOU">
      <formula>NOT(ISERROR(SEARCH("BOU",B73)))</formula>
    </cfRule>
    <cfRule type="containsText" dxfId="978" priority="220" operator="containsText" text="&quot;H&quot;">
      <formula>NOT(ISERROR(SEARCH("""H""",B73)))</formula>
    </cfRule>
    <cfRule type="containsText" dxfId="977" priority="221" operator="containsText" text="AVL">
      <formula>NOT(ISERROR(SEARCH("AVL",B73)))</formula>
    </cfRule>
    <cfRule type="containsText" dxfId="976" priority="222" operator="containsText" text="ARS">
      <formula>NOT(ISERROR(SEARCH("ARS",B73)))</formula>
    </cfRule>
  </conditionalFormatting>
  <conditionalFormatting sqref="C73:NC92">
    <cfRule type="colorScale" priority="175">
      <colorScale>
        <cfvo type="min"/>
        <cfvo type="percentile" val="50"/>
        <cfvo type="max"/>
        <color theme="0" tint="-4.9989318521683403E-2"/>
        <color theme="0" tint="-0.499984740745262"/>
        <color theme="1"/>
      </colorScale>
    </cfRule>
    <cfRule type="containsText" dxfId="975" priority="181" operator="containsText" text="WOL">
      <formula>NOT(ISERROR(SEARCH("WOL",C73)))</formula>
    </cfRule>
    <cfRule type="containsText" dxfId="974" priority="182" operator="containsText" text="WHU">
      <formula>NOT(ISERROR(SEARCH("WHU",C73)))</formula>
    </cfRule>
    <cfRule type="containsText" dxfId="973" priority="183" operator="containsText" text="TOT">
      <formula>NOT(ISERROR(SEARCH("TOT",C73)))</formula>
    </cfRule>
    <cfRule type="containsText" dxfId="972" priority="184" operator="containsText" text="SOU">
      <formula>NOT(ISERROR(SEARCH("SOU",C73)))</formula>
    </cfRule>
    <cfRule type="containsText" dxfId="971" priority="185" operator="containsText" text="NFO">
      <formula>NOT(ISERROR(SEARCH("NFO",C73)))</formula>
    </cfRule>
    <cfRule type="containsText" dxfId="970" priority="186" operator="containsText" text="NEW">
      <formula>NOT(ISERROR(SEARCH("NEW",C73)))</formula>
    </cfRule>
    <cfRule type="containsText" dxfId="969" priority="187" operator="containsText" text="MUN">
      <formula>NOT(ISERROR(SEARCH("MUN",C73)))</formula>
    </cfRule>
    <cfRule type="containsText" dxfId="968" priority="188" operator="containsText" text="MCI">
      <formula>NOT(ISERROR(SEARCH("MCI",C73)))</formula>
    </cfRule>
    <cfRule type="containsText" dxfId="967" priority="189" operator="containsText" text="LIV">
      <formula>NOT(ISERROR(SEARCH("LIV",C73)))</formula>
    </cfRule>
    <cfRule type="containsText" dxfId="966" priority="190" operator="containsText" text="LEI">
      <formula>NOT(ISERROR(SEARCH("LEI",C73)))</formula>
    </cfRule>
    <cfRule type="containsText" dxfId="965" priority="191" operator="containsText" text="LEE">
      <formula>NOT(ISERROR(SEARCH("LEE",C73)))</formula>
    </cfRule>
    <cfRule type="containsText" dxfId="964" priority="192" operator="containsText" text="FUL">
      <formula>NOT(ISERROR(SEARCH("FUL",C73)))</formula>
    </cfRule>
    <cfRule type="containsText" dxfId="963" priority="193" operator="containsText" text="EVE">
      <formula>NOT(ISERROR(SEARCH("EVE",C73)))</formula>
    </cfRule>
    <cfRule type="containsText" dxfId="962" priority="194" operator="containsText" text="CRY">
      <formula>NOT(ISERROR(SEARCH("CRY",C73)))</formula>
    </cfRule>
    <cfRule type="containsText" dxfId="961" priority="195" operator="containsText" text="CHE">
      <formula>NOT(ISERROR(SEARCH("CHE",C73)))</formula>
    </cfRule>
    <cfRule type="containsText" dxfId="960" priority="196" operator="containsText" text="BHA">
      <formula>NOT(ISERROR(SEARCH("BHA",C73)))</formula>
    </cfRule>
    <cfRule type="containsText" dxfId="959" priority="197" operator="containsText" text="BRE">
      <formula>NOT(ISERROR(SEARCH("BRE",C73)))</formula>
    </cfRule>
    <cfRule type="containsText" dxfId="958" priority="198" operator="containsText" text="BOU">
      <formula>NOT(ISERROR(SEARCH("BOU",C73)))</formula>
    </cfRule>
    <cfRule type="containsText" dxfId="957" priority="199" operator="containsText" text="&quot;H&quot;">
      <formula>NOT(ISERROR(SEARCH("""H""",C73)))</formula>
    </cfRule>
    <cfRule type="containsText" dxfId="956" priority="200" operator="containsText" text="AVL">
      <formula>NOT(ISERROR(SEARCH("AVL",C73)))</formula>
    </cfRule>
    <cfRule type="containsText" dxfId="955" priority="201" operator="containsText" text="ARS">
      <formula>NOT(ISERROR(SEARCH("ARS",C73)))</formula>
    </cfRule>
  </conditionalFormatting>
  <conditionalFormatting sqref="C73:NC92">
    <cfRule type="expression" dxfId="954" priority="180">
      <formula>AND(B73="",C73="",D73="")</formula>
    </cfRule>
  </conditionalFormatting>
  <conditionalFormatting sqref="C73:NC92">
    <cfRule type="expression" dxfId="953" priority="177">
      <formula>AND(C73="",D73="")</formula>
    </cfRule>
  </conditionalFormatting>
  <conditionalFormatting sqref="C73:NC92">
    <cfRule type="expression" dxfId="952" priority="176">
      <formula>AND(B73="",C73="")</formula>
    </cfRule>
  </conditionalFormatting>
  <conditionalFormatting sqref="NC4:NC23">
    <cfRule type="expression" dxfId="951" priority="412">
      <formula>AND(NB4&lt;&gt;"",NF4&lt;&gt;"")</formula>
    </cfRule>
  </conditionalFormatting>
  <conditionalFormatting sqref="NC4:NC23">
    <cfRule type="expression" dxfId="950" priority="415">
      <formula>AND(NC4="",ND4="",NF4="")</formula>
    </cfRule>
    <cfRule type="expression" dxfId="949" priority="416">
      <formula>AND(NA4="",NB4="",NC4="")</formula>
    </cfRule>
  </conditionalFormatting>
  <conditionalFormatting sqref="NC27:NC46 NC50:NC69 NC73:NC92">
    <cfRule type="expression" dxfId="948" priority="419">
      <formula>AND(NA27="",NB27="",NC27="")</formula>
    </cfRule>
    <cfRule type="expression" dxfId="947" priority="420">
      <formula>AND(NC27="",ND27="",NF27="")</formula>
    </cfRule>
  </conditionalFormatting>
  <conditionalFormatting sqref="NB4:NC23">
    <cfRule type="expression" dxfId="946" priority="422">
      <formula>AND(NA4&lt;&gt;"",NF4&lt;&gt;"")</formula>
    </cfRule>
  </conditionalFormatting>
  <conditionalFormatting sqref="NC4:NC23">
    <cfRule type="expression" dxfId="945" priority="424">
      <formula>AND(NA4&lt;&gt;"",NF4&lt;&gt;"")</formula>
    </cfRule>
  </conditionalFormatting>
  <conditionalFormatting sqref="NE4:NE23">
    <cfRule type="expression" dxfId="944" priority="169">
      <formula>AND(NE27&gt;0.5,NE27&lt;1)</formula>
    </cfRule>
    <cfRule type="expression" dxfId="943" priority="170">
      <formula>AND(NE27&gt;0,NE27&lt;0.5)</formula>
    </cfRule>
    <cfRule type="expression" dxfId="942" priority="171">
      <formula>AND(NE27&gt;-0.5,NE27&lt;0)</formula>
    </cfRule>
    <cfRule type="expression" dxfId="941" priority="174">
      <formula>NE27&gt;1</formula>
    </cfRule>
  </conditionalFormatting>
  <conditionalFormatting sqref="NE4:NE23">
    <cfRule type="expression" dxfId="940" priority="172">
      <formula>AND(NE27&gt;-1,NE27&lt;-0.5)</formula>
    </cfRule>
    <cfRule type="expression" dxfId="939" priority="173">
      <formula>NE27&lt;-1</formula>
    </cfRule>
  </conditionalFormatting>
  <conditionalFormatting sqref="NE27:NE46">
    <cfRule type="containsText" dxfId="938" priority="148" operator="containsText" text="WOL">
      <formula>NOT(ISERROR(SEARCH("WOL",NE27)))</formula>
    </cfRule>
    <cfRule type="containsText" dxfId="937" priority="149" operator="containsText" text="WHU">
      <formula>NOT(ISERROR(SEARCH("WHU",NE27)))</formula>
    </cfRule>
    <cfRule type="containsText" dxfId="936" priority="150" operator="containsText" text="TOT">
      <formula>NOT(ISERROR(SEARCH("TOT",NE27)))</formula>
    </cfRule>
    <cfRule type="containsText" dxfId="935" priority="151" operator="containsText" text="SOU">
      <formula>NOT(ISERROR(SEARCH("SOU",NE27)))</formula>
    </cfRule>
    <cfRule type="containsText" dxfId="934" priority="152" operator="containsText" text="NFO">
      <formula>NOT(ISERROR(SEARCH("NFO",NE27)))</formula>
    </cfRule>
    <cfRule type="containsText" dxfId="933" priority="153" operator="containsText" text="NEW">
      <formula>NOT(ISERROR(SEARCH("NEW",NE27)))</formula>
    </cfRule>
    <cfRule type="containsText" dxfId="932" priority="154" operator="containsText" text="MUN">
      <formula>NOT(ISERROR(SEARCH("MUN",NE27)))</formula>
    </cfRule>
    <cfRule type="containsText" dxfId="931" priority="155" operator="containsText" text="MCI">
      <formula>NOT(ISERROR(SEARCH("MCI",NE27)))</formula>
    </cfRule>
    <cfRule type="containsText" dxfId="930" priority="156" operator="containsText" text="LIV">
      <formula>NOT(ISERROR(SEARCH("LIV",NE27)))</formula>
    </cfRule>
    <cfRule type="containsText" dxfId="929" priority="157" operator="containsText" text="LEI">
      <formula>NOT(ISERROR(SEARCH("LEI",NE27)))</formula>
    </cfRule>
    <cfRule type="containsText" dxfId="928" priority="158" operator="containsText" text="LEE">
      <formula>NOT(ISERROR(SEARCH("LEE",NE27)))</formula>
    </cfRule>
    <cfRule type="containsText" dxfId="927" priority="159" operator="containsText" text="FUL">
      <formula>NOT(ISERROR(SEARCH("FUL",NE27)))</formula>
    </cfRule>
    <cfRule type="containsText" dxfId="926" priority="160" operator="containsText" text="EVE">
      <formula>NOT(ISERROR(SEARCH("EVE",NE27)))</formula>
    </cfRule>
    <cfRule type="containsText" dxfId="925" priority="161" operator="containsText" text="CRY">
      <formula>NOT(ISERROR(SEARCH("CRY",NE27)))</formula>
    </cfRule>
    <cfRule type="containsText" dxfId="924" priority="162" operator="containsText" text="CHE">
      <formula>NOT(ISERROR(SEARCH("CHE",NE27)))</formula>
    </cfRule>
    <cfRule type="containsText" dxfId="923" priority="163" operator="containsText" text="BHA">
      <formula>NOT(ISERROR(SEARCH("BHA",NE27)))</formula>
    </cfRule>
    <cfRule type="containsText" dxfId="922" priority="164" operator="containsText" text="BRE">
      <formula>NOT(ISERROR(SEARCH("BRE",NE27)))</formula>
    </cfRule>
    <cfRule type="containsText" dxfId="921" priority="165" operator="containsText" text="BOU">
      <formula>NOT(ISERROR(SEARCH("BOU",NE27)))</formula>
    </cfRule>
    <cfRule type="containsText" dxfId="920" priority="166" operator="containsText" text="&quot;H&quot;">
      <formula>NOT(ISERROR(SEARCH("""H""",NE27)))</formula>
    </cfRule>
    <cfRule type="containsText" dxfId="919" priority="167" operator="containsText" text="AVL">
      <formula>NOT(ISERROR(SEARCH("AVL",NE27)))</formula>
    </cfRule>
    <cfRule type="containsText" dxfId="918" priority="168" operator="containsText" text="ARS">
      <formula>NOT(ISERROR(SEARCH("ARS",NE27)))</formula>
    </cfRule>
  </conditionalFormatting>
  <conditionalFormatting sqref="NF27:NJ46">
    <cfRule type="colorScale" priority="121">
      <colorScale>
        <cfvo type="min"/>
        <cfvo type="percentile" val="50"/>
        <cfvo type="max"/>
        <color theme="1"/>
        <color theme="0" tint="-0.499984740745262"/>
        <color theme="0" tint="-4.9989318521683403E-2"/>
      </colorScale>
    </cfRule>
    <cfRule type="containsText" dxfId="917" priority="125" operator="containsText" text="WOL">
      <formula>NOT(ISERROR(SEARCH("WOL",NF27)))</formula>
    </cfRule>
    <cfRule type="containsText" dxfId="916" priority="126" operator="containsText" text="WHU">
      <formula>NOT(ISERROR(SEARCH("WHU",NF27)))</formula>
    </cfRule>
    <cfRule type="containsText" dxfId="915" priority="127" operator="containsText" text="TOT">
      <formula>NOT(ISERROR(SEARCH("TOT",NF27)))</formula>
    </cfRule>
    <cfRule type="containsText" dxfId="914" priority="128" operator="containsText" text="SOU">
      <formula>NOT(ISERROR(SEARCH("SOU",NF27)))</formula>
    </cfRule>
    <cfRule type="containsText" dxfId="913" priority="129" operator="containsText" text="NFO">
      <formula>NOT(ISERROR(SEARCH("NFO",NF27)))</formula>
    </cfRule>
    <cfRule type="containsText" dxfId="912" priority="130" operator="containsText" text="NEW">
      <formula>NOT(ISERROR(SEARCH("NEW",NF27)))</formula>
    </cfRule>
    <cfRule type="containsText" dxfId="911" priority="131" operator="containsText" text="MUN">
      <formula>NOT(ISERROR(SEARCH("MUN",NF27)))</formula>
    </cfRule>
    <cfRule type="containsText" dxfId="910" priority="132" operator="containsText" text="MCI">
      <formula>NOT(ISERROR(SEARCH("MCI",NF27)))</formula>
    </cfRule>
    <cfRule type="containsText" dxfId="909" priority="133" operator="containsText" text="LIV">
      <formula>NOT(ISERROR(SEARCH("LIV",NF27)))</formula>
    </cfRule>
    <cfRule type="containsText" dxfId="908" priority="134" operator="containsText" text="LEI">
      <formula>NOT(ISERROR(SEARCH("LEI",NF27)))</formula>
    </cfRule>
    <cfRule type="containsText" dxfId="907" priority="135" operator="containsText" text="LEE">
      <formula>NOT(ISERROR(SEARCH("LEE",NF27)))</formula>
    </cfRule>
    <cfRule type="containsText" dxfId="906" priority="136" operator="containsText" text="FUL">
      <formula>NOT(ISERROR(SEARCH("FUL",NF27)))</formula>
    </cfRule>
    <cfRule type="containsText" dxfId="905" priority="137" operator="containsText" text="EVE">
      <formula>NOT(ISERROR(SEARCH("EVE",NF27)))</formula>
    </cfRule>
    <cfRule type="containsText" dxfId="904" priority="138" operator="containsText" text="CRY">
      <formula>NOT(ISERROR(SEARCH("CRY",NF27)))</formula>
    </cfRule>
    <cfRule type="containsText" dxfId="903" priority="139" operator="containsText" text="CHE">
      <formula>NOT(ISERROR(SEARCH("CHE",NF27)))</formula>
    </cfRule>
    <cfRule type="containsText" dxfId="902" priority="140" operator="containsText" text="BHA">
      <formula>NOT(ISERROR(SEARCH("BHA",NF27)))</formula>
    </cfRule>
    <cfRule type="containsText" dxfId="901" priority="141" operator="containsText" text="BRE">
      <formula>NOT(ISERROR(SEARCH("BRE",NF27)))</formula>
    </cfRule>
    <cfRule type="containsText" dxfId="900" priority="142" operator="containsText" text="BOU">
      <formula>NOT(ISERROR(SEARCH("BOU",NF27)))</formula>
    </cfRule>
    <cfRule type="containsText" dxfId="899" priority="143" operator="containsText" text="&quot;H&quot;">
      <formula>NOT(ISERROR(SEARCH("""H""",NF27)))</formula>
    </cfRule>
    <cfRule type="containsText" dxfId="898" priority="144" operator="containsText" text="AVL">
      <formula>NOT(ISERROR(SEARCH("AVL",NF27)))</formula>
    </cfRule>
    <cfRule type="containsText" dxfId="897" priority="145" operator="containsText" text="ARS">
      <formula>NOT(ISERROR(SEARCH("ARS",NF27)))</formula>
    </cfRule>
  </conditionalFormatting>
  <conditionalFormatting sqref="NF27:NJ46">
    <cfRule type="expression" dxfId="896" priority="146">
      <formula>AND(ND27="",NE27="",NF27="")</formula>
    </cfRule>
    <cfRule type="expression" dxfId="895" priority="147">
      <formula>AND(NF27="",NG27="",NI27="")</formula>
    </cfRule>
  </conditionalFormatting>
  <conditionalFormatting sqref="NE50:NE69">
    <cfRule type="containsText" dxfId="894" priority="100" operator="containsText" text="WOL">
      <formula>NOT(ISERROR(SEARCH("WOL",NE50)))</formula>
    </cfRule>
    <cfRule type="containsText" dxfId="893" priority="101" operator="containsText" text="WHU">
      <formula>NOT(ISERROR(SEARCH("WHU",NE50)))</formula>
    </cfRule>
    <cfRule type="containsText" dxfId="892" priority="102" operator="containsText" text="TOT">
      <formula>NOT(ISERROR(SEARCH("TOT",NE50)))</formula>
    </cfRule>
    <cfRule type="containsText" dxfId="891" priority="103" operator="containsText" text="SOU">
      <formula>NOT(ISERROR(SEARCH("SOU",NE50)))</formula>
    </cfRule>
    <cfRule type="containsText" dxfId="890" priority="104" operator="containsText" text="NFO">
      <formula>NOT(ISERROR(SEARCH("NFO",NE50)))</formula>
    </cfRule>
    <cfRule type="containsText" dxfId="889" priority="105" operator="containsText" text="NEW">
      <formula>NOT(ISERROR(SEARCH("NEW",NE50)))</formula>
    </cfRule>
    <cfRule type="containsText" dxfId="888" priority="106" operator="containsText" text="MUN">
      <formula>NOT(ISERROR(SEARCH("MUN",NE50)))</formula>
    </cfRule>
    <cfRule type="containsText" dxfId="887" priority="107" operator="containsText" text="MCI">
      <formula>NOT(ISERROR(SEARCH("MCI",NE50)))</formula>
    </cfRule>
    <cfRule type="containsText" dxfId="886" priority="108" operator="containsText" text="LIV">
      <formula>NOT(ISERROR(SEARCH("LIV",NE50)))</formula>
    </cfRule>
    <cfRule type="containsText" dxfId="885" priority="109" operator="containsText" text="LEI">
      <formula>NOT(ISERROR(SEARCH("LEI",NE50)))</formula>
    </cfRule>
    <cfRule type="containsText" dxfId="884" priority="110" operator="containsText" text="LEE">
      <formula>NOT(ISERROR(SEARCH("LEE",NE50)))</formula>
    </cfRule>
    <cfRule type="containsText" dxfId="883" priority="111" operator="containsText" text="FUL">
      <formula>NOT(ISERROR(SEARCH("FUL",NE50)))</formula>
    </cfRule>
    <cfRule type="containsText" dxfId="882" priority="112" operator="containsText" text="EVE">
      <formula>NOT(ISERROR(SEARCH("EVE",NE50)))</formula>
    </cfRule>
    <cfRule type="containsText" dxfId="881" priority="113" operator="containsText" text="CRY">
      <formula>NOT(ISERROR(SEARCH("CRY",NE50)))</formula>
    </cfRule>
    <cfRule type="containsText" dxfId="880" priority="114" operator="containsText" text="CHE">
      <formula>NOT(ISERROR(SEARCH("CHE",NE50)))</formula>
    </cfRule>
    <cfRule type="containsText" dxfId="879" priority="115" operator="containsText" text="BHA">
      <formula>NOT(ISERROR(SEARCH("BHA",NE50)))</formula>
    </cfRule>
    <cfRule type="containsText" dxfId="878" priority="116" operator="containsText" text="BRE">
      <formula>NOT(ISERROR(SEARCH("BRE",NE50)))</formula>
    </cfRule>
    <cfRule type="containsText" dxfId="877" priority="117" operator="containsText" text="BOU">
      <formula>NOT(ISERROR(SEARCH("BOU",NE50)))</formula>
    </cfRule>
    <cfRule type="containsText" dxfId="876" priority="118" operator="containsText" text="&quot;H&quot;">
      <formula>NOT(ISERROR(SEARCH("""H""",NE50)))</formula>
    </cfRule>
    <cfRule type="containsText" dxfId="875" priority="119" operator="containsText" text="AVL">
      <formula>NOT(ISERROR(SEARCH("AVL",NE50)))</formula>
    </cfRule>
    <cfRule type="containsText" dxfId="874" priority="120" operator="containsText" text="ARS">
      <formula>NOT(ISERROR(SEARCH("ARS",NE50)))</formula>
    </cfRule>
  </conditionalFormatting>
  <conditionalFormatting sqref="NE73:NE92">
    <cfRule type="containsText" dxfId="873" priority="79" operator="containsText" text="WOL">
      <formula>NOT(ISERROR(SEARCH("WOL",NE73)))</formula>
    </cfRule>
    <cfRule type="containsText" dxfId="872" priority="80" operator="containsText" text="WHU">
      <formula>NOT(ISERROR(SEARCH("WHU",NE73)))</formula>
    </cfRule>
    <cfRule type="containsText" dxfId="871" priority="81" operator="containsText" text="TOT">
      <formula>NOT(ISERROR(SEARCH("TOT",NE73)))</formula>
    </cfRule>
    <cfRule type="containsText" dxfId="870" priority="82" operator="containsText" text="SOU">
      <formula>NOT(ISERROR(SEARCH("SOU",NE73)))</formula>
    </cfRule>
    <cfRule type="containsText" dxfId="869" priority="83" operator="containsText" text="NFO">
      <formula>NOT(ISERROR(SEARCH("NFO",NE73)))</formula>
    </cfRule>
    <cfRule type="containsText" dxfId="868" priority="84" operator="containsText" text="NEW">
      <formula>NOT(ISERROR(SEARCH("NEW",NE73)))</formula>
    </cfRule>
    <cfRule type="containsText" dxfId="867" priority="85" operator="containsText" text="MUN">
      <formula>NOT(ISERROR(SEARCH("MUN",NE73)))</formula>
    </cfRule>
    <cfRule type="containsText" dxfId="866" priority="86" operator="containsText" text="MCI">
      <formula>NOT(ISERROR(SEARCH("MCI",NE73)))</formula>
    </cfRule>
    <cfRule type="containsText" dxfId="865" priority="87" operator="containsText" text="LIV">
      <formula>NOT(ISERROR(SEARCH("LIV",NE73)))</formula>
    </cfRule>
    <cfRule type="containsText" dxfId="864" priority="88" operator="containsText" text="LEI">
      <formula>NOT(ISERROR(SEARCH("LEI",NE73)))</formula>
    </cfRule>
    <cfRule type="containsText" dxfId="863" priority="89" operator="containsText" text="LEE">
      <formula>NOT(ISERROR(SEARCH("LEE",NE73)))</formula>
    </cfRule>
    <cfRule type="containsText" dxfId="862" priority="90" operator="containsText" text="FUL">
      <formula>NOT(ISERROR(SEARCH("FUL",NE73)))</formula>
    </cfRule>
    <cfRule type="containsText" dxfId="861" priority="91" operator="containsText" text="EVE">
      <formula>NOT(ISERROR(SEARCH("EVE",NE73)))</formula>
    </cfRule>
    <cfRule type="containsText" dxfId="860" priority="92" operator="containsText" text="CRY">
      <formula>NOT(ISERROR(SEARCH("CRY",NE73)))</formula>
    </cfRule>
    <cfRule type="containsText" dxfId="859" priority="93" operator="containsText" text="CHE">
      <formula>NOT(ISERROR(SEARCH("CHE",NE73)))</formula>
    </cfRule>
    <cfRule type="containsText" dxfId="858" priority="94" operator="containsText" text="BHA">
      <formula>NOT(ISERROR(SEARCH("BHA",NE73)))</formula>
    </cfRule>
    <cfRule type="containsText" dxfId="857" priority="95" operator="containsText" text="BRE">
      <formula>NOT(ISERROR(SEARCH("BRE",NE73)))</formula>
    </cfRule>
    <cfRule type="containsText" dxfId="856" priority="96" operator="containsText" text="BOU">
      <formula>NOT(ISERROR(SEARCH("BOU",NE73)))</formula>
    </cfRule>
    <cfRule type="containsText" dxfId="855" priority="97" operator="containsText" text="&quot;H&quot;">
      <formula>NOT(ISERROR(SEARCH("""H""",NE73)))</formula>
    </cfRule>
    <cfRule type="containsText" dxfId="854" priority="98" operator="containsText" text="AVL">
      <formula>NOT(ISERROR(SEARCH("AVL",NE73)))</formula>
    </cfRule>
    <cfRule type="containsText" dxfId="853" priority="99" operator="containsText" text="ARS">
      <formula>NOT(ISERROR(SEARCH("ARS",NE73)))</formula>
    </cfRule>
  </conditionalFormatting>
  <conditionalFormatting sqref="NF50:NJ69">
    <cfRule type="colorScale" priority="52">
      <colorScale>
        <cfvo type="min"/>
        <cfvo type="percentile" val="50"/>
        <cfvo type="max"/>
        <color theme="1"/>
        <color theme="0" tint="-0.499984740745262"/>
        <color theme="0" tint="-4.9989318521683403E-2"/>
      </colorScale>
    </cfRule>
    <cfRule type="containsText" dxfId="852" priority="56" operator="containsText" text="WOL">
      <formula>NOT(ISERROR(SEARCH("WOL",NF50)))</formula>
    </cfRule>
    <cfRule type="containsText" dxfId="851" priority="57" operator="containsText" text="WHU">
      <formula>NOT(ISERROR(SEARCH("WHU",NF50)))</formula>
    </cfRule>
    <cfRule type="containsText" dxfId="850" priority="58" operator="containsText" text="TOT">
      <formula>NOT(ISERROR(SEARCH("TOT",NF50)))</formula>
    </cfRule>
    <cfRule type="containsText" dxfId="849" priority="59" operator="containsText" text="SOU">
      <formula>NOT(ISERROR(SEARCH("SOU",NF50)))</formula>
    </cfRule>
    <cfRule type="containsText" dxfId="848" priority="60" operator="containsText" text="NFO">
      <formula>NOT(ISERROR(SEARCH("NFO",NF50)))</formula>
    </cfRule>
    <cfRule type="containsText" dxfId="847" priority="61" operator="containsText" text="NEW">
      <formula>NOT(ISERROR(SEARCH("NEW",NF50)))</formula>
    </cfRule>
    <cfRule type="containsText" dxfId="846" priority="62" operator="containsText" text="MUN">
      <formula>NOT(ISERROR(SEARCH("MUN",NF50)))</formula>
    </cfRule>
    <cfRule type="containsText" dxfId="845" priority="63" operator="containsText" text="MCI">
      <formula>NOT(ISERROR(SEARCH("MCI",NF50)))</formula>
    </cfRule>
    <cfRule type="containsText" dxfId="844" priority="64" operator="containsText" text="LIV">
      <formula>NOT(ISERROR(SEARCH("LIV",NF50)))</formula>
    </cfRule>
    <cfRule type="containsText" dxfId="843" priority="65" operator="containsText" text="LEI">
      <formula>NOT(ISERROR(SEARCH("LEI",NF50)))</formula>
    </cfRule>
    <cfRule type="containsText" dxfId="842" priority="66" operator="containsText" text="LEE">
      <formula>NOT(ISERROR(SEARCH("LEE",NF50)))</formula>
    </cfRule>
    <cfRule type="containsText" dxfId="841" priority="67" operator="containsText" text="FUL">
      <formula>NOT(ISERROR(SEARCH("FUL",NF50)))</formula>
    </cfRule>
    <cfRule type="containsText" dxfId="840" priority="68" operator="containsText" text="EVE">
      <formula>NOT(ISERROR(SEARCH("EVE",NF50)))</formula>
    </cfRule>
    <cfRule type="containsText" dxfId="839" priority="69" operator="containsText" text="CRY">
      <formula>NOT(ISERROR(SEARCH("CRY",NF50)))</formula>
    </cfRule>
    <cfRule type="containsText" dxfId="838" priority="70" operator="containsText" text="CHE">
      <formula>NOT(ISERROR(SEARCH("CHE",NF50)))</formula>
    </cfRule>
    <cfRule type="containsText" dxfId="837" priority="71" operator="containsText" text="BHA">
      <formula>NOT(ISERROR(SEARCH("BHA",NF50)))</formula>
    </cfRule>
    <cfRule type="containsText" dxfId="836" priority="72" operator="containsText" text="BRE">
      <formula>NOT(ISERROR(SEARCH("BRE",NF50)))</formula>
    </cfRule>
    <cfRule type="containsText" dxfId="835" priority="73" operator="containsText" text="BOU">
      <formula>NOT(ISERROR(SEARCH("BOU",NF50)))</formula>
    </cfRule>
    <cfRule type="containsText" dxfId="834" priority="74" operator="containsText" text="&quot;H&quot;">
      <formula>NOT(ISERROR(SEARCH("""H""",NF50)))</formula>
    </cfRule>
    <cfRule type="containsText" dxfId="833" priority="75" operator="containsText" text="AVL">
      <formula>NOT(ISERROR(SEARCH("AVL",NF50)))</formula>
    </cfRule>
    <cfRule type="containsText" dxfId="832" priority="76" operator="containsText" text="ARS">
      <formula>NOT(ISERROR(SEARCH("ARS",NF50)))</formula>
    </cfRule>
  </conditionalFormatting>
  <conditionalFormatting sqref="NF50:NJ69">
    <cfRule type="expression" dxfId="831" priority="77">
      <formula>AND(ND50="",NE50="",NF50="")</formula>
    </cfRule>
    <cfRule type="expression" dxfId="830" priority="78">
      <formula>AND(NF50="",NG50="",NI50="")</formula>
    </cfRule>
  </conditionalFormatting>
  <conditionalFormatting sqref="NF73:NJ92">
    <cfRule type="colorScale" priority="25">
      <colorScale>
        <cfvo type="min"/>
        <cfvo type="percentile" val="50"/>
        <cfvo type="max"/>
        <color theme="0" tint="-4.9989318521683403E-2"/>
        <color theme="0" tint="-0.499984740745262"/>
        <color theme="1"/>
      </colorScale>
    </cfRule>
    <cfRule type="containsText" dxfId="829" priority="29" operator="containsText" text="WOL">
      <formula>NOT(ISERROR(SEARCH("WOL",NF73)))</formula>
    </cfRule>
    <cfRule type="containsText" dxfId="828" priority="30" operator="containsText" text="WHU">
      <formula>NOT(ISERROR(SEARCH("WHU",NF73)))</formula>
    </cfRule>
    <cfRule type="containsText" dxfId="827" priority="31" operator="containsText" text="TOT">
      <formula>NOT(ISERROR(SEARCH("TOT",NF73)))</formula>
    </cfRule>
    <cfRule type="containsText" dxfId="826" priority="32" operator="containsText" text="SOU">
      <formula>NOT(ISERROR(SEARCH("SOU",NF73)))</formula>
    </cfRule>
    <cfRule type="containsText" dxfId="825" priority="33" operator="containsText" text="NFO">
      <formula>NOT(ISERROR(SEARCH("NFO",NF73)))</formula>
    </cfRule>
    <cfRule type="containsText" dxfId="824" priority="34" operator="containsText" text="NEW">
      <formula>NOT(ISERROR(SEARCH("NEW",NF73)))</formula>
    </cfRule>
    <cfRule type="containsText" dxfId="823" priority="35" operator="containsText" text="MUN">
      <formula>NOT(ISERROR(SEARCH("MUN",NF73)))</formula>
    </cfRule>
    <cfRule type="containsText" dxfId="822" priority="36" operator="containsText" text="MCI">
      <formula>NOT(ISERROR(SEARCH("MCI",NF73)))</formula>
    </cfRule>
    <cfRule type="containsText" dxfId="821" priority="37" operator="containsText" text="LIV">
      <formula>NOT(ISERROR(SEARCH("LIV",NF73)))</formula>
    </cfRule>
    <cfRule type="containsText" dxfId="820" priority="38" operator="containsText" text="LEI">
      <formula>NOT(ISERROR(SEARCH("LEI",NF73)))</formula>
    </cfRule>
    <cfRule type="containsText" dxfId="819" priority="39" operator="containsText" text="LEE">
      <formula>NOT(ISERROR(SEARCH("LEE",NF73)))</formula>
    </cfRule>
    <cfRule type="containsText" dxfId="818" priority="40" operator="containsText" text="FUL">
      <formula>NOT(ISERROR(SEARCH("FUL",NF73)))</formula>
    </cfRule>
    <cfRule type="containsText" dxfId="817" priority="41" operator="containsText" text="EVE">
      <formula>NOT(ISERROR(SEARCH("EVE",NF73)))</formula>
    </cfRule>
    <cfRule type="containsText" dxfId="816" priority="42" operator="containsText" text="CRY">
      <formula>NOT(ISERROR(SEARCH("CRY",NF73)))</formula>
    </cfRule>
    <cfRule type="containsText" dxfId="815" priority="43" operator="containsText" text="CHE">
      <formula>NOT(ISERROR(SEARCH("CHE",NF73)))</formula>
    </cfRule>
    <cfRule type="containsText" dxfId="814" priority="44" operator="containsText" text="BHA">
      <formula>NOT(ISERROR(SEARCH("BHA",NF73)))</formula>
    </cfRule>
    <cfRule type="containsText" dxfId="813" priority="45" operator="containsText" text="BRE">
      <formula>NOT(ISERROR(SEARCH("BRE",NF73)))</formula>
    </cfRule>
    <cfRule type="containsText" dxfId="812" priority="46" operator="containsText" text="BOU">
      <formula>NOT(ISERROR(SEARCH("BOU",NF73)))</formula>
    </cfRule>
    <cfRule type="containsText" dxfId="811" priority="47" operator="containsText" text="&quot;H&quot;">
      <formula>NOT(ISERROR(SEARCH("""H""",NF73)))</formula>
    </cfRule>
    <cfRule type="containsText" dxfId="810" priority="48" operator="containsText" text="AVL">
      <formula>NOT(ISERROR(SEARCH("AVL",NF73)))</formula>
    </cfRule>
    <cfRule type="containsText" dxfId="809" priority="49" operator="containsText" text="ARS">
      <formula>NOT(ISERROR(SEARCH("ARS",NF73)))</formula>
    </cfRule>
  </conditionalFormatting>
  <conditionalFormatting sqref="NF73:NJ92">
    <cfRule type="expression" dxfId="808" priority="50">
      <formula>AND(ND73="",NE73="",NF73="")</formula>
    </cfRule>
    <cfRule type="expression" dxfId="807" priority="51">
      <formula>AND(NF73="",NG73="",NI73="")</formula>
    </cfRule>
  </conditionalFormatting>
  <conditionalFormatting sqref="NF4:NJ23">
    <cfRule type="expression" dxfId="806" priority="19">
      <formula>AND(NE4="",NF4="",NG4="")</formula>
    </cfRule>
  </conditionalFormatting>
  <conditionalFormatting sqref="NF4:NJ23">
    <cfRule type="expression" dxfId="805" priority="6">
      <formula>NF27&lt;1</formula>
    </cfRule>
    <cfRule type="expression" dxfId="804" priority="7">
      <formula>AND(NF27&gt;1,NF27&lt;1.5)</formula>
    </cfRule>
    <cfRule type="expression" dxfId="803" priority="8">
      <formula>AND(NF27&gt;1.5,NF27&lt;2)</formula>
    </cfRule>
    <cfRule type="expression" dxfId="802" priority="9">
      <formula>AND(NF27&gt;2,NF27&lt;2.5)</formula>
    </cfRule>
    <cfRule type="expression" dxfId="801" priority="10">
      <formula>AND(NF27&gt;2.5,NF27&lt;3)</formula>
    </cfRule>
    <cfRule type="expression" dxfId="800" priority="11">
      <formula>AND(NF27&gt;3,NF27&lt;4)</formula>
    </cfRule>
  </conditionalFormatting>
  <conditionalFormatting sqref="NF4:NJ23">
    <cfRule type="expression" dxfId="799" priority="5">
      <formula>LEN(NF4)&gt;3</formula>
    </cfRule>
  </conditionalFormatting>
  <conditionalFormatting sqref="NF4:NJ23">
    <cfRule type="expression" dxfId="798" priority="14">
      <formula>SEARCH("EU",NF$3)</formula>
    </cfRule>
    <cfRule type="expression" dxfId="797" priority="15">
      <formula>SEARCH("UCL",NF$3)</formula>
    </cfRule>
  </conditionalFormatting>
  <conditionalFormatting sqref="NF4:NJ23">
    <cfRule type="expression" dxfId="796" priority="16">
      <formula>SEARCH("EFL",NF$3)</formula>
    </cfRule>
    <cfRule type="expression" dxfId="795" priority="17">
      <formula>SEARCH("FA",NF$3)</formula>
    </cfRule>
  </conditionalFormatting>
  <conditionalFormatting sqref="NF4:NJ23">
    <cfRule type="expression" dxfId="794" priority="18">
      <formula>SEARCH("INT",NF$3)</formula>
    </cfRule>
  </conditionalFormatting>
  <conditionalFormatting sqref="NF4:NJ23">
    <cfRule type="expression" dxfId="793" priority="21">
      <formula>AND(NF4="",NG4="",NI4="")</formula>
    </cfRule>
    <cfRule type="expression" dxfId="792" priority="22">
      <formula>AND(ND4="",NE4="",NF4="")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2886-5E66-4C1F-B0E6-8CF6B7904521}">
  <sheetPr codeName="Sheet14"/>
  <dimension ref="A1:L280"/>
  <sheetViews>
    <sheetView workbookViewId="0">
      <selection activeCell="L2" sqref="L2"/>
    </sheetView>
  </sheetViews>
  <sheetFormatPr defaultRowHeight="16.5" x14ac:dyDescent="0.3"/>
  <cols>
    <col min="1" max="1" width="23.25" customWidth="1"/>
    <col min="2" max="2" width="22.25" customWidth="1"/>
    <col min="3" max="3" width="17.75" customWidth="1"/>
    <col min="4" max="4" width="18.375" customWidth="1"/>
    <col min="5" max="5" width="10.625" customWidth="1"/>
    <col min="7" max="8" width="19.875" customWidth="1"/>
    <col min="9" max="9" width="29.125" customWidth="1"/>
    <col min="10" max="10" width="29.75" customWidth="1"/>
    <col min="11" max="11" width="18.375" customWidth="1"/>
    <col min="12" max="12" width="15.375" customWidth="1"/>
  </cols>
  <sheetData>
    <row r="1" spans="1:12" x14ac:dyDescent="0.3">
      <c r="A1" t="s">
        <v>380</v>
      </c>
      <c r="B1" t="s">
        <v>381</v>
      </c>
      <c r="C1" t="s">
        <v>128</v>
      </c>
      <c r="D1" t="s">
        <v>129</v>
      </c>
      <c r="E1" t="s">
        <v>765</v>
      </c>
      <c r="F1" t="s">
        <v>1052</v>
      </c>
      <c r="G1" t="s">
        <v>1100</v>
      </c>
      <c r="H1" t="s">
        <v>1101</v>
      </c>
      <c r="I1" t="s">
        <v>1102</v>
      </c>
      <c r="J1" t="s">
        <v>1103</v>
      </c>
      <c r="K1" t="s">
        <v>1098</v>
      </c>
      <c r="L1" t="s">
        <v>1099</v>
      </c>
    </row>
    <row r="2" spans="1:12" x14ac:dyDescent="0.3">
      <c r="A2" t="str">
        <f>EFL!C2&amp;EFL!E2</f>
        <v>44775Cambridge Utd</v>
      </c>
      <c r="B2" t="str">
        <f>EFL!C2&amp;EFL!G2</f>
        <v>44775Millwall</v>
      </c>
      <c r="C2" t="str">
        <f>EFL!E2</f>
        <v>Cambridge Utd</v>
      </c>
      <c r="D2" t="str">
        <f>EFL!G2</f>
        <v>Millwall</v>
      </c>
      <c r="E2" s="1">
        <f>EFL!C2</f>
        <v>44775</v>
      </c>
      <c r="F2" t="s">
        <v>1052</v>
      </c>
      <c r="G2" t="str">
        <f>EFL!A2</f>
        <v>First round</v>
      </c>
      <c r="H2" t="str">
        <f>F2&amp;G2</f>
        <v>EFLFirst round</v>
      </c>
      <c r="I2" t="str">
        <f>F2&amp;G2&amp;C2</f>
        <v>EFLFirst roundCambridge Utd</v>
      </c>
      <c r="J2" t="str">
        <f>F2&amp;G2&amp;D2</f>
        <v>EFLFirst roundMillwall</v>
      </c>
      <c r="K2" t="str">
        <f>C2</f>
        <v>Cambridge Utd</v>
      </c>
      <c r="L2" t="str">
        <f>D2</f>
        <v>Millwall</v>
      </c>
    </row>
    <row r="3" spans="1:12" x14ac:dyDescent="0.3">
      <c r="A3" t="str">
        <f>EFL!C3&amp;EFL!E3</f>
        <v>44782Shrewsbury</v>
      </c>
      <c r="B3" t="str">
        <f>EFL!C3&amp;EFL!G3</f>
        <v>44782Carlisle United</v>
      </c>
      <c r="C3" t="str">
        <f>EFL!E3</f>
        <v>Shrewsbury</v>
      </c>
      <c r="D3" t="str">
        <f>EFL!G3</f>
        <v>Carlisle United</v>
      </c>
      <c r="E3" s="1">
        <f>EFL!C3</f>
        <v>44782</v>
      </c>
      <c r="F3" t="s">
        <v>1052</v>
      </c>
      <c r="G3" t="str">
        <f>EFL!A3</f>
        <v>First round</v>
      </c>
      <c r="H3" t="str">
        <f t="shared" ref="H3:H66" si="0">F3&amp;G3</f>
        <v>EFLFirst round</v>
      </c>
      <c r="I3" t="str">
        <f t="shared" ref="I3:I66" si="1">F3&amp;G3&amp;C3</f>
        <v>EFLFirst roundShrewsbury</v>
      </c>
      <c r="J3" t="str">
        <f t="shared" ref="J3:J66" si="2">F3&amp;G3&amp;D3</f>
        <v>EFLFirst roundCarlisle United</v>
      </c>
      <c r="K3" t="str">
        <f t="shared" ref="K3:K66" si="3">C3</f>
        <v>Shrewsbury</v>
      </c>
      <c r="L3" t="str">
        <f t="shared" ref="L3:L66" si="4">D3</f>
        <v>Carlisle United</v>
      </c>
    </row>
    <row r="4" spans="1:12" x14ac:dyDescent="0.3">
      <c r="A4" t="str">
        <f>EFL!C4&amp;EFL!E4</f>
        <v>44782Mansfield Town</v>
      </c>
      <c r="B4" t="str">
        <f>EFL!C4&amp;EFL!G4</f>
        <v>44782Derby County</v>
      </c>
      <c r="C4" t="str">
        <f>EFL!E4</f>
        <v>Mansfield Town</v>
      </c>
      <c r="D4" t="str">
        <f>EFL!G4</f>
        <v>Derby County</v>
      </c>
      <c r="E4" s="1">
        <f>EFL!C4</f>
        <v>44782</v>
      </c>
      <c r="F4" t="s">
        <v>1052</v>
      </c>
      <c r="G4" t="str">
        <f>EFL!A4</f>
        <v>First round</v>
      </c>
      <c r="H4" t="str">
        <f t="shared" si="0"/>
        <v>EFLFirst round</v>
      </c>
      <c r="I4" t="str">
        <f t="shared" si="1"/>
        <v>EFLFirst roundMansfield Town</v>
      </c>
      <c r="J4" t="str">
        <f t="shared" si="2"/>
        <v>EFLFirst roundDerby County</v>
      </c>
      <c r="K4" t="str">
        <f t="shared" si="3"/>
        <v>Mansfield Town</v>
      </c>
      <c r="L4" t="str">
        <f t="shared" si="4"/>
        <v>Derby County</v>
      </c>
    </row>
    <row r="5" spans="1:12" x14ac:dyDescent="0.3">
      <c r="A5" t="str">
        <f>EFL!C5&amp;EFL!E5</f>
        <v>44782Norwich City</v>
      </c>
      <c r="B5" t="str">
        <f>EFL!C5&amp;EFL!G5</f>
        <v>44782Birmingham City</v>
      </c>
      <c r="C5" t="str">
        <f>EFL!E5</f>
        <v>Norwich City</v>
      </c>
      <c r="D5" t="str">
        <f>EFL!G5</f>
        <v>Birmingham City</v>
      </c>
      <c r="E5" s="1">
        <f>EFL!C5</f>
        <v>44782</v>
      </c>
      <c r="F5" t="s">
        <v>1052</v>
      </c>
      <c r="G5" t="str">
        <f>EFL!A5</f>
        <v>First round</v>
      </c>
      <c r="H5" t="str">
        <f t="shared" si="0"/>
        <v>EFLFirst round</v>
      </c>
      <c r="I5" t="str">
        <f t="shared" si="1"/>
        <v>EFLFirst roundNorwich City</v>
      </c>
      <c r="J5" t="str">
        <f t="shared" si="2"/>
        <v>EFLFirst roundBirmingham City</v>
      </c>
      <c r="K5" t="str">
        <f t="shared" si="3"/>
        <v>Norwich City</v>
      </c>
      <c r="L5" t="str">
        <f t="shared" si="4"/>
        <v>Birmingham City</v>
      </c>
    </row>
    <row r="6" spans="1:12" x14ac:dyDescent="0.3">
      <c r="A6" t="str">
        <f>EFL!C6&amp;EFL!E6</f>
        <v>44782Cardiff City</v>
      </c>
      <c r="B6" t="str">
        <f>EFL!C6&amp;EFL!G6</f>
        <v>44782Portsmouth</v>
      </c>
      <c r="C6" t="str">
        <f>EFL!E6</f>
        <v>Cardiff City</v>
      </c>
      <c r="D6" t="str">
        <f>EFL!G6</f>
        <v>Portsmouth</v>
      </c>
      <c r="E6" s="1">
        <f>EFL!C6</f>
        <v>44782</v>
      </c>
      <c r="F6" t="s">
        <v>1052</v>
      </c>
      <c r="G6" t="str">
        <f>EFL!A6</f>
        <v>First round</v>
      </c>
      <c r="H6" t="str">
        <f t="shared" si="0"/>
        <v>EFLFirst round</v>
      </c>
      <c r="I6" t="str">
        <f t="shared" si="1"/>
        <v>EFLFirst roundCardiff City</v>
      </c>
      <c r="J6" t="str">
        <f t="shared" si="2"/>
        <v>EFLFirst roundPortsmouth</v>
      </c>
      <c r="K6" t="str">
        <f t="shared" si="3"/>
        <v>Cardiff City</v>
      </c>
      <c r="L6" t="str">
        <f t="shared" si="4"/>
        <v>Portsmouth</v>
      </c>
    </row>
    <row r="7" spans="1:12" x14ac:dyDescent="0.3">
      <c r="A7" t="str">
        <f>EFL!C7&amp;EFL!E7</f>
        <v>44782Northampton</v>
      </c>
      <c r="B7" t="str">
        <f>EFL!C7&amp;EFL!G7</f>
        <v>44782Wycombe</v>
      </c>
      <c r="C7" t="str">
        <f>EFL!E7</f>
        <v>Northampton</v>
      </c>
      <c r="D7" t="str">
        <f>EFL!G7</f>
        <v>Wycombe</v>
      </c>
      <c r="E7" s="1">
        <f>EFL!C7</f>
        <v>44782</v>
      </c>
      <c r="F7" t="s">
        <v>1052</v>
      </c>
      <c r="G7" t="str">
        <f>EFL!A7</f>
        <v>First round</v>
      </c>
      <c r="H7" t="str">
        <f t="shared" si="0"/>
        <v>EFLFirst round</v>
      </c>
      <c r="I7" t="str">
        <f t="shared" si="1"/>
        <v>EFLFirst roundNorthampton</v>
      </c>
      <c r="J7" t="str">
        <f t="shared" si="2"/>
        <v>EFLFirst roundWycombe</v>
      </c>
      <c r="K7" t="str">
        <f t="shared" si="3"/>
        <v>Northampton</v>
      </c>
      <c r="L7" t="str">
        <f t="shared" si="4"/>
        <v>Wycombe</v>
      </c>
    </row>
    <row r="8" spans="1:12" x14ac:dyDescent="0.3">
      <c r="A8" t="str">
        <f>EFL!C8&amp;EFL!E8</f>
        <v>44782Walsall</v>
      </c>
      <c r="B8" t="str">
        <f>EFL!C8&amp;EFL!G8</f>
        <v>44782Swindon Town</v>
      </c>
      <c r="C8" t="str">
        <f>EFL!E8</f>
        <v>Walsall</v>
      </c>
      <c r="D8" t="str">
        <f>EFL!G8</f>
        <v>Swindon Town</v>
      </c>
      <c r="E8" s="1">
        <f>EFL!C8</f>
        <v>44782</v>
      </c>
      <c r="F8" t="s">
        <v>1052</v>
      </c>
      <c r="G8" t="str">
        <f>EFL!A8</f>
        <v>First round</v>
      </c>
      <c r="H8" t="str">
        <f t="shared" si="0"/>
        <v>EFLFirst round</v>
      </c>
      <c r="I8" t="str">
        <f t="shared" si="1"/>
        <v>EFLFirst roundWalsall</v>
      </c>
      <c r="J8" t="str">
        <f t="shared" si="2"/>
        <v>EFLFirst roundSwindon Town</v>
      </c>
      <c r="K8" t="str">
        <f t="shared" si="3"/>
        <v>Walsall</v>
      </c>
      <c r="L8" t="str">
        <f t="shared" si="4"/>
        <v>Swindon Town</v>
      </c>
    </row>
    <row r="9" spans="1:12" x14ac:dyDescent="0.3">
      <c r="A9" t="str">
        <f>EFL!C9&amp;EFL!E9</f>
        <v>44782Doncaster</v>
      </c>
      <c r="B9" t="str">
        <f>EFL!C9&amp;EFL!G9</f>
        <v>44782Lincoln City</v>
      </c>
      <c r="C9" t="str">
        <f>EFL!E9</f>
        <v>Doncaster</v>
      </c>
      <c r="D9" t="str">
        <f>EFL!G9</f>
        <v>Lincoln City</v>
      </c>
      <c r="E9" s="1">
        <f>EFL!C9</f>
        <v>44782</v>
      </c>
      <c r="F9" t="s">
        <v>1052</v>
      </c>
      <c r="G9" t="str">
        <f>EFL!A9</f>
        <v>First round</v>
      </c>
      <c r="H9" t="str">
        <f t="shared" si="0"/>
        <v>EFLFirst round</v>
      </c>
      <c r="I9" t="str">
        <f t="shared" si="1"/>
        <v>EFLFirst roundDoncaster</v>
      </c>
      <c r="J9" t="str">
        <f t="shared" si="2"/>
        <v>EFLFirst roundLincoln City</v>
      </c>
      <c r="K9" t="str">
        <f t="shared" si="3"/>
        <v>Doncaster</v>
      </c>
      <c r="L9" t="str">
        <f t="shared" si="4"/>
        <v>Lincoln City</v>
      </c>
    </row>
    <row r="10" spans="1:12" x14ac:dyDescent="0.3">
      <c r="A10" t="str">
        <f>EFL!C10&amp;EFL!E10</f>
        <v>44782FG Rovers</v>
      </c>
      <c r="B10" t="str">
        <f>EFL!C10&amp;EFL!G10</f>
        <v>44782Leyton Orient</v>
      </c>
      <c r="C10" t="str">
        <f>EFL!E10</f>
        <v>FG Rovers</v>
      </c>
      <c r="D10" t="str">
        <f>EFL!G10</f>
        <v>Leyton Orient</v>
      </c>
      <c r="E10" s="1">
        <f>EFL!C10</f>
        <v>44782</v>
      </c>
      <c r="F10" t="s">
        <v>1052</v>
      </c>
      <c r="G10" t="str">
        <f>EFL!A10</f>
        <v>First round</v>
      </c>
      <c r="H10" t="str">
        <f t="shared" si="0"/>
        <v>EFLFirst round</v>
      </c>
      <c r="I10" t="str">
        <f t="shared" si="1"/>
        <v>EFLFirst roundFG Rovers</v>
      </c>
      <c r="J10" t="str">
        <f t="shared" si="2"/>
        <v>EFLFirst roundLeyton Orient</v>
      </c>
      <c r="K10" t="str">
        <f t="shared" si="3"/>
        <v>FG Rovers</v>
      </c>
      <c r="L10" t="str">
        <f t="shared" si="4"/>
        <v>Leyton Orient</v>
      </c>
    </row>
    <row r="11" spans="1:12" x14ac:dyDescent="0.3">
      <c r="A11" t="str">
        <f>EFL!C11&amp;EFL!E11</f>
        <v>44782Oxford United</v>
      </c>
      <c r="B11" t="str">
        <f>EFL!C11&amp;EFL!G11</f>
        <v>44782Swansea City</v>
      </c>
      <c r="C11" t="str">
        <f>EFL!E11</f>
        <v>Oxford United</v>
      </c>
      <c r="D11" t="str">
        <f>EFL!G11</f>
        <v>Swansea City</v>
      </c>
      <c r="E11" s="1">
        <f>EFL!C11</f>
        <v>44782</v>
      </c>
      <c r="F11" t="s">
        <v>1052</v>
      </c>
      <c r="G11" t="str">
        <f>EFL!A11</f>
        <v>First round</v>
      </c>
      <c r="H11" t="str">
        <f t="shared" si="0"/>
        <v>EFLFirst round</v>
      </c>
      <c r="I11" t="str">
        <f t="shared" si="1"/>
        <v>EFLFirst roundOxford United</v>
      </c>
      <c r="J11" t="str">
        <f t="shared" si="2"/>
        <v>EFLFirst roundSwansea City</v>
      </c>
      <c r="K11" t="str">
        <f t="shared" si="3"/>
        <v>Oxford United</v>
      </c>
      <c r="L11" t="str">
        <f t="shared" si="4"/>
        <v>Swansea City</v>
      </c>
    </row>
    <row r="12" spans="1:12" x14ac:dyDescent="0.3">
      <c r="A12" t="str">
        <f>EFL!C12&amp;EFL!E12</f>
        <v>44782Acc'ton Stanley</v>
      </c>
      <c r="B12" t="str">
        <f>EFL!C12&amp;EFL!G12</f>
        <v>44782Tranmere Rovers</v>
      </c>
      <c r="C12" t="str">
        <f>EFL!E12</f>
        <v>Acc'ton Stanley</v>
      </c>
      <c r="D12" t="str">
        <f>EFL!G12</f>
        <v>Tranmere Rovers</v>
      </c>
      <c r="E12" s="1">
        <f>EFL!C12</f>
        <v>44782</v>
      </c>
      <c r="F12" t="s">
        <v>1052</v>
      </c>
      <c r="G12" t="str">
        <f>EFL!A12</f>
        <v>First round</v>
      </c>
      <c r="H12" t="str">
        <f t="shared" si="0"/>
        <v>EFLFirst round</v>
      </c>
      <c r="I12" t="str">
        <f t="shared" si="1"/>
        <v>EFLFirst roundAcc'ton Stanley</v>
      </c>
      <c r="J12" t="str">
        <f t="shared" si="2"/>
        <v>EFLFirst roundTranmere Rovers</v>
      </c>
      <c r="K12" t="str">
        <f t="shared" si="3"/>
        <v>Acc'ton Stanley</v>
      </c>
      <c r="L12" t="str">
        <f t="shared" si="4"/>
        <v>Tranmere Rovers</v>
      </c>
    </row>
    <row r="13" spans="1:12" x14ac:dyDescent="0.3">
      <c r="A13" t="str">
        <f>EFL!C13&amp;EFL!E13</f>
        <v>44782Rochdale</v>
      </c>
      <c r="B13" t="str">
        <f>EFL!C13&amp;EFL!G13</f>
        <v>44782Burton Albion</v>
      </c>
      <c r="C13" t="str">
        <f>EFL!E13</f>
        <v>Rochdale</v>
      </c>
      <c r="D13" t="str">
        <f>EFL!G13</f>
        <v>Burton Albion</v>
      </c>
      <c r="E13" s="1">
        <f>EFL!C13</f>
        <v>44782</v>
      </c>
      <c r="F13" t="s">
        <v>1052</v>
      </c>
      <c r="G13" t="str">
        <f>EFL!A13</f>
        <v>First round</v>
      </c>
      <c r="H13" t="str">
        <f t="shared" si="0"/>
        <v>EFLFirst round</v>
      </c>
      <c r="I13" t="str">
        <f t="shared" si="1"/>
        <v>EFLFirst roundRochdale</v>
      </c>
      <c r="J13" t="str">
        <f t="shared" si="2"/>
        <v>EFLFirst roundBurton Albion</v>
      </c>
      <c r="K13" t="str">
        <f t="shared" si="3"/>
        <v>Rochdale</v>
      </c>
      <c r="L13" t="str">
        <f t="shared" si="4"/>
        <v>Burton Albion</v>
      </c>
    </row>
    <row r="14" spans="1:12" x14ac:dyDescent="0.3">
      <c r="A14" t="str">
        <f>EFL!C14&amp;EFL!E14</f>
        <v>44782Ipswich Town</v>
      </c>
      <c r="B14" t="str">
        <f>EFL!C14&amp;EFL!G14</f>
        <v>44782Colchester Utd</v>
      </c>
      <c r="C14" t="str">
        <f>EFL!E14</f>
        <v>Ipswich Town</v>
      </c>
      <c r="D14" t="str">
        <f>EFL!G14</f>
        <v>Colchester Utd</v>
      </c>
      <c r="E14" s="1">
        <f>EFL!C14</f>
        <v>44782</v>
      </c>
      <c r="F14" t="s">
        <v>1052</v>
      </c>
      <c r="G14" t="str">
        <f>EFL!A14</f>
        <v>First round</v>
      </c>
      <c r="H14" t="str">
        <f t="shared" si="0"/>
        <v>EFLFirst round</v>
      </c>
      <c r="I14" t="str">
        <f t="shared" si="1"/>
        <v>EFLFirst roundIpswich Town</v>
      </c>
      <c r="J14" t="str">
        <f t="shared" si="2"/>
        <v>EFLFirst roundColchester Utd</v>
      </c>
      <c r="K14" t="str">
        <f t="shared" si="3"/>
        <v>Ipswich Town</v>
      </c>
      <c r="L14" t="str">
        <f t="shared" si="4"/>
        <v>Colchester Utd</v>
      </c>
    </row>
    <row r="15" spans="1:12" x14ac:dyDescent="0.3">
      <c r="A15" t="str">
        <f>EFL!C15&amp;EFL!E15</f>
        <v>44782MK Dons</v>
      </c>
      <c r="B15" t="str">
        <f>EFL!C15&amp;EFL!G15</f>
        <v>44782Sutton United</v>
      </c>
      <c r="C15" t="str">
        <f>EFL!E15</f>
        <v>MK Dons</v>
      </c>
      <c r="D15" t="str">
        <f>EFL!G15</f>
        <v>Sutton United</v>
      </c>
      <c r="E15" s="1">
        <f>EFL!C15</f>
        <v>44782</v>
      </c>
      <c r="F15" t="s">
        <v>1052</v>
      </c>
      <c r="G15" t="str">
        <f>EFL!A15</f>
        <v>First round</v>
      </c>
      <c r="H15" t="str">
        <f t="shared" si="0"/>
        <v>EFLFirst round</v>
      </c>
      <c r="I15" t="str">
        <f t="shared" si="1"/>
        <v>EFLFirst roundMK Dons</v>
      </c>
      <c r="J15" t="str">
        <f t="shared" si="2"/>
        <v>EFLFirst roundSutton United</v>
      </c>
      <c r="K15" t="str">
        <f t="shared" si="3"/>
        <v>MK Dons</v>
      </c>
      <c r="L15" t="str">
        <f t="shared" si="4"/>
        <v>Sutton United</v>
      </c>
    </row>
    <row r="16" spans="1:12" x14ac:dyDescent="0.3">
      <c r="A16" t="str">
        <f>EFL!C16&amp;EFL!E16</f>
        <v>44782Fleetwood Town</v>
      </c>
      <c r="B16" t="str">
        <f>EFL!C16&amp;EFL!G16</f>
        <v>44782Wigan Athletic</v>
      </c>
      <c r="C16" t="str">
        <f>EFL!E16</f>
        <v>Fleetwood Town</v>
      </c>
      <c r="D16" t="str">
        <f>EFL!G16</f>
        <v>Wigan Athletic</v>
      </c>
      <c r="E16" s="1">
        <f>EFL!C16</f>
        <v>44782</v>
      </c>
      <c r="F16" t="s">
        <v>1052</v>
      </c>
      <c r="G16" t="str">
        <f>EFL!A16</f>
        <v>First round</v>
      </c>
      <c r="H16" t="str">
        <f t="shared" si="0"/>
        <v>EFLFirst round</v>
      </c>
      <c r="I16" t="str">
        <f t="shared" si="1"/>
        <v>EFLFirst roundFleetwood Town</v>
      </c>
      <c r="J16" t="str">
        <f t="shared" si="2"/>
        <v>EFLFirst roundWigan Athletic</v>
      </c>
      <c r="K16" t="str">
        <f t="shared" si="3"/>
        <v>Fleetwood Town</v>
      </c>
      <c r="L16" t="str">
        <f t="shared" si="4"/>
        <v>Wigan Athletic</v>
      </c>
    </row>
    <row r="17" spans="1:12" x14ac:dyDescent="0.3">
      <c r="A17" t="str">
        <f>EFL!C17&amp;EFL!E17</f>
        <v>44782Morecambe</v>
      </c>
      <c r="B17" t="str">
        <f>EFL!C17&amp;EFL!G17</f>
        <v>44782Stoke City</v>
      </c>
      <c r="C17" t="str">
        <f>EFL!E17</f>
        <v>Morecambe</v>
      </c>
      <c r="D17" t="str">
        <f>EFL!G17</f>
        <v>Stoke City</v>
      </c>
      <c r="E17" s="1">
        <f>EFL!C17</f>
        <v>44782</v>
      </c>
      <c r="F17" t="s">
        <v>1052</v>
      </c>
      <c r="G17" t="str">
        <f>EFL!A17</f>
        <v>First round</v>
      </c>
      <c r="H17" t="str">
        <f t="shared" si="0"/>
        <v>EFLFirst round</v>
      </c>
      <c r="I17" t="str">
        <f t="shared" si="1"/>
        <v>EFLFirst roundMorecambe</v>
      </c>
      <c r="J17" t="str">
        <f t="shared" si="2"/>
        <v>EFLFirst roundStoke City</v>
      </c>
      <c r="K17" t="str">
        <f t="shared" si="3"/>
        <v>Morecambe</v>
      </c>
      <c r="L17" t="str">
        <f t="shared" si="4"/>
        <v>Stoke City</v>
      </c>
    </row>
    <row r="18" spans="1:12" x14ac:dyDescent="0.3">
      <c r="A18" t="str">
        <f>EFL!C18&amp;EFL!E18</f>
        <v>44782Harrogate</v>
      </c>
      <c r="B18" t="str">
        <f>EFL!C18&amp;EFL!G18</f>
        <v>44782Stockport</v>
      </c>
      <c r="C18" t="str">
        <f>EFL!E18</f>
        <v>Harrogate</v>
      </c>
      <c r="D18" t="str">
        <f>EFL!G18</f>
        <v>Stockport</v>
      </c>
      <c r="E18" s="1">
        <f>EFL!C18</f>
        <v>44782</v>
      </c>
      <c r="F18" t="s">
        <v>1052</v>
      </c>
      <c r="G18" t="str">
        <f>EFL!A18</f>
        <v>First round</v>
      </c>
      <c r="H18" t="str">
        <f t="shared" si="0"/>
        <v>EFLFirst round</v>
      </c>
      <c r="I18" t="str">
        <f t="shared" si="1"/>
        <v>EFLFirst roundHarrogate</v>
      </c>
      <c r="J18" t="str">
        <f t="shared" si="2"/>
        <v>EFLFirst roundStockport</v>
      </c>
      <c r="K18" t="str">
        <f t="shared" si="3"/>
        <v>Harrogate</v>
      </c>
      <c r="L18" t="str">
        <f t="shared" si="4"/>
        <v>Stockport</v>
      </c>
    </row>
    <row r="19" spans="1:12" x14ac:dyDescent="0.3">
      <c r="A19" t="str">
        <f>EFL!C19&amp;EFL!E19</f>
        <v>44782Bolton</v>
      </c>
      <c r="B19" t="str">
        <f>EFL!C19&amp;EFL!G19</f>
        <v>44782Salford City</v>
      </c>
      <c r="C19" t="str">
        <f>EFL!E19</f>
        <v>Bolton</v>
      </c>
      <c r="D19" t="str">
        <f>EFL!G19</f>
        <v>Salford City</v>
      </c>
      <c r="E19" s="1">
        <f>EFL!C19</f>
        <v>44782</v>
      </c>
      <c r="F19" t="s">
        <v>1052</v>
      </c>
      <c r="G19" t="str">
        <f>EFL!A19</f>
        <v>First round</v>
      </c>
      <c r="H19" t="str">
        <f t="shared" si="0"/>
        <v>EFLFirst round</v>
      </c>
      <c r="I19" t="str">
        <f t="shared" si="1"/>
        <v>EFLFirst roundBolton</v>
      </c>
      <c r="J19" t="str">
        <f t="shared" si="2"/>
        <v>EFLFirst roundSalford City</v>
      </c>
      <c r="K19" t="str">
        <f t="shared" si="3"/>
        <v>Bolton</v>
      </c>
      <c r="L19" t="str">
        <f t="shared" si="4"/>
        <v>Salford City</v>
      </c>
    </row>
    <row r="20" spans="1:12" x14ac:dyDescent="0.3">
      <c r="A20" t="str">
        <f>EFL!C20&amp;EFL!E20</f>
        <v>44782Cheltenham</v>
      </c>
      <c r="B20" t="str">
        <f>EFL!C20&amp;EFL!G20</f>
        <v>44782Exeter City</v>
      </c>
      <c r="C20" t="str">
        <f>EFL!E20</f>
        <v>Cheltenham</v>
      </c>
      <c r="D20" t="str">
        <f>EFL!G20</f>
        <v>Exeter City</v>
      </c>
      <c r="E20" s="1">
        <f>EFL!C20</f>
        <v>44782</v>
      </c>
      <c r="F20" t="s">
        <v>1052</v>
      </c>
      <c r="G20" t="str">
        <f>EFL!A20</f>
        <v>First round</v>
      </c>
      <c r="H20" t="str">
        <f t="shared" si="0"/>
        <v>EFLFirst round</v>
      </c>
      <c r="I20" t="str">
        <f t="shared" si="1"/>
        <v>EFLFirst roundCheltenham</v>
      </c>
      <c r="J20" t="str">
        <f t="shared" si="2"/>
        <v>EFLFirst roundExeter City</v>
      </c>
      <c r="K20" t="str">
        <f t="shared" si="3"/>
        <v>Cheltenham</v>
      </c>
      <c r="L20" t="str">
        <f t="shared" si="4"/>
        <v>Exeter City</v>
      </c>
    </row>
    <row r="21" spans="1:12" x14ac:dyDescent="0.3">
      <c r="A21" t="str">
        <f>EFL!C21&amp;EFL!E21</f>
        <v>44782Luton Town</v>
      </c>
      <c r="B21" t="str">
        <f>EFL!C21&amp;EFL!G21</f>
        <v>44782Newport County</v>
      </c>
      <c r="C21" t="str">
        <f>EFL!E21</f>
        <v>Luton Town</v>
      </c>
      <c r="D21" t="str">
        <f>EFL!G21</f>
        <v>Newport County</v>
      </c>
      <c r="E21" s="1">
        <f>EFL!C21</f>
        <v>44782</v>
      </c>
      <c r="F21" t="s">
        <v>1052</v>
      </c>
      <c r="G21" t="str">
        <f>EFL!A21</f>
        <v>First round</v>
      </c>
      <c r="H21" t="str">
        <f t="shared" si="0"/>
        <v>EFLFirst round</v>
      </c>
      <c r="I21" t="str">
        <f t="shared" si="1"/>
        <v>EFLFirst roundLuton Town</v>
      </c>
      <c r="J21" t="str">
        <f t="shared" si="2"/>
        <v>EFLFirst roundNewport County</v>
      </c>
      <c r="K21" t="str">
        <f t="shared" si="3"/>
        <v>Luton Town</v>
      </c>
      <c r="L21" t="str">
        <f t="shared" si="4"/>
        <v>Newport County</v>
      </c>
    </row>
    <row r="22" spans="1:12" x14ac:dyDescent="0.3">
      <c r="A22" t="str">
        <f>EFL!C22&amp;EFL!E22</f>
        <v>44782Charlton Ath</v>
      </c>
      <c r="B22" t="str">
        <f>EFL!C22&amp;EFL!G22</f>
        <v>44782QPR</v>
      </c>
      <c r="C22" t="str">
        <f>EFL!E22</f>
        <v>Charlton Ath</v>
      </c>
      <c r="D22" t="str">
        <f>EFL!G22</f>
        <v>QPR</v>
      </c>
      <c r="E22" s="1">
        <f>EFL!C22</f>
        <v>44782</v>
      </c>
      <c r="F22" t="s">
        <v>1052</v>
      </c>
      <c r="G22" t="str">
        <f>EFL!A22</f>
        <v>First round</v>
      </c>
      <c r="H22" t="str">
        <f t="shared" si="0"/>
        <v>EFLFirst round</v>
      </c>
      <c r="I22" t="str">
        <f t="shared" si="1"/>
        <v>EFLFirst roundCharlton Ath</v>
      </c>
      <c r="J22" t="str">
        <f t="shared" si="2"/>
        <v>EFLFirst roundQPR</v>
      </c>
      <c r="K22" t="str">
        <f t="shared" si="3"/>
        <v>Charlton Ath</v>
      </c>
      <c r="L22" t="str">
        <f t="shared" si="4"/>
        <v>QPR</v>
      </c>
    </row>
    <row r="23" spans="1:12" x14ac:dyDescent="0.3">
      <c r="A23" t="str">
        <f>EFL!C23&amp;EFL!E23</f>
        <v>44782Huddersfield</v>
      </c>
      <c r="B23" t="str">
        <f>EFL!C23&amp;EFL!G23</f>
        <v>44782Preston</v>
      </c>
      <c r="C23" t="str">
        <f>EFL!E23</f>
        <v>Huddersfield</v>
      </c>
      <c r="D23" t="str">
        <f>EFL!G23</f>
        <v>Preston</v>
      </c>
      <c r="E23" s="1">
        <f>EFL!C23</f>
        <v>44782</v>
      </c>
      <c r="F23" t="s">
        <v>1052</v>
      </c>
      <c r="G23" t="str">
        <f>EFL!A23</f>
        <v>First round</v>
      </c>
      <c r="H23" t="str">
        <f t="shared" si="0"/>
        <v>EFLFirst round</v>
      </c>
      <c r="I23" t="str">
        <f t="shared" si="1"/>
        <v>EFLFirst roundHuddersfield</v>
      </c>
      <c r="J23" t="str">
        <f t="shared" si="2"/>
        <v>EFLFirst roundPreston</v>
      </c>
      <c r="K23" t="str">
        <f t="shared" si="3"/>
        <v>Huddersfield</v>
      </c>
      <c r="L23" t="str">
        <f t="shared" si="4"/>
        <v>Preston</v>
      </c>
    </row>
    <row r="24" spans="1:12" x14ac:dyDescent="0.3">
      <c r="A24" t="str">
        <f>EFL!C24&amp;EFL!E24</f>
        <v>44782Grimsby Town</v>
      </c>
      <c r="B24" t="str">
        <f>EFL!C24&amp;EFL!G24</f>
        <v>44782Crewe Alexandra</v>
      </c>
      <c r="C24" t="str">
        <f>EFL!E24</f>
        <v>Grimsby Town</v>
      </c>
      <c r="D24" t="str">
        <f>EFL!G24</f>
        <v>Crewe Alexandra</v>
      </c>
      <c r="E24" s="1">
        <f>EFL!C24</f>
        <v>44782</v>
      </c>
      <c r="F24" t="s">
        <v>1052</v>
      </c>
      <c r="G24" t="str">
        <f>EFL!A24</f>
        <v>First round</v>
      </c>
      <c r="H24" t="str">
        <f t="shared" si="0"/>
        <v>EFLFirst round</v>
      </c>
      <c r="I24" t="str">
        <f t="shared" si="1"/>
        <v>EFLFirst roundGrimsby Town</v>
      </c>
      <c r="J24" t="str">
        <f t="shared" si="2"/>
        <v>EFLFirst roundCrewe Alexandra</v>
      </c>
      <c r="K24" t="str">
        <f t="shared" si="3"/>
        <v>Grimsby Town</v>
      </c>
      <c r="L24" t="str">
        <f t="shared" si="4"/>
        <v>Crewe Alexandra</v>
      </c>
    </row>
    <row r="25" spans="1:12" x14ac:dyDescent="0.3">
      <c r="A25" t="str">
        <f>EFL!C25&amp;EFL!E25</f>
        <v>44782Blackpool</v>
      </c>
      <c r="B25" t="str">
        <f>EFL!C25&amp;EFL!G25</f>
        <v>44782Barrow</v>
      </c>
      <c r="C25" t="str">
        <f>EFL!E25</f>
        <v>Blackpool</v>
      </c>
      <c r="D25" t="str">
        <f>EFL!G25</f>
        <v>Barrow</v>
      </c>
      <c r="E25" s="1">
        <f>EFL!C25</f>
        <v>44782</v>
      </c>
      <c r="F25" t="s">
        <v>1052</v>
      </c>
      <c r="G25" t="str">
        <f>EFL!A25</f>
        <v>First round</v>
      </c>
      <c r="H25" t="str">
        <f t="shared" si="0"/>
        <v>EFLFirst round</v>
      </c>
      <c r="I25" t="str">
        <f t="shared" si="1"/>
        <v>EFLFirst roundBlackpool</v>
      </c>
      <c r="J25" t="str">
        <f t="shared" si="2"/>
        <v>EFLFirst roundBarrow</v>
      </c>
      <c r="K25" t="str">
        <f t="shared" si="3"/>
        <v>Blackpool</v>
      </c>
      <c r="L25" t="str">
        <f t="shared" si="4"/>
        <v>Barrow</v>
      </c>
    </row>
    <row r="26" spans="1:12" x14ac:dyDescent="0.3">
      <c r="A26" t="str">
        <f>EFL!C26&amp;EFL!E26</f>
        <v>44782Bradford City</v>
      </c>
      <c r="B26" t="str">
        <f>EFL!C26&amp;EFL!G26</f>
        <v>44782Hull City</v>
      </c>
      <c r="C26" t="str">
        <f>EFL!E26</f>
        <v>Bradford City</v>
      </c>
      <c r="D26" t="str">
        <f>EFL!G26</f>
        <v>Hull City</v>
      </c>
      <c r="E26" s="1">
        <f>EFL!C26</f>
        <v>44782</v>
      </c>
      <c r="F26" t="s">
        <v>1052</v>
      </c>
      <c r="G26" t="str">
        <f>EFL!A26</f>
        <v>First round</v>
      </c>
      <c r="H26" t="str">
        <f t="shared" si="0"/>
        <v>EFLFirst round</v>
      </c>
      <c r="I26" t="str">
        <f t="shared" si="1"/>
        <v>EFLFirst roundBradford City</v>
      </c>
      <c r="J26" t="str">
        <f t="shared" si="2"/>
        <v>EFLFirst roundHull City</v>
      </c>
      <c r="K26" t="str">
        <f t="shared" si="3"/>
        <v>Bradford City</v>
      </c>
      <c r="L26" t="str">
        <f t="shared" si="4"/>
        <v>Hull City</v>
      </c>
    </row>
    <row r="27" spans="1:12" x14ac:dyDescent="0.3">
      <c r="A27" t="str">
        <f>EFL!C27&amp;EFL!E27</f>
        <v>44782AFC Wimbledon</v>
      </c>
      <c r="B27" t="str">
        <f>EFL!C27&amp;EFL!G27</f>
        <v>44782Gillingham</v>
      </c>
      <c r="C27" t="str">
        <f>EFL!E27</f>
        <v>AFC Wimbledon</v>
      </c>
      <c r="D27" t="str">
        <f>EFL!G27</f>
        <v>Gillingham</v>
      </c>
      <c r="E27" s="1">
        <f>EFL!C27</f>
        <v>44782</v>
      </c>
      <c r="F27" t="s">
        <v>1052</v>
      </c>
      <c r="G27" t="str">
        <f>EFL!A27</f>
        <v>First round</v>
      </c>
      <c r="H27" t="str">
        <f t="shared" si="0"/>
        <v>EFLFirst round</v>
      </c>
      <c r="I27" t="str">
        <f t="shared" si="1"/>
        <v>EFLFirst roundAFC Wimbledon</v>
      </c>
      <c r="J27" t="str">
        <f t="shared" si="2"/>
        <v>EFLFirst roundGillingham</v>
      </c>
      <c r="K27" t="str">
        <f t="shared" si="3"/>
        <v>AFC Wimbledon</v>
      </c>
      <c r="L27" t="str">
        <f t="shared" si="4"/>
        <v>Gillingham</v>
      </c>
    </row>
    <row r="28" spans="1:12" x14ac:dyDescent="0.3">
      <c r="A28" t="str">
        <f>EFL!C28&amp;EFL!E28</f>
        <v>44782Crawley Town</v>
      </c>
      <c r="B28" t="str">
        <f>EFL!C28&amp;EFL!G28</f>
        <v>44782Bristol Rovers</v>
      </c>
      <c r="C28" t="str">
        <f>EFL!E28</f>
        <v>Crawley Town</v>
      </c>
      <c r="D28" t="str">
        <f>EFL!G28</f>
        <v>Bristol Rovers</v>
      </c>
      <c r="E28" s="1">
        <f>EFL!C28</f>
        <v>44782</v>
      </c>
      <c r="F28" t="s">
        <v>1052</v>
      </c>
      <c r="G28" t="str">
        <f>EFL!A28</f>
        <v>First round</v>
      </c>
      <c r="H28" t="str">
        <f t="shared" si="0"/>
        <v>EFLFirst round</v>
      </c>
      <c r="I28" t="str">
        <f t="shared" si="1"/>
        <v>EFLFirst roundCrawley Town</v>
      </c>
      <c r="J28" t="str">
        <f t="shared" si="2"/>
        <v>EFLFirst roundBristol Rovers</v>
      </c>
      <c r="K28" t="str">
        <f t="shared" si="3"/>
        <v>Crawley Town</v>
      </c>
      <c r="L28" t="str">
        <f t="shared" si="4"/>
        <v>Bristol Rovers</v>
      </c>
    </row>
    <row r="29" spans="1:12" x14ac:dyDescent="0.3">
      <c r="A29" t="str">
        <f>EFL!C29&amp;EFL!E29</f>
        <v>44782Reading</v>
      </c>
      <c r="B29" t="str">
        <f>EFL!C29&amp;EFL!G29</f>
        <v>44782Stevenage</v>
      </c>
      <c r="C29" t="str">
        <f>EFL!E29</f>
        <v>Reading</v>
      </c>
      <c r="D29" t="str">
        <f>EFL!G29</f>
        <v>Stevenage</v>
      </c>
      <c r="E29" s="1">
        <f>EFL!C29</f>
        <v>44782</v>
      </c>
      <c r="F29" t="s">
        <v>1052</v>
      </c>
      <c r="G29" t="str">
        <f>EFL!A29</f>
        <v>First round</v>
      </c>
      <c r="H29" t="str">
        <f t="shared" si="0"/>
        <v>EFLFirst round</v>
      </c>
      <c r="I29" t="str">
        <f t="shared" si="1"/>
        <v>EFLFirst roundReading</v>
      </c>
      <c r="J29" t="str">
        <f t="shared" si="2"/>
        <v>EFLFirst roundStevenage</v>
      </c>
      <c r="K29" t="str">
        <f t="shared" si="3"/>
        <v>Reading</v>
      </c>
      <c r="L29" t="str">
        <f t="shared" si="4"/>
        <v>Stevenage</v>
      </c>
    </row>
    <row r="30" spans="1:12" x14ac:dyDescent="0.3">
      <c r="A30" t="str">
        <f>EFL!C30&amp;EFL!E30</f>
        <v>44783Blackburn</v>
      </c>
      <c r="B30" t="str">
        <f>EFL!C30&amp;EFL!G30</f>
        <v>44783Hartlepool Utd</v>
      </c>
      <c r="C30" t="str">
        <f>EFL!E30</f>
        <v>Blackburn</v>
      </c>
      <c r="D30" t="str">
        <f>EFL!G30</f>
        <v>Hartlepool Utd</v>
      </c>
      <c r="E30" s="1">
        <f>EFL!C30</f>
        <v>44783</v>
      </c>
      <c r="F30" t="s">
        <v>1052</v>
      </c>
      <c r="G30" t="str">
        <f>EFL!A30</f>
        <v>First round</v>
      </c>
      <c r="H30" t="str">
        <f t="shared" si="0"/>
        <v>EFLFirst round</v>
      </c>
      <c r="I30" t="str">
        <f t="shared" si="1"/>
        <v>EFLFirst roundBlackburn</v>
      </c>
      <c r="J30" t="str">
        <f t="shared" si="2"/>
        <v>EFLFirst roundHartlepool Utd</v>
      </c>
      <c r="K30" t="str">
        <f t="shared" si="3"/>
        <v>Blackburn</v>
      </c>
      <c r="L30" t="str">
        <f t="shared" si="4"/>
        <v>Hartlepool Utd</v>
      </c>
    </row>
    <row r="31" spans="1:12" x14ac:dyDescent="0.3">
      <c r="A31" t="str">
        <f>EFL!C31&amp;EFL!E31</f>
        <v>44783Port Vale</v>
      </c>
      <c r="B31" t="str">
        <f>EFL!C31&amp;EFL!G31</f>
        <v>44783Rotherham Utd</v>
      </c>
      <c r="C31" t="str">
        <f>EFL!E31</f>
        <v>Port Vale</v>
      </c>
      <c r="D31" t="str">
        <f>EFL!G31</f>
        <v>Rotherham Utd</v>
      </c>
      <c r="E31" s="1">
        <f>EFL!C31</f>
        <v>44783</v>
      </c>
      <c r="F31" t="s">
        <v>1052</v>
      </c>
      <c r="G31" t="str">
        <f>EFL!A31</f>
        <v>First round</v>
      </c>
      <c r="H31" t="str">
        <f t="shared" si="0"/>
        <v>EFLFirst round</v>
      </c>
      <c r="I31" t="str">
        <f t="shared" si="1"/>
        <v>EFLFirst roundPort Vale</v>
      </c>
      <c r="J31" t="str">
        <f t="shared" si="2"/>
        <v>EFLFirst roundRotherham Utd</v>
      </c>
      <c r="K31" t="str">
        <f t="shared" si="3"/>
        <v>Port Vale</v>
      </c>
      <c r="L31" t="str">
        <f t="shared" si="4"/>
        <v>Rotherham Utd</v>
      </c>
    </row>
    <row r="32" spans="1:12" x14ac:dyDescent="0.3">
      <c r="A32" t="str">
        <f>EFL!C32&amp;EFL!E32</f>
        <v>44783Middlesbrough</v>
      </c>
      <c r="B32" t="str">
        <f>EFL!C32&amp;EFL!G32</f>
        <v>44783Barnsley</v>
      </c>
      <c r="C32" t="str">
        <f>EFL!E32</f>
        <v>Middlesbrough</v>
      </c>
      <c r="D32" t="str">
        <f>EFL!G32</f>
        <v>Barnsley</v>
      </c>
      <c r="E32" s="1">
        <f>EFL!C32</f>
        <v>44783</v>
      </c>
      <c r="F32" t="s">
        <v>1052</v>
      </c>
      <c r="G32" t="str">
        <f>EFL!A32</f>
        <v>First round</v>
      </c>
      <c r="H32" t="str">
        <f t="shared" si="0"/>
        <v>EFLFirst round</v>
      </c>
      <c r="I32" t="str">
        <f t="shared" si="1"/>
        <v>EFLFirst roundMiddlesbrough</v>
      </c>
      <c r="J32" t="str">
        <f t="shared" si="2"/>
        <v>EFLFirst roundBarnsley</v>
      </c>
      <c r="K32" t="str">
        <f t="shared" si="3"/>
        <v>Middlesbrough</v>
      </c>
      <c r="L32" t="str">
        <f t="shared" si="4"/>
        <v>Barnsley</v>
      </c>
    </row>
    <row r="33" spans="1:12" x14ac:dyDescent="0.3">
      <c r="A33" t="str">
        <f>EFL!C33&amp;EFL!E33</f>
        <v>44783Sheffield Weds</v>
      </c>
      <c r="B33" t="str">
        <f>EFL!C33&amp;EFL!G33</f>
        <v>44783Sunderland</v>
      </c>
      <c r="C33" t="str">
        <f>EFL!E33</f>
        <v>Sheffield Weds</v>
      </c>
      <c r="D33" t="str">
        <f>EFL!G33</f>
        <v>Sunderland</v>
      </c>
      <c r="E33" s="1">
        <f>EFL!C33</f>
        <v>44783</v>
      </c>
      <c r="F33" t="s">
        <v>1052</v>
      </c>
      <c r="G33" t="str">
        <f>EFL!A33</f>
        <v>First round</v>
      </c>
      <c r="H33" t="str">
        <f t="shared" si="0"/>
        <v>EFLFirst round</v>
      </c>
      <c r="I33" t="str">
        <f t="shared" si="1"/>
        <v>EFLFirst roundSheffield Weds</v>
      </c>
      <c r="J33" t="str">
        <f t="shared" si="2"/>
        <v>EFLFirst roundSunderland</v>
      </c>
      <c r="K33" t="str">
        <f t="shared" si="3"/>
        <v>Sheffield Weds</v>
      </c>
      <c r="L33" t="str">
        <f t="shared" si="4"/>
        <v>Sunderland</v>
      </c>
    </row>
    <row r="34" spans="1:12" x14ac:dyDescent="0.3">
      <c r="A34" t="str">
        <f>EFL!C34&amp;EFL!E34</f>
        <v>44783Plymouth Argyle</v>
      </c>
      <c r="B34" t="str">
        <f>EFL!C34&amp;EFL!G34</f>
        <v>44783P'borough Utd</v>
      </c>
      <c r="C34" t="str">
        <f>EFL!E34</f>
        <v>Plymouth Argyle</v>
      </c>
      <c r="D34" t="str">
        <f>EFL!G34</f>
        <v>P'borough Utd</v>
      </c>
      <c r="E34" s="1">
        <f>EFL!C34</f>
        <v>44783</v>
      </c>
      <c r="F34" t="s">
        <v>1052</v>
      </c>
      <c r="G34" t="str">
        <f>EFL!A34</f>
        <v>First round</v>
      </c>
      <c r="H34" t="str">
        <f t="shared" si="0"/>
        <v>EFLFirst round</v>
      </c>
      <c r="I34" t="str">
        <f t="shared" si="1"/>
        <v>EFLFirst roundPlymouth Argyle</v>
      </c>
      <c r="J34" t="str">
        <f t="shared" si="2"/>
        <v>EFLFirst roundP'borough Utd</v>
      </c>
      <c r="K34" t="str">
        <f t="shared" si="3"/>
        <v>Plymouth Argyle</v>
      </c>
      <c r="L34" t="str">
        <f t="shared" si="4"/>
        <v>P'borough Utd</v>
      </c>
    </row>
    <row r="35" spans="1:12" x14ac:dyDescent="0.3">
      <c r="A35" t="str">
        <f>EFL!C35&amp;EFL!E35</f>
        <v>44783Coventry City</v>
      </c>
      <c r="B35" t="str">
        <f>EFL!C35&amp;EFL!G35</f>
        <v>44783Bristol City</v>
      </c>
      <c r="C35" t="str">
        <f>EFL!E35</f>
        <v>Coventry City</v>
      </c>
      <c r="D35" t="str">
        <f>EFL!G35</f>
        <v>Bristol City</v>
      </c>
      <c r="E35" s="1">
        <f>EFL!C35</f>
        <v>44783</v>
      </c>
      <c r="F35" t="s">
        <v>1052</v>
      </c>
      <c r="G35" t="str">
        <f>EFL!A35</f>
        <v>First round</v>
      </c>
      <c r="H35" t="str">
        <f t="shared" si="0"/>
        <v>EFLFirst round</v>
      </c>
      <c r="I35" t="str">
        <f t="shared" si="1"/>
        <v>EFLFirst roundCoventry City</v>
      </c>
      <c r="J35" t="str">
        <f t="shared" si="2"/>
        <v>EFLFirst roundBristol City</v>
      </c>
      <c r="K35" t="str">
        <f t="shared" si="3"/>
        <v>Coventry City</v>
      </c>
      <c r="L35" t="str">
        <f t="shared" si="4"/>
        <v>Bristol City</v>
      </c>
    </row>
    <row r="36" spans="1:12" x14ac:dyDescent="0.3">
      <c r="A36" t="str">
        <f>EFL!C36&amp;EFL!E36</f>
        <v>44784West Brom</v>
      </c>
      <c r="B36" t="str">
        <f>EFL!C36&amp;EFL!G36</f>
        <v>44784Sheffield Utd</v>
      </c>
      <c r="C36" t="str">
        <f>EFL!E36</f>
        <v>West Brom</v>
      </c>
      <c r="D36" t="str">
        <f>EFL!G36</f>
        <v>Sheffield Utd</v>
      </c>
      <c r="E36" s="1">
        <f>EFL!C36</f>
        <v>44784</v>
      </c>
      <c r="F36" t="s">
        <v>1052</v>
      </c>
      <c r="G36" t="str">
        <f>EFL!A36</f>
        <v>First round</v>
      </c>
      <c r="H36" t="str">
        <f t="shared" si="0"/>
        <v>EFLFirst round</v>
      </c>
      <c r="I36" t="str">
        <f t="shared" si="1"/>
        <v>EFLFirst roundWest Brom</v>
      </c>
      <c r="J36" t="str">
        <f t="shared" si="2"/>
        <v>EFLFirst roundSheffield Utd</v>
      </c>
      <c r="K36" t="str">
        <f t="shared" si="3"/>
        <v>West Brom</v>
      </c>
      <c r="L36" t="str">
        <f t="shared" si="4"/>
        <v>Sheffield Utd</v>
      </c>
    </row>
    <row r="37" spans="1:12" x14ac:dyDescent="0.3">
      <c r="A37" t="str">
        <f>EFL!C37&amp;EFL!E37</f>
        <v/>
      </c>
      <c r="B37" t="str">
        <f>EFL!C37&amp;EFL!G37</f>
        <v/>
      </c>
      <c r="C37">
        <f>EFL!E37</f>
        <v>0</v>
      </c>
      <c r="D37">
        <f>EFL!G37</f>
        <v>0</v>
      </c>
      <c r="E37" s="1">
        <f>EFL!C37</f>
        <v>0</v>
      </c>
      <c r="F37" t="s">
        <v>1052</v>
      </c>
      <c r="G37">
        <f>EFL!A37</f>
        <v>0</v>
      </c>
      <c r="H37" t="str">
        <f t="shared" si="0"/>
        <v>EFL0</v>
      </c>
      <c r="I37" t="str">
        <f t="shared" si="1"/>
        <v>EFL00</v>
      </c>
      <c r="J37" t="str">
        <f t="shared" si="2"/>
        <v>EFL00</v>
      </c>
      <c r="K37">
        <f t="shared" si="3"/>
        <v>0</v>
      </c>
      <c r="L37">
        <f t="shared" si="4"/>
        <v>0</v>
      </c>
    </row>
    <row r="38" spans="1:12" x14ac:dyDescent="0.3">
      <c r="A38" t="str">
        <f>EFL!C38&amp;EFL!E38</f>
        <v>44796Walsall</v>
      </c>
      <c r="B38" t="str">
        <f>EFL!C38&amp;EFL!G38</f>
        <v>44796Charlton Ath</v>
      </c>
      <c r="C38" t="str">
        <f>EFL!E38</f>
        <v>Walsall</v>
      </c>
      <c r="D38" t="str">
        <f>EFL!G38</f>
        <v>Charlton Ath</v>
      </c>
      <c r="E38" s="1">
        <f>EFL!C38</f>
        <v>44796</v>
      </c>
      <c r="F38" t="s">
        <v>1052</v>
      </c>
      <c r="G38" t="str">
        <f>EFL!A38</f>
        <v>Second round</v>
      </c>
      <c r="H38" t="str">
        <f t="shared" si="0"/>
        <v>EFLSecond round</v>
      </c>
      <c r="I38" t="str">
        <f t="shared" si="1"/>
        <v>EFLSecond roundWalsall</v>
      </c>
      <c r="J38" t="str">
        <f t="shared" si="2"/>
        <v>EFLSecond roundCharlton Ath</v>
      </c>
      <c r="K38" t="str">
        <f t="shared" si="3"/>
        <v>Walsall</v>
      </c>
      <c r="L38" t="str">
        <f t="shared" si="4"/>
        <v>Charlton Ath</v>
      </c>
    </row>
    <row r="39" spans="1:12" x14ac:dyDescent="0.3">
      <c r="A39" t="str">
        <f>EFL!C39&amp;EFL!E39</f>
        <v>44796Shrewsbury</v>
      </c>
      <c r="B39" t="str">
        <f>EFL!C39&amp;EFL!G39</f>
        <v>44796Burnley</v>
      </c>
      <c r="C39" t="str">
        <f>EFL!E39</f>
        <v>Shrewsbury</v>
      </c>
      <c r="D39" t="str">
        <f>EFL!G39</f>
        <v>Burnley</v>
      </c>
      <c r="E39" s="1">
        <f>EFL!C39</f>
        <v>44796</v>
      </c>
      <c r="F39" t="s">
        <v>1052</v>
      </c>
      <c r="G39" t="str">
        <f>EFL!A39</f>
        <v>Second round</v>
      </c>
      <c r="H39" t="str">
        <f t="shared" si="0"/>
        <v>EFLSecond round</v>
      </c>
      <c r="I39" t="str">
        <f t="shared" si="1"/>
        <v>EFLSecond roundShrewsbury</v>
      </c>
      <c r="J39" t="str">
        <f t="shared" si="2"/>
        <v>EFLSecond roundBurnley</v>
      </c>
      <c r="K39" t="str">
        <f t="shared" si="3"/>
        <v>Shrewsbury</v>
      </c>
      <c r="L39" t="str">
        <f t="shared" si="4"/>
        <v>Burnley</v>
      </c>
    </row>
    <row r="40" spans="1:12" x14ac:dyDescent="0.3">
      <c r="A40" t="str">
        <f>EFL!C40&amp;EFL!E40</f>
        <v>44796Sheffield Weds</v>
      </c>
      <c r="B40" t="str">
        <f>EFL!C40&amp;EFL!G40</f>
        <v>44796Rochdale</v>
      </c>
      <c r="C40" t="str">
        <f>EFL!E40</f>
        <v>Sheffield Weds</v>
      </c>
      <c r="D40" t="str">
        <f>EFL!G40</f>
        <v>Rochdale</v>
      </c>
      <c r="E40" s="1">
        <f>EFL!C40</f>
        <v>44796</v>
      </c>
      <c r="F40" t="s">
        <v>1052</v>
      </c>
      <c r="G40" t="str">
        <f>EFL!A40</f>
        <v>Second round</v>
      </c>
      <c r="H40" t="str">
        <f t="shared" si="0"/>
        <v>EFLSecond round</v>
      </c>
      <c r="I40" t="str">
        <f t="shared" si="1"/>
        <v>EFLSecond roundSheffield Weds</v>
      </c>
      <c r="J40" t="str">
        <f t="shared" si="2"/>
        <v>EFLSecond roundRochdale</v>
      </c>
      <c r="K40" t="str">
        <f t="shared" si="3"/>
        <v>Sheffield Weds</v>
      </c>
      <c r="L40" t="str">
        <f t="shared" si="4"/>
        <v>Rochdale</v>
      </c>
    </row>
    <row r="41" spans="1:12" x14ac:dyDescent="0.3">
      <c r="A41" t="str">
        <f>EFL!C41&amp;EFL!E41</f>
        <v>44796Watford</v>
      </c>
      <c r="B41" t="str">
        <f>EFL!C41&amp;EFL!G41</f>
        <v>44796MK Dons</v>
      </c>
      <c r="C41" t="str">
        <f>EFL!E41</f>
        <v>Watford</v>
      </c>
      <c r="D41" t="str">
        <f>EFL!G41</f>
        <v>MK Dons</v>
      </c>
      <c r="E41" s="1">
        <f>EFL!C41</f>
        <v>44796</v>
      </c>
      <c r="F41" t="s">
        <v>1052</v>
      </c>
      <c r="G41" t="str">
        <f>EFL!A41</f>
        <v>Second round</v>
      </c>
      <c r="H41" t="str">
        <f t="shared" si="0"/>
        <v>EFLSecond round</v>
      </c>
      <c r="I41" t="str">
        <f t="shared" si="1"/>
        <v>EFLSecond roundWatford</v>
      </c>
      <c r="J41" t="str">
        <f t="shared" si="2"/>
        <v>EFLSecond roundMK Dons</v>
      </c>
      <c r="K41" t="str">
        <f t="shared" si="3"/>
        <v>Watford</v>
      </c>
      <c r="L41" t="str">
        <f t="shared" si="4"/>
        <v>MK Dons</v>
      </c>
    </row>
    <row r="42" spans="1:12" x14ac:dyDescent="0.3">
      <c r="A42" t="str">
        <f>EFL!C42&amp;EFL!E42</f>
        <v>44796Rotherham Utd</v>
      </c>
      <c r="B42" t="str">
        <f>EFL!C42&amp;EFL!G42</f>
        <v>44796Morecambe</v>
      </c>
      <c r="C42" t="str">
        <f>EFL!E42</f>
        <v>Rotherham Utd</v>
      </c>
      <c r="D42" t="str">
        <f>EFL!G42</f>
        <v>Morecambe</v>
      </c>
      <c r="E42" s="1">
        <f>EFL!C42</f>
        <v>44796</v>
      </c>
      <c r="F42" t="s">
        <v>1052</v>
      </c>
      <c r="G42" t="str">
        <f>EFL!A42</f>
        <v>Second round</v>
      </c>
      <c r="H42" t="str">
        <f t="shared" si="0"/>
        <v>EFLSecond round</v>
      </c>
      <c r="I42" t="str">
        <f t="shared" si="1"/>
        <v>EFLSecond roundRotherham Utd</v>
      </c>
      <c r="J42" t="str">
        <f t="shared" si="2"/>
        <v>EFLSecond roundMorecambe</v>
      </c>
      <c r="K42" t="str">
        <f t="shared" si="3"/>
        <v>Rotherham Utd</v>
      </c>
      <c r="L42" t="str">
        <f t="shared" si="4"/>
        <v>Morecambe</v>
      </c>
    </row>
    <row r="43" spans="1:12" x14ac:dyDescent="0.3">
      <c r="A43" t="str">
        <f>EFL!C43&amp;EFL!E43</f>
        <v>44796Bradford City</v>
      </c>
      <c r="B43" t="str">
        <f>EFL!C43&amp;EFL!G43</f>
        <v>44796Blackburn</v>
      </c>
      <c r="C43" t="str">
        <f>EFL!E43</f>
        <v>Bradford City</v>
      </c>
      <c r="D43" t="str">
        <f>EFL!G43</f>
        <v>Blackburn</v>
      </c>
      <c r="E43" s="1">
        <f>EFL!C43</f>
        <v>44796</v>
      </c>
      <c r="F43" t="s">
        <v>1052</v>
      </c>
      <c r="G43" t="str">
        <f>EFL!A43</f>
        <v>Second round</v>
      </c>
      <c r="H43" t="str">
        <f t="shared" si="0"/>
        <v>EFLSecond round</v>
      </c>
      <c r="I43" t="str">
        <f t="shared" si="1"/>
        <v>EFLSecond roundBradford City</v>
      </c>
      <c r="J43" t="str">
        <f t="shared" si="2"/>
        <v>EFLSecond roundBlackburn</v>
      </c>
      <c r="K43" t="str">
        <f t="shared" si="3"/>
        <v>Bradford City</v>
      </c>
      <c r="L43" t="str">
        <f t="shared" si="4"/>
        <v>Blackburn</v>
      </c>
    </row>
    <row r="44" spans="1:12" x14ac:dyDescent="0.3">
      <c r="A44" t="str">
        <f>EFL!C44&amp;EFL!E44</f>
        <v>44796Norwich City</v>
      </c>
      <c r="B44" t="str">
        <f>EFL!C44&amp;EFL!G44</f>
        <v>44796Bournemouth</v>
      </c>
      <c r="C44" t="str">
        <f>EFL!E44</f>
        <v>Norwich City</v>
      </c>
      <c r="D44" t="str">
        <f>EFL!G44</f>
        <v>Bournemouth</v>
      </c>
      <c r="E44" s="1">
        <f>EFL!C44</f>
        <v>44796</v>
      </c>
      <c r="F44" t="s">
        <v>1052</v>
      </c>
      <c r="G44" t="str">
        <f>EFL!A44</f>
        <v>Second round</v>
      </c>
      <c r="H44" t="str">
        <f t="shared" si="0"/>
        <v>EFLSecond round</v>
      </c>
      <c r="I44" t="str">
        <f t="shared" si="1"/>
        <v>EFLSecond roundNorwich City</v>
      </c>
      <c r="J44" t="str">
        <f t="shared" si="2"/>
        <v>EFLSecond roundBournemouth</v>
      </c>
      <c r="K44" t="str">
        <f t="shared" si="3"/>
        <v>Norwich City</v>
      </c>
      <c r="L44" t="str">
        <f t="shared" si="4"/>
        <v>Bournemouth</v>
      </c>
    </row>
    <row r="45" spans="1:12" x14ac:dyDescent="0.3">
      <c r="A45" t="str">
        <f>EFL!C45&amp;EFL!E45</f>
        <v>44796Stevenage</v>
      </c>
      <c r="B45" t="str">
        <f>EFL!C45&amp;EFL!G45</f>
        <v>44796P'borough Utd</v>
      </c>
      <c r="C45" t="str">
        <f>EFL!E45</f>
        <v>Stevenage</v>
      </c>
      <c r="D45" t="str">
        <f>EFL!G45</f>
        <v>P'borough Utd</v>
      </c>
      <c r="E45" s="1">
        <f>EFL!C45</f>
        <v>44796</v>
      </c>
      <c r="F45" t="s">
        <v>1052</v>
      </c>
      <c r="G45" t="str">
        <f>EFL!A45</f>
        <v>Second round</v>
      </c>
      <c r="H45" t="str">
        <f t="shared" si="0"/>
        <v>EFLSecond round</v>
      </c>
      <c r="I45" t="str">
        <f t="shared" si="1"/>
        <v>EFLSecond roundStevenage</v>
      </c>
      <c r="J45" t="str">
        <f t="shared" si="2"/>
        <v>EFLSecond roundP'borough Utd</v>
      </c>
      <c r="K45" t="str">
        <f t="shared" si="3"/>
        <v>Stevenage</v>
      </c>
      <c r="L45" t="str">
        <f t="shared" si="4"/>
        <v>P'borough Utd</v>
      </c>
    </row>
    <row r="46" spans="1:12" x14ac:dyDescent="0.3">
      <c r="A46" t="str">
        <f>EFL!C46&amp;EFL!E46</f>
        <v>44796Gillingham</v>
      </c>
      <c r="B46" t="str">
        <f>EFL!C46&amp;EFL!G46</f>
        <v>44796Exeter City</v>
      </c>
      <c r="C46" t="str">
        <f>EFL!E46</f>
        <v>Gillingham</v>
      </c>
      <c r="D46" t="str">
        <f>EFL!G46</f>
        <v>Exeter City</v>
      </c>
      <c r="E46" s="1">
        <f>EFL!C46</f>
        <v>44796</v>
      </c>
      <c r="F46" t="s">
        <v>1052</v>
      </c>
      <c r="G46" t="str">
        <f>EFL!A46</f>
        <v>Second round</v>
      </c>
      <c r="H46" t="str">
        <f t="shared" si="0"/>
        <v>EFLSecond round</v>
      </c>
      <c r="I46" t="str">
        <f t="shared" si="1"/>
        <v>EFLSecond roundGillingham</v>
      </c>
      <c r="J46" t="str">
        <f t="shared" si="2"/>
        <v>EFLSecond roundExeter City</v>
      </c>
      <c r="K46" t="str">
        <f t="shared" si="3"/>
        <v>Gillingham</v>
      </c>
      <c r="L46" t="str">
        <f t="shared" si="4"/>
        <v>Exeter City</v>
      </c>
    </row>
    <row r="47" spans="1:12" x14ac:dyDescent="0.3">
      <c r="A47" t="str">
        <f>EFL!C47&amp;EFL!E47</f>
        <v>44796Newport County</v>
      </c>
      <c r="B47" t="str">
        <f>EFL!C47&amp;EFL!G47</f>
        <v>44796Portsmouth</v>
      </c>
      <c r="C47" t="str">
        <f>EFL!E47</f>
        <v>Newport County</v>
      </c>
      <c r="D47" t="str">
        <f>EFL!G47</f>
        <v>Portsmouth</v>
      </c>
      <c r="E47" s="1">
        <f>EFL!C47</f>
        <v>44796</v>
      </c>
      <c r="F47" t="s">
        <v>1052</v>
      </c>
      <c r="G47" t="str">
        <f>EFL!A47</f>
        <v>Second round</v>
      </c>
      <c r="H47" t="str">
        <f t="shared" si="0"/>
        <v>EFLSecond round</v>
      </c>
      <c r="I47" t="str">
        <f t="shared" si="1"/>
        <v>EFLSecond roundNewport County</v>
      </c>
      <c r="J47" t="str">
        <f t="shared" si="2"/>
        <v>EFLSecond roundPortsmouth</v>
      </c>
      <c r="K47" t="str">
        <f t="shared" si="3"/>
        <v>Newport County</v>
      </c>
      <c r="L47" t="str">
        <f t="shared" si="4"/>
        <v>Portsmouth</v>
      </c>
    </row>
    <row r="48" spans="1:12" x14ac:dyDescent="0.3">
      <c r="A48" t="str">
        <f>EFL!C48&amp;EFL!E48</f>
        <v>44796Oxford United</v>
      </c>
      <c r="B48" t="str">
        <f>EFL!C48&amp;EFL!G48</f>
        <v>44796Crystal Palace</v>
      </c>
      <c r="C48" t="str">
        <f>EFL!E48</f>
        <v>Oxford United</v>
      </c>
      <c r="D48" t="str">
        <f>EFL!G48</f>
        <v>Crystal Palace</v>
      </c>
      <c r="E48" s="1">
        <f>EFL!C48</f>
        <v>44796</v>
      </c>
      <c r="F48" t="s">
        <v>1052</v>
      </c>
      <c r="G48" t="str">
        <f>EFL!A48</f>
        <v>Second round</v>
      </c>
      <c r="H48" t="str">
        <f t="shared" si="0"/>
        <v>EFLSecond round</v>
      </c>
      <c r="I48" t="str">
        <f t="shared" si="1"/>
        <v>EFLSecond roundOxford United</v>
      </c>
      <c r="J48" t="str">
        <f t="shared" si="2"/>
        <v>EFLSecond roundCrystal Palace</v>
      </c>
      <c r="K48" t="str">
        <f t="shared" si="3"/>
        <v>Oxford United</v>
      </c>
      <c r="L48" t="str">
        <f t="shared" si="4"/>
        <v>Crystal Palace</v>
      </c>
    </row>
    <row r="49" spans="1:12" x14ac:dyDescent="0.3">
      <c r="A49" t="str">
        <f>EFL!C49&amp;EFL!E49</f>
        <v>44796Wolves</v>
      </c>
      <c r="B49" t="str">
        <f>EFL!C49&amp;EFL!G49</f>
        <v>44796Preston</v>
      </c>
      <c r="C49" t="str">
        <f>EFL!E49</f>
        <v>Wolves</v>
      </c>
      <c r="D49" t="str">
        <f>EFL!G49</f>
        <v>Preston</v>
      </c>
      <c r="E49" s="1">
        <f>EFL!C49</f>
        <v>44796</v>
      </c>
      <c r="F49" t="s">
        <v>1052</v>
      </c>
      <c r="G49" t="str">
        <f>EFL!A49</f>
        <v>Second round</v>
      </c>
      <c r="H49" t="str">
        <f t="shared" si="0"/>
        <v>EFLSecond round</v>
      </c>
      <c r="I49" t="str">
        <f t="shared" si="1"/>
        <v>EFLSecond roundWolves</v>
      </c>
      <c r="J49" t="str">
        <f t="shared" si="2"/>
        <v>EFLSecond roundPreston</v>
      </c>
      <c r="K49" t="str">
        <f t="shared" si="3"/>
        <v>Wolves</v>
      </c>
      <c r="L49" t="str">
        <f t="shared" si="4"/>
        <v>Preston</v>
      </c>
    </row>
    <row r="50" spans="1:12" x14ac:dyDescent="0.3">
      <c r="A50" t="str">
        <f>EFL!C50&amp;EFL!E50</f>
        <v>44796Grimsby Town</v>
      </c>
      <c r="B50" t="str">
        <f>EFL!C50&amp;EFL!G50</f>
        <v>44796Nott'ham Forest</v>
      </c>
      <c r="C50" t="str">
        <f>EFL!E50</f>
        <v>Grimsby Town</v>
      </c>
      <c r="D50" t="str">
        <f>EFL!G50</f>
        <v>Nott'ham Forest</v>
      </c>
      <c r="E50" s="1">
        <f>EFL!C50</f>
        <v>44796</v>
      </c>
      <c r="F50" t="s">
        <v>1052</v>
      </c>
      <c r="G50" t="str">
        <f>EFL!A50</f>
        <v>Second round</v>
      </c>
      <c r="H50" t="str">
        <f t="shared" si="0"/>
        <v>EFLSecond round</v>
      </c>
      <c r="I50" t="str">
        <f t="shared" si="1"/>
        <v>EFLSecond roundGrimsby Town</v>
      </c>
      <c r="J50" t="str">
        <f t="shared" si="2"/>
        <v>EFLSecond roundNott'ham Forest</v>
      </c>
      <c r="K50" t="str">
        <f t="shared" si="3"/>
        <v>Grimsby Town</v>
      </c>
      <c r="L50" t="str">
        <f t="shared" si="4"/>
        <v>Nott'ham Forest</v>
      </c>
    </row>
    <row r="51" spans="1:12" x14ac:dyDescent="0.3">
      <c r="A51" t="str">
        <f>EFL!C51&amp;EFL!E51</f>
        <v>44796Derby County</v>
      </c>
      <c r="B51" t="str">
        <f>EFL!C51&amp;EFL!G51</f>
        <v>44796West Brom</v>
      </c>
      <c r="C51" t="str">
        <f>EFL!E51</f>
        <v>Derby County</v>
      </c>
      <c r="D51" t="str">
        <f>EFL!G51</f>
        <v>West Brom</v>
      </c>
      <c r="E51" s="1">
        <f>EFL!C51</f>
        <v>44796</v>
      </c>
      <c r="F51" t="s">
        <v>1052</v>
      </c>
      <c r="G51" t="str">
        <f>EFL!A51</f>
        <v>Second round</v>
      </c>
      <c r="H51" t="str">
        <f t="shared" si="0"/>
        <v>EFLSecond round</v>
      </c>
      <c r="I51" t="str">
        <f t="shared" si="1"/>
        <v>EFLSecond roundDerby County</v>
      </c>
      <c r="J51" t="str">
        <f t="shared" si="2"/>
        <v>EFLSecond roundWest Brom</v>
      </c>
      <c r="K51" t="str">
        <f t="shared" si="3"/>
        <v>Derby County</v>
      </c>
      <c r="L51" t="str">
        <f t="shared" si="4"/>
        <v>West Brom</v>
      </c>
    </row>
    <row r="52" spans="1:12" x14ac:dyDescent="0.3">
      <c r="A52" t="str">
        <f>EFL!C52&amp;EFL!E52</f>
        <v>44796Colchester Utd</v>
      </c>
      <c r="B52" t="str">
        <f>EFL!C52&amp;EFL!G52</f>
        <v>44796Brentford</v>
      </c>
      <c r="C52" t="str">
        <f>EFL!E52</f>
        <v>Colchester Utd</v>
      </c>
      <c r="D52" t="str">
        <f>EFL!G52</f>
        <v>Brentford</v>
      </c>
      <c r="E52" s="1">
        <f>EFL!C52</f>
        <v>44796</v>
      </c>
      <c r="F52" t="s">
        <v>1052</v>
      </c>
      <c r="G52" t="str">
        <f>EFL!A52</f>
        <v>Second round</v>
      </c>
      <c r="H52" t="str">
        <f t="shared" si="0"/>
        <v>EFLSecond round</v>
      </c>
      <c r="I52" t="str">
        <f t="shared" si="1"/>
        <v>EFLSecond roundColchester Utd</v>
      </c>
      <c r="J52" t="str">
        <f t="shared" si="2"/>
        <v>EFLSecond roundBrentford</v>
      </c>
      <c r="K52" t="str">
        <f t="shared" si="3"/>
        <v>Colchester Utd</v>
      </c>
      <c r="L52" t="str">
        <f t="shared" si="4"/>
        <v>Brentford</v>
      </c>
    </row>
    <row r="53" spans="1:12" x14ac:dyDescent="0.3">
      <c r="A53" t="str">
        <f>EFL!C53&amp;EFL!E53</f>
        <v>44796Cambridge Utd</v>
      </c>
      <c r="B53" t="str">
        <f>EFL!C53&amp;EFL!G53</f>
        <v>44796Southampton</v>
      </c>
      <c r="C53" t="str">
        <f>EFL!E53</f>
        <v>Cambridge Utd</v>
      </c>
      <c r="D53" t="str">
        <f>EFL!G53</f>
        <v>Southampton</v>
      </c>
      <c r="E53" s="1">
        <f>EFL!C53</f>
        <v>44796</v>
      </c>
      <c r="F53" t="s">
        <v>1052</v>
      </c>
      <c r="G53" t="str">
        <f>EFL!A53</f>
        <v>Second round</v>
      </c>
      <c r="H53" t="str">
        <f t="shared" si="0"/>
        <v>EFLSecond round</v>
      </c>
      <c r="I53" t="str">
        <f t="shared" si="1"/>
        <v>EFLSecond roundCambridge Utd</v>
      </c>
      <c r="J53" t="str">
        <f t="shared" si="2"/>
        <v>EFLSecond roundSouthampton</v>
      </c>
      <c r="K53" t="str">
        <f t="shared" si="3"/>
        <v>Cambridge Utd</v>
      </c>
      <c r="L53" t="str">
        <f t="shared" si="4"/>
        <v>Southampton</v>
      </c>
    </row>
    <row r="54" spans="1:12" x14ac:dyDescent="0.3">
      <c r="A54" t="str">
        <f>EFL!C54&amp;EFL!E54</f>
        <v>44796Bolton</v>
      </c>
      <c r="B54" t="str">
        <f>EFL!C54&amp;EFL!G54</f>
        <v>44796Aston Villa</v>
      </c>
      <c r="C54" t="str">
        <f>EFL!E54</f>
        <v>Bolton</v>
      </c>
      <c r="D54" t="str">
        <f>EFL!G54</f>
        <v>Aston Villa</v>
      </c>
      <c r="E54" s="1">
        <f>EFL!C54</f>
        <v>44796</v>
      </c>
      <c r="F54" t="s">
        <v>1052</v>
      </c>
      <c r="G54" t="str">
        <f>EFL!A54</f>
        <v>Second round</v>
      </c>
      <c r="H54" t="str">
        <f t="shared" si="0"/>
        <v>EFLSecond round</v>
      </c>
      <c r="I54" t="str">
        <f t="shared" si="1"/>
        <v>EFLSecond roundBolton</v>
      </c>
      <c r="J54" t="str">
        <f t="shared" si="2"/>
        <v>EFLSecond roundAston Villa</v>
      </c>
      <c r="K54" t="str">
        <f t="shared" si="3"/>
        <v>Bolton</v>
      </c>
      <c r="L54" t="str">
        <f t="shared" si="4"/>
        <v>Aston Villa</v>
      </c>
    </row>
    <row r="55" spans="1:12" x14ac:dyDescent="0.3">
      <c r="A55" t="str">
        <f>EFL!C55&amp;EFL!E55</f>
        <v>44796Barrow</v>
      </c>
      <c r="B55" t="str">
        <f>EFL!C55&amp;EFL!G55</f>
        <v>44796Lincoln City</v>
      </c>
      <c r="C55" t="str">
        <f>EFL!E55</f>
        <v>Barrow</v>
      </c>
      <c r="D55" t="str">
        <f>EFL!G55</f>
        <v>Lincoln City</v>
      </c>
      <c r="E55" s="1">
        <f>EFL!C55</f>
        <v>44796</v>
      </c>
      <c r="F55" t="s">
        <v>1052</v>
      </c>
      <c r="G55" t="str">
        <f>EFL!A55</f>
        <v>Second round</v>
      </c>
      <c r="H55" t="str">
        <f t="shared" si="0"/>
        <v>EFLSecond round</v>
      </c>
      <c r="I55" t="str">
        <f t="shared" si="1"/>
        <v>EFLSecond roundBarrow</v>
      </c>
      <c r="J55" t="str">
        <f t="shared" si="2"/>
        <v>EFLSecond roundLincoln City</v>
      </c>
      <c r="K55" t="str">
        <f t="shared" si="3"/>
        <v>Barrow</v>
      </c>
      <c r="L55" t="str">
        <f t="shared" si="4"/>
        <v>Lincoln City</v>
      </c>
    </row>
    <row r="56" spans="1:12" x14ac:dyDescent="0.3">
      <c r="A56" t="str">
        <f>EFL!C56&amp;EFL!E56</f>
        <v>44796Crawley Town</v>
      </c>
      <c r="B56" t="str">
        <f>EFL!C56&amp;EFL!G56</f>
        <v>44796Fulham</v>
      </c>
      <c r="C56" t="str">
        <f>EFL!E56</f>
        <v>Crawley Town</v>
      </c>
      <c r="D56" t="str">
        <f>EFL!G56</f>
        <v>Fulham</v>
      </c>
      <c r="E56" s="1">
        <f>EFL!C56</f>
        <v>44796</v>
      </c>
      <c r="F56" t="s">
        <v>1052</v>
      </c>
      <c r="G56" t="str">
        <f>EFL!A56</f>
        <v>Second round</v>
      </c>
      <c r="H56" t="str">
        <f t="shared" si="0"/>
        <v>EFLSecond round</v>
      </c>
      <c r="I56" t="str">
        <f t="shared" si="1"/>
        <v>EFLSecond roundCrawley Town</v>
      </c>
      <c r="J56" t="str">
        <f t="shared" si="2"/>
        <v>EFLSecond roundFulham</v>
      </c>
      <c r="K56" t="str">
        <f t="shared" si="3"/>
        <v>Crawley Town</v>
      </c>
      <c r="L56" t="str">
        <f t="shared" si="4"/>
        <v>Fulham</v>
      </c>
    </row>
    <row r="57" spans="1:12" x14ac:dyDescent="0.3">
      <c r="A57" t="str">
        <f>EFL!C57&amp;EFL!E57</f>
        <v>44796Stockport</v>
      </c>
      <c r="B57" t="str">
        <f>EFL!C57&amp;EFL!G57</f>
        <v>44796Leicester City</v>
      </c>
      <c r="C57" t="str">
        <f>EFL!E57</f>
        <v>Stockport</v>
      </c>
      <c r="D57" t="str">
        <f>EFL!G57</f>
        <v>Leicester City</v>
      </c>
      <c r="E57" s="1">
        <f>EFL!C57</f>
        <v>44796</v>
      </c>
      <c r="F57" t="s">
        <v>1052</v>
      </c>
      <c r="G57" t="str">
        <f>EFL!A57</f>
        <v>Second round</v>
      </c>
      <c r="H57" t="str">
        <f t="shared" si="0"/>
        <v>EFLSecond round</v>
      </c>
      <c r="I57" t="str">
        <f t="shared" si="1"/>
        <v>EFLSecond roundStockport</v>
      </c>
      <c r="J57" t="str">
        <f t="shared" si="2"/>
        <v>EFLSecond roundLeicester City</v>
      </c>
      <c r="K57" t="str">
        <f t="shared" si="3"/>
        <v>Stockport</v>
      </c>
      <c r="L57" t="str">
        <f t="shared" si="4"/>
        <v>Leicester City</v>
      </c>
    </row>
    <row r="58" spans="1:12" x14ac:dyDescent="0.3">
      <c r="A58" t="str">
        <f>EFL!C58&amp;EFL!E58</f>
        <v>44796Fleetwood Town</v>
      </c>
      <c r="B58" t="str">
        <f>EFL!C58&amp;EFL!G58</f>
        <v>44796Everton</v>
      </c>
      <c r="C58" t="str">
        <f>EFL!E58</f>
        <v>Fleetwood Town</v>
      </c>
      <c r="D58" t="str">
        <f>EFL!G58</f>
        <v>Everton</v>
      </c>
      <c r="E58" s="1">
        <f>EFL!C58</f>
        <v>44796</v>
      </c>
      <c r="F58" t="s">
        <v>1052</v>
      </c>
      <c r="G58" t="str">
        <f>EFL!A58</f>
        <v>Second round</v>
      </c>
      <c r="H58" t="str">
        <f t="shared" si="0"/>
        <v>EFLSecond round</v>
      </c>
      <c r="I58" t="str">
        <f t="shared" si="1"/>
        <v>EFLSecond roundFleetwood Town</v>
      </c>
      <c r="J58" t="str">
        <f t="shared" si="2"/>
        <v>EFLSecond roundEverton</v>
      </c>
      <c r="K58" t="str">
        <f t="shared" si="3"/>
        <v>Fleetwood Town</v>
      </c>
      <c r="L58" t="str">
        <f t="shared" si="4"/>
        <v>Everton</v>
      </c>
    </row>
    <row r="59" spans="1:12" x14ac:dyDescent="0.3">
      <c r="A59" t="str">
        <f>EFL!C59&amp;EFL!E59</f>
        <v>44797Leeds United</v>
      </c>
      <c r="B59" t="str">
        <f>EFL!C59&amp;EFL!G59</f>
        <v>44797Barnsley</v>
      </c>
      <c r="C59" t="str">
        <f>EFL!E59</f>
        <v>Leeds United</v>
      </c>
      <c r="D59" t="str">
        <f>EFL!G59</f>
        <v>Barnsley</v>
      </c>
      <c r="E59" s="1">
        <f>EFL!C59</f>
        <v>44797</v>
      </c>
      <c r="F59" t="s">
        <v>1052</v>
      </c>
      <c r="G59" t="str">
        <f>EFL!A59</f>
        <v>Second round</v>
      </c>
      <c r="H59" t="str">
        <f t="shared" si="0"/>
        <v>EFLSecond round</v>
      </c>
      <c r="I59" t="str">
        <f t="shared" si="1"/>
        <v>EFLSecond roundLeeds United</v>
      </c>
      <c r="J59" t="str">
        <f t="shared" si="2"/>
        <v>EFLSecond roundBarnsley</v>
      </c>
      <c r="K59" t="str">
        <f t="shared" si="3"/>
        <v>Leeds United</v>
      </c>
      <c r="L59" t="str">
        <f t="shared" si="4"/>
        <v>Barnsley</v>
      </c>
    </row>
    <row r="60" spans="1:12" x14ac:dyDescent="0.3">
      <c r="A60" t="str">
        <f>EFL!C60&amp;EFL!E60</f>
        <v>44797Wycombe</v>
      </c>
      <c r="B60" t="str">
        <f>EFL!C60&amp;EFL!G60</f>
        <v>44797Bristol City</v>
      </c>
      <c r="C60" t="str">
        <f>EFL!E60</f>
        <v>Wycombe</v>
      </c>
      <c r="D60" t="str">
        <f>EFL!G60</f>
        <v>Bristol City</v>
      </c>
      <c r="E60" s="1">
        <f>EFL!C60</f>
        <v>44797</v>
      </c>
      <c r="F60" t="s">
        <v>1052</v>
      </c>
      <c r="G60" t="str">
        <f>EFL!A60</f>
        <v>Second round</v>
      </c>
      <c r="H60" t="str">
        <f t="shared" si="0"/>
        <v>EFLSecond round</v>
      </c>
      <c r="I60" t="str">
        <f t="shared" si="1"/>
        <v>EFLSecond roundWycombe</v>
      </c>
      <c r="J60" t="str">
        <f t="shared" si="2"/>
        <v>EFLSecond roundBristol City</v>
      </c>
      <c r="K60" t="str">
        <f t="shared" si="3"/>
        <v>Wycombe</v>
      </c>
      <c r="L60" t="str">
        <f t="shared" si="4"/>
        <v>Bristol City</v>
      </c>
    </row>
    <row r="61" spans="1:12" x14ac:dyDescent="0.3">
      <c r="A61" t="str">
        <f>EFL!C61&amp;EFL!E61</f>
        <v>44797FG Rovers</v>
      </c>
      <c r="B61" t="str">
        <f>EFL!C61&amp;EFL!G61</f>
        <v>44797Brighton</v>
      </c>
      <c r="C61" t="str">
        <f>EFL!E61</f>
        <v>FG Rovers</v>
      </c>
      <c r="D61" t="str">
        <f>EFL!G61</f>
        <v>Brighton</v>
      </c>
      <c r="E61" s="1">
        <f>EFL!C61</f>
        <v>44797</v>
      </c>
      <c r="F61" t="s">
        <v>1052</v>
      </c>
      <c r="G61" t="str">
        <f>EFL!A61</f>
        <v>Second round</v>
      </c>
      <c r="H61" t="str">
        <f t="shared" si="0"/>
        <v>EFLSecond round</v>
      </c>
      <c r="I61" t="str">
        <f t="shared" si="1"/>
        <v>EFLSecond roundFG Rovers</v>
      </c>
      <c r="J61" t="str">
        <f t="shared" si="2"/>
        <v>EFLSecond roundBrighton</v>
      </c>
      <c r="K61" t="str">
        <f t="shared" si="3"/>
        <v>FG Rovers</v>
      </c>
      <c r="L61" t="str">
        <f t="shared" si="4"/>
        <v>Brighton</v>
      </c>
    </row>
    <row r="62" spans="1:12" x14ac:dyDescent="0.3">
      <c r="A62" t="str">
        <f>EFL!C62&amp;EFL!E62</f>
        <v>44797Tranmere Rovers</v>
      </c>
      <c r="B62" t="str">
        <f>EFL!C62&amp;EFL!G62</f>
        <v>44797Newcastle Utd</v>
      </c>
      <c r="C62" t="str">
        <f>EFL!E62</f>
        <v>Tranmere Rovers</v>
      </c>
      <c r="D62" t="str">
        <f>EFL!G62</f>
        <v>Newcastle Utd</v>
      </c>
      <c r="E62" s="1">
        <f>EFL!C62</f>
        <v>44797</v>
      </c>
      <c r="F62" t="s">
        <v>1052</v>
      </c>
      <c r="G62" t="str">
        <f>EFL!A62</f>
        <v>Second round</v>
      </c>
      <c r="H62" t="str">
        <f t="shared" si="0"/>
        <v>EFLSecond round</v>
      </c>
      <c r="I62" t="str">
        <f t="shared" si="1"/>
        <v>EFLSecond roundTranmere Rovers</v>
      </c>
      <c r="J62" t="str">
        <f t="shared" si="2"/>
        <v>EFLSecond roundNewcastle Utd</v>
      </c>
      <c r="K62" t="str">
        <f t="shared" si="3"/>
        <v>Tranmere Rovers</v>
      </c>
      <c r="L62" t="str">
        <f t="shared" si="4"/>
        <v>Newcastle Utd</v>
      </c>
    </row>
    <row r="63" spans="1:12" x14ac:dyDescent="0.3">
      <c r="A63" t="str">
        <f>EFL!C63&amp;EFL!E63</f>
        <v/>
      </c>
      <c r="B63" t="str">
        <f>EFL!C63&amp;EFL!G63</f>
        <v/>
      </c>
      <c r="C63">
        <f>EFL!E63</f>
        <v>0</v>
      </c>
      <c r="D63">
        <f>EFL!G63</f>
        <v>0</v>
      </c>
      <c r="E63" s="1">
        <f>EFL!C63</f>
        <v>0</v>
      </c>
      <c r="F63" t="s">
        <v>1052</v>
      </c>
      <c r="G63">
        <f>EFL!A63</f>
        <v>0</v>
      </c>
      <c r="H63" t="str">
        <f t="shared" si="0"/>
        <v>EFL0</v>
      </c>
      <c r="I63" t="str">
        <f t="shared" si="1"/>
        <v>EFL00</v>
      </c>
      <c r="J63" t="str">
        <f t="shared" si="2"/>
        <v>EFL00</v>
      </c>
      <c r="K63">
        <f t="shared" si="3"/>
        <v>0</v>
      </c>
      <c r="L63">
        <f t="shared" si="4"/>
        <v>0</v>
      </c>
    </row>
    <row r="64" spans="1:12" x14ac:dyDescent="0.3">
      <c r="A64" t="str">
        <f>EFL!C64&amp;EFL!E64</f>
        <v>44873Burnley</v>
      </c>
      <c r="B64" t="str">
        <f>EFL!C64&amp;EFL!G64</f>
        <v>44873Crawley Town</v>
      </c>
      <c r="C64" t="str">
        <f>EFL!E64</f>
        <v>Burnley</v>
      </c>
      <c r="D64" t="str">
        <f>EFL!G64</f>
        <v>Crawley Town</v>
      </c>
      <c r="E64" s="1">
        <f>EFL!C64</f>
        <v>44873</v>
      </c>
      <c r="F64" t="s">
        <v>1052</v>
      </c>
      <c r="G64" t="str">
        <f>EFL!A64</f>
        <v>Third round</v>
      </c>
      <c r="H64" t="str">
        <f t="shared" si="0"/>
        <v>EFLThird round</v>
      </c>
      <c r="I64" t="str">
        <f t="shared" si="1"/>
        <v>EFLThird roundBurnley</v>
      </c>
      <c r="J64" t="str">
        <f t="shared" si="2"/>
        <v>EFLThird roundCrawley Town</v>
      </c>
      <c r="K64" t="str">
        <f t="shared" si="3"/>
        <v>Burnley</v>
      </c>
      <c r="L64" t="str">
        <f t="shared" si="4"/>
        <v>Crawley Town</v>
      </c>
    </row>
    <row r="65" spans="1:12" x14ac:dyDescent="0.3">
      <c r="A65" t="str">
        <f>EFL!C65&amp;EFL!E65</f>
        <v>44873Bournemouth</v>
      </c>
      <c r="B65" t="str">
        <f>EFL!C65&amp;EFL!G65</f>
        <v>44873Everton</v>
      </c>
      <c r="C65" t="str">
        <f>EFL!E65</f>
        <v>Bournemouth</v>
      </c>
      <c r="D65" t="str">
        <f>EFL!G65</f>
        <v>Everton</v>
      </c>
      <c r="E65" s="1">
        <f>EFL!C65</f>
        <v>44873</v>
      </c>
      <c r="F65" t="s">
        <v>1052</v>
      </c>
      <c r="G65" t="str">
        <f>EFL!A65</f>
        <v>Third round</v>
      </c>
      <c r="H65" t="str">
        <f t="shared" si="0"/>
        <v>EFLThird round</v>
      </c>
      <c r="I65" t="str">
        <f t="shared" si="1"/>
        <v>EFLThird roundBournemouth</v>
      </c>
      <c r="J65" t="str">
        <f t="shared" si="2"/>
        <v>EFLThird roundEverton</v>
      </c>
      <c r="K65" t="str">
        <f t="shared" si="3"/>
        <v>Bournemouth</v>
      </c>
      <c r="L65" t="str">
        <f t="shared" si="4"/>
        <v>Everton</v>
      </c>
    </row>
    <row r="66" spans="1:12" x14ac:dyDescent="0.3">
      <c r="A66" t="str">
        <f>EFL!C66&amp;EFL!E66</f>
        <v>44873Brentford</v>
      </c>
      <c r="B66" t="str">
        <f>EFL!C66&amp;EFL!G66</f>
        <v>44873Gillingham</v>
      </c>
      <c r="C66" t="str">
        <f>EFL!E66</f>
        <v>Brentford</v>
      </c>
      <c r="D66" t="str">
        <f>EFL!G66</f>
        <v>Gillingham</v>
      </c>
      <c r="E66" s="1">
        <f>EFL!C66</f>
        <v>44873</v>
      </c>
      <c r="F66" t="s">
        <v>1052</v>
      </c>
      <c r="G66" t="str">
        <f>EFL!A66</f>
        <v>Third round</v>
      </c>
      <c r="H66" t="str">
        <f t="shared" si="0"/>
        <v>EFLThird round</v>
      </c>
      <c r="I66" t="str">
        <f t="shared" si="1"/>
        <v>EFLThird roundBrentford</v>
      </c>
      <c r="J66" t="str">
        <f t="shared" si="2"/>
        <v>EFLThird roundGillingham</v>
      </c>
      <c r="K66" t="str">
        <f t="shared" si="3"/>
        <v>Brentford</v>
      </c>
      <c r="L66" t="str">
        <f t="shared" si="4"/>
        <v>Gillingham</v>
      </c>
    </row>
    <row r="67" spans="1:12" x14ac:dyDescent="0.3">
      <c r="A67" t="str">
        <f>EFL!C67&amp;EFL!E67</f>
        <v>44873MK Dons</v>
      </c>
      <c r="B67" t="str">
        <f>EFL!C67&amp;EFL!G67</f>
        <v>44873Morecambe</v>
      </c>
      <c r="C67" t="str">
        <f>EFL!E67</f>
        <v>MK Dons</v>
      </c>
      <c r="D67" t="str">
        <f>EFL!G67</f>
        <v>Morecambe</v>
      </c>
      <c r="E67" s="1">
        <f>EFL!C67</f>
        <v>44873</v>
      </c>
      <c r="F67" t="s">
        <v>1052</v>
      </c>
      <c r="G67" t="str">
        <f>EFL!A67</f>
        <v>Third round</v>
      </c>
      <c r="H67" t="str">
        <f t="shared" ref="H67:H130" si="5">F67&amp;G67</f>
        <v>EFLThird round</v>
      </c>
      <c r="I67" t="str">
        <f t="shared" ref="I67:I130" si="6">F67&amp;G67&amp;C67</f>
        <v>EFLThird roundMK Dons</v>
      </c>
      <c r="J67" t="str">
        <f t="shared" ref="J67:J130" si="7">F67&amp;G67&amp;D67</f>
        <v>EFLThird roundMorecambe</v>
      </c>
      <c r="K67" t="str">
        <f t="shared" ref="K67:K130" si="8">C67</f>
        <v>MK Dons</v>
      </c>
      <c r="L67" t="str">
        <f t="shared" ref="L67:L130" si="9">D67</f>
        <v>Morecambe</v>
      </c>
    </row>
    <row r="68" spans="1:12" x14ac:dyDescent="0.3">
      <c r="A68" t="str">
        <f>EFL!C68&amp;EFL!E68</f>
        <v>44873Bristol City</v>
      </c>
      <c r="B68" t="str">
        <f>EFL!C68&amp;EFL!G68</f>
        <v>44873Lincoln City</v>
      </c>
      <c r="C68" t="str">
        <f>EFL!E68</f>
        <v>Bristol City</v>
      </c>
      <c r="D68" t="str">
        <f>EFL!G68</f>
        <v>Lincoln City</v>
      </c>
      <c r="E68" s="1">
        <f>EFL!C68</f>
        <v>44873</v>
      </c>
      <c r="F68" t="s">
        <v>1052</v>
      </c>
      <c r="G68" t="str">
        <f>EFL!A68</f>
        <v>Third round</v>
      </c>
      <c r="H68" t="str">
        <f t="shared" si="5"/>
        <v>EFLThird round</v>
      </c>
      <c r="I68" t="str">
        <f t="shared" si="6"/>
        <v>EFLThird roundBristol City</v>
      </c>
      <c r="J68" t="str">
        <f t="shared" si="7"/>
        <v>EFLThird roundLincoln City</v>
      </c>
      <c r="K68" t="str">
        <f t="shared" si="8"/>
        <v>Bristol City</v>
      </c>
      <c r="L68" t="str">
        <f t="shared" si="9"/>
        <v>Lincoln City</v>
      </c>
    </row>
    <row r="69" spans="1:12" x14ac:dyDescent="0.3">
      <c r="A69" t="str">
        <f>EFL!C69&amp;EFL!E69</f>
        <v>44873Leicester City</v>
      </c>
      <c r="B69" t="str">
        <f>EFL!C69&amp;EFL!G69</f>
        <v>44873Newport County</v>
      </c>
      <c r="C69" t="str">
        <f>EFL!E69</f>
        <v>Leicester City</v>
      </c>
      <c r="D69" t="str">
        <f>EFL!G69</f>
        <v>Newport County</v>
      </c>
      <c r="E69" s="1">
        <f>EFL!C69</f>
        <v>44873</v>
      </c>
      <c r="F69" t="s">
        <v>1052</v>
      </c>
      <c r="G69" t="str">
        <f>EFL!A69</f>
        <v>Third round</v>
      </c>
      <c r="H69" t="str">
        <f t="shared" si="5"/>
        <v>EFLThird round</v>
      </c>
      <c r="I69" t="str">
        <f t="shared" si="6"/>
        <v>EFLThird roundLeicester City</v>
      </c>
      <c r="J69" t="str">
        <f t="shared" si="7"/>
        <v>EFLThird roundNewport County</v>
      </c>
      <c r="K69" t="str">
        <f t="shared" si="8"/>
        <v>Leicester City</v>
      </c>
      <c r="L69" t="str">
        <f t="shared" si="9"/>
        <v>Newport County</v>
      </c>
    </row>
    <row r="70" spans="1:12" x14ac:dyDescent="0.3">
      <c r="A70" t="str">
        <f>EFL!C70&amp;EFL!E70</f>
        <v>44873Stevenage</v>
      </c>
      <c r="B70" t="str">
        <f>EFL!C70&amp;EFL!G70</f>
        <v>44873Charlton Ath</v>
      </c>
      <c r="C70" t="str">
        <f>EFL!E70</f>
        <v>Stevenage</v>
      </c>
      <c r="D70" t="str">
        <f>EFL!G70</f>
        <v>Charlton Ath</v>
      </c>
      <c r="E70" s="1">
        <f>EFL!C70</f>
        <v>44873</v>
      </c>
      <c r="F70" t="s">
        <v>1052</v>
      </c>
      <c r="G70" t="str">
        <f>EFL!A70</f>
        <v>Third round</v>
      </c>
      <c r="H70" t="str">
        <f t="shared" si="5"/>
        <v>EFLThird round</v>
      </c>
      <c r="I70" t="str">
        <f t="shared" si="6"/>
        <v>EFLThird roundStevenage</v>
      </c>
      <c r="J70" t="str">
        <f t="shared" si="7"/>
        <v>EFLThird roundCharlton Ath</v>
      </c>
      <c r="K70" t="str">
        <f t="shared" si="8"/>
        <v>Stevenage</v>
      </c>
      <c r="L70" t="str">
        <f t="shared" si="9"/>
        <v>Charlton Ath</v>
      </c>
    </row>
    <row r="71" spans="1:12" x14ac:dyDescent="0.3">
      <c r="A71" t="str">
        <f>EFL!C71&amp;EFL!E71</f>
        <v>44874West Ham</v>
      </c>
      <c r="B71" t="str">
        <f>EFL!C71&amp;EFL!G71</f>
        <v>44874Blackburn</v>
      </c>
      <c r="C71" t="str">
        <f>EFL!E71</f>
        <v>West Ham</v>
      </c>
      <c r="D71" t="str">
        <f>EFL!G71</f>
        <v>Blackburn</v>
      </c>
      <c r="E71" s="1">
        <f>EFL!C71</f>
        <v>44874</v>
      </c>
      <c r="F71" t="s">
        <v>1052</v>
      </c>
      <c r="G71" t="str">
        <f>EFL!A71</f>
        <v>Third round</v>
      </c>
      <c r="H71" t="str">
        <f t="shared" si="5"/>
        <v>EFLThird round</v>
      </c>
      <c r="I71" t="str">
        <f t="shared" si="6"/>
        <v>EFLThird roundWest Ham</v>
      </c>
      <c r="J71" t="str">
        <f t="shared" si="7"/>
        <v>EFLThird roundBlackburn</v>
      </c>
      <c r="K71" t="str">
        <f t="shared" si="8"/>
        <v>West Ham</v>
      </c>
      <c r="L71" t="str">
        <f t="shared" si="9"/>
        <v>Blackburn</v>
      </c>
    </row>
    <row r="72" spans="1:12" x14ac:dyDescent="0.3">
      <c r="A72" t="str">
        <f>EFL!C72&amp;EFL!E72</f>
        <v>44874Wolves</v>
      </c>
      <c r="B72" t="str">
        <f>EFL!C72&amp;EFL!G72</f>
        <v>44874Leeds United</v>
      </c>
      <c r="C72" t="str">
        <f>EFL!E72</f>
        <v>Wolves</v>
      </c>
      <c r="D72" t="str">
        <f>EFL!G72</f>
        <v>Leeds United</v>
      </c>
      <c r="E72" s="1">
        <f>EFL!C72</f>
        <v>44874</v>
      </c>
      <c r="F72" t="s">
        <v>1052</v>
      </c>
      <c r="G72" t="str">
        <f>EFL!A72</f>
        <v>Third round</v>
      </c>
      <c r="H72" t="str">
        <f t="shared" si="5"/>
        <v>EFLThird round</v>
      </c>
      <c r="I72" t="str">
        <f t="shared" si="6"/>
        <v>EFLThird roundWolves</v>
      </c>
      <c r="J72" t="str">
        <f t="shared" si="7"/>
        <v>EFLThird roundLeeds United</v>
      </c>
      <c r="K72" t="str">
        <f t="shared" si="8"/>
        <v>Wolves</v>
      </c>
      <c r="L72" t="str">
        <f t="shared" si="9"/>
        <v>Leeds United</v>
      </c>
    </row>
    <row r="73" spans="1:12" x14ac:dyDescent="0.3">
      <c r="A73" t="str">
        <f>EFL!C73&amp;EFL!E73</f>
        <v>44874Arsenal</v>
      </c>
      <c r="B73" t="str">
        <f>EFL!C73&amp;EFL!G73</f>
        <v>44874Brighton</v>
      </c>
      <c r="C73" t="str">
        <f>EFL!E73</f>
        <v>Arsenal</v>
      </c>
      <c r="D73" t="str">
        <f>EFL!G73</f>
        <v>Brighton</v>
      </c>
      <c r="E73" s="1">
        <f>EFL!C73</f>
        <v>44874</v>
      </c>
      <c r="F73" t="s">
        <v>1052</v>
      </c>
      <c r="G73" t="str">
        <f>EFL!A73</f>
        <v>Third round</v>
      </c>
      <c r="H73" t="str">
        <f t="shared" si="5"/>
        <v>EFLThird round</v>
      </c>
      <c r="I73" t="str">
        <f t="shared" si="6"/>
        <v>EFLThird roundArsenal</v>
      </c>
      <c r="J73" t="str">
        <f t="shared" si="7"/>
        <v>EFLThird roundBrighton</v>
      </c>
      <c r="K73" t="str">
        <f t="shared" si="8"/>
        <v>Arsenal</v>
      </c>
      <c r="L73" t="str">
        <f t="shared" si="9"/>
        <v>Brighton</v>
      </c>
    </row>
    <row r="74" spans="1:12" x14ac:dyDescent="0.3">
      <c r="A74" t="str">
        <f>EFL!C74&amp;EFL!E74</f>
        <v>44874Newcastle Utd</v>
      </c>
      <c r="B74" t="str">
        <f>EFL!C74&amp;EFL!G74</f>
        <v>44874Crystal Palace</v>
      </c>
      <c r="C74" t="str">
        <f>EFL!E74</f>
        <v>Newcastle Utd</v>
      </c>
      <c r="D74" t="str">
        <f>EFL!G74</f>
        <v>Crystal Palace</v>
      </c>
      <c r="E74" s="1">
        <f>EFL!C74</f>
        <v>44874</v>
      </c>
      <c r="F74" t="s">
        <v>1052</v>
      </c>
      <c r="G74" t="str">
        <f>EFL!A74</f>
        <v>Third round</v>
      </c>
      <c r="H74" t="str">
        <f t="shared" si="5"/>
        <v>EFLThird round</v>
      </c>
      <c r="I74" t="str">
        <f t="shared" si="6"/>
        <v>EFLThird roundNewcastle Utd</v>
      </c>
      <c r="J74" t="str">
        <f t="shared" si="7"/>
        <v>EFLThird roundCrystal Palace</v>
      </c>
      <c r="K74" t="str">
        <f t="shared" si="8"/>
        <v>Newcastle Utd</v>
      </c>
      <c r="L74" t="str">
        <f t="shared" si="9"/>
        <v>Crystal Palace</v>
      </c>
    </row>
    <row r="75" spans="1:12" x14ac:dyDescent="0.3">
      <c r="A75" t="str">
        <f>EFL!C75&amp;EFL!E75</f>
        <v>44874Nott'ham Forest</v>
      </c>
      <c r="B75" t="str">
        <f>EFL!C75&amp;EFL!G75</f>
        <v>44874Tottenham</v>
      </c>
      <c r="C75" t="str">
        <f>EFL!E75</f>
        <v>Nott'ham Forest</v>
      </c>
      <c r="D75" t="str">
        <f>EFL!G75</f>
        <v>Tottenham</v>
      </c>
      <c r="E75" s="1">
        <f>EFL!C75</f>
        <v>44874</v>
      </c>
      <c r="F75" t="s">
        <v>1052</v>
      </c>
      <c r="G75" t="str">
        <f>EFL!A75</f>
        <v>Third round</v>
      </c>
      <c r="H75" t="str">
        <f t="shared" si="5"/>
        <v>EFLThird round</v>
      </c>
      <c r="I75" t="str">
        <f t="shared" si="6"/>
        <v>EFLThird roundNott'ham Forest</v>
      </c>
      <c r="J75" t="str">
        <f t="shared" si="7"/>
        <v>EFLThird roundTottenham</v>
      </c>
      <c r="K75" t="str">
        <f t="shared" si="8"/>
        <v>Nott'ham Forest</v>
      </c>
      <c r="L75" t="str">
        <f t="shared" si="9"/>
        <v>Tottenham</v>
      </c>
    </row>
    <row r="76" spans="1:12" x14ac:dyDescent="0.3">
      <c r="A76" t="str">
        <f>EFL!C76&amp;EFL!E76</f>
        <v>44874Liverpool</v>
      </c>
      <c r="B76" t="str">
        <f>EFL!C76&amp;EFL!G76</f>
        <v>44874Derby County</v>
      </c>
      <c r="C76" t="str">
        <f>EFL!E76</f>
        <v>Liverpool</v>
      </c>
      <c r="D76" t="str">
        <f>EFL!G76</f>
        <v>Derby County</v>
      </c>
      <c r="E76" s="1">
        <f>EFL!C76</f>
        <v>44874</v>
      </c>
      <c r="F76" t="s">
        <v>1052</v>
      </c>
      <c r="G76" t="str">
        <f>EFL!A76</f>
        <v>Third round</v>
      </c>
      <c r="H76" t="str">
        <f t="shared" si="5"/>
        <v>EFLThird round</v>
      </c>
      <c r="I76" t="str">
        <f t="shared" si="6"/>
        <v>EFLThird roundLiverpool</v>
      </c>
      <c r="J76" t="str">
        <f t="shared" si="7"/>
        <v>EFLThird roundDerby County</v>
      </c>
      <c r="K76" t="str">
        <f t="shared" si="8"/>
        <v>Liverpool</v>
      </c>
      <c r="L76" t="str">
        <f t="shared" si="9"/>
        <v>Derby County</v>
      </c>
    </row>
    <row r="77" spans="1:12" x14ac:dyDescent="0.3">
      <c r="A77" t="str">
        <f>EFL!C77&amp;EFL!E77</f>
        <v>44874Manchester City</v>
      </c>
      <c r="B77" t="str">
        <f>EFL!C77&amp;EFL!G77</f>
        <v>44874Chelsea</v>
      </c>
      <c r="C77" t="str">
        <f>EFL!E77</f>
        <v>Manchester City</v>
      </c>
      <c r="D77" t="str">
        <f>EFL!G77</f>
        <v>Chelsea</v>
      </c>
      <c r="E77" s="1">
        <f>EFL!C77</f>
        <v>44874</v>
      </c>
      <c r="F77" t="s">
        <v>1052</v>
      </c>
      <c r="G77" t="str">
        <f>EFL!A77</f>
        <v>Third round</v>
      </c>
      <c r="H77" t="str">
        <f t="shared" si="5"/>
        <v>EFLThird round</v>
      </c>
      <c r="I77" t="str">
        <f t="shared" si="6"/>
        <v>EFLThird roundManchester City</v>
      </c>
      <c r="J77" t="str">
        <f t="shared" si="7"/>
        <v>EFLThird roundChelsea</v>
      </c>
      <c r="K77" t="str">
        <f t="shared" si="8"/>
        <v>Manchester City</v>
      </c>
      <c r="L77" t="str">
        <f t="shared" si="9"/>
        <v>Chelsea</v>
      </c>
    </row>
    <row r="78" spans="1:12" x14ac:dyDescent="0.3">
      <c r="A78" t="str">
        <f>EFL!C78&amp;EFL!E78</f>
        <v>44874Southampton</v>
      </c>
      <c r="B78" t="str">
        <f>EFL!C78&amp;EFL!G78</f>
        <v>44874Sheffield Weds</v>
      </c>
      <c r="C78" t="str">
        <f>EFL!E78</f>
        <v>Southampton</v>
      </c>
      <c r="D78" t="str">
        <f>EFL!G78</f>
        <v>Sheffield Weds</v>
      </c>
      <c r="E78" s="1">
        <f>EFL!C78</f>
        <v>44874</v>
      </c>
      <c r="F78" t="s">
        <v>1052</v>
      </c>
      <c r="G78" t="str">
        <f>EFL!A78</f>
        <v>Third round</v>
      </c>
      <c r="H78" t="str">
        <f t="shared" si="5"/>
        <v>EFLThird round</v>
      </c>
      <c r="I78" t="str">
        <f t="shared" si="6"/>
        <v>EFLThird roundSouthampton</v>
      </c>
      <c r="J78" t="str">
        <f t="shared" si="7"/>
        <v>EFLThird roundSheffield Weds</v>
      </c>
      <c r="K78" t="str">
        <f t="shared" si="8"/>
        <v>Southampton</v>
      </c>
      <c r="L78" t="str">
        <f t="shared" si="9"/>
        <v>Sheffield Weds</v>
      </c>
    </row>
    <row r="79" spans="1:12" x14ac:dyDescent="0.3">
      <c r="A79" t="str">
        <f>EFL!C79&amp;EFL!E79</f>
        <v>44875Manchester Utd</v>
      </c>
      <c r="B79" t="str">
        <f>EFL!C79&amp;EFL!G79</f>
        <v>44875Aston Villa</v>
      </c>
      <c r="C79" t="str">
        <f>EFL!E79</f>
        <v>Manchester Utd</v>
      </c>
      <c r="D79" t="str">
        <f>EFL!G79</f>
        <v>Aston Villa</v>
      </c>
      <c r="E79" s="1">
        <f>EFL!C79</f>
        <v>44875</v>
      </c>
      <c r="F79" t="s">
        <v>1052</v>
      </c>
      <c r="G79" t="str">
        <f>EFL!A79</f>
        <v>Third round</v>
      </c>
      <c r="H79" t="str">
        <f t="shared" si="5"/>
        <v>EFLThird round</v>
      </c>
      <c r="I79" t="str">
        <f t="shared" si="6"/>
        <v>EFLThird roundManchester Utd</v>
      </c>
      <c r="J79" t="str">
        <f t="shared" si="7"/>
        <v>EFLThird roundAston Villa</v>
      </c>
      <c r="K79" t="str">
        <f t="shared" si="8"/>
        <v>Manchester Utd</v>
      </c>
      <c r="L79" t="str">
        <f t="shared" si="9"/>
        <v>Aston Villa</v>
      </c>
    </row>
    <row r="80" spans="1:12" x14ac:dyDescent="0.3">
      <c r="A80" t="str">
        <f>EFL!C80&amp;EFL!E80</f>
        <v/>
      </c>
      <c r="B80" t="str">
        <f>EFL!C80&amp;EFL!G80</f>
        <v/>
      </c>
      <c r="C80">
        <f>EFL!E80</f>
        <v>0</v>
      </c>
      <c r="D80">
        <f>EFL!G80</f>
        <v>0</v>
      </c>
      <c r="E80" s="1">
        <f>EFL!C80</f>
        <v>0</v>
      </c>
      <c r="F80" t="s">
        <v>1052</v>
      </c>
      <c r="G80">
        <f>EFL!A80</f>
        <v>0</v>
      </c>
      <c r="H80" t="str">
        <f t="shared" si="5"/>
        <v>EFL0</v>
      </c>
      <c r="I80" t="str">
        <f t="shared" si="6"/>
        <v>EFL00</v>
      </c>
      <c r="J80" t="str">
        <f t="shared" si="7"/>
        <v>EFL00</v>
      </c>
      <c r="K80">
        <f t="shared" si="8"/>
        <v>0</v>
      </c>
      <c r="L80">
        <f t="shared" si="9"/>
        <v>0</v>
      </c>
    </row>
    <row r="81" spans="1:12" x14ac:dyDescent="0.3">
      <c r="A81" t="str">
        <f>EFL!C81&amp;EFL!E81</f>
        <v>44915Newcastle Utd</v>
      </c>
      <c r="B81" t="str">
        <f>EFL!C81&amp;EFL!G81</f>
        <v>44915Bournemouth</v>
      </c>
      <c r="C81" t="str">
        <f>EFL!E81</f>
        <v>Newcastle Utd</v>
      </c>
      <c r="D81" t="str">
        <f>EFL!G81</f>
        <v>Bournemouth</v>
      </c>
      <c r="E81" s="1">
        <f>EFL!C81</f>
        <v>44915</v>
      </c>
      <c r="F81" t="s">
        <v>1052</v>
      </c>
      <c r="G81" t="str">
        <f>EFL!A81</f>
        <v>Fourth round</v>
      </c>
      <c r="H81" t="str">
        <f t="shared" si="5"/>
        <v>EFLFourth round</v>
      </c>
      <c r="I81" t="str">
        <f t="shared" si="6"/>
        <v>EFLFourth roundNewcastle Utd</v>
      </c>
      <c r="J81" t="str">
        <f t="shared" si="7"/>
        <v>EFLFourth roundBournemouth</v>
      </c>
      <c r="K81" t="str">
        <f t="shared" si="8"/>
        <v>Newcastle Utd</v>
      </c>
      <c r="L81" t="str">
        <f t="shared" si="9"/>
        <v>Bournemouth</v>
      </c>
    </row>
    <row r="82" spans="1:12" x14ac:dyDescent="0.3">
      <c r="A82" t="str">
        <f>EFL!C82&amp;EFL!E82</f>
        <v>44915MK Dons</v>
      </c>
      <c r="B82" t="str">
        <f>EFL!C82&amp;EFL!G82</f>
        <v>44915Leicester City</v>
      </c>
      <c r="C82" t="str">
        <f>EFL!E82</f>
        <v>MK Dons</v>
      </c>
      <c r="D82" t="str">
        <f>EFL!G82</f>
        <v>Leicester City</v>
      </c>
      <c r="E82" s="1">
        <f>EFL!C82</f>
        <v>44915</v>
      </c>
      <c r="F82" t="s">
        <v>1052</v>
      </c>
      <c r="G82" t="str">
        <f>EFL!A82</f>
        <v>Fourth round</v>
      </c>
      <c r="H82" t="str">
        <f t="shared" si="5"/>
        <v>EFLFourth round</v>
      </c>
      <c r="I82" t="str">
        <f t="shared" si="6"/>
        <v>EFLFourth roundMK Dons</v>
      </c>
      <c r="J82" t="str">
        <f t="shared" si="7"/>
        <v>EFLFourth roundLeicester City</v>
      </c>
      <c r="K82" t="str">
        <f t="shared" si="8"/>
        <v>MK Dons</v>
      </c>
      <c r="L82" t="str">
        <f t="shared" si="9"/>
        <v>Leicester City</v>
      </c>
    </row>
    <row r="83" spans="1:12" x14ac:dyDescent="0.3">
      <c r="A83" t="str">
        <f>EFL!C83&amp;EFL!E83</f>
        <v>44915Wolves</v>
      </c>
      <c r="B83" t="str">
        <f>EFL!C83&amp;EFL!G83</f>
        <v>44915Gillingham</v>
      </c>
      <c r="C83" t="str">
        <f>EFL!E83</f>
        <v>Wolves</v>
      </c>
      <c r="D83" t="str">
        <f>EFL!G83</f>
        <v>Gillingham</v>
      </c>
      <c r="E83" s="1">
        <f>EFL!C83</f>
        <v>44915</v>
      </c>
      <c r="F83" t="s">
        <v>1052</v>
      </c>
      <c r="G83" t="str">
        <f>EFL!A83</f>
        <v>Fourth round</v>
      </c>
      <c r="H83" t="str">
        <f t="shared" si="5"/>
        <v>EFLFourth round</v>
      </c>
      <c r="I83" t="str">
        <f t="shared" si="6"/>
        <v>EFLFourth roundWolves</v>
      </c>
      <c r="J83" t="str">
        <f t="shared" si="7"/>
        <v>EFLFourth roundGillingham</v>
      </c>
      <c r="K83" t="str">
        <f t="shared" si="8"/>
        <v>Wolves</v>
      </c>
      <c r="L83" t="str">
        <f t="shared" si="9"/>
        <v>Gillingham</v>
      </c>
    </row>
    <row r="84" spans="1:12" x14ac:dyDescent="0.3">
      <c r="A84" t="str">
        <f>EFL!C84&amp;EFL!E84</f>
        <v>44915Southampton</v>
      </c>
      <c r="B84" t="str">
        <f>EFL!C84&amp;EFL!G84</f>
        <v>44915Lincoln City</v>
      </c>
      <c r="C84" t="str">
        <f>EFL!E84</f>
        <v>Southampton</v>
      </c>
      <c r="D84" t="str">
        <f>EFL!G84</f>
        <v>Lincoln City</v>
      </c>
      <c r="E84" s="1">
        <f>EFL!C84</f>
        <v>44915</v>
      </c>
      <c r="F84" t="s">
        <v>1052</v>
      </c>
      <c r="G84" t="str">
        <f>EFL!A84</f>
        <v>Fourth round</v>
      </c>
      <c r="H84" t="str">
        <f t="shared" si="5"/>
        <v>EFLFourth round</v>
      </c>
      <c r="I84" t="str">
        <f t="shared" si="6"/>
        <v>EFLFourth roundSouthampton</v>
      </c>
      <c r="J84" t="str">
        <f t="shared" si="7"/>
        <v>EFLFourth roundLincoln City</v>
      </c>
      <c r="K84" t="str">
        <f t="shared" si="8"/>
        <v>Southampton</v>
      </c>
      <c r="L84" t="str">
        <f t="shared" si="9"/>
        <v>Lincoln City</v>
      </c>
    </row>
    <row r="85" spans="1:12" x14ac:dyDescent="0.3">
      <c r="A85" t="str">
        <f>EFL!C85&amp;EFL!E85</f>
        <v>44916Blackburn</v>
      </c>
      <c r="B85" t="str">
        <f>EFL!C85&amp;EFL!G85</f>
        <v>44916Nott'ham Forest</v>
      </c>
      <c r="C85" t="str">
        <f>EFL!E85</f>
        <v>Blackburn</v>
      </c>
      <c r="D85" t="str">
        <f>EFL!G85</f>
        <v>Nott'ham Forest</v>
      </c>
      <c r="E85" s="1">
        <f>EFL!C85</f>
        <v>44916</v>
      </c>
      <c r="F85" t="s">
        <v>1052</v>
      </c>
      <c r="G85" t="str">
        <f>EFL!A85</f>
        <v>Fourth round</v>
      </c>
      <c r="H85" t="str">
        <f t="shared" si="5"/>
        <v>EFLFourth round</v>
      </c>
      <c r="I85" t="str">
        <f t="shared" si="6"/>
        <v>EFLFourth roundBlackburn</v>
      </c>
      <c r="J85" t="str">
        <f t="shared" si="7"/>
        <v>EFLFourth roundNott'ham Forest</v>
      </c>
      <c r="K85" t="str">
        <f t="shared" si="8"/>
        <v>Blackburn</v>
      </c>
      <c r="L85" t="str">
        <f t="shared" si="9"/>
        <v>Nott'ham Forest</v>
      </c>
    </row>
    <row r="86" spans="1:12" x14ac:dyDescent="0.3">
      <c r="A86" t="str">
        <f>EFL!C86&amp;EFL!E86</f>
        <v>44916Charlton Ath</v>
      </c>
      <c r="B86" t="str">
        <f>EFL!C86&amp;EFL!G86</f>
        <v>44916Brighton</v>
      </c>
      <c r="C86" t="str">
        <f>EFL!E86</f>
        <v>Charlton Ath</v>
      </c>
      <c r="D86" t="str">
        <f>EFL!G86</f>
        <v>Brighton</v>
      </c>
      <c r="E86" s="1">
        <f>EFL!C86</f>
        <v>44916</v>
      </c>
      <c r="F86" t="s">
        <v>1052</v>
      </c>
      <c r="G86" t="str">
        <f>EFL!A86</f>
        <v>Fourth round</v>
      </c>
      <c r="H86" t="str">
        <f t="shared" si="5"/>
        <v>EFLFourth round</v>
      </c>
      <c r="I86" t="str">
        <f t="shared" si="6"/>
        <v>EFLFourth roundCharlton Ath</v>
      </c>
      <c r="J86" t="str">
        <f t="shared" si="7"/>
        <v>EFLFourth roundBrighton</v>
      </c>
      <c r="K86" t="str">
        <f t="shared" si="8"/>
        <v>Charlton Ath</v>
      </c>
      <c r="L86" t="str">
        <f t="shared" si="9"/>
        <v>Brighton</v>
      </c>
    </row>
    <row r="87" spans="1:12" x14ac:dyDescent="0.3">
      <c r="A87" t="str">
        <f>EFL!C87&amp;EFL!E87</f>
        <v>44916Manchester Utd</v>
      </c>
      <c r="B87" t="str">
        <f>EFL!C87&amp;EFL!G87</f>
        <v>44916Burnley</v>
      </c>
      <c r="C87" t="str">
        <f>EFL!E87</f>
        <v>Manchester Utd</v>
      </c>
      <c r="D87" t="str">
        <f>EFL!G87</f>
        <v>Burnley</v>
      </c>
      <c r="E87" s="1">
        <f>EFL!C87</f>
        <v>44916</v>
      </c>
      <c r="F87" t="s">
        <v>1052</v>
      </c>
      <c r="G87" t="str">
        <f>EFL!A87</f>
        <v>Fourth round</v>
      </c>
      <c r="H87" t="str">
        <f t="shared" si="5"/>
        <v>EFLFourth round</v>
      </c>
      <c r="I87" t="str">
        <f t="shared" si="6"/>
        <v>EFLFourth roundManchester Utd</v>
      </c>
      <c r="J87" t="str">
        <f t="shared" si="7"/>
        <v>EFLFourth roundBurnley</v>
      </c>
      <c r="K87" t="str">
        <f t="shared" si="8"/>
        <v>Manchester Utd</v>
      </c>
      <c r="L87" t="str">
        <f t="shared" si="9"/>
        <v>Burnley</v>
      </c>
    </row>
    <row r="88" spans="1:12" x14ac:dyDescent="0.3">
      <c r="A88" t="str">
        <f>EFL!C88&amp;EFL!E88</f>
        <v>44917Manchester City</v>
      </c>
      <c r="B88" t="str">
        <f>EFL!C88&amp;EFL!G88</f>
        <v>44917Liverpool</v>
      </c>
      <c r="C88" t="str">
        <f>EFL!E88</f>
        <v>Manchester City</v>
      </c>
      <c r="D88" t="str">
        <f>EFL!G88</f>
        <v>Liverpool</v>
      </c>
      <c r="E88" s="1">
        <f>EFL!C88</f>
        <v>44917</v>
      </c>
      <c r="F88" t="s">
        <v>1052</v>
      </c>
      <c r="G88" t="str">
        <f>EFL!A88</f>
        <v>Fourth round</v>
      </c>
      <c r="H88" t="str">
        <f t="shared" si="5"/>
        <v>EFLFourth round</v>
      </c>
      <c r="I88" t="str">
        <f t="shared" si="6"/>
        <v>EFLFourth roundManchester City</v>
      </c>
      <c r="J88" t="str">
        <f t="shared" si="7"/>
        <v>EFLFourth roundLiverpool</v>
      </c>
      <c r="K88" t="str">
        <f t="shared" si="8"/>
        <v>Manchester City</v>
      </c>
      <c r="L88" t="str">
        <f t="shared" si="9"/>
        <v>Liverpool</v>
      </c>
    </row>
    <row r="89" spans="1:12" x14ac:dyDescent="0.3">
      <c r="A89" t="str">
        <f>EFL!C89&amp;EFL!E89</f>
        <v/>
      </c>
      <c r="B89" t="str">
        <f>EFL!C89&amp;EFL!G89</f>
        <v/>
      </c>
      <c r="C89">
        <f>EFL!E89</f>
        <v>0</v>
      </c>
      <c r="D89">
        <f>EFL!G89</f>
        <v>0</v>
      </c>
      <c r="E89" s="1">
        <f>EFL!C89</f>
        <v>0</v>
      </c>
      <c r="F89" t="s">
        <v>1052</v>
      </c>
      <c r="G89">
        <f>EFL!A89</f>
        <v>0</v>
      </c>
      <c r="H89" t="str">
        <f t="shared" si="5"/>
        <v>EFL0</v>
      </c>
      <c r="I89" t="str">
        <f t="shared" si="6"/>
        <v>EFL00</v>
      </c>
      <c r="J89" t="str">
        <f t="shared" si="7"/>
        <v>EFL00</v>
      </c>
      <c r="K89">
        <f t="shared" si="8"/>
        <v>0</v>
      </c>
      <c r="L89">
        <f t="shared" si="9"/>
        <v>0</v>
      </c>
    </row>
    <row r="90" spans="1:12" x14ac:dyDescent="0.3">
      <c r="A90" t="str">
        <f>EFL!C90&amp;EFL!E90</f>
        <v>44936Manchester Utd</v>
      </c>
      <c r="B90" t="str">
        <f>EFL!C90&amp;EFL!G90</f>
        <v>44936Charlton Ath</v>
      </c>
      <c r="C90" t="str">
        <f>EFL!E90</f>
        <v>Manchester Utd</v>
      </c>
      <c r="D90" t="str">
        <f>EFL!G90</f>
        <v>Charlton Ath</v>
      </c>
      <c r="E90" s="1">
        <f>EFL!C90</f>
        <v>44936</v>
      </c>
      <c r="F90" t="s">
        <v>1052</v>
      </c>
      <c r="G90" t="str">
        <f>EFL!A90</f>
        <v>Quarter-finals</v>
      </c>
      <c r="H90" t="str">
        <f t="shared" si="5"/>
        <v>EFLQuarter-finals</v>
      </c>
      <c r="I90" t="str">
        <f t="shared" si="6"/>
        <v>EFLQuarter-finalsManchester Utd</v>
      </c>
      <c r="J90" t="str">
        <f t="shared" si="7"/>
        <v>EFLQuarter-finalsCharlton Ath</v>
      </c>
      <c r="K90" t="str">
        <f t="shared" si="8"/>
        <v>Manchester Utd</v>
      </c>
      <c r="L90" t="str">
        <f t="shared" si="9"/>
        <v>Charlton Ath</v>
      </c>
    </row>
    <row r="91" spans="1:12" x14ac:dyDescent="0.3">
      <c r="A91" t="str">
        <f>EFL!C91&amp;EFL!E91</f>
        <v>44936Newcastle Utd</v>
      </c>
      <c r="B91" t="str">
        <f>EFL!C91&amp;EFL!G91</f>
        <v>44936Leicester City</v>
      </c>
      <c r="C91" t="str">
        <f>EFL!E91</f>
        <v>Newcastle Utd</v>
      </c>
      <c r="D91" t="str">
        <f>EFL!G91</f>
        <v>Leicester City</v>
      </c>
      <c r="E91" s="1">
        <f>EFL!C91</f>
        <v>44936</v>
      </c>
      <c r="F91" t="s">
        <v>1052</v>
      </c>
      <c r="G91" t="str">
        <f>EFL!A91</f>
        <v>Quarter-finals</v>
      </c>
      <c r="H91" t="str">
        <f t="shared" si="5"/>
        <v>EFLQuarter-finals</v>
      </c>
      <c r="I91" t="str">
        <f t="shared" si="6"/>
        <v>EFLQuarter-finalsNewcastle Utd</v>
      </c>
      <c r="J91" t="str">
        <f t="shared" si="7"/>
        <v>EFLQuarter-finalsLeicester City</v>
      </c>
      <c r="K91" t="str">
        <f t="shared" si="8"/>
        <v>Newcastle Utd</v>
      </c>
      <c r="L91" t="str">
        <f t="shared" si="9"/>
        <v>Leicester City</v>
      </c>
    </row>
    <row r="92" spans="1:12" x14ac:dyDescent="0.3">
      <c r="A92" t="str">
        <f>EFL!C92&amp;EFL!E92</f>
        <v>44937Nott'ham Forest</v>
      </c>
      <c r="B92" t="str">
        <f>EFL!C92&amp;EFL!G92</f>
        <v>44937Wolves</v>
      </c>
      <c r="C92" t="str">
        <f>EFL!E92</f>
        <v>Nott'ham Forest</v>
      </c>
      <c r="D92" t="str">
        <f>EFL!G92</f>
        <v>Wolves</v>
      </c>
      <c r="E92" s="1">
        <f>EFL!C92</f>
        <v>44937</v>
      </c>
      <c r="F92" t="s">
        <v>1052</v>
      </c>
      <c r="G92" t="str">
        <f>EFL!A92</f>
        <v>Quarter-finals</v>
      </c>
      <c r="H92" t="str">
        <f t="shared" si="5"/>
        <v>EFLQuarter-finals</v>
      </c>
      <c r="I92" t="str">
        <f t="shared" si="6"/>
        <v>EFLQuarter-finalsNott'ham Forest</v>
      </c>
      <c r="J92" t="str">
        <f t="shared" si="7"/>
        <v>EFLQuarter-finalsWolves</v>
      </c>
      <c r="K92" t="str">
        <f t="shared" si="8"/>
        <v>Nott'ham Forest</v>
      </c>
      <c r="L92" t="str">
        <f t="shared" si="9"/>
        <v>Wolves</v>
      </c>
    </row>
    <row r="93" spans="1:12" x14ac:dyDescent="0.3">
      <c r="A93" t="str">
        <f>EFL!C93&amp;EFL!E93</f>
        <v>44937Southampton</v>
      </c>
      <c r="B93" t="str">
        <f>EFL!C93&amp;EFL!G93</f>
        <v>44937Manchester City</v>
      </c>
      <c r="C93" t="str">
        <f>EFL!E93</f>
        <v>Southampton</v>
      </c>
      <c r="D93" t="str">
        <f>EFL!G93</f>
        <v>Manchester City</v>
      </c>
      <c r="E93" s="1">
        <f>EFL!C93</f>
        <v>44937</v>
      </c>
      <c r="F93" t="s">
        <v>1052</v>
      </c>
      <c r="G93" t="str">
        <f>EFL!A93</f>
        <v>Quarter-finals</v>
      </c>
      <c r="H93" t="str">
        <f t="shared" si="5"/>
        <v>EFLQuarter-finals</v>
      </c>
      <c r="I93" t="str">
        <f t="shared" si="6"/>
        <v>EFLQuarter-finalsSouthampton</v>
      </c>
      <c r="J93" t="str">
        <f t="shared" si="7"/>
        <v>EFLQuarter-finalsManchester City</v>
      </c>
      <c r="K93" t="str">
        <f t="shared" si="8"/>
        <v>Southampton</v>
      </c>
      <c r="L93" t="str">
        <f t="shared" si="9"/>
        <v>Manchester City</v>
      </c>
    </row>
    <row r="94" spans="1:12" x14ac:dyDescent="0.3">
      <c r="A94" t="str">
        <f>EFL!C94&amp;EFL!E94</f>
        <v/>
      </c>
      <c r="B94" t="str">
        <f>EFL!C94&amp;EFL!G94</f>
        <v/>
      </c>
      <c r="C94">
        <f>EFL!E94</f>
        <v>0</v>
      </c>
      <c r="D94">
        <f>EFL!G94</f>
        <v>0</v>
      </c>
      <c r="E94" s="1">
        <f>EFL!C94</f>
        <v>0</v>
      </c>
      <c r="F94" t="s">
        <v>1052</v>
      </c>
      <c r="G94">
        <f>EFL!A94</f>
        <v>0</v>
      </c>
      <c r="H94" t="str">
        <f t="shared" si="5"/>
        <v>EFL0</v>
      </c>
      <c r="I94" t="str">
        <f t="shared" si="6"/>
        <v>EFL00</v>
      </c>
      <c r="J94" t="str">
        <f t="shared" si="7"/>
        <v>EFL00</v>
      </c>
      <c r="K94">
        <f t="shared" si="8"/>
        <v>0</v>
      </c>
      <c r="L94">
        <f t="shared" si="9"/>
        <v>0</v>
      </c>
    </row>
    <row r="95" spans="1:12" x14ac:dyDescent="0.3">
      <c r="A95" t="str">
        <f>EFL!C95&amp;EFL!E95</f>
        <v>44950Southampton</v>
      </c>
      <c r="B95" t="str">
        <f>EFL!C95&amp;EFL!G95</f>
        <v>44950Newcastle Utd</v>
      </c>
      <c r="C95" t="str">
        <f>EFL!E95</f>
        <v>Southampton</v>
      </c>
      <c r="D95" t="str">
        <f>EFL!G95</f>
        <v>Newcastle Utd</v>
      </c>
      <c r="E95" s="1">
        <f>EFL!C95</f>
        <v>44950</v>
      </c>
      <c r="F95" t="s">
        <v>1052</v>
      </c>
      <c r="G95" t="str">
        <f>EFL!A95</f>
        <v>Semi-finals</v>
      </c>
      <c r="H95" t="str">
        <f t="shared" si="5"/>
        <v>EFLSemi-finals</v>
      </c>
      <c r="I95" t="str">
        <f t="shared" si="6"/>
        <v>EFLSemi-finalsSouthampton</v>
      </c>
      <c r="J95" t="str">
        <f t="shared" si="7"/>
        <v>EFLSemi-finalsNewcastle Utd</v>
      </c>
      <c r="K95" t="str">
        <f t="shared" si="8"/>
        <v>Southampton</v>
      </c>
      <c r="L95" t="str">
        <f t="shared" si="9"/>
        <v>Newcastle Utd</v>
      </c>
    </row>
    <row r="96" spans="1:12" x14ac:dyDescent="0.3">
      <c r="A96" t="str">
        <f>EFL!C96&amp;EFL!E96</f>
        <v>44951Nott'ham Forest</v>
      </c>
      <c r="B96" t="str">
        <f>EFL!C96&amp;EFL!G96</f>
        <v>44951Manchester Utd</v>
      </c>
      <c r="C96" t="str">
        <f>EFL!E96</f>
        <v>Nott'ham Forest</v>
      </c>
      <c r="D96" t="str">
        <f>EFL!G96</f>
        <v>Manchester Utd</v>
      </c>
      <c r="E96" s="1">
        <f>EFL!C96</f>
        <v>44951</v>
      </c>
      <c r="F96" t="s">
        <v>1052</v>
      </c>
      <c r="G96" t="str">
        <f>EFL!A96</f>
        <v>Semi-finals</v>
      </c>
      <c r="H96" t="str">
        <f t="shared" si="5"/>
        <v>EFLSemi-finals</v>
      </c>
      <c r="I96" t="str">
        <f t="shared" si="6"/>
        <v>EFLSemi-finalsNott'ham Forest</v>
      </c>
      <c r="J96" t="str">
        <f t="shared" si="7"/>
        <v>EFLSemi-finalsManchester Utd</v>
      </c>
      <c r="K96" t="str">
        <f t="shared" si="8"/>
        <v>Nott'ham Forest</v>
      </c>
      <c r="L96" t="str">
        <f t="shared" si="9"/>
        <v>Manchester Utd</v>
      </c>
    </row>
    <row r="97" spans="1:12" x14ac:dyDescent="0.3">
      <c r="A97" t="str">
        <f>EFL!C97&amp;EFL!E97</f>
        <v>44957Newcastle Utd</v>
      </c>
      <c r="B97" t="str">
        <f>EFL!C97&amp;EFL!G97</f>
        <v>44957Southampton</v>
      </c>
      <c r="C97" t="str">
        <f>EFL!E97</f>
        <v>Newcastle Utd</v>
      </c>
      <c r="D97" t="str">
        <f>EFL!G97</f>
        <v>Southampton</v>
      </c>
      <c r="E97" s="1">
        <f>EFL!C97</f>
        <v>44957</v>
      </c>
      <c r="F97" t="s">
        <v>1052</v>
      </c>
      <c r="G97" t="str">
        <f>EFL!A97</f>
        <v>Semi-finals</v>
      </c>
      <c r="H97" t="str">
        <f t="shared" si="5"/>
        <v>EFLSemi-finals</v>
      </c>
      <c r="I97" t="str">
        <f t="shared" si="6"/>
        <v>EFLSemi-finalsNewcastle Utd</v>
      </c>
      <c r="J97" t="str">
        <f t="shared" si="7"/>
        <v>EFLSemi-finalsSouthampton</v>
      </c>
      <c r="K97" t="str">
        <f t="shared" si="8"/>
        <v>Newcastle Utd</v>
      </c>
      <c r="L97" t="str">
        <f t="shared" si="9"/>
        <v>Southampton</v>
      </c>
    </row>
    <row r="98" spans="1:12" x14ac:dyDescent="0.3">
      <c r="A98" t="str">
        <f>EFL!C98&amp;EFL!E98</f>
        <v>44958Manchester Utd</v>
      </c>
      <c r="B98" t="str">
        <f>EFL!C98&amp;EFL!G98</f>
        <v>44958Nott'ham Forest</v>
      </c>
      <c r="C98" t="str">
        <f>EFL!E98</f>
        <v>Manchester Utd</v>
      </c>
      <c r="D98" t="str">
        <f>EFL!G98</f>
        <v>Nott'ham Forest</v>
      </c>
      <c r="E98" s="1">
        <f>EFL!C98</f>
        <v>44958</v>
      </c>
      <c r="F98" t="s">
        <v>1052</v>
      </c>
      <c r="G98" t="str">
        <f>EFL!A98</f>
        <v>Semi-finals</v>
      </c>
      <c r="H98" t="str">
        <f t="shared" si="5"/>
        <v>EFLSemi-finals</v>
      </c>
      <c r="I98" t="str">
        <f t="shared" si="6"/>
        <v>EFLSemi-finalsManchester Utd</v>
      </c>
      <c r="J98" t="str">
        <f t="shared" si="7"/>
        <v>EFLSemi-finalsNott'ham Forest</v>
      </c>
      <c r="K98" t="str">
        <f t="shared" si="8"/>
        <v>Manchester Utd</v>
      </c>
      <c r="L98" t="str">
        <f t="shared" si="9"/>
        <v>Nott'ham Forest</v>
      </c>
    </row>
    <row r="99" spans="1:12" x14ac:dyDescent="0.3">
      <c r="A99" t="str">
        <f>EFL!C99&amp;EFL!E99</f>
        <v/>
      </c>
      <c r="B99" t="str">
        <f>EFL!C99&amp;EFL!G99</f>
        <v/>
      </c>
      <c r="C99">
        <f>EFL!E99</f>
        <v>0</v>
      </c>
      <c r="D99">
        <f>EFL!G99</f>
        <v>0</v>
      </c>
      <c r="E99" s="1">
        <f>EFL!C99</f>
        <v>0</v>
      </c>
      <c r="F99" t="s">
        <v>1052</v>
      </c>
      <c r="G99">
        <f>EFL!A99</f>
        <v>0</v>
      </c>
      <c r="H99" t="str">
        <f t="shared" si="5"/>
        <v>EFL0</v>
      </c>
      <c r="I99" t="str">
        <f t="shared" si="6"/>
        <v>EFL00</v>
      </c>
      <c r="J99" t="str">
        <f t="shared" si="7"/>
        <v>EFL00</v>
      </c>
      <c r="K99">
        <f t="shared" si="8"/>
        <v>0</v>
      </c>
      <c r="L99">
        <f t="shared" si="9"/>
        <v>0</v>
      </c>
    </row>
    <row r="100" spans="1:12" x14ac:dyDescent="0.3">
      <c r="A100" t="str">
        <f>EFL!C100&amp;EFL!E100</f>
        <v>44983Manchester Utd</v>
      </c>
      <c r="B100" t="str">
        <f>EFL!C100&amp;EFL!G100</f>
        <v>44983Newcastle Utd</v>
      </c>
      <c r="C100" t="str">
        <f>EFL!E100</f>
        <v>Manchester Utd</v>
      </c>
      <c r="D100" t="str">
        <f>EFL!G100</f>
        <v>Newcastle Utd</v>
      </c>
      <c r="E100" s="1">
        <f>EFL!C100</f>
        <v>44983</v>
      </c>
      <c r="F100" t="s">
        <v>1052</v>
      </c>
      <c r="G100" t="str">
        <f>EFL!A100</f>
        <v>Final</v>
      </c>
      <c r="H100" t="str">
        <f t="shared" si="5"/>
        <v>EFLFinal</v>
      </c>
      <c r="I100" t="str">
        <f t="shared" si="6"/>
        <v>EFLFinalManchester Utd</v>
      </c>
      <c r="J100" t="str">
        <f t="shared" si="7"/>
        <v>EFLFinalNewcastle Utd</v>
      </c>
      <c r="K100" t="str">
        <f t="shared" si="8"/>
        <v>Manchester Utd</v>
      </c>
      <c r="L100" t="str">
        <f t="shared" si="9"/>
        <v>Newcastle Utd</v>
      </c>
    </row>
    <row r="101" spans="1:12" x14ac:dyDescent="0.3">
      <c r="A101" t="str">
        <f>EFL!C101&amp;EFL!E101</f>
        <v/>
      </c>
      <c r="B101" t="str">
        <f>EFL!C101&amp;EFL!G101</f>
        <v/>
      </c>
      <c r="C101">
        <f>EFL!E101</f>
        <v>0</v>
      </c>
      <c r="D101">
        <f>EFL!G101</f>
        <v>0</v>
      </c>
      <c r="E101" s="1">
        <f>EFL!C101</f>
        <v>0</v>
      </c>
      <c r="F101" t="s">
        <v>1052</v>
      </c>
      <c r="G101">
        <f>EFL!A101</f>
        <v>0</v>
      </c>
      <c r="H101" t="str">
        <f t="shared" si="5"/>
        <v>EFL0</v>
      </c>
      <c r="I101" t="str">
        <f t="shared" si="6"/>
        <v>EFL00</v>
      </c>
      <c r="J101" t="str">
        <f t="shared" si="7"/>
        <v>EFL00</v>
      </c>
      <c r="K101">
        <f t="shared" si="8"/>
        <v>0</v>
      </c>
      <c r="L101">
        <f t="shared" si="9"/>
        <v>0</v>
      </c>
    </row>
    <row r="102" spans="1:12" x14ac:dyDescent="0.3">
      <c r="A102" t="str">
        <f>EFL!C102&amp;EFL!E102</f>
        <v/>
      </c>
      <c r="B102" t="str">
        <f>EFL!C102&amp;EFL!G102</f>
        <v/>
      </c>
      <c r="C102">
        <f>EFL!E102</f>
        <v>0</v>
      </c>
      <c r="D102">
        <f>EFL!G102</f>
        <v>0</v>
      </c>
      <c r="E102" s="1">
        <f>EFL!C102</f>
        <v>0</v>
      </c>
      <c r="F102" t="s">
        <v>1052</v>
      </c>
      <c r="G102">
        <f>EFL!A102</f>
        <v>0</v>
      </c>
      <c r="H102" t="str">
        <f t="shared" si="5"/>
        <v>EFL0</v>
      </c>
      <c r="I102" t="str">
        <f t="shared" si="6"/>
        <v>EFL00</v>
      </c>
      <c r="J102" t="str">
        <f t="shared" si="7"/>
        <v>EFL00</v>
      </c>
      <c r="K102">
        <f t="shared" si="8"/>
        <v>0</v>
      </c>
      <c r="L102">
        <f t="shared" si="9"/>
        <v>0</v>
      </c>
    </row>
    <row r="103" spans="1:12" x14ac:dyDescent="0.3">
      <c r="A103" t="str">
        <f>EFL!C103&amp;EFL!E103</f>
        <v/>
      </c>
      <c r="B103" t="str">
        <f>EFL!C103&amp;EFL!G103</f>
        <v/>
      </c>
      <c r="C103">
        <f>EFL!E103</f>
        <v>0</v>
      </c>
      <c r="D103">
        <f>EFL!G103</f>
        <v>0</v>
      </c>
      <c r="E103" s="1">
        <f>EFL!C103</f>
        <v>0</v>
      </c>
      <c r="F103" t="s">
        <v>1052</v>
      </c>
      <c r="G103">
        <f>EFL!A103</f>
        <v>0</v>
      </c>
      <c r="H103" t="str">
        <f t="shared" si="5"/>
        <v>EFL0</v>
      </c>
      <c r="I103" t="str">
        <f t="shared" si="6"/>
        <v>EFL00</v>
      </c>
      <c r="J103" t="str">
        <f t="shared" si="7"/>
        <v>EFL00</v>
      </c>
      <c r="K103">
        <f t="shared" si="8"/>
        <v>0</v>
      </c>
      <c r="L103">
        <f t="shared" si="9"/>
        <v>0</v>
      </c>
    </row>
    <row r="104" spans="1:12" x14ac:dyDescent="0.3">
      <c r="A104" t="str">
        <f>EFL!C104&amp;EFL!E104</f>
        <v/>
      </c>
      <c r="B104" t="str">
        <f>EFL!C104&amp;EFL!G104</f>
        <v/>
      </c>
      <c r="C104">
        <f>EFL!E104</f>
        <v>0</v>
      </c>
      <c r="D104">
        <f>EFL!G104</f>
        <v>0</v>
      </c>
      <c r="E104" s="1">
        <f>EFL!C104</f>
        <v>0</v>
      </c>
      <c r="F104" t="s">
        <v>1052</v>
      </c>
      <c r="G104">
        <f>EFL!A104</f>
        <v>0</v>
      </c>
      <c r="H104" t="str">
        <f t="shared" si="5"/>
        <v>EFL0</v>
      </c>
      <c r="I104" t="str">
        <f t="shared" si="6"/>
        <v>EFL00</v>
      </c>
      <c r="J104" t="str">
        <f t="shared" si="7"/>
        <v>EFL00</v>
      </c>
      <c r="K104">
        <f t="shared" si="8"/>
        <v>0</v>
      </c>
      <c r="L104">
        <f t="shared" si="9"/>
        <v>0</v>
      </c>
    </row>
    <row r="105" spans="1:12" x14ac:dyDescent="0.3">
      <c r="A105" t="str">
        <f>EFL!C105&amp;EFL!E105</f>
        <v/>
      </c>
      <c r="B105" t="str">
        <f>EFL!C105&amp;EFL!G105</f>
        <v/>
      </c>
      <c r="C105">
        <f>EFL!E105</f>
        <v>0</v>
      </c>
      <c r="D105">
        <f>EFL!G105</f>
        <v>0</v>
      </c>
      <c r="E105" s="1">
        <f>EFL!C105</f>
        <v>0</v>
      </c>
      <c r="F105" t="s">
        <v>1052</v>
      </c>
      <c r="G105">
        <f>EFL!A105</f>
        <v>0</v>
      </c>
      <c r="H105" t="str">
        <f t="shared" si="5"/>
        <v>EFL0</v>
      </c>
      <c r="I105" t="str">
        <f t="shared" si="6"/>
        <v>EFL00</v>
      </c>
      <c r="J105" t="str">
        <f t="shared" si="7"/>
        <v>EFL00</v>
      </c>
      <c r="K105">
        <f t="shared" si="8"/>
        <v>0</v>
      </c>
      <c r="L105">
        <f t="shared" si="9"/>
        <v>0</v>
      </c>
    </row>
    <row r="106" spans="1:12" x14ac:dyDescent="0.3">
      <c r="A106" t="str">
        <f>EFL!C106&amp;EFL!E106</f>
        <v/>
      </c>
      <c r="B106" t="str">
        <f>EFL!C106&amp;EFL!G106</f>
        <v/>
      </c>
      <c r="C106">
        <f>EFL!E106</f>
        <v>0</v>
      </c>
      <c r="D106">
        <f>EFL!G106</f>
        <v>0</v>
      </c>
      <c r="E106" s="1">
        <f>EFL!C106</f>
        <v>0</v>
      </c>
      <c r="F106" t="s">
        <v>1052</v>
      </c>
      <c r="G106">
        <f>EFL!A106</f>
        <v>0</v>
      </c>
      <c r="H106" t="str">
        <f t="shared" si="5"/>
        <v>EFL0</v>
      </c>
      <c r="I106" t="str">
        <f t="shared" si="6"/>
        <v>EFL00</v>
      </c>
      <c r="J106" t="str">
        <f t="shared" si="7"/>
        <v>EFL00</v>
      </c>
      <c r="K106">
        <f t="shared" si="8"/>
        <v>0</v>
      </c>
      <c r="L106">
        <f t="shared" si="9"/>
        <v>0</v>
      </c>
    </row>
    <row r="107" spans="1:12" x14ac:dyDescent="0.3">
      <c r="A107" t="str">
        <f>EFL!C107&amp;EFL!E107</f>
        <v/>
      </c>
      <c r="B107" t="str">
        <f>EFL!C107&amp;EFL!G107</f>
        <v/>
      </c>
      <c r="C107">
        <f>EFL!E107</f>
        <v>0</v>
      </c>
      <c r="D107">
        <f>EFL!G107</f>
        <v>0</v>
      </c>
      <c r="E107" s="1">
        <f>EFL!C107</f>
        <v>0</v>
      </c>
      <c r="F107" t="s">
        <v>1052</v>
      </c>
      <c r="G107">
        <f>EFL!A107</f>
        <v>0</v>
      </c>
      <c r="H107" t="str">
        <f t="shared" si="5"/>
        <v>EFL0</v>
      </c>
      <c r="I107" t="str">
        <f t="shared" si="6"/>
        <v>EFL00</v>
      </c>
      <c r="J107" t="str">
        <f t="shared" si="7"/>
        <v>EFL00</v>
      </c>
      <c r="K107">
        <f t="shared" si="8"/>
        <v>0</v>
      </c>
      <c r="L107">
        <f t="shared" si="9"/>
        <v>0</v>
      </c>
    </row>
    <row r="108" spans="1:12" x14ac:dyDescent="0.3">
      <c r="A108" t="str">
        <f>EFL!C108&amp;EFL!E108</f>
        <v/>
      </c>
      <c r="B108" t="str">
        <f>EFL!C108&amp;EFL!G108</f>
        <v/>
      </c>
      <c r="C108">
        <f>EFL!E108</f>
        <v>0</v>
      </c>
      <c r="D108">
        <f>EFL!G108</f>
        <v>0</v>
      </c>
      <c r="E108" s="1">
        <f>EFL!C108</f>
        <v>0</v>
      </c>
      <c r="F108" t="s">
        <v>1052</v>
      </c>
      <c r="G108">
        <f>EFL!A108</f>
        <v>0</v>
      </c>
      <c r="H108" t="str">
        <f t="shared" si="5"/>
        <v>EFL0</v>
      </c>
      <c r="I108" t="str">
        <f t="shared" si="6"/>
        <v>EFL00</v>
      </c>
      <c r="J108" t="str">
        <f t="shared" si="7"/>
        <v>EFL00</v>
      </c>
      <c r="K108">
        <f t="shared" si="8"/>
        <v>0</v>
      </c>
      <c r="L108">
        <f t="shared" si="9"/>
        <v>0</v>
      </c>
    </row>
    <row r="109" spans="1:12" x14ac:dyDescent="0.3">
      <c r="A109" t="str">
        <f>EFL!C109&amp;EFL!E109</f>
        <v/>
      </c>
      <c r="B109" t="str">
        <f>EFL!C109&amp;EFL!G109</f>
        <v/>
      </c>
      <c r="C109">
        <f>EFL!E109</f>
        <v>0</v>
      </c>
      <c r="D109">
        <f>EFL!G109</f>
        <v>0</v>
      </c>
      <c r="E109" s="1">
        <f>EFL!C109</f>
        <v>0</v>
      </c>
      <c r="F109" t="s">
        <v>1052</v>
      </c>
      <c r="G109">
        <f>EFL!A109</f>
        <v>0</v>
      </c>
      <c r="H109" t="str">
        <f t="shared" si="5"/>
        <v>EFL0</v>
      </c>
      <c r="I109" t="str">
        <f t="shared" si="6"/>
        <v>EFL00</v>
      </c>
      <c r="J109" t="str">
        <f t="shared" si="7"/>
        <v>EFL00</v>
      </c>
      <c r="K109">
        <f t="shared" si="8"/>
        <v>0</v>
      </c>
      <c r="L109">
        <f t="shared" si="9"/>
        <v>0</v>
      </c>
    </row>
    <row r="110" spans="1:12" x14ac:dyDescent="0.3">
      <c r="A110" t="str">
        <f>EFL!C110&amp;EFL!E110</f>
        <v/>
      </c>
      <c r="B110" t="str">
        <f>EFL!C110&amp;EFL!G110</f>
        <v/>
      </c>
      <c r="C110">
        <f>EFL!E110</f>
        <v>0</v>
      </c>
      <c r="D110">
        <f>EFL!G110</f>
        <v>0</v>
      </c>
      <c r="E110" s="1">
        <f>EFL!C110</f>
        <v>0</v>
      </c>
      <c r="F110" t="s">
        <v>1052</v>
      </c>
      <c r="G110">
        <f>EFL!A110</f>
        <v>0</v>
      </c>
      <c r="H110" t="str">
        <f t="shared" si="5"/>
        <v>EFL0</v>
      </c>
      <c r="I110" t="str">
        <f t="shared" si="6"/>
        <v>EFL00</v>
      </c>
      <c r="J110" t="str">
        <f t="shared" si="7"/>
        <v>EFL00</v>
      </c>
      <c r="K110">
        <f t="shared" si="8"/>
        <v>0</v>
      </c>
      <c r="L110">
        <f t="shared" si="9"/>
        <v>0</v>
      </c>
    </row>
    <row r="111" spans="1:12" x14ac:dyDescent="0.3">
      <c r="A111" t="str">
        <f>EFL!C111&amp;EFL!E111</f>
        <v/>
      </c>
      <c r="B111" t="str">
        <f>EFL!C111&amp;EFL!G111</f>
        <v/>
      </c>
      <c r="C111">
        <f>EFL!E111</f>
        <v>0</v>
      </c>
      <c r="D111">
        <f>EFL!G111</f>
        <v>0</v>
      </c>
      <c r="E111" s="1">
        <f>EFL!C111</f>
        <v>0</v>
      </c>
      <c r="F111" t="s">
        <v>1052</v>
      </c>
      <c r="G111">
        <f>EFL!A111</f>
        <v>0</v>
      </c>
      <c r="H111" t="str">
        <f t="shared" si="5"/>
        <v>EFL0</v>
      </c>
      <c r="I111" t="str">
        <f t="shared" si="6"/>
        <v>EFL00</v>
      </c>
      <c r="J111" t="str">
        <f t="shared" si="7"/>
        <v>EFL00</v>
      </c>
      <c r="K111">
        <f t="shared" si="8"/>
        <v>0</v>
      </c>
      <c r="L111">
        <f t="shared" si="9"/>
        <v>0</v>
      </c>
    </row>
    <row r="112" spans="1:12" x14ac:dyDescent="0.3">
      <c r="A112" t="str">
        <f>EFL!C112&amp;EFL!E112</f>
        <v/>
      </c>
      <c r="B112" t="str">
        <f>EFL!C112&amp;EFL!G112</f>
        <v/>
      </c>
      <c r="C112">
        <f>EFL!E112</f>
        <v>0</v>
      </c>
      <c r="D112">
        <f>EFL!G112</f>
        <v>0</v>
      </c>
      <c r="E112" s="1">
        <f>EFL!C112</f>
        <v>0</v>
      </c>
      <c r="F112" t="s">
        <v>1052</v>
      </c>
      <c r="G112">
        <f>EFL!A112</f>
        <v>0</v>
      </c>
      <c r="H112" t="str">
        <f t="shared" si="5"/>
        <v>EFL0</v>
      </c>
      <c r="I112" t="str">
        <f t="shared" si="6"/>
        <v>EFL00</v>
      </c>
      <c r="J112" t="str">
        <f t="shared" si="7"/>
        <v>EFL00</v>
      </c>
      <c r="K112">
        <f t="shared" si="8"/>
        <v>0</v>
      </c>
      <c r="L112">
        <f t="shared" si="9"/>
        <v>0</v>
      </c>
    </row>
    <row r="113" spans="1:12" x14ac:dyDescent="0.3">
      <c r="A113" t="str">
        <f>EFL!C113&amp;EFL!E113</f>
        <v/>
      </c>
      <c r="B113" t="str">
        <f>EFL!C113&amp;EFL!G113</f>
        <v/>
      </c>
      <c r="C113">
        <f>EFL!E113</f>
        <v>0</v>
      </c>
      <c r="D113">
        <f>EFL!G113</f>
        <v>0</v>
      </c>
      <c r="E113" s="1">
        <f>EFL!C113</f>
        <v>0</v>
      </c>
      <c r="F113" t="s">
        <v>1052</v>
      </c>
      <c r="G113">
        <f>EFL!A113</f>
        <v>0</v>
      </c>
      <c r="H113" t="str">
        <f t="shared" si="5"/>
        <v>EFL0</v>
      </c>
      <c r="I113" t="str">
        <f t="shared" si="6"/>
        <v>EFL00</v>
      </c>
      <c r="J113" t="str">
        <f t="shared" si="7"/>
        <v>EFL00</v>
      </c>
      <c r="K113">
        <f t="shared" si="8"/>
        <v>0</v>
      </c>
      <c r="L113">
        <f t="shared" si="9"/>
        <v>0</v>
      </c>
    </row>
    <row r="114" spans="1:12" x14ac:dyDescent="0.3">
      <c r="A114" t="str">
        <f>EFL!C114&amp;EFL!E114</f>
        <v/>
      </c>
      <c r="B114" t="str">
        <f>EFL!C114&amp;EFL!G114</f>
        <v/>
      </c>
      <c r="C114">
        <f>EFL!E114</f>
        <v>0</v>
      </c>
      <c r="D114">
        <f>EFL!G114</f>
        <v>0</v>
      </c>
      <c r="E114" s="1">
        <f>EFL!C114</f>
        <v>0</v>
      </c>
      <c r="F114" t="s">
        <v>1052</v>
      </c>
      <c r="G114">
        <f>EFL!A114</f>
        <v>0</v>
      </c>
      <c r="H114" t="str">
        <f t="shared" si="5"/>
        <v>EFL0</v>
      </c>
      <c r="I114" t="str">
        <f t="shared" si="6"/>
        <v>EFL00</v>
      </c>
      <c r="J114" t="str">
        <f t="shared" si="7"/>
        <v>EFL00</v>
      </c>
      <c r="K114">
        <f t="shared" si="8"/>
        <v>0</v>
      </c>
      <c r="L114">
        <f t="shared" si="9"/>
        <v>0</v>
      </c>
    </row>
    <row r="115" spans="1:12" x14ac:dyDescent="0.3">
      <c r="A115" t="str">
        <f>EFL!C115&amp;EFL!E115</f>
        <v/>
      </c>
      <c r="B115" t="str">
        <f>EFL!C115&amp;EFL!G115</f>
        <v/>
      </c>
      <c r="C115">
        <f>EFL!E115</f>
        <v>0</v>
      </c>
      <c r="D115">
        <f>EFL!G115</f>
        <v>0</v>
      </c>
      <c r="E115" s="1">
        <f>EFL!C115</f>
        <v>0</v>
      </c>
      <c r="F115" t="s">
        <v>1052</v>
      </c>
      <c r="G115">
        <f>EFL!A115</f>
        <v>0</v>
      </c>
      <c r="H115" t="str">
        <f t="shared" si="5"/>
        <v>EFL0</v>
      </c>
      <c r="I115" t="str">
        <f t="shared" si="6"/>
        <v>EFL00</v>
      </c>
      <c r="J115" t="str">
        <f t="shared" si="7"/>
        <v>EFL00</v>
      </c>
      <c r="K115">
        <f t="shared" si="8"/>
        <v>0</v>
      </c>
      <c r="L115">
        <f t="shared" si="9"/>
        <v>0</v>
      </c>
    </row>
    <row r="116" spans="1:12" x14ac:dyDescent="0.3">
      <c r="A116" t="str">
        <f>EFL!C116&amp;EFL!E116</f>
        <v/>
      </c>
      <c r="B116" t="str">
        <f>EFL!C116&amp;EFL!G116</f>
        <v/>
      </c>
      <c r="C116">
        <f>EFL!E116</f>
        <v>0</v>
      </c>
      <c r="D116">
        <f>EFL!G116</f>
        <v>0</v>
      </c>
      <c r="E116" s="1">
        <f>EFL!C116</f>
        <v>0</v>
      </c>
      <c r="F116" t="s">
        <v>1052</v>
      </c>
      <c r="G116">
        <f>EFL!A116</f>
        <v>0</v>
      </c>
      <c r="H116" t="str">
        <f t="shared" si="5"/>
        <v>EFL0</v>
      </c>
      <c r="I116" t="str">
        <f t="shared" si="6"/>
        <v>EFL00</v>
      </c>
      <c r="J116" t="str">
        <f t="shared" si="7"/>
        <v>EFL00</v>
      </c>
      <c r="K116">
        <f t="shared" si="8"/>
        <v>0</v>
      </c>
      <c r="L116">
        <f t="shared" si="9"/>
        <v>0</v>
      </c>
    </row>
    <row r="117" spans="1:12" x14ac:dyDescent="0.3">
      <c r="A117" t="str">
        <f>EFL!C117&amp;EFL!E117</f>
        <v/>
      </c>
      <c r="B117" t="str">
        <f>EFL!C117&amp;EFL!G117</f>
        <v/>
      </c>
      <c r="C117">
        <f>EFL!E117</f>
        <v>0</v>
      </c>
      <c r="D117">
        <f>EFL!G117</f>
        <v>0</v>
      </c>
      <c r="E117" s="1">
        <f>EFL!C117</f>
        <v>0</v>
      </c>
      <c r="F117" t="s">
        <v>1052</v>
      </c>
      <c r="G117">
        <f>EFL!A117</f>
        <v>0</v>
      </c>
      <c r="H117" t="str">
        <f t="shared" si="5"/>
        <v>EFL0</v>
      </c>
      <c r="I117" t="str">
        <f t="shared" si="6"/>
        <v>EFL00</v>
      </c>
      <c r="J117" t="str">
        <f t="shared" si="7"/>
        <v>EFL00</v>
      </c>
      <c r="K117">
        <f t="shared" si="8"/>
        <v>0</v>
      </c>
      <c r="L117">
        <f t="shared" si="9"/>
        <v>0</v>
      </c>
    </row>
    <row r="118" spans="1:12" x14ac:dyDescent="0.3">
      <c r="A118" t="str">
        <f>EFL!C118&amp;EFL!E118</f>
        <v/>
      </c>
      <c r="B118" t="str">
        <f>EFL!C118&amp;EFL!G118</f>
        <v/>
      </c>
      <c r="C118">
        <f>EFL!E118</f>
        <v>0</v>
      </c>
      <c r="D118">
        <f>EFL!G118</f>
        <v>0</v>
      </c>
      <c r="E118" s="1">
        <f>EFL!C118</f>
        <v>0</v>
      </c>
      <c r="F118" t="s">
        <v>1052</v>
      </c>
      <c r="G118">
        <f>EFL!A118</f>
        <v>0</v>
      </c>
      <c r="H118" t="str">
        <f t="shared" si="5"/>
        <v>EFL0</v>
      </c>
      <c r="I118" t="str">
        <f t="shared" si="6"/>
        <v>EFL00</v>
      </c>
      <c r="J118" t="str">
        <f t="shared" si="7"/>
        <v>EFL00</v>
      </c>
      <c r="K118">
        <f t="shared" si="8"/>
        <v>0</v>
      </c>
      <c r="L118">
        <f t="shared" si="9"/>
        <v>0</v>
      </c>
    </row>
    <row r="119" spans="1:12" x14ac:dyDescent="0.3">
      <c r="A119" t="str">
        <f>EFL!C119&amp;EFL!E119</f>
        <v/>
      </c>
      <c r="B119" t="str">
        <f>EFL!C119&amp;EFL!G119</f>
        <v/>
      </c>
      <c r="C119">
        <f>EFL!E119</f>
        <v>0</v>
      </c>
      <c r="D119">
        <f>EFL!G119</f>
        <v>0</v>
      </c>
      <c r="E119" s="1">
        <f>EFL!C119</f>
        <v>0</v>
      </c>
      <c r="F119" t="s">
        <v>1052</v>
      </c>
      <c r="G119">
        <f>EFL!A119</f>
        <v>0</v>
      </c>
      <c r="H119" t="str">
        <f t="shared" si="5"/>
        <v>EFL0</v>
      </c>
      <c r="I119" t="str">
        <f t="shared" si="6"/>
        <v>EFL00</v>
      </c>
      <c r="J119" t="str">
        <f t="shared" si="7"/>
        <v>EFL00</v>
      </c>
      <c r="K119">
        <f t="shared" si="8"/>
        <v>0</v>
      </c>
      <c r="L119">
        <f t="shared" si="9"/>
        <v>0</v>
      </c>
    </row>
    <row r="120" spans="1:12" x14ac:dyDescent="0.3">
      <c r="A120" t="str">
        <f>EFL!C120&amp;EFL!E120</f>
        <v/>
      </c>
      <c r="B120" t="str">
        <f>EFL!C120&amp;EFL!G120</f>
        <v/>
      </c>
      <c r="C120">
        <f>EFL!E120</f>
        <v>0</v>
      </c>
      <c r="D120">
        <f>EFL!G120</f>
        <v>0</v>
      </c>
      <c r="E120" s="1">
        <f>EFL!C120</f>
        <v>0</v>
      </c>
      <c r="F120" t="s">
        <v>1052</v>
      </c>
      <c r="G120">
        <f>EFL!A120</f>
        <v>0</v>
      </c>
      <c r="H120" t="str">
        <f t="shared" si="5"/>
        <v>EFL0</v>
      </c>
      <c r="I120" t="str">
        <f t="shared" si="6"/>
        <v>EFL00</v>
      </c>
      <c r="J120" t="str">
        <f t="shared" si="7"/>
        <v>EFL00</v>
      </c>
      <c r="K120">
        <f t="shared" si="8"/>
        <v>0</v>
      </c>
      <c r="L120">
        <f t="shared" si="9"/>
        <v>0</v>
      </c>
    </row>
    <row r="121" spans="1:12" x14ac:dyDescent="0.3">
      <c r="A121" t="str">
        <f>EFL!C121&amp;EFL!E121</f>
        <v/>
      </c>
      <c r="B121" t="str">
        <f>EFL!C121&amp;EFL!G121</f>
        <v/>
      </c>
      <c r="C121">
        <f>EFL!E121</f>
        <v>0</v>
      </c>
      <c r="D121">
        <f>EFL!G121</f>
        <v>0</v>
      </c>
      <c r="E121" s="1">
        <f>EFL!C121</f>
        <v>0</v>
      </c>
      <c r="F121" t="s">
        <v>1052</v>
      </c>
      <c r="G121">
        <f>EFL!A121</f>
        <v>0</v>
      </c>
      <c r="H121" t="str">
        <f t="shared" si="5"/>
        <v>EFL0</v>
      </c>
      <c r="I121" t="str">
        <f t="shared" si="6"/>
        <v>EFL00</v>
      </c>
      <c r="J121" t="str">
        <f t="shared" si="7"/>
        <v>EFL00</v>
      </c>
      <c r="K121">
        <f t="shared" si="8"/>
        <v>0</v>
      </c>
      <c r="L121">
        <f t="shared" si="9"/>
        <v>0</v>
      </c>
    </row>
    <row r="122" spans="1:12" x14ac:dyDescent="0.3">
      <c r="A122" t="str">
        <f>EFL!C122&amp;EFL!E122</f>
        <v/>
      </c>
      <c r="B122" t="str">
        <f>EFL!C122&amp;EFL!G122</f>
        <v/>
      </c>
      <c r="C122">
        <f>EFL!E122</f>
        <v>0</v>
      </c>
      <c r="D122">
        <f>EFL!G122</f>
        <v>0</v>
      </c>
      <c r="E122" s="1">
        <f>EFL!C122</f>
        <v>0</v>
      </c>
      <c r="F122" t="s">
        <v>1052</v>
      </c>
      <c r="G122">
        <f>EFL!A122</f>
        <v>0</v>
      </c>
      <c r="H122" t="str">
        <f t="shared" si="5"/>
        <v>EFL0</v>
      </c>
      <c r="I122" t="str">
        <f t="shared" si="6"/>
        <v>EFL00</v>
      </c>
      <c r="J122" t="str">
        <f t="shared" si="7"/>
        <v>EFL00</v>
      </c>
      <c r="K122">
        <f t="shared" si="8"/>
        <v>0</v>
      </c>
      <c r="L122">
        <f t="shared" si="9"/>
        <v>0</v>
      </c>
    </row>
    <row r="123" spans="1:12" x14ac:dyDescent="0.3">
      <c r="A123" t="str">
        <f>EFL!C123&amp;EFL!E123</f>
        <v/>
      </c>
      <c r="B123" t="str">
        <f>EFL!C123&amp;EFL!G123</f>
        <v/>
      </c>
      <c r="C123">
        <f>EFL!E123</f>
        <v>0</v>
      </c>
      <c r="D123">
        <f>EFL!G123</f>
        <v>0</v>
      </c>
      <c r="E123" s="1">
        <f>EFL!C123</f>
        <v>0</v>
      </c>
      <c r="F123" t="s">
        <v>1052</v>
      </c>
      <c r="G123">
        <f>EFL!A123</f>
        <v>0</v>
      </c>
      <c r="H123" t="str">
        <f t="shared" si="5"/>
        <v>EFL0</v>
      </c>
      <c r="I123" t="str">
        <f t="shared" si="6"/>
        <v>EFL00</v>
      </c>
      <c r="J123" t="str">
        <f t="shared" si="7"/>
        <v>EFL00</v>
      </c>
      <c r="K123">
        <f t="shared" si="8"/>
        <v>0</v>
      </c>
      <c r="L123">
        <f t="shared" si="9"/>
        <v>0</v>
      </c>
    </row>
    <row r="124" spans="1:12" x14ac:dyDescent="0.3">
      <c r="A124" t="str">
        <f>EFL!C124&amp;EFL!E124</f>
        <v/>
      </c>
      <c r="B124" t="str">
        <f>EFL!C124&amp;EFL!G124</f>
        <v/>
      </c>
      <c r="C124">
        <f>EFL!E124</f>
        <v>0</v>
      </c>
      <c r="D124">
        <f>EFL!G124</f>
        <v>0</v>
      </c>
      <c r="E124" s="1">
        <f>EFL!C124</f>
        <v>0</v>
      </c>
      <c r="F124" t="s">
        <v>1052</v>
      </c>
      <c r="G124">
        <f>EFL!A124</f>
        <v>0</v>
      </c>
      <c r="H124" t="str">
        <f t="shared" si="5"/>
        <v>EFL0</v>
      </c>
      <c r="I124" t="str">
        <f t="shared" si="6"/>
        <v>EFL00</v>
      </c>
      <c r="J124" t="str">
        <f t="shared" si="7"/>
        <v>EFL00</v>
      </c>
      <c r="K124">
        <f t="shared" si="8"/>
        <v>0</v>
      </c>
      <c r="L124">
        <f t="shared" si="9"/>
        <v>0</v>
      </c>
    </row>
    <row r="125" spans="1:12" x14ac:dyDescent="0.3">
      <c r="A125" t="str">
        <f>EFL!C125&amp;EFL!E125</f>
        <v/>
      </c>
      <c r="B125" t="str">
        <f>EFL!C125&amp;EFL!G125</f>
        <v/>
      </c>
      <c r="C125">
        <f>EFL!E125</f>
        <v>0</v>
      </c>
      <c r="D125">
        <f>EFL!G125</f>
        <v>0</v>
      </c>
      <c r="E125" s="1">
        <f>EFL!C125</f>
        <v>0</v>
      </c>
      <c r="F125" t="s">
        <v>1052</v>
      </c>
      <c r="G125">
        <f>EFL!A125</f>
        <v>0</v>
      </c>
      <c r="H125" t="str">
        <f t="shared" si="5"/>
        <v>EFL0</v>
      </c>
      <c r="I125" t="str">
        <f t="shared" si="6"/>
        <v>EFL00</v>
      </c>
      <c r="J125" t="str">
        <f t="shared" si="7"/>
        <v>EFL00</v>
      </c>
      <c r="K125">
        <f t="shared" si="8"/>
        <v>0</v>
      </c>
      <c r="L125">
        <f t="shared" si="9"/>
        <v>0</v>
      </c>
    </row>
    <row r="126" spans="1:12" x14ac:dyDescent="0.3">
      <c r="A126" t="str">
        <f>EFL!C126&amp;EFL!E126</f>
        <v/>
      </c>
      <c r="B126" t="str">
        <f>EFL!C126&amp;EFL!G126</f>
        <v/>
      </c>
      <c r="C126">
        <f>EFL!E126</f>
        <v>0</v>
      </c>
      <c r="D126">
        <f>EFL!G126</f>
        <v>0</v>
      </c>
      <c r="E126" s="1">
        <f>EFL!C126</f>
        <v>0</v>
      </c>
      <c r="F126" t="s">
        <v>1052</v>
      </c>
      <c r="G126">
        <f>EFL!A126</f>
        <v>0</v>
      </c>
      <c r="H126" t="str">
        <f t="shared" si="5"/>
        <v>EFL0</v>
      </c>
      <c r="I126" t="str">
        <f t="shared" si="6"/>
        <v>EFL00</v>
      </c>
      <c r="J126" t="str">
        <f t="shared" si="7"/>
        <v>EFL00</v>
      </c>
      <c r="K126">
        <f t="shared" si="8"/>
        <v>0</v>
      </c>
      <c r="L126">
        <f t="shared" si="9"/>
        <v>0</v>
      </c>
    </row>
    <row r="127" spans="1:12" x14ac:dyDescent="0.3">
      <c r="A127" t="str">
        <f>EFL!C127&amp;EFL!E127</f>
        <v/>
      </c>
      <c r="B127" t="str">
        <f>EFL!C127&amp;EFL!G127</f>
        <v/>
      </c>
      <c r="C127">
        <f>EFL!E127</f>
        <v>0</v>
      </c>
      <c r="D127">
        <f>EFL!G127</f>
        <v>0</v>
      </c>
      <c r="E127" s="1">
        <f>EFL!C127</f>
        <v>0</v>
      </c>
      <c r="F127" t="s">
        <v>1052</v>
      </c>
      <c r="G127">
        <f>EFL!A127</f>
        <v>0</v>
      </c>
      <c r="H127" t="str">
        <f t="shared" si="5"/>
        <v>EFL0</v>
      </c>
      <c r="I127" t="str">
        <f t="shared" si="6"/>
        <v>EFL00</v>
      </c>
      <c r="J127" t="str">
        <f t="shared" si="7"/>
        <v>EFL00</v>
      </c>
      <c r="K127">
        <f t="shared" si="8"/>
        <v>0</v>
      </c>
      <c r="L127">
        <f t="shared" si="9"/>
        <v>0</v>
      </c>
    </row>
    <row r="128" spans="1:12" x14ac:dyDescent="0.3">
      <c r="A128" t="str">
        <f>EFL!C128&amp;EFL!E128</f>
        <v/>
      </c>
      <c r="B128" t="str">
        <f>EFL!C128&amp;EFL!G128</f>
        <v/>
      </c>
      <c r="C128">
        <f>EFL!E128</f>
        <v>0</v>
      </c>
      <c r="D128">
        <f>EFL!G128</f>
        <v>0</v>
      </c>
      <c r="E128" s="1">
        <f>EFL!C128</f>
        <v>0</v>
      </c>
      <c r="F128" t="s">
        <v>1052</v>
      </c>
      <c r="G128">
        <f>EFL!A128</f>
        <v>0</v>
      </c>
      <c r="H128" t="str">
        <f t="shared" si="5"/>
        <v>EFL0</v>
      </c>
      <c r="I128" t="str">
        <f t="shared" si="6"/>
        <v>EFL00</v>
      </c>
      <c r="J128" t="str">
        <f t="shared" si="7"/>
        <v>EFL00</v>
      </c>
      <c r="K128">
        <f t="shared" si="8"/>
        <v>0</v>
      </c>
      <c r="L128">
        <f t="shared" si="9"/>
        <v>0</v>
      </c>
    </row>
    <row r="129" spans="1:12" x14ac:dyDescent="0.3">
      <c r="A129" t="str">
        <f>EFL!C129&amp;EFL!E129</f>
        <v/>
      </c>
      <c r="B129" t="str">
        <f>EFL!C129&amp;EFL!G129</f>
        <v/>
      </c>
      <c r="C129">
        <f>EFL!E129</f>
        <v>0</v>
      </c>
      <c r="D129">
        <f>EFL!G129</f>
        <v>0</v>
      </c>
      <c r="E129" s="1">
        <f>EFL!C129</f>
        <v>0</v>
      </c>
      <c r="F129" t="s">
        <v>1052</v>
      </c>
      <c r="G129">
        <f>EFL!A129</f>
        <v>0</v>
      </c>
      <c r="H129" t="str">
        <f t="shared" si="5"/>
        <v>EFL0</v>
      </c>
      <c r="I129" t="str">
        <f t="shared" si="6"/>
        <v>EFL00</v>
      </c>
      <c r="J129" t="str">
        <f t="shared" si="7"/>
        <v>EFL00</v>
      </c>
      <c r="K129">
        <f t="shared" si="8"/>
        <v>0</v>
      </c>
      <c r="L129">
        <f t="shared" si="9"/>
        <v>0</v>
      </c>
    </row>
    <row r="130" spans="1:12" x14ac:dyDescent="0.3">
      <c r="A130" t="str">
        <f>EFL!C130&amp;EFL!E130</f>
        <v/>
      </c>
      <c r="B130" t="str">
        <f>EFL!C130&amp;EFL!G130</f>
        <v/>
      </c>
      <c r="C130">
        <f>EFL!E130</f>
        <v>0</v>
      </c>
      <c r="D130">
        <f>EFL!G130</f>
        <v>0</v>
      </c>
      <c r="E130" s="1">
        <f>EFL!C130</f>
        <v>0</v>
      </c>
      <c r="F130" t="s">
        <v>1052</v>
      </c>
      <c r="G130">
        <f>EFL!A130</f>
        <v>0</v>
      </c>
      <c r="H130" t="str">
        <f t="shared" si="5"/>
        <v>EFL0</v>
      </c>
      <c r="I130" t="str">
        <f t="shared" si="6"/>
        <v>EFL00</v>
      </c>
      <c r="J130" t="str">
        <f t="shared" si="7"/>
        <v>EFL00</v>
      </c>
      <c r="K130">
        <f t="shared" si="8"/>
        <v>0</v>
      </c>
      <c r="L130">
        <f t="shared" si="9"/>
        <v>0</v>
      </c>
    </row>
    <row r="131" spans="1:12" x14ac:dyDescent="0.3">
      <c r="A131" t="str">
        <f>EFL!C131&amp;EFL!E131</f>
        <v/>
      </c>
      <c r="B131" t="str">
        <f>EFL!C131&amp;EFL!G131</f>
        <v/>
      </c>
      <c r="C131">
        <f>EFL!E131</f>
        <v>0</v>
      </c>
      <c r="D131">
        <f>EFL!G131</f>
        <v>0</v>
      </c>
      <c r="E131" s="1">
        <f>EFL!C131</f>
        <v>0</v>
      </c>
      <c r="F131" t="s">
        <v>1052</v>
      </c>
      <c r="G131">
        <f>EFL!A131</f>
        <v>0</v>
      </c>
      <c r="H131" t="str">
        <f t="shared" ref="H131:H194" si="10">F131&amp;G131</f>
        <v>EFL0</v>
      </c>
      <c r="I131" t="str">
        <f t="shared" ref="I131:I194" si="11">F131&amp;G131&amp;C131</f>
        <v>EFL00</v>
      </c>
      <c r="J131" t="str">
        <f t="shared" ref="J131:J194" si="12">F131&amp;G131&amp;D131</f>
        <v>EFL00</v>
      </c>
      <c r="K131">
        <f t="shared" ref="K131:K194" si="13">C131</f>
        <v>0</v>
      </c>
      <c r="L131">
        <f t="shared" ref="L131:L194" si="14">D131</f>
        <v>0</v>
      </c>
    </row>
    <row r="132" spans="1:12" x14ac:dyDescent="0.3">
      <c r="A132" t="str">
        <f>EFL!C132&amp;EFL!E132</f>
        <v/>
      </c>
      <c r="B132" t="str">
        <f>EFL!C132&amp;EFL!G132</f>
        <v/>
      </c>
      <c r="C132">
        <f>EFL!E132</f>
        <v>0</v>
      </c>
      <c r="D132">
        <f>EFL!G132</f>
        <v>0</v>
      </c>
      <c r="E132" s="1">
        <f>EFL!C132</f>
        <v>0</v>
      </c>
      <c r="F132" t="s">
        <v>1052</v>
      </c>
      <c r="G132">
        <f>EFL!A132</f>
        <v>0</v>
      </c>
      <c r="H132" t="str">
        <f t="shared" si="10"/>
        <v>EFL0</v>
      </c>
      <c r="I132" t="str">
        <f t="shared" si="11"/>
        <v>EFL00</v>
      </c>
      <c r="J132" t="str">
        <f t="shared" si="12"/>
        <v>EFL00</v>
      </c>
      <c r="K132">
        <f t="shared" si="13"/>
        <v>0</v>
      </c>
      <c r="L132">
        <f t="shared" si="14"/>
        <v>0</v>
      </c>
    </row>
    <row r="133" spans="1:12" x14ac:dyDescent="0.3">
      <c r="A133" t="str">
        <f>EFL!C133&amp;EFL!E133</f>
        <v/>
      </c>
      <c r="B133" t="str">
        <f>EFL!C133&amp;EFL!G133</f>
        <v/>
      </c>
      <c r="C133">
        <f>EFL!E133</f>
        <v>0</v>
      </c>
      <c r="D133">
        <f>EFL!G133</f>
        <v>0</v>
      </c>
      <c r="E133" s="1">
        <f>EFL!C133</f>
        <v>0</v>
      </c>
      <c r="F133" t="s">
        <v>1052</v>
      </c>
      <c r="G133">
        <f>EFL!A133</f>
        <v>0</v>
      </c>
      <c r="H133" t="str">
        <f t="shared" si="10"/>
        <v>EFL0</v>
      </c>
      <c r="I133" t="str">
        <f t="shared" si="11"/>
        <v>EFL00</v>
      </c>
      <c r="J133" t="str">
        <f t="shared" si="12"/>
        <v>EFL00</v>
      </c>
      <c r="K133">
        <f t="shared" si="13"/>
        <v>0</v>
      </c>
      <c r="L133">
        <f t="shared" si="14"/>
        <v>0</v>
      </c>
    </row>
    <row r="134" spans="1:12" x14ac:dyDescent="0.3">
      <c r="A134" t="str">
        <f>EFL!C134&amp;EFL!E134</f>
        <v/>
      </c>
      <c r="B134" t="str">
        <f>EFL!C134&amp;EFL!G134</f>
        <v/>
      </c>
      <c r="C134">
        <f>EFL!E134</f>
        <v>0</v>
      </c>
      <c r="D134">
        <f>EFL!G134</f>
        <v>0</v>
      </c>
      <c r="E134" s="1">
        <f>EFL!C134</f>
        <v>0</v>
      </c>
      <c r="F134" t="s">
        <v>1052</v>
      </c>
      <c r="G134">
        <f>EFL!A134</f>
        <v>0</v>
      </c>
      <c r="H134" t="str">
        <f t="shared" si="10"/>
        <v>EFL0</v>
      </c>
      <c r="I134" t="str">
        <f t="shared" si="11"/>
        <v>EFL00</v>
      </c>
      <c r="J134" t="str">
        <f t="shared" si="12"/>
        <v>EFL00</v>
      </c>
      <c r="K134">
        <f t="shared" si="13"/>
        <v>0</v>
      </c>
      <c r="L134">
        <f t="shared" si="14"/>
        <v>0</v>
      </c>
    </row>
    <row r="135" spans="1:12" x14ac:dyDescent="0.3">
      <c r="A135" t="str">
        <f>EFL!C135&amp;EFL!E135</f>
        <v/>
      </c>
      <c r="B135" t="str">
        <f>EFL!C135&amp;EFL!G135</f>
        <v/>
      </c>
      <c r="C135">
        <f>EFL!E135</f>
        <v>0</v>
      </c>
      <c r="D135">
        <f>EFL!G135</f>
        <v>0</v>
      </c>
      <c r="E135" s="1">
        <f>EFL!C135</f>
        <v>0</v>
      </c>
      <c r="F135" t="s">
        <v>1052</v>
      </c>
      <c r="G135">
        <f>EFL!A135</f>
        <v>0</v>
      </c>
      <c r="H135" t="str">
        <f t="shared" si="10"/>
        <v>EFL0</v>
      </c>
      <c r="I135" t="str">
        <f t="shared" si="11"/>
        <v>EFL00</v>
      </c>
      <c r="J135" t="str">
        <f t="shared" si="12"/>
        <v>EFL00</v>
      </c>
      <c r="K135">
        <f t="shared" si="13"/>
        <v>0</v>
      </c>
      <c r="L135">
        <f t="shared" si="14"/>
        <v>0</v>
      </c>
    </row>
    <row r="136" spans="1:12" x14ac:dyDescent="0.3">
      <c r="A136" t="str">
        <f>EFL!C136&amp;EFL!E136</f>
        <v/>
      </c>
      <c r="B136" t="str">
        <f>EFL!C136&amp;EFL!G136</f>
        <v/>
      </c>
      <c r="C136">
        <f>EFL!E136</f>
        <v>0</v>
      </c>
      <c r="D136">
        <f>EFL!G136</f>
        <v>0</v>
      </c>
      <c r="E136" s="1">
        <f>EFL!C136</f>
        <v>0</v>
      </c>
      <c r="F136" t="s">
        <v>1052</v>
      </c>
      <c r="G136">
        <f>EFL!A136</f>
        <v>0</v>
      </c>
      <c r="H136" t="str">
        <f t="shared" si="10"/>
        <v>EFL0</v>
      </c>
      <c r="I136" t="str">
        <f t="shared" si="11"/>
        <v>EFL00</v>
      </c>
      <c r="J136" t="str">
        <f t="shared" si="12"/>
        <v>EFL00</v>
      </c>
      <c r="K136">
        <f t="shared" si="13"/>
        <v>0</v>
      </c>
      <c r="L136">
        <f t="shared" si="14"/>
        <v>0</v>
      </c>
    </row>
    <row r="137" spans="1:12" x14ac:dyDescent="0.3">
      <c r="A137" t="str">
        <f>EFL!C137&amp;EFL!E137</f>
        <v/>
      </c>
      <c r="B137" t="str">
        <f>EFL!C137&amp;EFL!G137</f>
        <v/>
      </c>
      <c r="C137">
        <f>EFL!E137</f>
        <v>0</v>
      </c>
      <c r="D137">
        <f>EFL!G137</f>
        <v>0</v>
      </c>
      <c r="E137" s="1">
        <f>EFL!C137</f>
        <v>0</v>
      </c>
      <c r="F137" t="s">
        <v>1052</v>
      </c>
      <c r="G137">
        <f>EFL!A137</f>
        <v>0</v>
      </c>
      <c r="H137" t="str">
        <f t="shared" si="10"/>
        <v>EFL0</v>
      </c>
      <c r="I137" t="str">
        <f t="shared" si="11"/>
        <v>EFL00</v>
      </c>
      <c r="J137" t="str">
        <f t="shared" si="12"/>
        <v>EFL00</v>
      </c>
      <c r="K137">
        <f t="shared" si="13"/>
        <v>0</v>
      </c>
      <c r="L137">
        <f t="shared" si="14"/>
        <v>0</v>
      </c>
    </row>
    <row r="138" spans="1:12" x14ac:dyDescent="0.3">
      <c r="A138" t="str">
        <f>EFL!C138&amp;EFL!E138</f>
        <v/>
      </c>
      <c r="B138" t="str">
        <f>EFL!C138&amp;EFL!G138</f>
        <v/>
      </c>
      <c r="C138">
        <f>EFL!E138</f>
        <v>0</v>
      </c>
      <c r="D138">
        <f>EFL!G138</f>
        <v>0</v>
      </c>
      <c r="E138" s="1">
        <f>EFL!C138</f>
        <v>0</v>
      </c>
      <c r="F138" t="s">
        <v>1052</v>
      </c>
      <c r="G138">
        <f>EFL!A138</f>
        <v>0</v>
      </c>
      <c r="H138" t="str">
        <f t="shared" si="10"/>
        <v>EFL0</v>
      </c>
      <c r="I138" t="str">
        <f t="shared" si="11"/>
        <v>EFL00</v>
      </c>
      <c r="J138" t="str">
        <f t="shared" si="12"/>
        <v>EFL00</v>
      </c>
      <c r="K138">
        <f t="shared" si="13"/>
        <v>0</v>
      </c>
      <c r="L138">
        <f t="shared" si="14"/>
        <v>0</v>
      </c>
    </row>
    <row r="139" spans="1:12" x14ac:dyDescent="0.3">
      <c r="A139" t="str">
        <f>EFL!C139&amp;EFL!E139</f>
        <v/>
      </c>
      <c r="B139" t="str">
        <f>EFL!C139&amp;EFL!G139</f>
        <v/>
      </c>
      <c r="C139">
        <f>EFL!E139</f>
        <v>0</v>
      </c>
      <c r="D139">
        <f>EFL!G139</f>
        <v>0</v>
      </c>
      <c r="E139" s="1">
        <f>EFL!C139</f>
        <v>0</v>
      </c>
      <c r="F139" t="s">
        <v>1052</v>
      </c>
      <c r="G139">
        <f>EFL!A139</f>
        <v>0</v>
      </c>
      <c r="H139" t="str">
        <f t="shared" si="10"/>
        <v>EFL0</v>
      </c>
      <c r="I139" t="str">
        <f t="shared" si="11"/>
        <v>EFL00</v>
      </c>
      <c r="J139" t="str">
        <f t="shared" si="12"/>
        <v>EFL00</v>
      </c>
      <c r="K139">
        <f t="shared" si="13"/>
        <v>0</v>
      </c>
      <c r="L139">
        <f t="shared" si="14"/>
        <v>0</v>
      </c>
    </row>
    <row r="140" spans="1:12" x14ac:dyDescent="0.3">
      <c r="A140" t="str">
        <f>EFL!C140&amp;EFL!E140</f>
        <v/>
      </c>
      <c r="B140" t="str">
        <f>EFL!C140&amp;EFL!G140</f>
        <v/>
      </c>
      <c r="C140">
        <f>EFL!E140</f>
        <v>0</v>
      </c>
      <c r="D140">
        <f>EFL!G140</f>
        <v>0</v>
      </c>
      <c r="E140" s="1">
        <f>EFL!C140</f>
        <v>0</v>
      </c>
      <c r="F140" t="s">
        <v>1052</v>
      </c>
      <c r="G140">
        <f>EFL!A140</f>
        <v>0</v>
      </c>
      <c r="H140" t="str">
        <f t="shared" si="10"/>
        <v>EFL0</v>
      </c>
      <c r="I140" t="str">
        <f t="shared" si="11"/>
        <v>EFL00</v>
      </c>
      <c r="J140" t="str">
        <f t="shared" si="12"/>
        <v>EFL00</v>
      </c>
      <c r="K140">
        <f t="shared" si="13"/>
        <v>0</v>
      </c>
      <c r="L140">
        <f t="shared" si="14"/>
        <v>0</v>
      </c>
    </row>
    <row r="141" spans="1:12" x14ac:dyDescent="0.3">
      <c r="A141" t="str">
        <f>EFL!C141&amp;EFL!E141</f>
        <v/>
      </c>
      <c r="B141" t="str">
        <f>EFL!C141&amp;EFL!G141</f>
        <v/>
      </c>
      <c r="C141">
        <f>EFL!E141</f>
        <v>0</v>
      </c>
      <c r="D141">
        <f>EFL!G141</f>
        <v>0</v>
      </c>
      <c r="E141" s="1">
        <f>EFL!C141</f>
        <v>0</v>
      </c>
      <c r="F141" t="s">
        <v>1052</v>
      </c>
      <c r="G141">
        <f>EFL!A141</f>
        <v>0</v>
      </c>
      <c r="H141" t="str">
        <f t="shared" si="10"/>
        <v>EFL0</v>
      </c>
      <c r="I141" t="str">
        <f t="shared" si="11"/>
        <v>EFL00</v>
      </c>
      <c r="J141" t="str">
        <f t="shared" si="12"/>
        <v>EFL00</v>
      </c>
      <c r="K141">
        <f t="shared" si="13"/>
        <v>0</v>
      </c>
      <c r="L141">
        <f t="shared" si="14"/>
        <v>0</v>
      </c>
    </row>
    <row r="142" spans="1:12" x14ac:dyDescent="0.3">
      <c r="A142" t="str">
        <f>EFL!C142&amp;EFL!E142</f>
        <v/>
      </c>
      <c r="B142" t="str">
        <f>EFL!C142&amp;EFL!G142</f>
        <v/>
      </c>
      <c r="C142">
        <f>EFL!E142</f>
        <v>0</v>
      </c>
      <c r="D142">
        <f>EFL!G142</f>
        <v>0</v>
      </c>
      <c r="E142" s="1">
        <f>EFL!C142</f>
        <v>0</v>
      </c>
      <c r="F142" t="s">
        <v>1052</v>
      </c>
      <c r="G142">
        <f>EFL!A142</f>
        <v>0</v>
      </c>
      <c r="H142" t="str">
        <f t="shared" si="10"/>
        <v>EFL0</v>
      </c>
      <c r="I142" t="str">
        <f t="shared" si="11"/>
        <v>EFL00</v>
      </c>
      <c r="J142" t="str">
        <f t="shared" si="12"/>
        <v>EFL00</v>
      </c>
      <c r="K142">
        <f t="shared" si="13"/>
        <v>0</v>
      </c>
      <c r="L142">
        <f t="shared" si="14"/>
        <v>0</v>
      </c>
    </row>
    <row r="143" spans="1:12" x14ac:dyDescent="0.3">
      <c r="A143" t="str">
        <f>EFL!C143&amp;EFL!E143</f>
        <v/>
      </c>
      <c r="B143" t="str">
        <f>EFL!C143&amp;EFL!G143</f>
        <v/>
      </c>
      <c r="C143">
        <f>EFL!E143</f>
        <v>0</v>
      </c>
      <c r="D143">
        <f>EFL!G143</f>
        <v>0</v>
      </c>
      <c r="E143" s="1">
        <f>EFL!C143</f>
        <v>0</v>
      </c>
      <c r="F143" t="s">
        <v>1052</v>
      </c>
      <c r="G143">
        <f>EFL!A143</f>
        <v>0</v>
      </c>
      <c r="H143" t="str">
        <f t="shared" si="10"/>
        <v>EFL0</v>
      </c>
      <c r="I143" t="str">
        <f t="shared" si="11"/>
        <v>EFL00</v>
      </c>
      <c r="J143" t="str">
        <f t="shared" si="12"/>
        <v>EFL00</v>
      </c>
      <c r="K143">
        <f t="shared" si="13"/>
        <v>0</v>
      </c>
      <c r="L143">
        <f t="shared" si="14"/>
        <v>0</v>
      </c>
    </row>
    <row r="144" spans="1:12" x14ac:dyDescent="0.3">
      <c r="A144" t="str">
        <f>EFL!C144&amp;EFL!E144</f>
        <v/>
      </c>
      <c r="B144" t="str">
        <f>EFL!C144&amp;EFL!G144</f>
        <v/>
      </c>
      <c r="C144">
        <f>EFL!E144</f>
        <v>0</v>
      </c>
      <c r="D144">
        <f>EFL!G144</f>
        <v>0</v>
      </c>
      <c r="E144" s="1">
        <f>EFL!C144</f>
        <v>0</v>
      </c>
      <c r="F144" t="s">
        <v>1052</v>
      </c>
      <c r="G144">
        <f>EFL!A144</f>
        <v>0</v>
      </c>
      <c r="H144" t="str">
        <f t="shared" si="10"/>
        <v>EFL0</v>
      </c>
      <c r="I144" t="str">
        <f t="shared" si="11"/>
        <v>EFL00</v>
      </c>
      <c r="J144" t="str">
        <f t="shared" si="12"/>
        <v>EFL00</v>
      </c>
      <c r="K144">
        <f t="shared" si="13"/>
        <v>0</v>
      </c>
      <c r="L144">
        <f t="shared" si="14"/>
        <v>0</v>
      </c>
    </row>
    <row r="145" spans="1:12" x14ac:dyDescent="0.3">
      <c r="A145" t="str">
        <f>EFL!C145&amp;EFL!E145</f>
        <v/>
      </c>
      <c r="B145" t="str">
        <f>EFL!C145&amp;EFL!G145</f>
        <v/>
      </c>
      <c r="C145">
        <f>EFL!E145</f>
        <v>0</v>
      </c>
      <c r="D145">
        <f>EFL!G145</f>
        <v>0</v>
      </c>
      <c r="E145" s="1">
        <f>EFL!C145</f>
        <v>0</v>
      </c>
      <c r="F145" t="s">
        <v>1052</v>
      </c>
      <c r="G145">
        <f>EFL!A145</f>
        <v>0</v>
      </c>
      <c r="H145" t="str">
        <f t="shared" si="10"/>
        <v>EFL0</v>
      </c>
      <c r="I145" t="str">
        <f t="shared" si="11"/>
        <v>EFL00</v>
      </c>
      <c r="J145" t="str">
        <f t="shared" si="12"/>
        <v>EFL00</v>
      </c>
      <c r="K145">
        <f t="shared" si="13"/>
        <v>0</v>
      </c>
      <c r="L145">
        <f t="shared" si="14"/>
        <v>0</v>
      </c>
    </row>
    <row r="146" spans="1:12" x14ac:dyDescent="0.3">
      <c r="A146" t="str">
        <f>EFL!C146&amp;EFL!E146</f>
        <v/>
      </c>
      <c r="B146" t="str">
        <f>EFL!C146&amp;EFL!G146</f>
        <v/>
      </c>
      <c r="C146">
        <f>EFL!E146</f>
        <v>0</v>
      </c>
      <c r="D146">
        <f>EFL!G146</f>
        <v>0</v>
      </c>
      <c r="E146" s="1">
        <f>EFL!C146</f>
        <v>0</v>
      </c>
      <c r="F146" t="s">
        <v>1052</v>
      </c>
      <c r="G146">
        <f>EFL!A146</f>
        <v>0</v>
      </c>
      <c r="H146" t="str">
        <f t="shared" si="10"/>
        <v>EFL0</v>
      </c>
      <c r="I146" t="str">
        <f t="shared" si="11"/>
        <v>EFL00</v>
      </c>
      <c r="J146" t="str">
        <f t="shared" si="12"/>
        <v>EFL00</v>
      </c>
      <c r="K146">
        <f t="shared" si="13"/>
        <v>0</v>
      </c>
      <c r="L146">
        <f t="shared" si="14"/>
        <v>0</v>
      </c>
    </row>
    <row r="147" spans="1:12" x14ac:dyDescent="0.3">
      <c r="A147" t="str">
        <f>EFL!C147&amp;EFL!E147</f>
        <v/>
      </c>
      <c r="B147" t="str">
        <f>EFL!C147&amp;EFL!G147</f>
        <v/>
      </c>
      <c r="C147">
        <f>EFL!E147</f>
        <v>0</v>
      </c>
      <c r="D147">
        <f>EFL!G147</f>
        <v>0</v>
      </c>
      <c r="E147" s="1">
        <f>EFL!C147</f>
        <v>0</v>
      </c>
      <c r="F147" t="s">
        <v>1052</v>
      </c>
      <c r="G147">
        <f>EFL!A147</f>
        <v>0</v>
      </c>
      <c r="H147" t="str">
        <f t="shared" si="10"/>
        <v>EFL0</v>
      </c>
      <c r="I147" t="str">
        <f t="shared" si="11"/>
        <v>EFL00</v>
      </c>
      <c r="J147" t="str">
        <f t="shared" si="12"/>
        <v>EFL00</v>
      </c>
      <c r="K147">
        <f t="shared" si="13"/>
        <v>0</v>
      </c>
      <c r="L147">
        <f t="shared" si="14"/>
        <v>0</v>
      </c>
    </row>
    <row r="148" spans="1:12" x14ac:dyDescent="0.3">
      <c r="A148" t="str">
        <f>EFL!C148&amp;EFL!E148</f>
        <v/>
      </c>
      <c r="B148" t="str">
        <f>EFL!C148&amp;EFL!G148</f>
        <v/>
      </c>
      <c r="C148">
        <f>EFL!E148</f>
        <v>0</v>
      </c>
      <c r="D148">
        <f>EFL!G148</f>
        <v>0</v>
      </c>
      <c r="E148" s="1">
        <f>EFL!C148</f>
        <v>0</v>
      </c>
      <c r="F148" t="s">
        <v>1052</v>
      </c>
      <c r="G148">
        <f>EFL!A148</f>
        <v>0</v>
      </c>
      <c r="H148" t="str">
        <f t="shared" si="10"/>
        <v>EFL0</v>
      </c>
      <c r="I148" t="str">
        <f t="shared" si="11"/>
        <v>EFL00</v>
      </c>
      <c r="J148" t="str">
        <f t="shared" si="12"/>
        <v>EFL00</v>
      </c>
      <c r="K148">
        <f t="shared" si="13"/>
        <v>0</v>
      </c>
      <c r="L148">
        <f t="shared" si="14"/>
        <v>0</v>
      </c>
    </row>
    <row r="149" spans="1:12" x14ac:dyDescent="0.3">
      <c r="A149" t="str">
        <f>EFL!C149&amp;EFL!E149</f>
        <v/>
      </c>
      <c r="B149" t="str">
        <f>EFL!C149&amp;EFL!G149</f>
        <v/>
      </c>
      <c r="C149">
        <f>EFL!E149</f>
        <v>0</v>
      </c>
      <c r="D149">
        <f>EFL!G149</f>
        <v>0</v>
      </c>
      <c r="E149" s="1">
        <f>EFL!C149</f>
        <v>0</v>
      </c>
      <c r="F149" t="s">
        <v>1052</v>
      </c>
      <c r="G149">
        <f>EFL!A149</f>
        <v>0</v>
      </c>
      <c r="H149" t="str">
        <f t="shared" si="10"/>
        <v>EFL0</v>
      </c>
      <c r="I149" t="str">
        <f t="shared" si="11"/>
        <v>EFL00</v>
      </c>
      <c r="J149" t="str">
        <f t="shared" si="12"/>
        <v>EFL00</v>
      </c>
      <c r="K149">
        <f t="shared" si="13"/>
        <v>0</v>
      </c>
      <c r="L149">
        <f t="shared" si="14"/>
        <v>0</v>
      </c>
    </row>
    <row r="150" spans="1:12" x14ac:dyDescent="0.3">
      <c r="A150" t="str">
        <f>EFL!C150&amp;EFL!E150</f>
        <v/>
      </c>
      <c r="B150" t="str">
        <f>EFL!C150&amp;EFL!G150</f>
        <v/>
      </c>
      <c r="C150">
        <f>EFL!E150</f>
        <v>0</v>
      </c>
      <c r="D150">
        <f>EFL!G150</f>
        <v>0</v>
      </c>
      <c r="E150" s="1">
        <f>EFL!C150</f>
        <v>0</v>
      </c>
      <c r="F150" t="s">
        <v>1052</v>
      </c>
      <c r="G150">
        <f>EFL!A150</f>
        <v>0</v>
      </c>
      <c r="H150" t="str">
        <f t="shared" si="10"/>
        <v>EFL0</v>
      </c>
      <c r="I150" t="str">
        <f t="shared" si="11"/>
        <v>EFL00</v>
      </c>
      <c r="J150" t="str">
        <f t="shared" si="12"/>
        <v>EFL00</v>
      </c>
      <c r="K150">
        <f t="shared" si="13"/>
        <v>0</v>
      </c>
      <c r="L150">
        <f t="shared" si="14"/>
        <v>0</v>
      </c>
    </row>
    <row r="151" spans="1:12" x14ac:dyDescent="0.3">
      <c r="A151" t="str">
        <f>EFL!C151&amp;EFL!E151</f>
        <v/>
      </c>
      <c r="B151" t="str">
        <f>EFL!C151&amp;EFL!G151</f>
        <v/>
      </c>
      <c r="C151">
        <f>EFL!E151</f>
        <v>0</v>
      </c>
      <c r="D151">
        <f>EFL!G151</f>
        <v>0</v>
      </c>
      <c r="E151" s="1">
        <f>EFL!C151</f>
        <v>0</v>
      </c>
      <c r="F151" t="s">
        <v>1052</v>
      </c>
      <c r="G151">
        <f>EFL!A151</f>
        <v>0</v>
      </c>
      <c r="H151" t="str">
        <f t="shared" si="10"/>
        <v>EFL0</v>
      </c>
      <c r="I151" t="str">
        <f t="shared" si="11"/>
        <v>EFL00</v>
      </c>
      <c r="J151" t="str">
        <f t="shared" si="12"/>
        <v>EFL00</v>
      </c>
      <c r="K151">
        <f t="shared" si="13"/>
        <v>0</v>
      </c>
      <c r="L151">
        <f t="shared" si="14"/>
        <v>0</v>
      </c>
    </row>
    <row r="152" spans="1:12" x14ac:dyDescent="0.3">
      <c r="A152" t="str">
        <f>EFL!C152&amp;EFL!E152</f>
        <v/>
      </c>
      <c r="B152" t="str">
        <f>EFL!C152&amp;EFL!G152</f>
        <v/>
      </c>
      <c r="C152">
        <f>EFL!E152</f>
        <v>0</v>
      </c>
      <c r="D152">
        <f>EFL!G152</f>
        <v>0</v>
      </c>
      <c r="E152" s="1">
        <f>EFL!C152</f>
        <v>0</v>
      </c>
      <c r="F152" t="s">
        <v>1052</v>
      </c>
      <c r="G152">
        <f>EFL!A152</f>
        <v>0</v>
      </c>
      <c r="H152" t="str">
        <f t="shared" si="10"/>
        <v>EFL0</v>
      </c>
      <c r="I152" t="str">
        <f t="shared" si="11"/>
        <v>EFL00</v>
      </c>
      <c r="J152" t="str">
        <f t="shared" si="12"/>
        <v>EFL00</v>
      </c>
      <c r="K152">
        <f t="shared" si="13"/>
        <v>0</v>
      </c>
      <c r="L152">
        <f t="shared" si="14"/>
        <v>0</v>
      </c>
    </row>
    <row r="153" spans="1:12" x14ac:dyDescent="0.3">
      <c r="A153" t="str">
        <f>EFL!C153&amp;EFL!E153</f>
        <v/>
      </c>
      <c r="B153" t="str">
        <f>EFL!C153&amp;EFL!G153</f>
        <v/>
      </c>
      <c r="C153">
        <f>EFL!E153</f>
        <v>0</v>
      </c>
      <c r="D153">
        <f>EFL!G153</f>
        <v>0</v>
      </c>
      <c r="E153" s="1">
        <f>EFL!C153</f>
        <v>0</v>
      </c>
      <c r="F153" t="s">
        <v>1052</v>
      </c>
      <c r="G153">
        <f>EFL!A153</f>
        <v>0</v>
      </c>
      <c r="H153" t="str">
        <f t="shared" si="10"/>
        <v>EFL0</v>
      </c>
      <c r="I153" t="str">
        <f t="shared" si="11"/>
        <v>EFL00</v>
      </c>
      <c r="J153" t="str">
        <f t="shared" si="12"/>
        <v>EFL00</v>
      </c>
      <c r="K153">
        <f t="shared" si="13"/>
        <v>0</v>
      </c>
      <c r="L153">
        <f t="shared" si="14"/>
        <v>0</v>
      </c>
    </row>
    <row r="154" spans="1:12" x14ac:dyDescent="0.3">
      <c r="A154" t="str">
        <f>EFL!C154&amp;EFL!E154</f>
        <v/>
      </c>
      <c r="B154" t="str">
        <f>EFL!C154&amp;EFL!G154</f>
        <v/>
      </c>
      <c r="C154">
        <f>EFL!E154</f>
        <v>0</v>
      </c>
      <c r="D154">
        <f>EFL!G154</f>
        <v>0</v>
      </c>
      <c r="E154" s="1">
        <f>EFL!C154</f>
        <v>0</v>
      </c>
      <c r="F154" t="s">
        <v>1052</v>
      </c>
      <c r="G154">
        <f>EFL!A154</f>
        <v>0</v>
      </c>
      <c r="H154" t="str">
        <f t="shared" si="10"/>
        <v>EFL0</v>
      </c>
      <c r="I154" t="str">
        <f t="shared" si="11"/>
        <v>EFL00</v>
      </c>
      <c r="J154" t="str">
        <f t="shared" si="12"/>
        <v>EFL00</v>
      </c>
      <c r="K154">
        <f t="shared" si="13"/>
        <v>0</v>
      </c>
      <c r="L154">
        <f t="shared" si="14"/>
        <v>0</v>
      </c>
    </row>
    <row r="155" spans="1:12" x14ac:dyDescent="0.3">
      <c r="A155" t="str">
        <f>EFL!C155&amp;EFL!E155</f>
        <v/>
      </c>
      <c r="B155" t="str">
        <f>EFL!C155&amp;EFL!G155</f>
        <v/>
      </c>
      <c r="C155">
        <f>EFL!E155</f>
        <v>0</v>
      </c>
      <c r="D155">
        <f>EFL!G155</f>
        <v>0</v>
      </c>
      <c r="E155" s="1">
        <f>EFL!C155</f>
        <v>0</v>
      </c>
      <c r="F155" t="s">
        <v>1052</v>
      </c>
      <c r="G155">
        <f>EFL!A155</f>
        <v>0</v>
      </c>
      <c r="H155" t="str">
        <f t="shared" si="10"/>
        <v>EFL0</v>
      </c>
      <c r="I155" t="str">
        <f t="shared" si="11"/>
        <v>EFL00</v>
      </c>
      <c r="J155" t="str">
        <f t="shared" si="12"/>
        <v>EFL00</v>
      </c>
      <c r="K155">
        <f t="shared" si="13"/>
        <v>0</v>
      </c>
      <c r="L155">
        <f t="shared" si="14"/>
        <v>0</v>
      </c>
    </row>
    <row r="156" spans="1:12" x14ac:dyDescent="0.3">
      <c r="A156" t="str">
        <f>EFL!C156&amp;EFL!E156</f>
        <v/>
      </c>
      <c r="B156" t="str">
        <f>EFL!C156&amp;EFL!G156</f>
        <v/>
      </c>
      <c r="C156">
        <f>EFL!E156</f>
        <v>0</v>
      </c>
      <c r="D156">
        <f>EFL!G156</f>
        <v>0</v>
      </c>
      <c r="E156" s="1">
        <f>EFL!C156</f>
        <v>0</v>
      </c>
      <c r="F156" t="s">
        <v>1052</v>
      </c>
      <c r="G156">
        <f>EFL!A156</f>
        <v>0</v>
      </c>
      <c r="H156" t="str">
        <f t="shared" si="10"/>
        <v>EFL0</v>
      </c>
      <c r="I156" t="str">
        <f t="shared" si="11"/>
        <v>EFL00</v>
      </c>
      <c r="J156" t="str">
        <f t="shared" si="12"/>
        <v>EFL00</v>
      </c>
      <c r="K156">
        <f t="shared" si="13"/>
        <v>0</v>
      </c>
      <c r="L156">
        <f t="shared" si="14"/>
        <v>0</v>
      </c>
    </row>
    <row r="157" spans="1:12" x14ac:dyDescent="0.3">
      <c r="A157" t="str">
        <f>EFL!C157&amp;EFL!E157</f>
        <v/>
      </c>
      <c r="B157" t="str">
        <f>EFL!C157&amp;EFL!G157</f>
        <v/>
      </c>
      <c r="C157">
        <f>EFL!E157</f>
        <v>0</v>
      </c>
      <c r="D157">
        <f>EFL!G157</f>
        <v>0</v>
      </c>
      <c r="E157" s="1">
        <f>EFL!C157</f>
        <v>0</v>
      </c>
      <c r="F157" t="s">
        <v>1052</v>
      </c>
      <c r="G157">
        <f>EFL!A157</f>
        <v>0</v>
      </c>
      <c r="H157" t="str">
        <f t="shared" si="10"/>
        <v>EFL0</v>
      </c>
      <c r="I157" t="str">
        <f t="shared" si="11"/>
        <v>EFL00</v>
      </c>
      <c r="J157" t="str">
        <f t="shared" si="12"/>
        <v>EFL00</v>
      </c>
      <c r="K157">
        <f t="shared" si="13"/>
        <v>0</v>
      </c>
      <c r="L157">
        <f t="shared" si="14"/>
        <v>0</v>
      </c>
    </row>
    <row r="158" spans="1:12" x14ac:dyDescent="0.3">
      <c r="A158" t="str">
        <f>EFL!C158&amp;EFL!E158</f>
        <v/>
      </c>
      <c r="B158" t="str">
        <f>EFL!C158&amp;EFL!G158</f>
        <v/>
      </c>
      <c r="C158">
        <f>EFL!E158</f>
        <v>0</v>
      </c>
      <c r="D158">
        <f>EFL!G158</f>
        <v>0</v>
      </c>
      <c r="E158" s="1">
        <f>EFL!C158</f>
        <v>0</v>
      </c>
      <c r="F158" t="s">
        <v>1052</v>
      </c>
      <c r="G158">
        <f>EFL!A158</f>
        <v>0</v>
      </c>
      <c r="H158" t="str">
        <f t="shared" si="10"/>
        <v>EFL0</v>
      </c>
      <c r="I158" t="str">
        <f t="shared" si="11"/>
        <v>EFL00</v>
      </c>
      <c r="J158" t="str">
        <f t="shared" si="12"/>
        <v>EFL00</v>
      </c>
      <c r="K158">
        <f t="shared" si="13"/>
        <v>0</v>
      </c>
      <c r="L158">
        <f t="shared" si="14"/>
        <v>0</v>
      </c>
    </row>
    <row r="159" spans="1:12" x14ac:dyDescent="0.3">
      <c r="A159" t="str">
        <f>EFL!C159&amp;EFL!E159</f>
        <v/>
      </c>
      <c r="B159" t="str">
        <f>EFL!C159&amp;EFL!G159</f>
        <v/>
      </c>
      <c r="C159">
        <f>EFL!E159</f>
        <v>0</v>
      </c>
      <c r="D159">
        <f>EFL!G159</f>
        <v>0</v>
      </c>
      <c r="E159" s="1">
        <f>EFL!C159</f>
        <v>0</v>
      </c>
      <c r="F159" t="s">
        <v>1052</v>
      </c>
      <c r="G159">
        <f>EFL!A159</f>
        <v>0</v>
      </c>
      <c r="H159" t="str">
        <f t="shared" si="10"/>
        <v>EFL0</v>
      </c>
      <c r="I159" t="str">
        <f t="shared" si="11"/>
        <v>EFL00</v>
      </c>
      <c r="J159" t="str">
        <f t="shared" si="12"/>
        <v>EFL00</v>
      </c>
      <c r="K159">
        <f t="shared" si="13"/>
        <v>0</v>
      </c>
      <c r="L159">
        <f t="shared" si="14"/>
        <v>0</v>
      </c>
    </row>
    <row r="160" spans="1:12" x14ac:dyDescent="0.3">
      <c r="A160" t="str">
        <f>EFL!C160&amp;EFL!E160</f>
        <v/>
      </c>
      <c r="B160" t="str">
        <f>EFL!C160&amp;EFL!G160</f>
        <v/>
      </c>
      <c r="C160">
        <f>EFL!E160</f>
        <v>0</v>
      </c>
      <c r="D160">
        <f>EFL!G160</f>
        <v>0</v>
      </c>
      <c r="E160" s="1">
        <f>EFL!C160</f>
        <v>0</v>
      </c>
      <c r="F160" t="s">
        <v>1052</v>
      </c>
      <c r="G160">
        <f>EFL!A160</f>
        <v>0</v>
      </c>
      <c r="H160" t="str">
        <f t="shared" si="10"/>
        <v>EFL0</v>
      </c>
      <c r="I160" t="str">
        <f t="shared" si="11"/>
        <v>EFL00</v>
      </c>
      <c r="J160" t="str">
        <f t="shared" si="12"/>
        <v>EFL00</v>
      </c>
      <c r="K160">
        <f t="shared" si="13"/>
        <v>0</v>
      </c>
      <c r="L160">
        <f t="shared" si="14"/>
        <v>0</v>
      </c>
    </row>
    <row r="161" spans="1:12" x14ac:dyDescent="0.3">
      <c r="A161" t="str">
        <f>EFL!C161&amp;EFL!E161</f>
        <v/>
      </c>
      <c r="B161" t="str">
        <f>EFL!C161&amp;EFL!G161</f>
        <v/>
      </c>
      <c r="C161">
        <f>EFL!E161</f>
        <v>0</v>
      </c>
      <c r="D161">
        <f>EFL!G161</f>
        <v>0</v>
      </c>
      <c r="E161" s="1">
        <f>EFL!C161</f>
        <v>0</v>
      </c>
      <c r="F161" t="s">
        <v>1052</v>
      </c>
      <c r="G161">
        <f>EFL!A161</f>
        <v>0</v>
      </c>
      <c r="H161" t="str">
        <f t="shared" si="10"/>
        <v>EFL0</v>
      </c>
      <c r="I161" t="str">
        <f t="shared" si="11"/>
        <v>EFL00</v>
      </c>
      <c r="J161" t="str">
        <f t="shared" si="12"/>
        <v>EFL00</v>
      </c>
      <c r="K161">
        <f t="shared" si="13"/>
        <v>0</v>
      </c>
      <c r="L161">
        <f t="shared" si="14"/>
        <v>0</v>
      </c>
    </row>
    <row r="162" spans="1:12" x14ac:dyDescent="0.3">
      <c r="A162" t="str">
        <f>EFL!C162&amp;EFL!E162</f>
        <v/>
      </c>
      <c r="B162" t="str">
        <f>EFL!C162&amp;EFL!G162</f>
        <v/>
      </c>
      <c r="C162">
        <f>EFL!E162</f>
        <v>0</v>
      </c>
      <c r="D162">
        <f>EFL!G162</f>
        <v>0</v>
      </c>
      <c r="E162" s="1">
        <f>EFL!C162</f>
        <v>0</v>
      </c>
      <c r="F162" t="s">
        <v>1052</v>
      </c>
      <c r="G162">
        <f>EFL!A162</f>
        <v>0</v>
      </c>
      <c r="H162" t="str">
        <f t="shared" si="10"/>
        <v>EFL0</v>
      </c>
      <c r="I162" t="str">
        <f t="shared" si="11"/>
        <v>EFL00</v>
      </c>
      <c r="J162" t="str">
        <f t="shared" si="12"/>
        <v>EFL00</v>
      </c>
      <c r="K162">
        <f t="shared" si="13"/>
        <v>0</v>
      </c>
      <c r="L162">
        <f t="shared" si="14"/>
        <v>0</v>
      </c>
    </row>
    <row r="163" spans="1:12" x14ac:dyDescent="0.3">
      <c r="A163" t="str">
        <f>EFL!C163&amp;EFL!E163</f>
        <v/>
      </c>
      <c r="B163" t="str">
        <f>EFL!C163&amp;EFL!G163</f>
        <v/>
      </c>
      <c r="C163">
        <f>EFL!E163</f>
        <v>0</v>
      </c>
      <c r="D163">
        <f>EFL!G163</f>
        <v>0</v>
      </c>
      <c r="E163" s="1">
        <f>EFL!C163</f>
        <v>0</v>
      </c>
      <c r="F163" t="s">
        <v>1052</v>
      </c>
      <c r="G163">
        <f>EFL!A163</f>
        <v>0</v>
      </c>
      <c r="H163" t="str">
        <f t="shared" si="10"/>
        <v>EFL0</v>
      </c>
      <c r="I163" t="str">
        <f t="shared" si="11"/>
        <v>EFL00</v>
      </c>
      <c r="J163" t="str">
        <f t="shared" si="12"/>
        <v>EFL00</v>
      </c>
      <c r="K163">
        <f t="shared" si="13"/>
        <v>0</v>
      </c>
      <c r="L163">
        <f t="shared" si="14"/>
        <v>0</v>
      </c>
    </row>
    <row r="164" spans="1:12" x14ac:dyDescent="0.3">
      <c r="A164" t="str">
        <f>EFL!C164&amp;EFL!E164</f>
        <v/>
      </c>
      <c r="B164" t="str">
        <f>EFL!C164&amp;EFL!G164</f>
        <v/>
      </c>
      <c r="C164">
        <f>EFL!E164</f>
        <v>0</v>
      </c>
      <c r="D164">
        <f>EFL!G164</f>
        <v>0</v>
      </c>
      <c r="E164" s="1">
        <f>EFL!C164</f>
        <v>0</v>
      </c>
      <c r="F164" t="s">
        <v>1052</v>
      </c>
      <c r="G164">
        <f>EFL!A164</f>
        <v>0</v>
      </c>
      <c r="H164" t="str">
        <f t="shared" si="10"/>
        <v>EFL0</v>
      </c>
      <c r="I164" t="str">
        <f t="shared" si="11"/>
        <v>EFL00</v>
      </c>
      <c r="J164" t="str">
        <f t="shared" si="12"/>
        <v>EFL00</v>
      </c>
      <c r="K164">
        <f t="shared" si="13"/>
        <v>0</v>
      </c>
      <c r="L164">
        <f t="shared" si="14"/>
        <v>0</v>
      </c>
    </row>
    <row r="165" spans="1:12" x14ac:dyDescent="0.3">
      <c r="A165" t="str">
        <f>EFL!C165&amp;EFL!E165</f>
        <v/>
      </c>
      <c r="B165" t="str">
        <f>EFL!C165&amp;EFL!G165</f>
        <v/>
      </c>
      <c r="C165">
        <f>EFL!E165</f>
        <v>0</v>
      </c>
      <c r="D165">
        <f>EFL!G165</f>
        <v>0</v>
      </c>
      <c r="E165" s="1">
        <f>EFL!C165</f>
        <v>0</v>
      </c>
      <c r="F165" t="s">
        <v>1052</v>
      </c>
      <c r="G165">
        <f>EFL!A165</f>
        <v>0</v>
      </c>
      <c r="H165" t="str">
        <f t="shared" si="10"/>
        <v>EFL0</v>
      </c>
      <c r="I165" t="str">
        <f t="shared" si="11"/>
        <v>EFL00</v>
      </c>
      <c r="J165" t="str">
        <f t="shared" si="12"/>
        <v>EFL00</v>
      </c>
      <c r="K165">
        <f t="shared" si="13"/>
        <v>0</v>
      </c>
      <c r="L165">
        <f t="shared" si="14"/>
        <v>0</v>
      </c>
    </row>
    <row r="166" spans="1:12" x14ac:dyDescent="0.3">
      <c r="A166" t="str">
        <f>EFL!C166&amp;EFL!E166</f>
        <v/>
      </c>
      <c r="B166" t="str">
        <f>EFL!C166&amp;EFL!G166</f>
        <v/>
      </c>
      <c r="C166">
        <f>EFL!E166</f>
        <v>0</v>
      </c>
      <c r="D166">
        <f>EFL!G166</f>
        <v>0</v>
      </c>
      <c r="E166" s="1">
        <f>EFL!C166</f>
        <v>0</v>
      </c>
      <c r="F166" t="s">
        <v>1052</v>
      </c>
      <c r="G166">
        <f>EFL!A166</f>
        <v>0</v>
      </c>
      <c r="H166" t="str">
        <f t="shared" si="10"/>
        <v>EFL0</v>
      </c>
      <c r="I166" t="str">
        <f t="shared" si="11"/>
        <v>EFL00</v>
      </c>
      <c r="J166" t="str">
        <f t="shared" si="12"/>
        <v>EFL00</v>
      </c>
      <c r="K166">
        <f t="shared" si="13"/>
        <v>0</v>
      </c>
      <c r="L166">
        <f t="shared" si="14"/>
        <v>0</v>
      </c>
    </row>
    <row r="167" spans="1:12" x14ac:dyDescent="0.3">
      <c r="A167" t="str">
        <f>EFL!C167&amp;EFL!E167</f>
        <v/>
      </c>
      <c r="B167" t="str">
        <f>EFL!C167&amp;EFL!G167</f>
        <v/>
      </c>
      <c r="C167">
        <f>EFL!E167</f>
        <v>0</v>
      </c>
      <c r="D167">
        <f>EFL!G167</f>
        <v>0</v>
      </c>
      <c r="E167" s="1">
        <f>EFL!C167</f>
        <v>0</v>
      </c>
      <c r="F167" t="s">
        <v>1052</v>
      </c>
      <c r="G167">
        <f>EFL!A167</f>
        <v>0</v>
      </c>
      <c r="H167" t="str">
        <f t="shared" si="10"/>
        <v>EFL0</v>
      </c>
      <c r="I167" t="str">
        <f t="shared" si="11"/>
        <v>EFL00</v>
      </c>
      <c r="J167" t="str">
        <f t="shared" si="12"/>
        <v>EFL00</v>
      </c>
      <c r="K167">
        <f t="shared" si="13"/>
        <v>0</v>
      </c>
      <c r="L167">
        <f t="shared" si="14"/>
        <v>0</v>
      </c>
    </row>
    <row r="168" spans="1:12" x14ac:dyDescent="0.3">
      <c r="A168" t="str">
        <f>EFL!C168&amp;EFL!E168</f>
        <v/>
      </c>
      <c r="B168" t="str">
        <f>EFL!C168&amp;EFL!G168</f>
        <v/>
      </c>
      <c r="C168">
        <f>EFL!E168</f>
        <v>0</v>
      </c>
      <c r="D168">
        <f>EFL!G168</f>
        <v>0</v>
      </c>
      <c r="E168" s="1">
        <f>EFL!C168</f>
        <v>0</v>
      </c>
      <c r="F168" t="s">
        <v>1052</v>
      </c>
      <c r="G168">
        <f>EFL!A168</f>
        <v>0</v>
      </c>
      <c r="H168" t="str">
        <f t="shared" si="10"/>
        <v>EFL0</v>
      </c>
      <c r="I168" t="str">
        <f t="shared" si="11"/>
        <v>EFL00</v>
      </c>
      <c r="J168" t="str">
        <f t="shared" si="12"/>
        <v>EFL00</v>
      </c>
      <c r="K168">
        <f t="shared" si="13"/>
        <v>0</v>
      </c>
      <c r="L168">
        <f t="shared" si="14"/>
        <v>0</v>
      </c>
    </row>
    <row r="169" spans="1:12" x14ac:dyDescent="0.3">
      <c r="A169" t="str">
        <f>EFL!C169&amp;EFL!E169</f>
        <v/>
      </c>
      <c r="B169" t="str">
        <f>EFL!C169&amp;EFL!G169</f>
        <v/>
      </c>
      <c r="C169">
        <f>EFL!E169</f>
        <v>0</v>
      </c>
      <c r="D169">
        <f>EFL!G169</f>
        <v>0</v>
      </c>
      <c r="E169" s="1">
        <f>EFL!C169</f>
        <v>0</v>
      </c>
      <c r="F169" t="s">
        <v>1052</v>
      </c>
      <c r="G169">
        <f>EFL!A169</f>
        <v>0</v>
      </c>
      <c r="H169" t="str">
        <f t="shared" si="10"/>
        <v>EFL0</v>
      </c>
      <c r="I169" t="str">
        <f t="shared" si="11"/>
        <v>EFL00</v>
      </c>
      <c r="J169" t="str">
        <f t="shared" si="12"/>
        <v>EFL00</v>
      </c>
      <c r="K169">
        <f t="shared" si="13"/>
        <v>0</v>
      </c>
      <c r="L169">
        <f t="shared" si="14"/>
        <v>0</v>
      </c>
    </row>
    <row r="170" spans="1:12" x14ac:dyDescent="0.3">
      <c r="A170" t="str">
        <f>EFL!C170&amp;EFL!E170</f>
        <v/>
      </c>
      <c r="B170" t="str">
        <f>EFL!C170&amp;EFL!G170</f>
        <v/>
      </c>
      <c r="C170">
        <f>EFL!E170</f>
        <v>0</v>
      </c>
      <c r="D170">
        <f>EFL!G170</f>
        <v>0</v>
      </c>
      <c r="E170" s="1">
        <f>EFL!C170</f>
        <v>0</v>
      </c>
      <c r="F170" t="s">
        <v>1052</v>
      </c>
      <c r="G170">
        <f>EFL!A170</f>
        <v>0</v>
      </c>
      <c r="H170" t="str">
        <f t="shared" si="10"/>
        <v>EFL0</v>
      </c>
      <c r="I170" t="str">
        <f t="shared" si="11"/>
        <v>EFL00</v>
      </c>
      <c r="J170" t="str">
        <f t="shared" si="12"/>
        <v>EFL00</v>
      </c>
      <c r="K170">
        <f t="shared" si="13"/>
        <v>0</v>
      </c>
      <c r="L170">
        <f t="shared" si="14"/>
        <v>0</v>
      </c>
    </row>
    <row r="171" spans="1:12" x14ac:dyDescent="0.3">
      <c r="A171" t="str">
        <f>EFL!C171&amp;EFL!E171</f>
        <v/>
      </c>
      <c r="B171" t="str">
        <f>EFL!C171&amp;EFL!G171</f>
        <v/>
      </c>
      <c r="C171">
        <f>EFL!E171</f>
        <v>0</v>
      </c>
      <c r="D171">
        <f>EFL!G171</f>
        <v>0</v>
      </c>
      <c r="E171" s="1">
        <f>EFL!C171</f>
        <v>0</v>
      </c>
      <c r="F171" t="s">
        <v>1052</v>
      </c>
      <c r="G171">
        <f>EFL!A171</f>
        <v>0</v>
      </c>
      <c r="H171" t="str">
        <f t="shared" si="10"/>
        <v>EFL0</v>
      </c>
      <c r="I171" t="str">
        <f t="shared" si="11"/>
        <v>EFL00</v>
      </c>
      <c r="J171" t="str">
        <f t="shared" si="12"/>
        <v>EFL00</v>
      </c>
      <c r="K171">
        <f t="shared" si="13"/>
        <v>0</v>
      </c>
      <c r="L171">
        <f t="shared" si="14"/>
        <v>0</v>
      </c>
    </row>
    <row r="172" spans="1:12" x14ac:dyDescent="0.3">
      <c r="A172" t="str">
        <f>EFL!C172&amp;EFL!E172</f>
        <v/>
      </c>
      <c r="B172" t="str">
        <f>EFL!C172&amp;EFL!G172</f>
        <v/>
      </c>
      <c r="C172">
        <f>EFL!E172</f>
        <v>0</v>
      </c>
      <c r="D172">
        <f>EFL!G172</f>
        <v>0</v>
      </c>
      <c r="E172" s="1">
        <f>EFL!C172</f>
        <v>0</v>
      </c>
      <c r="F172" t="s">
        <v>1052</v>
      </c>
      <c r="G172">
        <f>EFL!A172</f>
        <v>0</v>
      </c>
      <c r="H172" t="str">
        <f t="shared" si="10"/>
        <v>EFL0</v>
      </c>
      <c r="I172" t="str">
        <f t="shared" si="11"/>
        <v>EFL00</v>
      </c>
      <c r="J172" t="str">
        <f t="shared" si="12"/>
        <v>EFL00</v>
      </c>
      <c r="K172">
        <f t="shared" si="13"/>
        <v>0</v>
      </c>
      <c r="L172">
        <f t="shared" si="14"/>
        <v>0</v>
      </c>
    </row>
    <row r="173" spans="1:12" x14ac:dyDescent="0.3">
      <c r="A173" t="str">
        <f>EFL!C173&amp;EFL!E173</f>
        <v/>
      </c>
      <c r="B173" t="str">
        <f>EFL!C173&amp;EFL!G173</f>
        <v/>
      </c>
      <c r="C173">
        <f>EFL!E173</f>
        <v>0</v>
      </c>
      <c r="D173">
        <f>EFL!G173</f>
        <v>0</v>
      </c>
      <c r="E173" s="1">
        <f>EFL!C173</f>
        <v>0</v>
      </c>
      <c r="F173" t="s">
        <v>1052</v>
      </c>
      <c r="G173">
        <f>EFL!A173</f>
        <v>0</v>
      </c>
      <c r="H173" t="str">
        <f t="shared" si="10"/>
        <v>EFL0</v>
      </c>
      <c r="I173" t="str">
        <f t="shared" si="11"/>
        <v>EFL00</v>
      </c>
      <c r="J173" t="str">
        <f t="shared" si="12"/>
        <v>EFL00</v>
      </c>
      <c r="K173">
        <f t="shared" si="13"/>
        <v>0</v>
      </c>
      <c r="L173">
        <f t="shared" si="14"/>
        <v>0</v>
      </c>
    </row>
    <row r="174" spans="1:12" x14ac:dyDescent="0.3">
      <c r="A174" t="str">
        <f>EFL!C174&amp;EFL!E174</f>
        <v/>
      </c>
      <c r="B174" t="str">
        <f>EFL!C174&amp;EFL!G174</f>
        <v/>
      </c>
      <c r="C174">
        <f>EFL!E174</f>
        <v>0</v>
      </c>
      <c r="D174">
        <f>EFL!G174</f>
        <v>0</v>
      </c>
      <c r="E174" s="1">
        <f>EFL!C174</f>
        <v>0</v>
      </c>
      <c r="F174" t="s">
        <v>1052</v>
      </c>
      <c r="G174">
        <f>EFL!A174</f>
        <v>0</v>
      </c>
      <c r="H174" t="str">
        <f t="shared" si="10"/>
        <v>EFL0</v>
      </c>
      <c r="I174" t="str">
        <f t="shared" si="11"/>
        <v>EFL00</v>
      </c>
      <c r="J174" t="str">
        <f t="shared" si="12"/>
        <v>EFL00</v>
      </c>
      <c r="K174">
        <f t="shared" si="13"/>
        <v>0</v>
      </c>
      <c r="L174">
        <f t="shared" si="14"/>
        <v>0</v>
      </c>
    </row>
    <row r="175" spans="1:12" x14ac:dyDescent="0.3">
      <c r="A175" t="str">
        <f>EFL!C175&amp;EFL!E175</f>
        <v/>
      </c>
      <c r="B175" t="str">
        <f>EFL!C175&amp;EFL!G175</f>
        <v/>
      </c>
      <c r="C175">
        <f>EFL!E175</f>
        <v>0</v>
      </c>
      <c r="D175">
        <f>EFL!G175</f>
        <v>0</v>
      </c>
      <c r="E175" s="1">
        <f>EFL!C175</f>
        <v>0</v>
      </c>
      <c r="F175" t="s">
        <v>1052</v>
      </c>
      <c r="G175">
        <f>EFL!A175</f>
        <v>0</v>
      </c>
      <c r="H175" t="str">
        <f t="shared" si="10"/>
        <v>EFL0</v>
      </c>
      <c r="I175" t="str">
        <f t="shared" si="11"/>
        <v>EFL00</v>
      </c>
      <c r="J175" t="str">
        <f t="shared" si="12"/>
        <v>EFL00</v>
      </c>
      <c r="K175">
        <f t="shared" si="13"/>
        <v>0</v>
      </c>
      <c r="L175">
        <f t="shared" si="14"/>
        <v>0</v>
      </c>
    </row>
    <row r="176" spans="1:12" x14ac:dyDescent="0.3">
      <c r="A176" t="str">
        <f>EFL!C176&amp;EFL!E176</f>
        <v/>
      </c>
      <c r="B176" t="str">
        <f>EFL!C176&amp;EFL!G176</f>
        <v/>
      </c>
      <c r="C176">
        <f>EFL!E176</f>
        <v>0</v>
      </c>
      <c r="D176">
        <f>EFL!G176</f>
        <v>0</v>
      </c>
      <c r="E176" s="1">
        <f>EFL!C176</f>
        <v>0</v>
      </c>
      <c r="F176" t="s">
        <v>1052</v>
      </c>
      <c r="G176">
        <f>EFL!A176</f>
        <v>0</v>
      </c>
      <c r="H176" t="str">
        <f t="shared" si="10"/>
        <v>EFL0</v>
      </c>
      <c r="I176" t="str">
        <f t="shared" si="11"/>
        <v>EFL00</v>
      </c>
      <c r="J176" t="str">
        <f t="shared" si="12"/>
        <v>EFL00</v>
      </c>
      <c r="K176">
        <f t="shared" si="13"/>
        <v>0</v>
      </c>
      <c r="L176">
        <f t="shared" si="14"/>
        <v>0</v>
      </c>
    </row>
    <row r="177" spans="1:12" x14ac:dyDescent="0.3">
      <c r="A177" t="str">
        <f>EFL!C177&amp;EFL!E177</f>
        <v/>
      </c>
      <c r="B177" t="str">
        <f>EFL!C177&amp;EFL!G177</f>
        <v/>
      </c>
      <c r="C177">
        <f>EFL!E177</f>
        <v>0</v>
      </c>
      <c r="D177">
        <f>EFL!G177</f>
        <v>0</v>
      </c>
      <c r="E177" s="1">
        <f>EFL!C177</f>
        <v>0</v>
      </c>
      <c r="F177" t="s">
        <v>1052</v>
      </c>
      <c r="G177">
        <f>EFL!A177</f>
        <v>0</v>
      </c>
      <c r="H177" t="str">
        <f t="shared" si="10"/>
        <v>EFL0</v>
      </c>
      <c r="I177" t="str">
        <f t="shared" si="11"/>
        <v>EFL00</v>
      </c>
      <c r="J177" t="str">
        <f t="shared" si="12"/>
        <v>EFL00</v>
      </c>
      <c r="K177">
        <f t="shared" si="13"/>
        <v>0</v>
      </c>
      <c r="L177">
        <f t="shared" si="14"/>
        <v>0</v>
      </c>
    </row>
    <row r="178" spans="1:12" x14ac:dyDescent="0.3">
      <c r="A178" t="str">
        <f>EFL!C178&amp;EFL!E178</f>
        <v/>
      </c>
      <c r="B178" t="str">
        <f>EFL!C178&amp;EFL!G178</f>
        <v/>
      </c>
      <c r="C178">
        <f>EFL!E178</f>
        <v>0</v>
      </c>
      <c r="D178">
        <f>EFL!G178</f>
        <v>0</v>
      </c>
      <c r="E178" s="1">
        <f>EFL!C178</f>
        <v>0</v>
      </c>
      <c r="F178" t="s">
        <v>1052</v>
      </c>
      <c r="G178">
        <f>EFL!A178</f>
        <v>0</v>
      </c>
      <c r="H178" t="str">
        <f t="shared" si="10"/>
        <v>EFL0</v>
      </c>
      <c r="I178" t="str">
        <f t="shared" si="11"/>
        <v>EFL00</v>
      </c>
      <c r="J178" t="str">
        <f t="shared" si="12"/>
        <v>EFL00</v>
      </c>
      <c r="K178">
        <f t="shared" si="13"/>
        <v>0</v>
      </c>
      <c r="L178">
        <f t="shared" si="14"/>
        <v>0</v>
      </c>
    </row>
    <row r="179" spans="1:12" x14ac:dyDescent="0.3">
      <c r="A179" t="str">
        <f>EFL!C179&amp;EFL!E179</f>
        <v/>
      </c>
      <c r="B179" t="str">
        <f>EFL!C179&amp;EFL!G179</f>
        <v/>
      </c>
      <c r="C179">
        <f>EFL!E179</f>
        <v>0</v>
      </c>
      <c r="D179">
        <f>EFL!G179</f>
        <v>0</v>
      </c>
      <c r="E179" s="1">
        <f>EFL!C179</f>
        <v>0</v>
      </c>
      <c r="F179" t="s">
        <v>1052</v>
      </c>
      <c r="G179">
        <f>EFL!A179</f>
        <v>0</v>
      </c>
      <c r="H179" t="str">
        <f t="shared" si="10"/>
        <v>EFL0</v>
      </c>
      <c r="I179" t="str">
        <f t="shared" si="11"/>
        <v>EFL00</v>
      </c>
      <c r="J179" t="str">
        <f t="shared" si="12"/>
        <v>EFL00</v>
      </c>
      <c r="K179">
        <f t="shared" si="13"/>
        <v>0</v>
      </c>
      <c r="L179">
        <f t="shared" si="14"/>
        <v>0</v>
      </c>
    </row>
    <row r="180" spans="1:12" x14ac:dyDescent="0.3">
      <c r="A180" t="str">
        <f>EFL!C180&amp;EFL!E180</f>
        <v/>
      </c>
      <c r="B180" t="str">
        <f>EFL!C180&amp;EFL!G180</f>
        <v/>
      </c>
      <c r="C180">
        <f>EFL!E180</f>
        <v>0</v>
      </c>
      <c r="D180">
        <f>EFL!G180</f>
        <v>0</v>
      </c>
      <c r="E180" s="1">
        <f>EFL!C180</f>
        <v>0</v>
      </c>
      <c r="F180" t="s">
        <v>1052</v>
      </c>
      <c r="G180">
        <f>EFL!A180</f>
        <v>0</v>
      </c>
      <c r="H180" t="str">
        <f t="shared" si="10"/>
        <v>EFL0</v>
      </c>
      <c r="I180" t="str">
        <f t="shared" si="11"/>
        <v>EFL00</v>
      </c>
      <c r="J180" t="str">
        <f t="shared" si="12"/>
        <v>EFL00</v>
      </c>
      <c r="K180">
        <f t="shared" si="13"/>
        <v>0</v>
      </c>
      <c r="L180">
        <f t="shared" si="14"/>
        <v>0</v>
      </c>
    </row>
    <row r="181" spans="1:12" x14ac:dyDescent="0.3">
      <c r="A181" t="str">
        <f>EFL!C181&amp;EFL!E181</f>
        <v/>
      </c>
      <c r="B181" t="str">
        <f>EFL!C181&amp;EFL!G181</f>
        <v/>
      </c>
      <c r="C181">
        <f>EFL!E181</f>
        <v>0</v>
      </c>
      <c r="D181">
        <f>EFL!G181</f>
        <v>0</v>
      </c>
      <c r="E181" s="1">
        <f>EFL!C181</f>
        <v>0</v>
      </c>
      <c r="F181" t="s">
        <v>1052</v>
      </c>
      <c r="G181">
        <f>EFL!A181</f>
        <v>0</v>
      </c>
      <c r="H181" t="str">
        <f t="shared" si="10"/>
        <v>EFL0</v>
      </c>
      <c r="I181" t="str">
        <f t="shared" si="11"/>
        <v>EFL00</v>
      </c>
      <c r="J181" t="str">
        <f t="shared" si="12"/>
        <v>EFL00</v>
      </c>
      <c r="K181">
        <f t="shared" si="13"/>
        <v>0</v>
      </c>
      <c r="L181">
        <f t="shared" si="14"/>
        <v>0</v>
      </c>
    </row>
    <row r="182" spans="1:12" x14ac:dyDescent="0.3">
      <c r="A182" t="str">
        <f>EFL!C182&amp;EFL!E182</f>
        <v/>
      </c>
      <c r="B182" t="str">
        <f>EFL!C182&amp;EFL!G182</f>
        <v/>
      </c>
      <c r="C182">
        <f>EFL!E182</f>
        <v>0</v>
      </c>
      <c r="D182">
        <f>EFL!G182</f>
        <v>0</v>
      </c>
      <c r="E182" s="1">
        <f>EFL!C182</f>
        <v>0</v>
      </c>
      <c r="F182" t="s">
        <v>1052</v>
      </c>
      <c r="G182">
        <f>EFL!A182</f>
        <v>0</v>
      </c>
      <c r="H182" t="str">
        <f t="shared" si="10"/>
        <v>EFL0</v>
      </c>
      <c r="I182" t="str">
        <f t="shared" si="11"/>
        <v>EFL00</v>
      </c>
      <c r="J182" t="str">
        <f t="shared" si="12"/>
        <v>EFL00</v>
      </c>
      <c r="K182">
        <f t="shared" si="13"/>
        <v>0</v>
      </c>
      <c r="L182">
        <f t="shared" si="14"/>
        <v>0</v>
      </c>
    </row>
    <row r="183" spans="1:12" x14ac:dyDescent="0.3">
      <c r="A183" t="str">
        <f>EFL!C183&amp;EFL!E183</f>
        <v/>
      </c>
      <c r="B183" t="str">
        <f>EFL!C183&amp;EFL!G183</f>
        <v/>
      </c>
      <c r="C183">
        <f>EFL!E183</f>
        <v>0</v>
      </c>
      <c r="D183">
        <f>EFL!G183</f>
        <v>0</v>
      </c>
      <c r="E183" s="1">
        <f>EFL!C183</f>
        <v>0</v>
      </c>
      <c r="F183" t="s">
        <v>1052</v>
      </c>
      <c r="G183">
        <f>EFL!A183</f>
        <v>0</v>
      </c>
      <c r="H183" t="str">
        <f t="shared" si="10"/>
        <v>EFL0</v>
      </c>
      <c r="I183" t="str">
        <f t="shared" si="11"/>
        <v>EFL00</v>
      </c>
      <c r="J183" t="str">
        <f t="shared" si="12"/>
        <v>EFL00</v>
      </c>
      <c r="K183">
        <f t="shared" si="13"/>
        <v>0</v>
      </c>
      <c r="L183">
        <f t="shared" si="14"/>
        <v>0</v>
      </c>
    </row>
    <row r="184" spans="1:12" x14ac:dyDescent="0.3">
      <c r="A184" t="str">
        <f>EFL!C184&amp;EFL!E184</f>
        <v/>
      </c>
      <c r="B184" t="str">
        <f>EFL!C184&amp;EFL!G184</f>
        <v/>
      </c>
      <c r="C184">
        <f>EFL!E184</f>
        <v>0</v>
      </c>
      <c r="D184">
        <f>EFL!G184</f>
        <v>0</v>
      </c>
      <c r="E184" s="1">
        <f>EFL!C184</f>
        <v>0</v>
      </c>
      <c r="F184" t="s">
        <v>1052</v>
      </c>
      <c r="G184">
        <f>EFL!A184</f>
        <v>0</v>
      </c>
      <c r="H184" t="str">
        <f t="shared" si="10"/>
        <v>EFL0</v>
      </c>
      <c r="I184" t="str">
        <f t="shared" si="11"/>
        <v>EFL00</v>
      </c>
      <c r="J184" t="str">
        <f t="shared" si="12"/>
        <v>EFL00</v>
      </c>
      <c r="K184">
        <f t="shared" si="13"/>
        <v>0</v>
      </c>
      <c r="L184">
        <f t="shared" si="14"/>
        <v>0</v>
      </c>
    </row>
    <row r="185" spans="1:12" x14ac:dyDescent="0.3">
      <c r="A185" t="str">
        <f>EFL!C185&amp;EFL!E185</f>
        <v/>
      </c>
      <c r="B185" t="str">
        <f>EFL!C185&amp;EFL!G185</f>
        <v/>
      </c>
      <c r="C185">
        <f>EFL!E185</f>
        <v>0</v>
      </c>
      <c r="D185">
        <f>EFL!G185</f>
        <v>0</v>
      </c>
      <c r="E185" s="1">
        <f>EFL!C185</f>
        <v>0</v>
      </c>
      <c r="F185" t="s">
        <v>1052</v>
      </c>
      <c r="G185">
        <f>EFL!A185</f>
        <v>0</v>
      </c>
      <c r="H185" t="str">
        <f t="shared" si="10"/>
        <v>EFL0</v>
      </c>
      <c r="I185" t="str">
        <f t="shared" si="11"/>
        <v>EFL00</v>
      </c>
      <c r="J185" t="str">
        <f t="shared" si="12"/>
        <v>EFL00</v>
      </c>
      <c r="K185">
        <f t="shared" si="13"/>
        <v>0</v>
      </c>
      <c r="L185">
        <f t="shared" si="14"/>
        <v>0</v>
      </c>
    </row>
    <row r="186" spans="1:12" x14ac:dyDescent="0.3">
      <c r="A186" t="str">
        <f>EFL!C186&amp;EFL!E186</f>
        <v/>
      </c>
      <c r="B186" t="str">
        <f>EFL!C186&amp;EFL!G186</f>
        <v/>
      </c>
      <c r="C186">
        <f>EFL!E186</f>
        <v>0</v>
      </c>
      <c r="D186">
        <f>EFL!G186</f>
        <v>0</v>
      </c>
      <c r="E186" s="1">
        <f>EFL!C186</f>
        <v>0</v>
      </c>
      <c r="F186" t="s">
        <v>1052</v>
      </c>
      <c r="G186">
        <f>EFL!A186</f>
        <v>0</v>
      </c>
      <c r="H186" t="str">
        <f t="shared" si="10"/>
        <v>EFL0</v>
      </c>
      <c r="I186" t="str">
        <f t="shared" si="11"/>
        <v>EFL00</v>
      </c>
      <c r="J186" t="str">
        <f t="shared" si="12"/>
        <v>EFL00</v>
      </c>
      <c r="K186">
        <f t="shared" si="13"/>
        <v>0</v>
      </c>
      <c r="L186">
        <f t="shared" si="14"/>
        <v>0</v>
      </c>
    </row>
    <row r="187" spans="1:12" x14ac:dyDescent="0.3">
      <c r="A187" t="str">
        <f>EFL!C187&amp;EFL!E187</f>
        <v/>
      </c>
      <c r="B187" t="str">
        <f>EFL!C187&amp;EFL!G187</f>
        <v/>
      </c>
      <c r="C187">
        <f>EFL!E187</f>
        <v>0</v>
      </c>
      <c r="D187">
        <f>EFL!G187</f>
        <v>0</v>
      </c>
      <c r="E187" s="1">
        <f>EFL!C187</f>
        <v>0</v>
      </c>
      <c r="F187" t="s">
        <v>1052</v>
      </c>
      <c r="G187">
        <f>EFL!A187</f>
        <v>0</v>
      </c>
      <c r="H187" t="str">
        <f t="shared" si="10"/>
        <v>EFL0</v>
      </c>
      <c r="I187" t="str">
        <f t="shared" si="11"/>
        <v>EFL00</v>
      </c>
      <c r="J187" t="str">
        <f t="shared" si="12"/>
        <v>EFL00</v>
      </c>
      <c r="K187">
        <f t="shared" si="13"/>
        <v>0</v>
      </c>
      <c r="L187">
        <f t="shared" si="14"/>
        <v>0</v>
      </c>
    </row>
    <row r="188" spans="1:12" x14ac:dyDescent="0.3">
      <c r="A188" t="str">
        <f>EFL!C188&amp;EFL!E188</f>
        <v/>
      </c>
      <c r="B188" t="str">
        <f>EFL!C188&amp;EFL!G188</f>
        <v/>
      </c>
      <c r="C188">
        <f>EFL!E188</f>
        <v>0</v>
      </c>
      <c r="D188">
        <f>EFL!G188</f>
        <v>0</v>
      </c>
      <c r="E188" s="1">
        <f>EFL!C188</f>
        <v>0</v>
      </c>
      <c r="F188" t="s">
        <v>1052</v>
      </c>
      <c r="G188">
        <f>EFL!A188</f>
        <v>0</v>
      </c>
      <c r="H188" t="str">
        <f t="shared" si="10"/>
        <v>EFL0</v>
      </c>
      <c r="I188" t="str">
        <f t="shared" si="11"/>
        <v>EFL00</v>
      </c>
      <c r="J188" t="str">
        <f t="shared" si="12"/>
        <v>EFL00</v>
      </c>
      <c r="K188">
        <f t="shared" si="13"/>
        <v>0</v>
      </c>
      <c r="L188">
        <f t="shared" si="14"/>
        <v>0</v>
      </c>
    </row>
    <row r="189" spans="1:12" x14ac:dyDescent="0.3">
      <c r="A189" t="str">
        <f>EFL!C189&amp;EFL!E189</f>
        <v/>
      </c>
      <c r="B189" t="str">
        <f>EFL!C189&amp;EFL!G189</f>
        <v/>
      </c>
      <c r="C189">
        <f>EFL!E189</f>
        <v>0</v>
      </c>
      <c r="D189">
        <f>EFL!G189</f>
        <v>0</v>
      </c>
      <c r="E189" s="1">
        <f>EFL!C189</f>
        <v>0</v>
      </c>
      <c r="F189" t="s">
        <v>1052</v>
      </c>
      <c r="G189">
        <f>EFL!A189</f>
        <v>0</v>
      </c>
      <c r="H189" t="str">
        <f t="shared" si="10"/>
        <v>EFL0</v>
      </c>
      <c r="I189" t="str">
        <f t="shared" si="11"/>
        <v>EFL00</v>
      </c>
      <c r="J189" t="str">
        <f t="shared" si="12"/>
        <v>EFL00</v>
      </c>
      <c r="K189">
        <f t="shared" si="13"/>
        <v>0</v>
      </c>
      <c r="L189">
        <f t="shared" si="14"/>
        <v>0</v>
      </c>
    </row>
    <row r="190" spans="1:12" x14ac:dyDescent="0.3">
      <c r="A190" t="str">
        <f>EFL!C190&amp;EFL!E190</f>
        <v/>
      </c>
      <c r="B190" t="str">
        <f>EFL!C190&amp;EFL!G190</f>
        <v/>
      </c>
      <c r="C190">
        <f>EFL!E190</f>
        <v>0</v>
      </c>
      <c r="D190">
        <f>EFL!G190</f>
        <v>0</v>
      </c>
      <c r="E190" s="1">
        <f>EFL!C190</f>
        <v>0</v>
      </c>
      <c r="F190" t="s">
        <v>1052</v>
      </c>
      <c r="G190">
        <f>EFL!A190</f>
        <v>0</v>
      </c>
      <c r="H190" t="str">
        <f t="shared" si="10"/>
        <v>EFL0</v>
      </c>
      <c r="I190" t="str">
        <f t="shared" si="11"/>
        <v>EFL00</v>
      </c>
      <c r="J190" t="str">
        <f t="shared" si="12"/>
        <v>EFL00</v>
      </c>
      <c r="K190">
        <f t="shared" si="13"/>
        <v>0</v>
      </c>
      <c r="L190">
        <f t="shared" si="14"/>
        <v>0</v>
      </c>
    </row>
    <row r="191" spans="1:12" x14ac:dyDescent="0.3">
      <c r="A191" t="str">
        <f>EFL!C191&amp;EFL!E191</f>
        <v/>
      </c>
      <c r="B191" t="str">
        <f>EFL!C191&amp;EFL!G191</f>
        <v/>
      </c>
      <c r="C191">
        <f>EFL!E191</f>
        <v>0</v>
      </c>
      <c r="D191">
        <f>EFL!G191</f>
        <v>0</v>
      </c>
      <c r="E191" s="1">
        <f>EFL!C191</f>
        <v>0</v>
      </c>
      <c r="F191" t="s">
        <v>1052</v>
      </c>
      <c r="G191">
        <f>EFL!A191</f>
        <v>0</v>
      </c>
      <c r="H191" t="str">
        <f t="shared" si="10"/>
        <v>EFL0</v>
      </c>
      <c r="I191" t="str">
        <f t="shared" si="11"/>
        <v>EFL00</v>
      </c>
      <c r="J191" t="str">
        <f t="shared" si="12"/>
        <v>EFL00</v>
      </c>
      <c r="K191">
        <f t="shared" si="13"/>
        <v>0</v>
      </c>
      <c r="L191">
        <f t="shared" si="14"/>
        <v>0</v>
      </c>
    </row>
    <row r="192" spans="1:12" x14ac:dyDescent="0.3">
      <c r="A192" t="str">
        <f>EFL!C192&amp;EFL!E192</f>
        <v/>
      </c>
      <c r="B192" t="str">
        <f>EFL!C192&amp;EFL!G192</f>
        <v/>
      </c>
      <c r="C192">
        <f>EFL!E192</f>
        <v>0</v>
      </c>
      <c r="D192">
        <f>EFL!G192</f>
        <v>0</v>
      </c>
      <c r="E192" s="1">
        <f>EFL!C192</f>
        <v>0</v>
      </c>
      <c r="F192" t="s">
        <v>1052</v>
      </c>
      <c r="G192">
        <f>EFL!A192</f>
        <v>0</v>
      </c>
      <c r="H192" t="str">
        <f t="shared" si="10"/>
        <v>EFL0</v>
      </c>
      <c r="I192" t="str">
        <f t="shared" si="11"/>
        <v>EFL00</v>
      </c>
      <c r="J192" t="str">
        <f t="shared" si="12"/>
        <v>EFL00</v>
      </c>
      <c r="K192">
        <f t="shared" si="13"/>
        <v>0</v>
      </c>
      <c r="L192">
        <f t="shared" si="14"/>
        <v>0</v>
      </c>
    </row>
    <row r="193" spans="1:12" x14ac:dyDescent="0.3">
      <c r="A193" t="str">
        <f>EFL!C193&amp;EFL!E193</f>
        <v/>
      </c>
      <c r="B193" t="str">
        <f>EFL!C193&amp;EFL!G193</f>
        <v/>
      </c>
      <c r="C193">
        <f>EFL!E193</f>
        <v>0</v>
      </c>
      <c r="D193">
        <f>EFL!G193</f>
        <v>0</v>
      </c>
      <c r="E193" s="1">
        <f>EFL!C193</f>
        <v>0</v>
      </c>
      <c r="F193" t="s">
        <v>1052</v>
      </c>
      <c r="G193">
        <f>EFL!A193</f>
        <v>0</v>
      </c>
      <c r="H193" t="str">
        <f t="shared" si="10"/>
        <v>EFL0</v>
      </c>
      <c r="I193" t="str">
        <f t="shared" si="11"/>
        <v>EFL00</v>
      </c>
      <c r="J193" t="str">
        <f t="shared" si="12"/>
        <v>EFL00</v>
      </c>
      <c r="K193">
        <f t="shared" si="13"/>
        <v>0</v>
      </c>
      <c r="L193">
        <f t="shared" si="14"/>
        <v>0</v>
      </c>
    </row>
    <row r="194" spans="1:12" x14ac:dyDescent="0.3">
      <c r="A194" t="str">
        <f>EFL!C194&amp;EFL!E194</f>
        <v/>
      </c>
      <c r="B194" t="str">
        <f>EFL!C194&amp;EFL!G194</f>
        <v/>
      </c>
      <c r="C194">
        <f>EFL!E194</f>
        <v>0</v>
      </c>
      <c r="D194">
        <f>EFL!G194</f>
        <v>0</v>
      </c>
      <c r="E194" s="1">
        <f>EFL!C194</f>
        <v>0</v>
      </c>
      <c r="F194" t="s">
        <v>1052</v>
      </c>
      <c r="G194">
        <f>EFL!A194</f>
        <v>0</v>
      </c>
      <c r="H194" t="str">
        <f t="shared" si="10"/>
        <v>EFL0</v>
      </c>
      <c r="I194" t="str">
        <f t="shared" si="11"/>
        <v>EFL00</v>
      </c>
      <c r="J194" t="str">
        <f t="shared" si="12"/>
        <v>EFL00</v>
      </c>
      <c r="K194">
        <f t="shared" si="13"/>
        <v>0</v>
      </c>
      <c r="L194">
        <f t="shared" si="14"/>
        <v>0</v>
      </c>
    </row>
    <row r="195" spans="1:12" x14ac:dyDescent="0.3">
      <c r="A195" t="str">
        <f>EFL!C195&amp;EFL!E195</f>
        <v/>
      </c>
      <c r="B195" t="str">
        <f>EFL!C195&amp;EFL!G195</f>
        <v/>
      </c>
      <c r="C195">
        <f>EFL!E195</f>
        <v>0</v>
      </c>
      <c r="D195">
        <f>EFL!G195</f>
        <v>0</v>
      </c>
      <c r="E195" s="1">
        <f>EFL!C195</f>
        <v>0</v>
      </c>
      <c r="F195" t="s">
        <v>1052</v>
      </c>
      <c r="G195">
        <f>EFL!A195</f>
        <v>0</v>
      </c>
      <c r="H195" t="str">
        <f t="shared" ref="H195:H258" si="15">F195&amp;G195</f>
        <v>EFL0</v>
      </c>
      <c r="I195" t="str">
        <f t="shared" ref="I195:I258" si="16">F195&amp;G195&amp;C195</f>
        <v>EFL00</v>
      </c>
      <c r="J195" t="str">
        <f t="shared" ref="J195:J258" si="17">F195&amp;G195&amp;D195</f>
        <v>EFL00</v>
      </c>
      <c r="K195">
        <f t="shared" ref="K195:K258" si="18">C195</f>
        <v>0</v>
      </c>
      <c r="L195">
        <f t="shared" ref="L195:L258" si="19">D195</f>
        <v>0</v>
      </c>
    </row>
    <row r="196" spans="1:12" x14ac:dyDescent="0.3">
      <c r="A196" t="str">
        <f>EFL!C196&amp;EFL!E196</f>
        <v/>
      </c>
      <c r="B196" t="str">
        <f>EFL!C196&amp;EFL!G196</f>
        <v/>
      </c>
      <c r="C196">
        <f>EFL!E196</f>
        <v>0</v>
      </c>
      <c r="D196">
        <f>EFL!G196</f>
        <v>0</v>
      </c>
      <c r="E196" s="1">
        <f>EFL!C196</f>
        <v>0</v>
      </c>
      <c r="F196" t="s">
        <v>1052</v>
      </c>
      <c r="G196">
        <f>EFL!A196</f>
        <v>0</v>
      </c>
      <c r="H196" t="str">
        <f t="shared" si="15"/>
        <v>EFL0</v>
      </c>
      <c r="I196" t="str">
        <f t="shared" si="16"/>
        <v>EFL00</v>
      </c>
      <c r="J196" t="str">
        <f t="shared" si="17"/>
        <v>EFL00</v>
      </c>
      <c r="K196">
        <f t="shared" si="18"/>
        <v>0</v>
      </c>
      <c r="L196">
        <f t="shared" si="19"/>
        <v>0</v>
      </c>
    </row>
    <row r="197" spans="1:12" x14ac:dyDescent="0.3">
      <c r="A197" t="str">
        <f>EFL!C197&amp;EFL!E197</f>
        <v/>
      </c>
      <c r="B197" t="str">
        <f>EFL!C197&amp;EFL!G197</f>
        <v/>
      </c>
      <c r="C197">
        <f>EFL!E197</f>
        <v>0</v>
      </c>
      <c r="D197">
        <f>EFL!G197</f>
        <v>0</v>
      </c>
      <c r="E197" s="1">
        <f>EFL!C197</f>
        <v>0</v>
      </c>
      <c r="F197" t="s">
        <v>1052</v>
      </c>
      <c r="G197">
        <f>EFL!A197</f>
        <v>0</v>
      </c>
      <c r="H197" t="str">
        <f t="shared" si="15"/>
        <v>EFL0</v>
      </c>
      <c r="I197" t="str">
        <f t="shared" si="16"/>
        <v>EFL00</v>
      </c>
      <c r="J197" t="str">
        <f t="shared" si="17"/>
        <v>EFL00</v>
      </c>
      <c r="K197">
        <f t="shared" si="18"/>
        <v>0</v>
      </c>
      <c r="L197">
        <f t="shared" si="19"/>
        <v>0</v>
      </c>
    </row>
    <row r="198" spans="1:12" x14ac:dyDescent="0.3">
      <c r="A198" t="str">
        <f>EFL!C198&amp;EFL!E198</f>
        <v/>
      </c>
      <c r="B198" t="str">
        <f>EFL!C198&amp;EFL!G198</f>
        <v/>
      </c>
      <c r="C198">
        <f>EFL!E198</f>
        <v>0</v>
      </c>
      <c r="D198">
        <f>EFL!G198</f>
        <v>0</v>
      </c>
      <c r="E198" s="1">
        <f>EFL!C198</f>
        <v>0</v>
      </c>
      <c r="F198" t="s">
        <v>1052</v>
      </c>
      <c r="G198">
        <f>EFL!A198</f>
        <v>0</v>
      </c>
      <c r="H198" t="str">
        <f t="shared" si="15"/>
        <v>EFL0</v>
      </c>
      <c r="I198" t="str">
        <f t="shared" si="16"/>
        <v>EFL00</v>
      </c>
      <c r="J198" t="str">
        <f t="shared" si="17"/>
        <v>EFL00</v>
      </c>
      <c r="K198">
        <f t="shared" si="18"/>
        <v>0</v>
      </c>
      <c r="L198">
        <f t="shared" si="19"/>
        <v>0</v>
      </c>
    </row>
    <row r="199" spans="1:12" x14ac:dyDescent="0.3">
      <c r="A199" t="str">
        <f>EFL!C199&amp;EFL!E199</f>
        <v/>
      </c>
      <c r="B199" t="str">
        <f>EFL!C199&amp;EFL!G199</f>
        <v/>
      </c>
      <c r="C199">
        <f>EFL!E199</f>
        <v>0</v>
      </c>
      <c r="D199">
        <f>EFL!G199</f>
        <v>0</v>
      </c>
      <c r="E199" s="1">
        <f>EFL!C199</f>
        <v>0</v>
      </c>
      <c r="F199" t="s">
        <v>1052</v>
      </c>
      <c r="G199">
        <f>EFL!A199</f>
        <v>0</v>
      </c>
      <c r="H199" t="str">
        <f t="shared" si="15"/>
        <v>EFL0</v>
      </c>
      <c r="I199" t="str">
        <f t="shared" si="16"/>
        <v>EFL00</v>
      </c>
      <c r="J199" t="str">
        <f t="shared" si="17"/>
        <v>EFL00</v>
      </c>
      <c r="K199">
        <f t="shared" si="18"/>
        <v>0</v>
      </c>
      <c r="L199">
        <f t="shared" si="19"/>
        <v>0</v>
      </c>
    </row>
    <row r="200" spans="1:12" x14ac:dyDescent="0.3">
      <c r="A200" t="str">
        <f>EFL!C200&amp;EFL!E200</f>
        <v/>
      </c>
      <c r="B200" t="str">
        <f>EFL!C200&amp;EFL!G200</f>
        <v/>
      </c>
      <c r="C200">
        <f>EFL!E200</f>
        <v>0</v>
      </c>
      <c r="D200">
        <f>EFL!G200</f>
        <v>0</v>
      </c>
      <c r="E200" s="1">
        <f>EFL!C200</f>
        <v>0</v>
      </c>
      <c r="F200" t="s">
        <v>1052</v>
      </c>
      <c r="G200">
        <f>EFL!A200</f>
        <v>0</v>
      </c>
      <c r="H200" t="str">
        <f t="shared" si="15"/>
        <v>EFL0</v>
      </c>
      <c r="I200" t="str">
        <f t="shared" si="16"/>
        <v>EFL00</v>
      </c>
      <c r="J200" t="str">
        <f t="shared" si="17"/>
        <v>EFL00</v>
      </c>
      <c r="K200">
        <f t="shared" si="18"/>
        <v>0</v>
      </c>
      <c r="L200">
        <f t="shared" si="19"/>
        <v>0</v>
      </c>
    </row>
    <row r="201" spans="1:12" x14ac:dyDescent="0.3">
      <c r="A201" t="str">
        <f>EFL!C201&amp;EFL!E201</f>
        <v/>
      </c>
      <c r="B201" t="str">
        <f>EFL!C201&amp;EFL!G201</f>
        <v/>
      </c>
      <c r="C201">
        <f>EFL!E201</f>
        <v>0</v>
      </c>
      <c r="D201">
        <f>EFL!G201</f>
        <v>0</v>
      </c>
      <c r="E201" s="1">
        <f>EFL!C201</f>
        <v>0</v>
      </c>
      <c r="F201" t="s">
        <v>1052</v>
      </c>
      <c r="G201">
        <f>EFL!A201</f>
        <v>0</v>
      </c>
      <c r="H201" t="str">
        <f t="shared" si="15"/>
        <v>EFL0</v>
      </c>
      <c r="I201" t="str">
        <f t="shared" si="16"/>
        <v>EFL00</v>
      </c>
      <c r="J201" t="str">
        <f t="shared" si="17"/>
        <v>EFL00</v>
      </c>
      <c r="K201">
        <f t="shared" si="18"/>
        <v>0</v>
      </c>
      <c r="L201">
        <f t="shared" si="19"/>
        <v>0</v>
      </c>
    </row>
    <row r="202" spans="1:12" x14ac:dyDescent="0.3">
      <c r="A202" t="str">
        <f>EFL!C202&amp;EFL!E202</f>
        <v/>
      </c>
      <c r="B202" t="str">
        <f>EFL!C202&amp;EFL!G202</f>
        <v/>
      </c>
      <c r="C202">
        <f>EFL!E202</f>
        <v>0</v>
      </c>
      <c r="D202">
        <f>EFL!G202</f>
        <v>0</v>
      </c>
      <c r="E202" s="1">
        <f>EFL!C202</f>
        <v>0</v>
      </c>
      <c r="F202" t="s">
        <v>1052</v>
      </c>
      <c r="G202">
        <f>EFL!A202</f>
        <v>0</v>
      </c>
      <c r="H202" t="str">
        <f t="shared" si="15"/>
        <v>EFL0</v>
      </c>
      <c r="I202" t="str">
        <f t="shared" si="16"/>
        <v>EFL00</v>
      </c>
      <c r="J202" t="str">
        <f t="shared" si="17"/>
        <v>EFL00</v>
      </c>
      <c r="K202">
        <f t="shared" si="18"/>
        <v>0</v>
      </c>
      <c r="L202">
        <f t="shared" si="19"/>
        <v>0</v>
      </c>
    </row>
    <row r="203" spans="1:12" x14ac:dyDescent="0.3">
      <c r="A203" t="str">
        <f>EFL!C203&amp;EFL!E203</f>
        <v/>
      </c>
      <c r="B203" t="str">
        <f>EFL!C203&amp;EFL!G203</f>
        <v/>
      </c>
      <c r="C203">
        <f>EFL!E203</f>
        <v>0</v>
      </c>
      <c r="D203">
        <f>EFL!G203</f>
        <v>0</v>
      </c>
      <c r="E203" s="1">
        <f>EFL!C203</f>
        <v>0</v>
      </c>
      <c r="F203" t="s">
        <v>1052</v>
      </c>
      <c r="G203">
        <f>EFL!A203</f>
        <v>0</v>
      </c>
      <c r="H203" t="str">
        <f t="shared" si="15"/>
        <v>EFL0</v>
      </c>
      <c r="I203" t="str">
        <f t="shared" si="16"/>
        <v>EFL00</v>
      </c>
      <c r="J203" t="str">
        <f t="shared" si="17"/>
        <v>EFL00</v>
      </c>
      <c r="K203">
        <f t="shared" si="18"/>
        <v>0</v>
      </c>
      <c r="L203">
        <f t="shared" si="19"/>
        <v>0</v>
      </c>
    </row>
    <row r="204" spans="1:12" x14ac:dyDescent="0.3">
      <c r="A204" t="str">
        <f>EFL!C204&amp;EFL!E204</f>
        <v/>
      </c>
      <c r="B204" t="str">
        <f>EFL!C204&amp;EFL!G204</f>
        <v/>
      </c>
      <c r="C204">
        <f>EFL!E204</f>
        <v>0</v>
      </c>
      <c r="D204">
        <f>EFL!G204</f>
        <v>0</v>
      </c>
      <c r="E204" s="1">
        <f>EFL!C204</f>
        <v>0</v>
      </c>
      <c r="F204" t="s">
        <v>1052</v>
      </c>
      <c r="G204">
        <f>EFL!A204</f>
        <v>0</v>
      </c>
      <c r="H204" t="str">
        <f t="shared" si="15"/>
        <v>EFL0</v>
      </c>
      <c r="I204" t="str">
        <f t="shared" si="16"/>
        <v>EFL00</v>
      </c>
      <c r="J204" t="str">
        <f t="shared" si="17"/>
        <v>EFL00</v>
      </c>
      <c r="K204">
        <f t="shared" si="18"/>
        <v>0</v>
      </c>
      <c r="L204">
        <f t="shared" si="19"/>
        <v>0</v>
      </c>
    </row>
    <row r="205" spans="1:12" x14ac:dyDescent="0.3">
      <c r="A205" t="str">
        <f>EFL!C205&amp;EFL!E205</f>
        <v/>
      </c>
      <c r="B205" t="str">
        <f>EFL!C205&amp;EFL!G205</f>
        <v/>
      </c>
      <c r="C205">
        <f>EFL!E205</f>
        <v>0</v>
      </c>
      <c r="D205">
        <f>EFL!G205</f>
        <v>0</v>
      </c>
      <c r="E205" s="1">
        <f>EFL!C205</f>
        <v>0</v>
      </c>
      <c r="F205" t="s">
        <v>1052</v>
      </c>
      <c r="G205">
        <f>EFL!A205</f>
        <v>0</v>
      </c>
      <c r="H205" t="str">
        <f t="shared" si="15"/>
        <v>EFL0</v>
      </c>
      <c r="I205" t="str">
        <f t="shared" si="16"/>
        <v>EFL00</v>
      </c>
      <c r="J205" t="str">
        <f t="shared" si="17"/>
        <v>EFL00</v>
      </c>
      <c r="K205">
        <f t="shared" si="18"/>
        <v>0</v>
      </c>
      <c r="L205">
        <f t="shared" si="19"/>
        <v>0</v>
      </c>
    </row>
    <row r="206" spans="1:12" x14ac:dyDescent="0.3">
      <c r="A206" t="str">
        <f>EFL!C206&amp;EFL!E206</f>
        <v/>
      </c>
      <c r="B206" t="str">
        <f>EFL!C206&amp;EFL!G206</f>
        <v/>
      </c>
      <c r="C206">
        <f>EFL!E206</f>
        <v>0</v>
      </c>
      <c r="D206">
        <f>EFL!G206</f>
        <v>0</v>
      </c>
      <c r="E206" s="1">
        <f>EFL!C206</f>
        <v>0</v>
      </c>
      <c r="F206" t="s">
        <v>1052</v>
      </c>
      <c r="G206">
        <f>EFL!A206</f>
        <v>0</v>
      </c>
      <c r="H206" t="str">
        <f t="shared" si="15"/>
        <v>EFL0</v>
      </c>
      <c r="I206" t="str">
        <f t="shared" si="16"/>
        <v>EFL00</v>
      </c>
      <c r="J206" t="str">
        <f t="shared" si="17"/>
        <v>EFL00</v>
      </c>
      <c r="K206">
        <f t="shared" si="18"/>
        <v>0</v>
      </c>
      <c r="L206">
        <f t="shared" si="19"/>
        <v>0</v>
      </c>
    </row>
    <row r="207" spans="1:12" x14ac:dyDescent="0.3">
      <c r="A207" t="str">
        <f>EFL!C207&amp;EFL!E207</f>
        <v/>
      </c>
      <c r="B207" t="str">
        <f>EFL!C207&amp;EFL!G207</f>
        <v/>
      </c>
      <c r="C207">
        <f>EFL!E207</f>
        <v>0</v>
      </c>
      <c r="D207">
        <f>EFL!G207</f>
        <v>0</v>
      </c>
      <c r="E207" s="1">
        <f>EFL!C207</f>
        <v>0</v>
      </c>
      <c r="F207" t="s">
        <v>1052</v>
      </c>
      <c r="G207">
        <f>EFL!A207</f>
        <v>0</v>
      </c>
      <c r="H207" t="str">
        <f t="shared" si="15"/>
        <v>EFL0</v>
      </c>
      <c r="I207" t="str">
        <f t="shared" si="16"/>
        <v>EFL00</v>
      </c>
      <c r="J207" t="str">
        <f t="shared" si="17"/>
        <v>EFL00</v>
      </c>
      <c r="K207">
        <f t="shared" si="18"/>
        <v>0</v>
      </c>
      <c r="L207">
        <f t="shared" si="19"/>
        <v>0</v>
      </c>
    </row>
    <row r="208" spans="1:12" x14ac:dyDescent="0.3">
      <c r="A208" t="str">
        <f>EFL!C208&amp;EFL!E208</f>
        <v/>
      </c>
      <c r="B208" t="str">
        <f>EFL!C208&amp;EFL!G208</f>
        <v/>
      </c>
      <c r="C208">
        <f>EFL!E208</f>
        <v>0</v>
      </c>
      <c r="D208">
        <f>EFL!G208</f>
        <v>0</v>
      </c>
      <c r="E208" s="1">
        <f>EFL!C208</f>
        <v>0</v>
      </c>
      <c r="F208" t="s">
        <v>1052</v>
      </c>
      <c r="G208">
        <f>EFL!A208</f>
        <v>0</v>
      </c>
      <c r="H208" t="str">
        <f t="shared" si="15"/>
        <v>EFL0</v>
      </c>
      <c r="I208" t="str">
        <f t="shared" si="16"/>
        <v>EFL00</v>
      </c>
      <c r="J208" t="str">
        <f t="shared" si="17"/>
        <v>EFL00</v>
      </c>
      <c r="K208">
        <f t="shared" si="18"/>
        <v>0</v>
      </c>
      <c r="L208">
        <f t="shared" si="19"/>
        <v>0</v>
      </c>
    </row>
    <row r="209" spans="1:12" x14ac:dyDescent="0.3">
      <c r="A209" t="str">
        <f>EFL!C209&amp;EFL!E209</f>
        <v/>
      </c>
      <c r="B209" t="str">
        <f>EFL!C209&amp;EFL!G209</f>
        <v/>
      </c>
      <c r="C209">
        <f>EFL!E209</f>
        <v>0</v>
      </c>
      <c r="D209">
        <f>EFL!G209</f>
        <v>0</v>
      </c>
      <c r="E209" s="1">
        <f>EFL!C209</f>
        <v>0</v>
      </c>
      <c r="F209" t="s">
        <v>1052</v>
      </c>
      <c r="G209">
        <f>EFL!A209</f>
        <v>0</v>
      </c>
      <c r="H209" t="str">
        <f t="shared" si="15"/>
        <v>EFL0</v>
      </c>
      <c r="I209" t="str">
        <f t="shared" si="16"/>
        <v>EFL00</v>
      </c>
      <c r="J209" t="str">
        <f t="shared" si="17"/>
        <v>EFL00</v>
      </c>
      <c r="K209">
        <f t="shared" si="18"/>
        <v>0</v>
      </c>
      <c r="L209">
        <f t="shared" si="19"/>
        <v>0</v>
      </c>
    </row>
    <row r="210" spans="1:12" x14ac:dyDescent="0.3">
      <c r="A210" t="str">
        <f>EFL!C210&amp;EFL!E210</f>
        <v/>
      </c>
      <c r="B210" t="str">
        <f>EFL!C210&amp;EFL!G210</f>
        <v/>
      </c>
      <c r="C210">
        <f>EFL!E210</f>
        <v>0</v>
      </c>
      <c r="D210">
        <f>EFL!G210</f>
        <v>0</v>
      </c>
      <c r="E210" s="1">
        <f>EFL!C210</f>
        <v>0</v>
      </c>
      <c r="F210" t="s">
        <v>1052</v>
      </c>
      <c r="G210">
        <f>EFL!A210</f>
        <v>0</v>
      </c>
      <c r="H210" t="str">
        <f t="shared" si="15"/>
        <v>EFL0</v>
      </c>
      <c r="I210" t="str">
        <f t="shared" si="16"/>
        <v>EFL00</v>
      </c>
      <c r="J210" t="str">
        <f t="shared" si="17"/>
        <v>EFL00</v>
      </c>
      <c r="K210">
        <f t="shared" si="18"/>
        <v>0</v>
      </c>
      <c r="L210">
        <f t="shared" si="19"/>
        <v>0</v>
      </c>
    </row>
    <row r="211" spans="1:12" x14ac:dyDescent="0.3">
      <c r="A211" t="str">
        <f>EFL!C211&amp;EFL!E211</f>
        <v/>
      </c>
      <c r="B211" t="str">
        <f>EFL!C211&amp;EFL!G211</f>
        <v/>
      </c>
      <c r="C211">
        <f>EFL!E211</f>
        <v>0</v>
      </c>
      <c r="D211">
        <f>EFL!G211</f>
        <v>0</v>
      </c>
      <c r="E211" s="1">
        <f>EFL!C211</f>
        <v>0</v>
      </c>
      <c r="F211" t="s">
        <v>1052</v>
      </c>
      <c r="G211">
        <f>EFL!A211</f>
        <v>0</v>
      </c>
      <c r="H211" t="str">
        <f t="shared" si="15"/>
        <v>EFL0</v>
      </c>
      <c r="I211" t="str">
        <f t="shared" si="16"/>
        <v>EFL00</v>
      </c>
      <c r="J211" t="str">
        <f t="shared" si="17"/>
        <v>EFL00</v>
      </c>
      <c r="K211">
        <f t="shared" si="18"/>
        <v>0</v>
      </c>
      <c r="L211">
        <f t="shared" si="19"/>
        <v>0</v>
      </c>
    </row>
    <row r="212" spans="1:12" x14ac:dyDescent="0.3">
      <c r="A212" t="str">
        <f>EFL!C212&amp;EFL!E212</f>
        <v/>
      </c>
      <c r="B212" t="str">
        <f>EFL!C212&amp;EFL!G212</f>
        <v/>
      </c>
      <c r="C212">
        <f>EFL!E212</f>
        <v>0</v>
      </c>
      <c r="D212">
        <f>EFL!G212</f>
        <v>0</v>
      </c>
      <c r="E212" s="1">
        <f>EFL!C212</f>
        <v>0</v>
      </c>
      <c r="F212" t="s">
        <v>1052</v>
      </c>
      <c r="G212">
        <f>EFL!A212</f>
        <v>0</v>
      </c>
      <c r="H212" t="str">
        <f t="shared" si="15"/>
        <v>EFL0</v>
      </c>
      <c r="I212" t="str">
        <f t="shared" si="16"/>
        <v>EFL00</v>
      </c>
      <c r="J212" t="str">
        <f t="shared" si="17"/>
        <v>EFL00</v>
      </c>
      <c r="K212">
        <f t="shared" si="18"/>
        <v>0</v>
      </c>
      <c r="L212">
        <f t="shared" si="19"/>
        <v>0</v>
      </c>
    </row>
    <row r="213" spans="1:12" x14ac:dyDescent="0.3">
      <c r="A213" t="str">
        <f>EFL!C213&amp;EFL!E213</f>
        <v/>
      </c>
      <c r="B213" t="str">
        <f>EFL!C213&amp;EFL!G213</f>
        <v/>
      </c>
      <c r="C213">
        <f>EFL!E213</f>
        <v>0</v>
      </c>
      <c r="D213">
        <f>EFL!G213</f>
        <v>0</v>
      </c>
      <c r="E213" s="1">
        <f>EFL!C213</f>
        <v>0</v>
      </c>
      <c r="F213" t="s">
        <v>1052</v>
      </c>
      <c r="G213">
        <f>EFL!A213</f>
        <v>0</v>
      </c>
      <c r="H213" t="str">
        <f t="shared" si="15"/>
        <v>EFL0</v>
      </c>
      <c r="I213" t="str">
        <f t="shared" si="16"/>
        <v>EFL00</v>
      </c>
      <c r="J213" t="str">
        <f t="shared" si="17"/>
        <v>EFL00</v>
      </c>
      <c r="K213">
        <f t="shared" si="18"/>
        <v>0</v>
      </c>
      <c r="L213">
        <f t="shared" si="19"/>
        <v>0</v>
      </c>
    </row>
    <row r="214" spans="1:12" x14ac:dyDescent="0.3">
      <c r="A214" t="str">
        <f>EFL!C214&amp;EFL!E214</f>
        <v/>
      </c>
      <c r="B214" t="str">
        <f>EFL!C214&amp;EFL!G214</f>
        <v/>
      </c>
      <c r="C214">
        <f>EFL!E214</f>
        <v>0</v>
      </c>
      <c r="D214">
        <f>EFL!G214</f>
        <v>0</v>
      </c>
      <c r="E214" s="1">
        <f>EFL!C214</f>
        <v>0</v>
      </c>
      <c r="F214" t="s">
        <v>1052</v>
      </c>
      <c r="G214">
        <f>EFL!A214</f>
        <v>0</v>
      </c>
      <c r="H214" t="str">
        <f t="shared" si="15"/>
        <v>EFL0</v>
      </c>
      <c r="I214" t="str">
        <f t="shared" si="16"/>
        <v>EFL00</v>
      </c>
      <c r="J214" t="str">
        <f t="shared" si="17"/>
        <v>EFL00</v>
      </c>
      <c r="K214">
        <f t="shared" si="18"/>
        <v>0</v>
      </c>
      <c r="L214">
        <f t="shared" si="19"/>
        <v>0</v>
      </c>
    </row>
    <row r="215" spans="1:12" x14ac:dyDescent="0.3">
      <c r="A215" t="str">
        <f>EFL!C215&amp;EFL!E215</f>
        <v/>
      </c>
      <c r="B215" t="str">
        <f>EFL!C215&amp;EFL!G215</f>
        <v/>
      </c>
      <c r="C215">
        <f>EFL!E215</f>
        <v>0</v>
      </c>
      <c r="D215">
        <f>EFL!G215</f>
        <v>0</v>
      </c>
      <c r="E215" s="1">
        <f>EFL!C215</f>
        <v>0</v>
      </c>
      <c r="F215" t="s">
        <v>1052</v>
      </c>
      <c r="G215">
        <f>EFL!A215</f>
        <v>0</v>
      </c>
      <c r="H215" t="str">
        <f t="shared" si="15"/>
        <v>EFL0</v>
      </c>
      <c r="I215" t="str">
        <f t="shared" si="16"/>
        <v>EFL00</v>
      </c>
      <c r="J215" t="str">
        <f t="shared" si="17"/>
        <v>EFL00</v>
      </c>
      <c r="K215">
        <f t="shared" si="18"/>
        <v>0</v>
      </c>
      <c r="L215">
        <f t="shared" si="19"/>
        <v>0</v>
      </c>
    </row>
    <row r="216" spans="1:12" x14ac:dyDescent="0.3">
      <c r="A216" t="str">
        <f>EFL!C216&amp;EFL!E216</f>
        <v/>
      </c>
      <c r="B216" t="str">
        <f>EFL!C216&amp;EFL!G216</f>
        <v/>
      </c>
      <c r="C216">
        <f>EFL!E216</f>
        <v>0</v>
      </c>
      <c r="D216">
        <f>EFL!G216</f>
        <v>0</v>
      </c>
      <c r="E216" s="1">
        <f>EFL!C216</f>
        <v>0</v>
      </c>
      <c r="F216" t="s">
        <v>1052</v>
      </c>
      <c r="G216">
        <f>EFL!A216</f>
        <v>0</v>
      </c>
      <c r="H216" t="str">
        <f t="shared" si="15"/>
        <v>EFL0</v>
      </c>
      <c r="I216" t="str">
        <f t="shared" si="16"/>
        <v>EFL00</v>
      </c>
      <c r="J216" t="str">
        <f t="shared" si="17"/>
        <v>EFL00</v>
      </c>
      <c r="K216">
        <f t="shared" si="18"/>
        <v>0</v>
      </c>
      <c r="L216">
        <f t="shared" si="19"/>
        <v>0</v>
      </c>
    </row>
    <row r="217" spans="1:12" x14ac:dyDescent="0.3">
      <c r="A217" t="str">
        <f>EFL!C217&amp;EFL!E217</f>
        <v/>
      </c>
      <c r="B217" t="str">
        <f>EFL!C217&amp;EFL!G217</f>
        <v/>
      </c>
      <c r="C217">
        <f>EFL!E217</f>
        <v>0</v>
      </c>
      <c r="D217">
        <f>EFL!G217</f>
        <v>0</v>
      </c>
      <c r="E217" s="1">
        <f>EFL!C217</f>
        <v>0</v>
      </c>
      <c r="F217" t="s">
        <v>1052</v>
      </c>
      <c r="G217">
        <f>EFL!A217</f>
        <v>0</v>
      </c>
      <c r="H217" t="str">
        <f t="shared" si="15"/>
        <v>EFL0</v>
      </c>
      <c r="I217" t="str">
        <f t="shared" si="16"/>
        <v>EFL00</v>
      </c>
      <c r="J217" t="str">
        <f t="shared" si="17"/>
        <v>EFL00</v>
      </c>
      <c r="K217">
        <f t="shared" si="18"/>
        <v>0</v>
      </c>
      <c r="L217">
        <f t="shared" si="19"/>
        <v>0</v>
      </c>
    </row>
    <row r="218" spans="1:12" x14ac:dyDescent="0.3">
      <c r="A218" t="str">
        <f>EFL!C218&amp;EFL!E218</f>
        <v/>
      </c>
      <c r="B218" t="str">
        <f>EFL!C218&amp;EFL!G218</f>
        <v/>
      </c>
      <c r="C218">
        <f>EFL!E218</f>
        <v>0</v>
      </c>
      <c r="D218">
        <f>EFL!G218</f>
        <v>0</v>
      </c>
      <c r="E218" s="1">
        <f>EFL!C218</f>
        <v>0</v>
      </c>
      <c r="F218" t="s">
        <v>1052</v>
      </c>
      <c r="G218">
        <f>EFL!A218</f>
        <v>0</v>
      </c>
      <c r="H218" t="str">
        <f t="shared" si="15"/>
        <v>EFL0</v>
      </c>
      <c r="I218" t="str">
        <f t="shared" si="16"/>
        <v>EFL00</v>
      </c>
      <c r="J218" t="str">
        <f t="shared" si="17"/>
        <v>EFL00</v>
      </c>
      <c r="K218">
        <f t="shared" si="18"/>
        <v>0</v>
      </c>
      <c r="L218">
        <f t="shared" si="19"/>
        <v>0</v>
      </c>
    </row>
    <row r="219" spans="1:12" x14ac:dyDescent="0.3">
      <c r="A219" t="str">
        <f>EFL!C219&amp;EFL!E219</f>
        <v/>
      </c>
      <c r="B219" t="str">
        <f>EFL!C219&amp;EFL!G219</f>
        <v/>
      </c>
      <c r="C219">
        <f>EFL!E219</f>
        <v>0</v>
      </c>
      <c r="D219">
        <f>EFL!G219</f>
        <v>0</v>
      </c>
      <c r="E219" s="1">
        <f>EFL!C219</f>
        <v>0</v>
      </c>
      <c r="F219" t="s">
        <v>1052</v>
      </c>
      <c r="G219">
        <f>EFL!A219</f>
        <v>0</v>
      </c>
      <c r="H219" t="str">
        <f t="shared" si="15"/>
        <v>EFL0</v>
      </c>
      <c r="I219" t="str">
        <f t="shared" si="16"/>
        <v>EFL00</v>
      </c>
      <c r="J219" t="str">
        <f t="shared" si="17"/>
        <v>EFL00</v>
      </c>
      <c r="K219">
        <f t="shared" si="18"/>
        <v>0</v>
      </c>
      <c r="L219">
        <f t="shared" si="19"/>
        <v>0</v>
      </c>
    </row>
    <row r="220" spans="1:12" x14ac:dyDescent="0.3">
      <c r="A220" t="str">
        <f>EFL!C220&amp;EFL!E220</f>
        <v/>
      </c>
      <c r="B220" t="str">
        <f>EFL!C220&amp;EFL!G220</f>
        <v/>
      </c>
      <c r="C220">
        <f>EFL!E220</f>
        <v>0</v>
      </c>
      <c r="D220">
        <f>EFL!G220</f>
        <v>0</v>
      </c>
      <c r="E220" s="1">
        <f>EFL!C220</f>
        <v>0</v>
      </c>
      <c r="F220" t="s">
        <v>1052</v>
      </c>
      <c r="G220">
        <f>EFL!A220</f>
        <v>0</v>
      </c>
      <c r="H220" t="str">
        <f t="shared" si="15"/>
        <v>EFL0</v>
      </c>
      <c r="I220" t="str">
        <f t="shared" si="16"/>
        <v>EFL00</v>
      </c>
      <c r="J220" t="str">
        <f t="shared" si="17"/>
        <v>EFL00</v>
      </c>
      <c r="K220">
        <f t="shared" si="18"/>
        <v>0</v>
      </c>
      <c r="L220">
        <f t="shared" si="19"/>
        <v>0</v>
      </c>
    </row>
    <row r="221" spans="1:12" x14ac:dyDescent="0.3">
      <c r="A221" t="str">
        <f>EFL!C221&amp;EFL!E221</f>
        <v/>
      </c>
      <c r="B221" t="str">
        <f>EFL!C221&amp;EFL!G221</f>
        <v/>
      </c>
      <c r="C221">
        <f>EFL!E221</f>
        <v>0</v>
      </c>
      <c r="D221">
        <f>EFL!G221</f>
        <v>0</v>
      </c>
      <c r="E221" s="1">
        <f>EFL!C221</f>
        <v>0</v>
      </c>
      <c r="F221" t="s">
        <v>1052</v>
      </c>
      <c r="G221">
        <f>EFL!A221</f>
        <v>0</v>
      </c>
      <c r="H221" t="str">
        <f t="shared" si="15"/>
        <v>EFL0</v>
      </c>
      <c r="I221" t="str">
        <f t="shared" si="16"/>
        <v>EFL00</v>
      </c>
      <c r="J221" t="str">
        <f t="shared" si="17"/>
        <v>EFL00</v>
      </c>
      <c r="K221">
        <f t="shared" si="18"/>
        <v>0</v>
      </c>
      <c r="L221">
        <f t="shared" si="19"/>
        <v>0</v>
      </c>
    </row>
    <row r="222" spans="1:12" x14ac:dyDescent="0.3">
      <c r="A222" t="str">
        <f>EFL!C222&amp;EFL!E222</f>
        <v/>
      </c>
      <c r="B222" t="str">
        <f>EFL!C222&amp;EFL!G222</f>
        <v/>
      </c>
      <c r="C222">
        <f>EFL!E222</f>
        <v>0</v>
      </c>
      <c r="D222">
        <f>EFL!G222</f>
        <v>0</v>
      </c>
      <c r="E222" s="1">
        <f>EFL!C222</f>
        <v>0</v>
      </c>
      <c r="F222" t="s">
        <v>1052</v>
      </c>
      <c r="G222">
        <f>EFL!A222</f>
        <v>0</v>
      </c>
      <c r="H222" t="str">
        <f t="shared" si="15"/>
        <v>EFL0</v>
      </c>
      <c r="I222" t="str">
        <f t="shared" si="16"/>
        <v>EFL00</v>
      </c>
      <c r="J222" t="str">
        <f t="shared" si="17"/>
        <v>EFL00</v>
      </c>
      <c r="K222">
        <f t="shared" si="18"/>
        <v>0</v>
      </c>
      <c r="L222">
        <f t="shared" si="19"/>
        <v>0</v>
      </c>
    </row>
    <row r="223" spans="1:12" x14ac:dyDescent="0.3">
      <c r="A223" t="str">
        <f>EFL!C223&amp;EFL!E223</f>
        <v/>
      </c>
      <c r="B223" t="str">
        <f>EFL!C223&amp;EFL!G223</f>
        <v/>
      </c>
      <c r="C223">
        <f>EFL!E223</f>
        <v>0</v>
      </c>
      <c r="D223">
        <f>EFL!G223</f>
        <v>0</v>
      </c>
      <c r="E223" s="1">
        <f>EFL!C223</f>
        <v>0</v>
      </c>
      <c r="F223" t="s">
        <v>1052</v>
      </c>
      <c r="G223">
        <f>EFL!A223</f>
        <v>0</v>
      </c>
      <c r="H223" t="str">
        <f t="shared" si="15"/>
        <v>EFL0</v>
      </c>
      <c r="I223" t="str">
        <f t="shared" si="16"/>
        <v>EFL00</v>
      </c>
      <c r="J223" t="str">
        <f t="shared" si="17"/>
        <v>EFL00</v>
      </c>
      <c r="K223">
        <f t="shared" si="18"/>
        <v>0</v>
      </c>
      <c r="L223">
        <f t="shared" si="19"/>
        <v>0</v>
      </c>
    </row>
    <row r="224" spans="1:12" x14ac:dyDescent="0.3">
      <c r="A224" t="str">
        <f>EFL!C224&amp;EFL!E224</f>
        <v/>
      </c>
      <c r="B224" t="str">
        <f>EFL!C224&amp;EFL!G224</f>
        <v/>
      </c>
      <c r="C224">
        <f>EFL!E224</f>
        <v>0</v>
      </c>
      <c r="D224">
        <f>EFL!G224</f>
        <v>0</v>
      </c>
      <c r="E224" s="1">
        <f>EFL!C224</f>
        <v>0</v>
      </c>
      <c r="F224" t="s">
        <v>1052</v>
      </c>
      <c r="G224">
        <f>EFL!A224</f>
        <v>0</v>
      </c>
      <c r="H224" t="str">
        <f t="shared" si="15"/>
        <v>EFL0</v>
      </c>
      <c r="I224" t="str">
        <f t="shared" si="16"/>
        <v>EFL00</v>
      </c>
      <c r="J224" t="str">
        <f t="shared" si="17"/>
        <v>EFL00</v>
      </c>
      <c r="K224">
        <f t="shared" si="18"/>
        <v>0</v>
      </c>
      <c r="L224">
        <f t="shared" si="19"/>
        <v>0</v>
      </c>
    </row>
    <row r="225" spans="1:12" x14ac:dyDescent="0.3">
      <c r="A225" t="str">
        <f>EFL!C225&amp;EFL!E225</f>
        <v/>
      </c>
      <c r="B225" t="str">
        <f>EFL!C225&amp;EFL!G225</f>
        <v/>
      </c>
      <c r="C225">
        <f>EFL!E225</f>
        <v>0</v>
      </c>
      <c r="D225">
        <f>EFL!G225</f>
        <v>0</v>
      </c>
      <c r="E225" s="1">
        <f>EFL!C225</f>
        <v>0</v>
      </c>
      <c r="F225" t="s">
        <v>1052</v>
      </c>
      <c r="G225">
        <f>EFL!A225</f>
        <v>0</v>
      </c>
      <c r="H225" t="str">
        <f t="shared" si="15"/>
        <v>EFL0</v>
      </c>
      <c r="I225" t="str">
        <f t="shared" si="16"/>
        <v>EFL00</v>
      </c>
      <c r="J225" t="str">
        <f t="shared" si="17"/>
        <v>EFL00</v>
      </c>
      <c r="K225">
        <f t="shared" si="18"/>
        <v>0</v>
      </c>
      <c r="L225">
        <f t="shared" si="19"/>
        <v>0</v>
      </c>
    </row>
    <row r="226" spans="1:12" x14ac:dyDescent="0.3">
      <c r="A226" t="str">
        <f>EFL!C226&amp;EFL!E226</f>
        <v/>
      </c>
      <c r="B226" t="str">
        <f>EFL!C226&amp;EFL!G226</f>
        <v/>
      </c>
      <c r="C226">
        <f>EFL!E226</f>
        <v>0</v>
      </c>
      <c r="D226">
        <f>EFL!G226</f>
        <v>0</v>
      </c>
      <c r="E226" s="1">
        <f>EFL!C226</f>
        <v>0</v>
      </c>
      <c r="F226" t="s">
        <v>1052</v>
      </c>
      <c r="G226">
        <f>EFL!A226</f>
        <v>0</v>
      </c>
      <c r="H226" t="str">
        <f t="shared" si="15"/>
        <v>EFL0</v>
      </c>
      <c r="I226" t="str">
        <f t="shared" si="16"/>
        <v>EFL00</v>
      </c>
      <c r="J226" t="str">
        <f t="shared" si="17"/>
        <v>EFL00</v>
      </c>
      <c r="K226">
        <f t="shared" si="18"/>
        <v>0</v>
      </c>
      <c r="L226">
        <f t="shared" si="19"/>
        <v>0</v>
      </c>
    </row>
    <row r="227" spans="1:12" x14ac:dyDescent="0.3">
      <c r="A227" t="str">
        <f>EFL!C227&amp;EFL!E227</f>
        <v/>
      </c>
      <c r="B227" t="str">
        <f>EFL!C227&amp;EFL!G227</f>
        <v/>
      </c>
      <c r="C227">
        <f>EFL!E227</f>
        <v>0</v>
      </c>
      <c r="D227">
        <f>EFL!G227</f>
        <v>0</v>
      </c>
      <c r="E227" s="1">
        <f>EFL!C227</f>
        <v>0</v>
      </c>
      <c r="F227" t="s">
        <v>1052</v>
      </c>
      <c r="G227">
        <f>EFL!A227</f>
        <v>0</v>
      </c>
      <c r="H227" t="str">
        <f t="shared" si="15"/>
        <v>EFL0</v>
      </c>
      <c r="I227" t="str">
        <f t="shared" si="16"/>
        <v>EFL00</v>
      </c>
      <c r="J227" t="str">
        <f t="shared" si="17"/>
        <v>EFL00</v>
      </c>
      <c r="K227">
        <f t="shared" si="18"/>
        <v>0</v>
      </c>
      <c r="L227">
        <f t="shared" si="19"/>
        <v>0</v>
      </c>
    </row>
    <row r="228" spans="1:12" x14ac:dyDescent="0.3">
      <c r="A228" t="str">
        <f>EFL!C228&amp;EFL!E228</f>
        <v/>
      </c>
      <c r="B228" t="str">
        <f>EFL!C228&amp;EFL!G228</f>
        <v/>
      </c>
      <c r="C228">
        <f>EFL!E228</f>
        <v>0</v>
      </c>
      <c r="D228">
        <f>EFL!G228</f>
        <v>0</v>
      </c>
      <c r="E228" s="1">
        <f>EFL!C228</f>
        <v>0</v>
      </c>
      <c r="F228" t="s">
        <v>1052</v>
      </c>
      <c r="G228">
        <f>EFL!A228</f>
        <v>0</v>
      </c>
      <c r="H228" t="str">
        <f t="shared" si="15"/>
        <v>EFL0</v>
      </c>
      <c r="I228" t="str">
        <f t="shared" si="16"/>
        <v>EFL00</v>
      </c>
      <c r="J228" t="str">
        <f t="shared" si="17"/>
        <v>EFL00</v>
      </c>
      <c r="K228">
        <f t="shared" si="18"/>
        <v>0</v>
      </c>
      <c r="L228">
        <f t="shared" si="19"/>
        <v>0</v>
      </c>
    </row>
    <row r="229" spans="1:12" x14ac:dyDescent="0.3">
      <c r="A229" t="str">
        <f>EFL!C229&amp;EFL!E229</f>
        <v/>
      </c>
      <c r="B229" t="str">
        <f>EFL!C229&amp;EFL!G229</f>
        <v/>
      </c>
      <c r="C229">
        <f>EFL!E229</f>
        <v>0</v>
      </c>
      <c r="D229">
        <f>EFL!G229</f>
        <v>0</v>
      </c>
      <c r="E229" s="1">
        <f>EFL!C229</f>
        <v>0</v>
      </c>
      <c r="F229" t="s">
        <v>1052</v>
      </c>
      <c r="G229">
        <f>EFL!A229</f>
        <v>0</v>
      </c>
      <c r="H229" t="str">
        <f t="shared" si="15"/>
        <v>EFL0</v>
      </c>
      <c r="I229" t="str">
        <f t="shared" si="16"/>
        <v>EFL00</v>
      </c>
      <c r="J229" t="str">
        <f t="shared" si="17"/>
        <v>EFL00</v>
      </c>
      <c r="K229">
        <f t="shared" si="18"/>
        <v>0</v>
      </c>
      <c r="L229">
        <f t="shared" si="19"/>
        <v>0</v>
      </c>
    </row>
    <row r="230" spans="1:12" x14ac:dyDescent="0.3">
      <c r="A230" t="str">
        <f>EFL!C230&amp;EFL!E230</f>
        <v/>
      </c>
      <c r="B230" t="str">
        <f>EFL!C230&amp;EFL!G230</f>
        <v/>
      </c>
      <c r="C230">
        <f>EFL!E230</f>
        <v>0</v>
      </c>
      <c r="D230">
        <f>EFL!G230</f>
        <v>0</v>
      </c>
      <c r="E230" s="1">
        <f>EFL!C230</f>
        <v>0</v>
      </c>
      <c r="F230" t="s">
        <v>1052</v>
      </c>
      <c r="G230">
        <f>EFL!A230</f>
        <v>0</v>
      </c>
      <c r="H230" t="str">
        <f t="shared" si="15"/>
        <v>EFL0</v>
      </c>
      <c r="I230" t="str">
        <f t="shared" si="16"/>
        <v>EFL00</v>
      </c>
      <c r="J230" t="str">
        <f t="shared" si="17"/>
        <v>EFL00</v>
      </c>
      <c r="K230">
        <f t="shared" si="18"/>
        <v>0</v>
      </c>
      <c r="L230">
        <f t="shared" si="19"/>
        <v>0</v>
      </c>
    </row>
    <row r="231" spans="1:12" x14ac:dyDescent="0.3">
      <c r="A231" t="str">
        <f>EFL!C231&amp;EFL!E231</f>
        <v/>
      </c>
      <c r="B231" t="str">
        <f>EFL!C231&amp;EFL!G231</f>
        <v/>
      </c>
      <c r="C231">
        <f>EFL!E231</f>
        <v>0</v>
      </c>
      <c r="D231">
        <f>EFL!G231</f>
        <v>0</v>
      </c>
      <c r="E231" s="1">
        <f>EFL!C231</f>
        <v>0</v>
      </c>
      <c r="F231" t="s">
        <v>1052</v>
      </c>
      <c r="G231">
        <f>EFL!A231</f>
        <v>0</v>
      </c>
      <c r="H231" t="str">
        <f t="shared" si="15"/>
        <v>EFL0</v>
      </c>
      <c r="I231" t="str">
        <f t="shared" si="16"/>
        <v>EFL00</v>
      </c>
      <c r="J231" t="str">
        <f t="shared" si="17"/>
        <v>EFL00</v>
      </c>
      <c r="K231">
        <f t="shared" si="18"/>
        <v>0</v>
      </c>
      <c r="L231">
        <f t="shared" si="19"/>
        <v>0</v>
      </c>
    </row>
    <row r="232" spans="1:12" x14ac:dyDescent="0.3">
      <c r="A232" t="str">
        <f>EFL!C232&amp;EFL!E232</f>
        <v/>
      </c>
      <c r="B232" t="str">
        <f>EFL!C232&amp;EFL!G232</f>
        <v/>
      </c>
      <c r="C232">
        <f>EFL!E232</f>
        <v>0</v>
      </c>
      <c r="D232">
        <f>EFL!G232</f>
        <v>0</v>
      </c>
      <c r="E232" s="1">
        <f>EFL!C232</f>
        <v>0</v>
      </c>
      <c r="F232" t="s">
        <v>1052</v>
      </c>
      <c r="G232">
        <f>EFL!A232</f>
        <v>0</v>
      </c>
      <c r="H232" t="str">
        <f t="shared" si="15"/>
        <v>EFL0</v>
      </c>
      <c r="I232" t="str">
        <f t="shared" si="16"/>
        <v>EFL00</v>
      </c>
      <c r="J232" t="str">
        <f t="shared" si="17"/>
        <v>EFL00</v>
      </c>
      <c r="K232">
        <f t="shared" si="18"/>
        <v>0</v>
      </c>
      <c r="L232">
        <f t="shared" si="19"/>
        <v>0</v>
      </c>
    </row>
    <row r="233" spans="1:12" x14ac:dyDescent="0.3">
      <c r="A233" t="str">
        <f>EFL!C233&amp;EFL!E233</f>
        <v/>
      </c>
      <c r="B233" t="str">
        <f>EFL!C233&amp;EFL!G233</f>
        <v/>
      </c>
      <c r="C233">
        <f>EFL!E233</f>
        <v>0</v>
      </c>
      <c r="D233">
        <f>EFL!G233</f>
        <v>0</v>
      </c>
      <c r="E233" s="1">
        <f>EFL!C233</f>
        <v>0</v>
      </c>
      <c r="F233" t="s">
        <v>1052</v>
      </c>
      <c r="G233">
        <f>EFL!A233</f>
        <v>0</v>
      </c>
      <c r="H233" t="str">
        <f t="shared" si="15"/>
        <v>EFL0</v>
      </c>
      <c r="I233" t="str">
        <f t="shared" si="16"/>
        <v>EFL00</v>
      </c>
      <c r="J233" t="str">
        <f t="shared" si="17"/>
        <v>EFL00</v>
      </c>
      <c r="K233">
        <f t="shared" si="18"/>
        <v>0</v>
      </c>
      <c r="L233">
        <f t="shared" si="19"/>
        <v>0</v>
      </c>
    </row>
    <row r="234" spans="1:12" x14ac:dyDescent="0.3">
      <c r="A234" t="str">
        <f>EFL!C234&amp;EFL!E234</f>
        <v/>
      </c>
      <c r="B234" t="str">
        <f>EFL!C234&amp;EFL!G234</f>
        <v/>
      </c>
      <c r="C234">
        <f>EFL!E234</f>
        <v>0</v>
      </c>
      <c r="D234">
        <f>EFL!G234</f>
        <v>0</v>
      </c>
      <c r="E234" s="1">
        <f>EFL!C234</f>
        <v>0</v>
      </c>
      <c r="F234" t="s">
        <v>1052</v>
      </c>
      <c r="G234">
        <f>EFL!A234</f>
        <v>0</v>
      </c>
      <c r="H234" t="str">
        <f t="shared" si="15"/>
        <v>EFL0</v>
      </c>
      <c r="I234" t="str">
        <f t="shared" si="16"/>
        <v>EFL00</v>
      </c>
      <c r="J234" t="str">
        <f t="shared" si="17"/>
        <v>EFL00</v>
      </c>
      <c r="K234">
        <f t="shared" si="18"/>
        <v>0</v>
      </c>
      <c r="L234">
        <f t="shared" si="19"/>
        <v>0</v>
      </c>
    </row>
    <row r="235" spans="1:12" x14ac:dyDescent="0.3">
      <c r="A235" t="str">
        <f>EFL!C235&amp;EFL!E235</f>
        <v/>
      </c>
      <c r="B235" t="str">
        <f>EFL!C235&amp;EFL!G235</f>
        <v/>
      </c>
      <c r="C235">
        <f>EFL!E235</f>
        <v>0</v>
      </c>
      <c r="D235">
        <f>EFL!G235</f>
        <v>0</v>
      </c>
      <c r="E235" s="1">
        <f>EFL!C235</f>
        <v>0</v>
      </c>
      <c r="F235" t="s">
        <v>1052</v>
      </c>
      <c r="G235">
        <f>EFL!A235</f>
        <v>0</v>
      </c>
      <c r="H235" t="str">
        <f t="shared" si="15"/>
        <v>EFL0</v>
      </c>
      <c r="I235" t="str">
        <f t="shared" si="16"/>
        <v>EFL00</v>
      </c>
      <c r="J235" t="str">
        <f t="shared" si="17"/>
        <v>EFL00</v>
      </c>
      <c r="K235">
        <f t="shared" si="18"/>
        <v>0</v>
      </c>
      <c r="L235">
        <f t="shared" si="19"/>
        <v>0</v>
      </c>
    </row>
    <row r="236" spans="1:12" x14ac:dyDescent="0.3">
      <c r="A236" t="str">
        <f>EFL!C236&amp;EFL!E236</f>
        <v/>
      </c>
      <c r="B236" t="str">
        <f>EFL!C236&amp;EFL!G236</f>
        <v/>
      </c>
      <c r="C236">
        <f>EFL!E236</f>
        <v>0</v>
      </c>
      <c r="D236">
        <f>EFL!G236</f>
        <v>0</v>
      </c>
      <c r="E236" s="1">
        <f>EFL!C236</f>
        <v>0</v>
      </c>
      <c r="F236" t="s">
        <v>1052</v>
      </c>
      <c r="G236">
        <f>EFL!A236</f>
        <v>0</v>
      </c>
      <c r="H236" t="str">
        <f t="shared" si="15"/>
        <v>EFL0</v>
      </c>
      <c r="I236" t="str">
        <f t="shared" si="16"/>
        <v>EFL00</v>
      </c>
      <c r="J236" t="str">
        <f t="shared" si="17"/>
        <v>EFL00</v>
      </c>
      <c r="K236">
        <f t="shared" si="18"/>
        <v>0</v>
      </c>
      <c r="L236">
        <f t="shared" si="19"/>
        <v>0</v>
      </c>
    </row>
    <row r="237" spans="1:12" x14ac:dyDescent="0.3">
      <c r="A237" t="str">
        <f>EFL!C237&amp;EFL!E237</f>
        <v/>
      </c>
      <c r="B237" t="str">
        <f>EFL!C237&amp;EFL!G237</f>
        <v/>
      </c>
      <c r="C237">
        <f>EFL!E237</f>
        <v>0</v>
      </c>
      <c r="D237">
        <f>EFL!G237</f>
        <v>0</v>
      </c>
      <c r="E237" s="1">
        <f>EFL!C237</f>
        <v>0</v>
      </c>
      <c r="F237" t="s">
        <v>1052</v>
      </c>
      <c r="G237">
        <f>EFL!A237</f>
        <v>0</v>
      </c>
      <c r="H237" t="str">
        <f t="shared" si="15"/>
        <v>EFL0</v>
      </c>
      <c r="I237" t="str">
        <f t="shared" si="16"/>
        <v>EFL00</v>
      </c>
      <c r="J237" t="str">
        <f t="shared" si="17"/>
        <v>EFL00</v>
      </c>
      <c r="K237">
        <f t="shared" si="18"/>
        <v>0</v>
      </c>
      <c r="L237">
        <f t="shared" si="19"/>
        <v>0</v>
      </c>
    </row>
    <row r="238" spans="1:12" x14ac:dyDescent="0.3">
      <c r="A238" t="str">
        <f>EFL!C238&amp;EFL!E238</f>
        <v/>
      </c>
      <c r="B238" t="str">
        <f>EFL!C238&amp;EFL!G238</f>
        <v/>
      </c>
      <c r="C238">
        <f>EFL!E238</f>
        <v>0</v>
      </c>
      <c r="D238">
        <f>EFL!G238</f>
        <v>0</v>
      </c>
      <c r="E238" s="1">
        <f>EFL!C238</f>
        <v>0</v>
      </c>
      <c r="F238" t="s">
        <v>1052</v>
      </c>
      <c r="G238">
        <f>EFL!A238</f>
        <v>0</v>
      </c>
      <c r="H238" t="str">
        <f t="shared" si="15"/>
        <v>EFL0</v>
      </c>
      <c r="I238" t="str">
        <f t="shared" si="16"/>
        <v>EFL00</v>
      </c>
      <c r="J238" t="str">
        <f t="shared" si="17"/>
        <v>EFL00</v>
      </c>
      <c r="K238">
        <f t="shared" si="18"/>
        <v>0</v>
      </c>
      <c r="L238">
        <f t="shared" si="19"/>
        <v>0</v>
      </c>
    </row>
    <row r="239" spans="1:12" x14ac:dyDescent="0.3">
      <c r="A239" t="str">
        <f>EFL!C239&amp;EFL!E239</f>
        <v/>
      </c>
      <c r="B239" t="str">
        <f>EFL!C239&amp;EFL!G239</f>
        <v/>
      </c>
      <c r="C239">
        <f>EFL!E239</f>
        <v>0</v>
      </c>
      <c r="D239">
        <f>EFL!G239</f>
        <v>0</v>
      </c>
      <c r="E239" s="1">
        <f>EFL!C239</f>
        <v>0</v>
      </c>
      <c r="F239" t="s">
        <v>1052</v>
      </c>
      <c r="G239">
        <f>EFL!A239</f>
        <v>0</v>
      </c>
      <c r="H239" t="str">
        <f t="shared" si="15"/>
        <v>EFL0</v>
      </c>
      <c r="I239" t="str">
        <f t="shared" si="16"/>
        <v>EFL00</v>
      </c>
      <c r="J239" t="str">
        <f t="shared" si="17"/>
        <v>EFL00</v>
      </c>
      <c r="K239">
        <f t="shared" si="18"/>
        <v>0</v>
      </c>
      <c r="L239">
        <f t="shared" si="19"/>
        <v>0</v>
      </c>
    </row>
    <row r="240" spans="1:12" x14ac:dyDescent="0.3">
      <c r="A240" t="str">
        <f>EFL!C240&amp;EFL!E240</f>
        <v/>
      </c>
      <c r="B240" t="str">
        <f>EFL!C240&amp;EFL!G240</f>
        <v/>
      </c>
      <c r="C240">
        <f>EFL!E240</f>
        <v>0</v>
      </c>
      <c r="D240">
        <f>EFL!G240</f>
        <v>0</v>
      </c>
      <c r="E240" s="1">
        <f>EFL!C240</f>
        <v>0</v>
      </c>
      <c r="F240" t="s">
        <v>1052</v>
      </c>
      <c r="G240">
        <f>EFL!A240</f>
        <v>0</v>
      </c>
      <c r="H240" t="str">
        <f t="shared" si="15"/>
        <v>EFL0</v>
      </c>
      <c r="I240" t="str">
        <f t="shared" si="16"/>
        <v>EFL00</v>
      </c>
      <c r="J240" t="str">
        <f t="shared" si="17"/>
        <v>EFL00</v>
      </c>
      <c r="K240">
        <f t="shared" si="18"/>
        <v>0</v>
      </c>
      <c r="L240">
        <f t="shared" si="19"/>
        <v>0</v>
      </c>
    </row>
    <row r="241" spans="1:12" x14ac:dyDescent="0.3">
      <c r="A241" t="str">
        <f>EFL!C241&amp;EFL!E241</f>
        <v/>
      </c>
      <c r="B241" t="str">
        <f>EFL!C241&amp;EFL!G241</f>
        <v/>
      </c>
      <c r="C241">
        <f>EFL!E241</f>
        <v>0</v>
      </c>
      <c r="D241">
        <f>EFL!G241</f>
        <v>0</v>
      </c>
      <c r="E241" s="1">
        <f>EFL!C241</f>
        <v>0</v>
      </c>
      <c r="F241" t="s">
        <v>1052</v>
      </c>
      <c r="G241">
        <f>EFL!A241</f>
        <v>0</v>
      </c>
      <c r="H241" t="str">
        <f t="shared" si="15"/>
        <v>EFL0</v>
      </c>
      <c r="I241" t="str">
        <f t="shared" si="16"/>
        <v>EFL00</v>
      </c>
      <c r="J241" t="str">
        <f t="shared" si="17"/>
        <v>EFL00</v>
      </c>
      <c r="K241">
        <f t="shared" si="18"/>
        <v>0</v>
      </c>
      <c r="L241">
        <f t="shared" si="19"/>
        <v>0</v>
      </c>
    </row>
    <row r="242" spans="1:12" x14ac:dyDescent="0.3">
      <c r="A242" t="str">
        <f>EFL!C242&amp;EFL!E242</f>
        <v/>
      </c>
      <c r="B242" t="str">
        <f>EFL!C242&amp;EFL!G242</f>
        <v/>
      </c>
      <c r="C242">
        <f>EFL!E242</f>
        <v>0</v>
      </c>
      <c r="D242">
        <f>EFL!G242</f>
        <v>0</v>
      </c>
      <c r="E242" s="1">
        <f>EFL!C242</f>
        <v>0</v>
      </c>
      <c r="F242" t="s">
        <v>1052</v>
      </c>
      <c r="G242">
        <f>EFL!A242</f>
        <v>0</v>
      </c>
      <c r="H242" t="str">
        <f t="shared" si="15"/>
        <v>EFL0</v>
      </c>
      <c r="I242" t="str">
        <f t="shared" si="16"/>
        <v>EFL00</v>
      </c>
      <c r="J242" t="str">
        <f t="shared" si="17"/>
        <v>EFL00</v>
      </c>
      <c r="K242">
        <f t="shared" si="18"/>
        <v>0</v>
      </c>
      <c r="L242">
        <f t="shared" si="19"/>
        <v>0</v>
      </c>
    </row>
    <row r="243" spans="1:12" x14ac:dyDescent="0.3">
      <c r="A243" t="str">
        <f>EFL!C243&amp;EFL!E243</f>
        <v/>
      </c>
      <c r="B243" t="str">
        <f>EFL!C243&amp;EFL!G243</f>
        <v/>
      </c>
      <c r="C243">
        <f>EFL!E243</f>
        <v>0</v>
      </c>
      <c r="D243">
        <f>EFL!G243</f>
        <v>0</v>
      </c>
      <c r="E243" s="1">
        <f>EFL!C243</f>
        <v>0</v>
      </c>
      <c r="F243" t="s">
        <v>1052</v>
      </c>
      <c r="G243">
        <f>EFL!A243</f>
        <v>0</v>
      </c>
      <c r="H243" t="str">
        <f t="shared" si="15"/>
        <v>EFL0</v>
      </c>
      <c r="I243" t="str">
        <f t="shared" si="16"/>
        <v>EFL00</v>
      </c>
      <c r="J243" t="str">
        <f t="shared" si="17"/>
        <v>EFL00</v>
      </c>
      <c r="K243">
        <f t="shared" si="18"/>
        <v>0</v>
      </c>
      <c r="L243">
        <f t="shared" si="19"/>
        <v>0</v>
      </c>
    </row>
    <row r="244" spans="1:12" x14ac:dyDescent="0.3">
      <c r="A244" t="str">
        <f>EFL!C244&amp;EFL!E244</f>
        <v/>
      </c>
      <c r="B244" t="str">
        <f>EFL!C244&amp;EFL!G244</f>
        <v/>
      </c>
      <c r="C244">
        <f>EFL!E244</f>
        <v>0</v>
      </c>
      <c r="D244">
        <f>EFL!G244</f>
        <v>0</v>
      </c>
      <c r="E244" s="1">
        <f>EFL!C244</f>
        <v>0</v>
      </c>
      <c r="F244" t="s">
        <v>1052</v>
      </c>
      <c r="G244">
        <f>EFL!A244</f>
        <v>0</v>
      </c>
      <c r="H244" t="str">
        <f t="shared" si="15"/>
        <v>EFL0</v>
      </c>
      <c r="I244" t="str">
        <f t="shared" si="16"/>
        <v>EFL00</v>
      </c>
      <c r="J244" t="str">
        <f t="shared" si="17"/>
        <v>EFL00</v>
      </c>
      <c r="K244">
        <f t="shared" si="18"/>
        <v>0</v>
      </c>
      <c r="L244">
        <f t="shared" si="19"/>
        <v>0</v>
      </c>
    </row>
    <row r="245" spans="1:12" x14ac:dyDescent="0.3">
      <c r="A245" t="str">
        <f>EFL!C245&amp;EFL!E245</f>
        <v/>
      </c>
      <c r="B245" t="str">
        <f>EFL!C245&amp;EFL!G245</f>
        <v/>
      </c>
      <c r="C245">
        <f>EFL!E245</f>
        <v>0</v>
      </c>
      <c r="D245">
        <f>EFL!G245</f>
        <v>0</v>
      </c>
      <c r="E245" s="1">
        <f>EFL!C245</f>
        <v>0</v>
      </c>
      <c r="F245" t="s">
        <v>1052</v>
      </c>
      <c r="G245">
        <f>EFL!A245</f>
        <v>0</v>
      </c>
      <c r="H245" t="str">
        <f t="shared" si="15"/>
        <v>EFL0</v>
      </c>
      <c r="I245" t="str">
        <f t="shared" si="16"/>
        <v>EFL00</v>
      </c>
      <c r="J245" t="str">
        <f t="shared" si="17"/>
        <v>EFL00</v>
      </c>
      <c r="K245">
        <f t="shared" si="18"/>
        <v>0</v>
      </c>
      <c r="L245">
        <f t="shared" si="19"/>
        <v>0</v>
      </c>
    </row>
    <row r="246" spans="1:12" x14ac:dyDescent="0.3">
      <c r="A246" t="str">
        <f>EFL!C246&amp;EFL!E246</f>
        <v/>
      </c>
      <c r="B246" t="str">
        <f>EFL!C246&amp;EFL!G246</f>
        <v/>
      </c>
      <c r="C246">
        <f>EFL!E246</f>
        <v>0</v>
      </c>
      <c r="D246">
        <f>EFL!G246</f>
        <v>0</v>
      </c>
      <c r="E246" s="1">
        <f>EFL!C246</f>
        <v>0</v>
      </c>
      <c r="F246" t="s">
        <v>1052</v>
      </c>
      <c r="G246">
        <f>EFL!A246</f>
        <v>0</v>
      </c>
      <c r="H246" t="str">
        <f t="shared" si="15"/>
        <v>EFL0</v>
      </c>
      <c r="I246" t="str">
        <f t="shared" si="16"/>
        <v>EFL00</v>
      </c>
      <c r="J246" t="str">
        <f t="shared" si="17"/>
        <v>EFL00</v>
      </c>
      <c r="K246">
        <f t="shared" si="18"/>
        <v>0</v>
      </c>
      <c r="L246">
        <f t="shared" si="19"/>
        <v>0</v>
      </c>
    </row>
    <row r="247" spans="1:12" x14ac:dyDescent="0.3">
      <c r="A247" t="str">
        <f>EFL!C247&amp;EFL!E247</f>
        <v/>
      </c>
      <c r="B247" t="str">
        <f>EFL!C247&amp;EFL!G247</f>
        <v/>
      </c>
      <c r="C247">
        <f>EFL!E247</f>
        <v>0</v>
      </c>
      <c r="D247">
        <f>EFL!G247</f>
        <v>0</v>
      </c>
      <c r="E247" s="1">
        <f>EFL!C247</f>
        <v>0</v>
      </c>
      <c r="F247" t="s">
        <v>1052</v>
      </c>
      <c r="G247">
        <f>EFL!A247</f>
        <v>0</v>
      </c>
      <c r="H247" t="str">
        <f t="shared" si="15"/>
        <v>EFL0</v>
      </c>
      <c r="I247" t="str">
        <f t="shared" si="16"/>
        <v>EFL00</v>
      </c>
      <c r="J247" t="str">
        <f t="shared" si="17"/>
        <v>EFL00</v>
      </c>
      <c r="K247">
        <f t="shared" si="18"/>
        <v>0</v>
      </c>
      <c r="L247">
        <f t="shared" si="19"/>
        <v>0</v>
      </c>
    </row>
    <row r="248" spans="1:12" x14ac:dyDescent="0.3">
      <c r="A248" t="str">
        <f>EFL!C248&amp;EFL!E248</f>
        <v/>
      </c>
      <c r="B248" t="str">
        <f>EFL!C248&amp;EFL!G248</f>
        <v/>
      </c>
      <c r="C248">
        <f>EFL!E248</f>
        <v>0</v>
      </c>
      <c r="D248">
        <f>EFL!G248</f>
        <v>0</v>
      </c>
      <c r="E248" s="1">
        <f>EFL!C248</f>
        <v>0</v>
      </c>
      <c r="F248" t="s">
        <v>1052</v>
      </c>
      <c r="G248">
        <f>EFL!A248</f>
        <v>0</v>
      </c>
      <c r="H248" t="str">
        <f t="shared" si="15"/>
        <v>EFL0</v>
      </c>
      <c r="I248" t="str">
        <f t="shared" si="16"/>
        <v>EFL00</v>
      </c>
      <c r="J248" t="str">
        <f t="shared" si="17"/>
        <v>EFL00</v>
      </c>
      <c r="K248">
        <f t="shared" si="18"/>
        <v>0</v>
      </c>
      <c r="L248">
        <f t="shared" si="19"/>
        <v>0</v>
      </c>
    </row>
    <row r="249" spans="1:12" x14ac:dyDescent="0.3">
      <c r="A249" t="str">
        <f>EFL!C249&amp;EFL!E249</f>
        <v/>
      </c>
      <c r="B249" t="str">
        <f>EFL!C249&amp;EFL!G249</f>
        <v/>
      </c>
      <c r="C249">
        <f>EFL!E249</f>
        <v>0</v>
      </c>
      <c r="D249">
        <f>EFL!G249</f>
        <v>0</v>
      </c>
      <c r="E249" s="1">
        <f>EFL!C249</f>
        <v>0</v>
      </c>
      <c r="F249" t="s">
        <v>1052</v>
      </c>
      <c r="G249">
        <f>EFL!A249</f>
        <v>0</v>
      </c>
      <c r="H249" t="str">
        <f t="shared" si="15"/>
        <v>EFL0</v>
      </c>
      <c r="I249" t="str">
        <f t="shared" si="16"/>
        <v>EFL00</v>
      </c>
      <c r="J249" t="str">
        <f t="shared" si="17"/>
        <v>EFL00</v>
      </c>
      <c r="K249">
        <f t="shared" si="18"/>
        <v>0</v>
      </c>
      <c r="L249">
        <f t="shared" si="19"/>
        <v>0</v>
      </c>
    </row>
    <row r="250" spans="1:12" x14ac:dyDescent="0.3">
      <c r="A250" t="str">
        <f>EFL!C250&amp;EFL!E250</f>
        <v/>
      </c>
      <c r="B250" t="str">
        <f>EFL!C250&amp;EFL!G250</f>
        <v/>
      </c>
      <c r="C250">
        <f>EFL!E250</f>
        <v>0</v>
      </c>
      <c r="D250">
        <f>EFL!G250</f>
        <v>0</v>
      </c>
      <c r="E250" s="1">
        <f>EFL!C250</f>
        <v>0</v>
      </c>
      <c r="F250" t="s">
        <v>1052</v>
      </c>
      <c r="G250">
        <f>EFL!A250</f>
        <v>0</v>
      </c>
      <c r="H250" t="str">
        <f t="shared" si="15"/>
        <v>EFL0</v>
      </c>
      <c r="I250" t="str">
        <f t="shared" si="16"/>
        <v>EFL00</v>
      </c>
      <c r="J250" t="str">
        <f t="shared" si="17"/>
        <v>EFL00</v>
      </c>
      <c r="K250">
        <f t="shared" si="18"/>
        <v>0</v>
      </c>
      <c r="L250">
        <f t="shared" si="19"/>
        <v>0</v>
      </c>
    </row>
    <row r="251" spans="1:12" x14ac:dyDescent="0.3">
      <c r="A251" t="str">
        <f>EFL!C251&amp;EFL!E251</f>
        <v/>
      </c>
      <c r="B251" t="str">
        <f>EFL!C251&amp;EFL!G251</f>
        <v/>
      </c>
      <c r="C251">
        <f>EFL!E251</f>
        <v>0</v>
      </c>
      <c r="D251">
        <f>EFL!G251</f>
        <v>0</v>
      </c>
      <c r="E251" s="1">
        <f>EFL!C251</f>
        <v>0</v>
      </c>
      <c r="F251" t="s">
        <v>1052</v>
      </c>
      <c r="G251">
        <f>EFL!A251</f>
        <v>0</v>
      </c>
      <c r="H251" t="str">
        <f t="shared" si="15"/>
        <v>EFL0</v>
      </c>
      <c r="I251" t="str">
        <f t="shared" si="16"/>
        <v>EFL00</v>
      </c>
      <c r="J251" t="str">
        <f t="shared" si="17"/>
        <v>EFL00</v>
      </c>
      <c r="K251">
        <f t="shared" si="18"/>
        <v>0</v>
      </c>
      <c r="L251">
        <f t="shared" si="19"/>
        <v>0</v>
      </c>
    </row>
    <row r="252" spans="1:12" x14ac:dyDescent="0.3">
      <c r="A252" t="str">
        <f>EFL!C252&amp;EFL!E252</f>
        <v/>
      </c>
      <c r="B252" t="str">
        <f>EFL!C252&amp;EFL!G252</f>
        <v/>
      </c>
      <c r="C252">
        <f>EFL!E252</f>
        <v>0</v>
      </c>
      <c r="D252">
        <f>EFL!G252</f>
        <v>0</v>
      </c>
      <c r="E252" s="1">
        <f>EFL!C252</f>
        <v>0</v>
      </c>
      <c r="F252" t="s">
        <v>1052</v>
      </c>
      <c r="G252">
        <f>EFL!A252</f>
        <v>0</v>
      </c>
      <c r="H252" t="str">
        <f t="shared" si="15"/>
        <v>EFL0</v>
      </c>
      <c r="I252" t="str">
        <f t="shared" si="16"/>
        <v>EFL00</v>
      </c>
      <c r="J252" t="str">
        <f t="shared" si="17"/>
        <v>EFL00</v>
      </c>
      <c r="K252">
        <f t="shared" si="18"/>
        <v>0</v>
      </c>
      <c r="L252">
        <f t="shared" si="19"/>
        <v>0</v>
      </c>
    </row>
    <row r="253" spans="1:12" x14ac:dyDescent="0.3">
      <c r="A253" t="str">
        <f>EFL!C253&amp;EFL!E253</f>
        <v/>
      </c>
      <c r="B253" t="str">
        <f>EFL!C253&amp;EFL!G253</f>
        <v/>
      </c>
      <c r="C253">
        <f>EFL!E253</f>
        <v>0</v>
      </c>
      <c r="D253">
        <f>EFL!G253</f>
        <v>0</v>
      </c>
      <c r="E253" s="1">
        <f>EFL!C253</f>
        <v>0</v>
      </c>
      <c r="F253" t="s">
        <v>1052</v>
      </c>
      <c r="G253">
        <f>EFL!A253</f>
        <v>0</v>
      </c>
      <c r="H253" t="str">
        <f t="shared" si="15"/>
        <v>EFL0</v>
      </c>
      <c r="I253" t="str">
        <f t="shared" si="16"/>
        <v>EFL00</v>
      </c>
      <c r="J253" t="str">
        <f t="shared" si="17"/>
        <v>EFL00</v>
      </c>
      <c r="K253">
        <f t="shared" si="18"/>
        <v>0</v>
      </c>
      <c r="L253">
        <f t="shared" si="19"/>
        <v>0</v>
      </c>
    </row>
    <row r="254" spans="1:12" x14ac:dyDescent="0.3">
      <c r="A254" t="str">
        <f>EFL!C254&amp;EFL!E254</f>
        <v/>
      </c>
      <c r="B254" t="str">
        <f>EFL!C254&amp;EFL!G254</f>
        <v/>
      </c>
      <c r="C254">
        <f>EFL!E254</f>
        <v>0</v>
      </c>
      <c r="D254">
        <f>EFL!G254</f>
        <v>0</v>
      </c>
      <c r="E254" s="1">
        <f>EFL!C254</f>
        <v>0</v>
      </c>
      <c r="F254" t="s">
        <v>1052</v>
      </c>
      <c r="G254">
        <f>EFL!A254</f>
        <v>0</v>
      </c>
      <c r="H254" t="str">
        <f t="shared" si="15"/>
        <v>EFL0</v>
      </c>
      <c r="I254" t="str">
        <f t="shared" si="16"/>
        <v>EFL00</v>
      </c>
      <c r="J254" t="str">
        <f t="shared" si="17"/>
        <v>EFL00</v>
      </c>
      <c r="K254">
        <f t="shared" si="18"/>
        <v>0</v>
      </c>
      <c r="L254">
        <f t="shared" si="19"/>
        <v>0</v>
      </c>
    </row>
    <row r="255" spans="1:12" x14ac:dyDescent="0.3">
      <c r="A255" t="str">
        <f>EFL!C255&amp;EFL!E255</f>
        <v/>
      </c>
      <c r="B255" t="str">
        <f>EFL!C255&amp;EFL!G255</f>
        <v/>
      </c>
      <c r="C255">
        <f>EFL!E255</f>
        <v>0</v>
      </c>
      <c r="D255">
        <f>EFL!G255</f>
        <v>0</v>
      </c>
      <c r="E255" s="1">
        <f>EFL!C255</f>
        <v>0</v>
      </c>
      <c r="F255" t="s">
        <v>1052</v>
      </c>
      <c r="G255">
        <f>EFL!A255</f>
        <v>0</v>
      </c>
      <c r="H255" t="str">
        <f t="shared" si="15"/>
        <v>EFL0</v>
      </c>
      <c r="I255" t="str">
        <f t="shared" si="16"/>
        <v>EFL00</v>
      </c>
      <c r="J255" t="str">
        <f t="shared" si="17"/>
        <v>EFL00</v>
      </c>
      <c r="K255">
        <f t="shared" si="18"/>
        <v>0</v>
      </c>
      <c r="L255">
        <f t="shared" si="19"/>
        <v>0</v>
      </c>
    </row>
    <row r="256" spans="1:12" x14ac:dyDescent="0.3">
      <c r="A256" t="str">
        <f>EFL!C256&amp;EFL!E256</f>
        <v/>
      </c>
      <c r="B256" t="str">
        <f>EFL!C256&amp;EFL!G256</f>
        <v/>
      </c>
      <c r="C256">
        <f>EFL!E256</f>
        <v>0</v>
      </c>
      <c r="D256">
        <f>EFL!G256</f>
        <v>0</v>
      </c>
      <c r="E256" s="1">
        <f>EFL!C256</f>
        <v>0</v>
      </c>
      <c r="F256" t="s">
        <v>1052</v>
      </c>
      <c r="G256">
        <f>EFL!A256</f>
        <v>0</v>
      </c>
      <c r="H256" t="str">
        <f t="shared" si="15"/>
        <v>EFL0</v>
      </c>
      <c r="I256" t="str">
        <f t="shared" si="16"/>
        <v>EFL00</v>
      </c>
      <c r="J256" t="str">
        <f t="shared" si="17"/>
        <v>EFL00</v>
      </c>
      <c r="K256">
        <f t="shared" si="18"/>
        <v>0</v>
      </c>
      <c r="L256">
        <f t="shared" si="19"/>
        <v>0</v>
      </c>
    </row>
    <row r="257" spans="1:12" x14ac:dyDescent="0.3">
      <c r="A257" t="str">
        <f>EFL!C257&amp;EFL!E257</f>
        <v/>
      </c>
      <c r="B257" t="str">
        <f>EFL!C257&amp;EFL!G257</f>
        <v/>
      </c>
      <c r="C257">
        <f>EFL!E257</f>
        <v>0</v>
      </c>
      <c r="D257">
        <f>EFL!G257</f>
        <v>0</v>
      </c>
      <c r="E257" s="1">
        <f>EFL!C257</f>
        <v>0</v>
      </c>
      <c r="F257" t="s">
        <v>1052</v>
      </c>
      <c r="G257">
        <f>EFL!A257</f>
        <v>0</v>
      </c>
      <c r="H257" t="str">
        <f t="shared" si="15"/>
        <v>EFL0</v>
      </c>
      <c r="I257" t="str">
        <f t="shared" si="16"/>
        <v>EFL00</v>
      </c>
      <c r="J257" t="str">
        <f t="shared" si="17"/>
        <v>EFL00</v>
      </c>
      <c r="K257">
        <f t="shared" si="18"/>
        <v>0</v>
      </c>
      <c r="L257">
        <f t="shared" si="19"/>
        <v>0</v>
      </c>
    </row>
    <row r="258" spans="1:12" x14ac:dyDescent="0.3">
      <c r="A258" t="str">
        <f>EFL!C258&amp;EFL!E258</f>
        <v/>
      </c>
      <c r="B258" t="str">
        <f>EFL!C258&amp;EFL!G258</f>
        <v/>
      </c>
      <c r="C258">
        <f>EFL!E258</f>
        <v>0</v>
      </c>
      <c r="D258">
        <f>EFL!G258</f>
        <v>0</v>
      </c>
      <c r="E258" s="1">
        <f>EFL!C258</f>
        <v>0</v>
      </c>
      <c r="F258" t="s">
        <v>1052</v>
      </c>
      <c r="G258">
        <f>EFL!A258</f>
        <v>0</v>
      </c>
      <c r="H258" t="str">
        <f t="shared" si="15"/>
        <v>EFL0</v>
      </c>
      <c r="I258" t="str">
        <f t="shared" si="16"/>
        <v>EFL00</v>
      </c>
      <c r="J258" t="str">
        <f t="shared" si="17"/>
        <v>EFL00</v>
      </c>
      <c r="K258">
        <f t="shared" si="18"/>
        <v>0</v>
      </c>
      <c r="L258">
        <f t="shared" si="19"/>
        <v>0</v>
      </c>
    </row>
    <row r="259" spans="1:12" x14ac:dyDescent="0.3">
      <c r="A259" t="str">
        <f>EFL!C259&amp;EFL!E259</f>
        <v/>
      </c>
      <c r="B259" t="str">
        <f>EFL!C259&amp;EFL!G259</f>
        <v/>
      </c>
      <c r="C259">
        <f>EFL!E259</f>
        <v>0</v>
      </c>
      <c r="D259">
        <f>EFL!G259</f>
        <v>0</v>
      </c>
      <c r="E259" s="1">
        <f>EFL!C259</f>
        <v>0</v>
      </c>
      <c r="F259" t="s">
        <v>1052</v>
      </c>
      <c r="G259">
        <f>EFL!A259</f>
        <v>0</v>
      </c>
      <c r="H259" t="str">
        <f t="shared" ref="H259:H280" si="20">F259&amp;G259</f>
        <v>EFL0</v>
      </c>
      <c r="I259" t="str">
        <f t="shared" ref="I259:I280" si="21">F259&amp;G259&amp;C259</f>
        <v>EFL00</v>
      </c>
      <c r="J259" t="str">
        <f t="shared" ref="J259:J280" si="22">F259&amp;G259&amp;D259</f>
        <v>EFL00</v>
      </c>
      <c r="K259">
        <f t="shared" ref="K259:K280" si="23">C259</f>
        <v>0</v>
      </c>
      <c r="L259">
        <f t="shared" ref="L259:L280" si="24">D259</f>
        <v>0</v>
      </c>
    </row>
    <row r="260" spans="1:12" x14ac:dyDescent="0.3">
      <c r="A260" t="str">
        <f>EFL!C260&amp;EFL!E260</f>
        <v/>
      </c>
      <c r="B260" t="str">
        <f>EFL!C260&amp;EFL!G260</f>
        <v/>
      </c>
      <c r="C260">
        <f>EFL!E260</f>
        <v>0</v>
      </c>
      <c r="D260">
        <f>EFL!G260</f>
        <v>0</v>
      </c>
      <c r="E260" s="1">
        <f>EFL!C260</f>
        <v>0</v>
      </c>
      <c r="F260" t="s">
        <v>1052</v>
      </c>
      <c r="G260">
        <f>EFL!A260</f>
        <v>0</v>
      </c>
      <c r="H260" t="str">
        <f t="shared" si="20"/>
        <v>EFL0</v>
      </c>
      <c r="I260" t="str">
        <f t="shared" si="21"/>
        <v>EFL00</v>
      </c>
      <c r="J260" t="str">
        <f t="shared" si="22"/>
        <v>EFL00</v>
      </c>
      <c r="K260">
        <f t="shared" si="23"/>
        <v>0</v>
      </c>
      <c r="L260">
        <f t="shared" si="24"/>
        <v>0</v>
      </c>
    </row>
    <row r="261" spans="1:12" x14ac:dyDescent="0.3">
      <c r="A261" t="str">
        <f>EFL!C261&amp;EFL!E261</f>
        <v/>
      </c>
      <c r="B261" t="str">
        <f>EFL!C261&amp;EFL!G261</f>
        <v/>
      </c>
      <c r="C261">
        <f>EFL!E261</f>
        <v>0</v>
      </c>
      <c r="D261">
        <f>EFL!G261</f>
        <v>0</v>
      </c>
      <c r="E261" s="1">
        <f>EFL!C261</f>
        <v>0</v>
      </c>
      <c r="F261" t="s">
        <v>1052</v>
      </c>
      <c r="G261">
        <f>EFL!A261</f>
        <v>0</v>
      </c>
      <c r="H261" t="str">
        <f t="shared" si="20"/>
        <v>EFL0</v>
      </c>
      <c r="I261" t="str">
        <f t="shared" si="21"/>
        <v>EFL00</v>
      </c>
      <c r="J261" t="str">
        <f t="shared" si="22"/>
        <v>EFL00</v>
      </c>
      <c r="K261">
        <f t="shared" si="23"/>
        <v>0</v>
      </c>
      <c r="L261">
        <f t="shared" si="24"/>
        <v>0</v>
      </c>
    </row>
    <row r="262" spans="1:12" x14ac:dyDescent="0.3">
      <c r="A262" t="str">
        <f>EFL!C262&amp;EFL!E262</f>
        <v/>
      </c>
      <c r="B262" t="str">
        <f>EFL!C262&amp;EFL!G262</f>
        <v/>
      </c>
      <c r="C262">
        <f>EFL!E262</f>
        <v>0</v>
      </c>
      <c r="D262">
        <f>EFL!G262</f>
        <v>0</v>
      </c>
      <c r="E262" s="1">
        <f>EFL!C262</f>
        <v>0</v>
      </c>
      <c r="F262" t="s">
        <v>1052</v>
      </c>
      <c r="G262">
        <f>EFL!A262</f>
        <v>0</v>
      </c>
      <c r="H262" t="str">
        <f t="shared" si="20"/>
        <v>EFL0</v>
      </c>
      <c r="I262" t="str">
        <f t="shared" si="21"/>
        <v>EFL00</v>
      </c>
      <c r="J262" t="str">
        <f t="shared" si="22"/>
        <v>EFL00</v>
      </c>
      <c r="K262">
        <f t="shared" si="23"/>
        <v>0</v>
      </c>
      <c r="L262">
        <f t="shared" si="24"/>
        <v>0</v>
      </c>
    </row>
    <row r="263" spans="1:12" x14ac:dyDescent="0.3">
      <c r="A263" t="str">
        <f>EFL!C263&amp;EFL!E263</f>
        <v/>
      </c>
      <c r="B263" t="str">
        <f>EFL!C263&amp;EFL!G263</f>
        <v/>
      </c>
      <c r="C263">
        <f>EFL!E263</f>
        <v>0</v>
      </c>
      <c r="D263">
        <f>EFL!G263</f>
        <v>0</v>
      </c>
      <c r="E263" s="1">
        <f>EFL!C263</f>
        <v>0</v>
      </c>
      <c r="F263" t="s">
        <v>1052</v>
      </c>
      <c r="G263">
        <f>EFL!A263</f>
        <v>0</v>
      </c>
      <c r="H263" t="str">
        <f t="shared" si="20"/>
        <v>EFL0</v>
      </c>
      <c r="I263" t="str">
        <f t="shared" si="21"/>
        <v>EFL00</v>
      </c>
      <c r="J263" t="str">
        <f t="shared" si="22"/>
        <v>EFL00</v>
      </c>
      <c r="K263">
        <f t="shared" si="23"/>
        <v>0</v>
      </c>
      <c r="L263">
        <f t="shared" si="24"/>
        <v>0</v>
      </c>
    </row>
    <row r="264" spans="1:12" x14ac:dyDescent="0.3">
      <c r="A264" t="str">
        <f>EFL!C264&amp;EFL!E264</f>
        <v/>
      </c>
      <c r="B264" t="str">
        <f>EFL!C264&amp;EFL!G264</f>
        <v/>
      </c>
      <c r="C264">
        <f>EFL!E264</f>
        <v>0</v>
      </c>
      <c r="D264">
        <f>EFL!G264</f>
        <v>0</v>
      </c>
      <c r="E264" s="1">
        <f>EFL!C264</f>
        <v>0</v>
      </c>
      <c r="F264" t="s">
        <v>1052</v>
      </c>
      <c r="G264">
        <f>EFL!A264</f>
        <v>0</v>
      </c>
      <c r="H264" t="str">
        <f t="shared" si="20"/>
        <v>EFL0</v>
      </c>
      <c r="I264" t="str">
        <f t="shared" si="21"/>
        <v>EFL00</v>
      </c>
      <c r="J264" t="str">
        <f t="shared" si="22"/>
        <v>EFL00</v>
      </c>
      <c r="K264">
        <f t="shared" si="23"/>
        <v>0</v>
      </c>
      <c r="L264">
        <f t="shared" si="24"/>
        <v>0</v>
      </c>
    </row>
    <row r="265" spans="1:12" x14ac:dyDescent="0.3">
      <c r="A265" t="str">
        <f>EFL!C265&amp;EFL!E265</f>
        <v/>
      </c>
      <c r="B265" t="str">
        <f>EFL!C265&amp;EFL!G265</f>
        <v/>
      </c>
      <c r="C265">
        <f>EFL!E265</f>
        <v>0</v>
      </c>
      <c r="D265">
        <f>EFL!G265</f>
        <v>0</v>
      </c>
      <c r="E265" s="1">
        <f>EFL!C265</f>
        <v>0</v>
      </c>
      <c r="F265" t="s">
        <v>1052</v>
      </c>
      <c r="G265">
        <f>EFL!A265</f>
        <v>0</v>
      </c>
      <c r="H265" t="str">
        <f t="shared" si="20"/>
        <v>EFL0</v>
      </c>
      <c r="I265" t="str">
        <f t="shared" si="21"/>
        <v>EFL00</v>
      </c>
      <c r="J265" t="str">
        <f t="shared" si="22"/>
        <v>EFL00</v>
      </c>
      <c r="K265">
        <f t="shared" si="23"/>
        <v>0</v>
      </c>
      <c r="L265">
        <f t="shared" si="24"/>
        <v>0</v>
      </c>
    </row>
    <row r="266" spans="1:12" x14ac:dyDescent="0.3">
      <c r="A266" t="str">
        <f>EFL!C266&amp;EFL!E266</f>
        <v/>
      </c>
      <c r="B266" t="str">
        <f>EFL!C266&amp;EFL!G266</f>
        <v/>
      </c>
      <c r="C266">
        <f>EFL!E266</f>
        <v>0</v>
      </c>
      <c r="D266">
        <f>EFL!G266</f>
        <v>0</v>
      </c>
      <c r="E266" s="1">
        <f>EFL!C266</f>
        <v>0</v>
      </c>
      <c r="F266" t="s">
        <v>1052</v>
      </c>
      <c r="G266">
        <f>EFL!A266</f>
        <v>0</v>
      </c>
      <c r="H266" t="str">
        <f t="shared" si="20"/>
        <v>EFL0</v>
      </c>
      <c r="I266" t="str">
        <f t="shared" si="21"/>
        <v>EFL00</v>
      </c>
      <c r="J266" t="str">
        <f t="shared" si="22"/>
        <v>EFL00</v>
      </c>
      <c r="K266">
        <f t="shared" si="23"/>
        <v>0</v>
      </c>
      <c r="L266">
        <f t="shared" si="24"/>
        <v>0</v>
      </c>
    </row>
    <row r="267" spans="1:12" x14ac:dyDescent="0.3">
      <c r="A267" t="str">
        <f>EFL!C267&amp;EFL!E267</f>
        <v/>
      </c>
      <c r="B267" t="str">
        <f>EFL!C267&amp;EFL!G267</f>
        <v/>
      </c>
      <c r="C267">
        <f>EFL!E267</f>
        <v>0</v>
      </c>
      <c r="D267">
        <f>EFL!G267</f>
        <v>0</v>
      </c>
      <c r="E267" s="1">
        <f>EFL!C267</f>
        <v>0</v>
      </c>
      <c r="F267" t="s">
        <v>1052</v>
      </c>
      <c r="G267">
        <f>EFL!A267</f>
        <v>0</v>
      </c>
      <c r="H267" t="str">
        <f t="shared" si="20"/>
        <v>EFL0</v>
      </c>
      <c r="I267" t="str">
        <f t="shared" si="21"/>
        <v>EFL00</v>
      </c>
      <c r="J267" t="str">
        <f t="shared" si="22"/>
        <v>EFL00</v>
      </c>
      <c r="K267">
        <f t="shared" si="23"/>
        <v>0</v>
      </c>
      <c r="L267">
        <f t="shared" si="24"/>
        <v>0</v>
      </c>
    </row>
    <row r="268" spans="1:12" x14ac:dyDescent="0.3">
      <c r="A268" t="str">
        <f>EFL!C268&amp;EFL!E268</f>
        <v/>
      </c>
      <c r="B268" t="str">
        <f>EFL!C268&amp;EFL!G268</f>
        <v/>
      </c>
      <c r="C268">
        <f>EFL!E268</f>
        <v>0</v>
      </c>
      <c r="D268">
        <f>EFL!G268</f>
        <v>0</v>
      </c>
      <c r="E268" s="1">
        <f>EFL!C268</f>
        <v>0</v>
      </c>
      <c r="F268" t="s">
        <v>1052</v>
      </c>
      <c r="G268">
        <f>EFL!A268</f>
        <v>0</v>
      </c>
      <c r="H268" t="str">
        <f t="shared" si="20"/>
        <v>EFL0</v>
      </c>
      <c r="I268" t="str">
        <f t="shared" si="21"/>
        <v>EFL00</v>
      </c>
      <c r="J268" t="str">
        <f t="shared" si="22"/>
        <v>EFL00</v>
      </c>
      <c r="K268">
        <f t="shared" si="23"/>
        <v>0</v>
      </c>
      <c r="L268">
        <f t="shared" si="24"/>
        <v>0</v>
      </c>
    </row>
    <row r="269" spans="1:12" x14ac:dyDescent="0.3">
      <c r="A269" t="str">
        <f>EFL!C269&amp;EFL!E269</f>
        <v/>
      </c>
      <c r="B269" t="str">
        <f>EFL!C269&amp;EFL!G269</f>
        <v/>
      </c>
      <c r="C269">
        <f>EFL!E269</f>
        <v>0</v>
      </c>
      <c r="D269">
        <f>EFL!G269</f>
        <v>0</v>
      </c>
      <c r="E269" s="1">
        <f>EFL!C269</f>
        <v>0</v>
      </c>
      <c r="F269" t="s">
        <v>1052</v>
      </c>
      <c r="G269">
        <f>EFL!A269</f>
        <v>0</v>
      </c>
      <c r="H269" t="str">
        <f t="shared" si="20"/>
        <v>EFL0</v>
      </c>
      <c r="I269" t="str">
        <f t="shared" si="21"/>
        <v>EFL00</v>
      </c>
      <c r="J269" t="str">
        <f t="shared" si="22"/>
        <v>EFL00</v>
      </c>
      <c r="K269">
        <f t="shared" si="23"/>
        <v>0</v>
      </c>
      <c r="L269">
        <f t="shared" si="24"/>
        <v>0</v>
      </c>
    </row>
    <row r="270" spans="1:12" x14ac:dyDescent="0.3">
      <c r="A270" t="str">
        <f>EFL!C270&amp;EFL!E270</f>
        <v/>
      </c>
      <c r="B270" t="str">
        <f>EFL!C270&amp;EFL!G270</f>
        <v/>
      </c>
      <c r="C270">
        <f>EFL!E270</f>
        <v>0</v>
      </c>
      <c r="D270">
        <f>EFL!G270</f>
        <v>0</v>
      </c>
      <c r="E270" s="1">
        <f>EFL!C270</f>
        <v>0</v>
      </c>
      <c r="F270" t="s">
        <v>1052</v>
      </c>
      <c r="G270">
        <f>EFL!A270</f>
        <v>0</v>
      </c>
      <c r="H270" t="str">
        <f t="shared" si="20"/>
        <v>EFL0</v>
      </c>
      <c r="I270" t="str">
        <f t="shared" si="21"/>
        <v>EFL00</v>
      </c>
      <c r="J270" t="str">
        <f t="shared" si="22"/>
        <v>EFL00</v>
      </c>
      <c r="K270">
        <f t="shared" si="23"/>
        <v>0</v>
      </c>
      <c r="L270">
        <f t="shared" si="24"/>
        <v>0</v>
      </c>
    </row>
    <row r="271" spans="1:12" x14ac:dyDescent="0.3">
      <c r="A271" t="str">
        <f>EFL!C271&amp;EFL!E271</f>
        <v/>
      </c>
      <c r="B271" t="str">
        <f>EFL!C271&amp;EFL!G271</f>
        <v/>
      </c>
      <c r="C271">
        <f>EFL!E271</f>
        <v>0</v>
      </c>
      <c r="D271">
        <f>EFL!G271</f>
        <v>0</v>
      </c>
      <c r="E271" s="1">
        <f>EFL!C271</f>
        <v>0</v>
      </c>
      <c r="F271" t="s">
        <v>1052</v>
      </c>
      <c r="G271">
        <f>EFL!A271</f>
        <v>0</v>
      </c>
      <c r="H271" t="str">
        <f t="shared" si="20"/>
        <v>EFL0</v>
      </c>
      <c r="I271" t="str">
        <f t="shared" si="21"/>
        <v>EFL00</v>
      </c>
      <c r="J271" t="str">
        <f t="shared" si="22"/>
        <v>EFL00</v>
      </c>
      <c r="K271">
        <f t="shared" si="23"/>
        <v>0</v>
      </c>
      <c r="L271">
        <f t="shared" si="24"/>
        <v>0</v>
      </c>
    </row>
    <row r="272" spans="1:12" x14ac:dyDescent="0.3">
      <c r="A272" t="str">
        <f>EFL!C272&amp;EFL!E272</f>
        <v/>
      </c>
      <c r="B272" t="str">
        <f>EFL!C272&amp;EFL!G272</f>
        <v/>
      </c>
      <c r="C272">
        <f>EFL!E272</f>
        <v>0</v>
      </c>
      <c r="D272">
        <f>EFL!G272</f>
        <v>0</v>
      </c>
      <c r="E272" s="1">
        <f>EFL!C272</f>
        <v>0</v>
      </c>
      <c r="F272" t="s">
        <v>1052</v>
      </c>
      <c r="G272">
        <f>EFL!A272</f>
        <v>0</v>
      </c>
      <c r="H272" t="str">
        <f t="shared" si="20"/>
        <v>EFL0</v>
      </c>
      <c r="I272" t="str">
        <f t="shared" si="21"/>
        <v>EFL00</v>
      </c>
      <c r="J272" t="str">
        <f t="shared" si="22"/>
        <v>EFL00</v>
      </c>
      <c r="K272">
        <f t="shared" si="23"/>
        <v>0</v>
      </c>
      <c r="L272">
        <f t="shared" si="24"/>
        <v>0</v>
      </c>
    </row>
    <row r="273" spans="1:12" x14ac:dyDescent="0.3">
      <c r="A273" t="str">
        <f>EFL!C273&amp;EFL!E273</f>
        <v/>
      </c>
      <c r="B273" t="str">
        <f>EFL!C273&amp;EFL!G273</f>
        <v/>
      </c>
      <c r="C273">
        <f>EFL!E273</f>
        <v>0</v>
      </c>
      <c r="D273">
        <f>EFL!G273</f>
        <v>0</v>
      </c>
      <c r="E273" s="1">
        <f>EFL!C273</f>
        <v>0</v>
      </c>
      <c r="F273" t="s">
        <v>1052</v>
      </c>
      <c r="G273">
        <f>EFL!A273</f>
        <v>0</v>
      </c>
      <c r="H273" t="str">
        <f t="shared" si="20"/>
        <v>EFL0</v>
      </c>
      <c r="I273" t="str">
        <f t="shared" si="21"/>
        <v>EFL00</v>
      </c>
      <c r="J273" t="str">
        <f t="shared" si="22"/>
        <v>EFL00</v>
      </c>
      <c r="K273">
        <f t="shared" si="23"/>
        <v>0</v>
      </c>
      <c r="L273">
        <f t="shared" si="24"/>
        <v>0</v>
      </c>
    </row>
    <row r="274" spans="1:12" x14ac:dyDescent="0.3">
      <c r="A274" t="str">
        <f>EFL!C274&amp;EFL!E274</f>
        <v/>
      </c>
      <c r="B274" t="str">
        <f>EFL!C274&amp;EFL!G274</f>
        <v/>
      </c>
      <c r="C274">
        <f>EFL!E274</f>
        <v>0</v>
      </c>
      <c r="D274">
        <f>EFL!G274</f>
        <v>0</v>
      </c>
      <c r="E274" s="1">
        <f>EFL!C274</f>
        <v>0</v>
      </c>
      <c r="F274" t="s">
        <v>1052</v>
      </c>
      <c r="G274">
        <f>EFL!A274</f>
        <v>0</v>
      </c>
      <c r="H274" t="str">
        <f t="shared" si="20"/>
        <v>EFL0</v>
      </c>
      <c r="I274" t="str">
        <f t="shared" si="21"/>
        <v>EFL00</v>
      </c>
      <c r="J274" t="str">
        <f t="shared" si="22"/>
        <v>EFL00</v>
      </c>
      <c r="K274">
        <f t="shared" si="23"/>
        <v>0</v>
      </c>
      <c r="L274">
        <f t="shared" si="24"/>
        <v>0</v>
      </c>
    </row>
    <row r="275" spans="1:12" x14ac:dyDescent="0.3">
      <c r="A275" t="str">
        <f>EFL!C275&amp;EFL!E275</f>
        <v/>
      </c>
      <c r="B275" t="str">
        <f>EFL!C275&amp;EFL!G275</f>
        <v/>
      </c>
      <c r="C275">
        <f>EFL!E275</f>
        <v>0</v>
      </c>
      <c r="D275">
        <f>EFL!G275</f>
        <v>0</v>
      </c>
      <c r="E275" s="1">
        <f>EFL!C275</f>
        <v>0</v>
      </c>
      <c r="F275" t="s">
        <v>1052</v>
      </c>
      <c r="G275">
        <f>EFL!A275</f>
        <v>0</v>
      </c>
      <c r="H275" t="str">
        <f t="shared" si="20"/>
        <v>EFL0</v>
      </c>
      <c r="I275" t="str">
        <f t="shared" si="21"/>
        <v>EFL00</v>
      </c>
      <c r="J275" t="str">
        <f t="shared" si="22"/>
        <v>EFL00</v>
      </c>
      <c r="K275">
        <f t="shared" si="23"/>
        <v>0</v>
      </c>
      <c r="L275">
        <f t="shared" si="24"/>
        <v>0</v>
      </c>
    </row>
    <row r="276" spans="1:12" x14ac:dyDescent="0.3">
      <c r="A276" t="str">
        <f>EFL!C276&amp;EFL!E276</f>
        <v/>
      </c>
      <c r="B276" t="str">
        <f>EFL!C276&amp;EFL!G276</f>
        <v/>
      </c>
      <c r="C276">
        <f>EFL!E276</f>
        <v>0</v>
      </c>
      <c r="D276">
        <f>EFL!G276</f>
        <v>0</v>
      </c>
      <c r="E276" s="1">
        <f>EFL!C276</f>
        <v>0</v>
      </c>
      <c r="F276" t="s">
        <v>1052</v>
      </c>
      <c r="G276">
        <f>EFL!A276</f>
        <v>0</v>
      </c>
      <c r="H276" t="str">
        <f t="shared" si="20"/>
        <v>EFL0</v>
      </c>
      <c r="I276" t="str">
        <f t="shared" si="21"/>
        <v>EFL00</v>
      </c>
      <c r="J276" t="str">
        <f t="shared" si="22"/>
        <v>EFL00</v>
      </c>
      <c r="K276">
        <f t="shared" si="23"/>
        <v>0</v>
      </c>
      <c r="L276">
        <f t="shared" si="24"/>
        <v>0</v>
      </c>
    </row>
    <row r="277" spans="1:12" x14ac:dyDescent="0.3">
      <c r="A277" t="str">
        <f>EFL!C277&amp;EFL!E277</f>
        <v/>
      </c>
      <c r="B277" t="str">
        <f>EFL!C277&amp;EFL!G277</f>
        <v/>
      </c>
      <c r="C277">
        <f>EFL!E277</f>
        <v>0</v>
      </c>
      <c r="D277">
        <f>EFL!G277</f>
        <v>0</v>
      </c>
      <c r="E277" s="1">
        <f>EFL!C277</f>
        <v>0</v>
      </c>
      <c r="F277" t="s">
        <v>1052</v>
      </c>
      <c r="G277">
        <f>EFL!A277</f>
        <v>0</v>
      </c>
      <c r="H277" t="str">
        <f t="shared" si="20"/>
        <v>EFL0</v>
      </c>
      <c r="I277" t="str">
        <f t="shared" si="21"/>
        <v>EFL00</v>
      </c>
      <c r="J277" t="str">
        <f t="shared" si="22"/>
        <v>EFL00</v>
      </c>
      <c r="K277">
        <f t="shared" si="23"/>
        <v>0</v>
      </c>
      <c r="L277">
        <f t="shared" si="24"/>
        <v>0</v>
      </c>
    </row>
    <row r="278" spans="1:12" x14ac:dyDescent="0.3">
      <c r="A278" t="str">
        <f>EFL!C278&amp;EFL!E278</f>
        <v/>
      </c>
      <c r="B278" t="str">
        <f>EFL!C278&amp;EFL!G278</f>
        <v/>
      </c>
      <c r="C278">
        <f>EFL!E278</f>
        <v>0</v>
      </c>
      <c r="D278">
        <f>EFL!G278</f>
        <v>0</v>
      </c>
      <c r="E278" s="1">
        <f>EFL!C278</f>
        <v>0</v>
      </c>
      <c r="F278" t="s">
        <v>1052</v>
      </c>
      <c r="G278">
        <f>EFL!A278</f>
        <v>0</v>
      </c>
      <c r="H278" t="str">
        <f t="shared" si="20"/>
        <v>EFL0</v>
      </c>
      <c r="I278" t="str">
        <f t="shared" si="21"/>
        <v>EFL00</v>
      </c>
      <c r="J278" t="str">
        <f t="shared" si="22"/>
        <v>EFL00</v>
      </c>
      <c r="K278">
        <f t="shared" si="23"/>
        <v>0</v>
      </c>
      <c r="L278">
        <f t="shared" si="24"/>
        <v>0</v>
      </c>
    </row>
    <row r="279" spans="1:12" x14ac:dyDescent="0.3">
      <c r="A279" t="str">
        <f>EFL!C279&amp;EFL!E279</f>
        <v/>
      </c>
      <c r="B279" t="str">
        <f>EFL!C279&amp;EFL!G279</f>
        <v/>
      </c>
      <c r="C279">
        <f>EFL!E279</f>
        <v>0</v>
      </c>
      <c r="D279">
        <f>EFL!G279</f>
        <v>0</v>
      </c>
      <c r="E279" s="1">
        <f>EFL!C279</f>
        <v>0</v>
      </c>
      <c r="F279" t="s">
        <v>1052</v>
      </c>
      <c r="G279">
        <f>EFL!A279</f>
        <v>0</v>
      </c>
      <c r="H279" t="str">
        <f t="shared" si="20"/>
        <v>EFL0</v>
      </c>
      <c r="I279" t="str">
        <f t="shared" si="21"/>
        <v>EFL00</v>
      </c>
      <c r="J279" t="str">
        <f t="shared" si="22"/>
        <v>EFL00</v>
      </c>
      <c r="K279">
        <f t="shared" si="23"/>
        <v>0</v>
      </c>
      <c r="L279">
        <f t="shared" si="24"/>
        <v>0</v>
      </c>
    </row>
    <row r="280" spans="1:12" x14ac:dyDescent="0.3">
      <c r="A280" t="str">
        <f>EFL!C280&amp;EFL!E280</f>
        <v/>
      </c>
      <c r="B280" t="str">
        <f>EFL!C280&amp;EFL!G280</f>
        <v/>
      </c>
      <c r="C280">
        <f>EFL!E280</f>
        <v>0</v>
      </c>
      <c r="D280">
        <f>EFL!G280</f>
        <v>0</v>
      </c>
      <c r="E280" s="1">
        <f>EFL!C280</f>
        <v>0</v>
      </c>
      <c r="F280" t="s">
        <v>1052</v>
      </c>
      <c r="G280">
        <f>EFL!A280</f>
        <v>0</v>
      </c>
      <c r="H280" t="str">
        <f t="shared" si="20"/>
        <v>EFL0</v>
      </c>
      <c r="I280" t="str">
        <f t="shared" si="21"/>
        <v>EFL00</v>
      </c>
      <c r="J280" t="str">
        <f t="shared" si="22"/>
        <v>EFL00</v>
      </c>
      <c r="K280">
        <f t="shared" si="23"/>
        <v>0</v>
      </c>
      <c r="L280">
        <f t="shared" si="2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5A53-771C-4DBE-BBBB-AECD091A2C18}">
  <sheetPr codeName="Sheet15"/>
  <dimension ref="A1:O174"/>
  <sheetViews>
    <sheetView topLeftCell="A97" workbookViewId="0">
      <selection sqref="A1:A131"/>
    </sheetView>
  </sheetViews>
  <sheetFormatPr defaultRowHeight="16.5" x14ac:dyDescent="0.3"/>
  <cols>
    <col min="1" max="1" width="20.875" customWidth="1"/>
    <col min="3" max="3" width="10.625" customWidth="1"/>
    <col min="4" max="4" width="17.25" customWidth="1"/>
    <col min="6" max="6" width="22.25" customWidth="1"/>
    <col min="10" max="10" width="21" customWidth="1"/>
  </cols>
  <sheetData>
    <row r="1" spans="1:15" x14ac:dyDescent="0.3">
      <c r="A1" s="2" t="s">
        <v>139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25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 s="2" t="s">
        <v>625</v>
      </c>
      <c r="B2">
        <v>1</v>
      </c>
      <c r="C2" t="s">
        <v>110</v>
      </c>
      <c r="D2" s="1">
        <v>44810</v>
      </c>
      <c r="E2" t="s">
        <v>626</v>
      </c>
      <c r="F2" t="s">
        <v>627</v>
      </c>
      <c r="G2">
        <v>0.6</v>
      </c>
      <c r="H2" t="s">
        <v>98</v>
      </c>
      <c r="I2">
        <v>0.9</v>
      </c>
      <c r="J2" t="s">
        <v>628</v>
      </c>
      <c r="K2">
        <v>20607</v>
      </c>
      <c r="L2" t="s">
        <v>629</v>
      </c>
      <c r="M2" t="s">
        <v>630</v>
      </c>
      <c r="N2" t="s">
        <v>31</v>
      </c>
    </row>
    <row r="3" spans="1:15" x14ac:dyDescent="0.3">
      <c r="A3" s="2" t="s">
        <v>625</v>
      </c>
      <c r="B3">
        <v>1</v>
      </c>
      <c r="C3" t="s">
        <v>110</v>
      </c>
      <c r="D3" s="1">
        <v>44810</v>
      </c>
      <c r="E3" t="s">
        <v>626</v>
      </c>
      <c r="F3" t="s">
        <v>631</v>
      </c>
      <c r="G3">
        <v>2.2999999999999998</v>
      </c>
      <c r="H3" t="s">
        <v>108</v>
      </c>
      <c r="I3">
        <v>0.5</v>
      </c>
      <c r="J3" t="s">
        <v>632</v>
      </c>
      <c r="K3">
        <v>70700</v>
      </c>
      <c r="L3" t="s">
        <v>633</v>
      </c>
      <c r="M3" t="s">
        <v>634</v>
      </c>
      <c r="N3" t="s">
        <v>31</v>
      </c>
    </row>
    <row r="4" spans="1:15" x14ac:dyDescent="0.3">
      <c r="A4" s="2" t="s">
        <v>625</v>
      </c>
      <c r="B4">
        <v>1</v>
      </c>
      <c r="C4" t="s">
        <v>110</v>
      </c>
      <c r="D4" s="1">
        <v>44810</v>
      </c>
      <c r="E4" s="3">
        <v>0.83333333333333337</v>
      </c>
      <c r="F4" t="s">
        <v>635</v>
      </c>
      <c r="G4">
        <v>1.4</v>
      </c>
      <c r="H4" t="s">
        <v>107</v>
      </c>
      <c r="I4">
        <v>1.9</v>
      </c>
      <c r="J4" t="s">
        <v>636</v>
      </c>
      <c r="K4">
        <v>57057</v>
      </c>
      <c r="L4" t="s">
        <v>637</v>
      </c>
      <c r="M4" t="s">
        <v>638</v>
      </c>
      <c r="N4" t="s">
        <v>31</v>
      </c>
    </row>
    <row r="5" spans="1:15" x14ac:dyDescent="0.3">
      <c r="A5" s="2" t="s">
        <v>625</v>
      </c>
      <c r="B5">
        <v>1</v>
      </c>
      <c r="C5" t="s">
        <v>110</v>
      </c>
      <c r="D5" s="1">
        <v>44810</v>
      </c>
      <c r="E5" s="3">
        <v>0.83333333333333337</v>
      </c>
      <c r="F5" t="s">
        <v>639</v>
      </c>
      <c r="G5">
        <v>1.1000000000000001</v>
      </c>
      <c r="H5" t="s">
        <v>51</v>
      </c>
      <c r="I5">
        <v>0.2</v>
      </c>
      <c r="J5" t="s">
        <v>640</v>
      </c>
      <c r="K5">
        <v>55130</v>
      </c>
      <c r="L5" t="s">
        <v>641</v>
      </c>
      <c r="M5" t="s">
        <v>642</v>
      </c>
      <c r="N5" t="s">
        <v>31</v>
      </c>
    </row>
    <row r="6" spans="1:15" x14ac:dyDescent="0.3">
      <c r="A6" s="2" t="s">
        <v>625</v>
      </c>
      <c r="B6">
        <v>1</v>
      </c>
      <c r="C6" t="s">
        <v>110</v>
      </c>
      <c r="D6" s="1">
        <v>44810</v>
      </c>
      <c r="E6" t="s">
        <v>643</v>
      </c>
      <c r="F6" t="s">
        <v>644</v>
      </c>
      <c r="G6">
        <v>1.3</v>
      </c>
      <c r="H6" t="s">
        <v>102</v>
      </c>
      <c r="I6">
        <v>0.9</v>
      </c>
      <c r="J6" t="s">
        <v>645</v>
      </c>
      <c r="K6">
        <v>29520</v>
      </c>
      <c r="L6" t="s">
        <v>646</v>
      </c>
      <c r="M6" t="s">
        <v>647</v>
      </c>
      <c r="N6" t="s">
        <v>31</v>
      </c>
    </row>
    <row r="7" spans="1:15" x14ac:dyDescent="0.3">
      <c r="A7" s="2" t="s">
        <v>625</v>
      </c>
      <c r="B7">
        <v>1</v>
      </c>
      <c r="C7" t="s">
        <v>110</v>
      </c>
      <c r="D7" s="1">
        <v>44810</v>
      </c>
      <c r="E7" t="s">
        <v>643</v>
      </c>
      <c r="F7" t="s">
        <v>648</v>
      </c>
      <c r="G7">
        <v>0.3</v>
      </c>
      <c r="H7" t="s">
        <v>120</v>
      </c>
      <c r="I7">
        <v>3.6</v>
      </c>
      <c r="J7" t="s">
        <v>649</v>
      </c>
      <c r="K7">
        <v>38764</v>
      </c>
      <c r="L7" t="s">
        <v>650</v>
      </c>
      <c r="M7" t="s">
        <v>651</v>
      </c>
      <c r="N7" t="s">
        <v>31</v>
      </c>
    </row>
    <row r="8" spans="1:15" x14ac:dyDescent="0.3">
      <c r="A8" s="2" t="s">
        <v>625</v>
      </c>
      <c r="B8">
        <v>1</v>
      </c>
      <c r="C8" t="s">
        <v>110</v>
      </c>
      <c r="D8" s="1">
        <v>44810</v>
      </c>
      <c r="E8" t="s">
        <v>643</v>
      </c>
      <c r="F8" t="s">
        <v>652</v>
      </c>
      <c r="G8">
        <v>1.4</v>
      </c>
      <c r="H8" t="s">
        <v>118</v>
      </c>
      <c r="I8">
        <v>0.9</v>
      </c>
      <c r="J8" t="s">
        <v>653</v>
      </c>
      <c r="K8">
        <v>41591</v>
      </c>
      <c r="L8" t="s">
        <v>646</v>
      </c>
      <c r="M8" t="s">
        <v>654</v>
      </c>
      <c r="N8" t="s">
        <v>31</v>
      </c>
    </row>
    <row r="9" spans="1:15" x14ac:dyDescent="0.3">
      <c r="A9" s="2" t="s">
        <v>625</v>
      </c>
      <c r="B9">
        <v>1</v>
      </c>
      <c r="C9" t="s">
        <v>110</v>
      </c>
      <c r="D9" s="1">
        <v>44810</v>
      </c>
      <c r="E9" t="s">
        <v>643</v>
      </c>
      <c r="F9" t="s">
        <v>655</v>
      </c>
      <c r="G9">
        <v>1.7</v>
      </c>
      <c r="H9" t="s">
        <v>56</v>
      </c>
      <c r="I9">
        <v>1</v>
      </c>
      <c r="J9" t="s">
        <v>656</v>
      </c>
      <c r="K9">
        <v>47415</v>
      </c>
      <c r="L9" t="s">
        <v>657</v>
      </c>
      <c r="M9" t="s">
        <v>38</v>
      </c>
      <c r="N9" t="s">
        <v>31</v>
      </c>
    </row>
    <row r="10" spans="1:15" x14ac:dyDescent="0.3">
      <c r="A10" s="2" t="s">
        <v>625</v>
      </c>
      <c r="B10">
        <v>1</v>
      </c>
      <c r="C10" t="s">
        <v>112</v>
      </c>
      <c r="D10" s="1">
        <v>44811</v>
      </c>
      <c r="E10" t="s">
        <v>626</v>
      </c>
      <c r="F10" t="s">
        <v>658</v>
      </c>
      <c r="G10">
        <v>2.1</v>
      </c>
      <c r="H10" t="s">
        <v>83</v>
      </c>
      <c r="I10">
        <v>0.1</v>
      </c>
      <c r="J10" t="s">
        <v>659</v>
      </c>
      <c r="K10">
        <v>52862</v>
      </c>
      <c r="L10" t="s">
        <v>660</v>
      </c>
      <c r="M10" t="s">
        <v>661</v>
      </c>
      <c r="N10" t="s">
        <v>31</v>
      </c>
    </row>
    <row r="11" spans="1:15" x14ac:dyDescent="0.3">
      <c r="A11" s="2" t="s">
        <v>625</v>
      </c>
      <c r="B11">
        <v>1</v>
      </c>
      <c r="C11" t="s">
        <v>112</v>
      </c>
      <c r="D11" s="1">
        <v>44811</v>
      </c>
      <c r="E11" t="s">
        <v>626</v>
      </c>
      <c r="F11" t="s">
        <v>662</v>
      </c>
      <c r="G11">
        <v>0.8</v>
      </c>
      <c r="H11" t="s">
        <v>107</v>
      </c>
      <c r="I11">
        <v>0.9</v>
      </c>
      <c r="J11" t="s">
        <v>663</v>
      </c>
      <c r="K11">
        <v>50500</v>
      </c>
      <c r="L11" t="s">
        <v>664</v>
      </c>
      <c r="M11" t="s">
        <v>665</v>
      </c>
      <c r="N11" t="s">
        <v>31</v>
      </c>
    </row>
    <row r="12" spans="1:15" x14ac:dyDescent="0.3">
      <c r="A12" s="2" t="s">
        <v>625</v>
      </c>
      <c r="B12">
        <v>1</v>
      </c>
      <c r="C12" t="s">
        <v>112</v>
      </c>
      <c r="D12" s="1">
        <v>44811</v>
      </c>
      <c r="E12" s="3">
        <v>0.83333333333333337</v>
      </c>
      <c r="F12" t="s">
        <v>666</v>
      </c>
      <c r="G12">
        <v>1.5</v>
      </c>
      <c r="H12" t="s">
        <v>51</v>
      </c>
      <c r="I12">
        <v>0.4</v>
      </c>
      <c r="J12" t="s">
        <v>667</v>
      </c>
      <c r="K12">
        <v>57367</v>
      </c>
      <c r="L12" t="s">
        <v>48</v>
      </c>
      <c r="M12" t="s">
        <v>668</v>
      </c>
      <c r="N12" t="s">
        <v>31</v>
      </c>
    </row>
    <row r="13" spans="1:15" x14ac:dyDescent="0.3">
      <c r="A13" s="2" t="s">
        <v>625</v>
      </c>
      <c r="B13">
        <v>1</v>
      </c>
      <c r="C13" t="s">
        <v>112</v>
      </c>
      <c r="D13" s="1">
        <v>44811</v>
      </c>
      <c r="E13" t="s">
        <v>643</v>
      </c>
      <c r="F13" t="s">
        <v>669</v>
      </c>
      <c r="G13">
        <v>4</v>
      </c>
      <c r="H13" t="s">
        <v>46</v>
      </c>
      <c r="I13">
        <v>1</v>
      </c>
      <c r="J13" t="s">
        <v>670</v>
      </c>
      <c r="K13">
        <v>51793</v>
      </c>
      <c r="L13" t="s">
        <v>671</v>
      </c>
      <c r="M13" t="s">
        <v>672</v>
      </c>
      <c r="N13" t="s">
        <v>31</v>
      </c>
    </row>
    <row r="14" spans="1:15" x14ac:dyDescent="0.3">
      <c r="A14" s="2" t="s">
        <v>625</v>
      </c>
      <c r="B14">
        <v>1</v>
      </c>
      <c r="C14" t="s">
        <v>112</v>
      </c>
      <c r="D14" s="1">
        <v>44811</v>
      </c>
      <c r="E14" t="s">
        <v>643</v>
      </c>
      <c r="F14" t="s">
        <v>673</v>
      </c>
      <c r="G14">
        <v>0.8</v>
      </c>
      <c r="H14" t="s">
        <v>56</v>
      </c>
      <c r="I14">
        <v>2</v>
      </c>
      <c r="J14" t="s">
        <v>674</v>
      </c>
      <c r="K14">
        <v>51777</v>
      </c>
      <c r="L14" t="s">
        <v>675</v>
      </c>
      <c r="M14" t="s">
        <v>676</v>
      </c>
      <c r="N14" t="s">
        <v>31</v>
      </c>
    </row>
    <row r="15" spans="1:15" x14ac:dyDescent="0.3">
      <c r="A15" s="2" t="s">
        <v>625</v>
      </c>
      <c r="B15">
        <v>1</v>
      </c>
      <c r="C15" t="s">
        <v>112</v>
      </c>
      <c r="D15" s="1">
        <v>44811</v>
      </c>
      <c r="E15" t="s">
        <v>643</v>
      </c>
      <c r="F15" t="s">
        <v>677</v>
      </c>
      <c r="G15">
        <v>2.2999999999999998</v>
      </c>
      <c r="H15" t="s">
        <v>119</v>
      </c>
      <c r="I15">
        <v>0.8</v>
      </c>
      <c r="J15" t="s">
        <v>678</v>
      </c>
      <c r="K15">
        <v>77411</v>
      </c>
      <c r="L15" t="s">
        <v>679</v>
      </c>
      <c r="M15" t="s">
        <v>680</v>
      </c>
      <c r="N15" t="s">
        <v>31</v>
      </c>
    </row>
    <row r="16" spans="1:15" x14ac:dyDescent="0.3">
      <c r="A16" s="2" t="s">
        <v>625</v>
      </c>
      <c r="B16">
        <v>1</v>
      </c>
      <c r="C16" t="s">
        <v>112</v>
      </c>
      <c r="D16" s="1">
        <v>44811</v>
      </c>
      <c r="E16" t="s">
        <v>643</v>
      </c>
      <c r="F16" t="s">
        <v>681</v>
      </c>
      <c r="G16">
        <v>0.7</v>
      </c>
      <c r="H16" t="s">
        <v>35</v>
      </c>
      <c r="I16">
        <v>2.5</v>
      </c>
      <c r="J16" t="s">
        <v>682</v>
      </c>
      <c r="K16">
        <v>58951</v>
      </c>
      <c r="L16" t="s">
        <v>683</v>
      </c>
      <c r="M16" t="s">
        <v>684</v>
      </c>
      <c r="N16" t="s">
        <v>31</v>
      </c>
    </row>
    <row r="17" spans="1:14" x14ac:dyDescent="0.3">
      <c r="A17" s="2" t="s">
        <v>625</v>
      </c>
      <c r="B17">
        <v>1</v>
      </c>
      <c r="C17" t="s">
        <v>112</v>
      </c>
      <c r="D17" s="1">
        <v>44811</v>
      </c>
      <c r="E17" t="s">
        <v>643</v>
      </c>
      <c r="F17" t="s">
        <v>685</v>
      </c>
      <c r="G17">
        <v>0.5</v>
      </c>
      <c r="H17" t="s">
        <v>98</v>
      </c>
      <c r="I17">
        <v>1</v>
      </c>
      <c r="J17" t="s">
        <v>686</v>
      </c>
      <c r="K17">
        <v>21235</v>
      </c>
      <c r="L17" t="s">
        <v>687</v>
      </c>
      <c r="M17" t="s">
        <v>688</v>
      </c>
      <c r="N17" t="s">
        <v>31</v>
      </c>
    </row>
    <row r="18" spans="1:14" x14ac:dyDescent="0.3">
      <c r="A18" s="2"/>
    </row>
    <row r="19" spans="1:14" x14ac:dyDescent="0.3">
      <c r="A19" s="2" t="s">
        <v>625</v>
      </c>
      <c r="B19">
        <v>2</v>
      </c>
      <c r="C19" t="s">
        <v>110</v>
      </c>
      <c r="D19" s="1">
        <v>44817</v>
      </c>
      <c r="E19" s="3">
        <v>0.73958333333333337</v>
      </c>
      <c r="F19" t="s">
        <v>689</v>
      </c>
      <c r="G19">
        <v>0.9</v>
      </c>
      <c r="H19" t="s">
        <v>51</v>
      </c>
      <c r="I19">
        <v>0.9</v>
      </c>
      <c r="J19" t="s">
        <v>690</v>
      </c>
      <c r="K19">
        <v>39899</v>
      </c>
      <c r="L19" t="s">
        <v>691</v>
      </c>
      <c r="M19" t="s">
        <v>647</v>
      </c>
      <c r="N19" t="s">
        <v>31</v>
      </c>
    </row>
    <row r="20" spans="1:14" x14ac:dyDescent="0.3">
      <c r="A20" s="2" t="s">
        <v>625</v>
      </c>
      <c r="B20">
        <v>2</v>
      </c>
      <c r="C20" t="s">
        <v>110</v>
      </c>
      <c r="D20" s="1">
        <v>44817</v>
      </c>
      <c r="E20" t="s">
        <v>626</v>
      </c>
      <c r="F20" t="s">
        <v>692</v>
      </c>
      <c r="G20">
        <v>0.3</v>
      </c>
      <c r="H20" t="s">
        <v>35</v>
      </c>
      <c r="I20">
        <v>1.9</v>
      </c>
      <c r="J20" t="s">
        <v>693</v>
      </c>
      <c r="K20">
        <v>11252</v>
      </c>
      <c r="L20" t="s">
        <v>694</v>
      </c>
      <c r="M20" t="s">
        <v>638</v>
      </c>
      <c r="N20" t="s">
        <v>31</v>
      </c>
    </row>
    <row r="21" spans="1:14" x14ac:dyDescent="0.3">
      <c r="A21" s="2" t="s">
        <v>625</v>
      </c>
      <c r="B21">
        <v>2</v>
      </c>
      <c r="C21" t="s">
        <v>110</v>
      </c>
      <c r="D21" s="1">
        <v>44817</v>
      </c>
      <c r="E21" s="3">
        <v>0.83333333333333337</v>
      </c>
      <c r="F21" t="s">
        <v>695</v>
      </c>
      <c r="G21">
        <v>2.2000000000000002</v>
      </c>
      <c r="H21" t="s">
        <v>56</v>
      </c>
      <c r="I21">
        <v>0.3</v>
      </c>
      <c r="J21" t="s">
        <v>696</v>
      </c>
      <c r="K21">
        <v>52387</v>
      </c>
      <c r="L21" t="s">
        <v>103</v>
      </c>
      <c r="M21" t="s">
        <v>697</v>
      </c>
      <c r="N21" t="s">
        <v>31</v>
      </c>
    </row>
    <row r="22" spans="1:14" x14ac:dyDescent="0.3">
      <c r="A22" s="2" t="s">
        <v>625</v>
      </c>
      <c r="B22">
        <v>2</v>
      </c>
      <c r="C22" t="s">
        <v>110</v>
      </c>
      <c r="D22" s="1">
        <v>44817</v>
      </c>
      <c r="E22" s="3">
        <v>0.83333333333333337</v>
      </c>
      <c r="F22" t="s">
        <v>698</v>
      </c>
      <c r="G22">
        <v>1</v>
      </c>
      <c r="H22" t="s">
        <v>120</v>
      </c>
      <c r="I22">
        <v>2.7</v>
      </c>
      <c r="J22" t="s">
        <v>699</v>
      </c>
      <c r="K22">
        <v>39225</v>
      </c>
      <c r="L22" t="s">
        <v>700</v>
      </c>
      <c r="M22" t="s">
        <v>701</v>
      </c>
      <c r="N22" t="s">
        <v>31</v>
      </c>
    </row>
    <row r="23" spans="1:14" x14ac:dyDescent="0.3">
      <c r="A23" s="2" t="s">
        <v>625</v>
      </c>
      <c r="B23">
        <v>2</v>
      </c>
      <c r="C23" t="s">
        <v>110</v>
      </c>
      <c r="D23" s="1">
        <v>44817</v>
      </c>
      <c r="E23" t="s">
        <v>643</v>
      </c>
      <c r="F23" t="s">
        <v>702</v>
      </c>
      <c r="G23">
        <v>1.8</v>
      </c>
      <c r="H23" t="s">
        <v>51</v>
      </c>
      <c r="I23">
        <v>0.9</v>
      </c>
      <c r="J23" t="s">
        <v>703</v>
      </c>
      <c r="K23">
        <v>25825</v>
      </c>
      <c r="L23" t="s">
        <v>704</v>
      </c>
      <c r="M23" t="s">
        <v>81</v>
      </c>
      <c r="N23" t="s">
        <v>31</v>
      </c>
    </row>
    <row r="24" spans="1:14" x14ac:dyDescent="0.3">
      <c r="A24" s="2" t="s">
        <v>625</v>
      </c>
      <c r="B24">
        <v>2</v>
      </c>
      <c r="C24" t="s">
        <v>110</v>
      </c>
      <c r="D24" s="1">
        <v>44817</v>
      </c>
      <c r="E24" t="s">
        <v>643</v>
      </c>
      <c r="F24" t="s">
        <v>705</v>
      </c>
      <c r="G24">
        <v>0.9</v>
      </c>
      <c r="H24" t="s">
        <v>65</v>
      </c>
      <c r="I24">
        <v>1.2</v>
      </c>
      <c r="J24" t="s">
        <v>706</v>
      </c>
      <c r="K24">
        <v>62500</v>
      </c>
      <c r="L24" t="s">
        <v>707</v>
      </c>
      <c r="M24" t="s">
        <v>708</v>
      </c>
      <c r="N24" t="s">
        <v>31</v>
      </c>
    </row>
    <row r="25" spans="1:14" x14ac:dyDescent="0.3">
      <c r="A25" s="2" t="s">
        <v>625</v>
      </c>
      <c r="B25">
        <v>2</v>
      </c>
      <c r="C25" t="s">
        <v>110</v>
      </c>
      <c r="D25" s="1">
        <v>44817</v>
      </c>
      <c r="E25" t="s">
        <v>643</v>
      </c>
      <c r="F25" t="s">
        <v>709</v>
      </c>
      <c r="G25">
        <v>1.7</v>
      </c>
      <c r="H25" t="s">
        <v>51</v>
      </c>
      <c r="I25">
        <v>2</v>
      </c>
      <c r="J25" t="s">
        <v>710</v>
      </c>
      <c r="K25">
        <v>75000</v>
      </c>
      <c r="L25" t="s">
        <v>711</v>
      </c>
      <c r="M25" t="s">
        <v>712</v>
      </c>
      <c r="N25" t="s">
        <v>31</v>
      </c>
    </row>
    <row r="26" spans="1:14" x14ac:dyDescent="0.3">
      <c r="A26" s="2" t="s">
        <v>625</v>
      </c>
      <c r="B26">
        <v>2</v>
      </c>
      <c r="C26" t="s">
        <v>112</v>
      </c>
      <c r="D26" s="1">
        <v>44818</v>
      </c>
      <c r="E26" t="s">
        <v>626</v>
      </c>
      <c r="F26" t="s">
        <v>713</v>
      </c>
      <c r="G26">
        <v>2.2000000000000002</v>
      </c>
      <c r="H26" t="s">
        <v>105</v>
      </c>
      <c r="I26">
        <v>0.4</v>
      </c>
      <c r="J26" t="s">
        <v>714</v>
      </c>
      <c r="K26">
        <v>61341</v>
      </c>
      <c r="L26" t="s">
        <v>683</v>
      </c>
      <c r="M26" t="s">
        <v>715</v>
      </c>
      <c r="N26" t="s">
        <v>31</v>
      </c>
    </row>
    <row r="27" spans="1:14" x14ac:dyDescent="0.3">
      <c r="A27" s="2" t="s">
        <v>625</v>
      </c>
      <c r="B27">
        <v>2</v>
      </c>
      <c r="C27" t="s">
        <v>112</v>
      </c>
      <c r="D27" s="1">
        <v>44818</v>
      </c>
      <c r="E27" t="s">
        <v>716</v>
      </c>
      <c r="F27" t="s">
        <v>717</v>
      </c>
      <c r="G27">
        <v>0.4</v>
      </c>
      <c r="H27" t="s">
        <v>102</v>
      </c>
      <c r="I27">
        <v>1.5</v>
      </c>
      <c r="J27" t="s">
        <v>718</v>
      </c>
      <c r="K27">
        <v>20697</v>
      </c>
      <c r="L27" t="s">
        <v>719</v>
      </c>
      <c r="M27" t="s">
        <v>720</v>
      </c>
      <c r="N27" t="s">
        <v>31</v>
      </c>
    </row>
    <row r="28" spans="1:14" x14ac:dyDescent="0.3">
      <c r="A28" s="2" t="s">
        <v>625</v>
      </c>
      <c r="B28">
        <v>2</v>
      </c>
      <c r="C28" t="s">
        <v>112</v>
      </c>
      <c r="D28" s="1">
        <v>44818</v>
      </c>
      <c r="E28" s="3">
        <v>0.83333333333333337</v>
      </c>
      <c r="F28" t="s">
        <v>721</v>
      </c>
      <c r="G28">
        <v>1.3</v>
      </c>
      <c r="H28" t="s">
        <v>107</v>
      </c>
      <c r="I28">
        <v>3.5</v>
      </c>
      <c r="J28" t="s">
        <v>722</v>
      </c>
      <c r="K28">
        <v>50121</v>
      </c>
      <c r="L28" t="s">
        <v>723</v>
      </c>
      <c r="M28" t="s">
        <v>1556</v>
      </c>
      <c r="N28" t="s">
        <v>31</v>
      </c>
    </row>
    <row r="29" spans="1:14" x14ac:dyDescent="0.3">
      <c r="A29" s="2" t="s">
        <v>625</v>
      </c>
      <c r="B29">
        <v>2</v>
      </c>
      <c r="C29" t="s">
        <v>112</v>
      </c>
      <c r="D29" s="1">
        <v>44818</v>
      </c>
      <c r="E29" s="3">
        <v>0.83333333333333337</v>
      </c>
      <c r="F29" t="s">
        <v>724</v>
      </c>
      <c r="G29">
        <v>1.2</v>
      </c>
      <c r="H29" t="s">
        <v>102</v>
      </c>
      <c r="I29">
        <v>0.4</v>
      </c>
      <c r="J29" t="s">
        <v>725</v>
      </c>
      <c r="K29">
        <v>38818</v>
      </c>
      <c r="L29" t="s">
        <v>100</v>
      </c>
      <c r="M29" t="s">
        <v>726</v>
      </c>
      <c r="N29" t="s">
        <v>31</v>
      </c>
    </row>
    <row r="30" spans="1:14" x14ac:dyDescent="0.3">
      <c r="A30" s="2" t="s">
        <v>625</v>
      </c>
      <c r="B30">
        <v>2</v>
      </c>
      <c r="C30" t="s">
        <v>112</v>
      </c>
      <c r="D30" s="1">
        <v>44818</v>
      </c>
      <c r="E30" s="3">
        <v>0.83333333333333337</v>
      </c>
      <c r="F30" t="s">
        <v>727</v>
      </c>
      <c r="G30">
        <v>1</v>
      </c>
      <c r="H30" t="s">
        <v>56</v>
      </c>
      <c r="I30">
        <v>0.7</v>
      </c>
      <c r="J30" t="s">
        <v>728</v>
      </c>
      <c r="K30">
        <v>50441</v>
      </c>
      <c r="L30" t="s">
        <v>84</v>
      </c>
      <c r="M30" t="s">
        <v>729</v>
      </c>
      <c r="N30" t="s">
        <v>31</v>
      </c>
    </row>
    <row r="31" spans="1:14" x14ac:dyDescent="0.3">
      <c r="A31" s="2" t="s">
        <v>625</v>
      </c>
      <c r="B31">
        <v>2</v>
      </c>
      <c r="C31" t="s">
        <v>112</v>
      </c>
      <c r="D31" s="1">
        <v>44818</v>
      </c>
      <c r="E31" t="s">
        <v>643</v>
      </c>
      <c r="F31" t="s">
        <v>730</v>
      </c>
      <c r="G31">
        <v>0.7</v>
      </c>
      <c r="H31" t="s">
        <v>88</v>
      </c>
      <c r="I31">
        <v>0.8</v>
      </c>
      <c r="J31" t="s">
        <v>731</v>
      </c>
      <c r="K31">
        <v>34910</v>
      </c>
      <c r="L31" t="s">
        <v>732</v>
      </c>
      <c r="M31" t="s">
        <v>688</v>
      </c>
      <c r="N31" t="s">
        <v>31</v>
      </c>
    </row>
    <row r="32" spans="1:14" x14ac:dyDescent="0.3">
      <c r="A32" s="2" t="s">
        <v>625</v>
      </c>
      <c r="B32">
        <v>2</v>
      </c>
      <c r="C32" t="s">
        <v>112</v>
      </c>
      <c r="D32" s="1">
        <v>44818</v>
      </c>
      <c r="E32" t="s">
        <v>643</v>
      </c>
      <c r="F32" t="s">
        <v>733</v>
      </c>
      <c r="G32">
        <v>0.8</v>
      </c>
      <c r="H32" t="s">
        <v>74</v>
      </c>
      <c r="I32">
        <v>2.2000000000000002</v>
      </c>
      <c r="J32" t="s">
        <v>734</v>
      </c>
      <c r="K32">
        <v>34015</v>
      </c>
      <c r="L32" t="s">
        <v>735</v>
      </c>
      <c r="M32" t="s">
        <v>736</v>
      </c>
      <c r="N32" t="s">
        <v>31</v>
      </c>
    </row>
    <row r="33" spans="1:14" x14ac:dyDescent="0.3">
      <c r="A33" s="2" t="s">
        <v>625</v>
      </c>
      <c r="B33">
        <v>2</v>
      </c>
      <c r="C33" t="s">
        <v>112</v>
      </c>
      <c r="D33" s="1">
        <v>44818</v>
      </c>
      <c r="E33" t="s">
        <v>643</v>
      </c>
      <c r="F33" t="s">
        <v>737</v>
      </c>
      <c r="G33">
        <v>0.9</v>
      </c>
      <c r="H33" t="s">
        <v>51</v>
      </c>
      <c r="I33">
        <v>0.7</v>
      </c>
      <c r="J33" t="s">
        <v>738</v>
      </c>
      <c r="K33">
        <v>54289</v>
      </c>
      <c r="L33" t="s">
        <v>739</v>
      </c>
      <c r="M33" t="s">
        <v>740</v>
      </c>
      <c r="N33" t="s">
        <v>31</v>
      </c>
    </row>
    <row r="34" spans="1:14" x14ac:dyDescent="0.3">
      <c r="A34" s="2" t="s">
        <v>625</v>
      </c>
      <c r="B34">
        <v>2</v>
      </c>
      <c r="C34" t="s">
        <v>112</v>
      </c>
      <c r="D34" s="1">
        <v>44818</v>
      </c>
      <c r="E34" t="s">
        <v>741</v>
      </c>
      <c r="F34" t="s">
        <v>742</v>
      </c>
      <c r="G34">
        <v>1</v>
      </c>
      <c r="H34" t="s">
        <v>124</v>
      </c>
      <c r="I34">
        <v>1.8</v>
      </c>
      <c r="J34" t="s">
        <v>743</v>
      </c>
      <c r="K34">
        <v>30412</v>
      </c>
      <c r="L34" t="s">
        <v>744</v>
      </c>
      <c r="M34" t="s">
        <v>745</v>
      </c>
      <c r="N34" t="s">
        <v>31</v>
      </c>
    </row>
    <row r="35" spans="1:14" x14ac:dyDescent="0.3">
      <c r="A35" s="2"/>
    </row>
    <row r="36" spans="1:14" x14ac:dyDescent="0.3">
      <c r="A36" s="2" t="s">
        <v>625</v>
      </c>
      <c r="B36">
        <v>3</v>
      </c>
      <c r="C36" t="s">
        <v>110</v>
      </c>
      <c r="D36" s="1">
        <v>44838</v>
      </c>
      <c r="E36" t="s">
        <v>626</v>
      </c>
      <c r="F36" t="s">
        <v>709</v>
      </c>
      <c r="G36">
        <v>2.4</v>
      </c>
      <c r="H36" t="s">
        <v>122</v>
      </c>
      <c r="I36">
        <v>0.5</v>
      </c>
      <c r="J36" t="s">
        <v>678</v>
      </c>
      <c r="K36">
        <v>75000</v>
      </c>
      <c r="L36" t="s">
        <v>711</v>
      </c>
      <c r="M36" t="s">
        <v>746</v>
      </c>
      <c r="N36" t="s">
        <v>31</v>
      </c>
    </row>
    <row r="37" spans="1:14" x14ac:dyDescent="0.3">
      <c r="A37" s="2" t="s">
        <v>625</v>
      </c>
      <c r="B37">
        <v>3</v>
      </c>
      <c r="C37" t="s">
        <v>110</v>
      </c>
      <c r="D37" s="1">
        <v>44838</v>
      </c>
      <c r="E37" t="s">
        <v>747</v>
      </c>
      <c r="F37" t="s">
        <v>705</v>
      </c>
      <c r="G37">
        <v>2.5</v>
      </c>
      <c r="H37" t="s">
        <v>46</v>
      </c>
      <c r="I37">
        <v>0.4</v>
      </c>
      <c r="J37" t="s">
        <v>663</v>
      </c>
      <c r="K37">
        <v>618</v>
      </c>
      <c r="L37" t="s">
        <v>707</v>
      </c>
      <c r="M37" t="s">
        <v>651</v>
      </c>
      <c r="N37" t="s">
        <v>31</v>
      </c>
    </row>
    <row r="38" spans="1:14" x14ac:dyDescent="0.3">
      <c r="A38" s="2" t="s">
        <v>625</v>
      </c>
      <c r="B38">
        <v>3</v>
      </c>
      <c r="C38" t="s">
        <v>110</v>
      </c>
      <c r="D38" s="1">
        <v>44838</v>
      </c>
      <c r="E38" s="3">
        <v>0.83333333333333337</v>
      </c>
      <c r="F38" t="s">
        <v>695</v>
      </c>
      <c r="G38">
        <v>2.9</v>
      </c>
      <c r="H38" t="s">
        <v>51</v>
      </c>
      <c r="I38">
        <v>0.4</v>
      </c>
      <c r="J38" t="s">
        <v>659</v>
      </c>
      <c r="K38">
        <v>49512</v>
      </c>
      <c r="L38" t="s">
        <v>103</v>
      </c>
      <c r="M38" t="s">
        <v>684</v>
      </c>
      <c r="N38" t="s">
        <v>31</v>
      </c>
    </row>
    <row r="39" spans="1:14" x14ac:dyDescent="0.3">
      <c r="A39" s="2" t="s">
        <v>625</v>
      </c>
      <c r="B39">
        <v>3</v>
      </c>
      <c r="C39" t="s">
        <v>110</v>
      </c>
      <c r="D39" s="1">
        <v>44838</v>
      </c>
      <c r="E39" s="3">
        <v>0.83333333333333337</v>
      </c>
      <c r="F39" t="s">
        <v>698</v>
      </c>
      <c r="G39">
        <v>1.1000000000000001</v>
      </c>
      <c r="H39" t="s">
        <v>51</v>
      </c>
      <c r="I39">
        <v>1.4</v>
      </c>
      <c r="J39" t="s">
        <v>686</v>
      </c>
      <c r="K39">
        <v>42399</v>
      </c>
      <c r="L39" t="s">
        <v>700</v>
      </c>
      <c r="M39" t="s">
        <v>38</v>
      </c>
      <c r="N39" t="s">
        <v>31</v>
      </c>
    </row>
    <row r="40" spans="1:14" x14ac:dyDescent="0.3">
      <c r="A40" s="2" t="s">
        <v>625</v>
      </c>
      <c r="B40">
        <v>3</v>
      </c>
      <c r="C40" t="s">
        <v>110</v>
      </c>
      <c r="D40" s="1">
        <v>44838</v>
      </c>
      <c r="E40" t="s">
        <v>643</v>
      </c>
      <c r="F40" t="s">
        <v>662</v>
      </c>
      <c r="G40">
        <v>1</v>
      </c>
      <c r="H40" t="s">
        <v>88</v>
      </c>
      <c r="I40">
        <v>1.5</v>
      </c>
      <c r="J40" t="s">
        <v>690</v>
      </c>
      <c r="K40">
        <v>50500</v>
      </c>
      <c r="L40" t="s">
        <v>664</v>
      </c>
      <c r="M40" t="s">
        <v>729</v>
      </c>
      <c r="N40" t="s">
        <v>31</v>
      </c>
    </row>
    <row r="41" spans="1:14" x14ac:dyDescent="0.3">
      <c r="A41" s="2" t="s">
        <v>625</v>
      </c>
      <c r="B41">
        <v>3</v>
      </c>
      <c r="C41" t="s">
        <v>110</v>
      </c>
      <c r="D41" s="1">
        <v>44838</v>
      </c>
      <c r="E41" t="s">
        <v>643</v>
      </c>
      <c r="F41" t="s">
        <v>681</v>
      </c>
      <c r="G41">
        <v>0.2</v>
      </c>
      <c r="H41" t="s">
        <v>98</v>
      </c>
      <c r="I41">
        <v>0.5</v>
      </c>
      <c r="J41" t="s">
        <v>710</v>
      </c>
      <c r="K41">
        <v>71368</v>
      </c>
      <c r="L41" t="s">
        <v>683</v>
      </c>
      <c r="M41" t="s">
        <v>668</v>
      </c>
      <c r="N41" t="s">
        <v>31</v>
      </c>
    </row>
    <row r="42" spans="1:14" x14ac:dyDescent="0.3">
      <c r="A42" s="2" t="s">
        <v>625</v>
      </c>
      <c r="B42">
        <v>3</v>
      </c>
      <c r="C42" t="s">
        <v>110</v>
      </c>
      <c r="D42" s="1">
        <v>44838</v>
      </c>
      <c r="E42" t="s">
        <v>643</v>
      </c>
      <c r="F42" t="s">
        <v>658</v>
      </c>
      <c r="G42">
        <v>1.4</v>
      </c>
      <c r="H42" t="s">
        <v>748</v>
      </c>
      <c r="I42">
        <v>3.3</v>
      </c>
      <c r="J42" t="s">
        <v>722</v>
      </c>
      <c r="K42">
        <v>52896</v>
      </c>
      <c r="L42" t="s">
        <v>660</v>
      </c>
      <c r="M42" t="s">
        <v>634</v>
      </c>
      <c r="N42" t="s">
        <v>31</v>
      </c>
    </row>
    <row r="43" spans="1:14" x14ac:dyDescent="0.3">
      <c r="A43" s="2" t="s">
        <v>625</v>
      </c>
      <c r="B43">
        <v>3</v>
      </c>
      <c r="C43" t="s">
        <v>110</v>
      </c>
      <c r="D43" s="1">
        <v>44838</v>
      </c>
      <c r="E43" t="s">
        <v>643</v>
      </c>
      <c r="F43" t="s">
        <v>685</v>
      </c>
      <c r="G43">
        <v>1.3</v>
      </c>
      <c r="H43" t="s">
        <v>51</v>
      </c>
      <c r="I43">
        <v>2.1</v>
      </c>
      <c r="J43" t="s">
        <v>703</v>
      </c>
      <c r="K43">
        <v>25667</v>
      </c>
      <c r="L43" t="s">
        <v>687</v>
      </c>
      <c r="M43" t="s">
        <v>630</v>
      </c>
      <c r="N43" t="s">
        <v>31</v>
      </c>
    </row>
    <row r="44" spans="1:14" x14ac:dyDescent="0.3">
      <c r="A44" s="2" t="s">
        <v>625</v>
      </c>
      <c r="B44">
        <v>3</v>
      </c>
      <c r="C44" t="s">
        <v>112</v>
      </c>
      <c r="D44" s="1">
        <v>44839</v>
      </c>
      <c r="E44" t="s">
        <v>626</v>
      </c>
      <c r="F44" t="s">
        <v>652</v>
      </c>
      <c r="G44">
        <v>2.2000000000000002</v>
      </c>
      <c r="H44" t="s">
        <v>105</v>
      </c>
      <c r="I44">
        <v>0.9</v>
      </c>
      <c r="J44" t="s">
        <v>718</v>
      </c>
      <c r="K44">
        <v>45228</v>
      </c>
      <c r="L44" t="s">
        <v>646</v>
      </c>
      <c r="M44" t="s">
        <v>749</v>
      </c>
      <c r="N44" t="s">
        <v>31</v>
      </c>
    </row>
    <row r="45" spans="1:14" x14ac:dyDescent="0.3">
      <c r="A45" s="2" t="s">
        <v>625</v>
      </c>
      <c r="B45">
        <v>3</v>
      </c>
      <c r="C45" t="s">
        <v>112</v>
      </c>
      <c r="D45" s="1">
        <v>44839</v>
      </c>
      <c r="E45" t="s">
        <v>626</v>
      </c>
      <c r="F45" t="s">
        <v>644</v>
      </c>
      <c r="G45">
        <v>2.2000000000000002</v>
      </c>
      <c r="H45" t="s">
        <v>98</v>
      </c>
      <c r="I45">
        <v>0.7</v>
      </c>
      <c r="J45" t="s">
        <v>714</v>
      </c>
      <c r="K45">
        <v>28864</v>
      </c>
      <c r="L45" t="s">
        <v>646</v>
      </c>
      <c r="M45" t="s">
        <v>750</v>
      </c>
      <c r="N45" t="s">
        <v>31</v>
      </c>
    </row>
    <row r="46" spans="1:14" x14ac:dyDescent="0.3">
      <c r="A46" s="2" t="s">
        <v>625</v>
      </c>
      <c r="B46">
        <v>3</v>
      </c>
      <c r="C46" t="s">
        <v>112</v>
      </c>
      <c r="D46" s="1">
        <v>44839</v>
      </c>
      <c r="E46" s="3">
        <v>0.83333333333333337</v>
      </c>
      <c r="F46" t="s">
        <v>724</v>
      </c>
      <c r="G46">
        <v>1.1000000000000001</v>
      </c>
      <c r="H46" t="s">
        <v>108</v>
      </c>
      <c r="I46">
        <v>0.4</v>
      </c>
      <c r="J46" t="s">
        <v>645</v>
      </c>
      <c r="K46">
        <v>39537</v>
      </c>
      <c r="L46" t="s">
        <v>100</v>
      </c>
      <c r="M46" t="s">
        <v>712</v>
      </c>
      <c r="N46" t="s">
        <v>31</v>
      </c>
    </row>
    <row r="47" spans="1:14" x14ac:dyDescent="0.3">
      <c r="A47" s="2" t="s">
        <v>625</v>
      </c>
      <c r="B47">
        <v>3</v>
      </c>
      <c r="C47" t="s">
        <v>112</v>
      </c>
      <c r="D47" s="1">
        <v>44839</v>
      </c>
      <c r="E47" s="3">
        <v>0.83333333333333337</v>
      </c>
      <c r="F47" t="s">
        <v>639</v>
      </c>
      <c r="G47">
        <v>1.4</v>
      </c>
      <c r="H47" t="s">
        <v>102</v>
      </c>
      <c r="I47">
        <v>1</v>
      </c>
      <c r="J47" t="s">
        <v>743</v>
      </c>
      <c r="K47">
        <v>62295</v>
      </c>
      <c r="L47" t="s">
        <v>641</v>
      </c>
      <c r="M47" t="s">
        <v>715</v>
      </c>
      <c r="N47" t="s">
        <v>31</v>
      </c>
    </row>
    <row r="48" spans="1:14" x14ac:dyDescent="0.3">
      <c r="A48" s="2" t="s">
        <v>625</v>
      </c>
      <c r="B48">
        <v>3</v>
      </c>
      <c r="C48" t="s">
        <v>112</v>
      </c>
      <c r="D48" s="1">
        <v>44839</v>
      </c>
      <c r="E48" s="3">
        <v>0.83333333333333337</v>
      </c>
      <c r="F48" t="s">
        <v>727</v>
      </c>
      <c r="G48">
        <v>4.3</v>
      </c>
      <c r="H48" t="s">
        <v>122</v>
      </c>
      <c r="I48">
        <v>0.4</v>
      </c>
      <c r="J48" t="s">
        <v>632</v>
      </c>
      <c r="K48">
        <v>51765</v>
      </c>
      <c r="L48" t="s">
        <v>84</v>
      </c>
      <c r="M48" t="s">
        <v>751</v>
      </c>
      <c r="N48" t="s">
        <v>31</v>
      </c>
    </row>
    <row r="49" spans="1:14" x14ac:dyDescent="0.3">
      <c r="A49" s="2" t="s">
        <v>625</v>
      </c>
      <c r="B49">
        <v>3</v>
      </c>
      <c r="C49" t="s">
        <v>112</v>
      </c>
      <c r="D49" s="1">
        <v>44839</v>
      </c>
      <c r="E49" t="s">
        <v>643</v>
      </c>
      <c r="F49" t="s">
        <v>737</v>
      </c>
      <c r="G49">
        <v>3.4</v>
      </c>
      <c r="H49" t="s">
        <v>56</v>
      </c>
      <c r="I49">
        <v>0.8</v>
      </c>
      <c r="J49" t="s">
        <v>653</v>
      </c>
      <c r="K49">
        <v>56011</v>
      </c>
      <c r="L49" t="s">
        <v>739</v>
      </c>
      <c r="M49" t="s">
        <v>726</v>
      </c>
      <c r="N49" t="s">
        <v>31</v>
      </c>
    </row>
    <row r="50" spans="1:14" x14ac:dyDescent="0.3">
      <c r="A50" s="2" t="s">
        <v>625</v>
      </c>
      <c r="B50">
        <v>3</v>
      </c>
      <c r="C50" t="s">
        <v>112</v>
      </c>
      <c r="D50" s="1">
        <v>44839</v>
      </c>
      <c r="E50" t="s">
        <v>643</v>
      </c>
      <c r="F50" t="s">
        <v>648</v>
      </c>
      <c r="G50">
        <v>2</v>
      </c>
      <c r="H50" t="s">
        <v>118</v>
      </c>
      <c r="I50">
        <v>2.5</v>
      </c>
      <c r="J50" t="s">
        <v>728</v>
      </c>
      <c r="K50">
        <v>34598</v>
      </c>
      <c r="L50" t="s">
        <v>650</v>
      </c>
      <c r="M50" t="s">
        <v>740</v>
      </c>
      <c r="N50" t="s">
        <v>31</v>
      </c>
    </row>
    <row r="51" spans="1:14" x14ac:dyDescent="0.3">
      <c r="A51" s="2" t="s">
        <v>625</v>
      </c>
      <c r="B51">
        <v>3</v>
      </c>
      <c r="C51" t="s">
        <v>112</v>
      </c>
      <c r="D51" s="1">
        <v>44839</v>
      </c>
      <c r="E51" t="s">
        <v>643</v>
      </c>
      <c r="F51" t="s">
        <v>733</v>
      </c>
      <c r="G51">
        <v>2.2999999999999998</v>
      </c>
      <c r="H51" t="s">
        <v>105</v>
      </c>
      <c r="I51">
        <v>2</v>
      </c>
      <c r="J51" t="s">
        <v>640</v>
      </c>
      <c r="K51">
        <v>28498</v>
      </c>
      <c r="L51" t="s">
        <v>735</v>
      </c>
      <c r="M51" t="s">
        <v>638</v>
      </c>
      <c r="N51" t="s">
        <v>31</v>
      </c>
    </row>
    <row r="52" spans="1:14" x14ac:dyDescent="0.3">
      <c r="A52" s="2"/>
    </row>
    <row r="53" spans="1:14" x14ac:dyDescent="0.3">
      <c r="A53" s="2" t="s">
        <v>625</v>
      </c>
      <c r="B53">
        <v>4</v>
      </c>
      <c r="C53" t="s">
        <v>110</v>
      </c>
      <c r="D53" s="1">
        <v>44845</v>
      </c>
      <c r="E53" t="s">
        <v>626</v>
      </c>
      <c r="F53" t="s">
        <v>730</v>
      </c>
      <c r="G53">
        <v>0.3</v>
      </c>
      <c r="H53" t="s">
        <v>88</v>
      </c>
      <c r="I53">
        <v>1.6</v>
      </c>
      <c r="J53" t="s">
        <v>649</v>
      </c>
      <c r="K53">
        <v>35447</v>
      </c>
      <c r="L53" t="s">
        <v>732</v>
      </c>
      <c r="M53" t="s">
        <v>697</v>
      </c>
      <c r="N53" t="s">
        <v>31</v>
      </c>
    </row>
    <row r="54" spans="1:14" x14ac:dyDescent="0.3">
      <c r="A54" s="2" t="s">
        <v>625</v>
      </c>
      <c r="B54">
        <v>4</v>
      </c>
      <c r="C54" t="s">
        <v>110</v>
      </c>
      <c r="D54" s="1">
        <v>44845</v>
      </c>
      <c r="E54" t="s">
        <v>716</v>
      </c>
      <c r="F54" t="s">
        <v>742</v>
      </c>
      <c r="G54">
        <v>0.8</v>
      </c>
      <c r="H54" t="s">
        <v>51</v>
      </c>
      <c r="I54">
        <v>0.5</v>
      </c>
      <c r="J54" t="s">
        <v>656</v>
      </c>
      <c r="K54">
        <v>30074</v>
      </c>
      <c r="L54" t="s">
        <v>744</v>
      </c>
      <c r="M54" t="s">
        <v>1556</v>
      </c>
      <c r="N54" t="s">
        <v>31</v>
      </c>
    </row>
    <row r="55" spans="1:14" x14ac:dyDescent="0.3">
      <c r="A55" s="2" t="s">
        <v>625</v>
      </c>
      <c r="B55">
        <v>4</v>
      </c>
      <c r="C55" t="s">
        <v>110</v>
      </c>
      <c r="D55" s="1">
        <v>44845</v>
      </c>
      <c r="E55" s="3">
        <v>0.83333333333333337</v>
      </c>
      <c r="F55" t="s">
        <v>635</v>
      </c>
      <c r="G55">
        <v>2</v>
      </c>
      <c r="H55" t="s">
        <v>35</v>
      </c>
      <c r="I55">
        <v>1.7</v>
      </c>
      <c r="J55" t="s">
        <v>738</v>
      </c>
      <c r="K55">
        <v>57565</v>
      </c>
      <c r="L55" t="s">
        <v>637</v>
      </c>
      <c r="M55" t="s">
        <v>752</v>
      </c>
      <c r="N55" t="s">
        <v>31</v>
      </c>
    </row>
    <row r="56" spans="1:14" x14ac:dyDescent="0.3">
      <c r="A56" s="2" t="s">
        <v>625</v>
      </c>
      <c r="B56">
        <v>4</v>
      </c>
      <c r="C56" t="s">
        <v>110</v>
      </c>
      <c r="D56" s="1">
        <v>44845</v>
      </c>
      <c r="E56" t="s">
        <v>643</v>
      </c>
      <c r="F56" t="s">
        <v>631</v>
      </c>
      <c r="G56">
        <v>0.4</v>
      </c>
      <c r="H56" t="s">
        <v>102</v>
      </c>
      <c r="I56">
        <v>0.8</v>
      </c>
      <c r="J56" t="s">
        <v>731</v>
      </c>
      <c r="K56">
        <v>81000</v>
      </c>
      <c r="L56" t="s">
        <v>633</v>
      </c>
      <c r="M56" t="s">
        <v>647</v>
      </c>
      <c r="N56" t="s">
        <v>31</v>
      </c>
    </row>
    <row r="57" spans="1:14" x14ac:dyDescent="0.3">
      <c r="A57" s="2" t="s">
        <v>625</v>
      </c>
      <c r="B57">
        <v>4</v>
      </c>
      <c r="C57" t="s">
        <v>110</v>
      </c>
      <c r="D57" s="1">
        <v>44845</v>
      </c>
      <c r="E57" t="s">
        <v>643</v>
      </c>
      <c r="F57" t="s">
        <v>655</v>
      </c>
      <c r="G57">
        <v>1.2</v>
      </c>
      <c r="H57" t="s">
        <v>102</v>
      </c>
      <c r="I57">
        <v>1.2</v>
      </c>
      <c r="J57" t="s">
        <v>734</v>
      </c>
      <c r="K57">
        <v>46435</v>
      </c>
      <c r="L57" t="s">
        <v>657</v>
      </c>
      <c r="M57" t="s">
        <v>81</v>
      </c>
      <c r="N57" t="s">
        <v>31</v>
      </c>
    </row>
    <row r="58" spans="1:14" x14ac:dyDescent="0.3">
      <c r="A58" s="2" t="s">
        <v>625</v>
      </c>
      <c r="B58">
        <v>4</v>
      </c>
      <c r="C58" t="s">
        <v>110</v>
      </c>
      <c r="D58" s="1">
        <v>44845</v>
      </c>
      <c r="E58" t="s">
        <v>643</v>
      </c>
      <c r="F58" t="s">
        <v>713</v>
      </c>
      <c r="G58">
        <v>0.4</v>
      </c>
      <c r="H58" t="s">
        <v>35</v>
      </c>
      <c r="I58">
        <v>2.2000000000000002</v>
      </c>
      <c r="J58" t="s">
        <v>628</v>
      </c>
      <c r="K58">
        <v>75051</v>
      </c>
      <c r="L58" t="s">
        <v>683</v>
      </c>
      <c r="M58" t="s">
        <v>745</v>
      </c>
      <c r="N58" t="s">
        <v>31</v>
      </c>
    </row>
    <row r="59" spans="1:14" x14ac:dyDescent="0.3">
      <c r="A59" s="2" t="s">
        <v>625</v>
      </c>
      <c r="B59">
        <v>4</v>
      </c>
      <c r="C59" t="s">
        <v>110</v>
      </c>
      <c r="D59" s="1">
        <v>44845</v>
      </c>
      <c r="E59" t="s">
        <v>643</v>
      </c>
      <c r="F59" t="s">
        <v>627</v>
      </c>
      <c r="G59">
        <v>0.9</v>
      </c>
      <c r="H59" t="s">
        <v>102</v>
      </c>
      <c r="I59">
        <v>1.3</v>
      </c>
      <c r="J59" t="s">
        <v>725</v>
      </c>
      <c r="K59">
        <v>20779</v>
      </c>
      <c r="L59" t="s">
        <v>629</v>
      </c>
      <c r="M59" t="s">
        <v>661</v>
      </c>
      <c r="N59" t="s">
        <v>31</v>
      </c>
    </row>
    <row r="60" spans="1:14" x14ac:dyDescent="0.3">
      <c r="A60" s="2" t="s">
        <v>625</v>
      </c>
      <c r="B60">
        <v>4</v>
      </c>
      <c r="C60" t="s">
        <v>110</v>
      </c>
      <c r="D60" s="1">
        <v>44845</v>
      </c>
      <c r="E60" t="s">
        <v>741</v>
      </c>
      <c r="F60" t="s">
        <v>717</v>
      </c>
      <c r="G60">
        <v>0.5</v>
      </c>
      <c r="H60" t="s">
        <v>102</v>
      </c>
      <c r="I60">
        <v>1.1000000000000001</v>
      </c>
      <c r="J60" t="s">
        <v>636</v>
      </c>
      <c r="K60">
        <v>29030</v>
      </c>
      <c r="L60" t="s">
        <v>719</v>
      </c>
      <c r="M60" t="s">
        <v>665</v>
      </c>
      <c r="N60" t="s">
        <v>31</v>
      </c>
    </row>
    <row r="61" spans="1:14" x14ac:dyDescent="0.3">
      <c r="A61" s="2" t="s">
        <v>625</v>
      </c>
      <c r="B61">
        <v>4</v>
      </c>
      <c r="C61" t="s">
        <v>112</v>
      </c>
      <c r="D61" s="1">
        <v>44846</v>
      </c>
      <c r="E61" t="s">
        <v>626</v>
      </c>
      <c r="F61" t="s">
        <v>669</v>
      </c>
      <c r="G61">
        <v>3.2</v>
      </c>
      <c r="H61" t="s">
        <v>91</v>
      </c>
      <c r="I61">
        <v>1.6</v>
      </c>
      <c r="J61" t="s">
        <v>696</v>
      </c>
      <c r="K61">
        <v>52229</v>
      </c>
      <c r="L61" t="s">
        <v>671</v>
      </c>
      <c r="M61" t="s">
        <v>736</v>
      </c>
      <c r="N61" t="s">
        <v>31</v>
      </c>
    </row>
    <row r="62" spans="1:14" x14ac:dyDescent="0.3">
      <c r="A62" s="2" t="s">
        <v>625</v>
      </c>
      <c r="B62">
        <v>4</v>
      </c>
      <c r="C62" t="s">
        <v>112</v>
      </c>
      <c r="D62" s="1">
        <v>44846</v>
      </c>
      <c r="E62" t="s">
        <v>626</v>
      </c>
      <c r="F62" t="s">
        <v>673</v>
      </c>
      <c r="G62">
        <v>2.2999999999999998</v>
      </c>
      <c r="H62" t="s">
        <v>88</v>
      </c>
      <c r="I62">
        <v>0.6</v>
      </c>
      <c r="J62" t="s">
        <v>699</v>
      </c>
      <c r="K62">
        <v>60810</v>
      </c>
      <c r="L62" t="s">
        <v>675</v>
      </c>
      <c r="M62" t="s">
        <v>712</v>
      </c>
      <c r="N62" t="s">
        <v>31</v>
      </c>
    </row>
    <row r="63" spans="1:14" x14ac:dyDescent="0.3">
      <c r="A63" s="2" t="s">
        <v>625</v>
      </c>
      <c r="B63">
        <v>4</v>
      </c>
      <c r="C63" t="s">
        <v>112</v>
      </c>
      <c r="D63" s="1">
        <v>44846</v>
      </c>
      <c r="E63" s="3">
        <v>0.83333333333333337</v>
      </c>
      <c r="F63" t="s">
        <v>689</v>
      </c>
      <c r="G63">
        <v>0.3</v>
      </c>
      <c r="H63" t="s">
        <v>35</v>
      </c>
      <c r="I63">
        <v>2.8</v>
      </c>
      <c r="J63" t="s">
        <v>667</v>
      </c>
      <c r="K63">
        <v>38126</v>
      </c>
      <c r="L63" t="s">
        <v>691</v>
      </c>
      <c r="M63" t="s">
        <v>753</v>
      </c>
      <c r="N63" t="s">
        <v>31</v>
      </c>
    </row>
    <row r="64" spans="1:14" x14ac:dyDescent="0.3">
      <c r="A64" s="2" t="s">
        <v>625</v>
      </c>
      <c r="B64">
        <v>4</v>
      </c>
      <c r="C64" t="s">
        <v>112</v>
      </c>
      <c r="D64" s="1">
        <v>44846</v>
      </c>
      <c r="E64" s="3">
        <v>0.83333333333333337</v>
      </c>
      <c r="F64" t="s">
        <v>721</v>
      </c>
      <c r="G64">
        <v>0.5</v>
      </c>
      <c r="H64" t="s">
        <v>754</v>
      </c>
      <c r="I64">
        <v>2.2000000000000002</v>
      </c>
      <c r="J64" t="s">
        <v>670</v>
      </c>
      <c r="K64">
        <v>48820</v>
      </c>
      <c r="L64" t="s">
        <v>723</v>
      </c>
      <c r="M64" t="s">
        <v>668</v>
      </c>
      <c r="N64" t="s">
        <v>31</v>
      </c>
    </row>
    <row r="65" spans="1:14" x14ac:dyDescent="0.3">
      <c r="A65" s="2" t="s">
        <v>625</v>
      </c>
      <c r="B65">
        <v>4</v>
      </c>
      <c r="C65" t="s">
        <v>112</v>
      </c>
      <c r="D65" s="1">
        <v>44846</v>
      </c>
      <c r="E65" s="3">
        <v>0.83333333333333337</v>
      </c>
      <c r="F65" t="s">
        <v>666</v>
      </c>
      <c r="G65">
        <v>3</v>
      </c>
      <c r="H65" t="s">
        <v>106</v>
      </c>
      <c r="I65">
        <v>1.2</v>
      </c>
      <c r="J65" t="s">
        <v>706</v>
      </c>
      <c r="K65">
        <v>55180</v>
      </c>
      <c r="L65" t="s">
        <v>48</v>
      </c>
      <c r="M65" t="s">
        <v>672</v>
      </c>
      <c r="N65" t="s">
        <v>31</v>
      </c>
    </row>
    <row r="66" spans="1:14" x14ac:dyDescent="0.3">
      <c r="A66" s="2" t="s">
        <v>625</v>
      </c>
      <c r="B66">
        <v>4</v>
      </c>
      <c r="C66" t="s">
        <v>112</v>
      </c>
      <c r="D66" s="1">
        <v>44846</v>
      </c>
      <c r="E66" t="s">
        <v>643</v>
      </c>
      <c r="F66" t="s">
        <v>692</v>
      </c>
      <c r="G66">
        <v>1.2</v>
      </c>
      <c r="H66" t="s">
        <v>125</v>
      </c>
      <c r="I66">
        <v>3</v>
      </c>
      <c r="J66" t="s">
        <v>682</v>
      </c>
      <c r="K66">
        <v>11326</v>
      </c>
      <c r="L66" t="s">
        <v>694</v>
      </c>
      <c r="M66" t="s">
        <v>755</v>
      </c>
      <c r="N66" t="s">
        <v>31</v>
      </c>
    </row>
    <row r="67" spans="1:14" x14ac:dyDescent="0.3">
      <c r="A67" s="2" t="s">
        <v>625</v>
      </c>
      <c r="B67">
        <v>4</v>
      </c>
      <c r="C67" t="s">
        <v>112</v>
      </c>
      <c r="D67" s="1">
        <v>44846</v>
      </c>
      <c r="E67" t="s">
        <v>643</v>
      </c>
      <c r="F67" t="s">
        <v>702</v>
      </c>
      <c r="G67">
        <v>2.2000000000000002</v>
      </c>
      <c r="H67" t="s">
        <v>107</v>
      </c>
      <c r="I67">
        <v>1.8</v>
      </c>
      <c r="J67" t="s">
        <v>674</v>
      </c>
      <c r="K67">
        <v>30210</v>
      </c>
      <c r="L67" t="s">
        <v>704</v>
      </c>
      <c r="M67" t="s">
        <v>630</v>
      </c>
      <c r="N67" t="s">
        <v>31</v>
      </c>
    </row>
    <row r="68" spans="1:14" x14ac:dyDescent="0.3">
      <c r="A68" s="2" t="s">
        <v>625</v>
      </c>
      <c r="B68">
        <v>4</v>
      </c>
      <c r="C68" t="s">
        <v>112</v>
      </c>
      <c r="D68" s="1">
        <v>44846</v>
      </c>
      <c r="E68" t="s">
        <v>643</v>
      </c>
      <c r="F68" t="s">
        <v>677</v>
      </c>
      <c r="G68">
        <v>2.2000000000000002</v>
      </c>
      <c r="H68" t="s">
        <v>109</v>
      </c>
      <c r="I68">
        <v>2</v>
      </c>
      <c r="J68" t="s">
        <v>693</v>
      </c>
      <c r="K68">
        <v>92302</v>
      </c>
      <c r="L68" t="s">
        <v>679</v>
      </c>
      <c r="M68" t="s">
        <v>676</v>
      </c>
      <c r="N68" t="s">
        <v>31</v>
      </c>
    </row>
    <row r="69" spans="1:14" x14ac:dyDescent="0.3">
      <c r="A69" s="2"/>
    </row>
    <row r="70" spans="1:14" x14ac:dyDescent="0.3">
      <c r="A70" s="2" t="s">
        <v>625</v>
      </c>
      <c r="B70">
        <v>5</v>
      </c>
      <c r="C70" t="s">
        <v>110</v>
      </c>
      <c r="D70" s="1">
        <v>44859</v>
      </c>
      <c r="E70" t="s">
        <v>626</v>
      </c>
      <c r="F70" t="s">
        <v>648</v>
      </c>
      <c r="G70">
        <v>1</v>
      </c>
      <c r="H70" t="s">
        <v>108</v>
      </c>
      <c r="I70">
        <v>1.1000000000000001</v>
      </c>
      <c r="J70" t="s">
        <v>632</v>
      </c>
      <c r="K70">
        <v>29884</v>
      </c>
      <c r="L70" t="s">
        <v>650</v>
      </c>
      <c r="M70" t="s">
        <v>756</v>
      </c>
      <c r="N70" t="s">
        <v>31</v>
      </c>
    </row>
    <row r="71" spans="1:14" x14ac:dyDescent="0.3">
      <c r="A71" s="2" t="s">
        <v>625</v>
      </c>
      <c r="B71">
        <v>5</v>
      </c>
      <c r="C71" t="s">
        <v>110</v>
      </c>
      <c r="D71" s="1">
        <v>44859</v>
      </c>
      <c r="E71" t="s">
        <v>626</v>
      </c>
      <c r="F71" t="s">
        <v>644</v>
      </c>
      <c r="G71">
        <v>1.6</v>
      </c>
      <c r="H71" t="s">
        <v>74</v>
      </c>
      <c r="I71">
        <v>1.5</v>
      </c>
      <c r="J71" t="s">
        <v>628</v>
      </c>
      <c r="K71">
        <v>29520</v>
      </c>
      <c r="L71" t="s">
        <v>646</v>
      </c>
      <c r="M71" t="s">
        <v>638</v>
      </c>
      <c r="N71" t="s">
        <v>31</v>
      </c>
    </row>
    <row r="72" spans="1:14" x14ac:dyDescent="0.3">
      <c r="A72" s="2" t="s">
        <v>625</v>
      </c>
      <c r="B72">
        <v>5</v>
      </c>
      <c r="C72" t="s">
        <v>110</v>
      </c>
      <c r="D72" s="1">
        <v>44859</v>
      </c>
      <c r="E72" s="3">
        <v>0.83333333333333337</v>
      </c>
      <c r="F72" t="s">
        <v>639</v>
      </c>
      <c r="G72">
        <v>3.3</v>
      </c>
      <c r="H72" t="s">
        <v>123</v>
      </c>
      <c r="I72">
        <v>2.4</v>
      </c>
      <c r="J72" t="s">
        <v>656</v>
      </c>
      <c r="K72">
        <v>60131</v>
      </c>
      <c r="L72" t="s">
        <v>641</v>
      </c>
      <c r="M72" t="s">
        <v>647</v>
      </c>
      <c r="N72" t="s">
        <v>31</v>
      </c>
    </row>
    <row r="73" spans="1:14" x14ac:dyDescent="0.3">
      <c r="A73" s="2" t="s">
        <v>625</v>
      </c>
      <c r="B73">
        <v>5</v>
      </c>
      <c r="C73" t="s">
        <v>110</v>
      </c>
      <c r="D73" s="1">
        <v>44859</v>
      </c>
      <c r="E73" s="3">
        <v>0.83333333333333337</v>
      </c>
      <c r="F73" t="s">
        <v>635</v>
      </c>
      <c r="G73">
        <v>1.4</v>
      </c>
      <c r="H73" t="s">
        <v>102</v>
      </c>
      <c r="I73">
        <v>0.8</v>
      </c>
      <c r="J73" t="s">
        <v>653</v>
      </c>
      <c r="K73">
        <v>57478</v>
      </c>
      <c r="L73" t="s">
        <v>637</v>
      </c>
      <c r="M73" t="s">
        <v>757</v>
      </c>
      <c r="N73" t="s">
        <v>31</v>
      </c>
    </row>
    <row r="74" spans="1:14" x14ac:dyDescent="0.3">
      <c r="A74" s="2" t="s">
        <v>625</v>
      </c>
      <c r="B74">
        <v>5</v>
      </c>
      <c r="C74" t="s">
        <v>110</v>
      </c>
      <c r="D74" s="1">
        <v>44859</v>
      </c>
      <c r="E74" t="s">
        <v>643</v>
      </c>
      <c r="F74" t="s">
        <v>655</v>
      </c>
      <c r="G74">
        <v>2.6</v>
      </c>
      <c r="H74" t="s">
        <v>758</v>
      </c>
      <c r="I74">
        <v>0.8</v>
      </c>
      <c r="J74" t="s">
        <v>640</v>
      </c>
      <c r="K74">
        <v>46435</v>
      </c>
      <c r="L74" t="s">
        <v>657</v>
      </c>
      <c r="M74" t="s">
        <v>736</v>
      </c>
      <c r="N74" t="s">
        <v>31</v>
      </c>
    </row>
    <row r="75" spans="1:14" x14ac:dyDescent="0.3">
      <c r="A75" s="2" t="s">
        <v>625</v>
      </c>
      <c r="B75">
        <v>5</v>
      </c>
      <c r="C75" t="s">
        <v>110</v>
      </c>
      <c r="D75" s="1">
        <v>44859</v>
      </c>
      <c r="E75" t="s">
        <v>643</v>
      </c>
      <c r="F75" t="s">
        <v>631</v>
      </c>
      <c r="G75">
        <v>1.2</v>
      </c>
      <c r="H75" t="s">
        <v>88</v>
      </c>
      <c r="I75">
        <v>1.2</v>
      </c>
      <c r="J75" t="s">
        <v>649</v>
      </c>
      <c r="K75">
        <v>81000</v>
      </c>
      <c r="L75" t="s">
        <v>633</v>
      </c>
      <c r="M75" t="s">
        <v>651</v>
      </c>
      <c r="N75" t="s">
        <v>31</v>
      </c>
    </row>
    <row r="76" spans="1:14" x14ac:dyDescent="0.3">
      <c r="A76" s="2" t="s">
        <v>625</v>
      </c>
      <c r="B76">
        <v>5</v>
      </c>
      <c r="C76" t="s">
        <v>110</v>
      </c>
      <c r="D76" s="1">
        <v>44859</v>
      </c>
      <c r="E76" t="s">
        <v>643</v>
      </c>
      <c r="F76" t="s">
        <v>652</v>
      </c>
      <c r="G76">
        <v>2.2000000000000002</v>
      </c>
      <c r="H76" t="s">
        <v>106</v>
      </c>
      <c r="I76">
        <v>2.1</v>
      </c>
      <c r="J76" t="s">
        <v>636</v>
      </c>
      <c r="K76">
        <v>45228</v>
      </c>
      <c r="L76" t="s">
        <v>646</v>
      </c>
      <c r="M76" t="s">
        <v>729</v>
      </c>
      <c r="N76" t="s">
        <v>31</v>
      </c>
    </row>
    <row r="77" spans="1:14" x14ac:dyDescent="0.3">
      <c r="A77" s="2" t="s">
        <v>625</v>
      </c>
      <c r="B77">
        <v>5</v>
      </c>
      <c r="C77" t="s">
        <v>110</v>
      </c>
      <c r="D77" s="1">
        <v>44859</v>
      </c>
      <c r="E77" t="s">
        <v>643</v>
      </c>
      <c r="F77" t="s">
        <v>627</v>
      </c>
      <c r="G77">
        <v>0.7</v>
      </c>
      <c r="H77" t="s">
        <v>120</v>
      </c>
      <c r="I77">
        <v>3.2</v>
      </c>
      <c r="J77" t="s">
        <v>645</v>
      </c>
      <c r="K77">
        <v>20572</v>
      </c>
      <c r="L77" t="s">
        <v>629</v>
      </c>
      <c r="M77" t="s">
        <v>676</v>
      </c>
      <c r="N77" t="s">
        <v>31</v>
      </c>
    </row>
    <row r="78" spans="1:14" x14ac:dyDescent="0.3">
      <c r="A78" s="2" t="s">
        <v>625</v>
      </c>
      <c r="B78">
        <v>5</v>
      </c>
      <c r="C78" t="s">
        <v>112</v>
      </c>
      <c r="D78" s="1">
        <v>44860</v>
      </c>
      <c r="E78" t="s">
        <v>626</v>
      </c>
      <c r="F78" t="s">
        <v>685</v>
      </c>
      <c r="G78">
        <v>1.4</v>
      </c>
      <c r="H78" t="s">
        <v>120</v>
      </c>
      <c r="I78">
        <v>3.2</v>
      </c>
      <c r="J78" t="s">
        <v>674</v>
      </c>
      <c r="K78">
        <v>26144</v>
      </c>
      <c r="L78" t="s">
        <v>687</v>
      </c>
      <c r="M78" t="s">
        <v>81</v>
      </c>
      <c r="N78" t="s">
        <v>31</v>
      </c>
    </row>
    <row r="79" spans="1:14" x14ac:dyDescent="0.3">
      <c r="A79" s="2" t="s">
        <v>625</v>
      </c>
      <c r="B79">
        <v>5</v>
      </c>
      <c r="C79" t="s">
        <v>112</v>
      </c>
      <c r="D79" s="1">
        <v>44860</v>
      </c>
      <c r="E79" t="s">
        <v>626</v>
      </c>
      <c r="F79" t="s">
        <v>681</v>
      </c>
      <c r="G79">
        <v>3.2</v>
      </c>
      <c r="H79" t="s">
        <v>83</v>
      </c>
      <c r="I79">
        <v>0.1</v>
      </c>
      <c r="J79" t="s">
        <v>678</v>
      </c>
      <c r="K79">
        <v>71849</v>
      </c>
      <c r="L79" t="s">
        <v>683</v>
      </c>
      <c r="M79" t="s">
        <v>642</v>
      </c>
      <c r="N79" t="s">
        <v>31</v>
      </c>
    </row>
    <row r="80" spans="1:14" x14ac:dyDescent="0.3">
      <c r="A80" s="2" t="s">
        <v>625</v>
      </c>
      <c r="B80">
        <v>5</v>
      </c>
      <c r="C80" t="s">
        <v>112</v>
      </c>
      <c r="D80" s="1">
        <v>44860</v>
      </c>
      <c r="E80" s="3">
        <v>0.83333333333333337</v>
      </c>
      <c r="F80" t="s">
        <v>666</v>
      </c>
      <c r="G80">
        <v>1.7</v>
      </c>
      <c r="H80" t="s">
        <v>102</v>
      </c>
      <c r="I80">
        <v>0.8</v>
      </c>
      <c r="J80" t="s">
        <v>663</v>
      </c>
      <c r="K80">
        <v>59588</v>
      </c>
      <c r="L80" t="s">
        <v>48</v>
      </c>
      <c r="M80" t="s">
        <v>712</v>
      </c>
      <c r="N80" t="s">
        <v>31</v>
      </c>
    </row>
    <row r="81" spans="1:14" x14ac:dyDescent="0.3">
      <c r="A81" s="2" t="s">
        <v>625</v>
      </c>
      <c r="B81">
        <v>5</v>
      </c>
      <c r="C81" t="s">
        <v>112</v>
      </c>
      <c r="D81" s="1">
        <v>44860</v>
      </c>
      <c r="E81" t="s">
        <v>643</v>
      </c>
      <c r="F81" t="s">
        <v>662</v>
      </c>
      <c r="G81">
        <v>1.1000000000000001</v>
      </c>
      <c r="H81" t="s">
        <v>56</v>
      </c>
      <c r="I81">
        <v>0.7</v>
      </c>
      <c r="J81" t="s">
        <v>667</v>
      </c>
      <c r="K81">
        <v>48700</v>
      </c>
      <c r="L81" t="s">
        <v>664</v>
      </c>
      <c r="M81" t="s">
        <v>715</v>
      </c>
      <c r="N81" t="s">
        <v>31</v>
      </c>
    </row>
    <row r="82" spans="1:14" x14ac:dyDescent="0.3">
      <c r="A82" s="2" t="s">
        <v>625</v>
      </c>
      <c r="B82">
        <v>5</v>
      </c>
      <c r="C82" t="s">
        <v>112</v>
      </c>
      <c r="D82" s="1">
        <v>44860</v>
      </c>
      <c r="E82" t="s">
        <v>643</v>
      </c>
      <c r="F82" t="s">
        <v>673</v>
      </c>
      <c r="G82">
        <v>2.6</v>
      </c>
      <c r="H82" t="s">
        <v>41</v>
      </c>
      <c r="I82">
        <v>1.5</v>
      </c>
      <c r="J82" t="s">
        <v>686</v>
      </c>
      <c r="K82">
        <v>63803</v>
      </c>
      <c r="L82" t="s">
        <v>675</v>
      </c>
      <c r="M82" t="s">
        <v>684</v>
      </c>
      <c r="N82" t="s">
        <v>31</v>
      </c>
    </row>
    <row r="83" spans="1:14" x14ac:dyDescent="0.3">
      <c r="A83" s="2" t="s">
        <v>625</v>
      </c>
      <c r="B83">
        <v>5</v>
      </c>
      <c r="C83" t="s">
        <v>112</v>
      </c>
      <c r="D83" s="1">
        <v>44860</v>
      </c>
      <c r="E83" t="s">
        <v>643</v>
      </c>
      <c r="F83" t="s">
        <v>677</v>
      </c>
      <c r="G83">
        <v>0.7</v>
      </c>
      <c r="H83" t="s">
        <v>107</v>
      </c>
      <c r="I83">
        <v>2.1</v>
      </c>
      <c r="J83" t="s">
        <v>682</v>
      </c>
      <c r="K83">
        <v>84016</v>
      </c>
      <c r="L83" t="s">
        <v>679</v>
      </c>
      <c r="M83" t="s">
        <v>38</v>
      </c>
      <c r="N83" t="s">
        <v>31</v>
      </c>
    </row>
    <row r="84" spans="1:14" x14ac:dyDescent="0.3">
      <c r="A84" s="2" t="s">
        <v>625</v>
      </c>
      <c r="B84">
        <v>5</v>
      </c>
      <c r="C84" t="s">
        <v>112</v>
      </c>
      <c r="D84" s="1">
        <v>44860</v>
      </c>
      <c r="E84" t="s">
        <v>643</v>
      </c>
      <c r="F84" t="s">
        <v>658</v>
      </c>
      <c r="G84">
        <v>1.2</v>
      </c>
      <c r="H84" t="s">
        <v>107</v>
      </c>
      <c r="I84">
        <v>1.6</v>
      </c>
      <c r="J84" t="s">
        <v>670</v>
      </c>
      <c r="K84">
        <v>53327</v>
      </c>
      <c r="L84" t="s">
        <v>660</v>
      </c>
      <c r="M84" t="s">
        <v>708</v>
      </c>
      <c r="N84" t="s">
        <v>31</v>
      </c>
    </row>
    <row r="85" spans="1:14" x14ac:dyDescent="0.3">
      <c r="A85" s="2" t="s">
        <v>625</v>
      </c>
      <c r="B85">
        <v>5</v>
      </c>
      <c r="C85" t="s">
        <v>112</v>
      </c>
      <c r="D85" s="1">
        <v>44860</v>
      </c>
      <c r="E85" t="s">
        <v>643</v>
      </c>
      <c r="F85" t="s">
        <v>669</v>
      </c>
      <c r="G85">
        <v>1.8</v>
      </c>
      <c r="H85" t="s">
        <v>108</v>
      </c>
      <c r="I85">
        <v>0.7</v>
      </c>
      <c r="J85" t="s">
        <v>659</v>
      </c>
      <c r="K85">
        <v>39835</v>
      </c>
      <c r="L85" t="s">
        <v>671</v>
      </c>
      <c r="M85" t="s">
        <v>752</v>
      </c>
      <c r="N85" t="s">
        <v>31</v>
      </c>
    </row>
    <row r="86" spans="1:14" x14ac:dyDescent="0.3">
      <c r="A86" s="2"/>
    </row>
    <row r="87" spans="1:14" x14ac:dyDescent="0.3">
      <c r="A87" s="2" t="s">
        <v>625</v>
      </c>
      <c r="B87">
        <v>6</v>
      </c>
      <c r="C87" t="s">
        <v>110</v>
      </c>
      <c r="D87" s="1">
        <v>44866</v>
      </c>
      <c r="E87" s="3">
        <v>0.73958333333333337</v>
      </c>
      <c r="F87" t="s">
        <v>698</v>
      </c>
      <c r="G87">
        <v>2.7</v>
      </c>
      <c r="H87" t="s">
        <v>56</v>
      </c>
      <c r="I87">
        <v>0.8</v>
      </c>
      <c r="J87" t="s">
        <v>703</v>
      </c>
      <c r="K87">
        <v>47546</v>
      </c>
      <c r="L87" t="s">
        <v>700</v>
      </c>
      <c r="M87" t="s">
        <v>729</v>
      </c>
      <c r="N87" t="s">
        <v>31</v>
      </c>
    </row>
    <row r="88" spans="1:14" x14ac:dyDescent="0.3">
      <c r="A88" s="2" t="s">
        <v>625</v>
      </c>
      <c r="B88">
        <v>6</v>
      </c>
      <c r="C88" t="s">
        <v>110</v>
      </c>
      <c r="D88" s="1">
        <v>44866</v>
      </c>
      <c r="E88" t="s">
        <v>626</v>
      </c>
      <c r="F88" t="s">
        <v>702</v>
      </c>
      <c r="G88">
        <v>1.1000000000000001</v>
      </c>
      <c r="H88" t="s">
        <v>88</v>
      </c>
      <c r="I88">
        <v>0.5</v>
      </c>
      <c r="J88" t="s">
        <v>699</v>
      </c>
      <c r="K88">
        <v>30210</v>
      </c>
      <c r="L88" t="s">
        <v>704</v>
      </c>
      <c r="M88" t="s">
        <v>740</v>
      </c>
      <c r="N88" t="s">
        <v>31</v>
      </c>
    </row>
    <row r="89" spans="1:14" x14ac:dyDescent="0.3">
      <c r="A89" s="2" t="s">
        <v>625</v>
      </c>
      <c r="B89">
        <v>6</v>
      </c>
      <c r="C89" t="s">
        <v>110</v>
      </c>
      <c r="D89" s="1">
        <v>44866</v>
      </c>
      <c r="E89" s="3">
        <v>0.83333333333333337</v>
      </c>
      <c r="F89" t="s">
        <v>695</v>
      </c>
      <c r="G89">
        <v>2.4</v>
      </c>
      <c r="H89" t="s">
        <v>51</v>
      </c>
      <c r="I89">
        <v>0.4</v>
      </c>
      <c r="J89" t="s">
        <v>722</v>
      </c>
      <c r="K89">
        <v>52077</v>
      </c>
      <c r="L89" t="s">
        <v>103</v>
      </c>
      <c r="M89" t="s">
        <v>661</v>
      </c>
      <c r="N89" t="s">
        <v>31</v>
      </c>
    </row>
    <row r="90" spans="1:14" x14ac:dyDescent="0.3">
      <c r="A90" s="2" t="s">
        <v>625</v>
      </c>
      <c r="B90">
        <v>6</v>
      </c>
      <c r="C90" t="s">
        <v>110</v>
      </c>
      <c r="D90" s="1">
        <v>44866</v>
      </c>
      <c r="E90" s="3">
        <v>0.83333333333333337</v>
      </c>
      <c r="F90" t="s">
        <v>721</v>
      </c>
      <c r="G90">
        <v>1.8</v>
      </c>
      <c r="H90" t="s">
        <v>124</v>
      </c>
      <c r="I90">
        <v>1.8</v>
      </c>
      <c r="J90" t="s">
        <v>696</v>
      </c>
      <c r="K90">
        <v>48817</v>
      </c>
      <c r="L90" t="s">
        <v>723</v>
      </c>
      <c r="M90" t="s">
        <v>720</v>
      </c>
      <c r="N90" t="s">
        <v>31</v>
      </c>
    </row>
    <row r="91" spans="1:14" x14ac:dyDescent="0.3">
      <c r="A91" s="2" t="s">
        <v>625</v>
      </c>
      <c r="B91">
        <v>6</v>
      </c>
      <c r="C91" t="s">
        <v>110</v>
      </c>
      <c r="D91" s="1">
        <v>44866</v>
      </c>
      <c r="E91" s="3">
        <v>0.83333333333333337</v>
      </c>
      <c r="F91" t="s">
        <v>689</v>
      </c>
      <c r="G91">
        <v>0.5</v>
      </c>
      <c r="H91" t="s">
        <v>74</v>
      </c>
      <c r="I91">
        <v>1.2</v>
      </c>
      <c r="J91" t="s">
        <v>706</v>
      </c>
      <c r="K91">
        <v>41744</v>
      </c>
      <c r="L91" t="s">
        <v>691</v>
      </c>
      <c r="M91" t="s">
        <v>668</v>
      </c>
      <c r="N91" t="s">
        <v>31</v>
      </c>
    </row>
    <row r="92" spans="1:14" x14ac:dyDescent="0.3">
      <c r="A92" s="2" t="s">
        <v>625</v>
      </c>
      <c r="B92">
        <v>6</v>
      </c>
      <c r="C92" t="s">
        <v>110</v>
      </c>
      <c r="D92" s="1">
        <v>44866</v>
      </c>
      <c r="E92" t="s">
        <v>643</v>
      </c>
      <c r="F92" t="s">
        <v>705</v>
      </c>
      <c r="G92">
        <v>1.4</v>
      </c>
      <c r="H92" t="s">
        <v>74</v>
      </c>
      <c r="I92">
        <v>0.6</v>
      </c>
      <c r="J92" t="s">
        <v>690</v>
      </c>
      <c r="K92">
        <v>50768</v>
      </c>
      <c r="L92" t="s">
        <v>707</v>
      </c>
      <c r="M92" t="s">
        <v>676</v>
      </c>
      <c r="N92" t="s">
        <v>31</v>
      </c>
    </row>
    <row r="93" spans="1:14" x14ac:dyDescent="0.3">
      <c r="A93" s="2" t="s">
        <v>625</v>
      </c>
      <c r="B93">
        <v>6</v>
      </c>
      <c r="C93" t="s">
        <v>110</v>
      </c>
      <c r="D93" s="1">
        <v>44866</v>
      </c>
      <c r="E93" t="s">
        <v>643</v>
      </c>
      <c r="F93" t="s">
        <v>709</v>
      </c>
      <c r="G93">
        <v>1.5</v>
      </c>
      <c r="H93" t="s">
        <v>51</v>
      </c>
      <c r="I93">
        <v>0.7</v>
      </c>
      <c r="J93" t="s">
        <v>693</v>
      </c>
      <c r="K93">
        <v>75000</v>
      </c>
      <c r="L93" t="s">
        <v>711</v>
      </c>
      <c r="M93" t="s">
        <v>726</v>
      </c>
      <c r="N93" t="s">
        <v>31</v>
      </c>
    </row>
    <row r="94" spans="1:14" x14ac:dyDescent="0.3">
      <c r="A94" s="2" t="s">
        <v>625</v>
      </c>
      <c r="B94">
        <v>6</v>
      </c>
      <c r="C94" t="s">
        <v>110</v>
      </c>
      <c r="D94" s="1">
        <v>44866</v>
      </c>
      <c r="E94" t="s">
        <v>643</v>
      </c>
      <c r="F94" t="s">
        <v>692</v>
      </c>
      <c r="G94">
        <v>2.6</v>
      </c>
      <c r="H94" t="s">
        <v>125</v>
      </c>
      <c r="I94">
        <v>2.2999999999999998</v>
      </c>
      <c r="J94" t="s">
        <v>710</v>
      </c>
      <c r="K94">
        <v>11258</v>
      </c>
      <c r="L94" t="s">
        <v>694</v>
      </c>
      <c r="M94" t="s">
        <v>759</v>
      </c>
      <c r="N94" t="s">
        <v>31</v>
      </c>
    </row>
    <row r="95" spans="1:14" x14ac:dyDescent="0.3">
      <c r="A95" s="2" t="s">
        <v>625</v>
      </c>
      <c r="B95">
        <v>6</v>
      </c>
      <c r="C95" t="s">
        <v>112</v>
      </c>
      <c r="D95" s="1">
        <v>44867</v>
      </c>
      <c r="E95" t="s">
        <v>626</v>
      </c>
      <c r="F95" t="s">
        <v>737</v>
      </c>
      <c r="G95">
        <v>3.8</v>
      </c>
      <c r="H95" t="s">
        <v>119</v>
      </c>
      <c r="I95">
        <v>2.1</v>
      </c>
      <c r="J95" t="s">
        <v>718</v>
      </c>
      <c r="K95">
        <v>52511</v>
      </c>
      <c r="L95" t="s">
        <v>739</v>
      </c>
      <c r="M95" t="s">
        <v>760</v>
      </c>
      <c r="N95" t="s">
        <v>31</v>
      </c>
    </row>
    <row r="96" spans="1:14" x14ac:dyDescent="0.3">
      <c r="A96" s="2" t="s">
        <v>625</v>
      </c>
      <c r="B96">
        <v>6</v>
      </c>
      <c r="C96" t="s">
        <v>112</v>
      </c>
      <c r="D96" s="1">
        <v>44867</v>
      </c>
      <c r="E96" t="s">
        <v>716</v>
      </c>
      <c r="F96" t="s">
        <v>717</v>
      </c>
      <c r="G96">
        <v>0.2</v>
      </c>
      <c r="H96" t="s">
        <v>120</v>
      </c>
      <c r="I96">
        <v>2.2000000000000002</v>
      </c>
      <c r="J96" t="s">
        <v>738</v>
      </c>
      <c r="K96">
        <v>26045</v>
      </c>
      <c r="L96" t="s">
        <v>719</v>
      </c>
      <c r="M96" t="s">
        <v>81</v>
      </c>
      <c r="N96" t="s">
        <v>31</v>
      </c>
    </row>
    <row r="97" spans="1:15" x14ac:dyDescent="0.3">
      <c r="A97" s="2" t="s">
        <v>625</v>
      </c>
      <c r="B97">
        <v>6</v>
      </c>
      <c r="C97" t="s">
        <v>112</v>
      </c>
      <c r="D97" s="1">
        <v>44867</v>
      </c>
      <c r="E97" s="3">
        <v>0.83333333333333337</v>
      </c>
      <c r="F97" t="s">
        <v>727</v>
      </c>
      <c r="G97">
        <v>2</v>
      </c>
      <c r="H97" t="s">
        <v>105</v>
      </c>
      <c r="I97">
        <v>0.4</v>
      </c>
      <c r="J97" t="s">
        <v>731</v>
      </c>
      <c r="K97">
        <v>51610</v>
      </c>
      <c r="L97" t="s">
        <v>84</v>
      </c>
      <c r="M97" t="s">
        <v>665</v>
      </c>
      <c r="N97" t="s">
        <v>31</v>
      </c>
    </row>
    <row r="98" spans="1:15" x14ac:dyDescent="0.3">
      <c r="A98" s="2" t="s">
        <v>625</v>
      </c>
      <c r="B98">
        <v>6</v>
      </c>
      <c r="C98" t="s">
        <v>112</v>
      </c>
      <c r="D98" s="1">
        <v>44867</v>
      </c>
      <c r="E98" s="3">
        <v>0.83333333333333337</v>
      </c>
      <c r="F98" t="s">
        <v>724</v>
      </c>
      <c r="G98">
        <v>2.7</v>
      </c>
      <c r="H98" t="s">
        <v>56</v>
      </c>
      <c r="I98">
        <v>0.9</v>
      </c>
      <c r="J98" t="s">
        <v>714</v>
      </c>
      <c r="K98">
        <v>39392</v>
      </c>
      <c r="L98" t="s">
        <v>100</v>
      </c>
      <c r="M98" t="s">
        <v>634</v>
      </c>
      <c r="N98" t="s">
        <v>31</v>
      </c>
    </row>
    <row r="99" spans="1:15" x14ac:dyDescent="0.3">
      <c r="A99" s="2" t="s">
        <v>625</v>
      </c>
      <c r="B99">
        <v>6</v>
      </c>
      <c r="C99" t="s">
        <v>112</v>
      </c>
      <c r="D99" s="1">
        <v>44867</v>
      </c>
      <c r="E99" t="s">
        <v>643</v>
      </c>
      <c r="F99" t="s">
        <v>730</v>
      </c>
      <c r="G99">
        <v>1.8</v>
      </c>
      <c r="H99" t="s">
        <v>102</v>
      </c>
      <c r="I99">
        <v>1.2</v>
      </c>
      <c r="J99" t="s">
        <v>728</v>
      </c>
      <c r="K99">
        <v>31900</v>
      </c>
      <c r="L99" t="s">
        <v>732</v>
      </c>
      <c r="M99" t="s">
        <v>761</v>
      </c>
      <c r="N99" t="s">
        <v>31</v>
      </c>
    </row>
    <row r="100" spans="1:15" x14ac:dyDescent="0.3">
      <c r="A100" s="2" t="s">
        <v>625</v>
      </c>
      <c r="B100">
        <v>6</v>
      </c>
      <c r="C100" t="s">
        <v>112</v>
      </c>
      <c r="D100" s="1">
        <v>44867</v>
      </c>
      <c r="E100" t="s">
        <v>643</v>
      </c>
      <c r="F100" t="s">
        <v>733</v>
      </c>
      <c r="G100">
        <v>1.6</v>
      </c>
      <c r="H100" t="s">
        <v>74</v>
      </c>
      <c r="I100">
        <v>0.5</v>
      </c>
      <c r="J100" t="s">
        <v>743</v>
      </c>
      <c r="K100">
        <v>41089</v>
      </c>
      <c r="L100" t="s">
        <v>735</v>
      </c>
      <c r="M100" t="s">
        <v>672</v>
      </c>
      <c r="N100" t="s">
        <v>31</v>
      </c>
    </row>
    <row r="101" spans="1:15" x14ac:dyDescent="0.3">
      <c r="A101" s="2" t="s">
        <v>625</v>
      </c>
      <c r="B101">
        <v>6</v>
      </c>
      <c r="C101" t="s">
        <v>112</v>
      </c>
      <c r="D101" s="1">
        <v>44867</v>
      </c>
      <c r="E101" t="s">
        <v>643</v>
      </c>
      <c r="F101" t="s">
        <v>713</v>
      </c>
      <c r="G101">
        <v>1.8</v>
      </c>
      <c r="H101" t="s">
        <v>83</v>
      </c>
      <c r="I101">
        <v>1.6</v>
      </c>
      <c r="J101" t="s">
        <v>725</v>
      </c>
      <c r="K101">
        <v>74292</v>
      </c>
      <c r="L101" t="s">
        <v>683</v>
      </c>
      <c r="M101" t="s">
        <v>1556</v>
      </c>
      <c r="N101" t="s">
        <v>31</v>
      </c>
    </row>
    <row r="102" spans="1:15" x14ac:dyDescent="0.3">
      <c r="A102" s="2" t="s">
        <v>625</v>
      </c>
      <c r="B102">
        <v>6</v>
      </c>
      <c r="C102" t="s">
        <v>112</v>
      </c>
      <c r="D102" s="1">
        <v>44867</v>
      </c>
      <c r="E102" t="s">
        <v>741</v>
      </c>
      <c r="F102" t="s">
        <v>742</v>
      </c>
      <c r="G102">
        <v>1.6</v>
      </c>
      <c r="H102" t="s">
        <v>748</v>
      </c>
      <c r="I102">
        <v>1.5</v>
      </c>
      <c r="J102" t="s">
        <v>734</v>
      </c>
      <c r="K102">
        <v>30464</v>
      </c>
      <c r="L102" t="s">
        <v>744</v>
      </c>
      <c r="M102" t="s">
        <v>38</v>
      </c>
      <c r="N102" t="s">
        <v>31</v>
      </c>
    </row>
    <row r="103" spans="1:15" x14ac:dyDescent="0.3">
      <c r="A103" s="2"/>
    </row>
    <row r="104" spans="1:15" x14ac:dyDescent="0.3">
      <c r="A104" s="2" t="s">
        <v>762</v>
      </c>
      <c r="C104" t="s">
        <v>110</v>
      </c>
      <c r="D104" s="1">
        <v>44971</v>
      </c>
      <c r="E104" t="s">
        <v>643</v>
      </c>
      <c r="F104" t="s">
        <v>655</v>
      </c>
      <c r="G104">
        <v>0.8</v>
      </c>
      <c r="H104" t="s">
        <v>65</v>
      </c>
      <c r="I104">
        <v>1.4</v>
      </c>
      <c r="J104" t="s">
        <v>682</v>
      </c>
      <c r="K104">
        <v>46435</v>
      </c>
      <c r="L104" t="s">
        <v>657</v>
      </c>
      <c r="M104" t="s">
        <v>81</v>
      </c>
      <c r="N104" t="s">
        <v>31</v>
      </c>
      <c r="O104" t="s">
        <v>623</v>
      </c>
    </row>
    <row r="105" spans="1:15" x14ac:dyDescent="0.3">
      <c r="A105" s="2" t="s">
        <v>762</v>
      </c>
      <c r="C105" t="s">
        <v>110</v>
      </c>
      <c r="D105" s="1">
        <v>44971</v>
      </c>
      <c r="E105" t="s">
        <v>643</v>
      </c>
      <c r="F105" t="s">
        <v>713</v>
      </c>
      <c r="G105">
        <v>1.7</v>
      </c>
      <c r="H105" t="s">
        <v>98</v>
      </c>
      <c r="I105">
        <v>0.4</v>
      </c>
      <c r="J105" t="s">
        <v>690</v>
      </c>
      <c r="K105">
        <v>74320</v>
      </c>
      <c r="L105" t="s">
        <v>683</v>
      </c>
      <c r="M105" t="s">
        <v>638</v>
      </c>
      <c r="N105" t="s">
        <v>31</v>
      </c>
      <c r="O105" t="s">
        <v>623</v>
      </c>
    </row>
    <row r="106" spans="1:15" x14ac:dyDescent="0.3">
      <c r="A106" s="2" t="s">
        <v>762</v>
      </c>
      <c r="C106" t="s">
        <v>112</v>
      </c>
      <c r="D106" s="1">
        <v>44972</v>
      </c>
      <c r="E106" t="s">
        <v>643</v>
      </c>
      <c r="F106" t="s">
        <v>631</v>
      </c>
      <c r="G106">
        <v>1.5</v>
      </c>
      <c r="H106" t="s">
        <v>98</v>
      </c>
      <c r="I106">
        <v>2.1</v>
      </c>
      <c r="J106" t="s">
        <v>628</v>
      </c>
      <c r="K106">
        <v>81365</v>
      </c>
      <c r="L106" t="s">
        <v>633</v>
      </c>
      <c r="M106" t="s">
        <v>715</v>
      </c>
      <c r="N106" t="s">
        <v>31</v>
      </c>
      <c r="O106" t="s">
        <v>623</v>
      </c>
    </row>
    <row r="107" spans="1:15" x14ac:dyDescent="0.3">
      <c r="A107" s="2" t="s">
        <v>762</v>
      </c>
      <c r="C107" t="s">
        <v>112</v>
      </c>
      <c r="D107" s="1">
        <v>44972</v>
      </c>
      <c r="E107" t="s">
        <v>643</v>
      </c>
      <c r="F107" t="s">
        <v>685</v>
      </c>
      <c r="G107">
        <v>0.2</v>
      </c>
      <c r="H107" t="s">
        <v>35</v>
      </c>
      <c r="I107">
        <v>2.9</v>
      </c>
      <c r="J107" t="s">
        <v>734</v>
      </c>
      <c r="K107">
        <v>24136</v>
      </c>
      <c r="L107" t="s">
        <v>687</v>
      </c>
      <c r="M107" t="s">
        <v>651</v>
      </c>
      <c r="N107" t="s">
        <v>31</v>
      </c>
      <c r="O107" t="s">
        <v>623</v>
      </c>
    </row>
    <row r="108" spans="1:15" x14ac:dyDescent="0.3">
      <c r="A108" s="2" t="s">
        <v>762</v>
      </c>
      <c r="C108" t="s">
        <v>110</v>
      </c>
      <c r="D108" s="1">
        <v>44978</v>
      </c>
      <c r="E108" s="3">
        <v>0.83333333333333337</v>
      </c>
      <c r="F108" t="s">
        <v>695</v>
      </c>
      <c r="G108">
        <v>1.8</v>
      </c>
      <c r="H108" t="s">
        <v>1568</v>
      </c>
      <c r="I108">
        <v>1.6</v>
      </c>
      <c r="J108" t="s">
        <v>636</v>
      </c>
      <c r="K108">
        <v>52337</v>
      </c>
      <c r="L108" t="s">
        <v>103</v>
      </c>
      <c r="M108" t="s">
        <v>630</v>
      </c>
      <c r="N108" t="s">
        <v>31</v>
      </c>
      <c r="O108" t="s">
        <v>623</v>
      </c>
    </row>
    <row r="109" spans="1:15" x14ac:dyDescent="0.3">
      <c r="A109" s="2" t="s">
        <v>762</v>
      </c>
      <c r="C109" t="s">
        <v>110</v>
      </c>
      <c r="D109" s="1">
        <v>44978</v>
      </c>
      <c r="E109" t="s">
        <v>643</v>
      </c>
      <c r="F109" t="s">
        <v>662</v>
      </c>
      <c r="G109">
        <v>0.4</v>
      </c>
      <c r="H109" t="s">
        <v>35</v>
      </c>
      <c r="I109">
        <v>2.8</v>
      </c>
      <c r="J109" t="s">
        <v>722</v>
      </c>
      <c r="K109">
        <v>47500</v>
      </c>
      <c r="L109" t="s">
        <v>664</v>
      </c>
      <c r="M109" t="s">
        <v>697</v>
      </c>
      <c r="N109" t="s">
        <v>31</v>
      </c>
      <c r="O109" t="s">
        <v>623</v>
      </c>
    </row>
    <row r="110" spans="1:15" x14ac:dyDescent="0.3">
      <c r="A110" s="2" t="s">
        <v>762</v>
      </c>
      <c r="C110" t="s">
        <v>112</v>
      </c>
      <c r="D110" s="1">
        <v>44979</v>
      </c>
      <c r="E110" t="s">
        <v>643</v>
      </c>
      <c r="F110" t="s">
        <v>652</v>
      </c>
      <c r="G110">
        <v>0.8</v>
      </c>
      <c r="H110" t="s">
        <v>102</v>
      </c>
      <c r="I110">
        <v>1.2</v>
      </c>
      <c r="J110" t="s">
        <v>649</v>
      </c>
      <c r="K110">
        <v>45228</v>
      </c>
      <c r="L110" t="s">
        <v>646</v>
      </c>
      <c r="M110" t="s">
        <v>757</v>
      </c>
      <c r="N110" t="s">
        <v>31</v>
      </c>
      <c r="O110" t="s">
        <v>623</v>
      </c>
    </row>
    <row r="111" spans="1:15" x14ac:dyDescent="0.3">
      <c r="A111" s="2" t="s">
        <v>762</v>
      </c>
      <c r="C111" t="s">
        <v>112</v>
      </c>
      <c r="D111" s="1">
        <v>44979</v>
      </c>
      <c r="E111" t="s">
        <v>643</v>
      </c>
      <c r="F111" t="s">
        <v>681</v>
      </c>
      <c r="G111">
        <v>1.5</v>
      </c>
      <c r="H111" t="s">
        <v>98</v>
      </c>
      <c r="I111">
        <v>1.6</v>
      </c>
      <c r="J111" t="s">
        <v>674</v>
      </c>
      <c r="K111">
        <v>75374</v>
      </c>
      <c r="L111" t="s">
        <v>683</v>
      </c>
      <c r="M111" t="s">
        <v>647</v>
      </c>
      <c r="N111" t="s">
        <v>31</v>
      </c>
      <c r="O111" t="s">
        <v>623</v>
      </c>
    </row>
    <row r="112" spans="1:15" x14ac:dyDescent="0.3">
      <c r="A112" s="2" t="s">
        <v>762</v>
      </c>
      <c r="C112" t="s">
        <v>110</v>
      </c>
      <c r="D112" s="1">
        <v>44992</v>
      </c>
      <c r="E112" s="3">
        <v>0.83333333333333337</v>
      </c>
      <c r="F112" t="s">
        <v>724</v>
      </c>
      <c r="G112">
        <v>2</v>
      </c>
      <c r="H112" t="s">
        <v>51</v>
      </c>
      <c r="I112">
        <v>0.8</v>
      </c>
      <c r="J112" t="s">
        <v>728</v>
      </c>
      <c r="K112">
        <v>38882</v>
      </c>
      <c r="L112" t="s">
        <v>100</v>
      </c>
      <c r="M112" t="s">
        <v>712</v>
      </c>
      <c r="N112" t="s">
        <v>31</v>
      </c>
      <c r="O112" t="s">
        <v>1569</v>
      </c>
    </row>
    <row r="113" spans="1:15" x14ac:dyDescent="0.3">
      <c r="A113" s="2" t="s">
        <v>762</v>
      </c>
      <c r="C113" t="s">
        <v>110</v>
      </c>
      <c r="D113" s="1">
        <v>44992</v>
      </c>
      <c r="E113" s="3">
        <v>0.83333333333333337</v>
      </c>
      <c r="F113" t="s">
        <v>639</v>
      </c>
      <c r="G113">
        <v>3.3</v>
      </c>
      <c r="H113" t="s">
        <v>119</v>
      </c>
      <c r="I113">
        <v>0.9</v>
      </c>
      <c r="J113" t="s">
        <v>699</v>
      </c>
      <c r="K113">
        <v>60960</v>
      </c>
      <c r="L113" t="s">
        <v>641</v>
      </c>
      <c r="M113" t="s">
        <v>752</v>
      </c>
      <c r="N113" t="s">
        <v>31</v>
      </c>
      <c r="O113" t="s">
        <v>1570</v>
      </c>
    </row>
    <row r="114" spans="1:15" x14ac:dyDescent="0.3">
      <c r="A114" s="2" t="s">
        <v>762</v>
      </c>
      <c r="C114" t="s">
        <v>112</v>
      </c>
      <c r="D114" s="1">
        <v>44993</v>
      </c>
      <c r="E114" s="3">
        <v>0.83333333333333337</v>
      </c>
      <c r="F114" t="s">
        <v>666</v>
      </c>
      <c r="G114">
        <v>0.5</v>
      </c>
      <c r="H114" t="s">
        <v>88</v>
      </c>
      <c r="I114">
        <v>1.4</v>
      </c>
      <c r="J114" t="s">
        <v>645</v>
      </c>
      <c r="K114">
        <v>61602</v>
      </c>
      <c r="L114" t="s">
        <v>48</v>
      </c>
      <c r="M114" t="s">
        <v>684</v>
      </c>
      <c r="N114" t="s">
        <v>31</v>
      </c>
      <c r="O114" t="s">
        <v>1571</v>
      </c>
    </row>
    <row r="115" spans="1:15" x14ac:dyDescent="0.3">
      <c r="A115" s="2" t="s">
        <v>762</v>
      </c>
      <c r="C115" t="s">
        <v>112</v>
      </c>
      <c r="D115" s="1">
        <v>44993</v>
      </c>
      <c r="E115" t="s">
        <v>643</v>
      </c>
      <c r="F115" t="s">
        <v>709</v>
      </c>
      <c r="G115">
        <v>1.7</v>
      </c>
      <c r="H115" t="s">
        <v>51</v>
      </c>
      <c r="I115">
        <v>1.1000000000000001</v>
      </c>
      <c r="J115" t="s">
        <v>743</v>
      </c>
      <c r="K115">
        <v>75000</v>
      </c>
      <c r="L115" t="s">
        <v>711</v>
      </c>
      <c r="M115" t="s">
        <v>729</v>
      </c>
      <c r="N115" t="s">
        <v>31</v>
      </c>
      <c r="O115" t="s">
        <v>1572</v>
      </c>
    </row>
    <row r="116" spans="1:15" x14ac:dyDescent="0.3">
      <c r="A116" s="2" t="s">
        <v>762</v>
      </c>
      <c r="C116" t="s">
        <v>110</v>
      </c>
      <c r="D116" s="1">
        <v>44999</v>
      </c>
      <c r="E116" s="3">
        <v>0.83333333333333337</v>
      </c>
      <c r="F116" t="s">
        <v>698</v>
      </c>
      <c r="G116">
        <v>1.7</v>
      </c>
      <c r="H116" t="s">
        <v>88</v>
      </c>
      <c r="I116">
        <v>0.5</v>
      </c>
      <c r="J116" t="s">
        <v>693</v>
      </c>
      <c r="K116">
        <v>48015</v>
      </c>
      <c r="L116" t="s">
        <v>700</v>
      </c>
      <c r="M116" t="s">
        <v>676</v>
      </c>
      <c r="N116" t="s">
        <v>31</v>
      </c>
      <c r="O116" t="s">
        <v>1573</v>
      </c>
    </row>
    <row r="117" spans="1:15" x14ac:dyDescent="0.3">
      <c r="A117" s="2" t="s">
        <v>762</v>
      </c>
      <c r="C117" t="s">
        <v>110</v>
      </c>
      <c r="D117" s="1">
        <v>44999</v>
      </c>
      <c r="E117" s="3">
        <v>0.83333333333333337</v>
      </c>
      <c r="F117" t="s">
        <v>727</v>
      </c>
      <c r="G117">
        <v>4.2</v>
      </c>
      <c r="H117" t="s">
        <v>1574</v>
      </c>
      <c r="I117">
        <v>0.6</v>
      </c>
      <c r="J117" t="s">
        <v>738</v>
      </c>
      <c r="K117">
        <v>52038</v>
      </c>
      <c r="L117" t="s">
        <v>84</v>
      </c>
      <c r="M117" t="s">
        <v>668</v>
      </c>
      <c r="N117" t="s">
        <v>31</v>
      </c>
      <c r="O117" t="s">
        <v>1575</v>
      </c>
    </row>
    <row r="118" spans="1:15" x14ac:dyDescent="0.3">
      <c r="A118" s="2" t="s">
        <v>762</v>
      </c>
      <c r="C118" t="s">
        <v>112</v>
      </c>
      <c r="D118" s="1">
        <v>45000</v>
      </c>
      <c r="E118" t="s">
        <v>643</v>
      </c>
      <c r="F118" t="s">
        <v>669</v>
      </c>
      <c r="G118">
        <v>2.7</v>
      </c>
      <c r="H118" t="s">
        <v>108</v>
      </c>
      <c r="I118">
        <v>1.1000000000000001</v>
      </c>
      <c r="J118" t="s">
        <v>706</v>
      </c>
      <c r="K118">
        <v>49082</v>
      </c>
      <c r="L118" t="s">
        <v>671</v>
      </c>
      <c r="M118" t="s">
        <v>38</v>
      </c>
      <c r="N118" t="s">
        <v>31</v>
      </c>
      <c r="O118" t="s">
        <v>1576</v>
      </c>
    </row>
    <row r="119" spans="1:15" x14ac:dyDescent="0.3">
      <c r="A119" s="2" t="s">
        <v>762</v>
      </c>
      <c r="C119" t="s">
        <v>112</v>
      </c>
      <c r="D119" s="1">
        <v>45000</v>
      </c>
      <c r="E119" t="s">
        <v>643</v>
      </c>
      <c r="F119" t="s">
        <v>737</v>
      </c>
      <c r="G119">
        <v>2.2000000000000002</v>
      </c>
      <c r="H119" t="s">
        <v>98</v>
      </c>
      <c r="I119">
        <v>0.6</v>
      </c>
      <c r="J119" t="s">
        <v>670</v>
      </c>
      <c r="K119">
        <v>63127</v>
      </c>
      <c r="L119" t="s">
        <v>739</v>
      </c>
      <c r="M119" t="s">
        <v>736</v>
      </c>
      <c r="N119" t="s">
        <v>31</v>
      </c>
      <c r="O119" t="s">
        <v>1577</v>
      </c>
    </row>
    <row r="120" spans="1:15" x14ac:dyDescent="0.3">
      <c r="A120" s="2" t="s">
        <v>620</v>
      </c>
      <c r="C120" t="s">
        <v>110</v>
      </c>
      <c r="D120" s="1">
        <v>45027</v>
      </c>
      <c r="E120" s="3">
        <v>0.83333333333333337</v>
      </c>
      <c r="F120" t="s">
        <v>639</v>
      </c>
      <c r="G120">
        <v>1.6</v>
      </c>
      <c r="H120" t="s">
        <v>35</v>
      </c>
      <c r="I120">
        <v>1.4</v>
      </c>
      <c r="J120" t="s">
        <v>693</v>
      </c>
      <c r="K120">
        <v>62594</v>
      </c>
      <c r="L120" t="s">
        <v>1578</v>
      </c>
      <c r="M120" t="s">
        <v>81</v>
      </c>
      <c r="N120" t="s">
        <v>31</v>
      </c>
      <c r="O120" t="s">
        <v>623</v>
      </c>
    </row>
    <row r="121" spans="1:15" x14ac:dyDescent="0.3">
      <c r="A121" s="2" t="s">
        <v>620</v>
      </c>
      <c r="C121" t="s">
        <v>110</v>
      </c>
      <c r="D121" s="1">
        <v>45027</v>
      </c>
      <c r="E121" s="3">
        <v>0.83333333333333337</v>
      </c>
      <c r="F121" t="s">
        <v>727</v>
      </c>
      <c r="G121">
        <v>1.8</v>
      </c>
      <c r="H121" t="s">
        <v>108</v>
      </c>
      <c r="I121">
        <v>0.9</v>
      </c>
      <c r="J121" t="s">
        <v>682</v>
      </c>
      <c r="K121">
        <v>52257</v>
      </c>
      <c r="L121" t="s">
        <v>84</v>
      </c>
      <c r="M121" t="s">
        <v>715</v>
      </c>
      <c r="N121" t="s">
        <v>31</v>
      </c>
      <c r="O121" t="s">
        <v>623</v>
      </c>
    </row>
    <row r="122" spans="1:15" x14ac:dyDescent="0.3">
      <c r="A122" s="2" t="s">
        <v>620</v>
      </c>
      <c r="C122" t="s">
        <v>112</v>
      </c>
      <c r="D122" s="1">
        <v>45028</v>
      </c>
      <c r="E122" t="s">
        <v>643</v>
      </c>
      <c r="F122" t="s">
        <v>737</v>
      </c>
      <c r="G122">
        <v>2.2999999999999998</v>
      </c>
      <c r="H122" t="s">
        <v>51</v>
      </c>
      <c r="I122">
        <v>0.7</v>
      </c>
      <c r="J122" t="s">
        <v>628</v>
      </c>
      <c r="K122">
        <v>63142</v>
      </c>
      <c r="L122" t="s">
        <v>739</v>
      </c>
      <c r="M122" t="s">
        <v>634</v>
      </c>
      <c r="N122" t="s">
        <v>31</v>
      </c>
      <c r="O122" t="s">
        <v>623</v>
      </c>
    </row>
    <row r="123" spans="1:15" x14ac:dyDescent="0.3">
      <c r="A123" s="2" t="s">
        <v>620</v>
      </c>
      <c r="C123" t="s">
        <v>112</v>
      </c>
      <c r="D123" s="1">
        <v>45028</v>
      </c>
      <c r="E123" t="s">
        <v>643</v>
      </c>
      <c r="F123" t="s">
        <v>713</v>
      </c>
      <c r="G123">
        <v>1.1000000000000001</v>
      </c>
      <c r="H123" t="s">
        <v>98</v>
      </c>
      <c r="I123">
        <v>1.3</v>
      </c>
      <c r="J123" t="s">
        <v>722</v>
      </c>
      <c r="K123">
        <v>74742</v>
      </c>
      <c r="L123" t="s">
        <v>683</v>
      </c>
      <c r="M123" t="s">
        <v>630</v>
      </c>
      <c r="N123" t="s">
        <v>31</v>
      </c>
      <c r="O123" t="s">
        <v>623</v>
      </c>
    </row>
    <row r="124" spans="1:15" x14ac:dyDescent="0.3">
      <c r="A124" s="2" t="s">
        <v>620</v>
      </c>
      <c r="C124" t="s">
        <v>110</v>
      </c>
      <c r="D124" s="1">
        <v>45034</v>
      </c>
      <c r="E124" s="3">
        <v>0.83333333333333337</v>
      </c>
      <c r="F124" t="s">
        <v>724</v>
      </c>
      <c r="G124">
        <v>1.9</v>
      </c>
      <c r="H124" t="s">
        <v>35</v>
      </c>
      <c r="I124">
        <v>1.8</v>
      </c>
      <c r="J124" t="s">
        <v>636</v>
      </c>
      <c r="K124">
        <v>39453</v>
      </c>
      <c r="L124" t="s">
        <v>100</v>
      </c>
      <c r="M124" t="s">
        <v>729</v>
      </c>
      <c r="N124" t="s">
        <v>31</v>
      </c>
      <c r="O124" t="s">
        <v>1577</v>
      </c>
    </row>
    <row r="125" spans="1:15" x14ac:dyDescent="0.3">
      <c r="A125" s="2" t="s">
        <v>620</v>
      </c>
      <c r="C125" t="s">
        <v>110</v>
      </c>
      <c r="D125" s="1">
        <v>45034</v>
      </c>
      <c r="E125" t="s">
        <v>643</v>
      </c>
      <c r="F125" t="s">
        <v>669</v>
      </c>
      <c r="G125">
        <v>2.2000000000000002</v>
      </c>
      <c r="H125" t="s">
        <v>102</v>
      </c>
      <c r="I125">
        <v>2</v>
      </c>
      <c r="J125" t="s">
        <v>645</v>
      </c>
      <c r="K125">
        <v>52728</v>
      </c>
      <c r="L125" t="s">
        <v>671</v>
      </c>
      <c r="M125" t="s">
        <v>676</v>
      </c>
      <c r="N125" t="s">
        <v>31</v>
      </c>
      <c r="O125" t="s">
        <v>1571</v>
      </c>
    </row>
    <row r="126" spans="1:15" x14ac:dyDescent="0.3">
      <c r="A126" s="2" t="s">
        <v>620</v>
      </c>
      <c r="C126" t="s">
        <v>112</v>
      </c>
      <c r="D126" s="1">
        <v>45035</v>
      </c>
      <c r="E126" t="s">
        <v>643</v>
      </c>
      <c r="F126" t="s">
        <v>709</v>
      </c>
      <c r="G126">
        <v>2.2000000000000002</v>
      </c>
      <c r="H126" t="s">
        <v>102</v>
      </c>
      <c r="I126">
        <v>1.3</v>
      </c>
      <c r="J126" t="s">
        <v>649</v>
      </c>
      <c r="K126">
        <v>75000</v>
      </c>
      <c r="L126" t="s">
        <v>711</v>
      </c>
      <c r="M126" t="s">
        <v>684</v>
      </c>
      <c r="N126" t="s">
        <v>31</v>
      </c>
      <c r="O126" t="s">
        <v>1575</v>
      </c>
    </row>
    <row r="127" spans="1:15" x14ac:dyDescent="0.3">
      <c r="A127" s="2" t="s">
        <v>620</v>
      </c>
      <c r="C127" t="s">
        <v>112</v>
      </c>
      <c r="D127" s="1">
        <v>45035</v>
      </c>
      <c r="E127" t="s">
        <v>643</v>
      </c>
      <c r="F127" t="s">
        <v>681</v>
      </c>
      <c r="G127">
        <v>1.2</v>
      </c>
      <c r="H127" t="s">
        <v>109</v>
      </c>
      <c r="I127">
        <v>0.7</v>
      </c>
      <c r="J127" t="s">
        <v>734</v>
      </c>
      <c r="K127">
        <v>75380</v>
      </c>
      <c r="L127" t="s">
        <v>683</v>
      </c>
      <c r="M127" t="s">
        <v>672</v>
      </c>
      <c r="N127" t="s">
        <v>31</v>
      </c>
      <c r="O127" t="s">
        <v>1573</v>
      </c>
    </row>
    <row r="128" spans="1:15" x14ac:dyDescent="0.3">
      <c r="A128" s="2" t="s">
        <v>622</v>
      </c>
      <c r="C128" t="s">
        <v>110</v>
      </c>
      <c r="D128" s="1">
        <v>45055</v>
      </c>
      <c r="E128" t="s">
        <v>643</v>
      </c>
      <c r="F128" t="s">
        <v>737</v>
      </c>
      <c r="J128" t="s">
        <v>649</v>
      </c>
      <c r="L128" t="s">
        <v>739</v>
      </c>
      <c r="N128" t="s">
        <v>127</v>
      </c>
      <c r="O128" t="s">
        <v>623</v>
      </c>
    </row>
    <row r="129" spans="1:15" x14ac:dyDescent="0.3">
      <c r="A129" s="2" t="s">
        <v>622</v>
      </c>
      <c r="C129" t="s">
        <v>112</v>
      </c>
      <c r="D129" s="1">
        <v>45056</v>
      </c>
      <c r="E129" t="s">
        <v>643</v>
      </c>
      <c r="F129" t="s">
        <v>713</v>
      </c>
      <c r="J129" t="s">
        <v>693</v>
      </c>
      <c r="L129" t="s">
        <v>683</v>
      </c>
      <c r="N129" t="s">
        <v>127</v>
      </c>
      <c r="O129" t="s">
        <v>623</v>
      </c>
    </row>
    <row r="130" spans="1:15" x14ac:dyDescent="0.3">
      <c r="A130" s="2" t="s">
        <v>622</v>
      </c>
      <c r="C130" t="s">
        <v>110</v>
      </c>
      <c r="D130" s="1">
        <v>45062</v>
      </c>
      <c r="E130" t="s">
        <v>643</v>
      </c>
      <c r="F130" t="s">
        <v>681</v>
      </c>
      <c r="J130" t="s">
        <v>645</v>
      </c>
      <c r="L130" t="s">
        <v>683</v>
      </c>
      <c r="N130" t="s">
        <v>127</v>
      </c>
      <c r="O130" t="s">
        <v>624</v>
      </c>
    </row>
    <row r="131" spans="1:15" x14ac:dyDescent="0.3">
      <c r="A131" s="2" t="s">
        <v>622</v>
      </c>
      <c r="C131" t="s">
        <v>112</v>
      </c>
      <c r="D131" s="1">
        <v>45063</v>
      </c>
      <c r="E131" s="3">
        <v>0.83333333333333337</v>
      </c>
      <c r="F131" t="s">
        <v>727</v>
      </c>
      <c r="J131" t="s">
        <v>636</v>
      </c>
      <c r="L131" t="s">
        <v>84</v>
      </c>
      <c r="N131" t="s">
        <v>127</v>
      </c>
      <c r="O131" t="s">
        <v>624</v>
      </c>
    </row>
    <row r="170" spans="1:4" x14ac:dyDescent="0.3">
      <c r="A170" t="s">
        <v>1061</v>
      </c>
      <c r="C170" s="1"/>
      <c r="D170" s="1">
        <v>45027</v>
      </c>
    </row>
    <row r="171" spans="1:4" x14ac:dyDescent="0.3">
      <c r="A171" t="s">
        <v>1061</v>
      </c>
      <c r="D171" s="1">
        <v>45034</v>
      </c>
    </row>
    <row r="172" spans="1:4" x14ac:dyDescent="0.3">
      <c r="A172" t="s">
        <v>1059</v>
      </c>
      <c r="D172" s="1">
        <v>45055</v>
      </c>
    </row>
    <row r="173" spans="1:4" x14ac:dyDescent="0.3">
      <c r="A173" t="s">
        <v>1059</v>
      </c>
      <c r="D173" s="1">
        <v>45062</v>
      </c>
    </row>
    <row r="174" spans="1:4" x14ac:dyDescent="0.3">
      <c r="A174" t="s">
        <v>1060</v>
      </c>
      <c r="D174" s="1">
        <v>45087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D11B-F37D-4C44-ADA9-16AB93A20955}">
  <sheetPr codeName="Sheet16"/>
  <dimension ref="A1:N245"/>
  <sheetViews>
    <sheetView topLeftCell="C1" workbookViewId="0">
      <selection activeCell="E2" sqref="E2"/>
    </sheetView>
  </sheetViews>
  <sheetFormatPr defaultRowHeight="16.5" x14ac:dyDescent="0.3"/>
  <cols>
    <col min="1" max="1" width="28.875" customWidth="1"/>
    <col min="2" max="2" width="29.375" customWidth="1"/>
    <col min="3" max="3" width="22.5" customWidth="1"/>
    <col min="4" max="4" width="24.25" customWidth="1"/>
    <col min="5" max="5" width="18.5" customWidth="1"/>
    <col min="6" max="6" width="15.75" customWidth="1"/>
    <col min="7" max="7" width="10.625" customWidth="1"/>
    <col min="9" max="9" width="16.125" customWidth="1"/>
    <col min="10" max="10" width="18.25" customWidth="1"/>
    <col min="11" max="12" width="25.75" customWidth="1"/>
    <col min="13" max="13" width="16.5" customWidth="1"/>
    <col min="14" max="14" width="14.375" customWidth="1"/>
  </cols>
  <sheetData>
    <row r="1" spans="1:14" x14ac:dyDescent="0.3">
      <c r="A1" t="s">
        <v>763</v>
      </c>
      <c r="B1" t="s">
        <v>764</v>
      </c>
      <c r="C1" t="s">
        <v>380</v>
      </c>
      <c r="D1" t="s">
        <v>381</v>
      </c>
      <c r="E1" t="s">
        <v>128</v>
      </c>
      <c r="F1" t="s">
        <v>129</v>
      </c>
      <c r="G1" t="s">
        <v>765</v>
      </c>
      <c r="H1" t="s">
        <v>1053</v>
      </c>
      <c r="I1" t="s">
        <v>1100</v>
      </c>
      <c r="J1" t="s">
        <v>1107</v>
      </c>
      <c r="K1" t="s">
        <v>1108</v>
      </c>
      <c r="L1" t="s">
        <v>1109</v>
      </c>
      <c r="M1" t="s">
        <v>1098</v>
      </c>
      <c r="N1" t="s">
        <v>1099</v>
      </c>
    </row>
    <row r="2" spans="1:14" x14ac:dyDescent="0.3">
      <c r="A2" t="str">
        <f>UCL!F2</f>
        <v>Dinamo Zagreb hr</v>
      </c>
      <c r="B2" t="str">
        <f>UCL!J2</f>
        <v>eng Chelsea</v>
      </c>
      <c r="C2" t="str">
        <f>UCL!D2&amp;'UCL2'!E2</f>
        <v>44810Dinamo Zagreb</v>
      </c>
      <c r="D2" t="str">
        <f>UCL!D2&amp;'UCL2'!F2</f>
        <v>44810Chelsea</v>
      </c>
      <c r="E2" t="str">
        <f>LEFT(A2,FIND("#",SUBSTITUTE(A2," ","#",LEN(A2)-LEN(SUBSTITUTE(A2," ",""))))-1)</f>
        <v>Dinamo Zagreb</v>
      </c>
      <c r="F2" t="str">
        <f>RIGHT(B2,LEN(B2)-FIND(" ",B2))</f>
        <v>Chelsea</v>
      </c>
      <c r="G2" s="1">
        <f>UCL!D2</f>
        <v>44810</v>
      </c>
      <c r="H2" t="s">
        <v>1053</v>
      </c>
      <c r="I2" t="str">
        <f>UCL!A2&amp;UCL!B2</f>
        <v>Group stage1</v>
      </c>
      <c r="J2" t="str">
        <f>H2&amp;I2</f>
        <v>UCLGroup stage1</v>
      </c>
      <c r="K2" t="str">
        <f>J2&amp;E2</f>
        <v>UCLGroup stage1Dinamo Zagreb</v>
      </c>
      <c r="L2" t="str">
        <f>J2&amp;F2</f>
        <v>UCLGroup stage1Chelsea</v>
      </c>
      <c r="M2" t="str">
        <f>E2</f>
        <v>Dinamo Zagreb</v>
      </c>
      <c r="N2" t="str">
        <f>F2</f>
        <v>Chelsea</v>
      </c>
    </row>
    <row r="3" spans="1:14" x14ac:dyDescent="0.3">
      <c r="A3" t="str">
        <f>UCL!F3</f>
        <v>Dortmund de</v>
      </c>
      <c r="B3" t="str">
        <f>UCL!J3</f>
        <v>dk FC Copenhagen</v>
      </c>
      <c r="C3" t="str">
        <f>UCL!D3&amp;'UCL2'!E3</f>
        <v>44810Dortmund</v>
      </c>
      <c r="D3" t="str">
        <f>UCL!D3&amp;'UCL2'!F3</f>
        <v>44810FC Copenhagen</v>
      </c>
      <c r="E3" t="str">
        <f t="shared" ref="E3:E66" si="0">LEFT(A3,FIND("#",SUBSTITUTE(A3," ","#",LEN(A3)-LEN(SUBSTITUTE(A3," ",""))))-1)</f>
        <v>Dortmund</v>
      </c>
      <c r="F3" t="str">
        <f>RIGHT(B3,LEN(B3)-FIND(" ",B3))</f>
        <v>FC Copenhagen</v>
      </c>
      <c r="G3" s="1">
        <f>UCL!D3</f>
        <v>44810</v>
      </c>
      <c r="H3" t="s">
        <v>1053</v>
      </c>
      <c r="I3" t="str">
        <f>UCL!A3&amp;UCL!B3</f>
        <v>Group stage1</v>
      </c>
      <c r="J3" t="str">
        <f t="shared" ref="J3:J66" si="1">H3&amp;I3</f>
        <v>UCLGroup stage1</v>
      </c>
      <c r="K3" t="str">
        <f t="shared" ref="K3:K66" si="2">J3&amp;E3</f>
        <v>UCLGroup stage1Dortmund</v>
      </c>
      <c r="L3" t="str">
        <f t="shared" ref="L3:L66" si="3">J3&amp;F3</f>
        <v>UCLGroup stage1FC Copenhagen</v>
      </c>
      <c r="M3" t="str">
        <f t="shared" ref="M3:M66" si="4">E3</f>
        <v>Dortmund</v>
      </c>
      <c r="N3" t="str">
        <f t="shared" ref="N3:N66" si="5">F3</f>
        <v>FC Copenhagen</v>
      </c>
    </row>
    <row r="4" spans="1:14" x14ac:dyDescent="0.3">
      <c r="A4" t="str">
        <f>UCL!F4</f>
        <v>Celtic sct</v>
      </c>
      <c r="B4" t="str">
        <f>UCL!J4</f>
        <v>es Real Madrid</v>
      </c>
      <c r="C4" t="str">
        <f>UCL!D4&amp;'UCL2'!E4</f>
        <v>44810Celtic</v>
      </c>
      <c r="D4" t="str">
        <f>UCL!D4&amp;'UCL2'!F4</f>
        <v>44810Real Madrid</v>
      </c>
      <c r="E4" t="str">
        <f t="shared" si="0"/>
        <v>Celtic</v>
      </c>
      <c r="F4" t="str">
        <f t="shared" ref="F4:F67" si="6">RIGHT(B4,LEN(B4)-FIND(" ",B4))</f>
        <v>Real Madrid</v>
      </c>
      <c r="G4" s="1">
        <f>UCL!D4</f>
        <v>44810</v>
      </c>
      <c r="H4" t="s">
        <v>1053</v>
      </c>
      <c r="I4" t="str">
        <f>UCL!A4&amp;UCL!B4</f>
        <v>Group stage1</v>
      </c>
      <c r="J4" t="str">
        <f t="shared" si="1"/>
        <v>UCLGroup stage1</v>
      </c>
      <c r="K4" t="str">
        <f t="shared" si="2"/>
        <v>UCLGroup stage1Celtic</v>
      </c>
      <c r="L4" t="str">
        <f t="shared" si="3"/>
        <v>UCLGroup stage1Real Madrid</v>
      </c>
      <c r="M4" t="str">
        <f t="shared" si="4"/>
        <v>Celtic</v>
      </c>
      <c r="N4" t="str">
        <f t="shared" si="5"/>
        <v>Real Madrid</v>
      </c>
    </row>
    <row r="5" spans="1:14" x14ac:dyDescent="0.3">
      <c r="A5" t="str">
        <f>UCL!F5</f>
        <v>Benfica pt</v>
      </c>
      <c r="B5" t="str">
        <f>UCL!J5</f>
        <v>il Maccabi Haifa</v>
      </c>
      <c r="C5" t="str">
        <f>UCL!D5&amp;'UCL2'!E5</f>
        <v>44810Benfica</v>
      </c>
      <c r="D5" t="str">
        <f>UCL!D5&amp;'UCL2'!F5</f>
        <v>44810Maccabi Haifa</v>
      </c>
      <c r="E5" t="str">
        <f t="shared" si="0"/>
        <v>Benfica</v>
      </c>
      <c r="F5" t="str">
        <f t="shared" si="6"/>
        <v>Maccabi Haifa</v>
      </c>
      <c r="G5" s="1">
        <f>UCL!D5</f>
        <v>44810</v>
      </c>
      <c r="H5" t="s">
        <v>1053</v>
      </c>
      <c r="I5" t="str">
        <f>UCL!A5&amp;UCL!B5</f>
        <v>Group stage1</v>
      </c>
      <c r="J5" t="str">
        <f t="shared" si="1"/>
        <v>UCLGroup stage1</v>
      </c>
      <c r="K5" t="str">
        <f t="shared" si="2"/>
        <v>UCLGroup stage1Benfica</v>
      </c>
      <c r="L5" t="str">
        <f t="shared" si="3"/>
        <v>UCLGroup stage1Maccabi Haifa</v>
      </c>
      <c r="M5" t="str">
        <f t="shared" si="4"/>
        <v>Benfica</v>
      </c>
      <c r="N5" t="str">
        <f t="shared" si="5"/>
        <v>Maccabi Haifa</v>
      </c>
    </row>
    <row r="6" spans="1:14" x14ac:dyDescent="0.3">
      <c r="A6" t="str">
        <f>UCL!F6</f>
        <v>RB Salzburg at</v>
      </c>
      <c r="B6" t="str">
        <f>UCL!J6</f>
        <v>it Milan</v>
      </c>
      <c r="C6" t="str">
        <f>UCL!D6&amp;'UCL2'!E6</f>
        <v>44810RB Salzburg</v>
      </c>
      <c r="D6" t="str">
        <f>UCL!D6&amp;'UCL2'!F6</f>
        <v>44810Milan</v>
      </c>
      <c r="E6" t="str">
        <f t="shared" si="0"/>
        <v>RB Salzburg</v>
      </c>
      <c r="F6" t="str">
        <f t="shared" si="6"/>
        <v>Milan</v>
      </c>
      <c r="G6" s="1">
        <f>UCL!D6</f>
        <v>44810</v>
      </c>
      <c r="H6" t="s">
        <v>1053</v>
      </c>
      <c r="I6" t="str">
        <f>UCL!A6&amp;UCL!B6</f>
        <v>Group stage1</v>
      </c>
      <c r="J6" t="str">
        <f t="shared" si="1"/>
        <v>UCLGroup stage1</v>
      </c>
      <c r="K6" t="str">
        <f t="shared" si="2"/>
        <v>UCLGroup stage1RB Salzburg</v>
      </c>
      <c r="L6" t="str">
        <f t="shared" si="3"/>
        <v>UCLGroup stage1Milan</v>
      </c>
      <c r="M6" t="str">
        <f t="shared" si="4"/>
        <v>RB Salzburg</v>
      </c>
      <c r="N6" t="str">
        <f t="shared" si="5"/>
        <v>Milan</v>
      </c>
    </row>
    <row r="7" spans="1:14" x14ac:dyDescent="0.3">
      <c r="A7" t="str">
        <f>UCL!F7</f>
        <v>Sevilla es</v>
      </c>
      <c r="B7" t="str">
        <f>UCL!J7</f>
        <v>eng Manchester City</v>
      </c>
      <c r="C7" t="str">
        <f>UCL!D7&amp;'UCL2'!E7</f>
        <v>44810Sevilla</v>
      </c>
      <c r="D7" t="str">
        <f>UCL!D7&amp;'UCL2'!F7</f>
        <v>44810Manchester City</v>
      </c>
      <c r="E7" t="str">
        <f t="shared" si="0"/>
        <v>Sevilla</v>
      </c>
      <c r="F7" t="str">
        <f t="shared" si="6"/>
        <v>Manchester City</v>
      </c>
      <c r="G7" s="1">
        <f>UCL!D7</f>
        <v>44810</v>
      </c>
      <c r="H7" t="s">
        <v>1053</v>
      </c>
      <c r="I7" t="str">
        <f>UCL!A7&amp;UCL!B7</f>
        <v>Group stage1</v>
      </c>
      <c r="J7" t="str">
        <f t="shared" si="1"/>
        <v>UCLGroup stage1</v>
      </c>
      <c r="K7" t="str">
        <f t="shared" si="2"/>
        <v>UCLGroup stage1Sevilla</v>
      </c>
      <c r="L7" t="str">
        <f t="shared" si="3"/>
        <v>UCLGroup stage1Manchester City</v>
      </c>
      <c r="M7" t="str">
        <f t="shared" si="4"/>
        <v>Sevilla</v>
      </c>
      <c r="N7" t="str">
        <f t="shared" si="5"/>
        <v>Manchester City</v>
      </c>
    </row>
    <row r="8" spans="1:14" x14ac:dyDescent="0.3">
      <c r="A8" t="str">
        <f>UCL!F8</f>
        <v>RB Leipzig de</v>
      </c>
      <c r="B8" t="str">
        <f>UCL!J8</f>
        <v>ua Shakhtar</v>
      </c>
      <c r="C8" t="str">
        <f>UCL!D8&amp;'UCL2'!E8</f>
        <v>44810RB Leipzig</v>
      </c>
      <c r="D8" t="str">
        <f>UCL!D8&amp;'UCL2'!F8</f>
        <v>44810Shakhtar</v>
      </c>
      <c r="E8" t="str">
        <f t="shared" si="0"/>
        <v>RB Leipzig</v>
      </c>
      <c r="F8" t="str">
        <f t="shared" si="6"/>
        <v>Shakhtar</v>
      </c>
      <c r="G8" s="1">
        <f>UCL!D8</f>
        <v>44810</v>
      </c>
      <c r="H8" t="s">
        <v>1053</v>
      </c>
      <c r="I8" t="str">
        <f>UCL!A8&amp;UCL!B8</f>
        <v>Group stage1</v>
      </c>
      <c r="J8" t="str">
        <f t="shared" si="1"/>
        <v>UCLGroup stage1</v>
      </c>
      <c r="K8" t="str">
        <f t="shared" si="2"/>
        <v>UCLGroup stage1RB Leipzig</v>
      </c>
      <c r="L8" t="str">
        <f t="shared" si="3"/>
        <v>UCLGroup stage1Shakhtar</v>
      </c>
      <c r="M8" t="str">
        <f t="shared" si="4"/>
        <v>RB Leipzig</v>
      </c>
      <c r="N8" t="str">
        <f t="shared" si="5"/>
        <v>Shakhtar</v>
      </c>
    </row>
    <row r="9" spans="1:14" x14ac:dyDescent="0.3">
      <c r="A9" t="str">
        <f>UCL!F9</f>
        <v>Paris S-G fr</v>
      </c>
      <c r="B9" t="str">
        <f>UCL!J9</f>
        <v>it Juventus</v>
      </c>
      <c r="C9" t="str">
        <f>UCL!D9&amp;'UCL2'!E9</f>
        <v>44810Paris S-G</v>
      </c>
      <c r="D9" t="str">
        <f>UCL!D9&amp;'UCL2'!F9</f>
        <v>44810Juventus</v>
      </c>
      <c r="E9" t="str">
        <f t="shared" si="0"/>
        <v>Paris S-G</v>
      </c>
      <c r="F9" t="str">
        <f t="shared" si="6"/>
        <v>Juventus</v>
      </c>
      <c r="G9" s="1">
        <f>UCL!D9</f>
        <v>44810</v>
      </c>
      <c r="H9" t="s">
        <v>1053</v>
      </c>
      <c r="I9" t="str">
        <f>UCL!A9&amp;UCL!B9</f>
        <v>Group stage1</v>
      </c>
      <c r="J9" t="str">
        <f t="shared" si="1"/>
        <v>UCLGroup stage1</v>
      </c>
      <c r="K9" t="str">
        <f t="shared" si="2"/>
        <v>UCLGroup stage1Paris S-G</v>
      </c>
      <c r="L9" t="str">
        <f t="shared" si="3"/>
        <v>UCLGroup stage1Juventus</v>
      </c>
      <c r="M9" t="str">
        <f t="shared" si="4"/>
        <v>Paris S-G</v>
      </c>
      <c r="N9" t="str">
        <f t="shared" si="5"/>
        <v>Juventus</v>
      </c>
    </row>
    <row r="10" spans="1:14" x14ac:dyDescent="0.3">
      <c r="A10" t="str">
        <f>UCL!F10</f>
        <v>Ajax nl</v>
      </c>
      <c r="B10" t="str">
        <f>UCL!J10</f>
        <v>sct Rangers</v>
      </c>
      <c r="C10" t="str">
        <f>UCL!D10&amp;'UCL2'!E10</f>
        <v>44811Ajax</v>
      </c>
      <c r="D10" t="str">
        <f>UCL!D10&amp;'UCL2'!F10</f>
        <v>44811Rangers</v>
      </c>
      <c r="E10" t="str">
        <f t="shared" si="0"/>
        <v>Ajax</v>
      </c>
      <c r="F10" t="str">
        <f t="shared" si="6"/>
        <v>Rangers</v>
      </c>
      <c r="G10" s="1">
        <f>UCL!D10</f>
        <v>44811</v>
      </c>
      <c r="H10" t="s">
        <v>1053</v>
      </c>
      <c r="I10" t="str">
        <f>UCL!A10&amp;UCL!B10</f>
        <v>Group stage1</v>
      </c>
      <c r="J10" t="str">
        <f t="shared" si="1"/>
        <v>UCLGroup stage1</v>
      </c>
      <c r="K10" t="str">
        <f t="shared" si="2"/>
        <v>UCLGroup stage1Ajax</v>
      </c>
      <c r="L10" t="str">
        <f t="shared" si="3"/>
        <v>UCLGroup stage1Rangers</v>
      </c>
      <c r="M10" t="str">
        <f t="shared" si="4"/>
        <v>Ajax</v>
      </c>
      <c r="N10" t="str">
        <f t="shared" si="5"/>
        <v>Rangers</v>
      </c>
    </row>
    <row r="11" spans="1:14" x14ac:dyDescent="0.3">
      <c r="A11" t="str">
        <f>UCL!F11</f>
        <v>Eint Frankfurt de</v>
      </c>
      <c r="B11" t="str">
        <f>UCL!J11</f>
        <v>pt Sporting CP</v>
      </c>
      <c r="C11" t="str">
        <f>UCL!D11&amp;'UCL2'!E11</f>
        <v>44811Eint Frankfurt</v>
      </c>
      <c r="D11" t="str">
        <f>UCL!D11&amp;'UCL2'!F11</f>
        <v>44811Sporting CP</v>
      </c>
      <c r="E11" t="str">
        <f t="shared" si="0"/>
        <v>Eint Frankfurt</v>
      </c>
      <c r="F11" t="str">
        <f t="shared" si="6"/>
        <v>Sporting CP</v>
      </c>
      <c r="G11" s="1">
        <f>UCL!D11</f>
        <v>44811</v>
      </c>
      <c r="H11" t="s">
        <v>1053</v>
      </c>
      <c r="I11" t="str">
        <f>UCL!A11&amp;UCL!B11</f>
        <v>Group stage1</v>
      </c>
      <c r="J11" t="str">
        <f t="shared" si="1"/>
        <v>UCLGroup stage1</v>
      </c>
      <c r="K11" t="str">
        <f t="shared" si="2"/>
        <v>UCLGroup stage1Eint Frankfurt</v>
      </c>
      <c r="L11" t="str">
        <f t="shared" si="3"/>
        <v>UCLGroup stage1Sporting CP</v>
      </c>
      <c r="M11" t="str">
        <f t="shared" si="4"/>
        <v>Eint Frankfurt</v>
      </c>
      <c r="N11" t="str">
        <f t="shared" si="5"/>
        <v>Sporting CP</v>
      </c>
    </row>
    <row r="12" spans="1:14" x14ac:dyDescent="0.3">
      <c r="A12" t="str">
        <f>UCL!F12</f>
        <v>Tottenham eng</v>
      </c>
      <c r="B12" t="str">
        <f>UCL!J12</f>
        <v>fr Marseille</v>
      </c>
      <c r="C12" t="str">
        <f>UCL!D12&amp;'UCL2'!E12</f>
        <v>44811Tottenham</v>
      </c>
      <c r="D12" t="str">
        <f>UCL!D12&amp;'UCL2'!F12</f>
        <v>44811Marseille</v>
      </c>
      <c r="E12" t="str">
        <f t="shared" si="0"/>
        <v>Tottenham</v>
      </c>
      <c r="F12" t="str">
        <f t="shared" si="6"/>
        <v>Marseille</v>
      </c>
      <c r="G12" s="1">
        <f>UCL!D12</f>
        <v>44811</v>
      </c>
      <c r="H12" t="s">
        <v>1053</v>
      </c>
      <c r="I12" t="str">
        <f>UCL!A12&amp;UCL!B12</f>
        <v>Group stage1</v>
      </c>
      <c r="J12" t="str">
        <f t="shared" si="1"/>
        <v>UCLGroup stage1</v>
      </c>
      <c r="K12" t="str">
        <f t="shared" si="2"/>
        <v>UCLGroup stage1Tottenham</v>
      </c>
      <c r="L12" t="str">
        <f t="shared" si="3"/>
        <v>UCLGroup stage1Marseille</v>
      </c>
      <c r="M12" t="str">
        <f t="shared" si="4"/>
        <v>Tottenham</v>
      </c>
      <c r="N12" t="str">
        <f t="shared" si="5"/>
        <v>Marseille</v>
      </c>
    </row>
    <row r="13" spans="1:14" x14ac:dyDescent="0.3">
      <c r="A13" t="str">
        <f>UCL!F13</f>
        <v>Napoli it</v>
      </c>
      <c r="B13" t="str">
        <f>UCL!J13</f>
        <v>eng Liverpool</v>
      </c>
      <c r="C13" t="str">
        <f>UCL!D13&amp;'UCL2'!E13</f>
        <v>44811Napoli</v>
      </c>
      <c r="D13" t="str">
        <f>UCL!D13&amp;'UCL2'!F13</f>
        <v>44811Liverpool</v>
      </c>
      <c r="E13" t="str">
        <f t="shared" si="0"/>
        <v>Napoli</v>
      </c>
      <c r="F13" t="str">
        <f t="shared" si="6"/>
        <v>Liverpool</v>
      </c>
      <c r="G13" s="1">
        <f>UCL!D13</f>
        <v>44811</v>
      </c>
      <c r="H13" t="s">
        <v>1053</v>
      </c>
      <c r="I13" t="str">
        <f>UCL!A13&amp;UCL!B13</f>
        <v>Group stage1</v>
      </c>
      <c r="J13" t="str">
        <f t="shared" si="1"/>
        <v>UCLGroup stage1</v>
      </c>
      <c r="K13" t="str">
        <f t="shared" si="2"/>
        <v>UCLGroup stage1Napoli</v>
      </c>
      <c r="L13" t="str">
        <f t="shared" si="3"/>
        <v>UCLGroup stage1Liverpool</v>
      </c>
      <c r="M13" t="str">
        <f t="shared" si="4"/>
        <v>Napoli</v>
      </c>
      <c r="N13" t="str">
        <f t="shared" si="5"/>
        <v>Liverpool</v>
      </c>
    </row>
    <row r="14" spans="1:14" x14ac:dyDescent="0.3">
      <c r="A14" t="str">
        <f>UCL!F14</f>
        <v>Atlético Madrid es</v>
      </c>
      <c r="B14" t="str">
        <f>UCL!J14</f>
        <v>pt Porto</v>
      </c>
      <c r="C14" t="str">
        <f>UCL!D14&amp;'UCL2'!E14</f>
        <v>44811Atlético Madrid</v>
      </c>
      <c r="D14" t="str">
        <f>UCL!D14&amp;'UCL2'!F14</f>
        <v>44811Porto</v>
      </c>
      <c r="E14" t="str">
        <f t="shared" si="0"/>
        <v>Atlético Madrid</v>
      </c>
      <c r="F14" t="str">
        <f t="shared" si="6"/>
        <v>Porto</v>
      </c>
      <c r="G14" s="1">
        <f>UCL!D14</f>
        <v>44811</v>
      </c>
      <c r="H14" t="s">
        <v>1053</v>
      </c>
      <c r="I14" t="str">
        <f>UCL!A14&amp;UCL!B14</f>
        <v>Group stage1</v>
      </c>
      <c r="J14" t="str">
        <f t="shared" si="1"/>
        <v>UCLGroup stage1</v>
      </c>
      <c r="K14" t="str">
        <f t="shared" si="2"/>
        <v>UCLGroup stage1Atlético Madrid</v>
      </c>
      <c r="L14" t="str">
        <f t="shared" si="3"/>
        <v>UCLGroup stage1Porto</v>
      </c>
      <c r="M14" t="str">
        <f t="shared" si="4"/>
        <v>Atlético Madrid</v>
      </c>
      <c r="N14" t="str">
        <f t="shared" si="5"/>
        <v>Porto</v>
      </c>
    </row>
    <row r="15" spans="1:14" x14ac:dyDescent="0.3">
      <c r="A15" t="str">
        <f>UCL!F15</f>
        <v>Barcelona es</v>
      </c>
      <c r="B15" t="str">
        <f>UCL!J15</f>
        <v>cz Viktoria Plzeň</v>
      </c>
      <c r="C15" t="str">
        <f>UCL!D15&amp;'UCL2'!E15</f>
        <v>44811Barcelona</v>
      </c>
      <c r="D15" t="str">
        <f>UCL!D15&amp;'UCL2'!F15</f>
        <v>44811Viktoria Plzeň</v>
      </c>
      <c r="E15" t="str">
        <f t="shared" si="0"/>
        <v>Barcelona</v>
      </c>
      <c r="F15" t="str">
        <f t="shared" si="6"/>
        <v>Viktoria Plzeň</v>
      </c>
      <c r="G15" s="1">
        <f>UCL!D15</f>
        <v>44811</v>
      </c>
      <c r="H15" t="s">
        <v>1053</v>
      </c>
      <c r="I15" t="str">
        <f>UCL!A15&amp;UCL!B15</f>
        <v>Group stage1</v>
      </c>
      <c r="J15" t="str">
        <f t="shared" si="1"/>
        <v>UCLGroup stage1</v>
      </c>
      <c r="K15" t="str">
        <f t="shared" si="2"/>
        <v>UCLGroup stage1Barcelona</v>
      </c>
      <c r="L15" t="str">
        <f t="shared" si="3"/>
        <v>UCLGroup stage1Viktoria Plzeň</v>
      </c>
      <c r="M15" t="str">
        <f t="shared" si="4"/>
        <v>Barcelona</v>
      </c>
      <c r="N15" t="str">
        <f t="shared" si="5"/>
        <v>Viktoria Plzeň</v>
      </c>
    </row>
    <row r="16" spans="1:14" x14ac:dyDescent="0.3">
      <c r="A16" t="str">
        <f>UCL!F16</f>
        <v>Inter it</v>
      </c>
      <c r="B16" t="str">
        <f>UCL!J16</f>
        <v>de Bayern Munich</v>
      </c>
      <c r="C16" t="str">
        <f>UCL!D16&amp;'UCL2'!E16</f>
        <v>44811Inter</v>
      </c>
      <c r="D16" t="str">
        <f>UCL!D16&amp;'UCL2'!F16</f>
        <v>44811Bayern Munich</v>
      </c>
      <c r="E16" t="str">
        <f t="shared" si="0"/>
        <v>Inter</v>
      </c>
      <c r="F16" t="str">
        <f t="shared" si="6"/>
        <v>Bayern Munich</v>
      </c>
      <c r="G16" s="1">
        <f>UCL!D16</f>
        <v>44811</v>
      </c>
      <c r="H16" t="s">
        <v>1053</v>
      </c>
      <c r="I16" t="str">
        <f>UCL!A16&amp;UCL!B16</f>
        <v>Group stage1</v>
      </c>
      <c r="J16" t="str">
        <f t="shared" si="1"/>
        <v>UCLGroup stage1</v>
      </c>
      <c r="K16" t="str">
        <f t="shared" si="2"/>
        <v>UCLGroup stage1Inter</v>
      </c>
      <c r="L16" t="str">
        <f t="shared" si="3"/>
        <v>UCLGroup stage1Bayern Munich</v>
      </c>
      <c r="M16" t="str">
        <f t="shared" si="4"/>
        <v>Inter</v>
      </c>
      <c r="N16" t="str">
        <f t="shared" si="5"/>
        <v>Bayern Munich</v>
      </c>
    </row>
    <row r="17" spans="1:14" x14ac:dyDescent="0.3">
      <c r="A17" t="str">
        <f>UCL!F17</f>
        <v>Club Brugge be</v>
      </c>
      <c r="B17" t="str">
        <f>UCL!J17</f>
        <v>de Leverkusen</v>
      </c>
      <c r="C17" t="str">
        <f>UCL!D17&amp;'UCL2'!E17</f>
        <v>44811Club Brugge</v>
      </c>
      <c r="D17" t="str">
        <f>UCL!D17&amp;'UCL2'!F17</f>
        <v>44811Leverkusen</v>
      </c>
      <c r="E17" t="str">
        <f t="shared" si="0"/>
        <v>Club Brugge</v>
      </c>
      <c r="F17" t="str">
        <f t="shared" si="6"/>
        <v>Leverkusen</v>
      </c>
      <c r="G17" s="1">
        <f>UCL!D17</f>
        <v>44811</v>
      </c>
      <c r="H17" t="s">
        <v>1053</v>
      </c>
      <c r="I17" t="str">
        <f>UCL!A17&amp;UCL!B17</f>
        <v>Group stage1</v>
      </c>
      <c r="J17" t="str">
        <f t="shared" si="1"/>
        <v>UCLGroup stage1</v>
      </c>
      <c r="K17" t="str">
        <f t="shared" si="2"/>
        <v>UCLGroup stage1Club Brugge</v>
      </c>
      <c r="L17" t="str">
        <f t="shared" si="3"/>
        <v>UCLGroup stage1Leverkusen</v>
      </c>
      <c r="M17" t="str">
        <f t="shared" si="4"/>
        <v>Club Brugge</v>
      </c>
      <c r="N17" t="str">
        <f t="shared" si="5"/>
        <v>Leverkusen</v>
      </c>
    </row>
    <row r="18" spans="1:14" x14ac:dyDescent="0.3">
      <c r="A18">
        <f>UCL!F18</f>
        <v>0</v>
      </c>
      <c r="B18">
        <f>UCL!J18</f>
        <v>0</v>
      </c>
      <c r="C18" t="e">
        <f>UCL!D18&amp;'UCL2'!E18</f>
        <v>#VALUE!</v>
      </c>
      <c r="D18" t="e">
        <f>UCL!D18&amp;'UCL2'!F18</f>
        <v>#VALUE!</v>
      </c>
      <c r="E18" t="e">
        <f t="shared" si="0"/>
        <v>#VALUE!</v>
      </c>
      <c r="F18" t="e">
        <f t="shared" si="6"/>
        <v>#VALUE!</v>
      </c>
      <c r="G18" s="1">
        <f>UCL!D18</f>
        <v>0</v>
      </c>
      <c r="H18" t="s">
        <v>1053</v>
      </c>
      <c r="I18" t="str">
        <f>UCL!A18&amp;UCL!B18</f>
        <v/>
      </c>
      <c r="J18" t="str">
        <f t="shared" si="1"/>
        <v>UCL</v>
      </c>
      <c r="K18" t="e">
        <f t="shared" si="2"/>
        <v>#VALUE!</v>
      </c>
      <c r="L18" t="e">
        <f t="shared" si="3"/>
        <v>#VALUE!</v>
      </c>
      <c r="M18" t="e">
        <f t="shared" si="4"/>
        <v>#VALUE!</v>
      </c>
      <c r="N18" t="e">
        <f t="shared" si="5"/>
        <v>#VALUE!</v>
      </c>
    </row>
    <row r="19" spans="1:14" x14ac:dyDescent="0.3">
      <c r="A19" t="str">
        <f>UCL!F19</f>
        <v>Sporting CP pt</v>
      </c>
      <c r="B19" t="str">
        <f>UCL!J19</f>
        <v>eng Tottenham</v>
      </c>
      <c r="C19" t="str">
        <f>UCL!D19&amp;'UCL2'!E19</f>
        <v>44817Sporting CP</v>
      </c>
      <c r="D19" t="str">
        <f>UCL!D19&amp;'UCL2'!F19</f>
        <v>44817Tottenham</v>
      </c>
      <c r="E19" t="str">
        <f t="shared" si="0"/>
        <v>Sporting CP</v>
      </c>
      <c r="F19" t="str">
        <f t="shared" si="6"/>
        <v>Tottenham</v>
      </c>
      <c r="G19" s="1">
        <f>UCL!D19</f>
        <v>44817</v>
      </c>
      <c r="H19" t="s">
        <v>1053</v>
      </c>
      <c r="I19" t="str">
        <f>UCL!A19&amp;UCL!B19</f>
        <v>Group stage2</v>
      </c>
      <c r="J19" t="str">
        <f t="shared" si="1"/>
        <v>UCLGroup stage2</v>
      </c>
      <c r="K19" t="str">
        <f t="shared" si="2"/>
        <v>UCLGroup stage2Sporting CP</v>
      </c>
      <c r="L19" t="str">
        <f t="shared" si="3"/>
        <v>UCLGroup stage2Tottenham</v>
      </c>
      <c r="M19" t="str">
        <f t="shared" si="4"/>
        <v>Sporting CP</v>
      </c>
      <c r="N19" t="str">
        <f t="shared" si="5"/>
        <v>Tottenham</v>
      </c>
    </row>
    <row r="20" spans="1:14" x14ac:dyDescent="0.3">
      <c r="A20" t="str">
        <f>UCL!F20</f>
        <v>Viktoria Plzeň cz</v>
      </c>
      <c r="B20" t="str">
        <f>UCL!J20</f>
        <v>it Inter</v>
      </c>
      <c r="C20" t="str">
        <f>UCL!D20&amp;'UCL2'!E20</f>
        <v>44817Viktoria Plzeň</v>
      </c>
      <c r="D20" t="str">
        <f>UCL!D20&amp;'UCL2'!F20</f>
        <v>44817Inter</v>
      </c>
      <c r="E20" t="str">
        <f t="shared" si="0"/>
        <v>Viktoria Plzeň</v>
      </c>
      <c r="F20" t="str">
        <f t="shared" si="6"/>
        <v>Inter</v>
      </c>
      <c r="G20" s="1">
        <f>UCL!D20</f>
        <v>44817</v>
      </c>
      <c r="H20" t="s">
        <v>1053</v>
      </c>
      <c r="I20" t="str">
        <f>UCL!A20&amp;UCL!B20</f>
        <v>Group stage2</v>
      </c>
      <c r="J20" t="str">
        <f t="shared" si="1"/>
        <v>UCLGroup stage2</v>
      </c>
      <c r="K20" t="str">
        <f t="shared" si="2"/>
        <v>UCLGroup stage2Viktoria Plzeň</v>
      </c>
      <c r="L20" t="str">
        <f t="shared" si="3"/>
        <v>UCLGroup stage2Inter</v>
      </c>
      <c r="M20" t="str">
        <f t="shared" si="4"/>
        <v>Viktoria Plzeň</v>
      </c>
      <c r="N20" t="str">
        <f t="shared" si="5"/>
        <v>Inter</v>
      </c>
    </row>
    <row r="21" spans="1:14" x14ac:dyDescent="0.3">
      <c r="A21" t="str">
        <f>UCL!F21</f>
        <v>Liverpool eng</v>
      </c>
      <c r="B21" t="str">
        <f>UCL!J21</f>
        <v>nl Ajax</v>
      </c>
      <c r="C21" t="str">
        <f>UCL!D21&amp;'UCL2'!E21</f>
        <v>44817Liverpool</v>
      </c>
      <c r="D21" t="str">
        <f>UCL!D21&amp;'UCL2'!F21</f>
        <v>44817Ajax</v>
      </c>
      <c r="E21" t="str">
        <f t="shared" si="0"/>
        <v>Liverpool</v>
      </c>
      <c r="F21" t="str">
        <f t="shared" si="6"/>
        <v>Ajax</v>
      </c>
      <c r="G21" s="1">
        <f>UCL!D21</f>
        <v>44817</v>
      </c>
      <c r="H21" t="s">
        <v>1053</v>
      </c>
      <c r="I21" t="str">
        <f>UCL!A21&amp;UCL!B21</f>
        <v>Group stage2</v>
      </c>
      <c r="J21" t="str">
        <f t="shared" si="1"/>
        <v>UCLGroup stage2</v>
      </c>
      <c r="K21" t="str">
        <f t="shared" si="2"/>
        <v>UCLGroup stage2Liverpool</v>
      </c>
      <c r="L21" t="str">
        <f t="shared" si="3"/>
        <v>UCLGroup stage2Ajax</v>
      </c>
      <c r="M21" t="str">
        <f t="shared" si="4"/>
        <v>Liverpool</v>
      </c>
      <c r="N21" t="str">
        <f t="shared" si="5"/>
        <v>Ajax</v>
      </c>
    </row>
    <row r="22" spans="1:14" x14ac:dyDescent="0.3">
      <c r="A22" t="str">
        <f>UCL!F22</f>
        <v>Porto pt</v>
      </c>
      <c r="B22" t="str">
        <f>UCL!J22</f>
        <v>be Club Brugge</v>
      </c>
      <c r="C22" t="str">
        <f>UCL!D22&amp;'UCL2'!E22</f>
        <v>44817Porto</v>
      </c>
      <c r="D22" t="str">
        <f>UCL!D22&amp;'UCL2'!F22</f>
        <v>44817Club Brugge</v>
      </c>
      <c r="E22" t="str">
        <f t="shared" si="0"/>
        <v>Porto</v>
      </c>
      <c r="F22" t="str">
        <f t="shared" si="6"/>
        <v>Club Brugge</v>
      </c>
      <c r="G22" s="1">
        <f>UCL!D22</f>
        <v>44817</v>
      </c>
      <c r="H22" t="s">
        <v>1053</v>
      </c>
      <c r="I22" t="str">
        <f>UCL!A22&amp;UCL!B22</f>
        <v>Group stage2</v>
      </c>
      <c r="J22" t="str">
        <f t="shared" si="1"/>
        <v>UCLGroup stage2</v>
      </c>
      <c r="K22" t="str">
        <f t="shared" si="2"/>
        <v>UCLGroup stage2Porto</v>
      </c>
      <c r="L22" t="str">
        <f t="shared" si="3"/>
        <v>UCLGroup stage2Club Brugge</v>
      </c>
      <c r="M22" t="str">
        <f t="shared" si="4"/>
        <v>Porto</v>
      </c>
      <c r="N22" t="str">
        <f t="shared" si="5"/>
        <v>Club Brugge</v>
      </c>
    </row>
    <row r="23" spans="1:14" x14ac:dyDescent="0.3">
      <c r="A23" t="str">
        <f>UCL!F23</f>
        <v>Leverkusen de</v>
      </c>
      <c r="B23" t="str">
        <f>UCL!J23</f>
        <v>es Atlético Madrid</v>
      </c>
      <c r="C23" t="str">
        <f>UCL!D23&amp;'UCL2'!E23</f>
        <v>44817Leverkusen</v>
      </c>
      <c r="D23" t="str">
        <f>UCL!D23&amp;'UCL2'!F23</f>
        <v>44817Atlético Madrid</v>
      </c>
      <c r="E23" t="str">
        <f t="shared" si="0"/>
        <v>Leverkusen</v>
      </c>
      <c r="F23" t="str">
        <f t="shared" si="6"/>
        <v>Atlético Madrid</v>
      </c>
      <c r="G23" s="1">
        <f>UCL!D23</f>
        <v>44817</v>
      </c>
      <c r="H23" t="s">
        <v>1053</v>
      </c>
      <c r="I23" t="str">
        <f>UCL!A23&amp;UCL!B23</f>
        <v>Group stage2</v>
      </c>
      <c r="J23" t="str">
        <f t="shared" si="1"/>
        <v>UCLGroup stage2</v>
      </c>
      <c r="K23" t="str">
        <f t="shared" si="2"/>
        <v>UCLGroup stage2Leverkusen</v>
      </c>
      <c r="L23" t="str">
        <f t="shared" si="3"/>
        <v>UCLGroup stage2Atlético Madrid</v>
      </c>
      <c r="M23" t="str">
        <f t="shared" si="4"/>
        <v>Leverkusen</v>
      </c>
      <c r="N23" t="str">
        <f t="shared" si="5"/>
        <v>Atlético Madrid</v>
      </c>
    </row>
    <row r="24" spans="1:14" x14ac:dyDescent="0.3">
      <c r="A24" t="str">
        <f>UCL!F24</f>
        <v>Marseille fr</v>
      </c>
      <c r="B24" t="str">
        <f>UCL!J24</f>
        <v>de Eint Frankfurt</v>
      </c>
      <c r="C24" t="str">
        <f>UCL!D24&amp;'UCL2'!E24</f>
        <v>44817Marseille</v>
      </c>
      <c r="D24" t="str">
        <f>UCL!D24&amp;'UCL2'!F24</f>
        <v>44817Eint Frankfurt</v>
      </c>
      <c r="E24" t="str">
        <f t="shared" si="0"/>
        <v>Marseille</v>
      </c>
      <c r="F24" t="str">
        <f t="shared" si="6"/>
        <v>Eint Frankfurt</v>
      </c>
      <c r="G24" s="1">
        <f>UCL!D24</f>
        <v>44817</v>
      </c>
      <c r="H24" t="s">
        <v>1053</v>
      </c>
      <c r="I24" t="str">
        <f>UCL!A24&amp;UCL!B24</f>
        <v>Group stage2</v>
      </c>
      <c r="J24" t="str">
        <f t="shared" si="1"/>
        <v>UCLGroup stage2</v>
      </c>
      <c r="K24" t="str">
        <f t="shared" si="2"/>
        <v>UCLGroup stage2Marseille</v>
      </c>
      <c r="L24" t="str">
        <f t="shared" si="3"/>
        <v>UCLGroup stage2Eint Frankfurt</v>
      </c>
      <c r="M24" t="str">
        <f t="shared" si="4"/>
        <v>Marseille</v>
      </c>
      <c r="N24" t="str">
        <f t="shared" si="5"/>
        <v>Eint Frankfurt</v>
      </c>
    </row>
    <row r="25" spans="1:14" x14ac:dyDescent="0.3">
      <c r="A25" t="str">
        <f>UCL!F25</f>
        <v>Bayern Munich de</v>
      </c>
      <c r="B25" t="str">
        <f>UCL!J25</f>
        <v>es Barcelona</v>
      </c>
      <c r="C25" t="str">
        <f>UCL!D25&amp;'UCL2'!E25</f>
        <v>44817Bayern Munich</v>
      </c>
      <c r="D25" t="str">
        <f>UCL!D25&amp;'UCL2'!F25</f>
        <v>44817Barcelona</v>
      </c>
      <c r="E25" t="str">
        <f t="shared" si="0"/>
        <v>Bayern Munich</v>
      </c>
      <c r="F25" t="str">
        <f t="shared" si="6"/>
        <v>Barcelona</v>
      </c>
      <c r="G25" s="1">
        <f>UCL!D25</f>
        <v>44817</v>
      </c>
      <c r="H25" t="s">
        <v>1053</v>
      </c>
      <c r="I25" t="str">
        <f>UCL!A25&amp;UCL!B25</f>
        <v>Group stage2</v>
      </c>
      <c r="J25" t="str">
        <f t="shared" si="1"/>
        <v>UCLGroup stage2</v>
      </c>
      <c r="K25" t="str">
        <f t="shared" si="2"/>
        <v>UCLGroup stage2Bayern Munich</v>
      </c>
      <c r="L25" t="str">
        <f t="shared" si="3"/>
        <v>UCLGroup stage2Barcelona</v>
      </c>
      <c r="M25" t="str">
        <f t="shared" si="4"/>
        <v>Bayern Munich</v>
      </c>
      <c r="N25" t="str">
        <f t="shared" si="5"/>
        <v>Barcelona</v>
      </c>
    </row>
    <row r="26" spans="1:14" x14ac:dyDescent="0.3">
      <c r="A26" t="str">
        <f>UCL!F26</f>
        <v>Milan it</v>
      </c>
      <c r="B26" t="str">
        <f>UCL!J26</f>
        <v>hr Dinamo Zagreb</v>
      </c>
      <c r="C26" t="str">
        <f>UCL!D26&amp;'UCL2'!E26</f>
        <v>44818Milan</v>
      </c>
      <c r="D26" t="str">
        <f>UCL!D26&amp;'UCL2'!F26</f>
        <v>44818Dinamo Zagreb</v>
      </c>
      <c r="E26" t="str">
        <f t="shared" si="0"/>
        <v>Milan</v>
      </c>
      <c r="F26" t="str">
        <f t="shared" si="6"/>
        <v>Dinamo Zagreb</v>
      </c>
      <c r="G26" s="1">
        <f>UCL!D26</f>
        <v>44818</v>
      </c>
      <c r="H26" t="s">
        <v>1053</v>
      </c>
      <c r="I26" t="str">
        <f>UCL!A26&amp;UCL!B26</f>
        <v>Group stage2</v>
      </c>
      <c r="J26" t="str">
        <f t="shared" si="1"/>
        <v>UCLGroup stage2</v>
      </c>
      <c r="K26" t="str">
        <f t="shared" si="2"/>
        <v>UCLGroup stage2Milan</v>
      </c>
      <c r="L26" t="str">
        <f t="shared" si="3"/>
        <v>UCLGroup stage2Dinamo Zagreb</v>
      </c>
      <c r="M26" t="str">
        <f t="shared" si="4"/>
        <v>Milan</v>
      </c>
      <c r="N26" t="str">
        <f t="shared" si="5"/>
        <v>Dinamo Zagreb</v>
      </c>
    </row>
    <row r="27" spans="1:14" x14ac:dyDescent="0.3">
      <c r="A27" t="str">
        <f>UCL!F27</f>
        <v>Shakhtar ua</v>
      </c>
      <c r="B27" t="str">
        <f>UCL!J27</f>
        <v>sct Celtic</v>
      </c>
      <c r="C27" t="str">
        <f>UCL!D27&amp;'UCL2'!E27</f>
        <v>44818Shakhtar</v>
      </c>
      <c r="D27" t="str">
        <f>UCL!D27&amp;'UCL2'!F27</f>
        <v>44818Celtic</v>
      </c>
      <c r="E27" t="str">
        <f t="shared" si="0"/>
        <v>Shakhtar</v>
      </c>
      <c r="F27" t="str">
        <f t="shared" si="6"/>
        <v>Celtic</v>
      </c>
      <c r="G27" s="1">
        <f>UCL!D27</f>
        <v>44818</v>
      </c>
      <c r="H27" t="s">
        <v>1053</v>
      </c>
      <c r="I27" t="str">
        <f>UCL!A27&amp;UCL!B27</f>
        <v>Group stage2</v>
      </c>
      <c r="J27" t="str">
        <f t="shared" si="1"/>
        <v>UCLGroup stage2</v>
      </c>
      <c r="K27" t="str">
        <f t="shared" si="2"/>
        <v>UCLGroup stage2Shakhtar</v>
      </c>
      <c r="L27" t="str">
        <f t="shared" si="3"/>
        <v>UCLGroup stage2Celtic</v>
      </c>
      <c r="M27" t="str">
        <f t="shared" si="4"/>
        <v>Shakhtar</v>
      </c>
      <c r="N27" t="str">
        <f t="shared" si="5"/>
        <v>Celtic</v>
      </c>
    </row>
    <row r="28" spans="1:14" x14ac:dyDescent="0.3">
      <c r="A28" t="str">
        <f>UCL!F28</f>
        <v>Rangers sct</v>
      </c>
      <c r="B28" t="str">
        <f>UCL!J28</f>
        <v>it Napoli</v>
      </c>
      <c r="C28" t="str">
        <f>UCL!D28&amp;'UCL2'!E28</f>
        <v>44818Rangers</v>
      </c>
      <c r="D28" t="str">
        <f>UCL!D28&amp;'UCL2'!F28</f>
        <v>44818Napoli</v>
      </c>
      <c r="E28" t="str">
        <f t="shared" si="0"/>
        <v>Rangers</v>
      </c>
      <c r="F28" t="str">
        <f t="shared" si="6"/>
        <v>Napoli</v>
      </c>
      <c r="G28" s="1">
        <f>UCL!D28</f>
        <v>44818</v>
      </c>
      <c r="H28" t="s">
        <v>1053</v>
      </c>
      <c r="I28" t="str">
        <f>UCL!A28&amp;UCL!B28</f>
        <v>Group stage2</v>
      </c>
      <c r="J28" t="str">
        <f t="shared" si="1"/>
        <v>UCLGroup stage2</v>
      </c>
      <c r="K28" t="str">
        <f t="shared" si="2"/>
        <v>UCLGroup stage2Rangers</v>
      </c>
      <c r="L28" t="str">
        <f t="shared" si="3"/>
        <v>UCLGroup stage2Napoli</v>
      </c>
      <c r="M28" t="str">
        <f t="shared" si="4"/>
        <v>Rangers</v>
      </c>
      <c r="N28" t="str">
        <f t="shared" si="5"/>
        <v>Napoli</v>
      </c>
    </row>
    <row r="29" spans="1:14" x14ac:dyDescent="0.3">
      <c r="A29" t="str">
        <f>UCL!F29</f>
        <v>Chelsea eng</v>
      </c>
      <c r="B29" t="str">
        <f>UCL!J29</f>
        <v>at RB Salzburg</v>
      </c>
      <c r="C29" t="str">
        <f>UCL!D29&amp;'UCL2'!E29</f>
        <v>44818Chelsea</v>
      </c>
      <c r="D29" t="str">
        <f>UCL!D29&amp;'UCL2'!F29</f>
        <v>44818RB Salzburg</v>
      </c>
      <c r="E29" t="str">
        <f t="shared" si="0"/>
        <v>Chelsea</v>
      </c>
      <c r="F29" t="str">
        <f t="shared" si="6"/>
        <v>RB Salzburg</v>
      </c>
      <c r="G29" s="1">
        <f>UCL!D29</f>
        <v>44818</v>
      </c>
      <c r="H29" t="s">
        <v>1053</v>
      </c>
      <c r="I29" t="str">
        <f>UCL!A29&amp;UCL!B29</f>
        <v>Group stage2</v>
      </c>
      <c r="J29" t="str">
        <f t="shared" si="1"/>
        <v>UCLGroup stage2</v>
      </c>
      <c r="K29" t="str">
        <f t="shared" si="2"/>
        <v>UCLGroup stage2Chelsea</v>
      </c>
      <c r="L29" t="str">
        <f t="shared" si="3"/>
        <v>UCLGroup stage2RB Salzburg</v>
      </c>
      <c r="M29" t="str">
        <f t="shared" si="4"/>
        <v>Chelsea</v>
      </c>
      <c r="N29" t="str">
        <f t="shared" si="5"/>
        <v>RB Salzburg</v>
      </c>
    </row>
    <row r="30" spans="1:14" x14ac:dyDescent="0.3">
      <c r="A30" t="str">
        <f>UCL!F30</f>
        <v>Manchester City eng</v>
      </c>
      <c r="B30" t="str">
        <f>UCL!J30</f>
        <v>de Dortmund</v>
      </c>
      <c r="C30" t="str">
        <f>UCL!D30&amp;'UCL2'!E30</f>
        <v>44818Manchester City</v>
      </c>
      <c r="D30" t="str">
        <f>UCL!D30&amp;'UCL2'!F30</f>
        <v>44818Dortmund</v>
      </c>
      <c r="E30" t="str">
        <f t="shared" si="0"/>
        <v>Manchester City</v>
      </c>
      <c r="F30" t="str">
        <f t="shared" si="6"/>
        <v>Dortmund</v>
      </c>
      <c r="G30" s="1">
        <f>UCL!D30</f>
        <v>44818</v>
      </c>
      <c r="H30" t="s">
        <v>1053</v>
      </c>
      <c r="I30" t="str">
        <f>UCL!A30&amp;UCL!B30</f>
        <v>Group stage2</v>
      </c>
      <c r="J30" t="str">
        <f t="shared" si="1"/>
        <v>UCLGroup stage2</v>
      </c>
      <c r="K30" t="str">
        <f t="shared" si="2"/>
        <v>UCLGroup stage2Manchester City</v>
      </c>
      <c r="L30" t="str">
        <f t="shared" si="3"/>
        <v>UCLGroup stage2Dortmund</v>
      </c>
      <c r="M30" t="str">
        <f t="shared" si="4"/>
        <v>Manchester City</v>
      </c>
      <c r="N30" t="str">
        <f t="shared" si="5"/>
        <v>Dortmund</v>
      </c>
    </row>
    <row r="31" spans="1:14" x14ac:dyDescent="0.3">
      <c r="A31" t="str">
        <f>UCL!F31</f>
        <v>FC Copenhagen dk</v>
      </c>
      <c r="B31" t="str">
        <f>UCL!J31</f>
        <v>es Sevilla</v>
      </c>
      <c r="C31" t="str">
        <f>UCL!D31&amp;'UCL2'!E31</f>
        <v>44818FC Copenhagen</v>
      </c>
      <c r="D31" t="str">
        <f>UCL!D31&amp;'UCL2'!F31</f>
        <v>44818Sevilla</v>
      </c>
      <c r="E31" t="str">
        <f t="shared" si="0"/>
        <v>FC Copenhagen</v>
      </c>
      <c r="F31" t="str">
        <f t="shared" si="6"/>
        <v>Sevilla</v>
      </c>
      <c r="G31" s="1">
        <f>UCL!D31</f>
        <v>44818</v>
      </c>
      <c r="H31" t="s">
        <v>1053</v>
      </c>
      <c r="I31" t="str">
        <f>UCL!A31&amp;UCL!B31</f>
        <v>Group stage2</v>
      </c>
      <c r="J31" t="str">
        <f t="shared" si="1"/>
        <v>UCLGroup stage2</v>
      </c>
      <c r="K31" t="str">
        <f t="shared" si="2"/>
        <v>UCLGroup stage2FC Copenhagen</v>
      </c>
      <c r="L31" t="str">
        <f t="shared" si="3"/>
        <v>UCLGroup stage2Sevilla</v>
      </c>
      <c r="M31" t="str">
        <f t="shared" si="4"/>
        <v>FC Copenhagen</v>
      </c>
      <c r="N31" t="str">
        <f t="shared" si="5"/>
        <v>Sevilla</v>
      </c>
    </row>
    <row r="32" spans="1:14" x14ac:dyDescent="0.3">
      <c r="A32" t="str">
        <f>UCL!F32</f>
        <v>Juventus it</v>
      </c>
      <c r="B32" t="str">
        <f>UCL!J32</f>
        <v>pt Benfica</v>
      </c>
      <c r="C32" t="str">
        <f>UCL!D32&amp;'UCL2'!E32</f>
        <v>44818Juventus</v>
      </c>
      <c r="D32" t="str">
        <f>UCL!D32&amp;'UCL2'!F32</f>
        <v>44818Benfica</v>
      </c>
      <c r="E32" t="str">
        <f t="shared" si="0"/>
        <v>Juventus</v>
      </c>
      <c r="F32" t="str">
        <f t="shared" si="6"/>
        <v>Benfica</v>
      </c>
      <c r="G32" s="1">
        <f>UCL!D32</f>
        <v>44818</v>
      </c>
      <c r="H32" t="s">
        <v>1053</v>
      </c>
      <c r="I32" t="str">
        <f>UCL!A32&amp;UCL!B32</f>
        <v>Group stage2</v>
      </c>
      <c r="J32" t="str">
        <f t="shared" si="1"/>
        <v>UCLGroup stage2</v>
      </c>
      <c r="K32" t="str">
        <f t="shared" si="2"/>
        <v>UCLGroup stage2Juventus</v>
      </c>
      <c r="L32" t="str">
        <f t="shared" si="3"/>
        <v>UCLGroup stage2Benfica</v>
      </c>
      <c r="M32" t="str">
        <f t="shared" si="4"/>
        <v>Juventus</v>
      </c>
      <c r="N32" t="str">
        <f t="shared" si="5"/>
        <v>Benfica</v>
      </c>
    </row>
    <row r="33" spans="1:14" x14ac:dyDescent="0.3">
      <c r="A33" t="str">
        <f>UCL!F33</f>
        <v>Real Madrid es</v>
      </c>
      <c r="B33" t="str">
        <f>UCL!J33</f>
        <v>de RB Leipzig</v>
      </c>
      <c r="C33" t="str">
        <f>UCL!D33&amp;'UCL2'!E33</f>
        <v>44818Real Madrid</v>
      </c>
      <c r="D33" t="str">
        <f>UCL!D33&amp;'UCL2'!F33</f>
        <v>44818RB Leipzig</v>
      </c>
      <c r="E33" t="str">
        <f t="shared" si="0"/>
        <v>Real Madrid</v>
      </c>
      <c r="F33" t="str">
        <f t="shared" si="6"/>
        <v>RB Leipzig</v>
      </c>
      <c r="G33" s="1">
        <f>UCL!D33</f>
        <v>44818</v>
      </c>
      <c r="H33" t="s">
        <v>1053</v>
      </c>
      <c r="I33" t="str">
        <f>UCL!A33&amp;UCL!B33</f>
        <v>Group stage2</v>
      </c>
      <c r="J33" t="str">
        <f t="shared" si="1"/>
        <v>UCLGroup stage2</v>
      </c>
      <c r="K33" t="str">
        <f t="shared" si="2"/>
        <v>UCLGroup stage2Real Madrid</v>
      </c>
      <c r="L33" t="str">
        <f t="shared" si="3"/>
        <v>UCLGroup stage2RB Leipzig</v>
      </c>
      <c r="M33" t="str">
        <f t="shared" si="4"/>
        <v>Real Madrid</v>
      </c>
      <c r="N33" t="str">
        <f t="shared" si="5"/>
        <v>RB Leipzig</v>
      </c>
    </row>
    <row r="34" spans="1:14" x14ac:dyDescent="0.3">
      <c r="A34" t="str">
        <f>UCL!F34</f>
        <v>Maccabi Haifa il</v>
      </c>
      <c r="B34" t="str">
        <f>UCL!J34</f>
        <v>fr Paris S-G</v>
      </c>
      <c r="C34" t="str">
        <f>UCL!D34&amp;'UCL2'!E34</f>
        <v>44818Maccabi Haifa</v>
      </c>
      <c r="D34" t="str">
        <f>UCL!D34&amp;'UCL2'!F34</f>
        <v>44818Paris S-G</v>
      </c>
      <c r="E34" t="str">
        <f t="shared" si="0"/>
        <v>Maccabi Haifa</v>
      </c>
      <c r="F34" t="str">
        <f t="shared" si="6"/>
        <v>Paris S-G</v>
      </c>
      <c r="G34" s="1">
        <f>UCL!D34</f>
        <v>44818</v>
      </c>
      <c r="H34" t="s">
        <v>1053</v>
      </c>
      <c r="I34" t="str">
        <f>UCL!A34&amp;UCL!B34</f>
        <v>Group stage2</v>
      </c>
      <c r="J34" t="str">
        <f t="shared" si="1"/>
        <v>UCLGroup stage2</v>
      </c>
      <c r="K34" t="str">
        <f t="shared" si="2"/>
        <v>UCLGroup stage2Maccabi Haifa</v>
      </c>
      <c r="L34" t="str">
        <f t="shared" si="3"/>
        <v>UCLGroup stage2Paris S-G</v>
      </c>
      <c r="M34" t="str">
        <f t="shared" si="4"/>
        <v>Maccabi Haifa</v>
      </c>
      <c r="N34" t="str">
        <f t="shared" si="5"/>
        <v>Paris S-G</v>
      </c>
    </row>
    <row r="35" spans="1:14" x14ac:dyDescent="0.3">
      <c r="A35">
        <f>UCL!F35</f>
        <v>0</v>
      </c>
      <c r="B35">
        <f>UCL!J35</f>
        <v>0</v>
      </c>
      <c r="C35" t="e">
        <f>UCL!D35&amp;'UCL2'!E35</f>
        <v>#VALUE!</v>
      </c>
      <c r="D35" t="e">
        <f>UCL!D35&amp;'UCL2'!F35</f>
        <v>#VALUE!</v>
      </c>
      <c r="E35" t="e">
        <f t="shared" si="0"/>
        <v>#VALUE!</v>
      </c>
      <c r="F35" t="e">
        <f t="shared" si="6"/>
        <v>#VALUE!</v>
      </c>
      <c r="G35" s="1">
        <f>UCL!D35</f>
        <v>0</v>
      </c>
      <c r="H35" t="s">
        <v>1053</v>
      </c>
      <c r="I35" t="str">
        <f>UCL!A35&amp;UCL!B35</f>
        <v/>
      </c>
      <c r="J35" t="str">
        <f t="shared" si="1"/>
        <v>UCL</v>
      </c>
      <c r="K35" t="e">
        <f t="shared" si="2"/>
        <v>#VALUE!</v>
      </c>
      <c r="L35" t="e">
        <f t="shared" si="3"/>
        <v>#VALUE!</v>
      </c>
      <c r="M35" t="e">
        <f t="shared" si="4"/>
        <v>#VALUE!</v>
      </c>
      <c r="N35" t="e">
        <f t="shared" si="5"/>
        <v>#VALUE!</v>
      </c>
    </row>
    <row r="36" spans="1:14" x14ac:dyDescent="0.3">
      <c r="A36" t="str">
        <f>UCL!F36</f>
        <v>Bayern Munich de</v>
      </c>
      <c r="B36" t="str">
        <f>UCL!J36</f>
        <v>cz Viktoria Plzeň</v>
      </c>
      <c r="C36" t="str">
        <f>UCL!D36&amp;'UCL2'!E36</f>
        <v>44838Bayern Munich</v>
      </c>
      <c r="D36" t="str">
        <f>UCL!D36&amp;'UCL2'!F36</f>
        <v>44838Viktoria Plzeň</v>
      </c>
      <c r="E36" t="str">
        <f t="shared" si="0"/>
        <v>Bayern Munich</v>
      </c>
      <c r="F36" t="str">
        <f t="shared" si="6"/>
        <v>Viktoria Plzeň</v>
      </c>
      <c r="G36" s="1">
        <f>UCL!D36</f>
        <v>44838</v>
      </c>
      <c r="H36" t="s">
        <v>1053</v>
      </c>
      <c r="I36" t="str">
        <f>UCL!A36&amp;UCL!B36</f>
        <v>Group stage3</v>
      </c>
      <c r="J36" t="str">
        <f t="shared" si="1"/>
        <v>UCLGroup stage3</v>
      </c>
      <c r="K36" t="str">
        <f t="shared" si="2"/>
        <v>UCLGroup stage3Bayern Munich</v>
      </c>
      <c r="L36" t="str">
        <f t="shared" si="3"/>
        <v>UCLGroup stage3Viktoria Plzeň</v>
      </c>
      <c r="M36" t="str">
        <f t="shared" si="4"/>
        <v>Bayern Munich</v>
      </c>
      <c r="N36" t="str">
        <f t="shared" si="5"/>
        <v>Viktoria Plzeň</v>
      </c>
    </row>
    <row r="37" spans="1:14" x14ac:dyDescent="0.3">
      <c r="A37" t="str">
        <f>UCL!F37</f>
        <v>Marseille fr</v>
      </c>
      <c r="B37" t="str">
        <f>UCL!J37</f>
        <v>pt Sporting CP</v>
      </c>
      <c r="C37" t="str">
        <f>UCL!D37&amp;'UCL2'!E37</f>
        <v>44838Marseille</v>
      </c>
      <c r="D37" t="str">
        <f>UCL!D37&amp;'UCL2'!F37</f>
        <v>44838Sporting CP</v>
      </c>
      <c r="E37" t="str">
        <f t="shared" si="0"/>
        <v>Marseille</v>
      </c>
      <c r="F37" t="str">
        <f t="shared" si="6"/>
        <v>Sporting CP</v>
      </c>
      <c r="G37" s="1">
        <f>UCL!D37</f>
        <v>44838</v>
      </c>
      <c r="H37" t="s">
        <v>1053</v>
      </c>
      <c r="I37" t="str">
        <f>UCL!A37&amp;UCL!B37</f>
        <v>Group stage3</v>
      </c>
      <c r="J37" t="str">
        <f t="shared" si="1"/>
        <v>UCLGroup stage3</v>
      </c>
      <c r="K37" t="str">
        <f t="shared" si="2"/>
        <v>UCLGroup stage3Marseille</v>
      </c>
      <c r="L37" t="str">
        <f t="shared" si="3"/>
        <v>UCLGroup stage3Sporting CP</v>
      </c>
      <c r="M37" t="str">
        <f t="shared" si="4"/>
        <v>Marseille</v>
      </c>
      <c r="N37" t="str">
        <f t="shared" si="5"/>
        <v>Sporting CP</v>
      </c>
    </row>
    <row r="38" spans="1:14" x14ac:dyDescent="0.3">
      <c r="A38" t="str">
        <f>UCL!F38</f>
        <v>Liverpool eng</v>
      </c>
      <c r="B38" t="str">
        <f>UCL!J38</f>
        <v>sct Rangers</v>
      </c>
      <c r="C38" t="str">
        <f>UCL!D38&amp;'UCL2'!E38</f>
        <v>44838Liverpool</v>
      </c>
      <c r="D38" t="str">
        <f>UCL!D38&amp;'UCL2'!F38</f>
        <v>44838Rangers</v>
      </c>
      <c r="E38" t="str">
        <f t="shared" si="0"/>
        <v>Liverpool</v>
      </c>
      <c r="F38" t="str">
        <f t="shared" si="6"/>
        <v>Rangers</v>
      </c>
      <c r="G38" s="1">
        <f>UCL!D38</f>
        <v>44838</v>
      </c>
      <c r="H38" t="s">
        <v>1053</v>
      </c>
      <c r="I38" t="str">
        <f>UCL!A38&amp;UCL!B38</f>
        <v>Group stage3</v>
      </c>
      <c r="J38" t="str">
        <f t="shared" si="1"/>
        <v>UCLGroup stage3</v>
      </c>
      <c r="K38" t="str">
        <f t="shared" si="2"/>
        <v>UCLGroup stage3Liverpool</v>
      </c>
      <c r="L38" t="str">
        <f t="shared" si="3"/>
        <v>UCLGroup stage3Rangers</v>
      </c>
      <c r="M38" t="str">
        <f t="shared" si="4"/>
        <v>Liverpool</v>
      </c>
      <c r="N38" t="str">
        <f t="shared" si="5"/>
        <v>Rangers</v>
      </c>
    </row>
    <row r="39" spans="1:14" x14ac:dyDescent="0.3">
      <c r="A39" t="str">
        <f>UCL!F39</f>
        <v>Porto pt</v>
      </c>
      <c r="B39" t="str">
        <f>UCL!J39</f>
        <v>de Leverkusen</v>
      </c>
      <c r="C39" t="str">
        <f>UCL!D39&amp;'UCL2'!E39</f>
        <v>44838Porto</v>
      </c>
      <c r="D39" t="str">
        <f>UCL!D39&amp;'UCL2'!F39</f>
        <v>44838Leverkusen</v>
      </c>
      <c r="E39" t="str">
        <f t="shared" si="0"/>
        <v>Porto</v>
      </c>
      <c r="F39" t="str">
        <f t="shared" si="6"/>
        <v>Leverkusen</v>
      </c>
      <c r="G39" s="1">
        <f>UCL!D39</f>
        <v>44838</v>
      </c>
      <c r="H39" t="s">
        <v>1053</v>
      </c>
      <c r="I39" t="str">
        <f>UCL!A39&amp;UCL!B39</f>
        <v>Group stage3</v>
      </c>
      <c r="J39" t="str">
        <f t="shared" si="1"/>
        <v>UCLGroup stage3</v>
      </c>
      <c r="K39" t="str">
        <f t="shared" si="2"/>
        <v>UCLGroup stage3Porto</v>
      </c>
      <c r="L39" t="str">
        <f t="shared" si="3"/>
        <v>UCLGroup stage3Leverkusen</v>
      </c>
      <c r="M39" t="str">
        <f t="shared" si="4"/>
        <v>Porto</v>
      </c>
      <c r="N39" t="str">
        <f t="shared" si="5"/>
        <v>Leverkusen</v>
      </c>
    </row>
    <row r="40" spans="1:14" x14ac:dyDescent="0.3">
      <c r="A40" t="str">
        <f>UCL!F40</f>
        <v>Eint Frankfurt de</v>
      </c>
      <c r="B40" t="str">
        <f>UCL!J40</f>
        <v>eng Tottenham</v>
      </c>
      <c r="C40" t="str">
        <f>UCL!D40&amp;'UCL2'!E40</f>
        <v>44838Eint Frankfurt</v>
      </c>
      <c r="D40" t="str">
        <f>UCL!D40&amp;'UCL2'!F40</f>
        <v>44838Tottenham</v>
      </c>
      <c r="E40" t="str">
        <f t="shared" si="0"/>
        <v>Eint Frankfurt</v>
      </c>
      <c r="F40" t="str">
        <f t="shared" si="6"/>
        <v>Tottenham</v>
      </c>
      <c r="G40" s="1">
        <f>UCL!D40</f>
        <v>44838</v>
      </c>
      <c r="H40" t="s">
        <v>1053</v>
      </c>
      <c r="I40" t="str">
        <f>UCL!A40&amp;UCL!B40</f>
        <v>Group stage3</v>
      </c>
      <c r="J40" t="str">
        <f t="shared" si="1"/>
        <v>UCLGroup stage3</v>
      </c>
      <c r="K40" t="str">
        <f t="shared" si="2"/>
        <v>UCLGroup stage3Eint Frankfurt</v>
      </c>
      <c r="L40" t="str">
        <f t="shared" si="3"/>
        <v>UCLGroup stage3Tottenham</v>
      </c>
      <c r="M40" t="str">
        <f t="shared" si="4"/>
        <v>Eint Frankfurt</v>
      </c>
      <c r="N40" t="str">
        <f t="shared" si="5"/>
        <v>Tottenham</v>
      </c>
    </row>
    <row r="41" spans="1:14" x14ac:dyDescent="0.3">
      <c r="A41" t="str">
        <f>UCL!F41</f>
        <v>Inter it</v>
      </c>
      <c r="B41" t="str">
        <f>UCL!J41</f>
        <v>es Barcelona</v>
      </c>
      <c r="C41" t="str">
        <f>UCL!D41&amp;'UCL2'!E41</f>
        <v>44838Inter</v>
      </c>
      <c r="D41" t="str">
        <f>UCL!D41&amp;'UCL2'!F41</f>
        <v>44838Barcelona</v>
      </c>
      <c r="E41" t="str">
        <f t="shared" si="0"/>
        <v>Inter</v>
      </c>
      <c r="F41" t="str">
        <f t="shared" si="6"/>
        <v>Barcelona</v>
      </c>
      <c r="G41" s="1">
        <f>UCL!D41</f>
        <v>44838</v>
      </c>
      <c r="H41" t="s">
        <v>1053</v>
      </c>
      <c r="I41" t="str">
        <f>UCL!A41&amp;UCL!B41</f>
        <v>Group stage3</v>
      </c>
      <c r="J41" t="str">
        <f t="shared" si="1"/>
        <v>UCLGroup stage3</v>
      </c>
      <c r="K41" t="str">
        <f t="shared" si="2"/>
        <v>UCLGroup stage3Inter</v>
      </c>
      <c r="L41" t="str">
        <f t="shared" si="3"/>
        <v>UCLGroup stage3Barcelona</v>
      </c>
      <c r="M41" t="str">
        <f t="shared" si="4"/>
        <v>Inter</v>
      </c>
      <c r="N41" t="str">
        <f t="shared" si="5"/>
        <v>Barcelona</v>
      </c>
    </row>
    <row r="42" spans="1:14" x14ac:dyDescent="0.3">
      <c r="A42" t="str">
        <f>UCL!F42</f>
        <v>Ajax nl</v>
      </c>
      <c r="B42" t="str">
        <f>UCL!J42</f>
        <v>it Napoli</v>
      </c>
      <c r="C42" t="str">
        <f>UCL!D42&amp;'UCL2'!E42</f>
        <v>44838Ajax</v>
      </c>
      <c r="D42" t="str">
        <f>UCL!D42&amp;'UCL2'!F42</f>
        <v>44838Napoli</v>
      </c>
      <c r="E42" t="str">
        <f t="shared" si="0"/>
        <v>Ajax</v>
      </c>
      <c r="F42" t="str">
        <f t="shared" si="6"/>
        <v>Napoli</v>
      </c>
      <c r="G42" s="1">
        <f>UCL!D42</f>
        <v>44838</v>
      </c>
      <c r="H42" t="s">
        <v>1053</v>
      </c>
      <c r="I42" t="str">
        <f>UCL!A42&amp;UCL!B42</f>
        <v>Group stage3</v>
      </c>
      <c r="J42" t="str">
        <f t="shared" si="1"/>
        <v>UCLGroup stage3</v>
      </c>
      <c r="K42" t="str">
        <f t="shared" si="2"/>
        <v>UCLGroup stage3Ajax</v>
      </c>
      <c r="L42" t="str">
        <f t="shared" si="3"/>
        <v>UCLGroup stage3Napoli</v>
      </c>
      <c r="M42" t="str">
        <f t="shared" si="4"/>
        <v>Ajax</v>
      </c>
      <c r="N42" t="str">
        <f t="shared" si="5"/>
        <v>Napoli</v>
      </c>
    </row>
    <row r="43" spans="1:14" x14ac:dyDescent="0.3">
      <c r="A43" t="str">
        <f>UCL!F43</f>
        <v>Club Brugge be</v>
      </c>
      <c r="B43" t="str">
        <f>UCL!J43</f>
        <v>es Atlético Madrid</v>
      </c>
      <c r="C43" t="str">
        <f>UCL!D43&amp;'UCL2'!E43</f>
        <v>44838Club Brugge</v>
      </c>
      <c r="D43" t="str">
        <f>UCL!D43&amp;'UCL2'!F43</f>
        <v>44838Atlético Madrid</v>
      </c>
      <c r="E43" t="str">
        <f t="shared" si="0"/>
        <v>Club Brugge</v>
      </c>
      <c r="F43" t="str">
        <f t="shared" si="6"/>
        <v>Atlético Madrid</v>
      </c>
      <c r="G43" s="1">
        <f>UCL!D43</f>
        <v>44838</v>
      </c>
      <c r="H43" t="s">
        <v>1053</v>
      </c>
      <c r="I43" t="str">
        <f>UCL!A43&amp;UCL!B43</f>
        <v>Group stage3</v>
      </c>
      <c r="J43" t="str">
        <f t="shared" si="1"/>
        <v>UCLGroup stage3</v>
      </c>
      <c r="K43" t="str">
        <f t="shared" si="2"/>
        <v>UCLGroup stage3Club Brugge</v>
      </c>
      <c r="L43" t="str">
        <f t="shared" si="3"/>
        <v>UCLGroup stage3Atlético Madrid</v>
      </c>
      <c r="M43" t="str">
        <f t="shared" si="4"/>
        <v>Club Brugge</v>
      </c>
      <c r="N43" t="str">
        <f t="shared" si="5"/>
        <v>Atlético Madrid</v>
      </c>
    </row>
    <row r="44" spans="1:14" x14ac:dyDescent="0.3">
      <c r="A44" t="str">
        <f>UCL!F44</f>
        <v>RB Leipzig de</v>
      </c>
      <c r="B44" t="str">
        <f>UCL!J44</f>
        <v>sct Celtic</v>
      </c>
      <c r="C44" t="str">
        <f>UCL!D44&amp;'UCL2'!E44</f>
        <v>44839RB Leipzig</v>
      </c>
      <c r="D44" t="str">
        <f>UCL!D44&amp;'UCL2'!F44</f>
        <v>44839Celtic</v>
      </c>
      <c r="E44" t="str">
        <f t="shared" si="0"/>
        <v>RB Leipzig</v>
      </c>
      <c r="F44" t="str">
        <f t="shared" si="6"/>
        <v>Celtic</v>
      </c>
      <c r="G44" s="1">
        <f>UCL!D44</f>
        <v>44839</v>
      </c>
      <c r="H44" t="s">
        <v>1053</v>
      </c>
      <c r="I44" t="str">
        <f>UCL!A44&amp;UCL!B44</f>
        <v>Group stage3</v>
      </c>
      <c r="J44" t="str">
        <f t="shared" si="1"/>
        <v>UCLGroup stage3</v>
      </c>
      <c r="K44" t="str">
        <f t="shared" si="2"/>
        <v>UCLGroup stage3RB Leipzig</v>
      </c>
      <c r="L44" t="str">
        <f t="shared" si="3"/>
        <v>UCLGroup stage3Celtic</v>
      </c>
      <c r="M44" t="str">
        <f t="shared" si="4"/>
        <v>RB Leipzig</v>
      </c>
      <c r="N44" t="str">
        <f t="shared" si="5"/>
        <v>Celtic</v>
      </c>
    </row>
    <row r="45" spans="1:14" x14ac:dyDescent="0.3">
      <c r="A45" t="str">
        <f>UCL!F45</f>
        <v>RB Salzburg at</v>
      </c>
      <c r="B45" t="str">
        <f>UCL!J45</f>
        <v>hr Dinamo Zagreb</v>
      </c>
      <c r="C45" t="str">
        <f>UCL!D45&amp;'UCL2'!E45</f>
        <v>44839RB Salzburg</v>
      </c>
      <c r="D45" t="str">
        <f>UCL!D45&amp;'UCL2'!F45</f>
        <v>44839Dinamo Zagreb</v>
      </c>
      <c r="E45" t="str">
        <f t="shared" si="0"/>
        <v>RB Salzburg</v>
      </c>
      <c r="F45" t="str">
        <f t="shared" si="6"/>
        <v>Dinamo Zagreb</v>
      </c>
      <c r="G45" s="1">
        <f>UCL!D45</f>
        <v>44839</v>
      </c>
      <c r="H45" t="s">
        <v>1053</v>
      </c>
      <c r="I45" t="str">
        <f>UCL!A45&amp;UCL!B45</f>
        <v>Group stage3</v>
      </c>
      <c r="J45" t="str">
        <f t="shared" si="1"/>
        <v>UCLGroup stage3</v>
      </c>
      <c r="K45" t="str">
        <f t="shared" si="2"/>
        <v>UCLGroup stage3RB Salzburg</v>
      </c>
      <c r="L45" t="str">
        <f t="shared" si="3"/>
        <v>UCLGroup stage3Dinamo Zagreb</v>
      </c>
      <c r="M45" t="str">
        <f t="shared" si="4"/>
        <v>RB Salzburg</v>
      </c>
      <c r="N45" t="str">
        <f t="shared" si="5"/>
        <v>Dinamo Zagreb</v>
      </c>
    </row>
    <row r="46" spans="1:14" x14ac:dyDescent="0.3">
      <c r="A46" t="str">
        <f>UCL!F46</f>
        <v>Chelsea eng</v>
      </c>
      <c r="B46" t="str">
        <f>UCL!J46</f>
        <v>it Milan</v>
      </c>
      <c r="C46" t="str">
        <f>UCL!D46&amp;'UCL2'!E46</f>
        <v>44839Chelsea</v>
      </c>
      <c r="D46" t="str">
        <f>UCL!D46&amp;'UCL2'!F46</f>
        <v>44839Milan</v>
      </c>
      <c r="E46" t="str">
        <f t="shared" si="0"/>
        <v>Chelsea</v>
      </c>
      <c r="F46" t="str">
        <f t="shared" si="6"/>
        <v>Milan</v>
      </c>
      <c r="G46" s="1">
        <f>UCL!D46</f>
        <v>44839</v>
      </c>
      <c r="H46" t="s">
        <v>1053</v>
      </c>
      <c r="I46" t="str">
        <f>UCL!A46&amp;UCL!B46</f>
        <v>Group stage3</v>
      </c>
      <c r="J46" t="str">
        <f t="shared" si="1"/>
        <v>UCLGroup stage3</v>
      </c>
      <c r="K46" t="str">
        <f t="shared" si="2"/>
        <v>UCLGroup stage3Chelsea</v>
      </c>
      <c r="L46" t="str">
        <f t="shared" si="3"/>
        <v>UCLGroup stage3Milan</v>
      </c>
      <c r="M46" t="str">
        <f t="shared" si="4"/>
        <v>Chelsea</v>
      </c>
      <c r="N46" t="str">
        <f t="shared" si="5"/>
        <v>Milan</v>
      </c>
    </row>
    <row r="47" spans="1:14" x14ac:dyDescent="0.3">
      <c r="A47" t="str">
        <f>UCL!F47</f>
        <v>Benfica pt</v>
      </c>
      <c r="B47" t="str">
        <f>UCL!J47</f>
        <v>fr Paris S-G</v>
      </c>
      <c r="C47" t="str">
        <f>UCL!D47&amp;'UCL2'!E47</f>
        <v>44839Benfica</v>
      </c>
      <c r="D47" t="str">
        <f>UCL!D47&amp;'UCL2'!F47</f>
        <v>44839Paris S-G</v>
      </c>
      <c r="E47" t="str">
        <f t="shared" si="0"/>
        <v>Benfica</v>
      </c>
      <c r="F47" t="str">
        <f t="shared" si="6"/>
        <v>Paris S-G</v>
      </c>
      <c r="G47" s="1">
        <f>UCL!D47</f>
        <v>44839</v>
      </c>
      <c r="H47" t="s">
        <v>1053</v>
      </c>
      <c r="I47" t="str">
        <f>UCL!A47&amp;UCL!B47</f>
        <v>Group stage3</v>
      </c>
      <c r="J47" t="str">
        <f t="shared" si="1"/>
        <v>UCLGroup stage3</v>
      </c>
      <c r="K47" t="str">
        <f t="shared" si="2"/>
        <v>UCLGroup stage3Benfica</v>
      </c>
      <c r="L47" t="str">
        <f t="shared" si="3"/>
        <v>UCLGroup stage3Paris S-G</v>
      </c>
      <c r="M47" t="str">
        <f t="shared" si="4"/>
        <v>Benfica</v>
      </c>
      <c r="N47" t="str">
        <f t="shared" si="5"/>
        <v>Paris S-G</v>
      </c>
    </row>
    <row r="48" spans="1:14" x14ac:dyDescent="0.3">
      <c r="A48" t="str">
        <f>UCL!F48</f>
        <v>Manchester City eng</v>
      </c>
      <c r="B48" t="str">
        <f>UCL!J48</f>
        <v>dk FC Copenhagen</v>
      </c>
      <c r="C48" t="str">
        <f>UCL!D48&amp;'UCL2'!E48</f>
        <v>44839Manchester City</v>
      </c>
      <c r="D48" t="str">
        <f>UCL!D48&amp;'UCL2'!F48</f>
        <v>44839FC Copenhagen</v>
      </c>
      <c r="E48" t="str">
        <f t="shared" si="0"/>
        <v>Manchester City</v>
      </c>
      <c r="F48" t="str">
        <f t="shared" si="6"/>
        <v>FC Copenhagen</v>
      </c>
      <c r="G48" s="1">
        <f>UCL!D48</f>
        <v>44839</v>
      </c>
      <c r="H48" t="s">
        <v>1053</v>
      </c>
      <c r="I48" t="str">
        <f>UCL!A48&amp;UCL!B48</f>
        <v>Group stage3</v>
      </c>
      <c r="J48" t="str">
        <f t="shared" si="1"/>
        <v>UCLGroup stage3</v>
      </c>
      <c r="K48" t="str">
        <f t="shared" si="2"/>
        <v>UCLGroup stage3Manchester City</v>
      </c>
      <c r="L48" t="str">
        <f t="shared" si="3"/>
        <v>UCLGroup stage3FC Copenhagen</v>
      </c>
      <c r="M48" t="str">
        <f t="shared" si="4"/>
        <v>Manchester City</v>
      </c>
      <c r="N48" t="str">
        <f t="shared" si="5"/>
        <v>FC Copenhagen</v>
      </c>
    </row>
    <row r="49" spans="1:14" x14ac:dyDescent="0.3">
      <c r="A49" t="str">
        <f>UCL!F49</f>
        <v>Real Madrid es</v>
      </c>
      <c r="B49" t="str">
        <f>UCL!J49</f>
        <v>ua Shakhtar</v>
      </c>
      <c r="C49" t="str">
        <f>UCL!D49&amp;'UCL2'!E49</f>
        <v>44839Real Madrid</v>
      </c>
      <c r="D49" t="str">
        <f>UCL!D49&amp;'UCL2'!F49</f>
        <v>44839Shakhtar</v>
      </c>
      <c r="E49" t="str">
        <f t="shared" si="0"/>
        <v>Real Madrid</v>
      </c>
      <c r="F49" t="str">
        <f t="shared" si="6"/>
        <v>Shakhtar</v>
      </c>
      <c r="G49" s="1">
        <f>UCL!D49</f>
        <v>44839</v>
      </c>
      <c r="H49" t="s">
        <v>1053</v>
      </c>
      <c r="I49" t="str">
        <f>UCL!A49&amp;UCL!B49</f>
        <v>Group stage3</v>
      </c>
      <c r="J49" t="str">
        <f t="shared" si="1"/>
        <v>UCLGroup stage3</v>
      </c>
      <c r="K49" t="str">
        <f t="shared" si="2"/>
        <v>UCLGroup stage3Real Madrid</v>
      </c>
      <c r="L49" t="str">
        <f t="shared" si="3"/>
        <v>UCLGroup stage3Shakhtar</v>
      </c>
      <c r="M49" t="str">
        <f t="shared" si="4"/>
        <v>Real Madrid</v>
      </c>
      <c r="N49" t="str">
        <f t="shared" si="5"/>
        <v>Shakhtar</v>
      </c>
    </row>
    <row r="50" spans="1:14" x14ac:dyDescent="0.3">
      <c r="A50" t="str">
        <f>UCL!F50</f>
        <v>Sevilla es</v>
      </c>
      <c r="B50" t="str">
        <f>UCL!J50</f>
        <v>de Dortmund</v>
      </c>
      <c r="C50" t="str">
        <f>UCL!D50&amp;'UCL2'!E50</f>
        <v>44839Sevilla</v>
      </c>
      <c r="D50" t="str">
        <f>UCL!D50&amp;'UCL2'!F50</f>
        <v>44839Dortmund</v>
      </c>
      <c r="E50" t="str">
        <f t="shared" si="0"/>
        <v>Sevilla</v>
      </c>
      <c r="F50" t="str">
        <f t="shared" si="6"/>
        <v>Dortmund</v>
      </c>
      <c r="G50" s="1">
        <f>UCL!D50</f>
        <v>44839</v>
      </c>
      <c r="H50" t="s">
        <v>1053</v>
      </c>
      <c r="I50" t="str">
        <f>UCL!A50&amp;UCL!B50</f>
        <v>Group stage3</v>
      </c>
      <c r="J50" t="str">
        <f t="shared" si="1"/>
        <v>UCLGroup stage3</v>
      </c>
      <c r="K50" t="str">
        <f t="shared" si="2"/>
        <v>UCLGroup stage3Sevilla</v>
      </c>
      <c r="L50" t="str">
        <f t="shared" si="3"/>
        <v>UCLGroup stage3Dortmund</v>
      </c>
      <c r="M50" t="str">
        <f t="shared" si="4"/>
        <v>Sevilla</v>
      </c>
      <c r="N50" t="str">
        <f t="shared" si="5"/>
        <v>Dortmund</v>
      </c>
    </row>
    <row r="51" spans="1:14" x14ac:dyDescent="0.3">
      <c r="A51" t="str">
        <f>UCL!F51</f>
        <v>Juventus it</v>
      </c>
      <c r="B51" t="str">
        <f>UCL!J51</f>
        <v>il Maccabi Haifa</v>
      </c>
      <c r="C51" t="str">
        <f>UCL!D51&amp;'UCL2'!E51</f>
        <v>44839Juventus</v>
      </c>
      <c r="D51" t="str">
        <f>UCL!D51&amp;'UCL2'!F51</f>
        <v>44839Maccabi Haifa</v>
      </c>
      <c r="E51" t="str">
        <f t="shared" si="0"/>
        <v>Juventus</v>
      </c>
      <c r="F51" t="str">
        <f t="shared" si="6"/>
        <v>Maccabi Haifa</v>
      </c>
      <c r="G51" s="1">
        <f>UCL!D51</f>
        <v>44839</v>
      </c>
      <c r="H51" t="s">
        <v>1053</v>
      </c>
      <c r="I51" t="str">
        <f>UCL!A51&amp;UCL!B51</f>
        <v>Group stage3</v>
      </c>
      <c r="J51" t="str">
        <f t="shared" si="1"/>
        <v>UCLGroup stage3</v>
      </c>
      <c r="K51" t="str">
        <f t="shared" si="2"/>
        <v>UCLGroup stage3Juventus</v>
      </c>
      <c r="L51" t="str">
        <f t="shared" si="3"/>
        <v>UCLGroup stage3Maccabi Haifa</v>
      </c>
      <c r="M51" t="str">
        <f t="shared" si="4"/>
        <v>Juventus</v>
      </c>
      <c r="N51" t="str">
        <f t="shared" si="5"/>
        <v>Maccabi Haifa</v>
      </c>
    </row>
    <row r="52" spans="1:14" x14ac:dyDescent="0.3">
      <c r="A52">
        <f>UCL!F52</f>
        <v>0</v>
      </c>
      <c r="B52">
        <f>UCL!J52</f>
        <v>0</v>
      </c>
      <c r="C52" t="e">
        <f>UCL!D52&amp;'UCL2'!E52</f>
        <v>#VALUE!</v>
      </c>
      <c r="D52" t="e">
        <f>UCL!D52&amp;'UCL2'!F52</f>
        <v>#VALUE!</v>
      </c>
      <c r="E52" t="e">
        <f t="shared" si="0"/>
        <v>#VALUE!</v>
      </c>
      <c r="F52" t="e">
        <f t="shared" si="6"/>
        <v>#VALUE!</v>
      </c>
      <c r="G52" s="1">
        <f>UCL!D52</f>
        <v>0</v>
      </c>
      <c r="H52" t="s">
        <v>1053</v>
      </c>
      <c r="I52" t="str">
        <f>UCL!A52&amp;UCL!B52</f>
        <v/>
      </c>
      <c r="J52" t="str">
        <f t="shared" si="1"/>
        <v>UCL</v>
      </c>
      <c r="K52" t="e">
        <f t="shared" si="2"/>
        <v>#VALUE!</v>
      </c>
      <c r="L52" t="e">
        <f t="shared" si="3"/>
        <v>#VALUE!</v>
      </c>
      <c r="M52" t="e">
        <f t="shared" si="4"/>
        <v>#VALUE!</v>
      </c>
      <c r="N52" t="e">
        <f t="shared" si="5"/>
        <v>#VALUE!</v>
      </c>
    </row>
    <row r="53" spans="1:14" x14ac:dyDescent="0.3">
      <c r="A53" t="str">
        <f>UCL!F53</f>
        <v>FC Copenhagen dk</v>
      </c>
      <c r="B53" t="str">
        <f>UCL!J53</f>
        <v>eng Manchester City</v>
      </c>
      <c r="C53" t="str">
        <f>UCL!D53&amp;'UCL2'!E53</f>
        <v>44845FC Copenhagen</v>
      </c>
      <c r="D53" t="str">
        <f>UCL!D53&amp;'UCL2'!F53</f>
        <v>44845Manchester City</v>
      </c>
      <c r="E53" t="str">
        <f t="shared" si="0"/>
        <v>FC Copenhagen</v>
      </c>
      <c r="F53" t="str">
        <f t="shared" si="6"/>
        <v>Manchester City</v>
      </c>
      <c r="G53" s="1">
        <f>UCL!D53</f>
        <v>44845</v>
      </c>
      <c r="H53" t="s">
        <v>1053</v>
      </c>
      <c r="I53" t="str">
        <f>UCL!A53&amp;UCL!B53</f>
        <v>Group stage4</v>
      </c>
      <c r="J53" t="str">
        <f t="shared" si="1"/>
        <v>UCLGroup stage4</v>
      </c>
      <c r="K53" t="str">
        <f t="shared" si="2"/>
        <v>UCLGroup stage4FC Copenhagen</v>
      </c>
      <c r="L53" t="str">
        <f t="shared" si="3"/>
        <v>UCLGroup stage4Manchester City</v>
      </c>
      <c r="M53" t="str">
        <f t="shared" si="4"/>
        <v>FC Copenhagen</v>
      </c>
      <c r="N53" t="str">
        <f t="shared" si="5"/>
        <v>Manchester City</v>
      </c>
    </row>
    <row r="54" spans="1:14" x14ac:dyDescent="0.3">
      <c r="A54" t="str">
        <f>UCL!F54</f>
        <v>Maccabi Haifa il</v>
      </c>
      <c r="B54" t="str">
        <f>UCL!J54</f>
        <v>it Juventus</v>
      </c>
      <c r="C54" t="str">
        <f>UCL!D54&amp;'UCL2'!E54</f>
        <v>44845Maccabi Haifa</v>
      </c>
      <c r="D54" t="str">
        <f>UCL!D54&amp;'UCL2'!F54</f>
        <v>44845Juventus</v>
      </c>
      <c r="E54" t="str">
        <f t="shared" si="0"/>
        <v>Maccabi Haifa</v>
      </c>
      <c r="F54" t="str">
        <f t="shared" si="6"/>
        <v>Juventus</v>
      </c>
      <c r="G54" s="1">
        <f>UCL!D54</f>
        <v>44845</v>
      </c>
      <c r="H54" t="s">
        <v>1053</v>
      </c>
      <c r="I54" t="str">
        <f>UCL!A54&amp;UCL!B54</f>
        <v>Group stage4</v>
      </c>
      <c r="J54" t="str">
        <f t="shared" si="1"/>
        <v>UCLGroup stage4</v>
      </c>
      <c r="K54" t="str">
        <f t="shared" si="2"/>
        <v>UCLGroup stage4Maccabi Haifa</v>
      </c>
      <c r="L54" t="str">
        <f t="shared" si="3"/>
        <v>UCLGroup stage4Juventus</v>
      </c>
      <c r="M54" t="str">
        <f t="shared" si="4"/>
        <v>Maccabi Haifa</v>
      </c>
      <c r="N54" t="str">
        <f t="shared" si="5"/>
        <v>Juventus</v>
      </c>
    </row>
    <row r="55" spans="1:14" x14ac:dyDescent="0.3">
      <c r="A55" t="str">
        <f>UCL!F55</f>
        <v>Celtic sct</v>
      </c>
      <c r="B55" t="str">
        <f>UCL!J55</f>
        <v>de RB Leipzig</v>
      </c>
      <c r="C55" t="str">
        <f>UCL!D55&amp;'UCL2'!E55</f>
        <v>44845Celtic</v>
      </c>
      <c r="D55" t="str">
        <f>UCL!D55&amp;'UCL2'!F55</f>
        <v>44845RB Leipzig</v>
      </c>
      <c r="E55" t="str">
        <f t="shared" si="0"/>
        <v>Celtic</v>
      </c>
      <c r="F55" t="str">
        <f t="shared" si="6"/>
        <v>RB Leipzig</v>
      </c>
      <c r="G55" s="1">
        <f>UCL!D55</f>
        <v>44845</v>
      </c>
      <c r="H55" t="s">
        <v>1053</v>
      </c>
      <c r="I55" t="str">
        <f>UCL!A55&amp;UCL!B55</f>
        <v>Group stage4</v>
      </c>
      <c r="J55" t="str">
        <f t="shared" si="1"/>
        <v>UCLGroup stage4</v>
      </c>
      <c r="K55" t="str">
        <f t="shared" si="2"/>
        <v>UCLGroup stage4Celtic</v>
      </c>
      <c r="L55" t="str">
        <f t="shared" si="3"/>
        <v>UCLGroup stage4RB Leipzig</v>
      </c>
      <c r="M55" t="str">
        <f t="shared" si="4"/>
        <v>Celtic</v>
      </c>
      <c r="N55" t="str">
        <f t="shared" si="5"/>
        <v>RB Leipzig</v>
      </c>
    </row>
    <row r="56" spans="1:14" x14ac:dyDescent="0.3">
      <c r="A56" t="str">
        <f>UCL!F56</f>
        <v>Dortmund de</v>
      </c>
      <c r="B56" t="str">
        <f>UCL!J56</f>
        <v>es Sevilla</v>
      </c>
      <c r="C56" t="str">
        <f>UCL!D56&amp;'UCL2'!E56</f>
        <v>44845Dortmund</v>
      </c>
      <c r="D56" t="str">
        <f>UCL!D56&amp;'UCL2'!F56</f>
        <v>44845Sevilla</v>
      </c>
      <c r="E56" t="str">
        <f t="shared" si="0"/>
        <v>Dortmund</v>
      </c>
      <c r="F56" t="str">
        <f t="shared" si="6"/>
        <v>Sevilla</v>
      </c>
      <c r="G56" s="1">
        <f>UCL!D56</f>
        <v>44845</v>
      </c>
      <c r="H56" t="s">
        <v>1053</v>
      </c>
      <c r="I56" t="str">
        <f>UCL!A56&amp;UCL!B56</f>
        <v>Group stage4</v>
      </c>
      <c r="J56" t="str">
        <f t="shared" si="1"/>
        <v>UCLGroup stage4</v>
      </c>
      <c r="K56" t="str">
        <f t="shared" si="2"/>
        <v>UCLGroup stage4Dortmund</v>
      </c>
      <c r="L56" t="str">
        <f t="shared" si="3"/>
        <v>UCLGroup stage4Sevilla</v>
      </c>
      <c r="M56" t="str">
        <f t="shared" si="4"/>
        <v>Dortmund</v>
      </c>
      <c r="N56" t="str">
        <f t="shared" si="5"/>
        <v>Sevilla</v>
      </c>
    </row>
    <row r="57" spans="1:14" x14ac:dyDescent="0.3">
      <c r="A57" t="str">
        <f>UCL!F57</f>
        <v>Paris S-G fr</v>
      </c>
      <c r="B57" t="str">
        <f>UCL!J57</f>
        <v>pt Benfica</v>
      </c>
      <c r="C57" t="str">
        <f>UCL!D57&amp;'UCL2'!E57</f>
        <v>44845Paris S-G</v>
      </c>
      <c r="D57" t="str">
        <f>UCL!D57&amp;'UCL2'!F57</f>
        <v>44845Benfica</v>
      </c>
      <c r="E57" t="str">
        <f t="shared" si="0"/>
        <v>Paris S-G</v>
      </c>
      <c r="F57" t="str">
        <f t="shared" si="6"/>
        <v>Benfica</v>
      </c>
      <c r="G57" s="1">
        <f>UCL!D57</f>
        <v>44845</v>
      </c>
      <c r="H57" t="s">
        <v>1053</v>
      </c>
      <c r="I57" t="str">
        <f>UCL!A57&amp;UCL!B57</f>
        <v>Group stage4</v>
      </c>
      <c r="J57" t="str">
        <f t="shared" si="1"/>
        <v>UCLGroup stage4</v>
      </c>
      <c r="K57" t="str">
        <f t="shared" si="2"/>
        <v>UCLGroup stage4Paris S-G</v>
      </c>
      <c r="L57" t="str">
        <f t="shared" si="3"/>
        <v>UCLGroup stage4Benfica</v>
      </c>
      <c r="M57" t="str">
        <f t="shared" si="4"/>
        <v>Paris S-G</v>
      </c>
      <c r="N57" t="str">
        <f t="shared" si="5"/>
        <v>Benfica</v>
      </c>
    </row>
    <row r="58" spans="1:14" x14ac:dyDescent="0.3">
      <c r="A58" t="str">
        <f>UCL!F58</f>
        <v>Milan it</v>
      </c>
      <c r="B58" t="str">
        <f>UCL!J58</f>
        <v>eng Chelsea</v>
      </c>
      <c r="C58" t="str">
        <f>UCL!D58&amp;'UCL2'!E58</f>
        <v>44845Milan</v>
      </c>
      <c r="D58" t="str">
        <f>UCL!D58&amp;'UCL2'!F58</f>
        <v>44845Chelsea</v>
      </c>
      <c r="E58" t="str">
        <f t="shared" si="0"/>
        <v>Milan</v>
      </c>
      <c r="F58" t="str">
        <f t="shared" si="6"/>
        <v>Chelsea</v>
      </c>
      <c r="G58" s="1">
        <f>UCL!D58</f>
        <v>44845</v>
      </c>
      <c r="H58" t="s">
        <v>1053</v>
      </c>
      <c r="I58" t="str">
        <f>UCL!A58&amp;UCL!B58</f>
        <v>Group stage4</v>
      </c>
      <c r="J58" t="str">
        <f t="shared" si="1"/>
        <v>UCLGroup stage4</v>
      </c>
      <c r="K58" t="str">
        <f t="shared" si="2"/>
        <v>UCLGroup stage4Milan</v>
      </c>
      <c r="L58" t="str">
        <f t="shared" si="3"/>
        <v>UCLGroup stage4Chelsea</v>
      </c>
      <c r="M58" t="str">
        <f t="shared" si="4"/>
        <v>Milan</v>
      </c>
      <c r="N58" t="str">
        <f t="shared" si="5"/>
        <v>Chelsea</v>
      </c>
    </row>
    <row r="59" spans="1:14" x14ac:dyDescent="0.3">
      <c r="A59" t="str">
        <f>UCL!F59</f>
        <v>Dinamo Zagreb hr</v>
      </c>
      <c r="B59" t="str">
        <f>UCL!J59</f>
        <v>at RB Salzburg</v>
      </c>
      <c r="C59" t="str">
        <f>UCL!D59&amp;'UCL2'!E59</f>
        <v>44845Dinamo Zagreb</v>
      </c>
      <c r="D59" t="str">
        <f>UCL!D59&amp;'UCL2'!F59</f>
        <v>44845RB Salzburg</v>
      </c>
      <c r="E59" t="str">
        <f t="shared" si="0"/>
        <v>Dinamo Zagreb</v>
      </c>
      <c r="F59" t="str">
        <f t="shared" si="6"/>
        <v>RB Salzburg</v>
      </c>
      <c r="G59" s="1">
        <f>UCL!D59</f>
        <v>44845</v>
      </c>
      <c r="H59" t="s">
        <v>1053</v>
      </c>
      <c r="I59" t="str">
        <f>UCL!A59&amp;UCL!B59</f>
        <v>Group stage4</v>
      </c>
      <c r="J59" t="str">
        <f t="shared" si="1"/>
        <v>UCLGroup stage4</v>
      </c>
      <c r="K59" t="str">
        <f t="shared" si="2"/>
        <v>UCLGroup stage4Dinamo Zagreb</v>
      </c>
      <c r="L59" t="str">
        <f t="shared" si="3"/>
        <v>UCLGroup stage4RB Salzburg</v>
      </c>
      <c r="M59" t="str">
        <f t="shared" si="4"/>
        <v>Dinamo Zagreb</v>
      </c>
      <c r="N59" t="str">
        <f t="shared" si="5"/>
        <v>RB Salzburg</v>
      </c>
    </row>
    <row r="60" spans="1:14" x14ac:dyDescent="0.3">
      <c r="A60" t="str">
        <f>UCL!F60</f>
        <v>Shakhtar ua</v>
      </c>
      <c r="B60" t="str">
        <f>UCL!J60</f>
        <v>es Real Madrid</v>
      </c>
      <c r="C60" t="str">
        <f>UCL!D60&amp;'UCL2'!E60</f>
        <v>44845Shakhtar</v>
      </c>
      <c r="D60" t="str">
        <f>UCL!D60&amp;'UCL2'!F60</f>
        <v>44845Real Madrid</v>
      </c>
      <c r="E60" t="str">
        <f t="shared" si="0"/>
        <v>Shakhtar</v>
      </c>
      <c r="F60" t="str">
        <f t="shared" si="6"/>
        <v>Real Madrid</v>
      </c>
      <c r="G60" s="1">
        <f>UCL!D60</f>
        <v>44845</v>
      </c>
      <c r="H60" t="s">
        <v>1053</v>
      </c>
      <c r="I60" t="str">
        <f>UCL!A60&amp;UCL!B60</f>
        <v>Group stage4</v>
      </c>
      <c r="J60" t="str">
        <f t="shared" si="1"/>
        <v>UCLGroup stage4</v>
      </c>
      <c r="K60" t="str">
        <f t="shared" si="2"/>
        <v>UCLGroup stage4Shakhtar</v>
      </c>
      <c r="L60" t="str">
        <f t="shared" si="3"/>
        <v>UCLGroup stage4Real Madrid</v>
      </c>
      <c r="M60" t="str">
        <f t="shared" si="4"/>
        <v>Shakhtar</v>
      </c>
      <c r="N60" t="str">
        <f t="shared" si="5"/>
        <v>Real Madrid</v>
      </c>
    </row>
    <row r="61" spans="1:14" x14ac:dyDescent="0.3">
      <c r="A61" t="str">
        <f>UCL!F61</f>
        <v>Napoli it</v>
      </c>
      <c r="B61" t="str">
        <f>UCL!J61</f>
        <v>nl Ajax</v>
      </c>
      <c r="C61" t="str">
        <f>UCL!D61&amp;'UCL2'!E61</f>
        <v>44846Napoli</v>
      </c>
      <c r="D61" t="str">
        <f>UCL!D61&amp;'UCL2'!F61</f>
        <v>44846Ajax</v>
      </c>
      <c r="E61" t="str">
        <f t="shared" si="0"/>
        <v>Napoli</v>
      </c>
      <c r="F61" t="str">
        <f t="shared" si="6"/>
        <v>Ajax</v>
      </c>
      <c r="G61" s="1">
        <f>UCL!D61</f>
        <v>44846</v>
      </c>
      <c r="H61" t="s">
        <v>1053</v>
      </c>
      <c r="I61" t="str">
        <f>UCL!A61&amp;UCL!B61</f>
        <v>Group stage4</v>
      </c>
      <c r="J61" t="str">
        <f t="shared" si="1"/>
        <v>UCLGroup stage4</v>
      </c>
      <c r="K61" t="str">
        <f t="shared" si="2"/>
        <v>UCLGroup stage4Napoli</v>
      </c>
      <c r="L61" t="str">
        <f t="shared" si="3"/>
        <v>UCLGroup stage4Ajax</v>
      </c>
      <c r="M61" t="str">
        <f t="shared" si="4"/>
        <v>Napoli</v>
      </c>
      <c r="N61" t="str">
        <f t="shared" si="5"/>
        <v>Ajax</v>
      </c>
    </row>
    <row r="62" spans="1:14" x14ac:dyDescent="0.3">
      <c r="A62" t="str">
        <f>UCL!F62</f>
        <v>Atlético Madrid es</v>
      </c>
      <c r="B62" t="str">
        <f>UCL!J62</f>
        <v>be Club Brugge</v>
      </c>
      <c r="C62" t="str">
        <f>UCL!D62&amp;'UCL2'!E62</f>
        <v>44846Atlético Madrid</v>
      </c>
      <c r="D62" t="str">
        <f>UCL!D62&amp;'UCL2'!F62</f>
        <v>44846Club Brugge</v>
      </c>
      <c r="E62" t="str">
        <f t="shared" si="0"/>
        <v>Atlético Madrid</v>
      </c>
      <c r="F62" t="str">
        <f t="shared" si="6"/>
        <v>Club Brugge</v>
      </c>
      <c r="G62" s="1">
        <f>UCL!D62</f>
        <v>44846</v>
      </c>
      <c r="H62" t="s">
        <v>1053</v>
      </c>
      <c r="I62" t="str">
        <f>UCL!A62&amp;UCL!B62</f>
        <v>Group stage4</v>
      </c>
      <c r="J62" t="str">
        <f t="shared" si="1"/>
        <v>UCLGroup stage4</v>
      </c>
      <c r="K62" t="str">
        <f t="shared" si="2"/>
        <v>UCLGroup stage4Atlético Madrid</v>
      </c>
      <c r="L62" t="str">
        <f t="shared" si="3"/>
        <v>UCLGroup stage4Club Brugge</v>
      </c>
      <c r="M62" t="str">
        <f t="shared" si="4"/>
        <v>Atlético Madrid</v>
      </c>
      <c r="N62" t="str">
        <f t="shared" si="5"/>
        <v>Club Brugge</v>
      </c>
    </row>
    <row r="63" spans="1:14" x14ac:dyDescent="0.3">
      <c r="A63" t="str">
        <f>UCL!F63</f>
        <v>Sporting CP pt</v>
      </c>
      <c r="B63" t="str">
        <f>UCL!J63</f>
        <v>fr Marseille</v>
      </c>
      <c r="C63" t="str">
        <f>UCL!D63&amp;'UCL2'!E63</f>
        <v>44846Sporting CP</v>
      </c>
      <c r="D63" t="str">
        <f>UCL!D63&amp;'UCL2'!F63</f>
        <v>44846Marseille</v>
      </c>
      <c r="E63" t="str">
        <f t="shared" si="0"/>
        <v>Sporting CP</v>
      </c>
      <c r="F63" t="str">
        <f t="shared" si="6"/>
        <v>Marseille</v>
      </c>
      <c r="G63" s="1">
        <f>UCL!D63</f>
        <v>44846</v>
      </c>
      <c r="H63" t="s">
        <v>1053</v>
      </c>
      <c r="I63" t="str">
        <f>UCL!A63&amp;UCL!B63</f>
        <v>Group stage4</v>
      </c>
      <c r="J63" t="str">
        <f t="shared" si="1"/>
        <v>UCLGroup stage4</v>
      </c>
      <c r="K63" t="str">
        <f t="shared" si="2"/>
        <v>UCLGroup stage4Sporting CP</v>
      </c>
      <c r="L63" t="str">
        <f t="shared" si="3"/>
        <v>UCLGroup stage4Marseille</v>
      </c>
      <c r="M63" t="str">
        <f t="shared" si="4"/>
        <v>Sporting CP</v>
      </c>
      <c r="N63" t="str">
        <f t="shared" si="5"/>
        <v>Marseille</v>
      </c>
    </row>
    <row r="64" spans="1:14" x14ac:dyDescent="0.3">
      <c r="A64" t="str">
        <f>UCL!F64</f>
        <v>Rangers sct</v>
      </c>
      <c r="B64" t="str">
        <f>UCL!J64</f>
        <v>eng Liverpool</v>
      </c>
      <c r="C64" t="str">
        <f>UCL!D64&amp;'UCL2'!E64</f>
        <v>44846Rangers</v>
      </c>
      <c r="D64" t="str">
        <f>UCL!D64&amp;'UCL2'!F64</f>
        <v>44846Liverpool</v>
      </c>
      <c r="E64" t="str">
        <f t="shared" si="0"/>
        <v>Rangers</v>
      </c>
      <c r="F64" t="str">
        <f t="shared" si="6"/>
        <v>Liverpool</v>
      </c>
      <c r="G64" s="1">
        <f>UCL!D64</f>
        <v>44846</v>
      </c>
      <c r="H64" t="s">
        <v>1053</v>
      </c>
      <c r="I64" t="str">
        <f>UCL!A64&amp;UCL!B64</f>
        <v>Group stage4</v>
      </c>
      <c r="J64" t="str">
        <f t="shared" si="1"/>
        <v>UCLGroup stage4</v>
      </c>
      <c r="K64" t="str">
        <f t="shared" si="2"/>
        <v>UCLGroup stage4Rangers</v>
      </c>
      <c r="L64" t="str">
        <f t="shared" si="3"/>
        <v>UCLGroup stage4Liverpool</v>
      </c>
      <c r="M64" t="str">
        <f t="shared" si="4"/>
        <v>Rangers</v>
      </c>
      <c r="N64" t="str">
        <f t="shared" si="5"/>
        <v>Liverpool</v>
      </c>
    </row>
    <row r="65" spans="1:14" x14ac:dyDescent="0.3">
      <c r="A65" t="str">
        <f>UCL!F65</f>
        <v>Tottenham eng</v>
      </c>
      <c r="B65" t="str">
        <f>UCL!J65</f>
        <v>de Eint Frankfurt</v>
      </c>
      <c r="C65" t="str">
        <f>UCL!D65&amp;'UCL2'!E65</f>
        <v>44846Tottenham</v>
      </c>
      <c r="D65" t="str">
        <f>UCL!D65&amp;'UCL2'!F65</f>
        <v>44846Eint Frankfurt</v>
      </c>
      <c r="E65" t="str">
        <f t="shared" si="0"/>
        <v>Tottenham</v>
      </c>
      <c r="F65" t="str">
        <f t="shared" si="6"/>
        <v>Eint Frankfurt</v>
      </c>
      <c r="G65" s="1">
        <f>UCL!D65</f>
        <v>44846</v>
      </c>
      <c r="H65" t="s">
        <v>1053</v>
      </c>
      <c r="I65" t="str">
        <f>UCL!A65&amp;UCL!B65</f>
        <v>Group stage4</v>
      </c>
      <c r="J65" t="str">
        <f t="shared" si="1"/>
        <v>UCLGroup stage4</v>
      </c>
      <c r="K65" t="str">
        <f t="shared" si="2"/>
        <v>UCLGroup stage4Tottenham</v>
      </c>
      <c r="L65" t="str">
        <f t="shared" si="3"/>
        <v>UCLGroup stage4Eint Frankfurt</v>
      </c>
      <c r="M65" t="str">
        <f t="shared" si="4"/>
        <v>Tottenham</v>
      </c>
      <c r="N65" t="str">
        <f t="shared" si="5"/>
        <v>Eint Frankfurt</v>
      </c>
    </row>
    <row r="66" spans="1:14" x14ac:dyDescent="0.3">
      <c r="A66" t="str">
        <f>UCL!F66</f>
        <v>Viktoria Plzeň cz</v>
      </c>
      <c r="B66" t="str">
        <f>UCL!J66</f>
        <v>de Bayern Munich</v>
      </c>
      <c r="C66" t="str">
        <f>UCL!D66&amp;'UCL2'!E66</f>
        <v>44846Viktoria Plzeň</v>
      </c>
      <c r="D66" t="str">
        <f>UCL!D66&amp;'UCL2'!F66</f>
        <v>44846Bayern Munich</v>
      </c>
      <c r="E66" t="str">
        <f t="shared" si="0"/>
        <v>Viktoria Plzeň</v>
      </c>
      <c r="F66" t="str">
        <f t="shared" si="6"/>
        <v>Bayern Munich</v>
      </c>
      <c r="G66" s="1">
        <f>UCL!D66</f>
        <v>44846</v>
      </c>
      <c r="H66" t="s">
        <v>1053</v>
      </c>
      <c r="I66" t="str">
        <f>UCL!A66&amp;UCL!B66</f>
        <v>Group stage4</v>
      </c>
      <c r="J66" t="str">
        <f t="shared" si="1"/>
        <v>UCLGroup stage4</v>
      </c>
      <c r="K66" t="str">
        <f t="shared" si="2"/>
        <v>UCLGroup stage4Viktoria Plzeň</v>
      </c>
      <c r="L66" t="str">
        <f t="shared" si="3"/>
        <v>UCLGroup stage4Bayern Munich</v>
      </c>
      <c r="M66" t="str">
        <f t="shared" si="4"/>
        <v>Viktoria Plzeň</v>
      </c>
      <c r="N66" t="str">
        <f t="shared" si="5"/>
        <v>Bayern Munich</v>
      </c>
    </row>
    <row r="67" spans="1:14" x14ac:dyDescent="0.3">
      <c r="A67" t="str">
        <f>UCL!F67</f>
        <v>Leverkusen de</v>
      </c>
      <c r="B67" t="str">
        <f>UCL!J67</f>
        <v>pt Porto</v>
      </c>
      <c r="C67" t="str">
        <f>UCL!D67&amp;'UCL2'!E67</f>
        <v>44846Leverkusen</v>
      </c>
      <c r="D67" t="str">
        <f>UCL!D67&amp;'UCL2'!F67</f>
        <v>44846Porto</v>
      </c>
      <c r="E67" t="str">
        <f t="shared" ref="E67:E130" si="7">LEFT(A67,FIND("#",SUBSTITUTE(A67," ","#",LEN(A67)-LEN(SUBSTITUTE(A67," ",""))))-1)</f>
        <v>Leverkusen</v>
      </c>
      <c r="F67" t="str">
        <f t="shared" si="6"/>
        <v>Porto</v>
      </c>
      <c r="G67" s="1">
        <f>UCL!D67</f>
        <v>44846</v>
      </c>
      <c r="H67" t="s">
        <v>1053</v>
      </c>
      <c r="I67" t="str">
        <f>UCL!A67&amp;UCL!B67</f>
        <v>Group stage4</v>
      </c>
      <c r="J67" t="str">
        <f t="shared" ref="J67:J130" si="8">H67&amp;I67</f>
        <v>UCLGroup stage4</v>
      </c>
      <c r="K67" t="str">
        <f t="shared" ref="K67:K130" si="9">J67&amp;E67</f>
        <v>UCLGroup stage4Leverkusen</v>
      </c>
      <c r="L67" t="str">
        <f t="shared" ref="L67:L130" si="10">J67&amp;F67</f>
        <v>UCLGroup stage4Porto</v>
      </c>
      <c r="M67" t="str">
        <f t="shared" ref="M67:M130" si="11">E67</f>
        <v>Leverkusen</v>
      </c>
      <c r="N67" t="str">
        <f t="shared" ref="N67:N130" si="12">F67</f>
        <v>Porto</v>
      </c>
    </row>
    <row r="68" spans="1:14" x14ac:dyDescent="0.3">
      <c r="A68" t="str">
        <f>UCL!F68</f>
        <v>Barcelona es</v>
      </c>
      <c r="B68" t="str">
        <f>UCL!J68</f>
        <v>it Inter</v>
      </c>
      <c r="C68" t="str">
        <f>UCL!D68&amp;'UCL2'!E68</f>
        <v>44846Barcelona</v>
      </c>
      <c r="D68" t="str">
        <f>UCL!D68&amp;'UCL2'!F68</f>
        <v>44846Inter</v>
      </c>
      <c r="E68" t="str">
        <f t="shared" si="7"/>
        <v>Barcelona</v>
      </c>
      <c r="F68" t="str">
        <f t="shared" ref="F68:F131" si="13">RIGHT(B68,LEN(B68)-FIND(" ",B68))</f>
        <v>Inter</v>
      </c>
      <c r="G68" s="1">
        <f>UCL!D68</f>
        <v>44846</v>
      </c>
      <c r="H68" t="s">
        <v>1053</v>
      </c>
      <c r="I68" t="str">
        <f>UCL!A68&amp;UCL!B68</f>
        <v>Group stage4</v>
      </c>
      <c r="J68" t="str">
        <f t="shared" si="8"/>
        <v>UCLGroup stage4</v>
      </c>
      <c r="K68" t="str">
        <f t="shared" si="9"/>
        <v>UCLGroup stage4Barcelona</v>
      </c>
      <c r="L68" t="str">
        <f t="shared" si="10"/>
        <v>UCLGroup stage4Inter</v>
      </c>
      <c r="M68" t="str">
        <f t="shared" si="11"/>
        <v>Barcelona</v>
      </c>
      <c r="N68" t="str">
        <f t="shared" si="12"/>
        <v>Inter</v>
      </c>
    </row>
    <row r="69" spans="1:14" x14ac:dyDescent="0.3">
      <c r="A69">
        <f>UCL!F69</f>
        <v>0</v>
      </c>
      <c r="B69">
        <f>UCL!J69</f>
        <v>0</v>
      </c>
      <c r="C69" t="e">
        <f>UCL!D69&amp;'UCL2'!E69</f>
        <v>#VALUE!</v>
      </c>
      <c r="D69" t="e">
        <f>UCL!D69&amp;'UCL2'!F69</f>
        <v>#VALUE!</v>
      </c>
      <c r="E69" t="e">
        <f t="shared" si="7"/>
        <v>#VALUE!</v>
      </c>
      <c r="F69" t="e">
        <f t="shared" si="13"/>
        <v>#VALUE!</v>
      </c>
      <c r="G69" s="1">
        <f>UCL!D69</f>
        <v>0</v>
      </c>
      <c r="H69" t="s">
        <v>1053</v>
      </c>
      <c r="I69" t="str">
        <f>UCL!A69&amp;UCL!B69</f>
        <v/>
      </c>
      <c r="J69" t="str">
        <f t="shared" si="8"/>
        <v>UCL</v>
      </c>
      <c r="K69" t="e">
        <f t="shared" si="9"/>
        <v>#VALUE!</v>
      </c>
      <c r="L69" t="e">
        <f t="shared" si="10"/>
        <v>#VALUE!</v>
      </c>
      <c r="M69" t="e">
        <f t="shared" si="11"/>
        <v>#VALUE!</v>
      </c>
      <c r="N69" t="e">
        <f t="shared" si="12"/>
        <v>#VALUE!</v>
      </c>
    </row>
    <row r="70" spans="1:14" x14ac:dyDescent="0.3">
      <c r="A70" t="str">
        <f>UCL!F70</f>
        <v>Sevilla es</v>
      </c>
      <c r="B70" t="str">
        <f>UCL!J70</f>
        <v>dk FC Copenhagen</v>
      </c>
      <c r="C70" t="str">
        <f>UCL!D70&amp;'UCL2'!E70</f>
        <v>44859Sevilla</v>
      </c>
      <c r="D70" t="str">
        <f>UCL!D70&amp;'UCL2'!F70</f>
        <v>44859FC Copenhagen</v>
      </c>
      <c r="E70" t="str">
        <f t="shared" si="7"/>
        <v>Sevilla</v>
      </c>
      <c r="F70" t="str">
        <f t="shared" si="13"/>
        <v>FC Copenhagen</v>
      </c>
      <c r="G70" s="1">
        <f>UCL!D70</f>
        <v>44859</v>
      </c>
      <c r="H70" t="s">
        <v>1053</v>
      </c>
      <c r="I70" t="str">
        <f>UCL!A70&amp;UCL!B70</f>
        <v>Group stage5</v>
      </c>
      <c r="J70" t="str">
        <f t="shared" si="8"/>
        <v>UCLGroup stage5</v>
      </c>
      <c r="K70" t="str">
        <f t="shared" si="9"/>
        <v>UCLGroup stage5Sevilla</v>
      </c>
      <c r="L70" t="str">
        <f t="shared" si="10"/>
        <v>UCLGroup stage5FC Copenhagen</v>
      </c>
      <c r="M70" t="str">
        <f t="shared" si="11"/>
        <v>Sevilla</v>
      </c>
      <c r="N70" t="str">
        <f t="shared" si="12"/>
        <v>FC Copenhagen</v>
      </c>
    </row>
    <row r="71" spans="1:14" x14ac:dyDescent="0.3">
      <c r="A71" t="str">
        <f>UCL!F71</f>
        <v>RB Salzburg at</v>
      </c>
      <c r="B71" t="str">
        <f>UCL!J71</f>
        <v>eng Chelsea</v>
      </c>
      <c r="C71" t="str">
        <f>UCL!D71&amp;'UCL2'!E71</f>
        <v>44859RB Salzburg</v>
      </c>
      <c r="D71" t="str">
        <f>UCL!D71&amp;'UCL2'!F71</f>
        <v>44859Chelsea</v>
      </c>
      <c r="E71" t="str">
        <f t="shared" si="7"/>
        <v>RB Salzburg</v>
      </c>
      <c r="F71" t="str">
        <f t="shared" si="13"/>
        <v>Chelsea</v>
      </c>
      <c r="G71" s="1">
        <f>UCL!D71</f>
        <v>44859</v>
      </c>
      <c r="H71" t="s">
        <v>1053</v>
      </c>
      <c r="I71" t="str">
        <f>UCL!A71&amp;UCL!B71</f>
        <v>Group stage5</v>
      </c>
      <c r="J71" t="str">
        <f t="shared" si="8"/>
        <v>UCLGroup stage5</v>
      </c>
      <c r="K71" t="str">
        <f t="shared" si="9"/>
        <v>UCLGroup stage5RB Salzburg</v>
      </c>
      <c r="L71" t="str">
        <f t="shared" si="10"/>
        <v>UCLGroup stage5Chelsea</v>
      </c>
      <c r="M71" t="str">
        <f t="shared" si="11"/>
        <v>RB Salzburg</v>
      </c>
      <c r="N71" t="str">
        <f t="shared" si="12"/>
        <v>Chelsea</v>
      </c>
    </row>
    <row r="72" spans="1:14" x14ac:dyDescent="0.3">
      <c r="A72" t="str">
        <f>UCL!F72</f>
        <v>Benfica pt</v>
      </c>
      <c r="B72" t="str">
        <f>UCL!J72</f>
        <v>it Juventus</v>
      </c>
      <c r="C72" t="str">
        <f>UCL!D72&amp;'UCL2'!E72</f>
        <v>44859Benfica</v>
      </c>
      <c r="D72" t="str">
        <f>UCL!D72&amp;'UCL2'!F72</f>
        <v>44859Juventus</v>
      </c>
      <c r="E72" t="str">
        <f t="shared" si="7"/>
        <v>Benfica</v>
      </c>
      <c r="F72" t="str">
        <f t="shared" si="13"/>
        <v>Juventus</v>
      </c>
      <c r="G72" s="1">
        <f>UCL!D72</f>
        <v>44859</v>
      </c>
      <c r="H72" t="s">
        <v>1053</v>
      </c>
      <c r="I72" t="str">
        <f>UCL!A72&amp;UCL!B72</f>
        <v>Group stage5</v>
      </c>
      <c r="J72" t="str">
        <f t="shared" si="8"/>
        <v>UCLGroup stage5</v>
      </c>
      <c r="K72" t="str">
        <f t="shared" si="9"/>
        <v>UCLGroup stage5Benfica</v>
      </c>
      <c r="L72" t="str">
        <f t="shared" si="10"/>
        <v>UCLGroup stage5Juventus</v>
      </c>
      <c r="M72" t="str">
        <f t="shared" si="11"/>
        <v>Benfica</v>
      </c>
      <c r="N72" t="str">
        <f t="shared" si="12"/>
        <v>Juventus</v>
      </c>
    </row>
    <row r="73" spans="1:14" x14ac:dyDescent="0.3">
      <c r="A73" t="str">
        <f>UCL!F73</f>
        <v>Celtic sct</v>
      </c>
      <c r="B73" t="str">
        <f>UCL!J73</f>
        <v>ua Shakhtar</v>
      </c>
      <c r="C73" t="str">
        <f>UCL!D73&amp;'UCL2'!E73</f>
        <v>44859Celtic</v>
      </c>
      <c r="D73" t="str">
        <f>UCL!D73&amp;'UCL2'!F73</f>
        <v>44859Shakhtar</v>
      </c>
      <c r="E73" t="str">
        <f t="shared" si="7"/>
        <v>Celtic</v>
      </c>
      <c r="F73" t="str">
        <f t="shared" si="13"/>
        <v>Shakhtar</v>
      </c>
      <c r="G73" s="1">
        <f>UCL!D73</f>
        <v>44859</v>
      </c>
      <c r="H73" t="s">
        <v>1053</v>
      </c>
      <c r="I73" t="str">
        <f>UCL!A73&amp;UCL!B73</f>
        <v>Group stage5</v>
      </c>
      <c r="J73" t="str">
        <f t="shared" si="8"/>
        <v>UCLGroup stage5</v>
      </c>
      <c r="K73" t="str">
        <f t="shared" si="9"/>
        <v>UCLGroup stage5Celtic</v>
      </c>
      <c r="L73" t="str">
        <f t="shared" si="10"/>
        <v>UCLGroup stage5Shakhtar</v>
      </c>
      <c r="M73" t="str">
        <f t="shared" si="11"/>
        <v>Celtic</v>
      </c>
      <c r="N73" t="str">
        <f t="shared" si="12"/>
        <v>Shakhtar</v>
      </c>
    </row>
    <row r="74" spans="1:14" x14ac:dyDescent="0.3">
      <c r="A74" t="str">
        <f>UCL!F74</f>
        <v>Paris S-G fr</v>
      </c>
      <c r="B74" t="str">
        <f>UCL!J74</f>
        <v>il Maccabi Haifa</v>
      </c>
      <c r="C74" t="str">
        <f>UCL!D74&amp;'UCL2'!E74</f>
        <v>44859Paris S-G</v>
      </c>
      <c r="D74" t="str">
        <f>UCL!D74&amp;'UCL2'!F74</f>
        <v>44859Maccabi Haifa</v>
      </c>
      <c r="E74" t="str">
        <f t="shared" si="7"/>
        <v>Paris S-G</v>
      </c>
      <c r="F74" t="str">
        <f t="shared" si="13"/>
        <v>Maccabi Haifa</v>
      </c>
      <c r="G74" s="1">
        <f>UCL!D74</f>
        <v>44859</v>
      </c>
      <c r="H74" t="s">
        <v>1053</v>
      </c>
      <c r="I74" t="str">
        <f>UCL!A74&amp;UCL!B74</f>
        <v>Group stage5</v>
      </c>
      <c r="J74" t="str">
        <f t="shared" si="8"/>
        <v>UCLGroup stage5</v>
      </c>
      <c r="K74" t="str">
        <f t="shared" si="9"/>
        <v>UCLGroup stage5Paris S-G</v>
      </c>
      <c r="L74" t="str">
        <f t="shared" si="10"/>
        <v>UCLGroup stage5Maccabi Haifa</v>
      </c>
      <c r="M74" t="str">
        <f t="shared" si="11"/>
        <v>Paris S-G</v>
      </c>
      <c r="N74" t="str">
        <f t="shared" si="12"/>
        <v>Maccabi Haifa</v>
      </c>
    </row>
    <row r="75" spans="1:14" x14ac:dyDescent="0.3">
      <c r="A75" t="str">
        <f>UCL!F75</f>
        <v>Dortmund de</v>
      </c>
      <c r="B75" t="str">
        <f>UCL!J75</f>
        <v>eng Manchester City</v>
      </c>
      <c r="C75" t="str">
        <f>UCL!D75&amp;'UCL2'!E75</f>
        <v>44859Dortmund</v>
      </c>
      <c r="D75" t="str">
        <f>UCL!D75&amp;'UCL2'!F75</f>
        <v>44859Manchester City</v>
      </c>
      <c r="E75" t="str">
        <f t="shared" si="7"/>
        <v>Dortmund</v>
      </c>
      <c r="F75" t="str">
        <f t="shared" si="13"/>
        <v>Manchester City</v>
      </c>
      <c r="G75" s="1">
        <f>UCL!D75</f>
        <v>44859</v>
      </c>
      <c r="H75" t="s">
        <v>1053</v>
      </c>
      <c r="I75" t="str">
        <f>UCL!A75&amp;UCL!B75</f>
        <v>Group stage5</v>
      </c>
      <c r="J75" t="str">
        <f t="shared" si="8"/>
        <v>UCLGroup stage5</v>
      </c>
      <c r="K75" t="str">
        <f t="shared" si="9"/>
        <v>UCLGroup stage5Dortmund</v>
      </c>
      <c r="L75" t="str">
        <f t="shared" si="10"/>
        <v>UCLGroup stage5Manchester City</v>
      </c>
      <c r="M75" t="str">
        <f t="shared" si="11"/>
        <v>Dortmund</v>
      </c>
      <c r="N75" t="str">
        <f t="shared" si="12"/>
        <v>Manchester City</v>
      </c>
    </row>
    <row r="76" spans="1:14" x14ac:dyDescent="0.3">
      <c r="A76" t="str">
        <f>UCL!F76</f>
        <v>RB Leipzig de</v>
      </c>
      <c r="B76" t="str">
        <f>UCL!J76</f>
        <v>es Real Madrid</v>
      </c>
      <c r="C76" t="str">
        <f>UCL!D76&amp;'UCL2'!E76</f>
        <v>44859RB Leipzig</v>
      </c>
      <c r="D76" t="str">
        <f>UCL!D76&amp;'UCL2'!F76</f>
        <v>44859Real Madrid</v>
      </c>
      <c r="E76" t="str">
        <f t="shared" si="7"/>
        <v>RB Leipzig</v>
      </c>
      <c r="F76" t="str">
        <f t="shared" si="13"/>
        <v>Real Madrid</v>
      </c>
      <c r="G76" s="1">
        <f>UCL!D76</f>
        <v>44859</v>
      </c>
      <c r="H76" t="s">
        <v>1053</v>
      </c>
      <c r="I76" t="str">
        <f>UCL!A76&amp;UCL!B76</f>
        <v>Group stage5</v>
      </c>
      <c r="J76" t="str">
        <f t="shared" si="8"/>
        <v>UCLGroup stage5</v>
      </c>
      <c r="K76" t="str">
        <f t="shared" si="9"/>
        <v>UCLGroup stage5RB Leipzig</v>
      </c>
      <c r="L76" t="str">
        <f t="shared" si="10"/>
        <v>UCLGroup stage5Real Madrid</v>
      </c>
      <c r="M76" t="str">
        <f t="shared" si="11"/>
        <v>RB Leipzig</v>
      </c>
      <c r="N76" t="str">
        <f t="shared" si="12"/>
        <v>Real Madrid</v>
      </c>
    </row>
    <row r="77" spans="1:14" x14ac:dyDescent="0.3">
      <c r="A77" t="str">
        <f>UCL!F77</f>
        <v>Dinamo Zagreb hr</v>
      </c>
      <c r="B77" t="str">
        <f>UCL!J77</f>
        <v>it Milan</v>
      </c>
      <c r="C77" t="str">
        <f>UCL!D77&amp;'UCL2'!E77</f>
        <v>44859Dinamo Zagreb</v>
      </c>
      <c r="D77" t="str">
        <f>UCL!D77&amp;'UCL2'!F77</f>
        <v>44859Milan</v>
      </c>
      <c r="E77" t="str">
        <f t="shared" si="7"/>
        <v>Dinamo Zagreb</v>
      </c>
      <c r="F77" t="str">
        <f t="shared" si="13"/>
        <v>Milan</v>
      </c>
      <c r="G77" s="1">
        <f>UCL!D77</f>
        <v>44859</v>
      </c>
      <c r="H77" t="s">
        <v>1053</v>
      </c>
      <c r="I77" t="str">
        <f>UCL!A77&amp;UCL!B77</f>
        <v>Group stage5</v>
      </c>
      <c r="J77" t="str">
        <f t="shared" si="8"/>
        <v>UCLGroup stage5</v>
      </c>
      <c r="K77" t="str">
        <f t="shared" si="9"/>
        <v>UCLGroup stage5Dinamo Zagreb</v>
      </c>
      <c r="L77" t="str">
        <f t="shared" si="10"/>
        <v>UCLGroup stage5Milan</v>
      </c>
      <c r="M77" t="str">
        <f t="shared" si="11"/>
        <v>Dinamo Zagreb</v>
      </c>
      <c r="N77" t="str">
        <f t="shared" si="12"/>
        <v>Milan</v>
      </c>
    </row>
    <row r="78" spans="1:14" x14ac:dyDescent="0.3">
      <c r="A78" t="str">
        <f>UCL!F78</f>
        <v>Club Brugge be</v>
      </c>
      <c r="B78" t="str">
        <f>UCL!J78</f>
        <v>pt Porto</v>
      </c>
      <c r="C78" t="str">
        <f>UCL!D78&amp;'UCL2'!E78</f>
        <v>44860Club Brugge</v>
      </c>
      <c r="D78" t="str">
        <f>UCL!D78&amp;'UCL2'!F78</f>
        <v>44860Porto</v>
      </c>
      <c r="E78" t="str">
        <f t="shared" si="7"/>
        <v>Club Brugge</v>
      </c>
      <c r="F78" t="str">
        <f t="shared" si="13"/>
        <v>Porto</v>
      </c>
      <c r="G78" s="1">
        <f>UCL!D78</f>
        <v>44860</v>
      </c>
      <c r="H78" t="s">
        <v>1053</v>
      </c>
      <c r="I78" t="str">
        <f>UCL!A78&amp;UCL!B78</f>
        <v>Group stage5</v>
      </c>
      <c r="J78" t="str">
        <f t="shared" si="8"/>
        <v>UCLGroup stage5</v>
      </c>
      <c r="K78" t="str">
        <f t="shared" si="9"/>
        <v>UCLGroup stage5Club Brugge</v>
      </c>
      <c r="L78" t="str">
        <f t="shared" si="10"/>
        <v>UCLGroup stage5Porto</v>
      </c>
      <c r="M78" t="str">
        <f t="shared" si="11"/>
        <v>Club Brugge</v>
      </c>
      <c r="N78" t="str">
        <f t="shared" si="12"/>
        <v>Porto</v>
      </c>
    </row>
    <row r="79" spans="1:14" x14ac:dyDescent="0.3">
      <c r="A79" t="str">
        <f>UCL!F79</f>
        <v>Inter it</v>
      </c>
      <c r="B79" t="str">
        <f>UCL!J79</f>
        <v>cz Viktoria Plzeň</v>
      </c>
      <c r="C79" t="str">
        <f>UCL!D79&amp;'UCL2'!E79</f>
        <v>44860Inter</v>
      </c>
      <c r="D79" t="str">
        <f>UCL!D79&amp;'UCL2'!F79</f>
        <v>44860Viktoria Plzeň</v>
      </c>
      <c r="E79" t="str">
        <f t="shared" si="7"/>
        <v>Inter</v>
      </c>
      <c r="F79" t="str">
        <f t="shared" si="13"/>
        <v>Viktoria Plzeň</v>
      </c>
      <c r="G79" s="1">
        <f>UCL!D79</f>
        <v>44860</v>
      </c>
      <c r="H79" t="s">
        <v>1053</v>
      </c>
      <c r="I79" t="str">
        <f>UCL!A79&amp;UCL!B79</f>
        <v>Group stage5</v>
      </c>
      <c r="J79" t="str">
        <f t="shared" si="8"/>
        <v>UCLGroup stage5</v>
      </c>
      <c r="K79" t="str">
        <f t="shared" si="9"/>
        <v>UCLGroup stage5Inter</v>
      </c>
      <c r="L79" t="str">
        <f t="shared" si="10"/>
        <v>UCLGroup stage5Viktoria Plzeň</v>
      </c>
      <c r="M79" t="str">
        <f t="shared" si="11"/>
        <v>Inter</v>
      </c>
      <c r="N79" t="str">
        <f t="shared" si="12"/>
        <v>Viktoria Plzeň</v>
      </c>
    </row>
    <row r="80" spans="1:14" x14ac:dyDescent="0.3">
      <c r="A80" t="str">
        <f>UCL!F80</f>
        <v>Tottenham eng</v>
      </c>
      <c r="B80" t="str">
        <f>UCL!J80</f>
        <v>pt Sporting CP</v>
      </c>
      <c r="C80" t="str">
        <f>UCL!D80&amp;'UCL2'!E80</f>
        <v>44860Tottenham</v>
      </c>
      <c r="D80" t="str">
        <f>UCL!D80&amp;'UCL2'!F80</f>
        <v>44860Sporting CP</v>
      </c>
      <c r="E80" t="str">
        <f t="shared" si="7"/>
        <v>Tottenham</v>
      </c>
      <c r="F80" t="str">
        <f t="shared" si="13"/>
        <v>Sporting CP</v>
      </c>
      <c r="G80" s="1">
        <f>UCL!D80</f>
        <v>44860</v>
      </c>
      <c r="H80" t="s">
        <v>1053</v>
      </c>
      <c r="I80" t="str">
        <f>UCL!A80&amp;UCL!B80</f>
        <v>Group stage5</v>
      </c>
      <c r="J80" t="str">
        <f t="shared" si="8"/>
        <v>UCLGroup stage5</v>
      </c>
      <c r="K80" t="str">
        <f t="shared" si="9"/>
        <v>UCLGroup stage5Tottenham</v>
      </c>
      <c r="L80" t="str">
        <f t="shared" si="10"/>
        <v>UCLGroup stage5Sporting CP</v>
      </c>
      <c r="M80" t="str">
        <f t="shared" si="11"/>
        <v>Tottenham</v>
      </c>
      <c r="N80" t="str">
        <f t="shared" si="12"/>
        <v>Sporting CP</v>
      </c>
    </row>
    <row r="81" spans="1:14" x14ac:dyDescent="0.3">
      <c r="A81" t="str">
        <f>UCL!F81</f>
        <v>Eint Frankfurt de</v>
      </c>
      <c r="B81" t="str">
        <f>UCL!J81</f>
        <v>fr Marseille</v>
      </c>
      <c r="C81" t="str">
        <f>UCL!D81&amp;'UCL2'!E81</f>
        <v>44860Eint Frankfurt</v>
      </c>
      <c r="D81" t="str">
        <f>UCL!D81&amp;'UCL2'!F81</f>
        <v>44860Marseille</v>
      </c>
      <c r="E81" t="str">
        <f t="shared" si="7"/>
        <v>Eint Frankfurt</v>
      </c>
      <c r="F81" t="str">
        <f t="shared" si="13"/>
        <v>Marseille</v>
      </c>
      <c r="G81" s="1">
        <f>UCL!D81</f>
        <v>44860</v>
      </c>
      <c r="H81" t="s">
        <v>1053</v>
      </c>
      <c r="I81" t="str">
        <f>UCL!A81&amp;UCL!B81</f>
        <v>Group stage5</v>
      </c>
      <c r="J81" t="str">
        <f t="shared" si="8"/>
        <v>UCLGroup stage5</v>
      </c>
      <c r="K81" t="str">
        <f t="shared" si="9"/>
        <v>UCLGroup stage5Eint Frankfurt</v>
      </c>
      <c r="L81" t="str">
        <f t="shared" si="10"/>
        <v>UCLGroup stage5Marseille</v>
      </c>
      <c r="M81" t="str">
        <f t="shared" si="11"/>
        <v>Eint Frankfurt</v>
      </c>
      <c r="N81" t="str">
        <f t="shared" si="12"/>
        <v>Marseille</v>
      </c>
    </row>
    <row r="82" spans="1:14" x14ac:dyDescent="0.3">
      <c r="A82" t="str">
        <f>UCL!F82</f>
        <v>Atlético Madrid es</v>
      </c>
      <c r="B82" t="str">
        <f>UCL!J82</f>
        <v>de Leverkusen</v>
      </c>
      <c r="C82" t="str">
        <f>UCL!D82&amp;'UCL2'!E82</f>
        <v>44860Atlético Madrid</v>
      </c>
      <c r="D82" t="str">
        <f>UCL!D82&amp;'UCL2'!F82</f>
        <v>44860Leverkusen</v>
      </c>
      <c r="E82" t="str">
        <f t="shared" si="7"/>
        <v>Atlético Madrid</v>
      </c>
      <c r="F82" t="str">
        <f t="shared" si="13"/>
        <v>Leverkusen</v>
      </c>
      <c r="G82" s="1">
        <f>UCL!D82</f>
        <v>44860</v>
      </c>
      <c r="H82" t="s">
        <v>1053</v>
      </c>
      <c r="I82" t="str">
        <f>UCL!A82&amp;UCL!B82</f>
        <v>Group stage5</v>
      </c>
      <c r="J82" t="str">
        <f t="shared" si="8"/>
        <v>UCLGroup stage5</v>
      </c>
      <c r="K82" t="str">
        <f t="shared" si="9"/>
        <v>UCLGroup stage5Atlético Madrid</v>
      </c>
      <c r="L82" t="str">
        <f t="shared" si="10"/>
        <v>UCLGroup stage5Leverkusen</v>
      </c>
      <c r="M82" t="str">
        <f t="shared" si="11"/>
        <v>Atlético Madrid</v>
      </c>
      <c r="N82" t="str">
        <f t="shared" si="12"/>
        <v>Leverkusen</v>
      </c>
    </row>
    <row r="83" spans="1:14" x14ac:dyDescent="0.3">
      <c r="A83" t="str">
        <f>UCL!F83</f>
        <v>Barcelona es</v>
      </c>
      <c r="B83" t="str">
        <f>UCL!J83</f>
        <v>de Bayern Munich</v>
      </c>
      <c r="C83" t="str">
        <f>UCL!D83&amp;'UCL2'!E83</f>
        <v>44860Barcelona</v>
      </c>
      <c r="D83" t="str">
        <f>UCL!D83&amp;'UCL2'!F83</f>
        <v>44860Bayern Munich</v>
      </c>
      <c r="E83" t="str">
        <f t="shared" si="7"/>
        <v>Barcelona</v>
      </c>
      <c r="F83" t="str">
        <f t="shared" si="13"/>
        <v>Bayern Munich</v>
      </c>
      <c r="G83" s="1">
        <f>UCL!D83</f>
        <v>44860</v>
      </c>
      <c r="H83" t="s">
        <v>1053</v>
      </c>
      <c r="I83" t="str">
        <f>UCL!A83&amp;UCL!B83</f>
        <v>Group stage5</v>
      </c>
      <c r="J83" t="str">
        <f t="shared" si="8"/>
        <v>UCLGroup stage5</v>
      </c>
      <c r="K83" t="str">
        <f t="shared" si="9"/>
        <v>UCLGroup stage5Barcelona</v>
      </c>
      <c r="L83" t="str">
        <f t="shared" si="10"/>
        <v>UCLGroup stage5Bayern Munich</v>
      </c>
      <c r="M83" t="str">
        <f t="shared" si="11"/>
        <v>Barcelona</v>
      </c>
      <c r="N83" t="str">
        <f t="shared" si="12"/>
        <v>Bayern Munich</v>
      </c>
    </row>
    <row r="84" spans="1:14" x14ac:dyDescent="0.3">
      <c r="A84" t="str">
        <f>UCL!F84</f>
        <v>Ajax nl</v>
      </c>
      <c r="B84" t="str">
        <f>UCL!J84</f>
        <v>eng Liverpool</v>
      </c>
      <c r="C84" t="str">
        <f>UCL!D84&amp;'UCL2'!E84</f>
        <v>44860Ajax</v>
      </c>
      <c r="D84" t="str">
        <f>UCL!D84&amp;'UCL2'!F84</f>
        <v>44860Liverpool</v>
      </c>
      <c r="E84" t="str">
        <f t="shared" si="7"/>
        <v>Ajax</v>
      </c>
      <c r="F84" t="str">
        <f t="shared" si="13"/>
        <v>Liverpool</v>
      </c>
      <c r="G84" s="1">
        <f>UCL!D84</f>
        <v>44860</v>
      </c>
      <c r="H84" t="s">
        <v>1053</v>
      </c>
      <c r="I84" t="str">
        <f>UCL!A84&amp;UCL!B84</f>
        <v>Group stage5</v>
      </c>
      <c r="J84" t="str">
        <f t="shared" si="8"/>
        <v>UCLGroup stage5</v>
      </c>
      <c r="K84" t="str">
        <f t="shared" si="9"/>
        <v>UCLGroup stage5Ajax</v>
      </c>
      <c r="L84" t="str">
        <f t="shared" si="10"/>
        <v>UCLGroup stage5Liverpool</v>
      </c>
      <c r="M84" t="str">
        <f t="shared" si="11"/>
        <v>Ajax</v>
      </c>
      <c r="N84" t="str">
        <f t="shared" si="12"/>
        <v>Liverpool</v>
      </c>
    </row>
    <row r="85" spans="1:14" x14ac:dyDescent="0.3">
      <c r="A85" t="str">
        <f>UCL!F85</f>
        <v>Napoli it</v>
      </c>
      <c r="B85" t="str">
        <f>UCL!J85</f>
        <v>sct Rangers</v>
      </c>
      <c r="C85" t="str">
        <f>UCL!D85&amp;'UCL2'!E85</f>
        <v>44860Napoli</v>
      </c>
      <c r="D85" t="str">
        <f>UCL!D85&amp;'UCL2'!F85</f>
        <v>44860Rangers</v>
      </c>
      <c r="E85" t="str">
        <f t="shared" si="7"/>
        <v>Napoli</v>
      </c>
      <c r="F85" t="str">
        <f t="shared" si="13"/>
        <v>Rangers</v>
      </c>
      <c r="G85" s="1">
        <f>UCL!D85</f>
        <v>44860</v>
      </c>
      <c r="H85" t="s">
        <v>1053</v>
      </c>
      <c r="I85" t="str">
        <f>UCL!A85&amp;UCL!B85</f>
        <v>Group stage5</v>
      </c>
      <c r="J85" t="str">
        <f t="shared" si="8"/>
        <v>UCLGroup stage5</v>
      </c>
      <c r="K85" t="str">
        <f t="shared" si="9"/>
        <v>UCLGroup stage5Napoli</v>
      </c>
      <c r="L85" t="str">
        <f t="shared" si="10"/>
        <v>UCLGroup stage5Rangers</v>
      </c>
      <c r="M85" t="str">
        <f t="shared" si="11"/>
        <v>Napoli</v>
      </c>
      <c r="N85" t="str">
        <f t="shared" si="12"/>
        <v>Rangers</v>
      </c>
    </row>
    <row r="86" spans="1:14" x14ac:dyDescent="0.3">
      <c r="A86">
        <f>UCL!F86</f>
        <v>0</v>
      </c>
      <c r="B86">
        <f>UCL!J86</f>
        <v>0</v>
      </c>
      <c r="C86" t="e">
        <f>UCL!D86&amp;'UCL2'!E86</f>
        <v>#VALUE!</v>
      </c>
      <c r="D86" t="e">
        <f>UCL!D86&amp;'UCL2'!F86</f>
        <v>#VALUE!</v>
      </c>
      <c r="E86" t="e">
        <f t="shared" si="7"/>
        <v>#VALUE!</v>
      </c>
      <c r="F86" t="e">
        <f t="shared" si="13"/>
        <v>#VALUE!</v>
      </c>
      <c r="G86" s="1">
        <f>UCL!D86</f>
        <v>0</v>
      </c>
      <c r="H86" t="s">
        <v>1053</v>
      </c>
      <c r="I86" t="str">
        <f>UCL!A86&amp;UCL!B86</f>
        <v/>
      </c>
      <c r="J86" t="str">
        <f t="shared" si="8"/>
        <v>UCL</v>
      </c>
      <c r="K86" t="e">
        <f t="shared" si="9"/>
        <v>#VALUE!</v>
      </c>
      <c r="L86" t="e">
        <f t="shared" si="10"/>
        <v>#VALUE!</v>
      </c>
      <c r="M86" t="e">
        <f t="shared" si="11"/>
        <v>#VALUE!</v>
      </c>
      <c r="N86" t="e">
        <f t="shared" si="12"/>
        <v>#VALUE!</v>
      </c>
    </row>
    <row r="87" spans="1:14" x14ac:dyDescent="0.3">
      <c r="A87" t="str">
        <f>UCL!F87</f>
        <v>Porto pt</v>
      </c>
      <c r="B87" t="str">
        <f>UCL!J87</f>
        <v>es Atlético Madrid</v>
      </c>
      <c r="C87" t="str">
        <f>UCL!D87&amp;'UCL2'!E87</f>
        <v>44866Porto</v>
      </c>
      <c r="D87" t="str">
        <f>UCL!D87&amp;'UCL2'!F87</f>
        <v>44866Atlético Madrid</v>
      </c>
      <c r="E87" t="str">
        <f t="shared" si="7"/>
        <v>Porto</v>
      </c>
      <c r="F87" t="str">
        <f t="shared" si="13"/>
        <v>Atlético Madrid</v>
      </c>
      <c r="G87" s="1">
        <f>UCL!D87</f>
        <v>44866</v>
      </c>
      <c r="H87" t="s">
        <v>1053</v>
      </c>
      <c r="I87" t="str">
        <f>UCL!A87&amp;UCL!B87</f>
        <v>Group stage6</v>
      </c>
      <c r="J87" t="str">
        <f t="shared" si="8"/>
        <v>UCLGroup stage6</v>
      </c>
      <c r="K87" t="str">
        <f t="shared" si="9"/>
        <v>UCLGroup stage6Porto</v>
      </c>
      <c r="L87" t="str">
        <f t="shared" si="10"/>
        <v>UCLGroup stage6Atlético Madrid</v>
      </c>
      <c r="M87" t="str">
        <f t="shared" si="11"/>
        <v>Porto</v>
      </c>
      <c r="N87" t="str">
        <f t="shared" si="12"/>
        <v>Atlético Madrid</v>
      </c>
    </row>
    <row r="88" spans="1:14" x14ac:dyDescent="0.3">
      <c r="A88" t="str">
        <f>UCL!F88</f>
        <v>Leverkusen de</v>
      </c>
      <c r="B88" t="str">
        <f>UCL!J88</f>
        <v>be Club Brugge</v>
      </c>
      <c r="C88" t="str">
        <f>UCL!D88&amp;'UCL2'!E88</f>
        <v>44866Leverkusen</v>
      </c>
      <c r="D88" t="str">
        <f>UCL!D88&amp;'UCL2'!F88</f>
        <v>44866Club Brugge</v>
      </c>
      <c r="E88" t="str">
        <f t="shared" si="7"/>
        <v>Leverkusen</v>
      </c>
      <c r="F88" t="str">
        <f t="shared" si="13"/>
        <v>Club Brugge</v>
      </c>
      <c r="G88" s="1">
        <f>UCL!D88</f>
        <v>44866</v>
      </c>
      <c r="H88" t="s">
        <v>1053</v>
      </c>
      <c r="I88" t="str">
        <f>UCL!A88&amp;UCL!B88</f>
        <v>Group stage6</v>
      </c>
      <c r="J88" t="str">
        <f t="shared" si="8"/>
        <v>UCLGroup stage6</v>
      </c>
      <c r="K88" t="str">
        <f t="shared" si="9"/>
        <v>UCLGroup stage6Leverkusen</v>
      </c>
      <c r="L88" t="str">
        <f t="shared" si="10"/>
        <v>UCLGroup stage6Club Brugge</v>
      </c>
      <c r="M88" t="str">
        <f t="shared" si="11"/>
        <v>Leverkusen</v>
      </c>
      <c r="N88" t="str">
        <f t="shared" si="12"/>
        <v>Club Brugge</v>
      </c>
    </row>
    <row r="89" spans="1:14" x14ac:dyDescent="0.3">
      <c r="A89" t="str">
        <f>UCL!F89</f>
        <v>Liverpool eng</v>
      </c>
      <c r="B89" t="str">
        <f>UCL!J89</f>
        <v>it Napoli</v>
      </c>
      <c r="C89" t="str">
        <f>UCL!D89&amp;'UCL2'!E89</f>
        <v>44866Liverpool</v>
      </c>
      <c r="D89" t="str">
        <f>UCL!D89&amp;'UCL2'!F89</f>
        <v>44866Napoli</v>
      </c>
      <c r="E89" t="str">
        <f t="shared" si="7"/>
        <v>Liverpool</v>
      </c>
      <c r="F89" t="str">
        <f t="shared" si="13"/>
        <v>Napoli</v>
      </c>
      <c r="G89" s="1">
        <f>UCL!D89</f>
        <v>44866</v>
      </c>
      <c r="H89" t="s">
        <v>1053</v>
      </c>
      <c r="I89" t="str">
        <f>UCL!A89&amp;UCL!B89</f>
        <v>Group stage6</v>
      </c>
      <c r="J89" t="str">
        <f t="shared" si="8"/>
        <v>UCLGroup stage6</v>
      </c>
      <c r="K89" t="str">
        <f t="shared" si="9"/>
        <v>UCLGroup stage6Liverpool</v>
      </c>
      <c r="L89" t="str">
        <f t="shared" si="10"/>
        <v>UCLGroup stage6Napoli</v>
      </c>
      <c r="M89" t="str">
        <f t="shared" si="11"/>
        <v>Liverpool</v>
      </c>
      <c r="N89" t="str">
        <f t="shared" si="12"/>
        <v>Napoli</v>
      </c>
    </row>
    <row r="90" spans="1:14" x14ac:dyDescent="0.3">
      <c r="A90" t="str">
        <f>UCL!F90</f>
        <v>Rangers sct</v>
      </c>
      <c r="B90" t="str">
        <f>UCL!J90</f>
        <v>nl Ajax</v>
      </c>
      <c r="C90" t="str">
        <f>UCL!D90&amp;'UCL2'!E90</f>
        <v>44866Rangers</v>
      </c>
      <c r="D90" t="str">
        <f>UCL!D90&amp;'UCL2'!F90</f>
        <v>44866Ajax</v>
      </c>
      <c r="E90" t="str">
        <f t="shared" si="7"/>
        <v>Rangers</v>
      </c>
      <c r="F90" t="str">
        <f t="shared" si="13"/>
        <v>Ajax</v>
      </c>
      <c r="G90" s="1">
        <f>UCL!D90</f>
        <v>44866</v>
      </c>
      <c r="H90" t="s">
        <v>1053</v>
      </c>
      <c r="I90" t="str">
        <f>UCL!A90&amp;UCL!B90</f>
        <v>Group stage6</v>
      </c>
      <c r="J90" t="str">
        <f t="shared" si="8"/>
        <v>UCLGroup stage6</v>
      </c>
      <c r="K90" t="str">
        <f t="shared" si="9"/>
        <v>UCLGroup stage6Rangers</v>
      </c>
      <c r="L90" t="str">
        <f t="shared" si="10"/>
        <v>UCLGroup stage6Ajax</v>
      </c>
      <c r="M90" t="str">
        <f t="shared" si="11"/>
        <v>Rangers</v>
      </c>
      <c r="N90" t="str">
        <f t="shared" si="12"/>
        <v>Ajax</v>
      </c>
    </row>
    <row r="91" spans="1:14" x14ac:dyDescent="0.3">
      <c r="A91" t="str">
        <f>UCL!F91</f>
        <v>Sporting CP pt</v>
      </c>
      <c r="B91" t="str">
        <f>UCL!J91</f>
        <v>de Eint Frankfurt</v>
      </c>
      <c r="C91" t="str">
        <f>UCL!D91&amp;'UCL2'!E91</f>
        <v>44866Sporting CP</v>
      </c>
      <c r="D91" t="str">
        <f>UCL!D91&amp;'UCL2'!F91</f>
        <v>44866Eint Frankfurt</v>
      </c>
      <c r="E91" t="str">
        <f t="shared" si="7"/>
        <v>Sporting CP</v>
      </c>
      <c r="F91" t="str">
        <f t="shared" si="13"/>
        <v>Eint Frankfurt</v>
      </c>
      <c r="G91" s="1">
        <f>UCL!D91</f>
        <v>44866</v>
      </c>
      <c r="H91" t="s">
        <v>1053</v>
      </c>
      <c r="I91" t="str">
        <f>UCL!A91&amp;UCL!B91</f>
        <v>Group stage6</v>
      </c>
      <c r="J91" t="str">
        <f t="shared" si="8"/>
        <v>UCLGroup stage6</v>
      </c>
      <c r="K91" t="str">
        <f t="shared" si="9"/>
        <v>UCLGroup stage6Sporting CP</v>
      </c>
      <c r="L91" t="str">
        <f t="shared" si="10"/>
        <v>UCLGroup stage6Eint Frankfurt</v>
      </c>
      <c r="M91" t="str">
        <f t="shared" si="11"/>
        <v>Sporting CP</v>
      </c>
      <c r="N91" t="str">
        <f t="shared" si="12"/>
        <v>Eint Frankfurt</v>
      </c>
    </row>
    <row r="92" spans="1:14" x14ac:dyDescent="0.3">
      <c r="A92" t="str">
        <f>UCL!F92</f>
        <v>Marseille fr</v>
      </c>
      <c r="B92" t="str">
        <f>UCL!J92</f>
        <v>eng Tottenham</v>
      </c>
      <c r="C92" t="str">
        <f>UCL!D92&amp;'UCL2'!E92</f>
        <v>44866Marseille</v>
      </c>
      <c r="D92" t="str">
        <f>UCL!D92&amp;'UCL2'!F92</f>
        <v>44866Tottenham</v>
      </c>
      <c r="E92" t="str">
        <f t="shared" si="7"/>
        <v>Marseille</v>
      </c>
      <c r="F92" t="str">
        <f t="shared" si="13"/>
        <v>Tottenham</v>
      </c>
      <c r="G92" s="1">
        <f>UCL!D92</f>
        <v>44866</v>
      </c>
      <c r="H92" t="s">
        <v>1053</v>
      </c>
      <c r="I92" t="str">
        <f>UCL!A92&amp;UCL!B92</f>
        <v>Group stage6</v>
      </c>
      <c r="J92" t="str">
        <f t="shared" si="8"/>
        <v>UCLGroup stage6</v>
      </c>
      <c r="K92" t="str">
        <f t="shared" si="9"/>
        <v>UCLGroup stage6Marseille</v>
      </c>
      <c r="L92" t="str">
        <f t="shared" si="10"/>
        <v>UCLGroup stage6Tottenham</v>
      </c>
      <c r="M92" t="str">
        <f t="shared" si="11"/>
        <v>Marseille</v>
      </c>
      <c r="N92" t="str">
        <f t="shared" si="12"/>
        <v>Tottenham</v>
      </c>
    </row>
    <row r="93" spans="1:14" x14ac:dyDescent="0.3">
      <c r="A93" t="str">
        <f>UCL!F93</f>
        <v>Bayern Munich de</v>
      </c>
      <c r="B93" t="str">
        <f>UCL!J93</f>
        <v>it Inter</v>
      </c>
      <c r="C93" t="str">
        <f>UCL!D93&amp;'UCL2'!E93</f>
        <v>44866Bayern Munich</v>
      </c>
      <c r="D93" t="str">
        <f>UCL!D93&amp;'UCL2'!F93</f>
        <v>44866Inter</v>
      </c>
      <c r="E93" t="str">
        <f t="shared" si="7"/>
        <v>Bayern Munich</v>
      </c>
      <c r="F93" t="str">
        <f t="shared" si="13"/>
        <v>Inter</v>
      </c>
      <c r="G93" s="1">
        <f>UCL!D93</f>
        <v>44866</v>
      </c>
      <c r="H93" t="s">
        <v>1053</v>
      </c>
      <c r="I93" t="str">
        <f>UCL!A93&amp;UCL!B93</f>
        <v>Group stage6</v>
      </c>
      <c r="J93" t="str">
        <f t="shared" si="8"/>
        <v>UCLGroup stage6</v>
      </c>
      <c r="K93" t="str">
        <f t="shared" si="9"/>
        <v>UCLGroup stage6Bayern Munich</v>
      </c>
      <c r="L93" t="str">
        <f t="shared" si="10"/>
        <v>UCLGroup stage6Inter</v>
      </c>
      <c r="M93" t="str">
        <f t="shared" si="11"/>
        <v>Bayern Munich</v>
      </c>
      <c r="N93" t="str">
        <f t="shared" si="12"/>
        <v>Inter</v>
      </c>
    </row>
    <row r="94" spans="1:14" x14ac:dyDescent="0.3">
      <c r="A94" t="str">
        <f>UCL!F94</f>
        <v>Viktoria Plzeň cz</v>
      </c>
      <c r="B94" t="str">
        <f>UCL!J94</f>
        <v>es Barcelona</v>
      </c>
      <c r="C94" t="str">
        <f>UCL!D94&amp;'UCL2'!E94</f>
        <v>44866Viktoria Plzeň</v>
      </c>
      <c r="D94" t="str">
        <f>UCL!D94&amp;'UCL2'!F94</f>
        <v>44866Barcelona</v>
      </c>
      <c r="E94" t="str">
        <f t="shared" si="7"/>
        <v>Viktoria Plzeň</v>
      </c>
      <c r="F94" t="str">
        <f t="shared" si="13"/>
        <v>Barcelona</v>
      </c>
      <c r="G94" s="1">
        <f>UCL!D94</f>
        <v>44866</v>
      </c>
      <c r="H94" t="s">
        <v>1053</v>
      </c>
      <c r="I94" t="str">
        <f>UCL!A94&amp;UCL!B94</f>
        <v>Group stage6</v>
      </c>
      <c r="J94" t="str">
        <f t="shared" si="8"/>
        <v>UCLGroup stage6</v>
      </c>
      <c r="K94" t="str">
        <f t="shared" si="9"/>
        <v>UCLGroup stage6Viktoria Plzeň</v>
      </c>
      <c r="L94" t="str">
        <f t="shared" si="10"/>
        <v>UCLGroup stage6Barcelona</v>
      </c>
      <c r="M94" t="str">
        <f t="shared" si="11"/>
        <v>Viktoria Plzeň</v>
      </c>
      <c r="N94" t="str">
        <f t="shared" si="12"/>
        <v>Barcelona</v>
      </c>
    </row>
    <row r="95" spans="1:14" x14ac:dyDescent="0.3">
      <c r="A95" t="str">
        <f>UCL!F95</f>
        <v>Real Madrid es</v>
      </c>
      <c r="B95" t="str">
        <f>UCL!J95</f>
        <v>sct Celtic</v>
      </c>
      <c r="C95" t="str">
        <f>UCL!D95&amp;'UCL2'!E95</f>
        <v>44867Real Madrid</v>
      </c>
      <c r="D95" t="str">
        <f>UCL!D95&amp;'UCL2'!F95</f>
        <v>44867Celtic</v>
      </c>
      <c r="E95" t="str">
        <f t="shared" si="7"/>
        <v>Real Madrid</v>
      </c>
      <c r="F95" t="str">
        <f t="shared" si="13"/>
        <v>Celtic</v>
      </c>
      <c r="G95" s="1">
        <f>UCL!D95</f>
        <v>44867</v>
      </c>
      <c r="H95" t="s">
        <v>1053</v>
      </c>
      <c r="I95" t="str">
        <f>UCL!A95&amp;UCL!B95</f>
        <v>Group stage6</v>
      </c>
      <c r="J95" t="str">
        <f t="shared" si="8"/>
        <v>UCLGroup stage6</v>
      </c>
      <c r="K95" t="str">
        <f t="shared" si="9"/>
        <v>UCLGroup stage6Real Madrid</v>
      </c>
      <c r="L95" t="str">
        <f t="shared" si="10"/>
        <v>UCLGroup stage6Celtic</v>
      </c>
      <c r="M95" t="str">
        <f t="shared" si="11"/>
        <v>Real Madrid</v>
      </c>
      <c r="N95" t="str">
        <f t="shared" si="12"/>
        <v>Celtic</v>
      </c>
    </row>
    <row r="96" spans="1:14" x14ac:dyDescent="0.3">
      <c r="A96" t="str">
        <f>UCL!F96</f>
        <v>Shakhtar ua</v>
      </c>
      <c r="B96" t="str">
        <f>UCL!J96</f>
        <v>de RB Leipzig</v>
      </c>
      <c r="C96" t="str">
        <f>UCL!D96&amp;'UCL2'!E96</f>
        <v>44867Shakhtar</v>
      </c>
      <c r="D96" t="str">
        <f>UCL!D96&amp;'UCL2'!F96</f>
        <v>44867RB Leipzig</v>
      </c>
      <c r="E96" t="str">
        <f t="shared" si="7"/>
        <v>Shakhtar</v>
      </c>
      <c r="F96" t="str">
        <f t="shared" si="13"/>
        <v>RB Leipzig</v>
      </c>
      <c r="G96" s="1">
        <f>UCL!D96</f>
        <v>44867</v>
      </c>
      <c r="H96" t="s">
        <v>1053</v>
      </c>
      <c r="I96" t="str">
        <f>UCL!A96&amp;UCL!B96</f>
        <v>Group stage6</v>
      </c>
      <c r="J96" t="str">
        <f t="shared" si="8"/>
        <v>UCLGroup stage6</v>
      </c>
      <c r="K96" t="str">
        <f t="shared" si="9"/>
        <v>UCLGroup stage6Shakhtar</v>
      </c>
      <c r="L96" t="str">
        <f t="shared" si="10"/>
        <v>UCLGroup stage6RB Leipzig</v>
      </c>
      <c r="M96" t="str">
        <f t="shared" si="11"/>
        <v>Shakhtar</v>
      </c>
      <c r="N96" t="str">
        <f t="shared" si="12"/>
        <v>RB Leipzig</v>
      </c>
    </row>
    <row r="97" spans="1:14" x14ac:dyDescent="0.3">
      <c r="A97" t="str">
        <f>UCL!F97</f>
        <v>Manchester City eng</v>
      </c>
      <c r="B97" t="str">
        <f>UCL!J97</f>
        <v>es Sevilla</v>
      </c>
      <c r="C97" t="str">
        <f>UCL!D97&amp;'UCL2'!E97</f>
        <v>44867Manchester City</v>
      </c>
      <c r="D97" t="str">
        <f>UCL!D97&amp;'UCL2'!F97</f>
        <v>44867Sevilla</v>
      </c>
      <c r="E97" t="str">
        <f t="shared" si="7"/>
        <v>Manchester City</v>
      </c>
      <c r="F97" t="str">
        <f t="shared" si="13"/>
        <v>Sevilla</v>
      </c>
      <c r="G97" s="1">
        <f>UCL!D97</f>
        <v>44867</v>
      </c>
      <c r="H97" t="s">
        <v>1053</v>
      </c>
      <c r="I97" t="str">
        <f>UCL!A97&amp;UCL!B97</f>
        <v>Group stage6</v>
      </c>
      <c r="J97" t="str">
        <f t="shared" si="8"/>
        <v>UCLGroup stage6</v>
      </c>
      <c r="K97" t="str">
        <f t="shared" si="9"/>
        <v>UCLGroup stage6Manchester City</v>
      </c>
      <c r="L97" t="str">
        <f t="shared" si="10"/>
        <v>UCLGroup stage6Sevilla</v>
      </c>
      <c r="M97" t="str">
        <f t="shared" si="11"/>
        <v>Manchester City</v>
      </c>
      <c r="N97" t="str">
        <f t="shared" si="12"/>
        <v>Sevilla</v>
      </c>
    </row>
    <row r="98" spans="1:14" x14ac:dyDescent="0.3">
      <c r="A98" t="str">
        <f>UCL!F98</f>
        <v>Chelsea eng</v>
      </c>
      <c r="B98" t="str">
        <f>UCL!J98</f>
        <v>hr Dinamo Zagreb</v>
      </c>
      <c r="C98" t="str">
        <f>UCL!D98&amp;'UCL2'!E98</f>
        <v>44867Chelsea</v>
      </c>
      <c r="D98" t="str">
        <f>UCL!D98&amp;'UCL2'!F98</f>
        <v>44867Dinamo Zagreb</v>
      </c>
      <c r="E98" t="str">
        <f t="shared" si="7"/>
        <v>Chelsea</v>
      </c>
      <c r="F98" t="str">
        <f t="shared" si="13"/>
        <v>Dinamo Zagreb</v>
      </c>
      <c r="G98" s="1">
        <f>UCL!D98</f>
        <v>44867</v>
      </c>
      <c r="H98" t="s">
        <v>1053</v>
      </c>
      <c r="I98" t="str">
        <f>UCL!A98&amp;UCL!B98</f>
        <v>Group stage6</v>
      </c>
      <c r="J98" t="str">
        <f t="shared" si="8"/>
        <v>UCLGroup stage6</v>
      </c>
      <c r="K98" t="str">
        <f t="shared" si="9"/>
        <v>UCLGroup stage6Chelsea</v>
      </c>
      <c r="L98" t="str">
        <f t="shared" si="10"/>
        <v>UCLGroup stage6Dinamo Zagreb</v>
      </c>
      <c r="M98" t="str">
        <f t="shared" si="11"/>
        <v>Chelsea</v>
      </c>
      <c r="N98" t="str">
        <f t="shared" si="12"/>
        <v>Dinamo Zagreb</v>
      </c>
    </row>
    <row r="99" spans="1:14" x14ac:dyDescent="0.3">
      <c r="A99" t="str">
        <f>UCL!F99</f>
        <v>FC Copenhagen dk</v>
      </c>
      <c r="B99" t="str">
        <f>UCL!J99</f>
        <v>de Dortmund</v>
      </c>
      <c r="C99" t="str">
        <f>UCL!D99&amp;'UCL2'!E99</f>
        <v>44867FC Copenhagen</v>
      </c>
      <c r="D99" t="str">
        <f>UCL!D99&amp;'UCL2'!F99</f>
        <v>44867Dortmund</v>
      </c>
      <c r="E99" t="str">
        <f t="shared" si="7"/>
        <v>FC Copenhagen</v>
      </c>
      <c r="F99" t="str">
        <f t="shared" si="13"/>
        <v>Dortmund</v>
      </c>
      <c r="G99" s="1">
        <f>UCL!D99</f>
        <v>44867</v>
      </c>
      <c r="H99" t="s">
        <v>1053</v>
      </c>
      <c r="I99" t="str">
        <f>UCL!A99&amp;UCL!B99</f>
        <v>Group stage6</v>
      </c>
      <c r="J99" t="str">
        <f t="shared" si="8"/>
        <v>UCLGroup stage6</v>
      </c>
      <c r="K99" t="str">
        <f t="shared" si="9"/>
        <v>UCLGroup stage6FC Copenhagen</v>
      </c>
      <c r="L99" t="str">
        <f t="shared" si="10"/>
        <v>UCLGroup stage6Dortmund</v>
      </c>
      <c r="M99" t="str">
        <f t="shared" si="11"/>
        <v>FC Copenhagen</v>
      </c>
      <c r="N99" t="str">
        <f t="shared" si="12"/>
        <v>Dortmund</v>
      </c>
    </row>
    <row r="100" spans="1:14" x14ac:dyDescent="0.3">
      <c r="A100" t="str">
        <f>UCL!F100</f>
        <v>Juventus it</v>
      </c>
      <c r="B100" t="str">
        <f>UCL!J100</f>
        <v>fr Paris S-G</v>
      </c>
      <c r="C100" t="str">
        <f>UCL!D100&amp;'UCL2'!E100</f>
        <v>44867Juventus</v>
      </c>
      <c r="D100" t="str">
        <f>UCL!D100&amp;'UCL2'!F100</f>
        <v>44867Paris S-G</v>
      </c>
      <c r="E100" t="str">
        <f t="shared" si="7"/>
        <v>Juventus</v>
      </c>
      <c r="F100" t="str">
        <f t="shared" si="13"/>
        <v>Paris S-G</v>
      </c>
      <c r="G100" s="1">
        <f>UCL!D100</f>
        <v>44867</v>
      </c>
      <c r="H100" t="s">
        <v>1053</v>
      </c>
      <c r="I100" t="str">
        <f>UCL!A100&amp;UCL!B100</f>
        <v>Group stage6</v>
      </c>
      <c r="J100" t="str">
        <f t="shared" si="8"/>
        <v>UCLGroup stage6</v>
      </c>
      <c r="K100" t="str">
        <f t="shared" si="9"/>
        <v>UCLGroup stage6Juventus</v>
      </c>
      <c r="L100" t="str">
        <f t="shared" si="10"/>
        <v>UCLGroup stage6Paris S-G</v>
      </c>
      <c r="M100" t="str">
        <f t="shared" si="11"/>
        <v>Juventus</v>
      </c>
      <c r="N100" t="str">
        <f t="shared" si="12"/>
        <v>Paris S-G</v>
      </c>
    </row>
    <row r="101" spans="1:14" x14ac:dyDescent="0.3">
      <c r="A101" t="str">
        <f>UCL!F101</f>
        <v>Milan it</v>
      </c>
      <c r="B101" t="str">
        <f>UCL!J101</f>
        <v>at RB Salzburg</v>
      </c>
      <c r="C101" t="str">
        <f>UCL!D101&amp;'UCL2'!E101</f>
        <v>44867Milan</v>
      </c>
      <c r="D101" t="str">
        <f>UCL!D101&amp;'UCL2'!F101</f>
        <v>44867RB Salzburg</v>
      </c>
      <c r="E101" t="str">
        <f t="shared" si="7"/>
        <v>Milan</v>
      </c>
      <c r="F101" t="str">
        <f t="shared" si="13"/>
        <v>RB Salzburg</v>
      </c>
      <c r="G101" s="1">
        <f>UCL!D101</f>
        <v>44867</v>
      </c>
      <c r="H101" t="s">
        <v>1053</v>
      </c>
      <c r="I101" t="str">
        <f>UCL!A101&amp;UCL!B101</f>
        <v>Group stage6</v>
      </c>
      <c r="J101" t="str">
        <f t="shared" si="8"/>
        <v>UCLGroup stage6</v>
      </c>
      <c r="K101" t="str">
        <f t="shared" si="9"/>
        <v>UCLGroup stage6Milan</v>
      </c>
      <c r="L101" t="str">
        <f t="shared" si="10"/>
        <v>UCLGroup stage6RB Salzburg</v>
      </c>
      <c r="M101" t="str">
        <f t="shared" si="11"/>
        <v>Milan</v>
      </c>
      <c r="N101" t="str">
        <f t="shared" si="12"/>
        <v>RB Salzburg</v>
      </c>
    </row>
    <row r="102" spans="1:14" x14ac:dyDescent="0.3">
      <c r="A102" t="str">
        <f>UCL!F102</f>
        <v>Maccabi Haifa il</v>
      </c>
      <c r="B102" t="str">
        <f>UCL!J102</f>
        <v>pt Benfica</v>
      </c>
      <c r="C102" t="str">
        <f>UCL!D102&amp;'UCL2'!E102</f>
        <v>44867Maccabi Haifa</v>
      </c>
      <c r="D102" t="str">
        <f>UCL!D102&amp;'UCL2'!F102</f>
        <v>44867Benfica</v>
      </c>
      <c r="E102" t="str">
        <f t="shared" si="7"/>
        <v>Maccabi Haifa</v>
      </c>
      <c r="F102" t="str">
        <f t="shared" si="13"/>
        <v>Benfica</v>
      </c>
      <c r="G102" s="1">
        <f>UCL!D102</f>
        <v>44867</v>
      </c>
      <c r="H102" t="s">
        <v>1053</v>
      </c>
      <c r="I102" t="str">
        <f>UCL!A102&amp;UCL!B102</f>
        <v>Group stage6</v>
      </c>
      <c r="J102" t="str">
        <f t="shared" si="8"/>
        <v>UCLGroup stage6</v>
      </c>
      <c r="K102" t="str">
        <f t="shared" si="9"/>
        <v>UCLGroup stage6Maccabi Haifa</v>
      </c>
      <c r="L102" t="str">
        <f t="shared" si="10"/>
        <v>UCLGroup stage6Benfica</v>
      </c>
      <c r="M102" t="str">
        <f t="shared" si="11"/>
        <v>Maccabi Haifa</v>
      </c>
      <c r="N102" t="str">
        <f t="shared" si="12"/>
        <v>Benfica</v>
      </c>
    </row>
    <row r="103" spans="1:14" x14ac:dyDescent="0.3">
      <c r="A103">
        <f>UCL!F103</f>
        <v>0</v>
      </c>
      <c r="B103">
        <f>UCL!J103</f>
        <v>0</v>
      </c>
      <c r="C103" t="e">
        <f>UCL!D103&amp;'UCL2'!E103</f>
        <v>#VALUE!</v>
      </c>
      <c r="D103" t="e">
        <f>UCL!D103&amp;'UCL2'!F103</f>
        <v>#VALUE!</v>
      </c>
      <c r="E103" t="e">
        <f t="shared" si="7"/>
        <v>#VALUE!</v>
      </c>
      <c r="F103" t="e">
        <f t="shared" si="13"/>
        <v>#VALUE!</v>
      </c>
      <c r="G103" s="1">
        <f>UCL!D103</f>
        <v>0</v>
      </c>
      <c r="H103" t="s">
        <v>1053</v>
      </c>
      <c r="I103" t="str">
        <f>UCL!A103&amp;UCL!B103</f>
        <v/>
      </c>
      <c r="J103" t="str">
        <f t="shared" si="8"/>
        <v>UCL</v>
      </c>
      <c r="K103" t="e">
        <f t="shared" si="9"/>
        <v>#VALUE!</v>
      </c>
      <c r="L103" t="e">
        <f t="shared" si="10"/>
        <v>#VALUE!</v>
      </c>
      <c r="M103" t="e">
        <f t="shared" si="11"/>
        <v>#VALUE!</v>
      </c>
      <c r="N103" t="e">
        <f t="shared" si="12"/>
        <v>#VALUE!</v>
      </c>
    </row>
    <row r="104" spans="1:14" x14ac:dyDescent="0.3">
      <c r="A104" t="str">
        <f>UCL!F104</f>
        <v>Paris S-G fr</v>
      </c>
      <c r="B104" t="str">
        <f>UCL!J104</f>
        <v>de Bayern Munich</v>
      </c>
      <c r="C104" t="str">
        <f>UCL!D104&amp;'UCL2'!E104</f>
        <v>44971Paris S-G</v>
      </c>
      <c r="D104" t="str">
        <f>UCL!D104&amp;'UCL2'!F104</f>
        <v>44971Bayern Munich</v>
      </c>
      <c r="E104" t="str">
        <f t="shared" si="7"/>
        <v>Paris S-G</v>
      </c>
      <c r="F104" t="str">
        <f t="shared" si="13"/>
        <v>Bayern Munich</v>
      </c>
      <c r="G104" s="1">
        <f>UCL!D104</f>
        <v>44971</v>
      </c>
      <c r="H104" t="s">
        <v>1053</v>
      </c>
      <c r="I104" t="str">
        <f>UCL!A104&amp;UCL!B104</f>
        <v>Round of 16</v>
      </c>
      <c r="J104" t="str">
        <f t="shared" si="8"/>
        <v>UCLRound of 16</v>
      </c>
      <c r="K104" t="str">
        <f t="shared" si="9"/>
        <v>UCLRound of 16Paris S-G</v>
      </c>
      <c r="L104" t="str">
        <f t="shared" si="10"/>
        <v>UCLRound of 16Bayern Munich</v>
      </c>
      <c r="M104" t="str">
        <f t="shared" si="11"/>
        <v>Paris S-G</v>
      </c>
      <c r="N104" t="str">
        <f t="shared" si="12"/>
        <v>Bayern Munich</v>
      </c>
    </row>
    <row r="105" spans="1:14" x14ac:dyDescent="0.3">
      <c r="A105" t="str">
        <f>UCL!F105</f>
        <v>Milan it</v>
      </c>
      <c r="B105" t="str">
        <f>UCL!J105</f>
        <v>eng Tottenham</v>
      </c>
      <c r="C105" t="str">
        <f>UCL!D105&amp;'UCL2'!E105</f>
        <v>44971Milan</v>
      </c>
      <c r="D105" t="str">
        <f>UCL!D105&amp;'UCL2'!F105</f>
        <v>44971Tottenham</v>
      </c>
      <c r="E105" t="str">
        <f t="shared" si="7"/>
        <v>Milan</v>
      </c>
      <c r="F105" t="str">
        <f t="shared" si="13"/>
        <v>Tottenham</v>
      </c>
      <c r="G105" s="1">
        <f>UCL!D105</f>
        <v>44971</v>
      </c>
      <c r="H105" t="s">
        <v>1053</v>
      </c>
      <c r="I105" t="str">
        <f>UCL!A105&amp;UCL!B105</f>
        <v>Round of 16</v>
      </c>
      <c r="J105" t="str">
        <f t="shared" si="8"/>
        <v>UCLRound of 16</v>
      </c>
      <c r="K105" t="str">
        <f t="shared" si="9"/>
        <v>UCLRound of 16Milan</v>
      </c>
      <c r="L105" t="str">
        <f t="shared" si="10"/>
        <v>UCLRound of 16Tottenham</v>
      </c>
      <c r="M105" t="str">
        <f t="shared" si="11"/>
        <v>Milan</v>
      </c>
      <c r="N105" t="str">
        <f t="shared" si="12"/>
        <v>Tottenham</v>
      </c>
    </row>
    <row r="106" spans="1:14" x14ac:dyDescent="0.3">
      <c r="A106" t="str">
        <f>UCL!F106</f>
        <v>Dortmund de</v>
      </c>
      <c r="B106" t="str">
        <f>UCL!J106</f>
        <v>eng Chelsea</v>
      </c>
      <c r="C106" t="str">
        <f>UCL!D106&amp;'UCL2'!E106</f>
        <v>44972Dortmund</v>
      </c>
      <c r="D106" t="str">
        <f>UCL!D106&amp;'UCL2'!F106</f>
        <v>44972Chelsea</v>
      </c>
      <c r="E106" t="str">
        <f t="shared" si="7"/>
        <v>Dortmund</v>
      </c>
      <c r="F106" t="str">
        <f t="shared" si="13"/>
        <v>Chelsea</v>
      </c>
      <c r="G106" s="1">
        <f>UCL!D106</f>
        <v>44972</v>
      </c>
      <c r="H106" t="s">
        <v>1053</v>
      </c>
      <c r="I106" t="str">
        <f>UCL!A106&amp;UCL!B106</f>
        <v>Round of 16</v>
      </c>
      <c r="J106" t="str">
        <f t="shared" si="8"/>
        <v>UCLRound of 16</v>
      </c>
      <c r="K106" t="str">
        <f t="shared" si="9"/>
        <v>UCLRound of 16Dortmund</v>
      </c>
      <c r="L106" t="str">
        <f t="shared" si="10"/>
        <v>UCLRound of 16Chelsea</v>
      </c>
      <c r="M106" t="str">
        <f t="shared" si="11"/>
        <v>Dortmund</v>
      </c>
      <c r="N106" t="str">
        <f t="shared" si="12"/>
        <v>Chelsea</v>
      </c>
    </row>
    <row r="107" spans="1:14" x14ac:dyDescent="0.3">
      <c r="A107" t="str">
        <f>UCL!F107</f>
        <v>Club Brugge be</v>
      </c>
      <c r="B107" t="str">
        <f>UCL!J107</f>
        <v>pt Benfica</v>
      </c>
      <c r="C107" t="str">
        <f>UCL!D107&amp;'UCL2'!E107</f>
        <v>44972Club Brugge</v>
      </c>
      <c r="D107" t="str">
        <f>UCL!D107&amp;'UCL2'!F107</f>
        <v>44972Benfica</v>
      </c>
      <c r="E107" t="str">
        <f t="shared" si="7"/>
        <v>Club Brugge</v>
      </c>
      <c r="F107" t="str">
        <f t="shared" si="13"/>
        <v>Benfica</v>
      </c>
      <c r="G107" s="1">
        <f>UCL!D107</f>
        <v>44972</v>
      </c>
      <c r="H107" t="s">
        <v>1053</v>
      </c>
      <c r="I107" t="str">
        <f>UCL!A107&amp;UCL!B107</f>
        <v>Round of 16</v>
      </c>
      <c r="J107" t="str">
        <f t="shared" si="8"/>
        <v>UCLRound of 16</v>
      </c>
      <c r="K107" t="str">
        <f t="shared" si="9"/>
        <v>UCLRound of 16Club Brugge</v>
      </c>
      <c r="L107" t="str">
        <f t="shared" si="10"/>
        <v>UCLRound of 16Benfica</v>
      </c>
      <c r="M107" t="str">
        <f t="shared" si="11"/>
        <v>Club Brugge</v>
      </c>
      <c r="N107" t="str">
        <f t="shared" si="12"/>
        <v>Benfica</v>
      </c>
    </row>
    <row r="108" spans="1:14" x14ac:dyDescent="0.3">
      <c r="A108" t="str">
        <f>UCL!F108</f>
        <v>Liverpool eng</v>
      </c>
      <c r="B108" t="str">
        <f>UCL!J108</f>
        <v>es Real Madrid</v>
      </c>
      <c r="C108" t="str">
        <f>UCL!D108&amp;'UCL2'!E108</f>
        <v>44978Liverpool</v>
      </c>
      <c r="D108" t="str">
        <f>UCL!D108&amp;'UCL2'!F108</f>
        <v>44978Real Madrid</v>
      </c>
      <c r="E108" t="str">
        <f t="shared" si="7"/>
        <v>Liverpool</v>
      </c>
      <c r="F108" t="str">
        <f t="shared" si="13"/>
        <v>Real Madrid</v>
      </c>
      <c r="G108" s="1">
        <f>UCL!D108</f>
        <v>44978</v>
      </c>
      <c r="H108" t="s">
        <v>1053</v>
      </c>
      <c r="I108" t="str">
        <f>UCL!A108&amp;UCL!B108</f>
        <v>Round of 16</v>
      </c>
      <c r="J108" t="str">
        <f t="shared" si="8"/>
        <v>UCLRound of 16</v>
      </c>
      <c r="K108" t="str">
        <f t="shared" si="9"/>
        <v>UCLRound of 16Liverpool</v>
      </c>
      <c r="L108" t="str">
        <f t="shared" si="10"/>
        <v>UCLRound of 16Real Madrid</v>
      </c>
      <c r="M108" t="str">
        <f t="shared" si="11"/>
        <v>Liverpool</v>
      </c>
      <c r="N108" t="str">
        <f t="shared" si="12"/>
        <v>Real Madrid</v>
      </c>
    </row>
    <row r="109" spans="1:14" x14ac:dyDescent="0.3">
      <c r="A109" t="str">
        <f>UCL!F109</f>
        <v>Eint Frankfurt de</v>
      </c>
      <c r="B109" t="str">
        <f>UCL!J109</f>
        <v>it Napoli</v>
      </c>
      <c r="C109" t="str">
        <f>UCL!D109&amp;'UCL2'!E109</f>
        <v>44978Eint Frankfurt</v>
      </c>
      <c r="D109" t="str">
        <f>UCL!D109&amp;'UCL2'!F109</f>
        <v>44978Napoli</v>
      </c>
      <c r="E109" t="str">
        <f t="shared" si="7"/>
        <v>Eint Frankfurt</v>
      </c>
      <c r="F109" t="str">
        <f t="shared" si="13"/>
        <v>Napoli</v>
      </c>
      <c r="G109" s="1">
        <f>UCL!D109</f>
        <v>44978</v>
      </c>
      <c r="H109" t="s">
        <v>1053</v>
      </c>
      <c r="I109" t="str">
        <f>UCL!A109&amp;UCL!B109</f>
        <v>Round of 16</v>
      </c>
      <c r="J109" t="str">
        <f t="shared" si="8"/>
        <v>UCLRound of 16</v>
      </c>
      <c r="K109" t="str">
        <f t="shared" si="9"/>
        <v>UCLRound of 16Eint Frankfurt</v>
      </c>
      <c r="L109" t="str">
        <f t="shared" si="10"/>
        <v>UCLRound of 16Napoli</v>
      </c>
      <c r="M109" t="str">
        <f t="shared" si="11"/>
        <v>Eint Frankfurt</v>
      </c>
      <c r="N109" t="str">
        <f t="shared" si="12"/>
        <v>Napoli</v>
      </c>
    </row>
    <row r="110" spans="1:14" x14ac:dyDescent="0.3">
      <c r="A110" t="str">
        <f>UCL!F110</f>
        <v>RB Leipzig de</v>
      </c>
      <c r="B110" t="str">
        <f>UCL!J110</f>
        <v>eng Manchester City</v>
      </c>
      <c r="C110" t="str">
        <f>UCL!D110&amp;'UCL2'!E110</f>
        <v>44979RB Leipzig</v>
      </c>
      <c r="D110" t="str">
        <f>UCL!D110&amp;'UCL2'!F110</f>
        <v>44979Manchester City</v>
      </c>
      <c r="E110" t="str">
        <f t="shared" si="7"/>
        <v>RB Leipzig</v>
      </c>
      <c r="F110" t="str">
        <f t="shared" si="13"/>
        <v>Manchester City</v>
      </c>
      <c r="G110" s="1">
        <f>UCL!D110</f>
        <v>44979</v>
      </c>
      <c r="H110" t="s">
        <v>1053</v>
      </c>
      <c r="I110" t="str">
        <f>UCL!A110&amp;UCL!B110</f>
        <v>Round of 16</v>
      </c>
      <c r="J110" t="str">
        <f t="shared" si="8"/>
        <v>UCLRound of 16</v>
      </c>
      <c r="K110" t="str">
        <f t="shared" si="9"/>
        <v>UCLRound of 16RB Leipzig</v>
      </c>
      <c r="L110" t="str">
        <f t="shared" si="10"/>
        <v>UCLRound of 16Manchester City</v>
      </c>
      <c r="M110" t="str">
        <f t="shared" si="11"/>
        <v>RB Leipzig</v>
      </c>
      <c r="N110" t="str">
        <f t="shared" si="12"/>
        <v>Manchester City</v>
      </c>
    </row>
    <row r="111" spans="1:14" x14ac:dyDescent="0.3">
      <c r="A111" t="str">
        <f>UCL!F111</f>
        <v>Inter it</v>
      </c>
      <c r="B111" t="str">
        <f>UCL!J111</f>
        <v>pt Porto</v>
      </c>
      <c r="C111" t="str">
        <f>UCL!D111&amp;'UCL2'!E111</f>
        <v>44979Inter</v>
      </c>
      <c r="D111" t="str">
        <f>UCL!D111&amp;'UCL2'!F111</f>
        <v>44979Porto</v>
      </c>
      <c r="E111" t="str">
        <f t="shared" si="7"/>
        <v>Inter</v>
      </c>
      <c r="F111" t="str">
        <f t="shared" si="13"/>
        <v>Porto</v>
      </c>
      <c r="G111" s="1">
        <f>UCL!D111</f>
        <v>44979</v>
      </c>
      <c r="H111" t="s">
        <v>1053</v>
      </c>
      <c r="I111" t="str">
        <f>UCL!A111&amp;UCL!B111</f>
        <v>Round of 16</v>
      </c>
      <c r="J111" t="str">
        <f t="shared" si="8"/>
        <v>UCLRound of 16</v>
      </c>
      <c r="K111" t="str">
        <f t="shared" si="9"/>
        <v>UCLRound of 16Inter</v>
      </c>
      <c r="L111" t="str">
        <f t="shared" si="10"/>
        <v>UCLRound of 16Porto</v>
      </c>
      <c r="M111" t="str">
        <f t="shared" si="11"/>
        <v>Inter</v>
      </c>
      <c r="N111" t="str">
        <f t="shared" si="12"/>
        <v>Porto</v>
      </c>
    </row>
    <row r="112" spans="1:14" x14ac:dyDescent="0.3">
      <c r="A112" t="str">
        <f>UCL!F112</f>
        <v>Chelsea eng</v>
      </c>
      <c r="B112" t="str">
        <f>UCL!J112</f>
        <v>de Dortmund</v>
      </c>
      <c r="C112" t="str">
        <f>UCL!D112&amp;'UCL2'!E112</f>
        <v>44992Chelsea</v>
      </c>
      <c r="D112" t="str">
        <f>UCL!D112&amp;'UCL2'!F112</f>
        <v>44992Dortmund</v>
      </c>
      <c r="E112" t="str">
        <f t="shared" si="7"/>
        <v>Chelsea</v>
      </c>
      <c r="F112" t="str">
        <f t="shared" si="13"/>
        <v>Dortmund</v>
      </c>
      <c r="G112" s="1">
        <f>UCL!D112</f>
        <v>44992</v>
      </c>
      <c r="H112" t="s">
        <v>1053</v>
      </c>
      <c r="I112" t="str">
        <f>UCL!A112&amp;UCL!B112</f>
        <v>Round of 16</v>
      </c>
      <c r="J112" t="str">
        <f t="shared" si="8"/>
        <v>UCLRound of 16</v>
      </c>
      <c r="K112" t="str">
        <f t="shared" si="9"/>
        <v>UCLRound of 16Chelsea</v>
      </c>
      <c r="L112" t="str">
        <f t="shared" si="10"/>
        <v>UCLRound of 16Dortmund</v>
      </c>
      <c r="M112" t="str">
        <f t="shared" si="11"/>
        <v>Chelsea</v>
      </c>
      <c r="N112" t="str">
        <f t="shared" si="12"/>
        <v>Dortmund</v>
      </c>
    </row>
    <row r="113" spans="1:14" x14ac:dyDescent="0.3">
      <c r="A113" t="str">
        <f>UCL!F113</f>
        <v>Benfica pt</v>
      </c>
      <c r="B113" t="str">
        <f>UCL!J113</f>
        <v>be Club Brugge</v>
      </c>
      <c r="C113" t="str">
        <f>UCL!D113&amp;'UCL2'!E113</f>
        <v>44992Benfica</v>
      </c>
      <c r="D113" t="str">
        <f>UCL!D113&amp;'UCL2'!F113</f>
        <v>44992Club Brugge</v>
      </c>
      <c r="E113" t="str">
        <f t="shared" si="7"/>
        <v>Benfica</v>
      </c>
      <c r="F113" t="str">
        <f t="shared" si="13"/>
        <v>Club Brugge</v>
      </c>
      <c r="G113" s="1">
        <f>UCL!D113</f>
        <v>44992</v>
      </c>
      <c r="H113" t="s">
        <v>1053</v>
      </c>
      <c r="I113" t="str">
        <f>UCL!A113&amp;UCL!B113</f>
        <v>Round of 16</v>
      </c>
      <c r="J113" t="str">
        <f t="shared" si="8"/>
        <v>UCLRound of 16</v>
      </c>
      <c r="K113" t="str">
        <f t="shared" si="9"/>
        <v>UCLRound of 16Benfica</v>
      </c>
      <c r="L113" t="str">
        <f t="shared" si="10"/>
        <v>UCLRound of 16Club Brugge</v>
      </c>
      <c r="M113" t="str">
        <f t="shared" si="11"/>
        <v>Benfica</v>
      </c>
      <c r="N113" t="str">
        <f t="shared" si="12"/>
        <v>Club Brugge</v>
      </c>
    </row>
    <row r="114" spans="1:14" x14ac:dyDescent="0.3">
      <c r="A114" t="str">
        <f>UCL!F114</f>
        <v>Tottenham eng</v>
      </c>
      <c r="B114" t="str">
        <f>UCL!J114</f>
        <v>it Milan</v>
      </c>
      <c r="C114" t="str">
        <f>UCL!D114&amp;'UCL2'!E114</f>
        <v>44993Tottenham</v>
      </c>
      <c r="D114" t="str">
        <f>UCL!D114&amp;'UCL2'!F114</f>
        <v>44993Milan</v>
      </c>
      <c r="E114" t="str">
        <f t="shared" si="7"/>
        <v>Tottenham</v>
      </c>
      <c r="F114" t="str">
        <f t="shared" si="13"/>
        <v>Milan</v>
      </c>
      <c r="G114" s="1">
        <f>UCL!D114</f>
        <v>44993</v>
      </c>
      <c r="H114" t="s">
        <v>1053</v>
      </c>
      <c r="I114" t="str">
        <f>UCL!A114&amp;UCL!B114</f>
        <v>Round of 16</v>
      </c>
      <c r="J114" t="str">
        <f t="shared" si="8"/>
        <v>UCLRound of 16</v>
      </c>
      <c r="K114" t="str">
        <f t="shared" si="9"/>
        <v>UCLRound of 16Tottenham</v>
      </c>
      <c r="L114" t="str">
        <f t="shared" si="10"/>
        <v>UCLRound of 16Milan</v>
      </c>
      <c r="M114" t="str">
        <f t="shared" si="11"/>
        <v>Tottenham</v>
      </c>
      <c r="N114" t="str">
        <f t="shared" si="12"/>
        <v>Milan</v>
      </c>
    </row>
    <row r="115" spans="1:14" x14ac:dyDescent="0.3">
      <c r="A115" t="str">
        <f>UCL!F115</f>
        <v>Bayern Munich de</v>
      </c>
      <c r="B115" t="str">
        <f>UCL!J115</f>
        <v>fr Paris S-G</v>
      </c>
      <c r="C115" t="str">
        <f>UCL!D115&amp;'UCL2'!E115</f>
        <v>44993Bayern Munich</v>
      </c>
      <c r="D115" t="str">
        <f>UCL!D115&amp;'UCL2'!F115</f>
        <v>44993Paris S-G</v>
      </c>
      <c r="E115" t="str">
        <f t="shared" si="7"/>
        <v>Bayern Munich</v>
      </c>
      <c r="F115" t="str">
        <f t="shared" si="13"/>
        <v>Paris S-G</v>
      </c>
      <c r="G115" s="1">
        <f>UCL!D115</f>
        <v>44993</v>
      </c>
      <c r="H115" t="s">
        <v>1053</v>
      </c>
      <c r="I115" t="str">
        <f>UCL!A115&amp;UCL!B115</f>
        <v>Round of 16</v>
      </c>
      <c r="J115" t="str">
        <f t="shared" si="8"/>
        <v>UCLRound of 16</v>
      </c>
      <c r="K115" t="str">
        <f t="shared" si="9"/>
        <v>UCLRound of 16Bayern Munich</v>
      </c>
      <c r="L115" t="str">
        <f t="shared" si="10"/>
        <v>UCLRound of 16Paris S-G</v>
      </c>
      <c r="M115" t="str">
        <f t="shared" si="11"/>
        <v>Bayern Munich</v>
      </c>
      <c r="N115" t="str">
        <f t="shared" si="12"/>
        <v>Paris S-G</v>
      </c>
    </row>
    <row r="116" spans="1:14" x14ac:dyDescent="0.3">
      <c r="A116" t="str">
        <f>UCL!F116</f>
        <v>Porto pt</v>
      </c>
      <c r="B116" t="str">
        <f>UCL!J116</f>
        <v>it Inter</v>
      </c>
      <c r="C116" t="str">
        <f>UCL!D116&amp;'UCL2'!E116</f>
        <v>44999Porto</v>
      </c>
      <c r="D116" t="str">
        <f>UCL!D116&amp;'UCL2'!F116</f>
        <v>44999Inter</v>
      </c>
      <c r="E116" t="str">
        <f t="shared" si="7"/>
        <v>Porto</v>
      </c>
      <c r="F116" t="str">
        <f t="shared" si="13"/>
        <v>Inter</v>
      </c>
      <c r="G116" s="1">
        <f>UCL!D116</f>
        <v>44999</v>
      </c>
      <c r="H116" t="s">
        <v>1053</v>
      </c>
      <c r="I116" t="str">
        <f>UCL!A116&amp;UCL!B116</f>
        <v>Round of 16</v>
      </c>
      <c r="J116" t="str">
        <f t="shared" si="8"/>
        <v>UCLRound of 16</v>
      </c>
      <c r="K116" t="str">
        <f t="shared" si="9"/>
        <v>UCLRound of 16Porto</v>
      </c>
      <c r="L116" t="str">
        <f t="shared" si="10"/>
        <v>UCLRound of 16Inter</v>
      </c>
      <c r="M116" t="str">
        <f t="shared" si="11"/>
        <v>Porto</v>
      </c>
      <c r="N116" t="str">
        <f t="shared" si="12"/>
        <v>Inter</v>
      </c>
    </row>
    <row r="117" spans="1:14" x14ac:dyDescent="0.3">
      <c r="A117" t="str">
        <f>UCL!F117</f>
        <v>Manchester City eng</v>
      </c>
      <c r="B117" t="str">
        <f>UCL!J117</f>
        <v>de RB Leipzig</v>
      </c>
      <c r="C117" t="str">
        <f>UCL!D117&amp;'UCL2'!E117</f>
        <v>44999Manchester City</v>
      </c>
      <c r="D117" t="str">
        <f>UCL!D117&amp;'UCL2'!F117</f>
        <v>44999RB Leipzig</v>
      </c>
      <c r="E117" t="str">
        <f t="shared" si="7"/>
        <v>Manchester City</v>
      </c>
      <c r="F117" t="str">
        <f t="shared" si="13"/>
        <v>RB Leipzig</v>
      </c>
      <c r="G117" s="1">
        <f>UCL!D117</f>
        <v>44999</v>
      </c>
      <c r="H117" t="s">
        <v>1053</v>
      </c>
      <c r="I117" t="str">
        <f>UCL!A117&amp;UCL!B117</f>
        <v>Round of 16</v>
      </c>
      <c r="J117" t="str">
        <f t="shared" si="8"/>
        <v>UCLRound of 16</v>
      </c>
      <c r="K117" t="str">
        <f t="shared" si="9"/>
        <v>UCLRound of 16Manchester City</v>
      </c>
      <c r="L117" t="str">
        <f t="shared" si="10"/>
        <v>UCLRound of 16RB Leipzig</v>
      </c>
      <c r="M117" t="str">
        <f t="shared" si="11"/>
        <v>Manchester City</v>
      </c>
      <c r="N117" t="str">
        <f t="shared" si="12"/>
        <v>RB Leipzig</v>
      </c>
    </row>
    <row r="118" spans="1:14" x14ac:dyDescent="0.3">
      <c r="A118" t="str">
        <f>UCL!F118</f>
        <v>Napoli it</v>
      </c>
      <c r="B118" t="str">
        <f>UCL!J118</f>
        <v>de Eint Frankfurt</v>
      </c>
      <c r="C118" t="str">
        <f>UCL!D118&amp;'UCL2'!E118</f>
        <v>45000Napoli</v>
      </c>
      <c r="D118" t="str">
        <f>UCL!D118&amp;'UCL2'!F118</f>
        <v>45000Eint Frankfurt</v>
      </c>
      <c r="E118" t="str">
        <f t="shared" si="7"/>
        <v>Napoli</v>
      </c>
      <c r="F118" t="str">
        <f t="shared" si="13"/>
        <v>Eint Frankfurt</v>
      </c>
      <c r="G118" s="1">
        <f>UCL!D118</f>
        <v>45000</v>
      </c>
      <c r="H118" t="s">
        <v>1053</v>
      </c>
      <c r="I118" t="str">
        <f>UCL!A118&amp;UCL!B118</f>
        <v>Round of 16</v>
      </c>
      <c r="J118" t="str">
        <f t="shared" si="8"/>
        <v>UCLRound of 16</v>
      </c>
      <c r="K118" t="str">
        <f t="shared" si="9"/>
        <v>UCLRound of 16Napoli</v>
      </c>
      <c r="L118" t="str">
        <f t="shared" si="10"/>
        <v>UCLRound of 16Eint Frankfurt</v>
      </c>
      <c r="M118" t="str">
        <f t="shared" si="11"/>
        <v>Napoli</v>
      </c>
      <c r="N118" t="str">
        <f t="shared" si="12"/>
        <v>Eint Frankfurt</v>
      </c>
    </row>
    <row r="119" spans="1:14" x14ac:dyDescent="0.3">
      <c r="A119" t="str">
        <f>UCL!F119</f>
        <v>Real Madrid es</v>
      </c>
      <c r="B119" t="str">
        <f>UCL!J119</f>
        <v>eng Liverpool</v>
      </c>
      <c r="C119" t="str">
        <f>UCL!D119&amp;'UCL2'!E119</f>
        <v>45000Real Madrid</v>
      </c>
      <c r="D119" t="str">
        <f>UCL!D119&amp;'UCL2'!F119</f>
        <v>45000Liverpool</v>
      </c>
      <c r="E119" t="str">
        <f t="shared" si="7"/>
        <v>Real Madrid</v>
      </c>
      <c r="F119" t="str">
        <f t="shared" si="13"/>
        <v>Liverpool</v>
      </c>
      <c r="G119" s="1">
        <f>UCL!D119</f>
        <v>45000</v>
      </c>
      <c r="H119" t="s">
        <v>1053</v>
      </c>
      <c r="I119" t="str">
        <f>UCL!A119&amp;UCL!B119</f>
        <v>Round of 16</v>
      </c>
      <c r="J119" t="str">
        <f t="shared" si="8"/>
        <v>UCLRound of 16</v>
      </c>
      <c r="K119" t="str">
        <f t="shared" si="9"/>
        <v>UCLRound of 16Real Madrid</v>
      </c>
      <c r="L119" t="str">
        <f t="shared" si="10"/>
        <v>UCLRound of 16Liverpool</v>
      </c>
      <c r="M119" t="str">
        <f t="shared" si="11"/>
        <v>Real Madrid</v>
      </c>
      <c r="N119" t="str">
        <f t="shared" si="12"/>
        <v>Liverpool</v>
      </c>
    </row>
    <row r="120" spans="1:14" x14ac:dyDescent="0.3">
      <c r="A120" t="str">
        <f>UCL!F120</f>
        <v>Benfica pt</v>
      </c>
      <c r="B120" t="str">
        <f>UCL!J120</f>
        <v>it Inter</v>
      </c>
      <c r="C120" t="str">
        <f>UCL!D120&amp;'UCL2'!E120</f>
        <v>45027Benfica</v>
      </c>
      <c r="D120" t="str">
        <f>UCL!D120&amp;'UCL2'!F120</f>
        <v>45027Inter</v>
      </c>
      <c r="E120" t="str">
        <f t="shared" si="7"/>
        <v>Benfica</v>
      </c>
      <c r="F120" t="str">
        <f t="shared" si="13"/>
        <v>Inter</v>
      </c>
      <c r="G120" s="1">
        <f>UCL!D120</f>
        <v>45027</v>
      </c>
      <c r="H120" t="s">
        <v>1053</v>
      </c>
      <c r="I120" t="str">
        <f>UCL!A120&amp;UCL!B120</f>
        <v>Quarter-finals</v>
      </c>
      <c r="J120" t="str">
        <f t="shared" si="8"/>
        <v>UCLQuarter-finals</v>
      </c>
      <c r="K120" t="str">
        <f t="shared" si="9"/>
        <v>UCLQuarter-finalsBenfica</v>
      </c>
      <c r="L120" t="str">
        <f t="shared" si="10"/>
        <v>UCLQuarter-finalsInter</v>
      </c>
      <c r="M120" t="str">
        <f t="shared" si="11"/>
        <v>Benfica</v>
      </c>
      <c r="N120" t="str">
        <f t="shared" si="12"/>
        <v>Inter</v>
      </c>
    </row>
    <row r="121" spans="1:14" x14ac:dyDescent="0.3">
      <c r="A121" t="str">
        <f>UCL!F121</f>
        <v>Manchester City eng</v>
      </c>
      <c r="B121" t="str">
        <f>UCL!J121</f>
        <v>de Bayern Munich</v>
      </c>
      <c r="C121" t="str">
        <f>UCL!D121&amp;'UCL2'!E121</f>
        <v>45027Manchester City</v>
      </c>
      <c r="D121" t="str">
        <f>UCL!D121&amp;'UCL2'!F121</f>
        <v>45027Bayern Munich</v>
      </c>
      <c r="E121" t="str">
        <f t="shared" si="7"/>
        <v>Manchester City</v>
      </c>
      <c r="F121" t="str">
        <f t="shared" si="13"/>
        <v>Bayern Munich</v>
      </c>
      <c r="G121" s="1">
        <f>UCL!D121</f>
        <v>45027</v>
      </c>
      <c r="H121" t="s">
        <v>1053</v>
      </c>
      <c r="I121" t="str">
        <f>UCL!A121&amp;UCL!B121</f>
        <v>Quarter-finals</v>
      </c>
      <c r="J121" t="str">
        <f t="shared" si="8"/>
        <v>UCLQuarter-finals</v>
      </c>
      <c r="K121" t="str">
        <f t="shared" si="9"/>
        <v>UCLQuarter-finalsManchester City</v>
      </c>
      <c r="L121" t="str">
        <f t="shared" si="10"/>
        <v>UCLQuarter-finalsBayern Munich</v>
      </c>
      <c r="M121" t="str">
        <f t="shared" si="11"/>
        <v>Manchester City</v>
      </c>
      <c r="N121" t="str">
        <f t="shared" si="12"/>
        <v>Bayern Munich</v>
      </c>
    </row>
    <row r="122" spans="1:14" x14ac:dyDescent="0.3">
      <c r="A122" t="str">
        <f>UCL!F122</f>
        <v>Real Madrid es</v>
      </c>
      <c r="B122" t="str">
        <f>UCL!J122</f>
        <v>eng Chelsea</v>
      </c>
      <c r="C122" t="str">
        <f>UCL!D122&amp;'UCL2'!E122</f>
        <v>45028Real Madrid</v>
      </c>
      <c r="D122" t="str">
        <f>UCL!D122&amp;'UCL2'!F122</f>
        <v>45028Chelsea</v>
      </c>
      <c r="E122" t="str">
        <f t="shared" si="7"/>
        <v>Real Madrid</v>
      </c>
      <c r="F122" t="str">
        <f t="shared" si="13"/>
        <v>Chelsea</v>
      </c>
      <c r="G122" s="1">
        <f>UCL!D122</f>
        <v>45028</v>
      </c>
      <c r="H122" t="s">
        <v>1053</v>
      </c>
      <c r="I122" t="str">
        <f>UCL!A122&amp;UCL!B122</f>
        <v>Quarter-finals</v>
      </c>
      <c r="J122" t="str">
        <f t="shared" si="8"/>
        <v>UCLQuarter-finals</v>
      </c>
      <c r="K122" t="str">
        <f t="shared" si="9"/>
        <v>UCLQuarter-finalsReal Madrid</v>
      </c>
      <c r="L122" t="str">
        <f t="shared" si="10"/>
        <v>UCLQuarter-finalsChelsea</v>
      </c>
      <c r="M122" t="str">
        <f t="shared" si="11"/>
        <v>Real Madrid</v>
      </c>
      <c r="N122" t="str">
        <f t="shared" si="12"/>
        <v>Chelsea</v>
      </c>
    </row>
    <row r="123" spans="1:14" x14ac:dyDescent="0.3">
      <c r="A123" t="str">
        <f>UCL!F123</f>
        <v>Milan it</v>
      </c>
      <c r="B123" t="str">
        <f>UCL!J123</f>
        <v>it Napoli</v>
      </c>
      <c r="C123" t="str">
        <f>UCL!D123&amp;'UCL2'!E123</f>
        <v>45028Milan</v>
      </c>
      <c r="D123" t="str">
        <f>UCL!D123&amp;'UCL2'!F123</f>
        <v>45028Napoli</v>
      </c>
      <c r="E123" t="str">
        <f t="shared" si="7"/>
        <v>Milan</v>
      </c>
      <c r="F123" t="str">
        <f t="shared" si="13"/>
        <v>Napoli</v>
      </c>
      <c r="G123" s="1">
        <f>UCL!D123</f>
        <v>45028</v>
      </c>
      <c r="H123" t="s">
        <v>1053</v>
      </c>
      <c r="I123" t="str">
        <f>UCL!A123&amp;UCL!B123</f>
        <v>Quarter-finals</v>
      </c>
      <c r="J123" t="str">
        <f t="shared" si="8"/>
        <v>UCLQuarter-finals</v>
      </c>
      <c r="K123" t="str">
        <f t="shared" si="9"/>
        <v>UCLQuarter-finalsMilan</v>
      </c>
      <c r="L123" t="str">
        <f t="shared" si="10"/>
        <v>UCLQuarter-finalsNapoli</v>
      </c>
      <c r="M123" t="str">
        <f t="shared" si="11"/>
        <v>Milan</v>
      </c>
      <c r="N123" t="str">
        <f t="shared" si="12"/>
        <v>Napoli</v>
      </c>
    </row>
    <row r="124" spans="1:14" x14ac:dyDescent="0.3">
      <c r="A124" t="str">
        <f>UCL!F124</f>
        <v>Chelsea eng</v>
      </c>
      <c r="B124" t="str">
        <f>UCL!J124</f>
        <v>es Real Madrid</v>
      </c>
      <c r="C124" t="str">
        <f>UCL!D124&amp;'UCL2'!E124</f>
        <v>45034Chelsea</v>
      </c>
      <c r="D124" t="str">
        <f>UCL!D124&amp;'UCL2'!F124</f>
        <v>45034Real Madrid</v>
      </c>
      <c r="E124" t="str">
        <f t="shared" si="7"/>
        <v>Chelsea</v>
      </c>
      <c r="F124" t="str">
        <f t="shared" si="13"/>
        <v>Real Madrid</v>
      </c>
      <c r="G124" s="1">
        <f>UCL!D124</f>
        <v>45034</v>
      </c>
      <c r="H124" t="s">
        <v>1053</v>
      </c>
      <c r="I124" t="str">
        <f>UCL!A124&amp;UCL!B124</f>
        <v>Quarter-finals</v>
      </c>
      <c r="J124" t="str">
        <f t="shared" si="8"/>
        <v>UCLQuarter-finals</v>
      </c>
      <c r="K124" t="str">
        <f t="shared" si="9"/>
        <v>UCLQuarter-finalsChelsea</v>
      </c>
      <c r="L124" t="str">
        <f t="shared" si="10"/>
        <v>UCLQuarter-finalsReal Madrid</v>
      </c>
      <c r="M124" t="str">
        <f t="shared" si="11"/>
        <v>Chelsea</v>
      </c>
      <c r="N124" t="str">
        <f t="shared" si="12"/>
        <v>Real Madrid</v>
      </c>
    </row>
    <row r="125" spans="1:14" x14ac:dyDescent="0.3">
      <c r="A125" t="str">
        <f>UCL!F125</f>
        <v>Napoli it</v>
      </c>
      <c r="B125" t="str">
        <f>UCL!J125</f>
        <v>it Milan</v>
      </c>
      <c r="C125" t="str">
        <f>UCL!D125&amp;'UCL2'!E125</f>
        <v>45034Napoli</v>
      </c>
      <c r="D125" t="str">
        <f>UCL!D125&amp;'UCL2'!F125</f>
        <v>45034Milan</v>
      </c>
      <c r="E125" t="str">
        <f t="shared" si="7"/>
        <v>Napoli</v>
      </c>
      <c r="F125" t="str">
        <f t="shared" si="13"/>
        <v>Milan</v>
      </c>
      <c r="G125" s="1">
        <f>UCL!D125</f>
        <v>45034</v>
      </c>
      <c r="H125" t="s">
        <v>1053</v>
      </c>
      <c r="I125" t="str">
        <f>UCL!A125&amp;UCL!B125</f>
        <v>Quarter-finals</v>
      </c>
      <c r="J125" t="str">
        <f t="shared" si="8"/>
        <v>UCLQuarter-finals</v>
      </c>
      <c r="K125" t="str">
        <f t="shared" si="9"/>
        <v>UCLQuarter-finalsNapoli</v>
      </c>
      <c r="L125" t="str">
        <f t="shared" si="10"/>
        <v>UCLQuarter-finalsMilan</v>
      </c>
      <c r="M125" t="str">
        <f t="shared" si="11"/>
        <v>Napoli</v>
      </c>
      <c r="N125" t="str">
        <f t="shared" si="12"/>
        <v>Milan</v>
      </c>
    </row>
    <row r="126" spans="1:14" x14ac:dyDescent="0.3">
      <c r="A126" t="str">
        <f>UCL!F126</f>
        <v>Bayern Munich de</v>
      </c>
      <c r="B126" t="str">
        <f>UCL!J126</f>
        <v>eng Manchester City</v>
      </c>
      <c r="C126" t="str">
        <f>UCL!D126&amp;'UCL2'!E126</f>
        <v>45035Bayern Munich</v>
      </c>
      <c r="D126" t="str">
        <f>UCL!D126&amp;'UCL2'!F126</f>
        <v>45035Manchester City</v>
      </c>
      <c r="E126" t="str">
        <f t="shared" si="7"/>
        <v>Bayern Munich</v>
      </c>
      <c r="F126" t="str">
        <f t="shared" si="13"/>
        <v>Manchester City</v>
      </c>
      <c r="G126" s="1">
        <f>UCL!D126</f>
        <v>45035</v>
      </c>
      <c r="H126" t="s">
        <v>1053</v>
      </c>
      <c r="I126" t="str">
        <f>UCL!A126&amp;UCL!B126</f>
        <v>Quarter-finals</v>
      </c>
      <c r="J126" t="str">
        <f t="shared" si="8"/>
        <v>UCLQuarter-finals</v>
      </c>
      <c r="K126" t="str">
        <f t="shared" si="9"/>
        <v>UCLQuarter-finalsBayern Munich</v>
      </c>
      <c r="L126" t="str">
        <f t="shared" si="10"/>
        <v>UCLQuarter-finalsManchester City</v>
      </c>
      <c r="M126" t="str">
        <f t="shared" si="11"/>
        <v>Bayern Munich</v>
      </c>
      <c r="N126" t="str">
        <f t="shared" si="12"/>
        <v>Manchester City</v>
      </c>
    </row>
    <row r="127" spans="1:14" x14ac:dyDescent="0.3">
      <c r="A127" t="str">
        <f>UCL!F127</f>
        <v>Inter it</v>
      </c>
      <c r="B127" t="str">
        <f>UCL!J127</f>
        <v>pt Benfica</v>
      </c>
      <c r="C127" t="str">
        <f>UCL!D127&amp;'UCL2'!E127</f>
        <v>45035Inter</v>
      </c>
      <c r="D127" t="str">
        <f>UCL!D127&amp;'UCL2'!F127</f>
        <v>45035Benfica</v>
      </c>
      <c r="E127" t="str">
        <f t="shared" si="7"/>
        <v>Inter</v>
      </c>
      <c r="F127" t="str">
        <f t="shared" si="13"/>
        <v>Benfica</v>
      </c>
      <c r="G127" s="1">
        <f>UCL!D127</f>
        <v>45035</v>
      </c>
      <c r="H127" t="s">
        <v>1053</v>
      </c>
      <c r="I127" t="str">
        <f>UCL!A127&amp;UCL!B127</f>
        <v>Quarter-finals</v>
      </c>
      <c r="J127" t="str">
        <f t="shared" si="8"/>
        <v>UCLQuarter-finals</v>
      </c>
      <c r="K127" t="str">
        <f t="shared" si="9"/>
        <v>UCLQuarter-finalsInter</v>
      </c>
      <c r="L127" t="str">
        <f t="shared" si="10"/>
        <v>UCLQuarter-finalsBenfica</v>
      </c>
      <c r="M127" t="str">
        <f t="shared" si="11"/>
        <v>Inter</v>
      </c>
      <c r="N127" t="str">
        <f t="shared" si="12"/>
        <v>Benfica</v>
      </c>
    </row>
    <row r="128" spans="1:14" x14ac:dyDescent="0.3">
      <c r="A128" t="str">
        <f>UCL!F128</f>
        <v>Real Madrid es</v>
      </c>
      <c r="B128" t="str">
        <f>UCL!J128</f>
        <v>eng Manchester City</v>
      </c>
      <c r="C128" t="str">
        <f>UCL!D128&amp;'UCL2'!E128</f>
        <v>45055Real Madrid</v>
      </c>
      <c r="D128" t="str">
        <f>UCL!D128&amp;'UCL2'!F128</f>
        <v>45055Manchester City</v>
      </c>
      <c r="E128" t="str">
        <f t="shared" si="7"/>
        <v>Real Madrid</v>
      </c>
      <c r="F128" t="str">
        <f t="shared" si="13"/>
        <v>Manchester City</v>
      </c>
      <c r="G128" s="1">
        <f>UCL!D128</f>
        <v>45055</v>
      </c>
      <c r="H128" t="s">
        <v>1053</v>
      </c>
      <c r="I128" t="str">
        <f>UCL!A128&amp;UCL!B128</f>
        <v>Semi-finals</v>
      </c>
      <c r="J128" t="str">
        <f t="shared" si="8"/>
        <v>UCLSemi-finals</v>
      </c>
      <c r="K128" t="str">
        <f t="shared" si="9"/>
        <v>UCLSemi-finalsReal Madrid</v>
      </c>
      <c r="L128" t="str">
        <f t="shared" si="10"/>
        <v>UCLSemi-finalsManchester City</v>
      </c>
      <c r="M128" t="str">
        <f t="shared" si="11"/>
        <v>Real Madrid</v>
      </c>
      <c r="N128" t="str">
        <f t="shared" si="12"/>
        <v>Manchester City</v>
      </c>
    </row>
    <row r="129" spans="1:14" x14ac:dyDescent="0.3">
      <c r="A129" t="str">
        <f>UCL!F129</f>
        <v>Milan it</v>
      </c>
      <c r="B129" t="str">
        <f>UCL!J129</f>
        <v>it Inter</v>
      </c>
      <c r="C129" t="str">
        <f>UCL!D129&amp;'UCL2'!E129</f>
        <v>45056Milan</v>
      </c>
      <c r="D129" t="str">
        <f>UCL!D129&amp;'UCL2'!F129</f>
        <v>45056Inter</v>
      </c>
      <c r="E129" t="str">
        <f t="shared" si="7"/>
        <v>Milan</v>
      </c>
      <c r="F129" t="str">
        <f t="shared" si="13"/>
        <v>Inter</v>
      </c>
      <c r="G129" s="1">
        <f>UCL!D129</f>
        <v>45056</v>
      </c>
      <c r="H129" t="s">
        <v>1053</v>
      </c>
      <c r="I129" t="str">
        <f>UCL!A129&amp;UCL!B129</f>
        <v>Semi-finals</v>
      </c>
      <c r="J129" t="str">
        <f t="shared" si="8"/>
        <v>UCLSemi-finals</v>
      </c>
      <c r="K129" t="str">
        <f t="shared" si="9"/>
        <v>UCLSemi-finalsMilan</v>
      </c>
      <c r="L129" t="str">
        <f t="shared" si="10"/>
        <v>UCLSemi-finalsInter</v>
      </c>
      <c r="M129" t="str">
        <f t="shared" si="11"/>
        <v>Milan</v>
      </c>
      <c r="N129" t="str">
        <f t="shared" si="12"/>
        <v>Inter</v>
      </c>
    </row>
    <row r="130" spans="1:14" x14ac:dyDescent="0.3">
      <c r="A130" t="str">
        <f>UCL!F130</f>
        <v>Inter it</v>
      </c>
      <c r="B130" t="str">
        <f>UCL!J130</f>
        <v>it Milan</v>
      </c>
      <c r="C130" t="str">
        <f>UCL!D130&amp;'UCL2'!E130</f>
        <v>45062Inter</v>
      </c>
      <c r="D130" t="str">
        <f>UCL!D130&amp;'UCL2'!F130</f>
        <v>45062Milan</v>
      </c>
      <c r="E130" t="str">
        <f t="shared" si="7"/>
        <v>Inter</v>
      </c>
      <c r="F130" t="str">
        <f t="shared" si="13"/>
        <v>Milan</v>
      </c>
      <c r="G130" s="1">
        <f>UCL!D130</f>
        <v>45062</v>
      </c>
      <c r="H130" t="s">
        <v>1053</v>
      </c>
      <c r="I130" t="str">
        <f>UCL!A130&amp;UCL!B130</f>
        <v>Semi-finals</v>
      </c>
      <c r="J130" t="str">
        <f t="shared" si="8"/>
        <v>UCLSemi-finals</v>
      </c>
      <c r="K130" t="str">
        <f t="shared" si="9"/>
        <v>UCLSemi-finalsInter</v>
      </c>
      <c r="L130" t="str">
        <f t="shared" si="10"/>
        <v>UCLSemi-finalsMilan</v>
      </c>
      <c r="M130" t="str">
        <f t="shared" si="11"/>
        <v>Inter</v>
      </c>
      <c r="N130" t="str">
        <f t="shared" si="12"/>
        <v>Milan</v>
      </c>
    </row>
    <row r="131" spans="1:14" x14ac:dyDescent="0.3">
      <c r="A131" t="str">
        <f>UCL!F131</f>
        <v>Manchester City eng</v>
      </c>
      <c r="B131" t="str">
        <f>UCL!J131</f>
        <v>es Real Madrid</v>
      </c>
      <c r="C131" t="str">
        <f>UCL!D131&amp;'UCL2'!E131</f>
        <v>45063Manchester City</v>
      </c>
      <c r="D131" t="str">
        <f>UCL!D131&amp;'UCL2'!F131</f>
        <v>45063Real Madrid</v>
      </c>
      <c r="E131" t="str">
        <f t="shared" ref="E131:E194" si="14">LEFT(A131,FIND("#",SUBSTITUTE(A131," ","#",LEN(A131)-LEN(SUBSTITUTE(A131," ",""))))-1)</f>
        <v>Manchester City</v>
      </c>
      <c r="F131" t="str">
        <f t="shared" si="13"/>
        <v>Real Madrid</v>
      </c>
      <c r="G131" s="1">
        <f>UCL!D131</f>
        <v>45063</v>
      </c>
      <c r="H131" t="s">
        <v>1053</v>
      </c>
      <c r="I131" t="str">
        <f>UCL!A131&amp;UCL!B131</f>
        <v>Semi-finals</v>
      </c>
      <c r="J131" t="str">
        <f t="shared" ref="J131:J194" si="15">H131&amp;I131</f>
        <v>UCLSemi-finals</v>
      </c>
      <c r="K131" t="str">
        <f t="shared" ref="K131:K194" si="16">J131&amp;E131</f>
        <v>UCLSemi-finalsManchester City</v>
      </c>
      <c r="L131" t="str">
        <f t="shared" ref="L131:L194" si="17">J131&amp;F131</f>
        <v>UCLSemi-finalsReal Madrid</v>
      </c>
      <c r="M131" t="str">
        <f t="shared" ref="M131:M194" si="18">E131</f>
        <v>Manchester City</v>
      </c>
      <c r="N131" t="str">
        <f t="shared" ref="N131:N194" si="19">F131</f>
        <v>Real Madrid</v>
      </c>
    </row>
    <row r="132" spans="1:14" x14ac:dyDescent="0.3">
      <c r="A132">
        <f>UCL!F132</f>
        <v>0</v>
      </c>
      <c r="B132">
        <f>UCL!J132</f>
        <v>0</v>
      </c>
      <c r="C132" t="e">
        <f>UCL!D132&amp;'UCL2'!E132</f>
        <v>#VALUE!</v>
      </c>
      <c r="D132" t="e">
        <f>UCL!D132&amp;'UCL2'!F132</f>
        <v>#VALUE!</v>
      </c>
      <c r="E132" t="e">
        <f t="shared" si="14"/>
        <v>#VALUE!</v>
      </c>
      <c r="F132" t="e">
        <f t="shared" ref="F132:F195" si="20">RIGHT(B132,LEN(B132)-FIND(" ",B132))</f>
        <v>#VALUE!</v>
      </c>
      <c r="G132" s="1">
        <f>UCL!D132</f>
        <v>0</v>
      </c>
      <c r="H132" t="s">
        <v>1053</v>
      </c>
      <c r="I132" t="str">
        <f>UCL!A132&amp;UCL!B132</f>
        <v/>
      </c>
      <c r="J132" t="str">
        <f t="shared" si="15"/>
        <v>UCL</v>
      </c>
      <c r="K132" t="e">
        <f t="shared" si="16"/>
        <v>#VALUE!</v>
      </c>
      <c r="L132" t="e">
        <f t="shared" si="17"/>
        <v>#VALUE!</v>
      </c>
      <c r="M132" t="e">
        <f t="shared" si="18"/>
        <v>#VALUE!</v>
      </c>
      <c r="N132" t="e">
        <f t="shared" si="19"/>
        <v>#VALUE!</v>
      </c>
    </row>
    <row r="133" spans="1:14" x14ac:dyDescent="0.3">
      <c r="A133">
        <f>UCL!F133</f>
        <v>0</v>
      </c>
      <c r="B133">
        <f>UCL!J133</f>
        <v>0</v>
      </c>
      <c r="C133" t="e">
        <f>UCL!D133&amp;'UCL2'!E133</f>
        <v>#VALUE!</v>
      </c>
      <c r="D133" t="e">
        <f>UCL!D133&amp;'UCL2'!F133</f>
        <v>#VALUE!</v>
      </c>
      <c r="E133" t="e">
        <f t="shared" si="14"/>
        <v>#VALUE!</v>
      </c>
      <c r="F133" t="e">
        <f t="shared" si="20"/>
        <v>#VALUE!</v>
      </c>
      <c r="G133" s="1">
        <f>UCL!D133</f>
        <v>0</v>
      </c>
      <c r="H133" t="s">
        <v>1053</v>
      </c>
      <c r="I133" t="str">
        <f>UCL!A133&amp;UCL!B133</f>
        <v/>
      </c>
      <c r="J133" t="str">
        <f t="shared" si="15"/>
        <v>UCL</v>
      </c>
      <c r="K133" t="e">
        <f t="shared" si="16"/>
        <v>#VALUE!</v>
      </c>
      <c r="L133" t="e">
        <f t="shared" si="17"/>
        <v>#VALUE!</v>
      </c>
      <c r="M133" t="e">
        <f t="shared" si="18"/>
        <v>#VALUE!</v>
      </c>
      <c r="N133" t="e">
        <f t="shared" si="19"/>
        <v>#VALUE!</v>
      </c>
    </row>
    <row r="134" spans="1:14" x14ac:dyDescent="0.3">
      <c r="A134">
        <f>UCL!F134</f>
        <v>0</v>
      </c>
      <c r="B134">
        <f>UCL!J134</f>
        <v>0</v>
      </c>
      <c r="C134" t="e">
        <f>UCL!D134&amp;'UCL2'!E134</f>
        <v>#VALUE!</v>
      </c>
      <c r="D134" t="e">
        <f>UCL!D134&amp;'UCL2'!F134</f>
        <v>#VALUE!</v>
      </c>
      <c r="E134" t="e">
        <f t="shared" si="14"/>
        <v>#VALUE!</v>
      </c>
      <c r="F134" t="e">
        <f t="shared" si="20"/>
        <v>#VALUE!</v>
      </c>
      <c r="G134" s="1">
        <f>UCL!D134</f>
        <v>0</v>
      </c>
      <c r="H134" t="s">
        <v>1053</v>
      </c>
      <c r="I134" t="str">
        <f>UCL!A134&amp;UCL!B134</f>
        <v/>
      </c>
      <c r="J134" t="str">
        <f t="shared" si="15"/>
        <v>UCL</v>
      </c>
      <c r="K134" t="e">
        <f t="shared" si="16"/>
        <v>#VALUE!</v>
      </c>
      <c r="L134" t="e">
        <f t="shared" si="17"/>
        <v>#VALUE!</v>
      </c>
      <c r="M134" t="e">
        <f t="shared" si="18"/>
        <v>#VALUE!</v>
      </c>
      <c r="N134" t="e">
        <f t="shared" si="19"/>
        <v>#VALUE!</v>
      </c>
    </row>
    <row r="135" spans="1:14" x14ac:dyDescent="0.3">
      <c r="A135">
        <f>UCL!F135</f>
        <v>0</v>
      </c>
      <c r="B135">
        <f>UCL!J135</f>
        <v>0</v>
      </c>
      <c r="C135" t="e">
        <f>UCL!D135&amp;'UCL2'!E135</f>
        <v>#VALUE!</v>
      </c>
      <c r="D135" t="e">
        <f>UCL!D135&amp;'UCL2'!F135</f>
        <v>#VALUE!</v>
      </c>
      <c r="E135" t="e">
        <f t="shared" si="14"/>
        <v>#VALUE!</v>
      </c>
      <c r="F135" t="e">
        <f t="shared" si="20"/>
        <v>#VALUE!</v>
      </c>
      <c r="G135" s="1">
        <f>UCL!D135</f>
        <v>0</v>
      </c>
      <c r="H135" t="s">
        <v>1053</v>
      </c>
      <c r="I135" t="str">
        <f>UCL!A135&amp;UCL!B135</f>
        <v/>
      </c>
      <c r="J135" t="str">
        <f t="shared" si="15"/>
        <v>UCL</v>
      </c>
      <c r="K135" t="e">
        <f t="shared" si="16"/>
        <v>#VALUE!</v>
      </c>
      <c r="L135" t="e">
        <f t="shared" si="17"/>
        <v>#VALUE!</v>
      </c>
      <c r="M135" t="e">
        <f t="shared" si="18"/>
        <v>#VALUE!</v>
      </c>
      <c r="N135" t="e">
        <f t="shared" si="19"/>
        <v>#VALUE!</v>
      </c>
    </row>
    <row r="136" spans="1:14" x14ac:dyDescent="0.3">
      <c r="A136">
        <f>UCL!F136</f>
        <v>0</v>
      </c>
      <c r="B136">
        <f>UCL!J136</f>
        <v>0</v>
      </c>
      <c r="C136" t="e">
        <f>UCL!D136&amp;'UCL2'!E136</f>
        <v>#VALUE!</v>
      </c>
      <c r="D136" t="e">
        <f>UCL!D136&amp;'UCL2'!F136</f>
        <v>#VALUE!</v>
      </c>
      <c r="E136" t="e">
        <f t="shared" si="14"/>
        <v>#VALUE!</v>
      </c>
      <c r="F136" t="e">
        <f t="shared" si="20"/>
        <v>#VALUE!</v>
      </c>
      <c r="G136" s="1">
        <f>UCL!D136</f>
        <v>0</v>
      </c>
      <c r="H136" t="s">
        <v>1053</v>
      </c>
      <c r="I136" t="str">
        <f>UCL!A136&amp;UCL!B136</f>
        <v/>
      </c>
      <c r="J136" t="str">
        <f t="shared" si="15"/>
        <v>UCL</v>
      </c>
      <c r="K136" t="e">
        <f t="shared" si="16"/>
        <v>#VALUE!</v>
      </c>
      <c r="L136" t="e">
        <f t="shared" si="17"/>
        <v>#VALUE!</v>
      </c>
      <c r="M136" t="e">
        <f t="shared" si="18"/>
        <v>#VALUE!</v>
      </c>
      <c r="N136" t="e">
        <f t="shared" si="19"/>
        <v>#VALUE!</v>
      </c>
    </row>
    <row r="137" spans="1:14" x14ac:dyDescent="0.3">
      <c r="A137">
        <f>UCL!F137</f>
        <v>0</v>
      </c>
      <c r="B137">
        <f>UCL!J137</f>
        <v>0</v>
      </c>
      <c r="C137" t="e">
        <f>UCL!D137&amp;'UCL2'!E137</f>
        <v>#VALUE!</v>
      </c>
      <c r="D137" t="e">
        <f>UCL!D137&amp;'UCL2'!F137</f>
        <v>#VALUE!</v>
      </c>
      <c r="E137" t="e">
        <f t="shared" si="14"/>
        <v>#VALUE!</v>
      </c>
      <c r="F137" t="e">
        <f t="shared" si="20"/>
        <v>#VALUE!</v>
      </c>
      <c r="G137" s="1">
        <f>UCL!D137</f>
        <v>0</v>
      </c>
      <c r="H137" t="s">
        <v>1053</v>
      </c>
      <c r="I137" t="str">
        <f>UCL!A137&amp;UCL!B137</f>
        <v/>
      </c>
      <c r="J137" t="str">
        <f t="shared" si="15"/>
        <v>UCL</v>
      </c>
      <c r="K137" t="e">
        <f t="shared" si="16"/>
        <v>#VALUE!</v>
      </c>
      <c r="L137" t="e">
        <f t="shared" si="17"/>
        <v>#VALUE!</v>
      </c>
      <c r="M137" t="e">
        <f t="shared" si="18"/>
        <v>#VALUE!</v>
      </c>
      <c r="N137" t="e">
        <f t="shared" si="19"/>
        <v>#VALUE!</v>
      </c>
    </row>
    <row r="138" spans="1:14" x14ac:dyDescent="0.3">
      <c r="A138">
        <f>UCL!F138</f>
        <v>0</v>
      </c>
      <c r="B138">
        <f>UCL!J138</f>
        <v>0</v>
      </c>
      <c r="C138" t="e">
        <f>UCL!D138&amp;'UCL2'!E138</f>
        <v>#VALUE!</v>
      </c>
      <c r="D138" t="e">
        <f>UCL!D138&amp;'UCL2'!F138</f>
        <v>#VALUE!</v>
      </c>
      <c r="E138" t="e">
        <f t="shared" si="14"/>
        <v>#VALUE!</v>
      </c>
      <c r="F138" t="e">
        <f t="shared" si="20"/>
        <v>#VALUE!</v>
      </c>
      <c r="G138" s="1">
        <f>UCL!D138</f>
        <v>0</v>
      </c>
      <c r="H138" t="s">
        <v>1053</v>
      </c>
      <c r="I138" t="str">
        <f>UCL!A138&amp;UCL!B138</f>
        <v/>
      </c>
      <c r="J138" t="str">
        <f t="shared" si="15"/>
        <v>UCL</v>
      </c>
      <c r="K138" t="e">
        <f t="shared" si="16"/>
        <v>#VALUE!</v>
      </c>
      <c r="L138" t="e">
        <f t="shared" si="17"/>
        <v>#VALUE!</v>
      </c>
      <c r="M138" t="e">
        <f t="shared" si="18"/>
        <v>#VALUE!</v>
      </c>
      <c r="N138" t="e">
        <f t="shared" si="19"/>
        <v>#VALUE!</v>
      </c>
    </row>
    <row r="139" spans="1:14" x14ac:dyDescent="0.3">
      <c r="A139">
        <f>UCL!F139</f>
        <v>0</v>
      </c>
      <c r="B139">
        <f>UCL!J139</f>
        <v>0</v>
      </c>
      <c r="C139" t="e">
        <f>UCL!D139&amp;'UCL2'!E139</f>
        <v>#VALUE!</v>
      </c>
      <c r="D139" t="e">
        <f>UCL!D139&amp;'UCL2'!F139</f>
        <v>#VALUE!</v>
      </c>
      <c r="E139" t="e">
        <f t="shared" si="14"/>
        <v>#VALUE!</v>
      </c>
      <c r="F139" t="e">
        <f t="shared" si="20"/>
        <v>#VALUE!</v>
      </c>
      <c r="G139" s="1">
        <f>UCL!D139</f>
        <v>0</v>
      </c>
      <c r="H139" t="s">
        <v>1053</v>
      </c>
      <c r="I139" t="str">
        <f>UCL!A139&amp;UCL!B139</f>
        <v/>
      </c>
      <c r="J139" t="str">
        <f t="shared" si="15"/>
        <v>UCL</v>
      </c>
      <c r="K139" t="e">
        <f t="shared" si="16"/>
        <v>#VALUE!</v>
      </c>
      <c r="L139" t="e">
        <f t="shared" si="17"/>
        <v>#VALUE!</v>
      </c>
      <c r="M139" t="e">
        <f t="shared" si="18"/>
        <v>#VALUE!</v>
      </c>
      <c r="N139" t="e">
        <f t="shared" si="19"/>
        <v>#VALUE!</v>
      </c>
    </row>
    <row r="140" spans="1:14" x14ac:dyDescent="0.3">
      <c r="A140">
        <f>UCL!F140</f>
        <v>0</v>
      </c>
      <c r="B140">
        <f>UCL!J140</f>
        <v>0</v>
      </c>
      <c r="C140" t="e">
        <f>UCL!D140&amp;'UCL2'!E140</f>
        <v>#VALUE!</v>
      </c>
      <c r="D140" t="e">
        <f>UCL!D140&amp;'UCL2'!F140</f>
        <v>#VALUE!</v>
      </c>
      <c r="E140" t="e">
        <f t="shared" si="14"/>
        <v>#VALUE!</v>
      </c>
      <c r="F140" t="e">
        <f t="shared" si="20"/>
        <v>#VALUE!</v>
      </c>
      <c r="G140" s="1">
        <f>UCL!D140</f>
        <v>0</v>
      </c>
      <c r="H140" t="s">
        <v>1053</v>
      </c>
      <c r="I140" t="str">
        <f>UCL!A140&amp;UCL!B140</f>
        <v/>
      </c>
      <c r="J140" t="str">
        <f t="shared" si="15"/>
        <v>UCL</v>
      </c>
      <c r="K140" t="e">
        <f t="shared" si="16"/>
        <v>#VALUE!</v>
      </c>
      <c r="L140" t="e">
        <f t="shared" si="17"/>
        <v>#VALUE!</v>
      </c>
      <c r="M140" t="e">
        <f t="shared" si="18"/>
        <v>#VALUE!</v>
      </c>
      <c r="N140" t="e">
        <f t="shared" si="19"/>
        <v>#VALUE!</v>
      </c>
    </row>
    <row r="141" spans="1:14" x14ac:dyDescent="0.3">
      <c r="A141">
        <f>UCL!F141</f>
        <v>0</v>
      </c>
      <c r="B141">
        <f>UCL!J141</f>
        <v>0</v>
      </c>
      <c r="C141" t="e">
        <f>UCL!D141&amp;'UCL2'!E141</f>
        <v>#VALUE!</v>
      </c>
      <c r="D141" t="e">
        <f>UCL!D141&amp;'UCL2'!F141</f>
        <v>#VALUE!</v>
      </c>
      <c r="E141" t="e">
        <f t="shared" si="14"/>
        <v>#VALUE!</v>
      </c>
      <c r="F141" t="e">
        <f t="shared" si="20"/>
        <v>#VALUE!</v>
      </c>
      <c r="G141" s="1">
        <f>UCL!D141</f>
        <v>0</v>
      </c>
      <c r="H141" t="s">
        <v>1053</v>
      </c>
      <c r="I141" t="str">
        <f>UCL!A141&amp;UCL!B141</f>
        <v/>
      </c>
      <c r="J141" t="str">
        <f t="shared" si="15"/>
        <v>UCL</v>
      </c>
      <c r="K141" t="e">
        <f t="shared" si="16"/>
        <v>#VALUE!</v>
      </c>
      <c r="L141" t="e">
        <f t="shared" si="17"/>
        <v>#VALUE!</v>
      </c>
      <c r="M141" t="e">
        <f t="shared" si="18"/>
        <v>#VALUE!</v>
      </c>
      <c r="N141" t="e">
        <f t="shared" si="19"/>
        <v>#VALUE!</v>
      </c>
    </row>
    <row r="142" spans="1:14" x14ac:dyDescent="0.3">
      <c r="A142">
        <f>UCL!F142</f>
        <v>0</v>
      </c>
      <c r="B142">
        <f>UCL!J142</f>
        <v>0</v>
      </c>
      <c r="C142" t="e">
        <f>UCL!D142&amp;'UCL2'!E142</f>
        <v>#VALUE!</v>
      </c>
      <c r="D142" t="e">
        <f>UCL!D142&amp;'UCL2'!F142</f>
        <v>#VALUE!</v>
      </c>
      <c r="E142" t="e">
        <f t="shared" si="14"/>
        <v>#VALUE!</v>
      </c>
      <c r="F142" t="e">
        <f t="shared" si="20"/>
        <v>#VALUE!</v>
      </c>
      <c r="G142" s="1">
        <f>UCL!D142</f>
        <v>0</v>
      </c>
      <c r="H142" t="s">
        <v>1053</v>
      </c>
      <c r="I142" t="str">
        <f>UCL!A142&amp;UCL!B142</f>
        <v/>
      </c>
      <c r="J142" t="str">
        <f t="shared" si="15"/>
        <v>UCL</v>
      </c>
      <c r="K142" t="e">
        <f t="shared" si="16"/>
        <v>#VALUE!</v>
      </c>
      <c r="L142" t="e">
        <f t="shared" si="17"/>
        <v>#VALUE!</v>
      </c>
      <c r="M142" t="e">
        <f t="shared" si="18"/>
        <v>#VALUE!</v>
      </c>
      <c r="N142" t="e">
        <f t="shared" si="19"/>
        <v>#VALUE!</v>
      </c>
    </row>
    <row r="143" spans="1:14" x14ac:dyDescent="0.3">
      <c r="A143">
        <f>UCL!F143</f>
        <v>0</v>
      </c>
      <c r="B143">
        <f>UCL!J143</f>
        <v>0</v>
      </c>
      <c r="C143" t="e">
        <f>UCL!D143&amp;'UCL2'!E143</f>
        <v>#VALUE!</v>
      </c>
      <c r="D143" t="e">
        <f>UCL!D143&amp;'UCL2'!F143</f>
        <v>#VALUE!</v>
      </c>
      <c r="E143" t="e">
        <f t="shared" si="14"/>
        <v>#VALUE!</v>
      </c>
      <c r="F143" t="e">
        <f t="shared" si="20"/>
        <v>#VALUE!</v>
      </c>
      <c r="G143" s="1">
        <f>UCL!D143</f>
        <v>0</v>
      </c>
      <c r="H143" t="s">
        <v>1053</v>
      </c>
      <c r="I143" t="str">
        <f>UCL!A143&amp;UCL!B143</f>
        <v/>
      </c>
      <c r="J143" t="str">
        <f t="shared" si="15"/>
        <v>UCL</v>
      </c>
      <c r="K143" t="e">
        <f t="shared" si="16"/>
        <v>#VALUE!</v>
      </c>
      <c r="L143" t="e">
        <f t="shared" si="17"/>
        <v>#VALUE!</v>
      </c>
      <c r="M143" t="e">
        <f t="shared" si="18"/>
        <v>#VALUE!</v>
      </c>
      <c r="N143" t="e">
        <f t="shared" si="19"/>
        <v>#VALUE!</v>
      </c>
    </row>
    <row r="144" spans="1:14" x14ac:dyDescent="0.3">
      <c r="A144">
        <f>UCL!F144</f>
        <v>0</v>
      </c>
      <c r="B144">
        <f>UCL!J144</f>
        <v>0</v>
      </c>
      <c r="C144" t="e">
        <f>UCL!D144&amp;'UCL2'!E144</f>
        <v>#VALUE!</v>
      </c>
      <c r="D144" t="e">
        <f>UCL!D144&amp;'UCL2'!F144</f>
        <v>#VALUE!</v>
      </c>
      <c r="E144" t="e">
        <f t="shared" si="14"/>
        <v>#VALUE!</v>
      </c>
      <c r="F144" t="e">
        <f t="shared" si="20"/>
        <v>#VALUE!</v>
      </c>
      <c r="G144" s="1">
        <f>UCL!D144</f>
        <v>0</v>
      </c>
      <c r="H144" t="s">
        <v>1053</v>
      </c>
      <c r="I144" t="str">
        <f>UCL!A144&amp;UCL!B144</f>
        <v/>
      </c>
      <c r="J144" t="str">
        <f t="shared" si="15"/>
        <v>UCL</v>
      </c>
      <c r="K144" t="e">
        <f t="shared" si="16"/>
        <v>#VALUE!</v>
      </c>
      <c r="L144" t="e">
        <f t="shared" si="17"/>
        <v>#VALUE!</v>
      </c>
      <c r="M144" t="e">
        <f t="shared" si="18"/>
        <v>#VALUE!</v>
      </c>
      <c r="N144" t="e">
        <f t="shared" si="19"/>
        <v>#VALUE!</v>
      </c>
    </row>
    <row r="145" spans="1:14" x14ac:dyDescent="0.3">
      <c r="A145">
        <f>UCL!F145</f>
        <v>0</v>
      </c>
      <c r="B145">
        <f>UCL!J145</f>
        <v>0</v>
      </c>
      <c r="C145" t="e">
        <f>UCL!D145&amp;'UCL2'!E145</f>
        <v>#VALUE!</v>
      </c>
      <c r="D145" t="e">
        <f>UCL!D145&amp;'UCL2'!F145</f>
        <v>#VALUE!</v>
      </c>
      <c r="E145" t="e">
        <f t="shared" si="14"/>
        <v>#VALUE!</v>
      </c>
      <c r="F145" t="e">
        <f t="shared" si="20"/>
        <v>#VALUE!</v>
      </c>
      <c r="G145" s="1">
        <f>UCL!D145</f>
        <v>0</v>
      </c>
      <c r="H145" t="s">
        <v>1053</v>
      </c>
      <c r="I145" t="str">
        <f>UCL!A145&amp;UCL!B145</f>
        <v/>
      </c>
      <c r="J145" t="str">
        <f t="shared" si="15"/>
        <v>UCL</v>
      </c>
      <c r="K145" t="e">
        <f t="shared" si="16"/>
        <v>#VALUE!</v>
      </c>
      <c r="L145" t="e">
        <f t="shared" si="17"/>
        <v>#VALUE!</v>
      </c>
      <c r="M145" t="e">
        <f t="shared" si="18"/>
        <v>#VALUE!</v>
      </c>
      <c r="N145" t="e">
        <f t="shared" si="19"/>
        <v>#VALUE!</v>
      </c>
    </row>
    <row r="146" spans="1:14" x14ac:dyDescent="0.3">
      <c r="A146">
        <f>UCL!F146</f>
        <v>0</v>
      </c>
      <c r="B146">
        <f>UCL!J146</f>
        <v>0</v>
      </c>
      <c r="C146" t="e">
        <f>UCL!D146&amp;'UCL2'!E146</f>
        <v>#VALUE!</v>
      </c>
      <c r="D146" t="e">
        <f>UCL!D146&amp;'UCL2'!F146</f>
        <v>#VALUE!</v>
      </c>
      <c r="E146" t="e">
        <f t="shared" si="14"/>
        <v>#VALUE!</v>
      </c>
      <c r="F146" t="e">
        <f t="shared" si="20"/>
        <v>#VALUE!</v>
      </c>
      <c r="G146" s="1">
        <f>UCL!D146</f>
        <v>0</v>
      </c>
      <c r="H146" t="s">
        <v>1053</v>
      </c>
      <c r="I146" t="str">
        <f>UCL!A146&amp;UCL!B146</f>
        <v/>
      </c>
      <c r="J146" t="str">
        <f t="shared" si="15"/>
        <v>UCL</v>
      </c>
      <c r="K146" t="e">
        <f t="shared" si="16"/>
        <v>#VALUE!</v>
      </c>
      <c r="L146" t="e">
        <f t="shared" si="17"/>
        <v>#VALUE!</v>
      </c>
      <c r="M146" t="e">
        <f t="shared" si="18"/>
        <v>#VALUE!</v>
      </c>
      <c r="N146" t="e">
        <f t="shared" si="19"/>
        <v>#VALUE!</v>
      </c>
    </row>
    <row r="147" spans="1:14" x14ac:dyDescent="0.3">
      <c r="A147">
        <f>UCL!F147</f>
        <v>0</v>
      </c>
      <c r="B147">
        <f>UCL!J147</f>
        <v>0</v>
      </c>
      <c r="C147" t="e">
        <f>UCL!D147&amp;'UCL2'!E147</f>
        <v>#VALUE!</v>
      </c>
      <c r="D147" t="e">
        <f>UCL!D147&amp;'UCL2'!F147</f>
        <v>#VALUE!</v>
      </c>
      <c r="E147" t="e">
        <f t="shared" si="14"/>
        <v>#VALUE!</v>
      </c>
      <c r="F147" t="e">
        <f t="shared" si="20"/>
        <v>#VALUE!</v>
      </c>
      <c r="G147" s="1">
        <f>UCL!D147</f>
        <v>0</v>
      </c>
      <c r="H147" t="s">
        <v>1053</v>
      </c>
      <c r="I147" t="str">
        <f>UCL!A147&amp;UCL!B147</f>
        <v/>
      </c>
      <c r="J147" t="str">
        <f t="shared" si="15"/>
        <v>UCL</v>
      </c>
      <c r="K147" t="e">
        <f t="shared" si="16"/>
        <v>#VALUE!</v>
      </c>
      <c r="L147" t="e">
        <f t="shared" si="17"/>
        <v>#VALUE!</v>
      </c>
      <c r="M147" t="e">
        <f t="shared" si="18"/>
        <v>#VALUE!</v>
      </c>
      <c r="N147" t="e">
        <f t="shared" si="19"/>
        <v>#VALUE!</v>
      </c>
    </row>
    <row r="148" spans="1:14" x14ac:dyDescent="0.3">
      <c r="A148">
        <f>UCL!F148</f>
        <v>0</v>
      </c>
      <c r="B148">
        <f>UCL!J148</f>
        <v>0</v>
      </c>
      <c r="C148" t="e">
        <f>UCL!D148&amp;'UCL2'!E148</f>
        <v>#VALUE!</v>
      </c>
      <c r="D148" t="e">
        <f>UCL!D148&amp;'UCL2'!F148</f>
        <v>#VALUE!</v>
      </c>
      <c r="E148" t="e">
        <f t="shared" si="14"/>
        <v>#VALUE!</v>
      </c>
      <c r="F148" t="e">
        <f t="shared" si="20"/>
        <v>#VALUE!</v>
      </c>
      <c r="G148" s="1">
        <f>UCL!D148</f>
        <v>0</v>
      </c>
      <c r="H148" t="s">
        <v>1053</v>
      </c>
      <c r="I148" t="str">
        <f>UCL!A148&amp;UCL!B148</f>
        <v/>
      </c>
      <c r="J148" t="str">
        <f t="shared" si="15"/>
        <v>UCL</v>
      </c>
      <c r="K148" t="e">
        <f t="shared" si="16"/>
        <v>#VALUE!</v>
      </c>
      <c r="L148" t="e">
        <f t="shared" si="17"/>
        <v>#VALUE!</v>
      </c>
      <c r="M148" t="e">
        <f t="shared" si="18"/>
        <v>#VALUE!</v>
      </c>
      <c r="N148" t="e">
        <f t="shared" si="19"/>
        <v>#VALUE!</v>
      </c>
    </row>
    <row r="149" spans="1:14" x14ac:dyDescent="0.3">
      <c r="A149">
        <f>UCL!F149</f>
        <v>0</v>
      </c>
      <c r="B149">
        <f>UCL!J149</f>
        <v>0</v>
      </c>
      <c r="C149" t="e">
        <f>UCL!D149&amp;'UCL2'!E149</f>
        <v>#VALUE!</v>
      </c>
      <c r="D149" t="e">
        <f>UCL!D149&amp;'UCL2'!F149</f>
        <v>#VALUE!</v>
      </c>
      <c r="E149" t="e">
        <f t="shared" si="14"/>
        <v>#VALUE!</v>
      </c>
      <c r="F149" t="e">
        <f t="shared" si="20"/>
        <v>#VALUE!</v>
      </c>
      <c r="G149" s="1">
        <f>UCL!D149</f>
        <v>0</v>
      </c>
      <c r="H149" t="s">
        <v>1053</v>
      </c>
      <c r="I149" t="str">
        <f>UCL!A149&amp;UCL!B149</f>
        <v/>
      </c>
      <c r="J149" t="str">
        <f t="shared" si="15"/>
        <v>UCL</v>
      </c>
      <c r="K149" t="e">
        <f t="shared" si="16"/>
        <v>#VALUE!</v>
      </c>
      <c r="L149" t="e">
        <f t="shared" si="17"/>
        <v>#VALUE!</v>
      </c>
      <c r="M149" t="e">
        <f t="shared" si="18"/>
        <v>#VALUE!</v>
      </c>
      <c r="N149" t="e">
        <f t="shared" si="19"/>
        <v>#VALUE!</v>
      </c>
    </row>
    <row r="150" spans="1:14" x14ac:dyDescent="0.3">
      <c r="A150">
        <f>UCL!F150</f>
        <v>0</v>
      </c>
      <c r="B150">
        <f>UCL!J150</f>
        <v>0</v>
      </c>
      <c r="C150" t="e">
        <f>UCL!D150&amp;'UCL2'!E150</f>
        <v>#VALUE!</v>
      </c>
      <c r="D150" t="e">
        <f>UCL!D150&amp;'UCL2'!F150</f>
        <v>#VALUE!</v>
      </c>
      <c r="E150" t="e">
        <f t="shared" si="14"/>
        <v>#VALUE!</v>
      </c>
      <c r="F150" t="e">
        <f t="shared" si="20"/>
        <v>#VALUE!</v>
      </c>
      <c r="G150" s="1">
        <f>UCL!D150</f>
        <v>0</v>
      </c>
      <c r="H150" t="s">
        <v>1053</v>
      </c>
      <c r="I150" t="str">
        <f>UCL!A150&amp;UCL!B150</f>
        <v/>
      </c>
      <c r="J150" t="str">
        <f t="shared" si="15"/>
        <v>UCL</v>
      </c>
      <c r="K150" t="e">
        <f t="shared" si="16"/>
        <v>#VALUE!</v>
      </c>
      <c r="L150" t="e">
        <f t="shared" si="17"/>
        <v>#VALUE!</v>
      </c>
      <c r="M150" t="e">
        <f t="shared" si="18"/>
        <v>#VALUE!</v>
      </c>
      <c r="N150" t="e">
        <f t="shared" si="19"/>
        <v>#VALUE!</v>
      </c>
    </row>
    <row r="151" spans="1:14" x14ac:dyDescent="0.3">
      <c r="A151">
        <f>UCL!F151</f>
        <v>0</v>
      </c>
      <c r="B151">
        <f>UCL!J151</f>
        <v>0</v>
      </c>
      <c r="C151" t="e">
        <f>UCL!D151&amp;'UCL2'!E151</f>
        <v>#VALUE!</v>
      </c>
      <c r="D151" t="e">
        <f>UCL!D151&amp;'UCL2'!F151</f>
        <v>#VALUE!</v>
      </c>
      <c r="E151" t="e">
        <f t="shared" si="14"/>
        <v>#VALUE!</v>
      </c>
      <c r="F151" t="e">
        <f t="shared" si="20"/>
        <v>#VALUE!</v>
      </c>
      <c r="G151" s="1">
        <f>UCL!D151</f>
        <v>0</v>
      </c>
      <c r="H151" t="s">
        <v>1053</v>
      </c>
      <c r="I151" t="str">
        <f>UCL!A151&amp;UCL!B151</f>
        <v/>
      </c>
      <c r="J151" t="str">
        <f t="shared" si="15"/>
        <v>UCL</v>
      </c>
      <c r="K151" t="e">
        <f t="shared" si="16"/>
        <v>#VALUE!</v>
      </c>
      <c r="L151" t="e">
        <f t="shared" si="17"/>
        <v>#VALUE!</v>
      </c>
      <c r="M151" t="e">
        <f t="shared" si="18"/>
        <v>#VALUE!</v>
      </c>
      <c r="N151" t="e">
        <f t="shared" si="19"/>
        <v>#VALUE!</v>
      </c>
    </row>
    <row r="152" spans="1:14" x14ac:dyDescent="0.3">
      <c r="A152">
        <f>UCL!F152</f>
        <v>0</v>
      </c>
      <c r="B152">
        <f>UCL!J152</f>
        <v>0</v>
      </c>
      <c r="C152" t="e">
        <f>UCL!D152&amp;'UCL2'!E152</f>
        <v>#VALUE!</v>
      </c>
      <c r="D152" t="e">
        <f>UCL!D152&amp;'UCL2'!F152</f>
        <v>#VALUE!</v>
      </c>
      <c r="E152" t="e">
        <f t="shared" si="14"/>
        <v>#VALUE!</v>
      </c>
      <c r="F152" t="e">
        <f t="shared" si="20"/>
        <v>#VALUE!</v>
      </c>
      <c r="G152" s="1">
        <f>UCL!D152</f>
        <v>0</v>
      </c>
      <c r="H152" t="s">
        <v>1053</v>
      </c>
      <c r="I152" t="str">
        <f>UCL!A152&amp;UCL!B152</f>
        <v/>
      </c>
      <c r="J152" t="str">
        <f t="shared" si="15"/>
        <v>UCL</v>
      </c>
      <c r="K152" t="e">
        <f t="shared" si="16"/>
        <v>#VALUE!</v>
      </c>
      <c r="L152" t="e">
        <f t="shared" si="17"/>
        <v>#VALUE!</v>
      </c>
      <c r="M152" t="e">
        <f t="shared" si="18"/>
        <v>#VALUE!</v>
      </c>
      <c r="N152" t="e">
        <f t="shared" si="19"/>
        <v>#VALUE!</v>
      </c>
    </row>
    <row r="153" spans="1:14" x14ac:dyDescent="0.3">
      <c r="A153">
        <f>UCL!F153</f>
        <v>0</v>
      </c>
      <c r="B153">
        <f>UCL!J153</f>
        <v>0</v>
      </c>
      <c r="C153" t="e">
        <f>UCL!D153&amp;'UCL2'!E153</f>
        <v>#VALUE!</v>
      </c>
      <c r="D153" t="e">
        <f>UCL!D153&amp;'UCL2'!F153</f>
        <v>#VALUE!</v>
      </c>
      <c r="E153" t="e">
        <f t="shared" si="14"/>
        <v>#VALUE!</v>
      </c>
      <c r="F153" t="e">
        <f t="shared" si="20"/>
        <v>#VALUE!</v>
      </c>
      <c r="G153" s="1">
        <f>UCL!D153</f>
        <v>0</v>
      </c>
      <c r="H153" t="s">
        <v>1053</v>
      </c>
      <c r="I153" t="str">
        <f>UCL!A153&amp;UCL!B153</f>
        <v/>
      </c>
      <c r="J153" t="str">
        <f t="shared" si="15"/>
        <v>UCL</v>
      </c>
      <c r="K153" t="e">
        <f t="shared" si="16"/>
        <v>#VALUE!</v>
      </c>
      <c r="L153" t="e">
        <f t="shared" si="17"/>
        <v>#VALUE!</v>
      </c>
      <c r="M153" t="e">
        <f t="shared" si="18"/>
        <v>#VALUE!</v>
      </c>
      <c r="N153" t="e">
        <f t="shared" si="19"/>
        <v>#VALUE!</v>
      </c>
    </row>
    <row r="154" spans="1:14" x14ac:dyDescent="0.3">
      <c r="A154">
        <f>UCL!F154</f>
        <v>0</v>
      </c>
      <c r="B154">
        <f>UCL!J154</f>
        <v>0</v>
      </c>
      <c r="C154" t="e">
        <f>UCL!D154&amp;'UCL2'!E154</f>
        <v>#VALUE!</v>
      </c>
      <c r="D154" t="e">
        <f>UCL!D154&amp;'UCL2'!F154</f>
        <v>#VALUE!</v>
      </c>
      <c r="E154" t="e">
        <f t="shared" si="14"/>
        <v>#VALUE!</v>
      </c>
      <c r="F154" t="e">
        <f t="shared" si="20"/>
        <v>#VALUE!</v>
      </c>
      <c r="G154" s="1">
        <f>UCL!D154</f>
        <v>0</v>
      </c>
      <c r="H154" t="s">
        <v>1053</v>
      </c>
      <c r="I154" t="str">
        <f>UCL!A154&amp;UCL!B154</f>
        <v/>
      </c>
      <c r="J154" t="str">
        <f t="shared" si="15"/>
        <v>UCL</v>
      </c>
      <c r="K154" t="e">
        <f t="shared" si="16"/>
        <v>#VALUE!</v>
      </c>
      <c r="L154" t="e">
        <f t="shared" si="17"/>
        <v>#VALUE!</v>
      </c>
      <c r="M154" t="e">
        <f t="shared" si="18"/>
        <v>#VALUE!</v>
      </c>
      <c r="N154" t="e">
        <f t="shared" si="19"/>
        <v>#VALUE!</v>
      </c>
    </row>
    <row r="155" spans="1:14" x14ac:dyDescent="0.3">
      <c r="A155">
        <f>UCL!F155</f>
        <v>0</v>
      </c>
      <c r="B155">
        <f>UCL!J155</f>
        <v>0</v>
      </c>
      <c r="C155" t="e">
        <f>UCL!D155&amp;'UCL2'!E155</f>
        <v>#VALUE!</v>
      </c>
      <c r="D155" t="e">
        <f>UCL!D155&amp;'UCL2'!F155</f>
        <v>#VALUE!</v>
      </c>
      <c r="E155" t="e">
        <f t="shared" si="14"/>
        <v>#VALUE!</v>
      </c>
      <c r="F155" t="e">
        <f t="shared" si="20"/>
        <v>#VALUE!</v>
      </c>
      <c r="G155" s="1">
        <f>UCL!D155</f>
        <v>0</v>
      </c>
      <c r="H155" t="s">
        <v>1053</v>
      </c>
      <c r="I155" t="str">
        <f>UCL!A155&amp;UCL!B155</f>
        <v/>
      </c>
      <c r="J155" t="str">
        <f t="shared" si="15"/>
        <v>UCL</v>
      </c>
      <c r="K155" t="e">
        <f t="shared" si="16"/>
        <v>#VALUE!</v>
      </c>
      <c r="L155" t="e">
        <f t="shared" si="17"/>
        <v>#VALUE!</v>
      </c>
      <c r="M155" t="e">
        <f t="shared" si="18"/>
        <v>#VALUE!</v>
      </c>
      <c r="N155" t="e">
        <f t="shared" si="19"/>
        <v>#VALUE!</v>
      </c>
    </row>
    <row r="156" spans="1:14" x14ac:dyDescent="0.3">
      <c r="A156">
        <f>UCL!F156</f>
        <v>0</v>
      </c>
      <c r="B156">
        <f>UCL!J156</f>
        <v>0</v>
      </c>
      <c r="C156" t="e">
        <f>UCL!D156&amp;'UCL2'!E156</f>
        <v>#VALUE!</v>
      </c>
      <c r="D156" t="e">
        <f>UCL!D156&amp;'UCL2'!F156</f>
        <v>#VALUE!</v>
      </c>
      <c r="E156" t="e">
        <f t="shared" si="14"/>
        <v>#VALUE!</v>
      </c>
      <c r="F156" t="e">
        <f t="shared" si="20"/>
        <v>#VALUE!</v>
      </c>
      <c r="G156" s="1">
        <f>UCL!D156</f>
        <v>0</v>
      </c>
      <c r="H156" t="s">
        <v>1053</v>
      </c>
      <c r="I156" t="str">
        <f>UCL!A156&amp;UCL!B156</f>
        <v/>
      </c>
      <c r="J156" t="str">
        <f t="shared" si="15"/>
        <v>UCL</v>
      </c>
      <c r="K156" t="e">
        <f t="shared" si="16"/>
        <v>#VALUE!</v>
      </c>
      <c r="L156" t="e">
        <f t="shared" si="17"/>
        <v>#VALUE!</v>
      </c>
      <c r="M156" t="e">
        <f t="shared" si="18"/>
        <v>#VALUE!</v>
      </c>
      <c r="N156" t="e">
        <f t="shared" si="19"/>
        <v>#VALUE!</v>
      </c>
    </row>
    <row r="157" spans="1:14" x14ac:dyDescent="0.3">
      <c r="A157">
        <f>UCL!F157</f>
        <v>0</v>
      </c>
      <c r="B157">
        <f>UCL!J157</f>
        <v>0</v>
      </c>
      <c r="C157" t="e">
        <f>UCL!D157&amp;'UCL2'!E157</f>
        <v>#VALUE!</v>
      </c>
      <c r="D157" t="e">
        <f>UCL!D157&amp;'UCL2'!F157</f>
        <v>#VALUE!</v>
      </c>
      <c r="E157" t="e">
        <f t="shared" si="14"/>
        <v>#VALUE!</v>
      </c>
      <c r="F157" t="e">
        <f t="shared" si="20"/>
        <v>#VALUE!</v>
      </c>
      <c r="G157" s="1">
        <f>UCL!D157</f>
        <v>0</v>
      </c>
      <c r="H157" t="s">
        <v>1053</v>
      </c>
      <c r="I157" t="str">
        <f>UCL!A157&amp;UCL!B157</f>
        <v/>
      </c>
      <c r="J157" t="str">
        <f t="shared" si="15"/>
        <v>UCL</v>
      </c>
      <c r="K157" t="e">
        <f t="shared" si="16"/>
        <v>#VALUE!</v>
      </c>
      <c r="L157" t="e">
        <f t="shared" si="17"/>
        <v>#VALUE!</v>
      </c>
      <c r="M157" t="e">
        <f t="shared" si="18"/>
        <v>#VALUE!</v>
      </c>
      <c r="N157" t="e">
        <f t="shared" si="19"/>
        <v>#VALUE!</v>
      </c>
    </row>
    <row r="158" spans="1:14" x14ac:dyDescent="0.3">
      <c r="A158">
        <f>UCL!F158</f>
        <v>0</v>
      </c>
      <c r="B158">
        <f>UCL!J158</f>
        <v>0</v>
      </c>
      <c r="C158" t="e">
        <f>UCL!D158&amp;'UCL2'!E158</f>
        <v>#VALUE!</v>
      </c>
      <c r="D158" t="e">
        <f>UCL!D158&amp;'UCL2'!F158</f>
        <v>#VALUE!</v>
      </c>
      <c r="E158" t="e">
        <f t="shared" si="14"/>
        <v>#VALUE!</v>
      </c>
      <c r="F158" t="e">
        <f t="shared" si="20"/>
        <v>#VALUE!</v>
      </c>
      <c r="G158" s="1">
        <f>UCL!D158</f>
        <v>0</v>
      </c>
      <c r="H158" t="s">
        <v>1053</v>
      </c>
      <c r="I158" t="str">
        <f>UCL!A158&amp;UCL!B158</f>
        <v/>
      </c>
      <c r="J158" t="str">
        <f t="shared" si="15"/>
        <v>UCL</v>
      </c>
      <c r="K158" t="e">
        <f t="shared" si="16"/>
        <v>#VALUE!</v>
      </c>
      <c r="L158" t="e">
        <f t="shared" si="17"/>
        <v>#VALUE!</v>
      </c>
      <c r="M158" t="e">
        <f t="shared" si="18"/>
        <v>#VALUE!</v>
      </c>
      <c r="N158" t="e">
        <f t="shared" si="19"/>
        <v>#VALUE!</v>
      </c>
    </row>
    <row r="159" spans="1:14" x14ac:dyDescent="0.3">
      <c r="A159">
        <f>UCL!F159</f>
        <v>0</v>
      </c>
      <c r="B159">
        <f>UCL!J159</f>
        <v>0</v>
      </c>
      <c r="C159" t="e">
        <f>UCL!D159&amp;'UCL2'!E159</f>
        <v>#VALUE!</v>
      </c>
      <c r="D159" t="e">
        <f>UCL!D159&amp;'UCL2'!F159</f>
        <v>#VALUE!</v>
      </c>
      <c r="E159" t="e">
        <f t="shared" si="14"/>
        <v>#VALUE!</v>
      </c>
      <c r="F159" t="e">
        <f t="shared" si="20"/>
        <v>#VALUE!</v>
      </c>
      <c r="G159" s="1">
        <f>UCL!D159</f>
        <v>0</v>
      </c>
      <c r="H159" t="s">
        <v>1053</v>
      </c>
      <c r="I159" t="str">
        <f>UCL!A159&amp;UCL!B159</f>
        <v/>
      </c>
      <c r="J159" t="str">
        <f t="shared" si="15"/>
        <v>UCL</v>
      </c>
      <c r="K159" t="e">
        <f t="shared" si="16"/>
        <v>#VALUE!</v>
      </c>
      <c r="L159" t="e">
        <f t="shared" si="17"/>
        <v>#VALUE!</v>
      </c>
      <c r="M159" t="e">
        <f t="shared" si="18"/>
        <v>#VALUE!</v>
      </c>
      <c r="N159" t="e">
        <f t="shared" si="19"/>
        <v>#VALUE!</v>
      </c>
    </row>
    <row r="160" spans="1:14" x14ac:dyDescent="0.3">
      <c r="A160">
        <f>UCL!F160</f>
        <v>0</v>
      </c>
      <c r="B160">
        <f>UCL!J160</f>
        <v>0</v>
      </c>
      <c r="C160" t="e">
        <f>UCL!D160&amp;'UCL2'!E160</f>
        <v>#VALUE!</v>
      </c>
      <c r="D160" t="e">
        <f>UCL!D160&amp;'UCL2'!F160</f>
        <v>#VALUE!</v>
      </c>
      <c r="E160" t="e">
        <f t="shared" si="14"/>
        <v>#VALUE!</v>
      </c>
      <c r="F160" t="e">
        <f t="shared" si="20"/>
        <v>#VALUE!</v>
      </c>
      <c r="G160" s="1">
        <f>UCL!D160</f>
        <v>0</v>
      </c>
      <c r="H160" t="s">
        <v>1053</v>
      </c>
      <c r="I160" t="str">
        <f>UCL!A160&amp;UCL!B160</f>
        <v/>
      </c>
      <c r="J160" t="str">
        <f t="shared" si="15"/>
        <v>UCL</v>
      </c>
      <c r="K160" t="e">
        <f t="shared" si="16"/>
        <v>#VALUE!</v>
      </c>
      <c r="L160" t="e">
        <f t="shared" si="17"/>
        <v>#VALUE!</v>
      </c>
      <c r="M160" t="e">
        <f t="shared" si="18"/>
        <v>#VALUE!</v>
      </c>
      <c r="N160" t="e">
        <f t="shared" si="19"/>
        <v>#VALUE!</v>
      </c>
    </row>
    <row r="161" spans="1:14" x14ac:dyDescent="0.3">
      <c r="A161">
        <f>UCL!F161</f>
        <v>0</v>
      </c>
      <c r="B161">
        <f>UCL!J161</f>
        <v>0</v>
      </c>
      <c r="C161" t="e">
        <f>UCL!D161&amp;'UCL2'!E161</f>
        <v>#VALUE!</v>
      </c>
      <c r="D161" t="e">
        <f>UCL!D161&amp;'UCL2'!F161</f>
        <v>#VALUE!</v>
      </c>
      <c r="E161" t="e">
        <f t="shared" si="14"/>
        <v>#VALUE!</v>
      </c>
      <c r="F161" t="e">
        <f t="shared" si="20"/>
        <v>#VALUE!</v>
      </c>
      <c r="G161" s="1">
        <f>UCL!D161</f>
        <v>0</v>
      </c>
      <c r="H161" t="s">
        <v>1053</v>
      </c>
      <c r="I161" t="str">
        <f>UCL!A161&amp;UCL!B161</f>
        <v/>
      </c>
      <c r="J161" t="str">
        <f t="shared" si="15"/>
        <v>UCL</v>
      </c>
      <c r="K161" t="e">
        <f t="shared" si="16"/>
        <v>#VALUE!</v>
      </c>
      <c r="L161" t="e">
        <f t="shared" si="17"/>
        <v>#VALUE!</v>
      </c>
      <c r="M161" t="e">
        <f t="shared" si="18"/>
        <v>#VALUE!</v>
      </c>
      <c r="N161" t="e">
        <f t="shared" si="19"/>
        <v>#VALUE!</v>
      </c>
    </row>
    <row r="162" spans="1:14" x14ac:dyDescent="0.3">
      <c r="A162">
        <f>UCL!F162</f>
        <v>0</v>
      </c>
      <c r="B162">
        <f>UCL!J162</f>
        <v>0</v>
      </c>
      <c r="C162" t="e">
        <f>UCL!D162&amp;'UCL2'!E162</f>
        <v>#VALUE!</v>
      </c>
      <c r="D162" t="e">
        <f>UCL!D162&amp;'UCL2'!F162</f>
        <v>#VALUE!</v>
      </c>
      <c r="E162" t="e">
        <f t="shared" si="14"/>
        <v>#VALUE!</v>
      </c>
      <c r="F162" t="e">
        <f t="shared" si="20"/>
        <v>#VALUE!</v>
      </c>
      <c r="G162" s="1">
        <f>UCL!D162</f>
        <v>0</v>
      </c>
      <c r="H162" t="s">
        <v>1053</v>
      </c>
      <c r="I162" t="str">
        <f>UCL!A162&amp;UCL!B162</f>
        <v/>
      </c>
      <c r="J162" t="str">
        <f t="shared" si="15"/>
        <v>UCL</v>
      </c>
      <c r="K162" t="e">
        <f t="shared" si="16"/>
        <v>#VALUE!</v>
      </c>
      <c r="L162" t="e">
        <f t="shared" si="17"/>
        <v>#VALUE!</v>
      </c>
      <c r="M162" t="e">
        <f t="shared" si="18"/>
        <v>#VALUE!</v>
      </c>
      <c r="N162" t="e">
        <f t="shared" si="19"/>
        <v>#VALUE!</v>
      </c>
    </row>
    <row r="163" spans="1:14" x14ac:dyDescent="0.3">
      <c r="A163">
        <f>UCL!F163</f>
        <v>0</v>
      </c>
      <c r="B163">
        <f>UCL!J163</f>
        <v>0</v>
      </c>
      <c r="C163" t="e">
        <f>UCL!D163&amp;'UCL2'!E163</f>
        <v>#VALUE!</v>
      </c>
      <c r="D163" t="e">
        <f>UCL!D163&amp;'UCL2'!F163</f>
        <v>#VALUE!</v>
      </c>
      <c r="E163" t="e">
        <f t="shared" si="14"/>
        <v>#VALUE!</v>
      </c>
      <c r="F163" t="e">
        <f t="shared" si="20"/>
        <v>#VALUE!</v>
      </c>
      <c r="G163" s="1">
        <f>UCL!D163</f>
        <v>0</v>
      </c>
      <c r="H163" t="s">
        <v>1053</v>
      </c>
      <c r="I163" t="str">
        <f>UCL!A163&amp;UCL!B163</f>
        <v/>
      </c>
      <c r="J163" t="str">
        <f t="shared" si="15"/>
        <v>UCL</v>
      </c>
      <c r="K163" t="e">
        <f t="shared" si="16"/>
        <v>#VALUE!</v>
      </c>
      <c r="L163" t="e">
        <f t="shared" si="17"/>
        <v>#VALUE!</v>
      </c>
      <c r="M163" t="e">
        <f t="shared" si="18"/>
        <v>#VALUE!</v>
      </c>
      <c r="N163" t="e">
        <f t="shared" si="19"/>
        <v>#VALUE!</v>
      </c>
    </row>
    <row r="164" spans="1:14" x14ac:dyDescent="0.3">
      <c r="A164">
        <f>UCL!F164</f>
        <v>0</v>
      </c>
      <c r="B164">
        <f>UCL!J164</f>
        <v>0</v>
      </c>
      <c r="C164" t="e">
        <f>UCL!D164&amp;'UCL2'!E164</f>
        <v>#VALUE!</v>
      </c>
      <c r="D164" t="e">
        <f>UCL!D164&amp;'UCL2'!F164</f>
        <v>#VALUE!</v>
      </c>
      <c r="E164" t="e">
        <f t="shared" si="14"/>
        <v>#VALUE!</v>
      </c>
      <c r="F164" t="e">
        <f t="shared" si="20"/>
        <v>#VALUE!</v>
      </c>
      <c r="G164" s="1">
        <f>UCL!D164</f>
        <v>0</v>
      </c>
      <c r="H164" t="s">
        <v>1053</v>
      </c>
      <c r="I164" t="str">
        <f>UCL!A164&amp;UCL!B164</f>
        <v/>
      </c>
      <c r="J164" t="str">
        <f t="shared" si="15"/>
        <v>UCL</v>
      </c>
      <c r="K164" t="e">
        <f t="shared" si="16"/>
        <v>#VALUE!</v>
      </c>
      <c r="L164" t="e">
        <f t="shared" si="17"/>
        <v>#VALUE!</v>
      </c>
      <c r="M164" t="e">
        <f t="shared" si="18"/>
        <v>#VALUE!</v>
      </c>
      <c r="N164" t="e">
        <f t="shared" si="19"/>
        <v>#VALUE!</v>
      </c>
    </row>
    <row r="165" spans="1:14" x14ac:dyDescent="0.3">
      <c r="A165">
        <f>UCL!F165</f>
        <v>0</v>
      </c>
      <c r="B165">
        <f>UCL!J165</f>
        <v>0</v>
      </c>
      <c r="C165" t="e">
        <f>UCL!D165&amp;'UCL2'!E165</f>
        <v>#VALUE!</v>
      </c>
      <c r="D165" t="e">
        <f>UCL!D165&amp;'UCL2'!F165</f>
        <v>#VALUE!</v>
      </c>
      <c r="E165" t="e">
        <f t="shared" si="14"/>
        <v>#VALUE!</v>
      </c>
      <c r="F165" t="e">
        <f t="shared" si="20"/>
        <v>#VALUE!</v>
      </c>
      <c r="G165" s="1">
        <f>UCL!D165</f>
        <v>0</v>
      </c>
      <c r="H165" t="s">
        <v>1053</v>
      </c>
      <c r="I165" t="str">
        <f>UCL!A165&amp;UCL!B165</f>
        <v/>
      </c>
      <c r="J165" t="str">
        <f t="shared" si="15"/>
        <v>UCL</v>
      </c>
      <c r="K165" t="e">
        <f t="shared" si="16"/>
        <v>#VALUE!</v>
      </c>
      <c r="L165" t="e">
        <f t="shared" si="17"/>
        <v>#VALUE!</v>
      </c>
      <c r="M165" t="e">
        <f t="shared" si="18"/>
        <v>#VALUE!</v>
      </c>
      <c r="N165" t="e">
        <f t="shared" si="19"/>
        <v>#VALUE!</v>
      </c>
    </row>
    <row r="166" spans="1:14" x14ac:dyDescent="0.3">
      <c r="A166">
        <f>UCL!F166</f>
        <v>0</v>
      </c>
      <c r="B166">
        <f>UCL!J166</f>
        <v>0</v>
      </c>
      <c r="C166" t="e">
        <f>UCL!D166&amp;'UCL2'!E166</f>
        <v>#VALUE!</v>
      </c>
      <c r="D166" t="e">
        <f>UCL!D166&amp;'UCL2'!F166</f>
        <v>#VALUE!</v>
      </c>
      <c r="E166" t="e">
        <f t="shared" si="14"/>
        <v>#VALUE!</v>
      </c>
      <c r="F166" t="e">
        <f t="shared" si="20"/>
        <v>#VALUE!</v>
      </c>
      <c r="G166" s="1">
        <f>UCL!D166</f>
        <v>0</v>
      </c>
      <c r="H166" t="s">
        <v>1053</v>
      </c>
      <c r="I166" t="str">
        <f>UCL!A166&amp;UCL!B166</f>
        <v/>
      </c>
      <c r="J166" t="str">
        <f t="shared" si="15"/>
        <v>UCL</v>
      </c>
      <c r="K166" t="e">
        <f t="shared" si="16"/>
        <v>#VALUE!</v>
      </c>
      <c r="L166" t="e">
        <f t="shared" si="17"/>
        <v>#VALUE!</v>
      </c>
      <c r="M166" t="e">
        <f t="shared" si="18"/>
        <v>#VALUE!</v>
      </c>
      <c r="N166" t="e">
        <f t="shared" si="19"/>
        <v>#VALUE!</v>
      </c>
    </row>
    <row r="167" spans="1:14" x14ac:dyDescent="0.3">
      <c r="A167">
        <f>UCL!F167</f>
        <v>0</v>
      </c>
      <c r="B167">
        <f>UCL!J167</f>
        <v>0</v>
      </c>
      <c r="C167" t="e">
        <f>UCL!D167&amp;'UCL2'!E167</f>
        <v>#VALUE!</v>
      </c>
      <c r="D167" t="e">
        <f>UCL!D167&amp;'UCL2'!F167</f>
        <v>#VALUE!</v>
      </c>
      <c r="E167" t="e">
        <f t="shared" si="14"/>
        <v>#VALUE!</v>
      </c>
      <c r="F167" t="e">
        <f t="shared" si="20"/>
        <v>#VALUE!</v>
      </c>
      <c r="G167" s="1">
        <f>UCL!D167</f>
        <v>0</v>
      </c>
      <c r="H167" t="s">
        <v>1053</v>
      </c>
      <c r="I167" t="str">
        <f>UCL!A167&amp;UCL!B167</f>
        <v/>
      </c>
      <c r="J167" t="str">
        <f t="shared" si="15"/>
        <v>UCL</v>
      </c>
      <c r="K167" t="e">
        <f t="shared" si="16"/>
        <v>#VALUE!</v>
      </c>
      <c r="L167" t="e">
        <f t="shared" si="17"/>
        <v>#VALUE!</v>
      </c>
      <c r="M167" t="e">
        <f t="shared" si="18"/>
        <v>#VALUE!</v>
      </c>
      <c r="N167" t="e">
        <f t="shared" si="19"/>
        <v>#VALUE!</v>
      </c>
    </row>
    <row r="168" spans="1:14" x14ac:dyDescent="0.3">
      <c r="A168">
        <f>UCL!F168</f>
        <v>0</v>
      </c>
      <c r="B168">
        <f>UCL!J168</f>
        <v>0</v>
      </c>
      <c r="C168" t="e">
        <f>UCL!D168&amp;'UCL2'!E168</f>
        <v>#VALUE!</v>
      </c>
      <c r="D168" t="e">
        <f>UCL!D168&amp;'UCL2'!F168</f>
        <v>#VALUE!</v>
      </c>
      <c r="E168" t="e">
        <f t="shared" si="14"/>
        <v>#VALUE!</v>
      </c>
      <c r="F168" t="e">
        <f t="shared" si="20"/>
        <v>#VALUE!</v>
      </c>
      <c r="G168" s="1">
        <f>UCL!D168</f>
        <v>0</v>
      </c>
      <c r="H168" t="s">
        <v>1053</v>
      </c>
      <c r="I168" t="str">
        <f>UCL!A168&amp;UCL!B168</f>
        <v/>
      </c>
      <c r="J168" t="str">
        <f t="shared" si="15"/>
        <v>UCL</v>
      </c>
      <c r="K168" t="e">
        <f t="shared" si="16"/>
        <v>#VALUE!</v>
      </c>
      <c r="L168" t="e">
        <f t="shared" si="17"/>
        <v>#VALUE!</v>
      </c>
      <c r="M168" t="e">
        <f t="shared" si="18"/>
        <v>#VALUE!</v>
      </c>
      <c r="N168" t="e">
        <f t="shared" si="19"/>
        <v>#VALUE!</v>
      </c>
    </row>
    <row r="169" spans="1:14" x14ac:dyDescent="0.3">
      <c r="A169">
        <f>UCL!F169</f>
        <v>0</v>
      </c>
      <c r="B169">
        <f>UCL!J169</f>
        <v>0</v>
      </c>
      <c r="C169" t="e">
        <f>UCL!D169&amp;'UCL2'!E169</f>
        <v>#VALUE!</v>
      </c>
      <c r="D169" t="e">
        <f>UCL!D169&amp;'UCL2'!F169</f>
        <v>#VALUE!</v>
      </c>
      <c r="E169" t="e">
        <f t="shared" si="14"/>
        <v>#VALUE!</v>
      </c>
      <c r="F169" t="e">
        <f t="shared" si="20"/>
        <v>#VALUE!</v>
      </c>
      <c r="G169" s="1">
        <f>UCL!D169</f>
        <v>0</v>
      </c>
      <c r="H169" t="s">
        <v>1053</v>
      </c>
      <c r="I169" t="str">
        <f>UCL!A169&amp;UCL!B169</f>
        <v/>
      </c>
      <c r="J169" t="str">
        <f t="shared" si="15"/>
        <v>UCL</v>
      </c>
      <c r="K169" t="e">
        <f t="shared" si="16"/>
        <v>#VALUE!</v>
      </c>
      <c r="L169" t="e">
        <f t="shared" si="17"/>
        <v>#VALUE!</v>
      </c>
      <c r="M169" t="e">
        <f t="shared" si="18"/>
        <v>#VALUE!</v>
      </c>
      <c r="N169" t="e">
        <f t="shared" si="19"/>
        <v>#VALUE!</v>
      </c>
    </row>
    <row r="170" spans="1:14" x14ac:dyDescent="0.3">
      <c r="A170">
        <f>UCL!F170</f>
        <v>0</v>
      </c>
      <c r="B170">
        <f>UCL!J170</f>
        <v>0</v>
      </c>
      <c r="C170" t="e">
        <f>UCL!D170&amp;'UCL2'!E170</f>
        <v>#VALUE!</v>
      </c>
      <c r="D170" t="e">
        <f>UCL!D170&amp;'UCL2'!F170</f>
        <v>#VALUE!</v>
      </c>
      <c r="E170" t="e">
        <f t="shared" si="14"/>
        <v>#VALUE!</v>
      </c>
      <c r="F170" t="e">
        <f t="shared" si="20"/>
        <v>#VALUE!</v>
      </c>
      <c r="G170" s="1">
        <f>UCL!D170</f>
        <v>45027</v>
      </c>
      <c r="H170" t="s">
        <v>1053</v>
      </c>
      <c r="I170" t="str">
        <f>UCL!A170&amp;UCL!B170</f>
        <v>qf</v>
      </c>
      <c r="J170" t="str">
        <f t="shared" si="15"/>
        <v>UCLqf</v>
      </c>
      <c r="K170" t="e">
        <f t="shared" si="16"/>
        <v>#VALUE!</v>
      </c>
      <c r="L170" t="e">
        <f t="shared" si="17"/>
        <v>#VALUE!</v>
      </c>
      <c r="M170" t="e">
        <f t="shared" si="18"/>
        <v>#VALUE!</v>
      </c>
      <c r="N170" t="e">
        <f t="shared" si="19"/>
        <v>#VALUE!</v>
      </c>
    </row>
    <row r="171" spans="1:14" x14ac:dyDescent="0.3">
      <c r="A171">
        <f>UCL!F171</f>
        <v>0</v>
      </c>
      <c r="B171">
        <f>UCL!J171</f>
        <v>0</v>
      </c>
      <c r="C171" t="e">
        <f>UCL!D171&amp;'UCL2'!E171</f>
        <v>#VALUE!</v>
      </c>
      <c r="D171" t="e">
        <f>UCL!D171&amp;'UCL2'!F171</f>
        <v>#VALUE!</v>
      </c>
      <c r="E171" t="e">
        <f t="shared" si="14"/>
        <v>#VALUE!</v>
      </c>
      <c r="F171" t="e">
        <f t="shared" si="20"/>
        <v>#VALUE!</v>
      </c>
      <c r="G171" s="1">
        <f>UCL!D171</f>
        <v>45034</v>
      </c>
      <c r="H171" t="s">
        <v>1053</v>
      </c>
      <c r="I171" t="str">
        <f>UCL!A171&amp;UCL!B171</f>
        <v>qf</v>
      </c>
      <c r="J171" t="str">
        <f t="shared" si="15"/>
        <v>UCLqf</v>
      </c>
      <c r="K171" t="e">
        <f t="shared" si="16"/>
        <v>#VALUE!</v>
      </c>
      <c r="L171" t="e">
        <f t="shared" si="17"/>
        <v>#VALUE!</v>
      </c>
      <c r="M171" t="e">
        <f t="shared" si="18"/>
        <v>#VALUE!</v>
      </c>
      <c r="N171" t="e">
        <f t="shared" si="19"/>
        <v>#VALUE!</v>
      </c>
    </row>
    <row r="172" spans="1:14" x14ac:dyDescent="0.3">
      <c r="A172">
        <f>UCL!F172</f>
        <v>0</v>
      </c>
      <c r="B172">
        <f>UCL!J172</f>
        <v>0</v>
      </c>
      <c r="C172" t="e">
        <f>UCL!D172&amp;'UCL2'!E172</f>
        <v>#VALUE!</v>
      </c>
      <c r="D172" t="e">
        <f>UCL!D172&amp;'UCL2'!F172</f>
        <v>#VALUE!</v>
      </c>
      <c r="E172" t="e">
        <f t="shared" si="14"/>
        <v>#VALUE!</v>
      </c>
      <c r="F172" t="e">
        <f t="shared" si="20"/>
        <v>#VALUE!</v>
      </c>
      <c r="G172" s="1">
        <f>UCL!D172</f>
        <v>45055</v>
      </c>
      <c r="H172" t="s">
        <v>1053</v>
      </c>
      <c r="I172" t="str">
        <f>UCL!A172&amp;UCL!B172</f>
        <v>sf</v>
      </c>
      <c r="J172" t="str">
        <f t="shared" si="15"/>
        <v>UCLsf</v>
      </c>
      <c r="K172" t="e">
        <f t="shared" si="16"/>
        <v>#VALUE!</v>
      </c>
      <c r="L172" t="e">
        <f t="shared" si="17"/>
        <v>#VALUE!</v>
      </c>
      <c r="M172" t="e">
        <f t="shared" si="18"/>
        <v>#VALUE!</v>
      </c>
      <c r="N172" t="e">
        <f t="shared" si="19"/>
        <v>#VALUE!</v>
      </c>
    </row>
    <row r="173" spans="1:14" x14ac:dyDescent="0.3">
      <c r="A173">
        <f>UCL!F173</f>
        <v>0</v>
      </c>
      <c r="B173">
        <f>UCL!J173</f>
        <v>0</v>
      </c>
      <c r="C173" t="e">
        <f>UCL!D173&amp;'UCL2'!E173</f>
        <v>#VALUE!</v>
      </c>
      <c r="D173" t="e">
        <f>UCL!D173&amp;'UCL2'!F173</f>
        <v>#VALUE!</v>
      </c>
      <c r="E173" t="e">
        <f t="shared" si="14"/>
        <v>#VALUE!</v>
      </c>
      <c r="F173" t="e">
        <f t="shared" si="20"/>
        <v>#VALUE!</v>
      </c>
      <c r="G173" s="1">
        <f>UCL!D173</f>
        <v>45062</v>
      </c>
      <c r="H173" t="s">
        <v>1053</v>
      </c>
      <c r="I173" t="str">
        <f>UCL!A173&amp;UCL!B173</f>
        <v>sf</v>
      </c>
      <c r="J173" t="str">
        <f t="shared" si="15"/>
        <v>UCLsf</v>
      </c>
      <c r="K173" t="e">
        <f t="shared" si="16"/>
        <v>#VALUE!</v>
      </c>
      <c r="L173" t="e">
        <f t="shared" si="17"/>
        <v>#VALUE!</v>
      </c>
      <c r="M173" t="e">
        <f t="shared" si="18"/>
        <v>#VALUE!</v>
      </c>
      <c r="N173" t="e">
        <f t="shared" si="19"/>
        <v>#VALUE!</v>
      </c>
    </row>
    <row r="174" spans="1:14" x14ac:dyDescent="0.3">
      <c r="A174">
        <f>UCL!F174</f>
        <v>0</v>
      </c>
      <c r="B174">
        <f>UCL!J174</f>
        <v>0</v>
      </c>
      <c r="C174" t="e">
        <f>UCL!D174&amp;'UCL2'!E174</f>
        <v>#VALUE!</v>
      </c>
      <c r="D174" t="e">
        <f>UCL!D174&amp;'UCL2'!F174</f>
        <v>#VALUE!</v>
      </c>
      <c r="E174" t="e">
        <f t="shared" si="14"/>
        <v>#VALUE!</v>
      </c>
      <c r="F174" t="e">
        <f t="shared" si="20"/>
        <v>#VALUE!</v>
      </c>
      <c r="G174" s="1">
        <f>UCL!D174</f>
        <v>45087</v>
      </c>
      <c r="H174" t="s">
        <v>1053</v>
      </c>
      <c r="I174" t="str">
        <f>UCL!A174&amp;UCL!B174</f>
        <v>f</v>
      </c>
      <c r="J174" t="str">
        <f t="shared" si="15"/>
        <v>UCLf</v>
      </c>
      <c r="K174" t="e">
        <f t="shared" si="16"/>
        <v>#VALUE!</v>
      </c>
      <c r="L174" t="e">
        <f t="shared" si="17"/>
        <v>#VALUE!</v>
      </c>
      <c r="M174" t="e">
        <f t="shared" si="18"/>
        <v>#VALUE!</v>
      </c>
      <c r="N174" t="e">
        <f t="shared" si="19"/>
        <v>#VALUE!</v>
      </c>
    </row>
    <row r="175" spans="1:14" x14ac:dyDescent="0.3">
      <c r="A175">
        <f>UCL!F175</f>
        <v>0</v>
      </c>
      <c r="B175">
        <f>UCL!J175</f>
        <v>0</v>
      </c>
      <c r="C175" t="e">
        <f>UCL!D175&amp;'UCL2'!E175</f>
        <v>#VALUE!</v>
      </c>
      <c r="D175" t="e">
        <f>UCL!D175&amp;'UCL2'!F175</f>
        <v>#VALUE!</v>
      </c>
      <c r="E175" t="e">
        <f t="shared" si="14"/>
        <v>#VALUE!</v>
      </c>
      <c r="F175" t="e">
        <f t="shared" si="20"/>
        <v>#VALUE!</v>
      </c>
      <c r="G175" s="1">
        <f>UCL!D175</f>
        <v>0</v>
      </c>
      <c r="H175" t="s">
        <v>1053</v>
      </c>
      <c r="I175" t="str">
        <f>UCL!A175&amp;UCL!B175</f>
        <v/>
      </c>
      <c r="J175" t="str">
        <f t="shared" si="15"/>
        <v>UCL</v>
      </c>
      <c r="K175" t="e">
        <f t="shared" si="16"/>
        <v>#VALUE!</v>
      </c>
      <c r="L175" t="e">
        <f t="shared" si="17"/>
        <v>#VALUE!</v>
      </c>
      <c r="M175" t="e">
        <f t="shared" si="18"/>
        <v>#VALUE!</v>
      </c>
      <c r="N175" t="e">
        <f t="shared" si="19"/>
        <v>#VALUE!</v>
      </c>
    </row>
    <row r="176" spans="1:14" x14ac:dyDescent="0.3">
      <c r="A176">
        <f>UCL!F176</f>
        <v>0</v>
      </c>
      <c r="B176">
        <f>UCL!J176</f>
        <v>0</v>
      </c>
      <c r="C176" t="e">
        <f>UCL!D176&amp;'UCL2'!E176</f>
        <v>#VALUE!</v>
      </c>
      <c r="D176" t="e">
        <f>UCL!D176&amp;'UCL2'!F176</f>
        <v>#VALUE!</v>
      </c>
      <c r="E176" t="e">
        <f t="shared" si="14"/>
        <v>#VALUE!</v>
      </c>
      <c r="F176" t="e">
        <f t="shared" si="20"/>
        <v>#VALUE!</v>
      </c>
      <c r="G176" s="1">
        <f>UCL!D176</f>
        <v>0</v>
      </c>
      <c r="H176" t="s">
        <v>1053</v>
      </c>
      <c r="I176" t="str">
        <f>UCL!A176&amp;UCL!B176</f>
        <v/>
      </c>
      <c r="J176" t="str">
        <f t="shared" si="15"/>
        <v>UCL</v>
      </c>
      <c r="K176" t="e">
        <f t="shared" si="16"/>
        <v>#VALUE!</v>
      </c>
      <c r="L176" t="e">
        <f t="shared" si="17"/>
        <v>#VALUE!</v>
      </c>
      <c r="M176" t="e">
        <f t="shared" si="18"/>
        <v>#VALUE!</v>
      </c>
      <c r="N176" t="e">
        <f t="shared" si="19"/>
        <v>#VALUE!</v>
      </c>
    </row>
    <row r="177" spans="1:14" x14ac:dyDescent="0.3">
      <c r="A177">
        <f>UCL!F177</f>
        <v>0</v>
      </c>
      <c r="B177">
        <f>UCL!J177</f>
        <v>0</v>
      </c>
      <c r="C177" t="e">
        <f>UCL!D177&amp;'UCL2'!E177</f>
        <v>#VALUE!</v>
      </c>
      <c r="D177" t="e">
        <f>UCL!D177&amp;'UCL2'!F177</f>
        <v>#VALUE!</v>
      </c>
      <c r="E177" t="e">
        <f t="shared" si="14"/>
        <v>#VALUE!</v>
      </c>
      <c r="F177" t="e">
        <f t="shared" si="20"/>
        <v>#VALUE!</v>
      </c>
      <c r="G177" s="1">
        <f>UCL!D177</f>
        <v>0</v>
      </c>
      <c r="H177" t="s">
        <v>1053</v>
      </c>
      <c r="I177" t="str">
        <f>UCL!A177&amp;UCL!B177</f>
        <v/>
      </c>
      <c r="J177" t="str">
        <f t="shared" si="15"/>
        <v>UCL</v>
      </c>
      <c r="K177" t="e">
        <f t="shared" si="16"/>
        <v>#VALUE!</v>
      </c>
      <c r="L177" t="e">
        <f t="shared" si="17"/>
        <v>#VALUE!</v>
      </c>
      <c r="M177" t="e">
        <f t="shared" si="18"/>
        <v>#VALUE!</v>
      </c>
      <c r="N177" t="e">
        <f t="shared" si="19"/>
        <v>#VALUE!</v>
      </c>
    </row>
    <row r="178" spans="1:14" x14ac:dyDescent="0.3">
      <c r="A178">
        <f>UCL!F178</f>
        <v>0</v>
      </c>
      <c r="B178">
        <f>UCL!J178</f>
        <v>0</v>
      </c>
      <c r="C178" t="e">
        <f>UCL!D178&amp;'UCL2'!E178</f>
        <v>#VALUE!</v>
      </c>
      <c r="D178" t="e">
        <f>UCL!D178&amp;'UCL2'!F178</f>
        <v>#VALUE!</v>
      </c>
      <c r="E178" t="e">
        <f t="shared" si="14"/>
        <v>#VALUE!</v>
      </c>
      <c r="F178" t="e">
        <f t="shared" si="20"/>
        <v>#VALUE!</v>
      </c>
      <c r="G178" s="1">
        <f>UCL!D178</f>
        <v>0</v>
      </c>
      <c r="H178" t="s">
        <v>1053</v>
      </c>
      <c r="I178" t="str">
        <f>UCL!A178&amp;UCL!B178</f>
        <v/>
      </c>
      <c r="J178" t="str">
        <f t="shared" si="15"/>
        <v>UCL</v>
      </c>
      <c r="K178" t="e">
        <f t="shared" si="16"/>
        <v>#VALUE!</v>
      </c>
      <c r="L178" t="e">
        <f t="shared" si="17"/>
        <v>#VALUE!</v>
      </c>
      <c r="M178" t="e">
        <f t="shared" si="18"/>
        <v>#VALUE!</v>
      </c>
      <c r="N178" t="e">
        <f t="shared" si="19"/>
        <v>#VALUE!</v>
      </c>
    </row>
    <row r="179" spans="1:14" x14ac:dyDescent="0.3">
      <c r="A179">
        <f>UCL!F179</f>
        <v>0</v>
      </c>
      <c r="B179">
        <f>UCL!J179</f>
        <v>0</v>
      </c>
      <c r="C179" t="e">
        <f>UCL!D179&amp;'UCL2'!E179</f>
        <v>#VALUE!</v>
      </c>
      <c r="D179" t="e">
        <f>UCL!D179&amp;'UCL2'!F179</f>
        <v>#VALUE!</v>
      </c>
      <c r="E179" t="e">
        <f t="shared" si="14"/>
        <v>#VALUE!</v>
      </c>
      <c r="F179" t="e">
        <f t="shared" si="20"/>
        <v>#VALUE!</v>
      </c>
      <c r="G179" s="1">
        <f>UCL!D179</f>
        <v>0</v>
      </c>
      <c r="H179" t="s">
        <v>1053</v>
      </c>
      <c r="I179" t="str">
        <f>UCL!A179&amp;UCL!B179</f>
        <v/>
      </c>
      <c r="J179" t="str">
        <f t="shared" si="15"/>
        <v>UCL</v>
      </c>
      <c r="K179" t="e">
        <f t="shared" si="16"/>
        <v>#VALUE!</v>
      </c>
      <c r="L179" t="e">
        <f t="shared" si="17"/>
        <v>#VALUE!</v>
      </c>
      <c r="M179" t="e">
        <f t="shared" si="18"/>
        <v>#VALUE!</v>
      </c>
      <c r="N179" t="e">
        <f t="shared" si="19"/>
        <v>#VALUE!</v>
      </c>
    </row>
    <row r="180" spans="1:14" x14ac:dyDescent="0.3">
      <c r="A180">
        <f>UCL!F180</f>
        <v>0</v>
      </c>
      <c r="B180">
        <f>UCL!J180</f>
        <v>0</v>
      </c>
      <c r="C180" t="e">
        <f>UCL!D180&amp;'UCL2'!E180</f>
        <v>#VALUE!</v>
      </c>
      <c r="D180" t="e">
        <f>UCL!D180&amp;'UCL2'!F180</f>
        <v>#VALUE!</v>
      </c>
      <c r="E180" t="e">
        <f t="shared" si="14"/>
        <v>#VALUE!</v>
      </c>
      <c r="F180" t="e">
        <f t="shared" si="20"/>
        <v>#VALUE!</v>
      </c>
      <c r="G180" s="1">
        <f>UCL!D180</f>
        <v>0</v>
      </c>
      <c r="H180" t="s">
        <v>1053</v>
      </c>
      <c r="I180" t="str">
        <f>UCL!A180&amp;UCL!B180</f>
        <v/>
      </c>
      <c r="J180" t="str">
        <f t="shared" si="15"/>
        <v>UCL</v>
      </c>
      <c r="K180" t="e">
        <f t="shared" si="16"/>
        <v>#VALUE!</v>
      </c>
      <c r="L180" t="e">
        <f t="shared" si="17"/>
        <v>#VALUE!</v>
      </c>
      <c r="M180" t="e">
        <f t="shared" si="18"/>
        <v>#VALUE!</v>
      </c>
      <c r="N180" t="e">
        <f t="shared" si="19"/>
        <v>#VALUE!</v>
      </c>
    </row>
    <row r="181" spans="1:14" x14ac:dyDescent="0.3">
      <c r="A181">
        <f>UCL!F181</f>
        <v>0</v>
      </c>
      <c r="B181">
        <f>UCL!J181</f>
        <v>0</v>
      </c>
      <c r="C181" t="e">
        <f>UCL!D181&amp;'UCL2'!E181</f>
        <v>#VALUE!</v>
      </c>
      <c r="D181" t="e">
        <f>UCL!D181&amp;'UCL2'!F181</f>
        <v>#VALUE!</v>
      </c>
      <c r="E181" t="e">
        <f t="shared" si="14"/>
        <v>#VALUE!</v>
      </c>
      <c r="F181" t="e">
        <f t="shared" si="20"/>
        <v>#VALUE!</v>
      </c>
      <c r="G181" s="1">
        <f>UCL!D181</f>
        <v>0</v>
      </c>
      <c r="H181" t="s">
        <v>1053</v>
      </c>
      <c r="I181" t="str">
        <f>UCL!A181&amp;UCL!B181</f>
        <v/>
      </c>
      <c r="J181" t="str">
        <f t="shared" si="15"/>
        <v>UCL</v>
      </c>
      <c r="K181" t="e">
        <f t="shared" si="16"/>
        <v>#VALUE!</v>
      </c>
      <c r="L181" t="e">
        <f t="shared" si="17"/>
        <v>#VALUE!</v>
      </c>
      <c r="M181" t="e">
        <f t="shared" si="18"/>
        <v>#VALUE!</v>
      </c>
      <c r="N181" t="e">
        <f t="shared" si="19"/>
        <v>#VALUE!</v>
      </c>
    </row>
    <row r="182" spans="1:14" x14ac:dyDescent="0.3">
      <c r="A182">
        <f>UCL!F182</f>
        <v>0</v>
      </c>
      <c r="B182">
        <f>UCL!J182</f>
        <v>0</v>
      </c>
      <c r="C182" t="e">
        <f>UCL!D182&amp;'UCL2'!E182</f>
        <v>#VALUE!</v>
      </c>
      <c r="D182" t="e">
        <f>UCL!D182&amp;'UCL2'!F182</f>
        <v>#VALUE!</v>
      </c>
      <c r="E182" t="e">
        <f t="shared" si="14"/>
        <v>#VALUE!</v>
      </c>
      <c r="F182" t="e">
        <f t="shared" si="20"/>
        <v>#VALUE!</v>
      </c>
      <c r="G182" s="1">
        <f>UCL!D182</f>
        <v>0</v>
      </c>
      <c r="H182" t="s">
        <v>1053</v>
      </c>
      <c r="I182" t="str">
        <f>UCL!A182&amp;UCL!B182</f>
        <v/>
      </c>
      <c r="J182" t="str">
        <f t="shared" si="15"/>
        <v>UCL</v>
      </c>
      <c r="K182" t="e">
        <f t="shared" si="16"/>
        <v>#VALUE!</v>
      </c>
      <c r="L182" t="e">
        <f t="shared" si="17"/>
        <v>#VALUE!</v>
      </c>
      <c r="M182" t="e">
        <f t="shared" si="18"/>
        <v>#VALUE!</v>
      </c>
      <c r="N182" t="e">
        <f t="shared" si="19"/>
        <v>#VALUE!</v>
      </c>
    </row>
    <row r="183" spans="1:14" x14ac:dyDescent="0.3">
      <c r="A183">
        <f>UCL!F183</f>
        <v>0</v>
      </c>
      <c r="B183">
        <f>UCL!J183</f>
        <v>0</v>
      </c>
      <c r="C183" t="e">
        <f>UCL!D183&amp;'UCL2'!E183</f>
        <v>#VALUE!</v>
      </c>
      <c r="D183" t="e">
        <f>UCL!D183&amp;'UCL2'!F183</f>
        <v>#VALUE!</v>
      </c>
      <c r="E183" t="e">
        <f t="shared" si="14"/>
        <v>#VALUE!</v>
      </c>
      <c r="F183" t="e">
        <f t="shared" si="20"/>
        <v>#VALUE!</v>
      </c>
      <c r="G183" s="1">
        <f>UCL!D183</f>
        <v>0</v>
      </c>
      <c r="H183" t="s">
        <v>1053</v>
      </c>
      <c r="I183" t="str">
        <f>UCL!A183&amp;UCL!B183</f>
        <v/>
      </c>
      <c r="J183" t="str">
        <f t="shared" si="15"/>
        <v>UCL</v>
      </c>
      <c r="K183" t="e">
        <f t="shared" si="16"/>
        <v>#VALUE!</v>
      </c>
      <c r="L183" t="e">
        <f t="shared" si="17"/>
        <v>#VALUE!</v>
      </c>
      <c r="M183" t="e">
        <f t="shared" si="18"/>
        <v>#VALUE!</v>
      </c>
      <c r="N183" t="e">
        <f t="shared" si="19"/>
        <v>#VALUE!</v>
      </c>
    </row>
    <row r="184" spans="1:14" x14ac:dyDescent="0.3">
      <c r="A184">
        <f>UCL!F184</f>
        <v>0</v>
      </c>
      <c r="B184">
        <f>UCL!J184</f>
        <v>0</v>
      </c>
      <c r="C184" t="e">
        <f>UCL!D184&amp;'UCL2'!E184</f>
        <v>#VALUE!</v>
      </c>
      <c r="D184" t="e">
        <f>UCL!D184&amp;'UCL2'!F184</f>
        <v>#VALUE!</v>
      </c>
      <c r="E184" t="e">
        <f t="shared" si="14"/>
        <v>#VALUE!</v>
      </c>
      <c r="F184" t="e">
        <f t="shared" si="20"/>
        <v>#VALUE!</v>
      </c>
      <c r="G184" s="1">
        <f>UCL!D184</f>
        <v>0</v>
      </c>
      <c r="H184" t="s">
        <v>1053</v>
      </c>
      <c r="I184" t="str">
        <f>UCL!A184&amp;UCL!B184</f>
        <v/>
      </c>
      <c r="J184" t="str">
        <f t="shared" si="15"/>
        <v>UCL</v>
      </c>
      <c r="K184" t="e">
        <f t="shared" si="16"/>
        <v>#VALUE!</v>
      </c>
      <c r="L184" t="e">
        <f t="shared" si="17"/>
        <v>#VALUE!</v>
      </c>
      <c r="M184" t="e">
        <f t="shared" si="18"/>
        <v>#VALUE!</v>
      </c>
      <c r="N184" t="e">
        <f t="shared" si="19"/>
        <v>#VALUE!</v>
      </c>
    </row>
    <row r="185" spans="1:14" x14ac:dyDescent="0.3">
      <c r="A185">
        <f>UCL!F185</f>
        <v>0</v>
      </c>
      <c r="B185">
        <f>UCL!J185</f>
        <v>0</v>
      </c>
      <c r="C185" t="e">
        <f>UCL!D185&amp;'UCL2'!E185</f>
        <v>#VALUE!</v>
      </c>
      <c r="D185" t="e">
        <f>UCL!D185&amp;'UCL2'!F185</f>
        <v>#VALUE!</v>
      </c>
      <c r="E185" t="e">
        <f t="shared" si="14"/>
        <v>#VALUE!</v>
      </c>
      <c r="F185" t="e">
        <f t="shared" si="20"/>
        <v>#VALUE!</v>
      </c>
      <c r="G185" s="1">
        <f>UCL!D185</f>
        <v>0</v>
      </c>
      <c r="H185" t="s">
        <v>1053</v>
      </c>
      <c r="I185" t="str">
        <f>UCL!A185&amp;UCL!B185</f>
        <v/>
      </c>
      <c r="J185" t="str">
        <f t="shared" si="15"/>
        <v>UCL</v>
      </c>
      <c r="K185" t="e">
        <f t="shared" si="16"/>
        <v>#VALUE!</v>
      </c>
      <c r="L185" t="e">
        <f t="shared" si="17"/>
        <v>#VALUE!</v>
      </c>
      <c r="M185" t="e">
        <f t="shared" si="18"/>
        <v>#VALUE!</v>
      </c>
      <c r="N185" t="e">
        <f t="shared" si="19"/>
        <v>#VALUE!</v>
      </c>
    </row>
    <row r="186" spans="1:14" x14ac:dyDescent="0.3">
      <c r="A186">
        <f>UCL!F186</f>
        <v>0</v>
      </c>
      <c r="B186">
        <f>UCL!J186</f>
        <v>0</v>
      </c>
      <c r="C186" t="e">
        <f>UCL!D186&amp;'UCL2'!E186</f>
        <v>#VALUE!</v>
      </c>
      <c r="D186" t="e">
        <f>UCL!D186&amp;'UCL2'!F186</f>
        <v>#VALUE!</v>
      </c>
      <c r="E186" t="e">
        <f t="shared" si="14"/>
        <v>#VALUE!</v>
      </c>
      <c r="F186" t="e">
        <f t="shared" si="20"/>
        <v>#VALUE!</v>
      </c>
      <c r="G186" s="1">
        <f>UCL!D186</f>
        <v>0</v>
      </c>
      <c r="H186" t="s">
        <v>1053</v>
      </c>
      <c r="I186" t="str">
        <f>UCL!A186&amp;UCL!B186</f>
        <v/>
      </c>
      <c r="J186" t="str">
        <f t="shared" si="15"/>
        <v>UCL</v>
      </c>
      <c r="K186" t="e">
        <f t="shared" si="16"/>
        <v>#VALUE!</v>
      </c>
      <c r="L186" t="e">
        <f t="shared" si="17"/>
        <v>#VALUE!</v>
      </c>
      <c r="M186" t="e">
        <f t="shared" si="18"/>
        <v>#VALUE!</v>
      </c>
      <c r="N186" t="e">
        <f t="shared" si="19"/>
        <v>#VALUE!</v>
      </c>
    </row>
    <row r="187" spans="1:14" x14ac:dyDescent="0.3">
      <c r="A187">
        <f>UCL!F187</f>
        <v>0</v>
      </c>
      <c r="B187">
        <f>UCL!J187</f>
        <v>0</v>
      </c>
      <c r="C187" t="e">
        <f>UCL!D187&amp;'UCL2'!E187</f>
        <v>#VALUE!</v>
      </c>
      <c r="D187" t="e">
        <f>UCL!D187&amp;'UCL2'!F187</f>
        <v>#VALUE!</v>
      </c>
      <c r="E187" t="e">
        <f t="shared" si="14"/>
        <v>#VALUE!</v>
      </c>
      <c r="F187" t="e">
        <f t="shared" si="20"/>
        <v>#VALUE!</v>
      </c>
      <c r="G187" s="1">
        <f>UCL!D187</f>
        <v>0</v>
      </c>
      <c r="H187" t="s">
        <v>1053</v>
      </c>
      <c r="I187" t="str">
        <f>UCL!A187&amp;UCL!B187</f>
        <v/>
      </c>
      <c r="J187" t="str">
        <f t="shared" si="15"/>
        <v>UCL</v>
      </c>
      <c r="K187" t="e">
        <f t="shared" si="16"/>
        <v>#VALUE!</v>
      </c>
      <c r="L187" t="e">
        <f t="shared" si="17"/>
        <v>#VALUE!</v>
      </c>
      <c r="M187" t="e">
        <f t="shared" si="18"/>
        <v>#VALUE!</v>
      </c>
      <c r="N187" t="e">
        <f t="shared" si="19"/>
        <v>#VALUE!</v>
      </c>
    </row>
    <row r="188" spans="1:14" x14ac:dyDescent="0.3">
      <c r="A188">
        <f>UCL!F188</f>
        <v>0</v>
      </c>
      <c r="B188">
        <f>UCL!J188</f>
        <v>0</v>
      </c>
      <c r="C188" t="e">
        <f>UCL!D188&amp;'UCL2'!E188</f>
        <v>#VALUE!</v>
      </c>
      <c r="D188" t="e">
        <f>UCL!D188&amp;'UCL2'!F188</f>
        <v>#VALUE!</v>
      </c>
      <c r="E188" t="e">
        <f t="shared" si="14"/>
        <v>#VALUE!</v>
      </c>
      <c r="F188" t="e">
        <f t="shared" si="20"/>
        <v>#VALUE!</v>
      </c>
      <c r="G188" s="1">
        <f>UCL!D188</f>
        <v>0</v>
      </c>
      <c r="H188" t="s">
        <v>1053</v>
      </c>
      <c r="I188" t="str">
        <f>UCL!A188&amp;UCL!B188</f>
        <v/>
      </c>
      <c r="J188" t="str">
        <f t="shared" si="15"/>
        <v>UCL</v>
      </c>
      <c r="K188" t="e">
        <f t="shared" si="16"/>
        <v>#VALUE!</v>
      </c>
      <c r="L188" t="e">
        <f t="shared" si="17"/>
        <v>#VALUE!</v>
      </c>
      <c r="M188" t="e">
        <f t="shared" si="18"/>
        <v>#VALUE!</v>
      </c>
      <c r="N188" t="e">
        <f t="shared" si="19"/>
        <v>#VALUE!</v>
      </c>
    </row>
    <row r="189" spans="1:14" x14ac:dyDescent="0.3">
      <c r="A189">
        <f>UCL!F189</f>
        <v>0</v>
      </c>
      <c r="B189">
        <f>UCL!J189</f>
        <v>0</v>
      </c>
      <c r="C189" t="e">
        <f>UCL!D189&amp;'UCL2'!E189</f>
        <v>#VALUE!</v>
      </c>
      <c r="D189" t="e">
        <f>UCL!D189&amp;'UCL2'!F189</f>
        <v>#VALUE!</v>
      </c>
      <c r="E189" t="e">
        <f t="shared" si="14"/>
        <v>#VALUE!</v>
      </c>
      <c r="F189" t="e">
        <f t="shared" si="20"/>
        <v>#VALUE!</v>
      </c>
      <c r="G189" s="1">
        <f>UCL!D189</f>
        <v>0</v>
      </c>
      <c r="H189" t="s">
        <v>1053</v>
      </c>
      <c r="I189" t="str">
        <f>UCL!A189&amp;UCL!B189</f>
        <v/>
      </c>
      <c r="J189" t="str">
        <f t="shared" si="15"/>
        <v>UCL</v>
      </c>
      <c r="K189" t="e">
        <f t="shared" si="16"/>
        <v>#VALUE!</v>
      </c>
      <c r="L189" t="e">
        <f t="shared" si="17"/>
        <v>#VALUE!</v>
      </c>
      <c r="M189" t="e">
        <f t="shared" si="18"/>
        <v>#VALUE!</v>
      </c>
      <c r="N189" t="e">
        <f t="shared" si="19"/>
        <v>#VALUE!</v>
      </c>
    </row>
    <row r="190" spans="1:14" x14ac:dyDescent="0.3">
      <c r="A190">
        <f>UCL!F190</f>
        <v>0</v>
      </c>
      <c r="B190">
        <f>UCL!J190</f>
        <v>0</v>
      </c>
      <c r="C190" t="e">
        <f>UCL!D190&amp;'UCL2'!E190</f>
        <v>#VALUE!</v>
      </c>
      <c r="D190" t="e">
        <f>UCL!D190&amp;'UCL2'!F190</f>
        <v>#VALUE!</v>
      </c>
      <c r="E190" t="e">
        <f t="shared" si="14"/>
        <v>#VALUE!</v>
      </c>
      <c r="F190" t="e">
        <f t="shared" si="20"/>
        <v>#VALUE!</v>
      </c>
      <c r="G190" s="1">
        <f>UCL!D190</f>
        <v>0</v>
      </c>
      <c r="H190" t="s">
        <v>1053</v>
      </c>
      <c r="I190" t="str">
        <f>UCL!A190&amp;UCL!B190</f>
        <v/>
      </c>
      <c r="J190" t="str">
        <f t="shared" si="15"/>
        <v>UCL</v>
      </c>
      <c r="K190" t="e">
        <f t="shared" si="16"/>
        <v>#VALUE!</v>
      </c>
      <c r="L190" t="e">
        <f t="shared" si="17"/>
        <v>#VALUE!</v>
      </c>
      <c r="M190" t="e">
        <f t="shared" si="18"/>
        <v>#VALUE!</v>
      </c>
      <c r="N190" t="e">
        <f t="shared" si="19"/>
        <v>#VALUE!</v>
      </c>
    </row>
    <row r="191" spans="1:14" x14ac:dyDescent="0.3">
      <c r="A191">
        <f>UCL!F191</f>
        <v>0</v>
      </c>
      <c r="B191">
        <f>UCL!J191</f>
        <v>0</v>
      </c>
      <c r="C191" t="e">
        <f>UCL!D191&amp;'UCL2'!E191</f>
        <v>#VALUE!</v>
      </c>
      <c r="D191" t="e">
        <f>UCL!D191&amp;'UCL2'!F191</f>
        <v>#VALUE!</v>
      </c>
      <c r="E191" t="e">
        <f t="shared" si="14"/>
        <v>#VALUE!</v>
      </c>
      <c r="F191" t="e">
        <f t="shared" si="20"/>
        <v>#VALUE!</v>
      </c>
      <c r="G191" s="1">
        <f>UCL!D191</f>
        <v>0</v>
      </c>
      <c r="H191" t="s">
        <v>1053</v>
      </c>
      <c r="I191" t="str">
        <f>UCL!A191&amp;UCL!B191</f>
        <v/>
      </c>
      <c r="J191" t="str">
        <f t="shared" si="15"/>
        <v>UCL</v>
      </c>
      <c r="K191" t="e">
        <f t="shared" si="16"/>
        <v>#VALUE!</v>
      </c>
      <c r="L191" t="e">
        <f t="shared" si="17"/>
        <v>#VALUE!</v>
      </c>
      <c r="M191" t="e">
        <f t="shared" si="18"/>
        <v>#VALUE!</v>
      </c>
      <c r="N191" t="e">
        <f t="shared" si="19"/>
        <v>#VALUE!</v>
      </c>
    </row>
    <row r="192" spans="1:14" x14ac:dyDescent="0.3">
      <c r="A192">
        <f>UCL!F192</f>
        <v>0</v>
      </c>
      <c r="B192">
        <f>UCL!J192</f>
        <v>0</v>
      </c>
      <c r="C192" t="e">
        <f>UCL!D192&amp;'UCL2'!E192</f>
        <v>#VALUE!</v>
      </c>
      <c r="D192" t="e">
        <f>UCL!D192&amp;'UCL2'!F192</f>
        <v>#VALUE!</v>
      </c>
      <c r="E192" t="e">
        <f t="shared" si="14"/>
        <v>#VALUE!</v>
      </c>
      <c r="F192" t="e">
        <f t="shared" si="20"/>
        <v>#VALUE!</v>
      </c>
      <c r="G192" s="1">
        <f>UCL!D192</f>
        <v>0</v>
      </c>
      <c r="H192" t="s">
        <v>1053</v>
      </c>
      <c r="I192" t="str">
        <f>UCL!A192&amp;UCL!B192</f>
        <v/>
      </c>
      <c r="J192" t="str">
        <f t="shared" si="15"/>
        <v>UCL</v>
      </c>
      <c r="K192" t="e">
        <f t="shared" si="16"/>
        <v>#VALUE!</v>
      </c>
      <c r="L192" t="e">
        <f t="shared" si="17"/>
        <v>#VALUE!</v>
      </c>
      <c r="M192" t="e">
        <f t="shared" si="18"/>
        <v>#VALUE!</v>
      </c>
      <c r="N192" t="e">
        <f t="shared" si="19"/>
        <v>#VALUE!</v>
      </c>
    </row>
    <row r="193" spans="1:14" x14ac:dyDescent="0.3">
      <c r="A193">
        <f>UCL!F193</f>
        <v>0</v>
      </c>
      <c r="B193">
        <f>UCL!J193</f>
        <v>0</v>
      </c>
      <c r="C193" t="e">
        <f>UCL!D193&amp;'UCL2'!E193</f>
        <v>#VALUE!</v>
      </c>
      <c r="D193" t="e">
        <f>UCL!D193&amp;'UCL2'!F193</f>
        <v>#VALUE!</v>
      </c>
      <c r="E193" t="e">
        <f t="shared" si="14"/>
        <v>#VALUE!</v>
      </c>
      <c r="F193" t="e">
        <f t="shared" si="20"/>
        <v>#VALUE!</v>
      </c>
      <c r="G193" s="1">
        <f>UCL!D193</f>
        <v>0</v>
      </c>
      <c r="H193" t="s">
        <v>1053</v>
      </c>
      <c r="I193" t="str">
        <f>UCL!A193&amp;UCL!B193</f>
        <v/>
      </c>
      <c r="J193" t="str">
        <f t="shared" si="15"/>
        <v>UCL</v>
      </c>
      <c r="K193" t="e">
        <f t="shared" si="16"/>
        <v>#VALUE!</v>
      </c>
      <c r="L193" t="e">
        <f t="shared" si="17"/>
        <v>#VALUE!</v>
      </c>
      <c r="M193" t="e">
        <f t="shared" si="18"/>
        <v>#VALUE!</v>
      </c>
      <c r="N193" t="e">
        <f t="shared" si="19"/>
        <v>#VALUE!</v>
      </c>
    </row>
    <row r="194" spans="1:14" x14ac:dyDescent="0.3">
      <c r="A194">
        <f>UCL!F194</f>
        <v>0</v>
      </c>
      <c r="B194">
        <f>UCL!J194</f>
        <v>0</v>
      </c>
      <c r="C194" t="e">
        <f>UCL!D194&amp;'UCL2'!E194</f>
        <v>#VALUE!</v>
      </c>
      <c r="D194" t="e">
        <f>UCL!D194&amp;'UCL2'!F194</f>
        <v>#VALUE!</v>
      </c>
      <c r="E194" t="e">
        <f t="shared" si="14"/>
        <v>#VALUE!</v>
      </c>
      <c r="F194" t="e">
        <f t="shared" si="20"/>
        <v>#VALUE!</v>
      </c>
      <c r="G194" s="1">
        <f>UCL!D194</f>
        <v>0</v>
      </c>
      <c r="H194" t="s">
        <v>1053</v>
      </c>
      <c r="I194" t="str">
        <f>UCL!A194&amp;UCL!B194</f>
        <v/>
      </c>
      <c r="J194" t="str">
        <f t="shared" si="15"/>
        <v>UCL</v>
      </c>
      <c r="K194" t="e">
        <f t="shared" si="16"/>
        <v>#VALUE!</v>
      </c>
      <c r="L194" t="e">
        <f t="shared" si="17"/>
        <v>#VALUE!</v>
      </c>
      <c r="M194" t="e">
        <f t="shared" si="18"/>
        <v>#VALUE!</v>
      </c>
      <c r="N194" t="e">
        <f t="shared" si="19"/>
        <v>#VALUE!</v>
      </c>
    </row>
    <row r="195" spans="1:14" x14ac:dyDescent="0.3">
      <c r="A195">
        <f>UCL!F195</f>
        <v>0</v>
      </c>
      <c r="B195">
        <f>UCL!J195</f>
        <v>0</v>
      </c>
      <c r="C195" t="e">
        <f>UCL!D195&amp;'UCL2'!E195</f>
        <v>#VALUE!</v>
      </c>
      <c r="D195" t="e">
        <f>UCL!D195&amp;'UCL2'!F195</f>
        <v>#VALUE!</v>
      </c>
      <c r="E195" t="e">
        <f t="shared" ref="E195:E245" si="21">LEFT(A195,FIND("#",SUBSTITUTE(A195," ","#",LEN(A195)-LEN(SUBSTITUTE(A195," ",""))))-1)</f>
        <v>#VALUE!</v>
      </c>
      <c r="F195" t="e">
        <f t="shared" si="20"/>
        <v>#VALUE!</v>
      </c>
      <c r="G195" s="1">
        <f>UCL!D195</f>
        <v>0</v>
      </c>
      <c r="H195" t="s">
        <v>1053</v>
      </c>
      <c r="I195" t="str">
        <f>UCL!A195&amp;UCL!B195</f>
        <v/>
      </c>
      <c r="J195" t="str">
        <f t="shared" ref="J195:J245" si="22">H195&amp;I195</f>
        <v>UCL</v>
      </c>
      <c r="K195" t="e">
        <f t="shared" ref="K195:K245" si="23">J195&amp;E195</f>
        <v>#VALUE!</v>
      </c>
      <c r="L195" t="e">
        <f t="shared" ref="L195:L245" si="24">J195&amp;F195</f>
        <v>#VALUE!</v>
      </c>
      <c r="M195" t="e">
        <f t="shared" ref="M195:M245" si="25">E195</f>
        <v>#VALUE!</v>
      </c>
      <c r="N195" t="e">
        <f t="shared" ref="N195:N245" si="26">F195</f>
        <v>#VALUE!</v>
      </c>
    </row>
    <row r="196" spans="1:14" x14ac:dyDescent="0.3">
      <c r="A196">
        <f>UCL!F196</f>
        <v>0</v>
      </c>
      <c r="B196">
        <f>UCL!J196</f>
        <v>0</v>
      </c>
      <c r="C196" t="e">
        <f>UCL!D196&amp;'UCL2'!E196</f>
        <v>#VALUE!</v>
      </c>
      <c r="D196" t="e">
        <f>UCL!D196&amp;'UCL2'!F196</f>
        <v>#VALUE!</v>
      </c>
      <c r="E196" t="e">
        <f t="shared" si="21"/>
        <v>#VALUE!</v>
      </c>
      <c r="F196" t="e">
        <f t="shared" ref="F196:F245" si="27">RIGHT(B196,LEN(B196)-FIND(" ",B196))</f>
        <v>#VALUE!</v>
      </c>
      <c r="G196" s="1">
        <f>UCL!D196</f>
        <v>0</v>
      </c>
      <c r="H196" t="s">
        <v>1053</v>
      </c>
      <c r="I196" t="str">
        <f>UCL!A196&amp;UCL!B196</f>
        <v/>
      </c>
      <c r="J196" t="str">
        <f t="shared" si="22"/>
        <v>UCL</v>
      </c>
      <c r="K196" t="e">
        <f t="shared" si="23"/>
        <v>#VALUE!</v>
      </c>
      <c r="L196" t="e">
        <f t="shared" si="24"/>
        <v>#VALUE!</v>
      </c>
      <c r="M196" t="e">
        <f t="shared" si="25"/>
        <v>#VALUE!</v>
      </c>
      <c r="N196" t="e">
        <f t="shared" si="26"/>
        <v>#VALUE!</v>
      </c>
    </row>
    <row r="197" spans="1:14" x14ac:dyDescent="0.3">
      <c r="A197">
        <f>UCL!F197</f>
        <v>0</v>
      </c>
      <c r="B197">
        <f>UCL!J197</f>
        <v>0</v>
      </c>
      <c r="C197" t="e">
        <f>UCL!D197&amp;'UCL2'!E197</f>
        <v>#VALUE!</v>
      </c>
      <c r="D197" t="e">
        <f>UCL!D197&amp;'UCL2'!F197</f>
        <v>#VALUE!</v>
      </c>
      <c r="E197" t="e">
        <f t="shared" si="21"/>
        <v>#VALUE!</v>
      </c>
      <c r="F197" t="e">
        <f t="shared" si="27"/>
        <v>#VALUE!</v>
      </c>
      <c r="G197" s="1">
        <f>UCL!D197</f>
        <v>0</v>
      </c>
      <c r="H197" t="s">
        <v>1053</v>
      </c>
      <c r="I197" t="str">
        <f>UCL!A197&amp;UCL!B197</f>
        <v/>
      </c>
      <c r="J197" t="str">
        <f t="shared" si="22"/>
        <v>UCL</v>
      </c>
      <c r="K197" t="e">
        <f t="shared" si="23"/>
        <v>#VALUE!</v>
      </c>
      <c r="L197" t="e">
        <f t="shared" si="24"/>
        <v>#VALUE!</v>
      </c>
      <c r="M197" t="e">
        <f t="shared" si="25"/>
        <v>#VALUE!</v>
      </c>
      <c r="N197" t="e">
        <f t="shared" si="26"/>
        <v>#VALUE!</v>
      </c>
    </row>
    <row r="198" spans="1:14" x14ac:dyDescent="0.3">
      <c r="A198">
        <f>UCL!F198</f>
        <v>0</v>
      </c>
      <c r="B198">
        <f>UCL!J198</f>
        <v>0</v>
      </c>
      <c r="C198" t="e">
        <f>UCL!D198&amp;'UCL2'!E198</f>
        <v>#VALUE!</v>
      </c>
      <c r="D198" t="e">
        <f>UCL!D198&amp;'UCL2'!F198</f>
        <v>#VALUE!</v>
      </c>
      <c r="E198" t="e">
        <f t="shared" si="21"/>
        <v>#VALUE!</v>
      </c>
      <c r="F198" t="e">
        <f t="shared" si="27"/>
        <v>#VALUE!</v>
      </c>
      <c r="G198" s="1">
        <f>UCL!D198</f>
        <v>0</v>
      </c>
      <c r="H198" t="s">
        <v>1053</v>
      </c>
      <c r="I198" t="str">
        <f>UCL!A198&amp;UCL!B198</f>
        <v/>
      </c>
      <c r="J198" t="str">
        <f t="shared" si="22"/>
        <v>UCL</v>
      </c>
      <c r="K198" t="e">
        <f t="shared" si="23"/>
        <v>#VALUE!</v>
      </c>
      <c r="L198" t="e">
        <f t="shared" si="24"/>
        <v>#VALUE!</v>
      </c>
      <c r="M198" t="e">
        <f t="shared" si="25"/>
        <v>#VALUE!</v>
      </c>
      <c r="N198" t="e">
        <f t="shared" si="26"/>
        <v>#VALUE!</v>
      </c>
    </row>
    <row r="199" spans="1:14" x14ac:dyDescent="0.3">
      <c r="A199">
        <f>UCL!F199</f>
        <v>0</v>
      </c>
      <c r="B199">
        <f>UCL!J199</f>
        <v>0</v>
      </c>
      <c r="C199" t="e">
        <f>UCL!D199&amp;'UCL2'!E199</f>
        <v>#VALUE!</v>
      </c>
      <c r="D199" t="e">
        <f>UCL!D199&amp;'UCL2'!F199</f>
        <v>#VALUE!</v>
      </c>
      <c r="E199" t="e">
        <f t="shared" si="21"/>
        <v>#VALUE!</v>
      </c>
      <c r="F199" t="e">
        <f t="shared" si="27"/>
        <v>#VALUE!</v>
      </c>
      <c r="G199" s="1">
        <f>UCL!D199</f>
        <v>0</v>
      </c>
      <c r="H199" t="s">
        <v>1053</v>
      </c>
      <c r="I199" t="str">
        <f>UCL!A199&amp;UCL!B199</f>
        <v/>
      </c>
      <c r="J199" t="str">
        <f t="shared" si="22"/>
        <v>UCL</v>
      </c>
      <c r="K199" t="e">
        <f t="shared" si="23"/>
        <v>#VALUE!</v>
      </c>
      <c r="L199" t="e">
        <f t="shared" si="24"/>
        <v>#VALUE!</v>
      </c>
      <c r="M199" t="e">
        <f t="shared" si="25"/>
        <v>#VALUE!</v>
      </c>
      <c r="N199" t="e">
        <f t="shared" si="26"/>
        <v>#VALUE!</v>
      </c>
    </row>
    <row r="200" spans="1:14" x14ac:dyDescent="0.3">
      <c r="A200">
        <f>UCL!F200</f>
        <v>0</v>
      </c>
      <c r="B200">
        <f>UCL!J200</f>
        <v>0</v>
      </c>
      <c r="C200" t="e">
        <f>UCL!D200&amp;'UCL2'!E200</f>
        <v>#VALUE!</v>
      </c>
      <c r="D200" t="e">
        <f>UCL!D200&amp;'UCL2'!F200</f>
        <v>#VALUE!</v>
      </c>
      <c r="E200" t="e">
        <f t="shared" si="21"/>
        <v>#VALUE!</v>
      </c>
      <c r="F200" t="e">
        <f t="shared" si="27"/>
        <v>#VALUE!</v>
      </c>
      <c r="G200" s="1">
        <f>UCL!D200</f>
        <v>0</v>
      </c>
      <c r="H200" t="s">
        <v>1053</v>
      </c>
      <c r="I200" t="str">
        <f>UCL!A200&amp;UCL!B200</f>
        <v/>
      </c>
      <c r="J200" t="str">
        <f t="shared" si="22"/>
        <v>UCL</v>
      </c>
      <c r="K200" t="e">
        <f t="shared" si="23"/>
        <v>#VALUE!</v>
      </c>
      <c r="L200" t="e">
        <f t="shared" si="24"/>
        <v>#VALUE!</v>
      </c>
      <c r="M200" t="e">
        <f t="shared" si="25"/>
        <v>#VALUE!</v>
      </c>
      <c r="N200" t="e">
        <f t="shared" si="26"/>
        <v>#VALUE!</v>
      </c>
    </row>
    <row r="201" spans="1:14" x14ac:dyDescent="0.3">
      <c r="A201">
        <f>UCL!F201</f>
        <v>0</v>
      </c>
      <c r="B201">
        <f>UCL!J201</f>
        <v>0</v>
      </c>
      <c r="C201" t="e">
        <f>UCL!D201&amp;'UCL2'!E201</f>
        <v>#VALUE!</v>
      </c>
      <c r="D201" t="e">
        <f>UCL!D201&amp;'UCL2'!F201</f>
        <v>#VALUE!</v>
      </c>
      <c r="E201" t="e">
        <f t="shared" si="21"/>
        <v>#VALUE!</v>
      </c>
      <c r="F201" t="e">
        <f t="shared" si="27"/>
        <v>#VALUE!</v>
      </c>
      <c r="G201" s="1">
        <f>UCL!D201</f>
        <v>0</v>
      </c>
      <c r="H201" t="s">
        <v>1053</v>
      </c>
      <c r="I201" t="str">
        <f>UCL!A201&amp;UCL!B201</f>
        <v/>
      </c>
      <c r="J201" t="str">
        <f t="shared" si="22"/>
        <v>UCL</v>
      </c>
      <c r="K201" t="e">
        <f t="shared" si="23"/>
        <v>#VALUE!</v>
      </c>
      <c r="L201" t="e">
        <f t="shared" si="24"/>
        <v>#VALUE!</v>
      </c>
      <c r="M201" t="e">
        <f t="shared" si="25"/>
        <v>#VALUE!</v>
      </c>
      <c r="N201" t="e">
        <f t="shared" si="26"/>
        <v>#VALUE!</v>
      </c>
    </row>
    <row r="202" spans="1:14" x14ac:dyDescent="0.3">
      <c r="A202">
        <f>UCL!F202</f>
        <v>0</v>
      </c>
      <c r="B202">
        <f>UCL!J202</f>
        <v>0</v>
      </c>
      <c r="C202" t="e">
        <f>UCL!D202&amp;'UCL2'!E202</f>
        <v>#VALUE!</v>
      </c>
      <c r="D202" t="e">
        <f>UCL!D202&amp;'UCL2'!F202</f>
        <v>#VALUE!</v>
      </c>
      <c r="E202" t="e">
        <f t="shared" si="21"/>
        <v>#VALUE!</v>
      </c>
      <c r="F202" t="e">
        <f t="shared" si="27"/>
        <v>#VALUE!</v>
      </c>
      <c r="G202" s="1">
        <f>UCL!D202</f>
        <v>0</v>
      </c>
      <c r="H202" t="s">
        <v>1053</v>
      </c>
      <c r="I202" t="str">
        <f>UCL!A202&amp;UCL!B202</f>
        <v/>
      </c>
      <c r="J202" t="str">
        <f t="shared" si="22"/>
        <v>UCL</v>
      </c>
      <c r="K202" t="e">
        <f t="shared" si="23"/>
        <v>#VALUE!</v>
      </c>
      <c r="L202" t="e">
        <f t="shared" si="24"/>
        <v>#VALUE!</v>
      </c>
      <c r="M202" t="e">
        <f t="shared" si="25"/>
        <v>#VALUE!</v>
      </c>
      <c r="N202" t="e">
        <f t="shared" si="26"/>
        <v>#VALUE!</v>
      </c>
    </row>
    <row r="203" spans="1:14" x14ac:dyDescent="0.3">
      <c r="A203">
        <f>UCL!F203</f>
        <v>0</v>
      </c>
      <c r="B203">
        <f>UCL!J203</f>
        <v>0</v>
      </c>
      <c r="C203" t="e">
        <f>UCL!D203&amp;'UCL2'!E203</f>
        <v>#VALUE!</v>
      </c>
      <c r="D203" t="e">
        <f>UCL!D203&amp;'UCL2'!F203</f>
        <v>#VALUE!</v>
      </c>
      <c r="E203" t="e">
        <f t="shared" si="21"/>
        <v>#VALUE!</v>
      </c>
      <c r="F203" t="e">
        <f t="shared" si="27"/>
        <v>#VALUE!</v>
      </c>
      <c r="G203" s="1">
        <f>UCL!D203</f>
        <v>0</v>
      </c>
      <c r="H203" t="s">
        <v>1053</v>
      </c>
      <c r="I203" t="str">
        <f>UCL!A203&amp;UCL!B203</f>
        <v/>
      </c>
      <c r="J203" t="str">
        <f t="shared" si="22"/>
        <v>UCL</v>
      </c>
      <c r="K203" t="e">
        <f t="shared" si="23"/>
        <v>#VALUE!</v>
      </c>
      <c r="L203" t="e">
        <f t="shared" si="24"/>
        <v>#VALUE!</v>
      </c>
      <c r="M203" t="e">
        <f t="shared" si="25"/>
        <v>#VALUE!</v>
      </c>
      <c r="N203" t="e">
        <f t="shared" si="26"/>
        <v>#VALUE!</v>
      </c>
    </row>
    <row r="204" spans="1:14" x14ac:dyDescent="0.3">
      <c r="A204">
        <f>UCL!F204</f>
        <v>0</v>
      </c>
      <c r="B204">
        <f>UCL!J204</f>
        <v>0</v>
      </c>
      <c r="C204" t="e">
        <f>UCL!D204&amp;'UCL2'!E204</f>
        <v>#VALUE!</v>
      </c>
      <c r="D204" t="e">
        <f>UCL!D204&amp;'UCL2'!F204</f>
        <v>#VALUE!</v>
      </c>
      <c r="E204" t="e">
        <f t="shared" si="21"/>
        <v>#VALUE!</v>
      </c>
      <c r="F204" t="e">
        <f t="shared" si="27"/>
        <v>#VALUE!</v>
      </c>
      <c r="G204" s="1">
        <f>UCL!D204</f>
        <v>0</v>
      </c>
      <c r="H204" t="s">
        <v>1053</v>
      </c>
      <c r="I204" t="str">
        <f>UCL!A204&amp;UCL!B204</f>
        <v/>
      </c>
      <c r="J204" t="str">
        <f t="shared" si="22"/>
        <v>UCL</v>
      </c>
      <c r="K204" t="e">
        <f t="shared" si="23"/>
        <v>#VALUE!</v>
      </c>
      <c r="L204" t="e">
        <f t="shared" si="24"/>
        <v>#VALUE!</v>
      </c>
      <c r="M204" t="e">
        <f t="shared" si="25"/>
        <v>#VALUE!</v>
      </c>
      <c r="N204" t="e">
        <f t="shared" si="26"/>
        <v>#VALUE!</v>
      </c>
    </row>
    <row r="205" spans="1:14" x14ac:dyDescent="0.3">
      <c r="A205">
        <f>UCL!F205</f>
        <v>0</v>
      </c>
      <c r="B205">
        <f>UCL!J205</f>
        <v>0</v>
      </c>
      <c r="C205" t="e">
        <f>UCL!D205&amp;'UCL2'!E205</f>
        <v>#VALUE!</v>
      </c>
      <c r="D205" t="e">
        <f>UCL!D205&amp;'UCL2'!F205</f>
        <v>#VALUE!</v>
      </c>
      <c r="E205" t="e">
        <f t="shared" si="21"/>
        <v>#VALUE!</v>
      </c>
      <c r="F205" t="e">
        <f t="shared" si="27"/>
        <v>#VALUE!</v>
      </c>
      <c r="G205" s="1">
        <f>UCL!D205</f>
        <v>0</v>
      </c>
      <c r="H205" t="s">
        <v>1053</v>
      </c>
      <c r="I205" t="str">
        <f>UCL!A205&amp;UCL!B205</f>
        <v/>
      </c>
      <c r="J205" t="str">
        <f t="shared" si="22"/>
        <v>UCL</v>
      </c>
      <c r="K205" t="e">
        <f t="shared" si="23"/>
        <v>#VALUE!</v>
      </c>
      <c r="L205" t="e">
        <f t="shared" si="24"/>
        <v>#VALUE!</v>
      </c>
      <c r="M205" t="e">
        <f t="shared" si="25"/>
        <v>#VALUE!</v>
      </c>
      <c r="N205" t="e">
        <f t="shared" si="26"/>
        <v>#VALUE!</v>
      </c>
    </row>
    <row r="206" spans="1:14" x14ac:dyDescent="0.3">
      <c r="A206">
        <f>UCL!F206</f>
        <v>0</v>
      </c>
      <c r="B206">
        <f>UCL!J206</f>
        <v>0</v>
      </c>
      <c r="C206" t="e">
        <f>UCL!D206&amp;'UCL2'!E206</f>
        <v>#VALUE!</v>
      </c>
      <c r="D206" t="e">
        <f>UCL!D206&amp;'UCL2'!F206</f>
        <v>#VALUE!</v>
      </c>
      <c r="E206" t="e">
        <f t="shared" si="21"/>
        <v>#VALUE!</v>
      </c>
      <c r="F206" t="e">
        <f t="shared" si="27"/>
        <v>#VALUE!</v>
      </c>
      <c r="G206" s="1">
        <f>UCL!D206</f>
        <v>0</v>
      </c>
      <c r="H206" t="s">
        <v>1053</v>
      </c>
      <c r="I206" t="str">
        <f>UCL!A206&amp;UCL!B206</f>
        <v/>
      </c>
      <c r="J206" t="str">
        <f t="shared" si="22"/>
        <v>UCL</v>
      </c>
      <c r="K206" t="e">
        <f t="shared" si="23"/>
        <v>#VALUE!</v>
      </c>
      <c r="L206" t="e">
        <f t="shared" si="24"/>
        <v>#VALUE!</v>
      </c>
      <c r="M206" t="e">
        <f t="shared" si="25"/>
        <v>#VALUE!</v>
      </c>
      <c r="N206" t="e">
        <f t="shared" si="26"/>
        <v>#VALUE!</v>
      </c>
    </row>
    <row r="207" spans="1:14" x14ac:dyDescent="0.3">
      <c r="A207">
        <f>UCL!F207</f>
        <v>0</v>
      </c>
      <c r="B207">
        <f>UCL!J207</f>
        <v>0</v>
      </c>
      <c r="C207" t="e">
        <f>UCL!D207&amp;'UCL2'!E207</f>
        <v>#VALUE!</v>
      </c>
      <c r="D207" t="e">
        <f>UCL!D207&amp;'UCL2'!F207</f>
        <v>#VALUE!</v>
      </c>
      <c r="E207" t="e">
        <f t="shared" si="21"/>
        <v>#VALUE!</v>
      </c>
      <c r="F207" t="e">
        <f t="shared" si="27"/>
        <v>#VALUE!</v>
      </c>
      <c r="G207" s="1">
        <f>UCL!D207</f>
        <v>0</v>
      </c>
      <c r="H207" t="s">
        <v>1053</v>
      </c>
      <c r="I207" t="str">
        <f>UCL!A207&amp;UCL!B207</f>
        <v/>
      </c>
      <c r="J207" t="str">
        <f t="shared" si="22"/>
        <v>UCL</v>
      </c>
      <c r="K207" t="e">
        <f t="shared" si="23"/>
        <v>#VALUE!</v>
      </c>
      <c r="L207" t="e">
        <f t="shared" si="24"/>
        <v>#VALUE!</v>
      </c>
      <c r="M207" t="e">
        <f t="shared" si="25"/>
        <v>#VALUE!</v>
      </c>
      <c r="N207" t="e">
        <f t="shared" si="26"/>
        <v>#VALUE!</v>
      </c>
    </row>
    <row r="208" spans="1:14" x14ac:dyDescent="0.3">
      <c r="A208">
        <f>UCL!F208</f>
        <v>0</v>
      </c>
      <c r="B208">
        <f>UCL!J208</f>
        <v>0</v>
      </c>
      <c r="C208" t="e">
        <f>UCL!D208&amp;'UCL2'!E208</f>
        <v>#VALUE!</v>
      </c>
      <c r="D208" t="e">
        <f>UCL!D208&amp;'UCL2'!F208</f>
        <v>#VALUE!</v>
      </c>
      <c r="E208" t="e">
        <f t="shared" si="21"/>
        <v>#VALUE!</v>
      </c>
      <c r="F208" t="e">
        <f t="shared" si="27"/>
        <v>#VALUE!</v>
      </c>
      <c r="G208" s="1">
        <f>UCL!D208</f>
        <v>0</v>
      </c>
      <c r="H208" t="s">
        <v>1053</v>
      </c>
      <c r="I208" t="str">
        <f>UCL!A208&amp;UCL!B208</f>
        <v/>
      </c>
      <c r="J208" t="str">
        <f t="shared" si="22"/>
        <v>UCL</v>
      </c>
      <c r="K208" t="e">
        <f t="shared" si="23"/>
        <v>#VALUE!</v>
      </c>
      <c r="L208" t="e">
        <f t="shared" si="24"/>
        <v>#VALUE!</v>
      </c>
      <c r="M208" t="e">
        <f t="shared" si="25"/>
        <v>#VALUE!</v>
      </c>
      <c r="N208" t="e">
        <f t="shared" si="26"/>
        <v>#VALUE!</v>
      </c>
    </row>
    <row r="209" spans="1:14" x14ac:dyDescent="0.3">
      <c r="A209">
        <f>UCL!F209</f>
        <v>0</v>
      </c>
      <c r="B209">
        <f>UCL!J209</f>
        <v>0</v>
      </c>
      <c r="C209" t="e">
        <f>UCL!D209&amp;'UCL2'!E209</f>
        <v>#VALUE!</v>
      </c>
      <c r="D209" t="e">
        <f>UCL!D209&amp;'UCL2'!F209</f>
        <v>#VALUE!</v>
      </c>
      <c r="E209" t="e">
        <f t="shared" si="21"/>
        <v>#VALUE!</v>
      </c>
      <c r="F209" t="e">
        <f t="shared" si="27"/>
        <v>#VALUE!</v>
      </c>
      <c r="G209" s="1">
        <f>UCL!D209</f>
        <v>0</v>
      </c>
      <c r="H209" t="s">
        <v>1053</v>
      </c>
      <c r="I209" t="str">
        <f>UCL!A209&amp;UCL!B209</f>
        <v/>
      </c>
      <c r="J209" t="str">
        <f t="shared" si="22"/>
        <v>UCL</v>
      </c>
      <c r="K209" t="e">
        <f t="shared" si="23"/>
        <v>#VALUE!</v>
      </c>
      <c r="L209" t="e">
        <f t="shared" si="24"/>
        <v>#VALUE!</v>
      </c>
      <c r="M209" t="e">
        <f t="shared" si="25"/>
        <v>#VALUE!</v>
      </c>
      <c r="N209" t="e">
        <f t="shared" si="26"/>
        <v>#VALUE!</v>
      </c>
    </row>
    <row r="210" spans="1:14" x14ac:dyDescent="0.3">
      <c r="A210">
        <f>UCL!F210</f>
        <v>0</v>
      </c>
      <c r="B210">
        <f>UCL!J210</f>
        <v>0</v>
      </c>
      <c r="C210" t="e">
        <f>UCL!D210&amp;'UCL2'!E210</f>
        <v>#VALUE!</v>
      </c>
      <c r="D210" t="e">
        <f>UCL!D210&amp;'UCL2'!F210</f>
        <v>#VALUE!</v>
      </c>
      <c r="E210" t="e">
        <f t="shared" si="21"/>
        <v>#VALUE!</v>
      </c>
      <c r="F210" t="e">
        <f t="shared" si="27"/>
        <v>#VALUE!</v>
      </c>
      <c r="G210" s="1">
        <f>UCL!D210</f>
        <v>0</v>
      </c>
      <c r="H210" t="s">
        <v>1053</v>
      </c>
      <c r="I210" t="str">
        <f>UCL!A210&amp;UCL!B210</f>
        <v/>
      </c>
      <c r="J210" t="str">
        <f t="shared" si="22"/>
        <v>UCL</v>
      </c>
      <c r="K210" t="e">
        <f t="shared" si="23"/>
        <v>#VALUE!</v>
      </c>
      <c r="L210" t="e">
        <f t="shared" si="24"/>
        <v>#VALUE!</v>
      </c>
      <c r="M210" t="e">
        <f t="shared" si="25"/>
        <v>#VALUE!</v>
      </c>
      <c r="N210" t="e">
        <f t="shared" si="26"/>
        <v>#VALUE!</v>
      </c>
    </row>
    <row r="211" spans="1:14" x14ac:dyDescent="0.3">
      <c r="A211">
        <f>UCL!F211</f>
        <v>0</v>
      </c>
      <c r="B211">
        <f>UCL!J211</f>
        <v>0</v>
      </c>
      <c r="C211" t="e">
        <f>UCL!D211&amp;'UCL2'!E211</f>
        <v>#VALUE!</v>
      </c>
      <c r="D211" t="e">
        <f>UCL!D211&amp;'UCL2'!F211</f>
        <v>#VALUE!</v>
      </c>
      <c r="E211" t="e">
        <f t="shared" si="21"/>
        <v>#VALUE!</v>
      </c>
      <c r="F211" t="e">
        <f t="shared" si="27"/>
        <v>#VALUE!</v>
      </c>
      <c r="G211" s="1">
        <f>UCL!D211</f>
        <v>0</v>
      </c>
      <c r="H211" t="s">
        <v>1053</v>
      </c>
      <c r="I211" t="str">
        <f>UCL!A211&amp;UCL!B211</f>
        <v/>
      </c>
      <c r="J211" t="str">
        <f t="shared" si="22"/>
        <v>UCL</v>
      </c>
      <c r="K211" t="e">
        <f t="shared" si="23"/>
        <v>#VALUE!</v>
      </c>
      <c r="L211" t="e">
        <f t="shared" si="24"/>
        <v>#VALUE!</v>
      </c>
      <c r="M211" t="e">
        <f t="shared" si="25"/>
        <v>#VALUE!</v>
      </c>
      <c r="N211" t="e">
        <f t="shared" si="26"/>
        <v>#VALUE!</v>
      </c>
    </row>
    <row r="212" spans="1:14" x14ac:dyDescent="0.3">
      <c r="A212">
        <f>UCL!F212</f>
        <v>0</v>
      </c>
      <c r="B212">
        <f>UCL!J212</f>
        <v>0</v>
      </c>
      <c r="C212" t="e">
        <f>UCL!D212&amp;'UCL2'!E212</f>
        <v>#VALUE!</v>
      </c>
      <c r="D212" t="e">
        <f>UCL!D212&amp;'UCL2'!F212</f>
        <v>#VALUE!</v>
      </c>
      <c r="E212" t="e">
        <f t="shared" si="21"/>
        <v>#VALUE!</v>
      </c>
      <c r="F212" t="e">
        <f t="shared" si="27"/>
        <v>#VALUE!</v>
      </c>
      <c r="G212" s="1">
        <f>UCL!D212</f>
        <v>0</v>
      </c>
      <c r="H212" t="s">
        <v>1053</v>
      </c>
      <c r="I212" t="str">
        <f>UCL!A212&amp;UCL!B212</f>
        <v/>
      </c>
      <c r="J212" t="str">
        <f t="shared" si="22"/>
        <v>UCL</v>
      </c>
      <c r="K212" t="e">
        <f t="shared" si="23"/>
        <v>#VALUE!</v>
      </c>
      <c r="L212" t="e">
        <f t="shared" si="24"/>
        <v>#VALUE!</v>
      </c>
      <c r="M212" t="e">
        <f t="shared" si="25"/>
        <v>#VALUE!</v>
      </c>
      <c r="N212" t="e">
        <f t="shared" si="26"/>
        <v>#VALUE!</v>
      </c>
    </row>
    <row r="213" spans="1:14" x14ac:dyDescent="0.3">
      <c r="A213">
        <f>UCL!F213</f>
        <v>0</v>
      </c>
      <c r="B213">
        <f>UCL!J213</f>
        <v>0</v>
      </c>
      <c r="C213" t="e">
        <f>UCL!D213&amp;'UCL2'!E213</f>
        <v>#VALUE!</v>
      </c>
      <c r="D213" t="e">
        <f>UCL!D213&amp;'UCL2'!F213</f>
        <v>#VALUE!</v>
      </c>
      <c r="E213" t="e">
        <f t="shared" si="21"/>
        <v>#VALUE!</v>
      </c>
      <c r="F213" t="e">
        <f t="shared" si="27"/>
        <v>#VALUE!</v>
      </c>
      <c r="G213" s="1">
        <f>UCL!D213</f>
        <v>0</v>
      </c>
      <c r="H213" t="s">
        <v>1053</v>
      </c>
      <c r="I213" t="str">
        <f>UCL!A213&amp;UCL!B213</f>
        <v/>
      </c>
      <c r="J213" t="str">
        <f t="shared" si="22"/>
        <v>UCL</v>
      </c>
      <c r="K213" t="e">
        <f t="shared" si="23"/>
        <v>#VALUE!</v>
      </c>
      <c r="L213" t="e">
        <f t="shared" si="24"/>
        <v>#VALUE!</v>
      </c>
      <c r="M213" t="e">
        <f t="shared" si="25"/>
        <v>#VALUE!</v>
      </c>
      <c r="N213" t="e">
        <f t="shared" si="26"/>
        <v>#VALUE!</v>
      </c>
    </row>
    <row r="214" spans="1:14" x14ac:dyDescent="0.3">
      <c r="A214">
        <f>UCL!F214</f>
        <v>0</v>
      </c>
      <c r="B214">
        <f>UCL!J214</f>
        <v>0</v>
      </c>
      <c r="C214" t="e">
        <f>UCL!D214&amp;'UCL2'!E214</f>
        <v>#VALUE!</v>
      </c>
      <c r="D214" t="e">
        <f>UCL!D214&amp;'UCL2'!F214</f>
        <v>#VALUE!</v>
      </c>
      <c r="E214" t="e">
        <f t="shared" si="21"/>
        <v>#VALUE!</v>
      </c>
      <c r="F214" t="e">
        <f t="shared" si="27"/>
        <v>#VALUE!</v>
      </c>
      <c r="G214" s="1">
        <f>UCL!D214</f>
        <v>0</v>
      </c>
      <c r="H214" t="s">
        <v>1053</v>
      </c>
      <c r="I214" t="str">
        <f>UCL!A214&amp;UCL!B214</f>
        <v/>
      </c>
      <c r="J214" t="str">
        <f t="shared" si="22"/>
        <v>UCL</v>
      </c>
      <c r="K214" t="e">
        <f t="shared" si="23"/>
        <v>#VALUE!</v>
      </c>
      <c r="L214" t="e">
        <f t="shared" si="24"/>
        <v>#VALUE!</v>
      </c>
      <c r="M214" t="e">
        <f t="shared" si="25"/>
        <v>#VALUE!</v>
      </c>
      <c r="N214" t="e">
        <f t="shared" si="26"/>
        <v>#VALUE!</v>
      </c>
    </row>
    <row r="215" spans="1:14" x14ac:dyDescent="0.3">
      <c r="A215">
        <f>UCL!F215</f>
        <v>0</v>
      </c>
      <c r="B215">
        <f>UCL!J215</f>
        <v>0</v>
      </c>
      <c r="C215" t="e">
        <f>UCL!D215&amp;'UCL2'!E215</f>
        <v>#VALUE!</v>
      </c>
      <c r="D215" t="e">
        <f>UCL!D215&amp;'UCL2'!F215</f>
        <v>#VALUE!</v>
      </c>
      <c r="E215" t="e">
        <f t="shared" si="21"/>
        <v>#VALUE!</v>
      </c>
      <c r="F215" t="e">
        <f t="shared" si="27"/>
        <v>#VALUE!</v>
      </c>
      <c r="G215" s="1">
        <f>UCL!D215</f>
        <v>0</v>
      </c>
      <c r="H215" t="s">
        <v>1053</v>
      </c>
      <c r="I215" t="str">
        <f>UCL!A215&amp;UCL!B215</f>
        <v/>
      </c>
      <c r="J215" t="str">
        <f t="shared" si="22"/>
        <v>UCL</v>
      </c>
      <c r="K215" t="e">
        <f t="shared" si="23"/>
        <v>#VALUE!</v>
      </c>
      <c r="L215" t="e">
        <f t="shared" si="24"/>
        <v>#VALUE!</v>
      </c>
      <c r="M215" t="e">
        <f t="shared" si="25"/>
        <v>#VALUE!</v>
      </c>
      <c r="N215" t="e">
        <f t="shared" si="26"/>
        <v>#VALUE!</v>
      </c>
    </row>
    <row r="216" spans="1:14" x14ac:dyDescent="0.3">
      <c r="A216">
        <f>UCL!F216</f>
        <v>0</v>
      </c>
      <c r="B216">
        <f>UCL!J216</f>
        <v>0</v>
      </c>
      <c r="C216" t="e">
        <f>UCL!D216&amp;'UCL2'!E216</f>
        <v>#VALUE!</v>
      </c>
      <c r="D216" t="e">
        <f>UCL!D216&amp;'UCL2'!F216</f>
        <v>#VALUE!</v>
      </c>
      <c r="E216" t="e">
        <f t="shared" si="21"/>
        <v>#VALUE!</v>
      </c>
      <c r="F216" t="e">
        <f t="shared" si="27"/>
        <v>#VALUE!</v>
      </c>
      <c r="G216" s="1">
        <f>UCL!D216</f>
        <v>0</v>
      </c>
      <c r="H216" t="s">
        <v>1053</v>
      </c>
      <c r="I216" t="str">
        <f>UCL!A216&amp;UCL!B216</f>
        <v/>
      </c>
      <c r="J216" t="str">
        <f t="shared" si="22"/>
        <v>UCL</v>
      </c>
      <c r="K216" t="e">
        <f t="shared" si="23"/>
        <v>#VALUE!</v>
      </c>
      <c r="L216" t="e">
        <f t="shared" si="24"/>
        <v>#VALUE!</v>
      </c>
      <c r="M216" t="e">
        <f t="shared" si="25"/>
        <v>#VALUE!</v>
      </c>
      <c r="N216" t="e">
        <f t="shared" si="26"/>
        <v>#VALUE!</v>
      </c>
    </row>
    <row r="217" spans="1:14" x14ac:dyDescent="0.3">
      <c r="A217">
        <f>UCL!F217</f>
        <v>0</v>
      </c>
      <c r="B217">
        <f>UCL!J217</f>
        <v>0</v>
      </c>
      <c r="C217" t="e">
        <f>UCL!D217&amp;'UCL2'!E217</f>
        <v>#VALUE!</v>
      </c>
      <c r="D217" t="e">
        <f>UCL!D217&amp;'UCL2'!F217</f>
        <v>#VALUE!</v>
      </c>
      <c r="E217" t="e">
        <f t="shared" si="21"/>
        <v>#VALUE!</v>
      </c>
      <c r="F217" t="e">
        <f t="shared" si="27"/>
        <v>#VALUE!</v>
      </c>
      <c r="G217" s="1">
        <f>UCL!D217</f>
        <v>0</v>
      </c>
      <c r="H217" t="s">
        <v>1053</v>
      </c>
      <c r="I217" t="str">
        <f>UCL!A217&amp;UCL!B217</f>
        <v/>
      </c>
      <c r="J217" t="str">
        <f t="shared" si="22"/>
        <v>UCL</v>
      </c>
      <c r="K217" t="e">
        <f t="shared" si="23"/>
        <v>#VALUE!</v>
      </c>
      <c r="L217" t="e">
        <f t="shared" si="24"/>
        <v>#VALUE!</v>
      </c>
      <c r="M217" t="e">
        <f t="shared" si="25"/>
        <v>#VALUE!</v>
      </c>
      <c r="N217" t="e">
        <f t="shared" si="26"/>
        <v>#VALUE!</v>
      </c>
    </row>
    <row r="218" spans="1:14" x14ac:dyDescent="0.3">
      <c r="A218">
        <f>UCL!F218</f>
        <v>0</v>
      </c>
      <c r="B218">
        <f>UCL!J218</f>
        <v>0</v>
      </c>
      <c r="C218" t="e">
        <f>UCL!D218&amp;'UCL2'!E218</f>
        <v>#VALUE!</v>
      </c>
      <c r="D218" t="e">
        <f>UCL!D218&amp;'UCL2'!F218</f>
        <v>#VALUE!</v>
      </c>
      <c r="E218" t="e">
        <f t="shared" si="21"/>
        <v>#VALUE!</v>
      </c>
      <c r="F218" t="e">
        <f t="shared" si="27"/>
        <v>#VALUE!</v>
      </c>
      <c r="G218" s="1">
        <f>UCL!D218</f>
        <v>0</v>
      </c>
      <c r="H218" t="s">
        <v>1053</v>
      </c>
      <c r="I218" t="str">
        <f>UCL!A218&amp;UCL!B218</f>
        <v/>
      </c>
      <c r="J218" t="str">
        <f t="shared" si="22"/>
        <v>UCL</v>
      </c>
      <c r="K218" t="e">
        <f t="shared" si="23"/>
        <v>#VALUE!</v>
      </c>
      <c r="L218" t="e">
        <f t="shared" si="24"/>
        <v>#VALUE!</v>
      </c>
      <c r="M218" t="e">
        <f t="shared" si="25"/>
        <v>#VALUE!</v>
      </c>
      <c r="N218" t="e">
        <f t="shared" si="26"/>
        <v>#VALUE!</v>
      </c>
    </row>
    <row r="219" spans="1:14" x14ac:dyDescent="0.3">
      <c r="A219">
        <f>UCL!F219</f>
        <v>0</v>
      </c>
      <c r="B219">
        <f>UCL!J219</f>
        <v>0</v>
      </c>
      <c r="C219" t="e">
        <f>UCL!D219&amp;'UCL2'!E219</f>
        <v>#VALUE!</v>
      </c>
      <c r="D219" t="e">
        <f>UCL!D219&amp;'UCL2'!F219</f>
        <v>#VALUE!</v>
      </c>
      <c r="E219" t="e">
        <f t="shared" si="21"/>
        <v>#VALUE!</v>
      </c>
      <c r="F219" t="e">
        <f t="shared" si="27"/>
        <v>#VALUE!</v>
      </c>
      <c r="G219" s="1">
        <f>UCL!D219</f>
        <v>0</v>
      </c>
      <c r="H219" t="s">
        <v>1053</v>
      </c>
      <c r="I219" t="str">
        <f>UCL!A219&amp;UCL!B219</f>
        <v/>
      </c>
      <c r="J219" t="str">
        <f t="shared" si="22"/>
        <v>UCL</v>
      </c>
      <c r="K219" t="e">
        <f t="shared" si="23"/>
        <v>#VALUE!</v>
      </c>
      <c r="L219" t="e">
        <f t="shared" si="24"/>
        <v>#VALUE!</v>
      </c>
      <c r="M219" t="e">
        <f t="shared" si="25"/>
        <v>#VALUE!</v>
      </c>
      <c r="N219" t="e">
        <f t="shared" si="26"/>
        <v>#VALUE!</v>
      </c>
    </row>
    <row r="220" spans="1:14" x14ac:dyDescent="0.3">
      <c r="A220">
        <f>UCL!F220</f>
        <v>0</v>
      </c>
      <c r="B220">
        <f>UCL!J220</f>
        <v>0</v>
      </c>
      <c r="C220" t="e">
        <f>UCL!D220&amp;'UCL2'!E220</f>
        <v>#VALUE!</v>
      </c>
      <c r="D220" t="e">
        <f>UCL!D220&amp;'UCL2'!F220</f>
        <v>#VALUE!</v>
      </c>
      <c r="E220" t="e">
        <f t="shared" si="21"/>
        <v>#VALUE!</v>
      </c>
      <c r="F220" t="e">
        <f t="shared" si="27"/>
        <v>#VALUE!</v>
      </c>
      <c r="G220" s="1">
        <f>UCL!D220</f>
        <v>0</v>
      </c>
      <c r="H220" t="s">
        <v>1053</v>
      </c>
      <c r="I220" t="str">
        <f>UCL!A220&amp;UCL!B220</f>
        <v/>
      </c>
      <c r="J220" t="str">
        <f t="shared" si="22"/>
        <v>UCL</v>
      </c>
      <c r="K220" t="e">
        <f t="shared" si="23"/>
        <v>#VALUE!</v>
      </c>
      <c r="L220" t="e">
        <f t="shared" si="24"/>
        <v>#VALUE!</v>
      </c>
      <c r="M220" t="e">
        <f t="shared" si="25"/>
        <v>#VALUE!</v>
      </c>
      <c r="N220" t="e">
        <f t="shared" si="26"/>
        <v>#VALUE!</v>
      </c>
    </row>
    <row r="221" spans="1:14" x14ac:dyDescent="0.3">
      <c r="A221">
        <f>UCL!F221</f>
        <v>0</v>
      </c>
      <c r="B221">
        <f>UCL!J221</f>
        <v>0</v>
      </c>
      <c r="C221" t="e">
        <f>UCL!D221&amp;'UCL2'!E221</f>
        <v>#VALUE!</v>
      </c>
      <c r="D221" t="e">
        <f>UCL!D221&amp;'UCL2'!F221</f>
        <v>#VALUE!</v>
      </c>
      <c r="E221" t="e">
        <f t="shared" si="21"/>
        <v>#VALUE!</v>
      </c>
      <c r="F221" t="e">
        <f t="shared" si="27"/>
        <v>#VALUE!</v>
      </c>
      <c r="G221" s="1">
        <f>UCL!D221</f>
        <v>0</v>
      </c>
      <c r="H221" t="s">
        <v>1053</v>
      </c>
      <c r="I221" t="str">
        <f>UCL!A221&amp;UCL!B221</f>
        <v/>
      </c>
      <c r="J221" t="str">
        <f t="shared" si="22"/>
        <v>UCL</v>
      </c>
      <c r="K221" t="e">
        <f t="shared" si="23"/>
        <v>#VALUE!</v>
      </c>
      <c r="L221" t="e">
        <f t="shared" si="24"/>
        <v>#VALUE!</v>
      </c>
      <c r="M221" t="e">
        <f t="shared" si="25"/>
        <v>#VALUE!</v>
      </c>
      <c r="N221" t="e">
        <f t="shared" si="26"/>
        <v>#VALUE!</v>
      </c>
    </row>
    <row r="222" spans="1:14" x14ac:dyDescent="0.3">
      <c r="A222">
        <f>UCL!F222</f>
        <v>0</v>
      </c>
      <c r="B222">
        <f>UCL!J222</f>
        <v>0</v>
      </c>
      <c r="C222" t="e">
        <f>UCL!D222&amp;'UCL2'!E222</f>
        <v>#VALUE!</v>
      </c>
      <c r="D222" t="e">
        <f>UCL!D222&amp;'UCL2'!F222</f>
        <v>#VALUE!</v>
      </c>
      <c r="E222" t="e">
        <f t="shared" si="21"/>
        <v>#VALUE!</v>
      </c>
      <c r="F222" t="e">
        <f t="shared" si="27"/>
        <v>#VALUE!</v>
      </c>
      <c r="G222" s="1">
        <f>UCL!D222</f>
        <v>0</v>
      </c>
      <c r="H222" t="s">
        <v>1053</v>
      </c>
      <c r="I222" t="str">
        <f>UCL!A222&amp;UCL!B222</f>
        <v/>
      </c>
      <c r="J222" t="str">
        <f t="shared" si="22"/>
        <v>UCL</v>
      </c>
      <c r="K222" t="e">
        <f t="shared" si="23"/>
        <v>#VALUE!</v>
      </c>
      <c r="L222" t="e">
        <f t="shared" si="24"/>
        <v>#VALUE!</v>
      </c>
      <c r="M222" t="e">
        <f t="shared" si="25"/>
        <v>#VALUE!</v>
      </c>
      <c r="N222" t="e">
        <f t="shared" si="26"/>
        <v>#VALUE!</v>
      </c>
    </row>
    <row r="223" spans="1:14" x14ac:dyDescent="0.3">
      <c r="A223">
        <f>UCL!F223</f>
        <v>0</v>
      </c>
      <c r="B223">
        <f>UCL!J223</f>
        <v>0</v>
      </c>
      <c r="C223" t="e">
        <f>UCL!D223&amp;'UCL2'!E223</f>
        <v>#VALUE!</v>
      </c>
      <c r="D223" t="e">
        <f>UCL!D223&amp;'UCL2'!F223</f>
        <v>#VALUE!</v>
      </c>
      <c r="E223" t="e">
        <f t="shared" si="21"/>
        <v>#VALUE!</v>
      </c>
      <c r="F223" t="e">
        <f t="shared" si="27"/>
        <v>#VALUE!</v>
      </c>
      <c r="G223" s="1">
        <f>UCL!D223</f>
        <v>0</v>
      </c>
      <c r="H223" t="s">
        <v>1053</v>
      </c>
      <c r="I223" t="str">
        <f>UCL!A223&amp;UCL!B223</f>
        <v/>
      </c>
      <c r="J223" t="str">
        <f t="shared" si="22"/>
        <v>UCL</v>
      </c>
      <c r="K223" t="e">
        <f t="shared" si="23"/>
        <v>#VALUE!</v>
      </c>
      <c r="L223" t="e">
        <f t="shared" si="24"/>
        <v>#VALUE!</v>
      </c>
      <c r="M223" t="e">
        <f t="shared" si="25"/>
        <v>#VALUE!</v>
      </c>
      <c r="N223" t="e">
        <f t="shared" si="26"/>
        <v>#VALUE!</v>
      </c>
    </row>
    <row r="224" spans="1:14" x14ac:dyDescent="0.3">
      <c r="A224">
        <f>UCL!F224</f>
        <v>0</v>
      </c>
      <c r="B224">
        <f>UCL!J224</f>
        <v>0</v>
      </c>
      <c r="C224" t="e">
        <f>UCL!D224&amp;'UCL2'!E224</f>
        <v>#VALUE!</v>
      </c>
      <c r="D224" t="e">
        <f>UCL!D224&amp;'UCL2'!F224</f>
        <v>#VALUE!</v>
      </c>
      <c r="E224" t="e">
        <f t="shared" si="21"/>
        <v>#VALUE!</v>
      </c>
      <c r="F224" t="e">
        <f t="shared" si="27"/>
        <v>#VALUE!</v>
      </c>
      <c r="G224" s="1">
        <f>UCL!D224</f>
        <v>0</v>
      </c>
      <c r="H224" t="s">
        <v>1053</v>
      </c>
      <c r="I224" t="str">
        <f>UCL!A224&amp;UCL!B224</f>
        <v/>
      </c>
      <c r="J224" t="str">
        <f t="shared" si="22"/>
        <v>UCL</v>
      </c>
      <c r="K224" t="e">
        <f t="shared" si="23"/>
        <v>#VALUE!</v>
      </c>
      <c r="L224" t="e">
        <f t="shared" si="24"/>
        <v>#VALUE!</v>
      </c>
      <c r="M224" t="e">
        <f t="shared" si="25"/>
        <v>#VALUE!</v>
      </c>
      <c r="N224" t="e">
        <f t="shared" si="26"/>
        <v>#VALUE!</v>
      </c>
    </row>
    <row r="225" spans="1:14" x14ac:dyDescent="0.3">
      <c r="A225">
        <f>UCL!F225</f>
        <v>0</v>
      </c>
      <c r="B225">
        <f>UCL!J225</f>
        <v>0</v>
      </c>
      <c r="C225" t="e">
        <f>UCL!D225&amp;'UCL2'!E225</f>
        <v>#VALUE!</v>
      </c>
      <c r="D225" t="e">
        <f>UCL!D225&amp;'UCL2'!F225</f>
        <v>#VALUE!</v>
      </c>
      <c r="E225" t="e">
        <f t="shared" si="21"/>
        <v>#VALUE!</v>
      </c>
      <c r="F225" t="e">
        <f t="shared" si="27"/>
        <v>#VALUE!</v>
      </c>
      <c r="G225" s="1">
        <f>UCL!D225</f>
        <v>0</v>
      </c>
      <c r="H225" t="s">
        <v>1053</v>
      </c>
      <c r="I225" t="str">
        <f>UCL!A225&amp;UCL!B225</f>
        <v/>
      </c>
      <c r="J225" t="str">
        <f t="shared" si="22"/>
        <v>UCL</v>
      </c>
      <c r="K225" t="e">
        <f t="shared" si="23"/>
        <v>#VALUE!</v>
      </c>
      <c r="L225" t="e">
        <f t="shared" si="24"/>
        <v>#VALUE!</v>
      </c>
      <c r="M225" t="e">
        <f t="shared" si="25"/>
        <v>#VALUE!</v>
      </c>
      <c r="N225" t="e">
        <f t="shared" si="26"/>
        <v>#VALUE!</v>
      </c>
    </row>
    <row r="226" spans="1:14" x14ac:dyDescent="0.3">
      <c r="A226">
        <f>UCL!F226</f>
        <v>0</v>
      </c>
      <c r="B226">
        <f>UCL!J226</f>
        <v>0</v>
      </c>
      <c r="C226" t="e">
        <f>UCL!D226&amp;'UCL2'!E226</f>
        <v>#VALUE!</v>
      </c>
      <c r="D226" t="e">
        <f>UCL!D226&amp;'UCL2'!F226</f>
        <v>#VALUE!</v>
      </c>
      <c r="E226" t="e">
        <f t="shared" si="21"/>
        <v>#VALUE!</v>
      </c>
      <c r="F226" t="e">
        <f t="shared" si="27"/>
        <v>#VALUE!</v>
      </c>
      <c r="G226" s="1">
        <f>UCL!D226</f>
        <v>0</v>
      </c>
      <c r="H226" t="s">
        <v>1053</v>
      </c>
      <c r="I226" t="str">
        <f>UCL!A226&amp;UCL!B226</f>
        <v/>
      </c>
      <c r="J226" t="str">
        <f t="shared" si="22"/>
        <v>UCL</v>
      </c>
      <c r="K226" t="e">
        <f t="shared" si="23"/>
        <v>#VALUE!</v>
      </c>
      <c r="L226" t="e">
        <f t="shared" si="24"/>
        <v>#VALUE!</v>
      </c>
      <c r="M226" t="e">
        <f t="shared" si="25"/>
        <v>#VALUE!</v>
      </c>
      <c r="N226" t="e">
        <f t="shared" si="26"/>
        <v>#VALUE!</v>
      </c>
    </row>
    <row r="227" spans="1:14" x14ac:dyDescent="0.3">
      <c r="A227">
        <f>UCL!F227</f>
        <v>0</v>
      </c>
      <c r="B227">
        <f>UCL!J227</f>
        <v>0</v>
      </c>
      <c r="C227" t="e">
        <f>UCL!D227&amp;'UCL2'!E227</f>
        <v>#VALUE!</v>
      </c>
      <c r="D227" t="e">
        <f>UCL!D227&amp;'UCL2'!F227</f>
        <v>#VALUE!</v>
      </c>
      <c r="E227" t="e">
        <f t="shared" si="21"/>
        <v>#VALUE!</v>
      </c>
      <c r="F227" t="e">
        <f t="shared" si="27"/>
        <v>#VALUE!</v>
      </c>
      <c r="G227" s="1">
        <f>UCL!D227</f>
        <v>0</v>
      </c>
      <c r="H227" t="s">
        <v>1053</v>
      </c>
      <c r="I227" t="str">
        <f>UCL!A227&amp;UCL!B227</f>
        <v/>
      </c>
      <c r="J227" t="str">
        <f t="shared" si="22"/>
        <v>UCL</v>
      </c>
      <c r="K227" t="e">
        <f t="shared" si="23"/>
        <v>#VALUE!</v>
      </c>
      <c r="L227" t="e">
        <f t="shared" si="24"/>
        <v>#VALUE!</v>
      </c>
      <c r="M227" t="e">
        <f t="shared" si="25"/>
        <v>#VALUE!</v>
      </c>
      <c r="N227" t="e">
        <f t="shared" si="26"/>
        <v>#VALUE!</v>
      </c>
    </row>
    <row r="228" spans="1:14" x14ac:dyDescent="0.3">
      <c r="A228">
        <f>UCL!F228</f>
        <v>0</v>
      </c>
      <c r="B228">
        <f>UCL!J228</f>
        <v>0</v>
      </c>
      <c r="C228" t="e">
        <f>UCL!D228&amp;'UCL2'!E228</f>
        <v>#VALUE!</v>
      </c>
      <c r="D228" t="e">
        <f>UCL!D228&amp;'UCL2'!F228</f>
        <v>#VALUE!</v>
      </c>
      <c r="E228" t="e">
        <f t="shared" si="21"/>
        <v>#VALUE!</v>
      </c>
      <c r="F228" t="e">
        <f t="shared" si="27"/>
        <v>#VALUE!</v>
      </c>
      <c r="G228" s="1">
        <f>UCL!D228</f>
        <v>0</v>
      </c>
      <c r="H228" t="s">
        <v>1053</v>
      </c>
      <c r="I228" t="str">
        <f>UCL!A228&amp;UCL!B228</f>
        <v/>
      </c>
      <c r="J228" t="str">
        <f t="shared" si="22"/>
        <v>UCL</v>
      </c>
      <c r="K228" t="e">
        <f t="shared" si="23"/>
        <v>#VALUE!</v>
      </c>
      <c r="L228" t="e">
        <f t="shared" si="24"/>
        <v>#VALUE!</v>
      </c>
      <c r="M228" t="e">
        <f t="shared" si="25"/>
        <v>#VALUE!</v>
      </c>
      <c r="N228" t="e">
        <f t="shared" si="26"/>
        <v>#VALUE!</v>
      </c>
    </row>
    <row r="229" spans="1:14" x14ac:dyDescent="0.3">
      <c r="A229">
        <f>UCL!F229</f>
        <v>0</v>
      </c>
      <c r="B229">
        <f>UCL!J229</f>
        <v>0</v>
      </c>
      <c r="C229" t="e">
        <f>UCL!D229&amp;'UCL2'!E229</f>
        <v>#VALUE!</v>
      </c>
      <c r="D229" t="e">
        <f>UCL!D229&amp;'UCL2'!F229</f>
        <v>#VALUE!</v>
      </c>
      <c r="E229" t="e">
        <f t="shared" si="21"/>
        <v>#VALUE!</v>
      </c>
      <c r="F229" t="e">
        <f t="shared" si="27"/>
        <v>#VALUE!</v>
      </c>
      <c r="G229" s="1">
        <f>UCL!D229</f>
        <v>0</v>
      </c>
      <c r="H229" t="s">
        <v>1053</v>
      </c>
      <c r="I229" t="str">
        <f>UCL!A229&amp;UCL!B229</f>
        <v/>
      </c>
      <c r="J229" t="str">
        <f t="shared" si="22"/>
        <v>UCL</v>
      </c>
      <c r="K229" t="e">
        <f t="shared" si="23"/>
        <v>#VALUE!</v>
      </c>
      <c r="L229" t="e">
        <f t="shared" si="24"/>
        <v>#VALUE!</v>
      </c>
      <c r="M229" t="e">
        <f t="shared" si="25"/>
        <v>#VALUE!</v>
      </c>
      <c r="N229" t="e">
        <f t="shared" si="26"/>
        <v>#VALUE!</v>
      </c>
    </row>
    <row r="230" spans="1:14" x14ac:dyDescent="0.3">
      <c r="A230">
        <f>UCL!F230</f>
        <v>0</v>
      </c>
      <c r="B230">
        <f>UCL!J230</f>
        <v>0</v>
      </c>
      <c r="C230" t="e">
        <f>UCL!D230&amp;'UCL2'!E230</f>
        <v>#VALUE!</v>
      </c>
      <c r="D230" t="e">
        <f>UCL!D230&amp;'UCL2'!F230</f>
        <v>#VALUE!</v>
      </c>
      <c r="E230" t="e">
        <f t="shared" si="21"/>
        <v>#VALUE!</v>
      </c>
      <c r="F230" t="e">
        <f t="shared" si="27"/>
        <v>#VALUE!</v>
      </c>
      <c r="G230" s="1">
        <f>UCL!D230</f>
        <v>0</v>
      </c>
      <c r="H230" t="s">
        <v>1053</v>
      </c>
      <c r="I230" t="str">
        <f>UCL!A230&amp;UCL!B230</f>
        <v/>
      </c>
      <c r="J230" t="str">
        <f t="shared" si="22"/>
        <v>UCL</v>
      </c>
      <c r="K230" t="e">
        <f t="shared" si="23"/>
        <v>#VALUE!</v>
      </c>
      <c r="L230" t="e">
        <f t="shared" si="24"/>
        <v>#VALUE!</v>
      </c>
      <c r="M230" t="e">
        <f t="shared" si="25"/>
        <v>#VALUE!</v>
      </c>
      <c r="N230" t="e">
        <f t="shared" si="26"/>
        <v>#VALUE!</v>
      </c>
    </row>
    <row r="231" spans="1:14" x14ac:dyDescent="0.3">
      <c r="A231">
        <f>UCL!F231</f>
        <v>0</v>
      </c>
      <c r="B231">
        <f>UCL!J231</f>
        <v>0</v>
      </c>
      <c r="C231" t="e">
        <f>UCL!D231&amp;'UCL2'!E231</f>
        <v>#VALUE!</v>
      </c>
      <c r="D231" t="e">
        <f>UCL!D231&amp;'UCL2'!F231</f>
        <v>#VALUE!</v>
      </c>
      <c r="E231" t="e">
        <f t="shared" si="21"/>
        <v>#VALUE!</v>
      </c>
      <c r="F231" t="e">
        <f t="shared" si="27"/>
        <v>#VALUE!</v>
      </c>
      <c r="G231" s="1">
        <f>UCL!D231</f>
        <v>0</v>
      </c>
      <c r="H231" t="s">
        <v>1053</v>
      </c>
      <c r="I231" t="str">
        <f>UCL!A231&amp;UCL!B231</f>
        <v/>
      </c>
      <c r="J231" t="str">
        <f t="shared" si="22"/>
        <v>UCL</v>
      </c>
      <c r="K231" t="e">
        <f t="shared" si="23"/>
        <v>#VALUE!</v>
      </c>
      <c r="L231" t="e">
        <f t="shared" si="24"/>
        <v>#VALUE!</v>
      </c>
      <c r="M231" t="e">
        <f t="shared" si="25"/>
        <v>#VALUE!</v>
      </c>
      <c r="N231" t="e">
        <f t="shared" si="26"/>
        <v>#VALUE!</v>
      </c>
    </row>
    <row r="232" spans="1:14" x14ac:dyDescent="0.3">
      <c r="A232">
        <f>UCL!F232</f>
        <v>0</v>
      </c>
      <c r="B232">
        <f>UCL!J232</f>
        <v>0</v>
      </c>
      <c r="C232" t="e">
        <f>UCL!D232&amp;'UCL2'!E232</f>
        <v>#VALUE!</v>
      </c>
      <c r="D232" t="e">
        <f>UCL!D232&amp;'UCL2'!F232</f>
        <v>#VALUE!</v>
      </c>
      <c r="E232" t="e">
        <f t="shared" si="21"/>
        <v>#VALUE!</v>
      </c>
      <c r="F232" t="e">
        <f t="shared" si="27"/>
        <v>#VALUE!</v>
      </c>
      <c r="G232" s="1">
        <f>UCL!D232</f>
        <v>0</v>
      </c>
      <c r="H232" t="s">
        <v>1053</v>
      </c>
      <c r="I232" t="str">
        <f>UCL!A232&amp;UCL!B232</f>
        <v/>
      </c>
      <c r="J232" t="str">
        <f t="shared" si="22"/>
        <v>UCL</v>
      </c>
      <c r="K232" t="e">
        <f t="shared" si="23"/>
        <v>#VALUE!</v>
      </c>
      <c r="L232" t="e">
        <f t="shared" si="24"/>
        <v>#VALUE!</v>
      </c>
      <c r="M232" t="e">
        <f t="shared" si="25"/>
        <v>#VALUE!</v>
      </c>
      <c r="N232" t="e">
        <f t="shared" si="26"/>
        <v>#VALUE!</v>
      </c>
    </row>
    <row r="233" spans="1:14" x14ac:dyDescent="0.3">
      <c r="A233">
        <f>UCL!F233</f>
        <v>0</v>
      </c>
      <c r="B233">
        <f>UCL!J233</f>
        <v>0</v>
      </c>
      <c r="C233" t="e">
        <f>UCL!D233&amp;'UCL2'!E233</f>
        <v>#VALUE!</v>
      </c>
      <c r="D233" t="e">
        <f>UCL!D233&amp;'UCL2'!F233</f>
        <v>#VALUE!</v>
      </c>
      <c r="E233" t="e">
        <f t="shared" si="21"/>
        <v>#VALUE!</v>
      </c>
      <c r="F233" t="e">
        <f t="shared" si="27"/>
        <v>#VALUE!</v>
      </c>
      <c r="G233" s="1">
        <f>UCL!D233</f>
        <v>0</v>
      </c>
      <c r="H233" t="s">
        <v>1053</v>
      </c>
      <c r="I233" t="str">
        <f>UCL!A233&amp;UCL!B233</f>
        <v/>
      </c>
      <c r="J233" t="str">
        <f t="shared" si="22"/>
        <v>UCL</v>
      </c>
      <c r="K233" t="e">
        <f t="shared" si="23"/>
        <v>#VALUE!</v>
      </c>
      <c r="L233" t="e">
        <f t="shared" si="24"/>
        <v>#VALUE!</v>
      </c>
      <c r="M233" t="e">
        <f t="shared" si="25"/>
        <v>#VALUE!</v>
      </c>
      <c r="N233" t="e">
        <f t="shared" si="26"/>
        <v>#VALUE!</v>
      </c>
    </row>
    <row r="234" spans="1:14" x14ac:dyDescent="0.3">
      <c r="A234">
        <f>UCL!F234</f>
        <v>0</v>
      </c>
      <c r="B234">
        <f>UCL!J234</f>
        <v>0</v>
      </c>
      <c r="C234" t="e">
        <f>UCL!D234&amp;'UCL2'!E234</f>
        <v>#VALUE!</v>
      </c>
      <c r="D234" t="e">
        <f>UCL!D234&amp;'UCL2'!F234</f>
        <v>#VALUE!</v>
      </c>
      <c r="E234" t="e">
        <f t="shared" si="21"/>
        <v>#VALUE!</v>
      </c>
      <c r="F234" t="e">
        <f t="shared" si="27"/>
        <v>#VALUE!</v>
      </c>
      <c r="G234" s="1">
        <f>UCL!D234</f>
        <v>0</v>
      </c>
      <c r="H234" t="s">
        <v>1053</v>
      </c>
      <c r="I234" t="str">
        <f>UCL!A234&amp;UCL!B234</f>
        <v/>
      </c>
      <c r="J234" t="str">
        <f t="shared" si="22"/>
        <v>UCL</v>
      </c>
      <c r="K234" t="e">
        <f t="shared" si="23"/>
        <v>#VALUE!</v>
      </c>
      <c r="L234" t="e">
        <f t="shared" si="24"/>
        <v>#VALUE!</v>
      </c>
      <c r="M234" t="e">
        <f t="shared" si="25"/>
        <v>#VALUE!</v>
      </c>
      <c r="N234" t="e">
        <f t="shared" si="26"/>
        <v>#VALUE!</v>
      </c>
    </row>
    <row r="235" spans="1:14" x14ac:dyDescent="0.3">
      <c r="A235">
        <f>UCL!F235</f>
        <v>0</v>
      </c>
      <c r="B235">
        <f>UCL!J235</f>
        <v>0</v>
      </c>
      <c r="C235" t="e">
        <f>UCL!D235&amp;'UCL2'!E235</f>
        <v>#VALUE!</v>
      </c>
      <c r="D235" t="e">
        <f>UCL!D235&amp;'UCL2'!F235</f>
        <v>#VALUE!</v>
      </c>
      <c r="E235" t="e">
        <f t="shared" si="21"/>
        <v>#VALUE!</v>
      </c>
      <c r="F235" t="e">
        <f t="shared" si="27"/>
        <v>#VALUE!</v>
      </c>
      <c r="G235" s="1">
        <f>UCL!D235</f>
        <v>0</v>
      </c>
      <c r="H235" t="s">
        <v>1053</v>
      </c>
      <c r="I235" t="str">
        <f>UCL!A235&amp;UCL!B235</f>
        <v/>
      </c>
      <c r="J235" t="str">
        <f t="shared" si="22"/>
        <v>UCL</v>
      </c>
      <c r="K235" t="e">
        <f t="shared" si="23"/>
        <v>#VALUE!</v>
      </c>
      <c r="L235" t="e">
        <f t="shared" si="24"/>
        <v>#VALUE!</v>
      </c>
      <c r="M235" t="e">
        <f t="shared" si="25"/>
        <v>#VALUE!</v>
      </c>
      <c r="N235" t="e">
        <f t="shared" si="26"/>
        <v>#VALUE!</v>
      </c>
    </row>
    <row r="236" spans="1:14" x14ac:dyDescent="0.3">
      <c r="A236">
        <f>UCL!F236</f>
        <v>0</v>
      </c>
      <c r="B236">
        <f>UCL!J236</f>
        <v>0</v>
      </c>
      <c r="C236" t="e">
        <f>UCL!D236&amp;'UCL2'!E236</f>
        <v>#VALUE!</v>
      </c>
      <c r="D236" t="e">
        <f>UCL!D236&amp;'UCL2'!F236</f>
        <v>#VALUE!</v>
      </c>
      <c r="E236" t="e">
        <f t="shared" si="21"/>
        <v>#VALUE!</v>
      </c>
      <c r="F236" t="e">
        <f t="shared" si="27"/>
        <v>#VALUE!</v>
      </c>
      <c r="G236" s="1">
        <f>UCL!D236</f>
        <v>0</v>
      </c>
      <c r="H236" t="s">
        <v>1053</v>
      </c>
      <c r="I236" t="str">
        <f>UCL!A236&amp;UCL!B236</f>
        <v/>
      </c>
      <c r="J236" t="str">
        <f t="shared" si="22"/>
        <v>UCL</v>
      </c>
      <c r="K236" t="e">
        <f t="shared" si="23"/>
        <v>#VALUE!</v>
      </c>
      <c r="L236" t="e">
        <f t="shared" si="24"/>
        <v>#VALUE!</v>
      </c>
      <c r="M236" t="e">
        <f t="shared" si="25"/>
        <v>#VALUE!</v>
      </c>
      <c r="N236" t="e">
        <f t="shared" si="26"/>
        <v>#VALUE!</v>
      </c>
    </row>
    <row r="237" spans="1:14" x14ac:dyDescent="0.3">
      <c r="A237">
        <f>UCL!F237</f>
        <v>0</v>
      </c>
      <c r="B237">
        <f>UCL!J237</f>
        <v>0</v>
      </c>
      <c r="C237" t="e">
        <f>UCL!D237&amp;'UCL2'!E237</f>
        <v>#VALUE!</v>
      </c>
      <c r="D237" t="e">
        <f>UCL!D237&amp;'UCL2'!F237</f>
        <v>#VALUE!</v>
      </c>
      <c r="E237" t="e">
        <f t="shared" si="21"/>
        <v>#VALUE!</v>
      </c>
      <c r="F237" t="e">
        <f t="shared" si="27"/>
        <v>#VALUE!</v>
      </c>
      <c r="G237" s="1">
        <f>UCL!D237</f>
        <v>0</v>
      </c>
      <c r="H237" t="s">
        <v>1053</v>
      </c>
      <c r="I237" t="str">
        <f>UCL!A237&amp;UCL!B237</f>
        <v/>
      </c>
      <c r="J237" t="str">
        <f t="shared" si="22"/>
        <v>UCL</v>
      </c>
      <c r="K237" t="e">
        <f t="shared" si="23"/>
        <v>#VALUE!</v>
      </c>
      <c r="L237" t="e">
        <f t="shared" si="24"/>
        <v>#VALUE!</v>
      </c>
      <c r="M237" t="e">
        <f t="shared" si="25"/>
        <v>#VALUE!</v>
      </c>
      <c r="N237" t="e">
        <f t="shared" si="26"/>
        <v>#VALUE!</v>
      </c>
    </row>
    <row r="238" spans="1:14" x14ac:dyDescent="0.3">
      <c r="A238">
        <f>UCL!F238</f>
        <v>0</v>
      </c>
      <c r="B238">
        <f>UCL!J238</f>
        <v>0</v>
      </c>
      <c r="C238" t="e">
        <f>UCL!D238&amp;'UCL2'!E238</f>
        <v>#VALUE!</v>
      </c>
      <c r="D238" t="e">
        <f>UCL!D238&amp;'UCL2'!F238</f>
        <v>#VALUE!</v>
      </c>
      <c r="E238" t="e">
        <f t="shared" si="21"/>
        <v>#VALUE!</v>
      </c>
      <c r="F238" t="e">
        <f t="shared" si="27"/>
        <v>#VALUE!</v>
      </c>
      <c r="G238" s="1">
        <f>UCL!D238</f>
        <v>0</v>
      </c>
      <c r="H238" t="s">
        <v>1053</v>
      </c>
      <c r="I238" t="str">
        <f>UCL!A238&amp;UCL!B238</f>
        <v/>
      </c>
      <c r="J238" t="str">
        <f t="shared" si="22"/>
        <v>UCL</v>
      </c>
      <c r="K238" t="e">
        <f t="shared" si="23"/>
        <v>#VALUE!</v>
      </c>
      <c r="L238" t="e">
        <f t="shared" si="24"/>
        <v>#VALUE!</v>
      </c>
      <c r="M238" t="e">
        <f t="shared" si="25"/>
        <v>#VALUE!</v>
      </c>
      <c r="N238" t="e">
        <f t="shared" si="26"/>
        <v>#VALUE!</v>
      </c>
    </row>
    <row r="239" spans="1:14" x14ac:dyDescent="0.3">
      <c r="A239">
        <f>UCL!F239</f>
        <v>0</v>
      </c>
      <c r="B239">
        <f>UCL!J239</f>
        <v>0</v>
      </c>
      <c r="C239" t="e">
        <f>UCL!D239&amp;'UCL2'!E239</f>
        <v>#VALUE!</v>
      </c>
      <c r="D239" t="e">
        <f>UCL!D239&amp;'UCL2'!F239</f>
        <v>#VALUE!</v>
      </c>
      <c r="E239" t="e">
        <f t="shared" si="21"/>
        <v>#VALUE!</v>
      </c>
      <c r="F239" t="e">
        <f t="shared" si="27"/>
        <v>#VALUE!</v>
      </c>
      <c r="G239" s="1">
        <f>UCL!D239</f>
        <v>0</v>
      </c>
      <c r="H239" t="s">
        <v>1053</v>
      </c>
      <c r="I239" t="str">
        <f>UCL!A239&amp;UCL!B239</f>
        <v/>
      </c>
      <c r="J239" t="str">
        <f t="shared" si="22"/>
        <v>UCL</v>
      </c>
      <c r="K239" t="e">
        <f t="shared" si="23"/>
        <v>#VALUE!</v>
      </c>
      <c r="L239" t="e">
        <f t="shared" si="24"/>
        <v>#VALUE!</v>
      </c>
      <c r="M239" t="e">
        <f t="shared" si="25"/>
        <v>#VALUE!</v>
      </c>
      <c r="N239" t="e">
        <f t="shared" si="26"/>
        <v>#VALUE!</v>
      </c>
    </row>
    <row r="240" spans="1:14" x14ac:dyDescent="0.3">
      <c r="A240">
        <f>UCL!F240</f>
        <v>0</v>
      </c>
      <c r="B240">
        <f>UCL!J240</f>
        <v>0</v>
      </c>
      <c r="C240" t="e">
        <f>UCL!D240&amp;'UCL2'!E240</f>
        <v>#VALUE!</v>
      </c>
      <c r="D240" t="e">
        <f>UCL!D240&amp;'UCL2'!F240</f>
        <v>#VALUE!</v>
      </c>
      <c r="E240" t="e">
        <f t="shared" si="21"/>
        <v>#VALUE!</v>
      </c>
      <c r="F240" t="e">
        <f t="shared" si="27"/>
        <v>#VALUE!</v>
      </c>
      <c r="G240" s="1">
        <f>UCL!D240</f>
        <v>0</v>
      </c>
      <c r="H240" t="s">
        <v>1053</v>
      </c>
      <c r="I240" t="str">
        <f>UCL!A240&amp;UCL!B240</f>
        <v/>
      </c>
      <c r="J240" t="str">
        <f t="shared" si="22"/>
        <v>UCL</v>
      </c>
      <c r="K240" t="e">
        <f t="shared" si="23"/>
        <v>#VALUE!</v>
      </c>
      <c r="L240" t="e">
        <f t="shared" si="24"/>
        <v>#VALUE!</v>
      </c>
      <c r="M240" t="e">
        <f t="shared" si="25"/>
        <v>#VALUE!</v>
      </c>
      <c r="N240" t="e">
        <f t="shared" si="26"/>
        <v>#VALUE!</v>
      </c>
    </row>
    <row r="241" spans="1:14" x14ac:dyDescent="0.3">
      <c r="A241">
        <f>UCL!F241</f>
        <v>0</v>
      </c>
      <c r="B241">
        <f>UCL!J241</f>
        <v>0</v>
      </c>
      <c r="C241" t="e">
        <f>UCL!D241&amp;'UCL2'!E241</f>
        <v>#VALUE!</v>
      </c>
      <c r="D241" t="e">
        <f>UCL!D241&amp;'UCL2'!F241</f>
        <v>#VALUE!</v>
      </c>
      <c r="E241" t="e">
        <f t="shared" si="21"/>
        <v>#VALUE!</v>
      </c>
      <c r="F241" t="e">
        <f t="shared" si="27"/>
        <v>#VALUE!</v>
      </c>
      <c r="G241" s="1">
        <f>UCL!D241</f>
        <v>0</v>
      </c>
      <c r="H241" t="s">
        <v>1053</v>
      </c>
      <c r="I241" t="str">
        <f>UCL!A241&amp;UCL!B241</f>
        <v/>
      </c>
      <c r="J241" t="str">
        <f t="shared" si="22"/>
        <v>UCL</v>
      </c>
      <c r="K241" t="e">
        <f t="shared" si="23"/>
        <v>#VALUE!</v>
      </c>
      <c r="L241" t="e">
        <f t="shared" si="24"/>
        <v>#VALUE!</v>
      </c>
      <c r="M241" t="e">
        <f t="shared" si="25"/>
        <v>#VALUE!</v>
      </c>
      <c r="N241" t="e">
        <f t="shared" si="26"/>
        <v>#VALUE!</v>
      </c>
    </row>
    <row r="242" spans="1:14" x14ac:dyDescent="0.3">
      <c r="A242">
        <f>UCL!F242</f>
        <v>0</v>
      </c>
      <c r="B242">
        <f>UCL!J242</f>
        <v>0</v>
      </c>
      <c r="C242" t="e">
        <f>UCL!D242&amp;'UCL2'!E242</f>
        <v>#VALUE!</v>
      </c>
      <c r="D242" t="e">
        <f>UCL!D242&amp;'UCL2'!F242</f>
        <v>#VALUE!</v>
      </c>
      <c r="E242" t="e">
        <f t="shared" si="21"/>
        <v>#VALUE!</v>
      </c>
      <c r="F242" t="e">
        <f t="shared" si="27"/>
        <v>#VALUE!</v>
      </c>
      <c r="G242" s="1">
        <f>UCL!D242</f>
        <v>0</v>
      </c>
      <c r="H242" t="s">
        <v>1053</v>
      </c>
      <c r="I242" t="str">
        <f>UCL!A242&amp;UCL!B242</f>
        <v/>
      </c>
      <c r="J242" t="str">
        <f t="shared" si="22"/>
        <v>UCL</v>
      </c>
      <c r="K242" t="e">
        <f t="shared" si="23"/>
        <v>#VALUE!</v>
      </c>
      <c r="L242" t="e">
        <f t="shared" si="24"/>
        <v>#VALUE!</v>
      </c>
      <c r="M242" t="e">
        <f t="shared" si="25"/>
        <v>#VALUE!</v>
      </c>
      <c r="N242" t="e">
        <f t="shared" si="26"/>
        <v>#VALUE!</v>
      </c>
    </row>
    <row r="243" spans="1:14" x14ac:dyDescent="0.3">
      <c r="A243">
        <f>UCL!F243</f>
        <v>0</v>
      </c>
      <c r="B243">
        <f>UCL!J243</f>
        <v>0</v>
      </c>
      <c r="C243" t="e">
        <f>UCL!D243&amp;'UCL2'!E243</f>
        <v>#VALUE!</v>
      </c>
      <c r="D243" t="e">
        <f>UCL!D243&amp;'UCL2'!F243</f>
        <v>#VALUE!</v>
      </c>
      <c r="E243" t="e">
        <f t="shared" si="21"/>
        <v>#VALUE!</v>
      </c>
      <c r="F243" t="e">
        <f t="shared" si="27"/>
        <v>#VALUE!</v>
      </c>
      <c r="G243" s="1">
        <f>UCL!D243</f>
        <v>0</v>
      </c>
      <c r="H243" t="s">
        <v>1053</v>
      </c>
      <c r="I243" t="str">
        <f>UCL!A243&amp;UCL!B243</f>
        <v/>
      </c>
      <c r="J243" t="str">
        <f t="shared" si="22"/>
        <v>UCL</v>
      </c>
      <c r="K243" t="e">
        <f t="shared" si="23"/>
        <v>#VALUE!</v>
      </c>
      <c r="L243" t="e">
        <f t="shared" si="24"/>
        <v>#VALUE!</v>
      </c>
      <c r="M243" t="e">
        <f t="shared" si="25"/>
        <v>#VALUE!</v>
      </c>
      <c r="N243" t="e">
        <f t="shared" si="26"/>
        <v>#VALUE!</v>
      </c>
    </row>
    <row r="244" spans="1:14" x14ac:dyDescent="0.3">
      <c r="A244">
        <f>UCL!F244</f>
        <v>0</v>
      </c>
      <c r="B244">
        <f>UCL!J244</f>
        <v>0</v>
      </c>
      <c r="C244" t="e">
        <f>UCL!D244&amp;'UCL2'!E244</f>
        <v>#VALUE!</v>
      </c>
      <c r="D244" t="e">
        <f>UCL!D244&amp;'UCL2'!F244</f>
        <v>#VALUE!</v>
      </c>
      <c r="E244" t="e">
        <f t="shared" si="21"/>
        <v>#VALUE!</v>
      </c>
      <c r="F244" t="e">
        <f t="shared" si="27"/>
        <v>#VALUE!</v>
      </c>
      <c r="G244" s="1">
        <f>UCL!D244</f>
        <v>0</v>
      </c>
      <c r="H244" t="s">
        <v>1053</v>
      </c>
      <c r="I244" t="str">
        <f>UCL!A244&amp;UCL!B244</f>
        <v/>
      </c>
      <c r="J244" t="str">
        <f t="shared" si="22"/>
        <v>UCL</v>
      </c>
      <c r="K244" t="e">
        <f t="shared" si="23"/>
        <v>#VALUE!</v>
      </c>
      <c r="L244" t="e">
        <f t="shared" si="24"/>
        <v>#VALUE!</v>
      </c>
      <c r="M244" t="e">
        <f t="shared" si="25"/>
        <v>#VALUE!</v>
      </c>
      <c r="N244" t="e">
        <f t="shared" si="26"/>
        <v>#VALUE!</v>
      </c>
    </row>
    <row r="245" spans="1:14" x14ac:dyDescent="0.3">
      <c r="A245">
        <f>UCL!F245</f>
        <v>0</v>
      </c>
      <c r="B245">
        <f>UCL!J245</f>
        <v>0</v>
      </c>
      <c r="C245" t="e">
        <f>UCL!D245&amp;'UCL2'!E245</f>
        <v>#VALUE!</v>
      </c>
      <c r="D245" t="e">
        <f>UCL!D245&amp;'UCL2'!F245</f>
        <v>#VALUE!</v>
      </c>
      <c r="E245" t="e">
        <f t="shared" si="21"/>
        <v>#VALUE!</v>
      </c>
      <c r="F245" t="e">
        <f t="shared" si="27"/>
        <v>#VALUE!</v>
      </c>
      <c r="G245" s="1">
        <f>UCL!D245</f>
        <v>0</v>
      </c>
      <c r="H245" t="s">
        <v>1053</v>
      </c>
      <c r="I245" t="str">
        <f>UCL!A245&amp;UCL!B245</f>
        <v/>
      </c>
      <c r="J245" t="str">
        <f t="shared" si="22"/>
        <v>UCL</v>
      </c>
      <c r="K245" t="e">
        <f t="shared" si="23"/>
        <v>#VALUE!</v>
      </c>
      <c r="L245" t="e">
        <f t="shared" si="24"/>
        <v>#VALUE!</v>
      </c>
      <c r="M245" t="e">
        <f t="shared" si="25"/>
        <v>#VALUE!</v>
      </c>
      <c r="N245" t="e">
        <f t="shared" si="26"/>
        <v>#VALUE!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50CE-7EE7-4DA0-979F-FF49B8D1D714}">
  <sheetPr codeName="Sheet17"/>
  <dimension ref="A1:O237"/>
  <sheetViews>
    <sheetView topLeftCell="A109" workbookViewId="0">
      <selection activeCell="D10" sqref="D10"/>
    </sheetView>
  </sheetViews>
  <sheetFormatPr defaultRowHeight="16.5" x14ac:dyDescent="0.3"/>
  <cols>
    <col min="1" max="1" width="21.125" customWidth="1"/>
    <col min="4" max="4" width="13" customWidth="1"/>
  </cols>
  <sheetData>
    <row r="1" spans="1:15" x14ac:dyDescent="0.3">
      <c r="A1" s="2" t="s">
        <v>139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25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 s="2" t="s">
        <v>625</v>
      </c>
      <c r="B2">
        <v>1</v>
      </c>
      <c r="C2" t="s">
        <v>114</v>
      </c>
      <c r="D2" s="1">
        <v>44812</v>
      </c>
      <c r="E2" t="s">
        <v>626</v>
      </c>
      <c r="F2" t="s">
        <v>766</v>
      </c>
      <c r="G2">
        <v>0.6</v>
      </c>
      <c r="H2" t="s">
        <v>35</v>
      </c>
      <c r="I2">
        <v>1.8</v>
      </c>
      <c r="J2" t="s">
        <v>767</v>
      </c>
      <c r="K2">
        <v>13721</v>
      </c>
      <c r="L2" t="s">
        <v>768</v>
      </c>
      <c r="M2" t="s">
        <v>769</v>
      </c>
      <c r="N2" t="s">
        <v>31</v>
      </c>
    </row>
    <row r="3" spans="1:15" x14ac:dyDescent="0.3">
      <c r="A3" s="2" t="s">
        <v>625</v>
      </c>
      <c r="B3">
        <v>1</v>
      </c>
      <c r="C3" t="s">
        <v>114</v>
      </c>
      <c r="D3" s="1">
        <v>44812</v>
      </c>
      <c r="E3" t="s">
        <v>626</v>
      </c>
      <c r="F3" t="s">
        <v>770</v>
      </c>
      <c r="G3">
        <v>0.5</v>
      </c>
      <c r="H3" t="s">
        <v>65</v>
      </c>
      <c r="I3">
        <v>0.8</v>
      </c>
      <c r="J3" t="s">
        <v>771</v>
      </c>
      <c r="K3">
        <v>21512</v>
      </c>
      <c r="L3" t="s">
        <v>772</v>
      </c>
      <c r="M3" t="s">
        <v>773</v>
      </c>
      <c r="N3" t="s">
        <v>31</v>
      </c>
    </row>
    <row r="4" spans="1:15" x14ac:dyDescent="0.3">
      <c r="A4" s="2" t="s">
        <v>625</v>
      </c>
      <c r="B4">
        <v>1</v>
      </c>
      <c r="C4" t="s">
        <v>114</v>
      </c>
      <c r="D4" s="1">
        <v>44812</v>
      </c>
      <c r="E4" t="s">
        <v>626</v>
      </c>
      <c r="F4" t="s">
        <v>774</v>
      </c>
      <c r="G4">
        <v>1.2</v>
      </c>
      <c r="H4" t="s">
        <v>74</v>
      </c>
      <c r="I4">
        <v>2.2999999999999998</v>
      </c>
      <c r="J4" t="s">
        <v>775</v>
      </c>
      <c r="K4">
        <v>17070</v>
      </c>
      <c r="L4" t="s">
        <v>776</v>
      </c>
      <c r="M4" t="s">
        <v>777</v>
      </c>
      <c r="N4" t="s">
        <v>31</v>
      </c>
    </row>
    <row r="5" spans="1:15" x14ac:dyDescent="0.3">
      <c r="A5" s="2" t="s">
        <v>625</v>
      </c>
      <c r="B5">
        <v>1</v>
      </c>
      <c r="C5" t="s">
        <v>114</v>
      </c>
      <c r="D5" s="1">
        <v>44812</v>
      </c>
      <c r="E5" t="s">
        <v>626</v>
      </c>
      <c r="F5" t="s">
        <v>778</v>
      </c>
      <c r="G5">
        <v>1.4</v>
      </c>
      <c r="H5" t="s">
        <v>102</v>
      </c>
      <c r="I5">
        <v>0.8</v>
      </c>
      <c r="J5" t="s">
        <v>779</v>
      </c>
      <c r="K5">
        <v>28627</v>
      </c>
      <c r="L5" t="s">
        <v>780</v>
      </c>
      <c r="M5" t="s">
        <v>781</v>
      </c>
      <c r="N5" t="s">
        <v>31</v>
      </c>
    </row>
    <row r="6" spans="1:15" x14ac:dyDescent="0.3">
      <c r="A6" s="2" t="s">
        <v>625</v>
      </c>
      <c r="B6">
        <v>1</v>
      </c>
      <c r="C6" t="s">
        <v>114</v>
      </c>
      <c r="D6" s="1">
        <v>44812</v>
      </c>
      <c r="E6" t="s">
        <v>716</v>
      </c>
      <c r="F6" t="s">
        <v>782</v>
      </c>
      <c r="G6">
        <v>1</v>
      </c>
      <c r="H6" t="s">
        <v>56</v>
      </c>
      <c r="I6">
        <v>1.3</v>
      </c>
      <c r="J6" t="s">
        <v>783</v>
      </c>
      <c r="K6">
        <v>10011</v>
      </c>
      <c r="L6" t="s">
        <v>784</v>
      </c>
      <c r="M6" t="s">
        <v>67</v>
      </c>
      <c r="N6" t="s">
        <v>31</v>
      </c>
    </row>
    <row r="7" spans="1:15" x14ac:dyDescent="0.3">
      <c r="A7" s="2" t="s">
        <v>625</v>
      </c>
      <c r="B7">
        <v>1</v>
      </c>
      <c r="C7" t="s">
        <v>114</v>
      </c>
      <c r="D7" s="1">
        <v>44812</v>
      </c>
      <c r="E7" t="s">
        <v>716</v>
      </c>
      <c r="F7" t="s">
        <v>785</v>
      </c>
      <c r="G7">
        <v>1.4</v>
      </c>
      <c r="H7" t="s">
        <v>56</v>
      </c>
      <c r="I7">
        <v>0.5</v>
      </c>
      <c r="J7" t="s">
        <v>786</v>
      </c>
      <c r="K7">
        <v>41895</v>
      </c>
      <c r="L7" t="s">
        <v>787</v>
      </c>
      <c r="M7" t="s">
        <v>788</v>
      </c>
      <c r="N7" t="s">
        <v>31</v>
      </c>
    </row>
    <row r="8" spans="1:15" x14ac:dyDescent="0.3">
      <c r="A8" s="2" t="s">
        <v>625</v>
      </c>
      <c r="B8">
        <v>1</v>
      </c>
      <c r="C8" t="s">
        <v>114</v>
      </c>
      <c r="D8" s="1">
        <v>44812</v>
      </c>
      <c r="E8" t="s">
        <v>716</v>
      </c>
      <c r="F8" t="s">
        <v>789</v>
      </c>
      <c r="G8">
        <v>0.2</v>
      </c>
      <c r="H8" t="s">
        <v>35</v>
      </c>
      <c r="I8">
        <v>2.7</v>
      </c>
      <c r="J8" t="s">
        <v>790</v>
      </c>
      <c r="K8">
        <v>10164</v>
      </c>
      <c r="L8" t="s">
        <v>791</v>
      </c>
      <c r="M8" t="s">
        <v>792</v>
      </c>
      <c r="N8" t="s">
        <v>31</v>
      </c>
    </row>
    <row r="9" spans="1:15" x14ac:dyDescent="0.3">
      <c r="A9" s="2" t="s">
        <v>625</v>
      </c>
      <c r="B9">
        <v>1</v>
      </c>
      <c r="C9" t="s">
        <v>114</v>
      </c>
      <c r="D9" s="1">
        <v>44812</v>
      </c>
      <c r="E9" t="s">
        <v>716</v>
      </c>
      <c r="F9" t="s">
        <v>793</v>
      </c>
      <c r="G9">
        <v>1.1000000000000001</v>
      </c>
      <c r="H9" t="s">
        <v>74</v>
      </c>
      <c r="I9">
        <v>1.5</v>
      </c>
      <c r="J9" t="s">
        <v>794</v>
      </c>
      <c r="K9">
        <v>4103</v>
      </c>
      <c r="L9" t="s">
        <v>795</v>
      </c>
      <c r="M9" t="s">
        <v>796</v>
      </c>
      <c r="N9" t="s">
        <v>31</v>
      </c>
    </row>
    <row r="10" spans="1:15" x14ac:dyDescent="0.3">
      <c r="A10" s="2" t="s">
        <v>625</v>
      </c>
      <c r="B10">
        <v>1</v>
      </c>
      <c r="C10" t="s">
        <v>114</v>
      </c>
      <c r="D10" s="1">
        <v>44812</v>
      </c>
      <c r="E10" s="3">
        <v>0.83333333333333337</v>
      </c>
      <c r="F10" t="s">
        <v>797</v>
      </c>
      <c r="G10">
        <v>0.8</v>
      </c>
      <c r="H10" t="s">
        <v>65</v>
      </c>
      <c r="I10">
        <v>1.1000000000000001</v>
      </c>
      <c r="J10" t="s">
        <v>798</v>
      </c>
      <c r="K10">
        <v>74310</v>
      </c>
      <c r="L10" t="s">
        <v>76</v>
      </c>
      <c r="M10" t="s">
        <v>799</v>
      </c>
      <c r="N10" t="s">
        <v>31</v>
      </c>
    </row>
    <row r="11" spans="1:15" x14ac:dyDescent="0.3">
      <c r="A11" s="2" t="s">
        <v>625</v>
      </c>
      <c r="B11">
        <v>1</v>
      </c>
      <c r="C11" t="s">
        <v>114</v>
      </c>
      <c r="D11" s="1">
        <v>44812</v>
      </c>
      <c r="E11" t="s">
        <v>643</v>
      </c>
      <c r="F11" t="s">
        <v>800</v>
      </c>
      <c r="G11">
        <v>2.4</v>
      </c>
      <c r="H11" t="s">
        <v>98</v>
      </c>
      <c r="I11">
        <v>0.7</v>
      </c>
      <c r="J11" t="s">
        <v>801</v>
      </c>
      <c r="K11">
        <v>10521</v>
      </c>
      <c r="L11" t="s">
        <v>802</v>
      </c>
      <c r="M11" t="s">
        <v>803</v>
      </c>
      <c r="N11" t="s">
        <v>31</v>
      </c>
    </row>
    <row r="12" spans="1:15" x14ac:dyDescent="0.3">
      <c r="A12" s="2" t="s">
        <v>625</v>
      </c>
      <c r="B12">
        <v>1</v>
      </c>
      <c r="C12" t="s">
        <v>114</v>
      </c>
      <c r="D12" s="1">
        <v>44812</v>
      </c>
      <c r="E12" t="s">
        <v>643</v>
      </c>
      <c r="F12" t="s">
        <v>804</v>
      </c>
      <c r="G12">
        <v>1.6</v>
      </c>
      <c r="H12" t="s">
        <v>56</v>
      </c>
      <c r="I12">
        <v>1</v>
      </c>
      <c r="J12" t="s">
        <v>805</v>
      </c>
      <c r="K12">
        <v>31500</v>
      </c>
      <c r="L12" t="s">
        <v>806</v>
      </c>
      <c r="M12" t="s">
        <v>807</v>
      </c>
      <c r="N12" t="s">
        <v>31</v>
      </c>
    </row>
    <row r="13" spans="1:15" x14ac:dyDescent="0.3">
      <c r="A13" s="2" t="s">
        <v>625</v>
      </c>
      <c r="B13">
        <v>1</v>
      </c>
      <c r="C13" t="s">
        <v>114</v>
      </c>
      <c r="D13" s="1">
        <v>44812</v>
      </c>
      <c r="E13" t="s">
        <v>643</v>
      </c>
      <c r="F13" t="s">
        <v>808</v>
      </c>
      <c r="G13">
        <v>2.1</v>
      </c>
      <c r="H13" t="s">
        <v>106</v>
      </c>
      <c r="I13">
        <v>1.5</v>
      </c>
      <c r="J13" t="s">
        <v>809</v>
      </c>
      <c r="K13">
        <v>17987</v>
      </c>
      <c r="L13" t="s">
        <v>810</v>
      </c>
      <c r="M13" t="s">
        <v>811</v>
      </c>
      <c r="N13" t="s">
        <v>31</v>
      </c>
    </row>
    <row r="14" spans="1:15" x14ac:dyDescent="0.3">
      <c r="A14" s="2" t="s">
        <v>625</v>
      </c>
      <c r="B14">
        <v>1</v>
      </c>
      <c r="C14" t="s">
        <v>114</v>
      </c>
      <c r="D14" s="1">
        <v>44812</v>
      </c>
      <c r="E14" t="s">
        <v>643</v>
      </c>
      <c r="F14" t="s">
        <v>812</v>
      </c>
      <c r="G14">
        <v>1</v>
      </c>
      <c r="H14" t="s">
        <v>65</v>
      </c>
      <c r="I14">
        <v>1.5</v>
      </c>
      <c r="J14" t="s">
        <v>813</v>
      </c>
      <c r="K14">
        <v>40226</v>
      </c>
      <c r="L14" t="s">
        <v>814</v>
      </c>
      <c r="M14" t="s">
        <v>815</v>
      </c>
      <c r="N14" t="s">
        <v>31</v>
      </c>
    </row>
    <row r="15" spans="1:15" x14ac:dyDescent="0.3">
      <c r="A15" s="2" t="s">
        <v>625</v>
      </c>
      <c r="B15">
        <v>1</v>
      </c>
      <c r="C15" t="s">
        <v>114</v>
      </c>
      <c r="D15" s="1">
        <v>44812</v>
      </c>
      <c r="E15" t="s">
        <v>643</v>
      </c>
      <c r="F15" t="s">
        <v>816</v>
      </c>
      <c r="G15">
        <v>2.7</v>
      </c>
      <c r="H15" t="s">
        <v>91</v>
      </c>
      <c r="I15">
        <v>2.6</v>
      </c>
      <c r="J15" t="s">
        <v>817</v>
      </c>
      <c r="K15">
        <v>22763</v>
      </c>
      <c r="L15" t="s">
        <v>818</v>
      </c>
      <c r="M15" t="s">
        <v>819</v>
      </c>
      <c r="N15" t="s">
        <v>31</v>
      </c>
    </row>
    <row r="16" spans="1:15" x14ac:dyDescent="0.3">
      <c r="A16" s="2" t="s">
        <v>625</v>
      </c>
      <c r="B16">
        <v>1</v>
      </c>
      <c r="C16" t="s">
        <v>114</v>
      </c>
      <c r="D16" s="1">
        <v>44812</v>
      </c>
      <c r="E16" t="s">
        <v>643</v>
      </c>
      <c r="F16" t="s">
        <v>820</v>
      </c>
      <c r="G16">
        <v>1.2</v>
      </c>
      <c r="H16" t="s">
        <v>56</v>
      </c>
      <c r="I16">
        <v>0.3</v>
      </c>
      <c r="J16" t="s">
        <v>821</v>
      </c>
      <c r="K16">
        <v>31276</v>
      </c>
      <c r="L16" t="s">
        <v>822</v>
      </c>
      <c r="M16" t="s">
        <v>823</v>
      </c>
      <c r="N16" t="s">
        <v>31</v>
      </c>
    </row>
    <row r="17" spans="1:14" x14ac:dyDescent="0.3">
      <c r="A17" s="2" t="s">
        <v>625</v>
      </c>
      <c r="B17">
        <v>1</v>
      </c>
      <c r="C17" t="s">
        <v>114</v>
      </c>
      <c r="D17" s="1">
        <v>44812</v>
      </c>
      <c r="E17" t="s">
        <v>741</v>
      </c>
      <c r="F17" t="s">
        <v>824</v>
      </c>
      <c r="G17">
        <v>0.5</v>
      </c>
      <c r="H17" t="s">
        <v>107</v>
      </c>
      <c r="I17">
        <v>1.6</v>
      </c>
      <c r="J17" t="s">
        <v>825</v>
      </c>
      <c r="K17">
        <v>11271</v>
      </c>
      <c r="L17" t="s">
        <v>826</v>
      </c>
      <c r="M17" t="s">
        <v>827</v>
      </c>
      <c r="N17" t="s">
        <v>31</v>
      </c>
    </row>
    <row r="18" spans="1:14" x14ac:dyDescent="0.3">
      <c r="A18" s="2"/>
    </row>
    <row r="19" spans="1:14" x14ac:dyDescent="0.3">
      <c r="A19" s="2" t="s">
        <v>625</v>
      </c>
      <c r="B19">
        <v>2</v>
      </c>
      <c r="C19" t="s">
        <v>114</v>
      </c>
      <c r="D19" s="1">
        <v>44819</v>
      </c>
      <c r="E19" t="s">
        <v>626</v>
      </c>
      <c r="F19" t="s">
        <v>828</v>
      </c>
      <c r="G19">
        <v>1.1000000000000001</v>
      </c>
      <c r="H19" t="s">
        <v>56</v>
      </c>
      <c r="I19">
        <v>0.2</v>
      </c>
      <c r="J19" t="s">
        <v>829</v>
      </c>
      <c r="K19">
        <v>28587</v>
      </c>
      <c r="L19" t="s">
        <v>830</v>
      </c>
      <c r="M19" t="s">
        <v>831</v>
      </c>
      <c r="N19" t="s">
        <v>31</v>
      </c>
    </row>
    <row r="20" spans="1:14" x14ac:dyDescent="0.3">
      <c r="A20" s="2" t="s">
        <v>625</v>
      </c>
      <c r="B20">
        <v>2</v>
      </c>
      <c r="C20" t="s">
        <v>114</v>
      </c>
      <c r="D20" s="1">
        <v>44819</v>
      </c>
      <c r="E20" t="s">
        <v>626</v>
      </c>
      <c r="F20" t="s">
        <v>832</v>
      </c>
      <c r="G20">
        <v>2.6</v>
      </c>
      <c r="H20" t="s">
        <v>119</v>
      </c>
      <c r="I20">
        <v>1.2</v>
      </c>
      <c r="J20" t="s">
        <v>833</v>
      </c>
      <c r="K20">
        <v>9052</v>
      </c>
      <c r="L20" t="s">
        <v>834</v>
      </c>
      <c r="M20" t="s">
        <v>746</v>
      </c>
      <c r="N20" t="s">
        <v>31</v>
      </c>
    </row>
    <row r="21" spans="1:14" x14ac:dyDescent="0.3">
      <c r="A21" s="2" t="s">
        <v>625</v>
      </c>
      <c r="B21">
        <v>2</v>
      </c>
      <c r="C21" t="s">
        <v>114</v>
      </c>
      <c r="D21" s="1">
        <v>44819</v>
      </c>
      <c r="E21" t="s">
        <v>626</v>
      </c>
      <c r="F21" t="s">
        <v>835</v>
      </c>
      <c r="G21">
        <v>1.4</v>
      </c>
      <c r="H21" t="s">
        <v>113</v>
      </c>
      <c r="I21">
        <v>0.3</v>
      </c>
      <c r="J21" t="s">
        <v>836</v>
      </c>
      <c r="K21">
        <v>30025</v>
      </c>
      <c r="L21" t="s">
        <v>837</v>
      </c>
      <c r="M21" t="s">
        <v>838</v>
      </c>
      <c r="N21" t="s">
        <v>31</v>
      </c>
    </row>
    <row r="22" spans="1:14" x14ac:dyDescent="0.3">
      <c r="A22" s="2" t="s">
        <v>625</v>
      </c>
      <c r="B22">
        <v>2</v>
      </c>
      <c r="C22" t="s">
        <v>114</v>
      </c>
      <c r="D22" s="1">
        <v>44819</v>
      </c>
      <c r="E22" t="s">
        <v>626</v>
      </c>
      <c r="F22" t="s">
        <v>839</v>
      </c>
      <c r="G22">
        <v>1.4</v>
      </c>
      <c r="H22" t="s">
        <v>65</v>
      </c>
      <c r="I22">
        <v>0.3</v>
      </c>
      <c r="J22" t="s">
        <v>840</v>
      </c>
      <c r="K22">
        <v>3931</v>
      </c>
      <c r="L22" t="s">
        <v>841</v>
      </c>
      <c r="M22" t="s">
        <v>749</v>
      </c>
      <c r="N22" t="s">
        <v>31</v>
      </c>
    </row>
    <row r="23" spans="1:14" x14ac:dyDescent="0.3">
      <c r="A23" s="2" t="s">
        <v>625</v>
      </c>
      <c r="B23">
        <v>2</v>
      </c>
      <c r="C23" t="s">
        <v>114</v>
      </c>
      <c r="D23" s="1">
        <v>44819</v>
      </c>
      <c r="E23" t="s">
        <v>716</v>
      </c>
      <c r="F23" t="s">
        <v>842</v>
      </c>
      <c r="G23">
        <v>1.2</v>
      </c>
      <c r="H23" t="s">
        <v>56</v>
      </c>
      <c r="I23">
        <v>0.3</v>
      </c>
      <c r="J23" t="s">
        <v>843</v>
      </c>
      <c r="K23">
        <v>24884</v>
      </c>
      <c r="L23" t="s">
        <v>844</v>
      </c>
      <c r="M23" t="s">
        <v>845</v>
      </c>
      <c r="N23" t="s">
        <v>31</v>
      </c>
    </row>
    <row r="24" spans="1:14" x14ac:dyDescent="0.3">
      <c r="A24" s="2" t="s">
        <v>625</v>
      </c>
      <c r="B24">
        <v>2</v>
      </c>
      <c r="C24" t="s">
        <v>114</v>
      </c>
      <c r="D24" s="1">
        <v>44819</v>
      </c>
      <c r="E24" t="s">
        <v>716</v>
      </c>
      <c r="F24" t="s">
        <v>846</v>
      </c>
      <c r="G24">
        <v>0.4</v>
      </c>
      <c r="H24" t="s">
        <v>107</v>
      </c>
      <c r="I24">
        <v>2.1</v>
      </c>
      <c r="J24" t="s">
        <v>847</v>
      </c>
      <c r="K24">
        <v>23104</v>
      </c>
      <c r="L24" t="s">
        <v>848</v>
      </c>
      <c r="M24" t="s">
        <v>849</v>
      </c>
      <c r="N24" t="s">
        <v>31</v>
      </c>
    </row>
    <row r="25" spans="1:14" x14ac:dyDescent="0.3">
      <c r="A25" s="2" t="s">
        <v>625</v>
      </c>
      <c r="B25">
        <v>2</v>
      </c>
      <c r="C25" t="s">
        <v>114</v>
      </c>
      <c r="D25" s="1">
        <v>44819</v>
      </c>
      <c r="E25" t="s">
        <v>716</v>
      </c>
      <c r="F25" t="s">
        <v>850</v>
      </c>
      <c r="G25">
        <v>0.3</v>
      </c>
      <c r="H25" t="s">
        <v>35</v>
      </c>
      <c r="I25">
        <v>1.6</v>
      </c>
      <c r="J25" t="s">
        <v>851</v>
      </c>
      <c r="K25">
        <v>8734</v>
      </c>
      <c r="L25" t="s">
        <v>852</v>
      </c>
      <c r="M25" t="s">
        <v>853</v>
      </c>
      <c r="N25" t="s">
        <v>31</v>
      </c>
    </row>
    <row r="26" spans="1:14" x14ac:dyDescent="0.3">
      <c r="A26" s="2" t="s">
        <v>625</v>
      </c>
      <c r="B26">
        <v>2</v>
      </c>
      <c r="C26" t="s">
        <v>114</v>
      </c>
      <c r="D26" s="1">
        <v>44819</v>
      </c>
      <c r="E26" s="3">
        <v>0.83333333333333337</v>
      </c>
      <c r="F26" t="s">
        <v>854</v>
      </c>
      <c r="G26">
        <v>1</v>
      </c>
      <c r="H26" t="s">
        <v>98</v>
      </c>
      <c r="I26">
        <v>0.7</v>
      </c>
      <c r="J26" t="s">
        <v>855</v>
      </c>
      <c r="K26">
        <v>17782</v>
      </c>
      <c r="L26" t="s">
        <v>856</v>
      </c>
      <c r="M26" t="s">
        <v>857</v>
      </c>
      <c r="N26" t="s">
        <v>31</v>
      </c>
    </row>
    <row r="27" spans="1:14" x14ac:dyDescent="0.3">
      <c r="A27" s="2" t="s">
        <v>625</v>
      </c>
      <c r="B27">
        <v>2</v>
      </c>
      <c r="C27" t="s">
        <v>114</v>
      </c>
      <c r="D27" s="1">
        <v>44819</v>
      </c>
      <c r="E27" t="s">
        <v>858</v>
      </c>
      <c r="F27" t="s">
        <v>859</v>
      </c>
      <c r="G27">
        <v>1.9</v>
      </c>
      <c r="H27" t="s">
        <v>108</v>
      </c>
      <c r="I27">
        <v>0.6</v>
      </c>
      <c r="J27" t="s">
        <v>860</v>
      </c>
      <c r="K27">
        <v>26495</v>
      </c>
      <c r="L27" t="s">
        <v>861</v>
      </c>
      <c r="M27" t="s">
        <v>862</v>
      </c>
      <c r="N27" t="s">
        <v>31</v>
      </c>
    </row>
    <row r="28" spans="1:14" x14ac:dyDescent="0.3">
      <c r="A28" s="2" t="s">
        <v>625</v>
      </c>
      <c r="B28">
        <v>2</v>
      </c>
      <c r="C28" t="s">
        <v>114</v>
      </c>
      <c r="D28" s="1">
        <v>44819</v>
      </c>
      <c r="E28" t="s">
        <v>643</v>
      </c>
      <c r="F28" t="s">
        <v>863</v>
      </c>
      <c r="G28">
        <v>1.1000000000000001</v>
      </c>
      <c r="H28" t="s">
        <v>106</v>
      </c>
      <c r="I28">
        <v>0.4</v>
      </c>
      <c r="J28" t="s">
        <v>864</v>
      </c>
      <c r="K28">
        <v>4373</v>
      </c>
      <c r="L28" t="s">
        <v>865</v>
      </c>
      <c r="M28" t="s">
        <v>755</v>
      </c>
      <c r="N28" t="s">
        <v>31</v>
      </c>
    </row>
    <row r="29" spans="1:14" x14ac:dyDescent="0.3">
      <c r="A29" s="2" t="s">
        <v>625</v>
      </c>
      <c r="B29">
        <v>2</v>
      </c>
      <c r="C29" t="s">
        <v>114</v>
      </c>
      <c r="D29" s="1">
        <v>44819</v>
      </c>
      <c r="E29" t="s">
        <v>643</v>
      </c>
      <c r="F29" t="s">
        <v>866</v>
      </c>
      <c r="G29">
        <v>1.9</v>
      </c>
      <c r="H29" t="s">
        <v>41</v>
      </c>
      <c r="I29">
        <v>1.4</v>
      </c>
      <c r="J29" t="s">
        <v>867</v>
      </c>
      <c r="K29">
        <v>20993</v>
      </c>
      <c r="L29" t="s">
        <v>868</v>
      </c>
      <c r="M29" t="s">
        <v>869</v>
      </c>
      <c r="N29" t="s">
        <v>31</v>
      </c>
    </row>
    <row r="30" spans="1:14" x14ac:dyDescent="0.3">
      <c r="A30" s="2" t="s">
        <v>625</v>
      </c>
      <c r="B30">
        <v>2</v>
      </c>
      <c r="C30" t="s">
        <v>114</v>
      </c>
      <c r="D30" s="1">
        <v>44819</v>
      </c>
      <c r="E30" t="s">
        <v>643</v>
      </c>
      <c r="F30" t="s">
        <v>870</v>
      </c>
      <c r="G30">
        <v>0.6</v>
      </c>
      <c r="H30" t="s">
        <v>65</v>
      </c>
      <c r="I30">
        <v>0.4</v>
      </c>
      <c r="J30" t="s">
        <v>871</v>
      </c>
      <c r="K30">
        <v>3362</v>
      </c>
      <c r="L30" t="s">
        <v>872</v>
      </c>
      <c r="M30" t="s">
        <v>873</v>
      </c>
      <c r="N30" t="s">
        <v>31</v>
      </c>
    </row>
    <row r="31" spans="1:14" x14ac:dyDescent="0.3">
      <c r="A31" s="2" t="s">
        <v>625</v>
      </c>
      <c r="B31">
        <v>2</v>
      </c>
      <c r="C31" t="s">
        <v>114</v>
      </c>
      <c r="D31" s="1">
        <v>44819</v>
      </c>
      <c r="E31" t="s">
        <v>643</v>
      </c>
      <c r="F31" t="s">
        <v>874</v>
      </c>
      <c r="G31">
        <v>2.8</v>
      </c>
      <c r="H31" t="s">
        <v>108</v>
      </c>
      <c r="I31">
        <v>0.4</v>
      </c>
      <c r="J31" t="s">
        <v>875</v>
      </c>
      <c r="K31">
        <v>60193</v>
      </c>
      <c r="L31" t="s">
        <v>818</v>
      </c>
      <c r="M31" t="s">
        <v>759</v>
      </c>
      <c r="N31" t="s">
        <v>31</v>
      </c>
    </row>
    <row r="32" spans="1:14" x14ac:dyDescent="0.3">
      <c r="A32" s="2" t="s">
        <v>625</v>
      </c>
      <c r="B32">
        <v>2</v>
      </c>
      <c r="C32" t="s">
        <v>114</v>
      </c>
      <c r="D32" s="1">
        <v>44819</v>
      </c>
      <c r="E32" t="s">
        <v>643</v>
      </c>
      <c r="F32" t="s">
        <v>876</v>
      </c>
      <c r="G32">
        <v>1.8</v>
      </c>
      <c r="H32" t="s">
        <v>56</v>
      </c>
      <c r="I32">
        <v>0.9</v>
      </c>
      <c r="J32" t="s">
        <v>877</v>
      </c>
      <c r="K32">
        <v>8000</v>
      </c>
      <c r="L32" t="s">
        <v>878</v>
      </c>
      <c r="M32" t="s">
        <v>760</v>
      </c>
      <c r="N32" t="s">
        <v>31</v>
      </c>
    </row>
    <row r="33" spans="1:14" x14ac:dyDescent="0.3">
      <c r="A33" s="2" t="s">
        <v>625</v>
      </c>
      <c r="B33">
        <v>2</v>
      </c>
      <c r="C33" t="s">
        <v>114</v>
      </c>
      <c r="D33" s="1">
        <v>44819</v>
      </c>
      <c r="E33" t="s">
        <v>643</v>
      </c>
      <c r="F33" t="s">
        <v>879</v>
      </c>
      <c r="G33">
        <v>1</v>
      </c>
      <c r="H33" t="s">
        <v>106</v>
      </c>
      <c r="I33">
        <v>0.8</v>
      </c>
      <c r="J33" t="s">
        <v>880</v>
      </c>
      <c r="K33">
        <v>43113</v>
      </c>
      <c r="L33" t="s">
        <v>881</v>
      </c>
      <c r="M33" t="s">
        <v>750</v>
      </c>
      <c r="N33" t="s">
        <v>31</v>
      </c>
    </row>
    <row r="34" spans="1:14" x14ac:dyDescent="0.3">
      <c r="A34" s="2"/>
    </row>
    <row r="35" spans="1:14" x14ac:dyDescent="0.3">
      <c r="A35" s="2" t="s">
        <v>625</v>
      </c>
      <c r="B35">
        <v>3</v>
      </c>
      <c r="C35" t="s">
        <v>114</v>
      </c>
      <c r="D35" s="1">
        <v>44840</v>
      </c>
      <c r="E35" t="s">
        <v>626</v>
      </c>
      <c r="F35" t="s">
        <v>774</v>
      </c>
      <c r="G35">
        <v>1.3</v>
      </c>
      <c r="H35" t="s">
        <v>338</v>
      </c>
      <c r="I35">
        <v>1.4</v>
      </c>
      <c r="J35" t="s">
        <v>882</v>
      </c>
      <c r="K35">
        <v>10626</v>
      </c>
      <c r="L35" t="s">
        <v>883</v>
      </c>
      <c r="M35" t="s">
        <v>884</v>
      </c>
      <c r="N35" t="s">
        <v>31</v>
      </c>
    </row>
    <row r="36" spans="1:14" x14ac:dyDescent="0.3">
      <c r="A36" s="2" t="s">
        <v>625</v>
      </c>
      <c r="B36">
        <v>3</v>
      </c>
      <c r="C36" t="s">
        <v>114</v>
      </c>
      <c r="D36" s="1">
        <v>44840</v>
      </c>
      <c r="E36" t="s">
        <v>626</v>
      </c>
      <c r="F36" t="s">
        <v>766</v>
      </c>
      <c r="G36">
        <v>0.7</v>
      </c>
      <c r="H36" t="s">
        <v>65</v>
      </c>
      <c r="I36">
        <v>1.4</v>
      </c>
      <c r="J36" t="s">
        <v>855</v>
      </c>
      <c r="K36">
        <v>16057</v>
      </c>
      <c r="L36" t="s">
        <v>768</v>
      </c>
      <c r="M36" t="s">
        <v>752</v>
      </c>
      <c r="N36" t="s">
        <v>31</v>
      </c>
    </row>
    <row r="37" spans="1:14" x14ac:dyDescent="0.3">
      <c r="A37" s="2" t="s">
        <v>625</v>
      </c>
      <c r="B37">
        <v>3</v>
      </c>
      <c r="C37" t="s">
        <v>114</v>
      </c>
      <c r="D37" s="1">
        <v>44840</v>
      </c>
      <c r="E37" t="s">
        <v>626</v>
      </c>
      <c r="F37" t="s">
        <v>839</v>
      </c>
      <c r="G37">
        <v>3.3</v>
      </c>
      <c r="H37" t="s">
        <v>105</v>
      </c>
      <c r="I37">
        <v>0.4</v>
      </c>
      <c r="J37" t="s">
        <v>809</v>
      </c>
      <c r="K37">
        <v>5050</v>
      </c>
      <c r="L37" t="s">
        <v>841</v>
      </c>
      <c r="M37" t="s">
        <v>796</v>
      </c>
      <c r="N37" t="s">
        <v>31</v>
      </c>
    </row>
    <row r="38" spans="1:14" x14ac:dyDescent="0.3">
      <c r="A38" s="2" t="s">
        <v>625</v>
      </c>
      <c r="B38">
        <v>3</v>
      </c>
      <c r="C38" t="s">
        <v>114</v>
      </c>
      <c r="D38" s="1">
        <v>44840</v>
      </c>
      <c r="E38" t="s">
        <v>626</v>
      </c>
      <c r="F38" t="s">
        <v>812</v>
      </c>
      <c r="G38">
        <v>2</v>
      </c>
      <c r="H38" t="s">
        <v>46</v>
      </c>
      <c r="I38">
        <v>0.6</v>
      </c>
      <c r="J38" t="s">
        <v>840</v>
      </c>
      <c r="K38">
        <v>26244</v>
      </c>
      <c r="L38" t="s">
        <v>814</v>
      </c>
      <c r="M38" t="s">
        <v>680</v>
      </c>
      <c r="N38" t="s">
        <v>31</v>
      </c>
    </row>
    <row r="39" spans="1:14" x14ac:dyDescent="0.3">
      <c r="A39" s="2" t="s">
        <v>625</v>
      </c>
      <c r="B39">
        <v>3</v>
      </c>
      <c r="C39" t="s">
        <v>114</v>
      </c>
      <c r="D39" s="1">
        <v>44840</v>
      </c>
      <c r="E39" t="s">
        <v>626</v>
      </c>
      <c r="F39" t="s">
        <v>800</v>
      </c>
      <c r="G39">
        <v>0.8</v>
      </c>
      <c r="H39" t="s">
        <v>88</v>
      </c>
      <c r="I39">
        <v>0.6</v>
      </c>
      <c r="J39" t="s">
        <v>833</v>
      </c>
      <c r="K39">
        <v>14171</v>
      </c>
      <c r="L39" t="s">
        <v>802</v>
      </c>
      <c r="M39" t="s">
        <v>756</v>
      </c>
      <c r="N39" t="s">
        <v>31</v>
      </c>
    </row>
    <row r="40" spans="1:14" x14ac:dyDescent="0.3">
      <c r="A40" s="2" t="s">
        <v>625</v>
      </c>
      <c r="B40">
        <v>3</v>
      </c>
      <c r="C40" t="s">
        <v>114</v>
      </c>
      <c r="D40" s="1">
        <v>44840</v>
      </c>
      <c r="E40" t="s">
        <v>716</v>
      </c>
      <c r="F40" t="s">
        <v>789</v>
      </c>
      <c r="G40">
        <v>1.7</v>
      </c>
      <c r="H40" t="s">
        <v>102</v>
      </c>
      <c r="I40">
        <v>1.6</v>
      </c>
      <c r="J40" t="s">
        <v>880</v>
      </c>
      <c r="K40">
        <v>9751</v>
      </c>
      <c r="L40" t="s">
        <v>791</v>
      </c>
      <c r="M40" t="s">
        <v>885</v>
      </c>
      <c r="N40" t="s">
        <v>31</v>
      </c>
    </row>
    <row r="41" spans="1:14" x14ac:dyDescent="0.3">
      <c r="A41" s="2" t="s">
        <v>625</v>
      </c>
      <c r="B41">
        <v>3</v>
      </c>
      <c r="C41" t="s">
        <v>114</v>
      </c>
      <c r="D41" s="1">
        <v>44840</v>
      </c>
      <c r="E41" t="s">
        <v>716</v>
      </c>
      <c r="F41" t="s">
        <v>824</v>
      </c>
      <c r="G41">
        <v>1.2</v>
      </c>
      <c r="H41" t="s">
        <v>115</v>
      </c>
      <c r="I41">
        <v>3.1</v>
      </c>
      <c r="J41" t="s">
        <v>851</v>
      </c>
      <c r="K41">
        <v>20011</v>
      </c>
      <c r="L41" t="s">
        <v>826</v>
      </c>
      <c r="M41" t="s">
        <v>654</v>
      </c>
      <c r="N41" t="s">
        <v>31</v>
      </c>
    </row>
    <row r="42" spans="1:14" x14ac:dyDescent="0.3">
      <c r="A42" s="2" t="s">
        <v>625</v>
      </c>
      <c r="B42">
        <v>3</v>
      </c>
      <c r="C42" t="s">
        <v>114</v>
      </c>
      <c r="D42" s="1">
        <v>44840</v>
      </c>
      <c r="E42" t="s">
        <v>716</v>
      </c>
      <c r="F42" t="s">
        <v>850</v>
      </c>
      <c r="G42">
        <v>0.4</v>
      </c>
      <c r="H42" t="s">
        <v>35</v>
      </c>
      <c r="I42">
        <v>1.5</v>
      </c>
      <c r="J42" t="s">
        <v>798</v>
      </c>
      <c r="K42">
        <v>5427</v>
      </c>
      <c r="L42" t="s">
        <v>852</v>
      </c>
      <c r="M42" t="s">
        <v>823</v>
      </c>
      <c r="N42" t="s">
        <v>31</v>
      </c>
    </row>
    <row r="43" spans="1:14" x14ac:dyDescent="0.3">
      <c r="A43" s="2" t="s">
        <v>625</v>
      </c>
      <c r="B43">
        <v>3</v>
      </c>
      <c r="C43" t="s">
        <v>114</v>
      </c>
      <c r="D43" s="1">
        <v>44840</v>
      </c>
      <c r="E43" s="3">
        <v>0.83333333333333337</v>
      </c>
      <c r="F43" t="s">
        <v>886</v>
      </c>
      <c r="G43">
        <v>3.4</v>
      </c>
      <c r="H43" t="s">
        <v>108</v>
      </c>
      <c r="I43">
        <v>0.8</v>
      </c>
      <c r="J43" t="s">
        <v>779</v>
      </c>
      <c r="K43">
        <v>59724</v>
      </c>
      <c r="L43" t="s">
        <v>887</v>
      </c>
      <c r="M43" t="s">
        <v>815</v>
      </c>
      <c r="N43" t="s">
        <v>31</v>
      </c>
    </row>
    <row r="44" spans="1:14" x14ac:dyDescent="0.3">
      <c r="A44" s="2" t="s">
        <v>625</v>
      </c>
      <c r="B44">
        <v>3</v>
      </c>
      <c r="C44" t="s">
        <v>114</v>
      </c>
      <c r="D44" s="1">
        <v>44840</v>
      </c>
      <c r="E44" s="3">
        <v>0.83333333333333337</v>
      </c>
      <c r="F44" t="s">
        <v>854</v>
      </c>
      <c r="G44">
        <v>0.8</v>
      </c>
      <c r="H44" t="s">
        <v>74</v>
      </c>
      <c r="I44">
        <v>1.9</v>
      </c>
      <c r="J44" t="s">
        <v>771</v>
      </c>
      <c r="K44">
        <v>14044</v>
      </c>
      <c r="L44" t="s">
        <v>856</v>
      </c>
      <c r="M44" t="s">
        <v>760</v>
      </c>
      <c r="N44" t="s">
        <v>31</v>
      </c>
    </row>
    <row r="45" spans="1:14" x14ac:dyDescent="0.3">
      <c r="A45" s="2" t="s">
        <v>625</v>
      </c>
      <c r="B45">
        <v>3</v>
      </c>
      <c r="C45" t="s">
        <v>114</v>
      </c>
      <c r="D45" s="1">
        <v>44840</v>
      </c>
      <c r="E45" t="s">
        <v>643</v>
      </c>
      <c r="F45" t="s">
        <v>874</v>
      </c>
      <c r="G45">
        <v>1.8</v>
      </c>
      <c r="H45" t="s">
        <v>74</v>
      </c>
      <c r="I45">
        <v>0.6</v>
      </c>
      <c r="J45" t="s">
        <v>790</v>
      </c>
      <c r="K45">
        <v>62294</v>
      </c>
      <c r="L45" t="s">
        <v>818</v>
      </c>
      <c r="M45" t="s">
        <v>849</v>
      </c>
      <c r="N45" t="s">
        <v>31</v>
      </c>
    </row>
    <row r="46" spans="1:14" x14ac:dyDescent="0.3">
      <c r="A46" s="2" t="s">
        <v>625</v>
      </c>
      <c r="B46">
        <v>3</v>
      </c>
      <c r="C46" t="s">
        <v>114</v>
      </c>
      <c r="D46" s="1">
        <v>44840</v>
      </c>
      <c r="E46" t="s">
        <v>643</v>
      </c>
      <c r="F46" t="s">
        <v>804</v>
      </c>
      <c r="G46">
        <v>1.4</v>
      </c>
      <c r="H46" t="s">
        <v>51</v>
      </c>
      <c r="I46">
        <v>1.5</v>
      </c>
      <c r="J46" t="s">
        <v>860</v>
      </c>
      <c r="K46">
        <v>33200</v>
      </c>
      <c r="L46" t="s">
        <v>806</v>
      </c>
      <c r="M46" t="s">
        <v>720</v>
      </c>
      <c r="N46" t="s">
        <v>31</v>
      </c>
    </row>
    <row r="47" spans="1:14" x14ac:dyDescent="0.3">
      <c r="A47" s="2" t="s">
        <v>625</v>
      </c>
      <c r="B47">
        <v>3</v>
      </c>
      <c r="C47" t="s">
        <v>114</v>
      </c>
      <c r="D47" s="1">
        <v>44840</v>
      </c>
      <c r="E47" t="s">
        <v>643</v>
      </c>
      <c r="F47" t="s">
        <v>832</v>
      </c>
      <c r="G47">
        <v>1.2</v>
      </c>
      <c r="H47" t="s">
        <v>41</v>
      </c>
      <c r="I47">
        <v>1.2</v>
      </c>
      <c r="J47" t="s">
        <v>817</v>
      </c>
      <c r="K47">
        <v>9044</v>
      </c>
      <c r="L47" t="s">
        <v>834</v>
      </c>
      <c r="M47" t="s">
        <v>777</v>
      </c>
      <c r="N47" t="s">
        <v>31</v>
      </c>
    </row>
    <row r="48" spans="1:14" x14ac:dyDescent="0.3">
      <c r="A48" s="2" t="s">
        <v>625</v>
      </c>
      <c r="B48">
        <v>3</v>
      </c>
      <c r="C48" t="s">
        <v>114</v>
      </c>
      <c r="D48" s="1">
        <v>44840</v>
      </c>
      <c r="E48" t="s">
        <v>643</v>
      </c>
      <c r="F48" t="s">
        <v>866</v>
      </c>
      <c r="G48">
        <v>1.6</v>
      </c>
      <c r="H48" t="s">
        <v>56</v>
      </c>
      <c r="I48">
        <v>0.9</v>
      </c>
      <c r="J48" t="s">
        <v>786</v>
      </c>
      <c r="K48">
        <v>24761</v>
      </c>
      <c r="L48" t="s">
        <v>868</v>
      </c>
      <c r="M48" t="s">
        <v>708</v>
      </c>
      <c r="N48" t="s">
        <v>31</v>
      </c>
    </row>
    <row r="49" spans="1:14" x14ac:dyDescent="0.3">
      <c r="A49" s="2" t="s">
        <v>625</v>
      </c>
      <c r="B49">
        <v>3</v>
      </c>
      <c r="C49" t="s">
        <v>114</v>
      </c>
      <c r="D49" s="1">
        <v>44840</v>
      </c>
      <c r="E49" t="s">
        <v>741</v>
      </c>
      <c r="F49" t="s">
        <v>846</v>
      </c>
      <c r="G49">
        <v>1.2</v>
      </c>
      <c r="H49" t="s">
        <v>107</v>
      </c>
      <c r="I49">
        <v>2.2999999999999998</v>
      </c>
      <c r="J49" t="s">
        <v>805</v>
      </c>
      <c r="K49">
        <v>21677</v>
      </c>
      <c r="L49" t="s">
        <v>848</v>
      </c>
      <c r="M49" t="s">
        <v>688</v>
      </c>
      <c r="N49" t="s">
        <v>31</v>
      </c>
    </row>
    <row r="50" spans="1:14" x14ac:dyDescent="0.3">
      <c r="A50" s="2" t="s">
        <v>625</v>
      </c>
      <c r="B50">
        <v>3</v>
      </c>
      <c r="C50" t="s">
        <v>114</v>
      </c>
      <c r="D50" s="1">
        <v>44840</v>
      </c>
      <c r="E50" t="s">
        <v>741</v>
      </c>
      <c r="F50" t="s">
        <v>785</v>
      </c>
      <c r="G50">
        <v>2</v>
      </c>
      <c r="H50" t="s">
        <v>51</v>
      </c>
      <c r="I50">
        <v>0.5</v>
      </c>
      <c r="J50" t="s">
        <v>871</v>
      </c>
      <c r="K50">
        <v>38860</v>
      </c>
      <c r="L50" t="s">
        <v>787</v>
      </c>
      <c r="M50" t="s">
        <v>117</v>
      </c>
      <c r="N50" t="s">
        <v>31</v>
      </c>
    </row>
    <row r="51" spans="1:14" x14ac:dyDescent="0.3">
      <c r="A51" s="2"/>
    </row>
    <row r="52" spans="1:14" x14ac:dyDescent="0.3">
      <c r="A52" s="2" t="s">
        <v>625</v>
      </c>
      <c r="B52">
        <v>4</v>
      </c>
      <c r="C52" t="s">
        <v>114</v>
      </c>
      <c r="D52" s="1">
        <v>44847</v>
      </c>
      <c r="E52" t="s">
        <v>626</v>
      </c>
      <c r="F52" t="s">
        <v>863</v>
      </c>
      <c r="G52">
        <v>1</v>
      </c>
      <c r="H52" t="s">
        <v>109</v>
      </c>
      <c r="I52">
        <v>1.8</v>
      </c>
      <c r="J52" t="s">
        <v>767</v>
      </c>
      <c r="K52">
        <v>7851</v>
      </c>
      <c r="L52" t="s">
        <v>865</v>
      </c>
      <c r="M52" t="s">
        <v>803</v>
      </c>
      <c r="N52" t="s">
        <v>31</v>
      </c>
    </row>
    <row r="53" spans="1:14" x14ac:dyDescent="0.3">
      <c r="A53" s="2" t="s">
        <v>625</v>
      </c>
      <c r="B53">
        <v>4</v>
      </c>
      <c r="C53" t="s">
        <v>114</v>
      </c>
      <c r="D53" s="1">
        <v>44847</v>
      </c>
      <c r="E53" t="s">
        <v>626</v>
      </c>
      <c r="F53" t="s">
        <v>876</v>
      </c>
      <c r="G53">
        <v>0.5</v>
      </c>
      <c r="H53" t="s">
        <v>65</v>
      </c>
      <c r="I53">
        <v>0.7</v>
      </c>
      <c r="J53" t="s">
        <v>775</v>
      </c>
      <c r="K53">
        <v>7922</v>
      </c>
      <c r="L53" t="s">
        <v>878</v>
      </c>
      <c r="M53" t="s">
        <v>688</v>
      </c>
      <c r="N53" t="s">
        <v>31</v>
      </c>
    </row>
    <row r="54" spans="1:14" x14ac:dyDescent="0.3">
      <c r="A54" s="2" t="s">
        <v>625</v>
      </c>
      <c r="B54">
        <v>4</v>
      </c>
      <c r="C54" t="s">
        <v>114</v>
      </c>
      <c r="D54" s="1">
        <v>44847</v>
      </c>
      <c r="E54" t="s">
        <v>626</v>
      </c>
      <c r="F54" t="s">
        <v>820</v>
      </c>
      <c r="G54">
        <v>1</v>
      </c>
      <c r="H54" t="s">
        <v>120</v>
      </c>
      <c r="I54">
        <v>1.8</v>
      </c>
      <c r="J54" t="s">
        <v>847</v>
      </c>
      <c r="K54">
        <v>31845</v>
      </c>
      <c r="L54" t="s">
        <v>822</v>
      </c>
      <c r="M54" t="s">
        <v>888</v>
      </c>
      <c r="N54" t="s">
        <v>31</v>
      </c>
    </row>
    <row r="55" spans="1:14" x14ac:dyDescent="0.3">
      <c r="A55" s="2" t="s">
        <v>625</v>
      </c>
      <c r="B55">
        <v>4</v>
      </c>
      <c r="C55" t="s">
        <v>114</v>
      </c>
      <c r="D55" s="1">
        <v>44847</v>
      </c>
      <c r="E55" t="s">
        <v>626</v>
      </c>
      <c r="F55" t="s">
        <v>879</v>
      </c>
      <c r="G55">
        <v>0.4</v>
      </c>
      <c r="H55" t="s">
        <v>102</v>
      </c>
      <c r="I55">
        <v>1.1000000000000001</v>
      </c>
      <c r="J55" t="s">
        <v>783</v>
      </c>
      <c r="K55">
        <v>52472</v>
      </c>
      <c r="L55" t="s">
        <v>881</v>
      </c>
      <c r="M55" t="s">
        <v>701</v>
      </c>
      <c r="N55" t="s">
        <v>31</v>
      </c>
    </row>
    <row r="56" spans="1:14" x14ac:dyDescent="0.3">
      <c r="A56" s="2" t="s">
        <v>625</v>
      </c>
      <c r="B56">
        <v>4</v>
      </c>
      <c r="C56" t="s">
        <v>114</v>
      </c>
      <c r="D56" s="1">
        <v>44847</v>
      </c>
      <c r="E56" t="s">
        <v>626</v>
      </c>
      <c r="F56" t="s">
        <v>835</v>
      </c>
      <c r="G56">
        <v>1.8</v>
      </c>
      <c r="H56" t="s">
        <v>41</v>
      </c>
      <c r="I56">
        <v>0.6</v>
      </c>
      <c r="J56" t="s">
        <v>801</v>
      </c>
      <c r="K56">
        <v>43086</v>
      </c>
      <c r="L56" t="s">
        <v>837</v>
      </c>
      <c r="M56" t="s">
        <v>827</v>
      </c>
      <c r="N56" t="s">
        <v>31</v>
      </c>
    </row>
    <row r="57" spans="1:14" x14ac:dyDescent="0.3">
      <c r="A57" s="2" t="s">
        <v>625</v>
      </c>
      <c r="B57">
        <v>4</v>
      </c>
      <c r="C57" t="s">
        <v>114</v>
      </c>
      <c r="D57" s="1">
        <v>44847</v>
      </c>
      <c r="E57" t="s">
        <v>626</v>
      </c>
      <c r="F57" t="s">
        <v>870</v>
      </c>
      <c r="G57">
        <v>0.2</v>
      </c>
      <c r="H57" t="s">
        <v>65</v>
      </c>
      <c r="I57">
        <v>1.4</v>
      </c>
      <c r="J57" t="s">
        <v>794</v>
      </c>
      <c r="K57">
        <v>5398</v>
      </c>
      <c r="L57" t="s">
        <v>872</v>
      </c>
      <c r="M57" t="s">
        <v>757</v>
      </c>
      <c r="N57" t="s">
        <v>31</v>
      </c>
    </row>
    <row r="58" spans="1:14" x14ac:dyDescent="0.3">
      <c r="A58" s="2" t="s">
        <v>625</v>
      </c>
      <c r="B58">
        <v>4</v>
      </c>
      <c r="C58" t="s">
        <v>114</v>
      </c>
      <c r="D58" s="1">
        <v>44847</v>
      </c>
      <c r="E58" t="s">
        <v>716</v>
      </c>
      <c r="F58" t="s">
        <v>793</v>
      </c>
      <c r="G58">
        <v>1</v>
      </c>
      <c r="H58" t="s">
        <v>74</v>
      </c>
      <c r="I58">
        <v>3.1</v>
      </c>
      <c r="J58" t="s">
        <v>867</v>
      </c>
      <c r="K58">
        <v>6947</v>
      </c>
      <c r="L58" t="s">
        <v>795</v>
      </c>
      <c r="M58" t="s">
        <v>853</v>
      </c>
      <c r="N58" t="s">
        <v>31</v>
      </c>
    </row>
    <row r="59" spans="1:14" x14ac:dyDescent="0.3">
      <c r="A59" s="2" t="s">
        <v>625</v>
      </c>
      <c r="B59">
        <v>4</v>
      </c>
      <c r="C59" t="s">
        <v>114</v>
      </c>
      <c r="D59" s="1">
        <v>44847</v>
      </c>
      <c r="E59" s="3">
        <v>0.83333333333333337</v>
      </c>
      <c r="F59" t="s">
        <v>797</v>
      </c>
      <c r="G59">
        <v>4.2</v>
      </c>
      <c r="H59" t="s">
        <v>98</v>
      </c>
      <c r="I59">
        <v>0.1</v>
      </c>
      <c r="J59" t="s">
        <v>829</v>
      </c>
      <c r="K59">
        <v>74310</v>
      </c>
      <c r="L59" t="s">
        <v>76</v>
      </c>
      <c r="M59" t="s">
        <v>838</v>
      </c>
      <c r="N59" t="s">
        <v>31</v>
      </c>
    </row>
    <row r="60" spans="1:14" x14ac:dyDescent="0.3">
      <c r="A60" s="2" t="s">
        <v>625</v>
      </c>
      <c r="B60">
        <v>4</v>
      </c>
      <c r="C60" t="s">
        <v>114</v>
      </c>
      <c r="D60" s="1">
        <v>44847</v>
      </c>
      <c r="E60" t="s">
        <v>858</v>
      </c>
      <c r="F60" t="s">
        <v>859</v>
      </c>
      <c r="G60">
        <v>0.5</v>
      </c>
      <c r="H60" t="s">
        <v>88</v>
      </c>
      <c r="I60">
        <v>0.2</v>
      </c>
      <c r="J60" t="s">
        <v>821</v>
      </c>
      <c r="K60">
        <v>31200</v>
      </c>
      <c r="L60" t="s">
        <v>861</v>
      </c>
      <c r="M60" t="s">
        <v>67</v>
      </c>
      <c r="N60" t="s">
        <v>31</v>
      </c>
    </row>
    <row r="61" spans="1:14" x14ac:dyDescent="0.3">
      <c r="A61" s="2" t="s">
        <v>625</v>
      </c>
      <c r="B61">
        <v>4</v>
      </c>
      <c r="C61" t="s">
        <v>114</v>
      </c>
      <c r="D61" s="1">
        <v>44847</v>
      </c>
      <c r="E61" t="s">
        <v>643</v>
      </c>
      <c r="F61" t="s">
        <v>828</v>
      </c>
      <c r="G61">
        <v>2.2000000000000002</v>
      </c>
      <c r="H61" t="s">
        <v>108</v>
      </c>
      <c r="I61">
        <v>0.2</v>
      </c>
      <c r="J61" t="s">
        <v>825</v>
      </c>
      <c r="K61">
        <v>25806</v>
      </c>
      <c r="L61" t="s">
        <v>830</v>
      </c>
      <c r="M61" t="s">
        <v>862</v>
      </c>
      <c r="N61" t="s">
        <v>31</v>
      </c>
    </row>
    <row r="62" spans="1:14" x14ac:dyDescent="0.3">
      <c r="A62" s="2" t="s">
        <v>625</v>
      </c>
      <c r="B62">
        <v>4</v>
      </c>
      <c r="C62" t="s">
        <v>114</v>
      </c>
      <c r="D62" s="1">
        <v>44847</v>
      </c>
      <c r="E62" t="s">
        <v>643</v>
      </c>
      <c r="F62" t="s">
        <v>778</v>
      </c>
      <c r="G62">
        <v>2.1</v>
      </c>
      <c r="H62" t="s">
        <v>122</v>
      </c>
      <c r="I62">
        <v>0.7</v>
      </c>
      <c r="J62" t="s">
        <v>877</v>
      </c>
      <c r="K62">
        <v>30000</v>
      </c>
      <c r="L62" t="s">
        <v>780</v>
      </c>
      <c r="M62" t="s">
        <v>889</v>
      </c>
      <c r="N62" t="s">
        <v>31</v>
      </c>
    </row>
    <row r="63" spans="1:14" x14ac:dyDescent="0.3">
      <c r="A63" s="2" t="s">
        <v>625</v>
      </c>
      <c r="B63">
        <v>4</v>
      </c>
      <c r="C63" t="s">
        <v>114</v>
      </c>
      <c r="D63" s="1">
        <v>44847</v>
      </c>
      <c r="E63" t="s">
        <v>643</v>
      </c>
      <c r="F63" t="s">
        <v>770</v>
      </c>
      <c r="G63">
        <v>1.6</v>
      </c>
      <c r="H63" t="s">
        <v>98</v>
      </c>
      <c r="I63">
        <v>0.1</v>
      </c>
      <c r="J63" t="s">
        <v>864</v>
      </c>
      <c r="K63">
        <v>21800</v>
      </c>
      <c r="L63" t="s">
        <v>772</v>
      </c>
      <c r="M63" t="s">
        <v>890</v>
      </c>
      <c r="N63" t="s">
        <v>31</v>
      </c>
    </row>
    <row r="64" spans="1:14" x14ac:dyDescent="0.3">
      <c r="A64" s="2" t="s">
        <v>625</v>
      </c>
      <c r="B64">
        <v>4</v>
      </c>
      <c r="C64" t="s">
        <v>114</v>
      </c>
      <c r="D64" s="1">
        <v>44847</v>
      </c>
      <c r="E64" t="s">
        <v>643</v>
      </c>
      <c r="F64" t="s">
        <v>808</v>
      </c>
      <c r="G64">
        <v>2.1</v>
      </c>
      <c r="H64" t="s">
        <v>56</v>
      </c>
      <c r="I64">
        <v>1.7</v>
      </c>
      <c r="J64" t="s">
        <v>843</v>
      </c>
      <c r="K64">
        <v>20675</v>
      </c>
      <c r="L64" t="s">
        <v>810</v>
      </c>
      <c r="M64" t="s">
        <v>891</v>
      </c>
      <c r="N64" t="s">
        <v>31</v>
      </c>
    </row>
    <row r="65" spans="1:14" x14ac:dyDescent="0.3">
      <c r="A65" s="2" t="s">
        <v>625</v>
      </c>
      <c r="B65">
        <v>4</v>
      </c>
      <c r="C65" t="s">
        <v>114</v>
      </c>
      <c r="D65" s="1">
        <v>44847</v>
      </c>
      <c r="E65" t="s">
        <v>643</v>
      </c>
      <c r="F65" t="s">
        <v>816</v>
      </c>
      <c r="G65">
        <v>1.9</v>
      </c>
      <c r="H65" t="s">
        <v>41</v>
      </c>
      <c r="I65">
        <v>1.3</v>
      </c>
      <c r="J65" t="s">
        <v>836</v>
      </c>
      <c r="K65">
        <v>21059</v>
      </c>
      <c r="L65" t="s">
        <v>818</v>
      </c>
      <c r="M65" t="s">
        <v>845</v>
      </c>
      <c r="N65" t="s">
        <v>31</v>
      </c>
    </row>
    <row r="66" spans="1:14" x14ac:dyDescent="0.3">
      <c r="A66" s="2" t="s">
        <v>625</v>
      </c>
      <c r="B66">
        <v>4</v>
      </c>
      <c r="C66" t="s">
        <v>114</v>
      </c>
      <c r="D66" s="1">
        <v>44847</v>
      </c>
      <c r="E66" t="s">
        <v>741</v>
      </c>
      <c r="F66" t="s">
        <v>782</v>
      </c>
      <c r="G66">
        <v>1.4</v>
      </c>
      <c r="H66" t="s">
        <v>51</v>
      </c>
      <c r="I66">
        <v>0.6</v>
      </c>
      <c r="J66" t="s">
        <v>875</v>
      </c>
      <c r="K66">
        <v>4623</v>
      </c>
      <c r="L66" t="s">
        <v>784</v>
      </c>
      <c r="M66" t="s">
        <v>831</v>
      </c>
      <c r="N66" t="s">
        <v>31</v>
      </c>
    </row>
    <row r="67" spans="1:14" x14ac:dyDescent="0.3">
      <c r="A67" s="2" t="s">
        <v>625</v>
      </c>
      <c r="B67">
        <v>4</v>
      </c>
      <c r="C67" t="s">
        <v>114</v>
      </c>
      <c r="D67" s="1">
        <v>44847</v>
      </c>
      <c r="E67" t="s">
        <v>741</v>
      </c>
      <c r="F67" t="s">
        <v>842</v>
      </c>
      <c r="G67">
        <v>0.9</v>
      </c>
      <c r="H67" t="s">
        <v>83</v>
      </c>
      <c r="I67">
        <v>1.1000000000000001</v>
      </c>
      <c r="J67" t="s">
        <v>813</v>
      </c>
      <c r="K67">
        <v>24343</v>
      </c>
      <c r="L67" t="s">
        <v>844</v>
      </c>
      <c r="M67" t="s">
        <v>873</v>
      </c>
      <c r="N67" t="s">
        <v>31</v>
      </c>
    </row>
    <row r="68" spans="1:14" x14ac:dyDescent="0.3">
      <c r="A68" s="2"/>
    </row>
    <row r="69" spans="1:14" x14ac:dyDescent="0.3">
      <c r="A69" s="2" t="s">
        <v>625</v>
      </c>
      <c r="B69">
        <v>2</v>
      </c>
      <c r="C69" t="s">
        <v>114</v>
      </c>
      <c r="D69" s="1">
        <v>44854</v>
      </c>
      <c r="E69" s="3">
        <v>0.75</v>
      </c>
      <c r="F69" t="s">
        <v>886</v>
      </c>
      <c r="G69">
        <v>2.7</v>
      </c>
      <c r="H69" t="s">
        <v>98</v>
      </c>
      <c r="I69">
        <v>0.3</v>
      </c>
      <c r="J69" t="s">
        <v>882</v>
      </c>
      <c r="K69">
        <v>52200</v>
      </c>
      <c r="L69" t="s">
        <v>887</v>
      </c>
      <c r="M69" t="s">
        <v>753</v>
      </c>
      <c r="N69" t="s">
        <v>31</v>
      </c>
    </row>
    <row r="70" spans="1:14" x14ac:dyDescent="0.3">
      <c r="A70" s="2"/>
    </row>
    <row r="71" spans="1:14" x14ac:dyDescent="0.3">
      <c r="A71" s="2" t="s">
        <v>625</v>
      </c>
      <c r="B71">
        <v>5</v>
      </c>
      <c r="C71" t="s">
        <v>114</v>
      </c>
      <c r="D71" s="1">
        <v>44861</v>
      </c>
      <c r="E71" t="s">
        <v>626</v>
      </c>
      <c r="F71" t="s">
        <v>816</v>
      </c>
      <c r="G71">
        <v>1.3</v>
      </c>
      <c r="H71" t="s">
        <v>56</v>
      </c>
      <c r="I71">
        <v>0.4</v>
      </c>
      <c r="J71" t="s">
        <v>801</v>
      </c>
      <c r="K71">
        <v>17756</v>
      </c>
      <c r="L71" t="s">
        <v>818</v>
      </c>
      <c r="M71" t="s">
        <v>891</v>
      </c>
      <c r="N71" t="s">
        <v>31</v>
      </c>
    </row>
    <row r="72" spans="1:14" x14ac:dyDescent="0.3">
      <c r="A72" s="2" t="s">
        <v>625</v>
      </c>
      <c r="B72">
        <v>5</v>
      </c>
      <c r="C72" t="s">
        <v>114</v>
      </c>
      <c r="D72" s="1">
        <v>44861</v>
      </c>
      <c r="E72" t="s">
        <v>626</v>
      </c>
      <c r="F72" t="s">
        <v>770</v>
      </c>
      <c r="G72">
        <v>1.5</v>
      </c>
      <c r="H72" t="s">
        <v>98</v>
      </c>
      <c r="I72">
        <v>0.2</v>
      </c>
      <c r="J72" t="s">
        <v>767</v>
      </c>
      <c r="K72">
        <v>21082</v>
      </c>
      <c r="L72" t="s">
        <v>772</v>
      </c>
      <c r="M72" t="s">
        <v>67</v>
      </c>
      <c r="N72" t="s">
        <v>31</v>
      </c>
    </row>
    <row r="73" spans="1:14" x14ac:dyDescent="0.3">
      <c r="A73" s="2" t="s">
        <v>625</v>
      </c>
      <c r="B73">
        <v>5</v>
      </c>
      <c r="C73" t="s">
        <v>114</v>
      </c>
      <c r="D73" s="1">
        <v>44861</v>
      </c>
      <c r="E73" t="s">
        <v>626</v>
      </c>
      <c r="F73" t="s">
        <v>778</v>
      </c>
      <c r="G73">
        <v>0.8</v>
      </c>
      <c r="H73" t="s">
        <v>51</v>
      </c>
      <c r="I73">
        <v>1.4</v>
      </c>
      <c r="J73" t="s">
        <v>775</v>
      </c>
      <c r="K73">
        <v>35000</v>
      </c>
      <c r="L73" t="s">
        <v>780</v>
      </c>
      <c r="M73" t="s">
        <v>799</v>
      </c>
      <c r="N73" t="s">
        <v>31</v>
      </c>
    </row>
    <row r="74" spans="1:14" x14ac:dyDescent="0.3">
      <c r="A74" s="2" t="s">
        <v>625</v>
      </c>
      <c r="B74">
        <v>5</v>
      </c>
      <c r="C74" t="s">
        <v>114</v>
      </c>
      <c r="D74" s="1">
        <v>44861</v>
      </c>
      <c r="E74" t="s">
        <v>626</v>
      </c>
      <c r="F74" t="s">
        <v>766</v>
      </c>
      <c r="G74">
        <v>0.9</v>
      </c>
      <c r="H74" t="s">
        <v>35</v>
      </c>
      <c r="I74">
        <v>1.4</v>
      </c>
      <c r="J74" t="s">
        <v>771</v>
      </c>
      <c r="K74">
        <v>10912</v>
      </c>
      <c r="L74" t="s">
        <v>768</v>
      </c>
      <c r="M74" t="s">
        <v>792</v>
      </c>
      <c r="N74" t="s">
        <v>31</v>
      </c>
    </row>
    <row r="75" spans="1:14" x14ac:dyDescent="0.3">
      <c r="A75" s="2" t="s">
        <v>625</v>
      </c>
      <c r="B75">
        <v>5</v>
      </c>
      <c r="C75" t="s">
        <v>114</v>
      </c>
      <c r="D75" s="1">
        <v>44861</v>
      </c>
      <c r="E75" t="s">
        <v>626</v>
      </c>
      <c r="F75" t="s">
        <v>774</v>
      </c>
      <c r="G75">
        <v>2.4</v>
      </c>
      <c r="H75" t="s">
        <v>56</v>
      </c>
      <c r="I75">
        <v>0.6</v>
      </c>
      <c r="J75" t="s">
        <v>779</v>
      </c>
      <c r="K75">
        <v>10168</v>
      </c>
      <c r="L75" t="s">
        <v>883</v>
      </c>
      <c r="M75" t="s">
        <v>885</v>
      </c>
      <c r="N75" t="s">
        <v>31</v>
      </c>
    </row>
    <row r="76" spans="1:14" x14ac:dyDescent="0.3">
      <c r="A76" s="2" t="s">
        <v>625</v>
      </c>
      <c r="B76">
        <v>5</v>
      </c>
      <c r="C76" t="s">
        <v>114</v>
      </c>
      <c r="D76" s="1">
        <v>44861</v>
      </c>
      <c r="E76" t="s">
        <v>716</v>
      </c>
      <c r="F76" t="s">
        <v>793</v>
      </c>
      <c r="G76">
        <v>0.8</v>
      </c>
      <c r="H76" t="s">
        <v>109</v>
      </c>
      <c r="I76">
        <v>0.7</v>
      </c>
      <c r="J76" t="s">
        <v>786</v>
      </c>
      <c r="K76">
        <v>4321</v>
      </c>
      <c r="L76" t="s">
        <v>795</v>
      </c>
      <c r="M76" t="s">
        <v>892</v>
      </c>
      <c r="N76" t="s">
        <v>31</v>
      </c>
    </row>
    <row r="77" spans="1:14" x14ac:dyDescent="0.3">
      <c r="A77" s="2" t="s">
        <v>625</v>
      </c>
      <c r="B77">
        <v>5</v>
      </c>
      <c r="C77" t="s">
        <v>114</v>
      </c>
      <c r="D77" s="1">
        <v>44861</v>
      </c>
      <c r="E77" t="s">
        <v>716</v>
      </c>
      <c r="F77" t="s">
        <v>782</v>
      </c>
      <c r="G77">
        <v>0.9</v>
      </c>
      <c r="H77" t="s">
        <v>65</v>
      </c>
      <c r="I77">
        <v>0.4</v>
      </c>
      <c r="J77" t="s">
        <v>790</v>
      </c>
      <c r="K77">
        <v>9487</v>
      </c>
      <c r="L77" t="s">
        <v>784</v>
      </c>
      <c r="M77" t="s">
        <v>823</v>
      </c>
      <c r="N77" t="s">
        <v>31</v>
      </c>
    </row>
    <row r="78" spans="1:14" x14ac:dyDescent="0.3">
      <c r="A78" s="2" t="s">
        <v>625</v>
      </c>
      <c r="B78">
        <v>5</v>
      </c>
      <c r="C78" t="s">
        <v>114</v>
      </c>
      <c r="D78" s="1">
        <v>44861</v>
      </c>
      <c r="E78" t="s">
        <v>716</v>
      </c>
      <c r="F78" t="s">
        <v>785</v>
      </c>
      <c r="G78">
        <v>1.3</v>
      </c>
      <c r="H78" t="s">
        <v>109</v>
      </c>
      <c r="I78">
        <v>0.9</v>
      </c>
      <c r="J78" t="s">
        <v>794</v>
      </c>
      <c r="K78">
        <v>34840</v>
      </c>
      <c r="L78" t="s">
        <v>787</v>
      </c>
      <c r="M78" t="s">
        <v>893</v>
      </c>
      <c r="N78" t="s">
        <v>31</v>
      </c>
    </row>
    <row r="79" spans="1:14" x14ac:dyDescent="0.3">
      <c r="A79" s="2" t="s">
        <v>625</v>
      </c>
      <c r="B79">
        <v>5</v>
      </c>
      <c r="C79" t="s">
        <v>114</v>
      </c>
      <c r="D79" s="1">
        <v>44861</v>
      </c>
      <c r="E79" s="3">
        <v>0.83333333333333337</v>
      </c>
      <c r="F79" t="s">
        <v>797</v>
      </c>
      <c r="G79">
        <v>2.7</v>
      </c>
      <c r="H79" t="s">
        <v>108</v>
      </c>
      <c r="I79">
        <v>0</v>
      </c>
      <c r="J79" t="s">
        <v>825</v>
      </c>
      <c r="K79">
        <v>73764</v>
      </c>
      <c r="L79" t="s">
        <v>76</v>
      </c>
      <c r="M79" t="s">
        <v>701</v>
      </c>
      <c r="N79" t="s">
        <v>31</v>
      </c>
    </row>
    <row r="80" spans="1:14" x14ac:dyDescent="0.3">
      <c r="A80" s="2" t="s">
        <v>625</v>
      </c>
      <c r="B80">
        <v>5</v>
      </c>
      <c r="C80" t="s">
        <v>114</v>
      </c>
      <c r="D80" s="1">
        <v>44861</v>
      </c>
      <c r="E80" t="s">
        <v>643</v>
      </c>
      <c r="F80" t="s">
        <v>812</v>
      </c>
      <c r="G80">
        <v>1.5</v>
      </c>
      <c r="H80" t="s">
        <v>56</v>
      </c>
      <c r="I80">
        <v>0.8</v>
      </c>
      <c r="J80" t="s">
        <v>809</v>
      </c>
      <c r="K80">
        <v>30431</v>
      </c>
      <c r="L80" t="s">
        <v>814</v>
      </c>
      <c r="M80" t="s">
        <v>654</v>
      </c>
      <c r="N80" t="s">
        <v>31</v>
      </c>
    </row>
    <row r="81" spans="1:14" x14ac:dyDescent="0.3">
      <c r="A81" s="2" t="s">
        <v>625</v>
      </c>
      <c r="B81">
        <v>5</v>
      </c>
      <c r="C81" t="s">
        <v>114</v>
      </c>
      <c r="D81" s="1">
        <v>44861</v>
      </c>
      <c r="E81" t="s">
        <v>643</v>
      </c>
      <c r="F81" t="s">
        <v>804</v>
      </c>
      <c r="G81">
        <v>1.5</v>
      </c>
      <c r="H81" t="s">
        <v>102</v>
      </c>
      <c r="I81">
        <v>2.1</v>
      </c>
      <c r="J81" t="s">
        <v>821</v>
      </c>
      <c r="K81">
        <v>33000</v>
      </c>
      <c r="L81" t="s">
        <v>806</v>
      </c>
      <c r="M81" t="s">
        <v>831</v>
      </c>
      <c r="N81" t="s">
        <v>31</v>
      </c>
    </row>
    <row r="82" spans="1:14" x14ac:dyDescent="0.3">
      <c r="A82" s="2" t="s">
        <v>625</v>
      </c>
      <c r="B82">
        <v>5</v>
      </c>
      <c r="C82" t="s">
        <v>114</v>
      </c>
      <c r="D82" s="1">
        <v>44861</v>
      </c>
      <c r="E82" t="s">
        <v>643</v>
      </c>
      <c r="F82" t="s">
        <v>800</v>
      </c>
      <c r="G82">
        <v>0.7</v>
      </c>
      <c r="H82" t="s">
        <v>98</v>
      </c>
      <c r="I82">
        <v>0.8</v>
      </c>
      <c r="J82" t="s">
        <v>817</v>
      </c>
      <c r="K82">
        <v>13987</v>
      </c>
      <c r="L82" t="s">
        <v>802</v>
      </c>
      <c r="M82" t="s">
        <v>749</v>
      </c>
      <c r="N82" t="s">
        <v>31</v>
      </c>
    </row>
    <row r="83" spans="1:14" x14ac:dyDescent="0.3">
      <c r="A83" s="2" t="s">
        <v>625</v>
      </c>
      <c r="B83">
        <v>5</v>
      </c>
      <c r="C83" t="s">
        <v>114</v>
      </c>
      <c r="D83" s="1">
        <v>44861</v>
      </c>
      <c r="E83" t="s">
        <v>643</v>
      </c>
      <c r="F83" t="s">
        <v>808</v>
      </c>
      <c r="G83">
        <v>0.8</v>
      </c>
      <c r="H83" t="s">
        <v>102</v>
      </c>
      <c r="I83">
        <v>1.1000000000000001</v>
      </c>
      <c r="J83" t="s">
        <v>813</v>
      </c>
      <c r="K83">
        <v>20517</v>
      </c>
      <c r="L83" t="s">
        <v>810</v>
      </c>
      <c r="M83" t="s">
        <v>862</v>
      </c>
      <c r="N83" t="s">
        <v>31</v>
      </c>
    </row>
    <row r="84" spans="1:14" x14ac:dyDescent="0.3">
      <c r="A84" s="2" t="s">
        <v>625</v>
      </c>
      <c r="B84">
        <v>5</v>
      </c>
      <c r="C84" t="s">
        <v>114</v>
      </c>
      <c r="D84" s="1">
        <v>44861</v>
      </c>
      <c r="E84" t="s">
        <v>643</v>
      </c>
      <c r="F84" t="s">
        <v>820</v>
      </c>
      <c r="G84">
        <v>1.2</v>
      </c>
      <c r="H84" t="s">
        <v>56</v>
      </c>
      <c r="I84">
        <v>2.2999999999999998</v>
      </c>
      <c r="J84" t="s">
        <v>805</v>
      </c>
      <c r="K84">
        <v>30927</v>
      </c>
      <c r="L84" t="s">
        <v>822</v>
      </c>
      <c r="M84" t="s">
        <v>873</v>
      </c>
      <c r="N84" t="s">
        <v>31</v>
      </c>
    </row>
    <row r="85" spans="1:14" x14ac:dyDescent="0.3">
      <c r="A85" s="2" t="s">
        <v>625</v>
      </c>
      <c r="B85">
        <v>5</v>
      </c>
      <c r="C85" t="s">
        <v>114</v>
      </c>
      <c r="D85" s="1">
        <v>44861</v>
      </c>
      <c r="E85" t="s">
        <v>741</v>
      </c>
      <c r="F85" t="s">
        <v>824</v>
      </c>
      <c r="G85">
        <v>0.3</v>
      </c>
      <c r="H85" t="s">
        <v>35</v>
      </c>
      <c r="I85">
        <v>1.3</v>
      </c>
      <c r="J85" t="s">
        <v>798</v>
      </c>
      <c r="K85">
        <v>11780</v>
      </c>
      <c r="L85" t="s">
        <v>826</v>
      </c>
      <c r="M85" t="s">
        <v>788</v>
      </c>
      <c r="N85" t="s">
        <v>31</v>
      </c>
    </row>
    <row r="86" spans="1:14" x14ac:dyDescent="0.3">
      <c r="A86" s="2" t="s">
        <v>625</v>
      </c>
      <c r="B86">
        <v>5</v>
      </c>
      <c r="C86" t="s">
        <v>114</v>
      </c>
      <c r="D86" s="1">
        <v>44861</v>
      </c>
      <c r="E86" t="s">
        <v>741</v>
      </c>
      <c r="F86" t="s">
        <v>789</v>
      </c>
      <c r="G86">
        <v>0.5</v>
      </c>
      <c r="H86" t="s">
        <v>74</v>
      </c>
      <c r="I86">
        <v>1.8</v>
      </c>
      <c r="J86" t="s">
        <v>783</v>
      </c>
      <c r="K86">
        <v>9751</v>
      </c>
      <c r="L86" t="s">
        <v>791</v>
      </c>
      <c r="M86" t="s">
        <v>894</v>
      </c>
      <c r="N86" t="s">
        <v>31</v>
      </c>
    </row>
    <row r="87" spans="1:14" x14ac:dyDescent="0.3">
      <c r="A87" s="2"/>
    </row>
    <row r="88" spans="1:14" x14ac:dyDescent="0.3">
      <c r="A88" s="2" t="s">
        <v>625</v>
      </c>
      <c r="B88">
        <v>6</v>
      </c>
      <c r="C88" t="s">
        <v>114</v>
      </c>
      <c r="D88" s="1">
        <v>44868</v>
      </c>
      <c r="E88" t="s">
        <v>626</v>
      </c>
      <c r="F88" t="s">
        <v>832</v>
      </c>
      <c r="G88">
        <v>1.2</v>
      </c>
      <c r="H88" t="s">
        <v>51</v>
      </c>
      <c r="I88">
        <v>0.8</v>
      </c>
      <c r="J88" t="s">
        <v>836</v>
      </c>
      <c r="K88">
        <v>9134</v>
      </c>
      <c r="L88" t="s">
        <v>834</v>
      </c>
      <c r="M88" t="s">
        <v>849</v>
      </c>
      <c r="N88" t="s">
        <v>31</v>
      </c>
    </row>
    <row r="89" spans="1:14" x14ac:dyDescent="0.3">
      <c r="A89" s="2" t="s">
        <v>625</v>
      </c>
      <c r="B89">
        <v>6</v>
      </c>
      <c r="C89" t="s">
        <v>114</v>
      </c>
      <c r="D89" s="1">
        <v>44868</v>
      </c>
      <c r="E89" t="s">
        <v>626</v>
      </c>
      <c r="F89" t="s">
        <v>828</v>
      </c>
      <c r="G89">
        <v>1.1000000000000001</v>
      </c>
      <c r="H89" t="s">
        <v>65</v>
      </c>
      <c r="I89">
        <v>0.7</v>
      </c>
      <c r="J89" t="s">
        <v>851</v>
      </c>
      <c r="K89">
        <v>36744</v>
      </c>
      <c r="L89" t="s">
        <v>830</v>
      </c>
      <c r="M89" t="s">
        <v>781</v>
      </c>
      <c r="N89" t="s">
        <v>31</v>
      </c>
    </row>
    <row r="90" spans="1:14" x14ac:dyDescent="0.3">
      <c r="A90" s="2" t="s">
        <v>625</v>
      </c>
      <c r="B90">
        <v>6</v>
      </c>
      <c r="C90" t="s">
        <v>114</v>
      </c>
      <c r="D90" s="1">
        <v>44868</v>
      </c>
      <c r="E90" t="s">
        <v>626</v>
      </c>
      <c r="F90" t="s">
        <v>835</v>
      </c>
      <c r="G90">
        <v>1.1000000000000001</v>
      </c>
      <c r="H90" t="s">
        <v>98</v>
      </c>
      <c r="I90">
        <v>0.7</v>
      </c>
      <c r="J90" t="s">
        <v>833</v>
      </c>
      <c r="K90">
        <v>43268</v>
      </c>
      <c r="L90" t="s">
        <v>837</v>
      </c>
      <c r="M90" t="s">
        <v>688</v>
      </c>
      <c r="N90" t="s">
        <v>31</v>
      </c>
    </row>
    <row r="91" spans="1:14" x14ac:dyDescent="0.3">
      <c r="A91" s="2" t="s">
        <v>625</v>
      </c>
      <c r="B91">
        <v>6</v>
      </c>
      <c r="C91" t="s">
        <v>114</v>
      </c>
      <c r="D91" s="1">
        <v>44868</v>
      </c>
      <c r="E91" t="s">
        <v>626</v>
      </c>
      <c r="F91" t="s">
        <v>839</v>
      </c>
      <c r="G91">
        <v>1.4</v>
      </c>
      <c r="H91" t="s">
        <v>46</v>
      </c>
      <c r="I91">
        <v>1.1000000000000001</v>
      </c>
      <c r="J91" t="s">
        <v>843</v>
      </c>
      <c r="K91">
        <v>6341</v>
      </c>
      <c r="L91" t="s">
        <v>841</v>
      </c>
      <c r="M91" t="s">
        <v>757</v>
      </c>
      <c r="N91" t="s">
        <v>31</v>
      </c>
    </row>
    <row r="92" spans="1:14" x14ac:dyDescent="0.3">
      <c r="A92" s="2" t="s">
        <v>625</v>
      </c>
      <c r="B92">
        <v>6</v>
      </c>
      <c r="C92" t="s">
        <v>114</v>
      </c>
      <c r="D92" s="1">
        <v>44868</v>
      </c>
      <c r="E92" t="s">
        <v>716</v>
      </c>
      <c r="F92" t="s">
        <v>850</v>
      </c>
      <c r="G92">
        <v>1.4</v>
      </c>
      <c r="H92" t="s">
        <v>98</v>
      </c>
      <c r="I92">
        <v>1.4</v>
      </c>
      <c r="J92" t="s">
        <v>829</v>
      </c>
      <c r="K92">
        <v>2295</v>
      </c>
      <c r="L92" t="s">
        <v>852</v>
      </c>
      <c r="M92" t="s">
        <v>895</v>
      </c>
      <c r="N92" t="s">
        <v>31</v>
      </c>
    </row>
    <row r="93" spans="1:14" x14ac:dyDescent="0.3">
      <c r="A93" s="2" t="s">
        <v>625</v>
      </c>
      <c r="B93">
        <v>6</v>
      </c>
      <c r="C93" t="s">
        <v>114</v>
      </c>
      <c r="D93" s="1">
        <v>44868</v>
      </c>
      <c r="E93" t="s">
        <v>716</v>
      </c>
      <c r="F93" t="s">
        <v>846</v>
      </c>
      <c r="G93">
        <v>0.7</v>
      </c>
      <c r="H93" t="s">
        <v>35</v>
      </c>
      <c r="I93">
        <v>1.1000000000000001</v>
      </c>
      <c r="J93" t="s">
        <v>860</v>
      </c>
      <c r="K93">
        <v>16254</v>
      </c>
      <c r="L93" t="s">
        <v>848</v>
      </c>
      <c r="M93" t="s">
        <v>773</v>
      </c>
      <c r="N93" t="s">
        <v>31</v>
      </c>
    </row>
    <row r="94" spans="1:14" x14ac:dyDescent="0.3">
      <c r="A94" s="2" t="s">
        <v>625</v>
      </c>
      <c r="B94">
        <v>6</v>
      </c>
      <c r="C94" t="s">
        <v>114</v>
      </c>
      <c r="D94" s="1">
        <v>44868</v>
      </c>
      <c r="E94" s="3">
        <v>0.83333333333333337</v>
      </c>
      <c r="F94" t="s">
        <v>886</v>
      </c>
      <c r="G94">
        <v>1.6</v>
      </c>
      <c r="H94" t="s">
        <v>98</v>
      </c>
      <c r="I94">
        <v>0.4</v>
      </c>
      <c r="J94" t="s">
        <v>877</v>
      </c>
      <c r="K94">
        <v>48500</v>
      </c>
      <c r="L94" t="s">
        <v>887</v>
      </c>
      <c r="M94" t="s">
        <v>807</v>
      </c>
      <c r="N94" t="s">
        <v>31</v>
      </c>
    </row>
    <row r="95" spans="1:14" x14ac:dyDescent="0.3">
      <c r="A95" s="2" t="s">
        <v>625</v>
      </c>
      <c r="B95">
        <v>6</v>
      </c>
      <c r="C95" t="s">
        <v>114</v>
      </c>
      <c r="D95" s="1">
        <v>44868</v>
      </c>
      <c r="E95" s="3">
        <v>0.83333333333333337</v>
      </c>
      <c r="F95" t="s">
        <v>854</v>
      </c>
      <c r="G95">
        <v>1.8</v>
      </c>
      <c r="H95" t="s">
        <v>56</v>
      </c>
      <c r="I95">
        <v>0.7</v>
      </c>
      <c r="J95" t="s">
        <v>864</v>
      </c>
      <c r="K95">
        <v>11805</v>
      </c>
      <c r="L95" t="s">
        <v>856</v>
      </c>
      <c r="M95" t="s">
        <v>896</v>
      </c>
      <c r="N95" t="s">
        <v>31</v>
      </c>
    </row>
    <row r="96" spans="1:14" x14ac:dyDescent="0.3">
      <c r="A96" s="2" t="s">
        <v>625</v>
      </c>
      <c r="B96">
        <v>6</v>
      </c>
      <c r="C96" t="s">
        <v>114</v>
      </c>
      <c r="D96" s="1">
        <v>44868</v>
      </c>
      <c r="E96" t="s">
        <v>858</v>
      </c>
      <c r="F96" t="s">
        <v>842</v>
      </c>
      <c r="G96">
        <v>1.3</v>
      </c>
      <c r="H96" t="s">
        <v>98</v>
      </c>
      <c r="I96">
        <v>0.4</v>
      </c>
      <c r="J96" t="s">
        <v>840</v>
      </c>
      <c r="K96">
        <v>22840</v>
      </c>
      <c r="L96" t="s">
        <v>844</v>
      </c>
      <c r="M96" t="s">
        <v>815</v>
      </c>
      <c r="N96" t="s">
        <v>31</v>
      </c>
    </row>
    <row r="97" spans="1:15" x14ac:dyDescent="0.3">
      <c r="A97" s="2" t="s">
        <v>625</v>
      </c>
      <c r="B97">
        <v>6</v>
      </c>
      <c r="C97" t="s">
        <v>114</v>
      </c>
      <c r="D97" s="1">
        <v>44868</v>
      </c>
      <c r="E97" t="s">
        <v>643</v>
      </c>
      <c r="F97" t="s">
        <v>870</v>
      </c>
      <c r="G97">
        <v>0.7</v>
      </c>
      <c r="H97" t="s">
        <v>35</v>
      </c>
      <c r="I97">
        <v>1.5</v>
      </c>
      <c r="J97" t="s">
        <v>867</v>
      </c>
      <c r="K97">
        <v>6304</v>
      </c>
      <c r="L97" t="s">
        <v>872</v>
      </c>
      <c r="M97" t="s">
        <v>769</v>
      </c>
      <c r="N97" t="s">
        <v>31</v>
      </c>
    </row>
    <row r="98" spans="1:15" x14ac:dyDescent="0.3">
      <c r="A98" s="2" t="s">
        <v>625</v>
      </c>
      <c r="B98">
        <v>6</v>
      </c>
      <c r="C98" t="s">
        <v>114</v>
      </c>
      <c r="D98" s="1">
        <v>44868</v>
      </c>
      <c r="E98" t="s">
        <v>643</v>
      </c>
      <c r="F98" t="s">
        <v>866</v>
      </c>
      <c r="G98">
        <v>1</v>
      </c>
      <c r="H98" t="s">
        <v>102</v>
      </c>
      <c r="I98">
        <v>0.9</v>
      </c>
      <c r="J98" t="s">
        <v>871</v>
      </c>
      <c r="K98">
        <v>27210</v>
      </c>
      <c r="L98" t="s">
        <v>868</v>
      </c>
      <c r="M98" t="s">
        <v>777</v>
      </c>
      <c r="N98" t="s">
        <v>31</v>
      </c>
    </row>
    <row r="99" spans="1:15" x14ac:dyDescent="0.3">
      <c r="A99" s="2" t="s">
        <v>625</v>
      </c>
      <c r="B99">
        <v>6</v>
      </c>
      <c r="C99" t="s">
        <v>114</v>
      </c>
      <c r="D99" s="1">
        <v>44868</v>
      </c>
      <c r="E99" t="s">
        <v>643</v>
      </c>
      <c r="F99" t="s">
        <v>876</v>
      </c>
      <c r="G99">
        <v>1</v>
      </c>
      <c r="H99" t="s">
        <v>74</v>
      </c>
      <c r="I99">
        <v>1.6</v>
      </c>
      <c r="J99" t="s">
        <v>882</v>
      </c>
      <c r="K99">
        <v>7985</v>
      </c>
      <c r="L99" t="s">
        <v>878</v>
      </c>
      <c r="M99" t="s">
        <v>751</v>
      </c>
      <c r="N99" t="s">
        <v>31</v>
      </c>
    </row>
    <row r="100" spans="1:15" x14ac:dyDescent="0.3">
      <c r="A100" s="2" t="s">
        <v>625</v>
      </c>
      <c r="B100">
        <v>6</v>
      </c>
      <c r="C100" t="s">
        <v>114</v>
      </c>
      <c r="D100" s="1">
        <v>44868</v>
      </c>
      <c r="E100" t="s">
        <v>643</v>
      </c>
      <c r="F100" t="s">
        <v>874</v>
      </c>
      <c r="G100">
        <v>3.2</v>
      </c>
      <c r="H100" t="s">
        <v>105</v>
      </c>
      <c r="I100">
        <v>0.5</v>
      </c>
      <c r="J100" t="s">
        <v>880</v>
      </c>
      <c r="K100">
        <v>60807</v>
      </c>
      <c r="L100" t="s">
        <v>818</v>
      </c>
      <c r="M100" t="s">
        <v>746</v>
      </c>
      <c r="N100" t="s">
        <v>31</v>
      </c>
    </row>
    <row r="101" spans="1:15" x14ac:dyDescent="0.3">
      <c r="A101" s="2" t="s">
        <v>625</v>
      </c>
      <c r="B101">
        <v>6</v>
      </c>
      <c r="C101" t="s">
        <v>114</v>
      </c>
      <c r="D101" s="1">
        <v>44868</v>
      </c>
      <c r="E101" t="s">
        <v>643</v>
      </c>
      <c r="F101" t="s">
        <v>863</v>
      </c>
      <c r="G101">
        <v>0.3</v>
      </c>
      <c r="H101" t="s">
        <v>65</v>
      </c>
      <c r="I101">
        <v>0.7</v>
      </c>
      <c r="J101" t="s">
        <v>855</v>
      </c>
      <c r="K101">
        <v>5597</v>
      </c>
      <c r="L101" t="s">
        <v>865</v>
      </c>
      <c r="M101" t="s">
        <v>750</v>
      </c>
      <c r="N101" t="s">
        <v>31</v>
      </c>
    </row>
    <row r="102" spans="1:15" x14ac:dyDescent="0.3">
      <c r="A102" s="2" t="s">
        <v>625</v>
      </c>
      <c r="B102">
        <v>6</v>
      </c>
      <c r="C102" t="s">
        <v>114</v>
      </c>
      <c r="D102" s="1">
        <v>44868</v>
      </c>
      <c r="E102" t="s">
        <v>643</v>
      </c>
      <c r="F102" t="s">
        <v>879</v>
      </c>
      <c r="G102">
        <v>2.8</v>
      </c>
      <c r="H102" t="s">
        <v>108</v>
      </c>
      <c r="I102">
        <v>0.6</v>
      </c>
      <c r="J102" t="s">
        <v>875</v>
      </c>
      <c r="K102">
        <v>35384</v>
      </c>
      <c r="L102" t="s">
        <v>881</v>
      </c>
      <c r="M102" t="s">
        <v>884</v>
      </c>
      <c r="N102" t="s">
        <v>31</v>
      </c>
    </row>
    <row r="103" spans="1:15" x14ac:dyDescent="0.3">
      <c r="A103" s="2" t="s">
        <v>625</v>
      </c>
      <c r="B103">
        <v>6</v>
      </c>
      <c r="C103" t="s">
        <v>114</v>
      </c>
      <c r="D103" s="1">
        <v>44868</v>
      </c>
      <c r="E103" t="s">
        <v>897</v>
      </c>
      <c r="F103" t="s">
        <v>859</v>
      </c>
      <c r="G103">
        <v>1</v>
      </c>
      <c r="H103" t="s">
        <v>102</v>
      </c>
      <c r="I103">
        <v>1.1000000000000001</v>
      </c>
      <c r="J103" t="s">
        <v>847</v>
      </c>
      <c r="K103">
        <v>30430</v>
      </c>
      <c r="L103" t="s">
        <v>861</v>
      </c>
      <c r="M103" t="s">
        <v>898</v>
      </c>
      <c r="N103" t="s">
        <v>31</v>
      </c>
    </row>
    <row r="104" spans="1:15" x14ac:dyDescent="0.3">
      <c r="A104" s="2"/>
    </row>
    <row r="105" spans="1:15" x14ac:dyDescent="0.3">
      <c r="A105" s="2" t="s">
        <v>899</v>
      </c>
      <c r="C105" t="s">
        <v>114</v>
      </c>
      <c r="D105" s="1">
        <v>44973</v>
      </c>
      <c r="E105" t="s">
        <v>626</v>
      </c>
      <c r="F105" t="s">
        <v>658</v>
      </c>
      <c r="G105">
        <v>0.4</v>
      </c>
      <c r="H105" t="s">
        <v>88</v>
      </c>
      <c r="I105">
        <v>0.8</v>
      </c>
      <c r="J105" t="s">
        <v>855</v>
      </c>
      <c r="K105">
        <v>54322</v>
      </c>
      <c r="L105" t="s">
        <v>660</v>
      </c>
      <c r="M105" t="s">
        <v>752</v>
      </c>
      <c r="N105" t="s">
        <v>31</v>
      </c>
      <c r="O105" t="s">
        <v>623</v>
      </c>
    </row>
    <row r="106" spans="1:15" x14ac:dyDescent="0.3">
      <c r="A106" s="2" t="s">
        <v>899</v>
      </c>
      <c r="C106" t="s">
        <v>114</v>
      </c>
      <c r="D106" s="1">
        <v>44973</v>
      </c>
      <c r="E106" t="s">
        <v>626</v>
      </c>
      <c r="F106" t="s">
        <v>677</v>
      </c>
      <c r="G106">
        <v>1</v>
      </c>
      <c r="H106" t="s">
        <v>41</v>
      </c>
      <c r="I106">
        <v>2.1</v>
      </c>
      <c r="J106" t="s">
        <v>851</v>
      </c>
      <c r="K106">
        <v>90225</v>
      </c>
      <c r="L106" t="s">
        <v>679</v>
      </c>
      <c r="M106" t="s">
        <v>740</v>
      </c>
      <c r="N106" t="s">
        <v>31</v>
      </c>
      <c r="O106" t="s">
        <v>623</v>
      </c>
    </row>
    <row r="107" spans="1:15" x14ac:dyDescent="0.3">
      <c r="A107" s="2" t="s">
        <v>899</v>
      </c>
      <c r="C107" t="s">
        <v>114</v>
      </c>
      <c r="D107" s="1">
        <v>44973</v>
      </c>
      <c r="E107" t="s">
        <v>626</v>
      </c>
      <c r="F107" t="s">
        <v>644</v>
      </c>
      <c r="G107">
        <v>0.8</v>
      </c>
      <c r="H107" t="s">
        <v>98</v>
      </c>
      <c r="I107">
        <v>1.8</v>
      </c>
      <c r="J107" t="s">
        <v>783</v>
      </c>
      <c r="K107">
        <v>29520</v>
      </c>
      <c r="L107" t="s">
        <v>646</v>
      </c>
      <c r="M107" t="s">
        <v>1535</v>
      </c>
      <c r="N107" t="s">
        <v>31</v>
      </c>
      <c r="O107" t="s">
        <v>623</v>
      </c>
    </row>
    <row r="108" spans="1:15" x14ac:dyDescent="0.3">
      <c r="A108" s="2" t="s">
        <v>899</v>
      </c>
      <c r="C108" t="s">
        <v>114</v>
      </c>
      <c r="D108" s="1">
        <v>44973</v>
      </c>
      <c r="E108" t="s">
        <v>716</v>
      </c>
      <c r="F108" t="s">
        <v>717</v>
      </c>
      <c r="G108">
        <v>1.9</v>
      </c>
      <c r="H108" t="s">
        <v>56</v>
      </c>
      <c r="I108">
        <v>1.7</v>
      </c>
      <c r="J108" t="s">
        <v>794</v>
      </c>
      <c r="K108">
        <v>13415</v>
      </c>
      <c r="L108" t="s">
        <v>719</v>
      </c>
      <c r="M108" t="s">
        <v>688</v>
      </c>
      <c r="N108" t="s">
        <v>31</v>
      </c>
      <c r="O108" t="s">
        <v>623</v>
      </c>
    </row>
    <row r="109" spans="1:15" x14ac:dyDescent="0.3">
      <c r="A109" s="2" t="s">
        <v>899</v>
      </c>
      <c r="C109" t="s">
        <v>114</v>
      </c>
      <c r="D109" s="1">
        <v>44973</v>
      </c>
      <c r="E109" s="3">
        <v>0.83333333333333337</v>
      </c>
      <c r="F109" t="s">
        <v>689</v>
      </c>
      <c r="G109">
        <v>2.6</v>
      </c>
      <c r="H109" t="s">
        <v>102</v>
      </c>
      <c r="I109">
        <v>0.2</v>
      </c>
      <c r="J109" t="s">
        <v>801</v>
      </c>
      <c r="K109">
        <v>23279</v>
      </c>
      <c r="L109" t="s">
        <v>691</v>
      </c>
      <c r="M109" t="s">
        <v>634</v>
      </c>
      <c r="N109" t="s">
        <v>31</v>
      </c>
      <c r="O109" t="s">
        <v>623</v>
      </c>
    </row>
    <row r="110" spans="1:15" x14ac:dyDescent="0.3">
      <c r="A110" s="2" t="s">
        <v>899</v>
      </c>
      <c r="C110" t="s">
        <v>114</v>
      </c>
      <c r="D110" s="1">
        <v>44973</v>
      </c>
      <c r="E110" t="s">
        <v>643</v>
      </c>
      <c r="F110" t="s">
        <v>733</v>
      </c>
      <c r="G110">
        <v>1.4</v>
      </c>
      <c r="H110" t="s">
        <v>102</v>
      </c>
      <c r="I110">
        <v>0.5</v>
      </c>
      <c r="J110" t="s">
        <v>860</v>
      </c>
      <c r="K110">
        <v>41019</v>
      </c>
      <c r="L110" t="s">
        <v>735</v>
      </c>
      <c r="M110" t="s">
        <v>654</v>
      </c>
      <c r="N110" t="s">
        <v>31</v>
      </c>
      <c r="O110" t="s">
        <v>623</v>
      </c>
    </row>
    <row r="111" spans="1:15" x14ac:dyDescent="0.3">
      <c r="A111" s="2" t="s">
        <v>899</v>
      </c>
      <c r="C111" t="s">
        <v>114</v>
      </c>
      <c r="D111" s="1">
        <v>44973</v>
      </c>
      <c r="E111" t="s">
        <v>643</v>
      </c>
      <c r="F111" t="s">
        <v>702</v>
      </c>
      <c r="G111">
        <v>1.8</v>
      </c>
      <c r="H111" t="s">
        <v>115</v>
      </c>
      <c r="I111">
        <v>0.7</v>
      </c>
      <c r="J111" t="s">
        <v>813</v>
      </c>
      <c r="K111">
        <v>27864</v>
      </c>
      <c r="L111" t="s">
        <v>704</v>
      </c>
      <c r="M111" t="s">
        <v>665</v>
      </c>
      <c r="N111" t="s">
        <v>31</v>
      </c>
      <c r="O111" t="s">
        <v>623</v>
      </c>
    </row>
    <row r="112" spans="1:15" x14ac:dyDescent="0.3">
      <c r="A112" s="2" t="s">
        <v>899</v>
      </c>
      <c r="C112" t="s">
        <v>114</v>
      </c>
      <c r="D112" s="1">
        <v>44973</v>
      </c>
      <c r="E112" t="s">
        <v>643</v>
      </c>
      <c r="F112" t="s">
        <v>648</v>
      </c>
      <c r="G112">
        <v>0.8</v>
      </c>
      <c r="H112" t="s">
        <v>108</v>
      </c>
      <c r="I112">
        <v>0.9</v>
      </c>
      <c r="J112" t="s">
        <v>882</v>
      </c>
      <c r="K112">
        <v>29593</v>
      </c>
      <c r="L112" t="s">
        <v>650</v>
      </c>
      <c r="M112" t="s">
        <v>759</v>
      </c>
      <c r="N112" t="s">
        <v>31</v>
      </c>
      <c r="O112" t="s">
        <v>623</v>
      </c>
    </row>
    <row r="113" spans="1:15" x14ac:dyDescent="0.3">
      <c r="A113" s="2" t="s">
        <v>899</v>
      </c>
      <c r="C113" t="s">
        <v>114</v>
      </c>
      <c r="D113" s="1">
        <v>44980</v>
      </c>
      <c r="E113" t="s">
        <v>626</v>
      </c>
      <c r="F113" t="s">
        <v>832</v>
      </c>
      <c r="G113">
        <v>0.4</v>
      </c>
      <c r="H113" t="s">
        <v>120</v>
      </c>
      <c r="I113">
        <v>1.9</v>
      </c>
      <c r="J113" t="s">
        <v>663</v>
      </c>
      <c r="K113">
        <v>9576</v>
      </c>
      <c r="L113" t="s">
        <v>834</v>
      </c>
      <c r="M113" t="s">
        <v>726</v>
      </c>
      <c r="N113" t="s">
        <v>31</v>
      </c>
      <c r="O113" t="s">
        <v>1536</v>
      </c>
    </row>
    <row r="114" spans="1:15" x14ac:dyDescent="0.3">
      <c r="A114" s="2" t="s">
        <v>899</v>
      </c>
      <c r="C114" t="s">
        <v>114</v>
      </c>
      <c r="D114" s="1">
        <v>44980</v>
      </c>
      <c r="E114" t="s">
        <v>626</v>
      </c>
      <c r="F114" t="s">
        <v>839</v>
      </c>
      <c r="G114">
        <v>1.9</v>
      </c>
      <c r="H114" t="s">
        <v>1537</v>
      </c>
      <c r="I114">
        <v>2.2999999999999998</v>
      </c>
      <c r="J114" t="s">
        <v>686</v>
      </c>
      <c r="K114">
        <v>8504</v>
      </c>
      <c r="L114" t="s">
        <v>841</v>
      </c>
      <c r="M114" t="s">
        <v>753</v>
      </c>
      <c r="N114" t="s">
        <v>31</v>
      </c>
      <c r="O114" t="s">
        <v>1538</v>
      </c>
    </row>
    <row r="115" spans="1:15" x14ac:dyDescent="0.3">
      <c r="A115" s="2" t="s">
        <v>899</v>
      </c>
      <c r="C115" t="s">
        <v>114</v>
      </c>
      <c r="D115" s="1">
        <v>44980</v>
      </c>
      <c r="E115" t="s">
        <v>626</v>
      </c>
      <c r="F115" t="s">
        <v>778</v>
      </c>
      <c r="G115">
        <v>1.7</v>
      </c>
      <c r="H115" t="s">
        <v>51</v>
      </c>
      <c r="I115">
        <v>0.7</v>
      </c>
      <c r="J115" t="s">
        <v>731</v>
      </c>
      <c r="K115">
        <v>34000</v>
      </c>
      <c r="L115" t="s">
        <v>780</v>
      </c>
      <c r="M115" t="s">
        <v>729</v>
      </c>
      <c r="N115" t="s">
        <v>31</v>
      </c>
      <c r="O115" t="s">
        <v>1539</v>
      </c>
    </row>
    <row r="116" spans="1:15" x14ac:dyDescent="0.3">
      <c r="A116" s="2" t="s">
        <v>899</v>
      </c>
      <c r="C116" t="s">
        <v>114</v>
      </c>
      <c r="D116" s="1">
        <v>44980</v>
      </c>
      <c r="E116" t="s">
        <v>626</v>
      </c>
      <c r="F116" t="s">
        <v>820</v>
      </c>
      <c r="G116">
        <v>0.6</v>
      </c>
      <c r="H116" t="s">
        <v>107</v>
      </c>
      <c r="I116">
        <v>3.1</v>
      </c>
      <c r="J116" t="s">
        <v>656</v>
      </c>
      <c r="K116">
        <v>44000</v>
      </c>
      <c r="L116" t="s">
        <v>822</v>
      </c>
      <c r="M116" t="s">
        <v>1540</v>
      </c>
      <c r="N116" t="s">
        <v>31</v>
      </c>
      <c r="O116" t="s">
        <v>1541</v>
      </c>
    </row>
    <row r="117" spans="1:15" x14ac:dyDescent="0.3">
      <c r="A117" s="2" t="s">
        <v>899</v>
      </c>
      <c r="C117" t="s">
        <v>114</v>
      </c>
      <c r="D117" s="1">
        <v>44980</v>
      </c>
      <c r="E117" s="3">
        <v>0.83333333333333337</v>
      </c>
      <c r="F117" t="s">
        <v>797</v>
      </c>
      <c r="G117">
        <v>1.1000000000000001</v>
      </c>
      <c r="H117" t="s">
        <v>56</v>
      </c>
      <c r="I117">
        <v>1.2</v>
      </c>
      <c r="J117" t="s">
        <v>710</v>
      </c>
      <c r="K117">
        <v>73021</v>
      </c>
      <c r="L117" t="s">
        <v>76</v>
      </c>
      <c r="M117" t="s">
        <v>684</v>
      </c>
      <c r="N117" t="s">
        <v>31</v>
      </c>
      <c r="O117" t="s">
        <v>1265</v>
      </c>
    </row>
    <row r="118" spans="1:15" x14ac:dyDescent="0.3">
      <c r="A118" s="2" t="s">
        <v>899</v>
      </c>
      <c r="C118" t="s">
        <v>114</v>
      </c>
      <c r="D118" s="1">
        <v>44980</v>
      </c>
      <c r="E118" t="s">
        <v>643</v>
      </c>
      <c r="F118" t="s">
        <v>874</v>
      </c>
      <c r="G118">
        <v>1.9</v>
      </c>
      <c r="H118" t="s">
        <v>51</v>
      </c>
      <c r="I118">
        <v>1.3</v>
      </c>
      <c r="J118" t="s">
        <v>725</v>
      </c>
      <c r="K118">
        <v>62593</v>
      </c>
      <c r="L118" t="s">
        <v>818</v>
      </c>
      <c r="M118" t="s">
        <v>668</v>
      </c>
      <c r="N118" t="s">
        <v>31</v>
      </c>
      <c r="O118" t="s">
        <v>1542</v>
      </c>
    </row>
    <row r="119" spans="1:15" x14ac:dyDescent="0.3">
      <c r="A119" s="2" t="s">
        <v>899</v>
      </c>
      <c r="C119" t="s">
        <v>114</v>
      </c>
      <c r="D119" s="1">
        <v>44980</v>
      </c>
      <c r="E119" t="s">
        <v>643</v>
      </c>
      <c r="F119" t="s">
        <v>866</v>
      </c>
      <c r="G119">
        <v>2.4</v>
      </c>
      <c r="H119" t="s">
        <v>1543</v>
      </c>
      <c r="I119">
        <v>0.5</v>
      </c>
      <c r="J119" t="s">
        <v>653</v>
      </c>
      <c r="K119">
        <v>27781</v>
      </c>
      <c r="L119" t="s">
        <v>868</v>
      </c>
      <c r="M119" t="s">
        <v>661</v>
      </c>
      <c r="N119" t="s">
        <v>31</v>
      </c>
      <c r="O119" t="s">
        <v>1544</v>
      </c>
    </row>
    <row r="120" spans="1:15" x14ac:dyDescent="0.3">
      <c r="A120" s="2" t="s">
        <v>899</v>
      </c>
      <c r="C120" t="s">
        <v>114</v>
      </c>
      <c r="D120" s="1">
        <v>44980</v>
      </c>
      <c r="E120" t="s">
        <v>643</v>
      </c>
      <c r="F120" t="s">
        <v>770</v>
      </c>
      <c r="G120">
        <v>1.7</v>
      </c>
      <c r="H120" t="s">
        <v>105</v>
      </c>
      <c r="I120">
        <v>1.9</v>
      </c>
      <c r="J120" t="s">
        <v>696</v>
      </c>
      <c r="K120">
        <v>21800</v>
      </c>
      <c r="L120" t="s">
        <v>772</v>
      </c>
      <c r="M120" t="s">
        <v>819</v>
      </c>
      <c r="N120" t="s">
        <v>31</v>
      </c>
      <c r="O120" t="s">
        <v>1545</v>
      </c>
    </row>
    <row r="121" spans="1:15" x14ac:dyDescent="0.3">
      <c r="A121" s="2" t="s">
        <v>762</v>
      </c>
      <c r="C121" t="s">
        <v>114</v>
      </c>
      <c r="D121" s="1">
        <v>44994</v>
      </c>
      <c r="E121" s="3">
        <v>0.73958333333333337</v>
      </c>
      <c r="F121" t="s">
        <v>689</v>
      </c>
      <c r="G121">
        <v>2.2000000000000002</v>
      </c>
      <c r="H121" t="s">
        <v>41</v>
      </c>
      <c r="I121">
        <v>2</v>
      </c>
      <c r="J121" t="s">
        <v>775</v>
      </c>
      <c r="K121">
        <v>36006</v>
      </c>
      <c r="L121" t="s">
        <v>691</v>
      </c>
      <c r="M121" t="s">
        <v>661</v>
      </c>
      <c r="N121" t="s">
        <v>31</v>
      </c>
      <c r="O121" t="s">
        <v>623</v>
      </c>
    </row>
    <row r="122" spans="1:15" x14ac:dyDescent="0.3">
      <c r="A122" s="2" t="s">
        <v>762</v>
      </c>
      <c r="C122" t="s">
        <v>114</v>
      </c>
      <c r="D122" s="1">
        <v>44994</v>
      </c>
      <c r="E122" t="s">
        <v>626</v>
      </c>
      <c r="F122" t="s">
        <v>874</v>
      </c>
      <c r="G122">
        <v>1.9</v>
      </c>
      <c r="H122" t="s">
        <v>51</v>
      </c>
      <c r="I122">
        <v>0.8</v>
      </c>
      <c r="J122" t="s">
        <v>798</v>
      </c>
      <c r="K122">
        <v>61608</v>
      </c>
      <c r="L122" t="s">
        <v>818</v>
      </c>
      <c r="M122" t="s">
        <v>638</v>
      </c>
      <c r="N122" t="s">
        <v>31</v>
      </c>
      <c r="O122" t="s">
        <v>623</v>
      </c>
    </row>
    <row r="123" spans="1:15" x14ac:dyDescent="0.3">
      <c r="A123" s="2" t="s">
        <v>762</v>
      </c>
      <c r="C123" t="s">
        <v>114</v>
      </c>
      <c r="D123" s="1">
        <v>44994</v>
      </c>
      <c r="E123" t="s">
        <v>626</v>
      </c>
      <c r="F123" t="s">
        <v>702</v>
      </c>
      <c r="G123">
        <v>0.7</v>
      </c>
      <c r="H123" t="s">
        <v>51</v>
      </c>
      <c r="I123">
        <v>0.6</v>
      </c>
      <c r="J123" t="s">
        <v>840</v>
      </c>
      <c r="K123">
        <v>25001</v>
      </c>
      <c r="L123" t="s">
        <v>704</v>
      </c>
      <c r="M123" t="s">
        <v>651</v>
      </c>
      <c r="N123" t="s">
        <v>31</v>
      </c>
      <c r="O123" t="s">
        <v>623</v>
      </c>
    </row>
    <row r="124" spans="1:15" x14ac:dyDescent="0.3">
      <c r="A124" s="2" t="s">
        <v>762</v>
      </c>
      <c r="C124" t="s">
        <v>114</v>
      </c>
      <c r="D124" s="1">
        <v>44994</v>
      </c>
      <c r="E124" t="s">
        <v>626</v>
      </c>
      <c r="F124" t="s">
        <v>770</v>
      </c>
      <c r="G124">
        <v>2.6</v>
      </c>
      <c r="H124" t="s">
        <v>109</v>
      </c>
      <c r="I124">
        <v>1.3</v>
      </c>
      <c r="J124" t="s">
        <v>771</v>
      </c>
      <c r="K124">
        <v>21605</v>
      </c>
      <c r="L124" t="s">
        <v>772</v>
      </c>
      <c r="M124" t="s">
        <v>665</v>
      </c>
      <c r="N124" t="s">
        <v>31</v>
      </c>
      <c r="O124" t="s">
        <v>623</v>
      </c>
    </row>
    <row r="125" spans="1:15" x14ac:dyDescent="0.3">
      <c r="A125" s="2" t="s">
        <v>762</v>
      </c>
      <c r="C125" t="s">
        <v>114</v>
      </c>
      <c r="D125" s="1">
        <v>44994</v>
      </c>
      <c r="E125" s="3">
        <v>0.83333333333333337</v>
      </c>
      <c r="F125" t="s">
        <v>797</v>
      </c>
      <c r="G125">
        <v>3</v>
      </c>
      <c r="H125" t="s">
        <v>46</v>
      </c>
      <c r="I125">
        <v>0.5</v>
      </c>
      <c r="J125" t="s">
        <v>790</v>
      </c>
      <c r="K125">
        <v>72998</v>
      </c>
      <c r="L125" t="s">
        <v>76</v>
      </c>
      <c r="M125" t="s">
        <v>745</v>
      </c>
      <c r="N125" t="s">
        <v>31</v>
      </c>
      <c r="O125" t="s">
        <v>623</v>
      </c>
    </row>
    <row r="126" spans="1:15" x14ac:dyDescent="0.3">
      <c r="A126" s="2" t="s">
        <v>762</v>
      </c>
      <c r="C126" t="s">
        <v>114</v>
      </c>
      <c r="D126" s="1">
        <v>44994</v>
      </c>
      <c r="E126" t="s">
        <v>643</v>
      </c>
      <c r="F126" t="s">
        <v>648</v>
      </c>
      <c r="G126">
        <v>0.7</v>
      </c>
      <c r="H126" t="s">
        <v>51</v>
      </c>
      <c r="I126">
        <v>1.1000000000000001</v>
      </c>
      <c r="J126" t="s">
        <v>867</v>
      </c>
      <c r="K126">
        <v>24480</v>
      </c>
      <c r="L126" t="s">
        <v>650</v>
      </c>
      <c r="M126" t="s">
        <v>634</v>
      </c>
      <c r="N126" t="s">
        <v>31</v>
      </c>
      <c r="O126" t="s">
        <v>623</v>
      </c>
    </row>
    <row r="127" spans="1:15" x14ac:dyDescent="0.3">
      <c r="A127" s="2" t="s">
        <v>762</v>
      </c>
      <c r="C127" t="s">
        <v>114</v>
      </c>
      <c r="D127" s="1">
        <v>44994</v>
      </c>
      <c r="E127" t="s">
        <v>643</v>
      </c>
      <c r="F127" t="s">
        <v>733</v>
      </c>
      <c r="G127">
        <v>2</v>
      </c>
      <c r="H127" t="s">
        <v>98</v>
      </c>
      <c r="I127">
        <v>0</v>
      </c>
      <c r="J127" t="s">
        <v>847</v>
      </c>
      <c r="K127">
        <v>37474</v>
      </c>
      <c r="L127" t="s">
        <v>735</v>
      </c>
      <c r="M127" t="s">
        <v>701</v>
      </c>
      <c r="N127" t="s">
        <v>31</v>
      </c>
      <c r="O127" t="s">
        <v>623</v>
      </c>
    </row>
    <row r="128" spans="1:15" x14ac:dyDescent="0.3">
      <c r="A128" s="2" t="s">
        <v>762</v>
      </c>
      <c r="C128" t="s">
        <v>114</v>
      </c>
      <c r="D128" s="1">
        <v>44994</v>
      </c>
      <c r="E128" t="s">
        <v>741</v>
      </c>
      <c r="F128" t="s">
        <v>717</v>
      </c>
      <c r="G128">
        <v>0.3</v>
      </c>
      <c r="H128" t="s">
        <v>102</v>
      </c>
      <c r="I128">
        <v>2</v>
      </c>
      <c r="J128" t="s">
        <v>817</v>
      </c>
      <c r="K128">
        <v>17423</v>
      </c>
      <c r="L128" t="s">
        <v>719</v>
      </c>
      <c r="M128" t="s">
        <v>726</v>
      </c>
      <c r="N128" t="s">
        <v>31</v>
      </c>
      <c r="O128" t="s">
        <v>623</v>
      </c>
    </row>
    <row r="129" spans="1:15" x14ac:dyDescent="0.3">
      <c r="A129" s="2" t="s">
        <v>762</v>
      </c>
      <c r="C129" t="s">
        <v>114</v>
      </c>
      <c r="D129" s="1">
        <v>45001</v>
      </c>
      <c r="E129" t="s">
        <v>626</v>
      </c>
      <c r="F129" t="s">
        <v>835</v>
      </c>
      <c r="G129">
        <v>1.6</v>
      </c>
      <c r="H129" t="s">
        <v>1579</v>
      </c>
      <c r="I129">
        <v>0.5</v>
      </c>
      <c r="J129" t="s">
        <v>653</v>
      </c>
      <c r="K129">
        <v>37500</v>
      </c>
      <c r="L129" t="s">
        <v>837</v>
      </c>
      <c r="M129" t="s">
        <v>715</v>
      </c>
      <c r="N129" t="s">
        <v>31</v>
      </c>
      <c r="O129" t="s">
        <v>1580</v>
      </c>
    </row>
    <row r="130" spans="1:15" x14ac:dyDescent="0.3">
      <c r="A130" s="2" t="s">
        <v>762</v>
      </c>
      <c r="C130" t="s">
        <v>114</v>
      </c>
      <c r="D130" s="1">
        <v>45001</v>
      </c>
      <c r="E130" t="s">
        <v>626</v>
      </c>
      <c r="F130" t="s">
        <v>879</v>
      </c>
      <c r="G130">
        <v>1.2</v>
      </c>
      <c r="H130" t="s">
        <v>65</v>
      </c>
      <c r="I130">
        <v>1.9</v>
      </c>
      <c r="J130" t="s">
        <v>851</v>
      </c>
      <c r="K130">
        <v>54643</v>
      </c>
      <c r="L130" t="s">
        <v>881</v>
      </c>
      <c r="M130" t="s">
        <v>647</v>
      </c>
      <c r="N130" t="s">
        <v>31</v>
      </c>
      <c r="O130" t="s">
        <v>1265</v>
      </c>
    </row>
    <row r="131" spans="1:15" x14ac:dyDescent="0.3">
      <c r="A131" s="2" t="s">
        <v>762</v>
      </c>
      <c r="C131" t="s">
        <v>114</v>
      </c>
      <c r="D131" s="1">
        <v>45001</v>
      </c>
      <c r="E131" t="s">
        <v>626</v>
      </c>
      <c r="F131" t="s">
        <v>804</v>
      </c>
      <c r="G131">
        <v>0.8</v>
      </c>
      <c r="H131" t="s">
        <v>35</v>
      </c>
      <c r="I131">
        <v>1.8</v>
      </c>
      <c r="J131" t="s">
        <v>656</v>
      </c>
      <c r="K131">
        <v>33420</v>
      </c>
      <c r="L131" t="s">
        <v>1546</v>
      </c>
      <c r="M131" t="s">
        <v>757</v>
      </c>
      <c r="N131" t="s">
        <v>31</v>
      </c>
      <c r="O131" t="s">
        <v>1541</v>
      </c>
    </row>
    <row r="132" spans="1:15" x14ac:dyDescent="0.3">
      <c r="A132" s="2" t="s">
        <v>762</v>
      </c>
      <c r="C132" t="s">
        <v>114</v>
      </c>
      <c r="D132" s="1">
        <v>45001</v>
      </c>
      <c r="E132" s="3">
        <v>0.83333333333333337</v>
      </c>
      <c r="F132" t="s">
        <v>886</v>
      </c>
      <c r="G132">
        <v>1.6</v>
      </c>
      <c r="H132" t="s">
        <v>1581</v>
      </c>
      <c r="I132">
        <v>1.3</v>
      </c>
      <c r="J132" t="s">
        <v>663</v>
      </c>
      <c r="K132">
        <v>59929</v>
      </c>
      <c r="L132" t="s">
        <v>92</v>
      </c>
      <c r="M132" t="s">
        <v>1556</v>
      </c>
      <c r="N132" t="s">
        <v>31</v>
      </c>
      <c r="O132" t="s">
        <v>1582</v>
      </c>
    </row>
    <row r="133" spans="1:15" x14ac:dyDescent="0.3">
      <c r="A133" s="2" t="s">
        <v>762</v>
      </c>
      <c r="C133" t="s">
        <v>114</v>
      </c>
      <c r="D133" s="1">
        <v>45001</v>
      </c>
      <c r="E133" t="s">
        <v>858</v>
      </c>
      <c r="F133" t="s">
        <v>785</v>
      </c>
      <c r="G133">
        <v>1.7</v>
      </c>
      <c r="H133" t="s">
        <v>98</v>
      </c>
      <c r="I133">
        <v>0.1</v>
      </c>
      <c r="J133" t="s">
        <v>731</v>
      </c>
      <c r="K133">
        <v>44775</v>
      </c>
      <c r="L133" t="s">
        <v>787</v>
      </c>
      <c r="M133" t="s">
        <v>81</v>
      </c>
      <c r="N133" t="s">
        <v>31</v>
      </c>
      <c r="O133" t="s">
        <v>1539</v>
      </c>
    </row>
    <row r="134" spans="1:15" x14ac:dyDescent="0.3">
      <c r="A134" s="2" t="s">
        <v>762</v>
      </c>
      <c r="C134" t="s">
        <v>114</v>
      </c>
      <c r="D134" s="1">
        <v>45001</v>
      </c>
      <c r="E134" t="s">
        <v>643</v>
      </c>
      <c r="F134" t="s">
        <v>828</v>
      </c>
      <c r="G134">
        <v>1.7</v>
      </c>
      <c r="H134" t="s">
        <v>88</v>
      </c>
      <c r="I134">
        <v>0.1</v>
      </c>
      <c r="J134" t="s">
        <v>783</v>
      </c>
      <c r="K134">
        <v>35054</v>
      </c>
      <c r="L134" t="s">
        <v>830</v>
      </c>
      <c r="M134" t="s">
        <v>630</v>
      </c>
      <c r="N134" t="s">
        <v>31</v>
      </c>
      <c r="O134" t="s">
        <v>1542</v>
      </c>
    </row>
    <row r="135" spans="1:15" x14ac:dyDescent="0.3">
      <c r="A135" s="2" t="s">
        <v>762</v>
      </c>
      <c r="C135" t="s">
        <v>114</v>
      </c>
      <c r="D135" s="1">
        <v>45001</v>
      </c>
      <c r="E135" t="s">
        <v>643</v>
      </c>
      <c r="F135" t="s">
        <v>808</v>
      </c>
      <c r="G135">
        <v>1</v>
      </c>
      <c r="H135" t="s">
        <v>35</v>
      </c>
      <c r="I135">
        <v>2.7</v>
      </c>
      <c r="J135" t="s">
        <v>686</v>
      </c>
      <c r="K135">
        <v>50675</v>
      </c>
      <c r="L135" t="s">
        <v>1547</v>
      </c>
      <c r="M135" t="s">
        <v>697</v>
      </c>
      <c r="N135" t="s">
        <v>31</v>
      </c>
      <c r="O135" t="s">
        <v>1583</v>
      </c>
    </row>
    <row r="136" spans="1:15" x14ac:dyDescent="0.3">
      <c r="A136" s="2" t="s">
        <v>762</v>
      </c>
      <c r="C136" t="s">
        <v>114</v>
      </c>
      <c r="D136" s="1">
        <v>45001</v>
      </c>
      <c r="E136" t="s">
        <v>643</v>
      </c>
      <c r="F136" t="s">
        <v>863</v>
      </c>
      <c r="G136">
        <v>1.7</v>
      </c>
      <c r="H136" t="s">
        <v>108</v>
      </c>
      <c r="I136">
        <v>0.4</v>
      </c>
      <c r="J136" t="s">
        <v>855</v>
      </c>
      <c r="K136">
        <v>15681</v>
      </c>
      <c r="L136" t="s">
        <v>910</v>
      </c>
      <c r="M136" t="s">
        <v>708</v>
      </c>
      <c r="N136" t="s">
        <v>31</v>
      </c>
      <c r="O136" t="s">
        <v>1584</v>
      </c>
    </row>
    <row r="137" spans="1:15" x14ac:dyDescent="0.3">
      <c r="A137" s="2" t="s">
        <v>620</v>
      </c>
      <c r="C137" t="s">
        <v>114</v>
      </c>
      <c r="D137" s="1">
        <v>45029</v>
      </c>
      <c r="E137" t="s">
        <v>626</v>
      </c>
      <c r="F137" t="s">
        <v>835</v>
      </c>
      <c r="J137" t="s">
        <v>783</v>
      </c>
      <c r="L137" t="s">
        <v>837</v>
      </c>
      <c r="N137" t="s">
        <v>127</v>
      </c>
      <c r="O137" t="s">
        <v>623</v>
      </c>
    </row>
    <row r="138" spans="1:15" x14ac:dyDescent="0.3">
      <c r="A138" s="2" t="s">
        <v>620</v>
      </c>
      <c r="C138" t="s">
        <v>114</v>
      </c>
      <c r="D138" s="1">
        <v>45029</v>
      </c>
      <c r="E138" s="3">
        <v>0.83333333333333337</v>
      </c>
      <c r="F138" t="s">
        <v>797</v>
      </c>
      <c r="J138" t="s">
        <v>731</v>
      </c>
      <c r="L138" t="s">
        <v>76</v>
      </c>
      <c r="N138" t="s">
        <v>127</v>
      </c>
      <c r="O138" t="s">
        <v>623</v>
      </c>
    </row>
    <row r="139" spans="1:15" x14ac:dyDescent="0.3">
      <c r="A139" s="2" t="s">
        <v>620</v>
      </c>
      <c r="C139" t="s">
        <v>114</v>
      </c>
      <c r="D139" s="1">
        <v>45029</v>
      </c>
      <c r="E139" t="s">
        <v>643</v>
      </c>
      <c r="F139" t="s">
        <v>733</v>
      </c>
      <c r="J139" t="s">
        <v>663</v>
      </c>
      <c r="L139" t="s">
        <v>735</v>
      </c>
      <c r="N139" t="s">
        <v>127</v>
      </c>
      <c r="O139" t="s">
        <v>623</v>
      </c>
    </row>
    <row r="140" spans="1:15" x14ac:dyDescent="0.3">
      <c r="A140" s="2" t="s">
        <v>620</v>
      </c>
      <c r="C140" t="s">
        <v>114</v>
      </c>
      <c r="D140" s="1">
        <v>45029</v>
      </c>
      <c r="E140" t="s">
        <v>643</v>
      </c>
      <c r="F140" t="s">
        <v>702</v>
      </c>
      <c r="J140" t="s">
        <v>771</v>
      </c>
      <c r="L140" t="s">
        <v>704</v>
      </c>
      <c r="N140" t="s">
        <v>127</v>
      </c>
      <c r="O140" t="s">
        <v>623</v>
      </c>
    </row>
    <row r="141" spans="1:15" x14ac:dyDescent="0.3">
      <c r="A141" s="2" t="s">
        <v>620</v>
      </c>
      <c r="C141" t="s">
        <v>114</v>
      </c>
      <c r="D141" s="1">
        <v>45036</v>
      </c>
      <c r="E141" s="3">
        <v>0.83333333333333337</v>
      </c>
      <c r="F141" t="s">
        <v>689</v>
      </c>
      <c r="J141" t="s">
        <v>656</v>
      </c>
      <c r="L141" t="s">
        <v>691</v>
      </c>
      <c r="N141" t="s">
        <v>127</v>
      </c>
      <c r="O141" t="s">
        <v>624</v>
      </c>
    </row>
    <row r="142" spans="1:15" x14ac:dyDescent="0.3">
      <c r="A142" s="2" t="s">
        <v>620</v>
      </c>
      <c r="C142" t="s">
        <v>114</v>
      </c>
      <c r="D142" s="1">
        <v>45036</v>
      </c>
      <c r="E142" t="s">
        <v>643</v>
      </c>
      <c r="F142" t="s">
        <v>874</v>
      </c>
      <c r="J142" t="s">
        <v>817</v>
      </c>
      <c r="L142" t="s">
        <v>818</v>
      </c>
      <c r="N142" t="s">
        <v>127</v>
      </c>
      <c r="O142" t="s">
        <v>624</v>
      </c>
    </row>
    <row r="143" spans="1:15" x14ac:dyDescent="0.3">
      <c r="A143" s="2" t="s">
        <v>620</v>
      </c>
      <c r="C143" t="s">
        <v>114</v>
      </c>
      <c r="D143" s="1">
        <v>45036</v>
      </c>
      <c r="E143" t="s">
        <v>643</v>
      </c>
      <c r="F143" t="s">
        <v>863</v>
      </c>
      <c r="J143" t="s">
        <v>686</v>
      </c>
      <c r="L143" t="s">
        <v>910</v>
      </c>
      <c r="N143" t="s">
        <v>127</v>
      </c>
      <c r="O143" t="s">
        <v>624</v>
      </c>
    </row>
    <row r="144" spans="1:15" x14ac:dyDescent="0.3">
      <c r="A144" s="2" t="s">
        <v>620</v>
      </c>
      <c r="C144" t="s">
        <v>114</v>
      </c>
      <c r="D144" s="1">
        <v>45036</v>
      </c>
      <c r="E144" t="s">
        <v>643</v>
      </c>
      <c r="F144" t="s">
        <v>648</v>
      </c>
      <c r="J144" t="s">
        <v>851</v>
      </c>
      <c r="L144" t="s">
        <v>650</v>
      </c>
      <c r="N144" t="s">
        <v>127</v>
      </c>
      <c r="O144" t="s">
        <v>624</v>
      </c>
    </row>
    <row r="230" spans="1:4" x14ac:dyDescent="0.3">
      <c r="A230" t="s">
        <v>1062</v>
      </c>
      <c r="D230" s="1">
        <v>44992</v>
      </c>
    </row>
    <row r="231" spans="1:4" x14ac:dyDescent="0.3">
      <c r="A231" t="s">
        <v>1062</v>
      </c>
      <c r="D231" s="1">
        <v>44999</v>
      </c>
    </row>
    <row r="232" spans="1:4" x14ac:dyDescent="0.3">
      <c r="A232" t="s">
        <v>1063</v>
      </c>
      <c r="D232" s="1">
        <v>45027</v>
      </c>
    </row>
    <row r="233" spans="1:4" x14ac:dyDescent="0.3">
      <c r="A233" t="s">
        <v>1063</v>
      </c>
      <c r="D233" s="1">
        <v>45034</v>
      </c>
    </row>
    <row r="234" spans="1:4" x14ac:dyDescent="0.3">
      <c r="A234" t="s">
        <v>1064</v>
      </c>
      <c r="D234" s="1">
        <v>45055</v>
      </c>
    </row>
    <row r="235" spans="1:4" x14ac:dyDescent="0.3">
      <c r="A235" t="s">
        <v>1064</v>
      </c>
      <c r="D235" s="1">
        <v>45062</v>
      </c>
    </row>
    <row r="236" spans="1:4" x14ac:dyDescent="0.3">
      <c r="A236" t="s">
        <v>1065</v>
      </c>
      <c r="D236" s="1">
        <v>45077</v>
      </c>
    </row>
    <row r="237" spans="1:4" x14ac:dyDescent="0.3">
      <c r="D23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9924-B86B-4FF0-B232-8F49D68E24AC}">
  <sheetPr codeName="Sheet18"/>
  <dimension ref="A1:N322"/>
  <sheetViews>
    <sheetView topLeftCell="C1" workbookViewId="0">
      <selection activeCell="F2" sqref="F2"/>
    </sheetView>
  </sheetViews>
  <sheetFormatPr defaultRowHeight="16.5" x14ac:dyDescent="0.3"/>
  <cols>
    <col min="1" max="1" width="20.75" customWidth="1"/>
    <col min="2" max="2" width="16.375" customWidth="1"/>
    <col min="3" max="3" width="21.875" customWidth="1"/>
    <col min="4" max="4" width="22.25" customWidth="1"/>
    <col min="5" max="5" width="16.5" customWidth="1"/>
    <col min="6" max="6" width="16.25" customWidth="1"/>
    <col min="7" max="7" width="10.625" customWidth="1"/>
    <col min="9" max="9" width="16" customWidth="1"/>
    <col min="10" max="10" width="18.625" customWidth="1"/>
    <col min="11" max="11" width="24.625" customWidth="1"/>
    <col min="12" max="12" width="24.25" customWidth="1"/>
    <col min="13" max="13" width="15" customWidth="1"/>
    <col min="14" max="14" width="15.125" customWidth="1"/>
  </cols>
  <sheetData>
    <row r="1" spans="1:14" s="55" customFormat="1" x14ac:dyDescent="0.3">
      <c r="A1" s="55" t="s">
        <v>763</v>
      </c>
      <c r="B1" s="55" t="s">
        <v>764</v>
      </c>
      <c r="C1" s="55" t="s">
        <v>380</v>
      </c>
      <c r="D1" s="55" t="s">
        <v>381</v>
      </c>
      <c r="E1" s="55" t="s">
        <v>128</v>
      </c>
      <c r="F1" s="55" t="s">
        <v>129</v>
      </c>
      <c r="G1" s="55" t="s">
        <v>765</v>
      </c>
      <c r="H1" s="55" t="s">
        <v>1054</v>
      </c>
      <c r="I1" s="55" t="s">
        <v>1100</v>
      </c>
      <c r="J1" s="55" t="s">
        <v>1110</v>
      </c>
      <c r="K1" s="55" t="s">
        <v>1111</v>
      </c>
      <c r="L1" s="55" t="s">
        <v>1112</v>
      </c>
      <c r="M1" s="55" t="s">
        <v>1098</v>
      </c>
      <c r="N1" s="55" t="s">
        <v>1099</v>
      </c>
    </row>
    <row r="2" spans="1:14" x14ac:dyDescent="0.3">
      <c r="A2" t="str">
        <f>EU!F2</f>
        <v>Malmö se</v>
      </c>
      <c r="B2" t="str">
        <f>EU!J2</f>
        <v>pt Braga</v>
      </c>
      <c r="C2" t="str">
        <f>EU!D2&amp;'EU2'!E2</f>
        <v>44812Malmö</v>
      </c>
      <c r="D2" t="str">
        <f>EU!D2&amp;'EU2'!F2</f>
        <v>44812Braga</v>
      </c>
      <c r="E2" t="str">
        <f>LEFT(A2,FIND("#",SUBSTITUTE(A2," ","#",LEN(A2)-LEN(SUBSTITUTE(A2," ",""))))-1)</f>
        <v>Malmö</v>
      </c>
      <c r="F2" t="str">
        <f>RIGHT(B2,LEN(B2)-FIND(" ",B2))</f>
        <v>Braga</v>
      </c>
      <c r="G2" s="1">
        <f>EU!D2</f>
        <v>44812</v>
      </c>
      <c r="H2" t="s">
        <v>1054</v>
      </c>
      <c r="I2" t="str">
        <f>EU!A2&amp;EU!B2</f>
        <v>Group stage1</v>
      </c>
      <c r="J2" t="str">
        <f>H2&amp;I2</f>
        <v>EUGroup stage1</v>
      </c>
      <c r="K2" t="str">
        <f>J2&amp;E2</f>
        <v>EUGroup stage1Malmö</v>
      </c>
      <c r="L2" t="str">
        <f>J2&amp;F2</f>
        <v>EUGroup stage1Braga</v>
      </c>
      <c r="M2" t="str">
        <f>E2</f>
        <v>Malmö</v>
      </c>
      <c r="N2" t="str">
        <f>F2</f>
        <v>Braga</v>
      </c>
    </row>
    <row r="3" spans="1:14" x14ac:dyDescent="0.3">
      <c r="A3" t="str">
        <f>EU!F3</f>
        <v>Union Berlin de</v>
      </c>
      <c r="B3" t="str">
        <f>EU!J3</f>
        <v>be Union SG</v>
      </c>
      <c r="C3" t="str">
        <f>EU!D3&amp;'EU2'!E3</f>
        <v>44812Union Berlin</v>
      </c>
      <c r="D3" t="str">
        <f>EU!D3&amp;'EU2'!F3</f>
        <v>44812Union SG</v>
      </c>
      <c r="E3" t="str">
        <f t="shared" ref="E3:E66" si="0">LEFT(A3,FIND("#",SUBSTITUTE(A3," ","#",LEN(A3)-LEN(SUBSTITUTE(A3," ",""))))-1)</f>
        <v>Union Berlin</v>
      </c>
      <c r="F3" t="str">
        <f t="shared" ref="F3:F66" si="1">RIGHT(B3,LEN(B3)-FIND(" ",B3))</f>
        <v>Union SG</v>
      </c>
      <c r="G3" s="1">
        <f>EU!D3</f>
        <v>44812</v>
      </c>
      <c r="H3" t="s">
        <v>1054</v>
      </c>
      <c r="I3" t="str">
        <f>EU!A3&amp;EU!B3</f>
        <v>Group stage1</v>
      </c>
      <c r="J3" t="str">
        <f t="shared" ref="J3:J66" si="2">H3&amp;I3</f>
        <v>EUGroup stage1</v>
      </c>
      <c r="K3" t="str">
        <f t="shared" ref="K3:K66" si="3">J3&amp;E3</f>
        <v>EUGroup stage1Union Berlin</v>
      </c>
      <c r="L3" t="str">
        <f t="shared" ref="L3:L66" si="4">J3&amp;F3</f>
        <v>EUGroup stage1Union SG</v>
      </c>
      <c r="M3" t="str">
        <f t="shared" ref="M3:M66" si="5">E3</f>
        <v>Union Berlin</v>
      </c>
      <c r="N3" t="str">
        <f t="shared" ref="N3:N66" si="6">F3</f>
        <v>Union SG</v>
      </c>
    </row>
    <row r="4" spans="1:14" x14ac:dyDescent="0.3">
      <c r="A4" t="str">
        <f>EU!F4</f>
        <v>Zürich ch</v>
      </c>
      <c r="B4" t="str">
        <f>EU!J4</f>
        <v>eng Arsenal</v>
      </c>
      <c r="C4" t="str">
        <f>EU!D4&amp;'EU2'!E4</f>
        <v>44812Zürich</v>
      </c>
      <c r="D4" t="str">
        <f>EU!D4&amp;'EU2'!F4</f>
        <v>44812Arsenal</v>
      </c>
      <c r="E4" t="str">
        <f t="shared" si="0"/>
        <v>Zürich</v>
      </c>
      <c r="F4" t="str">
        <f t="shared" si="1"/>
        <v>Arsenal</v>
      </c>
      <c r="G4" s="1">
        <f>EU!D4</f>
        <v>44812</v>
      </c>
      <c r="H4" t="s">
        <v>1054</v>
      </c>
      <c r="I4" t="str">
        <f>EU!A4&amp;EU!B4</f>
        <v>Group stage1</v>
      </c>
      <c r="J4" t="str">
        <f t="shared" si="2"/>
        <v>EUGroup stage1</v>
      </c>
      <c r="K4" t="str">
        <f t="shared" si="3"/>
        <v>EUGroup stage1Zürich</v>
      </c>
      <c r="L4" t="str">
        <f t="shared" si="4"/>
        <v>EUGroup stage1Arsenal</v>
      </c>
      <c r="M4" t="str">
        <f t="shared" si="5"/>
        <v>Zürich</v>
      </c>
      <c r="N4" t="str">
        <f t="shared" si="6"/>
        <v>Arsenal</v>
      </c>
    </row>
    <row r="5" spans="1:14" x14ac:dyDescent="0.3">
      <c r="A5" t="str">
        <f>EU!F5</f>
        <v>PSV Eindhoven nl</v>
      </c>
      <c r="B5" t="str">
        <f>EU!J5</f>
        <v>no Bodø/Glimt</v>
      </c>
      <c r="C5" t="str">
        <f>EU!D5&amp;'EU2'!E5</f>
        <v>44812PSV Eindhoven</v>
      </c>
      <c r="D5" t="str">
        <f>EU!D5&amp;'EU2'!F5</f>
        <v>44812Bodø/Glimt</v>
      </c>
      <c r="E5" t="str">
        <f t="shared" si="0"/>
        <v>PSV Eindhoven</v>
      </c>
      <c r="F5" t="str">
        <f t="shared" si="1"/>
        <v>Bodø/Glimt</v>
      </c>
      <c r="G5" s="1">
        <f>EU!D5</f>
        <v>44812</v>
      </c>
      <c r="H5" t="s">
        <v>1054</v>
      </c>
      <c r="I5" t="str">
        <f>EU!A5&amp;EU!B5</f>
        <v>Group stage1</v>
      </c>
      <c r="J5" t="str">
        <f t="shared" si="2"/>
        <v>EUGroup stage1</v>
      </c>
      <c r="K5" t="str">
        <f t="shared" si="3"/>
        <v>EUGroup stage1PSV Eindhoven</v>
      </c>
      <c r="L5" t="str">
        <f t="shared" si="4"/>
        <v>EUGroup stage1Bodø/Glimt</v>
      </c>
      <c r="M5" t="str">
        <f t="shared" si="5"/>
        <v>PSV Eindhoven</v>
      </c>
      <c r="N5" t="str">
        <f t="shared" si="6"/>
        <v>Bodø/Glimt</v>
      </c>
    </row>
    <row r="6" spans="1:14" x14ac:dyDescent="0.3">
      <c r="A6" t="str">
        <f>EU!F6</f>
        <v>Ludogorets bg</v>
      </c>
      <c r="B6" t="str">
        <f>EU!J6</f>
        <v>it Roma</v>
      </c>
      <c r="C6" t="str">
        <f>EU!D6&amp;'EU2'!E6</f>
        <v>44812Ludogorets</v>
      </c>
      <c r="D6" t="str">
        <f>EU!D6&amp;'EU2'!F6</f>
        <v>44812Roma</v>
      </c>
      <c r="E6" t="str">
        <f t="shared" si="0"/>
        <v>Ludogorets</v>
      </c>
      <c r="F6" t="str">
        <f t="shared" si="1"/>
        <v>Roma</v>
      </c>
      <c r="G6" s="1">
        <f>EU!D6</f>
        <v>44812</v>
      </c>
      <c r="H6" t="s">
        <v>1054</v>
      </c>
      <c r="I6" t="str">
        <f>EU!A6&amp;EU!B6</f>
        <v>Group stage1</v>
      </c>
      <c r="J6" t="str">
        <f t="shared" si="2"/>
        <v>EUGroup stage1</v>
      </c>
      <c r="K6" t="str">
        <f t="shared" si="3"/>
        <v>EUGroup stage1Ludogorets</v>
      </c>
      <c r="L6" t="str">
        <f t="shared" si="4"/>
        <v>EUGroup stage1Roma</v>
      </c>
      <c r="M6" t="str">
        <f t="shared" si="5"/>
        <v>Ludogorets</v>
      </c>
      <c r="N6" t="str">
        <f t="shared" si="6"/>
        <v>Roma</v>
      </c>
    </row>
    <row r="7" spans="1:14" x14ac:dyDescent="0.3">
      <c r="A7" t="str">
        <f>EU!F7</f>
        <v>Fenerbahçe tr</v>
      </c>
      <c r="B7" t="str">
        <f>EU!J7</f>
        <v>ua Dynamo Kyiv</v>
      </c>
      <c r="C7" t="str">
        <f>EU!D7&amp;'EU2'!E7</f>
        <v>44812Fenerbahçe</v>
      </c>
      <c r="D7" t="str">
        <f>EU!D7&amp;'EU2'!F7</f>
        <v>44812Dynamo Kyiv</v>
      </c>
      <c r="E7" t="str">
        <f t="shared" si="0"/>
        <v>Fenerbahçe</v>
      </c>
      <c r="F7" t="str">
        <f t="shared" si="1"/>
        <v>Dynamo Kyiv</v>
      </c>
      <c r="G7" s="1">
        <f>EU!D7</f>
        <v>44812</v>
      </c>
      <c r="H7" t="s">
        <v>1054</v>
      </c>
      <c r="I7" t="str">
        <f>EU!A7&amp;EU!B7</f>
        <v>Group stage1</v>
      </c>
      <c r="J7" t="str">
        <f t="shared" si="2"/>
        <v>EUGroup stage1</v>
      </c>
      <c r="K7" t="str">
        <f t="shared" si="3"/>
        <v>EUGroup stage1Fenerbahçe</v>
      </c>
      <c r="L7" t="str">
        <f t="shared" si="4"/>
        <v>EUGroup stage1Dynamo Kyiv</v>
      </c>
      <c r="M7" t="str">
        <f t="shared" si="5"/>
        <v>Fenerbahçe</v>
      </c>
      <c r="N7" t="str">
        <f t="shared" si="6"/>
        <v>Dynamo Kyiv</v>
      </c>
    </row>
    <row r="8" spans="1:14" x14ac:dyDescent="0.3">
      <c r="A8" t="str">
        <f>EU!F8</f>
        <v>HJK fi</v>
      </c>
      <c r="B8" t="str">
        <f>EU!J8</f>
        <v>es Betis</v>
      </c>
      <c r="C8" t="str">
        <f>EU!D8&amp;'EU2'!E8</f>
        <v>44812HJK</v>
      </c>
      <c r="D8" t="str">
        <f>EU!D8&amp;'EU2'!F8</f>
        <v>44812Betis</v>
      </c>
      <c r="E8" t="str">
        <f t="shared" si="0"/>
        <v>HJK</v>
      </c>
      <c r="F8" t="str">
        <f t="shared" si="1"/>
        <v>Betis</v>
      </c>
      <c r="G8" s="1">
        <f>EU!D8</f>
        <v>44812</v>
      </c>
      <c r="H8" t="s">
        <v>1054</v>
      </c>
      <c r="I8" t="str">
        <f>EU!A8&amp;EU!B8</f>
        <v>Group stage1</v>
      </c>
      <c r="J8" t="str">
        <f t="shared" si="2"/>
        <v>EUGroup stage1</v>
      </c>
      <c r="K8" t="str">
        <f t="shared" si="3"/>
        <v>EUGroup stage1HJK</v>
      </c>
      <c r="L8" t="str">
        <f t="shared" si="4"/>
        <v>EUGroup stage1Betis</v>
      </c>
      <c r="M8" t="str">
        <f t="shared" si="5"/>
        <v>HJK</v>
      </c>
      <c r="N8" t="str">
        <f t="shared" si="6"/>
        <v>Betis</v>
      </c>
    </row>
    <row r="9" spans="1:14" x14ac:dyDescent="0.3">
      <c r="A9" t="str">
        <f>EU!F9</f>
        <v>AÉK Lárnaka cy</v>
      </c>
      <c r="B9" t="str">
        <f>EU!J9</f>
        <v>fr Rennes</v>
      </c>
      <c r="C9" t="str">
        <f>EU!D9&amp;'EU2'!E9</f>
        <v>44812AÉK Lárnaka</v>
      </c>
      <c r="D9" t="str">
        <f>EU!D9&amp;'EU2'!F9</f>
        <v>44812Rennes</v>
      </c>
      <c r="E9" t="str">
        <f t="shared" si="0"/>
        <v>AÉK Lárnaka</v>
      </c>
      <c r="F9" t="str">
        <f t="shared" si="1"/>
        <v>Rennes</v>
      </c>
      <c r="G9" s="1">
        <f>EU!D9</f>
        <v>44812</v>
      </c>
      <c r="H9" t="s">
        <v>1054</v>
      </c>
      <c r="I9" t="str">
        <f>EU!A9&amp;EU!B9</f>
        <v>Group stage1</v>
      </c>
      <c r="J9" t="str">
        <f t="shared" si="2"/>
        <v>EUGroup stage1</v>
      </c>
      <c r="K9" t="str">
        <f t="shared" si="3"/>
        <v>EUGroup stage1AÉK Lárnaka</v>
      </c>
      <c r="L9" t="str">
        <f t="shared" si="4"/>
        <v>EUGroup stage1Rennes</v>
      </c>
      <c r="M9" t="str">
        <f t="shared" si="5"/>
        <v>AÉK Lárnaka</v>
      </c>
      <c r="N9" t="str">
        <f t="shared" si="6"/>
        <v>Rennes</v>
      </c>
    </row>
    <row r="10" spans="1:14" x14ac:dyDescent="0.3">
      <c r="A10" t="str">
        <f>EU!F10</f>
        <v>Manchester Utd eng</v>
      </c>
      <c r="B10" t="str">
        <f>EU!J10</f>
        <v>es Real Sociedad</v>
      </c>
      <c r="C10" t="str">
        <f>EU!D10&amp;'EU2'!E10</f>
        <v>44812Manchester Utd</v>
      </c>
      <c r="D10" t="str">
        <f>EU!D10&amp;'EU2'!F10</f>
        <v>44812Real Sociedad</v>
      </c>
      <c r="E10" t="str">
        <f t="shared" si="0"/>
        <v>Manchester Utd</v>
      </c>
      <c r="F10" t="str">
        <f t="shared" si="1"/>
        <v>Real Sociedad</v>
      </c>
      <c r="G10" s="1">
        <f>EU!D10</f>
        <v>44812</v>
      </c>
      <c r="H10" t="s">
        <v>1054</v>
      </c>
      <c r="I10" t="str">
        <f>EU!A10&amp;EU!B10</f>
        <v>Group stage1</v>
      </c>
      <c r="J10" t="str">
        <f t="shared" si="2"/>
        <v>EUGroup stage1</v>
      </c>
      <c r="K10" t="str">
        <f t="shared" si="3"/>
        <v>EUGroup stage1Manchester Utd</v>
      </c>
      <c r="L10" t="str">
        <f t="shared" si="4"/>
        <v>EUGroup stage1Real Sociedad</v>
      </c>
      <c r="M10" t="str">
        <f t="shared" si="5"/>
        <v>Manchester Utd</v>
      </c>
      <c r="N10" t="str">
        <f t="shared" si="6"/>
        <v>Real Sociedad</v>
      </c>
    </row>
    <row r="11" spans="1:14" x14ac:dyDescent="0.3">
      <c r="A11" t="str">
        <f>EU!F11</f>
        <v>Sturm Graz at</v>
      </c>
      <c r="B11" t="str">
        <f>EU!J11</f>
        <v>dk Midtjylland</v>
      </c>
      <c r="C11" t="str">
        <f>EU!D11&amp;'EU2'!E11</f>
        <v>44812Sturm Graz</v>
      </c>
      <c r="D11" t="str">
        <f>EU!D11&amp;'EU2'!F11</f>
        <v>44812Midtjylland</v>
      </c>
      <c r="E11" t="str">
        <f t="shared" si="0"/>
        <v>Sturm Graz</v>
      </c>
      <c r="F11" t="str">
        <f t="shared" si="1"/>
        <v>Midtjylland</v>
      </c>
      <c r="G11" s="1">
        <f>EU!D11</f>
        <v>44812</v>
      </c>
      <c r="H11" t="s">
        <v>1054</v>
      </c>
      <c r="I11" t="str">
        <f>EU!A11&amp;EU!B11</f>
        <v>Group stage1</v>
      </c>
      <c r="J11" t="str">
        <f t="shared" si="2"/>
        <v>EUGroup stage1</v>
      </c>
      <c r="K11" t="str">
        <f t="shared" si="3"/>
        <v>EUGroup stage1Sturm Graz</v>
      </c>
      <c r="L11" t="str">
        <f t="shared" si="4"/>
        <v>EUGroup stage1Midtjylland</v>
      </c>
      <c r="M11" t="str">
        <f t="shared" si="5"/>
        <v>Sturm Graz</v>
      </c>
      <c r="N11" t="str">
        <f t="shared" si="6"/>
        <v>Midtjylland</v>
      </c>
    </row>
    <row r="12" spans="1:14" x14ac:dyDescent="0.3">
      <c r="A12" t="str">
        <f>EU!F12</f>
        <v>Freiburg de</v>
      </c>
      <c r="B12" t="str">
        <f>EU!J12</f>
        <v>az Qarabağ Ağdam</v>
      </c>
      <c r="C12" t="str">
        <f>EU!D12&amp;'EU2'!E12</f>
        <v>44812Freiburg</v>
      </c>
      <c r="D12" t="str">
        <f>EU!D12&amp;'EU2'!F12</f>
        <v>44812Qarabağ Ağdam</v>
      </c>
      <c r="E12" t="str">
        <f t="shared" si="0"/>
        <v>Freiburg</v>
      </c>
      <c r="F12" t="str">
        <f t="shared" si="1"/>
        <v>Qarabağ Ağdam</v>
      </c>
      <c r="G12" s="1">
        <f>EU!D12</f>
        <v>44812</v>
      </c>
      <c r="H12" t="s">
        <v>1054</v>
      </c>
      <c r="I12" t="str">
        <f>EU!A12&amp;EU!B12</f>
        <v>Group stage1</v>
      </c>
      <c r="J12" t="str">
        <f t="shared" si="2"/>
        <v>EUGroup stage1</v>
      </c>
      <c r="K12" t="str">
        <f t="shared" si="3"/>
        <v>EUGroup stage1Freiburg</v>
      </c>
      <c r="L12" t="str">
        <f t="shared" si="4"/>
        <v>EUGroup stage1Qarabağ Ağdam</v>
      </c>
      <c r="M12" t="str">
        <f t="shared" si="5"/>
        <v>Freiburg</v>
      </c>
      <c r="N12" t="str">
        <f t="shared" si="6"/>
        <v>Qarabağ Ağdam</v>
      </c>
    </row>
    <row r="13" spans="1:14" x14ac:dyDescent="0.3">
      <c r="A13" t="str">
        <f>EU!F13</f>
        <v>Ferencváros hu</v>
      </c>
      <c r="B13" t="str">
        <f>EU!J13</f>
        <v>tr Trabzonspor</v>
      </c>
      <c r="C13" t="str">
        <f>EU!D13&amp;'EU2'!E13</f>
        <v>44812Ferencváros</v>
      </c>
      <c r="D13" t="str">
        <f>EU!D13&amp;'EU2'!F13</f>
        <v>44812Trabzonspor</v>
      </c>
      <c r="E13" t="str">
        <f t="shared" si="0"/>
        <v>Ferencváros</v>
      </c>
      <c r="F13" t="str">
        <f t="shared" si="1"/>
        <v>Trabzonspor</v>
      </c>
      <c r="G13" s="1">
        <f>EU!D13</f>
        <v>44812</v>
      </c>
      <c r="H13" t="s">
        <v>1054</v>
      </c>
      <c r="I13" t="str">
        <f>EU!A13&amp;EU!B13</f>
        <v>Group stage1</v>
      </c>
      <c r="J13" t="str">
        <f t="shared" si="2"/>
        <v>EUGroup stage1</v>
      </c>
      <c r="K13" t="str">
        <f t="shared" si="3"/>
        <v>EUGroup stage1Ferencváros</v>
      </c>
      <c r="L13" t="str">
        <f t="shared" si="4"/>
        <v>EUGroup stage1Trabzonspor</v>
      </c>
      <c r="M13" t="str">
        <f t="shared" si="5"/>
        <v>Ferencváros</v>
      </c>
      <c r="N13" t="str">
        <f t="shared" si="6"/>
        <v>Trabzonspor</v>
      </c>
    </row>
    <row r="14" spans="1:14" x14ac:dyDescent="0.3">
      <c r="A14" t="str">
        <f>EU!F14</f>
        <v>Red Star rs</v>
      </c>
      <c r="B14" t="str">
        <f>EU!J14</f>
        <v>fr Monaco</v>
      </c>
      <c r="C14" t="str">
        <f>EU!D14&amp;'EU2'!E14</f>
        <v>44812Red Star</v>
      </c>
      <c r="D14" t="str">
        <f>EU!D14&amp;'EU2'!F14</f>
        <v>44812Monaco</v>
      </c>
      <c r="E14" t="str">
        <f t="shared" si="0"/>
        <v>Red Star</v>
      </c>
      <c r="F14" t="str">
        <f t="shared" si="1"/>
        <v>Monaco</v>
      </c>
      <c r="G14" s="1">
        <f>EU!D14</f>
        <v>44812</v>
      </c>
      <c r="H14" t="s">
        <v>1054</v>
      </c>
      <c r="I14" t="str">
        <f>EU!A14&amp;EU!B14</f>
        <v>Group stage1</v>
      </c>
      <c r="J14" t="str">
        <f t="shared" si="2"/>
        <v>EUGroup stage1</v>
      </c>
      <c r="K14" t="str">
        <f t="shared" si="3"/>
        <v>EUGroup stage1Red Star</v>
      </c>
      <c r="L14" t="str">
        <f t="shared" si="4"/>
        <v>EUGroup stage1Monaco</v>
      </c>
      <c r="M14" t="str">
        <f t="shared" si="5"/>
        <v>Red Star</v>
      </c>
      <c r="N14" t="str">
        <f t="shared" si="6"/>
        <v>Monaco</v>
      </c>
    </row>
    <row r="15" spans="1:14" x14ac:dyDescent="0.3">
      <c r="A15" t="str">
        <f>EU!F15</f>
        <v>Lazio it</v>
      </c>
      <c r="B15" t="str">
        <f>EU!J15</f>
        <v>nl Feyenoord</v>
      </c>
      <c r="C15" t="str">
        <f>EU!D15&amp;'EU2'!E15</f>
        <v>44812Lazio</v>
      </c>
      <c r="D15" t="str">
        <f>EU!D15&amp;'EU2'!F15</f>
        <v>44812Feyenoord</v>
      </c>
      <c r="E15" t="str">
        <f t="shared" si="0"/>
        <v>Lazio</v>
      </c>
      <c r="F15" t="str">
        <f t="shared" si="1"/>
        <v>Feyenoord</v>
      </c>
      <c r="G15" s="1">
        <f>EU!D15</f>
        <v>44812</v>
      </c>
      <c r="H15" t="s">
        <v>1054</v>
      </c>
      <c r="I15" t="str">
        <f>EU!A15&amp;EU!B15</f>
        <v>Group stage1</v>
      </c>
      <c r="J15" t="str">
        <f t="shared" si="2"/>
        <v>EUGroup stage1</v>
      </c>
      <c r="K15" t="str">
        <f t="shared" si="3"/>
        <v>EUGroup stage1Lazio</v>
      </c>
      <c r="L15" t="str">
        <f t="shared" si="4"/>
        <v>EUGroup stage1Feyenoord</v>
      </c>
      <c r="M15" t="str">
        <f t="shared" si="5"/>
        <v>Lazio</v>
      </c>
      <c r="N15" t="str">
        <f t="shared" si="6"/>
        <v>Feyenoord</v>
      </c>
    </row>
    <row r="16" spans="1:14" x14ac:dyDescent="0.3">
      <c r="A16" t="str">
        <f>EU!F16</f>
        <v>Nantes fr</v>
      </c>
      <c r="B16" t="str">
        <f>EU!J16</f>
        <v>gr Olympiacos</v>
      </c>
      <c r="C16" t="str">
        <f>EU!D16&amp;'EU2'!E16</f>
        <v>44812Nantes</v>
      </c>
      <c r="D16" t="str">
        <f>EU!D16&amp;'EU2'!F16</f>
        <v>44812Olympiacos</v>
      </c>
      <c r="E16" t="str">
        <f t="shared" si="0"/>
        <v>Nantes</v>
      </c>
      <c r="F16" t="str">
        <f t="shared" si="1"/>
        <v>Olympiacos</v>
      </c>
      <c r="G16" s="1">
        <f>EU!D16</f>
        <v>44812</v>
      </c>
      <c r="H16" t="s">
        <v>1054</v>
      </c>
      <c r="I16" t="str">
        <f>EU!A16&amp;EU!B16</f>
        <v>Group stage1</v>
      </c>
      <c r="J16" t="str">
        <f t="shared" si="2"/>
        <v>EUGroup stage1</v>
      </c>
      <c r="K16" t="str">
        <f t="shared" si="3"/>
        <v>EUGroup stage1Nantes</v>
      </c>
      <c r="L16" t="str">
        <f t="shared" si="4"/>
        <v>EUGroup stage1Olympiacos</v>
      </c>
      <c r="M16" t="str">
        <f t="shared" si="5"/>
        <v>Nantes</v>
      </c>
      <c r="N16" t="str">
        <f t="shared" si="6"/>
        <v>Olympiacos</v>
      </c>
    </row>
    <row r="17" spans="1:14" x14ac:dyDescent="0.3">
      <c r="A17" t="str">
        <f>EU!F17</f>
        <v>AC Omonia cy</v>
      </c>
      <c r="B17" t="str">
        <f>EU!J17</f>
        <v>md Sheriff Tiraspol</v>
      </c>
      <c r="C17" t="str">
        <f>EU!D17&amp;'EU2'!E17</f>
        <v>44812AC Omonia</v>
      </c>
      <c r="D17" t="str">
        <f>EU!D17&amp;'EU2'!F17</f>
        <v>44812Sheriff Tiraspol</v>
      </c>
      <c r="E17" t="str">
        <f t="shared" si="0"/>
        <v>AC Omonia</v>
      </c>
      <c r="F17" t="str">
        <f t="shared" si="1"/>
        <v>Sheriff Tiraspol</v>
      </c>
      <c r="G17" s="1">
        <f>EU!D17</f>
        <v>44812</v>
      </c>
      <c r="H17" t="s">
        <v>1054</v>
      </c>
      <c r="I17" t="str">
        <f>EU!A17&amp;EU!B17</f>
        <v>Group stage1</v>
      </c>
      <c r="J17" t="str">
        <f t="shared" si="2"/>
        <v>EUGroup stage1</v>
      </c>
      <c r="K17" t="str">
        <f t="shared" si="3"/>
        <v>EUGroup stage1AC Omonia</v>
      </c>
      <c r="L17" t="str">
        <f t="shared" si="4"/>
        <v>EUGroup stage1Sheriff Tiraspol</v>
      </c>
      <c r="M17" t="str">
        <f t="shared" si="5"/>
        <v>AC Omonia</v>
      </c>
      <c r="N17" t="str">
        <f t="shared" si="6"/>
        <v>Sheriff Tiraspol</v>
      </c>
    </row>
    <row r="18" spans="1:14" x14ac:dyDescent="0.3">
      <c r="A18">
        <f>EU!F18</f>
        <v>0</v>
      </c>
      <c r="B18">
        <f>EU!J18</f>
        <v>0</v>
      </c>
      <c r="C18" t="e">
        <f>EU!D18&amp;'EU2'!E18</f>
        <v>#VALUE!</v>
      </c>
      <c r="D18" t="e">
        <f>EU!D18&amp;'EU2'!F18</f>
        <v>#VALUE!</v>
      </c>
      <c r="E18" t="e">
        <f t="shared" si="0"/>
        <v>#VALUE!</v>
      </c>
      <c r="F18" t="e">
        <f t="shared" si="1"/>
        <v>#VALUE!</v>
      </c>
      <c r="G18" s="1">
        <f>EU!D18</f>
        <v>0</v>
      </c>
      <c r="H18" t="s">
        <v>1054</v>
      </c>
      <c r="I18" t="str">
        <f>EU!A18&amp;EU!B18</f>
        <v/>
      </c>
      <c r="J18" t="str">
        <f t="shared" si="2"/>
        <v>EU</v>
      </c>
      <c r="K18" t="e">
        <f t="shared" si="3"/>
        <v>#VALUE!</v>
      </c>
      <c r="L18" t="e">
        <f t="shared" si="4"/>
        <v>#VALUE!</v>
      </c>
      <c r="M18" t="e">
        <f t="shared" si="5"/>
        <v>#VALUE!</v>
      </c>
      <c r="N18" t="e">
        <f t="shared" si="6"/>
        <v>#VALUE!</v>
      </c>
    </row>
    <row r="19" spans="1:14" x14ac:dyDescent="0.3">
      <c r="A19" t="str">
        <f>EU!F19</f>
        <v>Real Sociedad es</v>
      </c>
      <c r="B19" t="str">
        <f>EU!J19</f>
        <v>cy AC Omonia</v>
      </c>
      <c r="C19" t="str">
        <f>EU!D19&amp;'EU2'!E19</f>
        <v>44819Real Sociedad</v>
      </c>
      <c r="D19" t="str">
        <f>EU!D19&amp;'EU2'!F19</f>
        <v>44819AC Omonia</v>
      </c>
      <c r="E19" t="str">
        <f t="shared" si="0"/>
        <v>Real Sociedad</v>
      </c>
      <c r="F19" t="str">
        <f t="shared" si="1"/>
        <v>AC Omonia</v>
      </c>
      <c r="G19" s="1">
        <f>EU!D19</f>
        <v>44819</v>
      </c>
      <c r="H19" t="s">
        <v>1054</v>
      </c>
      <c r="I19" t="str">
        <f>EU!A19&amp;EU!B19</f>
        <v>Group stage2</v>
      </c>
      <c r="J19" t="str">
        <f t="shared" si="2"/>
        <v>EUGroup stage2</v>
      </c>
      <c r="K19" t="str">
        <f t="shared" si="3"/>
        <v>EUGroup stage2Real Sociedad</v>
      </c>
      <c r="L19" t="str">
        <f t="shared" si="4"/>
        <v>EUGroup stage2AC Omonia</v>
      </c>
      <c r="M19" t="str">
        <f t="shared" si="5"/>
        <v>Real Sociedad</v>
      </c>
      <c r="N19" t="str">
        <f t="shared" si="6"/>
        <v>AC Omonia</v>
      </c>
    </row>
    <row r="20" spans="1:14" x14ac:dyDescent="0.3">
      <c r="A20" t="str">
        <f>EU!F20</f>
        <v>Midtjylland dk</v>
      </c>
      <c r="B20" t="str">
        <f>EU!J20</f>
        <v>it Lazio</v>
      </c>
      <c r="C20" t="str">
        <f>EU!D20&amp;'EU2'!E20</f>
        <v>44819Midtjylland</v>
      </c>
      <c r="D20" t="str">
        <f>EU!D20&amp;'EU2'!F20</f>
        <v>44819Lazio</v>
      </c>
      <c r="E20" t="str">
        <f t="shared" si="0"/>
        <v>Midtjylland</v>
      </c>
      <c r="F20" t="str">
        <f t="shared" si="1"/>
        <v>Lazio</v>
      </c>
      <c r="G20" s="1">
        <f>EU!D20</f>
        <v>44819</v>
      </c>
      <c r="H20" t="s">
        <v>1054</v>
      </c>
      <c r="I20" t="str">
        <f>EU!A20&amp;EU!B20</f>
        <v>Group stage2</v>
      </c>
      <c r="J20" t="str">
        <f t="shared" si="2"/>
        <v>EUGroup stage2</v>
      </c>
      <c r="K20" t="str">
        <f t="shared" si="3"/>
        <v>EUGroup stage2Midtjylland</v>
      </c>
      <c r="L20" t="str">
        <f t="shared" si="4"/>
        <v>EUGroup stage2Lazio</v>
      </c>
      <c r="M20" t="str">
        <f t="shared" si="5"/>
        <v>Midtjylland</v>
      </c>
      <c r="N20" t="str">
        <f t="shared" si="6"/>
        <v>Lazio</v>
      </c>
    </row>
    <row r="21" spans="1:14" x14ac:dyDescent="0.3">
      <c r="A21" t="str">
        <f>EU!F21</f>
        <v>Feyenoord nl</v>
      </c>
      <c r="B21" t="str">
        <f>EU!J21</f>
        <v>at Sturm Graz</v>
      </c>
      <c r="C21" t="str">
        <f>EU!D21&amp;'EU2'!E21</f>
        <v>44819Feyenoord</v>
      </c>
      <c r="D21" t="str">
        <f>EU!D21&amp;'EU2'!F21</f>
        <v>44819Sturm Graz</v>
      </c>
      <c r="E21" t="str">
        <f t="shared" si="0"/>
        <v>Feyenoord</v>
      </c>
      <c r="F21" t="str">
        <f t="shared" si="1"/>
        <v>Sturm Graz</v>
      </c>
      <c r="G21" s="1">
        <f>EU!D21</f>
        <v>44819</v>
      </c>
      <c r="H21" t="s">
        <v>1054</v>
      </c>
      <c r="I21" t="str">
        <f>EU!A21&amp;EU!B21</f>
        <v>Group stage2</v>
      </c>
      <c r="J21" t="str">
        <f t="shared" si="2"/>
        <v>EUGroup stage2</v>
      </c>
      <c r="K21" t="str">
        <f t="shared" si="3"/>
        <v>EUGroup stage2Feyenoord</v>
      </c>
      <c r="L21" t="str">
        <f t="shared" si="4"/>
        <v>EUGroup stage2Sturm Graz</v>
      </c>
      <c r="M21" t="str">
        <f t="shared" si="5"/>
        <v>Feyenoord</v>
      </c>
      <c r="N21" t="str">
        <f t="shared" si="6"/>
        <v>Sturm Graz</v>
      </c>
    </row>
    <row r="22" spans="1:14" x14ac:dyDescent="0.3">
      <c r="A22" t="str">
        <f>EU!F22</f>
        <v>Monaco fr</v>
      </c>
      <c r="B22" t="str">
        <f>EU!J22</f>
        <v>hu Ferencváros</v>
      </c>
      <c r="C22" t="str">
        <f>EU!D22&amp;'EU2'!E22</f>
        <v>44819Monaco</v>
      </c>
      <c r="D22" t="str">
        <f>EU!D22&amp;'EU2'!F22</f>
        <v>44819Ferencváros</v>
      </c>
      <c r="E22" t="str">
        <f t="shared" si="0"/>
        <v>Monaco</v>
      </c>
      <c r="F22" t="str">
        <f t="shared" si="1"/>
        <v>Ferencváros</v>
      </c>
      <c r="G22" s="1">
        <f>EU!D22</f>
        <v>44819</v>
      </c>
      <c r="H22" t="s">
        <v>1054</v>
      </c>
      <c r="I22" t="str">
        <f>EU!A22&amp;EU!B22</f>
        <v>Group stage2</v>
      </c>
      <c r="J22" t="str">
        <f t="shared" si="2"/>
        <v>EUGroup stage2</v>
      </c>
      <c r="K22" t="str">
        <f t="shared" si="3"/>
        <v>EUGroup stage2Monaco</v>
      </c>
      <c r="L22" t="str">
        <f t="shared" si="4"/>
        <v>EUGroup stage2Ferencváros</v>
      </c>
      <c r="M22" t="str">
        <f t="shared" si="5"/>
        <v>Monaco</v>
      </c>
      <c r="N22" t="str">
        <f t="shared" si="6"/>
        <v>Ferencváros</v>
      </c>
    </row>
    <row r="23" spans="1:14" x14ac:dyDescent="0.3">
      <c r="A23" t="str">
        <f>EU!F23</f>
        <v>Trabzonspor tr</v>
      </c>
      <c r="B23" t="str">
        <f>EU!J23</f>
        <v>rs Red Star</v>
      </c>
      <c r="C23" t="str">
        <f>EU!D23&amp;'EU2'!E23</f>
        <v>44819Trabzonspor</v>
      </c>
      <c r="D23" t="str">
        <f>EU!D23&amp;'EU2'!F23</f>
        <v>44819Red Star</v>
      </c>
      <c r="E23" t="str">
        <f t="shared" si="0"/>
        <v>Trabzonspor</v>
      </c>
      <c r="F23" t="str">
        <f t="shared" si="1"/>
        <v>Red Star</v>
      </c>
      <c r="G23" s="1">
        <f>EU!D23</f>
        <v>44819</v>
      </c>
      <c r="H23" t="s">
        <v>1054</v>
      </c>
      <c r="I23" t="str">
        <f>EU!A23&amp;EU!B23</f>
        <v>Group stage2</v>
      </c>
      <c r="J23" t="str">
        <f t="shared" si="2"/>
        <v>EUGroup stage2</v>
      </c>
      <c r="K23" t="str">
        <f t="shared" si="3"/>
        <v>EUGroup stage2Trabzonspor</v>
      </c>
      <c r="L23" t="str">
        <f t="shared" si="4"/>
        <v>EUGroup stage2Red Star</v>
      </c>
      <c r="M23" t="str">
        <f t="shared" si="5"/>
        <v>Trabzonspor</v>
      </c>
      <c r="N23" t="str">
        <f t="shared" si="6"/>
        <v>Red Star</v>
      </c>
    </row>
    <row r="24" spans="1:14" x14ac:dyDescent="0.3">
      <c r="A24" t="str">
        <f>EU!F24</f>
        <v>Olympiacos gr</v>
      </c>
      <c r="B24" t="str">
        <f>EU!J24</f>
        <v>de Freiburg</v>
      </c>
      <c r="C24" t="str">
        <f>EU!D24&amp;'EU2'!E24</f>
        <v>44819Olympiacos</v>
      </c>
      <c r="D24" t="str">
        <f>EU!D24&amp;'EU2'!F24</f>
        <v>44819Freiburg</v>
      </c>
      <c r="E24" t="str">
        <f t="shared" si="0"/>
        <v>Olympiacos</v>
      </c>
      <c r="F24" t="str">
        <f t="shared" si="1"/>
        <v>Freiburg</v>
      </c>
      <c r="G24" s="1">
        <f>EU!D24</f>
        <v>44819</v>
      </c>
      <c r="H24" t="s">
        <v>1054</v>
      </c>
      <c r="I24" t="str">
        <f>EU!A24&amp;EU!B24</f>
        <v>Group stage2</v>
      </c>
      <c r="J24" t="str">
        <f t="shared" si="2"/>
        <v>EUGroup stage2</v>
      </c>
      <c r="K24" t="str">
        <f t="shared" si="3"/>
        <v>EUGroup stage2Olympiacos</v>
      </c>
      <c r="L24" t="str">
        <f t="shared" si="4"/>
        <v>EUGroup stage2Freiburg</v>
      </c>
      <c r="M24" t="str">
        <f t="shared" si="5"/>
        <v>Olympiacos</v>
      </c>
      <c r="N24" t="str">
        <f t="shared" si="6"/>
        <v>Freiburg</v>
      </c>
    </row>
    <row r="25" spans="1:14" x14ac:dyDescent="0.3">
      <c r="A25" t="str">
        <f>EU!F25</f>
        <v>Sheriff Tiraspol md</v>
      </c>
      <c r="B25" t="str">
        <f>EU!J25</f>
        <v>eng Manchester Utd</v>
      </c>
      <c r="C25" t="str">
        <f>EU!D25&amp;'EU2'!E25</f>
        <v>44819Sheriff Tiraspol</v>
      </c>
      <c r="D25" t="str">
        <f>EU!D25&amp;'EU2'!F25</f>
        <v>44819Manchester Utd</v>
      </c>
      <c r="E25" t="str">
        <f t="shared" si="0"/>
        <v>Sheriff Tiraspol</v>
      </c>
      <c r="F25" t="str">
        <f t="shared" si="1"/>
        <v>Manchester Utd</v>
      </c>
      <c r="G25" s="1">
        <f>EU!D25</f>
        <v>44819</v>
      </c>
      <c r="H25" t="s">
        <v>1054</v>
      </c>
      <c r="I25" t="str">
        <f>EU!A25&amp;EU!B25</f>
        <v>Group stage2</v>
      </c>
      <c r="J25" t="str">
        <f t="shared" si="2"/>
        <v>EUGroup stage2</v>
      </c>
      <c r="K25" t="str">
        <f t="shared" si="3"/>
        <v>EUGroup stage2Sheriff Tiraspol</v>
      </c>
      <c r="L25" t="str">
        <f t="shared" si="4"/>
        <v>EUGroup stage2Manchester Utd</v>
      </c>
      <c r="M25" t="str">
        <f t="shared" si="5"/>
        <v>Sheriff Tiraspol</v>
      </c>
      <c r="N25" t="str">
        <f t="shared" si="6"/>
        <v>Manchester Utd</v>
      </c>
    </row>
    <row r="26" spans="1:14" x14ac:dyDescent="0.3">
      <c r="A26" t="str">
        <f>EU!F26</f>
        <v>Braga pt</v>
      </c>
      <c r="B26" t="str">
        <f>EU!J26</f>
        <v>de Union Berlin</v>
      </c>
      <c r="C26" t="str">
        <f>EU!D26&amp;'EU2'!E26</f>
        <v>44819Braga</v>
      </c>
      <c r="D26" t="str">
        <f>EU!D26&amp;'EU2'!F26</f>
        <v>44819Union Berlin</v>
      </c>
      <c r="E26" t="str">
        <f t="shared" si="0"/>
        <v>Braga</v>
      </c>
      <c r="F26" t="str">
        <f t="shared" si="1"/>
        <v>Union Berlin</v>
      </c>
      <c r="G26" s="1">
        <f>EU!D26</f>
        <v>44819</v>
      </c>
      <c r="H26" t="s">
        <v>1054</v>
      </c>
      <c r="I26" t="str">
        <f>EU!A26&amp;EU!B26</f>
        <v>Group stage2</v>
      </c>
      <c r="J26" t="str">
        <f t="shared" si="2"/>
        <v>EUGroup stage2</v>
      </c>
      <c r="K26" t="str">
        <f t="shared" si="3"/>
        <v>EUGroup stage2Braga</v>
      </c>
      <c r="L26" t="str">
        <f t="shared" si="4"/>
        <v>EUGroup stage2Union Berlin</v>
      </c>
      <c r="M26" t="str">
        <f t="shared" si="5"/>
        <v>Braga</v>
      </c>
      <c r="N26" t="str">
        <f t="shared" si="6"/>
        <v>Union Berlin</v>
      </c>
    </row>
    <row r="27" spans="1:14" x14ac:dyDescent="0.3">
      <c r="A27" t="str">
        <f>EU!F27</f>
        <v>Qarabağ Ağdam az</v>
      </c>
      <c r="B27" t="str">
        <f>EU!J27</f>
        <v>fr Nantes</v>
      </c>
      <c r="C27" t="str">
        <f>EU!D27&amp;'EU2'!E27</f>
        <v>44819Qarabağ Ağdam</v>
      </c>
      <c r="D27" t="str">
        <f>EU!D27&amp;'EU2'!F27</f>
        <v>44819Nantes</v>
      </c>
      <c r="E27" t="str">
        <f t="shared" si="0"/>
        <v>Qarabağ Ağdam</v>
      </c>
      <c r="F27" t="str">
        <f t="shared" si="1"/>
        <v>Nantes</v>
      </c>
      <c r="G27" s="1">
        <f>EU!D27</f>
        <v>44819</v>
      </c>
      <c r="H27" t="s">
        <v>1054</v>
      </c>
      <c r="I27" t="str">
        <f>EU!A27&amp;EU!B27</f>
        <v>Group stage2</v>
      </c>
      <c r="J27" t="str">
        <f t="shared" si="2"/>
        <v>EUGroup stage2</v>
      </c>
      <c r="K27" t="str">
        <f t="shared" si="3"/>
        <v>EUGroup stage2Qarabağ Ağdam</v>
      </c>
      <c r="L27" t="str">
        <f t="shared" si="4"/>
        <v>EUGroup stage2Nantes</v>
      </c>
      <c r="M27" t="str">
        <f t="shared" si="5"/>
        <v>Qarabağ Ağdam</v>
      </c>
      <c r="N27" t="str">
        <f t="shared" si="6"/>
        <v>Nantes</v>
      </c>
    </row>
    <row r="28" spans="1:14" x14ac:dyDescent="0.3">
      <c r="A28" t="str">
        <f>EU!F28</f>
        <v>Union SG be</v>
      </c>
      <c r="B28" t="str">
        <f>EU!J28</f>
        <v>se Malmö</v>
      </c>
      <c r="C28" t="str">
        <f>EU!D28&amp;'EU2'!E28</f>
        <v>44819Union SG</v>
      </c>
      <c r="D28" t="str">
        <f>EU!D28&amp;'EU2'!F28</f>
        <v>44819Malmö</v>
      </c>
      <c r="E28" t="str">
        <f t="shared" si="0"/>
        <v>Union SG</v>
      </c>
      <c r="F28" t="str">
        <f t="shared" si="1"/>
        <v>Malmö</v>
      </c>
      <c r="G28" s="1">
        <f>EU!D28</f>
        <v>44819</v>
      </c>
      <c r="H28" t="s">
        <v>1054</v>
      </c>
      <c r="I28" t="str">
        <f>EU!A28&amp;EU!B28</f>
        <v>Group stage2</v>
      </c>
      <c r="J28" t="str">
        <f t="shared" si="2"/>
        <v>EUGroup stage2</v>
      </c>
      <c r="K28" t="str">
        <f t="shared" si="3"/>
        <v>EUGroup stage2Union SG</v>
      </c>
      <c r="L28" t="str">
        <f t="shared" si="4"/>
        <v>EUGroup stage2Malmö</v>
      </c>
      <c r="M28" t="str">
        <f t="shared" si="5"/>
        <v>Union SG</v>
      </c>
      <c r="N28" t="str">
        <f t="shared" si="6"/>
        <v>Malmö</v>
      </c>
    </row>
    <row r="29" spans="1:14" x14ac:dyDescent="0.3">
      <c r="A29" t="str">
        <f>EU!F29</f>
        <v>Rennes fr</v>
      </c>
      <c r="B29" t="str">
        <f>EU!J29</f>
        <v>tr Fenerbahçe</v>
      </c>
      <c r="C29" t="str">
        <f>EU!D29&amp;'EU2'!E29</f>
        <v>44819Rennes</v>
      </c>
      <c r="D29" t="str">
        <f>EU!D29&amp;'EU2'!F29</f>
        <v>44819Fenerbahçe</v>
      </c>
      <c r="E29" t="str">
        <f t="shared" si="0"/>
        <v>Rennes</v>
      </c>
      <c r="F29" t="str">
        <f t="shared" si="1"/>
        <v>Fenerbahçe</v>
      </c>
      <c r="G29" s="1">
        <f>EU!D29</f>
        <v>44819</v>
      </c>
      <c r="H29" t="s">
        <v>1054</v>
      </c>
      <c r="I29" t="str">
        <f>EU!A29&amp;EU!B29</f>
        <v>Group stage2</v>
      </c>
      <c r="J29" t="str">
        <f t="shared" si="2"/>
        <v>EUGroup stage2</v>
      </c>
      <c r="K29" t="str">
        <f t="shared" si="3"/>
        <v>EUGroup stage2Rennes</v>
      </c>
      <c r="L29" t="str">
        <f t="shared" si="4"/>
        <v>EUGroup stage2Fenerbahçe</v>
      </c>
      <c r="M29" t="str">
        <f t="shared" si="5"/>
        <v>Rennes</v>
      </c>
      <c r="N29" t="str">
        <f t="shared" si="6"/>
        <v>Fenerbahçe</v>
      </c>
    </row>
    <row r="30" spans="1:14" x14ac:dyDescent="0.3">
      <c r="A30" t="str">
        <f>EU!F30</f>
        <v>Dynamo Kyiv ua</v>
      </c>
      <c r="B30" t="str">
        <f>EU!J30</f>
        <v>cy AÉK Lárnaka</v>
      </c>
      <c r="C30" t="str">
        <f>EU!D30&amp;'EU2'!E30</f>
        <v>44819Dynamo Kyiv</v>
      </c>
      <c r="D30" t="str">
        <f>EU!D30&amp;'EU2'!F30</f>
        <v>44819AÉK Lárnaka</v>
      </c>
      <c r="E30" t="str">
        <f t="shared" si="0"/>
        <v>Dynamo Kyiv</v>
      </c>
      <c r="F30" t="str">
        <f t="shared" si="1"/>
        <v>AÉK Lárnaka</v>
      </c>
      <c r="G30" s="1">
        <f>EU!D30</f>
        <v>44819</v>
      </c>
      <c r="H30" t="s">
        <v>1054</v>
      </c>
      <c r="I30" t="str">
        <f>EU!A30&amp;EU!B30</f>
        <v>Group stage2</v>
      </c>
      <c r="J30" t="str">
        <f t="shared" si="2"/>
        <v>EUGroup stage2</v>
      </c>
      <c r="K30" t="str">
        <f t="shared" si="3"/>
        <v>EUGroup stage2Dynamo Kyiv</v>
      </c>
      <c r="L30" t="str">
        <f t="shared" si="4"/>
        <v>EUGroup stage2AÉK Lárnaka</v>
      </c>
      <c r="M30" t="str">
        <f t="shared" si="5"/>
        <v>Dynamo Kyiv</v>
      </c>
      <c r="N30" t="str">
        <f t="shared" si="6"/>
        <v>AÉK Lárnaka</v>
      </c>
    </row>
    <row r="31" spans="1:14" x14ac:dyDescent="0.3">
      <c r="A31" t="str">
        <f>EU!F31</f>
        <v>Roma it</v>
      </c>
      <c r="B31" t="str">
        <f>EU!J31</f>
        <v>fi HJK</v>
      </c>
      <c r="C31" t="str">
        <f>EU!D31&amp;'EU2'!E31</f>
        <v>44819Roma</v>
      </c>
      <c r="D31" t="str">
        <f>EU!D31&amp;'EU2'!F31</f>
        <v>44819HJK</v>
      </c>
      <c r="E31" t="str">
        <f t="shared" si="0"/>
        <v>Roma</v>
      </c>
      <c r="F31" t="str">
        <f t="shared" si="1"/>
        <v>HJK</v>
      </c>
      <c r="G31" s="1">
        <f>EU!D31</f>
        <v>44819</v>
      </c>
      <c r="H31" t="s">
        <v>1054</v>
      </c>
      <c r="I31" t="str">
        <f>EU!A31&amp;EU!B31</f>
        <v>Group stage2</v>
      </c>
      <c r="J31" t="str">
        <f t="shared" si="2"/>
        <v>EUGroup stage2</v>
      </c>
      <c r="K31" t="str">
        <f t="shared" si="3"/>
        <v>EUGroup stage2Roma</v>
      </c>
      <c r="L31" t="str">
        <f t="shared" si="4"/>
        <v>EUGroup stage2HJK</v>
      </c>
      <c r="M31" t="str">
        <f t="shared" si="5"/>
        <v>Roma</v>
      </c>
      <c r="N31" t="str">
        <f t="shared" si="6"/>
        <v>HJK</v>
      </c>
    </row>
    <row r="32" spans="1:14" x14ac:dyDescent="0.3">
      <c r="A32" t="str">
        <f>EU!F32</f>
        <v>Bodø/Glimt no</v>
      </c>
      <c r="B32" t="str">
        <f>EU!J32</f>
        <v>ch Zürich</v>
      </c>
      <c r="C32" t="str">
        <f>EU!D32&amp;'EU2'!E32</f>
        <v>44819Bodø/Glimt</v>
      </c>
      <c r="D32" t="str">
        <f>EU!D32&amp;'EU2'!F32</f>
        <v>44819Zürich</v>
      </c>
      <c r="E32" t="str">
        <f t="shared" si="0"/>
        <v>Bodø/Glimt</v>
      </c>
      <c r="F32" t="str">
        <f t="shared" si="1"/>
        <v>Zürich</v>
      </c>
      <c r="G32" s="1">
        <f>EU!D32</f>
        <v>44819</v>
      </c>
      <c r="H32" t="s">
        <v>1054</v>
      </c>
      <c r="I32" t="str">
        <f>EU!A32&amp;EU!B32</f>
        <v>Group stage2</v>
      </c>
      <c r="J32" t="str">
        <f t="shared" si="2"/>
        <v>EUGroup stage2</v>
      </c>
      <c r="K32" t="str">
        <f t="shared" si="3"/>
        <v>EUGroup stage2Bodø/Glimt</v>
      </c>
      <c r="L32" t="str">
        <f t="shared" si="4"/>
        <v>EUGroup stage2Zürich</v>
      </c>
      <c r="M32" t="str">
        <f t="shared" si="5"/>
        <v>Bodø/Glimt</v>
      </c>
      <c r="N32" t="str">
        <f t="shared" si="6"/>
        <v>Zürich</v>
      </c>
    </row>
    <row r="33" spans="1:14" x14ac:dyDescent="0.3">
      <c r="A33" t="str">
        <f>EU!F33</f>
        <v>Betis es</v>
      </c>
      <c r="B33" t="str">
        <f>EU!J33</f>
        <v>bg Ludogorets</v>
      </c>
      <c r="C33" t="str">
        <f>EU!D33&amp;'EU2'!E33</f>
        <v>44819Betis</v>
      </c>
      <c r="D33" t="str">
        <f>EU!D33&amp;'EU2'!F33</f>
        <v>44819Ludogorets</v>
      </c>
      <c r="E33" t="str">
        <f t="shared" si="0"/>
        <v>Betis</v>
      </c>
      <c r="F33" t="str">
        <f t="shared" si="1"/>
        <v>Ludogorets</v>
      </c>
      <c r="G33" s="1">
        <f>EU!D33</f>
        <v>44819</v>
      </c>
      <c r="H33" t="s">
        <v>1054</v>
      </c>
      <c r="I33" t="str">
        <f>EU!A33&amp;EU!B33</f>
        <v>Group stage2</v>
      </c>
      <c r="J33" t="str">
        <f t="shared" si="2"/>
        <v>EUGroup stage2</v>
      </c>
      <c r="K33" t="str">
        <f t="shared" si="3"/>
        <v>EUGroup stage2Betis</v>
      </c>
      <c r="L33" t="str">
        <f t="shared" si="4"/>
        <v>EUGroup stage2Ludogorets</v>
      </c>
      <c r="M33" t="str">
        <f t="shared" si="5"/>
        <v>Betis</v>
      </c>
      <c r="N33" t="str">
        <f t="shared" si="6"/>
        <v>Ludogorets</v>
      </c>
    </row>
    <row r="34" spans="1:14" x14ac:dyDescent="0.3">
      <c r="A34">
        <f>EU!F34</f>
        <v>0</v>
      </c>
      <c r="B34">
        <f>EU!J34</f>
        <v>0</v>
      </c>
      <c r="C34" t="e">
        <f>EU!D34&amp;'EU2'!E34</f>
        <v>#VALUE!</v>
      </c>
      <c r="D34" t="e">
        <f>EU!D34&amp;'EU2'!F34</f>
        <v>#VALUE!</v>
      </c>
      <c r="E34" t="e">
        <f t="shared" si="0"/>
        <v>#VALUE!</v>
      </c>
      <c r="F34" t="e">
        <f t="shared" si="1"/>
        <v>#VALUE!</v>
      </c>
      <c r="G34" s="1">
        <f>EU!D34</f>
        <v>0</v>
      </c>
      <c r="H34" t="s">
        <v>1054</v>
      </c>
      <c r="I34" t="str">
        <f>EU!A34&amp;EU!B34</f>
        <v/>
      </c>
      <c r="J34" t="str">
        <f t="shared" si="2"/>
        <v>EU</v>
      </c>
      <c r="K34" t="e">
        <f t="shared" si="3"/>
        <v>#VALUE!</v>
      </c>
      <c r="L34" t="e">
        <f t="shared" si="4"/>
        <v>#VALUE!</v>
      </c>
      <c r="M34" t="e">
        <f t="shared" si="5"/>
        <v>#VALUE!</v>
      </c>
      <c r="N34" t="e">
        <f t="shared" si="6"/>
        <v>#VALUE!</v>
      </c>
    </row>
    <row r="35" spans="1:14" x14ac:dyDescent="0.3">
      <c r="A35" t="str">
        <f>EU!F35</f>
        <v>Zürich ch</v>
      </c>
      <c r="B35" t="str">
        <f>EU!J35</f>
        <v>nl PSV Eindhoven</v>
      </c>
      <c r="C35" t="str">
        <f>EU!D35&amp;'EU2'!E35</f>
        <v>44840Zürich</v>
      </c>
      <c r="D35" t="str">
        <f>EU!D35&amp;'EU2'!F35</f>
        <v>44840PSV Eindhoven</v>
      </c>
      <c r="E35" t="str">
        <f t="shared" si="0"/>
        <v>Zürich</v>
      </c>
      <c r="F35" t="str">
        <f t="shared" si="1"/>
        <v>PSV Eindhoven</v>
      </c>
      <c r="G35" s="1">
        <f>EU!D35</f>
        <v>44840</v>
      </c>
      <c r="H35" t="s">
        <v>1054</v>
      </c>
      <c r="I35" t="str">
        <f>EU!A35&amp;EU!B35</f>
        <v>Group stage3</v>
      </c>
      <c r="J35" t="str">
        <f t="shared" si="2"/>
        <v>EUGroup stage3</v>
      </c>
      <c r="K35" t="str">
        <f t="shared" si="3"/>
        <v>EUGroup stage3Zürich</v>
      </c>
      <c r="L35" t="str">
        <f t="shared" si="4"/>
        <v>EUGroup stage3PSV Eindhoven</v>
      </c>
      <c r="M35" t="str">
        <f t="shared" si="5"/>
        <v>Zürich</v>
      </c>
      <c r="N35" t="str">
        <f t="shared" si="6"/>
        <v>PSV Eindhoven</v>
      </c>
    </row>
    <row r="36" spans="1:14" x14ac:dyDescent="0.3">
      <c r="A36" t="str">
        <f>EU!F36</f>
        <v>Malmö se</v>
      </c>
      <c r="B36" t="str">
        <f>EU!J36</f>
        <v>de Union Berlin</v>
      </c>
      <c r="C36" t="str">
        <f>EU!D36&amp;'EU2'!E36</f>
        <v>44840Malmö</v>
      </c>
      <c r="D36" t="str">
        <f>EU!D36&amp;'EU2'!F36</f>
        <v>44840Union Berlin</v>
      </c>
      <c r="E36" t="str">
        <f t="shared" si="0"/>
        <v>Malmö</v>
      </c>
      <c r="F36" t="str">
        <f t="shared" si="1"/>
        <v>Union Berlin</v>
      </c>
      <c r="G36" s="1">
        <f>EU!D36</f>
        <v>44840</v>
      </c>
      <c r="H36" t="s">
        <v>1054</v>
      </c>
      <c r="I36" t="str">
        <f>EU!A36&amp;EU!B36</f>
        <v>Group stage3</v>
      </c>
      <c r="J36" t="str">
        <f t="shared" si="2"/>
        <v>EUGroup stage3</v>
      </c>
      <c r="K36" t="str">
        <f t="shared" si="3"/>
        <v>EUGroup stage3Malmö</v>
      </c>
      <c r="L36" t="str">
        <f t="shared" si="4"/>
        <v>EUGroup stage3Union Berlin</v>
      </c>
      <c r="M36" t="str">
        <f t="shared" si="5"/>
        <v>Malmö</v>
      </c>
      <c r="N36" t="str">
        <f t="shared" si="6"/>
        <v>Union Berlin</v>
      </c>
    </row>
    <row r="37" spans="1:14" x14ac:dyDescent="0.3">
      <c r="A37" t="str">
        <f>EU!F37</f>
        <v>Monaco fr</v>
      </c>
      <c r="B37" t="str">
        <f>EU!J37</f>
        <v>tr Trabzonspor</v>
      </c>
      <c r="C37" t="str">
        <f>EU!D37&amp;'EU2'!E37</f>
        <v>44840Monaco</v>
      </c>
      <c r="D37" t="str">
        <f>EU!D37&amp;'EU2'!F37</f>
        <v>44840Trabzonspor</v>
      </c>
      <c r="E37" t="str">
        <f t="shared" si="0"/>
        <v>Monaco</v>
      </c>
      <c r="F37" t="str">
        <f t="shared" si="1"/>
        <v>Trabzonspor</v>
      </c>
      <c r="G37" s="1">
        <f>EU!D37</f>
        <v>44840</v>
      </c>
      <c r="H37" t="s">
        <v>1054</v>
      </c>
      <c r="I37" t="str">
        <f>EU!A37&amp;EU!B37</f>
        <v>Group stage3</v>
      </c>
      <c r="J37" t="str">
        <f t="shared" si="2"/>
        <v>EUGroup stage3</v>
      </c>
      <c r="K37" t="str">
        <f t="shared" si="3"/>
        <v>EUGroup stage3Monaco</v>
      </c>
      <c r="L37" t="str">
        <f t="shared" si="4"/>
        <v>EUGroup stage3Trabzonspor</v>
      </c>
      <c r="M37" t="str">
        <f t="shared" si="5"/>
        <v>Monaco</v>
      </c>
      <c r="N37" t="str">
        <f t="shared" si="6"/>
        <v>Trabzonspor</v>
      </c>
    </row>
    <row r="38" spans="1:14" x14ac:dyDescent="0.3">
      <c r="A38" t="str">
        <f>EU!F38</f>
        <v>Red Star rs</v>
      </c>
      <c r="B38" t="str">
        <f>EU!J38</f>
        <v>hu Ferencváros</v>
      </c>
      <c r="C38" t="str">
        <f>EU!D38&amp;'EU2'!E38</f>
        <v>44840Red Star</v>
      </c>
      <c r="D38" t="str">
        <f>EU!D38&amp;'EU2'!F38</f>
        <v>44840Ferencváros</v>
      </c>
      <c r="E38" t="str">
        <f t="shared" si="0"/>
        <v>Red Star</v>
      </c>
      <c r="F38" t="str">
        <f t="shared" si="1"/>
        <v>Ferencváros</v>
      </c>
      <c r="G38" s="1">
        <f>EU!D38</f>
        <v>44840</v>
      </c>
      <c r="H38" t="s">
        <v>1054</v>
      </c>
      <c r="I38" t="str">
        <f>EU!A38&amp;EU!B38</f>
        <v>Group stage3</v>
      </c>
      <c r="J38" t="str">
        <f t="shared" si="2"/>
        <v>EUGroup stage3</v>
      </c>
      <c r="K38" t="str">
        <f t="shared" si="3"/>
        <v>EUGroup stage3Red Star</v>
      </c>
      <c r="L38" t="str">
        <f t="shared" si="4"/>
        <v>EUGroup stage3Ferencváros</v>
      </c>
      <c r="M38" t="str">
        <f t="shared" si="5"/>
        <v>Red Star</v>
      </c>
      <c r="N38" t="str">
        <f t="shared" si="6"/>
        <v>Ferencváros</v>
      </c>
    </row>
    <row r="39" spans="1:14" x14ac:dyDescent="0.3">
      <c r="A39" t="str">
        <f>EU!F39</f>
        <v>Sturm Graz at</v>
      </c>
      <c r="B39" t="str">
        <f>EU!J39</f>
        <v>it Lazio</v>
      </c>
      <c r="C39" t="str">
        <f>EU!D39&amp;'EU2'!E39</f>
        <v>44840Sturm Graz</v>
      </c>
      <c r="D39" t="str">
        <f>EU!D39&amp;'EU2'!F39</f>
        <v>44840Lazio</v>
      </c>
      <c r="E39" t="str">
        <f t="shared" si="0"/>
        <v>Sturm Graz</v>
      </c>
      <c r="F39" t="str">
        <f t="shared" si="1"/>
        <v>Lazio</v>
      </c>
      <c r="G39" s="1">
        <f>EU!D39</f>
        <v>44840</v>
      </c>
      <c r="H39" t="s">
        <v>1054</v>
      </c>
      <c r="I39" t="str">
        <f>EU!A39&amp;EU!B39</f>
        <v>Group stage3</v>
      </c>
      <c r="J39" t="str">
        <f t="shared" si="2"/>
        <v>EUGroup stage3</v>
      </c>
      <c r="K39" t="str">
        <f t="shared" si="3"/>
        <v>EUGroup stage3Sturm Graz</v>
      </c>
      <c r="L39" t="str">
        <f t="shared" si="4"/>
        <v>EUGroup stage3Lazio</v>
      </c>
      <c r="M39" t="str">
        <f t="shared" si="5"/>
        <v>Sturm Graz</v>
      </c>
      <c r="N39" t="str">
        <f t="shared" si="6"/>
        <v>Lazio</v>
      </c>
    </row>
    <row r="40" spans="1:14" x14ac:dyDescent="0.3">
      <c r="A40" t="str">
        <f>EU!F40</f>
        <v>HJK fi</v>
      </c>
      <c r="B40" t="str">
        <f>EU!J40</f>
        <v>bg Ludogorets</v>
      </c>
      <c r="C40" t="str">
        <f>EU!D40&amp;'EU2'!E40</f>
        <v>44840HJK</v>
      </c>
      <c r="D40" t="str">
        <f>EU!D40&amp;'EU2'!F40</f>
        <v>44840Ludogorets</v>
      </c>
      <c r="E40" t="str">
        <f t="shared" si="0"/>
        <v>HJK</v>
      </c>
      <c r="F40" t="str">
        <f t="shared" si="1"/>
        <v>Ludogorets</v>
      </c>
      <c r="G40" s="1">
        <f>EU!D40</f>
        <v>44840</v>
      </c>
      <c r="H40" t="s">
        <v>1054</v>
      </c>
      <c r="I40" t="str">
        <f>EU!A40&amp;EU!B40</f>
        <v>Group stage3</v>
      </c>
      <c r="J40" t="str">
        <f t="shared" si="2"/>
        <v>EUGroup stage3</v>
      </c>
      <c r="K40" t="str">
        <f t="shared" si="3"/>
        <v>EUGroup stage3HJK</v>
      </c>
      <c r="L40" t="str">
        <f t="shared" si="4"/>
        <v>EUGroup stage3Ludogorets</v>
      </c>
      <c r="M40" t="str">
        <f t="shared" si="5"/>
        <v>HJK</v>
      </c>
      <c r="N40" t="str">
        <f t="shared" si="6"/>
        <v>Ludogorets</v>
      </c>
    </row>
    <row r="41" spans="1:14" x14ac:dyDescent="0.3">
      <c r="A41" t="str">
        <f>EU!F41</f>
        <v>AC Omonia cy</v>
      </c>
      <c r="B41" t="str">
        <f>EU!J41</f>
        <v>eng Manchester Utd</v>
      </c>
      <c r="C41" t="str">
        <f>EU!D41&amp;'EU2'!E41</f>
        <v>44840AC Omonia</v>
      </c>
      <c r="D41" t="str">
        <f>EU!D41&amp;'EU2'!F41</f>
        <v>44840Manchester Utd</v>
      </c>
      <c r="E41" t="str">
        <f t="shared" si="0"/>
        <v>AC Omonia</v>
      </c>
      <c r="F41" t="str">
        <f t="shared" si="1"/>
        <v>Manchester Utd</v>
      </c>
      <c r="G41" s="1">
        <f>EU!D41</f>
        <v>44840</v>
      </c>
      <c r="H41" t="s">
        <v>1054</v>
      </c>
      <c r="I41" t="str">
        <f>EU!A41&amp;EU!B41</f>
        <v>Group stage3</v>
      </c>
      <c r="J41" t="str">
        <f t="shared" si="2"/>
        <v>EUGroup stage3</v>
      </c>
      <c r="K41" t="str">
        <f t="shared" si="3"/>
        <v>EUGroup stage3AC Omonia</v>
      </c>
      <c r="L41" t="str">
        <f t="shared" si="4"/>
        <v>EUGroup stage3Manchester Utd</v>
      </c>
      <c r="M41" t="str">
        <f t="shared" si="5"/>
        <v>AC Omonia</v>
      </c>
      <c r="N41" t="str">
        <f t="shared" si="6"/>
        <v>Manchester Utd</v>
      </c>
    </row>
    <row r="42" spans="1:14" x14ac:dyDescent="0.3">
      <c r="A42" t="str">
        <f>EU!F42</f>
        <v>Sheriff Tiraspol md</v>
      </c>
      <c r="B42" t="str">
        <f>EU!J42</f>
        <v>es Real Sociedad</v>
      </c>
      <c r="C42" t="str">
        <f>EU!D42&amp;'EU2'!E42</f>
        <v>44840Sheriff Tiraspol</v>
      </c>
      <c r="D42" t="str">
        <f>EU!D42&amp;'EU2'!F42</f>
        <v>44840Real Sociedad</v>
      </c>
      <c r="E42" t="str">
        <f t="shared" si="0"/>
        <v>Sheriff Tiraspol</v>
      </c>
      <c r="F42" t="str">
        <f t="shared" si="1"/>
        <v>Real Sociedad</v>
      </c>
      <c r="G42" s="1">
        <f>EU!D42</f>
        <v>44840</v>
      </c>
      <c r="H42" t="s">
        <v>1054</v>
      </c>
      <c r="I42" t="str">
        <f>EU!A42&amp;EU!B42</f>
        <v>Group stage3</v>
      </c>
      <c r="J42" t="str">
        <f t="shared" si="2"/>
        <v>EUGroup stage3</v>
      </c>
      <c r="K42" t="str">
        <f t="shared" si="3"/>
        <v>EUGroup stage3Sheriff Tiraspol</v>
      </c>
      <c r="L42" t="str">
        <f t="shared" si="4"/>
        <v>EUGroup stage3Real Sociedad</v>
      </c>
      <c r="M42" t="str">
        <f t="shared" si="5"/>
        <v>Sheriff Tiraspol</v>
      </c>
      <c r="N42" t="str">
        <f t="shared" si="6"/>
        <v>Real Sociedad</v>
      </c>
    </row>
    <row r="43" spans="1:14" x14ac:dyDescent="0.3">
      <c r="A43" t="str">
        <f>EU!F43</f>
        <v>Arsenal eng</v>
      </c>
      <c r="B43" t="str">
        <f>EU!J43</f>
        <v>no Bodø/Glimt</v>
      </c>
      <c r="C43" t="str">
        <f>EU!D43&amp;'EU2'!E43</f>
        <v>44840Arsenal</v>
      </c>
      <c r="D43" t="str">
        <f>EU!D43&amp;'EU2'!F43</f>
        <v>44840Bodø/Glimt</v>
      </c>
      <c r="E43" t="str">
        <f t="shared" si="0"/>
        <v>Arsenal</v>
      </c>
      <c r="F43" t="str">
        <f t="shared" si="1"/>
        <v>Bodø/Glimt</v>
      </c>
      <c r="G43" s="1">
        <f>EU!D43</f>
        <v>44840</v>
      </c>
      <c r="H43" t="s">
        <v>1054</v>
      </c>
      <c r="I43" t="str">
        <f>EU!A43&amp;EU!B43</f>
        <v>Group stage3</v>
      </c>
      <c r="J43" t="str">
        <f t="shared" si="2"/>
        <v>EUGroup stage3</v>
      </c>
      <c r="K43" t="str">
        <f t="shared" si="3"/>
        <v>EUGroup stage3Arsenal</v>
      </c>
      <c r="L43" t="str">
        <f t="shared" si="4"/>
        <v>EUGroup stage3Bodø/Glimt</v>
      </c>
      <c r="M43" t="str">
        <f t="shared" si="5"/>
        <v>Arsenal</v>
      </c>
      <c r="N43" t="str">
        <f t="shared" si="6"/>
        <v>Bodø/Glimt</v>
      </c>
    </row>
    <row r="44" spans="1:14" x14ac:dyDescent="0.3">
      <c r="A44" t="str">
        <f>EU!F44</f>
        <v>Braga pt</v>
      </c>
      <c r="B44" t="str">
        <f>EU!J44</f>
        <v>be Union SG</v>
      </c>
      <c r="C44" t="str">
        <f>EU!D44&amp;'EU2'!E44</f>
        <v>44840Braga</v>
      </c>
      <c r="D44" t="str">
        <f>EU!D44&amp;'EU2'!F44</f>
        <v>44840Union SG</v>
      </c>
      <c r="E44" t="str">
        <f t="shared" si="0"/>
        <v>Braga</v>
      </c>
      <c r="F44" t="str">
        <f t="shared" si="1"/>
        <v>Union SG</v>
      </c>
      <c r="G44" s="1">
        <f>EU!D44</f>
        <v>44840</v>
      </c>
      <c r="H44" t="s">
        <v>1054</v>
      </c>
      <c r="I44" t="str">
        <f>EU!A44&amp;EU!B44</f>
        <v>Group stage3</v>
      </c>
      <c r="J44" t="str">
        <f t="shared" si="2"/>
        <v>EUGroup stage3</v>
      </c>
      <c r="K44" t="str">
        <f t="shared" si="3"/>
        <v>EUGroup stage3Braga</v>
      </c>
      <c r="L44" t="str">
        <f t="shared" si="4"/>
        <v>EUGroup stage3Union SG</v>
      </c>
      <c r="M44" t="str">
        <f t="shared" si="5"/>
        <v>Braga</v>
      </c>
      <c r="N44" t="str">
        <f t="shared" si="6"/>
        <v>Union SG</v>
      </c>
    </row>
    <row r="45" spans="1:14" x14ac:dyDescent="0.3">
      <c r="A45" t="str">
        <f>EU!F45</f>
        <v>Roma it</v>
      </c>
      <c r="B45" t="str">
        <f>EU!J45</f>
        <v>es Betis</v>
      </c>
      <c r="C45" t="str">
        <f>EU!D45&amp;'EU2'!E45</f>
        <v>44840Roma</v>
      </c>
      <c r="D45" t="str">
        <f>EU!D45&amp;'EU2'!F45</f>
        <v>44840Betis</v>
      </c>
      <c r="E45" t="str">
        <f t="shared" si="0"/>
        <v>Roma</v>
      </c>
      <c r="F45" t="str">
        <f t="shared" si="1"/>
        <v>Betis</v>
      </c>
      <c r="G45" s="1">
        <f>EU!D45</f>
        <v>44840</v>
      </c>
      <c r="H45" t="s">
        <v>1054</v>
      </c>
      <c r="I45" t="str">
        <f>EU!A45&amp;EU!B45</f>
        <v>Group stage3</v>
      </c>
      <c r="J45" t="str">
        <f t="shared" si="2"/>
        <v>EUGroup stage3</v>
      </c>
      <c r="K45" t="str">
        <f t="shared" si="3"/>
        <v>EUGroup stage3Roma</v>
      </c>
      <c r="L45" t="str">
        <f t="shared" si="4"/>
        <v>EUGroup stage3Betis</v>
      </c>
      <c r="M45" t="str">
        <f t="shared" si="5"/>
        <v>Roma</v>
      </c>
      <c r="N45" t="str">
        <f t="shared" si="6"/>
        <v>Betis</v>
      </c>
    </row>
    <row r="46" spans="1:14" x14ac:dyDescent="0.3">
      <c r="A46" t="str">
        <f>EU!F46</f>
        <v>Freiburg de</v>
      </c>
      <c r="B46" t="str">
        <f>EU!J46</f>
        <v>fr Nantes</v>
      </c>
      <c r="C46" t="str">
        <f>EU!D46&amp;'EU2'!E46</f>
        <v>44840Freiburg</v>
      </c>
      <c r="D46" t="str">
        <f>EU!D46&amp;'EU2'!F46</f>
        <v>44840Nantes</v>
      </c>
      <c r="E46" t="str">
        <f t="shared" si="0"/>
        <v>Freiburg</v>
      </c>
      <c r="F46" t="str">
        <f t="shared" si="1"/>
        <v>Nantes</v>
      </c>
      <c r="G46" s="1">
        <f>EU!D46</f>
        <v>44840</v>
      </c>
      <c r="H46" t="s">
        <v>1054</v>
      </c>
      <c r="I46" t="str">
        <f>EU!A46&amp;EU!B46</f>
        <v>Group stage3</v>
      </c>
      <c r="J46" t="str">
        <f t="shared" si="2"/>
        <v>EUGroup stage3</v>
      </c>
      <c r="K46" t="str">
        <f t="shared" si="3"/>
        <v>EUGroup stage3Freiburg</v>
      </c>
      <c r="L46" t="str">
        <f t="shared" si="4"/>
        <v>EUGroup stage3Nantes</v>
      </c>
      <c r="M46" t="str">
        <f t="shared" si="5"/>
        <v>Freiburg</v>
      </c>
      <c r="N46" t="str">
        <f t="shared" si="6"/>
        <v>Nantes</v>
      </c>
    </row>
    <row r="47" spans="1:14" x14ac:dyDescent="0.3">
      <c r="A47" t="str">
        <f>EU!F47</f>
        <v>Midtjylland dk</v>
      </c>
      <c r="B47" t="str">
        <f>EU!J47</f>
        <v>nl Feyenoord</v>
      </c>
      <c r="C47" t="str">
        <f>EU!D47&amp;'EU2'!E47</f>
        <v>44840Midtjylland</v>
      </c>
      <c r="D47" t="str">
        <f>EU!D47&amp;'EU2'!F47</f>
        <v>44840Feyenoord</v>
      </c>
      <c r="E47" t="str">
        <f t="shared" si="0"/>
        <v>Midtjylland</v>
      </c>
      <c r="F47" t="str">
        <f t="shared" si="1"/>
        <v>Feyenoord</v>
      </c>
      <c r="G47" s="1">
        <f>EU!D47</f>
        <v>44840</v>
      </c>
      <c r="H47" t="s">
        <v>1054</v>
      </c>
      <c r="I47" t="str">
        <f>EU!A47&amp;EU!B47</f>
        <v>Group stage3</v>
      </c>
      <c r="J47" t="str">
        <f t="shared" si="2"/>
        <v>EUGroup stage3</v>
      </c>
      <c r="K47" t="str">
        <f t="shared" si="3"/>
        <v>EUGroup stage3Midtjylland</v>
      </c>
      <c r="L47" t="str">
        <f t="shared" si="4"/>
        <v>EUGroup stage3Feyenoord</v>
      </c>
      <c r="M47" t="str">
        <f t="shared" si="5"/>
        <v>Midtjylland</v>
      </c>
      <c r="N47" t="str">
        <f t="shared" si="6"/>
        <v>Feyenoord</v>
      </c>
    </row>
    <row r="48" spans="1:14" x14ac:dyDescent="0.3">
      <c r="A48" t="str">
        <f>EU!F48</f>
        <v>Rennes fr</v>
      </c>
      <c r="B48" t="str">
        <f>EU!J48</f>
        <v>ua Dynamo Kyiv</v>
      </c>
      <c r="C48" t="str">
        <f>EU!D48&amp;'EU2'!E48</f>
        <v>44840Rennes</v>
      </c>
      <c r="D48" t="str">
        <f>EU!D48&amp;'EU2'!F48</f>
        <v>44840Dynamo Kyiv</v>
      </c>
      <c r="E48" t="str">
        <f t="shared" si="0"/>
        <v>Rennes</v>
      </c>
      <c r="F48" t="str">
        <f t="shared" si="1"/>
        <v>Dynamo Kyiv</v>
      </c>
      <c r="G48" s="1">
        <f>EU!D48</f>
        <v>44840</v>
      </c>
      <c r="H48" t="s">
        <v>1054</v>
      </c>
      <c r="I48" t="str">
        <f>EU!A48&amp;EU!B48</f>
        <v>Group stage3</v>
      </c>
      <c r="J48" t="str">
        <f t="shared" si="2"/>
        <v>EUGroup stage3</v>
      </c>
      <c r="K48" t="str">
        <f t="shared" si="3"/>
        <v>EUGroup stage3Rennes</v>
      </c>
      <c r="L48" t="str">
        <f t="shared" si="4"/>
        <v>EUGroup stage3Dynamo Kyiv</v>
      </c>
      <c r="M48" t="str">
        <f t="shared" si="5"/>
        <v>Rennes</v>
      </c>
      <c r="N48" t="str">
        <f t="shared" si="6"/>
        <v>Dynamo Kyiv</v>
      </c>
    </row>
    <row r="49" spans="1:14" x14ac:dyDescent="0.3">
      <c r="A49" t="str">
        <f>EU!F49</f>
        <v>Olympiacos gr</v>
      </c>
      <c r="B49" t="str">
        <f>EU!J49</f>
        <v>az Qarabağ Ağdam</v>
      </c>
      <c r="C49" t="str">
        <f>EU!D49&amp;'EU2'!E49</f>
        <v>44840Olympiacos</v>
      </c>
      <c r="D49" t="str">
        <f>EU!D49&amp;'EU2'!F49</f>
        <v>44840Qarabağ Ağdam</v>
      </c>
      <c r="E49" t="str">
        <f t="shared" si="0"/>
        <v>Olympiacos</v>
      </c>
      <c r="F49" t="str">
        <f t="shared" si="1"/>
        <v>Qarabağ Ağdam</v>
      </c>
      <c r="G49" s="1">
        <f>EU!D49</f>
        <v>44840</v>
      </c>
      <c r="H49" t="s">
        <v>1054</v>
      </c>
      <c r="I49" t="str">
        <f>EU!A49&amp;EU!B49</f>
        <v>Group stage3</v>
      </c>
      <c r="J49" t="str">
        <f t="shared" si="2"/>
        <v>EUGroup stage3</v>
      </c>
      <c r="K49" t="str">
        <f t="shared" si="3"/>
        <v>EUGroup stage3Olympiacos</v>
      </c>
      <c r="L49" t="str">
        <f t="shared" si="4"/>
        <v>EUGroup stage3Qarabağ Ağdam</v>
      </c>
      <c r="M49" t="str">
        <f t="shared" si="5"/>
        <v>Olympiacos</v>
      </c>
      <c r="N49" t="str">
        <f t="shared" si="6"/>
        <v>Qarabağ Ağdam</v>
      </c>
    </row>
    <row r="50" spans="1:14" x14ac:dyDescent="0.3">
      <c r="A50" t="str">
        <f>EU!F50</f>
        <v>Fenerbahçe tr</v>
      </c>
      <c r="B50" t="str">
        <f>EU!J50</f>
        <v>cy AÉK Lárnaka</v>
      </c>
      <c r="C50" t="str">
        <f>EU!D50&amp;'EU2'!E50</f>
        <v>44840Fenerbahçe</v>
      </c>
      <c r="D50" t="str">
        <f>EU!D50&amp;'EU2'!F50</f>
        <v>44840AÉK Lárnaka</v>
      </c>
      <c r="E50" t="str">
        <f t="shared" si="0"/>
        <v>Fenerbahçe</v>
      </c>
      <c r="F50" t="str">
        <f t="shared" si="1"/>
        <v>AÉK Lárnaka</v>
      </c>
      <c r="G50" s="1">
        <f>EU!D50</f>
        <v>44840</v>
      </c>
      <c r="H50" t="s">
        <v>1054</v>
      </c>
      <c r="I50" t="str">
        <f>EU!A50&amp;EU!B50</f>
        <v>Group stage3</v>
      </c>
      <c r="J50" t="str">
        <f t="shared" si="2"/>
        <v>EUGroup stage3</v>
      </c>
      <c r="K50" t="str">
        <f t="shared" si="3"/>
        <v>EUGroup stage3Fenerbahçe</v>
      </c>
      <c r="L50" t="str">
        <f t="shared" si="4"/>
        <v>EUGroup stage3AÉK Lárnaka</v>
      </c>
      <c r="M50" t="str">
        <f t="shared" si="5"/>
        <v>Fenerbahçe</v>
      </c>
      <c r="N50" t="str">
        <f t="shared" si="6"/>
        <v>AÉK Lárnaka</v>
      </c>
    </row>
    <row r="51" spans="1:14" x14ac:dyDescent="0.3">
      <c r="A51">
        <f>EU!F51</f>
        <v>0</v>
      </c>
      <c r="B51">
        <f>EU!J51</f>
        <v>0</v>
      </c>
      <c r="C51" t="e">
        <f>EU!D51&amp;'EU2'!E51</f>
        <v>#VALUE!</v>
      </c>
      <c r="D51" t="e">
        <f>EU!D51&amp;'EU2'!F51</f>
        <v>#VALUE!</v>
      </c>
      <c r="E51" t="e">
        <f t="shared" si="0"/>
        <v>#VALUE!</v>
      </c>
      <c r="F51" t="e">
        <f t="shared" si="1"/>
        <v>#VALUE!</v>
      </c>
      <c r="G51" s="1">
        <f>EU!D51</f>
        <v>0</v>
      </c>
      <c r="H51" t="s">
        <v>1054</v>
      </c>
      <c r="I51" t="str">
        <f>EU!A51&amp;EU!B51</f>
        <v/>
      </c>
      <c r="J51" t="str">
        <f t="shared" si="2"/>
        <v>EU</v>
      </c>
      <c r="K51" t="e">
        <f t="shared" si="3"/>
        <v>#VALUE!</v>
      </c>
      <c r="L51" t="e">
        <f t="shared" si="4"/>
        <v>#VALUE!</v>
      </c>
      <c r="M51" t="e">
        <f t="shared" si="5"/>
        <v>#VALUE!</v>
      </c>
      <c r="N51" t="e">
        <f t="shared" si="6"/>
        <v>#VALUE!</v>
      </c>
    </row>
    <row r="52" spans="1:14" x14ac:dyDescent="0.3">
      <c r="A52" t="str">
        <f>EU!F52</f>
        <v>Union SG be</v>
      </c>
      <c r="B52" t="str">
        <f>EU!J52</f>
        <v>pt Braga</v>
      </c>
      <c r="C52" t="str">
        <f>EU!D52&amp;'EU2'!E52</f>
        <v>44847Union SG</v>
      </c>
      <c r="D52" t="str">
        <f>EU!D52&amp;'EU2'!F52</f>
        <v>44847Braga</v>
      </c>
      <c r="E52" t="str">
        <f t="shared" si="0"/>
        <v>Union SG</v>
      </c>
      <c r="F52" t="str">
        <f t="shared" si="1"/>
        <v>Braga</v>
      </c>
      <c r="G52" s="1">
        <f>EU!D52</f>
        <v>44847</v>
      </c>
      <c r="H52" t="s">
        <v>1054</v>
      </c>
      <c r="I52" t="str">
        <f>EU!A52&amp;EU!B52</f>
        <v>Group stage4</v>
      </c>
      <c r="J52" t="str">
        <f t="shared" si="2"/>
        <v>EUGroup stage4</v>
      </c>
      <c r="K52" t="str">
        <f t="shared" si="3"/>
        <v>EUGroup stage4Union SG</v>
      </c>
      <c r="L52" t="str">
        <f t="shared" si="4"/>
        <v>EUGroup stage4Braga</v>
      </c>
      <c r="M52" t="str">
        <f t="shared" si="5"/>
        <v>Union SG</v>
      </c>
      <c r="N52" t="str">
        <f t="shared" si="6"/>
        <v>Braga</v>
      </c>
    </row>
    <row r="53" spans="1:14" x14ac:dyDescent="0.3">
      <c r="A53" t="str">
        <f>EU!F53</f>
        <v>Bodø/Glimt no</v>
      </c>
      <c r="B53" t="str">
        <f>EU!J53</f>
        <v>eng Arsenal</v>
      </c>
      <c r="C53" t="str">
        <f>EU!D53&amp;'EU2'!E53</f>
        <v>44847Bodø/Glimt</v>
      </c>
      <c r="D53" t="str">
        <f>EU!D53&amp;'EU2'!F53</f>
        <v>44847Arsenal</v>
      </c>
      <c r="E53" t="str">
        <f t="shared" si="0"/>
        <v>Bodø/Glimt</v>
      </c>
      <c r="F53" t="str">
        <f t="shared" si="1"/>
        <v>Arsenal</v>
      </c>
      <c r="G53" s="1">
        <f>EU!D53</f>
        <v>44847</v>
      </c>
      <c r="H53" t="s">
        <v>1054</v>
      </c>
      <c r="I53" t="str">
        <f>EU!A53&amp;EU!B53</f>
        <v>Group stage4</v>
      </c>
      <c r="J53" t="str">
        <f t="shared" si="2"/>
        <v>EUGroup stage4</v>
      </c>
      <c r="K53" t="str">
        <f t="shared" si="3"/>
        <v>EUGroup stage4Bodø/Glimt</v>
      </c>
      <c r="L53" t="str">
        <f t="shared" si="4"/>
        <v>EUGroup stage4Arsenal</v>
      </c>
      <c r="M53" t="str">
        <f t="shared" si="5"/>
        <v>Bodø/Glimt</v>
      </c>
      <c r="N53" t="str">
        <f t="shared" si="6"/>
        <v>Arsenal</v>
      </c>
    </row>
    <row r="54" spans="1:14" x14ac:dyDescent="0.3">
      <c r="A54" t="str">
        <f>EU!F54</f>
        <v>Nantes fr</v>
      </c>
      <c r="B54" t="str">
        <f>EU!J54</f>
        <v>de Freiburg</v>
      </c>
      <c r="C54" t="str">
        <f>EU!D54&amp;'EU2'!E54</f>
        <v>44847Nantes</v>
      </c>
      <c r="D54" t="str">
        <f>EU!D54&amp;'EU2'!F54</f>
        <v>44847Freiburg</v>
      </c>
      <c r="E54" t="str">
        <f t="shared" si="0"/>
        <v>Nantes</v>
      </c>
      <c r="F54" t="str">
        <f t="shared" si="1"/>
        <v>Freiburg</v>
      </c>
      <c r="G54" s="1">
        <f>EU!D54</f>
        <v>44847</v>
      </c>
      <c r="H54" t="s">
        <v>1054</v>
      </c>
      <c r="I54" t="str">
        <f>EU!A54&amp;EU!B54</f>
        <v>Group stage4</v>
      </c>
      <c r="J54" t="str">
        <f t="shared" si="2"/>
        <v>EUGroup stage4</v>
      </c>
      <c r="K54" t="str">
        <f t="shared" si="3"/>
        <v>EUGroup stage4Nantes</v>
      </c>
      <c r="L54" t="str">
        <f t="shared" si="4"/>
        <v>EUGroup stage4Freiburg</v>
      </c>
      <c r="M54" t="str">
        <f t="shared" si="5"/>
        <v>Nantes</v>
      </c>
      <c r="N54" t="str">
        <f t="shared" si="6"/>
        <v>Freiburg</v>
      </c>
    </row>
    <row r="55" spans="1:14" x14ac:dyDescent="0.3">
      <c r="A55" t="str">
        <f>EU!F55</f>
        <v>Betis es</v>
      </c>
      <c r="B55" t="str">
        <f>EU!J55</f>
        <v>it Roma</v>
      </c>
      <c r="C55" t="str">
        <f>EU!D55&amp;'EU2'!E55</f>
        <v>44847Betis</v>
      </c>
      <c r="D55" t="str">
        <f>EU!D55&amp;'EU2'!F55</f>
        <v>44847Roma</v>
      </c>
      <c r="E55" t="str">
        <f t="shared" si="0"/>
        <v>Betis</v>
      </c>
      <c r="F55" t="str">
        <f t="shared" si="1"/>
        <v>Roma</v>
      </c>
      <c r="G55" s="1">
        <f>EU!D55</f>
        <v>44847</v>
      </c>
      <c r="H55" t="s">
        <v>1054</v>
      </c>
      <c r="I55" t="str">
        <f>EU!A55&amp;EU!B55</f>
        <v>Group stage4</v>
      </c>
      <c r="J55" t="str">
        <f t="shared" si="2"/>
        <v>EUGroup stage4</v>
      </c>
      <c r="K55" t="str">
        <f t="shared" si="3"/>
        <v>EUGroup stage4Betis</v>
      </c>
      <c r="L55" t="str">
        <f t="shared" si="4"/>
        <v>EUGroup stage4Roma</v>
      </c>
      <c r="M55" t="str">
        <f t="shared" si="5"/>
        <v>Betis</v>
      </c>
      <c r="N55" t="str">
        <f t="shared" si="6"/>
        <v>Roma</v>
      </c>
    </row>
    <row r="56" spans="1:14" x14ac:dyDescent="0.3">
      <c r="A56" t="str">
        <f>EU!F56</f>
        <v>Feyenoord nl</v>
      </c>
      <c r="B56" t="str">
        <f>EU!J56</f>
        <v>dk Midtjylland</v>
      </c>
      <c r="C56" t="str">
        <f>EU!D56&amp;'EU2'!E56</f>
        <v>44847Feyenoord</v>
      </c>
      <c r="D56" t="str">
        <f>EU!D56&amp;'EU2'!F56</f>
        <v>44847Midtjylland</v>
      </c>
      <c r="E56" t="str">
        <f t="shared" si="0"/>
        <v>Feyenoord</v>
      </c>
      <c r="F56" t="str">
        <f t="shared" si="1"/>
        <v>Midtjylland</v>
      </c>
      <c r="G56" s="1">
        <f>EU!D56</f>
        <v>44847</v>
      </c>
      <c r="H56" t="s">
        <v>1054</v>
      </c>
      <c r="I56" t="str">
        <f>EU!A56&amp;EU!B56</f>
        <v>Group stage4</v>
      </c>
      <c r="J56" t="str">
        <f t="shared" si="2"/>
        <v>EUGroup stage4</v>
      </c>
      <c r="K56" t="str">
        <f t="shared" si="3"/>
        <v>EUGroup stage4Feyenoord</v>
      </c>
      <c r="L56" t="str">
        <f t="shared" si="4"/>
        <v>EUGroup stage4Midtjylland</v>
      </c>
      <c r="M56" t="str">
        <f t="shared" si="5"/>
        <v>Feyenoord</v>
      </c>
      <c r="N56" t="str">
        <f t="shared" si="6"/>
        <v>Midtjylland</v>
      </c>
    </row>
    <row r="57" spans="1:14" x14ac:dyDescent="0.3">
      <c r="A57" t="str">
        <f>EU!F57</f>
        <v>Dynamo Kyiv ua</v>
      </c>
      <c r="B57" t="str">
        <f>EU!J57</f>
        <v>fr Rennes</v>
      </c>
      <c r="C57" t="str">
        <f>EU!D57&amp;'EU2'!E57</f>
        <v>44847Dynamo Kyiv</v>
      </c>
      <c r="D57" t="str">
        <f>EU!D57&amp;'EU2'!F57</f>
        <v>44847Rennes</v>
      </c>
      <c r="E57" t="str">
        <f t="shared" si="0"/>
        <v>Dynamo Kyiv</v>
      </c>
      <c r="F57" t="str">
        <f t="shared" si="1"/>
        <v>Rennes</v>
      </c>
      <c r="G57" s="1">
        <f>EU!D57</f>
        <v>44847</v>
      </c>
      <c r="H57" t="s">
        <v>1054</v>
      </c>
      <c r="I57" t="str">
        <f>EU!A57&amp;EU!B57</f>
        <v>Group stage4</v>
      </c>
      <c r="J57" t="str">
        <f t="shared" si="2"/>
        <v>EUGroup stage4</v>
      </c>
      <c r="K57" t="str">
        <f t="shared" si="3"/>
        <v>EUGroup stage4Dynamo Kyiv</v>
      </c>
      <c r="L57" t="str">
        <f t="shared" si="4"/>
        <v>EUGroup stage4Rennes</v>
      </c>
      <c r="M57" t="str">
        <f t="shared" si="5"/>
        <v>Dynamo Kyiv</v>
      </c>
      <c r="N57" t="str">
        <f t="shared" si="6"/>
        <v>Rennes</v>
      </c>
    </row>
    <row r="58" spans="1:14" x14ac:dyDescent="0.3">
      <c r="A58" t="str">
        <f>EU!F58</f>
        <v>AÉK Lárnaka cy</v>
      </c>
      <c r="B58" t="str">
        <f>EU!J58</f>
        <v>tr Fenerbahçe</v>
      </c>
      <c r="C58" t="str">
        <f>EU!D58&amp;'EU2'!E58</f>
        <v>44847AÉK Lárnaka</v>
      </c>
      <c r="D58" t="str">
        <f>EU!D58&amp;'EU2'!F58</f>
        <v>44847Fenerbahçe</v>
      </c>
      <c r="E58" t="str">
        <f t="shared" si="0"/>
        <v>AÉK Lárnaka</v>
      </c>
      <c r="F58" t="str">
        <f t="shared" si="1"/>
        <v>Fenerbahçe</v>
      </c>
      <c r="G58" s="1">
        <f>EU!D58</f>
        <v>44847</v>
      </c>
      <c r="H58" t="s">
        <v>1054</v>
      </c>
      <c r="I58" t="str">
        <f>EU!A58&amp;EU!B58</f>
        <v>Group stage4</v>
      </c>
      <c r="J58" t="str">
        <f t="shared" si="2"/>
        <v>EUGroup stage4</v>
      </c>
      <c r="K58" t="str">
        <f t="shared" si="3"/>
        <v>EUGroup stage4AÉK Lárnaka</v>
      </c>
      <c r="L58" t="str">
        <f t="shared" si="4"/>
        <v>EUGroup stage4Fenerbahçe</v>
      </c>
      <c r="M58" t="str">
        <f t="shared" si="5"/>
        <v>AÉK Lárnaka</v>
      </c>
      <c r="N58" t="str">
        <f t="shared" si="6"/>
        <v>Fenerbahçe</v>
      </c>
    </row>
    <row r="59" spans="1:14" x14ac:dyDescent="0.3">
      <c r="A59" t="str">
        <f>EU!F59</f>
        <v>Manchester Utd eng</v>
      </c>
      <c r="B59" t="str">
        <f>EU!J59</f>
        <v>cy AC Omonia</v>
      </c>
      <c r="C59" t="str">
        <f>EU!D59&amp;'EU2'!E59</f>
        <v>44847Manchester Utd</v>
      </c>
      <c r="D59" t="str">
        <f>EU!D59&amp;'EU2'!F59</f>
        <v>44847AC Omonia</v>
      </c>
      <c r="E59" t="str">
        <f t="shared" si="0"/>
        <v>Manchester Utd</v>
      </c>
      <c r="F59" t="str">
        <f t="shared" si="1"/>
        <v>AC Omonia</v>
      </c>
      <c r="G59" s="1">
        <f>EU!D59</f>
        <v>44847</v>
      </c>
      <c r="H59" t="s">
        <v>1054</v>
      </c>
      <c r="I59" t="str">
        <f>EU!A59&amp;EU!B59</f>
        <v>Group stage4</v>
      </c>
      <c r="J59" t="str">
        <f t="shared" si="2"/>
        <v>EUGroup stage4</v>
      </c>
      <c r="K59" t="str">
        <f t="shared" si="3"/>
        <v>EUGroup stage4Manchester Utd</v>
      </c>
      <c r="L59" t="str">
        <f t="shared" si="4"/>
        <v>EUGroup stage4AC Omonia</v>
      </c>
      <c r="M59" t="str">
        <f t="shared" si="5"/>
        <v>Manchester Utd</v>
      </c>
      <c r="N59" t="str">
        <f t="shared" si="6"/>
        <v>AC Omonia</v>
      </c>
    </row>
    <row r="60" spans="1:14" x14ac:dyDescent="0.3">
      <c r="A60" t="str">
        <f>EU!F60</f>
        <v>Qarabağ Ağdam az</v>
      </c>
      <c r="B60" t="str">
        <f>EU!J60</f>
        <v>gr Olympiacos</v>
      </c>
      <c r="C60" t="str">
        <f>EU!D60&amp;'EU2'!E60</f>
        <v>44847Qarabağ Ağdam</v>
      </c>
      <c r="D60" t="str">
        <f>EU!D60&amp;'EU2'!F60</f>
        <v>44847Olympiacos</v>
      </c>
      <c r="E60" t="str">
        <f t="shared" si="0"/>
        <v>Qarabağ Ağdam</v>
      </c>
      <c r="F60" t="str">
        <f t="shared" si="1"/>
        <v>Olympiacos</v>
      </c>
      <c r="G60" s="1">
        <f>EU!D60</f>
        <v>44847</v>
      </c>
      <c r="H60" t="s">
        <v>1054</v>
      </c>
      <c r="I60" t="str">
        <f>EU!A60&amp;EU!B60</f>
        <v>Group stage4</v>
      </c>
      <c r="J60" t="str">
        <f t="shared" si="2"/>
        <v>EUGroup stage4</v>
      </c>
      <c r="K60" t="str">
        <f t="shared" si="3"/>
        <v>EUGroup stage4Qarabağ Ağdam</v>
      </c>
      <c r="L60" t="str">
        <f t="shared" si="4"/>
        <v>EUGroup stage4Olympiacos</v>
      </c>
      <c r="M60" t="str">
        <f t="shared" si="5"/>
        <v>Qarabağ Ağdam</v>
      </c>
      <c r="N60" t="str">
        <f t="shared" si="6"/>
        <v>Olympiacos</v>
      </c>
    </row>
    <row r="61" spans="1:14" x14ac:dyDescent="0.3">
      <c r="A61" t="str">
        <f>EU!F61</f>
        <v>Real Sociedad es</v>
      </c>
      <c r="B61" t="str">
        <f>EU!J61</f>
        <v>md Sheriff Tiraspol</v>
      </c>
      <c r="C61" t="str">
        <f>EU!D61&amp;'EU2'!E61</f>
        <v>44847Real Sociedad</v>
      </c>
      <c r="D61" t="str">
        <f>EU!D61&amp;'EU2'!F61</f>
        <v>44847Sheriff Tiraspol</v>
      </c>
      <c r="E61" t="str">
        <f t="shared" si="0"/>
        <v>Real Sociedad</v>
      </c>
      <c r="F61" t="str">
        <f t="shared" si="1"/>
        <v>Sheriff Tiraspol</v>
      </c>
      <c r="G61" s="1">
        <f>EU!D61</f>
        <v>44847</v>
      </c>
      <c r="H61" t="s">
        <v>1054</v>
      </c>
      <c r="I61" t="str">
        <f>EU!A61&amp;EU!B61</f>
        <v>Group stage4</v>
      </c>
      <c r="J61" t="str">
        <f t="shared" si="2"/>
        <v>EUGroup stage4</v>
      </c>
      <c r="K61" t="str">
        <f t="shared" si="3"/>
        <v>EUGroup stage4Real Sociedad</v>
      </c>
      <c r="L61" t="str">
        <f t="shared" si="4"/>
        <v>EUGroup stage4Sheriff Tiraspol</v>
      </c>
      <c r="M61" t="str">
        <f t="shared" si="5"/>
        <v>Real Sociedad</v>
      </c>
      <c r="N61" t="str">
        <f t="shared" si="6"/>
        <v>Sheriff Tiraspol</v>
      </c>
    </row>
    <row r="62" spans="1:14" x14ac:dyDescent="0.3">
      <c r="A62" t="str">
        <f>EU!F62</f>
        <v>PSV Eindhoven nl</v>
      </c>
      <c r="B62" t="str">
        <f>EU!J62</f>
        <v>ch Zürich</v>
      </c>
      <c r="C62" t="str">
        <f>EU!D62&amp;'EU2'!E62</f>
        <v>44847PSV Eindhoven</v>
      </c>
      <c r="D62" t="str">
        <f>EU!D62&amp;'EU2'!F62</f>
        <v>44847Zürich</v>
      </c>
      <c r="E62" t="str">
        <f t="shared" si="0"/>
        <v>PSV Eindhoven</v>
      </c>
      <c r="F62" t="str">
        <f t="shared" si="1"/>
        <v>Zürich</v>
      </c>
      <c r="G62" s="1">
        <f>EU!D62</f>
        <v>44847</v>
      </c>
      <c r="H62" t="s">
        <v>1054</v>
      </c>
      <c r="I62" t="str">
        <f>EU!A62&amp;EU!B62</f>
        <v>Group stage4</v>
      </c>
      <c r="J62" t="str">
        <f t="shared" si="2"/>
        <v>EUGroup stage4</v>
      </c>
      <c r="K62" t="str">
        <f t="shared" si="3"/>
        <v>EUGroup stage4PSV Eindhoven</v>
      </c>
      <c r="L62" t="str">
        <f t="shared" si="4"/>
        <v>EUGroup stage4Zürich</v>
      </c>
      <c r="M62" t="str">
        <f t="shared" si="5"/>
        <v>PSV Eindhoven</v>
      </c>
      <c r="N62" t="str">
        <f t="shared" si="6"/>
        <v>Zürich</v>
      </c>
    </row>
    <row r="63" spans="1:14" x14ac:dyDescent="0.3">
      <c r="A63" t="str">
        <f>EU!F63</f>
        <v>Union Berlin de</v>
      </c>
      <c r="B63" t="str">
        <f>EU!J63</f>
        <v>se Malmö</v>
      </c>
      <c r="C63" t="str">
        <f>EU!D63&amp;'EU2'!E63</f>
        <v>44847Union Berlin</v>
      </c>
      <c r="D63" t="str">
        <f>EU!D63&amp;'EU2'!F63</f>
        <v>44847Malmö</v>
      </c>
      <c r="E63" t="str">
        <f t="shared" si="0"/>
        <v>Union Berlin</v>
      </c>
      <c r="F63" t="str">
        <f t="shared" si="1"/>
        <v>Malmö</v>
      </c>
      <c r="G63" s="1">
        <f>EU!D63</f>
        <v>44847</v>
      </c>
      <c r="H63" t="s">
        <v>1054</v>
      </c>
      <c r="I63" t="str">
        <f>EU!A63&amp;EU!B63</f>
        <v>Group stage4</v>
      </c>
      <c r="J63" t="str">
        <f t="shared" si="2"/>
        <v>EUGroup stage4</v>
      </c>
      <c r="K63" t="str">
        <f t="shared" si="3"/>
        <v>EUGroup stage4Union Berlin</v>
      </c>
      <c r="L63" t="str">
        <f t="shared" si="4"/>
        <v>EUGroup stage4Malmö</v>
      </c>
      <c r="M63" t="str">
        <f t="shared" si="5"/>
        <v>Union Berlin</v>
      </c>
      <c r="N63" t="str">
        <f t="shared" si="6"/>
        <v>Malmö</v>
      </c>
    </row>
    <row r="64" spans="1:14" x14ac:dyDescent="0.3">
      <c r="A64" t="str">
        <f>EU!F64</f>
        <v>Ferencváros hu</v>
      </c>
      <c r="B64" t="str">
        <f>EU!J64</f>
        <v>rs Red Star</v>
      </c>
      <c r="C64" t="str">
        <f>EU!D64&amp;'EU2'!E64</f>
        <v>44847Ferencváros</v>
      </c>
      <c r="D64" t="str">
        <f>EU!D64&amp;'EU2'!F64</f>
        <v>44847Red Star</v>
      </c>
      <c r="E64" t="str">
        <f t="shared" si="0"/>
        <v>Ferencváros</v>
      </c>
      <c r="F64" t="str">
        <f t="shared" si="1"/>
        <v>Red Star</v>
      </c>
      <c r="G64" s="1">
        <f>EU!D64</f>
        <v>44847</v>
      </c>
      <c r="H64" t="s">
        <v>1054</v>
      </c>
      <c r="I64" t="str">
        <f>EU!A64&amp;EU!B64</f>
        <v>Group stage4</v>
      </c>
      <c r="J64" t="str">
        <f t="shared" si="2"/>
        <v>EUGroup stage4</v>
      </c>
      <c r="K64" t="str">
        <f t="shared" si="3"/>
        <v>EUGroup stage4Ferencváros</v>
      </c>
      <c r="L64" t="str">
        <f t="shared" si="4"/>
        <v>EUGroup stage4Red Star</v>
      </c>
      <c r="M64" t="str">
        <f t="shared" si="5"/>
        <v>Ferencváros</v>
      </c>
      <c r="N64" t="str">
        <f t="shared" si="6"/>
        <v>Red Star</v>
      </c>
    </row>
    <row r="65" spans="1:14" x14ac:dyDescent="0.3">
      <c r="A65" t="str">
        <f>EU!F65</f>
        <v>Lazio it</v>
      </c>
      <c r="B65" t="str">
        <f>EU!J65</f>
        <v>at Sturm Graz</v>
      </c>
      <c r="C65" t="str">
        <f>EU!D65&amp;'EU2'!E65</f>
        <v>44847Lazio</v>
      </c>
      <c r="D65" t="str">
        <f>EU!D65&amp;'EU2'!F65</f>
        <v>44847Sturm Graz</v>
      </c>
      <c r="E65" t="str">
        <f t="shared" si="0"/>
        <v>Lazio</v>
      </c>
      <c r="F65" t="str">
        <f t="shared" si="1"/>
        <v>Sturm Graz</v>
      </c>
      <c r="G65" s="1">
        <f>EU!D65</f>
        <v>44847</v>
      </c>
      <c r="H65" t="s">
        <v>1054</v>
      </c>
      <c r="I65" t="str">
        <f>EU!A65&amp;EU!B65</f>
        <v>Group stage4</v>
      </c>
      <c r="J65" t="str">
        <f t="shared" si="2"/>
        <v>EUGroup stage4</v>
      </c>
      <c r="K65" t="str">
        <f t="shared" si="3"/>
        <v>EUGroup stage4Lazio</v>
      </c>
      <c r="L65" t="str">
        <f t="shared" si="4"/>
        <v>EUGroup stage4Sturm Graz</v>
      </c>
      <c r="M65" t="str">
        <f t="shared" si="5"/>
        <v>Lazio</v>
      </c>
      <c r="N65" t="str">
        <f t="shared" si="6"/>
        <v>Sturm Graz</v>
      </c>
    </row>
    <row r="66" spans="1:14" x14ac:dyDescent="0.3">
      <c r="A66" t="str">
        <f>EU!F66</f>
        <v>Ludogorets bg</v>
      </c>
      <c r="B66" t="str">
        <f>EU!J66</f>
        <v>fi HJK</v>
      </c>
      <c r="C66" t="str">
        <f>EU!D66&amp;'EU2'!E66</f>
        <v>44847Ludogorets</v>
      </c>
      <c r="D66" t="str">
        <f>EU!D66&amp;'EU2'!F66</f>
        <v>44847HJK</v>
      </c>
      <c r="E66" t="str">
        <f t="shared" si="0"/>
        <v>Ludogorets</v>
      </c>
      <c r="F66" t="str">
        <f t="shared" si="1"/>
        <v>HJK</v>
      </c>
      <c r="G66" s="1">
        <f>EU!D66</f>
        <v>44847</v>
      </c>
      <c r="H66" t="s">
        <v>1054</v>
      </c>
      <c r="I66" t="str">
        <f>EU!A66&amp;EU!B66</f>
        <v>Group stage4</v>
      </c>
      <c r="J66" t="str">
        <f t="shared" si="2"/>
        <v>EUGroup stage4</v>
      </c>
      <c r="K66" t="str">
        <f t="shared" si="3"/>
        <v>EUGroup stage4Ludogorets</v>
      </c>
      <c r="L66" t="str">
        <f t="shared" si="4"/>
        <v>EUGroup stage4HJK</v>
      </c>
      <c r="M66" t="str">
        <f t="shared" si="5"/>
        <v>Ludogorets</v>
      </c>
      <c r="N66" t="str">
        <f t="shared" si="6"/>
        <v>HJK</v>
      </c>
    </row>
    <row r="67" spans="1:14" x14ac:dyDescent="0.3">
      <c r="A67" t="str">
        <f>EU!F67</f>
        <v>Trabzonspor tr</v>
      </c>
      <c r="B67" t="str">
        <f>EU!J67</f>
        <v>fr Monaco</v>
      </c>
      <c r="C67" t="str">
        <f>EU!D67&amp;'EU2'!E67</f>
        <v>44847Trabzonspor</v>
      </c>
      <c r="D67" t="str">
        <f>EU!D67&amp;'EU2'!F67</f>
        <v>44847Monaco</v>
      </c>
      <c r="E67" t="str">
        <f t="shared" ref="E67:E130" si="7">LEFT(A67,FIND("#",SUBSTITUTE(A67," ","#",LEN(A67)-LEN(SUBSTITUTE(A67," ",""))))-1)</f>
        <v>Trabzonspor</v>
      </c>
      <c r="F67" t="str">
        <f t="shared" ref="F67:F130" si="8">RIGHT(B67,LEN(B67)-FIND(" ",B67))</f>
        <v>Monaco</v>
      </c>
      <c r="G67" s="1">
        <f>EU!D67</f>
        <v>44847</v>
      </c>
      <c r="H67" t="s">
        <v>1054</v>
      </c>
      <c r="I67" t="str">
        <f>EU!A67&amp;EU!B67</f>
        <v>Group stage4</v>
      </c>
      <c r="J67" t="str">
        <f t="shared" ref="J67:J130" si="9">H67&amp;I67</f>
        <v>EUGroup stage4</v>
      </c>
      <c r="K67" t="str">
        <f t="shared" ref="K67:K130" si="10">J67&amp;E67</f>
        <v>EUGroup stage4Trabzonspor</v>
      </c>
      <c r="L67" t="str">
        <f t="shared" ref="L67:L130" si="11">J67&amp;F67</f>
        <v>EUGroup stage4Monaco</v>
      </c>
      <c r="M67" t="str">
        <f t="shared" ref="M67:M130" si="12">E67</f>
        <v>Trabzonspor</v>
      </c>
      <c r="N67" t="str">
        <f t="shared" ref="N67:N130" si="13">F67</f>
        <v>Monaco</v>
      </c>
    </row>
    <row r="68" spans="1:14" x14ac:dyDescent="0.3">
      <c r="A68">
        <f>EU!F68</f>
        <v>0</v>
      </c>
      <c r="B68">
        <f>EU!J68</f>
        <v>0</v>
      </c>
      <c r="C68" t="e">
        <f>EU!D68&amp;'EU2'!E68</f>
        <v>#VALUE!</v>
      </c>
      <c r="D68" t="e">
        <f>EU!D68&amp;'EU2'!F68</f>
        <v>#VALUE!</v>
      </c>
      <c r="E68" t="e">
        <f t="shared" si="7"/>
        <v>#VALUE!</v>
      </c>
      <c r="F68" t="e">
        <f t="shared" si="8"/>
        <v>#VALUE!</v>
      </c>
      <c r="G68" s="1">
        <f>EU!D68</f>
        <v>0</v>
      </c>
      <c r="H68" t="s">
        <v>1054</v>
      </c>
      <c r="I68" t="str">
        <f>EU!A68&amp;EU!B68</f>
        <v/>
      </c>
      <c r="J68" t="str">
        <f t="shared" si="9"/>
        <v>EU</v>
      </c>
      <c r="K68" t="e">
        <f t="shared" si="10"/>
        <v>#VALUE!</v>
      </c>
      <c r="L68" t="e">
        <f t="shared" si="11"/>
        <v>#VALUE!</v>
      </c>
      <c r="M68" t="e">
        <f t="shared" si="12"/>
        <v>#VALUE!</v>
      </c>
      <c r="N68" t="e">
        <f t="shared" si="13"/>
        <v>#VALUE!</v>
      </c>
    </row>
    <row r="69" spans="1:14" x14ac:dyDescent="0.3">
      <c r="A69" t="str">
        <f>EU!F69</f>
        <v>Arsenal eng</v>
      </c>
      <c r="B69" t="str">
        <f>EU!J69</f>
        <v>nl PSV Eindhoven</v>
      </c>
      <c r="C69" t="str">
        <f>EU!D69&amp;'EU2'!E69</f>
        <v>44854Arsenal</v>
      </c>
      <c r="D69" t="str">
        <f>EU!D69&amp;'EU2'!F69</f>
        <v>44854PSV Eindhoven</v>
      </c>
      <c r="E69" t="str">
        <f t="shared" si="7"/>
        <v>Arsenal</v>
      </c>
      <c r="F69" t="str">
        <f t="shared" si="8"/>
        <v>PSV Eindhoven</v>
      </c>
      <c r="G69" s="1">
        <f>EU!D69</f>
        <v>44854</v>
      </c>
      <c r="H69" t="s">
        <v>1054</v>
      </c>
      <c r="I69" t="str">
        <f>EU!A69&amp;EU!B69</f>
        <v>Group stage2</v>
      </c>
      <c r="J69" t="str">
        <f t="shared" si="9"/>
        <v>EUGroup stage2</v>
      </c>
      <c r="K69" t="str">
        <f t="shared" si="10"/>
        <v>EUGroup stage2Arsenal</v>
      </c>
      <c r="L69" t="str">
        <f t="shared" si="11"/>
        <v>EUGroup stage2PSV Eindhoven</v>
      </c>
      <c r="M69" t="str">
        <f t="shared" si="12"/>
        <v>Arsenal</v>
      </c>
      <c r="N69" t="str">
        <f t="shared" si="13"/>
        <v>PSV Eindhoven</v>
      </c>
    </row>
    <row r="70" spans="1:14" x14ac:dyDescent="0.3">
      <c r="A70">
        <f>EU!F70</f>
        <v>0</v>
      </c>
      <c r="B70">
        <f>EU!J70</f>
        <v>0</v>
      </c>
      <c r="C70" t="e">
        <f>EU!D70&amp;'EU2'!E70</f>
        <v>#VALUE!</v>
      </c>
      <c r="D70" t="e">
        <f>EU!D70&amp;'EU2'!F70</f>
        <v>#VALUE!</v>
      </c>
      <c r="E70" t="e">
        <f t="shared" si="7"/>
        <v>#VALUE!</v>
      </c>
      <c r="F70" t="e">
        <f t="shared" si="8"/>
        <v>#VALUE!</v>
      </c>
      <c r="G70" s="1">
        <f>EU!D70</f>
        <v>0</v>
      </c>
      <c r="H70" t="s">
        <v>1054</v>
      </c>
      <c r="I70" t="str">
        <f>EU!A70&amp;EU!B70</f>
        <v/>
      </c>
      <c r="J70" t="str">
        <f t="shared" si="9"/>
        <v>EU</v>
      </c>
      <c r="K70" t="e">
        <f t="shared" si="10"/>
        <v>#VALUE!</v>
      </c>
      <c r="L70" t="e">
        <f t="shared" si="11"/>
        <v>#VALUE!</v>
      </c>
      <c r="M70" t="e">
        <f t="shared" si="12"/>
        <v>#VALUE!</v>
      </c>
      <c r="N70" t="e">
        <f t="shared" si="13"/>
        <v>#VALUE!</v>
      </c>
    </row>
    <row r="71" spans="1:14" x14ac:dyDescent="0.3">
      <c r="A71" t="str">
        <f>EU!F71</f>
        <v>Lazio it</v>
      </c>
      <c r="B71" t="str">
        <f>EU!J71</f>
        <v>dk Midtjylland</v>
      </c>
      <c r="C71" t="str">
        <f>EU!D71&amp;'EU2'!E71</f>
        <v>44861Lazio</v>
      </c>
      <c r="D71" t="str">
        <f>EU!D71&amp;'EU2'!F71</f>
        <v>44861Midtjylland</v>
      </c>
      <c r="E71" t="str">
        <f t="shared" si="7"/>
        <v>Lazio</v>
      </c>
      <c r="F71" t="str">
        <f t="shared" si="8"/>
        <v>Midtjylland</v>
      </c>
      <c r="G71" s="1">
        <f>EU!D71</f>
        <v>44861</v>
      </c>
      <c r="H71" t="s">
        <v>1054</v>
      </c>
      <c r="I71" t="str">
        <f>EU!A71&amp;EU!B71</f>
        <v>Group stage5</v>
      </c>
      <c r="J71" t="str">
        <f t="shared" si="9"/>
        <v>EUGroup stage5</v>
      </c>
      <c r="K71" t="str">
        <f t="shared" si="10"/>
        <v>EUGroup stage5Lazio</v>
      </c>
      <c r="L71" t="str">
        <f t="shared" si="11"/>
        <v>EUGroup stage5Midtjylland</v>
      </c>
      <c r="M71" t="str">
        <f t="shared" si="12"/>
        <v>Lazio</v>
      </c>
      <c r="N71" t="str">
        <f t="shared" si="13"/>
        <v>Midtjylland</v>
      </c>
    </row>
    <row r="72" spans="1:14" x14ac:dyDescent="0.3">
      <c r="A72" t="str">
        <f>EU!F72</f>
        <v>Union Berlin de</v>
      </c>
      <c r="B72" t="str">
        <f>EU!J72</f>
        <v>pt Braga</v>
      </c>
      <c r="C72" t="str">
        <f>EU!D72&amp;'EU2'!E72</f>
        <v>44861Union Berlin</v>
      </c>
      <c r="D72" t="str">
        <f>EU!D72&amp;'EU2'!F72</f>
        <v>44861Braga</v>
      </c>
      <c r="E72" t="str">
        <f t="shared" si="7"/>
        <v>Union Berlin</v>
      </c>
      <c r="F72" t="str">
        <f t="shared" si="8"/>
        <v>Braga</v>
      </c>
      <c r="G72" s="1">
        <f>EU!D72</f>
        <v>44861</v>
      </c>
      <c r="H72" t="s">
        <v>1054</v>
      </c>
      <c r="I72" t="str">
        <f>EU!A72&amp;EU!B72</f>
        <v>Group stage5</v>
      </c>
      <c r="J72" t="str">
        <f t="shared" si="9"/>
        <v>EUGroup stage5</v>
      </c>
      <c r="K72" t="str">
        <f t="shared" si="10"/>
        <v>EUGroup stage5Union Berlin</v>
      </c>
      <c r="L72" t="str">
        <f t="shared" si="11"/>
        <v>EUGroup stage5Braga</v>
      </c>
      <c r="M72" t="str">
        <f t="shared" si="12"/>
        <v>Union Berlin</v>
      </c>
      <c r="N72" t="str">
        <f t="shared" si="13"/>
        <v>Braga</v>
      </c>
    </row>
    <row r="73" spans="1:14" x14ac:dyDescent="0.3">
      <c r="A73" t="str">
        <f>EU!F73</f>
        <v>PSV Eindhoven nl</v>
      </c>
      <c r="B73" t="str">
        <f>EU!J73</f>
        <v>eng Arsenal</v>
      </c>
      <c r="C73" t="str">
        <f>EU!D73&amp;'EU2'!E73</f>
        <v>44861PSV Eindhoven</v>
      </c>
      <c r="D73" t="str">
        <f>EU!D73&amp;'EU2'!F73</f>
        <v>44861Arsenal</v>
      </c>
      <c r="E73" t="str">
        <f t="shared" si="7"/>
        <v>PSV Eindhoven</v>
      </c>
      <c r="F73" t="str">
        <f t="shared" si="8"/>
        <v>Arsenal</v>
      </c>
      <c r="G73" s="1">
        <f>EU!D73</f>
        <v>44861</v>
      </c>
      <c r="H73" t="s">
        <v>1054</v>
      </c>
      <c r="I73" t="str">
        <f>EU!A73&amp;EU!B73</f>
        <v>Group stage5</v>
      </c>
      <c r="J73" t="str">
        <f t="shared" si="9"/>
        <v>EUGroup stage5</v>
      </c>
      <c r="K73" t="str">
        <f t="shared" si="10"/>
        <v>EUGroup stage5PSV Eindhoven</v>
      </c>
      <c r="L73" t="str">
        <f t="shared" si="11"/>
        <v>EUGroup stage5Arsenal</v>
      </c>
      <c r="M73" t="str">
        <f t="shared" si="12"/>
        <v>PSV Eindhoven</v>
      </c>
      <c r="N73" t="str">
        <f t="shared" si="13"/>
        <v>Arsenal</v>
      </c>
    </row>
    <row r="74" spans="1:14" x14ac:dyDescent="0.3">
      <c r="A74" t="str">
        <f>EU!F74</f>
        <v>Malmö se</v>
      </c>
      <c r="B74" t="str">
        <f>EU!J74</f>
        <v>be Union SG</v>
      </c>
      <c r="C74" t="str">
        <f>EU!D74&amp;'EU2'!E74</f>
        <v>44861Malmö</v>
      </c>
      <c r="D74" t="str">
        <f>EU!D74&amp;'EU2'!F74</f>
        <v>44861Union SG</v>
      </c>
      <c r="E74" t="str">
        <f t="shared" si="7"/>
        <v>Malmö</v>
      </c>
      <c r="F74" t="str">
        <f t="shared" si="8"/>
        <v>Union SG</v>
      </c>
      <c r="G74" s="1">
        <f>EU!D74</f>
        <v>44861</v>
      </c>
      <c r="H74" t="s">
        <v>1054</v>
      </c>
      <c r="I74" t="str">
        <f>EU!A74&amp;EU!B74</f>
        <v>Group stage5</v>
      </c>
      <c r="J74" t="str">
        <f t="shared" si="9"/>
        <v>EUGroup stage5</v>
      </c>
      <c r="K74" t="str">
        <f t="shared" si="10"/>
        <v>EUGroup stage5Malmö</v>
      </c>
      <c r="L74" t="str">
        <f t="shared" si="11"/>
        <v>EUGroup stage5Union SG</v>
      </c>
      <c r="M74" t="str">
        <f t="shared" si="12"/>
        <v>Malmö</v>
      </c>
      <c r="N74" t="str">
        <f t="shared" si="13"/>
        <v>Union SG</v>
      </c>
    </row>
    <row r="75" spans="1:14" x14ac:dyDescent="0.3">
      <c r="A75" t="str">
        <f>EU!F75</f>
        <v>Zürich ch</v>
      </c>
      <c r="B75" t="str">
        <f>EU!J75</f>
        <v>no Bodø/Glimt</v>
      </c>
      <c r="C75" t="str">
        <f>EU!D75&amp;'EU2'!E75</f>
        <v>44861Zürich</v>
      </c>
      <c r="D75" t="str">
        <f>EU!D75&amp;'EU2'!F75</f>
        <v>44861Bodø/Glimt</v>
      </c>
      <c r="E75" t="str">
        <f t="shared" si="7"/>
        <v>Zürich</v>
      </c>
      <c r="F75" t="str">
        <f t="shared" si="8"/>
        <v>Bodø/Glimt</v>
      </c>
      <c r="G75" s="1">
        <f>EU!D75</f>
        <v>44861</v>
      </c>
      <c r="H75" t="s">
        <v>1054</v>
      </c>
      <c r="I75" t="str">
        <f>EU!A75&amp;EU!B75</f>
        <v>Group stage5</v>
      </c>
      <c r="J75" t="str">
        <f t="shared" si="9"/>
        <v>EUGroup stage5</v>
      </c>
      <c r="K75" t="str">
        <f t="shared" si="10"/>
        <v>EUGroup stage5Zürich</v>
      </c>
      <c r="L75" t="str">
        <f t="shared" si="11"/>
        <v>EUGroup stage5Bodø/Glimt</v>
      </c>
      <c r="M75" t="str">
        <f t="shared" si="12"/>
        <v>Zürich</v>
      </c>
      <c r="N75" t="str">
        <f t="shared" si="13"/>
        <v>Bodø/Glimt</v>
      </c>
    </row>
    <row r="76" spans="1:14" x14ac:dyDescent="0.3">
      <c r="A76" t="str">
        <f>EU!F76</f>
        <v>AÉK Lárnaka cy</v>
      </c>
      <c r="B76" t="str">
        <f>EU!J76</f>
        <v>ua Dynamo Kyiv</v>
      </c>
      <c r="C76" t="str">
        <f>EU!D76&amp;'EU2'!E76</f>
        <v>44861AÉK Lárnaka</v>
      </c>
      <c r="D76" t="str">
        <f>EU!D76&amp;'EU2'!F76</f>
        <v>44861Dynamo Kyiv</v>
      </c>
      <c r="E76" t="str">
        <f t="shared" si="7"/>
        <v>AÉK Lárnaka</v>
      </c>
      <c r="F76" t="str">
        <f t="shared" si="8"/>
        <v>Dynamo Kyiv</v>
      </c>
      <c r="G76" s="1">
        <f>EU!D76</f>
        <v>44861</v>
      </c>
      <c r="H76" t="s">
        <v>1054</v>
      </c>
      <c r="I76" t="str">
        <f>EU!A76&amp;EU!B76</f>
        <v>Group stage5</v>
      </c>
      <c r="J76" t="str">
        <f t="shared" si="9"/>
        <v>EUGroup stage5</v>
      </c>
      <c r="K76" t="str">
        <f t="shared" si="10"/>
        <v>EUGroup stage5AÉK Lárnaka</v>
      </c>
      <c r="L76" t="str">
        <f t="shared" si="11"/>
        <v>EUGroup stage5Dynamo Kyiv</v>
      </c>
      <c r="M76" t="str">
        <f t="shared" si="12"/>
        <v>AÉK Lárnaka</v>
      </c>
      <c r="N76" t="str">
        <f t="shared" si="13"/>
        <v>Dynamo Kyiv</v>
      </c>
    </row>
    <row r="77" spans="1:14" x14ac:dyDescent="0.3">
      <c r="A77" t="str">
        <f>EU!F77</f>
        <v>Ludogorets bg</v>
      </c>
      <c r="B77" t="str">
        <f>EU!J77</f>
        <v>es Betis</v>
      </c>
      <c r="C77" t="str">
        <f>EU!D77&amp;'EU2'!E77</f>
        <v>44861Ludogorets</v>
      </c>
      <c r="D77" t="str">
        <f>EU!D77&amp;'EU2'!F77</f>
        <v>44861Betis</v>
      </c>
      <c r="E77" t="str">
        <f t="shared" si="7"/>
        <v>Ludogorets</v>
      </c>
      <c r="F77" t="str">
        <f t="shared" si="8"/>
        <v>Betis</v>
      </c>
      <c r="G77" s="1">
        <f>EU!D77</f>
        <v>44861</v>
      </c>
      <c r="H77" t="s">
        <v>1054</v>
      </c>
      <c r="I77" t="str">
        <f>EU!A77&amp;EU!B77</f>
        <v>Group stage5</v>
      </c>
      <c r="J77" t="str">
        <f t="shared" si="9"/>
        <v>EUGroup stage5</v>
      </c>
      <c r="K77" t="str">
        <f t="shared" si="10"/>
        <v>EUGroup stage5Ludogorets</v>
      </c>
      <c r="L77" t="str">
        <f t="shared" si="11"/>
        <v>EUGroup stage5Betis</v>
      </c>
      <c r="M77" t="str">
        <f t="shared" si="12"/>
        <v>Ludogorets</v>
      </c>
      <c r="N77" t="str">
        <f t="shared" si="13"/>
        <v>Betis</v>
      </c>
    </row>
    <row r="78" spans="1:14" x14ac:dyDescent="0.3">
      <c r="A78" t="str">
        <f>EU!F78</f>
        <v>Fenerbahçe tr</v>
      </c>
      <c r="B78" t="str">
        <f>EU!J78</f>
        <v>fr Rennes</v>
      </c>
      <c r="C78" t="str">
        <f>EU!D78&amp;'EU2'!E78</f>
        <v>44861Fenerbahçe</v>
      </c>
      <c r="D78" t="str">
        <f>EU!D78&amp;'EU2'!F78</f>
        <v>44861Rennes</v>
      </c>
      <c r="E78" t="str">
        <f t="shared" si="7"/>
        <v>Fenerbahçe</v>
      </c>
      <c r="F78" t="str">
        <f t="shared" si="8"/>
        <v>Rennes</v>
      </c>
      <c r="G78" s="1">
        <f>EU!D78</f>
        <v>44861</v>
      </c>
      <c r="H78" t="s">
        <v>1054</v>
      </c>
      <c r="I78" t="str">
        <f>EU!A78&amp;EU!B78</f>
        <v>Group stage5</v>
      </c>
      <c r="J78" t="str">
        <f t="shared" si="9"/>
        <v>EUGroup stage5</v>
      </c>
      <c r="K78" t="str">
        <f t="shared" si="10"/>
        <v>EUGroup stage5Fenerbahçe</v>
      </c>
      <c r="L78" t="str">
        <f t="shared" si="11"/>
        <v>EUGroup stage5Rennes</v>
      </c>
      <c r="M78" t="str">
        <f t="shared" si="12"/>
        <v>Fenerbahçe</v>
      </c>
      <c r="N78" t="str">
        <f t="shared" si="13"/>
        <v>Rennes</v>
      </c>
    </row>
    <row r="79" spans="1:14" x14ac:dyDescent="0.3">
      <c r="A79" t="str">
        <f>EU!F79</f>
        <v>Manchester Utd eng</v>
      </c>
      <c r="B79" t="str">
        <f>EU!J79</f>
        <v>md Sheriff Tiraspol</v>
      </c>
      <c r="C79" t="str">
        <f>EU!D79&amp;'EU2'!E79</f>
        <v>44861Manchester Utd</v>
      </c>
      <c r="D79" t="str">
        <f>EU!D79&amp;'EU2'!F79</f>
        <v>44861Sheriff Tiraspol</v>
      </c>
      <c r="E79" t="str">
        <f t="shared" si="7"/>
        <v>Manchester Utd</v>
      </c>
      <c r="F79" t="str">
        <f t="shared" si="8"/>
        <v>Sheriff Tiraspol</v>
      </c>
      <c r="G79" s="1">
        <f>EU!D79</f>
        <v>44861</v>
      </c>
      <c r="H79" t="s">
        <v>1054</v>
      </c>
      <c r="I79" t="str">
        <f>EU!A79&amp;EU!B79</f>
        <v>Group stage5</v>
      </c>
      <c r="J79" t="str">
        <f t="shared" si="9"/>
        <v>EUGroup stage5</v>
      </c>
      <c r="K79" t="str">
        <f t="shared" si="10"/>
        <v>EUGroup stage5Manchester Utd</v>
      </c>
      <c r="L79" t="str">
        <f t="shared" si="11"/>
        <v>EUGroup stage5Sheriff Tiraspol</v>
      </c>
      <c r="M79" t="str">
        <f t="shared" si="12"/>
        <v>Manchester Utd</v>
      </c>
      <c r="N79" t="str">
        <f t="shared" si="13"/>
        <v>Sheriff Tiraspol</v>
      </c>
    </row>
    <row r="80" spans="1:14" x14ac:dyDescent="0.3">
      <c r="A80" t="str">
        <f>EU!F80</f>
        <v>Red Star rs</v>
      </c>
      <c r="B80" t="str">
        <f>EU!J80</f>
        <v>tr Trabzonspor</v>
      </c>
      <c r="C80" t="str">
        <f>EU!D80&amp;'EU2'!E80</f>
        <v>44861Red Star</v>
      </c>
      <c r="D80" t="str">
        <f>EU!D80&amp;'EU2'!F80</f>
        <v>44861Trabzonspor</v>
      </c>
      <c r="E80" t="str">
        <f t="shared" si="7"/>
        <v>Red Star</v>
      </c>
      <c r="F80" t="str">
        <f t="shared" si="8"/>
        <v>Trabzonspor</v>
      </c>
      <c r="G80" s="1">
        <f>EU!D80</f>
        <v>44861</v>
      </c>
      <c r="H80" t="s">
        <v>1054</v>
      </c>
      <c r="I80" t="str">
        <f>EU!A80&amp;EU!B80</f>
        <v>Group stage5</v>
      </c>
      <c r="J80" t="str">
        <f t="shared" si="9"/>
        <v>EUGroup stage5</v>
      </c>
      <c r="K80" t="str">
        <f t="shared" si="10"/>
        <v>EUGroup stage5Red Star</v>
      </c>
      <c r="L80" t="str">
        <f t="shared" si="11"/>
        <v>EUGroup stage5Trabzonspor</v>
      </c>
      <c r="M80" t="str">
        <f t="shared" si="12"/>
        <v>Red Star</v>
      </c>
      <c r="N80" t="str">
        <f t="shared" si="13"/>
        <v>Trabzonspor</v>
      </c>
    </row>
    <row r="81" spans="1:14" x14ac:dyDescent="0.3">
      <c r="A81" t="str">
        <f>EU!F81</f>
        <v>Freiburg de</v>
      </c>
      <c r="B81" t="str">
        <f>EU!J81</f>
        <v>gr Olympiacos</v>
      </c>
      <c r="C81" t="str">
        <f>EU!D81&amp;'EU2'!E81</f>
        <v>44861Freiburg</v>
      </c>
      <c r="D81" t="str">
        <f>EU!D81&amp;'EU2'!F81</f>
        <v>44861Olympiacos</v>
      </c>
      <c r="E81" t="str">
        <f t="shared" si="7"/>
        <v>Freiburg</v>
      </c>
      <c r="F81" t="str">
        <f t="shared" si="8"/>
        <v>Olympiacos</v>
      </c>
      <c r="G81" s="1">
        <f>EU!D81</f>
        <v>44861</v>
      </c>
      <c r="H81" t="s">
        <v>1054</v>
      </c>
      <c r="I81" t="str">
        <f>EU!A81&amp;EU!B81</f>
        <v>Group stage5</v>
      </c>
      <c r="J81" t="str">
        <f t="shared" si="9"/>
        <v>EUGroup stage5</v>
      </c>
      <c r="K81" t="str">
        <f t="shared" si="10"/>
        <v>EUGroup stage5Freiburg</v>
      </c>
      <c r="L81" t="str">
        <f t="shared" si="11"/>
        <v>EUGroup stage5Olympiacos</v>
      </c>
      <c r="M81" t="str">
        <f t="shared" si="12"/>
        <v>Freiburg</v>
      </c>
      <c r="N81" t="str">
        <f t="shared" si="13"/>
        <v>Olympiacos</v>
      </c>
    </row>
    <row r="82" spans="1:14" x14ac:dyDescent="0.3">
      <c r="A82" t="str">
        <f>EU!F82</f>
        <v>Sturm Graz at</v>
      </c>
      <c r="B82" t="str">
        <f>EU!J82</f>
        <v>nl Feyenoord</v>
      </c>
      <c r="C82" t="str">
        <f>EU!D82&amp;'EU2'!E82</f>
        <v>44861Sturm Graz</v>
      </c>
      <c r="D82" t="str">
        <f>EU!D82&amp;'EU2'!F82</f>
        <v>44861Feyenoord</v>
      </c>
      <c r="E82" t="str">
        <f t="shared" si="7"/>
        <v>Sturm Graz</v>
      </c>
      <c r="F82" t="str">
        <f t="shared" si="8"/>
        <v>Feyenoord</v>
      </c>
      <c r="G82" s="1">
        <f>EU!D82</f>
        <v>44861</v>
      </c>
      <c r="H82" t="s">
        <v>1054</v>
      </c>
      <c r="I82" t="str">
        <f>EU!A82&amp;EU!B82</f>
        <v>Group stage5</v>
      </c>
      <c r="J82" t="str">
        <f t="shared" si="9"/>
        <v>EUGroup stage5</v>
      </c>
      <c r="K82" t="str">
        <f t="shared" si="10"/>
        <v>EUGroup stage5Sturm Graz</v>
      </c>
      <c r="L82" t="str">
        <f t="shared" si="11"/>
        <v>EUGroup stage5Feyenoord</v>
      </c>
      <c r="M82" t="str">
        <f t="shared" si="12"/>
        <v>Sturm Graz</v>
      </c>
      <c r="N82" t="str">
        <f t="shared" si="13"/>
        <v>Feyenoord</v>
      </c>
    </row>
    <row r="83" spans="1:14" x14ac:dyDescent="0.3">
      <c r="A83" t="str">
        <f>EU!F83</f>
        <v>Ferencváros hu</v>
      </c>
      <c r="B83" t="str">
        <f>EU!J83</f>
        <v>fr Monaco</v>
      </c>
      <c r="C83" t="str">
        <f>EU!D83&amp;'EU2'!E83</f>
        <v>44861Ferencváros</v>
      </c>
      <c r="D83" t="str">
        <f>EU!D83&amp;'EU2'!F83</f>
        <v>44861Monaco</v>
      </c>
      <c r="E83" t="str">
        <f t="shared" si="7"/>
        <v>Ferencváros</v>
      </c>
      <c r="F83" t="str">
        <f t="shared" si="8"/>
        <v>Monaco</v>
      </c>
      <c r="G83" s="1">
        <f>EU!D83</f>
        <v>44861</v>
      </c>
      <c r="H83" t="s">
        <v>1054</v>
      </c>
      <c r="I83" t="str">
        <f>EU!A83&amp;EU!B83</f>
        <v>Group stage5</v>
      </c>
      <c r="J83" t="str">
        <f t="shared" si="9"/>
        <v>EUGroup stage5</v>
      </c>
      <c r="K83" t="str">
        <f t="shared" si="10"/>
        <v>EUGroup stage5Ferencváros</v>
      </c>
      <c r="L83" t="str">
        <f t="shared" si="11"/>
        <v>EUGroup stage5Monaco</v>
      </c>
      <c r="M83" t="str">
        <f t="shared" si="12"/>
        <v>Ferencváros</v>
      </c>
      <c r="N83" t="str">
        <f t="shared" si="13"/>
        <v>Monaco</v>
      </c>
    </row>
    <row r="84" spans="1:14" x14ac:dyDescent="0.3">
      <c r="A84" t="str">
        <f>EU!F84</f>
        <v>Nantes fr</v>
      </c>
      <c r="B84" t="str">
        <f>EU!J84</f>
        <v>az Qarabağ Ağdam</v>
      </c>
      <c r="C84" t="str">
        <f>EU!D84&amp;'EU2'!E84</f>
        <v>44861Nantes</v>
      </c>
      <c r="D84" t="str">
        <f>EU!D84&amp;'EU2'!F84</f>
        <v>44861Qarabağ Ağdam</v>
      </c>
      <c r="E84" t="str">
        <f t="shared" si="7"/>
        <v>Nantes</v>
      </c>
      <c r="F84" t="str">
        <f t="shared" si="8"/>
        <v>Qarabağ Ağdam</v>
      </c>
      <c r="G84" s="1">
        <f>EU!D84</f>
        <v>44861</v>
      </c>
      <c r="H84" t="s">
        <v>1054</v>
      </c>
      <c r="I84" t="str">
        <f>EU!A84&amp;EU!B84</f>
        <v>Group stage5</v>
      </c>
      <c r="J84" t="str">
        <f t="shared" si="9"/>
        <v>EUGroup stage5</v>
      </c>
      <c r="K84" t="str">
        <f t="shared" si="10"/>
        <v>EUGroup stage5Nantes</v>
      </c>
      <c r="L84" t="str">
        <f t="shared" si="11"/>
        <v>EUGroup stage5Qarabağ Ağdam</v>
      </c>
      <c r="M84" t="str">
        <f t="shared" si="12"/>
        <v>Nantes</v>
      </c>
      <c r="N84" t="str">
        <f t="shared" si="13"/>
        <v>Qarabağ Ağdam</v>
      </c>
    </row>
    <row r="85" spans="1:14" x14ac:dyDescent="0.3">
      <c r="A85" t="str">
        <f>EU!F85</f>
        <v>AC Omonia cy</v>
      </c>
      <c r="B85" t="str">
        <f>EU!J85</f>
        <v>es Real Sociedad</v>
      </c>
      <c r="C85" t="str">
        <f>EU!D85&amp;'EU2'!E85</f>
        <v>44861AC Omonia</v>
      </c>
      <c r="D85" t="str">
        <f>EU!D85&amp;'EU2'!F85</f>
        <v>44861Real Sociedad</v>
      </c>
      <c r="E85" t="str">
        <f t="shared" si="7"/>
        <v>AC Omonia</v>
      </c>
      <c r="F85" t="str">
        <f t="shared" si="8"/>
        <v>Real Sociedad</v>
      </c>
      <c r="G85" s="1">
        <f>EU!D85</f>
        <v>44861</v>
      </c>
      <c r="H85" t="s">
        <v>1054</v>
      </c>
      <c r="I85" t="str">
        <f>EU!A85&amp;EU!B85</f>
        <v>Group stage5</v>
      </c>
      <c r="J85" t="str">
        <f t="shared" si="9"/>
        <v>EUGroup stage5</v>
      </c>
      <c r="K85" t="str">
        <f t="shared" si="10"/>
        <v>EUGroup stage5AC Omonia</v>
      </c>
      <c r="L85" t="str">
        <f t="shared" si="11"/>
        <v>EUGroup stage5Real Sociedad</v>
      </c>
      <c r="M85" t="str">
        <f t="shared" si="12"/>
        <v>AC Omonia</v>
      </c>
      <c r="N85" t="str">
        <f t="shared" si="13"/>
        <v>Real Sociedad</v>
      </c>
    </row>
    <row r="86" spans="1:14" x14ac:dyDescent="0.3">
      <c r="A86" t="str">
        <f>EU!F86</f>
        <v>HJK fi</v>
      </c>
      <c r="B86" t="str">
        <f>EU!J86</f>
        <v>it Roma</v>
      </c>
      <c r="C86" t="str">
        <f>EU!D86&amp;'EU2'!E86</f>
        <v>44861HJK</v>
      </c>
      <c r="D86" t="str">
        <f>EU!D86&amp;'EU2'!F86</f>
        <v>44861Roma</v>
      </c>
      <c r="E86" t="str">
        <f t="shared" si="7"/>
        <v>HJK</v>
      </c>
      <c r="F86" t="str">
        <f t="shared" si="8"/>
        <v>Roma</v>
      </c>
      <c r="G86" s="1">
        <f>EU!D86</f>
        <v>44861</v>
      </c>
      <c r="H86" t="s">
        <v>1054</v>
      </c>
      <c r="I86" t="str">
        <f>EU!A86&amp;EU!B86</f>
        <v>Group stage5</v>
      </c>
      <c r="J86" t="str">
        <f t="shared" si="9"/>
        <v>EUGroup stage5</v>
      </c>
      <c r="K86" t="str">
        <f t="shared" si="10"/>
        <v>EUGroup stage5HJK</v>
      </c>
      <c r="L86" t="str">
        <f t="shared" si="11"/>
        <v>EUGroup stage5Roma</v>
      </c>
      <c r="M86" t="str">
        <f t="shared" si="12"/>
        <v>HJK</v>
      </c>
      <c r="N86" t="str">
        <f t="shared" si="13"/>
        <v>Roma</v>
      </c>
    </row>
    <row r="87" spans="1:14" x14ac:dyDescent="0.3">
      <c r="A87">
        <f>EU!F87</f>
        <v>0</v>
      </c>
      <c r="B87">
        <f>EU!J87</f>
        <v>0</v>
      </c>
      <c r="C87" t="e">
        <f>EU!D87&amp;'EU2'!E87</f>
        <v>#VALUE!</v>
      </c>
      <c r="D87" t="e">
        <f>EU!D87&amp;'EU2'!F87</f>
        <v>#VALUE!</v>
      </c>
      <c r="E87" t="e">
        <f t="shared" si="7"/>
        <v>#VALUE!</v>
      </c>
      <c r="F87" t="e">
        <f t="shared" si="8"/>
        <v>#VALUE!</v>
      </c>
      <c r="G87" s="1">
        <f>EU!D87</f>
        <v>0</v>
      </c>
      <c r="H87" t="s">
        <v>1054</v>
      </c>
      <c r="I87" t="str">
        <f>EU!A87&amp;EU!B87</f>
        <v/>
      </c>
      <c r="J87" t="str">
        <f t="shared" si="9"/>
        <v>EU</v>
      </c>
      <c r="K87" t="e">
        <f t="shared" si="10"/>
        <v>#VALUE!</v>
      </c>
      <c r="L87" t="e">
        <f t="shared" si="11"/>
        <v>#VALUE!</v>
      </c>
      <c r="M87" t="e">
        <f t="shared" si="12"/>
        <v>#VALUE!</v>
      </c>
      <c r="N87" t="e">
        <f t="shared" si="13"/>
        <v>#VALUE!</v>
      </c>
    </row>
    <row r="88" spans="1:14" x14ac:dyDescent="0.3">
      <c r="A88" t="str">
        <f>EU!F88</f>
        <v>Midtjylland dk</v>
      </c>
      <c r="B88" t="str">
        <f>EU!J88</f>
        <v>at Sturm Graz</v>
      </c>
      <c r="C88" t="str">
        <f>EU!D88&amp;'EU2'!E88</f>
        <v>44868Midtjylland</v>
      </c>
      <c r="D88" t="str">
        <f>EU!D88&amp;'EU2'!F88</f>
        <v>44868Sturm Graz</v>
      </c>
      <c r="E88" t="str">
        <f t="shared" si="7"/>
        <v>Midtjylland</v>
      </c>
      <c r="F88" t="str">
        <f t="shared" si="8"/>
        <v>Sturm Graz</v>
      </c>
      <c r="G88" s="1">
        <f>EU!D88</f>
        <v>44868</v>
      </c>
      <c r="H88" t="s">
        <v>1054</v>
      </c>
      <c r="I88" t="str">
        <f>EU!A88&amp;EU!B88</f>
        <v>Group stage6</v>
      </c>
      <c r="J88" t="str">
        <f t="shared" si="9"/>
        <v>EUGroup stage6</v>
      </c>
      <c r="K88" t="str">
        <f t="shared" si="10"/>
        <v>EUGroup stage6Midtjylland</v>
      </c>
      <c r="L88" t="str">
        <f t="shared" si="11"/>
        <v>EUGroup stage6Sturm Graz</v>
      </c>
      <c r="M88" t="str">
        <f t="shared" si="12"/>
        <v>Midtjylland</v>
      </c>
      <c r="N88" t="str">
        <f t="shared" si="13"/>
        <v>Sturm Graz</v>
      </c>
    </row>
    <row r="89" spans="1:14" x14ac:dyDescent="0.3">
      <c r="A89" t="str">
        <f>EU!F89</f>
        <v>Real Sociedad es</v>
      </c>
      <c r="B89" t="str">
        <f>EU!J89</f>
        <v>eng Manchester Utd</v>
      </c>
      <c r="C89" t="str">
        <f>EU!D89&amp;'EU2'!E89</f>
        <v>44868Real Sociedad</v>
      </c>
      <c r="D89" t="str">
        <f>EU!D89&amp;'EU2'!F89</f>
        <v>44868Manchester Utd</v>
      </c>
      <c r="E89" t="str">
        <f t="shared" si="7"/>
        <v>Real Sociedad</v>
      </c>
      <c r="F89" t="str">
        <f t="shared" si="8"/>
        <v>Manchester Utd</v>
      </c>
      <c r="G89" s="1">
        <f>EU!D89</f>
        <v>44868</v>
      </c>
      <c r="H89" t="s">
        <v>1054</v>
      </c>
      <c r="I89" t="str">
        <f>EU!A89&amp;EU!B89</f>
        <v>Group stage6</v>
      </c>
      <c r="J89" t="str">
        <f t="shared" si="9"/>
        <v>EUGroup stage6</v>
      </c>
      <c r="K89" t="str">
        <f t="shared" si="10"/>
        <v>EUGroup stage6Real Sociedad</v>
      </c>
      <c r="L89" t="str">
        <f t="shared" si="11"/>
        <v>EUGroup stage6Manchester Utd</v>
      </c>
      <c r="M89" t="str">
        <f t="shared" si="12"/>
        <v>Real Sociedad</v>
      </c>
      <c r="N89" t="str">
        <f t="shared" si="13"/>
        <v>Manchester Utd</v>
      </c>
    </row>
    <row r="90" spans="1:14" x14ac:dyDescent="0.3">
      <c r="A90" t="str">
        <f>EU!F90</f>
        <v>Feyenoord nl</v>
      </c>
      <c r="B90" t="str">
        <f>EU!J90</f>
        <v>it Lazio</v>
      </c>
      <c r="C90" t="str">
        <f>EU!D90&amp;'EU2'!E90</f>
        <v>44868Feyenoord</v>
      </c>
      <c r="D90" t="str">
        <f>EU!D90&amp;'EU2'!F90</f>
        <v>44868Lazio</v>
      </c>
      <c r="E90" t="str">
        <f t="shared" si="7"/>
        <v>Feyenoord</v>
      </c>
      <c r="F90" t="str">
        <f t="shared" si="8"/>
        <v>Lazio</v>
      </c>
      <c r="G90" s="1">
        <f>EU!D90</f>
        <v>44868</v>
      </c>
      <c r="H90" t="s">
        <v>1054</v>
      </c>
      <c r="I90" t="str">
        <f>EU!A90&amp;EU!B90</f>
        <v>Group stage6</v>
      </c>
      <c r="J90" t="str">
        <f t="shared" si="9"/>
        <v>EUGroup stage6</v>
      </c>
      <c r="K90" t="str">
        <f t="shared" si="10"/>
        <v>EUGroup stage6Feyenoord</v>
      </c>
      <c r="L90" t="str">
        <f t="shared" si="11"/>
        <v>EUGroup stage6Lazio</v>
      </c>
      <c r="M90" t="str">
        <f t="shared" si="12"/>
        <v>Feyenoord</v>
      </c>
      <c r="N90" t="str">
        <f t="shared" si="13"/>
        <v>Lazio</v>
      </c>
    </row>
    <row r="91" spans="1:14" x14ac:dyDescent="0.3">
      <c r="A91" t="str">
        <f>EU!F91</f>
        <v>Monaco fr</v>
      </c>
      <c r="B91" t="str">
        <f>EU!J91</f>
        <v>rs Red Star</v>
      </c>
      <c r="C91" t="str">
        <f>EU!D91&amp;'EU2'!E91</f>
        <v>44868Monaco</v>
      </c>
      <c r="D91" t="str">
        <f>EU!D91&amp;'EU2'!F91</f>
        <v>44868Red Star</v>
      </c>
      <c r="E91" t="str">
        <f t="shared" si="7"/>
        <v>Monaco</v>
      </c>
      <c r="F91" t="str">
        <f t="shared" si="8"/>
        <v>Red Star</v>
      </c>
      <c r="G91" s="1">
        <f>EU!D91</f>
        <v>44868</v>
      </c>
      <c r="H91" t="s">
        <v>1054</v>
      </c>
      <c r="I91" t="str">
        <f>EU!A91&amp;EU!B91</f>
        <v>Group stage6</v>
      </c>
      <c r="J91" t="str">
        <f t="shared" si="9"/>
        <v>EUGroup stage6</v>
      </c>
      <c r="K91" t="str">
        <f t="shared" si="10"/>
        <v>EUGroup stage6Monaco</v>
      </c>
      <c r="L91" t="str">
        <f t="shared" si="11"/>
        <v>EUGroup stage6Red Star</v>
      </c>
      <c r="M91" t="str">
        <f t="shared" si="12"/>
        <v>Monaco</v>
      </c>
      <c r="N91" t="str">
        <f t="shared" si="13"/>
        <v>Red Star</v>
      </c>
    </row>
    <row r="92" spans="1:14" x14ac:dyDescent="0.3">
      <c r="A92" t="str">
        <f>EU!F92</f>
        <v>Sheriff Tiraspol md</v>
      </c>
      <c r="B92" t="str">
        <f>EU!J92</f>
        <v>cy AC Omonia</v>
      </c>
      <c r="C92" t="str">
        <f>EU!D92&amp;'EU2'!E92</f>
        <v>44868Sheriff Tiraspol</v>
      </c>
      <c r="D92" t="str">
        <f>EU!D92&amp;'EU2'!F92</f>
        <v>44868AC Omonia</v>
      </c>
      <c r="E92" t="str">
        <f t="shared" si="7"/>
        <v>Sheriff Tiraspol</v>
      </c>
      <c r="F92" t="str">
        <f t="shared" si="8"/>
        <v>AC Omonia</v>
      </c>
      <c r="G92" s="1">
        <f>EU!D92</f>
        <v>44868</v>
      </c>
      <c r="H92" t="s">
        <v>1054</v>
      </c>
      <c r="I92" t="str">
        <f>EU!A92&amp;EU!B92</f>
        <v>Group stage6</v>
      </c>
      <c r="J92" t="str">
        <f t="shared" si="9"/>
        <v>EUGroup stage6</v>
      </c>
      <c r="K92" t="str">
        <f t="shared" si="10"/>
        <v>EUGroup stage6Sheriff Tiraspol</v>
      </c>
      <c r="L92" t="str">
        <f t="shared" si="11"/>
        <v>EUGroup stage6AC Omonia</v>
      </c>
      <c r="M92" t="str">
        <f t="shared" si="12"/>
        <v>Sheriff Tiraspol</v>
      </c>
      <c r="N92" t="str">
        <f t="shared" si="13"/>
        <v>AC Omonia</v>
      </c>
    </row>
    <row r="93" spans="1:14" x14ac:dyDescent="0.3">
      <c r="A93" t="str">
        <f>EU!F93</f>
        <v>Olympiacos gr</v>
      </c>
      <c r="B93" t="str">
        <f>EU!J93</f>
        <v>fr Nantes</v>
      </c>
      <c r="C93" t="str">
        <f>EU!D93&amp;'EU2'!E93</f>
        <v>44868Olympiacos</v>
      </c>
      <c r="D93" t="str">
        <f>EU!D93&amp;'EU2'!F93</f>
        <v>44868Nantes</v>
      </c>
      <c r="E93" t="str">
        <f t="shared" si="7"/>
        <v>Olympiacos</v>
      </c>
      <c r="F93" t="str">
        <f t="shared" si="8"/>
        <v>Nantes</v>
      </c>
      <c r="G93" s="1">
        <f>EU!D93</f>
        <v>44868</v>
      </c>
      <c r="H93" t="s">
        <v>1054</v>
      </c>
      <c r="I93" t="str">
        <f>EU!A93&amp;EU!B93</f>
        <v>Group stage6</v>
      </c>
      <c r="J93" t="str">
        <f t="shared" si="9"/>
        <v>EUGroup stage6</v>
      </c>
      <c r="K93" t="str">
        <f t="shared" si="10"/>
        <v>EUGroup stage6Olympiacos</v>
      </c>
      <c r="L93" t="str">
        <f t="shared" si="11"/>
        <v>EUGroup stage6Nantes</v>
      </c>
      <c r="M93" t="str">
        <f t="shared" si="12"/>
        <v>Olympiacos</v>
      </c>
      <c r="N93" t="str">
        <f t="shared" si="13"/>
        <v>Nantes</v>
      </c>
    </row>
    <row r="94" spans="1:14" x14ac:dyDescent="0.3">
      <c r="A94" t="str">
        <f>EU!F94</f>
        <v>Arsenal eng</v>
      </c>
      <c r="B94" t="str">
        <f>EU!J94</f>
        <v>ch Zürich</v>
      </c>
      <c r="C94" t="str">
        <f>EU!D94&amp;'EU2'!E94</f>
        <v>44868Arsenal</v>
      </c>
      <c r="D94" t="str">
        <f>EU!D94&amp;'EU2'!F94</f>
        <v>44868Zürich</v>
      </c>
      <c r="E94" t="str">
        <f t="shared" si="7"/>
        <v>Arsenal</v>
      </c>
      <c r="F94" t="str">
        <f t="shared" si="8"/>
        <v>Zürich</v>
      </c>
      <c r="G94" s="1">
        <f>EU!D94</f>
        <v>44868</v>
      </c>
      <c r="H94" t="s">
        <v>1054</v>
      </c>
      <c r="I94" t="str">
        <f>EU!A94&amp;EU!B94</f>
        <v>Group stage6</v>
      </c>
      <c r="J94" t="str">
        <f t="shared" si="9"/>
        <v>EUGroup stage6</v>
      </c>
      <c r="K94" t="str">
        <f t="shared" si="10"/>
        <v>EUGroup stage6Arsenal</v>
      </c>
      <c r="L94" t="str">
        <f t="shared" si="11"/>
        <v>EUGroup stage6Zürich</v>
      </c>
      <c r="M94" t="str">
        <f t="shared" si="12"/>
        <v>Arsenal</v>
      </c>
      <c r="N94" t="str">
        <f t="shared" si="13"/>
        <v>Zürich</v>
      </c>
    </row>
    <row r="95" spans="1:14" x14ac:dyDescent="0.3">
      <c r="A95" t="str">
        <f>EU!F95</f>
        <v>Braga pt</v>
      </c>
      <c r="B95" t="str">
        <f>EU!J95</f>
        <v>se Malmö</v>
      </c>
      <c r="C95" t="str">
        <f>EU!D95&amp;'EU2'!E95</f>
        <v>44868Braga</v>
      </c>
      <c r="D95" t="str">
        <f>EU!D95&amp;'EU2'!F95</f>
        <v>44868Malmö</v>
      </c>
      <c r="E95" t="str">
        <f t="shared" si="7"/>
        <v>Braga</v>
      </c>
      <c r="F95" t="str">
        <f t="shared" si="8"/>
        <v>Malmö</v>
      </c>
      <c r="G95" s="1">
        <f>EU!D95</f>
        <v>44868</v>
      </c>
      <c r="H95" t="s">
        <v>1054</v>
      </c>
      <c r="I95" t="str">
        <f>EU!A95&amp;EU!B95</f>
        <v>Group stage6</v>
      </c>
      <c r="J95" t="str">
        <f t="shared" si="9"/>
        <v>EUGroup stage6</v>
      </c>
      <c r="K95" t="str">
        <f t="shared" si="10"/>
        <v>EUGroup stage6Braga</v>
      </c>
      <c r="L95" t="str">
        <f t="shared" si="11"/>
        <v>EUGroup stage6Malmö</v>
      </c>
      <c r="M95" t="str">
        <f t="shared" si="12"/>
        <v>Braga</v>
      </c>
      <c r="N95" t="str">
        <f t="shared" si="13"/>
        <v>Malmö</v>
      </c>
    </row>
    <row r="96" spans="1:14" x14ac:dyDescent="0.3">
      <c r="A96" t="str">
        <f>EU!F96</f>
        <v>Trabzonspor tr</v>
      </c>
      <c r="B96" t="str">
        <f>EU!J96</f>
        <v>hu Ferencváros</v>
      </c>
      <c r="C96" t="str">
        <f>EU!D96&amp;'EU2'!E96</f>
        <v>44868Trabzonspor</v>
      </c>
      <c r="D96" t="str">
        <f>EU!D96&amp;'EU2'!F96</f>
        <v>44868Ferencváros</v>
      </c>
      <c r="E96" t="str">
        <f t="shared" si="7"/>
        <v>Trabzonspor</v>
      </c>
      <c r="F96" t="str">
        <f t="shared" si="8"/>
        <v>Ferencváros</v>
      </c>
      <c r="G96" s="1">
        <f>EU!D96</f>
        <v>44868</v>
      </c>
      <c r="H96" t="s">
        <v>1054</v>
      </c>
      <c r="I96" t="str">
        <f>EU!A96&amp;EU!B96</f>
        <v>Group stage6</v>
      </c>
      <c r="J96" t="str">
        <f t="shared" si="9"/>
        <v>EUGroup stage6</v>
      </c>
      <c r="K96" t="str">
        <f t="shared" si="10"/>
        <v>EUGroup stage6Trabzonspor</v>
      </c>
      <c r="L96" t="str">
        <f t="shared" si="11"/>
        <v>EUGroup stage6Ferencváros</v>
      </c>
      <c r="M96" t="str">
        <f t="shared" si="12"/>
        <v>Trabzonspor</v>
      </c>
      <c r="N96" t="str">
        <f t="shared" si="13"/>
        <v>Ferencváros</v>
      </c>
    </row>
    <row r="97" spans="1:14" x14ac:dyDescent="0.3">
      <c r="A97" t="str">
        <f>EU!F97</f>
        <v>Dynamo Kyiv ua</v>
      </c>
      <c r="B97" t="str">
        <f>EU!J97</f>
        <v>tr Fenerbahçe</v>
      </c>
      <c r="C97" t="str">
        <f>EU!D97&amp;'EU2'!E97</f>
        <v>44868Dynamo Kyiv</v>
      </c>
      <c r="D97" t="str">
        <f>EU!D97&amp;'EU2'!F97</f>
        <v>44868Fenerbahçe</v>
      </c>
      <c r="E97" t="str">
        <f t="shared" si="7"/>
        <v>Dynamo Kyiv</v>
      </c>
      <c r="F97" t="str">
        <f t="shared" si="8"/>
        <v>Fenerbahçe</v>
      </c>
      <c r="G97" s="1">
        <f>EU!D97</f>
        <v>44868</v>
      </c>
      <c r="H97" t="s">
        <v>1054</v>
      </c>
      <c r="I97" t="str">
        <f>EU!A97&amp;EU!B97</f>
        <v>Group stage6</v>
      </c>
      <c r="J97" t="str">
        <f t="shared" si="9"/>
        <v>EUGroup stage6</v>
      </c>
      <c r="K97" t="str">
        <f t="shared" si="10"/>
        <v>EUGroup stage6Dynamo Kyiv</v>
      </c>
      <c r="L97" t="str">
        <f t="shared" si="11"/>
        <v>EUGroup stage6Fenerbahçe</v>
      </c>
      <c r="M97" t="str">
        <f t="shared" si="12"/>
        <v>Dynamo Kyiv</v>
      </c>
      <c r="N97" t="str">
        <f t="shared" si="13"/>
        <v>Fenerbahçe</v>
      </c>
    </row>
    <row r="98" spans="1:14" x14ac:dyDescent="0.3">
      <c r="A98" t="str">
        <f>EU!F98</f>
        <v>Rennes fr</v>
      </c>
      <c r="B98" t="str">
        <f>EU!J98</f>
        <v>cy AÉK Lárnaka</v>
      </c>
      <c r="C98" t="str">
        <f>EU!D98&amp;'EU2'!E98</f>
        <v>44868Rennes</v>
      </c>
      <c r="D98" t="str">
        <f>EU!D98&amp;'EU2'!F98</f>
        <v>44868AÉK Lárnaka</v>
      </c>
      <c r="E98" t="str">
        <f t="shared" si="7"/>
        <v>Rennes</v>
      </c>
      <c r="F98" t="str">
        <f t="shared" si="8"/>
        <v>AÉK Lárnaka</v>
      </c>
      <c r="G98" s="1">
        <f>EU!D98</f>
        <v>44868</v>
      </c>
      <c r="H98" t="s">
        <v>1054</v>
      </c>
      <c r="I98" t="str">
        <f>EU!A98&amp;EU!B98</f>
        <v>Group stage6</v>
      </c>
      <c r="J98" t="str">
        <f t="shared" si="9"/>
        <v>EUGroup stage6</v>
      </c>
      <c r="K98" t="str">
        <f t="shared" si="10"/>
        <v>EUGroup stage6Rennes</v>
      </c>
      <c r="L98" t="str">
        <f t="shared" si="11"/>
        <v>EUGroup stage6AÉK Lárnaka</v>
      </c>
      <c r="M98" t="str">
        <f t="shared" si="12"/>
        <v>Rennes</v>
      </c>
      <c r="N98" t="str">
        <f t="shared" si="13"/>
        <v>AÉK Lárnaka</v>
      </c>
    </row>
    <row r="99" spans="1:14" x14ac:dyDescent="0.3">
      <c r="A99" t="str">
        <f>EU!F99</f>
        <v>Bodø/Glimt no</v>
      </c>
      <c r="B99" t="str">
        <f>EU!J99</f>
        <v>nl PSV Eindhoven</v>
      </c>
      <c r="C99" t="str">
        <f>EU!D99&amp;'EU2'!E99</f>
        <v>44868Bodø/Glimt</v>
      </c>
      <c r="D99" t="str">
        <f>EU!D99&amp;'EU2'!F99</f>
        <v>44868PSV Eindhoven</v>
      </c>
      <c r="E99" t="str">
        <f t="shared" si="7"/>
        <v>Bodø/Glimt</v>
      </c>
      <c r="F99" t="str">
        <f t="shared" si="8"/>
        <v>PSV Eindhoven</v>
      </c>
      <c r="G99" s="1">
        <f>EU!D99</f>
        <v>44868</v>
      </c>
      <c r="H99" t="s">
        <v>1054</v>
      </c>
      <c r="I99" t="str">
        <f>EU!A99&amp;EU!B99</f>
        <v>Group stage6</v>
      </c>
      <c r="J99" t="str">
        <f t="shared" si="9"/>
        <v>EUGroup stage6</v>
      </c>
      <c r="K99" t="str">
        <f t="shared" si="10"/>
        <v>EUGroup stage6Bodø/Glimt</v>
      </c>
      <c r="L99" t="str">
        <f t="shared" si="11"/>
        <v>EUGroup stage6PSV Eindhoven</v>
      </c>
      <c r="M99" t="str">
        <f t="shared" si="12"/>
        <v>Bodø/Glimt</v>
      </c>
      <c r="N99" t="str">
        <f t="shared" si="13"/>
        <v>PSV Eindhoven</v>
      </c>
    </row>
    <row r="100" spans="1:14" x14ac:dyDescent="0.3">
      <c r="A100" t="str">
        <f>EU!F100</f>
        <v>Roma it</v>
      </c>
      <c r="B100" t="str">
        <f>EU!J100</f>
        <v>bg Ludogorets</v>
      </c>
      <c r="C100" t="str">
        <f>EU!D100&amp;'EU2'!E100</f>
        <v>44868Roma</v>
      </c>
      <c r="D100" t="str">
        <f>EU!D100&amp;'EU2'!F100</f>
        <v>44868Ludogorets</v>
      </c>
      <c r="E100" t="str">
        <f t="shared" si="7"/>
        <v>Roma</v>
      </c>
      <c r="F100" t="str">
        <f t="shared" si="8"/>
        <v>Ludogorets</v>
      </c>
      <c r="G100" s="1">
        <f>EU!D100</f>
        <v>44868</v>
      </c>
      <c r="H100" t="s">
        <v>1054</v>
      </c>
      <c r="I100" t="str">
        <f>EU!A100&amp;EU!B100</f>
        <v>Group stage6</v>
      </c>
      <c r="J100" t="str">
        <f t="shared" si="9"/>
        <v>EUGroup stage6</v>
      </c>
      <c r="K100" t="str">
        <f t="shared" si="10"/>
        <v>EUGroup stage6Roma</v>
      </c>
      <c r="L100" t="str">
        <f t="shared" si="11"/>
        <v>EUGroup stage6Ludogorets</v>
      </c>
      <c r="M100" t="str">
        <f t="shared" si="12"/>
        <v>Roma</v>
      </c>
      <c r="N100" t="str">
        <f t="shared" si="13"/>
        <v>Ludogorets</v>
      </c>
    </row>
    <row r="101" spans="1:14" x14ac:dyDescent="0.3">
      <c r="A101" t="str">
        <f>EU!F101</f>
        <v>Union SG be</v>
      </c>
      <c r="B101" t="str">
        <f>EU!J101</f>
        <v>de Union Berlin</v>
      </c>
      <c r="C101" t="str">
        <f>EU!D101&amp;'EU2'!E101</f>
        <v>44868Union SG</v>
      </c>
      <c r="D101" t="str">
        <f>EU!D101&amp;'EU2'!F101</f>
        <v>44868Union Berlin</v>
      </c>
      <c r="E101" t="str">
        <f t="shared" si="7"/>
        <v>Union SG</v>
      </c>
      <c r="F101" t="str">
        <f t="shared" si="8"/>
        <v>Union Berlin</v>
      </c>
      <c r="G101" s="1">
        <f>EU!D101</f>
        <v>44868</v>
      </c>
      <c r="H101" t="s">
        <v>1054</v>
      </c>
      <c r="I101" t="str">
        <f>EU!A101&amp;EU!B101</f>
        <v>Group stage6</v>
      </c>
      <c r="J101" t="str">
        <f t="shared" si="9"/>
        <v>EUGroup stage6</v>
      </c>
      <c r="K101" t="str">
        <f t="shared" si="10"/>
        <v>EUGroup stage6Union SG</v>
      </c>
      <c r="L101" t="str">
        <f t="shared" si="11"/>
        <v>EUGroup stage6Union Berlin</v>
      </c>
      <c r="M101" t="str">
        <f t="shared" si="12"/>
        <v>Union SG</v>
      </c>
      <c r="N101" t="str">
        <f t="shared" si="13"/>
        <v>Union Berlin</v>
      </c>
    </row>
    <row r="102" spans="1:14" x14ac:dyDescent="0.3">
      <c r="A102" t="str">
        <f>EU!F102</f>
        <v>Betis es</v>
      </c>
      <c r="B102" t="str">
        <f>EU!J102</f>
        <v>fi HJK</v>
      </c>
      <c r="C102" t="str">
        <f>EU!D102&amp;'EU2'!E102</f>
        <v>44868Betis</v>
      </c>
      <c r="D102" t="str">
        <f>EU!D102&amp;'EU2'!F102</f>
        <v>44868HJK</v>
      </c>
      <c r="E102" t="str">
        <f t="shared" si="7"/>
        <v>Betis</v>
      </c>
      <c r="F102" t="str">
        <f t="shared" si="8"/>
        <v>HJK</v>
      </c>
      <c r="G102" s="1">
        <f>EU!D102</f>
        <v>44868</v>
      </c>
      <c r="H102" t="s">
        <v>1054</v>
      </c>
      <c r="I102" t="str">
        <f>EU!A102&amp;EU!B102</f>
        <v>Group stage6</v>
      </c>
      <c r="J102" t="str">
        <f t="shared" si="9"/>
        <v>EUGroup stage6</v>
      </c>
      <c r="K102" t="str">
        <f t="shared" si="10"/>
        <v>EUGroup stage6Betis</v>
      </c>
      <c r="L102" t="str">
        <f t="shared" si="11"/>
        <v>EUGroup stage6HJK</v>
      </c>
      <c r="M102" t="str">
        <f t="shared" si="12"/>
        <v>Betis</v>
      </c>
      <c r="N102" t="str">
        <f t="shared" si="13"/>
        <v>HJK</v>
      </c>
    </row>
    <row r="103" spans="1:14" x14ac:dyDescent="0.3">
      <c r="A103" t="str">
        <f>EU!F103</f>
        <v>Qarabağ Ağdam az</v>
      </c>
      <c r="B103" t="str">
        <f>EU!J103</f>
        <v>de Freiburg</v>
      </c>
      <c r="C103" t="str">
        <f>EU!D103&amp;'EU2'!E103</f>
        <v>44868Qarabağ Ağdam</v>
      </c>
      <c r="D103" t="str">
        <f>EU!D103&amp;'EU2'!F103</f>
        <v>44868Freiburg</v>
      </c>
      <c r="E103" t="str">
        <f t="shared" si="7"/>
        <v>Qarabağ Ağdam</v>
      </c>
      <c r="F103" t="str">
        <f t="shared" si="8"/>
        <v>Freiburg</v>
      </c>
      <c r="G103" s="1">
        <f>EU!D103</f>
        <v>44868</v>
      </c>
      <c r="H103" t="s">
        <v>1054</v>
      </c>
      <c r="I103" t="str">
        <f>EU!A103&amp;EU!B103</f>
        <v>Group stage6</v>
      </c>
      <c r="J103" t="str">
        <f t="shared" si="9"/>
        <v>EUGroup stage6</v>
      </c>
      <c r="K103" t="str">
        <f t="shared" si="10"/>
        <v>EUGroup stage6Qarabağ Ağdam</v>
      </c>
      <c r="L103" t="str">
        <f t="shared" si="11"/>
        <v>EUGroup stage6Freiburg</v>
      </c>
      <c r="M103" t="str">
        <f t="shared" si="12"/>
        <v>Qarabağ Ağdam</v>
      </c>
      <c r="N103" t="str">
        <f t="shared" si="13"/>
        <v>Freiburg</v>
      </c>
    </row>
    <row r="104" spans="1:14" x14ac:dyDescent="0.3">
      <c r="A104">
        <f>EU!F104</f>
        <v>0</v>
      </c>
      <c r="B104">
        <f>EU!J104</f>
        <v>0</v>
      </c>
      <c r="C104" t="e">
        <f>EU!D104&amp;'EU2'!E104</f>
        <v>#VALUE!</v>
      </c>
      <c r="D104" t="e">
        <f>EU!D104&amp;'EU2'!F104</f>
        <v>#VALUE!</v>
      </c>
      <c r="E104" t="e">
        <f t="shared" si="7"/>
        <v>#VALUE!</v>
      </c>
      <c r="F104" t="e">
        <f t="shared" si="8"/>
        <v>#VALUE!</v>
      </c>
      <c r="G104" s="1">
        <f>EU!D104</f>
        <v>0</v>
      </c>
      <c r="H104" t="s">
        <v>1054</v>
      </c>
      <c r="I104" t="str">
        <f>EU!A104&amp;EU!B104</f>
        <v/>
      </c>
      <c r="J104" t="str">
        <f t="shared" si="9"/>
        <v>EU</v>
      </c>
      <c r="K104" t="e">
        <f t="shared" si="10"/>
        <v>#VALUE!</v>
      </c>
      <c r="L104" t="e">
        <f t="shared" si="11"/>
        <v>#VALUE!</v>
      </c>
      <c r="M104" t="e">
        <f t="shared" si="12"/>
        <v>#VALUE!</v>
      </c>
      <c r="N104" t="e">
        <f t="shared" si="13"/>
        <v>#VALUE!</v>
      </c>
    </row>
    <row r="105" spans="1:14" x14ac:dyDescent="0.3">
      <c r="A105" t="str">
        <f>EU!F105</f>
        <v>Ajax nl</v>
      </c>
      <c r="B105" t="str">
        <f>EU!J105</f>
        <v>de Union Berlin</v>
      </c>
      <c r="C105" t="str">
        <f>EU!D105&amp;'EU2'!E105</f>
        <v>44973Ajax</v>
      </c>
      <c r="D105" t="str">
        <f>EU!D105&amp;'EU2'!F105</f>
        <v>44973Union Berlin</v>
      </c>
      <c r="E105" t="str">
        <f t="shared" si="7"/>
        <v>Ajax</v>
      </c>
      <c r="F105" t="str">
        <f t="shared" si="8"/>
        <v>Union Berlin</v>
      </c>
      <c r="G105" s="1">
        <f>EU!D105</f>
        <v>44973</v>
      </c>
      <c r="H105" t="s">
        <v>1054</v>
      </c>
      <c r="I105" t="str">
        <f>EU!A105&amp;EU!B105</f>
        <v>Knockout round play-offs</v>
      </c>
      <c r="J105" t="str">
        <f t="shared" si="9"/>
        <v>EUKnockout round play-offs</v>
      </c>
      <c r="K105" t="str">
        <f t="shared" si="10"/>
        <v>EUKnockout round play-offsAjax</v>
      </c>
      <c r="L105" t="str">
        <f t="shared" si="11"/>
        <v>EUKnockout round play-offsUnion Berlin</v>
      </c>
      <c r="M105" t="str">
        <f t="shared" si="12"/>
        <v>Ajax</v>
      </c>
      <c r="N105" t="str">
        <f t="shared" si="13"/>
        <v>Union Berlin</v>
      </c>
    </row>
    <row r="106" spans="1:14" x14ac:dyDescent="0.3">
      <c r="A106" t="str">
        <f>EU!F106</f>
        <v>Barcelona es</v>
      </c>
      <c r="B106" t="str">
        <f>EU!J106</f>
        <v>eng Manchester Utd</v>
      </c>
      <c r="C106" t="str">
        <f>EU!D106&amp;'EU2'!E106</f>
        <v>44973Barcelona</v>
      </c>
      <c r="D106" t="str">
        <f>EU!D106&amp;'EU2'!F106</f>
        <v>44973Manchester Utd</v>
      </c>
      <c r="E106" t="str">
        <f t="shared" si="7"/>
        <v>Barcelona</v>
      </c>
      <c r="F106" t="str">
        <f t="shared" si="8"/>
        <v>Manchester Utd</v>
      </c>
      <c r="G106" s="1">
        <f>EU!D106</f>
        <v>44973</v>
      </c>
      <c r="H106" t="s">
        <v>1054</v>
      </c>
      <c r="I106" t="str">
        <f>EU!A106&amp;EU!B106</f>
        <v>Knockout round play-offs</v>
      </c>
      <c r="J106" t="str">
        <f t="shared" si="9"/>
        <v>EUKnockout round play-offs</v>
      </c>
      <c r="K106" t="str">
        <f t="shared" si="10"/>
        <v>EUKnockout round play-offsBarcelona</v>
      </c>
      <c r="L106" t="str">
        <f t="shared" si="11"/>
        <v>EUKnockout round play-offsManchester Utd</v>
      </c>
      <c r="M106" t="str">
        <f t="shared" si="12"/>
        <v>Barcelona</v>
      </c>
      <c r="N106" t="str">
        <f t="shared" si="13"/>
        <v>Manchester Utd</v>
      </c>
    </row>
    <row r="107" spans="1:14" x14ac:dyDescent="0.3">
      <c r="A107" t="str">
        <f>EU!F107</f>
        <v>RB Salzburg at</v>
      </c>
      <c r="B107" t="str">
        <f>EU!J107</f>
        <v>it Roma</v>
      </c>
      <c r="C107" t="str">
        <f>EU!D107&amp;'EU2'!E107</f>
        <v>44973RB Salzburg</v>
      </c>
      <c r="D107" t="str">
        <f>EU!D107&amp;'EU2'!F107</f>
        <v>44973Roma</v>
      </c>
      <c r="E107" t="str">
        <f t="shared" si="7"/>
        <v>RB Salzburg</v>
      </c>
      <c r="F107" t="str">
        <f t="shared" si="8"/>
        <v>Roma</v>
      </c>
      <c r="G107" s="1">
        <f>EU!D107</f>
        <v>44973</v>
      </c>
      <c r="H107" t="s">
        <v>1054</v>
      </c>
      <c r="I107" t="str">
        <f>EU!A107&amp;EU!B107</f>
        <v>Knockout round play-offs</v>
      </c>
      <c r="J107" t="str">
        <f t="shared" si="9"/>
        <v>EUKnockout round play-offs</v>
      </c>
      <c r="K107" t="str">
        <f t="shared" si="10"/>
        <v>EUKnockout round play-offsRB Salzburg</v>
      </c>
      <c r="L107" t="str">
        <f t="shared" si="11"/>
        <v>EUKnockout round play-offsRoma</v>
      </c>
      <c r="M107" t="str">
        <f t="shared" si="12"/>
        <v>RB Salzburg</v>
      </c>
      <c r="N107" t="str">
        <f t="shared" si="13"/>
        <v>Roma</v>
      </c>
    </row>
    <row r="108" spans="1:14" x14ac:dyDescent="0.3">
      <c r="A108" t="str">
        <f>EU!F108</f>
        <v>Shakhtar ua</v>
      </c>
      <c r="B108" t="str">
        <f>EU!J108</f>
        <v>fr Rennes</v>
      </c>
      <c r="C108" t="str">
        <f>EU!D108&amp;'EU2'!E108</f>
        <v>44973Shakhtar</v>
      </c>
      <c r="D108" t="str">
        <f>EU!D108&amp;'EU2'!F108</f>
        <v>44973Rennes</v>
      </c>
      <c r="E108" t="str">
        <f t="shared" si="7"/>
        <v>Shakhtar</v>
      </c>
      <c r="F108" t="str">
        <f t="shared" si="8"/>
        <v>Rennes</v>
      </c>
      <c r="G108" s="1">
        <f>EU!D108</f>
        <v>44973</v>
      </c>
      <c r="H108" t="s">
        <v>1054</v>
      </c>
      <c r="I108" t="str">
        <f>EU!A108&amp;EU!B108</f>
        <v>Knockout round play-offs</v>
      </c>
      <c r="J108" t="str">
        <f t="shared" si="9"/>
        <v>EUKnockout round play-offs</v>
      </c>
      <c r="K108" t="str">
        <f t="shared" si="10"/>
        <v>EUKnockout round play-offsShakhtar</v>
      </c>
      <c r="L108" t="str">
        <f t="shared" si="11"/>
        <v>EUKnockout round play-offsRennes</v>
      </c>
      <c r="M108" t="str">
        <f t="shared" si="12"/>
        <v>Shakhtar</v>
      </c>
      <c r="N108" t="str">
        <f t="shared" si="13"/>
        <v>Rennes</v>
      </c>
    </row>
    <row r="109" spans="1:14" x14ac:dyDescent="0.3">
      <c r="A109" t="str">
        <f>EU!F109</f>
        <v>Sporting CP pt</v>
      </c>
      <c r="B109" t="str">
        <f>EU!J109</f>
        <v>dk Midtjylland</v>
      </c>
      <c r="C109" t="str">
        <f>EU!D109&amp;'EU2'!E109</f>
        <v>44973Sporting CP</v>
      </c>
      <c r="D109" t="str">
        <f>EU!D109&amp;'EU2'!F109</f>
        <v>44973Midtjylland</v>
      </c>
      <c r="E109" t="str">
        <f t="shared" si="7"/>
        <v>Sporting CP</v>
      </c>
      <c r="F109" t="str">
        <f t="shared" si="8"/>
        <v>Midtjylland</v>
      </c>
      <c r="G109" s="1">
        <f>EU!D109</f>
        <v>44973</v>
      </c>
      <c r="H109" t="s">
        <v>1054</v>
      </c>
      <c r="I109" t="str">
        <f>EU!A109&amp;EU!B109</f>
        <v>Knockout round play-offs</v>
      </c>
      <c r="J109" t="str">
        <f t="shared" si="9"/>
        <v>EUKnockout round play-offs</v>
      </c>
      <c r="K109" t="str">
        <f t="shared" si="10"/>
        <v>EUKnockout round play-offsSporting CP</v>
      </c>
      <c r="L109" t="str">
        <f t="shared" si="11"/>
        <v>EUKnockout round play-offsMidtjylland</v>
      </c>
      <c r="M109" t="str">
        <f t="shared" si="12"/>
        <v>Sporting CP</v>
      </c>
      <c r="N109" t="str">
        <f t="shared" si="13"/>
        <v>Midtjylland</v>
      </c>
    </row>
    <row r="110" spans="1:14" x14ac:dyDescent="0.3">
      <c r="A110" t="str">
        <f>EU!F110</f>
        <v>Juventus it</v>
      </c>
      <c r="B110" t="str">
        <f>EU!J110</f>
        <v>fr Nantes</v>
      </c>
      <c r="C110" t="str">
        <f>EU!D110&amp;'EU2'!E110</f>
        <v>44973Juventus</v>
      </c>
      <c r="D110" t="str">
        <f>EU!D110&amp;'EU2'!F110</f>
        <v>44973Nantes</v>
      </c>
      <c r="E110" t="str">
        <f t="shared" si="7"/>
        <v>Juventus</v>
      </c>
      <c r="F110" t="str">
        <f t="shared" si="8"/>
        <v>Nantes</v>
      </c>
      <c r="G110" s="1">
        <f>EU!D110</f>
        <v>44973</v>
      </c>
      <c r="H110" t="s">
        <v>1054</v>
      </c>
      <c r="I110" t="str">
        <f>EU!A110&amp;EU!B110</f>
        <v>Knockout round play-offs</v>
      </c>
      <c r="J110" t="str">
        <f t="shared" si="9"/>
        <v>EUKnockout round play-offs</v>
      </c>
      <c r="K110" t="str">
        <f t="shared" si="10"/>
        <v>EUKnockout round play-offsJuventus</v>
      </c>
      <c r="L110" t="str">
        <f t="shared" si="11"/>
        <v>EUKnockout round play-offsNantes</v>
      </c>
      <c r="M110" t="str">
        <f t="shared" si="12"/>
        <v>Juventus</v>
      </c>
      <c r="N110" t="str">
        <f t="shared" si="13"/>
        <v>Nantes</v>
      </c>
    </row>
    <row r="111" spans="1:14" x14ac:dyDescent="0.3">
      <c r="A111" t="str">
        <f>EU!F111</f>
        <v>Leverkusen de</v>
      </c>
      <c r="B111" t="str">
        <f>EU!J111</f>
        <v>fr Monaco</v>
      </c>
      <c r="C111" t="str">
        <f>EU!D111&amp;'EU2'!E111</f>
        <v>44973Leverkusen</v>
      </c>
      <c r="D111" t="str">
        <f>EU!D111&amp;'EU2'!F111</f>
        <v>44973Monaco</v>
      </c>
      <c r="E111" t="str">
        <f t="shared" si="7"/>
        <v>Leverkusen</v>
      </c>
      <c r="F111" t="str">
        <f t="shared" si="8"/>
        <v>Monaco</v>
      </c>
      <c r="G111" s="1">
        <f>EU!D111</f>
        <v>44973</v>
      </c>
      <c r="H111" t="s">
        <v>1054</v>
      </c>
      <c r="I111" t="str">
        <f>EU!A111&amp;EU!B111</f>
        <v>Knockout round play-offs</v>
      </c>
      <c r="J111" t="str">
        <f t="shared" si="9"/>
        <v>EUKnockout round play-offs</v>
      </c>
      <c r="K111" t="str">
        <f t="shared" si="10"/>
        <v>EUKnockout round play-offsLeverkusen</v>
      </c>
      <c r="L111" t="str">
        <f t="shared" si="11"/>
        <v>EUKnockout round play-offsMonaco</v>
      </c>
      <c r="M111" t="str">
        <f t="shared" si="12"/>
        <v>Leverkusen</v>
      </c>
      <c r="N111" t="str">
        <f t="shared" si="13"/>
        <v>Monaco</v>
      </c>
    </row>
    <row r="112" spans="1:14" x14ac:dyDescent="0.3">
      <c r="A112" t="str">
        <f>EU!F112</f>
        <v>Sevilla es</v>
      </c>
      <c r="B112" t="str">
        <f>EU!J112</f>
        <v>nl PSV Eindhoven</v>
      </c>
      <c r="C112" t="str">
        <f>EU!D112&amp;'EU2'!E112</f>
        <v>44973Sevilla</v>
      </c>
      <c r="D112" t="str">
        <f>EU!D112&amp;'EU2'!F112</f>
        <v>44973PSV Eindhoven</v>
      </c>
      <c r="E112" t="str">
        <f t="shared" si="7"/>
        <v>Sevilla</v>
      </c>
      <c r="F112" t="str">
        <f t="shared" si="8"/>
        <v>PSV Eindhoven</v>
      </c>
      <c r="G112" s="1">
        <f>EU!D112</f>
        <v>44973</v>
      </c>
      <c r="H112" t="s">
        <v>1054</v>
      </c>
      <c r="I112" t="str">
        <f>EU!A112&amp;EU!B112</f>
        <v>Knockout round play-offs</v>
      </c>
      <c r="J112" t="str">
        <f t="shared" si="9"/>
        <v>EUKnockout round play-offs</v>
      </c>
      <c r="K112" t="str">
        <f t="shared" si="10"/>
        <v>EUKnockout round play-offsSevilla</v>
      </c>
      <c r="L112" t="str">
        <f t="shared" si="11"/>
        <v>EUKnockout round play-offsPSV Eindhoven</v>
      </c>
      <c r="M112" t="str">
        <f t="shared" si="12"/>
        <v>Sevilla</v>
      </c>
      <c r="N112" t="str">
        <f t="shared" si="13"/>
        <v>PSV Eindhoven</v>
      </c>
    </row>
    <row r="113" spans="1:14" x14ac:dyDescent="0.3">
      <c r="A113" t="str">
        <f>EU!F113</f>
        <v>Midtjylland dk</v>
      </c>
      <c r="B113" t="str">
        <f>EU!J113</f>
        <v>pt Sporting CP</v>
      </c>
      <c r="C113" t="str">
        <f>EU!D113&amp;'EU2'!E113</f>
        <v>44980Midtjylland</v>
      </c>
      <c r="D113" t="str">
        <f>EU!D113&amp;'EU2'!F113</f>
        <v>44980Sporting CP</v>
      </c>
      <c r="E113" t="str">
        <f t="shared" si="7"/>
        <v>Midtjylland</v>
      </c>
      <c r="F113" t="str">
        <f t="shared" si="8"/>
        <v>Sporting CP</v>
      </c>
      <c r="G113" s="1">
        <f>EU!D113</f>
        <v>44980</v>
      </c>
      <c r="H113" t="s">
        <v>1054</v>
      </c>
      <c r="I113" t="str">
        <f>EU!A113&amp;EU!B113</f>
        <v>Knockout round play-offs</v>
      </c>
      <c r="J113" t="str">
        <f t="shared" si="9"/>
        <v>EUKnockout round play-offs</v>
      </c>
      <c r="K113" t="str">
        <f t="shared" si="10"/>
        <v>EUKnockout round play-offsMidtjylland</v>
      </c>
      <c r="L113" t="str">
        <f t="shared" si="11"/>
        <v>EUKnockout round play-offsSporting CP</v>
      </c>
      <c r="M113" t="str">
        <f t="shared" si="12"/>
        <v>Midtjylland</v>
      </c>
      <c r="N113" t="str">
        <f t="shared" si="13"/>
        <v>Sporting CP</v>
      </c>
    </row>
    <row r="114" spans="1:14" x14ac:dyDescent="0.3">
      <c r="A114" t="str">
        <f>EU!F114</f>
        <v>Monaco fr</v>
      </c>
      <c r="B114" t="str">
        <f>EU!J114</f>
        <v>de Leverkusen</v>
      </c>
      <c r="C114" t="str">
        <f>EU!D114&amp;'EU2'!E114</f>
        <v>44980Monaco</v>
      </c>
      <c r="D114" t="str">
        <f>EU!D114&amp;'EU2'!F114</f>
        <v>44980Leverkusen</v>
      </c>
      <c r="E114" t="str">
        <f t="shared" si="7"/>
        <v>Monaco</v>
      </c>
      <c r="F114" t="str">
        <f t="shared" si="8"/>
        <v>Leverkusen</v>
      </c>
      <c r="G114" s="1">
        <f>EU!D114</f>
        <v>44980</v>
      </c>
      <c r="H114" t="s">
        <v>1054</v>
      </c>
      <c r="I114" t="str">
        <f>EU!A114&amp;EU!B114</f>
        <v>Knockout round play-offs</v>
      </c>
      <c r="J114" t="str">
        <f t="shared" si="9"/>
        <v>EUKnockout round play-offs</v>
      </c>
      <c r="K114" t="str">
        <f t="shared" si="10"/>
        <v>EUKnockout round play-offsMonaco</v>
      </c>
      <c r="L114" t="str">
        <f t="shared" si="11"/>
        <v>EUKnockout round play-offsLeverkusen</v>
      </c>
      <c r="M114" t="str">
        <f t="shared" si="12"/>
        <v>Monaco</v>
      </c>
      <c r="N114" t="str">
        <f t="shared" si="13"/>
        <v>Leverkusen</v>
      </c>
    </row>
    <row r="115" spans="1:14" x14ac:dyDescent="0.3">
      <c r="A115" t="str">
        <f>EU!F115</f>
        <v>PSV Eindhoven nl</v>
      </c>
      <c r="B115" t="str">
        <f>EU!J115</f>
        <v>es Sevilla</v>
      </c>
      <c r="C115" t="str">
        <f>EU!D115&amp;'EU2'!E115</f>
        <v>44980PSV Eindhoven</v>
      </c>
      <c r="D115" t="str">
        <f>EU!D115&amp;'EU2'!F115</f>
        <v>44980Sevilla</v>
      </c>
      <c r="E115" t="str">
        <f t="shared" si="7"/>
        <v>PSV Eindhoven</v>
      </c>
      <c r="F115" t="str">
        <f t="shared" si="8"/>
        <v>Sevilla</v>
      </c>
      <c r="G115" s="1">
        <f>EU!D115</f>
        <v>44980</v>
      </c>
      <c r="H115" t="s">
        <v>1054</v>
      </c>
      <c r="I115" t="str">
        <f>EU!A115&amp;EU!B115</f>
        <v>Knockout round play-offs</v>
      </c>
      <c r="J115" t="str">
        <f t="shared" si="9"/>
        <v>EUKnockout round play-offs</v>
      </c>
      <c r="K115" t="str">
        <f t="shared" si="10"/>
        <v>EUKnockout round play-offsPSV Eindhoven</v>
      </c>
      <c r="L115" t="str">
        <f t="shared" si="11"/>
        <v>EUKnockout round play-offsSevilla</v>
      </c>
      <c r="M115" t="str">
        <f t="shared" si="12"/>
        <v>PSV Eindhoven</v>
      </c>
      <c r="N115" t="str">
        <f t="shared" si="13"/>
        <v>Sevilla</v>
      </c>
    </row>
    <row r="116" spans="1:14" x14ac:dyDescent="0.3">
      <c r="A116" t="str">
        <f>EU!F116</f>
        <v>Nantes fr</v>
      </c>
      <c r="B116" t="str">
        <f>EU!J116</f>
        <v>it Juventus</v>
      </c>
      <c r="C116" t="str">
        <f>EU!D116&amp;'EU2'!E116</f>
        <v>44980Nantes</v>
      </c>
      <c r="D116" t="str">
        <f>EU!D116&amp;'EU2'!F116</f>
        <v>44980Juventus</v>
      </c>
      <c r="E116" t="str">
        <f t="shared" si="7"/>
        <v>Nantes</v>
      </c>
      <c r="F116" t="str">
        <f t="shared" si="8"/>
        <v>Juventus</v>
      </c>
      <c r="G116" s="1">
        <f>EU!D116</f>
        <v>44980</v>
      </c>
      <c r="H116" t="s">
        <v>1054</v>
      </c>
      <c r="I116" t="str">
        <f>EU!A116&amp;EU!B116</f>
        <v>Knockout round play-offs</v>
      </c>
      <c r="J116" t="str">
        <f t="shared" si="9"/>
        <v>EUKnockout round play-offs</v>
      </c>
      <c r="K116" t="str">
        <f t="shared" si="10"/>
        <v>EUKnockout round play-offsNantes</v>
      </c>
      <c r="L116" t="str">
        <f t="shared" si="11"/>
        <v>EUKnockout round play-offsJuventus</v>
      </c>
      <c r="M116" t="str">
        <f t="shared" si="12"/>
        <v>Nantes</v>
      </c>
      <c r="N116" t="str">
        <f t="shared" si="13"/>
        <v>Juventus</v>
      </c>
    </row>
    <row r="117" spans="1:14" x14ac:dyDescent="0.3">
      <c r="A117" t="str">
        <f>EU!F117</f>
        <v>Manchester Utd eng</v>
      </c>
      <c r="B117" t="str">
        <f>EU!J117</f>
        <v>es Barcelona</v>
      </c>
      <c r="C117" t="str">
        <f>EU!D117&amp;'EU2'!E117</f>
        <v>44980Manchester Utd</v>
      </c>
      <c r="D117" t="str">
        <f>EU!D117&amp;'EU2'!F117</f>
        <v>44980Barcelona</v>
      </c>
      <c r="E117" t="str">
        <f t="shared" si="7"/>
        <v>Manchester Utd</v>
      </c>
      <c r="F117" t="str">
        <f t="shared" si="8"/>
        <v>Barcelona</v>
      </c>
      <c r="G117" s="1">
        <f>EU!D117</f>
        <v>44980</v>
      </c>
      <c r="H117" t="s">
        <v>1054</v>
      </c>
      <c r="I117" t="str">
        <f>EU!A117&amp;EU!B117</f>
        <v>Knockout round play-offs</v>
      </c>
      <c r="J117" t="str">
        <f t="shared" si="9"/>
        <v>EUKnockout round play-offs</v>
      </c>
      <c r="K117" t="str">
        <f t="shared" si="10"/>
        <v>EUKnockout round play-offsManchester Utd</v>
      </c>
      <c r="L117" t="str">
        <f t="shared" si="11"/>
        <v>EUKnockout round play-offsBarcelona</v>
      </c>
      <c r="M117" t="str">
        <f t="shared" si="12"/>
        <v>Manchester Utd</v>
      </c>
      <c r="N117" t="str">
        <f t="shared" si="13"/>
        <v>Barcelona</v>
      </c>
    </row>
    <row r="118" spans="1:14" x14ac:dyDescent="0.3">
      <c r="A118" t="str">
        <f>EU!F118</f>
        <v>Roma it</v>
      </c>
      <c r="B118" t="str">
        <f>EU!J118</f>
        <v>at RB Salzburg</v>
      </c>
      <c r="C118" t="str">
        <f>EU!D118&amp;'EU2'!E118</f>
        <v>44980Roma</v>
      </c>
      <c r="D118" t="str">
        <f>EU!D118&amp;'EU2'!F118</f>
        <v>44980RB Salzburg</v>
      </c>
      <c r="E118" t="str">
        <f t="shared" si="7"/>
        <v>Roma</v>
      </c>
      <c r="F118" t="str">
        <f t="shared" si="8"/>
        <v>RB Salzburg</v>
      </c>
      <c r="G118" s="1">
        <f>EU!D118</f>
        <v>44980</v>
      </c>
      <c r="H118" t="s">
        <v>1054</v>
      </c>
      <c r="I118" t="str">
        <f>EU!A118&amp;EU!B118</f>
        <v>Knockout round play-offs</v>
      </c>
      <c r="J118" t="str">
        <f t="shared" si="9"/>
        <v>EUKnockout round play-offs</v>
      </c>
      <c r="K118" t="str">
        <f t="shared" si="10"/>
        <v>EUKnockout round play-offsRoma</v>
      </c>
      <c r="L118" t="str">
        <f t="shared" si="11"/>
        <v>EUKnockout round play-offsRB Salzburg</v>
      </c>
      <c r="M118" t="str">
        <f t="shared" si="12"/>
        <v>Roma</v>
      </c>
      <c r="N118" t="str">
        <f t="shared" si="13"/>
        <v>RB Salzburg</v>
      </c>
    </row>
    <row r="119" spans="1:14" x14ac:dyDescent="0.3">
      <c r="A119" t="str">
        <f>EU!F119</f>
        <v>Rennes fr</v>
      </c>
      <c r="B119" t="str">
        <f>EU!J119</f>
        <v>ua Shakhtar</v>
      </c>
      <c r="C119" t="str">
        <f>EU!D119&amp;'EU2'!E119</f>
        <v>44980Rennes</v>
      </c>
      <c r="D119" t="str">
        <f>EU!D119&amp;'EU2'!F119</f>
        <v>44980Shakhtar</v>
      </c>
      <c r="E119" t="str">
        <f t="shared" si="7"/>
        <v>Rennes</v>
      </c>
      <c r="F119" t="str">
        <f t="shared" si="8"/>
        <v>Shakhtar</v>
      </c>
      <c r="G119" s="1">
        <f>EU!D119</f>
        <v>44980</v>
      </c>
      <c r="H119" t="s">
        <v>1054</v>
      </c>
      <c r="I119" t="str">
        <f>EU!A119&amp;EU!B119</f>
        <v>Knockout round play-offs</v>
      </c>
      <c r="J119" t="str">
        <f t="shared" si="9"/>
        <v>EUKnockout round play-offs</v>
      </c>
      <c r="K119" t="str">
        <f t="shared" si="10"/>
        <v>EUKnockout round play-offsRennes</v>
      </c>
      <c r="L119" t="str">
        <f t="shared" si="11"/>
        <v>EUKnockout round play-offsShakhtar</v>
      </c>
      <c r="M119" t="str">
        <f t="shared" si="12"/>
        <v>Rennes</v>
      </c>
      <c r="N119" t="str">
        <f t="shared" si="13"/>
        <v>Shakhtar</v>
      </c>
    </row>
    <row r="120" spans="1:14" x14ac:dyDescent="0.3">
      <c r="A120" t="str">
        <f>EU!F120</f>
        <v>Union Berlin de</v>
      </c>
      <c r="B120" t="str">
        <f>EU!J120</f>
        <v>nl Ajax</v>
      </c>
      <c r="C120" t="str">
        <f>EU!D120&amp;'EU2'!E120</f>
        <v>44980Union Berlin</v>
      </c>
      <c r="D120" t="str">
        <f>EU!D120&amp;'EU2'!F120</f>
        <v>44980Ajax</v>
      </c>
      <c r="E120" t="str">
        <f t="shared" si="7"/>
        <v>Union Berlin</v>
      </c>
      <c r="F120" t="str">
        <f t="shared" si="8"/>
        <v>Ajax</v>
      </c>
      <c r="G120" s="1">
        <f>EU!D120</f>
        <v>44980</v>
      </c>
      <c r="H120" t="s">
        <v>1054</v>
      </c>
      <c r="I120" t="str">
        <f>EU!A120&amp;EU!B120</f>
        <v>Knockout round play-offs</v>
      </c>
      <c r="J120" t="str">
        <f t="shared" si="9"/>
        <v>EUKnockout round play-offs</v>
      </c>
      <c r="K120" t="str">
        <f t="shared" si="10"/>
        <v>EUKnockout round play-offsUnion Berlin</v>
      </c>
      <c r="L120" t="str">
        <f t="shared" si="11"/>
        <v>EUKnockout round play-offsAjax</v>
      </c>
      <c r="M120" t="str">
        <f t="shared" si="12"/>
        <v>Union Berlin</v>
      </c>
      <c r="N120" t="str">
        <f t="shared" si="13"/>
        <v>Ajax</v>
      </c>
    </row>
    <row r="121" spans="1:14" x14ac:dyDescent="0.3">
      <c r="A121" t="str">
        <f>EU!F121</f>
        <v>Sporting CP pt</v>
      </c>
      <c r="B121" t="str">
        <f>EU!J121</f>
        <v>eng Arsenal</v>
      </c>
      <c r="C121" t="str">
        <f>EU!D121&amp;'EU2'!E121</f>
        <v>44994Sporting CP</v>
      </c>
      <c r="D121" t="str">
        <f>EU!D121&amp;'EU2'!F121</f>
        <v>44994Arsenal</v>
      </c>
      <c r="E121" t="str">
        <f t="shared" si="7"/>
        <v>Sporting CP</v>
      </c>
      <c r="F121" t="str">
        <f t="shared" si="8"/>
        <v>Arsenal</v>
      </c>
      <c r="G121" s="1">
        <f>EU!D121</f>
        <v>44994</v>
      </c>
      <c r="H121" t="s">
        <v>1054</v>
      </c>
      <c r="I121" t="str">
        <f>EU!A121&amp;EU!B121</f>
        <v>Round of 16</v>
      </c>
      <c r="J121" t="str">
        <f t="shared" si="9"/>
        <v>EURound of 16</v>
      </c>
      <c r="K121" t="str">
        <f t="shared" si="10"/>
        <v>EURound of 16Sporting CP</v>
      </c>
      <c r="L121" t="str">
        <f t="shared" si="11"/>
        <v>EURound of 16Arsenal</v>
      </c>
      <c r="M121" t="str">
        <f t="shared" si="12"/>
        <v>Sporting CP</v>
      </c>
      <c r="N121" t="str">
        <f t="shared" si="13"/>
        <v>Arsenal</v>
      </c>
    </row>
    <row r="122" spans="1:14" x14ac:dyDescent="0.3">
      <c r="A122" t="str">
        <f>EU!F122</f>
        <v>Roma it</v>
      </c>
      <c r="B122" t="str">
        <f>EU!J122</f>
        <v>es Real Sociedad</v>
      </c>
      <c r="C122" t="str">
        <f>EU!D122&amp;'EU2'!E122</f>
        <v>44994Roma</v>
      </c>
      <c r="D122" t="str">
        <f>EU!D122&amp;'EU2'!F122</f>
        <v>44994Real Sociedad</v>
      </c>
      <c r="E122" t="str">
        <f t="shared" si="7"/>
        <v>Roma</v>
      </c>
      <c r="F122" t="str">
        <f t="shared" si="8"/>
        <v>Real Sociedad</v>
      </c>
      <c r="G122" s="1">
        <f>EU!D122</f>
        <v>44994</v>
      </c>
      <c r="H122" t="s">
        <v>1054</v>
      </c>
      <c r="I122" t="str">
        <f>EU!A122&amp;EU!B122</f>
        <v>Round of 16</v>
      </c>
      <c r="J122" t="str">
        <f t="shared" si="9"/>
        <v>EURound of 16</v>
      </c>
      <c r="K122" t="str">
        <f t="shared" si="10"/>
        <v>EURound of 16Roma</v>
      </c>
      <c r="L122" t="str">
        <f t="shared" si="11"/>
        <v>EURound of 16Real Sociedad</v>
      </c>
      <c r="M122" t="str">
        <f t="shared" si="12"/>
        <v>Roma</v>
      </c>
      <c r="N122" t="str">
        <f t="shared" si="13"/>
        <v>Real Sociedad</v>
      </c>
    </row>
    <row r="123" spans="1:14" x14ac:dyDescent="0.3">
      <c r="A123" t="str">
        <f>EU!F123</f>
        <v>Leverkusen de</v>
      </c>
      <c r="B123" t="str">
        <f>EU!J123</f>
        <v>hu Ferencváros</v>
      </c>
      <c r="C123" t="str">
        <f>EU!D123&amp;'EU2'!E123</f>
        <v>44994Leverkusen</v>
      </c>
      <c r="D123" t="str">
        <f>EU!D123&amp;'EU2'!F123</f>
        <v>44994Ferencváros</v>
      </c>
      <c r="E123" t="str">
        <f t="shared" si="7"/>
        <v>Leverkusen</v>
      </c>
      <c r="F123" t="str">
        <f t="shared" si="8"/>
        <v>Ferencváros</v>
      </c>
      <c r="G123" s="1">
        <f>EU!D123</f>
        <v>44994</v>
      </c>
      <c r="H123" t="s">
        <v>1054</v>
      </c>
      <c r="I123" t="str">
        <f>EU!A123&amp;EU!B123</f>
        <v>Round of 16</v>
      </c>
      <c r="J123" t="str">
        <f t="shared" si="9"/>
        <v>EURound of 16</v>
      </c>
      <c r="K123" t="str">
        <f t="shared" si="10"/>
        <v>EURound of 16Leverkusen</v>
      </c>
      <c r="L123" t="str">
        <f t="shared" si="11"/>
        <v>EURound of 16Ferencváros</v>
      </c>
      <c r="M123" t="str">
        <f t="shared" si="12"/>
        <v>Leverkusen</v>
      </c>
      <c r="N123" t="str">
        <f t="shared" si="13"/>
        <v>Ferencváros</v>
      </c>
    </row>
    <row r="124" spans="1:14" x14ac:dyDescent="0.3">
      <c r="A124" t="str">
        <f>EU!F124</f>
        <v>Union Berlin de</v>
      </c>
      <c r="B124" t="str">
        <f>EU!J124</f>
        <v>be Union SG</v>
      </c>
      <c r="C124" t="str">
        <f>EU!D124&amp;'EU2'!E124</f>
        <v>44994Union Berlin</v>
      </c>
      <c r="D124" t="str">
        <f>EU!D124&amp;'EU2'!F124</f>
        <v>44994Union SG</v>
      </c>
      <c r="E124" t="str">
        <f t="shared" si="7"/>
        <v>Union Berlin</v>
      </c>
      <c r="F124" t="str">
        <f t="shared" si="8"/>
        <v>Union SG</v>
      </c>
      <c r="G124" s="1">
        <f>EU!D124</f>
        <v>44994</v>
      </c>
      <c r="H124" t="s">
        <v>1054</v>
      </c>
      <c r="I124" t="str">
        <f>EU!A124&amp;EU!B124</f>
        <v>Round of 16</v>
      </c>
      <c r="J124" t="str">
        <f t="shared" si="9"/>
        <v>EURound of 16</v>
      </c>
      <c r="K124" t="str">
        <f t="shared" si="10"/>
        <v>EURound of 16Union Berlin</v>
      </c>
      <c r="L124" t="str">
        <f t="shared" si="11"/>
        <v>EURound of 16Union SG</v>
      </c>
      <c r="M124" t="str">
        <f t="shared" si="12"/>
        <v>Union Berlin</v>
      </c>
      <c r="N124" t="str">
        <f t="shared" si="13"/>
        <v>Union SG</v>
      </c>
    </row>
    <row r="125" spans="1:14" x14ac:dyDescent="0.3">
      <c r="A125" t="str">
        <f>EU!F125</f>
        <v>Manchester Utd eng</v>
      </c>
      <c r="B125" t="str">
        <f>EU!J125</f>
        <v>es Betis</v>
      </c>
      <c r="C125" t="str">
        <f>EU!D125&amp;'EU2'!E125</f>
        <v>44994Manchester Utd</v>
      </c>
      <c r="D125" t="str">
        <f>EU!D125&amp;'EU2'!F125</f>
        <v>44994Betis</v>
      </c>
      <c r="E125" t="str">
        <f t="shared" si="7"/>
        <v>Manchester Utd</v>
      </c>
      <c r="F125" t="str">
        <f t="shared" si="8"/>
        <v>Betis</v>
      </c>
      <c r="G125" s="1">
        <f>EU!D125</f>
        <v>44994</v>
      </c>
      <c r="H125" t="s">
        <v>1054</v>
      </c>
      <c r="I125" t="str">
        <f>EU!A125&amp;EU!B125</f>
        <v>Round of 16</v>
      </c>
      <c r="J125" t="str">
        <f t="shared" si="9"/>
        <v>EURound of 16</v>
      </c>
      <c r="K125" t="str">
        <f t="shared" si="10"/>
        <v>EURound of 16Manchester Utd</v>
      </c>
      <c r="L125" t="str">
        <f t="shared" si="11"/>
        <v>EURound of 16Betis</v>
      </c>
      <c r="M125" t="str">
        <f t="shared" si="12"/>
        <v>Manchester Utd</v>
      </c>
      <c r="N125" t="str">
        <f t="shared" si="13"/>
        <v>Betis</v>
      </c>
    </row>
    <row r="126" spans="1:14" x14ac:dyDescent="0.3">
      <c r="A126" t="str">
        <f>EU!F126</f>
        <v>Sevilla es</v>
      </c>
      <c r="B126" t="str">
        <f>EU!J126</f>
        <v>tr Fenerbahçe</v>
      </c>
      <c r="C126" t="str">
        <f>EU!D126&amp;'EU2'!E126</f>
        <v>44994Sevilla</v>
      </c>
      <c r="D126" t="str">
        <f>EU!D126&amp;'EU2'!F126</f>
        <v>44994Fenerbahçe</v>
      </c>
      <c r="E126" t="str">
        <f t="shared" si="7"/>
        <v>Sevilla</v>
      </c>
      <c r="F126" t="str">
        <f t="shared" si="8"/>
        <v>Fenerbahçe</v>
      </c>
      <c r="G126" s="1">
        <f>EU!D126</f>
        <v>44994</v>
      </c>
      <c r="H126" t="s">
        <v>1054</v>
      </c>
      <c r="I126" t="str">
        <f>EU!A126&amp;EU!B126</f>
        <v>Round of 16</v>
      </c>
      <c r="J126" t="str">
        <f t="shared" si="9"/>
        <v>EURound of 16</v>
      </c>
      <c r="K126" t="str">
        <f t="shared" si="10"/>
        <v>EURound of 16Sevilla</v>
      </c>
      <c r="L126" t="str">
        <f t="shared" si="11"/>
        <v>EURound of 16Fenerbahçe</v>
      </c>
      <c r="M126" t="str">
        <f t="shared" si="12"/>
        <v>Sevilla</v>
      </c>
      <c r="N126" t="str">
        <f t="shared" si="13"/>
        <v>Fenerbahçe</v>
      </c>
    </row>
    <row r="127" spans="1:14" x14ac:dyDescent="0.3">
      <c r="A127" t="str">
        <f>EU!F127</f>
        <v>Juventus it</v>
      </c>
      <c r="B127" t="str">
        <f>EU!J127</f>
        <v>de Freiburg</v>
      </c>
      <c r="C127" t="str">
        <f>EU!D127&amp;'EU2'!E127</f>
        <v>44994Juventus</v>
      </c>
      <c r="D127" t="str">
        <f>EU!D127&amp;'EU2'!F127</f>
        <v>44994Freiburg</v>
      </c>
      <c r="E127" t="str">
        <f t="shared" si="7"/>
        <v>Juventus</v>
      </c>
      <c r="F127" t="str">
        <f t="shared" si="8"/>
        <v>Freiburg</v>
      </c>
      <c r="G127" s="1">
        <f>EU!D127</f>
        <v>44994</v>
      </c>
      <c r="H127" t="s">
        <v>1054</v>
      </c>
      <c r="I127" t="str">
        <f>EU!A127&amp;EU!B127</f>
        <v>Round of 16</v>
      </c>
      <c r="J127" t="str">
        <f t="shared" si="9"/>
        <v>EURound of 16</v>
      </c>
      <c r="K127" t="str">
        <f t="shared" si="10"/>
        <v>EURound of 16Juventus</v>
      </c>
      <c r="L127" t="str">
        <f t="shared" si="11"/>
        <v>EURound of 16Freiburg</v>
      </c>
      <c r="M127" t="str">
        <f t="shared" si="12"/>
        <v>Juventus</v>
      </c>
      <c r="N127" t="str">
        <f t="shared" si="13"/>
        <v>Freiburg</v>
      </c>
    </row>
    <row r="128" spans="1:14" x14ac:dyDescent="0.3">
      <c r="A128" t="str">
        <f>EU!F128</f>
        <v>Shakhtar ua</v>
      </c>
      <c r="B128" t="str">
        <f>EU!J128</f>
        <v>nl Feyenoord</v>
      </c>
      <c r="C128" t="str">
        <f>EU!D128&amp;'EU2'!E128</f>
        <v>44994Shakhtar</v>
      </c>
      <c r="D128" t="str">
        <f>EU!D128&amp;'EU2'!F128</f>
        <v>44994Feyenoord</v>
      </c>
      <c r="E128" t="str">
        <f t="shared" si="7"/>
        <v>Shakhtar</v>
      </c>
      <c r="F128" t="str">
        <f t="shared" si="8"/>
        <v>Feyenoord</v>
      </c>
      <c r="G128" s="1">
        <f>EU!D128</f>
        <v>44994</v>
      </c>
      <c r="H128" t="s">
        <v>1054</v>
      </c>
      <c r="I128" t="str">
        <f>EU!A128&amp;EU!B128</f>
        <v>Round of 16</v>
      </c>
      <c r="J128" t="str">
        <f t="shared" si="9"/>
        <v>EURound of 16</v>
      </c>
      <c r="K128" t="str">
        <f t="shared" si="10"/>
        <v>EURound of 16Shakhtar</v>
      </c>
      <c r="L128" t="str">
        <f t="shared" si="11"/>
        <v>EURound of 16Feyenoord</v>
      </c>
      <c r="M128" t="str">
        <f t="shared" si="12"/>
        <v>Shakhtar</v>
      </c>
      <c r="N128" t="str">
        <f t="shared" si="13"/>
        <v>Feyenoord</v>
      </c>
    </row>
    <row r="129" spans="1:14" x14ac:dyDescent="0.3">
      <c r="A129" t="str">
        <f>EU!F129</f>
        <v>Feyenoord nl</v>
      </c>
      <c r="B129" t="str">
        <f>EU!J129</f>
        <v>ua Shakhtar</v>
      </c>
      <c r="C129" t="str">
        <f>EU!D129&amp;'EU2'!E129</f>
        <v>45001Feyenoord</v>
      </c>
      <c r="D129" t="str">
        <f>EU!D129&amp;'EU2'!F129</f>
        <v>45001Shakhtar</v>
      </c>
      <c r="E129" t="str">
        <f t="shared" si="7"/>
        <v>Feyenoord</v>
      </c>
      <c r="F129" t="str">
        <f t="shared" si="8"/>
        <v>Shakhtar</v>
      </c>
      <c r="G129" s="1">
        <f>EU!D129</f>
        <v>45001</v>
      </c>
      <c r="H129" t="s">
        <v>1054</v>
      </c>
      <c r="I129" t="str">
        <f>EU!A129&amp;EU!B129</f>
        <v>Round of 16</v>
      </c>
      <c r="J129" t="str">
        <f t="shared" si="9"/>
        <v>EURound of 16</v>
      </c>
      <c r="K129" t="str">
        <f t="shared" si="10"/>
        <v>EURound of 16Feyenoord</v>
      </c>
      <c r="L129" t="str">
        <f t="shared" si="11"/>
        <v>EURound of 16Shakhtar</v>
      </c>
      <c r="M129" t="str">
        <f t="shared" si="12"/>
        <v>Feyenoord</v>
      </c>
      <c r="N129" t="str">
        <f t="shared" si="13"/>
        <v>Shakhtar</v>
      </c>
    </row>
    <row r="130" spans="1:14" x14ac:dyDescent="0.3">
      <c r="A130" t="str">
        <f>EU!F130</f>
        <v>Betis es</v>
      </c>
      <c r="B130" t="str">
        <f>EU!J130</f>
        <v>eng Manchester Utd</v>
      </c>
      <c r="C130" t="str">
        <f>EU!D130&amp;'EU2'!E130</f>
        <v>45001Betis</v>
      </c>
      <c r="D130" t="str">
        <f>EU!D130&amp;'EU2'!F130</f>
        <v>45001Manchester Utd</v>
      </c>
      <c r="E130" t="str">
        <f t="shared" si="7"/>
        <v>Betis</v>
      </c>
      <c r="F130" t="str">
        <f t="shared" si="8"/>
        <v>Manchester Utd</v>
      </c>
      <c r="G130" s="1">
        <f>EU!D130</f>
        <v>45001</v>
      </c>
      <c r="H130" t="s">
        <v>1054</v>
      </c>
      <c r="I130" t="str">
        <f>EU!A130&amp;EU!B130</f>
        <v>Round of 16</v>
      </c>
      <c r="J130" t="str">
        <f t="shared" si="9"/>
        <v>EURound of 16</v>
      </c>
      <c r="K130" t="str">
        <f t="shared" si="10"/>
        <v>EURound of 16Betis</v>
      </c>
      <c r="L130" t="str">
        <f t="shared" si="11"/>
        <v>EURound of 16Manchester Utd</v>
      </c>
      <c r="M130" t="str">
        <f t="shared" si="12"/>
        <v>Betis</v>
      </c>
      <c r="N130" t="str">
        <f t="shared" si="13"/>
        <v>Manchester Utd</v>
      </c>
    </row>
    <row r="131" spans="1:14" x14ac:dyDescent="0.3">
      <c r="A131" t="str">
        <f>EU!F131</f>
        <v>Freiburg de</v>
      </c>
      <c r="B131" t="str">
        <f>EU!J131</f>
        <v>it Juventus</v>
      </c>
      <c r="C131" t="str">
        <f>EU!D131&amp;'EU2'!E131</f>
        <v>45001Freiburg</v>
      </c>
      <c r="D131" t="str">
        <f>EU!D131&amp;'EU2'!F131</f>
        <v>45001Juventus</v>
      </c>
      <c r="E131" t="str">
        <f t="shared" ref="E131:E194" si="14">LEFT(A131,FIND("#",SUBSTITUTE(A131," ","#",LEN(A131)-LEN(SUBSTITUTE(A131," ",""))))-1)</f>
        <v>Freiburg</v>
      </c>
      <c r="F131" t="str">
        <f t="shared" ref="F131:F194" si="15">RIGHT(B131,LEN(B131)-FIND(" ",B131))</f>
        <v>Juventus</v>
      </c>
      <c r="G131" s="1">
        <f>EU!D131</f>
        <v>45001</v>
      </c>
      <c r="H131" t="s">
        <v>1054</v>
      </c>
      <c r="I131" t="str">
        <f>EU!A131&amp;EU!B131</f>
        <v>Round of 16</v>
      </c>
      <c r="J131" t="str">
        <f t="shared" ref="J131:J194" si="16">H131&amp;I131</f>
        <v>EURound of 16</v>
      </c>
      <c r="K131" t="str">
        <f t="shared" ref="K131:K194" si="17">J131&amp;E131</f>
        <v>EURound of 16Freiburg</v>
      </c>
      <c r="L131" t="str">
        <f t="shared" ref="L131:L194" si="18">J131&amp;F131</f>
        <v>EURound of 16Juventus</v>
      </c>
      <c r="M131" t="str">
        <f t="shared" ref="M131:M194" si="19">E131</f>
        <v>Freiburg</v>
      </c>
      <c r="N131" t="str">
        <f t="shared" ref="N131:N194" si="20">F131</f>
        <v>Juventus</v>
      </c>
    </row>
    <row r="132" spans="1:14" x14ac:dyDescent="0.3">
      <c r="A132" t="str">
        <f>EU!F132</f>
        <v>Arsenal eng</v>
      </c>
      <c r="B132" t="str">
        <f>EU!J132</f>
        <v>pt Sporting CP</v>
      </c>
      <c r="C132" t="str">
        <f>EU!D132&amp;'EU2'!E132</f>
        <v>45001Arsenal</v>
      </c>
      <c r="D132" t="str">
        <f>EU!D132&amp;'EU2'!F132</f>
        <v>45001Sporting CP</v>
      </c>
      <c r="E132" t="str">
        <f t="shared" si="14"/>
        <v>Arsenal</v>
      </c>
      <c r="F132" t="str">
        <f t="shared" si="15"/>
        <v>Sporting CP</v>
      </c>
      <c r="G132" s="1">
        <f>EU!D132</f>
        <v>45001</v>
      </c>
      <c r="H132" t="s">
        <v>1054</v>
      </c>
      <c r="I132" t="str">
        <f>EU!A132&amp;EU!B132</f>
        <v>Round of 16</v>
      </c>
      <c r="J132" t="str">
        <f t="shared" si="16"/>
        <v>EURound of 16</v>
      </c>
      <c r="K132" t="str">
        <f t="shared" si="17"/>
        <v>EURound of 16Arsenal</v>
      </c>
      <c r="L132" t="str">
        <f t="shared" si="18"/>
        <v>EURound of 16Sporting CP</v>
      </c>
      <c r="M132" t="str">
        <f t="shared" si="19"/>
        <v>Arsenal</v>
      </c>
      <c r="N132" t="str">
        <f t="shared" si="20"/>
        <v>Sporting CP</v>
      </c>
    </row>
    <row r="133" spans="1:14" x14ac:dyDescent="0.3">
      <c r="A133" t="str">
        <f>EU!F133</f>
        <v>Fenerbahçe tr</v>
      </c>
      <c r="B133" t="str">
        <f>EU!J133</f>
        <v>es Sevilla</v>
      </c>
      <c r="C133" t="str">
        <f>EU!D133&amp;'EU2'!E133</f>
        <v>45001Fenerbahçe</v>
      </c>
      <c r="D133" t="str">
        <f>EU!D133&amp;'EU2'!F133</f>
        <v>45001Sevilla</v>
      </c>
      <c r="E133" t="str">
        <f t="shared" si="14"/>
        <v>Fenerbahçe</v>
      </c>
      <c r="F133" t="str">
        <f t="shared" si="15"/>
        <v>Sevilla</v>
      </c>
      <c r="G133" s="1">
        <f>EU!D133</f>
        <v>45001</v>
      </c>
      <c r="H133" t="s">
        <v>1054</v>
      </c>
      <c r="I133" t="str">
        <f>EU!A133&amp;EU!B133</f>
        <v>Round of 16</v>
      </c>
      <c r="J133" t="str">
        <f t="shared" si="16"/>
        <v>EURound of 16</v>
      </c>
      <c r="K133" t="str">
        <f t="shared" si="17"/>
        <v>EURound of 16Fenerbahçe</v>
      </c>
      <c r="L133" t="str">
        <f t="shared" si="18"/>
        <v>EURound of 16Sevilla</v>
      </c>
      <c r="M133" t="str">
        <f t="shared" si="19"/>
        <v>Fenerbahçe</v>
      </c>
      <c r="N133" t="str">
        <f t="shared" si="20"/>
        <v>Sevilla</v>
      </c>
    </row>
    <row r="134" spans="1:14" x14ac:dyDescent="0.3">
      <c r="A134" t="str">
        <f>EU!F134</f>
        <v>Real Sociedad es</v>
      </c>
      <c r="B134" t="str">
        <f>EU!J134</f>
        <v>it Roma</v>
      </c>
      <c r="C134" t="str">
        <f>EU!D134&amp;'EU2'!E134</f>
        <v>45001Real Sociedad</v>
      </c>
      <c r="D134" t="str">
        <f>EU!D134&amp;'EU2'!F134</f>
        <v>45001Roma</v>
      </c>
      <c r="E134" t="str">
        <f t="shared" si="14"/>
        <v>Real Sociedad</v>
      </c>
      <c r="F134" t="str">
        <f t="shared" si="15"/>
        <v>Roma</v>
      </c>
      <c r="G134" s="1">
        <f>EU!D134</f>
        <v>45001</v>
      </c>
      <c r="H134" t="s">
        <v>1054</v>
      </c>
      <c r="I134" t="str">
        <f>EU!A134&amp;EU!B134</f>
        <v>Round of 16</v>
      </c>
      <c r="J134" t="str">
        <f t="shared" si="16"/>
        <v>EURound of 16</v>
      </c>
      <c r="K134" t="str">
        <f t="shared" si="17"/>
        <v>EURound of 16Real Sociedad</v>
      </c>
      <c r="L134" t="str">
        <f t="shared" si="18"/>
        <v>EURound of 16Roma</v>
      </c>
      <c r="M134" t="str">
        <f t="shared" si="19"/>
        <v>Real Sociedad</v>
      </c>
      <c r="N134" t="str">
        <f t="shared" si="20"/>
        <v>Roma</v>
      </c>
    </row>
    <row r="135" spans="1:14" x14ac:dyDescent="0.3">
      <c r="A135" t="str">
        <f>EU!F135</f>
        <v>Ferencváros hu</v>
      </c>
      <c r="B135" t="str">
        <f>EU!J135</f>
        <v>de Leverkusen</v>
      </c>
      <c r="C135" t="str">
        <f>EU!D135&amp;'EU2'!E135</f>
        <v>45001Ferencváros</v>
      </c>
      <c r="D135" t="str">
        <f>EU!D135&amp;'EU2'!F135</f>
        <v>45001Leverkusen</v>
      </c>
      <c r="E135" t="str">
        <f t="shared" si="14"/>
        <v>Ferencváros</v>
      </c>
      <c r="F135" t="str">
        <f t="shared" si="15"/>
        <v>Leverkusen</v>
      </c>
      <c r="G135" s="1">
        <f>EU!D135</f>
        <v>45001</v>
      </c>
      <c r="H135" t="s">
        <v>1054</v>
      </c>
      <c r="I135" t="str">
        <f>EU!A135&amp;EU!B135</f>
        <v>Round of 16</v>
      </c>
      <c r="J135" t="str">
        <f t="shared" si="16"/>
        <v>EURound of 16</v>
      </c>
      <c r="K135" t="str">
        <f t="shared" si="17"/>
        <v>EURound of 16Ferencváros</v>
      </c>
      <c r="L135" t="str">
        <f t="shared" si="18"/>
        <v>EURound of 16Leverkusen</v>
      </c>
      <c r="M135" t="str">
        <f t="shared" si="19"/>
        <v>Ferencváros</v>
      </c>
      <c r="N135" t="str">
        <f t="shared" si="20"/>
        <v>Leverkusen</v>
      </c>
    </row>
    <row r="136" spans="1:14" x14ac:dyDescent="0.3">
      <c r="A136" t="str">
        <f>EU!F136</f>
        <v>Union SG be</v>
      </c>
      <c r="B136" t="str">
        <f>EU!J136</f>
        <v>de Union Berlin</v>
      </c>
      <c r="C136" t="str">
        <f>EU!D136&amp;'EU2'!E136</f>
        <v>45001Union SG</v>
      </c>
      <c r="D136" t="str">
        <f>EU!D136&amp;'EU2'!F136</f>
        <v>45001Union Berlin</v>
      </c>
      <c r="E136" t="str">
        <f t="shared" si="14"/>
        <v>Union SG</v>
      </c>
      <c r="F136" t="str">
        <f t="shared" si="15"/>
        <v>Union Berlin</v>
      </c>
      <c r="G136" s="1">
        <f>EU!D136</f>
        <v>45001</v>
      </c>
      <c r="H136" t="s">
        <v>1054</v>
      </c>
      <c r="I136" t="str">
        <f>EU!A136&amp;EU!B136</f>
        <v>Round of 16</v>
      </c>
      <c r="J136" t="str">
        <f t="shared" si="16"/>
        <v>EURound of 16</v>
      </c>
      <c r="K136" t="str">
        <f t="shared" si="17"/>
        <v>EURound of 16Union SG</v>
      </c>
      <c r="L136" t="str">
        <f t="shared" si="18"/>
        <v>EURound of 16Union Berlin</v>
      </c>
      <c r="M136" t="str">
        <f t="shared" si="19"/>
        <v>Union SG</v>
      </c>
      <c r="N136" t="str">
        <f t="shared" si="20"/>
        <v>Union Berlin</v>
      </c>
    </row>
    <row r="137" spans="1:14" x14ac:dyDescent="0.3">
      <c r="A137" t="str">
        <f>EU!F137</f>
        <v>Feyenoord nl</v>
      </c>
      <c r="B137" t="str">
        <f>EU!J137</f>
        <v>it Roma</v>
      </c>
      <c r="C137" t="str">
        <f>EU!D137&amp;'EU2'!E137</f>
        <v>45029Feyenoord</v>
      </c>
      <c r="D137" t="str">
        <f>EU!D137&amp;'EU2'!F137</f>
        <v>45029Roma</v>
      </c>
      <c r="E137" t="str">
        <f t="shared" si="14"/>
        <v>Feyenoord</v>
      </c>
      <c r="F137" t="str">
        <f t="shared" si="15"/>
        <v>Roma</v>
      </c>
      <c r="G137" s="1">
        <f>EU!D137</f>
        <v>45029</v>
      </c>
      <c r="H137" t="s">
        <v>1054</v>
      </c>
      <c r="I137" t="str">
        <f>EU!A137&amp;EU!B137</f>
        <v>Quarter-finals</v>
      </c>
      <c r="J137" t="str">
        <f t="shared" si="16"/>
        <v>EUQuarter-finals</v>
      </c>
      <c r="K137" t="str">
        <f t="shared" si="17"/>
        <v>EUQuarter-finalsFeyenoord</v>
      </c>
      <c r="L137" t="str">
        <f t="shared" si="18"/>
        <v>EUQuarter-finalsRoma</v>
      </c>
      <c r="M137" t="str">
        <f t="shared" si="19"/>
        <v>Feyenoord</v>
      </c>
      <c r="N137" t="str">
        <f t="shared" si="20"/>
        <v>Roma</v>
      </c>
    </row>
    <row r="138" spans="1:14" x14ac:dyDescent="0.3">
      <c r="A138" t="str">
        <f>EU!F138</f>
        <v>Manchester Utd eng</v>
      </c>
      <c r="B138" t="str">
        <f>EU!J138</f>
        <v>es Sevilla</v>
      </c>
      <c r="C138" t="str">
        <f>EU!D138&amp;'EU2'!E138</f>
        <v>45029Manchester Utd</v>
      </c>
      <c r="D138" t="str">
        <f>EU!D138&amp;'EU2'!F138</f>
        <v>45029Sevilla</v>
      </c>
      <c r="E138" t="str">
        <f t="shared" si="14"/>
        <v>Manchester Utd</v>
      </c>
      <c r="F138" t="str">
        <f t="shared" si="15"/>
        <v>Sevilla</v>
      </c>
      <c r="G138" s="1">
        <f>EU!D138</f>
        <v>45029</v>
      </c>
      <c r="H138" t="s">
        <v>1054</v>
      </c>
      <c r="I138" t="str">
        <f>EU!A138&amp;EU!B138</f>
        <v>Quarter-finals</v>
      </c>
      <c r="J138" t="str">
        <f t="shared" si="16"/>
        <v>EUQuarter-finals</v>
      </c>
      <c r="K138" t="str">
        <f t="shared" si="17"/>
        <v>EUQuarter-finalsManchester Utd</v>
      </c>
      <c r="L138" t="str">
        <f t="shared" si="18"/>
        <v>EUQuarter-finalsSevilla</v>
      </c>
      <c r="M138" t="str">
        <f t="shared" si="19"/>
        <v>Manchester Utd</v>
      </c>
      <c r="N138" t="str">
        <f t="shared" si="20"/>
        <v>Sevilla</v>
      </c>
    </row>
    <row r="139" spans="1:14" x14ac:dyDescent="0.3">
      <c r="A139" t="str">
        <f>EU!F139</f>
        <v>Juventus it</v>
      </c>
      <c r="B139" t="str">
        <f>EU!J139</f>
        <v>pt Sporting CP</v>
      </c>
      <c r="C139" t="str">
        <f>EU!D139&amp;'EU2'!E139</f>
        <v>45029Juventus</v>
      </c>
      <c r="D139" t="str">
        <f>EU!D139&amp;'EU2'!F139</f>
        <v>45029Sporting CP</v>
      </c>
      <c r="E139" t="str">
        <f t="shared" si="14"/>
        <v>Juventus</v>
      </c>
      <c r="F139" t="str">
        <f t="shared" si="15"/>
        <v>Sporting CP</v>
      </c>
      <c r="G139" s="1">
        <f>EU!D139</f>
        <v>45029</v>
      </c>
      <c r="H139" t="s">
        <v>1054</v>
      </c>
      <c r="I139" t="str">
        <f>EU!A139&amp;EU!B139</f>
        <v>Quarter-finals</v>
      </c>
      <c r="J139" t="str">
        <f t="shared" si="16"/>
        <v>EUQuarter-finals</v>
      </c>
      <c r="K139" t="str">
        <f t="shared" si="17"/>
        <v>EUQuarter-finalsJuventus</v>
      </c>
      <c r="L139" t="str">
        <f t="shared" si="18"/>
        <v>EUQuarter-finalsSporting CP</v>
      </c>
      <c r="M139" t="str">
        <f t="shared" si="19"/>
        <v>Juventus</v>
      </c>
      <c r="N139" t="str">
        <f t="shared" si="20"/>
        <v>Sporting CP</v>
      </c>
    </row>
    <row r="140" spans="1:14" x14ac:dyDescent="0.3">
      <c r="A140" t="str">
        <f>EU!F140</f>
        <v>Leverkusen de</v>
      </c>
      <c r="B140" t="str">
        <f>EU!J140</f>
        <v>be Union SG</v>
      </c>
      <c r="C140" t="str">
        <f>EU!D140&amp;'EU2'!E140</f>
        <v>45029Leverkusen</v>
      </c>
      <c r="D140" t="str">
        <f>EU!D140&amp;'EU2'!F140</f>
        <v>45029Union SG</v>
      </c>
      <c r="E140" t="str">
        <f t="shared" si="14"/>
        <v>Leverkusen</v>
      </c>
      <c r="F140" t="str">
        <f t="shared" si="15"/>
        <v>Union SG</v>
      </c>
      <c r="G140" s="1">
        <f>EU!D140</f>
        <v>45029</v>
      </c>
      <c r="H140" t="s">
        <v>1054</v>
      </c>
      <c r="I140" t="str">
        <f>EU!A140&amp;EU!B140</f>
        <v>Quarter-finals</v>
      </c>
      <c r="J140" t="str">
        <f t="shared" si="16"/>
        <v>EUQuarter-finals</v>
      </c>
      <c r="K140" t="str">
        <f t="shared" si="17"/>
        <v>EUQuarter-finalsLeverkusen</v>
      </c>
      <c r="L140" t="str">
        <f t="shared" si="18"/>
        <v>EUQuarter-finalsUnion SG</v>
      </c>
      <c r="M140" t="str">
        <f t="shared" si="19"/>
        <v>Leverkusen</v>
      </c>
      <c r="N140" t="str">
        <f t="shared" si="20"/>
        <v>Union SG</v>
      </c>
    </row>
    <row r="141" spans="1:14" x14ac:dyDescent="0.3">
      <c r="A141" t="str">
        <f>EU!F141</f>
        <v>Sporting CP pt</v>
      </c>
      <c r="B141" t="str">
        <f>EU!J141</f>
        <v>it Juventus</v>
      </c>
      <c r="C141" t="str">
        <f>EU!D141&amp;'EU2'!E141</f>
        <v>45036Sporting CP</v>
      </c>
      <c r="D141" t="str">
        <f>EU!D141&amp;'EU2'!F141</f>
        <v>45036Juventus</v>
      </c>
      <c r="E141" t="str">
        <f t="shared" si="14"/>
        <v>Sporting CP</v>
      </c>
      <c r="F141" t="str">
        <f t="shared" si="15"/>
        <v>Juventus</v>
      </c>
      <c r="G141" s="1">
        <f>EU!D141</f>
        <v>45036</v>
      </c>
      <c r="H141" t="s">
        <v>1054</v>
      </c>
      <c r="I141" t="str">
        <f>EU!A141&amp;EU!B141</f>
        <v>Quarter-finals</v>
      </c>
      <c r="J141" t="str">
        <f t="shared" si="16"/>
        <v>EUQuarter-finals</v>
      </c>
      <c r="K141" t="str">
        <f t="shared" si="17"/>
        <v>EUQuarter-finalsSporting CP</v>
      </c>
      <c r="L141" t="str">
        <f t="shared" si="18"/>
        <v>EUQuarter-finalsJuventus</v>
      </c>
      <c r="M141" t="str">
        <f t="shared" si="19"/>
        <v>Sporting CP</v>
      </c>
      <c r="N141" t="str">
        <f t="shared" si="20"/>
        <v>Juventus</v>
      </c>
    </row>
    <row r="142" spans="1:14" x14ac:dyDescent="0.3">
      <c r="A142" t="str">
        <f>EU!F142</f>
        <v>Roma it</v>
      </c>
      <c r="B142" t="str">
        <f>EU!J142</f>
        <v>nl Feyenoord</v>
      </c>
      <c r="C142" t="str">
        <f>EU!D142&amp;'EU2'!E142</f>
        <v>45036Roma</v>
      </c>
      <c r="D142" t="str">
        <f>EU!D142&amp;'EU2'!F142</f>
        <v>45036Feyenoord</v>
      </c>
      <c r="E142" t="str">
        <f t="shared" si="14"/>
        <v>Roma</v>
      </c>
      <c r="F142" t="str">
        <f t="shared" si="15"/>
        <v>Feyenoord</v>
      </c>
      <c r="G142" s="1">
        <f>EU!D142</f>
        <v>45036</v>
      </c>
      <c r="H142" t="s">
        <v>1054</v>
      </c>
      <c r="I142" t="str">
        <f>EU!A142&amp;EU!B142</f>
        <v>Quarter-finals</v>
      </c>
      <c r="J142" t="str">
        <f t="shared" si="16"/>
        <v>EUQuarter-finals</v>
      </c>
      <c r="K142" t="str">
        <f t="shared" si="17"/>
        <v>EUQuarter-finalsRoma</v>
      </c>
      <c r="L142" t="str">
        <f t="shared" si="18"/>
        <v>EUQuarter-finalsFeyenoord</v>
      </c>
      <c r="M142" t="str">
        <f t="shared" si="19"/>
        <v>Roma</v>
      </c>
      <c r="N142" t="str">
        <f t="shared" si="20"/>
        <v>Feyenoord</v>
      </c>
    </row>
    <row r="143" spans="1:14" x14ac:dyDescent="0.3">
      <c r="A143" t="str">
        <f>EU!F143</f>
        <v>Union SG be</v>
      </c>
      <c r="B143" t="str">
        <f>EU!J143</f>
        <v>de Leverkusen</v>
      </c>
      <c r="C143" t="str">
        <f>EU!D143&amp;'EU2'!E143</f>
        <v>45036Union SG</v>
      </c>
      <c r="D143" t="str">
        <f>EU!D143&amp;'EU2'!F143</f>
        <v>45036Leverkusen</v>
      </c>
      <c r="E143" t="str">
        <f t="shared" si="14"/>
        <v>Union SG</v>
      </c>
      <c r="F143" t="str">
        <f t="shared" si="15"/>
        <v>Leverkusen</v>
      </c>
      <c r="G143" s="1">
        <f>EU!D143</f>
        <v>45036</v>
      </c>
      <c r="H143" t="s">
        <v>1054</v>
      </c>
      <c r="I143" t="str">
        <f>EU!A143&amp;EU!B143</f>
        <v>Quarter-finals</v>
      </c>
      <c r="J143" t="str">
        <f t="shared" si="16"/>
        <v>EUQuarter-finals</v>
      </c>
      <c r="K143" t="str">
        <f t="shared" si="17"/>
        <v>EUQuarter-finalsUnion SG</v>
      </c>
      <c r="L143" t="str">
        <f t="shared" si="18"/>
        <v>EUQuarter-finalsLeverkusen</v>
      </c>
      <c r="M143" t="str">
        <f t="shared" si="19"/>
        <v>Union SG</v>
      </c>
      <c r="N143" t="str">
        <f t="shared" si="20"/>
        <v>Leverkusen</v>
      </c>
    </row>
    <row r="144" spans="1:14" x14ac:dyDescent="0.3">
      <c r="A144" t="str">
        <f>EU!F144</f>
        <v>Sevilla es</v>
      </c>
      <c r="B144" t="str">
        <f>EU!J144</f>
        <v>eng Manchester Utd</v>
      </c>
      <c r="C144" t="str">
        <f>EU!D144&amp;'EU2'!E144</f>
        <v>45036Sevilla</v>
      </c>
      <c r="D144" t="str">
        <f>EU!D144&amp;'EU2'!F144</f>
        <v>45036Manchester Utd</v>
      </c>
      <c r="E144" t="str">
        <f t="shared" si="14"/>
        <v>Sevilla</v>
      </c>
      <c r="F144" t="str">
        <f t="shared" si="15"/>
        <v>Manchester Utd</v>
      </c>
      <c r="G144" s="1">
        <f>EU!D144</f>
        <v>45036</v>
      </c>
      <c r="H144" t="s">
        <v>1054</v>
      </c>
      <c r="I144" t="str">
        <f>EU!A144&amp;EU!B144</f>
        <v>Quarter-finals</v>
      </c>
      <c r="J144" t="str">
        <f t="shared" si="16"/>
        <v>EUQuarter-finals</v>
      </c>
      <c r="K144" t="str">
        <f t="shared" si="17"/>
        <v>EUQuarter-finalsSevilla</v>
      </c>
      <c r="L144" t="str">
        <f t="shared" si="18"/>
        <v>EUQuarter-finalsManchester Utd</v>
      </c>
      <c r="M144" t="str">
        <f t="shared" si="19"/>
        <v>Sevilla</v>
      </c>
      <c r="N144" t="str">
        <f t="shared" si="20"/>
        <v>Manchester Utd</v>
      </c>
    </row>
    <row r="145" spans="1:14" x14ac:dyDescent="0.3">
      <c r="A145">
        <f>EU!F145</f>
        <v>0</v>
      </c>
      <c r="B145">
        <f>EU!J145</f>
        <v>0</v>
      </c>
      <c r="C145" t="e">
        <f>EU!D145&amp;'EU2'!E145</f>
        <v>#VALUE!</v>
      </c>
      <c r="D145" t="e">
        <f>EU!D145&amp;'EU2'!F145</f>
        <v>#VALUE!</v>
      </c>
      <c r="E145" t="e">
        <f t="shared" si="14"/>
        <v>#VALUE!</v>
      </c>
      <c r="F145" t="e">
        <f t="shared" si="15"/>
        <v>#VALUE!</v>
      </c>
      <c r="G145" s="1">
        <f>EU!D145</f>
        <v>0</v>
      </c>
      <c r="H145" t="s">
        <v>1054</v>
      </c>
      <c r="I145" t="str">
        <f>EU!A145&amp;EU!B145</f>
        <v/>
      </c>
      <c r="J145" t="str">
        <f t="shared" si="16"/>
        <v>EU</v>
      </c>
      <c r="K145" t="e">
        <f t="shared" si="17"/>
        <v>#VALUE!</v>
      </c>
      <c r="L145" t="e">
        <f t="shared" si="18"/>
        <v>#VALUE!</v>
      </c>
      <c r="M145" t="e">
        <f t="shared" si="19"/>
        <v>#VALUE!</v>
      </c>
      <c r="N145" t="e">
        <f t="shared" si="20"/>
        <v>#VALUE!</v>
      </c>
    </row>
    <row r="146" spans="1:14" x14ac:dyDescent="0.3">
      <c r="A146">
        <f>EU!F146</f>
        <v>0</v>
      </c>
      <c r="B146">
        <f>EU!J146</f>
        <v>0</v>
      </c>
      <c r="C146" t="e">
        <f>EU!D146&amp;'EU2'!E146</f>
        <v>#VALUE!</v>
      </c>
      <c r="D146" t="e">
        <f>EU!D146&amp;'EU2'!F146</f>
        <v>#VALUE!</v>
      </c>
      <c r="E146" t="e">
        <f t="shared" si="14"/>
        <v>#VALUE!</v>
      </c>
      <c r="F146" t="e">
        <f t="shared" si="15"/>
        <v>#VALUE!</v>
      </c>
      <c r="G146" s="1">
        <f>EU!D146</f>
        <v>0</v>
      </c>
      <c r="H146" t="s">
        <v>1054</v>
      </c>
      <c r="I146" t="str">
        <f>EU!A146&amp;EU!B146</f>
        <v/>
      </c>
      <c r="J146" t="str">
        <f t="shared" si="16"/>
        <v>EU</v>
      </c>
      <c r="K146" t="e">
        <f t="shared" si="17"/>
        <v>#VALUE!</v>
      </c>
      <c r="L146" t="e">
        <f t="shared" si="18"/>
        <v>#VALUE!</v>
      </c>
      <c r="M146" t="e">
        <f t="shared" si="19"/>
        <v>#VALUE!</v>
      </c>
      <c r="N146" t="e">
        <f t="shared" si="20"/>
        <v>#VALUE!</v>
      </c>
    </row>
    <row r="147" spans="1:14" x14ac:dyDescent="0.3">
      <c r="A147">
        <f>EU!F147</f>
        <v>0</v>
      </c>
      <c r="B147">
        <f>EU!J147</f>
        <v>0</v>
      </c>
      <c r="C147" t="e">
        <f>EU!D147&amp;'EU2'!E147</f>
        <v>#VALUE!</v>
      </c>
      <c r="D147" t="e">
        <f>EU!D147&amp;'EU2'!F147</f>
        <v>#VALUE!</v>
      </c>
      <c r="E147" t="e">
        <f t="shared" si="14"/>
        <v>#VALUE!</v>
      </c>
      <c r="F147" t="e">
        <f t="shared" si="15"/>
        <v>#VALUE!</v>
      </c>
      <c r="G147" s="1">
        <f>EU!D147</f>
        <v>0</v>
      </c>
      <c r="H147" t="s">
        <v>1054</v>
      </c>
      <c r="I147" t="str">
        <f>EU!A147&amp;EU!B147</f>
        <v/>
      </c>
      <c r="J147" t="str">
        <f t="shared" si="16"/>
        <v>EU</v>
      </c>
      <c r="K147" t="e">
        <f t="shared" si="17"/>
        <v>#VALUE!</v>
      </c>
      <c r="L147" t="e">
        <f t="shared" si="18"/>
        <v>#VALUE!</v>
      </c>
      <c r="M147" t="e">
        <f t="shared" si="19"/>
        <v>#VALUE!</v>
      </c>
      <c r="N147" t="e">
        <f t="shared" si="20"/>
        <v>#VALUE!</v>
      </c>
    </row>
    <row r="148" spans="1:14" x14ac:dyDescent="0.3">
      <c r="A148">
        <f>EU!F148</f>
        <v>0</v>
      </c>
      <c r="B148">
        <f>EU!J148</f>
        <v>0</v>
      </c>
      <c r="C148" t="e">
        <f>EU!D148&amp;'EU2'!E148</f>
        <v>#VALUE!</v>
      </c>
      <c r="D148" t="e">
        <f>EU!D148&amp;'EU2'!F148</f>
        <v>#VALUE!</v>
      </c>
      <c r="E148" t="e">
        <f t="shared" si="14"/>
        <v>#VALUE!</v>
      </c>
      <c r="F148" t="e">
        <f t="shared" si="15"/>
        <v>#VALUE!</v>
      </c>
      <c r="G148" s="1">
        <f>EU!D148</f>
        <v>0</v>
      </c>
      <c r="H148" t="s">
        <v>1054</v>
      </c>
      <c r="I148" t="str">
        <f>EU!A148&amp;EU!B148</f>
        <v/>
      </c>
      <c r="J148" t="str">
        <f t="shared" si="16"/>
        <v>EU</v>
      </c>
      <c r="K148" t="e">
        <f t="shared" si="17"/>
        <v>#VALUE!</v>
      </c>
      <c r="L148" t="e">
        <f t="shared" si="18"/>
        <v>#VALUE!</v>
      </c>
      <c r="M148" t="e">
        <f t="shared" si="19"/>
        <v>#VALUE!</v>
      </c>
      <c r="N148" t="e">
        <f t="shared" si="20"/>
        <v>#VALUE!</v>
      </c>
    </row>
    <row r="149" spans="1:14" x14ac:dyDescent="0.3">
      <c r="A149">
        <f>EU!F149</f>
        <v>0</v>
      </c>
      <c r="B149">
        <f>EU!J149</f>
        <v>0</v>
      </c>
      <c r="C149" t="e">
        <f>EU!D149&amp;'EU2'!E149</f>
        <v>#VALUE!</v>
      </c>
      <c r="D149" t="e">
        <f>EU!D149&amp;'EU2'!F149</f>
        <v>#VALUE!</v>
      </c>
      <c r="E149" t="e">
        <f t="shared" si="14"/>
        <v>#VALUE!</v>
      </c>
      <c r="F149" t="e">
        <f t="shared" si="15"/>
        <v>#VALUE!</v>
      </c>
      <c r="G149" s="1">
        <f>EU!D149</f>
        <v>0</v>
      </c>
      <c r="H149" t="s">
        <v>1054</v>
      </c>
      <c r="I149" t="str">
        <f>EU!A149&amp;EU!B149</f>
        <v/>
      </c>
      <c r="J149" t="str">
        <f t="shared" si="16"/>
        <v>EU</v>
      </c>
      <c r="K149" t="e">
        <f t="shared" si="17"/>
        <v>#VALUE!</v>
      </c>
      <c r="L149" t="e">
        <f t="shared" si="18"/>
        <v>#VALUE!</v>
      </c>
      <c r="M149" t="e">
        <f t="shared" si="19"/>
        <v>#VALUE!</v>
      </c>
      <c r="N149" t="e">
        <f t="shared" si="20"/>
        <v>#VALUE!</v>
      </c>
    </row>
    <row r="150" spans="1:14" x14ac:dyDescent="0.3">
      <c r="A150">
        <f>EU!F150</f>
        <v>0</v>
      </c>
      <c r="B150">
        <f>EU!J150</f>
        <v>0</v>
      </c>
      <c r="C150" t="e">
        <f>EU!D150&amp;'EU2'!E150</f>
        <v>#VALUE!</v>
      </c>
      <c r="D150" t="e">
        <f>EU!D150&amp;'EU2'!F150</f>
        <v>#VALUE!</v>
      </c>
      <c r="E150" t="e">
        <f t="shared" si="14"/>
        <v>#VALUE!</v>
      </c>
      <c r="F150" t="e">
        <f t="shared" si="15"/>
        <v>#VALUE!</v>
      </c>
      <c r="G150" s="1">
        <f>EU!D150</f>
        <v>0</v>
      </c>
      <c r="H150" t="s">
        <v>1054</v>
      </c>
      <c r="I150" t="str">
        <f>EU!A150&amp;EU!B150</f>
        <v/>
      </c>
      <c r="J150" t="str">
        <f t="shared" si="16"/>
        <v>EU</v>
      </c>
      <c r="K150" t="e">
        <f t="shared" si="17"/>
        <v>#VALUE!</v>
      </c>
      <c r="L150" t="e">
        <f t="shared" si="18"/>
        <v>#VALUE!</v>
      </c>
      <c r="M150" t="e">
        <f t="shared" si="19"/>
        <v>#VALUE!</v>
      </c>
      <c r="N150" t="e">
        <f t="shared" si="20"/>
        <v>#VALUE!</v>
      </c>
    </row>
    <row r="151" spans="1:14" x14ac:dyDescent="0.3">
      <c r="A151">
        <f>EU!F151</f>
        <v>0</v>
      </c>
      <c r="B151">
        <f>EU!J151</f>
        <v>0</v>
      </c>
      <c r="C151" t="e">
        <f>EU!D151&amp;'EU2'!E151</f>
        <v>#VALUE!</v>
      </c>
      <c r="D151" t="e">
        <f>EU!D151&amp;'EU2'!F151</f>
        <v>#VALUE!</v>
      </c>
      <c r="E151" t="e">
        <f t="shared" si="14"/>
        <v>#VALUE!</v>
      </c>
      <c r="F151" t="e">
        <f t="shared" si="15"/>
        <v>#VALUE!</v>
      </c>
      <c r="G151" s="1">
        <f>EU!D151</f>
        <v>0</v>
      </c>
      <c r="H151" t="s">
        <v>1054</v>
      </c>
      <c r="I151" t="str">
        <f>EU!A151&amp;EU!B151</f>
        <v/>
      </c>
      <c r="J151" t="str">
        <f t="shared" si="16"/>
        <v>EU</v>
      </c>
      <c r="K151" t="e">
        <f t="shared" si="17"/>
        <v>#VALUE!</v>
      </c>
      <c r="L151" t="e">
        <f t="shared" si="18"/>
        <v>#VALUE!</v>
      </c>
      <c r="M151" t="e">
        <f t="shared" si="19"/>
        <v>#VALUE!</v>
      </c>
      <c r="N151" t="e">
        <f t="shared" si="20"/>
        <v>#VALUE!</v>
      </c>
    </row>
    <row r="152" spans="1:14" x14ac:dyDescent="0.3">
      <c r="A152">
        <f>EU!F152</f>
        <v>0</v>
      </c>
      <c r="B152">
        <f>EU!J152</f>
        <v>0</v>
      </c>
      <c r="C152" t="e">
        <f>EU!D152&amp;'EU2'!E152</f>
        <v>#VALUE!</v>
      </c>
      <c r="D152" t="e">
        <f>EU!D152&amp;'EU2'!F152</f>
        <v>#VALUE!</v>
      </c>
      <c r="E152" t="e">
        <f t="shared" si="14"/>
        <v>#VALUE!</v>
      </c>
      <c r="F152" t="e">
        <f t="shared" si="15"/>
        <v>#VALUE!</v>
      </c>
      <c r="G152" s="1">
        <f>EU!D152</f>
        <v>0</v>
      </c>
      <c r="H152" t="s">
        <v>1054</v>
      </c>
      <c r="I152" t="str">
        <f>EU!A152&amp;EU!B152</f>
        <v/>
      </c>
      <c r="J152" t="str">
        <f t="shared" si="16"/>
        <v>EU</v>
      </c>
      <c r="K152" t="e">
        <f t="shared" si="17"/>
        <v>#VALUE!</v>
      </c>
      <c r="L152" t="e">
        <f t="shared" si="18"/>
        <v>#VALUE!</v>
      </c>
      <c r="M152" t="e">
        <f t="shared" si="19"/>
        <v>#VALUE!</v>
      </c>
      <c r="N152" t="e">
        <f t="shared" si="20"/>
        <v>#VALUE!</v>
      </c>
    </row>
    <row r="153" spans="1:14" x14ac:dyDescent="0.3">
      <c r="A153">
        <f>EU!F153</f>
        <v>0</v>
      </c>
      <c r="B153">
        <f>EU!J153</f>
        <v>0</v>
      </c>
      <c r="C153" t="e">
        <f>EU!D153&amp;'EU2'!E153</f>
        <v>#VALUE!</v>
      </c>
      <c r="D153" t="e">
        <f>EU!D153&amp;'EU2'!F153</f>
        <v>#VALUE!</v>
      </c>
      <c r="E153" t="e">
        <f t="shared" si="14"/>
        <v>#VALUE!</v>
      </c>
      <c r="F153" t="e">
        <f t="shared" si="15"/>
        <v>#VALUE!</v>
      </c>
      <c r="G153" s="1">
        <f>EU!D153</f>
        <v>0</v>
      </c>
      <c r="H153" t="s">
        <v>1054</v>
      </c>
      <c r="I153" t="str">
        <f>EU!A153&amp;EU!B153</f>
        <v/>
      </c>
      <c r="J153" t="str">
        <f t="shared" si="16"/>
        <v>EU</v>
      </c>
      <c r="K153" t="e">
        <f t="shared" si="17"/>
        <v>#VALUE!</v>
      </c>
      <c r="L153" t="e">
        <f t="shared" si="18"/>
        <v>#VALUE!</v>
      </c>
      <c r="M153" t="e">
        <f t="shared" si="19"/>
        <v>#VALUE!</v>
      </c>
      <c r="N153" t="e">
        <f t="shared" si="20"/>
        <v>#VALUE!</v>
      </c>
    </row>
    <row r="154" spans="1:14" x14ac:dyDescent="0.3">
      <c r="A154">
        <f>EU!F154</f>
        <v>0</v>
      </c>
      <c r="B154">
        <f>EU!J154</f>
        <v>0</v>
      </c>
      <c r="C154" t="e">
        <f>EU!D154&amp;'EU2'!E154</f>
        <v>#VALUE!</v>
      </c>
      <c r="D154" t="e">
        <f>EU!D154&amp;'EU2'!F154</f>
        <v>#VALUE!</v>
      </c>
      <c r="E154" t="e">
        <f t="shared" si="14"/>
        <v>#VALUE!</v>
      </c>
      <c r="F154" t="e">
        <f t="shared" si="15"/>
        <v>#VALUE!</v>
      </c>
      <c r="G154" s="1">
        <f>EU!D154</f>
        <v>0</v>
      </c>
      <c r="H154" t="s">
        <v>1054</v>
      </c>
      <c r="I154" t="str">
        <f>EU!A154&amp;EU!B154</f>
        <v/>
      </c>
      <c r="J154" t="str">
        <f t="shared" si="16"/>
        <v>EU</v>
      </c>
      <c r="K154" t="e">
        <f t="shared" si="17"/>
        <v>#VALUE!</v>
      </c>
      <c r="L154" t="e">
        <f t="shared" si="18"/>
        <v>#VALUE!</v>
      </c>
      <c r="M154" t="e">
        <f t="shared" si="19"/>
        <v>#VALUE!</v>
      </c>
      <c r="N154" t="e">
        <f t="shared" si="20"/>
        <v>#VALUE!</v>
      </c>
    </row>
    <row r="155" spans="1:14" x14ac:dyDescent="0.3">
      <c r="A155">
        <f>EU!F155</f>
        <v>0</v>
      </c>
      <c r="B155">
        <f>EU!J155</f>
        <v>0</v>
      </c>
      <c r="C155" t="e">
        <f>EU!D155&amp;'EU2'!E155</f>
        <v>#VALUE!</v>
      </c>
      <c r="D155" t="e">
        <f>EU!D155&amp;'EU2'!F155</f>
        <v>#VALUE!</v>
      </c>
      <c r="E155" t="e">
        <f t="shared" si="14"/>
        <v>#VALUE!</v>
      </c>
      <c r="F155" t="e">
        <f t="shared" si="15"/>
        <v>#VALUE!</v>
      </c>
      <c r="G155" s="1">
        <f>EU!D155</f>
        <v>0</v>
      </c>
      <c r="H155" t="s">
        <v>1054</v>
      </c>
      <c r="I155" t="str">
        <f>EU!A155&amp;EU!B155</f>
        <v/>
      </c>
      <c r="J155" t="str">
        <f t="shared" si="16"/>
        <v>EU</v>
      </c>
      <c r="K155" t="e">
        <f t="shared" si="17"/>
        <v>#VALUE!</v>
      </c>
      <c r="L155" t="e">
        <f t="shared" si="18"/>
        <v>#VALUE!</v>
      </c>
      <c r="M155" t="e">
        <f t="shared" si="19"/>
        <v>#VALUE!</v>
      </c>
      <c r="N155" t="e">
        <f t="shared" si="20"/>
        <v>#VALUE!</v>
      </c>
    </row>
    <row r="156" spans="1:14" x14ac:dyDescent="0.3">
      <c r="A156">
        <f>EU!F156</f>
        <v>0</v>
      </c>
      <c r="B156">
        <f>EU!J156</f>
        <v>0</v>
      </c>
      <c r="C156" t="e">
        <f>EU!D156&amp;'EU2'!E156</f>
        <v>#VALUE!</v>
      </c>
      <c r="D156" t="e">
        <f>EU!D156&amp;'EU2'!F156</f>
        <v>#VALUE!</v>
      </c>
      <c r="E156" t="e">
        <f t="shared" si="14"/>
        <v>#VALUE!</v>
      </c>
      <c r="F156" t="e">
        <f t="shared" si="15"/>
        <v>#VALUE!</v>
      </c>
      <c r="G156" s="1">
        <f>EU!D156</f>
        <v>0</v>
      </c>
      <c r="H156" t="s">
        <v>1054</v>
      </c>
      <c r="I156" t="str">
        <f>EU!A156&amp;EU!B156</f>
        <v/>
      </c>
      <c r="J156" t="str">
        <f t="shared" si="16"/>
        <v>EU</v>
      </c>
      <c r="K156" t="e">
        <f t="shared" si="17"/>
        <v>#VALUE!</v>
      </c>
      <c r="L156" t="e">
        <f t="shared" si="18"/>
        <v>#VALUE!</v>
      </c>
      <c r="M156" t="e">
        <f t="shared" si="19"/>
        <v>#VALUE!</v>
      </c>
      <c r="N156" t="e">
        <f t="shared" si="20"/>
        <v>#VALUE!</v>
      </c>
    </row>
    <row r="157" spans="1:14" x14ac:dyDescent="0.3">
      <c r="A157">
        <f>EU!F157</f>
        <v>0</v>
      </c>
      <c r="B157">
        <f>EU!J157</f>
        <v>0</v>
      </c>
      <c r="C157" t="e">
        <f>EU!D157&amp;'EU2'!E157</f>
        <v>#VALUE!</v>
      </c>
      <c r="D157" t="e">
        <f>EU!D157&amp;'EU2'!F157</f>
        <v>#VALUE!</v>
      </c>
      <c r="E157" t="e">
        <f t="shared" si="14"/>
        <v>#VALUE!</v>
      </c>
      <c r="F157" t="e">
        <f t="shared" si="15"/>
        <v>#VALUE!</v>
      </c>
      <c r="G157" s="1">
        <f>EU!D157</f>
        <v>0</v>
      </c>
      <c r="H157" t="s">
        <v>1054</v>
      </c>
      <c r="I157" t="str">
        <f>EU!A157&amp;EU!B157</f>
        <v/>
      </c>
      <c r="J157" t="str">
        <f t="shared" si="16"/>
        <v>EU</v>
      </c>
      <c r="K157" t="e">
        <f t="shared" si="17"/>
        <v>#VALUE!</v>
      </c>
      <c r="L157" t="e">
        <f t="shared" si="18"/>
        <v>#VALUE!</v>
      </c>
      <c r="M157" t="e">
        <f t="shared" si="19"/>
        <v>#VALUE!</v>
      </c>
      <c r="N157" t="e">
        <f t="shared" si="20"/>
        <v>#VALUE!</v>
      </c>
    </row>
    <row r="158" spans="1:14" x14ac:dyDescent="0.3">
      <c r="A158">
        <f>EU!F158</f>
        <v>0</v>
      </c>
      <c r="B158">
        <f>EU!J158</f>
        <v>0</v>
      </c>
      <c r="C158" t="e">
        <f>EU!D158&amp;'EU2'!E158</f>
        <v>#VALUE!</v>
      </c>
      <c r="D158" t="e">
        <f>EU!D158&amp;'EU2'!F158</f>
        <v>#VALUE!</v>
      </c>
      <c r="E158" t="e">
        <f t="shared" si="14"/>
        <v>#VALUE!</v>
      </c>
      <c r="F158" t="e">
        <f t="shared" si="15"/>
        <v>#VALUE!</v>
      </c>
      <c r="G158" s="1">
        <f>EU!D158</f>
        <v>0</v>
      </c>
      <c r="H158" t="s">
        <v>1054</v>
      </c>
      <c r="I158" t="str">
        <f>EU!A158&amp;EU!B158</f>
        <v/>
      </c>
      <c r="J158" t="str">
        <f t="shared" si="16"/>
        <v>EU</v>
      </c>
      <c r="K158" t="e">
        <f t="shared" si="17"/>
        <v>#VALUE!</v>
      </c>
      <c r="L158" t="e">
        <f t="shared" si="18"/>
        <v>#VALUE!</v>
      </c>
      <c r="M158" t="e">
        <f t="shared" si="19"/>
        <v>#VALUE!</v>
      </c>
      <c r="N158" t="e">
        <f t="shared" si="20"/>
        <v>#VALUE!</v>
      </c>
    </row>
    <row r="159" spans="1:14" x14ac:dyDescent="0.3">
      <c r="A159">
        <f>EU!F159</f>
        <v>0</v>
      </c>
      <c r="B159">
        <f>EU!J159</f>
        <v>0</v>
      </c>
      <c r="C159" t="e">
        <f>EU!D159&amp;'EU2'!E159</f>
        <v>#VALUE!</v>
      </c>
      <c r="D159" t="e">
        <f>EU!D159&amp;'EU2'!F159</f>
        <v>#VALUE!</v>
      </c>
      <c r="E159" t="e">
        <f t="shared" si="14"/>
        <v>#VALUE!</v>
      </c>
      <c r="F159" t="e">
        <f t="shared" si="15"/>
        <v>#VALUE!</v>
      </c>
      <c r="G159" s="1">
        <f>EU!D159</f>
        <v>0</v>
      </c>
      <c r="H159" t="s">
        <v>1054</v>
      </c>
      <c r="I159" t="str">
        <f>EU!A159&amp;EU!B159</f>
        <v/>
      </c>
      <c r="J159" t="str">
        <f t="shared" si="16"/>
        <v>EU</v>
      </c>
      <c r="K159" t="e">
        <f t="shared" si="17"/>
        <v>#VALUE!</v>
      </c>
      <c r="L159" t="e">
        <f t="shared" si="18"/>
        <v>#VALUE!</v>
      </c>
      <c r="M159" t="e">
        <f t="shared" si="19"/>
        <v>#VALUE!</v>
      </c>
      <c r="N159" t="e">
        <f t="shared" si="20"/>
        <v>#VALUE!</v>
      </c>
    </row>
    <row r="160" spans="1:14" x14ac:dyDescent="0.3">
      <c r="A160">
        <f>EU!F160</f>
        <v>0</v>
      </c>
      <c r="B160">
        <f>EU!J160</f>
        <v>0</v>
      </c>
      <c r="C160" t="e">
        <f>EU!D160&amp;'EU2'!E160</f>
        <v>#VALUE!</v>
      </c>
      <c r="D160" t="e">
        <f>EU!D160&amp;'EU2'!F160</f>
        <v>#VALUE!</v>
      </c>
      <c r="E160" t="e">
        <f t="shared" si="14"/>
        <v>#VALUE!</v>
      </c>
      <c r="F160" t="e">
        <f t="shared" si="15"/>
        <v>#VALUE!</v>
      </c>
      <c r="G160" s="1">
        <f>EU!D160</f>
        <v>0</v>
      </c>
      <c r="H160" t="s">
        <v>1054</v>
      </c>
      <c r="I160" t="str">
        <f>EU!A160&amp;EU!B160</f>
        <v/>
      </c>
      <c r="J160" t="str">
        <f t="shared" si="16"/>
        <v>EU</v>
      </c>
      <c r="K160" t="e">
        <f t="shared" si="17"/>
        <v>#VALUE!</v>
      </c>
      <c r="L160" t="e">
        <f t="shared" si="18"/>
        <v>#VALUE!</v>
      </c>
      <c r="M160" t="e">
        <f t="shared" si="19"/>
        <v>#VALUE!</v>
      </c>
      <c r="N160" t="e">
        <f t="shared" si="20"/>
        <v>#VALUE!</v>
      </c>
    </row>
    <row r="161" spans="1:14" x14ac:dyDescent="0.3">
      <c r="A161">
        <f>EU!F161</f>
        <v>0</v>
      </c>
      <c r="B161">
        <f>EU!J161</f>
        <v>0</v>
      </c>
      <c r="C161" t="e">
        <f>EU!D161&amp;'EU2'!E161</f>
        <v>#VALUE!</v>
      </c>
      <c r="D161" t="e">
        <f>EU!D161&amp;'EU2'!F161</f>
        <v>#VALUE!</v>
      </c>
      <c r="E161" t="e">
        <f t="shared" si="14"/>
        <v>#VALUE!</v>
      </c>
      <c r="F161" t="e">
        <f t="shared" si="15"/>
        <v>#VALUE!</v>
      </c>
      <c r="G161" s="1">
        <f>EU!D161</f>
        <v>0</v>
      </c>
      <c r="H161" t="s">
        <v>1054</v>
      </c>
      <c r="I161" t="str">
        <f>EU!A161&amp;EU!B161</f>
        <v/>
      </c>
      <c r="J161" t="str">
        <f t="shared" si="16"/>
        <v>EU</v>
      </c>
      <c r="K161" t="e">
        <f t="shared" si="17"/>
        <v>#VALUE!</v>
      </c>
      <c r="L161" t="e">
        <f t="shared" si="18"/>
        <v>#VALUE!</v>
      </c>
      <c r="M161" t="e">
        <f t="shared" si="19"/>
        <v>#VALUE!</v>
      </c>
      <c r="N161" t="e">
        <f t="shared" si="20"/>
        <v>#VALUE!</v>
      </c>
    </row>
    <row r="162" spans="1:14" x14ac:dyDescent="0.3">
      <c r="A162">
        <f>EU!F162</f>
        <v>0</v>
      </c>
      <c r="B162">
        <f>EU!J162</f>
        <v>0</v>
      </c>
      <c r="C162" t="e">
        <f>EU!D162&amp;'EU2'!E162</f>
        <v>#VALUE!</v>
      </c>
      <c r="D162" t="e">
        <f>EU!D162&amp;'EU2'!F162</f>
        <v>#VALUE!</v>
      </c>
      <c r="E162" t="e">
        <f t="shared" si="14"/>
        <v>#VALUE!</v>
      </c>
      <c r="F162" t="e">
        <f t="shared" si="15"/>
        <v>#VALUE!</v>
      </c>
      <c r="G162" s="1">
        <f>EU!D162</f>
        <v>0</v>
      </c>
      <c r="H162" t="s">
        <v>1054</v>
      </c>
      <c r="I162" t="str">
        <f>EU!A162&amp;EU!B162</f>
        <v/>
      </c>
      <c r="J162" t="str">
        <f t="shared" si="16"/>
        <v>EU</v>
      </c>
      <c r="K162" t="e">
        <f t="shared" si="17"/>
        <v>#VALUE!</v>
      </c>
      <c r="L162" t="e">
        <f t="shared" si="18"/>
        <v>#VALUE!</v>
      </c>
      <c r="M162" t="e">
        <f t="shared" si="19"/>
        <v>#VALUE!</v>
      </c>
      <c r="N162" t="e">
        <f t="shared" si="20"/>
        <v>#VALUE!</v>
      </c>
    </row>
    <row r="163" spans="1:14" x14ac:dyDescent="0.3">
      <c r="A163">
        <f>EU!F163</f>
        <v>0</v>
      </c>
      <c r="B163">
        <f>EU!J163</f>
        <v>0</v>
      </c>
      <c r="C163" t="e">
        <f>EU!D163&amp;'EU2'!E163</f>
        <v>#VALUE!</v>
      </c>
      <c r="D163" t="e">
        <f>EU!D163&amp;'EU2'!F163</f>
        <v>#VALUE!</v>
      </c>
      <c r="E163" t="e">
        <f t="shared" si="14"/>
        <v>#VALUE!</v>
      </c>
      <c r="F163" t="e">
        <f t="shared" si="15"/>
        <v>#VALUE!</v>
      </c>
      <c r="G163" s="1">
        <f>EU!D163</f>
        <v>0</v>
      </c>
      <c r="H163" t="s">
        <v>1054</v>
      </c>
      <c r="I163" t="str">
        <f>EU!A163&amp;EU!B163</f>
        <v/>
      </c>
      <c r="J163" t="str">
        <f t="shared" si="16"/>
        <v>EU</v>
      </c>
      <c r="K163" t="e">
        <f t="shared" si="17"/>
        <v>#VALUE!</v>
      </c>
      <c r="L163" t="e">
        <f t="shared" si="18"/>
        <v>#VALUE!</v>
      </c>
      <c r="M163" t="e">
        <f t="shared" si="19"/>
        <v>#VALUE!</v>
      </c>
      <c r="N163" t="e">
        <f t="shared" si="20"/>
        <v>#VALUE!</v>
      </c>
    </row>
    <row r="164" spans="1:14" x14ac:dyDescent="0.3">
      <c r="A164">
        <f>EU!F164</f>
        <v>0</v>
      </c>
      <c r="B164">
        <f>EU!J164</f>
        <v>0</v>
      </c>
      <c r="C164" t="e">
        <f>EU!D164&amp;'EU2'!E164</f>
        <v>#VALUE!</v>
      </c>
      <c r="D164" t="e">
        <f>EU!D164&amp;'EU2'!F164</f>
        <v>#VALUE!</v>
      </c>
      <c r="E164" t="e">
        <f t="shared" si="14"/>
        <v>#VALUE!</v>
      </c>
      <c r="F164" t="e">
        <f t="shared" si="15"/>
        <v>#VALUE!</v>
      </c>
      <c r="G164" s="1">
        <f>EU!D164</f>
        <v>0</v>
      </c>
      <c r="H164" t="s">
        <v>1054</v>
      </c>
      <c r="I164" t="str">
        <f>EU!A164&amp;EU!B164</f>
        <v/>
      </c>
      <c r="J164" t="str">
        <f t="shared" si="16"/>
        <v>EU</v>
      </c>
      <c r="K164" t="e">
        <f t="shared" si="17"/>
        <v>#VALUE!</v>
      </c>
      <c r="L164" t="e">
        <f t="shared" si="18"/>
        <v>#VALUE!</v>
      </c>
      <c r="M164" t="e">
        <f t="shared" si="19"/>
        <v>#VALUE!</v>
      </c>
      <c r="N164" t="e">
        <f t="shared" si="20"/>
        <v>#VALUE!</v>
      </c>
    </row>
    <row r="165" spans="1:14" x14ac:dyDescent="0.3">
      <c r="A165">
        <f>EU!F165</f>
        <v>0</v>
      </c>
      <c r="B165">
        <f>EU!J165</f>
        <v>0</v>
      </c>
      <c r="C165" t="e">
        <f>EU!D165&amp;'EU2'!E165</f>
        <v>#VALUE!</v>
      </c>
      <c r="D165" t="e">
        <f>EU!D165&amp;'EU2'!F165</f>
        <v>#VALUE!</v>
      </c>
      <c r="E165" t="e">
        <f t="shared" si="14"/>
        <v>#VALUE!</v>
      </c>
      <c r="F165" t="e">
        <f t="shared" si="15"/>
        <v>#VALUE!</v>
      </c>
      <c r="G165" s="1">
        <f>EU!D165</f>
        <v>0</v>
      </c>
      <c r="H165" t="s">
        <v>1054</v>
      </c>
      <c r="I165" t="str">
        <f>EU!A165&amp;EU!B165</f>
        <v/>
      </c>
      <c r="J165" t="str">
        <f t="shared" si="16"/>
        <v>EU</v>
      </c>
      <c r="K165" t="e">
        <f t="shared" si="17"/>
        <v>#VALUE!</v>
      </c>
      <c r="L165" t="e">
        <f t="shared" si="18"/>
        <v>#VALUE!</v>
      </c>
      <c r="M165" t="e">
        <f t="shared" si="19"/>
        <v>#VALUE!</v>
      </c>
      <c r="N165" t="e">
        <f t="shared" si="20"/>
        <v>#VALUE!</v>
      </c>
    </row>
    <row r="166" spans="1:14" x14ac:dyDescent="0.3">
      <c r="A166">
        <f>EU!F166</f>
        <v>0</v>
      </c>
      <c r="B166">
        <f>EU!J166</f>
        <v>0</v>
      </c>
      <c r="C166" t="e">
        <f>EU!D166&amp;'EU2'!E166</f>
        <v>#VALUE!</v>
      </c>
      <c r="D166" t="e">
        <f>EU!D166&amp;'EU2'!F166</f>
        <v>#VALUE!</v>
      </c>
      <c r="E166" t="e">
        <f t="shared" si="14"/>
        <v>#VALUE!</v>
      </c>
      <c r="F166" t="e">
        <f t="shared" si="15"/>
        <v>#VALUE!</v>
      </c>
      <c r="G166" s="1">
        <f>EU!D166</f>
        <v>0</v>
      </c>
      <c r="H166" t="s">
        <v>1054</v>
      </c>
      <c r="I166" t="str">
        <f>EU!A166&amp;EU!B166</f>
        <v/>
      </c>
      <c r="J166" t="str">
        <f t="shared" si="16"/>
        <v>EU</v>
      </c>
      <c r="K166" t="e">
        <f t="shared" si="17"/>
        <v>#VALUE!</v>
      </c>
      <c r="L166" t="e">
        <f t="shared" si="18"/>
        <v>#VALUE!</v>
      </c>
      <c r="M166" t="e">
        <f t="shared" si="19"/>
        <v>#VALUE!</v>
      </c>
      <c r="N166" t="e">
        <f t="shared" si="20"/>
        <v>#VALUE!</v>
      </c>
    </row>
    <row r="167" spans="1:14" x14ac:dyDescent="0.3">
      <c r="A167">
        <f>EU!F167</f>
        <v>0</v>
      </c>
      <c r="B167">
        <f>EU!J167</f>
        <v>0</v>
      </c>
      <c r="C167" t="e">
        <f>EU!D167&amp;'EU2'!E167</f>
        <v>#VALUE!</v>
      </c>
      <c r="D167" t="e">
        <f>EU!D167&amp;'EU2'!F167</f>
        <v>#VALUE!</v>
      </c>
      <c r="E167" t="e">
        <f t="shared" si="14"/>
        <v>#VALUE!</v>
      </c>
      <c r="F167" t="e">
        <f t="shared" si="15"/>
        <v>#VALUE!</v>
      </c>
      <c r="G167" s="1">
        <f>EU!D167</f>
        <v>0</v>
      </c>
      <c r="H167" t="s">
        <v>1054</v>
      </c>
      <c r="I167" t="str">
        <f>EU!A167&amp;EU!B167</f>
        <v/>
      </c>
      <c r="J167" t="str">
        <f t="shared" si="16"/>
        <v>EU</v>
      </c>
      <c r="K167" t="e">
        <f t="shared" si="17"/>
        <v>#VALUE!</v>
      </c>
      <c r="L167" t="e">
        <f t="shared" si="18"/>
        <v>#VALUE!</v>
      </c>
      <c r="M167" t="e">
        <f t="shared" si="19"/>
        <v>#VALUE!</v>
      </c>
      <c r="N167" t="e">
        <f t="shared" si="20"/>
        <v>#VALUE!</v>
      </c>
    </row>
    <row r="168" spans="1:14" x14ac:dyDescent="0.3">
      <c r="A168">
        <f>EU!F168</f>
        <v>0</v>
      </c>
      <c r="B168">
        <f>EU!J168</f>
        <v>0</v>
      </c>
      <c r="C168" t="e">
        <f>EU!D168&amp;'EU2'!E168</f>
        <v>#VALUE!</v>
      </c>
      <c r="D168" t="e">
        <f>EU!D168&amp;'EU2'!F168</f>
        <v>#VALUE!</v>
      </c>
      <c r="E168" t="e">
        <f t="shared" si="14"/>
        <v>#VALUE!</v>
      </c>
      <c r="F168" t="e">
        <f t="shared" si="15"/>
        <v>#VALUE!</v>
      </c>
      <c r="G168" s="1">
        <f>EU!D168</f>
        <v>0</v>
      </c>
      <c r="H168" t="s">
        <v>1054</v>
      </c>
      <c r="I168" t="str">
        <f>EU!A168&amp;EU!B168</f>
        <v/>
      </c>
      <c r="J168" t="str">
        <f t="shared" si="16"/>
        <v>EU</v>
      </c>
      <c r="K168" t="e">
        <f t="shared" si="17"/>
        <v>#VALUE!</v>
      </c>
      <c r="L168" t="e">
        <f t="shared" si="18"/>
        <v>#VALUE!</v>
      </c>
      <c r="M168" t="e">
        <f t="shared" si="19"/>
        <v>#VALUE!</v>
      </c>
      <c r="N168" t="e">
        <f t="shared" si="20"/>
        <v>#VALUE!</v>
      </c>
    </row>
    <row r="169" spans="1:14" x14ac:dyDescent="0.3">
      <c r="A169">
        <f>EU!F169</f>
        <v>0</v>
      </c>
      <c r="B169">
        <f>EU!J169</f>
        <v>0</v>
      </c>
      <c r="C169" t="e">
        <f>EU!D169&amp;'EU2'!E169</f>
        <v>#VALUE!</v>
      </c>
      <c r="D169" t="e">
        <f>EU!D169&amp;'EU2'!F169</f>
        <v>#VALUE!</v>
      </c>
      <c r="E169" t="e">
        <f t="shared" si="14"/>
        <v>#VALUE!</v>
      </c>
      <c r="F169" t="e">
        <f t="shared" si="15"/>
        <v>#VALUE!</v>
      </c>
      <c r="G169" s="1">
        <f>EU!D169</f>
        <v>0</v>
      </c>
      <c r="H169" t="s">
        <v>1054</v>
      </c>
      <c r="I169" t="str">
        <f>EU!A169&amp;EU!B169</f>
        <v/>
      </c>
      <c r="J169" t="str">
        <f t="shared" si="16"/>
        <v>EU</v>
      </c>
      <c r="K169" t="e">
        <f t="shared" si="17"/>
        <v>#VALUE!</v>
      </c>
      <c r="L169" t="e">
        <f t="shared" si="18"/>
        <v>#VALUE!</v>
      </c>
      <c r="M169" t="e">
        <f t="shared" si="19"/>
        <v>#VALUE!</v>
      </c>
      <c r="N169" t="e">
        <f t="shared" si="20"/>
        <v>#VALUE!</v>
      </c>
    </row>
    <row r="170" spans="1:14" x14ac:dyDescent="0.3">
      <c r="A170">
        <f>EU!F170</f>
        <v>0</v>
      </c>
      <c r="B170">
        <f>EU!J170</f>
        <v>0</v>
      </c>
      <c r="C170" t="e">
        <f>EU!D170&amp;'EU2'!E170</f>
        <v>#VALUE!</v>
      </c>
      <c r="D170" t="e">
        <f>EU!D170&amp;'EU2'!F170</f>
        <v>#VALUE!</v>
      </c>
      <c r="E170" t="e">
        <f t="shared" si="14"/>
        <v>#VALUE!</v>
      </c>
      <c r="F170" t="e">
        <f t="shared" si="15"/>
        <v>#VALUE!</v>
      </c>
      <c r="G170" s="1">
        <f>EU!D170</f>
        <v>0</v>
      </c>
      <c r="H170" t="s">
        <v>1054</v>
      </c>
      <c r="I170" t="str">
        <f>EU!A170&amp;EU!B170</f>
        <v/>
      </c>
      <c r="J170" t="str">
        <f t="shared" si="16"/>
        <v>EU</v>
      </c>
      <c r="K170" t="e">
        <f t="shared" si="17"/>
        <v>#VALUE!</v>
      </c>
      <c r="L170" t="e">
        <f t="shared" si="18"/>
        <v>#VALUE!</v>
      </c>
      <c r="M170" t="e">
        <f t="shared" si="19"/>
        <v>#VALUE!</v>
      </c>
      <c r="N170" t="e">
        <f t="shared" si="20"/>
        <v>#VALUE!</v>
      </c>
    </row>
    <row r="171" spans="1:14" x14ac:dyDescent="0.3">
      <c r="A171">
        <f>EU!F171</f>
        <v>0</v>
      </c>
      <c r="B171">
        <f>EU!J171</f>
        <v>0</v>
      </c>
      <c r="C171" t="e">
        <f>EU!D171&amp;'EU2'!E171</f>
        <v>#VALUE!</v>
      </c>
      <c r="D171" t="e">
        <f>EU!D171&amp;'EU2'!F171</f>
        <v>#VALUE!</v>
      </c>
      <c r="E171" t="e">
        <f t="shared" si="14"/>
        <v>#VALUE!</v>
      </c>
      <c r="F171" t="e">
        <f t="shared" si="15"/>
        <v>#VALUE!</v>
      </c>
      <c r="G171" s="1">
        <f>EU!D171</f>
        <v>0</v>
      </c>
      <c r="H171" t="s">
        <v>1054</v>
      </c>
      <c r="I171" t="str">
        <f>EU!A171&amp;EU!B171</f>
        <v/>
      </c>
      <c r="J171" t="str">
        <f t="shared" si="16"/>
        <v>EU</v>
      </c>
      <c r="K171" t="e">
        <f t="shared" si="17"/>
        <v>#VALUE!</v>
      </c>
      <c r="L171" t="e">
        <f t="shared" si="18"/>
        <v>#VALUE!</v>
      </c>
      <c r="M171" t="e">
        <f t="shared" si="19"/>
        <v>#VALUE!</v>
      </c>
      <c r="N171" t="e">
        <f t="shared" si="20"/>
        <v>#VALUE!</v>
      </c>
    </row>
    <row r="172" spans="1:14" x14ac:dyDescent="0.3">
      <c r="A172">
        <f>EU!F172</f>
        <v>0</v>
      </c>
      <c r="B172">
        <f>EU!J172</f>
        <v>0</v>
      </c>
      <c r="C172" t="e">
        <f>EU!D172&amp;'EU2'!E172</f>
        <v>#VALUE!</v>
      </c>
      <c r="D172" t="e">
        <f>EU!D172&amp;'EU2'!F172</f>
        <v>#VALUE!</v>
      </c>
      <c r="E172" t="e">
        <f t="shared" si="14"/>
        <v>#VALUE!</v>
      </c>
      <c r="F172" t="e">
        <f t="shared" si="15"/>
        <v>#VALUE!</v>
      </c>
      <c r="G172" s="1">
        <f>EU!D172</f>
        <v>0</v>
      </c>
      <c r="H172" t="s">
        <v>1054</v>
      </c>
      <c r="I172" t="str">
        <f>EU!A172&amp;EU!B172</f>
        <v/>
      </c>
      <c r="J172" t="str">
        <f t="shared" si="16"/>
        <v>EU</v>
      </c>
      <c r="K172" t="e">
        <f t="shared" si="17"/>
        <v>#VALUE!</v>
      </c>
      <c r="L172" t="e">
        <f t="shared" si="18"/>
        <v>#VALUE!</v>
      </c>
      <c r="M172" t="e">
        <f t="shared" si="19"/>
        <v>#VALUE!</v>
      </c>
      <c r="N172" t="e">
        <f t="shared" si="20"/>
        <v>#VALUE!</v>
      </c>
    </row>
    <row r="173" spans="1:14" x14ac:dyDescent="0.3">
      <c r="A173">
        <f>EU!F173</f>
        <v>0</v>
      </c>
      <c r="B173">
        <f>EU!J173</f>
        <v>0</v>
      </c>
      <c r="C173" t="e">
        <f>EU!D173&amp;'EU2'!E173</f>
        <v>#VALUE!</v>
      </c>
      <c r="D173" t="e">
        <f>EU!D173&amp;'EU2'!F173</f>
        <v>#VALUE!</v>
      </c>
      <c r="E173" t="e">
        <f t="shared" si="14"/>
        <v>#VALUE!</v>
      </c>
      <c r="F173" t="e">
        <f t="shared" si="15"/>
        <v>#VALUE!</v>
      </c>
      <c r="G173" s="1">
        <f>EU!D173</f>
        <v>0</v>
      </c>
      <c r="H173" t="s">
        <v>1054</v>
      </c>
      <c r="I173" t="str">
        <f>EU!A173&amp;EU!B173</f>
        <v/>
      </c>
      <c r="J173" t="str">
        <f t="shared" si="16"/>
        <v>EU</v>
      </c>
      <c r="K173" t="e">
        <f t="shared" si="17"/>
        <v>#VALUE!</v>
      </c>
      <c r="L173" t="e">
        <f t="shared" si="18"/>
        <v>#VALUE!</v>
      </c>
      <c r="M173" t="e">
        <f t="shared" si="19"/>
        <v>#VALUE!</v>
      </c>
      <c r="N173" t="e">
        <f t="shared" si="20"/>
        <v>#VALUE!</v>
      </c>
    </row>
    <row r="174" spans="1:14" x14ac:dyDescent="0.3">
      <c r="A174">
        <f>EU!F174</f>
        <v>0</v>
      </c>
      <c r="B174">
        <f>EU!J174</f>
        <v>0</v>
      </c>
      <c r="C174" t="e">
        <f>EU!D174&amp;'EU2'!E174</f>
        <v>#VALUE!</v>
      </c>
      <c r="D174" t="e">
        <f>EU!D174&amp;'EU2'!F174</f>
        <v>#VALUE!</v>
      </c>
      <c r="E174" t="e">
        <f t="shared" si="14"/>
        <v>#VALUE!</v>
      </c>
      <c r="F174" t="e">
        <f t="shared" si="15"/>
        <v>#VALUE!</v>
      </c>
      <c r="G174" s="1">
        <f>EU!D174</f>
        <v>0</v>
      </c>
      <c r="H174" t="s">
        <v>1054</v>
      </c>
      <c r="I174" t="str">
        <f>EU!A174&amp;EU!B174</f>
        <v/>
      </c>
      <c r="J174" t="str">
        <f t="shared" si="16"/>
        <v>EU</v>
      </c>
      <c r="K174" t="e">
        <f t="shared" si="17"/>
        <v>#VALUE!</v>
      </c>
      <c r="L174" t="e">
        <f t="shared" si="18"/>
        <v>#VALUE!</v>
      </c>
      <c r="M174" t="e">
        <f t="shared" si="19"/>
        <v>#VALUE!</v>
      </c>
      <c r="N174" t="e">
        <f t="shared" si="20"/>
        <v>#VALUE!</v>
      </c>
    </row>
    <row r="175" spans="1:14" x14ac:dyDescent="0.3">
      <c r="A175">
        <f>EU!F175</f>
        <v>0</v>
      </c>
      <c r="B175">
        <f>EU!J175</f>
        <v>0</v>
      </c>
      <c r="C175" t="e">
        <f>EU!D175&amp;'EU2'!E175</f>
        <v>#VALUE!</v>
      </c>
      <c r="D175" t="e">
        <f>EU!D175&amp;'EU2'!F175</f>
        <v>#VALUE!</v>
      </c>
      <c r="E175" t="e">
        <f t="shared" si="14"/>
        <v>#VALUE!</v>
      </c>
      <c r="F175" t="e">
        <f t="shared" si="15"/>
        <v>#VALUE!</v>
      </c>
      <c r="G175" s="1">
        <f>EU!D175</f>
        <v>0</v>
      </c>
      <c r="H175" t="s">
        <v>1054</v>
      </c>
      <c r="I175" t="str">
        <f>EU!A175&amp;EU!B175</f>
        <v/>
      </c>
      <c r="J175" t="str">
        <f t="shared" si="16"/>
        <v>EU</v>
      </c>
      <c r="K175" t="e">
        <f t="shared" si="17"/>
        <v>#VALUE!</v>
      </c>
      <c r="L175" t="e">
        <f t="shared" si="18"/>
        <v>#VALUE!</v>
      </c>
      <c r="M175" t="e">
        <f t="shared" si="19"/>
        <v>#VALUE!</v>
      </c>
      <c r="N175" t="e">
        <f t="shared" si="20"/>
        <v>#VALUE!</v>
      </c>
    </row>
    <row r="176" spans="1:14" x14ac:dyDescent="0.3">
      <c r="A176">
        <f>EU!F176</f>
        <v>0</v>
      </c>
      <c r="B176">
        <f>EU!J176</f>
        <v>0</v>
      </c>
      <c r="C176" t="e">
        <f>EU!D176&amp;'EU2'!E176</f>
        <v>#VALUE!</v>
      </c>
      <c r="D176" t="e">
        <f>EU!D176&amp;'EU2'!F176</f>
        <v>#VALUE!</v>
      </c>
      <c r="E176" t="e">
        <f t="shared" si="14"/>
        <v>#VALUE!</v>
      </c>
      <c r="F176" t="e">
        <f t="shared" si="15"/>
        <v>#VALUE!</v>
      </c>
      <c r="G176" s="1">
        <f>EU!D176</f>
        <v>0</v>
      </c>
      <c r="H176" t="s">
        <v>1054</v>
      </c>
      <c r="I176" t="str">
        <f>EU!A176&amp;EU!B176</f>
        <v/>
      </c>
      <c r="J176" t="str">
        <f t="shared" si="16"/>
        <v>EU</v>
      </c>
      <c r="K176" t="e">
        <f t="shared" si="17"/>
        <v>#VALUE!</v>
      </c>
      <c r="L176" t="e">
        <f t="shared" si="18"/>
        <v>#VALUE!</v>
      </c>
      <c r="M176" t="e">
        <f t="shared" si="19"/>
        <v>#VALUE!</v>
      </c>
      <c r="N176" t="e">
        <f t="shared" si="20"/>
        <v>#VALUE!</v>
      </c>
    </row>
    <row r="177" spans="1:14" x14ac:dyDescent="0.3">
      <c r="A177">
        <f>EU!F177</f>
        <v>0</v>
      </c>
      <c r="B177">
        <f>EU!J177</f>
        <v>0</v>
      </c>
      <c r="C177" t="e">
        <f>EU!D177&amp;'EU2'!E177</f>
        <v>#VALUE!</v>
      </c>
      <c r="D177" t="e">
        <f>EU!D177&amp;'EU2'!F177</f>
        <v>#VALUE!</v>
      </c>
      <c r="E177" t="e">
        <f t="shared" si="14"/>
        <v>#VALUE!</v>
      </c>
      <c r="F177" t="e">
        <f t="shared" si="15"/>
        <v>#VALUE!</v>
      </c>
      <c r="G177" s="1">
        <f>EU!D177</f>
        <v>0</v>
      </c>
      <c r="H177" t="s">
        <v>1054</v>
      </c>
      <c r="I177" t="str">
        <f>EU!A177&amp;EU!B177</f>
        <v/>
      </c>
      <c r="J177" t="str">
        <f t="shared" si="16"/>
        <v>EU</v>
      </c>
      <c r="K177" t="e">
        <f t="shared" si="17"/>
        <v>#VALUE!</v>
      </c>
      <c r="L177" t="e">
        <f t="shared" si="18"/>
        <v>#VALUE!</v>
      </c>
      <c r="M177" t="e">
        <f t="shared" si="19"/>
        <v>#VALUE!</v>
      </c>
      <c r="N177" t="e">
        <f t="shared" si="20"/>
        <v>#VALUE!</v>
      </c>
    </row>
    <row r="178" spans="1:14" x14ac:dyDescent="0.3">
      <c r="A178">
        <f>EU!F178</f>
        <v>0</v>
      </c>
      <c r="B178">
        <f>EU!J178</f>
        <v>0</v>
      </c>
      <c r="C178" t="e">
        <f>EU!D178&amp;'EU2'!E178</f>
        <v>#VALUE!</v>
      </c>
      <c r="D178" t="e">
        <f>EU!D178&amp;'EU2'!F178</f>
        <v>#VALUE!</v>
      </c>
      <c r="E178" t="e">
        <f t="shared" si="14"/>
        <v>#VALUE!</v>
      </c>
      <c r="F178" t="e">
        <f t="shared" si="15"/>
        <v>#VALUE!</v>
      </c>
      <c r="G178" s="1">
        <f>EU!D178</f>
        <v>0</v>
      </c>
      <c r="H178" t="s">
        <v>1054</v>
      </c>
      <c r="I178" t="str">
        <f>EU!A178&amp;EU!B178</f>
        <v/>
      </c>
      <c r="J178" t="str">
        <f t="shared" si="16"/>
        <v>EU</v>
      </c>
      <c r="K178" t="e">
        <f t="shared" si="17"/>
        <v>#VALUE!</v>
      </c>
      <c r="L178" t="e">
        <f t="shared" si="18"/>
        <v>#VALUE!</v>
      </c>
      <c r="M178" t="e">
        <f t="shared" si="19"/>
        <v>#VALUE!</v>
      </c>
      <c r="N178" t="e">
        <f t="shared" si="20"/>
        <v>#VALUE!</v>
      </c>
    </row>
    <row r="179" spans="1:14" x14ac:dyDescent="0.3">
      <c r="A179">
        <f>EU!F179</f>
        <v>0</v>
      </c>
      <c r="B179">
        <f>EU!J179</f>
        <v>0</v>
      </c>
      <c r="C179" t="e">
        <f>EU!D179&amp;'EU2'!E179</f>
        <v>#VALUE!</v>
      </c>
      <c r="D179" t="e">
        <f>EU!D179&amp;'EU2'!F179</f>
        <v>#VALUE!</v>
      </c>
      <c r="E179" t="e">
        <f t="shared" si="14"/>
        <v>#VALUE!</v>
      </c>
      <c r="F179" t="e">
        <f t="shared" si="15"/>
        <v>#VALUE!</v>
      </c>
      <c r="G179" s="1">
        <f>EU!D179</f>
        <v>0</v>
      </c>
      <c r="H179" t="s">
        <v>1054</v>
      </c>
      <c r="I179" t="str">
        <f>EU!A179&amp;EU!B179</f>
        <v/>
      </c>
      <c r="J179" t="str">
        <f t="shared" si="16"/>
        <v>EU</v>
      </c>
      <c r="K179" t="e">
        <f t="shared" si="17"/>
        <v>#VALUE!</v>
      </c>
      <c r="L179" t="e">
        <f t="shared" si="18"/>
        <v>#VALUE!</v>
      </c>
      <c r="M179" t="e">
        <f t="shared" si="19"/>
        <v>#VALUE!</v>
      </c>
      <c r="N179" t="e">
        <f t="shared" si="20"/>
        <v>#VALUE!</v>
      </c>
    </row>
    <row r="180" spans="1:14" x14ac:dyDescent="0.3">
      <c r="A180">
        <f>EU!F180</f>
        <v>0</v>
      </c>
      <c r="B180">
        <f>EU!J180</f>
        <v>0</v>
      </c>
      <c r="C180" t="e">
        <f>EU!D180&amp;'EU2'!E180</f>
        <v>#VALUE!</v>
      </c>
      <c r="D180" t="e">
        <f>EU!D180&amp;'EU2'!F180</f>
        <v>#VALUE!</v>
      </c>
      <c r="E180" t="e">
        <f t="shared" si="14"/>
        <v>#VALUE!</v>
      </c>
      <c r="F180" t="e">
        <f t="shared" si="15"/>
        <v>#VALUE!</v>
      </c>
      <c r="G180" s="1">
        <f>EU!D180</f>
        <v>0</v>
      </c>
      <c r="H180" t="s">
        <v>1054</v>
      </c>
      <c r="I180" t="str">
        <f>EU!A180&amp;EU!B180</f>
        <v/>
      </c>
      <c r="J180" t="str">
        <f t="shared" si="16"/>
        <v>EU</v>
      </c>
      <c r="K180" t="e">
        <f t="shared" si="17"/>
        <v>#VALUE!</v>
      </c>
      <c r="L180" t="e">
        <f t="shared" si="18"/>
        <v>#VALUE!</v>
      </c>
      <c r="M180" t="e">
        <f t="shared" si="19"/>
        <v>#VALUE!</v>
      </c>
      <c r="N180" t="e">
        <f t="shared" si="20"/>
        <v>#VALUE!</v>
      </c>
    </row>
    <row r="181" spans="1:14" x14ac:dyDescent="0.3">
      <c r="A181">
        <f>EU!F181</f>
        <v>0</v>
      </c>
      <c r="B181">
        <f>EU!J181</f>
        <v>0</v>
      </c>
      <c r="C181" t="e">
        <f>EU!D181&amp;'EU2'!E181</f>
        <v>#VALUE!</v>
      </c>
      <c r="D181" t="e">
        <f>EU!D181&amp;'EU2'!F181</f>
        <v>#VALUE!</v>
      </c>
      <c r="E181" t="e">
        <f t="shared" si="14"/>
        <v>#VALUE!</v>
      </c>
      <c r="F181" t="e">
        <f t="shared" si="15"/>
        <v>#VALUE!</v>
      </c>
      <c r="G181" s="1">
        <f>EU!D181</f>
        <v>0</v>
      </c>
      <c r="H181" t="s">
        <v>1054</v>
      </c>
      <c r="I181" t="str">
        <f>EU!A181&amp;EU!B181</f>
        <v/>
      </c>
      <c r="J181" t="str">
        <f t="shared" si="16"/>
        <v>EU</v>
      </c>
      <c r="K181" t="e">
        <f t="shared" si="17"/>
        <v>#VALUE!</v>
      </c>
      <c r="L181" t="e">
        <f t="shared" si="18"/>
        <v>#VALUE!</v>
      </c>
      <c r="M181" t="e">
        <f t="shared" si="19"/>
        <v>#VALUE!</v>
      </c>
      <c r="N181" t="e">
        <f t="shared" si="20"/>
        <v>#VALUE!</v>
      </c>
    </row>
    <row r="182" spans="1:14" x14ac:dyDescent="0.3">
      <c r="A182">
        <f>EU!F182</f>
        <v>0</v>
      </c>
      <c r="B182">
        <f>EU!J182</f>
        <v>0</v>
      </c>
      <c r="C182" t="e">
        <f>EU!D182&amp;'EU2'!E182</f>
        <v>#VALUE!</v>
      </c>
      <c r="D182" t="e">
        <f>EU!D182&amp;'EU2'!F182</f>
        <v>#VALUE!</v>
      </c>
      <c r="E182" t="e">
        <f t="shared" si="14"/>
        <v>#VALUE!</v>
      </c>
      <c r="F182" t="e">
        <f t="shared" si="15"/>
        <v>#VALUE!</v>
      </c>
      <c r="G182" s="1">
        <f>EU!D182</f>
        <v>0</v>
      </c>
      <c r="H182" t="s">
        <v>1054</v>
      </c>
      <c r="I182" t="str">
        <f>EU!A182&amp;EU!B182</f>
        <v/>
      </c>
      <c r="J182" t="str">
        <f t="shared" si="16"/>
        <v>EU</v>
      </c>
      <c r="K182" t="e">
        <f t="shared" si="17"/>
        <v>#VALUE!</v>
      </c>
      <c r="L182" t="e">
        <f t="shared" si="18"/>
        <v>#VALUE!</v>
      </c>
      <c r="M182" t="e">
        <f t="shared" si="19"/>
        <v>#VALUE!</v>
      </c>
      <c r="N182" t="e">
        <f t="shared" si="20"/>
        <v>#VALUE!</v>
      </c>
    </row>
    <row r="183" spans="1:14" x14ac:dyDescent="0.3">
      <c r="A183">
        <f>EU!F183</f>
        <v>0</v>
      </c>
      <c r="B183">
        <f>EU!J183</f>
        <v>0</v>
      </c>
      <c r="C183" t="e">
        <f>EU!D183&amp;'EU2'!E183</f>
        <v>#VALUE!</v>
      </c>
      <c r="D183" t="e">
        <f>EU!D183&amp;'EU2'!F183</f>
        <v>#VALUE!</v>
      </c>
      <c r="E183" t="e">
        <f t="shared" si="14"/>
        <v>#VALUE!</v>
      </c>
      <c r="F183" t="e">
        <f t="shared" si="15"/>
        <v>#VALUE!</v>
      </c>
      <c r="G183" s="1">
        <f>EU!D183</f>
        <v>0</v>
      </c>
      <c r="H183" t="s">
        <v>1054</v>
      </c>
      <c r="I183" t="str">
        <f>EU!A183&amp;EU!B183</f>
        <v/>
      </c>
      <c r="J183" t="str">
        <f t="shared" si="16"/>
        <v>EU</v>
      </c>
      <c r="K183" t="e">
        <f t="shared" si="17"/>
        <v>#VALUE!</v>
      </c>
      <c r="L183" t="e">
        <f t="shared" si="18"/>
        <v>#VALUE!</v>
      </c>
      <c r="M183" t="e">
        <f t="shared" si="19"/>
        <v>#VALUE!</v>
      </c>
      <c r="N183" t="e">
        <f t="shared" si="20"/>
        <v>#VALUE!</v>
      </c>
    </row>
    <row r="184" spans="1:14" x14ac:dyDescent="0.3">
      <c r="A184">
        <f>EU!F184</f>
        <v>0</v>
      </c>
      <c r="B184">
        <f>EU!J184</f>
        <v>0</v>
      </c>
      <c r="C184" t="e">
        <f>EU!D184&amp;'EU2'!E184</f>
        <v>#VALUE!</v>
      </c>
      <c r="D184" t="e">
        <f>EU!D184&amp;'EU2'!F184</f>
        <v>#VALUE!</v>
      </c>
      <c r="E184" t="e">
        <f t="shared" si="14"/>
        <v>#VALUE!</v>
      </c>
      <c r="F184" t="e">
        <f t="shared" si="15"/>
        <v>#VALUE!</v>
      </c>
      <c r="G184" s="1">
        <f>EU!D184</f>
        <v>0</v>
      </c>
      <c r="H184" t="s">
        <v>1054</v>
      </c>
      <c r="I184" t="str">
        <f>EU!A184&amp;EU!B184</f>
        <v/>
      </c>
      <c r="J184" t="str">
        <f t="shared" si="16"/>
        <v>EU</v>
      </c>
      <c r="K184" t="e">
        <f t="shared" si="17"/>
        <v>#VALUE!</v>
      </c>
      <c r="L184" t="e">
        <f t="shared" si="18"/>
        <v>#VALUE!</v>
      </c>
      <c r="M184" t="e">
        <f t="shared" si="19"/>
        <v>#VALUE!</v>
      </c>
      <c r="N184" t="e">
        <f t="shared" si="20"/>
        <v>#VALUE!</v>
      </c>
    </row>
    <row r="185" spans="1:14" x14ac:dyDescent="0.3">
      <c r="A185">
        <f>EU!F185</f>
        <v>0</v>
      </c>
      <c r="B185">
        <f>EU!J185</f>
        <v>0</v>
      </c>
      <c r="C185" t="e">
        <f>EU!D185&amp;'EU2'!E185</f>
        <v>#VALUE!</v>
      </c>
      <c r="D185" t="e">
        <f>EU!D185&amp;'EU2'!F185</f>
        <v>#VALUE!</v>
      </c>
      <c r="E185" t="e">
        <f t="shared" si="14"/>
        <v>#VALUE!</v>
      </c>
      <c r="F185" t="e">
        <f t="shared" si="15"/>
        <v>#VALUE!</v>
      </c>
      <c r="G185" s="1">
        <f>EU!D185</f>
        <v>0</v>
      </c>
      <c r="H185" t="s">
        <v>1054</v>
      </c>
      <c r="I185" t="str">
        <f>EU!A185&amp;EU!B185</f>
        <v/>
      </c>
      <c r="J185" t="str">
        <f t="shared" si="16"/>
        <v>EU</v>
      </c>
      <c r="K185" t="e">
        <f t="shared" si="17"/>
        <v>#VALUE!</v>
      </c>
      <c r="L185" t="e">
        <f t="shared" si="18"/>
        <v>#VALUE!</v>
      </c>
      <c r="M185" t="e">
        <f t="shared" si="19"/>
        <v>#VALUE!</v>
      </c>
      <c r="N185" t="e">
        <f t="shared" si="20"/>
        <v>#VALUE!</v>
      </c>
    </row>
    <row r="186" spans="1:14" x14ac:dyDescent="0.3">
      <c r="A186">
        <f>EU!F186</f>
        <v>0</v>
      </c>
      <c r="B186">
        <f>EU!J186</f>
        <v>0</v>
      </c>
      <c r="C186" t="e">
        <f>EU!D186&amp;'EU2'!E186</f>
        <v>#VALUE!</v>
      </c>
      <c r="D186" t="e">
        <f>EU!D186&amp;'EU2'!F186</f>
        <v>#VALUE!</v>
      </c>
      <c r="E186" t="e">
        <f t="shared" si="14"/>
        <v>#VALUE!</v>
      </c>
      <c r="F186" t="e">
        <f t="shared" si="15"/>
        <v>#VALUE!</v>
      </c>
      <c r="G186" s="1">
        <f>EU!D186</f>
        <v>0</v>
      </c>
      <c r="H186" t="s">
        <v>1054</v>
      </c>
      <c r="I186" t="str">
        <f>EU!A186&amp;EU!B186</f>
        <v/>
      </c>
      <c r="J186" t="str">
        <f t="shared" si="16"/>
        <v>EU</v>
      </c>
      <c r="K186" t="e">
        <f t="shared" si="17"/>
        <v>#VALUE!</v>
      </c>
      <c r="L186" t="e">
        <f t="shared" si="18"/>
        <v>#VALUE!</v>
      </c>
      <c r="M186" t="e">
        <f t="shared" si="19"/>
        <v>#VALUE!</v>
      </c>
      <c r="N186" t="e">
        <f t="shared" si="20"/>
        <v>#VALUE!</v>
      </c>
    </row>
    <row r="187" spans="1:14" x14ac:dyDescent="0.3">
      <c r="A187">
        <f>EU!F187</f>
        <v>0</v>
      </c>
      <c r="B187">
        <f>EU!J187</f>
        <v>0</v>
      </c>
      <c r="C187" t="e">
        <f>EU!D187&amp;'EU2'!E187</f>
        <v>#VALUE!</v>
      </c>
      <c r="D187" t="e">
        <f>EU!D187&amp;'EU2'!F187</f>
        <v>#VALUE!</v>
      </c>
      <c r="E187" t="e">
        <f t="shared" si="14"/>
        <v>#VALUE!</v>
      </c>
      <c r="F187" t="e">
        <f t="shared" si="15"/>
        <v>#VALUE!</v>
      </c>
      <c r="G187" s="1">
        <f>EU!D187</f>
        <v>0</v>
      </c>
      <c r="H187" t="s">
        <v>1054</v>
      </c>
      <c r="I187" t="str">
        <f>EU!A187&amp;EU!B187</f>
        <v/>
      </c>
      <c r="J187" t="str">
        <f t="shared" si="16"/>
        <v>EU</v>
      </c>
      <c r="K187" t="e">
        <f t="shared" si="17"/>
        <v>#VALUE!</v>
      </c>
      <c r="L187" t="e">
        <f t="shared" si="18"/>
        <v>#VALUE!</v>
      </c>
      <c r="M187" t="e">
        <f t="shared" si="19"/>
        <v>#VALUE!</v>
      </c>
      <c r="N187" t="e">
        <f t="shared" si="20"/>
        <v>#VALUE!</v>
      </c>
    </row>
    <row r="188" spans="1:14" x14ac:dyDescent="0.3">
      <c r="A188">
        <f>EU!F188</f>
        <v>0</v>
      </c>
      <c r="B188">
        <f>EU!J188</f>
        <v>0</v>
      </c>
      <c r="C188" t="e">
        <f>EU!D188&amp;'EU2'!E188</f>
        <v>#VALUE!</v>
      </c>
      <c r="D188" t="e">
        <f>EU!D188&amp;'EU2'!F188</f>
        <v>#VALUE!</v>
      </c>
      <c r="E188" t="e">
        <f t="shared" si="14"/>
        <v>#VALUE!</v>
      </c>
      <c r="F188" t="e">
        <f t="shared" si="15"/>
        <v>#VALUE!</v>
      </c>
      <c r="G188" s="1">
        <f>EU!D188</f>
        <v>0</v>
      </c>
      <c r="H188" t="s">
        <v>1054</v>
      </c>
      <c r="I188" t="str">
        <f>EU!A188&amp;EU!B188</f>
        <v/>
      </c>
      <c r="J188" t="str">
        <f t="shared" si="16"/>
        <v>EU</v>
      </c>
      <c r="K188" t="e">
        <f t="shared" si="17"/>
        <v>#VALUE!</v>
      </c>
      <c r="L188" t="e">
        <f t="shared" si="18"/>
        <v>#VALUE!</v>
      </c>
      <c r="M188" t="e">
        <f t="shared" si="19"/>
        <v>#VALUE!</v>
      </c>
      <c r="N188" t="e">
        <f t="shared" si="20"/>
        <v>#VALUE!</v>
      </c>
    </row>
    <row r="189" spans="1:14" x14ac:dyDescent="0.3">
      <c r="A189">
        <f>EU!F189</f>
        <v>0</v>
      </c>
      <c r="B189">
        <f>EU!J189</f>
        <v>0</v>
      </c>
      <c r="C189" t="e">
        <f>EU!D189&amp;'EU2'!E189</f>
        <v>#VALUE!</v>
      </c>
      <c r="D189" t="e">
        <f>EU!D189&amp;'EU2'!F189</f>
        <v>#VALUE!</v>
      </c>
      <c r="E189" t="e">
        <f t="shared" si="14"/>
        <v>#VALUE!</v>
      </c>
      <c r="F189" t="e">
        <f t="shared" si="15"/>
        <v>#VALUE!</v>
      </c>
      <c r="G189" s="1">
        <f>EU!D189</f>
        <v>0</v>
      </c>
      <c r="H189" t="s">
        <v>1054</v>
      </c>
      <c r="I189" t="str">
        <f>EU!A189&amp;EU!B189</f>
        <v/>
      </c>
      <c r="J189" t="str">
        <f t="shared" si="16"/>
        <v>EU</v>
      </c>
      <c r="K189" t="e">
        <f t="shared" si="17"/>
        <v>#VALUE!</v>
      </c>
      <c r="L189" t="e">
        <f t="shared" si="18"/>
        <v>#VALUE!</v>
      </c>
      <c r="M189" t="e">
        <f t="shared" si="19"/>
        <v>#VALUE!</v>
      </c>
      <c r="N189" t="e">
        <f t="shared" si="20"/>
        <v>#VALUE!</v>
      </c>
    </row>
    <row r="190" spans="1:14" x14ac:dyDescent="0.3">
      <c r="A190">
        <f>EU!F190</f>
        <v>0</v>
      </c>
      <c r="B190">
        <f>EU!J190</f>
        <v>0</v>
      </c>
      <c r="C190" t="e">
        <f>EU!D190&amp;'EU2'!E190</f>
        <v>#VALUE!</v>
      </c>
      <c r="D190" t="e">
        <f>EU!D190&amp;'EU2'!F190</f>
        <v>#VALUE!</v>
      </c>
      <c r="E190" t="e">
        <f t="shared" si="14"/>
        <v>#VALUE!</v>
      </c>
      <c r="F190" t="e">
        <f t="shared" si="15"/>
        <v>#VALUE!</v>
      </c>
      <c r="G190" s="1">
        <f>EU!D190</f>
        <v>0</v>
      </c>
      <c r="H190" t="s">
        <v>1054</v>
      </c>
      <c r="I190" t="str">
        <f>EU!A190&amp;EU!B190</f>
        <v/>
      </c>
      <c r="J190" t="str">
        <f t="shared" si="16"/>
        <v>EU</v>
      </c>
      <c r="K190" t="e">
        <f t="shared" si="17"/>
        <v>#VALUE!</v>
      </c>
      <c r="L190" t="e">
        <f t="shared" si="18"/>
        <v>#VALUE!</v>
      </c>
      <c r="M190" t="e">
        <f t="shared" si="19"/>
        <v>#VALUE!</v>
      </c>
      <c r="N190" t="e">
        <f t="shared" si="20"/>
        <v>#VALUE!</v>
      </c>
    </row>
    <row r="191" spans="1:14" x14ac:dyDescent="0.3">
      <c r="A191">
        <f>EU!F191</f>
        <v>0</v>
      </c>
      <c r="B191">
        <f>EU!J191</f>
        <v>0</v>
      </c>
      <c r="C191" t="e">
        <f>EU!D191&amp;'EU2'!E191</f>
        <v>#VALUE!</v>
      </c>
      <c r="D191" t="e">
        <f>EU!D191&amp;'EU2'!F191</f>
        <v>#VALUE!</v>
      </c>
      <c r="E191" t="e">
        <f t="shared" si="14"/>
        <v>#VALUE!</v>
      </c>
      <c r="F191" t="e">
        <f t="shared" si="15"/>
        <v>#VALUE!</v>
      </c>
      <c r="G191" s="1">
        <f>EU!D191</f>
        <v>0</v>
      </c>
      <c r="H191" t="s">
        <v>1054</v>
      </c>
      <c r="I191" t="str">
        <f>EU!A191&amp;EU!B191</f>
        <v/>
      </c>
      <c r="J191" t="str">
        <f t="shared" si="16"/>
        <v>EU</v>
      </c>
      <c r="K191" t="e">
        <f t="shared" si="17"/>
        <v>#VALUE!</v>
      </c>
      <c r="L191" t="e">
        <f t="shared" si="18"/>
        <v>#VALUE!</v>
      </c>
      <c r="M191" t="e">
        <f t="shared" si="19"/>
        <v>#VALUE!</v>
      </c>
      <c r="N191" t="e">
        <f t="shared" si="20"/>
        <v>#VALUE!</v>
      </c>
    </row>
    <row r="192" spans="1:14" x14ac:dyDescent="0.3">
      <c r="A192">
        <f>EU!F192</f>
        <v>0</v>
      </c>
      <c r="B192">
        <f>EU!J192</f>
        <v>0</v>
      </c>
      <c r="C192" t="e">
        <f>EU!D192&amp;'EU2'!E192</f>
        <v>#VALUE!</v>
      </c>
      <c r="D192" t="e">
        <f>EU!D192&amp;'EU2'!F192</f>
        <v>#VALUE!</v>
      </c>
      <c r="E192" t="e">
        <f t="shared" si="14"/>
        <v>#VALUE!</v>
      </c>
      <c r="F192" t="e">
        <f t="shared" si="15"/>
        <v>#VALUE!</v>
      </c>
      <c r="G192" s="1">
        <f>EU!D192</f>
        <v>0</v>
      </c>
      <c r="H192" t="s">
        <v>1054</v>
      </c>
      <c r="I192" t="str">
        <f>EU!A192&amp;EU!B192</f>
        <v/>
      </c>
      <c r="J192" t="str">
        <f t="shared" si="16"/>
        <v>EU</v>
      </c>
      <c r="K192" t="e">
        <f t="shared" si="17"/>
        <v>#VALUE!</v>
      </c>
      <c r="L192" t="e">
        <f t="shared" si="18"/>
        <v>#VALUE!</v>
      </c>
      <c r="M192" t="e">
        <f t="shared" si="19"/>
        <v>#VALUE!</v>
      </c>
      <c r="N192" t="e">
        <f t="shared" si="20"/>
        <v>#VALUE!</v>
      </c>
    </row>
    <row r="193" spans="1:14" x14ac:dyDescent="0.3">
      <c r="A193">
        <f>EU!F193</f>
        <v>0</v>
      </c>
      <c r="B193">
        <f>EU!J193</f>
        <v>0</v>
      </c>
      <c r="C193" t="e">
        <f>EU!D193&amp;'EU2'!E193</f>
        <v>#VALUE!</v>
      </c>
      <c r="D193" t="e">
        <f>EU!D193&amp;'EU2'!F193</f>
        <v>#VALUE!</v>
      </c>
      <c r="E193" t="e">
        <f t="shared" si="14"/>
        <v>#VALUE!</v>
      </c>
      <c r="F193" t="e">
        <f t="shared" si="15"/>
        <v>#VALUE!</v>
      </c>
      <c r="G193" s="1">
        <f>EU!D193</f>
        <v>0</v>
      </c>
      <c r="H193" t="s">
        <v>1054</v>
      </c>
      <c r="I193" t="str">
        <f>EU!A193&amp;EU!B193</f>
        <v/>
      </c>
      <c r="J193" t="str">
        <f t="shared" si="16"/>
        <v>EU</v>
      </c>
      <c r="K193" t="e">
        <f t="shared" si="17"/>
        <v>#VALUE!</v>
      </c>
      <c r="L193" t="e">
        <f t="shared" si="18"/>
        <v>#VALUE!</v>
      </c>
      <c r="M193" t="e">
        <f t="shared" si="19"/>
        <v>#VALUE!</v>
      </c>
      <c r="N193" t="e">
        <f t="shared" si="20"/>
        <v>#VALUE!</v>
      </c>
    </row>
    <row r="194" spans="1:14" x14ac:dyDescent="0.3">
      <c r="A194">
        <f>EU!F194</f>
        <v>0</v>
      </c>
      <c r="B194">
        <f>EU!J194</f>
        <v>0</v>
      </c>
      <c r="C194" t="e">
        <f>EU!D194&amp;'EU2'!E194</f>
        <v>#VALUE!</v>
      </c>
      <c r="D194" t="e">
        <f>EU!D194&amp;'EU2'!F194</f>
        <v>#VALUE!</v>
      </c>
      <c r="E194" t="e">
        <f t="shared" si="14"/>
        <v>#VALUE!</v>
      </c>
      <c r="F194" t="e">
        <f t="shared" si="15"/>
        <v>#VALUE!</v>
      </c>
      <c r="G194" s="1">
        <f>EU!D194</f>
        <v>0</v>
      </c>
      <c r="H194" t="s">
        <v>1054</v>
      </c>
      <c r="I194" t="str">
        <f>EU!A194&amp;EU!B194</f>
        <v/>
      </c>
      <c r="J194" t="str">
        <f t="shared" si="16"/>
        <v>EU</v>
      </c>
      <c r="K194" t="e">
        <f t="shared" si="17"/>
        <v>#VALUE!</v>
      </c>
      <c r="L194" t="e">
        <f t="shared" si="18"/>
        <v>#VALUE!</v>
      </c>
      <c r="M194" t="e">
        <f t="shared" si="19"/>
        <v>#VALUE!</v>
      </c>
      <c r="N194" t="e">
        <f t="shared" si="20"/>
        <v>#VALUE!</v>
      </c>
    </row>
    <row r="195" spans="1:14" x14ac:dyDescent="0.3">
      <c r="A195">
        <f>EU!F195</f>
        <v>0</v>
      </c>
      <c r="B195">
        <f>EU!J195</f>
        <v>0</v>
      </c>
      <c r="C195" t="e">
        <f>EU!D195&amp;'EU2'!E195</f>
        <v>#VALUE!</v>
      </c>
      <c r="D195" t="e">
        <f>EU!D195&amp;'EU2'!F195</f>
        <v>#VALUE!</v>
      </c>
      <c r="E195" t="e">
        <f t="shared" ref="E195:E258" si="21">LEFT(A195,FIND("#",SUBSTITUTE(A195," ","#",LEN(A195)-LEN(SUBSTITUTE(A195," ",""))))-1)</f>
        <v>#VALUE!</v>
      </c>
      <c r="F195" t="e">
        <f t="shared" ref="F195:F258" si="22">RIGHT(B195,LEN(B195)-FIND(" ",B195))</f>
        <v>#VALUE!</v>
      </c>
      <c r="G195" s="1">
        <f>EU!D195</f>
        <v>0</v>
      </c>
      <c r="H195" t="s">
        <v>1054</v>
      </c>
      <c r="I195" t="str">
        <f>EU!A195&amp;EU!B195</f>
        <v/>
      </c>
      <c r="J195" t="str">
        <f t="shared" ref="J195:J258" si="23">H195&amp;I195</f>
        <v>EU</v>
      </c>
      <c r="K195" t="e">
        <f t="shared" ref="K195:K258" si="24">J195&amp;E195</f>
        <v>#VALUE!</v>
      </c>
      <c r="L195" t="e">
        <f t="shared" ref="L195:L258" si="25">J195&amp;F195</f>
        <v>#VALUE!</v>
      </c>
      <c r="M195" t="e">
        <f t="shared" ref="M195:M258" si="26">E195</f>
        <v>#VALUE!</v>
      </c>
      <c r="N195" t="e">
        <f t="shared" ref="N195:N258" si="27">F195</f>
        <v>#VALUE!</v>
      </c>
    </row>
    <row r="196" spans="1:14" x14ac:dyDescent="0.3">
      <c r="A196">
        <f>EU!F196</f>
        <v>0</v>
      </c>
      <c r="B196">
        <f>EU!J196</f>
        <v>0</v>
      </c>
      <c r="C196" t="e">
        <f>EU!D196&amp;'EU2'!E196</f>
        <v>#VALUE!</v>
      </c>
      <c r="D196" t="e">
        <f>EU!D196&amp;'EU2'!F196</f>
        <v>#VALUE!</v>
      </c>
      <c r="E196" t="e">
        <f t="shared" si="21"/>
        <v>#VALUE!</v>
      </c>
      <c r="F196" t="e">
        <f t="shared" si="22"/>
        <v>#VALUE!</v>
      </c>
      <c r="G196" s="1">
        <f>EU!D196</f>
        <v>0</v>
      </c>
      <c r="H196" t="s">
        <v>1054</v>
      </c>
      <c r="I196" t="str">
        <f>EU!A196&amp;EU!B196</f>
        <v/>
      </c>
      <c r="J196" t="str">
        <f t="shared" si="23"/>
        <v>EU</v>
      </c>
      <c r="K196" t="e">
        <f t="shared" si="24"/>
        <v>#VALUE!</v>
      </c>
      <c r="L196" t="e">
        <f t="shared" si="25"/>
        <v>#VALUE!</v>
      </c>
      <c r="M196" t="e">
        <f t="shared" si="26"/>
        <v>#VALUE!</v>
      </c>
      <c r="N196" t="e">
        <f t="shared" si="27"/>
        <v>#VALUE!</v>
      </c>
    </row>
    <row r="197" spans="1:14" x14ac:dyDescent="0.3">
      <c r="A197">
        <f>EU!F197</f>
        <v>0</v>
      </c>
      <c r="B197">
        <f>EU!J197</f>
        <v>0</v>
      </c>
      <c r="C197" t="e">
        <f>EU!D197&amp;'EU2'!E197</f>
        <v>#VALUE!</v>
      </c>
      <c r="D197" t="e">
        <f>EU!D197&amp;'EU2'!F197</f>
        <v>#VALUE!</v>
      </c>
      <c r="E197" t="e">
        <f t="shared" si="21"/>
        <v>#VALUE!</v>
      </c>
      <c r="F197" t="e">
        <f t="shared" si="22"/>
        <v>#VALUE!</v>
      </c>
      <c r="G197" s="1">
        <f>EU!D197</f>
        <v>0</v>
      </c>
      <c r="H197" t="s">
        <v>1054</v>
      </c>
      <c r="I197" t="str">
        <f>EU!A197&amp;EU!B197</f>
        <v/>
      </c>
      <c r="J197" t="str">
        <f t="shared" si="23"/>
        <v>EU</v>
      </c>
      <c r="K197" t="e">
        <f t="shared" si="24"/>
        <v>#VALUE!</v>
      </c>
      <c r="L197" t="e">
        <f t="shared" si="25"/>
        <v>#VALUE!</v>
      </c>
      <c r="M197" t="e">
        <f t="shared" si="26"/>
        <v>#VALUE!</v>
      </c>
      <c r="N197" t="e">
        <f t="shared" si="27"/>
        <v>#VALUE!</v>
      </c>
    </row>
    <row r="198" spans="1:14" x14ac:dyDescent="0.3">
      <c r="A198">
        <f>EU!F198</f>
        <v>0</v>
      </c>
      <c r="B198">
        <f>EU!J198</f>
        <v>0</v>
      </c>
      <c r="C198" t="e">
        <f>EU!D198&amp;'EU2'!E198</f>
        <v>#VALUE!</v>
      </c>
      <c r="D198" t="e">
        <f>EU!D198&amp;'EU2'!F198</f>
        <v>#VALUE!</v>
      </c>
      <c r="E198" t="e">
        <f t="shared" si="21"/>
        <v>#VALUE!</v>
      </c>
      <c r="F198" t="e">
        <f t="shared" si="22"/>
        <v>#VALUE!</v>
      </c>
      <c r="G198" s="1">
        <f>EU!D198</f>
        <v>0</v>
      </c>
      <c r="H198" t="s">
        <v>1054</v>
      </c>
      <c r="I198" t="str">
        <f>EU!A198&amp;EU!B198</f>
        <v/>
      </c>
      <c r="J198" t="str">
        <f t="shared" si="23"/>
        <v>EU</v>
      </c>
      <c r="K198" t="e">
        <f t="shared" si="24"/>
        <v>#VALUE!</v>
      </c>
      <c r="L198" t="e">
        <f t="shared" si="25"/>
        <v>#VALUE!</v>
      </c>
      <c r="M198" t="e">
        <f t="shared" si="26"/>
        <v>#VALUE!</v>
      </c>
      <c r="N198" t="e">
        <f t="shared" si="27"/>
        <v>#VALUE!</v>
      </c>
    </row>
    <row r="199" spans="1:14" x14ac:dyDescent="0.3">
      <c r="A199">
        <f>EU!F199</f>
        <v>0</v>
      </c>
      <c r="B199">
        <f>EU!J199</f>
        <v>0</v>
      </c>
      <c r="C199" t="e">
        <f>EU!D199&amp;'EU2'!E199</f>
        <v>#VALUE!</v>
      </c>
      <c r="D199" t="e">
        <f>EU!D199&amp;'EU2'!F199</f>
        <v>#VALUE!</v>
      </c>
      <c r="E199" t="e">
        <f t="shared" si="21"/>
        <v>#VALUE!</v>
      </c>
      <c r="F199" t="e">
        <f t="shared" si="22"/>
        <v>#VALUE!</v>
      </c>
      <c r="G199" s="1">
        <f>EU!D199</f>
        <v>0</v>
      </c>
      <c r="H199" t="s">
        <v>1054</v>
      </c>
      <c r="I199" t="str">
        <f>EU!A199&amp;EU!B199</f>
        <v/>
      </c>
      <c r="J199" t="str">
        <f t="shared" si="23"/>
        <v>EU</v>
      </c>
      <c r="K199" t="e">
        <f t="shared" si="24"/>
        <v>#VALUE!</v>
      </c>
      <c r="L199" t="e">
        <f t="shared" si="25"/>
        <v>#VALUE!</v>
      </c>
      <c r="M199" t="e">
        <f t="shared" si="26"/>
        <v>#VALUE!</v>
      </c>
      <c r="N199" t="e">
        <f t="shared" si="27"/>
        <v>#VALUE!</v>
      </c>
    </row>
    <row r="200" spans="1:14" x14ac:dyDescent="0.3">
      <c r="A200">
        <f>EU!F200</f>
        <v>0</v>
      </c>
      <c r="B200">
        <f>EU!J200</f>
        <v>0</v>
      </c>
      <c r="C200" t="e">
        <f>EU!D200&amp;'EU2'!E200</f>
        <v>#VALUE!</v>
      </c>
      <c r="D200" t="e">
        <f>EU!D200&amp;'EU2'!F200</f>
        <v>#VALUE!</v>
      </c>
      <c r="E200" t="e">
        <f t="shared" si="21"/>
        <v>#VALUE!</v>
      </c>
      <c r="F200" t="e">
        <f t="shared" si="22"/>
        <v>#VALUE!</v>
      </c>
      <c r="G200" s="1">
        <f>EU!D200</f>
        <v>0</v>
      </c>
      <c r="H200" t="s">
        <v>1054</v>
      </c>
      <c r="I200" t="str">
        <f>EU!A200&amp;EU!B200</f>
        <v/>
      </c>
      <c r="J200" t="str">
        <f t="shared" si="23"/>
        <v>EU</v>
      </c>
      <c r="K200" t="e">
        <f t="shared" si="24"/>
        <v>#VALUE!</v>
      </c>
      <c r="L200" t="e">
        <f t="shared" si="25"/>
        <v>#VALUE!</v>
      </c>
      <c r="M200" t="e">
        <f t="shared" si="26"/>
        <v>#VALUE!</v>
      </c>
      <c r="N200" t="e">
        <f t="shared" si="27"/>
        <v>#VALUE!</v>
      </c>
    </row>
    <row r="201" spans="1:14" x14ac:dyDescent="0.3">
      <c r="A201">
        <f>EU!F201</f>
        <v>0</v>
      </c>
      <c r="B201">
        <f>EU!J201</f>
        <v>0</v>
      </c>
      <c r="C201" t="e">
        <f>EU!D201&amp;'EU2'!E201</f>
        <v>#VALUE!</v>
      </c>
      <c r="D201" t="e">
        <f>EU!D201&amp;'EU2'!F201</f>
        <v>#VALUE!</v>
      </c>
      <c r="E201" t="e">
        <f t="shared" si="21"/>
        <v>#VALUE!</v>
      </c>
      <c r="F201" t="e">
        <f t="shared" si="22"/>
        <v>#VALUE!</v>
      </c>
      <c r="G201" s="1">
        <f>EU!D201</f>
        <v>0</v>
      </c>
      <c r="H201" t="s">
        <v>1054</v>
      </c>
      <c r="I201" t="str">
        <f>EU!A201&amp;EU!B201</f>
        <v/>
      </c>
      <c r="J201" t="str">
        <f t="shared" si="23"/>
        <v>EU</v>
      </c>
      <c r="K201" t="e">
        <f t="shared" si="24"/>
        <v>#VALUE!</v>
      </c>
      <c r="L201" t="e">
        <f t="shared" si="25"/>
        <v>#VALUE!</v>
      </c>
      <c r="M201" t="e">
        <f t="shared" si="26"/>
        <v>#VALUE!</v>
      </c>
      <c r="N201" t="e">
        <f t="shared" si="27"/>
        <v>#VALUE!</v>
      </c>
    </row>
    <row r="202" spans="1:14" x14ac:dyDescent="0.3">
      <c r="A202">
        <f>EU!F202</f>
        <v>0</v>
      </c>
      <c r="B202">
        <f>EU!J202</f>
        <v>0</v>
      </c>
      <c r="C202" t="e">
        <f>EU!D202&amp;'EU2'!E202</f>
        <v>#VALUE!</v>
      </c>
      <c r="D202" t="e">
        <f>EU!D202&amp;'EU2'!F202</f>
        <v>#VALUE!</v>
      </c>
      <c r="E202" t="e">
        <f t="shared" si="21"/>
        <v>#VALUE!</v>
      </c>
      <c r="F202" t="e">
        <f t="shared" si="22"/>
        <v>#VALUE!</v>
      </c>
      <c r="G202" s="1">
        <f>EU!D202</f>
        <v>0</v>
      </c>
      <c r="H202" t="s">
        <v>1054</v>
      </c>
      <c r="I202" t="str">
        <f>EU!A202&amp;EU!B202</f>
        <v/>
      </c>
      <c r="J202" t="str">
        <f t="shared" si="23"/>
        <v>EU</v>
      </c>
      <c r="K202" t="e">
        <f t="shared" si="24"/>
        <v>#VALUE!</v>
      </c>
      <c r="L202" t="e">
        <f t="shared" si="25"/>
        <v>#VALUE!</v>
      </c>
      <c r="M202" t="e">
        <f t="shared" si="26"/>
        <v>#VALUE!</v>
      </c>
      <c r="N202" t="e">
        <f t="shared" si="27"/>
        <v>#VALUE!</v>
      </c>
    </row>
    <row r="203" spans="1:14" x14ac:dyDescent="0.3">
      <c r="A203">
        <f>EU!F203</f>
        <v>0</v>
      </c>
      <c r="B203">
        <f>EU!J203</f>
        <v>0</v>
      </c>
      <c r="C203" t="e">
        <f>EU!D203&amp;'EU2'!E203</f>
        <v>#VALUE!</v>
      </c>
      <c r="D203" t="e">
        <f>EU!D203&amp;'EU2'!F203</f>
        <v>#VALUE!</v>
      </c>
      <c r="E203" t="e">
        <f t="shared" si="21"/>
        <v>#VALUE!</v>
      </c>
      <c r="F203" t="e">
        <f t="shared" si="22"/>
        <v>#VALUE!</v>
      </c>
      <c r="G203" s="1">
        <f>EU!D203</f>
        <v>0</v>
      </c>
      <c r="H203" t="s">
        <v>1054</v>
      </c>
      <c r="I203" t="str">
        <f>EU!A203&amp;EU!B203</f>
        <v/>
      </c>
      <c r="J203" t="str">
        <f t="shared" si="23"/>
        <v>EU</v>
      </c>
      <c r="K203" t="e">
        <f t="shared" si="24"/>
        <v>#VALUE!</v>
      </c>
      <c r="L203" t="e">
        <f t="shared" si="25"/>
        <v>#VALUE!</v>
      </c>
      <c r="M203" t="e">
        <f t="shared" si="26"/>
        <v>#VALUE!</v>
      </c>
      <c r="N203" t="e">
        <f t="shared" si="27"/>
        <v>#VALUE!</v>
      </c>
    </row>
    <row r="204" spans="1:14" x14ac:dyDescent="0.3">
      <c r="A204">
        <f>EU!F204</f>
        <v>0</v>
      </c>
      <c r="B204">
        <f>EU!J204</f>
        <v>0</v>
      </c>
      <c r="C204" t="e">
        <f>EU!D204&amp;'EU2'!E204</f>
        <v>#VALUE!</v>
      </c>
      <c r="D204" t="e">
        <f>EU!D204&amp;'EU2'!F204</f>
        <v>#VALUE!</v>
      </c>
      <c r="E204" t="e">
        <f t="shared" si="21"/>
        <v>#VALUE!</v>
      </c>
      <c r="F204" t="e">
        <f t="shared" si="22"/>
        <v>#VALUE!</v>
      </c>
      <c r="G204" s="1">
        <f>EU!D204</f>
        <v>0</v>
      </c>
      <c r="H204" t="s">
        <v>1054</v>
      </c>
      <c r="I204" t="str">
        <f>EU!A204&amp;EU!B204</f>
        <v/>
      </c>
      <c r="J204" t="str">
        <f t="shared" si="23"/>
        <v>EU</v>
      </c>
      <c r="K204" t="e">
        <f t="shared" si="24"/>
        <v>#VALUE!</v>
      </c>
      <c r="L204" t="e">
        <f t="shared" si="25"/>
        <v>#VALUE!</v>
      </c>
      <c r="M204" t="e">
        <f t="shared" si="26"/>
        <v>#VALUE!</v>
      </c>
      <c r="N204" t="e">
        <f t="shared" si="27"/>
        <v>#VALUE!</v>
      </c>
    </row>
    <row r="205" spans="1:14" x14ac:dyDescent="0.3">
      <c r="A205">
        <f>EU!F205</f>
        <v>0</v>
      </c>
      <c r="B205">
        <f>EU!J205</f>
        <v>0</v>
      </c>
      <c r="C205" t="e">
        <f>EU!D205&amp;'EU2'!E205</f>
        <v>#VALUE!</v>
      </c>
      <c r="D205" t="e">
        <f>EU!D205&amp;'EU2'!F205</f>
        <v>#VALUE!</v>
      </c>
      <c r="E205" t="e">
        <f t="shared" si="21"/>
        <v>#VALUE!</v>
      </c>
      <c r="F205" t="e">
        <f t="shared" si="22"/>
        <v>#VALUE!</v>
      </c>
      <c r="G205" s="1">
        <f>EU!D205</f>
        <v>0</v>
      </c>
      <c r="H205" t="s">
        <v>1054</v>
      </c>
      <c r="I205" t="str">
        <f>EU!A205&amp;EU!B205</f>
        <v/>
      </c>
      <c r="J205" t="str">
        <f t="shared" si="23"/>
        <v>EU</v>
      </c>
      <c r="K205" t="e">
        <f t="shared" si="24"/>
        <v>#VALUE!</v>
      </c>
      <c r="L205" t="e">
        <f t="shared" si="25"/>
        <v>#VALUE!</v>
      </c>
      <c r="M205" t="e">
        <f t="shared" si="26"/>
        <v>#VALUE!</v>
      </c>
      <c r="N205" t="e">
        <f t="shared" si="27"/>
        <v>#VALUE!</v>
      </c>
    </row>
    <row r="206" spans="1:14" x14ac:dyDescent="0.3">
      <c r="A206">
        <f>EU!F206</f>
        <v>0</v>
      </c>
      <c r="B206">
        <f>EU!J206</f>
        <v>0</v>
      </c>
      <c r="C206" t="e">
        <f>EU!D206&amp;'EU2'!E206</f>
        <v>#VALUE!</v>
      </c>
      <c r="D206" t="e">
        <f>EU!D206&amp;'EU2'!F206</f>
        <v>#VALUE!</v>
      </c>
      <c r="E206" t="e">
        <f t="shared" si="21"/>
        <v>#VALUE!</v>
      </c>
      <c r="F206" t="e">
        <f t="shared" si="22"/>
        <v>#VALUE!</v>
      </c>
      <c r="G206" s="1">
        <f>EU!D206</f>
        <v>0</v>
      </c>
      <c r="H206" t="s">
        <v>1054</v>
      </c>
      <c r="I206" t="str">
        <f>EU!A206&amp;EU!B206</f>
        <v/>
      </c>
      <c r="J206" t="str">
        <f t="shared" si="23"/>
        <v>EU</v>
      </c>
      <c r="K206" t="e">
        <f t="shared" si="24"/>
        <v>#VALUE!</v>
      </c>
      <c r="L206" t="e">
        <f t="shared" si="25"/>
        <v>#VALUE!</v>
      </c>
      <c r="M206" t="e">
        <f t="shared" si="26"/>
        <v>#VALUE!</v>
      </c>
      <c r="N206" t="e">
        <f t="shared" si="27"/>
        <v>#VALUE!</v>
      </c>
    </row>
    <row r="207" spans="1:14" x14ac:dyDescent="0.3">
      <c r="A207">
        <f>EU!F207</f>
        <v>0</v>
      </c>
      <c r="B207">
        <f>EU!J207</f>
        <v>0</v>
      </c>
      <c r="C207" t="e">
        <f>EU!D207&amp;'EU2'!E207</f>
        <v>#VALUE!</v>
      </c>
      <c r="D207" t="e">
        <f>EU!D207&amp;'EU2'!F207</f>
        <v>#VALUE!</v>
      </c>
      <c r="E207" t="e">
        <f t="shared" si="21"/>
        <v>#VALUE!</v>
      </c>
      <c r="F207" t="e">
        <f t="shared" si="22"/>
        <v>#VALUE!</v>
      </c>
      <c r="G207" s="1">
        <f>EU!D207</f>
        <v>0</v>
      </c>
      <c r="H207" t="s">
        <v>1054</v>
      </c>
      <c r="I207" t="str">
        <f>EU!A207&amp;EU!B207</f>
        <v/>
      </c>
      <c r="J207" t="str">
        <f t="shared" si="23"/>
        <v>EU</v>
      </c>
      <c r="K207" t="e">
        <f t="shared" si="24"/>
        <v>#VALUE!</v>
      </c>
      <c r="L207" t="e">
        <f t="shared" si="25"/>
        <v>#VALUE!</v>
      </c>
      <c r="M207" t="e">
        <f t="shared" si="26"/>
        <v>#VALUE!</v>
      </c>
      <c r="N207" t="e">
        <f t="shared" si="27"/>
        <v>#VALUE!</v>
      </c>
    </row>
    <row r="208" spans="1:14" x14ac:dyDescent="0.3">
      <c r="A208">
        <f>EU!F208</f>
        <v>0</v>
      </c>
      <c r="B208">
        <f>EU!J208</f>
        <v>0</v>
      </c>
      <c r="C208" t="e">
        <f>EU!D208&amp;'EU2'!E208</f>
        <v>#VALUE!</v>
      </c>
      <c r="D208" t="e">
        <f>EU!D208&amp;'EU2'!F208</f>
        <v>#VALUE!</v>
      </c>
      <c r="E208" t="e">
        <f t="shared" si="21"/>
        <v>#VALUE!</v>
      </c>
      <c r="F208" t="e">
        <f t="shared" si="22"/>
        <v>#VALUE!</v>
      </c>
      <c r="G208" s="1">
        <f>EU!D208</f>
        <v>0</v>
      </c>
      <c r="H208" t="s">
        <v>1054</v>
      </c>
      <c r="I208" t="str">
        <f>EU!A208&amp;EU!B208</f>
        <v/>
      </c>
      <c r="J208" t="str">
        <f t="shared" si="23"/>
        <v>EU</v>
      </c>
      <c r="K208" t="e">
        <f t="shared" si="24"/>
        <v>#VALUE!</v>
      </c>
      <c r="L208" t="e">
        <f t="shared" si="25"/>
        <v>#VALUE!</v>
      </c>
      <c r="M208" t="e">
        <f t="shared" si="26"/>
        <v>#VALUE!</v>
      </c>
      <c r="N208" t="e">
        <f t="shared" si="27"/>
        <v>#VALUE!</v>
      </c>
    </row>
    <row r="209" spans="1:14" x14ac:dyDescent="0.3">
      <c r="A209">
        <f>EU!F209</f>
        <v>0</v>
      </c>
      <c r="B209">
        <f>EU!J209</f>
        <v>0</v>
      </c>
      <c r="C209" t="e">
        <f>EU!D209&amp;'EU2'!E209</f>
        <v>#VALUE!</v>
      </c>
      <c r="D209" t="e">
        <f>EU!D209&amp;'EU2'!F209</f>
        <v>#VALUE!</v>
      </c>
      <c r="E209" t="e">
        <f t="shared" si="21"/>
        <v>#VALUE!</v>
      </c>
      <c r="F209" t="e">
        <f t="shared" si="22"/>
        <v>#VALUE!</v>
      </c>
      <c r="G209" s="1">
        <f>EU!D209</f>
        <v>0</v>
      </c>
      <c r="H209" t="s">
        <v>1054</v>
      </c>
      <c r="I209" t="str">
        <f>EU!A209&amp;EU!B209</f>
        <v/>
      </c>
      <c r="J209" t="str">
        <f t="shared" si="23"/>
        <v>EU</v>
      </c>
      <c r="K209" t="e">
        <f t="shared" si="24"/>
        <v>#VALUE!</v>
      </c>
      <c r="L209" t="e">
        <f t="shared" si="25"/>
        <v>#VALUE!</v>
      </c>
      <c r="M209" t="e">
        <f t="shared" si="26"/>
        <v>#VALUE!</v>
      </c>
      <c r="N209" t="e">
        <f t="shared" si="27"/>
        <v>#VALUE!</v>
      </c>
    </row>
    <row r="210" spans="1:14" x14ac:dyDescent="0.3">
      <c r="A210">
        <f>EU!F210</f>
        <v>0</v>
      </c>
      <c r="B210">
        <f>EU!J210</f>
        <v>0</v>
      </c>
      <c r="C210" t="e">
        <f>EU!D210&amp;'EU2'!E210</f>
        <v>#VALUE!</v>
      </c>
      <c r="D210" t="e">
        <f>EU!D210&amp;'EU2'!F210</f>
        <v>#VALUE!</v>
      </c>
      <c r="E210" t="e">
        <f t="shared" si="21"/>
        <v>#VALUE!</v>
      </c>
      <c r="F210" t="e">
        <f t="shared" si="22"/>
        <v>#VALUE!</v>
      </c>
      <c r="G210" s="1">
        <f>EU!D210</f>
        <v>0</v>
      </c>
      <c r="H210" t="s">
        <v>1054</v>
      </c>
      <c r="I210" t="str">
        <f>EU!A210&amp;EU!B210</f>
        <v/>
      </c>
      <c r="J210" t="str">
        <f t="shared" si="23"/>
        <v>EU</v>
      </c>
      <c r="K210" t="e">
        <f t="shared" si="24"/>
        <v>#VALUE!</v>
      </c>
      <c r="L210" t="e">
        <f t="shared" si="25"/>
        <v>#VALUE!</v>
      </c>
      <c r="M210" t="e">
        <f t="shared" si="26"/>
        <v>#VALUE!</v>
      </c>
      <c r="N210" t="e">
        <f t="shared" si="27"/>
        <v>#VALUE!</v>
      </c>
    </row>
    <row r="211" spans="1:14" x14ac:dyDescent="0.3">
      <c r="A211">
        <f>EU!F211</f>
        <v>0</v>
      </c>
      <c r="B211">
        <f>EU!J211</f>
        <v>0</v>
      </c>
      <c r="C211" t="e">
        <f>EU!D211&amp;'EU2'!E211</f>
        <v>#VALUE!</v>
      </c>
      <c r="D211" t="e">
        <f>EU!D211&amp;'EU2'!F211</f>
        <v>#VALUE!</v>
      </c>
      <c r="E211" t="e">
        <f t="shared" si="21"/>
        <v>#VALUE!</v>
      </c>
      <c r="F211" t="e">
        <f t="shared" si="22"/>
        <v>#VALUE!</v>
      </c>
      <c r="G211" s="1">
        <f>EU!D211</f>
        <v>0</v>
      </c>
      <c r="H211" t="s">
        <v>1054</v>
      </c>
      <c r="I211" t="str">
        <f>EU!A211&amp;EU!B211</f>
        <v/>
      </c>
      <c r="J211" t="str">
        <f t="shared" si="23"/>
        <v>EU</v>
      </c>
      <c r="K211" t="e">
        <f t="shared" si="24"/>
        <v>#VALUE!</v>
      </c>
      <c r="L211" t="e">
        <f t="shared" si="25"/>
        <v>#VALUE!</v>
      </c>
      <c r="M211" t="e">
        <f t="shared" si="26"/>
        <v>#VALUE!</v>
      </c>
      <c r="N211" t="e">
        <f t="shared" si="27"/>
        <v>#VALUE!</v>
      </c>
    </row>
    <row r="212" spans="1:14" x14ac:dyDescent="0.3">
      <c r="A212">
        <f>EU!F212</f>
        <v>0</v>
      </c>
      <c r="B212">
        <f>EU!J212</f>
        <v>0</v>
      </c>
      <c r="C212" t="e">
        <f>EU!D212&amp;'EU2'!E212</f>
        <v>#VALUE!</v>
      </c>
      <c r="D212" t="e">
        <f>EU!D212&amp;'EU2'!F212</f>
        <v>#VALUE!</v>
      </c>
      <c r="E212" t="e">
        <f t="shared" si="21"/>
        <v>#VALUE!</v>
      </c>
      <c r="F212" t="e">
        <f t="shared" si="22"/>
        <v>#VALUE!</v>
      </c>
      <c r="G212" s="1">
        <f>EU!D212</f>
        <v>0</v>
      </c>
      <c r="H212" t="s">
        <v>1054</v>
      </c>
      <c r="I212" t="str">
        <f>EU!A212&amp;EU!B212</f>
        <v/>
      </c>
      <c r="J212" t="str">
        <f t="shared" si="23"/>
        <v>EU</v>
      </c>
      <c r="K212" t="e">
        <f t="shared" si="24"/>
        <v>#VALUE!</v>
      </c>
      <c r="L212" t="e">
        <f t="shared" si="25"/>
        <v>#VALUE!</v>
      </c>
      <c r="M212" t="e">
        <f t="shared" si="26"/>
        <v>#VALUE!</v>
      </c>
      <c r="N212" t="e">
        <f t="shared" si="27"/>
        <v>#VALUE!</v>
      </c>
    </row>
    <row r="213" spans="1:14" x14ac:dyDescent="0.3">
      <c r="A213">
        <f>EU!F213</f>
        <v>0</v>
      </c>
      <c r="B213">
        <f>EU!J213</f>
        <v>0</v>
      </c>
      <c r="C213" t="e">
        <f>EU!D213&amp;'EU2'!E213</f>
        <v>#VALUE!</v>
      </c>
      <c r="D213" t="e">
        <f>EU!D213&amp;'EU2'!F213</f>
        <v>#VALUE!</v>
      </c>
      <c r="E213" t="e">
        <f t="shared" si="21"/>
        <v>#VALUE!</v>
      </c>
      <c r="F213" t="e">
        <f t="shared" si="22"/>
        <v>#VALUE!</v>
      </c>
      <c r="G213" s="1">
        <f>EU!D213</f>
        <v>0</v>
      </c>
      <c r="H213" t="s">
        <v>1054</v>
      </c>
      <c r="I213" t="str">
        <f>EU!A213&amp;EU!B213</f>
        <v/>
      </c>
      <c r="J213" t="str">
        <f t="shared" si="23"/>
        <v>EU</v>
      </c>
      <c r="K213" t="e">
        <f t="shared" si="24"/>
        <v>#VALUE!</v>
      </c>
      <c r="L213" t="e">
        <f t="shared" si="25"/>
        <v>#VALUE!</v>
      </c>
      <c r="M213" t="e">
        <f t="shared" si="26"/>
        <v>#VALUE!</v>
      </c>
      <c r="N213" t="e">
        <f t="shared" si="27"/>
        <v>#VALUE!</v>
      </c>
    </row>
    <row r="214" spans="1:14" x14ac:dyDescent="0.3">
      <c r="A214">
        <f>EU!F214</f>
        <v>0</v>
      </c>
      <c r="B214">
        <f>EU!J214</f>
        <v>0</v>
      </c>
      <c r="C214" t="e">
        <f>EU!D214&amp;'EU2'!E214</f>
        <v>#VALUE!</v>
      </c>
      <c r="D214" t="e">
        <f>EU!D214&amp;'EU2'!F214</f>
        <v>#VALUE!</v>
      </c>
      <c r="E214" t="e">
        <f t="shared" si="21"/>
        <v>#VALUE!</v>
      </c>
      <c r="F214" t="e">
        <f t="shared" si="22"/>
        <v>#VALUE!</v>
      </c>
      <c r="G214" s="1">
        <f>EU!D214</f>
        <v>0</v>
      </c>
      <c r="H214" t="s">
        <v>1054</v>
      </c>
      <c r="I214" t="str">
        <f>EU!A214&amp;EU!B214</f>
        <v/>
      </c>
      <c r="J214" t="str">
        <f t="shared" si="23"/>
        <v>EU</v>
      </c>
      <c r="K214" t="e">
        <f t="shared" si="24"/>
        <v>#VALUE!</v>
      </c>
      <c r="L214" t="e">
        <f t="shared" si="25"/>
        <v>#VALUE!</v>
      </c>
      <c r="M214" t="e">
        <f t="shared" si="26"/>
        <v>#VALUE!</v>
      </c>
      <c r="N214" t="e">
        <f t="shared" si="27"/>
        <v>#VALUE!</v>
      </c>
    </row>
    <row r="215" spans="1:14" x14ac:dyDescent="0.3">
      <c r="A215">
        <f>EU!F215</f>
        <v>0</v>
      </c>
      <c r="B215">
        <f>EU!J215</f>
        <v>0</v>
      </c>
      <c r="C215" t="e">
        <f>EU!D215&amp;'EU2'!E215</f>
        <v>#VALUE!</v>
      </c>
      <c r="D215" t="e">
        <f>EU!D215&amp;'EU2'!F215</f>
        <v>#VALUE!</v>
      </c>
      <c r="E215" t="e">
        <f t="shared" si="21"/>
        <v>#VALUE!</v>
      </c>
      <c r="F215" t="e">
        <f t="shared" si="22"/>
        <v>#VALUE!</v>
      </c>
      <c r="G215" s="1">
        <f>EU!D215</f>
        <v>0</v>
      </c>
      <c r="H215" t="s">
        <v>1054</v>
      </c>
      <c r="I215" t="str">
        <f>EU!A215&amp;EU!B215</f>
        <v/>
      </c>
      <c r="J215" t="str">
        <f t="shared" si="23"/>
        <v>EU</v>
      </c>
      <c r="K215" t="e">
        <f t="shared" si="24"/>
        <v>#VALUE!</v>
      </c>
      <c r="L215" t="e">
        <f t="shared" si="25"/>
        <v>#VALUE!</v>
      </c>
      <c r="M215" t="e">
        <f t="shared" si="26"/>
        <v>#VALUE!</v>
      </c>
      <c r="N215" t="e">
        <f t="shared" si="27"/>
        <v>#VALUE!</v>
      </c>
    </row>
    <row r="216" spans="1:14" x14ac:dyDescent="0.3">
      <c r="A216">
        <f>EU!F216</f>
        <v>0</v>
      </c>
      <c r="B216">
        <f>EU!J216</f>
        <v>0</v>
      </c>
      <c r="C216" t="e">
        <f>EU!D216&amp;'EU2'!E216</f>
        <v>#VALUE!</v>
      </c>
      <c r="D216" t="e">
        <f>EU!D216&amp;'EU2'!F216</f>
        <v>#VALUE!</v>
      </c>
      <c r="E216" t="e">
        <f t="shared" si="21"/>
        <v>#VALUE!</v>
      </c>
      <c r="F216" t="e">
        <f t="shared" si="22"/>
        <v>#VALUE!</v>
      </c>
      <c r="G216" s="1">
        <f>EU!D216</f>
        <v>0</v>
      </c>
      <c r="H216" t="s">
        <v>1054</v>
      </c>
      <c r="I216" t="str">
        <f>EU!A216&amp;EU!B216</f>
        <v/>
      </c>
      <c r="J216" t="str">
        <f t="shared" si="23"/>
        <v>EU</v>
      </c>
      <c r="K216" t="e">
        <f t="shared" si="24"/>
        <v>#VALUE!</v>
      </c>
      <c r="L216" t="e">
        <f t="shared" si="25"/>
        <v>#VALUE!</v>
      </c>
      <c r="M216" t="e">
        <f t="shared" si="26"/>
        <v>#VALUE!</v>
      </c>
      <c r="N216" t="e">
        <f t="shared" si="27"/>
        <v>#VALUE!</v>
      </c>
    </row>
    <row r="217" spans="1:14" x14ac:dyDescent="0.3">
      <c r="A217">
        <f>EU!F217</f>
        <v>0</v>
      </c>
      <c r="B217">
        <f>EU!J217</f>
        <v>0</v>
      </c>
      <c r="C217" t="e">
        <f>EU!D217&amp;'EU2'!E217</f>
        <v>#VALUE!</v>
      </c>
      <c r="D217" t="e">
        <f>EU!D217&amp;'EU2'!F217</f>
        <v>#VALUE!</v>
      </c>
      <c r="E217" t="e">
        <f t="shared" si="21"/>
        <v>#VALUE!</v>
      </c>
      <c r="F217" t="e">
        <f t="shared" si="22"/>
        <v>#VALUE!</v>
      </c>
      <c r="G217" s="1">
        <f>EU!D217</f>
        <v>0</v>
      </c>
      <c r="H217" t="s">
        <v>1054</v>
      </c>
      <c r="I217" t="str">
        <f>EU!A217&amp;EU!B217</f>
        <v/>
      </c>
      <c r="J217" t="str">
        <f t="shared" si="23"/>
        <v>EU</v>
      </c>
      <c r="K217" t="e">
        <f t="shared" si="24"/>
        <v>#VALUE!</v>
      </c>
      <c r="L217" t="e">
        <f t="shared" si="25"/>
        <v>#VALUE!</v>
      </c>
      <c r="M217" t="e">
        <f t="shared" si="26"/>
        <v>#VALUE!</v>
      </c>
      <c r="N217" t="e">
        <f t="shared" si="27"/>
        <v>#VALUE!</v>
      </c>
    </row>
    <row r="218" spans="1:14" x14ac:dyDescent="0.3">
      <c r="A218">
        <f>EU!F218</f>
        <v>0</v>
      </c>
      <c r="B218">
        <f>EU!J218</f>
        <v>0</v>
      </c>
      <c r="C218" t="e">
        <f>EU!D218&amp;'EU2'!E218</f>
        <v>#VALUE!</v>
      </c>
      <c r="D218" t="e">
        <f>EU!D218&amp;'EU2'!F218</f>
        <v>#VALUE!</v>
      </c>
      <c r="E218" t="e">
        <f t="shared" si="21"/>
        <v>#VALUE!</v>
      </c>
      <c r="F218" t="e">
        <f t="shared" si="22"/>
        <v>#VALUE!</v>
      </c>
      <c r="G218" s="1">
        <f>EU!D218</f>
        <v>0</v>
      </c>
      <c r="H218" t="s">
        <v>1054</v>
      </c>
      <c r="I218" t="str">
        <f>EU!A218&amp;EU!B218</f>
        <v/>
      </c>
      <c r="J218" t="str">
        <f t="shared" si="23"/>
        <v>EU</v>
      </c>
      <c r="K218" t="e">
        <f t="shared" si="24"/>
        <v>#VALUE!</v>
      </c>
      <c r="L218" t="e">
        <f t="shared" si="25"/>
        <v>#VALUE!</v>
      </c>
      <c r="M218" t="e">
        <f t="shared" si="26"/>
        <v>#VALUE!</v>
      </c>
      <c r="N218" t="e">
        <f t="shared" si="27"/>
        <v>#VALUE!</v>
      </c>
    </row>
    <row r="219" spans="1:14" x14ac:dyDescent="0.3">
      <c r="A219">
        <f>EU!F219</f>
        <v>0</v>
      </c>
      <c r="B219">
        <f>EU!J219</f>
        <v>0</v>
      </c>
      <c r="C219" t="e">
        <f>EU!D219&amp;'EU2'!E219</f>
        <v>#VALUE!</v>
      </c>
      <c r="D219" t="e">
        <f>EU!D219&amp;'EU2'!F219</f>
        <v>#VALUE!</v>
      </c>
      <c r="E219" t="e">
        <f t="shared" si="21"/>
        <v>#VALUE!</v>
      </c>
      <c r="F219" t="e">
        <f t="shared" si="22"/>
        <v>#VALUE!</v>
      </c>
      <c r="G219" s="1">
        <f>EU!D219</f>
        <v>0</v>
      </c>
      <c r="H219" t="s">
        <v>1054</v>
      </c>
      <c r="I219" t="str">
        <f>EU!A219&amp;EU!B219</f>
        <v/>
      </c>
      <c r="J219" t="str">
        <f t="shared" si="23"/>
        <v>EU</v>
      </c>
      <c r="K219" t="e">
        <f t="shared" si="24"/>
        <v>#VALUE!</v>
      </c>
      <c r="L219" t="e">
        <f t="shared" si="25"/>
        <v>#VALUE!</v>
      </c>
      <c r="M219" t="e">
        <f t="shared" si="26"/>
        <v>#VALUE!</v>
      </c>
      <c r="N219" t="e">
        <f t="shared" si="27"/>
        <v>#VALUE!</v>
      </c>
    </row>
    <row r="220" spans="1:14" x14ac:dyDescent="0.3">
      <c r="A220">
        <f>EU!F220</f>
        <v>0</v>
      </c>
      <c r="B220">
        <f>EU!J220</f>
        <v>0</v>
      </c>
      <c r="C220" t="e">
        <f>EU!D220&amp;'EU2'!E220</f>
        <v>#VALUE!</v>
      </c>
      <c r="D220" t="e">
        <f>EU!D220&amp;'EU2'!F220</f>
        <v>#VALUE!</v>
      </c>
      <c r="E220" t="e">
        <f t="shared" si="21"/>
        <v>#VALUE!</v>
      </c>
      <c r="F220" t="e">
        <f t="shared" si="22"/>
        <v>#VALUE!</v>
      </c>
      <c r="G220" s="1">
        <f>EU!D220</f>
        <v>0</v>
      </c>
      <c r="H220" t="s">
        <v>1054</v>
      </c>
      <c r="I220" t="str">
        <f>EU!A220&amp;EU!B220</f>
        <v/>
      </c>
      <c r="J220" t="str">
        <f t="shared" si="23"/>
        <v>EU</v>
      </c>
      <c r="K220" t="e">
        <f t="shared" si="24"/>
        <v>#VALUE!</v>
      </c>
      <c r="L220" t="e">
        <f t="shared" si="25"/>
        <v>#VALUE!</v>
      </c>
      <c r="M220" t="e">
        <f t="shared" si="26"/>
        <v>#VALUE!</v>
      </c>
      <c r="N220" t="e">
        <f t="shared" si="27"/>
        <v>#VALUE!</v>
      </c>
    </row>
    <row r="221" spans="1:14" x14ac:dyDescent="0.3">
      <c r="A221">
        <f>EU!F221</f>
        <v>0</v>
      </c>
      <c r="B221">
        <f>EU!J221</f>
        <v>0</v>
      </c>
      <c r="C221" t="e">
        <f>EU!D221&amp;'EU2'!E221</f>
        <v>#VALUE!</v>
      </c>
      <c r="D221" t="e">
        <f>EU!D221&amp;'EU2'!F221</f>
        <v>#VALUE!</v>
      </c>
      <c r="E221" t="e">
        <f t="shared" si="21"/>
        <v>#VALUE!</v>
      </c>
      <c r="F221" t="e">
        <f t="shared" si="22"/>
        <v>#VALUE!</v>
      </c>
      <c r="G221" s="1">
        <f>EU!D221</f>
        <v>0</v>
      </c>
      <c r="H221" t="s">
        <v>1054</v>
      </c>
      <c r="I221" t="str">
        <f>EU!A221&amp;EU!B221</f>
        <v/>
      </c>
      <c r="J221" t="str">
        <f t="shared" si="23"/>
        <v>EU</v>
      </c>
      <c r="K221" t="e">
        <f t="shared" si="24"/>
        <v>#VALUE!</v>
      </c>
      <c r="L221" t="e">
        <f t="shared" si="25"/>
        <v>#VALUE!</v>
      </c>
      <c r="M221" t="e">
        <f t="shared" si="26"/>
        <v>#VALUE!</v>
      </c>
      <c r="N221" t="e">
        <f t="shared" si="27"/>
        <v>#VALUE!</v>
      </c>
    </row>
    <row r="222" spans="1:14" x14ac:dyDescent="0.3">
      <c r="A222">
        <f>EU!F222</f>
        <v>0</v>
      </c>
      <c r="B222">
        <f>EU!J222</f>
        <v>0</v>
      </c>
      <c r="C222" t="e">
        <f>EU!D222&amp;'EU2'!E222</f>
        <v>#VALUE!</v>
      </c>
      <c r="D222" t="e">
        <f>EU!D222&amp;'EU2'!F222</f>
        <v>#VALUE!</v>
      </c>
      <c r="E222" t="e">
        <f t="shared" si="21"/>
        <v>#VALUE!</v>
      </c>
      <c r="F222" t="e">
        <f t="shared" si="22"/>
        <v>#VALUE!</v>
      </c>
      <c r="G222" s="1">
        <f>EU!D222</f>
        <v>0</v>
      </c>
      <c r="H222" t="s">
        <v>1054</v>
      </c>
      <c r="I222" t="str">
        <f>EU!A222&amp;EU!B222</f>
        <v/>
      </c>
      <c r="J222" t="str">
        <f t="shared" si="23"/>
        <v>EU</v>
      </c>
      <c r="K222" t="e">
        <f t="shared" si="24"/>
        <v>#VALUE!</v>
      </c>
      <c r="L222" t="e">
        <f t="shared" si="25"/>
        <v>#VALUE!</v>
      </c>
      <c r="M222" t="e">
        <f t="shared" si="26"/>
        <v>#VALUE!</v>
      </c>
      <c r="N222" t="e">
        <f t="shared" si="27"/>
        <v>#VALUE!</v>
      </c>
    </row>
    <row r="223" spans="1:14" x14ac:dyDescent="0.3">
      <c r="A223">
        <f>EU!F223</f>
        <v>0</v>
      </c>
      <c r="B223">
        <f>EU!J223</f>
        <v>0</v>
      </c>
      <c r="C223" t="e">
        <f>EU!D223&amp;'EU2'!E223</f>
        <v>#VALUE!</v>
      </c>
      <c r="D223" t="e">
        <f>EU!D223&amp;'EU2'!F223</f>
        <v>#VALUE!</v>
      </c>
      <c r="E223" t="e">
        <f t="shared" si="21"/>
        <v>#VALUE!</v>
      </c>
      <c r="F223" t="e">
        <f t="shared" si="22"/>
        <v>#VALUE!</v>
      </c>
      <c r="G223" s="1">
        <f>EU!D223</f>
        <v>0</v>
      </c>
      <c r="H223" t="s">
        <v>1054</v>
      </c>
      <c r="I223" t="str">
        <f>EU!A223&amp;EU!B223</f>
        <v/>
      </c>
      <c r="J223" t="str">
        <f t="shared" si="23"/>
        <v>EU</v>
      </c>
      <c r="K223" t="e">
        <f t="shared" si="24"/>
        <v>#VALUE!</v>
      </c>
      <c r="L223" t="e">
        <f t="shared" si="25"/>
        <v>#VALUE!</v>
      </c>
      <c r="M223" t="e">
        <f t="shared" si="26"/>
        <v>#VALUE!</v>
      </c>
      <c r="N223" t="e">
        <f t="shared" si="27"/>
        <v>#VALUE!</v>
      </c>
    </row>
    <row r="224" spans="1:14" x14ac:dyDescent="0.3">
      <c r="A224">
        <f>EU!F224</f>
        <v>0</v>
      </c>
      <c r="B224">
        <f>EU!J224</f>
        <v>0</v>
      </c>
      <c r="C224" t="e">
        <f>EU!D224&amp;'EU2'!E224</f>
        <v>#VALUE!</v>
      </c>
      <c r="D224" t="e">
        <f>EU!D224&amp;'EU2'!F224</f>
        <v>#VALUE!</v>
      </c>
      <c r="E224" t="e">
        <f t="shared" si="21"/>
        <v>#VALUE!</v>
      </c>
      <c r="F224" t="e">
        <f t="shared" si="22"/>
        <v>#VALUE!</v>
      </c>
      <c r="G224" s="1">
        <f>EU!D224</f>
        <v>0</v>
      </c>
      <c r="H224" t="s">
        <v>1054</v>
      </c>
      <c r="I224" t="str">
        <f>EU!A224&amp;EU!B224</f>
        <v/>
      </c>
      <c r="J224" t="str">
        <f t="shared" si="23"/>
        <v>EU</v>
      </c>
      <c r="K224" t="e">
        <f t="shared" si="24"/>
        <v>#VALUE!</v>
      </c>
      <c r="L224" t="e">
        <f t="shared" si="25"/>
        <v>#VALUE!</v>
      </c>
      <c r="M224" t="e">
        <f t="shared" si="26"/>
        <v>#VALUE!</v>
      </c>
      <c r="N224" t="e">
        <f t="shared" si="27"/>
        <v>#VALUE!</v>
      </c>
    </row>
    <row r="225" spans="1:14" x14ac:dyDescent="0.3">
      <c r="A225">
        <f>EU!F225</f>
        <v>0</v>
      </c>
      <c r="B225">
        <f>EU!J225</f>
        <v>0</v>
      </c>
      <c r="C225" t="e">
        <f>EU!D225&amp;'EU2'!E225</f>
        <v>#VALUE!</v>
      </c>
      <c r="D225" t="e">
        <f>EU!D225&amp;'EU2'!F225</f>
        <v>#VALUE!</v>
      </c>
      <c r="E225" t="e">
        <f t="shared" si="21"/>
        <v>#VALUE!</v>
      </c>
      <c r="F225" t="e">
        <f t="shared" si="22"/>
        <v>#VALUE!</v>
      </c>
      <c r="G225" s="1">
        <f>EU!D225</f>
        <v>0</v>
      </c>
      <c r="H225" t="s">
        <v>1054</v>
      </c>
      <c r="I225" t="str">
        <f>EU!A225&amp;EU!B225</f>
        <v/>
      </c>
      <c r="J225" t="str">
        <f t="shared" si="23"/>
        <v>EU</v>
      </c>
      <c r="K225" t="e">
        <f t="shared" si="24"/>
        <v>#VALUE!</v>
      </c>
      <c r="L225" t="e">
        <f t="shared" si="25"/>
        <v>#VALUE!</v>
      </c>
      <c r="M225" t="e">
        <f t="shared" si="26"/>
        <v>#VALUE!</v>
      </c>
      <c r="N225" t="e">
        <f t="shared" si="27"/>
        <v>#VALUE!</v>
      </c>
    </row>
    <row r="226" spans="1:14" x14ac:dyDescent="0.3">
      <c r="A226">
        <f>EU!F226</f>
        <v>0</v>
      </c>
      <c r="B226">
        <f>EU!J226</f>
        <v>0</v>
      </c>
      <c r="C226" t="e">
        <f>EU!D226&amp;'EU2'!E226</f>
        <v>#VALUE!</v>
      </c>
      <c r="D226" t="e">
        <f>EU!D226&amp;'EU2'!F226</f>
        <v>#VALUE!</v>
      </c>
      <c r="E226" t="e">
        <f t="shared" si="21"/>
        <v>#VALUE!</v>
      </c>
      <c r="F226" t="e">
        <f t="shared" si="22"/>
        <v>#VALUE!</v>
      </c>
      <c r="G226" s="1">
        <f>EU!D226</f>
        <v>0</v>
      </c>
      <c r="H226" t="s">
        <v>1054</v>
      </c>
      <c r="I226" t="str">
        <f>EU!A226&amp;EU!B226</f>
        <v/>
      </c>
      <c r="J226" t="str">
        <f t="shared" si="23"/>
        <v>EU</v>
      </c>
      <c r="K226" t="e">
        <f t="shared" si="24"/>
        <v>#VALUE!</v>
      </c>
      <c r="L226" t="e">
        <f t="shared" si="25"/>
        <v>#VALUE!</v>
      </c>
      <c r="M226" t="e">
        <f t="shared" si="26"/>
        <v>#VALUE!</v>
      </c>
      <c r="N226" t="e">
        <f t="shared" si="27"/>
        <v>#VALUE!</v>
      </c>
    </row>
    <row r="227" spans="1:14" x14ac:dyDescent="0.3">
      <c r="A227">
        <f>EU!F227</f>
        <v>0</v>
      </c>
      <c r="B227">
        <f>EU!J227</f>
        <v>0</v>
      </c>
      <c r="C227" t="e">
        <f>EU!D227&amp;'EU2'!E227</f>
        <v>#VALUE!</v>
      </c>
      <c r="D227" t="e">
        <f>EU!D227&amp;'EU2'!F227</f>
        <v>#VALUE!</v>
      </c>
      <c r="E227" t="e">
        <f t="shared" si="21"/>
        <v>#VALUE!</v>
      </c>
      <c r="F227" t="e">
        <f t="shared" si="22"/>
        <v>#VALUE!</v>
      </c>
      <c r="G227" s="1">
        <f>EU!D227</f>
        <v>0</v>
      </c>
      <c r="H227" t="s">
        <v>1054</v>
      </c>
      <c r="I227" t="str">
        <f>EU!A227&amp;EU!B227</f>
        <v/>
      </c>
      <c r="J227" t="str">
        <f t="shared" si="23"/>
        <v>EU</v>
      </c>
      <c r="K227" t="e">
        <f t="shared" si="24"/>
        <v>#VALUE!</v>
      </c>
      <c r="L227" t="e">
        <f t="shared" si="25"/>
        <v>#VALUE!</v>
      </c>
      <c r="M227" t="e">
        <f t="shared" si="26"/>
        <v>#VALUE!</v>
      </c>
      <c r="N227" t="e">
        <f t="shared" si="27"/>
        <v>#VALUE!</v>
      </c>
    </row>
    <row r="228" spans="1:14" x14ac:dyDescent="0.3">
      <c r="A228">
        <f>EU!F228</f>
        <v>0</v>
      </c>
      <c r="B228">
        <f>EU!J228</f>
        <v>0</v>
      </c>
      <c r="C228" t="e">
        <f>EU!D228&amp;'EU2'!E228</f>
        <v>#VALUE!</v>
      </c>
      <c r="D228" t="e">
        <f>EU!D228&amp;'EU2'!F228</f>
        <v>#VALUE!</v>
      </c>
      <c r="E228" t="e">
        <f t="shared" si="21"/>
        <v>#VALUE!</v>
      </c>
      <c r="F228" t="e">
        <f t="shared" si="22"/>
        <v>#VALUE!</v>
      </c>
      <c r="G228" s="1">
        <f>EU!D228</f>
        <v>0</v>
      </c>
      <c r="H228" t="s">
        <v>1054</v>
      </c>
      <c r="I228" t="str">
        <f>EU!A228&amp;EU!B228</f>
        <v/>
      </c>
      <c r="J228" t="str">
        <f t="shared" si="23"/>
        <v>EU</v>
      </c>
      <c r="K228" t="e">
        <f t="shared" si="24"/>
        <v>#VALUE!</v>
      </c>
      <c r="L228" t="e">
        <f t="shared" si="25"/>
        <v>#VALUE!</v>
      </c>
      <c r="M228" t="e">
        <f t="shared" si="26"/>
        <v>#VALUE!</v>
      </c>
      <c r="N228" t="e">
        <f t="shared" si="27"/>
        <v>#VALUE!</v>
      </c>
    </row>
    <row r="229" spans="1:14" x14ac:dyDescent="0.3">
      <c r="A229">
        <f>EU!F229</f>
        <v>0</v>
      </c>
      <c r="B229">
        <f>EU!J229</f>
        <v>0</v>
      </c>
      <c r="C229" t="e">
        <f>EU!D229&amp;'EU2'!E229</f>
        <v>#VALUE!</v>
      </c>
      <c r="D229" t="e">
        <f>EU!D229&amp;'EU2'!F229</f>
        <v>#VALUE!</v>
      </c>
      <c r="E229" t="e">
        <f t="shared" si="21"/>
        <v>#VALUE!</v>
      </c>
      <c r="F229" t="e">
        <f t="shared" si="22"/>
        <v>#VALUE!</v>
      </c>
      <c r="G229" s="1">
        <f>EU!D229</f>
        <v>0</v>
      </c>
      <c r="H229" t="s">
        <v>1054</v>
      </c>
      <c r="I229" t="str">
        <f>EU!A229&amp;EU!B229</f>
        <v/>
      </c>
      <c r="J229" t="str">
        <f t="shared" si="23"/>
        <v>EU</v>
      </c>
      <c r="K229" t="e">
        <f t="shared" si="24"/>
        <v>#VALUE!</v>
      </c>
      <c r="L229" t="e">
        <f t="shared" si="25"/>
        <v>#VALUE!</v>
      </c>
      <c r="M229" t="e">
        <f t="shared" si="26"/>
        <v>#VALUE!</v>
      </c>
      <c r="N229" t="e">
        <f t="shared" si="27"/>
        <v>#VALUE!</v>
      </c>
    </row>
    <row r="230" spans="1:14" x14ac:dyDescent="0.3">
      <c r="A230">
        <f>EU!F230</f>
        <v>0</v>
      </c>
      <c r="B230">
        <f>EU!J230</f>
        <v>0</v>
      </c>
      <c r="C230" t="e">
        <f>EU!D230&amp;'EU2'!E230</f>
        <v>#VALUE!</v>
      </c>
      <c r="D230" t="e">
        <f>EU!D230&amp;'EU2'!F230</f>
        <v>#VALUE!</v>
      </c>
      <c r="E230" t="e">
        <f t="shared" si="21"/>
        <v>#VALUE!</v>
      </c>
      <c r="F230" t="e">
        <f t="shared" si="22"/>
        <v>#VALUE!</v>
      </c>
      <c r="G230" s="1">
        <f>EU!D230</f>
        <v>44992</v>
      </c>
      <c r="H230" t="s">
        <v>1054</v>
      </c>
      <c r="I230" t="str">
        <f>EU!A230&amp;EU!B230</f>
        <v>R16</v>
      </c>
      <c r="J230" t="str">
        <f t="shared" si="23"/>
        <v>EUR16</v>
      </c>
      <c r="K230" t="e">
        <f t="shared" si="24"/>
        <v>#VALUE!</v>
      </c>
      <c r="L230" t="e">
        <f t="shared" si="25"/>
        <v>#VALUE!</v>
      </c>
      <c r="M230" t="e">
        <f t="shared" si="26"/>
        <v>#VALUE!</v>
      </c>
      <c r="N230" t="e">
        <f t="shared" si="27"/>
        <v>#VALUE!</v>
      </c>
    </row>
    <row r="231" spans="1:14" x14ac:dyDescent="0.3">
      <c r="A231">
        <f>EU!F231</f>
        <v>0</v>
      </c>
      <c r="B231">
        <f>EU!J231</f>
        <v>0</v>
      </c>
      <c r="C231" t="e">
        <f>EU!D231&amp;'EU2'!E231</f>
        <v>#VALUE!</v>
      </c>
      <c r="D231" t="e">
        <f>EU!D231&amp;'EU2'!F231</f>
        <v>#VALUE!</v>
      </c>
      <c r="E231" t="e">
        <f t="shared" si="21"/>
        <v>#VALUE!</v>
      </c>
      <c r="F231" t="e">
        <f t="shared" si="22"/>
        <v>#VALUE!</v>
      </c>
      <c r="G231" s="1">
        <f>EU!D231</f>
        <v>44999</v>
      </c>
      <c r="H231" t="s">
        <v>1054</v>
      </c>
      <c r="I231" t="str">
        <f>EU!A231&amp;EU!B231</f>
        <v>R16</v>
      </c>
      <c r="J231" t="str">
        <f t="shared" si="23"/>
        <v>EUR16</v>
      </c>
      <c r="K231" t="e">
        <f t="shared" si="24"/>
        <v>#VALUE!</v>
      </c>
      <c r="L231" t="e">
        <f t="shared" si="25"/>
        <v>#VALUE!</v>
      </c>
      <c r="M231" t="e">
        <f t="shared" si="26"/>
        <v>#VALUE!</v>
      </c>
      <c r="N231" t="e">
        <f t="shared" si="27"/>
        <v>#VALUE!</v>
      </c>
    </row>
    <row r="232" spans="1:14" x14ac:dyDescent="0.3">
      <c r="A232">
        <f>EU!F232</f>
        <v>0</v>
      </c>
      <c r="B232">
        <f>EU!J232</f>
        <v>0</v>
      </c>
      <c r="C232" t="e">
        <f>EU!D232&amp;'EU2'!E232</f>
        <v>#VALUE!</v>
      </c>
      <c r="D232" t="e">
        <f>EU!D232&amp;'EU2'!F232</f>
        <v>#VALUE!</v>
      </c>
      <c r="E232" t="e">
        <f t="shared" si="21"/>
        <v>#VALUE!</v>
      </c>
      <c r="F232" t="e">
        <f t="shared" si="22"/>
        <v>#VALUE!</v>
      </c>
      <c r="G232" s="1">
        <f>EU!D232</f>
        <v>45027</v>
      </c>
      <c r="H232" t="s">
        <v>1054</v>
      </c>
      <c r="I232" t="str">
        <f>EU!A232&amp;EU!B232</f>
        <v>QF</v>
      </c>
      <c r="J232" t="str">
        <f t="shared" si="23"/>
        <v>EUQF</v>
      </c>
      <c r="K232" t="e">
        <f t="shared" si="24"/>
        <v>#VALUE!</v>
      </c>
      <c r="L232" t="e">
        <f t="shared" si="25"/>
        <v>#VALUE!</v>
      </c>
      <c r="M232" t="e">
        <f t="shared" si="26"/>
        <v>#VALUE!</v>
      </c>
      <c r="N232" t="e">
        <f t="shared" si="27"/>
        <v>#VALUE!</v>
      </c>
    </row>
    <row r="233" spans="1:14" x14ac:dyDescent="0.3">
      <c r="A233">
        <f>EU!F233</f>
        <v>0</v>
      </c>
      <c r="B233">
        <f>EU!J233</f>
        <v>0</v>
      </c>
      <c r="C233" t="e">
        <f>EU!D233&amp;'EU2'!E233</f>
        <v>#VALUE!</v>
      </c>
      <c r="D233" t="e">
        <f>EU!D233&amp;'EU2'!F233</f>
        <v>#VALUE!</v>
      </c>
      <c r="E233" t="e">
        <f t="shared" si="21"/>
        <v>#VALUE!</v>
      </c>
      <c r="F233" t="e">
        <f t="shared" si="22"/>
        <v>#VALUE!</v>
      </c>
      <c r="G233" s="1">
        <f>EU!D233</f>
        <v>45034</v>
      </c>
      <c r="H233" t="s">
        <v>1054</v>
      </c>
      <c r="I233" t="str">
        <f>EU!A233&amp;EU!B233</f>
        <v>QF</v>
      </c>
      <c r="J233" t="str">
        <f t="shared" si="23"/>
        <v>EUQF</v>
      </c>
      <c r="K233" t="e">
        <f t="shared" si="24"/>
        <v>#VALUE!</v>
      </c>
      <c r="L233" t="e">
        <f t="shared" si="25"/>
        <v>#VALUE!</v>
      </c>
      <c r="M233" t="e">
        <f t="shared" si="26"/>
        <v>#VALUE!</v>
      </c>
      <c r="N233" t="e">
        <f t="shared" si="27"/>
        <v>#VALUE!</v>
      </c>
    </row>
    <row r="234" spans="1:14" x14ac:dyDescent="0.3">
      <c r="A234">
        <f>EU!F234</f>
        <v>0</v>
      </c>
      <c r="B234">
        <f>EU!J234</f>
        <v>0</v>
      </c>
      <c r="C234" t="e">
        <f>EU!D234&amp;'EU2'!E234</f>
        <v>#VALUE!</v>
      </c>
      <c r="D234" t="e">
        <f>EU!D234&amp;'EU2'!F234</f>
        <v>#VALUE!</v>
      </c>
      <c r="E234" t="e">
        <f t="shared" si="21"/>
        <v>#VALUE!</v>
      </c>
      <c r="F234" t="e">
        <f t="shared" si="22"/>
        <v>#VALUE!</v>
      </c>
      <c r="G234" s="1">
        <f>EU!D234</f>
        <v>45055</v>
      </c>
      <c r="H234" t="s">
        <v>1054</v>
      </c>
      <c r="I234" t="str">
        <f>EU!A234&amp;EU!B234</f>
        <v>SF</v>
      </c>
      <c r="J234" t="str">
        <f t="shared" si="23"/>
        <v>EUSF</v>
      </c>
      <c r="K234" t="e">
        <f t="shared" si="24"/>
        <v>#VALUE!</v>
      </c>
      <c r="L234" t="e">
        <f t="shared" si="25"/>
        <v>#VALUE!</v>
      </c>
      <c r="M234" t="e">
        <f t="shared" si="26"/>
        <v>#VALUE!</v>
      </c>
      <c r="N234" t="e">
        <f t="shared" si="27"/>
        <v>#VALUE!</v>
      </c>
    </row>
    <row r="235" spans="1:14" x14ac:dyDescent="0.3">
      <c r="A235">
        <f>EU!F235</f>
        <v>0</v>
      </c>
      <c r="B235">
        <f>EU!J235</f>
        <v>0</v>
      </c>
      <c r="C235" t="e">
        <f>EU!D235&amp;'EU2'!E235</f>
        <v>#VALUE!</v>
      </c>
      <c r="D235" t="e">
        <f>EU!D235&amp;'EU2'!F235</f>
        <v>#VALUE!</v>
      </c>
      <c r="E235" t="e">
        <f t="shared" si="21"/>
        <v>#VALUE!</v>
      </c>
      <c r="F235" t="e">
        <f t="shared" si="22"/>
        <v>#VALUE!</v>
      </c>
      <c r="G235" s="1">
        <f>EU!D235</f>
        <v>45062</v>
      </c>
      <c r="H235" t="s">
        <v>1054</v>
      </c>
      <c r="I235" t="str">
        <f>EU!A235&amp;EU!B235</f>
        <v>SF</v>
      </c>
      <c r="J235" t="str">
        <f t="shared" si="23"/>
        <v>EUSF</v>
      </c>
      <c r="K235" t="e">
        <f t="shared" si="24"/>
        <v>#VALUE!</v>
      </c>
      <c r="L235" t="e">
        <f t="shared" si="25"/>
        <v>#VALUE!</v>
      </c>
      <c r="M235" t="e">
        <f t="shared" si="26"/>
        <v>#VALUE!</v>
      </c>
      <c r="N235" t="e">
        <f t="shared" si="27"/>
        <v>#VALUE!</v>
      </c>
    </row>
    <row r="236" spans="1:14" x14ac:dyDescent="0.3">
      <c r="A236">
        <f>EU!F236</f>
        <v>0</v>
      </c>
      <c r="B236">
        <f>EU!J236</f>
        <v>0</v>
      </c>
      <c r="C236" t="e">
        <f>EU!D236&amp;'EU2'!E236</f>
        <v>#VALUE!</v>
      </c>
      <c r="D236" t="e">
        <f>EU!D236&amp;'EU2'!F236</f>
        <v>#VALUE!</v>
      </c>
      <c r="E236" t="e">
        <f t="shared" si="21"/>
        <v>#VALUE!</v>
      </c>
      <c r="F236" t="e">
        <f t="shared" si="22"/>
        <v>#VALUE!</v>
      </c>
      <c r="G236" s="1">
        <f>EU!D236</f>
        <v>45077</v>
      </c>
      <c r="H236" t="s">
        <v>1054</v>
      </c>
      <c r="I236" t="str">
        <f>EU!A236&amp;EU!B236</f>
        <v>F</v>
      </c>
      <c r="J236" t="str">
        <f t="shared" si="23"/>
        <v>EUF</v>
      </c>
      <c r="K236" t="e">
        <f t="shared" si="24"/>
        <v>#VALUE!</v>
      </c>
      <c r="L236" t="e">
        <f t="shared" si="25"/>
        <v>#VALUE!</v>
      </c>
      <c r="M236" t="e">
        <f t="shared" si="26"/>
        <v>#VALUE!</v>
      </c>
      <c r="N236" t="e">
        <f t="shared" si="27"/>
        <v>#VALUE!</v>
      </c>
    </row>
    <row r="237" spans="1:14" x14ac:dyDescent="0.3">
      <c r="A237">
        <f>EU!F237</f>
        <v>0</v>
      </c>
      <c r="B237">
        <f>EU!J237</f>
        <v>0</v>
      </c>
      <c r="C237" t="e">
        <f>EU!D237&amp;'EU2'!E237</f>
        <v>#VALUE!</v>
      </c>
      <c r="D237" t="e">
        <f>EU!D237&amp;'EU2'!F237</f>
        <v>#VALUE!</v>
      </c>
      <c r="E237" t="e">
        <f t="shared" si="21"/>
        <v>#VALUE!</v>
      </c>
      <c r="F237" t="e">
        <f t="shared" si="22"/>
        <v>#VALUE!</v>
      </c>
      <c r="G237" s="1">
        <f>EU!D237</f>
        <v>0</v>
      </c>
      <c r="H237" t="s">
        <v>1054</v>
      </c>
      <c r="I237" t="str">
        <f>EU!A237&amp;EU!B237</f>
        <v/>
      </c>
      <c r="J237" t="str">
        <f t="shared" si="23"/>
        <v>EU</v>
      </c>
      <c r="K237" t="e">
        <f t="shared" si="24"/>
        <v>#VALUE!</v>
      </c>
      <c r="L237" t="e">
        <f t="shared" si="25"/>
        <v>#VALUE!</v>
      </c>
      <c r="M237" t="e">
        <f t="shared" si="26"/>
        <v>#VALUE!</v>
      </c>
      <c r="N237" t="e">
        <f t="shared" si="27"/>
        <v>#VALUE!</v>
      </c>
    </row>
    <row r="238" spans="1:14" x14ac:dyDescent="0.3">
      <c r="A238">
        <f>EU!F238</f>
        <v>0</v>
      </c>
      <c r="B238">
        <f>EU!J238</f>
        <v>0</v>
      </c>
      <c r="C238" t="e">
        <f>EU!D238&amp;'EU2'!E238</f>
        <v>#VALUE!</v>
      </c>
      <c r="D238" t="e">
        <f>EU!D238&amp;'EU2'!F238</f>
        <v>#VALUE!</v>
      </c>
      <c r="E238" t="e">
        <f t="shared" si="21"/>
        <v>#VALUE!</v>
      </c>
      <c r="F238" t="e">
        <f t="shared" si="22"/>
        <v>#VALUE!</v>
      </c>
      <c r="G238" s="1">
        <f>EU!D238</f>
        <v>0</v>
      </c>
      <c r="H238" t="s">
        <v>1054</v>
      </c>
      <c r="I238" t="str">
        <f>EU!A238&amp;EU!B238</f>
        <v/>
      </c>
      <c r="J238" t="str">
        <f t="shared" si="23"/>
        <v>EU</v>
      </c>
      <c r="K238" t="e">
        <f t="shared" si="24"/>
        <v>#VALUE!</v>
      </c>
      <c r="L238" t="e">
        <f t="shared" si="25"/>
        <v>#VALUE!</v>
      </c>
      <c r="M238" t="e">
        <f t="shared" si="26"/>
        <v>#VALUE!</v>
      </c>
      <c r="N238" t="e">
        <f t="shared" si="27"/>
        <v>#VALUE!</v>
      </c>
    </row>
    <row r="239" spans="1:14" x14ac:dyDescent="0.3">
      <c r="A239">
        <f>EU!F239</f>
        <v>0</v>
      </c>
      <c r="B239">
        <f>EU!J239</f>
        <v>0</v>
      </c>
      <c r="C239" t="e">
        <f>EU!D239&amp;'EU2'!E239</f>
        <v>#VALUE!</v>
      </c>
      <c r="D239" t="e">
        <f>EU!D239&amp;'EU2'!F239</f>
        <v>#VALUE!</v>
      </c>
      <c r="E239" t="e">
        <f t="shared" si="21"/>
        <v>#VALUE!</v>
      </c>
      <c r="F239" t="e">
        <f t="shared" si="22"/>
        <v>#VALUE!</v>
      </c>
      <c r="G239" s="1">
        <f>EU!D239</f>
        <v>0</v>
      </c>
      <c r="H239" t="s">
        <v>1054</v>
      </c>
      <c r="I239" t="str">
        <f>EU!A239&amp;EU!B239</f>
        <v/>
      </c>
      <c r="J239" t="str">
        <f t="shared" si="23"/>
        <v>EU</v>
      </c>
      <c r="K239" t="e">
        <f t="shared" si="24"/>
        <v>#VALUE!</v>
      </c>
      <c r="L239" t="e">
        <f t="shared" si="25"/>
        <v>#VALUE!</v>
      </c>
      <c r="M239" t="e">
        <f t="shared" si="26"/>
        <v>#VALUE!</v>
      </c>
      <c r="N239" t="e">
        <f t="shared" si="27"/>
        <v>#VALUE!</v>
      </c>
    </row>
    <row r="240" spans="1:14" x14ac:dyDescent="0.3">
      <c r="A240">
        <f>EU!F240</f>
        <v>0</v>
      </c>
      <c r="B240">
        <f>EU!J240</f>
        <v>0</v>
      </c>
      <c r="C240" t="e">
        <f>EU!D240&amp;'EU2'!E240</f>
        <v>#VALUE!</v>
      </c>
      <c r="D240" t="e">
        <f>EU!D240&amp;'EU2'!F240</f>
        <v>#VALUE!</v>
      </c>
      <c r="E240" t="e">
        <f t="shared" si="21"/>
        <v>#VALUE!</v>
      </c>
      <c r="F240" t="e">
        <f t="shared" si="22"/>
        <v>#VALUE!</v>
      </c>
      <c r="G240" s="1">
        <f>EU!D240</f>
        <v>0</v>
      </c>
      <c r="H240" t="s">
        <v>1054</v>
      </c>
      <c r="I240" t="str">
        <f>EU!A240&amp;EU!B240</f>
        <v/>
      </c>
      <c r="J240" t="str">
        <f t="shared" si="23"/>
        <v>EU</v>
      </c>
      <c r="K240" t="e">
        <f t="shared" si="24"/>
        <v>#VALUE!</v>
      </c>
      <c r="L240" t="e">
        <f t="shared" si="25"/>
        <v>#VALUE!</v>
      </c>
      <c r="M240" t="e">
        <f t="shared" si="26"/>
        <v>#VALUE!</v>
      </c>
      <c r="N240" t="e">
        <f t="shared" si="27"/>
        <v>#VALUE!</v>
      </c>
    </row>
    <row r="241" spans="1:14" x14ac:dyDescent="0.3">
      <c r="A241">
        <f>EU!F241</f>
        <v>0</v>
      </c>
      <c r="B241">
        <f>EU!J241</f>
        <v>0</v>
      </c>
      <c r="C241" t="e">
        <f>EU!D241&amp;'EU2'!E241</f>
        <v>#VALUE!</v>
      </c>
      <c r="D241" t="e">
        <f>EU!D241&amp;'EU2'!F241</f>
        <v>#VALUE!</v>
      </c>
      <c r="E241" t="e">
        <f t="shared" si="21"/>
        <v>#VALUE!</v>
      </c>
      <c r="F241" t="e">
        <f t="shared" si="22"/>
        <v>#VALUE!</v>
      </c>
      <c r="G241" s="1">
        <f>EU!D241</f>
        <v>0</v>
      </c>
      <c r="H241" t="s">
        <v>1054</v>
      </c>
      <c r="I241" t="str">
        <f>EU!A241&amp;EU!B241</f>
        <v/>
      </c>
      <c r="J241" t="str">
        <f t="shared" si="23"/>
        <v>EU</v>
      </c>
      <c r="K241" t="e">
        <f t="shared" si="24"/>
        <v>#VALUE!</v>
      </c>
      <c r="L241" t="e">
        <f t="shared" si="25"/>
        <v>#VALUE!</v>
      </c>
      <c r="M241" t="e">
        <f t="shared" si="26"/>
        <v>#VALUE!</v>
      </c>
      <c r="N241" t="e">
        <f t="shared" si="27"/>
        <v>#VALUE!</v>
      </c>
    </row>
    <row r="242" spans="1:14" x14ac:dyDescent="0.3">
      <c r="A242">
        <f>EU!F242</f>
        <v>0</v>
      </c>
      <c r="B242">
        <f>EU!J242</f>
        <v>0</v>
      </c>
      <c r="C242" t="e">
        <f>EU!D242&amp;'EU2'!E242</f>
        <v>#VALUE!</v>
      </c>
      <c r="D242" t="e">
        <f>EU!D242&amp;'EU2'!F242</f>
        <v>#VALUE!</v>
      </c>
      <c r="E242" t="e">
        <f t="shared" si="21"/>
        <v>#VALUE!</v>
      </c>
      <c r="F242" t="e">
        <f t="shared" si="22"/>
        <v>#VALUE!</v>
      </c>
      <c r="G242" s="1">
        <f>EU!D242</f>
        <v>0</v>
      </c>
      <c r="H242" t="s">
        <v>1054</v>
      </c>
      <c r="I242" t="str">
        <f>EU!A242&amp;EU!B242</f>
        <v/>
      </c>
      <c r="J242" t="str">
        <f t="shared" si="23"/>
        <v>EU</v>
      </c>
      <c r="K242" t="e">
        <f t="shared" si="24"/>
        <v>#VALUE!</v>
      </c>
      <c r="L242" t="e">
        <f t="shared" si="25"/>
        <v>#VALUE!</v>
      </c>
      <c r="M242" t="e">
        <f t="shared" si="26"/>
        <v>#VALUE!</v>
      </c>
      <c r="N242" t="e">
        <f t="shared" si="27"/>
        <v>#VALUE!</v>
      </c>
    </row>
    <row r="243" spans="1:14" x14ac:dyDescent="0.3">
      <c r="A243">
        <f>EU!F243</f>
        <v>0</v>
      </c>
      <c r="B243">
        <f>EU!J243</f>
        <v>0</v>
      </c>
      <c r="C243" t="e">
        <f>EU!D243&amp;'EU2'!E243</f>
        <v>#VALUE!</v>
      </c>
      <c r="D243" t="e">
        <f>EU!D243&amp;'EU2'!F243</f>
        <v>#VALUE!</v>
      </c>
      <c r="E243" t="e">
        <f t="shared" si="21"/>
        <v>#VALUE!</v>
      </c>
      <c r="F243" t="e">
        <f t="shared" si="22"/>
        <v>#VALUE!</v>
      </c>
      <c r="G243" s="1">
        <f>EU!D243</f>
        <v>0</v>
      </c>
      <c r="H243" t="s">
        <v>1054</v>
      </c>
      <c r="I243" t="str">
        <f>EU!A243&amp;EU!B243</f>
        <v/>
      </c>
      <c r="J243" t="str">
        <f t="shared" si="23"/>
        <v>EU</v>
      </c>
      <c r="K243" t="e">
        <f t="shared" si="24"/>
        <v>#VALUE!</v>
      </c>
      <c r="L243" t="e">
        <f t="shared" si="25"/>
        <v>#VALUE!</v>
      </c>
      <c r="M243" t="e">
        <f t="shared" si="26"/>
        <v>#VALUE!</v>
      </c>
      <c r="N243" t="e">
        <f t="shared" si="27"/>
        <v>#VALUE!</v>
      </c>
    </row>
    <row r="244" spans="1:14" x14ac:dyDescent="0.3">
      <c r="A244">
        <f>EU!F244</f>
        <v>0</v>
      </c>
      <c r="B244">
        <f>EU!J244</f>
        <v>0</v>
      </c>
      <c r="C244" t="e">
        <f>EU!D244&amp;'EU2'!E244</f>
        <v>#VALUE!</v>
      </c>
      <c r="D244" t="e">
        <f>EU!D244&amp;'EU2'!F244</f>
        <v>#VALUE!</v>
      </c>
      <c r="E244" t="e">
        <f t="shared" si="21"/>
        <v>#VALUE!</v>
      </c>
      <c r="F244" t="e">
        <f t="shared" si="22"/>
        <v>#VALUE!</v>
      </c>
      <c r="G244" s="1">
        <f>EU!D244</f>
        <v>0</v>
      </c>
      <c r="H244" t="s">
        <v>1054</v>
      </c>
      <c r="I244" t="str">
        <f>EU!A244&amp;EU!B244</f>
        <v/>
      </c>
      <c r="J244" t="str">
        <f t="shared" si="23"/>
        <v>EU</v>
      </c>
      <c r="K244" t="e">
        <f t="shared" si="24"/>
        <v>#VALUE!</v>
      </c>
      <c r="L244" t="e">
        <f t="shared" si="25"/>
        <v>#VALUE!</v>
      </c>
      <c r="M244" t="e">
        <f t="shared" si="26"/>
        <v>#VALUE!</v>
      </c>
      <c r="N244" t="e">
        <f t="shared" si="27"/>
        <v>#VALUE!</v>
      </c>
    </row>
    <row r="245" spans="1:14" x14ac:dyDescent="0.3">
      <c r="A245">
        <f>EU!F245</f>
        <v>0</v>
      </c>
      <c r="B245">
        <f>EU!J245</f>
        <v>0</v>
      </c>
      <c r="C245" t="e">
        <f>EU!D245&amp;'EU2'!E245</f>
        <v>#VALUE!</v>
      </c>
      <c r="D245" t="e">
        <f>EU!D245&amp;'EU2'!F245</f>
        <v>#VALUE!</v>
      </c>
      <c r="E245" t="e">
        <f t="shared" si="21"/>
        <v>#VALUE!</v>
      </c>
      <c r="F245" t="e">
        <f t="shared" si="22"/>
        <v>#VALUE!</v>
      </c>
      <c r="G245" s="1">
        <f>EU!D245</f>
        <v>0</v>
      </c>
      <c r="H245" t="s">
        <v>1054</v>
      </c>
      <c r="I245" t="str">
        <f>EU!A245&amp;EU!B245</f>
        <v/>
      </c>
      <c r="J245" t="str">
        <f t="shared" si="23"/>
        <v>EU</v>
      </c>
      <c r="K245" t="e">
        <f t="shared" si="24"/>
        <v>#VALUE!</v>
      </c>
      <c r="L245" t="e">
        <f t="shared" si="25"/>
        <v>#VALUE!</v>
      </c>
      <c r="M245" t="e">
        <f t="shared" si="26"/>
        <v>#VALUE!</v>
      </c>
      <c r="N245" t="e">
        <f t="shared" si="27"/>
        <v>#VALUE!</v>
      </c>
    </row>
    <row r="246" spans="1:14" x14ac:dyDescent="0.3">
      <c r="A246">
        <f>EU!F246</f>
        <v>0</v>
      </c>
      <c r="B246">
        <f>EU!J246</f>
        <v>0</v>
      </c>
      <c r="C246" t="e">
        <f>EU!D246&amp;'EU2'!E246</f>
        <v>#VALUE!</v>
      </c>
      <c r="D246" t="e">
        <f>EU!D246&amp;'EU2'!F246</f>
        <v>#VALUE!</v>
      </c>
      <c r="E246" t="e">
        <f t="shared" si="21"/>
        <v>#VALUE!</v>
      </c>
      <c r="F246" t="e">
        <f t="shared" si="22"/>
        <v>#VALUE!</v>
      </c>
      <c r="G246" s="1">
        <f>EU!D246</f>
        <v>0</v>
      </c>
      <c r="H246" t="s">
        <v>1054</v>
      </c>
      <c r="I246" t="str">
        <f>EU!A246&amp;EU!B246</f>
        <v/>
      </c>
      <c r="J246" t="str">
        <f t="shared" si="23"/>
        <v>EU</v>
      </c>
      <c r="K246" t="e">
        <f t="shared" si="24"/>
        <v>#VALUE!</v>
      </c>
      <c r="L246" t="e">
        <f t="shared" si="25"/>
        <v>#VALUE!</v>
      </c>
      <c r="M246" t="e">
        <f t="shared" si="26"/>
        <v>#VALUE!</v>
      </c>
      <c r="N246" t="e">
        <f t="shared" si="27"/>
        <v>#VALUE!</v>
      </c>
    </row>
    <row r="247" spans="1:14" x14ac:dyDescent="0.3">
      <c r="A247">
        <f>EU!F247</f>
        <v>0</v>
      </c>
      <c r="B247">
        <f>EU!J247</f>
        <v>0</v>
      </c>
      <c r="C247" t="e">
        <f>EU!D247&amp;'EU2'!E247</f>
        <v>#VALUE!</v>
      </c>
      <c r="D247" t="e">
        <f>EU!D247&amp;'EU2'!F247</f>
        <v>#VALUE!</v>
      </c>
      <c r="E247" t="e">
        <f t="shared" si="21"/>
        <v>#VALUE!</v>
      </c>
      <c r="F247" t="e">
        <f t="shared" si="22"/>
        <v>#VALUE!</v>
      </c>
      <c r="G247" s="1">
        <f>EU!D247</f>
        <v>0</v>
      </c>
      <c r="H247" t="s">
        <v>1054</v>
      </c>
      <c r="I247" t="str">
        <f>EU!A247&amp;EU!B247</f>
        <v/>
      </c>
      <c r="J247" t="str">
        <f t="shared" si="23"/>
        <v>EU</v>
      </c>
      <c r="K247" t="e">
        <f t="shared" si="24"/>
        <v>#VALUE!</v>
      </c>
      <c r="L247" t="e">
        <f t="shared" si="25"/>
        <v>#VALUE!</v>
      </c>
      <c r="M247" t="e">
        <f t="shared" si="26"/>
        <v>#VALUE!</v>
      </c>
      <c r="N247" t="e">
        <f t="shared" si="27"/>
        <v>#VALUE!</v>
      </c>
    </row>
    <row r="248" spans="1:14" x14ac:dyDescent="0.3">
      <c r="A248">
        <f>EU!F248</f>
        <v>0</v>
      </c>
      <c r="B248">
        <f>EU!J248</f>
        <v>0</v>
      </c>
      <c r="C248" t="e">
        <f>EU!D248&amp;'EU2'!E248</f>
        <v>#VALUE!</v>
      </c>
      <c r="D248" t="e">
        <f>EU!D248&amp;'EU2'!F248</f>
        <v>#VALUE!</v>
      </c>
      <c r="E248" t="e">
        <f t="shared" si="21"/>
        <v>#VALUE!</v>
      </c>
      <c r="F248" t="e">
        <f t="shared" si="22"/>
        <v>#VALUE!</v>
      </c>
      <c r="G248" s="1">
        <f>EU!D248</f>
        <v>0</v>
      </c>
      <c r="H248" t="s">
        <v>1054</v>
      </c>
      <c r="I248" t="str">
        <f>EU!A248&amp;EU!B248</f>
        <v/>
      </c>
      <c r="J248" t="str">
        <f t="shared" si="23"/>
        <v>EU</v>
      </c>
      <c r="K248" t="e">
        <f t="shared" si="24"/>
        <v>#VALUE!</v>
      </c>
      <c r="L248" t="e">
        <f t="shared" si="25"/>
        <v>#VALUE!</v>
      </c>
      <c r="M248" t="e">
        <f t="shared" si="26"/>
        <v>#VALUE!</v>
      </c>
      <c r="N248" t="e">
        <f t="shared" si="27"/>
        <v>#VALUE!</v>
      </c>
    </row>
    <row r="249" spans="1:14" x14ac:dyDescent="0.3">
      <c r="A249">
        <f>EU!F249</f>
        <v>0</v>
      </c>
      <c r="B249">
        <f>EU!J249</f>
        <v>0</v>
      </c>
      <c r="C249" t="e">
        <f>EU!D249&amp;'EU2'!E249</f>
        <v>#VALUE!</v>
      </c>
      <c r="D249" t="e">
        <f>EU!D249&amp;'EU2'!F249</f>
        <v>#VALUE!</v>
      </c>
      <c r="E249" t="e">
        <f t="shared" si="21"/>
        <v>#VALUE!</v>
      </c>
      <c r="F249" t="e">
        <f t="shared" si="22"/>
        <v>#VALUE!</v>
      </c>
      <c r="G249" s="1">
        <f>EU!D249</f>
        <v>0</v>
      </c>
      <c r="H249" t="s">
        <v>1054</v>
      </c>
      <c r="I249" t="str">
        <f>EU!A249&amp;EU!B249</f>
        <v/>
      </c>
      <c r="J249" t="str">
        <f t="shared" si="23"/>
        <v>EU</v>
      </c>
      <c r="K249" t="e">
        <f t="shared" si="24"/>
        <v>#VALUE!</v>
      </c>
      <c r="L249" t="e">
        <f t="shared" si="25"/>
        <v>#VALUE!</v>
      </c>
      <c r="M249" t="e">
        <f t="shared" si="26"/>
        <v>#VALUE!</v>
      </c>
      <c r="N249" t="e">
        <f t="shared" si="27"/>
        <v>#VALUE!</v>
      </c>
    </row>
    <row r="250" spans="1:14" x14ac:dyDescent="0.3">
      <c r="A250">
        <f>EU!F250</f>
        <v>0</v>
      </c>
      <c r="B250">
        <f>EU!J250</f>
        <v>0</v>
      </c>
      <c r="C250" t="e">
        <f>EU!D250&amp;'EU2'!E250</f>
        <v>#VALUE!</v>
      </c>
      <c r="D250" t="e">
        <f>EU!D250&amp;'EU2'!F250</f>
        <v>#VALUE!</v>
      </c>
      <c r="E250" t="e">
        <f t="shared" si="21"/>
        <v>#VALUE!</v>
      </c>
      <c r="F250" t="e">
        <f t="shared" si="22"/>
        <v>#VALUE!</v>
      </c>
      <c r="G250" s="1">
        <f>EU!D250</f>
        <v>0</v>
      </c>
      <c r="H250" t="s">
        <v>1054</v>
      </c>
      <c r="I250" t="str">
        <f>EU!A250&amp;EU!B250</f>
        <v/>
      </c>
      <c r="J250" t="str">
        <f t="shared" si="23"/>
        <v>EU</v>
      </c>
      <c r="K250" t="e">
        <f t="shared" si="24"/>
        <v>#VALUE!</v>
      </c>
      <c r="L250" t="e">
        <f t="shared" si="25"/>
        <v>#VALUE!</v>
      </c>
      <c r="M250" t="e">
        <f t="shared" si="26"/>
        <v>#VALUE!</v>
      </c>
      <c r="N250" t="e">
        <f t="shared" si="27"/>
        <v>#VALUE!</v>
      </c>
    </row>
    <row r="251" spans="1:14" x14ac:dyDescent="0.3">
      <c r="A251">
        <f>EU!F251</f>
        <v>0</v>
      </c>
      <c r="B251">
        <f>EU!J251</f>
        <v>0</v>
      </c>
      <c r="C251" t="e">
        <f>EU!D251&amp;'EU2'!E251</f>
        <v>#VALUE!</v>
      </c>
      <c r="D251" t="e">
        <f>EU!D251&amp;'EU2'!F251</f>
        <v>#VALUE!</v>
      </c>
      <c r="E251" t="e">
        <f t="shared" si="21"/>
        <v>#VALUE!</v>
      </c>
      <c r="F251" t="e">
        <f t="shared" si="22"/>
        <v>#VALUE!</v>
      </c>
      <c r="G251" s="1">
        <f>EU!D251</f>
        <v>0</v>
      </c>
      <c r="H251" t="s">
        <v>1054</v>
      </c>
      <c r="I251" t="str">
        <f>EU!A251&amp;EU!B251</f>
        <v/>
      </c>
      <c r="J251" t="str">
        <f t="shared" si="23"/>
        <v>EU</v>
      </c>
      <c r="K251" t="e">
        <f t="shared" si="24"/>
        <v>#VALUE!</v>
      </c>
      <c r="L251" t="e">
        <f t="shared" si="25"/>
        <v>#VALUE!</v>
      </c>
      <c r="M251" t="e">
        <f t="shared" si="26"/>
        <v>#VALUE!</v>
      </c>
      <c r="N251" t="e">
        <f t="shared" si="27"/>
        <v>#VALUE!</v>
      </c>
    </row>
    <row r="252" spans="1:14" x14ac:dyDescent="0.3">
      <c r="A252">
        <f>EU!F252</f>
        <v>0</v>
      </c>
      <c r="B252">
        <f>EU!J252</f>
        <v>0</v>
      </c>
      <c r="C252" t="e">
        <f>EU!D252&amp;'EU2'!E252</f>
        <v>#VALUE!</v>
      </c>
      <c r="D252" t="e">
        <f>EU!D252&amp;'EU2'!F252</f>
        <v>#VALUE!</v>
      </c>
      <c r="E252" t="e">
        <f t="shared" si="21"/>
        <v>#VALUE!</v>
      </c>
      <c r="F252" t="e">
        <f t="shared" si="22"/>
        <v>#VALUE!</v>
      </c>
      <c r="G252" s="1">
        <f>EU!D252</f>
        <v>0</v>
      </c>
      <c r="H252" t="s">
        <v>1054</v>
      </c>
      <c r="I252" t="str">
        <f>EU!A252&amp;EU!B252</f>
        <v/>
      </c>
      <c r="J252" t="str">
        <f t="shared" si="23"/>
        <v>EU</v>
      </c>
      <c r="K252" t="e">
        <f t="shared" si="24"/>
        <v>#VALUE!</v>
      </c>
      <c r="L252" t="e">
        <f t="shared" si="25"/>
        <v>#VALUE!</v>
      </c>
      <c r="M252" t="e">
        <f t="shared" si="26"/>
        <v>#VALUE!</v>
      </c>
      <c r="N252" t="e">
        <f t="shared" si="27"/>
        <v>#VALUE!</v>
      </c>
    </row>
    <row r="253" spans="1:14" x14ac:dyDescent="0.3">
      <c r="A253">
        <f>EU!F253</f>
        <v>0</v>
      </c>
      <c r="B253">
        <f>EU!J253</f>
        <v>0</v>
      </c>
      <c r="C253" t="e">
        <f>EU!D253&amp;'EU2'!E253</f>
        <v>#VALUE!</v>
      </c>
      <c r="D253" t="e">
        <f>EU!D253&amp;'EU2'!F253</f>
        <v>#VALUE!</v>
      </c>
      <c r="E253" t="e">
        <f t="shared" si="21"/>
        <v>#VALUE!</v>
      </c>
      <c r="F253" t="e">
        <f t="shared" si="22"/>
        <v>#VALUE!</v>
      </c>
      <c r="G253" s="1">
        <f>EU!D253</f>
        <v>0</v>
      </c>
      <c r="H253" t="s">
        <v>1054</v>
      </c>
      <c r="I253" t="str">
        <f>EU!A253&amp;EU!B253</f>
        <v/>
      </c>
      <c r="J253" t="str">
        <f t="shared" si="23"/>
        <v>EU</v>
      </c>
      <c r="K253" t="e">
        <f t="shared" si="24"/>
        <v>#VALUE!</v>
      </c>
      <c r="L253" t="e">
        <f t="shared" si="25"/>
        <v>#VALUE!</v>
      </c>
      <c r="M253" t="e">
        <f t="shared" si="26"/>
        <v>#VALUE!</v>
      </c>
      <c r="N253" t="e">
        <f t="shared" si="27"/>
        <v>#VALUE!</v>
      </c>
    </row>
    <row r="254" spans="1:14" x14ac:dyDescent="0.3">
      <c r="A254">
        <f>EU!F254</f>
        <v>0</v>
      </c>
      <c r="B254">
        <f>EU!J254</f>
        <v>0</v>
      </c>
      <c r="C254" t="e">
        <f>EU!D254&amp;'EU2'!E254</f>
        <v>#VALUE!</v>
      </c>
      <c r="D254" t="e">
        <f>EU!D254&amp;'EU2'!F254</f>
        <v>#VALUE!</v>
      </c>
      <c r="E254" t="e">
        <f t="shared" si="21"/>
        <v>#VALUE!</v>
      </c>
      <c r="F254" t="e">
        <f t="shared" si="22"/>
        <v>#VALUE!</v>
      </c>
      <c r="G254" s="1">
        <f>EU!D254</f>
        <v>0</v>
      </c>
      <c r="H254" t="s">
        <v>1054</v>
      </c>
      <c r="I254" t="str">
        <f>EU!A254&amp;EU!B254</f>
        <v/>
      </c>
      <c r="J254" t="str">
        <f t="shared" si="23"/>
        <v>EU</v>
      </c>
      <c r="K254" t="e">
        <f t="shared" si="24"/>
        <v>#VALUE!</v>
      </c>
      <c r="L254" t="e">
        <f t="shared" si="25"/>
        <v>#VALUE!</v>
      </c>
      <c r="M254" t="e">
        <f t="shared" si="26"/>
        <v>#VALUE!</v>
      </c>
      <c r="N254" t="e">
        <f t="shared" si="27"/>
        <v>#VALUE!</v>
      </c>
    </row>
    <row r="255" spans="1:14" x14ac:dyDescent="0.3">
      <c r="A255">
        <f>EU!F255</f>
        <v>0</v>
      </c>
      <c r="B255">
        <f>EU!J255</f>
        <v>0</v>
      </c>
      <c r="C255" t="e">
        <f>EU!D255&amp;'EU2'!E255</f>
        <v>#VALUE!</v>
      </c>
      <c r="D255" t="e">
        <f>EU!D255&amp;'EU2'!F255</f>
        <v>#VALUE!</v>
      </c>
      <c r="E255" t="e">
        <f t="shared" si="21"/>
        <v>#VALUE!</v>
      </c>
      <c r="F255" t="e">
        <f t="shared" si="22"/>
        <v>#VALUE!</v>
      </c>
      <c r="G255" s="1">
        <f>EU!D255</f>
        <v>0</v>
      </c>
      <c r="H255" t="s">
        <v>1054</v>
      </c>
      <c r="I255" t="str">
        <f>EU!A255&amp;EU!B255</f>
        <v/>
      </c>
      <c r="J255" t="str">
        <f t="shared" si="23"/>
        <v>EU</v>
      </c>
      <c r="K255" t="e">
        <f t="shared" si="24"/>
        <v>#VALUE!</v>
      </c>
      <c r="L255" t="e">
        <f t="shared" si="25"/>
        <v>#VALUE!</v>
      </c>
      <c r="M255" t="e">
        <f t="shared" si="26"/>
        <v>#VALUE!</v>
      </c>
      <c r="N255" t="e">
        <f t="shared" si="27"/>
        <v>#VALUE!</v>
      </c>
    </row>
    <row r="256" spans="1:14" x14ac:dyDescent="0.3">
      <c r="A256">
        <f>EU!F256</f>
        <v>0</v>
      </c>
      <c r="B256">
        <f>EU!J256</f>
        <v>0</v>
      </c>
      <c r="C256" t="e">
        <f>EU!D256&amp;'EU2'!E256</f>
        <v>#VALUE!</v>
      </c>
      <c r="D256" t="e">
        <f>EU!D256&amp;'EU2'!F256</f>
        <v>#VALUE!</v>
      </c>
      <c r="E256" t="e">
        <f t="shared" si="21"/>
        <v>#VALUE!</v>
      </c>
      <c r="F256" t="e">
        <f t="shared" si="22"/>
        <v>#VALUE!</v>
      </c>
      <c r="G256" s="1">
        <f>EU!D256</f>
        <v>0</v>
      </c>
      <c r="H256" t="s">
        <v>1054</v>
      </c>
      <c r="I256" t="str">
        <f>EU!A256&amp;EU!B256</f>
        <v/>
      </c>
      <c r="J256" t="str">
        <f t="shared" si="23"/>
        <v>EU</v>
      </c>
      <c r="K256" t="e">
        <f t="shared" si="24"/>
        <v>#VALUE!</v>
      </c>
      <c r="L256" t="e">
        <f t="shared" si="25"/>
        <v>#VALUE!</v>
      </c>
      <c r="M256" t="e">
        <f t="shared" si="26"/>
        <v>#VALUE!</v>
      </c>
      <c r="N256" t="e">
        <f t="shared" si="27"/>
        <v>#VALUE!</v>
      </c>
    </row>
    <row r="257" spans="1:14" x14ac:dyDescent="0.3">
      <c r="A257">
        <f>EU!F257</f>
        <v>0</v>
      </c>
      <c r="B257">
        <f>EU!J257</f>
        <v>0</v>
      </c>
      <c r="C257" t="e">
        <f>EU!D257&amp;'EU2'!E257</f>
        <v>#VALUE!</v>
      </c>
      <c r="D257" t="e">
        <f>EU!D257&amp;'EU2'!F257</f>
        <v>#VALUE!</v>
      </c>
      <c r="E257" t="e">
        <f t="shared" si="21"/>
        <v>#VALUE!</v>
      </c>
      <c r="F257" t="e">
        <f t="shared" si="22"/>
        <v>#VALUE!</v>
      </c>
      <c r="G257" s="1">
        <f>EU!D257</f>
        <v>0</v>
      </c>
      <c r="H257" t="s">
        <v>1054</v>
      </c>
      <c r="I257" t="str">
        <f>EU!A257&amp;EU!B257</f>
        <v/>
      </c>
      <c r="J257" t="str">
        <f t="shared" si="23"/>
        <v>EU</v>
      </c>
      <c r="K257" t="e">
        <f t="shared" si="24"/>
        <v>#VALUE!</v>
      </c>
      <c r="L257" t="e">
        <f t="shared" si="25"/>
        <v>#VALUE!</v>
      </c>
      <c r="M257" t="e">
        <f t="shared" si="26"/>
        <v>#VALUE!</v>
      </c>
      <c r="N257" t="e">
        <f t="shared" si="27"/>
        <v>#VALUE!</v>
      </c>
    </row>
    <row r="258" spans="1:14" x14ac:dyDescent="0.3">
      <c r="A258">
        <f>EU!F258</f>
        <v>0</v>
      </c>
      <c r="B258">
        <f>EU!J258</f>
        <v>0</v>
      </c>
      <c r="C258" t="e">
        <f>EU!D258&amp;'EU2'!E258</f>
        <v>#VALUE!</v>
      </c>
      <c r="D258" t="e">
        <f>EU!D258&amp;'EU2'!F258</f>
        <v>#VALUE!</v>
      </c>
      <c r="E258" t="e">
        <f t="shared" si="21"/>
        <v>#VALUE!</v>
      </c>
      <c r="F258" t="e">
        <f t="shared" si="22"/>
        <v>#VALUE!</v>
      </c>
      <c r="G258" s="1">
        <f>EU!D258</f>
        <v>0</v>
      </c>
      <c r="H258" t="s">
        <v>1054</v>
      </c>
      <c r="I258" t="str">
        <f>EU!A258&amp;EU!B258</f>
        <v/>
      </c>
      <c r="J258" t="str">
        <f t="shared" si="23"/>
        <v>EU</v>
      </c>
      <c r="K258" t="e">
        <f t="shared" si="24"/>
        <v>#VALUE!</v>
      </c>
      <c r="L258" t="e">
        <f t="shared" si="25"/>
        <v>#VALUE!</v>
      </c>
      <c r="M258" t="e">
        <f t="shared" si="26"/>
        <v>#VALUE!</v>
      </c>
      <c r="N258" t="e">
        <f t="shared" si="27"/>
        <v>#VALUE!</v>
      </c>
    </row>
    <row r="259" spans="1:14" x14ac:dyDescent="0.3">
      <c r="A259">
        <f>EU!F259</f>
        <v>0</v>
      </c>
      <c r="B259">
        <f>EU!J259</f>
        <v>0</v>
      </c>
      <c r="C259" t="e">
        <f>EU!D259&amp;'EU2'!E259</f>
        <v>#VALUE!</v>
      </c>
      <c r="D259" t="e">
        <f>EU!D259&amp;'EU2'!F259</f>
        <v>#VALUE!</v>
      </c>
      <c r="E259" t="e">
        <f t="shared" ref="E259:E322" si="28">LEFT(A259,FIND("#",SUBSTITUTE(A259," ","#",LEN(A259)-LEN(SUBSTITUTE(A259," ",""))))-1)</f>
        <v>#VALUE!</v>
      </c>
      <c r="F259" t="e">
        <f t="shared" ref="F259:F322" si="29">RIGHT(B259,LEN(B259)-FIND(" ",B259))</f>
        <v>#VALUE!</v>
      </c>
      <c r="G259" s="1">
        <f>EU!D259</f>
        <v>0</v>
      </c>
      <c r="H259" t="s">
        <v>1054</v>
      </c>
      <c r="I259" t="str">
        <f>EU!A259&amp;EU!B259</f>
        <v/>
      </c>
      <c r="J259" t="str">
        <f t="shared" ref="J259:J322" si="30">H259&amp;I259</f>
        <v>EU</v>
      </c>
      <c r="K259" t="e">
        <f t="shared" ref="K259:K322" si="31">J259&amp;E259</f>
        <v>#VALUE!</v>
      </c>
      <c r="L259" t="e">
        <f t="shared" ref="L259:L322" si="32">J259&amp;F259</f>
        <v>#VALUE!</v>
      </c>
      <c r="M259" t="e">
        <f t="shared" ref="M259:M322" si="33">E259</f>
        <v>#VALUE!</v>
      </c>
      <c r="N259" t="e">
        <f t="shared" ref="N259:N322" si="34">F259</f>
        <v>#VALUE!</v>
      </c>
    </row>
    <row r="260" spans="1:14" x14ac:dyDescent="0.3">
      <c r="A260">
        <f>EU!F260</f>
        <v>0</v>
      </c>
      <c r="B260">
        <f>EU!J260</f>
        <v>0</v>
      </c>
      <c r="C260" t="e">
        <f>EU!D260&amp;'EU2'!E260</f>
        <v>#VALUE!</v>
      </c>
      <c r="D260" t="e">
        <f>EU!D260&amp;'EU2'!F260</f>
        <v>#VALUE!</v>
      </c>
      <c r="E260" t="e">
        <f t="shared" si="28"/>
        <v>#VALUE!</v>
      </c>
      <c r="F260" t="e">
        <f t="shared" si="29"/>
        <v>#VALUE!</v>
      </c>
      <c r="G260" s="1">
        <f>EU!D260</f>
        <v>0</v>
      </c>
      <c r="H260" t="s">
        <v>1054</v>
      </c>
      <c r="I260" t="str">
        <f>EU!A260&amp;EU!B260</f>
        <v/>
      </c>
      <c r="J260" t="str">
        <f t="shared" si="30"/>
        <v>EU</v>
      </c>
      <c r="K260" t="e">
        <f t="shared" si="31"/>
        <v>#VALUE!</v>
      </c>
      <c r="L260" t="e">
        <f t="shared" si="32"/>
        <v>#VALUE!</v>
      </c>
      <c r="M260" t="e">
        <f t="shared" si="33"/>
        <v>#VALUE!</v>
      </c>
      <c r="N260" t="e">
        <f t="shared" si="34"/>
        <v>#VALUE!</v>
      </c>
    </row>
    <row r="261" spans="1:14" x14ac:dyDescent="0.3">
      <c r="A261">
        <f>EU!F261</f>
        <v>0</v>
      </c>
      <c r="B261">
        <f>EU!J261</f>
        <v>0</v>
      </c>
      <c r="C261" t="e">
        <f>EU!D261&amp;'EU2'!E261</f>
        <v>#VALUE!</v>
      </c>
      <c r="D261" t="e">
        <f>EU!D261&amp;'EU2'!F261</f>
        <v>#VALUE!</v>
      </c>
      <c r="E261" t="e">
        <f t="shared" si="28"/>
        <v>#VALUE!</v>
      </c>
      <c r="F261" t="e">
        <f t="shared" si="29"/>
        <v>#VALUE!</v>
      </c>
      <c r="G261" s="1">
        <f>EU!D261</f>
        <v>0</v>
      </c>
      <c r="H261" t="s">
        <v>1054</v>
      </c>
      <c r="I261" t="str">
        <f>EU!A261&amp;EU!B261</f>
        <v/>
      </c>
      <c r="J261" t="str">
        <f t="shared" si="30"/>
        <v>EU</v>
      </c>
      <c r="K261" t="e">
        <f t="shared" si="31"/>
        <v>#VALUE!</v>
      </c>
      <c r="L261" t="e">
        <f t="shared" si="32"/>
        <v>#VALUE!</v>
      </c>
      <c r="M261" t="e">
        <f t="shared" si="33"/>
        <v>#VALUE!</v>
      </c>
      <c r="N261" t="e">
        <f t="shared" si="34"/>
        <v>#VALUE!</v>
      </c>
    </row>
    <row r="262" spans="1:14" x14ac:dyDescent="0.3">
      <c r="A262">
        <f>EU!F262</f>
        <v>0</v>
      </c>
      <c r="B262">
        <f>EU!J262</f>
        <v>0</v>
      </c>
      <c r="C262" t="e">
        <f>EU!D262&amp;'EU2'!E262</f>
        <v>#VALUE!</v>
      </c>
      <c r="D262" t="e">
        <f>EU!D262&amp;'EU2'!F262</f>
        <v>#VALUE!</v>
      </c>
      <c r="E262" t="e">
        <f t="shared" si="28"/>
        <v>#VALUE!</v>
      </c>
      <c r="F262" t="e">
        <f t="shared" si="29"/>
        <v>#VALUE!</v>
      </c>
      <c r="G262" s="1">
        <f>EU!D262</f>
        <v>0</v>
      </c>
      <c r="H262" t="s">
        <v>1054</v>
      </c>
      <c r="I262" t="str">
        <f>EU!A262&amp;EU!B262</f>
        <v/>
      </c>
      <c r="J262" t="str">
        <f t="shared" si="30"/>
        <v>EU</v>
      </c>
      <c r="K262" t="e">
        <f t="shared" si="31"/>
        <v>#VALUE!</v>
      </c>
      <c r="L262" t="e">
        <f t="shared" si="32"/>
        <v>#VALUE!</v>
      </c>
      <c r="M262" t="e">
        <f t="shared" si="33"/>
        <v>#VALUE!</v>
      </c>
      <c r="N262" t="e">
        <f t="shared" si="34"/>
        <v>#VALUE!</v>
      </c>
    </row>
    <row r="263" spans="1:14" x14ac:dyDescent="0.3">
      <c r="A263">
        <f>EU!F263</f>
        <v>0</v>
      </c>
      <c r="B263">
        <f>EU!J263</f>
        <v>0</v>
      </c>
      <c r="C263" t="e">
        <f>EU!D263&amp;'EU2'!E263</f>
        <v>#VALUE!</v>
      </c>
      <c r="D263" t="e">
        <f>EU!D263&amp;'EU2'!F263</f>
        <v>#VALUE!</v>
      </c>
      <c r="E263" t="e">
        <f t="shared" si="28"/>
        <v>#VALUE!</v>
      </c>
      <c r="F263" t="e">
        <f t="shared" si="29"/>
        <v>#VALUE!</v>
      </c>
      <c r="G263" s="1">
        <f>EU!D263</f>
        <v>0</v>
      </c>
      <c r="H263" t="s">
        <v>1054</v>
      </c>
      <c r="I263" t="str">
        <f>EU!A263&amp;EU!B263</f>
        <v/>
      </c>
      <c r="J263" t="str">
        <f t="shared" si="30"/>
        <v>EU</v>
      </c>
      <c r="K263" t="e">
        <f t="shared" si="31"/>
        <v>#VALUE!</v>
      </c>
      <c r="L263" t="e">
        <f t="shared" si="32"/>
        <v>#VALUE!</v>
      </c>
      <c r="M263" t="e">
        <f t="shared" si="33"/>
        <v>#VALUE!</v>
      </c>
      <c r="N263" t="e">
        <f t="shared" si="34"/>
        <v>#VALUE!</v>
      </c>
    </row>
    <row r="264" spans="1:14" x14ac:dyDescent="0.3">
      <c r="A264">
        <f>EU!F264</f>
        <v>0</v>
      </c>
      <c r="B264">
        <f>EU!J264</f>
        <v>0</v>
      </c>
      <c r="C264" t="e">
        <f>EU!D264&amp;'EU2'!E264</f>
        <v>#VALUE!</v>
      </c>
      <c r="D264" t="e">
        <f>EU!D264&amp;'EU2'!F264</f>
        <v>#VALUE!</v>
      </c>
      <c r="E264" t="e">
        <f t="shared" si="28"/>
        <v>#VALUE!</v>
      </c>
      <c r="F264" t="e">
        <f t="shared" si="29"/>
        <v>#VALUE!</v>
      </c>
      <c r="G264" s="1">
        <f>EU!D264</f>
        <v>0</v>
      </c>
      <c r="H264" t="s">
        <v>1054</v>
      </c>
      <c r="I264" t="str">
        <f>EU!A264&amp;EU!B264</f>
        <v/>
      </c>
      <c r="J264" t="str">
        <f t="shared" si="30"/>
        <v>EU</v>
      </c>
      <c r="K264" t="e">
        <f t="shared" si="31"/>
        <v>#VALUE!</v>
      </c>
      <c r="L264" t="e">
        <f t="shared" si="32"/>
        <v>#VALUE!</v>
      </c>
      <c r="M264" t="e">
        <f t="shared" si="33"/>
        <v>#VALUE!</v>
      </c>
      <c r="N264" t="e">
        <f t="shared" si="34"/>
        <v>#VALUE!</v>
      </c>
    </row>
    <row r="265" spans="1:14" x14ac:dyDescent="0.3">
      <c r="A265">
        <f>EU!F265</f>
        <v>0</v>
      </c>
      <c r="B265">
        <f>EU!J265</f>
        <v>0</v>
      </c>
      <c r="C265" t="e">
        <f>EU!D265&amp;'EU2'!E265</f>
        <v>#VALUE!</v>
      </c>
      <c r="D265" t="e">
        <f>EU!D265&amp;'EU2'!F265</f>
        <v>#VALUE!</v>
      </c>
      <c r="E265" t="e">
        <f t="shared" si="28"/>
        <v>#VALUE!</v>
      </c>
      <c r="F265" t="e">
        <f t="shared" si="29"/>
        <v>#VALUE!</v>
      </c>
      <c r="G265" s="1">
        <f>EU!D265</f>
        <v>0</v>
      </c>
      <c r="H265" t="s">
        <v>1054</v>
      </c>
      <c r="I265" t="str">
        <f>EU!A265&amp;EU!B265</f>
        <v/>
      </c>
      <c r="J265" t="str">
        <f t="shared" si="30"/>
        <v>EU</v>
      </c>
      <c r="K265" t="e">
        <f t="shared" si="31"/>
        <v>#VALUE!</v>
      </c>
      <c r="L265" t="e">
        <f t="shared" si="32"/>
        <v>#VALUE!</v>
      </c>
      <c r="M265" t="e">
        <f t="shared" si="33"/>
        <v>#VALUE!</v>
      </c>
      <c r="N265" t="e">
        <f t="shared" si="34"/>
        <v>#VALUE!</v>
      </c>
    </row>
    <row r="266" spans="1:14" x14ac:dyDescent="0.3">
      <c r="A266">
        <f>EU!F266</f>
        <v>0</v>
      </c>
      <c r="B266">
        <f>EU!J266</f>
        <v>0</v>
      </c>
      <c r="C266" t="e">
        <f>EU!D266&amp;'EU2'!E266</f>
        <v>#VALUE!</v>
      </c>
      <c r="D266" t="e">
        <f>EU!D266&amp;'EU2'!F266</f>
        <v>#VALUE!</v>
      </c>
      <c r="E266" t="e">
        <f t="shared" si="28"/>
        <v>#VALUE!</v>
      </c>
      <c r="F266" t="e">
        <f t="shared" si="29"/>
        <v>#VALUE!</v>
      </c>
      <c r="G266" s="1">
        <f>EU!D266</f>
        <v>0</v>
      </c>
      <c r="H266" t="s">
        <v>1054</v>
      </c>
      <c r="I266" t="str">
        <f>EU!A266&amp;EU!B266</f>
        <v/>
      </c>
      <c r="J266" t="str">
        <f t="shared" si="30"/>
        <v>EU</v>
      </c>
      <c r="K266" t="e">
        <f t="shared" si="31"/>
        <v>#VALUE!</v>
      </c>
      <c r="L266" t="e">
        <f t="shared" si="32"/>
        <v>#VALUE!</v>
      </c>
      <c r="M266" t="e">
        <f t="shared" si="33"/>
        <v>#VALUE!</v>
      </c>
      <c r="N266" t="e">
        <f t="shared" si="34"/>
        <v>#VALUE!</v>
      </c>
    </row>
    <row r="267" spans="1:14" x14ac:dyDescent="0.3">
      <c r="A267">
        <f>EU!F267</f>
        <v>0</v>
      </c>
      <c r="B267">
        <f>EU!J267</f>
        <v>0</v>
      </c>
      <c r="C267" t="e">
        <f>EU!D267&amp;'EU2'!E267</f>
        <v>#VALUE!</v>
      </c>
      <c r="D267" t="e">
        <f>EU!D267&amp;'EU2'!F267</f>
        <v>#VALUE!</v>
      </c>
      <c r="E267" t="e">
        <f t="shared" si="28"/>
        <v>#VALUE!</v>
      </c>
      <c r="F267" t="e">
        <f t="shared" si="29"/>
        <v>#VALUE!</v>
      </c>
      <c r="G267" s="1">
        <f>EU!D267</f>
        <v>0</v>
      </c>
      <c r="H267" t="s">
        <v>1054</v>
      </c>
      <c r="I267" t="str">
        <f>EU!A267&amp;EU!B267</f>
        <v/>
      </c>
      <c r="J267" t="str">
        <f t="shared" si="30"/>
        <v>EU</v>
      </c>
      <c r="K267" t="e">
        <f t="shared" si="31"/>
        <v>#VALUE!</v>
      </c>
      <c r="L267" t="e">
        <f t="shared" si="32"/>
        <v>#VALUE!</v>
      </c>
      <c r="M267" t="e">
        <f t="shared" si="33"/>
        <v>#VALUE!</v>
      </c>
      <c r="N267" t="e">
        <f t="shared" si="34"/>
        <v>#VALUE!</v>
      </c>
    </row>
    <row r="268" spans="1:14" x14ac:dyDescent="0.3">
      <c r="A268">
        <f>EU!F268</f>
        <v>0</v>
      </c>
      <c r="B268">
        <f>EU!J268</f>
        <v>0</v>
      </c>
      <c r="C268" t="e">
        <f>EU!D268&amp;'EU2'!E268</f>
        <v>#VALUE!</v>
      </c>
      <c r="D268" t="e">
        <f>EU!D268&amp;'EU2'!F268</f>
        <v>#VALUE!</v>
      </c>
      <c r="E268" t="e">
        <f t="shared" si="28"/>
        <v>#VALUE!</v>
      </c>
      <c r="F268" t="e">
        <f t="shared" si="29"/>
        <v>#VALUE!</v>
      </c>
      <c r="G268" s="1">
        <f>EU!D268</f>
        <v>0</v>
      </c>
      <c r="H268" t="s">
        <v>1054</v>
      </c>
      <c r="I268" t="str">
        <f>EU!A268&amp;EU!B268</f>
        <v/>
      </c>
      <c r="J268" t="str">
        <f t="shared" si="30"/>
        <v>EU</v>
      </c>
      <c r="K268" t="e">
        <f t="shared" si="31"/>
        <v>#VALUE!</v>
      </c>
      <c r="L268" t="e">
        <f t="shared" si="32"/>
        <v>#VALUE!</v>
      </c>
      <c r="M268" t="e">
        <f t="shared" si="33"/>
        <v>#VALUE!</v>
      </c>
      <c r="N268" t="e">
        <f t="shared" si="34"/>
        <v>#VALUE!</v>
      </c>
    </row>
    <row r="269" spans="1:14" x14ac:dyDescent="0.3">
      <c r="A269">
        <f>EU!F269</f>
        <v>0</v>
      </c>
      <c r="B269">
        <f>EU!J269</f>
        <v>0</v>
      </c>
      <c r="C269" t="e">
        <f>EU!D269&amp;'EU2'!E269</f>
        <v>#VALUE!</v>
      </c>
      <c r="D269" t="e">
        <f>EU!D269&amp;'EU2'!F269</f>
        <v>#VALUE!</v>
      </c>
      <c r="E269" t="e">
        <f t="shared" si="28"/>
        <v>#VALUE!</v>
      </c>
      <c r="F269" t="e">
        <f t="shared" si="29"/>
        <v>#VALUE!</v>
      </c>
      <c r="G269" s="1">
        <f>EU!D269</f>
        <v>0</v>
      </c>
      <c r="H269" t="s">
        <v>1054</v>
      </c>
      <c r="I269" t="str">
        <f>EU!A269&amp;EU!B269</f>
        <v/>
      </c>
      <c r="J269" t="str">
        <f t="shared" si="30"/>
        <v>EU</v>
      </c>
      <c r="K269" t="e">
        <f t="shared" si="31"/>
        <v>#VALUE!</v>
      </c>
      <c r="L269" t="e">
        <f t="shared" si="32"/>
        <v>#VALUE!</v>
      </c>
      <c r="M269" t="e">
        <f t="shared" si="33"/>
        <v>#VALUE!</v>
      </c>
      <c r="N269" t="e">
        <f t="shared" si="34"/>
        <v>#VALUE!</v>
      </c>
    </row>
    <row r="270" spans="1:14" x14ac:dyDescent="0.3">
      <c r="A270">
        <f>EU!F270</f>
        <v>0</v>
      </c>
      <c r="B270">
        <f>EU!J270</f>
        <v>0</v>
      </c>
      <c r="C270" t="e">
        <f>EU!D270&amp;'EU2'!E270</f>
        <v>#VALUE!</v>
      </c>
      <c r="D270" t="e">
        <f>EU!D270&amp;'EU2'!F270</f>
        <v>#VALUE!</v>
      </c>
      <c r="E270" t="e">
        <f t="shared" si="28"/>
        <v>#VALUE!</v>
      </c>
      <c r="F270" t="e">
        <f t="shared" si="29"/>
        <v>#VALUE!</v>
      </c>
      <c r="G270" s="1">
        <f>EU!D270</f>
        <v>0</v>
      </c>
      <c r="H270" t="s">
        <v>1054</v>
      </c>
      <c r="I270" t="str">
        <f>EU!A270&amp;EU!B270</f>
        <v/>
      </c>
      <c r="J270" t="str">
        <f t="shared" si="30"/>
        <v>EU</v>
      </c>
      <c r="K270" t="e">
        <f t="shared" si="31"/>
        <v>#VALUE!</v>
      </c>
      <c r="L270" t="e">
        <f t="shared" si="32"/>
        <v>#VALUE!</v>
      </c>
      <c r="M270" t="e">
        <f t="shared" si="33"/>
        <v>#VALUE!</v>
      </c>
      <c r="N270" t="e">
        <f t="shared" si="34"/>
        <v>#VALUE!</v>
      </c>
    </row>
    <row r="271" spans="1:14" x14ac:dyDescent="0.3">
      <c r="A271">
        <f>EU!F271</f>
        <v>0</v>
      </c>
      <c r="B271">
        <f>EU!J271</f>
        <v>0</v>
      </c>
      <c r="C271" t="e">
        <f>EU!D271&amp;'EU2'!E271</f>
        <v>#VALUE!</v>
      </c>
      <c r="D271" t="e">
        <f>EU!D271&amp;'EU2'!F271</f>
        <v>#VALUE!</v>
      </c>
      <c r="E271" t="e">
        <f t="shared" si="28"/>
        <v>#VALUE!</v>
      </c>
      <c r="F271" t="e">
        <f t="shared" si="29"/>
        <v>#VALUE!</v>
      </c>
      <c r="G271" s="1">
        <f>EU!D271</f>
        <v>0</v>
      </c>
      <c r="H271" t="s">
        <v>1054</v>
      </c>
      <c r="I271" t="str">
        <f>EU!A271&amp;EU!B271</f>
        <v/>
      </c>
      <c r="J271" t="str">
        <f t="shared" si="30"/>
        <v>EU</v>
      </c>
      <c r="K271" t="e">
        <f t="shared" si="31"/>
        <v>#VALUE!</v>
      </c>
      <c r="L271" t="e">
        <f t="shared" si="32"/>
        <v>#VALUE!</v>
      </c>
      <c r="M271" t="e">
        <f t="shared" si="33"/>
        <v>#VALUE!</v>
      </c>
      <c r="N271" t="e">
        <f t="shared" si="34"/>
        <v>#VALUE!</v>
      </c>
    </row>
    <row r="272" spans="1:14" x14ac:dyDescent="0.3">
      <c r="A272">
        <f>EU!F272</f>
        <v>0</v>
      </c>
      <c r="B272">
        <f>EU!J272</f>
        <v>0</v>
      </c>
      <c r="C272" t="e">
        <f>EU!D272&amp;'EU2'!E272</f>
        <v>#VALUE!</v>
      </c>
      <c r="D272" t="e">
        <f>EU!D272&amp;'EU2'!F272</f>
        <v>#VALUE!</v>
      </c>
      <c r="E272" t="e">
        <f t="shared" si="28"/>
        <v>#VALUE!</v>
      </c>
      <c r="F272" t="e">
        <f t="shared" si="29"/>
        <v>#VALUE!</v>
      </c>
      <c r="G272" s="1">
        <f>EU!D272</f>
        <v>0</v>
      </c>
      <c r="H272" t="s">
        <v>1054</v>
      </c>
      <c r="I272" t="str">
        <f>EU!A272&amp;EU!B272</f>
        <v/>
      </c>
      <c r="J272" t="str">
        <f t="shared" si="30"/>
        <v>EU</v>
      </c>
      <c r="K272" t="e">
        <f t="shared" si="31"/>
        <v>#VALUE!</v>
      </c>
      <c r="L272" t="e">
        <f t="shared" si="32"/>
        <v>#VALUE!</v>
      </c>
      <c r="M272" t="e">
        <f t="shared" si="33"/>
        <v>#VALUE!</v>
      </c>
      <c r="N272" t="e">
        <f t="shared" si="34"/>
        <v>#VALUE!</v>
      </c>
    </row>
    <row r="273" spans="1:14" x14ac:dyDescent="0.3">
      <c r="A273">
        <f>EU!F273</f>
        <v>0</v>
      </c>
      <c r="B273">
        <f>EU!J273</f>
        <v>0</v>
      </c>
      <c r="C273" t="e">
        <f>EU!D273&amp;'EU2'!E273</f>
        <v>#VALUE!</v>
      </c>
      <c r="D273" t="e">
        <f>EU!D273&amp;'EU2'!F273</f>
        <v>#VALUE!</v>
      </c>
      <c r="E273" t="e">
        <f t="shared" si="28"/>
        <v>#VALUE!</v>
      </c>
      <c r="F273" t="e">
        <f t="shared" si="29"/>
        <v>#VALUE!</v>
      </c>
      <c r="G273" s="1">
        <f>EU!D273</f>
        <v>0</v>
      </c>
      <c r="H273" t="s">
        <v>1054</v>
      </c>
      <c r="I273" t="str">
        <f>EU!A273&amp;EU!B273</f>
        <v/>
      </c>
      <c r="J273" t="str">
        <f t="shared" si="30"/>
        <v>EU</v>
      </c>
      <c r="K273" t="e">
        <f t="shared" si="31"/>
        <v>#VALUE!</v>
      </c>
      <c r="L273" t="e">
        <f t="shared" si="32"/>
        <v>#VALUE!</v>
      </c>
      <c r="M273" t="e">
        <f t="shared" si="33"/>
        <v>#VALUE!</v>
      </c>
      <c r="N273" t="e">
        <f t="shared" si="34"/>
        <v>#VALUE!</v>
      </c>
    </row>
    <row r="274" spans="1:14" x14ac:dyDescent="0.3">
      <c r="A274">
        <f>EU!F274</f>
        <v>0</v>
      </c>
      <c r="B274">
        <f>EU!J274</f>
        <v>0</v>
      </c>
      <c r="C274" t="e">
        <f>EU!D274&amp;'EU2'!E274</f>
        <v>#VALUE!</v>
      </c>
      <c r="D274" t="e">
        <f>EU!D274&amp;'EU2'!F274</f>
        <v>#VALUE!</v>
      </c>
      <c r="E274" t="e">
        <f t="shared" si="28"/>
        <v>#VALUE!</v>
      </c>
      <c r="F274" t="e">
        <f t="shared" si="29"/>
        <v>#VALUE!</v>
      </c>
      <c r="G274" s="1">
        <f>EU!D274</f>
        <v>0</v>
      </c>
      <c r="H274" t="s">
        <v>1054</v>
      </c>
      <c r="I274" t="str">
        <f>EU!A274&amp;EU!B274</f>
        <v/>
      </c>
      <c r="J274" t="str">
        <f t="shared" si="30"/>
        <v>EU</v>
      </c>
      <c r="K274" t="e">
        <f t="shared" si="31"/>
        <v>#VALUE!</v>
      </c>
      <c r="L274" t="e">
        <f t="shared" si="32"/>
        <v>#VALUE!</v>
      </c>
      <c r="M274" t="e">
        <f t="shared" si="33"/>
        <v>#VALUE!</v>
      </c>
      <c r="N274" t="e">
        <f t="shared" si="34"/>
        <v>#VALUE!</v>
      </c>
    </row>
    <row r="275" spans="1:14" x14ac:dyDescent="0.3">
      <c r="A275">
        <f>EU!F275</f>
        <v>0</v>
      </c>
      <c r="B275">
        <f>EU!J275</f>
        <v>0</v>
      </c>
      <c r="C275" t="e">
        <f>EU!D275&amp;'EU2'!E275</f>
        <v>#VALUE!</v>
      </c>
      <c r="D275" t="e">
        <f>EU!D275&amp;'EU2'!F275</f>
        <v>#VALUE!</v>
      </c>
      <c r="E275" t="e">
        <f t="shared" si="28"/>
        <v>#VALUE!</v>
      </c>
      <c r="F275" t="e">
        <f t="shared" si="29"/>
        <v>#VALUE!</v>
      </c>
      <c r="G275" s="1">
        <f>EU!D275</f>
        <v>0</v>
      </c>
      <c r="H275" t="s">
        <v>1054</v>
      </c>
      <c r="I275" t="str">
        <f>EU!A275&amp;EU!B275</f>
        <v/>
      </c>
      <c r="J275" t="str">
        <f t="shared" si="30"/>
        <v>EU</v>
      </c>
      <c r="K275" t="e">
        <f t="shared" si="31"/>
        <v>#VALUE!</v>
      </c>
      <c r="L275" t="e">
        <f t="shared" si="32"/>
        <v>#VALUE!</v>
      </c>
      <c r="M275" t="e">
        <f t="shared" si="33"/>
        <v>#VALUE!</v>
      </c>
      <c r="N275" t="e">
        <f t="shared" si="34"/>
        <v>#VALUE!</v>
      </c>
    </row>
    <row r="276" spans="1:14" x14ac:dyDescent="0.3">
      <c r="A276">
        <f>EU!F276</f>
        <v>0</v>
      </c>
      <c r="B276">
        <f>EU!J276</f>
        <v>0</v>
      </c>
      <c r="C276" t="e">
        <f>EU!D276&amp;'EU2'!E276</f>
        <v>#VALUE!</v>
      </c>
      <c r="D276" t="e">
        <f>EU!D276&amp;'EU2'!F276</f>
        <v>#VALUE!</v>
      </c>
      <c r="E276" t="e">
        <f t="shared" si="28"/>
        <v>#VALUE!</v>
      </c>
      <c r="F276" t="e">
        <f t="shared" si="29"/>
        <v>#VALUE!</v>
      </c>
      <c r="G276" s="1">
        <f>EU!D276</f>
        <v>0</v>
      </c>
      <c r="H276" t="s">
        <v>1054</v>
      </c>
      <c r="I276" t="str">
        <f>EU!A276&amp;EU!B276</f>
        <v/>
      </c>
      <c r="J276" t="str">
        <f t="shared" si="30"/>
        <v>EU</v>
      </c>
      <c r="K276" t="e">
        <f t="shared" si="31"/>
        <v>#VALUE!</v>
      </c>
      <c r="L276" t="e">
        <f t="shared" si="32"/>
        <v>#VALUE!</v>
      </c>
      <c r="M276" t="e">
        <f t="shared" si="33"/>
        <v>#VALUE!</v>
      </c>
      <c r="N276" t="e">
        <f t="shared" si="34"/>
        <v>#VALUE!</v>
      </c>
    </row>
    <row r="277" spans="1:14" x14ac:dyDescent="0.3">
      <c r="A277">
        <f>EU!F277</f>
        <v>0</v>
      </c>
      <c r="B277">
        <f>EU!J277</f>
        <v>0</v>
      </c>
      <c r="C277" t="e">
        <f>EU!D277&amp;'EU2'!E277</f>
        <v>#VALUE!</v>
      </c>
      <c r="D277" t="e">
        <f>EU!D277&amp;'EU2'!F277</f>
        <v>#VALUE!</v>
      </c>
      <c r="E277" t="e">
        <f t="shared" si="28"/>
        <v>#VALUE!</v>
      </c>
      <c r="F277" t="e">
        <f t="shared" si="29"/>
        <v>#VALUE!</v>
      </c>
      <c r="G277" s="1">
        <f>EU!D277</f>
        <v>0</v>
      </c>
      <c r="H277" t="s">
        <v>1054</v>
      </c>
      <c r="I277" t="str">
        <f>EU!A277&amp;EU!B277</f>
        <v/>
      </c>
      <c r="J277" t="str">
        <f t="shared" si="30"/>
        <v>EU</v>
      </c>
      <c r="K277" t="e">
        <f t="shared" si="31"/>
        <v>#VALUE!</v>
      </c>
      <c r="L277" t="e">
        <f t="shared" si="32"/>
        <v>#VALUE!</v>
      </c>
      <c r="M277" t="e">
        <f t="shared" si="33"/>
        <v>#VALUE!</v>
      </c>
      <c r="N277" t="e">
        <f t="shared" si="34"/>
        <v>#VALUE!</v>
      </c>
    </row>
    <row r="278" spans="1:14" x14ac:dyDescent="0.3">
      <c r="A278">
        <f>EU!F278</f>
        <v>0</v>
      </c>
      <c r="B278">
        <f>EU!J278</f>
        <v>0</v>
      </c>
      <c r="C278" t="e">
        <f>EU!D278&amp;'EU2'!E278</f>
        <v>#VALUE!</v>
      </c>
      <c r="D278" t="e">
        <f>EU!D278&amp;'EU2'!F278</f>
        <v>#VALUE!</v>
      </c>
      <c r="E278" t="e">
        <f t="shared" si="28"/>
        <v>#VALUE!</v>
      </c>
      <c r="F278" t="e">
        <f t="shared" si="29"/>
        <v>#VALUE!</v>
      </c>
      <c r="G278" s="1">
        <f>EU!D278</f>
        <v>0</v>
      </c>
      <c r="H278" t="s">
        <v>1054</v>
      </c>
      <c r="I278" t="str">
        <f>EU!A278&amp;EU!B278</f>
        <v/>
      </c>
      <c r="J278" t="str">
        <f t="shared" si="30"/>
        <v>EU</v>
      </c>
      <c r="K278" t="e">
        <f t="shared" si="31"/>
        <v>#VALUE!</v>
      </c>
      <c r="L278" t="e">
        <f t="shared" si="32"/>
        <v>#VALUE!</v>
      </c>
      <c r="M278" t="e">
        <f t="shared" si="33"/>
        <v>#VALUE!</v>
      </c>
      <c r="N278" t="e">
        <f t="shared" si="34"/>
        <v>#VALUE!</v>
      </c>
    </row>
    <row r="279" spans="1:14" x14ac:dyDescent="0.3">
      <c r="A279">
        <f>EU!F279</f>
        <v>0</v>
      </c>
      <c r="B279">
        <f>EU!J279</f>
        <v>0</v>
      </c>
      <c r="C279" t="e">
        <f>EU!D279&amp;'EU2'!E279</f>
        <v>#VALUE!</v>
      </c>
      <c r="D279" t="e">
        <f>EU!D279&amp;'EU2'!F279</f>
        <v>#VALUE!</v>
      </c>
      <c r="E279" t="e">
        <f t="shared" si="28"/>
        <v>#VALUE!</v>
      </c>
      <c r="F279" t="e">
        <f t="shared" si="29"/>
        <v>#VALUE!</v>
      </c>
      <c r="G279" s="1">
        <f>EU!D279</f>
        <v>0</v>
      </c>
      <c r="H279" t="s">
        <v>1054</v>
      </c>
      <c r="I279" t="str">
        <f>EU!A279&amp;EU!B279</f>
        <v/>
      </c>
      <c r="J279" t="str">
        <f t="shared" si="30"/>
        <v>EU</v>
      </c>
      <c r="K279" t="e">
        <f t="shared" si="31"/>
        <v>#VALUE!</v>
      </c>
      <c r="L279" t="e">
        <f t="shared" si="32"/>
        <v>#VALUE!</v>
      </c>
      <c r="M279" t="e">
        <f t="shared" si="33"/>
        <v>#VALUE!</v>
      </c>
      <c r="N279" t="e">
        <f t="shared" si="34"/>
        <v>#VALUE!</v>
      </c>
    </row>
    <row r="280" spans="1:14" x14ac:dyDescent="0.3">
      <c r="A280">
        <f>EU!F280</f>
        <v>0</v>
      </c>
      <c r="B280">
        <f>EU!J280</f>
        <v>0</v>
      </c>
      <c r="C280" t="e">
        <f>EU!D280&amp;'EU2'!E280</f>
        <v>#VALUE!</v>
      </c>
      <c r="D280" t="e">
        <f>EU!D280&amp;'EU2'!F280</f>
        <v>#VALUE!</v>
      </c>
      <c r="E280" t="e">
        <f t="shared" si="28"/>
        <v>#VALUE!</v>
      </c>
      <c r="F280" t="e">
        <f t="shared" si="29"/>
        <v>#VALUE!</v>
      </c>
      <c r="G280" s="1">
        <f>EU!D280</f>
        <v>0</v>
      </c>
      <c r="H280" t="s">
        <v>1054</v>
      </c>
      <c r="I280" t="str">
        <f>EU!A280&amp;EU!B280</f>
        <v/>
      </c>
      <c r="J280" t="str">
        <f t="shared" si="30"/>
        <v>EU</v>
      </c>
      <c r="K280" t="e">
        <f t="shared" si="31"/>
        <v>#VALUE!</v>
      </c>
      <c r="L280" t="e">
        <f t="shared" si="32"/>
        <v>#VALUE!</v>
      </c>
      <c r="M280" t="e">
        <f t="shared" si="33"/>
        <v>#VALUE!</v>
      </c>
      <c r="N280" t="e">
        <f t="shared" si="34"/>
        <v>#VALUE!</v>
      </c>
    </row>
    <row r="281" spans="1:14" x14ac:dyDescent="0.3">
      <c r="A281">
        <f>EU!F281</f>
        <v>0</v>
      </c>
      <c r="B281">
        <f>EU!J281</f>
        <v>0</v>
      </c>
      <c r="C281" t="e">
        <f>EU!D281&amp;'EU2'!E281</f>
        <v>#VALUE!</v>
      </c>
      <c r="D281" t="e">
        <f>EU!D281&amp;'EU2'!F281</f>
        <v>#VALUE!</v>
      </c>
      <c r="E281" t="e">
        <f t="shared" si="28"/>
        <v>#VALUE!</v>
      </c>
      <c r="F281" t="e">
        <f t="shared" si="29"/>
        <v>#VALUE!</v>
      </c>
      <c r="G281" s="1">
        <f>EU!D281</f>
        <v>0</v>
      </c>
      <c r="H281" t="s">
        <v>1054</v>
      </c>
      <c r="I281" t="str">
        <f>EU!A281&amp;EU!B281</f>
        <v/>
      </c>
      <c r="J281" t="str">
        <f t="shared" si="30"/>
        <v>EU</v>
      </c>
      <c r="K281" t="e">
        <f t="shared" si="31"/>
        <v>#VALUE!</v>
      </c>
      <c r="L281" t="e">
        <f t="shared" si="32"/>
        <v>#VALUE!</v>
      </c>
      <c r="M281" t="e">
        <f t="shared" si="33"/>
        <v>#VALUE!</v>
      </c>
      <c r="N281" t="e">
        <f t="shared" si="34"/>
        <v>#VALUE!</v>
      </c>
    </row>
    <row r="282" spans="1:14" x14ac:dyDescent="0.3">
      <c r="A282">
        <f>EU!F282</f>
        <v>0</v>
      </c>
      <c r="B282">
        <f>EU!J282</f>
        <v>0</v>
      </c>
      <c r="C282" t="e">
        <f>EU!D282&amp;'EU2'!E282</f>
        <v>#VALUE!</v>
      </c>
      <c r="D282" t="e">
        <f>EU!D282&amp;'EU2'!F282</f>
        <v>#VALUE!</v>
      </c>
      <c r="E282" t="e">
        <f t="shared" si="28"/>
        <v>#VALUE!</v>
      </c>
      <c r="F282" t="e">
        <f t="shared" si="29"/>
        <v>#VALUE!</v>
      </c>
      <c r="G282" s="1">
        <f>EU!D282</f>
        <v>0</v>
      </c>
      <c r="H282" t="s">
        <v>1054</v>
      </c>
      <c r="I282" t="str">
        <f>EU!A282&amp;EU!B282</f>
        <v/>
      </c>
      <c r="J282" t="str">
        <f t="shared" si="30"/>
        <v>EU</v>
      </c>
      <c r="K282" t="e">
        <f t="shared" si="31"/>
        <v>#VALUE!</v>
      </c>
      <c r="L282" t="e">
        <f t="shared" si="32"/>
        <v>#VALUE!</v>
      </c>
      <c r="M282" t="e">
        <f t="shared" si="33"/>
        <v>#VALUE!</v>
      </c>
      <c r="N282" t="e">
        <f t="shared" si="34"/>
        <v>#VALUE!</v>
      </c>
    </row>
    <row r="283" spans="1:14" x14ac:dyDescent="0.3">
      <c r="A283">
        <f>EU!F283</f>
        <v>0</v>
      </c>
      <c r="B283">
        <f>EU!J283</f>
        <v>0</v>
      </c>
      <c r="C283" t="e">
        <f>EU!D283&amp;'EU2'!E283</f>
        <v>#VALUE!</v>
      </c>
      <c r="D283" t="e">
        <f>EU!D283&amp;'EU2'!F283</f>
        <v>#VALUE!</v>
      </c>
      <c r="E283" t="e">
        <f t="shared" si="28"/>
        <v>#VALUE!</v>
      </c>
      <c r="F283" t="e">
        <f t="shared" si="29"/>
        <v>#VALUE!</v>
      </c>
      <c r="G283" s="1">
        <f>EU!D283</f>
        <v>0</v>
      </c>
      <c r="H283" t="s">
        <v>1054</v>
      </c>
      <c r="I283" t="str">
        <f>EU!A283&amp;EU!B283</f>
        <v/>
      </c>
      <c r="J283" t="str">
        <f t="shared" si="30"/>
        <v>EU</v>
      </c>
      <c r="K283" t="e">
        <f t="shared" si="31"/>
        <v>#VALUE!</v>
      </c>
      <c r="L283" t="e">
        <f t="shared" si="32"/>
        <v>#VALUE!</v>
      </c>
      <c r="M283" t="e">
        <f t="shared" si="33"/>
        <v>#VALUE!</v>
      </c>
      <c r="N283" t="e">
        <f t="shared" si="34"/>
        <v>#VALUE!</v>
      </c>
    </row>
    <row r="284" spans="1:14" x14ac:dyDescent="0.3">
      <c r="A284">
        <f>EU!F284</f>
        <v>0</v>
      </c>
      <c r="B284">
        <f>EU!J284</f>
        <v>0</v>
      </c>
      <c r="C284" t="e">
        <f>EU!D284&amp;'EU2'!E284</f>
        <v>#VALUE!</v>
      </c>
      <c r="D284" t="e">
        <f>EU!D284&amp;'EU2'!F284</f>
        <v>#VALUE!</v>
      </c>
      <c r="E284" t="e">
        <f t="shared" si="28"/>
        <v>#VALUE!</v>
      </c>
      <c r="F284" t="e">
        <f t="shared" si="29"/>
        <v>#VALUE!</v>
      </c>
      <c r="G284" s="1">
        <f>EU!D284</f>
        <v>0</v>
      </c>
      <c r="H284" t="s">
        <v>1054</v>
      </c>
      <c r="I284" t="str">
        <f>EU!A284&amp;EU!B284</f>
        <v/>
      </c>
      <c r="J284" t="str">
        <f t="shared" si="30"/>
        <v>EU</v>
      </c>
      <c r="K284" t="e">
        <f t="shared" si="31"/>
        <v>#VALUE!</v>
      </c>
      <c r="L284" t="e">
        <f t="shared" si="32"/>
        <v>#VALUE!</v>
      </c>
      <c r="M284" t="e">
        <f t="shared" si="33"/>
        <v>#VALUE!</v>
      </c>
      <c r="N284" t="e">
        <f t="shared" si="34"/>
        <v>#VALUE!</v>
      </c>
    </row>
    <row r="285" spans="1:14" x14ac:dyDescent="0.3">
      <c r="A285">
        <f>EU!F285</f>
        <v>0</v>
      </c>
      <c r="B285">
        <f>EU!J285</f>
        <v>0</v>
      </c>
      <c r="C285" t="e">
        <f>EU!D285&amp;'EU2'!E285</f>
        <v>#VALUE!</v>
      </c>
      <c r="D285" t="e">
        <f>EU!D285&amp;'EU2'!F285</f>
        <v>#VALUE!</v>
      </c>
      <c r="E285" t="e">
        <f t="shared" si="28"/>
        <v>#VALUE!</v>
      </c>
      <c r="F285" t="e">
        <f t="shared" si="29"/>
        <v>#VALUE!</v>
      </c>
      <c r="G285" s="1">
        <f>EU!D285</f>
        <v>0</v>
      </c>
      <c r="H285" t="s">
        <v>1054</v>
      </c>
      <c r="I285" t="str">
        <f>EU!A285&amp;EU!B285</f>
        <v/>
      </c>
      <c r="J285" t="str">
        <f t="shared" si="30"/>
        <v>EU</v>
      </c>
      <c r="K285" t="e">
        <f t="shared" si="31"/>
        <v>#VALUE!</v>
      </c>
      <c r="L285" t="e">
        <f t="shared" si="32"/>
        <v>#VALUE!</v>
      </c>
      <c r="M285" t="e">
        <f t="shared" si="33"/>
        <v>#VALUE!</v>
      </c>
      <c r="N285" t="e">
        <f t="shared" si="34"/>
        <v>#VALUE!</v>
      </c>
    </row>
    <row r="286" spans="1:14" x14ac:dyDescent="0.3">
      <c r="A286">
        <f>EU!F286</f>
        <v>0</v>
      </c>
      <c r="B286">
        <f>EU!J286</f>
        <v>0</v>
      </c>
      <c r="C286" t="e">
        <f>EU!D286&amp;'EU2'!E286</f>
        <v>#VALUE!</v>
      </c>
      <c r="D286" t="e">
        <f>EU!D286&amp;'EU2'!F286</f>
        <v>#VALUE!</v>
      </c>
      <c r="E286" t="e">
        <f t="shared" si="28"/>
        <v>#VALUE!</v>
      </c>
      <c r="F286" t="e">
        <f t="shared" si="29"/>
        <v>#VALUE!</v>
      </c>
      <c r="G286" s="1">
        <f>EU!D286</f>
        <v>0</v>
      </c>
      <c r="H286" t="s">
        <v>1054</v>
      </c>
      <c r="I286" t="str">
        <f>EU!A286&amp;EU!B286</f>
        <v/>
      </c>
      <c r="J286" t="str">
        <f t="shared" si="30"/>
        <v>EU</v>
      </c>
      <c r="K286" t="e">
        <f t="shared" si="31"/>
        <v>#VALUE!</v>
      </c>
      <c r="L286" t="e">
        <f t="shared" si="32"/>
        <v>#VALUE!</v>
      </c>
      <c r="M286" t="e">
        <f t="shared" si="33"/>
        <v>#VALUE!</v>
      </c>
      <c r="N286" t="e">
        <f t="shared" si="34"/>
        <v>#VALUE!</v>
      </c>
    </row>
    <row r="287" spans="1:14" x14ac:dyDescent="0.3">
      <c r="A287">
        <f>EU!F287</f>
        <v>0</v>
      </c>
      <c r="B287">
        <f>EU!J287</f>
        <v>0</v>
      </c>
      <c r="C287" t="e">
        <f>EU!D287&amp;'EU2'!E287</f>
        <v>#VALUE!</v>
      </c>
      <c r="D287" t="e">
        <f>EU!D287&amp;'EU2'!F287</f>
        <v>#VALUE!</v>
      </c>
      <c r="E287" t="e">
        <f t="shared" si="28"/>
        <v>#VALUE!</v>
      </c>
      <c r="F287" t="e">
        <f t="shared" si="29"/>
        <v>#VALUE!</v>
      </c>
      <c r="G287" s="1">
        <f>EU!D287</f>
        <v>0</v>
      </c>
      <c r="H287" t="s">
        <v>1054</v>
      </c>
      <c r="I287" t="str">
        <f>EU!A287&amp;EU!B287</f>
        <v/>
      </c>
      <c r="J287" t="str">
        <f t="shared" si="30"/>
        <v>EU</v>
      </c>
      <c r="K287" t="e">
        <f t="shared" si="31"/>
        <v>#VALUE!</v>
      </c>
      <c r="L287" t="e">
        <f t="shared" si="32"/>
        <v>#VALUE!</v>
      </c>
      <c r="M287" t="e">
        <f t="shared" si="33"/>
        <v>#VALUE!</v>
      </c>
      <c r="N287" t="e">
        <f t="shared" si="34"/>
        <v>#VALUE!</v>
      </c>
    </row>
    <row r="288" spans="1:14" x14ac:dyDescent="0.3">
      <c r="A288">
        <f>EU!F288</f>
        <v>0</v>
      </c>
      <c r="B288">
        <f>EU!J288</f>
        <v>0</v>
      </c>
      <c r="C288" t="e">
        <f>EU!D288&amp;'EU2'!E288</f>
        <v>#VALUE!</v>
      </c>
      <c r="D288" t="e">
        <f>EU!D288&amp;'EU2'!F288</f>
        <v>#VALUE!</v>
      </c>
      <c r="E288" t="e">
        <f t="shared" si="28"/>
        <v>#VALUE!</v>
      </c>
      <c r="F288" t="e">
        <f t="shared" si="29"/>
        <v>#VALUE!</v>
      </c>
      <c r="G288" s="1">
        <f>EU!D288</f>
        <v>0</v>
      </c>
      <c r="H288" t="s">
        <v>1054</v>
      </c>
      <c r="I288" t="str">
        <f>EU!A288&amp;EU!B288</f>
        <v/>
      </c>
      <c r="J288" t="str">
        <f t="shared" si="30"/>
        <v>EU</v>
      </c>
      <c r="K288" t="e">
        <f t="shared" si="31"/>
        <v>#VALUE!</v>
      </c>
      <c r="L288" t="e">
        <f t="shared" si="32"/>
        <v>#VALUE!</v>
      </c>
      <c r="M288" t="e">
        <f t="shared" si="33"/>
        <v>#VALUE!</v>
      </c>
      <c r="N288" t="e">
        <f t="shared" si="34"/>
        <v>#VALUE!</v>
      </c>
    </row>
    <row r="289" spans="1:14" x14ac:dyDescent="0.3">
      <c r="A289">
        <f>EU!F289</f>
        <v>0</v>
      </c>
      <c r="B289">
        <f>EU!J289</f>
        <v>0</v>
      </c>
      <c r="C289" t="e">
        <f>EU!D289&amp;'EU2'!E289</f>
        <v>#VALUE!</v>
      </c>
      <c r="D289" t="e">
        <f>EU!D289&amp;'EU2'!F289</f>
        <v>#VALUE!</v>
      </c>
      <c r="E289" t="e">
        <f t="shared" si="28"/>
        <v>#VALUE!</v>
      </c>
      <c r="F289" t="e">
        <f t="shared" si="29"/>
        <v>#VALUE!</v>
      </c>
      <c r="G289" s="1">
        <f>EU!D289</f>
        <v>0</v>
      </c>
      <c r="H289" t="s">
        <v>1054</v>
      </c>
      <c r="I289" t="str">
        <f>EU!A289&amp;EU!B289</f>
        <v/>
      </c>
      <c r="J289" t="str">
        <f t="shared" si="30"/>
        <v>EU</v>
      </c>
      <c r="K289" t="e">
        <f t="shared" si="31"/>
        <v>#VALUE!</v>
      </c>
      <c r="L289" t="e">
        <f t="shared" si="32"/>
        <v>#VALUE!</v>
      </c>
      <c r="M289" t="e">
        <f t="shared" si="33"/>
        <v>#VALUE!</v>
      </c>
      <c r="N289" t="e">
        <f t="shared" si="34"/>
        <v>#VALUE!</v>
      </c>
    </row>
    <row r="290" spans="1:14" x14ac:dyDescent="0.3">
      <c r="A290">
        <f>EU!F290</f>
        <v>0</v>
      </c>
      <c r="B290">
        <f>EU!J290</f>
        <v>0</v>
      </c>
      <c r="C290" t="e">
        <f>EU!D290&amp;'EU2'!E290</f>
        <v>#VALUE!</v>
      </c>
      <c r="D290" t="e">
        <f>EU!D290&amp;'EU2'!F290</f>
        <v>#VALUE!</v>
      </c>
      <c r="E290" t="e">
        <f t="shared" si="28"/>
        <v>#VALUE!</v>
      </c>
      <c r="F290" t="e">
        <f t="shared" si="29"/>
        <v>#VALUE!</v>
      </c>
      <c r="G290" s="1">
        <f>EU!D290</f>
        <v>0</v>
      </c>
      <c r="H290" t="s">
        <v>1054</v>
      </c>
      <c r="I290" t="str">
        <f>EU!A290&amp;EU!B290</f>
        <v/>
      </c>
      <c r="J290" t="str">
        <f t="shared" si="30"/>
        <v>EU</v>
      </c>
      <c r="K290" t="e">
        <f t="shared" si="31"/>
        <v>#VALUE!</v>
      </c>
      <c r="L290" t="e">
        <f t="shared" si="32"/>
        <v>#VALUE!</v>
      </c>
      <c r="M290" t="e">
        <f t="shared" si="33"/>
        <v>#VALUE!</v>
      </c>
      <c r="N290" t="e">
        <f t="shared" si="34"/>
        <v>#VALUE!</v>
      </c>
    </row>
    <row r="291" spans="1:14" x14ac:dyDescent="0.3">
      <c r="A291">
        <f>EU!F291</f>
        <v>0</v>
      </c>
      <c r="B291">
        <f>EU!J291</f>
        <v>0</v>
      </c>
      <c r="C291" t="e">
        <f>EU!D291&amp;'EU2'!E291</f>
        <v>#VALUE!</v>
      </c>
      <c r="D291" t="e">
        <f>EU!D291&amp;'EU2'!F291</f>
        <v>#VALUE!</v>
      </c>
      <c r="E291" t="e">
        <f t="shared" si="28"/>
        <v>#VALUE!</v>
      </c>
      <c r="F291" t="e">
        <f t="shared" si="29"/>
        <v>#VALUE!</v>
      </c>
      <c r="G291" s="1">
        <f>EU!D291</f>
        <v>0</v>
      </c>
      <c r="H291" t="s">
        <v>1054</v>
      </c>
      <c r="I291" t="str">
        <f>EU!A291&amp;EU!B291</f>
        <v/>
      </c>
      <c r="J291" t="str">
        <f t="shared" si="30"/>
        <v>EU</v>
      </c>
      <c r="K291" t="e">
        <f t="shared" si="31"/>
        <v>#VALUE!</v>
      </c>
      <c r="L291" t="e">
        <f t="shared" si="32"/>
        <v>#VALUE!</v>
      </c>
      <c r="M291" t="e">
        <f t="shared" si="33"/>
        <v>#VALUE!</v>
      </c>
      <c r="N291" t="e">
        <f t="shared" si="34"/>
        <v>#VALUE!</v>
      </c>
    </row>
    <row r="292" spans="1:14" x14ac:dyDescent="0.3">
      <c r="A292">
        <f>EU!F292</f>
        <v>0</v>
      </c>
      <c r="B292">
        <f>EU!J292</f>
        <v>0</v>
      </c>
      <c r="C292" t="e">
        <f>EU!D292&amp;'EU2'!E292</f>
        <v>#VALUE!</v>
      </c>
      <c r="D292" t="e">
        <f>EU!D292&amp;'EU2'!F292</f>
        <v>#VALUE!</v>
      </c>
      <c r="E292" t="e">
        <f t="shared" si="28"/>
        <v>#VALUE!</v>
      </c>
      <c r="F292" t="e">
        <f t="shared" si="29"/>
        <v>#VALUE!</v>
      </c>
      <c r="G292" s="1">
        <f>EU!D292</f>
        <v>0</v>
      </c>
      <c r="H292" t="s">
        <v>1054</v>
      </c>
      <c r="I292" t="str">
        <f>EU!A292&amp;EU!B292</f>
        <v/>
      </c>
      <c r="J292" t="str">
        <f t="shared" si="30"/>
        <v>EU</v>
      </c>
      <c r="K292" t="e">
        <f t="shared" si="31"/>
        <v>#VALUE!</v>
      </c>
      <c r="L292" t="e">
        <f t="shared" si="32"/>
        <v>#VALUE!</v>
      </c>
      <c r="M292" t="e">
        <f t="shared" si="33"/>
        <v>#VALUE!</v>
      </c>
      <c r="N292" t="e">
        <f t="shared" si="34"/>
        <v>#VALUE!</v>
      </c>
    </row>
    <row r="293" spans="1:14" x14ac:dyDescent="0.3">
      <c r="A293">
        <f>EU!F293</f>
        <v>0</v>
      </c>
      <c r="B293">
        <f>EU!J293</f>
        <v>0</v>
      </c>
      <c r="C293" t="e">
        <f>EU!D293&amp;'EU2'!E293</f>
        <v>#VALUE!</v>
      </c>
      <c r="D293" t="e">
        <f>EU!D293&amp;'EU2'!F293</f>
        <v>#VALUE!</v>
      </c>
      <c r="E293" t="e">
        <f t="shared" si="28"/>
        <v>#VALUE!</v>
      </c>
      <c r="F293" t="e">
        <f t="shared" si="29"/>
        <v>#VALUE!</v>
      </c>
      <c r="G293" s="1">
        <f>EU!D293</f>
        <v>0</v>
      </c>
      <c r="H293" t="s">
        <v>1054</v>
      </c>
      <c r="I293" t="str">
        <f>EU!A293&amp;EU!B293</f>
        <v/>
      </c>
      <c r="J293" t="str">
        <f t="shared" si="30"/>
        <v>EU</v>
      </c>
      <c r="K293" t="e">
        <f t="shared" si="31"/>
        <v>#VALUE!</v>
      </c>
      <c r="L293" t="e">
        <f t="shared" si="32"/>
        <v>#VALUE!</v>
      </c>
      <c r="M293" t="e">
        <f t="shared" si="33"/>
        <v>#VALUE!</v>
      </c>
      <c r="N293" t="e">
        <f t="shared" si="34"/>
        <v>#VALUE!</v>
      </c>
    </row>
    <row r="294" spans="1:14" x14ac:dyDescent="0.3">
      <c r="A294">
        <f>EU!F294</f>
        <v>0</v>
      </c>
      <c r="B294">
        <f>EU!J294</f>
        <v>0</v>
      </c>
      <c r="C294" t="e">
        <f>EU!D294&amp;'EU2'!E294</f>
        <v>#VALUE!</v>
      </c>
      <c r="D294" t="e">
        <f>EU!D294&amp;'EU2'!F294</f>
        <v>#VALUE!</v>
      </c>
      <c r="E294" t="e">
        <f t="shared" si="28"/>
        <v>#VALUE!</v>
      </c>
      <c r="F294" t="e">
        <f t="shared" si="29"/>
        <v>#VALUE!</v>
      </c>
      <c r="G294" s="1">
        <f>EU!D294</f>
        <v>0</v>
      </c>
      <c r="H294" t="s">
        <v>1054</v>
      </c>
      <c r="I294" t="str">
        <f>EU!A294&amp;EU!B294</f>
        <v/>
      </c>
      <c r="J294" t="str">
        <f t="shared" si="30"/>
        <v>EU</v>
      </c>
      <c r="K294" t="e">
        <f t="shared" si="31"/>
        <v>#VALUE!</v>
      </c>
      <c r="L294" t="e">
        <f t="shared" si="32"/>
        <v>#VALUE!</v>
      </c>
      <c r="M294" t="e">
        <f t="shared" si="33"/>
        <v>#VALUE!</v>
      </c>
      <c r="N294" t="e">
        <f t="shared" si="34"/>
        <v>#VALUE!</v>
      </c>
    </row>
    <row r="295" spans="1:14" x14ac:dyDescent="0.3">
      <c r="A295">
        <f>EU!F295</f>
        <v>0</v>
      </c>
      <c r="B295">
        <f>EU!J295</f>
        <v>0</v>
      </c>
      <c r="C295" t="e">
        <f>EU!D295&amp;'EU2'!E295</f>
        <v>#VALUE!</v>
      </c>
      <c r="D295" t="e">
        <f>EU!D295&amp;'EU2'!F295</f>
        <v>#VALUE!</v>
      </c>
      <c r="E295" t="e">
        <f t="shared" si="28"/>
        <v>#VALUE!</v>
      </c>
      <c r="F295" t="e">
        <f t="shared" si="29"/>
        <v>#VALUE!</v>
      </c>
      <c r="G295" s="1">
        <f>EU!D295</f>
        <v>0</v>
      </c>
      <c r="H295" t="s">
        <v>1054</v>
      </c>
      <c r="I295" t="str">
        <f>EU!A295&amp;EU!B295</f>
        <v/>
      </c>
      <c r="J295" t="str">
        <f t="shared" si="30"/>
        <v>EU</v>
      </c>
      <c r="K295" t="e">
        <f t="shared" si="31"/>
        <v>#VALUE!</v>
      </c>
      <c r="L295" t="e">
        <f t="shared" si="32"/>
        <v>#VALUE!</v>
      </c>
      <c r="M295" t="e">
        <f t="shared" si="33"/>
        <v>#VALUE!</v>
      </c>
      <c r="N295" t="e">
        <f t="shared" si="34"/>
        <v>#VALUE!</v>
      </c>
    </row>
    <row r="296" spans="1:14" x14ac:dyDescent="0.3">
      <c r="A296">
        <f>EU!F296</f>
        <v>0</v>
      </c>
      <c r="B296">
        <f>EU!J296</f>
        <v>0</v>
      </c>
      <c r="C296" t="e">
        <f>EU!D296&amp;'EU2'!E296</f>
        <v>#VALUE!</v>
      </c>
      <c r="D296" t="e">
        <f>EU!D296&amp;'EU2'!F296</f>
        <v>#VALUE!</v>
      </c>
      <c r="E296" t="e">
        <f t="shared" si="28"/>
        <v>#VALUE!</v>
      </c>
      <c r="F296" t="e">
        <f t="shared" si="29"/>
        <v>#VALUE!</v>
      </c>
      <c r="G296" s="1">
        <f>EU!D296</f>
        <v>0</v>
      </c>
      <c r="H296" t="s">
        <v>1054</v>
      </c>
      <c r="I296" t="str">
        <f>EU!A296&amp;EU!B296</f>
        <v/>
      </c>
      <c r="J296" t="str">
        <f t="shared" si="30"/>
        <v>EU</v>
      </c>
      <c r="K296" t="e">
        <f t="shared" si="31"/>
        <v>#VALUE!</v>
      </c>
      <c r="L296" t="e">
        <f t="shared" si="32"/>
        <v>#VALUE!</v>
      </c>
      <c r="M296" t="e">
        <f t="shared" si="33"/>
        <v>#VALUE!</v>
      </c>
      <c r="N296" t="e">
        <f t="shared" si="34"/>
        <v>#VALUE!</v>
      </c>
    </row>
    <row r="297" spans="1:14" x14ac:dyDescent="0.3">
      <c r="A297">
        <f>EU!F297</f>
        <v>0</v>
      </c>
      <c r="B297">
        <f>EU!J297</f>
        <v>0</v>
      </c>
      <c r="C297" t="e">
        <f>EU!D297&amp;'EU2'!E297</f>
        <v>#VALUE!</v>
      </c>
      <c r="D297" t="e">
        <f>EU!D297&amp;'EU2'!F297</f>
        <v>#VALUE!</v>
      </c>
      <c r="E297" t="e">
        <f t="shared" si="28"/>
        <v>#VALUE!</v>
      </c>
      <c r="F297" t="e">
        <f t="shared" si="29"/>
        <v>#VALUE!</v>
      </c>
      <c r="G297" s="1">
        <f>EU!D297</f>
        <v>0</v>
      </c>
      <c r="H297" t="s">
        <v>1054</v>
      </c>
      <c r="I297" t="str">
        <f>EU!A297&amp;EU!B297</f>
        <v/>
      </c>
      <c r="J297" t="str">
        <f t="shared" si="30"/>
        <v>EU</v>
      </c>
      <c r="K297" t="e">
        <f t="shared" si="31"/>
        <v>#VALUE!</v>
      </c>
      <c r="L297" t="e">
        <f t="shared" si="32"/>
        <v>#VALUE!</v>
      </c>
      <c r="M297" t="e">
        <f t="shared" si="33"/>
        <v>#VALUE!</v>
      </c>
      <c r="N297" t="e">
        <f t="shared" si="34"/>
        <v>#VALUE!</v>
      </c>
    </row>
    <row r="298" spans="1:14" x14ac:dyDescent="0.3">
      <c r="A298">
        <f>EU!F298</f>
        <v>0</v>
      </c>
      <c r="B298">
        <f>EU!J298</f>
        <v>0</v>
      </c>
      <c r="C298" t="e">
        <f>EU!D298&amp;'EU2'!E298</f>
        <v>#VALUE!</v>
      </c>
      <c r="D298" t="e">
        <f>EU!D298&amp;'EU2'!F298</f>
        <v>#VALUE!</v>
      </c>
      <c r="E298" t="e">
        <f t="shared" si="28"/>
        <v>#VALUE!</v>
      </c>
      <c r="F298" t="e">
        <f t="shared" si="29"/>
        <v>#VALUE!</v>
      </c>
      <c r="G298" s="1">
        <f>EU!D298</f>
        <v>0</v>
      </c>
      <c r="H298" t="s">
        <v>1054</v>
      </c>
      <c r="I298" t="str">
        <f>EU!A298&amp;EU!B298</f>
        <v/>
      </c>
      <c r="J298" t="str">
        <f t="shared" si="30"/>
        <v>EU</v>
      </c>
      <c r="K298" t="e">
        <f t="shared" si="31"/>
        <v>#VALUE!</v>
      </c>
      <c r="L298" t="e">
        <f t="shared" si="32"/>
        <v>#VALUE!</v>
      </c>
      <c r="M298" t="e">
        <f t="shared" si="33"/>
        <v>#VALUE!</v>
      </c>
      <c r="N298" t="e">
        <f t="shared" si="34"/>
        <v>#VALUE!</v>
      </c>
    </row>
    <row r="299" spans="1:14" x14ac:dyDescent="0.3">
      <c r="A299">
        <f>EU!F299</f>
        <v>0</v>
      </c>
      <c r="B299">
        <f>EU!J299</f>
        <v>0</v>
      </c>
      <c r="C299" t="e">
        <f>EU!D299&amp;'EU2'!E299</f>
        <v>#VALUE!</v>
      </c>
      <c r="D299" t="e">
        <f>EU!D299&amp;'EU2'!F299</f>
        <v>#VALUE!</v>
      </c>
      <c r="E299" t="e">
        <f t="shared" si="28"/>
        <v>#VALUE!</v>
      </c>
      <c r="F299" t="e">
        <f t="shared" si="29"/>
        <v>#VALUE!</v>
      </c>
      <c r="G299" s="1">
        <f>EU!D299</f>
        <v>0</v>
      </c>
      <c r="H299" t="s">
        <v>1054</v>
      </c>
      <c r="I299" t="str">
        <f>EU!A299&amp;EU!B299</f>
        <v/>
      </c>
      <c r="J299" t="str">
        <f t="shared" si="30"/>
        <v>EU</v>
      </c>
      <c r="K299" t="e">
        <f t="shared" si="31"/>
        <v>#VALUE!</v>
      </c>
      <c r="L299" t="e">
        <f t="shared" si="32"/>
        <v>#VALUE!</v>
      </c>
      <c r="M299" t="e">
        <f t="shared" si="33"/>
        <v>#VALUE!</v>
      </c>
      <c r="N299" t="e">
        <f t="shared" si="34"/>
        <v>#VALUE!</v>
      </c>
    </row>
    <row r="300" spans="1:14" x14ac:dyDescent="0.3">
      <c r="A300">
        <f>EU!F300</f>
        <v>0</v>
      </c>
      <c r="B300">
        <f>EU!J300</f>
        <v>0</v>
      </c>
      <c r="C300" t="e">
        <f>EU!D300&amp;'EU2'!E300</f>
        <v>#VALUE!</v>
      </c>
      <c r="D300" t="e">
        <f>EU!D300&amp;'EU2'!F300</f>
        <v>#VALUE!</v>
      </c>
      <c r="E300" t="e">
        <f t="shared" si="28"/>
        <v>#VALUE!</v>
      </c>
      <c r="F300" t="e">
        <f t="shared" si="29"/>
        <v>#VALUE!</v>
      </c>
      <c r="G300" s="1">
        <f>EU!D300</f>
        <v>0</v>
      </c>
      <c r="H300" t="s">
        <v>1054</v>
      </c>
      <c r="I300" t="str">
        <f>EU!A300&amp;EU!B300</f>
        <v/>
      </c>
      <c r="J300" t="str">
        <f t="shared" si="30"/>
        <v>EU</v>
      </c>
      <c r="K300" t="e">
        <f t="shared" si="31"/>
        <v>#VALUE!</v>
      </c>
      <c r="L300" t="e">
        <f t="shared" si="32"/>
        <v>#VALUE!</v>
      </c>
      <c r="M300" t="e">
        <f t="shared" si="33"/>
        <v>#VALUE!</v>
      </c>
      <c r="N300" t="e">
        <f t="shared" si="34"/>
        <v>#VALUE!</v>
      </c>
    </row>
    <row r="301" spans="1:14" x14ac:dyDescent="0.3">
      <c r="A301">
        <f>EU!F301</f>
        <v>0</v>
      </c>
      <c r="B301">
        <f>EU!J301</f>
        <v>0</v>
      </c>
      <c r="C301" t="e">
        <f>EU!D301&amp;'EU2'!E301</f>
        <v>#VALUE!</v>
      </c>
      <c r="D301" t="e">
        <f>EU!D301&amp;'EU2'!F301</f>
        <v>#VALUE!</v>
      </c>
      <c r="E301" t="e">
        <f t="shared" si="28"/>
        <v>#VALUE!</v>
      </c>
      <c r="F301" t="e">
        <f t="shared" si="29"/>
        <v>#VALUE!</v>
      </c>
      <c r="G301" s="1">
        <f>EU!D301</f>
        <v>0</v>
      </c>
      <c r="H301" t="s">
        <v>1054</v>
      </c>
      <c r="I301" t="str">
        <f>EU!A301&amp;EU!B301</f>
        <v/>
      </c>
      <c r="J301" t="str">
        <f t="shared" si="30"/>
        <v>EU</v>
      </c>
      <c r="K301" t="e">
        <f t="shared" si="31"/>
        <v>#VALUE!</v>
      </c>
      <c r="L301" t="e">
        <f t="shared" si="32"/>
        <v>#VALUE!</v>
      </c>
      <c r="M301" t="e">
        <f t="shared" si="33"/>
        <v>#VALUE!</v>
      </c>
      <c r="N301" t="e">
        <f t="shared" si="34"/>
        <v>#VALUE!</v>
      </c>
    </row>
    <row r="302" spans="1:14" x14ac:dyDescent="0.3">
      <c r="A302">
        <f>EU!F302</f>
        <v>0</v>
      </c>
      <c r="B302">
        <f>EU!J302</f>
        <v>0</v>
      </c>
      <c r="C302" t="e">
        <f>EU!D302&amp;'EU2'!E302</f>
        <v>#VALUE!</v>
      </c>
      <c r="D302" t="e">
        <f>EU!D302&amp;'EU2'!F302</f>
        <v>#VALUE!</v>
      </c>
      <c r="E302" t="e">
        <f t="shared" si="28"/>
        <v>#VALUE!</v>
      </c>
      <c r="F302" t="e">
        <f t="shared" si="29"/>
        <v>#VALUE!</v>
      </c>
      <c r="G302" s="1">
        <f>EU!D302</f>
        <v>0</v>
      </c>
      <c r="H302" t="s">
        <v>1054</v>
      </c>
      <c r="I302" t="str">
        <f>EU!A302&amp;EU!B302</f>
        <v/>
      </c>
      <c r="J302" t="str">
        <f t="shared" si="30"/>
        <v>EU</v>
      </c>
      <c r="K302" t="e">
        <f t="shared" si="31"/>
        <v>#VALUE!</v>
      </c>
      <c r="L302" t="e">
        <f t="shared" si="32"/>
        <v>#VALUE!</v>
      </c>
      <c r="M302" t="e">
        <f t="shared" si="33"/>
        <v>#VALUE!</v>
      </c>
      <c r="N302" t="e">
        <f t="shared" si="34"/>
        <v>#VALUE!</v>
      </c>
    </row>
    <row r="303" spans="1:14" x14ac:dyDescent="0.3">
      <c r="A303">
        <f>EU!F303</f>
        <v>0</v>
      </c>
      <c r="B303">
        <f>EU!J303</f>
        <v>0</v>
      </c>
      <c r="C303" t="e">
        <f>EU!D303&amp;'EU2'!E303</f>
        <v>#VALUE!</v>
      </c>
      <c r="D303" t="e">
        <f>EU!D303&amp;'EU2'!F303</f>
        <v>#VALUE!</v>
      </c>
      <c r="E303" t="e">
        <f t="shared" si="28"/>
        <v>#VALUE!</v>
      </c>
      <c r="F303" t="e">
        <f t="shared" si="29"/>
        <v>#VALUE!</v>
      </c>
      <c r="G303" s="1">
        <f>EU!D303</f>
        <v>0</v>
      </c>
      <c r="H303" t="s">
        <v>1054</v>
      </c>
      <c r="I303" t="str">
        <f>EU!A303&amp;EU!B303</f>
        <v/>
      </c>
      <c r="J303" t="str">
        <f t="shared" si="30"/>
        <v>EU</v>
      </c>
      <c r="K303" t="e">
        <f t="shared" si="31"/>
        <v>#VALUE!</v>
      </c>
      <c r="L303" t="e">
        <f t="shared" si="32"/>
        <v>#VALUE!</v>
      </c>
      <c r="M303" t="e">
        <f t="shared" si="33"/>
        <v>#VALUE!</v>
      </c>
      <c r="N303" t="e">
        <f t="shared" si="34"/>
        <v>#VALUE!</v>
      </c>
    </row>
    <row r="304" spans="1:14" x14ac:dyDescent="0.3">
      <c r="A304">
        <f>EU!F304</f>
        <v>0</v>
      </c>
      <c r="B304">
        <f>EU!J304</f>
        <v>0</v>
      </c>
      <c r="C304" t="e">
        <f>EU!D304&amp;'EU2'!E304</f>
        <v>#VALUE!</v>
      </c>
      <c r="D304" t="e">
        <f>EU!D304&amp;'EU2'!F304</f>
        <v>#VALUE!</v>
      </c>
      <c r="E304" t="e">
        <f t="shared" si="28"/>
        <v>#VALUE!</v>
      </c>
      <c r="F304" t="e">
        <f t="shared" si="29"/>
        <v>#VALUE!</v>
      </c>
      <c r="G304" s="1">
        <f>EU!D304</f>
        <v>0</v>
      </c>
      <c r="H304" t="s">
        <v>1054</v>
      </c>
      <c r="I304" t="str">
        <f>EU!A304&amp;EU!B304</f>
        <v/>
      </c>
      <c r="J304" t="str">
        <f t="shared" si="30"/>
        <v>EU</v>
      </c>
      <c r="K304" t="e">
        <f t="shared" si="31"/>
        <v>#VALUE!</v>
      </c>
      <c r="L304" t="e">
        <f t="shared" si="32"/>
        <v>#VALUE!</v>
      </c>
      <c r="M304" t="e">
        <f t="shared" si="33"/>
        <v>#VALUE!</v>
      </c>
      <c r="N304" t="e">
        <f t="shared" si="34"/>
        <v>#VALUE!</v>
      </c>
    </row>
    <row r="305" spans="1:14" x14ac:dyDescent="0.3">
      <c r="A305">
        <f>EU!F305</f>
        <v>0</v>
      </c>
      <c r="B305">
        <f>EU!J305</f>
        <v>0</v>
      </c>
      <c r="C305" t="e">
        <f>EU!D305&amp;'EU2'!E305</f>
        <v>#VALUE!</v>
      </c>
      <c r="D305" t="e">
        <f>EU!D305&amp;'EU2'!F305</f>
        <v>#VALUE!</v>
      </c>
      <c r="E305" t="e">
        <f t="shared" si="28"/>
        <v>#VALUE!</v>
      </c>
      <c r="F305" t="e">
        <f t="shared" si="29"/>
        <v>#VALUE!</v>
      </c>
      <c r="G305" s="1">
        <f>EU!D305</f>
        <v>0</v>
      </c>
      <c r="H305" t="s">
        <v>1054</v>
      </c>
      <c r="I305" t="str">
        <f>EU!A305&amp;EU!B305</f>
        <v/>
      </c>
      <c r="J305" t="str">
        <f t="shared" si="30"/>
        <v>EU</v>
      </c>
      <c r="K305" t="e">
        <f t="shared" si="31"/>
        <v>#VALUE!</v>
      </c>
      <c r="L305" t="e">
        <f t="shared" si="32"/>
        <v>#VALUE!</v>
      </c>
      <c r="M305" t="e">
        <f t="shared" si="33"/>
        <v>#VALUE!</v>
      </c>
      <c r="N305" t="e">
        <f t="shared" si="34"/>
        <v>#VALUE!</v>
      </c>
    </row>
    <row r="306" spans="1:14" x14ac:dyDescent="0.3">
      <c r="A306">
        <f>EU!F306</f>
        <v>0</v>
      </c>
      <c r="B306">
        <f>EU!J306</f>
        <v>0</v>
      </c>
      <c r="C306" t="e">
        <f>EU!D306&amp;'EU2'!E306</f>
        <v>#VALUE!</v>
      </c>
      <c r="D306" t="e">
        <f>EU!D306&amp;'EU2'!F306</f>
        <v>#VALUE!</v>
      </c>
      <c r="E306" t="e">
        <f t="shared" si="28"/>
        <v>#VALUE!</v>
      </c>
      <c r="F306" t="e">
        <f t="shared" si="29"/>
        <v>#VALUE!</v>
      </c>
      <c r="G306" s="1">
        <f>EU!D306</f>
        <v>0</v>
      </c>
      <c r="H306" t="s">
        <v>1054</v>
      </c>
      <c r="I306" t="str">
        <f>EU!A306&amp;EU!B306</f>
        <v/>
      </c>
      <c r="J306" t="str">
        <f t="shared" si="30"/>
        <v>EU</v>
      </c>
      <c r="K306" t="e">
        <f t="shared" si="31"/>
        <v>#VALUE!</v>
      </c>
      <c r="L306" t="e">
        <f t="shared" si="32"/>
        <v>#VALUE!</v>
      </c>
      <c r="M306" t="e">
        <f t="shared" si="33"/>
        <v>#VALUE!</v>
      </c>
      <c r="N306" t="e">
        <f t="shared" si="34"/>
        <v>#VALUE!</v>
      </c>
    </row>
    <row r="307" spans="1:14" x14ac:dyDescent="0.3">
      <c r="A307">
        <f>EU!F307</f>
        <v>0</v>
      </c>
      <c r="B307">
        <f>EU!J307</f>
        <v>0</v>
      </c>
      <c r="C307" t="e">
        <f>EU!D307&amp;'EU2'!E307</f>
        <v>#VALUE!</v>
      </c>
      <c r="D307" t="e">
        <f>EU!D307&amp;'EU2'!F307</f>
        <v>#VALUE!</v>
      </c>
      <c r="E307" t="e">
        <f t="shared" si="28"/>
        <v>#VALUE!</v>
      </c>
      <c r="F307" t="e">
        <f t="shared" si="29"/>
        <v>#VALUE!</v>
      </c>
      <c r="G307" s="1">
        <f>EU!D307</f>
        <v>0</v>
      </c>
      <c r="H307" t="s">
        <v>1054</v>
      </c>
      <c r="I307" t="str">
        <f>EU!A307&amp;EU!B307</f>
        <v/>
      </c>
      <c r="J307" t="str">
        <f t="shared" si="30"/>
        <v>EU</v>
      </c>
      <c r="K307" t="e">
        <f t="shared" si="31"/>
        <v>#VALUE!</v>
      </c>
      <c r="L307" t="e">
        <f t="shared" si="32"/>
        <v>#VALUE!</v>
      </c>
      <c r="M307" t="e">
        <f t="shared" si="33"/>
        <v>#VALUE!</v>
      </c>
      <c r="N307" t="e">
        <f t="shared" si="34"/>
        <v>#VALUE!</v>
      </c>
    </row>
    <row r="308" spans="1:14" x14ac:dyDescent="0.3">
      <c r="A308">
        <f>EU!F308</f>
        <v>0</v>
      </c>
      <c r="B308">
        <f>EU!J308</f>
        <v>0</v>
      </c>
      <c r="C308" t="e">
        <f>EU!D308&amp;'EU2'!E308</f>
        <v>#VALUE!</v>
      </c>
      <c r="D308" t="e">
        <f>EU!D308&amp;'EU2'!F308</f>
        <v>#VALUE!</v>
      </c>
      <c r="E308" t="e">
        <f t="shared" si="28"/>
        <v>#VALUE!</v>
      </c>
      <c r="F308" t="e">
        <f t="shared" si="29"/>
        <v>#VALUE!</v>
      </c>
      <c r="G308" s="1">
        <f>EU!D308</f>
        <v>0</v>
      </c>
      <c r="H308" t="s">
        <v>1054</v>
      </c>
      <c r="I308" t="str">
        <f>EU!A308&amp;EU!B308</f>
        <v/>
      </c>
      <c r="J308" t="str">
        <f t="shared" si="30"/>
        <v>EU</v>
      </c>
      <c r="K308" t="e">
        <f t="shared" si="31"/>
        <v>#VALUE!</v>
      </c>
      <c r="L308" t="e">
        <f t="shared" si="32"/>
        <v>#VALUE!</v>
      </c>
      <c r="M308" t="e">
        <f t="shared" si="33"/>
        <v>#VALUE!</v>
      </c>
      <c r="N308" t="e">
        <f t="shared" si="34"/>
        <v>#VALUE!</v>
      </c>
    </row>
    <row r="309" spans="1:14" x14ac:dyDescent="0.3">
      <c r="A309">
        <f>EU!F309</f>
        <v>0</v>
      </c>
      <c r="B309">
        <f>EU!J309</f>
        <v>0</v>
      </c>
      <c r="C309" t="e">
        <f>EU!D309&amp;'EU2'!E309</f>
        <v>#VALUE!</v>
      </c>
      <c r="D309" t="e">
        <f>EU!D309&amp;'EU2'!F309</f>
        <v>#VALUE!</v>
      </c>
      <c r="E309" t="e">
        <f t="shared" si="28"/>
        <v>#VALUE!</v>
      </c>
      <c r="F309" t="e">
        <f t="shared" si="29"/>
        <v>#VALUE!</v>
      </c>
      <c r="G309" s="1">
        <f>EU!D309</f>
        <v>0</v>
      </c>
      <c r="H309" t="s">
        <v>1054</v>
      </c>
      <c r="I309" t="str">
        <f>EU!A309&amp;EU!B309</f>
        <v/>
      </c>
      <c r="J309" t="str">
        <f t="shared" si="30"/>
        <v>EU</v>
      </c>
      <c r="K309" t="e">
        <f t="shared" si="31"/>
        <v>#VALUE!</v>
      </c>
      <c r="L309" t="e">
        <f t="shared" si="32"/>
        <v>#VALUE!</v>
      </c>
      <c r="M309" t="e">
        <f t="shared" si="33"/>
        <v>#VALUE!</v>
      </c>
      <c r="N309" t="e">
        <f t="shared" si="34"/>
        <v>#VALUE!</v>
      </c>
    </row>
    <row r="310" spans="1:14" x14ac:dyDescent="0.3">
      <c r="A310">
        <f>EU!F310</f>
        <v>0</v>
      </c>
      <c r="B310">
        <f>EU!J310</f>
        <v>0</v>
      </c>
      <c r="C310" t="e">
        <f>EU!D310&amp;'EU2'!E310</f>
        <v>#VALUE!</v>
      </c>
      <c r="D310" t="e">
        <f>EU!D310&amp;'EU2'!F310</f>
        <v>#VALUE!</v>
      </c>
      <c r="E310" t="e">
        <f t="shared" si="28"/>
        <v>#VALUE!</v>
      </c>
      <c r="F310" t="e">
        <f t="shared" si="29"/>
        <v>#VALUE!</v>
      </c>
      <c r="G310" s="1">
        <f>EU!D310</f>
        <v>0</v>
      </c>
      <c r="H310" t="s">
        <v>1054</v>
      </c>
      <c r="I310" t="str">
        <f>EU!A310&amp;EU!B310</f>
        <v/>
      </c>
      <c r="J310" t="str">
        <f t="shared" si="30"/>
        <v>EU</v>
      </c>
      <c r="K310" t="e">
        <f t="shared" si="31"/>
        <v>#VALUE!</v>
      </c>
      <c r="L310" t="e">
        <f t="shared" si="32"/>
        <v>#VALUE!</v>
      </c>
      <c r="M310" t="e">
        <f t="shared" si="33"/>
        <v>#VALUE!</v>
      </c>
      <c r="N310" t="e">
        <f t="shared" si="34"/>
        <v>#VALUE!</v>
      </c>
    </row>
    <row r="311" spans="1:14" x14ac:dyDescent="0.3">
      <c r="A311">
        <f>EU!F311</f>
        <v>0</v>
      </c>
      <c r="B311">
        <f>EU!J311</f>
        <v>0</v>
      </c>
      <c r="C311" t="e">
        <f>EU!D311&amp;'EU2'!E311</f>
        <v>#VALUE!</v>
      </c>
      <c r="D311" t="e">
        <f>EU!D311&amp;'EU2'!F311</f>
        <v>#VALUE!</v>
      </c>
      <c r="E311" t="e">
        <f t="shared" si="28"/>
        <v>#VALUE!</v>
      </c>
      <c r="F311" t="e">
        <f t="shared" si="29"/>
        <v>#VALUE!</v>
      </c>
      <c r="G311" s="1">
        <f>EU!D311</f>
        <v>0</v>
      </c>
      <c r="H311" t="s">
        <v>1054</v>
      </c>
      <c r="I311" t="str">
        <f>EU!A311&amp;EU!B311</f>
        <v/>
      </c>
      <c r="J311" t="str">
        <f t="shared" si="30"/>
        <v>EU</v>
      </c>
      <c r="K311" t="e">
        <f t="shared" si="31"/>
        <v>#VALUE!</v>
      </c>
      <c r="L311" t="e">
        <f t="shared" si="32"/>
        <v>#VALUE!</v>
      </c>
      <c r="M311" t="e">
        <f t="shared" si="33"/>
        <v>#VALUE!</v>
      </c>
      <c r="N311" t="e">
        <f t="shared" si="34"/>
        <v>#VALUE!</v>
      </c>
    </row>
    <row r="312" spans="1:14" x14ac:dyDescent="0.3">
      <c r="A312">
        <f>EU!F312</f>
        <v>0</v>
      </c>
      <c r="B312">
        <f>EU!J312</f>
        <v>0</v>
      </c>
      <c r="C312" t="e">
        <f>EU!D312&amp;'EU2'!E312</f>
        <v>#VALUE!</v>
      </c>
      <c r="D312" t="e">
        <f>EU!D312&amp;'EU2'!F312</f>
        <v>#VALUE!</v>
      </c>
      <c r="E312" t="e">
        <f t="shared" si="28"/>
        <v>#VALUE!</v>
      </c>
      <c r="F312" t="e">
        <f t="shared" si="29"/>
        <v>#VALUE!</v>
      </c>
      <c r="G312" s="1">
        <f>EU!D312</f>
        <v>0</v>
      </c>
      <c r="H312" t="s">
        <v>1054</v>
      </c>
      <c r="I312" t="str">
        <f>EU!A312&amp;EU!B312</f>
        <v/>
      </c>
      <c r="J312" t="str">
        <f t="shared" si="30"/>
        <v>EU</v>
      </c>
      <c r="K312" t="e">
        <f t="shared" si="31"/>
        <v>#VALUE!</v>
      </c>
      <c r="L312" t="e">
        <f t="shared" si="32"/>
        <v>#VALUE!</v>
      </c>
      <c r="M312" t="e">
        <f t="shared" si="33"/>
        <v>#VALUE!</v>
      </c>
      <c r="N312" t="e">
        <f t="shared" si="34"/>
        <v>#VALUE!</v>
      </c>
    </row>
    <row r="313" spans="1:14" x14ac:dyDescent="0.3">
      <c r="A313">
        <f>EU!F313</f>
        <v>0</v>
      </c>
      <c r="B313">
        <f>EU!J313</f>
        <v>0</v>
      </c>
      <c r="C313" t="e">
        <f>EU!D313&amp;'EU2'!E313</f>
        <v>#VALUE!</v>
      </c>
      <c r="D313" t="e">
        <f>EU!D313&amp;'EU2'!F313</f>
        <v>#VALUE!</v>
      </c>
      <c r="E313" t="e">
        <f t="shared" si="28"/>
        <v>#VALUE!</v>
      </c>
      <c r="F313" t="e">
        <f t="shared" si="29"/>
        <v>#VALUE!</v>
      </c>
      <c r="G313" s="1">
        <f>EU!D313</f>
        <v>0</v>
      </c>
      <c r="H313" t="s">
        <v>1054</v>
      </c>
      <c r="I313" t="str">
        <f>EU!A313&amp;EU!B313</f>
        <v/>
      </c>
      <c r="J313" t="str">
        <f t="shared" si="30"/>
        <v>EU</v>
      </c>
      <c r="K313" t="e">
        <f t="shared" si="31"/>
        <v>#VALUE!</v>
      </c>
      <c r="L313" t="e">
        <f t="shared" si="32"/>
        <v>#VALUE!</v>
      </c>
      <c r="M313" t="e">
        <f t="shared" si="33"/>
        <v>#VALUE!</v>
      </c>
      <c r="N313" t="e">
        <f t="shared" si="34"/>
        <v>#VALUE!</v>
      </c>
    </row>
    <row r="314" spans="1:14" x14ac:dyDescent="0.3">
      <c r="A314">
        <f>EU!F314</f>
        <v>0</v>
      </c>
      <c r="B314">
        <f>EU!J314</f>
        <v>0</v>
      </c>
      <c r="C314" t="e">
        <f>EU!D314&amp;'EU2'!E314</f>
        <v>#VALUE!</v>
      </c>
      <c r="D314" t="e">
        <f>EU!D314&amp;'EU2'!F314</f>
        <v>#VALUE!</v>
      </c>
      <c r="E314" t="e">
        <f t="shared" si="28"/>
        <v>#VALUE!</v>
      </c>
      <c r="F314" t="e">
        <f t="shared" si="29"/>
        <v>#VALUE!</v>
      </c>
      <c r="G314" s="1">
        <f>EU!D314</f>
        <v>0</v>
      </c>
      <c r="H314" t="s">
        <v>1054</v>
      </c>
      <c r="I314" t="str">
        <f>EU!A314&amp;EU!B314</f>
        <v/>
      </c>
      <c r="J314" t="str">
        <f t="shared" si="30"/>
        <v>EU</v>
      </c>
      <c r="K314" t="e">
        <f t="shared" si="31"/>
        <v>#VALUE!</v>
      </c>
      <c r="L314" t="e">
        <f t="shared" si="32"/>
        <v>#VALUE!</v>
      </c>
      <c r="M314" t="e">
        <f t="shared" si="33"/>
        <v>#VALUE!</v>
      </c>
      <c r="N314" t="e">
        <f t="shared" si="34"/>
        <v>#VALUE!</v>
      </c>
    </row>
    <row r="315" spans="1:14" x14ac:dyDescent="0.3">
      <c r="A315">
        <f>EU!F315</f>
        <v>0</v>
      </c>
      <c r="B315">
        <f>EU!J315</f>
        <v>0</v>
      </c>
      <c r="C315" t="e">
        <f>EU!D315&amp;'EU2'!E315</f>
        <v>#VALUE!</v>
      </c>
      <c r="D315" t="e">
        <f>EU!D315&amp;'EU2'!F315</f>
        <v>#VALUE!</v>
      </c>
      <c r="E315" t="e">
        <f t="shared" si="28"/>
        <v>#VALUE!</v>
      </c>
      <c r="F315" t="e">
        <f t="shared" si="29"/>
        <v>#VALUE!</v>
      </c>
      <c r="G315" s="1">
        <f>EU!D315</f>
        <v>0</v>
      </c>
      <c r="H315" t="s">
        <v>1054</v>
      </c>
      <c r="I315" t="str">
        <f>EU!A315&amp;EU!B315</f>
        <v/>
      </c>
      <c r="J315" t="str">
        <f t="shared" si="30"/>
        <v>EU</v>
      </c>
      <c r="K315" t="e">
        <f t="shared" si="31"/>
        <v>#VALUE!</v>
      </c>
      <c r="L315" t="e">
        <f t="shared" si="32"/>
        <v>#VALUE!</v>
      </c>
      <c r="M315" t="e">
        <f t="shared" si="33"/>
        <v>#VALUE!</v>
      </c>
      <c r="N315" t="e">
        <f t="shared" si="34"/>
        <v>#VALUE!</v>
      </c>
    </row>
    <row r="316" spans="1:14" x14ac:dyDescent="0.3">
      <c r="A316">
        <f>EU!F316</f>
        <v>0</v>
      </c>
      <c r="B316">
        <f>EU!J316</f>
        <v>0</v>
      </c>
      <c r="C316" t="e">
        <f>EU!D316&amp;'EU2'!E316</f>
        <v>#VALUE!</v>
      </c>
      <c r="D316" t="e">
        <f>EU!D316&amp;'EU2'!F316</f>
        <v>#VALUE!</v>
      </c>
      <c r="E316" t="e">
        <f t="shared" si="28"/>
        <v>#VALUE!</v>
      </c>
      <c r="F316" t="e">
        <f t="shared" si="29"/>
        <v>#VALUE!</v>
      </c>
      <c r="G316" s="1">
        <f>EU!D316</f>
        <v>0</v>
      </c>
      <c r="H316" t="s">
        <v>1054</v>
      </c>
      <c r="I316" t="str">
        <f>EU!A316&amp;EU!B316</f>
        <v/>
      </c>
      <c r="J316" t="str">
        <f t="shared" si="30"/>
        <v>EU</v>
      </c>
      <c r="K316" t="e">
        <f t="shared" si="31"/>
        <v>#VALUE!</v>
      </c>
      <c r="L316" t="e">
        <f t="shared" si="32"/>
        <v>#VALUE!</v>
      </c>
      <c r="M316" t="e">
        <f t="shared" si="33"/>
        <v>#VALUE!</v>
      </c>
      <c r="N316" t="e">
        <f t="shared" si="34"/>
        <v>#VALUE!</v>
      </c>
    </row>
    <row r="317" spans="1:14" x14ac:dyDescent="0.3">
      <c r="A317">
        <f>EU!F317</f>
        <v>0</v>
      </c>
      <c r="B317">
        <f>EU!J317</f>
        <v>0</v>
      </c>
      <c r="C317" t="e">
        <f>EU!D317&amp;'EU2'!E317</f>
        <v>#VALUE!</v>
      </c>
      <c r="D317" t="e">
        <f>EU!D317&amp;'EU2'!F317</f>
        <v>#VALUE!</v>
      </c>
      <c r="E317" t="e">
        <f t="shared" si="28"/>
        <v>#VALUE!</v>
      </c>
      <c r="F317" t="e">
        <f t="shared" si="29"/>
        <v>#VALUE!</v>
      </c>
      <c r="G317" s="1">
        <f>EU!D317</f>
        <v>0</v>
      </c>
      <c r="H317" t="s">
        <v>1054</v>
      </c>
      <c r="I317" t="str">
        <f>EU!A317&amp;EU!B317</f>
        <v/>
      </c>
      <c r="J317" t="str">
        <f t="shared" si="30"/>
        <v>EU</v>
      </c>
      <c r="K317" t="e">
        <f t="shared" si="31"/>
        <v>#VALUE!</v>
      </c>
      <c r="L317" t="e">
        <f t="shared" si="32"/>
        <v>#VALUE!</v>
      </c>
      <c r="M317" t="e">
        <f t="shared" si="33"/>
        <v>#VALUE!</v>
      </c>
      <c r="N317" t="e">
        <f t="shared" si="34"/>
        <v>#VALUE!</v>
      </c>
    </row>
    <row r="318" spans="1:14" x14ac:dyDescent="0.3">
      <c r="A318">
        <f>EU!F318</f>
        <v>0</v>
      </c>
      <c r="B318">
        <f>EU!J318</f>
        <v>0</v>
      </c>
      <c r="C318" t="e">
        <f>EU!D318&amp;'EU2'!E318</f>
        <v>#VALUE!</v>
      </c>
      <c r="D318" t="e">
        <f>EU!D318&amp;'EU2'!F318</f>
        <v>#VALUE!</v>
      </c>
      <c r="E318" t="e">
        <f t="shared" si="28"/>
        <v>#VALUE!</v>
      </c>
      <c r="F318" t="e">
        <f t="shared" si="29"/>
        <v>#VALUE!</v>
      </c>
      <c r="G318" s="1">
        <f>EU!D318</f>
        <v>0</v>
      </c>
      <c r="H318" t="s">
        <v>1054</v>
      </c>
      <c r="I318" t="str">
        <f>EU!A318&amp;EU!B318</f>
        <v/>
      </c>
      <c r="J318" t="str">
        <f t="shared" si="30"/>
        <v>EU</v>
      </c>
      <c r="K318" t="e">
        <f t="shared" si="31"/>
        <v>#VALUE!</v>
      </c>
      <c r="L318" t="e">
        <f t="shared" si="32"/>
        <v>#VALUE!</v>
      </c>
      <c r="M318" t="e">
        <f t="shared" si="33"/>
        <v>#VALUE!</v>
      </c>
      <c r="N318" t="e">
        <f t="shared" si="34"/>
        <v>#VALUE!</v>
      </c>
    </row>
    <row r="319" spans="1:14" x14ac:dyDescent="0.3">
      <c r="A319">
        <f>EU!F319</f>
        <v>0</v>
      </c>
      <c r="B319">
        <f>EU!J319</f>
        <v>0</v>
      </c>
      <c r="C319" t="e">
        <f>EU!D319&amp;'EU2'!E319</f>
        <v>#VALUE!</v>
      </c>
      <c r="D319" t="e">
        <f>EU!D319&amp;'EU2'!F319</f>
        <v>#VALUE!</v>
      </c>
      <c r="E319" t="e">
        <f t="shared" si="28"/>
        <v>#VALUE!</v>
      </c>
      <c r="F319" t="e">
        <f t="shared" si="29"/>
        <v>#VALUE!</v>
      </c>
      <c r="G319" s="1">
        <f>EU!D319</f>
        <v>0</v>
      </c>
      <c r="H319" t="s">
        <v>1054</v>
      </c>
      <c r="I319" t="str">
        <f>EU!A319&amp;EU!B319</f>
        <v/>
      </c>
      <c r="J319" t="str">
        <f t="shared" si="30"/>
        <v>EU</v>
      </c>
      <c r="K319" t="e">
        <f t="shared" si="31"/>
        <v>#VALUE!</v>
      </c>
      <c r="L319" t="e">
        <f t="shared" si="32"/>
        <v>#VALUE!</v>
      </c>
      <c r="M319" t="e">
        <f t="shared" si="33"/>
        <v>#VALUE!</v>
      </c>
      <c r="N319" t="e">
        <f t="shared" si="34"/>
        <v>#VALUE!</v>
      </c>
    </row>
    <row r="320" spans="1:14" x14ac:dyDescent="0.3">
      <c r="A320">
        <f>EU!F320</f>
        <v>0</v>
      </c>
      <c r="B320">
        <f>EU!J320</f>
        <v>0</v>
      </c>
      <c r="C320" t="e">
        <f>EU!D320&amp;'EU2'!E320</f>
        <v>#VALUE!</v>
      </c>
      <c r="D320" t="e">
        <f>EU!D320&amp;'EU2'!F320</f>
        <v>#VALUE!</v>
      </c>
      <c r="E320" t="e">
        <f t="shared" si="28"/>
        <v>#VALUE!</v>
      </c>
      <c r="F320" t="e">
        <f t="shared" si="29"/>
        <v>#VALUE!</v>
      </c>
      <c r="G320" s="1">
        <f>EU!D320</f>
        <v>0</v>
      </c>
      <c r="H320" t="s">
        <v>1054</v>
      </c>
      <c r="I320" t="str">
        <f>EU!A320&amp;EU!B320</f>
        <v/>
      </c>
      <c r="J320" t="str">
        <f t="shared" si="30"/>
        <v>EU</v>
      </c>
      <c r="K320" t="e">
        <f t="shared" si="31"/>
        <v>#VALUE!</v>
      </c>
      <c r="L320" t="e">
        <f t="shared" si="32"/>
        <v>#VALUE!</v>
      </c>
      <c r="M320" t="e">
        <f t="shared" si="33"/>
        <v>#VALUE!</v>
      </c>
      <c r="N320" t="e">
        <f t="shared" si="34"/>
        <v>#VALUE!</v>
      </c>
    </row>
    <row r="321" spans="1:14" x14ac:dyDescent="0.3">
      <c r="A321">
        <f>EU!F321</f>
        <v>0</v>
      </c>
      <c r="B321">
        <f>EU!J321</f>
        <v>0</v>
      </c>
      <c r="C321" t="e">
        <f>EU!D321&amp;'EU2'!E321</f>
        <v>#VALUE!</v>
      </c>
      <c r="D321" t="e">
        <f>EU!D321&amp;'EU2'!F321</f>
        <v>#VALUE!</v>
      </c>
      <c r="E321" t="e">
        <f t="shared" si="28"/>
        <v>#VALUE!</v>
      </c>
      <c r="F321" t="e">
        <f t="shared" si="29"/>
        <v>#VALUE!</v>
      </c>
      <c r="G321" s="1">
        <f>EU!D321</f>
        <v>0</v>
      </c>
      <c r="H321" t="s">
        <v>1054</v>
      </c>
      <c r="I321" t="str">
        <f>EU!A321&amp;EU!B321</f>
        <v/>
      </c>
      <c r="J321" t="str">
        <f t="shared" si="30"/>
        <v>EU</v>
      </c>
      <c r="K321" t="e">
        <f t="shared" si="31"/>
        <v>#VALUE!</v>
      </c>
      <c r="L321" t="e">
        <f t="shared" si="32"/>
        <v>#VALUE!</v>
      </c>
      <c r="M321" t="e">
        <f t="shared" si="33"/>
        <v>#VALUE!</v>
      </c>
      <c r="N321" t="e">
        <f t="shared" si="34"/>
        <v>#VALUE!</v>
      </c>
    </row>
    <row r="322" spans="1:14" x14ac:dyDescent="0.3">
      <c r="A322">
        <f>EU!F322</f>
        <v>0</v>
      </c>
      <c r="B322">
        <f>EU!J322</f>
        <v>0</v>
      </c>
      <c r="C322" t="e">
        <f>EU!D322&amp;'EU2'!E322</f>
        <v>#VALUE!</v>
      </c>
      <c r="D322" t="e">
        <f>EU!D322&amp;'EU2'!F322</f>
        <v>#VALUE!</v>
      </c>
      <c r="E322" t="e">
        <f t="shared" si="28"/>
        <v>#VALUE!</v>
      </c>
      <c r="F322" t="e">
        <f t="shared" si="29"/>
        <v>#VALUE!</v>
      </c>
      <c r="G322" s="1">
        <f>EU!D322</f>
        <v>0</v>
      </c>
      <c r="H322" t="s">
        <v>1054</v>
      </c>
      <c r="I322" t="str">
        <f>EU!A322&amp;EU!B322</f>
        <v/>
      </c>
      <c r="J322" t="str">
        <f t="shared" si="30"/>
        <v>EU</v>
      </c>
      <c r="K322" t="e">
        <f t="shared" si="31"/>
        <v>#VALUE!</v>
      </c>
      <c r="L322" t="e">
        <f t="shared" si="32"/>
        <v>#VALUE!</v>
      </c>
      <c r="M322" t="e">
        <f t="shared" si="33"/>
        <v>#VALUE!</v>
      </c>
      <c r="N322" t="e">
        <f t="shared" si="34"/>
        <v>#VALUE!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58D8-24B1-4A2A-9D24-984329DA3BEA}">
  <sheetPr codeName="Sheet19"/>
  <dimension ref="A1:O216"/>
  <sheetViews>
    <sheetView topLeftCell="A133" workbookViewId="0">
      <selection sqref="A1:A147"/>
    </sheetView>
  </sheetViews>
  <sheetFormatPr defaultRowHeight="16.5" x14ac:dyDescent="0.3"/>
  <cols>
    <col min="4" max="4" width="13.875" customWidth="1"/>
  </cols>
  <sheetData>
    <row r="1" spans="1:15" x14ac:dyDescent="0.3">
      <c r="A1" s="2" t="s">
        <v>139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25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 s="2" t="s">
        <v>625</v>
      </c>
      <c r="B2">
        <v>1</v>
      </c>
      <c r="C2" t="s">
        <v>114</v>
      </c>
      <c r="D2" s="1">
        <v>44812</v>
      </c>
      <c r="E2" s="3">
        <v>0.73958333333333337</v>
      </c>
      <c r="F2" t="s">
        <v>900</v>
      </c>
      <c r="G2">
        <v>0.6</v>
      </c>
      <c r="H2" t="s">
        <v>120</v>
      </c>
      <c r="I2">
        <v>2.9</v>
      </c>
      <c r="J2" t="s">
        <v>901</v>
      </c>
      <c r="K2">
        <v>15131</v>
      </c>
      <c r="L2" t="s">
        <v>902</v>
      </c>
      <c r="M2" t="s">
        <v>903</v>
      </c>
      <c r="N2" t="s">
        <v>31</v>
      </c>
    </row>
    <row r="3" spans="1:15" x14ac:dyDescent="0.3">
      <c r="A3" s="2" t="s">
        <v>625</v>
      </c>
      <c r="B3">
        <v>1</v>
      </c>
      <c r="C3" t="s">
        <v>114</v>
      </c>
      <c r="D3" s="1">
        <v>44812</v>
      </c>
      <c r="E3" t="s">
        <v>626</v>
      </c>
      <c r="F3" t="s">
        <v>904</v>
      </c>
      <c r="G3">
        <v>2.1</v>
      </c>
      <c r="H3" t="s">
        <v>109</v>
      </c>
      <c r="I3">
        <v>0.4</v>
      </c>
      <c r="J3" t="s">
        <v>905</v>
      </c>
      <c r="K3">
        <v>7032</v>
      </c>
      <c r="L3" t="s">
        <v>906</v>
      </c>
      <c r="M3" t="s">
        <v>907</v>
      </c>
      <c r="N3" t="s">
        <v>31</v>
      </c>
    </row>
    <row r="4" spans="1:15" x14ac:dyDescent="0.3">
      <c r="A4" s="2" t="s">
        <v>625</v>
      </c>
      <c r="B4">
        <v>1</v>
      </c>
      <c r="C4" t="s">
        <v>114</v>
      </c>
      <c r="D4" s="1">
        <v>44812</v>
      </c>
      <c r="E4" t="s">
        <v>626</v>
      </c>
      <c r="F4" t="s">
        <v>908</v>
      </c>
      <c r="G4">
        <v>2.2999999999999998</v>
      </c>
      <c r="H4" t="s">
        <v>98</v>
      </c>
      <c r="I4">
        <v>0.5</v>
      </c>
      <c r="J4" t="s">
        <v>909</v>
      </c>
      <c r="K4">
        <v>11557</v>
      </c>
      <c r="L4" t="s">
        <v>910</v>
      </c>
      <c r="M4" t="s">
        <v>911</v>
      </c>
      <c r="N4" t="s">
        <v>31</v>
      </c>
    </row>
    <row r="5" spans="1:15" x14ac:dyDescent="0.3">
      <c r="A5" s="2" t="s">
        <v>625</v>
      </c>
      <c r="B5">
        <v>1</v>
      </c>
      <c r="C5" t="s">
        <v>114</v>
      </c>
      <c r="D5" s="1">
        <v>44812</v>
      </c>
      <c r="E5" t="s">
        <v>626</v>
      </c>
      <c r="F5" t="s">
        <v>912</v>
      </c>
      <c r="G5">
        <v>0.8</v>
      </c>
      <c r="H5" t="s">
        <v>88</v>
      </c>
      <c r="I5">
        <v>0.6</v>
      </c>
      <c r="J5" t="s">
        <v>913</v>
      </c>
      <c r="K5">
        <v>9400</v>
      </c>
      <c r="L5" t="s">
        <v>914</v>
      </c>
      <c r="M5" t="s">
        <v>888</v>
      </c>
      <c r="N5" t="s">
        <v>31</v>
      </c>
    </row>
    <row r="6" spans="1:15" x14ac:dyDescent="0.3">
      <c r="A6" s="2" t="s">
        <v>625</v>
      </c>
      <c r="B6">
        <v>1</v>
      </c>
      <c r="C6" t="s">
        <v>114</v>
      </c>
      <c r="D6" s="1">
        <v>44812</v>
      </c>
      <c r="E6" t="s">
        <v>626</v>
      </c>
      <c r="F6" t="s">
        <v>915</v>
      </c>
      <c r="G6">
        <v>1</v>
      </c>
      <c r="H6" t="s">
        <v>123</v>
      </c>
      <c r="I6">
        <v>1.8</v>
      </c>
      <c r="J6" t="s">
        <v>916</v>
      </c>
      <c r="K6">
        <v>10385</v>
      </c>
      <c r="L6" t="s">
        <v>917</v>
      </c>
      <c r="M6" t="s">
        <v>889</v>
      </c>
      <c r="N6" t="s">
        <v>31</v>
      </c>
    </row>
    <row r="7" spans="1:15" x14ac:dyDescent="0.3">
      <c r="A7" s="2" t="s">
        <v>625</v>
      </c>
      <c r="B7">
        <v>1</v>
      </c>
      <c r="C7" t="s">
        <v>114</v>
      </c>
      <c r="D7" s="1">
        <v>44812</v>
      </c>
      <c r="E7" t="s">
        <v>626</v>
      </c>
      <c r="F7" t="s">
        <v>918</v>
      </c>
      <c r="G7">
        <v>0.2</v>
      </c>
      <c r="H7" t="s">
        <v>102</v>
      </c>
      <c r="I7">
        <v>0.8</v>
      </c>
      <c r="J7" t="s">
        <v>919</v>
      </c>
      <c r="K7">
        <v>5673</v>
      </c>
      <c r="L7" t="s">
        <v>920</v>
      </c>
      <c r="M7" t="s">
        <v>921</v>
      </c>
      <c r="N7" t="s">
        <v>31</v>
      </c>
    </row>
    <row r="8" spans="1:15" x14ac:dyDescent="0.3">
      <c r="A8" s="2" t="s">
        <v>625</v>
      </c>
      <c r="B8">
        <v>1</v>
      </c>
      <c r="C8" t="s">
        <v>114</v>
      </c>
      <c r="D8" s="1">
        <v>44812</v>
      </c>
      <c r="E8" t="s">
        <v>626</v>
      </c>
      <c r="F8" t="s">
        <v>922</v>
      </c>
      <c r="G8">
        <v>3.1</v>
      </c>
      <c r="H8" t="s">
        <v>102</v>
      </c>
      <c r="I8">
        <v>1.4</v>
      </c>
      <c r="J8" t="s">
        <v>923</v>
      </c>
      <c r="K8">
        <v>11738</v>
      </c>
      <c r="L8" t="s">
        <v>924</v>
      </c>
      <c r="M8" t="s">
        <v>925</v>
      </c>
      <c r="N8" t="s">
        <v>31</v>
      </c>
    </row>
    <row r="9" spans="1:15" x14ac:dyDescent="0.3">
      <c r="A9" s="2" t="s">
        <v>625</v>
      </c>
      <c r="B9">
        <v>1</v>
      </c>
      <c r="C9" t="s">
        <v>114</v>
      </c>
      <c r="D9" s="1">
        <v>44812</v>
      </c>
      <c r="E9" t="s">
        <v>926</v>
      </c>
      <c r="F9" t="s">
        <v>927</v>
      </c>
      <c r="G9">
        <v>1.9</v>
      </c>
      <c r="H9" t="s">
        <v>102</v>
      </c>
      <c r="I9">
        <v>1.3</v>
      </c>
      <c r="J9" t="s">
        <v>928</v>
      </c>
      <c r="K9">
        <v>19000</v>
      </c>
      <c r="L9" t="s">
        <v>929</v>
      </c>
      <c r="M9" t="s">
        <v>930</v>
      </c>
      <c r="N9" t="s">
        <v>31</v>
      </c>
    </row>
    <row r="10" spans="1:15" x14ac:dyDescent="0.3">
      <c r="A10" s="2" t="s">
        <v>625</v>
      </c>
      <c r="B10">
        <v>1</v>
      </c>
      <c r="C10" t="s">
        <v>114</v>
      </c>
      <c r="D10" s="1">
        <v>44812</v>
      </c>
      <c r="E10" s="3">
        <v>0.83333333333333337</v>
      </c>
      <c r="F10" t="s">
        <v>931</v>
      </c>
      <c r="G10">
        <v>2.5</v>
      </c>
      <c r="H10" t="s">
        <v>105</v>
      </c>
      <c r="I10">
        <v>1.3</v>
      </c>
      <c r="J10" t="s">
        <v>932</v>
      </c>
      <c r="K10">
        <v>33312</v>
      </c>
      <c r="L10" t="s">
        <v>80</v>
      </c>
      <c r="M10" t="s">
        <v>756</v>
      </c>
      <c r="N10" t="s">
        <v>31</v>
      </c>
    </row>
    <row r="11" spans="1:15" x14ac:dyDescent="0.3">
      <c r="A11" s="2" t="s">
        <v>625</v>
      </c>
      <c r="B11">
        <v>1</v>
      </c>
      <c r="C11" t="s">
        <v>114</v>
      </c>
      <c r="D11" s="1">
        <v>44812</v>
      </c>
      <c r="E11" s="3">
        <v>0.83333333333333337</v>
      </c>
      <c r="F11" t="s">
        <v>933</v>
      </c>
      <c r="G11">
        <v>0.4</v>
      </c>
      <c r="H11" t="s">
        <v>88</v>
      </c>
      <c r="I11">
        <v>0.8</v>
      </c>
      <c r="J11" t="s">
        <v>934</v>
      </c>
      <c r="K11">
        <v>6330</v>
      </c>
      <c r="L11" t="s">
        <v>935</v>
      </c>
      <c r="M11" t="s">
        <v>936</v>
      </c>
      <c r="N11" t="s">
        <v>31</v>
      </c>
    </row>
    <row r="12" spans="1:15" x14ac:dyDescent="0.3">
      <c r="A12" s="2" t="s">
        <v>625</v>
      </c>
      <c r="B12">
        <v>1</v>
      </c>
      <c r="C12" t="s">
        <v>114</v>
      </c>
      <c r="D12" s="1">
        <v>44812</v>
      </c>
      <c r="E12" t="s">
        <v>643</v>
      </c>
      <c r="F12" t="s">
        <v>937</v>
      </c>
      <c r="G12">
        <v>0.5</v>
      </c>
      <c r="H12" t="s">
        <v>88</v>
      </c>
      <c r="I12">
        <v>0.5</v>
      </c>
      <c r="J12" t="s">
        <v>938</v>
      </c>
      <c r="K12">
        <v>1188</v>
      </c>
      <c r="L12" t="s">
        <v>939</v>
      </c>
      <c r="M12" t="s">
        <v>940</v>
      </c>
      <c r="N12" t="s">
        <v>31</v>
      </c>
    </row>
    <row r="13" spans="1:15" x14ac:dyDescent="0.3">
      <c r="A13" s="2" t="s">
        <v>625</v>
      </c>
      <c r="B13">
        <v>1</v>
      </c>
      <c r="C13" t="s">
        <v>114</v>
      </c>
      <c r="D13" s="1">
        <v>44812</v>
      </c>
      <c r="E13" t="s">
        <v>643</v>
      </c>
      <c r="F13" t="s">
        <v>941</v>
      </c>
      <c r="G13">
        <v>1.1000000000000001</v>
      </c>
      <c r="H13" t="s">
        <v>88</v>
      </c>
      <c r="I13">
        <v>1.7</v>
      </c>
      <c r="J13" t="s">
        <v>942</v>
      </c>
      <c r="K13">
        <v>11227</v>
      </c>
      <c r="L13" t="s">
        <v>943</v>
      </c>
      <c r="M13" t="s">
        <v>944</v>
      </c>
      <c r="N13" t="s">
        <v>31</v>
      </c>
    </row>
    <row r="14" spans="1:15" x14ac:dyDescent="0.3">
      <c r="A14" s="2" t="s">
        <v>625</v>
      </c>
      <c r="B14">
        <v>1</v>
      </c>
      <c r="C14" t="s">
        <v>114</v>
      </c>
      <c r="D14" s="1">
        <v>44812</v>
      </c>
      <c r="E14" t="s">
        <v>643</v>
      </c>
      <c r="F14" t="s">
        <v>945</v>
      </c>
      <c r="G14">
        <v>1.6</v>
      </c>
      <c r="H14" t="s">
        <v>105</v>
      </c>
      <c r="I14">
        <v>0.6</v>
      </c>
      <c r="J14" t="s">
        <v>946</v>
      </c>
      <c r="K14">
        <v>11860</v>
      </c>
      <c r="L14" t="s">
        <v>947</v>
      </c>
      <c r="M14" t="s">
        <v>948</v>
      </c>
      <c r="N14" t="s">
        <v>31</v>
      </c>
    </row>
    <row r="15" spans="1:15" x14ac:dyDescent="0.3">
      <c r="A15" s="2" t="s">
        <v>625</v>
      </c>
      <c r="B15">
        <v>1</v>
      </c>
      <c r="C15" t="s">
        <v>114</v>
      </c>
      <c r="D15" s="1">
        <v>44812</v>
      </c>
      <c r="E15" t="s">
        <v>643</v>
      </c>
      <c r="F15" t="s">
        <v>949</v>
      </c>
      <c r="G15">
        <v>1</v>
      </c>
      <c r="H15" t="s">
        <v>88</v>
      </c>
      <c r="I15">
        <v>0.6</v>
      </c>
      <c r="J15" t="s">
        <v>950</v>
      </c>
      <c r="K15">
        <v>4158</v>
      </c>
      <c r="L15" t="s">
        <v>951</v>
      </c>
      <c r="M15" t="s">
        <v>952</v>
      </c>
      <c r="N15" t="s">
        <v>31</v>
      </c>
    </row>
    <row r="16" spans="1:15" x14ac:dyDescent="0.3">
      <c r="A16" s="2" t="s">
        <v>625</v>
      </c>
      <c r="B16">
        <v>1</v>
      </c>
      <c r="C16" t="s">
        <v>114</v>
      </c>
      <c r="D16" s="1">
        <v>44812</v>
      </c>
      <c r="E16" t="s">
        <v>741</v>
      </c>
      <c r="F16" t="s">
        <v>953</v>
      </c>
      <c r="G16">
        <v>0.2</v>
      </c>
      <c r="H16" t="s">
        <v>65</v>
      </c>
      <c r="I16">
        <v>1.2</v>
      </c>
      <c r="J16" t="s">
        <v>954</v>
      </c>
      <c r="K16">
        <v>3347</v>
      </c>
      <c r="L16" t="s">
        <v>955</v>
      </c>
      <c r="M16" t="s">
        <v>956</v>
      </c>
      <c r="N16" t="s">
        <v>31</v>
      </c>
    </row>
    <row r="17" spans="1:14" x14ac:dyDescent="0.3">
      <c r="A17" s="2" t="s">
        <v>625</v>
      </c>
      <c r="B17">
        <v>1</v>
      </c>
      <c r="C17" t="s">
        <v>114</v>
      </c>
      <c r="D17" s="1">
        <v>44812</v>
      </c>
      <c r="E17" t="s">
        <v>741</v>
      </c>
      <c r="F17" t="s">
        <v>957</v>
      </c>
      <c r="G17">
        <v>0.8</v>
      </c>
      <c r="H17" t="s">
        <v>102</v>
      </c>
      <c r="I17">
        <v>2.7</v>
      </c>
      <c r="J17" t="s">
        <v>958</v>
      </c>
      <c r="K17">
        <v>5472</v>
      </c>
      <c r="L17" t="s">
        <v>959</v>
      </c>
      <c r="M17" t="s">
        <v>895</v>
      </c>
      <c r="N17" t="s">
        <v>31</v>
      </c>
    </row>
    <row r="18" spans="1:14" x14ac:dyDescent="0.3">
      <c r="A18" s="2"/>
    </row>
    <row r="19" spans="1:14" x14ac:dyDescent="0.3">
      <c r="A19" s="2" t="s">
        <v>625</v>
      </c>
      <c r="B19">
        <v>2</v>
      </c>
      <c r="C19" t="s">
        <v>114</v>
      </c>
      <c r="D19" s="1">
        <v>44819</v>
      </c>
      <c r="E19" t="s">
        <v>626</v>
      </c>
      <c r="F19" t="s">
        <v>960</v>
      </c>
      <c r="G19">
        <v>2.1</v>
      </c>
      <c r="H19" t="s">
        <v>46</v>
      </c>
      <c r="I19">
        <v>0.6</v>
      </c>
      <c r="J19" t="s">
        <v>961</v>
      </c>
      <c r="K19">
        <v>8523</v>
      </c>
      <c r="L19" t="s">
        <v>962</v>
      </c>
      <c r="M19" t="s">
        <v>963</v>
      </c>
      <c r="N19" t="s">
        <v>31</v>
      </c>
    </row>
    <row r="20" spans="1:14" x14ac:dyDescent="0.3">
      <c r="A20" s="2" t="s">
        <v>625</v>
      </c>
      <c r="B20">
        <v>2</v>
      </c>
      <c r="C20" t="s">
        <v>114</v>
      </c>
      <c r="D20" s="1">
        <v>44819</v>
      </c>
      <c r="E20" t="s">
        <v>626</v>
      </c>
      <c r="F20" t="s">
        <v>964</v>
      </c>
      <c r="G20">
        <v>1.4</v>
      </c>
      <c r="H20" t="s">
        <v>106</v>
      </c>
      <c r="I20">
        <v>0.9</v>
      </c>
      <c r="J20" t="s">
        <v>965</v>
      </c>
      <c r="K20">
        <v>18156</v>
      </c>
      <c r="L20" t="s">
        <v>966</v>
      </c>
      <c r="M20" t="s">
        <v>967</v>
      </c>
      <c r="N20" t="s">
        <v>31</v>
      </c>
    </row>
    <row r="21" spans="1:14" x14ac:dyDescent="0.3">
      <c r="A21" s="2" t="s">
        <v>625</v>
      </c>
      <c r="B21">
        <v>2</v>
      </c>
      <c r="C21" t="s">
        <v>114</v>
      </c>
      <c r="D21" s="1">
        <v>44819</v>
      </c>
      <c r="E21" t="s">
        <v>626</v>
      </c>
      <c r="F21" t="s">
        <v>968</v>
      </c>
      <c r="G21">
        <v>2.6</v>
      </c>
      <c r="H21" t="s">
        <v>106</v>
      </c>
      <c r="I21">
        <v>1.2</v>
      </c>
      <c r="J21" t="s">
        <v>969</v>
      </c>
      <c r="K21">
        <v>16673</v>
      </c>
      <c r="L21" t="s">
        <v>970</v>
      </c>
      <c r="M21" t="s">
        <v>971</v>
      </c>
      <c r="N21" t="s">
        <v>31</v>
      </c>
    </row>
    <row r="22" spans="1:14" x14ac:dyDescent="0.3">
      <c r="A22" s="2" t="s">
        <v>625</v>
      </c>
      <c r="B22">
        <v>2</v>
      </c>
      <c r="C22" t="s">
        <v>114</v>
      </c>
      <c r="D22" s="1">
        <v>44819</v>
      </c>
      <c r="E22" t="s">
        <v>626</v>
      </c>
      <c r="F22" t="s">
        <v>972</v>
      </c>
      <c r="G22">
        <v>0.8</v>
      </c>
      <c r="H22" t="s">
        <v>108</v>
      </c>
      <c r="I22">
        <v>0.9</v>
      </c>
      <c r="J22" t="s">
        <v>973</v>
      </c>
      <c r="K22">
        <v>7813</v>
      </c>
      <c r="L22" t="s">
        <v>974</v>
      </c>
      <c r="M22" t="s">
        <v>975</v>
      </c>
      <c r="N22" t="s">
        <v>31</v>
      </c>
    </row>
    <row r="23" spans="1:14" x14ac:dyDescent="0.3">
      <c r="A23" s="2" t="s">
        <v>625</v>
      </c>
      <c r="B23">
        <v>2</v>
      </c>
      <c r="C23" t="s">
        <v>114</v>
      </c>
      <c r="D23" s="1">
        <v>44819</v>
      </c>
      <c r="E23" t="s">
        <v>716</v>
      </c>
      <c r="F23" t="s">
        <v>976</v>
      </c>
      <c r="G23">
        <v>1.1000000000000001</v>
      </c>
      <c r="H23" t="s">
        <v>124</v>
      </c>
      <c r="I23">
        <v>2</v>
      </c>
      <c r="J23" t="s">
        <v>977</v>
      </c>
      <c r="K23">
        <v>4158</v>
      </c>
      <c r="L23" t="s">
        <v>826</v>
      </c>
      <c r="M23" t="s">
        <v>978</v>
      </c>
      <c r="N23" t="s">
        <v>31</v>
      </c>
    </row>
    <row r="24" spans="1:14" x14ac:dyDescent="0.3">
      <c r="A24" s="2" t="s">
        <v>625</v>
      </c>
      <c r="B24">
        <v>2</v>
      </c>
      <c r="C24" t="s">
        <v>114</v>
      </c>
      <c r="D24" s="1">
        <v>44819</v>
      </c>
      <c r="E24" t="s">
        <v>716</v>
      </c>
      <c r="F24" t="s">
        <v>979</v>
      </c>
      <c r="G24">
        <v>0.3</v>
      </c>
      <c r="H24" t="s">
        <v>65</v>
      </c>
      <c r="I24">
        <v>0.7</v>
      </c>
      <c r="J24" t="s">
        <v>980</v>
      </c>
      <c r="K24">
        <v>4821</v>
      </c>
      <c r="L24" t="s">
        <v>981</v>
      </c>
      <c r="M24" t="s">
        <v>982</v>
      </c>
      <c r="N24" t="s">
        <v>31</v>
      </c>
    </row>
    <row r="25" spans="1:14" x14ac:dyDescent="0.3">
      <c r="A25" s="2" t="s">
        <v>625</v>
      </c>
      <c r="B25">
        <v>2</v>
      </c>
      <c r="C25" t="s">
        <v>114</v>
      </c>
      <c r="D25" s="1">
        <v>44819</v>
      </c>
      <c r="E25" t="s">
        <v>716</v>
      </c>
      <c r="F25" t="s">
        <v>983</v>
      </c>
      <c r="G25">
        <v>1.6</v>
      </c>
      <c r="H25" t="s">
        <v>65</v>
      </c>
      <c r="I25">
        <v>1.5</v>
      </c>
      <c r="J25" t="s">
        <v>984</v>
      </c>
      <c r="K25">
        <v>7026</v>
      </c>
      <c r="L25" t="s">
        <v>985</v>
      </c>
      <c r="M25" t="s">
        <v>986</v>
      </c>
      <c r="N25" t="s">
        <v>31</v>
      </c>
    </row>
    <row r="26" spans="1:14" x14ac:dyDescent="0.3">
      <c r="A26" s="2" t="s">
        <v>625</v>
      </c>
      <c r="B26">
        <v>2</v>
      </c>
      <c r="C26" t="s">
        <v>114</v>
      </c>
      <c r="D26" s="1">
        <v>44819</v>
      </c>
      <c r="E26" t="s">
        <v>858</v>
      </c>
      <c r="F26" t="s">
        <v>987</v>
      </c>
      <c r="G26">
        <v>0.4</v>
      </c>
      <c r="H26" t="s">
        <v>51</v>
      </c>
      <c r="I26">
        <v>1</v>
      </c>
      <c r="J26" t="s">
        <v>988</v>
      </c>
      <c r="K26">
        <v>3500</v>
      </c>
      <c r="L26" t="s">
        <v>989</v>
      </c>
      <c r="M26" t="s">
        <v>990</v>
      </c>
      <c r="N26" t="s">
        <v>31</v>
      </c>
    </row>
    <row r="27" spans="1:14" x14ac:dyDescent="0.3">
      <c r="A27" s="2" t="s">
        <v>625</v>
      </c>
      <c r="B27">
        <v>2</v>
      </c>
      <c r="C27" t="s">
        <v>114</v>
      </c>
      <c r="D27" s="1">
        <v>44819</v>
      </c>
      <c r="E27" t="s">
        <v>643</v>
      </c>
      <c r="F27" t="s">
        <v>991</v>
      </c>
      <c r="G27">
        <v>1.5</v>
      </c>
      <c r="H27" t="s">
        <v>102</v>
      </c>
      <c r="I27">
        <v>1</v>
      </c>
      <c r="J27" t="s">
        <v>992</v>
      </c>
      <c r="K27">
        <v>9126</v>
      </c>
      <c r="L27" t="s">
        <v>993</v>
      </c>
      <c r="M27" t="s">
        <v>44</v>
      </c>
      <c r="N27" t="s">
        <v>31</v>
      </c>
    </row>
    <row r="28" spans="1:14" x14ac:dyDescent="0.3">
      <c r="A28" s="2" t="s">
        <v>625</v>
      </c>
      <c r="B28">
        <v>2</v>
      </c>
      <c r="C28" t="s">
        <v>114</v>
      </c>
      <c r="D28" s="1">
        <v>44819</v>
      </c>
      <c r="E28" t="s">
        <v>643</v>
      </c>
      <c r="F28" t="s">
        <v>994</v>
      </c>
      <c r="G28">
        <v>0.9</v>
      </c>
      <c r="H28" t="s">
        <v>115</v>
      </c>
      <c r="I28">
        <v>1.5</v>
      </c>
      <c r="J28" t="s">
        <v>995</v>
      </c>
      <c r="K28">
        <v>6702</v>
      </c>
      <c r="L28" t="s">
        <v>996</v>
      </c>
      <c r="M28" t="s">
        <v>997</v>
      </c>
      <c r="N28" t="s">
        <v>31</v>
      </c>
    </row>
    <row r="29" spans="1:14" x14ac:dyDescent="0.3">
      <c r="A29" s="2" t="s">
        <v>625</v>
      </c>
      <c r="B29">
        <v>2</v>
      </c>
      <c r="C29" t="s">
        <v>114</v>
      </c>
      <c r="D29" s="1">
        <v>44819</v>
      </c>
      <c r="E29" t="s">
        <v>643</v>
      </c>
      <c r="F29" t="s">
        <v>998</v>
      </c>
      <c r="G29">
        <v>3.3</v>
      </c>
      <c r="H29" t="s">
        <v>91</v>
      </c>
      <c r="I29">
        <v>1.6</v>
      </c>
      <c r="J29" t="s">
        <v>999</v>
      </c>
      <c r="K29">
        <v>47700</v>
      </c>
      <c r="L29" t="s">
        <v>1000</v>
      </c>
      <c r="M29" t="s">
        <v>885</v>
      </c>
      <c r="N29" t="s">
        <v>31</v>
      </c>
    </row>
    <row r="30" spans="1:14" x14ac:dyDescent="0.3">
      <c r="A30" s="2" t="s">
        <v>625</v>
      </c>
      <c r="B30">
        <v>2</v>
      </c>
      <c r="C30" t="s">
        <v>114</v>
      </c>
      <c r="D30" s="1">
        <v>44819</v>
      </c>
      <c r="E30" t="s">
        <v>643</v>
      </c>
      <c r="F30" t="s">
        <v>1001</v>
      </c>
      <c r="G30">
        <v>1.6</v>
      </c>
      <c r="H30" t="s">
        <v>46</v>
      </c>
      <c r="I30">
        <v>1.7</v>
      </c>
      <c r="J30" t="s">
        <v>1002</v>
      </c>
      <c r="K30">
        <v>20102</v>
      </c>
      <c r="L30" t="s">
        <v>1003</v>
      </c>
      <c r="M30" t="s">
        <v>1004</v>
      </c>
      <c r="N30" t="s">
        <v>31</v>
      </c>
    </row>
    <row r="31" spans="1:14" x14ac:dyDescent="0.3">
      <c r="A31" s="2" t="s">
        <v>625</v>
      </c>
      <c r="B31">
        <v>2</v>
      </c>
      <c r="C31" t="s">
        <v>114</v>
      </c>
      <c r="D31" s="1">
        <v>44819</v>
      </c>
      <c r="E31" t="s">
        <v>741</v>
      </c>
      <c r="F31" t="s">
        <v>1005</v>
      </c>
      <c r="G31">
        <v>0.4</v>
      </c>
      <c r="H31" t="s">
        <v>108</v>
      </c>
      <c r="I31">
        <v>0.3</v>
      </c>
      <c r="J31" t="s">
        <v>1006</v>
      </c>
      <c r="K31">
        <v>5857</v>
      </c>
      <c r="L31" t="s">
        <v>1007</v>
      </c>
      <c r="M31" t="s">
        <v>1008</v>
      </c>
      <c r="N31" t="s">
        <v>31</v>
      </c>
    </row>
    <row r="32" spans="1:14" x14ac:dyDescent="0.3">
      <c r="A32" s="2" t="s">
        <v>625</v>
      </c>
      <c r="B32">
        <v>2</v>
      </c>
      <c r="C32" t="s">
        <v>114</v>
      </c>
      <c r="D32" s="1">
        <v>44819</v>
      </c>
      <c r="E32" t="s">
        <v>741</v>
      </c>
      <c r="F32" t="s">
        <v>1009</v>
      </c>
      <c r="G32">
        <v>0.6</v>
      </c>
      <c r="H32" t="s">
        <v>88</v>
      </c>
      <c r="I32">
        <v>0.4</v>
      </c>
      <c r="J32" t="s">
        <v>1010</v>
      </c>
      <c r="K32">
        <v>29613</v>
      </c>
      <c r="L32" t="s">
        <v>1011</v>
      </c>
      <c r="M32" t="s">
        <v>1012</v>
      </c>
      <c r="N32" t="s">
        <v>31</v>
      </c>
    </row>
    <row r="33" spans="1:14" x14ac:dyDescent="0.3">
      <c r="A33" s="2" t="s">
        <v>625</v>
      </c>
      <c r="B33">
        <v>2</v>
      </c>
      <c r="C33" t="s">
        <v>114</v>
      </c>
      <c r="D33" s="1">
        <v>44819</v>
      </c>
      <c r="E33" t="s">
        <v>741</v>
      </c>
      <c r="F33" t="s">
        <v>1013</v>
      </c>
      <c r="G33">
        <v>0.7</v>
      </c>
      <c r="H33" t="s">
        <v>74</v>
      </c>
      <c r="I33">
        <v>3.4</v>
      </c>
      <c r="J33" t="s">
        <v>1014</v>
      </c>
      <c r="K33">
        <v>13413</v>
      </c>
      <c r="L33" t="s">
        <v>1015</v>
      </c>
      <c r="M33" t="s">
        <v>884</v>
      </c>
      <c r="N33" t="s">
        <v>31</v>
      </c>
    </row>
    <row r="34" spans="1:14" x14ac:dyDescent="0.3">
      <c r="A34" s="2" t="s">
        <v>625</v>
      </c>
      <c r="B34">
        <v>2</v>
      </c>
      <c r="C34" t="s">
        <v>114</v>
      </c>
      <c r="D34" s="1">
        <v>44819</v>
      </c>
      <c r="E34" t="s">
        <v>741</v>
      </c>
      <c r="F34" t="s">
        <v>1016</v>
      </c>
      <c r="G34">
        <v>0.5</v>
      </c>
      <c r="H34" t="s">
        <v>35</v>
      </c>
      <c r="I34">
        <v>2.2000000000000002</v>
      </c>
      <c r="J34" t="s">
        <v>1017</v>
      </c>
      <c r="K34">
        <v>6747</v>
      </c>
      <c r="L34" t="s">
        <v>1018</v>
      </c>
      <c r="M34" t="s">
        <v>890</v>
      </c>
      <c r="N34" t="s">
        <v>31</v>
      </c>
    </row>
    <row r="35" spans="1:14" x14ac:dyDescent="0.3">
      <c r="A35" s="2"/>
    </row>
    <row r="36" spans="1:14" x14ac:dyDescent="0.3">
      <c r="A36" s="2" t="s">
        <v>625</v>
      </c>
      <c r="B36">
        <v>3</v>
      </c>
      <c r="C36" t="s">
        <v>114</v>
      </c>
      <c r="D36" s="1">
        <v>44840</v>
      </c>
      <c r="E36" t="s">
        <v>626</v>
      </c>
      <c r="F36" t="s">
        <v>904</v>
      </c>
      <c r="G36">
        <v>0.3</v>
      </c>
      <c r="H36" t="s">
        <v>65</v>
      </c>
      <c r="I36">
        <v>0.6</v>
      </c>
      <c r="J36" t="s">
        <v>992</v>
      </c>
      <c r="K36">
        <v>7447</v>
      </c>
      <c r="L36" t="s">
        <v>906</v>
      </c>
      <c r="M36" t="s">
        <v>1019</v>
      </c>
      <c r="N36" t="s">
        <v>31</v>
      </c>
    </row>
    <row r="37" spans="1:14" x14ac:dyDescent="0.3">
      <c r="A37" s="2" t="s">
        <v>625</v>
      </c>
      <c r="B37">
        <v>3</v>
      </c>
      <c r="C37" t="s">
        <v>114</v>
      </c>
      <c r="D37" s="1">
        <v>44840</v>
      </c>
      <c r="E37" t="s">
        <v>626</v>
      </c>
      <c r="F37" t="s">
        <v>1001</v>
      </c>
      <c r="G37">
        <v>1.3</v>
      </c>
      <c r="H37" t="s">
        <v>88</v>
      </c>
      <c r="I37">
        <v>1.5</v>
      </c>
      <c r="J37" t="s">
        <v>913</v>
      </c>
      <c r="K37">
        <v>17283</v>
      </c>
      <c r="L37" t="s">
        <v>1003</v>
      </c>
      <c r="M37" t="s">
        <v>788</v>
      </c>
      <c r="N37" t="s">
        <v>31</v>
      </c>
    </row>
    <row r="38" spans="1:14" x14ac:dyDescent="0.3">
      <c r="A38" s="2" t="s">
        <v>625</v>
      </c>
      <c r="B38">
        <v>3</v>
      </c>
      <c r="C38" t="s">
        <v>114</v>
      </c>
      <c r="D38" s="1">
        <v>44840</v>
      </c>
      <c r="E38" t="s">
        <v>626</v>
      </c>
      <c r="F38" t="s">
        <v>949</v>
      </c>
      <c r="G38">
        <v>2.2999999999999998</v>
      </c>
      <c r="H38" t="s">
        <v>108</v>
      </c>
      <c r="I38">
        <v>0.1</v>
      </c>
      <c r="J38" t="s">
        <v>973</v>
      </c>
      <c r="K38">
        <v>3669</v>
      </c>
      <c r="L38" t="s">
        <v>951</v>
      </c>
      <c r="M38" t="s">
        <v>1020</v>
      </c>
      <c r="N38" t="s">
        <v>31</v>
      </c>
    </row>
    <row r="39" spans="1:14" x14ac:dyDescent="0.3">
      <c r="A39" s="2" t="s">
        <v>625</v>
      </c>
      <c r="B39">
        <v>3</v>
      </c>
      <c r="C39" t="s">
        <v>114</v>
      </c>
      <c r="D39" s="1">
        <v>44840</v>
      </c>
      <c r="E39" t="s">
        <v>626</v>
      </c>
      <c r="F39" t="s">
        <v>908</v>
      </c>
      <c r="G39">
        <v>0.8</v>
      </c>
      <c r="H39" t="s">
        <v>65</v>
      </c>
      <c r="I39">
        <v>2.6</v>
      </c>
      <c r="J39" t="s">
        <v>995</v>
      </c>
      <c r="K39">
        <v>17033</v>
      </c>
      <c r="L39" t="s">
        <v>910</v>
      </c>
      <c r="M39" t="s">
        <v>893</v>
      </c>
      <c r="N39" t="s">
        <v>31</v>
      </c>
    </row>
    <row r="40" spans="1:14" x14ac:dyDescent="0.3">
      <c r="A40" s="2" t="s">
        <v>625</v>
      </c>
      <c r="B40">
        <v>3</v>
      </c>
      <c r="C40" t="s">
        <v>114</v>
      </c>
      <c r="D40" s="1">
        <v>44840</v>
      </c>
      <c r="E40" t="s">
        <v>626</v>
      </c>
      <c r="F40" t="s">
        <v>994</v>
      </c>
      <c r="G40">
        <v>1.9</v>
      </c>
      <c r="H40" t="s">
        <v>122</v>
      </c>
      <c r="I40">
        <v>0.2</v>
      </c>
      <c r="J40" t="s">
        <v>932</v>
      </c>
      <c r="K40">
        <v>5945</v>
      </c>
      <c r="L40" t="s">
        <v>996</v>
      </c>
      <c r="M40" t="s">
        <v>1021</v>
      </c>
      <c r="N40" t="s">
        <v>31</v>
      </c>
    </row>
    <row r="41" spans="1:14" x14ac:dyDescent="0.3">
      <c r="A41" s="2" t="s">
        <v>625</v>
      </c>
      <c r="B41">
        <v>3</v>
      </c>
      <c r="C41" t="s">
        <v>114</v>
      </c>
      <c r="D41" s="1">
        <v>44840</v>
      </c>
      <c r="E41" t="s">
        <v>716</v>
      </c>
      <c r="F41" t="s">
        <v>957</v>
      </c>
      <c r="G41">
        <v>2.4</v>
      </c>
      <c r="H41" t="s">
        <v>359</v>
      </c>
      <c r="I41">
        <v>1.4</v>
      </c>
      <c r="J41" t="s">
        <v>965</v>
      </c>
      <c r="K41">
        <v>4336</v>
      </c>
      <c r="L41" t="s">
        <v>959</v>
      </c>
      <c r="M41" t="s">
        <v>1022</v>
      </c>
      <c r="N41" t="s">
        <v>31</v>
      </c>
    </row>
    <row r="42" spans="1:14" x14ac:dyDescent="0.3">
      <c r="A42" s="2" t="s">
        <v>625</v>
      </c>
      <c r="B42">
        <v>3</v>
      </c>
      <c r="C42" t="s">
        <v>114</v>
      </c>
      <c r="D42" s="1">
        <v>44840</v>
      </c>
      <c r="E42" t="s">
        <v>716</v>
      </c>
      <c r="F42" t="s">
        <v>953</v>
      </c>
      <c r="G42">
        <v>1.9</v>
      </c>
      <c r="H42" t="s">
        <v>41</v>
      </c>
      <c r="I42">
        <v>1.2</v>
      </c>
      <c r="J42" t="s">
        <v>961</v>
      </c>
      <c r="K42">
        <v>2050</v>
      </c>
      <c r="L42" t="s">
        <v>955</v>
      </c>
      <c r="M42" t="s">
        <v>895</v>
      </c>
      <c r="N42" t="s">
        <v>31</v>
      </c>
    </row>
    <row r="43" spans="1:14" x14ac:dyDescent="0.3">
      <c r="A43" s="2" t="s">
        <v>625</v>
      </c>
      <c r="B43">
        <v>3</v>
      </c>
      <c r="C43" t="s">
        <v>114</v>
      </c>
      <c r="D43" s="1">
        <v>44840</v>
      </c>
      <c r="E43" s="3">
        <v>0.83333333333333337</v>
      </c>
      <c r="F43" t="s">
        <v>900</v>
      </c>
      <c r="G43">
        <v>0.2</v>
      </c>
      <c r="H43" t="s">
        <v>107</v>
      </c>
      <c r="I43">
        <v>2.7</v>
      </c>
      <c r="J43" t="s">
        <v>1006</v>
      </c>
      <c r="K43">
        <v>17243</v>
      </c>
      <c r="L43" t="s">
        <v>902</v>
      </c>
      <c r="M43" t="s">
        <v>807</v>
      </c>
      <c r="N43" t="s">
        <v>31</v>
      </c>
    </row>
    <row r="44" spans="1:14" x14ac:dyDescent="0.3">
      <c r="A44" s="2" t="s">
        <v>625</v>
      </c>
      <c r="B44">
        <v>3</v>
      </c>
      <c r="C44" t="s">
        <v>114</v>
      </c>
      <c r="D44" s="1">
        <v>44840</v>
      </c>
      <c r="E44" t="s">
        <v>858</v>
      </c>
      <c r="F44" t="s">
        <v>987</v>
      </c>
      <c r="G44">
        <v>1.3</v>
      </c>
      <c r="H44" t="s">
        <v>51</v>
      </c>
      <c r="I44">
        <v>0.5</v>
      </c>
      <c r="J44" t="s">
        <v>942</v>
      </c>
      <c r="K44">
        <v>5304</v>
      </c>
      <c r="L44" t="s">
        <v>989</v>
      </c>
      <c r="M44" t="s">
        <v>892</v>
      </c>
      <c r="N44" t="s">
        <v>31</v>
      </c>
    </row>
    <row r="45" spans="1:14" x14ac:dyDescent="0.3">
      <c r="A45" s="2" t="s">
        <v>625</v>
      </c>
      <c r="B45">
        <v>3</v>
      </c>
      <c r="C45" t="s">
        <v>114</v>
      </c>
      <c r="D45" s="1">
        <v>44840</v>
      </c>
      <c r="E45" t="s">
        <v>643</v>
      </c>
      <c r="F45" t="s">
        <v>964</v>
      </c>
      <c r="G45">
        <v>1.7</v>
      </c>
      <c r="H45" t="s">
        <v>65</v>
      </c>
      <c r="I45">
        <v>0.3</v>
      </c>
      <c r="J45" t="s">
        <v>919</v>
      </c>
      <c r="K45">
        <v>18271</v>
      </c>
      <c r="L45" t="s">
        <v>966</v>
      </c>
      <c r="M45" t="s">
        <v>811</v>
      </c>
      <c r="N45" t="s">
        <v>31</v>
      </c>
    </row>
    <row r="46" spans="1:14" x14ac:dyDescent="0.3">
      <c r="A46" s="2" t="s">
        <v>625</v>
      </c>
      <c r="B46">
        <v>3</v>
      </c>
      <c r="C46" t="s">
        <v>114</v>
      </c>
      <c r="D46" s="1">
        <v>44840</v>
      </c>
      <c r="E46" t="s">
        <v>643</v>
      </c>
      <c r="F46" t="s">
        <v>960</v>
      </c>
      <c r="G46">
        <v>2</v>
      </c>
      <c r="H46" t="s">
        <v>106</v>
      </c>
      <c r="I46">
        <v>1</v>
      </c>
      <c r="J46" t="s">
        <v>938</v>
      </c>
      <c r="K46">
        <v>10016</v>
      </c>
      <c r="L46" t="s">
        <v>962</v>
      </c>
      <c r="M46" t="s">
        <v>1023</v>
      </c>
      <c r="N46" t="s">
        <v>31</v>
      </c>
    </row>
    <row r="47" spans="1:14" x14ac:dyDescent="0.3">
      <c r="A47" s="2" t="s">
        <v>625</v>
      </c>
      <c r="B47">
        <v>3</v>
      </c>
      <c r="C47" t="s">
        <v>114</v>
      </c>
      <c r="D47" s="1">
        <v>44840</v>
      </c>
      <c r="E47" t="s">
        <v>643</v>
      </c>
      <c r="F47" t="s">
        <v>998</v>
      </c>
      <c r="G47">
        <v>1.9</v>
      </c>
      <c r="H47" t="s">
        <v>65</v>
      </c>
      <c r="I47">
        <v>1.1000000000000001</v>
      </c>
      <c r="J47" t="s">
        <v>905</v>
      </c>
      <c r="K47">
        <v>47000</v>
      </c>
      <c r="L47" t="s">
        <v>1000</v>
      </c>
      <c r="M47" t="s">
        <v>819</v>
      </c>
      <c r="N47" t="s">
        <v>31</v>
      </c>
    </row>
    <row r="48" spans="1:14" x14ac:dyDescent="0.3">
      <c r="A48" s="2" t="s">
        <v>625</v>
      </c>
      <c r="B48">
        <v>3</v>
      </c>
      <c r="C48" t="s">
        <v>114</v>
      </c>
      <c r="D48" s="1">
        <v>44840</v>
      </c>
      <c r="E48" t="s">
        <v>643</v>
      </c>
      <c r="F48" t="s">
        <v>972</v>
      </c>
      <c r="G48">
        <v>1.2</v>
      </c>
      <c r="H48" t="s">
        <v>65</v>
      </c>
      <c r="I48">
        <v>0.5</v>
      </c>
      <c r="J48" t="s">
        <v>934</v>
      </c>
      <c r="K48">
        <v>10896</v>
      </c>
      <c r="L48" t="s">
        <v>974</v>
      </c>
      <c r="M48" t="s">
        <v>898</v>
      </c>
      <c r="N48" t="s">
        <v>31</v>
      </c>
    </row>
    <row r="49" spans="1:14" x14ac:dyDescent="0.3">
      <c r="A49" s="2" t="s">
        <v>625</v>
      </c>
      <c r="B49">
        <v>3</v>
      </c>
      <c r="C49" t="s">
        <v>114</v>
      </c>
      <c r="D49" s="1">
        <v>44840</v>
      </c>
      <c r="E49" t="s">
        <v>643</v>
      </c>
      <c r="F49" t="s">
        <v>915</v>
      </c>
      <c r="G49">
        <v>3.2</v>
      </c>
      <c r="H49" t="s">
        <v>122</v>
      </c>
      <c r="I49">
        <v>0.7</v>
      </c>
      <c r="J49" t="s">
        <v>1002</v>
      </c>
      <c r="K49">
        <v>9539</v>
      </c>
      <c r="L49" t="s">
        <v>917</v>
      </c>
      <c r="M49" t="s">
        <v>1024</v>
      </c>
      <c r="N49" t="s">
        <v>31</v>
      </c>
    </row>
    <row r="50" spans="1:14" x14ac:dyDescent="0.3">
      <c r="A50" s="2" t="s">
        <v>625</v>
      </c>
      <c r="B50">
        <v>3</v>
      </c>
      <c r="C50" t="s">
        <v>114</v>
      </c>
      <c r="D50" s="1">
        <v>44840</v>
      </c>
      <c r="E50" t="s">
        <v>643</v>
      </c>
      <c r="F50" t="s">
        <v>945</v>
      </c>
      <c r="G50">
        <v>1</v>
      </c>
      <c r="H50" t="s">
        <v>35</v>
      </c>
      <c r="I50">
        <v>0.9</v>
      </c>
      <c r="J50" t="s">
        <v>988</v>
      </c>
      <c r="K50">
        <v>14870</v>
      </c>
      <c r="L50" t="s">
        <v>947</v>
      </c>
      <c r="M50" t="s">
        <v>1025</v>
      </c>
      <c r="N50" t="s">
        <v>31</v>
      </c>
    </row>
    <row r="51" spans="1:14" x14ac:dyDescent="0.3">
      <c r="A51" s="2" t="s">
        <v>625</v>
      </c>
      <c r="B51">
        <v>3</v>
      </c>
      <c r="C51" t="s">
        <v>114</v>
      </c>
      <c r="D51" s="1">
        <v>44840</v>
      </c>
      <c r="E51" t="s">
        <v>741</v>
      </c>
      <c r="F51" t="s">
        <v>1016</v>
      </c>
      <c r="G51">
        <v>0.7</v>
      </c>
      <c r="H51" t="s">
        <v>88</v>
      </c>
      <c r="I51">
        <v>1.3</v>
      </c>
      <c r="J51" t="s">
        <v>901</v>
      </c>
      <c r="K51">
        <v>5154</v>
      </c>
      <c r="L51" t="s">
        <v>1018</v>
      </c>
      <c r="M51" t="s">
        <v>759</v>
      </c>
      <c r="N51" t="s">
        <v>31</v>
      </c>
    </row>
    <row r="52" spans="1:14" x14ac:dyDescent="0.3">
      <c r="A52" s="2"/>
    </row>
    <row r="53" spans="1:14" x14ac:dyDescent="0.3">
      <c r="A53" s="2" t="s">
        <v>625</v>
      </c>
      <c r="B53">
        <v>4</v>
      </c>
      <c r="C53" t="s">
        <v>114</v>
      </c>
      <c r="D53" s="1">
        <v>44847</v>
      </c>
      <c r="E53" t="s">
        <v>626</v>
      </c>
      <c r="F53" t="s">
        <v>941</v>
      </c>
      <c r="G53">
        <v>1.7</v>
      </c>
      <c r="H53" t="s">
        <v>109</v>
      </c>
      <c r="I53">
        <v>2</v>
      </c>
      <c r="J53" t="s">
        <v>980</v>
      </c>
      <c r="K53">
        <v>20233</v>
      </c>
      <c r="L53" t="s">
        <v>943</v>
      </c>
      <c r="M53" t="s">
        <v>773</v>
      </c>
      <c r="N53" t="s">
        <v>31</v>
      </c>
    </row>
    <row r="54" spans="1:14" x14ac:dyDescent="0.3">
      <c r="A54" s="2" t="s">
        <v>625</v>
      </c>
      <c r="B54">
        <v>4</v>
      </c>
      <c r="C54" t="s">
        <v>114</v>
      </c>
      <c r="D54" s="1">
        <v>44847</v>
      </c>
      <c r="E54" t="s">
        <v>626</v>
      </c>
      <c r="F54" t="s">
        <v>991</v>
      </c>
      <c r="G54">
        <v>0.7</v>
      </c>
      <c r="H54" t="s">
        <v>51</v>
      </c>
      <c r="I54">
        <v>0.9</v>
      </c>
      <c r="J54" t="s">
        <v>928</v>
      </c>
      <c r="K54">
        <v>15467</v>
      </c>
      <c r="L54" t="s">
        <v>993</v>
      </c>
      <c r="M54" t="s">
        <v>792</v>
      </c>
      <c r="N54" t="s">
        <v>31</v>
      </c>
    </row>
    <row r="55" spans="1:14" x14ac:dyDescent="0.3">
      <c r="A55" s="2" t="s">
        <v>625</v>
      </c>
      <c r="B55">
        <v>4</v>
      </c>
      <c r="C55" t="s">
        <v>114</v>
      </c>
      <c r="D55" s="1">
        <v>44847</v>
      </c>
      <c r="E55" t="s">
        <v>626</v>
      </c>
      <c r="F55" t="s">
        <v>922</v>
      </c>
      <c r="G55">
        <v>2.1</v>
      </c>
      <c r="H55" t="s">
        <v>119</v>
      </c>
      <c r="I55">
        <v>0.4</v>
      </c>
      <c r="J55" t="s">
        <v>1017</v>
      </c>
      <c r="K55">
        <v>18576</v>
      </c>
      <c r="L55" t="s">
        <v>924</v>
      </c>
      <c r="M55" t="s">
        <v>1026</v>
      </c>
      <c r="N55" t="s">
        <v>31</v>
      </c>
    </row>
    <row r="56" spans="1:14" x14ac:dyDescent="0.3">
      <c r="A56" s="2" t="s">
        <v>625</v>
      </c>
      <c r="B56">
        <v>4</v>
      </c>
      <c r="C56" t="s">
        <v>114</v>
      </c>
      <c r="D56" s="1">
        <v>44847</v>
      </c>
      <c r="E56" t="s">
        <v>626</v>
      </c>
      <c r="F56" t="s">
        <v>912</v>
      </c>
      <c r="G56">
        <v>0.3</v>
      </c>
      <c r="H56" t="s">
        <v>65</v>
      </c>
      <c r="I56">
        <v>0.5</v>
      </c>
      <c r="J56" t="s">
        <v>1014</v>
      </c>
      <c r="K56">
        <v>11000</v>
      </c>
      <c r="L56" t="s">
        <v>914</v>
      </c>
      <c r="M56" t="s">
        <v>781</v>
      </c>
      <c r="N56" t="s">
        <v>31</v>
      </c>
    </row>
    <row r="57" spans="1:14" x14ac:dyDescent="0.3">
      <c r="A57" s="2" t="s">
        <v>625</v>
      </c>
      <c r="B57">
        <v>4</v>
      </c>
      <c r="C57" t="s">
        <v>114</v>
      </c>
      <c r="D57" s="1">
        <v>44847</v>
      </c>
      <c r="E57" t="s">
        <v>626</v>
      </c>
      <c r="F57" t="s">
        <v>968</v>
      </c>
      <c r="G57">
        <v>1.7</v>
      </c>
      <c r="H57" t="s">
        <v>91</v>
      </c>
      <c r="I57">
        <v>2.1</v>
      </c>
      <c r="J57" t="s">
        <v>950</v>
      </c>
      <c r="K57">
        <v>16822</v>
      </c>
      <c r="L57" t="s">
        <v>970</v>
      </c>
      <c r="M57" t="s">
        <v>1027</v>
      </c>
      <c r="N57" t="s">
        <v>31</v>
      </c>
    </row>
    <row r="58" spans="1:14" x14ac:dyDescent="0.3">
      <c r="A58" s="2" t="s">
        <v>625</v>
      </c>
      <c r="B58">
        <v>4</v>
      </c>
      <c r="C58" t="s">
        <v>114</v>
      </c>
      <c r="D58" s="1">
        <v>44847</v>
      </c>
      <c r="E58" t="s">
        <v>716</v>
      </c>
      <c r="F58" t="s">
        <v>983</v>
      </c>
      <c r="G58">
        <v>1</v>
      </c>
      <c r="H58" t="s">
        <v>51</v>
      </c>
      <c r="I58">
        <v>1.3</v>
      </c>
      <c r="J58" t="s">
        <v>958</v>
      </c>
      <c r="K58">
        <v>11218</v>
      </c>
      <c r="L58" t="s">
        <v>985</v>
      </c>
      <c r="M58" t="s">
        <v>930</v>
      </c>
      <c r="N58" t="s">
        <v>31</v>
      </c>
    </row>
    <row r="59" spans="1:14" x14ac:dyDescent="0.3">
      <c r="A59" s="2" t="s">
        <v>625</v>
      </c>
      <c r="B59">
        <v>4</v>
      </c>
      <c r="C59" t="s">
        <v>114</v>
      </c>
      <c r="D59" s="1">
        <v>44847</v>
      </c>
      <c r="E59" t="s">
        <v>716</v>
      </c>
      <c r="F59" t="s">
        <v>1005</v>
      </c>
      <c r="G59">
        <v>1.6</v>
      </c>
      <c r="H59" t="s">
        <v>108</v>
      </c>
      <c r="I59">
        <v>0.1</v>
      </c>
      <c r="J59" t="s">
        <v>923</v>
      </c>
      <c r="K59">
        <v>3080</v>
      </c>
      <c r="L59" t="s">
        <v>1007</v>
      </c>
      <c r="M59" t="s">
        <v>1028</v>
      </c>
      <c r="N59" t="s">
        <v>31</v>
      </c>
    </row>
    <row r="60" spans="1:14" x14ac:dyDescent="0.3">
      <c r="A60" s="2" t="s">
        <v>625</v>
      </c>
      <c r="B60">
        <v>4</v>
      </c>
      <c r="C60" t="s">
        <v>114</v>
      </c>
      <c r="D60" s="1">
        <v>44847</v>
      </c>
      <c r="E60" t="s">
        <v>716</v>
      </c>
      <c r="F60" t="s">
        <v>976</v>
      </c>
      <c r="G60">
        <v>0.2</v>
      </c>
      <c r="H60" t="s">
        <v>98</v>
      </c>
      <c r="I60">
        <v>1.1000000000000001</v>
      </c>
      <c r="J60" t="s">
        <v>954</v>
      </c>
      <c r="K60">
        <v>3011</v>
      </c>
      <c r="L60" t="s">
        <v>826</v>
      </c>
      <c r="M60" t="s">
        <v>1029</v>
      </c>
      <c r="N60" t="s">
        <v>31</v>
      </c>
    </row>
    <row r="61" spans="1:14" x14ac:dyDescent="0.3">
      <c r="A61" s="2" t="s">
        <v>625</v>
      </c>
      <c r="B61">
        <v>4</v>
      </c>
      <c r="C61" t="s">
        <v>114</v>
      </c>
      <c r="D61" s="1">
        <v>44847</v>
      </c>
      <c r="E61" s="3">
        <v>0.83333333333333337</v>
      </c>
      <c r="F61" t="s">
        <v>933</v>
      </c>
      <c r="G61">
        <v>0.9</v>
      </c>
      <c r="H61" t="s">
        <v>35</v>
      </c>
      <c r="I61">
        <v>1.6</v>
      </c>
      <c r="J61" t="s">
        <v>969</v>
      </c>
      <c r="K61">
        <v>5860</v>
      </c>
      <c r="L61" t="s">
        <v>935</v>
      </c>
      <c r="M61" t="s">
        <v>1030</v>
      </c>
      <c r="N61" t="s">
        <v>31</v>
      </c>
    </row>
    <row r="62" spans="1:14" x14ac:dyDescent="0.3">
      <c r="A62" s="2" t="s">
        <v>625</v>
      </c>
      <c r="B62">
        <v>4</v>
      </c>
      <c r="C62" t="s">
        <v>114</v>
      </c>
      <c r="D62" s="1">
        <v>44847</v>
      </c>
      <c r="E62" s="3">
        <v>0.83333333333333337</v>
      </c>
      <c r="F62" t="s">
        <v>931</v>
      </c>
      <c r="G62">
        <v>1.4</v>
      </c>
      <c r="H62" t="s">
        <v>56</v>
      </c>
      <c r="I62">
        <v>1.4</v>
      </c>
      <c r="J62" t="s">
        <v>1010</v>
      </c>
      <c r="K62">
        <v>40767</v>
      </c>
      <c r="L62" t="s">
        <v>80</v>
      </c>
      <c r="M62" t="s">
        <v>967</v>
      </c>
      <c r="N62" t="s">
        <v>31</v>
      </c>
    </row>
    <row r="63" spans="1:14" x14ac:dyDescent="0.3">
      <c r="A63" s="2" t="s">
        <v>625</v>
      </c>
      <c r="B63">
        <v>4</v>
      </c>
      <c r="C63" t="s">
        <v>114</v>
      </c>
      <c r="D63" s="1">
        <v>44847</v>
      </c>
      <c r="E63" t="s">
        <v>643</v>
      </c>
      <c r="F63" t="s">
        <v>937</v>
      </c>
      <c r="G63">
        <v>1.5</v>
      </c>
      <c r="H63" t="s">
        <v>74</v>
      </c>
      <c r="I63">
        <v>0.5</v>
      </c>
      <c r="J63" t="s">
        <v>977</v>
      </c>
      <c r="K63">
        <v>1131</v>
      </c>
      <c r="L63" t="s">
        <v>939</v>
      </c>
      <c r="M63" t="s">
        <v>1031</v>
      </c>
      <c r="N63" t="s">
        <v>31</v>
      </c>
    </row>
    <row r="64" spans="1:14" x14ac:dyDescent="0.3">
      <c r="A64" s="2" t="s">
        <v>625</v>
      </c>
      <c r="B64">
        <v>4</v>
      </c>
      <c r="C64" t="s">
        <v>114</v>
      </c>
      <c r="D64" s="1">
        <v>44847</v>
      </c>
      <c r="E64" t="s">
        <v>643</v>
      </c>
      <c r="F64" t="s">
        <v>927</v>
      </c>
      <c r="G64">
        <v>1.9</v>
      </c>
      <c r="H64" t="s">
        <v>74</v>
      </c>
      <c r="I64">
        <v>0.8</v>
      </c>
      <c r="J64" t="s">
        <v>999</v>
      </c>
      <c r="L64" t="s">
        <v>929</v>
      </c>
      <c r="M64" t="s">
        <v>982</v>
      </c>
      <c r="N64" t="s">
        <v>31</v>
      </c>
    </row>
    <row r="65" spans="1:14" x14ac:dyDescent="0.3">
      <c r="A65" s="2" t="s">
        <v>625</v>
      </c>
      <c r="B65">
        <v>4</v>
      </c>
      <c r="C65" t="s">
        <v>114</v>
      </c>
      <c r="D65" s="1">
        <v>44847</v>
      </c>
      <c r="E65" t="s">
        <v>643</v>
      </c>
      <c r="F65" t="s">
        <v>918</v>
      </c>
      <c r="G65">
        <v>1.1000000000000001</v>
      </c>
      <c r="H65" t="s">
        <v>74</v>
      </c>
      <c r="I65">
        <v>1.4</v>
      </c>
      <c r="J65" t="s">
        <v>984</v>
      </c>
      <c r="K65">
        <v>12650</v>
      </c>
      <c r="L65" t="s">
        <v>920</v>
      </c>
      <c r="M65" t="s">
        <v>1032</v>
      </c>
      <c r="N65" t="s">
        <v>31</v>
      </c>
    </row>
    <row r="66" spans="1:14" x14ac:dyDescent="0.3">
      <c r="A66" s="2" t="s">
        <v>625</v>
      </c>
      <c r="B66">
        <v>4</v>
      </c>
      <c r="C66" t="s">
        <v>114</v>
      </c>
      <c r="D66" s="1">
        <v>44847</v>
      </c>
      <c r="E66" t="s">
        <v>741</v>
      </c>
      <c r="F66" t="s">
        <v>979</v>
      </c>
      <c r="G66">
        <v>1.6</v>
      </c>
      <c r="H66" t="s">
        <v>56</v>
      </c>
      <c r="I66">
        <v>1.4</v>
      </c>
      <c r="J66" t="s">
        <v>946</v>
      </c>
      <c r="K66">
        <v>3025</v>
      </c>
      <c r="L66" t="s">
        <v>981</v>
      </c>
      <c r="M66" t="s">
        <v>1033</v>
      </c>
      <c r="N66" t="s">
        <v>31</v>
      </c>
    </row>
    <row r="67" spans="1:14" x14ac:dyDescent="0.3">
      <c r="A67" s="2" t="s">
        <v>625</v>
      </c>
      <c r="B67">
        <v>4</v>
      </c>
      <c r="C67" t="s">
        <v>114</v>
      </c>
      <c r="D67" s="1">
        <v>44847</v>
      </c>
      <c r="E67" t="s">
        <v>741</v>
      </c>
      <c r="F67" t="s">
        <v>1013</v>
      </c>
      <c r="G67">
        <v>1.6</v>
      </c>
      <c r="H67" t="s">
        <v>102</v>
      </c>
      <c r="I67">
        <v>0.7</v>
      </c>
      <c r="J67" t="s">
        <v>916</v>
      </c>
      <c r="K67">
        <v>11668</v>
      </c>
      <c r="L67" t="s">
        <v>1015</v>
      </c>
      <c r="M67" t="s">
        <v>896</v>
      </c>
      <c r="N67" t="s">
        <v>31</v>
      </c>
    </row>
    <row r="68" spans="1:14" x14ac:dyDescent="0.3">
      <c r="A68" s="2" t="s">
        <v>625</v>
      </c>
      <c r="B68">
        <v>4</v>
      </c>
      <c r="C68" t="s">
        <v>114</v>
      </c>
      <c r="D68" s="1">
        <v>44847</v>
      </c>
      <c r="E68" t="s">
        <v>741</v>
      </c>
      <c r="F68" t="s">
        <v>1009</v>
      </c>
      <c r="G68">
        <v>1</v>
      </c>
      <c r="H68" t="s">
        <v>1034</v>
      </c>
      <c r="I68">
        <v>2.7</v>
      </c>
      <c r="J68" t="s">
        <v>909</v>
      </c>
      <c r="K68">
        <v>9103</v>
      </c>
      <c r="L68" t="s">
        <v>1011</v>
      </c>
      <c r="M68" t="s">
        <v>963</v>
      </c>
      <c r="N68" t="s">
        <v>31</v>
      </c>
    </row>
    <row r="69" spans="1:14" x14ac:dyDescent="0.3">
      <c r="A69" s="2"/>
    </row>
    <row r="70" spans="1:14" x14ac:dyDescent="0.3">
      <c r="A70" s="2" t="s">
        <v>625</v>
      </c>
      <c r="B70">
        <v>5</v>
      </c>
      <c r="C70" t="s">
        <v>114</v>
      </c>
      <c r="D70" s="1">
        <v>44861</v>
      </c>
      <c r="E70" t="s">
        <v>626</v>
      </c>
      <c r="F70" t="s">
        <v>915</v>
      </c>
      <c r="G70">
        <v>1.7</v>
      </c>
      <c r="H70" t="s">
        <v>41</v>
      </c>
      <c r="I70">
        <v>1.3</v>
      </c>
      <c r="J70" t="s">
        <v>913</v>
      </c>
      <c r="K70">
        <v>6338</v>
      </c>
      <c r="L70" t="s">
        <v>917</v>
      </c>
      <c r="M70" t="s">
        <v>1033</v>
      </c>
      <c r="N70" t="s">
        <v>31</v>
      </c>
    </row>
    <row r="71" spans="1:14" x14ac:dyDescent="0.3">
      <c r="A71" s="2" t="s">
        <v>625</v>
      </c>
      <c r="B71">
        <v>5</v>
      </c>
      <c r="C71" t="s">
        <v>114</v>
      </c>
      <c r="D71" s="1">
        <v>44861</v>
      </c>
      <c r="E71" t="s">
        <v>626</v>
      </c>
      <c r="F71" t="s">
        <v>912</v>
      </c>
      <c r="G71">
        <v>0.6</v>
      </c>
      <c r="H71" t="s">
        <v>102</v>
      </c>
      <c r="I71">
        <v>1</v>
      </c>
      <c r="J71" t="s">
        <v>916</v>
      </c>
      <c r="K71">
        <v>12211</v>
      </c>
      <c r="L71" t="s">
        <v>914</v>
      </c>
      <c r="M71" t="s">
        <v>93</v>
      </c>
      <c r="N71" t="s">
        <v>31</v>
      </c>
    </row>
    <row r="72" spans="1:14" x14ac:dyDescent="0.3">
      <c r="A72" s="2" t="s">
        <v>625</v>
      </c>
      <c r="B72">
        <v>5</v>
      </c>
      <c r="C72" t="s">
        <v>114</v>
      </c>
      <c r="D72" s="1">
        <v>44861</v>
      </c>
      <c r="E72" t="s">
        <v>626</v>
      </c>
      <c r="F72" t="s">
        <v>927</v>
      </c>
      <c r="G72">
        <v>1.4</v>
      </c>
      <c r="H72" t="s">
        <v>56</v>
      </c>
      <c r="I72">
        <v>0.6</v>
      </c>
      <c r="J72" t="s">
        <v>905</v>
      </c>
      <c r="K72">
        <v>11324</v>
      </c>
      <c r="L72" t="s">
        <v>929</v>
      </c>
      <c r="M72" t="s">
        <v>911</v>
      </c>
      <c r="N72" t="s">
        <v>31</v>
      </c>
    </row>
    <row r="73" spans="1:14" x14ac:dyDescent="0.3">
      <c r="A73" s="2" t="s">
        <v>625</v>
      </c>
      <c r="B73">
        <v>5</v>
      </c>
      <c r="C73" t="s">
        <v>114</v>
      </c>
      <c r="D73" s="1">
        <v>44861</v>
      </c>
      <c r="E73" t="s">
        <v>626</v>
      </c>
      <c r="F73" t="s">
        <v>908</v>
      </c>
      <c r="G73">
        <v>1.3</v>
      </c>
      <c r="H73" t="s">
        <v>41</v>
      </c>
      <c r="I73">
        <v>1.3</v>
      </c>
      <c r="J73" t="s">
        <v>932</v>
      </c>
      <c r="K73">
        <v>14226</v>
      </c>
      <c r="L73" t="s">
        <v>910</v>
      </c>
      <c r="M73" t="s">
        <v>1027</v>
      </c>
      <c r="N73" t="s">
        <v>31</v>
      </c>
    </row>
    <row r="74" spans="1:14" x14ac:dyDescent="0.3">
      <c r="A74" s="2" t="s">
        <v>625</v>
      </c>
      <c r="B74">
        <v>5</v>
      </c>
      <c r="C74" t="s">
        <v>114</v>
      </c>
      <c r="D74" s="1">
        <v>44861</v>
      </c>
      <c r="E74" t="s">
        <v>626</v>
      </c>
      <c r="F74" t="s">
        <v>922</v>
      </c>
      <c r="G74">
        <v>2.6</v>
      </c>
      <c r="H74" t="s">
        <v>56</v>
      </c>
      <c r="I74">
        <v>0.7</v>
      </c>
      <c r="J74" t="s">
        <v>901</v>
      </c>
      <c r="K74">
        <v>14345</v>
      </c>
      <c r="L74" t="s">
        <v>924</v>
      </c>
      <c r="M74" t="s">
        <v>986</v>
      </c>
      <c r="N74" t="s">
        <v>31</v>
      </c>
    </row>
    <row r="75" spans="1:14" x14ac:dyDescent="0.3">
      <c r="A75" s="2" t="s">
        <v>625</v>
      </c>
      <c r="B75">
        <v>5</v>
      </c>
      <c r="C75" t="s">
        <v>114</v>
      </c>
      <c r="D75" s="1">
        <v>44861</v>
      </c>
      <c r="E75" t="s">
        <v>626</v>
      </c>
      <c r="F75" t="s">
        <v>937</v>
      </c>
      <c r="G75">
        <v>1</v>
      </c>
      <c r="H75" t="s">
        <v>74</v>
      </c>
      <c r="I75">
        <v>1</v>
      </c>
      <c r="J75" t="s">
        <v>954</v>
      </c>
      <c r="K75">
        <v>1949</v>
      </c>
      <c r="L75" t="s">
        <v>939</v>
      </c>
      <c r="M75" t="s">
        <v>1035</v>
      </c>
      <c r="N75" t="s">
        <v>31</v>
      </c>
    </row>
    <row r="76" spans="1:14" x14ac:dyDescent="0.3">
      <c r="A76" s="2" t="s">
        <v>625</v>
      </c>
      <c r="B76">
        <v>5</v>
      </c>
      <c r="C76" t="s">
        <v>114</v>
      </c>
      <c r="D76" s="1">
        <v>44861</v>
      </c>
      <c r="E76" s="3">
        <v>0.83333333333333337</v>
      </c>
      <c r="F76" t="s">
        <v>931</v>
      </c>
      <c r="G76">
        <v>2.2000000000000002</v>
      </c>
      <c r="H76" t="s">
        <v>98</v>
      </c>
      <c r="I76">
        <v>0.2</v>
      </c>
      <c r="J76" t="s">
        <v>909</v>
      </c>
      <c r="K76">
        <v>35911</v>
      </c>
      <c r="L76" t="s">
        <v>80</v>
      </c>
      <c r="M76" t="s">
        <v>1036</v>
      </c>
      <c r="N76" t="s">
        <v>31</v>
      </c>
    </row>
    <row r="77" spans="1:14" x14ac:dyDescent="0.3">
      <c r="A77" s="2" t="s">
        <v>625</v>
      </c>
      <c r="B77">
        <v>5</v>
      </c>
      <c r="C77" t="s">
        <v>114</v>
      </c>
      <c r="D77" s="1">
        <v>44861</v>
      </c>
      <c r="E77" s="3">
        <v>0.83333333333333337</v>
      </c>
      <c r="F77" t="s">
        <v>900</v>
      </c>
      <c r="G77">
        <v>0.9</v>
      </c>
      <c r="H77" t="s">
        <v>56</v>
      </c>
      <c r="I77">
        <v>0.5</v>
      </c>
      <c r="J77" t="s">
        <v>923</v>
      </c>
      <c r="K77">
        <v>15863</v>
      </c>
      <c r="L77" t="s">
        <v>902</v>
      </c>
      <c r="M77" t="s">
        <v>1037</v>
      </c>
      <c r="N77" t="s">
        <v>31</v>
      </c>
    </row>
    <row r="78" spans="1:14" x14ac:dyDescent="0.3">
      <c r="A78" s="2" t="s">
        <v>625</v>
      </c>
      <c r="B78">
        <v>5</v>
      </c>
      <c r="C78" t="s">
        <v>114</v>
      </c>
      <c r="D78" s="1">
        <v>44861</v>
      </c>
      <c r="E78" s="3">
        <v>0.83333333333333337</v>
      </c>
      <c r="F78" t="s">
        <v>933</v>
      </c>
      <c r="G78">
        <v>0.8</v>
      </c>
      <c r="H78" t="s">
        <v>102</v>
      </c>
      <c r="I78">
        <v>1.5</v>
      </c>
      <c r="J78" t="s">
        <v>950</v>
      </c>
      <c r="K78">
        <v>6203</v>
      </c>
      <c r="L78" t="s">
        <v>935</v>
      </c>
      <c r="M78" t="s">
        <v>1019</v>
      </c>
      <c r="N78" t="s">
        <v>31</v>
      </c>
    </row>
    <row r="79" spans="1:14" x14ac:dyDescent="0.3">
      <c r="A79" s="2" t="s">
        <v>625</v>
      </c>
      <c r="B79">
        <v>5</v>
      </c>
      <c r="C79" t="s">
        <v>114</v>
      </c>
      <c r="D79" s="1">
        <v>44861</v>
      </c>
      <c r="E79" t="s">
        <v>643</v>
      </c>
      <c r="F79" t="s">
        <v>918</v>
      </c>
      <c r="G79">
        <v>0.5</v>
      </c>
      <c r="H79" t="s">
        <v>65</v>
      </c>
      <c r="I79">
        <v>1</v>
      </c>
      <c r="J79" t="s">
        <v>958</v>
      </c>
      <c r="K79">
        <v>10500</v>
      </c>
      <c r="L79" t="s">
        <v>920</v>
      </c>
      <c r="M79" t="s">
        <v>1029</v>
      </c>
      <c r="N79" t="s">
        <v>31</v>
      </c>
    </row>
    <row r="80" spans="1:14" x14ac:dyDescent="0.3">
      <c r="A80" s="2" t="s">
        <v>625</v>
      </c>
      <c r="B80">
        <v>5</v>
      </c>
      <c r="C80" t="s">
        <v>114</v>
      </c>
      <c r="D80" s="1">
        <v>44861</v>
      </c>
      <c r="E80" t="s">
        <v>643</v>
      </c>
      <c r="F80" t="s">
        <v>949</v>
      </c>
      <c r="G80">
        <v>1.6</v>
      </c>
      <c r="H80" t="s">
        <v>115</v>
      </c>
      <c r="I80">
        <v>0.3</v>
      </c>
      <c r="J80" t="s">
        <v>934</v>
      </c>
      <c r="K80">
        <v>5545</v>
      </c>
      <c r="L80" t="s">
        <v>951</v>
      </c>
      <c r="M80" t="s">
        <v>921</v>
      </c>
      <c r="N80" t="s">
        <v>31</v>
      </c>
    </row>
    <row r="81" spans="1:14" x14ac:dyDescent="0.3">
      <c r="A81" s="2" t="s">
        <v>625</v>
      </c>
      <c r="B81">
        <v>5</v>
      </c>
      <c r="C81" t="s">
        <v>114</v>
      </c>
      <c r="D81" s="1">
        <v>44861</v>
      </c>
      <c r="E81" t="s">
        <v>643</v>
      </c>
      <c r="F81" t="s">
        <v>941</v>
      </c>
      <c r="G81">
        <v>1.1000000000000001</v>
      </c>
      <c r="H81" t="s">
        <v>56</v>
      </c>
      <c r="I81">
        <v>1.3</v>
      </c>
      <c r="J81" t="s">
        <v>946</v>
      </c>
      <c r="K81">
        <v>15783</v>
      </c>
      <c r="L81" t="s">
        <v>943</v>
      </c>
      <c r="M81" t="s">
        <v>1032</v>
      </c>
      <c r="N81" t="s">
        <v>31</v>
      </c>
    </row>
    <row r="82" spans="1:14" x14ac:dyDescent="0.3">
      <c r="A82" s="2" t="s">
        <v>625</v>
      </c>
      <c r="B82">
        <v>5</v>
      </c>
      <c r="C82" t="s">
        <v>114</v>
      </c>
      <c r="D82" s="1">
        <v>44861</v>
      </c>
      <c r="E82" t="s">
        <v>643</v>
      </c>
      <c r="F82" t="s">
        <v>945</v>
      </c>
      <c r="G82">
        <v>1.1000000000000001</v>
      </c>
      <c r="H82" t="s">
        <v>41</v>
      </c>
      <c r="I82">
        <v>1.3</v>
      </c>
      <c r="J82" t="s">
        <v>942</v>
      </c>
      <c r="K82">
        <v>13236</v>
      </c>
      <c r="L82" t="s">
        <v>947</v>
      </c>
      <c r="M82" t="s">
        <v>889</v>
      </c>
      <c r="N82" t="s">
        <v>31</v>
      </c>
    </row>
    <row r="83" spans="1:14" x14ac:dyDescent="0.3">
      <c r="A83" s="2" t="s">
        <v>625</v>
      </c>
      <c r="B83">
        <v>5</v>
      </c>
      <c r="C83" t="s">
        <v>114</v>
      </c>
      <c r="D83" s="1">
        <v>44861</v>
      </c>
      <c r="E83" t="s">
        <v>741</v>
      </c>
      <c r="F83" t="s">
        <v>957</v>
      </c>
      <c r="G83">
        <v>1.6</v>
      </c>
      <c r="H83" t="s">
        <v>108</v>
      </c>
      <c r="I83">
        <v>0.8</v>
      </c>
      <c r="J83" t="s">
        <v>919</v>
      </c>
      <c r="K83">
        <v>6050</v>
      </c>
      <c r="L83" t="s">
        <v>959</v>
      </c>
      <c r="M83" t="s">
        <v>1023</v>
      </c>
      <c r="N83" t="s">
        <v>31</v>
      </c>
    </row>
    <row r="84" spans="1:14" x14ac:dyDescent="0.3">
      <c r="A84" s="2" t="s">
        <v>625</v>
      </c>
      <c r="B84">
        <v>5</v>
      </c>
      <c r="C84" t="s">
        <v>114</v>
      </c>
      <c r="D84" s="1">
        <v>44861</v>
      </c>
      <c r="E84" t="s">
        <v>741</v>
      </c>
      <c r="F84" t="s">
        <v>953</v>
      </c>
      <c r="G84">
        <v>0.7</v>
      </c>
      <c r="H84" t="s">
        <v>98</v>
      </c>
      <c r="I84">
        <v>0.3</v>
      </c>
      <c r="J84" t="s">
        <v>938</v>
      </c>
      <c r="K84">
        <v>2520</v>
      </c>
      <c r="L84" t="s">
        <v>955</v>
      </c>
      <c r="M84" t="s">
        <v>1038</v>
      </c>
      <c r="N84" t="s">
        <v>31</v>
      </c>
    </row>
    <row r="85" spans="1:14" x14ac:dyDescent="0.3">
      <c r="A85" s="2" t="s">
        <v>625</v>
      </c>
      <c r="B85">
        <v>5</v>
      </c>
      <c r="C85" t="s">
        <v>33</v>
      </c>
      <c r="D85" s="1">
        <v>44862</v>
      </c>
      <c r="E85" t="s">
        <v>1039</v>
      </c>
      <c r="F85" t="s">
        <v>904</v>
      </c>
      <c r="G85">
        <v>0.5</v>
      </c>
      <c r="H85" t="s">
        <v>65</v>
      </c>
      <c r="I85">
        <v>3</v>
      </c>
      <c r="J85" t="s">
        <v>928</v>
      </c>
      <c r="K85">
        <v>7333</v>
      </c>
      <c r="L85" t="s">
        <v>906</v>
      </c>
      <c r="M85" t="s">
        <v>796</v>
      </c>
      <c r="N85" t="s">
        <v>31</v>
      </c>
    </row>
    <row r="86" spans="1:14" x14ac:dyDescent="0.3">
      <c r="A86" s="2"/>
    </row>
    <row r="87" spans="1:14" x14ac:dyDescent="0.3">
      <c r="A87" s="2" t="s">
        <v>625</v>
      </c>
      <c r="B87">
        <v>6</v>
      </c>
      <c r="C87" t="s">
        <v>114</v>
      </c>
      <c r="D87" s="1">
        <v>44868</v>
      </c>
      <c r="E87" t="s">
        <v>1040</v>
      </c>
      <c r="F87" t="s">
        <v>1016</v>
      </c>
      <c r="G87">
        <v>0.6</v>
      </c>
      <c r="H87" t="s">
        <v>107</v>
      </c>
      <c r="I87">
        <v>1.9</v>
      </c>
      <c r="J87" t="s">
        <v>1006</v>
      </c>
      <c r="K87">
        <v>6747</v>
      </c>
      <c r="L87" t="s">
        <v>1018</v>
      </c>
      <c r="M87" t="s">
        <v>1041</v>
      </c>
      <c r="N87" t="s">
        <v>31</v>
      </c>
    </row>
    <row r="88" spans="1:14" x14ac:dyDescent="0.3">
      <c r="A88" s="2" t="s">
        <v>625</v>
      </c>
      <c r="B88">
        <v>6</v>
      </c>
      <c r="C88" t="s">
        <v>114</v>
      </c>
      <c r="D88" s="1">
        <v>44868</v>
      </c>
      <c r="E88" t="s">
        <v>1042</v>
      </c>
      <c r="F88" t="s">
        <v>1005</v>
      </c>
      <c r="G88">
        <v>1.9</v>
      </c>
      <c r="H88" t="s">
        <v>105</v>
      </c>
      <c r="I88">
        <v>0.7</v>
      </c>
      <c r="J88" t="s">
        <v>1017</v>
      </c>
      <c r="K88">
        <v>4824</v>
      </c>
      <c r="L88" t="s">
        <v>1007</v>
      </c>
      <c r="M88" t="s">
        <v>1043</v>
      </c>
      <c r="N88" t="s">
        <v>31</v>
      </c>
    </row>
    <row r="89" spans="1:14" x14ac:dyDescent="0.3">
      <c r="A89" s="2" t="s">
        <v>625</v>
      </c>
      <c r="B89">
        <v>6</v>
      </c>
      <c r="C89" t="s">
        <v>114</v>
      </c>
      <c r="D89" s="1">
        <v>44868</v>
      </c>
      <c r="E89" t="s">
        <v>626</v>
      </c>
      <c r="F89" t="s">
        <v>964</v>
      </c>
      <c r="G89">
        <v>2.4</v>
      </c>
      <c r="H89" t="s">
        <v>102</v>
      </c>
      <c r="I89">
        <v>0.9</v>
      </c>
      <c r="J89" t="s">
        <v>984</v>
      </c>
      <c r="K89">
        <v>18132</v>
      </c>
      <c r="L89" t="s">
        <v>966</v>
      </c>
      <c r="M89" t="s">
        <v>827</v>
      </c>
      <c r="N89" t="s">
        <v>31</v>
      </c>
    </row>
    <row r="90" spans="1:14" x14ac:dyDescent="0.3">
      <c r="A90" s="2" t="s">
        <v>625</v>
      </c>
      <c r="B90">
        <v>6</v>
      </c>
      <c r="C90" t="s">
        <v>114</v>
      </c>
      <c r="D90" s="1">
        <v>44868</v>
      </c>
      <c r="E90" t="s">
        <v>626</v>
      </c>
      <c r="F90" t="s">
        <v>972</v>
      </c>
      <c r="G90">
        <v>3.2</v>
      </c>
      <c r="H90" t="s">
        <v>83</v>
      </c>
      <c r="I90">
        <v>0.2</v>
      </c>
      <c r="J90" t="s">
        <v>969</v>
      </c>
      <c r="K90">
        <v>12000</v>
      </c>
      <c r="L90" t="s">
        <v>974</v>
      </c>
      <c r="M90" t="s">
        <v>1012</v>
      </c>
      <c r="N90" t="s">
        <v>31</v>
      </c>
    </row>
    <row r="91" spans="1:14" x14ac:dyDescent="0.3">
      <c r="A91" s="2" t="s">
        <v>625</v>
      </c>
      <c r="B91">
        <v>6</v>
      </c>
      <c r="C91" t="s">
        <v>114</v>
      </c>
      <c r="D91" s="1">
        <v>44868</v>
      </c>
      <c r="E91" t="s">
        <v>626</v>
      </c>
      <c r="F91" t="s">
        <v>960</v>
      </c>
      <c r="G91">
        <v>2.1</v>
      </c>
      <c r="H91" t="s">
        <v>56</v>
      </c>
      <c r="I91">
        <v>0.8</v>
      </c>
      <c r="J91" t="s">
        <v>977</v>
      </c>
      <c r="K91">
        <v>12387</v>
      </c>
      <c r="L91" t="s">
        <v>962</v>
      </c>
      <c r="M91" t="s">
        <v>1044</v>
      </c>
      <c r="N91" t="s">
        <v>31</v>
      </c>
    </row>
    <row r="92" spans="1:14" x14ac:dyDescent="0.3">
      <c r="A92" s="2" t="s">
        <v>625</v>
      </c>
      <c r="B92">
        <v>6</v>
      </c>
      <c r="C92" t="s">
        <v>114</v>
      </c>
      <c r="D92" s="1">
        <v>44868</v>
      </c>
      <c r="E92" t="s">
        <v>626</v>
      </c>
      <c r="F92" t="s">
        <v>968</v>
      </c>
      <c r="G92">
        <v>1.1000000000000001</v>
      </c>
      <c r="H92" t="s">
        <v>98</v>
      </c>
      <c r="I92">
        <v>0.3</v>
      </c>
      <c r="J92" t="s">
        <v>973</v>
      </c>
      <c r="K92">
        <v>16726</v>
      </c>
      <c r="L92" t="s">
        <v>970</v>
      </c>
      <c r="M92" t="s">
        <v>963</v>
      </c>
      <c r="N92" t="s">
        <v>31</v>
      </c>
    </row>
    <row r="93" spans="1:14" x14ac:dyDescent="0.3">
      <c r="A93" s="2" t="s">
        <v>625</v>
      </c>
      <c r="B93">
        <v>6</v>
      </c>
      <c r="C93" t="s">
        <v>114</v>
      </c>
      <c r="D93" s="1">
        <v>44868</v>
      </c>
      <c r="E93" t="s">
        <v>716</v>
      </c>
      <c r="F93" t="s">
        <v>983</v>
      </c>
      <c r="G93">
        <v>2.2000000000000002</v>
      </c>
      <c r="H93" t="s">
        <v>98</v>
      </c>
      <c r="I93">
        <v>0.5</v>
      </c>
      <c r="J93" t="s">
        <v>965</v>
      </c>
      <c r="K93">
        <v>11723</v>
      </c>
      <c r="L93" t="s">
        <v>985</v>
      </c>
      <c r="M93" t="s">
        <v>1045</v>
      </c>
      <c r="N93" t="s">
        <v>31</v>
      </c>
    </row>
    <row r="94" spans="1:14" x14ac:dyDescent="0.3">
      <c r="A94" s="2" t="s">
        <v>625</v>
      </c>
      <c r="B94">
        <v>6</v>
      </c>
      <c r="C94" t="s">
        <v>114</v>
      </c>
      <c r="D94" s="1">
        <v>44868</v>
      </c>
      <c r="E94" t="s">
        <v>716</v>
      </c>
      <c r="F94" t="s">
        <v>976</v>
      </c>
      <c r="G94">
        <v>0.4</v>
      </c>
      <c r="H94" t="s">
        <v>98</v>
      </c>
      <c r="I94">
        <v>0.8</v>
      </c>
      <c r="J94" t="s">
        <v>961</v>
      </c>
      <c r="K94">
        <v>712</v>
      </c>
      <c r="L94" t="s">
        <v>826</v>
      </c>
      <c r="M94" t="s">
        <v>1030</v>
      </c>
      <c r="N94" t="s">
        <v>31</v>
      </c>
    </row>
    <row r="95" spans="1:14" x14ac:dyDescent="0.3">
      <c r="A95" s="2" t="s">
        <v>625</v>
      </c>
      <c r="B95">
        <v>6</v>
      </c>
      <c r="C95" t="s">
        <v>114</v>
      </c>
      <c r="D95" s="1">
        <v>44868</v>
      </c>
      <c r="E95" t="s">
        <v>716</v>
      </c>
      <c r="F95" t="s">
        <v>979</v>
      </c>
      <c r="G95">
        <v>0.6</v>
      </c>
      <c r="H95" t="s">
        <v>74</v>
      </c>
      <c r="I95">
        <v>2.6</v>
      </c>
      <c r="J95" t="s">
        <v>988</v>
      </c>
      <c r="K95">
        <v>4790</v>
      </c>
      <c r="L95" t="s">
        <v>981</v>
      </c>
      <c r="M95" t="s">
        <v>930</v>
      </c>
      <c r="N95" t="s">
        <v>31</v>
      </c>
    </row>
    <row r="96" spans="1:14" x14ac:dyDescent="0.3">
      <c r="A96" s="2" t="s">
        <v>625</v>
      </c>
      <c r="B96">
        <v>6</v>
      </c>
      <c r="C96" t="s">
        <v>114</v>
      </c>
      <c r="D96" s="1">
        <v>44868</v>
      </c>
      <c r="E96" t="s">
        <v>643</v>
      </c>
      <c r="F96" t="s">
        <v>991</v>
      </c>
      <c r="G96">
        <v>1.5</v>
      </c>
      <c r="H96" t="s">
        <v>102</v>
      </c>
      <c r="I96">
        <v>1</v>
      </c>
      <c r="J96" t="s">
        <v>999</v>
      </c>
      <c r="K96">
        <v>17256</v>
      </c>
      <c r="L96" t="s">
        <v>993</v>
      </c>
      <c r="M96" t="s">
        <v>853</v>
      </c>
      <c r="N96" t="s">
        <v>31</v>
      </c>
    </row>
    <row r="97" spans="1:15" x14ac:dyDescent="0.3">
      <c r="A97" s="2" t="s">
        <v>625</v>
      </c>
      <c r="B97">
        <v>6</v>
      </c>
      <c r="C97" t="s">
        <v>114</v>
      </c>
      <c r="D97" s="1">
        <v>44868</v>
      </c>
      <c r="E97" t="s">
        <v>643</v>
      </c>
      <c r="F97" t="s">
        <v>998</v>
      </c>
      <c r="G97">
        <v>1.6</v>
      </c>
      <c r="H97" t="s">
        <v>41</v>
      </c>
      <c r="I97">
        <v>1</v>
      </c>
      <c r="J97" t="s">
        <v>992</v>
      </c>
      <c r="K97">
        <v>47000</v>
      </c>
      <c r="L97" t="s">
        <v>1000</v>
      </c>
      <c r="M97" t="s">
        <v>1046</v>
      </c>
      <c r="N97" t="s">
        <v>31</v>
      </c>
    </row>
    <row r="98" spans="1:15" x14ac:dyDescent="0.3">
      <c r="A98" s="2" t="s">
        <v>625</v>
      </c>
      <c r="B98">
        <v>6</v>
      </c>
      <c r="C98" t="s">
        <v>114</v>
      </c>
      <c r="D98" s="1">
        <v>44868</v>
      </c>
      <c r="E98" t="s">
        <v>643</v>
      </c>
      <c r="F98" t="s">
        <v>1001</v>
      </c>
      <c r="G98">
        <v>2.2000000000000002</v>
      </c>
      <c r="H98" t="s">
        <v>108</v>
      </c>
      <c r="I98">
        <v>1.1000000000000001</v>
      </c>
      <c r="J98" t="s">
        <v>1014</v>
      </c>
      <c r="K98">
        <v>30117</v>
      </c>
      <c r="L98" t="s">
        <v>1003</v>
      </c>
      <c r="M98" t="s">
        <v>1047</v>
      </c>
      <c r="N98" t="s">
        <v>31</v>
      </c>
    </row>
    <row r="99" spans="1:15" x14ac:dyDescent="0.3">
      <c r="A99" s="2" t="s">
        <v>625</v>
      </c>
      <c r="B99">
        <v>6</v>
      </c>
      <c r="C99" t="s">
        <v>114</v>
      </c>
      <c r="D99" s="1">
        <v>44868</v>
      </c>
      <c r="E99" t="s">
        <v>643</v>
      </c>
      <c r="F99" t="s">
        <v>994</v>
      </c>
      <c r="G99">
        <v>0.7</v>
      </c>
      <c r="H99" t="s">
        <v>35</v>
      </c>
      <c r="I99">
        <v>1.8</v>
      </c>
      <c r="J99" t="s">
        <v>1010</v>
      </c>
      <c r="K99">
        <v>6810</v>
      </c>
      <c r="L99" t="s">
        <v>996</v>
      </c>
      <c r="M99" t="s">
        <v>1048</v>
      </c>
      <c r="N99" t="s">
        <v>31</v>
      </c>
    </row>
    <row r="100" spans="1:15" x14ac:dyDescent="0.3">
      <c r="A100" s="2" t="s">
        <v>625</v>
      </c>
      <c r="B100">
        <v>6</v>
      </c>
      <c r="C100" t="s">
        <v>114</v>
      </c>
      <c r="D100" s="1">
        <v>44868</v>
      </c>
      <c r="E100" t="s">
        <v>897</v>
      </c>
      <c r="F100" t="s">
        <v>987</v>
      </c>
      <c r="G100">
        <v>1.3</v>
      </c>
      <c r="H100" t="s">
        <v>74</v>
      </c>
      <c r="I100">
        <v>0.5</v>
      </c>
      <c r="J100" t="s">
        <v>980</v>
      </c>
      <c r="K100">
        <v>9967</v>
      </c>
      <c r="L100" t="s">
        <v>989</v>
      </c>
      <c r="M100" t="s">
        <v>888</v>
      </c>
      <c r="N100" t="s">
        <v>31</v>
      </c>
    </row>
    <row r="101" spans="1:15" x14ac:dyDescent="0.3">
      <c r="A101" s="2" t="s">
        <v>625</v>
      </c>
      <c r="B101">
        <v>6</v>
      </c>
      <c r="C101" t="s">
        <v>114</v>
      </c>
      <c r="D101" s="1">
        <v>44868</v>
      </c>
      <c r="E101" t="s">
        <v>741</v>
      </c>
      <c r="F101" t="s">
        <v>1013</v>
      </c>
      <c r="G101">
        <v>1.7</v>
      </c>
      <c r="H101" t="s">
        <v>83</v>
      </c>
      <c r="I101">
        <v>0.8</v>
      </c>
      <c r="J101" t="s">
        <v>1002</v>
      </c>
      <c r="K101">
        <v>12500</v>
      </c>
      <c r="L101" t="s">
        <v>1015</v>
      </c>
      <c r="M101" t="s">
        <v>1049</v>
      </c>
      <c r="N101" t="s">
        <v>31</v>
      </c>
    </row>
    <row r="102" spans="1:15" x14ac:dyDescent="0.3">
      <c r="A102" s="2" t="s">
        <v>625</v>
      </c>
      <c r="B102">
        <v>6</v>
      </c>
      <c r="C102" t="s">
        <v>114</v>
      </c>
      <c r="D102" s="1">
        <v>44868</v>
      </c>
      <c r="E102" t="s">
        <v>741</v>
      </c>
      <c r="F102" t="s">
        <v>1009</v>
      </c>
      <c r="G102">
        <v>0.8</v>
      </c>
      <c r="H102" t="s">
        <v>107</v>
      </c>
      <c r="I102">
        <v>1.8</v>
      </c>
      <c r="J102" t="s">
        <v>995</v>
      </c>
      <c r="K102">
        <v>20172</v>
      </c>
      <c r="L102" t="s">
        <v>1011</v>
      </c>
      <c r="M102" t="s">
        <v>845</v>
      </c>
      <c r="N102" t="s">
        <v>31</v>
      </c>
    </row>
    <row r="103" spans="1:15" x14ac:dyDescent="0.3">
      <c r="A103" s="2"/>
    </row>
    <row r="104" spans="1:15" x14ac:dyDescent="0.3">
      <c r="A104" s="2" t="s">
        <v>899</v>
      </c>
      <c r="C104" t="s">
        <v>114</v>
      </c>
      <c r="D104" s="1">
        <v>44973</v>
      </c>
      <c r="E104" s="3">
        <v>0.73958333333333337</v>
      </c>
      <c r="F104" t="s">
        <v>854</v>
      </c>
      <c r="G104">
        <v>0.3</v>
      </c>
      <c r="H104" t="s">
        <v>120</v>
      </c>
      <c r="I104">
        <v>1.5</v>
      </c>
      <c r="J104" t="s">
        <v>1006</v>
      </c>
      <c r="K104">
        <v>13041</v>
      </c>
      <c r="L104" t="s">
        <v>856</v>
      </c>
      <c r="M104" t="s">
        <v>672</v>
      </c>
      <c r="N104" t="s">
        <v>31</v>
      </c>
      <c r="O104" t="s">
        <v>623</v>
      </c>
    </row>
    <row r="105" spans="1:15" x14ac:dyDescent="0.3">
      <c r="A105" s="2" t="s">
        <v>899</v>
      </c>
      <c r="C105" t="s">
        <v>114</v>
      </c>
      <c r="D105" s="1">
        <v>44973</v>
      </c>
      <c r="E105" t="s">
        <v>626</v>
      </c>
      <c r="F105" t="s">
        <v>876</v>
      </c>
      <c r="G105">
        <v>0.6</v>
      </c>
      <c r="H105" t="s">
        <v>88</v>
      </c>
      <c r="I105">
        <v>0.6</v>
      </c>
      <c r="J105" t="s">
        <v>916</v>
      </c>
      <c r="K105">
        <v>6925</v>
      </c>
      <c r="L105" t="s">
        <v>878</v>
      </c>
      <c r="M105" t="s">
        <v>823</v>
      </c>
      <c r="N105" t="s">
        <v>31</v>
      </c>
      <c r="O105" t="s">
        <v>623</v>
      </c>
    </row>
    <row r="106" spans="1:15" x14ac:dyDescent="0.3">
      <c r="A106" s="2" t="s">
        <v>899</v>
      </c>
      <c r="C106" t="s">
        <v>114</v>
      </c>
      <c r="D106" s="1">
        <v>44973</v>
      </c>
      <c r="E106" t="s">
        <v>858</v>
      </c>
      <c r="F106" t="s">
        <v>842</v>
      </c>
      <c r="G106">
        <v>2.5</v>
      </c>
      <c r="H106" t="s">
        <v>98</v>
      </c>
      <c r="I106">
        <v>0.8</v>
      </c>
      <c r="J106" t="s">
        <v>980</v>
      </c>
      <c r="K106">
        <v>26184</v>
      </c>
      <c r="L106" t="s">
        <v>844</v>
      </c>
      <c r="M106" t="s">
        <v>751</v>
      </c>
      <c r="N106" t="s">
        <v>31</v>
      </c>
      <c r="O106" t="s">
        <v>623</v>
      </c>
    </row>
    <row r="107" spans="1:15" x14ac:dyDescent="0.3">
      <c r="A107" s="2" t="s">
        <v>899</v>
      </c>
      <c r="C107" t="s">
        <v>114</v>
      </c>
      <c r="D107" s="1">
        <v>44973</v>
      </c>
      <c r="E107" t="s">
        <v>643</v>
      </c>
      <c r="F107" t="s">
        <v>816</v>
      </c>
      <c r="G107">
        <v>1</v>
      </c>
      <c r="H107" t="s">
        <v>98</v>
      </c>
      <c r="I107">
        <v>0.8</v>
      </c>
      <c r="J107" t="s">
        <v>919</v>
      </c>
      <c r="K107">
        <v>11690</v>
      </c>
      <c r="L107" t="s">
        <v>818</v>
      </c>
      <c r="M107" t="s">
        <v>67</v>
      </c>
      <c r="N107" t="s">
        <v>31</v>
      </c>
      <c r="O107" t="s">
        <v>623</v>
      </c>
    </row>
    <row r="108" spans="1:15" x14ac:dyDescent="0.3">
      <c r="A108" s="2" t="s">
        <v>899</v>
      </c>
      <c r="C108" t="s">
        <v>114</v>
      </c>
      <c r="D108" s="1">
        <v>44973</v>
      </c>
      <c r="E108" t="s">
        <v>897</v>
      </c>
      <c r="F108" t="s">
        <v>859</v>
      </c>
      <c r="G108">
        <v>1.7</v>
      </c>
      <c r="H108" t="s">
        <v>98</v>
      </c>
      <c r="I108">
        <v>0.7</v>
      </c>
      <c r="J108" t="s">
        <v>950</v>
      </c>
      <c r="K108">
        <v>25452</v>
      </c>
      <c r="L108" t="s">
        <v>861</v>
      </c>
      <c r="M108" t="s">
        <v>777</v>
      </c>
      <c r="N108" t="s">
        <v>31</v>
      </c>
      <c r="O108" t="s">
        <v>623</v>
      </c>
    </row>
    <row r="109" spans="1:15" x14ac:dyDescent="0.3">
      <c r="A109" s="2" t="s">
        <v>899</v>
      </c>
      <c r="C109" t="s">
        <v>114</v>
      </c>
      <c r="D109" s="1">
        <v>44973</v>
      </c>
      <c r="E109" t="s">
        <v>741</v>
      </c>
      <c r="F109" t="s">
        <v>850</v>
      </c>
      <c r="G109">
        <v>1.3</v>
      </c>
      <c r="H109" t="s">
        <v>65</v>
      </c>
      <c r="I109">
        <v>0.5</v>
      </c>
      <c r="J109" t="s">
        <v>905</v>
      </c>
      <c r="L109" t="s">
        <v>1050</v>
      </c>
      <c r="M109" t="s">
        <v>815</v>
      </c>
      <c r="N109" t="s">
        <v>31</v>
      </c>
      <c r="O109" t="s">
        <v>623</v>
      </c>
    </row>
    <row r="110" spans="1:15" x14ac:dyDescent="0.3">
      <c r="A110" s="2" t="s">
        <v>899</v>
      </c>
      <c r="C110" t="s">
        <v>114</v>
      </c>
      <c r="D110" s="1">
        <v>44973</v>
      </c>
      <c r="E110" t="s">
        <v>741</v>
      </c>
      <c r="F110" t="s">
        <v>782</v>
      </c>
      <c r="G110">
        <v>0.5</v>
      </c>
      <c r="H110" t="s">
        <v>98</v>
      </c>
      <c r="I110">
        <v>1.7</v>
      </c>
      <c r="J110" t="s">
        <v>1010</v>
      </c>
      <c r="K110">
        <v>4417</v>
      </c>
      <c r="L110" t="s">
        <v>784</v>
      </c>
      <c r="M110" t="s">
        <v>769</v>
      </c>
      <c r="N110" t="s">
        <v>31</v>
      </c>
      <c r="O110" t="s">
        <v>623</v>
      </c>
    </row>
    <row r="111" spans="1:15" x14ac:dyDescent="0.3">
      <c r="A111" s="2" t="s">
        <v>899</v>
      </c>
      <c r="C111" t="s">
        <v>114</v>
      </c>
      <c r="D111" s="1">
        <v>44973</v>
      </c>
      <c r="E111" t="s">
        <v>741</v>
      </c>
      <c r="F111" t="s">
        <v>793</v>
      </c>
      <c r="G111">
        <v>1.4</v>
      </c>
      <c r="H111" t="s">
        <v>98</v>
      </c>
      <c r="I111">
        <v>0.5</v>
      </c>
      <c r="J111" t="s">
        <v>977</v>
      </c>
      <c r="K111">
        <v>4077</v>
      </c>
      <c r="L111" t="s">
        <v>795</v>
      </c>
      <c r="M111" t="s">
        <v>873</v>
      </c>
      <c r="N111" t="s">
        <v>31</v>
      </c>
      <c r="O111" t="s">
        <v>623</v>
      </c>
    </row>
    <row r="112" spans="1:15" x14ac:dyDescent="0.3">
      <c r="A112" s="2" t="s">
        <v>899</v>
      </c>
      <c r="C112" t="s">
        <v>114</v>
      </c>
      <c r="D112" s="1">
        <v>44980</v>
      </c>
      <c r="E112" t="s">
        <v>626</v>
      </c>
      <c r="F112" t="s">
        <v>908</v>
      </c>
      <c r="G112">
        <v>2.1</v>
      </c>
      <c r="H112" t="s">
        <v>1548</v>
      </c>
      <c r="I112">
        <v>1</v>
      </c>
      <c r="J112" t="s">
        <v>880</v>
      </c>
      <c r="K112">
        <v>15822</v>
      </c>
      <c r="L112" t="s">
        <v>910</v>
      </c>
      <c r="M112" t="s">
        <v>745</v>
      </c>
      <c r="N112" t="s">
        <v>31</v>
      </c>
      <c r="O112" t="s">
        <v>1549</v>
      </c>
    </row>
    <row r="113" spans="1:15" x14ac:dyDescent="0.3">
      <c r="A113" s="2" t="s">
        <v>899</v>
      </c>
      <c r="C113" t="s">
        <v>114</v>
      </c>
      <c r="D113" s="1">
        <v>44980</v>
      </c>
      <c r="E113" t="s">
        <v>626</v>
      </c>
      <c r="F113" t="s">
        <v>991</v>
      </c>
      <c r="G113">
        <v>1</v>
      </c>
      <c r="H113" t="s">
        <v>124</v>
      </c>
      <c r="I113">
        <v>1</v>
      </c>
      <c r="J113" t="s">
        <v>825</v>
      </c>
      <c r="K113">
        <v>8575</v>
      </c>
      <c r="L113" t="s">
        <v>993</v>
      </c>
      <c r="M113" t="s">
        <v>642</v>
      </c>
      <c r="N113" t="s">
        <v>31</v>
      </c>
      <c r="O113" t="s">
        <v>1550</v>
      </c>
    </row>
    <row r="114" spans="1:15" x14ac:dyDescent="0.3">
      <c r="A114" s="2" t="s">
        <v>899</v>
      </c>
      <c r="C114" t="s">
        <v>114</v>
      </c>
      <c r="D114" s="1">
        <v>44980</v>
      </c>
      <c r="E114" t="s">
        <v>716</v>
      </c>
      <c r="F114" t="s">
        <v>953</v>
      </c>
      <c r="G114">
        <v>0.7</v>
      </c>
      <c r="H114" t="s">
        <v>88</v>
      </c>
      <c r="I114">
        <v>0.3</v>
      </c>
      <c r="J114" t="s">
        <v>871</v>
      </c>
      <c r="K114">
        <v>3527</v>
      </c>
      <c r="L114" t="s">
        <v>955</v>
      </c>
      <c r="M114" t="s">
        <v>750</v>
      </c>
      <c r="N114" t="s">
        <v>31</v>
      </c>
      <c r="O114" t="s">
        <v>1551</v>
      </c>
    </row>
    <row r="115" spans="1:15" x14ac:dyDescent="0.3">
      <c r="A115" s="2" t="s">
        <v>899</v>
      </c>
      <c r="C115" t="s">
        <v>114</v>
      </c>
      <c r="D115" s="1">
        <v>44980</v>
      </c>
      <c r="E115" t="s">
        <v>716</v>
      </c>
      <c r="F115" t="s">
        <v>983</v>
      </c>
      <c r="G115">
        <v>1.2</v>
      </c>
      <c r="H115" t="s">
        <v>88</v>
      </c>
      <c r="I115">
        <v>1.6</v>
      </c>
      <c r="J115" t="s">
        <v>833</v>
      </c>
      <c r="K115">
        <v>15955</v>
      </c>
      <c r="L115" t="s">
        <v>985</v>
      </c>
      <c r="M115" t="s">
        <v>736</v>
      </c>
      <c r="N115" t="s">
        <v>31</v>
      </c>
      <c r="O115" t="s">
        <v>1552</v>
      </c>
    </row>
    <row r="116" spans="1:15" x14ac:dyDescent="0.3">
      <c r="A116" s="2" t="s">
        <v>899</v>
      </c>
      <c r="C116" t="s">
        <v>114</v>
      </c>
      <c r="D116" s="1">
        <v>44980</v>
      </c>
      <c r="E116" t="s">
        <v>643</v>
      </c>
      <c r="F116" t="s">
        <v>922</v>
      </c>
      <c r="G116">
        <v>1.8</v>
      </c>
      <c r="H116" t="s">
        <v>106</v>
      </c>
      <c r="I116">
        <v>0.8</v>
      </c>
      <c r="J116" t="s">
        <v>767</v>
      </c>
      <c r="K116">
        <v>13603</v>
      </c>
      <c r="L116" t="s">
        <v>924</v>
      </c>
      <c r="M116" t="s">
        <v>756</v>
      </c>
      <c r="N116" t="s">
        <v>31</v>
      </c>
      <c r="O116" t="s">
        <v>1553</v>
      </c>
    </row>
    <row r="117" spans="1:15" x14ac:dyDescent="0.3">
      <c r="A117" s="2" t="s">
        <v>899</v>
      </c>
      <c r="C117" t="s">
        <v>114</v>
      </c>
      <c r="D117" s="1">
        <v>44980</v>
      </c>
      <c r="E117" t="s">
        <v>643</v>
      </c>
      <c r="F117" t="s">
        <v>972</v>
      </c>
      <c r="G117">
        <v>0.7</v>
      </c>
      <c r="H117" t="s">
        <v>1554</v>
      </c>
      <c r="I117">
        <v>0.6</v>
      </c>
      <c r="J117" t="s">
        <v>805</v>
      </c>
      <c r="K117">
        <v>11724</v>
      </c>
      <c r="L117" t="s">
        <v>974</v>
      </c>
      <c r="M117" t="s">
        <v>884</v>
      </c>
      <c r="N117" t="s">
        <v>31</v>
      </c>
      <c r="O117" t="s">
        <v>1555</v>
      </c>
    </row>
    <row r="118" spans="1:15" x14ac:dyDescent="0.3">
      <c r="A118" s="2" t="s">
        <v>899</v>
      </c>
      <c r="C118" t="s">
        <v>114</v>
      </c>
      <c r="D118" s="1">
        <v>44980</v>
      </c>
      <c r="E118" t="s">
        <v>643</v>
      </c>
      <c r="F118" t="s">
        <v>945</v>
      </c>
      <c r="G118">
        <v>1</v>
      </c>
      <c r="H118" t="s">
        <v>51</v>
      </c>
      <c r="I118">
        <v>2.2000000000000002</v>
      </c>
      <c r="J118" t="s">
        <v>809</v>
      </c>
      <c r="K118">
        <v>24428</v>
      </c>
      <c r="L118" t="s">
        <v>947</v>
      </c>
      <c r="M118" t="s">
        <v>1556</v>
      </c>
      <c r="N118" t="s">
        <v>31</v>
      </c>
      <c r="O118" t="s">
        <v>1585</v>
      </c>
    </row>
    <row r="119" spans="1:15" x14ac:dyDescent="0.3">
      <c r="A119" s="2" t="s">
        <v>899</v>
      </c>
      <c r="C119" t="s">
        <v>114</v>
      </c>
      <c r="D119" s="1">
        <v>44980</v>
      </c>
      <c r="E119" t="s">
        <v>643</v>
      </c>
      <c r="F119" t="s">
        <v>1001</v>
      </c>
      <c r="G119">
        <v>0.5</v>
      </c>
      <c r="H119" t="s">
        <v>98</v>
      </c>
      <c r="I119">
        <v>1.5</v>
      </c>
      <c r="J119" t="s">
        <v>779</v>
      </c>
      <c r="K119">
        <v>34017</v>
      </c>
      <c r="L119" t="s">
        <v>1003</v>
      </c>
      <c r="M119" t="s">
        <v>746</v>
      </c>
      <c r="N119" t="s">
        <v>31</v>
      </c>
      <c r="O119" t="s">
        <v>1557</v>
      </c>
    </row>
    <row r="120" spans="1:15" x14ac:dyDescent="0.3">
      <c r="A120" s="2" t="s">
        <v>762</v>
      </c>
      <c r="C120" t="s">
        <v>110</v>
      </c>
      <c r="D120" s="1">
        <v>44992</v>
      </c>
      <c r="E120" t="s">
        <v>626</v>
      </c>
      <c r="F120" t="s">
        <v>816</v>
      </c>
      <c r="G120">
        <v>1.3</v>
      </c>
      <c r="H120" t="s">
        <v>74</v>
      </c>
      <c r="I120">
        <v>0.7</v>
      </c>
      <c r="J120" t="s">
        <v>954</v>
      </c>
      <c r="K120">
        <v>19584</v>
      </c>
      <c r="L120" t="s">
        <v>818</v>
      </c>
      <c r="M120" t="s">
        <v>720</v>
      </c>
      <c r="N120" t="s">
        <v>31</v>
      </c>
      <c r="O120" t="s">
        <v>623</v>
      </c>
    </row>
    <row r="121" spans="1:15" x14ac:dyDescent="0.3">
      <c r="A121" s="2" t="s">
        <v>762</v>
      </c>
      <c r="C121" t="s">
        <v>114</v>
      </c>
      <c r="D121" s="1">
        <v>44994</v>
      </c>
      <c r="E121" t="s">
        <v>626</v>
      </c>
      <c r="F121" t="s">
        <v>908</v>
      </c>
      <c r="G121">
        <v>0.5</v>
      </c>
      <c r="H121" t="s">
        <v>102</v>
      </c>
      <c r="I121">
        <v>0.8</v>
      </c>
      <c r="J121" t="s">
        <v>1014</v>
      </c>
      <c r="K121">
        <v>15265</v>
      </c>
      <c r="L121" t="s">
        <v>910</v>
      </c>
      <c r="M121" t="s">
        <v>755</v>
      </c>
      <c r="N121" t="s">
        <v>31</v>
      </c>
      <c r="O121" t="s">
        <v>623</v>
      </c>
    </row>
    <row r="122" spans="1:15" x14ac:dyDescent="0.3">
      <c r="A122" s="2" t="s">
        <v>762</v>
      </c>
      <c r="C122" t="s">
        <v>114</v>
      </c>
      <c r="D122" s="1">
        <v>44994</v>
      </c>
      <c r="E122" t="s">
        <v>716</v>
      </c>
      <c r="F122" t="s">
        <v>850</v>
      </c>
      <c r="G122">
        <v>1.3</v>
      </c>
      <c r="H122" t="s">
        <v>65</v>
      </c>
      <c r="I122">
        <v>0.3</v>
      </c>
      <c r="J122" t="s">
        <v>992</v>
      </c>
      <c r="K122">
        <v>5326</v>
      </c>
      <c r="L122" t="s">
        <v>852</v>
      </c>
      <c r="M122" t="s">
        <v>803</v>
      </c>
      <c r="N122" t="s">
        <v>31</v>
      </c>
      <c r="O122" t="s">
        <v>623</v>
      </c>
    </row>
    <row r="123" spans="1:15" x14ac:dyDescent="0.3">
      <c r="A123" s="2" t="s">
        <v>762</v>
      </c>
      <c r="C123" t="s">
        <v>114</v>
      </c>
      <c r="D123" s="1">
        <v>44994</v>
      </c>
      <c r="E123" t="s">
        <v>716</v>
      </c>
      <c r="F123" t="s">
        <v>793</v>
      </c>
      <c r="G123">
        <v>0.8</v>
      </c>
      <c r="H123" t="s">
        <v>35</v>
      </c>
      <c r="I123">
        <v>1</v>
      </c>
      <c r="J123" t="s">
        <v>995</v>
      </c>
      <c r="K123">
        <v>6654</v>
      </c>
      <c r="L123" t="s">
        <v>795</v>
      </c>
      <c r="M123" t="s">
        <v>749</v>
      </c>
      <c r="N123" t="s">
        <v>31</v>
      </c>
      <c r="O123" t="s">
        <v>623</v>
      </c>
    </row>
    <row r="124" spans="1:15" x14ac:dyDescent="0.3">
      <c r="A124" s="2" t="s">
        <v>762</v>
      </c>
      <c r="C124" t="s">
        <v>114</v>
      </c>
      <c r="D124" s="1">
        <v>44994</v>
      </c>
      <c r="E124" t="s">
        <v>643</v>
      </c>
      <c r="F124" t="s">
        <v>1001</v>
      </c>
      <c r="G124">
        <v>0.9</v>
      </c>
      <c r="H124" t="s">
        <v>51</v>
      </c>
      <c r="I124">
        <v>0.7</v>
      </c>
      <c r="J124" t="s">
        <v>934</v>
      </c>
      <c r="K124">
        <v>40222</v>
      </c>
      <c r="L124" t="s">
        <v>1003</v>
      </c>
      <c r="M124" t="s">
        <v>760</v>
      </c>
      <c r="N124" t="s">
        <v>31</v>
      </c>
      <c r="O124" t="s">
        <v>623</v>
      </c>
    </row>
    <row r="125" spans="1:15" x14ac:dyDescent="0.3">
      <c r="A125" s="2" t="s">
        <v>762</v>
      </c>
      <c r="C125" t="s">
        <v>114</v>
      </c>
      <c r="D125" s="1">
        <v>44994</v>
      </c>
      <c r="E125" t="s">
        <v>643</v>
      </c>
      <c r="F125" t="s">
        <v>922</v>
      </c>
      <c r="G125">
        <v>2.2000000000000002</v>
      </c>
      <c r="H125" t="s">
        <v>98</v>
      </c>
      <c r="I125">
        <v>0.7</v>
      </c>
      <c r="J125" t="s">
        <v>984</v>
      </c>
      <c r="K125">
        <v>16255</v>
      </c>
      <c r="L125" t="s">
        <v>924</v>
      </c>
      <c r="M125" t="s">
        <v>862</v>
      </c>
      <c r="N125" t="s">
        <v>31</v>
      </c>
      <c r="O125" t="s">
        <v>623</v>
      </c>
    </row>
    <row r="126" spans="1:15" x14ac:dyDescent="0.3">
      <c r="A126" s="2" t="s">
        <v>762</v>
      </c>
      <c r="C126" t="s">
        <v>114</v>
      </c>
      <c r="D126" s="1">
        <v>44994</v>
      </c>
      <c r="E126" t="s">
        <v>643</v>
      </c>
      <c r="F126" t="s">
        <v>972</v>
      </c>
      <c r="G126">
        <v>2.4</v>
      </c>
      <c r="H126" t="s">
        <v>102</v>
      </c>
      <c r="I126">
        <v>0.4</v>
      </c>
      <c r="J126" t="s">
        <v>901</v>
      </c>
      <c r="K126">
        <v>11334</v>
      </c>
      <c r="L126" t="s">
        <v>974</v>
      </c>
      <c r="M126" t="s">
        <v>831</v>
      </c>
      <c r="N126" t="s">
        <v>31</v>
      </c>
      <c r="O126" t="s">
        <v>623</v>
      </c>
    </row>
    <row r="127" spans="1:15" x14ac:dyDescent="0.3">
      <c r="A127" s="2" t="s">
        <v>762</v>
      </c>
      <c r="C127" t="s">
        <v>114</v>
      </c>
      <c r="D127" s="1">
        <v>44994</v>
      </c>
      <c r="E127" t="s">
        <v>643</v>
      </c>
      <c r="F127" t="s">
        <v>945</v>
      </c>
      <c r="G127">
        <v>2.4</v>
      </c>
      <c r="H127" t="s">
        <v>41</v>
      </c>
      <c r="I127">
        <v>1.3</v>
      </c>
      <c r="J127" t="s">
        <v>988</v>
      </c>
      <c r="K127">
        <v>13202</v>
      </c>
      <c r="L127" t="s">
        <v>947</v>
      </c>
      <c r="M127" t="s">
        <v>827</v>
      </c>
      <c r="N127" t="s">
        <v>31</v>
      </c>
      <c r="O127" t="s">
        <v>623</v>
      </c>
    </row>
    <row r="128" spans="1:15" x14ac:dyDescent="0.3">
      <c r="A128" s="2" t="s">
        <v>762</v>
      </c>
      <c r="C128" t="s">
        <v>112</v>
      </c>
      <c r="D128" s="1">
        <v>45000</v>
      </c>
      <c r="E128" t="s">
        <v>1558</v>
      </c>
      <c r="F128" t="s">
        <v>1005</v>
      </c>
      <c r="G128">
        <v>0.7</v>
      </c>
      <c r="H128" t="s">
        <v>118</v>
      </c>
      <c r="I128">
        <v>1.8</v>
      </c>
      <c r="J128" t="s">
        <v>950</v>
      </c>
      <c r="K128">
        <v>8216</v>
      </c>
      <c r="L128" t="s">
        <v>1007</v>
      </c>
      <c r="M128" t="s">
        <v>756</v>
      </c>
      <c r="N128" t="s">
        <v>31</v>
      </c>
      <c r="O128" t="s">
        <v>1586</v>
      </c>
    </row>
    <row r="129" spans="1:15" x14ac:dyDescent="0.3">
      <c r="A129" s="2" t="s">
        <v>762</v>
      </c>
      <c r="C129" t="s">
        <v>114</v>
      </c>
      <c r="D129" s="1">
        <v>45001</v>
      </c>
      <c r="E129" t="s">
        <v>626</v>
      </c>
      <c r="F129" t="s">
        <v>941</v>
      </c>
      <c r="G129">
        <v>2.2000000000000002</v>
      </c>
      <c r="H129" t="s">
        <v>1587</v>
      </c>
      <c r="I129">
        <v>1.6</v>
      </c>
      <c r="J129" t="s">
        <v>980</v>
      </c>
      <c r="K129">
        <v>21675</v>
      </c>
      <c r="L129" t="s">
        <v>943</v>
      </c>
      <c r="M129" t="s">
        <v>873</v>
      </c>
      <c r="N129" t="s">
        <v>31</v>
      </c>
      <c r="O129" t="s">
        <v>1588</v>
      </c>
    </row>
    <row r="130" spans="1:15" x14ac:dyDescent="0.3">
      <c r="A130" s="2" t="s">
        <v>762</v>
      </c>
      <c r="C130" t="s">
        <v>114</v>
      </c>
      <c r="D130" s="1">
        <v>45001</v>
      </c>
      <c r="E130" t="s">
        <v>626</v>
      </c>
      <c r="F130" t="s">
        <v>968</v>
      </c>
      <c r="G130">
        <v>0.8</v>
      </c>
      <c r="H130" t="s">
        <v>107</v>
      </c>
      <c r="I130">
        <v>2.5</v>
      </c>
      <c r="J130" t="s">
        <v>916</v>
      </c>
      <c r="K130">
        <v>25115</v>
      </c>
      <c r="L130" t="s">
        <v>970</v>
      </c>
      <c r="M130" t="s">
        <v>769</v>
      </c>
      <c r="N130" t="s">
        <v>31</v>
      </c>
      <c r="O130" t="s">
        <v>1557</v>
      </c>
    </row>
    <row r="131" spans="1:15" x14ac:dyDescent="0.3">
      <c r="A131" s="2" t="s">
        <v>762</v>
      </c>
      <c r="C131" t="s">
        <v>114</v>
      </c>
      <c r="D131" s="1">
        <v>45001</v>
      </c>
      <c r="E131" s="3">
        <v>0.83333333333333337</v>
      </c>
      <c r="F131" t="s">
        <v>931</v>
      </c>
      <c r="G131">
        <v>1.7</v>
      </c>
      <c r="H131" t="s">
        <v>83</v>
      </c>
      <c r="I131">
        <v>0.3</v>
      </c>
      <c r="J131" t="s">
        <v>871</v>
      </c>
      <c r="K131">
        <v>40482</v>
      </c>
      <c r="L131" t="s">
        <v>80</v>
      </c>
      <c r="M131" t="s">
        <v>781</v>
      </c>
      <c r="N131" t="s">
        <v>31</v>
      </c>
      <c r="O131" t="s">
        <v>1589</v>
      </c>
    </row>
    <row r="132" spans="1:15" x14ac:dyDescent="0.3">
      <c r="A132" s="2" t="s">
        <v>762</v>
      </c>
      <c r="C132" t="s">
        <v>114</v>
      </c>
      <c r="D132" s="1">
        <v>45001</v>
      </c>
      <c r="E132" t="s">
        <v>858</v>
      </c>
      <c r="F132" t="s">
        <v>957</v>
      </c>
      <c r="G132">
        <v>0.2</v>
      </c>
      <c r="H132" t="s">
        <v>118</v>
      </c>
      <c r="I132">
        <v>1.8</v>
      </c>
      <c r="J132" t="s">
        <v>1006</v>
      </c>
      <c r="K132">
        <v>17864</v>
      </c>
      <c r="L132" t="s">
        <v>959</v>
      </c>
      <c r="M132" t="s">
        <v>746</v>
      </c>
      <c r="N132" t="s">
        <v>31</v>
      </c>
      <c r="O132" t="s">
        <v>1553</v>
      </c>
    </row>
    <row r="133" spans="1:15" x14ac:dyDescent="0.3">
      <c r="A133" s="2" t="s">
        <v>762</v>
      </c>
      <c r="C133" t="s">
        <v>114</v>
      </c>
      <c r="D133" s="1">
        <v>45001</v>
      </c>
      <c r="E133" t="s">
        <v>643</v>
      </c>
      <c r="F133" t="s">
        <v>915</v>
      </c>
      <c r="G133">
        <v>2.8</v>
      </c>
      <c r="H133" t="s">
        <v>65</v>
      </c>
      <c r="I133">
        <v>2.2000000000000002</v>
      </c>
      <c r="J133" t="s">
        <v>1010</v>
      </c>
      <c r="K133">
        <v>16212</v>
      </c>
      <c r="L133" t="s">
        <v>1559</v>
      </c>
      <c r="M133" t="s">
        <v>799</v>
      </c>
      <c r="N133" t="s">
        <v>31</v>
      </c>
      <c r="O133" t="s">
        <v>1590</v>
      </c>
    </row>
    <row r="134" spans="1:15" x14ac:dyDescent="0.3">
      <c r="A134" s="2" t="s">
        <v>762</v>
      </c>
      <c r="C134" t="s">
        <v>114</v>
      </c>
      <c r="D134" s="1">
        <v>45001</v>
      </c>
      <c r="E134" t="s">
        <v>643</v>
      </c>
      <c r="F134" t="s">
        <v>960</v>
      </c>
      <c r="G134">
        <v>1.3</v>
      </c>
      <c r="H134" t="s">
        <v>56</v>
      </c>
      <c r="I134">
        <v>0.2</v>
      </c>
      <c r="J134" t="s">
        <v>833</v>
      </c>
      <c r="K134">
        <v>18500</v>
      </c>
      <c r="L134" t="s">
        <v>962</v>
      </c>
      <c r="M134" t="s">
        <v>849</v>
      </c>
      <c r="N134" t="s">
        <v>31</v>
      </c>
      <c r="O134" t="s">
        <v>1591</v>
      </c>
    </row>
    <row r="135" spans="1:15" x14ac:dyDescent="0.3">
      <c r="A135" s="2" t="s">
        <v>762</v>
      </c>
      <c r="C135" t="s">
        <v>114</v>
      </c>
      <c r="D135" s="1">
        <v>45001</v>
      </c>
      <c r="E135" t="s">
        <v>643</v>
      </c>
      <c r="F135" t="s">
        <v>927</v>
      </c>
      <c r="G135">
        <v>1.9</v>
      </c>
      <c r="H135" t="s">
        <v>105</v>
      </c>
      <c r="I135">
        <v>0.5</v>
      </c>
      <c r="J135" t="s">
        <v>825</v>
      </c>
      <c r="K135">
        <v>23070</v>
      </c>
      <c r="L135" t="s">
        <v>929</v>
      </c>
      <c r="M135" t="s">
        <v>680</v>
      </c>
      <c r="N135" t="s">
        <v>31</v>
      </c>
      <c r="O135" t="s">
        <v>1592</v>
      </c>
    </row>
    <row r="136" spans="1:15" x14ac:dyDescent="0.3">
      <c r="A136" s="2" t="s">
        <v>620</v>
      </c>
      <c r="C136" t="s">
        <v>114</v>
      </c>
      <c r="D136" s="1">
        <v>45029</v>
      </c>
      <c r="E136" t="s">
        <v>626</v>
      </c>
      <c r="F136" t="s">
        <v>972</v>
      </c>
      <c r="G136">
        <v>1.3</v>
      </c>
      <c r="H136" t="s">
        <v>102</v>
      </c>
      <c r="I136">
        <v>1.2</v>
      </c>
      <c r="J136" t="s">
        <v>995</v>
      </c>
      <c r="K136">
        <v>19037</v>
      </c>
      <c r="L136" t="s">
        <v>974</v>
      </c>
      <c r="M136" t="s">
        <v>701</v>
      </c>
      <c r="N136" t="s">
        <v>31</v>
      </c>
      <c r="O136" t="s">
        <v>623</v>
      </c>
    </row>
    <row r="137" spans="1:15" x14ac:dyDescent="0.3">
      <c r="A137" s="2" t="s">
        <v>620</v>
      </c>
      <c r="C137" t="s">
        <v>114</v>
      </c>
      <c r="D137" s="1">
        <v>45029</v>
      </c>
      <c r="E137" t="s">
        <v>643</v>
      </c>
      <c r="F137" t="s">
        <v>1001</v>
      </c>
      <c r="G137">
        <v>0.5</v>
      </c>
      <c r="H137" t="s">
        <v>118</v>
      </c>
      <c r="I137">
        <v>2.2000000000000002</v>
      </c>
      <c r="J137" t="s">
        <v>1006</v>
      </c>
      <c r="K137">
        <v>41609</v>
      </c>
      <c r="L137" t="s">
        <v>1003</v>
      </c>
      <c r="M137" t="s">
        <v>688</v>
      </c>
      <c r="N137" t="s">
        <v>31</v>
      </c>
      <c r="O137" t="s">
        <v>623</v>
      </c>
    </row>
    <row r="138" spans="1:15" x14ac:dyDescent="0.3">
      <c r="A138" s="2" t="s">
        <v>620</v>
      </c>
      <c r="C138" t="s">
        <v>114</v>
      </c>
      <c r="D138" s="1">
        <v>45029</v>
      </c>
      <c r="E138" t="s">
        <v>643</v>
      </c>
      <c r="F138" t="s">
        <v>945</v>
      </c>
      <c r="G138">
        <v>1.5</v>
      </c>
      <c r="H138" t="s">
        <v>41</v>
      </c>
      <c r="I138">
        <v>1.2</v>
      </c>
      <c r="J138" t="s">
        <v>992</v>
      </c>
      <c r="K138">
        <v>21277</v>
      </c>
      <c r="L138" t="s">
        <v>947</v>
      </c>
      <c r="M138" t="s">
        <v>720</v>
      </c>
      <c r="N138" t="s">
        <v>31</v>
      </c>
      <c r="O138" t="s">
        <v>623</v>
      </c>
    </row>
    <row r="139" spans="1:15" x14ac:dyDescent="0.3">
      <c r="A139" s="2" t="s">
        <v>620</v>
      </c>
      <c r="C139" t="s">
        <v>114</v>
      </c>
      <c r="D139" s="1">
        <v>45029</v>
      </c>
      <c r="E139" t="s">
        <v>643</v>
      </c>
      <c r="F139" t="s">
        <v>908</v>
      </c>
      <c r="G139">
        <v>0.8</v>
      </c>
      <c r="H139" t="s">
        <v>51</v>
      </c>
      <c r="I139">
        <v>0.8</v>
      </c>
      <c r="J139" t="s">
        <v>954</v>
      </c>
      <c r="K139">
        <v>18157</v>
      </c>
      <c r="L139" t="s">
        <v>910</v>
      </c>
      <c r="M139" t="s">
        <v>745</v>
      </c>
      <c r="N139" t="s">
        <v>31</v>
      </c>
      <c r="O139" t="s">
        <v>623</v>
      </c>
    </row>
    <row r="140" spans="1:15" x14ac:dyDescent="0.3">
      <c r="A140" s="2" t="s">
        <v>620</v>
      </c>
      <c r="C140" t="s">
        <v>114</v>
      </c>
      <c r="D140" s="1">
        <v>45036</v>
      </c>
      <c r="E140" t="s">
        <v>626</v>
      </c>
      <c r="F140" t="s">
        <v>922</v>
      </c>
      <c r="G140">
        <v>2</v>
      </c>
      <c r="H140" t="s">
        <v>115</v>
      </c>
      <c r="I140">
        <v>1.9</v>
      </c>
      <c r="J140" t="s">
        <v>916</v>
      </c>
      <c r="K140">
        <v>23110</v>
      </c>
      <c r="L140" t="s">
        <v>924</v>
      </c>
      <c r="M140" t="s">
        <v>827</v>
      </c>
      <c r="N140" t="s">
        <v>31</v>
      </c>
      <c r="O140" t="s">
        <v>1553</v>
      </c>
    </row>
    <row r="141" spans="1:15" x14ac:dyDescent="0.3">
      <c r="A141" s="2" t="s">
        <v>620</v>
      </c>
      <c r="C141" t="s">
        <v>114</v>
      </c>
      <c r="D141" s="1">
        <v>45036</v>
      </c>
      <c r="E141" t="s">
        <v>626</v>
      </c>
      <c r="F141" t="s">
        <v>960</v>
      </c>
      <c r="G141">
        <v>3.7</v>
      </c>
      <c r="H141" t="s">
        <v>1608</v>
      </c>
      <c r="I141">
        <v>0.5</v>
      </c>
      <c r="J141" t="s">
        <v>1010</v>
      </c>
      <c r="K141">
        <v>19500</v>
      </c>
      <c r="L141" t="s">
        <v>962</v>
      </c>
      <c r="M141" t="s">
        <v>651</v>
      </c>
      <c r="N141" t="s">
        <v>31</v>
      </c>
      <c r="O141" t="s">
        <v>1609</v>
      </c>
    </row>
    <row r="142" spans="1:15" x14ac:dyDescent="0.3">
      <c r="A142" s="2" t="s">
        <v>620</v>
      </c>
      <c r="C142" t="s">
        <v>114</v>
      </c>
      <c r="D142" s="1">
        <v>45036</v>
      </c>
      <c r="E142" s="3">
        <v>0.83333333333333337</v>
      </c>
      <c r="F142" t="s">
        <v>931</v>
      </c>
      <c r="G142">
        <v>2.8</v>
      </c>
      <c r="H142" t="s">
        <v>46</v>
      </c>
      <c r="I142">
        <v>1</v>
      </c>
      <c r="J142" t="s">
        <v>950</v>
      </c>
      <c r="K142">
        <v>53475</v>
      </c>
      <c r="L142" t="s">
        <v>80</v>
      </c>
      <c r="M142" t="s">
        <v>665</v>
      </c>
      <c r="N142" t="s">
        <v>31</v>
      </c>
      <c r="O142" t="s">
        <v>1589</v>
      </c>
    </row>
    <row r="143" spans="1:15" x14ac:dyDescent="0.3">
      <c r="A143" s="2" t="s">
        <v>620</v>
      </c>
      <c r="C143" t="s">
        <v>114</v>
      </c>
      <c r="D143" s="1">
        <v>45036</v>
      </c>
      <c r="E143" t="s">
        <v>643</v>
      </c>
      <c r="F143" t="s">
        <v>927</v>
      </c>
      <c r="G143">
        <v>1.1000000000000001</v>
      </c>
      <c r="H143" t="s">
        <v>74</v>
      </c>
      <c r="I143">
        <v>0.6</v>
      </c>
      <c r="J143" t="s">
        <v>980</v>
      </c>
      <c r="K143">
        <v>29716</v>
      </c>
      <c r="L143" t="s">
        <v>929</v>
      </c>
      <c r="M143" t="s">
        <v>757</v>
      </c>
      <c r="N143" t="s">
        <v>31</v>
      </c>
      <c r="O143" t="s">
        <v>1610</v>
      </c>
    </row>
    <row r="144" spans="1:15" x14ac:dyDescent="0.3">
      <c r="A144" s="2" t="s">
        <v>622</v>
      </c>
      <c r="C144" t="s">
        <v>114</v>
      </c>
      <c r="D144" s="1">
        <v>45057</v>
      </c>
      <c r="E144" s="3">
        <v>0.83333333333333337</v>
      </c>
      <c r="F144" t="s">
        <v>931</v>
      </c>
      <c r="J144" t="s">
        <v>954</v>
      </c>
      <c r="L144" t="s">
        <v>80</v>
      </c>
      <c r="N144" t="s">
        <v>127</v>
      </c>
      <c r="O144" t="s">
        <v>623</v>
      </c>
    </row>
    <row r="145" spans="1:15" x14ac:dyDescent="0.3">
      <c r="A145" s="2" t="s">
        <v>622</v>
      </c>
      <c r="C145" t="s">
        <v>114</v>
      </c>
      <c r="D145" s="1">
        <v>45057</v>
      </c>
      <c r="E145" t="s">
        <v>643</v>
      </c>
      <c r="F145" t="s">
        <v>922</v>
      </c>
      <c r="J145" t="s">
        <v>980</v>
      </c>
      <c r="L145" t="s">
        <v>924</v>
      </c>
      <c r="N145" t="s">
        <v>127</v>
      </c>
      <c r="O145" t="s">
        <v>623</v>
      </c>
    </row>
    <row r="146" spans="1:15" x14ac:dyDescent="0.3">
      <c r="A146" s="2" t="s">
        <v>622</v>
      </c>
      <c r="C146" t="s">
        <v>114</v>
      </c>
      <c r="D146" s="1">
        <v>45064</v>
      </c>
      <c r="E146" t="s">
        <v>643</v>
      </c>
      <c r="F146" t="s">
        <v>945</v>
      </c>
      <c r="J146" t="s">
        <v>1006</v>
      </c>
      <c r="L146" t="s">
        <v>947</v>
      </c>
      <c r="N146" t="s">
        <v>127</v>
      </c>
      <c r="O146" t="s">
        <v>624</v>
      </c>
    </row>
    <row r="147" spans="1:15" x14ac:dyDescent="0.3">
      <c r="A147" s="2" t="s">
        <v>622</v>
      </c>
      <c r="C147" t="s">
        <v>114</v>
      </c>
      <c r="D147" s="1">
        <v>45064</v>
      </c>
      <c r="E147" t="s">
        <v>643</v>
      </c>
      <c r="F147" t="s">
        <v>960</v>
      </c>
      <c r="J147" t="s">
        <v>995</v>
      </c>
      <c r="L147" t="s">
        <v>962</v>
      </c>
      <c r="N147" t="s">
        <v>127</v>
      </c>
      <c r="O147" t="s">
        <v>624</v>
      </c>
    </row>
    <row r="210" spans="1:4" x14ac:dyDescent="0.3">
      <c r="A210" t="s">
        <v>1062</v>
      </c>
      <c r="D210" s="1">
        <v>44992</v>
      </c>
    </row>
    <row r="211" spans="1:4" x14ac:dyDescent="0.3">
      <c r="A211" t="s">
        <v>1062</v>
      </c>
      <c r="D211" s="1">
        <v>44999</v>
      </c>
    </row>
    <row r="212" spans="1:4" x14ac:dyDescent="0.3">
      <c r="A212" t="s">
        <v>1063</v>
      </c>
      <c r="D212" s="1">
        <v>45027</v>
      </c>
    </row>
    <row r="213" spans="1:4" x14ac:dyDescent="0.3">
      <c r="A213" t="s">
        <v>1063</v>
      </c>
      <c r="D213" s="1">
        <v>45034</v>
      </c>
    </row>
    <row r="214" spans="1:4" x14ac:dyDescent="0.3">
      <c r="A214" t="s">
        <v>1064</v>
      </c>
      <c r="D214" s="1">
        <v>45055</v>
      </c>
    </row>
    <row r="215" spans="1:4" x14ac:dyDescent="0.3">
      <c r="A215" t="s">
        <v>1064</v>
      </c>
      <c r="D215" s="1">
        <v>45062</v>
      </c>
    </row>
    <row r="216" spans="1:4" x14ac:dyDescent="0.3">
      <c r="A216" t="s">
        <v>1065</v>
      </c>
      <c r="D216" s="1">
        <v>45083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B730-9B4D-438C-8C4E-CFB87D0D304E}">
  <sheetPr codeName="Sheet20"/>
  <dimension ref="A1:N423"/>
  <sheetViews>
    <sheetView workbookViewId="0">
      <selection activeCell="E15" sqref="E15"/>
    </sheetView>
  </sheetViews>
  <sheetFormatPr defaultRowHeight="16.5" x14ac:dyDescent="0.3"/>
  <cols>
    <col min="1" max="1" width="18.75" customWidth="1"/>
    <col min="2" max="2" width="19.25" customWidth="1"/>
    <col min="3" max="3" width="19" customWidth="1"/>
    <col min="4" max="4" width="22.25" customWidth="1"/>
    <col min="5" max="5" width="15.625" customWidth="1"/>
    <col min="6" max="6" width="16" customWidth="1"/>
    <col min="7" max="7" width="10.625" customWidth="1"/>
    <col min="9" max="9" width="12.5" customWidth="1"/>
    <col min="10" max="10" width="14.625" customWidth="1"/>
    <col min="11" max="11" width="26.5" customWidth="1"/>
    <col min="12" max="12" width="25.375" customWidth="1"/>
    <col min="13" max="13" width="15.875" customWidth="1"/>
    <col min="14" max="14" width="18.25" customWidth="1"/>
  </cols>
  <sheetData>
    <row r="1" spans="1:14" x14ac:dyDescent="0.3">
      <c r="A1" t="s">
        <v>763</v>
      </c>
      <c r="B1" t="s">
        <v>764</v>
      </c>
      <c r="C1" t="s">
        <v>380</v>
      </c>
      <c r="D1" t="s">
        <v>381</v>
      </c>
      <c r="E1" t="s">
        <v>128</v>
      </c>
      <c r="F1" t="s">
        <v>129</v>
      </c>
      <c r="G1" t="s">
        <v>765</v>
      </c>
      <c r="H1" t="s">
        <v>1055</v>
      </c>
      <c r="I1" t="s">
        <v>1100</v>
      </c>
      <c r="J1" t="s">
        <v>1113</v>
      </c>
      <c r="K1" t="s">
        <v>1114</v>
      </c>
      <c r="L1" t="s">
        <v>1115</v>
      </c>
      <c r="M1" t="s">
        <v>1098</v>
      </c>
      <c r="N1" t="s">
        <v>1099</v>
      </c>
    </row>
    <row r="2" spans="1:14" x14ac:dyDescent="0.3">
      <c r="A2" t="str">
        <f>EUC!F2</f>
        <v>Hearts sct</v>
      </c>
      <c r="B2" t="str">
        <f>EUC!J2</f>
        <v>tr Başakşehir</v>
      </c>
      <c r="C2" t="str">
        <f>EUC!D2&amp;'EUC2'!E2</f>
        <v>44812Hearts</v>
      </c>
      <c r="D2" t="str">
        <f>EUC!D2&amp;'EUC2'!F2</f>
        <v>44812Başakşehir</v>
      </c>
      <c r="E2" t="str">
        <f>LEFT(A2,FIND("#",SUBSTITUTE(A2," ","#",LEN(A2)-LEN(SUBSTITUTE(A2," ",""))))-1)</f>
        <v>Hearts</v>
      </c>
      <c r="F2" t="str">
        <f>RIGHT(B2,LEN(B2)-FIND(" ",B2))</f>
        <v>Başakşehir</v>
      </c>
      <c r="G2" s="1">
        <f>EUC!D2</f>
        <v>44812</v>
      </c>
      <c r="H2" t="s">
        <v>1055</v>
      </c>
      <c r="I2" t="str">
        <f>EUC!A2&amp;EUC!B2</f>
        <v>Group stage1</v>
      </c>
      <c r="J2" t="str">
        <f>H2&amp;I2</f>
        <v>EUCGroup stage1</v>
      </c>
      <c r="K2" t="str">
        <f>J2&amp;E2</f>
        <v>EUCGroup stage1Hearts</v>
      </c>
      <c r="L2" t="str">
        <f>J2&amp;F2</f>
        <v>EUCGroup stage1Başakşehir</v>
      </c>
      <c r="M2" t="str">
        <f>E2</f>
        <v>Hearts</v>
      </c>
      <c r="N2" t="str">
        <f>F2</f>
        <v>Başakşehir</v>
      </c>
    </row>
    <row r="3" spans="1:14" x14ac:dyDescent="0.3">
      <c r="A3" t="str">
        <f>EUC!F3</f>
        <v>Slovácko cz</v>
      </c>
      <c r="B3" t="str">
        <f>EUC!J3</f>
        <v>rs Partizan</v>
      </c>
      <c r="C3" t="str">
        <f>EUC!D3&amp;'EUC2'!E3</f>
        <v>44812Slovácko</v>
      </c>
      <c r="D3" t="str">
        <f>EUC!D3&amp;'EUC2'!F3</f>
        <v>44812Partizan</v>
      </c>
      <c r="E3" t="str">
        <f t="shared" ref="E3:E66" si="0">LEFT(A3,FIND("#",SUBSTITUTE(A3," ","#",LEN(A3)-LEN(SUBSTITUTE(A3," ",""))))-1)</f>
        <v>Slovácko</v>
      </c>
      <c r="F3" t="str">
        <f t="shared" ref="F3:F66" si="1">RIGHT(B3,LEN(B3)-FIND(" ",B3))</f>
        <v>Partizan</v>
      </c>
      <c r="G3" s="1">
        <f>EUC!D3</f>
        <v>44812</v>
      </c>
      <c r="H3" t="s">
        <v>1055</v>
      </c>
      <c r="I3" t="str">
        <f>EUC!A3&amp;EUC!B3</f>
        <v>Group stage1</v>
      </c>
      <c r="J3" t="str">
        <f t="shared" ref="J3:J66" si="2">H3&amp;I3</f>
        <v>EUCGroup stage1</v>
      </c>
      <c r="K3" t="str">
        <f t="shared" ref="K3:K66" si="3">J3&amp;E3</f>
        <v>EUCGroup stage1Slovácko</v>
      </c>
      <c r="L3" t="str">
        <f t="shared" ref="L3:L66" si="4">J3&amp;F3</f>
        <v>EUCGroup stage1Partizan</v>
      </c>
      <c r="M3" t="str">
        <f t="shared" ref="M3:M66" si="5">E3</f>
        <v>Slovácko</v>
      </c>
      <c r="N3" t="str">
        <f t="shared" ref="N3:N66" si="6">F3</f>
        <v>Partizan</v>
      </c>
    </row>
    <row r="4" spans="1:14" x14ac:dyDescent="0.3">
      <c r="A4" t="str">
        <f>EUC!F4</f>
        <v>Anderlecht be</v>
      </c>
      <c r="B4" t="str">
        <f>EUC!J4</f>
        <v>dk Silkeborg</v>
      </c>
      <c r="C4" t="str">
        <f>EUC!D4&amp;'EUC2'!E4</f>
        <v>44812Anderlecht</v>
      </c>
      <c r="D4" t="str">
        <f>EUC!D4&amp;'EUC2'!F4</f>
        <v>44812Silkeborg</v>
      </c>
      <c r="E4" t="str">
        <f t="shared" si="0"/>
        <v>Anderlecht</v>
      </c>
      <c r="F4" t="str">
        <f t="shared" si="1"/>
        <v>Silkeborg</v>
      </c>
      <c r="G4" s="1">
        <f>EUC!D4</f>
        <v>44812</v>
      </c>
      <c r="H4" t="s">
        <v>1055</v>
      </c>
      <c r="I4" t="str">
        <f>EUC!A4&amp;EUC!B4</f>
        <v>Group stage1</v>
      </c>
      <c r="J4" t="str">
        <f t="shared" si="2"/>
        <v>EUCGroup stage1</v>
      </c>
      <c r="K4" t="str">
        <f t="shared" si="3"/>
        <v>EUCGroup stage1Anderlecht</v>
      </c>
      <c r="L4" t="str">
        <f t="shared" si="4"/>
        <v>EUCGroup stage1Silkeborg</v>
      </c>
      <c r="M4" t="str">
        <f t="shared" si="5"/>
        <v>Anderlecht</v>
      </c>
      <c r="N4" t="str">
        <f t="shared" si="6"/>
        <v>Silkeborg</v>
      </c>
    </row>
    <row r="5" spans="1:14" x14ac:dyDescent="0.3">
      <c r="A5" t="str">
        <f>EUC!F5</f>
        <v>Austria Wien at</v>
      </c>
      <c r="B5" t="str">
        <f>EUC!J5</f>
        <v>il Be'er Sheva</v>
      </c>
      <c r="C5" t="str">
        <f>EUC!D5&amp;'EUC2'!E5</f>
        <v>44812Austria Wien</v>
      </c>
      <c r="D5" t="str">
        <f>EUC!D5&amp;'EUC2'!F5</f>
        <v>44812Be'er Sheva</v>
      </c>
      <c r="E5" t="str">
        <f t="shared" si="0"/>
        <v>Austria Wien</v>
      </c>
      <c r="F5" t="str">
        <f t="shared" si="1"/>
        <v>Be'er Sheva</v>
      </c>
      <c r="G5" s="1">
        <f>EUC!D5</f>
        <v>44812</v>
      </c>
      <c r="H5" t="s">
        <v>1055</v>
      </c>
      <c r="I5" t="str">
        <f>EUC!A5&amp;EUC!B5</f>
        <v>Group stage1</v>
      </c>
      <c r="J5" t="str">
        <f t="shared" si="2"/>
        <v>EUCGroup stage1</v>
      </c>
      <c r="K5" t="str">
        <f t="shared" si="3"/>
        <v>EUCGroup stage1Austria Wien</v>
      </c>
      <c r="L5" t="str">
        <f t="shared" si="4"/>
        <v>EUCGroup stage1Be'er Sheva</v>
      </c>
      <c r="M5" t="str">
        <f t="shared" si="5"/>
        <v>Austria Wien</v>
      </c>
      <c r="N5" t="str">
        <f t="shared" si="6"/>
        <v>Be'er Sheva</v>
      </c>
    </row>
    <row r="6" spans="1:14" x14ac:dyDescent="0.3">
      <c r="A6" t="str">
        <f>EUC!F6</f>
        <v>Villarreal es</v>
      </c>
      <c r="B6" t="str">
        <f>EUC!J6</f>
        <v>pl Lech Poznań</v>
      </c>
      <c r="C6" t="str">
        <f>EUC!D6&amp;'EUC2'!E6</f>
        <v>44812Villarreal</v>
      </c>
      <c r="D6" t="str">
        <f>EUC!D6&amp;'EUC2'!F6</f>
        <v>44812Lech Poznań</v>
      </c>
      <c r="E6" t="str">
        <f t="shared" si="0"/>
        <v>Villarreal</v>
      </c>
      <c r="F6" t="str">
        <f t="shared" si="1"/>
        <v>Lech Poznań</v>
      </c>
      <c r="G6" s="1">
        <f>EUC!D6</f>
        <v>44812</v>
      </c>
      <c r="H6" t="s">
        <v>1055</v>
      </c>
      <c r="I6" t="str">
        <f>EUC!A6&amp;EUC!B6</f>
        <v>Group stage1</v>
      </c>
      <c r="J6" t="str">
        <f t="shared" si="2"/>
        <v>EUCGroup stage1</v>
      </c>
      <c r="K6" t="str">
        <f t="shared" si="3"/>
        <v>EUCGroup stage1Villarreal</v>
      </c>
      <c r="L6" t="str">
        <f t="shared" si="4"/>
        <v>EUCGroup stage1Lech Poznań</v>
      </c>
      <c r="M6" t="str">
        <f t="shared" si="5"/>
        <v>Villarreal</v>
      </c>
      <c r="N6" t="str">
        <f t="shared" si="6"/>
        <v>Lech Poznań</v>
      </c>
    </row>
    <row r="7" spans="1:14" x14ac:dyDescent="0.3">
      <c r="A7" t="str">
        <f>EUC!F7</f>
        <v>KF Ballkani Therandë xk</v>
      </c>
      <c r="B7" t="str">
        <f>EUC!J7</f>
        <v>ro CFR Cluj</v>
      </c>
      <c r="C7" t="str">
        <f>EUC!D7&amp;'EUC2'!E7</f>
        <v>44812KF Ballkani Therandë</v>
      </c>
      <c r="D7" t="str">
        <f>EUC!D7&amp;'EUC2'!F7</f>
        <v>44812CFR Cluj</v>
      </c>
      <c r="E7" t="str">
        <f t="shared" si="0"/>
        <v>KF Ballkani Therandë</v>
      </c>
      <c r="F7" t="str">
        <f t="shared" si="1"/>
        <v>CFR Cluj</v>
      </c>
      <c r="G7" s="1">
        <f>EUC!D7</f>
        <v>44812</v>
      </c>
      <c r="H7" t="s">
        <v>1055</v>
      </c>
      <c r="I7" t="str">
        <f>EUC!A7&amp;EUC!B7</f>
        <v>Group stage1</v>
      </c>
      <c r="J7" t="str">
        <f t="shared" si="2"/>
        <v>EUCGroup stage1</v>
      </c>
      <c r="K7" t="str">
        <f t="shared" si="3"/>
        <v>EUCGroup stage1KF Ballkani Therandë</v>
      </c>
      <c r="L7" t="str">
        <f t="shared" si="4"/>
        <v>EUCGroup stage1CFR Cluj</v>
      </c>
      <c r="M7" t="str">
        <f t="shared" si="5"/>
        <v>KF Ballkani Therandë</v>
      </c>
      <c r="N7" t="str">
        <f t="shared" si="6"/>
        <v>CFR Cluj</v>
      </c>
    </row>
    <row r="8" spans="1:14" x14ac:dyDescent="0.3">
      <c r="A8" t="str">
        <f>EUC!F8</f>
        <v>Fiorentina it</v>
      </c>
      <c r="B8" t="str">
        <f>EUC!J8</f>
        <v>lv FK Rīgas FS</v>
      </c>
      <c r="C8" t="str">
        <f>EUC!D8&amp;'EUC2'!E8</f>
        <v>44812Fiorentina</v>
      </c>
      <c r="D8" t="str">
        <f>EUC!D8&amp;'EUC2'!F8</f>
        <v>44812FK Rīgas FS</v>
      </c>
      <c r="E8" t="str">
        <f t="shared" si="0"/>
        <v>Fiorentina</v>
      </c>
      <c r="F8" t="str">
        <f t="shared" si="1"/>
        <v>FK Rīgas FS</v>
      </c>
      <c r="G8" s="1">
        <f>EUC!D8</f>
        <v>44812</v>
      </c>
      <c r="H8" t="s">
        <v>1055</v>
      </c>
      <c r="I8" t="str">
        <f>EUC!A8&amp;EUC!B8</f>
        <v>Group stage1</v>
      </c>
      <c r="J8" t="str">
        <f t="shared" si="2"/>
        <v>EUCGroup stage1</v>
      </c>
      <c r="K8" t="str">
        <f t="shared" si="3"/>
        <v>EUCGroup stage1Fiorentina</v>
      </c>
      <c r="L8" t="str">
        <f t="shared" si="4"/>
        <v>EUCGroup stage1FK Rīgas FS</v>
      </c>
      <c r="M8" t="str">
        <f t="shared" si="5"/>
        <v>Fiorentina</v>
      </c>
      <c r="N8" t="str">
        <f t="shared" si="6"/>
        <v>FK Rīgas FS</v>
      </c>
    </row>
    <row r="9" spans="1:14" x14ac:dyDescent="0.3">
      <c r="A9" t="str">
        <f>EUC!F9</f>
        <v>Nice fr</v>
      </c>
      <c r="B9" t="str">
        <f>EUC!J9</f>
        <v>de Köln</v>
      </c>
      <c r="C9" t="str">
        <f>EUC!D9&amp;'EUC2'!E9</f>
        <v>44812Nice</v>
      </c>
      <c r="D9" t="str">
        <f>EUC!D9&amp;'EUC2'!F9</f>
        <v>44812Köln</v>
      </c>
      <c r="E9" t="str">
        <f t="shared" si="0"/>
        <v>Nice</v>
      </c>
      <c r="F9" t="str">
        <f t="shared" si="1"/>
        <v>Köln</v>
      </c>
      <c r="G9" s="1">
        <f>EUC!D9</f>
        <v>44812</v>
      </c>
      <c r="H9" t="s">
        <v>1055</v>
      </c>
      <c r="I9" t="str">
        <f>EUC!A9&amp;EUC!B9</f>
        <v>Group stage1</v>
      </c>
      <c r="J9" t="str">
        <f t="shared" si="2"/>
        <v>EUCGroup stage1</v>
      </c>
      <c r="K9" t="str">
        <f t="shared" si="3"/>
        <v>EUCGroup stage1Nice</v>
      </c>
      <c r="L9" t="str">
        <f t="shared" si="4"/>
        <v>EUCGroup stage1Köln</v>
      </c>
      <c r="M9" t="str">
        <f t="shared" si="5"/>
        <v>Nice</v>
      </c>
      <c r="N9" t="str">
        <f t="shared" si="6"/>
        <v>Köln</v>
      </c>
    </row>
    <row r="10" spans="1:14" x14ac:dyDescent="0.3">
      <c r="A10" t="str">
        <f>EUC!F10</f>
        <v>West Ham eng</v>
      </c>
      <c r="B10" t="str">
        <f>EUC!J10</f>
        <v>ro FCSB</v>
      </c>
      <c r="C10" t="str">
        <f>EUC!D10&amp;'EUC2'!E10</f>
        <v>44812West Ham</v>
      </c>
      <c r="D10" t="str">
        <f>EUC!D10&amp;'EUC2'!F10</f>
        <v>44812FCSB</v>
      </c>
      <c r="E10" t="str">
        <f t="shared" si="0"/>
        <v>West Ham</v>
      </c>
      <c r="F10" t="str">
        <f t="shared" si="1"/>
        <v>FCSB</v>
      </c>
      <c r="G10" s="1">
        <f>EUC!D10</f>
        <v>44812</v>
      </c>
      <c r="H10" t="s">
        <v>1055</v>
      </c>
      <c r="I10" t="str">
        <f>EUC!A10&amp;EUC!B10</f>
        <v>Group stage1</v>
      </c>
      <c r="J10" t="str">
        <f t="shared" si="2"/>
        <v>EUCGroup stage1</v>
      </c>
      <c r="K10" t="str">
        <f t="shared" si="3"/>
        <v>EUCGroup stage1West Ham</v>
      </c>
      <c r="L10" t="str">
        <f t="shared" si="4"/>
        <v>EUCGroup stage1FCSB</v>
      </c>
      <c r="M10" t="str">
        <f t="shared" si="5"/>
        <v>West Ham</v>
      </c>
      <c r="N10" t="str">
        <f t="shared" si="6"/>
        <v>FCSB</v>
      </c>
    </row>
    <row r="11" spans="1:14" x14ac:dyDescent="0.3">
      <c r="A11" t="str">
        <f>EUC!F11</f>
        <v>Shamrock Rov ie</v>
      </c>
      <c r="B11" t="str">
        <f>EUC!J11</f>
        <v>se Djurgården</v>
      </c>
      <c r="C11" t="str">
        <f>EUC!D11&amp;'EUC2'!E11</f>
        <v>44812Shamrock Rov</v>
      </c>
      <c r="D11" t="str">
        <f>EUC!D11&amp;'EUC2'!F11</f>
        <v>44812Djurgården</v>
      </c>
      <c r="E11" t="str">
        <f t="shared" si="0"/>
        <v>Shamrock Rov</v>
      </c>
      <c r="F11" t="str">
        <f t="shared" si="1"/>
        <v>Djurgården</v>
      </c>
      <c r="G11" s="1">
        <f>EUC!D11</f>
        <v>44812</v>
      </c>
      <c r="H11" t="s">
        <v>1055</v>
      </c>
      <c r="I11" t="str">
        <f>EUC!A11&amp;EUC!B11</f>
        <v>Group stage1</v>
      </c>
      <c r="J11" t="str">
        <f t="shared" si="2"/>
        <v>EUCGroup stage1</v>
      </c>
      <c r="K11" t="str">
        <f t="shared" si="3"/>
        <v>EUCGroup stage1Shamrock Rov</v>
      </c>
      <c r="L11" t="str">
        <f t="shared" si="4"/>
        <v>EUCGroup stage1Djurgården</v>
      </c>
      <c r="M11" t="str">
        <f t="shared" si="5"/>
        <v>Shamrock Rov</v>
      </c>
      <c r="N11" t="str">
        <f t="shared" si="6"/>
        <v>Djurgården</v>
      </c>
    </row>
    <row r="12" spans="1:14" x14ac:dyDescent="0.3">
      <c r="A12" t="str">
        <f>EUC!F12</f>
        <v>Vaduz li</v>
      </c>
      <c r="B12" t="str">
        <f>EUC!J12</f>
        <v>cy Apollon</v>
      </c>
      <c r="C12" t="str">
        <f>EUC!D12&amp;'EUC2'!E12</f>
        <v>44812Vaduz</v>
      </c>
      <c r="D12" t="str">
        <f>EUC!D12&amp;'EUC2'!F12</f>
        <v>44812Apollon</v>
      </c>
      <c r="E12" t="str">
        <f t="shared" si="0"/>
        <v>Vaduz</v>
      </c>
      <c r="F12" t="str">
        <f t="shared" si="1"/>
        <v>Apollon</v>
      </c>
      <c r="G12" s="1">
        <f>EUC!D12</f>
        <v>44812</v>
      </c>
      <c r="H12" t="s">
        <v>1055</v>
      </c>
      <c r="I12" t="str">
        <f>EUC!A12&amp;EUC!B12</f>
        <v>Group stage1</v>
      </c>
      <c r="J12" t="str">
        <f t="shared" si="2"/>
        <v>EUCGroup stage1</v>
      </c>
      <c r="K12" t="str">
        <f t="shared" si="3"/>
        <v>EUCGroup stage1Vaduz</v>
      </c>
      <c r="L12" t="str">
        <f t="shared" si="4"/>
        <v>EUCGroup stage1Apollon</v>
      </c>
      <c r="M12" t="str">
        <f t="shared" si="5"/>
        <v>Vaduz</v>
      </c>
      <c r="N12" t="str">
        <f t="shared" si="6"/>
        <v>Apollon</v>
      </c>
    </row>
    <row r="13" spans="1:14" x14ac:dyDescent="0.3">
      <c r="A13" t="str">
        <f>EUC!F13</f>
        <v>Slovan Bratislava sk</v>
      </c>
      <c r="B13" t="str">
        <f>EUC!J13</f>
        <v>lt Žalgiris</v>
      </c>
      <c r="C13" t="str">
        <f>EUC!D13&amp;'EUC2'!E13</f>
        <v>44812Slovan Bratislava</v>
      </c>
      <c r="D13" t="str">
        <f>EUC!D13&amp;'EUC2'!F13</f>
        <v>44812Žalgiris</v>
      </c>
      <c r="E13" t="str">
        <f t="shared" si="0"/>
        <v>Slovan Bratislava</v>
      </c>
      <c r="F13" t="str">
        <f t="shared" si="1"/>
        <v>Žalgiris</v>
      </c>
      <c r="G13" s="1">
        <f>EUC!D13</f>
        <v>44812</v>
      </c>
      <c r="H13" t="s">
        <v>1055</v>
      </c>
      <c r="I13" t="str">
        <f>EUC!A13&amp;EUC!B13</f>
        <v>Group stage1</v>
      </c>
      <c r="J13" t="str">
        <f t="shared" si="2"/>
        <v>EUCGroup stage1</v>
      </c>
      <c r="K13" t="str">
        <f t="shared" si="3"/>
        <v>EUCGroup stage1Slovan Bratislava</v>
      </c>
      <c r="L13" t="str">
        <f t="shared" si="4"/>
        <v>EUCGroup stage1Žalgiris</v>
      </c>
      <c r="M13" t="str">
        <f t="shared" si="5"/>
        <v>Slovan Bratislava</v>
      </c>
      <c r="N13" t="str">
        <f t="shared" si="6"/>
        <v>Žalgiris</v>
      </c>
    </row>
    <row r="14" spans="1:14" x14ac:dyDescent="0.3">
      <c r="A14" t="str">
        <f>EUC!F14</f>
        <v>Basel ch</v>
      </c>
      <c r="B14" t="str">
        <f>EUC!J14</f>
        <v>am Pyunik</v>
      </c>
      <c r="C14" t="str">
        <f>EUC!D14&amp;'EUC2'!E14</f>
        <v>44812Basel</v>
      </c>
      <c r="D14" t="str">
        <f>EUC!D14&amp;'EUC2'!F14</f>
        <v>44812Pyunik</v>
      </c>
      <c r="E14" t="str">
        <f t="shared" si="0"/>
        <v>Basel</v>
      </c>
      <c r="F14" t="str">
        <f t="shared" si="1"/>
        <v>Pyunik</v>
      </c>
      <c r="G14" s="1">
        <f>EUC!D14</f>
        <v>44812</v>
      </c>
      <c r="H14" t="s">
        <v>1055</v>
      </c>
      <c r="I14" t="str">
        <f>EUC!A14&amp;EUC!B14</f>
        <v>Group stage1</v>
      </c>
      <c r="J14" t="str">
        <f t="shared" si="2"/>
        <v>EUCGroup stage1</v>
      </c>
      <c r="K14" t="str">
        <f t="shared" si="3"/>
        <v>EUCGroup stage1Basel</v>
      </c>
      <c r="L14" t="str">
        <f t="shared" si="4"/>
        <v>EUCGroup stage1Pyunik</v>
      </c>
      <c r="M14" t="str">
        <f t="shared" si="5"/>
        <v>Basel</v>
      </c>
      <c r="N14" t="str">
        <f t="shared" si="6"/>
        <v>Pyunik</v>
      </c>
    </row>
    <row r="15" spans="1:14" x14ac:dyDescent="0.3">
      <c r="A15" t="str">
        <f>EUC!F15</f>
        <v>Molde no</v>
      </c>
      <c r="B15" t="str">
        <f>EUC!J15</f>
        <v>be Gent</v>
      </c>
      <c r="C15" t="str">
        <f>EUC!D15&amp;'EUC2'!E15</f>
        <v>44812Molde</v>
      </c>
      <c r="D15" t="str">
        <f>EUC!D15&amp;'EUC2'!F15</f>
        <v>44812Gent</v>
      </c>
      <c r="E15" t="str">
        <f t="shared" si="0"/>
        <v>Molde</v>
      </c>
      <c r="F15" t="str">
        <f t="shared" si="1"/>
        <v>Gent</v>
      </c>
      <c r="G15" s="1">
        <f>EUC!D15</f>
        <v>44812</v>
      </c>
      <c r="H15" t="s">
        <v>1055</v>
      </c>
      <c r="I15" t="str">
        <f>EUC!A15&amp;EUC!B15</f>
        <v>Group stage1</v>
      </c>
      <c r="J15" t="str">
        <f t="shared" si="2"/>
        <v>EUCGroup stage1</v>
      </c>
      <c r="K15" t="str">
        <f t="shared" si="3"/>
        <v>EUCGroup stage1Molde</v>
      </c>
      <c r="L15" t="str">
        <f t="shared" si="4"/>
        <v>EUCGroup stage1Gent</v>
      </c>
      <c r="M15" t="str">
        <f t="shared" si="5"/>
        <v>Molde</v>
      </c>
      <c r="N15" t="str">
        <f t="shared" si="6"/>
        <v>Gent</v>
      </c>
    </row>
    <row r="16" spans="1:14" x14ac:dyDescent="0.3">
      <c r="A16" t="str">
        <f>EUC!F16</f>
        <v>SK Dnipro-1 ua</v>
      </c>
      <c r="B16" t="str">
        <f>EUC!J16</f>
        <v>nl AZ Alkmaar</v>
      </c>
      <c r="C16" t="str">
        <f>EUC!D16&amp;'EUC2'!E16</f>
        <v>44812SK Dnipro-1</v>
      </c>
      <c r="D16" t="str">
        <f>EUC!D16&amp;'EUC2'!F16</f>
        <v>44812AZ Alkmaar</v>
      </c>
      <c r="E16" t="str">
        <f t="shared" si="0"/>
        <v>SK Dnipro-1</v>
      </c>
      <c r="F16" t="str">
        <f t="shared" si="1"/>
        <v>AZ Alkmaar</v>
      </c>
      <c r="G16" s="1">
        <f>EUC!D16</f>
        <v>44812</v>
      </c>
      <c r="H16" t="s">
        <v>1055</v>
      </c>
      <c r="I16" t="str">
        <f>EUC!A16&amp;EUC!B16</f>
        <v>Group stage1</v>
      </c>
      <c r="J16" t="str">
        <f t="shared" si="2"/>
        <v>EUCGroup stage1</v>
      </c>
      <c r="K16" t="str">
        <f t="shared" si="3"/>
        <v>EUCGroup stage1SK Dnipro-1</v>
      </c>
      <c r="L16" t="str">
        <f t="shared" si="4"/>
        <v>EUCGroup stage1AZ Alkmaar</v>
      </c>
      <c r="M16" t="str">
        <f t="shared" si="5"/>
        <v>SK Dnipro-1</v>
      </c>
      <c r="N16" t="str">
        <f t="shared" si="6"/>
        <v>AZ Alkmaar</v>
      </c>
    </row>
    <row r="17" spans="1:14" x14ac:dyDescent="0.3">
      <c r="A17" t="str">
        <f>EUC!F17</f>
        <v>Sivasspor tr</v>
      </c>
      <c r="B17" t="str">
        <f>EUC!J17</f>
        <v>cz Slavia Prague</v>
      </c>
      <c r="C17" t="str">
        <f>EUC!D17&amp;'EUC2'!E17</f>
        <v>44812Sivasspor</v>
      </c>
      <c r="D17" t="str">
        <f>EUC!D17&amp;'EUC2'!F17</f>
        <v>44812Slavia Prague</v>
      </c>
      <c r="E17" t="str">
        <f t="shared" si="0"/>
        <v>Sivasspor</v>
      </c>
      <c r="F17" t="str">
        <f t="shared" si="1"/>
        <v>Slavia Prague</v>
      </c>
      <c r="G17" s="1">
        <f>EUC!D17</f>
        <v>44812</v>
      </c>
      <c r="H17" t="s">
        <v>1055</v>
      </c>
      <c r="I17" t="str">
        <f>EUC!A17&amp;EUC!B17</f>
        <v>Group stage1</v>
      </c>
      <c r="J17" t="str">
        <f t="shared" si="2"/>
        <v>EUCGroup stage1</v>
      </c>
      <c r="K17" t="str">
        <f t="shared" si="3"/>
        <v>EUCGroup stage1Sivasspor</v>
      </c>
      <c r="L17" t="str">
        <f t="shared" si="4"/>
        <v>EUCGroup stage1Slavia Prague</v>
      </c>
      <c r="M17" t="str">
        <f t="shared" si="5"/>
        <v>Sivasspor</v>
      </c>
      <c r="N17" t="str">
        <f t="shared" si="6"/>
        <v>Slavia Prague</v>
      </c>
    </row>
    <row r="18" spans="1:14" x14ac:dyDescent="0.3">
      <c r="A18">
        <f>EUC!F18</f>
        <v>0</v>
      </c>
      <c r="B18">
        <f>EUC!J18</f>
        <v>0</v>
      </c>
      <c r="C18" t="e">
        <f>EUC!D18&amp;'EUC2'!E18</f>
        <v>#VALUE!</v>
      </c>
      <c r="D18" t="e">
        <f>EUC!D18&amp;'EUC2'!F18</f>
        <v>#VALUE!</v>
      </c>
      <c r="E18" t="e">
        <f t="shared" si="0"/>
        <v>#VALUE!</v>
      </c>
      <c r="F18" t="e">
        <f t="shared" si="1"/>
        <v>#VALUE!</v>
      </c>
      <c r="G18" s="1">
        <f>EUC!D18</f>
        <v>0</v>
      </c>
      <c r="H18" t="s">
        <v>1055</v>
      </c>
      <c r="I18" t="str">
        <f>EUC!A18&amp;EUC!B18</f>
        <v/>
      </c>
      <c r="J18" t="str">
        <f t="shared" si="2"/>
        <v>EUC</v>
      </c>
      <c r="K18" t="e">
        <f t="shared" si="3"/>
        <v>#VALUE!</v>
      </c>
      <c r="L18" t="e">
        <f t="shared" si="4"/>
        <v>#VALUE!</v>
      </c>
      <c r="M18" t="e">
        <f t="shared" si="5"/>
        <v>#VALUE!</v>
      </c>
      <c r="N18" t="e">
        <f t="shared" si="6"/>
        <v>#VALUE!</v>
      </c>
    </row>
    <row r="19" spans="1:14" x14ac:dyDescent="0.3">
      <c r="A19" t="str">
        <f>EUC!F19</f>
        <v>AZ Alkmaar nl</v>
      </c>
      <c r="B19" t="str">
        <f>EUC!J19</f>
        <v>li Vaduz</v>
      </c>
      <c r="C19" t="str">
        <f>EUC!D19&amp;'EUC2'!E19</f>
        <v>44819AZ Alkmaar</v>
      </c>
      <c r="D19" t="str">
        <f>EUC!D19&amp;'EUC2'!F19</f>
        <v>44819Vaduz</v>
      </c>
      <c r="E19" t="str">
        <f t="shared" si="0"/>
        <v>AZ Alkmaar</v>
      </c>
      <c r="F19" t="str">
        <f t="shared" si="1"/>
        <v>Vaduz</v>
      </c>
      <c r="G19" s="1">
        <f>EUC!D19</f>
        <v>44819</v>
      </c>
      <c r="H19" t="s">
        <v>1055</v>
      </c>
      <c r="I19" t="str">
        <f>EUC!A19&amp;EUC!B19</f>
        <v>Group stage2</v>
      </c>
      <c r="J19" t="str">
        <f t="shared" si="2"/>
        <v>EUCGroup stage2</v>
      </c>
      <c r="K19" t="str">
        <f t="shared" si="3"/>
        <v>EUCGroup stage2AZ Alkmaar</v>
      </c>
      <c r="L19" t="str">
        <f t="shared" si="4"/>
        <v>EUCGroup stage2Vaduz</v>
      </c>
      <c r="M19" t="str">
        <f t="shared" si="5"/>
        <v>AZ Alkmaar</v>
      </c>
      <c r="N19" t="str">
        <f t="shared" si="6"/>
        <v>Vaduz</v>
      </c>
    </row>
    <row r="20" spans="1:14" x14ac:dyDescent="0.3">
      <c r="A20" t="str">
        <f>EUC!F20</f>
        <v>Slavia Prague cz</v>
      </c>
      <c r="B20" t="str">
        <f>EUC!J20</f>
        <v>xk KF Ballkani Therandë</v>
      </c>
      <c r="C20" t="str">
        <f>EUC!D20&amp;'EUC2'!E20</f>
        <v>44819Slavia Prague</v>
      </c>
      <c r="D20" t="str">
        <f>EUC!D20&amp;'EUC2'!F20</f>
        <v>44819KF Ballkani Therandë</v>
      </c>
      <c r="E20" t="str">
        <f t="shared" si="0"/>
        <v>Slavia Prague</v>
      </c>
      <c r="F20" t="str">
        <f t="shared" si="1"/>
        <v>KF Ballkani Therandë</v>
      </c>
      <c r="G20" s="1">
        <f>EUC!D20</f>
        <v>44819</v>
      </c>
      <c r="H20" t="s">
        <v>1055</v>
      </c>
      <c r="I20" t="str">
        <f>EUC!A20&amp;EUC!B20</f>
        <v>Group stage2</v>
      </c>
      <c r="J20" t="str">
        <f t="shared" si="2"/>
        <v>EUCGroup stage2</v>
      </c>
      <c r="K20" t="str">
        <f t="shared" si="3"/>
        <v>EUCGroup stage2Slavia Prague</v>
      </c>
      <c r="L20" t="str">
        <f t="shared" si="4"/>
        <v>EUCGroup stage2KF Ballkani Therandë</v>
      </c>
      <c r="M20" t="str">
        <f t="shared" si="5"/>
        <v>Slavia Prague</v>
      </c>
      <c r="N20" t="str">
        <f t="shared" si="6"/>
        <v>KF Ballkani Therandë</v>
      </c>
    </row>
    <row r="21" spans="1:14" x14ac:dyDescent="0.3">
      <c r="A21" t="str">
        <f>EUC!F21</f>
        <v>Djurgården se</v>
      </c>
      <c r="B21" t="str">
        <f>EUC!J21</f>
        <v>no Molde</v>
      </c>
      <c r="C21" t="str">
        <f>EUC!D21&amp;'EUC2'!E21</f>
        <v>44819Djurgården</v>
      </c>
      <c r="D21" t="str">
        <f>EUC!D21&amp;'EUC2'!F21</f>
        <v>44819Molde</v>
      </c>
      <c r="E21" t="str">
        <f t="shared" si="0"/>
        <v>Djurgården</v>
      </c>
      <c r="F21" t="str">
        <f t="shared" si="1"/>
        <v>Molde</v>
      </c>
      <c r="G21" s="1">
        <f>EUC!D21</f>
        <v>44819</v>
      </c>
      <c r="H21" t="s">
        <v>1055</v>
      </c>
      <c r="I21" t="str">
        <f>EUC!A21&amp;EUC!B21</f>
        <v>Group stage2</v>
      </c>
      <c r="J21" t="str">
        <f t="shared" si="2"/>
        <v>EUCGroup stage2</v>
      </c>
      <c r="K21" t="str">
        <f t="shared" si="3"/>
        <v>EUCGroup stage2Djurgården</v>
      </c>
      <c r="L21" t="str">
        <f t="shared" si="4"/>
        <v>EUCGroup stage2Molde</v>
      </c>
      <c r="M21" t="str">
        <f t="shared" si="5"/>
        <v>Djurgården</v>
      </c>
      <c r="N21" t="str">
        <f t="shared" si="6"/>
        <v>Molde</v>
      </c>
    </row>
    <row r="22" spans="1:14" x14ac:dyDescent="0.3">
      <c r="A22" t="str">
        <f>EUC!F22</f>
        <v>Gent be</v>
      </c>
      <c r="B22" t="str">
        <f>EUC!J22</f>
        <v>ie Shamrock Rov</v>
      </c>
      <c r="C22" t="str">
        <f>EUC!D22&amp;'EUC2'!E22</f>
        <v>44819Gent</v>
      </c>
      <c r="D22" t="str">
        <f>EUC!D22&amp;'EUC2'!F22</f>
        <v>44819Shamrock Rov</v>
      </c>
      <c r="E22" t="str">
        <f t="shared" si="0"/>
        <v>Gent</v>
      </c>
      <c r="F22" t="str">
        <f t="shared" si="1"/>
        <v>Shamrock Rov</v>
      </c>
      <c r="G22" s="1">
        <f>EUC!D22</f>
        <v>44819</v>
      </c>
      <c r="H22" t="s">
        <v>1055</v>
      </c>
      <c r="I22" t="str">
        <f>EUC!A22&amp;EUC!B22</f>
        <v>Group stage2</v>
      </c>
      <c r="J22" t="str">
        <f t="shared" si="2"/>
        <v>EUCGroup stage2</v>
      </c>
      <c r="K22" t="str">
        <f t="shared" si="3"/>
        <v>EUCGroup stage2Gent</v>
      </c>
      <c r="L22" t="str">
        <f t="shared" si="4"/>
        <v>EUCGroup stage2Shamrock Rov</v>
      </c>
      <c r="M22" t="str">
        <f t="shared" si="5"/>
        <v>Gent</v>
      </c>
      <c r="N22" t="str">
        <f t="shared" si="6"/>
        <v>Shamrock Rov</v>
      </c>
    </row>
    <row r="23" spans="1:14" x14ac:dyDescent="0.3">
      <c r="A23" t="str">
        <f>EUC!F23</f>
        <v>Apollon cy</v>
      </c>
      <c r="B23" t="str">
        <f>EUC!J23</f>
        <v>ua SK Dnipro-1</v>
      </c>
      <c r="C23" t="str">
        <f>EUC!D23&amp;'EUC2'!E23</f>
        <v>44819Apollon</v>
      </c>
      <c r="D23" t="str">
        <f>EUC!D23&amp;'EUC2'!F23</f>
        <v>44819SK Dnipro-1</v>
      </c>
      <c r="E23" t="str">
        <f t="shared" si="0"/>
        <v>Apollon</v>
      </c>
      <c r="F23" t="str">
        <f t="shared" si="1"/>
        <v>SK Dnipro-1</v>
      </c>
      <c r="G23" s="1">
        <f>EUC!D23</f>
        <v>44819</v>
      </c>
      <c r="H23" t="s">
        <v>1055</v>
      </c>
      <c r="I23" t="str">
        <f>EUC!A23&amp;EUC!B23</f>
        <v>Group stage2</v>
      </c>
      <c r="J23" t="str">
        <f t="shared" si="2"/>
        <v>EUCGroup stage2</v>
      </c>
      <c r="K23" t="str">
        <f t="shared" si="3"/>
        <v>EUCGroup stage2Apollon</v>
      </c>
      <c r="L23" t="str">
        <f t="shared" si="4"/>
        <v>EUCGroup stage2SK Dnipro-1</v>
      </c>
      <c r="M23" t="str">
        <f t="shared" si="5"/>
        <v>Apollon</v>
      </c>
      <c r="N23" t="str">
        <f t="shared" si="6"/>
        <v>SK Dnipro-1</v>
      </c>
    </row>
    <row r="24" spans="1:14" x14ac:dyDescent="0.3">
      <c r="A24" t="str">
        <f>EUC!F24</f>
        <v>Žalgiris lt</v>
      </c>
      <c r="B24" t="str">
        <f>EUC!J24</f>
        <v>ch Basel</v>
      </c>
      <c r="C24" t="str">
        <f>EUC!D24&amp;'EUC2'!E24</f>
        <v>44819Žalgiris</v>
      </c>
      <c r="D24" t="str">
        <f>EUC!D24&amp;'EUC2'!F24</f>
        <v>44819Basel</v>
      </c>
      <c r="E24" t="str">
        <f t="shared" si="0"/>
        <v>Žalgiris</v>
      </c>
      <c r="F24" t="str">
        <f t="shared" si="1"/>
        <v>Basel</v>
      </c>
      <c r="G24" s="1">
        <f>EUC!D24</f>
        <v>44819</v>
      </c>
      <c r="H24" t="s">
        <v>1055</v>
      </c>
      <c r="I24" t="str">
        <f>EUC!A24&amp;EUC!B24</f>
        <v>Group stage2</v>
      </c>
      <c r="J24" t="str">
        <f t="shared" si="2"/>
        <v>EUCGroup stage2</v>
      </c>
      <c r="K24" t="str">
        <f t="shared" si="3"/>
        <v>EUCGroup stage2Žalgiris</v>
      </c>
      <c r="L24" t="str">
        <f t="shared" si="4"/>
        <v>EUCGroup stage2Basel</v>
      </c>
      <c r="M24" t="str">
        <f t="shared" si="5"/>
        <v>Žalgiris</v>
      </c>
      <c r="N24" t="str">
        <f t="shared" si="6"/>
        <v>Basel</v>
      </c>
    </row>
    <row r="25" spans="1:14" x14ac:dyDescent="0.3">
      <c r="A25" t="str">
        <f>EUC!F25</f>
        <v>CFR Cluj ro</v>
      </c>
      <c r="B25" t="str">
        <f>EUC!J25</f>
        <v>tr Sivasspor</v>
      </c>
      <c r="C25" t="str">
        <f>EUC!D25&amp;'EUC2'!E25</f>
        <v>44819CFR Cluj</v>
      </c>
      <c r="D25" t="str">
        <f>EUC!D25&amp;'EUC2'!F25</f>
        <v>44819Sivasspor</v>
      </c>
      <c r="E25" t="str">
        <f t="shared" si="0"/>
        <v>CFR Cluj</v>
      </c>
      <c r="F25" t="str">
        <f t="shared" si="1"/>
        <v>Sivasspor</v>
      </c>
      <c r="G25" s="1">
        <f>EUC!D25</f>
        <v>44819</v>
      </c>
      <c r="H25" t="s">
        <v>1055</v>
      </c>
      <c r="I25" t="str">
        <f>EUC!A25&amp;EUC!B25</f>
        <v>Group stage2</v>
      </c>
      <c r="J25" t="str">
        <f t="shared" si="2"/>
        <v>EUCGroup stage2</v>
      </c>
      <c r="K25" t="str">
        <f t="shared" si="3"/>
        <v>EUCGroup stage2CFR Cluj</v>
      </c>
      <c r="L25" t="str">
        <f t="shared" si="4"/>
        <v>EUCGroup stage2Sivasspor</v>
      </c>
      <c r="M25" t="str">
        <f t="shared" si="5"/>
        <v>CFR Cluj</v>
      </c>
      <c r="N25" t="str">
        <f t="shared" si="6"/>
        <v>Sivasspor</v>
      </c>
    </row>
    <row r="26" spans="1:14" x14ac:dyDescent="0.3">
      <c r="A26" t="str">
        <f>EUC!F26</f>
        <v>Pyunik am</v>
      </c>
      <c r="B26" t="str">
        <f>EUC!J26</f>
        <v>sk Slovan Bratislava</v>
      </c>
      <c r="C26" t="str">
        <f>EUC!D26&amp;'EUC2'!E26</f>
        <v>44819Pyunik</v>
      </c>
      <c r="D26" t="str">
        <f>EUC!D26&amp;'EUC2'!F26</f>
        <v>44819Slovan Bratislava</v>
      </c>
      <c r="E26" t="str">
        <f t="shared" si="0"/>
        <v>Pyunik</v>
      </c>
      <c r="F26" t="str">
        <f t="shared" si="1"/>
        <v>Slovan Bratislava</v>
      </c>
      <c r="G26" s="1">
        <f>EUC!D26</f>
        <v>44819</v>
      </c>
      <c r="H26" t="s">
        <v>1055</v>
      </c>
      <c r="I26" t="str">
        <f>EUC!A26&amp;EUC!B26</f>
        <v>Group stage2</v>
      </c>
      <c r="J26" t="str">
        <f t="shared" si="2"/>
        <v>EUCGroup stage2</v>
      </c>
      <c r="K26" t="str">
        <f t="shared" si="3"/>
        <v>EUCGroup stage2Pyunik</v>
      </c>
      <c r="L26" t="str">
        <f t="shared" si="4"/>
        <v>EUCGroup stage2Slovan Bratislava</v>
      </c>
      <c r="M26" t="str">
        <f t="shared" si="5"/>
        <v>Pyunik</v>
      </c>
      <c r="N26" t="str">
        <f t="shared" si="6"/>
        <v>Slovan Bratislava</v>
      </c>
    </row>
    <row r="27" spans="1:14" x14ac:dyDescent="0.3">
      <c r="A27" t="str">
        <f>EUC!F27</f>
        <v>Partizan rs</v>
      </c>
      <c r="B27" t="str">
        <f>EUC!J27</f>
        <v>fr Nice</v>
      </c>
      <c r="C27" t="str">
        <f>EUC!D27&amp;'EUC2'!E27</f>
        <v>44819Partizan</v>
      </c>
      <c r="D27" t="str">
        <f>EUC!D27&amp;'EUC2'!F27</f>
        <v>44819Nice</v>
      </c>
      <c r="E27" t="str">
        <f t="shared" si="0"/>
        <v>Partizan</v>
      </c>
      <c r="F27" t="str">
        <f t="shared" si="1"/>
        <v>Nice</v>
      </c>
      <c r="G27" s="1">
        <f>EUC!D27</f>
        <v>44819</v>
      </c>
      <c r="H27" t="s">
        <v>1055</v>
      </c>
      <c r="I27" t="str">
        <f>EUC!A27&amp;EUC!B27</f>
        <v>Group stage2</v>
      </c>
      <c r="J27" t="str">
        <f t="shared" si="2"/>
        <v>EUCGroup stage2</v>
      </c>
      <c r="K27" t="str">
        <f t="shared" si="3"/>
        <v>EUCGroup stage2Partizan</v>
      </c>
      <c r="L27" t="str">
        <f t="shared" si="4"/>
        <v>EUCGroup stage2Nice</v>
      </c>
      <c r="M27" t="str">
        <f t="shared" si="5"/>
        <v>Partizan</v>
      </c>
      <c r="N27" t="str">
        <f t="shared" si="6"/>
        <v>Nice</v>
      </c>
    </row>
    <row r="28" spans="1:14" x14ac:dyDescent="0.3">
      <c r="A28" t="str">
        <f>EUC!F28</f>
        <v>Silkeborg dk</v>
      </c>
      <c r="B28" t="str">
        <f>EUC!J28</f>
        <v>eng West Ham</v>
      </c>
      <c r="C28" t="str">
        <f>EUC!D28&amp;'EUC2'!E28</f>
        <v>44819Silkeborg</v>
      </c>
      <c r="D28" t="str">
        <f>EUC!D28&amp;'EUC2'!F28</f>
        <v>44819West Ham</v>
      </c>
      <c r="E28" t="str">
        <f t="shared" si="0"/>
        <v>Silkeborg</v>
      </c>
      <c r="F28" t="str">
        <f t="shared" si="1"/>
        <v>West Ham</v>
      </c>
      <c r="G28" s="1">
        <f>EUC!D28</f>
        <v>44819</v>
      </c>
      <c r="H28" t="s">
        <v>1055</v>
      </c>
      <c r="I28" t="str">
        <f>EUC!A28&amp;EUC!B28</f>
        <v>Group stage2</v>
      </c>
      <c r="J28" t="str">
        <f t="shared" si="2"/>
        <v>EUCGroup stage2</v>
      </c>
      <c r="K28" t="str">
        <f t="shared" si="3"/>
        <v>EUCGroup stage2Silkeborg</v>
      </c>
      <c r="L28" t="str">
        <f t="shared" si="4"/>
        <v>EUCGroup stage2West Ham</v>
      </c>
      <c r="M28" t="str">
        <f t="shared" si="5"/>
        <v>Silkeborg</v>
      </c>
      <c r="N28" t="str">
        <f t="shared" si="6"/>
        <v>West Ham</v>
      </c>
    </row>
    <row r="29" spans="1:14" x14ac:dyDescent="0.3">
      <c r="A29" t="str">
        <f>EUC!F29</f>
        <v>Köln de</v>
      </c>
      <c r="B29" t="str">
        <f>EUC!J29</f>
        <v>cz Slovácko</v>
      </c>
      <c r="C29" t="str">
        <f>EUC!D29&amp;'EUC2'!E29</f>
        <v>44819Köln</v>
      </c>
      <c r="D29" t="str">
        <f>EUC!D29&amp;'EUC2'!F29</f>
        <v>44819Slovácko</v>
      </c>
      <c r="E29" t="str">
        <f t="shared" si="0"/>
        <v>Köln</v>
      </c>
      <c r="F29" t="str">
        <f t="shared" si="1"/>
        <v>Slovácko</v>
      </c>
      <c r="G29" s="1">
        <f>EUC!D29</f>
        <v>44819</v>
      </c>
      <c r="H29" t="s">
        <v>1055</v>
      </c>
      <c r="I29" t="str">
        <f>EUC!A29&amp;EUC!B29</f>
        <v>Group stage2</v>
      </c>
      <c r="J29" t="str">
        <f t="shared" si="2"/>
        <v>EUCGroup stage2</v>
      </c>
      <c r="K29" t="str">
        <f t="shared" si="3"/>
        <v>EUCGroup stage2Köln</v>
      </c>
      <c r="L29" t="str">
        <f t="shared" si="4"/>
        <v>EUCGroup stage2Slovácko</v>
      </c>
      <c r="M29" t="str">
        <f t="shared" si="5"/>
        <v>Köln</v>
      </c>
      <c r="N29" t="str">
        <f t="shared" si="6"/>
        <v>Slovácko</v>
      </c>
    </row>
    <row r="30" spans="1:14" x14ac:dyDescent="0.3">
      <c r="A30" t="str">
        <f>EUC!F30</f>
        <v>Lech Poznań pl</v>
      </c>
      <c r="B30" t="str">
        <f>EUC!J30</f>
        <v>at Austria Wien</v>
      </c>
      <c r="C30" t="str">
        <f>EUC!D30&amp;'EUC2'!E30</f>
        <v>44819Lech Poznań</v>
      </c>
      <c r="D30" t="str">
        <f>EUC!D30&amp;'EUC2'!F30</f>
        <v>44819Austria Wien</v>
      </c>
      <c r="E30" t="str">
        <f t="shared" si="0"/>
        <v>Lech Poznań</v>
      </c>
      <c r="F30" t="str">
        <f t="shared" si="1"/>
        <v>Austria Wien</v>
      </c>
      <c r="G30" s="1">
        <f>EUC!D30</f>
        <v>44819</v>
      </c>
      <c r="H30" t="s">
        <v>1055</v>
      </c>
      <c r="I30" t="str">
        <f>EUC!A30&amp;EUC!B30</f>
        <v>Group stage2</v>
      </c>
      <c r="J30" t="str">
        <f t="shared" si="2"/>
        <v>EUCGroup stage2</v>
      </c>
      <c r="K30" t="str">
        <f t="shared" si="3"/>
        <v>EUCGroup stage2Lech Poznań</v>
      </c>
      <c r="L30" t="str">
        <f t="shared" si="4"/>
        <v>EUCGroup stage2Austria Wien</v>
      </c>
      <c r="M30" t="str">
        <f t="shared" si="5"/>
        <v>Lech Poznań</v>
      </c>
      <c r="N30" t="str">
        <f t="shared" si="6"/>
        <v>Austria Wien</v>
      </c>
    </row>
    <row r="31" spans="1:14" x14ac:dyDescent="0.3">
      <c r="A31" t="str">
        <f>EUC!F31</f>
        <v>Başakşehir tr</v>
      </c>
      <c r="B31" t="str">
        <f>EUC!J31</f>
        <v>it Fiorentina</v>
      </c>
      <c r="C31" t="str">
        <f>EUC!D31&amp;'EUC2'!E31</f>
        <v>44819Başakşehir</v>
      </c>
      <c r="D31" t="str">
        <f>EUC!D31&amp;'EUC2'!F31</f>
        <v>44819Fiorentina</v>
      </c>
      <c r="E31" t="str">
        <f t="shared" si="0"/>
        <v>Başakşehir</v>
      </c>
      <c r="F31" t="str">
        <f t="shared" si="1"/>
        <v>Fiorentina</v>
      </c>
      <c r="G31" s="1">
        <f>EUC!D31</f>
        <v>44819</v>
      </c>
      <c r="H31" t="s">
        <v>1055</v>
      </c>
      <c r="I31" t="str">
        <f>EUC!A31&amp;EUC!B31</f>
        <v>Group stage2</v>
      </c>
      <c r="J31" t="str">
        <f t="shared" si="2"/>
        <v>EUCGroup stage2</v>
      </c>
      <c r="K31" t="str">
        <f t="shared" si="3"/>
        <v>EUCGroup stage2Başakşehir</v>
      </c>
      <c r="L31" t="str">
        <f t="shared" si="4"/>
        <v>EUCGroup stage2Fiorentina</v>
      </c>
      <c r="M31" t="str">
        <f t="shared" si="5"/>
        <v>Başakşehir</v>
      </c>
      <c r="N31" t="str">
        <f t="shared" si="6"/>
        <v>Fiorentina</v>
      </c>
    </row>
    <row r="32" spans="1:14" x14ac:dyDescent="0.3">
      <c r="A32" t="str">
        <f>EUC!F32</f>
        <v>FCSB ro</v>
      </c>
      <c r="B32" t="str">
        <f>EUC!J32</f>
        <v>be Anderlecht</v>
      </c>
      <c r="C32" t="str">
        <f>EUC!D32&amp;'EUC2'!E32</f>
        <v>44819FCSB</v>
      </c>
      <c r="D32" t="str">
        <f>EUC!D32&amp;'EUC2'!F32</f>
        <v>44819Anderlecht</v>
      </c>
      <c r="E32" t="str">
        <f t="shared" si="0"/>
        <v>FCSB</v>
      </c>
      <c r="F32" t="str">
        <f t="shared" si="1"/>
        <v>Anderlecht</v>
      </c>
      <c r="G32" s="1">
        <f>EUC!D32</f>
        <v>44819</v>
      </c>
      <c r="H32" t="s">
        <v>1055</v>
      </c>
      <c r="I32" t="str">
        <f>EUC!A32&amp;EUC!B32</f>
        <v>Group stage2</v>
      </c>
      <c r="J32" t="str">
        <f t="shared" si="2"/>
        <v>EUCGroup stage2</v>
      </c>
      <c r="K32" t="str">
        <f t="shared" si="3"/>
        <v>EUCGroup stage2FCSB</v>
      </c>
      <c r="L32" t="str">
        <f t="shared" si="4"/>
        <v>EUCGroup stage2Anderlecht</v>
      </c>
      <c r="M32" t="str">
        <f t="shared" si="5"/>
        <v>FCSB</v>
      </c>
      <c r="N32" t="str">
        <f t="shared" si="6"/>
        <v>Anderlecht</v>
      </c>
    </row>
    <row r="33" spans="1:14" x14ac:dyDescent="0.3">
      <c r="A33" t="str">
        <f>EUC!F33</f>
        <v>Be'er Sheva il</v>
      </c>
      <c r="B33" t="str">
        <f>EUC!J33</f>
        <v>es Villarreal</v>
      </c>
      <c r="C33" t="str">
        <f>EUC!D33&amp;'EUC2'!E33</f>
        <v>44819Be'er Sheva</v>
      </c>
      <c r="D33" t="str">
        <f>EUC!D33&amp;'EUC2'!F33</f>
        <v>44819Villarreal</v>
      </c>
      <c r="E33" t="str">
        <f t="shared" si="0"/>
        <v>Be'er Sheva</v>
      </c>
      <c r="F33" t="str">
        <f t="shared" si="1"/>
        <v>Villarreal</v>
      </c>
      <c r="G33" s="1">
        <f>EUC!D33</f>
        <v>44819</v>
      </c>
      <c r="H33" t="s">
        <v>1055</v>
      </c>
      <c r="I33" t="str">
        <f>EUC!A33&amp;EUC!B33</f>
        <v>Group stage2</v>
      </c>
      <c r="J33" t="str">
        <f t="shared" si="2"/>
        <v>EUCGroup stage2</v>
      </c>
      <c r="K33" t="str">
        <f t="shared" si="3"/>
        <v>EUCGroup stage2Be'er Sheva</v>
      </c>
      <c r="L33" t="str">
        <f t="shared" si="4"/>
        <v>EUCGroup stage2Villarreal</v>
      </c>
      <c r="M33" t="str">
        <f t="shared" si="5"/>
        <v>Be'er Sheva</v>
      </c>
      <c r="N33" t="str">
        <f t="shared" si="6"/>
        <v>Villarreal</v>
      </c>
    </row>
    <row r="34" spans="1:14" x14ac:dyDescent="0.3">
      <c r="A34" t="str">
        <f>EUC!F34</f>
        <v>FK Rīgas FS lv</v>
      </c>
      <c r="B34" t="str">
        <f>EUC!J34</f>
        <v>sct Hearts</v>
      </c>
      <c r="C34" t="str">
        <f>EUC!D34&amp;'EUC2'!E34</f>
        <v>44819FK Rīgas FS</v>
      </c>
      <c r="D34" t="str">
        <f>EUC!D34&amp;'EUC2'!F34</f>
        <v>44819Hearts</v>
      </c>
      <c r="E34" t="str">
        <f t="shared" si="0"/>
        <v>FK Rīgas FS</v>
      </c>
      <c r="F34" t="str">
        <f t="shared" si="1"/>
        <v>Hearts</v>
      </c>
      <c r="G34" s="1">
        <f>EUC!D34</f>
        <v>44819</v>
      </c>
      <c r="H34" t="s">
        <v>1055</v>
      </c>
      <c r="I34" t="str">
        <f>EUC!A34&amp;EUC!B34</f>
        <v>Group stage2</v>
      </c>
      <c r="J34" t="str">
        <f t="shared" si="2"/>
        <v>EUCGroup stage2</v>
      </c>
      <c r="K34" t="str">
        <f t="shared" si="3"/>
        <v>EUCGroup stage2FK Rīgas FS</v>
      </c>
      <c r="L34" t="str">
        <f t="shared" si="4"/>
        <v>EUCGroup stage2Hearts</v>
      </c>
      <c r="M34" t="str">
        <f t="shared" si="5"/>
        <v>FK Rīgas FS</v>
      </c>
      <c r="N34" t="str">
        <f t="shared" si="6"/>
        <v>Hearts</v>
      </c>
    </row>
    <row r="35" spans="1:14" x14ac:dyDescent="0.3">
      <c r="A35">
        <f>EUC!F35</f>
        <v>0</v>
      </c>
      <c r="B35">
        <f>EUC!J35</f>
        <v>0</v>
      </c>
      <c r="C35" t="e">
        <f>EUC!D35&amp;'EUC2'!E35</f>
        <v>#VALUE!</v>
      </c>
      <c r="D35" t="e">
        <f>EUC!D35&amp;'EUC2'!F35</f>
        <v>#VALUE!</v>
      </c>
      <c r="E35" t="e">
        <f t="shared" si="0"/>
        <v>#VALUE!</v>
      </c>
      <c r="F35" t="e">
        <f t="shared" si="1"/>
        <v>#VALUE!</v>
      </c>
      <c r="G35" s="1">
        <f>EUC!D35</f>
        <v>0</v>
      </c>
      <c r="H35" t="s">
        <v>1055</v>
      </c>
      <c r="I35" t="str">
        <f>EUC!A35&amp;EUC!B35</f>
        <v/>
      </c>
      <c r="J35" t="str">
        <f t="shared" si="2"/>
        <v>EUC</v>
      </c>
      <c r="K35" t="e">
        <f t="shared" si="3"/>
        <v>#VALUE!</v>
      </c>
      <c r="L35" t="e">
        <f t="shared" si="4"/>
        <v>#VALUE!</v>
      </c>
      <c r="M35" t="e">
        <f t="shared" si="5"/>
        <v>#VALUE!</v>
      </c>
      <c r="N35" t="e">
        <f t="shared" si="6"/>
        <v>#VALUE!</v>
      </c>
    </row>
    <row r="36" spans="1:14" x14ac:dyDescent="0.3">
      <c r="A36" t="str">
        <f>EUC!F36</f>
        <v>Slovácko cz</v>
      </c>
      <c r="B36" t="str">
        <f>EUC!J36</f>
        <v>fr Nice</v>
      </c>
      <c r="C36" t="str">
        <f>EUC!D36&amp;'EUC2'!E36</f>
        <v>44840Slovácko</v>
      </c>
      <c r="D36" t="str">
        <f>EUC!D36&amp;'EUC2'!F36</f>
        <v>44840Nice</v>
      </c>
      <c r="E36" t="str">
        <f t="shared" si="0"/>
        <v>Slovácko</v>
      </c>
      <c r="F36" t="str">
        <f t="shared" si="1"/>
        <v>Nice</v>
      </c>
      <c r="G36" s="1">
        <f>EUC!D36</f>
        <v>44840</v>
      </c>
      <c r="H36" t="s">
        <v>1055</v>
      </c>
      <c r="I36" t="str">
        <f>EUC!A36&amp;EUC!B36</f>
        <v>Group stage3</v>
      </c>
      <c r="J36" t="str">
        <f t="shared" si="2"/>
        <v>EUCGroup stage3</v>
      </c>
      <c r="K36" t="str">
        <f t="shared" si="3"/>
        <v>EUCGroup stage3Slovácko</v>
      </c>
      <c r="L36" t="str">
        <f t="shared" si="4"/>
        <v>EUCGroup stage3Nice</v>
      </c>
      <c r="M36" t="str">
        <f t="shared" si="5"/>
        <v>Slovácko</v>
      </c>
      <c r="N36" t="str">
        <f t="shared" si="6"/>
        <v>Nice</v>
      </c>
    </row>
    <row r="37" spans="1:14" x14ac:dyDescent="0.3">
      <c r="A37" t="str">
        <f>EUC!F37</f>
        <v>Lech Poznań pl</v>
      </c>
      <c r="B37" t="str">
        <f>EUC!J37</f>
        <v>il Be'er Sheva</v>
      </c>
      <c r="C37" t="str">
        <f>EUC!D37&amp;'EUC2'!E37</f>
        <v>44840Lech Poznań</v>
      </c>
      <c r="D37" t="str">
        <f>EUC!D37&amp;'EUC2'!F37</f>
        <v>44840Be'er Sheva</v>
      </c>
      <c r="E37" t="str">
        <f t="shared" si="0"/>
        <v>Lech Poznań</v>
      </c>
      <c r="F37" t="str">
        <f t="shared" si="1"/>
        <v>Be'er Sheva</v>
      </c>
      <c r="G37" s="1">
        <f>EUC!D37</f>
        <v>44840</v>
      </c>
      <c r="H37" t="s">
        <v>1055</v>
      </c>
      <c r="I37" t="str">
        <f>EUC!A37&amp;EUC!B37</f>
        <v>Group stage3</v>
      </c>
      <c r="J37" t="str">
        <f t="shared" si="2"/>
        <v>EUCGroup stage3</v>
      </c>
      <c r="K37" t="str">
        <f t="shared" si="3"/>
        <v>EUCGroup stage3Lech Poznań</v>
      </c>
      <c r="L37" t="str">
        <f t="shared" si="4"/>
        <v>EUCGroup stage3Be'er Sheva</v>
      </c>
      <c r="M37" t="str">
        <f t="shared" si="5"/>
        <v>Lech Poznań</v>
      </c>
      <c r="N37" t="str">
        <f t="shared" si="6"/>
        <v>Be'er Sheva</v>
      </c>
    </row>
    <row r="38" spans="1:14" x14ac:dyDescent="0.3">
      <c r="A38" t="str">
        <f>EUC!F38</f>
        <v>Molde no</v>
      </c>
      <c r="B38" t="str">
        <f>EUC!J38</f>
        <v>ie Shamrock Rov</v>
      </c>
      <c r="C38" t="str">
        <f>EUC!D38&amp;'EUC2'!E38</f>
        <v>44840Molde</v>
      </c>
      <c r="D38" t="str">
        <f>EUC!D38&amp;'EUC2'!F38</f>
        <v>44840Shamrock Rov</v>
      </c>
      <c r="E38" t="str">
        <f t="shared" si="0"/>
        <v>Molde</v>
      </c>
      <c r="F38" t="str">
        <f t="shared" si="1"/>
        <v>Shamrock Rov</v>
      </c>
      <c r="G38" s="1">
        <f>EUC!D38</f>
        <v>44840</v>
      </c>
      <c r="H38" t="s">
        <v>1055</v>
      </c>
      <c r="I38" t="str">
        <f>EUC!A38&amp;EUC!B38</f>
        <v>Group stage3</v>
      </c>
      <c r="J38" t="str">
        <f t="shared" si="2"/>
        <v>EUCGroup stage3</v>
      </c>
      <c r="K38" t="str">
        <f t="shared" si="3"/>
        <v>EUCGroup stage3Molde</v>
      </c>
      <c r="L38" t="str">
        <f t="shared" si="4"/>
        <v>EUCGroup stage3Shamrock Rov</v>
      </c>
      <c r="M38" t="str">
        <f t="shared" si="5"/>
        <v>Molde</v>
      </c>
      <c r="N38" t="str">
        <f t="shared" si="6"/>
        <v>Shamrock Rov</v>
      </c>
    </row>
    <row r="39" spans="1:14" x14ac:dyDescent="0.3">
      <c r="A39" t="str">
        <f>EUC!F39</f>
        <v>Anderlecht be</v>
      </c>
      <c r="B39" t="str">
        <f>EUC!J39</f>
        <v>eng West Ham</v>
      </c>
      <c r="C39" t="str">
        <f>EUC!D39&amp;'EUC2'!E39</f>
        <v>44840Anderlecht</v>
      </c>
      <c r="D39" t="str">
        <f>EUC!D39&amp;'EUC2'!F39</f>
        <v>44840West Ham</v>
      </c>
      <c r="E39" t="str">
        <f t="shared" si="0"/>
        <v>Anderlecht</v>
      </c>
      <c r="F39" t="str">
        <f t="shared" si="1"/>
        <v>West Ham</v>
      </c>
      <c r="G39" s="1">
        <f>EUC!D39</f>
        <v>44840</v>
      </c>
      <c r="H39" t="s">
        <v>1055</v>
      </c>
      <c r="I39" t="str">
        <f>EUC!A39&amp;EUC!B39</f>
        <v>Group stage3</v>
      </c>
      <c r="J39" t="str">
        <f t="shared" si="2"/>
        <v>EUCGroup stage3</v>
      </c>
      <c r="K39" t="str">
        <f t="shared" si="3"/>
        <v>EUCGroup stage3Anderlecht</v>
      </c>
      <c r="L39" t="str">
        <f t="shared" si="4"/>
        <v>EUCGroup stage3West Ham</v>
      </c>
      <c r="M39" t="str">
        <f t="shared" si="5"/>
        <v>Anderlecht</v>
      </c>
      <c r="N39" t="str">
        <f t="shared" si="6"/>
        <v>West Ham</v>
      </c>
    </row>
    <row r="40" spans="1:14" x14ac:dyDescent="0.3">
      <c r="A40" t="str">
        <f>EUC!F40</f>
        <v>Silkeborg dk</v>
      </c>
      <c r="B40" t="str">
        <f>EUC!J40</f>
        <v>ro FCSB</v>
      </c>
      <c r="C40" t="str">
        <f>EUC!D40&amp;'EUC2'!E40</f>
        <v>44840Silkeborg</v>
      </c>
      <c r="D40" t="str">
        <f>EUC!D40&amp;'EUC2'!F40</f>
        <v>44840FCSB</v>
      </c>
      <c r="E40" t="str">
        <f t="shared" si="0"/>
        <v>Silkeborg</v>
      </c>
      <c r="F40" t="str">
        <f t="shared" si="1"/>
        <v>FCSB</v>
      </c>
      <c r="G40" s="1">
        <f>EUC!D40</f>
        <v>44840</v>
      </c>
      <c r="H40" t="s">
        <v>1055</v>
      </c>
      <c r="I40" t="str">
        <f>EUC!A40&amp;EUC!B40</f>
        <v>Group stage3</v>
      </c>
      <c r="J40" t="str">
        <f t="shared" si="2"/>
        <v>EUCGroup stage3</v>
      </c>
      <c r="K40" t="str">
        <f t="shared" si="3"/>
        <v>EUCGroup stage3Silkeborg</v>
      </c>
      <c r="L40" t="str">
        <f t="shared" si="4"/>
        <v>EUCGroup stage3FCSB</v>
      </c>
      <c r="M40" t="str">
        <f t="shared" si="5"/>
        <v>Silkeborg</v>
      </c>
      <c r="N40" t="str">
        <f t="shared" si="6"/>
        <v>FCSB</v>
      </c>
    </row>
    <row r="41" spans="1:14" x14ac:dyDescent="0.3">
      <c r="A41" t="str">
        <f>EUC!F41</f>
        <v>Sivasspor tr</v>
      </c>
      <c r="B41" t="str">
        <f>EUC!J41</f>
        <v>xk KF Ballkani Therandë</v>
      </c>
      <c r="C41" t="str">
        <f>EUC!D41&amp;'EUC2'!E41</f>
        <v>44840Sivasspor</v>
      </c>
      <c r="D41" t="str">
        <f>EUC!D41&amp;'EUC2'!F41</f>
        <v>44840KF Ballkani Therandë</v>
      </c>
      <c r="E41" t="str">
        <f t="shared" si="0"/>
        <v>Sivasspor</v>
      </c>
      <c r="F41" t="str">
        <f t="shared" si="1"/>
        <v>KF Ballkani Therandë</v>
      </c>
      <c r="G41" s="1">
        <f>EUC!D41</f>
        <v>44840</v>
      </c>
      <c r="H41" t="s">
        <v>1055</v>
      </c>
      <c r="I41" t="str">
        <f>EUC!A41&amp;EUC!B41</f>
        <v>Group stage3</v>
      </c>
      <c r="J41" t="str">
        <f t="shared" si="2"/>
        <v>EUCGroup stage3</v>
      </c>
      <c r="K41" t="str">
        <f t="shared" si="3"/>
        <v>EUCGroup stage3Sivasspor</v>
      </c>
      <c r="L41" t="str">
        <f t="shared" si="4"/>
        <v>EUCGroup stage3KF Ballkani Therandë</v>
      </c>
      <c r="M41" t="str">
        <f t="shared" si="5"/>
        <v>Sivasspor</v>
      </c>
      <c r="N41" t="str">
        <f t="shared" si="6"/>
        <v>KF Ballkani Therandë</v>
      </c>
    </row>
    <row r="42" spans="1:14" x14ac:dyDescent="0.3">
      <c r="A42" t="str">
        <f>EUC!F42</f>
        <v>SK Dnipro-1 ua</v>
      </c>
      <c r="B42" t="str">
        <f>EUC!J42</f>
        <v>li Vaduz</v>
      </c>
      <c r="C42" t="str">
        <f>EUC!D42&amp;'EUC2'!E42</f>
        <v>44840SK Dnipro-1</v>
      </c>
      <c r="D42" t="str">
        <f>EUC!D42&amp;'EUC2'!F42</f>
        <v>44840Vaduz</v>
      </c>
      <c r="E42" t="str">
        <f t="shared" si="0"/>
        <v>SK Dnipro-1</v>
      </c>
      <c r="F42" t="str">
        <f t="shared" si="1"/>
        <v>Vaduz</v>
      </c>
      <c r="G42" s="1">
        <f>EUC!D42</f>
        <v>44840</v>
      </c>
      <c r="H42" t="s">
        <v>1055</v>
      </c>
      <c r="I42" t="str">
        <f>EUC!A42&amp;EUC!B42</f>
        <v>Group stage3</v>
      </c>
      <c r="J42" t="str">
        <f t="shared" si="2"/>
        <v>EUCGroup stage3</v>
      </c>
      <c r="K42" t="str">
        <f t="shared" si="3"/>
        <v>EUCGroup stage3SK Dnipro-1</v>
      </c>
      <c r="L42" t="str">
        <f t="shared" si="4"/>
        <v>EUCGroup stage3Vaduz</v>
      </c>
      <c r="M42" t="str">
        <f t="shared" si="5"/>
        <v>SK Dnipro-1</v>
      </c>
      <c r="N42" t="str">
        <f t="shared" si="6"/>
        <v>Vaduz</v>
      </c>
    </row>
    <row r="43" spans="1:14" x14ac:dyDescent="0.3">
      <c r="A43" t="str">
        <f>EUC!F43</f>
        <v>Hearts sct</v>
      </c>
      <c r="B43" t="str">
        <f>EUC!J43</f>
        <v>it Fiorentina</v>
      </c>
      <c r="C43" t="str">
        <f>EUC!D43&amp;'EUC2'!E43</f>
        <v>44840Hearts</v>
      </c>
      <c r="D43" t="str">
        <f>EUC!D43&amp;'EUC2'!F43</f>
        <v>44840Fiorentina</v>
      </c>
      <c r="E43" t="str">
        <f t="shared" si="0"/>
        <v>Hearts</v>
      </c>
      <c r="F43" t="str">
        <f t="shared" si="1"/>
        <v>Fiorentina</v>
      </c>
      <c r="G43" s="1">
        <f>EUC!D43</f>
        <v>44840</v>
      </c>
      <c r="H43" t="s">
        <v>1055</v>
      </c>
      <c r="I43" t="str">
        <f>EUC!A43&amp;EUC!B43</f>
        <v>Group stage3</v>
      </c>
      <c r="J43" t="str">
        <f t="shared" si="2"/>
        <v>EUCGroup stage3</v>
      </c>
      <c r="K43" t="str">
        <f t="shared" si="3"/>
        <v>EUCGroup stage3Hearts</v>
      </c>
      <c r="L43" t="str">
        <f t="shared" si="4"/>
        <v>EUCGroup stage3Fiorentina</v>
      </c>
      <c r="M43" t="str">
        <f t="shared" si="5"/>
        <v>Hearts</v>
      </c>
      <c r="N43" t="str">
        <f t="shared" si="6"/>
        <v>Fiorentina</v>
      </c>
    </row>
    <row r="44" spans="1:14" x14ac:dyDescent="0.3">
      <c r="A44" t="str">
        <f>EUC!F44</f>
        <v>Pyunik am</v>
      </c>
      <c r="B44" t="str">
        <f>EUC!J44</f>
        <v>lt Žalgiris</v>
      </c>
      <c r="C44" t="str">
        <f>EUC!D44&amp;'EUC2'!E44</f>
        <v>44840Pyunik</v>
      </c>
      <c r="D44" t="str">
        <f>EUC!D44&amp;'EUC2'!F44</f>
        <v>44840Žalgiris</v>
      </c>
      <c r="E44" t="str">
        <f t="shared" si="0"/>
        <v>Pyunik</v>
      </c>
      <c r="F44" t="str">
        <f t="shared" si="1"/>
        <v>Žalgiris</v>
      </c>
      <c r="G44" s="1">
        <f>EUC!D44</f>
        <v>44840</v>
      </c>
      <c r="H44" t="s">
        <v>1055</v>
      </c>
      <c r="I44" t="str">
        <f>EUC!A44&amp;EUC!B44</f>
        <v>Group stage3</v>
      </c>
      <c r="J44" t="str">
        <f t="shared" si="2"/>
        <v>EUCGroup stage3</v>
      </c>
      <c r="K44" t="str">
        <f t="shared" si="3"/>
        <v>EUCGroup stage3Pyunik</v>
      </c>
      <c r="L44" t="str">
        <f t="shared" si="4"/>
        <v>EUCGroup stage3Žalgiris</v>
      </c>
      <c r="M44" t="str">
        <f t="shared" si="5"/>
        <v>Pyunik</v>
      </c>
      <c r="N44" t="str">
        <f t="shared" si="6"/>
        <v>Žalgiris</v>
      </c>
    </row>
    <row r="45" spans="1:14" x14ac:dyDescent="0.3">
      <c r="A45" t="str">
        <f>EUC!F45</f>
        <v>Slavia Prague cz</v>
      </c>
      <c r="B45" t="str">
        <f>EUC!J45</f>
        <v>ro CFR Cluj</v>
      </c>
      <c r="C45" t="str">
        <f>EUC!D45&amp;'EUC2'!E45</f>
        <v>44840Slavia Prague</v>
      </c>
      <c r="D45" t="str">
        <f>EUC!D45&amp;'EUC2'!F45</f>
        <v>44840CFR Cluj</v>
      </c>
      <c r="E45" t="str">
        <f t="shared" si="0"/>
        <v>Slavia Prague</v>
      </c>
      <c r="F45" t="str">
        <f t="shared" si="1"/>
        <v>CFR Cluj</v>
      </c>
      <c r="G45" s="1">
        <f>EUC!D45</f>
        <v>44840</v>
      </c>
      <c r="H45" t="s">
        <v>1055</v>
      </c>
      <c r="I45" t="str">
        <f>EUC!A45&amp;EUC!B45</f>
        <v>Group stage3</v>
      </c>
      <c r="J45" t="str">
        <f t="shared" si="2"/>
        <v>EUCGroup stage3</v>
      </c>
      <c r="K45" t="str">
        <f t="shared" si="3"/>
        <v>EUCGroup stage3Slavia Prague</v>
      </c>
      <c r="L45" t="str">
        <f t="shared" si="4"/>
        <v>EUCGroup stage3CFR Cluj</v>
      </c>
      <c r="M45" t="str">
        <f t="shared" si="5"/>
        <v>Slavia Prague</v>
      </c>
      <c r="N45" t="str">
        <f t="shared" si="6"/>
        <v>CFR Cluj</v>
      </c>
    </row>
    <row r="46" spans="1:14" x14ac:dyDescent="0.3">
      <c r="A46" t="str">
        <f>EUC!F46</f>
        <v>AZ Alkmaar nl</v>
      </c>
      <c r="B46" t="str">
        <f>EUC!J46</f>
        <v>cy Apollon</v>
      </c>
      <c r="C46" t="str">
        <f>EUC!D46&amp;'EUC2'!E46</f>
        <v>44840AZ Alkmaar</v>
      </c>
      <c r="D46" t="str">
        <f>EUC!D46&amp;'EUC2'!F46</f>
        <v>44840Apollon</v>
      </c>
      <c r="E46" t="str">
        <f t="shared" si="0"/>
        <v>AZ Alkmaar</v>
      </c>
      <c r="F46" t="str">
        <f t="shared" si="1"/>
        <v>Apollon</v>
      </c>
      <c r="G46" s="1">
        <f>EUC!D46</f>
        <v>44840</v>
      </c>
      <c r="H46" t="s">
        <v>1055</v>
      </c>
      <c r="I46" t="str">
        <f>EUC!A46&amp;EUC!B46</f>
        <v>Group stage3</v>
      </c>
      <c r="J46" t="str">
        <f t="shared" si="2"/>
        <v>EUCGroup stage3</v>
      </c>
      <c r="K46" t="str">
        <f t="shared" si="3"/>
        <v>EUCGroup stage3AZ Alkmaar</v>
      </c>
      <c r="L46" t="str">
        <f t="shared" si="4"/>
        <v>EUCGroup stage3Apollon</v>
      </c>
      <c r="M46" t="str">
        <f t="shared" si="5"/>
        <v>AZ Alkmaar</v>
      </c>
      <c r="N46" t="str">
        <f t="shared" si="6"/>
        <v>Apollon</v>
      </c>
    </row>
    <row r="47" spans="1:14" x14ac:dyDescent="0.3">
      <c r="A47" t="str">
        <f>EUC!F47</f>
        <v>Köln de</v>
      </c>
      <c r="B47" t="str">
        <f>EUC!J47</f>
        <v>rs Partizan</v>
      </c>
      <c r="C47" t="str">
        <f>EUC!D47&amp;'EUC2'!E47</f>
        <v>44840Köln</v>
      </c>
      <c r="D47" t="str">
        <f>EUC!D47&amp;'EUC2'!F47</f>
        <v>44840Partizan</v>
      </c>
      <c r="E47" t="str">
        <f t="shared" si="0"/>
        <v>Köln</v>
      </c>
      <c r="F47" t="str">
        <f t="shared" si="1"/>
        <v>Partizan</v>
      </c>
      <c r="G47" s="1">
        <f>EUC!D47</f>
        <v>44840</v>
      </c>
      <c r="H47" t="s">
        <v>1055</v>
      </c>
      <c r="I47" t="str">
        <f>EUC!A47&amp;EUC!B47</f>
        <v>Group stage3</v>
      </c>
      <c r="J47" t="str">
        <f t="shared" si="2"/>
        <v>EUCGroup stage3</v>
      </c>
      <c r="K47" t="str">
        <f t="shared" si="3"/>
        <v>EUCGroup stage3Köln</v>
      </c>
      <c r="L47" t="str">
        <f t="shared" si="4"/>
        <v>EUCGroup stage3Partizan</v>
      </c>
      <c r="M47" t="str">
        <f t="shared" si="5"/>
        <v>Köln</v>
      </c>
      <c r="N47" t="str">
        <f t="shared" si="6"/>
        <v>Partizan</v>
      </c>
    </row>
    <row r="48" spans="1:14" x14ac:dyDescent="0.3">
      <c r="A48" t="str">
        <f>EUC!F48</f>
        <v>Gent be</v>
      </c>
      <c r="B48" t="str">
        <f>EUC!J48</f>
        <v>se Djurgården</v>
      </c>
      <c r="C48" t="str">
        <f>EUC!D48&amp;'EUC2'!E48</f>
        <v>44840Gent</v>
      </c>
      <c r="D48" t="str">
        <f>EUC!D48&amp;'EUC2'!F48</f>
        <v>44840Djurgården</v>
      </c>
      <c r="E48" t="str">
        <f t="shared" si="0"/>
        <v>Gent</v>
      </c>
      <c r="F48" t="str">
        <f t="shared" si="1"/>
        <v>Djurgården</v>
      </c>
      <c r="G48" s="1">
        <f>EUC!D48</f>
        <v>44840</v>
      </c>
      <c r="H48" t="s">
        <v>1055</v>
      </c>
      <c r="I48" t="str">
        <f>EUC!A48&amp;EUC!B48</f>
        <v>Group stage3</v>
      </c>
      <c r="J48" t="str">
        <f t="shared" si="2"/>
        <v>EUCGroup stage3</v>
      </c>
      <c r="K48" t="str">
        <f t="shared" si="3"/>
        <v>EUCGroup stage3Gent</v>
      </c>
      <c r="L48" t="str">
        <f t="shared" si="4"/>
        <v>EUCGroup stage3Djurgården</v>
      </c>
      <c r="M48" t="str">
        <f t="shared" si="5"/>
        <v>Gent</v>
      </c>
      <c r="N48" t="str">
        <f t="shared" si="6"/>
        <v>Djurgården</v>
      </c>
    </row>
    <row r="49" spans="1:14" x14ac:dyDescent="0.3">
      <c r="A49" t="str">
        <f>EUC!F49</f>
        <v>Villarreal es</v>
      </c>
      <c r="B49" t="str">
        <f>EUC!J49</f>
        <v>at Austria Wien</v>
      </c>
      <c r="C49" t="str">
        <f>EUC!D49&amp;'EUC2'!E49</f>
        <v>44840Villarreal</v>
      </c>
      <c r="D49" t="str">
        <f>EUC!D49&amp;'EUC2'!F49</f>
        <v>44840Austria Wien</v>
      </c>
      <c r="E49" t="str">
        <f t="shared" si="0"/>
        <v>Villarreal</v>
      </c>
      <c r="F49" t="str">
        <f t="shared" si="1"/>
        <v>Austria Wien</v>
      </c>
      <c r="G49" s="1">
        <f>EUC!D49</f>
        <v>44840</v>
      </c>
      <c r="H49" t="s">
        <v>1055</v>
      </c>
      <c r="I49" t="str">
        <f>EUC!A49&amp;EUC!B49</f>
        <v>Group stage3</v>
      </c>
      <c r="J49" t="str">
        <f t="shared" si="2"/>
        <v>EUCGroup stage3</v>
      </c>
      <c r="K49" t="str">
        <f t="shared" si="3"/>
        <v>EUCGroup stage3Villarreal</v>
      </c>
      <c r="L49" t="str">
        <f t="shared" si="4"/>
        <v>EUCGroup stage3Austria Wien</v>
      </c>
      <c r="M49" t="str">
        <f t="shared" si="5"/>
        <v>Villarreal</v>
      </c>
      <c r="N49" t="str">
        <f t="shared" si="6"/>
        <v>Austria Wien</v>
      </c>
    </row>
    <row r="50" spans="1:14" x14ac:dyDescent="0.3">
      <c r="A50" t="str">
        <f>EUC!F50</f>
        <v>Basel ch</v>
      </c>
      <c r="B50" t="str">
        <f>EUC!J50</f>
        <v>sk Slovan Bratislava</v>
      </c>
      <c r="C50" t="str">
        <f>EUC!D50&amp;'EUC2'!E50</f>
        <v>44840Basel</v>
      </c>
      <c r="D50" t="str">
        <f>EUC!D50&amp;'EUC2'!F50</f>
        <v>44840Slovan Bratislava</v>
      </c>
      <c r="E50" t="str">
        <f t="shared" si="0"/>
        <v>Basel</v>
      </c>
      <c r="F50" t="str">
        <f t="shared" si="1"/>
        <v>Slovan Bratislava</v>
      </c>
      <c r="G50" s="1">
        <f>EUC!D50</f>
        <v>44840</v>
      </c>
      <c r="H50" t="s">
        <v>1055</v>
      </c>
      <c r="I50" t="str">
        <f>EUC!A50&amp;EUC!B50</f>
        <v>Group stage3</v>
      </c>
      <c r="J50" t="str">
        <f t="shared" si="2"/>
        <v>EUCGroup stage3</v>
      </c>
      <c r="K50" t="str">
        <f t="shared" si="3"/>
        <v>EUCGroup stage3Basel</v>
      </c>
      <c r="L50" t="str">
        <f t="shared" si="4"/>
        <v>EUCGroup stage3Slovan Bratislava</v>
      </c>
      <c r="M50" t="str">
        <f t="shared" si="5"/>
        <v>Basel</v>
      </c>
      <c r="N50" t="str">
        <f t="shared" si="6"/>
        <v>Slovan Bratislava</v>
      </c>
    </row>
    <row r="51" spans="1:14" x14ac:dyDescent="0.3">
      <c r="A51" t="str">
        <f>EUC!F51</f>
        <v>FK Rīgas FS lv</v>
      </c>
      <c r="B51" t="str">
        <f>EUC!J51</f>
        <v>tr Başakşehir</v>
      </c>
      <c r="C51" t="str">
        <f>EUC!D51&amp;'EUC2'!E51</f>
        <v>44840FK Rīgas FS</v>
      </c>
      <c r="D51" t="str">
        <f>EUC!D51&amp;'EUC2'!F51</f>
        <v>44840Başakşehir</v>
      </c>
      <c r="E51" t="str">
        <f t="shared" si="0"/>
        <v>FK Rīgas FS</v>
      </c>
      <c r="F51" t="str">
        <f t="shared" si="1"/>
        <v>Başakşehir</v>
      </c>
      <c r="G51" s="1">
        <f>EUC!D51</f>
        <v>44840</v>
      </c>
      <c r="H51" t="s">
        <v>1055</v>
      </c>
      <c r="I51" t="str">
        <f>EUC!A51&amp;EUC!B51</f>
        <v>Group stage3</v>
      </c>
      <c r="J51" t="str">
        <f t="shared" si="2"/>
        <v>EUCGroup stage3</v>
      </c>
      <c r="K51" t="str">
        <f t="shared" si="3"/>
        <v>EUCGroup stage3FK Rīgas FS</v>
      </c>
      <c r="L51" t="str">
        <f t="shared" si="4"/>
        <v>EUCGroup stage3Başakşehir</v>
      </c>
      <c r="M51" t="str">
        <f t="shared" si="5"/>
        <v>FK Rīgas FS</v>
      </c>
      <c r="N51" t="str">
        <f t="shared" si="6"/>
        <v>Başakşehir</v>
      </c>
    </row>
    <row r="52" spans="1:14" x14ac:dyDescent="0.3">
      <c r="A52">
        <f>EUC!F52</f>
        <v>0</v>
      </c>
      <c r="B52">
        <f>EUC!J52</f>
        <v>0</v>
      </c>
      <c r="C52" t="e">
        <f>EUC!D52&amp;'EUC2'!E52</f>
        <v>#VALUE!</v>
      </c>
      <c r="D52" t="e">
        <f>EUC!D52&amp;'EUC2'!F52</f>
        <v>#VALUE!</v>
      </c>
      <c r="E52" t="e">
        <f t="shared" si="0"/>
        <v>#VALUE!</v>
      </c>
      <c r="F52" t="e">
        <f t="shared" si="1"/>
        <v>#VALUE!</v>
      </c>
      <c r="G52" s="1">
        <f>EUC!D52</f>
        <v>0</v>
      </c>
      <c r="H52" t="s">
        <v>1055</v>
      </c>
      <c r="I52" t="str">
        <f>EUC!A52&amp;EUC!B52</f>
        <v/>
      </c>
      <c r="J52" t="str">
        <f t="shared" si="2"/>
        <v>EUC</v>
      </c>
      <c r="K52" t="e">
        <f t="shared" si="3"/>
        <v>#VALUE!</v>
      </c>
      <c r="L52" t="e">
        <f t="shared" si="4"/>
        <v>#VALUE!</v>
      </c>
      <c r="M52" t="e">
        <f t="shared" si="5"/>
        <v>#VALUE!</v>
      </c>
      <c r="N52" t="e">
        <f t="shared" si="6"/>
        <v>#VALUE!</v>
      </c>
    </row>
    <row r="53" spans="1:14" x14ac:dyDescent="0.3">
      <c r="A53" t="str">
        <f>EUC!F53</f>
        <v>Slovan Bratislava sk</v>
      </c>
      <c r="B53" t="str">
        <f>EUC!J53</f>
        <v>ch Basel</v>
      </c>
      <c r="C53" t="str">
        <f>EUC!D53&amp;'EUC2'!E53</f>
        <v>44847Slovan Bratislava</v>
      </c>
      <c r="D53" t="str">
        <f>EUC!D53&amp;'EUC2'!F53</f>
        <v>44847Basel</v>
      </c>
      <c r="E53" t="str">
        <f t="shared" si="0"/>
        <v>Slovan Bratislava</v>
      </c>
      <c r="F53" t="str">
        <f t="shared" si="1"/>
        <v>Basel</v>
      </c>
      <c r="G53" s="1">
        <f>EUC!D53</f>
        <v>44847</v>
      </c>
      <c r="H53" t="s">
        <v>1055</v>
      </c>
      <c r="I53" t="str">
        <f>EUC!A53&amp;EUC!B53</f>
        <v>Group stage4</v>
      </c>
      <c r="J53" t="str">
        <f t="shared" si="2"/>
        <v>EUCGroup stage4</v>
      </c>
      <c r="K53" t="str">
        <f t="shared" si="3"/>
        <v>EUCGroup stage4Slovan Bratislava</v>
      </c>
      <c r="L53" t="str">
        <f t="shared" si="4"/>
        <v>EUCGroup stage4Basel</v>
      </c>
      <c r="M53" t="str">
        <f t="shared" si="5"/>
        <v>Slovan Bratislava</v>
      </c>
      <c r="N53" t="str">
        <f t="shared" si="6"/>
        <v>Basel</v>
      </c>
    </row>
    <row r="54" spans="1:14" x14ac:dyDescent="0.3">
      <c r="A54" t="str">
        <f>EUC!F54</f>
        <v>Partizan rs</v>
      </c>
      <c r="B54" t="str">
        <f>EUC!J54</f>
        <v>de Köln</v>
      </c>
      <c r="C54" t="str">
        <f>EUC!D54&amp;'EUC2'!E54</f>
        <v>44847Partizan</v>
      </c>
      <c r="D54" t="str">
        <f>EUC!D54&amp;'EUC2'!F54</f>
        <v>44847Köln</v>
      </c>
      <c r="E54" t="str">
        <f t="shared" si="0"/>
        <v>Partizan</v>
      </c>
      <c r="F54" t="str">
        <f t="shared" si="1"/>
        <v>Köln</v>
      </c>
      <c r="G54" s="1">
        <f>EUC!D54</f>
        <v>44847</v>
      </c>
      <c r="H54" t="s">
        <v>1055</v>
      </c>
      <c r="I54" t="str">
        <f>EUC!A54&amp;EUC!B54</f>
        <v>Group stage4</v>
      </c>
      <c r="J54" t="str">
        <f t="shared" si="2"/>
        <v>EUCGroup stage4</v>
      </c>
      <c r="K54" t="str">
        <f t="shared" si="3"/>
        <v>EUCGroup stage4Partizan</v>
      </c>
      <c r="L54" t="str">
        <f t="shared" si="4"/>
        <v>EUCGroup stage4Köln</v>
      </c>
      <c r="M54" t="str">
        <f t="shared" si="5"/>
        <v>Partizan</v>
      </c>
      <c r="N54" t="str">
        <f t="shared" si="6"/>
        <v>Köln</v>
      </c>
    </row>
    <row r="55" spans="1:14" x14ac:dyDescent="0.3">
      <c r="A55" t="str">
        <f>EUC!F55</f>
        <v>Fiorentina it</v>
      </c>
      <c r="B55" t="str">
        <f>EUC!J55</f>
        <v>sct Hearts</v>
      </c>
      <c r="C55" t="str">
        <f>EUC!D55&amp;'EUC2'!E55</f>
        <v>44847Fiorentina</v>
      </c>
      <c r="D55" t="str">
        <f>EUC!D55&amp;'EUC2'!F55</f>
        <v>44847Hearts</v>
      </c>
      <c r="E55" t="str">
        <f t="shared" si="0"/>
        <v>Fiorentina</v>
      </c>
      <c r="F55" t="str">
        <f t="shared" si="1"/>
        <v>Hearts</v>
      </c>
      <c r="G55" s="1">
        <f>EUC!D55</f>
        <v>44847</v>
      </c>
      <c r="H55" t="s">
        <v>1055</v>
      </c>
      <c r="I55" t="str">
        <f>EUC!A55&amp;EUC!B55</f>
        <v>Group stage4</v>
      </c>
      <c r="J55" t="str">
        <f t="shared" si="2"/>
        <v>EUCGroup stage4</v>
      </c>
      <c r="K55" t="str">
        <f t="shared" si="3"/>
        <v>EUCGroup stage4Fiorentina</v>
      </c>
      <c r="L55" t="str">
        <f t="shared" si="4"/>
        <v>EUCGroup stage4Hearts</v>
      </c>
      <c r="M55" t="str">
        <f t="shared" si="5"/>
        <v>Fiorentina</v>
      </c>
      <c r="N55" t="str">
        <f t="shared" si="6"/>
        <v>Hearts</v>
      </c>
    </row>
    <row r="56" spans="1:14" x14ac:dyDescent="0.3">
      <c r="A56" t="str">
        <f>EUC!F56</f>
        <v>Austria Wien at</v>
      </c>
      <c r="B56" t="str">
        <f>EUC!J56</f>
        <v>es Villarreal</v>
      </c>
      <c r="C56" t="str">
        <f>EUC!D56&amp;'EUC2'!E56</f>
        <v>44847Austria Wien</v>
      </c>
      <c r="D56" t="str">
        <f>EUC!D56&amp;'EUC2'!F56</f>
        <v>44847Villarreal</v>
      </c>
      <c r="E56" t="str">
        <f t="shared" si="0"/>
        <v>Austria Wien</v>
      </c>
      <c r="F56" t="str">
        <f t="shared" si="1"/>
        <v>Villarreal</v>
      </c>
      <c r="G56" s="1">
        <f>EUC!D56</f>
        <v>44847</v>
      </c>
      <c r="H56" t="s">
        <v>1055</v>
      </c>
      <c r="I56" t="str">
        <f>EUC!A56&amp;EUC!B56</f>
        <v>Group stage4</v>
      </c>
      <c r="J56" t="str">
        <f t="shared" si="2"/>
        <v>EUCGroup stage4</v>
      </c>
      <c r="K56" t="str">
        <f t="shared" si="3"/>
        <v>EUCGroup stage4Austria Wien</v>
      </c>
      <c r="L56" t="str">
        <f t="shared" si="4"/>
        <v>EUCGroup stage4Villarreal</v>
      </c>
      <c r="M56" t="str">
        <f t="shared" si="5"/>
        <v>Austria Wien</v>
      </c>
      <c r="N56" t="str">
        <f t="shared" si="6"/>
        <v>Villarreal</v>
      </c>
    </row>
    <row r="57" spans="1:14" x14ac:dyDescent="0.3">
      <c r="A57" t="str">
        <f>EUC!F57</f>
        <v>Djurgården se</v>
      </c>
      <c r="B57" t="str">
        <f>EUC!J57</f>
        <v>be Gent</v>
      </c>
      <c r="C57" t="str">
        <f>EUC!D57&amp;'EUC2'!E57</f>
        <v>44847Djurgården</v>
      </c>
      <c r="D57" t="str">
        <f>EUC!D57&amp;'EUC2'!F57</f>
        <v>44847Gent</v>
      </c>
      <c r="E57" t="str">
        <f t="shared" si="0"/>
        <v>Djurgården</v>
      </c>
      <c r="F57" t="str">
        <f t="shared" si="1"/>
        <v>Gent</v>
      </c>
      <c r="G57" s="1">
        <f>EUC!D57</f>
        <v>44847</v>
      </c>
      <c r="H57" t="s">
        <v>1055</v>
      </c>
      <c r="I57" t="str">
        <f>EUC!A57&amp;EUC!B57</f>
        <v>Group stage4</v>
      </c>
      <c r="J57" t="str">
        <f t="shared" si="2"/>
        <v>EUCGroup stage4</v>
      </c>
      <c r="K57" t="str">
        <f t="shared" si="3"/>
        <v>EUCGroup stage4Djurgården</v>
      </c>
      <c r="L57" t="str">
        <f t="shared" si="4"/>
        <v>EUCGroup stage4Gent</v>
      </c>
      <c r="M57" t="str">
        <f t="shared" si="5"/>
        <v>Djurgården</v>
      </c>
      <c r="N57" t="str">
        <f t="shared" si="6"/>
        <v>Gent</v>
      </c>
    </row>
    <row r="58" spans="1:14" x14ac:dyDescent="0.3">
      <c r="A58" t="str">
        <f>EUC!F58</f>
        <v>CFR Cluj ro</v>
      </c>
      <c r="B58" t="str">
        <f>EUC!J58</f>
        <v>cz Slavia Prague</v>
      </c>
      <c r="C58" t="str">
        <f>EUC!D58&amp;'EUC2'!E58</f>
        <v>44847CFR Cluj</v>
      </c>
      <c r="D58" t="str">
        <f>EUC!D58&amp;'EUC2'!F58</f>
        <v>44847Slavia Prague</v>
      </c>
      <c r="E58" t="str">
        <f t="shared" si="0"/>
        <v>CFR Cluj</v>
      </c>
      <c r="F58" t="str">
        <f t="shared" si="1"/>
        <v>Slavia Prague</v>
      </c>
      <c r="G58" s="1">
        <f>EUC!D58</f>
        <v>44847</v>
      </c>
      <c r="H58" t="s">
        <v>1055</v>
      </c>
      <c r="I58" t="str">
        <f>EUC!A58&amp;EUC!B58</f>
        <v>Group stage4</v>
      </c>
      <c r="J58" t="str">
        <f t="shared" si="2"/>
        <v>EUCGroup stage4</v>
      </c>
      <c r="K58" t="str">
        <f t="shared" si="3"/>
        <v>EUCGroup stage4CFR Cluj</v>
      </c>
      <c r="L58" t="str">
        <f t="shared" si="4"/>
        <v>EUCGroup stage4Slavia Prague</v>
      </c>
      <c r="M58" t="str">
        <f t="shared" si="5"/>
        <v>CFR Cluj</v>
      </c>
      <c r="N58" t="str">
        <f t="shared" si="6"/>
        <v>Slavia Prague</v>
      </c>
    </row>
    <row r="59" spans="1:14" x14ac:dyDescent="0.3">
      <c r="A59" t="str">
        <f>EUC!F59</f>
        <v>Başakşehir tr</v>
      </c>
      <c r="B59" t="str">
        <f>EUC!J59</f>
        <v>lv FK Rīgas FS</v>
      </c>
      <c r="C59" t="str">
        <f>EUC!D59&amp;'EUC2'!E59</f>
        <v>44847Başakşehir</v>
      </c>
      <c r="D59" t="str">
        <f>EUC!D59&amp;'EUC2'!F59</f>
        <v>44847FK Rīgas FS</v>
      </c>
      <c r="E59" t="str">
        <f t="shared" si="0"/>
        <v>Başakşehir</v>
      </c>
      <c r="F59" t="str">
        <f t="shared" si="1"/>
        <v>FK Rīgas FS</v>
      </c>
      <c r="G59" s="1">
        <f>EUC!D59</f>
        <v>44847</v>
      </c>
      <c r="H59" t="s">
        <v>1055</v>
      </c>
      <c r="I59" t="str">
        <f>EUC!A59&amp;EUC!B59</f>
        <v>Group stage4</v>
      </c>
      <c r="J59" t="str">
        <f t="shared" si="2"/>
        <v>EUCGroup stage4</v>
      </c>
      <c r="K59" t="str">
        <f t="shared" si="3"/>
        <v>EUCGroup stage4Başakşehir</v>
      </c>
      <c r="L59" t="str">
        <f t="shared" si="4"/>
        <v>EUCGroup stage4FK Rīgas FS</v>
      </c>
      <c r="M59" t="str">
        <f t="shared" si="5"/>
        <v>Başakşehir</v>
      </c>
      <c r="N59" t="str">
        <f t="shared" si="6"/>
        <v>FK Rīgas FS</v>
      </c>
    </row>
    <row r="60" spans="1:14" x14ac:dyDescent="0.3">
      <c r="A60" t="str">
        <f>EUC!F60</f>
        <v>Apollon cy</v>
      </c>
      <c r="B60" t="str">
        <f>EUC!J60</f>
        <v>nl AZ Alkmaar</v>
      </c>
      <c r="C60" t="str">
        <f>EUC!D60&amp;'EUC2'!E60</f>
        <v>44847Apollon</v>
      </c>
      <c r="D60" t="str">
        <f>EUC!D60&amp;'EUC2'!F60</f>
        <v>44847AZ Alkmaar</v>
      </c>
      <c r="E60" t="str">
        <f t="shared" si="0"/>
        <v>Apollon</v>
      </c>
      <c r="F60" t="str">
        <f t="shared" si="1"/>
        <v>AZ Alkmaar</v>
      </c>
      <c r="G60" s="1">
        <f>EUC!D60</f>
        <v>44847</v>
      </c>
      <c r="H60" t="s">
        <v>1055</v>
      </c>
      <c r="I60" t="str">
        <f>EUC!A60&amp;EUC!B60</f>
        <v>Group stage4</v>
      </c>
      <c r="J60" t="str">
        <f t="shared" si="2"/>
        <v>EUCGroup stage4</v>
      </c>
      <c r="K60" t="str">
        <f t="shared" si="3"/>
        <v>EUCGroup stage4Apollon</v>
      </c>
      <c r="L60" t="str">
        <f t="shared" si="4"/>
        <v>EUCGroup stage4AZ Alkmaar</v>
      </c>
      <c r="M60" t="str">
        <f t="shared" si="5"/>
        <v>Apollon</v>
      </c>
      <c r="N60" t="str">
        <f t="shared" si="6"/>
        <v>AZ Alkmaar</v>
      </c>
    </row>
    <row r="61" spans="1:14" x14ac:dyDescent="0.3">
      <c r="A61" t="str">
        <f>EUC!F61</f>
        <v>Shamrock Rov ie</v>
      </c>
      <c r="B61" t="str">
        <f>EUC!J61</f>
        <v>no Molde</v>
      </c>
      <c r="C61" t="str">
        <f>EUC!D61&amp;'EUC2'!E61</f>
        <v>44847Shamrock Rov</v>
      </c>
      <c r="D61" t="str">
        <f>EUC!D61&amp;'EUC2'!F61</f>
        <v>44847Molde</v>
      </c>
      <c r="E61" t="str">
        <f t="shared" si="0"/>
        <v>Shamrock Rov</v>
      </c>
      <c r="F61" t="str">
        <f t="shared" si="1"/>
        <v>Molde</v>
      </c>
      <c r="G61" s="1">
        <f>EUC!D61</f>
        <v>44847</v>
      </c>
      <c r="H61" t="s">
        <v>1055</v>
      </c>
      <c r="I61" t="str">
        <f>EUC!A61&amp;EUC!B61</f>
        <v>Group stage4</v>
      </c>
      <c r="J61" t="str">
        <f t="shared" si="2"/>
        <v>EUCGroup stage4</v>
      </c>
      <c r="K61" t="str">
        <f t="shared" si="3"/>
        <v>EUCGroup stage4Shamrock Rov</v>
      </c>
      <c r="L61" t="str">
        <f t="shared" si="4"/>
        <v>EUCGroup stage4Molde</v>
      </c>
      <c r="M61" t="str">
        <f t="shared" si="5"/>
        <v>Shamrock Rov</v>
      </c>
      <c r="N61" t="str">
        <f t="shared" si="6"/>
        <v>Molde</v>
      </c>
    </row>
    <row r="62" spans="1:14" x14ac:dyDescent="0.3">
      <c r="A62" t="str">
        <f>EUC!F62</f>
        <v>West Ham eng</v>
      </c>
      <c r="B62" t="str">
        <f>EUC!J62</f>
        <v>be Anderlecht</v>
      </c>
      <c r="C62" t="str">
        <f>EUC!D62&amp;'EUC2'!E62</f>
        <v>44847West Ham</v>
      </c>
      <c r="D62" t="str">
        <f>EUC!D62&amp;'EUC2'!F62</f>
        <v>44847Anderlecht</v>
      </c>
      <c r="E62" t="str">
        <f t="shared" si="0"/>
        <v>West Ham</v>
      </c>
      <c r="F62" t="str">
        <f t="shared" si="1"/>
        <v>Anderlecht</v>
      </c>
      <c r="G62" s="1">
        <f>EUC!D62</f>
        <v>44847</v>
      </c>
      <c r="H62" t="s">
        <v>1055</v>
      </c>
      <c r="I62" t="str">
        <f>EUC!A62&amp;EUC!B62</f>
        <v>Group stage4</v>
      </c>
      <c r="J62" t="str">
        <f t="shared" si="2"/>
        <v>EUCGroup stage4</v>
      </c>
      <c r="K62" t="str">
        <f t="shared" si="3"/>
        <v>EUCGroup stage4West Ham</v>
      </c>
      <c r="L62" t="str">
        <f t="shared" si="4"/>
        <v>EUCGroup stage4Anderlecht</v>
      </c>
      <c r="M62" t="str">
        <f t="shared" si="5"/>
        <v>West Ham</v>
      </c>
      <c r="N62" t="str">
        <f t="shared" si="6"/>
        <v>Anderlecht</v>
      </c>
    </row>
    <row r="63" spans="1:14" x14ac:dyDescent="0.3">
      <c r="A63" t="str">
        <f>EUC!F63</f>
        <v>Vaduz li</v>
      </c>
      <c r="B63" t="str">
        <f>EUC!J63</f>
        <v>ua SK Dnipro-1</v>
      </c>
      <c r="C63" t="str">
        <f>EUC!D63&amp;'EUC2'!E63</f>
        <v>44847Vaduz</v>
      </c>
      <c r="D63" t="str">
        <f>EUC!D63&amp;'EUC2'!F63</f>
        <v>44847SK Dnipro-1</v>
      </c>
      <c r="E63" t="str">
        <f t="shared" si="0"/>
        <v>Vaduz</v>
      </c>
      <c r="F63" t="str">
        <f t="shared" si="1"/>
        <v>SK Dnipro-1</v>
      </c>
      <c r="G63" s="1">
        <f>EUC!D63</f>
        <v>44847</v>
      </c>
      <c r="H63" t="s">
        <v>1055</v>
      </c>
      <c r="I63" t="str">
        <f>EUC!A63&amp;EUC!B63</f>
        <v>Group stage4</v>
      </c>
      <c r="J63" t="str">
        <f t="shared" si="2"/>
        <v>EUCGroup stage4</v>
      </c>
      <c r="K63" t="str">
        <f t="shared" si="3"/>
        <v>EUCGroup stage4Vaduz</v>
      </c>
      <c r="L63" t="str">
        <f t="shared" si="4"/>
        <v>EUCGroup stage4SK Dnipro-1</v>
      </c>
      <c r="M63" t="str">
        <f t="shared" si="5"/>
        <v>Vaduz</v>
      </c>
      <c r="N63" t="str">
        <f t="shared" si="6"/>
        <v>SK Dnipro-1</v>
      </c>
    </row>
    <row r="64" spans="1:14" x14ac:dyDescent="0.3">
      <c r="A64" t="str">
        <f>EUC!F64</f>
        <v>Nice fr</v>
      </c>
      <c r="B64" t="str">
        <f>EUC!J64</f>
        <v>cz Slovácko</v>
      </c>
      <c r="C64" t="str">
        <f>EUC!D64&amp;'EUC2'!E64</f>
        <v>44847Nice</v>
      </c>
      <c r="D64" t="str">
        <f>EUC!D64&amp;'EUC2'!F64</f>
        <v>44847Slovácko</v>
      </c>
      <c r="E64" t="str">
        <f t="shared" si="0"/>
        <v>Nice</v>
      </c>
      <c r="F64" t="str">
        <f t="shared" si="1"/>
        <v>Slovácko</v>
      </c>
      <c r="G64" s="1">
        <f>EUC!D64</f>
        <v>44847</v>
      </c>
      <c r="H64" t="s">
        <v>1055</v>
      </c>
      <c r="I64" t="str">
        <f>EUC!A64&amp;EUC!B64</f>
        <v>Group stage4</v>
      </c>
      <c r="J64" t="str">
        <f t="shared" si="2"/>
        <v>EUCGroup stage4</v>
      </c>
      <c r="K64" t="str">
        <f t="shared" si="3"/>
        <v>EUCGroup stage4Nice</v>
      </c>
      <c r="L64" t="str">
        <f t="shared" si="4"/>
        <v>EUCGroup stage4Slovácko</v>
      </c>
      <c r="M64" t="str">
        <f t="shared" si="5"/>
        <v>Nice</v>
      </c>
      <c r="N64" t="str">
        <f t="shared" si="6"/>
        <v>Slovácko</v>
      </c>
    </row>
    <row r="65" spans="1:14" x14ac:dyDescent="0.3">
      <c r="A65" t="str">
        <f>EUC!F65</f>
        <v>KF Ballkani Therandë xk</v>
      </c>
      <c r="B65" t="str">
        <f>EUC!J65</f>
        <v>tr Sivasspor</v>
      </c>
      <c r="C65" t="str">
        <f>EUC!D65&amp;'EUC2'!E65</f>
        <v>44847KF Ballkani Therandë</v>
      </c>
      <c r="D65" t="str">
        <f>EUC!D65&amp;'EUC2'!F65</f>
        <v>44847Sivasspor</v>
      </c>
      <c r="E65" t="str">
        <f t="shared" si="0"/>
        <v>KF Ballkani Therandë</v>
      </c>
      <c r="F65" t="str">
        <f t="shared" si="1"/>
        <v>Sivasspor</v>
      </c>
      <c r="G65" s="1">
        <f>EUC!D65</f>
        <v>44847</v>
      </c>
      <c r="H65" t="s">
        <v>1055</v>
      </c>
      <c r="I65" t="str">
        <f>EUC!A65&amp;EUC!B65</f>
        <v>Group stage4</v>
      </c>
      <c r="J65" t="str">
        <f t="shared" si="2"/>
        <v>EUCGroup stage4</v>
      </c>
      <c r="K65" t="str">
        <f t="shared" si="3"/>
        <v>EUCGroup stage4KF Ballkani Therandë</v>
      </c>
      <c r="L65" t="str">
        <f t="shared" si="4"/>
        <v>EUCGroup stage4Sivasspor</v>
      </c>
      <c r="M65" t="str">
        <f t="shared" si="5"/>
        <v>KF Ballkani Therandë</v>
      </c>
      <c r="N65" t="str">
        <f t="shared" si="6"/>
        <v>Sivasspor</v>
      </c>
    </row>
    <row r="66" spans="1:14" x14ac:dyDescent="0.3">
      <c r="A66" t="str">
        <f>EUC!F66</f>
        <v>Žalgiris lt</v>
      </c>
      <c r="B66" t="str">
        <f>EUC!J66</f>
        <v>am Pyunik</v>
      </c>
      <c r="C66" t="str">
        <f>EUC!D66&amp;'EUC2'!E66</f>
        <v>44847Žalgiris</v>
      </c>
      <c r="D66" t="str">
        <f>EUC!D66&amp;'EUC2'!F66</f>
        <v>44847Pyunik</v>
      </c>
      <c r="E66" t="str">
        <f t="shared" si="0"/>
        <v>Žalgiris</v>
      </c>
      <c r="F66" t="str">
        <f t="shared" si="1"/>
        <v>Pyunik</v>
      </c>
      <c r="G66" s="1">
        <f>EUC!D66</f>
        <v>44847</v>
      </c>
      <c r="H66" t="s">
        <v>1055</v>
      </c>
      <c r="I66" t="str">
        <f>EUC!A66&amp;EUC!B66</f>
        <v>Group stage4</v>
      </c>
      <c r="J66" t="str">
        <f t="shared" si="2"/>
        <v>EUCGroup stage4</v>
      </c>
      <c r="K66" t="str">
        <f t="shared" si="3"/>
        <v>EUCGroup stage4Žalgiris</v>
      </c>
      <c r="L66" t="str">
        <f t="shared" si="4"/>
        <v>EUCGroup stage4Pyunik</v>
      </c>
      <c r="M66" t="str">
        <f t="shared" si="5"/>
        <v>Žalgiris</v>
      </c>
      <c r="N66" t="str">
        <f t="shared" si="6"/>
        <v>Pyunik</v>
      </c>
    </row>
    <row r="67" spans="1:14" x14ac:dyDescent="0.3">
      <c r="A67" t="str">
        <f>EUC!F67</f>
        <v>Be'er Sheva il</v>
      </c>
      <c r="B67" t="str">
        <f>EUC!J67</f>
        <v>pl Lech Poznań</v>
      </c>
      <c r="C67" t="str">
        <f>EUC!D67&amp;'EUC2'!E67</f>
        <v>44847Be'er Sheva</v>
      </c>
      <c r="D67" t="str">
        <f>EUC!D67&amp;'EUC2'!F67</f>
        <v>44847Lech Poznań</v>
      </c>
      <c r="E67" t="str">
        <f t="shared" ref="E67:E130" si="7">LEFT(A67,FIND("#",SUBSTITUTE(A67," ","#",LEN(A67)-LEN(SUBSTITUTE(A67," ",""))))-1)</f>
        <v>Be'er Sheva</v>
      </c>
      <c r="F67" t="str">
        <f t="shared" ref="F67:F130" si="8">RIGHT(B67,LEN(B67)-FIND(" ",B67))</f>
        <v>Lech Poznań</v>
      </c>
      <c r="G67" s="1">
        <f>EUC!D67</f>
        <v>44847</v>
      </c>
      <c r="H67" t="s">
        <v>1055</v>
      </c>
      <c r="I67" t="str">
        <f>EUC!A67&amp;EUC!B67</f>
        <v>Group stage4</v>
      </c>
      <c r="J67" t="str">
        <f t="shared" ref="J67:J130" si="9">H67&amp;I67</f>
        <v>EUCGroup stage4</v>
      </c>
      <c r="K67" t="str">
        <f t="shared" ref="K67:K130" si="10">J67&amp;E67</f>
        <v>EUCGroup stage4Be'er Sheva</v>
      </c>
      <c r="L67" t="str">
        <f t="shared" ref="L67:L130" si="11">J67&amp;F67</f>
        <v>EUCGroup stage4Lech Poznań</v>
      </c>
      <c r="M67" t="str">
        <f t="shared" ref="M67:M130" si="12">E67</f>
        <v>Be'er Sheva</v>
      </c>
      <c r="N67" t="str">
        <f t="shared" ref="N67:N130" si="13">F67</f>
        <v>Lech Poznań</v>
      </c>
    </row>
    <row r="68" spans="1:14" x14ac:dyDescent="0.3">
      <c r="A68" t="str">
        <f>EUC!F68</f>
        <v>FCSB ro</v>
      </c>
      <c r="B68" t="str">
        <f>EUC!J68</f>
        <v>dk Silkeborg</v>
      </c>
      <c r="C68" t="str">
        <f>EUC!D68&amp;'EUC2'!E68</f>
        <v>44847FCSB</v>
      </c>
      <c r="D68" t="str">
        <f>EUC!D68&amp;'EUC2'!F68</f>
        <v>44847Silkeborg</v>
      </c>
      <c r="E68" t="str">
        <f t="shared" si="7"/>
        <v>FCSB</v>
      </c>
      <c r="F68" t="str">
        <f t="shared" si="8"/>
        <v>Silkeborg</v>
      </c>
      <c r="G68" s="1">
        <f>EUC!D68</f>
        <v>44847</v>
      </c>
      <c r="H68" t="s">
        <v>1055</v>
      </c>
      <c r="I68" t="str">
        <f>EUC!A68&amp;EUC!B68</f>
        <v>Group stage4</v>
      </c>
      <c r="J68" t="str">
        <f t="shared" si="9"/>
        <v>EUCGroup stage4</v>
      </c>
      <c r="K68" t="str">
        <f t="shared" si="10"/>
        <v>EUCGroup stage4FCSB</v>
      </c>
      <c r="L68" t="str">
        <f t="shared" si="11"/>
        <v>EUCGroup stage4Silkeborg</v>
      </c>
      <c r="M68" t="str">
        <f t="shared" si="12"/>
        <v>FCSB</v>
      </c>
      <c r="N68" t="str">
        <f t="shared" si="13"/>
        <v>Silkeborg</v>
      </c>
    </row>
    <row r="69" spans="1:14" x14ac:dyDescent="0.3">
      <c r="A69">
        <f>EUC!F69</f>
        <v>0</v>
      </c>
      <c r="B69">
        <f>EUC!J69</f>
        <v>0</v>
      </c>
      <c r="C69" t="e">
        <f>EUC!D69&amp;'EUC2'!E69</f>
        <v>#VALUE!</v>
      </c>
      <c r="D69" t="e">
        <f>EUC!D69&amp;'EUC2'!F69</f>
        <v>#VALUE!</v>
      </c>
      <c r="E69" t="e">
        <f t="shared" si="7"/>
        <v>#VALUE!</v>
      </c>
      <c r="F69" t="e">
        <f t="shared" si="8"/>
        <v>#VALUE!</v>
      </c>
      <c r="G69" s="1">
        <f>EUC!D69</f>
        <v>0</v>
      </c>
      <c r="H69" t="s">
        <v>1055</v>
      </c>
      <c r="I69" t="str">
        <f>EUC!A69&amp;EUC!B69</f>
        <v/>
      </c>
      <c r="J69" t="str">
        <f t="shared" si="9"/>
        <v>EUC</v>
      </c>
      <c r="K69" t="e">
        <f t="shared" si="10"/>
        <v>#VALUE!</v>
      </c>
      <c r="L69" t="e">
        <f t="shared" si="11"/>
        <v>#VALUE!</v>
      </c>
      <c r="M69" t="e">
        <f t="shared" si="12"/>
        <v>#VALUE!</v>
      </c>
      <c r="N69" t="e">
        <f t="shared" si="13"/>
        <v>#VALUE!</v>
      </c>
    </row>
    <row r="70" spans="1:14" x14ac:dyDescent="0.3">
      <c r="A70" t="str">
        <f>EUC!F70</f>
        <v>Villarreal es</v>
      </c>
      <c r="B70" t="str">
        <f>EUC!J70</f>
        <v>il Be'er Sheva</v>
      </c>
      <c r="C70" t="str">
        <f>EUC!D70&amp;'EUC2'!E70</f>
        <v>44861Villarreal</v>
      </c>
      <c r="D70" t="str">
        <f>EUC!D70&amp;'EUC2'!F70</f>
        <v>44861Be'er Sheva</v>
      </c>
      <c r="E70" t="str">
        <f t="shared" si="7"/>
        <v>Villarreal</v>
      </c>
      <c r="F70" t="str">
        <f t="shared" si="8"/>
        <v>Be'er Sheva</v>
      </c>
      <c r="G70" s="1">
        <f>EUC!D70</f>
        <v>44861</v>
      </c>
      <c r="H70" t="s">
        <v>1055</v>
      </c>
      <c r="I70" t="str">
        <f>EUC!A70&amp;EUC!B70</f>
        <v>Group stage5</v>
      </c>
      <c r="J70" t="str">
        <f t="shared" si="9"/>
        <v>EUCGroup stage5</v>
      </c>
      <c r="K70" t="str">
        <f t="shared" si="10"/>
        <v>EUCGroup stage5Villarreal</v>
      </c>
      <c r="L70" t="str">
        <f t="shared" si="11"/>
        <v>EUCGroup stage5Be'er Sheva</v>
      </c>
      <c r="M70" t="str">
        <f t="shared" si="12"/>
        <v>Villarreal</v>
      </c>
      <c r="N70" t="str">
        <f t="shared" si="13"/>
        <v>Be'er Sheva</v>
      </c>
    </row>
    <row r="71" spans="1:14" x14ac:dyDescent="0.3">
      <c r="A71" t="str">
        <f>EUC!F71</f>
        <v>Austria Wien at</v>
      </c>
      <c r="B71" t="str">
        <f>EUC!J71</f>
        <v>pl Lech Poznań</v>
      </c>
      <c r="C71" t="str">
        <f>EUC!D71&amp;'EUC2'!E71</f>
        <v>44861Austria Wien</v>
      </c>
      <c r="D71" t="str">
        <f>EUC!D71&amp;'EUC2'!F71</f>
        <v>44861Lech Poznań</v>
      </c>
      <c r="E71" t="str">
        <f t="shared" si="7"/>
        <v>Austria Wien</v>
      </c>
      <c r="F71" t="str">
        <f t="shared" si="8"/>
        <v>Lech Poznań</v>
      </c>
      <c r="G71" s="1">
        <f>EUC!D71</f>
        <v>44861</v>
      </c>
      <c r="H71" t="s">
        <v>1055</v>
      </c>
      <c r="I71" t="str">
        <f>EUC!A71&amp;EUC!B71</f>
        <v>Group stage5</v>
      </c>
      <c r="J71" t="str">
        <f t="shared" si="9"/>
        <v>EUCGroup stage5</v>
      </c>
      <c r="K71" t="str">
        <f t="shared" si="10"/>
        <v>EUCGroup stage5Austria Wien</v>
      </c>
      <c r="L71" t="str">
        <f t="shared" si="11"/>
        <v>EUCGroup stage5Lech Poznań</v>
      </c>
      <c r="M71" t="str">
        <f t="shared" si="12"/>
        <v>Austria Wien</v>
      </c>
      <c r="N71" t="str">
        <f t="shared" si="13"/>
        <v>Lech Poznań</v>
      </c>
    </row>
    <row r="72" spans="1:14" x14ac:dyDescent="0.3">
      <c r="A72" t="str">
        <f>EUC!F72</f>
        <v>Nice fr</v>
      </c>
      <c r="B72" t="str">
        <f>EUC!J72</f>
        <v>rs Partizan</v>
      </c>
      <c r="C72" t="str">
        <f>EUC!D72&amp;'EUC2'!E72</f>
        <v>44861Nice</v>
      </c>
      <c r="D72" t="str">
        <f>EUC!D72&amp;'EUC2'!F72</f>
        <v>44861Partizan</v>
      </c>
      <c r="E72" t="str">
        <f t="shared" si="7"/>
        <v>Nice</v>
      </c>
      <c r="F72" t="str">
        <f t="shared" si="8"/>
        <v>Partizan</v>
      </c>
      <c r="G72" s="1">
        <f>EUC!D72</f>
        <v>44861</v>
      </c>
      <c r="H72" t="s">
        <v>1055</v>
      </c>
      <c r="I72" t="str">
        <f>EUC!A72&amp;EUC!B72</f>
        <v>Group stage5</v>
      </c>
      <c r="J72" t="str">
        <f t="shared" si="9"/>
        <v>EUCGroup stage5</v>
      </c>
      <c r="K72" t="str">
        <f t="shared" si="10"/>
        <v>EUCGroup stage5Nice</v>
      </c>
      <c r="L72" t="str">
        <f t="shared" si="11"/>
        <v>EUCGroup stage5Partizan</v>
      </c>
      <c r="M72" t="str">
        <f t="shared" si="12"/>
        <v>Nice</v>
      </c>
      <c r="N72" t="str">
        <f t="shared" si="13"/>
        <v>Partizan</v>
      </c>
    </row>
    <row r="73" spans="1:14" x14ac:dyDescent="0.3">
      <c r="A73" t="str">
        <f>EUC!F73</f>
        <v>Anderlecht be</v>
      </c>
      <c r="B73" t="str">
        <f>EUC!J73</f>
        <v>ro FCSB</v>
      </c>
      <c r="C73" t="str">
        <f>EUC!D73&amp;'EUC2'!E73</f>
        <v>44861Anderlecht</v>
      </c>
      <c r="D73" t="str">
        <f>EUC!D73&amp;'EUC2'!F73</f>
        <v>44861FCSB</v>
      </c>
      <c r="E73" t="str">
        <f t="shared" si="7"/>
        <v>Anderlecht</v>
      </c>
      <c r="F73" t="str">
        <f t="shared" si="8"/>
        <v>FCSB</v>
      </c>
      <c r="G73" s="1">
        <f>EUC!D73</f>
        <v>44861</v>
      </c>
      <c r="H73" t="s">
        <v>1055</v>
      </c>
      <c r="I73" t="str">
        <f>EUC!A73&amp;EUC!B73</f>
        <v>Group stage5</v>
      </c>
      <c r="J73" t="str">
        <f t="shared" si="9"/>
        <v>EUCGroup stage5</v>
      </c>
      <c r="K73" t="str">
        <f t="shared" si="10"/>
        <v>EUCGroup stage5Anderlecht</v>
      </c>
      <c r="L73" t="str">
        <f t="shared" si="11"/>
        <v>EUCGroup stage5FCSB</v>
      </c>
      <c r="M73" t="str">
        <f t="shared" si="12"/>
        <v>Anderlecht</v>
      </c>
      <c r="N73" t="str">
        <f t="shared" si="13"/>
        <v>FCSB</v>
      </c>
    </row>
    <row r="74" spans="1:14" x14ac:dyDescent="0.3">
      <c r="A74" t="str">
        <f>EUC!F74</f>
        <v>Fiorentina it</v>
      </c>
      <c r="B74" t="str">
        <f>EUC!J74</f>
        <v>tr Başakşehir</v>
      </c>
      <c r="C74" t="str">
        <f>EUC!D74&amp;'EUC2'!E74</f>
        <v>44861Fiorentina</v>
      </c>
      <c r="D74" t="str">
        <f>EUC!D74&amp;'EUC2'!F74</f>
        <v>44861Başakşehir</v>
      </c>
      <c r="E74" t="str">
        <f t="shared" si="7"/>
        <v>Fiorentina</v>
      </c>
      <c r="F74" t="str">
        <f t="shared" si="8"/>
        <v>Başakşehir</v>
      </c>
      <c r="G74" s="1">
        <f>EUC!D74</f>
        <v>44861</v>
      </c>
      <c r="H74" t="s">
        <v>1055</v>
      </c>
      <c r="I74" t="str">
        <f>EUC!A74&amp;EUC!B74</f>
        <v>Group stage5</v>
      </c>
      <c r="J74" t="str">
        <f t="shared" si="9"/>
        <v>EUCGroup stage5</v>
      </c>
      <c r="K74" t="str">
        <f t="shared" si="10"/>
        <v>EUCGroup stage5Fiorentina</v>
      </c>
      <c r="L74" t="str">
        <f t="shared" si="11"/>
        <v>EUCGroup stage5Başakşehir</v>
      </c>
      <c r="M74" t="str">
        <f t="shared" si="12"/>
        <v>Fiorentina</v>
      </c>
      <c r="N74" t="str">
        <f t="shared" si="13"/>
        <v>Başakşehir</v>
      </c>
    </row>
    <row r="75" spans="1:14" x14ac:dyDescent="0.3">
      <c r="A75" t="str">
        <f>EUC!F75</f>
        <v>Vaduz li</v>
      </c>
      <c r="B75" t="str">
        <f>EUC!J75</f>
        <v>nl AZ Alkmaar</v>
      </c>
      <c r="C75" t="str">
        <f>EUC!D75&amp;'EUC2'!E75</f>
        <v>44861Vaduz</v>
      </c>
      <c r="D75" t="str">
        <f>EUC!D75&amp;'EUC2'!F75</f>
        <v>44861AZ Alkmaar</v>
      </c>
      <c r="E75" t="str">
        <f t="shared" si="7"/>
        <v>Vaduz</v>
      </c>
      <c r="F75" t="str">
        <f t="shared" si="8"/>
        <v>AZ Alkmaar</v>
      </c>
      <c r="G75" s="1">
        <f>EUC!D75</f>
        <v>44861</v>
      </c>
      <c r="H75" t="s">
        <v>1055</v>
      </c>
      <c r="I75" t="str">
        <f>EUC!A75&amp;EUC!B75</f>
        <v>Group stage5</v>
      </c>
      <c r="J75" t="str">
        <f t="shared" si="9"/>
        <v>EUCGroup stage5</v>
      </c>
      <c r="K75" t="str">
        <f t="shared" si="10"/>
        <v>EUCGroup stage5Vaduz</v>
      </c>
      <c r="L75" t="str">
        <f t="shared" si="11"/>
        <v>EUCGroup stage5AZ Alkmaar</v>
      </c>
      <c r="M75" t="str">
        <f t="shared" si="12"/>
        <v>Vaduz</v>
      </c>
      <c r="N75" t="str">
        <f t="shared" si="13"/>
        <v>AZ Alkmaar</v>
      </c>
    </row>
    <row r="76" spans="1:14" x14ac:dyDescent="0.3">
      <c r="A76" t="str">
        <f>EUC!F76</f>
        <v>West Ham eng</v>
      </c>
      <c r="B76" t="str">
        <f>EUC!J76</f>
        <v>dk Silkeborg</v>
      </c>
      <c r="C76" t="str">
        <f>EUC!D76&amp;'EUC2'!E76</f>
        <v>44861West Ham</v>
      </c>
      <c r="D76" t="str">
        <f>EUC!D76&amp;'EUC2'!F76</f>
        <v>44861Silkeborg</v>
      </c>
      <c r="E76" t="str">
        <f t="shared" si="7"/>
        <v>West Ham</v>
      </c>
      <c r="F76" t="str">
        <f t="shared" si="8"/>
        <v>Silkeborg</v>
      </c>
      <c r="G76" s="1">
        <f>EUC!D76</f>
        <v>44861</v>
      </c>
      <c r="H76" t="s">
        <v>1055</v>
      </c>
      <c r="I76" t="str">
        <f>EUC!A76&amp;EUC!B76</f>
        <v>Group stage5</v>
      </c>
      <c r="J76" t="str">
        <f t="shared" si="9"/>
        <v>EUCGroup stage5</v>
      </c>
      <c r="K76" t="str">
        <f t="shared" si="10"/>
        <v>EUCGroup stage5West Ham</v>
      </c>
      <c r="L76" t="str">
        <f t="shared" si="11"/>
        <v>EUCGroup stage5Silkeborg</v>
      </c>
      <c r="M76" t="str">
        <f t="shared" si="12"/>
        <v>West Ham</v>
      </c>
      <c r="N76" t="str">
        <f t="shared" si="13"/>
        <v>Silkeborg</v>
      </c>
    </row>
    <row r="77" spans="1:14" x14ac:dyDescent="0.3">
      <c r="A77" t="str">
        <f>EUC!F77</f>
        <v>Hearts sct</v>
      </c>
      <c r="B77" t="str">
        <f>EUC!J77</f>
        <v>lv FK Rīgas FS</v>
      </c>
      <c r="C77" t="str">
        <f>EUC!D77&amp;'EUC2'!E77</f>
        <v>44861Hearts</v>
      </c>
      <c r="D77" t="str">
        <f>EUC!D77&amp;'EUC2'!F77</f>
        <v>44861FK Rīgas FS</v>
      </c>
      <c r="E77" t="str">
        <f t="shared" si="7"/>
        <v>Hearts</v>
      </c>
      <c r="F77" t="str">
        <f t="shared" si="8"/>
        <v>FK Rīgas FS</v>
      </c>
      <c r="G77" s="1">
        <f>EUC!D77</f>
        <v>44861</v>
      </c>
      <c r="H77" t="s">
        <v>1055</v>
      </c>
      <c r="I77" t="str">
        <f>EUC!A77&amp;EUC!B77</f>
        <v>Group stage5</v>
      </c>
      <c r="J77" t="str">
        <f t="shared" si="9"/>
        <v>EUCGroup stage5</v>
      </c>
      <c r="K77" t="str">
        <f t="shared" si="10"/>
        <v>EUCGroup stage5Hearts</v>
      </c>
      <c r="L77" t="str">
        <f t="shared" si="11"/>
        <v>EUCGroup stage5FK Rīgas FS</v>
      </c>
      <c r="M77" t="str">
        <f t="shared" si="12"/>
        <v>Hearts</v>
      </c>
      <c r="N77" t="str">
        <f t="shared" si="13"/>
        <v>FK Rīgas FS</v>
      </c>
    </row>
    <row r="78" spans="1:14" x14ac:dyDescent="0.3">
      <c r="A78" t="str">
        <f>EUC!F78</f>
        <v>Shamrock Rov ie</v>
      </c>
      <c r="B78" t="str">
        <f>EUC!J78</f>
        <v>be Gent</v>
      </c>
      <c r="C78" t="str">
        <f>EUC!D78&amp;'EUC2'!E78</f>
        <v>44861Shamrock Rov</v>
      </c>
      <c r="D78" t="str">
        <f>EUC!D78&amp;'EUC2'!F78</f>
        <v>44861Gent</v>
      </c>
      <c r="E78" t="str">
        <f t="shared" si="7"/>
        <v>Shamrock Rov</v>
      </c>
      <c r="F78" t="str">
        <f t="shared" si="8"/>
        <v>Gent</v>
      </c>
      <c r="G78" s="1">
        <f>EUC!D78</f>
        <v>44861</v>
      </c>
      <c r="H78" t="s">
        <v>1055</v>
      </c>
      <c r="I78" t="str">
        <f>EUC!A78&amp;EUC!B78</f>
        <v>Group stage5</v>
      </c>
      <c r="J78" t="str">
        <f t="shared" si="9"/>
        <v>EUCGroup stage5</v>
      </c>
      <c r="K78" t="str">
        <f t="shared" si="10"/>
        <v>EUCGroup stage5Shamrock Rov</v>
      </c>
      <c r="L78" t="str">
        <f t="shared" si="11"/>
        <v>EUCGroup stage5Gent</v>
      </c>
      <c r="M78" t="str">
        <f t="shared" si="12"/>
        <v>Shamrock Rov</v>
      </c>
      <c r="N78" t="str">
        <f t="shared" si="13"/>
        <v>Gent</v>
      </c>
    </row>
    <row r="79" spans="1:14" x14ac:dyDescent="0.3">
      <c r="A79" t="str">
        <f>EUC!F79</f>
        <v>KF Ballkani Therandë xk</v>
      </c>
      <c r="B79" t="str">
        <f>EUC!J79</f>
        <v>cz Slavia Prague</v>
      </c>
      <c r="C79" t="str">
        <f>EUC!D79&amp;'EUC2'!E79</f>
        <v>44861KF Ballkani Therandë</v>
      </c>
      <c r="D79" t="str">
        <f>EUC!D79&amp;'EUC2'!F79</f>
        <v>44861Slavia Prague</v>
      </c>
      <c r="E79" t="str">
        <f t="shared" si="7"/>
        <v>KF Ballkani Therandë</v>
      </c>
      <c r="F79" t="str">
        <f t="shared" si="8"/>
        <v>Slavia Prague</v>
      </c>
      <c r="G79" s="1">
        <f>EUC!D79</f>
        <v>44861</v>
      </c>
      <c r="H79" t="s">
        <v>1055</v>
      </c>
      <c r="I79" t="str">
        <f>EUC!A79&amp;EUC!B79</f>
        <v>Group stage5</v>
      </c>
      <c r="J79" t="str">
        <f t="shared" si="9"/>
        <v>EUCGroup stage5</v>
      </c>
      <c r="K79" t="str">
        <f t="shared" si="10"/>
        <v>EUCGroup stage5KF Ballkani Therandë</v>
      </c>
      <c r="L79" t="str">
        <f t="shared" si="11"/>
        <v>EUCGroup stage5Slavia Prague</v>
      </c>
      <c r="M79" t="str">
        <f t="shared" si="12"/>
        <v>KF Ballkani Therandë</v>
      </c>
      <c r="N79" t="str">
        <f t="shared" si="13"/>
        <v>Slavia Prague</v>
      </c>
    </row>
    <row r="80" spans="1:14" x14ac:dyDescent="0.3">
      <c r="A80" t="str">
        <f>EUC!F80</f>
        <v>Molde no</v>
      </c>
      <c r="B80" t="str">
        <f>EUC!J80</f>
        <v>se Djurgården</v>
      </c>
      <c r="C80" t="str">
        <f>EUC!D80&amp;'EUC2'!E80</f>
        <v>44861Molde</v>
      </c>
      <c r="D80" t="str">
        <f>EUC!D80&amp;'EUC2'!F80</f>
        <v>44861Djurgården</v>
      </c>
      <c r="E80" t="str">
        <f t="shared" si="7"/>
        <v>Molde</v>
      </c>
      <c r="F80" t="str">
        <f t="shared" si="8"/>
        <v>Djurgården</v>
      </c>
      <c r="G80" s="1">
        <f>EUC!D80</f>
        <v>44861</v>
      </c>
      <c r="H80" t="s">
        <v>1055</v>
      </c>
      <c r="I80" t="str">
        <f>EUC!A80&amp;EUC!B80</f>
        <v>Group stage5</v>
      </c>
      <c r="J80" t="str">
        <f t="shared" si="9"/>
        <v>EUCGroup stage5</v>
      </c>
      <c r="K80" t="str">
        <f t="shared" si="10"/>
        <v>EUCGroup stage5Molde</v>
      </c>
      <c r="L80" t="str">
        <f t="shared" si="11"/>
        <v>EUCGroup stage5Djurgården</v>
      </c>
      <c r="M80" t="str">
        <f t="shared" si="12"/>
        <v>Molde</v>
      </c>
      <c r="N80" t="str">
        <f t="shared" si="13"/>
        <v>Djurgården</v>
      </c>
    </row>
    <row r="81" spans="1:14" x14ac:dyDescent="0.3">
      <c r="A81" t="str">
        <f>EUC!F81</f>
        <v>Slovan Bratislava sk</v>
      </c>
      <c r="B81" t="str">
        <f>EUC!J81</f>
        <v>am Pyunik</v>
      </c>
      <c r="C81" t="str">
        <f>EUC!D81&amp;'EUC2'!E81</f>
        <v>44861Slovan Bratislava</v>
      </c>
      <c r="D81" t="str">
        <f>EUC!D81&amp;'EUC2'!F81</f>
        <v>44861Pyunik</v>
      </c>
      <c r="E81" t="str">
        <f t="shared" si="7"/>
        <v>Slovan Bratislava</v>
      </c>
      <c r="F81" t="str">
        <f t="shared" si="8"/>
        <v>Pyunik</v>
      </c>
      <c r="G81" s="1">
        <f>EUC!D81</f>
        <v>44861</v>
      </c>
      <c r="H81" t="s">
        <v>1055</v>
      </c>
      <c r="I81" t="str">
        <f>EUC!A81&amp;EUC!B81</f>
        <v>Group stage5</v>
      </c>
      <c r="J81" t="str">
        <f t="shared" si="9"/>
        <v>EUCGroup stage5</v>
      </c>
      <c r="K81" t="str">
        <f t="shared" si="10"/>
        <v>EUCGroup stage5Slovan Bratislava</v>
      </c>
      <c r="L81" t="str">
        <f t="shared" si="11"/>
        <v>EUCGroup stage5Pyunik</v>
      </c>
      <c r="M81" t="str">
        <f t="shared" si="12"/>
        <v>Slovan Bratislava</v>
      </c>
      <c r="N81" t="str">
        <f t="shared" si="13"/>
        <v>Pyunik</v>
      </c>
    </row>
    <row r="82" spans="1:14" x14ac:dyDescent="0.3">
      <c r="A82" t="str">
        <f>EUC!F82</f>
        <v>Basel ch</v>
      </c>
      <c r="B82" t="str">
        <f>EUC!J82</f>
        <v>lt Žalgiris</v>
      </c>
      <c r="C82" t="str">
        <f>EUC!D82&amp;'EUC2'!E82</f>
        <v>44861Basel</v>
      </c>
      <c r="D82" t="str">
        <f>EUC!D82&amp;'EUC2'!F82</f>
        <v>44861Žalgiris</v>
      </c>
      <c r="E82" t="str">
        <f t="shared" si="7"/>
        <v>Basel</v>
      </c>
      <c r="F82" t="str">
        <f t="shared" si="8"/>
        <v>Žalgiris</v>
      </c>
      <c r="G82" s="1">
        <f>EUC!D82</f>
        <v>44861</v>
      </c>
      <c r="H82" t="s">
        <v>1055</v>
      </c>
      <c r="I82" t="str">
        <f>EUC!A82&amp;EUC!B82</f>
        <v>Group stage5</v>
      </c>
      <c r="J82" t="str">
        <f t="shared" si="9"/>
        <v>EUCGroup stage5</v>
      </c>
      <c r="K82" t="str">
        <f t="shared" si="10"/>
        <v>EUCGroup stage5Basel</v>
      </c>
      <c r="L82" t="str">
        <f t="shared" si="11"/>
        <v>EUCGroup stage5Žalgiris</v>
      </c>
      <c r="M82" t="str">
        <f t="shared" si="12"/>
        <v>Basel</v>
      </c>
      <c r="N82" t="str">
        <f t="shared" si="13"/>
        <v>Žalgiris</v>
      </c>
    </row>
    <row r="83" spans="1:14" x14ac:dyDescent="0.3">
      <c r="A83" t="str">
        <f>EUC!F83</f>
        <v>Sivasspor tr</v>
      </c>
      <c r="B83" t="str">
        <f>EUC!J83</f>
        <v>ro CFR Cluj</v>
      </c>
      <c r="C83" t="str">
        <f>EUC!D83&amp;'EUC2'!E83</f>
        <v>44861Sivasspor</v>
      </c>
      <c r="D83" t="str">
        <f>EUC!D83&amp;'EUC2'!F83</f>
        <v>44861CFR Cluj</v>
      </c>
      <c r="E83" t="str">
        <f t="shared" si="7"/>
        <v>Sivasspor</v>
      </c>
      <c r="F83" t="str">
        <f t="shared" si="8"/>
        <v>CFR Cluj</v>
      </c>
      <c r="G83" s="1">
        <f>EUC!D83</f>
        <v>44861</v>
      </c>
      <c r="H83" t="s">
        <v>1055</v>
      </c>
      <c r="I83" t="str">
        <f>EUC!A83&amp;EUC!B83</f>
        <v>Group stage5</v>
      </c>
      <c r="J83" t="str">
        <f t="shared" si="9"/>
        <v>EUCGroup stage5</v>
      </c>
      <c r="K83" t="str">
        <f t="shared" si="10"/>
        <v>EUCGroup stage5Sivasspor</v>
      </c>
      <c r="L83" t="str">
        <f t="shared" si="11"/>
        <v>EUCGroup stage5CFR Cluj</v>
      </c>
      <c r="M83" t="str">
        <f t="shared" si="12"/>
        <v>Sivasspor</v>
      </c>
      <c r="N83" t="str">
        <f t="shared" si="13"/>
        <v>CFR Cluj</v>
      </c>
    </row>
    <row r="84" spans="1:14" x14ac:dyDescent="0.3">
      <c r="A84" t="str">
        <f>EUC!F84</f>
        <v>SK Dnipro-1 ua</v>
      </c>
      <c r="B84" t="str">
        <f>EUC!J84</f>
        <v>cy Apollon</v>
      </c>
      <c r="C84" t="str">
        <f>EUC!D84&amp;'EUC2'!E84</f>
        <v>44861SK Dnipro-1</v>
      </c>
      <c r="D84" t="str">
        <f>EUC!D84&amp;'EUC2'!F84</f>
        <v>44861Apollon</v>
      </c>
      <c r="E84" t="str">
        <f t="shared" si="7"/>
        <v>SK Dnipro-1</v>
      </c>
      <c r="F84" t="str">
        <f t="shared" si="8"/>
        <v>Apollon</v>
      </c>
      <c r="G84" s="1">
        <f>EUC!D84</f>
        <v>44861</v>
      </c>
      <c r="H84" t="s">
        <v>1055</v>
      </c>
      <c r="I84" t="str">
        <f>EUC!A84&amp;EUC!B84</f>
        <v>Group stage5</v>
      </c>
      <c r="J84" t="str">
        <f t="shared" si="9"/>
        <v>EUCGroup stage5</v>
      </c>
      <c r="K84" t="str">
        <f t="shared" si="10"/>
        <v>EUCGroup stage5SK Dnipro-1</v>
      </c>
      <c r="L84" t="str">
        <f t="shared" si="11"/>
        <v>EUCGroup stage5Apollon</v>
      </c>
      <c r="M84" t="str">
        <f t="shared" si="12"/>
        <v>SK Dnipro-1</v>
      </c>
      <c r="N84" t="str">
        <f t="shared" si="13"/>
        <v>Apollon</v>
      </c>
    </row>
    <row r="85" spans="1:14" x14ac:dyDescent="0.3">
      <c r="A85" t="str">
        <f>EUC!F85</f>
        <v>Slovácko cz</v>
      </c>
      <c r="B85" t="str">
        <f>EUC!J85</f>
        <v>de Köln</v>
      </c>
      <c r="C85" t="str">
        <f>EUC!D85&amp;'EUC2'!E85</f>
        <v>44862Slovácko</v>
      </c>
      <c r="D85" t="str">
        <f>EUC!D85&amp;'EUC2'!F85</f>
        <v>44862Köln</v>
      </c>
      <c r="E85" t="str">
        <f t="shared" si="7"/>
        <v>Slovácko</v>
      </c>
      <c r="F85" t="str">
        <f t="shared" si="8"/>
        <v>Köln</v>
      </c>
      <c r="G85" s="1">
        <f>EUC!D85</f>
        <v>44862</v>
      </c>
      <c r="H85" t="s">
        <v>1055</v>
      </c>
      <c r="I85" t="str">
        <f>EUC!A85&amp;EUC!B85</f>
        <v>Group stage5</v>
      </c>
      <c r="J85" t="str">
        <f t="shared" si="9"/>
        <v>EUCGroup stage5</v>
      </c>
      <c r="K85" t="str">
        <f t="shared" si="10"/>
        <v>EUCGroup stage5Slovácko</v>
      </c>
      <c r="L85" t="str">
        <f t="shared" si="11"/>
        <v>EUCGroup stage5Köln</v>
      </c>
      <c r="M85" t="str">
        <f t="shared" si="12"/>
        <v>Slovácko</v>
      </c>
      <c r="N85" t="str">
        <f t="shared" si="13"/>
        <v>Köln</v>
      </c>
    </row>
    <row r="86" spans="1:14" x14ac:dyDescent="0.3">
      <c r="A86">
        <f>EUC!F86</f>
        <v>0</v>
      </c>
      <c r="B86">
        <f>EUC!J86</f>
        <v>0</v>
      </c>
      <c r="C86" t="e">
        <f>EUC!D86&amp;'EUC2'!E86</f>
        <v>#VALUE!</v>
      </c>
      <c r="D86" t="e">
        <f>EUC!D86&amp;'EUC2'!F86</f>
        <v>#VALUE!</v>
      </c>
      <c r="E86" t="e">
        <f t="shared" si="7"/>
        <v>#VALUE!</v>
      </c>
      <c r="F86" t="e">
        <f t="shared" si="8"/>
        <v>#VALUE!</v>
      </c>
      <c r="G86" s="1">
        <f>EUC!D86</f>
        <v>0</v>
      </c>
      <c r="H86" t="s">
        <v>1055</v>
      </c>
      <c r="I86" t="str">
        <f>EUC!A86&amp;EUC!B86</f>
        <v/>
      </c>
      <c r="J86" t="str">
        <f t="shared" si="9"/>
        <v>EUC</v>
      </c>
      <c r="K86" t="e">
        <f t="shared" si="10"/>
        <v>#VALUE!</v>
      </c>
      <c r="L86" t="e">
        <f t="shared" si="11"/>
        <v>#VALUE!</v>
      </c>
      <c r="M86" t="e">
        <f t="shared" si="12"/>
        <v>#VALUE!</v>
      </c>
      <c r="N86" t="e">
        <f t="shared" si="13"/>
        <v>#VALUE!</v>
      </c>
    </row>
    <row r="87" spans="1:14" x14ac:dyDescent="0.3">
      <c r="A87" t="str">
        <f>EUC!F87</f>
        <v>FK Rīgas FS lv</v>
      </c>
      <c r="B87" t="str">
        <f>EUC!J87</f>
        <v>it Fiorentina</v>
      </c>
      <c r="C87" t="str">
        <f>EUC!D87&amp;'EUC2'!E87</f>
        <v>44868FK Rīgas FS</v>
      </c>
      <c r="D87" t="str">
        <f>EUC!D87&amp;'EUC2'!F87</f>
        <v>44868Fiorentina</v>
      </c>
      <c r="E87" t="str">
        <f t="shared" si="7"/>
        <v>FK Rīgas FS</v>
      </c>
      <c r="F87" t="str">
        <f t="shared" si="8"/>
        <v>Fiorentina</v>
      </c>
      <c r="G87" s="1">
        <f>EUC!D87</f>
        <v>44868</v>
      </c>
      <c r="H87" t="s">
        <v>1055</v>
      </c>
      <c r="I87" t="str">
        <f>EUC!A87&amp;EUC!B87</f>
        <v>Group stage6</v>
      </c>
      <c r="J87" t="str">
        <f t="shared" si="9"/>
        <v>EUCGroup stage6</v>
      </c>
      <c r="K87" t="str">
        <f t="shared" si="10"/>
        <v>EUCGroup stage6FK Rīgas FS</v>
      </c>
      <c r="L87" t="str">
        <f t="shared" si="11"/>
        <v>EUCGroup stage6Fiorentina</v>
      </c>
      <c r="M87" t="str">
        <f t="shared" si="12"/>
        <v>FK Rīgas FS</v>
      </c>
      <c r="N87" t="str">
        <f t="shared" si="13"/>
        <v>Fiorentina</v>
      </c>
    </row>
    <row r="88" spans="1:14" x14ac:dyDescent="0.3">
      <c r="A88" t="str">
        <f>EUC!F88</f>
        <v>Başakşehir tr</v>
      </c>
      <c r="B88" t="str">
        <f>EUC!J88</f>
        <v>sct Hearts</v>
      </c>
      <c r="C88" t="str">
        <f>EUC!D88&amp;'EUC2'!E88</f>
        <v>44868Başakşehir</v>
      </c>
      <c r="D88" t="str">
        <f>EUC!D88&amp;'EUC2'!F88</f>
        <v>44868Hearts</v>
      </c>
      <c r="E88" t="str">
        <f t="shared" si="7"/>
        <v>Başakşehir</v>
      </c>
      <c r="F88" t="str">
        <f t="shared" si="8"/>
        <v>Hearts</v>
      </c>
      <c r="G88" s="1">
        <f>EUC!D88</f>
        <v>44868</v>
      </c>
      <c r="H88" t="s">
        <v>1055</v>
      </c>
      <c r="I88" t="str">
        <f>EUC!A88&amp;EUC!B88</f>
        <v>Group stage6</v>
      </c>
      <c r="J88" t="str">
        <f t="shared" si="9"/>
        <v>EUCGroup stage6</v>
      </c>
      <c r="K88" t="str">
        <f t="shared" si="10"/>
        <v>EUCGroup stage6Başakşehir</v>
      </c>
      <c r="L88" t="str">
        <f t="shared" si="11"/>
        <v>EUCGroup stage6Hearts</v>
      </c>
      <c r="M88" t="str">
        <f t="shared" si="12"/>
        <v>Başakşehir</v>
      </c>
      <c r="N88" t="str">
        <f t="shared" si="13"/>
        <v>Hearts</v>
      </c>
    </row>
    <row r="89" spans="1:14" x14ac:dyDescent="0.3">
      <c r="A89" t="str">
        <f>EUC!F89</f>
        <v>Slavia Prague cz</v>
      </c>
      <c r="B89" t="str">
        <f>EUC!J89</f>
        <v>tr Sivasspor</v>
      </c>
      <c r="C89" t="str">
        <f>EUC!D89&amp;'EUC2'!E89</f>
        <v>44868Slavia Prague</v>
      </c>
      <c r="D89" t="str">
        <f>EUC!D89&amp;'EUC2'!F89</f>
        <v>44868Sivasspor</v>
      </c>
      <c r="E89" t="str">
        <f t="shared" si="7"/>
        <v>Slavia Prague</v>
      </c>
      <c r="F89" t="str">
        <f t="shared" si="8"/>
        <v>Sivasspor</v>
      </c>
      <c r="G89" s="1">
        <f>EUC!D89</f>
        <v>44868</v>
      </c>
      <c r="H89" t="s">
        <v>1055</v>
      </c>
      <c r="I89" t="str">
        <f>EUC!A89&amp;EUC!B89</f>
        <v>Group stage6</v>
      </c>
      <c r="J89" t="str">
        <f t="shared" si="9"/>
        <v>EUCGroup stage6</v>
      </c>
      <c r="K89" t="str">
        <f t="shared" si="10"/>
        <v>EUCGroup stage6Slavia Prague</v>
      </c>
      <c r="L89" t="str">
        <f t="shared" si="11"/>
        <v>EUCGroup stage6Sivasspor</v>
      </c>
      <c r="M89" t="str">
        <f t="shared" si="12"/>
        <v>Slavia Prague</v>
      </c>
      <c r="N89" t="str">
        <f t="shared" si="13"/>
        <v>Sivasspor</v>
      </c>
    </row>
    <row r="90" spans="1:14" x14ac:dyDescent="0.3">
      <c r="A90" t="str">
        <f>EUC!F90</f>
        <v>Gent be</v>
      </c>
      <c r="B90" t="str">
        <f>EUC!J90</f>
        <v>no Molde</v>
      </c>
      <c r="C90" t="str">
        <f>EUC!D90&amp;'EUC2'!E90</f>
        <v>44868Gent</v>
      </c>
      <c r="D90" t="str">
        <f>EUC!D90&amp;'EUC2'!F90</f>
        <v>44868Molde</v>
      </c>
      <c r="E90" t="str">
        <f t="shared" si="7"/>
        <v>Gent</v>
      </c>
      <c r="F90" t="str">
        <f t="shared" si="8"/>
        <v>Molde</v>
      </c>
      <c r="G90" s="1">
        <f>EUC!D90</f>
        <v>44868</v>
      </c>
      <c r="H90" t="s">
        <v>1055</v>
      </c>
      <c r="I90" t="str">
        <f>EUC!A90&amp;EUC!B90</f>
        <v>Group stage6</v>
      </c>
      <c r="J90" t="str">
        <f t="shared" si="9"/>
        <v>EUCGroup stage6</v>
      </c>
      <c r="K90" t="str">
        <f t="shared" si="10"/>
        <v>EUCGroup stage6Gent</v>
      </c>
      <c r="L90" t="str">
        <f t="shared" si="11"/>
        <v>EUCGroup stage6Molde</v>
      </c>
      <c r="M90" t="str">
        <f t="shared" si="12"/>
        <v>Gent</v>
      </c>
      <c r="N90" t="str">
        <f t="shared" si="13"/>
        <v>Molde</v>
      </c>
    </row>
    <row r="91" spans="1:14" x14ac:dyDescent="0.3">
      <c r="A91" t="str">
        <f>EUC!F91</f>
        <v>AZ Alkmaar nl</v>
      </c>
      <c r="B91" t="str">
        <f>EUC!J91</f>
        <v>ua SK Dnipro-1</v>
      </c>
      <c r="C91" t="str">
        <f>EUC!D91&amp;'EUC2'!E91</f>
        <v>44868AZ Alkmaar</v>
      </c>
      <c r="D91" t="str">
        <f>EUC!D91&amp;'EUC2'!F91</f>
        <v>44868SK Dnipro-1</v>
      </c>
      <c r="E91" t="str">
        <f t="shared" si="7"/>
        <v>AZ Alkmaar</v>
      </c>
      <c r="F91" t="str">
        <f t="shared" si="8"/>
        <v>SK Dnipro-1</v>
      </c>
      <c r="G91" s="1">
        <f>EUC!D91</f>
        <v>44868</v>
      </c>
      <c r="H91" t="s">
        <v>1055</v>
      </c>
      <c r="I91" t="str">
        <f>EUC!A91&amp;EUC!B91</f>
        <v>Group stage6</v>
      </c>
      <c r="J91" t="str">
        <f t="shared" si="9"/>
        <v>EUCGroup stage6</v>
      </c>
      <c r="K91" t="str">
        <f t="shared" si="10"/>
        <v>EUCGroup stage6AZ Alkmaar</v>
      </c>
      <c r="L91" t="str">
        <f t="shared" si="11"/>
        <v>EUCGroup stage6SK Dnipro-1</v>
      </c>
      <c r="M91" t="str">
        <f t="shared" si="12"/>
        <v>AZ Alkmaar</v>
      </c>
      <c r="N91" t="str">
        <f t="shared" si="13"/>
        <v>SK Dnipro-1</v>
      </c>
    </row>
    <row r="92" spans="1:14" x14ac:dyDescent="0.3">
      <c r="A92" t="str">
        <f>EUC!F92</f>
        <v>Djurgården se</v>
      </c>
      <c r="B92" t="str">
        <f>EUC!J92</f>
        <v>ie Shamrock Rov</v>
      </c>
      <c r="C92" t="str">
        <f>EUC!D92&amp;'EUC2'!E92</f>
        <v>44868Djurgården</v>
      </c>
      <c r="D92" t="str">
        <f>EUC!D92&amp;'EUC2'!F92</f>
        <v>44868Shamrock Rov</v>
      </c>
      <c r="E92" t="str">
        <f t="shared" si="7"/>
        <v>Djurgården</v>
      </c>
      <c r="F92" t="str">
        <f t="shared" si="8"/>
        <v>Shamrock Rov</v>
      </c>
      <c r="G92" s="1">
        <f>EUC!D92</f>
        <v>44868</v>
      </c>
      <c r="H92" t="s">
        <v>1055</v>
      </c>
      <c r="I92" t="str">
        <f>EUC!A92&amp;EUC!B92</f>
        <v>Group stage6</v>
      </c>
      <c r="J92" t="str">
        <f t="shared" si="9"/>
        <v>EUCGroup stage6</v>
      </c>
      <c r="K92" t="str">
        <f t="shared" si="10"/>
        <v>EUCGroup stage6Djurgården</v>
      </c>
      <c r="L92" t="str">
        <f t="shared" si="11"/>
        <v>EUCGroup stage6Shamrock Rov</v>
      </c>
      <c r="M92" t="str">
        <f t="shared" si="12"/>
        <v>Djurgården</v>
      </c>
      <c r="N92" t="str">
        <f t="shared" si="13"/>
        <v>Shamrock Rov</v>
      </c>
    </row>
    <row r="93" spans="1:14" x14ac:dyDescent="0.3">
      <c r="A93" t="str">
        <f>EUC!F93</f>
        <v>CFR Cluj ro</v>
      </c>
      <c r="B93" t="str">
        <f>EUC!J93</f>
        <v>xk KF Ballkani Therandë</v>
      </c>
      <c r="C93" t="str">
        <f>EUC!D93&amp;'EUC2'!E93</f>
        <v>44868CFR Cluj</v>
      </c>
      <c r="D93" t="str">
        <f>EUC!D93&amp;'EUC2'!F93</f>
        <v>44868KF Ballkani Therandë</v>
      </c>
      <c r="E93" t="str">
        <f t="shared" si="7"/>
        <v>CFR Cluj</v>
      </c>
      <c r="F93" t="str">
        <f t="shared" si="8"/>
        <v>KF Ballkani Therandë</v>
      </c>
      <c r="G93" s="1">
        <f>EUC!D93</f>
        <v>44868</v>
      </c>
      <c r="H93" t="s">
        <v>1055</v>
      </c>
      <c r="I93" t="str">
        <f>EUC!A93&amp;EUC!B93</f>
        <v>Group stage6</v>
      </c>
      <c r="J93" t="str">
        <f t="shared" si="9"/>
        <v>EUCGroup stage6</v>
      </c>
      <c r="K93" t="str">
        <f t="shared" si="10"/>
        <v>EUCGroup stage6CFR Cluj</v>
      </c>
      <c r="L93" t="str">
        <f t="shared" si="11"/>
        <v>EUCGroup stage6KF Ballkani Therandë</v>
      </c>
      <c r="M93" t="str">
        <f t="shared" si="12"/>
        <v>CFR Cluj</v>
      </c>
      <c r="N93" t="str">
        <f t="shared" si="13"/>
        <v>KF Ballkani Therandë</v>
      </c>
    </row>
    <row r="94" spans="1:14" x14ac:dyDescent="0.3">
      <c r="A94" t="str">
        <f>EUC!F94</f>
        <v>Apollon cy</v>
      </c>
      <c r="B94" t="str">
        <f>EUC!J94</f>
        <v>li Vaduz</v>
      </c>
      <c r="C94" t="str">
        <f>EUC!D94&amp;'EUC2'!E94</f>
        <v>44868Apollon</v>
      </c>
      <c r="D94" t="str">
        <f>EUC!D94&amp;'EUC2'!F94</f>
        <v>44868Vaduz</v>
      </c>
      <c r="E94" t="str">
        <f t="shared" si="7"/>
        <v>Apollon</v>
      </c>
      <c r="F94" t="str">
        <f t="shared" si="8"/>
        <v>Vaduz</v>
      </c>
      <c r="G94" s="1">
        <f>EUC!D94</f>
        <v>44868</v>
      </c>
      <c r="H94" t="s">
        <v>1055</v>
      </c>
      <c r="I94" t="str">
        <f>EUC!A94&amp;EUC!B94</f>
        <v>Group stage6</v>
      </c>
      <c r="J94" t="str">
        <f t="shared" si="9"/>
        <v>EUCGroup stage6</v>
      </c>
      <c r="K94" t="str">
        <f t="shared" si="10"/>
        <v>EUCGroup stage6Apollon</v>
      </c>
      <c r="L94" t="str">
        <f t="shared" si="11"/>
        <v>EUCGroup stage6Vaduz</v>
      </c>
      <c r="M94" t="str">
        <f t="shared" si="12"/>
        <v>Apollon</v>
      </c>
      <c r="N94" t="str">
        <f t="shared" si="13"/>
        <v>Vaduz</v>
      </c>
    </row>
    <row r="95" spans="1:14" x14ac:dyDescent="0.3">
      <c r="A95" t="str">
        <f>EUC!F95</f>
        <v>Žalgiris lt</v>
      </c>
      <c r="B95" t="str">
        <f>EUC!J95</f>
        <v>sk Slovan Bratislava</v>
      </c>
      <c r="C95" t="str">
        <f>EUC!D95&amp;'EUC2'!E95</f>
        <v>44868Žalgiris</v>
      </c>
      <c r="D95" t="str">
        <f>EUC!D95&amp;'EUC2'!F95</f>
        <v>44868Slovan Bratislava</v>
      </c>
      <c r="E95" t="str">
        <f t="shared" si="7"/>
        <v>Žalgiris</v>
      </c>
      <c r="F95" t="str">
        <f t="shared" si="8"/>
        <v>Slovan Bratislava</v>
      </c>
      <c r="G95" s="1">
        <f>EUC!D95</f>
        <v>44868</v>
      </c>
      <c r="H95" t="s">
        <v>1055</v>
      </c>
      <c r="I95" t="str">
        <f>EUC!A95&amp;EUC!B95</f>
        <v>Group stage6</v>
      </c>
      <c r="J95" t="str">
        <f t="shared" si="9"/>
        <v>EUCGroup stage6</v>
      </c>
      <c r="K95" t="str">
        <f t="shared" si="10"/>
        <v>EUCGroup stage6Žalgiris</v>
      </c>
      <c r="L95" t="str">
        <f t="shared" si="11"/>
        <v>EUCGroup stage6Slovan Bratislava</v>
      </c>
      <c r="M95" t="str">
        <f t="shared" si="12"/>
        <v>Žalgiris</v>
      </c>
      <c r="N95" t="str">
        <f t="shared" si="13"/>
        <v>Slovan Bratislava</v>
      </c>
    </row>
    <row r="96" spans="1:14" x14ac:dyDescent="0.3">
      <c r="A96" t="str">
        <f>EUC!F96</f>
        <v>Partizan rs</v>
      </c>
      <c r="B96" t="str">
        <f>EUC!J96</f>
        <v>cz Slovácko</v>
      </c>
      <c r="C96" t="str">
        <f>EUC!D96&amp;'EUC2'!E96</f>
        <v>44868Partizan</v>
      </c>
      <c r="D96" t="str">
        <f>EUC!D96&amp;'EUC2'!F96</f>
        <v>44868Slovácko</v>
      </c>
      <c r="E96" t="str">
        <f t="shared" si="7"/>
        <v>Partizan</v>
      </c>
      <c r="F96" t="str">
        <f t="shared" si="8"/>
        <v>Slovácko</v>
      </c>
      <c r="G96" s="1">
        <f>EUC!D96</f>
        <v>44868</v>
      </c>
      <c r="H96" t="s">
        <v>1055</v>
      </c>
      <c r="I96" t="str">
        <f>EUC!A96&amp;EUC!B96</f>
        <v>Group stage6</v>
      </c>
      <c r="J96" t="str">
        <f t="shared" si="9"/>
        <v>EUCGroup stage6</v>
      </c>
      <c r="K96" t="str">
        <f t="shared" si="10"/>
        <v>EUCGroup stage6Partizan</v>
      </c>
      <c r="L96" t="str">
        <f t="shared" si="11"/>
        <v>EUCGroup stage6Slovácko</v>
      </c>
      <c r="M96" t="str">
        <f t="shared" si="12"/>
        <v>Partizan</v>
      </c>
      <c r="N96" t="str">
        <f t="shared" si="13"/>
        <v>Slovácko</v>
      </c>
    </row>
    <row r="97" spans="1:14" x14ac:dyDescent="0.3">
      <c r="A97" t="str">
        <f>EUC!F97</f>
        <v>Köln de</v>
      </c>
      <c r="B97" t="str">
        <f>EUC!J97</f>
        <v>fr Nice</v>
      </c>
      <c r="C97" t="str">
        <f>EUC!D97&amp;'EUC2'!E97</f>
        <v>44868Köln</v>
      </c>
      <c r="D97" t="str">
        <f>EUC!D97&amp;'EUC2'!F97</f>
        <v>44868Nice</v>
      </c>
      <c r="E97" t="str">
        <f t="shared" si="7"/>
        <v>Köln</v>
      </c>
      <c r="F97" t="str">
        <f t="shared" si="8"/>
        <v>Nice</v>
      </c>
      <c r="G97" s="1">
        <f>EUC!D97</f>
        <v>44868</v>
      </c>
      <c r="H97" t="s">
        <v>1055</v>
      </c>
      <c r="I97" t="str">
        <f>EUC!A97&amp;EUC!B97</f>
        <v>Group stage6</v>
      </c>
      <c r="J97" t="str">
        <f t="shared" si="9"/>
        <v>EUCGroup stage6</v>
      </c>
      <c r="K97" t="str">
        <f t="shared" si="10"/>
        <v>EUCGroup stage6Köln</v>
      </c>
      <c r="L97" t="str">
        <f t="shared" si="11"/>
        <v>EUCGroup stage6Nice</v>
      </c>
      <c r="M97" t="str">
        <f t="shared" si="12"/>
        <v>Köln</v>
      </c>
      <c r="N97" t="str">
        <f t="shared" si="13"/>
        <v>Nice</v>
      </c>
    </row>
    <row r="98" spans="1:14" x14ac:dyDescent="0.3">
      <c r="A98" t="str">
        <f>EUC!F98</f>
        <v>Lech Poznań pl</v>
      </c>
      <c r="B98" t="str">
        <f>EUC!J98</f>
        <v>es Villarreal</v>
      </c>
      <c r="C98" t="str">
        <f>EUC!D98&amp;'EUC2'!E98</f>
        <v>44868Lech Poznań</v>
      </c>
      <c r="D98" t="str">
        <f>EUC!D98&amp;'EUC2'!F98</f>
        <v>44868Villarreal</v>
      </c>
      <c r="E98" t="str">
        <f t="shared" si="7"/>
        <v>Lech Poznań</v>
      </c>
      <c r="F98" t="str">
        <f t="shared" si="8"/>
        <v>Villarreal</v>
      </c>
      <c r="G98" s="1">
        <f>EUC!D98</f>
        <v>44868</v>
      </c>
      <c r="H98" t="s">
        <v>1055</v>
      </c>
      <c r="I98" t="str">
        <f>EUC!A98&amp;EUC!B98</f>
        <v>Group stage6</v>
      </c>
      <c r="J98" t="str">
        <f t="shared" si="9"/>
        <v>EUCGroup stage6</v>
      </c>
      <c r="K98" t="str">
        <f t="shared" si="10"/>
        <v>EUCGroup stage6Lech Poznań</v>
      </c>
      <c r="L98" t="str">
        <f t="shared" si="11"/>
        <v>EUCGroup stage6Villarreal</v>
      </c>
      <c r="M98" t="str">
        <f t="shared" si="12"/>
        <v>Lech Poznań</v>
      </c>
      <c r="N98" t="str">
        <f t="shared" si="13"/>
        <v>Villarreal</v>
      </c>
    </row>
    <row r="99" spans="1:14" x14ac:dyDescent="0.3">
      <c r="A99" t="str">
        <f>EUC!F99</f>
        <v>Silkeborg dk</v>
      </c>
      <c r="B99" t="str">
        <f>EUC!J99</f>
        <v>be Anderlecht</v>
      </c>
      <c r="C99" t="str">
        <f>EUC!D99&amp;'EUC2'!E99</f>
        <v>44868Silkeborg</v>
      </c>
      <c r="D99" t="str">
        <f>EUC!D99&amp;'EUC2'!F99</f>
        <v>44868Anderlecht</v>
      </c>
      <c r="E99" t="str">
        <f t="shared" si="7"/>
        <v>Silkeborg</v>
      </c>
      <c r="F99" t="str">
        <f t="shared" si="8"/>
        <v>Anderlecht</v>
      </c>
      <c r="G99" s="1">
        <f>EUC!D99</f>
        <v>44868</v>
      </c>
      <c r="H99" t="s">
        <v>1055</v>
      </c>
      <c r="I99" t="str">
        <f>EUC!A99&amp;EUC!B99</f>
        <v>Group stage6</v>
      </c>
      <c r="J99" t="str">
        <f t="shared" si="9"/>
        <v>EUCGroup stage6</v>
      </c>
      <c r="K99" t="str">
        <f t="shared" si="10"/>
        <v>EUCGroup stage6Silkeborg</v>
      </c>
      <c r="L99" t="str">
        <f t="shared" si="11"/>
        <v>EUCGroup stage6Anderlecht</v>
      </c>
      <c r="M99" t="str">
        <f t="shared" si="12"/>
        <v>Silkeborg</v>
      </c>
      <c r="N99" t="str">
        <f t="shared" si="13"/>
        <v>Anderlecht</v>
      </c>
    </row>
    <row r="100" spans="1:14" x14ac:dyDescent="0.3">
      <c r="A100" t="str">
        <f>EUC!F100</f>
        <v>Pyunik am</v>
      </c>
      <c r="B100" t="str">
        <f>EUC!J100</f>
        <v>ch Basel</v>
      </c>
      <c r="C100" t="str">
        <f>EUC!D100&amp;'EUC2'!E100</f>
        <v>44868Pyunik</v>
      </c>
      <c r="D100" t="str">
        <f>EUC!D100&amp;'EUC2'!F100</f>
        <v>44868Basel</v>
      </c>
      <c r="E100" t="str">
        <f t="shared" si="7"/>
        <v>Pyunik</v>
      </c>
      <c r="F100" t="str">
        <f t="shared" si="8"/>
        <v>Basel</v>
      </c>
      <c r="G100" s="1">
        <f>EUC!D100</f>
        <v>44868</v>
      </c>
      <c r="H100" t="s">
        <v>1055</v>
      </c>
      <c r="I100" t="str">
        <f>EUC!A100&amp;EUC!B100</f>
        <v>Group stage6</v>
      </c>
      <c r="J100" t="str">
        <f t="shared" si="9"/>
        <v>EUCGroup stage6</v>
      </c>
      <c r="K100" t="str">
        <f t="shared" si="10"/>
        <v>EUCGroup stage6Pyunik</v>
      </c>
      <c r="L100" t="str">
        <f t="shared" si="11"/>
        <v>EUCGroup stage6Basel</v>
      </c>
      <c r="M100" t="str">
        <f t="shared" si="12"/>
        <v>Pyunik</v>
      </c>
      <c r="N100" t="str">
        <f t="shared" si="13"/>
        <v>Basel</v>
      </c>
    </row>
    <row r="101" spans="1:14" x14ac:dyDescent="0.3">
      <c r="A101" t="str">
        <f>EUC!F101</f>
        <v>Be'er Sheva il</v>
      </c>
      <c r="B101" t="str">
        <f>EUC!J101</f>
        <v>at Austria Wien</v>
      </c>
      <c r="C101" t="str">
        <f>EUC!D101&amp;'EUC2'!E101</f>
        <v>44868Be'er Sheva</v>
      </c>
      <c r="D101" t="str">
        <f>EUC!D101&amp;'EUC2'!F101</f>
        <v>44868Austria Wien</v>
      </c>
      <c r="E101" t="str">
        <f t="shared" si="7"/>
        <v>Be'er Sheva</v>
      </c>
      <c r="F101" t="str">
        <f t="shared" si="8"/>
        <v>Austria Wien</v>
      </c>
      <c r="G101" s="1">
        <f>EUC!D101</f>
        <v>44868</v>
      </c>
      <c r="H101" t="s">
        <v>1055</v>
      </c>
      <c r="I101" t="str">
        <f>EUC!A101&amp;EUC!B101</f>
        <v>Group stage6</v>
      </c>
      <c r="J101" t="str">
        <f t="shared" si="9"/>
        <v>EUCGroup stage6</v>
      </c>
      <c r="K101" t="str">
        <f t="shared" si="10"/>
        <v>EUCGroup stage6Be'er Sheva</v>
      </c>
      <c r="L101" t="str">
        <f t="shared" si="11"/>
        <v>EUCGroup stage6Austria Wien</v>
      </c>
      <c r="M101" t="str">
        <f t="shared" si="12"/>
        <v>Be'er Sheva</v>
      </c>
      <c r="N101" t="str">
        <f t="shared" si="13"/>
        <v>Austria Wien</v>
      </c>
    </row>
    <row r="102" spans="1:14" x14ac:dyDescent="0.3">
      <c r="A102" t="str">
        <f>EUC!F102</f>
        <v>FCSB ro</v>
      </c>
      <c r="B102" t="str">
        <f>EUC!J102</f>
        <v>eng West Ham</v>
      </c>
      <c r="C102" t="str">
        <f>EUC!D102&amp;'EUC2'!E102</f>
        <v>44868FCSB</v>
      </c>
      <c r="D102" t="str">
        <f>EUC!D102&amp;'EUC2'!F102</f>
        <v>44868West Ham</v>
      </c>
      <c r="E102" t="str">
        <f t="shared" si="7"/>
        <v>FCSB</v>
      </c>
      <c r="F102" t="str">
        <f t="shared" si="8"/>
        <v>West Ham</v>
      </c>
      <c r="G102" s="1">
        <f>EUC!D102</f>
        <v>44868</v>
      </c>
      <c r="H102" t="s">
        <v>1055</v>
      </c>
      <c r="I102" t="str">
        <f>EUC!A102&amp;EUC!B102</f>
        <v>Group stage6</v>
      </c>
      <c r="J102" t="str">
        <f t="shared" si="9"/>
        <v>EUCGroup stage6</v>
      </c>
      <c r="K102" t="str">
        <f t="shared" si="10"/>
        <v>EUCGroup stage6FCSB</v>
      </c>
      <c r="L102" t="str">
        <f t="shared" si="11"/>
        <v>EUCGroup stage6West Ham</v>
      </c>
      <c r="M102" t="str">
        <f t="shared" si="12"/>
        <v>FCSB</v>
      </c>
      <c r="N102" t="str">
        <f t="shared" si="13"/>
        <v>West Ham</v>
      </c>
    </row>
    <row r="103" spans="1:14" x14ac:dyDescent="0.3">
      <c r="A103">
        <f>EUC!F103</f>
        <v>0</v>
      </c>
      <c r="B103">
        <f>EUC!J103</f>
        <v>0</v>
      </c>
      <c r="C103" t="e">
        <f>EUC!D103&amp;'EUC2'!E103</f>
        <v>#VALUE!</v>
      </c>
      <c r="D103" t="e">
        <f>EUC!D103&amp;'EUC2'!F103</f>
        <v>#VALUE!</v>
      </c>
      <c r="E103" t="e">
        <f t="shared" si="7"/>
        <v>#VALUE!</v>
      </c>
      <c r="F103" t="e">
        <f t="shared" si="8"/>
        <v>#VALUE!</v>
      </c>
      <c r="G103" s="1">
        <f>EUC!D103</f>
        <v>0</v>
      </c>
      <c r="H103" t="s">
        <v>1055</v>
      </c>
      <c r="I103" t="str">
        <f>EUC!A103&amp;EUC!B103</f>
        <v/>
      </c>
      <c r="J103" t="str">
        <f t="shared" si="9"/>
        <v>EUC</v>
      </c>
      <c r="K103" t="e">
        <f t="shared" si="10"/>
        <v>#VALUE!</v>
      </c>
      <c r="L103" t="e">
        <f t="shared" si="11"/>
        <v>#VALUE!</v>
      </c>
      <c r="M103" t="e">
        <f t="shared" si="12"/>
        <v>#VALUE!</v>
      </c>
      <c r="N103" t="e">
        <f t="shared" si="13"/>
        <v>#VALUE!</v>
      </c>
    </row>
    <row r="104" spans="1:14" x14ac:dyDescent="0.3">
      <c r="A104" t="str">
        <f>EUC!F104</f>
        <v>Braga pt</v>
      </c>
      <c r="B104" t="str">
        <f>EUC!J104</f>
        <v>it Fiorentina</v>
      </c>
      <c r="C104" t="str">
        <f>EUC!D104&amp;'EUC2'!E104</f>
        <v>44973Braga</v>
      </c>
      <c r="D104" t="str">
        <f>EUC!D104&amp;'EUC2'!F104</f>
        <v>44973Fiorentina</v>
      </c>
      <c r="E104" t="str">
        <f t="shared" si="7"/>
        <v>Braga</v>
      </c>
      <c r="F104" t="str">
        <f t="shared" si="8"/>
        <v>Fiorentina</v>
      </c>
      <c r="G104" s="1">
        <f>EUC!D104</f>
        <v>44973</v>
      </c>
      <c r="H104" t="s">
        <v>1055</v>
      </c>
      <c r="I104" t="str">
        <f>EUC!A104&amp;EUC!B104</f>
        <v>Knockout round play-offs</v>
      </c>
      <c r="J104" t="str">
        <f t="shared" si="9"/>
        <v>EUCKnockout round play-offs</v>
      </c>
      <c r="K104" t="str">
        <f t="shared" si="10"/>
        <v>EUCKnockout round play-offsBraga</v>
      </c>
      <c r="L104" t="str">
        <f t="shared" si="11"/>
        <v>EUCKnockout round play-offsFiorentina</v>
      </c>
      <c r="M104" t="str">
        <f t="shared" si="12"/>
        <v>Braga</v>
      </c>
      <c r="N104" t="str">
        <f t="shared" si="13"/>
        <v>Fiorentina</v>
      </c>
    </row>
    <row r="105" spans="1:14" x14ac:dyDescent="0.3">
      <c r="A105" t="str">
        <f>EUC!F105</f>
        <v>Bodø/Glimt no</v>
      </c>
      <c r="B105" t="str">
        <f>EUC!J105</f>
        <v>pl Lech Poznań</v>
      </c>
      <c r="C105" t="str">
        <f>EUC!D105&amp;'EUC2'!E105</f>
        <v>44973Bodø/Glimt</v>
      </c>
      <c r="D105" t="str">
        <f>EUC!D105&amp;'EUC2'!F105</f>
        <v>44973Lech Poznań</v>
      </c>
      <c r="E105" t="str">
        <f t="shared" si="7"/>
        <v>Bodø/Glimt</v>
      </c>
      <c r="F105" t="str">
        <f t="shared" si="8"/>
        <v>Lech Poznań</v>
      </c>
      <c r="G105" s="1">
        <f>EUC!D105</f>
        <v>44973</v>
      </c>
      <c r="H105" t="s">
        <v>1055</v>
      </c>
      <c r="I105" t="str">
        <f>EUC!A105&amp;EUC!B105</f>
        <v>Knockout round play-offs</v>
      </c>
      <c r="J105" t="str">
        <f t="shared" si="9"/>
        <v>EUCKnockout round play-offs</v>
      </c>
      <c r="K105" t="str">
        <f t="shared" si="10"/>
        <v>EUCKnockout round play-offsBodø/Glimt</v>
      </c>
      <c r="L105" t="str">
        <f t="shared" si="11"/>
        <v>EUCKnockout round play-offsLech Poznań</v>
      </c>
      <c r="M105" t="str">
        <f t="shared" si="12"/>
        <v>Bodø/Glimt</v>
      </c>
      <c r="N105" t="str">
        <f t="shared" si="13"/>
        <v>Lech Poznań</v>
      </c>
    </row>
    <row r="106" spans="1:14" x14ac:dyDescent="0.3">
      <c r="A106" t="str">
        <f>EUC!F106</f>
        <v>Trabzonspor tr</v>
      </c>
      <c r="B106" t="str">
        <f>EUC!J106</f>
        <v>ch Basel</v>
      </c>
      <c r="C106" t="str">
        <f>EUC!D106&amp;'EUC2'!E106</f>
        <v>44973Trabzonspor</v>
      </c>
      <c r="D106" t="str">
        <f>EUC!D106&amp;'EUC2'!F106</f>
        <v>44973Basel</v>
      </c>
      <c r="E106" t="str">
        <f t="shared" si="7"/>
        <v>Trabzonspor</v>
      </c>
      <c r="F106" t="str">
        <f t="shared" si="8"/>
        <v>Basel</v>
      </c>
      <c r="G106" s="1">
        <f>EUC!D106</f>
        <v>44973</v>
      </c>
      <c r="H106" t="s">
        <v>1055</v>
      </c>
      <c r="I106" t="str">
        <f>EUC!A106&amp;EUC!B106</f>
        <v>Knockout round play-offs</v>
      </c>
      <c r="J106" t="str">
        <f t="shared" si="9"/>
        <v>EUCKnockout round play-offs</v>
      </c>
      <c r="K106" t="str">
        <f t="shared" si="10"/>
        <v>EUCKnockout round play-offsTrabzonspor</v>
      </c>
      <c r="L106" t="str">
        <f t="shared" si="11"/>
        <v>EUCKnockout round play-offsBasel</v>
      </c>
      <c r="M106" t="str">
        <f t="shared" si="12"/>
        <v>Trabzonspor</v>
      </c>
      <c r="N106" t="str">
        <f t="shared" si="13"/>
        <v>Basel</v>
      </c>
    </row>
    <row r="107" spans="1:14" x14ac:dyDescent="0.3">
      <c r="A107" t="str">
        <f>EUC!F107</f>
        <v>Lazio it</v>
      </c>
      <c r="B107" t="str">
        <f>EUC!J107</f>
        <v>ro CFR Cluj</v>
      </c>
      <c r="C107" t="str">
        <f>EUC!D107&amp;'EUC2'!E107</f>
        <v>44973Lazio</v>
      </c>
      <c r="D107" t="str">
        <f>EUC!D107&amp;'EUC2'!F107</f>
        <v>44973CFR Cluj</v>
      </c>
      <c r="E107" t="str">
        <f t="shared" si="7"/>
        <v>Lazio</v>
      </c>
      <c r="F107" t="str">
        <f t="shared" si="8"/>
        <v>CFR Cluj</v>
      </c>
      <c r="G107" s="1">
        <f>EUC!D107</f>
        <v>44973</v>
      </c>
      <c r="H107" t="s">
        <v>1055</v>
      </c>
      <c r="I107" t="str">
        <f>EUC!A107&amp;EUC!B107</f>
        <v>Knockout round play-offs</v>
      </c>
      <c r="J107" t="str">
        <f t="shared" si="9"/>
        <v>EUCKnockout round play-offs</v>
      </c>
      <c r="K107" t="str">
        <f t="shared" si="10"/>
        <v>EUCKnockout round play-offsLazio</v>
      </c>
      <c r="L107" t="str">
        <f t="shared" si="11"/>
        <v>EUCKnockout round play-offsCFR Cluj</v>
      </c>
      <c r="M107" t="str">
        <f t="shared" si="12"/>
        <v>Lazio</v>
      </c>
      <c r="N107" t="str">
        <f t="shared" si="13"/>
        <v>CFR Cluj</v>
      </c>
    </row>
    <row r="108" spans="1:14" x14ac:dyDescent="0.3">
      <c r="A108" t="str">
        <f>EUC!F108</f>
        <v>Qarabağ Ağdam az</v>
      </c>
      <c r="B108" t="str">
        <f>EUC!J108</f>
        <v>be Gent</v>
      </c>
      <c r="C108" t="str">
        <f>EUC!D108&amp;'EUC2'!E108</f>
        <v>44973Qarabağ Ağdam</v>
      </c>
      <c r="D108" t="str">
        <f>EUC!D108&amp;'EUC2'!F108</f>
        <v>44973Gent</v>
      </c>
      <c r="E108" t="str">
        <f t="shared" si="7"/>
        <v>Qarabağ Ağdam</v>
      </c>
      <c r="F108" t="str">
        <f t="shared" si="8"/>
        <v>Gent</v>
      </c>
      <c r="G108" s="1">
        <f>EUC!D108</f>
        <v>44973</v>
      </c>
      <c r="H108" t="s">
        <v>1055</v>
      </c>
      <c r="I108" t="str">
        <f>EUC!A108&amp;EUC!B108</f>
        <v>Knockout round play-offs</v>
      </c>
      <c r="J108" t="str">
        <f t="shared" si="9"/>
        <v>EUCKnockout round play-offs</v>
      </c>
      <c r="K108" t="str">
        <f t="shared" si="10"/>
        <v>EUCKnockout round play-offsQarabağ Ağdam</v>
      </c>
      <c r="L108" t="str">
        <f t="shared" si="11"/>
        <v>EUCKnockout round play-offsGent</v>
      </c>
      <c r="M108" t="str">
        <f t="shared" si="12"/>
        <v>Qarabağ Ağdam</v>
      </c>
      <c r="N108" t="str">
        <f t="shared" si="13"/>
        <v>Gent</v>
      </c>
    </row>
    <row r="109" spans="1:14" x14ac:dyDescent="0.3">
      <c r="A109" t="str">
        <f>EUC!F109</f>
        <v>Sheriff Tiraspol md</v>
      </c>
      <c r="B109" t="str">
        <f>EUC!J109</f>
        <v>rs Partizan</v>
      </c>
      <c r="C109" t="str">
        <f>EUC!D109&amp;'EUC2'!E109</f>
        <v>44973Sheriff Tiraspol</v>
      </c>
      <c r="D109" t="str">
        <f>EUC!D109&amp;'EUC2'!F109</f>
        <v>44973Partizan</v>
      </c>
      <c r="E109" t="str">
        <f t="shared" si="7"/>
        <v>Sheriff Tiraspol</v>
      </c>
      <c r="F109" t="str">
        <f t="shared" si="8"/>
        <v>Partizan</v>
      </c>
      <c r="G109" s="1">
        <f>EUC!D109</f>
        <v>44973</v>
      </c>
      <c r="H109" t="s">
        <v>1055</v>
      </c>
      <c r="I109" t="str">
        <f>EUC!A109&amp;EUC!B109</f>
        <v>Knockout round play-offs</v>
      </c>
      <c r="J109" t="str">
        <f t="shared" si="9"/>
        <v>EUCKnockout round play-offs</v>
      </c>
      <c r="K109" t="str">
        <f t="shared" si="10"/>
        <v>EUCKnockout round play-offsSheriff Tiraspol</v>
      </c>
      <c r="L109" t="str">
        <f t="shared" si="11"/>
        <v>EUCKnockout round play-offsPartizan</v>
      </c>
      <c r="M109" t="str">
        <f t="shared" si="12"/>
        <v>Sheriff Tiraspol</v>
      </c>
      <c r="N109" t="str">
        <f t="shared" si="13"/>
        <v>Partizan</v>
      </c>
    </row>
    <row r="110" spans="1:14" x14ac:dyDescent="0.3">
      <c r="A110" t="str">
        <f>EUC!F110</f>
        <v>Ludogorets bg</v>
      </c>
      <c r="B110" t="str">
        <f>EUC!J110</f>
        <v>be Anderlecht</v>
      </c>
      <c r="C110" t="str">
        <f>EUC!D110&amp;'EUC2'!E110</f>
        <v>44973Ludogorets</v>
      </c>
      <c r="D110" t="str">
        <f>EUC!D110&amp;'EUC2'!F110</f>
        <v>44973Anderlecht</v>
      </c>
      <c r="E110" t="str">
        <f t="shared" si="7"/>
        <v>Ludogorets</v>
      </c>
      <c r="F110" t="str">
        <f t="shared" si="8"/>
        <v>Anderlecht</v>
      </c>
      <c r="G110" s="1">
        <f>EUC!D110</f>
        <v>44973</v>
      </c>
      <c r="H110" t="s">
        <v>1055</v>
      </c>
      <c r="I110" t="str">
        <f>EUC!A110&amp;EUC!B110</f>
        <v>Knockout round play-offs</v>
      </c>
      <c r="J110" t="str">
        <f t="shared" si="9"/>
        <v>EUCKnockout round play-offs</v>
      </c>
      <c r="K110" t="str">
        <f t="shared" si="10"/>
        <v>EUCKnockout round play-offsLudogorets</v>
      </c>
      <c r="L110" t="str">
        <f t="shared" si="11"/>
        <v>EUCKnockout round play-offsAnderlecht</v>
      </c>
      <c r="M110" t="str">
        <f t="shared" si="12"/>
        <v>Ludogorets</v>
      </c>
      <c r="N110" t="str">
        <f t="shared" si="13"/>
        <v>Anderlecht</v>
      </c>
    </row>
    <row r="111" spans="1:14" x14ac:dyDescent="0.3">
      <c r="A111" t="str">
        <f>EUC!F111</f>
        <v>AÉK Lárnaka cy</v>
      </c>
      <c r="B111" t="str">
        <f>EUC!J111</f>
        <v>ua SK Dnipro-1</v>
      </c>
      <c r="C111" t="str">
        <f>EUC!D111&amp;'EUC2'!E111</f>
        <v>44973AÉK Lárnaka</v>
      </c>
      <c r="D111" t="str">
        <f>EUC!D111&amp;'EUC2'!F111</f>
        <v>44973SK Dnipro-1</v>
      </c>
      <c r="E111" t="str">
        <f t="shared" si="7"/>
        <v>AÉK Lárnaka</v>
      </c>
      <c r="F111" t="str">
        <f t="shared" si="8"/>
        <v>SK Dnipro-1</v>
      </c>
      <c r="G111" s="1">
        <f>EUC!D111</f>
        <v>44973</v>
      </c>
      <c r="H111" t="s">
        <v>1055</v>
      </c>
      <c r="I111" t="str">
        <f>EUC!A111&amp;EUC!B111</f>
        <v>Knockout round play-offs</v>
      </c>
      <c r="J111" t="str">
        <f t="shared" si="9"/>
        <v>EUCKnockout round play-offs</v>
      </c>
      <c r="K111" t="str">
        <f t="shared" si="10"/>
        <v>EUCKnockout round play-offsAÉK Lárnaka</v>
      </c>
      <c r="L111" t="str">
        <f t="shared" si="11"/>
        <v>EUCKnockout round play-offsSK Dnipro-1</v>
      </c>
      <c r="M111" t="str">
        <f t="shared" si="12"/>
        <v>AÉK Lárnaka</v>
      </c>
      <c r="N111" t="str">
        <f t="shared" si="13"/>
        <v>SK Dnipro-1</v>
      </c>
    </row>
    <row r="112" spans="1:14" x14ac:dyDescent="0.3">
      <c r="A112" t="str">
        <f>EUC!F112</f>
        <v>Anderlecht be</v>
      </c>
      <c r="B112" t="str">
        <f>EUC!J112</f>
        <v>bg Ludogorets</v>
      </c>
      <c r="C112" t="str">
        <f>EUC!D112&amp;'EUC2'!E112</f>
        <v>44980Anderlecht</v>
      </c>
      <c r="D112" t="str">
        <f>EUC!D112&amp;'EUC2'!F112</f>
        <v>44980Ludogorets</v>
      </c>
      <c r="E112" t="str">
        <f t="shared" si="7"/>
        <v>Anderlecht</v>
      </c>
      <c r="F112" t="str">
        <f t="shared" si="8"/>
        <v>Ludogorets</v>
      </c>
      <c r="G112" s="1">
        <f>EUC!D112</f>
        <v>44980</v>
      </c>
      <c r="H112" t="s">
        <v>1055</v>
      </c>
      <c r="I112" t="str">
        <f>EUC!A112&amp;EUC!B112</f>
        <v>Knockout round play-offs</v>
      </c>
      <c r="J112" t="str">
        <f t="shared" si="9"/>
        <v>EUCKnockout round play-offs</v>
      </c>
      <c r="K112" t="str">
        <f t="shared" si="10"/>
        <v>EUCKnockout round play-offsAnderlecht</v>
      </c>
      <c r="L112" t="str">
        <f t="shared" si="11"/>
        <v>EUCKnockout round play-offsLudogorets</v>
      </c>
      <c r="M112" t="str">
        <f t="shared" si="12"/>
        <v>Anderlecht</v>
      </c>
      <c r="N112" t="str">
        <f t="shared" si="13"/>
        <v>Ludogorets</v>
      </c>
    </row>
    <row r="113" spans="1:14" x14ac:dyDescent="0.3">
      <c r="A113" t="str">
        <f>EUC!F113</f>
        <v>Partizan rs</v>
      </c>
      <c r="B113" t="str">
        <f>EUC!J113</f>
        <v>md Sheriff Tiraspol</v>
      </c>
      <c r="C113" t="str">
        <f>EUC!D113&amp;'EUC2'!E113</f>
        <v>44980Partizan</v>
      </c>
      <c r="D113" t="str">
        <f>EUC!D113&amp;'EUC2'!F113</f>
        <v>44980Sheriff Tiraspol</v>
      </c>
      <c r="E113" t="str">
        <f t="shared" si="7"/>
        <v>Partizan</v>
      </c>
      <c r="F113" t="str">
        <f t="shared" si="8"/>
        <v>Sheriff Tiraspol</v>
      </c>
      <c r="G113" s="1">
        <f>EUC!D113</f>
        <v>44980</v>
      </c>
      <c r="H113" t="s">
        <v>1055</v>
      </c>
      <c r="I113" t="str">
        <f>EUC!A113&amp;EUC!B113</f>
        <v>Knockout round play-offs</v>
      </c>
      <c r="J113" t="str">
        <f t="shared" si="9"/>
        <v>EUCKnockout round play-offs</v>
      </c>
      <c r="K113" t="str">
        <f t="shared" si="10"/>
        <v>EUCKnockout round play-offsPartizan</v>
      </c>
      <c r="L113" t="str">
        <f t="shared" si="11"/>
        <v>EUCKnockout round play-offsSheriff Tiraspol</v>
      </c>
      <c r="M113" t="str">
        <f t="shared" si="12"/>
        <v>Partizan</v>
      </c>
      <c r="N113" t="str">
        <f t="shared" si="13"/>
        <v>Sheriff Tiraspol</v>
      </c>
    </row>
    <row r="114" spans="1:14" x14ac:dyDescent="0.3">
      <c r="A114" t="str">
        <f>EUC!F114</f>
        <v>SK Dnipro-1 ua</v>
      </c>
      <c r="B114" t="str">
        <f>EUC!J114</f>
        <v>cy AÉK Lárnaka</v>
      </c>
      <c r="C114" t="str">
        <f>EUC!D114&amp;'EUC2'!E114</f>
        <v>44980SK Dnipro-1</v>
      </c>
      <c r="D114" t="str">
        <f>EUC!D114&amp;'EUC2'!F114</f>
        <v>44980AÉK Lárnaka</v>
      </c>
      <c r="E114" t="str">
        <f t="shared" si="7"/>
        <v>SK Dnipro-1</v>
      </c>
      <c r="F114" t="str">
        <f t="shared" si="8"/>
        <v>AÉK Lárnaka</v>
      </c>
      <c r="G114" s="1">
        <f>EUC!D114</f>
        <v>44980</v>
      </c>
      <c r="H114" t="s">
        <v>1055</v>
      </c>
      <c r="I114" t="str">
        <f>EUC!A114&amp;EUC!B114</f>
        <v>Knockout round play-offs</v>
      </c>
      <c r="J114" t="str">
        <f t="shared" si="9"/>
        <v>EUCKnockout round play-offs</v>
      </c>
      <c r="K114" t="str">
        <f t="shared" si="10"/>
        <v>EUCKnockout round play-offsSK Dnipro-1</v>
      </c>
      <c r="L114" t="str">
        <f t="shared" si="11"/>
        <v>EUCKnockout round play-offsAÉK Lárnaka</v>
      </c>
      <c r="M114" t="str">
        <f t="shared" si="12"/>
        <v>SK Dnipro-1</v>
      </c>
      <c r="N114" t="str">
        <f t="shared" si="13"/>
        <v>AÉK Lárnaka</v>
      </c>
    </row>
    <row r="115" spans="1:14" x14ac:dyDescent="0.3">
      <c r="A115" t="str">
        <f>EUC!F115</f>
        <v>CFR Cluj ro</v>
      </c>
      <c r="B115" t="str">
        <f>EUC!J115</f>
        <v>it Lazio</v>
      </c>
      <c r="C115" t="str">
        <f>EUC!D115&amp;'EUC2'!E115</f>
        <v>44980CFR Cluj</v>
      </c>
      <c r="D115" t="str">
        <f>EUC!D115&amp;'EUC2'!F115</f>
        <v>44980Lazio</v>
      </c>
      <c r="E115" t="str">
        <f t="shared" si="7"/>
        <v>CFR Cluj</v>
      </c>
      <c r="F115" t="str">
        <f t="shared" si="8"/>
        <v>Lazio</v>
      </c>
      <c r="G115" s="1">
        <f>EUC!D115</f>
        <v>44980</v>
      </c>
      <c r="H115" t="s">
        <v>1055</v>
      </c>
      <c r="I115" t="str">
        <f>EUC!A115&amp;EUC!B115</f>
        <v>Knockout round play-offs</v>
      </c>
      <c r="J115" t="str">
        <f t="shared" si="9"/>
        <v>EUCKnockout round play-offs</v>
      </c>
      <c r="K115" t="str">
        <f t="shared" si="10"/>
        <v>EUCKnockout round play-offsCFR Cluj</v>
      </c>
      <c r="L115" t="str">
        <f t="shared" si="11"/>
        <v>EUCKnockout round play-offsLazio</v>
      </c>
      <c r="M115" t="str">
        <f t="shared" si="12"/>
        <v>CFR Cluj</v>
      </c>
      <c r="N115" t="str">
        <f t="shared" si="13"/>
        <v>Lazio</v>
      </c>
    </row>
    <row r="116" spans="1:14" x14ac:dyDescent="0.3">
      <c r="A116" t="str">
        <f>EUC!F116</f>
        <v>Fiorentina it</v>
      </c>
      <c r="B116" t="str">
        <f>EUC!J116</f>
        <v>pt Braga</v>
      </c>
      <c r="C116" t="str">
        <f>EUC!D116&amp;'EUC2'!E116</f>
        <v>44980Fiorentina</v>
      </c>
      <c r="D116" t="str">
        <f>EUC!D116&amp;'EUC2'!F116</f>
        <v>44980Braga</v>
      </c>
      <c r="E116" t="str">
        <f t="shared" si="7"/>
        <v>Fiorentina</v>
      </c>
      <c r="F116" t="str">
        <f t="shared" si="8"/>
        <v>Braga</v>
      </c>
      <c r="G116" s="1">
        <f>EUC!D116</f>
        <v>44980</v>
      </c>
      <c r="H116" t="s">
        <v>1055</v>
      </c>
      <c r="I116" t="str">
        <f>EUC!A116&amp;EUC!B116</f>
        <v>Knockout round play-offs</v>
      </c>
      <c r="J116" t="str">
        <f t="shared" si="9"/>
        <v>EUCKnockout round play-offs</v>
      </c>
      <c r="K116" t="str">
        <f t="shared" si="10"/>
        <v>EUCKnockout round play-offsFiorentina</v>
      </c>
      <c r="L116" t="str">
        <f t="shared" si="11"/>
        <v>EUCKnockout round play-offsBraga</v>
      </c>
      <c r="M116" t="str">
        <f t="shared" si="12"/>
        <v>Fiorentina</v>
      </c>
      <c r="N116" t="str">
        <f t="shared" si="13"/>
        <v>Braga</v>
      </c>
    </row>
    <row r="117" spans="1:14" x14ac:dyDescent="0.3">
      <c r="A117" t="str">
        <f>EUC!F117</f>
        <v>Gent be</v>
      </c>
      <c r="B117" t="str">
        <f>EUC!J117</f>
        <v>az Qarabağ Ağdam</v>
      </c>
      <c r="C117" t="str">
        <f>EUC!D117&amp;'EUC2'!E117</f>
        <v>44980Gent</v>
      </c>
      <c r="D117" t="str">
        <f>EUC!D117&amp;'EUC2'!F117</f>
        <v>44980Qarabağ Ağdam</v>
      </c>
      <c r="E117" t="str">
        <f t="shared" si="7"/>
        <v>Gent</v>
      </c>
      <c r="F117" t="str">
        <f t="shared" si="8"/>
        <v>Qarabağ Ağdam</v>
      </c>
      <c r="G117" s="1">
        <f>EUC!D117</f>
        <v>44980</v>
      </c>
      <c r="H117" t="s">
        <v>1055</v>
      </c>
      <c r="I117" t="str">
        <f>EUC!A117&amp;EUC!B117</f>
        <v>Knockout round play-offs</v>
      </c>
      <c r="J117" t="str">
        <f t="shared" si="9"/>
        <v>EUCKnockout round play-offs</v>
      </c>
      <c r="K117" t="str">
        <f t="shared" si="10"/>
        <v>EUCKnockout round play-offsGent</v>
      </c>
      <c r="L117" t="str">
        <f t="shared" si="11"/>
        <v>EUCKnockout round play-offsQarabağ Ağdam</v>
      </c>
      <c r="M117" t="str">
        <f t="shared" si="12"/>
        <v>Gent</v>
      </c>
      <c r="N117" t="str">
        <f t="shared" si="13"/>
        <v>Qarabağ Ağdam</v>
      </c>
    </row>
    <row r="118" spans="1:14" x14ac:dyDescent="0.3">
      <c r="A118" t="str">
        <f>EUC!F118</f>
        <v>Basel ch</v>
      </c>
      <c r="B118" t="str">
        <f>EUC!J118</f>
        <v>tr Trabzonspor</v>
      </c>
      <c r="C118" t="str">
        <f>EUC!D118&amp;'EUC2'!E118</f>
        <v>44980Basel</v>
      </c>
      <c r="D118" t="str">
        <f>EUC!D118&amp;'EUC2'!F118</f>
        <v>44980Trabzonspor</v>
      </c>
      <c r="E118" t="str">
        <f t="shared" si="7"/>
        <v>Basel</v>
      </c>
      <c r="F118" t="str">
        <f t="shared" si="8"/>
        <v>Trabzonspor</v>
      </c>
      <c r="G118" s="1">
        <f>EUC!D118</f>
        <v>44980</v>
      </c>
      <c r="H118" t="s">
        <v>1055</v>
      </c>
      <c r="I118" t="str">
        <f>EUC!A118&amp;EUC!B118</f>
        <v>Knockout round play-offs</v>
      </c>
      <c r="J118" t="str">
        <f t="shared" si="9"/>
        <v>EUCKnockout round play-offs</v>
      </c>
      <c r="K118" t="str">
        <f t="shared" si="10"/>
        <v>EUCKnockout round play-offsBasel</v>
      </c>
      <c r="L118" t="str">
        <f t="shared" si="11"/>
        <v>EUCKnockout round play-offsTrabzonspor</v>
      </c>
      <c r="M118" t="str">
        <f t="shared" si="12"/>
        <v>Basel</v>
      </c>
      <c r="N118" t="str">
        <f t="shared" si="13"/>
        <v>Trabzonspor</v>
      </c>
    </row>
    <row r="119" spans="1:14" x14ac:dyDescent="0.3">
      <c r="A119" t="str">
        <f>EUC!F119</f>
        <v>Lech Poznań pl</v>
      </c>
      <c r="B119" t="str">
        <f>EUC!J119</f>
        <v>no Bodø/Glimt</v>
      </c>
      <c r="C119" t="str">
        <f>EUC!D119&amp;'EUC2'!E119</f>
        <v>44980Lech Poznań</v>
      </c>
      <c r="D119" t="str">
        <f>EUC!D119&amp;'EUC2'!F119</f>
        <v>44980Bodø/Glimt</v>
      </c>
      <c r="E119" t="str">
        <f t="shared" si="7"/>
        <v>Lech Poznań</v>
      </c>
      <c r="F119" t="str">
        <f t="shared" si="8"/>
        <v>Bodø/Glimt</v>
      </c>
      <c r="G119" s="1">
        <f>EUC!D119</f>
        <v>44980</v>
      </c>
      <c r="H119" t="s">
        <v>1055</v>
      </c>
      <c r="I119" t="str">
        <f>EUC!A119&amp;EUC!B119</f>
        <v>Knockout round play-offs</v>
      </c>
      <c r="J119" t="str">
        <f t="shared" si="9"/>
        <v>EUCKnockout round play-offs</v>
      </c>
      <c r="K119" t="str">
        <f t="shared" si="10"/>
        <v>EUCKnockout round play-offsLech Poznań</v>
      </c>
      <c r="L119" t="str">
        <f t="shared" si="11"/>
        <v>EUCKnockout round play-offsBodø/Glimt</v>
      </c>
      <c r="M119" t="str">
        <f t="shared" si="12"/>
        <v>Lech Poznań</v>
      </c>
      <c r="N119" t="str">
        <f t="shared" si="13"/>
        <v>Bodø/Glimt</v>
      </c>
    </row>
    <row r="120" spans="1:14" x14ac:dyDescent="0.3">
      <c r="A120" t="str">
        <f>EUC!F120</f>
        <v>Lazio it</v>
      </c>
      <c r="B120" t="str">
        <f>EUC!J120</f>
        <v>nl AZ Alkmaar</v>
      </c>
      <c r="C120" t="str">
        <f>EUC!D120&amp;'EUC2'!E120</f>
        <v>44992Lazio</v>
      </c>
      <c r="D120" t="str">
        <f>EUC!D120&amp;'EUC2'!F120</f>
        <v>44992AZ Alkmaar</v>
      </c>
      <c r="E120" t="str">
        <f t="shared" si="7"/>
        <v>Lazio</v>
      </c>
      <c r="F120" t="str">
        <f t="shared" si="8"/>
        <v>AZ Alkmaar</v>
      </c>
      <c r="G120" s="1">
        <f>EUC!D120</f>
        <v>44992</v>
      </c>
      <c r="H120" t="s">
        <v>1055</v>
      </c>
      <c r="I120" t="str">
        <f>EUC!A120&amp;EUC!B120</f>
        <v>Round of 16</v>
      </c>
      <c r="J120" t="str">
        <f t="shared" si="9"/>
        <v>EUCRound of 16</v>
      </c>
      <c r="K120" t="str">
        <f t="shared" si="10"/>
        <v>EUCRound of 16Lazio</v>
      </c>
      <c r="L120" t="str">
        <f t="shared" si="11"/>
        <v>EUCRound of 16AZ Alkmaar</v>
      </c>
      <c r="M120" t="str">
        <f t="shared" si="12"/>
        <v>Lazio</v>
      </c>
      <c r="N120" t="str">
        <f t="shared" si="13"/>
        <v>AZ Alkmaar</v>
      </c>
    </row>
    <row r="121" spans="1:14" x14ac:dyDescent="0.3">
      <c r="A121" t="str">
        <f>EUC!F121</f>
        <v>Anderlecht be</v>
      </c>
      <c r="B121" t="str">
        <f>EUC!J121</f>
        <v>es Villarreal</v>
      </c>
      <c r="C121" t="str">
        <f>EUC!D121&amp;'EUC2'!E121</f>
        <v>44994Anderlecht</v>
      </c>
      <c r="D121" t="str">
        <f>EUC!D121&amp;'EUC2'!F121</f>
        <v>44994Villarreal</v>
      </c>
      <c r="E121" t="str">
        <f t="shared" si="7"/>
        <v>Anderlecht</v>
      </c>
      <c r="F121" t="str">
        <f t="shared" si="8"/>
        <v>Villarreal</v>
      </c>
      <c r="G121" s="1">
        <f>EUC!D121</f>
        <v>44994</v>
      </c>
      <c r="H121" t="s">
        <v>1055</v>
      </c>
      <c r="I121" t="str">
        <f>EUC!A121&amp;EUC!B121</f>
        <v>Round of 16</v>
      </c>
      <c r="J121" t="str">
        <f t="shared" si="9"/>
        <v>EUCRound of 16</v>
      </c>
      <c r="K121" t="str">
        <f t="shared" si="10"/>
        <v>EUCRound of 16Anderlecht</v>
      </c>
      <c r="L121" t="str">
        <f t="shared" si="11"/>
        <v>EUCRound of 16Villarreal</v>
      </c>
      <c r="M121" t="str">
        <f t="shared" si="12"/>
        <v>Anderlecht</v>
      </c>
      <c r="N121" t="str">
        <f t="shared" si="13"/>
        <v>Villarreal</v>
      </c>
    </row>
    <row r="122" spans="1:14" x14ac:dyDescent="0.3">
      <c r="A122" t="str">
        <f>EUC!F122</f>
        <v>Sheriff Tiraspol md</v>
      </c>
      <c r="B122" t="str">
        <f>EUC!J122</f>
        <v>fr Nice</v>
      </c>
      <c r="C122" t="str">
        <f>EUC!D122&amp;'EUC2'!E122</f>
        <v>44994Sheriff Tiraspol</v>
      </c>
      <c r="D122" t="str">
        <f>EUC!D122&amp;'EUC2'!F122</f>
        <v>44994Nice</v>
      </c>
      <c r="E122" t="str">
        <f t="shared" si="7"/>
        <v>Sheriff Tiraspol</v>
      </c>
      <c r="F122" t="str">
        <f t="shared" si="8"/>
        <v>Nice</v>
      </c>
      <c r="G122" s="1">
        <f>EUC!D122</f>
        <v>44994</v>
      </c>
      <c r="H122" t="s">
        <v>1055</v>
      </c>
      <c r="I122" t="str">
        <f>EUC!A122&amp;EUC!B122</f>
        <v>Round of 16</v>
      </c>
      <c r="J122" t="str">
        <f t="shared" si="9"/>
        <v>EUCRound of 16</v>
      </c>
      <c r="K122" t="str">
        <f t="shared" si="10"/>
        <v>EUCRound of 16Sheriff Tiraspol</v>
      </c>
      <c r="L122" t="str">
        <f t="shared" si="11"/>
        <v>EUCRound of 16Nice</v>
      </c>
      <c r="M122" t="str">
        <f t="shared" si="12"/>
        <v>Sheriff Tiraspol</v>
      </c>
      <c r="N122" t="str">
        <f t="shared" si="13"/>
        <v>Nice</v>
      </c>
    </row>
    <row r="123" spans="1:14" x14ac:dyDescent="0.3">
      <c r="A123" t="str">
        <f>EUC!F123</f>
        <v>AÉK Lárnaka cy</v>
      </c>
      <c r="B123" t="str">
        <f>EUC!J123</f>
        <v>eng West Ham</v>
      </c>
      <c r="C123" t="str">
        <f>EUC!D123&amp;'EUC2'!E123</f>
        <v>44994AÉK Lárnaka</v>
      </c>
      <c r="D123" t="str">
        <f>EUC!D123&amp;'EUC2'!F123</f>
        <v>44994West Ham</v>
      </c>
      <c r="E123" t="str">
        <f t="shared" si="7"/>
        <v>AÉK Lárnaka</v>
      </c>
      <c r="F123" t="str">
        <f t="shared" si="8"/>
        <v>West Ham</v>
      </c>
      <c r="G123" s="1">
        <f>EUC!D123</f>
        <v>44994</v>
      </c>
      <c r="H123" t="s">
        <v>1055</v>
      </c>
      <c r="I123" t="str">
        <f>EUC!A123&amp;EUC!B123</f>
        <v>Round of 16</v>
      </c>
      <c r="J123" t="str">
        <f t="shared" si="9"/>
        <v>EUCRound of 16</v>
      </c>
      <c r="K123" t="str">
        <f t="shared" si="10"/>
        <v>EUCRound of 16AÉK Lárnaka</v>
      </c>
      <c r="L123" t="str">
        <f t="shared" si="11"/>
        <v>EUCRound of 16West Ham</v>
      </c>
      <c r="M123" t="str">
        <f t="shared" si="12"/>
        <v>AÉK Lárnaka</v>
      </c>
      <c r="N123" t="str">
        <f t="shared" si="13"/>
        <v>West Ham</v>
      </c>
    </row>
    <row r="124" spans="1:14" x14ac:dyDescent="0.3">
      <c r="A124" t="str">
        <f>EUC!F124</f>
        <v>Lech Poznań pl</v>
      </c>
      <c r="B124" t="str">
        <f>EUC!J124</f>
        <v>se Djurgården</v>
      </c>
      <c r="C124" t="str">
        <f>EUC!D124&amp;'EUC2'!E124</f>
        <v>44994Lech Poznań</v>
      </c>
      <c r="D124" t="str">
        <f>EUC!D124&amp;'EUC2'!F124</f>
        <v>44994Djurgården</v>
      </c>
      <c r="E124" t="str">
        <f t="shared" si="7"/>
        <v>Lech Poznań</v>
      </c>
      <c r="F124" t="str">
        <f t="shared" si="8"/>
        <v>Djurgården</v>
      </c>
      <c r="G124" s="1">
        <f>EUC!D124</f>
        <v>44994</v>
      </c>
      <c r="H124" t="s">
        <v>1055</v>
      </c>
      <c r="I124" t="str">
        <f>EUC!A124&amp;EUC!B124</f>
        <v>Round of 16</v>
      </c>
      <c r="J124" t="str">
        <f t="shared" si="9"/>
        <v>EUCRound of 16</v>
      </c>
      <c r="K124" t="str">
        <f t="shared" si="10"/>
        <v>EUCRound of 16Lech Poznań</v>
      </c>
      <c r="L124" t="str">
        <f t="shared" si="11"/>
        <v>EUCRound of 16Djurgården</v>
      </c>
      <c r="M124" t="str">
        <f t="shared" si="12"/>
        <v>Lech Poznań</v>
      </c>
      <c r="N124" t="str">
        <f t="shared" si="13"/>
        <v>Djurgården</v>
      </c>
    </row>
    <row r="125" spans="1:14" x14ac:dyDescent="0.3">
      <c r="A125" t="str">
        <f>EUC!F125</f>
        <v>Fiorentina it</v>
      </c>
      <c r="B125" t="str">
        <f>EUC!J125</f>
        <v>tr Sivasspor</v>
      </c>
      <c r="C125" t="str">
        <f>EUC!D125&amp;'EUC2'!E125</f>
        <v>44994Fiorentina</v>
      </c>
      <c r="D125" t="str">
        <f>EUC!D125&amp;'EUC2'!F125</f>
        <v>44994Sivasspor</v>
      </c>
      <c r="E125" t="str">
        <f t="shared" si="7"/>
        <v>Fiorentina</v>
      </c>
      <c r="F125" t="str">
        <f t="shared" si="8"/>
        <v>Sivasspor</v>
      </c>
      <c r="G125" s="1">
        <f>EUC!D125</f>
        <v>44994</v>
      </c>
      <c r="H125" t="s">
        <v>1055</v>
      </c>
      <c r="I125" t="str">
        <f>EUC!A125&amp;EUC!B125</f>
        <v>Round of 16</v>
      </c>
      <c r="J125" t="str">
        <f t="shared" si="9"/>
        <v>EUCRound of 16</v>
      </c>
      <c r="K125" t="str">
        <f t="shared" si="10"/>
        <v>EUCRound of 16Fiorentina</v>
      </c>
      <c r="L125" t="str">
        <f t="shared" si="11"/>
        <v>EUCRound of 16Sivasspor</v>
      </c>
      <c r="M125" t="str">
        <f t="shared" si="12"/>
        <v>Fiorentina</v>
      </c>
      <c r="N125" t="str">
        <f t="shared" si="13"/>
        <v>Sivasspor</v>
      </c>
    </row>
    <row r="126" spans="1:14" x14ac:dyDescent="0.3">
      <c r="A126" t="str">
        <f>EUC!F126</f>
        <v>Gent be</v>
      </c>
      <c r="B126" t="str">
        <f>EUC!J126</f>
        <v>tr Başakşehir</v>
      </c>
      <c r="C126" t="str">
        <f>EUC!D126&amp;'EUC2'!E126</f>
        <v>44994Gent</v>
      </c>
      <c r="D126" t="str">
        <f>EUC!D126&amp;'EUC2'!F126</f>
        <v>44994Başakşehir</v>
      </c>
      <c r="E126" t="str">
        <f t="shared" si="7"/>
        <v>Gent</v>
      </c>
      <c r="F126" t="str">
        <f t="shared" si="8"/>
        <v>Başakşehir</v>
      </c>
      <c r="G126" s="1">
        <f>EUC!D126</f>
        <v>44994</v>
      </c>
      <c r="H126" t="s">
        <v>1055</v>
      </c>
      <c r="I126" t="str">
        <f>EUC!A126&amp;EUC!B126</f>
        <v>Round of 16</v>
      </c>
      <c r="J126" t="str">
        <f t="shared" si="9"/>
        <v>EUCRound of 16</v>
      </c>
      <c r="K126" t="str">
        <f t="shared" si="10"/>
        <v>EUCRound of 16Gent</v>
      </c>
      <c r="L126" t="str">
        <f t="shared" si="11"/>
        <v>EUCRound of 16Başakşehir</v>
      </c>
      <c r="M126" t="str">
        <f t="shared" si="12"/>
        <v>Gent</v>
      </c>
      <c r="N126" t="str">
        <f t="shared" si="13"/>
        <v>Başakşehir</v>
      </c>
    </row>
    <row r="127" spans="1:14" x14ac:dyDescent="0.3">
      <c r="A127" t="str">
        <f>EUC!F127</f>
        <v>Basel ch</v>
      </c>
      <c r="B127" t="str">
        <f>EUC!J127</f>
        <v>sk Slovan Bratislava</v>
      </c>
      <c r="C127" t="str">
        <f>EUC!D127&amp;'EUC2'!E127</f>
        <v>44994Basel</v>
      </c>
      <c r="D127" t="str">
        <f>EUC!D127&amp;'EUC2'!F127</f>
        <v>44994Slovan Bratislava</v>
      </c>
      <c r="E127" t="str">
        <f t="shared" si="7"/>
        <v>Basel</v>
      </c>
      <c r="F127" t="str">
        <f t="shared" si="8"/>
        <v>Slovan Bratislava</v>
      </c>
      <c r="G127" s="1">
        <f>EUC!D127</f>
        <v>44994</v>
      </c>
      <c r="H127" t="s">
        <v>1055</v>
      </c>
      <c r="I127" t="str">
        <f>EUC!A127&amp;EUC!B127</f>
        <v>Round of 16</v>
      </c>
      <c r="J127" t="str">
        <f t="shared" si="9"/>
        <v>EUCRound of 16</v>
      </c>
      <c r="K127" t="str">
        <f t="shared" si="10"/>
        <v>EUCRound of 16Basel</v>
      </c>
      <c r="L127" t="str">
        <f t="shared" si="11"/>
        <v>EUCRound of 16Slovan Bratislava</v>
      </c>
      <c r="M127" t="str">
        <f t="shared" si="12"/>
        <v>Basel</v>
      </c>
      <c r="N127" t="str">
        <f t="shared" si="13"/>
        <v>Slovan Bratislava</v>
      </c>
    </row>
    <row r="128" spans="1:14" x14ac:dyDescent="0.3">
      <c r="A128" t="str">
        <f>EUC!F128</f>
        <v>Başakşehir tr</v>
      </c>
      <c r="B128" t="str">
        <f>EUC!J128</f>
        <v>be Gent</v>
      </c>
      <c r="C128" t="str">
        <f>EUC!D128&amp;'EUC2'!E128</f>
        <v>45000Başakşehir</v>
      </c>
      <c r="D128" t="str">
        <f>EUC!D128&amp;'EUC2'!F128</f>
        <v>45000Gent</v>
      </c>
      <c r="E128" t="str">
        <f t="shared" si="7"/>
        <v>Başakşehir</v>
      </c>
      <c r="F128" t="str">
        <f t="shared" si="8"/>
        <v>Gent</v>
      </c>
      <c r="G128" s="1">
        <f>EUC!D128</f>
        <v>45000</v>
      </c>
      <c r="H128" t="s">
        <v>1055</v>
      </c>
      <c r="I128" t="str">
        <f>EUC!A128&amp;EUC!B128</f>
        <v>Round of 16</v>
      </c>
      <c r="J128" t="str">
        <f t="shared" si="9"/>
        <v>EUCRound of 16</v>
      </c>
      <c r="K128" t="str">
        <f t="shared" si="10"/>
        <v>EUCRound of 16Başakşehir</v>
      </c>
      <c r="L128" t="str">
        <f t="shared" si="11"/>
        <v>EUCRound of 16Gent</v>
      </c>
      <c r="M128" t="str">
        <f t="shared" si="12"/>
        <v>Başakşehir</v>
      </c>
      <c r="N128" t="str">
        <f t="shared" si="13"/>
        <v>Gent</v>
      </c>
    </row>
    <row r="129" spans="1:14" x14ac:dyDescent="0.3">
      <c r="A129" t="str">
        <f>EUC!F129</f>
        <v>Slovan Bratislava sk</v>
      </c>
      <c r="B129" t="str">
        <f>EUC!J129</f>
        <v>ch Basel</v>
      </c>
      <c r="C129" t="str">
        <f>EUC!D129&amp;'EUC2'!E129</f>
        <v>45001Slovan Bratislava</v>
      </c>
      <c r="D129" t="str">
        <f>EUC!D129&amp;'EUC2'!F129</f>
        <v>45001Basel</v>
      </c>
      <c r="E129" t="str">
        <f t="shared" si="7"/>
        <v>Slovan Bratislava</v>
      </c>
      <c r="F129" t="str">
        <f t="shared" si="8"/>
        <v>Basel</v>
      </c>
      <c r="G129" s="1">
        <f>EUC!D129</f>
        <v>45001</v>
      </c>
      <c r="H129" t="s">
        <v>1055</v>
      </c>
      <c r="I129" t="str">
        <f>EUC!A129&amp;EUC!B129</f>
        <v>Round of 16</v>
      </c>
      <c r="J129" t="str">
        <f t="shared" si="9"/>
        <v>EUCRound of 16</v>
      </c>
      <c r="K129" t="str">
        <f t="shared" si="10"/>
        <v>EUCRound of 16Slovan Bratislava</v>
      </c>
      <c r="L129" t="str">
        <f t="shared" si="11"/>
        <v>EUCRound of 16Basel</v>
      </c>
      <c r="M129" t="str">
        <f t="shared" si="12"/>
        <v>Slovan Bratislava</v>
      </c>
      <c r="N129" t="str">
        <f t="shared" si="13"/>
        <v>Basel</v>
      </c>
    </row>
    <row r="130" spans="1:14" x14ac:dyDescent="0.3">
      <c r="A130" t="str">
        <f>EUC!F130</f>
        <v>Djurgården se</v>
      </c>
      <c r="B130" t="str">
        <f>EUC!J130</f>
        <v>pl Lech Poznań</v>
      </c>
      <c r="C130" t="str">
        <f>EUC!D130&amp;'EUC2'!E130</f>
        <v>45001Djurgården</v>
      </c>
      <c r="D130" t="str">
        <f>EUC!D130&amp;'EUC2'!F130</f>
        <v>45001Lech Poznań</v>
      </c>
      <c r="E130" t="str">
        <f t="shared" si="7"/>
        <v>Djurgården</v>
      </c>
      <c r="F130" t="str">
        <f t="shared" si="8"/>
        <v>Lech Poznań</v>
      </c>
      <c r="G130" s="1">
        <f>EUC!D130</f>
        <v>45001</v>
      </c>
      <c r="H130" t="s">
        <v>1055</v>
      </c>
      <c r="I130" t="str">
        <f>EUC!A130&amp;EUC!B130</f>
        <v>Round of 16</v>
      </c>
      <c r="J130" t="str">
        <f t="shared" si="9"/>
        <v>EUCRound of 16</v>
      </c>
      <c r="K130" t="str">
        <f t="shared" si="10"/>
        <v>EUCRound of 16Djurgården</v>
      </c>
      <c r="L130" t="str">
        <f t="shared" si="11"/>
        <v>EUCRound of 16Lech Poznań</v>
      </c>
      <c r="M130" t="str">
        <f t="shared" si="12"/>
        <v>Djurgården</v>
      </c>
      <c r="N130" t="str">
        <f t="shared" si="13"/>
        <v>Lech Poznań</v>
      </c>
    </row>
    <row r="131" spans="1:14" x14ac:dyDescent="0.3">
      <c r="A131" t="str">
        <f>EUC!F131</f>
        <v>West Ham eng</v>
      </c>
      <c r="B131" t="str">
        <f>EUC!J131</f>
        <v>cy AÉK Lárnaka</v>
      </c>
      <c r="C131" t="str">
        <f>EUC!D131&amp;'EUC2'!E131</f>
        <v>45001West Ham</v>
      </c>
      <c r="D131" t="str">
        <f>EUC!D131&amp;'EUC2'!F131</f>
        <v>45001AÉK Lárnaka</v>
      </c>
      <c r="E131" t="str">
        <f t="shared" ref="E131:E194" si="14">LEFT(A131,FIND("#",SUBSTITUTE(A131," ","#",LEN(A131)-LEN(SUBSTITUTE(A131," ",""))))-1)</f>
        <v>West Ham</v>
      </c>
      <c r="F131" t="str">
        <f t="shared" ref="F131:F194" si="15">RIGHT(B131,LEN(B131)-FIND(" ",B131))</f>
        <v>AÉK Lárnaka</v>
      </c>
      <c r="G131" s="1">
        <f>EUC!D131</f>
        <v>45001</v>
      </c>
      <c r="H131" t="s">
        <v>1055</v>
      </c>
      <c r="I131" t="str">
        <f>EUC!A131&amp;EUC!B131</f>
        <v>Round of 16</v>
      </c>
      <c r="J131" t="str">
        <f t="shared" ref="J131:J194" si="16">H131&amp;I131</f>
        <v>EUCRound of 16</v>
      </c>
      <c r="K131" t="str">
        <f t="shared" ref="K131:K194" si="17">J131&amp;E131</f>
        <v>EUCRound of 16West Ham</v>
      </c>
      <c r="L131" t="str">
        <f t="shared" ref="L131:L194" si="18">J131&amp;F131</f>
        <v>EUCRound of 16AÉK Lárnaka</v>
      </c>
      <c r="M131" t="str">
        <f t="shared" ref="M131:M194" si="19">E131</f>
        <v>West Ham</v>
      </c>
      <c r="N131" t="str">
        <f t="shared" ref="N131:N194" si="20">F131</f>
        <v>AÉK Lárnaka</v>
      </c>
    </row>
    <row r="132" spans="1:14" x14ac:dyDescent="0.3">
      <c r="A132" t="str">
        <f>EUC!F132</f>
        <v>Sivasspor tr</v>
      </c>
      <c r="B132" t="str">
        <f>EUC!J132</f>
        <v>it Fiorentina</v>
      </c>
      <c r="C132" t="str">
        <f>EUC!D132&amp;'EUC2'!E132</f>
        <v>45001Sivasspor</v>
      </c>
      <c r="D132" t="str">
        <f>EUC!D132&amp;'EUC2'!F132</f>
        <v>45001Fiorentina</v>
      </c>
      <c r="E132" t="str">
        <f t="shared" si="14"/>
        <v>Sivasspor</v>
      </c>
      <c r="F132" t="str">
        <f t="shared" si="15"/>
        <v>Fiorentina</v>
      </c>
      <c r="G132" s="1">
        <f>EUC!D132</f>
        <v>45001</v>
      </c>
      <c r="H132" t="s">
        <v>1055</v>
      </c>
      <c r="I132" t="str">
        <f>EUC!A132&amp;EUC!B132</f>
        <v>Round of 16</v>
      </c>
      <c r="J132" t="str">
        <f t="shared" si="16"/>
        <v>EUCRound of 16</v>
      </c>
      <c r="K132" t="str">
        <f t="shared" si="17"/>
        <v>EUCRound of 16Sivasspor</v>
      </c>
      <c r="L132" t="str">
        <f t="shared" si="18"/>
        <v>EUCRound of 16Fiorentina</v>
      </c>
      <c r="M132" t="str">
        <f t="shared" si="19"/>
        <v>Sivasspor</v>
      </c>
      <c r="N132" t="str">
        <f t="shared" si="20"/>
        <v>Fiorentina</v>
      </c>
    </row>
    <row r="133" spans="1:14" x14ac:dyDescent="0.3">
      <c r="A133" t="str">
        <f>EUC!F133</f>
        <v>Villarreal es</v>
      </c>
      <c r="B133" t="str">
        <f>EUC!J133</f>
        <v>be Anderlecht</v>
      </c>
      <c r="C133" t="str">
        <f>EUC!D133&amp;'EUC2'!E133</f>
        <v>45001Villarreal</v>
      </c>
      <c r="D133" t="str">
        <f>EUC!D133&amp;'EUC2'!F133</f>
        <v>45001Anderlecht</v>
      </c>
      <c r="E133" t="str">
        <f t="shared" si="14"/>
        <v>Villarreal</v>
      </c>
      <c r="F133" t="str">
        <f t="shared" si="15"/>
        <v>Anderlecht</v>
      </c>
      <c r="G133" s="1">
        <f>EUC!D133</f>
        <v>45001</v>
      </c>
      <c r="H133" t="s">
        <v>1055</v>
      </c>
      <c r="I133" t="str">
        <f>EUC!A133&amp;EUC!B133</f>
        <v>Round of 16</v>
      </c>
      <c r="J133" t="str">
        <f t="shared" si="16"/>
        <v>EUCRound of 16</v>
      </c>
      <c r="K133" t="str">
        <f t="shared" si="17"/>
        <v>EUCRound of 16Villarreal</v>
      </c>
      <c r="L133" t="str">
        <f t="shared" si="18"/>
        <v>EUCRound of 16Anderlecht</v>
      </c>
      <c r="M133" t="str">
        <f t="shared" si="19"/>
        <v>Villarreal</v>
      </c>
      <c r="N133" t="str">
        <f t="shared" si="20"/>
        <v>Anderlecht</v>
      </c>
    </row>
    <row r="134" spans="1:14" x14ac:dyDescent="0.3">
      <c r="A134" t="str">
        <f>EUC!F134</f>
        <v>AZ Alkmaar nl</v>
      </c>
      <c r="B134" t="str">
        <f>EUC!J134</f>
        <v>it Lazio</v>
      </c>
      <c r="C134" t="str">
        <f>EUC!D134&amp;'EUC2'!E134</f>
        <v>45001AZ Alkmaar</v>
      </c>
      <c r="D134" t="str">
        <f>EUC!D134&amp;'EUC2'!F134</f>
        <v>45001Lazio</v>
      </c>
      <c r="E134" t="str">
        <f t="shared" si="14"/>
        <v>AZ Alkmaar</v>
      </c>
      <c r="F134" t="str">
        <f t="shared" si="15"/>
        <v>Lazio</v>
      </c>
      <c r="G134" s="1">
        <f>EUC!D134</f>
        <v>45001</v>
      </c>
      <c r="H134" t="s">
        <v>1055</v>
      </c>
      <c r="I134" t="str">
        <f>EUC!A134&amp;EUC!B134</f>
        <v>Round of 16</v>
      </c>
      <c r="J134" t="str">
        <f t="shared" si="16"/>
        <v>EUCRound of 16</v>
      </c>
      <c r="K134" t="str">
        <f t="shared" si="17"/>
        <v>EUCRound of 16AZ Alkmaar</v>
      </c>
      <c r="L134" t="str">
        <f t="shared" si="18"/>
        <v>EUCRound of 16Lazio</v>
      </c>
      <c r="M134" t="str">
        <f t="shared" si="19"/>
        <v>AZ Alkmaar</v>
      </c>
      <c r="N134" t="str">
        <f t="shared" si="20"/>
        <v>Lazio</v>
      </c>
    </row>
    <row r="135" spans="1:14" x14ac:dyDescent="0.3">
      <c r="A135" t="str">
        <f>EUC!F135</f>
        <v>Nice fr</v>
      </c>
      <c r="B135" t="str">
        <f>EUC!J135</f>
        <v>md Sheriff Tiraspol</v>
      </c>
      <c r="C135" t="str">
        <f>EUC!D135&amp;'EUC2'!E135</f>
        <v>45001Nice</v>
      </c>
      <c r="D135" t="str">
        <f>EUC!D135&amp;'EUC2'!F135</f>
        <v>45001Sheriff Tiraspol</v>
      </c>
      <c r="E135" t="str">
        <f t="shared" si="14"/>
        <v>Nice</v>
      </c>
      <c r="F135" t="str">
        <f t="shared" si="15"/>
        <v>Sheriff Tiraspol</v>
      </c>
      <c r="G135" s="1">
        <f>EUC!D135</f>
        <v>45001</v>
      </c>
      <c r="H135" t="s">
        <v>1055</v>
      </c>
      <c r="I135" t="str">
        <f>EUC!A135&amp;EUC!B135</f>
        <v>Round of 16</v>
      </c>
      <c r="J135" t="str">
        <f t="shared" si="16"/>
        <v>EUCRound of 16</v>
      </c>
      <c r="K135" t="str">
        <f t="shared" si="17"/>
        <v>EUCRound of 16Nice</v>
      </c>
      <c r="L135" t="str">
        <f t="shared" si="18"/>
        <v>EUCRound of 16Sheriff Tiraspol</v>
      </c>
      <c r="M135" t="str">
        <f t="shared" si="19"/>
        <v>Nice</v>
      </c>
      <c r="N135" t="str">
        <f t="shared" si="20"/>
        <v>Sheriff Tiraspol</v>
      </c>
    </row>
    <row r="136" spans="1:14" x14ac:dyDescent="0.3">
      <c r="A136" t="str">
        <f>EUC!F136</f>
        <v>Gent be</v>
      </c>
      <c r="B136" t="str">
        <f>EUC!J136</f>
        <v>eng West Ham</v>
      </c>
      <c r="C136" t="str">
        <f>EUC!D136&amp;'EUC2'!E136</f>
        <v>45029Gent</v>
      </c>
      <c r="D136" t="str">
        <f>EUC!D136&amp;'EUC2'!F136</f>
        <v>45029West Ham</v>
      </c>
      <c r="E136" t="str">
        <f t="shared" si="14"/>
        <v>Gent</v>
      </c>
      <c r="F136" t="str">
        <f t="shared" si="15"/>
        <v>West Ham</v>
      </c>
      <c r="G136" s="1">
        <f>EUC!D136</f>
        <v>45029</v>
      </c>
      <c r="H136" t="s">
        <v>1055</v>
      </c>
      <c r="I136" t="str">
        <f>EUC!A136&amp;EUC!B136</f>
        <v>Quarter-finals</v>
      </c>
      <c r="J136" t="str">
        <f t="shared" si="16"/>
        <v>EUCQuarter-finals</v>
      </c>
      <c r="K136" t="str">
        <f t="shared" si="17"/>
        <v>EUCQuarter-finalsGent</v>
      </c>
      <c r="L136" t="str">
        <f t="shared" si="18"/>
        <v>EUCQuarter-finalsWest Ham</v>
      </c>
      <c r="M136" t="str">
        <f t="shared" si="19"/>
        <v>Gent</v>
      </c>
      <c r="N136" t="str">
        <f t="shared" si="20"/>
        <v>West Ham</v>
      </c>
    </row>
    <row r="137" spans="1:14" x14ac:dyDescent="0.3">
      <c r="A137" t="str">
        <f>EUC!F137</f>
        <v>Lech Poznań pl</v>
      </c>
      <c r="B137" t="str">
        <f>EUC!J137</f>
        <v>it Fiorentina</v>
      </c>
      <c r="C137" t="str">
        <f>EUC!D137&amp;'EUC2'!E137</f>
        <v>45029Lech Poznań</v>
      </c>
      <c r="D137" t="str">
        <f>EUC!D137&amp;'EUC2'!F137</f>
        <v>45029Fiorentina</v>
      </c>
      <c r="E137" t="str">
        <f t="shared" si="14"/>
        <v>Lech Poznań</v>
      </c>
      <c r="F137" t="str">
        <f t="shared" si="15"/>
        <v>Fiorentina</v>
      </c>
      <c r="G137" s="1">
        <f>EUC!D137</f>
        <v>45029</v>
      </c>
      <c r="H137" t="s">
        <v>1055</v>
      </c>
      <c r="I137" t="str">
        <f>EUC!A137&amp;EUC!B137</f>
        <v>Quarter-finals</v>
      </c>
      <c r="J137" t="str">
        <f t="shared" si="16"/>
        <v>EUCQuarter-finals</v>
      </c>
      <c r="K137" t="str">
        <f t="shared" si="17"/>
        <v>EUCQuarter-finalsLech Poznań</v>
      </c>
      <c r="L137" t="str">
        <f t="shared" si="18"/>
        <v>EUCQuarter-finalsFiorentina</v>
      </c>
      <c r="M137" t="str">
        <f t="shared" si="19"/>
        <v>Lech Poznań</v>
      </c>
      <c r="N137" t="str">
        <f t="shared" si="20"/>
        <v>Fiorentina</v>
      </c>
    </row>
    <row r="138" spans="1:14" x14ac:dyDescent="0.3">
      <c r="A138" t="str">
        <f>EUC!F138</f>
        <v>Basel ch</v>
      </c>
      <c r="B138" t="str">
        <f>EUC!J138</f>
        <v>fr Nice</v>
      </c>
      <c r="C138" t="str">
        <f>EUC!D138&amp;'EUC2'!E138</f>
        <v>45029Basel</v>
      </c>
      <c r="D138" t="str">
        <f>EUC!D138&amp;'EUC2'!F138</f>
        <v>45029Nice</v>
      </c>
      <c r="E138" t="str">
        <f t="shared" si="14"/>
        <v>Basel</v>
      </c>
      <c r="F138" t="str">
        <f t="shared" si="15"/>
        <v>Nice</v>
      </c>
      <c r="G138" s="1">
        <f>EUC!D138</f>
        <v>45029</v>
      </c>
      <c r="H138" t="s">
        <v>1055</v>
      </c>
      <c r="I138" t="str">
        <f>EUC!A138&amp;EUC!B138</f>
        <v>Quarter-finals</v>
      </c>
      <c r="J138" t="str">
        <f t="shared" si="16"/>
        <v>EUCQuarter-finals</v>
      </c>
      <c r="K138" t="str">
        <f t="shared" si="17"/>
        <v>EUCQuarter-finalsBasel</v>
      </c>
      <c r="L138" t="str">
        <f t="shared" si="18"/>
        <v>EUCQuarter-finalsNice</v>
      </c>
      <c r="M138" t="str">
        <f t="shared" si="19"/>
        <v>Basel</v>
      </c>
      <c r="N138" t="str">
        <f t="shared" si="20"/>
        <v>Nice</v>
      </c>
    </row>
    <row r="139" spans="1:14" x14ac:dyDescent="0.3">
      <c r="A139" t="str">
        <f>EUC!F139</f>
        <v>Anderlecht be</v>
      </c>
      <c r="B139" t="str">
        <f>EUC!J139</f>
        <v>nl AZ Alkmaar</v>
      </c>
      <c r="C139" t="str">
        <f>EUC!D139&amp;'EUC2'!E139</f>
        <v>45029Anderlecht</v>
      </c>
      <c r="D139" t="str">
        <f>EUC!D139&amp;'EUC2'!F139</f>
        <v>45029AZ Alkmaar</v>
      </c>
      <c r="E139" t="str">
        <f t="shared" si="14"/>
        <v>Anderlecht</v>
      </c>
      <c r="F139" t="str">
        <f t="shared" si="15"/>
        <v>AZ Alkmaar</v>
      </c>
      <c r="G139" s="1">
        <f>EUC!D139</f>
        <v>45029</v>
      </c>
      <c r="H139" t="s">
        <v>1055</v>
      </c>
      <c r="I139" t="str">
        <f>EUC!A139&amp;EUC!B139</f>
        <v>Quarter-finals</v>
      </c>
      <c r="J139" t="str">
        <f t="shared" si="16"/>
        <v>EUCQuarter-finals</v>
      </c>
      <c r="K139" t="str">
        <f t="shared" si="17"/>
        <v>EUCQuarter-finalsAnderlecht</v>
      </c>
      <c r="L139" t="str">
        <f t="shared" si="18"/>
        <v>EUCQuarter-finalsAZ Alkmaar</v>
      </c>
      <c r="M139" t="str">
        <f t="shared" si="19"/>
        <v>Anderlecht</v>
      </c>
      <c r="N139" t="str">
        <f t="shared" si="20"/>
        <v>AZ Alkmaar</v>
      </c>
    </row>
    <row r="140" spans="1:14" x14ac:dyDescent="0.3">
      <c r="A140" t="str">
        <f>EUC!F140</f>
        <v>Fiorentina it</v>
      </c>
      <c r="B140" t="str">
        <f>EUC!J140</f>
        <v>pl Lech Poznań</v>
      </c>
      <c r="C140" t="str">
        <f>EUC!D140&amp;'EUC2'!E140</f>
        <v>45036Fiorentina</v>
      </c>
      <c r="D140" t="str">
        <f>EUC!D140&amp;'EUC2'!F140</f>
        <v>45036Lech Poznań</v>
      </c>
      <c r="E140" t="str">
        <f t="shared" si="14"/>
        <v>Fiorentina</v>
      </c>
      <c r="F140" t="str">
        <f t="shared" si="15"/>
        <v>Lech Poznań</v>
      </c>
      <c r="G140" s="1">
        <f>EUC!D140</f>
        <v>45036</v>
      </c>
      <c r="H140" t="s">
        <v>1055</v>
      </c>
      <c r="I140" t="str">
        <f>EUC!A140&amp;EUC!B140</f>
        <v>Quarter-finals</v>
      </c>
      <c r="J140" t="str">
        <f t="shared" si="16"/>
        <v>EUCQuarter-finals</v>
      </c>
      <c r="K140" t="str">
        <f t="shared" si="17"/>
        <v>EUCQuarter-finalsFiorentina</v>
      </c>
      <c r="L140" t="str">
        <f t="shared" si="18"/>
        <v>EUCQuarter-finalsLech Poznań</v>
      </c>
      <c r="M140" t="str">
        <f t="shared" si="19"/>
        <v>Fiorentina</v>
      </c>
      <c r="N140" t="str">
        <f t="shared" si="20"/>
        <v>Lech Poznań</v>
      </c>
    </row>
    <row r="141" spans="1:14" x14ac:dyDescent="0.3">
      <c r="A141" t="str">
        <f>EUC!F141</f>
        <v>AZ Alkmaar nl</v>
      </c>
      <c r="B141" t="str">
        <f>EUC!J141</f>
        <v>be Anderlecht</v>
      </c>
      <c r="C141" t="str">
        <f>EUC!D141&amp;'EUC2'!E141</f>
        <v>45036AZ Alkmaar</v>
      </c>
      <c r="D141" t="str">
        <f>EUC!D141&amp;'EUC2'!F141</f>
        <v>45036Anderlecht</v>
      </c>
      <c r="E141" t="str">
        <f t="shared" si="14"/>
        <v>AZ Alkmaar</v>
      </c>
      <c r="F141" t="str">
        <f t="shared" si="15"/>
        <v>Anderlecht</v>
      </c>
      <c r="G141" s="1">
        <f>EUC!D141</f>
        <v>45036</v>
      </c>
      <c r="H141" t="s">
        <v>1055</v>
      </c>
      <c r="I141" t="str">
        <f>EUC!A141&amp;EUC!B141</f>
        <v>Quarter-finals</v>
      </c>
      <c r="J141" t="str">
        <f t="shared" si="16"/>
        <v>EUCQuarter-finals</v>
      </c>
      <c r="K141" t="str">
        <f t="shared" si="17"/>
        <v>EUCQuarter-finalsAZ Alkmaar</v>
      </c>
      <c r="L141" t="str">
        <f t="shared" si="18"/>
        <v>EUCQuarter-finalsAnderlecht</v>
      </c>
      <c r="M141" t="str">
        <f t="shared" si="19"/>
        <v>AZ Alkmaar</v>
      </c>
      <c r="N141" t="str">
        <f t="shared" si="20"/>
        <v>Anderlecht</v>
      </c>
    </row>
    <row r="142" spans="1:14" x14ac:dyDescent="0.3">
      <c r="A142" t="str">
        <f>EUC!F142</f>
        <v>West Ham eng</v>
      </c>
      <c r="B142" t="str">
        <f>EUC!J142</f>
        <v>be Gent</v>
      </c>
      <c r="C142" t="str">
        <f>EUC!D142&amp;'EUC2'!E142</f>
        <v>45036West Ham</v>
      </c>
      <c r="D142" t="str">
        <f>EUC!D142&amp;'EUC2'!F142</f>
        <v>45036Gent</v>
      </c>
      <c r="E142" t="str">
        <f t="shared" si="14"/>
        <v>West Ham</v>
      </c>
      <c r="F142" t="str">
        <f t="shared" si="15"/>
        <v>Gent</v>
      </c>
      <c r="G142" s="1">
        <f>EUC!D142</f>
        <v>45036</v>
      </c>
      <c r="H142" t="s">
        <v>1055</v>
      </c>
      <c r="I142" t="str">
        <f>EUC!A142&amp;EUC!B142</f>
        <v>Quarter-finals</v>
      </c>
      <c r="J142" t="str">
        <f t="shared" si="16"/>
        <v>EUCQuarter-finals</v>
      </c>
      <c r="K142" t="str">
        <f t="shared" si="17"/>
        <v>EUCQuarter-finalsWest Ham</v>
      </c>
      <c r="L142" t="str">
        <f t="shared" si="18"/>
        <v>EUCQuarter-finalsGent</v>
      </c>
      <c r="M142" t="str">
        <f t="shared" si="19"/>
        <v>West Ham</v>
      </c>
      <c r="N142" t="str">
        <f t="shared" si="20"/>
        <v>Gent</v>
      </c>
    </row>
    <row r="143" spans="1:14" x14ac:dyDescent="0.3">
      <c r="A143" t="str">
        <f>EUC!F143</f>
        <v>Nice fr</v>
      </c>
      <c r="B143" t="str">
        <f>EUC!J143</f>
        <v>ch Basel</v>
      </c>
      <c r="C143" t="str">
        <f>EUC!D143&amp;'EUC2'!E143</f>
        <v>45036Nice</v>
      </c>
      <c r="D143" t="str">
        <f>EUC!D143&amp;'EUC2'!F143</f>
        <v>45036Basel</v>
      </c>
      <c r="E143" t="str">
        <f t="shared" si="14"/>
        <v>Nice</v>
      </c>
      <c r="F143" t="str">
        <f t="shared" si="15"/>
        <v>Basel</v>
      </c>
      <c r="G143" s="1">
        <f>EUC!D143</f>
        <v>45036</v>
      </c>
      <c r="H143" t="s">
        <v>1055</v>
      </c>
      <c r="I143" t="str">
        <f>EUC!A143&amp;EUC!B143</f>
        <v>Quarter-finals</v>
      </c>
      <c r="J143" t="str">
        <f t="shared" si="16"/>
        <v>EUCQuarter-finals</v>
      </c>
      <c r="K143" t="str">
        <f t="shared" si="17"/>
        <v>EUCQuarter-finalsNice</v>
      </c>
      <c r="L143" t="str">
        <f t="shared" si="18"/>
        <v>EUCQuarter-finalsBasel</v>
      </c>
      <c r="M143" t="str">
        <f t="shared" si="19"/>
        <v>Nice</v>
      </c>
      <c r="N143" t="str">
        <f t="shared" si="20"/>
        <v>Basel</v>
      </c>
    </row>
    <row r="144" spans="1:14" x14ac:dyDescent="0.3">
      <c r="A144" t="str">
        <f>EUC!F144</f>
        <v>West Ham eng</v>
      </c>
      <c r="B144" t="str">
        <f>EUC!J144</f>
        <v>nl AZ Alkmaar</v>
      </c>
      <c r="C144" t="str">
        <f>EUC!D144&amp;'EUC2'!E144</f>
        <v>45057West Ham</v>
      </c>
      <c r="D144" t="str">
        <f>EUC!D144&amp;'EUC2'!F144</f>
        <v>45057AZ Alkmaar</v>
      </c>
      <c r="E144" t="str">
        <f t="shared" si="14"/>
        <v>West Ham</v>
      </c>
      <c r="F144" t="str">
        <f t="shared" si="15"/>
        <v>AZ Alkmaar</v>
      </c>
      <c r="G144" s="1">
        <f>EUC!D144</f>
        <v>45057</v>
      </c>
      <c r="H144" t="s">
        <v>1055</v>
      </c>
      <c r="I144" t="str">
        <f>EUC!A144&amp;EUC!B144</f>
        <v>Semi-finals</v>
      </c>
      <c r="J144" t="str">
        <f t="shared" si="16"/>
        <v>EUCSemi-finals</v>
      </c>
      <c r="K144" t="str">
        <f t="shared" si="17"/>
        <v>EUCSemi-finalsWest Ham</v>
      </c>
      <c r="L144" t="str">
        <f t="shared" si="18"/>
        <v>EUCSemi-finalsAZ Alkmaar</v>
      </c>
      <c r="M144" t="str">
        <f t="shared" si="19"/>
        <v>West Ham</v>
      </c>
      <c r="N144" t="str">
        <f t="shared" si="20"/>
        <v>AZ Alkmaar</v>
      </c>
    </row>
    <row r="145" spans="1:14" x14ac:dyDescent="0.3">
      <c r="A145" t="str">
        <f>EUC!F145</f>
        <v>Fiorentina it</v>
      </c>
      <c r="B145" t="str">
        <f>EUC!J145</f>
        <v>ch Basel</v>
      </c>
      <c r="C145" t="str">
        <f>EUC!D145&amp;'EUC2'!E145</f>
        <v>45057Fiorentina</v>
      </c>
      <c r="D145" t="str">
        <f>EUC!D145&amp;'EUC2'!F145</f>
        <v>45057Basel</v>
      </c>
      <c r="E145" t="str">
        <f t="shared" si="14"/>
        <v>Fiorentina</v>
      </c>
      <c r="F145" t="str">
        <f t="shared" si="15"/>
        <v>Basel</v>
      </c>
      <c r="G145" s="1">
        <f>EUC!D145</f>
        <v>45057</v>
      </c>
      <c r="H145" t="s">
        <v>1055</v>
      </c>
      <c r="I145" t="str">
        <f>EUC!A145&amp;EUC!B145</f>
        <v>Semi-finals</v>
      </c>
      <c r="J145" t="str">
        <f t="shared" si="16"/>
        <v>EUCSemi-finals</v>
      </c>
      <c r="K145" t="str">
        <f t="shared" si="17"/>
        <v>EUCSemi-finalsFiorentina</v>
      </c>
      <c r="L145" t="str">
        <f t="shared" si="18"/>
        <v>EUCSemi-finalsBasel</v>
      </c>
      <c r="M145" t="str">
        <f t="shared" si="19"/>
        <v>Fiorentina</v>
      </c>
      <c r="N145" t="str">
        <f t="shared" si="20"/>
        <v>Basel</v>
      </c>
    </row>
    <row r="146" spans="1:14" x14ac:dyDescent="0.3">
      <c r="A146" t="str">
        <f>EUC!F146</f>
        <v>Basel ch</v>
      </c>
      <c r="B146" t="str">
        <f>EUC!J146</f>
        <v>it Fiorentina</v>
      </c>
      <c r="C146" t="str">
        <f>EUC!D146&amp;'EUC2'!E146</f>
        <v>45064Basel</v>
      </c>
      <c r="D146" t="str">
        <f>EUC!D146&amp;'EUC2'!F146</f>
        <v>45064Fiorentina</v>
      </c>
      <c r="E146" t="str">
        <f t="shared" si="14"/>
        <v>Basel</v>
      </c>
      <c r="F146" t="str">
        <f t="shared" si="15"/>
        <v>Fiorentina</v>
      </c>
      <c r="G146" s="1">
        <f>EUC!D146</f>
        <v>45064</v>
      </c>
      <c r="H146" t="s">
        <v>1055</v>
      </c>
      <c r="I146" t="str">
        <f>EUC!A146&amp;EUC!B146</f>
        <v>Semi-finals</v>
      </c>
      <c r="J146" t="str">
        <f t="shared" si="16"/>
        <v>EUCSemi-finals</v>
      </c>
      <c r="K146" t="str">
        <f t="shared" si="17"/>
        <v>EUCSemi-finalsBasel</v>
      </c>
      <c r="L146" t="str">
        <f t="shared" si="18"/>
        <v>EUCSemi-finalsFiorentina</v>
      </c>
      <c r="M146" t="str">
        <f t="shared" si="19"/>
        <v>Basel</v>
      </c>
      <c r="N146" t="str">
        <f t="shared" si="20"/>
        <v>Fiorentina</v>
      </c>
    </row>
    <row r="147" spans="1:14" x14ac:dyDescent="0.3">
      <c r="A147" t="str">
        <f>EUC!F147</f>
        <v>AZ Alkmaar nl</v>
      </c>
      <c r="B147" t="str">
        <f>EUC!J147</f>
        <v>eng West Ham</v>
      </c>
      <c r="C147" t="str">
        <f>EUC!D147&amp;'EUC2'!E147</f>
        <v>45064AZ Alkmaar</v>
      </c>
      <c r="D147" t="str">
        <f>EUC!D147&amp;'EUC2'!F147</f>
        <v>45064West Ham</v>
      </c>
      <c r="E147" t="str">
        <f t="shared" si="14"/>
        <v>AZ Alkmaar</v>
      </c>
      <c r="F147" t="str">
        <f t="shared" si="15"/>
        <v>West Ham</v>
      </c>
      <c r="G147" s="1">
        <f>EUC!D147</f>
        <v>45064</v>
      </c>
      <c r="H147" t="s">
        <v>1055</v>
      </c>
      <c r="I147" t="str">
        <f>EUC!A147&amp;EUC!B147</f>
        <v>Semi-finals</v>
      </c>
      <c r="J147" t="str">
        <f t="shared" si="16"/>
        <v>EUCSemi-finals</v>
      </c>
      <c r="K147" t="str">
        <f t="shared" si="17"/>
        <v>EUCSemi-finalsAZ Alkmaar</v>
      </c>
      <c r="L147" t="str">
        <f t="shared" si="18"/>
        <v>EUCSemi-finalsWest Ham</v>
      </c>
      <c r="M147" t="str">
        <f t="shared" si="19"/>
        <v>AZ Alkmaar</v>
      </c>
      <c r="N147" t="str">
        <f t="shared" si="20"/>
        <v>West Ham</v>
      </c>
    </row>
    <row r="148" spans="1:14" x14ac:dyDescent="0.3">
      <c r="A148">
        <f>EUC!F148</f>
        <v>0</v>
      </c>
      <c r="B148">
        <f>EUC!J148</f>
        <v>0</v>
      </c>
      <c r="C148" t="e">
        <f>EUC!D148&amp;'EUC2'!E148</f>
        <v>#VALUE!</v>
      </c>
      <c r="D148" t="e">
        <f>EUC!D148&amp;'EUC2'!F148</f>
        <v>#VALUE!</v>
      </c>
      <c r="E148" t="e">
        <f t="shared" si="14"/>
        <v>#VALUE!</v>
      </c>
      <c r="F148" t="e">
        <f t="shared" si="15"/>
        <v>#VALUE!</v>
      </c>
      <c r="G148" s="1">
        <f>EUC!D148</f>
        <v>0</v>
      </c>
      <c r="H148" t="s">
        <v>1055</v>
      </c>
      <c r="I148" t="str">
        <f>EUC!A148&amp;EUC!B148</f>
        <v/>
      </c>
      <c r="J148" t="str">
        <f t="shared" si="16"/>
        <v>EUC</v>
      </c>
      <c r="K148" t="e">
        <f t="shared" si="17"/>
        <v>#VALUE!</v>
      </c>
      <c r="L148" t="e">
        <f t="shared" si="18"/>
        <v>#VALUE!</v>
      </c>
      <c r="M148" t="e">
        <f t="shared" si="19"/>
        <v>#VALUE!</v>
      </c>
      <c r="N148" t="e">
        <f t="shared" si="20"/>
        <v>#VALUE!</v>
      </c>
    </row>
    <row r="149" spans="1:14" x14ac:dyDescent="0.3">
      <c r="A149">
        <f>EUC!F149</f>
        <v>0</v>
      </c>
      <c r="B149">
        <f>EUC!J149</f>
        <v>0</v>
      </c>
      <c r="C149" t="e">
        <f>EUC!D149&amp;'EUC2'!E149</f>
        <v>#VALUE!</v>
      </c>
      <c r="D149" t="e">
        <f>EUC!D149&amp;'EUC2'!F149</f>
        <v>#VALUE!</v>
      </c>
      <c r="E149" t="e">
        <f t="shared" si="14"/>
        <v>#VALUE!</v>
      </c>
      <c r="F149" t="e">
        <f t="shared" si="15"/>
        <v>#VALUE!</v>
      </c>
      <c r="G149" s="1">
        <f>EUC!D149</f>
        <v>0</v>
      </c>
      <c r="H149" t="s">
        <v>1055</v>
      </c>
      <c r="I149" t="str">
        <f>EUC!A149&amp;EUC!B149</f>
        <v/>
      </c>
      <c r="J149" t="str">
        <f t="shared" si="16"/>
        <v>EUC</v>
      </c>
      <c r="K149" t="e">
        <f t="shared" si="17"/>
        <v>#VALUE!</v>
      </c>
      <c r="L149" t="e">
        <f t="shared" si="18"/>
        <v>#VALUE!</v>
      </c>
      <c r="M149" t="e">
        <f t="shared" si="19"/>
        <v>#VALUE!</v>
      </c>
      <c r="N149" t="e">
        <f t="shared" si="20"/>
        <v>#VALUE!</v>
      </c>
    </row>
    <row r="150" spans="1:14" x14ac:dyDescent="0.3">
      <c r="A150">
        <f>EUC!F150</f>
        <v>0</v>
      </c>
      <c r="B150">
        <f>EUC!J150</f>
        <v>0</v>
      </c>
      <c r="C150" t="e">
        <f>EUC!D150&amp;'EUC2'!E150</f>
        <v>#VALUE!</v>
      </c>
      <c r="D150" t="e">
        <f>EUC!D150&amp;'EUC2'!F150</f>
        <v>#VALUE!</v>
      </c>
      <c r="E150" t="e">
        <f t="shared" si="14"/>
        <v>#VALUE!</v>
      </c>
      <c r="F150" t="e">
        <f t="shared" si="15"/>
        <v>#VALUE!</v>
      </c>
      <c r="G150" s="1">
        <f>EUC!D150</f>
        <v>0</v>
      </c>
      <c r="H150" t="s">
        <v>1055</v>
      </c>
      <c r="I150" t="str">
        <f>EUC!A150&amp;EUC!B150</f>
        <v/>
      </c>
      <c r="J150" t="str">
        <f t="shared" si="16"/>
        <v>EUC</v>
      </c>
      <c r="K150" t="e">
        <f t="shared" si="17"/>
        <v>#VALUE!</v>
      </c>
      <c r="L150" t="e">
        <f t="shared" si="18"/>
        <v>#VALUE!</v>
      </c>
      <c r="M150" t="e">
        <f t="shared" si="19"/>
        <v>#VALUE!</v>
      </c>
      <c r="N150" t="e">
        <f t="shared" si="20"/>
        <v>#VALUE!</v>
      </c>
    </row>
    <row r="151" spans="1:14" x14ac:dyDescent="0.3">
      <c r="A151">
        <f>EUC!F151</f>
        <v>0</v>
      </c>
      <c r="B151">
        <f>EUC!J151</f>
        <v>0</v>
      </c>
      <c r="C151" t="e">
        <f>EUC!D151&amp;'EUC2'!E151</f>
        <v>#VALUE!</v>
      </c>
      <c r="D151" t="e">
        <f>EUC!D151&amp;'EUC2'!F151</f>
        <v>#VALUE!</v>
      </c>
      <c r="E151" t="e">
        <f t="shared" si="14"/>
        <v>#VALUE!</v>
      </c>
      <c r="F151" t="e">
        <f t="shared" si="15"/>
        <v>#VALUE!</v>
      </c>
      <c r="G151" s="1">
        <f>EUC!D151</f>
        <v>0</v>
      </c>
      <c r="H151" t="s">
        <v>1055</v>
      </c>
      <c r="I151" t="str">
        <f>EUC!A151&amp;EUC!B151</f>
        <v/>
      </c>
      <c r="J151" t="str">
        <f t="shared" si="16"/>
        <v>EUC</v>
      </c>
      <c r="K151" t="e">
        <f t="shared" si="17"/>
        <v>#VALUE!</v>
      </c>
      <c r="L151" t="e">
        <f t="shared" si="18"/>
        <v>#VALUE!</v>
      </c>
      <c r="M151" t="e">
        <f t="shared" si="19"/>
        <v>#VALUE!</v>
      </c>
      <c r="N151" t="e">
        <f t="shared" si="20"/>
        <v>#VALUE!</v>
      </c>
    </row>
    <row r="152" spans="1:14" x14ac:dyDescent="0.3">
      <c r="A152">
        <f>EUC!F152</f>
        <v>0</v>
      </c>
      <c r="B152">
        <f>EUC!J152</f>
        <v>0</v>
      </c>
      <c r="C152" t="e">
        <f>EUC!D152&amp;'EUC2'!E152</f>
        <v>#VALUE!</v>
      </c>
      <c r="D152" t="e">
        <f>EUC!D152&amp;'EUC2'!F152</f>
        <v>#VALUE!</v>
      </c>
      <c r="E152" t="e">
        <f t="shared" si="14"/>
        <v>#VALUE!</v>
      </c>
      <c r="F152" t="e">
        <f t="shared" si="15"/>
        <v>#VALUE!</v>
      </c>
      <c r="G152" s="1">
        <f>EUC!D152</f>
        <v>0</v>
      </c>
      <c r="H152" t="s">
        <v>1055</v>
      </c>
      <c r="I152" t="str">
        <f>EUC!A152&amp;EUC!B152</f>
        <v/>
      </c>
      <c r="J152" t="str">
        <f t="shared" si="16"/>
        <v>EUC</v>
      </c>
      <c r="K152" t="e">
        <f t="shared" si="17"/>
        <v>#VALUE!</v>
      </c>
      <c r="L152" t="e">
        <f t="shared" si="18"/>
        <v>#VALUE!</v>
      </c>
      <c r="M152" t="e">
        <f t="shared" si="19"/>
        <v>#VALUE!</v>
      </c>
      <c r="N152" t="e">
        <f t="shared" si="20"/>
        <v>#VALUE!</v>
      </c>
    </row>
    <row r="153" spans="1:14" x14ac:dyDescent="0.3">
      <c r="A153">
        <f>EUC!F153</f>
        <v>0</v>
      </c>
      <c r="B153">
        <f>EUC!J153</f>
        <v>0</v>
      </c>
      <c r="C153" t="e">
        <f>EUC!D153&amp;'EUC2'!E153</f>
        <v>#VALUE!</v>
      </c>
      <c r="D153" t="e">
        <f>EUC!D153&amp;'EUC2'!F153</f>
        <v>#VALUE!</v>
      </c>
      <c r="E153" t="e">
        <f t="shared" si="14"/>
        <v>#VALUE!</v>
      </c>
      <c r="F153" t="e">
        <f t="shared" si="15"/>
        <v>#VALUE!</v>
      </c>
      <c r="G153" s="1">
        <f>EUC!D153</f>
        <v>0</v>
      </c>
      <c r="H153" t="s">
        <v>1055</v>
      </c>
      <c r="I153" t="str">
        <f>EUC!A153&amp;EUC!B153</f>
        <v/>
      </c>
      <c r="J153" t="str">
        <f t="shared" si="16"/>
        <v>EUC</v>
      </c>
      <c r="K153" t="e">
        <f t="shared" si="17"/>
        <v>#VALUE!</v>
      </c>
      <c r="L153" t="e">
        <f t="shared" si="18"/>
        <v>#VALUE!</v>
      </c>
      <c r="M153" t="e">
        <f t="shared" si="19"/>
        <v>#VALUE!</v>
      </c>
      <c r="N153" t="e">
        <f t="shared" si="20"/>
        <v>#VALUE!</v>
      </c>
    </row>
    <row r="154" spans="1:14" x14ac:dyDescent="0.3">
      <c r="A154">
        <f>EUC!F154</f>
        <v>0</v>
      </c>
      <c r="B154">
        <f>EUC!J154</f>
        <v>0</v>
      </c>
      <c r="C154" t="e">
        <f>EUC!D154&amp;'EUC2'!E154</f>
        <v>#VALUE!</v>
      </c>
      <c r="D154" t="e">
        <f>EUC!D154&amp;'EUC2'!F154</f>
        <v>#VALUE!</v>
      </c>
      <c r="E154" t="e">
        <f t="shared" si="14"/>
        <v>#VALUE!</v>
      </c>
      <c r="F154" t="e">
        <f t="shared" si="15"/>
        <v>#VALUE!</v>
      </c>
      <c r="G154" s="1">
        <f>EUC!D154</f>
        <v>0</v>
      </c>
      <c r="H154" t="s">
        <v>1055</v>
      </c>
      <c r="I154" t="str">
        <f>EUC!A154&amp;EUC!B154</f>
        <v/>
      </c>
      <c r="J154" t="str">
        <f t="shared" si="16"/>
        <v>EUC</v>
      </c>
      <c r="K154" t="e">
        <f t="shared" si="17"/>
        <v>#VALUE!</v>
      </c>
      <c r="L154" t="e">
        <f t="shared" si="18"/>
        <v>#VALUE!</v>
      </c>
      <c r="M154" t="e">
        <f t="shared" si="19"/>
        <v>#VALUE!</v>
      </c>
      <c r="N154" t="e">
        <f t="shared" si="20"/>
        <v>#VALUE!</v>
      </c>
    </row>
    <row r="155" spans="1:14" x14ac:dyDescent="0.3">
      <c r="A155">
        <f>EUC!F155</f>
        <v>0</v>
      </c>
      <c r="B155">
        <f>EUC!J155</f>
        <v>0</v>
      </c>
      <c r="C155" t="e">
        <f>EUC!D155&amp;'EUC2'!E155</f>
        <v>#VALUE!</v>
      </c>
      <c r="D155" t="e">
        <f>EUC!D155&amp;'EUC2'!F155</f>
        <v>#VALUE!</v>
      </c>
      <c r="E155" t="e">
        <f t="shared" si="14"/>
        <v>#VALUE!</v>
      </c>
      <c r="F155" t="e">
        <f t="shared" si="15"/>
        <v>#VALUE!</v>
      </c>
      <c r="G155" s="1">
        <f>EUC!D155</f>
        <v>0</v>
      </c>
      <c r="H155" t="s">
        <v>1055</v>
      </c>
      <c r="I155" t="str">
        <f>EUC!A155&amp;EUC!B155</f>
        <v/>
      </c>
      <c r="J155" t="str">
        <f t="shared" si="16"/>
        <v>EUC</v>
      </c>
      <c r="K155" t="e">
        <f t="shared" si="17"/>
        <v>#VALUE!</v>
      </c>
      <c r="L155" t="e">
        <f t="shared" si="18"/>
        <v>#VALUE!</v>
      </c>
      <c r="M155" t="e">
        <f t="shared" si="19"/>
        <v>#VALUE!</v>
      </c>
      <c r="N155" t="e">
        <f t="shared" si="20"/>
        <v>#VALUE!</v>
      </c>
    </row>
    <row r="156" spans="1:14" x14ac:dyDescent="0.3">
      <c r="A156">
        <f>EUC!F156</f>
        <v>0</v>
      </c>
      <c r="B156">
        <f>EUC!J156</f>
        <v>0</v>
      </c>
      <c r="C156" t="e">
        <f>EUC!D156&amp;'EUC2'!E156</f>
        <v>#VALUE!</v>
      </c>
      <c r="D156" t="e">
        <f>EUC!D156&amp;'EUC2'!F156</f>
        <v>#VALUE!</v>
      </c>
      <c r="E156" t="e">
        <f t="shared" si="14"/>
        <v>#VALUE!</v>
      </c>
      <c r="F156" t="e">
        <f t="shared" si="15"/>
        <v>#VALUE!</v>
      </c>
      <c r="G156" s="1">
        <f>EUC!D156</f>
        <v>0</v>
      </c>
      <c r="H156" t="s">
        <v>1055</v>
      </c>
      <c r="I156" t="str">
        <f>EUC!A156&amp;EUC!B156</f>
        <v/>
      </c>
      <c r="J156" t="str">
        <f t="shared" si="16"/>
        <v>EUC</v>
      </c>
      <c r="K156" t="e">
        <f t="shared" si="17"/>
        <v>#VALUE!</v>
      </c>
      <c r="L156" t="e">
        <f t="shared" si="18"/>
        <v>#VALUE!</v>
      </c>
      <c r="M156" t="e">
        <f t="shared" si="19"/>
        <v>#VALUE!</v>
      </c>
      <c r="N156" t="e">
        <f t="shared" si="20"/>
        <v>#VALUE!</v>
      </c>
    </row>
    <row r="157" spans="1:14" x14ac:dyDescent="0.3">
      <c r="A157">
        <f>EUC!F157</f>
        <v>0</v>
      </c>
      <c r="B157">
        <f>EUC!J157</f>
        <v>0</v>
      </c>
      <c r="C157" t="e">
        <f>EUC!D157&amp;'EUC2'!E157</f>
        <v>#VALUE!</v>
      </c>
      <c r="D157" t="e">
        <f>EUC!D157&amp;'EUC2'!F157</f>
        <v>#VALUE!</v>
      </c>
      <c r="E157" t="e">
        <f t="shared" si="14"/>
        <v>#VALUE!</v>
      </c>
      <c r="F157" t="e">
        <f t="shared" si="15"/>
        <v>#VALUE!</v>
      </c>
      <c r="G157" s="1">
        <f>EUC!D157</f>
        <v>0</v>
      </c>
      <c r="H157" t="s">
        <v>1055</v>
      </c>
      <c r="I157" t="str">
        <f>EUC!A157&amp;EUC!B157</f>
        <v/>
      </c>
      <c r="J157" t="str">
        <f t="shared" si="16"/>
        <v>EUC</v>
      </c>
      <c r="K157" t="e">
        <f t="shared" si="17"/>
        <v>#VALUE!</v>
      </c>
      <c r="L157" t="e">
        <f t="shared" si="18"/>
        <v>#VALUE!</v>
      </c>
      <c r="M157" t="e">
        <f t="shared" si="19"/>
        <v>#VALUE!</v>
      </c>
      <c r="N157" t="e">
        <f t="shared" si="20"/>
        <v>#VALUE!</v>
      </c>
    </row>
    <row r="158" spans="1:14" x14ac:dyDescent="0.3">
      <c r="A158">
        <f>EUC!F158</f>
        <v>0</v>
      </c>
      <c r="B158">
        <f>EUC!J158</f>
        <v>0</v>
      </c>
      <c r="C158" t="e">
        <f>EUC!D158&amp;'EUC2'!E158</f>
        <v>#VALUE!</v>
      </c>
      <c r="D158" t="e">
        <f>EUC!D158&amp;'EUC2'!F158</f>
        <v>#VALUE!</v>
      </c>
      <c r="E158" t="e">
        <f t="shared" si="14"/>
        <v>#VALUE!</v>
      </c>
      <c r="F158" t="e">
        <f t="shared" si="15"/>
        <v>#VALUE!</v>
      </c>
      <c r="G158" s="1">
        <f>EUC!D158</f>
        <v>0</v>
      </c>
      <c r="H158" t="s">
        <v>1055</v>
      </c>
      <c r="I158" t="str">
        <f>EUC!A158&amp;EUC!B158</f>
        <v/>
      </c>
      <c r="J158" t="str">
        <f t="shared" si="16"/>
        <v>EUC</v>
      </c>
      <c r="K158" t="e">
        <f t="shared" si="17"/>
        <v>#VALUE!</v>
      </c>
      <c r="L158" t="e">
        <f t="shared" si="18"/>
        <v>#VALUE!</v>
      </c>
      <c r="M158" t="e">
        <f t="shared" si="19"/>
        <v>#VALUE!</v>
      </c>
      <c r="N158" t="e">
        <f t="shared" si="20"/>
        <v>#VALUE!</v>
      </c>
    </row>
    <row r="159" spans="1:14" x14ac:dyDescent="0.3">
      <c r="A159">
        <f>EUC!F159</f>
        <v>0</v>
      </c>
      <c r="B159">
        <f>EUC!J159</f>
        <v>0</v>
      </c>
      <c r="C159" t="e">
        <f>EUC!D159&amp;'EUC2'!E159</f>
        <v>#VALUE!</v>
      </c>
      <c r="D159" t="e">
        <f>EUC!D159&amp;'EUC2'!F159</f>
        <v>#VALUE!</v>
      </c>
      <c r="E159" t="e">
        <f t="shared" si="14"/>
        <v>#VALUE!</v>
      </c>
      <c r="F159" t="e">
        <f t="shared" si="15"/>
        <v>#VALUE!</v>
      </c>
      <c r="G159" s="1">
        <f>EUC!D159</f>
        <v>0</v>
      </c>
      <c r="H159" t="s">
        <v>1055</v>
      </c>
      <c r="I159" t="str">
        <f>EUC!A159&amp;EUC!B159</f>
        <v/>
      </c>
      <c r="J159" t="str">
        <f t="shared" si="16"/>
        <v>EUC</v>
      </c>
      <c r="K159" t="e">
        <f t="shared" si="17"/>
        <v>#VALUE!</v>
      </c>
      <c r="L159" t="e">
        <f t="shared" si="18"/>
        <v>#VALUE!</v>
      </c>
      <c r="M159" t="e">
        <f t="shared" si="19"/>
        <v>#VALUE!</v>
      </c>
      <c r="N159" t="e">
        <f t="shared" si="20"/>
        <v>#VALUE!</v>
      </c>
    </row>
    <row r="160" spans="1:14" x14ac:dyDescent="0.3">
      <c r="A160">
        <f>EUC!F160</f>
        <v>0</v>
      </c>
      <c r="B160">
        <f>EUC!J160</f>
        <v>0</v>
      </c>
      <c r="C160" t="e">
        <f>EUC!D160&amp;'EUC2'!E160</f>
        <v>#VALUE!</v>
      </c>
      <c r="D160" t="e">
        <f>EUC!D160&amp;'EUC2'!F160</f>
        <v>#VALUE!</v>
      </c>
      <c r="E160" t="e">
        <f t="shared" si="14"/>
        <v>#VALUE!</v>
      </c>
      <c r="F160" t="e">
        <f t="shared" si="15"/>
        <v>#VALUE!</v>
      </c>
      <c r="G160" s="1">
        <f>EUC!D160</f>
        <v>0</v>
      </c>
      <c r="H160" t="s">
        <v>1055</v>
      </c>
      <c r="I160" t="str">
        <f>EUC!A160&amp;EUC!B160</f>
        <v/>
      </c>
      <c r="J160" t="str">
        <f t="shared" si="16"/>
        <v>EUC</v>
      </c>
      <c r="K160" t="e">
        <f t="shared" si="17"/>
        <v>#VALUE!</v>
      </c>
      <c r="L160" t="e">
        <f t="shared" si="18"/>
        <v>#VALUE!</v>
      </c>
      <c r="M160" t="e">
        <f t="shared" si="19"/>
        <v>#VALUE!</v>
      </c>
      <c r="N160" t="e">
        <f t="shared" si="20"/>
        <v>#VALUE!</v>
      </c>
    </row>
    <row r="161" spans="1:14" x14ac:dyDescent="0.3">
      <c r="A161">
        <f>EUC!F161</f>
        <v>0</v>
      </c>
      <c r="B161">
        <f>EUC!J161</f>
        <v>0</v>
      </c>
      <c r="C161" t="e">
        <f>EUC!D161&amp;'EUC2'!E161</f>
        <v>#VALUE!</v>
      </c>
      <c r="D161" t="e">
        <f>EUC!D161&amp;'EUC2'!F161</f>
        <v>#VALUE!</v>
      </c>
      <c r="E161" t="e">
        <f t="shared" si="14"/>
        <v>#VALUE!</v>
      </c>
      <c r="F161" t="e">
        <f t="shared" si="15"/>
        <v>#VALUE!</v>
      </c>
      <c r="G161" s="1">
        <f>EUC!D161</f>
        <v>0</v>
      </c>
      <c r="H161" t="s">
        <v>1055</v>
      </c>
      <c r="I161" t="str">
        <f>EUC!A161&amp;EUC!B161</f>
        <v/>
      </c>
      <c r="J161" t="str">
        <f t="shared" si="16"/>
        <v>EUC</v>
      </c>
      <c r="K161" t="e">
        <f t="shared" si="17"/>
        <v>#VALUE!</v>
      </c>
      <c r="L161" t="e">
        <f t="shared" si="18"/>
        <v>#VALUE!</v>
      </c>
      <c r="M161" t="e">
        <f t="shared" si="19"/>
        <v>#VALUE!</v>
      </c>
      <c r="N161" t="e">
        <f t="shared" si="20"/>
        <v>#VALUE!</v>
      </c>
    </row>
    <row r="162" spans="1:14" x14ac:dyDescent="0.3">
      <c r="A162">
        <f>EUC!F162</f>
        <v>0</v>
      </c>
      <c r="B162">
        <f>EUC!J162</f>
        <v>0</v>
      </c>
      <c r="C162" t="e">
        <f>EUC!D162&amp;'EUC2'!E162</f>
        <v>#VALUE!</v>
      </c>
      <c r="D162" t="e">
        <f>EUC!D162&amp;'EUC2'!F162</f>
        <v>#VALUE!</v>
      </c>
      <c r="E162" t="e">
        <f t="shared" si="14"/>
        <v>#VALUE!</v>
      </c>
      <c r="F162" t="e">
        <f t="shared" si="15"/>
        <v>#VALUE!</v>
      </c>
      <c r="G162" s="1">
        <f>EUC!D162</f>
        <v>0</v>
      </c>
      <c r="H162" t="s">
        <v>1055</v>
      </c>
      <c r="I162" t="str">
        <f>EUC!A162&amp;EUC!B162</f>
        <v/>
      </c>
      <c r="J162" t="str">
        <f t="shared" si="16"/>
        <v>EUC</v>
      </c>
      <c r="K162" t="e">
        <f t="shared" si="17"/>
        <v>#VALUE!</v>
      </c>
      <c r="L162" t="e">
        <f t="shared" si="18"/>
        <v>#VALUE!</v>
      </c>
      <c r="M162" t="e">
        <f t="shared" si="19"/>
        <v>#VALUE!</v>
      </c>
      <c r="N162" t="e">
        <f t="shared" si="20"/>
        <v>#VALUE!</v>
      </c>
    </row>
    <row r="163" spans="1:14" x14ac:dyDescent="0.3">
      <c r="A163">
        <f>EUC!F163</f>
        <v>0</v>
      </c>
      <c r="B163">
        <f>EUC!J163</f>
        <v>0</v>
      </c>
      <c r="C163" t="e">
        <f>EUC!D163&amp;'EUC2'!E163</f>
        <v>#VALUE!</v>
      </c>
      <c r="D163" t="e">
        <f>EUC!D163&amp;'EUC2'!F163</f>
        <v>#VALUE!</v>
      </c>
      <c r="E163" t="e">
        <f t="shared" si="14"/>
        <v>#VALUE!</v>
      </c>
      <c r="F163" t="e">
        <f t="shared" si="15"/>
        <v>#VALUE!</v>
      </c>
      <c r="G163" s="1">
        <f>EUC!D163</f>
        <v>0</v>
      </c>
      <c r="H163" t="s">
        <v>1055</v>
      </c>
      <c r="I163" t="str">
        <f>EUC!A163&amp;EUC!B163</f>
        <v/>
      </c>
      <c r="J163" t="str">
        <f t="shared" si="16"/>
        <v>EUC</v>
      </c>
      <c r="K163" t="e">
        <f t="shared" si="17"/>
        <v>#VALUE!</v>
      </c>
      <c r="L163" t="e">
        <f t="shared" si="18"/>
        <v>#VALUE!</v>
      </c>
      <c r="M163" t="e">
        <f t="shared" si="19"/>
        <v>#VALUE!</v>
      </c>
      <c r="N163" t="e">
        <f t="shared" si="20"/>
        <v>#VALUE!</v>
      </c>
    </row>
    <row r="164" spans="1:14" x14ac:dyDescent="0.3">
      <c r="A164">
        <f>EUC!F164</f>
        <v>0</v>
      </c>
      <c r="B164">
        <f>EUC!J164</f>
        <v>0</v>
      </c>
      <c r="C164" t="e">
        <f>EUC!D164&amp;'EUC2'!E164</f>
        <v>#VALUE!</v>
      </c>
      <c r="D164" t="e">
        <f>EUC!D164&amp;'EUC2'!F164</f>
        <v>#VALUE!</v>
      </c>
      <c r="E164" t="e">
        <f t="shared" si="14"/>
        <v>#VALUE!</v>
      </c>
      <c r="F164" t="e">
        <f t="shared" si="15"/>
        <v>#VALUE!</v>
      </c>
      <c r="G164" s="1">
        <f>EUC!D164</f>
        <v>0</v>
      </c>
      <c r="H164" t="s">
        <v>1055</v>
      </c>
      <c r="I164" t="str">
        <f>EUC!A164&amp;EUC!B164</f>
        <v/>
      </c>
      <c r="J164" t="str">
        <f t="shared" si="16"/>
        <v>EUC</v>
      </c>
      <c r="K164" t="e">
        <f t="shared" si="17"/>
        <v>#VALUE!</v>
      </c>
      <c r="L164" t="e">
        <f t="shared" si="18"/>
        <v>#VALUE!</v>
      </c>
      <c r="M164" t="e">
        <f t="shared" si="19"/>
        <v>#VALUE!</v>
      </c>
      <c r="N164" t="e">
        <f t="shared" si="20"/>
        <v>#VALUE!</v>
      </c>
    </row>
    <row r="165" spans="1:14" x14ac:dyDescent="0.3">
      <c r="A165">
        <f>EUC!F165</f>
        <v>0</v>
      </c>
      <c r="B165">
        <f>EUC!J165</f>
        <v>0</v>
      </c>
      <c r="C165" t="e">
        <f>EUC!D165&amp;'EUC2'!E165</f>
        <v>#VALUE!</v>
      </c>
      <c r="D165" t="e">
        <f>EUC!D165&amp;'EUC2'!F165</f>
        <v>#VALUE!</v>
      </c>
      <c r="E165" t="e">
        <f t="shared" si="14"/>
        <v>#VALUE!</v>
      </c>
      <c r="F165" t="e">
        <f t="shared" si="15"/>
        <v>#VALUE!</v>
      </c>
      <c r="G165" s="1">
        <f>EUC!D165</f>
        <v>0</v>
      </c>
      <c r="H165" t="s">
        <v>1055</v>
      </c>
      <c r="I165" t="str">
        <f>EUC!A165&amp;EUC!B165</f>
        <v/>
      </c>
      <c r="J165" t="str">
        <f t="shared" si="16"/>
        <v>EUC</v>
      </c>
      <c r="K165" t="e">
        <f t="shared" si="17"/>
        <v>#VALUE!</v>
      </c>
      <c r="L165" t="e">
        <f t="shared" si="18"/>
        <v>#VALUE!</v>
      </c>
      <c r="M165" t="e">
        <f t="shared" si="19"/>
        <v>#VALUE!</v>
      </c>
      <c r="N165" t="e">
        <f t="shared" si="20"/>
        <v>#VALUE!</v>
      </c>
    </row>
    <row r="166" spans="1:14" x14ac:dyDescent="0.3">
      <c r="A166">
        <f>EUC!F166</f>
        <v>0</v>
      </c>
      <c r="B166">
        <f>EUC!J166</f>
        <v>0</v>
      </c>
      <c r="C166" t="e">
        <f>EUC!D166&amp;'EUC2'!E166</f>
        <v>#VALUE!</v>
      </c>
      <c r="D166" t="e">
        <f>EUC!D166&amp;'EUC2'!F166</f>
        <v>#VALUE!</v>
      </c>
      <c r="E166" t="e">
        <f t="shared" si="14"/>
        <v>#VALUE!</v>
      </c>
      <c r="F166" t="e">
        <f t="shared" si="15"/>
        <v>#VALUE!</v>
      </c>
      <c r="G166" s="1">
        <f>EUC!D166</f>
        <v>0</v>
      </c>
      <c r="H166" t="s">
        <v>1055</v>
      </c>
      <c r="I166" t="str">
        <f>EUC!A166&amp;EUC!B166</f>
        <v/>
      </c>
      <c r="J166" t="str">
        <f t="shared" si="16"/>
        <v>EUC</v>
      </c>
      <c r="K166" t="e">
        <f t="shared" si="17"/>
        <v>#VALUE!</v>
      </c>
      <c r="L166" t="e">
        <f t="shared" si="18"/>
        <v>#VALUE!</v>
      </c>
      <c r="M166" t="e">
        <f t="shared" si="19"/>
        <v>#VALUE!</v>
      </c>
      <c r="N166" t="e">
        <f t="shared" si="20"/>
        <v>#VALUE!</v>
      </c>
    </row>
    <row r="167" spans="1:14" x14ac:dyDescent="0.3">
      <c r="A167">
        <f>EUC!F167</f>
        <v>0</v>
      </c>
      <c r="B167">
        <f>EUC!J167</f>
        <v>0</v>
      </c>
      <c r="C167" t="e">
        <f>EUC!D167&amp;'EUC2'!E167</f>
        <v>#VALUE!</v>
      </c>
      <c r="D167" t="e">
        <f>EUC!D167&amp;'EUC2'!F167</f>
        <v>#VALUE!</v>
      </c>
      <c r="E167" t="e">
        <f t="shared" si="14"/>
        <v>#VALUE!</v>
      </c>
      <c r="F167" t="e">
        <f t="shared" si="15"/>
        <v>#VALUE!</v>
      </c>
      <c r="G167" s="1">
        <f>EUC!D167</f>
        <v>0</v>
      </c>
      <c r="H167" t="s">
        <v>1055</v>
      </c>
      <c r="I167" t="str">
        <f>EUC!A167&amp;EUC!B167</f>
        <v/>
      </c>
      <c r="J167" t="str">
        <f t="shared" si="16"/>
        <v>EUC</v>
      </c>
      <c r="K167" t="e">
        <f t="shared" si="17"/>
        <v>#VALUE!</v>
      </c>
      <c r="L167" t="e">
        <f t="shared" si="18"/>
        <v>#VALUE!</v>
      </c>
      <c r="M167" t="e">
        <f t="shared" si="19"/>
        <v>#VALUE!</v>
      </c>
      <c r="N167" t="e">
        <f t="shared" si="20"/>
        <v>#VALUE!</v>
      </c>
    </row>
    <row r="168" spans="1:14" x14ac:dyDescent="0.3">
      <c r="A168">
        <f>EUC!F168</f>
        <v>0</v>
      </c>
      <c r="B168">
        <f>EUC!J168</f>
        <v>0</v>
      </c>
      <c r="C168" t="e">
        <f>EUC!D168&amp;'EUC2'!E168</f>
        <v>#VALUE!</v>
      </c>
      <c r="D168" t="e">
        <f>EUC!D168&amp;'EUC2'!F168</f>
        <v>#VALUE!</v>
      </c>
      <c r="E168" t="e">
        <f t="shared" si="14"/>
        <v>#VALUE!</v>
      </c>
      <c r="F168" t="e">
        <f t="shared" si="15"/>
        <v>#VALUE!</v>
      </c>
      <c r="G168" s="1">
        <f>EUC!D168</f>
        <v>0</v>
      </c>
      <c r="H168" t="s">
        <v>1055</v>
      </c>
      <c r="I168" t="str">
        <f>EUC!A168&amp;EUC!B168</f>
        <v/>
      </c>
      <c r="J168" t="str">
        <f t="shared" si="16"/>
        <v>EUC</v>
      </c>
      <c r="K168" t="e">
        <f t="shared" si="17"/>
        <v>#VALUE!</v>
      </c>
      <c r="L168" t="e">
        <f t="shared" si="18"/>
        <v>#VALUE!</v>
      </c>
      <c r="M168" t="e">
        <f t="shared" si="19"/>
        <v>#VALUE!</v>
      </c>
      <c r="N168" t="e">
        <f t="shared" si="20"/>
        <v>#VALUE!</v>
      </c>
    </row>
    <row r="169" spans="1:14" x14ac:dyDescent="0.3">
      <c r="A169">
        <f>EUC!F169</f>
        <v>0</v>
      </c>
      <c r="B169">
        <f>EUC!J169</f>
        <v>0</v>
      </c>
      <c r="C169" t="e">
        <f>EUC!D169&amp;'EUC2'!E169</f>
        <v>#VALUE!</v>
      </c>
      <c r="D169" t="e">
        <f>EUC!D169&amp;'EUC2'!F169</f>
        <v>#VALUE!</v>
      </c>
      <c r="E169" t="e">
        <f t="shared" si="14"/>
        <v>#VALUE!</v>
      </c>
      <c r="F169" t="e">
        <f t="shared" si="15"/>
        <v>#VALUE!</v>
      </c>
      <c r="G169" s="1">
        <f>EUC!D169</f>
        <v>0</v>
      </c>
      <c r="H169" t="s">
        <v>1055</v>
      </c>
      <c r="I169" t="str">
        <f>EUC!A169&amp;EUC!B169</f>
        <v/>
      </c>
      <c r="J169" t="str">
        <f t="shared" si="16"/>
        <v>EUC</v>
      </c>
      <c r="K169" t="e">
        <f t="shared" si="17"/>
        <v>#VALUE!</v>
      </c>
      <c r="L169" t="e">
        <f t="shared" si="18"/>
        <v>#VALUE!</v>
      </c>
      <c r="M169" t="e">
        <f t="shared" si="19"/>
        <v>#VALUE!</v>
      </c>
      <c r="N169" t="e">
        <f t="shared" si="20"/>
        <v>#VALUE!</v>
      </c>
    </row>
    <row r="170" spans="1:14" x14ac:dyDescent="0.3">
      <c r="A170">
        <f>EUC!F170</f>
        <v>0</v>
      </c>
      <c r="B170">
        <f>EUC!J170</f>
        <v>0</v>
      </c>
      <c r="C170" t="e">
        <f>EUC!D170&amp;'EUC2'!E170</f>
        <v>#VALUE!</v>
      </c>
      <c r="D170" t="e">
        <f>EUC!D170&amp;'EUC2'!F170</f>
        <v>#VALUE!</v>
      </c>
      <c r="E170" t="e">
        <f t="shared" si="14"/>
        <v>#VALUE!</v>
      </c>
      <c r="F170" t="e">
        <f t="shared" si="15"/>
        <v>#VALUE!</v>
      </c>
      <c r="G170" s="1">
        <f>EUC!D170</f>
        <v>0</v>
      </c>
      <c r="H170" t="s">
        <v>1055</v>
      </c>
      <c r="I170" t="str">
        <f>EUC!A170&amp;EUC!B170</f>
        <v/>
      </c>
      <c r="J170" t="str">
        <f t="shared" si="16"/>
        <v>EUC</v>
      </c>
      <c r="K170" t="e">
        <f t="shared" si="17"/>
        <v>#VALUE!</v>
      </c>
      <c r="L170" t="e">
        <f t="shared" si="18"/>
        <v>#VALUE!</v>
      </c>
      <c r="M170" t="e">
        <f t="shared" si="19"/>
        <v>#VALUE!</v>
      </c>
      <c r="N170" t="e">
        <f t="shared" si="20"/>
        <v>#VALUE!</v>
      </c>
    </row>
    <row r="171" spans="1:14" x14ac:dyDescent="0.3">
      <c r="A171">
        <f>EUC!F171</f>
        <v>0</v>
      </c>
      <c r="B171">
        <f>EUC!J171</f>
        <v>0</v>
      </c>
      <c r="C171" t="e">
        <f>EUC!D171&amp;'EUC2'!E171</f>
        <v>#VALUE!</v>
      </c>
      <c r="D171" t="e">
        <f>EUC!D171&amp;'EUC2'!F171</f>
        <v>#VALUE!</v>
      </c>
      <c r="E171" t="e">
        <f t="shared" si="14"/>
        <v>#VALUE!</v>
      </c>
      <c r="F171" t="e">
        <f t="shared" si="15"/>
        <v>#VALUE!</v>
      </c>
      <c r="G171" s="1">
        <f>EUC!D171</f>
        <v>0</v>
      </c>
      <c r="H171" t="s">
        <v>1055</v>
      </c>
      <c r="I171" t="str">
        <f>EUC!A171&amp;EUC!B171</f>
        <v/>
      </c>
      <c r="J171" t="str">
        <f t="shared" si="16"/>
        <v>EUC</v>
      </c>
      <c r="K171" t="e">
        <f t="shared" si="17"/>
        <v>#VALUE!</v>
      </c>
      <c r="L171" t="e">
        <f t="shared" si="18"/>
        <v>#VALUE!</v>
      </c>
      <c r="M171" t="e">
        <f t="shared" si="19"/>
        <v>#VALUE!</v>
      </c>
      <c r="N171" t="e">
        <f t="shared" si="20"/>
        <v>#VALUE!</v>
      </c>
    </row>
    <row r="172" spans="1:14" x14ac:dyDescent="0.3">
      <c r="A172">
        <f>EUC!F172</f>
        <v>0</v>
      </c>
      <c r="B172">
        <f>EUC!J172</f>
        <v>0</v>
      </c>
      <c r="C172" t="e">
        <f>EUC!D172&amp;'EUC2'!E172</f>
        <v>#VALUE!</v>
      </c>
      <c r="D172" t="e">
        <f>EUC!D172&amp;'EUC2'!F172</f>
        <v>#VALUE!</v>
      </c>
      <c r="E172" t="e">
        <f t="shared" si="14"/>
        <v>#VALUE!</v>
      </c>
      <c r="F172" t="e">
        <f t="shared" si="15"/>
        <v>#VALUE!</v>
      </c>
      <c r="G172" s="1">
        <f>EUC!D172</f>
        <v>0</v>
      </c>
      <c r="H172" t="s">
        <v>1055</v>
      </c>
      <c r="I172" t="str">
        <f>EUC!A172&amp;EUC!B172</f>
        <v/>
      </c>
      <c r="J172" t="str">
        <f t="shared" si="16"/>
        <v>EUC</v>
      </c>
      <c r="K172" t="e">
        <f t="shared" si="17"/>
        <v>#VALUE!</v>
      </c>
      <c r="L172" t="e">
        <f t="shared" si="18"/>
        <v>#VALUE!</v>
      </c>
      <c r="M172" t="e">
        <f t="shared" si="19"/>
        <v>#VALUE!</v>
      </c>
      <c r="N172" t="e">
        <f t="shared" si="20"/>
        <v>#VALUE!</v>
      </c>
    </row>
    <row r="173" spans="1:14" x14ac:dyDescent="0.3">
      <c r="A173">
        <f>EUC!F173</f>
        <v>0</v>
      </c>
      <c r="B173">
        <f>EUC!J173</f>
        <v>0</v>
      </c>
      <c r="C173" t="e">
        <f>EUC!D173&amp;'EUC2'!E173</f>
        <v>#VALUE!</v>
      </c>
      <c r="D173" t="e">
        <f>EUC!D173&amp;'EUC2'!F173</f>
        <v>#VALUE!</v>
      </c>
      <c r="E173" t="e">
        <f t="shared" si="14"/>
        <v>#VALUE!</v>
      </c>
      <c r="F173" t="e">
        <f t="shared" si="15"/>
        <v>#VALUE!</v>
      </c>
      <c r="G173" s="1">
        <f>EUC!D173</f>
        <v>0</v>
      </c>
      <c r="H173" t="s">
        <v>1055</v>
      </c>
      <c r="I173" t="str">
        <f>EUC!A173&amp;EUC!B173</f>
        <v/>
      </c>
      <c r="J173" t="str">
        <f t="shared" si="16"/>
        <v>EUC</v>
      </c>
      <c r="K173" t="e">
        <f t="shared" si="17"/>
        <v>#VALUE!</v>
      </c>
      <c r="L173" t="e">
        <f t="shared" si="18"/>
        <v>#VALUE!</v>
      </c>
      <c r="M173" t="e">
        <f t="shared" si="19"/>
        <v>#VALUE!</v>
      </c>
      <c r="N173" t="e">
        <f t="shared" si="20"/>
        <v>#VALUE!</v>
      </c>
    </row>
    <row r="174" spans="1:14" x14ac:dyDescent="0.3">
      <c r="A174">
        <f>EUC!F174</f>
        <v>0</v>
      </c>
      <c r="B174">
        <f>EUC!J174</f>
        <v>0</v>
      </c>
      <c r="C174" t="e">
        <f>EUC!D174&amp;'EUC2'!E174</f>
        <v>#VALUE!</v>
      </c>
      <c r="D174" t="e">
        <f>EUC!D174&amp;'EUC2'!F174</f>
        <v>#VALUE!</v>
      </c>
      <c r="E174" t="e">
        <f t="shared" si="14"/>
        <v>#VALUE!</v>
      </c>
      <c r="F174" t="e">
        <f t="shared" si="15"/>
        <v>#VALUE!</v>
      </c>
      <c r="G174" s="1">
        <f>EUC!D174</f>
        <v>0</v>
      </c>
      <c r="H174" t="s">
        <v>1055</v>
      </c>
      <c r="I174" t="str">
        <f>EUC!A174&amp;EUC!B174</f>
        <v/>
      </c>
      <c r="J174" t="str">
        <f t="shared" si="16"/>
        <v>EUC</v>
      </c>
      <c r="K174" t="e">
        <f t="shared" si="17"/>
        <v>#VALUE!</v>
      </c>
      <c r="L174" t="e">
        <f t="shared" si="18"/>
        <v>#VALUE!</v>
      </c>
      <c r="M174" t="e">
        <f t="shared" si="19"/>
        <v>#VALUE!</v>
      </c>
      <c r="N174" t="e">
        <f t="shared" si="20"/>
        <v>#VALUE!</v>
      </c>
    </row>
    <row r="175" spans="1:14" x14ac:dyDescent="0.3">
      <c r="A175">
        <f>EUC!F175</f>
        <v>0</v>
      </c>
      <c r="B175">
        <f>EUC!J175</f>
        <v>0</v>
      </c>
      <c r="C175" t="e">
        <f>EUC!D175&amp;'EUC2'!E175</f>
        <v>#VALUE!</v>
      </c>
      <c r="D175" t="e">
        <f>EUC!D175&amp;'EUC2'!F175</f>
        <v>#VALUE!</v>
      </c>
      <c r="E175" t="e">
        <f t="shared" si="14"/>
        <v>#VALUE!</v>
      </c>
      <c r="F175" t="e">
        <f t="shared" si="15"/>
        <v>#VALUE!</v>
      </c>
      <c r="G175" s="1">
        <f>EUC!D175</f>
        <v>0</v>
      </c>
      <c r="H175" t="s">
        <v>1055</v>
      </c>
      <c r="I175" t="str">
        <f>EUC!A175&amp;EUC!B175</f>
        <v/>
      </c>
      <c r="J175" t="str">
        <f t="shared" si="16"/>
        <v>EUC</v>
      </c>
      <c r="K175" t="e">
        <f t="shared" si="17"/>
        <v>#VALUE!</v>
      </c>
      <c r="L175" t="e">
        <f t="shared" si="18"/>
        <v>#VALUE!</v>
      </c>
      <c r="M175" t="e">
        <f t="shared" si="19"/>
        <v>#VALUE!</v>
      </c>
      <c r="N175" t="e">
        <f t="shared" si="20"/>
        <v>#VALUE!</v>
      </c>
    </row>
    <row r="176" spans="1:14" x14ac:dyDescent="0.3">
      <c r="A176">
        <f>EUC!F176</f>
        <v>0</v>
      </c>
      <c r="B176">
        <f>EUC!J176</f>
        <v>0</v>
      </c>
      <c r="C176" t="e">
        <f>EUC!D176&amp;'EUC2'!E176</f>
        <v>#VALUE!</v>
      </c>
      <c r="D176" t="e">
        <f>EUC!D176&amp;'EUC2'!F176</f>
        <v>#VALUE!</v>
      </c>
      <c r="E176" t="e">
        <f t="shared" si="14"/>
        <v>#VALUE!</v>
      </c>
      <c r="F176" t="e">
        <f t="shared" si="15"/>
        <v>#VALUE!</v>
      </c>
      <c r="G176" s="1">
        <f>EUC!D176</f>
        <v>0</v>
      </c>
      <c r="H176" t="s">
        <v>1055</v>
      </c>
      <c r="I176" t="str">
        <f>EUC!A176&amp;EUC!B176</f>
        <v/>
      </c>
      <c r="J176" t="str">
        <f t="shared" si="16"/>
        <v>EUC</v>
      </c>
      <c r="K176" t="e">
        <f t="shared" si="17"/>
        <v>#VALUE!</v>
      </c>
      <c r="L176" t="e">
        <f t="shared" si="18"/>
        <v>#VALUE!</v>
      </c>
      <c r="M176" t="e">
        <f t="shared" si="19"/>
        <v>#VALUE!</v>
      </c>
      <c r="N176" t="e">
        <f t="shared" si="20"/>
        <v>#VALUE!</v>
      </c>
    </row>
    <row r="177" spans="1:14" x14ac:dyDescent="0.3">
      <c r="A177">
        <f>EUC!F177</f>
        <v>0</v>
      </c>
      <c r="B177">
        <f>EUC!J177</f>
        <v>0</v>
      </c>
      <c r="C177" t="e">
        <f>EUC!D177&amp;'EUC2'!E177</f>
        <v>#VALUE!</v>
      </c>
      <c r="D177" t="e">
        <f>EUC!D177&amp;'EUC2'!F177</f>
        <v>#VALUE!</v>
      </c>
      <c r="E177" t="e">
        <f t="shared" si="14"/>
        <v>#VALUE!</v>
      </c>
      <c r="F177" t="e">
        <f t="shared" si="15"/>
        <v>#VALUE!</v>
      </c>
      <c r="G177" s="1">
        <f>EUC!D177</f>
        <v>0</v>
      </c>
      <c r="H177" t="s">
        <v>1055</v>
      </c>
      <c r="I177" t="str">
        <f>EUC!A177&amp;EUC!B177</f>
        <v/>
      </c>
      <c r="J177" t="str">
        <f t="shared" si="16"/>
        <v>EUC</v>
      </c>
      <c r="K177" t="e">
        <f t="shared" si="17"/>
        <v>#VALUE!</v>
      </c>
      <c r="L177" t="e">
        <f t="shared" si="18"/>
        <v>#VALUE!</v>
      </c>
      <c r="M177" t="e">
        <f t="shared" si="19"/>
        <v>#VALUE!</v>
      </c>
      <c r="N177" t="e">
        <f t="shared" si="20"/>
        <v>#VALUE!</v>
      </c>
    </row>
    <row r="178" spans="1:14" x14ac:dyDescent="0.3">
      <c r="A178">
        <f>EUC!F178</f>
        <v>0</v>
      </c>
      <c r="B178">
        <f>EUC!J178</f>
        <v>0</v>
      </c>
      <c r="C178" t="e">
        <f>EUC!D178&amp;'EUC2'!E178</f>
        <v>#VALUE!</v>
      </c>
      <c r="D178" t="e">
        <f>EUC!D178&amp;'EUC2'!F178</f>
        <v>#VALUE!</v>
      </c>
      <c r="E178" t="e">
        <f t="shared" si="14"/>
        <v>#VALUE!</v>
      </c>
      <c r="F178" t="e">
        <f t="shared" si="15"/>
        <v>#VALUE!</v>
      </c>
      <c r="G178" s="1">
        <f>EUC!D178</f>
        <v>0</v>
      </c>
      <c r="H178" t="s">
        <v>1055</v>
      </c>
      <c r="I178" t="str">
        <f>EUC!A178&amp;EUC!B178</f>
        <v/>
      </c>
      <c r="J178" t="str">
        <f t="shared" si="16"/>
        <v>EUC</v>
      </c>
      <c r="K178" t="e">
        <f t="shared" si="17"/>
        <v>#VALUE!</v>
      </c>
      <c r="L178" t="e">
        <f t="shared" si="18"/>
        <v>#VALUE!</v>
      </c>
      <c r="M178" t="e">
        <f t="shared" si="19"/>
        <v>#VALUE!</v>
      </c>
      <c r="N178" t="e">
        <f t="shared" si="20"/>
        <v>#VALUE!</v>
      </c>
    </row>
    <row r="179" spans="1:14" x14ac:dyDescent="0.3">
      <c r="A179">
        <f>EUC!F179</f>
        <v>0</v>
      </c>
      <c r="B179">
        <f>EUC!J179</f>
        <v>0</v>
      </c>
      <c r="C179" t="e">
        <f>EUC!D179&amp;'EUC2'!E179</f>
        <v>#VALUE!</v>
      </c>
      <c r="D179" t="e">
        <f>EUC!D179&amp;'EUC2'!F179</f>
        <v>#VALUE!</v>
      </c>
      <c r="E179" t="e">
        <f t="shared" si="14"/>
        <v>#VALUE!</v>
      </c>
      <c r="F179" t="e">
        <f t="shared" si="15"/>
        <v>#VALUE!</v>
      </c>
      <c r="G179" s="1">
        <f>EUC!D179</f>
        <v>0</v>
      </c>
      <c r="H179" t="s">
        <v>1055</v>
      </c>
      <c r="I179" t="str">
        <f>EUC!A179&amp;EUC!B179</f>
        <v/>
      </c>
      <c r="J179" t="str">
        <f t="shared" si="16"/>
        <v>EUC</v>
      </c>
      <c r="K179" t="e">
        <f t="shared" si="17"/>
        <v>#VALUE!</v>
      </c>
      <c r="L179" t="e">
        <f t="shared" si="18"/>
        <v>#VALUE!</v>
      </c>
      <c r="M179" t="e">
        <f t="shared" si="19"/>
        <v>#VALUE!</v>
      </c>
      <c r="N179" t="e">
        <f t="shared" si="20"/>
        <v>#VALUE!</v>
      </c>
    </row>
    <row r="180" spans="1:14" x14ac:dyDescent="0.3">
      <c r="A180">
        <f>EUC!F180</f>
        <v>0</v>
      </c>
      <c r="B180">
        <f>EUC!J180</f>
        <v>0</v>
      </c>
      <c r="C180" t="e">
        <f>EUC!D180&amp;'EUC2'!E180</f>
        <v>#VALUE!</v>
      </c>
      <c r="D180" t="e">
        <f>EUC!D180&amp;'EUC2'!F180</f>
        <v>#VALUE!</v>
      </c>
      <c r="E180" t="e">
        <f t="shared" si="14"/>
        <v>#VALUE!</v>
      </c>
      <c r="F180" t="e">
        <f t="shared" si="15"/>
        <v>#VALUE!</v>
      </c>
      <c r="G180" s="1">
        <f>EUC!D180</f>
        <v>0</v>
      </c>
      <c r="H180" t="s">
        <v>1055</v>
      </c>
      <c r="I180" t="str">
        <f>EUC!A180&amp;EUC!B180</f>
        <v/>
      </c>
      <c r="J180" t="str">
        <f t="shared" si="16"/>
        <v>EUC</v>
      </c>
      <c r="K180" t="e">
        <f t="shared" si="17"/>
        <v>#VALUE!</v>
      </c>
      <c r="L180" t="e">
        <f t="shared" si="18"/>
        <v>#VALUE!</v>
      </c>
      <c r="M180" t="e">
        <f t="shared" si="19"/>
        <v>#VALUE!</v>
      </c>
      <c r="N180" t="e">
        <f t="shared" si="20"/>
        <v>#VALUE!</v>
      </c>
    </row>
    <row r="181" spans="1:14" x14ac:dyDescent="0.3">
      <c r="A181">
        <f>EUC!F181</f>
        <v>0</v>
      </c>
      <c r="B181">
        <f>EUC!J181</f>
        <v>0</v>
      </c>
      <c r="C181" t="e">
        <f>EUC!D181&amp;'EUC2'!E181</f>
        <v>#VALUE!</v>
      </c>
      <c r="D181" t="e">
        <f>EUC!D181&amp;'EUC2'!F181</f>
        <v>#VALUE!</v>
      </c>
      <c r="E181" t="e">
        <f t="shared" si="14"/>
        <v>#VALUE!</v>
      </c>
      <c r="F181" t="e">
        <f t="shared" si="15"/>
        <v>#VALUE!</v>
      </c>
      <c r="G181" s="1">
        <f>EUC!D181</f>
        <v>0</v>
      </c>
      <c r="H181" t="s">
        <v>1055</v>
      </c>
      <c r="I181" t="str">
        <f>EUC!A181&amp;EUC!B181</f>
        <v/>
      </c>
      <c r="J181" t="str">
        <f t="shared" si="16"/>
        <v>EUC</v>
      </c>
      <c r="K181" t="e">
        <f t="shared" si="17"/>
        <v>#VALUE!</v>
      </c>
      <c r="L181" t="e">
        <f t="shared" si="18"/>
        <v>#VALUE!</v>
      </c>
      <c r="M181" t="e">
        <f t="shared" si="19"/>
        <v>#VALUE!</v>
      </c>
      <c r="N181" t="e">
        <f t="shared" si="20"/>
        <v>#VALUE!</v>
      </c>
    </row>
    <row r="182" spans="1:14" x14ac:dyDescent="0.3">
      <c r="A182">
        <f>EUC!F182</f>
        <v>0</v>
      </c>
      <c r="B182">
        <f>EUC!J182</f>
        <v>0</v>
      </c>
      <c r="C182" t="e">
        <f>EUC!D182&amp;'EUC2'!E182</f>
        <v>#VALUE!</v>
      </c>
      <c r="D182" t="e">
        <f>EUC!D182&amp;'EUC2'!F182</f>
        <v>#VALUE!</v>
      </c>
      <c r="E182" t="e">
        <f t="shared" si="14"/>
        <v>#VALUE!</v>
      </c>
      <c r="F182" t="e">
        <f t="shared" si="15"/>
        <v>#VALUE!</v>
      </c>
      <c r="G182" s="1">
        <f>EUC!D182</f>
        <v>0</v>
      </c>
      <c r="H182" t="s">
        <v>1055</v>
      </c>
      <c r="I182" t="str">
        <f>EUC!A182&amp;EUC!B182</f>
        <v/>
      </c>
      <c r="J182" t="str">
        <f t="shared" si="16"/>
        <v>EUC</v>
      </c>
      <c r="K182" t="e">
        <f t="shared" si="17"/>
        <v>#VALUE!</v>
      </c>
      <c r="L182" t="e">
        <f t="shared" si="18"/>
        <v>#VALUE!</v>
      </c>
      <c r="M182" t="e">
        <f t="shared" si="19"/>
        <v>#VALUE!</v>
      </c>
      <c r="N182" t="e">
        <f t="shared" si="20"/>
        <v>#VALUE!</v>
      </c>
    </row>
    <row r="183" spans="1:14" x14ac:dyDescent="0.3">
      <c r="A183">
        <f>EUC!F183</f>
        <v>0</v>
      </c>
      <c r="B183">
        <f>EUC!J183</f>
        <v>0</v>
      </c>
      <c r="C183" t="e">
        <f>EUC!D183&amp;'EUC2'!E183</f>
        <v>#VALUE!</v>
      </c>
      <c r="D183" t="e">
        <f>EUC!D183&amp;'EUC2'!F183</f>
        <v>#VALUE!</v>
      </c>
      <c r="E183" t="e">
        <f t="shared" si="14"/>
        <v>#VALUE!</v>
      </c>
      <c r="F183" t="e">
        <f t="shared" si="15"/>
        <v>#VALUE!</v>
      </c>
      <c r="G183" s="1">
        <f>EUC!D183</f>
        <v>0</v>
      </c>
      <c r="H183" t="s">
        <v>1055</v>
      </c>
      <c r="I183" t="str">
        <f>EUC!A183&amp;EUC!B183</f>
        <v/>
      </c>
      <c r="J183" t="str">
        <f t="shared" si="16"/>
        <v>EUC</v>
      </c>
      <c r="K183" t="e">
        <f t="shared" si="17"/>
        <v>#VALUE!</v>
      </c>
      <c r="L183" t="e">
        <f t="shared" si="18"/>
        <v>#VALUE!</v>
      </c>
      <c r="M183" t="e">
        <f t="shared" si="19"/>
        <v>#VALUE!</v>
      </c>
      <c r="N183" t="e">
        <f t="shared" si="20"/>
        <v>#VALUE!</v>
      </c>
    </row>
    <row r="184" spans="1:14" x14ac:dyDescent="0.3">
      <c r="A184">
        <f>EUC!F184</f>
        <v>0</v>
      </c>
      <c r="B184">
        <f>EUC!J184</f>
        <v>0</v>
      </c>
      <c r="C184" t="e">
        <f>EUC!D184&amp;'EUC2'!E184</f>
        <v>#VALUE!</v>
      </c>
      <c r="D184" t="e">
        <f>EUC!D184&amp;'EUC2'!F184</f>
        <v>#VALUE!</v>
      </c>
      <c r="E184" t="e">
        <f t="shared" si="14"/>
        <v>#VALUE!</v>
      </c>
      <c r="F184" t="e">
        <f t="shared" si="15"/>
        <v>#VALUE!</v>
      </c>
      <c r="G184" s="1">
        <f>EUC!D184</f>
        <v>0</v>
      </c>
      <c r="H184" t="s">
        <v>1055</v>
      </c>
      <c r="I184" t="str">
        <f>EUC!A184&amp;EUC!B184</f>
        <v/>
      </c>
      <c r="J184" t="str">
        <f t="shared" si="16"/>
        <v>EUC</v>
      </c>
      <c r="K184" t="e">
        <f t="shared" si="17"/>
        <v>#VALUE!</v>
      </c>
      <c r="L184" t="e">
        <f t="shared" si="18"/>
        <v>#VALUE!</v>
      </c>
      <c r="M184" t="e">
        <f t="shared" si="19"/>
        <v>#VALUE!</v>
      </c>
      <c r="N184" t="e">
        <f t="shared" si="20"/>
        <v>#VALUE!</v>
      </c>
    </row>
    <row r="185" spans="1:14" x14ac:dyDescent="0.3">
      <c r="A185">
        <f>EUC!F185</f>
        <v>0</v>
      </c>
      <c r="B185">
        <f>EUC!J185</f>
        <v>0</v>
      </c>
      <c r="C185" t="e">
        <f>EUC!D185&amp;'EUC2'!E185</f>
        <v>#VALUE!</v>
      </c>
      <c r="D185" t="e">
        <f>EUC!D185&amp;'EUC2'!F185</f>
        <v>#VALUE!</v>
      </c>
      <c r="E185" t="e">
        <f t="shared" si="14"/>
        <v>#VALUE!</v>
      </c>
      <c r="F185" t="e">
        <f t="shared" si="15"/>
        <v>#VALUE!</v>
      </c>
      <c r="G185" s="1">
        <f>EUC!D185</f>
        <v>0</v>
      </c>
      <c r="H185" t="s">
        <v>1055</v>
      </c>
      <c r="I185" t="str">
        <f>EUC!A185&amp;EUC!B185</f>
        <v/>
      </c>
      <c r="J185" t="str">
        <f t="shared" si="16"/>
        <v>EUC</v>
      </c>
      <c r="K185" t="e">
        <f t="shared" si="17"/>
        <v>#VALUE!</v>
      </c>
      <c r="L185" t="e">
        <f t="shared" si="18"/>
        <v>#VALUE!</v>
      </c>
      <c r="M185" t="e">
        <f t="shared" si="19"/>
        <v>#VALUE!</v>
      </c>
      <c r="N185" t="e">
        <f t="shared" si="20"/>
        <v>#VALUE!</v>
      </c>
    </row>
    <row r="186" spans="1:14" x14ac:dyDescent="0.3">
      <c r="A186">
        <f>EUC!F186</f>
        <v>0</v>
      </c>
      <c r="B186">
        <f>EUC!J186</f>
        <v>0</v>
      </c>
      <c r="C186" t="e">
        <f>EUC!D186&amp;'EUC2'!E186</f>
        <v>#VALUE!</v>
      </c>
      <c r="D186" t="e">
        <f>EUC!D186&amp;'EUC2'!F186</f>
        <v>#VALUE!</v>
      </c>
      <c r="E186" t="e">
        <f t="shared" si="14"/>
        <v>#VALUE!</v>
      </c>
      <c r="F186" t="e">
        <f t="shared" si="15"/>
        <v>#VALUE!</v>
      </c>
      <c r="G186" s="1">
        <f>EUC!D186</f>
        <v>0</v>
      </c>
      <c r="H186" t="s">
        <v>1055</v>
      </c>
      <c r="I186" t="str">
        <f>EUC!A186&amp;EUC!B186</f>
        <v/>
      </c>
      <c r="J186" t="str">
        <f t="shared" si="16"/>
        <v>EUC</v>
      </c>
      <c r="K186" t="e">
        <f t="shared" si="17"/>
        <v>#VALUE!</v>
      </c>
      <c r="L186" t="e">
        <f t="shared" si="18"/>
        <v>#VALUE!</v>
      </c>
      <c r="M186" t="e">
        <f t="shared" si="19"/>
        <v>#VALUE!</v>
      </c>
      <c r="N186" t="e">
        <f t="shared" si="20"/>
        <v>#VALUE!</v>
      </c>
    </row>
    <row r="187" spans="1:14" x14ac:dyDescent="0.3">
      <c r="A187">
        <f>EUC!F187</f>
        <v>0</v>
      </c>
      <c r="B187">
        <f>EUC!J187</f>
        <v>0</v>
      </c>
      <c r="C187" t="e">
        <f>EUC!D187&amp;'EUC2'!E187</f>
        <v>#VALUE!</v>
      </c>
      <c r="D187" t="e">
        <f>EUC!D187&amp;'EUC2'!F187</f>
        <v>#VALUE!</v>
      </c>
      <c r="E187" t="e">
        <f t="shared" si="14"/>
        <v>#VALUE!</v>
      </c>
      <c r="F187" t="e">
        <f t="shared" si="15"/>
        <v>#VALUE!</v>
      </c>
      <c r="G187" s="1">
        <f>EUC!D187</f>
        <v>0</v>
      </c>
      <c r="H187" t="s">
        <v>1055</v>
      </c>
      <c r="I187" t="str">
        <f>EUC!A187&amp;EUC!B187</f>
        <v/>
      </c>
      <c r="J187" t="str">
        <f t="shared" si="16"/>
        <v>EUC</v>
      </c>
      <c r="K187" t="e">
        <f t="shared" si="17"/>
        <v>#VALUE!</v>
      </c>
      <c r="L187" t="e">
        <f t="shared" si="18"/>
        <v>#VALUE!</v>
      </c>
      <c r="M187" t="e">
        <f t="shared" si="19"/>
        <v>#VALUE!</v>
      </c>
      <c r="N187" t="e">
        <f t="shared" si="20"/>
        <v>#VALUE!</v>
      </c>
    </row>
    <row r="188" spans="1:14" x14ac:dyDescent="0.3">
      <c r="A188">
        <f>EUC!F188</f>
        <v>0</v>
      </c>
      <c r="B188">
        <f>EUC!J188</f>
        <v>0</v>
      </c>
      <c r="C188" t="e">
        <f>EUC!D188&amp;'EUC2'!E188</f>
        <v>#VALUE!</v>
      </c>
      <c r="D188" t="e">
        <f>EUC!D188&amp;'EUC2'!F188</f>
        <v>#VALUE!</v>
      </c>
      <c r="E188" t="e">
        <f t="shared" si="14"/>
        <v>#VALUE!</v>
      </c>
      <c r="F188" t="e">
        <f t="shared" si="15"/>
        <v>#VALUE!</v>
      </c>
      <c r="G188" s="1">
        <f>EUC!D188</f>
        <v>0</v>
      </c>
      <c r="H188" t="s">
        <v>1055</v>
      </c>
      <c r="I188" t="str">
        <f>EUC!A188&amp;EUC!B188</f>
        <v/>
      </c>
      <c r="J188" t="str">
        <f t="shared" si="16"/>
        <v>EUC</v>
      </c>
      <c r="K188" t="e">
        <f t="shared" si="17"/>
        <v>#VALUE!</v>
      </c>
      <c r="L188" t="e">
        <f t="shared" si="18"/>
        <v>#VALUE!</v>
      </c>
      <c r="M188" t="e">
        <f t="shared" si="19"/>
        <v>#VALUE!</v>
      </c>
      <c r="N188" t="e">
        <f t="shared" si="20"/>
        <v>#VALUE!</v>
      </c>
    </row>
    <row r="189" spans="1:14" x14ac:dyDescent="0.3">
      <c r="A189">
        <f>EUC!F189</f>
        <v>0</v>
      </c>
      <c r="B189">
        <f>EUC!J189</f>
        <v>0</v>
      </c>
      <c r="C189" t="e">
        <f>EUC!D189&amp;'EUC2'!E189</f>
        <v>#VALUE!</v>
      </c>
      <c r="D189" t="e">
        <f>EUC!D189&amp;'EUC2'!F189</f>
        <v>#VALUE!</v>
      </c>
      <c r="E189" t="e">
        <f t="shared" si="14"/>
        <v>#VALUE!</v>
      </c>
      <c r="F189" t="e">
        <f t="shared" si="15"/>
        <v>#VALUE!</v>
      </c>
      <c r="G189" s="1">
        <f>EUC!D189</f>
        <v>0</v>
      </c>
      <c r="H189" t="s">
        <v>1055</v>
      </c>
      <c r="I189" t="str">
        <f>EUC!A189&amp;EUC!B189</f>
        <v/>
      </c>
      <c r="J189" t="str">
        <f t="shared" si="16"/>
        <v>EUC</v>
      </c>
      <c r="K189" t="e">
        <f t="shared" si="17"/>
        <v>#VALUE!</v>
      </c>
      <c r="L189" t="e">
        <f t="shared" si="18"/>
        <v>#VALUE!</v>
      </c>
      <c r="M189" t="e">
        <f t="shared" si="19"/>
        <v>#VALUE!</v>
      </c>
      <c r="N189" t="e">
        <f t="shared" si="20"/>
        <v>#VALUE!</v>
      </c>
    </row>
    <row r="190" spans="1:14" x14ac:dyDescent="0.3">
      <c r="A190">
        <f>EUC!F190</f>
        <v>0</v>
      </c>
      <c r="B190">
        <f>EUC!J190</f>
        <v>0</v>
      </c>
      <c r="C190" t="e">
        <f>EUC!D190&amp;'EUC2'!E190</f>
        <v>#VALUE!</v>
      </c>
      <c r="D190" t="e">
        <f>EUC!D190&amp;'EUC2'!F190</f>
        <v>#VALUE!</v>
      </c>
      <c r="E190" t="e">
        <f t="shared" si="14"/>
        <v>#VALUE!</v>
      </c>
      <c r="F190" t="e">
        <f t="shared" si="15"/>
        <v>#VALUE!</v>
      </c>
      <c r="G190" s="1">
        <f>EUC!D190</f>
        <v>0</v>
      </c>
      <c r="H190" t="s">
        <v>1055</v>
      </c>
      <c r="I190" t="str">
        <f>EUC!A190&amp;EUC!B190</f>
        <v/>
      </c>
      <c r="J190" t="str">
        <f t="shared" si="16"/>
        <v>EUC</v>
      </c>
      <c r="K190" t="e">
        <f t="shared" si="17"/>
        <v>#VALUE!</v>
      </c>
      <c r="L190" t="e">
        <f t="shared" si="18"/>
        <v>#VALUE!</v>
      </c>
      <c r="M190" t="e">
        <f t="shared" si="19"/>
        <v>#VALUE!</v>
      </c>
      <c r="N190" t="e">
        <f t="shared" si="20"/>
        <v>#VALUE!</v>
      </c>
    </row>
    <row r="191" spans="1:14" x14ac:dyDescent="0.3">
      <c r="A191">
        <f>EUC!F191</f>
        <v>0</v>
      </c>
      <c r="B191">
        <f>EUC!J191</f>
        <v>0</v>
      </c>
      <c r="C191" t="e">
        <f>EUC!D191&amp;'EUC2'!E191</f>
        <v>#VALUE!</v>
      </c>
      <c r="D191" t="e">
        <f>EUC!D191&amp;'EUC2'!F191</f>
        <v>#VALUE!</v>
      </c>
      <c r="E191" t="e">
        <f t="shared" si="14"/>
        <v>#VALUE!</v>
      </c>
      <c r="F191" t="e">
        <f t="shared" si="15"/>
        <v>#VALUE!</v>
      </c>
      <c r="G191" s="1">
        <f>EUC!D191</f>
        <v>0</v>
      </c>
      <c r="H191" t="s">
        <v>1055</v>
      </c>
      <c r="I191" t="str">
        <f>EUC!A191&amp;EUC!B191</f>
        <v/>
      </c>
      <c r="J191" t="str">
        <f t="shared" si="16"/>
        <v>EUC</v>
      </c>
      <c r="K191" t="e">
        <f t="shared" si="17"/>
        <v>#VALUE!</v>
      </c>
      <c r="L191" t="e">
        <f t="shared" si="18"/>
        <v>#VALUE!</v>
      </c>
      <c r="M191" t="e">
        <f t="shared" si="19"/>
        <v>#VALUE!</v>
      </c>
      <c r="N191" t="e">
        <f t="shared" si="20"/>
        <v>#VALUE!</v>
      </c>
    </row>
    <row r="192" spans="1:14" x14ac:dyDescent="0.3">
      <c r="A192">
        <f>EUC!F192</f>
        <v>0</v>
      </c>
      <c r="B192">
        <f>EUC!J192</f>
        <v>0</v>
      </c>
      <c r="C192" t="e">
        <f>EUC!D192&amp;'EUC2'!E192</f>
        <v>#VALUE!</v>
      </c>
      <c r="D192" t="e">
        <f>EUC!D192&amp;'EUC2'!F192</f>
        <v>#VALUE!</v>
      </c>
      <c r="E192" t="e">
        <f t="shared" si="14"/>
        <v>#VALUE!</v>
      </c>
      <c r="F192" t="e">
        <f t="shared" si="15"/>
        <v>#VALUE!</v>
      </c>
      <c r="G192" s="1">
        <f>EUC!D192</f>
        <v>0</v>
      </c>
      <c r="H192" t="s">
        <v>1055</v>
      </c>
      <c r="I192" t="str">
        <f>EUC!A192&amp;EUC!B192</f>
        <v/>
      </c>
      <c r="J192" t="str">
        <f t="shared" si="16"/>
        <v>EUC</v>
      </c>
      <c r="K192" t="e">
        <f t="shared" si="17"/>
        <v>#VALUE!</v>
      </c>
      <c r="L192" t="e">
        <f t="shared" si="18"/>
        <v>#VALUE!</v>
      </c>
      <c r="M192" t="e">
        <f t="shared" si="19"/>
        <v>#VALUE!</v>
      </c>
      <c r="N192" t="e">
        <f t="shared" si="20"/>
        <v>#VALUE!</v>
      </c>
    </row>
    <row r="193" spans="1:14" x14ac:dyDescent="0.3">
      <c r="A193">
        <f>EUC!F193</f>
        <v>0</v>
      </c>
      <c r="B193">
        <f>EUC!J193</f>
        <v>0</v>
      </c>
      <c r="C193" t="e">
        <f>EUC!D193&amp;'EUC2'!E193</f>
        <v>#VALUE!</v>
      </c>
      <c r="D193" t="e">
        <f>EUC!D193&amp;'EUC2'!F193</f>
        <v>#VALUE!</v>
      </c>
      <c r="E193" t="e">
        <f t="shared" si="14"/>
        <v>#VALUE!</v>
      </c>
      <c r="F193" t="e">
        <f t="shared" si="15"/>
        <v>#VALUE!</v>
      </c>
      <c r="G193" s="1">
        <f>EUC!D193</f>
        <v>0</v>
      </c>
      <c r="H193" t="s">
        <v>1055</v>
      </c>
      <c r="I193" t="str">
        <f>EUC!A193&amp;EUC!B193</f>
        <v/>
      </c>
      <c r="J193" t="str">
        <f t="shared" si="16"/>
        <v>EUC</v>
      </c>
      <c r="K193" t="e">
        <f t="shared" si="17"/>
        <v>#VALUE!</v>
      </c>
      <c r="L193" t="e">
        <f t="shared" si="18"/>
        <v>#VALUE!</v>
      </c>
      <c r="M193" t="e">
        <f t="shared" si="19"/>
        <v>#VALUE!</v>
      </c>
      <c r="N193" t="e">
        <f t="shared" si="20"/>
        <v>#VALUE!</v>
      </c>
    </row>
    <row r="194" spans="1:14" x14ac:dyDescent="0.3">
      <c r="A194">
        <f>EUC!F194</f>
        <v>0</v>
      </c>
      <c r="B194">
        <f>EUC!J194</f>
        <v>0</v>
      </c>
      <c r="C194" t="e">
        <f>EUC!D194&amp;'EUC2'!E194</f>
        <v>#VALUE!</v>
      </c>
      <c r="D194" t="e">
        <f>EUC!D194&amp;'EUC2'!F194</f>
        <v>#VALUE!</v>
      </c>
      <c r="E194" t="e">
        <f t="shared" si="14"/>
        <v>#VALUE!</v>
      </c>
      <c r="F194" t="e">
        <f t="shared" si="15"/>
        <v>#VALUE!</v>
      </c>
      <c r="G194" s="1">
        <f>EUC!D194</f>
        <v>0</v>
      </c>
      <c r="H194" t="s">
        <v>1055</v>
      </c>
      <c r="I194" t="str">
        <f>EUC!A194&amp;EUC!B194</f>
        <v/>
      </c>
      <c r="J194" t="str">
        <f t="shared" si="16"/>
        <v>EUC</v>
      </c>
      <c r="K194" t="e">
        <f t="shared" si="17"/>
        <v>#VALUE!</v>
      </c>
      <c r="L194" t="e">
        <f t="shared" si="18"/>
        <v>#VALUE!</v>
      </c>
      <c r="M194" t="e">
        <f t="shared" si="19"/>
        <v>#VALUE!</v>
      </c>
      <c r="N194" t="e">
        <f t="shared" si="20"/>
        <v>#VALUE!</v>
      </c>
    </row>
    <row r="195" spans="1:14" x14ac:dyDescent="0.3">
      <c r="A195">
        <f>EUC!F195</f>
        <v>0</v>
      </c>
      <c r="B195">
        <f>EUC!J195</f>
        <v>0</v>
      </c>
      <c r="C195" t="e">
        <f>EUC!D195&amp;'EUC2'!E195</f>
        <v>#VALUE!</v>
      </c>
      <c r="D195" t="e">
        <f>EUC!D195&amp;'EUC2'!F195</f>
        <v>#VALUE!</v>
      </c>
      <c r="E195" t="e">
        <f t="shared" ref="E195:E258" si="21">LEFT(A195,FIND("#",SUBSTITUTE(A195," ","#",LEN(A195)-LEN(SUBSTITUTE(A195," ",""))))-1)</f>
        <v>#VALUE!</v>
      </c>
      <c r="F195" t="e">
        <f t="shared" ref="F195:F258" si="22">RIGHT(B195,LEN(B195)-FIND(" ",B195))</f>
        <v>#VALUE!</v>
      </c>
      <c r="G195" s="1">
        <f>EUC!D195</f>
        <v>0</v>
      </c>
      <c r="H195" t="s">
        <v>1055</v>
      </c>
      <c r="I195" t="str">
        <f>EUC!A195&amp;EUC!B195</f>
        <v/>
      </c>
      <c r="J195" t="str">
        <f t="shared" ref="J195:J258" si="23">H195&amp;I195</f>
        <v>EUC</v>
      </c>
      <c r="K195" t="e">
        <f t="shared" ref="K195:K258" si="24">J195&amp;E195</f>
        <v>#VALUE!</v>
      </c>
      <c r="L195" t="e">
        <f t="shared" ref="L195:L258" si="25">J195&amp;F195</f>
        <v>#VALUE!</v>
      </c>
      <c r="M195" t="e">
        <f t="shared" ref="M195:M258" si="26">E195</f>
        <v>#VALUE!</v>
      </c>
      <c r="N195" t="e">
        <f t="shared" ref="N195:N258" si="27">F195</f>
        <v>#VALUE!</v>
      </c>
    </row>
    <row r="196" spans="1:14" x14ac:dyDescent="0.3">
      <c r="A196">
        <f>EUC!F196</f>
        <v>0</v>
      </c>
      <c r="B196">
        <f>EUC!J196</f>
        <v>0</v>
      </c>
      <c r="C196" t="e">
        <f>EUC!D196&amp;'EUC2'!E196</f>
        <v>#VALUE!</v>
      </c>
      <c r="D196" t="e">
        <f>EUC!D196&amp;'EUC2'!F196</f>
        <v>#VALUE!</v>
      </c>
      <c r="E196" t="e">
        <f t="shared" si="21"/>
        <v>#VALUE!</v>
      </c>
      <c r="F196" t="e">
        <f t="shared" si="22"/>
        <v>#VALUE!</v>
      </c>
      <c r="G196" s="1">
        <f>EUC!D196</f>
        <v>0</v>
      </c>
      <c r="H196" t="s">
        <v>1055</v>
      </c>
      <c r="I196" t="str">
        <f>EUC!A196&amp;EUC!B196</f>
        <v/>
      </c>
      <c r="J196" t="str">
        <f t="shared" si="23"/>
        <v>EUC</v>
      </c>
      <c r="K196" t="e">
        <f t="shared" si="24"/>
        <v>#VALUE!</v>
      </c>
      <c r="L196" t="e">
        <f t="shared" si="25"/>
        <v>#VALUE!</v>
      </c>
      <c r="M196" t="e">
        <f t="shared" si="26"/>
        <v>#VALUE!</v>
      </c>
      <c r="N196" t="e">
        <f t="shared" si="27"/>
        <v>#VALUE!</v>
      </c>
    </row>
    <row r="197" spans="1:14" x14ac:dyDescent="0.3">
      <c r="A197">
        <f>EUC!F197</f>
        <v>0</v>
      </c>
      <c r="B197">
        <f>EUC!J197</f>
        <v>0</v>
      </c>
      <c r="C197" t="e">
        <f>EUC!D197&amp;'EUC2'!E197</f>
        <v>#VALUE!</v>
      </c>
      <c r="D197" t="e">
        <f>EUC!D197&amp;'EUC2'!F197</f>
        <v>#VALUE!</v>
      </c>
      <c r="E197" t="e">
        <f t="shared" si="21"/>
        <v>#VALUE!</v>
      </c>
      <c r="F197" t="e">
        <f t="shared" si="22"/>
        <v>#VALUE!</v>
      </c>
      <c r="G197" s="1">
        <f>EUC!D197</f>
        <v>0</v>
      </c>
      <c r="H197" t="s">
        <v>1055</v>
      </c>
      <c r="I197" t="str">
        <f>EUC!A197&amp;EUC!B197</f>
        <v/>
      </c>
      <c r="J197" t="str">
        <f t="shared" si="23"/>
        <v>EUC</v>
      </c>
      <c r="K197" t="e">
        <f t="shared" si="24"/>
        <v>#VALUE!</v>
      </c>
      <c r="L197" t="e">
        <f t="shared" si="25"/>
        <v>#VALUE!</v>
      </c>
      <c r="M197" t="e">
        <f t="shared" si="26"/>
        <v>#VALUE!</v>
      </c>
      <c r="N197" t="e">
        <f t="shared" si="27"/>
        <v>#VALUE!</v>
      </c>
    </row>
    <row r="198" spans="1:14" x14ac:dyDescent="0.3">
      <c r="A198">
        <f>EUC!F198</f>
        <v>0</v>
      </c>
      <c r="B198">
        <f>EUC!J198</f>
        <v>0</v>
      </c>
      <c r="C198" t="e">
        <f>EUC!D198&amp;'EUC2'!E198</f>
        <v>#VALUE!</v>
      </c>
      <c r="D198" t="e">
        <f>EUC!D198&amp;'EUC2'!F198</f>
        <v>#VALUE!</v>
      </c>
      <c r="E198" t="e">
        <f t="shared" si="21"/>
        <v>#VALUE!</v>
      </c>
      <c r="F198" t="e">
        <f t="shared" si="22"/>
        <v>#VALUE!</v>
      </c>
      <c r="G198" s="1">
        <f>EUC!D198</f>
        <v>0</v>
      </c>
      <c r="H198" t="s">
        <v>1055</v>
      </c>
      <c r="I198" t="str">
        <f>EUC!A198&amp;EUC!B198</f>
        <v/>
      </c>
      <c r="J198" t="str">
        <f t="shared" si="23"/>
        <v>EUC</v>
      </c>
      <c r="K198" t="e">
        <f t="shared" si="24"/>
        <v>#VALUE!</v>
      </c>
      <c r="L198" t="e">
        <f t="shared" si="25"/>
        <v>#VALUE!</v>
      </c>
      <c r="M198" t="e">
        <f t="shared" si="26"/>
        <v>#VALUE!</v>
      </c>
      <c r="N198" t="e">
        <f t="shared" si="27"/>
        <v>#VALUE!</v>
      </c>
    </row>
    <row r="199" spans="1:14" x14ac:dyDescent="0.3">
      <c r="A199">
        <f>EUC!F199</f>
        <v>0</v>
      </c>
      <c r="B199">
        <f>EUC!J199</f>
        <v>0</v>
      </c>
      <c r="C199" t="e">
        <f>EUC!D199&amp;'EUC2'!E199</f>
        <v>#VALUE!</v>
      </c>
      <c r="D199" t="e">
        <f>EUC!D199&amp;'EUC2'!F199</f>
        <v>#VALUE!</v>
      </c>
      <c r="E199" t="e">
        <f t="shared" si="21"/>
        <v>#VALUE!</v>
      </c>
      <c r="F199" t="e">
        <f t="shared" si="22"/>
        <v>#VALUE!</v>
      </c>
      <c r="G199" s="1">
        <f>EUC!D199</f>
        <v>0</v>
      </c>
      <c r="H199" t="s">
        <v>1055</v>
      </c>
      <c r="I199" t="str">
        <f>EUC!A199&amp;EUC!B199</f>
        <v/>
      </c>
      <c r="J199" t="str">
        <f t="shared" si="23"/>
        <v>EUC</v>
      </c>
      <c r="K199" t="e">
        <f t="shared" si="24"/>
        <v>#VALUE!</v>
      </c>
      <c r="L199" t="e">
        <f t="shared" si="25"/>
        <v>#VALUE!</v>
      </c>
      <c r="M199" t="e">
        <f t="shared" si="26"/>
        <v>#VALUE!</v>
      </c>
      <c r="N199" t="e">
        <f t="shared" si="27"/>
        <v>#VALUE!</v>
      </c>
    </row>
    <row r="200" spans="1:14" x14ac:dyDescent="0.3">
      <c r="A200">
        <f>EUC!F200</f>
        <v>0</v>
      </c>
      <c r="B200">
        <f>EUC!J200</f>
        <v>0</v>
      </c>
      <c r="C200" t="e">
        <f>EUC!D200&amp;'EUC2'!E200</f>
        <v>#VALUE!</v>
      </c>
      <c r="D200" t="e">
        <f>EUC!D200&amp;'EUC2'!F200</f>
        <v>#VALUE!</v>
      </c>
      <c r="E200" t="e">
        <f t="shared" si="21"/>
        <v>#VALUE!</v>
      </c>
      <c r="F200" t="e">
        <f t="shared" si="22"/>
        <v>#VALUE!</v>
      </c>
      <c r="G200" s="1">
        <f>EUC!D200</f>
        <v>0</v>
      </c>
      <c r="H200" t="s">
        <v>1055</v>
      </c>
      <c r="I200" t="str">
        <f>EUC!A200&amp;EUC!B200</f>
        <v/>
      </c>
      <c r="J200" t="str">
        <f t="shared" si="23"/>
        <v>EUC</v>
      </c>
      <c r="K200" t="e">
        <f t="shared" si="24"/>
        <v>#VALUE!</v>
      </c>
      <c r="L200" t="e">
        <f t="shared" si="25"/>
        <v>#VALUE!</v>
      </c>
      <c r="M200" t="e">
        <f t="shared" si="26"/>
        <v>#VALUE!</v>
      </c>
      <c r="N200" t="e">
        <f t="shared" si="27"/>
        <v>#VALUE!</v>
      </c>
    </row>
    <row r="201" spans="1:14" x14ac:dyDescent="0.3">
      <c r="A201">
        <f>EUC!F201</f>
        <v>0</v>
      </c>
      <c r="B201">
        <f>EUC!J201</f>
        <v>0</v>
      </c>
      <c r="C201" t="e">
        <f>EUC!D201&amp;'EUC2'!E201</f>
        <v>#VALUE!</v>
      </c>
      <c r="D201" t="e">
        <f>EUC!D201&amp;'EUC2'!F201</f>
        <v>#VALUE!</v>
      </c>
      <c r="E201" t="e">
        <f t="shared" si="21"/>
        <v>#VALUE!</v>
      </c>
      <c r="F201" t="e">
        <f t="shared" si="22"/>
        <v>#VALUE!</v>
      </c>
      <c r="G201" s="1">
        <f>EUC!D201</f>
        <v>0</v>
      </c>
      <c r="H201" t="s">
        <v>1055</v>
      </c>
      <c r="I201" t="str">
        <f>EUC!A201&amp;EUC!B201</f>
        <v/>
      </c>
      <c r="J201" t="str">
        <f t="shared" si="23"/>
        <v>EUC</v>
      </c>
      <c r="K201" t="e">
        <f t="shared" si="24"/>
        <v>#VALUE!</v>
      </c>
      <c r="L201" t="e">
        <f t="shared" si="25"/>
        <v>#VALUE!</v>
      </c>
      <c r="M201" t="e">
        <f t="shared" si="26"/>
        <v>#VALUE!</v>
      </c>
      <c r="N201" t="e">
        <f t="shared" si="27"/>
        <v>#VALUE!</v>
      </c>
    </row>
    <row r="202" spans="1:14" x14ac:dyDescent="0.3">
      <c r="A202">
        <f>EUC!F202</f>
        <v>0</v>
      </c>
      <c r="B202">
        <f>EUC!J202</f>
        <v>0</v>
      </c>
      <c r="C202" t="e">
        <f>EUC!D202&amp;'EUC2'!E202</f>
        <v>#VALUE!</v>
      </c>
      <c r="D202" t="e">
        <f>EUC!D202&amp;'EUC2'!F202</f>
        <v>#VALUE!</v>
      </c>
      <c r="E202" t="e">
        <f t="shared" si="21"/>
        <v>#VALUE!</v>
      </c>
      <c r="F202" t="e">
        <f t="shared" si="22"/>
        <v>#VALUE!</v>
      </c>
      <c r="G202" s="1">
        <f>EUC!D202</f>
        <v>0</v>
      </c>
      <c r="H202" t="s">
        <v>1055</v>
      </c>
      <c r="I202" t="str">
        <f>EUC!A202&amp;EUC!B202</f>
        <v/>
      </c>
      <c r="J202" t="str">
        <f t="shared" si="23"/>
        <v>EUC</v>
      </c>
      <c r="K202" t="e">
        <f t="shared" si="24"/>
        <v>#VALUE!</v>
      </c>
      <c r="L202" t="e">
        <f t="shared" si="25"/>
        <v>#VALUE!</v>
      </c>
      <c r="M202" t="e">
        <f t="shared" si="26"/>
        <v>#VALUE!</v>
      </c>
      <c r="N202" t="e">
        <f t="shared" si="27"/>
        <v>#VALUE!</v>
      </c>
    </row>
    <row r="203" spans="1:14" x14ac:dyDescent="0.3">
      <c r="A203">
        <f>EUC!F203</f>
        <v>0</v>
      </c>
      <c r="B203">
        <f>EUC!J203</f>
        <v>0</v>
      </c>
      <c r="C203" t="e">
        <f>EUC!D203&amp;'EUC2'!E203</f>
        <v>#VALUE!</v>
      </c>
      <c r="D203" t="e">
        <f>EUC!D203&amp;'EUC2'!F203</f>
        <v>#VALUE!</v>
      </c>
      <c r="E203" t="e">
        <f t="shared" si="21"/>
        <v>#VALUE!</v>
      </c>
      <c r="F203" t="e">
        <f t="shared" si="22"/>
        <v>#VALUE!</v>
      </c>
      <c r="G203" s="1">
        <f>EUC!D203</f>
        <v>0</v>
      </c>
      <c r="H203" t="s">
        <v>1055</v>
      </c>
      <c r="I203" t="str">
        <f>EUC!A203&amp;EUC!B203</f>
        <v/>
      </c>
      <c r="J203" t="str">
        <f t="shared" si="23"/>
        <v>EUC</v>
      </c>
      <c r="K203" t="e">
        <f t="shared" si="24"/>
        <v>#VALUE!</v>
      </c>
      <c r="L203" t="e">
        <f t="shared" si="25"/>
        <v>#VALUE!</v>
      </c>
      <c r="M203" t="e">
        <f t="shared" si="26"/>
        <v>#VALUE!</v>
      </c>
      <c r="N203" t="e">
        <f t="shared" si="27"/>
        <v>#VALUE!</v>
      </c>
    </row>
    <row r="204" spans="1:14" x14ac:dyDescent="0.3">
      <c r="A204">
        <f>EUC!F204</f>
        <v>0</v>
      </c>
      <c r="B204">
        <f>EUC!J204</f>
        <v>0</v>
      </c>
      <c r="C204" t="e">
        <f>EUC!D204&amp;'EUC2'!E204</f>
        <v>#VALUE!</v>
      </c>
      <c r="D204" t="e">
        <f>EUC!D204&amp;'EUC2'!F204</f>
        <v>#VALUE!</v>
      </c>
      <c r="E204" t="e">
        <f t="shared" si="21"/>
        <v>#VALUE!</v>
      </c>
      <c r="F204" t="e">
        <f t="shared" si="22"/>
        <v>#VALUE!</v>
      </c>
      <c r="G204" s="1">
        <f>EUC!D204</f>
        <v>0</v>
      </c>
      <c r="H204" t="s">
        <v>1055</v>
      </c>
      <c r="I204" t="str">
        <f>EUC!A204&amp;EUC!B204</f>
        <v/>
      </c>
      <c r="J204" t="str">
        <f t="shared" si="23"/>
        <v>EUC</v>
      </c>
      <c r="K204" t="e">
        <f t="shared" si="24"/>
        <v>#VALUE!</v>
      </c>
      <c r="L204" t="e">
        <f t="shared" si="25"/>
        <v>#VALUE!</v>
      </c>
      <c r="M204" t="e">
        <f t="shared" si="26"/>
        <v>#VALUE!</v>
      </c>
      <c r="N204" t="e">
        <f t="shared" si="27"/>
        <v>#VALUE!</v>
      </c>
    </row>
    <row r="205" spans="1:14" x14ac:dyDescent="0.3">
      <c r="A205">
        <f>EUC!F205</f>
        <v>0</v>
      </c>
      <c r="B205">
        <f>EUC!J205</f>
        <v>0</v>
      </c>
      <c r="C205" t="e">
        <f>EUC!D205&amp;'EUC2'!E205</f>
        <v>#VALUE!</v>
      </c>
      <c r="D205" t="e">
        <f>EUC!D205&amp;'EUC2'!F205</f>
        <v>#VALUE!</v>
      </c>
      <c r="E205" t="e">
        <f t="shared" si="21"/>
        <v>#VALUE!</v>
      </c>
      <c r="F205" t="e">
        <f t="shared" si="22"/>
        <v>#VALUE!</v>
      </c>
      <c r="G205" s="1">
        <f>EUC!D205</f>
        <v>0</v>
      </c>
      <c r="H205" t="s">
        <v>1055</v>
      </c>
      <c r="I205" t="str">
        <f>EUC!A205&amp;EUC!B205</f>
        <v/>
      </c>
      <c r="J205" t="str">
        <f t="shared" si="23"/>
        <v>EUC</v>
      </c>
      <c r="K205" t="e">
        <f t="shared" si="24"/>
        <v>#VALUE!</v>
      </c>
      <c r="L205" t="e">
        <f t="shared" si="25"/>
        <v>#VALUE!</v>
      </c>
      <c r="M205" t="e">
        <f t="shared" si="26"/>
        <v>#VALUE!</v>
      </c>
      <c r="N205" t="e">
        <f t="shared" si="27"/>
        <v>#VALUE!</v>
      </c>
    </row>
    <row r="206" spans="1:14" x14ac:dyDescent="0.3">
      <c r="A206">
        <f>EUC!F206</f>
        <v>0</v>
      </c>
      <c r="B206">
        <f>EUC!J206</f>
        <v>0</v>
      </c>
      <c r="C206" t="e">
        <f>EUC!D206&amp;'EUC2'!E206</f>
        <v>#VALUE!</v>
      </c>
      <c r="D206" t="e">
        <f>EUC!D206&amp;'EUC2'!F206</f>
        <v>#VALUE!</v>
      </c>
      <c r="E206" t="e">
        <f t="shared" si="21"/>
        <v>#VALUE!</v>
      </c>
      <c r="F206" t="e">
        <f t="shared" si="22"/>
        <v>#VALUE!</v>
      </c>
      <c r="G206" s="1">
        <f>EUC!D206</f>
        <v>0</v>
      </c>
      <c r="H206" t="s">
        <v>1055</v>
      </c>
      <c r="I206" t="str">
        <f>EUC!A206&amp;EUC!B206</f>
        <v/>
      </c>
      <c r="J206" t="str">
        <f t="shared" si="23"/>
        <v>EUC</v>
      </c>
      <c r="K206" t="e">
        <f t="shared" si="24"/>
        <v>#VALUE!</v>
      </c>
      <c r="L206" t="e">
        <f t="shared" si="25"/>
        <v>#VALUE!</v>
      </c>
      <c r="M206" t="e">
        <f t="shared" si="26"/>
        <v>#VALUE!</v>
      </c>
      <c r="N206" t="e">
        <f t="shared" si="27"/>
        <v>#VALUE!</v>
      </c>
    </row>
    <row r="207" spans="1:14" x14ac:dyDescent="0.3">
      <c r="A207">
        <f>EUC!F207</f>
        <v>0</v>
      </c>
      <c r="B207">
        <f>EUC!J207</f>
        <v>0</v>
      </c>
      <c r="C207" t="e">
        <f>EUC!D207&amp;'EUC2'!E207</f>
        <v>#VALUE!</v>
      </c>
      <c r="D207" t="e">
        <f>EUC!D207&amp;'EUC2'!F207</f>
        <v>#VALUE!</v>
      </c>
      <c r="E207" t="e">
        <f t="shared" si="21"/>
        <v>#VALUE!</v>
      </c>
      <c r="F207" t="e">
        <f t="shared" si="22"/>
        <v>#VALUE!</v>
      </c>
      <c r="G207" s="1">
        <f>EUC!D207</f>
        <v>0</v>
      </c>
      <c r="H207" t="s">
        <v>1055</v>
      </c>
      <c r="I207" t="str">
        <f>EUC!A207&amp;EUC!B207</f>
        <v/>
      </c>
      <c r="J207" t="str">
        <f t="shared" si="23"/>
        <v>EUC</v>
      </c>
      <c r="K207" t="e">
        <f t="shared" si="24"/>
        <v>#VALUE!</v>
      </c>
      <c r="L207" t="e">
        <f t="shared" si="25"/>
        <v>#VALUE!</v>
      </c>
      <c r="M207" t="e">
        <f t="shared" si="26"/>
        <v>#VALUE!</v>
      </c>
      <c r="N207" t="e">
        <f t="shared" si="27"/>
        <v>#VALUE!</v>
      </c>
    </row>
    <row r="208" spans="1:14" x14ac:dyDescent="0.3">
      <c r="A208">
        <f>EUC!F208</f>
        <v>0</v>
      </c>
      <c r="B208">
        <f>EUC!J208</f>
        <v>0</v>
      </c>
      <c r="C208" t="e">
        <f>EUC!D208&amp;'EUC2'!E208</f>
        <v>#VALUE!</v>
      </c>
      <c r="D208" t="e">
        <f>EUC!D208&amp;'EUC2'!F208</f>
        <v>#VALUE!</v>
      </c>
      <c r="E208" t="e">
        <f t="shared" si="21"/>
        <v>#VALUE!</v>
      </c>
      <c r="F208" t="e">
        <f t="shared" si="22"/>
        <v>#VALUE!</v>
      </c>
      <c r="G208" s="1">
        <f>EUC!D208</f>
        <v>0</v>
      </c>
      <c r="H208" t="s">
        <v>1055</v>
      </c>
      <c r="I208" t="str">
        <f>EUC!A208&amp;EUC!B208</f>
        <v/>
      </c>
      <c r="J208" t="str">
        <f t="shared" si="23"/>
        <v>EUC</v>
      </c>
      <c r="K208" t="e">
        <f t="shared" si="24"/>
        <v>#VALUE!</v>
      </c>
      <c r="L208" t="e">
        <f t="shared" si="25"/>
        <v>#VALUE!</v>
      </c>
      <c r="M208" t="e">
        <f t="shared" si="26"/>
        <v>#VALUE!</v>
      </c>
      <c r="N208" t="e">
        <f t="shared" si="27"/>
        <v>#VALUE!</v>
      </c>
    </row>
    <row r="209" spans="1:14" x14ac:dyDescent="0.3">
      <c r="A209">
        <f>EUC!F209</f>
        <v>0</v>
      </c>
      <c r="B209">
        <f>EUC!J209</f>
        <v>0</v>
      </c>
      <c r="C209" t="e">
        <f>EUC!D209&amp;'EUC2'!E209</f>
        <v>#VALUE!</v>
      </c>
      <c r="D209" t="e">
        <f>EUC!D209&amp;'EUC2'!F209</f>
        <v>#VALUE!</v>
      </c>
      <c r="E209" t="e">
        <f t="shared" si="21"/>
        <v>#VALUE!</v>
      </c>
      <c r="F209" t="e">
        <f t="shared" si="22"/>
        <v>#VALUE!</v>
      </c>
      <c r="G209" s="1">
        <f>EUC!D209</f>
        <v>0</v>
      </c>
      <c r="H209" t="s">
        <v>1055</v>
      </c>
      <c r="I209" t="str">
        <f>EUC!A209&amp;EUC!B209</f>
        <v/>
      </c>
      <c r="J209" t="str">
        <f t="shared" si="23"/>
        <v>EUC</v>
      </c>
      <c r="K209" t="e">
        <f t="shared" si="24"/>
        <v>#VALUE!</v>
      </c>
      <c r="L209" t="e">
        <f t="shared" si="25"/>
        <v>#VALUE!</v>
      </c>
      <c r="M209" t="e">
        <f t="shared" si="26"/>
        <v>#VALUE!</v>
      </c>
      <c r="N209" t="e">
        <f t="shared" si="27"/>
        <v>#VALUE!</v>
      </c>
    </row>
    <row r="210" spans="1:14" x14ac:dyDescent="0.3">
      <c r="A210">
        <f>EUC!F210</f>
        <v>0</v>
      </c>
      <c r="B210">
        <f>EUC!J210</f>
        <v>0</v>
      </c>
      <c r="C210" t="e">
        <f>EUC!D210&amp;'EUC2'!E210</f>
        <v>#VALUE!</v>
      </c>
      <c r="D210" t="e">
        <f>EUC!D210&amp;'EUC2'!F210</f>
        <v>#VALUE!</v>
      </c>
      <c r="E210" t="e">
        <f t="shared" si="21"/>
        <v>#VALUE!</v>
      </c>
      <c r="F210" t="e">
        <f t="shared" si="22"/>
        <v>#VALUE!</v>
      </c>
      <c r="G210" s="1">
        <f>EUC!D210</f>
        <v>44992</v>
      </c>
      <c r="H210" t="s">
        <v>1055</v>
      </c>
      <c r="I210" t="str">
        <f>EUC!A210&amp;EUC!B210</f>
        <v>R16</v>
      </c>
      <c r="J210" t="str">
        <f t="shared" si="23"/>
        <v>EUCR16</v>
      </c>
      <c r="K210" t="e">
        <f t="shared" si="24"/>
        <v>#VALUE!</v>
      </c>
      <c r="L210" t="e">
        <f t="shared" si="25"/>
        <v>#VALUE!</v>
      </c>
      <c r="M210" t="e">
        <f t="shared" si="26"/>
        <v>#VALUE!</v>
      </c>
      <c r="N210" t="e">
        <f t="shared" si="27"/>
        <v>#VALUE!</v>
      </c>
    </row>
    <row r="211" spans="1:14" x14ac:dyDescent="0.3">
      <c r="A211">
        <f>EUC!F211</f>
        <v>0</v>
      </c>
      <c r="B211">
        <f>EUC!J211</f>
        <v>0</v>
      </c>
      <c r="C211" t="e">
        <f>EUC!D211&amp;'EUC2'!E211</f>
        <v>#VALUE!</v>
      </c>
      <c r="D211" t="e">
        <f>EUC!D211&amp;'EUC2'!F211</f>
        <v>#VALUE!</v>
      </c>
      <c r="E211" t="e">
        <f t="shared" si="21"/>
        <v>#VALUE!</v>
      </c>
      <c r="F211" t="e">
        <f t="shared" si="22"/>
        <v>#VALUE!</v>
      </c>
      <c r="G211" s="1">
        <f>EUC!D211</f>
        <v>44999</v>
      </c>
      <c r="H211" t="s">
        <v>1055</v>
      </c>
      <c r="I211" t="str">
        <f>EUC!A211&amp;EUC!B211</f>
        <v>R16</v>
      </c>
      <c r="J211" t="str">
        <f t="shared" si="23"/>
        <v>EUCR16</v>
      </c>
      <c r="K211" t="e">
        <f t="shared" si="24"/>
        <v>#VALUE!</v>
      </c>
      <c r="L211" t="e">
        <f t="shared" si="25"/>
        <v>#VALUE!</v>
      </c>
      <c r="M211" t="e">
        <f t="shared" si="26"/>
        <v>#VALUE!</v>
      </c>
      <c r="N211" t="e">
        <f t="shared" si="27"/>
        <v>#VALUE!</v>
      </c>
    </row>
    <row r="212" spans="1:14" x14ac:dyDescent="0.3">
      <c r="A212">
        <f>EUC!F212</f>
        <v>0</v>
      </c>
      <c r="B212">
        <f>EUC!J212</f>
        <v>0</v>
      </c>
      <c r="C212" t="e">
        <f>EUC!D212&amp;'EUC2'!E212</f>
        <v>#VALUE!</v>
      </c>
      <c r="D212" t="e">
        <f>EUC!D212&amp;'EUC2'!F212</f>
        <v>#VALUE!</v>
      </c>
      <c r="E212" t="e">
        <f t="shared" si="21"/>
        <v>#VALUE!</v>
      </c>
      <c r="F212" t="e">
        <f t="shared" si="22"/>
        <v>#VALUE!</v>
      </c>
      <c r="G212" s="1">
        <f>EUC!D212</f>
        <v>45027</v>
      </c>
      <c r="H212" t="s">
        <v>1055</v>
      </c>
      <c r="I212" t="str">
        <f>EUC!A212&amp;EUC!B212</f>
        <v>QF</v>
      </c>
      <c r="J212" t="str">
        <f t="shared" si="23"/>
        <v>EUCQF</v>
      </c>
      <c r="K212" t="e">
        <f t="shared" si="24"/>
        <v>#VALUE!</v>
      </c>
      <c r="L212" t="e">
        <f t="shared" si="25"/>
        <v>#VALUE!</v>
      </c>
      <c r="M212" t="e">
        <f t="shared" si="26"/>
        <v>#VALUE!</v>
      </c>
      <c r="N212" t="e">
        <f t="shared" si="27"/>
        <v>#VALUE!</v>
      </c>
    </row>
    <row r="213" spans="1:14" x14ac:dyDescent="0.3">
      <c r="A213">
        <f>EUC!F213</f>
        <v>0</v>
      </c>
      <c r="B213">
        <f>EUC!J213</f>
        <v>0</v>
      </c>
      <c r="C213" t="e">
        <f>EUC!D213&amp;'EUC2'!E213</f>
        <v>#VALUE!</v>
      </c>
      <c r="D213" t="e">
        <f>EUC!D213&amp;'EUC2'!F213</f>
        <v>#VALUE!</v>
      </c>
      <c r="E213" t="e">
        <f t="shared" si="21"/>
        <v>#VALUE!</v>
      </c>
      <c r="F213" t="e">
        <f t="shared" si="22"/>
        <v>#VALUE!</v>
      </c>
      <c r="G213" s="1">
        <f>EUC!D213</f>
        <v>45034</v>
      </c>
      <c r="H213" t="s">
        <v>1055</v>
      </c>
      <c r="I213" t="str">
        <f>EUC!A213&amp;EUC!B213</f>
        <v>QF</v>
      </c>
      <c r="J213" t="str">
        <f t="shared" si="23"/>
        <v>EUCQF</v>
      </c>
      <c r="K213" t="e">
        <f t="shared" si="24"/>
        <v>#VALUE!</v>
      </c>
      <c r="L213" t="e">
        <f t="shared" si="25"/>
        <v>#VALUE!</v>
      </c>
      <c r="M213" t="e">
        <f t="shared" si="26"/>
        <v>#VALUE!</v>
      </c>
      <c r="N213" t="e">
        <f t="shared" si="27"/>
        <v>#VALUE!</v>
      </c>
    </row>
    <row r="214" spans="1:14" x14ac:dyDescent="0.3">
      <c r="A214">
        <f>EUC!F214</f>
        <v>0</v>
      </c>
      <c r="B214">
        <f>EUC!J214</f>
        <v>0</v>
      </c>
      <c r="C214" t="e">
        <f>EUC!D214&amp;'EUC2'!E214</f>
        <v>#VALUE!</v>
      </c>
      <c r="D214" t="e">
        <f>EUC!D214&amp;'EUC2'!F214</f>
        <v>#VALUE!</v>
      </c>
      <c r="E214" t="e">
        <f t="shared" si="21"/>
        <v>#VALUE!</v>
      </c>
      <c r="F214" t="e">
        <f t="shared" si="22"/>
        <v>#VALUE!</v>
      </c>
      <c r="G214" s="1">
        <f>EUC!D214</f>
        <v>45055</v>
      </c>
      <c r="H214" t="s">
        <v>1055</v>
      </c>
      <c r="I214" t="str">
        <f>EUC!A214&amp;EUC!B214</f>
        <v>SF</v>
      </c>
      <c r="J214" t="str">
        <f t="shared" si="23"/>
        <v>EUCSF</v>
      </c>
      <c r="K214" t="e">
        <f t="shared" si="24"/>
        <v>#VALUE!</v>
      </c>
      <c r="L214" t="e">
        <f t="shared" si="25"/>
        <v>#VALUE!</v>
      </c>
      <c r="M214" t="e">
        <f t="shared" si="26"/>
        <v>#VALUE!</v>
      </c>
      <c r="N214" t="e">
        <f t="shared" si="27"/>
        <v>#VALUE!</v>
      </c>
    </row>
    <row r="215" spans="1:14" x14ac:dyDescent="0.3">
      <c r="A215">
        <f>EUC!F215</f>
        <v>0</v>
      </c>
      <c r="B215">
        <f>EUC!J215</f>
        <v>0</v>
      </c>
      <c r="C215" t="e">
        <f>EUC!D215&amp;'EUC2'!E215</f>
        <v>#VALUE!</v>
      </c>
      <c r="D215" t="e">
        <f>EUC!D215&amp;'EUC2'!F215</f>
        <v>#VALUE!</v>
      </c>
      <c r="E215" t="e">
        <f t="shared" si="21"/>
        <v>#VALUE!</v>
      </c>
      <c r="F215" t="e">
        <f t="shared" si="22"/>
        <v>#VALUE!</v>
      </c>
      <c r="G215" s="1">
        <f>EUC!D215</f>
        <v>45062</v>
      </c>
      <c r="H215" t="s">
        <v>1055</v>
      </c>
      <c r="I215" t="str">
        <f>EUC!A215&amp;EUC!B215</f>
        <v>SF</v>
      </c>
      <c r="J215" t="str">
        <f t="shared" si="23"/>
        <v>EUCSF</v>
      </c>
      <c r="K215" t="e">
        <f t="shared" si="24"/>
        <v>#VALUE!</v>
      </c>
      <c r="L215" t="e">
        <f t="shared" si="25"/>
        <v>#VALUE!</v>
      </c>
      <c r="M215" t="e">
        <f t="shared" si="26"/>
        <v>#VALUE!</v>
      </c>
      <c r="N215" t="e">
        <f t="shared" si="27"/>
        <v>#VALUE!</v>
      </c>
    </row>
    <row r="216" spans="1:14" x14ac:dyDescent="0.3">
      <c r="A216">
        <f>EUC!F216</f>
        <v>0</v>
      </c>
      <c r="B216">
        <f>EUC!J216</f>
        <v>0</v>
      </c>
      <c r="C216" t="e">
        <f>EUC!D216&amp;'EUC2'!E216</f>
        <v>#VALUE!</v>
      </c>
      <c r="D216" t="e">
        <f>EUC!D216&amp;'EUC2'!F216</f>
        <v>#VALUE!</v>
      </c>
      <c r="E216" t="e">
        <f t="shared" si="21"/>
        <v>#VALUE!</v>
      </c>
      <c r="F216" t="e">
        <f t="shared" si="22"/>
        <v>#VALUE!</v>
      </c>
      <c r="G216" s="1">
        <f>EUC!D216</f>
        <v>45083</v>
      </c>
      <c r="H216" t="s">
        <v>1055</v>
      </c>
      <c r="I216" t="str">
        <f>EUC!A216&amp;EUC!B216</f>
        <v>F</v>
      </c>
      <c r="J216" t="str">
        <f t="shared" si="23"/>
        <v>EUCF</v>
      </c>
      <c r="K216" t="e">
        <f t="shared" si="24"/>
        <v>#VALUE!</v>
      </c>
      <c r="L216" t="e">
        <f t="shared" si="25"/>
        <v>#VALUE!</v>
      </c>
      <c r="M216" t="e">
        <f t="shared" si="26"/>
        <v>#VALUE!</v>
      </c>
      <c r="N216" t="e">
        <f t="shared" si="27"/>
        <v>#VALUE!</v>
      </c>
    </row>
    <row r="217" spans="1:14" x14ac:dyDescent="0.3">
      <c r="A217">
        <f>EUC!F217</f>
        <v>0</v>
      </c>
      <c r="B217">
        <f>EUC!J217</f>
        <v>0</v>
      </c>
      <c r="C217" t="e">
        <f>EUC!D217&amp;'EUC2'!E217</f>
        <v>#VALUE!</v>
      </c>
      <c r="D217" t="e">
        <f>EUC!D217&amp;'EUC2'!F217</f>
        <v>#VALUE!</v>
      </c>
      <c r="E217" t="e">
        <f t="shared" si="21"/>
        <v>#VALUE!</v>
      </c>
      <c r="F217" t="e">
        <f t="shared" si="22"/>
        <v>#VALUE!</v>
      </c>
      <c r="G217" s="1">
        <f>EUC!D217</f>
        <v>0</v>
      </c>
      <c r="H217" t="s">
        <v>1055</v>
      </c>
      <c r="I217" t="str">
        <f>EUC!A217&amp;EUC!B217</f>
        <v/>
      </c>
      <c r="J217" t="str">
        <f t="shared" si="23"/>
        <v>EUC</v>
      </c>
      <c r="K217" t="e">
        <f t="shared" si="24"/>
        <v>#VALUE!</v>
      </c>
      <c r="L217" t="e">
        <f t="shared" si="25"/>
        <v>#VALUE!</v>
      </c>
      <c r="M217" t="e">
        <f t="shared" si="26"/>
        <v>#VALUE!</v>
      </c>
      <c r="N217" t="e">
        <f t="shared" si="27"/>
        <v>#VALUE!</v>
      </c>
    </row>
    <row r="218" spans="1:14" x14ac:dyDescent="0.3">
      <c r="A218">
        <f>EUC!F218</f>
        <v>0</v>
      </c>
      <c r="B218">
        <f>EUC!J218</f>
        <v>0</v>
      </c>
      <c r="C218" t="e">
        <f>EUC!D218&amp;'EUC2'!E218</f>
        <v>#VALUE!</v>
      </c>
      <c r="D218" t="e">
        <f>EUC!D218&amp;'EUC2'!F218</f>
        <v>#VALUE!</v>
      </c>
      <c r="E218" t="e">
        <f t="shared" si="21"/>
        <v>#VALUE!</v>
      </c>
      <c r="F218" t="e">
        <f t="shared" si="22"/>
        <v>#VALUE!</v>
      </c>
      <c r="G218" s="1">
        <f>EUC!D218</f>
        <v>0</v>
      </c>
      <c r="H218" t="s">
        <v>1055</v>
      </c>
      <c r="I218" t="str">
        <f>EUC!A218&amp;EUC!B218</f>
        <v/>
      </c>
      <c r="J218" t="str">
        <f t="shared" si="23"/>
        <v>EUC</v>
      </c>
      <c r="K218" t="e">
        <f t="shared" si="24"/>
        <v>#VALUE!</v>
      </c>
      <c r="L218" t="e">
        <f t="shared" si="25"/>
        <v>#VALUE!</v>
      </c>
      <c r="M218" t="e">
        <f t="shared" si="26"/>
        <v>#VALUE!</v>
      </c>
      <c r="N218" t="e">
        <f t="shared" si="27"/>
        <v>#VALUE!</v>
      </c>
    </row>
    <row r="219" spans="1:14" x14ac:dyDescent="0.3">
      <c r="A219">
        <f>EUC!F219</f>
        <v>0</v>
      </c>
      <c r="B219">
        <f>EUC!J219</f>
        <v>0</v>
      </c>
      <c r="C219" t="e">
        <f>EUC!D219&amp;'EUC2'!E219</f>
        <v>#VALUE!</v>
      </c>
      <c r="D219" t="e">
        <f>EUC!D219&amp;'EUC2'!F219</f>
        <v>#VALUE!</v>
      </c>
      <c r="E219" t="e">
        <f t="shared" si="21"/>
        <v>#VALUE!</v>
      </c>
      <c r="F219" t="e">
        <f t="shared" si="22"/>
        <v>#VALUE!</v>
      </c>
      <c r="G219" s="1">
        <f>EUC!D219</f>
        <v>0</v>
      </c>
      <c r="H219" t="s">
        <v>1055</v>
      </c>
      <c r="I219" t="str">
        <f>EUC!A219&amp;EUC!B219</f>
        <v/>
      </c>
      <c r="J219" t="str">
        <f t="shared" si="23"/>
        <v>EUC</v>
      </c>
      <c r="K219" t="e">
        <f t="shared" si="24"/>
        <v>#VALUE!</v>
      </c>
      <c r="L219" t="e">
        <f t="shared" si="25"/>
        <v>#VALUE!</v>
      </c>
      <c r="M219" t="e">
        <f t="shared" si="26"/>
        <v>#VALUE!</v>
      </c>
      <c r="N219" t="e">
        <f t="shared" si="27"/>
        <v>#VALUE!</v>
      </c>
    </row>
    <row r="220" spans="1:14" x14ac:dyDescent="0.3">
      <c r="A220">
        <f>EUC!F220</f>
        <v>0</v>
      </c>
      <c r="B220">
        <f>EUC!J220</f>
        <v>0</v>
      </c>
      <c r="C220" t="e">
        <f>EUC!D220&amp;'EUC2'!E220</f>
        <v>#VALUE!</v>
      </c>
      <c r="D220" t="e">
        <f>EUC!D220&amp;'EUC2'!F220</f>
        <v>#VALUE!</v>
      </c>
      <c r="E220" t="e">
        <f t="shared" si="21"/>
        <v>#VALUE!</v>
      </c>
      <c r="F220" t="e">
        <f t="shared" si="22"/>
        <v>#VALUE!</v>
      </c>
      <c r="G220" s="1">
        <f>EUC!D220</f>
        <v>0</v>
      </c>
      <c r="H220" t="s">
        <v>1055</v>
      </c>
      <c r="I220" t="str">
        <f>EUC!A220&amp;EUC!B220</f>
        <v/>
      </c>
      <c r="J220" t="str">
        <f t="shared" si="23"/>
        <v>EUC</v>
      </c>
      <c r="K220" t="e">
        <f t="shared" si="24"/>
        <v>#VALUE!</v>
      </c>
      <c r="L220" t="e">
        <f t="shared" si="25"/>
        <v>#VALUE!</v>
      </c>
      <c r="M220" t="e">
        <f t="shared" si="26"/>
        <v>#VALUE!</v>
      </c>
      <c r="N220" t="e">
        <f t="shared" si="27"/>
        <v>#VALUE!</v>
      </c>
    </row>
    <row r="221" spans="1:14" x14ac:dyDescent="0.3">
      <c r="A221">
        <f>EUC!F221</f>
        <v>0</v>
      </c>
      <c r="B221">
        <f>EUC!J221</f>
        <v>0</v>
      </c>
      <c r="C221" t="e">
        <f>EUC!D221&amp;'EUC2'!E221</f>
        <v>#VALUE!</v>
      </c>
      <c r="D221" t="e">
        <f>EUC!D221&amp;'EUC2'!F221</f>
        <v>#VALUE!</v>
      </c>
      <c r="E221" t="e">
        <f t="shared" si="21"/>
        <v>#VALUE!</v>
      </c>
      <c r="F221" t="e">
        <f t="shared" si="22"/>
        <v>#VALUE!</v>
      </c>
      <c r="G221" s="1">
        <f>EUC!D221</f>
        <v>0</v>
      </c>
      <c r="H221" t="s">
        <v>1055</v>
      </c>
      <c r="I221" t="str">
        <f>EUC!A221&amp;EUC!B221</f>
        <v/>
      </c>
      <c r="J221" t="str">
        <f t="shared" si="23"/>
        <v>EUC</v>
      </c>
      <c r="K221" t="e">
        <f t="shared" si="24"/>
        <v>#VALUE!</v>
      </c>
      <c r="L221" t="e">
        <f t="shared" si="25"/>
        <v>#VALUE!</v>
      </c>
      <c r="M221" t="e">
        <f t="shared" si="26"/>
        <v>#VALUE!</v>
      </c>
      <c r="N221" t="e">
        <f t="shared" si="27"/>
        <v>#VALUE!</v>
      </c>
    </row>
    <row r="222" spans="1:14" x14ac:dyDescent="0.3">
      <c r="A222">
        <f>EUC!F222</f>
        <v>0</v>
      </c>
      <c r="B222">
        <f>EUC!J222</f>
        <v>0</v>
      </c>
      <c r="C222" t="e">
        <f>EUC!D222&amp;'EUC2'!E222</f>
        <v>#VALUE!</v>
      </c>
      <c r="D222" t="e">
        <f>EUC!D222&amp;'EUC2'!F222</f>
        <v>#VALUE!</v>
      </c>
      <c r="E222" t="e">
        <f t="shared" si="21"/>
        <v>#VALUE!</v>
      </c>
      <c r="F222" t="e">
        <f t="shared" si="22"/>
        <v>#VALUE!</v>
      </c>
      <c r="G222" s="1">
        <f>EUC!D222</f>
        <v>0</v>
      </c>
      <c r="H222" t="s">
        <v>1055</v>
      </c>
      <c r="I222" t="str">
        <f>EUC!A222&amp;EUC!B222</f>
        <v/>
      </c>
      <c r="J222" t="str">
        <f t="shared" si="23"/>
        <v>EUC</v>
      </c>
      <c r="K222" t="e">
        <f t="shared" si="24"/>
        <v>#VALUE!</v>
      </c>
      <c r="L222" t="e">
        <f t="shared" si="25"/>
        <v>#VALUE!</v>
      </c>
      <c r="M222" t="e">
        <f t="shared" si="26"/>
        <v>#VALUE!</v>
      </c>
      <c r="N222" t="e">
        <f t="shared" si="27"/>
        <v>#VALUE!</v>
      </c>
    </row>
    <row r="223" spans="1:14" x14ac:dyDescent="0.3">
      <c r="A223">
        <f>EUC!F223</f>
        <v>0</v>
      </c>
      <c r="B223">
        <f>EUC!J223</f>
        <v>0</v>
      </c>
      <c r="C223" t="e">
        <f>EUC!D223&amp;'EUC2'!E223</f>
        <v>#VALUE!</v>
      </c>
      <c r="D223" t="e">
        <f>EUC!D223&amp;'EUC2'!F223</f>
        <v>#VALUE!</v>
      </c>
      <c r="E223" t="e">
        <f t="shared" si="21"/>
        <v>#VALUE!</v>
      </c>
      <c r="F223" t="e">
        <f t="shared" si="22"/>
        <v>#VALUE!</v>
      </c>
      <c r="G223" s="1">
        <f>EUC!D223</f>
        <v>0</v>
      </c>
      <c r="H223" t="s">
        <v>1055</v>
      </c>
      <c r="I223" t="str">
        <f>EUC!A223&amp;EUC!B223</f>
        <v/>
      </c>
      <c r="J223" t="str">
        <f t="shared" si="23"/>
        <v>EUC</v>
      </c>
      <c r="K223" t="e">
        <f t="shared" si="24"/>
        <v>#VALUE!</v>
      </c>
      <c r="L223" t="e">
        <f t="shared" si="25"/>
        <v>#VALUE!</v>
      </c>
      <c r="M223" t="e">
        <f t="shared" si="26"/>
        <v>#VALUE!</v>
      </c>
      <c r="N223" t="e">
        <f t="shared" si="27"/>
        <v>#VALUE!</v>
      </c>
    </row>
    <row r="224" spans="1:14" x14ac:dyDescent="0.3">
      <c r="A224">
        <f>EUC!F224</f>
        <v>0</v>
      </c>
      <c r="B224">
        <f>EUC!J224</f>
        <v>0</v>
      </c>
      <c r="C224" t="e">
        <f>EUC!D224&amp;'EUC2'!E224</f>
        <v>#VALUE!</v>
      </c>
      <c r="D224" t="e">
        <f>EUC!D224&amp;'EUC2'!F224</f>
        <v>#VALUE!</v>
      </c>
      <c r="E224" t="e">
        <f t="shared" si="21"/>
        <v>#VALUE!</v>
      </c>
      <c r="F224" t="e">
        <f t="shared" si="22"/>
        <v>#VALUE!</v>
      </c>
      <c r="G224" s="1">
        <f>EUC!D224</f>
        <v>0</v>
      </c>
      <c r="H224" t="s">
        <v>1055</v>
      </c>
      <c r="I224" t="str">
        <f>EUC!A224&amp;EUC!B224</f>
        <v/>
      </c>
      <c r="J224" t="str">
        <f t="shared" si="23"/>
        <v>EUC</v>
      </c>
      <c r="K224" t="e">
        <f t="shared" si="24"/>
        <v>#VALUE!</v>
      </c>
      <c r="L224" t="e">
        <f t="shared" si="25"/>
        <v>#VALUE!</v>
      </c>
      <c r="M224" t="e">
        <f t="shared" si="26"/>
        <v>#VALUE!</v>
      </c>
      <c r="N224" t="e">
        <f t="shared" si="27"/>
        <v>#VALUE!</v>
      </c>
    </row>
    <row r="225" spans="1:14" x14ac:dyDescent="0.3">
      <c r="A225">
        <f>EUC!F225</f>
        <v>0</v>
      </c>
      <c r="B225">
        <f>EUC!J225</f>
        <v>0</v>
      </c>
      <c r="C225" t="e">
        <f>EUC!D225&amp;'EUC2'!E225</f>
        <v>#VALUE!</v>
      </c>
      <c r="D225" t="e">
        <f>EUC!D225&amp;'EUC2'!F225</f>
        <v>#VALUE!</v>
      </c>
      <c r="E225" t="e">
        <f t="shared" si="21"/>
        <v>#VALUE!</v>
      </c>
      <c r="F225" t="e">
        <f t="shared" si="22"/>
        <v>#VALUE!</v>
      </c>
      <c r="G225" s="1">
        <f>EUC!D225</f>
        <v>0</v>
      </c>
      <c r="H225" t="s">
        <v>1055</v>
      </c>
      <c r="I225" t="str">
        <f>EUC!A225&amp;EUC!B225</f>
        <v/>
      </c>
      <c r="J225" t="str">
        <f t="shared" si="23"/>
        <v>EUC</v>
      </c>
      <c r="K225" t="e">
        <f t="shared" si="24"/>
        <v>#VALUE!</v>
      </c>
      <c r="L225" t="e">
        <f t="shared" si="25"/>
        <v>#VALUE!</v>
      </c>
      <c r="M225" t="e">
        <f t="shared" si="26"/>
        <v>#VALUE!</v>
      </c>
      <c r="N225" t="e">
        <f t="shared" si="27"/>
        <v>#VALUE!</v>
      </c>
    </row>
    <row r="226" spans="1:14" x14ac:dyDescent="0.3">
      <c r="A226">
        <f>EUC!F226</f>
        <v>0</v>
      </c>
      <c r="B226">
        <f>EUC!J226</f>
        <v>0</v>
      </c>
      <c r="C226" t="e">
        <f>EUC!D226&amp;'EUC2'!E226</f>
        <v>#VALUE!</v>
      </c>
      <c r="D226" t="e">
        <f>EUC!D226&amp;'EUC2'!F226</f>
        <v>#VALUE!</v>
      </c>
      <c r="E226" t="e">
        <f t="shared" si="21"/>
        <v>#VALUE!</v>
      </c>
      <c r="F226" t="e">
        <f t="shared" si="22"/>
        <v>#VALUE!</v>
      </c>
      <c r="G226" s="1">
        <f>EUC!D226</f>
        <v>0</v>
      </c>
      <c r="H226" t="s">
        <v>1055</v>
      </c>
      <c r="I226" t="str">
        <f>EUC!A226&amp;EUC!B226</f>
        <v/>
      </c>
      <c r="J226" t="str">
        <f t="shared" si="23"/>
        <v>EUC</v>
      </c>
      <c r="K226" t="e">
        <f t="shared" si="24"/>
        <v>#VALUE!</v>
      </c>
      <c r="L226" t="e">
        <f t="shared" si="25"/>
        <v>#VALUE!</v>
      </c>
      <c r="M226" t="e">
        <f t="shared" si="26"/>
        <v>#VALUE!</v>
      </c>
      <c r="N226" t="e">
        <f t="shared" si="27"/>
        <v>#VALUE!</v>
      </c>
    </row>
    <row r="227" spans="1:14" x14ac:dyDescent="0.3">
      <c r="A227">
        <f>EUC!F227</f>
        <v>0</v>
      </c>
      <c r="B227">
        <f>EUC!J227</f>
        <v>0</v>
      </c>
      <c r="C227" t="e">
        <f>EUC!D227&amp;'EUC2'!E227</f>
        <v>#VALUE!</v>
      </c>
      <c r="D227" t="e">
        <f>EUC!D227&amp;'EUC2'!F227</f>
        <v>#VALUE!</v>
      </c>
      <c r="E227" t="e">
        <f t="shared" si="21"/>
        <v>#VALUE!</v>
      </c>
      <c r="F227" t="e">
        <f t="shared" si="22"/>
        <v>#VALUE!</v>
      </c>
      <c r="G227" s="1">
        <f>EUC!D227</f>
        <v>0</v>
      </c>
      <c r="H227" t="s">
        <v>1055</v>
      </c>
      <c r="I227" t="str">
        <f>EUC!A227&amp;EUC!B227</f>
        <v/>
      </c>
      <c r="J227" t="str">
        <f t="shared" si="23"/>
        <v>EUC</v>
      </c>
      <c r="K227" t="e">
        <f t="shared" si="24"/>
        <v>#VALUE!</v>
      </c>
      <c r="L227" t="e">
        <f t="shared" si="25"/>
        <v>#VALUE!</v>
      </c>
      <c r="M227" t="e">
        <f t="shared" si="26"/>
        <v>#VALUE!</v>
      </c>
      <c r="N227" t="e">
        <f t="shared" si="27"/>
        <v>#VALUE!</v>
      </c>
    </row>
    <row r="228" spans="1:14" x14ac:dyDescent="0.3">
      <c r="A228">
        <f>EUC!F228</f>
        <v>0</v>
      </c>
      <c r="B228">
        <f>EUC!J228</f>
        <v>0</v>
      </c>
      <c r="C228" t="e">
        <f>EUC!D228&amp;'EUC2'!E228</f>
        <v>#VALUE!</v>
      </c>
      <c r="D228" t="e">
        <f>EUC!D228&amp;'EUC2'!F228</f>
        <v>#VALUE!</v>
      </c>
      <c r="E228" t="e">
        <f t="shared" si="21"/>
        <v>#VALUE!</v>
      </c>
      <c r="F228" t="e">
        <f t="shared" si="22"/>
        <v>#VALUE!</v>
      </c>
      <c r="G228" s="1">
        <f>EUC!D228</f>
        <v>0</v>
      </c>
      <c r="H228" t="s">
        <v>1055</v>
      </c>
      <c r="I228" t="str">
        <f>EUC!A228&amp;EUC!B228</f>
        <v/>
      </c>
      <c r="J228" t="str">
        <f t="shared" si="23"/>
        <v>EUC</v>
      </c>
      <c r="K228" t="e">
        <f t="shared" si="24"/>
        <v>#VALUE!</v>
      </c>
      <c r="L228" t="e">
        <f t="shared" si="25"/>
        <v>#VALUE!</v>
      </c>
      <c r="M228" t="e">
        <f t="shared" si="26"/>
        <v>#VALUE!</v>
      </c>
      <c r="N228" t="e">
        <f t="shared" si="27"/>
        <v>#VALUE!</v>
      </c>
    </row>
    <row r="229" spans="1:14" x14ac:dyDescent="0.3">
      <c r="A229">
        <f>EUC!F229</f>
        <v>0</v>
      </c>
      <c r="B229">
        <f>EUC!J229</f>
        <v>0</v>
      </c>
      <c r="C229" t="e">
        <f>EUC!D229&amp;'EUC2'!E229</f>
        <v>#VALUE!</v>
      </c>
      <c r="D229" t="e">
        <f>EUC!D229&amp;'EUC2'!F229</f>
        <v>#VALUE!</v>
      </c>
      <c r="E229" t="e">
        <f t="shared" si="21"/>
        <v>#VALUE!</v>
      </c>
      <c r="F229" t="e">
        <f t="shared" si="22"/>
        <v>#VALUE!</v>
      </c>
      <c r="G229" s="1">
        <f>EUC!D229</f>
        <v>0</v>
      </c>
      <c r="H229" t="s">
        <v>1055</v>
      </c>
      <c r="I229" t="str">
        <f>EUC!A229&amp;EUC!B229</f>
        <v/>
      </c>
      <c r="J229" t="str">
        <f t="shared" si="23"/>
        <v>EUC</v>
      </c>
      <c r="K229" t="e">
        <f t="shared" si="24"/>
        <v>#VALUE!</v>
      </c>
      <c r="L229" t="e">
        <f t="shared" si="25"/>
        <v>#VALUE!</v>
      </c>
      <c r="M229" t="e">
        <f t="shared" si="26"/>
        <v>#VALUE!</v>
      </c>
      <c r="N229" t="e">
        <f t="shared" si="27"/>
        <v>#VALUE!</v>
      </c>
    </row>
    <row r="230" spans="1:14" x14ac:dyDescent="0.3">
      <c r="A230">
        <f>EUC!F230</f>
        <v>0</v>
      </c>
      <c r="B230">
        <f>EUC!J230</f>
        <v>0</v>
      </c>
      <c r="C230" t="e">
        <f>EUC!D230&amp;'EUC2'!E230</f>
        <v>#VALUE!</v>
      </c>
      <c r="D230" t="e">
        <f>EUC!D230&amp;'EUC2'!F230</f>
        <v>#VALUE!</v>
      </c>
      <c r="E230" t="e">
        <f t="shared" si="21"/>
        <v>#VALUE!</v>
      </c>
      <c r="F230" t="e">
        <f t="shared" si="22"/>
        <v>#VALUE!</v>
      </c>
      <c r="G230" s="1">
        <f>EUC!D230</f>
        <v>0</v>
      </c>
      <c r="H230" t="s">
        <v>1055</v>
      </c>
      <c r="I230" t="str">
        <f>EUC!A230&amp;EUC!B230</f>
        <v/>
      </c>
      <c r="J230" t="str">
        <f t="shared" si="23"/>
        <v>EUC</v>
      </c>
      <c r="K230" t="e">
        <f t="shared" si="24"/>
        <v>#VALUE!</v>
      </c>
      <c r="L230" t="e">
        <f t="shared" si="25"/>
        <v>#VALUE!</v>
      </c>
      <c r="M230" t="e">
        <f t="shared" si="26"/>
        <v>#VALUE!</v>
      </c>
      <c r="N230" t="e">
        <f t="shared" si="27"/>
        <v>#VALUE!</v>
      </c>
    </row>
    <row r="231" spans="1:14" x14ac:dyDescent="0.3">
      <c r="A231">
        <f>EUC!F231</f>
        <v>0</v>
      </c>
      <c r="B231">
        <f>EUC!J231</f>
        <v>0</v>
      </c>
      <c r="C231" t="e">
        <f>EUC!D231&amp;'EUC2'!E231</f>
        <v>#VALUE!</v>
      </c>
      <c r="D231" t="e">
        <f>EUC!D231&amp;'EUC2'!F231</f>
        <v>#VALUE!</v>
      </c>
      <c r="E231" t="e">
        <f t="shared" si="21"/>
        <v>#VALUE!</v>
      </c>
      <c r="F231" t="e">
        <f t="shared" si="22"/>
        <v>#VALUE!</v>
      </c>
      <c r="G231" s="1">
        <f>EUC!D231</f>
        <v>0</v>
      </c>
      <c r="H231" t="s">
        <v>1055</v>
      </c>
      <c r="I231" t="str">
        <f>EUC!A231&amp;EUC!B231</f>
        <v/>
      </c>
      <c r="J231" t="str">
        <f t="shared" si="23"/>
        <v>EUC</v>
      </c>
      <c r="K231" t="e">
        <f t="shared" si="24"/>
        <v>#VALUE!</v>
      </c>
      <c r="L231" t="e">
        <f t="shared" si="25"/>
        <v>#VALUE!</v>
      </c>
      <c r="M231" t="e">
        <f t="shared" si="26"/>
        <v>#VALUE!</v>
      </c>
      <c r="N231" t="e">
        <f t="shared" si="27"/>
        <v>#VALUE!</v>
      </c>
    </row>
    <row r="232" spans="1:14" x14ac:dyDescent="0.3">
      <c r="A232">
        <f>EUC!F232</f>
        <v>0</v>
      </c>
      <c r="B232">
        <f>EUC!J232</f>
        <v>0</v>
      </c>
      <c r="C232" t="e">
        <f>EUC!D232&amp;'EUC2'!E232</f>
        <v>#VALUE!</v>
      </c>
      <c r="D232" t="e">
        <f>EUC!D232&amp;'EUC2'!F232</f>
        <v>#VALUE!</v>
      </c>
      <c r="E232" t="e">
        <f t="shared" si="21"/>
        <v>#VALUE!</v>
      </c>
      <c r="F232" t="e">
        <f t="shared" si="22"/>
        <v>#VALUE!</v>
      </c>
      <c r="G232" s="1">
        <f>EUC!D232</f>
        <v>0</v>
      </c>
      <c r="H232" t="s">
        <v>1055</v>
      </c>
      <c r="I232" t="str">
        <f>EUC!A232&amp;EUC!B232</f>
        <v/>
      </c>
      <c r="J232" t="str">
        <f t="shared" si="23"/>
        <v>EUC</v>
      </c>
      <c r="K232" t="e">
        <f t="shared" si="24"/>
        <v>#VALUE!</v>
      </c>
      <c r="L232" t="e">
        <f t="shared" si="25"/>
        <v>#VALUE!</v>
      </c>
      <c r="M232" t="e">
        <f t="shared" si="26"/>
        <v>#VALUE!</v>
      </c>
      <c r="N232" t="e">
        <f t="shared" si="27"/>
        <v>#VALUE!</v>
      </c>
    </row>
    <row r="233" spans="1:14" x14ac:dyDescent="0.3">
      <c r="A233">
        <f>EUC!F233</f>
        <v>0</v>
      </c>
      <c r="B233">
        <f>EUC!J233</f>
        <v>0</v>
      </c>
      <c r="C233" t="e">
        <f>EUC!D233&amp;'EUC2'!E233</f>
        <v>#VALUE!</v>
      </c>
      <c r="D233" t="e">
        <f>EUC!D233&amp;'EUC2'!F233</f>
        <v>#VALUE!</v>
      </c>
      <c r="E233" t="e">
        <f t="shared" si="21"/>
        <v>#VALUE!</v>
      </c>
      <c r="F233" t="e">
        <f t="shared" si="22"/>
        <v>#VALUE!</v>
      </c>
      <c r="G233" s="1">
        <f>EUC!D233</f>
        <v>0</v>
      </c>
      <c r="H233" t="s">
        <v>1055</v>
      </c>
      <c r="I233" t="str">
        <f>EUC!A233&amp;EUC!B233</f>
        <v/>
      </c>
      <c r="J233" t="str">
        <f t="shared" si="23"/>
        <v>EUC</v>
      </c>
      <c r="K233" t="e">
        <f t="shared" si="24"/>
        <v>#VALUE!</v>
      </c>
      <c r="L233" t="e">
        <f t="shared" si="25"/>
        <v>#VALUE!</v>
      </c>
      <c r="M233" t="e">
        <f t="shared" si="26"/>
        <v>#VALUE!</v>
      </c>
      <c r="N233" t="e">
        <f t="shared" si="27"/>
        <v>#VALUE!</v>
      </c>
    </row>
    <row r="234" spans="1:14" x14ac:dyDescent="0.3">
      <c r="A234">
        <f>EUC!F234</f>
        <v>0</v>
      </c>
      <c r="B234">
        <f>EUC!J234</f>
        <v>0</v>
      </c>
      <c r="C234" t="e">
        <f>EUC!D234&amp;'EUC2'!E234</f>
        <v>#VALUE!</v>
      </c>
      <c r="D234" t="e">
        <f>EUC!D234&amp;'EUC2'!F234</f>
        <v>#VALUE!</v>
      </c>
      <c r="E234" t="e">
        <f t="shared" si="21"/>
        <v>#VALUE!</v>
      </c>
      <c r="F234" t="e">
        <f t="shared" si="22"/>
        <v>#VALUE!</v>
      </c>
      <c r="G234" s="1">
        <f>EUC!D234</f>
        <v>0</v>
      </c>
      <c r="H234" t="s">
        <v>1055</v>
      </c>
      <c r="I234" t="str">
        <f>EUC!A234&amp;EUC!B234</f>
        <v/>
      </c>
      <c r="J234" t="str">
        <f t="shared" si="23"/>
        <v>EUC</v>
      </c>
      <c r="K234" t="e">
        <f t="shared" si="24"/>
        <v>#VALUE!</v>
      </c>
      <c r="L234" t="e">
        <f t="shared" si="25"/>
        <v>#VALUE!</v>
      </c>
      <c r="M234" t="e">
        <f t="shared" si="26"/>
        <v>#VALUE!</v>
      </c>
      <c r="N234" t="e">
        <f t="shared" si="27"/>
        <v>#VALUE!</v>
      </c>
    </row>
    <row r="235" spans="1:14" x14ac:dyDescent="0.3">
      <c r="A235">
        <f>EUC!F235</f>
        <v>0</v>
      </c>
      <c r="B235">
        <f>EUC!J235</f>
        <v>0</v>
      </c>
      <c r="C235" t="e">
        <f>EUC!D235&amp;'EUC2'!E235</f>
        <v>#VALUE!</v>
      </c>
      <c r="D235" t="e">
        <f>EUC!D235&amp;'EUC2'!F235</f>
        <v>#VALUE!</v>
      </c>
      <c r="E235" t="e">
        <f t="shared" si="21"/>
        <v>#VALUE!</v>
      </c>
      <c r="F235" t="e">
        <f t="shared" si="22"/>
        <v>#VALUE!</v>
      </c>
      <c r="G235" s="1">
        <f>EUC!D235</f>
        <v>0</v>
      </c>
      <c r="H235" t="s">
        <v>1055</v>
      </c>
      <c r="I235" t="str">
        <f>EUC!A235&amp;EUC!B235</f>
        <v/>
      </c>
      <c r="J235" t="str">
        <f t="shared" si="23"/>
        <v>EUC</v>
      </c>
      <c r="K235" t="e">
        <f t="shared" si="24"/>
        <v>#VALUE!</v>
      </c>
      <c r="L235" t="e">
        <f t="shared" si="25"/>
        <v>#VALUE!</v>
      </c>
      <c r="M235" t="e">
        <f t="shared" si="26"/>
        <v>#VALUE!</v>
      </c>
      <c r="N235" t="e">
        <f t="shared" si="27"/>
        <v>#VALUE!</v>
      </c>
    </row>
    <row r="236" spans="1:14" x14ac:dyDescent="0.3">
      <c r="A236">
        <f>EUC!F236</f>
        <v>0</v>
      </c>
      <c r="B236">
        <f>EUC!J236</f>
        <v>0</v>
      </c>
      <c r="C236" t="e">
        <f>EUC!D236&amp;'EUC2'!E236</f>
        <v>#VALUE!</v>
      </c>
      <c r="D236" t="e">
        <f>EUC!D236&amp;'EUC2'!F236</f>
        <v>#VALUE!</v>
      </c>
      <c r="E236" t="e">
        <f t="shared" si="21"/>
        <v>#VALUE!</v>
      </c>
      <c r="F236" t="e">
        <f t="shared" si="22"/>
        <v>#VALUE!</v>
      </c>
      <c r="G236" s="1">
        <f>EUC!D236</f>
        <v>0</v>
      </c>
      <c r="H236" t="s">
        <v>1055</v>
      </c>
      <c r="I236" t="str">
        <f>EUC!A236&amp;EUC!B236</f>
        <v/>
      </c>
      <c r="J236" t="str">
        <f t="shared" si="23"/>
        <v>EUC</v>
      </c>
      <c r="K236" t="e">
        <f t="shared" si="24"/>
        <v>#VALUE!</v>
      </c>
      <c r="L236" t="e">
        <f t="shared" si="25"/>
        <v>#VALUE!</v>
      </c>
      <c r="M236" t="e">
        <f t="shared" si="26"/>
        <v>#VALUE!</v>
      </c>
      <c r="N236" t="e">
        <f t="shared" si="27"/>
        <v>#VALUE!</v>
      </c>
    </row>
    <row r="237" spans="1:14" x14ac:dyDescent="0.3">
      <c r="A237">
        <f>EUC!F237</f>
        <v>0</v>
      </c>
      <c r="B237">
        <f>EUC!J237</f>
        <v>0</v>
      </c>
      <c r="C237" t="e">
        <f>EUC!D237&amp;'EUC2'!E237</f>
        <v>#VALUE!</v>
      </c>
      <c r="D237" t="e">
        <f>EUC!D237&amp;'EUC2'!F237</f>
        <v>#VALUE!</v>
      </c>
      <c r="E237" t="e">
        <f t="shared" si="21"/>
        <v>#VALUE!</v>
      </c>
      <c r="F237" t="e">
        <f t="shared" si="22"/>
        <v>#VALUE!</v>
      </c>
      <c r="G237" s="1">
        <f>EUC!D237</f>
        <v>0</v>
      </c>
      <c r="H237" t="s">
        <v>1055</v>
      </c>
      <c r="I237" t="str">
        <f>EUC!A237&amp;EUC!B237</f>
        <v/>
      </c>
      <c r="J237" t="str">
        <f t="shared" si="23"/>
        <v>EUC</v>
      </c>
      <c r="K237" t="e">
        <f t="shared" si="24"/>
        <v>#VALUE!</v>
      </c>
      <c r="L237" t="e">
        <f t="shared" si="25"/>
        <v>#VALUE!</v>
      </c>
      <c r="M237" t="e">
        <f t="shared" si="26"/>
        <v>#VALUE!</v>
      </c>
      <c r="N237" t="e">
        <f t="shared" si="27"/>
        <v>#VALUE!</v>
      </c>
    </row>
    <row r="238" spans="1:14" x14ac:dyDescent="0.3">
      <c r="A238">
        <f>EUC!F238</f>
        <v>0</v>
      </c>
      <c r="B238">
        <f>EUC!J238</f>
        <v>0</v>
      </c>
      <c r="C238" t="e">
        <f>EUC!D238&amp;'EUC2'!E238</f>
        <v>#VALUE!</v>
      </c>
      <c r="D238" t="e">
        <f>EUC!D238&amp;'EUC2'!F238</f>
        <v>#VALUE!</v>
      </c>
      <c r="E238" t="e">
        <f t="shared" si="21"/>
        <v>#VALUE!</v>
      </c>
      <c r="F238" t="e">
        <f t="shared" si="22"/>
        <v>#VALUE!</v>
      </c>
      <c r="G238" s="1">
        <f>EUC!D238</f>
        <v>0</v>
      </c>
      <c r="H238" t="s">
        <v>1055</v>
      </c>
      <c r="I238" t="str">
        <f>EUC!A238&amp;EUC!B238</f>
        <v/>
      </c>
      <c r="J238" t="str">
        <f t="shared" si="23"/>
        <v>EUC</v>
      </c>
      <c r="K238" t="e">
        <f t="shared" si="24"/>
        <v>#VALUE!</v>
      </c>
      <c r="L238" t="e">
        <f t="shared" si="25"/>
        <v>#VALUE!</v>
      </c>
      <c r="M238" t="e">
        <f t="shared" si="26"/>
        <v>#VALUE!</v>
      </c>
      <c r="N238" t="e">
        <f t="shared" si="27"/>
        <v>#VALUE!</v>
      </c>
    </row>
    <row r="239" spans="1:14" x14ac:dyDescent="0.3">
      <c r="A239">
        <f>EUC!F239</f>
        <v>0</v>
      </c>
      <c r="B239">
        <f>EUC!J239</f>
        <v>0</v>
      </c>
      <c r="C239" t="e">
        <f>EUC!D239&amp;'EUC2'!E239</f>
        <v>#VALUE!</v>
      </c>
      <c r="D239" t="e">
        <f>EUC!D239&amp;'EUC2'!F239</f>
        <v>#VALUE!</v>
      </c>
      <c r="E239" t="e">
        <f t="shared" si="21"/>
        <v>#VALUE!</v>
      </c>
      <c r="F239" t="e">
        <f t="shared" si="22"/>
        <v>#VALUE!</v>
      </c>
      <c r="G239" s="1">
        <f>EUC!D239</f>
        <v>0</v>
      </c>
      <c r="H239" t="s">
        <v>1055</v>
      </c>
      <c r="I239" t="str">
        <f>EUC!A239&amp;EUC!B239</f>
        <v/>
      </c>
      <c r="J239" t="str">
        <f t="shared" si="23"/>
        <v>EUC</v>
      </c>
      <c r="K239" t="e">
        <f t="shared" si="24"/>
        <v>#VALUE!</v>
      </c>
      <c r="L239" t="e">
        <f t="shared" si="25"/>
        <v>#VALUE!</v>
      </c>
      <c r="M239" t="e">
        <f t="shared" si="26"/>
        <v>#VALUE!</v>
      </c>
      <c r="N239" t="e">
        <f t="shared" si="27"/>
        <v>#VALUE!</v>
      </c>
    </row>
    <row r="240" spans="1:14" x14ac:dyDescent="0.3">
      <c r="A240">
        <f>EUC!F240</f>
        <v>0</v>
      </c>
      <c r="B240">
        <f>EUC!J240</f>
        <v>0</v>
      </c>
      <c r="C240" t="e">
        <f>EUC!D240&amp;'EUC2'!E240</f>
        <v>#VALUE!</v>
      </c>
      <c r="D240" t="e">
        <f>EUC!D240&amp;'EUC2'!F240</f>
        <v>#VALUE!</v>
      </c>
      <c r="E240" t="e">
        <f t="shared" si="21"/>
        <v>#VALUE!</v>
      </c>
      <c r="F240" t="e">
        <f t="shared" si="22"/>
        <v>#VALUE!</v>
      </c>
      <c r="G240" s="1">
        <f>EUC!D240</f>
        <v>0</v>
      </c>
      <c r="H240" t="s">
        <v>1055</v>
      </c>
      <c r="I240" t="str">
        <f>EUC!A240&amp;EUC!B240</f>
        <v/>
      </c>
      <c r="J240" t="str">
        <f t="shared" si="23"/>
        <v>EUC</v>
      </c>
      <c r="K240" t="e">
        <f t="shared" si="24"/>
        <v>#VALUE!</v>
      </c>
      <c r="L240" t="e">
        <f t="shared" si="25"/>
        <v>#VALUE!</v>
      </c>
      <c r="M240" t="e">
        <f t="shared" si="26"/>
        <v>#VALUE!</v>
      </c>
      <c r="N240" t="e">
        <f t="shared" si="27"/>
        <v>#VALUE!</v>
      </c>
    </row>
    <row r="241" spans="1:14" x14ac:dyDescent="0.3">
      <c r="A241">
        <f>EUC!F241</f>
        <v>0</v>
      </c>
      <c r="B241">
        <f>EUC!J241</f>
        <v>0</v>
      </c>
      <c r="C241" t="e">
        <f>EUC!D241&amp;'EUC2'!E241</f>
        <v>#VALUE!</v>
      </c>
      <c r="D241" t="e">
        <f>EUC!D241&amp;'EUC2'!F241</f>
        <v>#VALUE!</v>
      </c>
      <c r="E241" t="e">
        <f t="shared" si="21"/>
        <v>#VALUE!</v>
      </c>
      <c r="F241" t="e">
        <f t="shared" si="22"/>
        <v>#VALUE!</v>
      </c>
      <c r="G241" s="1">
        <f>EUC!D241</f>
        <v>0</v>
      </c>
      <c r="H241" t="s">
        <v>1055</v>
      </c>
      <c r="I241" t="str">
        <f>EUC!A241&amp;EUC!B241</f>
        <v/>
      </c>
      <c r="J241" t="str">
        <f t="shared" si="23"/>
        <v>EUC</v>
      </c>
      <c r="K241" t="e">
        <f t="shared" si="24"/>
        <v>#VALUE!</v>
      </c>
      <c r="L241" t="e">
        <f t="shared" si="25"/>
        <v>#VALUE!</v>
      </c>
      <c r="M241" t="e">
        <f t="shared" si="26"/>
        <v>#VALUE!</v>
      </c>
      <c r="N241" t="e">
        <f t="shared" si="27"/>
        <v>#VALUE!</v>
      </c>
    </row>
    <row r="242" spans="1:14" x14ac:dyDescent="0.3">
      <c r="A242">
        <f>EUC!F242</f>
        <v>0</v>
      </c>
      <c r="B242">
        <f>EUC!J242</f>
        <v>0</v>
      </c>
      <c r="C242" t="e">
        <f>EUC!D242&amp;'EUC2'!E242</f>
        <v>#VALUE!</v>
      </c>
      <c r="D242" t="e">
        <f>EUC!D242&amp;'EUC2'!F242</f>
        <v>#VALUE!</v>
      </c>
      <c r="E242" t="e">
        <f t="shared" si="21"/>
        <v>#VALUE!</v>
      </c>
      <c r="F242" t="e">
        <f t="shared" si="22"/>
        <v>#VALUE!</v>
      </c>
      <c r="G242" s="1">
        <f>EUC!D242</f>
        <v>0</v>
      </c>
      <c r="H242" t="s">
        <v>1055</v>
      </c>
      <c r="I242" t="str">
        <f>EUC!A242&amp;EUC!B242</f>
        <v/>
      </c>
      <c r="J242" t="str">
        <f t="shared" si="23"/>
        <v>EUC</v>
      </c>
      <c r="K242" t="e">
        <f t="shared" si="24"/>
        <v>#VALUE!</v>
      </c>
      <c r="L242" t="e">
        <f t="shared" si="25"/>
        <v>#VALUE!</v>
      </c>
      <c r="M242" t="e">
        <f t="shared" si="26"/>
        <v>#VALUE!</v>
      </c>
      <c r="N242" t="e">
        <f t="shared" si="27"/>
        <v>#VALUE!</v>
      </c>
    </row>
    <row r="243" spans="1:14" x14ac:dyDescent="0.3">
      <c r="A243">
        <f>EUC!F243</f>
        <v>0</v>
      </c>
      <c r="B243">
        <f>EUC!J243</f>
        <v>0</v>
      </c>
      <c r="C243" t="e">
        <f>EUC!D243&amp;'EUC2'!E243</f>
        <v>#VALUE!</v>
      </c>
      <c r="D243" t="e">
        <f>EUC!D243&amp;'EUC2'!F243</f>
        <v>#VALUE!</v>
      </c>
      <c r="E243" t="e">
        <f t="shared" si="21"/>
        <v>#VALUE!</v>
      </c>
      <c r="F243" t="e">
        <f t="shared" si="22"/>
        <v>#VALUE!</v>
      </c>
      <c r="G243" s="1">
        <f>EUC!D243</f>
        <v>0</v>
      </c>
      <c r="H243" t="s">
        <v>1055</v>
      </c>
      <c r="I243" t="str">
        <f>EUC!A243&amp;EUC!B243</f>
        <v/>
      </c>
      <c r="J243" t="str">
        <f t="shared" si="23"/>
        <v>EUC</v>
      </c>
      <c r="K243" t="e">
        <f t="shared" si="24"/>
        <v>#VALUE!</v>
      </c>
      <c r="L243" t="e">
        <f t="shared" si="25"/>
        <v>#VALUE!</v>
      </c>
      <c r="M243" t="e">
        <f t="shared" si="26"/>
        <v>#VALUE!</v>
      </c>
      <c r="N243" t="e">
        <f t="shared" si="27"/>
        <v>#VALUE!</v>
      </c>
    </row>
    <row r="244" spans="1:14" x14ac:dyDescent="0.3">
      <c r="A244">
        <f>EUC!F244</f>
        <v>0</v>
      </c>
      <c r="B244">
        <f>EUC!J244</f>
        <v>0</v>
      </c>
      <c r="C244" t="e">
        <f>EUC!D244&amp;'EUC2'!E244</f>
        <v>#VALUE!</v>
      </c>
      <c r="D244" t="e">
        <f>EUC!D244&amp;'EUC2'!F244</f>
        <v>#VALUE!</v>
      </c>
      <c r="E244" t="e">
        <f t="shared" si="21"/>
        <v>#VALUE!</v>
      </c>
      <c r="F244" t="e">
        <f t="shared" si="22"/>
        <v>#VALUE!</v>
      </c>
      <c r="G244" s="1">
        <f>EUC!D244</f>
        <v>0</v>
      </c>
      <c r="H244" t="s">
        <v>1055</v>
      </c>
      <c r="I244" t="str">
        <f>EUC!A244&amp;EUC!B244</f>
        <v/>
      </c>
      <c r="J244" t="str">
        <f t="shared" si="23"/>
        <v>EUC</v>
      </c>
      <c r="K244" t="e">
        <f t="shared" si="24"/>
        <v>#VALUE!</v>
      </c>
      <c r="L244" t="e">
        <f t="shared" si="25"/>
        <v>#VALUE!</v>
      </c>
      <c r="M244" t="e">
        <f t="shared" si="26"/>
        <v>#VALUE!</v>
      </c>
      <c r="N244" t="e">
        <f t="shared" si="27"/>
        <v>#VALUE!</v>
      </c>
    </row>
    <row r="245" spans="1:14" x14ac:dyDescent="0.3">
      <c r="A245">
        <f>EUC!F245</f>
        <v>0</v>
      </c>
      <c r="B245">
        <f>EUC!J245</f>
        <v>0</v>
      </c>
      <c r="C245" t="e">
        <f>EUC!D245&amp;'EUC2'!E245</f>
        <v>#VALUE!</v>
      </c>
      <c r="D245" t="e">
        <f>EUC!D245&amp;'EUC2'!F245</f>
        <v>#VALUE!</v>
      </c>
      <c r="E245" t="e">
        <f t="shared" si="21"/>
        <v>#VALUE!</v>
      </c>
      <c r="F245" t="e">
        <f t="shared" si="22"/>
        <v>#VALUE!</v>
      </c>
      <c r="G245" s="1">
        <f>EUC!D245</f>
        <v>0</v>
      </c>
      <c r="H245" t="s">
        <v>1055</v>
      </c>
      <c r="I245" t="str">
        <f>EUC!A245&amp;EUC!B245</f>
        <v/>
      </c>
      <c r="J245" t="str">
        <f t="shared" si="23"/>
        <v>EUC</v>
      </c>
      <c r="K245" t="e">
        <f t="shared" si="24"/>
        <v>#VALUE!</v>
      </c>
      <c r="L245" t="e">
        <f t="shared" si="25"/>
        <v>#VALUE!</v>
      </c>
      <c r="M245" t="e">
        <f t="shared" si="26"/>
        <v>#VALUE!</v>
      </c>
      <c r="N245" t="e">
        <f t="shared" si="27"/>
        <v>#VALUE!</v>
      </c>
    </row>
    <row r="246" spans="1:14" x14ac:dyDescent="0.3">
      <c r="A246">
        <f>EUC!F246</f>
        <v>0</v>
      </c>
      <c r="B246">
        <f>EUC!J246</f>
        <v>0</v>
      </c>
      <c r="C246" t="e">
        <f>EUC!D246&amp;'EUC2'!E246</f>
        <v>#VALUE!</v>
      </c>
      <c r="D246" t="e">
        <f>EUC!D246&amp;'EUC2'!F246</f>
        <v>#VALUE!</v>
      </c>
      <c r="E246" t="e">
        <f t="shared" si="21"/>
        <v>#VALUE!</v>
      </c>
      <c r="F246" t="e">
        <f t="shared" si="22"/>
        <v>#VALUE!</v>
      </c>
      <c r="G246" s="1">
        <f>EUC!D246</f>
        <v>0</v>
      </c>
      <c r="H246" t="s">
        <v>1055</v>
      </c>
      <c r="I246" t="str">
        <f>EUC!A246&amp;EUC!B246</f>
        <v/>
      </c>
      <c r="J246" t="str">
        <f t="shared" si="23"/>
        <v>EUC</v>
      </c>
      <c r="K246" t="e">
        <f t="shared" si="24"/>
        <v>#VALUE!</v>
      </c>
      <c r="L246" t="e">
        <f t="shared" si="25"/>
        <v>#VALUE!</v>
      </c>
      <c r="M246" t="e">
        <f t="shared" si="26"/>
        <v>#VALUE!</v>
      </c>
      <c r="N246" t="e">
        <f t="shared" si="27"/>
        <v>#VALUE!</v>
      </c>
    </row>
    <row r="247" spans="1:14" x14ac:dyDescent="0.3">
      <c r="A247">
        <f>EUC!F247</f>
        <v>0</v>
      </c>
      <c r="B247">
        <f>EUC!J247</f>
        <v>0</v>
      </c>
      <c r="C247" t="e">
        <f>EUC!D247&amp;'EUC2'!E247</f>
        <v>#VALUE!</v>
      </c>
      <c r="D247" t="e">
        <f>EUC!D247&amp;'EUC2'!F247</f>
        <v>#VALUE!</v>
      </c>
      <c r="E247" t="e">
        <f t="shared" si="21"/>
        <v>#VALUE!</v>
      </c>
      <c r="F247" t="e">
        <f t="shared" si="22"/>
        <v>#VALUE!</v>
      </c>
      <c r="G247" s="1">
        <f>EUC!D247</f>
        <v>0</v>
      </c>
      <c r="H247" t="s">
        <v>1055</v>
      </c>
      <c r="I247" t="str">
        <f>EUC!A247&amp;EUC!B247</f>
        <v/>
      </c>
      <c r="J247" t="str">
        <f t="shared" si="23"/>
        <v>EUC</v>
      </c>
      <c r="K247" t="e">
        <f t="shared" si="24"/>
        <v>#VALUE!</v>
      </c>
      <c r="L247" t="e">
        <f t="shared" si="25"/>
        <v>#VALUE!</v>
      </c>
      <c r="M247" t="e">
        <f t="shared" si="26"/>
        <v>#VALUE!</v>
      </c>
      <c r="N247" t="e">
        <f t="shared" si="27"/>
        <v>#VALUE!</v>
      </c>
    </row>
    <row r="248" spans="1:14" x14ac:dyDescent="0.3">
      <c r="A248">
        <f>EUC!F248</f>
        <v>0</v>
      </c>
      <c r="B248">
        <f>EUC!J248</f>
        <v>0</v>
      </c>
      <c r="C248" t="e">
        <f>EUC!D248&amp;'EUC2'!E248</f>
        <v>#VALUE!</v>
      </c>
      <c r="D248" t="e">
        <f>EUC!D248&amp;'EUC2'!F248</f>
        <v>#VALUE!</v>
      </c>
      <c r="E248" t="e">
        <f t="shared" si="21"/>
        <v>#VALUE!</v>
      </c>
      <c r="F248" t="e">
        <f t="shared" si="22"/>
        <v>#VALUE!</v>
      </c>
      <c r="G248" s="1">
        <f>EUC!D248</f>
        <v>0</v>
      </c>
      <c r="H248" t="s">
        <v>1055</v>
      </c>
      <c r="I248" t="str">
        <f>EUC!A248&amp;EUC!B248</f>
        <v/>
      </c>
      <c r="J248" t="str">
        <f t="shared" si="23"/>
        <v>EUC</v>
      </c>
      <c r="K248" t="e">
        <f t="shared" si="24"/>
        <v>#VALUE!</v>
      </c>
      <c r="L248" t="e">
        <f t="shared" si="25"/>
        <v>#VALUE!</v>
      </c>
      <c r="M248" t="e">
        <f t="shared" si="26"/>
        <v>#VALUE!</v>
      </c>
      <c r="N248" t="e">
        <f t="shared" si="27"/>
        <v>#VALUE!</v>
      </c>
    </row>
    <row r="249" spans="1:14" x14ac:dyDescent="0.3">
      <c r="A249">
        <f>EUC!F249</f>
        <v>0</v>
      </c>
      <c r="B249">
        <f>EUC!J249</f>
        <v>0</v>
      </c>
      <c r="C249" t="e">
        <f>EUC!D249&amp;'EUC2'!E249</f>
        <v>#VALUE!</v>
      </c>
      <c r="D249" t="e">
        <f>EUC!D249&amp;'EUC2'!F249</f>
        <v>#VALUE!</v>
      </c>
      <c r="E249" t="e">
        <f t="shared" si="21"/>
        <v>#VALUE!</v>
      </c>
      <c r="F249" t="e">
        <f t="shared" si="22"/>
        <v>#VALUE!</v>
      </c>
      <c r="G249" s="1">
        <f>EUC!D249</f>
        <v>0</v>
      </c>
      <c r="H249" t="s">
        <v>1055</v>
      </c>
      <c r="I249" t="str">
        <f>EUC!A249&amp;EUC!B249</f>
        <v/>
      </c>
      <c r="J249" t="str">
        <f t="shared" si="23"/>
        <v>EUC</v>
      </c>
      <c r="K249" t="e">
        <f t="shared" si="24"/>
        <v>#VALUE!</v>
      </c>
      <c r="L249" t="e">
        <f t="shared" si="25"/>
        <v>#VALUE!</v>
      </c>
      <c r="M249" t="e">
        <f t="shared" si="26"/>
        <v>#VALUE!</v>
      </c>
      <c r="N249" t="e">
        <f t="shared" si="27"/>
        <v>#VALUE!</v>
      </c>
    </row>
    <row r="250" spans="1:14" x14ac:dyDescent="0.3">
      <c r="A250">
        <f>EUC!F250</f>
        <v>0</v>
      </c>
      <c r="B250">
        <f>EUC!J250</f>
        <v>0</v>
      </c>
      <c r="C250" t="e">
        <f>EUC!D250&amp;'EUC2'!E250</f>
        <v>#VALUE!</v>
      </c>
      <c r="D250" t="e">
        <f>EUC!D250&amp;'EUC2'!F250</f>
        <v>#VALUE!</v>
      </c>
      <c r="E250" t="e">
        <f t="shared" si="21"/>
        <v>#VALUE!</v>
      </c>
      <c r="F250" t="e">
        <f t="shared" si="22"/>
        <v>#VALUE!</v>
      </c>
      <c r="G250" s="1">
        <f>EUC!D250</f>
        <v>0</v>
      </c>
      <c r="H250" t="s">
        <v>1055</v>
      </c>
      <c r="I250" t="str">
        <f>EUC!A250&amp;EUC!B250</f>
        <v/>
      </c>
      <c r="J250" t="str">
        <f t="shared" si="23"/>
        <v>EUC</v>
      </c>
      <c r="K250" t="e">
        <f t="shared" si="24"/>
        <v>#VALUE!</v>
      </c>
      <c r="L250" t="e">
        <f t="shared" si="25"/>
        <v>#VALUE!</v>
      </c>
      <c r="M250" t="e">
        <f t="shared" si="26"/>
        <v>#VALUE!</v>
      </c>
      <c r="N250" t="e">
        <f t="shared" si="27"/>
        <v>#VALUE!</v>
      </c>
    </row>
    <row r="251" spans="1:14" x14ac:dyDescent="0.3">
      <c r="A251">
        <f>EUC!F251</f>
        <v>0</v>
      </c>
      <c r="B251">
        <f>EUC!J251</f>
        <v>0</v>
      </c>
      <c r="C251" t="e">
        <f>EUC!D251&amp;'EUC2'!E251</f>
        <v>#VALUE!</v>
      </c>
      <c r="D251" t="e">
        <f>EUC!D251&amp;'EUC2'!F251</f>
        <v>#VALUE!</v>
      </c>
      <c r="E251" t="e">
        <f t="shared" si="21"/>
        <v>#VALUE!</v>
      </c>
      <c r="F251" t="e">
        <f t="shared" si="22"/>
        <v>#VALUE!</v>
      </c>
      <c r="G251" s="1">
        <f>EUC!D251</f>
        <v>0</v>
      </c>
      <c r="H251" t="s">
        <v>1055</v>
      </c>
      <c r="I251" t="str">
        <f>EUC!A251&amp;EUC!B251</f>
        <v/>
      </c>
      <c r="J251" t="str">
        <f t="shared" si="23"/>
        <v>EUC</v>
      </c>
      <c r="K251" t="e">
        <f t="shared" si="24"/>
        <v>#VALUE!</v>
      </c>
      <c r="L251" t="e">
        <f t="shared" si="25"/>
        <v>#VALUE!</v>
      </c>
      <c r="M251" t="e">
        <f t="shared" si="26"/>
        <v>#VALUE!</v>
      </c>
      <c r="N251" t="e">
        <f t="shared" si="27"/>
        <v>#VALUE!</v>
      </c>
    </row>
    <row r="252" spans="1:14" x14ac:dyDescent="0.3">
      <c r="A252">
        <f>EUC!F252</f>
        <v>0</v>
      </c>
      <c r="B252">
        <f>EUC!J252</f>
        <v>0</v>
      </c>
      <c r="C252" t="e">
        <f>EUC!D252&amp;'EUC2'!E252</f>
        <v>#VALUE!</v>
      </c>
      <c r="D252" t="e">
        <f>EUC!D252&amp;'EUC2'!F252</f>
        <v>#VALUE!</v>
      </c>
      <c r="E252" t="e">
        <f t="shared" si="21"/>
        <v>#VALUE!</v>
      </c>
      <c r="F252" t="e">
        <f t="shared" si="22"/>
        <v>#VALUE!</v>
      </c>
      <c r="G252" s="1">
        <f>EUC!D252</f>
        <v>0</v>
      </c>
      <c r="H252" t="s">
        <v>1055</v>
      </c>
      <c r="I252" t="str">
        <f>EUC!A252&amp;EUC!B252</f>
        <v/>
      </c>
      <c r="J252" t="str">
        <f t="shared" si="23"/>
        <v>EUC</v>
      </c>
      <c r="K252" t="e">
        <f t="shared" si="24"/>
        <v>#VALUE!</v>
      </c>
      <c r="L252" t="e">
        <f t="shared" si="25"/>
        <v>#VALUE!</v>
      </c>
      <c r="M252" t="e">
        <f t="shared" si="26"/>
        <v>#VALUE!</v>
      </c>
      <c r="N252" t="e">
        <f t="shared" si="27"/>
        <v>#VALUE!</v>
      </c>
    </row>
    <row r="253" spans="1:14" x14ac:dyDescent="0.3">
      <c r="A253">
        <f>EUC!F253</f>
        <v>0</v>
      </c>
      <c r="B253">
        <f>EUC!J253</f>
        <v>0</v>
      </c>
      <c r="C253" t="e">
        <f>EUC!D253&amp;'EUC2'!E253</f>
        <v>#VALUE!</v>
      </c>
      <c r="D253" t="e">
        <f>EUC!D253&amp;'EUC2'!F253</f>
        <v>#VALUE!</v>
      </c>
      <c r="E253" t="e">
        <f t="shared" si="21"/>
        <v>#VALUE!</v>
      </c>
      <c r="F253" t="e">
        <f t="shared" si="22"/>
        <v>#VALUE!</v>
      </c>
      <c r="G253" s="1">
        <f>EUC!D253</f>
        <v>0</v>
      </c>
      <c r="H253" t="s">
        <v>1055</v>
      </c>
      <c r="I253" t="str">
        <f>EUC!A253&amp;EUC!B253</f>
        <v/>
      </c>
      <c r="J253" t="str">
        <f t="shared" si="23"/>
        <v>EUC</v>
      </c>
      <c r="K253" t="e">
        <f t="shared" si="24"/>
        <v>#VALUE!</v>
      </c>
      <c r="L253" t="e">
        <f t="shared" si="25"/>
        <v>#VALUE!</v>
      </c>
      <c r="M253" t="e">
        <f t="shared" si="26"/>
        <v>#VALUE!</v>
      </c>
      <c r="N253" t="e">
        <f t="shared" si="27"/>
        <v>#VALUE!</v>
      </c>
    </row>
    <row r="254" spans="1:14" x14ac:dyDescent="0.3">
      <c r="A254">
        <f>EUC!F254</f>
        <v>0</v>
      </c>
      <c r="B254">
        <f>EUC!J254</f>
        <v>0</v>
      </c>
      <c r="C254" t="e">
        <f>EUC!D254&amp;'EUC2'!E254</f>
        <v>#VALUE!</v>
      </c>
      <c r="D254" t="e">
        <f>EUC!D254&amp;'EUC2'!F254</f>
        <v>#VALUE!</v>
      </c>
      <c r="E254" t="e">
        <f t="shared" si="21"/>
        <v>#VALUE!</v>
      </c>
      <c r="F254" t="e">
        <f t="shared" si="22"/>
        <v>#VALUE!</v>
      </c>
      <c r="G254" s="1">
        <f>EUC!D254</f>
        <v>0</v>
      </c>
      <c r="H254" t="s">
        <v>1055</v>
      </c>
      <c r="I254" t="str">
        <f>EUC!A254&amp;EUC!B254</f>
        <v/>
      </c>
      <c r="J254" t="str">
        <f t="shared" si="23"/>
        <v>EUC</v>
      </c>
      <c r="K254" t="e">
        <f t="shared" si="24"/>
        <v>#VALUE!</v>
      </c>
      <c r="L254" t="e">
        <f t="shared" si="25"/>
        <v>#VALUE!</v>
      </c>
      <c r="M254" t="e">
        <f t="shared" si="26"/>
        <v>#VALUE!</v>
      </c>
      <c r="N254" t="e">
        <f t="shared" si="27"/>
        <v>#VALUE!</v>
      </c>
    </row>
    <row r="255" spans="1:14" x14ac:dyDescent="0.3">
      <c r="A255">
        <f>EUC!F255</f>
        <v>0</v>
      </c>
      <c r="B255">
        <f>EUC!J255</f>
        <v>0</v>
      </c>
      <c r="C255" t="e">
        <f>EUC!D255&amp;'EUC2'!E255</f>
        <v>#VALUE!</v>
      </c>
      <c r="D255" t="e">
        <f>EUC!D255&amp;'EUC2'!F255</f>
        <v>#VALUE!</v>
      </c>
      <c r="E255" t="e">
        <f t="shared" si="21"/>
        <v>#VALUE!</v>
      </c>
      <c r="F255" t="e">
        <f t="shared" si="22"/>
        <v>#VALUE!</v>
      </c>
      <c r="G255" s="1">
        <f>EUC!D255</f>
        <v>0</v>
      </c>
      <c r="H255" t="s">
        <v>1055</v>
      </c>
      <c r="I255" t="str">
        <f>EUC!A255&amp;EUC!B255</f>
        <v/>
      </c>
      <c r="J255" t="str">
        <f t="shared" si="23"/>
        <v>EUC</v>
      </c>
      <c r="K255" t="e">
        <f t="shared" si="24"/>
        <v>#VALUE!</v>
      </c>
      <c r="L255" t="e">
        <f t="shared" si="25"/>
        <v>#VALUE!</v>
      </c>
      <c r="M255" t="e">
        <f t="shared" si="26"/>
        <v>#VALUE!</v>
      </c>
      <c r="N255" t="e">
        <f t="shared" si="27"/>
        <v>#VALUE!</v>
      </c>
    </row>
    <row r="256" spans="1:14" x14ac:dyDescent="0.3">
      <c r="A256">
        <f>EUC!F256</f>
        <v>0</v>
      </c>
      <c r="B256">
        <f>EUC!J256</f>
        <v>0</v>
      </c>
      <c r="C256" t="e">
        <f>EUC!D256&amp;'EUC2'!E256</f>
        <v>#VALUE!</v>
      </c>
      <c r="D256" t="e">
        <f>EUC!D256&amp;'EUC2'!F256</f>
        <v>#VALUE!</v>
      </c>
      <c r="E256" t="e">
        <f t="shared" si="21"/>
        <v>#VALUE!</v>
      </c>
      <c r="F256" t="e">
        <f t="shared" si="22"/>
        <v>#VALUE!</v>
      </c>
      <c r="G256" s="1">
        <f>EUC!D256</f>
        <v>0</v>
      </c>
      <c r="H256" t="s">
        <v>1055</v>
      </c>
      <c r="I256" t="str">
        <f>EUC!A256&amp;EUC!B256</f>
        <v/>
      </c>
      <c r="J256" t="str">
        <f t="shared" si="23"/>
        <v>EUC</v>
      </c>
      <c r="K256" t="e">
        <f t="shared" si="24"/>
        <v>#VALUE!</v>
      </c>
      <c r="L256" t="e">
        <f t="shared" si="25"/>
        <v>#VALUE!</v>
      </c>
      <c r="M256" t="e">
        <f t="shared" si="26"/>
        <v>#VALUE!</v>
      </c>
      <c r="N256" t="e">
        <f t="shared" si="27"/>
        <v>#VALUE!</v>
      </c>
    </row>
    <row r="257" spans="1:14" x14ac:dyDescent="0.3">
      <c r="A257">
        <f>EUC!F257</f>
        <v>0</v>
      </c>
      <c r="B257">
        <f>EUC!J257</f>
        <v>0</v>
      </c>
      <c r="C257" t="e">
        <f>EUC!D257&amp;'EUC2'!E257</f>
        <v>#VALUE!</v>
      </c>
      <c r="D257" t="e">
        <f>EUC!D257&amp;'EUC2'!F257</f>
        <v>#VALUE!</v>
      </c>
      <c r="E257" t="e">
        <f t="shared" si="21"/>
        <v>#VALUE!</v>
      </c>
      <c r="F257" t="e">
        <f t="shared" si="22"/>
        <v>#VALUE!</v>
      </c>
      <c r="G257" s="1">
        <f>EUC!D257</f>
        <v>0</v>
      </c>
      <c r="H257" t="s">
        <v>1055</v>
      </c>
      <c r="I257" t="str">
        <f>EUC!A257&amp;EUC!B257</f>
        <v/>
      </c>
      <c r="J257" t="str">
        <f t="shared" si="23"/>
        <v>EUC</v>
      </c>
      <c r="K257" t="e">
        <f t="shared" si="24"/>
        <v>#VALUE!</v>
      </c>
      <c r="L257" t="e">
        <f t="shared" si="25"/>
        <v>#VALUE!</v>
      </c>
      <c r="M257" t="e">
        <f t="shared" si="26"/>
        <v>#VALUE!</v>
      </c>
      <c r="N257" t="e">
        <f t="shared" si="27"/>
        <v>#VALUE!</v>
      </c>
    </row>
    <row r="258" spans="1:14" x14ac:dyDescent="0.3">
      <c r="A258">
        <f>EUC!F258</f>
        <v>0</v>
      </c>
      <c r="B258">
        <f>EUC!J258</f>
        <v>0</v>
      </c>
      <c r="C258" t="e">
        <f>EUC!D258&amp;'EUC2'!E258</f>
        <v>#VALUE!</v>
      </c>
      <c r="D258" t="e">
        <f>EUC!D258&amp;'EUC2'!F258</f>
        <v>#VALUE!</v>
      </c>
      <c r="E258" t="e">
        <f t="shared" si="21"/>
        <v>#VALUE!</v>
      </c>
      <c r="F258" t="e">
        <f t="shared" si="22"/>
        <v>#VALUE!</v>
      </c>
      <c r="G258" s="1">
        <f>EUC!D258</f>
        <v>0</v>
      </c>
      <c r="H258" t="s">
        <v>1055</v>
      </c>
      <c r="I258" t="str">
        <f>EUC!A258&amp;EUC!B258</f>
        <v/>
      </c>
      <c r="J258" t="str">
        <f t="shared" si="23"/>
        <v>EUC</v>
      </c>
      <c r="K258" t="e">
        <f t="shared" si="24"/>
        <v>#VALUE!</v>
      </c>
      <c r="L258" t="e">
        <f t="shared" si="25"/>
        <v>#VALUE!</v>
      </c>
      <c r="M258" t="e">
        <f t="shared" si="26"/>
        <v>#VALUE!</v>
      </c>
      <c r="N258" t="e">
        <f t="shared" si="27"/>
        <v>#VALUE!</v>
      </c>
    </row>
    <row r="259" spans="1:14" x14ac:dyDescent="0.3">
      <c r="A259">
        <f>EUC!F259</f>
        <v>0</v>
      </c>
      <c r="B259">
        <f>EUC!J259</f>
        <v>0</v>
      </c>
      <c r="C259" t="e">
        <f>EUC!D259&amp;'EUC2'!E259</f>
        <v>#VALUE!</v>
      </c>
      <c r="D259" t="e">
        <f>EUC!D259&amp;'EUC2'!F259</f>
        <v>#VALUE!</v>
      </c>
      <c r="E259" t="e">
        <f t="shared" ref="E259:E322" si="28">LEFT(A259,FIND("#",SUBSTITUTE(A259," ","#",LEN(A259)-LEN(SUBSTITUTE(A259," ",""))))-1)</f>
        <v>#VALUE!</v>
      </c>
      <c r="F259" t="e">
        <f t="shared" ref="F259:F322" si="29">RIGHT(B259,LEN(B259)-FIND(" ",B259))</f>
        <v>#VALUE!</v>
      </c>
      <c r="G259" s="1">
        <f>EUC!D259</f>
        <v>0</v>
      </c>
      <c r="H259" t="s">
        <v>1055</v>
      </c>
      <c r="I259" t="str">
        <f>EUC!A259&amp;EUC!B259</f>
        <v/>
      </c>
      <c r="J259" t="str">
        <f t="shared" ref="J259:J322" si="30">H259&amp;I259</f>
        <v>EUC</v>
      </c>
      <c r="K259" t="e">
        <f t="shared" ref="K259:K322" si="31">J259&amp;E259</f>
        <v>#VALUE!</v>
      </c>
      <c r="L259" t="e">
        <f t="shared" ref="L259:L322" si="32">J259&amp;F259</f>
        <v>#VALUE!</v>
      </c>
      <c r="M259" t="e">
        <f t="shared" ref="M259:M322" si="33">E259</f>
        <v>#VALUE!</v>
      </c>
      <c r="N259" t="e">
        <f t="shared" ref="N259:N322" si="34">F259</f>
        <v>#VALUE!</v>
      </c>
    </row>
    <row r="260" spans="1:14" x14ac:dyDescent="0.3">
      <c r="A260">
        <f>EUC!F260</f>
        <v>0</v>
      </c>
      <c r="B260">
        <f>EUC!J260</f>
        <v>0</v>
      </c>
      <c r="C260" t="e">
        <f>EUC!D260&amp;'EUC2'!E260</f>
        <v>#VALUE!</v>
      </c>
      <c r="D260" t="e">
        <f>EUC!D260&amp;'EUC2'!F260</f>
        <v>#VALUE!</v>
      </c>
      <c r="E260" t="e">
        <f t="shared" si="28"/>
        <v>#VALUE!</v>
      </c>
      <c r="F260" t="e">
        <f t="shared" si="29"/>
        <v>#VALUE!</v>
      </c>
      <c r="G260" s="1">
        <f>EUC!D260</f>
        <v>0</v>
      </c>
      <c r="H260" t="s">
        <v>1055</v>
      </c>
      <c r="I260" t="str">
        <f>EUC!A260&amp;EUC!B260</f>
        <v/>
      </c>
      <c r="J260" t="str">
        <f t="shared" si="30"/>
        <v>EUC</v>
      </c>
      <c r="K260" t="e">
        <f t="shared" si="31"/>
        <v>#VALUE!</v>
      </c>
      <c r="L260" t="e">
        <f t="shared" si="32"/>
        <v>#VALUE!</v>
      </c>
      <c r="M260" t="e">
        <f t="shared" si="33"/>
        <v>#VALUE!</v>
      </c>
      <c r="N260" t="e">
        <f t="shared" si="34"/>
        <v>#VALUE!</v>
      </c>
    </row>
    <row r="261" spans="1:14" x14ac:dyDescent="0.3">
      <c r="A261">
        <f>EUC!F261</f>
        <v>0</v>
      </c>
      <c r="B261">
        <f>EUC!J261</f>
        <v>0</v>
      </c>
      <c r="C261" t="e">
        <f>EUC!D261&amp;'EUC2'!E261</f>
        <v>#VALUE!</v>
      </c>
      <c r="D261" t="e">
        <f>EUC!D261&amp;'EUC2'!F261</f>
        <v>#VALUE!</v>
      </c>
      <c r="E261" t="e">
        <f t="shared" si="28"/>
        <v>#VALUE!</v>
      </c>
      <c r="F261" t="e">
        <f t="shared" si="29"/>
        <v>#VALUE!</v>
      </c>
      <c r="G261" s="1">
        <f>EUC!D261</f>
        <v>0</v>
      </c>
      <c r="H261" t="s">
        <v>1055</v>
      </c>
      <c r="I261" t="str">
        <f>EUC!A261&amp;EUC!B261</f>
        <v/>
      </c>
      <c r="J261" t="str">
        <f t="shared" si="30"/>
        <v>EUC</v>
      </c>
      <c r="K261" t="e">
        <f t="shared" si="31"/>
        <v>#VALUE!</v>
      </c>
      <c r="L261" t="e">
        <f t="shared" si="32"/>
        <v>#VALUE!</v>
      </c>
      <c r="M261" t="e">
        <f t="shared" si="33"/>
        <v>#VALUE!</v>
      </c>
      <c r="N261" t="e">
        <f t="shared" si="34"/>
        <v>#VALUE!</v>
      </c>
    </row>
    <row r="262" spans="1:14" x14ac:dyDescent="0.3">
      <c r="A262">
        <f>EUC!F262</f>
        <v>0</v>
      </c>
      <c r="B262">
        <f>EUC!J262</f>
        <v>0</v>
      </c>
      <c r="C262" t="e">
        <f>EUC!D262&amp;'EUC2'!E262</f>
        <v>#VALUE!</v>
      </c>
      <c r="D262" t="e">
        <f>EUC!D262&amp;'EUC2'!F262</f>
        <v>#VALUE!</v>
      </c>
      <c r="E262" t="e">
        <f t="shared" si="28"/>
        <v>#VALUE!</v>
      </c>
      <c r="F262" t="e">
        <f t="shared" si="29"/>
        <v>#VALUE!</v>
      </c>
      <c r="G262" s="1">
        <f>EUC!D262</f>
        <v>0</v>
      </c>
      <c r="H262" t="s">
        <v>1055</v>
      </c>
      <c r="I262" t="str">
        <f>EUC!A262&amp;EUC!B262</f>
        <v/>
      </c>
      <c r="J262" t="str">
        <f t="shared" si="30"/>
        <v>EUC</v>
      </c>
      <c r="K262" t="e">
        <f t="shared" si="31"/>
        <v>#VALUE!</v>
      </c>
      <c r="L262" t="e">
        <f t="shared" si="32"/>
        <v>#VALUE!</v>
      </c>
      <c r="M262" t="e">
        <f t="shared" si="33"/>
        <v>#VALUE!</v>
      </c>
      <c r="N262" t="e">
        <f t="shared" si="34"/>
        <v>#VALUE!</v>
      </c>
    </row>
    <row r="263" spans="1:14" x14ac:dyDescent="0.3">
      <c r="A263">
        <f>EUC!F263</f>
        <v>0</v>
      </c>
      <c r="B263">
        <f>EUC!J263</f>
        <v>0</v>
      </c>
      <c r="C263" t="e">
        <f>EUC!D263&amp;'EUC2'!E263</f>
        <v>#VALUE!</v>
      </c>
      <c r="D263" t="e">
        <f>EUC!D263&amp;'EUC2'!F263</f>
        <v>#VALUE!</v>
      </c>
      <c r="E263" t="e">
        <f t="shared" si="28"/>
        <v>#VALUE!</v>
      </c>
      <c r="F263" t="e">
        <f t="shared" si="29"/>
        <v>#VALUE!</v>
      </c>
      <c r="G263" s="1">
        <f>EUC!D263</f>
        <v>0</v>
      </c>
      <c r="H263" t="s">
        <v>1055</v>
      </c>
      <c r="I263" t="str">
        <f>EUC!A263&amp;EUC!B263</f>
        <v/>
      </c>
      <c r="J263" t="str">
        <f t="shared" si="30"/>
        <v>EUC</v>
      </c>
      <c r="K263" t="e">
        <f t="shared" si="31"/>
        <v>#VALUE!</v>
      </c>
      <c r="L263" t="e">
        <f t="shared" si="32"/>
        <v>#VALUE!</v>
      </c>
      <c r="M263" t="e">
        <f t="shared" si="33"/>
        <v>#VALUE!</v>
      </c>
      <c r="N263" t="e">
        <f t="shared" si="34"/>
        <v>#VALUE!</v>
      </c>
    </row>
    <row r="264" spans="1:14" x14ac:dyDescent="0.3">
      <c r="A264">
        <f>EUC!F264</f>
        <v>0</v>
      </c>
      <c r="B264">
        <f>EUC!J264</f>
        <v>0</v>
      </c>
      <c r="C264" t="e">
        <f>EUC!D264&amp;'EUC2'!E264</f>
        <v>#VALUE!</v>
      </c>
      <c r="D264" t="e">
        <f>EUC!D264&amp;'EUC2'!F264</f>
        <v>#VALUE!</v>
      </c>
      <c r="E264" t="e">
        <f t="shared" si="28"/>
        <v>#VALUE!</v>
      </c>
      <c r="F264" t="e">
        <f t="shared" si="29"/>
        <v>#VALUE!</v>
      </c>
      <c r="G264" s="1">
        <f>EUC!D264</f>
        <v>0</v>
      </c>
      <c r="H264" t="s">
        <v>1055</v>
      </c>
      <c r="I264" t="str">
        <f>EUC!A264&amp;EUC!B264</f>
        <v/>
      </c>
      <c r="J264" t="str">
        <f t="shared" si="30"/>
        <v>EUC</v>
      </c>
      <c r="K264" t="e">
        <f t="shared" si="31"/>
        <v>#VALUE!</v>
      </c>
      <c r="L264" t="e">
        <f t="shared" si="32"/>
        <v>#VALUE!</v>
      </c>
      <c r="M264" t="e">
        <f t="shared" si="33"/>
        <v>#VALUE!</v>
      </c>
      <c r="N264" t="e">
        <f t="shared" si="34"/>
        <v>#VALUE!</v>
      </c>
    </row>
    <row r="265" spans="1:14" x14ac:dyDescent="0.3">
      <c r="A265">
        <f>EUC!F265</f>
        <v>0</v>
      </c>
      <c r="B265">
        <f>EUC!J265</f>
        <v>0</v>
      </c>
      <c r="C265" t="e">
        <f>EUC!D265&amp;'EUC2'!E265</f>
        <v>#VALUE!</v>
      </c>
      <c r="D265" t="e">
        <f>EUC!D265&amp;'EUC2'!F265</f>
        <v>#VALUE!</v>
      </c>
      <c r="E265" t="e">
        <f t="shared" si="28"/>
        <v>#VALUE!</v>
      </c>
      <c r="F265" t="e">
        <f t="shared" si="29"/>
        <v>#VALUE!</v>
      </c>
      <c r="G265" s="1">
        <f>EUC!D265</f>
        <v>0</v>
      </c>
      <c r="H265" t="s">
        <v>1055</v>
      </c>
      <c r="I265" t="str">
        <f>EUC!A265&amp;EUC!B265</f>
        <v/>
      </c>
      <c r="J265" t="str">
        <f t="shared" si="30"/>
        <v>EUC</v>
      </c>
      <c r="K265" t="e">
        <f t="shared" si="31"/>
        <v>#VALUE!</v>
      </c>
      <c r="L265" t="e">
        <f t="shared" si="32"/>
        <v>#VALUE!</v>
      </c>
      <c r="M265" t="e">
        <f t="shared" si="33"/>
        <v>#VALUE!</v>
      </c>
      <c r="N265" t="e">
        <f t="shared" si="34"/>
        <v>#VALUE!</v>
      </c>
    </row>
    <row r="266" spans="1:14" x14ac:dyDescent="0.3">
      <c r="A266">
        <f>EUC!F266</f>
        <v>0</v>
      </c>
      <c r="B266">
        <f>EUC!J266</f>
        <v>0</v>
      </c>
      <c r="C266" t="e">
        <f>EUC!D266&amp;'EUC2'!E266</f>
        <v>#VALUE!</v>
      </c>
      <c r="D266" t="e">
        <f>EUC!D266&amp;'EUC2'!F266</f>
        <v>#VALUE!</v>
      </c>
      <c r="E266" t="e">
        <f t="shared" si="28"/>
        <v>#VALUE!</v>
      </c>
      <c r="F266" t="e">
        <f t="shared" si="29"/>
        <v>#VALUE!</v>
      </c>
      <c r="G266" s="1">
        <f>EUC!D266</f>
        <v>0</v>
      </c>
      <c r="H266" t="s">
        <v>1055</v>
      </c>
      <c r="I266" t="str">
        <f>EUC!A266&amp;EUC!B266</f>
        <v/>
      </c>
      <c r="J266" t="str">
        <f t="shared" si="30"/>
        <v>EUC</v>
      </c>
      <c r="K266" t="e">
        <f t="shared" si="31"/>
        <v>#VALUE!</v>
      </c>
      <c r="L266" t="e">
        <f t="shared" si="32"/>
        <v>#VALUE!</v>
      </c>
      <c r="M266" t="e">
        <f t="shared" si="33"/>
        <v>#VALUE!</v>
      </c>
      <c r="N266" t="e">
        <f t="shared" si="34"/>
        <v>#VALUE!</v>
      </c>
    </row>
    <row r="267" spans="1:14" x14ac:dyDescent="0.3">
      <c r="A267">
        <f>EUC!F267</f>
        <v>0</v>
      </c>
      <c r="B267">
        <f>EUC!J267</f>
        <v>0</v>
      </c>
      <c r="C267" t="e">
        <f>EUC!D267&amp;'EUC2'!E267</f>
        <v>#VALUE!</v>
      </c>
      <c r="D267" t="e">
        <f>EUC!D267&amp;'EUC2'!F267</f>
        <v>#VALUE!</v>
      </c>
      <c r="E267" t="e">
        <f t="shared" si="28"/>
        <v>#VALUE!</v>
      </c>
      <c r="F267" t="e">
        <f t="shared" si="29"/>
        <v>#VALUE!</v>
      </c>
      <c r="G267" s="1">
        <f>EUC!D267</f>
        <v>0</v>
      </c>
      <c r="H267" t="s">
        <v>1055</v>
      </c>
      <c r="I267" t="str">
        <f>EUC!A267&amp;EUC!B267</f>
        <v/>
      </c>
      <c r="J267" t="str">
        <f t="shared" si="30"/>
        <v>EUC</v>
      </c>
      <c r="K267" t="e">
        <f t="shared" si="31"/>
        <v>#VALUE!</v>
      </c>
      <c r="L267" t="e">
        <f t="shared" si="32"/>
        <v>#VALUE!</v>
      </c>
      <c r="M267" t="e">
        <f t="shared" si="33"/>
        <v>#VALUE!</v>
      </c>
      <c r="N267" t="e">
        <f t="shared" si="34"/>
        <v>#VALUE!</v>
      </c>
    </row>
    <row r="268" spans="1:14" x14ac:dyDescent="0.3">
      <c r="A268">
        <f>EUC!F268</f>
        <v>0</v>
      </c>
      <c r="B268">
        <f>EUC!J268</f>
        <v>0</v>
      </c>
      <c r="C268" t="e">
        <f>EUC!D268&amp;'EUC2'!E268</f>
        <v>#VALUE!</v>
      </c>
      <c r="D268" t="e">
        <f>EUC!D268&amp;'EUC2'!F268</f>
        <v>#VALUE!</v>
      </c>
      <c r="E268" t="e">
        <f t="shared" si="28"/>
        <v>#VALUE!</v>
      </c>
      <c r="F268" t="e">
        <f t="shared" si="29"/>
        <v>#VALUE!</v>
      </c>
      <c r="G268" s="1">
        <f>EUC!D268</f>
        <v>0</v>
      </c>
      <c r="H268" t="s">
        <v>1055</v>
      </c>
      <c r="I268" t="str">
        <f>EUC!A268&amp;EUC!B268</f>
        <v/>
      </c>
      <c r="J268" t="str">
        <f t="shared" si="30"/>
        <v>EUC</v>
      </c>
      <c r="K268" t="e">
        <f t="shared" si="31"/>
        <v>#VALUE!</v>
      </c>
      <c r="L268" t="e">
        <f t="shared" si="32"/>
        <v>#VALUE!</v>
      </c>
      <c r="M268" t="e">
        <f t="shared" si="33"/>
        <v>#VALUE!</v>
      </c>
      <c r="N268" t="e">
        <f t="shared" si="34"/>
        <v>#VALUE!</v>
      </c>
    </row>
    <row r="269" spans="1:14" x14ac:dyDescent="0.3">
      <c r="A269">
        <f>EUC!F269</f>
        <v>0</v>
      </c>
      <c r="B269">
        <f>EUC!J269</f>
        <v>0</v>
      </c>
      <c r="C269" t="e">
        <f>EUC!D269&amp;'EUC2'!E269</f>
        <v>#VALUE!</v>
      </c>
      <c r="D269" t="e">
        <f>EUC!D269&amp;'EUC2'!F269</f>
        <v>#VALUE!</v>
      </c>
      <c r="E269" t="e">
        <f t="shared" si="28"/>
        <v>#VALUE!</v>
      </c>
      <c r="F269" t="e">
        <f t="shared" si="29"/>
        <v>#VALUE!</v>
      </c>
      <c r="G269" s="1">
        <f>EUC!D269</f>
        <v>0</v>
      </c>
      <c r="H269" t="s">
        <v>1055</v>
      </c>
      <c r="I269" t="str">
        <f>EUC!A269&amp;EUC!B269</f>
        <v/>
      </c>
      <c r="J269" t="str">
        <f t="shared" si="30"/>
        <v>EUC</v>
      </c>
      <c r="K269" t="e">
        <f t="shared" si="31"/>
        <v>#VALUE!</v>
      </c>
      <c r="L269" t="e">
        <f t="shared" si="32"/>
        <v>#VALUE!</v>
      </c>
      <c r="M269" t="e">
        <f t="shared" si="33"/>
        <v>#VALUE!</v>
      </c>
      <c r="N269" t="e">
        <f t="shared" si="34"/>
        <v>#VALUE!</v>
      </c>
    </row>
    <row r="270" spans="1:14" x14ac:dyDescent="0.3">
      <c r="A270">
        <f>EUC!F270</f>
        <v>0</v>
      </c>
      <c r="B270">
        <f>EUC!J270</f>
        <v>0</v>
      </c>
      <c r="C270" t="e">
        <f>EUC!D270&amp;'EUC2'!E270</f>
        <v>#VALUE!</v>
      </c>
      <c r="D270" t="e">
        <f>EUC!D270&amp;'EUC2'!F270</f>
        <v>#VALUE!</v>
      </c>
      <c r="E270" t="e">
        <f t="shared" si="28"/>
        <v>#VALUE!</v>
      </c>
      <c r="F270" t="e">
        <f t="shared" si="29"/>
        <v>#VALUE!</v>
      </c>
      <c r="G270" s="1">
        <f>EUC!D270</f>
        <v>0</v>
      </c>
      <c r="H270" t="s">
        <v>1055</v>
      </c>
      <c r="I270" t="str">
        <f>EUC!A270&amp;EUC!B270</f>
        <v/>
      </c>
      <c r="J270" t="str">
        <f t="shared" si="30"/>
        <v>EUC</v>
      </c>
      <c r="K270" t="e">
        <f t="shared" si="31"/>
        <v>#VALUE!</v>
      </c>
      <c r="L270" t="e">
        <f t="shared" si="32"/>
        <v>#VALUE!</v>
      </c>
      <c r="M270" t="e">
        <f t="shared" si="33"/>
        <v>#VALUE!</v>
      </c>
      <c r="N270" t="e">
        <f t="shared" si="34"/>
        <v>#VALUE!</v>
      </c>
    </row>
    <row r="271" spans="1:14" x14ac:dyDescent="0.3">
      <c r="A271">
        <f>EUC!F271</f>
        <v>0</v>
      </c>
      <c r="B271">
        <f>EUC!J271</f>
        <v>0</v>
      </c>
      <c r="C271" t="e">
        <f>EUC!D271&amp;'EUC2'!E271</f>
        <v>#VALUE!</v>
      </c>
      <c r="D271" t="e">
        <f>EUC!D271&amp;'EUC2'!F271</f>
        <v>#VALUE!</v>
      </c>
      <c r="E271" t="e">
        <f t="shared" si="28"/>
        <v>#VALUE!</v>
      </c>
      <c r="F271" t="e">
        <f t="shared" si="29"/>
        <v>#VALUE!</v>
      </c>
      <c r="G271" s="1">
        <f>EUC!D271</f>
        <v>0</v>
      </c>
      <c r="H271" t="s">
        <v>1055</v>
      </c>
      <c r="I271" t="str">
        <f>EUC!A271&amp;EUC!B271</f>
        <v/>
      </c>
      <c r="J271" t="str">
        <f t="shared" si="30"/>
        <v>EUC</v>
      </c>
      <c r="K271" t="e">
        <f t="shared" si="31"/>
        <v>#VALUE!</v>
      </c>
      <c r="L271" t="e">
        <f t="shared" si="32"/>
        <v>#VALUE!</v>
      </c>
      <c r="M271" t="e">
        <f t="shared" si="33"/>
        <v>#VALUE!</v>
      </c>
      <c r="N271" t="e">
        <f t="shared" si="34"/>
        <v>#VALUE!</v>
      </c>
    </row>
    <row r="272" spans="1:14" x14ac:dyDescent="0.3">
      <c r="A272">
        <f>EUC!F272</f>
        <v>0</v>
      </c>
      <c r="B272">
        <f>EUC!J272</f>
        <v>0</v>
      </c>
      <c r="C272" t="e">
        <f>EUC!D272&amp;'EUC2'!E272</f>
        <v>#VALUE!</v>
      </c>
      <c r="D272" t="e">
        <f>EUC!D272&amp;'EUC2'!F272</f>
        <v>#VALUE!</v>
      </c>
      <c r="E272" t="e">
        <f t="shared" si="28"/>
        <v>#VALUE!</v>
      </c>
      <c r="F272" t="e">
        <f t="shared" si="29"/>
        <v>#VALUE!</v>
      </c>
      <c r="G272" s="1">
        <f>EUC!D272</f>
        <v>0</v>
      </c>
      <c r="H272" t="s">
        <v>1055</v>
      </c>
      <c r="I272" t="str">
        <f>EUC!A272&amp;EUC!B272</f>
        <v/>
      </c>
      <c r="J272" t="str">
        <f t="shared" si="30"/>
        <v>EUC</v>
      </c>
      <c r="K272" t="e">
        <f t="shared" si="31"/>
        <v>#VALUE!</v>
      </c>
      <c r="L272" t="e">
        <f t="shared" si="32"/>
        <v>#VALUE!</v>
      </c>
      <c r="M272" t="e">
        <f t="shared" si="33"/>
        <v>#VALUE!</v>
      </c>
      <c r="N272" t="e">
        <f t="shared" si="34"/>
        <v>#VALUE!</v>
      </c>
    </row>
    <row r="273" spans="1:14" x14ac:dyDescent="0.3">
      <c r="A273">
        <f>EUC!F273</f>
        <v>0</v>
      </c>
      <c r="B273">
        <f>EUC!J273</f>
        <v>0</v>
      </c>
      <c r="C273" t="e">
        <f>EUC!D273&amp;'EUC2'!E273</f>
        <v>#VALUE!</v>
      </c>
      <c r="D273" t="e">
        <f>EUC!D273&amp;'EUC2'!F273</f>
        <v>#VALUE!</v>
      </c>
      <c r="E273" t="e">
        <f t="shared" si="28"/>
        <v>#VALUE!</v>
      </c>
      <c r="F273" t="e">
        <f t="shared" si="29"/>
        <v>#VALUE!</v>
      </c>
      <c r="G273" s="1">
        <f>EUC!D273</f>
        <v>0</v>
      </c>
      <c r="H273" t="s">
        <v>1055</v>
      </c>
      <c r="I273" t="str">
        <f>EUC!A273&amp;EUC!B273</f>
        <v/>
      </c>
      <c r="J273" t="str">
        <f t="shared" si="30"/>
        <v>EUC</v>
      </c>
      <c r="K273" t="e">
        <f t="shared" si="31"/>
        <v>#VALUE!</v>
      </c>
      <c r="L273" t="e">
        <f t="shared" si="32"/>
        <v>#VALUE!</v>
      </c>
      <c r="M273" t="e">
        <f t="shared" si="33"/>
        <v>#VALUE!</v>
      </c>
      <c r="N273" t="e">
        <f t="shared" si="34"/>
        <v>#VALUE!</v>
      </c>
    </row>
    <row r="274" spans="1:14" x14ac:dyDescent="0.3">
      <c r="A274">
        <f>EUC!F274</f>
        <v>0</v>
      </c>
      <c r="B274">
        <f>EUC!J274</f>
        <v>0</v>
      </c>
      <c r="C274" t="e">
        <f>EUC!D274&amp;'EUC2'!E274</f>
        <v>#VALUE!</v>
      </c>
      <c r="D274" t="e">
        <f>EUC!D274&amp;'EUC2'!F274</f>
        <v>#VALUE!</v>
      </c>
      <c r="E274" t="e">
        <f t="shared" si="28"/>
        <v>#VALUE!</v>
      </c>
      <c r="F274" t="e">
        <f t="shared" si="29"/>
        <v>#VALUE!</v>
      </c>
      <c r="G274" s="1">
        <f>EUC!D274</f>
        <v>0</v>
      </c>
      <c r="H274" t="s">
        <v>1055</v>
      </c>
      <c r="I274" t="str">
        <f>EUC!A274&amp;EUC!B274</f>
        <v/>
      </c>
      <c r="J274" t="str">
        <f t="shared" si="30"/>
        <v>EUC</v>
      </c>
      <c r="K274" t="e">
        <f t="shared" si="31"/>
        <v>#VALUE!</v>
      </c>
      <c r="L274" t="e">
        <f t="shared" si="32"/>
        <v>#VALUE!</v>
      </c>
      <c r="M274" t="e">
        <f t="shared" si="33"/>
        <v>#VALUE!</v>
      </c>
      <c r="N274" t="e">
        <f t="shared" si="34"/>
        <v>#VALUE!</v>
      </c>
    </row>
    <row r="275" spans="1:14" x14ac:dyDescent="0.3">
      <c r="A275">
        <f>EUC!F275</f>
        <v>0</v>
      </c>
      <c r="B275">
        <f>EUC!J275</f>
        <v>0</v>
      </c>
      <c r="C275" t="e">
        <f>EUC!D275&amp;'EUC2'!E275</f>
        <v>#VALUE!</v>
      </c>
      <c r="D275" t="e">
        <f>EUC!D275&amp;'EUC2'!F275</f>
        <v>#VALUE!</v>
      </c>
      <c r="E275" t="e">
        <f t="shared" si="28"/>
        <v>#VALUE!</v>
      </c>
      <c r="F275" t="e">
        <f t="shared" si="29"/>
        <v>#VALUE!</v>
      </c>
      <c r="G275" s="1">
        <f>EUC!D275</f>
        <v>0</v>
      </c>
      <c r="H275" t="s">
        <v>1055</v>
      </c>
      <c r="I275" t="str">
        <f>EUC!A275&amp;EUC!B275</f>
        <v/>
      </c>
      <c r="J275" t="str">
        <f t="shared" si="30"/>
        <v>EUC</v>
      </c>
      <c r="K275" t="e">
        <f t="shared" si="31"/>
        <v>#VALUE!</v>
      </c>
      <c r="L275" t="e">
        <f t="shared" si="32"/>
        <v>#VALUE!</v>
      </c>
      <c r="M275" t="e">
        <f t="shared" si="33"/>
        <v>#VALUE!</v>
      </c>
      <c r="N275" t="e">
        <f t="shared" si="34"/>
        <v>#VALUE!</v>
      </c>
    </row>
    <row r="276" spans="1:14" x14ac:dyDescent="0.3">
      <c r="A276">
        <f>EUC!F276</f>
        <v>0</v>
      </c>
      <c r="B276">
        <f>EUC!J276</f>
        <v>0</v>
      </c>
      <c r="C276" t="e">
        <f>EUC!D276&amp;'EUC2'!E276</f>
        <v>#VALUE!</v>
      </c>
      <c r="D276" t="e">
        <f>EUC!D276&amp;'EUC2'!F276</f>
        <v>#VALUE!</v>
      </c>
      <c r="E276" t="e">
        <f t="shared" si="28"/>
        <v>#VALUE!</v>
      </c>
      <c r="F276" t="e">
        <f t="shared" si="29"/>
        <v>#VALUE!</v>
      </c>
      <c r="G276" s="1">
        <f>EUC!D276</f>
        <v>0</v>
      </c>
      <c r="H276" t="s">
        <v>1055</v>
      </c>
      <c r="I276" t="str">
        <f>EUC!A276&amp;EUC!B276</f>
        <v/>
      </c>
      <c r="J276" t="str">
        <f t="shared" si="30"/>
        <v>EUC</v>
      </c>
      <c r="K276" t="e">
        <f t="shared" si="31"/>
        <v>#VALUE!</v>
      </c>
      <c r="L276" t="e">
        <f t="shared" si="32"/>
        <v>#VALUE!</v>
      </c>
      <c r="M276" t="e">
        <f t="shared" si="33"/>
        <v>#VALUE!</v>
      </c>
      <c r="N276" t="e">
        <f t="shared" si="34"/>
        <v>#VALUE!</v>
      </c>
    </row>
    <row r="277" spans="1:14" x14ac:dyDescent="0.3">
      <c r="A277">
        <f>EUC!F277</f>
        <v>0</v>
      </c>
      <c r="B277">
        <f>EUC!J277</f>
        <v>0</v>
      </c>
      <c r="C277" t="e">
        <f>EUC!D277&amp;'EUC2'!E277</f>
        <v>#VALUE!</v>
      </c>
      <c r="D277" t="e">
        <f>EUC!D277&amp;'EUC2'!F277</f>
        <v>#VALUE!</v>
      </c>
      <c r="E277" t="e">
        <f t="shared" si="28"/>
        <v>#VALUE!</v>
      </c>
      <c r="F277" t="e">
        <f t="shared" si="29"/>
        <v>#VALUE!</v>
      </c>
      <c r="G277" s="1">
        <f>EUC!D277</f>
        <v>0</v>
      </c>
      <c r="H277" t="s">
        <v>1055</v>
      </c>
      <c r="I277" t="str">
        <f>EUC!A277&amp;EUC!B277</f>
        <v/>
      </c>
      <c r="J277" t="str">
        <f t="shared" si="30"/>
        <v>EUC</v>
      </c>
      <c r="K277" t="e">
        <f t="shared" si="31"/>
        <v>#VALUE!</v>
      </c>
      <c r="L277" t="e">
        <f t="shared" si="32"/>
        <v>#VALUE!</v>
      </c>
      <c r="M277" t="e">
        <f t="shared" si="33"/>
        <v>#VALUE!</v>
      </c>
      <c r="N277" t="e">
        <f t="shared" si="34"/>
        <v>#VALUE!</v>
      </c>
    </row>
    <row r="278" spans="1:14" x14ac:dyDescent="0.3">
      <c r="A278">
        <f>EUC!F278</f>
        <v>0</v>
      </c>
      <c r="B278">
        <f>EUC!J278</f>
        <v>0</v>
      </c>
      <c r="C278" t="e">
        <f>EUC!D278&amp;'EUC2'!E278</f>
        <v>#VALUE!</v>
      </c>
      <c r="D278" t="e">
        <f>EUC!D278&amp;'EUC2'!F278</f>
        <v>#VALUE!</v>
      </c>
      <c r="E278" t="e">
        <f t="shared" si="28"/>
        <v>#VALUE!</v>
      </c>
      <c r="F278" t="e">
        <f t="shared" si="29"/>
        <v>#VALUE!</v>
      </c>
      <c r="G278" s="1">
        <f>EUC!D278</f>
        <v>0</v>
      </c>
      <c r="H278" t="s">
        <v>1055</v>
      </c>
      <c r="I278" t="str">
        <f>EUC!A278&amp;EUC!B278</f>
        <v/>
      </c>
      <c r="J278" t="str">
        <f t="shared" si="30"/>
        <v>EUC</v>
      </c>
      <c r="K278" t="e">
        <f t="shared" si="31"/>
        <v>#VALUE!</v>
      </c>
      <c r="L278" t="e">
        <f t="shared" si="32"/>
        <v>#VALUE!</v>
      </c>
      <c r="M278" t="e">
        <f t="shared" si="33"/>
        <v>#VALUE!</v>
      </c>
      <c r="N278" t="e">
        <f t="shared" si="34"/>
        <v>#VALUE!</v>
      </c>
    </row>
    <row r="279" spans="1:14" x14ac:dyDescent="0.3">
      <c r="A279">
        <f>EUC!F279</f>
        <v>0</v>
      </c>
      <c r="B279">
        <f>EUC!J279</f>
        <v>0</v>
      </c>
      <c r="C279" t="e">
        <f>EUC!D279&amp;'EUC2'!E279</f>
        <v>#VALUE!</v>
      </c>
      <c r="D279" t="e">
        <f>EUC!D279&amp;'EUC2'!F279</f>
        <v>#VALUE!</v>
      </c>
      <c r="E279" t="e">
        <f t="shared" si="28"/>
        <v>#VALUE!</v>
      </c>
      <c r="F279" t="e">
        <f t="shared" si="29"/>
        <v>#VALUE!</v>
      </c>
      <c r="G279" s="1">
        <f>EUC!D279</f>
        <v>0</v>
      </c>
      <c r="H279" t="s">
        <v>1055</v>
      </c>
      <c r="I279" t="str">
        <f>EUC!A279&amp;EUC!B279</f>
        <v/>
      </c>
      <c r="J279" t="str">
        <f t="shared" si="30"/>
        <v>EUC</v>
      </c>
      <c r="K279" t="e">
        <f t="shared" si="31"/>
        <v>#VALUE!</v>
      </c>
      <c r="L279" t="e">
        <f t="shared" si="32"/>
        <v>#VALUE!</v>
      </c>
      <c r="M279" t="e">
        <f t="shared" si="33"/>
        <v>#VALUE!</v>
      </c>
      <c r="N279" t="e">
        <f t="shared" si="34"/>
        <v>#VALUE!</v>
      </c>
    </row>
    <row r="280" spans="1:14" x14ac:dyDescent="0.3">
      <c r="A280">
        <f>EUC!F280</f>
        <v>0</v>
      </c>
      <c r="B280">
        <f>EUC!J280</f>
        <v>0</v>
      </c>
      <c r="C280" t="e">
        <f>EUC!D280&amp;'EUC2'!E280</f>
        <v>#VALUE!</v>
      </c>
      <c r="D280" t="e">
        <f>EUC!D280&amp;'EUC2'!F280</f>
        <v>#VALUE!</v>
      </c>
      <c r="E280" t="e">
        <f t="shared" si="28"/>
        <v>#VALUE!</v>
      </c>
      <c r="F280" t="e">
        <f t="shared" si="29"/>
        <v>#VALUE!</v>
      </c>
      <c r="G280" s="1">
        <f>EUC!D280</f>
        <v>0</v>
      </c>
      <c r="H280" t="s">
        <v>1055</v>
      </c>
      <c r="I280" t="str">
        <f>EUC!A280&amp;EUC!B280</f>
        <v/>
      </c>
      <c r="J280" t="str">
        <f t="shared" si="30"/>
        <v>EUC</v>
      </c>
      <c r="K280" t="e">
        <f t="shared" si="31"/>
        <v>#VALUE!</v>
      </c>
      <c r="L280" t="e">
        <f t="shared" si="32"/>
        <v>#VALUE!</v>
      </c>
      <c r="M280" t="e">
        <f t="shared" si="33"/>
        <v>#VALUE!</v>
      </c>
      <c r="N280" t="e">
        <f t="shared" si="34"/>
        <v>#VALUE!</v>
      </c>
    </row>
    <row r="281" spans="1:14" x14ac:dyDescent="0.3">
      <c r="A281">
        <f>EUC!F281</f>
        <v>0</v>
      </c>
      <c r="B281">
        <f>EUC!J281</f>
        <v>0</v>
      </c>
      <c r="C281" t="e">
        <f>EUC!D281&amp;'EUC2'!E281</f>
        <v>#VALUE!</v>
      </c>
      <c r="D281" t="e">
        <f>EUC!D281&amp;'EUC2'!F281</f>
        <v>#VALUE!</v>
      </c>
      <c r="E281" t="e">
        <f t="shared" si="28"/>
        <v>#VALUE!</v>
      </c>
      <c r="F281" t="e">
        <f t="shared" si="29"/>
        <v>#VALUE!</v>
      </c>
      <c r="G281" s="1">
        <f>EUC!D281</f>
        <v>0</v>
      </c>
      <c r="H281" t="s">
        <v>1055</v>
      </c>
      <c r="I281" t="str">
        <f>EUC!A281&amp;EUC!B281</f>
        <v/>
      </c>
      <c r="J281" t="str">
        <f t="shared" si="30"/>
        <v>EUC</v>
      </c>
      <c r="K281" t="e">
        <f t="shared" si="31"/>
        <v>#VALUE!</v>
      </c>
      <c r="L281" t="e">
        <f t="shared" si="32"/>
        <v>#VALUE!</v>
      </c>
      <c r="M281" t="e">
        <f t="shared" si="33"/>
        <v>#VALUE!</v>
      </c>
      <c r="N281" t="e">
        <f t="shared" si="34"/>
        <v>#VALUE!</v>
      </c>
    </row>
    <row r="282" spans="1:14" x14ac:dyDescent="0.3">
      <c r="A282">
        <f>EUC!F282</f>
        <v>0</v>
      </c>
      <c r="B282">
        <f>EUC!J282</f>
        <v>0</v>
      </c>
      <c r="C282" t="e">
        <f>EUC!D282&amp;'EUC2'!E282</f>
        <v>#VALUE!</v>
      </c>
      <c r="D282" t="e">
        <f>EUC!D282&amp;'EUC2'!F282</f>
        <v>#VALUE!</v>
      </c>
      <c r="E282" t="e">
        <f t="shared" si="28"/>
        <v>#VALUE!</v>
      </c>
      <c r="F282" t="e">
        <f t="shared" si="29"/>
        <v>#VALUE!</v>
      </c>
      <c r="G282" s="1">
        <f>EUC!D282</f>
        <v>0</v>
      </c>
      <c r="H282" t="s">
        <v>1055</v>
      </c>
      <c r="I282" t="str">
        <f>EUC!A282&amp;EUC!B282</f>
        <v/>
      </c>
      <c r="J282" t="str">
        <f t="shared" si="30"/>
        <v>EUC</v>
      </c>
      <c r="K282" t="e">
        <f t="shared" si="31"/>
        <v>#VALUE!</v>
      </c>
      <c r="L282" t="e">
        <f t="shared" si="32"/>
        <v>#VALUE!</v>
      </c>
      <c r="M282" t="e">
        <f t="shared" si="33"/>
        <v>#VALUE!</v>
      </c>
      <c r="N282" t="e">
        <f t="shared" si="34"/>
        <v>#VALUE!</v>
      </c>
    </row>
    <row r="283" spans="1:14" x14ac:dyDescent="0.3">
      <c r="A283">
        <f>EUC!F283</f>
        <v>0</v>
      </c>
      <c r="B283">
        <f>EUC!J283</f>
        <v>0</v>
      </c>
      <c r="C283" t="e">
        <f>EUC!D283&amp;'EUC2'!E283</f>
        <v>#VALUE!</v>
      </c>
      <c r="D283" t="e">
        <f>EUC!D283&amp;'EUC2'!F283</f>
        <v>#VALUE!</v>
      </c>
      <c r="E283" t="e">
        <f t="shared" si="28"/>
        <v>#VALUE!</v>
      </c>
      <c r="F283" t="e">
        <f t="shared" si="29"/>
        <v>#VALUE!</v>
      </c>
      <c r="G283" s="1">
        <f>EUC!D283</f>
        <v>0</v>
      </c>
      <c r="H283" t="s">
        <v>1055</v>
      </c>
      <c r="I283" t="str">
        <f>EUC!A283&amp;EUC!B283</f>
        <v/>
      </c>
      <c r="J283" t="str">
        <f t="shared" si="30"/>
        <v>EUC</v>
      </c>
      <c r="K283" t="e">
        <f t="shared" si="31"/>
        <v>#VALUE!</v>
      </c>
      <c r="L283" t="e">
        <f t="shared" si="32"/>
        <v>#VALUE!</v>
      </c>
      <c r="M283" t="e">
        <f t="shared" si="33"/>
        <v>#VALUE!</v>
      </c>
      <c r="N283" t="e">
        <f t="shared" si="34"/>
        <v>#VALUE!</v>
      </c>
    </row>
    <row r="284" spans="1:14" x14ac:dyDescent="0.3">
      <c r="A284">
        <f>EUC!F284</f>
        <v>0</v>
      </c>
      <c r="B284">
        <f>EUC!J284</f>
        <v>0</v>
      </c>
      <c r="C284" t="e">
        <f>EUC!D284&amp;'EUC2'!E284</f>
        <v>#VALUE!</v>
      </c>
      <c r="D284" t="e">
        <f>EUC!D284&amp;'EUC2'!F284</f>
        <v>#VALUE!</v>
      </c>
      <c r="E284" t="e">
        <f t="shared" si="28"/>
        <v>#VALUE!</v>
      </c>
      <c r="F284" t="e">
        <f t="shared" si="29"/>
        <v>#VALUE!</v>
      </c>
      <c r="G284" s="1">
        <f>EUC!D284</f>
        <v>0</v>
      </c>
      <c r="H284" t="s">
        <v>1055</v>
      </c>
      <c r="I284" t="str">
        <f>EUC!A284&amp;EUC!B284</f>
        <v/>
      </c>
      <c r="J284" t="str">
        <f t="shared" si="30"/>
        <v>EUC</v>
      </c>
      <c r="K284" t="e">
        <f t="shared" si="31"/>
        <v>#VALUE!</v>
      </c>
      <c r="L284" t="e">
        <f t="shared" si="32"/>
        <v>#VALUE!</v>
      </c>
      <c r="M284" t="e">
        <f t="shared" si="33"/>
        <v>#VALUE!</v>
      </c>
      <c r="N284" t="e">
        <f t="shared" si="34"/>
        <v>#VALUE!</v>
      </c>
    </row>
    <row r="285" spans="1:14" x14ac:dyDescent="0.3">
      <c r="A285">
        <f>EUC!F285</f>
        <v>0</v>
      </c>
      <c r="B285">
        <f>EUC!J285</f>
        <v>0</v>
      </c>
      <c r="C285" t="e">
        <f>EUC!D285&amp;'EUC2'!E285</f>
        <v>#VALUE!</v>
      </c>
      <c r="D285" t="e">
        <f>EUC!D285&amp;'EUC2'!F285</f>
        <v>#VALUE!</v>
      </c>
      <c r="E285" t="e">
        <f t="shared" si="28"/>
        <v>#VALUE!</v>
      </c>
      <c r="F285" t="e">
        <f t="shared" si="29"/>
        <v>#VALUE!</v>
      </c>
      <c r="G285" s="1">
        <f>EUC!D285</f>
        <v>0</v>
      </c>
      <c r="H285" t="s">
        <v>1055</v>
      </c>
      <c r="I285" t="str">
        <f>EUC!A285&amp;EUC!B285</f>
        <v/>
      </c>
      <c r="J285" t="str">
        <f t="shared" si="30"/>
        <v>EUC</v>
      </c>
      <c r="K285" t="e">
        <f t="shared" si="31"/>
        <v>#VALUE!</v>
      </c>
      <c r="L285" t="e">
        <f t="shared" si="32"/>
        <v>#VALUE!</v>
      </c>
      <c r="M285" t="e">
        <f t="shared" si="33"/>
        <v>#VALUE!</v>
      </c>
      <c r="N285" t="e">
        <f t="shared" si="34"/>
        <v>#VALUE!</v>
      </c>
    </row>
    <row r="286" spans="1:14" x14ac:dyDescent="0.3">
      <c r="A286">
        <f>EUC!F286</f>
        <v>0</v>
      </c>
      <c r="B286">
        <f>EUC!J286</f>
        <v>0</v>
      </c>
      <c r="C286" t="e">
        <f>EUC!D286&amp;'EUC2'!E286</f>
        <v>#VALUE!</v>
      </c>
      <c r="D286" t="e">
        <f>EUC!D286&amp;'EUC2'!F286</f>
        <v>#VALUE!</v>
      </c>
      <c r="E286" t="e">
        <f t="shared" si="28"/>
        <v>#VALUE!</v>
      </c>
      <c r="F286" t="e">
        <f t="shared" si="29"/>
        <v>#VALUE!</v>
      </c>
      <c r="G286" s="1">
        <f>EUC!D286</f>
        <v>0</v>
      </c>
      <c r="H286" t="s">
        <v>1055</v>
      </c>
      <c r="I286" t="str">
        <f>EUC!A286&amp;EUC!B286</f>
        <v/>
      </c>
      <c r="J286" t="str">
        <f t="shared" si="30"/>
        <v>EUC</v>
      </c>
      <c r="K286" t="e">
        <f t="shared" si="31"/>
        <v>#VALUE!</v>
      </c>
      <c r="L286" t="e">
        <f t="shared" si="32"/>
        <v>#VALUE!</v>
      </c>
      <c r="M286" t="e">
        <f t="shared" si="33"/>
        <v>#VALUE!</v>
      </c>
      <c r="N286" t="e">
        <f t="shared" si="34"/>
        <v>#VALUE!</v>
      </c>
    </row>
    <row r="287" spans="1:14" x14ac:dyDescent="0.3">
      <c r="A287">
        <f>EUC!F287</f>
        <v>0</v>
      </c>
      <c r="B287">
        <f>EUC!J287</f>
        <v>0</v>
      </c>
      <c r="C287" t="e">
        <f>EUC!D287&amp;'EUC2'!E287</f>
        <v>#VALUE!</v>
      </c>
      <c r="D287" t="e">
        <f>EUC!D287&amp;'EUC2'!F287</f>
        <v>#VALUE!</v>
      </c>
      <c r="E287" t="e">
        <f t="shared" si="28"/>
        <v>#VALUE!</v>
      </c>
      <c r="F287" t="e">
        <f t="shared" si="29"/>
        <v>#VALUE!</v>
      </c>
      <c r="G287" s="1">
        <f>EUC!D287</f>
        <v>0</v>
      </c>
      <c r="H287" t="s">
        <v>1055</v>
      </c>
      <c r="I287" t="str">
        <f>EUC!A287&amp;EUC!B287</f>
        <v/>
      </c>
      <c r="J287" t="str">
        <f t="shared" si="30"/>
        <v>EUC</v>
      </c>
      <c r="K287" t="e">
        <f t="shared" si="31"/>
        <v>#VALUE!</v>
      </c>
      <c r="L287" t="e">
        <f t="shared" si="32"/>
        <v>#VALUE!</v>
      </c>
      <c r="M287" t="e">
        <f t="shared" si="33"/>
        <v>#VALUE!</v>
      </c>
      <c r="N287" t="e">
        <f t="shared" si="34"/>
        <v>#VALUE!</v>
      </c>
    </row>
    <row r="288" spans="1:14" x14ac:dyDescent="0.3">
      <c r="A288">
        <f>EUC!F288</f>
        <v>0</v>
      </c>
      <c r="B288">
        <f>EUC!J288</f>
        <v>0</v>
      </c>
      <c r="C288" t="e">
        <f>EUC!D288&amp;'EUC2'!E288</f>
        <v>#VALUE!</v>
      </c>
      <c r="D288" t="e">
        <f>EUC!D288&amp;'EUC2'!F288</f>
        <v>#VALUE!</v>
      </c>
      <c r="E288" t="e">
        <f t="shared" si="28"/>
        <v>#VALUE!</v>
      </c>
      <c r="F288" t="e">
        <f t="shared" si="29"/>
        <v>#VALUE!</v>
      </c>
      <c r="G288" s="1">
        <f>EUC!D288</f>
        <v>0</v>
      </c>
      <c r="H288" t="s">
        <v>1055</v>
      </c>
      <c r="I288" t="str">
        <f>EUC!A288&amp;EUC!B288</f>
        <v/>
      </c>
      <c r="J288" t="str">
        <f t="shared" si="30"/>
        <v>EUC</v>
      </c>
      <c r="K288" t="e">
        <f t="shared" si="31"/>
        <v>#VALUE!</v>
      </c>
      <c r="L288" t="e">
        <f t="shared" si="32"/>
        <v>#VALUE!</v>
      </c>
      <c r="M288" t="e">
        <f t="shared" si="33"/>
        <v>#VALUE!</v>
      </c>
      <c r="N288" t="e">
        <f t="shared" si="34"/>
        <v>#VALUE!</v>
      </c>
    </row>
    <row r="289" spans="1:14" x14ac:dyDescent="0.3">
      <c r="A289">
        <f>EUC!F289</f>
        <v>0</v>
      </c>
      <c r="B289">
        <f>EUC!J289</f>
        <v>0</v>
      </c>
      <c r="C289" t="e">
        <f>EUC!D289&amp;'EUC2'!E289</f>
        <v>#VALUE!</v>
      </c>
      <c r="D289" t="e">
        <f>EUC!D289&amp;'EUC2'!F289</f>
        <v>#VALUE!</v>
      </c>
      <c r="E289" t="e">
        <f t="shared" si="28"/>
        <v>#VALUE!</v>
      </c>
      <c r="F289" t="e">
        <f t="shared" si="29"/>
        <v>#VALUE!</v>
      </c>
      <c r="G289" s="1">
        <f>EUC!D289</f>
        <v>0</v>
      </c>
      <c r="H289" t="s">
        <v>1055</v>
      </c>
      <c r="I289" t="str">
        <f>EUC!A289&amp;EUC!B289</f>
        <v/>
      </c>
      <c r="J289" t="str">
        <f t="shared" si="30"/>
        <v>EUC</v>
      </c>
      <c r="K289" t="e">
        <f t="shared" si="31"/>
        <v>#VALUE!</v>
      </c>
      <c r="L289" t="e">
        <f t="shared" si="32"/>
        <v>#VALUE!</v>
      </c>
      <c r="M289" t="e">
        <f t="shared" si="33"/>
        <v>#VALUE!</v>
      </c>
      <c r="N289" t="e">
        <f t="shared" si="34"/>
        <v>#VALUE!</v>
      </c>
    </row>
    <row r="290" spans="1:14" x14ac:dyDescent="0.3">
      <c r="A290">
        <f>EUC!F290</f>
        <v>0</v>
      </c>
      <c r="B290">
        <f>EUC!J290</f>
        <v>0</v>
      </c>
      <c r="C290" t="e">
        <f>EUC!D290&amp;'EUC2'!E290</f>
        <v>#VALUE!</v>
      </c>
      <c r="D290" t="e">
        <f>EUC!D290&amp;'EUC2'!F290</f>
        <v>#VALUE!</v>
      </c>
      <c r="E290" t="e">
        <f t="shared" si="28"/>
        <v>#VALUE!</v>
      </c>
      <c r="F290" t="e">
        <f t="shared" si="29"/>
        <v>#VALUE!</v>
      </c>
      <c r="G290" s="1">
        <f>EUC!D290</f>
        <v>0</v>
      </c>
      <c r="H290" t="s">
        <v>1055</v>
      </c>
      <c r="I290" t="str">
        <f>EUC!A290&amp;EUC!B290</f>
        <v/>
      </c>
      <c r="J290" t="str">
        <f t="shared" si="30"/>
        <v>EUC</v>
      </c>
      <c r="K290" t="e">
        <f t="shared" si="31"/>
        <v>#VALUE!</v>
      </c>
      <c r="L290" t="e">
        <f t="shared" si="32"/>
        <v>#VALUE!</v>
      </c>
      <c r="M290" t="e">
        <f t="shared" si="33"/>
        <v>#VALUE!</v>
      </c>
      <c r="N290" t="e">
        <f t="shared" si="34"/>
        <v>#VALUE!</v>
      </c>
    </row>
    <row r="291" spans="1:14" x14ac:dyDescent="0.3">
      <c r="A291">
        <f>EUC!F291</f>
        <v>0</v>
      </c>
      <c r="B291">
        <f>EUC!J291</f>
        <v>0</v>
      </c>
      <c r="C291" t="e">
        <f>EUC!D291&amp;'EUC2'!E291</f>
        <v>#VALUE!</v>
      </c>
      <c r="D291" t="e">
        <f>EUC!D291&amp;'EUC2'!F291</f>
        <v>#VALUE!</v>
      </c>
      <c r="E291" t="e">
        <f t="shared" si="28"/>
        <v>#VALUE!</v>
      </c>
      <c r="F291" t="e">
        <f t="shared" si="29"/>
        <v>#VALUE!</v>
      </c>
      <c r="G291" s="1">
        <f>EUC!D291</f>
        <v>0</v>
      </c>
      <c r="H291" t="s">
        <v>1055</v>
      </c>
      <c r="I291" t="str">
        <f>EUC!A291&amp;EUC!B291</f>
        <v/>
      </c>
      <c r="J291" t="str">
        <f t="shared" si="30"/>
        <v>EUC</v>
      </c>
      <c r="K291" t="e">
        <f t="shared" si="31"/>
        <v>#VALUE!</v>
      </c>
      <c r="L291" t="e">
        <f t="shared" si="32"/>
        <v>#VALUE!</v>
      </c>
      <c r="M291" t="e">
        <f t="shared" si="33"/>
        <v>#VALUE!</v>
      </c>
      <c r="N291" t="e">
        <f t="shared" si="34"/>
        <v>#VALUE!</v>
      </c>
    </row>
    <row r="292" spans="1:14" x14ac:dyDescent="0.3">
      <c r="A292">
        <f>EUC!F292</f>
        <v>0</v>
      </c>
      <c r="B292">
        <f>EUC!J292</f>
        <v>0</v>
      </c>
      <c r="C292" t="e">
        <f>EUC!D292&amp;'EUC2'!E292</f>
        <v>#VALUE!</v>
      </c>
      <c r="D292" t="e">
        <f>EUC!D292&amp;'EUC2'!F292</f>
        <v>#VALUE!</v>
      </c>
      <c r="E292" t="e">
        <f t="shared" si="28"/>
        <v>#VALUE!</v>
      </c>
      <c r="F292" t="e">
        <f t="shared" si="29"/>
        <v>#VALUE!</v>
      </c>
      <c r="G292" s="1">
        <f>EUC!D292</f>
        <v>0</v>
      </c>
      <c r="H292" t="s">
        <v>1055</v>
      </c>
      <c r="I292" t="str">
        <f>EUC!A292&amp;EUC!B292</f>
        <v/>
      </c>
      <c r="J292" t="str">
        <f t="shared" si="30"/>
        <v>EUC</v>
      </c>
      <c r="K292" t="e">
        <f t="shared" si="31"/>
        <v>#VALUE!</v>
      </c>
      <c r="L292" t="e">
        <f t="shared" si="32"/>
        <v>#VALUE!</v>
      </c>
      <c r="M292" t="e">
        <f t="shared" si="33"/>
        <v>#VALUE!</v>
      </c>
      <c r="N292" t="e">
        <f t="shared" si="34"/>
        <v>#VALUE!</v>
      </c>
    </row>
    <row r="293" spans="1:14" x14ac:dyDescent="0.3">
      <c r="A293">
        <f>EUC!F293</f>
        <v>0</v>
      </c>
      <c r="B293">
        <f>EUC!J293</f>
        <v>0</v>
      </c>
      <c r="C293" t="e">
        <f>EUC!D293&amp;'EUC2'!E293</f>
        <v>#VALUE!</v>
      </c>
      <c r="D293" t="e">
        <f>EUC!D293&amp;'EUC2'!F293</f>
        <v>#VALUE!</v>
      </c>
      <c r="E293" t="e">
        <f t="shared" si="28"/>
        <v>#VALUE!</v>
      </c>
      <c r="F293" t="e">
        <f t="shared" si="29"/>
        <v>#VALUE!</v>
      </c>
      <c r="G293" s="1">
        <f>EUC!D293</f>
        <v>0</v>
      </c>
      <c r="H293" t="s">
        <v>1055</v>
      </c>
      <c r="I293" t="str">
        <f>EUC!A293&amp;EUC!B293</f>
        <v/>
      </c>
      <c r="J293" t="str">
        <f t="shared" si="30"/>
        <v>EUC</v>
      </c>
      <c r="K293" t="e">
        <f t="shared" si="31"/>
        <v>#VALUE!</v>
      </c>
      <c r="L293" t="e">
        <f t="shared" si="32"/>
        <v>#VALUE!</v>
      </c>
      <c r="M293" t="e">
        <f t="shared" si="33"/>
        <v>#VALUE!</v>
      </c>
      <c r="N293" t="e">
        <f t="shared" si="34"/>
        <v>#VALUE!</v>
      </c>
    </row>
    <row r="294" spans="1:14" x14ac:dyDescent="0.3">
      <c r="A294">
        <f>EUC!F294</f>
        <v>0</v>
      </c>
      <c r="B294">
        <f>EUC!J294</f>
        <v>0</v>
      </c>
      <c r="C294" t="e">
        <f>EUC!D294&amp;'EUC2'!E294</f>
        <v>#VALUE!</v>
      </c>
      <c r="D294" t="e">
        <f>EUC!D294&amp;'EUC2'!F294</f>
        <v>#VALUE!</v>
      </c>
      <c r="E294" t="e">
        <f t="shared" si="28"/>
        <v>#VALUE!</v>
      </c>
      <c r="F294" t="e">
        <f t="shared" si="29"/>
        <v>#VALUE!</v>
      </c>
      <c r="G294" s="1">
        <f>EUC!D294</f>
        <v>0</v>
      </c>
      <c r="H294" t="s">
        <v>1055</v>
      </c>
      <c r="I294" t="str">
        <f>EUC!A294&amp;EUC!B294</f>
        <v/>
      </c>
      <c r="J294" t="str">
        <f t="shared" si="30"/>
        <v>EUC</v>
      </c>
      <c r="K294" t="e">
        <f t="shared" si="31"/>
        <v>#VALUE!</v>
      </c>
      <c r="L294" t="e">
        <f t="shared" si="32"/>
        <v>#VALUE!</v>
      </c>
      <c r="M294" t="e">
        <f t="shared" si="33"/>
        <v>#VALUE!</v>
      </c>
      <c r="N294" t="e">
        <f t="shared" si="34"/>
        <v>#VALUE!</v>
      </c>
    </row>
    <row r="295" spans="1:14" x14ac:dyDescent="0.3">
      <c r="A295">
        <f>EUC!F295</f>
        <v>0</v>
      </c>
      <c r="B295">
        <f>EUC!J295</f>
        <v>0</v>
      </c>
      <c r="C295" t="e">
        <f>EUC!D295&amp;'EUC2'!E295</f>
        <v>#VALUE!</v>
      </c>
      <c r="D295" t="e">
        <f>EUC!D295&amp;'EUC2'!F295</f>
        <v>#VALUE!</v>
      </c>
      <c r="E295" t="e">
        <f t="shared" si="28"/>
        <v>#VALUE!</v>
      </c>
      <c r="F295" t="e">
        <f t="shared" si="29"/>
        <v>#VALUE!</v>
      </c>
      <c r="G295" s="1">
        <f>EUC!D295</f>
        <v>0</v>
      </c>
      <c r="H295" t="s">
        <v>1055</v>
      </c>
      <c r="I295" t="str">
        <f>EUC!A295&amp;EUC!B295</f>
        <v/>
      </c>
      <c r="J295" t="str">
        <f t="shared" si="30"/>
        <v>EUC</v>
      </c>
      <c r="K295" t="e">
        <f t="shared" si="31"/>
        <v>#VALUE!</v>
      </c>
      <c r="L295" t="e">
        <f t="shared" si="32"/>
        <v>#VALUE!</v>
      </c>
      <c r="M295" t="e">
        <f t="shared" si="33"/>
        <v>#VALUE!</v>
      </c>
      <c r="N295" t="e">
        <f t="shared" si="34"/>
        <v>#VALUE!</v>
      </c>
    </row>
    <row r="296" spans="1:14" x14ac:dyDescent="0.3">
      <c r="A296">
        <f>EUC!F296</f>
        <v>0</v>
      </c>
      <c r="B296">
        <f>EUC!J296</f>
        <v>0</v>
      </c>
      <c r="C296" t="e">
        <f>EUC!D296&amp;'EUC2'!E296</f>
        <v>#VALUE!</v>
      </c>
      <c r="D296" t="e">
        <f>EUC!D296&amp;'EUC2'!F296</f>
        <v>#VALUE!</v>
      </c>
      <c r="E296" t="e">
        <f t="shared" si="28"/>
        <v>#VALUE!</v>
      </c>
      <c r="F296" t="e">
        <f t="shared" si="29"/>
        <v>#VALUE!</v>
      </c>
      <c r="G296" s="1">
        <f>EUC!D296</f>
        <v>0</v>
      </c>
      <c r="H296" t="s">
        <v>1055</v>
      </c>
      <c r="I296" t="str">
        <f>EUC!A296&amp;EUC!B296</f>
        <v/>
      </c>
      <c r="J296" t="str">
        <f t="shared" si="30"/>
        <v>EUC</v>
      </c>
      <c r="K296" t="e">
        <f t="shared" si="31"/>
        <v>#VALUE!</v>
      </c>
      <c r="L296" t="e">
        <f t="shared" si="32"/>
        <v>#VALUE!</v>
      </c>
      <c r="M296" t="e">
        <f t="shared" si="33"/>
        <v>#VALUE!</v>
      </c>
      <c r="N296" t="e">
        <f t="shared" si="34"/>
        <v>#VALUE!</v>
      </c>
    </row>
    <row r="297" spans="1:14" x14ac:dyDescent="0.3">
      <c r="A297">
        <f>EUC!F297</f>
        <v>0</v>
      </c>
      <c r="B297">
        <f>EUC!J297</f>
        <v>0</v>
      </c>
      <c r="C297" t="e">
        <f>EUC!D297&amp;'EUC2'!E297</f>
        <v>#VALUE!</v>
      </c>
      <c r="D297" t="e">
        <f>EUC!D297&amp;'EUC2'!F297</f>
        <v>#VALUE!</v>
      </c>
      <c r="E297" t="e">
        <f t="shared" si="28"/>
        <v>#VALUE!</v>
      </c>
      <c r="F297" t="e">
        <f t="shared" si="29"/>
        <v>#VALUE!</v>
      </c>
      <c r="G297" s="1">
        <f>EUC!D297</f>
        <v>0</v>
      </c>
      <c r="H297" t="s">
        <v>1055</v>
      </c>
      <c r="I297" t="str">
        <f>EUC!A297&amp;EUC!B297</f>
        <v/>
      </c>
      <c r="J297" t="str">
        <f t="shared" si="30"/>
        <v>EUC</v>
      </c>
      <c r="K297" t="e">
        <f t="shared" si="31"/>
        <v>#VALUE!</v>
      </c>
      <c r="L297" t="e">
        <f t="shared" si="32"/>
        <v>#VALUE!</v>
      </c>
      <c r="M297" t="e">
        <f t="shared" si="33"/>
        <v>#VALUE!</v>
      </c>
      <c r="N297" t="e">
        <f t="shared" si="34"/>
        <v>#VALUE!</v>
      </c>
    </row>
    <row r="298" spans="1:14" x14ac:dyDescent="0.3">
      <c r="A298">
        <f>EUC!F298</f>
        <v>0</v>
      </c>
      <c r="B298">
        <f>EUC!J298</f>
        <v>0</v>
      </c>
      <c r="C298" t="e">
        <f>EUC!D298&amp;'EUC2'!E298</f>
        <v>#VALUE!</v>
      </c>
      <c r="D298" t="e">
        <f>EUC!D298&amp;'EUC2'!F298</f>
        <v>#VALUE!</v>
      </c>
      <c r="E298" t="e">
        <f t="shared" si="28"/>
        <v>#VALUE!</v>
      </c>
      <c r="F298" t="e">
        <f t="shared" si="29"/>
        <v>#VALUE!</v>
      </c>
      <c r="G298" s="1">
        <f>EUC!D298</f>
        <v>0</v>
      </c>
      <c r="H298" t="s">
        <v>1055</v>
      </c>
      <c r="I298" t="str">
        <f>EUC!A298&amp;EUC!B298</f>
        <v/>
      </c>
      <c r="J298" t="str">
        <f t="shared" si="30"/>
        <v>EUC</v>
      </c>
      <c r="K298" t="e">
        <f t="shared" si="31"/>
        <v>#VALUE!</v>
      </c>
      <c r="L298" t="e">
        <f t="shared" si="32"/>
        <v>#VALUE!</v>
      </c>
      <c r="M298" t="e">
        <f t="shared" si="33"/>
        <v>#VALUE!</v>
      </c>
      <c r="N298" t="e">
        <f t="shared" si="34"/>
        <v>#VALUE!</v>
      </c>
    </row>
    <row r="299" spans="1:14" x14ac:dyDescent="0.3">
      <c r="A299">
        <f>EUC!F299</f>
        <v>0</v>
      </c>
      <c r="B299">
        <f>EUC!J299</f>
        <v>0</v>
      </c>
      <c r="C299" t="e">
        <f>EUC!D299&amp;'EUC2'!E299</f>
        <v>#VALUE!</v>
      </c>
      <c r="D299" t="e">
        <f>EUC!D299&amp;'EUC2'!F299</f>
        <v>#VALUE!</v>
      </c>
      <c r="E299" t="e">
        <f t="shared" si="28"/>
        <v>#VALUE!</v>
      </c>
      <c r="F299" t="e">
        <f t="shared" si="29"/>
        <v>#VALUE!</v>
      </c>
      <c r="G299" s="1">
        <f>EUC!D299</f>
        <v>0</v>
      </c>
      <c r="H299" t="s">
        <v>1055</v>
      </c>
      <c r="I299" t="str">
        <f>EUC!A299&amp;EUC!B299</f>
        <v/>
      </c>
      <c r="J299" t="str">
        <f t="shared" si="30"/>
        <v>EUC</v>
      </c>
      <c r="K299" t="e">
        <f t="shared" si="31"/>
        <v>#VALUE!</v>
      </c>
      <c r="L299" t="e">
        <f t="shared" si="32"/>
        <v>#VALUE!</v>
      </c>
      <c r="M299" t="e">
        <f t="shared" si="33"/>
        <v>#VALUE!</v>
      </c>
      <c r="N299" t="e">
        <f t="shared" si="34"/>
        <v>#VALUE!</v>
      </c>
    </row>
    <row r="300" spans="1:14" x14ac:dyDescent="0.3">
      <c r="A300">
        <f>EUC!F300</f>
        <v>0</v>
      </c>
      <c r="B300">
        <f>EUC!J300</f>
        <v>0</v>
      </c>
      <c r="C300" t="e">
        <f>EUC!D300&amp;'EUC2'!E300</f>
        <v>#VALUE!</v>
      </c>
      <c r="D300" t="e">
        <f>EUC!D300&amp;'EUC2'!F300</f>
        <v>#VALUE!</v>
      </c>
      <c r="E300" t="e">
        <f t="shared" si="28"/>
        <v>#VALUE!</v>
      </c>
      <c r="F300" t="e">
        <f t="shared" si="29"/>
        <v>#VALUE!</v>
      </c>
      <c r="G300" s="1">
        <f>EUC!D300</f>
        <v>0</v>
      </c>
      <c r="H300" t="s">
        <v>1055</v>
      </c>
      <c r="I300" t="str">
        <f>EUC!A300&amp;EUC!B300</f>
        <v/>
      </c>
      <c r="J300" t="str">
        <f t="shared" si="30"/>
        <v>EUC</v>
      </c>
      <c r="K300" t="e">
        <f t="shared" si="31"/>
        <v>#VALUE!</v>
      </c>
      <c r="L300" t="e">
        <f t="shared" si="32"/>
        <v>#VALUE!</v>
      </c>
      <c r="M300" t="e">
        <f t="shared" si="33"/>
        <v>#VALUE!</v>
      </c>
      <c r="N300" t="e">
        <f t="shared" si="34"/>
        <v>#VALUE!</v>
      </c>
    </row>
    <row r="301" spans="1:14" x14ac:dyDescent="0.3">
      <c r="A301">
        <f>EUC!F301</f>
        <v>0</v>
      </c>
      <c r="B301">
        <f>EUC!J301</f>
        <v>0</v>
      </c>
      <c r="C301" t="e">
        <f>EUC!D301&amp;'EUC2'!E301</f>
        <v>#VALUE!</v>
      </c>
      <c r="D301" t="e">
        <f>EUC!D301&amp;'EUC2'!F301</f>
        <v>#VALUE!</v>
      </c>
      <c r="E301" t="e">
        <f t="shared" si="28"/>
        <v>#VALUE!</v>
      </c>
      <c r="F301" t="e">
        <f t="shared" si="29"/>
        <v>#VALUE!</v>
      </c>
      <c r="G301" s="1">
        <f>EUC!D301</f>
        <v>0</v>
      </c>
      <c r="H301" t="s">
        <v>1055</v>
      </c>
      <c r="I301" t="str">
        <f>EUC!A301&amp;EUC!B301</f>
        <v/>
      </c>
      <c r="J301" t="str">
        <f t="shared" si="30"/>
        <v>EUC</v>
      </c>
      <c r="K301" t="e">
        <f t="shared" si="31"/>
        <v>#VALUE!</v>
      </c>
      <c r="L301" t="e">
        <f t="shared" si="32"/>
        <v>#VALUE!</v>
      </c>
      <c r="M301" t="e">
        <f t="shared" si="33"/>
        <v>#VALUE!</v>
      </c>
      <c r="N301" t="e">
        <f t="shared" si="34"/>
        <v>#VALUE!</v>
      </c>
    </row>
    <row r="302" spans="1:14" x14ac:dyDescent="0.3">
      <c r="A302">
        <f>EUC!F302</f>
        <v>0</v>
      </c>
      <c r="B302">
        <f>EUC!J302</f>
        <v>0</v>
      </c>
      <c r="C302" t="e">
        <f>EUC!D302&amp;'EUC2'!E302</f>
        <v>#VALUE!</v>
      </c>
      <c r="D302" t="e">
        <f>EUC!D302&amp;'EUC2'!F302</f>
        <v>#VALUE!</v>
      </c>
      <c r="E302" t="e">
        <f t="shared" si="28"/>
        <v>#VALUE!</v>
      </c>
      <c r="F302" t="e">
        <f t="shared" si="29"/>
        <v>#VALUE!</v>
      </c>
      <c r="G302" s="1">
        <f>EUC!D302</f>
        <v>0</v>
      </c>
      <c r="H302" t="s">
        <v>1055</v>
      </c>
      <c r="I302" t="str">
        <f>EUC!A302&amp;EUC!B302</f>
        <v/>
      </c>
      <c r="J302" t="str">
        <f t="shared" si="30"/>
        <v>EUC</v>
      </c>
      <c r="K302" t="e">
        <f t="shared" si="31"/>
        <v>#VALUE!</v>
      </c>
      <c r="L302" t="e">
        <f t="shared" si="32"/>
        <v>#VALUE!</v>
      </c>
      <c r="M302" t="e">
        <f t="shared" si="33"/>
        <v>#VALUE!</v>
      </c>
      <c r="N302" t="e">
        <f t="shared" si="34"/>
        <v>#VALUE!</v>
      </c>
    </row>
    <row r="303" spans="1:14" x14ac:dyDescent="0.3">
      <c r="A303">
        <f>EUC!F303</f>
        <v>0</v>
      </c>
      <c r="B303">
        <f>EUC!J303</f>
        <v>0</v>
      </c>
      <c r="C303" t="e">
        <f>EUC!D303&amp;'EUC2'!E303</f>
        <v>#VALUE!</v>
      </c>
      <c r="D303" t="e">
        <f>EUC!D303&amp;'EUC2'!F303</f>
        <v>#VALUE!</v>
      </c>
      <c r="E303" t="e">
        <f t="shared" si="28"/>
        <v>#VALUE!</v>
      </c>
      <c r="F303" t="e">
        <f t="shared" si="29"/>
        <v>#VALUE!</v>
      </c>
      <c r="G303" s="1">
        <f>EUC!D303</f>
        <v>0</v>
      </c>
      <c r="H303" t="s">
        <v>1055</v>
      </c>
      <c r="I303" t="str">
        <f>EUC!A303&amp;EUC!B303</f>
        <v/>
      </c>
      <c r="J303" t="str">
        <f t="shared" si="30"/>
        <v>EUC</v>
      </c>
      <c r="K303" t="e">
        <f t="shared" si="31"/>
        <v>#VALUE!</v>
      </c>
      <c r="L303" t="e">
        <f t="shared" si="32"/>
        <v>#VALUE!</v>
      </c>
      <c r="M303" t="e">
        <f t="shared" si="33"/>
        <v>#VALUE!</v>
      </c>
      <c r="N303" t="e">
        <f t="shared" si="34"/>
        <v>#VALUE!</v>
      </c>
    </row>
    <row r="304" spans="1:14" x14ac:dyDescent="0.3">
      <c r="A304">
        <f>EUC!F304</f>
        <v>0</v>
      </c>
      <c r="B304">
        <f>EUC!J304</f>
        <v>0</v>
      </c>
      <c r="C304" t="e">
        <f>EUC!D304&amp;'EUC2'!E304</f>
        <v>#VALUE!</v>
      </c>
      <c r="D304" t="e">
        <f>EUC!D304&amp;'EUC2'!F304</f>
        <v>#VALUE!</v>
      </c>
      <c r="E304" t="e">
        <f t="shared" si="28"/>
        <v>#VALUE!</v>
      </c>
      <c r="F304" t="e">
        <f t="shared" si="29"/>
        <v>#VALUE!</v>
      </c>
      <c r="G304" s="1">
        <f>EUC!D304</f>
        <v>0</v>
      </c>
      <c r="H304" t="s">
        <v>1055</v>
      </c>
      <c r="I304" t="str">
        <f>EUC!A304&amp;EUC!B304</f>
        <v/>
      </c>
      <c r="J304" t="str">
        <f t="shared" si="30"/>
        <v>EUC</v>
      </c>
      <c r="K304" t="e">
        <f t="shared" si="31"/>
        <v>#VALUE!</v>
      </c>
      <c r="L304" t="e">
        <f t="shared" si="32"/>
        <v>#VALUE!</v>
      </c>
      <c r="M304" t="e">
        <f t="shared" si="33"/>
        <v>#VALUE!</v>
      </c>
      <c r="N304" t="e">
        <f t="shared" si="34"/>
        <v>#VALUE!</v>
      </c>
    </row>
    <row r="305" spans="1:14" x14ac:dyDescent="0.3">
      <c r="A305">
        <f>EUC!F305</f>
        <v>0</v>
      </c>
      <c r="B305">
        <f>EUC!J305</f>
        <v>0</v>
      </c>
      <c r="C305" t="e">
        <f>EUC!D305&amp;'EUC2'!E305</f>
        <v>#VALUE!</v>
      </c>
      <c r="D305" t="e">
        <f>EUC!D305&amp;'EUC2'!F305</f>
        <v>#VALUE!</v>
      </c>
      <c r="E305" t="e">
        <f t="shared" si="28"/>
        <v>#VALUE!</v>
      </c>
      <c r="F305" t="e">
        <f t="shared" si="29"/>
        <v>#VALUE!</v>
      </c>
      <c r="G305" s="1">
        <f>EUC!D305</f>
        <v>0</v>
      </c>
      <c r="H305" t="s">
        <v>1055</v>
      </c>
      <c r="I305" t="str">
        <f>EUC!A305&amp;EUC!B305</f>
        <v/>
      </c>
      <c r="J305" t="str">
        <f t="shared" si="30"/>
        <v>EUC</v>
      </c>
      <c r="K305" t="e">
        <f t="shared" si="31"/>
        <v>#VALUE!</v>
      </c>
      <c r="L305" t="e">
        <f t="shared" si="32"/>
        <v>#VALUE!</v>
      </c>
      <c r="M305" t="e">
        <f t="shared" si="33"/>
        <v>#VALUE!</v>
      </c>
      <c r="N305" t="e">
        <f t="shared" si="34"/>
        <v>#VALUE!</v>
      </c>
    </row>
    <row r="306" spans="1:14" x14ac:dyDescent="0.3">
      <c r="A306">
        <f>EUC!F306</f>
        <v>0</v>
      </c>
      <c r="B306">
        <f>EUC!J306</f>
        <v>0</v>
      </c>
      <c r="C306" t="e">
        <f>EUC!D306&amp;'EUC2'!E306</f>
        <v>#VALUE!</v>
      </c>
      <c r="D306" t="e">
        <f>EUC!D306&amp;'EUC2'!F306</f>
        <v>#VALUE!</v>
      </c>
      <c r="E306" t="e">
        <f t="shared" si="28"/>
        <v>#VALUE!</v>
      </c>
      <c r="F306" t="e">
        <f t="shared" si="29"/>
        <v>#VALUE!</v>
      </c>
      <c r="G306" s="1">
        <f>EUC!D306</f>
        <v>0</v>
      </c>
      <c r="H306" t="s">
        <v>1055</v>
      </c>
      <c r="I306" t="str">
        <f>EUC!A306&amp;EUC!B306</f>
        <v/>
      </c>
      <c r="J306" t="str">
        <f t="shared" si="30"/>
        <v>EUC</v>
      </c>
      <c r="K306" t="e">
        <f t="shared" si="31"/>
        <v>#VALUE!</v>
      </c>
      <c r="L306" t="e">
        <f t="shared" si="32"/>
        <v>#VALUE!</v>
      </c>
      <c r="M306" t="e">
        <f t="shared" si="33"/>
        <v>#VALUE!</v>
      </c>
      <c r="N306" t="e">
        <f t="shared" si="34"/>
        <v>#VALUE!</v>
      </c>
    </row>
    <row r="307" spans="1:14" x14ac:dyDescent="0.3">
      <c r="A307">
        <f>EUC!F307</f>
        <v>0</v>
      </c>
      <c r="B307">
        <f>EUC!J307</f>
        <v>0</v>
      </c>
      <c r="C307" t="e">
        <f>EUC!D307&amp;'EUC2'!E307</f>
        <v>#VALUE!</v>
      </c>
      <c r="D307" t="e">
        <f>EUC!D307&amp;'EUC2'!F307</f>
        <v>#VALUE!</v>
      </c>
      <c r="E307" t="e">
        <f t="shared" si="28"/>
        <v>#VALUE!</v>
      </c>
      <c r="F307" t="e">
        <f t="shared" si="29"/>
        <v>#VALUE!</v>
      </c>
      <c r="G307" s="1">
        <f>EUC!D307</f>
        <v>0</v>
      </c>
      <c r="H307" t="s">
        <v>1055</v>
      </c>
      <c r="I307" t="str">
        <f>EUC!A307&amp;EUC!B307</f>
        <v/>
      </c>
      <c r="J307" t="str">
        <f t="shared" si="30"/>
        <v>EUC</v>
      </c>
      <c r="K307" t="e">
        <f t="shared" si="31"/>
        <v>#VALUE!</v>
      </c>
      <c r="L307" t="e">
        <f t="shared" si="32"/>
        <v>#VALUE!</v>
      </c>
      <c r="M307" t="e">
        <f t="shared" si="33"/>
        <v>#VALUE!</v>
      </c>
      <c r="N307" t="e">
        <f t="shared" si="34"/>
        <v>#VALUE!</v>
      </c>
    </row>
    <row r="308" spans="1:14" x14ac:dyDescent="0.3">
      <c r="A308">
        <f>EUC!F308</f>
        <v>0</v>
      </c>
      <c r="B308">
        <f>EUC!J308</f>
        <v>0</v>
      </c>
      <c r="C308" t="e">
        <f>EUC!D308&amp;'EUC2'!E308</f>
        <v>#VALUE!</v>
      </c>
      <c r="D308" t="e">
        <f>EUC!D308&amp;'EUC2'!F308</f>
        <v>#VALUE!</v>
      </c>
      <c r="E308" t="e">
        <f t="shared" si="28"/>
        <v>#VALUE!</v>
      </c>
      <c r="F308" t="e">
        <f t="shared" si="29"/>
        <v>#VALUE!</v>
      </c>
      <c r="G308" s="1">
        <f>EUC!D308</f>
        <v>0</v>
      </c>
      <c r="H308" t="s">
        <v>1055</v>
      </c>
      <c r="I308" t="str">
        <f>EUC!A308&amp;EUC!B308</f>
        <v/>
      </c>
      <c r="J308" t="str">
        <f t="shared" si="30"/>
        <v>EUC</v>
      </c>
      <c r="K308" t="e">
        <f t="shared" si="31"/>
        <v>#VALUE!</v>
      </c>
      <c r="L308" t="e">
        <f t="shared" si="32"/>
        <v>#VALUE!</v>
      </c>
      <c r="M308" t="e">
        <f t="shared" si="33"/>
        <v>#VALUE!</v>
      </c>
      <c r="N308" t="e">
        <f t="shared" si="34"/>
        <v>#VALUE!</v>
      </c>
    </row>
    <row r="309" spans="1:14" x14ac:dyDescent="0.3">
      <c r="A309">
        <f>EUC!F309</f>
        <v>0</v>
      </c>
      <c r="B309">
        <f>EUC!J309</f>
        <v>0</v>
      </c>
      <c r="C309" t="e">
        <f>EUC!D309&amp;'EUC2'!E309</f>
        <v>#VALUE!</v>
      </c>
      <c r="D309" t="e">
        <f>EUC!D309&amp;'EUC2'!F309</f>
        <v>#VALUE!</v>
      </c>
      <c r="E309" t="e">
        <f t="shared" si="28"/>
        <v>#VALUE!</v>
      </c>
      <c r="F309" t="e">
        <f t="shared" si="29"/>
        <v>#VALUE!</v>
      </c>
      <c r="G309" s="1">
        <f>EUC!D309</f>
        <v>0</v>
      </c>
      <c r="H309" t="s">
        <v>1055</v>
      </c>
      <c r="I309" t="str">
        <f>EUC!A309&amp;EUC!B309</f>
        <v/>
      </c>
      <c r="J309" t="str">
        <f t="shared" si="30"/>
        <v>EUC</v>
      </c>
      <c r="K309" t="e">
        <f t="shared" si="31"/>
        <v>#VALUE!</v>
      </c>
      <c r="L309" t="e">
        <f t="shared" si="32"/>
        <v>#VALUE!</v>
      </c>
      <c r="M309" t="e">
        <f t="shared" si="33"/>
        <v>#VALUE!</v>
      </c>
      <c r="N309" t="e">
        <f t="shared" si="34"/>
        <v>#VALUE!</v>
      </c>
    </row>
    <row r="310" spans="1:14" x14ac:dyDescent="0.3">
      <c r="A310">
        <f>EUC!F310</f>
        <v>0</v>
      </c>
      <c r="B310">
        <f>EUC!J310</f>
        <v>0</v>
      </c>
      <c r="C310" t="e">
        <f>EUC!D310&amp;'EUC2'!E310</f>
        <v>#VALUE!</v>
      </c>
      <c r="D310" t="e">
        <f>EUC!D310&amp;'EUC2'!F310</f>
        <v>#VALUE!</v>
      </c>
      <c r="E310" t="e">
        <f t="shared" si="28"/>
        <v>#VALUE!</v>
      </c>
      <c r="F310" t="e">
        <f t="shared" si="29"/>
        <v>#VALUE!</v>
      </c>
      <c r="G310" s="1">
        <f>EUC!D310</f>
        <v>0</v>
      </c>
      <c r="H310" t="s">
        <v>1055</v>
      </c>
      <c r="I310" t="str">
        <f>EUC!A310&amp;EUC!B310</f>
        <v/>
      </c>
      <c r="J310" t="str">
        <f t="shared" si="30"/>
        <v>EUC</v>
      </c>
      <c r="K310" t="e">
        <f t="shared" si="31"/>
        <v>#VALUE!</v>
      </c>
      <c r="L310" t="e">
        <f t="shared" si="32"/>
        <v>#VALUE!</v>
      </c>
      <c r="M310" t="e">
        <f t="shared" si="33"/>
        <v>#VALUE!</v>
      </c>
      <c r="N310" t="e">
        <f t="shared" si="34"/>
        <v>#VALUE!</v>
      </c>
    </row>
    <row r="311" spans="1:14" x14ac:dyDescent="0.3">
      <c r="A311">
        <f>EUC!F311</f>
        <v>0</v>
      </c>
      <c r="B311">
        <f>EUC!J311</f>
        <v>0</v>
      </c>
      <c r="C311" t="e">
        <f>EUC!D311&amp;'EUC2'!E311</f>
        <v>#VALUE!</v>
      </c>
      <c r="D311" t="e">
        <f>EUC!D311&amp;'EUC2'!F311</f>
        <v>#VALUE!</v>
      </c>
      <c r="E311" t="e">
        <f t="shared" si="28"/>
        <v>#VALUE!</v>
      </c>
      <c r="F311" t="e">
        <f t="shared" si="29"/>
        <v>#VALUE!</v>
      </c>
      <c r="G311" s="1">
        <f>EUC!D311</f>
        <v>0</v>
      </c>
      <c r="H311" t="s">
        <v>1055</v>
      </c>
      <c r="I311" t="str">
        <f>EUC!A311&amp;EUC!B311</f>
        <v/>
      </c>
      <c r="J311" t="str">
        <f t="shared" si="30"/>
        <v>EUC</v>
      </c>
      <c r="K311" t="e">
        <f t="shared" si="31"/>
        <v>#VALUE!</v>
      </c>
      <c r="L311" t="e">
        <f t="shared" si="32"/>
        <v>#VALUE!</v>
      </c>
      <c r="M311" t="e">
        <f t="shared" si="33"/>
        <v>#VALUE!</v>
      </c>
      <c r="N311" t="e">
        <f t="shared" si="34"/>
        <v>#VALUE!</v>
      </c>
    </row>
    <row r="312" spans="1:14" x14ac:dyDescent="0.3">
      <c r="A312">
        <f>EUC!F312</f>
        <v>0</v>
      </c>
      <c r="B312">
        <f>EUC!J312</f>
        <v>0</v>
      </c>
      <c r="C312" t="e">
        <f>EUC!D312&amp;'EUC2'!E312</f>
        <v>#VALUE!</v>
      </c>
      <c r="D312" t="e">
        <f>EUC!D312&amp;'EUC2'!F312</f>
        <v>#VALUE!</v>
      </c>
      <c r="E312" t="e">
        <f t="shared" si="28"/>
        <v>#VALUE!</v>
      </c>
      <c r="F312" t="e">
        <f t="shared" si="29"/>
        <v>#VALUE!</v>
      </c>
      <c r="G312" s="1">
        <f>EUC!D312</f>
        <v>0</v>
      </c>
      <c r="H312" t="s">
        <v>1055</v>
      </c>
      <c r="I312" t="str">
        <f>EUC!A312&amp;EUC!B312</f>
        <v/>
      </c>
      <c r="J312" t="str">
        <f t="shared" si="30"/>
        <v>EUC</v>
      </c>
      <c r="K312" t="e">
        <f t="shared" si="31"/>
        <v>#VALUE!</v>
      </c>
      <c r="L312" t="e">
        <f t="shared" si="32"/>
        <v>#VALUE!</v>
      </c>
      <c r="M312" t="e">
        <f t="shared" si="33"/>
        <v>#VALUE!</v>
      </c>
      <c r="N312" t="e">
        <f t="shared" si="34"/>
        <v>#VALUE!</v>
      </c>
    </row>
    <row r="313" spans="1:14" x14ac:dyDescent="0.3">
      <c r="A313">
        <f>EUC!F313</f>
        <v>0</v>
      </c>
      <c r="B313">
        <f>EUC!J313</f>
        <v>0</v>
      </c>
      <c r="C313" t="e">
        <f>EUC!D313&amp;'EUC2'!E313</f>
        <v>#VALUE!</v>
      </c>
      <c r="D313" t="e">
        <f>EUC!D313&amp;'EUC2'!F313</f>
        <v>#VALUE!</v>
      </c>
      <c r="E313" t="e">
        <f t="shared" si="28"/>
        <v>#VALUE!</v>
      </c>
      <c r="F313" t="e">
        <f t="shared" si="29"/>
        <v>#VALUE!</v>
      </c>
      <c r="G313" s="1">
        <f>EUC!D313</f>
        <v>0</v>
      </c>
      <c r="H313" t="s">
        <v>1055</v>
      </c>
      <c r="I313" t="str">
        <f>EUC!A313&amp;EUC!B313</f>
        <v/>
      </c>
      <c r="J313" t="str">
        <f t="shared" si="30"/>
        <v>EUC</v>
      </c>
      <c r="K313" t="e">
        <f t="shared" si="31"/>
        <v>#VALUE!</v>
      </c>
      <c r="L313" t="e">
        <f t="shared" si="32"/>
        <v>#VALUE!</v>
      </c>
      <c r="M313" t="e">
        <f t="shared" si="33"/>
        <v>#VALUE!</v>
      </c>
      <c r="N313" t="e">
        <f t="shared" si="34"/>
        <v>#VALUE!</v>
      </c>
    </row>
    <row r="314" spans="1:14" x14ac:dyDescent="0.3">
      <c r="A314">
        <f>EUC!F314</f>
        <v>0</v>
      </c>
      <c r="B314">
        <f>EUC!J314</f>
        <v>0</v>
      </c>
      <c r="C314" t="e">
        <f>EUC!D314&amp;'EUC2'!E314</f>
        <v>#VALUE!</v>
      </c>
      <c r="D314" t="e">
        <f>EUC!D314&amp;'EUC2'!F314</f>
        <v>#VALUE!</v>
      </c>
      <c r="E314" t="e">
        <f t="shared" si="28"/>
        <v>#VALUE!</v>
      </c>
      <c r="F314" t="e">
        <f t="shared" si="29"/>
        <v>#VALUE!</v>
      </c>
      <c r="G314" s="1">
        <f>EUC!D314</f>
        <v>0</v>
      </c>
      <c r="H314" t="s">
        <v>1055</v>
      </c>
      <c r="I314" t="str">
        <f>EUC!A314&amp;EUC!B314</f>
        <v/>
      </c>
      <c r="J314" t="str">
        <f t="shared" si="30"/>
        <v>EUC</v>
      </c>
      <c r="K314" t="e">
        <f t="shared" si="31"/>
        <v>#VALUE!</v>
      </c>
      <c r="L314" t="e">
        <f t="shared" si="32"/>
        <v>#VALUE!</v>
      </c>
      <c r="M314" t="e">
        <f t="shared" si="33"/>
        <v>#VALUE!</v>
      </c>
      <c r="N314" t="e">
        <f t="shared" si="34"/>
        <v>#VALUE!</v>
      </c>
    </row>
    <row r="315" spans="1:14" x14ac:dyDescent="0.3">
      <c r="A315">
        <f>EUC!F315</f>
        <v>0</v>
      </c>
      <c r="B315">
        <f>EUC!J315</f>
        <v>0</v>
      </c>
      <c r="C315" t="e">
        <f>EUC!D315&amp;'EUC2'!E315</f>
        <v>#VALUE!</v>
      </c>
      <c r="D315" t="e">
        <f>EUC!D315&amp;'EUC2'!F315</f>
        <v>#VALUE!</v>
      </c>
      <c r="E315" t="e">
        <f t="shared" si="28"/>
        <v>#VALUE!</v>
      </c>
      <c r="F315" t="e">
        <f t="shared" si="29"/>
        <v>#VALUE!</v>
      </c>
      <c r="G315" s="1">
        <f>EUC!D315</f>
        <v>0</v>
      </c>
      <c r="H315" t="s">
        <v>1055</v>
      </c>
      <c r="I315" t="str">
        <f>EUC!A315&amp;EUC!B315</f>
        <v/>
      </c>
      <c r="J315" t="str">
        <f t="shared" si="30"/>
        <v>EUC</v>
      </c>
      <c r="K315" t="e">
        <f t="shared" si="31"/>
        <v>#VALUE!</v>
      </c>
      <c r="L315" t="e">
        <f t="shared" si="32"/>
        <v>#VALUE!</v>
      </c>
      <c r="M315" t="e">
        <f t="shared" si="33"/>
        <v>#VALUE!</v>
      </c>
      <c r="N315" t="e">
        <f t="shared" si="34"/>
        <v>#VALUE!</v>
      </c>
    </row>
    <row r="316" spans="1:14" x14ac:dyDescent="0.3">
      <c r="A316">
        <f>EUC!F316</f>
        <v>0</v>
      </c>
      <c r="B316">
        <f>EUC!J316</f>
        <v>0</v>
      </c>
      <c r="C316" t="e">
        <f>EUC!D316&amp;'EUC2'!E316</f>
        <v>#VALUE!</v>
      </c>
      <c r="D316" t="e">
        <f>EUC!D316&amp;'EUC2'!F316</f>
        <v>#VALUE!</v>
      </c>
      <c r="E316" t="e">
        <f t="shared" si="28"/>
        <v>#VALUE!</v>
      </c>
      <c r="F316" t="e">
        <f t="shared" si="29"/>
        <v>#VALUE!</v>
      </c>
      <c r="G316" s="1">
        <f>EUC!D316</f>
        <v>0</v>
      </c>
      <c r="H316" t="s">
        <v>1055</v>
      </c>
      <c r="I316" t="str">
        <f>EUC!A316&amp;EUC!B316</f>
        <v/>
      </c>
      <c r="J316" t="str">
        <f t="shared" si="30"/>
        <v>EUC</v>
      </c>
      <c r="K316" t="e">
        <f t="shared" si="31"/>
        <v>#VALUE!</v>
      </c>
      <c r="L316" t="e">
        <f t="shared" si="32"/>
        <v>#VALUE!</v>
      </c>
      <c r="M316" t="e">
        <f t="shared" si="33"/>
        <v>#VALUE!</v>
      </c>
      <c r="N316" t="e">
        <f t="shared" si="34"/>
        <v>#VALUE!</v>
      </c>
    </row>
    <row r="317" spans="1:14" x14ac:dyDescent="0.3">
      <c r="A317">
        <f>EUC!F317</f>
        <v>0</v>
      </c>
      <c r="B317">
        <f>EUC!J317</f>
        <v>0</v>
      </c>
      <c r="C317" t="e">
        <f>EUC!D317&amp;'EUC2'!E317</f>
        <v>#VALUE!</v>
      </c>
      <c r="D317" t="e">
        <f>EUC!D317&amp;'EUC2'!F317</f>
        <v>#VALUE!</v>
      </c>
      <c r="E317" t="e">
        <f t="shared" si="28"/>
        <v>#VALUE!</v>
      </c>
      <c r="F317" t="e">
        <f t="shared" si="29"/>
        <v>#VALUE!</v>
      </c>
      <c r="G317" s="1">
        <f>EUC!D317</f>
        <v>0</v>
      </c>
      <c r="H317" t="s">
        <v>1055</v>
      </c>
      <c r="I317" t="str">
        <f>EUC!A317&amp;EUC!B317</f>
        <v/>
      </c>
      <c r="J317" t="str">
        <f t="shared" si="30"/>
        <v>EUC</v>
      </c>
      <c r="K317" t="e">
        <f t="shared" si="31"/>
        <v>#VALUE!</v>
      </c>
      <c r="L317" t="e">
        <f t="shared" si="32"/>
        <v>#VALUE!</v>
      </c>
      <c r="M317" t="e">
        <f t="shared" si="33"/>
        <v>#VALUE!</v>
      </c>
      <c r="N317" t="e">
        <f t="shared" si="34"/>
        <v>#VALUE!</v>
      </c>
    </row>
    <row r="318" spans="1:14" x14ac:dyDescent="0.3">
      <c r="A318">
        <f>EUC!F318</f>
        <v>0</v>
      </c>
      <c r="B318">
        <f>EUC!J318</f>
        <v>0</v>
      </c>
      <c r="C318" t="e">
        <f>EUC!D318&amp;'EUC2'!E318</f>
        <v>#VALUE!</v>
      </c>
      <c r="D318" t="e">
        <f>EUC!D318&amp;'EUC2'!F318</f>
        <v>#VALUE!</v>
      </c>
      <c r="E318" t="e">
        <f t="shared" si="28"/>
        <v>#VALUE!</v>
      </c>
      <c r="F318" t="e">
        <f t="shared" si="29"/>
        <v>#VALUE!</v>
      </c>
      <c r="G318" s="1">
        <f>EUC!D318</f>
        <v>0</v>
      </c>
      <c r="H318" t="s">
        <v>1055</v>
      </c>
      <c r="I318" t="str">
        <f>EUC!A318&amp;EUC!B318</f>
        <v/>
      </c>
      <c r="J318" t="str">
        <f t="shared" si="30"/>
        <v>EUC</v>
      </c>
      <c r="K318" t="e">
        <f t="shared" si="31"/>
        <v>#VALUE!</v>
      </c>
      <c r="L318" t="e">
        <f t="shared" si="32"/>
        <v>#VALUE!</v>
      </c>
      <c r="M318" t="e">
        <f t="shared" si="33"/>
        <v>#VALUE!</v>
      </c>
      <c r="N318" t="e">
        <f t="shared" si="34"/>
        <v>#VALUE!</v>
      </c>
    </row>
    <row r="319" spans="1:14" x14ac:dyDescent="0.3">
      <c r="A319">
        <f>EUC!F319</f>
        <v>0</v>
      </c>
      <c r="B319">
        <f>EUC!J319</f>
        <v>0</v>
      </c>
      <c r="C319" t="e">
        <f>EUC!D319&amp;'EUC2'!E319</f>
        <v>#VALUE!</v>
      </c>
      <c r="D319" t="e">
        <f>EUC!D319&amp;'EUC2'!F319</f>
        <v>#VALUE!</v>
      </c>
      <c r="E319" t="e">
        <f t="shared" si="28"/>
        <v>#VALUE!</v>
      </c>
      <c r="F319" t="e">
        <f t="shared" si="29"/>
        <v>#VALUE!</v>
      </c>
      <c r="G319" s="1">
        <f>EUC!D319</f>
        <v>0</v>
      </c>
      <c r="H319" t="s">
        <v>1055</v>
      </c>
      <c r="I319" t="str">
        <f>EUC!A319&amp;EUC!B319</f>
        <v/>
      </c>
      <c r="J319" t="str">
        <f t="shared" si="30"/>
        <v>EUC</v>
      </c>
      <c r="K319" t="e">
        <f t="shared" si="31"/>
        <v>#VALUE!</v>
      </c>
      <c r="L319" t="e">
        <f t="shared" si="32"/>
        <v>#VALUE!</v>
      </c>
      <c r="M319" t="e">
        <f t="shared" si="33"/>
        <v>#VALUE!</v>
      </c>
      <c r="N319" t="e">
        <f t="shared" si="34"/>
        <v>#VALUE!</v>
      </c>
    </row>
    <row r="320" spans="1:14" x14ac:dyDescent="0.3">
      <c r="A320">
        <f>EUC!F320</f>
        <v>0</v>
      </c>
      <c r="B320">
        <f>EUC!J320</f>
        <v>0</v>
      </c>
      <c r="C320" t="e">
        <f>EUC!D320&amp;'EUC2'!E320</f>
        <v>#VALUE!</v>
      </c>
      <c r="D320" t="e">
        <f>EUC!D320&amp;'EUC2'!F320</f>
        <v>#VALUE!</v>
      </c>
      <c r="E320" t="e">
        <f t="shared" si="28"/>
        <v>#VALUE!</v>
      </c>
      <c r="F320" t="e">
        <f t="shared" si="29"/>
        <v>#VALUE!</v>
      </c>
      <c r="G320" s="1">
        <f>EUC!D320</f>
        <v>0</v>
      </c>
      <c r="H320" t="s">
        <v>1055</v>
      </c>
      <c r="I320" t="str">
        <f>EUC!A320&amp;EUC!B320</f>
        <v/>
      </c>
      <c r="J320" t="str">
        <f t="shared" si="30"/>
        <v>EUC</v>
      </c>
      <c r="K320" t="e">
        <f t="shared" si="31"/>
        <v>#VALUE!</v>
      </c>
      <c r="L320" t="e">
        <f t="shared" si="32"/>
        <v>#VALUE!</v>
      </c>
      <c r="M320" t="e">
        <f t="shared" si="33"/>
        <v>#VALUE!</v>
      </c>
      <c r="N320" t="e">
        <f t="shared" si="34"/>
        <v>#VALUE!</v>
      </c>
    </row>
    <row r="321" spans="1:14" x14ac:dyDescent="0.3">
      <c r="A321">
        <f>EUC!F321</f>
        <v>0</v>
      </c>
      <c r="B321">
        <f>EUC!J321</f>
        <v>0</v>
      </c>
      <c r="C321" t="e">
        <f>EUC!D321&amp;'EUC2'!E321</f>
        <v>#VALUE!</v>
      </c>
      <c r="D321" t="e">
        <f>EUC!D321&amp;'EUC2'!F321</f>
        <v>#VALUE!</v>
      </c>
      <c r="E321" t="e">
        <f t="shared" si="28"/>
        <v>#VALUE!</v>
      </c>
      <c r="F321" t="e">
        <f t="shared" si="29"/>
        <v>#VALUE!</v>
      </c>
      <c r="G321" s="1">
        <f>EUC!D321</f>
        <v>0</v>
      </c>
      <c r="H321" t="s">
        <v>1055</v>
      </c>
      <c r="I321" t="str">
        <f>EUC!A321&amp;EUC!B321</f>
        <v/>
      </c>
      <c r="J321" t="str">
        <f t="shared" si="30"/>
        <v>EUC</v>
      </c>
      <c r="K321" t="e">
        <f t="shared" si="31"/>
        <v>#VALUE!</v>
      </c>
      <c r="L321" t="e">
        <f t="shared" si="32"/>
        <v>#VALUE!</v>
      </c>
      <c r="M321" t="e">
        <f t="shared" si="33"/>
        <v>#VALUE!</v>
      </c>
      <c r="N321" t="e">
        <f t="shared" si="34"/>
        <v>#VALUE!</v>
      </c>
    </row>
    <row r="322" spans="1:14" x14ac:dyDescent="0.3">
      <c r="A322">
        <f>EUC!F322</f>
        <v>0</v>
      </c>
      <c r="B322">
        <f>EUC!J322</f>
        <v>0</v>
      </c>
      <c r="C322" t="e">
        <f>EUC!D322&amp;'EUC2'!E322</f>
        <v>#VALUE!</v>
      </c>
      <c r="D322" t="e">
        <f>EUC!D322&amp;'EUC2'!F322</f>
        <v>#VALUE!</v>
      </c>
      <c r="E322" t="e">
        <f t="shared" si="28"/>
        <v>#VALUE!</v>
      </c>
      <c r="F322" t="e">
        <f t="shared" si="29"/>
        <v>#VALUE!</v>
      </c>
      <c r="G322" s="1">
        <f>EUC!D322</f>
        <v>0</v>
      </c>
      <c r="H322" t="s">
        <v>1055</v>
      </c>
      <c r="I322" t="str">
        <f>EUC!A322&amp;EUC!B322</f>
        <v/>
      </c>
      <c r="J322" t="str">
        <f t="shared" si="30"/>
        <v>EUC</v>
      </c>
      <c r="K322" t="e">
        <f t="shared" si="31"/>
        <v>#VALUE!</v>
      </c>
      <c r="L322" t="e">
        <f t="shared" si="32"/>
        <v>#VALUE!</v>
      </c>
      <c r="M322" t="e">
        <f t="shared" si="33"/>
        <v>#VALUE!</v>
      </c>
      <c r="N322" t="e">
        <f t="shared" si="34"/>
        <v>#VALUE!</v>
      </c>
    </row>
    <row r="323" spans="1:14" x14ac:dyDescent="0.3">
      <c r="A323">
        <f>EUC!F323</f>
        <v>0</v>
      </c>
      <c r="B323">
        <f>EUC!J323</f>
        <v>0</v>
      </c>
      <c r="C323" t="e">
        <f>EUC!D323&amp;'EUC2'!E323</f>
        <v>#VALUE!</v>
      </c>
      <c r="D323" t="e">
        <f>EUC!D323&amp;'EUC2'!F323</f>
        <v>#VALUE!</v>
      </c>
      <c r="E323" t="e">
        <f t="shared" ref="E323:E386" si="35">LEFT(A323,FIND("#",SUBSTITUTE(A323," ","#",LEN(A323)-LEN(SUBSTITUTE(A323," ",""))))-1)</f>
        <v>#VALUE!</v>
      </c>
      <c r="F323" t="e">
        <f t="shared" ref="F323:F386" si="36">RIGHT(B323,LEN(B323)-FIND(" ",B323))</f>
        <v>#VALUE!</v>
      </c>
      <c r="G323" s="1">
        <f>EUC!D323</f>
        <v>0</v>
      </c>
      <c r="H323" t="s">
        <v>1055</v>
      </c>
      <c r="I323" t="str">
        <f>EUC!A323&amp;EUC!B323</f>
        <v/>
      </c>
      <c r="J323" t="str">
        <f t="shared" ref="J323:J386" si="37">H323&amp;I323</f>
        <v>EUC</v>
      </c>
      <c r="K323" t="e">
        <f t="shared" ref="K323:K386" si="38">J323&amp;E323</f>
        <v>#VALUE!</v>
      </c>
      <c r="L323" t="e">
        <f t="shared" ref="L323:L386" si="39">J323&amp;F323</f>
        <v>#VALUE!</v>
      </c>
      <c r="M323" t="e">
        <f t="shared" ref="M323:M386" si="40">E323</f>
        <v>#VALUE!</v>
      </c>
      <c r="N323" t="e">
        <f t="shared" ref="N323:N386" si="41">F323</f>
        <v>#VALUE!</v>
      </c>
    </row>
    <row r="324" spans="1:14" x14ac:dyDescent="0.3">
      <c r="A324">
        <f>EUC!F324</f>
        <v>0</v>
      </c>
      <c r="B324">
        <f>EUC!J324</f>
        <v>0</v>
      </c>
      <c r="C324" t="e">
        <f>EUC!D324&amp;'EUC2'!E324</f>
        <v>#VALUE!</v>
      </c>
      <c r="D324" t="e">
        <f>EUC!D324&amp;'EUC2'!F324</f>
        <v>#VALUE!</v>
      </c>
      <c r="E324" t="e">
        <f t="shared" si="35"/>
        <v>#VALUE!</v>
      </c>
      <c r="F324" t="e">
        <f t="shared" si="36"/>
        <v>#VALUE!</v>
      </c>
      <c r="G324" s="1">
        <f>EUC!D324</f>
        <v>0</v>
      </c>
      <c r="H324" t="s">
        <v>1055</v>
      </c>
      <c r="I324" t="str">
        <f>EUC!A324&amp;EUC!B324</f>
        <v/>
      </c>
      <c r="J324" t="str">
        <f t="shared" si="37"/>
        <v>EUC</v>
      </c>
      <c r="K324" t="e">
        <f t="shared" si="38"/>
        <v>#VALUE!</v>
      </c>
      <c r="L324" t="e">
        <f t="shared" si="39"/>
        <v>#VALUE!</v>
      </c>
      <c r="M324" t="e">
        <f t="shared" si="40"/>
        <v>#VALUE!</v>
      </c>
      <c r="N324" t="e">
        <f t="shared" si="41"/>
        <v>#VALUE!</v>
      </c>
    </row>
    <row r="325" spans="1:14" x14ac:dyDescent="0.3">
      <c r="A325">
        <f>EUC!F325</f>
        <v>0</v>
      </c>
      <c r="B325">
        <f>EUC!J325</f>
        <v>0</v>
      </c>
      <c r="C325" t="e">
        <f>EUC!D325&amp;'EUC2'!E325</f>
        <v>#VALUE!</v>
      </c>
      <c r="D325" t="e">
        <f>EUC!D325&amp;'EUC2'!F325</f>
        <v>#VALUE!</v>
      </c>
      <c r="E325" t="e">
        <f t="shared" si="35"/>
        <v>#VALUE!</v>
      </c>
      <c r="F325" t="e">
        <f t="shared" si="36"/>
        <v>#VALUE!</v>
      </c>
      <c r="G325" s="1">
        <f>EUC!D325</f>
        <v>0</v>
      </c>
      <c r="H325" t="s">
        <v>1055</v>
      </c>
      <c r="I325" t="str">
        <f>EUC!A325&amp;EUC!B325</f>
        <v/>
      </c>
      <c r="J325" t="str">
        <f t="shared" si="37"/>
        <v>EUC</v>
      </c>
      <c r="K325" t="e">
        <f t="shared" si="38"/>
        <v>#VALUE!</v>
      </c>
      <c r="L325" t="e">
        <f t="shared" si="39"/>
        <v>#VALUE!</v>
      </c>
      <c r="M325" t="e">
        <f t="shared" si="40"/>
        <v>#VALUE!</v>
      </c>
      <c r="N325" t="e">
        <f t="shared" si="41"/>
        <v>#VALUE!</v>
      </c>
    </row>
    <row r="326" spans="1:14" x14ac:dyDescent="0.3">
      <c r="A326">
        <f>EUC!F326</f>
        <v>0</v>
      </c>
      <c r="B326">
        <f>EUC!J326</f>
        <v>0</v>
      </c>
      <c r="C326" t="e">
        <f>EUC!D326&amp;'EUC2'!E326</f>
        <v>#VALUE!</v>
      </c>
      <c r="D326" t="e">
        <f>EUC!D326&amp;'EUC2'!F326</f>
        <v>#VALUE!</v>
      </c>
      <c r="E326" t="e">
        <f t="shared" si="35"/>
        <v>#VALUE!</v>
      </c>
      <c r="F326" t="e">
        <f t="shared" si="36"/>
        <v>#VALUE!</v>
      </c>
      <c r="G326" s="1">
        <f>EUC!D326</f>
        <v>0</v>
      </c>
      <c r="H326" t="s">
        <v>1055</v>
      </c>
      <c r="I326" t="str">
        <f>EUC!A326&amp;EUC!B326</f>
        <v/>
      </c>
      <c r="J326" t="str">
        <f t="shared" si="37"/>
        <v>EUC</v>
      </c>
      <c r="K326" t="e">
        <f t="shared" si="38"/>
        <v>#VALUE!</v>
      </c>
      <c r="L326" t="e">
        <f t="shared" si="39"/>
        <v>#VALUE!</v>
      </c>
      <c r="M326" t="e">
        <f t="shared" si="40"/>
        <v>#VALUE!</v>
      </c>
      <c r="N326" t="e">
        <f t="shared" si="41"/>
        <v>#VALUE!</v>
      </c>
    </row>
    <row r="327" spans="1:14" x14ac:dyDescent="0.3">
      <c r="A327">
        <f>EUC!F327</f>
        <v>0</v>
      </c>
      <c r="B327">
        <f>EUC!J327</f>
        <v>0</v>
      </c>
      <c r="C327" t="e">
        <f>EUC!D327&amp;'EUC2'!E327</f>
        <v>#VALUE!</v>
      </c>
      <c r="D327" t="e">
        <f>EUC!D327&amp;'EUC2'!F327</f>
        <v>#VALUE!</v>
      </c>
      <c r="E327" t="e">
        <f t="shared" si="35"/>
        <v>#VALUE!</v>
      </c>
      <c r="F327" t="e">
        <f t="shared" si="36"/>
        <v>#VALUE!</v>
      </c>
      <c r="G327" s="1">
        <f>EUC!D327</f>
        <v>0</v>
      </c>
      <c r="H327" t="s">
        <v>1055</v>
      </c>
      <c r="I327" t="str">
        <f>EUC!A327&amp;EUC!B327</f>
        <v/>
      </c>
      <c r="J327" t="str">
        <f t="shared" si="37"/>
        <v>EUC</v>
      </c>
      <c r="K327" t="e">
        <f t="shared" si="38"/>
        <v>#VALUE!</v>
      </c>
      <c r="L327" t="e">
        <f t="shared" si="39"/>
        <v>#VALUE!</v>
      </c>
      <c r="M327" t="e">
        <f t="shared" si="40"/>
        <v>#VALUE!</v>
      </c>
      <c r="N327" t="e">
        <f t="shared" si="41"/>
        <v>#VALUE!</v>
      </c>
    </row>
    <row r="328" spans="1:14" x14ac:dyDescent="0.3">
      <c r="A328">
        <f>EUC!F328</f>
        <v>0</v>
      </c>
      <c r="B328">
        <f>EUC!J328</f>
        <v>0</v>
      </c>
      <c r="C328" t="e">
        <f>EUC!D328&amp;'EUC2'!E328</f>
        <v>#VALUE!</v>
      </c>
      <c r="D328" t="e">
        <f>EUC!D328&amp;'EUC2'!F328</f>
        <v>#VALUE!</v>
      </c>
      <c r="E328" t="e">
        <f t="shared" si="35"/>
        <v>#VALUE!</v>
      </c>
      <c r="F328" t="e">
        <f t="shared" si="36"/>
        <v>#VALUE!</v>
      </c>
      <c r="G328" s="1">
        <f>EUC!D328</f>
        <v>0</v>
      </c>
      <c r="H328" t="s">
        <v>1055</v>
      </c>
      <c r="I328" t="str">
        <f>EUC!A328&amp;EUC!B328</f>
        <v/>
      </c>
      <c r="J328" t="str">
        <f t="shared" si="37"/>
        <v>EUC</v>
      </c>
      <c r="K328" t="e">
        <f t="shared" si="38"/>
        <v>#VALUE!</v>
      </c>
      <c r="L328" t="e">
        <f t="shared" si="39"/>
        <v>#VALUE!</v>
      </c>
      <c r="M328" t="e">
        <f t="shared" si="40"/>
        <v>#VALUE!</v>
      </c>
      <c r="N328" t="e">
        <f t="shared" si="41"/>
        <v>#VALUE!</v>
      </c>
    </row>
    <row r="329" spans="1:14" x14ac:dyDescent="0.3">
      <c r="A329">
        <f>EUC!F329</f>
        <v>0</v>
      </c>
      <c r="B329">
        <f>EUC!J329</f>
        <v>0</v>
      </c>
      <c r="C329" t="e">
        <f>EUC!D329&amp;'EUC2'!E329</f>
        <v>#VALUE!</v>
      </c>
      <c r="D329" t="e">
        <f>EUC!D329&amp;'EUC2'!F329</f>
        <v>#VALUE!</v>
      </c>
      <c r="E329" t="e">
        <f t="shared" si="35"/>
        <v>#VALUE!</v>
      </c>
      <c r="F329" t="e">
        <f t="shared" si="36"/>
        <v>#VALUE!</v>
      </c>
      <c r="G329" s="1">
        <f>EUC!D329</f>
        <v>0</v>
      </c>
      <c r="H329" t="s">
        <v>1055</v>
      </c>
      <c r="I329" t="str">
        <f>EUC!A329&amp;EUC!B329</f>
        <v/>
      </c>
      <c r="J329" t="str">
        <f t="shared" si="37"/>
        <v>EUC</v>
      </c>
      <c r="K329" t="e">
        <f t="shared" si="38"/>
        <v>#VALUE!</v>
      </c>
      <c r="L329" t="e">
        <f t="shared" si="39"/>
        <v>#VALUE!</v>
      </c>
      <c r="M329" t="e">
        <f t="shared" si="40"/>
        <v>#VALUE!</v>
      </c>
      <c r="N329" t="e">
        <f t="shared" si="41"/>
        <v>#VALUE!</v>
      </c>
    </row>
    <row r="330" spans="1:14" x14ac:dyDescent="0.3">
      <c r="A330">
        <f>EUC!F330</f>
        <v>0</v>
      </c>
      <c r="B330">
        <f>EUC!J330</f>
        <v>0</v>
      </c>
      <c r="C330" t="e">
        <f>EUC!D330&amp;'EUC2'!E330</f>
        <v>#VALUE!</v>
      </c>
      <c r="D330" t="e">
        <f>EUC!D330&amp;'EUC2'!F330</f>
        <v>#VALUE!</v>
      </c>
      <c r="E330" t="e">
        <f t="shared" si="35"/>
        <v>#VALUE!</v>
      </c>
      <c r="F330" t="e">
        <f t="shared" si="36"/>
        <v>#VALUE!</v>
      </c>
      <c r="G330" s="1">
        <f>EUC!D330</f>
        <v>0</v>
      </c>
      <c r="H330" t="s">
        <v>1055</v>
      </c>
      <c r="I330" t="str">
        <f>EUC!A330&amp;EUC!B330</f>
        <v/>
      </c>
      <c r="J330" t="str">
        <f t="shared" si="37"/>
        <v>EUC</v>
      </c>
      <c r="K330" t="e">
        <f t="shared" si="38"/>
        <v>#VALUE!</v>
      </c>
      <c r="L330" t="e">
        <f t="shared" si="39"/>
        <v>#VALUE!</v>
      </c>
      <c r="M330" t="e">
        <f t="shared" si="40"/>
        <v>#VALUE!</v>
      </c>
      <c r="N330" t="e">
        <f t="shared" si="41"/>
        <v>#VALUE!</v>
      </c>
    </row>
    <row r="331" spans="1:14" x14ac:dyDescent="0.3">
      <c r="A331">
        <f>EUC!F331</f>
        <v>0</v>
      </c>
      <c r="B331">
        <f>EUC!J331</f>
        <v>0</v>
      </c>
      <c r="C331" t="e">
        <f>EUC!D331&amp;'EUC2'!E331</f>
        <v>#VALUE!</v>
      </c>
      <c r="D331" t="e">
        <f>EUC!D331&amp;'EUC2'!F331</f>
        <v>#VALUE!</v>
      </c>
      <c r="E331" t="e">
        <f t="shared" si="35"/>
        <v>#VALUE!</v>
      </c>
      <c r="F331" t="e">
        <f t="shared" si="36"/>
        <v>#VALUE!</v>
      </c>
      <c r="G331" s="1">
        <f>EUC!D331</f>
        <v>0</v>
      </c>
      <c r="H331" t="s">
        <v>1055</v>
      </c>
      <c r="I331" t="str">
        <f>EUC!A331&amp;EUC!B331</f>
        <v/>
      </c>
      <c r="J331" t="str">
        <f t="shared" si="37"/>
        <v>EUC</v>
      </c>
      <c r="K331" t="e">
        <f t="shared" si="38"/>
        <v>#VALUE!</v>
      </c>
      <c r="L331" t="e">
        <f t="shared" si="39"/>
        <v>#VALUE!</v>
      </c>
      <c r="M331" t="e">
        <f t="shared" si="40"/>
        <v>#VALUE!</v>
      </c>
      <c r="N331" t="e">
        <f t="shared" si="41"/>
        <v>#VALUE!</v>
      </c>
    </row>
    <row r="332" spans="1:14" x14ac:dyDescent="0.3">
      <c r="A332">
        <f>EUC!F332</f>
        <v>0</v>
      </c>
      <c r="B332">
        <f>EUC!J332</f>
        <v>0</v>
      </c>
      <c r="C332" t="e">
        <f>EUC!D332&amp;'EUC2'!E332</f>
        <v>#VALUE!</v>
      </c>
      <c r="D332" t="e">
        <f>EUC!D332&amp;'EUC2'!F332</f>
        <v>#VALUE!</v>
      </c>
      <c r="E332" t="e">
        <f t="shared" si="35"/>
        <v>#VALUE!</v>
      </c>
      <c r="F332" t="e">
        <f t="shared" si="36"/>
        <v>#VALUE!</v>
      </c>
      <c r="G332" s="1">
        <f>EUC!D332</f>
        <v>0</v>
      </c>
      <c r="H332" t="s">
        <v>1055</v>
      </c>
      <c r="I332" t="str">
        <f>EUC!A332&amp;EUC!B332</f>
        <v/>
      </c>
      <c r="J332" t="str">
        <f t="shared" si="37"/>
        <v>EUC</v>
      </c>
      <c r="K332" t="e">
        <f t="shared" si="38"/>
        <v>#VALUE!</v>
      </c>
      <c r="L332" t="e">
        <f t="shared" si="39"/>
        <v>#VALUE!</v>
      </c>
      <c r="M332" t="e">
        <f t="shared" si="40"/>
        <v>#VALUE!</v>
      </c>
      <c r="N332" t="e">
        <f t="shared" si="41"/>
        <v>#VALUE!</v>
      </c>
    </row>
    <row r="333" spans="1:14" x14ac:dyDescent="0.3">
      <c r="A333">
        <f>EUC!F333</f>
        <v>0</v>
      </c>
      <c r="B333">
        <f>EUC!J333</f>
        <v>0</v>
      </c>
      <c r="C333" t="e">
        <f>EUC!D333&amp;'EUC2'!E333</f>
        <v>#VALUE!</v>
      </c>
      <c r="D333" t="e">
        <f>EUC!D333&amp;'EUC2'!F333</f>
        <v>#VALUE!</v>
      </c>
      <c r="E333" t="e">
        <f t="shared" si="35"/>
        <v>#VALUE!</v>
      </c>
      <c r="F333" t="e">
        <f t="shared" si="36"/>
        <v>#VALUE!</v>
      </c>
      <c r="G333" s="1">
        <f>EUC!D333</f>
        <v>0</v>
      </c>
      <c r="H333" t="s">
        <v>1055</v>
      </c>
      <c r="I333" t="str">
        <f>EUC!A333&amp;EUC!B333</f>
        <v/>
      </c>
      <c r="J333" t="str">
        <f t="shared" si="37"/>
        <v>EUC</v>
      </c>
      <c r="K333" t="e">
        <f t="shared" si="38"/>
        <v>#VALUE!</v>
      </c>
      <c r="L333" t="e">
        <f t="shared" si="39"/>
        <v>#VALUE!</v>
      </c>
      <c r="M333" t="e">
        <f t="shared" si="40"/>
        <v>#VALUE!</v>
      </c>
      <c r="N333" t="e">
        <f t="shared" si="41"/>
        <v>#VALUE!</v>
      </c>
    </row>
    <row r="334" spans="1:14" x14ac:dyDescent="0.3">
      <c r="A334">
        <f>EUC!F334</f>
        <v>0</v>
      </c>
      <c r="B334">
        <f>EUC!J334</f>
        <v>0</v>
      </c>
      <c r="C334" t="e">
        <f>EUC!D334&amp;'EUC2'!E334</f>
        <v>#VALUE!</v>
      </c>
      <c r="D334" t="e">
        <f>EUC!D334&amp;'EUC2'!F334</f>
        <v>#VALUE!</v>
      </c>
      <c r="E334" t="e">
        <f t="shared" si="35"/>
        <v>#VALUE!</v>
      </c>
      <c r="F334" t="e">
        <f t="shared" si="36"/>
        <v>#VALUE!</v>
      </c>
      <c r="G334" s="1">
        <f>EUC!D334</f>
        <v>0</v>
      </c>
      <c r="H334" t="s">
        <v>1055</v>
      </c>
      <c r="I334" t="str">
        <f>EUC!A334&amp;EUC!B334</f>
        <v/>
      </c>
      <c r="J334" t="str">
        <f t="shared" si="37"/>
        <v>EUC</v>
      </c>
      <c r="K334" t="e">
        <f t="shared" si="38"/>
        <v>#VALUE!</v>
      </c>
      <c r="L334" t="e">
        <f t="shared" si="39"/>
        <v>#VALUE!</v>
      </c>
      <c r="M334" t="e">
        <f t="shared" si="40"/>
        <v>#VALUE!</v>
      </c>
      <c r="N334" t="e">
        <f t="shared" si="41"/>
        <v>#VALUE!</v>
      </c>
    </row>
    <row r="335" spans="1:14" x14ac:dyDescent="0.3">
      <c r="A335">
        <f>EUC!F335</f>
        <v>0</v>
      </c>
      <c r="B335">
        <f>EUC!J335</f>
        <v>0</v>
      </c>
      <c r="C335" t="e">
        <f>EUC!D335&amp;'EUC2'!E335</f>
        <v>#VALUE!</v>
      </c>
      <c r="D335" t="e">
        <f>EUC!D335&amp;'EUC2'!F335</f>
        <v>#VALUE!</v>
      </c>
      <c r="E335" t="e">
        <f t="shared" si="35"/>
        <v>#VALUE!</v>
      </c>
      <c r="F335" t="e">
        <f t="shared" si="36"/>
        <v>#VALUE!</v>
      </c>
      <c r="G335" s="1">
        <f>EUC!D335</f>
        <v>0</v>
      </c>
      <c r="H335" t="s">
        <v>1055</v>
      </c>
      <c r="I335" t="str">
        <f>EUC!A335&amp;EUC!B335</f>
        <v/>
      </c>
      <c r="J335" t="str">
        <f t="shared" si="37"/>
        <v>EUC</v>
      </c>
      <c r="K335" t="e">
        <f t="shared" si="38"/>
        <v>#VALUE!</v>
      </c>
      <c r="L335" t="e">
        <f t="shared" si="39"/>
        <v>#VALUE!</v>
      </c>
      <c r="M335" t="e">
        <f t="shared" si="40"/>
        <v>#VALUE!</v>
      </c>
      <c r="N335" t="e">
        <f t="shared" si="41"/>
        <v>#VALUE!</v>
      </c>
    </row>
    <row r="336" spans="1:14" x14ac:dyDescent="0.3">
      <c r="A336">
        <f>EUC!F336</f>
        <v>0</v>
      </c>
      <c r="B336">
        <f>EUC!J336</f>
        <v>0</v>
      </c>
      <c r="C336" t="e">
        <f>EUC!D336&amp;'EUC2'!E336</f>
        <v>#VALUE!</v>
      </c>
      <c r="D336" t="e">
        <f>EUC!D336&amp;'EUC2'!F336</f>
        <v>#VALUE!</v>
      </c>
      <c r="E336" t="e">
        <f t="shared" si="35"/>
        <v>#VALUE!</v>
      </c>
      <c r="F336" t="e">
        <f t="shared" si="36"/>
        <v>#VALUE!</v>
      </c>
      <c r="G336" s="1">
        <f>EUC!D336</f>
        <v>0</v>
      </c>
      <c r="H336" t="s">
        <v>1055</v>
      </c>
      <c r="I336" t="str">
        <f>EUC!A336&amp;EUC!B336</f>
        <v/>
      </c>
      <c r="J336" t="str">
        <f t="shared" si="37"/>
        <v>EUC</v>
      </c>
      <c r="K336" t="e">
        <f t="shared" si="38"/>
        <v>#VALUE!</v>
      </c>
      <c r="L336" t="e">
        <f t="shared" si="39"/>
        <v>#VALUE!</v>
      </c>
      <c r="M336" t="e">
        <f t="shared" si="40"/>
        <v>#VALUE!</v>
      </c>
      <c r="N336" t="e">
        <f t="shared" si="41"/>
        <v>#VALUE!</v>
      </c>
    </row>
    <row r="337" spans="1:14" x14ac:dyDescent="0.3">
      <c r="A337">
        <f>EUC!F337</f>
        <v>0</v>
      </c>
      <c r="B337">
        <f>EUC!J337</f>
        <v>0</v>
      </c>
      <c r="C337" t="e">
        <f>EUC!D337&amp;'EUC2'!E337</f>
        <v>#VALUE!</v>
      </c>
      <c r="D337" t="e">
        <f>EUC!D337&amp;'EUC2'!F337</f>
        <v>#VALUE!</v>
      </c>
      <c r="E337" t="e">
        <f t="shared" si="35"/>
        <v>#VALUE!</v>
      </c>
      <c r="F337" t="e">
        <f t="shared" si="36"/>
        <v>#VALUE!</v>
      </c>
      <c r="G337" s="1">
        <f>EUC!D337</f>
        <v>0</v>
      </c>
      <c r="H337" t="s">
        <v>1055</v>
      </c>
      <c r="I337" t="str">
        <f>EUC!A337&amp;EUC!B337</f>
        <v/>
      </c>
      <c r="J337" t="str">
        <f t="shared" si="37"/>
        <v>EUC</v>
      </c>
      <c r="K337" t="e">
        <f t="shared" si="38"/>
        <v>#VALUE!</v>
      </c>
      <c r="L337" t="e">
        <f t="shared" si="39"/>
        <v>#VALUE!</v>
      </c>
      <c r="M337" t="e">
        <f t="shared" si="40"/>
        <v>#VALUE!</v>
      </c>
      <c r="N337" t="e">
        <f t="shared" si="41"/>
        <v>#VALUE!</v>
      </c>
    </row>
    <row r="338" spans="1:14" x14ac:dyDescent="0.3">
      <c r="A338">
        <f>EUC!F338</f>
        <v>0</v>
      </c>
      <c r="B338">
        <f>EUC!J338</f>
        <v>0</v>
      </c>
      <c r="C338" t="e">
        <f>EUC!D338&amp;'EUC2'!E338</f>
        <v>#VALUE!</v>
      </c>
      <c r="D338" t="e">
        <f>EUC!D338&amp;'EUC2'!F338</f>
        <v>#VALUE!</v>
      </c>
      <c r="E338" t="e">
        <f t="shared" si="35"/>
        <v>#VALUE!</v>
      </c>
      <c r="F338" t="e">
        <f t="shared" si="36"/>
        <v>#VALUE!</v>
      </c>
      <c r="G338" s="1">
        <f>EUC!D338</f>
        <v>0</v>
      </c>
      <c r="H338" t="s">
        <v>1055</v>
      </c>
      <c r="I338" t="str">
        <f>EUC!A338&amp;EUC!B338</f>
        <v/>
      </c>
      <c r="J338" t="str">
        <f t="shared" si="37"/>
        <v>EUC</v>
      </c>
      <c r="K338" t="e">
        <f t="shared" si="38"/>
        <v>#VALUE!</v>
      </c>
      <c r="L338" t="e">
        <f t="shared" si="39"/>
        <v>#VALUE!</v>
      </c>
      <c r="M338" t="e">
        <f t="shared" si="40"/>
        <v>#VALUE!</v>
      </c>
      <c r="N338" t="e">
        <f t="shared" si="41"/>
        <v>#VALUE!</v>
      </c>
    </row>
    <row r="339" spans="1:14" x14ac:dyDescent="0.3">
      <c r="A339">
        <f>EUC!F339</f>
        <v>0</v>
      </c>
      <c r="B339">
        <f>EUC!J339</f>
        <v>0</v>
      </c>
      <c r="C339" t="e">
        <f>EUC!D339&amp;'EUC2'!E339</f>
        <v>#VALUE!</v>
      </c>
      <c r="D339" t="e">
        <f>EUC!D339&amp;'EUC2'!F339</f>
        <v>#VALUE!</v>
      </c>
      <c r="E339" t="e">
        <f t="shared" si="35"/>
        <v>#VALUE!</v>
      </c>
      <c r="F339" t="e">
        <f t="shared" si="36"/>
        <v>#VALUE!</v>
      </c>
      <c r="G339" s="1">
        <f>EUC!D339</f>
        <v>0</v>
      </c>
      <c r="H339" t="s">
        <v>1055</v>
      </c>
      <c r="I339" t="str">
        <f>EUC!A339&amp;EUC!B339</f>
        <v/>
      </c>
      <c r="J339" t="str">
        <f t="shared" si="37"/>
        <v>EUC</v>
      </c>
      <c r="K339" t="e">
        <f t="shared" si="38"/>
        <v>#VALUE!</v>
      </c>
      <c r="L339" t="e">
        <f t="shared" si="39"/>
        <v>#VALUE!</v>
      </c>
      <c r="M339" t="e">
        <f t="shared" si="40"/>
        <v>#VALUE!</v>
      </c>
      <c r="N339" t="e">
        <f t="shared" si="41"/>
        <v>#VALUE!</v>
      </c>
    </row>
    <row r="340" spans="1:14" x14ac:dyDescent="0.3">
      <c r="A340">
        <f>EUC!F340</f>
        <v>0</v>
      </c>
      <c r="B340">
        <f>EUC!J340</f>
        <v>0</v>
      </c>
      <c r="C340" t="e">
        <f>EUC!D340&amp;'EUC2'!E340</f>
        <v>#VALUE!</v>
      </c>
      <c r="D340" t="e">
        <f>EUC!D340&amp;'EUC2'!F340</f>
        <v>#VALUE!</v>
      </c>
      <c r="E340" t="e">
        <f t="shared" si="35"/>
        <v>#VALUE!</v>
      </c>
      <c r="F340" t="e">
        <f t="shared" si="36"/>
        <v>#VALUE!</v>
      </c>
      <c r="G340" s="1">
        <f>EUC!D340</f>
        <v>0</v>
      </c>
      <c r="H340" t="s">
        <v>1055</v>
      </c>
      <c r="I340" t="str">
        <f>EUC!A340&amp;EUC!B340</f>
        <v/>
      </c>
      <c r="J340" t="str">
        <f t="shared" si="37"/>
        <v>EUC</v>
      </c>
      <c r="K340" t="e">
        <f t="shared" si="38"/>
        <v>#VALUE!</v>
      </c>
      <c r="L340" t="e">
        <f t="shared" si="39"/>
        <v>#VALUE!</v>
      </c>
      <c r="M340" t="e">
        <f t="shared" si="40"/>
        <v>#VALUE!</v>
      </c>
      <c r="N340" t="e">
        <f t="shared" si="41"/>
        <v>#VALUE!</v>
      </c>
    </row>
    <row r="341" spans="1:14" x14ac:dyDescent="0.3">
      <c r="A341">
        <f>EUC!F341</f>
        <v>0</v>
      </c>
      <c r="B341">
        <f>EUC!J341</f>
        <v>0</v>
      </c>
      <c r="C341" t="e">
        <f>EUC!D341&amp;'EUC2'!E341</f>
        <v>#VALUE!</v>
      </c>
      <c r="D341" t="e">
        <f>EUC!D341&amp;'EUC2'!F341</f>
        <v>#VALUE!</v>
      </c>
      <c r="E341" t="e">
        <f t="shared" si="35"/>
        <v>#VALUE!</v>
      </c>
      <c r="F341" t="e">
        <f t="shared" si="36"/>
        <v>#VALUE!</v>
      </c>
      <c r="G341" s="1">
        <f>EUC!D341</f>
        <v>0</v>
      </c>
      <c r="H341" t="s">
        <v>1055</v>
      </c>
      <c r="I341" t="str">
        <f>EUC!A341&amp;EUC!B341</f>
        <v/>
      </c>
      <c r="J341" t="str">
        <f t="shared" si="37"/>
        <v>EUC</v>
      </c>
      <c r="K341" t="e">
        <f t="shared" si="38"/>
        <v>#VALUE!</v>
      </c>
      <c r="L341" t="e">
        <f t="shared" si="39"/>
        <v>#VALUE!</v>
      </c>
      <c r="M341" t="e">
        <f t="shared" si="40"/>
        <v>#VALUE!</v>
      </c>
      <c r="N341" t="e">
        <f t="shared" si="41"/>
        <v>#VALUE!</v>
      </c>
    </row>
    <row r="342" spans="1:14" x14ac:dyDescent="0.3">
      <c r="A342">
        <f>EUC!F342</f>
        <v>0</v>
      </c>
      <c r="B342">
        <f>EUC!J342</f>
        <v>0</v>
      </c>
      <c r="C342" t="e">
        <f>EUC!D342&amp;'EUC2'!E342</f>
        <v>#VALUE!</v>
      </c>
      <c r="D342" t="e">
        <f>EUC!D342&amp;'EUC2'!F342</f>
        <v>#VALUE!</v>
      </c>
      <c r="E342" t="e">
        <f t="shared" si="35"/>
        <v>#VALUE!</v>
      </c>
      <c r="F342" t="e">
        <f t="shared" si="36"/>
        <v>#VALUE!</v>
      </c>
      <c r="G342" s="1">
        <f>EUC!D342</f>
        <v>0</v>
      </c>
      <c r="H342" t="s">
        <v>1055</v>
      </c>
      <c r="I342" t="str">
        <f>EUC!A342&amp;EUC!B342</f>
        <v/>
      </c>
      <c r="J342" t="str">
        <f t="shared" si="37"/>
        <v>EUC</v>
      </c>
      <c r="K342" t="e">
        <f t="shared" si="38"/>
        <v>#VALUE!</v>
      </c>
      <c r="L342" t="e">
        <f t="shared" si="39"/>
        <v>#VALUE!</v>
      </c>
      <c r="M342" t="e">
        <f t="shared" si="40"/>
        <v>#VALUE!</v>
      </c>
      <c r="N342" t="e">
        <f t="shared" si="41"/>
        <v>#VALUE!</v>
      </c>
    </row>
    <row r="343" spans="1:14" x14ac:dyDescent="0.3">
      <c r="A343">
        <f>EUC!F343</f>
        <v>0</v>
      </c>
      <c r="B343">
        <f>EUC!J343</f>
        <v>0</v>
      </c>
      <c r="C343" t="e">
        <f>EUC!D343&amp;'EUC2'!E343</f>
        <v>#VALUE!</v>
      </c>
      <c r="D343" t="e">
        <f>EUC!D343&amp;'EUC2'!F343</f>
        <v>#VALUE!</v>
      </c>
      <c r="E343" t="e">
        <f t="shared" si="35"/>
        <v>#VALUE!</v>
      </c>
      <c r="F343" t="e">
        <f t="shared" si="36"/>
        <v>#VALUE!</v>
      </c>
      <c r="G343" s="1">
        <f>EUC!D343</f>
        <v>0</v>
      </c>
      <c r="H343" t="s">
        <v>1055</v>
      </c>
      <c r="I343" t="str">
        <f>EUC!A343&amp;EUC!B343</f>
        <v/>
      </c>
      <c r="J343" t="str">
        <f t="shared" si="37"/>
        <v>EUC</v>
      </c>
      <c r="K343" t="e">
        <f t="shared" si="38"/>
        <v>#VALUE!</v>
      </c>
      <c r="L343" t="e">
        <f t="shared" si="39"/>
        <v>#VALUE!</v>
      </c>
      <c r="M343" t="e">
        <f t="shared" si="40"/>
        <v>#VALUE!</v>
      </c>
      <c r="N343" t="e">
        <f t="shared" si="41"/>
        <v>#VALUE!</v>
      </c>
    </row>
    <row r="344" spans="1:14" x14ac:dyDescent="0.3">
      <c r="A344">
        <f>EUC!F344</f>
        <v>0</v>
      </c>
      <c r="B344">
        <f>EUC!J344</f>
        <v>0</v>
      </c>
      <c r="C344" t="e">
        <f>EUC!D344&amp;'EUC2'!E344</f>
        <v>#VALUE!</v>
      </c>
      <c r="D344" t="e">
        <f>EUC!D344&amp;'EUC2'!F344</f>
        <v>#VALUE!</v>
      </c>
      <c r="E344" t="e">
        <f t="shared" si="35"/>
        <v>#VALUE!</v>
      </c>
      <c r="F344" t="e">
        <f t="shared" si="36"/>
        <v>#VALUE!</v>
      </c>
      <c r="G344" s="1">
        <f>EUC!D344</f>
        <v>0</v>
      </c>
      <c r="H344" t="s">
        <v>1055</v>
      </c>
      <c r="I344" t="str">
        <f>EUC!A344&amp;EUC!B344</f>
        <v/>
      </c>
      <c r="J344" t="str">
        <f t="shared" si="37"/>
        <v>EUC</v>
      </c>
      <c r="K344" t="e">
        <f t="shared" si="38"/>
        <v>#VALUE!</v>
      </c>
      <c r="L344" t="e">
        <f t="shared" si="39"/>
        <v>#VALUE!</v>
      </c>
      <c r="M344" t="e">
        <f t="shared" si="40"/>
        <v>#VALUE!</v>
      </c>
      <c r="N344" t="e">
        <f t="shared" si="41"/>
        <v>#VALUE!</v>
      </c>
    </row>
    <row r="345" spans="1:14" x14ac:dyDescent="0.3">
      <c r="A345">
        <f>EUC!F345</f>
        <v>0</v>
      </c>
      <c r="B345">
        <f>EUC!J345</f>
        <v>0</v>
      </c>
      <c r="C345" t="e">
        <f>EUC!D345&amp;'EUC2'!E345</f>
        <v>#VALUE!</v>
      </c>
      <c r="D345" t="e">
        <f>EUC!D345&amp;'EUC2'!F345</f>
        <v>#VALUE!</v>
      </c>
      <c r="E345" t="e">
        <f t="shared" si="35"/>
        <v>#VALUE!</v>
      </c>
      <c r="F345" t="e">
        <f t="shared" si="36"/>
        <v>#VALUE!</v>
      </c>
      <c r="G345" s="1">
        <f>EUC!D345</f>
        <v>0</v>
      </c>
      <c r="H345" t="s">
        <v>1055</v>
      </c>
      <c r="I345" t="str">
        <f>EUC!A345&amp;EUC!B345</f>
        <v/>
      </c>
      <c r="J345" t="str">
        <f t="shared" si="37"/>
        <v>EUC</v>
      </c>
      <c r="K345" t="e">
        <f t="shared" si="38"/>
        <v>#VALUE!</v>
      </c>
      <c r="L345" t="e">
        <f t="shared" si="39"/>
        <v>#VALUE!</v>
      </c>
      <c r="M345" t="e">
        <f t="shared" si="40"/>
        <v>#VALUE!</v>
      </c>
      <c r="N345" t="e">
        <f t="shared" si="41"/>
        <v>#VALUE!</v>
      </c>
    </row>
    <row r="346" spans="1:14" x14ac:dyDescent="0.3">
      <c r="A346">
        <f>EUC!F346</f>
        <v>0</v>
      </c>
      <c r="B346">
        <f>EUC!J346</f>
        <v>0</v>
      </c>
      <c r="C346" t="e">
        <f>EUC!D346&amp;'EUC2'!E346</f>
        <v>#VALUE!</v>
      </c>
      <c r="D346" t="e">
        <f>EUC!D346&amp;'EUC2'!F346</f>
        <v>#VALUE!</v>
      </c>
      <c r="E346" t="e">
        <f t="shared" si="35"/>
        <v>#VALUE!</v>
      </c>
      <c r="F346" t="e">
        <f t="shared" si="36"/>
        <v>#VALUE!</v>
      </c>
      <c r="G346" s="1">
        <f>EUC!D346</f>
        <v>0</v>
      </c>
      <c r="H346" t="s">
        <v>1055</v>
      </c>
      <c r="I346" t="str">
        <f>EUC!A346&amp;EUC!B346</f>
        <v/>
      </c>
      <c r="J346" t="str">
        <f t="shared" si="37"/>
        <v>EUC</v>
      </c>
      <c r="K346" t="e">
        <f t="shared" si="38"/>
        <v>#VALUE!</v>
      </c>
      <c r="L346" t="e">
        <f t="shared" si="39"/>
        <v>#VALUE!</v>
      </c>
      <c r="M346" t="e">
        <f t="shared" si="40"/>
        <v>#VALUE!</v>
      </c>
      <c r="N346" t="e">
        <f t="shared" si="41"/>
        <v>#VALUE!</v>
      </c>
    </row>
    <row r="347" spans="1:14" x14ac:dyDescent="0.3">
      <c r="A347">
        <f>EUC!F347</f>
        <v>0</v>
      </c>
      <c r="B347">
        <f>EUC!J347</f>
        <v>0</v>
      </c>
      <c r="C347" t="e">
        <f>EUC!D347&amp;'EUC2'!E347</f>
        <v>#VALUE!</v>
      </c>
      <c r="D347" t="e">
        <f>EUC!D347&amp;'EUC2'!F347</f>
        <v>#VALUE!</v>
      </c>
      <c r="E347" t="e">
        <f t="shared" si="35"/>
        <v>#VALUE!</v>
      </c>
      <c r="F347" t="e">
        <f t="shared" si="36"/>
        <v>#VALUE!</v>
      </c>
      <c r="G347" s="1">
        <f>EUC!D347</f>
        <v>0</v>
      </c>
      <c r="H347" t="s">
        <v>1055</v>
      </c>
      <c r="I347" t="str">
        <f>EUC!A347&amp;EUC!B347</f>
        <v/>
      </c>
      <c r="J347" t="str">
        <f t="shared" si="37"/>
        <v>EUC</v>
      </c>
      <c r="K347" t="e">
        <f t="shared" si="38"/>
        <v>#VALUE!</v>
      </c>
      <c r="L347" t="e">
        <f t="shared" si="39"/>
        <v>#VALUE!</v>
      </c>
      <c r="M347" t="e">
        <f t="shared" si="40"/>
        <v>#VALUE!</v>
      </c>
      <c r="N347" t="e">
        <f t="shared" si="41"/>
        <v>#VALUE!</v>
      </c>
    </row>
    <row r="348" spans="1:14" x14ac:dyDescent="0.3">
      <c r="A348">
        <f>EUC!F348</f>
        <v>0</v>
      </c>
      <c r="B348">
        <f>EUC!J348</f>
        <v>0</v>
      </c>
      <c r="C348" t="e">
        <f>EUC!D348&amp;'EUC2'!E348</f>
        <v>#VALUE!</v>
      </c>
      <c r="D348" t="e">
        <f>EUC!D348&amp;'EUC2'!F348</f>
        <v>#VALUE!</v>
      </c>
      <c r="E348" t="e">
        <f t="shared" si="35"/>
        <v>#VALUE!</v>
      </c>
      <c r="F348" t="e">
        <f t="shared" si="36"/>
        <v>#VALUE!</v>
      </c>
      <c r="G348" s="1">
        <f>EUC!D348</f>
        <v>0</v>
      </c>
      <c r="H348" t="s">
        <v>1055</v>
      </c>
      <c r="I348" t="str">
        <f>EUC!A348&amp;EUC!B348</f>
        <v/>
      </c>
      <c r="J348" t="str">
        <f t="shared" si="37"/>
        <v>EUC</v>
      </c>
      <c r="K348" t="e">
        <f t="shared" si="38"/>
        <v>#VALUE!</v>
      </c>
      <c r="L348" t="e">
        <f t="shared" si="39"/>
        <v>#VALUE!</v>
      </c>
      <c r="M348" t="e">
        <f t="shared" si="40"/>
        <v>#VALUE!</v>
      </c>
      <c r="N348" t="e">
        <f t="shared" si="41"/>
        <v>#VALUE!</v>
      </c>
    </row>
    <row r="349" spans="1:14" x14ac:dyDescent="0.3">
      <c r="A349">
        <f>EUC!F349</f>
        <v>0</v>
      </c>
      <c r="B349">
        <f>EUC!J349</f>
        <v>0</v>
      </c>
      <c r="C349" t="e">
        <f>EUC!D349&amp;'EUC2'!E349</f>
        <v>#VALUE!</v>
      </c>
      <c r="D349" t="e">
        <f>EUC!D349&amp;'EUC2'!F349</f>
        <v>#VALUE!</v>
      </c>
      <c r="E349" t="e">
        <f t="shared" si="35"/>
        <v>#VALUE!</v>
      </c>
      <c r="F349" t="e">
        <f t="shared" si="36"/>
        <v>#VALUE!</v>
      </c>
      <c r="G349" s="1">
        <f>EUC!D349</f>
        <v>0</v>
      </c>
      <c r="H349" t="s">
        <v>1055</v>
      </c>
      <c r="I349" t="str">
        <f>EUC!A349&amp;EUC!B349</f>
        <v/>
      </c>
      <c r="J349" t="str">
        <f t="shared" si="37"/>
        <v>EUC</v>
      </c>
      <c r="K349" t="e">
        <f t="shared" si="38"/>
        <v>#VALUE!</v>
      </c>
      <c r="L349" t="e">
        <f t="shared" si="39"/>
        <v>#VALUE!</v>
      </c>
      <c r="M349" t="e">
        <f t="shared" si="40"/>
        <v>#VALUE!</v>
      </c>
      <c r="N349" t="e">
        <f t="shared" si="41"/>
        <v>#VALUE!</v>
      </c>
    </row>
    <row r="350" spans="1:14" x14ac:dyDescent="0.3">
      <c r="A350">
        <f>EUC!F350</f>
        <v>0</v>
      </c>
      <c r="B350">
        <f>EUC!J350</f>
        <v>0</v>
      </c>
      <c r="C350" t="e">
        <f>EUC!D350&amp;'EUC2'!E350</f>
        <v>#VALUE!</v>
      </c>
      <c r="D350" t="e">
        <f>EUC!D350&amp;'EUC2'!F350</f>
        <v>#VALUE!</v>
      </c>
      <c r="E350" t="e">
        <f t="shared" si="35"/>
        <v>#VALUE!</v>
      </c>
      <c r="F350" t="e">
        <f t="shared" si="36"/>
        <v>#VALUE!</v>
      </c>
      <c r="G350" s="1">
        <f>EUC!D350</f>
        <v>0</v>
      </c>
      <c r="H350" t="s">
        <v>1055</v>
      </c>
      <c r="I350" t="str">
        <f>EUC!A350&amp;EUC!B350</f>
        <v/>
      </c>
      <c r="J350" t="str">
        <f t="shared" si="37"/>
        <v>EUC</v>
      </c>
      <c r="K350" t="e">
        <f t="shared" si="38"/>
        <v>#VALUE!</v>
      </c>
      <c r="L350" t="e">
        <f t="shared" si="39"/>
        <v>#VALUE!</v>
      </c>
      <c r="M350" t="e">
        <f t="shared" si="40"/>
        <v>#VALUE!</v>
      </c>
      <c r="N350" t="e">
        <f t="shared" si="41"/>
        <v>#VALUE!</v>
      </c>
    </row>
    <row r="351" spans="1:14" x14ac:dyDescent="0.3">
      <c r="A351">
        <f>EUC!F351</f>
        <v>0</v>
      </c>
      <c r="B351">
        <f>EUC!J351</f>
        <v>0</v>
      </c>
      <c r="C351" t="e">
        <f>EUC!D351&amp;'EUC2'!E351</f>
        <v>#VALUE!</v>
      </c>
      <c r="D351" t="e">
        <f>EUC!D351&amp;'EUC2'!F351</f>
        <v>#VALUE!</v>
      </c>
      <c r="E351" t="e">
        <f t="shared" si="35"/>
        <v>#VALUE!</v>
      </c>
      <c r="F351" t="e">
        <f t="shared" si="36"/>
        <v>#VALUE!</v>
      </c>
      <c r="G351" s="1">
        <f>EUC!D351</f>
        <v>0</v>
      </c>
      <c r="H351" t="s">
        <v>1055</v>
      </c>
      <c r="I351" t="str">
        <f>EUC!A351&amp;EUC!B351</f>
        <v/>
      </c>
      <c r="J351" t="str">
        <f t="shared" si="37"/>
        <v>EUC</v>
      </c>
      <c r="K351" t="e">
        <f t="shared" si="38"/>
        <v>#VALUE!</v>
      </c>
      <c r="L351" t="e">
        <f t="shared" si="39"/>
        <v>#VALUE!</v>
      </c>
      <c r="M351" t="e">
        <f t="shared" si="40"/>
        <v>#VALUE!</v>
      </c>
      <c r="N351" t="e">
        <f t="shared" si="41"/>
        <v>#VALUE!</v>
      </c>
    </row>
    <row r="352" spans="1:14" x14ac:dyDescent="0.3">
      <c r="A352">
        <f>EUC!F352</f>
        <v>0</v>
      </c>
      <c r="B352">
        <f>EUC!J352</f>
        <v>0</v>
      </c>
      <c r="C352" t="e">
        <f>EUC!D352&amp;'EUC2'!E352</f>
        <v>#VALUE!</v>
      </c>
      <c r="D352" t="e">
        <f>EUC!D352&amp;'EUC2'!F352</f>
        <v>#VALUE!</v>
      </c>
      <c r="E352" t="e">
        <f t="shared" si="35"/>
        <v>#VALUE!</v>
      </c>
      <c r="F352" t="e">
        <f t="shared" si="36"/>
        <v>#VALUE!</v>
      </c>
      <c r="G352" s="1">
        <f>EUC!D352</f>
        <v>0</v>
      </c>
      <c r="H352" t="s">
        <v>1055</v>
      </c>
      <c r="I352" t="str">
        <f>EUC!A352&amp;EUC!B352</f>
        <v/>
      </c>
      <c r="J352" t="str">
        <f t="shared" si="37"/>
        <v>EUC</v>
      </c>
      <c r="K352" t="e">
        <f t="shared" si="38"/>
        <v>#VALUE!</v>
      </c>
      <c r="L352" t="e">
        <f t="shared" si="39"/>
        <v>#VALUE!</v>
      </c>
      <c r="M352" t="e">
        <f t="shared" si="40"/>
        <v>#VALUE!</v>
      </c>
      <c r="N352" t="e">
        <f t="shared" si="41"/>
        <v>#VALUE!</v>
      </c>
    </row>
    <row r="353" spans="1:14" x14ac:dyDescent="0.3">
      <c r="A353">
        <f>EUC!F353</f>
        <v>0</v>
      </c>
      <c r="B353">
        <f>EUC!J353</f>
        <v>0</v>
      </c>
      <c r="C353" t="e">
        <f>EUC!D353&amp;'EUC2'!E353</f>
        <v>#VALUE!</v>
      </c>
      <c r="D353" t="e">
        <f>EUC!D353&amp;'EUC2'!F353</f>
        <v>#VALUE!</v>
      </c>
      <c r="E353" t="e">
        <f t="shared" si="35"/>
        <v>#VALUE!</v>
      </c>
      <c r="F353" t="e">
        <f t="shared" si="36"/>
        <v>#VALUE!</v>
      </c>
      <c r="G353" s="1">
        <f>EUC!D353</f>
        <v>0</v>
      </c>
      <c r="H353" t="s">
        <v>1055</v>
      </c>
      <c r="I353" t="str">
        <f>EUC!A353&amp;EUC!B353</f>
        <v/>
      </c>
      <c r="J353" t="str">
        <f t="shared" si="37"/>
        <v>EUC</v>
      </c>
      <c r="K353" t="e">
        <f t="shared" si="38"/>
        <v>#VALUE!</v>
      </c>
      <c r="L353" t="e">
        <f t="shared" si="39"/>
        <v>#VALUE!</v>
      </c>
      <c r="M353" t="e">
        <f t="shared" si="40"/>
        <v>#VALUE!</v>
      </c>
      <c r="N353" t="e">
        <f t="shared" si="41"/>
        <v>#VALUE!</v>
      </c>
    </row>
    <row r="354" spans="1:14" x14ac:dyDescent="0.3">
      <c r="A354">
        <f>EUC!F354</f>
        <v>0</v>
      </c>
      <c r="B354">
        <f>EUC!J354</f>
        <v>0</v>
      </c>
      <c r="C354" t="e">
        <f>EUC!D354&amp;'EUC2'!E354</f>
        <v>#VALUE!</v>
      </c>
      <c r="D354" t="e">
        <f>EUC!D354&amp;'EUC2'!F354</f>
        <v>#VALUE!</v>
      </c>
      <c r="E354" t="e">
        <f t="shared" si="35"/>
        <v>#VALUE!</v>
      </c>
      <c r="F354" t="e">
        <f t="shared" si="36"/>
        <v>#VALUE!</v>
      </c>
      <c r="G354" s="1">
        <f>EUC!D354</f>
        <v>0</v>
      </c>
      <c r="H354" t="s">
        <v>1055</v>
      </c>
      <c r="I354" t="str">
        <f>EUC!A354&amp;EUC!B354</f>
        <v/>
      </c>
      <c r="J354" t="str">
        <f t="shared" si="37"/>
        <v>EUC</v>
      </c>
      <c r="K354" t="e">
        <f t="shared" si="38"/>
        <v>#VALUE!</v>
      </c>
      <c r="L354" t="e">
        <f t="shared" si="39"/>
        <v>#VALUE!</v>
      </c>
      <c r="M354" t="e">
        <f t="shared" si="40"/>
        <v>#VALUE!</v>
      </c>
      <c r="N354" t="e">
        <f t="shared" si="41"/>
        <v>#VALUE!</v>
      </c>
    </row>
    <row r="355" spans="1:14" x14ac:dyDescent="0.3">
      <c r="A355">
        <f>EUC!F355</f>
        <v>0</v>
      </c>
      <c r="B355">
        <f>EUC!J355</f>
        <v>0</v>
      </c>
      <c r="C355" t="e">
        <f>EUC!D355&amp;'EUC2'!E355</f>
        <v>#VALUE!</v>
      </c>
      <c r="D355" t="e">
        <f>EUC!D355&amp;'EUC2'!F355</f>
        <v>#VALUE!</v>
      </c>
      <c r="E355" t="e">
        <f t="shared" si="35"/>
        <v>#VALUE!</v>
      </c>
      <c r="F355" t="e">
        <f t="shared" si="36"/>
        <v>#VALUE!</v>
      </c>
      <c r="G355" s="1">
        <f>EUC!D355</f>
        <v>0</v>
      </c>
      <c r="H355" t="s">
        <v>1055</v>
      </c>
      <c r="I355" t="str">
        <f>EUC!A355&amp;EUC!B355</f>
        <v/>
      </c>
      <c r="J355" t="str">
        <f t="shared" si="37"/>
        <v>EUC</v>
      </c>
      <c r="K355" t="e">
        <f t="shared" si="38"/>
        <v>#VALUE!</v>
      </c>
      <c r="L355" t="e">
        <f t="shared" si="39"/>
        <v>#VALUE!</v>
      </c>
      <c r="M355" t="e">
        <f t="shared" si="40"/>
        <v>#VALUE!</v>
      </c>
      <c r="N355" t="e">
        <f t="shared" si="41"/>
        <v>#VALUE!</v>
      </c>
    </row>
    <row r="356" spans="1:14" x14ac:dyDescent="0.3">
      <c r="A356">
        <f>EUC!F356</f>
        <v>0</v>
      </c>
      <c r="B356">
        <f>EUC!J356</f>
        <v>0</v>
      </c>
      <c r="C356" t="e">
        <f>EUC!D356&amp;'EUC2'!E356</f>
        <v>#VALUE!</v>
      </c>
      <c r="D356" t="e">
        <f>EUC!D356&amp;'EUC2'!F356</f>
        <v>#VALUE!</v>
      </c>
      <c r="E356" t="e">
        <f t="shared" si="35"/>
        <v>#VALUE!</v>
      </c>
      <c r="F356" t="e">
        <f t="shared" si="36"/>
        <v>#VALUE!</v>
      </c>
      <c r="G356" s="1">
        <f>EUC!D356</f>
        <v>0</v>
      </c>
      <c r="H356" t="s">
        <v>1055</v>
      </c>
      <c r="I356" t="str">
        <f>EUC!A356&amp;EUC!B356</f>
        <v/>
      </c>
      <c r="J356" t="str">
        <f t="shared" si="37"/>
        <v>EUC</v>
      </c>
      <c r="K356" t="e">
        <f t="shared" si="38"/>
        <v>#VALUE!</v>
      </c>
      <c r="L356" t="e">
        <f t="shared" si="39"/>
        <v>#VALUE!</v>
      </c>
      <c r="M356" t="e">
        <f t="shared" si="40"/>
        <v>#VALUE!</v>
      </c>
      <c r="N356" t="e">
        <f t="shared" si="41"/>
        <v>#VALUE!</v>
      </c>
    </row>
    <row r="357" spans="1:14" x14ac:dyDescent="0.3">
      <c r="A357">
        <f>EUC!F357</f>
        <v>0</v>
      </c>
      <c r="B357">
        <f>EUC!J357</f>
        <v>0</v>
      </c>
      <c r="C357" t="e">
        <f>EUC!D357&amp;'EUC2'!E357</f>
        <v>#VALUE!</v>
      </c>
      <c r="D357" t="e">
        <f>EUC!D357&amp;'EUC2'!F357</f>
        <v>#VALUE!</v>
      </c>
      <c r="E357" t="e">
        <f t="shared" si="35"/>
        <v>#VALUE!</v>
      </c>
      <c r="F357" t="e">
        <f t="shared" si="36"/>
        <v>#VALUE!</v>
      </c>
      <c r="G357" s="1">
        <f>EUC!D357</f>
        <v>0</v>
      </c>
      <c r="H357" t="s">
        <v>1055</v>
      </c>
      <c r="I357" t="str">
        <f>EUC!A357&amp;EUC!B357</f>
        <v/>
      </c>
      <c r="J357" t="str">
        <f t="shared" si="37"/>
        <v>EUC</v>
      </c>
      <c r="K357" t="e">
        <f t="shared" si="38"/>
        <v>#VALUE!</v>
      </c>
      <c r="L357" t="e">
        <f t="shared" si="39"/>
        <v>#VALUE!</v>
      </c>
      <c r="M357" t="e">
        <f t="shared" si="40"/>
        <v>#VALUE!</v>
      </c>
      <c r="N357" t="e">
        <f t="shared" si="41"/>
        <v>#VALUE!</v>
      </c>
    </row>
    <row r="358" spans="1:14" x14ac:dyDescent="0.3">
      <c r="A358">
        <f>EUC!F358</f>
        <v>0</v>
      </c>
      <c r="B358">
        <f>EUC!J358</f>
        <v>0</v>
      </c>
      <c r="C358" t="e">
        <f>EUC!D358&amp;'EUC2'!E358</f>
        <v>#VALUE!</v>
      </c>
      <c r="D358" t="e">
        <f>EUC!D358&amp;'EUC2'!F358</f>
        <v>#VALUE!</v>
      </c>
      <c r="E358" t="e">
        <f t="shared" si="35"/>
        <v>#VALUE!</v>
      </c>
      <c r="F358" t="e">
        <f t="shared" si="36"/>
        <v>#VALUE!</v>
      </c>
      <c r="G358" s="1">
        <f>EUC!D358</f>
        <v>0</v>
      </c>
      <c r="H358" t="s">
        <v>1055</v>
      </c>
      <c r="I358" t="str">
        <f>EUC!A358&amp;EUC!B358</f>
        <v/>
      </c>
      <c r="J358" t="str">
        <f t="shared" si="37"/>
        <v>EUC</v>
      </c>
      <c r="K358" t="e">
        <f t="shared" si="38"/>
        <v>#VALUE!</v>
      </c>
      <c r="L358" t="e">
        <f t="shared" si="39"/>
        <v>#VALUE!</v>
      </c>
      <c r="M358" t="e">
        <f t="shared" si="40"/>
        <v>#VALUE!</v>
      </c>
      <c r="N358" t="e">
        <f t="shared" si="41"/>
        <v>#VALUE!</v>
      </c>
    </row>
    <row r="359" spans="1:14" x14ac:dyDescent="0.3">
      <c r="A359">
        <f>EUC!F359</f>
        <v>0</v>
      </c>
      <c r="B359">
        <f>EUC!J359</f>
        <v>0</v>
      </c>
      <c r="C359" t="e">
        <f>EUC!D359&amp;'EUC2'!E359</f>
        <v>#VALUE!</v>
      </c>
      <c r="D359" t="e">
        <f>EUC!D359&amp;'EUC2'!F359</f>
        <v>#VALUE!</v>
      </c>
      <c r="E359" t="e">
        <f t="shared" si="35"/>
        <v>#VALUE!</v>
      </c>
      <c r="F359" t="e">
        <f t="shared" si="36"/>
        <v>#VALUE!</v>
      </c>
      <c r="G359" s="1">
        <f>EUC!D359</f>
        <v>0</v>
      </c>
      <c r="H359" t="s">
        <v>1055</v>
      </c>
      <c r="I359" t="str">
        <f>EUC!A359&amp;EUC!B359</f>
        <v/>
      </c>
      <c r="J359" t="str">
        <f t="shared" si="37"/>
        <v>EUC</v>
      </c>
      <c r="K359" t="e">
        <f t="shared" si="38"/>
        <v>#VALUE!</v>
      </c>
      <c r="L359" t="e">
        <f t="shared" si="39"/>
        <v>#VALUE!</v>
      </c>
      <c r="M359" t="e">
        <f t="shared" si="40"/>
        <v>#VALUE!</v>
      </c>
      <c r="N359" t="e">
        <f t="shared" si="41"/>
        <v>#VALUE!</v>
      </c>
    </row>
    <row r="360" spans="1:14" x14ac:dyDescent="0.3">
      <c r="A360">
        <f>EUC!F360</f>
        <v>0</v>
      </c>
      <c r="B360">
        <f>EUC!J360</f>
        <v>0</v>
      </c>
      <c r="C360" t="e">
        <f>EUC!D360&amp;'EUC2'!E360</f>
        <v>#VALUE!</v>
      </c>
      <c r="D360" t="e">
        <f>EUC!D360&amp;'EUC2'!F360</f>
        <v>#VALUE!</v>
      </c>
      <c r="E360" t="e">
        <f t="shared" si="35"/>
        <v>#VALUE!</v>
      </c>
      <c r="F360" t="e">
        <f t="shared" si="36"/>
        <v>#VALUE!</v>
      </c>
      <c r="G360" s="1">
        <f>EUC!D360</f>
        <v>0</v>
      </c>
      <c r="H360" t="s">
        <v>1055</v>
      </c>
      <c r="I360" t="str">
        <f>EUC!A360&amp;EUC!B360</f>
        <v/>
      </c>
      <c r="J360" t="str">
        <f t="shared" si="37"/>
        <v>EUC</v>
      </c>
      <c r="K360" t="e">
        <f t="shared" si="38"/>
        <v>#VALUE!</v>
      </c>
      <c r="L360" t="e">
        <f t="shared" si="39"/>
        <v>#VALUE!</v>
      </c>
      <c r="M360" t="e">
        <f t="shared" si="40"/>
        <v>#VALUE!</v>
      </c>
      <c r="N360" t="e">
        <f t="shared" si="41"/>
        <v>#VALUE!</v>
      </c>
    </row>
    <row r="361" spans="1:14" x14ac:dyDescent="0.3">
      <c r="A361">
        <f>EUC!F361</f>
        <v>0</v>
      </c>
      <c r="B361">
        <f>EUC!J361</f>
        <v>0</v>
      </c>
      <c r="C361" t="e">
        <f>EUC!D361&amp;'EUC2'!E361</f>
        <v>#VALUE!</v>
      </c>
      <c r="D361" t="e">
        <f>EUC!D361&amp;'EUC2'!F361</f>
        <v>#VALUE!</v>
      </c>
      <c r="E361" t="e">
        <f t="shared" si="35"/>
        <v>#VALUE!</v>
      </c>
      <c r="F361" t="e">
        <f t="shared" si="36"/>
        <v>#VALUE!</v>
      </c>
      <c r="G361" s="1">
        <f>EUC!D361</f>
        <v>0</v>
      </c>
      <c r="H361" t="s">
        <v>1055</v>
      </c>
      <c r="I361" t="str">
        <f>EUC!A361&amp;EUC!B361</f>
        <v/>
      </c>
      <c r="J361" t="str">
        <f t="shared" si="37"/>
        <v>EUC</v>
      </c>
      <c r="K361" t="e">
        <f t="shared" si="38"/>
        <v>#VALUE!</v>
      </c>
      <c r="L361" t="e">
        <f t="shared" si="39"/>
        <v>#VALUE!</v>
      </c>
      <c r="M361" t="e">
        <f t="shared" si="40"/>
        <v>#VALUE!</v>
      </c>
      <c r="N361" t="e">
        <f t="shared" si="41"/>
        <v>#VALUE!</v>
      </c>
    </row>
    <row r="362" spans="1:14" x14ac:dyDescent="0.3">
      <c r="A362">
        <f>EUC!F362</f>
        <v>0</v>
      </c>
      <c r="B362">
        <f>EUC!J362</f>
        <v>0</v>
      </c>
      <c r="C362" t="e">
        <f>EUC!D362&amp;'EUC2'!E362</f>
        <v>#VALUE!</v>
      </c>
      <c r="D362" t="e">
        <f>EUC!D362&amp;'EUC2'!F362</f>
        <v>#VALUE!</v>
      </c>
      <c r="E362" t="e">
        <f t="shared" si="35"/>
        <v>#VALUE!</v>
      </c>
      <c r="F362" t="e">
        <f t="shared" si="36"/>
        <v>#VALUE!</v>
      </c>
      <c r="G362" s="1">
        <f>EUC!D362</f>
        <v>0</v>
      </c>
      <c r="H362" t="s">
        <v>1055</v>
      </c>
      <c r="I362" t="str">
        <f>EUC!A362&amp;EUC!B362</f>
        <v/>
      </c>
      <c r="J362" t="str">
        <f t="shared" si="37"/>
        <v>EUC</v>
      </c>
      <c r="K362" t="e">
        <f t="shared" si="38"/>
        <v>#VALUE!</v>
      </c>
      <c r="L362" t="e">
        <f t="shared" si="39"/>
        <v>#VALUE!</v>
      </c>
      <c r="M362" t="e">
        <f t="shared" si="40"/>
        <v>#VALUE!</v>
      </c>
      <c r="N362" t="e">
        <f t="shared" si="41"/>
        <v>#VALUE!</v>
      </c>
    </row>
    <row r="363" spans="1:14" x14ac:dyDescent="0.3">
      <c r="A363">
        <f>EUC!F363</f>
        <v>0</v>
      </c>
      <c r="B363">
        <f>EUC!J363</f>
        <v>0</v>
      </c>
      <c r="C363" t="e">
        <f>EUC!D363&amp;'EUC2'!E363</f>
        <v>#VALUE!</v>
      </c>
      <c r="D363" t="e">
        <f>EUC!D363&amp;'EUC2'!F363</f>
        <v>#VALUE!</v>
      </c>
      <c r="E363" t="e">
        <f t="shared" si="35"/>
        <v>#VALUE!</v>
      </c>
      <c r="F363" t="e">
        <f t="shared" si="36"/>
        <v>#VALUE!</v>
      </c>
      <c r="G363" s="1">
        <f>EUC!D363</f>
        <v>0</v>
      </c>
      <c r="H363" t="s">
        <v>1055</v>
      </c>
      <c r="I363" t="str">
        <f>EUC!A363&amp;EUC!B363</f>
        <v/>
      </c>
      <c r="J363" t="str">
        <f t="shared" si="37"/>
        <v>EUC</v>
      </c>
      <c r="K363" t="e">
        <f t="shared" si="38"/>
        <v>#VALUE!</v>
      </c>
      <c r="L363" t="e">
        <f t="shared" si="39"/>
        <v>#VALUE!</v>
      </c>
      <c r="M363" t="e">
        <f t="shared" si="40"/>
        <v>#VALUE!</v>
      </c>
      <c r="N363" t="e">
        <f t="shared" si="41"/>
        <v>#VALUE!</v>
      </c>
    </row>
    <row r="364" spans="1:14" x14ac:dyDescent="0.3">
      <c r="A364">
        <f>EUC!F364</f>
        <v>0</v>
      </c>
      <c r="B364">
        <f>EUC!J364</f>
        <v>0</v>
      </c>
      <c r="C364" t="e">
        <f>EUC!D364&amp;'EUC2'!E364</f>
        <v>#VALUE!</v>
      </c>
      <c r="D364" t="e">
        <f>EUC!D364&amp;'EUC2'!F364</f>
        <v>#VALUE!</v>
      </c>
      <c r="E364" t="e">
        <f t="shared" si="35"/>
        <v>#VALUE!</v>
      </c>
      <c r="F364" t="e">
        <f t="shared" si="36"/>
        <v>#VALUE!</v>
      </c>
      <c r="G364" s="1">
        <f>EUC!D364</f>
        <v>0</v>
      </c>
      <c r="H364" t="s">
        <v>1055</v>
      </c>
      <c r="I364" t="str">
        <f>EUC!A364&amp;EUC!B364</f>
        <v/>
      </c>
      <c r="J364" t="str">
        <f t="shared" si="37"/>
        <v>EUC</v>
      </c>
      <c r="K364" t="e">
        <f t="shared" si="38"/>
        <v>#VALUE!</v>
      </c>
      <c r="L364" t="e">
        <f t="shared" si="39"/>
        <v>#VALUE!</v>
      </c>
      <c r="M364" t="e">
        <f t="shared" si="40"/>
        <v>#VALUE!</v>
      </c>
      <c r="N364" t="e">
        <f t="shared" si="41"/>
        <v>#VALUE!</v>
      </c>
    </row>
    <row r="365" spans="1:14" x14ac:dyDescent="0.3">
      <c r="A365">
        <f>EUC!F365</f>
        <v>0</v>
      </c>
      <c r="B365">
        <f>EUC!J365</f>
        <v>0</v>
      </c>
      <c r="C365" t="e">
        <f>EUC!D365&amp;'EUC2'!E365</f>
        <v>#VALUE!</v>
      </c>
      <c r="D365" t="e">
        <f>EUC!D365&amp;'EUC2'!F365</f>
        <v>#VALUE!</v>
      </c>
      <c r="E365" t="e">
        <f t="shared" si="35"/>
        <v>#VALUE!</v>
      </c>
      <c r="F365" t="e">
        <f t="shared" si="36"/>
        <v>#VALUE!</v>
      </c>
      <c r="G365" s="1">
        <f>EUC!D365</f>
        <v>0</v>
      </c>
      <c r="H365" t="s">
        <v>1055</v>
      </c>
      <c r="I365" t="str">
        <f>EUC!A365&amp;EUC!B365</f>
        <v/>
      </c>
      <c r="J365" t="str">
        <f t="shared" si="37"/>
        <v>EUC</v>
      </c>
      <c r="K365" t="e">
        <f t="shared" si="38"/>
        <v>#VALUE!</v>
      </c>
      <c r="L365" t="e">
        <f t="shared" si="39"/>
        <v>#VALUE!</v>
      </c>
      <c r="M365" t="e">
        <f t="shared" si="40"/>
        <v>#VALUE!</v>
      </c>
      <c r="N365" t="e">
        <f t="shared" si="41"/>
        <v>#VALUE!</v>
      </c>
    </row>
    <row r="366" spans="1:14" x14ac:dyDescent="0.3">
      <c r="A366">
        <f>EUC!F366</f>
        <v>0</v>
      </c>
      <c r="B366">
        <f>EUC!J366</f>
        <v>0</v>
      </c>
      <c r="C366" t="e">
        <f>EUC!D366&amp;'EUC2'!E366</f>
        <v>#VALUE!</v>
      </c>
      <c r="D366" t="e">
        <f>EUC!D366&amp;'EUC2'!F366</f>
        <v>#VALUE!</v>
      </c>
      <c r="E366" t="e">
        <f t="shared" si="35"/>
        <v>#VALUE!</v>
      </c>
      <c r="F366" t="e">
        <f t="shared" si="36"/>
        <v>#VALUE!</v>
      </c>
      <c r="G366" s="1">
        <f>EUC!D366</f>
        <v>0</v>
      </c>
      <c r="H366" t="s">
        <v>1055</v>
      </c>
      <c r="I366" t="str">
        <f>EUC!A366&amp;EUC!B366</f>
        <v/>
      </c>
      <c r="J366" t="str">
        <f t="shared" si="37"/>
        <v>EUC</v>
      </c>
      <c r="K366" t="e">
        <f t="shared" si="38"/>
        <v>#VALUE!</v>
      </c>
      <c r="L366" t="e">
        <f t="shared" si="39"/>
        <v>#VALUE!</v>
      </c>
      <c r="M366" t="e">
        <f t="shared" si="40"/>
        <v>#VALUE!</v>
      </c>
      <c r="N366" t="e">
        <f t="shared" si="41"/>
        <v>#VALUE!</v>
      </c>
    </row>
    <row r="367" spans="1:14" x14ac:dyDescent="0.3">
      <c r="A367">
        <f>EUC!F367</f>
        <v>0</v>
      </c>
      <c r="B367">
        <f>EUC!J367</f>
        <v>0</v>
      </c>
      <c r="C367" t="e">
        <f>EUC!D367&amp;'EUC2'!E367</f>
        <v>#VALUE!</v>
      </c>
      <c r="D367" t="e">
        <f>EUC!D367&amp;'EUC2'!F367</f>
        <v>#VALUE!</v>
      </c>
      <c r="E367" t="e">
        <f t="shared" si="35"/>
        <v>#VALUE!</v>
      </c>
      <c r="F367" t="e">
        <f t="shared" si="36"/>
        <v>#VALUE!</v>
      </c>
      <c r="G367" s="1">
        <f>EUC!D367</f>
        <v>0</v>
      </c>
      <c r="H367" t="s">
        <v>1055</v>
      </c>
      <c r="I367" t="str">
        <f>EUC!A367&amp;EUC!B367</f>
        <v/>
      </c>
      <c r="J367" t="str">
        <f t="shared" si="37"/>
        <v>EUC</v>
      </c>
      <c r="K367" t="e">
        <f t="shared" si="38"/>
        <v>#VALUE!</v>
      </c>
      <c r="L367" t="e">
        <f t="shared" si="39"/>
        <v>#VALUE!</v>
      </c>
      <c r="M367" t="e">
        <f t="shared" si="40"/>
        <v>#VALUE!</v>
      </c>
      <c r="N367" t="e">
        <f t="shared" si="41"/>
        <v>#VALUE!</v>
      </c>
    </row>
    <row r="368" spans="1:14" x14ac:dyDescent="0.3">
      <c r="A368">
        <f>EUC!F368</f>
        <v>0</v>
      </c>
      <c r="B368">
        <f>EUC!J368</f>
        <v>0</v>
      </c>
      <c r="C368" t="e">
        <f>EUC!D368&amp;'EUC2'!E368</f>
        <v>#VALUE!</v>
      </c>
      <c r="D368" t="e">
        <f>EUC!D368&amp;'EUC2'!F368</f>
        <v>#VALUE!</v>
      </c>
      <c r="E368" t="e">
        <f t="shared" si="35"/>
        <v>#VALUE!</v>
      </c>
      <c r="F368" t="e">
        <f t="shared" si="36"/>
        <v>#VALUE!</v>
      </c>
      <c r="G368" s="1">
        <f>EUC!D368</f>
        <v>0</v>
      </c>
      <c r="H368" t="s">
        <v>1055</v>
      </c>
      <c r="I368" t="str">
        <f>EUC!A368&amp;EUC!B368</f>
        <v/>
      </c>
      <c r="J368" t="str">
        <f t="shared" si="37"/>
        <v>EUC</v>
      </c>
      <c r="K368" t="e">
        <f t="shared" si="38"/>
        <v>#VALUE!</v>
      </c>
      <c r="L368" t="e">
        <f t="shared" si="39"/>
        <v>#VALUE!</v>
      </c>
      <c r="M368" t="e">
        <f t="shared" si="40"/>
        <v>#VALUE!</v>
      </c>
      <c r="N368" t="e">
        <f t="shared" si="41"/>
        <v>#VALUE!</v>
      </c>
    </row>
    <row r="369" spans="1:14" x14ac:dyDescent="0.3">
      <c r="A369">
        <f>EUC!F369</f>
        <v>0</v>
      </c>
      <c r="B369">
        <f>EUC!J369</f>
        <v>0</v>
      </c>
      <c r="C369" t="e">
        <f>EUC!D369&amp;'EUC2'!E369</f>
        <v>#VALUE!</v>
      </c>
      <c r="D369" t="e">
        <f>EUC!D369&amp;'EUC2'!F369</f>
        <v>#VALUE!</v>
      </c>
      <c r="E369" t="e">
        <f t="shared" si="35"/>
        <v>#VALUE!</v>
      </c>
      <c r="F369" t="e">
        <f t="shared" si="36"/>
        <v>#VALUE!</v>
      </c>
      <c r="G369" s="1">
        <f>EUC!D369</f>
        <v>0</v>
      </c>
      <c r="H369" t="s">
        <v>1055</v>
      </c>
      <c r="I369" t="str">
        <f>EUC!A369&amp;EUC!B369</f>
        <v/>
      </c>
      <c r="J369" t="str">
        <f t="shared" si="37"/>
        <v>EUC</v>
      </c>
      <c r="K369" t="e">
        <f t="shared" si="38"/>
        <v>#VALUE!</v>
      </c>
      <c r="L369" t="e">
        <f t="shared" si="39"/>
        <v>#VALUE!</v>
      </c>
      <c r="M369" t="e">
        <f t="shared" si="40"/>
        <v>#VALUE!</v>
      </c>
      <c r="N369" t="e">
        <f t="shared" si="41"/>
        <v>#VALUE!</v>
      </c>
    </row>
    <row r="370" spans="1:14" x14ac:dyDescent="0.3">
      <c r="A370">
        <f>EUC!F370</f>
        <v>0</v>
      </c>
      <c r="B370">
        <f>EUC!J370</f>
        <v>0</v>
      </c>
      <c r="C370" t="e">
        <f>EUC!D370&amp;'EUC2'!E370</f>
        <v>#VALUE!</v>
      </c>
      <c r="D370" t="e">
        <f>EUC!D370&amp;'EUC2'!F370</f>
        <v>#VALUE!</v>
      </c>
      <c r="E370" t="e">
        <f t="shared" si="35"/>
        <v>#VALUE!</v>
      </c>
      <c r="F370" t="e">
        <f t="shared" si="36"/>
        <v>#VALUE!</v>
      </c>
      <c r="G370" s="1">
        <f>EUC!D370</f>
        <v>0</v>
      </c>
      <c r="H370" t="s">
        <v>1055</v>
      </c>
      <c r="I370" t="str">
        <f>EUC!A370&amp;EUC!B370</f>
        <v/>
      </c>
      <c r="J370" t="str">
        <f t="shared" si="37"/>
        <v>EUC</v>
      </c>
      <c r="K370" t="e">
        <f t="shared" si="38"/>
        <v>#VALUE!</v>
      </c>
      <c r="L370" t="e">
        <f t="shared" si="39"/>
        <v>#VALUE!</v>
      </c>
      <c r="M370" t="e">
        <f t="shared" si="40"/>
        <v>#VALUE!</v>
      </c>
      <c r="N370" t="e">
        <f t="shared" si="41"/>
        <v>#VALUE!</v>
      </c>
    </row>
    <row r="371" spans="1:14" x14ac:dyDescent="0.3">
      <c r="A371">
        <f>EUC!F371</f>
        <v>0</v>
      </c>
      <c r="B371">
        <f>EUC!J371</f>
        <v>0</v>
      </c>
      <c r="C371" t="e">
        <f>EUC!D371&amp;'EUC2'!E371</f>
        <v>#VALUE!</v>
      </c>
      <c r="D371" t="e">
        <f>EUC!D371&amp;'EUC2'!F371</f>
        <v>#VALUE!</v>
      </c>
      <c r="E371" t="e">
        <f t="shared" si="35"/>
        <v>#VALUE!</v>
      </c>
      <c r="F371" t="e">
        <f t="shared" si="36"/>
        <v>#VALUE!</v>
      </c>
      <c r="G371" s="1">
        <f>EUC!D371</f>
        <v>0</v>
      </c>
      <c r="H371" t="s">
        <v>1055</v>
      </c>
      <c r="I371" t="str">
        <f>EUC!A371&amp;EUC!B371</f>
        <v/>
      </c>
      <c r="J371" t="str">
        <f t="shared" si="37"/>
        <v>EUC</v>
      </c>
      <c r="K371" t="e">
        <f t="shared" si="38"/>
        <v>#VALUE!</v>
      </c>
      <c r="L371" t="e">
        <f t="shared" si="39"/>
        <v>#VALUE!</v>
      </c>
      <c r="M371" t="e">
        <f t="shared" si="40"/>
        <v>#VALUE!</v>
      </c>
      <c r="N371" t="e">
        <f t="shared" si="41"/>
        <v>#VALUE!</v>
      </c>
    </row>
    <row r="372" spans="1:14" x14ac:dyDescent="0.3">
      <c r="A372">
        <f>EUC!F372</f>
        <v>0</v>
      </c>
      <c r="B372">
        <f>EUC!J372</f>
        <v>0</v>
      </c>
      <c r="C372" t="e">
        <f>EUC!D372&amp;'EUC2'!E372</f>
        <v>#VALUE!</v>
      </c>
      <c r="D372" t="e">
        <f>EUC!D372&amp;'EUC2'!F372</f>
        <v>#VALUE!</v>
      </c>
      <c r="E372" t="e">
        <f t="shared" si="35"/>
        <v>#VALUE!</v>
      </c>
      <c r="F372" t="e">
        <f t="shared" si="36"/>
        <v>#VALUE!</v>
      </c>
      <c r="G372" s="1">
        <f>EUC!D372</f>
        <v>0</v>
      </c>
      <c r="H372" t="s">
        <v>1055</v>
      </c>
      <c r="I372" t="str">
        <f>EUC!A372&amp;EUC!B372</f>
        <v/>
      </c>
      <c r="J372" t="str">
        <f t="shared" si="37"/>
        <v>EUC</v>
      </c>
      <c r="K372" t="e">
        <f t="shared" si="38"/>
        <v>#VALUE!</v>
      </c>
      <c r="L372" t="e">
        <f t="shared" si="39"/>
        <v>#VALUE!</v>
      </c>
      <c r="M372" t="e">
        <f t="shared" si="40"/>
        <v>#VALUE!</v>
      </c>
      <c r="N372" t="e">
        <f t="shared" si="41"/>
        <v>#VALUE!</v>
      </c>
    </row>
    <row r="373" spans="1:14" x14ac:dyDescent="0.3">
      <c r="A373">
        <f>EUC!F373</f>
        <v>0</v>
      </c>
      <c r="B373">
        <f>EUC!J373</f>
        <v>0</v>
      </c>
      <c r="C373" t="e">
        <f>EUC!D373&amp;'EUC2'!E373</f>
        <v>#VALUE!</v>
      </c>
      <c r="D373" t="e">
        <f>EUC!D373&amp;'EUC2'!F373</f>
        <v>#VALUE!</v>
      </c>
      <c r="E373" t="e">
        <f t="shared" si="35"/>
        <v>#VALUE!</v>
      </c>
      <c r="F373" t="e">
        <f t="shared" si="36"/>
        <v>#VALUE!</v>
      </c>
      <c r="G373" s="1">
        <f>EUC!D373</f>
        <v>0</v>
      </c>
      <c r="H373" t="s">
        <v>1055</v>
      </c>
      <c r="I373" t="str">
        <f>EUC!A373&amp;EUC!B373</f>
        <v/>
      </c>
      <c r="J373" t="str">
        <f t="shared" si="37"/>
        <v>EUC</v>
      </c>
      <c r="K373" t="e">
        <f t="shared" si="38"/>
        <v>#VALUE!</v>
      </c>
      <c r="L373" t="e">
        <f t="shared" si="39"/>
        <v>#VALUE!</v>
      </c>
      <c r="M373" t="e">
        <f t="shared" si="40"/>
        <v>#VALUE!</v>
      </c>
      <c r="N373" t="e">
        <f t="shared" si="41"/>
        <v>#VALUE!</v>
      </c>
    </row>
    <row r="374" spans="1:14" x14ac:dyDescent="0.3">
      <c r="A374">
        <f>EUC!F374</f>
        <v>0</v>
      </c>
      <c r="B374">
        <f>EUC!J374</f>
        <v>0</v>
      </c>
      <c r="C374" t="e">
        <f>EUC!D374&amp;'EUC2'!E374</f>
        <v>#VALUE!</v>
      </c>
      <c r="D374" t="e">
        <f>EUC!D374&amp;'EUC2'!F374</f>
        <v>#VALUE!</v>
      </c>
      <c r="E374" t="e">
        <f t="shared" si="35"/>
        <v>#VALUE!</v>
      </c>
      <c r="F374" t="e">
        <f t="shared" si="36"/>
        <v>#VALUE!</v>
      </c>
      <c r="G374" s="1">
        <f>EUC!D374</f>
        <v>0</v>
      </c>
      <c r="H374" t="s">
        <v>1055</v>
      </c>
      <c r="I374" t="str">
        <f>EUC!A374&amp;EUC!B374</f>
        <v/>
      </c>
      <c r="J374" t="str">
        <f t="shared" si="37"/>
        <v>EUC</v>
      </c>
      <c r="K374" t="e">
        <f t="shared" si="38"/>
        <v>#VALUE!</v>
      </c>
      <c r="L374" t="e">
        <f t="shared" si="39"/>
        <v>#VALUE!</v>
      </c>
      <c r="M374" t="e">
        <f t="shared" si="40"/>
        <v>#VALUE!</v>
      </c>
      <c r="N374" t="e">
        <f t="shared" si="41"/>
        <v>#VALUE!</v>
      </c>
    </row>
    <row r="375" spans="1:14" x14ac:dyDescent="0.3">
      <c r="A375">
        <f>EUC!F375</f>
        <v>0</v>
      </c>
      <c r="B375">
        <f>EUC!J375</f>
        <v>0</v>
      </c>
      <c r="C375" t="e">
        <f>EUC!D375&amp;'EUC2'!E375</f>
        <v>#VALUE!</v>
      </c>
      <c r="D375" t="e">
        <f>EUC!D375&amp;'EUC2'!F375</f>
        <v>#VALUE!</v>
      </c>
      <c r="E375" t="e">
        <f t="shared" si="35"/>
        <v>#VALUE!</v>
      </c>
      <c r="F375" t="e">
        <f t="shared" si="36"/>
        <v>#VALUE!</v>
      </c>
      <c r="G375" s="1">
        <f>EUC!D375</f>
        <v>0</v>
      </c>
      <c r="H375" t="s">
        <v>1055</v>
      </c>
      <c r="I375" t="str">
        <f>EUC!A375&amp;EUC!B375</f>
        <v/>
      </c>
      <c r="J375" t="str">
        <f t="shared" si="37"/>
        <v>EUC</v>
      </c>
      <c r="K375" t="e">
        <f t="shared" si="38"/>
        <v>#VALUE!</v>
      </c>
      <c r="L375" t="e">
        <f t="shared" si="39"/>
        <v>#VALUE!</v>
      </c>
      <c r="M375" t="e">
        <f t="shared" si="40"/>
        <v>#VALUE!</v>
      </c>
      <c r="N375" t="e">
        <f t="shared" si="41"/>
        <v>#VALUE!</v>
      </c>
    </row>
    <row r="376" spans="1:14" x14ac:dyDescent="0.3">
      <c r="A376">
        <f>EUC!F376</f>
        <v>0</v>
      </c>
      <c r="B376">
        <f>EUC!J376</f>
        <v>0</v>
      </c>
      <c r="C376" t="e">
        <f>EUC!D376&amp;'EUC2'!E376</f>
        <v>#VALUE!</v>
      </c>
      <c r="D376" t="e">
        <f>EUC!D376&amp;'EUC2'!F376</f>
        <v>#VALUE!</v>
      </c>
      <c r="E376" t="e">
        <f t="shared" si="35"/>
        <v>#VALUE!</v>
      </c>
      <c r="F376" t="e">
        <f t="shared" si="36"/>
        <v>#VALUE!</v>
      </c>
      <c r="G376" s="1">
        <f>EUC!D376</f>
        <v>0</v>
      </c>
      <c r="H376" t="s">
        <v>1055</v>
      </c>
      <c r="I376" t="str">
        <f>EUC!A376&amp;EUC!B376</f>
        <v/>
      </c>
      <c r="J376" t="str">
        <f t="shared" si="37"/>
        <v>EUC</v>
      </c>
      <c r="K376" t="e">
        <f t="shared" si="38"/>
        <v>#VALUE!</v>
      </c>
      <c r="L376" t="e">
        <f t="shared" si="39"/>
        <v>#VALUE!</v>
      </c>
      <c r="M376" t="e">
        <f t="shared" si="40"/>
        <v>#VALUE!</v>
      </c>
      <c r="N376" t="e">
        <f t="shared" si="41"/>
        <v>#VALUE!</v>
      </c>
    </row>
    <row r="377" spans="1:14" x14ac:dyDescent="0.3">
      <c r="A377">
        <f>EUC!F377</f>
        <v>0</v>
      </c>
      <c r="B377">
        <f>EUC!J377</f>
        <v>0</v>
      </c>
      <c r="C377" t="e">
        <f>EUC!D377&amp;'EUC2'!E377</f>
        <v>#VALUE!</v>
      </c>
      <c r="D377" t="e">
        <f>EUC!D377&amp;'EUC2'!F377</f>
        <v>#VALUE!</v>
      </c>
      <c r="E377" t="e">
        <f t="shared" si="35"/>
        <v>#VALUE!</v>
      </c>
      <c r="F377" t="e">
        <f t="shared" si="36"/>
        <v>#VALUE!</v>
      </c>
      <c r="G377" s="1">
        <f>EUC!D377</f>
        <v>0</v>
      </c>
      <c r="H377" t="s">
        <v>1055</v>
      </c>
      <c r="I377" t="str">
        <f>EUC!A377&amp;EUC!B377</f>
        <v/>
      </c>
      <c r="J377" t="str">
        <f t="shared" si="37"/>
        <v>EUC</v>
      </c>
      <c r="K377" t="e">
        <f t="shared" si="38"/>
        <v>#VALUE!</v>
      </c>
      <c r="L377" t="e">
        <f t="shared" si="39"/>
        <v>#VALUE!</v>
      </c>
      <c r="M377" t="e">
        <f t="shared" si="40"/>
        <v>#VALUE!</v>
      </c>
      <c r="N377" t="e">
        <f t="shared" si="41"/>
        <v>#VALUE!</v>
      </c>
    </row>
    <row r="378" spans="1:14" x14ac:dyDescent="0.3">
      <c r="A378">
        <f>EUC!F378</f>
        <v>0</v>
      </c>
      <c r="B378">
        <f>EUC!J378</f>
        <v>0</v>
      </c>
      <c r="C378" t="e">
        <f>EUC!D378&amp;'EUC2'!E378</f>
        <v>#VALUE!</v>
      </c>
      <c r="D378" t="e">
        <f>EUC!D378&amp;'EUC2'!F378</f>
        <v>#VALUE!</v>
      </c>
      <c r="E378" t="e">
        <f t="shared" si="35"/>
        <v>#VALUE!</v>
      </c>
      <c r="F378" t="e">
        <f t="shared" si="36"/>
        <v>#VALUE!</v>
      </c>
      <c r="G378" s="1">
        <f>EUC!D378</f>
        <v>0</v>
      </c>
      <c r="H378" t="s">
        <v>1055</v>
      </c>
      <c r="I378" t="str">
        <f>EUC!A378&amp;EUC!B378</f>
        <v/>
      </c>
      <c r="J378" t="str">
        <f t="shared" si="37"/>
        <v>EUC</v>
      </c>
      <c r="K378" t="e">
        <f t="shared" si="38"/>
        <v>#VALUE!</v>
      </c>
      <c r="L378" t="e">
        <f t="shared" si="39"/>
        <v>#VALUE!</v>
      </c>
      <c r="M378" t="e">
        <f t="shared" si="40"/>
        <v>#VALUE!</v>
      </c>
      <c r="N378" t="e">
        <f t="shared" si="41"/>
        <v>#VALUE!</v>
      </c>
    </row>
    <row r="379" spans="1:14" x14ac:dyDescent="0.3">
      <c r="A379">
        <f>EUC!F379</f>
        <v>0</v>
      </c>
      <c r="B379">
        <f>EUC!J379</f>
        <v>0</v>
      </c>
      <c r="C379" t="e">
        <f>EUC!D379&amp;'EUC2'!E379</f>
        <v>#VALUE!</v>
      </c>
      <c r="D379" t="e">
        <f>EUC!D379&amp;'EUC2'!F379</f>
        <v>#VALUE!</v>
      </c>
      <c r="E379" t="e">
        <f t="shared" si="35"/>
        <v>#VALUE!</v>
      </c>
      <c r="F379" t="e">
        <f t="shared" si="36"/>
        <v>#VALUE!</v>
      </c>
      <c r="G379" s="1">
        <f>EUC!D379</f>
        <v>0</v>
      </c>
      <c r="H379" t="s">
        <v>1055</v>
      </c>
      <c r="I379" t="str">
        <f>EUC!A379&amp;EUC!B379</f>
        <v/>
      </c>
      <c r="J379" t="str">
        <f t="shared" si="37"/>
        <v>EUC</v>
      </c>
      <c r="K379" t="e">
        <f t="shared" si="38"/>
        <v>#VALUE!</v>
      </c>
      <c r="L379" t="e">
        <f t="shared" si="39"/>
        <v>#VALUE!</v>
      </c>
      <c r="M379" t="e">
        <f t="shared" si="40"/>
        <v>#VALUE!</v>
      </c>
      <c r="N379" t="e">
        <f t="shared" si="41"/>
        <v>#VALUE!</v>
      </c>
    </row>
    <row r="380" spans="1:14" x14ac:dyDescent="0.3">
      <c r="A380">
        <f>EUC!F380</f>
        <v>0</v>
      </c>
      <c r="B380">
        <f>EUC!J380</f>
        <v>0</v>
      </c>
      <c r="C380" t="e">
        <f>EUC!D380&amp;'EUC2'!E380</f>
        <v>#VALUE!</v>
      </c>
      <c r="D380" t="e">
        <f>EUC!D380&amp;'EUC2'!F380</f>
        <v>#VALUE!</v>
      </c>
      <c r="E380" t="e">
        <f t="shared" si="35"/>
        <v>#VALUE!</v>
      </c>
      <c r="F380" t="e">
        <f t="shared" si="36"/>
        <v>#VALUE!</v>
      </c>
      <c r="G380" s="1">
        <f>EUC!D380</f>
        <v>0</v>
      </c>
      <c r="H380" t="s">
        <v>1055</v>
      </c>
      <c r="I380" t="str">
        <f>EUC!A380&amp;EUC!B380</f>
        <v/>
      </c>
      <c r="J380" t="str">
        <f t="shared" si="37"/>
        <v>EUC</v>
      </c>
      <c r="K380" t="e">
        <f t="shared" si="38"/>
        <v>#VALUE!</v>
      </c>
      <c r="L380" t="e">
        <f t="shared" si="39"/>
        <v>#VALUE!</v>
      </c>
      <c r="M380" t="e">
        <f t="shared" si="40"/>
        <v>#VALUE!</v>
      </c>
      <c r="N380" t="e">
        <f t="shared" si="41"/>
        <v>#VALUE!</v>
      </c>
    </row>
    <row r="381" spans="1:14" x14ac:dyDescent="0.3">
      <c r="A381">
        <f>EUC!F381</f>
        <v>0</v>
      </c>
      <c r="B381">
        <f>EUC!J381</f>
        <v>0</v>
      </c>
      <c r="C381" t="e">
        <f>EUC!D381&amp;'EUC2'!E381</f>
        <v>#VALUE!</v>
      </c>
      <c r="D381" t="e">
        <f>EUC!D381&amp;'EUC2'!F381</f>
        <v>#VALUE!</v>
      </c>
      <c r="E381" t="e">
        <f t="shared" si="35"/>
        <v>#VALUE!</v>
      </c>
      <c r="F381" t="e">
        <f t="shared" si="36"/>
        <v>#VALUE!</v>
      </c>
      <c r="G381" s="1">
        <f>EUC!D381</f>
        <v>0</v>
      </c>
      <c r="H381" t="s">
        <v>1055</v>
      </c>
      <c r="I381" t="str">
        <f>EUC!A381&amp;EUC!B381</f>
        <v/>
      </c>
      <c r="J381" t="str">
        <f t="shared" si="37"/>
        <v>EUC</v>
      </c>
      <c r="K381" t="e">
        <f t="shared" si="38"/>
        <v>#VALUE!</v>
      </c>
      <c r="L381" t="e">
        <f t="shared" si="39"/>
        <v>#VALUE!</v>
      </c>
      <c r="M381" t="e">
        <f t="shared" si="40"/>
        <v>#VALUE!</v>
      </c>
      <c r="N381" t="e">
        <f t="shared" si="41"/>
        <v>#VALUE!</v>
      </c>
    </row>
    <row r="382" spans="1:14" x14ac:dyDescent="0.3">
      <c r="A382">
        <f>EUC!F382</f>
        <v>0</v>
      </c>
      <c r="B382">
        <f>EUC!J382</f>
        <v>0</v>
      </c>
      <c r="C382" t="e">
        <f>EUC!D382&amp;'EUC2'!E382</f>
        <v>#VALUE!</v>
      </c>
      <c r="D382" t="e">
        <f>EUC!D382&amp;'EUC2'!F382</f>
        <v>#VALUE!</v>
      </c>
      <c r="E382" t="e">
        <f t="shared" si="35"/>
        <v>#VALUE!</v>
      </c>
      <c r="F382" t="e">
        <f t="shared" si="36"/>
        <v>#VALUE!</v>
      </c>
      <c r="G382" s="1">
        <f>EUC!D382</f>
        <v>0</v>
      </c>
      <c r="H382" t="s">
        <v>1055</v>
      </c>
      <c r="I382" t="str">
        <f>EUC!A382&amp;EUC!B382</f>
        <v/>
      </c>
      <c r="J382" t="str">
        <f t="shared" si="37"/>
        <v>EUC</v>
      </c>
      <c r="K382" t="e">
        <f t="shared" si="38"/>
        <v>#VALUE!</v>
      </c>
      <c r="L382" t="e">
        <f t="shared" si="39"/>
        <v>#VALUE!</v>
      </c>
      <c r="M382" t="e">
        <f t="shared" si="40"/>
        <v>#VALUE!</v>
      </c>
      <c r="N382" t="e">
        <f t="shared" si="41"/>
        <v>#VALUE!</v>
      </c>
    </row>
    <row r="383" spans="1:14" x14ac:dyDescent="0.3">
      <c r="A383">
        <f>EUC!F383</f>
        <v>0</v>
      </c>
      <c r="B383">
        <f>EUC!J383</f>
        <v>0</v>
      </c>
      <c r="C383" t="e">
        <f>EUC!D383&amp;'EUC2'!E383</f>
        <v>#VALUE!</v>
      </c>
      <c r="D383" t="e">
        <f>EUC!D383&amp;'EUC2'!F383</f>
        <v>#VALUE!</v>
      </c>
      <c r="E383" t="e">
        <f t="shared" si="35"/>
        <v>#VALUE!</v>
      </c>
      <c r="F383" t="e">
        <f t="shared" si="36"/>
        <v>#VALUE!</v>
      </c>
      <c r="G383" s="1">
        <f>EUC!D383</f>
        <v>0</v>
      </c>
      <c r="H383" t="s">
        <v>1055</v>
      </c>
      <c r="I383" t="str">
        <f>EUC!A383&amp;EUC!B383</f>
        <v/>
      </c>
      <c r="J383" t="str">
        <f t="shared" si="37"/>
        <v>EUC</v>
      </c>
      <c r="K383" t="e">
        <f t="shared" si="38"/>
        <v>#VALUE!</v>
      </c>
      <c r="L383" t="e">
        <f t="shared" si="39"/>
        <v>#VALUE!</v>
      </c>
      <c r="M383" t="e">
        <f t="shared" si="40"/>
        <v>#VALUE!</v>
      </c>
      <c r="N383" t="e">
        <f t="shared" si="41"/>
        <v>#VALUE!</v>
      </c>
    </row>
    <row r="384" spans="1:14" x14ac:dyDescent="0.3">
      <c r="A384">
        <f>EUC!F384</f>
        <v>0</v>
      </c>
      <c r="B384">
        <f>EUC!J384</f>
        <v>0</v>
      </c>
      <c r="C384" t="e">
        <f>EUC!D384&amp;'EUC2'!E384</f>
        <v>#VALUE!</v>
      </c>
      <c r="D384" t="e">
        <f>EUC!D384&amp;'EUC2'!F384</f>
        <v>#VALUE!</v>
      </c>
      <c r="E384" t="e">
        <f t="shared" si="35"/>
        <v>#VALUE!</v>
      </c>
      <c r="F384" t="e">
        <f t="shared" si="36"/>
        <v>#VALUE!</v>
      </c>
      <c r="G384" s="1">
        <f>EUC!D384</f>
        <v>0</v>
      </c>
      <c r="H384" t="s">
        <v>1055</v>
      </c>
      <c r="I384" t="str">
        <f>EUC!A384&amp;EUC!B384</f>
        <v/>
      </c>
      <c r="J384" t="str">
        <f t="shared" si="37"/>
        <v>EUC</v>
      </c>
      <c r="K384" t="e">
        <f t="shared" si="38"/>
        <v>#VALUE!</v>
      </c>
      <c r="L384" t="e">
        <f t="shared" si="39"/>
        <v>#VALUE!</v>
      </c>
      <c r="M384" t="e">
        <f t="shared" si="40"/>
        <v>#VALUE!</v>
      </c>
      <c r="N384" t="e">
        <f t="shared" si="41"/>
        <v>#VALUE!</v>
      </c>
    </row>
    <row r="385" spans="1:14" x14ac:dyDescent="0.3">
      <c r="A385">
        <f>EUC!F385</f>
        <v>0</v>
      </c>
      <c r="B385">
        <f>EUC!J385</f>
        <v>0</v>
      </c>
      <c r="C385" t="e">
        <f>EUC!D385&amp;'EUC2'!E385</f>
        <v>#VALUE!</v>
      </c>
      <c r="D385" t="e">
        <f>EUC!D385&amp;'EUC2'!F385</f>
        <v>#VALUE!</v>
      </c>
      <c r="E385" t="e">
        <f t="shared" si="35"/>
        <v>#VALUE!</v>
      </c>
      <c r="F385" t="e">
        <f t="shared" si="36"/>
        <v>#VALUE!</v>
      </c>
      <c r="G385" s="1">
        <f>EUC!D385</f>
        <v>0</v>
      </c>
      <c r="H385" t="s">
        <v>1055</v>
      </c>
      <c r="I385" t="str">
        <f>EUC!A385&amp;EUC!B385</f>
        <v/>
      </c>
      <c r="J385" t="str">
        <f t="shared" si="37"/>
        <v>EUC</v>
      </c>
      <c r="K385" t="e">
        <f t="shared" si="38"/>
        <v>#VALUE!</v>
      </c>
      <c r="L385" t="e">
        <f t="shared" si="39"/>
        <v>#VALUE!</v>
      </c>
      <c r="M385" t="e">
        <f t="shared" si="40"/>
        <v>#VALUE!</v>
      </c>
      <c r="N385" t="e">
        <f t="shared" si="41"/>
        <v>#VALUE!</v>
      </c>
    </row>
    <row r="386" spans="1:14" x14ac:dyDescent="0.3">
      <c r="A386">
        <f>EUC!F386</f>
        <v>0</v>
      </c>
      <c r="B386">
        <f>EUC!J386</f>
        <v>0</v>
      </c>
      <c r="C386" t="e">
        <f>EUC!D386&amp;'EUC2'!E386</f>
        <v>#VALUE!</v>
      </c>
      <c r="D386" t="e">
        <f>EUC!D386&amp;'EUC2'!F386</f>
        <v>#VALUE!</v>
      </c>
      <c r="E386" t="e">
        <f t="shared" si="35"/>
        <v>#VALUE!</v>
      </c>
      <c r="F386" t="e">
        <f t="shared" si="36"/>
        <v>#VALUE!</v>
      </c>
      <c r="G386" s="1">
        <f>EUC!D386</f>
        <v>0</v>
      </c>
      <c r="H386" t="s">
        <v>1055</v>
      </c>
      <c r="I386" t="str">
        <f>EUC!A386&amp;EUC!B386</f>
        <v/>
      </c>
      <c r="J386" t="str">
        <f t="shared" si="37"/>
        <v>EUC</v>
      </c>
      <c r="K386" t="e">
        <f t="shared" si="38"/>
        <v>#VALUE!</v>
      </c>
      <c r="L386" t="e">
        <f t="shared" si="39"/>
        <v>#VALUE!</v>
      </c>
      <c r="M386" t="e">
        <f t="shared" si="40"/>
        <v>#VALUE!</v>
      </c>
      <c r="N386" t="e">
        <f t="shared" si="41"/>
        <v>#VALUE!</v>
      </c>
    </row>
    <row r="387" spans="1:14" x14ac:dyDescent="0.3">
      <c r="A387">
        <f>EUC!F387</f>
        <v>0</v>
      </c>
      <c r="B387">
        <f>EUC!J387</f>
        <v>0</v>
      </c>
      <c r="C387" t="e">
        <f>EUC!D387&amp;'EUC2'!E387</f>
        <v>#VALUE!</v>
      </c>
      <c r="D387" t="e">
        <f>EUC!D387&amp;'EUC2'!F387</f>
        <v>#VALUE!</v>
      </c>
      <c r="E387" t="e">
        <f t="shared" ref="E387:E423" si="42">LEFT(A387,FIND("#",SUBSTITUTE(A387," ","#",LEN(A387)-LEN(SUBSTITUTE(A387," ",""))))-1)</f>
        <v>#VALUE!</v>
      </c>
      <c r="F387" t="e">
        <f t="shared" ref="F387:F423" si="43">RIGHT(B387,LEN(B387)-FIND(" ",B387))</f>
        <v>#VALUE!</v>
      </c>
      <c r="G387" s="1">
        <f>EUC!D387</f>
        <v>0</v>
      </c>
      <c r="H387" t="s">
        <v>1055</v>
      </c>
      <c r="I387" t="str">
        <f>EUC!A387&amp;EUC!B387</f>
        <v/>
      </c>
      <c r="J387" t="str">
        <f t="shared" ref="J387:J423" si="44">H387&amp;I387</f>
        <v>EUC</v>
      </c>
      <c r="K387" t="e">
        <f t="shared" ref="K387:K423" si="45">J387&amp;E387</f>
        <v>#VALUE!</v>
      </c>
      <c r="L387" t="e">
        <f t="shared" ref="L387:L423" si="46">J387&amp;F387</f>
        <v>#VALUE!</v>
      </c>
      <c r="M387" t="e">
        <f t="shared" ref="M387:M423" si="47">E387</f>
        <v>#VALUE!</v>
      </c>
      <c r="N387" t="e">
        <f t="shared" ref="N387:N423" si="48">F387</f>
        <v>#VALUE!</v>
      </c>
    </row>
    <row r="388" spans="1:14" x14ac:dyDescent="0.3">
      <c r="A388">
        <f>EUC!F388</f>
        <v>0</v>
      </c>
      <c r="B388">
        <f>EUC!J388</f>
        <v>0</v>
      </c>
      <c r="C388" t="e">
        <f>EUC!D388&amp;'EUC2'!E388</f>
        <v>#VALUE!</v>
      </c>
      <c r="D388" t="e">
        <f>EUC!D388&amp;'EUC2'!F388</f>
        <v>#VALUE!</v>
      </c>
      <c r="E388" t="e">
        <f t="shared" si="42"/>
        <v>#VALUE!</v>
      </c>
      <c r="F388" t="e">
        <f t="shared" si="43"/>
        <v>#VALUE!</v>
      </c>
      <c r="G388" s="1">
        <f>EUC!D388</f>
        <v>0</v>
      </c>
      <c r="H388" t="s">
        <v>1055</v>
      </c>
      <c r="I388" t="str">
        <f>EUC!A388&amp;EUC!B388</f>
        <v/>
      </c>
      <c r="J388" t="str">
        <f t="shared" si="44"/>
        <v>EUC</v>
      </c>
      <c r="K388" t="e">
        <f t="shared" si="45"/>
        <v>#VALUE!</v>
      </c>
      <c r="L388" t="e">
        <f t="shared" si="46"/>
        <v>#VALUE!</v>
      </c>
      <c r="M388" t="e">
        <f t="shared" si="47"/>
        <v>#VALUE!</v>
      </c>
      <c r="N388" t="e">
        <f t="shared" si="48"/>
        <v>#VALUE!</v>
      </c>
    </row>
    <row r="389" spans="1:14" x14ac:dyDescent="0.3">
      <c r="A389">
        <f>EUC!F389</f>
        <v>0</v>
      </c>
      <c r="B389">
        <f>EUC!J389</f>
        <v>0</v>
      </c>
      <c r="C389" t="e">
        <f>EUC!D389&amp;'EUC2'!E389</f>
        <v>#VALUE!</v>
      </c>
      <c r="D389" t="e">
        <f>EUC!D389&amp;'EUC2'!F389</f>
        <v>#VALUE!</v>
      </c>
      <c r="E389" t="e">
        <f t="shared" si="42"/>
        <v>#VALUE!</v>
      </c>
      <c r="F389" t="e">
        <f t="shared" si="43"/>
        <v>#VALUE!</v>
      </c>
      <c r="G389" s="1">
        <f>EUC!D389</f>
        <v>0</v>
      </c>
      <c r="H389" t="s">
        <v>1055</v>
      </c>
      <c r="I389" t="str">
        <f>EUC!A389&amp;EUC!B389</f>
        <v/>
      </c>
      <c r="J389" t="str">
        <f t="shared" si="44"/>
        <v>EUC</v>
      </c>
      <c r="K389" t="e">
        <f t="shared" si="45"/>
        <v>#VALUE!</v>
      </c>
      <c r="L389" t="e">
        <f t="shared" si="46"/>
        <v>#VALUE!</v>
      </c>
      <c r="M389" t="e">
        <f t="shared" si="47"/>
        <v>#VALUE!</v>
      </c>
      <c r="N389" t="e">
        <f t="shared" si="48"/>
        <v>#VALUE!</v>
      </c>
    </row>
    <row r="390" spans="1:14" x14ac:dyDescent="0.3">
      <c r="A390">
        <f>EUC!F390</f>
        <v>0</v>
      </c>
      <c r="B390">
        <f>EUC!J390</f>
        <v>0</v>
      </c>
      <c r="C390" t="e">
        <f>EUC!D390&amp;'EUC2'!E390</f>
        <v>#VALUE!</v>
      </c>
      <c r="D390" t="e">
        <f>EUC!D390&amp;'EUC2'!F390</f>
        <v>#VALUE!</v>
      </c>
      <c r="E390" t="e">
        <f t="shared" si="42"/>
        <v>#VALUE!</v>
      </c>
      <c r="F390" t="e">
        <f t="shared" si="43"/>
        <v>#VALUE!</v>
      </c>
      <c r="G390" s="1">
        <f>EUC!D390</f>
        <v>0</v>
      </c>
      <c r="H390" t="s">
        <v>1055</v>
      </c>
      <c r="I390" t="str">
        <f>EUC!A390&amp;EUC!B390</f>
        <v/>
      </c>
      <c r="J390" t="str">
        <f t="shared" si="44"/>
        <v>EUC</v>
      </c>
      <c r="K390" t="e">
        <f t="shared" si="45"/>
        <v>#VALUE!</v>
      </c>
      <c r="L390" t="e">
        <f t="shared" si="46"/>
        <v>#VALUE!</v>
      </c>
      <c r="M390" t="e">
        <f t="shared" si="47"/>
        <v>#VALUE!</v>
      </c>
      <c r="N390" t="e">
        <f t="shared" si="48"/>
        <v>#VALUE!</v>
      </c>
    </row>
    <row r="391" spans="1:14" x14ac:dyDescent="0.3">
      <c r="A391">
        <f>EUC!F391</f>
        <v>0</v>
      </c>
      <c r="B391">
        <f>EUC!J391</f>
        <v>0</v>
      </c>
      <c r="C391" t="e">
        <f>EUC!D391&amp;'EUC2'!E391</f>
        <v>#VALUE!</v>
      </c>
      <c r="D391" t="e">
        <f>EUC!D391&amp;'EUC2'!F391</f>
        <v>#VALUE!</v>
      </c>
      <c r="E391" t="e">
        <f t="shared" si="42"/>
        <v>#VALUE!</v>
      </c>
      <c r="F391" t="e">
        <f t="shared" si="43"/>
        <v>#VALUE!</v>
      </c>
      <c r="G391" s="1">
        <f>EUC!D391</f>
        <v>0</v>
      </c>
      <c r="H391" t="s">
        <v>1055</v>
      </c>
      <c r="I391" t="str">
        <f>EUC!A391&amp;EUC!B391</f>
        <v/>
      </c>
      <c r="J391" t="str">
        <f t="shared" si="44"/>
        <v>EUC</v>
      </c>
      <c r="K391" t="e">
        <f t="shared" si="45"/>
        <v>#VALUE!</v>
      </c>
      <c r="L391" t="e">
        <f t="shared" si="46"/>
        <v>#VALUE!</v>
      </c>
      <c r="M391" t="e">
        <f t="shared" si="47"/>
        <v>#VALUE!</v>
      </c>
      <c r="N391" t="e">
        <f t="shared" si="48"/>
        <v>#VALUE!</v>
      </c>
    </row>
    <row r="392" spans="1:14" x14ac:dyDescent="0.3">
      <c r="A392">
        <f>EUC!F392</f>
        <v>0</v>
      </c>
      <c r="B392">
        <f>EUC!J392</f>
        <v>0</v>
      </c>
      <c r="C392" t="e">
        <f>EUC!D392&amp;'EUC2'!E392</f>
        <v>#VALUE!</v>
      </c>
      <c r="D392" t="e">
        <f>EUC!D392&amp;'EUC2'!F392</f>
        <v>#VALUE!</v>
      </c>
      <c r="E392" t="e">
        <f t="shared" si="42"/>
        <v>#VALUE!</v>
      </c>
      <c r="F392" t="e">
        <f t="shared" si="43"/>
        <v>#VALUE!</v>
      </c>
      <c r="G392" s="1">
        <f>EUC!D392</f>
        <v>0</v>
      </c>
      <c r="H392" t="s">
        <v>1055</v>
      </c>
      <c r="I392" t="str">
        <f>EUC!A392&amp;EUC!B392</f>
        <v/>
      </c>
      <c r="J392" t="str">
        <f t="shared" si="44"/>
        <v>EUC</v>
      </c>
      <c r="K392" t="e">
        <f t="shared" si="45"/>
        <v>#VALUE!</v>
      </c>
      <c r="L392" t="e">
        <f t="shared" si="46"/>
        <v>#VALUE!</v>
      </c>
      <c r="M392" t="e">
        <f t="shared" si="47"/>
        <v>#VALUE!</v>
      </c>
      <c r="N392" t="e">
        <f t="shared" si="48"/>
        <v>#VALUE!</v>
      </c>
    </row>
    <row r="393" spans="1:14" x14ac:dyDescent="0.3">
      <c r="A393">
        <f>EUC!F393</f>
        <v>0</v>
      </c>
      <c r="B393">
        <f>EUC!J393</f>
        <v>0</v>
      </c>
      <c r="C393" t="e">
        <f>EUC!D393&amp;'EUC2'!E393</f>
        <v>#VALUE!</v>
      </c>
      <c r="D393" t="e">
        <f>EUC!D393&amp;'EUC2'!F393</f>
        <v>#VALUE!</v>
      </c>
      <c r="E393" t="e">
        <f t="shared" si="42"/>
        <v>#VALUE!</v>
      </c>
      <c r="F393" t="e">
        <f t="shared" si="43"/>
        <v>#VALUE!</v>
      </c>
      <c r="G393" s="1">
        <f>EUC!D393</f>
        <v>0</v>
      </c>
      <c r="H393" t="s">
        <v>1055</v>
      </c>
      <c r="I393" t="str">
        <f>EUC!A393&amp;EUC!B393</f>
        <v/>
      </c>
      <c r="J393" t="str">
        <f t="shared" si="44"/>
        <v>EUC</v>
      </c>
      <c r="K393" t="e">
        <f t="shared" si="45"/>
        <v>#VALUE!</v>
      </c>
      <c r="L393" t="e">
        <f t="shared" si="46"/>
        <v>#VALUE!</v>
      </c>
      <c r="M393" t="e">
        <f t="shared" si="47"/>
        <v>#VALUE!</v>
      </c>
      <c r="N393" t="e">
        <f t="shared" si="48"/>
        <v>#VALUE!</v>
      </c>
    </row>
    <row r="394" spans="1:14" x14ac:dyDescent="0.3">
      <c r="A394">
        <f>EUC!F394</f>
        <v>0</v>
      </c>
      <c r="B394">
        <f>EUC!J394</f>
        <v>0</v>
      </c>
      <c r="C394" t="e">
        <f>EUC!D394&amp;'EUC2'!E394</f>
        <v>#VALUE!</v>
      </c>
      <c r="D394" t="e">
        <f>EUC!D394&amp;'EUC2'!F394</f>
        <v>#VALUE!</v>
      </c>
      <c r="E394" t="e">
        <f t="shared" si="42"/>
        <v>#VALUE!</v>
      </c>
      <c r="F394" t="e">
        <f t="shared" si="43"/>
        <v>#VALUE!</v>
      </c>
      <c r="G394" s="1">
        <f>EUC!D394</f>
        <v>0</v>
      </c>
      <c r="H394" t="s">
        <v>1055</v>
      </c>
      <c r="I394" t="str">
        <f>EUC!A394&amp;EUC!B394</f>
        <v/>
      </c>
      <c r="J394" t="str">
        <f t="shared" si="44"/>
        <v>EUC</v>
      </c>
      <c r="K394" t="e">
        <f t="shared" si="45"/>
        <v>#VALUE!</v>
      </c>
      <c r="L394" t="e">
        <f t="shared" si="46"/>
        <v>#VALUE!</v>
      </c>
      <c r="M394" t="e">
        <f t="shared" si="47"/>
        <v>#VALUE!</v>
      </c>
      <c r="N394" t="e">
        <f t="shared" si="48"/>
        <v>#VALUE!</v>
      </c>
    </row>
    <row r="395" spans="1:14" x14ac:dyDescent="0.3">
      <c r="A395">
        <f>EUC!F395</f>
        <v>0</v>
      </c>
      <c r="B395">
        <f>EUC!J395</f>
        <v>0</v>
      </c>
      <c r="C395" t="e">
        <f>EUC!D395&amp;'EUC2'!E395</f>
        <v>#VALUE!</v>
      </c>
      <c r="D395" t="e">
        <f>EUC!D395&amp;'EUC2'!F395</f>
        <v>#VALUE!</v>
      </c>
      <c r="E395" t="e">
        <f t="shared" si="42"/>
        <v>#VALUE!</v>
      </c>
      <c r="F395" t="e">
        <f t="shared" si="43"/>
        <v>#VALUE!</v>
      </c>
      <c r="G395" s="1">
        <f>EUC!D395</f>
        <v>0</v>
      </c>
      <c r="H395" t="s">
        <v>1055</v>
      </c>
      <c r="I395" t="str">
        <f>EUC!A395&amp;EUC!B395</f>
        <v/>
      </c>
      <c r="J395" t="str">
        <f t="shared" si="44"/>
        <v>EUC</v>
      </c>
      <c r="K395" t="e">
        <f t="shared" si="45"/>
        <v>#VALUE!</v>
      </c>
      <c r="L395" t="e">
        <f t="shared" si="46"/>
        <v>#VALUE!</v>
      </c>
      <c r="M395" t="e">
        <f t="shared" si="47"/>
        <v>#VALUE!</v>
      </c>
      <c r="N395" t="e">
        <f t="shared" si="48"/>
        <v>#VALUE!</v>
      </c>
    </row>
    <row r="396" spans="1:14" x14ac:dyDescent="0.3">
      <c r="A396">
        <f>EUC!F396</f>
        <v>0</v>
      </c>
      <c r="B396">
        <f>EUC!J396</f>
        <v>0</v>
      </c>
      <c r="C396" t="e">
        <f>EUC!D396&amp;'EUC2'!E396</f>
        <v>#VALUE!</v>
      </c>
      <c r="D396" t="e">
        <f>EUC!D396&amp;'EUC2'!F396</f>
        <v>#VALUE!</v>
      </c>
      <c r="E396" t="e">
        <f t="shared" si="42"/>
        <v>#VALUE!</v>
      </c>
      <c r="F396" t="e">
        <f t="shared" si="43"/>
        <v>#VALUE!</v>
      </c>
      <c r="G396" s="1">
        <f>EUC!D396</f>
        <v>0</v>
      </c>
      <c r="H396" t="s">
        <v>1055</v>
      </c>
      <c r="I396" t="str">
        <f>EUC!A396&amp;EUC!B396</f>
        <v/>
      </c>
      <c r="J396" t="str">
        <f t="shared" si="44"/>
        <v>EUC</v>
      </c>
      <c r="K396" t="e">
        <f t="shared" si="45"/>
        <v>#VALUE!</v>
      </c>
      <c r="L396" t="e">
        <f t="shared" si="46"/>
        <v>#VALUE!</v>
      </c>
      <c r="M396" t="e">
        <f t="shared" si="47"/>
        <v>#VALUE!</v>
      </c>
      <c r="N396" t="e">
        <f t="shared" si="48"/>
        <v>#VALUE!</v>
      </c>
    </row>
    <row r="397" spans="1:14" x14ac:dyDescent="0.3">
      <c r="A397">
        <f>EUC!F397</f>
        <v>0</v>
      </c>
      <c r="B397">
        <f>EUC!J397</f>
        <v>0</v>
      </c>
      <c r="C397" t="e">
        <f>EUC!D397&amp;'EUC2'!E397</f>
        <v>#VALUE!</v>
      </c>
      <c r="D397" t="e">
        <f>EUC!D397&amp;'EUC2'!F397</f>
        <v>#VALUE!</v>
      </c>
      <c r="E397" t="e">
        <f t="shared" si="42"/>
        <v>#VALUE!</v>
      </c>
      <c r="F397" t="e">
        <f t="shared" si="43"/>
        <v>#VALUE!</v>
      </c>
      <c r="G397" s="1">
        <f>EUC!D397</f>
        <v>0</v>
      </c>
      <c r="H397" t="s">
        <v>1055</v>
      </c>
      <c r="I397" t="str">
        <f>EUC!A397&amp;EUC!B397</f>
        <v/>
      </c>
      <c r="J397" t="str">
        <f t="shared" si="44"/>
        <v>EUC</v>
      </c>
      <c r="K397" t="e">
        <f t="shared" si="45"/>
        <v>#VALUE!</v>
      </c>
      <c r="L397" t="e">
        <f t="shared" si="46"/>
        <v>#VALUE!</v>
      </c>
      <c r="M397" t="e">
        <f t="shared" si="47"/>
        <v>#VALUE!</v>
      </c>
      <c r="N397" t="e">
        <f t="shared" si="48"/>
        <v>#VALUE!</v>
      </c>
    </row>
    <row r="398" spans="1:14" x14ac:dyDescent="0.3">
      <c r="A398">
        <f>EUC!F398</f>
        <v>0</v>
      </c>
      <c r="B398">
        <f>EUC!J398</f>
        <v>0</v>
      </c>
      <c r="C398" t="e">
        <f>EUC!D398&amp;'EUC2'!E398</f>
        <v>#VALUE!</v>
      </c>
      <c r="D398" t="e">
        <f>EUC!D398&amp;'EUC2'!F398</f>
        <v>#VALUE!</v>
      </c>
      <c r="E398" t="e">
        <f t="shared" si="42"/>
        <v>#VALUE!</v>
      </c>
      <c r="F398" t="e">
        <f t="shared" si="43"/>
        <v>#VALUE!</v>
      </c>
      <c r="G398" s="1">
        <f>EUC!D398</f>
        <v>0</v>
      </c>
      <c r="H398" t="s">
        <v>1055</v>
      </c>
      <c r="I398" t="str">
        <f>EUC!A398&amp;EUC!B398</f>
        <v/>
      </c>
      <c r="J398" t="str">
        <f t="shared" si="44"/>
        <v>EUC</v>
      </c>
      <c r="K398" t="e">
        <f t="shared" si="45"/>
        <v>#VALUE!</v>
      </c>
      <c r="L398" t="e">
        <f t="shared" si="46"/>
        <v>#VALUE!</v>
      </c>
      <c r="M398" t="e">
        <f t="shared" si="47"/>
        <v>#VALUE!</v>
      </c>
      <c r="N398" t="e">
        <f t="shared" si="48"/>
        <v>#VALUE!</v>
      </c>
    </row>
    <row r="399" spans="1:14" x14ac:dyDescent="0.3">
      <c r="A399">
        <f>EUC!F399</f>
        <v>0</v>
      </c>
      <c r="B399">
        <f>EUC!J399</f>
        <v>0</v>
      </c>
      <c r="C399" t="e">
        <f>EUC!D399&amp;'EUC2'!E399</f>
        <v>#VALUE!</v>
      </c>
      <c r="D399" t="e">
        <f>EUC!D399&amp;'EUC2'!F399</f>
        <v>#VALUE!</v>
      </c>
      <c r="E399" t="e">
        <f t="shared" si="42"/>
        <v>#VALUE!</v>
      </c>
      <c r="F399" t="e">
        <f t="shared" si="43"/>
        <v>#VALUE!</v>
      </c>
      <c r="G399" s="1">
        <f>EUC!D399</f>
        <v>0</v>
      </c>
      <c r="H399" t="s">
        <v>1055</v>
      </c>
      <c r="I399" t="str">
        <f>EUC!A399&amp;EUC!B399</f>
        <v/>
      </c>
      <c r="J399" t="str">
        <f t="shared" si="44"/>
        <v>EUC</v>
      </c>
      <c r="K399" t="e">
        <f t="shared" si="45"/>
        <v>#VALUE!</v>
      </c>
      <c r="L399" t="e">
        <f t="shared" si="46"/>
        <v>#VALUE!</v>
      </c>
      <c r="M399" t="e">
        <f t="shared" si="47"/>
        <v>#VALUE!</v>
      </c>
      <c r="N399" t="e">
        <f t="shared" si="48"/>
        <v>#VALUE!</v>
      </c>
    </row>
    <row r="400" spans="1:14" x14ac:dyDescent="0.3">
      <c r="A400">
        <f>EUC!F400</f>
        <v>0</v>
      </c>
      <c r="B400">
        <f>EUC!J400</f>
        <v>0</v>
      </c>
      <c r="C400" t="e">
        <f>EUC!D400&amp;'EUC2'!E400</f>
        <v>#VALUE!</v>
      </c>
      <c r="D400" t="e">
        <f>EUC!D400&amp;'EUC2'!F400</f>
        <v>#VALUE!</v>
      </c>
      <c r="E400" t="e">
        <f t="shared" si="42"/>
        <v>#VALUE!</v>
      </c>
      <c r="F400" t="e">
        <f t="shared" si="43"/>
        <v>#VALUE!</v>
      </c>
      <c r="G400" s="1">
        <f>EUC!D400</f>
        <v>0</v>
      </c>
      <c r="H400" t="s">
        <v>1055</v>
      </c>
      <c r="I400" t="str">
        <f>EUC!A400&amp;EUC!B400</f>
        <v/>
      </c>
      <c r="J400" t="str">
        <f t="shared" si="44"/>
        <v>EUC</v>
      </c>
      <c r="K400" t="e">
        <f t="shared" si="45"/>
        <v>#VALUE!</v>
      </c>
      <c r="L400" t="e">
        <f t="shared" si="46"/>
        <v>#VALUE!</v>
      </c>
      <c r="M400" t="e">
        <f t="shared" si="47"/>
        <v>#VALUE!</v>
      </c>
      <c r="N400" t="e">
        <f t="shared" si="48"/>
        <v>#VALUE!</v>
      </c>
    </row>
    <row r="401" spans="1:14" x14ac:dyDescent="0.3">
      <c r="A401">
        <f>EUC!F401</f>
        <v>0</v>
      </c>
      <c r="B401">
        <f>EUC!J401</f>
        <v>0</v>
      </c>
      <c r="C401" t="e">
        <f>EUC!D401&amp;'EUC2'!E401</f>
        <v>#VALUE!</v>
      </c>
      <c r="D401" t="e">
        <f>EUC!D401&amp;'EUC2'!F401</f>
        <v>#VALUE!</v>
      </c>
      <c r="E401" t="e">
        <f t="shared" si="42"/>
        <v>#VALUE!</v>
      </c>
      <c r="F401" t="e">
        <f t="shared" si="43"/>
        <v>#VALUE!</v>
      </c>
      <c r="G401" s="1">
        <f>EUC!D401</f>
        <v>0</v>
      </c>
      <c r="H401" t="s">
        <v>1055</v>
      </c>
      <c r="I401" t="str">
        <f>EUC!A401&amp;EUC!B401</f>
        <v/>
      </c>
      <c r="J401" t="str">
        <f t="shared" si="44"/>
        <v>EUC</v>
      </c>
      <c r="K401" t="e">
        <f t="shared" si="45"/>
        <v>#VALUE!</v>
      </c>
      <c r="L401" t="e">
        <f t="shared" si="46"/>
        <v>#VALUE!</v>
      </c>
      <c r="M401" t="e">
        <f t="shared" si="47"/>
        <v>#VALUE!</v>
      </c>
      <c r="N401" t="e">
        <f t="shared" si="48"/>
        <v>#VALUE!</v>
      </c>
    </row>
    <row r="402" spans="1:14" x14ac:dyDescent="0.3">
      <c r="A402">
        <f>EUC!F402</f>
        <v>0</v>
      </c>
      <c r="B402">
        <f>EUC!J402</f>
        <v>0</v>
      </c>
      <c r="C402" t="e">
        <f>EUC!D402&amp;'EUC2'!E402</f>
        <v>#VALUE!</v>
      </c>
      <c r="D402" t="e">
        <f>EUC!D402&amp;'EUC2'!F402</f>
        <v>#VALUE!</v>
      </c>
      <c r="E402" t="e">
        <f t="shared" si="42"/>
        <v>#VALUE!</v>
      </c>
      <c r="F402" t="e">
        <f t="shared" si="43"/>
        <v>#VALUE!</v>
      </c>
      <c r="G402" s="1">
        <f>EUC!D402</f>
        <v>0</v>
      </c>
      <c r="H402" t="s">
        <v>1055</v>
      </c>
      <c r="I402" t="str">
        <f>EUC!A402&amp;EUC!B402</f>
        <v/>
      </c>
      <c r="J402" t="str">
        <f t="shared" si="44"/>
        <v>EUC</v>
      </c>
      <c r="K402" t="e">
        <f t="shared" si="45"/>
        <v>#VALUE!</v>
      </c>
      <c r="L402" t="e">
        <f t="shared" si="46"/>
        <v>#VALUE!</v>
      </c>
      <c r="M402" t="e">
        <f t="shared" si="47"/>
        <v>#VALUE!</v>
      </c>
      <c r="N402" t="e">
        <f t="shared" si="48"/>
        <v>#VALUE!</v>
      </c>
    </row>
    <row r="403" spans="1:14" x14ac:dyDescent="0.3">
      <c r="A403">
        <f>EUC!F403</f>
        <v>0</v>
      </c>
      <c r="B403">
        <f>EUC!J403</f>
        <v>0</v>
      </c>
      <c r="C403" t="e">
        <f>EUC!D403&amp;'EUC2'!E403</f>
        <v>#VALUE!</v>
      </c>
      <c r="D403" t="e">
        <f>EUC!D403&amp;'EUC2'!F403</f>
        <v>#VALUE!</v>
      </c>
      <c r="E403" t="e">
        <f t="shared" si="42"/>
        <v>#VALUE!</v>
      </c>
      <c r="F403" t="e">
        <f t="shared" si="43"/>
        <v>#VALUE!</v>
      </c>
      <c r="G403" s="1">
        <f>EUC!D403</f>
        <v>0</v>
      </c>
      <c r="H403" t="s">
        <v>1055</v>
      </c>
      <c r="I403" t="str">
        <f>EUC!A403&amp;EUC!B403</f>
        <v/>
      </c>
      <c r="J403" t="str">
        <f t="shared" si="44"/>
        <v>EUC</v>
      </c>
      <c r="K403" t="e">
        <f t="shared" si="45"/>
        <v>#VALUE!</v>
      </c>
      <c r="L403" t="e">
        <f t="shared" si="46"/>
        <v>#VALUE!</v>
      </c>
      <c r="M403" t="e">
        <f t="shared" si="47"/>
        <v>#VALUE!</v>
      </c>
      <c r="N403" t="e">
        <f t="shared" si="48"/>
        <v>#VALUE!</v>
      </c>
    </row>
    <row r="404" spans="1:14" x14ac:dyDescent="0.3">
      <c r="A404">
        <f>EUC!F404</f>
        <v>0</v>
      </c>
      <c r="B404">
        <f>EUC!J404</f>
        <v>0</v>
      </c>
      <c r="C404" t="e">
        <f>EUC!D404&amp;'EUC2'!E404</f>
        <v>#VALUE!</v>
      </c>
      <c r="D404" t="e">
        <f>EUC!D404&amp;'EUC2'!F404</f>
        <v>#VALUE!</v>
      </c>
      <c r="E404" t="e">
        <f t="shared" si="42"/>
        <v>#VALUE!</v>
      </c>
      <c r="F404" t="e">
        <f t="shared" si="43"/>
        <v>#VALUE!</v>
      </c>
      <c r="G404" s="1">
        <f>EUC!D404</f>
        <v>0</v>
      </c>
      <c r="H404" t="s">
        <v>1055</v>
      </c>
      <c r="I404" t="str">
        <f>EUC!A404&amp;EUC!B404</f>
        <v/>
      </c>
      <c r="J404" t="str">
        <f t="shared" si="44"/>
        <v>EUC</v>
      </c>
      <c r="K404" t="e">
        <f t="shared" si="45"/>
        <v>#VALUE!</v>
      </c>
      <c r="L404" t="e">
        <f t="shared" si="46"/>
        <v>#VALUE!</v>
      </c>
      <c r="M404" t="e">
        <f t="shared" si="47"/>
        <v>#VALUE!</v>
      </c>
      <c r="N404" t="e">
        <f t="shared" si="48"/>
        <v>#VALUE!</v>
      </c>
    </row>
    <row r="405" spans="1:14" x14ac:dyDescent="0.3">
      <c r="A405">
        <f>EUC!F405</f>
        <v>0</v>
      </c>
      <c r="B405">
        <f>EUC!J405</f>
        <v>0</v>
      </c>
      <c r="C405" t="e">
        <f>EUC!D405&amp;'EUC2'!E405</f>
        <v>#VALUE!</v>
      </c>
      <c r="D405" t="e">
        <f>EUC!D405&amp;'EUC2'!F405</f>
        <v>#VALUE!</v>
      </c>
      <c r="E405" t="e">
        <f t="shared" si="42"/>
        <v>#VALUE!</v>
      </c>
      <c r="F405" t="e">
        <f t="shared" si="43"/>
        <v>#VALUE!</v>
      </c>
      <c r="G405" s="1">
        <f>EUC!D405</f>
        <v>0</v>
      </c>
      <c r="H405" t="s">
        <v>1055</v>
      </c>
      <c r="I405" t="str">
        <f>EUC!A405&amp;EUC!B405</f>
        <v/>
      </c>
      <c r="J405" t="str">
        <f t="shared" si="44"/>
        <v>EUC</v>
      </c>
      <c r="K405" t="e">
        <f t="shared" si="45"/>
        <v>#VALUE!</v>
      </c>
      <c r="L405" t="e">
        <f t="shared" si="46"/>
        <v>#VALUE!</v>
      </c>
      <c r="M405" t="e">
        <f t="shared" si="47"/>
        <v>#VALUE!</v>
      </c>
      <c r="N405" t="e">
        <f t="shared" si="48"/>
        <v>#VALUE!</v>
      </c>
    </row>
    <row r="406" spans="1:14" x14ac:dyDescent="0.3">
      <c r="A406">
        <f>EUC!F406</f>
        <v>0</v>
      </c>
      <c r="B406">
        <f>EUC!J406</f>
        <v>0</v>
      </c>
      <c r="C406" t="e">
        <f>EUC!D406&amp;'EUC2'!E406</f>
        <v>#VALUE!</v>
      </c>
      <c r="D406" t="e">
        <f>EUC!D406&amp;'EUC2'!F406</f>
        <v>#VALUE!</v>
      </c>
      <c r="E406" t="e">
        <f t="shared" si="42"/>
        <v>#VALUE!</v>
      </c>
      <c r="F406" t="e">
        <f t="shared" si="43"/>
        <v>#VALUE!</v>
      </c>
      <c r="G406" s="1">
        <f>EUC!D406</f>
        <v>0</v>
      </c>
      <c r="H406" t="s">
        <v>1055</v>
      </c>
      <c r="I406" t="str">
        <f>EUC!A406&amp;EUC!B406</f>
        <v/>
      </c>
      <c r="J406" t="str">
        <f t="shared" si="44"/>
        <v>EUC</v>
      </c>
      <c r="K406" t="e">
        <f t="shared" si="45"/>
        <v>#VALUE!</v>
      </c>
      <c r="L406" t="e">
        <f t="shared" si="46"/>
        <v>#VALUE!</v>
      </c>
      <c r="M406" t="e">
        <f t="shared" si="47"/>
        <v>#VALUE!</v>
      </c>
      <c r="N406" t="e">
        <f t="shared" si="48"/>
        <v>#VALUE!</v>
      </c>
    </row>
    <row r="407" spans="1:14" x14ac:dyDescent="0.3">
      <c r="A407">
        <f>EUC!F407</f>
        <v>0</v>
      </c>
      <c r="B407">
        <f>EUC!J407</f>
        <v>0</v>
      </c>
      <c r="C407" t="e">
        <f>EUC!D407&amp;'EUC2'!E407</f>
        <v>#VALUE!</v>
      </c>
      <c r="D407" t="e">
        <f>EUC!D407&amp;'EUC2'!F407</f>
        <v>#VALUE!</v>
      </c>
      <c r="E407" t="e">
        <f t="shared" si="42"/>
        <v>#VALUE!</v>
      </c>
      <c r="F407" t="e">
        <f t="shared" si="43"/>
        <v>#VALUE!</v>
      </c>
      <c r="G407" s="1">
        <f>EUC!D407</f>
        <v>0</v>
      </c>
      <c r="H407" t="s">
        <v>1055</v>
      </c>
      <c r="I407" t="str">
        <f>EUC!A407&amp;EUC!B407</f>
        <v/>
      </c>
      <c r="J407" t="str">
        <f t="shared" si="44"/>
        <v>EUC</v>
      </c>
      <c r="K407" t="e">
        <f t="shared" si="45"/>
        <v>#VALUE!</v>
      </c>
      <c r="L407" t="e">
        <f t="shared" si="46"/>
        <v>#VALUE!</v>
      </c>
      <c r="M407" t="e">
        <f t="shared" si="47"/>
        <v>#VALUE!</v>
      </c>
      <c r="N407" t="e">
        <f t="shared" si="48"/>
        <v>#VALUE!</v>
      </c>
    </row>
    <row r="408" spans="1:14" x14ac:dyDescent="0.3">
      <c r="A408">
        <f>EUC!F408</f>
        <v>0</v>
      </c>
      <c r="B408">
        <f>EUC!J408</f>
        <v>0</v>
      </c>
      <c r="C408" t="e">
        <f>EUC!D408&amp;'EUC2'!E408</f>
        <v>#VALUE!</v>
      </c>
      <c r="D408" t="e">
        <f>EUC!D408&amp;'EUC2'!F408</f>
        <v>#VALUE!</v>
      </c>
      <c r="E408" t="e">
        <f t="shared" si="42"/>
        <v>#VALUE!</v>
      </c>
      <c r="F408" t="e">
        <f t="shared" si="43"/>
        <v>#VALUE!</v>
      </c>
      <c r="G408" s="1">
        <f>EUC!D408</f>
        <v>0</v>
      </c>
      <c r="H408" t="s">
        <v>1055</v>
      </c>
      <c r="I408" t="str">
        <f>EUC!A408&amp;EUC!B408</f>
        <v/>
      </c>
      <c r="J408" t="str">
        <f t="shared" si="44"/>
        <v>EUC</v>
      </c>
      <c r="K408" t="e">
        <f t="shared" si="45"/>
        <v>#VALUE!</v>
      </c>
      <c r="L408" t="e">
        <f t="shared" si="46"/>
        <v>#VALUE!</v>
      </c>
      <c r="M408" t="e">
        <f t="shared" si="47"/>
        <v>#VALUE!</v>
      </c>
      <c r="N408" t="e">
        <f t="shared" si="48"/>
        <v>#VALUE!</v>
      </c>
    </row>
    <row r="409" spans="1:14" x14ac:dyDescent="0.3">
      <c r="A409">
        <f>EUC!F409</f>
        <v>0</v>
      </c>
      <c r="B409">
        <f>EUC!J409</f>
        <v>0</v>
      </c>
      <c r="C409" t="e">
        <f>EUC!D409&amp;'EUC2'!E409</f>
        <v>#VALUE!</v>
      </c>
      <c r="D409" t="e">
        <f>EUC!D409&amp;'EUC2'!F409</f>
        <v>#VALUE!</v>
      </c>
      <c r="E409" t="e">
        <f t="shared" si="42"/>
        <v>#VALUE!</v>
      </c>
      <c r="F409" t="e">
        <f t="shared" si="43"/>
        <v>#VALUE!</v>
      </c>
      <c r="G409" s="1">
        <f>EUC!D409</f>
        <v>0</v>
      </c>
      <c r="H409" t="s">
        <v>1055</v>
      </c>
      <c r="I409" t="str">
        <f>EUC!A409&amp;EUC!B409</f>
        <v/>
      </c>
      <c r="J409" t="str">
        <f t="shared" si="44"/>
        <v>EUC</v>
      </c>
      <c r="K409" t="e">
        <f t="shared" si="45"/>
        <v>#VALUE!</v>
      </c>
      <c r="L409" t="e">
        <f t="shared" si="46"/>
        <v>#VALUE!</v>
      </c>
      <c r="M409" t="e">
        <f t="shared" si="47"/>
        <v>#VALUE!</v>
      </c>
      <c r="N409" t="e">
        <f t="shared" si="48"/>
        <v>#VALUE!</v>
      </c>
    </row>
    <row r="410" spans="1:14" x14ac:dyDescent="0.3">
      <c r="A410">
        <f>EUC!F410</f>
        <v>0</v>
      </c>
      <c r="B410">
        <f>EUC!J410</f>
        <v>0</v>
      </c>
      <c r="C410" t="e">
        <f>EUC!D410&amp;'EUC2'!E410</f>
        <v>#VALUE!</v>
      </c>
      <c r="D410" t="e">
        <f>EUC!D410&amp;'EUC2'!F410</f>
        <v>#VALUE!</v>
      </c>
      <c r="E410" t="e">
        <f t="shared" si="42"/>
        <v>#VALUE!</v>
      </c>
      <c r="F410" t="e">
        <f t="shared" si="43"/>
        <v>#VALUE!</v>
      </c>
      <c r="G410" s="1">
        <f>EUC!D410</f>
        <v>0</v>
      </c>
      <c r="H410" t="s">
        <v>1055</v>
      </c>
      <c r="I410" t="str">
        <f>EUC!A410&amp;EUC!B410</f>
        <v/>
      </c>
      <c r="J410" t="str">
        <f t="shared" si="44"/>
        <v>EUC</v>
      </c>
      <c r="K410" t="e">
        <f t="shared" si="45"/>
        <v>#VALUE!</v>
      </c>
      <c r="L410" t="e">
        <f t="shared" si="46"/>
        <v>#VALUE!</v>
      </c>
      <c r="M410" t="e">
        <f t="shared" si="47"/>
        <v>#VALUE!</v>
      </c>
      <c r="N410" t="e">
        <f t="shared" si="48"/>
        <v>#VALUE!</v>
      </c>
    </row>
    <row r="411" spans="1:14" x14ac:dyDescent="0.3">
      <c r="A411">
        <f>EUC!F411</f>
        <v>0</v>
      </c>
      <c r="B411">
        <f>EUC!J411</f>
        <v>0</v>
      </c>
      <c r="C411" t="e">
        <f>EUC!D411&amp;'EUC2'!E411</f>
        <v>#VALUE!</v>
      </c>
      <c r="D411" t="e">
        <f>EUC!D411&amp;'EUC2'!F411</f>
        <v>#VALUE!</v>
      </c>
      <c r="E411" t="e">
        <f t="shared" si="42"/>
        <v>#VALUE!</v>
      </c>
      <c r="F411" t="e">
        <f t="shared" si="43"/>
        <v>#VALUE!</v>
      </c>
      <c r="G411" s="1">
        <f>EUC!D411</f>
        <v>0</v>
      </c>
      <c r="H411" t="s">
        <v>1055</v>
      </c>
      <c r="I411" t="str">
        <f>EUC!A411&amp;EUC!B411</f>
        <v/>
      </c>
      <c r="J411" t="str">
        <f t="shared" si="44"/>
        <v>EUC</v>
      </c>
      <c r="K411" t="e">
        <f t="shared" si="45"/>
        <v>#VALUE!</v>
      </c>
      <c r="L411" t="e">
        <f t="shared" si="46"/>
        <v>#VALUE!</v>
      </c>
      <c r="M411" t="e">
        <f t="shared" si="47"/>
        <v>#VALUE!</v>
      </c>
      <c r="N411" t="e">
        <f t="shared" si="48"/>
        <v>#VALUE!</v>
      </c>
    </row>
    <row r="412" spans="1:14" x14ac:dyDescent="0.3">
      <c r="A412">
        <f>EUC!F412</f>
        <v>0</v>
      </c>
      <c r="B412">
        <f>EUC!J412</f>
        <v>0</v>
      </c>
      <c r="C412" t="e">
        <f>EUC!D412&amp;'EUC2'!E412</f>
        <v>#VALUE!</v>
      </c>
      <c r="D412" t="e">
        <f>EUC!D412&amp;'EUC2'!F412</f>
        <v>#VALUE!</v>
      </c>
      <c r="E412" t="e">
        <f t="shared" si="42"/>
        <v>#VALUE!</v>
      </c>
      <c r="F412" t="e">
        <f t="shared" si="43"/>
        <v>#VALUE!</v>
      </c>
      <c r="G412" s="1">
        <f>EUC!D412</f>
        <v>0</v>
      </c>
      <c r="H412" t="s">
        <v>1055</v>
      </c>
      <c r="I412" t="str">
        <f>EUC!A412&amp;EUC!B412</f>
        <v/>
      </c>
      <c r="J412" t="str">
        <f t="shared" si="44"/>
        <v>EUC</v>
      </c>
      <c r="K412" t="e">
        <f t="shared" si="45"/>
        <v>#VALUE!</v>
      </c>
      <c r="L412" t="e">
        <f t="shared" si="46"/>
        <v>#VALUE!</v>
      </c>
      <c r="M412" t="e">
        <f t="shared" si="47"/>
        <v>#VALUE!</v>
      </c>
      <c r="N412" t="e">
        <f t="shared" si="48"/>
        <v>#VALUE!</v>
      </c>
    </row>
    <row r="413" spans="1:14" x14ac:dyDescent="0.3">
      <c r="A413">
        <f>EUC!F413</f>
        <v>0</v>
      </c>
      <c r="B413">
        <f>EUC!J413</f>
        <v>0</v>
      </c>
      <c r="C413" t="e">
        <f>EUC!D413&amp;'EUC2'!E413</f>
        <v>#VALUE!</v>
      </c>
      <c r="D413" t="e">
        <f>EUC!D413&amp;'EUC2'!F413</f>
        <v>#VALUE!</v>
      </c>
      <c r="E413" t="e">
        <f t="shared" si="42"/>
        <v>#VALUE!</v>
      </c>
      <c r="F413" t="e">
        <f t="shared" si="43"/>
        <v>#VALUE!</v>
      </c>
      <c r="G413" s="1">
        <f>EUC!D413</f>
        <v>0</v>
      </c>
      <c r="H413" t="s">
        <v>1055</v>
      </c>
      <c r="I413" t="str">
        <f>EUC!A413&amp;EUC!B413</f>
        <v/>
      </c>
      <c r="J413" t="str">
        <f t="shared" si="44"/>
        <v>EUC</v>
      </c>
      <c r="K413" t="e">
        <f t="shared" si="45"/>
        <v>#VALUE!</v>
      </c>
      <c r="L413" t="e">
        <f t="shared" si="46"/>
        <v>#VALUE!</v>
      </c>
      <c r="M413" t="e">
        <f t="shared" si="47"/>
        <v>#VALUE!</v>
      </c>
      <c r="N413" t="e">
        <f t="shared" si="48"/>
        <v>#VALUE!</v>
      </c>
    </row>
    <row r="414" spans="1:14" x14ac:dyDescent="0.3">
      <c r="A414">
        <f>EUC!F414</f>
        <v>0</v>
      </c>
      <c r="B414">
        <f>EUC!J414</f>
        <v>0</v>
      </c>
      <c r="C414" t="e">
        <f>EUC!D414&amp;'EUC2'!E414</f>
        <v>#VALUE!</v>
      </c>
      <c r="D414" t="e">
        <f>EUC!D414&amp;'EUC2'!F414</f>
        <v>#VALUE!</v>
      </c>
      <c r="E414" t="e">
        <f t="shared" si="42"/>
        <v>#VALUE!</v>
      </c>
      <c r="F414" t="e">
        <f t="shared" si="43"/>
        <v>#VALUE!</v>
      </c>
      <c r="G414" s="1">
        <f>EUC!D414</f>
        <v>0</v>
      </c>
      <c r="H414" t="s">
        <v>1055</v>
      </c>
      <c r="I414" t="str">
        <f>EUC!A414&amp;EUC!B414</f>
        <v/>
      </c>
      <c r="J414" t="str">
        <f t="shared" si="44"/>
        <v>EUC</v>
      </c>
      <c r="K414" t="e">
        <f t="shared" si="45"/>
        <v>#VALUE!</v>
      </c>
      <c r="L414" t="e">
        <f t="shared" si="46"/>
        <v>#VALUE!</v>
      </c>
      <c r="M414" t="e">
        <f t="shared" si="47"/>
        <v>#VALUE!</v>
      </c>
      <c r="N414" t="e">
        <f t="shared" si="48"/>
        <v>#VALUE!</v>
      </c>
    </row>
    <row r="415" spans="1:14" x14ac:dyDescent="0.3">
      <c r="A415">
        <f>EUC!F415</f>
        <v>0</v>
      </c>
      <c r="B415">
        <f>EUC!J415</f>
        <v>0</v>
      </c>
      <c r="C415" t="e">
        <f>EUC!D415&amp;'EUC2'!E415</f>
        <v>#VALUE!</v>
      </c>
      <c r="D415" t="e">
        <f>EUC!D415&amp;'EUC2'!F415</f>
        <v>#VALUE!</v>
      </c>
      <c r="E415" t="e">
        <f t="shared" si="42"/>
        <v>#VALUE!</v>
      </c>
      <c r="F415" t="e">
        <f t="shared" si="43"/>
        <v>#VALUE!</v>
      </c>
      <c r="G415" s="1">
        <f>EUC!D415</f>
        <v>0</v>
      </c>
      <c r="H415" t="s">
        <v>1055</v>
      </c>
      <c r="I415" t="str">
        <f>EUC!A415&amp;EUC!B415</f>
        <v/>
      </c>
      <c r="J415" t="str">
        <f t="shared" si="44"/>
        <v>EUC</v>
      </c>
      <c r="K415" t="e">
        <f t="shared" si="45"/>
        <v>#VALUE!</v>
      </c>
      <c r="L415" t="e">
        <f t="shared" si="46"/>
        <v>#VALUE!</v>
      </c>
      <c r="M415" t="e">
        <f t="shared" si="47"/>
        <v>#VALUE!</v>
      </c>
      <c r="N415" t="e">
        <f t="shared" si="48"/>
        <v>#VALUE!</v>
      </c>
    </row>
    <row r="416" spans="1:14" x14ac:dyDescent="0.3">
      <c r="A416">
        <f>EUC!F416</f>
        <v>0</v>
      </c>
      <c r="B416">
        <f>EUC!J416</f>
        <v>0</v>
      </c>
      <c r="C416" t="e">
        <f>EUC!D416&amp;'EUC2'!E416</f>
        <v>#VALUE!</v>
      </c>
      <c r="D416" t="e">
        <f>EUC!D416&amp;'EUC2'!F416</f>
        <v>#VALUE!</v>
      </c>
      <c r="E416" t="e">
        <f t="shared" si="42"/>
        <v>#VALUE!</v>
      </c>
      <c r="F416" t="e">
        <f t="shared" si="43"/>
        <v>#VALUE!</v>
      </c>
      <c r="G416" s="1">
        <f>EUC!D416</f>
        <v>0</v>
      </c>
      <c r="H416" t="s">
        <v>1055</v>
      </c>
      <c r="I416" t="str">
        <f>EUC!A416&amp;EUC!B416</f>
        <v/>
      </c>
      <c r="J416" t="str">
        <f t="shared" si="44"/>
        <v>EUC</v>
      </c>
      <c r="K416" t="e">
        <f t="shared" si="45"/>
        <v>#VALUE!</v>
      </c>
      <c r="L416" t="e">
        <f t="shared" si="46"/>
        <v>#VALUE!</v>
      </c>
      <c r="M416" t="e">
        <f t="shared" si="47"/>
        <v>#VALUE!</v>
      </c>
      <c r="N416" t="e">
        <f t="shared" si="48"/>
        <v>#VALUE!</v>
      </c>
    </row>
    <row r="417" spans="1:14" x14ac:dyDescent="0.3">
      <c r="A417">
        <f>EUC!F417</f>
        <v>0</v>
      </c>
      <c r="B417">
        <f>EUC!J417</f>
        <v>0</v>
      </c>
      <c r="C417" t="e">
        <f>EUC!D417&amp;'EUC2'!E417</f>
        <v>#VALUE!</v>
      </c>
      <c r="D417" t="e">
        <f>EUC!D417&amp;'EUC2'!F417</f>
        <v>#VALUE!</v>
      </c>
      <c r="E417" t="e">
        <f t="shared" si="42"/>
        <v>#VALUE!</v>
      </c>
      <c r="F417" t="e">
        <f t="shared" si="43"/>
        <v>#VALUE!</v>
      </c>
      <c r="G417" s="1">
        <f>EUC!D417</f>
        <v>0</v>
      </c>
      <c r="H417" t="s">
        <v>1055</v>
      </c>
      <c r="I417" t="str">
        <f>EUC!A417&amp;EUC!B417</f>
        <v/>
      </c>
      <c r="J417" t="str">
        <f t="shared" si="44"/>
        <v>EUC</v>
      </c>
      <c r="K417" t="e">
        <f t="shared" si="45"/>
        <v>#VALUE!</v>
      </c>
      <c r="L417" t="e">
        <f t="shared" si="46"/>
        <v>#VALUE!</v>
      </c>
      <c r="M417" t="e">
        <f t="shared" si="47"/>
        <v>#VALUE!</v>
      </c>
      <c r="N417" t="e">
        <f t="shared" si="48"/>
        <v>#VALUE!</v>
      </c>
    </row>
    <row r="418" spans="1:14" x14ac:dyDescent="0.3">
      <c r="A418">
        <f>EUC!F418</f>
        <v>0</v>
      </c>
      <c r="B418">
        <f>EUC!J418</f>
        <v>0</v>
      </c>
      <c r="C418" t="e">
        <f>EUC!D418&amp;'EUC2'!E418</f>
        <v>#VALUE!</v>
      </c>
      <c r="D418" t="e">
        <f>EUC!D418&amp;'EUC2'!F418</f>
        <v>#VALUE!</v>
      </c>
      <c r="E418" t="e">
        <f t="shared" si="42"/>
        <v>#VALUE!</v>
      </c>
      <c r="F418" t="e">
        <f t="shared" si="43"/>
        <v>#VALUE!</v>
      </c>
      <c r="G418" s="1">
        <f>EUC!D418</f>
        <v>0</v>
      </c>
      <c r="H418" t="s">
        <v>1055</v>
      </c>
      <c r="I418" t="str">
        <f>EUC!A418&amp;EUC!B418</f>
        <v/>
      </c>
      <c r="J418" t="str">
        <f t="shared" si="44"/>
        <v>EUC</v>
      </c>
      <c r="K418" t="e">
        <f t="shared" si="45"/>
        <v>#VALUE!</v>
      </c>
      <c r="L418" t="e">
        <f t="shared" si="46"/>
        <v>#VALUE!</v>
      </c>
      <c r="M418" t="e">
        <f t="shared" si="47"/>
        <v>#VALUE!</v>
      </c>
      <c r="N418" t="e">
        <f t="shared" si="48"/>
        <v>#VALUE!</v>
      </c>
    </row>
    <row r="419" spans="1:14" x14ac:dyDescent="0.3">
      <c r="A419">
        <f>EUC!F419</f>
        <v>0</v>
      </c>
      <c r="B419">
        <f>EUC!J419</f>
        <v>0</v>
      </c>
      <c r="C419" t="e">
        <f>EUC!D419&amp;'EUC2'!E419</f>
        <v>#VALUE!</v>
      </c>
      <c r="D419" t="e">
        <f>EUC!D419&amp;'EUC2'!F419</f>
        <v>#VALUE!</v>
      </c>
      <c r="E419" t="e">
        <f t="shared" si="42"/>
        <v>#VALUE!</v>
      </c>
      <c r="F419" t="e">
        <f t="shared" si="43"/>
        <v>#VALUE!</v>
      </c>
      <c r="G419" s="1">
        <f>EUC!D419</f>
        <v>0</v>
      </c>
      <c r="H419" t="s">
        <v>1055</v>
      </c>
      <c r="I419" t="str">
        <f>EUC!A419&amp;EUC!B419</f>
        <v/>
      </c>
      <c r="J419" t="str">
        <f t="shared" si="44"/>
        <v>EUC</v>
      </c>
      <c r="K419" t="e">
        <f t="shared" si="45"/>
        <v>#VALUE!</v>
      </c>
      <c r="L419" t="e">
        <f t="shared" si="46"/>
        <v>#VALUE!</v>
      </c>
      <c r="M419" t="e">
        <f t="shared" si="47"/>
        <v>#VALUE!</v>
      </c>
      <c r="N419" t="e">
        <f t="shared" si="48"/>
        <v>#VALUE!</v>
      </c>
    </row>
    <row r="420" spans="1:14" x14ac:dyDescent="0.3">
      <c r="A420">
        <f>EUC!F420</f>
        <v>0</v>
      </c>
      <c r="B420">
        <f>EUC!J420</f>
        <v>0</v>
      </c>
      <c r="C420" t="e">
        <f>EUC!D420&amp;'EUC2'!E420</f>
        <v>#VALUE!</v>
      </c>
      <c r="D420" t="e">
        <f>EUC!D420&amp;'EUC2'!F420</f>
        <v>#VALUE!</v>
      </c>
      <c r="E420" t="e">
        <f t="shared" si="42"/>
        <v>#VALUE!</v>
      </c>
      <c r="F420" t="e">
        <f t="shared" si="43"/>
        <v>#VALUE!</v>
      </c>
      <c r="G420" s="1">
        <f>EUC!D420</f>
        <v>0</v>
      </c>
      <c r="H420" t="s">
        <v>1055</v>
      </c>
      <c r="I420" t="str">
        <f>EUC!A420&amp;EUC!B420</f>
        <v/>
      </c>
      <c r="J420" t="str">
        <f t="shared" si="44"/>
        <v>EUC</v>
      </c>
      <c r="K420" t="e">
        <f t="shared" si="45"/>
        <v>#VALUE!</v>
      </c>
      <c r="L420" t="e">
        <f t="shared" si="46"/>
        <v>#VALUE!</v>
      </c>
      <c r="M420" t="e">
        <f t="shared" si="47"/>
        <v>#VALUE!</v>
      </c>
      <c r="N420" t="e">
        <f t="shared" si="48"/>
        <v>#VALUE!</v>
      </c>
    </row>
    <row r="421" spans="1:14" x14ac:dyDescent="0.3">
      <c r="A421">
        <f>EUC!F421</f>
        <v>0</v>
      </c>
      <c r="B421">
        <f>EUC!J421</f>
        <v>0</v>
      </c>
      <c r="C421" t="e">
        <f>EUC!D421&amp;'EUC2'!E421</f>
        <v>#VALUE!</v>
      </c>
      <c r="D421" t="e">
        <f>EUC!D421&amp;'EUC2'!F421</f>
        <v>#VALUE!</v>
      </c>
      <c r="E421" t="e">
        <f t="shared" si="42"/>
        <v>#VALUE!</v>
      </c>
      <c r="F421" t="e">
        <f t="shared" si="43"/>
        <v>#VALUE!</v>
      </c>
      <c r="G421" s="1">
        <f>EUC!D421</f>
        <v>0</v>
      </c>
      <c r="H421" t="s">
        <v>1055</v>
      </c>
      <c r="I421" t="str">
        <f>EUC!A421&amp;EUC!B421</f>
        <v/>
      </c>
      <c r="J421" t="str">
        <f t="shared" si="44"/>
        <v>EUC</v>
      </c>
      <c r="K421" t="e">
        <f t="shared" si="45"/>
        <v>#VALUE!</v>
      </c>
      <c r="L421" t="e">
        <f t="shared" si="46"/>
        <v>#VALUE!</v>
      </c>
      <c r="M421" t="e">
        <f t="shared" si="47"/>
        <v>#VALUE!</v>
      </c>
      <c r="N421" t="e">
        <f t="shared" si="48"/>
        <v>#VALUE!</v>
      </c>
    </row>
    <row r="422" spans="1:14" x14ac:dyDescent="0.3">
      <c r="A422">
        <f>EUC!F422</f>
        <v>0</v>
      </c>
      <c r="B422">
        <f>EUC!J422</f>
        <v>0</v>
      </c>
      <c r="C422" t="e">
        <f>EUC!D422&amp;'EUC2'!E422</f>
        <v>#VALUE!</v>
      </c>
      <c r="D422" t="e">
        <f>EUC!D422&amp;'EUC2'!F422</f>
        <v>#VALUE!</v>
      </c>
      <c r="E422" t="e">
        <f t="shared" si="42"/>
        <v>#VALUE!</v>
      </c>
      <c r="F422" t="e">
        <f t="shared" si="43"/>
        <v>#VALUE!</v>
      </c>
      <c r="G422" s="1">
        <f>EUC!D422</f>
        <v>0</v>
      </c>
      <c r="H422" t="s">
        <v>1055</v>
      </c>
      <c r="I422" t="str">
        <f>EUC!A422&amp;EUC!B422</f>
        <v/>
      </c>
      <c r="J422" t="str">
        <f t="shared" si="44"/>
        <v>EUC</v>
      </c>
      <c r="K422" t="e">
        <f t="shared" si="45"/>
        <v>#VALUE!</v>
      </c>
      <c r="L422" t="e">
        <f t="shared" si="46"/>
        <v>#VALUE!</v>
      </c>
      <c r="M422" t="e">
        <f t="shared" si="47"/>
        <v>#VALUE!</v>
      </c>
      <c r="N422" t="e">
        <f t="shared" si="48"/>
        <v>#VALUE!</v>
      </c>
    </row>
    <row r="423" spans="1:14" x14ac:dyDescent="0.3">
      <c r="A423">
        <f>EUC!F423</f>
        <v>0</v>
      </c>
      <c r="B423">
        <f>EUC!J423</f>
        <v>0</v>
      </c>
      <c r="C423" t="e">
        <f>EUC!D423&amp;'EUC2'!E423</f>
        <v>#VALUE!</v>
      </c>
      <c r="D423" t="e">
        <f>EUC!D423&amp;'EUC2'!F423</f>
        <v>#VALUE!</v>
      </c>
      <c r="E423" t="e">
        <f t="shared" si="42"/>
        <v>#VALUE!</v>
      </c>
      <c r="F423" t="e">
        <f t="shared" si="43"/>
        <v>#VALUE!</v>
      </c>
      <c r="G423" s="1">
        <f>EUC!D423</f>
        <v>0</v>
      </c>
      <c r="H423" t="s">
        <v>1055</v>
      </c>
      <c r="I423" t="str">
        <f>EUC!A423&amp;EUC!B423</f>
        <v/>
      </c>
      <c r="J423" t="str">
        <f t="shared" si="44"/>
        <v>EUC</v>
      </c>
      <c r="K423" t="e">
        <f t="shared" si="45"/>
        <v>#VALUE!</v>
      </c>
      <c r="L423" t="e">
        <f t="shared" si="46"/>
        <v>#VALUE!</v>
      </c>
      <c r="M423" t="e">
        <f t="shared" si="47"/>
        <v>#VALUE!</v>
      </c>
      <c r="N423" t="e">
        <f t="shared" si="48"/>
        <v>#VALUE!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A05A-24A3-47F3-BBD5-44EEAA6E673F}">
  <sheetPr codeName="Sheet3"/>
  <dimension ref="A1:Y118"/>
  <sheetViews>
    <sheetView topLeftCell="A69" workbookViewId="0">
      <selection activeCell="F68" sqref="F68"/>
    </sheetView>
  </sheetViews>
  <sheetFormatPr defaultRowHeight="15" x14ac:dyDescent="0.25"/>
  <cols>
    <col min="1" max="1" width="20.375" style="26" customWidth="1"/>
    <col min="2" max="2" width="9" style="26"/>
    <col min="3" max="3" width="2.625" style="91" customWidth="1"/>
    <col min="4" max="4" width="2.375" style="26" customWidth="1"/>
    <col min="5" max="6" width="9" style="26"/>
    <col min="7" max="7" width="9" style="77"/>
    <col min="8" max="8" width="8.75" style="33" customWidth="1"/>
    <col min="9" max="9" width="3" style="33" customWidth="1"/>
    <col min="10" max="10" width="9" style="33"/>
    <col min="11" max="11" width="14.625" style="88" customWidth="1"/>
    <col min="12" max="14" width="9" style="77"/>
    <col min="15" max="15" width="11.375" style="77" customWidth="1"/>
    <col min="16" max="16" width="18.25" style="26" customWidth="1"/>
    <col min="17" max="19" width="9" style="26"/>
    <col min="20" max="20" width="11.5" style="26" customWidth="1"/>
    <col min="21" max="21" width="11.375" style="26" customWidth="1"/>
    <col min="22" max="16384" width="9" style="26"/>
  </cols>
  <sheetData>
    <row r="1" spans="1:15" ht="15.75" thickBot="1" x14ac:dyDescent="0.3">
      <c r="A1" s="72"/>
      <c r="B1" s="94"/>
    </row>
    <row r="2" spans="1:15" ht="15.75" thickBot="1" x14ac:dyDescent="0.3">
      <c r="A2" s="96">
        <v>1</v>
      </c>
      <c r="B2" s="95">
        <v>0</v>
      </c>
    </row>
    <row r="3" spans="1:15" x14ac:dyDescent="0.25">
      <c r="A3" s="140"/>
      <c r="B3" s="72"/>
    </row>
    <row r="4" spans="1:15" x14ac:dyDescent="0.25">
      <c r="A4" s="140"/>
      <c r="B4" s="72"/>
    </row>
    <row r="5" spans="1:15" x14ac:dyDescent="0.25">
      <c r="C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25">
      <c r="C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25">
      <c r="C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25">
      <c r="C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25">
      <c r="C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25">
      <c r="C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C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25">
      <c r="C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25">
      <c r="C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5">
      <c r="C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C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25">
      <c r="C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25" x14ac:dyDescent="0.25">
      <c r="C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25" x14ac:dyDescent="0.25">
      <c r="C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25" x14ac:dyDescent="0.25">
      <c r="C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25" x14ac:dyDescent="0.25">
      <c r="C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25" x14ac:dyDescent="0.25">
      <c r="C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25" x14ac:dyDescent="0.25">
      <c r="C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25" x14ac:dyDescent="0.25">
      <c r="C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25" x14ac:dyDescent="0.25">
      <c r="C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25" x14ac:dyDescent="0.25">
      <c r="C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25" x14ac:dyDescent="0.25">
      <c r="C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25" x14ac:dyDescent="0.25">
      <c r="C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25" x14ac:dyDescent="0.25">
      <c r="A28" s="29"/>
      <c r="B28" s="62"/>
      <c r="C28" s="93"/>
      <c r="D28" s="74"/>
      <c r="E28" s="73"/>
      <c r="F28" s="76"/>
      <c r="J28" s="77"/>
      <c r="K28" s="90"/>
      <c r="L28" s="85"/>
      <c r="M28" s="85"/>
      <c r="N28" s="85"/>
      <c r="O28" s="83"/>
    </row>
    <row r="29" spans="1:25" x14ac:dyDescent="0.25">
      <c r="A29" s="29"/>
      <c r="B29" s="62"/>
      <c r="C29" s="93"/>
      <c r="D29" s="74"/>
      <c r="E29" s="73"/>
      <c r="F29" s="76"/>
      <c r="J29" s="77"/>
      <c r="K29" s="90"/>
      <c r="L29" s="85"/>
      <c r="M29" s="85"/>
      <c r="N29" s="85"/>
      <c r="O29" s="83"/>
    </row>
    <row r="30" spans="1:25" x14ac:dyDescent="0.25">
      <c r="A30" s="29"/>
      <c r="B30" s="62"/>
      <c r="C30" s="93"/>
      <c r="D30" s="74"/>
      <c r="E30" s="73"/>
      <c r="F30" s="76"/>
      <c r="J30" s="77"/>
      <c r="K30" s="138"/>
      <c r="L30" s="86"/>
      <c r="M30" s="86"/>
      <c r="N30" s="86"/>
      <c r="O30" s="139"/>
      <c r="T30" s="26">
        <v>1</v>
      </c>
    </row>
    <row r="31" spans="1:25" ht="15.75" thickBot="1" x14ac:dyDescent="0.3">
      <c r="K31" s="82"/>
      <c r="L31" s="229" t="s">
        <v>1141</v>
      </c>
      <c r="M31" s="229"/>
      <c r="N31" s="229"/>
      <c r="O31" s="230"/>
      <c r="P31" s="78"/>
      <c r="Q31" s="231"/>
      <c r="R31" s="231"/>
      <c r="S31" s="231"/>
      <c r="T31" s="232"/>
      <c r="U31" s="90"/>
      <c r="V31" s="233"/>
      <c r="W31" s="233"/>
      <c r="X31" s="233"/>
      <c r="Y31" s="233"/>
    </row>
    <row r="32" spans="1:25" ht="19.5" thickBot="1" x14ac:dyDescent="0.35">
      <c r="A32" s="79"/>
      <c r="B32" s="80"/>
      <c r="C32" s="92"/>
      <c r="D32" s="80"/>
      <c r="E32" s="99">
        <v>25</v>
      </c>
      <c r="F32" s="69"/>
      <c r="G32" s="81" t="s">
        <v>1135</v>
      </c>
      <c r="H32" s="37" t="s">
        <v>1132</v>
      </c>
      <c r="I32" s="37" t="s">
        <v>1067</v>
      </c>
      <c r="J32" s="37"/>
      <c r="K32" s="82"/>
      <c r="L32" s="83" t="s">
        <v>1136</v>
      </c>
      <c r="M32" s="83" t="s">
        <v>1095</v>
      </c>
      <c r="N32" s="83" t="s">
        <v>1137</v>
      </c>
      <c r="O32" s="84" t="s">
        <v>1138</v>
      </c>
      <c r="P32" s="82"/>
      <c r="Q32" s="83"/>
      <c r="R32" s="83"/>
      <c r="S32" s="83"/>
      <c r="T32" s="84"/>
      <c r="U32" s="90"/>
      <c r="V32" s="83"/>
      <c r="W32" s="83"/>
      <c r="X32" s="83"/>
      <c r="Y32" s="83"/>
    </row>
    <row r="33" spans="1:25" x14ac:dyDescent="0.25">
      <c r="A33" s="23" t="s">
        <v>36</v>
      </c>
      <c r="B33" s="62" t="s">
        <v>0</v>
      </c>
      <c r="C33" s="93">
        <f>IFERROR(VLOOKUP($A33,FIXTURES!$A$27:$B$46,MATCH("GD",FIXTURES!$A$26:$B$26,0),0),"")</f>
        <v>0.92</v>
      </c>
      <c r="D33" s="74" t="s">
        <v>1130</v>
      </c>
      <c r="E33" s="73" t="str">
        <f>IFERROR(VLOOKUP(E$32&amp;$B33,'FPL FIX2'!$F$1:$I$400,MATCH("HOME",'FPL FIX2'!$F$1:$I$1,0),0),"")&amp;IFERROR(VLOOKUP(E$32&amp;$B33,'FPL FIX2'!$G$1:$H$400,MATCH("AWAY",'FPL FIX2'!$G$1:$H$1,0),0),"")</f>
        <v>leiEVE</v>
      </c>
      <c r="F33" s="76" t="str">
        <f t="shared" ref="F33:F57" si="0">IFERROR(IF($B$2=0,G33*VLOOKUP($E33,$B$33:$G$52,MATCH("%",$B$32:$G$32,0),0),IF(G33*VLOOKUP($E33,$B$33:$G$52,MATCH("%",$B$32:$G$32,0),0)&gt;0.5,1,0)),"")</f>
        <v/>
      </c>
      <c r="G33" s="77">
        <f>IFERROR(IF(H33="Y",1,1-J33),"")</f>
        <v>1</v>
      </c>
      <c r="H33" s="33" t="s">
        <v>1133</v>
      </c>
      <c r="I33" s="33" t="str">
        <f t="shared" ref="I33:I52" si="1">IFERROR(VLOOKUP($E33,$B$32:$H$52,MATCH("OUT",$B$32:$H$32,0),0),"")</f>
        <v/>
      </c>
      <c r="J33" s="77" t="str">
        <f t="shared" ref="J33:J45" si="2">O33</f>
        <v/>
      </c>
      <c r="K33" s="82" t="str">
        <f>IFERROR(VLOOKUP($L$31&amp;$A33,'EFL2'!$J$1:$K$400,MATCH("PROBHOME",'EFL2'!$J$1:$K$1,0),0),"")</f>
        <v/>
      </c>
      <c r="L33" s="85"/>
      <c r="M33" s="85"/>
      <c r="N33" s="85"/>
      <c r="O33" s="84" t="str">
        <f t="shared" ref="O33:O52" si="3">IFERROR(((L33/(L33+N33))*M33)+L33,"")</f>
        <v/>
      </c>
      <c r="P33" s="82"/>
      <c r="Q33" s="85"/>
      <c r="R33" s="85"/>
      <c r="S33" s="85"/>
      <c r="T33" s="155"/>
      <c r="U33" s="90"/>
      <c r="V33" s="85"/>
      <c r="W33" s="85"/>
      <c r="X33" s="85"/>
      <c r="Y33" s="83"/>
    </row>
    <row r="34" spans="1:25" x14ac:dyDescent="0.25">
      <c r="A34" s="23" t="s">
        <v>61</v>
      </c>
      <c r="B34" s="62" t="s">
        <v>1</v>
      </c>
      <c r="C34" s="93">
        <f>IFERROR(VLOOKUP($A34,FIXTURES!$A$27:$B$46,MATCH("GD",FIXTURES!$A$26:$B$26,0),0),"")</f>
        <v>-0.16</v>
      </c>
      <c r="D34" s="74" t="s">
        <v>1130</v>
      </c>
      <c r="E34" s="73" t="str">
        <f>IFERROR(VLOOKUP(E$32&amp;$B34,'FPL FIX2'!$F$1:$I$400,MATCH("HOME",'FPL FIX2'!$F$1:$I$1,0),0),"")&amp;IFERROR(VLOOKUP(E$32&amp;$B34,'FPL FIX2'!$G$1:$H$400,MATCH("AWAY",'FPL FIX2'!$G$1:$H$1,0),0),"")</f>
        <v>eve</v>
      </c>
      <c r="F34" s="76">
        <f t="shared" si="0"/>
        <v>1</v>
      </c>
      <c r="G34" s="77">
        <f t="shared" ref="G34:G52" si="4">IFERROR(IF(H34="Y",1,1-J34),"")</f>
        <v>1</v>
      </c>
      <c r="H34" s="33" t="s">
        <v>1133</v>
      </c>
      <c r="I34" s="33" t="str">
        <f t="shared" si="1"/>
        <v>Y</v>
      </c>
      <c r="J34" s="77" t="str">
        <f t="shared" si="2"/>
        <v/>
      </c>
      <c r="K34" s="82" t="str">
        <f>IFERROR(VLOOKUP($L$31&amp;$A34,'EFL2'!$J$1:$K$400,MATCH("PROBHOME",'EFL2'!$J$1:$K$1,0),0),"")</f>
        <v/>
      </c>
      <c r="L34" s="85"/>
      <c r="M34" s="85"/>
      <c r="N34" s="85"/>
      <c r="O34" s="84" t="str">
        <f t="shared" si="3"/>
        <v/>
      </c>
      <c r="P34" s="82"/>
      <c r="Q34" s="85"/>
      <c r="R34" s="85"/>
      <c r="S34" s="85"/>
      <c r="T34" s="155"/>
      <c r="U34" s="90"/>
      <c r="V34" s="85"/>
      <c r="W34" s="85"/>
      <c r="X34" s="85"/>
      <c r="Y34" s="83"/>
    </row>
    <row r="35" spans="1:25" x14ac:dyDescent="0.25">
      <c r="A35" s="23" t="s">
        <v>60</v>
      </c>
      <c r="B35" s="62" t="s">
        <v>2</v>
      </c>
      <c r="C35" s="93">
        <f>IFERROR(VLOOKUP($A35,FIXTURES!$A$27:$B$46,MATCH("GD",FIXTURES!$A$26:$B$26,0),0),"")</f>
        <v>-0.75</v>
      </c>
      <c r="D35" s="74" t="s">
        <v>1130</v>
      </c>
      <c r="E35" s="73" t="str">
        <f>IFERROR(VLOOKUP(E$32&amp;$B35,'FPL FIX2'!$F$1:$I$400,MATCH("HOME",'FPL FIX2'!$F$1:$I$1,0),0),"")&amp;IFERROR(VLOOKUP(E$32&amp;$B35,'FPL FIX2'!$G$1:$H$400,MATCH("AWAY",'FPL FIX2'!$G$1:$H$1,0),0),"")</f>
        <v>MCI</v>
      </c>
      <c r="F35" s="76">
        <f t="shared" si="0"/>
        <v>1</v>
      </c>
      <c r="G35" s="77">
        <f t="shared" si="4"/>
        <v>1</v>
      </c>
      <c r="H35" s="33" t="s">
        <v>1133</v>
      </c>
      <c r="I35" s="33" t="str">
        <f t="shared" si="1"/>
        <v>Y</v>
      </c>
      <c r="J35" s="77" t="str">
        <f t="shared" si="2"/>
        <v/>
      </c>
      <c r="K35" s="82" t="str">
        <f>IFERROR(VLOOKUP($L$31&amp;$A35,'EFL2'!$J$1:$K$400,MATCH("PROBHOME",'EFL2'!$J$1:$K$1,0),0),"")</f>
        <v/>
      </c>
      <c r="L35" s="85"/>
      <c r="M35" s="85"/>
      <c r="N35" s="85"/>
      <c r="O35" s="84" t="str">
        <f t="shared" si="3"/>
        <v/>
      </c>
      <c r="P35" s="82"/>
      <c r="Q35" s="85"/>
      <c r="R35" s="85"/>
      <c r="S35" s="85"/>
      <c r="T35" s="155"/>
      <c r="U35" s="90"/>
      <c r="V35" s="85"/>
      <c r="W35" s="85"/>
      <c r="X35" s="85"/>
      <c r="Y35" s="83"/>
    </row>
    <row r="36" spans="1:25" x14ac:dyDescent="0.25">
      <c r="A36" s="23" t="s">
        <v>70</v>
      </c>
      <c r="B36" s="62" t="s">
        <v>3</v>
      </c>
      <c r="C36" s="93">
        <f>IFERROR(VLOOKUP($A36,FIXTURES!$A$27:$B$46,MATCH("GD",FIXTURES!$A$26:$B$26,0),0),"")</f>
        <v>0.18</v>
      </c>
      <c r="D36" s="74" t="s">
        <v>1130</v>
      </c>
      <c r="E36" s="73" t="str">
        <f>IFERROR(VLOOKUP(E$32&amp;$B36,'FPL FIX2'!$F$1:$I$400,MATCH("HOME",'FPL FIX2'!$F$1:$I$1,0),0),"")&amp;IFERROR(VLOOKUP(E$32&amp;$B36,'FPL FIX2'!$G$1:$H$400,MATCH("AWAY",'FPL FIX2'!$G$1:$H$1,0),0),"")</f>
        <v/>
      </c>
      <c r="F36" s="76" t="str">
        <f t="shared" si="0"/>
        <v/>
      </c>
      <c r="G36" s="77">
        <f t="shared" si="4"/>
        <v>1</v>
      </c>
      <c r="H36" s="33" t="s">
        <v>1133</v>
      </c>
      <c r="I36" s="33" t="str">
        <f t="shared" si="1"/>
        <v/>
      </c>
      <c r="J36" s="77" t="str">
        <f t="shared" si="2"/>
        <v/>
      </c>
      <c r="K36" s="82" t="str">
        <f>IFERROR(VLOOKUP($L$31&amp;$A36,'EFL2'!$J$1:$K$400,MATCH("PROBHOME",'EFL2'!$J$1:$K$1,0),0),"")</f>
        <v/>
      </c>
      <c r="L36" s="85"/>
      <c r="M36" s="85"/>
      <c r="N36" s="85"/>
      <c r="O36" s="84" t="str">
        <f t="shared" si="3"/>
        <v/>
      </c>
      <c r="P36" s="82"/>
      <c r="Q36" s="85"/>
      <c r="R36" s="85"/>
      <c r="S36" s="85"/>
      <c r="T36" s="155"/>
      <c r="U36" s="90"/>
      <c r="V36" s="85"/>
      <c r="W36" s="85"/>
      <c r="X36" s="85"/>
      <c r="Y36" s="83"/>
    </row>
    <row r="37" spans="1:25" x14ac:dyDescent="0.25">
      <c r="A37" s="23" t="s">
        <v>75</v>
      </c>
      <c r="B37" s="62" t="s">
        <v>4</v>
      </c>
      <c r="C37" s="93">
        <f>IFERROR(VLOOKUP($A37,FIXTURES!$A$27:$B$46,MATCH("GD",FIXTURES!$A$26:$B$26,0),0),"")</f>
        <v>0.7</v>
      </c>
      <c r="D37" s="74" t="s">
        <v>1130</v>
      </c>
      <c r="E37" s="73" t="str">
        <f>IFERROR(VLOOKUP(E$32&amp;$B37,'FPL FIX2'!$F$1:$I$400,MATCH("HOME",'FPL FIX2'!$F$1:$I$1,0),0),"")&amp;IFERROR(VLOOKUP(E$32&amp;$B37,'FPL FIX2'!$G$1:$H$400,MATCH("AWAY",'FPL FIX2'!$G$1:$H$1,0),0),"")</f>
        <v/>
      </c>
      <c r="F37" s="76" t="str">
        <f t="shared" si="0"/>
        <v/>
      </c>
      <c r="G37" s="77">
        <f t="shared" si="4"/>
        <v>1</v>
      </c>
      <c r="H37" s="33" t="s">
        <v>1133</v>
      </c>
      <c r="I37" s="33" t="str">
        <f t="shared" si="1"/>
        <v/>
      </c>
      <c r="J37" s="77" t="str">
        <f t="shared" si="2"/>
        <v/>
      </c>
      <c r="K37" s="82" t="str">
        <f>IFERROR(VLOOKUP($L$31&amp;$A37,'EFL2'!$J$1:$K$400,MATCH("PROBHOME",'EFL2'!$J$1:$K$1,0),0),"")</f>
        <v/>
      </c>
      <c r="L37" s="85"/>
      <c r="M37" s="85"/>
      <c r="N37" s="85"/>
      <c r="O37" s="84" t="str">
        <f t="shared" si="3"/>
        <v/>
      </c>
      <c r="P37" s="82"/>
      <c r="Q37" s="85"/>
      <c r="R37" s="85"/>
      <c r="S37" s="85"/>
      <c r="T37" s="155"/>
      <c r="U37" s="90"/>
      <c r="V37" s="85"/>
      <c r="W37" s="85"/>
      <c r="X37" s="85"/>
      <c r="Y37" s="83"/>
    </row>
    <row r="38" spans="1:25" x14ac:dyDescent="0.25">
      <c r="A38" s="23" t="s">
        <v>66</v>
      </c>
      <c r="B38" s="62" t="s">
        <v>5</v>
      </c>
      <c r="C38" s="93">
        <f>IFERROR(VLOOKUP($A38,FIXTURES!$A$27:$B$46,MATCH("GD",FIXTURES!$A$26:$B$26,0),0),"")</f>
        <v>0.01</v>
      </c>
      <c r="D38" s="74" t="s">
        <v>1130</v>
      </c>
      <c r="E38" s="73" t="str">
        <f>IFERROR(VLOOKUP(E$32&amp;$B38,'FPL FIX2'!$F$1:$I$400,MATCH("HOME",'FPL FIX2'!$F$1:$I$1,0),0),"")&amp;IFERROR(VLOOKUP(E$32&amp;$B38,'FPL FIX2'!$G$1:$H$400,MATCH("AWAY",'FPL FIX2'!$G$1:$H$1,0),0),"")</f>
        <v>tot</v>
      </c>
      <c r="F38" s="76">
        <f t="shared" si="0"/>
        <v>1</v>
      </c>
      <c r="G38" s="77">
        <f t="shared" si="4"/>
        <v>1</v>
      </c>
      <c r="H38" s="33" t="s">
        <v>1133</v>
      </c>
      <c r="I38" s="33" t="str">
        <f t="shared" si="1"/>
        <v>Y</v>
      </c>
      <c r="J38" s="77" t="str">
        <f t="shared" si="2"/>
        <v/>
      </c>
      <c r="K38" s="82" t="str">
        <f>IFERROR(VLOOKUP($L$31&amp;$A38,'EFL2'!$J$1:$K$400,MATCH("PROBHOME",'EFL2'!$J$1:$K$1,0),0),"")</f>
        <v/>
      </c>
      <c r="L38" s="85"/>
      <c r="M38" s="85"/>
      <c r="N38" s="85"/>
      <c r="O38" s="84" t="str">
        <f t="shared" si="3"/>
        <v/>
      </c>
      <c r="P38" s="82"/>
      <c r="Q38" s="85"/>
      <c r="R38" s="85"/>
      <c r="S38" s="85"/>
      <c r="T38" s="155"/>
      <c r="U38" s="90"/>
      <c r="V38" s="85"/>
      <c r="W38" s="85"/>
      <c r="X38" s="85"/>
      <c r="Y38" s="83"/>
    </row>
    <row r="39" spans="1:25" x14ac:dyDescent="0.25">
      <c r="A39" s="23" t="s">
        <v>34</v>
      </c>
      <c r="B39" s="62" t="s">
        <v>6</v>
      </c>
      <c r="C39" s="93">
        <f>IFERROR(VLOOKUP($A39,FIXTURES!$A$27:$B$46,MATCH("GD",FIXTURES!$A$26:$B$26,0),0),"")</f>
        <v>-0.32</v>
      </c>
      <c r="D39" s="74" t="s">
        <v>1130</v>
      </c>
      <c r="E39" s="73" t="str">
        <f>IFERROR(VLOOKUP(E$32&amp;$B39,'FPL FIX2'!$F$1:$I$400,MATCH("HOME",'FPL FIX2'!$F$1:$I$1,0),0),"")&amp;IFERROR(VLOOKUP(E$32&amp;$B39,'FPL FIX2'!$G$1:$H$400,MATCH("AWAY",'FPL FIX2'!$G$1:$H$1,0),0),"")</f>
        <v>LIV</v>
      </c>
      <c r="F39" s="76">
        <f t="shared" si="0"/>
        <v>1</v>
      </c>
      <c r="G39" s="77">
        <f t="shared" si="4"/>
        <v>1</v>
      </c>
      <c r="H39" s="33" t="s">
        <v>1133</v>
      </c>
      <c r="I39" s="33" t="str">
        <f t="shared" si="1"/>
        <v>Y</v>
      </c>
      <c r="J39" s="77" t="str">
        <f t="shared" si="2"/>
        <v/>
      </c>
      <c r="K39" s="82" t="str">
        <f>IFERROR(VLOOKUP($L$31&amp;$A39,'EFL2'!$J$1:$K$400,MATCH("PROBHOME",'EFL2'!$J$1:$K$1,0),0),"")</f>
        <v/>
      </c>
      <c r="L39" s="85"/>
      <c r="M39" s="85"/>
      <c r="N39" s="85"/>
      <c r="O39" s="84" t="str">
        <f t="shared" si="3"/>
        <v/>
      </c>
      <c r="P39" s="82"/>
      <c r="Q39" s="85"/>
      <c r="R39" s="85"/>
      <c r="S39" s="85"/>
      <c r="T39" s="155"/>
      <c r="U39" s="90"/>
      <c r="V39" s="85"/>
      <c r="W39" s="85"/>
      <c r="X39" s="85"/>
      <c r="Y39" s="83"/>
    </row>
    <row r="40" spans="1:25" x14ac:dyDescent="0.25">
      <c r="A40" s="23" t="s">
        <v>64</v>
      </c>
      <c r="B40" s="62" t="s">
        <v>7</v>
      </c>
      <c r="C40" s="93">
        <f>IFERROR(VLOOKUP($A40,FIXTURES!$A$27:$B$46,MATCH("GD",FIXTURES!$A$26:$B$26,0),0),"")</f>
        <v>-0.61</v>
      </c>
      <c r="D40" s="74" t="s">
        <v>1130</v>
      </c>
      <c r="E40" s="73" t="str">
        <f>IFERROR(VLOOKUP(E$32&amp;$B40,'FPL FIX2'!$F$1:$I$400,MATCH("HOME",'FPL FIX2'!$F$1:$I$1,0),0),"")&amp;IFERROR(VLOOKUP(E$32&amp;$B40,'FPL FIX2'!$G$1:$H$400,MATCH("AWAY",'FPL FIX2'!$G$1:$H$1,0),0),"")</f>
        <v>arsAVL</v>
      </c>
      <c r="F40" s="76" t="str">
        <f t="shared" si="0"/>
        <v/>
      </c>
      <c r="G40" s="77">
        <f t="shared" si="4"/>
        <v>1</v>
      </c>
      <c r="H40" s="33" t="s">
        <v>1133</v>
      </c>
      <c r="I40" s="33" t="str">
        <f t="shared" si="1"/>
        <v/>
      </c>
      <c r="J40" s="77" t="str">
        <f t="shared" si="2"/>
        <v/>
      </c>
      <c r="K40" s="82" t="str">
        <f>IFERROR(VLOOKUP($L$31&amp;$A40,'EFL2'!$J$1:$K$400,MATCH("PROBHOME",'EFL2'!$J$1:$K$1,0),0),"")</f>
        <v/>
      </c>
      <c r="L40" s="85"/>
      <c r="M40" s="85"/>
      <c r="N40" s="85"/>
      <c r="O40" s="84" t="str">
        <f t="shared" si="3"/>
        <v/>
      </c>
      <c r="P40" s="82"/>
      <c r="Q40" s="85"/>
      <c r="R40" s="85"/>
      <c r="S40" s="85"/>
      <c r="T40" s="155"/>
      <c r="U40" s="90"/>
      <c r="V40" s="85"/>
      <c r="W40" s="85"/>
      <c r="X40" s="85"/>
      <c r="Y40" s="83"/>
    </row>
    <row r="41" spans="1:25" x14ac:dyDescent="0.25">
      <c r="A41" s="23" t="s">
        <v>40</v>
      </c>
      <c r="B41" s="62" t="s">
        <v>8</v>
      </c>
      <c r="C41" s="93">
        <f>IFERROR(VLOOKUP($A41,FIXTURES!$A$27:$B$46,MATCH("GD",FIXTURES!$A$26:$B$26,0),0),"")</f>
        <v>-0.4</v>
      </c>
      <c r="D41" s="74" t="s">
        <v>1130</v>
      </c>
      <c r="E41" s="73" t="str">
        <f>IFERROR(VLOOKUP(E$32&amp;$B41,'FPL FIX2'!$F$1:$I$400,MATCH("HOME",'FPL FIX2'!$F$1:$I$1,0),0),"")&amp;IFERROR(VLOOKUP(E$32&amp;$B41,'FPL FIX2'!$G$1:$H$400,MATCH("AWAY",'FPL FIX2'!$G$1:$H$1,0),0),"")</f>
        <v>WOL</v>
      </c>
      <c r="F41" s="76">
        <f t="shared" si="0"/>
        <v>1</v>
      </c>
      <c r="G41" s="77">
        <f t="shared" si="4"/>
        <v>1</v>
      </c>
      <c r="H41" s="33" t="s">
        <v>1133</v>
      </c>
      <c r="I41" s="33" t="str">
        <f t="shared" si="1"/>
        <v>Y</v>
      </c>
      <c r="J41" s="77" t="str">
        <f t="shared" si="2"/>
        <v/>
      </c>
      <c r="K41" s="82" t="str">
        <f>IFERROR(VLOOKUP($L$31&amp;$A41,'EFL2'!$J$1:$K$400,MATCH("PROBHOME",'EFL2'!$J$1:$K$1,0),0),"")</f>
        <v/>
      </c>
      <c r="L41" s="85"/>
      <c r="M41" s="85"/>
      <c r="N41" s="85"/>
      <c r="O41" s="84" t="str">
        <f t="shared" si="3"/>
        <v/>
      </c>
      <c r="P41" s="82"/>
      <c r="Q41" s="85"/>
      <c r="R41" s="85"/>
      <c r="S41" s="85"/>
      <c r="T41" s="155"/>
      <c r="U41" s="90"/>
      <c r="V41" s="85"/>
      <c r="W41" s="85"/>
      <c r="X41" s="85"/>
      <c r="Y41" s="83"/>
    </row>
    <row r="42" spans="1:25" x14ac:dyDescent="0.25">
      <c r="A42" s="23" t="s">
        <v>55</v>
      </c>
      <c r="B42" s="62" t="s">
        <v>9</v>
      </c>
      <c r="C42" s="93">
        <f>IFERROR(VLOOKUP($A42,FIXTURES!$A$27:$B$46,MATCH("GD",FIXTURES!$A$26:$B$26,0),0),"")</f>
        <v>-0.44</v>
      </c>
      <c r="D42" s="74" t="s">
        <v>1130</v>
      </c>
      <c r="E42" s="73" t="str">
        <f>IFERROR(VLOOKUP(E$32&amp;$B42,'FPL FIX2'!$F$1:$I$400,MATCH("HOME",'FPL FIX2'!$F$1:$I$1,0),0),"")&amp;IFERROR(VLOOKUP(E$32&amp;$B42,'FPL FIX2'!$G$1:$H$400,MATCH("AWAY",'FPL FIX2'!$G$1:$H$1,0),0),"")</f>
        <v>SOU</v>
      </c>
      <c r="F42" s="76">
        <f t="shared" si="0"/>
        <v>1</v>
      </c>
      <c r="G42" s="77">
        <f t="shared" si="4"/>
        <v>1</v>
      </c>
      <c r="H42" s="33" t="s">
        <v>1133</v>
      </c>
      <c r="I42" s="33" t="str">
        <f t="shared" si="1"/>
        <v>Y</v>
      </c>
      <c r="J42" s="77" t="str">
        <f t="shared" si="2"/>
        <v/>
      </c>
      <c r="K42" s="82" t="str">
        <f>IFERROR(VLOOKUP($L$31&amp;$A42,'EFL2'!$J$1:$K$400,MATCH("PROBHOME",'EFL2'!$J$1:$K$1,0),0),"")</f>
        <v/>
      </c>
      <c r="L42" s="85"/>
      <c r="M42" s="85"/>
      <c r="N42" s="85"/>
      <c r="O42" s="84" t="str">
        <f t="shared" si="3"/>
        <v/>
      </c>
      <c r="P42" s="82"/>
      <c r="Q42" s="85"/>
      <c r="R42" s="85"/>
      <c r="S42" s="85"/>
      <c r="T42" s="155"/>
      <c r="U42" s="90"/>
      <c r="V42" s="85"/>
      <c r="W42" s="85"/>
      <c r="X42" s="85"/>
      <c r="Y42" s="83"/>
    </row>
    <row r="43" spans="1:25" x14ac:dyDescent="0.25">
      <c r="A43" s="23" t="s">
        <v>69</v>
      </c>
      <c r="B43" s="62" t="s">
        <v>10</v>
      </c>
      <c r="C43" s="93">
        <f>IFERROR(VLOOKUP($A43,FIXTURES!$A$27:$B$46,MATCH("GD",FIXTURES!$A$26:$B$26,0),0),"")</f>
        <v>-0.35</v>
      </c>
      <c r="D43" s="74" t="s">
        <v>1130</v>
      </c>
      <c r="E43" s="73" t="str">
        <f>IFERROR(VLOOKUP(E$32&amp;$B43,'FPL FIX2'!$F$1:$I$400,MATCH("HOME",'FPL FIX2'!$F$1:$I$1,0),0),"")&amp;IFERROR(VLOOKUP(E$32&amp;$B43,'FPL FIX2'!$G$1:$H$400,MATCH("AWAY",'FPL FIX2'!$G$1:$H$1,0),0),"")</f>
        <v>ARS</v>
      </c>
      <c r="F43" s="76">
        <f t="shared" si="0"/>
        <v>1</v>
      </c>
      <c r="G43" s="77">
        <f t="shared" si="4"/>
        <v>1</v>
      </c>
      <c r="H43" s="33" t="s">
        <v>1133</v>
      </c>
      <c r="I43" s="33" t="str">
        <f t="shared" si="1"/>
        <v>Y</v>
      </c>
      <c r="J43" s="77" t="str">
        <f t="shared" si="2"/>
        <v/>
      </c>
      <c r="K43" s="82" t="str">
        <f>IFERROR(VLOOKUP($L$31&amp;$A43,'EFL2'!$J$1:$K$400,MATCH("PROBHOME",'EFL2'!$J$1:$K$1,0),0),"")</f>
        <v/>
      </c>
      <c r="L43" s="85"/>
      <c r="M43" s="85"/>
      <c r="N43" s="85"/>
      <c r="O43" s="84" t="str">
        <f t="shared" si="3"/>
        <v/>
      </c>
      <c r="P43" s="82"/>
      <c r="Q43" s="85"/>
      <c r="R43" s="85"/>
      <c r="S43" s="85"/>
      <c r="T43" s="155"/>
      <c r="U43" s="90"/>
      <c r="V43" s="85"/>
      <c r="W43" s="85"/>
      <c r="X43" s="85"/>
      <c r="Y43" s="83"/>
    </row>
    <row r="44" spans="1:25" x14ac:dyDescent="0.25">
      <c r="A44" s="23" t="s">
        <v>42</v>
      </c>
      <c r="B44" s="62" t="s">
        <v>11</v>
      </c>
      <c r="C44" s="93">
        <f>IFERROR(VLOOKUP($A44,FIXTURES!$A$27:$B$46,MATCH("GD",FIXTURES!$A$26:$B$26,0),0),"")</f>
        <v>0.45</v>
      </c>
      <c r="D44" s="74" t="s">
        <v>1130</v>
      </c>
      <c r="E44" s="73" t="str">
        <f>IFERROR(VLOOKUP(E$32&amp;$B44,'FPL FIX2'!$F$1:$I$400,MATCH("HOME",'FPL FIX2'!$F$1:$I$1,0),0),"")&amp;IFERROR(VLOOKUP(E$32&amp;$B44,'FPL FIX2'!$G$1:$H$400,MATCH("AWAY",'FPL FIX2'!$G$1:$H$1,0),0),"")</f>
        <v>cryWOL</v>
      </c>
      <c r="F44" s="76" t="str">
        <f t="shared" si="0"/>
        <v/>
      </c>
      <c r="G44" s="77">
        <f t="shared" si="4"/>
        <v>1</v>
      </c>
      <c r="H44" s="33" t="s">
        <v>1133</v>
      </c>
      <c r="I44" s="33" t="str">
        <f t="shared" si="1"/>
        <v/>
      </c>
      <c r="J44" s="77" t="str">
        <f t="shared" si="2"/>
        <v/>
      </c>
      <c r="K44" s="82" t="str">
        <f>IFERROR(VLOOKUP($L$31&amp;$A44,'EFL2'!$J$1:$K$400,MATCH("PROBHOME",'EFL2'!$J$1:$K$1,0),0),"")</f>
        <v/>
      </c>
      <c r="L44" s="85"/>
      <c r="M44" s="85"/>
      <c r="N44" s="85"/>
      <c r="O44" s="84" t="str">
        <f t="shared" si="3"/>
        <v/>
      </c>
      <c r="P44" s="82"/>
      <c r="Q44" s="85"/>
      <c r="R44" s="85"/>
      <c r="S44" s="85"/>
      <c r="T44" s="155"/>
      <c r="U44" s="90"/>
      <c r="V44" s="85"/>
      <c r="W44" s="85"/>
      <c r="X44" s="85"/>
      <c r="Y44" s="83"/>
    </row>
    <row r="45" spans="1:25" x14ac:dyDescent="0.25">
      <c r="A45" s="23" t="s">
        <v>79</v>
      </c>
      <c r="B45" s="62" t="s">
        <v>12</v>
      </c>
      <c r="C45" s="93">
        <f>IFERROR(VLOOKUP($A45,FIXTURES!$A$27:$B$46,MATCH("GD",FIXTURES!$A$26:$B$26,0),0),"")</f>
        <v>1.3</v>
      </c>
      <c r="D45" s="74" t="s">
        <v>1130</v>
      </c>
      <c r="E45" s="73" t="str">
        <f>IFERROR(VLOOKUP(E$32&amp;$B45,'FPL FIX2'!$F$1:$I$400,MATCH("HOME",'FPL FIX2'!$F$1:$I$1,0),0),"")&amp;IFERROR(VLOOKUP(E$32&amp;$B45,'FPL FIX2'!$G$1:$H$400,MATCH("AWAY",'FPL FIX2'!$G$1:$H$1,0),0),"")</f>
        <v>bou</v>
      </c>
      <c r="F45" s="76">
        <f t="shared" si="0"/>
        <v>1</v>
      </c>
      <c r="G45" s="77">
        <f t="shared" si="4"/>
        <v>1</v>
      </c>
      <c r="H45" s="33" t="s">
        <v>1133</v>
      </c>
      <c r="I45" s="33" t="str">
        <f t="shared" si="1"/>
        <v>Y</v>
      </c>
      <c r="J45" s="77" t="str">
        <f t="shared" si="2"/>
        <v/>
      </c>
      <c r="K45" s="82" t="str">
        <f>IFERROR(VLOOKUP($L$31&amp;$A45,'EFL2'!$J$1:$K$400,MATCH("PROBHOME",'EFL2'!$J$1:$K$1,0),0),"")</f>
        <v/>
      </c>
      <c r="L45" s="85"/>
      <c r="M45" s="85"/>
      <c r="N45" s="85"/>
      <c r="O45" s="84" t="str">
        <f t="shared" si="3"/>
        <v/>
      </c>
      <c r="P45" s="82"/>
      <c r="Q45" s="85"/>
      <c r="R45" s="85"/>
      <c r="S45" s="85"/>
      <c r="T45" s="155"/>
      <c r="U45" s="90"/>
      <c r="V45" s="85"/>
      <c r="W45" s="85"/>
      <c r="X45" s="85"/>
      <c r="Y45" s="83"/>
    </row>
    <row r="46" spans="1:25" x14ac:dyDescent="0.25">
      <c r="A46" s="23" t="s">
        <v>73</v>
      </c>
      <c r="B46" s="62" t="s">
        <v>13</v>
      </c>
      <c r="C46" s="93">
        <f>IFERROR(VLOOKUP($A46,FIXTURES!$A$27:$B$46,MATCH("GD",FIXTURES!$A$26:$B$26,0),0),"")</f>
        <v>0.35</v>
      </c>
      <c r="D46" s="74" t="s">
        <v>1130</v>
      </c>
      <c r="E46" s="73" t="str">
        <f>IFERROR(VLOOKUP(E$32&amp;$B46,'FPL FIX2'!$F$1:$I$400,MATCH("HOME",'FPL FIX2'!$F$1:$I$1,0),0),"")&amp;IFERROR(VLOOKUP(E$32&amp;$B46,'FPL FIX2'!$G$1:$H$400,MATCH("AWAY",'FPL FIX2'!$G$1:$H$1,0),0),"")</f>
        <v/>
      </c>
      <c r="F46" s="76" t="str">
        <f t="shared" si="0"/>
        <v/>
      </c>
      <c r="G46" s="77">
        <f t="shared" si="4"/>
        <v>0</v>
      </c>
      <c r="H46" s="33" t="s">
        <v>1134</v>
      </c>
      <c r="I46" s="33" t="str">
        <f t="shared" si="1"/>
        <v/>
      </c>
      <c r="J46" s="77">
        <f>O46</f>
        <v>1</v>
      </c>
      <c r="K46" s="82" t="str">
        <f>IFERROR(VLOOKUP($L$31&amp;$A46,'EFL2'!$J$1:$K$400,MATCH("PROBHOME",'EFL2'!$J$1:$K$1,0),0),"")</f>
        <v>Nott'ham Forest</v>
      </c>
      <c r="L46" s="85">
        <v>1</v>
      </c>
      <c r="M46" s="85">
        <v>0</v>
      </c>
      <c r="N46" s="85">
        <v>0</v>
      </c>
      <c r="O46" s="84">
        <f>IFERROR(((L46/(L46+N46))*M46)+L46,"")</f>
        <v>1</v>
      </c>
      <c r="P46" s="82"/>
      <c r="Q46" s="85"/>
      <c r="R46" s="85"/>
      <c r="S46" s="85"/>
      <c r="T46" s="155"/>
      <c r="U46" s="90"/>
      <c r="V46" s="85"/>
      <c r="W46" s="85"/>
      <c r="X46" s="85"/>
      <c r="Y46" s="83"/>
    </row>
    <row r="47" spans="1:25" x14ac:dyDescent="0.25">
      <c r="A47" s="23" t="s">
        <v>50</v>
      </c>
      <c r="B47" s="62" t="s">
        <v>14</v>
      </c>
      <c r="C47" s="93">
        <f>IFERROR(VLOOKUP($A47,FIXTURES!$A$27:$B$46,MATCH("GD",FIXTURES!$A$26:$B$26,0),0),"")</f>
        <v>0.72</v>
      </c>
      <c r="D47" s="74" t="s">
        <v>1130</v>
      </c>
      <c r="E47" s="73" t="str">
        <f>IFERROR(VLOOKUP(E$32&amp;$B47,'FPL FIX2'!$F$1:$I$400,MATCH("HOME",'FPL FIX2'!$F$1:$I$1,0),0),"")&amp;IFERROR(VLOOKUP(E$32&amp;$B47,'FPL FIX2'!$G$1:$H$400,MATCH("AWAY",'FPL FIX2'!$G$1:$H$1,0),0),"")</f>
        <v/>
      </c>
      <c r="F47" s="76" t="str">
        <f t="shared" si="0"/>
        <v/>
      </c>
      <c r="G47" s="77">
        <f t="shared" si="4"/>
        <v>0</v>
      </c>
      <c r="H47" s="33" t="s">
        <v>1134</v>
      </c>
      <c r="I47" s="33" t="str">
        <f t="shared" si="1"/>
        <v/>
      </c>
      <c r="J47" s="77">
        <f t="shared" ref="J47:J52" si="5">O47</f>
        <v>1</v>
      </c>
      <c r="K47" s="82" t="str">
        <f>IFERROR(VLOOKUP($L$31&amp;$A47,'EFL2'!$J$1:$K$400,MATCH("PROBHOME",'EFL2'!$J$1:$K$1,0),0),"")</f>
        <v>Southampton</v>
      </c>
      <c r="L47" s="85">
        <v>1</v>
      </c>
      <c r="M47" s="85">
        <v>0</v>
      </c>
      <c r="N47" s="85">
        <v>0</v>
      </c>
      <c r="O47" s="84">
        <f>IFERROR(((L47/(L47+N47))*M47)+L47,"")</f>
        <v>1</v>
      </c>
      <c r="P47" s="82"/>
      <c r="Q47" s="85"/>
      <c r="R47" s="85"/>
      <c r="S47" s="85"/>
      <c r="T47" s="155"/>
      <c r="U47" s="90"/>
      <c r="V47" s="85"/>
      <c r="W47" s="85"/>
      <c r="X47" s="85"/>
      <c r="Y47" s="83"/>
    </row>
    <row r="48" spans="1:25" x14ac:dyDescent="0.25">
      <c r="A48" s="23" t="s">
        <v>52</v>
      </c>
      <c r="B48" s="62" t="s">
        <v>15</v>
      </c>
      <c r="C48" s="93">
        <f>IFERROR(VLOOKUP($A48,FIXTURES!$A$27:$B$46,MATCH("GD",FIXTURES!$A$26:$B$26,0),0),"")</f>
        <v>-0.68</v>
      </c>
      <c r="D48" s="74" t="s">
        <v>1130</v>
      </c>
      <c r="E48" s="73" t="str">
        <f>IFERROR(VLOOKUP(E$32&amp;$B48,'FPL FIX2'!$F$1:$I$400,MATCH("HOME",'FPL FIX2'!$F$1:$I$1,0),0),"")&amp;IFERROR(VLOOKUP(E$32&amp;$B48,'FPL FIX2'!$G$1:$H$400,MATCH("AWAY",'FPL FIX2'!$G$1:$H$1,0),0),"")</f>
        <v>whu</v>
      </c>
      <c r="F48" s="76">
        <f t="shared" si="0"/>
        <v>1</v>
      </c>
      <c r="G48" s="77">
        <f t="shared" si="4"/>
        <v>1</v>
      </c>
      <c r="H48" s="33" t="s">
        <v>1133</v>
      </c>
      <c r="I48" s="33" t="str">
        <f t="shared" si="1"/>
        <v>Y</v>
      </c>
      <c r="J48" s="77">
        <f t="shared" si="5"/>
        <v>0</v>
      </c>
      <c r="K48" s="82" t="str">
        <f>IFERROR(VLOOKUP($L$31&amp;$A48,'EFL2'!$J$1:$K$400,MATCH("PROBHOME",'EFL2'!$J$1:$K$1,0),0),"")</f>
        <v>Manchester Utd</v>
      </c>
      <c r="L48" s="85">
        <v>0</v>
      </c>
      <c r="M48" s="85">
        <v>0</v>
      </c>
      <c r="N48" s="85">
        <v>1</v>
      </c>
      <c r="O48" s="84">
        <f>IFERROR(((L48/(L48+N48))*M48)+L48,"")</f>
        <v>0</v>
      </c>
      <c r="P48" s="82"/>
      <c r="Q48" s="85"/>
      <c r="R48" s="85"/>
      <c r="S48" s="85"/>
      <c r="T48" s="155"/>
      <c r="U48" s="90"/>
      <c r="V48" s="85"/>
      <c r="W48" s="85"/>
      <c r="X48" s="85"/>
      <c r="Y48" s="83"/>
    </row>
    <row r="49" spans="1:25" x14ac:dyDescent="0.25">
      <c r="A49" s="23" t="s">
        <v>47</v>
      </c>
      <c r="B49" s="62" t="s">
        <v>16</v>
      </c>
      <c r="C49" s="93">
        <f>IFERROR(VLOOKUP($A49,FIXTURES!$A$27:$B$46,MATCH("GD",FIXTURES!$A$26:$B$26,0),0),"")</f>
        <v>-0.49</v>
      </c>
      <c r="D49" s="74" t="s">
        <v>1130</v>
      </c>
      <c r="E49" s="73" t="str">
        <f>IFERROR(VLOOKUP(E$32&amp;$B49,'FPL FIX2'!$F$1:$I$400,MATCH("HOME",'FPL FIX2'!$F$1:$I$1,0),0),"")&amp;IFERROR(VLOOKUP(E$32&amp;$B49,'FPL FIX2'!$G$1:$H$400,MATCH("AWAY",'FPL FIX2'!$G$1:$H$1,0),0),"")</f>
        <v>lee</v>
      </c>
      <c r="F49" s="76">
        <f t="shared" si="0"/>
        <v>1</v>
      </c>
      <c r="G49" s="77">
        <f t="shared" si="4"/>
        <v>1</v>
      </c>
      <c r="H49" s="33" t="s">
        <v>1133</v>
      </c>
      <c r="I49" s="33" t="str">
        <f t="shared" si="1"/>
        <v>Y</v>
      </c>
      <c r="J49" s="77">
        <f t="shared" si="5"/>
        <v>0</v>
      </c>
      <c r="K49" s="82" t="str">
        <f>IFERROR(VLOOKUP($L$31&amp;$A49,'EFL2'!$J$1:$K$400,MATCH("PROBHOME",'EFL2'!$J$1:$K$1,0),0),"")</f>
        <v>Newcastle Utd</v>
      </c>
      <c r="L49" s="85">
        <v>0</v>
      </c>
      <c r="M49" s="85">
        <v>0</v>
      </c>
      <c r="N49" s="85">
        <v>1</v>
      </c>
      <c r="O49" s="84">
        <f>IFERROR(((L49/(L49+N49))*M49)+L49,"")</f>
        <v>0</v>
      </c>
      <c r="P49" s="82"/>
      <c r="Q49" s="85"/>
      <c r="R49" s="85"/>
      <c r="S49" s="85"/>
      <c r="T49" s="155"/>
      <c r="U49" s="90"/>
      <c r="V49" s="85"/>
      <c r="W49" s="85"/>
      <c r="X49" s="85"/>
      <c r="Y49" s="83"/>
    </row>
    <row r="50" spans="1:25" x14ac:dyDescent="0.25">
      <c r="A50" s="23" t="s">
        <v>45</v>
      </c>
      <c r="B50" s="62" t="s">
        <v>17</v>
      </c>
      <c r="C50" s="93">
        <f>IFERROR(VLOOKUP($A50,FIXTURES!$A$27:$B$46,MATCH("GD",FIXTURES!$A$26:$B$26,0),0),"")</f>
        <v>0.16</v>
      </c>
      <c r="D50" s="74" t="s">
        <v>1130</v>
      </c>
      <c r="E50" s="73" t="str">
        <f>IFERROR(VLOOKUP(E$32&amp;$B50,'FPL FIX2'!$F$1:$I$400,MATCH("HOME",'FPL FIX2'!$F$1:$I$1,0),0),"")&amp;IFERROR(VLOOKUP(E$32&amp;$B50,'FPL FIX2'!$G$1:$H$400,MATCH("AWAY",'FPL FIX2'!$G$1:$H$1,0),0),"")</f>
        <v>CHE</v>
      </c>
      <c r="F50" s="76">
        <f t="shared" si="0"/>
        <v>1</v>
      </c>
      <c r="G50" s="77">
        <f t="shared" si="4"/>
        <v>1</v>
      </c>
      <c r="H50" s="33" t="s">
        <v>1133</v>
      </c>
      <c r="I50" s="33" t="str">
        <f t="shared" si="1"/>
        <v>Y</v>
      </c>
      <c r="J50" s="77" t="str">
        <f>O50</f>
        <v/>
      </c>
      <c r="K50" s="82" t="str">
        <f>IFERROR(VLOOKUP($L$31&amp;$A50,'EFL2'!$J$1:$K$400,MATCH("PROBHOME",'EFL2'!$J$1:$K$1,0),0),"")</f>
        <v/>
      </c>
      <c r="L50" s="85"/>
      <c r="M50" s="85"/>
      <c r="N50" s="85"/>
      <c r="O50" s="84" t="str">
        <f t="shared" si="3"/>
        <v/>
      </c>
      <c r="P50" s="82"/>
      <c r="Q50" s="85"/>
      <c r="R50" s="85"/>
      <c r="S50" s="85"/>
      <c r="T50" s="155"/>
      <c r="U50" s="90"/>
      <c r="V50" s="85"/>
      <c r="W50" s="85"/>
      <c r="X50" s="85"/>
      <c r="Y50" s="83"/>
    </row>
    <row r="51" spans="1:25" x14ac:dyDescent="0.25">
      <c r="A51" s="23" t="s">
        <v>78</v>
      </c>
      <c r="B51" s="62" t="s">
        <v>18</v>
      </c>
      <c r="C51" s="93">
        <f>IFERROR(VLOOKUP($A51,FIXTURES!$A$27:$B$46,MATCH("GD",FIXTURES!$A$26:$B$26,0),0),"")</f>
        <v>0.05</v>
      </c>
      <c r="D51" s="74" t="s">
        <v>1130</v>
      </c>
      <c r="E51" s="73" t="str">
        <f>IFERROR(VLOOKUP(E$32&amp;$B51,'FPL FIX2'!$F$1:$I$400,MATCH("HOME",'FPL FIX2'!$F$1:$I$1,0),0),"")&amp;IFERROR(VLOOKUP(E$32&amp;$B51,'FPL FIX2'!$G$1:$H$400,MATCH("AWAY",'FPL FIX2'!$G$1:$H$1,0),0),"")</f>
        <v>NFO</v>
      </c>
      <c r="F51" s="76">
        <f t="shared" si="0"/>
        <v>1</v>
      </c>
      <c r="G51" s="77">
        <f t="shared" si="4"/>
        <v>1</v>
      </c>
      <c r="H51" s="33" t="s">
        <v>1133</v>
      </c>
      <c r="I51" s="33" t="str">
        <f t="shared" si="1"/>
        <v>Y</v>
      </c>
      <c r="J51" s="77" t="str">
        <f t="shared" si="5"/>
        <v/>
      </c>
      <c r="K51" s="82" t="str">
        <f>IFERROR(VLOOKUP($L$31&amp;$A51,'EFL2'!$J$1:$K$400,MATCH("PROBHOME",'EFL2'!$J$1:$K$1,0),0),"")</f>
        <v/>
      </c>
      <c r="L51" s="85"/>
      <c r="M51" s="85"/>
      <c r="N51" s="85"/>
      <c r="O51" s="84" t="str">
        <f t="shared" si="3"/>
        <v/>
      </c>
      <c r="P51" s="82"/>
      <c r="Q51" s="85"/>
      <c r="R51" s="85"/>
      <c r="S51" s="85"/>
      <c r="T51" s="155"/>
      <c r="U51" s="90"/>
      <c r="V51" s="85"/>
      <c r="W51" s="85"/>
      <c r="X51" s="85"/>
      <c r="Y51" s="83"/>
    </row>
    <row r="52" spans="1:25" x14ac:dyDescent="0.25">
      <c r="A52" s="29" t="s">
        <v>57</v>
      </c>
      <c r="B52" s="62" t="s">
        <v>19</v>
      </c>
      <c r="C52" s="93">
        <f>IFERROR(VLOOKUP($A52,FIXTURES!$A$27:$B$46,MATCH("GD",FIXTURES!$A$26:$B$26,0),0),"")</f>
        <v>-0.46</v>
      </c>
      <c r="D52" s="74" t="s">
        <v>1130</v>
      </c>
      <c r="E52" s="73" t="str">
        <f>IFERROR(VLOOKUP(E$32&amp;$B52,'FPL FIX2'!$F$1:$I$400,MATCH("HOME",'FPL FIX2'!$F$1:$I$1,0),0),"")&amp;IFERROR(VLOOKUP(E$32&amp;$B52,'FPL FIX2'!$G$1:$H$400,MATCH("AWAY",'FPL FIX2'!$G$1:$H$1,0),0),"")</f>
        <v>ful</v>
      </c>
      <c r="F52" s="76">
        <f t="shared" si="0"/>
        <v>1</v>
      </c>
      <c r="G52" s="77">
        <f t="shared" si="4"/>
        <v>1</v>
      </c>
      <c r="H52" s="33" t="s">
        <v>1133</v>
      </c>
      <c r="I52" s="33" t="str">
        <f t="shared" si="1"/>
        <v>Y</v>
      </c>
      <c r="J52" s="77" t="str">
        <f t="shared" si="5"/>
        <v/>
      </c>
      <c r="K52" s="89" t="str">
        <f>IFERROR(VLOOKUP($L$31&amp;$A52,'EFL2'!$J$1:$K$400,MATCH("PROBHOME",'EFL2'!$J$1:$K$1,0),0),"")</f>
        <v/>
      </c>
      <c r="L52" s="86"/>
      <c r="M52" s="86"/>
      <c r="N52" s="86"/>
      <c r="O52" s="87" t="str">
        <f t="shared" si="3"/>
        <v/>
      </c>
      <c r="P52" s="89"/>
      <c r="Q52" s="86"/>
      <c r="R52" s="86"/>
      <c r="S52" s="86"/>
      <c r="T52" s="155"/>
      <c r="U52" s="90"/>
      <c r="V52" s="85"/>
      <c r="W52" s="85"/>
      <c r="X52" s="85"/>
      <c r="Y52" s="83"/>
    </row>
    <row r="53" spans="1:25" x14ac:dyDescent="0.25">
      <c r="A53" s="29"/>
      <c r="B53" s="62"/>
      <c r="C53" s="93"/>
      <c r="D53" s="74"/>
      <c r="E53" s="73"/>
      <c r="F53" s="76" t="str">
        <f t="shared" si="0"/>
        <v/>
      </c>
      <c r="J53" s="77"/>
      <c r="K53" s="90"/>
      <c r="L53" s="85"/>
      <c r="M53" s="85"/>
      <c r="N53" s="85"/>
      <c r="O53" s="83"/>
      <c r="P53" s="90"/>
      <c r="Q53" s="85"/>
      <c r="R53" s="85"/>
      <c r="S53" s="85"/>
      <c r="T53" s="83"/>
      <c r="U53" s="90"/>
      <c r="V53" s="85"/>
      <c r="W53" s="85"/>
      <c r="X53" s="85"/>
      <c r="Y53" s="83"/>
    </row>
    <row r="54" spans="1:25" x14ac:dyDescent="0.25">
      <c r="A54" s="29"/>
      <c r="B54" s="62"/>
      <c r="C54" s="93"/>
      <c r="D54" s="74"/>
      <c r="E54" s="73"/>
      <c r="F54" s="76" t="str">
        <f t="shared" si="0"/>
        <v/>
      </c>
      <c r="J54" s="77"/>
      <c r="K54" s="90"/>
      <c r="L54" s="85"/>
      <c r="M54" s="85"/>
      <c r="N54" s="85"/>
      <c r="O54" s="83"/>
      <c r="P54" s="90"/>
      <c r="Q54" s="85"/>
      <c r="R54" s="85"/>
      <c r="S54" s="85"/>
      <c r="T54" s="83"/>
      <c r="U54" s="90"/>
      <c r="V54" s="85"/>
      <c r="W54" s="85"/>
      <c r="X54" s="85"/>
      <c r="Y54" s="83"/>
    </row>
    <row r="55" spans="1:25" x14ac:dyDescent="0.25">
      <c r="B55" s="62"/>
      <c r="C55" s="93" t="str">
        <f>IFERROR(VLOOKUP($A55,FIXTURES!$A$27:$B$46,MATCH("GD",FIXTURES!$A$26:$B$26,0),0),"")</f>
        <v/>
      </c>
      <c r="E55" s="73"/>
      <c r="F55" s="76" t="str">
        <f t="shared" si="0"/>
        <v/>
      </c>
      <c r="J55" s="77"/>
      <c r="T55" s="26">
        <v>1</v>
      </c>
      <c r="Y55" s="26">
        <v>1</v>
      </c>
    </row>
    <row r="56" spans="1:25" ht="15.75" thickBot="1" x14ac:dyDescent="0.3">
      <c r="B56" s="62"/>
      <c r="C56" s="93" t="str">
        <f>IFERROR(VLOOKUP($A56,FIXTURES!$A$27:$B$46,MATCH("GD",FIXTURES!$A$26:$B$26,0),0),"")</f>
        <v/>
      </c>
      <c r="E56" s="73"/>
      <c r="F56" s="76" t="str">
        <f t="shared" si="0"/>
        <v/>
      </c>
      <c r="J56" s="77"/>
      <c r="K56" s="78"/>
      <c r="L56" s="231" t="s">
        <v>1139</v>
      </c>
      <c r="M56" s="231"/>
      <c r="N56" s="231"/>
      <c r="O56" s="232"/>
      <c r="P56" s="78"/>
      <c r="Q56" s="231" t="s">
        <v>1140</v>
      </c>
      <c r="R56" s="231"/>
      <c r="S56" s="231"/>
      <c r="T56" s="232"/>
      <c r="U56" s="78"/>
      <c r="V56" s="231" t="s">
        <v>1142</v>
      </c>
      <c r="W56" s="231"/>
      <c r="X56" s="231"/>
      <c r="Y56" s="232"/>
    </row>
    <row r="57" spans="1:25" ht="19.5" thickBot="1" x14ac:dyDescent="0.35">
      <c r="A57" s="79"/>
      <c r="B57" s="62"/>
      <c r="C57" s="93" t="str">
        <f>IFERROR(VLOOKUP($A57,FIXTURES!$A$27:$B$46,MATCH("GD",FIXTURES!$A$26:$B$26,0),0),"")</f>
        <v/>
      </c>
      <c r="D57" s="80"/>
      <c r="E57" s="100">
        <v>28</v>
      </c>
      <c r="F57" s="76" t="str">
        <f t="shared" si="0"/>
        <v/>
      </c>
      <c r="G57" s="81" t="s">
        <v>1135</v>
      </c>
      <c r="H57" s="37" t="s">
        <v>1132</v>
      </c>
      <c r="I57" s="37" t="s">
        <v>1067</v>
      </c>
      <c r="J57" s="77"/>
      <c r="K57" s="82"/>
      <c r="L57" s="83" t="s">
        <v>1136</v>
      </c>
      <c r="M57" s="83" t="s">
        <v>1095</v>
      </c>
      <c r="N57" s="83" t="s">
        <v>1137</v>
      </c>
      <c r="O57" s="84" t="s">
        <v>1138</v>
      </c>
      <c r="P57" s="82"/>
      <c r="Q57" s="83" t="s">
        <v>1136</v>
      </c>
      <c r="R57" s="83" t="s">
        <v>1095</v>
      </c>
      <c r="S57" s="83" t="s">
        <v>1137</v>
      </c>
      <c r="T57" s="84" t="s">
        <v>1138</v>
      </c>
      <c r="U57" s="82"/>
      <c r="V57" s="83" t="s">
        <v>1136</v>
      </c>
      <c r="W57" s="83" t="s">
        <v>1095</v>
      </c>
      <c r="X57" s="83" t="s">
        <v>1137</v>
      </c>
      <c r="Y57" s="84" t="s">
        <v>1138</v>
      </c>
    </row>
    <row r="58" spans="1:25" x14ac:dyDescent="0.25">
      <c r="A58" s="23" t="s">
        <v>36</v>
      </c>
      <c r="B58" s="62" t="s">
        <v>0</v>
      </c>
      <c r="C58" s="93">
        <f>IFERROR(VLOOKUP($A58,FIXTURES!$A$27:$B$46,MATCH("GD",FIXTURES!$A$26:$B$26,0),0),"")</f>
        <v>0.92</v>
      </c>
      <c r="D58" s="74" t="s">
        <v>1130</v>
      </c>
      <c r="E58" s="73" t="str">
        <f>IFERROR(VLOOKUP(E$57&amp;$B58,'FPL FIX2'!$F$1:$I$400,MATCH("HOME",'FPL FIX2'!$F$1:$I$1,0),0),"")&amp;IFERROR(VLOOKUP(E$57&amp;$B58,'FPL FIX2'!$G$1:$H$400,MATCH("AWAY",'FPL FIX2'!$G$1:$H$1,0),0),"")</f>
        <v>CRY</v>
      </c>
      <c r="F58" s="76">
        <f t="shared" ref="F58:F82" si="6">IFERROR(IF($B$2=0,G58*VLOOKUP($E58,$B$58:$G$77,MATCH("%",$B$57:$G$57,0),0),IF(G58*VLOOKUP($E58,$B$58:$G$77,MATCH("%",$B$57:$G$57,0),0)&gt;0.5,1,0)),"")</f>
        <v>1</v>
      </c>
      <c r="G58" s="77">
        <f>IFERROR(IF(H58="Y",1,1-J58),"")</f>
        <v>1</v>
      </c>
      <c r="H58" s="33" t="s">
        <v>1133</v>
      </c>
      <c r="I58" s="33" t="str">
        <f t="shared" ref="I58:I77" si="7">IFERROR(VLOOKUP($E58,$B$58:$H$77,MATCH("OUT",$B$57:$H$57,0),0),"")</f>
        <v>Y</v>
      </c>
      <c r="J58" s="77" t="str">
        <f t="shared" ref="J58:J65" si="8">IFERROR(IF(H58="Y","",O58*T58),"")</f>
        <v/>
      </c>
      <c r="K58" s="82" t="str">
        <f>IFERROR(VLOOKUP($L$56&amp;$A58,'FA2'!$I$1:$L$400,MATCH("PROBAWAY",'FA2'!$I$1:$L$1,0),0),"")&amp;IFERROR(VLOOKUP($L$56&amp;$A58,'FA2'!$J$1:$K$400,MATCH("PROBHOME",'FA2'!$J$1:$K$1,0),0),"")</f>
        <v>Manchester City</v>
      </c>
      <c r="L58" s="85">
        <v>0</v>
      </c>
      <c r="M58" s="85">
        <v>0</v>
      </c>
      <c r="N58" s="85">
        <v>1</v>
      </c>
      <c r="O58" s="84">
        <f t="shared" ref="O58:O77" si="9">IFERROR(((L58/(L58+N58))*M58)+L58,"")</f>
        <v>0</v>
      </c>
      <c r="P58" s="90" t="s">
        <v>1247</v>
      </c>
      <c r="Q58" s="85"/>
      <c r="R58" s="85"/>
      <c r="S58" s="85"/>
      <c r="T58" s="155" t="str">
        <f t="shared" ref="T58:T77" si="10">IFERROR(((Q58/(Q58+S58))*R58)+Q58,"")</f>
        <v/>
      </c>
      <c r="U58" s="82" t="str">
        <f>IFERROR(VLOOKUP($V$31&amp;$A83,'FA2'!$I$1:$L$400,MATCH("PROBAWAY",'FA2'!$I$1:$L$1,0),0),"")&amp;IFERROR(VLOOKUP($V$31&amp;$A83,'FA2'!$J$1:$K$400,MATCH("PROBHOME",'FA2'!$J$1:$K$1,0),0),"")</f>
        <v/>
      </c>
      <c r="V58" s="85"/>
      <c r="W58" s="85"/>
      <c r="X58" s="85"/>
      <c r="Y58" s="84" t="str">
        <f t="shared" ref="Y58:Y77" si="11">IFERROR(IF($H83="Y","",IF($H83="","",((($C83+$B$110)*$B$111)/100)*$Y$55)),"")</f>
        <v/>
      </c>
    </row>
    <row r="59" spans="1:25" x14ac:dyDescent="0.25">
      <c r="A59" s="23" t="s">
        <v>61</v>
      </c>
      <c r="B59" s="62" t="s">
        <v>1</v>
      </c>
      <c r="C59" s="93">
        <f>IFERROR(VLOOKUP($A59,FIXTURES!$A$27:$B$46,MATCH("GD",FIXTURES!$A$26:$B$26,0),0),"")</f>
        <v>-0.16</v>
      </c>
      <c r="D59" s="74" t="s">
        <v>1130</v>
      </c>
      <c r="E59" s="73" t="str">
        <f>IFERROR(VLOOKUP(E$57&amp;$B59,'FPL FIX2'!$F$1:$I$400,MATCH("HOME",'FPL FIX2'!$F$1:$I$1,0),0),"")&amp;IFERROR(VLOOKUP(E$57&amp;$B59,'FPL FIX2'!$G$1:$H$400,MATCH("AWAY",'FPL FIX2'!$G$1:$H$1,0),0),"")</f>
        <v>BOU</v>
      </c>
      <c r="F59" s="76">
        <f t="shared" si="6"/>
        <v>1</v>
      </c>
      <c r="G59" s="77">
        <f t="shared" ref="G59:G77" si="12">IFERROR(IF(H59="Y",1,1-J59),"")</f>
        <v>1</v>
      </c>
      <c r="H59" s="33" t="s">
        <v>1133</v>
      </c>
      <c r="I59" s="33" t="str">
        <f t="shared" si="7"/>
        <v>Y</v>
      </c>
      <c r="J59" s="77" t="str">
        <f t="shared" si="8"/>
        <v/>
      </c>
      <c r="K59" s="82" t="str">
        <f>IFERROR(VLOOKUP($L$56&amp;$A59,'FA2'!$I$1:$L$400,MATCH("PROBAWAY",'FA2'!$I$1:$L$1,0),0),"")&amp;IFERROR(VLOOKUP($L$56&amp;$A59,'FA2'!$J$1:$K$400,MATCH("PROBHOME",'FA2'!$J$1:$K$1,0),0),"")</f>
        <v/>
      </c>
      <c r="L59" s="85"/>
      <c r="M59" s="85"/>
      <c r="N59" s="85"/>
      <c r="O59" s="84" t="str">
        <f t="shared" si="9"/>
        <v/>
      </c>
      <c r="P59" s="90" t="s">
        <v>1247</v>
      </c>
      <c r="Q59" s="85"/>
      <c r="R59" s="85"/>
      <c r="S59" s="85"/>
      <c r="T59" s="155" t="str">
        <f t="shared" si="10"/>
        <v/>
      </c>
      <c r="U59" s="82" t="str">
        <f>IFERROR(VLOOKUP($V$31&amp;$A84,'FA2'!$I$1:$L$400,MATCH("PROBAWAY",'FA2'!$I$1:$L$1,0),0),"")&amp;IFERROR(VLOOKUP($V$31&amp;$A84,'FA2'!$J$1:$K$400,MATCH("PROBHOME",'FA2'!$J$1:$K$1,0),0),"")</f>
        <v/>
      </c>
      <c r="V59" s="85"/>
      <c r="W59" s="85"/>
      <c r="X59" s="85"/>
      <c r="Y59" s="84" t="str">
        <f t="shared" si="11"/>
        <v/>
      </c>
    </row>
    <row r="60" spans="1:25" x14ac:dyDescent="0.25">
      <c r="A60" s="23" t="s">
        <v>60</v>
      </c>
      <c r="B60" s="62" t="s">
        <v>2</v>
      </c>
      <c r="C60" s="93">
        <f>IFERROR(VLOOKUP($A60,FIXTURES!$A$27:$B$46,MATCH("GD",FIXTURES!$A$26:$B$26,0),0),"")</f>
        <v>-0.75</v>
      </c>
      <c r="D60" s="74" t="s">
        <v>1130</v>
      </c>
      <c r="E60" s="73" t="str">
        <f>IFERROR(VLOOKUP(E$57&amp;$B60,'FPL FIX2'!$F$1:$I$400,MATCH("HOME",'FPL FIX2'!$F$1:$I$1,0),0),"")&amp;IFERROR(VLOOKUP(E$57&amp;$B60,'FPL FIX2'!$G$1:$H$400,MATCH("AWAY",'FPL FIX2'!$G$1:$H$1,0),0),"")</f>
        <v>avl</v>
      </c>
      <c r="F60" s="76">
        <f t="shared" si="6"/>
        <v>1</v>
      </c>
      <c r="G60" s="77">
        <f t="shared" si="12"/>
        <v>1</v>
      </c>
      <c r="H60" s="33" t="s">
        <v>1133</v>
      </c>
      <c r="I60" s="33" t="str">
        <f t="shared" si="7"/>
        <v>Y</v>
      </c>
      <c r="J60" s="77" t="str">
        <f t="shared" si="8"/>
        <v/>
      </c>
      <c r="K60" s="82" t="str">
        <f>IFERROR(VLOOKUP($L$56&amp;$A60,'FA2'!$I$1:$L$400,MATCH("PROBAWAY",'FA2'!$I$1:$L$1,0),0),"")&amp;IFERROR(VLOOKUP($L$56&amp;$A60,'FA2'!$J$1:$K$400,MATCH("PROBHOME",'FA2'!$J$1:$K$1,0),0),"")</f>
        <v/>
      </c>
      <c r="L60" s="85"/>
      <c r="M60" s="85"/>
      <c r="N60" s="85"/>
      <c r="O60" s="84" t="str">
        <f t="shared" si="9"/>
        <v/>
      </c>
      <c r="P60" s="90"/>
      <c r="Q60" s="85"/>
      <c r="R60" s="85"/>
      <c r="S60" s="85"/>
      <c r="T60" s="155" t="str">
        <f t="shared" si="10"/>
        <v/>
      </c>
      <c r="U60" s="82" t="str">
        <f>IFERROR(VLOOKUP($V$31&amp;$A85,'FA2'!$I$1:$L$400,MATCH("PROBAWAY",'FA2'!$I$1:$L$1,0),0),"")&amp;IFERROR(VLOOKUP($V$31&amp;$A85,'FA2'!$J$1:$K$400,MATCH("PROBHOME",'FA2'!$J$1:$K$1,0),0),"")</f>
        <v/>
      </c>
      <c r="V60" s="85"/>
      <c r="W60" s="85"/>
      <c r="X60" s="85"/>
      <c r="Y60" s="84" t="str">
        <f t="shared" si="11"/>
        <v/>
      </c>
    </row>
    <row r="61" spans="1:25" x14ac:dyDescent="0.25">
      <c r="A61" s="23" t="s">
        <v>70</v>
      </c>
      <c r="B61" s="62" t="s">
        <v>3</v>
      </c>
      <c r="C61" s="93">
        <f>IFERROR(VLOOKUP($A61,FIXTURES!$A$27:$B$46,MATCH("GD",FIXTURES!$A$26:$B$26,0),0),"")</f>
        <v>0.18</v>
      </c>
      <c r="D61" s="74" t="s">
        <v>1130</v>
      </c>
      <c r="E61" s="73" t="str">
        <f>IFERROR(VLOOKUP(E$57&amp;$B61,'FPL FIX2'!$F$1:$I$400,MATCH("HOME",'FPL FIX2'!$F$1:$I$1,0),0),"")&amp;IFERROR(VLOOKUP(E$57&amp;$B61,'FPL FIX2'!$G$1:$H$400,MATCH("AWAY",'FPL FIX2'!$G$1:$H$1,0),0),"")</f>
        <v>LEI</v>
      </c>
      <c r="F61" s="76">
        <f t="shared" si="6"/>
        <v>0.33333333333333337</v>
      </c>
      <c r="G61" s="77">
        <f t="shared" si="12"/>
        <v>1</v>
      </c>
      <c r="H61" s="33" t="s">
        <v>1133</v>
      </c>
      <c r="I61" s="33" t="str">
        <f t="shared" si="7"/>
        <v>N</v>
      </c>
      <c r="J61" s="77" t="str">
        <f t="shared" si="8"/>
        <v/>
      </c>
      <c r="K61" s="82" t="str">
        <f>IFERROR(VLOOKUP($L$56&amp;$A61,'FA2'!$I$1:$L$400,MATCH("PROBAWAY",'FA2'!$I$1:$L$1,0),0),"")&amp;IFERROR(VLOOKUP($L$56&amp;$A61,'FA2'!$J$1:$K$400,MATCH("PROBHOME",'FA2'!$J$1:$K$1,0),0),"")</f>
        <v/>
      </c>
      <c r="L61" s="85"/>
      <c r="M61" s="85"/>
      <c r="N61" s="85"/>
      <c r="O61" s="84" t="str">
        <f t="shared" si="9"/>
        <v/>
      </c>
      <c r="P61" s="90" t="s">
        <v>1247</v>
      </c>
      <c r="Q61" s="85"/>
      <c r="R61" s="85"/>
      <c r="S61" s="85"/>
      <c r="T61" s="155" t="str">
        <f t="shared" si="10"/>
        <v/>
      </c>
      <c r="U61" s="82" t="str">
        <f>IFERROR(VLOOKUP($V$31&amp;$A86,'FA2'!$I$1:$L$400,MATCH("PROBAWAY",'FA2'!$I$1:$L$1,0),0),"")&amp;IFERROR(VLOOKUP($V$31&amp;$A86,'FA2'!$J$1:$K$400,MATCH("PROBHOME",'FA2'!$J$1:$K$1,0),0),"")</f>
        <v/>
      </c>
      <c r="V61" s="85"/>
      <c r="W61" s="85"/>
      <c r="X61" s="85"/>
      <c r="Y61" s="84" t="str">
        <f t="shared" si="11"/>
        <v/>
      </c>
    </row>
    <row r="62" spans="1:25" x14ac:dyDescent="0.25">
      <c r="A62" s="23" t="s">
        <v>75</v>
      </c>
      <c r="B62" s="62" t="s">
        <v>4</v>
      </c>
      <c r="C62" s="93">
        <f>IFERROR(VLOOKUP($A62,FIXTURES!$A$27:$B$46,MATCH("GD",FIXTURES!$A$26:$B$26,0),0),"")</f>
        <v>0.7</v>
      </c>
      <c r="D62" s="74" t="s">
        <v>1130</v>
      </c>
      <c r="E62" s="73" t="str">
        <f>IFERROR(VLOOKUP(E$57&amp;$B62,'FPL FIX2'!$F$1:$I$400,MATCH("HOME",'FPL FIX2'!$F$1:$I$1,0),0),"")&amp;IFERROR(VLOOKUP(E$57&amp;$B62,'FPL FIX2'!$G$1:$H$400,MATCH("AWAY",'FPL FIX2'!$G$1:$H$1,0),0),"")</f>
        <v/>
      </c>
      <c r="F62" s="76" t="str">
        <f t="shared" si="6"/>
        <v/>
      </c>
      <c r="G62" s="77">
        <f t="shared" si="12"/>
        <v>0.33333333333333337</v>
      </c>
      <c r="H62" s="33" t="s">
        <v>1134</v>
      </c>
      <c r="I62" s="33" t="str">
        <f t="shared" si="7"/>
        <v/>
      </c>
      <c r="J62" s="77">
        <f t="shared" si="8"/>
        <v>0.66666666666666663</v>
      </c>
      <c r="K62" s="82" t="str">
        <f>IFERROR(VLOOKUP($L$56&amp;$A62,'FA2'!$I$1:$L$400,MATCH("PROBAWAY",'FA2'!$I$1:$L$1,0),0),"")&amp;IFERROR(VLOOKUP($L$56&amp;$A62,'FA2'!$J$1:$K$400,MATCH("PROBHOME",'FA2'!$J$1:$K$1,0),0),"")</f>
        <v>Liverpool</v>
      </c>
      <c r="L62" s="85">
        <v>1</v>
      </c>
      <c r="M62" s="85">
        <v>0</v>
      </c>
      <c r="N62" s="85">
        <v>0</v>
      </c>
      <c r="O62" s="84">
        <f t="shared" si="9"/>
        <v>1</v>
      </c>
      <c r="P62" s="90" t="s">
        <v>1250</v>
      </c>
      <c r="Q62" s="85">
        <v>0.5</v>
      </c>
      <c r="R62" s="85">
        <v>0.25</v>
      </c>
      <c r="S62" s="85">
        <v>0.25</v>
      </c>
      <c r="T62" s="155">
        <f t="shared" si="10"/>
        <v>0.66666666666666663</v>
      </c>
      <c r="U62" s="82" t="str">
        <f>IFERROR(VLOOKUP($V$31&amp;$A87,'FA2'!$I$1:$L$400,MATCH("PROBAWAY",'FA2'!$I$1:$L$1,0),0),"")&amp;IFERROR(VLOOKUP($V$31&amp;$A87,'FA2'!$J$1:$K$400,MATCH("PROBHOME",'FA2'!$J$1:$K$1,0),0),"")</f>
        <v/>
      </c>
      <c r="V62" s="85"/>
      <c r="W62" s="85"/>
      <c r="X62" s="85"/>
      <c r="Y62" s="84">
        <f t="shared" si="11"/>
        <v>0.55500000000000005</v>
      </c>
    </row>
    <row r="63" spans="1:25" x14ac:dyDescent="0.25">
      <c r="A63" s="23" t="s">
        <v>66</v>
      </c>
      <c r="B63" s="62" t="s">
        <v>5</v>
      </c>
      <c r="C63" s="93">
        <f>IFERROR(VLOOKUP($A63,FIXTURES!$A$27:$B$46,MATCH("GD",FIXTURES!$A$26:$B$26,0),0),"")</f>
        <v>0.01</v>
      </c>
      <c r="D63" s="74" t="s">
        <v>1130</v>
      </c>
      <c r="E63" s="73" t="str">
        <f>IFERROR(VLOOKUP(E$57&amp;$B63,'FPL FIX2'!$F$1:$I$400,MATCH("HOME",'FPL FIX2'!$F$1:$I$1,0),0),"")&amp;IFERROR(VLOOKUP(E$57&amp;$B63,'FPL FIX2'!$G$1:$H$400,MATCH("AWAY",'FPL FIX2'!$G$1:$H$1,0),0),"")</f>
        <v>EVE</v>
      </c>
      <c r="F63" s="76">
        <f t="shared" si="6"/>
        <v>1</v>
      </c>
      <c r="G63" s="77">
        <f t="shared" si="12"/>
        <v>1</v>
      </c>
      <c r="H63" s="33" t="s">
        <v>1133</v>
      </c>
      <c r="I63" s="33" t="str">
        <f t="shared" si="7"/>
        <v>Y</v>
      </c>
      <c r="J63" s="77" t="str">
        <f t="shared" si="8"/>
        <v/>
      </c>
      <c r="K63" s="82" t="str">
        <f>IFERROR(VLOOKUP($L$56&amp;$A63,'FA2'!$I$1:$L$400,MATCH("PROBAWAY",'FA2'!$I$1:$L$1,0),0),"")&amp;IFERROR(VLOOKUP($L$56&amp;$A63,'FA2'!$J$1:$K$400,MATCH("PROBHOME",'FA2'!$J$1:$K$1,0),0),"")</f>
        <v/>
      </c>
      <c r="L63" s="85"/>
      <c r="M63" s="85"/>
      <c r="N63" s="85"/>
      <c r="O63" s="84" t="str">
        <f t="shared" si="9"/>
        <v/>
      </c>
      <c r="P63" s="90"/>
      <c r="Q63" s="85"/>
      <c r="R63" s="85"/>
      <c r="S63" s="85"/>
      <c r="T63" s="155" t="str">
        <f t="shared" si="10"/>
        <v/>
      </c>
      <c r="U63" s="82" t="str">
        <f>IFERROR(VLOOKUP($V$31&amp;$A88,'FA2'!$I$1:$L$400,MATCH("PROBAWAY",'FA2'!$I$1:$L$1,0),0),"")&amp;IFERROR(VLOOKUP($V$31&amp;$A88,'FA2'!$J$1:$K$400,MATCH("PROBHOME",'FA2'!$J$1:$K$1,0),0),"")</f>
        <v/>
      </c>
      <c r="V63" s="85"/>
      <c r="W63" s="85"/>
      <c r="X63" s="85"/>
      <c r="Y63" s="84" t="str">
        <f t="shared" si="11"/>
        <v/>
      </c>
    </row>
    <row r="64" spans="1:25" x14ac:dyDescent="0.25">
      <c r="A64" s="23" t="s">
        <v>34</v>
      </c>
      <c r="B64" s="62" t="s">
        <v>6</v>
      </c>
      <c r="C64" s="93">
        <f>IFERROR(VLOOKUP($A64,FIXTURES!$A$27:$B$46,MATCH("GD",FIXTURES!$A$26:$B$26,0),0),"")</f>
        <v>-0.32</v>
      </c>
      <c r="D64" s="74" t="s">
        <v>1130</v>
      </c>
      <c r="E64" s="73" t="str">
        <f>IFERROR(VLOOKUP(E$57&amp;$B64,'FPL FIX2'!$F$1:$I$400,MATCH("HOME",'FPL FIX2'!$F$1:$I$1,0),0),"")&amp;IFERROR(VLOOKUP(E$57&amp;$B64,'FPL FIX2'!$G$1:$H$400,MATCH("AWAY",'FPL FIX2'!$G$1:$H$1,0),0),"")</f>
        <v>ars</v>
      </c>
      <c r="F64" s="76">
        <f t="shared" si="6"/>
        <v>1</v>
      </c>
      <c r="G64" s="77">
        <f t="shared" si="12"/>
        <v>1</v>
      </c>
      <c r="H64" s="33" t="s">
        <v>1133</v>
      </c>
      <c r="I64" s="33" t="str">
        <f t="shared" si="7"/>
        <v>Y</v>
      </c>
      <c r="J64" s="77" t="str">
        <f t="shared" si="8"/>
        <v/>
      </c>
      <c r="K64" s="82" t="str">
        <f>IFERROR(VLOOKUP($L$56&amp;$A64,'FA2'!$I$1:$L$400,MATCH("PROBAWAY",'FA2'!$I$1:$L$1,0),0),"")&amp;IFERROR(VLOOKUP($L$56&amp;$A64,'FA2'!$J$1:$K$400,MATCH("PROBHOME",'FA2'!$J$1:$K$1,0),0),"")</f>
        <v/>
      </c>
      <c r="L64" s="85"/>
      <c r="M64" s="85"/>
      <c r="N64" s="85"/>
      <c r="O64" s="84" t="str">
        <f t="shared" si="9"/>
        <v/>
      </c>
      <c r="P64" s="90"/>
      <c r="Q64" s="85"/>
      <c r="R64" s="85"/>
      <c r="S64" s="85"/>
      <c r="T64" s="155" t="str">
        <f t="shared" si="10"/>
        <v/>
      </c>
      <c r="U64" s="82" t="str">
        <f>IFERROR(VLOOKUP($V$31&amp;$A89,'FA2'!$I$1:$L$400,MATCH("PROBAWAY",'FA2'!$I$1:$L$1,0),0),"")&amp;IFERROR(VLOOKUP($V$31&amp;$A89,'FA2'!$J$1:$K$400,MATCH("PROBHOME",'FA2'!$J$1:$K$1,0),0),"")</f>
        <v/>
      </c>
      <c r="V64" s="85"/>
      <c r="W64" s="85"/>
      <c r="X64" s="85"/>
      <c r="Y64" s="84" t="str">
        <f t="shared" si="11"/>
        <v/>
      </c>
    </row>
    <row r="65" spans="1:25" x14ac:dyDescent="0.25">
      <c r="A65" s="23" t="s">
        <v>64</v>
      </c>
      <c r="B65" s="62" t="s">
        <v>7</v>
      </c>
      <c r="C65" s="93">
        <f>IFERROR(VLOOKUP($A65,FIXTURES!$A$27:$B$46,MATCH("GD",FIXTURES!$A$26:$B$26,0),0),"")</f>
        <v>-0.61</v>
      </c>
      <c r="D65" s="74" t="s">
        <v>1130</v>
      </c>
      <c r="E65" s="73" t="str">
        <f>IFERROR(VLOOKUP(E$57&amp;$B65,'FPL FIX2'!$F$1:$I$400,MATCH("HOME",'FPL FIX2'!$F$1:$I$1,0),0),"")&amp;IFERROR(VLOOKUP(E$57&amp;$B65,'FPL FIX2'!$G$1:$H$400,MATCH("AWAY",'FPL FIX2'!$G$1:$H$1,0),0),"")</f>
        <v>che</v>
      </c>
      <c r="F65" s="76">
        <f t="shared" si="6"/>
        <v>1</v>
      </c>
      <c r="G65" s="77">
        <f t="shared" si="12"/>
        <v>1</v>
      </c>
      <c r="H65" s="33" t="s">
        <v>1133</v>
      </c>
      <c r="I65" s="33" t="str">
        <f t="shared" si="7"/>
        <v>Y</v>
      </c>
      <c r="J65" s="77" t="str">
        <f t="shared" si="8"/>
        <v/>
      </c>
      <c r="K65" s="82" t="str">
        <f>IFERROR(VLOOKUP($L$56&amp;$A65,'FA2'!$I$1:$L$400,MATCH("PROBAWAY",'FA2'!$I$1:$L$1,0),0),"")&amp;IFERROR(VLOOKUP($L$56&amp;$A65,'FA2'!$J$1:$K$400,MATCH("PROBHOME",'FA2'!$J$1:$K$1,0),0),"")</f>
        <v/>
      </c>
      <c r="L65" s="85"/>
      <c r="M65" s="85"/>
      <c r="N65" s="85"/>
      <c r="O65" s="84" t="str">
        <f t="shared" si="9"/>
        <v/>
      </c>
      <c r="P65" s="90"/>
      <c r="Q65" s="85"/>
      <c r="R65" s="85"/>
      <c r="S65" s="85"/>
      <c r="T65" s="155" t="str">
        <f t="shared" si="10"/>
        <v/>
      </c>
      <c r="U65" s="82" t="str">
        <f>IFERROR(VLOOKUP($V$31&amp;$A90,'FA2'!$I$1:$L$400,MATCH("PROBAWAY",'FA2'!$I$1:$L$1,0),0),"")&amp;IFERROR(VLOOKUP($V$31&amp;$A90,'FA2'!$J$1:$K$400,MATCH("PROBHOME",'FA2'!$J$1:$K$1,0),0),"")</f>
        <v/>
      </c>
      <c r="V65" s="85"/>
      <c r="W65" s="85"/>
      <c r="X65" s="85"/>
      <c r="Y65" s="84" t="str">
        <f t="shared" si="11"/>
        <v/>
      </c>
    </row>
    <row r="66" spans="1:25" x14ac:dyDescent="0.25">
      <c r="A66" s="23" t="s">
        <v>40</v>
      </c>
      <c r="B66" s="62" t="s">
        <v>8</v>
      </c>
      <c r="C66" s="93">
        <f>IFERROR(VLOOKUP($A66,FIXTURES!$A$27:$B$46,MATCH("GD",FIXTURES!$A$26:$B$26,0),0),"")</f>
        <v>-0.4</v>
      </c>
      <c r="D66" s="74" t="s">
        <v>1130</v>
      </c>
      <c r="E66" s="73" t="str">
        <f>IFERROR(VLOOKUP(E$57&amp;$B66,'FPL FIX2'!$F$1:$I$400,MATCH("HOME",'FPL FIX2'!$F$1:$I$1,0),0),"")&amp;IFERROR(VLOOKUP(E$57&amp;$B66,'FPL FIX2'!$G$1:$H$400,MATCH("AWAY",'FPL FIX2'!$G$1:$H$1,0),0),"")</f>
        <v/>
      </c>
      <c r="F66" s="76" t="str">
        <f t="shared" si="6"/>
        <v/>
      </c>
      <c r="G66" s="77">
        <f t="shared" si="12"/>
        <v>0.68979591836734688</v>
      </c>
      <c r="H66" s="33" t="s">
        <v>1134</v>
      </c>
      <c r="I66" s="33" t="str">
        <f t="shared" si="7"/>
        <v/>
      </c>
      <c r="J66" s="77">
        <f>IFERROR(IF(H66="Y","",O66*T66),"")</f>
        <v>0.31020408163265312</v>
      </c>
      <c r="K66" s="82" t="str">
        <f>IFERROR(VLOOKUP($L$56&amp;$A66,'FA2'!$I$1:$L$400,MATCH("PROBAWAY",'FA2'!$I$1:$L$1,0),0),"")&amp;IFERROR(VLOOKUP($L$56&amp;$A66,'FA2'!$J$1:$K$400,MATCH("PROBHOME",'FA2'!$J$1:$K$1,0),0),"")</f>
        <v>SunderlandSunderland</v>
      </c>
      <c r="L66" s="85">
        <v>0.38</v>
      </c>
      <c r="M66" s="85">
        <v>0.3</v>
      </c>
      <c r="N66" s="85">
        <v>0.32</v>
      </c>
      <c r="O66" s="84">
        <f t="shared" si="9"/>
        <v>0.54285714285714293</v>
      </c>
      <c r="P66" s="90" t="s">
        <v>1252</v>
      </c>
      <c r="Q66" s="85">
        <v>0.4</v>
      </c>
      <c r="R66" s="85">
        <v>0.3</v>
      </c>
      <c r="S66" s="85">
        <v>0.3</v>
      </c>
      <c r="T66" s="155">
        <f t="shared" si="10"/>
        <v>0.57142857142857151</v>
      </c>
      <c r="U66" s="82" t="str">
        <f>IFERROR(VLOOKUP($V$31&amp;$A91,'FA2'!$I$1:$L$400,MATCH("PROBAWAY",'FA2'!$I$1:$L$1,0),0),"")&amp;IFERROR(VLOOKUP($V$31&amp;$A91,'FA2'!$J$1:$K$400,MATCH("PROBHOME",'FA2'!$J$1:$K$1,0),0),"")</f>
        <v/>
      </c>
      <c r="V66" s="85"/>
      <c r="W66" s="85"/>
      <c r="X66" s="85"/>
      <c r="Y66" s="84">
        <f t="shared" si="11"/>
        <v>0.39</v>
      </c>
    </row>
    <row r="67" spans="1:25" x14ac:dyDescent="0.25">
      <c r="A67" s="23" t="s">
        <v>55</v>
      </c>
      <c r="B67" s="62" t="s">
        <v>9</v>
      </c>
      <c r="C67" s="93">
        <f>IFERROR(VLOOKUP($A67,FIXTURES!$A$27:$B$46,MATCH("GD",FIXTURES!$A$26:$B$26,0),0),"")</f>
        <v>-0.44</v>
      </c>
      <c r="D67" s="74" t="s">
        <v>1130</v>
      </c>
      <c r="E67" s="73" t="str">
        <f>IFERROR(VLOOKUP(E$57&amp;$B67,'FPL FIX2'!$F$1:$I$400,MATCH("HOME",'FPL FIX2'!$F$1:$I$1,0),0),"")&amp;IFERROR(VLOOKUP(E$57&amp;$B67,'FPL FIX2'!$G$1:$H$400,MATCH("AWAY",'FPL FIX2'!$G$1:$H$1,0),0),"")</f>
        <v>wol</v>
      </c>
      <c r="F67" s="76">
        <f t="shared" si="6"/>
        <v>0.5714285714285714</v>
      </c>
      <c r="G67" s="77">
        <f t="shared" si="12"/>
        <v>0.5714285714285714</v>
      </c>
      <c r="H67" s="33" t="s">
        <v>1134</v>
      </c>
      <c r="I67" s="33" t="str">
        <f t="shared" si="7"/>
        <v>Y</v>
      </c>
      <c r="J67" s="77">
        <f t="shared" ref="J67:J77" si="13">IFERROR(IF(H67="Y","",O67*T67),"")</f>
        <v>0.4285714285714286</v>
      </c>
      <c r="K67" s="82" t="str">
        <f>IFERROR(VLOOKUP($L$56&amp;$A67,'FA2'!$I$1:$L$400,MATCH("PROBAWAY",'FA2'!$I$1:$L$1,0),0),"")&amp;IFERROR(VLOOKUP($L$56&amp;$A67,'FA2'!$J$1:$K$400,MATCH("PROBHOME",'FA2'!$J$1:$K$1,0),0),"")</f>
        <v>Acc'ton Stanley</v>
      </c>
      <c r="L67" s="85">
        <v>1</v>
      </c>
      <c r="M67" s="85">
        <v>0</v>
      </c>
      <c r="N67" s="85">
        <v>0</v>
      </c>
      <c r="O67" s="84">
        <f t="shared" si="9"/>
        <v>1</v>
      </c>
      <c r="P67" s="90" t="s">
        <v>1253</v>
      </c>
      <c r="Q67" s="85">
        <v>0.3</v>
      </c>
      <c r="R67" s="85">
        <v>0.3</v>
      </c>
      <c r="S67" s="85">
        <v>0.4</v>
      </c>
      <c r="T67" s="155">
        <f t="shared" si="10"/>
        <v>0.4285714285714286</v>
      </c>
      <c r="U67" s="82" t="str">
        <f>IFERROR(VLOOKUP($V$31&amp;$A92,'FA2'!$I$1:$L$400,MATCH("PROBAWAY",'FA2'!$I$1:$L$1,0),0),"")&amp;IFERROR(VLOOKUP($V$31&amp;$A92,'FA2'!$J$1:$K$400,MATCH("PROBHOME",'FA2'!$J$1:$K$1,0),0),"")</f>
        <v/>
      </c>
      <c r="V67" s="85"/>
      <c r="W67" s="85"/>
      <c r="X67" s="85"/>
      <c r="Y67" s="84">
        <f t="shared" si="11"/>
        <v>0.38400000000000001</v>
      </c>
    </row>
    <row r="68" spans="1:25" ht="15.75" customHeight="1" x14ac:dyDescent="0.25">
      <c r="A68" s="23" t="s">
        <v>69</v>
      </c>
      <c r="B68" s="62" t="s">
        <v>10</v>
      </c>
      <c r="C68" s="93">
        <f>IFERROR(VLOOKUP($A68,FIXTURES!$A$27:$B$46,MATCH("GD",FIXTURES!$A$26:$B$26,0),0),"")</f>
        <v>-0.35</v>
      </c>
      <c r="D68" s="74" t="s">
        <v>1130</v>
      </c>
      <c r="E68" s="73" t="str">
        <f>IFERROR(VLOOKUP(E$57&amp;$B68,'FPL FIX2'!$F$1:$I$400,MATCH("HOME",'FPL FIX2'!$F$1:$I$1,0),0),"")&amp;IFERROR(VLOOKUP(E$57&amp;$B68,'FPL FIX2'!$G$1:$H$400,MATCH("AWAY",'FPL FIX2'!$G$1:$H$1,0),0),"")</f>
        <v>bre</v>
      </c>
      <c r="F68" s="76">
        <f t="shared" si="6"/>
        <v>0.33333333333333337</v>
      </c>
      <c r="G68" s="77">
        <f t="shared" si="12"/>
        <v>0.33333333333333337</v>
      </c>
      <c r="H68" s="33" t="s">
        <v>1134</v>
      </c>
      <c r="I68" s="33" t="str">
        <f t="shared" si="7"/>
        <v>Y</v>
      </c>
      <c r="J68" s="77">
        <f t="shared" si="13"/>
        <v>0.66666666666666663</v>
      </c>
      <c r="K68" s="82" t="str">
        <f>IFERROR(VLOOKUP($L$56&amp;$A68,'FA2'!$I$1:$L$400,MATCH("PROBAWAY",'FA2'!$I$1:$L$1,0),0),"")&amp;IFERROR(VLOOKUP($L$56&amp;$A68,'FA2'!$J$1:$K$400,MATCH("PROBHOME",'FA2'!$J$1:$K$1,0),0),"")</f>
        <v>Walsall</v>
      </c>
      <c r="L68" s="85">
        <v>1</v>
      </c>
      <c r="M68" s="85">
        <v>0</v>
      </c>
      <c r="N68" s="85">
        <v>0</v>
      </c>
      <c r="O68" s="84">
        <f t="shared" si="9"/>
        <v>1</v>
      </c>
      <c r="P68" s="90" t="s">
        <v>1248</v>
      </c>
      <c r="Q68" s="85">
        <v>0.5</v>
      </c>
      <c r="R68" s="85">
        <v>0.25</v>
      </c>
      <c r="S68" s="85">
        <v>0.25</v>
      </c>
      <c r="T68" s="155">
        <f t="shared" si="10"/>
        <v>0.66666666666666663</v>
      </c>
      <c r="U68" s="82" t="str">
        <f>IFERROR(VLOOKUP($V$31&amp;$A93,'FA2'!$I$1:$L$400,MATCH("PROBAWAY",'FA2'!$I$1:$L$1,0),0),"")&amp;IFERROR(VLOOKUP($V$31&amp;$A93,'FA2'!$J$1:$K$400,MATCH("PROBHOME",'FA2'!$J$1:$K$1,0),0),"")</f>
        <v/>
      </c>
      <c r="V68" s="85"/>
      <c r="W68" s="85"/>
      <c r="X68" s="85"/>
      <c r="Y68" s="84">
        <f t="shared" si="11"/>
        <v>0.39750000000000002</v>
      </c>
    </row>
    <row r="69" spans="1:25" x14ac:dyDescent="0.25">
      <c r="A69" s="23" t="s">
        <v>42</v>
      </c>
      <c r="B69" s="62" t="s">
        <v>11</v>
      </c>
      <c r="C69" s="93">
        <f>IFERROR(VLOOKUP($A69,FIXTURES!$A$27:$B$46,MATCH("GD",FIXTURES!$A$26:$B$26,0),0),"")</f>
        <v>0.45</v>
      </c>
      <c r="D69" s="74" t="s">
        <v>1130</v>
      </c>
      <c r="E69" s="73" t="str">
        <f>IFERROR(VLOOKUP(E$57&amp;$B69,'FPL FIX2'!$F$1:$I$400,MATCH("HOME",'FPL FIX2'!$F$1:$I$1,0),0),"")&amp;IFERROR(VLOOKUP(E$57&amp;$B69,'FPL FIX2'!$G$1:$H$400,MATCH("AWAY",'FPL FIX2'!$G$1:$H$1,0),0),"")</f>
        <v/>
      </c>
      <c r="F69" s="76" t="str">
        <f t="shared" si="6"/>
        <v/>
      </c>
      <c r="G69" s="77">
        <f t="shared" si="12"/>
        <v>1</v>
      </c>
      <c r="H69" s="33" t="s">
        <v>1133</v>
      </c>
      <c r="I69" s="33" t="str">
        <f t="shared" si="7"/>
        <v/>
      </c>
      <c r="J69" s="77" t="str">
        <f t="shared" si="13"/>
        <v/>
      </c>
      <c r="K69" s="82" t="str">
        <f>IFERROR(VLOOKUP($L$56&amp;$A69,'FA2'!$I$1:$L$400,MATCH("PROBAWAY",'FA2'!$I$1:$L$1,0),0),"")&amp;IFERROR(VLOOKUP($L$56&amp;$A69,'FA2'!$J$1:$K$400,MATCH("PROBHOME",'FA2'!$J$1:$K$1,0),0),"")</f>
        <v>Brighton</v>
      </c>
      <c r="L69" s="85">
        <v>0</v>
      </c>
      <c r="M69" s="85">
        <v>0</v>
      </c>
      <c r="N69" s="85">
        <v>1</v>
      </c>
      <c r="O69" s="84">
        <f t="shared" si="9"/>
        <v>0</v>
      </c>
      <c r="P69" s="90"/>
      <c r="Q69" s="85"/>
      <c r="R69" s="85"/>
      <c r="S69" s="85"/>
      <c r="T69" s="155" t="str">
        <f t="shared" si="10"/>
        <v/>
      </c>
      <c r="U69" s="82" t="str">
        <f>IFERROR(VLOOKUP($V$31&amp;$A94,'FA2'!$I$1:$L$400,MATCH("PROBAWAY",'FA2'!$I$1:$L$1,0),0),"")&amp;IFERROR(VLOOKUP($V$31&amp;$A94,'FA2'!$J$1:$K$400,MATCH("PROBHOME",'FA2'!$J$1:$K$1,0),0),"")</f>
        <v/>
      </c>
      <c r="V69" s="85"/>
      <c r="W69" s="85"/>
      <c r="X69" s="85"/>
      <c r="Y69" s="84" t="str">
        <f t="shared" si="11"/>
        <v/>
      </c>
    </row>
    <row r="70" spans="1:25" x14ac:dyDescent="0.25">
      <c r="A70" s="23" t="s">
        <v>79</v>
      </c>
      <c r="B70" s="62" t="s">
        <v>12</v>
      </c>
      <c r="C70" s="93">
        <f>IFERROR(VLOOKUP($A70,FIXTURES!$A$27:$B$46,MATCH("GD",FIXTURES!$A$26:$B$26,0),0),"")</f>
        <v>1.3</v>
      </c>
      <c r="D70" s="74" t="s">
        <v>1130</v>
      </c>
      <c r="E70" s="73" t="str">
        <f>IFERROR(VLOOKUP(E$57&amp;$B70,'FPL FIX2'!$F$1:$I$400,MATCH("HOME",'FPL FIX2'!$F$1:$I$1,0),0),"")&amp;IFERROR(VLOOKUP(E$57&amp;$B70,'FPL FIX2'!$G$1:$H$400,MATCH("AWAY",'FPL FIX2'!$G$1:$H$1,0),0),"")</f>
        <v/>
      </c>
      <c r="F70" s="76" t="str">
        <f t="shared" si="6"/>
        <v/>
      </c>
      <c r="G70" s="77">
        <f t="shared" si="12"/>
        <v>0.17647058823529416</v>
      </c>
      <c r="H70" s="33" t="s">
        <v>1134</v>
      </c>
      <c r="I70" s="33" t="str">
        <f t="shared" si="7"/>
        <v/>
      </c>
      <c r="J70" s="77">
        <f t="shared" si="13"/>
        <v>0.82352941176470584</v>
      </c>
      <c r="K70" s="82" t="str">
        <f>IFERROR(VLOOKUP($L$56&amp;$A70,'FA2'!$I$1:$L$400,MATCH("PROBAWAY",'FA2'!$I$1:$L$1,0),0),"")&amp;IFERROR(VLOOKUP($L$56&amp;$A70,'FA2'!$J$1:$K$400,MATCH("PROBHOME",'FA2'!$J$1:$K$1,0),0),"")</f>
        <v>Arsenal</v>
      </c>
      <c r="L70" s="85">
        <v>1</v>
      </c>
      <c r="M70" s="85">
        <v>0</v>
      </c>
      <c r="N70" s="85">
        <v>0</v>
      </c>
      <c r="O70" s="84">
        <f t="shared" si="9"/>
        <v>1</v>
      </c>
      <c r="P70" s="90" t="s">
        <v>1254</v>
      </c>
      <c r="Q70" s="85">
        <v>0.7</v>
      </c>
      <c r="R70" s="85">
        <v>0.15</v>
      </c>
      <c r="S70" s="85">
        <v>0.15</v>
      </c>
      <c r="T70" s="155">
        <f t="shared" si="10"/>
        <v>0.82352941176470584</v>
      </c>
      <c r="U70" s="82" t="str">
        <f>IFERROR(VLOOKUP($V$31&amp;$A95,'FA2'!$I$1:$L$400,MATCH("PROBAWAY",'FA2'!$I$1:$L$1,0),0),"")&amp;IFERROR(VLOOKUP($V$31&amp;$A95,'FA2'!$J$1:$K$400,MATCH("PROBHOME",'FA2'!$J$1:$K$1,0),0),"")</f>
        <v/>
      </c>
      <c r="V70" s="85"/>
      <c r="W70" s="85"/>
      <c r="X70" s="85"/>
      <c r="Y70" s="84">
        <f t="shared" si="11"/>
        <v>0.64500000000000002</v>
      </c>
    </row>
    <row r="71" spans="1:25" x14ac:dyDescent="0.25">
      <c r="A71" s="23" t="s">
        <v>73</v>
      </c>
      <c r="B71" s="62" t="s">
        <v>13</v>
      </c>
      <c r="C71" s="93">
        <f>IFERROR(VLOOKUP($A71,FIXTURES!$A$27:$B$46,MATCH("GD",FIXTURES!$A$26:$B$26,0),0),"")</f>
        <v>0.35</v>
      </c>
      <c r="D71" s="74" t="s">
        <v>1130</v>
      </c>
      <c r="E71" s="73" t="str">
        <f>IFERROR(VLOOKUP(E$57&amp;$B71,'FPL FIX2'!$F$1:$I$400,MATCH("HOME",'FPL FIX2'!$F$1:$I$1,0),0),"")&amp;IFERROR(VLOOKUP(E$57&amp;$B71,'FPL FIX2'!$G$1:$H$400,MATCH("AWAY",'FPL FIX2'!$G$1:$H$1,0),0),"")</f>
        <v/>
      </c>
      <c r="F71" s="76" t="str">
        <f t="shared" si="6"/>
        <v/>
      </c>
      <c r="G71" s="77">
        <f t="shared" si="12"/>
        <v>0.38888888888888884</v>
      </c>
      <c r="H71" s="33" t="s">
        <v>1134</v>
      </c>
      <c r="I71" s="33" t="str">
        <f t="shared" si="7"/>
        <v/>
      </c>
      <c r="J71" s="77">
        <f t="shared" si="13"/>
        <v>0.61111111111111116</v>
      </c>
      <c r="K71" s="82" t="str">
        <f>IFERROR(VLOOKUP($L$56&amp;$A71,'FA2'!$I$1:$L$400,MATCH("PROBAWAY",'FA2'!$I$1:$L$1,0),0),"")&amp;IFERROR(VLOOKUP($L$56&amp;$A71,'FA2'!$J$1:$K$400,MATCH("PROBHOME",'FA2'!$J$1:$K$1,0),0),"")</f>
        <v>Reading</v>
      </c>
      <c r="L71" s="85">
        <v>1</v>
      </c>
      <c r="M71" s="85">
        <v>0</v>
      </c>
      <c r="N71" s="85">
        <v>0</v>
      </c>
      <c r="O71" s="84">
        <f t="shared" si="9"/>
        <v>1</v>
      </c>
      <c r="P71" s="90" t="s">
        <v>1245</v>
      </c>
      <c r="Q71" s="85">
        <v>0.44</v>
      </c>
      <c r="R71" s="85">
        <v>0.28000000000000003</v>
      </c>
      <c r="S71" s="85">
        <v>0.28000000000000003</v>
      </c>
      <c r="T71" s="155">
        <f t="shared" si="10"/>
        <v>0.61111111111111116</v>
      </c>
      <c r="U71" s="82" t="str">
        <f>IFERROR(VLOOKUP($V$31&amp;$A96,'FA2'!$I$1:$L$400,MATCH("PROBAWAY",'FA2'!$I$1:$L$1,0),0),"")&amp;IFERROR(VLOOKUP($V$31&amp;$A96,'FA2'!$J$1:$K$400,MATCH("PROBHOME",'FA2'!$J$1:$K$1,0),0),"")</f>
        <v/>
      </c>
      <c r="V71" s="85"/>
      <c r="W71" s="85"/>
      <c r="X71" s="85"/>
      <c r="Y71" s="84">
        <f t="shared" si="11"/>
        <v>0.50249999999999995</v>
      </c>
    </row>
    <row r="72" spans="1:25" x14ac:dyDescent="0.25">
      <c r="A72" s="23" t="s">
        <v>50</v>
      </c>
      <c r="B72" s="62" t="s">
        <v>14</v>
      </c>
      <c r="C72" s="93">
        <f>IFERROR(VLOOKUP($A72,FIXTURES!$A$27:$B$46,MATCH("GD",FIXTURES!$A$26:$B$26,0),0),"")</f>
        <v>0.72</v>
      </c>
      <c r="D72" s="74" t="s">
        <v>1130</v>
      </c>
      <c r="E72" s="73" t="str">
        <f>IFERROR(VLOOKUP(E$57&amp;$B72,'FPL FIX2'!$F$1:$I$400,MATCH("HOME",'FPL FIX2'!$F$1:$I$1,0),0),"")&amp;IFERROR(VLOOKUP(E$57&amp;$B72,'FPL FIX2'!$G$1:$H$400,MATCH("AWAY",'FPL FIX2'!$G$1:$H$1,0),0),"")</f>
        <v>nfo</v>
      </c>
      <c r="F72" s="76">
        <f t="shared" si="6"/>
        <v>1</v>
      </c>
      <c r="G72" s="77">
        <f t="shared" si="12"/>
        <v>1</v>
      </c>
      <c r="H72" s="33" t="s">
        <v>1133</v>
      </c>
      <c r="I72" s="33" t="str">
        <f t="shared" si="7"/>
        <v>Y</v>
      </c>
      <c r="J72" s="77" t="str">
        <f t="shared" si="13"/>
        <v/>
      </c>
      <c r="K72" s="82" t="str">
        <f>IFERROR(VLOOKUP($L$56&amp;$A72,'FA2'!$I$1:$L$400,MATCH("PROBAWAY",'FA2'!$I$1:$L$1,0),0),"")&amp;IFERROR(VLOOKUP($L$56&amp;$A72,'FA2'!$J$1:$K$400,MATCH("PROBHOME",'FA2'!$J$1:$K$1,0),0),"")</f>
        <v/>
      </c>
      <c r="L72" s="85"/>
      <c r="M72" s="85"/>
      <c r="N72" s="85"/>
      <c r="O72" s="84" t="str">
        <f t="shared" si="9"/>
        <v/>
      </c>
      <c r="P72" s="90" t="s">
        <v>1247</v>
      </c>
      <c r="Q72" s="85"/>
      <c r="R72" s="85"/>
      <c r="S72" s="85"/>
      <c r="T72" s="155" t="str">
        <f t="shared" si="10"/>
        <v/>
      </c>
      <c r="U72" s="82" t="str">
        <f>IFERROR(VLOOKUP($V$31&amp;$A97,'FA2'!$I$1:$L$400,MATCH("PROBAWAY",'FA2'!$I$1:$L$1,0),0),"")&amp;IFERROR(VLOOKUP($V$31&amp;$A97,'FA2'!$J$1:$K$400,MATCH("PROBHOME",'FA2'!$J$1:$K$1,0),0),"")</f>
        <v/>
      </c>
      <c r="V72" s="85"/>
      <c r="W72" s="85"/>
      <c r="X72" s="85"/>
      <c r="Y72" s="84" t="str">
        <f t="shared" si="11"/>
        <v/>
      </c>
    </row>
    <row r="73" spans="1:25" x14ac:dyDescent="0.25">
      <c r="A73" s="23" t="s">
        <v>52</v>
      </c>
      <c r="B73" s="62" t="s">
        <v>15</v>
      </c>
      <c r="C73" s="93">
        <f>IFERROR(VLOOKUP($A73,FIXTURES!$A$27:$B$46,MATCH("GD",FIXTURES!$A$26:$B$26,0),0),"")</f>
        <v>-0.68</v>
      </c>
      <c r="D73" s="74" t="s">
        <v>1130</v>
      </c>
      <c r="E73" s="73" t="str">
        <f>IFERROR(VLOOKUP(E$57&amp;$B73,'FPL FIX2'!$F$1:$I$400,MATCH("HOME",'FPL FIX2'!$F$1:$I$1,0),0),"")&amp;IFERROR(VLOOKUP(E$57&amp;$B73,'FPL FIX2'!$G$1:$H$400,MATCH("AWAY",'FPL FIX2'!$G$1:$H$1,0),0),"")</f>
        <v>NEW</v>
      </c>
      <c r="F73" s="76">
        <f t="shared" si="6"/>
        <v>1</v>
      </c>
      <c r="G73" s="77">
        <f t="shared" si="12"/>
        <v>1</v>
      </c>
      <c r="H73" s="33" t="s">
        <v>1133</v>
      </c>
      <c r="I73" s="33" t="str">
        <f t="shared" si="7"/>
        <v>Y</v>
      </c>
      <c r="J73" s="77" t="str">
        <f t="shared" si="13"/>
        <v/>
      </c>
      <c r="K73" s="82" t="str">
        <f>IFERROR(VLOOKUP($L$56&amp;$A73,'FA2'!$I$1:$L$400,MATCH("PROBAWAY",'FA2'!$I$1:$L$1,0),0),"")&amp;IFERROR(VLOOKUP($L$56&amp;$A73,'FA2'!$J$1:$K$400,MATCH("PROBHOME",'FA2'!$J$1:$K$1,0),0),"")</f>
        <v/>
      </c>
      <c r="L73" s="85"/>
      <c r="M73" s="85"/>
      <c r="N73" s="85"/>
      <c r="O73" s="84" t="str">
        <f t="shared" si="9"/>
        <v/>
      </c>
      <c r="P73" s="90" t="s">
        <v>1247</v>
      </c>
      <c r="Q73" s="85"/>
      <c r="R73" s="85"/>
      <c r="S73" s="85"/>
      <c r="T73" s="155" t="str">
        <f t="shared" si="10"/>
        <v/>
      </c>
      <c r="U73" s="82" t="str">
        <f>IFERROR(VLOOKUP($V$31&amp;$A98,'FA2'!$I$1:$L$400,MATCH("PROBAWAY",'FA2'!$I$1:$L$1,0),0),"")&amp;IFERROR(VLOOKUP($V$31&amp;$A98,'FA2'!$J$1:$K$400,MATCH("PROBHOME",'FA2'!$J$1:$K$1,0),0),"")</f>
        <v/>
      </c>
      <c r="V73" s="85"/>
      <c r="W73" s="85"/>
      <c r="X73" s="85"/>
      <c r="Y73" s="84" t="str">
        <f t="shared" si="11"/>
        <v/>
      </c>
    </row>
    <row r="74" spans="1:25" x14ac:dyDescent="0.25">
      <c r="A74" s="23" t="s">
        <v>47</v>
      </c>
      <c r="B74" s="62" t="s">
        <v>16</v>
      </c>
      <c r="C74" s="93">
        <f>IFERROR(VLOOKUP($A74,FIXTURES!$A$27:$B$46,MATCH("GD",FIXTURES!$A$26:$B$26,0),0),"")</f>
        <v>-0.49</v>
      </c>
      <c r="D74" s="74" t="s">
        <v>1130</v>
      </c>
      <c r="E74" s="73" t="str">
        <f>IFERROR(VLOOKUP(E$57&amp;$B74,'FPL FIX2'!$F$1:$I$400,MATCH("HOME",'FPL FIX2'!$F$1:$I$1,0),0),"")&amp;IFERROR(VLOOKUP(E$57&amp;$B74,'FPL FIX2'!$G$1:$H$400,MATCH("AWAY",'FPL FIX2'!$G$1:$H$1,0),0),"")</f>
        <v>TOT</v>
      </c>
      <c r="F74" s="76">
        <f t="shared" si="6"/>
        <v>8.3333333333333343E-2</v>
      </c>
      <c r="G74" s="77">
        <f t="shared" si="12"/>
        <v>0.33333333333333337</v>
      </c>
      <c r="H74" s="33" t="s">
        <v>1134</v>
      </c>
      <c r="I74" s="33" t="str">
        <f t="shared" si="7"/>
        <v>N</v>
      </c>
      <c r="J74" s="77">
        <f t="shared" si="13"/>
        <v>0.66666666666666663</v>
      </c>
      <c r="K74" s="82" t="str">
        <f>IFERROR(VLOOKUP($L$56&amp;$A74,'FA2'!$I$1:$L$400,MATCH("PROBAWAY",'FA2'!$I$1:$L$1,0),0),"")&amp;IFERROR(VLOOKUP($L$56&amp;$A74,'FA2'!$J$1:$K$400,MATCH("PROBHOME",'FA2'!$J$1:$K$1,0),0),"")</f>
        <v>Blackpool</v>
      </c>
      <c r="L74" s="85">
        <v>1</v>
      </c>
      <c r="M74" s="85">
        <v>0</v>
      </c>
      <c r="N74" s="85">
        <v>0</v>
      </c>
      <c r="O74" s="84">
        <f t="shared" si="9"/>
        <v>1</v>
      </c>
      <c r="P74" s="90" t="s">
        <v>1249</v>
      </c>
      <c r="Q74" s="85">
        <v>0.5</v>
      </c>
      <c r="R74" s="85">
        <v>0.25</v>
      </c>
      <c r="S74" s="85">
        <v>0.25</v>
      </c>
      <c r="T74" s="155">
        <f t="shared" si="10"/>
        <v>0.66666666666666663</v>
      </c>
      <c r="U74" s="82" t="str">
        <f>IFERROR(VLOOKUP($V$31&amp;$A99,'FA2'!$I$1:$L$400,MATCH("PROBAWAY",'FA2'!$I$1:$L$1,0),0),"")&amp;IFERROR(VLOOKUP($V$31&amp;$A99,'FA2'!$J$1:$K$400,MATCH("PROBHOME",'FA2'!$J$1:$K$1,0),0),"")</f>
        <v/>
      </c>
      <c r="V74" s="85"/>
      <c r="W74" s="85"/>
      <c r="X74" s="85"/>
      <c r="Y74" s="84">
        <f t="shared" si="11"/>
        <v>0.3765</v>
      </c>
    </row>
    <row r="75" spans="1:25" x14ac:dyDescent="0.25">
      <c r="A75" s="23" t="s">
        <v>45</v>
      </c>
      <c r="B75" s="62" t="s">
        <v>17</v>
      </c>
      <c r="C75" s="93">
        <f>IFERROR(VLOOKUP($A75,FIXTURES!$A$27:$B$46,MATCH("GD",FIXTURES!$A$26:$B$26,0),0),"")</f>
        <v>0.16</v>
      </c>
      <c r="D75" s="74" t="s">
        <v>1130</v>
      </c>
      <c r="E75" s="73" t="str">
        <f>IFERROR(VLOOKUP(E$57&amp;$B75,'FPL FIX2'!$F$1:$I$400,MATCH("HOME",'FPL FIX2'!$F$1:$I$1,0),0),"")&amp;IFERROR(VLOOKUP(E$57&amp;$B75,'FPL FIX2'!$G$1:$H$400,MATCH("AWAY",'FPL FIX2'!$G$1:$H$1,0),0),"")</f>
        <v>sou</v>
      </c>
      <c r="F75" s="76">
        <f t="shared" si="6"/>
        <v>8.3333333333333343E-2</v>
      </c>
      <c r="G75" s="77">
        <f t="shared" si="12"/>
        <v>0.25</v>
      </c>
      <c r="H75" s="33" t="s">
        <v>1134</v>
      </c>
      <c r="I75" s="33" t="str">
        <f t="shared" si="7"/>
        <v>N</v>
      </c>
      <c r="J75" s="77">
        <f t="shared" si="13"/>
        <v>0.75</v>
      </c>
      <c r="K75" s="82" t="str">
        <f>IFERROR(VLOOKUP($L$56&amp;$A75,'FA2'!$I$1:$L$400,MATCH("PROBAWAY",'FA2'!$I$1:$L$1,0),0),"")&amp;IFERROR(VLOOKUP($L$56&amp;$A75,'FA2'!$J$1:$K$400,MATCH("PROBHOME",'FA2'!$J$1:$K$1,0),0),"")</f>
        <v>Preston</v>
      </c>
      <c r="L75" s="85">
        <v>1</v>
      </c>
      <c r="M75" s="85">
        <v>0</v>
      </c>
      <c r="N75" s="85">
        <v>0</v>
      </c>
      <c r="O75" s="84">
        <f t="shared" si="9"/>
        <v>1</v>
      </c>
      <c r="P75" s="90" t="s">
        <v>1251</v>
      </c>
      <c r="Q75" s="85">
        <v>0.6</v>
      </c>
      <c r="R75" s="85">
        <v>0.2</v>
      </c>
      <c r="S75" s="85">
        <v>0.2</v>
      </c>
      <c r="T75" s="155">
        <f t="shared" si="10"/>
        <v>0.75</v>
      </c>
      <c r="U75" s="82" t="str">
        <f>IFERROR(VLOOKUP($V$31&amp;$A100,'FA2'!$I$1:$L$400,MATCH("PROBAWAY",'FA2'!$I$1:$L$1,0),0),"")&amp;IFERROR(VLOOKUP($V$31&amp;$A100,'FA2'!$J$1:$K$400,MATCH("PROBHOME",'FA2'!$J$1:$K$1,0),0),"")</f>
        <v/>
      </c>
      <c r="V75" s="85"/>
      <c r="W75" s="85"/>
      <c r="X75" s="85"/>
      <c r="Y75" s="84">
        <f t="shared" si="11"/>
        <v>0.47400000000000003</v>
      </c>
    </row>
    <row r="76" spans="1:25" x14ac:dyDescent="0.25">
      <c r="A76" s="23" t="s">
        <v>78</v>
      </c>
      <c r="B76" s="62" t="s">
        <v>18</v>
      </c>
      <c r="C76" s="93">
        <f>IFERROR(VLOOKUP($A76,FIXTURES!$A$27:$B$46,MATCH("GD",FIXTURES!$A$26:$B$26,0),0),"")</f>
        <v>0.05</v>
      </c>
      <c r="D76" s="74" t="s">
        <v>1130</v>
      </c>
      <c r="E76" s="73" t="str">
        <f>IFERROR(VLOOKUP(E$57&amp;$B76,'FPL FIX2'!$F$1:$I$400,MATCH("HOME",'FPL FIX2'!$F$1:$I$1,0),0),"")&amp;IFERROR(VLOOKUP(E$57&amp;$B76,'FPL FIX2'!$G$1:$H$400,MATCH("AWAY",'FPL FIX2'!$G$1:$H$1,0),0),"")</f>
        <v/>
      </c>
      <c r="F76" s="76" t="str">
        <f t="shared" si="6"/>
        <v/>
      </c>
      <c r="G76" s="77">
        <f t="shared" si="12"/>
        <v>0.61111111111111105</v>
      </c>
      <c r="H76" s="33" t="s">
        <v>1134</v>
      </c>
      <c r="I76" s="33" t="str">
        <f t="shared" si="7"/>
        <v/>
      </c>
      <c r="J76" s="77">
        <f t="shared" si="13"/>
        <v>0.38888888888888895</v>
      </c>
      <c r="K76" s="82" t="str">
        <f>IFERROR(VLOOKUP($L$56&amp;$A76,'FA2'!$I$1:$L$400,MATCH("PROBAWAY",'FA2'!$I$1:$L$1,0),0),"")&amp;IFERROR(VLOOKUP($L$56&amp;$A76,'FA2'!$J$1:$K$400,MATCH("PROBHOME",'FA2'!$J$1:$K$1,0),0),"")</f>
        <v>Derby County</v>
      </c>
      <c r="L76" s="85">
        <v>1</v>
      </c>
      <c r="M76" s="85">
        <v>0</v>
      </c>
      <c r="N76" s="85">
        <v>0</v>
      </c>
      <c r="O76" s="84">
        <f t="shared" si="9"/>
        <v>1</v>
      </c>
      <c r="P76" s="90" t="s">
        <v>1246</v>
      </c>
      <c r="Q76" s="85">
        <v>0.28000000000000003</v>
      </c>
      <c r="R76" s="85">
        <v>0.28000000000000003</v>
      </c>
      <c r="S76" s="85">
        <v>0.44</v>
      </c>
      <c r="T76" s="155">
        <f t="shared" si="10"/>
        <v>0.38888888888888895</v>
      </c>
      <c r="U76" s="82" t="str">
        <f>IFERROR(VLOOKUP($V$31&amp;$A101,'FA2'!$I$1:$L$400,MATCH("PROBAWAY",'FA2'!$I$1:$L$1,0),0),"")&amp;IFERROR(VLOOKUP($V$31&amp;$A101,'FA2'!$J$1:$K$400,MATCH("PROBHOME",'FA2'!$J$1:$K$1,0),0),"")</f>
        <v/>
      </c>
      <c r="V76" s="85"/>
      <c r="W76" s="85"/>
      <c r="X76" s="85"/>
      <c r="Y76" s="84">
        <f t="shared" si="11"/>
        <v>0.45750000000000002</v>
      </c>
    </row>
    <row r="77" spans="1:25" x14ac:dyDescent="0.25">
      <c r="A77" s="29" t="s">
        <v>57</v>
      </c>
      <c r="B77" s="62" t="s">
        <v>19</v>
      </c>
      <c r="C77" s="93">
        <f>IFERROR(VLOOKUP($A77,FIXTURES!$A$27:$B$46,MATCH("GD",FIXTURES!$A$26:$B$26,0),0),"")</f>
        <v>-0.46</v>
      </c>
      <c r="D77" s="74" t="s">
        <v>1130</v>
      </c>
      <c r="E77" s="73" t="str">
        <f>IFERROR(VLOOKUP(E$57&amp;$B77,'FPL FIX2'!$F$1:$I$400,MATCH("HOME",'FPL FIX2'!$F$1:$I$1,0),0),"")&amp;IFERROR(VLOOKUP(E$57&amp;$B77,'FPL FIX2'!$G$1:$H$400,MATCH("AWAY",'FPL FIX2'!$G$1:$H$1,0),0),"")</f>
        <v>LEE</v>
      </c>
      <c r="F77" s="76">
        <f t="shared" si="6"/>
        <v>0.5714285714285714</v>
      </c>
      <c r="G77" s="77">
        <f t="shared" si="12"/>
        <v>1</v>
      </c>
      <c r="H77" s="33" t="s">
        <v>1133</v>
      </c>
      <c r="I77" s="33" t="str">
        <f t="shared" si="7"/>
        <v>N</v>
      </c>
      <c r="J77" s="77" t="str">
        <f t="shared" si="13"/>
        <v/>
      </c>
      <c r="K77" s="89" t="str">
        <f>IFERROR(VLOOKUP($L$56&amp;$A77,'FA2'!$I$1:$L$400,MATCH("PROBAWAY",'FA2'!$I$1:$L$1,0),0),"")&amp;IFERROR(VLOOKUP($L$56&amp;$A77,'FA2'!$J$1:$K$400,MATCH("PROBHOME",'FA2'!$J$1:$K$1,0),0),"")</f>
        <v/>
      </c>
      <c r="L77" s="86"/>
      <c r="M77" s="86"/>
      <c r="N77" s="86"/>
      <c r="O77" s="87" t="str">
        <f t="shared" si="9"/>
        <v/>
      </c>
      <c r="P77" s="90"/>
      <c r="Q77" s="86"/>
      <c r="R77" s="86"/>
      <c r="S77" s="86"/>
      <c r="T77" s="155" t="str">
        <f t="shared" si="10"/>
        <v/>
      </c>
      <c r="U77" s="89" t="str">
        <f>IFERROR(VLOOKUP($V$31&amp;$A102,'FA2'!$I$1:$L$400,MATCH("PROBAWAY",'FA2'!$I$1:$L$1,0),0),"")&amp;IFERROR(VLOOKUP($V$31&amp;$A102,'FA2'!$J$1:$K$400,MATCH("PROBHOME",'FA2'!$J$1:$K$1,0),0),"")</f>
        <v/>
      </c>
      <c r="V77" s="86"/>
      <c r="W77" s="86"/>
      <c r="X77" s="86"/>
      <c r="Y77" s="87" t="str">
        <f t="shared" si="11"/>
        <v/>
      </c>
    </row>
    <row r="78" spans="1:25" x14ac:dyDescent="0.25">
      <c r="A78" s="29"/>
      <c r="B78" s="62"/>
      <c r="C78" s="93"/>
      <c r="D78" s="74"/>
      <c r="E78" s="73"/>
      <c r="F78" s="76" t="str">
        <f t="shared" si="6"/>
        <v/>
      </c>
      <c r="J78" s="77"/>
      <c r="K78" s="90"/>
      <c r="L78" s="85"/>
      <c r="M78" s="85"/>
      <c r="N78" s="85"/>
      <c r="O78" s="83"/>
      <c r="S78" s="23" t="s">
        <v>1145</v>
      </c>
      <c r="T78" s="156" t="str">
        <f t="shared" ref="T78" si="14">IFERROR(IF($H103="Y","",IF($H103="","",((($C103+$B$110)*$B$111)/100)*$T$55)),"")</f>
        <v/>
      </c>
    </row>
    <row r="79" spans="1:25" x14ac:dyDescent="0.25">
      <c r="A79" s="29"/>
      <c r="B79" s="62"/>
      <c r="C79" s="93"/>
      <c r="D79" s="74"/>
      <c r="E79" s="73"/>
      <c r="F79" s="76" t="str">
        <f t="shared" si="6"/>
        <v/>
      </c>
      <c r="J79" s="77"/>
      <c r="K79" s="90"/>
      <c r="L79" s="85"/>
      <c r="M79" s="85"/>
      <c r="N79" s="85"/>
      <c r="O79" s="83"/>
    </row>
    <row r="80" spans="1:25" x14ac:dyDescent="0.25">
      <c r="B80" s="62"/>
      <c r="C80" s="93" t="str">
        <f>IFERROR(VLOOKUP($A80,FIXTURES!$A$27:$B$46,MATCH("GD",FIXTURES!$A$26:$B$26,0),0),"")</f>
        <v/>
      </c>
      <c r="E80" s="73"/>
      <c r="F80" s="76" t="str">
        <f t="shared" si="6"/>
        <v/>
      </c>
      <c r="J80" s="77"/>
    </row>
    <row r="81" spans="1:25" ht="15.75" thickBot="1" x14ac:dyDescent="0.3">
      <c r="B81" s="62"/>
      <c r="C81" s="93" t="str">
        <f>IFERROR(VLOOKUP($A81,FIXTURES!$A$27:$B$46,MATCH("GD",FIXTURES!$A$26:$B$26,0),0),"")</f>
        <v/>
      </c>
      <c r="E81" s="73"/>
      <c r="F81" s="76" t="str">
        <f t="shared" si="6"/>
        <v/>
      </c>
      <c r="J81" s="77"/>
      <c r="K81" s="78"/>
      <c r="L81" s="231" t="s">
        <v>1139</v>
      </c>
      <c r="M81" s="231"/>
      <c r="N81" s="231"/>
      <c r="O81" s="232"/>
      <c r="P81" s="78"/>
      <c r="Q81" s="231" t="s">
        <v>1140</v>
      </c>
      <c r="R81" s="231"/>
      <c r="S81" s="231"/>
      <c r="T81" s="232"/>
      <c r="U81" s="36"/>
      <c r="V81" s="36" t="s">
        <v>1142</v>
      </c>
      <c r="W81" s="36"/>
      <c r="X81" s="36"/>
      <c r="Y81" s="36"/>
    </row>
    <row r="82" spans="1:25" ht="19.5" thickBot="1" x14ac:dyDescent="0.35">
      <c r="A82" s="79"/>
      <c r="B82" s="62"/>
      <c r="C82" s="93" t="str">
        <f>IFERROR(VLOOKUP($A82,FIXTURES!$A$27:$B$46,MATCH("GD",FIXTURES!$A$26:$B$26,0),0),"")</f>
        <v/>
      </c>
      <c r="D82" s="80"/>
      <c r="E82" s="35">
        <v>32</v>
      </c>
      <c r="F82" s="76" t="str">
        <f t="shared" si="6"/>
        <v/>
      </c>
      <c r="G82" s="81" t="s">
        <v>1135</v>
      </c>
      <c r="H82" s="37" t="s">
        <v>1132</v>
      </c>
      <c r="I82" s="37" t="s">
        <v>1067</v>
      </c>
      <c r="J82" s="77"/>
      <c r="K82" s="82"/>
      <c r="L82" s="83" t="s">
        <v>1136</v>
      </c>
      <c r="M82" s="83" t="s">
        <v>1095</v>
      </c>
      <c r="N82" s="83" t="s">
        <v>1137</v>
      </c>
      <c r="O82" s="84" t="s">
        <v>1138</v>
      </c>
      <c r="P82" s="82"/>
      <c r="Q82" s="154" t="s">
        <v>1136</v>
      </c>
      <c r="R82" s="154" t="s">
        <v>1095</v>
      </c>
      <c r="S82" s="154" t="s">
        <v>1137</v>
      </c>
      <c r="T82" s="155" t="s">
        <v>1138</v>
      </c>
      <c r="U82" s="36"/>
      <c r="V82" s="36" t="s">
        <v>1136</v>
      </c>
      <c r="W82" s="36" t="s">
        <v>1095</v>
      </c>
      <c r="X82" s="36" t="s">
        <v>1137</v>
      </c>
      <c r="Y82" s="36" t="s">
        <v>1138</v>
      </c>
    </row>
    <row r="83" spans="1:25" x14ac:dyDescent="0.25">
      <c r="A83" s="23" t="s">
        <v>36</v>
      </c>
      <c r="B83" s="62" t="s">
        <v>0</v>
      </c>
      <c r="C83" s="93">
        <f>IFERROR(VLOOKUP($A83,FIXTURES!$A$27:$B$46,MATCH("GD",FIXTURES!$A$26:$B$26,0),0),"")</f>
        <v>0.92</v>
      </c>
      <c r="D83" s="74" t="s">
        <v>1130</v>
      </c>
      <c r="E83" s="73" t="str">
        <f>IFERROR(VLOOKUP(E$82&amp;$B83,'FPL FIX2'!$F$1:$I$400,MATCH("HOME",'FPL FIX2'!$F$1:$I$1,0),0),"")&amp;IFERROR(VLOOKUP(E$82&amp;$B83,'FPL FIX2'!$G$1:$H$400,MATCH("AWAY",'FPL FIX2'!$G$1:$H$1,0),0),"")</f>
        <v>SOU</v>
      </c>
      <c r="F83" s="76">
        <f t="shared" ref="F83:F102" si="15">IFERROR(IF($B$2=0,G83*VLOOKUP($E83,$B$83:$G$102,MATCH("%",$B$82:$G$82,0),0),IF(G83*VLOOKUP($E83,$B$83:$G$102,MATCH("%",$B$82:$G$82,0),0)&gt;0.5,1,0)),"")</f>
        <v>0.73199999999999998</v>
      </c>
      <c r="G83" s="77">
        <f>IFERROR(IF(H83="Y",1,1-J83),"")</f>
        <v>1</v>
      </c>
      <c r="H83" s="33" t="str">
        <f>H58</f>
        <v>Y</v>
      </c>
      <c r="I83" s="33" t="str">
        <f t="shared" ref="I83:I102" si="16">IFERROR(VLOOKUP($E83,$B$83:$H$102,MATCH("OUT",$B$82:$H$82,0),0),"")</f>
        <v>N</v>
      </c>
      <c r="J83" s="77" t="str">
        <f>IF(H83="Y","",O83*T83*Y83)</f>
        <v/>
      </c>
      <c r="K83" s="82" t="str">
        <f>IFERROR(VLOOKUP($L$56&amp;$A83,'FA2'!$I$1:$L$400,MATCH("PROBAWAY",'FA2'!$I$1:$L$1,0),0),"")&amp;IFERROR(VLOOKUP($L$56&amp;$A83,'FA2'!$J$1:$K$400,MATCH("PROBHOME",'FA2'!$J$1:$K$1,0),0),"")</f>
        <v>Manchester City</v>
      </c>
      <c r="L83" s="85">
        <f>IF(L58="","",L58)</f>
        <v>0</v>
      </c>
      <c r="M83" s="85">
        <f t="shared" ref="M83:N83" si="17">IF(M58="","",M58)</f>
        <v>0</v>
      </c>
      <c r="N83" s="85">
        <f t="shared" si="17"/>
        <v>1</v>
      </c>
      <c r="O83" s="84">
        <f t="shared" ref="O83:O102" si="18">IFERROR(((L83/(L83+N83))*M83)+L83,"")</f>
        <v>0</v>
      </c>
      <c r="P83" s="90" t="str">
        <f>IF(P58="","",P58)</f>
        <v/>
      </c>
      <c r="Q83" s="85" t="str">
        <f t="shared" ref="Q83:S83" si="19">IF(Q58="","",Q58)</f>
        <v/>
      </c>
      <c r="R83" s="85" t="str">
        <f t="shared" si="19"/>
        <v/>
      </c>
      <c r="S83" s="85" t="str">
        <f t="shared" si="19"/>
        <v/>
      </c>
      <c r="T83" s="155" t="str">
        <f t="shared" ref="T83:T102" si="20">IFERROR(((Q83/(Q83+S83))*R83)+Q83,"")</f>
        <v/>
      </c>
      <c r="U83" s="26" t="s">
        <v>1247</v>
      </c>
      <c r="Y83" s="157" t="s">
        <v>1247</v>
      </c>
    </row>
    <row r="84" spans="1:25" x14ac:dyDescent="0.25">
      <c r="A84" s="23" t="s">
        <v>61</v>
      </c>
      <c r="B84" s="62" t="s">
        <v>1</v>
      </c>
      <c r="C84" s="93">
        <f>IFERROR(VLOOKUP($A84,FIXTURES!$A$27:$B$46,MATCH("GD",FIXTURES!$A$26:$B$26,0),0),"")</f>
        <v>-0.16</v>
      </c>
      <c r="D84" s="74" t="s">
        <v>1130</v>
      </c>
      <c r="E84" s="73" t="str">
        <f>IFERROR(VLOOKUP(E$82&amp;$B84,'FPL FIX2'!$F$1:$I$400,MATCH("HOME",'FPL FIX2'!$F$1:$I$1,0),0),"")&amp;IFERROR(VLOOKUP(E$82&amp;$B84,'FPL FIX2'!$G$1:$H$400,MATCH("AWAY",'FPL FIX2'!$G$1:$H$1,0),0),"")</f>
        <v>bre</v>
      </c>
      <c r="F84" s="76">
        <f t="shared" si="15"/>
        <v>1</v>
      </c>
      <c r="G84" s="77">
        <f t="shared" ref="G84:G102" si="21">IFERROR(IF(H84="Y",1,1-J84),"")</f>
        <v>1</v>
      </c>
      <c r="H84" s="33" t="str">
        <f t="shared" ref="H84:H102" si="22">H59</f>
        <v>Y</v>
      </c>
      <c r="I84" s="33" t="str">
        <f t="shared" si="16"/>
        <v>Y</v>
      </c>
      <c r="J84" s="77" t="str">
        <f t="shared" ref="J84:J102" si="23">IF(H84="Y","",O84*T84*Y84)</f>
        <v/>
      </c>
      <c r="K84" s="82" t="str">
        <f>IFERROR(VLOOKUP($L$56&amp;$A84,'FA2'!$I$1:$L$400,MATCH("PROBAWAY",'FA2'!$I$1:$L$1,0),0),"")&amp;IFERROR(VLOOKUP($L$56&amp;$A84,'FA2'!$J$1:$K$400,MATCH("PROBHOME",'FA2'!$J$1:$K$1,0),0),"")</f>
        <v/>
      </c>
      <c r="L84" s="85" t="str">
        <f t="shared" ref="L84:N84" si="24">IF(L59="","",L59)</f>
        <v/>
      </c>
      <c r="M84" s="85" t="str">
        <f t="shared" si="24"/>
        <v/>
      </c>
      <c r="N84" s="85" t="str">
        <f t="shared" si="24"/>
        <v/>
      </c>
      <c r="O84" s="84" t="str">
        <f t="shared" si="18"/>
        <v/>
      </c>
      <c r="P84" s="90" t="str">
        <f t="shared" ref="P84:S102" si="25">IF(P59="","",P59)</f>
        <v/>
      </c>
      <c r="Q84" s="85" t="str">
        <f t="shared" si="25"/>
        <v/>
      </c>
      <c r="R84" s="85" t="str">
        <f t="shared" si="25"/>
        <v/>
      </c>
      <c r="S84" s="85" t="str">
        <f t="shared" si="25"/>
        <v/>
      </c>
      <c r="T84" s="155" t="str">
        <f t="shared" si="20"/>
        <v/>
      </c>
      <c r="U84" s="26" t="s">
        <v>1247</v>
      </c>
      <c r="Y84" s="157" t="s">
        <v>1247</v>
      </c>
    </row>
    <row r="85" spans="1:25" x14ac:dyDescent="0.25">
      <c r="A85" s="23" t="s">
        <v>60</v>
      </c>
      <c r="B85" s="62" t="s">
        <v>2</v>
      </c>
      <c r="C85" s="93">
        <f>IFERROR(VLOOKUP($A85,FIXTURES!$A$27:$B$46,MATCH("GD",FIXTURES!$A$26:$B$26,0),0),"")</f>
        <v>-0.75</v>
      </c>
      <c r="D85" s="74" t="s">
        <v>1130</v>
      </c>
      <c r="E85" s="73" t="str">
        <f>IFERROR(VLOOKUP(E$82&amp;$B85,'FPL FIX2'!$F$1:$I$400,MATCH("HOME",'FPL FIX2'!$F$1:$I$1,0),0),"")&amp;IFERROR(VLOOKUP(E$82&amp;$B85,'FPL FIX2'!$G$1:$H$400,MATCH("AWAY",'FPL FIX2'!$G$1:$H$1,0),0),"")</f>
        <v>WHU</v>
      </c>
      <c r="F85" s="76">
        <f t="shared" si="15"/>
        <v>0.81508333333333327</v>
      </c>
      <c r="G85" s="77">
        <f t="shared" si="21"/>
        <v>1</v>
      </c>
      <c r="H85" s="33" t="str">
        <f t="shared" si="22"/>
        <v>Y</v>
      </c>
      <c r="I85" s="33" t="str">
        <f t="shared" si="16"/>
        <v>N</v>
      </c>
      <c r="J85" s="77" t="str">
        <f t="shared" si="23"/>
        <v/>
      </c>
      <c r="K85" s="82" t="str">
        <f>IFERROR(VLOOKUP($L$56&amp;$A85,'FA2'!$I$1:$L$400,MATCH("PROBAWAY",'FA2'!$I$1:$L$1,0),0),"")&amp;IFERROR(VLOOKUP($L$56&amp;$A85,'FA2'!$J$1:$K$400,MATCH("PROBHOME",'FA2'!$J$1:$K$1,0),0),"")</f>
        <v/>
      </c>
      <c r="L85" s="85" t="str">
        <f t="shared" ref="L85:N85" si="26">IF(L60="","",L60)</f>
        <v/>
      </c>
      <c r="M85" s="85" t="str">
        <f t="shared" si="26"/>
        <v/>
      </c>
      <c r="N85" s="85" t="str">
        <f t="shared" si="26"/>
        <v/>
      </c>
      <c r="O85" s="84" t="str">
        <f t="shared" si="18"/>
        <v/>
      </c>
      <c r="P85" s="90" t="str">
        <f t="shared" si="25"/>
        <v/>
      </c>
      <c r="Q85" s="85" t="str">
        <f t="shared" si="25"/>
        <v/>
      </c>
      <c r="R85" s="85" t="str">
        <f t="shared" si="25"/>
        <v/>
      </c>
      <c r="S85" s="85" t="str">
        <f t="shared" si="25"/>
        <v/>
      </c>
      <c r="T85" s="155" t="str">
        <f t="shared" si="20"/>
        <v/>
      </c>
      <c r="U85" s="26" t="s">
        <v>1247</v>
      </c>
      <c r="Y85" s="157" t="s">
        <v>1247</v>
      </c>
    </row>
    <row r="86" spans="1:25" x14ac:dyDescent="0.25">
      <c r="A86" s="23" t="s">
        <v>70</v>
      </c>
      <c r="B86" s="62" t="s">
        <v>3</v>
      </c>
      <c r="C86" s="93">
        <f>IFERROR(VLOOKUP($A86,FIXTURES!$A$27:$B$46,MATCH("GD",FIXTURES!$A$26:$B$26,0),0),"")</f>
        <v>0.18</v>
      </c>
      <c r="D86" s="74" t="s">
        <v>1130</v>
      </c>
      <c r="E86" s="73" t="str">
        <f>IFERROR(VLOOKUP(E$82&amp;$B86,'FPL FIX2'!$F$1:$I$400,MATCH("HOME",'FPL FIX2'!$F$1:$I$1,0),0),"")&amp;IFERROR(VLOOKUP(E$82&amp;$B86,'FPL FIX2'!$G$1:$H$400,MATCH("AWAY",'FPL FIX2'!$G$1:$H$1,0),0),"")</f>
        <v>AVL</v>
      </c>
      <c r="F86" s="76">
        <f t="shared" si="15"/>
        <v>1</v>
      </c>
      <c r="G86" s="77">
        <f t="shared" si="21"/>
        <v>1</v>
      </c>
      <c r="H86" s="33" t="str">
        <f t="shared" si="22"/>
        <v>Y</v>
      </c>
      <c r="I86" s="33" t="str">
        <f t="shared" si="16"/>
        <v>Y</v>
      </c>
      <c r="J86" s="77" t="str">
        <f t="shared" si="23"/>
        <v/>
      </c>
      <c r="K86" s="82" t="str">
        <f>IFERROR(VLOOKUP($L$56&amp;$A86,'FA2'!$I$1:$L$400,MATCH("PROBAWAY",'FA2'!$I$1:$L$1,0),0),"")&amp;IFERROR(VLOOKUP($L$56&amp;$A86,'FA2'!$J$1:$K$400,MATCH("PROBHOME",'FA2'!$J$1:$K$1,0),0),"")</f>
        <v/>
      </c>
      <c r="L86" s="85" t="str">
        <f t="shared" ref="L86:N86" si="27">IF(L61="","",L61)</f>
        <v/>
      </c>
      <c r="M86" s="85" t="str">
        <f t="shared" si="27"/>
        <v/>
      </c>
      <c r="N86" s="85" t="str">
        <f t="shared" si="27"/>
        <v/>
      </c>
      <c r="O86" s="84" t="str">
        <f t="shared" si="18"/>
        <v/>
      </c>
      <c r="P86" s="90" t="str">
        <f t="shared" si="25"/>
        <v/>
      </c>
      <c r="Q86" s="85" t="str">
        <f t="shared" si="25"/>
        <v/>
      </c>
      <c r="R86" s="85" t="str">
        <f t="shared" si="25"/>
        <v/>
      </c>
      <c r="S86" s="85" t="str">
        <f t="shared" si="25"/>
        <v/>
      </c>
      <c r="T86" s="155" t="str">
        <f t="shared" si="20"/>
        <v/>
      </c>
      <c r="U86" s="26" t="s">
        <v>1247</v>
      </c>
      <c r="Y86" s="157" t="s">
        <v>1247</v>
      </c>
    </row>
    <row r="87" spans="1:25" x14ac:dyDescent="0.25">
      <c r="A87" s="23" t="s">
        <v>75</v>
      </c>
      <c r="B87" s="62" t="s">
        <v>4</v>
      </c>
      <c r="C87" s="93">
        <f>IFERROR(VLOOKUP($A87,FIXTURES!$A$27:$B$46,MATCH("GD",FIXTURES!$A$26:$B$26,0),0),"")</f>
        <v>0.7</v>
      </c>
      <c r="D87" s="74" t="s">
        <v>1130</v>
      </c>
      <c r="E87" s="73" t="str">
        <f>IFERROR(VLOOKUP(E$82&amp;$B87,'FPL FIX2'!$F$1:$I$400,MATCH("HOME",'FPL FIX2'!$F$1:$I$1,0),0),"")&amp;IFERROR(VLOOKUP(E$82&amp;$B87,'FPL FIX2'!$G$1:$H$400,MATCH("AWAY",'FPL FIX2'!$G$1:$H$1,0),0),"")</f>
        <v/>
      </c>
      <c r="F87" s="76" t="str">
        <f t="shared" si="15"/>
        <v/>
      </c>
      <c r="G87" s="77">
        <f t="shared" si="21"/>
        <v>0.67300000000000004</v>
      </c>
      <c r="H87" s="33" t="str">
        <f t="shared" si="22"/>
        <v>N</v>
      </c>
      <c r="I87" s="33" t="str">
        <f t="shared" si="16"/>
        <v/>
      </c>
      <c r="J87" s="77">
        <f t="shared" si="23"/>
        <v>0.32699999999999996</v>
      </c>
      <c r="K87" s="82" t="str">
        <f>IFERROR(VLOOKUP($L$56&amp;$A87,'FA2'!$I$1:$L$400,MATCH("PROBAWAY",'FA2'!$I$1:$L$1,0),0),"")&amp;IFERROR(VLOOKUP($L$56&amp;$A87,'FA2'!$J$1:$K$400,MATCH("PROBHOME",'FA2'!$J$1:$K$1,0),0),"")</f>
        <v>Liverpool</v>
      </c>
      <c r="L87" s="85">
        <f t="shared" ref="L87:N87" si="28">IF(L62="","",L62)</f>
        <v>1</v>
      </c>
      <c r="M87" s="85">
        <f t="shared" si="28"/>
        <v>0</v>
      </c>
      <c r="N87" s="85">
        <f t="shared" si="28"/>
        <v>0</v>
      </c>
      <c r="O87" s="84">
        <f t="shared" si="18"/>
        <v>1</v>
      </c>
      <c r="P87" s="90" t="str">
        <f t="shared" si="25"/>
        <v>stoke</v>
      </c>
      <c r="Q87" s="85">
        <f t="shared" si="25"/>
        <v>0.5</v>
      </c>
      <c r="R87" s="85">
        <f t="shared" si="25"/>
        <v>0.25</v>
      </c>
      <c r="S87" s="85">
        <f t="shared" si="25"/>
        <v>0.25</v>
      </c>
      <c r="T87" s="155">
        <f t="shared" si="20"/>
        <v>0.66666666666666663</v>
      </c>
      <c r="U87" s="26" t="s">
        <v>1247</v>
      </c>
      <c r="Y87" s="157">
        <v>0.49049999999999999</v>
      </c>
    </row>
    <row r="88" spans="1:25" x14ac:dyDescent="0.25">
      <c r="A88" s="23" t="s">
        <v>66</v>
      </c>
      <c r="B88" s="62" t="s">
        <v>5</v>
      </c>
      <c r="C88" s="93">
        <f>IFERROR(VLOOKUP($A88,FIXTURES!$A$27:$B$46,MATCH("GD",FIXTURES!$A$26:$B$26,0),0),"")</f>
        <v>0.01</v>
      </c>
      <c r="D88" s="74" t="s">
        <v>1130</v>
      </c>
      <c r="E88" s="73" t="str">
        <f>IFERROR(VLOOKUP(E$82&amp;$B88,'FPL FIX2'!$F$1:$I$400,MATCH("HOME",'FPL FIX2'!$F$1:$I$1,0),0),"")&amp;IFERROR(VLOOKUP(E$82&amp;$B88,'FPL FIX2'!$G$1:$H$400,MATCH("AWAY",'FPL FIX2'!$G$1:$H$1,0),0),"")</f>
        <v/>
      </c>
      <c r="F88" s="76" t="str">
        <f t="shared" si="15"/>
        <v/>
      </c>
      <c r="G88" s="77">
        <f t="shared" si="21"/>
        <v>1</v>
      </c>
      <c r="H88" s="33" t="str">
        <f t="shared" si="22"/>
        <v>Y</v>
      </c>
      <c r="I88" s="33" t="str">
        <f t="shared" si="16"/>
        <v/>
      </c>
      <c r="J88" s="77" t="str">
        <f t="shared" si="23"/>
        <v/>
      </c>
      <c r="K88" s="82" t="str">
        <f>IFERROR(VLOOKUP($L$56&amp;$A88,'FA2'!$I$1:$L$400,MATCH("PROBAWAY",'FA2'!$I$1:$L$1,0),0),"")&amp;IFERROR(VLOOKUP($L$56&amp;$A88,'FA2'!$J$1:$K$400,MATCH("PROBHOME",'FA2'!$J$1:$K$1,0),0),"")</f>
        <v/>
      </c>
      <c r="L88" s="85" t="str">
        <f t="shared" ref="L88:N88" si="29">IF(L63="","",L63)</f>
        <v/>
      </c>
      <c r="M88" s="85" t="str">
        <f t="shared" si="29"/>
        <v/>
      </c>
      <c r="N88" s="85" t="str">
        <f t="shared" si="29"/>
        <v/>
      </c>
      <c r="O88" s="84" t="str">
        <f t="shared" si="18"/>
        <v/>
      </c>
      <c r="P88" s="90" t="str">
        <f t="shared" si="25"/>
        <v/>
      </c>
      <c r="Q88" s="85" t="str">
        <f t="shared" si="25"/>
        <v/>
      </c>
      <c r="R88" s="85" t="str">
        <f t="shared" si="25"/>
        <v/>
      </c>
      <c r="S88" s="85" t="str">
        <f t="shared" si="25"/>
        <v/>
      </c>
      <c r="T88" s="155" t="str">
        <f t="shared" si="20"/>
        <v/>
      </c>
      <c r="U88" s="26" t="s">
        <v>1247</v>
      </c>
      <c r="Y88" s="157" t="s">
        <v>1247</v>
      </c>
    </row>
    <row r="89" spans="1:25" x14ac:dyDescent="0.25">
      <c r="A89" s="23" t="s">
        <v>34</v>
      </c>
      <c r="B89" s="62" t="s">
        <v>6</v>
      </c>
      <c r="C89" s="93">
        <f>IFERROR(VLOOKUP($A89,FIXTURES!$A$27:$B$46,MATCH("GD",FIXTURES!$A$26:$B$26,0),0),"")</f>
        <v>-0.32</v>
      </c>
      <c r="D89" s="74" t="s">
        <v>1130</v>
      </c>
      <c r="E89" s="73" t="str">
        <f>IFERROR(VLOOKUP(E$82&amp;$B89,'FPL FIX2'!$F$1:$I$400,MATCH("HOME",'FPL FIX2'!$F$1:$I$1,0),0),"")&amp;IFERROR(VLOOKUP(E$82&amp;$B89,'FPL FIX2'!$G$1:$H$400,MATCH("AWAY",'FPL FIX2'!$G$1:$H$1,0),0),"")</f>
        <v>EVE</v>
      </c>
      <c r="F89" s="76">
        <f t="shared" si="15"/>
        <v>1</v>
      </c>
      <c r="G89" s="77">
        <f t="shared" si="21"/>
        <v>1</v>
      </c>
      <c r="H89" s="33" t="str">
        <f t="shared" si="22"/>
        <v>Y</v>
      </c>
      <c r="I89" s="33" t="str">
        <f t="shared" si="16"/>
        <v>Y</v>
      </c>
      <c r="J89" s="77" t="str">
        <f t="shared" si="23"/>
        <v/>
      </c>
      <c r="K89" s="82" t="str">
        <f>IFERROR(VLOOKUP($L$56&amp;$A89,'FA2'!$I$1:$L$400,MATCH("PROBAWAY",'FA2'!$I$1:$L$1,0),0),"")&amp;IFERROR(VLOOKUP($L$56&amp;$A89,'FA2'!$J$1:$K$400,MATCH("PROBHOME",'FA2'!$J$1:$K$1,0),0),"")</f>
        <v/>
      </c>
      <c r="L89" s="85" t="str">
        <f t="shared" ref="L89:N89" si="30">IF(L64="","",L64)</f>
        <v/>
      </c>
      <c r="M89" s="85" t="str">
        <f t="shared" si="30"/>
        <v/>
      </c>
      <c r="N89" s="85" t="str">
        <f t="shared" si="30"/>
        <v/>
      </c>
      <c r="O89" s="84" t="str">
        <f t="shared" si="18"/>
        <v/>
      </c>
      <c r="P89" s="90" t="str">
        <f t="shared" si="25"/>
        <v/>
      </c>
      <c r="Q89" s="85" t="str">
        <f t="shared" si="25"/>
        <v/>
      </c>
      <c r="R89" s="85" t="str">
        <f t="shared" si="25"/>
        <v/>
      </c>
      <c r="S89" s="85" t="str">
        <f t="shared" si="25"/>
        <v/>
      </c>
      <c r="T89" s="155" t="str">
        <f t="shared" si="20"/>
        <v/>
      </c>
      <c r="U89" s="26" t="s">
        <v>1247</v>
      </c>
      <c r="Y89" s="157" t="s">
        <v>1247</v>
      </c>
    </row>
    <row r="90" spans="1:25" x14ac:dyDescent="0.25">
      <c r="A90" s="23" t="s">
        <v>64</v>
      </c>
      <c r="B90" s="62" t="s">
        <v>7</v>
      </c>
      <c r="C90" s="93">
        <f>IFERROR(VLOOKUP($A90,FIXTURES!$A$27:$B$46,MATCH("GD",FIXTURES!$A$26:$B$26,0),0),"")</f>
        <v>-0.61</v>
      </c>
      <c r="D90" s="74" t="s">
        <v>1130</v>
      </c>
      <c r="E90" s="73" t="str">
        <f>IFERROR(VLOOKUP(E$82&amp;$B90,'FPL FIX2'!$F$1:$I$400,MATCH("HOME",'FPL FIX2'!$F$1:$I$1,0),0),"")&amp;IFERROR(VLOOKUP(E$82&amp;$B90,'FPL FIX2'!$G$1:$H$400,MATCH("AWAY",'FPL FIX2'!$G$1:$H$1,0),0),"")</f>
        <v>cry</v>
      </c>
      <c r="F90" s="76">
        <f t="shared" si="15"/>
        <v>1</v>
      </c>
      <c r="G90" s="77">
        <f t="shared" si="21"/>
        <v>1</v>
      </c>
      <c r="H90" s="33" t="str">
        <f t="shared" si="22"/>
        <v>Y</v>
      </c>
      <c r="I90" s="33" t="str">
        <f t="shared" si="16"/>
        <v>Y</v>
      </c>
      <c r="J90" s="77" t="str">
        <f t="shared" si="23"/>
        <v/>
      </c>
      <c r="K90" s="82" t="str">
        <f>IFERROR(VLOOKUP($L$56&amp;$A90,'FA2'!$I$1:$L$400,MATCH("PROBAWAY",'FA2'!$I$1:$L$1,0),0),"")&amp;IFERROR(VLOOKUP($L$56&amp;$A90,'FA2'!$J$1:$K$400,MATCH("PROBHOME",'FA2'!$J$1:$K$1,0),0),"")</f>
        <v/>
      </c>
      <c r="L90" s="85" t="str">
        <f t="shared" ref="L90:N90" si="31">IF(L65="","",L65)</f>
        <v/>
      </c>
      <c r="M90" s="85" t="str">
        <f t="shared" si="31"/>
        <v/>
      </c>
      <c r="N90" s="85" t="str">
        <f t="shared" si="31"/>
        <v/>
      </c>
      <c r="O90" s="84" t="str">
        <f t="shared" si="18"/>
        <v/>
      </c>
      <c r="P90" s="90" t="str">
        <f t="shared" si="25"/>
        <v/>
      </c>
      <c r="Q90" s="85" t="str">
        <f t="shared" si="25"/>
        <v/>
      </c>
      <c r="R90" s="85" t="str">
        <f t="shared" si="25"/>
        <v/>
      </c>
      <c r="S90" s="85" t="str">
        <f t="shared" si="25"/>
        <v/>
      </c>
      <c r="T90" s="155" t="str">
        <f t="shared" si="20"/>
        <v/>
      </c>
      <c r="U90" s="26" t="s">
        <v>1247</v>
      </c>
      <c r="Y90" s="157" t="s">
        <v>1247</v>
      </c>
    </row>
    <row r="91" spans="1:25" x14ac:dyDescent="0.25">
      <c r="A91" s="23" t="s">
        <v>40</v>
      </c>
      <c r="B91" s="62" t="s">
        <v>8</v>
      </c>
      <c r="C91" s="93">
        <f>IFERROR(VLOOKUP($A91,FIXTURES!$A$27:$B$46,MATCH("GD",FIXTURES!$A$26:$B$26,0),0),"")</f>
        <v>-0.4</v>
      </c>
      <c r="D91" s="74" t="s">
        <v>1130</v>
      </c>
      <c r="E91" s="73" t="str">
        <f>IFERROR(VLOOKUP(E$82&amp;$B91,'FPL FIX2'!$F$1:$I$400,MATCH("HOME",'FPL FIX2'!$F$1:$I$1,0),0),"")&amp;IFERROR(VLOOKUP(E$82&amp;$B91,'FPL FIX2'!$G$1:$H$400,MATCH("AWAY",'FPL FIX2'!$G$1:$H$1,0),0),"")</f>
        <v>LEE</v>
      </c>
      <c r="F91" s="76">
        <f t="shared" si="15"/>
        <v>0.71830701807580177</v>
      </c>
      <c r="G91" s="77">
        <f t="shared" si="21"/>
        <v>0.87529795918367348</v>
      </c>
      <c r="H91" s="33" t="str">
        <f t="shared" si="22"/>
        <v>N</v>
      </c>
      <c r="I91" s="33" t="str">
        <f t="shared" si="16"/>
        <v>N</v>
      </c>
      <c r="J91" s="77">
        <f t="shared" si="23"/>
        <v>0.12470204081632656</v>
      </c>
      <c r="K91" s="82" t="str">
        <f>IFERROR(VLOOKUP($L$56&amp;$A91,'FA2'!$I$1:$L$400,MATCH("PROBAWAY",'FA2'!$I$1:$L$1,0),0),"")&amp;IFERROR(VLOOKUP($L$56&amp;$A91,'FA2'!$J$1:$K$400,MATCH("PROBHOME",'FA2'!$J$1:$K$1,0),0),"")</f>
        <v>SunderlandSunderland</v>
      </c>
      <c r="L91" s="85">
        <f t="shared" ref="L91:N91" si="32">IF(L66="","",L66)</f>
        <v>0.38</v>
      </c>
      <c r="M91" s="85">
        <f t="shared" si="32"/>
        <v>0.3</v>
      </c>
      <c r="N91" s="85">
        <f t="shared" si="32"/>
        <v>0.32</v>
      </c>
      <c r="O91" s="84">
        <f t="shared" si="18"/>
        <v>0.54285714285714293</v>
      </c>
      <c r="P91" s="90" t="str">
        <f t="shared" si="25"/>
        <v>LEEDS</v>
      </c>
      <c r="Q91" s="85">
        <f t="shared" si="25"/>
        <v>0.4</v>
      </c>
      <c r="R91" s="85">
        <f t="shared" si="25"/>
        <v>0.3</v>
      </c>
      <c r="S91" s="85">
        <f t="shared" si="25"/>
        <v>0.3</v>
      </c>
      <c r="T91" s="155">
        <f t="shared" si="20"/>
        <v>0.57142857142857151</v>
      </c>
      <c r="U91" s="26" t="s">
        <v>1247</v>
      </c>
      <c r="Y91" s="157">
        <v>0.40200000000000002</v>
      </c>
    </row>
    <row r="92" spans="1:25" x14ac:dyDescent="0.25">
      <c r="A92" s="23" t="s">
        <v>55</v>
      </c>
      <c r="B92" s="62" t="s">
        <v>9</v>
      </c>
      <c r="C92" s="93">
        <f>IFERROR(VLOOKUP($A92,FIXTURES!$A$27:$B$46,MATCH("GD",FIXTURES!$A$26:$B$26,0),0),"")</f>
        <v>-0.44</v>
      </c>
      <c r="D92" s="74" t="s">
        <v>1130</v>
      </c>
      <c r="E92" s="73" t="str">
        <f>IFERROR(VLOOKUP(E$82&amp;$B92,'FPL FIX2'!$F$1:$I$400,MATCH("HOME",'FPL FIX2'!$F$1:$I$1,0),0),"")&amp;IFERROR(VLOOKUP(E$82&amp;$B92,'FPL FIX2'!$G$1:$H$400,MATCH("AWAY",'FPL FIX2'!$G$1:$H$1,0),0),"")</f>
        <v>ful</v>
      </c>
      <c r="F92" s="76">
        <f t="shared" si="15"/>
        <v>0.71830701807580177</v>
      </c>
      <c r="G92" s="77">
        <f t="shared" si="21"/>
        <v>0.82064285714285712</v>
      </c>
      <c r="H92" s="33" t="str">
        <f t="shared" si="22"/>
        <v>N</v>
      </c>
      <c r="I92" s="33" t="str">
        <f t="shared" si="16"/>
        <v>N</v>
      </c>
      <c r="J92" s="77">
        <f t="shared" si="23"/>
        <v>0.17935714285714288</v>
      </c>
      <c r="K92" s="82" t="str">
        <f>IFERROR(VLOOKUP($L$56&amp;$A92,'FA2'!$I$1:$L$400,MATCH("PROBAWAY",'FA2'!$I$1:$L$1,0),0),"")&amp;IFERROR(VLOOKUP($L$56&amp;$A92,'FA2'!$J$1:$K$400,MATCH("PROBHOME",'FA2'!$J$1:$K$1,0),0),"")</f>
        <v>Acc'ton Stanley</v>
      </c>
      <c r="L92" s="85">
        <f t="shared" ref="L92:N92" si="33">IF(L67="","",L67)</f>
        <v>1</v>
      </c>
      <c r="M92" s="85">
        <f t="shared" si="33"/>
        <v>0</v>
      </c>
      <c r="N92" s="85">
        <f t="shared" si="33"/>
        <v>0</v>
      </c>
      <c r="O92" s="84">
        <f t="shared" si="18"/>
        <v>1</v>
      </c>
      <c r="P92" s="90" t="str">
        <f t="shared" si="25"/>
        <v>fulham or sunderland</v>
      </c>
      <c r="Q92" s="85">
        <f t="shared" si="25"/>
        <v>0.3</v>
      </c>
      <c r="R92" s="85">
        <f t="shared" si="25"/>
        <v>0.3</v>
      </c>
      <c r="S92" s="85">
        <f t="shared" si="25"/>
        <v>0.4</v>
      </c>
      <c r="T92" s="155">
        <f t="shared" si="20"/>
        <v>0.4285714285714286</v>
      </c>
      <c r="U92" s="26" t="s">
        <v>1247</v>
      </c>
      <c r="Y92" s="157">
        <v>0.41850000000000004</v>
      </c>
    </row>
    <row r="93" spans="1:25" x14ac:dyDescent="0.25">
      <c r="A93" s="23" t="s">
        <v>69</v>
      </c>
      <c r="B93" s="62" t="s">
        <v>10</v>
      </c>
      <c r="C93" s="93">
        <f>IFERROR(VLOOKUP($A93,FIXTURES!$A$27:$B$46,MATCH("GD",FIXTURES!$A$26:$B$26,0),0),"")</f>
        <v>-0.35</v>
      </c>
      <c r="D93" s="74" t="s">
        <v>1130</v>
      </c>
      <c r="E93" s="73" t="str">
        <f>IFERROR(VLOOKUP(E$82&amp;$B93,'FPL FIX2'!$F$1:$I$400,MATCH("HOME",'FPL FIX2'!$F$1:$I$1,0),0),"")&amp;IFERROR(VLOOKUP(E$82&amp;$B93,'FPL FIX2'!$G$1:$H$400,MATCH("AWAY",'FPL FIX2'!$G$1:$H$1,0),0),"")</f>
        <v>WOL</v>
      </c>
      <c r="F93" s="76">
        <f t="shared" si="15"/>
        <v>0.747</v>
      </c>
      <c r="G93" s="77">
        <f t="shared" si="21"/>
        <v>0.747</v>
      </c>
      <c r="H93" s="33" t="str">
        <f t="shared" si="22"/>
        <v>N</v>
      </c>
      <c r="I93" s="33" t="str">
        <f t="shared" si="16"/>
        <v>Y</v>
      </c>
      <c r="J93" s="77">
        <f t="shared" si="23"/>
        <v>0.253</v>
      </c>
      <c r="K93" s="82" t="str">
        <f>IFERROR(VLOOKUP($L$56&amp;$A93,'FA2'!$I$1:$L$400,MATCH("PROBAWAY",'FA2'!$I$1:$L$1,0),0),"")&amp;IFERROR(VLOOKUP($L$56&amp;$A93,'FA2'!$J$1:$K$400,MATCH("PROBHOME",'FA2'!$J$1:$K$1,0),0),"")</f>
        <v>Walsall</v>
      </c>
      <c r="L93" s="85">
        <f t="shared" ref="L93:N93" si="34">IF(L68="","",L68)</f>
        <v>1</v>
      </c>
      <c r="M93" s="85">
        <f t="shared" si="34"/>
        <v>0</v>
      </c>
      <c r="N93" s="85">
        <f t="shared" si="34"/>
        <v>0</v>
      </c>
      <c r="O93" s="84">
        <f t="shared" si="18"/>
        <v>1</v>
      </c>
      <c r="P93" s="90" t="str">
        <f t="shared" si="25"/>
        <v>BLACKBURN or BIRMINGHAM</v>
      </c>
      <c r="Q93" s="85">
        <f t="shared" si="25"/>
        <v>0.5</v>
      </c>
      <c r="R93" s="85">
        <f t="shared" si="25"/>
        <v>0.25</v>
      </c>
      <c r="S93" s="85">
        <f t="shared" si="25"/>
        <v>0.25</v>
      </c>
      <c r="T93" s="155">
        <f t="shared" si="20"/>
        <v>0.66666666666666663</v>
      </c>
      <c r="U93" s="26" t="s">
        <v>1247</v>
      </c>
      <c r="Y93" s="157">
        <v>0.3795</v>
      </c>
    </row>
    <row r="94" spans="1:25" x14ac:dyDescent="0.25">
      <c r="A94" s="23" t="s">
        <v>42</v>
      </c>
      <c r="B94" s="62" t="s">
        <v>11</v>
      </c>
      <c r="C94" s="93">
        <f>IFERROR(VLOOKUP($A94,FIXTURES!$A$27:$B$46,MATCH("GD",FIXTURES!$A$26:$B$26,0),0),"")</f>
        <v>0.45</v>
      </c>
      <c r="D94" s="74" t="s">
        <v>1130</v>
      </c>
      <c r="E94" s="73" t="str">
        <f>IFERROR(VLOOKUP(E$82&amp;$B94,'FPL FIX2'!$F$1:$I$400,MATCH("HOME",'FPL FIX2'!$F$1:$I$1,0),0),"")&amp;IFERROR(VLOOKUP(E$82&amp;$B94,'FPL FIX2'!$G$1:$H$400,MATCH("AWAY",'FPL FIX2'!$G$1:$H$1,0),0),"")</f>
        <v>NFO</v>
      </c>
      <c r="F94" s="76">
        <f t="shared" si="15"/>
        <v>1</v>
      </c>
      <c r="G94" s="77">
        <f t="shared" si="21"/>
        <v>1</v>
      </c>
      <c r="H94" s="33" t="str">
        <f t="shared" si="22"/>
        <v>Y</v>
      </c>
      <c r="I94" s="33" t="str">
        <f t="shared" si="16"/>
        <v>Y</v>
      </c>
      <c r="J94" s="77" t="str">
        <f t="shared" si="23"/>
        <v/>
      </c>
      <c r="K94" s="82" t="str">
        <f>IFERROR(VLOOKUP($L$56&amp;$A94,'FA2'!$I$1:$L$400,MATCH("PROBAWAY",'FA2'!$I$1:$L$1,0),0),"")&amp;IFERROR(VLOOKUP($L$56&amp;$A94,'FA2'!$J$1:$K$400,MATCH("PROBHOME",'FA2'!$J$1:$K$1,0),0),"")</f>
        <v>Brighton</v>
      </c>
      <c r="L94" s="85">
        <f t="shared" ref="L94:N94" si="35">IF(L69="","",L69)</f>
        <v>0</v>
      </c>
      <c r="M94" s="85">
        <f t="shared" si="35"/>
        <v>0</v>
      </c>
      <c r="N94" s="85">
        <f t="shared" si="35"/>
        <v>1</v>
      </c>
      <c r="O94" s="84">
        <f t="shared" si="18"/>
        <v>0</v>
      </c>
      <c r="P94" s="90" t="str">
        <f t="shared" si="25"/>
        <v/>
      </c>
      <c r="Q94" s="85" t="str">
        <f t="shared" si="25"/>
        <v/>
      </c>
      <c r="R94" s="85" t="str">
        <f t="shared" si="25"/>
        <v/>
      </c>
      <c r="S94" s="85" t="str">
        <f t="shared" si="25"/>
        <v/>
      </c>
      <c r="T94" s="155" t="str">
        <f t="shared" si="20"/>
        <v/>
      </c>
      <c r="U94" s="26" t="s">
        <v>1247</v>
      </c>
      <c r="Y94" s="157" t="s">
        <v>1247</v>
      </c>
    </row>
    <row r="95" spans="1:25" x14ac:dyDescent="0.25">
      <c r="A95" s="23" t="s">
        <v>79</v>
      </c>
      <c r="B95" s="62" t="s">
        <v>12</v>
      </c>
      <c r="C95" s="93">
        <f>IFERROR(VLOOKUP($A95,FIXTURES!$A$27:$B$46,MATCH("GD",FIXTURES!$A$26:$B$26,0),0),"")</f>
        <v>1.3</v>
      </c>
      <c r="D95" s="74" t="s">
        <v>1130</v>
      </c>
      <c r="E95" s="73" t="str">
        <f>IFERROR(VLOOKUP(E$82&amp;$B95,'FPL FIX2'!$F$1:$I$400,MATCH("HOME",'FPL FIX2'!$F$1:$I$1,0),0),"")&amp;IFERROR(VLOOKUP(E$82&amp;$B95,'FPL FIX2'!$G$1:$H$400,MATCH("AWAY",'FPL FIX2'!$G$1:$H$1,0),0),"")</f>
        <v/>
      </c>
      <c r="F95" s="76" t="str">
        <f t="shared" si="15"/>
        <v/>
      </c>
      <c r="G95" s="77">
        <f t="shared" si="21"/>
        <v>0.47005882352941186</v>
      </c>
      <c r="H95" s="33" t="str">
        <f t="shared" si="22"/>
        <v>N</v>
      </c>
      <c r="I95" s="33" t="str">
        <f t="shared" si="16"/>
        <v/>
      </c>
      <c r="J95" s="77">
        <f t="shared" si="23"/>
        <v>0.52994117647058814</v>
      </c>
      <c r="K95" s="82" t="str">
        <f>IFERROR(VLOOKUP($L$56&amp;$A95,'FA2'!$I$1:$L$400,MATCH("PROBAWAY",'FA2'!$I$1:$L$1,0),0),"")&amp;IFERROR(VLOOKUP($L$56&amp;$A95,'FA2'!$J$1:$K$400,MATCH("PROBHOME",'FA2'!$J$1:$K$1,0),0),"")</f>
        <v>Arsenal</v>
      </c>
      <c r="L95" s="85">
        <f t="shared" ref="L95:N95" si="36">IF(L70="","",L70)</f>
        <v>1</v>
      </c>
      <c r="M95" s="85">
        <f t="shared" si="36"/>
        <v>0</v>
      </c>
      <c r="N95" s="85">
        <f t="shared" si="36"/>
        <v>0</v>
      </c>
      <c r="O95" s="84">
        <f t="shared" si="18"/>
        <v>1</v>
      </c>
      <c r="P95" s="90" t="str">
        <f t="shared" si="25"/>
        <v>bristol city</v>
      </c>
      <c r="Q95" s="85">
        <f t="shared" si="25"/>
        <v>0.7</v>
      </c>
      <c r="R95" s="85">
        <f t="shared" si="25"/>
        <v>0.15</v>
      </c>
      <c r="S95" s="85">
        <f t="shared" si="25"/>
        <v>0.15</v>
      </c>
      <c r="T95" s="155">
        <f t="shared" si="20"/>
        <v>0.82352941176470584</v>
      </c>
      <c r="U95" s="26" t="s">
        <v>1247</v>
      </c>
      <c r="Y95" s="157">
        <v>0.64349999999999996</v>
      </c>
    </row>
    <row r="96" spans="1:25" x14ac:dyDescent="0.25">
      <c r="A96" s="23" t="s">
        <v>73</v>
      </c>
      <c r="B96" s="62" t="s">
        <v>13</v>
      </c>
      <c r="C96" s="93">
        <f>IFERROR(VLOOKUP($A96,FIXTURES!$A$27:$B$46,MATCH("GD",FIXTURES!$A$26:$B$26,0),0),"")</f>
        <v>0.35</v>
      </c>
      <c r="D96" s="74" t="s">
        <v>1130</v>
      </c>
      <c r="E96" s="73" t="str">
        <f>IFERROR(VLOOKUP(E$82&amp;$B96,'FPL FIX2'!$F$1:$I$400,MATCH("HOME",'FPL FIX2'!$F$1:$I$1,0),0),"")&amp;IFERROR(VLOOKUP(E$82&amp;$B96,'FPL FIX2'!$G$1:$H$400,MATCH("AWAY",'FPL FIX2'!$G$1:$H$1,0),0),"")</f>
        <v/>
      </c>
      <c r="F96" s="76" t="str">
        <f t="shared" si="15"/>
        <v/>
      </c>
      <c r="G96" s="77">
        <f t="shared" si="21"/>
        <v>0.69750000000000001</v>
      </c>
      <c r="H96" s="33" t="str">
        <f t="shared" si="22"/>
        <v>N</v>
      </c>
      <c r="I96" s="33" t="str">
        <f t="shared" si="16"/>
        <v/>
      </c>
      <c r="J96" s="77">
        <f t="shared" si="23"/>
        <v>0.30250000000000005</v>
      </c>
      <c r="K96" s="82" t="str">
        <f>IFERROR(VLOOKUP($L$56&amp;$A96,'FA2'!$I$1:$L$400,MATCH("PROBAWAY",'FA2'!$I$1:$L$1,0),0),"")&amp;IFERROR(VLOOKUP($L$56&amp;$A96,'FA2'!$J$1:$K$400,MATCH("PROBHOME",'FA2'!$J$1:$K$1,0),0),"")</f>
        <v>Reading</v>
      </c>
      <c r="L96" s="85">
        <f t="shared" ref="L96:N96" si="37">IF(L71="","",L71)</f>
        <v>1</v>
      </c>
      <c r="M96" s="85">
        <f t="shared" si="37"/>
        <v>0</v>
      </c>
      <c r="N96" s="85">
        <f t="shared" si="37"/>
        <v>0</v>
      </c>
      <c r="O96" s="84">
        <f t="shared" si="18"/>
        <v>1</v>
      </c>
      <c r="P96" s="90" t="str">
        <f t="shared" si="25"/>
        <v>WEST HAM</v>
      </c>
      <c r="Q96" s="85">
        <f t="shared" si="25"/>
        <v>0.44</v>
      </c>
      <c r="R96" s="85">
        <f t="shared" si="25"/>
        <v>0.28000000000000003</v>
      </c>
      <c r="S96" s="85">
        <f t="shared" si="25"/>
        <v>0.28000000000000003</v>
      </c>
      <c r="T96" s="155">
        <f t="shared" si="20"/>
        <v>0.61111111111111116</v>
      </c>
      <c r="U96" s="26" t="s">
        <v>1247</v>
      </c>
      <c r="Y96" s="157">
        <v>0.495</v>
      </c>
    </row>
    <row r="97" spans="1:25" x14ac:dyDescent="0.25">
      <c r="A97" s="23" t="s">
        <v>50</v>
      </c>
      <c r="B97" s="62" t="s">
        <v>14</v>
      </c>
      <c r="C97" s="93">
        <f>IFERROR(VLOOKUP($A97,FIXTURES!$A$27:$B$46,MATCH("GD",FIXTURES!$A$26:$B$26,0),0),"")</f>
        <v>0.72</v>
      </c>
      <c r="D97" s="74" t="s">
        <v>1130</v>
      </c>
      <c r="E97" s="73" t="str">
        <f>IFERROR(VLOOKUP(E$82&amp;$B97,'FPL FIX2'!$F$1:$I$400,MATCH("HOME",'FPL FIX2'!$F$1:$I$1,0),0),"")&amp;IFERROR(VLOOKUP(E$82&amp;$B97,'FPL FIX2'!$G$1:$H$400,MATCH("AWAY",'FPL FIX2'!$G$1:$H$1,0),0),"")</f>
        <v>TOT</v>
      </c>
      <c r="F97" s="76">
        <f t="shared" si="15"/>
        <v>0.636625</v>
      </c>
      <c r="G97" s="77">
        <f t="shared" si="21"/>
        <v>1</v>
      </c>
      <c r="H97" s="33" t="str">
        <f t="shared" si="22"/>
        <v>Y</v>
      </c>
      <c r="I97" s="33" t="str">
        <f t="shared" si="16"/>
        <v>N</v>
      </c>
      <c r="J97" s="77" t="str">
        <f t="shared" si="23"/>
        <v/>
      </c>
      <c r="K97" s="82" t="str">
        <f>IFERROR(VLOOKUP($L$56&amp;$A97,'FA2'!$I$1:$L$400,MATCH("PROBAWAY",'FA2'!$I$1:$L$1,0),0),"")&amp;IFERROR(VLOOKUP($L$56&amp;$A97,'FA2'!$J$1:$K$400,MATCH("PROBHOME",'FA2'!$J$1:$K$1,0),0),"")</f>
        <v/>
      </c>
      <c r="L97" s="85" t="str">
        <f t="shared" ref="L97:N97" si="38">IF(L72="","",L72)</f>
        <v/>
      </c>
      <c r="M97" s="85" t="str">
        <f t="shared" si="38"/>
        <v/>
      </c>
      <c r="N97" s="85" t="str">
        <f t="shared" si="38"/>
        <v/>
      </c>
      <c r="O97" s="84" t="str">
        <f t="shared" si="18"/>
        <v/>
      </c>
      <c r="P97" s="90" t="str">
        <f t="shared" si="25"/>
        <v/>
      </c>
      <c r="Q97" s="85" t="str">
        <f t="shared" si="25"/>
        <v/>
      </c>
      <c r="R97" s="85" t="str">
        <f t="shared" si="25"/>
        <v/>
      </c>
      <c r="S97" s="85" t="str">
        <f t="shared" si="25"/>
        <v/>
      </c>
      <c r="T97" s="155" t="str">
        <f t="shared" si="20"/>
        <v/>
      </c>
      <c r="U97" s="26" t="s">
        <v>1247</v>
      </c>
      <c r="Y97" s="157" t="s">
        <v>1247</v>
      </c>
    </row>
    <row r="98" spans="1:25" x14ac:dyDescent="0.25">
      <c r="A98" s="23" t="s">
        <v>52</v>
      </c>
      <c r="B98" s="62" t="s">
        <v>15</v>
      </c>
      <c r="C98" s="93">
        <f>IFERROR(VLOOKUP($A98,FIXTURES!$A$27:$B$46,MATCH("GD",FIXTURES!$A$26:$B$26,0),0),"")</f>
        <v>-0.68</v>
      </c>
      <c r="D98" s="74" t="s">
        <v>1130</v>
      </c>
      <c r="E98" s="73" t="str">
        <f>IFERROR(VLOOKUP(E$82&amp;$B98,'FPL FIX2'!$F$1:$I$400,MATCH("HOME",'FPL FIX2'!$F$1:$I$1,0),0),"")&amp;IFERROR(VLOOKUP(E$82&amp;$B98,'FPL FIX2'!$G$1:$H$400,MATCH("AWAY",'FPL FIX2'!$G$1:$H$1,0),0),"")</f>
        <v>liv</v>
      </c>
      <c r="F98" s="76">
        <f t="shared" si="15"/>
        <v>1</v>
      </c>
      <c r="G98" s="77">
        <f t="shared" si="21"/>
        <v>1</v>
      </c>
      <c r="H98" s="33" t="str">
        <f t="shared" si="22"/>
        <v>Y</v>
      </c>
      <c r="I98" s="33" t="str">
        <f t="shared" si="16"/>
        <v>Y</v>
      </c>
      <c r="J98" s="77" t="str">
        <f t="shared" si="23"/>
        <v/>
      </c>
      <c r="K98" s="82" t="str">
        <f>IFERROR(VLOOKUP($L$56&amp;$A98,'FA2'!$I$1:$L$400,MATCH("PROBAWAY",'FA2'!$I$1:$L$1,0),0),"")&amp;IFERROR(VLOOKUP($L$56&amp;$A98,'FA2'!$J$1:$K$400,MATCH("PROBHOME",'FA2'!$J$1:$K$1,0),0),"")</f>
        <v/>
      </c>
      <c r="L98" s="85" t="str">
        <f t="shared" ref="L98:N98" si="39">IF(L73="","",L73)</f>
        <v/>
      </c>
      <c r="M98" s="85" t="str">
        <f t="shared" si="39"/>
        <v/>
      </c>
      <c r="N98" s="85" t="str">
        <f t="shared" si="39"/>
        <v/>
      </c>
      <c r="O98" s="84" t="str">
        <f t="shared" si="18"/>
        <v/>
      </c>
      <c r="P98" s="90" t="str">
        <f t="shared" si="25"/>
        <v/>
      </c>
      <c r="Q98" s="85" t="str">
        <f t="shared" si="25"/>
        <v/>
      </c>
      <c r="R98" s="85" t="str">
        <f t="shared" si="25"/>
        <v/>
      </c>
      <c r="S98" s="85" t="str">
        <f t="shared" si="25"/>
        <v/>
      </c>
      <c r="T98" s="155" t="str">
        <f t="shared" si="20"/>
        <v/>
      </c>
      <c r="U98" s="26" t="s">
        <v>1247</v>
      </c>
      <c r="Y98" s="157" t="s">
        <v>1247</v>
      </c>
    </row>
    <row r="99" spans="1:25" x14ac:dyDescent="0.25">
      <c r="A99" s="23" t="s">
        <v>47</v>
      </c>
      <c r="B99" s="62" t="s">
        <v>16</v>
      </c>
      <c r="C99" s="93">
        <f>IFERROR(VLOOKUP($A99,FIXTURES!$A$27:$B$46,MATCH("GD",FIXTURES!$A$26:$B$26,0),0),"")</f>
        <v>-0.49</v>
      </c>
      <c r="D99" s="74" t="s">
        <v>1130</v>
      </c>
      <c r="E99" s="73" t="str">
        <f>IFERROR(VLOOKUP(E$82&amp;$B99,'FPL FIX2'!$F$1:$I$400,MATCH("HOME",'FPL FIX2'!$F$1:$I$1,0),0),"")&amp;IFERROR(VLOOKUP(E$82&amp;$B99,'FPL FIX2'!$G$1:$H$400,MATCH("AWAY",'FPL FIX2'!$G$1:$H$1,0),0),"")</f>
        <v>ars</v>
      </c>
      <c r="F99" s="76">
        <f t="shared" si="15"/>
        <v>0.73199999999999998</v>
      </c>
      <c r="G99" s="77">
        <f t="shared" si="21"/>
        <v>0.73199999999999998</v>
      </c>
      <c r="H99" s="33" t="str">
        <f t="shared" si="22"/>
        <v>N</v>
      </c>
      <c r="I99" s="33" t="str">
        <f t="shared" si="16"/>
        <v>Y</v>
      </c>
      <c r="J99" s="77">
        <f t="shared" si="23"/>
        <v>0.26800000000000002</v>
      </c>
      <c r="K99" s="82" t="str">
        <f>IFERROR(VLOOKUP($L$56&amp;$A99,'FA2'!$I$1:$L$400,MATCH("PROBAWAY",'FA2'!$I$1:$L$1,0),0),"")&amp;IFERROR(VLOOKUP($L$56&amp;$A99,'FA2'!$J$1:$K$400,MATCH("PROBHOME",'FA2'!$J$1:$K$1,0),0),"")</f>
        <v>Blackpool</v>
      </c>
      <c r="L99" s="85">
        <f t="shared" ref="L99:N99" si="40">IF(L74="","",L74)</f>
        <v>1</v>
      </c>
      <c r="M99" s="85">
        <f t="shared" si="40"/>
        <v>0</v>
      </c>
      <c r="N99" s="85">
        <f t="shared" si="40"/>
        <v>0</v>
      </c>
      <c r="O99" s="84">
        <f t="shared" si="18"/>
        <v>1</v>
      </c>
      <c r="P99" s="90" t="str">
        <f t="shared" si="25"/>
        <v>LUTON or GRIMSBY</v>
      </c>
      <c r="Q99" s="85">
        <f t="shared" si="25"/>
        <v>0.5</v>
      </c>
      <c r="R99" s="85">
        <f t="shared" si="25"/>
        <v>0.25</v>
      </c>
      <c r="S99" s="85">
        <f t="shared" si="25"/>
        <v>0.25</v>
      </c>
      <c r="T99" s="155">
        <f t="shared" si="20"/>
        <v>0.66666666666666663</v>
      </c>
      <c r="U99" s="26" t="s">
        <v>1247</v>
      </c>
      <c r="Y99" s="157">
        <v>0.40200000000000002</v>
      </c>
    </row>
    <row r="100" spans="1:25" x14ac:dyDescent="0.25">
      <c r="A100" s="23" t="s">
        <v>45</v>
      </c>
      <c r="B100" s="62" t="s">
        <v>17</v>
      </c>
      <c r="C100" s="93">
        <f>IFERROR(VLOOKUP($A100,FIXTURES!$A$27:$B$46,MATCH("GD",FIXTURES!$A$26:$B$26,0),0),"")</f>
        <v>0.16</v>
      </c>
      <c r="D100" s="74" t="s">
        <v>1130</v>
      </c>
      <c r="E100" s="73" t="str">
        <f>IFERROR(VLOOKUP(E$82&amp;$B100,'FPL FIX2'!$F$1:$I$400,MATCH("HOME",'FPL FIX2'!$F$1:$I$1,0),0),"")&amp;IFERROR(VLOOKUP(E$82&amp;$B100,'FPL FIX2'!$G$1:$H$400,MATCH("AWAY",'FPL FIX2'!$G$1:$H$1,0),0),"")</f>
        <v>new</v>
      </c>
      <c r="F100" s="76">
        <f t="shared" si="15"/>
        <v>0.636625</v>
      </c>
      <c r="G100" s="77">
        <f t="shared" si="21"/>
        <v>0.636625</v>
      </c>
      <c r="H100" s="33" t="str">
        <f t="shared" si="22"/>
        <v>N</v>
      </c>
      <c r="I100" s="33" t="str">
        <f t="shared" si="16"/>
        <v>Y</v>
      </c>
      <c r="J100" s="77">
        <f t="shared" si="23"/>
        <v>0.363375</v>
      </c>
      <c r="K100" s="82" t="str">
        <f>IFERROR(VLOOKUP($L$56&amp;$A100,'FA2'!$I$1:$L$400,MATCH("PROBAWAY",'FA2'!$I$1:$L$1,0),0),"")&amp;IFERROR(VLOOKUP($L$56&amp;$A100,'FA2'!$J$1:$K$400,MATCH("PROBHOME",'FA2'!$J$1:$K$1,0),0),"")</f>
        <v>Preston</v>
      </c>
      <c r="L100" s="85">
        <f t="shared" ref="L100:N100" si="41">IF(L75="","",L75)</f>
        <v>1</v>
      </c>
      <c r="M100" s="85">
        <f t="shared" si="41"/>
        <v>0</v>
      </c>
      <c r="N100" s="85">
        <f t="shared" si="41"/>
        <v>0</v>
      </c>
      <c r="O100" s="84">
        <f t="shared" si="18"/>
        <v>1</v>
      </c>
      <c r="P100" s="90" t="str">
        <f t="shared" si="25"/>
        <v>wrexham or sheff utd</v>
      </c>
      <c r="Q100" s="85">
        <f t="shared" si="25"/>
        <v>0.6</v>
      </c>
      <c r="R100" s="85">
        <f t="shared" si="25"/>
        <v>0.2</v>
      </c>
      <c r="S100" s="85">
        <f t="shared" si="25"/>
        <v>0.2</v>
      </c>
      <c r="T100" s="155">
        <f t="shared" si="20"/>
        <v>0.75</v>
      </c>
      <c r="U100" s="26" t="s">
        <v>1247</v>
      </c>
      <c r="Y100" s="157">
        <v>0.48450000000000004</v>
      </c>
    </row>
    <row r="101" spans="1:25" x14ac:dyDescent="0.25">
      <c r="A101" s="23" t="s">
        <v>78</v>
      </c>
      <c r="B101" s="62" t="s">
        <v>18</v>
      </c>
      <c r="C101" s="93">
        <f>IFERROR(VLOOKUP($A101,FIXTURES!$A$27:$B$46,MATCH("GD",FIXTURES!$A$26:$B$26,0),0),"")</f>
        <v>0.05</v>
      </c>
      <c r="D101" s="74" t="s">
        <v>1130</v>
      </c>
      <c r="E101" s="73" t="str">
        <f>IFERROR(VLOOKUP(E$82&amp;$B101,'FPL FIX2'!$F$1:$I$400,MATCH("HOME",'FPL FIX2'!$F$1:$I$1,0),0),"")&amp;IFERROR(VLOOKUP(E$82&amp;$B101,'FPL FIX2'!$G$1:$H$400,MATCH("AWAY",'FPL FIX2'!$G$1:$H$1,0),0),"")</f>
        <v>bou</v>
      </c>
      <c r="F101" s="76">
        <f t="shared" si="15"/>
        <v>0.81508333333333327</v>
      </c>
      <c r="G101" s="77">
        <f t="shared" si="21"/>
        <v>0.81508333333333327</v>
      </c>
      <c r="H101" s="33" t="str">
        <f t="shared" si="22"/>
        <v>N</v>
      </c>
      <c r="I101" s="33" t="str">
        <f t="shared" si="16"/>
        <v>Y</v>
      </c>
      <c r="J101" s="77">
        <f t="shared" si="23"/>
        <v>0.1849166666666667</v>
      </c>
      <c r="K101" s="82" t="str">
        <f>IFERROR(VLOOKUP($L$56&amp;$A101,'FA2'!$I$1:$L$400,MATCH("PROBAWAY",'FA2'!$I$1:$L$1,0),0),"")&amp;IFERROR(VLOOKUP($L$56&amp;$A101,'FA2'!$J$1:$K$400,MATCH("PROBHOME",'FA2'!$J$1:$K$1,0),0),"")</f>
        <v>Derby County</v>
      </c>
      <c r="L101" s="85">
        <f t="shared" ref="L101:N101" si="42">IF(L76="","",L76)</f>
        <v>1</v>
      </c>
      <c r="M101" s="85">
        <f t="shared" si="42"/>
        <v>0</v>
      </c>
      <c r="N101" s="85">
        <f t="shared" si="42"/>
        <v>0</v>
      </c>
      <c r="O101" s="84">
        <f t="shared" si="18"/>
        <v>1</v>
      </c>
      <c r="P101" s="90" t="str">
        <f t="shared" si="25"/>
        <v>man utd</v>
      </c>
      <c r="Q101" s="85">
        <f t="shared" si="25"/>
        <v>0.28000000000000003</v>
      </c>
      <c r="R101" s="85">
        <f t="shared" si="25"/>
        <v>0.28000000000000003</v>
      </c>
      <c r="S101" s="85">
        <f t="shared" si="25"/>
        <v>0.44</v>
      </c>
      <c r="T101" s="155">
        <f t="shared" si="20"/>
        <v>0.38888888888888895</v>
      </c>
      <c r="U101" s="26" t="s">
        <v>1247</v>
      </c>
      <c r="Y101" s="157">
        <v>0.47549999999999998</v>
      </c>
    </row>
    <row r="102" spans="1:25" x14ac:dyDescent="0.25">
      <c r="A102" s="29" t="s">
        <v>57</v>
      </c>
      <c r="B102" s="62" t="s">
        <v>19</v>
      </c>
      <c r="C102" s="93">
        <f>IFERROR(VLOOKUP($A102,FIXTURES!$A$27:$B$46,MATCH("GD",FIXTURES!$A$26:$B$26,0),0),"")</f>
        <v>-0.46</v>
      </c>
      <c r="D102" s="74" t="s">
        <v>1130</v>
      </c>
      <c r="E102" s="73" t="str">
        <f>IFERROR(VLOOKUP(E$82&amp;$B102,'FPL FIX2'!$F$1:$I$400,MATCH("HOME",'FPL FIX2'!$F$1:$I$1,0),0),"")&amp;IFERROR(VLOOKUP(E$82&amp;$B102,'FPL FIX2'!$G$1:$H$400,MATCH("AWAY",'FPL FIX2'!$G$1:$H$1,0),0),"")</f>
        <v>lei</v>
      </c>
      <c r="F102" s="76">
        <f t="shared" si="15"/>
        <v>0.747</v>
      </c>
      <c r="G102" s="77">
        <f t="shared" si="21"/>
        <v>1</v>
      </c>
      <c r="H102" s="33" t="str">
        <f t="shared" si="22"/>
        <v>Y</v>
      </c>
      <c r="I102" s="33" t="str">
        <f t="shared" si="16"/>
        <v>N</v>
      </c>
      <c r="J102" s="77" t="str">
        <f t="shared" si="23"/>
        <v/>
      </c>
      <c r="K102" s="89" t="str">
        <f>IFERROR(VLOOKUP($L$56&amp;$A102,'FA2'!$I$1:$L$400,MATCH("PROBAWAY",'FA2'!$I$1:$L$1,0),0),"")&amp;IFERROR(VLOOKUP($L$56&amp;$A102,'FA2'!$J$1:$K$400,MATCH("PROBHOME",'FA2'!$J$1:$K$1,0),0),"")</f>
        <v/>
      </c>
      <c r="L102" s="86" t="str">
        <f t="shared" ref="L102:N102" si="43">IF(L77="","",L77)</f>
        <v/>
      </c>
      <c r="M102" s="86" t="str">
        <f t="shared" si="43"/>
        <v/>
      </c>
      <c r="N102" s="86" t="str">
        <f t="shared" si="43"/>
        <v/>
      </c>
      <c r="O102" s="87" t="str">
        <f t="shared" si="18"/>
        <v/>
      </c>
      <c r="P102" s="90" t="str">
        <f t="shared" si="25"/>
        <v/>
      </c>
      <c r="Q102" s="85" t="str">
        <f t="shared" si="25"/>
        <v/>
      </c>
      <c r="R102" s="85" t="str">
        <f t="shared" si="25"/>
        <v/>
      </c>
      <c r="S102" s="85" t="str">
        <f t="shared" si="25"/>
        <v/>
      </c>
      <c r="T102" s="155" t="str">
        <f t="shared" si="20"/>
        <v/>
      </c>
      <c r="U102" s="26" t="s">
        <v>1247</v>
      </c>
      <c r="Y102" s="157" t="s">
        <v>1247</v>
      </c>
    </row>
    <row r="103" spans="1:25" x14ac:dyDescent="0.25">
      <c r="S103" s="23" t="s">
        <v>1145</v>
      </c>
      <c r="T103" s="156" t="str">
        <f t="shared" ref="T103" si="44">IFERROR(IF($H128="Y","",IF($H128="","",((($C128+$B$110)*$B$111)/100)*$T$55)),"")</f>
        <v/>
      </c>
      <c r="Y103" s="157"/>
    </row>
    <row r="109" spans="1:25" ht="15.75" thickBot="1" x14ac:dyDescent="0.3">
      <c r="A109" s="26" t="s">
        <v>1148</v>
      </c>
    </row>
    <row r="110" spans="1:25" ht="15.75" thickBot="1" x14ac:dyDescent="0.3">
      <c r="A110" s="97" t="s">
        <v>1146</v>
      </c>
      <c r="B110" s="95">
        <v>3</v>
      </c>
    </row>
    <row r="111" spans="1:25" ht="15.75" thickBot="1" x14ac:dyDescent="0.3">
      <c r="A111" s="98" t="s">
        <v>1147</v>
      </c>
      <c r="B111" s="75">
        <v>15</v>
      </c>
    </row>
    <row r="115" spans="1:15" ht="16.5" x14ac:dyDescent="0.3">
      <c r="A115" s="23" t="s">
        <v>1143</v>
      </c>
      <c r="B115" s="153" t="s">
        <v>1144</v>
      </c>
      <c r="C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B116" s="26" t="s">
        <v>1149</v>
      </c>
      <c r="C116" s="26"/>
      <c r="G116" s="26"/>
      <c r="H116" s="26"/>
      <c r="I116" s="26"/>
      <c r="J116" s="26"/>
      <c r="K116" s="26"/>
      <c r="L116" s="26"/>
      <c r="M116" s="26"/>
      <c r="N116" s="26"/>
      <c r="O116" s="26"/>
    </row>
    <row r="118" spans="1:15" ht="16.5" x14ac:dyDescent="0.3">
      <c r="B118" s="153" t="s">
        <v>1244</v>
      </c>
    </row>
  </sheetData>
  <mergeCells count="8">
    <mergeCell ref="L31:O31"/>
    <mergeCell ref="L56:O56"/>
    <mergeCell ref="Q31:T31"/>
    <mergeCell ref="V31:Y31"/>
    <mergeCell ref="L81:O81"/>
    <mergeCell ref="Q56:T56"/>
    <mergeCell ref="V56:Y56"/>
    <mergeCell ref="Q81:T81"/>
  </mergeCells>
  <conditionalFormatting sqref="H55:I55 H103:J1048576 H28:J54 J55:J79">
    <cfRule type="containsText" dxfId="24" priority="29" operator="containsText" text="N">
      <formula>NOT(ISERROR(SEARCH("N",H28)))</formula>
    </cfRule>
    <cfRule type="containsText" dxfId="23" priority="30" operator="containsText" text="Y">
      <formula>NOT(ISERROR(SEARCH("Y",H28)))</formula>
    </cfRule>
  </conditionalFormatting>
  <conditionalFormatting sqref="F33:F10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I57 H58:H79">
    <cfRule type="containsText" dxfId="22" priority="26" operator="containsText" text="N">
      <formula>NOT(ISERROR(SEARCH("N",H56)))</formula>
    </cfRule>
    <cfRule type="containsText" dxfId="21" priority="27" operator="containsText" text="Y">
      <formula>NOT(ISERROR(SEARCH("Y",H56)))</formula>
    </cfRule>
  </conditionalFormatting>
  <conditionalFormatting sqref="O103:O1048576 O28:O79">
    <cfRule type="cellIs" dxfId="20" priority="24" operator="equal">
      <formula>1</formula>
    </cfRule>
  </conditionalFormatting>
  <conditionalFormatting sqref="H80:I80 J80:J102">
    <cfRule type="containsText" dxfId="19" priority="22" operator="containsText" text="N">
      <formula>NOT(ISERROR(SEARCH("N",H80)))</formula>
    </cfRule>
    <cfRule type="containsText" dxfId="18" priority="23" operator="containsText" text="Y">
      <formula>NOT(ISERROR(SEARCH("Y",H80)))</formula>
    </cfRule>
  </conditionalFormatting>
  <conditionalFormatting sqref="H81:I82 H83:H102">
    <cfRule type="containsText" dxfId="17" priority="20" operator="containsText" text="N">
      <formula>NOT(ISERROR(SEARCH("N",H81)))</formula>
    </cfRule>
    <cfRule type="containsText" dxfId="16" priority="21" operator="containsText" text="Y">
      <formula>NOT(ISERROR(SEARCH("Y",H81)))</formula>
    </cfRule>
  </conditionalFormatting>
  <conditionalFormatting sqref="O80:O102">
    <cfRule type="cellIs" dxfId="15" priority="18" operator="equal">
      <formula>1</formula>
    </cfRule>
  </conditionalFormatting>
  <conditionalFormatting sqref="B33:B102 B28:B30">
    <cfRule type="expression" dxfId="14" priority="17">
      <formula>H28="Y"</formula>
    </cfRule>
  </conditionalFormatting>
  <conditionalFormatting sqref="I58:I79">
    <cfRule type="containsText" dxfId="13" priority="15" operator="containsText" text="N">
      <formula>NOT(ISERROR(SEARCH("N",I58)))</formula>
    </cfRule>
    <cfRule type="containsText" dxfId="12" priority="16" operator="containsText" text="Y">
      <formula>NOT(ISERROR(SEARCH("Y",I58)))</formula>
    </cfRule>
  </conditionalFormatting>
  <conditionalFormatting sqref="I83:I102">
    <cfRule type="containsText" dxfId="11" priority="13" operator="containsText" text="N">
      <formula>NOT(ISERROR(SEARCH("N",I83)))</formula>
    </cfRule>
    <cfRule type="containsText" dxfId="10" priority="14" operator="containsText" text="Y">
      <formula>NOT(ISERROR(SEARCH("Y",I83)))</formula>
    </cfRule>
  </conditionalFormatting>
  <conditionalFormatting sqref="E33:E102">
    <cfRule type="expression" dxfId="9" priority="12">
      <formula>I33="Y"</formula>
    </cfRule>
  </conditionalFormatting>
  <conditionalFormatting sqref="F28:F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30">
    <cfRule type="expression" dxfId="8" priority="6">
      <formula>I28="Y"</formula>
    </cfRule>
  </conditionalFormatting>
  <conditionalFormatting sqref="T33:T52">
    <cfRule type="cellIs" dxfId="7" priority="3" operator="equal">
      <formula>1</formula>
    </cfRule>
  </conditionalFormatting>
  <conditionalFormatting sqref="T58:T77">
    <cfRule type="cellIs" dxfId="6" priority="2" operator="equal">
      <formula>1</formula>
    </cfRule>
  </conditionalFormatting>
  <conditionalFormatting sqref="T83:T102">
    <cfRule type="cellIs" dxfId="5" priority="1" operator="equal">
      <formula>1</formula>
    </cfRule>
  </conditionalFormatting>
  <hyperlinks>
    <hyperlink ref="B115" r:id="rId1" xr:uid="{744FE8B3-60B9-400F-BFCA-F6E177C42B61}"/>
    <hyperlink ref="B118" r:id="rId2" xr:uid="{0FA44D5F-695B-47E4-8138-96189D89B71A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6E5C-88AA-4203-AA7D-4676244846BD}">
  <sheetPr codeName="Sheet4"/>
  <dimension ref="A3:AA31"/>
  <sheetViews>
    <sheetView workbookViewId="0">
      <selection activeCell="M12" sqref="M12"/>
    </sheetView>
  </sheetViews>
  <sheetFormatPr defaultRowHeight="16.5" x14ac:dyDescent="0.3"/>
  <cols>
    <col min="1" max="1" width="39.25" customWidth="1"/>
    <col min="3" max="3" width="3.375" customWidth="1"/>
    <col min="6" max="11" width="4.625" customWidth="1"/>
    <col min="12" max="12" width="10" customWidth="1"/>
    <col min="13" max="13" width="10.125" customWidth="1"/>
    <col min="16" max="16" width="10.5" customWidth="1"/>
    <col min="17" max="17" width="10" customWidth="1"/>
    <col min="19" max="19" width="8.125" customWidth="1"/>
  </cols>
  <sheetData>
    <row r="3" spans="1:27" x14ac:dyDescent="0.3">
      <c r="A3" s="140"/>
      <c r="B3" s="72"/>
      <c r="C3" s="91"/>
      <c r="D3" s="26"/>
      <c r="E3" s="26"/>
      <c r="F3" s="33"/>
      <c r="G3" s="88"/>
      <c r="H3" s="77"/>
      <c r="I3" s="77"/>
      <c r="J3" s="77"/>
      <c r="K3" s="77"/>
      <c r="L3" s="26"/>
      <c r="M3" s="26"/>
      <c r="N3" s="26"/>
      <c r="O3" s="26"/>
      <c r="P3" s="26"/>
    </row>
    <row r="4" spans="1:27" x14ac:dyDescent="0.3">
      <c r="A4" s="26"/>
      <c r="B4" s="26"/>
      <c r="C4" s="91"/>
      <c r="D4" s="26"/>
      <c r="E4" s="26"/>
      <c r="F4" s="141"/>
      <c r="G4" s="142"/>
      <c r="H4" s="234"/>
      <c r="I4" s="234"/>
      <c r="J4" s="234"/>
      <c r="K4" s="234"/>
      <c r="L4" s="26"/>
      <c r="M4" s="26"/>
      <c r="N4" s="26"/>
      <c r="O4" s="26"/>
      <c r="P4" s="26"/>
    </row>
    <row r="5" spans="1:27" s="149" customFormat="1" ht="84.75" customHeight="1" x14ac:dyDescent="0.3">
      <c r="A5" s="145"/>
      <c r="B5" s="146"/>
      <c r="C5" s="147"/>
      <c r="D5" s="145"/>
      <c r="E5" s="148" t="s">
        <v>1135</v>
      </c>
      <c r="F5" s="152">
        <v>7</v>
      </c>
      <c r="G5" s="152">
        <v>8</v>
      </c>
      <c r="H5" s="152"/>
      <c r="I5" s="152">
        <v>25</v>
      </c>
      <c r="J5" s="152">
        <v>28</v>
      </c>
      <c r="K5" s="152">
        <v>32</v>
      </c>
      <c r="L5" s="149" t="s">
        <v>1234</v>
      </c>
      <c r="M5" s="149" t="s">
        <v>1235</v>
      </c>
      <c r="N5" s="149" t="s">
        <v>1236</v>
      </c>
      <c r="O5" s="149" t="s">
        <v>1237</v>
      </c>
      <c r="P5" s="149" t="s">
        <v>1238</v>
      </c>
      <c r="Q5" s="149" t="s">
        <v>1239</v>
      </c>
      <c r="R5" s="149" t="s">
        <v>1240</v>
      </c>
      <c r="S5" s="149" t="s">
        <v>1242</v>
      </c>
      <c r="T5" s="149" t="s">
        <v>1241</v>
      </c>
    </row>
    <row r="6" spans="1:27" x14ac:dyDescent="0.3">
      <c r="A6" s="23" t="s">
        <v>36</v>
      </c>
      <c r="B6" s="62" t="s">
        <v>0</v>
      </c>
      <c r="C6" s="93">
        <f>IFERROR(VLOOKUP($A6,FIXTURES!$A$27:$B$46,MATCH("GD",FIXTURES!$A$26:$B$26,0),0),"")</f>
        <v>0.92</v>
      </c>
      <c r="D6" s="76" t="str">
        <f>IFERROR(IF(BGW!$B$2=0,E6*VLOOKUP(#REF!,$B$6:$E$25,MATCH("%",$B$5:$E$5,0),0),IF(E6*VLOOKUP(#REF!,$B$6:$E$25,MATCH("%",$B$5:$E$5,0),0)&gt;0.5,1,0)),"")</f>
        <v/>
      </c>
      <c r="E6" s="77">
        <f>T6</f>
        <v>0.42857142857142855</v>
      </c>
      <c r="F6" s="102" t="str">
        <f>MIDFIX!DE6</f>
        <v>cry</v>
      </c>
      <c r="G6" s="102" t="str">
        <f>MIDFIX!DF6</f>
        <v/>
      </c>
      <c r="H6" s="102" t="str">
        <f>MIDFIX!DG6</f>
        <v/>
      </c>
      <c r="I6" s="102" t="str">
        <f>MIDFIX!DH6</f>
        <v>leiEVE</v>
      </c>
      <c r="J6" s="102" t="str">
        <f>MIDFIX!DI6</f>
        <v/>
      </c>
      <c r="K6" s="102" t="str">
        <f>MIDFIX!DJ6</f>
        <v>SOU</v>
      </c>
      <c r="L6" s="150">
        <f>3-COUNTIF(F6:H6,"")</f>
        <v>1</v>
      </c>
      <c r="M6" s="150">
        <f>3-COUNTIF(I6:K6,"")</f>
        <v>2</v>
      </c>
      <c r="N6" s="144">
        <f>L6+M6</f>
        <v>3</v>
      </c>
      <c r="O6" s="144">
        <v>15</v>
      </c>
      <c r="P6" s="151">
        <v>2</v>
      </c>
      <c r="Q6" s="151">
        <v>6</v>
      </c>
      <c r="R6" s="144">
        <f>O6-(P6+Q6)</f>
        <v>7</v>
      </c>
      <c r="S6" s="77">
        <f>N6/R6</f>
        <v>0.42857142857142855</v>
      </c>
      <c r="T6" s="77">
        <f>S6</f>
        <v>0.42857142857142855</v>
      </c>
      <c r="U6" s="144"/>
      <c r="V6" s="144"/>
      <c r="W6" s="144"/>
      <c r="X6" s="144"/>
      <c r="Y6" s="144"/>
      <c r="Z6" s="144"/>
      <c r="AA6" s="33"/>
    </row>
    <row r="7" spans="1:27" x14ac:dyDescent="0.3">
      <c r="A7" s="23" t="s">
        <v>61</v>
      </c>
      <c r="B7" s="62" t="s">
        <v>1</v>
      </c>
      <c r="C7" s="93">
        <f>IFERROR(VLOOKUP($A7,FIXTURES!$A$27:$B$46,MATCH("GD",FIXTURES!$A$26:$B$26,0),0),"")</f>
        <v>-0.16</v>
      </c>
      <c r="D7" s="76" t="str">
        <f>IFERROR(IF(BGW!$B$2=0,E7*VLOOKUP(#REF!,$B$6:$E$25,MATCH("%",$B$5:$E$5,0),0),IF(E7*VLOOKUP(#REF!,$B$6:$E$25,MATCH("%",$B$5:$E$5,0),0)&gt;0.5,1,0)),"")</f>
        <v/>
      </c>
      <c r="E7" s="77">
        <f t="shared" ref="E7:E25" si="0">T7</f>
        <v>0</v>
      </c>
      <c r="F7" s="102" t="str">
        <f>MIDFIX!DE7</f>
        <v/>
      </c>
      <c r="G7" s="102" t="str">
        <f>MIDFIX!DF7</f>
        <v/>
      </c>
      <c r="H7" s="102" t="str">
        <f>MIDFIX!DG7</f>
        <v/>
      </c>
      <c r="I7" s="102" t="str">
        <f>MIDFIX!DH7</f>
        <v/>
      </c>
      <c r="J7" s="102" t="str">
        <f>MIDFIX!DI7</f>
        <v/>
      </c>
      <c r="K7" s="102" t="str">
        <f>MIDFIX!DJ7</f>
        <v/>
      </c>
      <c r="L7" s="150">
        <f t="shared" ref="L7:L25" si="1">3-COUNTIF(F7:H7,"")</f>
        <v>0</v>
      </c>
      <c r="M7" s="150">
        <f t="shared" ref="M7:M25" si="2">3-COUNTIF(I7:K7,"")</f>
        <v>0</v>
      </c>
      <c r="N7" s="144">
        <f t="shared" ref="N7:N25" si="3">L7+M7</f>
        <v>0</v>
      </c>
      <c r="O7" s="144">
        <v>15</v>
      </c>
      <c r="P7" s="151">
        <v>2</v>
      </c>
      <c r="Q7" s="151">
        <v>0</v>
      </c>
      <c r="R7" s="144">
        <f t="shared" ref="R7:R25" si="4">O7-(P7+Q7)</f>
        <v>13</v>
      </c>
      <c r="S7" s="77">
        <f t="shared" ref="S7:S25" si="5">N7/R7</f>
        <v>0</v>
      </c>
      <c r="T7" s="77">
        <f t="shared" ref="T7:T25" si="6">S7</f>
        <v>0</v>
      </c>
      <c r="U7" s="144"/>
      <c r="V7" s="144"/>
      <c r="W7" s="144"/>
      <c r="X7" s="144"/>
      <c r="Y7" s="144"/>
      <c r="Z7" s="144"/>
      <c r="AA7" s="33"/>
    </row>
    <row r="8" spans="1:27" x14ac:dyDescent="0.3">
      <c r="A8" s="23" t="s">
        <v>60</v>
      </c>
      <c r="B8" s="62" t="s">
        <v>2</v>
      </c>
      <c r="C8" s="93">
        <f>IFERROR(VLOOKUP($A8,FIXTURES!$A$27:$B$46,MATCH("GD",FIXTURES!$A$26:$B$26,0),0),"")</f>
        <v>-0.75</v>
      </c>
      <c r="D8" s="76" t="str">
        <f>IFERROR(IF(BGW!$B$2=0,E8*VLOOKUP(#REF!,$B$6:$E$25,MATCH("%",$B$5:$E$5,0),0),IF(E8*VLOOKUP(#REF!,$B$6:$E$25,MATCH("%",$B$5:$E$5,0),0)&gt;0.5,1,0)),"")</f>
        <v/>
      </c>
      <c r="E8" s="77">
        <f t="shared" si="0"/>
        <v>7.6923076923076927E-2</v>
      </c>
      <c r="F8" s="102" t="str">
        <f>MIDFIX!DE8</f>
        <v/>
      </c>
      <c r="G8" s="102" t="str">
        <f>MIDFIX!DF8</f>
        <v/>
      </c>
      <c r="H8" s="102" t="str">
        <f>MIDFIX!DG8</f>
        <v/>
      </c>
      <c r="I8" s="102" t="str">
        <f>MIDFIX!DH8</f>
        <v/>
      </c>
      <c r="J8" s="102" t="str">
        <f>MIDFIX!DI8</f>
        <v/>
      </c>
      <c r="K8" s="102" t="str">
        <f>MIDFIX!DJ8</f>
        <v>WHU</v>
      </c>
      <c r="L8" s="150">
        <f t="shared" si="1"/>
        <v>0</v>
      </c>
      <c r="M8" s="150">
        <f t="shared" si="2"/>
        <v>1</v>
      </c>
      <c r="N8" s="144">
        <f t="shared" si="3"/>
        <v>1</v>
      </c>
      <c r="O8" s="144">
        <v>15</v>
      </c>
      <c r="P8" s="151">
        <v>2</v>
      </c>
      <c r="Q8" s="151">
        <v>0</v>
      </c>
      <c r="R8" s="144">
        <f t="shared" si="4"/>
        <v>13</v>
      </c>
      <c r="S8" s="77">
        <f t="shared" si="5"/>
        <v>7.6923076923076927E-2</v>
      </c>
      <c r="T8" s="77">
        <f t="shared" si="6"/>
        <v>7.6923076923076927E-2</v>
      </c>
      <c r="U8" s="144"/>
      <c r="V8" s="144"/>
      <c r="W8" s="144"/>
      <c r="X8" s="144"/>
      <c r="Y8" s="144"/>
      <c r="Z8" s="144"/>
      <c r="AA8" s="33"/>
    </row>
    <row r="9" spans="1:27" x14ac:dyDescent="0.3">
      <c r="A9" s="23" t="s">
        <v>70</v>
      </c>
      <c r="B9" s="62" t="s">
        <v>3</v>
      </c>
      <c r="C9" s="93">
        <f>IFERROR(VLOOKUP($A9,FIXTURES!$A$27:$B$46,MATCH("GD",FIXTURES!$A$26:$B$26,0),0),"")</f>
        <v>0.18</v>
      </c>
      <c r="D9" s="76" t="str">
        <f>IFERROR(IF(BGW!$B$2=0,E9*VLOOKUP(#REF!,$B$6:$E$25,MATCH("%",$B$5:$E$5,0),0),IF(E9*VLOOKUP(#REF!,$B$6:$E$25,MATCH("%",$B$5:$E$5,0),0)&gt;0.5,1,0)),"")</f>
        <v/>
      </c>
      <c r="E9" s="77">
        <f t="shared" si="0"/>
        <v>7.6923076923076927E-2</v>
      </c>
      <c r="F9" s="102" t="str">
        <f>MIDFIX!DE9</f>
        <v/>
      </c>
      <c r="G9" s="102" t="str">
        <f>MIDFIX!DF9</f>
        <v/>
      </c>
      <c r="H9" s="102" t="str">
        <f>MIDFIX!DG9</f>
        <v/>
      </c>
      <c r="I9" s="102" t="str">
        <f>MIDFIX!DH9</f>
        <v/>
      </c>
      <c r="J9" s="102" t="str">
        <f>MIDFIX!DI9</f>
        <v>LEI</v>
      </c>
      <c r="K9" s="102" t="str">
        <f>MIDFIX!DJ9</f>
        <v/>
      </c>
      <c r="L9" s="150">
        <f t="shared" si="1"/>
        <v>0</v>
      </c>
      <c r="M9" s="150">
        <f t="shared" si="2"/>
        <v>1</v>
      </c>
      <c r="N9" s="144">
        <f t="shared" si="3"/>
        <v>1</v>
      </c>
      <c r="O9" s="144">
        <v>15</v>
      </c>
      <c r="P9" s="151">
        <v>2</v>
      </c>
      <c r="Q9" s="151">
        <v>0</v>
      </c>
      <c r="R9" s="144">
        <f t="shared" si="4"/>
        <v>13</v>
      </c>
      <c r="S9" s="77">
        <f t="shared" si="5"/>
        <v>7.6923076923076927E-2</v>
      </c>
      <c r="T9" s="77">
        <f t="shared" si="6"/>
        <v>7.6923076923076927E-2</v>
      </c>
      <c r="U9" s="144"/>
      <c r="V9" s="144"/>
      <c r="W9" s="144"/>
      <c r="X9" s="144"/>
      <c r="Y9" s="144"/>
      <c r="Z9" s="144"/>
      <c r="AA9" s="33"/>
    </row>
    <row r="10" spans="1:27" x14ac:dyDescent="0.3">
      <c r="A10" s="23" t="s">
        <v>75</v>
      </c>
      <c r="B10" s="62" t="s">
        <v>4</v>
      </c>
      <c r="C10" s="93">
        <f>IFERROR(VLOOKUP($A10,FIXTURES!$A$27:$B$46,MATCH("GD",FIXTURES!$A$26:$B$26,0),0),"")</f>
        <v>0.7</v>
      </c>
      <c r="D10" s="76" t="str">
        <f>IFERROR(IF(BGW!$B$2=0,E10*VLOOKUP(#REF!,$B$6:$E$25,MATCH("%",$B$5:$E$5,0),0),IF(E10*VLOOKUP(#REF!,$B$6:$E$25,MATCH("%",$B$5:$E$5,0),0)&gt;0.5,1,0)),"")</f>
        <v/>
      </c>
      <c r="E10" s="77">
        <f t="shared" si="0"/>
        <v>0</v>
      </c>
      <c r="F10" s="102" t="str">
        <f>MIDFIX!DE10</f>
        <v/>
      </c>
      <c r="G10" s="102" t="str">
        <f>MIDFIX!DF10</f>
        <v/>
      </c>
      <c r="H10" s="102" t="str">
        <f>MIDFIX!DG10</f>
        <v/>
      </c>
      <c r="I10" s="102" t="str">
        <f>MIDFIX!DH10</f>
        <v/>
      </c>
      <c r="J10" s="102" t="str">
        <f>MIDFIX!DI10</f>
        <v/>
      </c>
      <c r="K10" s="102" t="str">
        <f>MIDFIX!DJ10</f>
        <v/>
      </c>
      <c r="L10" s="150">
        <f t="shared" si="1"/>
        <v>0</v>
      </c>
      <c r="M10" s="150">
        <f t="shared" si="2"/>
        <v>0</v>
      </c>
      <c r="N10" s="144">
        <f t="shared" si="3"/>
        <v>0</v>
      </c>
      <c r="O10" s="144">
        <v>15</v>
      </c>
      <c r="P10" s="151">
        <v>4</v>
      </c>
      <c r="Q10" s="151">
        <v>0</v>
      </c>
      <c r="R10" s="144">
        <f t="shared" si="4"/>
        <v>11</v>
      </c>
      <c r="S10" s="77">
        <f t="shared" si="5"/>
        <v>0</v>
      </c>
      <c r="T10" s="77">
        <f t="shared" si="6"/>
        <v>0</v>
      </c>
      <c r="U10" s="144"/>
      <c r="V10" s="144"/>
      <c r="W10" s="144"/>
      <c r="X10" s="144"/>
      <c r="Y10" s="144"/>
      <c r="Z10" s="144"/>
      <c r="AA10" s="33"/>
    </row>
    <row r="11" spans="1:27" x14ac:dyDescent="0.3">
      <c r="A11" s="23" t="s">
        <v>66</v>
      </c>
      <c r="B11" s="62" t="s">
        <v>5</v>
      </c>
      <c r="C11" s="93">
        <f>IFERROR(VLOOKUP($A11,FIXTURES!$A$27:$B$46,MATCH("GD",FIXTURES!$A$26:$B$26,0),0),"")</f>
        <v>0.01</v>
      </c>
      <c r="D11" s="76" t="str">
        <f>IFERROR(IF(BGW!$B$2=0,E11*VLOOKUP(#REF!,$B$6:$E$25,MATCH("%",$B$5:$E$5,0),0),IF(E11*VLOOKUP(#REF!,$B$6:$E$25,MATCH("%",$B$5:$E$5,0),0)&gt;0.5,1,0)),"")</f>
        <v/>
      </c>
      <c r="E11" s="77">
        <f t="shared" si="0"/>
        <v>0</v>
      </c>
      <c r="F11" s="102" t="str">
        <f>MIDFIX!DE11</f>
        <v/>
      </c>
      <c r="G11" s="102" t="str">
        <f>MIDFIX!DF11</f>
        <v/>
      </c>
      <c r="H11" s="102" t="str">
        <f>MIDFIX!DG11</f>
        <v/>
      </c>
      <c r="I11" s="102" t="str">
        <f>MIDFIX!DH11</f>
        <v/>
      </c>
      <c r="J11" s="102" t="str">
        <f>MIDFIX!DI11</f>
        <v/>
      </c>
      <c r="K11" s="102" t="str">
        <f>MIDFIX!DJ11</f>
        <v/>
      </c>
      <c r="L11" s="150">
        <f t="shared" si="1"/>
        <v>0</v>
      </c>
      <c r="M11" s="150">
        <f t="shared" si="2"/>
        <v>0</v>
      </c>
      <c r="N11" s="144">
        <f t="shared" si="3"/>
        <v>0</v>
      </c>
      <c r="O11" s="144">
        <v>15</v>
      </c>
      <c r="P11" s="151">
        <v>2</v>
      </c>
      <c r="Q11" s="151">
        <v>6</v>
      </c>
      <c r="R11" s="144">
        <f t="shared" si="4"/>
        <v>7</v>
      </c>
      <c r="S11" s="77">
        <f t="shared" si="5"/>
        <v>0</v>
      </c>
      <c r="T11" s="77">
        <f t="shared" si="6"/>
        <v>0</v>
      </c>
      <c r="U11" s="144"/>
      <c r="V11" s="144"/>
      <c r="W11" s="144"/>
      <c r="X11" s="144"/>
      <c r="Y11" s="144"/>
      <c r="Z11" s="144"/>
      <c r="AA11" s="33"/>
    </row>
    <row r="12" spans="1:27" x14ac:dyDescent="0.3">
      <c r="A12" s="23" t="s">
        <v>34</v>
      </c>
      <c r="B12" s="62" t="s">
        <v>6</v>
      </c>
      <c r="C12" s="93">
        <f>IFERROR(VLOOKUP($A12,FIXTURES!$A$27:$B$46,MATCH("GD",FIXTURES!$A$26:$B$26,0),0),"")</f>
        <v>-0.32</v>
      </c>
      <c r="D12" s="76" t="str">
        <f>IFERROR(IF(BGW!$B$2=0,E12*VLOOKUP(#REF!,$B$6:$E$25,MATCH("%",$B$5:$E$5,0),0),IF(E12*VLOOKUP(#REF!,$B$6:$E$25,MATCH("%",$B$5:$E$5,0),0)&gt;0.5,1,0)),"")</f>
        <v/>
      </c>
      <c r="E12" s="77">
        <f t="shared" si="0"/>
        <v>7.6923076923076927E-2</v>
      </c>
      <c r="F12" s="102" t="str">
        <f>MIDFIX!DE12</f>
        <v>ARS</v>
      </c>
      <c r="G12" s="102" t="str">
        <f>MIDFIX!DF12</f>
        <v/>
      </c>
      <c r="H12" s="102" t="str">
        <f>MIDFIX!DG12</f>
        <v/>
      </c>
      <c r="I12" s="102" t="str">
        <f>MIDFIX!DH12</f>
        <v/>
      </c>
      <c r="J12" s="102" t="str">
        <f>MIDFIX!DI12</f>
        <v/>
      </c>
      <c r="K12" s="102" t="str">
        <f>MIDFIX!DJ12</f>
        <v/>
      </c>
      <c r="L12" s="150">
        <f t="shared" si="1"/>
        <v>1</v>
      </c>
      <c r="M12" s="150">
        <f t="shared" si="2"/>
        <v>0</v>
      </c>
      <c r="N12" s="144">
        <f t="shared" si="3"/>
        <v>1</v>
      </c>
      <c r="O12" s="144">
        <v>15</v>
      </c>
      <c r="P12" s="151">
        <v>2</v>
      </c>
      <c r="Q12" s="151">
        <v>0</v>
      </c>
      <c r="R12" s="144">
        <f t="shared" si="4"/>
        <v>13</v>
      </c>
      <c r="S12" s="77">
        <f t="shared" si="5"/>
        <v>7.6923076923076927E-2</v>
      </c>
      <c r="T12" s="77">
        <f t="shared" si="6"/>
        <v>7.6923076923076927E-2</v>
      </c>
      <c r="U12" s="144"/>
      <c r="V12" s="144"/>
      <c r="W12" s="144"/>
      <c r="X12" s="144"/>
      <c r="Y12" s="144"/>
      <c r="Z12" s="144"/>
      <c r="AA12" s="33"/>
    </row>
    <row r="13" spans="1:27" x14ac:dyDescent="0.3">
      <c r="A13" s="23" t="s">
        <v>64</v>
      </c>
      <c r="B13" s="62" t="s">
        <v>7</v>
      </c>
      <c r="C13" s="93">
        <f>IFERROR(VLOOKUP($A13,FIXTURES!$A$27:$B$46,MATCH("GD",FIXTURES!$A$26:$B$26,0),0),"")</f>
        <v>-0.61</v>
      </c>
      <c r="D13" s="76" t="str">
        <f>IFERROR(IF(BGW!$B$2=0,E13*VLOOKUP(#REF!,$B$6:$E$25,MATCH("%",$B$5:$E$5,0),0),IF(E13*VLOOKUP(#REF!,$B$6:$E$25,MATCH("%",$B$5:$E$5,0),0)&gt;0.5,1,0)),"")</f>
        <v/>
      </c>
      <c r="E13" s="77">
        <f t="shared" si="0"/>
        <v>7.6923076923076927E-2</v>
      </c>
      <c r="F13" s="102" t="str">
        <f>MIDFIX!DE13</f>
        <v/>
      </c>
      <c r="G13" s="102" t="str">
        <f>MIDFIX!DF13</f>
        <v/>
      </c>
      <c r="H13" s="102" t="str">
        <f>MIDFIX!DG13</f>
        <v/>
      </c>
      <c r="I13" s="102" t="str">
        <f>MIDFIX!DH13</f>
        <v>arsAVL</v>
      </c>
      <c r="J13" s="102" t="str">
        <f>MIDFIX!DI13</f>
        <v/>
      </c>
      <c r="K13" s="102" t="str">
        <f>MIDFIX!DJ13</f>
        <v/>
      </c>
      <c r="L13" s="150">
        <f t="shared" si="1"/>
        <v>0</v>
      </c>
      <c r="M13" s="150">
        <f t="shared" si="2"/>
        <v>1</v>
      </c>
      <c r="N13" s="144">
        <f t="shared" si="3"/>
        <v>1</v>
      </c>
      <c r="O13" s="144">
        <v>15</v>
      </c>
      <c r="P13" s="151">
        <v>2</v>
      </c>
      <c r="Q13" s="151">
        <v>0</v>
      </c>
      <c r="R13" s="144">
        <f t="shared" si="4"/>
        <v>13</v>
      </c>
      <c r="S13" s="77">
        <f t="shared" si="5"/>
        <v>7.6923076923076927E-2</v>
      </c>
      <c r="T13" s="77">
        <f t="shared" si="6"/>
        <v>7.6923076923076927E-2</v>
      </c>
      <c r="U13" s="144"/>
      <c r="V13" s="144"/>
      <c r="W13" s="144"/>
      <c r="X13" s="144"/>
      <c r="Y13" s="144"/>
      <c r="Z13" s="144"/>
      <c r="AA13" s="33"/>
    </row>
    <row r="14" spans="1:27" x14ac:dyDescent="0.3">
      <c r="A14" s="23" t="s">
        <v>40</v>
      </c>
      <c r="B14" s="62" t="s">
        <v>8</v>
      </c>
      <c r="C14" s="93">
        <f>IFERROR(VLOOKUP($A14,FIXTURES!$A$27:$B$46,MATCH("GD",FIXTURES!$A$26:$B$26,0),0),"")</f>
        <v>-0.4</v>
      </c>
      <c r="D14" s="76" t="str">
        <f>IFERROR(IF(BGW!$B$2=0,E14*VLOOKUP(#REF!,$B$6:$E$25,MATCH("%",$B$5:$E$5,0),0),IF(E14*VLOOKUP(#REF!,$B$6:$E$25,MATCH("%",$B$5:$E$5,0),0)&gt;0.5,1,0)),"")</f>
        <v/>
      </c>
      <c r="E14" s="77">
        <f t="shared" si="0"/>
        <v>9.0909090909090912E-2</v>
      </c>
      <c r="F14" s="102" t="str">
        <f>MIDFIX!DE14</f>
        <v/>
      </c>
      <c r="G14" s="102" t="str">
        <f>MIDFIX!DF14</f>
        <v/>
      </c>
      <c r="H14" s="102" t="str">
        <f>MIDFIX!DG14</f>
        <v/>
      </c>
      <c r="I14" s="102" t="str">
        <f>MIDFIX!DH14</f>
        <v/>
      </c>
      <c r="J14" s="102" t="str">
        <f>MIDFIX!DI14</f>
        <v/>
      </c>
      <c r="K14" s="102" t="str">
        <f>MIDFIX!DJ14</f>
        <v>LEE</v>
      </c>
      <c r="L14" s="150">
        <f t="shared" si="1"/>
        <v>0</v>
      </c>
      <c r="M14" s="150">
        <f t="shared" si="2"/>
        <v>1</v>
      </c>
      <c r="N14" s="144">
        <f t="shared" si="3"/>
        <v>1</v>
      </c>
      <c r="O14" s="144">
        <v>15</v>
      </c>
      <c r="P14" s="151">
        <v>4</v>
      </c>
      <c r="Q14" s="151">
        <v>0</v>
      </c>
      <c r="R14" s="144">
        <f t="shared" si="4"/>
        <v>11</v>
      </c>
      <c r="S14" s="77">
        <f t="shared" si="5"/>
        <v>9.0909090909090912E-2</v>
      </c>
      <c r="T14" s="77">
        <f t="shared" si="6"/>
        <v>9.0909090909090912E-2</v>
      </c>
      <c r="U14" s="144"/>
      <c r="V14" s="144"/>
      <c r="W14" s="144"/>
      <c r="X14" s="144"/>
      <c r="Y14" s="144"/>
      <c r="Z14" s="144"/>
      <c r="AA14" s="33"/>
    </row>
    <row r="15" spans="1:27" x14ac:dyDescent="0.3">
      <c r="A15" s="23" t="s">
        <v>55</v>
      </c>
      <c r="B15" s="62" t="s">
        <v>9</v>
      </c>
      <c r="C15" s="93">
        <f>IFERROR(VLOOKUP($A15,FIXTURES!$A$27:$B$46,MATCH("GD",FIXTURES!$A$26:$B$26,0),0),"")</f>
        <v>-0.44</v>
      </c>
      <c r="D15" s="76" t="str">
        <f>IFERROR(IF(BGW!$B$2=0,E15*VLOOKUP(#REF!,$B$6:$E$25,MATCH("%",$B$5:$E$5,0),0),IF(E15*VLOOKUP(#REF!,$B$6:$E$25,MATCH("%",$B$5:$E$5,0),0)&gt;0.5,1,0)),"")</f>
        <v/>
      </c>
      <c r="E15" s="77">
        <f t="shared" si="0"/>
        <v>0.18181818181818182</v>
      </c>
      <c r="F15" s="102" t="str">
        <f>MIDFIX!DE15</f>
        <v/>
      </c>
      <c r="G15" s="102" t="str">
        <f>MIDFIX!DF15</f>
        <v/>
      </c>
      <c r="H15" s="102" t="str">
        <f>MIDFIX!DG15</f>
        <v/>
      </c>
      <c r="I15" s="102" t="str">
        <f>MIDFIX!DH15</f>
        <v/>
      </c>
      <c r="J15" s="102" t="str">
        <f>MIDFIX!DI15</f>
        <v>wol</v>
      </c>
      <c r="K15" s="102" t="str">
        <f>MIDFIX!DJ15</f>
        <v>ful</v>
      </c>
      <c r="L15" s="150">
        <f t="shared" si="1"/>
        <v>0</v>
      </c>
      <c r="M15" s="150">
        <f t="shared" si="2"/>
        <v>2</v>
      </c>
      <c r="N15" s="144">
        <f t="shared" si="3"/>
        <v>2</v>
      </c>
      <c r="O15" s="144">
        <v>15</v>
      </c>
      <c r="P15" s="151">
        <v>4</v>
      </c>
      <c r="Q15" s="151">
        <v>0</v>
      </c>
      <c r="R15" s="144">
        <f t="shared" si="4"/>
        <v>11</v>
      </c>
      <c r="S15" s="77">
        <f t="shared" si="5"/>
        <v>0.18181818181818182</v>
      </c>
      <c r="T15" s="77">
        <f t="shared" si="6"/>
        <v>0.18181818181818182</v>
      </c>
      <c r="U15" s="144"/>
      <c r="V15" s="144"/>
      <c r="W15" s="144"/>
      <c r="X15" s="144"/>
      <c r="Y15" s="144"/>
      <c r="Z15" s="144"/>
      <c r="AA15" s="33"/>
    </row>
    <row r="16" spans="1:27" x14ac:dyDescent="0.3">
      <c r="A16" s="23" t="s">
        <v>69</v>
      </c>
      <c r="B16" s="62" t="s">
        <v>10</v>
      </c>
      <c r="C16" s="93">
        <f>IFERROR(VLOOKUP($A16,FIXTURES!$A$27:$B$46,MATCH("GD",FIXTURES!$A$26:$B$26,0),0),"")</f>
        <v>-0.35</v>
      </c>
      <c r="D16" s="76" t="str">
        <f>IFERROR(IF(BGW!$B$2=0,E16*VLOOKUP(#REF!,$B$6:$E$25,MATCH("%",$B$5:$E$5,0),0),IF(E16*VLOOKUP(#REF!,$B$6:$E$25,MATCH("%",$B$5:$E$5,0),0)&gt;0.5,1,0)),"")</f>
        <v/>
      </c>
      <c r="E16" s="77">
        <f t="shared" si="0"/>
        <v>0.18181818181818182</v>
      </c>
      <c r="F16" s="102" t="str">
        <f>MIDFIX!DE16</f>
        <v/>
      </c>
      <c r="G16" s="102" t="str">
        <f>MIDFIX!DF16</f>
        <v/>
      </c>
      <c r="H16" s="102" t="str">
        <f>MIDFIX!DG16</f>
        <v/>
      </c>
      <c r="I16" s="102" t="str">
        <f>MIDFIX!DH16</f>
        <v/>
      </c>
      <c r="J16" s="102" t="str">
        <f>MIDFIX!DI16</f>
        <v>bre</v>
      </c>
      <c r="K16" s="102" t="str">
        <f>MIDFIX!DJ16</f>
        <v>WOL</v>
      </c>
      <c r="L16" s="150">
        <f t="shared" si="1"/>
        <v>0</v>
      </c>
      <c r="M16" s="150">
        <f t="shared" si="2"/>
        <v>2</v>
      </c>
      <c r="N16" s="144">
        <f t="shared" si="3"/>
        <v>2</v>
      </c>
      <c r="O16" s="144">
        <v>15</v>
      </c>
      <c r="P16" s="151">
        <v>4</v>
      </c>
      <c r="Q16" s="151">
        <v>0</v>
      </c>
      <c r="R16" s="144">
        <f t="shared" si="4"/>
        <v>11</v>
      </c>
      <c r="S16" s="77">
        <f t="shared" si="5"/>
        <v>0.18181818181818182</v>
      </c>
      <c r="T16" s="77">
        <f t="shared" si="6"/>
        <v>0.18181818181818182</v>
      </c>
      <c r="U16" s="144"/>
      <c r="V16" s="144"/>
      <c r="W16" s="144"/>
      <c r="X16" s="144"/>
      <c r="Y16" s="144"/>
      <c r="Z16" s="144"/>
      <c r="AA16" s="33"/>
    </row>
    <row r="17" spans="1:27" x14ac:dyDescent="0.3">
      <c r="A17" s="23" t="s">
        <v>42</v>
      </c>
      <c r="B17" s="62" t="s">
        <v>11</v>
      </c>
      <c r="C17" s="93">
        <f>IFERROR(VLOOKUP($A17,FIXTURES!$A$27:$B$46,MATCH("GD",FIXTURES!$A$26:$B$26,0),0),"")</f>
        <v>0.45</v>
      </c>
      <c r="D17" s="76" t="str">
        <f>IFERROR(IF(BGW!$B$2=0,E17*VLOOKUP(#REF!,$B$6:$E$25,MATCH("%",$B$5:$E$5,0),0),IF(E17*VLOOKUP(#REF!,$B$6:$E$25,MATCH("%",$B$5:$E$5,0),0)&gt;0.5,1,0)),"")</f>
        <v/>
      </c>
      <c r="E17" s="77">
        <f t="shared" si="0"/>
        <v>0.2</v>
      </c>
      <c r="F17" s="102" t="str">
        <f>MIDFIX!DE17</f>
        <v/>
      </c>
      <c r="G17" s="102" t="str">
        <f>MIDFIX!DF17</f>
        <v/>
      </c>
      <c r="H17" s="102" t="str">
        <f>MIDFIX!DG17</f>
        <v/>
      </c>
      <c r="I17" s="102" t="str">
        <f>MIDFIX!DH17</f>
        <v>cryWOL</v>
      </c>
      <c r="J17" s="102" t="str">
        <f>MIDFIX!DI17</f>
        <v/>
      </c>
      <c r="K17" s="102" t="str">
        <f>MIDFIX!DJ17</f>
        <v/>
      </c>
      <c r="L17" s="150">
        <f t="shared" si="1"/>
        <v>0</v>
      </c>
      <c r="M17" s="150">
        <f t="shared" si="2"/>
        <v>1</v>
      </c>
      <c r="N17" s="144">
        <f t="shared" si="3"/>
        <v>1</v>
      </c>
      <c r="O17" s="144">
        <v>15</v>
      </c>
      <c r="P17" s="151">
        <v>4</v>
      </c>
      <c r="Q17" s="151">
        <v>6</v>
      </c>
      <c r="R17" s="144">
        <f t="shared" si="4"/>
        <v>5</v>
      </c>
      <c r="S17" s="77">
        <f t="shared" si="5"/>
        <v>0.2</v>
      </c>
      <c r="T17" s="77">
        <f t="shared" si="6"/>
        <v>0.2</v>
      </c>
      <c r="U17" s="144"/>
      <c r="V17" s="144"/>
      <c r="W17" s="144"/>
      <c r="X17" s="144"/>
      <c r="Y17" s="144"/>
      <c r="Z17" s="144"/>
      <c r="AA17" s="33"/>
    </row>
    <row r="18" spans="1:27" x14ac:dyDescent="0.3">
      <c r="A18" s="23" t="s">
        <v>79</v>
      </c>
      <c r="B18" s="62" t="s">
        <v>12</v>
      </c>
      <c r="C18" s="93">
        <f>IFERROR(VLOOKUP($A18,FIXTURES!$A$27:$B$46,MATCH("GD",FIXTURES!$A$26:$B$26,0),0),"")</f>
        <v>1.3</v>
      </c>
      <c r="D18" s="76" t="str">
        <f>IFERROR(IF(BGW!$B$2=0,E18*VLOOKUP(#REF!,$B$6:$E$25,MATCH("%",$B$5:$E$5,0),0),IF(E18*VLOOKUP(#REF!,$B$6:$E$25,MATCH("%",$B$5:$E$5,0),0)&gt;0.5,1,0)),"")</f>
        <v/>
      </c>
      <c r="E18" s="77">
        <f t="shared" si="0"/>
        <v>0</v>
      </c>
      <c r="F18" s="102" t="str">
        <f>MIDFIX!DE18</f>
        <v/>
      </c>
      <c r="G18" s="102" t="str">
        <f>MIDFIX!DF18</f>
        <v/>
      </c>
      <c r="H18" s="102" t="str">
        <f>MIDFIX!DG18</f>
        <v/>
      </c>
      <c r="I18" s="102" t="str">
        <f>MIDFIX!DH18</f>
        <v/>
      </c>
      <c r="J18" s="102" t="str">
        <f>MIDFIX!DI18</f>
        <v/>
      </c>
      <c r="K18" s="102" t="str">
        <f>MIDFIX!DJ18</f>
        <v/>
      </c>
      <c r="L18" s="150">
        <f t="shared" si="1"/>
        <v>0</v>
      </c>
      <c r="M18" s="150">
        <f t="shared" si="2"/>
        <v>0</v>
      </c>
      <c r="N18" s="144">
        <f t="shared" si="3"/>
        <v>0</v>
      </c>
      <c r="O18" s="144">
        <v>15</v>
      </c>
      <c r="P18" s="151">
        <v>4</v>
      </c>
      <c r="Q18" s="151">
        <v>6</v>
      </c>
      <c r="R18" s="144">
        <f t="shared" si="4"/>
        <v>5</v>
      </c>
      <c r="S18" s="77">
        <f t="shared" si="5"/>
        <v>0</v>
      </c>
      <c r="T18" s="77">
        <f t="shared" si="6"/>
        <v>0</v>
      </c>
      <c r="U18" s="144"/>
      <c r="V18" s="144"/>
      <c r="W18" s="144"/>
      <c r="X18" s="144"/>
      <c r="Y18" s="144"/>
      <c r="Z18" s="144"/>
      <c r="AA18" s="33"/>
    </row>
    <row r="19" spans="1:27" x14ac:dyDescent="0.3">
      <c r="A19" s="23" t="s">
        <v>73</v>
      </c>
      <c r="B19" s="62" t="s">
        <v>13</v>
      </c>
      <c r="C19" s="93">
        <f>IFERROR(VLOOKUP($A19,FIXTURES!$A$27:$B$46,MATCH("GD",FIXTURES!$A$26:$B$26,0),0),"")</f>
        <v>0.35</v>
      </c>
      <c r="D19" s="76" t="str">
        <f>IFERROR(IF(BGW!$B$2=0,E19*VLOOKUP(#REF!,$B$6:$E$25,MATCH("%",$B$5:$E$5,0),0),IF(E19*VLOOKUP(#REF!,$B$6:$E$25,MATCH("%",$B$5:$E$5,0),0)&gt;0.5,1,0)),"")</f>
        <v/>
      </c>
      <c r="E19" s="77">
        <f t="shared" si="0"/>
        <v>0</v>
      </c>
      <c r="F19" s="102" t="str">
        <f>MIDFIX!DE19</f>
        <v/>
      </c>
      <c r="G19" s="102" t="str">
        <f>MIDFIX!DF19</f>
        <v/>
      </c>
      <c r="H19" s="102" t="str">
        <f>MIDFIX!DG19</f>
        <v/>
      </c>
      <c r="I19" s="102" t="str">
        <f>MIDFIX!DH19</f>
        <v/>
      </c>
      <c r="J19" s="102" t="str">
        <f>MIDFIX!DI19</f>
        <v/>
      </c>
      <c r="K19" s="102" t="str">
        <f>MIDFIX!DJ19</f>
        <v/>
      </c>
      <c r="L19" s="150">
        <f t="shared" si="1"/>
        <v>0</v>
      </c>
      <c r="M19" s="150">
        <f t="shared" si="2"/>
        <v>0</v>
      </c>
      <c r="N19" s="144">
        <f t="shared" si="3"/>
        <v>0</v>
      </c>
      <c r="O19" s="144">
        <v>15</v>
      </c>
      <c r="P19" s="151">
        <v>4</v>
      </c>
      <c r="Q19" s="151">
        <v>8</v>
      </c>
      <c r="R19" s="144">
        <f t="shared" si="4"/>
        <v>3</v>
      </c>
      <c r="S19" s="77">
        <f t="shared" si="5"/>
        <v>0</v>
      </c>
      <c r="T19" s="77">
        <f t="shared" si="6"/>
        <v>0</v>
      </c>
      <c r="U19" s="144"/>
      <c r="V19" s="144"/>
      <c r="W19" s="144"/>
      <c r="X19" s="144"/>
      <c r="Y19" s="144"/>
      <c r="Z19" s="144"/>
      <c r="AA19" s="33"/>
    </row>
    <row r="20" spans="1:27" x14ac:dyDescent="0.3">
      <c r="A20" s="23" t="s">
        <v>50</v>
      </c>
      <c r="B20" s="62" t="s">
        <v>14</v>
      </c>
      <c r="C20" s="93">
        <f>IFERROR(VLOOKUP($A20,FIXTURES!$A$27:$B$46,MATCH("GD",FIXTURES!$A$26:$B$26,0),0),"")</f>
        <v>0.72</v>
      </c>
      <c r="D20" s="76" t="str">
        <f>IFERROR(IF(BGW!$B$2=0,E20*VLOOKUP(#REF!,$B$6:$E$25,MATCH("%",$B$5:$E$5,0),0),IF(E20*VLOOKUP(#REF!,$B$6:$E$25,MATCH("%",$B$5:$E$5,0),0)&gt;0.5,1,0)),"")</f>
        <v/>
      </c>
      <c r="E20" s="77">
        <f t="shared" si="0"/>
        <v>7.6923076923076927E-2</v>
      </c>
      <c r="F20" s="102" t="str">
        <f>MIDFIX!DE20</f>
        <v/>
      </c>
      <c r="G20" s="102" t="str">
        <f>MIDFIX!DF20</f>
        <v/>
      </c>
      <c r="H20" s="102" t="str">
        <f>MIDFIX!DG20</f>
        <v/>
      </c>
      <c r="I20" s="102" t="str">
        <f>MIDFIX!DH20</f>
        <v/>
      </c>
      <c r="J20" s="102" t="str">
        <f>MIDFIX!DI20</f>
        <v/>
      </c>
      <c r="K20" s="102" t="str">
        <f>MIDFIX!DJ20</f>
        <v>TOT</v>
      </c>
      <c r="L20" s="150">
        <f t="shared" si="1"/>
        <v>0</v>
      </c>
      <c r="M20" s="150">
        <f t="shared" si="2"/>
        <v>1</v>
      </c>
      <c r="N20" s="144">
        <f t="shared" si="3"/>
        <v>1</v>
      </c>
      <c r="O20" s="144">
        <v>15</v>
      </c>
      <c r="P20" s="151">
        <v>2</v>
      </c>
      <c r="Q20" s="151">
        <v>0</v>
      </c>
      <c r="R20" s="144">
        <f t="shared" si="4"/>
        <v>13</v>
      </c>
      <c r="S20" s="77">
        <f t="shared" si="5"/>
        <v>7.6923076923076927E-2</v>
      </c>
      <c r="T20" s="77">
        <f t="shared" si="6"/>
        <v>7.6923076923076927E-2</v>
      </c>
      <c r="U20" s="144"/>
      <c r="V20" s="144"/>
      <c r="W20" s="144"/>
      <c r="X20" s="144"/>
      <c r="Y20" s="144"/>
      <c r="Z20" s="144"/>
      <c r="AA20" s="33"/>
    </row>
    <row r="21" spans="1:27" x14ac:dyDescent="0.3">
      <c r="A21" s="23" t="s">
        <v>52</v>
      </c>
      <c r="B21" s="62" t="s">
        <v>15</v>
      </c>
      <c r="C21" s="93">
        <f>IFERROR(VLOOKUP($A21,FIXTURES!$A$27:$B$46,MATCH("GD",FIXTURES!$A$26:$B$26,0),0),"")</f>
        <v>-0.68</v>
      </c>
      <c r="D21" s="76" t="str">
        <f>IFERROR(IF(BGW!$B$2=0,E21*VLOOKUP(#REF!,$B$6:$E$25,MATCH("%",$B$5:$E$5,0),0),IF(E21*VLOOKUP(#REF!,$B$6:$E$25,MATCH("%",$B$5:$E$5,0),0)&gt;0.5,1,0)),"")</f>
        <v/>
      </c>
      <c r="E21" s="77">
        <f t="shared" si="0"/>
        <v>0</v>
      </c>
      <c r="F21" s="102" t="str">
        <f>MIDFIX!DE21</f>
        <v/>
      </c>
      <c r="G21" s="102" t="str">
        <f>MIDFIX!DF21</f>
        <v/>
      </c>
      <c r="H21" s="102" t="str">
        <f>MIDFIX!DG21</f>
        <v/>
      </c>
      <c r="I21" s="102" t="str">
        <f>MIDFIX!DH21</f>
        <v/>
      </c>
      <c r="J21" s="102" t="str">
        <f>MIDFIX!DI21</f>
        <v/>
      </c>
      <c r="K21" s="102" t="str">
        <f>MIDFIX!DJ21</f>
        <v/>
      </c>
      <c r="L21" s="150">
        <f t="shared" si="1"/>
        <v>0</v>
      </c>
      <c r="M21" s="150">
        <f t="shared" si="2"/>
        <v>0</v>
      </c>
      <c r="N21" s="144">
        <f t="shared" si="3"/>
        <v>0</v>
      </c>
      <c r="O21" s="144">
        <v>15</v>
      </c>
      <c r="P21" s="151">
        <v>2</v>
      </c>
      <c r="Q21" s="151">
        <v>0</v>
      </c>
      <c r="R21" s="144">
        <f t="shared" si="4"/>
        <v>13</v>
      </c>
      <c r="S21" s="77">
        <f t="shared" si="5"/>
        <v>0</v>
      </c>
      <c r="T21" s="77">
        <f t="shared" si="6"/>
        <v>0</v>
      </c>
      <c r="U21" s="144"/>
      <c r="V21" s="144"/>
      <c r="W21" s="144"/>
      <c r="X21" s="144"/>
      <c r="Y21" s="144"/>
      <c r="Z21" s="144"/>
      <c r="AA21" s="33"/>
    </row>
    <row r="22" spans="1:27" x14ac:dyDescent="0.3">
      <c r="A22" s="23" t="s">
        <v>47</v>
      </c>
      <c r="B22" s="62" t="s">
        <v>16</v>
      </c>
      <c r="C22" s="93">
        <f>IFERROR(VLOOKUP($A22,FIXTURES!$A$27:$B$46,MATCH("GD",FIXTURES!$A$26:$B$26,0),0),"")</f>
        <v>-0.49</v>
      </c>
      <c r="D22" s="76" t="str">
        <f>IFERROR(IF(BGW!$B$2=0,E22*VLOOKUP(#REF!,$B$6:$E$25,MATCH("%",$B$5:$E$5,0),0),IF(E22*VLOOKUP(#REF!,$B$6:$E$25,MATCH("%",$B$5:$E$5,0),0)&gt;0.5,1,0)),"")</f>
        <v/>
      </c>
      <c r="E22" s="77">
        <f t="shared" si="0"/>
        <v>0.18181818181818182</v>
      </c>
      <c r="F22" s="102" t="str">
        <f>MIDFIX!DE22</f>
        <v/>
      </c>
      <c r="G22" s="102" t="str">
        <f>MIDFIX!DF22</f>
        <v/>
      </c>
      <c r="H22" s="102" t="str">
        <f>MIDFIX!DG22</f>
        <v/>
      </c>
      <c r="I22" s="102" t="str">
        <f>MIDFIX!DH22</f>
        <v/>
      </c>
      <c r="J22" s="102" t="str">
        <f>MIDFIX!DI22</f>
        <v>TOT</v>
      </c>
      <c r="K22" s="102" t="str">
        <f>MIDFIX!DJ22</f>
        <v>ars</v>
      </c>
      <c r="L22" s="150">
        <f t="shared" si="1"/>
        <v>0</v>
      </c>
      <c r="M22" s="150">
        <f t="shared" si="2"/>
        <v>2</v>
      </c>
      <c r="N22" s="144">
        <f t="shared" si="3"/>
        <v>2</v>
      </c>
      <c r="O22" s="144">
        <v>15</v>
      </c>
      <c r="P22" s="151">
        <v>4</v>
      </c>
      <c r="Q22" s="151">
        <v>0</v>
      </c>
      <c r="R22" s="144">
        <f t="shared" si="4"/>
        <v>11</v>
      </c>
      <c r="S22" s="77">
        <f t="shared" si="5"/>
        <v>0.18181818181818182</v>
      </c>
      <c r="T22" s="77">
        <f t="shared" si="6"/>
        <v>0.18181818181818182</v>
      </c>
      <c r="U22" s="144"/>
      <c r="V22" s="144"/>
      <c r="W22" s="144"/>
      <c r="X22" s="144"/>
      <c r="Y22" s="144"/>
      <c r="Z22" s="144"/>
      <c r="AA22" s="33"/>
    </row>
    <row r="23" spans="1:27" x14ac:dyDescent="0.3">
      <c r="A23" s="23" t="s">
        <v>45</v>
      </c>
      <c r="B23" s="62" t="s">
        <v>17</v>
      </c>
      <c r="C23" s="93">
        <f>IFERROR(VLOOKUP($A23,FIXTURES!$A$27:$B$46,MATCH("GD",FIXTURES!$A$26:$B$26,0),0),"")</f>
        <v>0.16</v>
      </c>
      <c r="D23" s="76" t="str">
        <f>IFERROR(IF(BGW!$B$2=0,E23*VLOOKUP(#REF!,$B$6:$E$25,MATCH("%",$B$5:$E$5,0),0),IF(E23*VLOOKUP(#REF!,$B$6:$E$25,MATCH("%",$B$5:$E$5,0),0)&gt;0.5,1,0)),"")</f>
        <v/>
      </c>
      <c r="E23" s="77">
        <f t="shared" si="0"/>
        <v>0.4</v>
      </c>
      <c r="F23" s="102" t="str">
        <f>MIDFIX!DE23</f>
        <v/>
      </c>
      <c r="G23" s="102" t="str">
        <f>MIDFIX!DF23</f>
        <v/>
      </c>
      <c r="H23" s="102" t="str">
        <f>MIDFIX!DG23</f>
        <v/>
      </c>
      <c r="I23" s="102" t="str">
        <f>MIDFIX!DH23</f>
        <v/>
      </c>
      <c r="J23" s="102" t="str">
        <f>MIDFIX!DI23</f>
        <v>sou</v>
      </c>
      <c r="K23" s="102" t="str">
        <f>MIDFIX!DJ23</f>
        <v>new</v>
      </c>
      <c r="L23" s="150">
        <f t="shared" si="1"/>
        <v>0</v>
      </c>
      <c r="M23" s="150">
        <f t="shared" si="2"/>
        <v>2</v>
      </c>
      <c r="N23" s="144">
        <f t="shared" si="3"/>
        <v>2</v>
      </c>
      <c r="O23" s="144">
        <v>15</v>
      </c>
      <c r="P23" s="151">
        <v>4</v>
      </c>
      <c r="Q23" s="151">
        <v>6</v>
      </c>
      <c r="R23" s="144">
        <f t="shared" si="4"/>
        <v>5</v>
      </c>
      <c r="S23" s="77">
        <f t="shared" si="5"/>
        <v>0.4</v>
      </c>
      <c r="T23" s="77">
        <f t="shared" si="6"/>
        <v>0.4</v>
      </c>
      <c r="U23" s="144"/>
      <c r="V23" s="144"/>
      <c r="W23" s="144"/>
      <c r="X23" s="144"/>
      <c r="Y23" s="144"/>
      <c r="Z23" s="144"/>
      <c r="AA23" s="33"/>
    </row>
    <row r="24" spans="1:27" x14ac:dyDescent="0.3">
      <c r="A24" s="23" t="s">
        <v>78</v>
      </c>
      <c r="B24" s="62" t="s">
        <v>18</v>
      </c>
      <c r="C24" s="93">
        <f>IFERROR(VLOOKUP($A24,FIXTURES!$A$27:$B$46,MATCH("GD",FIXTURES!$A$26:$B$26,0),0),"")</f>
        <v>0.05</v>
      </c>
      <c r="D24" s="76" t="str">
        <f>IFERROR(IF(BGW!$B$2=0,E24*VLOOKUP(#REF!,$B$6:$E$25,MATCH("%",$B$5:$E$5,0),0),IF(E24*VLOOKUP(#REF!,$B$6:$E$25,MATCH("%",$B$5:$E$5,0),0)&gt;0.5,1,0)),"")</f>
        <v/>
      </c>
      <c r="E24" s="77">
        <f t="shared" si="0"/>
        <v>0.2</v>
      </c>
      <c r="F24" s="102" t="str">
        <f>MIDFIX!DE24</f>
        <v/>
      </c>
      <c r="G24" s="102" t="str">
        <f>MIDFIX!DF24</f>
        <v/>
      </c>
      <c r="H24" s="102" t="str">
        <f>MIDFIX!DG24</f>
        <v/>
      </c>
      <c r="I24" s="102" t="str">
        <f>MIDFIX!DH24</f>
        <v/>
      </c>
      <c r="J24" s="102" t="str">
        <f>MIDFIX!DI24</f>
        <v/>
      </c>
      <c r="K24" s="102" t="str">
        <f>MIDFIX!DJ24</f>
        <v>bou</v>
      </c>
      <c r="L24" s="150">
        <f t="shared" si="1"/>
        <v>0</v>
      </c>
      <c r="M24" s="150">
        <f t="shared" si="2"/>
        <v>1</v>
      </c>
      <c r="N24" s="144">
        <f t="shared" si="3"/>
        <v>1</v>
      </c>
      <c r="O24" s="144">
        <v>15</v>
      </c>
      <c r="P24" s="151">
        <v>4</v>
      </c>
      <c r="Q24" s="151">
        <v>6</v>
      </c>
      <c r="R24" s="144">
        <f t="shared" si="4"/>
        <v>5</v>
      </c>
      <c r="S24" s="77">
        <f t="shared" si="5"/>
        <v>0.2</v>
      </c>
      <c r="T24" s="77">
        <f t="shared" si="6"/>
        <v>0.2</v>
      </c>
      <c r="U24" s="144"/>
      <c r="V24" s="144"/>
      <c r="W24" s="144"/>
      <c r="X24" s="144"/>
      <c r="Y24" s="144"/>
      <c r="Z24" s="144"/>
      <c r="AA24" s="33"/>
    </row>
    <row r="25" spans="1:27" x14ac:dyDescent="0.3">
      <c r="A25" s="29" t="s">
        <v>57</v>
      </c>
      <c r="B25" s="62" t="s">
        <v>19</v>
      </c>
      <c r="C25" s="93">
        <f>IFERROR(VLOOKUP($A25,FIXTURES!$A$27:$B$46,MATCH("GD",FIXTURES!$A$26:$B$26,0),0),"")</f>
        <v>-0.46</v>
      </c>
      <c r="D25" s="76" t="str">
        <f>IFERROR(IF(BGW!$B$2=0,E25*VLOOKUP(#REF!,$B$6:$E$25,MATCH("%",$B$5:$E$5,0),0),IF(E25*VLOOKUP(#REF!,$B$6:$E$25,MATCH("%",$B$5:$E$5,0),0)&gt;0.5,1,0)),"")</f>
        <v/>
      </c>
      <c r="E25" s="77">
        <f t="shared" si="0"/>
        <v>0.15384615384615385</v>
      </c>
      <c r="F25" s="102" t="str">
        <f>MIDFIX!DE25</f>
        <v/>
      </c>
      <c r="G25" s="102" t="str">
        <f>MIDFIX!DF25</f>
        <v/>
      </c>
      <c r="H25" s="102" t="str">
        <f>MIDFIX!DG25</f>
        <v/>
      </c>
      <c r="I25" s="102" t="str">
        <f>MIDFIX!DH25</f>
        <v/>
      </c>
      <c r="J25" s="102" t="str">
        <f>MIDFIX!DI25</f>
        <v>LEE</v>
      </c>
      <c r="K25" s="102" t="str">
        <f>MIDFIX!DJ25</f>
        <v>lei</v>
      </c>
      <c r="L25" s="150">
        <f t="shared" si="1"/>
        <v>0</v>
      </c>
      <c r="M25" s="150">
        <f t="shared" si="2"/>
        <v>2</v>
      </c>
      <c r="N25" s="144">
        <f t="shared" si="3"/>
        <v>2</v>
      </c>
      <c r="O25" s="144">
        <v>15</v>
      </c>
      <c r="P25" s="151">
        <v>2</v>
      </c>
      <c r="Q25" s="151">
        <v>0</v>
      </c>
      <c r="R25" s="144">
        <f t="shared" si="4"/>
        <v>13</v>
      </c>
      <c r="S25" s="77">
        <f t="shared" si="5"/>
        <v>0.15384615384615385</v>
      </c>
      <c r="T25" s="77">
        <f t="shared" si="6"/>
        <v>0.15384615384615385</v>
      </c>
      <c r="U25" s="144"/>
      <c r="V25" s="144"/>
      <c r="W25" s="144"/>
      <c r="X25" s="144"/>
      <c r="Y25" s="144"/>
      <c r="Z25" s="144"/>
      <c r="AA25" s="33"/>
    </row>
    <row r="30" spans="1:27" x14ac:dyDescent="0.3">
      <c r="A30" s="143"/>
    </row>
    <row r="31" spans="1:27" x14ac:dyDescent="0.3">
      <c r="A31" s="143"/>
    </row>
  </sheetData>
  <mergeCells count="1">
    <mergeCell ref="H4:K4"/>
  </mergeCells>
  <conditionalFormatting sqref="F4:F5">
    <cfRule type="containsText" dxfId="4" priority="14" operator="containsText" text="N">
      <formula>NOT(ISERROR(SEARCH("N",F4)))</formula>
    </cfRule>
    <cfRule type="containsText" dxfId="3" priority="15" operator="containsText" text="Y">
      <formula>NOT(ISERROR(SEARCH("Y",F4)))</formula>
    </cfRule>
  </conditionalFormatting>
  <conditionalFormatting sqref="K4:K5">
    <cfRule type="cellIs" dxfId="2" priority="13" operator="equal">
      <formula>1</formula>
    </cfRule>
  </conditionalFormatting>
  <conditionalFormatting sqref="D6:D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25">
    <cfRule type="expression" dxfId="1" priority="16">
      <formula>F6="Y"</formula>
    </cfRule>
  </conditionalFormatting>
  <conditionalFormatting sqref="F6:K25">
    <cfRule type="expression" dxfId="0" priority="11">
      <formula>LEN(F6)=3</formula>
    </cfRule>
  </conditionalFormatting>
  <conditionalFormatting sqref="L6:L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T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85D1-4465-4116-B486-B59EC858C656}">
  <sheetPr codeName="Sheet2"/>
  <dimension ref="A1:NC192"/>
  <sheetViews>
    <sheetView zoomScale="80" zoomScaleNormal="80" zoomScaleSheetLayoutView="50" workbookViewId="0">
      <pane xSplit="3" ySplit="5" topLeftCell="D82" activePane="bottomRight" state="frozen"/>
      <selection pane="topRight" activeCell="D1" sqref="D1"/>
      <selection pane="bottomLeft" activeCell="A6" sqref="A6"/>
      <selection pane="bottomRight" activeCell="DE6" sqref="DE6:DK26"/>
    </sheetView>
  </sheetViews>
  <sheetFormatPr defaultColWidth="6.875" defaultRowHeight="21.75" customHeight="1" x14ac:dyDescent="0.25"/>
  <cols>
    <col min="1" max="1" width="21.875" style="26" customWidth="1"/>
    <col min="2" max="44" width="6.875" style="26"/>
    <col min="45" max="45" width="7.875" style="26" customWidth="1"/>
    <col min="46" max="57" width="6.875" style="26"/>
    <col min="58" max="58" width="6.875" style="26" customWidth="1"/>
    <col min="59" max="59" width="6.875" style="26"/>
    <col min="60" max="60" width="6.875" style="26" customWidth="1"/>
    <col min="61" max="63" width="6.875" style="26"/>
    <col min="64" max="64" width="6.625" style="26" customWidth="1"/>
    <col min="65" max="65" width="6.875" style="26"/>
    <col min="66" max="66" width="6.875" style="26" customWidth="1"/>
    <col min="67" max="68" width="6.875" style="26"/>
    <col min="69" max="69" width="6.875" style="26" customWidth="1"/>
    <col min="70" max="89" width="6.875" style="26"/>
    <col min="90" max="107" width="0" style="26" hidden="1" customWidth="1"/>
    <col min="108" max="108" width="6.875" style="26"/>
    <col min="109" max="114" width="6.875" style="33"/>
    <col min="115" max="115" width="6.875" style="26"/>
    <col min="116" max="116" width="6.875" style="26" customWidth="1"/>
    <col min="117" max="16384" width="6.875" style="26"/>
  </cols>
  <sheetData>
    <row r="1" spans="1:367" s="104" customFormat="1" ht="15" customHeight="1" x14ac:dyDescent="0.3">
      <c r="D1" s="104" t="str">
        <f>FIXTURES!D$1</f>
        <v>TUE</v>
      </c>
      <c r="E1" s="104" t="str">
        <f>FIXTURES!H$1</f>
        <v>SAT</v>
      </c>
      <c r="F1" s="104" t="str">
        <f>FIXTURES!K$1</f>
        <v>TUE</v>
      </c>
      <c r="G1" s="104" t="str">
        <f>FIXTURES!O$1</f>
        <v>SAT</v>
      </c>
      <c r="H1" s="104" t="str">
        <f>FIXTURES!R$1</f>
        <v>TUE</v>
      </c>
      <c r="I1" s="104" t="str">
        <f>FIXTURES!V$1</f>
        <v>SAT</v>
      </c>
      <c r="J1" s="104" t="str">
        <f>FIXTURES!Y$1</f>
        <v>TUE</v>
      </c>
      <c r="K1" s="104" t="str">
        <f>FIXTURES!AC$1</f>
        <v>SAT</v>
      </c>
      <c r="L1" s="104" t="str">
        <f>FIXTURES!AF$1</f>
        <v>TUE</v>
      </c>
      <c r="M1" s="104" t="str">
        <f>FIXTURES!AJ$1</f>
        <v>SAT</v>
      </c>
      <c r="N1" s="104" t="str">
        <f>FIXTURES!AM$1</f>
        <v>TUE</v>
      </c>
      <c r="O1" s="104" t="str">
        <f>FIXTURES!AQ$1</f>
        <v>SAT</v>
      </c>
      <c r="P1" s="104" t="str">
        <f>FIXTURES!AT$1</f>
        <v>TUE</v>
      </c>
      <c r="Q1" s="104" t="str">
        <f>FIXTURES!AX$1</f>
        <v>SAT</v>
      </c>
      <c r="R1" s="104" t="str">
        <f>FIXTURES!BA$1</f>
        <v>TUE</v>
      </c>
      <c r="S1" s="104" t="str">
        <f>FIXTURES!BE$1</f>
        <v>SAT</v>
      </c>
      <c r="T1" s="104" t="str">
        <f>FIXTURES!BH$1</f>
        <v>TUE</v>
      </c>
      <c r="U1" s="104" t="str">
        <f>FIXTURES!BL$1</f>
        <v>SAT</v>
      </c>
      <c r="V1" s="104" t="str">
        <f>FIXTURES!BO$1</f>
        <v>TUE</v>
      </c>
      <c r="W1" s="104" t="str">
        <f>FIXTURES!BS$1</f>
        <v>SAT</v>
      </c>
      <c r="X1" s="104" t="str">
        <f>FIXTURES!BV$1</f>
        <v>TUE</v>
      </c>
      <c r="Y1" s="104" t="str">
        <f>FIXTURES!BZ$1</f>
        <v>SAT</v>
      </c>
      <c r="Z1" s="104" t="str">
        <f>FIXTURES!CC$1</f>
        <v>TUE</v>
      </c>
      <c r="AA1" s="104" t="str">
        <f>FIXTURES!CG$1</f>
        <v>SAT</v>
      </c>
      <c r="AB1" s="104" t="str">
        <f>FIXTURES!CJ$1</f>
        <v>TUE</v>
      </c>
      <c r="AC1" s="104" t="str">
        <f>FIXTURES!CN$1</f>
        <v>SAT</v>
      </c>
      <c r="AD1" s="104" t="str">
        <f>FIXTURES!CQ$1</f>
        <v>TUE</v>
      </c>
      <c r="AE1" s="104" t="str">
        <f>FIXTURES!CU$1</f>
        <v>SAT</v>
      </c>
      <c r="AF1" s="104" t="str">
        <f>FIXTURES!CX$1</f>
        <v>TUE</v>
      </c>
      <c r="AG1" s="104" t="str">
        <f>FIXTURES!DB$1</f>
        <v>SAT</v>
      </c>
      <c r="AH1" s="104" t="str">
        <f>FIXTURES!DE$1</f>
        <v>TUE</v>
      </c>
      <c r="AI1" s="104" t="str">
        <f>FIXTURES!DI$1</f>
        <v>SAT</v>
      </c>
      <c r="AJ1" s="104" t="str">
        <f>FIXTURES!DL$1</f>
        <v>TUE</v>
      </c>
      <c r="AK1" s="104" t="str">
        <f>FIXTURES!DP$1</f>
        <v>SAT</v>
      </c>
      <c r="AL1" s="104" t="str">
        <f>FIXTURES!DS$1</f>
        <v>TUE</v>
      </c>
      <c r="AM1" s="104" t="str">
        <f>FIXTURES!DW$1</f>
        <v>SAT</v>
      </c>
      <c r="AN1" s="104" t="str">
        <f>FIXTURES!DZ$1</f>
        <v>TUE</v>
      </c>
      <c r="AO1" s="104" t="str">
        <f>FIXTURES!ED$1</f>
        <v>SAT</v>
      </c>
      <c r="AP1" s="104" t="str">
        <f>FIXTURES!EG$1</f>
        <v>TUE</v>
      </c>
      <c r="AQ1" s="104" t="str">
        <f>FIXTURES!EK$1</f>
        <v>SAT</v>
      </c>
      <c r="AR1" s="104" t="str">
        <f>FIXTURES!EN$1</f>
        <v>TUE</v>
      </c>
      <c r="AS1" s="104" t="str">
        <f>FIXTURES!ER$1</f>
        <v>SAT</v>
      </c>
      <c r="AT1" s="104" t="str">
        <f>FIXTURES!EU$1</f>
        <v>TUE</v>
      </c>
      <c r="AU1" s="104" t="str">
        <f>FIXTURES!EY$1</f>
        <v>SAT</v>
      </c>
      <c r="AV1" s="104" t="str">
        <f>FIXTURES!FB$1</f>
        <v>TUE</v>
      </c>
      <c r="AW1" s="104" t="str">
        <f>FIXTURES!FF$1</f>
        <v>SAT</v>
      </c>
      <c r="AX1" s="104" t="str">
        <f>FIXTURES!FI$1</f>
        <v>TUE</v>
      </c>
      <c r="AY1" s="104" t="str">
        <f>FIXTURES!FM$1</f>
        <v>SAT</v>
      </c>
      <c r="AZ1" s="104" t="str">
        <f>FIXTURES!FP$1</f>
        <v>TUE</v>
      </c>
      <c r="BA1" s="104" t="str">
        <f>FIXTURES!FT$1</f>
        <v>SAT</v>
      </c>
      <c r="BB1" s="104" t="str">
        <f>FIXTURES!FW$1</f>
        <v>TUE</v>
      </c>
      <c r="BC1" s="104" t="str">
        <f>FIXTURES!GA$1</f>
        <v>SAT</v>
      </c>
      <c r="BD1" s="104" t="str">
        <f>FIXTURES!GD$1</f>
        <v>TUE</v>
      </c>
      <c r="BE1" s="104" t="str">
        <f>FIXTURES!GH$1</f>
        <v>SAT</v>
      </c>
      <c r="BF1" s="104" t="str">
        <f>FIXTURES!GK$1</f>
        <v>TUE</v>
      </c>
      <c r="BG1" s="104" t="str">
        <f>FIXTURES!GO$1</f>
        <v>SAT</v>
      </c>
      <c r="BH1" s="104" t="str">
        <f>FIXTURES!GR$1</f>
        <v>TUE</v>
      </c>
      <c r="BI1" s="104" t="str">
        <f>FIXTURES!GV$1</f>
        <v>SAT</v>
      </c>
      <c r="BJ1" s="104" t="str">
        <f>FIXTURES!GY$1</f>
        <v>TUE</v>
      </c>
      <c r="BK1" s="104" t="str">
        <f>FIXTURES!HC$1</f>
        <v>SAT</v>
      </c>
      <c r="BL1" s="104" t="str">
        <f>FIXTURES!HF$1</f>
        <v>TUE</v>
      </c>
      <c r="BM1" s="104" t="str">
        <f>FIXTURES!HJ$1</f>
        <v>SAT</v>
      </c>
      <c r="BN1" s="104" t="str">
        <f>FIXTURES!HM$1</f>
        <v>TUE</v>
      </c>
      <c r="BO1" s="104" t="str">
        <f>FIXTURES!HQ$1</f>
        <v>SAT</v>
      </c>
      <c r="BP1" s="104" t="str">
        <f>FIXTURES!HT$1</f>
        <v>TUE</v>
      </c>
      <c r="BQ1" s="104" t="str">
        <f>FIXTURES!HX$1</f>
        <v>SAT</v>
      </c>
      <c r="BR1" s="104" t="str">
        <f>FIXTURES!IA$1</f>
        <v>TUE</v>
      </c>
      <c r="BS1" s="104" t="str">
        <f>FIXTURES!IE$1</f>
        <v>SAT</v>
      </c>
      <c r="BT1" s="104" t="str">
        <f>FIXTURES!IH$1</f>
        <v>TUE</v>
      </c>
      <c r="BU1" s="104" t="str">
        <f>FIXTURES!IL$1</f>
        <v>SAT</v>
      </c>
      <c r="BV1" s="104" t="str">
        <f>FIXTURES!IO$1</f>
        <v>TUE</v>
      </c>
      <c r="BW1" s="104" t="str">
        <f>FIXTURES!IS$1</f>
        <v>SAT</v>
      </c>
      <c r="BX1" s="104" t="str">
        <f>FIXTURES!IV$1</f>
        <v>TUE</v>
      </c>
      <c r="BY1" s="104" t="str">
        <f>FIXTURES!IZ$1</f>
        <v>SAT</v>
      </c>
      <c r="BZ1" s="104" t="str">
        <f>FIXTURES!JC$1</f>
        <v>TUE</v>
      </c>
      <c r="CA1" s="104" t="str">
        <f>FIXTURES!JG$1</f>
        <v>SAT</v>
      </c>
      <c r="CB1" s="104" t="str">
        <f>FIXTURES!JJ$1</f>
        <v>TUE</v>
      </c>
      <c r="CC1" s="104" t="str">
        <f>FIXTURES!JN$1</f>
        <v>SAT</v>
      </c>
      <c r="CD1" s="104" t="str">
        <f>FIXTURES!JQ$1</f>
        <v>TUE</v>
      </c>
      <c r="CE1" s="104" t="str">
        <f>FIXTURES!JU$1</f>
        <v>SAT</v>
      </c>
      <c r="CF1" s="104" t="str">
        <f>FIXTURES!JX$1</f>
        <v>TUE</v>
      </c>
      <c r="CG1" s="104" t="str">
        <f>FIXTURES!KB$1</f>
        <v>SAT</v>
      </c>
      <c r="CH1" s="104" t="str">
        <f>FIXTURES!KE$1</f>
        <v>TUE</v>
      </c>
      <c r="CI1" s="104" t="str">
        <f>FIXTURES!KI$1</f>
        <v>SAT</v>
      </c>
      <c r="CJ1" s="104" t="str">
        <f>FIXTURES!KL$1</f>
        <v>TUE</v>
      </c>
      <c r="CK1" s="104" t="str">
        <f>FIXTURES!KP$1</f>
        <v>SAT</v>
      </c>
      <c r="CL1" s="104" t="str">
        <f>FIXTURES!KS$1</f>
        <v>TUE</v>
      </c>
      <c r="CM1" s="104" t="str">
        <f>FIXTURES!KW$1</f>
        <v>SAT</v>
      </c>
      <c r="CN1" s="104" t="str">
        <f>FIXTURES!KZ$1</f>
        <v>TUE</v>
      </c>
      <c r="CO1" s="104" t="str">
        <f>FIXTURES!LD$1</f>
        <v>SAT</v>
      </c>
      <c r="CP1" s="104" t="str">
        <f>FIXTURES!LG$1</f>
        <v>TUE</v>
      </c>
      <c r="CQ1" s="104" t="str">
        <f>FIXTURES!LK$1</f>
        <v>SAT</v>
      </c>
      <c r="CR1" s="104" t="str">
        <f>FIXTURES!LN$1</f>
        <v>TUE</v>
      </c>
      <c r="CS1" s="104" t="str">
        <f>FIXTURES!LR$1</f>
        <v>SAT</v>
      </c>
      <c r="CT1" s="104" t="str">
        <f>FIXTURES!LU$1</f>
        <v>TUE</v>
      </c>
      <c r="CU1" s="104" t="str">
        <f>FIXTURES!LY$1</f>
        <v>SAT</v>
      </c>
      <c r="CV1" s="104" t="str">
        <f>FIXTURES!MB$1</f>
        <v>TUE</v>
      </c>
      <c r="CW1" s="104" t="str">
        <f>FIXTURES!MF$1</f>
        <v>SAT</v>
      </c>
      <c r="CX1" s="104" t="str">
        <f>FIXTURES!MI$1</f>
        <v>TUE</v>
      </c>
      <c r="CY1" s="104" t="str">
        <f>FIXTURES!MM$1</f>
        <v>SAT</v>
      </c>
      <c r="CZ1" s="104" t="str">
        <f>FIXTURES!MP$1</f>
        <v>TUE</v>
      </c>
      <c r="DA1" s="104" t="str">
        <f>FIXTURES!MT$1</f>
        <v>SAT</v>
      </c>
      <c r="DB1" s="104" t="str">
        <f>FIXTURES!MW$1</f>
        <v>TUE</v>
      </c>
      <c r="DC1" s="104" t="str">
        <f>FIXTURES!NA$1</f>
        <v>SAT</v>
      </c>
    </row>
    <row r="2" spans="1:367" s="104" customFormat="1" ht="14.25" customHeight="1" x14ac:dyDescent="0.3">
      <c r="B2" s="105"/>
      <c r="C2" s="104" t="s">
        <v>22</v>
      </c>
      <c r="D2" s="104">
        <f>FIXTURES!D$2</f>
        <v>44775</v>
      </c>
      <c r="E2" s="104">
        <f>FIXTURES!H$2</f>
        <v>44779</v>
      </c>
      <c r="F2" s="104">
        <f>FIXTURES!K$2</f>
        <v>44782</v>
      </c>
      <c r="G2" s="104">
        <f>FIXTURES!O$2</f>
        <v>44786</v>
      </c>
      <c r="H2" s="104">
        <f>FIXTURES!R$2</f>
        <v>44789</v>
      </c>
      <c r="I2" s="104">
        <f>FIXTURES!V$2</f>
        <v>44793</v>
      </c>
      <c r="J2" s="104">
        <f>FIXTURES!Y$2</f>
        <v>44796</v>
      </c>
      <c r="K2" s="104">
        <f>FIXTURES!AC$2</f>
        <v>44800</v>
      </c>
      <c r="L2" s="104">
        <f>FIXTURES!AF$2</f>
        <v>44803</v>
      </c>
      <c r="M2" s="104">
        <f>FIXTURES!AJ$2</f>
        <v>44807</v>
      </c>
      <c r="N2" s="104">
        <f>FIXTURES!AM$2</f>
        <v>44810</v>
      </c>
      <c r="O2" s="104">
        <f>FIXTURES!AQ$2</f>
        <v>44814</v>
      </c>
      <c r="P2" s="104">
        <f>FIXTURES!AT$2</f>
        <v>44817</v>
      </c>
      <c r="Q2" s="104">
        <f>FIXTURES!AX$2</f>
        <v>44821</v>
      </c>
      <c r="R2" s="104">
        <f>FIXTURES!BA$2</f>
        <v>44824</v>
      </c>
      <c r="S2" s="104">
        <f>FIXTURES!BE$2</f>
        <v>44828</v>
      </c>
      <c r="T2" s="104">
        <f>FIXTURES!BH$2</f>
        <v>44831</v>
      </c>
      <c r="U2" s="104">
        <f>FIXTURES!BL$2</f>
        <v>44835</v>
      </c>
      <c r="V2" s="104">
        <f>FIXTURES!BO$2</f>
        <v>44838</v>
      </c>
      <c r="W2" s="104">
        <f>FIXTURES!BS$2</f>
        <v>44842</v>
      </c>
      <c r="X2" s="104">
        <f>FIXTURES!BV$2</f>
        <v>44845</v>
      </c>
      <c r="Y2" s="104">
        <f>FIXTURES!BZ$2</f>
        <v>44849</v>
      </c>
      <c r="Z2" s="104">
        <f>FIXTURES!CC$2</f>
        <v>44852</v>
      </c>
      <c r="AA2" s="104">
        <f>FIXTURES!CG$2</f>
        <v>44856</v>
      </c>
      <c r="AB2" s="104">
        <f>FIXTURES!CJ$2</f>
        <v>44859</v>
      </c>
      <c r="AC2" s="104">
        <f>FIXTURES!CN$2</f>
        <v>44863</v>
      </c>
      <c r="AD2" s="104">
        <f>FIXTURES!CQ$2</f>
        <v>44866</v>
      </c>
      <c r="AE2" s="104">
        <f>FIXTURES!CU$2</f>
        <v>44870</v>
      </c>
      <c r="AF2" s="104">
        <f>FIXTURES!CX$2</f>
        <v>44873</v>
      </c>
      <c r="AG2" s="104">
        <f>FIXTURES!DB$2</f>
        <v>44877</v>
      </c>
      <c r="AH2" s="104">
        <f>FIXTURES!DE$2</f>
        <v>44880</v>
      </c>
      <c r="AI2" s="104">
        <f>FIXTURES!DI$2</f>
        <v>44884</v>
      </c>
      <c r="AJ2" s="104">
        <f>FIXTURES!DL$2</f>
        <v>44887</v>
      </c>
      <c r="AK2" s="104">
        <f>FIXTURES!DP$2</f>
        <v>44891</v>
      </c>
      <c r="AL2" s="104">
        <f>FIXTURES!DS$2</f>
        <v>44894</v>
      </c>
      <c r="AM2" s="104">
        <f>FIXTURES!DW$2</f>
        <v>44898</v>
      </c>
      <c r="AN2" s="104">
        <f>FIXTURES!DZ$2</f>
        <v>44901</v>
      </c>
      <c r="AO2" s="104">
        <f>FIXTURES!ED$2</f>
        <v>44905</v>
      </c>
      <c r="AP2" s="104">
        <f>FIXTURES!EG$2</f>
        <v>44908</v>
      </c>
      <c r="AQ2" s="104">
        <f>FIXTURES!EK$2</f>
        <v>44912</v>
      </c>
      <c r="AR2" s="104">
        <f>FIXTURES!EN$2</f>
        <v>44915</v>
      </c>
      <c r="AS2" s="104">
        <f>FIXTURES!ER$2</f>
        <v>44919</v>
      </c>
      <c r="AT2" s="104">
        <f>FIXTURES!EU$2</f>
        <v>44922</v>
      </c>
      <c r="AU2" s="104">
        <f>FIXTURES!EY$2</f>
        <v>44926</v>
      </c>
      <c r="AV2" s="104">
        <f>FIXTURES!FB$2</f>
        <v>44929</v>
      </c>
      <c r="AW2" s="104">
        <f>FIXTURES!FF$2</f>
        <v>44933</v>
      </c>
      <c r="AX2" s="104">
        <f>FIXTURES!FI$2</f>
        <v>44936</v>
      </c>
      <c r="AY2" s="104">
        <f>FIXTURES!FM$2</f>
        <v>44940</v>
      </c>
      <c r="AZ2" s="104">
        <f>FIXTURES!FP$2</f>
        <v>44943</v>
      </c>
      <c r="BA2" s="104">
        <f>FIXTURES!FT$2</f>
        <v>44947</v>
      </c>
      <c r="BB2" s="104">
        <f>FIXTURES!FW$2</f>
        <v>44950</v>
      </c>
      <c r="BC2" s="104">
        <f>FIXTURES!GA$2</f>
        <v>44954</v>
      </c>
      <c r="BD2" s="104">
        <f>FIXTURES!GD$2</f>
        <v>44957</v>
      </c>
      <c r="BE2" s="104">
        <f>FIXTURES!GH$2</f>
        <v>44961</v>
      </c>
      <c r="BF2" s="104">
        <f>FIXTURES!GK$2</f>
        <v>44964</v>
      </c>
      <c r="BG2" s="104">
        <f>FIXTURES!GO$2</f>
        <v>44968</v>
      </c>
      <c r="BH2" s="104">
        <f>FIXTURES!GR$2</f>
        <v>44971</v>
      </c>
      <c r="BI2" s="104">
        <f>FIXTURES!GV$2</f>
        <v>44975</v>
      </c>
      <c r="BJ2" s="104">
        <f>FIXTURES!GY$2</f>
        <v>44978</v>
      </c>
      <c r="BK2" s="104">
        <f>FIXTURES!HC$2</f>
        <v>44982</v>
      </c>
      <c r="BL2" s="104">
        <f>FIXTURES!HF$2</f>
        <v>44985</v>
      </c>
      <c r="BM2" s="104">
        <f>FIXTURES!HJ$2</f>
        <v>44989</v>
      </c>
      <c r="BN2" s="104">
        <f>FIXTURES!HM$2</f>
        <v>44992</v>
      </c>
      <c r="BO2" s="104">
        <f>FIXTURES!HQ$2</f>
        <v>44996</v>
      </c>
      <c r="BP2" s="104">
        <f>FIXTURES!HT$2</f>
        <v>44999</v>
      </c>
      <c r="BQ2" s="104">
        <f>FIXTURES!HX$2</f>
        <v>45003</v>
      </c>
      <c r="BR2" s="104">
        <f>FIXTURES!IA$2</f>
        <v>45006</v>
      </c>
      <c r="BS2" s="104">
        <f>FIXTURES!IE$2</f>
        <v>45010</v>
      </c>
      <c r="BT2" s="104">
        <f>FIXTURES!IH$2</f>
        <v>45013</v>
      </c>
      <c r="BU2" s="104">
        <f>FIXTURES!IL$2</f>
        <v>45017</v>
      </c>
      <c r="BV2" s="104">
        <f>FIXTURES!IO$2</f>
        <v>45020</v>
      </c>
      <c r="BW2" s="104">
        <f>FIXTURES!IS$2</f>
        <v>45024</v>
      </c>
      <c r="BX2" s="104">
        <f>FIXTURES!IV$2</f>
        <v>45027</v>
      </c>
      <c r="BY2" s="104">
        <f>FIXTURES!IZ$2</f>
        <v>45031</v>
      </c>
      <c r="BZ2" s="104">
        <f>FIXTURES!JC$2</f>
        <v>45034</v>
      </c>
      <c r="CA2" s="104">
        <f>FIXTURES!JG$2</f>
        <v>45038</v>
      </c>
      <c r="CB2" s="104">
        <f>FIXTURES!JJ$2</f>
        <v>45041</v>
      </c>
      <c r="CC2" s="104">
        <f>FIXTURES!JN$2</f>
        <v>45045</v>
      </c>
      <c r="CD2" s="104">
        <f>FIXTURES!JQ$2</f>
        <v>45048</v>
      </c>
      <c r="CE2" s="104">
        <f>FIXTURES!JU$2</f>
        <v>45052</v>
      </c>
      <c r="CF2" s="104">
        <f>FIXTURES!JX$2</f>
        <v>45055</v>
      </c>
      <c r="CG2" s="104">
        <f>FIXTURES!KB$2</f>
        <v>45059</v>
      </c>
      <c r="CH2" s="104">
        <f>FIXTURES!KE$2</f>
        <v>45062</v>
      </c>
      <c r="CI2" s="104">
        <f>FIXTURES!KI$2</f>
        <v>45066</v>
      </c>
      <c r="CJ2" s="104">
        <f>FIXTURES!KL$2</f>
        <v>45069</v>
      </c>
      <c r="CK2" s="104">
        <f>FIXTURES!KQ$2</f>
        <v>45074</v>
      </c>
      <c r="CL2" s="104">
        <f>FIXTURES!KS$2</f>
        <v>45076</v>
      </c>
      <c r="CM2" s="104">
        <f>FIXTURES!KW$2</f>
        <v>45080</v>
      </c>
      <c r="CN2" s="104">
        <f>FIXTURES!KZ$2</f>
        <v>45083</v>
      </c>
      <c r="CO2" s="104">
        <f>FIXTURES!LD$2</f>
        <v>45087</v>
      </c>
      <c r="CP2" s="104">
        <f>FIXTURES!LG$2</f>
        <v>45090</v>
      </c>
      <c r="CQ2" s="104">
        <f>FIXTURES!LK$2</f>
        <v>45094</v>
      </c>
      <c r="CR2" s="104">
        <f>FIXTURES!LN$2</f>
        <v>45097</v>
      </c>
      <c r="CS2" s="104">
        <f>FIXTURES!LR$2</f>
        <v>45101</v>
      </c>
      <c r="CT2" s="104">
        <f>FIXTURES!LU$2</f>
        <v>45104</v>
      </c>
      <c r="CU2" s="104">
        <f>FIXTURES!LY$2</f>
        <v>45108</v>
      </c>
      <c r="CV2" s="104">
        <f>FIXTURES!MB$2</f>
        <v>45111</v>
      </c>
      <c r="CW2" s="104">
        <f>FIXTURES!MF$2</f>
        <v>45115</v>
      </c>
      <c r="CX2" s="104">
        <f>FIXTURES!MI$2</f>
        <v>45118</v>
      </c>
      <c r="CY2" s="104">
        <f>FIXTURES!MM$2</f>
        <v>45122</v>
      </c>
      <c r="CZ2" s="104">
        <f>FIXTURES!MP$2</f>
        <v>45125</v>
      </c>
      <c r="DA2" s="104">
        <f>FIXTURES!MT$2</f>
        <v>45129</v>
      </c>
      <c r="DB2" s="104">
        <f>FIXTURES!MW$2</f>
        <v>45132</v>
      </c>
      <c r="DC2" s="104">
        <f>FIXTURES!NA$2</f>
        <v>45136</v>
      </c>
      <c r="DE2" s="223">
        <v>0</v>
      </c>
      <c r="DF2" s="223"/>
      <c r="DG2" s="223"/>
      <c r="DH2" s="106">
        <v>25</v>
      </c>
      <c r="DI2" s="106">
        <v>28</v>
      </c>
      <c r="DJ2" s="106">
        <v>32</v>
      </c>
    </row>
    <row r="3" spans="1:367" s="112" customFormat="1" ht="13.5" customHeight="1" x14ac:dyDescent="0.3">
      <c r="C3" s="109" t="s">
        <v>1116</v>
      </c>
      <c r="D3" s="107" t="str">
        <f>IFERROR(VLOOKUP(D2,'FPL FIX2'!$B:$D,2,0),"")&amp;IFERROR(VLOOKUP(D2,'FA2'!$E:$H,4,0),"")&amp;IFERROR(VLOOKUP(D2,'EFL2'!$E:$H,4,0),"")&amp;IFERROR(VLOOKUP(D2,'UCL2'!$G:$J,4,0),"")&amp;IFERROR(VLOOKUP(D2,'EU2'!$G:$J,4,0),"")&amp;IFERROR(VLOOKUP(D2,'EUC2'!$G:$J,4,0),"")</f>
        <v>EFLFirst round</v>
      </c>
      <c r="E3" s="107" t="str">
        <f>IFERROR(VLOOKUP(E2,'FPL FIX2'!$B:$D,2,0),"")&amp;IFERROR(VLOOKUP(E2,'FA2'!$E:$H,4,0),"")&amp;IFERROR(VLOOKUP(E2,'EFL2'!$E:$H,4,0),"")&amp;IFERROR(VLOOKUP(E2,'UCL2'!$G:$J,4,0),"")&amp;IFERROR(VLOOKUP(E2,'EU2'!$G:$J,4,0),"")&amp;IFERROR(VLOOKUP(E2,'EUC2'!$G:$J,4,0),"")</f>
        <v>1</v>
      </c>
      <c r="F3" s="107" t="str">
        <f>IFERROR(VLOOKUP(F2,'FPL FIX2'!$B:$D,2,0),"")&amp;IFERROR(VLOOKUP(F2,'FA2'!$E:$H,4,0),"")&amp;IFERROR(VLOOKUP(F2,'EFL2'!$E:$H,4,0),"")&amp;IFERROR(VLOOKUP(F2,'UCL2'!$G:$J,4,0),"")&amp;IFERROR(VLOOKUP(F2,'EU2'!$G:$J,4,0),"")&amp;IFERROR(VLOOKUP(F2,'EUC2'!$G:$J,4,0),"")</f>
        <v>EFLFirst round</v>
      </c>
      <c r="G3" s="107" t="str">
        <f>IFERROR(VLOOKUP(G2,'FPL FIX2'!$B:$D,2,0),"")&amp;IFERROR(VLOOKUP(G2,'FA2'!$E:$H,4,0),"")&amp;IFERROR(VLOOKUP(G2,'EFL2'!$E:$H,4,0),"")&amp;IFERROR(VLOOKUP(G2,'UCL2'!$G:$J,4,0),"")&amp;IFERROR(VLOOKUP(G2,'EU2'!$G:$J,4,0),"")&amp;IFERROR(VLOOKUP(G2,'EUC2'!$G:$J,4,0),"")</f>
        <v>2</v>
      </c>
      <c r="H3" s="107" t="str">
        <f>IFERROR(VLOOKUP(H2,'FPL FIX2'!$B:$D,2,0),"")&amp;IFERROR(VLOOKUP(H2,'FA2'!$E:$H,4,0),"")&amp;IFERROR(VLOOKUP(H2,'EFL2'!$E:$H,4,0),"")&amp;IFERROR(VLOOKUP(H2,'UCL2'!$G:$J,4,0),"")&amp;IFERROR(VLOOKUP(H2,'EU2'!$G:$J,4,0),"")&amp;IFERROR(VLOOKUP(H2,'EUC2'!$G:$J,4,0),"")</f>
        <v/>
      </c>
      <c r="I3" s="107" t="str">
        <f>IFERROR(VLOOKUP(I2,'FPL FIX2'!$B:$D,2,0),"")&amp;IFERROR(VLOOKUP(I2,'FA2'!$E:$H,4,0),"")&amp;IFERROR(VLOOKUP(I2,'EFL2'!$E:$H,4,0),"")&amp;IFERROR(VLOOKUP(I2,'UCL2'!$G:$J,4,0),"")&amp;IFERROR(VLOOKUP(I2,'EU2'!$G:$J,4,0),"")&amp;IFERROR(VLOOKUP(I2,'EUC2'!$G:$J,4,0),"")</f>
        <v>3</v>
      </c>
      <c r="J3" s="107" t="str">
        <f>IFERROR(VLOOKUP(J2,'FPL FIX2'!$B:$D,2,0),"")&amp;IFERROR(VLOOKUP(J2,'FA2'!$E:$H,4,0),"")&amp;IFERROR(VLOOKUP(J2,'EFL2'!$E:$H,4,0),"")&amp;IFERROR(VLOOKUP(J2,'UCL2'!$G:$J,4,0),"")&amp;IFERROR(VLOOKUP(J2,'EU2'!$G:$J,4,0),"")&amp;IFERROR(VLOOKUP(J2,'EUC2'!$G:$J,4,0),"")</f>
        <v>EFLSecond round</v>
      </c>
      <c r="K3" s="107" t="str">
        <f>IFERROR(VLOOKUP(K2,'FPL FIX2'!$B:$D,2,0),"")&amp;IFERROR(VLOOKUP(K2,'FA2'!$E:$H,4,0),"")&amp;IFERROR(VLOOKUP(K2,'EFL2'!$E:$H,4,0),"")&amp;IFERROR(VLOOKUP(K2,'UCL2'!$G:$J,4,0),"")&amp;IFERROR(VLOOKUP(K2,'EU2'!$G:$J,4,0),"")&amp;IFERROR(VLOOKUP(K2,'EUC2'!$G:$J,4,0),"")</f>
        <v>4</v>
      </c>
      <c r="L3" s="107" t="str">
        <f>IFERROR(VLOOKUP(L2,'FPL FIX2'!$B:$D,2,0),"")&amp;IFERROR(VLOOKUP(L2,'FA2'!$E:$H,4,0),"")&amp;IFERROR(VLOOKUP(L2,'EFL2'!$E:$H,4,0),"")&amp;IFERROR(VLOOKUP(L2,'UCL2'!$G:$J,4,0),"")&amp;IFERROR(VLOOKUP(L2,'EU2'!$G:$J,4,0),"")&amp;IFERROR(VLOOKUP(L2,'EUC2'!$G:$J,4,0),"")</f>
        <v>5</v>
      </c>
      <c r="M3" s="107" t="str">
        <f>IFERROR(VLOOKUP(M2,'FPL FIX2'!$B:$D,2,0),"")&amp;IFERROR(VLOOKUP(M2,'FA2'!$E:$H,4,0),"")&amp;IFERROR(VLOOKUP(M2,'EFL2'!$E:$H,4,0),"")&amp;IFERROR(VLOOKUP(M2,'UCL2'!$G:$J,4,0),"")&amp;IFERROR(VLOOKUP(M2,'EU2'!$G:$J,4,0),"")&amp;IFERROR(VLOOKUP(M2,'EUC2'!$G:$J,4,0),"")</f>
        <v>6</v>
      </c>
      <c r="N3" s="107" t="str">
        <f>IFERROR(VLOOKUP(N2,'FPL FIX2'!$B:$D,2,0),"")&amp;IFERROR(VLOOKUP(N2,'FA2'!$E:$H,4,0),"")&amp;IFERROR(VLOOKUP(N2,'EFL2'!$E:$H,4,0),"")&amp;IFERROR(VLOOKUP(N2,'UCL2'!$G:$J,4,0),"")&amp;IFERROR(VLOOKUP(N2,'EU2'!$G:$J,4,0),"")&amp;IFERROR(VLOOKUP(N2,'EUC2'!$G:$J,4,0),"")</f>
        <v>UCLGroup stage1</v>
      </c>
      <c r="O3" s="107" t="str">
        <f>IFERROR(VLOOKUP(O2,'FPL FIX2'!$B:$D,2,0),"")&amp;IFERROR(VLOOKUP(O2,'FA2'!$E:$H,4,0),"")&amp;IFERROR(VLOOKUP(O2,'EFL2'!$E:$H,4,0),"")&amp;IFERROR(VLOOKUP(O2,'UCL2'!$G:$J,4,0),"")&amp;IFERROR(VLOOKUP(O2,'EU2'!$G:$J,4,0),"")&amp;IFERROR(VLOOKUP(O2,'EUC2'!$G:$J,4,0),"")</f>
        <v/>
      </c>
      <c r="P3" s="107" t="str">
        <f>IFERROR(VLOOKUP(P2,'FPL FIX2'!$B:$D,2,0),"")&amp;IFERROR(VLOOKUP(P2,'FA2'!$E:$H,4,0),"")&amp;IFERROR(VLOOKUP(P2,'EFL2'!$E:$H,4,0),"")&amp;IFERROR(VLOOKUP(P2,'UCL2'!$G:$J,4,0),"")&amp;IFERROR(VLOOKUP(P2,'EU2'!$G:$J,4,0),"")&amp;IFERROR(VLOOKUP(P2,'EUC2'!$G:$J,4,0),"")</f>
        <v>UCLGroup stage2</v>
      </c>
      <c r="Q3" s="107" t="str">
        <f>IFERROR(VLOOKUP(Q2,'FPL FIX2'!$B:$D,2,0),"")&amp;IFERROR(VLOOKUP(Q2,'FA2'!$E:$H,4,0),"")&amp;IFERROR(VLOOKUP(Q2,'EFL2'!$E:$H,4,0),"")&amp;IFERROR(VLOOKUP(Q2,'UCL2'!$G:$J,4,0),"")&amp;IFERROR(VLOOKUP(Q2,'EU2'!$G:$J,4,0),"")&amp;IFERROR(VLOOKUP(Q2,'EUC2'!$G:$J,4,0),"")</f>
        <v>8</v>
      </c>
      <c r="R3" s="107" t="str">
        <f>IFERROR(VLOOKUP(R2,'FPL FIX2'!$B:$D,2,0),"")&amp;IFERROR(VLOOKUP(R2,'FA2'!$E:$H,4,0),"")&amp;IFERROR(VLOOKUP(R2,'EFL2'!$E:$H,4,0),"")&amp;IFERROR(VLOOKUP(R2,'UCL2'!$G:$J,4,0),"")&amp;IFERROR(VLOOKUP(R2,'EU2'!$G:$J,4,0),"")&amp;IFERROR(VLOOKUP(R2,'EUC2'!$G:$J,4,0),"")</f>
        <v/>
      </c>
      <c r="S3" s="107" t="str">
        <f>IFERROR(VLOOKUP(S2,'FPL FIX2'!$B:$D,2,0),"")&amp;IFERROR(VLOOKUP(S2,'FA2'!$E:$H,4,0),"")&amp;IFERROR(VLOOKUP(S2,'EFL2'!$E:$H,4,0),"")&amp;IFERROR(VLOOKUP(S2,'UCL2'!$G:$J,4,0),"")&amp;IFERROR(VLOOKUP(S2,'EU2'!$G:$J,4,0),"")&amp;IFERROR(VLOOKUP(S2,'EUC2'!$G:$J,4,0),"")</f>
        <v/>
      </c>
      <c r="T3" s="107" t="str">
        <f>IFERROR(VLOOKUP(T2,'FPL FIX2'!$B:$D,2,0),"")&amp;IFERROR(VLOOKUP(T2,'FA2'!$E:$H,4,0),"")&amp;IFERROR(VLOOKUP(T2,'EFL2'!$E:$H,4,0),"")&amp;IFERROR(VLOOKUP(T2,'UCL2'!$G:$J,4,0),"")&amp;IFERROR(VLOOKUP(T2,'EU2'!$G:$J,4,0),"")&amp;IFERROR(VLOOKUP(T2,'EUC2'!$G:$J,4,0),"")</f>
        <v/>
      </c>
      <c r="U3" s="107" t="str">
        <f>IFERROR(VLOOKUP(U2,'FPL FIX2'!$B:$D,2,0),"")&amp;IFERROR(VLOOKUP(U2,'FA2'!$E:$H,4,0),"")&amp;IFERROR(VLOOKUP(U2,'EFL2'!$E:$H,4,0),"")&amp;IFERROR(VLOOKUP(U2,'UCL2'!$G:$J,4,0),"")&amp;IFERROR(VLOOKUP(U2,'EU2'!$G:$J,4,0),"")&amp;IFERROR(VLOOKUP(U2,'EUC2'!$G:$J,4,0),"")</f>
        <v>9</v>
      </c>
      <c r="V3" s="107" t="str">
        <f>IFERROR(VLOOKUP(V2,'FPL FIX2'!$B:$D,2,0),"")&amp;IFERROR(VLOOKUP(V2,'FA2'!$E:$H,4,0),"")&amp;IFERROR(VLOOKUP(V2,'EFL2'!$E:$H,4,0),"")&amp;IFERROR(VLOOKUP(V2,'UCL2'!$G:$J,4,0),"")&amp;IFERROR(VLOOKUP(V2,'EU2'!$G:$J,4,0),"")&amp;IFERROR(VLOOKUP(V2,'EUC2'!$G:$J,4,0),"")</f>
        <v>UCLGroup stage3</v>
      </c>
      <c r="W3" s="107" t="str">
        <f>IFERROR(VLOOKUP(W2,'FPL FIX2'!$B:$D,2,0),"")&amp;IFERROR(VLOOKUP(W2,'FA2'!$E:$H,4,0),"")&amp;IFERROR(VLOOKUP(W2,'EFL2'!$E:$H,4,0),"")&amp;IFERROR(VLOOKUP(W2,'UCL2'!$G:$J,4,0),"")&amp;IFERROR(VLOOKUP(W2,'EU2'!$G:$J,4,0),"")&amp;IFERROR(VLOOKUP(W2,'EUC2'!$G:$J,4,0),"")</f>
        <v>10</v>
      </c>
      <c r="X3" s="107" t="str">
        <f>IFERROR(VLOOKUP(X2,'FPL FIX2'!$B:$D,2,0),"")&amp;IFERROR(VLOOKUP(X2,'FA2'!$E:$H,4,0),"")&amp;IFERROR(VLOOKUP(X2,'EFL2'!$E:$H,4,0),"")&amp;IFERROR(VLOOKUP(X2,'UCL2'!$G:$J,4,0),"")&amp;IFERROR(VLOOKUP(X2,'EU2'!$G:$J,4,0),"")&amp;IFERROR(VLOOKUP(X2,'EUC2'!$G:$J,4,0),"")</f>
        <v>UCLGroup stage4</v>
      </c>
      <c r="Y3" s="107" t="str">
        <f>IFERROR(VLOOKUP(Y2,'FPL FIX2'!$B:$D,2,0),"")&amp;IFERROR(VLOOKUP(Y2,'FA2'!$E:$H,4,0),"")&amp;IFERROR(VLOOKUP(Y2,'EFL2'!$E:$H,4,0),"")&amp;IFERROR(VLOOKUP(Y2,'UCL2'!$G:$J,4,0),"")&amp;IFERROR(VLOOKUP(Y2,'EU2'!$G:$J,4,0),"")&amp;IFERROR(VLOOKUP(Y2,'EUC2'!$G:$J,4,0),"")</f>
        <v>11</v>
      </c>
      <c r="Z3" s="107" t="str">
        <f>IFERROR(VLOOKUP(Z2,'FPL FIX2'!$B:$D,2,0),"")&amp;IFERROR(VLOOKUP(Z2,'FA2'!$E:$H,4,0),"")&amp;IFERROR(VLOOKUP(Z2,'EFL2'!$E:$H,4,0),"")&amp;IFERROR(VLOOKUP(Z2,'UCL2'!$G:$J,4,0),"")&amp;IFERROR(VLOOKUP(Z2,'EU2'!$G:$J,4,0),"")&amp;IFERROR(VLOOKUP(Z2,'EUC2'!$G:$J,4,0),"")</f>
        <v>12</v>
      </c>
      <c r="AA3" s="107" t="str">
        <f>IFERROR(VLOOKUP(AA2,'FPL FIX2'!$B:$D,2,0),"")&amp;IFERROR(VLOOKUP(AA2,'FA2'!$E:$H,4,0),"")&amp;IFERROR(VLOOKUP(AA2,'EFL2'!$E:$H,4,0),"")&amp;IFERROR(VLOOKUP(AA2,'UCL2'!$G:$J,4,0),"")&amp;IFERROR(VLOOKUP(AA2,'EU2'!$G:$J,4,0),"")&amp;IFERROR(VLOOKUP(AA2,'EUC2'!$G:$J,4,0),"")</f>
        <v>13</v>
      </c>
      <c r="AB3" s="107" t="str">
        <f>IFERROR(VLOOKUP(AB2,'FPL FIX2'!$B:$D,2,0),"")&amp;IFERROR(VLOOKUP(AB2,'FA2'!$E:$H,4,0),"")&amp;IFERROR(VLOOKUP(AB2,'EFL2'!$E:$H,4,0),"")&amp;IFERROR(VLOOKUP(AB2,'UCL2'!$G:$J,4,0),"")&amp;IFERROR(VLOOKUP(AB2,'EU2'!$G:$J,4,0),"")&amp;IFERROR(VLOOKUP(AB2,'EUC2'!$G:$J,4,0),"")</f>
        <v>UCLGroup stage5</v>
      </c>
      <c r="AC3" s="107" t="str">
        <f>IFERROR(VLOOKUP(AC2,'FPL FIX2'!$B:$D,2,0),"")&amp;IFERROR(VLOOKUP(AC2,'FA2'!$E:$H,4,0),"")&amp;IFERROR(VLOOKUP(AC2,'EFL2'!$E:$H,4,0),"")&amp;IFERROR(VLOOKUP(AC2,'UCL2'!$G:$J,4,0),"")&amp;IFERROR(VLOOKUP(AC2,'EU2'!$G:$J,4,0),"")&amp;IFERROR(VLOOKUP(AC2,'EUC2'!$G:$J,4,0),"")</f>
        <v>14</v>
      </c>
      <c r="AD3" s="107" t="str">
        <f>IFERROR(VLOOKUP(AD2,'FPL FIX2'!$B:$D,2,0),"")&amp;IFERROR(VLOOKUP(AD2,'FA2'!$E:$H,4,0),"")&amp;IFERROR(VLOOKUP(AD2,'EFL2'!$E:$H,4,0),"")&amp;IFERROR(VLOOKUP(AD2,'UCL2'!$G:$J,4,0),"")&amp;IFERROR(VLOOKUP(AD2,'EU2'!$G:$J,4,0),"")&amp;IFERROR(VLOOKUP(AD2,'EUC2'!$G:$J,4,0),"")</f>
        <v>UCLGroup stage6</v>
      </c>
      <c r="AE3" s="107" t="str">
        <f>IFERROR(VLOOKUP(AE2,'FPL FIX2'!$B:$D,2,0),"")&amp;IFERROR(VLOOKUP(AE2,'FA2'!$E:$H,4,0),"")&amp;IFERROR(VLOOKUP(AE2,'EFL2'!$E:$H,4,0),"")&amp;IFERROR(VLOOKUP(AE2,'UCL2'!$G:$J,4,0),"")&amp;IFERROR(VLOOKUP(AE2,'EU2'!$G:$J,4,0),"")&amp;IFERROR(VLOOKUP(AE2,'EUC2'!$G:$J,4,0),"")</f>
        <v>15FAFirst round proper</v>
      </c>
      <c r="AF3" s="107" t="str">
        <f>IFERROR(VLOOKUP(AF2,'FPL FIX2'!$B:$D,2,0),"")&amp;IFERROR(VLOOKUP(AF2,'FA2'!$E:$H,4,0),"")&amp;IFERROR(VLOOKUP(AF2,'EFL2'!$E:$H,4,0),"")&amp;IFERROR(VLOOKUP(AF2,'UCL2'!$G:$J,4,0),"")&amp;IFERROR(VLOOKUP(AF2,'EU2'!$G:$J,4,0),"")&amp;IFERROR(VLOOKUP(AF2,'EUC2'!$G:$J,4,0),"")</f>
        <v>EFLThird round</v>
      </c>
      <c r="AG3" s="107" t="str">
        <f>IFERROR(VLOOKUP(AG2,'FPL FIX2'!$B:$D,2,0),"")&amp;IFERROR(VLOOKUP(AG2,'FA2'!$E:$H,4,0),"")&amp;IFERROR(VLOOKUP(AG2,'EFL2'!$E:$H,4,0),"")&amp;IFERROR(VLOOKUP(AG2,'UCL2'!$G:$J,4,0),"")&amp;IFERROR(VLOOKUP(AG2,'EU2'!$G:$J,4,0),"")&amp;IFERROR(VLOOKUP(AG2,'EUC2'!$G:$J,4,0),"")</f>
        <v>16</v>
      </c>
      <c r="AH3" s="107" t="str">
        <f>IFERROR(VLOOKUP(AH2,'FPL FIX2'!$B:$D,2,0),"")&amp;IFERROR(VLOOKUP(AH2,'FA2'!$E:$H,4,0),"")&amp;IFERROR(VLOOKUP(AH2,'EFL2'!$E:$H,4,0),"")&amp;IFERROR(VLOOKUP(AH2,'UCL2'!$G:$J,4,0),"")&amp;IFERROR(VLOOKUP(AH2,'EU2'!$G:$J,4,0),"")&amp;IFERROR(VLOOKUP(AH2,'EUC2'!$G:$J,4,0),"")</f>
        <v>FAFirst round proper</v>
      </c>
      <c r="AI3" s="107" t="str">
        <f>IFERROR(VLOOKUP(AI2,'FPL FIX2'!$B:$D,2,0),"")&amp;IFERROR(VLOOKUP(AI2,'FA2'!$E:$H,4,0),"")&amp;IFERROR(VLOOKUP(AI2,'EFL2'!$E:$H,4,0),"")&amp;IFERROR(VLOOKUP(AI2,'UCL2'!$G:$J,4,0),"")&amp;IFERROR(VLOOKUP(AI2,'EU2'!$G:$J,4,0),"")&amp;IFERROR(VLOOKUP(AI2,'EUC2'!$G:$J,4,0),"")</f>
        <v/>
      </c>
      <c r="AJ3" s="107" t="str">
        <f>IFERROR(VLOOKUP(AJ2,'FPL FIX2'!$B:$D,2,0),"")&amp;IFERROR(VLOOKUP(AJ2,'FA2'!$E:$H,4,0),"")&amp;IFERROR(VLOOKUP(AJ2,'EFL2'!$E:$H,4,0),"")&amp;IFERROR(VLOOKUP(AJ2,'UCL2'!$G:$J,4,0),"")&amp;IFERROR(VLOOKUP(AJ2,'EU2'!$G:$J,4,0),"")&amp;IFERROR(VLOOKUP(AJ2,'EUC2'!$G:$J,4,0),"")</f>
        <v/>
      </c>
      <c r="AK3" s="107" t="str">
        <f>IFERROR(VLOOKUP(AK2,'FPL FIX2'!$B:$D,2,0),"")&amp;IFERROR(VLOOKUP(AK2,'FA2'!$E:$H,4,0),"")&amp;IFERROR(VLOOKUP(AK2,'EFL2'!$E:$H,4,0),"")&amp;IFERROR(VLOOKUP(AK2,'UCL2'!$G:$J,4,0),"")&amp;IFERROR(VLOOKUP(AK2,'EU2'!$G:$J,4,0),"")&amp;IFERROR(VLOOKUP(AK2,'EUC2'!$G:$J,4,0),"")</f>
        <v>FASecond round proper</v>
      </c>
      <c r="AL3" s="107" t="str">
        <f>IFERROR(VLOOKUP(AL2,'FPL FIX2'!$B:$D,2,0),"")&amp;IFERROR(VLOOKUP(AL2,'FA2'!$E:$H,4,0),"")&amp;IFERROR(VLOOKUP(AL2,'EFL2'!$E:$H,4,0),"")&amp;IFERROR(VLOOKUP(AL2,'UCL2'!$G:$J,4,0),"")&amp;IFERROR(VLOOKUP(AL2,'EU2'!$G:$J,4,0),"")&amp;IFERROR(VLOOKUP(AL2,'EUC2'!$G:$J,4,0),"")</f>
        <v/>
      </c>
      <c r="AM3" s="107" t="str">
        <f>IFERROR(VLOOKUP(AM2,'FPL FIX2'!$B:$D,2,0),"")&amp;IFERROR(VLOOKUP(AM2,'FA2'!$E:$H,4,0),"")&amp;IFERROR(VLOOKUP(AM2,'EFL2'!$E:$H,4,0),"")&amp;IFERROR(VLOOKUP(AM2,'UCL2'!$G:$J,4,0),"")&amp;IFERROR(VLOOKUP(AM2,'EU2'!$G:$J,4,0),"")&amp;IFERROR(VLOOKUP(AM2,'EUC2'!$G:$J,4,0),"")</f>
        <v/>
      </c>
      <c r="AN3" s="107" t="str">
        <f>IFERROR(VLOOKUP(AN2,'FPL FIX2'!$B:$D,2,0),"")&amp;IFERROR(VLOOKUP(AN2,'FA2'!$E:$H,4,0),"")&amp;IFERROR(VLOOKUP(AN2,'EFL2'!$E:$H,4,0),"")&amp;IFERROR(VLOOKUP(AN2,'UCL2'!$G:$J,4,0),"")&amp;IFERROR(VLOOKUP(AN2,'EU2'!$G:$J,4,0),"")&amp;IFERROR(VLOOKUP(AN2,'EUC2'!$G:$J,4,0),"")</f>
        <v/>
      </c>
      <c r="AO3" s="107" t="str">
        <f>IFERROR(VLOOKUP(AO2,'FPL FIX2'!$B:$D,2,0),"")&amp;IFERROR(VLOOKUP(AO2,'FA2'!$E:$H,4,0),"")&amp;IFERROR(VLOOKUP(AO2,'EFL2'!$E:$H,4,0),"")&amp;IFERROR(VLOOKUP(AO2,'UCL2'!$G:$J,4,0),"")&amp;IFERROR(VLOOKUP(AO2,'EU2'!$G:$J,4,0),"")&amp;IFERROR(VLOOKUP(AO2,'EUC2'!$G:$J,4,0),"")</f>
        <v/>
      </c>
      <c r="AP3" s="107" t="str">
        <f>IFERROR(VLOOKUP(AP2,'FPL FIX2'!$B:$D,2,0),"")&amp;IFERROR(VLOOKUP(AP2,'FA2'!$E:$H,4,0),"")&amp;IFERROR(VLOOKUP(AP2,'EFL2'!$E:$H,4,0),"")&amp;IFERROR(VLOOKUP(AP2,'UCL2'!$G:$J,4,0),"")&amp;IFERROR(VLOOKUP(AP2,'EU2'!$G:$J,4,0),"")&amp;IFERROR(VLOOKUP(AP2,'EUC2'!$G:$J,4,0),"")</f>
        <v/>
      </c>
      <c r="AQ3" s="107" t="str">
        <f>IFERROR(VLOOKUP(AQ2,'FPL FIX2'!$B:$D,2,0),"")&amp;IFERROR(VLOOKUP(AQ2,'FA2'!$E:$H,4,0),"")&amp;IFERROR(VLOOKUP(AQ2,'EFL2'!$E:$H,4,0),"")&amp;IFERROR(VLOOKUP(AQ2,'UCL2'!$G:$J,4,0),"")&amp;IFERROR(VLOOKUP(AQ2,'EU2'!$G:$J,4,0),"")&amp;IFERROR(VLOOKUP(AQ2,'EUC2'!$G:$J,4,0),"")</f>
        <v/>
      </c>
      <c r="AR3" s="107" t="str">
        <f>IFERROR(VLOOKUP(AR2,'FPL FIX2'!$B:$D,2,0),"")&amp;IFERROR(VLOOKUP(AR2,'FA2'!$E:$H,4,0),"")&amp;IFERROR(VLOOKUP(AR2,'EFL2'!$E:$H,4,0),"")&amp;IFERROR(VLOOKUP(AR2,'UCL2'!$G:$J,4,0),"")&amp;IFERROR(VLOOKUP(AR2,'EU2'!$G:$J,4,0),"")&amp;IFERROR(VLOOKUP(AR2,'EUC2'!$G:$J,4,0),"")</f>
        <v>EFLFourth round</v>
      </c>
      <c r="AS3" s="107" t="str">
        <f>IFERROR(VLOOKUP(AS2,'FPL FIX2'!$B:$D,2,0),"")&amp;IFERROR(VLOOKUP(AS2,'FA2'!$E:$H,4,0),"")&amp;IFERROR(VLOOKUP(AS2,'EFL2'!$E:$H,4,0),"")&amp;IFERROR(VLOOKUP(AS2,'UCL2'!$G:$J,4,0),"")&amp;IFERROR(VLOOKUP(AS2,'EU2'!$G:$J,4,0),"")&amp;IFERROR(VLOOKUP(AS2,'EUC2'!$G:$J,4,0),"")</f>
        <v/>
      </c>
      <c r="AT3" s="107" t="str">
        <f>IFERROR(VLOOKUP(AT2,'FPL FIX2'!$B:$D,2,0),"")&amp;IFERROR(VLOOKUP(AT2,'FA2'!$E:$H,4,0),"")&amp;IFERROR(VLOOKUP(AT2,'EFL2'!$E:$H,4,0),"")&amp;IFERROR(VLOOKUP(AT2,'UCL2'!$G:$J,4,0),"")&amp;IFERROR(VLOOKUP(AT2,'EU2'!$G:$J,4,0),"")&amp;IFERROR(VLOOKUP(AT2,'EUC2'!$G:$J,4,0),"")</f>
        <v>17</v>
      </c>
      <c r="AU3" s="107" t="str">
        <f>IFERROR(VLOOKUP(AU2,'FPL FIX2'!$B:$D,2,0),"")&amp;IFERROR(VLOOKUP(AU2,'FA2'!$E:$H,4,0),"")&amp;IFERROR(VLOOKUP(AU2,'EFL2'!$E:$H,4,0),"")&amp;IFERROR(VLOOKUP(AU2,'UCL2'!$G:$J,4,0),"")&amp;IFERROR(VLOOKUP(AU2,'EU2'!$G:$J,4,0),"")&amp;IFERROR(VLOOKUP(AU2,'EUC2'!$G:$J,4,0),"")</f>
        <v>18</v>
      </c>
      <c r="AV3" s="107" t="str">
        <f>IFERROR(VLOOKUP(AV2,'FPL FIX2'!$B:$D,2,0),"")&amp;IFERROR(VLOOKUP(AV2,'FA2'!$E:$H,4,0),"")&amp;IFERROR(VLOOKUP(AV2,'EFL2'!$E:$H,4,0),"")&amp;IFERROR(VLOOKUP(AV2,'UCL2'!$G:$J,4,0),"")&amp;IFERROR(VLOOKUP(AV2,'EU2'!$G:$J,4,0),"")&amp;IFERROR(VLOOKUP(AV2,'EUC2'!$G:$J,4,0),"")</f>
        <v>19</v>
      </c>
      <c r="AW3" s="107" t="str">
        <f>IFERROR(VLOOKUP(AW2,'FPL FIX2'!$B:$D,2,0),"")&amp;IFERROR(VLOOKUP(AW2,'FA2'!$E:$H,4,0),"")&amp;IFERROR(VLOOKUP(AW2,'EFL2'!$E:$H,4,0),"")&amp;IFERROR(VLOOKUP(AW2,'UCL2'!$G:$J,4,0),"")&amp;IFERROR(VLOOKUP(AW2,'EU2'!$G:$J,4,0),"")&amp;IFERROR(VLOOKUP(AW2,'EUC2'!$G:$J,4,0),"")</f>
        <v>FAThird round proper</v>
      </c>
      <c r="AX3" s="107" t="str">
        <f>IFERROR(VLOOKUP(AX2,'FPL FIX2'!$B:$D,2,0),"")&amp;IFERROR(VLOOKUP(AX2,'FA2'!$E:$H,4,0),"")&amp;IFERROR(VLOOKUP(AX2,'EFL2'!$E:$H,4,0),"")&amp;IFERROR(VLOOKUP(AX2,'UCL2'!$G:$J,4,0),"")&amp;IFERROR(VLOOKUP(AX2,'EU2'!$G:$J,4,0),"")&amp;IFERROR(VLOOKUP(AX2,'EUC2'!$G:$J,4,0),"")</f>
        <v>EFLQuarter-finals</v>
      </c>
      <c r="AY3" s="107" t="str">
        <f>IFERROR(VLOOKUP(AY2,'FPL FIX2'!$B:$D,2,0),"")&amp;IFERROR(VLOOKUP(AY2,'FA2'!$E:$H,4,0),"")&amp;IFERROR(VLOOKUP(AY2,'EFL2'!$E:$H,4,0),"")&amp;IFERROR(VLOOKUP(AY2,'UCL2'!$G:$J,4,0),"")&amp;IFERROR(VLOOKUP(AY2,'EU2'!$G:$J,4,0),"")&amp;IFERROR(VLOOKUP(AY2,'EUC2'!$G:$J,4,0),"")</f>
        <v>20</v>
      </c>
      <c r="AZ3" s="107" t="str">
        <f>IFERROR(VLOOKUP(AZ2,'FPL FIX2'!$B:$D,2,0),"")&amp;IFERROR(VLOOKUP(AZ2,'FA2'!$E:$H,4,0),"")&amp;IFERROR(VLOOKUP(AZ2,'EFL2'!$E:$H,4,0),"")&amp;IFERROR(VLOOKUP(AZ2,'UCL2'!$G:$J,4,0),"")&amp;IFERROR(VLOOKUP(AZ2,'EU2'!$G:$J,4,0),"")&amp;IFERROR(VLOOKUP(AZ2,'EUC2'!$G:$J,4,0),"")</f>
        <v>FAThird round proper</v>
      </c>
      <c r="BA3" s="107" t="str">
        <f>IFERROR(VLOOKUP(BA2,'FPL FIX2'!$B:$D,2,0),"")&amp;IFERROR(VLOOKUP(BA2,'FA2'!$E:$H,4,0),"")&amp;IFERROR(VLOOKUP(BA2,'EFL2'!$E:$H,4,0),"")&amp;IFERROR(VLOOKUP(BA2,'UCL2'!$G:$J,4,0),"")&amp;IFERROR(VLOOKUP(BA2,'EU2'!$G:$J,4,0),"")&amp;IFERROR(VLOOKUP(BA2,'EUC2'!$G:$J,4,0),"")</f>
        <v>21</v>
      </c>
      <c r="BB3" s="107" t="str">
        <f>IFERROR(VLOOKUP(BB2,'FPL FIX2'!$B:$D,2,0),"")&amp;IFERROR(VLOOKUP(BB2,'FA2'!$E:$H,4,0),"")&amp;IFERROR(VLOOKUP(BB2,'EFL2'!$E:$H,4,0),"")&amp;IFERROR(VLOOKUP(BB2,'UCL2'!$G:$J,4,0),"")&amp;IFERROR(VLOOKUP(BB2,'EU2'!$G:$J,4,0),"")&amp;IFERROR(VLOOKUP(BB2,'EUC2'!$G:$J,4,0),"")</f>
        <v>FAThird round properEFLSemi-finals</v>
      </c>
      <c r="BC3" s="107" t="str">
        <f>IFERROR(VLOOKUP(BC2,'FPL FIX2'!$B:$D,2,0),"")&amp;IFERROR(VLOOKUP(BC2,'FA2'!$E:$H,4,0),"")&amp;IFERROR(VLOOKUP(BC2,'EFL2'!$E:$H,4,0),"")&amp;IFERROR(VLOOKUP(BC2,'UCL2'!$G:$J,4,0),"")&amp;IFERROR(VLOOKUP(BC2,'EU2'!$G:$J,4,0),"")&amp;IFERROR(VLOOKUP(BC2,'EUC2'!$G:$J,4,0),"")</f>
        <v>FAFourth round proper</v>
      </c>
      <c r="BD3" s="107" t="str">
        <f>IFERROR(VLOOKUP(BD2,'FPL FIX2'!$B:$D,2,0),"")&amp;IFERROR(VLOOKUP(BD2,'FA2'!$E:$H,4,0),"")&amp;IFERROR(VLOOKUP(BD2,'EFL2'!$E:$H,4,0),"")&amp;IFERROR(VLOOKUP(BD2,'UCL2'!$G:$J,4,0),"")&amp;IFERROR(VLOOKUP(BD2,'EU2'!$G:$J,4,0),"")&amp;IFERROR(VLOOKUP(BD2,'EUC2'!$G:$J,4,0),"")</f>
        <v>FAFourth round properEFLSemi-finals</v>
      </c>
      <c r="BE3" s="107" t="str">
        <f>IFERROR(VLOOKUP(BE2,'FPL FIX2'!$B:$D,2,0),"")&amp;IFERROR(VLOOKUP(BE2,'FA2'!$E:$H,4,0),"")&amp;IFERROR(VLOOKUP(BE2,'EFL2'!$E:$H,4,0),"")&amp;IFERROR(VLOOKUP(BE2,'UCL2'!$G:$J,4,0),"")&amp;IFERROR(VLOOKUP(BE2,'EU2'!$G:$J,4,0),"")&amp;IFERROR(VLOOKUP(BE2,'EUC2'!$G:$J,4,0),"")</f>
        <v>22</v>
      </c>
      <c r="BF3" s="107" t="str">
        <f>IFERROR(VLOOKUP(BF2,'FPL FIX2'!$B:$D,2,0),"")&amp;IFERROR(VLOOKUP(BF2,'FA2'!$E:$H,4,0),"")&amp;IFERROR(VLOOKUP(BF2,'EFL2'!$E:$H,4,0),"")&amp;IFERROR(VLOOKUP(BF2,'UCL2'!$G:$J,4,0),"")&amp;IFERROR(VLOOKUP(BF2,'EU2'!$G:$J,4,0),"")&amp;IFERROR(VLOOKUP(BF2,'EUC2'!$G:$J,4,0),"")</f>
        <v>FAFourth round proper</v>
      </c>
      <c r="BG3" s="107" t="str">
        <f>IFERROR(VLOOKUP(BG2,'FPL FIX2'!$B:$D,2,0),"")&amp;IFERROR(VLOOKUP(BG2,'FA2'!$E:$H,4,0),"")&amp;IFERROR(VLOOKUP(BG2,'EFL2'!$E:$H,4,0),"")&amp;IFERROR(VLOOKUP(BG2,'UCL2'!$G:$J,4,0),"")&amp;IFERROR(VLOOKUP(BG2,'EU2'!$G:$J,4,0),"")&amp;IFERROR(VLOOKUP(BG2,'EUC2'!$G:$J,4,0),"")</f>
        <v>23</v>
      </c>
      <c r="BH3" s="107" t="str">
        <f>IFERROR(VLOOKUP(BH2,'FPL FIX2'!$B:$D,2,0),"")&amp;IFERROR(VLOOKUP(BH2,'FA2'!$E:$H,4,0),"")&amp;IFERROR(VLOOKUP(BH2,'EFL2'!$E:$H,4,0),"")&amp;IFERROR(VLOOKUP(BH2,'UCL2'!$G:$J,4,0),"")&amp;IFERROR(VLOOKUP(BH2,'EU2'!$G:$J,4,0),"")&amp;IFERROR(VLOOKUP(BH2,'EUC2'!$G:$J,4,0),"")</f>
        <v>UCLRound of 16</v>
      </c>
      <c r="BI3" s="107" t="str">
        <f>IFERROR(VLOOKUP(BI2,'FPL FIX2'!$B:$D,2,0),"")&amp;IFERROR(VLOOKUP(BI2,'FA2'!$E:$H,4,0),"")&amp;IFERROR(VLOOKUP(BI2,'EFL2'!$E:$H,4,0),"")&amp;IFERROR(VLOOKUP(BI2,'UCL2'!$G:$J,4,0),"")&amp;IFERROR(VLOOKUP(BI2,'EU2'!$G:$J,4,0),"")&amp;IFERROR(VLOOKUP(BI2,'EUC2'!$G:$J,4,0),"")</f>
        <v>24</v>
      </c>
      <c r="BJ3" s="107" t="str">
        <f>IFERROR(VLOOKUP(BJ2,'FPL FIX2'!$B:$D,2,0),"")&amp;IFERROR(VLOOKUP(BJ2,'FA2'!$E:$H,4,0),"")&amp;IFERROR(VLOOKUP(BJ2,'EFL2'!$E:$H,4,0),"")&amp;IFERROR(VLOOKUP(BJ2,'UCL2'!$G:$J,4,0),"")&amp;IFERROR(VLOOKUP(BJ2,'EU2'!$G:$J,4,0),"")&amp;IFERROR(VLOOKUP(BJ2,'EUC2'!$G:$J,4,0),"")</f>
        <v>UCLRound of 16</v>
      </c>
      <c r="BK3" s="107" t="str">
        <f>IFERROR(VLOOKUP(BK2,'FPL FIX2'!$B:$D,2,0),"")&amp;IFERROR(VLOOKUP(BK2,'FA2'!$E:$H,4,0),"")&amp;IFERROR(VLOOKUP(BK2,'EFL2'!$E:$H,4,0),"")&amp;IFERROR(VLOOKUP(BK2,'UCL2'!$G:$J,4,0),"")&amp;IFERROR(VLOOKUP(BK2,'EU2'!$G:$J,4,0),"")&amp;IFERROR(VLOOKUP(BK2,'EUC2'!$G:$J,4,0),"")</f>
        <v>25</v>
      </c>
      <c r="BL3" s="107" t="str">
        <f>IFERROR(VLOOKUP(BL2,'FPL FIX2'!$B:$D,2,0),"")&amp;IFERROR(VLOOKUP(BL2,'FA2'!$E:$H,4,0),"")&amp;IFERROR(VLOOKUP(BL2,'EFL2'!$E:$H,4,0),"")&amp;IFERROR(VLOOKUP(BL2,'UCL2'!$G:$J,4,0),"")&amp;IFERROR(VLOOKUP(BL2,'EU2'!$G:$J,4,0),"")&amp;IFERROR(VLOOKUP(BL2,'EUC2'!$G:$J,4,0),"")</f>
        <v>FAFifth round proper</v>
      </c>
      <c r="BM3" s="107" t="str">
        <f>IFERROR(VLOOKUP(BM2,'FPL FIX2'!$B:$D,2,0),"")&amp;IFERROR(VLOOKUP(BM2,'FA2'!$E:$H,4,0),"")&amp;IFERROR(VLOOKUP(BM2,'EFL2'!$E:$H,4,0),"")&amp;IFERROR(VLOOKUP(BM2,'UCL2'!$G:$J,4,0),"")&amp;IFERROR(VLOOKUP(BM2,'EU2'!$G:$J,4,0),"")&amp;IFERROR(VLOOKUP(BM2,'EUC2'!$G:$J,4,0),"")</f>
        <v>26</v>
      </c>
      <c r="BN3" s="107" t="str">
        <f>IFERROR(VLOOKUP(BN2,'FPL FIX2'!$B:$D,2,0),"")&amp;IFERROR(VLOOKUP(BN2,'FA2'!$E:$H,4,0),"")&amp;IFERROR(VLOOKUP(BN2,'EFL2'!$E:$H,4,0),"")&amp;IFERROR(VLOOKUP(BN2,'UCL2'!$G:$J,4,0),"")&amp;IFERROR(VLOOKUP(BN2,'EU2'!$G:$J,4,0),"")&amp;IFERROR(VLOOKUP(BN2,'EUC2'!$G:$J,4,0),"")</f>
        <v>UCLRound of 16EUR16EUCRound of 16</v>
      </c>
      <c r="BO3" s="107" t="str">
        <f>IFERROR(VLOOKUP(BO2,'FPL FIX2'!$B:$D,2,0),"")&amp;IFERROR(VLOOKUP(BO2,'FA2'!$E:$H,4,0),"")&amp;IFERROR(VLOOKUP(BO2,'EFL2'!$E:$H,4,0),"")&amp;IFERROR(VLOOKUP(BO2,'UCL2'!$G:$J,4,0),"")&amp;IFERROR(VLOOKUP(BO2,'EU2'!$G:$J,4,0),"")&amp;IFERROR(VLOOKUP(BO2,'EUC2'!$G:$J,4,0),"")</f>
        <v>27</v>
      </c>
      <c r="BP3" s="107" t="str">
        <f>IFERROR(VLOOKUP(BP2,'FPL FIX2'!$B:$D,2,0),"")&amp;IFERROR(VLOOKUP(BP2,'FA2'!$E:$H,4,0),"")&amp;IFERROR(VLOOKUP(BP2,'EFL2'!$E:$H,4,0),"")&amp;IFERROR(VLOOKUP(BP2,'UCL2'!$G:$J,4,0),"")&amp;IFERROR(VLOOKUP(BP2,'EU2'!$G:$J,4,0),"")&amp;IFERROR(VLOOKUP(BP2,'EUC2'!$G:$J,4,0),"")</f>
        <v>UCLRound of 16EUR16EUCR16</v>
      </c>
      <c r="BQ3" s="107" t="str">
        <f>IFERROR(VLOOKUP(BQ2,'FPL FIX2'!$B:$D,2,0),"")&amp;IFERROR(VLOOKUP(BQ2,'FA2'!$E:$H,4,0),"")&amp;IFERROR(VLOOKUP(BQ2,'EFL2'!$E:$H,4,0),"")&amp;IFERROR(VLOOKUP(BQ2,'UCL2'!$G:$J,4,0),"")&amp;IFERROR(VLOOKUP(BQ2,'EU2'!$G:$J,4,0),"")&amp;IFERROR(VLOOKUP(BQ2,'EUC2'!$G:$J,4,0),"")</f>
        <v>28FAQuarter-finals</v>
      </c>
      <c r="BR3" s="107" t="str">
        <f>IFERROR(VLOOKUP(BR2,'FPL FIX2'!$B:$D,2,0),"")&amp;IFERROR(VLOOKUP(BR2,'FA2'!$E:$H,4,0),"")&amp;IFERROR(VLOOKUP(BR2,'EFL2'!$E:$H,4,0),"")&amp;IFERROR(VLOOKUP(BR2,'UCL2'!$G:$J,4,0),"")&amp;IFERROR(VLOOKUP(BR2,'EU2'!$G:$J,4,0),"")&amp;IFERROR(VLOOKUP(BR2,'EUC2'!$G:$J,4,0),"")</f>
        <v/>
      </c>
      <c r="BS3" s="107" t="str">
        <f>IFERROR(VLOOKUP(BS2,'FPL FIX2'!$B:$D,2,0),"")&amp;IFERROR(VLOOKUP(BS2,'FA2'!$E:$H,4,0),"")&amp;IFERROR(VLOOKUP(BS2,'EFL2'!$E:$H,4,0),"")&amp;IFERROR(VLOOKUP(BS2,'UCL2'!$G:$J,4,0),"")&amp;IFERROR(VLOOKUP(BS2,'EU2'!$G:$J,4,0),"")&amp;IFERROR(VLOOKUP(BS2,'EUC2'!$G:$J,4,0),"")</f>
        <v/>
      </c>
      <c r="BT3" s="107" t="str">
        <f>IFERROR(VLOOKUP(BT2,'FPL FIX2'!$B:$D,2,0),"")&amp;IFERROR(VLOOKUP(BT2,'FA2'!$E:$H,4,0),"")&amp;IFERROR(VLOOKUP(BT2,'EFL2'!$E:$H,4,0),"")&amp;IFERROR(VLOOKUP(BT2,'UCL2'!$G:$J,4,0),"")&amp;IFERROR(VLOOKUP(BT2,'EU2'!$G:$J,4,0),"")&amp;IFERROR(VLOOKUP(BT2,'EUC2'!$G:$J,4,0),"")</f>
        <v/>
      </c>
      <c r="BU3" s="107" t="str">
        <f>IFERROR(VLOOKUP(BU2,'FPL FIX2'!$B:$D,2,0),"")&amp;IFERROR(VLOOKUP(BU2,'FA2'!$E:$H,4,0),"")&amp;IFERROR(VLOOKUP(BU2,'EFL2'!$E:$H,4,0),"")&amp;IFERROR(VLOOKUP(BU2,'UCL2'!$G:$J,4,0),"")&amp;IFERROR(VLOOKUP(BU2,'EU2'!$G:$J,4,0),"")&amp;IFERROR(VLOOKUP(BU2,'EUC2'!$G:$J,4,0),"")</f>
        <v>29</v>
      </c>
      <c r="BV3" s="107" t="str">
        <f>IFERROR(VLOOKUP(BV2,'FPL FIX2'!$B:$D,2,0),"")&amp;IFERROR(VLOOKUP(BV2,'FA2'!$E:$H,4,0),"")&amp;IFERROR(VLOOKUP(BV2,'EFL2'!$E:$H,4,0),"")&amp;IFERROR(VLOOKUP(BV2,'UCL2'!$G:$J,4,0),"")&amp;IFERROR(VLOOKUP(BV2,'EU2'!$G:$J,4,0),"")&amp;IFERROR(VLOOKUP(BV2,'EUC2'!$G:$J,4,0),"")</f>
        <v>29</v>
      </c>
      <c r="BW3" s="107" t="str">
        <f>IFERROR(VLOOKUP(BW2,'FPL FIX2'!$B:$D,2,0),"")&amp;IFERROR(VLOOKUP(BW2,'FA2'!$E:$H,4,0),"")&amp;IFERROR(VLOOKUP(BW2,'EFL2'!$E:$H,4,0),"")&amp;IFERROR(VLOOKUP(BW2,'UCL2'!$G:$J,4,0),"")&amp;IFERROR(VLOOKUP(BW2,'EU2'!$G:$J,4,0),"")&amp;IFERROR(VLOOKUP(BW2,'EUC2'!$G:$J,4,0),"")</f>
        <v>30</v>
      </c>
      <c r="BX3" s="107" t="str">
        <f>IFERROR(VLOOKUP(BX2,'FPL FIX2'!$B:$D,2,0),"")&amp;IFERROR(VLOOKUP(BX2,'FA2'!$E:$H,4,0),"")&amp;IFERROR(VLOOKUP(BX2,'EFL2'!$E:$H,4,0),"")&amp;IFERROR(VLOOKUP(BX2,'UCL2'!$G:$J,4,0),"")&amp;IFERROR(VLOOKUP(BX2,'EU2'!$G:$J,4,0),"")&amp;IFERROR(VLOOKUP(BX2,'EUC2'!$G:$J,4,0),"")</f>
        <v>UCLQuarter-finalsEUQFEUCQF</v>
      </c>
      <c r="BY3" s="107" t="str">
        <f>IFERROR(VLOOKUP(BY2,'FPL FIX2'!$B:$D,2,0),"")&amp;IFERROR(VLOOKUP(BY2,'FA2'!$E:$H,4,0),"")&amp;IFERROR(VLOOKUP(BY2,'EFL2'!$E:$H,4,0),"")&amp;IFERROR(VLOOKUP(BY2,'UCL2'!$G:$J,4,0),"")&amp;IFERROR(VLOOKUP(BY2,'EU2'!$G:$J,4,0),"")&amp;IFERROR(VLOOKUP(BY2,'EUC2'!$G:$J,4,0),"")</f>
        <v>31</v>
      </c>
      <c r="BZ3" s="107" t="str">
        <f>IFERROR(VLOOKUP(BZ2,'FPL FIX2'!$B:$D,2,0),"")&amp;IFERROR(VLOOKUP(BZ2,'FA2'!$E:$H,4,0),"")&amp;IFERROR(VLOOKUP(BZ2,'EFL2'!$E:$H,4,0),"")&amp;IFERROR(VLOOKUP(BZ2,'UCL2'!$G:$J,4,0),"")&amp;IFERROR(VLOOKUP(BZ2,'EU2'!$G:$J,4,0),"")&amp;IFERROR(VLOOKUP(BZ2,'EUC2'!$G:$J,4,0),"")</f>
        <v>UCLQuarter-finalsEUQFEUCQF</v>
      </c>
      <c r="CA3" s="107" t="str">
        <f>IFERROR(VLOOKUP(CA2,'FPL FIX2'!$B:$D,2,0),"")&amp;IFERROR(VLOOKUP(CA2,'FA2'!$E:$H,4,0),"")&amp;IFERROR(VLOOKUP(CA2,'EFL2'!$E:$H,4,0),"")&amp;IFERROR(VLOOKUP(CA2,'UCL2'!$G:$J,4,0),"")&amp;IFERROR(VLOOKUP(CA2,'EU2'!$G:$J,4,0),"")&amp;IFERROR(VLOOKUP(CA2,'EUC2'!$G:$J,4,0),"")</f>
        <v>32FASemi-finals</v>
      </c>
      <c r="CB3" s="107" t="str">
        <f>IFERROR(VLOOKUP(CB2,'FPL FIX2'!$B:$D,2,0),"")&amp;IFERROR(VLOOKUP(CB2,'FA2'!$E:$H,4,0),"")&amp;IFERROR(VLOOKUP(CB2,'EFL2'!$E:$H,4,0),"")&amp;IFERROR(VLOOKUP(CB2,'UCL2'!$G:$J,4,0),"")&amp;IFERROR(VLOOKUP(CB2,'EU2'!$G:$J,4,0),"")&amp;IFERROR(VLOOKUP(CB2,'EUC2'!$G:$J,4,0),"")</f>
        <v>33</v>
      </c>
      <c r="CC3" s="107" t="str">
        <f>IFERROR(VLOOKUP(CC2,'FPL FIX2'!$B:$D,2,0),"")&amp;IFERROR(VLOOKUP(CC2,'FA2'!$E:$H,4,0),"")&amp;IFERROR(VLOOKUP(CC2,'EFL2'!$E:$H,4,0),"")&amp;IFERROR(VLOOKUP(CC2,'UCL2'!$G:$J,4,0),"")&amp;IFERROR(VLOOKUP(CC2,'EU2'!$G:$J,4,0),"")&amp;IFERROR(VLOOKUP(CC2,'EUC2'!$G:$J,4,0),"")</f>
        <v>34</v>
      </c>
      <c r="CD3" s="107" t="str">
        <f>IFERROR(VLOOKUP(CD2,'FPL FIX2'!$B:$D,2,0),"")&amp;IFERROR(VLOOKUP(CD2,'FA2'!$E:$H,4,0),"")&amp;IFERROR(VLOOKUP(CD2,'EFL2'!$E:$H,4,0),"")&amp;IFERROR(VLOOKUP(CD2,'UCL2'!$G:$J,4,0),"")&amp;IFERROR(VLOOKUP(CD2,'EU2'!$G:$J,4,0),"")&amp;IFERROR(VLOOKUP(CD2,'EUC2'!$G:$J,4,0),"")</f>
        <v>34</v>
      </c>
      <c r="CE3" s="107" t="str">
        <f>IFERROR(VLOOKUP(CE2,'FPL FIX2'!$B:$D,2,0),"")&amp;IFERROR(VLOOKUP(CE2,'FA2'!$E:$H,4,0),"")&amp;IFERROR(VLOOKUP(CE2,'EFL2'!$E:$H,4,0),"")&amp;IFERROR(VLOOKUP(CE2,'UCL2'!$G:$J,4,0),"")&amp;IFERROR(VLOOKUP(CE2,'EU2'!$G:$J,4,0),"")&amp;IFERROR(VLOOKUP(CE2,'EUC2'!$G:$J,4,0),"")</f>
        <v>35</v>
      </c>
      <c r="CF3" s="107" t="str">
        <f>IFERROR(VLOOKUP(CF2,'FPL FIX2'!$B:$D,2,0),"")&amp;IFERROR(VLOOKUP(CF2,'FA2'!$E:$H,4,0),"")&amp;IFERROR(VLOOKUP(CF2,'EFL2'!$E:$H,4,0),"")&amp;IFERROR(VLOOKUP(CF2,'UCL2'!$G:$J,4,0),"")&amp;IFERROR(VLOOKUP(CF2,'EU2'!$G:$J,4,0),"")&amp;IFERROR(VLOOKUP(CF2,'EUC2'!$G:$J,4,0),"")</f>
        <v>UCLSemi-finalsEUSFEUCSF</v>
      </c>
      <c r="CG3" s="107" t="str">
        <f>IFERROR(VLOOKUP(CG2,'FPL FIX2'!$B:$D,2,0),"")&amp;IFERROR(VLOOKUP(CG2,'FA2'!$E:$H,4,0),"")&amp;IFERROR(VLOOKUP(CG2,'EFL2'!$E:$H,4,0),"")&amp;IFERROR(VLOOKUP(CG2,'UCL2'!$G:$J,4,0),"")&amp;IFERROR(VLOOKUP(CG2,'EU2'!$G:$J,4,0),"")&amp;IFERROR(VLOOKUP(CG2,'EUC2'!$G:$J,4,0),"")</f>
        <v>36</v>
      </c>
      <c r="CH3" s="107" t="str">
        <f>IFERROR(VLOOKUP(CH2,'FPL FIX2'!$B:$D,2,0),"")&amp;IFERROR(VLOOKUP(CH2,'FA2'!$E:$H,4,0),"")&amp;IFERROR(VLOOKUP(CH2,'EFL2'!$E:$H,4,0),"")&amp;IFERROR(VLOOKUP(CH2,'UCL2'!$G:$J,4,0),"")&amp;IFERROR(VLOOKUP(CH2,'EU2'!$G:$J,4,0),"")&amp;IFERROR(VLOOKUP(CH2,'EUC2'!$G:$J,4,0),"")</f>
        <v>UCLSemi-finalsEUSFEUCSF</v>
      </c>
      <c r="CI3" s="107" t="str">
        <f>IFERROR(VLOOKUP(CI2,'FPL FIX2'!$B:$D,2,0),"")&amp;IFERROR(VLOOKUP(CI2,'FA2'!$E:$H,4,0),"")&amp;IFERROR(VLOOKUP(CI2,'EFL2'!$E:$H,4,0),"")&amp;IFERROR(VLOOKUP(CI2,'UCL2'!$G:$J,4,0),"")&amp;IFERROR(VLOOKUP(CI2,'EU2'!$G:$J,4,0),"")&amp;IFERROR(VLOOKUP(CI2,'EUC2'!$G:$J,4,0),"")</f>
        <v>37</v>
      </c>
      <c r="CJ3" s="107" t="str">
        <f>IFERROR(VLOOKUP(CJ2,'FPL FIX2'!$B:$D,2,0),"")&amp;IFERROR(VLOOKUP(CJ2,'FA2'!$E:$H,4,0),"")&amp;IFERROR(VLOOKUP(CJ2,'EFL2'!$E:$H,4,0),"")&amp;IFERROR(VLOOKUP(CJ2,'UCL2'!$G:$J,4,0),"")&amp;IFERROR(VLOOKUP(CJ2,'EU2'!$G:$J,4,0),"")&amp;IFERROR(VLOOKUP(CJ2,'EUC2'!$G:$J,4,0),"")</f>
        <v/>
      </c>
      <c r="CK3" s="107" t="str">
        <f>IFERROR(VLOOKUP(CK2,'FPL FIX2'!$B:$D,2,0),"")&amp;IFERROR(VLOOKUP(CK2,'FA2'!$E:$H,4,0),"")&amp;IFERROR(VLOOKUP(CK2,'EFL2'!$E:$H,4,0),"")&amp;IFERROR(VLOOKUP(CK2,'UCL2'!$G:$J,4,0),"")&amp;IFERROR(VLOOKUP(CK2,'EU2'!$G:$J,4,0),"")&amp;IFERROR(VLOOKUP(CK2,'EUC2'!$G:$J,4,0),"")</f>
        <v>38</v>
      </c>
      <c r="CL3" s="107" t="str">
        <f>IFERROR(VLOOKUP(CL2,'FPL FIX2'!$B:$D,2,0),"")&amp;IFERROR(VLOOKUP(CL2,'FA2'!$E:$H,4,0),"")&amp;IFERROR(VLOOKUP(CL2,'EFL2'!$E:$H,4,0),"")&amp;IFERROR(VLOOKUP(CL2,'UCL2'!$G:$J,4,0),"")&amp;IFERROR(VLOOKUP(CL2,'EU2'!$G:$J,4,0),"")&amp;IFERROR(VLOOKUP(CL2,'EUC2'!$G:$J,4,0),"")</f>
        <v/>
      </c>
      <c r="CM3" s="107" t="str">
        <f>IFERROR(VLOOKUP(CM2,'FPL FIX2'!$B:$D,2,0),"")&amp;IFERROR(VLOOKUP(CM2,'FA2'!$E:$H,4,0),"")&amp;IFERROR(VLOOKUP(CM2,'EFL2'!$E:$H,4,0),"")&amp;IFERROR(VLOOKUP(CM2,'UCL2'!$G:$J,4,0),"")&amp;IFERROR(VLOOKUP(CM2,'EU2'!$G:$J,4,0),"")&amp;IFERROR(VLOOKUP(CM2,'EUC2'!$G:$J,4,0),"")</f>
        <v>FAf</v>
      </c>
      <c r="CN3" s="107" t="str">
        <f>IFERROR(VLOOKUP(CN2,'FPL FIX2'!$B:$D,2,0),"")&amp;IFERROR(VLOOKUP(CN2,'FA2'!$E:$H,4,0),"")&amp;IFERROR(VLOOKUP(CN2,'EFL2'!$E:$H,4,0),"")&amp;IFERROR(VLOOKUP(CN2,'UCL2'!$G:$J,4,0),"")&amp;IFERROR(VLOOKUP(CN2,'EU2'!$G:$J,4,0),"")&amp;IFERROR(VLOOKUP(CN2,'EUC2'!$G:$J,4,0),"")</f>
        <v>EUCF</v>
      </c>
      <c r="CO3" s="107" t="str">
        <f>IFERROR(VLOOKUP(CO2,'FPL FIX2'!$B:$D,2,0),"")&amp;IFERROR(VLOOKUP(CO2,'FA2'!$E:$H,4,0),"")&amp;IFERROR(VLOOKUP(CO2,'EFL2'!$E:$H,4,0),"")&amp;IFERROR(VLOOKUP(CO2,'UCL2'!$G:$J,4,0),"")&amp;IFERROR(VLOOKUP(CO2,'EU2'!$G:$J,4,0),"")&amp;IFERROR(VLOOKUP(CO2,'EUC2'!$G:$J,4,0),"")</f>
        <v>UCLf</v>
      </c>
      <c r="CP3" s="107" t="str">
        <f>IFERROR(VLOOKUP(CP2,'FPL FIX2'!$B:$D,2,0),"")&amp;IFERROR(VLOOKUP(CP2,'FA2'!$E:$H,4,0),"")&amp;IFERROR(VLOOKUP(CP2,'EFL2'!$E:$H,4,0),"")&amp;IFERROR(VLOOKUP(CP2,'UCL2'!$G:$J,4,0),"")&amp;IFERROR(VLOOKUP(CP2,'EU2'!$G:$J,4,0),"")&amp;IFERROR(VLOOKUP(CP2,'EUC2'!$G:$J,4,0),"")</f>
        <v/>
      </c>
      <c r="CQ3" s="107" t="str">
        <f>IFERROR(VLOOKUP(CQ2,'FPL FIX2'!$B:$D,2,0),"")&amp;IFERROR(VLOOKUP(CQ2,'FA2'!$E:$H,4,0),"")&amp;IFERROR(VLOOKUP(CQ2,'EFL2'!$E:$H,4,0),"")&amp;IFERROR(VLOOKUP(CQ2,'UCL2'!$G:$J,4,0),"")&amp;IFERROR(VLOOKUP(CQ2,'EU2'!$G:$J,4,0),"")&amp;IFERROR(VLOOKUP(CQ2,'EUC2'!$G:$J,4,0),"")</f>
        <v/>
      </c>
      <c r="CR3" s="107" t="str">
        <f>IFERROR(VLOOKUP(CR2,'FPL FIX2'!$B:$D,2,0),"")&amp;IFERROR(VLOOKUP(CR2,'FA2'!$E:$H,4,0),"")&amp;IFERROR(VLOOKUP(CR2,'EFL2'!$E:$H,4,0),"")&amp;IFERROR(VLOOKUP(CR2,'UCL2'!$G:$J,4,0),"")&amp;IFERROR(VLOOKUP(CR2,'EU2'!$G:$J,4,0),"")&amp;IFERROR(VLOOKUP(CR2,'EUC2'!$G:$J,4,0),"")</f>
        <v/>
      </c>
      <c r="CS3" s="107" t="str">
        <f>IFERROR(VLOOKUP(CS2,'FPL FIX2'!$B:$D,2,0),"")&amp;IFERROR(VLOOKUP(CS2,'FA2'!$E:$H,4,0),"")&amp;IFERROR(VLOOKUP(CS2,'EFL2'!$E:$H,4,0),"")&amp;IFERROR(VLOOKUP(CS2,'UCL2'!$G:$J,4,0),"")&amp;IFERROR(VLOOKUP(CS2,'EU2'!$G:$J,4,0),"")&amp;IFERROR(VLOOKUP(CS2,'EUC2'!$G:$J,4,0),"")</f>
        <v/>
      </c>
      <c r="CT3" s="107" t="str">
        <f>IFERROR(VLOOKUP(CT2,'FPL FIX2'!$B:$D,2,0),"")&amp;IFERROR(VLOOKUP(CT2,'FA2'!$E:$H,4,0),"")&amp;IFERROR(VLOOKUP(CT2,'EFL2'!$E:$H,4,0),"")&amp;IFERROR(VLOOKUP(CT2,'UCL2'!$G:$J,4,0),"")&amp;IFERROR(VLOOKUP(CT2,'EU2'!$G:$J,4,0),"")&amp;IFERROR(VLOOKUP(CT2,'EUC2'!$G:$J,4,0),"")</f>
        <v/>
      </c>
      <c r="CU3" s="107" t="str">
        <f>IFERROR(VLOOKUP(CU2,'FPL FIX2'!$B:$D,2,0),"")&amp;IFERROR(VLOOKUP(CU2,'FA2'!$E:$H,4,0),"")&amp;IFERROR(VLOOKUP(CU2,'EFL2'!$E:$H,4,0),"")&amp;IFERROR(VLOOKUP(CU2,'UCL2'!$G:$J,4,0),"")&amp;IFERROR(VLOOKUP(CU2,'EU2'!$G:$J,4,0),"")&amp;IFERROR(VLOOKUP(CU2,'EUC2'!$G:$J,4,0),"")</f>
        <v/>
      </c>
      <c r="CV3" s="107" t="str">
        <f>IFERROR(VLOOKUP(CV2,'FPL FIX2'!$B:$D,2,0),"")&amp;IFERROR(VLOOKUP(CV2,'FA2'!$E:$H,4,0),"")&amp;IFERROR(VLOOKUP(CV2,'EFL2'!$E:$H,4,0),"")&amp;IFERROR(VLOOKUP(CV2,'UCL2'!$G:$J,4,0),"")&amp;IFERROR(VLOOKUP(CV2,'EU2'!$G:$J,4,0),"")&amp;IFERROR(VLOOKUP(CV2,'EUC2'!$G:$J,4,0),"")</f>
        <v/>
      </c>
      <c r="CW3" s="107" t="str">
        <f>IFERROR(VLOOKUP(CW2,'FPL FIX2'!$B:$D,2,0),"")&amp;IFERROR(VLOOKUP(CW2,'FA2'!$E:$H,4,0),"")&amp;IFERROR(VLOOKUP(CW2,'EFL2'!$E:$H,4,0),"")&amp;IFERROR(VLOOKUP(CW2,'UCL2'!$G:$J,4,0),"")&amp;IFERROR(VLOOKUP(CW2,'EU2'!$G:$J,4,0),"")&amp;IFERROR(VLOOKUP(CW2,'EUC2'!$G:$J,4,0),"")</f>
        <v/>
      </c>
      <c r="CX3" s="107" t="str">
        <f>IFERROR(VLOOKUP(CX2,'FPL FIX2'!$B:$D,2,0),"")&amp;IFERROR(VLOOKUP(CX2,'FA2'!$E:$H,4,0),"")&amp;IFERROR(VLOOKUP(CX2,'EFL2'!$E:$H,4,0),"")&amp;IFERROR(VLOOKUP(CX2,'UCL2'!$G:$J,4,0),"")&amp;IFERROR(VLOOKUP(CX2,'EU2'!$G:$J,4,0),"")&amp;IFERROR(VLOOKUP(CX2,'EUC2'!$G:$J,4,0),"")</f>
        <v/>
      </c>
      <c r="CY3" s="107" t="str">
        <f>IFERROR(VLOOKUP(CY2,'FPL FIX2'!$B:$D,2,0),"")&amp;IFERROR(VLOOKUP(CY2,'FA2'!$E:$H,4,0),"")&amp;IFERROR(VLOOKUP(CY2,'EFL2'!$E:$H,4,0),"")&amp;IFERROR(VLOOKUP(CY2,'UCL2'!$G:$J,4,0),"")&amp;IFERROR(VLOOKUP(CY2,'EU2'!$G:$J,4,0),"")&amp;IFERROR(VLOOKUP(CY2,'EUC2'!$G:$J,4,0),"")</f>
        <v/>
      </c>
      <c r="CZ3" s="107" t="str">
        <f>IFERROR(VLOOKUP(CZ2,'FPL FIX2'!$B:$D,2,0),"")&amp;IFERROR(VLOOKUP(CZ2,'FA2'!$E:$H,4,0),"")&amp;IFERROR(VLOOKUP(CZ2,'EFL2'!$E:$H,4,0),"")&amp;IFERROR(VLOOKUP(CZ2,'UCL2'!$G:$J,4,0),"")&amp;IFERROR(VLOOKUP(CZ2,'EU2'!$G:$J,4,0),"")&amp;IFERROR(VLOOKUP(CZ2,'EUC2'!$G:$J,4,0),"")</f>
        <v/>
      </c>
      <c r="DA3" s="107" t="str">
        <f>IFERROR(VLOOKUP(DA2,'FPL FIX2'!$B:$D,2,0),"")&amp;IFERROR(VLOOKUP(DA2,'FA2'!$E:$H,4,0),"")&amp;IFERROR(VLOOKUP(DA2,'EFL2'!$E:$H,4,0),"")&amp;IFERROR(VLOOKUP(DA2,'UCL2'!$G:$J,4,0),"")&amp;IFERROR(VLOOKUP(DA2,'EU2'!$G:$J,4,0),"")&amp;IFERROR(VLOOKUP(DA2,'EUC2'!$G:$J,4,0),"")</f>
        <v/>
      </c>
      <c r="DB3" s="107" t="str">
        <f>IFERROR(VLOOKUP(DB2,'FPL FIX2'!$B:$D,2,0),"")&amp;IFERROR(VLOOKUP(DB2,'FA2'!$E:$H,4,0),"")&amp;IFERROR(VLOOKUP(DB2,'EFL2'!$E:$H,4,0),"")&amp;IFERROR(VLOOKUP(DB2,'UCL2'!$G:$J,4,0),"")&amp;IFERROR(VLOOKUP(DB2,'EU2'!$G:$J,4,0),"")&amp;IFERROR(VLOOKUP(DB2,'EUC2'!$G:$J,4,0),"")</f>
        <v/>
      </c>
      <c r="DC3" s="107" t="str">
        <f>IFERROR(VLOOKUP(DC2,'FPL FIX2'!$B:$D,2,0),"")&amp;IFERROR(VLOOKUP(DC2,'FA2'!$E:$H,4,0),"")&amp;IFERROR(VLOOKUP(DC2,'EFL2'!$E:$H,4,0),"")&amp;IFERROR(VLOOKUP(DC2,'UCL2'!$G:$J,4,0),"")&amp;IFERROR(VLOOKUP(DC2,'EU2'!$G:$J,4,0),"")&amp;IFERROR(VLOOKUP(DC2,'EUC2'!$G:$J,4,0),"")</f>
        <v/>
      </c>
      <c r="DD3" s="113"/>
      <c r="DE3" s="228" t="s">
        <v>1127</v>
      </c>
      <c r="DF3" s="228"/>
      <c r="DG3" s="228"/>
      <c r="DH3" s="226" t="s">
        <v>1128</v>
      </c>
      <c r="DI3" s="226"/>
      <c r="DJ3" s="226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  <c r="HG3" s="113"/>
      <c r="HH3" s="113"/>
      <c r="HI3" s="113"/>
      <c r="HJ3" s="113"/>
      <c r="HK3" s="113"/>
      <c r="HL3" s="113"/>
      <c r="HM3" s="113"/>
      <c r="HN3" s="113"/>
      <c r="HO3" s="113"/>
      <c r="HP3" s="113"/>
      <c r="HQ3" s="113"/>
      <c r="HR3" s="113"/>
      <c r="HS3" s="113"/>
      <c r="HT3" s="113"/>
      <c r="HU3" s="113"/>
      <c r="HV3" s="113"/>
      <c r="HW3" s="113"/>
      <c r="HX3" s="113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3"/>
      <c r="IM3" s="113"/>
      <c r="IN3" s="113"/>
      <c r="IO3" s="113"/>
      <c r="IP3" s="113"/>
      <c r="IQ3" s="113"/>
      <c r="IR3" s="113"/>
      <c r="IS3" s="113"/>
      <c r="IT3" s="113"/>
      <c r="IU3" s="113"/>
      <c r="IV3" s="113"/>
      <c r="IW3" s="113"/>
      <c r="IX3" s="113"/>
      <c r="IY3" s="113"/>
      <c r="IZ3" s="113"/>
      <c r="JA3" s="113"/>
      <c r="JB3" s="113"/>
      <c r="JC3" s="113"/>
      <c r="JD3" s="113"/>
      <c r="JE3" s="113"/>
      <c r="JF3" s="113"/>
      <c r="JG3" s="113"/>
      <c r="JH3" s="113"/>
      <c r="JI3" s="113"/>
      <c r="JJ3" s="113"/>
      <c r="JK3" s="113"/>
      <c r="JL3" s="113"/>
      <c r="JM3" s="113"/>
      <c r="JN3" s="113"/>
      <c r="JO3" s="113"/>
      <c r="JP3" s="113"/>
      <c r="JQ3" s="113"/>
      <c r="JR3" s="113"/>
      <c r="JS3" s="113"/>
      <c r="JT3" s="113"/>
      <c r="JU3" s="113"/>
      <c r="JV3" s="113"/>
      <c r="JW3" s="113"/>
      <c r="JX3" s="113"/>
      <c r="JY3" s="113"/>
      <c r="JZ3" s="113"/>
      <c r="KA3" s="113"/>
      <c r="KB3" s="113"/>
      <c r="KC3" s="113"/>
      <c r="KD3" s="113"/>
      <c r="KE3" s="113"/>
      <c r="KF3" s="113"/>
      <c r="KG3" s="113"/>
      <c r="KH3" s="113"/>
      <c r="KI3" s="113"/>
      <c r="KJ3" s="113"/>
      <c r="KK3" s="113"/>
      <c r="KL3" s="113"/>
      <c r="KM3" s="113"/>
      <c r="KN3" s="113"/>
      <c r="KO3" s="113"/>
      <c r="KP3" s="113"/>
      <c r="KQ3" s="113"/>
      <c r="KR3" s="113"/>
      <c r="KS3" s="113"/>
      <c r="KT3" s="113"/>
      <c r="KU3" s="113"/>
      <c r="KV3" s="113"/>
      <c r="KW3" s="113"/>
      <c r="KX3" s="113"/>
      <c r="KY3" s="113"/>
      <c r="KZ3" s="113"/>
      <c r="LA3" s="113"/>
      <c r="LB3" s="113"/>
      <c r="LC3" s="113"/>
      <c r="LD3" s="113"/>
      <c r="LE3" s="113"/>
      <c r="LF3" s="113"/>
      <c r="LG3" s="113"/>
      <c r="LH3" s="113"/>
      <c r="LI3" s="113"/>
      <c r="LJ3" s="113"/>
      <c r="LK3" s="113"/>
      <c r="LL3" s="113"/>
      <c r="LM3" s="113"/>
      <c r="LN3" s="113"/>
      <c r="LO3" s="113"/>
      <c r="LP3" s="113"/>
      <c r="LQ3" s="113"/>
      <c r="LR3" s="113"/>
      <c r="LS3" s="113"/>
      <c r="LT3" s="113"/>
      <c r="LU3" s="113"/>
      <c r="LV3" s="113"/>
      <c r="LW3" s="113"/>
      <c r="LX3" s="113"/>
      <c r="LY3" s="113"/>
      <c r="LZ3" s="113"/>
      <c r="MA3" s="113"/>
      <c r="MB3" s="113"/>
      <c r="MC3" s="113"/>
      <c r="MD3" s="113"/>
      <c r="ME3" s="113"/>
      <c r="MF3" s="113"/>
      <c r="MG3" s="113"/>
      <c r="MH3" s="113"/>
      <c r="MI3" s="113"/>
      <c r="MJ3" s="113"/>
      <c r="MK3" s="113"/>
      <c r="ML3" s="113"/>
      <c r="MM3" s="113"/>
      <c r="MN3" s="113"/>
      <c r="MO3" s="113"/>
      <c r="MP3" s="113"/>
      <c r="MQ3" s="113"/>
      <c r="MR3" s="113"/>
      <c r="MS3" s="113"/>
      <c r="MT3" s="113"/>
      <c r="MU3" s="113"/>
      <c r="MV3" s="113"/>
      <c r="MW3" s="113"/>
      <c r="MX3" s="113"/>
      <c r="MY3" s="113"/>
      <c r="MZ3" s="113"/>
      <c r="NA3" s="113"/>
      <c r="NB3" s="113"/>
      <c r="NC3" s="113"/>
    </row>
    <row r="4" spans="1:367" s="108" customFormat="1" ht="14.25" customHeight="1" x14ac:dyDescent="0.3">
      <c r="C4" s="109" t="s">
        <v>1117</v>
      </c>
      <c r="D4" s="109" t="str">
        <f>IFERROR(D3*1,"")</f>
        <v/>
      </c>
      <c r="E4" s="109">
        <f t="shared" ref="E4:BP4" si="0">IFERROR(E3*1,"")</f>
        <v>1</v>
      </c>
      <c r="F4" s="109" t="str">
        <f t="shared" si="0"/>
        <v/>
      </c>
      <c r="G4" s="109">
        <f t="shared" si="0"/>
        <v>2</v>
      </c>
      <c r="H4" s="109" t="str">
        <f t="shared" si="0"/>
        <v/>
      </c>
      <c r="I4" s="109">
        <f t="shared" si="0"/>
        <v>3</v>
      </c>
      <c r="J4" s="109" t="str">
        <f t="shared" si="0"/>
        <v/>
      </c>
      <c r="K4" s="109">
        <f t="shared" si="0"/>
        <v>4</v>
      </c>
      <c r="L4" s="109">
        <f t="shared" si="0"/>
        <v>5</v>
      </c>
      <c r="M4" s="109">
        <f t="shared" si="0"/>
        <v>6</v>
      </c>
      <c r="N4" s="109" t="str">
        <f t="shared" si="0"/>
        <v/>
      </c>
      <c r="O4" s="109" t="str">
        <f t="shared" si="0"/>
        <v/>
      </c>
      <c r="P4" s="109" t="str">
        <f t="shared" si="0"/>
        <v/>
      </c>
      <c r="Q4" s="109">
        <f t="shared" si="0"/>
        <v>8</v>
      </c>
      <c r="R4" s="109" t="str">
        <f t="shared" si="0"/>
        <v/>
      </c>
      <c r="S4" s="109" t="str">
        <f t="shared" si="0"/>
        <v/>
      </c>
      <c r="T4" s="109" t="str">
        <f t="shared" si="0"/>
        <v/>
      </c>
      <c r="U4" s="109">
        <f t="shared" si="0"/>
        <v>9</v>
      </c>
      <c r="V4" s="109" t="str">
        <f t="shared" si="0"/>
        <v/>
      </c>
      <c r="W4" s="109">
        <f t="shared" si="0"/>
        <v>10</v>
      </c>
      <c r="X4" s="109" t="str">
        <f t="shared" si="0"/>
        <v/>
      </c>
      <c r="Y4" s="109">
        <f t="shared" si="0"/>
        <v>11</v>
      </c>
      <c r="Z4" s="109">
        <f t="shared" si="0"/>
        <v>12</v>
      </c>
      <c r="AA4" s="109">
        <f t="shared" si="0"/>
        <v>13</v>
      </c>
      <c r="AB4" s="109" t="str">
        <f t="shared" si="0"/>
        <v/>
      </c>
      <c r="AC4" s="109">
        <f t="shared" si="0"/>
        <v>14</v>
      </c>
      <c r="AD4" s="109" t="str">
        <f t="shared" si="0"/>
        <v/>
      </c>
      <c r="AE4" s="109" t="str">
        <f t="shared" si="0"/>
        <v/>
      </c>
      <c r="AF4" s="109" t="str">
        <f t="shared" si="0"/>
        <v/>
      </c>
      <c r="AG4" s="109">
        <f t="shared" si="0"/>
        <v>16</v>
      </c>
      <c r="AH4" s="109" t="str">
        <f t="shared" si="0"/>
        <v/>
      </c>
      <c r="AI4" s="109" t="str">
        <f t="shared" si="0"/>
        <v/>
      </c>
      <c r="AJ4" s="109" t="str">
        <f t="shared" si="0"/>
        <v/>
      </c>
      <c r="AK4" s="109" t="str">
        <f t="shared" si="0"/>
        <v/>
      </c>
      <c r="AL4" s="109" t="str">
        <f t="shared" si="0"/>
        <v/>
      </c>
      <c r="AM4" s="109" t="str">
        <f t="shared" si="0"/>
        <v/>
      </c>
      <c r="AN4" s="109" t="str">
        <f t="shared" si="0"/>
        <v/>
      </c>
      <c r="AO4" s="109" t="str">
        <f t="shared" si="0"/>
        <v/>
      </c>
      <c r="AP4" s="109" t="str">
        <f t="shared" si="0"/>
        <v/>
      </c>
      <c r="AQ4" s="109" t="str">
        <f t="shared" si="0"/>
        <v/>
      </c>
      <c r="AR4" s="109" t="str">
        <f t="shared" si="0"/>
        <v/>
      </c>
      <c r="AS4" s="109" t="str">
        <f t="shared" si="0"/>
        <v/>
      </c>
      <c r="AT4" s="109">
        <f t="shared" si="0"/>
        <v>17</v>
      </c>
      <c r="AU4" s="109">
        <f t="shared" si="0"/>
        <v>18</v>
      </c>
      <c r="AV4" s="109">
        <f t="shared" si="0"/>
        <v>19</v>
      </c>
      <c r="AW4" s="109" t="str">
        <f t="shared" si="0"/>
        <v/>
      </c>
      <c r="AX4" s="109" t="str">
        <f t="shared" si="0"/>
        <v/>
      </c>
      <c r="AY4" s="109">
        <f t="shared" si="0"/>
        <v>20</v>
      </c>
      <c r="AZ4" s="109" t="str">
        <f t="shared" si="0"/>
        <v/>
      </c>
      <c r="BA4" s="109">
        <f t="shared" si="0"/>
        <v>21</v>
      </c>
      <c r="BB4" s="109" t="str">
        <f t="shared" si="0"/>
        <v/>
      </c>
      <c r="BC4" s="109" t="str">
        <f t="shared" si="0"/>
        <v/>
      </c>
      <c r="BD4" s="109" t="str">
        <f t="shared" si="0"/>
        <v/>
      </c>
      <c r="BE4" s="109">
        <f t="shared" si="0"/>
        <v>22</v>
      </c>
      <c r="BF4" s="109" t="str">
        <f t="shared" si="0"/>
        <v/>
      </c>
      <c r="BG4" s="109">
        <f t="shared" si="0"/>
        <v>23</v>
      </c>
      <c r="BH4" s="109" t="str">
        <f t="shared" si="0"/>
        <v/>
      </c>
      <c r="BI4" s="109">
        <f t="shared" si="0"/>
        <v>24</v>
      </c>
      <c r="BJ4" s="109" t="str">
        <f t="shared" si="0"/>
        <v/>
      </c>
      <c r="BK4" s="109">
        <f t="shared" si="0"/>
        <v>25</v>
      </c>
      <c r="BL4" s="109" t="str">
        <f t="shared" si="0"/>
        <v/>
      </c>
      <c r="BM4" s="109">
        <f t="shared" si="0"/>
        <v>26</v>
      </c>
      <c r="BN4" s="109" t="str">
        <f t="shared" si="0"/>
        <v/>
      </c>
      <c r="BO4" s="109">
        <f t="shared" si="0"/>
        <v>27</v>
      </c>
      <c r="BP4" s="109" t="str">
        <f t="shared" si="0"/>
        <v/>
      </c>
      <c r="BQ4" s="109" t="str">
        <f t="shared" ref="BQ4:DC4" si="1">IFERROR(BQ3*1,"")</f>
        <v/>
      </c>
      <c r="BR4" s="109" t="str">
        <f t="shared" si="1"/>
        <v/>
      </c>
      <c r="BS4" s="109" t="str">
        <f t="shared" si="1"/>
        <v/>
      </c>
      <c r="BT4" s="109" t="str">
        <f t="shared" si="1"/>
        <v/>
      </c>
      <c r="BU4" s="109">
        <f t="shared" si="1"/>
        <v>29</v>
      </c>
      <c r="BV4" s="109">
        <f t="shared" si="1"/>
        <v>29</v>
      </c>
      <c r="BW4" s="109">
        <f t="shared" si="1"/>
        <v>30</v>
      </c>
      <c r="BX4" s="109" t="str">
        <f t="shared" si="1"/>
        <v/>
      </c>
      <c r="BY4" s="109">
        <f t="shared" si="1"/>
        <v>31</v>
      </c>
      <c r="BZ4" s="109" t="str">
        <f t="shared" si="1"/>
        <v/>
      </c>
      <c r="CA4" s="109" t="str">
        <f t="shared" si="1"/>
        <v/>
      </c>
      <c r="CB4" s="109">
        <f t="shared" si="1"/>
        <v>33</v>
      </c>
      <c r="CC4" s="109">
        <f t="shared" si="1"/>
        <v>34</v>
      </c>
      <c r="CD4" s="109">
        <f t="shared" si="1"/>
        <v>34</v>
      </c>
      <c r="CE4" s="109">
        <f t="shared" si="1"/>
        <v>35</v>
      </c>
      <c r="CF4" s="109" t="str">
        <f t="shared" si="1"/>
        <v/>
      </c>
      <c r="CG4" s="109">
        <f t="shared" si="1"/>
        <v>36</v>
      </c>
      <c r="CH4" s="109" t="str">
        <f t="shared" si="1"/>
        <v/>
      </c>
      <c r="CI4" s="109">
        <f t="shared" si="1"/>
        <v>37</v>
      </c>
      <c r="CJ4" s="109" t="str">
        <f t="shared" si="1"/>
        <v/>
      </c>
      <c r="CK4" s="109">
        <f t="shared" si="1"/>
        <v>38</v>
      </c>
      <c r="CL4" s="109" t="str">
        <f t="shared" si="1"/>
        <v/>
      </c>
      <c r="CM4" s="109" t="str">
        <f t="shared" si="1"/>
        <v/>
      </c>
      <c r="CN4" s="109" t="str">
        <f t="shared" si="1"/>
        <v/>
      </c>
      <c r="CO4" s="109" t="str">
        <f t="shared" si="1"/>
        <v/>
      </c>
      <c r="CP4" s="109" t="str">
        <f t="shared" si="1"/>
        <v/>
      </c>
      <c r="CQ4" s="109" t="str">
        <f t="shared" si="1"/>
        <v/>
      </c>
      <c r="CR4" s="109" t="str">
        <f t="shared" si="1"/>
        <v/>
      </c>
      <c r="CS4" s="109" t="str">
        <f t="shared" si="1"/>
        <v/>
      </c>
      <c r="CT4" s="109" t="str">
        <f t="shared" si="1"/>
        <v/>
      </c>
      <c r="CU4" s="109" t="str">
        <f t="shared" si="1"/>
        <v/>
      </c>
      <c r="CV4" s="109" t="str">
        <f t="shared" si="1"/>
        <v/>
      </c>
      <c r="CW4" s="109" t="str">
        <f t="shared" si="1"/>
        <v/>
      </c>
      <c r="CX4" s="109" t="str">
        <f t="shared" si="1"/>
        <v/>
      </c>
      <c r="CY4" s="109" t="str">
        <f t="shared" si="1"/>
        <v/>
      </c>
      <c r="CZ4" s="109" t="str">
        <f t="shared" si="1"/>
        <v/>
      </c>
      <c r="DA4" s="109" t="str">
        <f t="shared" si="1"/>
        <v/>
      </c>
      <c r="DB4" s="109" t="str">
        <f t="shared" si="1"/>
        <v/>
      </c>
      <c r="DC4" s="109" t="str">
        <f t="shared" si="1"/>
        <v/>
      </c>
      <c r="DD4" s="109"/>
      <c r="DE4" s="122"/>
      <c r="DF4" s="122"/>
      <c r="DG4" s="122"/>
      <c r="DH4" s="122"/>
      <c r="DI4" s="122"/>
      <c r="DJ4" s="122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  <c r="FW4" s="109"/>
      <c r="FX4" s="109"/>
      <c r="FY4" s="109"/>
      <c r="FZ4" s="109"/>
      <c r="GA4" s="109"/>
      <c r="GB4" s="109"/>
      <c r="GC4" s="109"/>
      <c r="GD4" s="109"/>
      <c r="GE4" s="109"/>
      <c r="GF4" s="109"/>
      <c r="GG4" s="109"/>
      <c r="GH4" s="109"/>
      <c r="GI4" s="109"/>
      <c r="GJ4" s="109"/>
      <c r="GK4" s="109"/>
      <c r="GL4" s="109"/>
      <c r="GM4" s="109"/>
      <c r="GN4" s="109"/>
      <c r="GO4" s="109"/>
      <c r="GP4" s="109"/>
      <c r="GQ4" s="109"/>
      <c r="GR4" s="109"/>
      <c r="GS4" s="109"/>
      <c r="GT4" s="109"/>
      <c r="GU4" s="109"/>
      <c r="GV4" s="109"/>
      <c r="GW4" s="109"/>
      <c r="GX4" s="109"/>
      <c r="GY4" s="109"/>
      <c r="GZ4" s="109"/>
      <c r="HA4" s="109"/>
      <c r="HB4" s="109"/>
      <c r="HC4" s="109"/>
      <c r="HD4" s="109"/>
      <c r="HE4" s="109"/>
      <c r="HF4" s="109"/>
      <c r="HG4" s="109"/>
      <c r="HH4" s="109"/>
      <c r="HI4" s="109"/>
      <c r="HJ4" s="109"/>
      <c r="HK4" s="109"/>
      <c r="HL4" s="109"/>
      <c r="HM4" s="109"/>
      <c r="HN4" s="109"/>
      <c r="HO4" s="109"/>
      <c r="HP4" s="109"/>
      <c r="HQ4" s="109"/>
      <c r="HR4" s="109"/>
      <c r="HS4" s="109"/>
      <c r="HT4" s="109"/>
      <c r="HU4" s="109"/>
      <c r="HV4" s="109"/>
      <c r="HW4" s="109"/>
      <c r="HX4" s="109"/>
      <c r="HY4" s="110"/>
      <c r="HZ4" s="110"/>
      <c r="IA4" s="110"/>
      <c r="IB4" s="110"/>
      <c r="IC4" s="110"/>
      <c r="ID4" s="110"/>
      <c r="IE4" s="110"/>
      <c r="IF4" s="110"/>
      <c r="IG4" s="110"/>
      <c r="IH4" s="110"/>
      <c r="II4" s="110"/>
      <c r="IJ4" s="110"/>
      <c r="IK4" s="110"/>
      <c r="IL4" s="109"/>
      <c r="IM4" s="109"/>
      <c r="IN4" s="109"/>
      <c r="IO4" s="109"/>
      <c r="IP4" s="109"/>
      <c r="IQ4" s="109"/>
      <c r="IR4" s="109"/>
      <c r="IS4" s="109"/>
      <c r="IT4" s="109"/>
      <c r="IU4" s="109"/>
      <c r="IV4" s="109"/>
      <c r="IW4" s="109"/>
      <c r="IX4" s="109"/>
      <c r="IY4" s="109"/>
      <c r="IZ4" s="109"/>
      <c r="JA4" s="109"/>
      <c r="JB4" s="109"/>
      <c r="JC4" s="109"/>
      <c r="JD4" s="109"/>
      <c r="JE4" s="109"/>
      <c r="JF4" s="109"/>
      <c r="JG4" s="109"/>
      <c r="JH4" s="109"/>
      <c r="JI4" s="109"/>
      <c r="JJ4" s="109"/>
      <c r="JK4" s="109"/>
      <c r="JL4" s="109"/>
      <c r="JM4" s="109"/>
      <c r="JN4" s="109"/>
      <c r="JO4" s="109"/>
      <c r="JP4" s="109"/>
      <c r="JQ4" s="109"/>
      <c r="JR4" s="109"/>
      <c r="JS4" s="109"/>
      <c r="JT4" s="109"/>
      <c r="JU4" s="109"/>
      <c r="JV4" s="109"/>
      <c r="JW4" s="109"/>
      <c r="JX4" s="109"/>
      <c r="JY4" s="109"/>
      <c r="JZ4" s="109"/>
      <c r="KA4" s="109"/>
      <c r="KB4" s="109"/>
      <c r="KC4" s="109"/>
      <c r="KD4" s="109"/>
      <c r="KE4" s="109"/>
      <c r="KF4" s="109"/>
      <c r="KG4" s="109"/>
      <c r="KH4" s="109"/>
      <c r="KI4" s="109"/>
      <c r="KJ4" s="109"/>
      <c r="KK4" s="109"/>
      <c r="KL4" s="109"/>
      <c r="KM4" s="109"/>
      <c r="KN4" s="109"/>
      <c r="KO4" s="109"/>
      <c r="KP4" s="109"/>
      <c r="KQ4" s="109"/>
      <c r="KR4" s="109"/>
      <c r="KS4" s="109"/>
      <c r="KT4" s="109"/>
      <c r="KU4" s="109"/>
      <c r="KV4" s="109"/>
      <c r="KW4" s="109"/>
      <c r="KX4" s="109"/>
      <c r="KY4" s="109"/>
      <c r="KZ4" s="109"/>
      <c r="LA4" s="109"/>
      <c r="LB4" s="109"/>
      <c r="LC4" s="109"/>
      <c r="LD4" s="109"/>
      <c r="LE4" s="109"/>
      <c r="LF4" s="109"/>
      <c r="LG4" s="109"/>
      <c r="LH4" s="109"/>
      <c r="LI4" s="109"/>
      <c r="LJ4" s="109"/>
      <c r="LK4" s="109"/>
      <c r="LL4" s="109"/>
      <c r="LM4" s="109"/>
      <c r="LN4" s="109"/>
      <c r="LO4" s="109"/>
      <c r="LP4" s="109"/>
      <c r="LQ4" s="109"/>
      <c r="LR4" s="109"/>
      <c r="LS4" s="109"/>
      <c r="LT4" s="109"/>
      <c r="LU4" s="109"/>
      <c r="LV4" s="109"/>
      <c r="LW4" s="109"/>
      <c r="LX4" s="109"/>
      <c r="LY4" s="109"/>
      <c r="LZ4" s="109"/>
      <c r="MA4" s="109"/>
      <c r="MB4" s="109"/>
      <c r="MC4" s="109"/>
      <c r="MD4" s="109"/>
      <c r="ME4" s="109"/>
      <c r="MF4" s="109"/>
      <c r="MG4" s="109"/>
      <c r="MH4" s="109"/>
      <c r="MI4" s="109"/>
      <c r="MJ4" s="109"/>
      <c r="MK4" s="109"/>
      <c r="ML4" s="109"/>
      <c r="MM4" s="109"/>
      <c r="MN4" s="109"/>
      <c r="MO4" s="109"/>
      <c r="MP4" s="109"/>
      <c r="MQ4" s="109"/>
      <c r="MR4" s="109"/>
      <c r="MS4" s="109"/>
      <c r="MT4" s="109"/>
      <c r="MU4" s="109"/>
      <c r="MV4" s="109"/>
      <c r="MW4" s="109"/>
      <c r="MX4" s="109"/>
      <c r="MY4" s="109"/>
      <c r="MZ4" s="109"/>
      <c r="NA4" s="109"/>
      <c r="NB4" s="109"/>
      <c r="NC4" s="109"/>
    </row>
    <row r="5" spans="1:367" s="108" customFormat="1" ht="17.25" customHeight="1" x14ac:dyDescent="0.3">
      <c r="C5" s="109" t="s">
        <v>1118</v>
      </c>
      <c r="D5" s="109" t="str">
        <f>IF(ISNUMBER(D4),"GW"&amp;D4,D3)</f>
        <v>EFLFirst round</v>
      </c>
      <c r="E5" s="109" t="str">
        <f>IF(ISNUMBER(E4),"GW"&amp;E4,E3)</f>
        <v>GW1</v>
      </c>
      <c r="F5" s="109" t="str">
        <f t="shared" ref="F5:BQ5" si="2">IF(ISNUMBER(F4),"GW"&amp;F4,F3)</f>
        <v>EFLFirst round</v>
      </c>
      <c r="G5" s="109" t="str">
        <f t="shared" si="2"/>
        <v>GW2</v>
      </c>
      <c r="H5" s="109" t="str">
        <f t="shared" si="2"/>
        <v/>
      </c>
      <c r="I5" s="109" t="str">
        <f t="shared" si="2"/>
        <v>GW3</v>
      </c>
      <c r="J5" s="109" t="str">
        <f t="shared" si="2"/>
        <v>EFLSecond round</v>
      </c>
      <c r="K5" s="109" t="str">
        <f t="shared" si="2"/>
        <v>GW4</v>
      </c>
      <c r="L5" s="109" t="str">
        <f t="shared" si="2"/>
        <v>GW5</v>
      </c>
      <c r="M5" s="109" t="str">
        <f t="shared" si="2"/>
        <v>GW6</v>
      </c>
      <c r="N5" s="109" t="str">
        <f t="shared" si="2"/>
        <v>UCLGroup stage1</v>
      </c>
      <c r="O5" s="109" t="str">
        <f t="shared" si="2"/>
        <v/>
      </c>
      <c r="P5" s="109" t="str">
        <f t="shared" si="2"/>
        <v>UCLGroup stage2</v>
      </c>
      <c r="Q5" s="109" t="str">
        <f t="shared" si="2"/>
        <v>GW8</v>
      </c>
      <c r="R5" s="109" t="str">
        <f t="shared" si="2"/>
        <v/>
      </c>
      <c r="S5" s="109" t="str">
        <f t="shared" si="2"/>
        <v/>
      </c>
      <c r="T5" s="109" t="str">
        <f t="shared" si="2"/>
        <v/>
      </c>
      <c r="U5" s="109" t="str">
        <f t="shared" si="2"/>
        <v>GW9</v>
      </c>
      <c r="V5" s="109" t="str">
        <f t="shared" si="2"/>
        <v>UCLGroup stage3</v>
      </c>
      <c r="W5" s="109" t="str">
        <f t="shared" si="2"/>
        <v>GW10</v>
      </c>
      <c r="X5" s="109" t="str">
        <f t="shared" si="2"/>
        <v>UCLGroup stage4</v>
      </c>
      <c r="Y5" s="109" t="str">
        <f t="shared" si="2"/>
        <v>GW11</v>
      </c>
      <c r="Z5" s="109" t="str">
        <f t="shared" si="2"/>
        <v>GW12</v>
      </c>
      <c r="AA5" s="109" t="str">
        <f t="shared" si="2"/>
        <v>GW13</v>
      </c>
      <c r="AB5" s="109" t="str">
        <f t="shared" si="2"/>
        <v>UCLGroup stage5</v>
      </c>
      <c r="AC5" s="109" t="str">
        <f t="shared" si="2"/>
        <v>GW14</v>
      </c>
      <c r="AD5" s="109" t="str">
        <f t="shared" si="2"/>
        <v>UCLGroup stage6</v>
      </c>
      <c r="AE5" s="109" t="str">
        <f t="shared" si="2"/>
        <v>15FAFirst round proper</v>
      </c>
      <c r="AF5" s="109" t="str">
        <f t="shared" si="2"/>
        <v>EFLThird round</v>
      </c>
      <c r="AG5" s="109" t="str">
        <f t="shared" si="2"/>
        <v>GW16</v>
      </c>
      <c r="AH5" s="109" t="str">
        <f t="shared" si="2"/>
        <v>FAFirst round proper</v>
      </c>
      <c r="AI5" s="109" t="str">
        <f t="shared" si="2"/>
        <v/>
      </c>
      <c r="AJ5" s="109" t="str">
        <f t="shared" si="2"/>
        <v/>
      </c>
      <c r="AK5" s="109" t="str">
        <f t="shared" si="2"/>
        <v>FASecond round proper</v>
      </c>
      <c r="AL5" s="109" t="str">
        <f t="shared" si="2"/>
        <v/>
      </c>
      <c r="AM5" s="109" t="str">
        <f t="shared" si="2"/>
        <v/>
      </c>
      <c r="AN5" s="109" t="str">
        <f t="shared" si="2"/>
        <v/>
      </c>
      <c r="AO5" s="109" t="str">
        <f t="shared" si="2"/>
        <v/>
      </c>
      <c r="AP5" s="109" t="str">
        <f t="shared" si="2"/>
        <v/>
      </c>
      <c r="AQ5" s="109" t="str">
        <f t="shared" si="2"/>
        <v/>
      </c>
      <c r="AR5" s="109" t="str">
        <f t="shared" si="2"/>
        <v>EFLFourth round</v>
      </c>
      <c r="AS5" s="109" t="str">
        <f t="shared" si="2"/>
        <v/>
      </c>
      <c r="AT5" s="109" t="str">
        <f t="shared" si="2"/>
        <v>GW17</v>
      </c>
      <c r="AU5" s="109" t="str">
        <f t="shared" si="2"/>
        <v>GW18</v>
      </c>
      <c r="AV5" s="109" t="str">
        <f t="shared" si="2"/>
        <v>GW19</v>
      </c>
      <c r="AW5" s="109" t="str">
        <f t="shared" si="2"/>
        <v>FAThird round proper</v>
      </c>
      <c r="AX5" s="109" t="str">
        <f t="shared" si="2"/>
        <v>EFLQuarter-finals</v>
      </c>
      <c r="AY5" s="109" t="str">
        <f t="shared" si="2"/>
        <v>GW20</v>
      </c>
      <c r="AZ5" s="109" t="str">
        <f t="shared" si="2"/>
        <v>FAThird round proper</v>
      </c>
      <c r="BA5" s="109" t="str">
        <f t="shared" si="2"/>
        <v>GW21</v>
      </c>
      <c r="BB5" s="109" t="str">
        <f t="shared" si="2"/>
        <v>FAThird round properEFLSemi-finals</v>
      </c>
      <c r="BC5" s="109" t="str">
        <f t="shared" si="2"/>
        <v>FAFourth round proper</v>
      </c>
      <c r="BD5" s="109" t="str">
        <f t="shared" si="2"/>
        <v>FAFourth round properEFLSemi-finals</v>
      </c>
      <c r="BE5" s="109" t="str">
        <f t="shared" si="2"/>
        <v>GW22</v>
      </c>
      <c r="BF5" s="109" t="str">
        <f t="shared" si="2"/>
        <v>FAFourth round proper</v>
      </c>
      <c r="BG5" s="109" t="str">
        <f t="shared" si="2"/>
        <v>GW23</v>
      </c>
      <c r="BH5" s="109" t="str">
        <f t="shared" si="2"/>
        <v>UCLRound of 16</v>
      </c>
      <c r="BI5" s="109" t="str">
        <f t="shared" si="2"/>
        <v>GW24</v>
      </c>
      <c r="BJ5" s="109" t="str">
        <f t="shared" si="2"/>
        <v>UCLRound of 16</v>
      </c>
      <c r="BK5" s="109" t="str">
        <f t="shared" si="2"/>
        <v>GW25</v>
      </c>
      <c r="BL5" s="109" t="str">
        <f t="shared" si="2"/>
        <v>FAFifth round proper</v>
      </c>
      <c r="BM5" s="109" t="str">
        <f t="shared" si="2"/>
        <v>GW26</v>
      </c>
      <c r="BN5" s="109" t="str">
        <f t="shared" si="2"/>
        <v>UCLRound of 16EUR16EUCRound of 16</v>
      </c>
      <c r="BO5" s="109" t="str">
        <f t="shared" si="2"/>
        <v>GW27</v>
      </c>
      <c r="BP5" s="109" t="str">
        <f t="shared" si="2"/>
        <v>UCLRound of 16EUR16EUCR16</v>
      </c>
      <c r="BQ5" s="109" t="str">
        <f t="shared" si="2"/>
        <v>28FAQuarter-finals</v>
      </c>
      <c r="BR5" s="109" t="str">
        <f t="shared" ref="BR5:DC5" si="3">IF(ISNUMBER(BR4),"GW"&amp;BR4,BR3)</f>
        <v/>
      </c>
      <c r="BS5" s="109" t="str">
        <f t="shared" si="3"/>
        <v/>
      </c>
      <c r="BT5" s="109" t="str">
        <f t="shared" si="3"/>
        <v/>
      </c>
      <c r="BU5" s="109" t="str">
        <f t="shared" si="3"/>
        <v>GW29</v>
      </c>
      <c r="BV5" s="109" t="str">
        <f t="shared" si="3"/>
        <v>GW29</v>
      </c>
      <c r="BW5" s="109" t="str">
        <f t="shared" si="3"/>
        <v>GW30</v>
      </c>
      <c r="BX5" s="109" t="str">
        <f t="shared" si="3"/>
        <v>UCLQuarter-finalsEUQFEUCQF</v>
      </c>
      <c r="BY5" s="109" t="str">
        <f t="shared" si="3"/>
        <v>GW31</v>
      </c>
      <c r="BZ5" s="109" t="str">
        <f t="shared" si="3"/>
        <v>UCLQuarter-finalsEUQFEUCQF</v>
      </c>
      <c r="CA5" s="109" t="str">
        <f t="shared" si="3"/>
        <v>32FASemi-finals</v>
      </c>
      <c r="CB5" s="109" t="str">
        <f t="shared" si="3"/>
        <v>GW33</v>
      </c>
      <c r="CC5" s="109" t="str">
        <f t="shared" si="3"/>
        <v>GW34</v>
      </c>
      <c r="CD5" s="109" t="str">
        <f t="shared" si="3"/>
        <v>GW34</v>
      </c>
      <c r="CE5" s="109" t="str">
        <f t="shared" si="3"/>
        <v>GW35</v>
      </c>
      <c r="CF5" s="109" t="str">
        <f t="shared" si="3"/>
        <v>UCLSemi-finalsEUSFEUCSF</v>
      </c>
      <c r="CG5" s="109" t="str">
        <f t="shared" si="3"/>
        <v>GW36</v>
      </c>
      <c r="CH5" s="109" t="str">
        <f t="shared" si="3"/>
        <v>UCLSemi-finalsEUSFEUCSF</v>
      </c>
      <c r="CI5" s="109" t="str">
        <f t="shared" si="3"/>
        <v>GW37</v>
      </c>
      <c r="CJ5" s="109" t="str">
        <f t="shared" si="3"/>
        <v/>
      </c>
      <c r="CK5" s="109" t="str">
        <f t="shared" si="3"/>
        <v>GW38</v>
      </c>
      <c r="CL5" s="109" t="str">
        <f t="shared" si="3"/>
        <v/>
      </c>
      <c r="CM5" s="109" t="str">
        <f t="shared" si="3"/>
        <v>FAf</v>
      </c>
      <c r="CN5" s="109" t="str">
        <f t="shared" si="3"/>
        <v>EUCF</v>
      </c>
      <c r="CO5" s="109" t="str">
        <f t="shared" si="3"/>
        <v>UCLf</v>
      </c>
      <c r="CP5" s="109" t="str">
        <f t="shared" si="3"/>
        <v/>
      </c>
      <c r="CQ5" s="109" t="str">
        <f t="shared" si="3"/>
        <v/>
      </c>
      <c r="CR5" s="109" t="str">
        <f t="shared" si="3"/>
        <v/>
      </c>
      <c r="CS5" s="109" t="str">
        <f t="shared" si="3"/>
        <v/>
      </c>
      <c r="CT5" s="109" t="str">
        <f t="shared" si="3"/>
        <v/>
      </c>
      <c r="CU5" s="109" t="str">
        <f t="shared" si="3"/>
        <v/>
      </c>
      <c r="CV5" s="109" t="str">
        <f t="shared" si="3"/>
        <v/>
      </c>
      <c r="CW5" s="109" t="str">
        <f t="shared" si="3"/>
        <v/>
      </c>
      <c r="CX5" s="109" t="str">
        <f t="shared" si="3"/>
        <v/>
      </c>
      <c r="CY5" s="109" t="str">
        <f t="shared" si="3"/>
        <v/>
      </c>
      <c r="CZ5" s="109" t="str">
        <f t="shared" si="3"/>
        <v/>
      </c>
      <c r="DA5" s="109" t="str">
        <f t="shared" si="3"/>
        <v/>
      </c>
      <c r="DB5" s="109" t="str">
        <f t="shared" si="3"/>
        <v/>
      </c>
      <c r="DC5" s="109" t="str">
        <f t="shared" si="3"/>
        <v/>
      </c>
      <c r="DD5" s="109"/>
      <c r="DE5" s="228" t="s">
        <v>1127</v>
      </c>
      <c r="DF5" s="228"/>
      <c r="DG5" s="228"/>
      <c r="DH5" s="226" t="s">
        <v>1128</v>
      </c>
      <c r="DI5" s="226"/>
      <c r="DJ5" s="226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10"/>
      <c r="HZ5" s="110"/>
      <c r="IA5" s="110"/>
      <c r="IB5" s="110"/>
      <c r="IC5" s="110"/>
      <c r="ID5" s="110"/>
      <c r="IE5" s="110"/>
      <c r="IF5" s="110"/>
      <c r="IG5" s="110"/>
      <c r="IH5" s="110"/>
      <c r="II5" s="110"/>
      <c r="IJ5" s="110"/>
      <c r="IK5" s="110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J5" s="109"/>
      <c r="LK5" s="109"/>
      <c r="LL5" s="109"/>
      <c r="LM5" s="109"/>
      <c r="LN5" s="109"/>
      <c r="LO5" s="109"/>
      <c r="LP5" s="109"/>
      <c r="LQ5" s="109"/>
      <c r="LR5" s="109"/>
      <c r="LS5" s="109"/>
      <c r="LT5" s="109"/>
      <c r="LU5" s="109"/>
      <c r="LV5" s="109"/>
      <c r="LW5" s="109"/>
      <c r="LX5" s="109"/>
      <c r="LY5" s="109"/>
      <c r="LZ5" s="109"/>
      <c r="MA5" s="109"/>
      <c r="MB5" s="109"/>
      <c r="MC5" s="109"/>
      <c r="MD5" s="109"/>
      <c r="ME5" s="109"/>
      <c r="MF5" s="109"/>
      <c r="MG5" s="109"/>
      <c r="MH5" s="109"/>
      <c r="MI5" s="109"/>
      <c r="MJ5" s="109"/>
      <c r="MK5" s="109"/>
      <c r="ML5" s="109"/>
      <c r="MM5" s="109"/>
      <c r="MN5" s="109"/>
      <c r="MO5" s="109"/>
      <c r="MP5" s="109"/>
      <c r="MQ5" s="109"/>
      <c r="MR5" s="109"/>
      <c r="MS5" s="109"/>
      <c r="MT5" s="109"/>
      <c r="MU5" s="109"/>
      <c r="MV5" s="109"/>
      <c r="MW5" s="109"/>
      <c r="MX5" s="109"/>
      <c r="MY5" s="109"/>
      <c r="MZ5" s="109"/>
      <c r="NA5" s="109"/>
      <c r="NB5" s="109"/>
      <c r="NC5" s="109"/>
    </row>
    <row r="6" spans="1:367" s="118" customFormat="1" ht="21.75" customHeight="1" x14ac:dyDescent="0.3">
      <c r="A6" s="103" t="s">
        <v>36</v>
      </c>
      <c r="B6" s="115">
        <f>VLOOKUP(A6,[1]Table!$B$1:$O$21,MATCH("xGD/90",[1]Table!$B$1:$O$1,0),0)</f>
        <v>0.92</v>
      </c>
      <c r="C6" s="116" t="s">
        <v>0</v>
      </c>
      <c r="D6" s="117" t="str">
        <f>IF(D$1="SAT",IF(AND(HLOOKUP(D$2,FIXTURES!$C$2:$NC$23,MATCH($C6,FIXTURES!$B$2:$B$23,0),0)="",HLOOKUP(D$2+1,FIXTURES!$C$2:$NC$23,MATCH($C6,FIXTURES!$B$2:$B$23,0),0)="",HLOOKUP(D$2+2,FIXTURES!$C$2:$NC$23,MATCH($C6,FIXTURES!$B$2:$B$23,0),0)=""),HLOOKUP(D$2-1,FIXTURES!$C$2:$NC$23,MATCH($C6,FIXTURES!$B$2:$B$23,0),0),IF(AND(HLOOKUP(D$2,FIXTURES!$C$2:$NC$23,MATCH($C6,FIXTURES!$B$2:$B$23,0),0)="",HLOOKUP(D$2+1,FIXTURES!$C$2:$NC$23,MATCH($C6,FIXTURES!$B$2:$B$23,0),0)=""),HLOOKUP(D$2+2,FIXTURES!$C$2:$NC$23,MATCH($C6,FIXTURES!$B$2:$B$23,0),0),IF(HLOOKUP(D$2+1,FIXTURES!$C$2:$NC$23,MATCH($C6,FIXTURES!$B$2:$B$23,0),0)="",HLOOKUP(D$2,FIXTURES!$C$2:$NC$23,MATCH($C6,FIXTURES!$B$2:$B$23,0),0),HLOOKUP(D$2+1,FIXTURES!$C$2:$NC$23,MATCH($C6,FIXTURES!$B$2:$B$23,0),0)))),IF(AND(HLOOKUP(D$2,FIXTURES!$C$2:$NC$23,MATCH($C6,FIXTURES!$B$2:$B$23,0),0)="",HLOOKUP(D$2+1,FIXTURES!$C$2:$NC$23,MATCH($C6,FIXTURES!$B$2:$B$23,0),0)=""),HLOOKUP(D$2+2,FIXTURES!$C$2:$NC$23,MATCH($C6,FIXTURES!$B$2:$B$23,0),0),IF(HLOOKUP(D$2+1,FIXTURES!$C$2:$NC$23,MATCH($C6,FIXTURES!$B$2:$B$23,0),0)="",HLOOKUP(D$2,FIXTURES!$C$2:$NC$23,MATCH($C6,FIXTURES!$B$2:$B$23,0),0),HLOOKUP(D$2+1,FIXTURES!$C$2:$NC$23,MATCH($C6,FIXTURES!$B$2:$B$23,0),0))))</f>
        <v/>
      </c>
      <c r="E6" s="117" t="str">
        <f>IF(E$1="SAT",IF(AND(HLOOKUP(E$2,FIXTURES!$C$2:$NC$23,MATCH($C6,FIXTURES!$B$2:$B$23,0),0)="",HLOOKUP(E$2+1,FIXTURES!$C$2:$NC$23,MATCH($C6,FIXTURES!$B$2:$B$23,0),0)="",HLOOKUP(E$2+2,FIXTURES!$C$2:$NC$23,MATCH($C6,FIXTURES!$B$2:$B$23,0),0)=""),HLOOKUP(E$2-1,FIXTURES!$C$2:$NC$23,MATCH($C6,FIXTURES!$B$2:$B$23,0),0),IF(AND(HLOOKUP(E$2,FIXTURES!$C$2:$NC$23,MATCH($C6,FIXTURES!$B$2:$B$23,0),0)="",HLOOKUP(E$2+1,FIXTURES!$C$2:$NC$23,MATCH($C6,FIXTURES!$B$2:$B$23,0),0)=""),HLOOKUP(E$2+2,FIXTURES!$C$2:$NC$23,MATCH($C6,FIXTURES!$B$2:$B$23,0),0),IF(HLOOKUP(E$2+1,FIXTURES!$C$2:$NC$23,MATCH($C6,FIXTURES!$B$2:$B$23,0),0)="",HLOOKUP(E$2,FIXTURES!$C$2:$NC$23,MATCH($C6,FIXTURES!$B$2:$B$23,0),0),HLOOKUP(E$2+1,FIXTURES!$C$2:$NC$23,MATCH($C6,FIXTURES!$B$2:$B$23,0),0)))),IF(AND(HLOOKUP(E$2,FIXTURES!$C$2:$NC$23,MATCH($C6,FIXTURES!$B$2:$B$23,0),0)="",HLOOKUP(E$2+1,FIXTURES!$C$2:$NC$23,MATCH($C6,FIXTURES!$B$2:$B$23,0),0)=""),HLOOKUP(E$2+2,FIXTURES!$C$2:$NC$23,MATCH($C6,FIXTURES!$B$2:$B$23,0),0),IF(HLOOKUP(E$2+1,FIXTURES!$C$2:$NC$23,MATCH($C6,FIXTURES!$B$2:$B$23,0),0)="",HLOOKUP(E$2,FIXTURES!$C$2:$NC$23,MATCH($C6,FIXTURES!$B$2:$B$23,0),0),HLOOKUP(E$2+1,FIXTURES!$C$2:$NC$23,MATCH($C6,FIXTURES!$B$2:$B$23,0),0))))</f>
        <v>cry</v>
      </c>
      <c r="F6" s="117" t="str">
        <f>IF(F$1="SAT",IF(AND(HLOOKUP(F$2,FIXTURES!$C$2:$NC$23,MATCH($C6,FIXTURES!$B$2:$B$23,0),0)="",HLOOKUP(F$2+1,FIXTURES!$C$2:$NC$23,MATCH($C6,FIXTURES!$B$2:$B$23,0),0)="",HLOOKUP(F$2+2,FIXTURES!$C$2:$NC$23,MATCH($C6,FIXTURES!$B$2:$B$23,0),0)=""),HLOOKUP(F$2-1,FIXTURES!$C$2:$NC$23,MATCH($C6,FIXTURES!$B$2:$B$23,0),0),IF(AND(HLOOKUP(F$2,FIXTURES!$C$2:$NC$23,MATCH($C6,FIXTURES!$B$2:$B$23,0),0)="",HLOOKUP(F$2+1,FIXTURES!$C$2:$NC$23,MATCH($C6,FIXTURES!$B$2:$B$23,0),0)=""),HLOOKUP(F$2+2,FIXTURES!$C$2:$NC$23,MATCH($C6,FIXTURES!$B$2:$B$23,0),0),IF(HLOOKUP(F$2+1,FIXTURES!$C$2:$NC$23,MATCH($C6,FIXTURES!$B$2:$B$23,0),0)="",HLOOKUP(F$2,FIXTURES!$C$2:$NC$23,MATCH($C6,FIXTURES!$B$2:$B$23,0),0),HLOOKUP(F$2+1,FIXTURES!$C$2:$NC$23,MATCH($C6,FIXTURES!$B$2:$B$23,0),0)))),IF(AND(HLOOKUP(F$2,FIXTURES!$C$2:$NC$23,MATCH($C6,FIXTURES!$B$2:$B$23,0),0)="",HLOOKUP(F$2+1,FIXTURES!$C$2:$NC$23,MATCH($C6,FIXTURES!$B$2:$B$23,0),0)=""),HLOOKUP(F$2+2,FIXTURES!$C$2:$NC$23,MATCH($C6,FIXTURES!$B$2:$B$23,0),0),IF(HLOOKUP(F$2+1,FIXTURES!$C$2:$NC$23,MATCH($C6,FIXTURES!$B$2:$B$23,0),0)="",HLOOKUP(F$2,FIXTURES!$C$2:$NC$23,MATCH($C6,FIXTURES!$B$2:$B$23,0),0),HLOOKUP(F$2+1,FIXTURES!$C$2:$NC$23,MATCH($C6,FIXTURES!$B$2:$B$23,0),0))))</f>
        <v/>
      </c>
      <c r="G6" s="117" t="str">
        <f>IF(G$1="SAT",IF(AND(HLOOKUP(G$2,FIXTURES!$C$2:$NC$23,MATCH($C6,FIXTURES!$B$2:$B$23,0),0)="",HLOOKUP(G$2+1,FIXTURES!$C$2:$NC$23,MATCH($C6,FIXTURES!$B$2:$B$23,0),0)="",HLOOKUP(G$2+2,FIXTURES!$C$2:$NC$23,MATCH($C6,FIXTURES!$B$2:$B$23,0),0)=""),HLOOKUP(G$2-1,FIXTURES!$C$2:$NC$23,MATCH($C6,FIXTURES!$B$2:$B$23,0),0),IF(AND(HLOOKUP(G$2,FIXTURES!$C$2:$NC$23,MATCH($C6,FIXTURES!$B$2:$B$23,0),0)="",HLOOKUP(G$2+1,FIXTURES!$C$2:$NC$23,MATCH($C6,FIXTURES!$B$2:$B$23,0),0)=""),HLOOKUP(G$2+2,FIXTURES!$C$2:$NC$23,MATCH($C6,FIXTURES!$B$2:$B$23,0),0),IF(HLOOKUP(G$2+1,FIXTURES!$C$2:$NC$23,MATCH($C6,FIXTURES!$B$2:$B$23,0),0)="",HLOOKUP(G$2,FIXTURES!$C$2:$NC$23,MATCH($C6,FIXTURES!$B$2:$B$23,0),0),HLOOKUP(G$2+1,FIXTURES!$C$2:$NC$23,MATCH($C6,FIXTURES!$B$2:$B$23,0),0)))),IF(AND(HLOOKUP(G$2,FIXTURES!$C$2:$NC$23,MATCH($C6,FIXTURES!$B$2:$B$23,0),0)="",HLOOKUP(G$2+1,FIXTURES!$C$2:$NC$23,MATCH($C6,FIXTURES!$B$2:$B$23,0),0)=""),HLOOKUP(G$2+2,FIXTURES!$C$2:$NC$23,MATCH($C6,FIXTURES!$B$2:$B$23,0),0),IF(HLOOKUP(G$2+1,FIXTURES!$C$2:$NC$23,MATCH($C6,FIXTURES!$B$2:$B$23,0),0)="",HLOOKUP(G$2,FIXTURES!$C$2:$NC$23,MATCH($C6,FIXTURES!$B$2:$B$23,0),0),HLOOKUP(G$2+1,FIXTURES!$C$2:$NC$23,MATCH($C6,FIXTURES!$B$2:$B$23,0),0))))</f>
        <v>LEI</v>
      </c>
      <c r="H6" s="117" t="str">
        <f>IF(H$1="SAT",IF(AND(HLOOKUP(H$2,FIXTURES!$C$2:$NC$23,MATCH($C6,FIXTURES!$B$2:$B$23,0),0)="",HLOOKUP(H$2+1,FIXTURES!$C$2:$NC$23,MATCH($C6,FIXTURES!$B$2:$B$23,0),0)="",HLOOKUP(H$2+2,FIXTURES!$C$2:$NC$23,MATCH($C6,FIXTURES!$B$2:$B$23,0),0)=""),HLOOKUP(H$2-1,FIXTURES!$C$2:$NC$23,MATCH($C6,FIXTURES!$B$2:$B$23,0),0),IF(AND(HLOOKUP(H$2,FIXTURES!$C$2:$NC$23,MATCH($C6,FIXTURES!$B$2:$B$23,0),0)="",HLOOKUP(H$2+1,FIXTURES!$C$2:$NC$23,MATCH($C6,FIXTURES!$B$2:$B$23,0),0)=""),HLOOKUP(H$2+2,FIXTURES!$C$2:$NC$23,MATCH($C6,FIXTURES!$B$2:$B$23,0),0),IF(HLOOKUP(H$2+1,FIXTURES!$C$2:$NC$23,MATCH($C6,FIXTURES!$B$2:$B$23,0),0)="",HLOOKUP(H$2,FIXTURES!$C$2:$NC$23,MATCH($C6,FIXTURES!$B$2:$B$23,0),0),HLOOKUP(H$2+1,FIXTURES!$C$2:$NC$23,MATCH($C6,FIXTURES!$B$2:$B$23,0),0)))),IF(AND(HLOOKUP(H$2,FIXTURES!$C$2:$NC$23,MATCH($C6,FIXTURES!$B$2:$B$23,0),0)="",HLOOKUP(H$2+1,FIXTURES!$C$2:$NC$23,MATCH($C6,FIXTURES!$B$2:$B$23,0),0)=""),HLOOKUP(H$2+2,FIXTURES!$C$2:$NC$23,MATCH($C6,FIXTURES!$B$2:$B$23,0),0),IF(HLOOKUP(H$2+1,FIXTURES!$C$2:$NC$23,MATCH($C6,FIXTURES!$B$2:$B$23,0),0)="",HLOOKUP(H$2,FIXTURES!$C$2:$NC$23,MATCH($C6,FIXTURES!$B$2:$B$23,0),0),HLOOKUP(H$2+1,FIXTURES!$C$2:$NC$23,MATCH($C6,FIXTURES!$B$2:$B$23,0),0))))</f>
        <v/>
      </c>
      <c r="I6" s="117" t="str">
        <f>IF(I$1="SAT",IF(AND(HLOOKUP(I$2,FIXTURES!$C$2:$NC$23,MATCH($C6,FIXTURES!$B$2:$B$23,0),0)="",HLOOKUP(I$2+1,FIXTURES!$C$2:$NC$23,MATCH($C6,FIXTURES!$B$2:$B$23,0),0)="",HLOOKUP(I$2+2,FIXTURES!$C$2:$NC$23,MATCH($C6,FIXTURES!$B$2:$B$23,0),0)=""),HLOOKUP(I$2-1,FIXTURES!$C$2:$NC$23,MATCH($C6,FIXTURES!$B$2:$B$23,0),0),IF(AND(HLOOKUP(I$2,FIXTURES!$C$2:$NC$23,MATCH($C6,FIXTURES!$B$2:$B$23,0),0)="",HLOOKUP(I$2+1,FIXTURES!$C$2:$NC$23,MATCH($C6,FIXTURES!$B$2:$B$23,0),0)=""),HLOOKUP(I$2+2,FIXTURES!$C$2:$NC$23,MATCH($C6,FIXTURES!$B$2:$B$23,0),0),IF(HLOOKUP(I$2+1,FIXTURES!$C$2:$NC$23,MATCH($C6,FIXTURES!$B$2:$B$23,0),0)="",HLOOKUP(I$2,FIXTURES!$C$2:$NC$23,MATCH($C6,FIXTURES!$B$2:$B$23,0),0),HLOOKUP(I$2+1,FIXTURES!$C$2:$NC$23,MATCH($C6,FIXTURES!$B$2:$B$23,0),0)))),IF(AND(HLOOKUP(I$2,FIXTURES!$C$2:$NC$23,MATCH($C6,FIXTURES!$B$2:$B$23,0),0)="",HLOOKUP(I$2+1,FIXTURES!$C$2:$NC$23,MATCH($C6,FIXTURES!$B$2:$B$23,0),0)=""),HLOOKUP(I$2+2,FIXTURES!$C$2:$NC$23,MATCH($C6,FIXTURES!$B$2:$B$23,0),0),IF(HLOOKUP(I$2+1,FIXTURES!$C$2:$NC$23,MATCH($C6,FIXTURES!$B$2:$B$23,0),0)="",HLOOKUP(I$2,FIXTURES!$C$2:$NC$23,MATCH($C6,FIXTURES!$B$2:$B$23,0),0),HLOOKUP(I$2+1,FIXTURES!$C$2:$NC$23,MATCH($C6,FIXTURES!$B$2:$B$23,0),0))))</f>
        <v>bou</v>
      </c>
      <c r="J6" s="117" t="str">
        <f>IF(J$1="SAT",IF(AND(HLOOKUP(J$2,FIXTURES!$C$2:$NC$23,MATCH($C6,FIXTURES!$B$2:$B$23,0),0)="",HLOOKUP(J$2+1,FIXTURES!$C$2:$NC$23,MATCH($C6,FIXTURES!$B$2:$B$23,0),0)="",HLOOKUP(J$2+2,FIXTURES!$C$2:$NC$23,MATCH($C6,FIXTURES!$B$2:$B$23,0),0)=""),HLOOKUP(J$2-1,FIXTURES!$C$2:$NC$23,MATCH($C6,FIXTURES!$B$2:$B$23,0),0),IF(AND(HLOOKUP(J$2,FIXTURES!$C$2:$NC$23,MATCH($C6,FIXTURES!$B$2:$B$23,0),0)="",HLOOKUP(J$2+1,FIXTURES!$C$2:$NC$23,MATCH($C6,FIXTURES!$B$2:$B$23,0),0)=""),HLOOKUP(J$2+2,FIXTURES!$C$2:$NC$23,MATCH($C6,FIXTURES!$B$2:$B$23,0),0),IF(HLOOKUP(J$2+1,FIXTURES!$C$2:$NC$23,MATCH($C6,FIXTURES!$B$2:$B$23,0),0)="",HLOOKUP(J$2,FIXTURES!$C$2:$NC$23,MATCH($C6,FIXTURES!$B$2:$B$23,0),0),HLOOKUP(J$2+1,FIXTURES!$C$2:$NC$23,MATCH($C6,FIXTURES!$B$2:$B$23,0),0)))),IF(AND(HLOOKUP(J$2,FIXTURES!$C$2:$NC$23,MATCH($C6,FIXTURES!$B$2:$B$23,0),0)="",HLOOKUP(J$2+1,FIXTURES!$C$2:$NC$23,MATCH($C6,FIXTURES!$B$2:$B$23,0),0)=""),HLOOKUP(J$2+2,FIXTURES!$C$2:$NC$23,MATCH($C6,FIXTURES!$B$2:$B$23,0),0),IF(HLOOKUP(J$2+1,FIXTURES!$C$2:$NC$23,MATCH($C6,FIXTURES!$B$2:$B$23,0),0)="",HLOOKUP(J$2,FIXTURES!$C$2:$NC$23,MATCH($C6,FIXTURES!$B$2:$B$23,0),0),HLOOKUP(J$2+1,FIXTURES!$C$2:$NC$23,MATCH($C6,FIXTURES!$B$2:$B$23,0),0))))</f>
        <v/>
      </c>
      <c r="K6" s="117" t="str">
        <f>IF(K$1="SAT",IF(AND(HLOOKUP(K$2,FIXTURES!$C$2:$NC$23,MATCH($C6,FIXTURES!$B$2:$B$23,0),0)="",HLOOKUP(K$2+1,FIXTURES!$C$2:$NC$23,MATCH($C6,FIXTURES!$B$2:$B$23,0),0)="",HLOOKUP(K$2+2,FIXTURES!$C$2:$NC$23,MATCH($C6,FIXTURES!$B$2:$B$23,0),0)=""),HLOOKUP(K$2-1,FIXTURES!$C$2:$NC$23,MATCH($C6,FIXTURES!$B$2:$B$23,0),0),IF(AND(HLOOKUP(K$2,FIXTURES!$C$2:$NC$23,MATCH($C6,FIXTURES!$B$2:$B$23,0),0)="",HLOOKUP(K$2+1,FIXTURES!$C$2:$NC$23,MATCH($C6,FIXTURES!$B$2:$B$23,0),0)=""),HLOOKUP(K$2+2,FIXTURES!$C$2:$NC$23,MATCH($C6,FIXTURES!$B$2:$B$23,0),0),IF(HLOOKUP(K$2+1,FIXTURES!$C$2:$NC$23,MATCH($C6,FIXTURES!$B$2:$B$23,0),0)="",HLOOKUP(K$2,FIXTURES!$C$2:$NC$23,MATCH($C6,FIXTURES!$B$2:$B$23,0),0),HLOOKUP(K$2+1,FIXTURES!$C$2:$NC$23,MATCH($C6,FIXTURES!$B$2:$B$23,0),0)))),IF(AND(HLOOKUP(K$2,FIXTURES!$C$2:$NC$23,MATCH($C6,FIXTURES!$B$2:$B$23,0),0)="",HLOOKUP(K$2+1,FIXTURES!$C$2:$NC$23,MATCH($C6,FIXTURES!$B$2:$B$23,0),0)=""),HLOOKUP(K$2+2,FIXTURES!$C$2:$NC$23,MATCH($C6,FIXTURES!$B$2:$B$23,0),0),IF(HLOOKUP(K$2+1,FIXTURES!$C$2:$NC$23,MATCH($C6,FIXTURES!$B$2:$B$23,0),0)="",HLOOKUP(K$2,FIXTURES!$C$2:$NC$23,MATCH($C6,FIXTURES!$B$2:$B$23,0),0),HLOOKUP(K$2+1,FIXTURES!$C$2:$NC$23,MATCH($C6,FIXTURES!$B$2:$B$23,0),0))))</f>
        <v>FUL</v>
      </c>
      <c r="L6" s="117" t="str">
        <f>IF(L$1="SAT",IF(AND(HLOOKUP(L$2,FIXTURES!$C$2:$NC$23,MATCH($C6,FIXTURES!$B$2:$B$23,0),0)="",HLOOKUP(L$2+1,FIXTURES!$C$2:$NC$23,MATCH($C6,FIXTURES!$B$2:$B$23,0),0)="",HLOOKUP(L$2+2,FIXTURES!$C$2:$NC$23,MATCH($C6,FIXTURES!$B$2:$B$23,0),0)=""),HLOOKUP(L$2-1,FIXTURES!$C$2:$NC$23,MATCH($C6,FIXTURES!$B$2:$B$23,0),0),IF(AND(HLOOKUP(L$2,FIXTURES!$C$2:$NC$23,MATCH($C6,FIXTURES!$B$2:$B$23,0),0)="",HLOOKUP(L$2+1,FIXTURES!$C$2:$NC$23,MATCH($C6,FIXTURES!$B$2:$B$23,0),0)=""),HLOOKUP(L$2+2,FIXTURES!$C$2:$NC$23,MATCH($C6,FIXTURES!$B$2:$B$23,0),0),IF(HLOOKUP(L$2+1,FIXTURES!$C$2:$NC$23,MATCH($C6,FIXTURES!$B$2:$B$23,0),0)="",HLOOKUP(L$2,FIXTURES!$C$2:$NC$23,MATCH($C6,FIXTURES!$B$2:$B$23,0),0),HLOOKUP(L$2+1,FIXTURES!$C$2:$NC$23,MATCH($C6,FIXTURES!$B$2:$B$23,0),0)))),IF(AND(HLOOKUP(L$2,FIXTURES!$C$2:$NC$23,MATCH($C6,FIXTURES!$B$2:$B$23,0),0)="",HLOOKUP(L$2+1,FIXTURES!$C$2:$NC$23,MATCH($C6,FIXTURES!$B$2:$B$23,0),0)=""),HLOOKUP(L$2+2,FIXTURES!$C$2:$NC$23,MATCH($C6,FIXTURES!$B$2:$B$23,0),0),IF(HLOOKUP(L$2+1,FIXTURES!$C$2:$NC$23,MATCH($C6,FIXTURES!$B$2:$B$23,0),0)="",HLOOKUP(L$2,FIXTURES!$C$2:$NC$23,MATCH($C6,FIXTURES!$B$2:$B$23,0),0),HLOOKUP(L$2+1,FIXTURES!$C$2:$NC$23,MATCH($C6,FIXTURES!$B$2:$B$23,0),0))))</f>
        <v>AVL</v>
      </c>
      <c r="M6" s="117" t="str">
        <f>IF(M$1="SAT",IF(AND(HLOOKUP(M$2,FIXTURES!$C$2:$NC$23,MATCH($C6,FIXTURES!$B$2:$B$23,0),0)="",HLOOKUP(M$2+1,FIXTURES!$C$2:$NC$23,MATCH($C6,FIXTURES!$B$2:$B$23,0),0)="",HLOOKUP(M$2+2,FIXTURES!$C$2:$NC$23,MATCH($C6,FIXTURES!$B$2:$B$23,0),0)=""),HLOOKUP(M$2-1,FIXTURES!$C$2:$NC$23,MATCH($C6,FIXTURES!$B$2:$B$23,0),0),IF(AND(HLOOKUP(M$2,FIXTURES!$C$2:$NC$23,MATCH($C6,FIXTURES!$B$2:$B$23,0),0)="",HLOOKUP(M$2+1,FIXTURES!$C$2:$NC$23,MATCH($C6,FIXTURES!$B$2:$B$23,0),0)=""),HLOOKUP(M$2+2,FIXTURES!$C$2:$NC$23,MATCH($C6,FIXTURES!$B$2:$B$23,0),0),IF(HLOOKUP(M$2+1,FIXTURES!$C$2:$NC$23,MATCH($C6,FIXTURES!$B$2:$B$23,0),0)="",HLOOKUP(M$2,FIXTURES!$C$2:$NC$23,MATCH($C6,FIXTURES!$B$2:$B$23,0),0),HLOOKUP(M$2+1,FIXTURES!$C$2:$NC$23,MATCH($C6,FIXTURES!$B$2:$B$23,0),0)))),IF(AND(HLOOKUP(M$2,FIXTURES!$C$2:$NC$23,MATCH($C6,FIXTURES!$B$2:$B$23,0),0)="",HLOOKUP(M$2+1,FIXTURES!$C$2:$NC$23,MATCH($C6,FIXTURES!$B$2:$B$23,0),0)=""),HLOOKUP(M$2+2,FIXTURES!$C$2:$NC$23,MATCH($C6,FIXTURES!$B$2:$B$23,0),0),IF(HLOOKUP(M$2+1,FIXTURES!$C$2:$NC$23,MATCH($C6,FIXTURES!$B$2:$B$23,0),0)="",HLOOKUP(M$2,FIXTURES!$C$2:$NC$23,MATCH($C6,FIXTURES!$B$2:$B$23,0),0),HLOOKUP(M$2+1,FIXTURES!$C$2:$NC$23,MATCH($C6,FIXTURES!$B$2:$B$23,0),0))))</f>
        <v>mun</v>
      </c>
      <c r="N6" s="117" t="str">
        <f>IF(N$1="SAT",IF(AND(HLOOKUP(N$2,FIXTURES!$C$2:$NC$23,MATCH($C6,FIXTURES!$B$2:$B$23,0),0)="",HLOOKUP(N$2+1,FIXTURES!$C$2:$NC$23,MATCH($C6,FIXTURES!$B$2:$B$23,0),0)="",HLOOKUP(N$2+2,FIXTURES!$C$2:$NC$23,MATCH($C6,FIXTURES!$B$2:$B$23,0),0)=""),HLOOKUP(N$2-1,FIXTURES!$C$2:$NC$23,MATCH($C6,FIXTURES!$B$2:$B$23,0),0),IF(AND(HLOOKUP(N$2,FIXTURES!$C$2:$NC$23,MATCH($C6,FIXTURES!$B$2:$B$23,0),0)="",HLOOKUP(N$2+1,FIXTURES!$C$2:$NC$23,MATCH($C6,FIXTURES!$B$2:$B$23,0),0)=""),HLOOKUP(N$2+2,FIXTURES!$C$2:$NC$23,MATCH($C6,FIXTURES!$B$2:$B$23,0),0),IF(HLOOKUP(N$2+1,FIXTURES!$C$2:$NC$23,MATCH($C6,FIXTURES!$B$2:$B$23,0),0)="",HLOOKUP(N$2,FIXTURES!$C$2:$NC$23,MATCH($C6,FIXTURES!$B$2:$B$23,0),0),HLOOKUP(N$2+1,FIXTURES!$C$2:$NC$23,MATCH($C6,FIXTURES!$B$2:$B$23,0),0)))),IF(AND(HLOOKUP(N$2,FIXTURES!$C$2:$NC$23,MATCH($C6,FIXTURES!$B$2:$B$23,0),0)="",HLOOKUP(N$2+1,FIXTURES!$C$2:$NC$23,MATCH($C6,FIXTURES!$B$2:$B$23,0),0)=""),HLOOKUP(N$2+2,FIXTURES!$C$2:$NC$23,MATCH($C6,FIXTURES!$B$2:$B$23,0),0),IF(HLOOKUP(N$2+1,FIXTURES!$C$2:$NC$23,MATCH($C6,FIXTURES!$B$2:$B$23,0),0)="",HLOOKUP(N$2,FIXTURES!$C$2:$NC$23,MATCH($C6,FIXTURES!$B$2:$B$23,0),0),HLOOKUP(N$2+1,FIXTURES!$C$2:$NC$23,MATCH($C6,FIXTURES!$B$2:$B$23,0),0))))</f>
        <v>Zürich</v>
      </c>
      <c r="O6" s="117" t="str">
        <f>IF(O$1="SAT",IF(AND(HLOOKUP(O$2,FIXTURES!$C$2:$NC$23,MATCH($C6,FIXTURES!$B$2:$B$23,0),0)="",HLOOKUP(O$2+1,FIXTURES!$C$2:$NC$23,MATCH($C6,FIXTURES!$B$2:$B$23,0),0)="",HLOOKUP(O$2+2,FIXTURES!$C$2:$NC$23,MATCH($C6,FIXTURES!$B$2:$B$23,0),0)=""),HLOOKUP(O$2-1,FIXTURES!$C$2:$NC$23,MATCH($C6,FIXTURES!$B$2:$B$23,0),0),IF(AND(HLOOKUP(O$2,FIXTURES!$C$2:$NC$23,MATCH($C6,FIXTURES!$B$2:$B$23,0),0)="",HLOOKUP(O$2+1,FIXTURES!$C$2:$NC$23,MATCH($C6,FIXTURES!$B$2:$B$23,0),0)=""),HLOOKUP(O$2+2,FIXTURES!$C$2:$NC$23,MATCH($C6,FIXTURES!$B$2:$B$23,0),0),IF(HLOOKUP(O$2+1,FIXTURES!$C$2:$NC$23,MATCH($C6,FIXTURES!$B$2:$B$23,0),0)="",HLOOKUP(O$2,FIXTURES!$C$2:$NC$23,MATCH($C6,FIXTURES!$B$2:$B$23,0),0),HLOOKUP(O$2+1,FIXTURES!$C$2:$NC$23,MATCH($C6,FIXTURES!$B$2:$B$23,0),0)))),IF(AND(HLOOKUP(O$2,FIXTURES!$C$2:$NC$23,MATCH($C6,FIXTURES!$B$2:$B$23,0),0)="",HLOOKUP(O$2+1,FIXTURES!$C$2:$NC$23,MATCH($C6,FIXTURES!$B$2:$B$23,0),0)=""),HLOOKUP(O$2+2,FIXTURES!$C$2:$NC$23,MATCH($C6,FIXTURES!$B$2:$B$23,0),0),IF(HLOOKUP(O$2+1,FIXTURES!$C$2:$NC$23,MATCH($C6,FIXTURES!$B$2:$B$23,0),0)="",HLOOKUP(O$2,FIXTURES!$C$2:$NC$23,MATCH($C6,FIXTURES!$B$2:$B$23,0),0),HLOOKUP(O$2+1,FIXTURES!$C$2:$NC$23,MATCH($C6,FIXTURES!$B$2:$B$23,0),0))))</f>
        <v/>
      </c>
      <c r="P6" s="117" t="str">
        <f>IF(P$1="SAT",IF(AND(HLOOKUP(P$2,FIXTURES!$C$2:$NC$23,MATCH($C6,FIXTURES!$B$2:$B$23,0),0)="",HLOOKUP(P$2+1,FIXTURES!$C$2:$NC$23,MATCH($C6,FIXTURES!$B$2:$B$23,0),0)="",HLOOKUP(P$2+2,FIXTURES!$C$2:$NC$23,MATCH($C6,FIXTURES!$B$2:$B$23,0),0)=""),HLOOKUP(P$2-1,FIXTURES!$C$2:$NC$23,MATCH($C6,FIXTURES!$B$2:$B$23,0),0),IF(AND(HLOOKUP(P$2,FIXTURES!$C$2:$NC$23,MATCH($C6,FIXTURES!$B$2:$B$23,0),0)="",HLOOKUP(P$2+1,FIXTURES!$C$2:$NC$23,MATCH($C6,FIXTURES!$B$2:$B$23,0),0)=""),HLOOKUP(P$2+2,FIXTURES!$C$2:$NC$23,MATCH($C6,FIXTURES!$B$2:$B$23,0),0),IF(HLOOKUP(P$2+1,FIXTURES!$C$2:$NC$23,MATCH($C6,FIXTURES!$B$2:$B$23,0),0)="",HLOOKUP(P$2,FIXTURES!$C$2:$NC$23,MATCH($C6,FIXTURES!$B$2:$B$23,0),0),HLOOKUP(P$2+1,FIXTURES!$C$2:$NC$23,MATCH($C6,FIXTURES!$B$2:$B$23,0),0)))),IF(AND(HLOOKUP(P$2,FIXTURES!$C$2:$NC$23,MATCH($C6,FIXTURES!$B$2:$B$23,0),0)="",HLOOKUP(P$2+1,FIXTURES!$C$2:$NC$23,MATCH($C6,FIXTURES!$B$2:$B$23,0),0)=""),HLOOKUP(P$2+2,FIXTURES!$C$2:$NC$23,MATCH($C6,FIXTURES!$B$2:$B$23,0),0),IF(HLOOKUP(P$2+1,FIXTURES!$C$2:$NC$23,MATCH($C6,FIXTURES!$B$2:$B$23,0),0)="",HLOOKUP(P$2,FIXTURES!$C$2:$NC$23,MATCH($C6,FIXTURES!$B$2:$B$23,0),0),HLOOKUP(P$2+1,FIXTURES!$C$2:$NC$23,MATCH($C6,FIXTURES!$B$2:$B$23,0),0))))</f>
        <v/>
      </c>
      <c r="Q6" s="117" t="str">
        <f>IF(Q$1="SAT",IF(AND(HLOOKUP(Q$2,FIXTURES!$C$2:$NC$23,MATCH($C6,FIXTURES!$B$2:$B$23,0),0)="",HLOOKUP(Q$2+1,FIXTURES!$C$2:$NC$23,MATCH($C6,FIXTURES!$B$2:$B$23,0),0)="",HLOOKUP(Q$2+2,FIXTURES!$C$2:$NC$23,MATCH($C6,FIXTURES!$B$2:$B$23,0),0)=""),HLOOKUP(Q$2-1,FIXTURES!$C$2:$NC$23,MATCH($C6,FIXTURES!$B$2:$B$23,0),0),IF(AND(HLOOKUP(Q$2,FIXTURES!$C$2:$NC$23,MATCH($C6,FIXTURES!$B$2:$B$23,0),0)="",HLOOKUP(Q$2+1,FIXTURES!$C$2:$NC$23,MATCH($C6,FIXTURES!$B$2:$B$23,0),0)=""),HLOOKUP(Q$2+2,FIXTURES!$C$2:$NC$23,MATCH($C6,FIXTURES!$B$2:$B$23,0),0),IF(HLOOKUP(Q$2+1,FIXTURES!$C$2:$NC$23,MATCH($C6,FIXTURES!$B$2:$B$23,0),0)="",HLOOKUP(Q$2,FIXTURES!$C$2:$NC$23,MATCH($C6,FIXTURES!$B$2:$B$23,0),0),HLOOKUP(Q$2+1,FIXTURES!$C$2:$NC$23,MATCH($C6,FIXTURES!$B$2:$B$23,0),0)))),IF(AND(HLOOKUP(Q$2,FIXTURES!$C$2:$NC$23,MATCH($C6,FIXTURES!$B$2:$B$23,0),0)="",HLOOKUP(Q$2+1,FIXTURES!$C$2:$NC$23,MATCH($C6,FIXTURES!$B$2:$B$23,0),0)=""),HLOOKUP(Q$2+2,FIXTURES!$C$2:$NC$23,MATCH($C6,FIXTURES!$B$2:$B$23,0),0),IF(HLOOKUP(Q$2+1,FIXTURES!$C$2:$NC$23,MATCH($C6,FIXTURES!$B$2:$B$23,0),0)="",HLOOKUP(Q$2,FIXTURES!$C$2:$NC$23,MATCH($C6,FIXTURES!$B$2:$B$23,0),0),HLOOKUP(Q$2+1,FIXTURES!$C$2:$NC$23,MATCH($C6,FIXTURES!$B$2:$B$23,0),0))))</f>
        <v>bre</v>
      </c>
      <c r="R6" s="117" t="str">
        <f>IF(R$1="SAT",IF(AND(HLOOKUP(R$2,FIXTURES!$C$2:$NC$23,MATCH($C6,FIXTURES!$B$2:$B$23,0),0)="",HLOOKUP(R$2+1,FIXTURES!$C$2:$NC$23,MATCH($C6,FIXTURES!$B$2:$B$23,0),0)="",HLOOKUP(R$2+2,FIXTURES!$C$2:$NC$23,MATCH($C6,FIXTURES!$B$2:$B$23,0),0)=""),HLOOKUP(R$2-1,FIXTURES!$C$2:$NC$23,MATCH($C6,FIXTURES!$B$2:$B$23,0),0),IF(AND(HLOOKUP(R$2,FIXTURES!$C$2:$NC$23,MATCH($C6,FIXTURES!$B$2:$B$23,0),0)="",HLOOKUP(R$2+1,FIXTURES!$C$2:$NC$23,MATCH($C6,FIXTURES!$B$2:$B$23,0),0)=""),HLOOKUP(R$2+2,FIXTURES!$C$2:$NC$23,MATCH($C6,FIXTURES!$B$2:$B$23,0),0),IF(HLOOKUP(R$2+1,FIXTURES!$C$2:$NC$23,MATCH($C6,FIXTURES!$B$2:$B$23,0),0)="",HLOOKUP(R$2,FIXTURES!$C$2:$NC$23,MATCH($C6,FIXTURES!$B$2:$B$23,0),0),HLOOKUP(R$2+1,FIXTURES!$C$2:$NC$23,MATCH($C6,FIXTURES!$B$2:$B$23,0),0)))),IF(AND(HLOOKUP(R$2,FIXTURES!$C$2:$NC$23,MATCH($C6,FIXTURES!$B$2:$B$23,0),0)="",HLOOKUP(R$2+1,FIXTURES!$C$2:$NC$23,MATCH($C6,FIXTURES!$B$2:$B$23,0),0)=""),HLOOKUP(R$2+2,FIXTURES!$C$2:$NC$23,MATCH($C6,FIXTURES!$B$2:$B$23,0),0),IF(HLOOKUP(R$2+1,FIXTURES!$C$2:$NC$23,MATCH($C6,FIXTURES!$B$2:$B$23,0),0)="",HLOOKUP(R$2,FIXTURES!$C$2:$NC$23,MATCH($C6,FIXTURES!$B$2:$B$23,0),0),HLOOKUP(R$2+1,FIXTURES!$C$2:$NC$23,MATCH($C6,FIXTURES!$B$2:$B$23,0),0))))</f>
        <v/>
      </c>
      <c r="S6" s="117" t="str">
        <f>IF(S$1="SAT",IF(AND(HLOOKUP(S$2,FIXTURES!$C$2:$NC$23,MATCH($C6,FIXTURES!$B$2:$B$23,0),0)="",HLOOKUP(S$2+1,FIXTURES!$C$2:$NC$23,MATCH($C6,FIXTURES!$B$2:$B$23,0),0)="",HLOOKUP(S$2+2,FIXTURES!$C$2:$NC$23,MATCH($C6,FIXTURES!$B$2:$B$23,0),0)=""),HLOOKUP(S$2-1,FIXTURES!$C$2:$NC$23,MATCH($C6,FIXTURES!$B$2:$B$23,0),0),IF(AND(HLOOKUP(S$2,FIXTURES!$C$2:$NC$23,MATCH($C6,FIXTURES!$B$2:$B$23,0),0)="",HLOOKUP(S$2+1,FIXTURES!$C$2:$NC$23,MATCH($C6,FIXTURES!$B$2:$B$23,0),0)=""),HLOOKUP(S$2+2,FIXTURES!$C$2:$NC$23,MATCH($C6,FIXTURES!$B$2:$B$23,0),0),IF(HLOOKUP(S$2+1,FIXTURES!$C$2:$NC$23,MATCH($C6,FIXTURES!$B$2:$B$23,0),0)="",HLOOKUP(S$2,FIXTURES!$C$2:$NC$23,MATCH($C6,FIXTURES!$B$2:$B$23,0),0),HLOOKUP(S$2+1,FIXTURES!$C$2:$NC$23,MATCH($C6,FIXTURES!$B$2:$B$23,0),0)))),IF(AND(HLOOKUP(S$2,FIXTURES!$C$2:$NC$23,MATCH($C6,FIXTURES!$B$2:$B$23,0),0)="",HLOOKUP(S$2+1,FIXTURES!$C$2:$NC$23,MATCH($C6,FIXTURES!$B$2:$B$23,0),0)=""),HLOOKUP(S$2+2,FIXTURES!$C$2:$NC$23,MATCH($C6,FIXTURES!$B$2:$B$23,0),0),IF(HLOOKUP(S$2+1,FIXTURES!$C$2:$NC$23,MATCH($C6,FIXTURES!$B$2:$B$23,0),0)="",HLOOKUP(S$2,FIXTURES!$C$2:$NC$23,MATCH($C6,FIXTURES!$B$2:$B$23,0),0),HLOOKUP(S$2+1,FIXTURES!$C$2:$NC$23,MATCH($C6,FIXTURES!$B$2:$B$23,0),0))))</f>
        <v/>
      </c>
      <c r="T6" s="117" t="str">
        <f>IF(T$1="SAT",IF(AND(HLOOKUP(T$2,FIXTURES!$C$2:$NC$23,MATCH($C6,FIXTURES!$B$2:$B$23,0),0)="",HLOOKUP(T$2+1,FIXTURES!$C$2:$NC$23,MATCH($C6,FIXTURES!$B$2:$B$23,0),0)="",HLOOKUP(T$2+2,FIXTURES!$C$2:$NC$23,MATCH($C6,FIXTURES!$B$2:$B$23,0),0)=""),HLOOKUP(T$2-1,FIXTURES!$C$2:$NC$23,MATCH($C6,FIXTURES!$B$2:$B$23,0),0),IF(AND(HLOOKUP(T$2,FIXTURES!$C$2:$NC$23,MATCH($C6,FIXTURES!$B$2:$B$23,0),0)="",HLOOKUP(T$2+1,FIXTURES!$C$2:$NC$23,MATCH($C6,FIXTURES!$B$2:$B$23,0),0)=""),HLOOKUP(T$2+2,FIXTURES!$C$2:$NC$23,MATCH($C6,FIXTURES!$B$2:$B$23,0),0),IF(HLOOKUP(T$2+1,FIXTURES!$C$2:$NC$23,MATCH($C6,FIXTURES!$B$2:$B$23,0),0)="",HLOOKUP(T$2,FIXTURES!$C$2:$NC$23,MATCH($C6,FIXTURES!$B$2:$B$23,0),0),HLOOKUP(T$2+1,FIXTURES!$C$2:$NC$23,MATCH($C6,FIXTURES!$B$2:$B$23,0),0)))),IF(AND(HLOOKUP(T$2,FIXTURES!$C$2:$NC$23,MATCH($C6,FIXTURES!$B$2:$B$23,0),0)="",HLOOKUP(T$2+1,FIXTURES!$C$2:$NC$23,MATCH($C6,FIXTURES!$B$2:$B$23,0),0)=""),HLOOKUP(T$2+2,FIXTURES!$C$2:$NC$23,MATCH($C6,FIXTURES!$B$2:$B$23,0),0),IF(HLOOKUP(T$2+1,FIXTURES!$C$2:$NC$23,MATCH($C6,FIXTURES!$B$2:$B$23,0),0)="",HLOOKUP(T$2,FIXTURES!$C$2:$NC$23,MATCH($C6,FIXTURES!$B$2:$B$23,0),0),HLOOKUP(T$2+1,FIXTURES!$C$2:$NC$23,MATCH($C6,FIXTURES!$B$2:$B$23,0),0))))</f>
        <v/>
      </c>
      <c r="U6" s="117" t="str">
        <f>IF(U$1="SAT",IF(AND(HLOOKUP(U$2,FIXTURES!$C$2:$NC$23,MATCH($C6,FIXTURES!$B$2:$B$23,0),0)="",HLOOKUP(U$2+1,FIXTURES!$C$2:$NC$23,MATCH($C6,FIXTURES!$B$2:$B$23,0),0)="",HLOOKUP(U$2+2,FIXTURES!$C$2:$NC$23,MATCH($C6,FIXTURES!$B$2:$B$23,0),0)=""),HLOOKUP(U$2-1,FIXTURES!$C$2:$NC$23,MATCH($C6,FIXTURES!$B$2:$B$23,0),0),IF(AND(HLOOKUP(U$2,FIXTURES!$C$2:$NC$23,MATCH($C6,FIXTURES!$B$2:$B$23,0),0)="",HLOOKUP(U$2+1,FIXTURES!$C$2:$NC$23,MATCH($C6,FIXTURES!$B$2:$B$23,0),0)=""),HLOOKUP(U$2+2,FIXTURES!$C$2:$NC$23,MATCH($C6,FIXTURES!$B$2:$B$23,0),0),IF(HLOOKUP(U$2+1,FIXTURES!$C$2:$NC$23,MATCH($C6,FIXTURES!$B$2:$B$23,0),0)="",HLOOKUP(U$2,FIXTURES!$C$2:$NC$23,MATCH($C6,FIXTURES!$B$2:$B$23,0),0),HLOOKUP(U$2+1,FIXTURES!$C$2:$NC$23,MATCH($C6,FIXTURES!$B$2:$B$23,0),0)))),IF(AND(HLOOKUP(U$2,FIXTURES!$C$2:$NC$23,MATCH($C6,FIXTURES!$B$2:$B$23,0),0)="",HLOOKUP(U$2+1,FIXTURES!$C$2:$NC$23,MATCH($C6,FIXTURES!$B$2:$B$23,0),0)=""),HLOOKUP(U$2+2,FIXTURES!$C$2:$NC$23,MATCH($C6,FIXTURES!$B$2:$B$23,0),0),IF(HLOOKUP(U$2+1,FIXTURES!$C$2:$NC$23,MATCH($C6,FIXTURES!$B$2:$B$23,0),0)="",HLOOKUP(U$2,FIXTURES!$C$2:$NC$23,MATCH($C6,FIXTURES!$B$2:$B$23,0),0),HLOOKUP(U$2+1,FIXTURES!$C$2:$NC$23,MATCH($C6,FIXTURES!$B$2:$B$23,0),0))))</f>
        <v>TOT</v>
      </c>
      <c r="V6" s="117" t="str">
        <f>IF(V$1="SAT",IF(AND(HLOOKUP(V$2,FIXTURES!$C$2:$NC$23,MATCH($C6,FIXTURES!$B$2:$B$23,0),0)="",HLOOKUP(V$2+1,FIXTURES!$C$2:$NC$23,MATCH($C6,FIXTURES!$B$2:$B$23,0),0)="",HLOOKUP(V$2+2,FIXTURES!$C$2:$NC$23,MATCH($C6,FIXTURES!$B$2:$B$23,0),0)=""),HLOOKUP(V$2-1,FIXTURES!$C$2:$NC$23,MATCH($C6,FIXTURES!$B$2:$B$23,0),0),IF(AND(HLOOKUP(V$2,FIXTURES!$C$2:$NC$23,MATCH($C6,FIXTURES!$B$2:$B$23,0),0)="",HLOOKUP(V$2+1,FIXTURES!$C$2:$NC$23,MATCH($C6,FIXTURES!$B$2:$B$23,0),0)=""),HLOOKUP(V$2+2,FIXTURES!$C$2:$NC$23,MATCH($C6,FIXTURES!$B$2:$B$23,0),0),IF(HLOOKUP(V$2+1,FIXTURES!$C$2:$NC$23,MATCH($C6,FIXTURES!$B$2:$B$23,0),0)="",HLOOKUP(V$2,FIXTURES!$C$2:$NC$23,MATCH($C6,FIXTURES!$B$2:$B$23,0),0),HLOOKUP(V$2+1,FIXTURES!$C$2:$NC$23,MATCH($C6,FIXTURES!$B$2:$B$23,0),0)))),IF(AND(HLOOKUP(V$2,FIXTURES!$C$2:$NC$23,MATCH($C6,FIXTURES!$B$2:$B$23,0),0)="",HLOOKUP(V$2+1,FIXTURES!$C$2:$NC$23,MATCH($C6,FIXTURES!$B$2:$B$23,0),0)=""),HLOOKUP(V$2+2,FIXTURES!$C$2:$NC$23,MATCH($C6,FIXTURES!$B$2:$B$23,0),0),IF(HLOOKUP(V$2+1,FIXTURES!$C$2:$NC$23,MATCH($C6,FIXTURES!$B$2:$B$23,0),0)="",HLOOKUP(V$2,FIXTURES!$C$2:$NC$23,MATCH($C6,FIXTURES!$B$2:$B$23,0),0),HLOOKUP(V$2+1,FIXTURES!$C$2:$NC$23,MATCH($C6,FIXTURES!$B$2:$B$23,0),0))))</f>
        <v>Bodø/Glimt</v>
      </c>
      <c r="W6" s="117" t="str">
        <f>IF(W$1="SAT",IF(AND(HLOOKUP(W$2,FIXTURES!$C$2:$NC$23,MATCH($C6,FIXTURES!$B$2:$B$23,0),0)="",HLOOKUP(W$2+1,FIXTURES!$C$2:$NC$23,MATCH($C6,FIXTURES!$B$2:$B$23,0),0)="",HLOOKUP(W$2+2,FIXTURES!$C$2:$NC$23,MATCH($C6,FIXTURES!$B$2:$B$23,0),0)=""),HLOOKUP(W$2-1,FIXTURES!$C$2:$NC$23,MATCH($C6,FIXTURES!$B$2:$B$23,0),0),IF(AND(HLOOKUP(W$2,FIXTURES!$C$2:$NC$23,MATCH($C6,FIXTURES!$B$2:$B$23,0),0)="",HLOOKUP(W$2+1,FIXTURES!$C$2:$NC$23,MATCH($C6,FIXTURES!$B$2:$B$23,0),0)=""),HLOOKUP(W$2+2,FIXTURES!$C$2:$NC$23,MATCH($C6,FIXTURES!$B$2:$B$23,0),0),IF(HLOOKUP(W$2+1,FIXTURES!$C$2:$NC$23,MATCH($C6,FIXTURES!$B$2:$B$23,0),0)="",HLOOKUP(W$2,FIXTURES!$C$2:$NC$23,MATCH($C6,FIXTURES!$B$2:$B$23,0),0),HLOOKUP(W$2+1,FIXTURES!$C$2:$NC$23,MATCH($C6,FIXTURES!$B$2:$B$23,0),0)))),IF(AND(HLOOKUP(W$2,FIXTURES!$C$2:$NC$23,MATCH($C6,FIXTURES!$B$2:$B$23,0),0)="",HLOOKUP(W$2+1,FIXTURES!$C$2:$NC$23,MATCH($C6,FIXTURES!$B$2:$B$23,0),0)=""),HLOOKUP(W$2+2,FIXTURES!$C$2:$NC$23,MATCH($C6,FIXTURES!$B$2:$B$23,0),0),IF(HLOOKUP(W$2+1,FIXTURES!$C$2:$NC$23,MATCH($C6,FIXTURES!$B$2:$B$23,0),0)="",HLOOKUP(W$2,FIXTURES!$C$2:$NC$23,MATCH($C6,FIXTURES!$B$2:$B$23,0),0),HLOOKUP(W$2+1,FIXTURES!$C$2:$NC$23,MATCH($C6,FIXTURES!$B$2:$B$23,0),0))))</f>
        <v>LIV</v>
      </c>
      <c r="X6" s="117" t="str">
        <f>IF(X$1="SAT",IF(AND(HLOOKUP(X$2,FIXTURES!$C$2:$NC$23,MATCH($C6,FIXTURES!$B$2:$B$23,0),0)="",HLOOKUP(X$2+1,FIXTURES!$C$2:$NC$23,MATCH($C6,FIXTURES!$B$2:$B$23,0),0)="",HLOOKUP(X$2+2,FIXTURES!$C$2:$NC$23,MATCH($C6,FIXTURES!$B$2:$B$23,0),0)=""),HLOOKUP(X$2-1,FIXTURES!$C$2:$NC$23,MATCH($C6,FIXTURES!$B$2:$B$23,0),0),IF(AND(HLOOKUP(X$2,FIXTURES!$C$2:$NC$23,MATCH($C6,FIXTURES!$B$2:$B$23,0),0)="",HLOOKUP(X$2+1,FIXTURES!$C$2:$NC$23,MATCH($C6,FIXTURES!$B$2:$B$23,0),0)=""),HLOOKUP(X$2+2,FIXTURES!$C$2:$NC$23,MATCH($C6,FIXTURES!$B$2:$B$23,0),0),IF(HLOOKUP(X$2+1,FIXTURES!$C$2:$NC$23,MATCH($C6,FIXTURES!$B$2:$B$23,0),0)="",HLOOKUP(X$2,FIXTURES!$C$2:$NC$23,MATCH($C6,FIXTURES!$B$2:$B$23,0),0),HLOOKUP(X$2+1,FIXTURES!$C$2:$NC$23,MATCH($C6,FIXTURES!$B$2:$B$23,0),0)))),IF(AND(HLOOKUP(X$2,FIXTURES!$C$2:$NC$23,MATCH($C6,FIXTURES!$B$2:$B$23,0),0)="",HLOOKUP(X$2+1,FIXTURES!$C$2:$NC$23,MATCH($C6,FIXTURES!$B$2:$B$23,0),0)=""),HLOOKUP(X$2+2,FIXTURES!$C$2:$NC$23,MATCH($C6,FIXTURES!$B$2:$B$23,0),0),IF(HLOOKUP(X$2+1,FIXTURES!$C$2:$NC$23,MATCH($C6,FIXTURES!$B$2:$B$23,0),0)="",HLOOKUP(X$2,FIXTURES!$C$2:$NC$23,MATCH($C6,FIXTURES!$B$2:$B$23,0),0),HLOOKUP(X$2+1,FIXTURES!$C$2:$NC$23,MATCH($C6,FIXTURES!$B$2:$B$23,0),0))))</f>
        <v>Bodø/Glimt</v>
      </c>
      <c r="Y6" s="117" t="str">
        <f>IF(Y$1="SAT",IF(AND(HLOOKUP(Y$2,FIXTURES!$C$2:$NC$23,MATCH($C6,FIXTURES!$B$2:$B$23,0),0)="",HLOOKUP(Y$2+1,FIXTURES!$C$2:$NC$23,MATCH($C6,FIXTURES!$B$2:$B$23,0),0)="",HLOOKUP(Y$2+2,FIXTURES!$C$2:$NC$23,MATCH($C6,FIXTURES!$B$2:$B$23,0),0)=""),HLOOKUP(Y$2-1,FIXTURES!$C$2:$NC$23,MATCH($C6,FIXTURES!$B$2:$B$23,0),0),IF(AND(HLOOKUP(Y$2,FIXTURES!$C$2:$NC$23,MATCH($C6,FIXTURES!$B$2:$B$23,0),0)="",HLOOKUP(Y$2+1,FIXTURES!$C$2:$NC$23,MATCH($C6,FIXTURES!$B$2:$B$23,0),0)=""),HLOOKUP(Y$2+2,FIXTURES!$C$2:$NC$23,MATCH($C6,FIXTURES!$B$2:$B$23,0),0),IF(HLOOKUP(Y$2+1,FIXTURES!$C$2:$NC$23,MATCH($C6,FIXTURES!$B$2:$B$23,0),0)="",HLOOKUP(Y$2,FIXTURES!$C$2:$NC$23,MATCH($C6,FIXTURES!$B$2:$B$23,0),0),HLOOKUP(Y$2+1,FIXTURES!$C$2:$NC$23,MATCH($C6,FIXTURES!$B$2:$B$23,0),0)))),IF(AND(HLOOKUP(Y$2,FIXTURES!$C$2:$NC$23,MATCH($C6,FIXTURES!$B$2:$B$23,0),0)="",HLOOKUP(Y$2+1,FIXTURES!$C$2:$NC$23,MATCH($C6,FIXTURES!$B$2:$B$23,0),0)=""),HLOOKUP(Y$2+2,FIXTURES!$C$2:$NC$23,MATCH($C6,FIXTURES!$B$2:$B$23,0),0),IF(HLOOKUP(Y$2+1,FIXTURES!$C$2:$NC$23,MATCH($C6,FIXTURES!$B$2:$B$23,0),0)="",HLOOKUP(Y$2,FIXTURES!$C$2:$NC$23,MATCH($C6,FIXTURES!$B$2:$B$23,0),0),HLOOKUP(Y$2+1,FIXTURES!$C$2:$NC$23,MATCH($C6,FIXTURES!$B$2:$B$23,0),0))))</f>
        <v>lee</v>
      </c>
      <c r="Z6" s="117" t="str">
        <f>IF(Z$1="SAT",IF(AND(HLOOKUP(Z$2,FIXTURES!$C$2:$NC$23,MATCH($C6,FIXTURES!$B$2:$B$23,0),0)="",HLOOKUP(Z$2+1,FIXTURES!$C$2:$NC$23,MATCH($C6,FIXTURES!$B$2:$B$23,0),0)="",HLOOKUP(Z$2+2,FIXTURES!$C$2:$NC$23,MATCH($C6,FIXTURES!$B$2:$B$23,0),0)=""),HLOOKUP(Z$2-1,FIXTURES!$C$2:$NC$23,MATCH($C6,FIXTURES!$B$2:$B$23,0),0),IF(AND(HLOOKUP(Z$2,FIXTURES!$C$2:$NC$23,MATCH($C6,FIXTURES!$B$2:$B$23,0),0)="",HLOOKUP(Z$2+1,FIXTURES!$C$2:$NC$23,MATCH($C6,FIXTURES!$B$2:$B$23,0),0)=""),HLOOKUP(Z$2+2,FIXTURES!$C$2:$NC$23,MATCH($C6,FIXTURES!$B$2:$B$23,0),0),IF(HLOOKUP(Z$2+1,FIXTURES!$C$2:$NC$23,MATCH($C6,FIXTURES!$B$2:$B$23,0),0)="",HLOOKUP(Z$2,FIXTURES!$C$2:$NC$23,MATCH($C6,FIXTURES!$B$2:$B$23,0),0),HLOOKUP(Z$2+1,FIXTURES!$C$2:$NC$23,MATCH($C6,FIXTURES!$B$2:$B$23,0),0)))),IF(AND(HLOOKUP(Z$2,FIXTURES!$C$2:$NC$23,MATCH($C6,FIXTURES!$B$2:$B$23,0),0)="",HLOOKUP(Z$2+1,FIXTURES!$C$2:$NC$23,MATCH($C6,FIXTURES!$B$2:$B$23,0),0)=""),HLOOKUP(Z$2+2,FIXTURES!$C$2:$NC$23,MATCH($C6,FIXTURES!$B$2:$B$23,0),0),IF(HLOOKUP(Z$2+1,FIXTURES!$C$2:$NC$23,MATCH($C6,FIXTURES!$B$2:$B$23,0),0)="",HLOOKUP(Z$2,FIXTURES!$C$2:$NC$23,MATCH($C6,FIXTURES!$B$2:$B$23,0),0),HLOOKUP(Z$2+1,FIXTURES!$C$2:$NC$23,MATCH($C6,FIXTURES!$B$2:$B$23,0),0))))</f>
        <v>PSV Eindhoven</v>
      </c>
      <c r="AA6" s="117" t="str">
        <f>IF(AA$1="SAT",IF(AND(HLOOKUP(AA$2,FIXTURES!$C$2:$NC$23,MATCH($C6,FIXTURES!$B$2:$B$23,0),0)="",HLOOKUP(AA$2+1,FIXTURES!$C$2:$NC$23,MATCH($C6,FIXTURES!$B$2:$B$23,0),0)="",HLOOKUP(AA$2+2,FIXTURES!$C$2:$NC$23,MATCH($C6,FIXTURES!$B$2:$B$23,0),0)=""),HLOOKUP(AA$2-1,FIXTURES!$C$2:$NC$23,MATCH($C6,FIXTURES!$B$2:$B$23,0),0),IF(AND(HLOOKUP(AA$2,FIXTURES!$C$2:$NC$23,MATCH($C6,FIXTURES!$B$2:$B$23,0),0)="",HLOOKUP(AA$2+1,FIXTURES!$C$2:$NC$23,MATCH($C6,FIXTURES!$B$2:$B$23,0),0)=""),HLOOKUP(AA$2+2,FIXTURES!$C$2:$NC$23,MATCH($C6,FIXTURES!$B$2:$B$23,0),0),IF(HLOOKUP(AA$2+1,FIXTURES!$C$2:$NC$23,MATCH($C6,FIXTURES!$B$2:$B$23,0),0)="",HLOOKUP(AA$2,FIXTURES!$C$2:$NC$23,MATCH($C6,FIXTURES!$B$2:$B$23,0),0),HLOOKUP(AA$2+1,FIXTURES!$C$2:$NC$23,MATCH($C6,FIXTURES!$B$2:$B$23,0),0)))),IF(AND(HLOOKUP(AA$2,FIXTURES!$C$2:$NC$23,MATCH($C6,FIXTURES!$B$2:$B$23,0),0)="",HLOOKUP(AA$2+1,FIXTURES!$C$2:$NC$23,MATCH($C6,FIXTURES!$B$2:$B$23,0),0)=""),HLOOKUP(AA$2+2,FIXTURES!$C$2:$NC$23,MATCH($C6,FIXTURES!$B$2:$B$23,0),0),IF(HLOOKUP(AA$2+1,FIXTURES!$C$2:$NC$23,MATCH($C6,FIXTURES!$B$2:$B$23,0),0)="",HLOOKUP(AA$2,FIXTURES!$C$2:$NC$23,MATCH($C6,FIXTURES!$B$2:$B$23,0),0),HLOOKUP(AA$2+1,FIXTURES!$C$2:$NC$23,MATCH($C6,FIXTURES!$B$2:$B$23,0),0))))</f>
        <v>sou</v>
      </c>
      <c r="AB6" s="117" t="str">
        <f>IF(AB$1="SAT",IF(AND(HLOOKUP(AB$2,FIXTURES!$C$2:$NC$23,MATCH($C6,FIXTURES!$B$2:$B$23,0),0)="",HLOOKUP(AB$2+1,FIXTURES!$C$2:$NC$23,MATCH($C6,FIXTURES!$B$2:$B$23,0),0)="",HLOOKUP(AB$2+2,FIXTURES!$C$2:$NC$23,MATCH($C6,FIXTURES!$B$2:$B$23,0),0)=""),HLOOKUP(AB$2-1,FIXTURES!$C$2:$NC$23,MATCH($C6,FIXTURES!$B$2:$B$23,0),0),IF(AND(HLOOKUP(AB$2,FIXTURES!$C$2:$NC$23,MATCH($C6,FIXTURES!$B$2:$B$23,0),0)="",HLOOKUP(AB$2+1,FIXTURES!$C$2:$NC$23,MATCH($C6,FIXTURES!$B$2:$B$23,0),0)=""),HLOOKUP(AB$2+2,FIXTURES!$C$2:$NC$23,MATCH($C6,FIXTURES!$B$2:$B$23,0),0),IF(HLOOKUP(AB$2+1,FIXTURES!$C$2:$NC$23,MATCH($C6,FIXTURES!$B$2:$B$23,0),0)="",HLOOKUP(AB$2,FIXTURES!$C$2:$NC$23,MATCH($C6,FIXTURES!$B$2:$B$23,0),0),HLOOKUP(AB$2+1,FIXTURES!$C$2:$NC$23,MATCH($C6,FIXTURES!$B$2:$B$23,0),0)))),IF(AND(HLOOKUP(AB$2,FIXTURES!$C$2:$NC$23,MATCH($C6,FIXTURES!$B$2:$B$23,0),0)="",HLOOKUP(AB$2+1,FIXTURES!$C$2:$NC$23,MATCH($C6,FIXTURES!$B$2:$B$23,0),0)=""),HLOOKUP(AB$2+2,FIXTURES!$C$2:$NC$23,MATCH($C6,FIXTURES!$B$2:$B$23,0),0),IF(HLOOKUP(AB$2+1,FIXTURES!$C$2:$NC$23,MATCH($C6,FIXTURES!$B$2:$B$23,0),0)="",HLOOKUP(AB$2,FIXTURES!$C$2:$NC$23,MATCH($C6,FIXTURES!$B$2:$B$23,0),0),HLOOKUP(AB$2+1,FIXTURES!$C$2:$NC$23,MATCH($C6,FIXTURES!$B$2:$B$23,0),0))))</f>
        <v>PSV Eindhoven</v>
      </c>
      <c r="AC6" s="117" t="str">
        <f>IF(AC$1="SAT",IF(AND(HLOOKUP(AC$2,FIXTURES!$C$2:$NC$23,MATCH($C6,FIXTURES!$B$2:$B$23,0),0)="",HLOOKUP(AC$2+1,FIXTURES!$C$2:$NC$23,MATCH($C6,FIXTURES!$B$2:$B$23,0),0)="",HLOOKUP(AC$2+2,FIXTURES!$C$2:$NC$23,MATCH($C6,FIXTURES!$B$2:$B$23,0),0)=""),HLOOKUP(AC$2-1,FIXTURES!$C$2:$NC$23,MATCH($C6,FIXTURES!$B$2:$B$23,0),0),IF(AND(HLOOKUP(AC$2,FIXTURES!$C$2:$NC$23,MATCH($C6,FIXTURES!$B$2:$B$23,0),0)="",HLOOKUP(AC$2+1,FIXTURES!$C$2:$NC$23,MATCH($C6,FIXTURES!$B$2:$B$23,0),0)=""),HLOOKUP(AC$2+2,FIXTURES!$C$2:$NC$23,MATCH($C6,FIXTURES!$B$2:$B$23,0),0),IF(HLOOKUP(AC$2+1,FIXTURES!$C$2:$NC$23,MATCH($C6,FIXTURES!$B$2:$B$23,0),0)="",HLOOKUP(AC$2,FIXTURES!$C$2:$NC$23,MATCH($C6,FIXTURES!$B$2:$B$23,0),0),HLOOKUP(AC$2+1,FIXTURES!$C$2:$NC$23,MATCH($C6,FIXTURES!$B$2:$B$23,0),0)))),IF(AND(HLOOKUP(AC$2,FIXTURES!$C$2:$NC$23,MATCH($C6,FIXTURES!$B$2:$B$23,0),0)="",HLOOKUP(AC$2+1,FIXTURES!$C$2:$NC$23,MATCH($C6,FIXTURES!$B$2:$B$23,0),0)=""),HLOOKUP(AC$2+2,FIXTURES!$C$2:$NC$23,MATCH($C6,FIXTURES!$B$2:$B$23,0),0),IF(HLOOKUP(AC$2+1,FIXTURES!$C$2:$NC$23,MATCH($C6,FIXTURES!$B$2:$B$23,0),0)="",HLOOKUP(AC$2,FIXTURES!$C$2:$NC$23,MATCH($C6,FIXTURES!$B$2:$B$23,0),0),HLOOKUP(AC$2+1,FIXTURES!$C$2:$NC$23,MATCH($C6,FIXTURES!$B$2:$B$23,0),0))))</f>
        <v>NFO</v>
      </c>
      <c r="AD6" s="117" t="str">
        <f>IF(AD$1="SAT",IF(AND(HLOOKUP(AD$2,FIXTURES!$C$2:$NC$23,MATCH($C6,FIXTURES!$B$2:$B$23,0),0)="",HLOOKUP(AD$2+1,FIXTURES!$C$2:$NC$23,MATCH($C6,FIXTURES!$B$2:$B$23,0),0)="",HLOOKUP(AD$2+2,FIXTURES!$C$2:$NC$23,MATCH($C6,FIXTURES!$B$2:$B$23,0),0)=""),HLOOKUP(AD$2-1,FIXTURES!$C$2:$NC$23,MATCH($C6,FIXTURES!$B$2:$B$23,0),0),IF(AND(HLOOKUP(AD$2,FIXTURES!$C$2:$NC$23,MATCH($C6,FIXTURES!$B$2:$B$23,0),0)="",HLOOKUP(AD$2+1,FIXTURES!$C$2:$NC$23,MATCH($C6,FIXTURES!$B$2:$B$23,0),0)=""),HLOOKUP(AD$2+2,FIXTURES!$C$2:$NC$23,MATCH($C6,FIXTURES!$B$2:$B$23,0),0),IF(HLOOKUP(AD$2+1,FIXTURES!$C$2:$NC$23,MATCH($C6,FIXTURES!$B$2:$B$23,0),0)="",HLOOKUP(AD$2,FIXTURES!$C$2:$NC$23,MATCH($C6,FIXTURES!$B$2:$B$23,0),0),HLOOKUP(AD$2+1,FIXTURES!$C$2:$NC$23,MATCH($C6,FIXTURES!$B$2:$B$23,0),0)))),IF(AND(HLOOKUP(AD$2,FIXTURES!$C$2:$NC$23,MATCH($C6,FIXTURES!$B$2:$B$23,0),0)="",HLOOKUP(AD$2+1,FIXTURES!$C$2:$NC$23,MATCH($C6,FIXTURES!$B$2:$B$23,0),0)=""),HLOOKUP(AD$2+2,FIXTURES!$C$2:$NC$23,MATCH($C6,FIXTURES!$B$2:$B$23,0),0),IF(HLOOKUP(AD$2+1,FIXTURES!$C$2:$NC$23,MATCH($C6,FIXTURES!$B$2:$B$23,0),0)="",HLOOKUP(AD$2,FIXTURES!$C$2:$NC$23,MATCH($C6,FIXTURES!$B$2:$B$23,0),0),HLOOKUP(AD$2+1,FIXTURES!$C$2:$NC$23,MATCH($C6,FIXTURES!$B$2:$B$23,0),0))))</f>
        <v>Zürich</v>
      </c>
      <c r="AE6" s="117" t="str">
        <f>IF(AE$1="SAT",IF(AND(HLOOKUP(AE$2,FIXTURES!$C$2:$NC$23,MATCH($C6,FIXTURES!$B$2:$B$23,0),0)="",HLOOKUP(AE$2+1,FIXTURES!$C$2:$NC$23,MATCH($C6,FIXTURES!$B$2:$B$23,0),0)="",HLOOKUP(AE$2+2,FIXTURES!$C$2:$NC$23,MATCH($C6,FIXTURES!$B$2:$B$23,0),0)=""),HLOOKUP(AE$2-1,FIXTURES!$C$2:$NC$23,MATCH($C6,FIXTURES!$B$2:$B$23,0),0),IF(AND(HLOOKUP(AE$2,FIXTURES!$C$2:$NC$23,MATCH($C6,FIXTURES!$B$2:$B$23,0),0)="",HLOOKUP(AE$2+1,FIXTURES!$C$2:$NC$23,MATCH($C6,FIXTURES!$B$2:$B$23,0),0)=""),HLOOKUP(AE$2+2,FIXTURES!$C$2:$NC$23,MATCH($C6,FIXTURES!$B$2:$B$23,0),0),IF(HLOOKUP(AE$2+1,FIXTURES!$C$2:$NC$23,MATCH($C6,FIXTURES!$B$2:$B$23,0),0)="",HLOOKUP(AE$2,FIXTURES!$C$2:$NC$23,MATCH($C6,FIXTURES!$B$2:$B$23,0),0),HLOOKUP(AE$2+1,FIXTURES!$C$2:$NC$23,MATCH($C6,FIXTURES!$B$2:$B$23,0),0)))),IF(AND(HLOOKUP(AE$2,FIXTURES!$C$2:$NC$23,MATCH($C6,FIXTURES!$B$2:$B$23,0),0)="",HLOOKUP(AE$2+1,FIXTURES!$C$2:$NC$23,MATCH($C6,FIXTURES!$B$2:$B$23,0),0)=""),HLOOKUP(AE$2+2,FIXTURES!$C$2:$NC$23,MATCH($C6,FIXTURES!$B$2:$B$23,0),0),IF(HLOOKUP(AE$2+1,FIXTURES!$C$2:$NC$23,MATCH($C6,FIXTURES!$B$2:$B$23,0),0)="",HLOOKUP(AE$2,FIXTURES!$C$2:$NC$23,MATCH($C6,FIXTURES!$B$2:$B$23,0),0),HLOOKUP(AE$2+1,FIXTURES!$C$2:$NC$23,MATCH($C6,FIXTURES!$B$2:$B$23,0),0))))</f>
        <v>che</v>
      </c>
      <c r="AF6" s="117" t="str">
        <f>IF(AF$1="SAT",IF(AND(HLOOKUP(AF$2,FIXTURES!$C$2:$NC$23,MATCH($C6,FIXTURES!$B$2:$B$23,0),0)="",HLOOKUP(AF$2+1,FIXTURES!$C$2:$NC$23,MATCH($C6,FIXTURES!$B$2:$B$23,0),0)="",HLOOKUP(AF$2+2,FIXTURES!$C$2:$NC$23,MATCH($C6,FIXTURES!$B$2:$B$23,0),0)=""),HLOOKUP(AF$2-1,FIXTURES!$C$2:$NC$23,MATCH($C6,FIXTURES!$B$2:$B$23,0),0),IF(AND(HLOOKUP(AF$2,FIXTURES!$C$2:$NC$23,MATCH($C6,FIXTURES!$B$2:$B$23,0),0)="",HLOOKUP(AF$2+1,FIXTURES!$C$2:$NC$23,MATCH($C6,FIXTURES!$B$2:$B$23,0),0)=""),HLOOKUP(AF$2+2,FIXTURES!$C$2:$NC$23,MATCH($C6,FIXTURES!$B$2:$B$23,0),0),IF(HLOOKUP(AF$2+1,FIXTURES!$C$2:$NC$23,MATCH($C6,FIXTURES!$B$2:$B$23,0),0)="",HLOOKUP(AF$2,FIXTURES!$C$2:$NC$23,MATCH($C6,FIXTURES!$B$2:$B$23,0),0),HLOOKUP(AF$2+1,FIXTURES!$C$2:$NC$23,MATCH($C6,FIXTURES!$B$2:$B$23,0),0)))),IF(AND(HLOOKUP(AF$2,FIXTURES!$C$2:$NC$23,MATCH($C6,FIXTURES!$B$2:$B$23,0),0)="",HLOOKUP(AF$2+1,FIXTURES!$C$2:$NC$23,MATCH($C6,FIXTURES!$B$2:$B$23,0),0)=""),HLOOKUP(AF$2+2,FIXTURES!$C$2:$NC$23,MATCH($C6,FIXTURES!$B$2:$B$23,0),0),IF(HLOOKUP(AF$2+1,FIXTURES!$C$2:$NC$23,MATCH($C6,FIXTURES!$B$2:$B$23,0),0)="",HLOOKUP(AF$2,FIXTURES!$C$2:$NC$23,MATCH($C6,FIXTURES!$B$2:$B$23,0),0),HLOOKUP(AF$2+1,FIXTURES!$C$2:$NC$23,MATCH($C6,FIXTURES!$B$2:$B$23,0),0))))</f>
        <v>Brighton</v>
      </c>
      <c r="AG6" s="117" t="str">
        <f>IF(AG$1="SAT",IF(AND(HLOOKUP(AG$2,FIXTURES!$C$2:$NC$23,MATCH($C6,FIXTURES!$B$2:$B$23,0),0)="",HLOOKUP(AG$2+1,FIXTURES!$C$2:$NC$23,MATCH($C6,FIXTURES!$B$2:$B$23,0),0)="",HLOOKUP(AG$2+2,FIXTURES!$C$2:$NC$23,MATCH($C6,FIXTURES!$B$2:$B$23,0),0)=""),HLOOKUP(AG$2-1,FIXTURES!$C$2:$NC$23,MATCH($C6,FIXTURES!$B$2:$B$23,0),0),IF(AND(HLOOKUP(AG$2,FIXTURES!$C$2:$NC$23,MATCH($C6,FIXTURES!$B$2:$B$23,0),0)="",HLOOKUP(AG$2+1,FIXTURES!$C$2:$NC$23,MATCH($C6,FIXTURES!$B$2:$B$23,0),0)=""),HLOOKUP(AG$2+2,FIXTURES!$C$2:$NC$23,MATCH($C6,FIXTURES!$B$2:$B$23,0),0),IF(HLOOKUP(AG$2+1,FIXTURES!$C$2:$NC$23,MATCH($C6,FIXTURES!$B$2:$B$23,0),0)="",HLOOKUP(AG$2,FIXTURES!$C$2:$NC$23,MATCH($C6,FIXTURES!$B$2:$B$23,0),0),HLOOKUP(AG$2+1,FIXTURES!$C$2:$NC$23,MATCH($C6,FIXTURES!$B$2:$B$23,0),0)))),IF(AND(HLOOKUP(AG$2,FIXTURES!$C$2:$NC$23,MATCH($C6,FIXTURES!$B$2:$B$23,0),0)="",HLOOKUP(AG$2+1,FIXTURES!$C$2:$NC$23,MATCH($C6,FIXTURES!$B$2:$B$23,0),0)=""),HLOOKUP(AG$2+2,FIXTURES!$C$2:$NC$23,MATCH($C6,FIXTURES!$B$2:$B$23,0),0),IF(HLOOKUP(AG$2+1,FIXTURES!$C$2:$NC$23,MATCH($C6,FIXTURES!$B$2:$B$23,0),0)="",HLOOKUP(AG$2,FIXTURES!$C$2:$NC$23,MATCH($C6,FIXTURES!$B$2:$B$23,0),0),HLOOKUP(AG$2+1,FIXTURES!$C$2:$NC$23,MATCH($C6,FIXTURES!$B$2:$B$23,0),0))))</f>
        <v>wol</v>
      </c>
      <c r="AH6" s="117" t="str">
        <f>IF(AH$1="SAT",IF(AND(HLOOKUP(AH$2,FIXTURES!$C$2:$NC$23,MATCH($C6,FIXTURES!$B$2:$B$23,0),0)="",HLOOKUP(AH$2+1,FIXTURES!$C$2:$NC$23,MATCH($C6,FIXTURES!$B$2:$B$23,0),0)="",HLOOKUP(AH$2+2,FIXTURES!$C$2:$NC$23,MATCH($C6,FIXTURES!$B$2:$B$23,0),0)=""),HLOOKUP(AH$2-1,FIXTURES!$C$2:$NC$23,MATCH($C6,FIXTURES!$B$2:$B$23,0),0),IF(AND(HLOOKUP(AH$2,FIXTURES!$C$2:$NC$23,MATCH($C6,FIXTURES!$B$2:$B$23,0),0)="",HLOOKUP(AH$2+1,FIXTURES!$C$2:$NC$23,MATCH($C6,FIXTURES!$B$2:$B$23,0),0)=""),HLOOKUP(AH$2+2,FIXTURES!$C$2:$NC$23,MATCH($C6,FIXTURES!$B$2:$B$23,0),0),IF(HLOOKUP(AH$2+1,FIXTURES!$C$2:$NC$23,MATCH($C6,FIXTURES!$B$2:$B$23,0),0)="",HLOOKUP(AH$2,FIXTURES!$C$2:$NC$23,MATCH($C6,FIXTURES!$B$2:$B$23,0),0),HLOOKUP(AH$2+1,FIXTURES!$C$2:$NC$23,MATCH($C6,FIXTURES!$B$2:$B$23,0),0)))),IF(AND(HLOOKUP(AH$2,FIXTURES!$C$2:$NC$23,MATCH($C6,FIXTURES!$B$2:$B$23,0),0)="",HLOOKUP(AH$2+1,FIXTURES!$C$2:$NC$23,MATCH($C6,FIXTURES!$B$2:$B$23,0),0)=""),HLOOKUP(AH$2+2,FIXTURES!$C$2:$NC$23,MATCH($C6,FIXTURES!$B$2:$B$23,0),0),IF(HLOOKUP(AH$2+1,FIXTURES!$C$2:$NC$23,MATCH($C6,FIXTURES!$B$2:$B$23,0),0)="",HLOOKUP(AH$2,FIXTURES!$C$2:$NC$23,MATCH($C6,FIXTURES!$B$2:$B$23,0),0),HLOOKUP(AH$2+1,FIXTURES!$C$2:$NC$23,MATCH($C6,FIXTURES!$B$2:$B$23,0),0))))</f>
        <v/>
      </c>
      <c r="AI6" s="117" t="str">
        <f>IF(AI$1="SAT",IF(AND(HLOOKUP(AI$2,FIXTURES!$C$2:$NC$23,MATCH($C6,FIXTURES!$B$2:$B$23,0),0)="",HLOOKUP(AI$2+1,FIXTURES!$C$2:$NC$23,MATCH($C6,FIXTURES!$B$2:$B$23,0),0)="",HLOOKUP(AI$2+2,FIXTURES!$C$2:$NC$23,MATCH($C6,FIXTURES!$B$2:$B$23,0),0)=""),HLOOKUP(AI$2-1,FIXTURES!$C$2:$NC$23,MATCH($C6,FIXTURES!$B$2:$B$23,0),0),IF(AND(HLOOKUP(AI$2,FIXTURES!$C$2:$NC$23,MATCH($C6,FIXTURES!$B$2:$B$23,0),0)="",HLOOKUP(AI$2+1,FIXTURES!$C$2:$NC$23,MATCH($C6,FIXTURES!$B$2:$B$23,0),0)=""),HLOOKUP(AI$2+2,FIXTURES!$C$2:$NC$23,MATCH($C6,FIXTURES!$B$2:$B$23,0),0),IF(HLOOKUP(AI$2+1,FIXTURES!$C$2:$NC$23,MATCH($C6,FIXTURES!$B$2:$B$23,0),0)="",HLOOKUP(AI$2,FIXTURES!$C$2:$NC$23,MATCH($C6,FIXTURES!$B$2:$B$23,0),0),HLOOKUP(AI$2+1,FIXTURES!$C$2:$NC$23,MATCH($C6,FIXTURES!$B$2:$B$23,0),0)))),IF(AND(HLOOKUP(AI$2,FIXTURES!$C$2:$NC$23,MATCH($C6,FIXTURES!$B$2:$B$23,0),0)="",HLOOKUP(AI$2+1,FIXTURES!$C$2:$NC$23,MATCH($C6,FIXTURES!$B$2:$B$23,0),0)=""),HLOOKUP(AI$2+2,FIXTURES!$C$2:$NC$23,MATCH($C6,FIXTURES!$B$2:$B$23,0),0),IF(HLOOKUP(AI$2+1,FIXTURES!$C$2:$NC$23,MATCH($C6,FIXTURES!$B$2:$B$23,0),0)="",HLOOKUP(AI$2,FIXTURES!$C$2:$NC$23,MATCH($C6,FIXTURES!$B$2:$B$23,0),0),HLOOKUP(AI$2+1,FIXTURES!$C$2:$NC$23,MATCH($C6,FIXTURES!$B$2:$B$23,0),0))))</f>
        <v/>
      </c>
      <c r="AJ6" s="117" t="str">
        <f>IF(AJ$1="SAT",IF(AND(HLOOKUP(AJ$2,FIXTURES!$C$2:$NC$23,MATCH($C6,FIXTURES!$B$2:$B$23,0),0)="",HLOOKUP(AJ$2+1,FIXTURES!$C$2:$NC$23,MATCH($C6,FIXTURES!$B$2:$B$23,0),0)="",HLOOKUP(AJ$2+2,FIXTURES!$C$2:$NC$23,MATCH($C6,FIXTURES!$B$2:$B$23,0),0)=""),HLOOKUP(AJ$2-1,FIXTURES!$C$2:$NC$23,MATCH($C6,FIXTURES!$B$2:$B$23,0),0),IF(AND(HLOOKUP(AJ$2,FIXTURES!$C$2:$NC$23,MATCH($C6,FIXTURES!$B$2:$B$23,0),0)="",HLOOKUP(AJ$2+1,FIXTURES!$C$2:$NC$23,MATCH($C6,FIXTURES!$B$2:$B$23,0),0)=""),HLOOKUP(AJ$2+2,FIXTURES!$C$2:$NC$23,MATCH($C6,FIXTURES!$B$2:$B$23,0),0),IF(HLOOKUP(AJ$2+1,FIXTURES!$C$2:$NC$23,MATCH($C6,FIXTURES!$B$2:$B$23,0),0)="",HLOOKUP(AJ$2,FIXTURES!$C$2:$NC$23,MATCH($C6,FIXTURES!$B$2:$B$23,0),0),HLOOKUP(AJ$2+1,FIXTURES!$C$2:$NC$23,MATCH($C6,FIXTURES!$B$2:$B$23,0),0)))),IF(AND(HLOOKUP(AJ$2,FIXTURES!$C$2:$NC$23,MATCH($C6,FIXTURES!$B$2:$B$23,0),0)="",HLOOKUP(AJ$2+1,FIXTURES!$C$2:$NC$23,MATCH($C6,FIXTURES!$B$2:$B$23,0),0)=""),HLOOKUP(AJ$2+2,FIXTURES!$C$2:$NC$23,MATCH($C6,FIXTURES!$B$2:$B$23,0),0),IF(HLOOKUP(AJ$2+1,FIXTURES!$C$2:$NC$23,MATCH($C6,FIXTURES!$B$2:$B$23,0),0)="",HLOOKUP(AJ$2,FIXTURES!$C$2:$NC$23,MATCH($C6,FIXTURES!$B$2:$B$23,0),0),HLOOKUP(AJ$2+1,FIXTURES!$C$2:$NC$23,MATCH($C6,FIXTURES!$B$2:$B$23,0),0))))</f>
        <v/>
      </c>
      <c r="AK6" s="117" t="str">
        <f>IF(AK$1="SAT",IF(AND(HLOOKUP(AK$2,FIXTURES!$C$2:$NC$23,MATCH($C6,FIXTURES!$B$2:$B$23,0),0)="",HLOOKUP(AK$2+1,FIXTURES!$C$2:$NC$23,MATCH($C6,FIXTURES!$B$2:$B$23,0),0)="",HLOOKUP(AK$2+2,FIXTURES!$C$2:$NC$23,MATCH($C6,FIXTURES!$B$2:$B$23,0),0)=""),HLOOKUP(AK$2-1,FIXTURES!$C$2:$NC$23,MATCH($C6,FIXTURES!$B$2:$B$23,0),0),IF(AND(HLOOKUP(AK$2,FIXTURES!$C$2:$NC$23,MATCH($C6,FIXTURES!$B$2:$B$23,0),0)="",HLOOKUP(AK$2+1,FIXTURES!$C$2:$NC$23,MATCH($C6,FIXTURES!$B$2:$B$23,0),0)=""),HLOOKUP(AK$2+2,FIXTURES!$C$2:$NC$23,MATCH($C6,FIXTURES!$B$2:$B$23,0),0),IF(HLOOKUP(AK$2+1,FIXTURES!$C$2:$NC$23,MATCH($C6,FIXTURES!$B$2:$B$23,0),0)="",HLOOKUP(AK$2,FIXTURES!$C$2:$NC$23,MATCH($C6,FIXTURES!$B$2:$B$23,0),0),HLOOKUP(AK$2+1,FIXTURES!$C$2:$NC$23,MATCH($C6,FIXTURES!$B$2:$B$23,0),0)))),IF(AND(HLOOKUP(AK$2,FIXTURES!$C$2:$NC$23,MATCH($C6,FIXTURES!$B$2:$B$23,0),0)="",HLOOKUP(AK$2+1,FIXTURES!$C$2:$NC$23,MATCH($C6,FIXTURES!$B$2:$B$23,0),0)=""),HLOOKUP(AK$2+2,FIXTURES!$C$2:$NC$23,MATCH($C6,FIXTURES!$B$2:$B$23,0),0),IF(HLOOKUP(AK$2+1,FIXTURES!$C$2:$NC$23,MATCH($C6,FIXTURES!$B$2:$B$23,0),0)="",HLOOKUP(AK$2,FIXTURES!$C$2:$NC$23,MATCH($C6,FIXTURES!$B$2:$B$23,0),0),HLOOKUP(AK$2+1,FIXTURES!$C$2:$NC$23,MATCH($C6,FIXTURES!$B$2:$B$23,0),0))))</f>
        <v/>
      </c>
      <c r="AL6" s="117" t="str">
        <f>IF(AL$1="SAT",IF(AND(HLOOKUP(AL$2,FIXTURES!$C$2:$NC$23,MATCH($C6,FIXTURES!$B$2:$B$23,0),0)="",HLOOKUP(AL$2+1,FIXTURES!$C$2:$NC$23,MATCH($C6,FIXTURES!$B$2:$B$23,0),0)="",HLOOKUP(AL$2+2,FIXTURES!$C$2:$NC$23,MATCH($C6,FIXTURES!$B$2:$B$23,0),0)=""),HLOOKUP(AL$2-1,FIXTURES!$C$2:$NC$23,MATCH($C6,FIXTURES!$B$2:$B$23,0),0),IF(AND(HLOOKUP(AL$2,FIXTURES!$C$2:$NC$23,MATCH($C6,FIXTURES!$B$2:$B$23,0),0)="",HLOOKUP(AL$2+1,FIXTURES!$C$2:$NC$23,MATCH($C6,FIXTURES!$B$2:$B$23,0),0)=""),HLOOKUP(AL$2+2,FIXTURES!$C$2:$NC$23,MATCH($C6,FIXTURES!$B$2:$B$23,0),0),IF(HLOOKUP(AL$2+1,FIXTURES!$C$2:$NC$23,MATCH($C6,FIXTURES!$B$2:$B$23,0),0)="",HLOOKUP(AL$2,FIXTURES!$C$2:$NC$23,MATCH($C6,FIXTURES!$B$2:$B$23,0),0),HLOOKUP(AL$2+1,FIXTURES!$C$2:$NC$23,MATCH($C6,FIXTURES!$B$2:$B$23,0),0)))),IF(AND(HLOOKUP(AL$2,FIXTURES!$C$2:$NC$23,MATCH($C6,FIXTURES!$B$2:$B$23,0),0)="",HLOOKUP(AL$2+1,FIXTURES!$C$2:$NC$23,MATCH($C6,FIXTURES!$B$2:$B$23,0),0)=""),HLOOKUP(AL$2+2,FIXTURES!$C$2:$NC$23,MATCH($C6,FIXTURES!$B$2:$B$23,0),0),IF(HLOOKUP(AL$2+1,FIXTURES!$C$2:$NC$23,MATCH($C6,FIXTURES!$B$2:$B$23,0),0)="",HLOOKUP(AL$2,FIXTURES!$C$2:$NC$23,MATCH($C6,FIXTURES!$B$2:$B$23,0),0),HLOOKUP(AL$2+1,FIXTURES!$C$2:$NC$23,MATCH($C6,FIXTURES!$B$2:$B$23,0),0))))</f>
        <v/>
      </c>
      <c r="AM6" s="117" t="str">
        <f>IF(AM$1="SAT",IF(AND(HLOOKUP(AM$2,FIXTURES!$C$2:$NC$23,MATCH($C6,FIXTURES!$B$2:$B$23,0),0)="",HLOOKUP(AM$2+1,FIXTURES!$C$2:$NC$23,MATCH($C6,FIXTURES!$B$2:$B$23,0),0)="",HLOOKUP(AM$2+2,FIXTURES!$C$2:$NC$23,MATCH($C6,FIXTURES!$B$2:$B$23,0),0)=""),HLOOKUP(AM$2-1,FIXTURES!$C$2:$NC$23,MATCH($C6,FIXTURES!$B$2:$B$23,0),0),IF(AND(HLOOKUP(AM$2,FIXTURES!$C$2:$NC$23,MATCH($C6,FIXTURES!$B$2:$B$23,0),0)="",HLOOKUP(AM$2+1,FIXTURES!$C$2:$NC$23,MATCH($C6,FIXTURES!$B$2:$B$23,0),0)=""),HLOOKUP(AM$2+2,FIXTURES!$C$2:$NC$23,MATCH($C6,FIXTURES!$B$2:$B$23,0),0),IF(HLOOKUP(AM$2+1,FIXTURES!$C$2:$NC$23,MATCH($C6,FIXTURES!$B$2:$B$23,0),0)="",HLOOKUP(AM$2,FIXTURES!$C$2:$NC$23,MATCH($C6,FIXTURES!$B$2:$B$23,0),0),HLOOKUP(AM$2+1,FIXTURES!$C$2:$NC$23,MATCH($C6,FIXTURES!$B$2:$B$23,0),0)))),IF(AND(HLOOKUP(AM$2,FIXTURES!$C$2:$NC$23,MATCH($C6,FIXTURES!$B$2:$B$23,0),0)="",HLOOKUP(AM$2+1,FIXTURES!$C$2:$NC$23,MATCH($C6,FIXTURES!$B$2:$B$23,0),0)=""),HLOOKUP(AM$2+2,FIXTURES!$C$2:$NC$23,MATCH($C6,FIXTURES!$B$2:$B$23,0),0),IF(HLOOKUP(AM$2+1,FIXTURES!$C$2:$NC$23,MATCH($C6,FIXTURES!$B$2:$B$23,0),0)="",HLOOKUP(AM$2,FIXTURES!$C$2:$NC$23,MATCH($C6,FIXTURES!$B$2:$B$23,0),0),HLOOKUP(AM$2+1,FIXTURES!$C$2:$NC$23,MATCH($C6,FIXTURES!$B$2:$B$23,0),0))))</f>
        <v/>
      </c>
      <c r="AN6" s="117" t="str">
        <f>IF(AN$1="SAT",IF(AND(HLOOKUP(AN$2,FIXTURES!$C$2:$NC$23,MATCH($C6,FIXTURES!$B$2:$B$23,0),0)="",HLOOKUP(AN$2+1,FIXTURES!$C$2:$NC$23,MATCH($C6,FIXTURES!$B$2:$B$23,0),0)="",HLOOKUP(AN$2+2,FIXTURES!$C$2:$NC$23,MATCH($C6,FIXTURES!$B$2:$B$23,0),0)=""),HLOOKUP(AN$2-1,FIXTURES!$C$2:$NC$23,MATCH($C6,FIXTURES!$B$2:$B$23,0),0),IF(AND(HLOOKUP(AN$2,FIXTURES!$C$2:$NC$23,MATCH($C6,FIXTURES!$B$2:$B$23,0),0)="",HLOOKUP(AN$2+1,FIXTURES!$C$2:$NC$23,MATCH($C6,FIXTURES!$B$2:$B$23,0),0)=""),HLOOKUP(AN$2+2,FIXTURES!$C$2:$NC$23,MATCH($C6,FIXTURES!$B$2:$B$23,0),0),IF(HLOOKUP(AN$2+1,FIXTURES!$C$2:$NC$23,MATCH($C6,FIXTURES!$B$2:$B$23,0),0)="",HLOOKUP(AN$2,FIXTURES!$C$2:$NC$23,MATCH($C6,FIXTURES!$B$2:$B$23,0),0),HLOOKUP(AN$2+1,FIXTURES!$C$2:$NC$23,MATCH($C6,FIXTURES!$B$2:$B$23,0),0)))),IF(AND(HLOOKUP(AN$2,FIXTURES!$C$2:$NC$23,MATCH($C6,FIXTURES!$B$2:$B$23,0),0)="",HLOOKUP(AN$2+1,FIXTURES!$C$2:$NC$23,MATCH($C6,FIXTURES!$B$2:$B$23,0),0)=""),HLOOKUP(AN$2+2,FIXTURES!$C$2:$NC$23,MATCH($C6,FIXTURES!$B$2:$B$23,0),0),IF(HLOOKUP(AN$2+1,FIXTURES!$C$2:$NC$23,MATCH($C6,FIXTURES!$B$2:$B$23,0),0)="",HLOOKUP(AN$2,FIXTURES!$C$2:$NC$23,MATCH($C6,FIXTURES!$B$2:$B$23,0),0),HLOOKUP(AN$2+1,FIXTURES!$C$2:$NC$23,MATCH($C6,FIXTURES!$B$2:$B$23,0),0))))</f>
        <v/>
      </c>
      <c r="AO6" s="117" t="str">
        <f>IF(AO$1="SAT",IF(AND(HLOOKUP(AO$2,FIXTURES!$C$2:$NC$23,MATCH($C6,FIXTURES!$B$2:$B$23,0),0)="",HLOOKUP(AO$2+1,FIXTURES!$C$2:$NC$23,MATCH($C6,FIXTURES!$B$2:$B$23,0),0)="",HLOOKUP(AO$2+2,FIXTURES!$C$2:$NC$23,MATCH($C6,FIXTURES!$B$2:$B$23,0),0)=""),HLOOKUP(AO$2-1,FIXTURES!$C$2:$NC$23,MATCH($C6,FIXTURES!$B$2:$B$23,0),0),IF(AND(HLOOKUP(AO$2,FIXTURES!$C$2:$NC$23,MATCH($C6,FIXTURES!$B$2:$B$23,0),0)="",HLOOKUP(AO$2+1,FIXTURES!$C$2:$NC$23,MATCH($C6,FIXTURES!$B$2:$B$23,0),0)=""),HLOOKUP(AO$2+2,FIXTURES!$C$2:$NC$23,MATCH($C6,FIXTURES!$B$2:$B$23,0),0),IF(HLOOKUP(AO$2+1,FIXTURES!$C$2:$NC$23,MATCH($C6,FIXTURES!$B$2:$B$23,0),0)="",HLOOKUP(AO$2,FIXTURES!$C$2:$NC$23,MATCH($C6,FIXTURES!$B$2:$B$23,0),0),HLOOKUP(AO$2+1,FIXTURES!$C$2:$NC$23,MATCH($C6,FIXTURES!$B$2:$B$23,0),0)))),IF(AND(HLOOKUP(AO$2,FIXTURES!$C$2:$NC$23,MATCH($C6,FIXTURES!$B$2:$B$23,0),0)="",HLOOKUP(AO$2+1,FIXTURES!$C$2:$NC$23,MATCH($C6,FIXTURES!$B$2:$B$23,0),0)=""),HLOOKUP(AO$2+2,FIXTURES!$C$2:$NC$23,MATCH($C6,FIXTURES!$B$2:$B$23,0),0),IF(HLOOKUP(AO$2+1,FIXTURES!$C$2:$NC$23,MATCH($C6,FIXTURES!$B$2:$B$23,0),0)="",HLOOKUP(AO$2,FIXTURES!$C$2:$NC$23,MATCH($C6,FIXTURES!$B$2:$B$23,0),0),HLOOKUP(AO$2+1,FIXTURES!$C$2:$NC$23,MATCH($C6,FIXTURES!$B$2:$B$23,0),0))))</f>
        <v/>
      </c>
      <c r="AP6" s="117" t="str">
        <f>IF(AP$1="SAT",IF(AND(HLOOKUP(AP$2,FIXTURES!$C$2:$NC$23,MATCH($C6,FIXTURES!$B$2:$B$23,0),0)="",HLOOKUP(AP$2+1,FIXTURES!$C$2:$NC$23,MATCH($C6,FIXTURES!$B$2:$B$23,0),0)="",HLOOKUP(AP$2+2,FIXTURES!$C$2:$NC$23,MATCH($C6,FIXTURES!$B$2:$B$23,0),0)=""),HLOOKUP(AP$2-1,FIXTURES!$C$2:$NC$23,MATCH($C6,FIXTURES!$B$2:$B$23,0),0),IF(AND(HLOOKUP(AP$2,FIXTURES!$C$2:$NC$23,MATCH($C6,FIXTURES!$B$2:$B$23,0),0)="",HLOOKUP(AP$2+1,FIXTURES!$C$2:$NC$23,MATCH($C6,FIXTURES!$B$2:$B$23,0),0)=""),HLOOKUP(AP$2+2,FIXTURES!$C$2:$NC$23,MATCH($C6,FIXTURES!$B$2:$B$23,0),0),IF(HLOOKUP(AP$2+1,FIXTURES!$C$2:$NC$23,MATCH($C6,FIXTURES!$B$2:$B$23,0),0)="",HLOOKUP(AP$2,FIXTURES!$C$2:$NC$23,MATCH($C6,FIXTURES!$B$2:$B$23,0),0),HLOOKUP(AP$2+1,FIXTURES!$C$2:$NC$23,MATCH($C6,FIXTURES!$B$2:$B$23,0),0)))),IF(AND(HLOOKUP(AP$2,FIXTURES!$C$2:$NC$23,MATCH($C6,FIXTURES!$B$2:$B$23,0),0)="",HLOOKUP(AP$2+1,FIXTURES!$C$2:$NC$23,MATCH($C6,FIXTURES!$B$2:$B$23,0),0)=""),HLOOKUP(AP$2+2,FIXTURES!$C$2:$NC$23,MATCH($C6,FIXTURES!$B$2:$B$23,0),0),IF(HLOOKUP(AP$2+1,FIXTURES!$C$2:$NC$23,MATCH($C6,FIXTURES!$B$2:$B$23,0),0)="",HLOOKUP(AP$2,FIXTURES!$C$2:$NC$23,MATCH($C6,FIXTURES!$B$2:$B$23,0),0),HLOOKUP(AP$2+1,FIXTURES!$C$2:$NC$23,MATCH($C6,FIXTURES!$B$2:$B$23,0),0))))</f>
        <v/>
      </c>
      <c r="AQ6" s="117" t="str">
        <f>IF(AQ$1="SAT",IF(AND(HLOOKUP(AQ$2,FIXTURES!$C$2:$NC$23,MATCH($C6,FIXTURES!$B$2:$B$23,0),0)="",HLOOKUP(AQ$2+1,FIXTURES!$C$2:$NC$23,MATCH($C6,FIXTURES!$B$2:$B$23,0),0)="",HLOOKUP(AQ$2+2,FIXTURES!$C$2:$NC$23,MATCH($C6,FIXTURES!$B$2:$B$23,0),0)=""),HLOOKUP(AQ$2-1,FIXTURES!$C$2:$NC$23,MATCH($C6,FIXTURES!$B$2:$B$23,0),0),IF(AND(HLOOKUP(AQ$2,FIXTURES!$C$2:$NC$23,MATCH($C6,FIXTURES!$B$2:$B$23,0),0)="",HLOOKUP(AQ$2+1,FIXTURES!$C$2:$NC$23,MATCH($C6,FIXTURES!$B$2:$B$23,0),0)=""),HLOOKUP(AQ$2+2,FIXTURES!$C$2:$NC$23,MATCH($C6,FIXTURES!$B$2:$B$23,0),0),IF(HLOOKUP(AQ$2+1,FIXTURES!$C$2:$NC$23,MATCH($C6,FIXTURES!$B$2:$B$23,0),0)="",HLOOKUP(AQ$2,FIXTURES!$C$2:$NC$23,MATCH($C6,FIXTURES!$B$2:$B$23,0),0),HLOOKUP(AQ$2+1,FIXTURES!$C$2:$NC$23,MATCH($C6,FIXTURES!$B$2:$B$23,0),0)))),IF(AND(HLOOKUP(AQ$2,FIXTURES!$C$2:$NC$23,MATCH($C6,FIXTURES!$B$2:$B$23,0),0)="",HLOOKUP(AQ$2+1,FIXTURES!$C$2:$NC$23,MATCH($C6,FIXTURES!$B$2:$B$23,0),0)=""),HLOOKUP(AQ$2+2,FIXTURES!$C$2:$NC$23,MATCH($C6,FIXTURES!$B$2:$B$23,0),0),IF(HLOOKUP(AQ$2+1,FIXTURES!$C$2:$NC$23,MATCH($C6,FIXTURES!$B$2:$B$23,0),0)="",HLOOKUP(AQ$2,FIXTURES!$C$2:$NC$23,MATCH($C6,FIXTURES!$B$2:$B$23,0),0),HLOOKUP(AQ$2+1,FIXTURES!$C$2:$NC$23,MATCH($C6,FIXTURES!$B$2:$B$23,0),0))))</f>
        <v/>
      </c>
      <c r="AR6" s="117" t="str">
        <f>IF(AR$1="SAT",IF(AND(HLOOKUP(AR$2,FIXTURES!$C$2:$NC$23,MATCH($C6,FIXTURES!$B$2:$B$23,0),0)="",HLOOKUP(AR$2+1,FIXTURES!$C$2:$NC$23,MATCH($C6,FIXTURES!$B$2:$B$23,0),0)="",HLOOKUP(AR$2+2,FIXTURES!$C$2:$NC$23,MATCH($C6,FIXTURES!$B$2:$B$23,0),0)=""),HLOOKUP(AR$2-1,FIXTURES!$C$2:$NC$23,MATCH($C6,FIXTURES!$B$2:$B$23,0),0),IF(AND(HLOOKUP(AR$2,FIXTURES!$C$2:$NC$23,MATCH($C6,FIXTURES!$B$2:$B$23,0),0)="",HLOOKUP(AR$2+1,FIXTURES!$C$2:$NC$23,MATCH($C6,FIXTURES!$B$2:$B$23,0),0)=""),HLOOKUP(AR$2+2,FIXTURES!$C$2:$NC$23,MATCH($C6,FIXTURES!$B$2:$B$23,0),0),IF(HLOOKUP(AR$2+1,FIXTURES!$C$2:$NC$23,MATCH($C6,FIXTURES!$B$2:$B$23,0),0)="",HLOOKUP(AR$2,FIXTURES!$C$2:$NC$23,MATCH($C6,FIXTURES!$B$2:$B$23,0),0),HLOOKUP(AR$2+1,FIXTURES!$C$2:$NC$23,MATCH($C6,FIXTURES!$B$2:$B$23,0),0)))),IF(AND(HLOOKUP(AR$2,FIXTURES!$C$2:$NC$23,MATCH($C6,FIXTURES!$B$2:$B$23,0),0)="",HLOOKUP(AR$2+1,FIXTURES!$C$2:$NC$23,MATCH($C6,FIXTURES!$B$2:$B$23,0),0)=""),HLOOKUP(AR$2+2,FIXTURES!$C$2:$NC$23,MATCH($C6,FIXTURES!$B$2:$B$23,0),0),IF(HLOOKUP(AR$2+1,FIXTURES!$C$2:$NC$23,MATCH($C6,FIXTURES!$B$2:$B$23,0),0)="",HLOOKUP(AR$2,FIXTURES!$C$2:$NC$23,MATCH($C6,FIXTURES!$B$2:$B$23,0),0),HLOOKUP(AR$2+1,FIXTURES!$C$2:$NC$23,MATCH($C6,FIXTURES!$B$2:$B$23,0),0))))</f>
        <v/>
      </c>
      <c r="AS6" s="117" t="str">
        <f>IF(AS$1="SAT",IF(AND(HLOOKUP(AS$2,FIXTURES!$C$2:$NC$23,MATCH($C6,FIXTURES!$B$2:$B$23,0),0)="",HLOOKUP(AS$2+1,FIXTURES!$C$2:$NC$23,MATCH($C6,FIXTURES!$B$2:$B$23,0),0)="",HLOOKUP(AS$2+2,FIXTURES!$C$2:$NC$23,MATCH($C6,FIXTURES!$B$2:$B$23,0),0)=""),HLOOKUP(AS$2-1,FIXTURES!$C$2:$NC$23,MATCH($C6,FIXTURES!$B$2:$B$23,0),0),IF(AND(HLOOKUP(AS$2,FIXTURES!$C$2:$NC$23,MATCH($C6,FIXTURES!$B$2:$B$23,0),0)="",HLOOKUP(AS$2+1,FIXTURES!$C$2:$NC$23,MATCH($C6,FIXTURES!$B$2:$B$23,0),0)=""),HLOOKUP(AS$2+2,FIXTURES!$C$2:$NC$23,MATCH($C6,FIXTURES!$B$2:$B$23,0),0),IF(HLOOKUP(AS$2+1,FIXTURES!$C$2:$NC$23,MATCH($C6,FIXTURES!$B$2:$B$23,0),0)="",HLOOKUP(AS$2,FIXTURES!$C$2:$NC$23,MATCH($C6,FIXTURES!$B$2:$B$23,0),0),HLOOKUP(AS$2+1,FIXTURES!$C$2:$NC$23,MATCH($C6,FIXTURES!$B$2:$B$23,0),0)))),IF(AND(HLOOKUP(AS$2,FIXTURES!$C$2:$NC$23,MATCH($C6,FIXTURES!$B$2:$B$23,0),0)="",HLOOKUP(AS$2+1,FIXTURES!$C$2:$NC$23,MATCH($C6,FIXTURES!$B$2:$B$23,0),0)=""),HLOOKUP(AS$2+2,FIXTURES!$C$2:$NC$23,MATCH($C6,FIXTURES!$B$2:$B$23,0),0),IF(HLOOKUP(AS$2+1,FIXTURES!$C$2:$NC$23,MATCH($C6,FIXTURES!$B$2:$B$23,0),0)="",HLOOKUP(AS$2,FIXTURES!$C$2:$NC$23,MATCH($C6,FIXTURES!$B$2:$B$23,0),0),HLOOKUP(AS$2+1,FIXTURES!$C$2:$NC$23,MATCH($C6,FIXTURES!$B$2:$B$23,0),0))))</f>
        <v>WHU</v>
      </c>
      <c r="AT6" s="117" t="str">
        <f>IF(AT$1="SAT",IF(AND(HLOOKUP(AT$2,FIXTURES!$C$2:$NC$23,MATCH($C6,FIXTURES!$B$2:$B$23,0),0)="",HLOOKUP(AT$2+1,FIXTURES!$C$2:$NC$23,MATCH($C6,FIXTURES!$B$2:$B$23,0),0)="",HLOOKUP(AT$2+2,FIXTURES!$C$2:$NC$23,MATCH($C6,FIXTURES!$B$2:$B$23,0),0)=""),HLOOKUP(AT$2-1,FIXTURES!$C$2:$NC$23,MATCH($C6,FIXTURES!$B$2:$B$23,0),0),IF(AND(HLOOKUP(AT$2,FIXTURES!$C$2:$NC$23,MATCH($C6,FIXTURES!$B$2:$B$23,0),0)="",HLOOKUP(AT$2+1,FIXTURES!$C$2:$NC$23,MATCH($C6,FIXTURES!$B$2:$B$23,0),0)=""),HLOOKUP(AT$2+2,FIXTURES!$C$2:$NC$23,MATCH($C6,FIXTURES!$B$2:$B$23,0),0),IF(HLOOKUP(AT$2+1,FIXTURES!$C$2:$NC$23,MATCH($C6,FIXTURES!$B$2:$B$23,0),0)="",HLOOKUP(AT$2,FIXTURES!$C$2:$NC$23,MATCH($C6,FIXTURES!$B$2:$B$23,0),0),HLOOKUP(AT$2+1,FIXTURES!$C$2:$NC$23,MATCH($C6,FIXTURES!$B$2:$B$23,0),0)))),IF(AND(HLOOKUP(AT$2,FIXTURES!$C$2:$NC$23,MATCH($C6,FIXTURES!$B$2:$B$23,0),0)="",HLOOKUP(AT$2+1,FIXTURES!$C$2:$NC$23,MATCH($C6,FIXTURES!$B$2:$B$23,0),0)=""),HLOOKUP(AT$2+2,FIXTURES!$C$2:$NC$23,MATCH($C6,FIXTURES!$B$2:$B$23,0),0),IF(HLOOKUP(AT$2+1,FIXTURES!$C$2:$NC$23,MATCH($C6,FIXTURES!$B$2:$B$23,0),0)="",HLOOKUP(AT$2,FIXTURES!$C$2:$NC$23,MATCH($C6,FIXTURES!$B$2:$B$23,0),0),HLOOKUP(AT$2+1,FIXTURES!$C$2:$NC$23,MATCH($C6,FIXTURES!$B$2:$B$23,0),0))))</f>
        <v/>
      </c>
      <c r="AU6" s="117" t="str">
        <f>IF(AU$1="SAT",IF(AND(HLOOKUP(AU$2,FIXTURES!$C$2:$NC$23,MATCH($C6,FIXTURES!$B$2:$B$23,0),0)="",HLOOKUP(AU$2+1,FIXTURES!$C$2:$NC$23,MATCH($C6,FIXTURES!$B$2:$B$23,0),0)="",HLOOKUP(AU$2+2,FIXTURES!$C$2:$NC$23,MATCH($C6,FIXTURES!$B$2:$B$23,0),0)=""),HLOOKUP(AU$2-1,FIXTURES!$C$2:$NC$23,MATCH($C6,FIXTURES!$B$2:$B$23,0),0),IF(AND(HLOOKUP(AU$2,FIXTURES!$C$2:$NC$23,MATCH($C6,FIXTURES!$B$2:$B$23,0),0)="",HLOOKUP(AU$2+1,FIXTURES!$C$2:$NC$23,MATCH($C6,FIXTURES!$B$2:$B$23,0),0)=""),HLOOKUP(AU$2+2,FIXTURES!$C$2:$NC$23,MATCH($C6,FIXTURES!$B$2:$B$23,0),0),IF(HLOOKUP(AU$2+1,FIXTURES!$C$2:$NC$23,MATCH($C6,FIXTURES!$B$2:$B$23,0),0)="",HLOOKUP(AU$2,FIXTURES!$C$2:$NC$23,MATCH($C6,FIXTURES!$B$2:$B$23,0),0),HLOOKUP(AU$2+1,FIXTURES!$C$2:$NC$23,MATCH($C6,FIXTURES!$B$2:$B$23,0),0)))),IF(AND(HLOOKUP(AU$2,FIXTURES!$C$2:$NC$23,MATCH($C6,FIXTURES!$B$2:$B$23,0),0)="",HLOOKUP(AU$2+1,FIXTURES!$C$2:$NC$23,MATCH($C6,FIXTURES!$B$2:$B$23,0),0)=""),HLOOKUP(AU$2+2,FIXTURES!$C$2:$NC$23,MATCH($C6,FIXTURES!$B$2:$B$23,0),0),IF(HLOOKUP(AU$2+1,FIXTURES!$C$2:$NC$23,MATCH($C6,FIXTURES!$B$2:$B$23,0),0)="",HLOOKUP(AU$2,FIXTURES!$C$2:$NC$23,MATCH($C6,FIXTURES!$B$2:$B$23,0),0),HLOOKUP(AU$2+1,FIXTURES!$C$2:$NC$23,MATCH($C6,FIXTURES!$B$2:$B$23,0),0))))</f>
        <v>bha</v>
      </c>
      <c r="AV6" s="117" t="str">
        <f>IF(AV$1="SAT",IF(AND(HLOOKUP(AV$2,FIXTURES!$C$2:$NC$23,MATCH($C6,FIXTURES!$B$2:$B$23,0),0)="",HLOOKUP(AV$2+1,FIXTURES!$C$2:$NC$23,MATCH($C6,FIXTURES!$B$2:$B$23,0),0)="",HLOOKUP(AV$2+2,FIXTURES!$C$2:$NC$23,MATCH($C6,FIXTURES!$B$2:$B$23,0),0)=""),HLOOKUP(AV$2-1,FIXTURES!$C$2:$NC$23,MATCH($C6,FIXTURES!$B$2:$B$23,0),0),IF(AND(HLOOKUP(AV$2,FIXTURES!$C$2:$NC$23,MATCH($C6,FIXTURES!$B$2:$B$23,0),0)="",HLOOKUP(AV$2+1,FIXTURES!$C$2:$NC$23,MATCH($C6,FIXTURES!$B$2:$B$23,0),0)=""),HLOOKUP(AV$2+2,FIXTURES!$C$2:$NC$23,MATCH($C6,FIXTURES!$B$2:$B$23,0),0),IF(HLOOKUP(AV$2+1,FIXTURES!$C$2:$NC$23,MATCH($C6,FIXTURES!$B$2:$B$23,0),0)="",HLOOKUP(AV$2,FIXTURES!$C$2:$NC$23,MATCH($C6,FIXTURES!$B$2:$B$23,0),0),HLOOKUP(AV$2+1,FIXTURES!$C$2:$NC$23,MATCH($C6,FIXTURES!$B$2:$B$23,0),0)))),IF(AND(HLOOKUP(AV$2,FIXTURES!$C$2:$NC$23,MATCH($C6,FIXTURES!$B$2:$B$23,0),0)="",HLOOKUP(AV$2+1,FIXTURES!$C$2:$NC$23,MATCH($C6,FIXTURES!$B$2:$B$23,0),0)=""),HLOOKUP(AV$2+2,FIXTURES!$C$2:$NC$23,MATCH($C6,FIXTURES!$B$2:$B$23,0),0),IF(HLOOKUP(AV$2+1,FIXTURES!$C$2:$NC$23,MATCH($C6,FIXTURES!$B$2:$B$23,0),0)="",HLOOKUP(AV$2,FIXTURES!$C$2:$NC$23,MATCH($C6,FIXTURES!$B$2:$B$23,0),0),HLOOKUP(AV$2+1,FIXTURES!$C$2:$NC$23,MATCH($C6,FIXTURES!$B$2:$B$23,0),0))))</f>
        <v>NEW</v>
      </c>
      <c r="AW6" s="117" t="str">
        <f>IF(AW$1="SAT",IF(AND(HLOOKUP(AW$2,FIXTURES!$C$2:$NC$23,MATCH($C6,FIXTURES!$B$2:$B$23,0),0)="",HLOOKUP(AW$2+1,FIXTURES!$C$2:$NC$23,MATCH($C6,FIXTURES!$B$2:$B$23,0),0)="",HLOOKUP(AW$2+2,FIXTURES!$C$2:$NC$23,MATCH($C6,FIXTURES!$B$2:$B$23,0),0)=""),HLOOKUP(AW$2-1,FIXTURES!$C$2:$NC$23,MATCH($C6,FIXTURES!$B$2:$B$23,0),0),IF(AND(HLOOKUP(AW$2,FIXTURES!$C$2:$NC$23,MATCH($C6,FIXTURES!$B$2:$B$23,0),0)="",HLOOKUP(AW$2+1,FIXTURES!$C$2:$NC$23,MATCH($C6,FIXTURES!$B$2:$B$23,0),0)=""),HLOOKUP(AW$2+2,FIXTURES!$C$2:$NC$23,MATCH($C6,FIXTURES!$B$2:$B$23,0),0),IF(HLOOKUP(AW$2+1,FIXTURES!$C$2:$NC$23,MATCH($C6,FIXTURES!$B$2:$B$23,0),0)="",HLOOKUP(AW$2,FIXTURES!$C$2:$NC$23,MATCH($C6,FIXTURES!$B$2:$B$23,0),0),HLOOKUP(AW$2+1,FIXTURES!$C$2:$NC$23,MATCH($C6,FIXTURES!$B$2:$B$23,0),0)))),IF(AND(HLOOKUP(AW$2,FIXTURES!$C$2:$NC$23,MATCH($C6,FIXTURES!$B$2:$B$23,0),0)="",HLOOKUP(AW$2+1,FIXTURES!$C$2:$NC$23,MATCH($C6,FIXTURES!$B$2:$B$23,0),0)=""),HLOOKUP(AW$2+2,FIXTURES!$C$2:$NC$23,MATCH($C6,FIXTURES!$B$2:$B$23,0),0),IF(HLOOKUP(AW$2+1,FIXTURES!$C$2:$NC$23,MATCH($C6,FIXTURES!$B$2:$B$23,0),0)="",HLOOKUP(AW$2,FIXTURES!$C$2:$NC$23,MATCH($C6,FIXTURES!$B$2:$B$23,0),0),HLOOKUP(AW$2+1,FIXTURES!$C$2:$NC$23,MATCH($C6,FIXTURES!$B$2:$B$23,0),0))))</f>
        <v>Oxford United</v>
      </c>
      <c r="AX6" s="117" t="str">
        <f>IF(AX$1="SAT",IF(AND(HLOOKUP(AX$2,FIXTURES!$C$2:$NC$23,MATCH($C6,FIXTURES!$B$2:$B$23,0),0)="",HLOOKUP(AX$2+1,FIXTURES!$C$2:$NC$23,MATCH($C6,FIXTURES!$B$2:$B$23,0),0)="",HLOOKUP(AX$2+2,FIXTURES!$C$2:$NC$23,MATCH($C6,FIXTURES!$B$2:$B$23,0),0)=""),HLOOKUP(AX$2-1,FIXTURES!$C$2:$NC$23,MATCH($C6,FIXTURES!$B$2:$B$23,0),0),IF(AND(HLOOKUP(AX$2,FIXTURES!$C$2:$NC$23,MATCH($C6,FIXTURES!$B$2:$B$23,0),0)="",HLOOKUP(AX$2+1,FIXTURES!$C$2:$NC$23,MATCH($C6,FIXTURES!$B$2:$B$23,0),0)=""),HLOOKUP(AX$2+2,FIXTURES!$C$2:$NC$23,MATCH($C6,FIXTURES!$B$2:$B$23,0),0),IF(HLOOKUP(AX$2+1,FIXTURES!$C$2:$NC$23,MATCH($C6,FIXTURES!$B$2:$B$23,0),0)="",HLOOKUP(AX$2,FIXTURES!$C$2:$NC$23,MATCH($C6,FIXTURES!$B$2:$B$23,0),0),HLOOKUP(AX$2+1,FIXTURES!$C$2:$NC$23,MATCH($C6,FIXTURES!$B$2:$B$23,0),0)))),IF(AND(HLOOKUP(AX$2,FIXTURES!$C$2:$NC$23,MATCH($C6,FIXTURES!$B$2:$B$23,0),0)="",HLOOKUP(AX$2+1,FIXTURES!$C$2:$NC$23,MATCH($C6,FIXTURES!$B$2:$B$23,0),0)=""),HLOOKUP(AX$2+2,FIXTURES!$C$2:$NC$23,MATCH($C6,FIXTURES!$B$2:$B$23,0),0),IF(HLOOKUP(AX$2+1,FIXTURES!$C$2:$NC$23,MATCH($C6,FIXTURES!$B$2:$B$23,0),0)="",HLOOKUP(AX$2,FIXTURES!$C$2:$NC$23,MATCH($C6,FIXTURES!$B$2:$B$23,0),0),HLOOKUP(AX$2+1,FIXTURES!$C$2:$NC$23,MATCH($C6,FIXTURES!$B$2:$B$23,0),0))))</f>
        <v/>
      </c>
      <c r="AY6" s="117" t="str">
        <f>IF(AY$1="SAT",IF(AND(HLOOKUP(AY$2,FIXTURES!$C$2:$NC$23,MATCH($C6,FIXTURES!$B$2:$B$23,0),0)="",HLOOKUP(AY$2+1,FIXTURES!$C$2:$NC$23,MATCH($C6,FIXTURES!$B$2:$B$23,0),0)="",HLOOKUP(AY$2+2,FIXTURES!$C$2:$NC$23,MATCH($C6,FIXTURES!$B$2:$B$23,0),0)=""),HLOOKUP(AY$2-1,FIXTURES!$C$2:$NC$23,MATCH($C6,FIXTURES!$B$2:$B$23,0),0),IF(AND(HLOOKUP(AY$2,FIXTURES!$C$2:$NC$23,MATCH($C6,FIXTURES!$B$2:$B$23,0),0)="",HLOOKUP(AY$2+1,FIXTURES!$C$2:$NC$23,MATCH($C6,FIXTURES!$B$2:$B$23,0),0)=""),HLOOKUP(AY$2+2,FIXTURES!$C$2:$NC$23,MATCH($C6,FIXTURES!$B$2:$B$23,0),0),IF(HLOOKUP(AY$2+1,FIXTURES!$C$2:$NC$23,MATCH($C6,FIXTURES!$B$2:$B$23,0),0)="",HLOOKUP(AY$2,FIXTURES!$C$2:$NC$23,MATCH($C6,FIXTURES!$B$2:$B$23,0),0),HLOOKUP(AY$2+1,FIXTURES!$C$2:$NC$23,MATCH($C6,FIXTURES!$B$2:$B$23,0),0)))),IF(AND(HLOOKUP(AY$2,FIXTURES!$C$2:$NC$23,MATCH($C6,FIXTURES!$B$2:$B$23,0),0)="",HLOOKUP(AY$2+1,FIXTURES!$C$2:$NC$23,MATCH($C6,FIXTURES!$B$2:$B$23,0),0)=""),HLOOKUP(AY$2+2,FIXTURES!$C$2:$NC$23,MATCH($C6,FIXTURES!$B$2:$B$23,0),0),IF(HLOOKUP(AY$2+1,FIXTURES!$C$2:$NC$23,MATCH($C6,FIXTURES!$B$2:$B$23,0),0)="",HLOOKUP(AY$2,FIXTURES!$C$2:$NC$23,MATCH($C6,FIXTURES!$B$2:$B$23,0),0),HLOOKUP(AY$2+1,FIXTURES!$C$2:$NC$23,MATCH($C6,FIXTURES!$B$2:$B$23,0),0))))</f>
        <v>tot</v>
      </c>
      <c r="AZ6" s="117" t="str">
        <f>IF(AZ$1="SAT",IF(AND(HLOOKUP(AZ$2,FIXTURES!$C$2:$NC$23,MATCH($C6,FIXTURES!$B$2:$B$23,0),0)="",HLOOKUP(AZ$2+1,FIXTURES!$C$2:$NC$23,MATCH($C6,FIXTURES!$B$2:$B$23,0),0)="",HLOOKUP(AZ$2+2,FIXTURES!$C$2:$NC$23,MATCH($C6,FIXTURES!$B$2:$B$23,0),0)=""),HLOOKUP(AZ$2-1,FIXTURES!$C$2:$NC$23,MATCH($C6,FIXTURES!$B$2:$B$23,0),0),IF(AND(HLOOKUP(AZ$2,FIXTURES!$C$2:$NC$23,MATCH($C6,FIXTURES!$B$2:$B$23,0),0)="",HLOOKUP(AZ$2+1,FIXTURES!$C$2:$NC$23,MATCH($C6,FIXTURES!$B$2:$B$23,0),0)=""),HLOOKUP(AZ$2+2,FIXTURES!$C$2:$NC$23,MATCH($C6,FIXTURES!$B$2:$B$23,0),0),IF(HLOOKUP(AZ$2+1,FIXTURES!$C$2:$NC$23,MATCH($C6,FIXTURES!$B$2:$B$23,0),0)="",HLOOKUP(AZ$2,FIXTURES!$C$2:$NC$23,MATCH($C6,FIXTURES!$B$2:$B$23,0),0),HLOOKUP(AZ$2+1,FIXTURES!$C$2:$NC$23,MATCH($C6,FIXTURES!$B$2:$B$23,0),0)))),IF(AND(HLOOKUP(AZ$2,FIXTURES!$C$2:$NC$23,MATCH($C6,FIXTURES!$B$2:$B$23,0),0)="",HLOOKUP(AZ$2+1,FIXTURES!$C$2:$NC$23,MATCH($C6,FIXTURES!$B$2:$B$23,0),0)=""),HLOOKUP(AZ$2+2,FIXTURES!$C$2:$NC$23,MATCH($C6,FIXTURES!$B$2:$B$23,0),0),IF(HLOOKUP(AZ$2+1,FIXTURES!$C$2:$NC$23,MATCH($C6,FIXTURES!$B$2:$B$23,0),0)="",HLOOKUP(AZ$2,FIXTURES!$C$2:$NC$23,MATCH($C6,FIXTURES!$B$2:$B$23,0),0),HLOOKUP(AZ$2+1,FIXTURES!$C$2:$NC$23,MATCH($C6,FIXTURES!$B$2:$B$23,0),0))))</f>
        <v/>
      </c>
      <c r="BA6" s="117" t="str">
        <f>IF(BA$1="SAT",IF(AND(HLOOKUP(BA$2,FIXTURES!$C$2:$NC$23,MATCH($C6,FIXTURES!$B$2:$B$23,0),0)="",HLOOKUP(BA$2+1,FIXTURES!$C$2:$NC$23,MATCH($C6,FIXTURES!$B$2:$B$23,0),0)="",HLOOKUP(BA$2+2,FIXTURES!$C$2:$NC$23,MATCH($C6,FIXTURES!$B$2:$B$23,0),0)=""),HLOOKUP(BA$2-1,FIXTURES!$C$2:$NC$23,MATCH($C6,FIXTURES!$B$2:$B$23,0),0),IF(AND(HLOOKUP(BA$2,FIXTURES!$C$2:$NC$23,MATCH($C6,FIXTURES!$B$2:$B$23,0),0)="",HLOOKUP(BA$2+1,FIXTURES!$C$2:$NC$23,MATCH($C6,FIXTURES!$B$2:$B$23,0),0)=""),HLOOKUP(BA$2+2,FIXTURES!$C$2:$NC$23,MATCH($C6,FIXTURES!$B$2:$B$23,0),0),IF(HLOOKUP(BA$2+1,FIXTURES!$C$2:$NC$23,MATCH($C6,FIXTURES!$B$2:$B$23,0),0)="",HLOOKUP(BA$2,FIXTURES!$C$2:$NC$23,MATCH($C6,FIXTURES!$B$2:$B$23,0),0),HLOOKUP(BA$2+1,FIXTURES!$C$2:$NC$23,MATCH($C6,FIXTURES!$B$2:$B$23,0),0)))),IF(AND(HLOOKUP(BA$2,FIXTURES!$C$2:$NC$23,MATCH($C6,FIXTURES!$B$2:$B$23,0),0)="",HLOOKUP(BA$2+1,FIXTURES!$C$2:$NC$23,MATCH($C6,FIXTURES!$B$2:$B$23,0),0)=""),HLOOKUP(BA$2+2,FIXTURES!$C$2:$NC$23,MATCH($C6,FIXTURES!$B$2:$B$23,0),0),IF(HLOOKUP(BA$2+1,FIXTURES!$C$2:$NC$23,MATCH($C6,FIXTURES!$B$2:$B$23,0),0)="",HLOOKUP(BA$2,FIXTURES!$C$2:$NC$23,MATCH($C6,FIXTURES!$B$2:$B$23,0),0),HLOOKUP(BA$2+1,FIXTURES!$C$2:$NC$23,MATCH($C6,FIXTURES!$B$2:$B$23,0),0))))</f>
        <v>MUN</v>
      </c>
      <c r="BB6" s="117" t="str">
        <f>IF(BB$1="SAT",IF(AND(HLOOKUP(BB$2,FIXTURES!$C$2:$NC$23,MATCH($C6,FIXTURES!$B$2:$B$23,0),0)="",HLOOKUP(BB$2+1,FIXTURES!$C$2:$NC$23,MATCH($C6,FIXTURES!$B$2:$B$23,0),0)="",HLOOKUP(BB$2+2,FIXTURES!$C$2:$NC$23,MATCH($C6,FIXTURES!$B$2:$B$23,0),0)=""),HLOOKUP(BB$2-1,FIXTURES!$C$2:$NC$23,MATCH($C6,FIXTURES!$B$2:$B$23,0),0),IF(AND(HLOOKUP(BB$2,FIXTURES!$C$2:$NC$23,MATCH($C6,FIXTURES!$B$2:$B$23,0),0)="",HLOOKUP(BB$2+1,FIXTURES!$C$2:$NC$23,MATCH($C6,FIXTURES!$B$2:$B$23,0),0)=""),HLOOKUP(BB$2+2,FIXTURES!$C$2:$NC$23,MATCH($C6,FIXTURES!$B$2:$B$23,0),0),IF(HLOOKUP(BB$2+1,FIXTURES!$C$2:$NC$23,MATCH($C6,FIXTURES!$B$2:$B$23,0),0)="",HLOOKUP(BB$2,FIXTURES!$C$2:$NC$23,MATCH($C6,FIXTURES!$B$2:$B$23,0),0),HLOOKUP(BB$2+1,FIXTURES!$C$2:$NC$23,MATCH($C6,FIXTURES!$B$2:$B$23,0),0)))),IF(AND(HLOOKUP(BB$2,FIXTURES!$C$2:$NC$23,MATCH($C6,FIXTURES!$B$2:$B$23,0),0)="",HLOOKUP(BB$2+1,FIXTURES!$C$2:$NC$23,MATCH($C6,FIXTURES!$B$2:$B$23,0),0)=""),HLOOKUP(BB$2+2,FIXTURES!$C$2:$NC$23,MATCH($C6,FIXTURES!$B$2:$B$23,0),0),IF(HLOOKUP(BB$2+1,FIXTURES!$C$2:$NC$23,MATCH($C6,FIXTURES!$B$2:$B$23,0),0)="",HLOOKUP(BB$2,FIXTURES!$C$2:$NC$23,MATCH($C6,FIXTURES!$B$2:$B$23,0),0),HLOOKUP(BB$2+1,FIXTURES!$C$2:$NC$23,MATCH($C6,FIXTURES!$B$2:$B$23,0),0))))</f>
        <v/>
      </c>
      <c r="BC6" s="117" t="str">
        <f>IF(BC$1="SAT",IF(AND(HLOOKUP(BC$2,FIXTURES!$C$2:$NC$23,MATCH($C6,FIXTURES!$B$2:$B$23,0),0)="",HLOOKUP(BC$2+1,FIXTURES!$C$2:$NC$23,MATCH($C6,FIXTURES!$B$2:$B$23,0),0)="",HLOOKUP(BC$2+2,FIXTURES!$C$2:$NC$23,MATCH($C6,FIXTURES!$B$2:$B$23,0),0)=""),HLOOKUP(BC$2-1,FIXTURES!$C$2:$NC$23,MATCH($C6,FIXTURES!$B$2:$B$23,0),0),IF(AND(HLOOKUP(BC$2,FIXTURES!$C$2:$NC$23,MATCH($C6,FIXTURES!$B$2:$B$23,0),0)="",HLOOKUP(BC$2+1,FIXTURES!$C$2:$NC$23,MATCH($C6,FIXTURES!$B$2:$B$23,0),0)=""),HLOOKUP(BC$2+2,FIXTURES!$C$2:$NC$23,MATCH($C6,FIXTURES!$B$2:$B$23,0),0),IF(HLOOKUP(BC$2+1,FIXTURES!$C$2:$NC$23,MATCH($C6,FIXTURES!$B$2:$B$23,0),0)="",HLOOKUP(BC$2,FIXTURES!$C$2:$NC$23,MATCH($C6,FIXTURES!$B$2:$B$23,0),0),HLOOKUP(BC$2+1,FIXTURES!$C$2:$NC$23,MATCH($C6,FIXTURES!$B$2:$B$23,0),0)))),IF(AND(HLOOKUP(BC$2,FIXTURES!$C$2:$NC$23,MATCH($C6,FIXTURES!$B$2:$B$23,0),0)="",HLOOKUP(BC$2+1,FIXTURES!$C$2:$NC$23,MATCH($C6,FIXTURES!$B$2:$B$23,0),0)=""),HLOOKUP(BC$2+2,FIXTURES!$C$2:$NC$23,MATCH($C6,FIXTURES!$B$2:$B$23,0),0),IF(HLOOKUP(BC$2+1,FIXTURES!$C$2:$NC$23,MATCH($C6,FIXTURES!$B$2:$B$23,0),0)="",HLOOKUP(BC$2,FIXTURES!$C$2:$NC$23,MATCH($C6,FIXTURES!$B$2:$B$23,0),0),HLOOKUP(BC$2+1,FIXTURES!$C$2:$NC$23,MATCH($C6,FIXTURES!$B$2:$B$23,0),0))))</f>
        <v>Manchester City</v>
      </c>
      <c r="BD6" s="117" t="str">
        <f>IF(BD$1="SAT",IF(AND(HLOOKUP(BD$2,FIXTURES!$C$2:$NC$23,MATCH($C6,FIXTURES!$B$2:$B$23,0),0)="",HLOOKUP(BD$2+1,FIXTURES!$C$2:$NC$23,MATCH($C6,FIXTURES!$B$2:$B$23,0),0)="",HLOOKUP(BD$2+2,FIXTURES!$C$2:$NC$23,MATCH($C6,FIXTURES!$B$2:$B$23,0),0)=""),HLOOKUP(BD$2-1,FIXTURES!$C$2:$NC$23,MATCH($C6,FIXTURES!$B$2:$B$23,0),0),IF(AND(HLOOKUP(BD$2,FIXTURES!$C$2:$NC$23,MATCH($C6,FIXTURES!$B$2:$B$23,0),0)="",HLOOKUP(BD$2+1,FIXTURES!$C$2:$NC$23,MATCH($C6,FIXTURES!$B$2:$B$23,0),0)=""),HLOOKUP(BD$2+2,FIXTURES!$C$2:$NC$23,MATCH($C6,FIXTURES!$B$2:$B$23,0),0),IF(HLOOKUP(BD$2+1,FIXTURES!$C$2:$NC$23,MATCH($C6,FIXTURES!$B$2:$B$23,0),0)="",HLOOKUP(BD$2,FIXTURES!$C$2:$NC$23,MATCH($C6,FIXTURES!$B$2:$B$23,0),0),HLOOKUP(BD$2+1,FIXTURES!$C$2:$NC$23,MATCH($C6,FIXTURES!$B$2:$B$23,0),0)))),IF(AND(HLOOKUP(BD$2,FIXTURES!$C$2:$NC$23,MATCH($C6,FIXTURES!$B$2:$B$23,0),0)="",HLOOKUP(BD$2+1,FIXTURES!$C$2:$NC$23,MATCH($C6,FIXTURES!$B$2:$B$23,0),0)=""),HLOOKUP(BD$2+2,FIXTURES!$C$2:$NC$23,MATCH($C6,FIXTURES!$B$2:$B$23,0),0),IF(HLOOKUP(BD$2+1,FIXTURES!$C$2:$NC$23,MATCH($C6,FIXTURES!$B$2:$B$23,0),0)="",HLOOKUP(BD$2,FIXTURES!$C$2:$NC$23,MATCH($C6,FIXTURES!$B$2:$B$23,0),0),HLOOKUP(BD$2+1,FIXTURES!$C$2:$NC$23,MATCH($C6,FIXTURES!$B$2:$B$23,0),0))))</f>
        <v/>
      </c>
      <c r="BE6" s="117" t="str">
        <f>IF(BE$1="SAT",IF(AND(HLOOKUP(BE$2,FIXTURES!$C$2:$NC$23,MATCH($C6,FIXTURES!$B$2:$B$23,0),0)="",HLOOKUP(BE$2+1,FIXTURES!$C$2:$NC$23,MATCH($C6,FIXTURES!$B$2:$B$23,0),0)="",HLOOKUP(BE$2+2,FIXTURES!$C$2:$NC$23,MATCH($C6,FIXTURES!$B$2:$B$23,0),0)=""),HLOOKUP(BE$2-1,FIXTURES!$C$2:$NC$23,MATCH($C6,FIXTURES!$B$2:$B$23,0),0),IF(AND(HLOOKUP(BE$2,FIXTURES!$C$2:$NC$23,MATCH($C6,FIXTURES!$B$2:$B$23,0),0)="",HLOOKUP(BE$2+1,FIXTURES!$C$2:$NC$23,MATCH($C6,FIXTURES!$B$2:$B$23,0),0)=""),HLOOKUP(BE$2+2,FIXTURES!$C$2:$NC$23,MATCH($C6,FIXTURES!$B$2:$B$23,0),0),IF(HLOOKUP(BE$2+1,FIXTURES!$C$2:$NC$23,MATCH($C6,FIXTURES!$B$2:$B$23,0),0)="",HLOOKUP(BE$2,FIXTURES!$C$2:$NC$23,MATCH($C6,FIXTURES!$B$2:$B$23,0),0),HLOOKUP(BE$2+1,FIXTURES!$C$2:$NC$23,MATCH($C6,FIXTURES!$B$2:$B$23,0),0)))),IF(AND(HLOOKUP(BE$2,FIXTURES!$C$2:$NC$23,MATCH($C6,FIXTURES!$B$2:$B$23,0),0)="",HLOOKUP(BE$2+1,FIXTURES!$C$2:$NC$23,MATCH($C6,FIXTURES!$B$2:$B$23,0),0)=""),HLOOKUP(BE$2+2,FIXTURES!$C$2:$NC$23,MATCH($C6,FIXTURES!$B$2:$B$23,0),0),IF(HLOOKUP(BE$2+1,FIXTURES!$C$2:$NC$23,MATCH($C6,FIXTURES!$B$2:$B$23,0),0)="",HLOOKUP(BE$2,FIXTURES!$C$2:$NC$23,MATCH($C6,FIXTURES!$B$2:$B$23,0),0),HLOOKUP(BE$2+1,FIXTURES!$C$2:$NC$23,MATCH($C6,FIXTURES!$B$2:$B$23,0),0))))</f>
        <v>eve</v>
      </c>
      <c r="BF6" s="117" t="str">
        <f>IF(BF$1="SAT",IF(AND(HLOOKUP(BF$2,FIXTURES!$C$2:$NC$23,MATCH($C6,FIXTURES!$B$2:$B$23,0),0)="",HLOOKUP(BF$2+1,FIXTURES!$C$2:$NC$23,MATCH($C6,FIXTURES!$B$2:$B$23,0),0)="",HLOOKUP(BF$2+2,FIXTURES!$C$2:$NC$23,MATCH($C6,FIXTURES!$B$2:$B$23,0),0)=""),HLOOKUP(BF$2-1,FIXTURES!$C$2:$NC$23,MATCH($C6,FIXTURES!$B$2:$B$23,0),0),IF(AND(HLOOKUP(BF$2,FIXTURES!$C$2:$NC$23,MATCH($C6,FIXTURES!$B$2:$B$23,0),0)="",HLOOKUP(BF$2+1,FIXTURES!$C$2:$NC$23,MATCH($C6,FIXTURES!$B$2:$B$23,0),0)=""),HLOOKUP(BF$2+2,FIXTURES!$C$2:$NC$23,MATCH($C6,FIXTURES!$B$2:$B$23,0),0),IF(HLOOKUP(BF$2+1,FIXTURES!$C$2:$NC$23,MATCH($C6,FIXTURES!$B$2:$B$23,0),0)="",HLOOKUP(BF$2,FIXTURES!$C$2:$NC$23,MATCH($C6,FIXTURES!$B$2:$B$23,0),0),HLOOKUP(BF$2+1,FIXTURES!$C$2:$NC$23,MATCH($C6,FIXTURES!$B$2:$B$23,0),0)))),IF(AND(HLOOKUP(BF$2,FIXTURES!$C$2:$NC$23,MATCH($C6,FIXTURES!$B$2:$B$23,0),0)="",HLOOKUP(BF$2+1,FIXTURES!$C$2:$NC$23,MATCH($C6,FIXTURES!$B$2:$B$23,0),0)=""),HLOOKUP(BF$2+2,FIXTURES!$C$2:$NC$23,MATCH($C6,FIXTURES!$B$2:$B$23,0),0),IF(HLOOKUP(BF$2+1,FIXTURES!$C$2:$NC$23,MATCH($C6,FIXTURES!$B$2:$B$23,0),0)="",HLOOKUP(BF$2,FIXTURES!$C$2:$NC$23,MATCH($C6,FIXTURES!$B$2:$B$23,0),0),HLOOKUP(BF$2+1,FIXTURES!$C$2:$NC$23,MATCH($C6,FIXTURES!$B$2:$B$23,0),0))))</f>
        <v/>
      </c>
      <c r="BG6" s="117" t="str">
        <f>IF(BG$1="SAT",IF(AND(HLOOKUP(BG$2,FIXTURES!$C$2:$NC$23,MATCH($C6,FIXTURES!$B$2:$B$23,0),0)="",HLOOKUP(BG$2+1,FIXTURES!$C$2:$NC$23,MATCH($C6,FIXTURES!$B$2:$B$23,0),0)="",HLOOKUP(BG$2+2,FIXTURES!$C$2:$NC$23,MATCH($C6,FIXTURES!$B$2:$B$23,0),0)=""),HLOOKUP(BG$2-1,FIXTURES!$C$2:$NC$23,MATCH($C6,FIXTURES!$B$2:$B$23,0),0),IF(AND(HLOOKUP(BG$2,FIXTURES!$C$2:$NC$23,MATCH($C6,FIXTURES!$B$2:$B$23,0),0)="",HLOOKUP(BG$2+1,FIXTURES!$C$2:$NC$23,MATCH($C6,FIXTURES!$B$2:$B$23,0),0)=""),HLOOKUP(BG$2+2,FIXTURES!$C$2:$NC$23,MATCH($C6,FIXTURES!$B$2:$B$23,0),0),IF(HLOOKUP(BG$2+1,FIXTURES!$C$2:$NC$23,MATCH($C6,FIXTURES!$B$2:$B$23,0),0)="",HLOOKUP(BG$2,FIXTURES!$C$2:$NC$23,MATCH($C6,FIXTURES!$B$2:$B$23,0),0),HLOOKUP(BG$2+1,FIXTURES!$C$2:$NC$23,MATCH($C6,FIXTURES!$B$2:$B$23,0),0)))),IF(AND(HLOOKUP(BG$2,FIXTURES!$C$2:$NC$23,MATCH($C6,FIXTURES!$B$2:$B$23,0),0)="",HLOOKUP(BG$2+1,FIXTURES!$C$2:$NC$23,MATCH($C6,FIXTURES!$B$2:$B$23,0),0)=""),HLOOKUP(BG$2+2,FIXTURES!$C$2:$NC$23,MATCH($C6,FIXTURES!$B$2:$B$23,0),0),IF(HLOOKUP(BG$2+1,FIXTURES!$C$2:$NC$23,MATCH($C6,FIXTURES!$B$2:$B$23,0),0)="",HLOOKUP(BG$2,FIXTURES!$C$2:$NC$23,MATCH($C6,FIXTURES!$B$2:$B$23,0),0),HLOOKUP(BG$2+1,FIXTURES!$C$2:$NC$23,MATCH($C6,FIXTURES!$B$2:$B$23,0),0))))</f>
        <v>BRE</v>
      </c>
      <c r="BH6" s="117" t="str">
        <f>IF(BH$1="SAT",IF(AND(HLOOKUP(BH$2,FIXTURES!$C$2:$NC$23,MATCH($C6,FIXTURES!$B$2:$B$23,0),0)="",HLOOKUP(BH$2+1,FIXTURES!$C$2:$NC$23,MATCH($C6,FIXTURES!$B$2:$B$23,0),0)="",HLOOKUP(BH$2+2,FIXTURES!$C$2:$NC$23,MATCH($C6,FIXTURES!$B$2:$B$23,0),0)=""),HLOOKUP(BH$2-1,FIXTURES!$C$2:$NC$23,MATCH($C6,FIXTURES!$B$2:$B$23,0),0),IF(AND(HLOOKUP(BH$2,FIXTURES!$C$2:$NC$23,MATCH($C6,FIXTURES!$B$2:$B$23,0),0)="",HLOOKUP(BH$2+1,FIXTURES!$C$2:$NC$23,MATCH($C6,FIXTURES!$B$2:$B$23,0),0)=""),HLOOKUP(BH$2+2,FIXTURES!$C$2:$NC$23,MATCH($C6,FIXTURES!$B$2:$B$23,0),0),IF(HLOOKUP(BH$2+1,FIXTURES!$C$2:$NC$23,MATCH($C6,FIXTURES!$B$2:$B$23,0),0)="",HLOOKUP(BH$2,FIXTURES!$C$2:$NC$23,MATCH($C6,FIXTURES!$B$2:$B$23,0),0),HLOOKUP(BH$2+1,FIXTURES!$C$2:$NC$23,MATCH($C6,FIXTURES!$B$2:$B$23,0),0)))),IF(AND(HLOOKUP(BH$2,FIXTURES!$C$2:$NC$23,MATCH($C6,FIXTURES!$B$2:$B$23,0),0)="",HLOOKUP(BH$2+1,FIXTURES!$C$2:$NC$23,MATCH($C6,FIXTURES!$B$2:$B$23,0),0)=""),HLOOKUP(BH$2+2,FIXTURES!$C$2:$NC$23,MATCH($C6,FIXTURES!$B$2:$B$23,0),0),IF(HLOOKUP(BH$2+1,FIXTURES!$C$2:$NC$23,MATCH($C6,FIXTURES!$B$2:$B$23,0),0)="",HLOOKUP(BH$2,FIXTURES!$C$2:$NC$23,MATCH($C6,FIXTURES!$B$2:$B$23,0),0),HLOOKUP(BH$2+1,FIXTURES!$C$2:$NC$23,MATCH($C6,FIXTURES!$B$2:$B$23,0),0))))</f>
        <v>MCI</v>
      </c>
      <c r="BI6" s="117" t="str">
        <f>IF(BI$1="SAT",IF(AND(HLOOKUP(BI$2,FIXTURES!$C$2:$NC$23,MATCH($C6,FIXTURES!$B$2:$B$23,0),0)="",HLOOKUP(BI$2+1,FIXTURES!$C$2:$NC$23,MATCH($C6,FIXTURES!$B$2:$B$23,0),0)="",HLOOKUP(BI$2+2,FIXTURES!$C$2:$NC$23,MATCH($C6,FIXTURES!$B$2:$B$23,0),0)=""),HLOOKUP(BI$2-1,FIXTURES!$C$2:$NC$23,MATCH($C6,FIXTURES!$B$2:$B$23,0),0),IF(AND(HLOOKUP(BI$2,FIXTURES!$C$2:$NC$23,MATCH($C6,FIXTURES!$B$2:$B$23,0),0)="",HLOOKUP(BI$2+1,FIXTURES!$C$2:$NC$23,MATCH($C6,FIXTURES!$B$2:$B$23,0),0)=""),HLOOKUP(BI$2+2,FIXTURES!$C$2:$NC$23,MATCH($C6,FIXTURES!$B$2:$B$23,0),0),IF(HLOOKUP(BI$2+1,FIXTURES!$C$2:$NC$23,MATCH($C6,FIXTURES!$B$2:$B$23,0),0)="",HLOOKUP(BI$2,FIXTURES!$C$2:$NC$23,MATCH($C6,FIXTURES!$B$2:$B$23,0),0),HLOOKUP(BI$2+1,FIXTURES!$C$2:$NC$23,MATCH($C6,FIXTURES!$B$2:$B$23,0),0)))),IF(AND(HLOOKUP(BI$2,FIXTURES!$C$2:$NC$23,MATCH($C6,FIXTURES!$B$2:$B$23,0),0)="",HLOOKUP(BI$2+1,FIXTURES!$C$2:$NC$23,MATCH($C6,FIXTURES!$B$2:$B$23,0),0)=""),HLOOKUP(BI$2+2,FIXTURES!$C$2:$NC$23,MATCH($C6,FIXTURES!$B$2:$B$23,0),0),IF(HLOOKUP(BI$2+1,FIXTURES!$C$2:$NC$23,MATCH($C6,FIXTURES!$B$2:$B$23,0),0)="",HLOOKUP(BI$2,FIXTURES!$C$2:$NC$23,MATCH($C6,FIXTURES!$B$2:$B$23,0),0),HLOOKUP(BI$2+1,FIXTURES!$C$2:$NC$23,MATCH($C6,FIXTURES!$B$2:$B$23,0),0))))</f>
        <v>avl</v>
      </c>
      <c r="BJ6" s="117" t="str">
        <f>IF(BJ$1="SAT",IF(AND(HLOOKUP(BJ$2,FIXTURES!$C$2:$NC$23,MATCH($C6,FIXTURES!$B$2:$B$23,0),0)="",HLOOKUP(BJ$2+1,FIXTURES!$C$2:$NC$23,MATCH($C6,FIXTURES!$B$2:$B$23,0),0)="",HLOOKUP(BJ$2+2,FIXTURES!$C$2:$NC$23,MATCH($C6,FIXTURES!$B$2:$B$23,0),0)=""),HLOOKUP(BJ$2-1,FIXTURES!$C$2:$NC$23,MATCH($C6,FIXTURES!$B$2:$B$23,0),0),IF(AND(HLOOKUP(BJ$2,FIXTURES!$C$2:$NC$23,MATCH($C6,FIXTURES!$B$2:$B$23,0),0)="",HLOOKUP(BJ$2+1,FIXTURES!$C$2:$NC$23,MATCH($C6,FIXTURES!$B$2:$B$23,0),0)=""),HLOOKUP(BJ$2+2,FIXTURES!$C$2:$NC$23,MATCH($C6,FIXTURES!$B$2:$B$23,0),0),IF(HLOOKUP(BJ$2+1,FIXTURES!$C$2:$NC$23,MATCH($C6,FIXTURES!$B$2:$B$23,0),0)="",HLOOKUP(BJ$2,FIXTURES!$C$2:$NC$23,MATCH($C6,FIXTURES!$B$2:$B$23,0),0),HLOOKUP(BJ$2+1,FIXTURES!$C$2:$NC$23,MATCH($C6,FIXTURES!$B$2:$B$23,0),0)))),IF(AND(HLOOKUP(BJ$2,FIXTURES!$C$2:$NC$23,MATCH($C6,FIXTURES!$B$2:$B$23,0),0)="",HLOOKUP(BJ$2+1,FIXTURES!$C$2:$NC$23,MATCH($C6,FIXTURES!$B$2:$B$23,0),0)=""),HLOOKUP(BJ$2+2,FIXTURES!$C$2:$NC$23,MATCH($C6,FIXTURES!$B$2:$B$23,0),0),IF(HLOOKUP(BJ$2+1,FIXTURES!$C$2:$NC$23,MATCH($C6,FIXTURES!$B$2:$B$23,0),0)="",HLOOKUP(BJ$2,FIXTURES!$C$2:$NC$23,MATCH($C6,FIXTURES!$B$2:$B$23,0),0),HLOOKUP(BJ$2+1,FIXTURES!$C$2:$NC$23,MATCH($C6,FIXTURES!$B$2:$B$23,0),0))))</f>
        <v/>
      </c>
      <c r="BK6" s="117" t="str">
        <f>IF(BK$1="SAT",IF(AND(HLOOKUP(BK$2,FIXTURES!$C$2:$NC$23,MATCH($C6,FIXTURES!$B$2:$B$23,0),0)="",HLOOKUP(BK$2+1,FIXTURES!$C$2:$NC$23,MATCH($C6,FIXTURES!$B$2:$B$23,0),0)="",HLOOKUP(BK$2+2,FIXTURES!$C$2:$NC$23,MATCH($C6,FIXTURES!$B$2:$B$23,0),0)=""),HLOOKUP(BK$2-1,FIXTURES!$C$2:$NC$23,MATCH($C6,FIXTURES!$B$2:$B$23,0),0),IF(AND(HLOOKUP(BK$2,FIXTURES!$C$2:$NC$23,MATCH($C6,FIXTURES!$B$2:$B$23,0),0)="",HLOOKUP(BK$2+1,FIXTURES!$C$2:$NC$23,MATCH($C6,FIXTURES!$B$2:$B$23,0),0)=""),HLOOKUP(BK$2+2,FIXTURES!$C$2:$NC$23,MATCH($C6,FIXTURES!$B$2:$B$23,0),0),IF(HLOOKUP(BK$2+1,FIXTURES!$C$2:$NC$23,MATCH($C6,FIXTURES!$B$2:$B$23,0),0)="",HLOOKUP(BK$2,FIXTURES!$C$2:$NC$23,MATCH($C6,FIXTURES!$B$2:$B$23,0),0),HLOOKUP(BK$2+1,FIXTURES!$C$2:$NC$23,MATCH($C6,FIXTURES!$B$2:$B$23,0),0)))),IF(AND(HLOOKUP(BK$2,FIXTURES!$C$2:$NC$23,MATCH($C6,FIXTURES!$B$2:$B$23,0),0)="",HLOOKUP(BK$2+1,FIXTURES!$C$2:$NC$23,MATCH($C6,FIXTURES!$B$2:$B$23,0),0)=""),HLOOKUP(BK$2+2,FIXTURES!$C$2:$NC$23,MATCH($C6,FIXTURES!$B$2:$B$23,0),0),IF(HLOOKUP(BK$2+1,FIXTURES!$C$2:$NC$23,MATCH($C6,FIXTURES!$B$2:$B$23,0),0)="",HLOOKUP(BK$2,FIXTURES!$C$2:$NC$23,MATCH($C6,FIXTURES!$B$2:$B$23,0),0),HLOOKUP(BK$2+1,FIXTURES!$C$2:$NC$23,MATCH($C6,FIXTURES!$B$2:$B$23,0),0))))</f>
        <v>lei</v>
      </c>
      <c r="BL6" s="117" t="str">
        <f>IF(BL$1="SAT",IF(AND(HLOOKUP(BL$2,FIXTURES!$C$2:$NC$23,MATCH($C6,FIXTURES!$B$2:$B$23,0),0)="",HLOOKUP(BL$2+1,FIXTURES!$C$2:$NC$23,MATCH($C6,FIXTURES!$B$2:$B$23,0),0)="",HLOOKUP(BL$2+2,FIXTURES!$C$2:$NC$23,MATCH($C6,FIXTURES!$B$2:$B$23,0),0)=""),HLOOKUP(BL$2-1,FIXTURES!$C$2:$NC$23,MATCH($C6,FIXTURES!$B$2:$B$23,0),0),IF(AND(HLOOKUP(BL$2,FIXTURES!$C$2:$NC$23,MATCH($C6,FIXTURES!$B$2:$B$23,0),0)="",HLOOKUP(BL$2+1,FIXTURES!$C$2:$NC$23,MATCH($C6,FIXTURES!$B$2:$B$23,0),0)=""),HLOOKUP(BL$2+2,FIXTURES!$C$2:$NC$23,MATCH($C6,FIXTURES!$B$2:$B$23,0),0),IF(HLOOKUP(BL$2+1,FIXTURES!$C$2:$NC$23,MATCH($C6,FIXTURES!$B$2:$B$23,0),0)="",HLOOKUP(BL$2,FIXTURES!$C$2:$NC$23,MATCH($C6,FIXTURES!$B$2:$B$23,0),0),HLOOKUP(BL$2+1,FIXTURES!$C$2:$NC$23,MATCH($C6,FIXTURES!$B$2:$B$23,0),0)))),IF(AND(HLOOKUP(BL$2,FIXTURES!$C$2:$NC$23,MATCH($C6,FIXTURES!$B$2:$B$23,0),0)="",HLOOKUP(BL$2+1,FIXTURES!$C$2:$NC$23,MATCH($C6,FIXTURES!$B$2:$B$23,0),0)=""),HLOOKUP(BL$2+2,FIXTURES!$C$2:$NC$23,MATCH($C6,FIXTURES!$B$2:$B$23,0),0),IF(HLOOKUP(BL$2+1,FIXTURES!$C$2:$NC$23,MATCH($C6,FIXTURES!$B$2:$B$23,0),0)="",HLOOKUP(BL$2,FIXTURES!$C$2:$NC$23,MATCH($C6,FIXTURES!$B$2:$B$23,0),0),HLOOKUP(BL$2+1,FIXTURES!$C$2:$NC$23,MATCH($C6,FIXTURES!$B$2:$B$23,0),0))))</f>
        <v>EVE</v>
      </c>
      <c r="BM6" s="117" t="str">
        <f>IF(BM$1="SAT",IF(AND(HLOOKUP(BM$2,FIXTURES!$C$2:$NC$23,MATCH($C6,FIXTURES!$B$2:$B$23,0),0)="",HLOOKUP(BM$2+1,FIXTURES!$C$2:$NC$23,MATCH($C6,FIXTURES!$B$2:$B$23,0),0)="",HLOOKUP(BM$2+2,FIXTURES!$C$2:$NC$23,MATCH($C6,FIXTURES!$B$2:$B$23,0),0)=""),HLOOKUP(BM$2-1,FIXTURES!$C$2:$NC$23,MATCH($C6,FIXTURES!$B$2:$B$23,0),0),IF(AND(HLOOKUP(BM$2,FIXTURES!$C$2:$NC$23,MATCH($C6,FIXTURES!$B$2:$B$23,0),0)="",HLOOKUP(BM$2+1,FIXTURES!$C$2:$NC$23,MATCH($C6,FIXTURES!$B$2:$B$23,0),0)=""),HLOOKUP(BM$2+2,FIXTURES!$C$2:$NC$23,MATCH($C6,FIXTURES!$B$2:$B$23,0),0),IF(HLOOKUP(BM$2+1,FIXTURES!$C$2:$NC$23,MATCH($C6,FIXTURES!$B$2:$B$23,0),0)="",HLOOKUP(BM$2,FIXTURES!$C$2:$NC$23,MATCH($C6,FIXTURES!$B$2:$B$23,0),0),HLOOKUP(BM$2+1,FIXTURES!$C$2:$NC$23,MATCH($C6,FIXTURES!$B$2:$B$23,0),0)))),IF(AND(HLOOKUP(BM$2,FIXTURES!$C$2:$NC$23,MATCH($C6,FIXTURES!$B$2:$B$23,0),0)="",HLOOKUP(BM$2+1,FIXTURES!$C$2:$NC$23,MATCH($C6,FIXTURES!$B$2:$B$23,0),0)=""),HLOOKUP(BM$2+2,FIXTURES!$C$2:$NC$23,MATCH($C6,FIXTURES!$B$2:$B$23,0),0),IF(HLOOKUP(BM$2+1,FIXTURES!$C$2:$NC$23,MATCH($C6,FIXTURES!$B$2:$B$23,0),0)="",HLOOKUP(BM$2,FIXTURES!$C$2:$NC$23,MATCH($C6,FIXTURES!$B$2:$B$23,0),0),HLOOKUP(BM$2+1,FIXTURES!$C$2:$NC$23,MATCH($C6,FIXTURES!$B$2:$B$23,0),0))))</f>
        <v>BOU</v>
      </c>
      <c r="BN6" s="117" t="str">
        <f>IF(BN$1="SAT",IF(AND(HLOOKUP(BN$2,FIXTURES!$C$2:$NC$23,MATCH($C6,FIXTURES!$B$2:$B$23,0),0)="",HLOOKUP(BN$2+1,FIXTURES!$C$2:$NC$23,MATCH($C6,FIXTURES!$B$2:$B$23,0),0)="",HLOOKUP(BN$2+2,FIXTURES!$C$2:$NC$23,MATCH($C6,FIXTURES!$B$2:$B$23,0),0)=""),HLOOKUP(BN$2-1,FIXTURES!$C$2:$NC$23,MATCH($C6,FIXTURES!$B$2:$B$23,0),0),IF(AND(HLOOKUP(BN$2,FIXTURES!$C$2:$NC$23,MATCH($C6,FIXTURES!$B$2:$B$23,0),0)="",HLOOKUP(BN$2+1,FIXTURES!$C$2:$NC$23,MATCH($C6,FIXTURES!$B$2:$B$23,0),0)=""),HLOOKUP(BN$2+2,FIXTURES!$C$2:$NC$23,MATCH($C6,FIXTURES!$B$2:$B$23,0),0),IF(HLOOKUP(BN$2+1,FIXTURES!$C$2:$NC$23,MATCH($C6,FIXTURES!$B$2:$B$23,0),0)="",HLOOKUP(BN$2,FIXTURES!$C$2:$NC$23,MATCH($C6,FIXTURES!$B$2:$B$23,0),0),HLOOKUP(BN$2+1,FIXTURES!$C$2:$NC$23,MATCH($C6,FIXTURES!$B$2:$B$23,0),0)))),IF(AND(HLOOKUP(BN$2,FIXTURES!$C$2:$NC$23,MATCH($C6,FIXTURES!$B$2:$B$23,0),0)="",HLOOKUP(BN$2+1,FIXTURES!$C$2:$NC$23,MATCH($C6,FIXTURES!$B$2:$B$23,0),0)=""),HLOOKUP(BN$2+2,FIXTURES!$C$2:$NC$23,MATCH($C6,FIXTURES!$B$2:$B$23,0),0),IF(HLOOKUP(BN$2+1,FIXTURES!$C$2:$NC$23,MATCH($C6,FIXTURES!$B$2:$B$23,0),0)="",HLOOKUP(BN$2,FIXTURES!$C$2:$NC$23,MATCH($C6,FIXTURES!$B$2:$B$23,0),0),HLOOKUP(BN$2+1,FIXTURES!$C$2:$NC$23,MATCH($C6,FIXTURES!$B$2:$B$23,0),0))))</f>
        <v>Sporting CP</v>
      </c>
      <c r="BO6" s="117" t="str">
        <f>IF(BO$1="SAT",IF(AND(HLOOKUP(BO$2,FIXTURES!$C$2:$NC$23,MATCH($C6,FIXTURES!$B$2:$B$23,0),0)="",HLOOKUP(BO$2+1,FIXTURES!$C$2:$NC$23,MATCH($C6,FIXTURES!$B$2:$B$23,0),0)="",HLOOKUP(BO$2+2,FIXTURES!$C$2:$NC$23,MATCH($C6,FIXTURES!$B$2:$B$23,0),0)=""),HLOOKUP(BO$2-1,FIXTURES!$C$2:$NC$23,MATCH($C6,FIXTURES!$B$2:$B$23,0),0),IF(AND(HLOOKUP(BO$2,FIXTURES!$C$2:$NC$23,MATCH($C6,FIXTURES!$B$2:$B$23,0),0)="",HLOOKUP(BO$2+1,FIXTURES!$C$2:$NC$23,MATCH($C6,FIXTURES!$B$2:$B$23,0),0)=""),HLOOKUP(BO$2+2,FIXTURES!$C$2:$NC$23,MATCH($C6,FIXTURES!$B$2:$B$23,0),0),IF(HLOOKUP(BO$2+1,FIXTURES!$C$2:$NC$23,MATCH($C6,FIXTURES!$B$2:$B$23,0),0)="",HLOOKUP(BO$2,FIXTURES!$C$2:$NC$23,MATCH($C6,FIXTURES!$B$2:$B$23,0),0),HLOOKUP(BO$2+1,FIXTURES!$C$2:$NC$23,MATCH($C6,FIXTURES!$B$2:$B$23,0),0)))),IF(AND(HLOOKUP(BO$2,FIXTURES!$C$2:$NC$23,MATCH($C6,FIXTURES!$B$2:$B$23,0),0)="",HLOOKUP(BO$2+1,FIXTURES!$C$2:$NC$23,MATCH($C6,FIXTURES!$B$2:$B$23,0),0)=""),HLOOKUP(BO$2+2,FIXTURES!$C$2:$NC$23,MATCH($C6,FIXTURES!$B$2:$B$23,0),0),IF(HLOOKUP(BO$2+1,FIXTURES!$C$2:$NC$23,MATCH($C6,FIXTURES!$B$2:$B$23,0),0)="",HLOOKUP(BO$2,FIXTURES!$C$2:$NC$23,MATCH($C6,FIXTURES!$B$2:$B$23,0),0),HLOOKUP(BO$2+1,FIXTURES!$C$2:$NC$23,MATCH($C6,FIXTURES!$B$2:$B$23,0),0))))</f>
        <v>ful</v>
      </c>
      <c r="BP6" s="117" t="str">
        <f>IF(BP$1="SAT",IF(AND(HLOOKUP(BP$2,FIXTURES!$C$2:$NC$23,MATCH($C6,FIXTURES!$B$2:$B$23,0),0)="",HLOOKUP(BP$2+1,FIXTURES!$C$2:$NC$23,MATCH($C6,FIXTURES!$B$2:$B$23,0),0)="",HLOOKUP(BP$2+2,FIXTURES!$C$2:$NC$23,MATCH($C6,FIXTURES!$B$2:$B$23,0),0)=""),HLOOKUP(BP$2-1,FIXTURES!$C$2:$NC$23,MATCH($C6,FIXTURES!$B$2:$B$23,0),0),IF(AND(HLOOKUP(BP$2,FIXTURES!$C$2:$NC$23,MATCH($C6,FIXTURES!$B$2:$B$23,0),0)="",HLOOKUP(BP$2+1,FIXTURES!$C$2:$NC$23,MATCH($C6,FIXTURES!$B$2:$B$23,0),0)=""),HLOOKUP(BP$2+2,FIXTURES!$C$2:$NC$23,MATCH($C6,FIXTURES!$B$2:$B$23,0),0),IF(HLOOKUP(BP$2+1,FIXTURES!$C$2:$NC$23,MATCH($C6,FIXTURES!$B$2:$B$23,0),0)="",HLOOKUP(BP$2,FIXTURES!$C$2:$NC$23,MATCH($C6,FIXTURES!$B$2:$B$23,0),0),HLOOKUP(BP$2+1,FIXTURES!$C$2:$NC$23,MATCH($C6,FIXTURES!$B$2:$B$23,0),0)))),IF(AND(HLOOKUP(BP$2,FIXTURES!$C$2:$NC$23,MATCH($C6,FIXTURES!$B$2:$B$23,0),0)="",HLOOKUP(BP$2+1,FIXTURES!$C$2:$NC$23,MATCH($C6,FIXTURES!$B$2:$B$23,0),0)=""),HLOOKUP(BP$2+2,FIXTURES!$C$2:$NC$23,MATCH($C6,FIXTURES!$B$2:$B$23,0),0),IF(HLOOKUP(BP$2+1,FIXTURES!$C$2:$NC$23,MATCH($C6,FIXTURES!$B$2:$B$23,0),0)="",HLOOKUP(BP$2,FIXTURES!$C$2:$NC$23,MATCH($C6,FIXTURES!$B$2:$B$23,0),0),HLOOKUP(BP$2+1,FIXTURES!$C$2:$NC$23,MATCH($C6,FIXTURES!$B$2:$B$23,0),0))))</f>
        <v>Sporting CP</v>
      </c>
      <c r="BQ6" s="117" t="str">
        <f>IF(BQ$1="SAT",IF(AND(HLOOKUP(BQ$2,FIXTURES!$C$2:$NC$23,MATCH($C6,FIXTURES!$B$2:$B$23,0),0)="",HLOOKUP(BQ$2+1,FIXTURES!$C$2:$NC$23,MATCH($C6,FIXTURES!$B$2:$B$23,0),0)="",HLOOKUP(BQ$2+2,FIXTURES!$C$2:$NC$23,MATCH($C6,FIXTURES!$B$2:$B$23,0),0)=""),HLOOKUP(BQ$2-1,FIXTURES!$C$2:$NC$23,MATCH($C6,FIXTURES!$B$2:$B$23,0),0),IF(AND(HLOOKUP(BQ$2,FIXTURES!$C$2:$NC$23,MATCH($C6,FIXTURES!$B$2:$B$23,0),0)="",HLOOKUP(BQ$2+1,FIXTURES!$C$2:$NC$23,MATCH($C6,FIXTURES!$B$2:$B$23,0),0)=""),HLOOKUP(BQ$2+2,FIXTURES!$C$2:$NC$23,MATCH($C6,FIXTURES!$B$2:$B$23,0),0),IF(HLOOKUP(BQ$2+1,FIXTURES!$C$2:$NC$23,MATCH($C6,FIXTURES!$B$2:$B$23,0),0)="",HLOOKUP(BQ$2,FIXTURES!$C$2:$NC$23,MATCH($C6,FIXTURES!$B$2:$B$23,0),0),HLOOKUP(BQ$2+1,FIXTURES!$C$2:$NC$23,MATCH($C6,FIXTURES!$B$2:$B$23,0),0)))),IF(AND(HLOOKUP(BQ$2,FIXTURES!$C$2:$NC$23,MATCH($C6,FIXTURES!$B$2:$B$23,0),0)="",HLOOKUP(BQ$2+1,FIXTURES!$C$2:$NC$23,MATCH($C6,FIXTURES!$B$2:$B$23,0),0)=""),HLOOKUP(BQ$2+2,FIXTURES!$C$2:$NC$23,MATCH($C6,FIXTURES!$B$2:$B$23,0),0),IF(HLOOKUP(BQ$2+1,FIXTURES!$C$2:$NC$23,MATCH($C6,FIXTURES!$B$2:$B$23,0),0)="",HLOOKUP(BQ$2,FIXTURES!$C$2:$NC$23,MATCH($C6,FIXTURES!$B$2:$B$23,0),0),HLOOKUP(BQ$2+1,FIXTURES!$C$2:$NC$23,MATCH($C6,FIXTURES!$B$2:$B$23,0),0))))</f>
        <v>CRY</v>
      </c>
      <c r="BR6" s="117" t="str">
        <f>IF(BR$1="SAT",IF(AND(HLOOKUP(BR$2,FIXTURES!$C$2:$NC$23,MATCH($C6,FIXTURES!$B$2:$B$23,0),0)="",HLOOKUP(BR$2+1,FIXTURES!$C$2:$NC$23,MATCH($C6,FIXTURES!$B$2:$B$23,0),0)="",HLOOKUP(BR$2+2,FIXTURES!$C$2:$NC$23,MATCH($C6,FIXTURES!$B$2:$B$23,0),0)=""),HLOOKUP(BR$2-1,FIXTURES!$C$2:$NC$23,MATCH($C6,FIXTURES!$B$2:$B$23,0),0),IF(AND(HLOOKUP(BR$2,FIXTURES!$C$2:$NC$23,MATCH($C6,FIXTURES!$B$2:$B$23,0),0)="",HLOOKUP(BR$2+1,FIXTURES!$C$2:$NC$23,MATCH($C6,FIXTURES!$B$2:$B$23,0),0)=""),HLOOKUP(BR$2+2,FIXTURES!$C$2:$NC$23,MATCH($C6,FIXTURES!$B$2:$B$23,0),0),IF(HLOOKUP(BR$2+1,FIXTURES!$C$2:$NC$23,MATCH($C6,FIXTURES!$B$2:$B$23,0),0)="",HLOOKUP(BR$2,FIXTURES!$C$2:$NC$23,MATCH($C6,FIXTURES!$B$2:$B$23,0),0),HLOOKUP(BR$2+1,FIXTURES!$C$2:$NC$23,MATCH($C6,FIXTURES!$B$2:$B$23,0),0)))),IF(AND(HLOOKUP(BR$2,FIXTURES!$C$2:$NC$23,MATCH($C6,FIXTURES!$B$2:$B$23,0),0)="",HLOOKUP(BR$2+1,FIXTURES!$C$2:$NC$23,MATCH($C6,FIXTURES!$B$2:$B$23,0),0)=""),HLOOKUP(BR$2+2,FIXTURES!$C$2:$NC$23,MATCH($C6,FIXTURES!$B$2:$B$23,0),0),IF(HLOOKUP(BR$2+1,FIXTURES!$C$2:$NC$23,MATCH($C6,FIXTURES!$B$2:$B$23,0),0)="",HLOOKUP(BR$2,FIXTURES!$C$2:$NC$23,MATCH($C6,FIXTURES!$B$2:$B$23,0),0),HLOOKUP(BR$2+1,FIXTURES!$C$2:$NC$23,MATCH($C6,FIXTURES!$B$2:$B$23,0),0))))</f>
        <v/>
      </c>
      <c r="BS6" s="117" t="str">
        <f>IF(BS$1="SAT",IF(AND(HLOOKUP(BS$2,FIXTURES!$C$2:$NC$23,MATCH($C6,FIXTURES!$B$2:$B$23,0),0)="",HLOOKUP(BS$2+1,FIXTURES!$C$2:$NC$23,MATCH($C6,FIXTURES!$B$2:$B$23,0),0)="",HLOOKUP(BS$2+2,FIXTURES!$C$2:$NC$23,MATCH($C6,FIXTURES!$B$2:$B$23,0),0)=""),HLOOKUP(BS$2-1,FIXTURES!$C$2:$NC$23,MATCH($C6,FIXTURES!$B$2:$B$23,0),0),IF(AND(HLOOKUP(BS$2,FIXTURES!$C$2:$NC$23,MATCH($C6,FIXTURES!$B$2:$B$23,0),0)="",HLOOKUP(BS$2+1,FIXTURES!$C$2:$NC$23,MATCH($C6,FIXTURES!$B$2:$B$23,0),0)=""),HLOOKUP(BS$2+2,FIXTURES!$C$2:$NC$23,MATCH($C6,FIXTURES!$B$2:$B$23,0),0),IF(HLOOKUP(BS$2+1,FIXTURES!$C$2:$NC$23,MATCH($C6,FIXTURES!$B$2:$B$23,0),0)="",HLOOKUP(BS$2,FIXTURES!$C$2:$NC$23,MATCH($C6,FIXTURES!$B$2:$B$23,0),0),HLOOKUP(BS$2+1,FIXTURES!$C$2:$NC$23,MATCH($C6,FIXTURES!$B$2:$B$23,0),0)))),IF(AND(HLOOKUP(BS$2,FIXTURES!$C$2:$NC$23,MATCH($C6,FIXTURES!$B$2:$B$23,0),0)="",HLOOKUP(BS$2+1,FIXTURES!$C$2:$NC$23,MATCH($C6,FIXTURES!$B$2:$B$23,0),0)=""),HLOOKUP(BS$2+2,FIXTURES!$C$2:$NC$23,MATCH($C6,FIXTURES!$B$2:$B$23,0),0),IF(HLOOKUP(BS$2+1,FIXTURES!$C$2:$NC$23,MATCH($C6,FIXTURES!$B$2:$B$23,0),0)="",HLOOKUP(BS$2,FIXTURES!$C$2:$NC$23,MATCH($C6,FIXTURES!$B$2:$B$23,0),0),HLOOKUP(BS$2+1,FIXTURES!$C$2:$NC$23,MATCH($C6,FIXTURES!$B$2:$B$23,0),0))))</f>
        <v/>
      </c>
      <c r="BT6" s="117" t="str">
        <f>IF(BT$1="SAT",IF(AND(HLOOKUP(BT$2,FIXTURES!$C$2:$NC$23,MATCH($C6,FIXTURES!$B$2:$B$23,0),0)="",HLOOKUP(BT$2+1,FIXTURES!$C$2:$NC$23,MATCH($C6,FIXTURES!$B$2:$B$23,0),0)="",HLOOKUP(BT$2+2,FIXTURES!$C$2:$NC$23,MATCH($C6,FIXTURES!$B$2:$B$23,0),0)=""),HLOOKUP(BT$2-1,FIXTURES!$C$2:$NC$23,MATCH($C6,FIXTURES!$B$2:$B$23,0),0),IF(AND(HLOOKUP(BT$2,FIXTURES!$C$2:$NC$23,MATCH($C6,FIXTURES!$B$2:$B$23,0),0)="",HLOOKUP(BT$2+1,FIXTURES!$C$2:$NC$23,MATCH($C6,FIXTURES!$B$2:$B$23,0),0)=""),HLOOKUP(BT$2+2,FIXTURES!$C$2:$NC$23,MATCH($C6,FIXTURES!$B$2:$B$23,0),0),IF(HLOOKUP(BT$2+1,FIXTURES!$C$2:$NC$23,MATCH($C6,FIXTURES!$B$2:$B$23,0),0)="",HLOOKUP(BT$2,FIXTURES!$C$2:$NC$23,MATCH($C6,FIXTURES!$B$2:$B$23,0),0),HLOOKUP(BT$2+1,FIXTURES!$C$2:$NC$23,MATCH($C6,FIXTURES!$B$2:$B$23,0),0)))),IF(AND(HLOOKUP(BT$2,FIXTURES!$C$2:$NC$23,MATCH($C6,FIXTURES!$B$2:$B$23,0),0)="",HLOOKUP(BT$2+1,FIXTURES!$C$2:$NC$23,MATCH($C6,FIXTURES!$B$2:$B$23,0),0)=""),HLOOKUP(BT$2+2,FIXTURES!$C$2:$NC$23,MATCH($C6,FIXTURES!$B$2:$B$23,0),0),IF(HLOOKUP(BT$2+1,FIXTURES!$C$2:$NC$23,MATCH($C6,FIXTURES!$B$2:$B$23,0),0)="",HLOOKUP(BT$2,FIXTURES!$C$2:$NC$23,MATCH($C6,FIXTURES!$B$2:$B$23,0),0),HLOOKUP(BT$2+1,FIXTURES!$C$2:$NC$23,MATCH($C6,FIXTURES!$B$2:$B$23,0),0))))</f>
        <v/>
      </c>
      <c r="BU6" s="117" t="str">
        <f>IF(BU$1="SAT",IF(AND(HLOOKUP(BU$2,FIXTURES!$C$2:$NC$23,MATCH($C6,FIXTURES!$B$2:$B$23,0),0)="",HLOOKUP(BU$2+1,FIXTURES!$C$2:$NC$23,MATCH($C6,FIXTURES!$B$2:$B$23,0),0)="",HLOOKUP(BU$2+2,FIXTURES!$C$2:$NC$23,MATCH($C6,FIXTURES!$B$2:$B$23,0),0)=""),HLOOKUP(BU$2-1,FIXTURES!$C$2:$NC$23,MATCH($C6,FIXTURES!$B$2:$B$23,0),0),IF(AND(HLOOKUP(BU$2,FIXTURES!$C$2:$NC$23,MATCH($C6,FIXTURES!$B$2:$B$23,0),0)="",HLOOKUP(BU$2+1,FIXTURES!$C$2:$NC$23,MATCH($C6,FIXTURES!$B$2:$B$23,0),0)=""),HLOOKUP(BU$2+2,FIXTURES!$C$2:$NC$23,MATCH($C6,FIXTURES!$B$2:$B$23,0),0),IF(HLOOKUP(BU$2+1,FIXTURES!$C$2:$NC$23,MATCH($C6,FIXTURES!$B$2:$B$23,0),0)="",HLOOKUP(BU$2,FIXTURES!$C$2:$NC$23,MATCH($C6,FIXTURES!$B$2:$B$23,0),0),HLOOKUP(BU$2+1,FIXTURES!$C$2:$NC$23,MATCH($C6,FIXTURES!$B$2:$B$23,0),0)))),IF(AND(HLOOKUP(BU$2,FIXTURES!$C$2:$NC$23,MATCH($C6,FIXTURES!$B$2:$B$23,0),0)="",HLOOKUP(BU$2+1,FIXTURES!$C$2:$NC$23,MATCH($C6,FIXTURES!$B$2:$B$23,0),0)=""),HLOOKUP(BU$2+2,FIXTURES!$C$2:$NC$23,MATCH($C6,FIXTURES!$B$2:$B$23,0),0),IF(HLOOKUP(BU$2+1,FIXTURES!$C$2:$NC$23,MATCH($C6,FIXTURES!$B$2:$B$23,0),0)="",HLOOKUP(BU$2,FIXTURES!$C$2:$NC$23,MATCH($C6,FIXTURES!$B$2:$B$23,0),0),HLOOKUP(BU$2+1,FIXTURES!$C$2:$NC$23,MATCH($C6,FIXTURES!$B$2:$B$23,0),0))))</f>
        <v>LEE</v>
      </c>
      <c r="BV6" s="117" t="str">
        <f>IF(BV$1="SAT",IF(AND(HLOOKUP(BV$2,FIXTURES!$C$2:$NC$23,MATCH($C6,FIXTURES!$B$2:$B$23,0),0)="",HLOOKUP(BV$2+1,FIXTURES!$C$2:$NC$23,MATCH($C6,FIXTURES!$B$2:$B$23,0),0)="",HLOOKUP(BV$2+2,FIXTURES!$C$2:$NC$23,MATCH($C6,FIXTURES!$B$2:$B$23,0),0)=""),HLOOKUP(BV$2-1,FIXTURES!$C$2:$NC$23,MATCH($C6,FIXTURES!$B$2:$B$23,0),0),IF(AND(HLOOKUP(BV$2,FIXTURES!$C$2:$NC$23,MATCH($C6,FIXTURES!$B$2:$B$23,0),0)="",HLOOKUP(BV$2+1,FIXTURES!$C$2:$NC$23,MATCH($C6,FIXTURES!$B$2:$B$23,0),0)=""),HLOOKUP(BV$2+2,FIXTURES!$C$2:$NC$23,MATCH($C6,FIXTURES!$B$2:$B$23,0),0),IF(HLOOKUP(BV$2+1,FIXTURES!$C$2:$NC$23,MATCH($C6,FIXTURES!$B$2:$B$23,0),0)="",HLOOKUP(BV$2,FIXTURES!$C$2:$NC$23,MATCH($C6,FIXTURES!$B$2:$B$23,0),0),HLOOKUP(BV$2+1,FIXTURES!$C$2:$NC$23,MATCH($C6,FIXTURES!$B$2:$B$23,0),0)))),IF(AND(HLOOKUP(BV$2,FIXTURES!$C$2:$NC$23,MATCH($C6,FIXTURES!$B$2:$B$23,0),0)="",HLOOKUP(BV$2+1,FIXTURES!$C$2:$NC$23,MATCH($C6,FIXTURES!$B$2:$B$23,0),0)=""),HLOOKUP(BV$2+2,FIXTURES!$C$2:$NC$23,MATCH($C6,FIXTURES!$B$2:$B$23,0),0),IF(HLOOKUP(BV$2+1,FIXTURES!$C$2:$NC$23,MATCH($C6,FIXTURES!$B$2:$B$23,0),0)="",HLOOKUP(BV$2,FIXTURES!$C$2:$NC$23,MATCH($C6,FIXTURES!$B$2:$B$23,0),0),HLOOKUP(BV$2+1,FIXTURES!$C$2:$NC$23,MATCH($C6,FIXTURES!$B$2:$B$23,0),0))))</f>
        <v/>
      </c>
      <c r="BW6" s="117" t="str">
        <f>IF(BW$1="SAT",IF(AND(HLOOKUP(BW$2,FIXTURES!$C$2:$NC$23,MATCH($C6,FIXTURES!$B$2:$B$23,0),0)="",HLOOKUP(BW$2+1,FIXTURES!$C$2:$NC$23,MATCH($C6,FIXTURES!$B$2:$B$23,0),0)="",HLOOKUP(BW$2+2,FIXTURES!$C$2:$NC$23,MATCH($C6,FIXTURES!$B$2:$B$23,0),0)=""),HLOOKUP(BW$2-1,FIXTURES!$C$2:$NC$23,MATCH($C6,FIXTURES!$B$2:$B$23,0),0),IF(AND(HLOOKUP(BW$2,FIXTURES!$C$2:$NC$23,MATCH($C6,FIXTURES!$B$2:$B$23,0),0)="",HLOOKUP(BW$2+1,FIXTURES!$C$2:$NC$23,MATCH($C6,FIXTURES!$B$2:$B$23,0),0)=""),HLOOKUP(BW$2+2,FIXTURES!$C$2:$NC$23,MATCH($C6,FIXTURES!$B$2:$B$23,0),0),IF(HLOOKUP(BW$2+1,FIXTURES!$C$2:$NC$23,MATCH($C6,FIXTURES!$B$2:$B$23,0),0)="",HLOOKUP(BW$2,FIXTURES!$C$2:$NC$23,MATCH($C6,FIXTURES!$B$2:$B$23,0),0),HLOOKUP(BW$2+1,FIXTURES!$C$2:$NC$23,MATCH($C6,FIXTURES!$B$2:$B$23,0),0)))),IF(AND(HLOOKUP(BW$2,FIXTURES!$C$2:$NC$23,MATCH($C6,FIXTURES!$B$2:$B$23,0),0)="",HLOOKUP(BW$2+1,FIXTURES!$C$2:$NC$23,MATCH($C6,FIXTURES!$B$2:$B$23,0),0)=""),HLOOKUP(BW$2+2,FIXTURES!$C$2:$NC$23,MATCH($C6,FIXTURES!$B$2:$B$23,0),0),IF(HLOOKUP(BW$2+1,FIXTURES!$C$2:$NC$23,MATCH($C6,FIXTURES!$B$2:$B$23,0),0)="",HLOOKUP(BW$2,FIXTURES!$C$2:$NC$23,MATCH($C6,FIXTURES!$B$2:$B$23,0),0),HLOOKUP(BW$2+1,FIXTURES!$C$2:$NC$23,MATCH($C6,FIXTURES!$B$2:$B$23,0),0))))</f>
        <v>liv</v>
      </c>
      <c r="BX6" s="117" t="str">
        <f>IF(BX$1="SAT",IF(AND(HLOOKUP(BX$2,FIXTURES!$C$2:$NC$23,MATCH($C6,FIXTURES!$B$2:$B$23,0),0)="",HLOOKUP(BX$2+1,FIXTURES!$C$2:$NC$23,MATCH($C6,FIXTURES!$B$2:$B$23,0),0)="",HLOOKUP(BX$2+2,FIXTURES!$C$2:$NC$23,MATCH($C6,FIXTURES!$B$2:$B$23,0),0)=""),HLOOKUP(BX$2-1,FIXTURES!$C$2:$NC$23,MATCH($C6,FIXTURES!$B$2:$B$23,0),0),IF(AND(HLOOKUP(BX$2,FIXTURES!$C$2:$NC$23,MATCH($C6,FIXTURES!$B$2:$B$23,0),0)="",HLOOKUP(BX$2+1,FIXTURES!$C$2:$NC$23,MATCH($C6,FIXTURES!$B$2:$B$23,0),0)=""),HLOOKUP(BX$2+2,FIXTURES!$C$2:$NC$23,MATCH($C6,FIXTURES!$B$2:$B$23,0),0),IF(HLOOKUP(BX$2+1,FIXTURES!$C$2:$NC$23,MATCH($C6,FIXTURES!$B$2:$B$23,0),0)="",HLOOKUP(BX$2,FIXTURES!$C$2:$NC$23,MATCH($C6,FIXTURES!$B$2:$B$23,0),0),HLOOKUP(BX$2+1,FIXTURES!$C$2:$NC$23,MATCH($C6,FIXTURES!$B$2:$B$23,0),0)))),IF(AND(HLOOKUP(BX$2,FIXTURES!$C$2:$NC$23,MATCH($C6,FIXTURES!$B$2:$B$23,0),0)="",HLOOKUP(BX$2+1,FIXTURES!$C$2:$NC$23,MATCH($C6,FIXTURES!$B$2:$B$23,0),0)=""),HLOOKUP(BX$2+2,FIXTURES!$C$2:$NC$23,MATCH($C6,FIXTURES!$B$2:$B$23,0),0),IF(HLOOKUP(BX$2+1,FIXTURES!$C$2:$NC$23,MATCH($C6,FIXTURES!$B$2:$B$23,0),0)="",HLOOKUP(BX$2,FIXTURES!$C$2:$NC$23,MATCH($C6,FIXTURES!$B$2:$B$23,0),0),HLOOKUP(BX$2+1,FIXTURES!$C$2:$NC$23,MATCH($C6,FIXTURES!$B$2:$B$23,0),0))))</f>
        <v/>
      </c>
      <c r="BY6" s="117" t="str">
        <f>IF(BY$1="SAT",IF(AND(HLOOKUP(BY$2,FIXTURES!$C$2:$NC$23,MATCH($C6,FIXTURES!$B$2:$B$23,0),0)="",HLOOKUP(BY$2+1,FIXTURES!$C$2:$NC$23,MATCH($C6,FIXTURES!$B$2:$B$23,0),0)="",HLOOKUP(BY$2+2,FIXTURES!$C$2:$NC$23,MATCH($C6,FIXTURES!$B$2:$B$23,0),0)=""),HLOOKUP(BY$2-1,FIXTURES!$C$2:$NC$23,MATCH($C6,FIXTURES!$B$2:$B$23,0),0),IF(AND(HLOOKUP(BY$2,FIXTURES!$C$2:$NC$23,MATCH($C6,FIXTURES!$B$2:$B$23,0),0)="",HLOOKUP(BY$2+1,FIXTURES!$C$2:$NC$23,MATCH($C6,FIXTURES!$B$2:$B$23,0),0)=""),HLOOKUP(BY$2+2,FIXTURES!$C$2:$NC$23,MATCH($C6,FIXTURES!$B$2:$B$23,0),0),IF(HLOOKUP(BY$2+1,FIXTURES!$C$2:$NC$23,MATCH($C6,FIXTURES!$B$2:$B$23,0),0)="",HLOOKUP(BY$2,FIXTURES!$C$2:$NC$23,MATCH($C6,FIXTURES!$B$2:$B$23,0),0),HLOOKUP(BY$2+1,FIXTURES!$C$2:$NC$23,MATCH($C6,FIXTURES!$B$2:$B$23,0),0)))),IF(AND(HLOOKUP(BY$2,FIXTURES!$C$2:$NC$23,MATCH($C6,FIXTURES!$B$2:$B$23,0),0)="",HLOOKUP(BY$2+1,FIXTURES!$C$2:$NC$23,MATCH($C6,FIXTURES!$B$2:$B$23,0),0)=""),HLOOKUP(BY$2+2,FIXTURES!$C$2:$NC$23,MATCH($C6,FIXTURES!$B$2:$B$23,0),0),IF(HLOOKUP(BY$2+1,FIXTURES!$C$2:$NC$23,MATCH($C6,FIXTURES!$B$2:$B$23,0),0)="",HLOOKUP(BY$2,FIXTURES!$C$2:$NC$23,MATCH($C6,FIXTURES!$B$2:$B$23,0),0),HLOOKUP(BY$2+1,FIXTURES!$C$2:$NC$23,MATCH($C6,FIXTURES!$B$2:$B$23,0),0))))</f>
        <v>whu</v>
      </c>
      <c r="BZ6" s="117" t="str">
        <f>IF(BZ$1="SAT",IF(AND(HLOOKUP(BZ$2,FIXTURES!$C$2:$NC$23,MATCH($C6,FIXTURES!$B$2:$B$23,0),0)="",HLOOKUP(BZ$2+1,FIXTURES!$C$2:$NC$23,MATCH($C6,FIXTURES!$B$2:$B$23,0),0)="",HLOOKUP(BZ$2+2,FIXTURES!$C$2:$NC$23,MATCH($C6,FIXTURES!$B$2:$B$23,0),0)=""),HLOOKUP(BZ$2-1,FIXTURES!$C$2:$NC$23,MATCH($C6,FIXTURES!$B$2:$B$23,0),0),IF(AND(HLOOKUP(BZ$2,FIXTURES!$C$2:$NC$23,MATCH($C6,FIXTURES!$B$2:$B$23,0),0)="",HLOOKUP(BZ$2+1,FIXTURES!$C$2:$NC$23,MATCH($C6,FIXTURES!$B$2:$B$23,0),0)=""),HLOOKUP(BZ$2+2,FIXTURES!$C$2:$NC$23,MATCH($C6,FIXTURES!$B$2:$B$23,0),0),IF(HLOOKUP(BZ$2+1,FIXTURES!$C$2:$NC$23,MATCH($C6,FIXTURES!$B$2:$B$23,0),0)="",HLOOKUP(BZ$2,FIXTURES!$C$2:$NC$23,MATCH($C6,FIXTURES!$B$2:$B$23,0),0),HLOOKUP(BZ$2+1,FIXTURES!$C$2:$NC$23,MATCH($C6,FIXTURES!$B$2:$B$23,0),0)))),IF(AND(HLOOKUP(BZ$2,FIXTURES!$C$2:$NC$23,MATCH($C6,FIXTURES!$B$2:$B$23,0),0)="",HLOOKUP(BZ$2+1,FIXTURES!$C$2:$NC$23,MATCH($C6,FIXTURES!$B$2:$B$23,0),0)=""),HLOOKUP(BZ$2+2,FIXTURES!$C$2:$NC$23,MATCH($C6,FIXTURES!$B$2:$B$23,0),0),IF(HLOOKUP(BZ$2+1,FIXTURES!$C$2:$NC$23,MATCH($C6,FIXTURES!$B$2:$B$23,0),0)="",HLOOKUP(BZ$2,FIXTURES!$C$2:$NC$23,MATCH($C6,FIXTURES!$B$2:$B$23,0),0),HLOOKUP(BZ$2+1,FIXTURES!$C$2:$NC$23,MATCH($C6,FIXTURES!$B$2:$B$23,0),0))))</f>
        <v/>
      </c>
      <c r="CA6" s="117" t="str">
        <f>IF(CA$1="SAT",IF(AND(HLOOKUP(CA$2,FIXTURES!$C$2:$NC$23,MATCH($C6,FIXTURES!$B$2:$B$23,0),0)="",HLOOKUP(CA$2+1,FIXTURES!$C$2:$NC$23,MATCH($C6,FIXTURES!$B$2:$B$23,0),0)="",HLOOKUP(CA$2+2,FIXTURES!$C$2:$NC$23,MATCH($C6,FIXTURES!$B$2:$B$23,0),0)=""),HLOOKUP(CA$2-1,FIXTURES!$C$2:$NC$23,MATCH($C6,FIXTURES!$B$2:$B$23,0),0),IF(AND(HLOOKUP(CA$2,FIXTURES!$C$2:$NC$23,MATCH($C6,FIXTURES!$B$2:$B$23,0),0)="",HLOOKUP(CA$2+1,FIXTURES!$C$2:$NC$23,MATCH($C6,FIXTURES!$B$2:$B$23,0),0)=""),HLOOKUP(CA$2+2,FIXTURES!$C$2:$NC$23,MATCH($C6,FIXTURES!$B$2:$B$23,0),0),IF(HLOOKUP(CA$2+1,FIXTURES!$C$2:$NC$23,MATCH($C6,FIXTURES!$B$2:$B$23,0),0)="",HLOOKUP(CA$2,FIXTURES!$C$2:$NC$23,MATCH($C6,FIXTURES!$B$2:$B$23,0),0),HLOOKUP(CA$2+1,FIXTURES!$C$2:$NC$23,MATCH($C6,FIXTURES!$B$2:$B$23,0),0)))),IF(AND(HLOOKUP(CA$2,FIXTURES!$C$2:$NC$23,MATCH($C6,FIXTURES!$B$2:$B$23,0),0)="",HLOOKUP(CA$2+1,FIXTURES!$C$2:$NC$23,MATCH($C6,FIXTURES!$B$2:$B$23,0),0)=""),HLOOKUP(CA$2+2,FIXTURES!$C$2:$NC$23,MATCH($C6,FIXTURES!$B$2:$B$23,0),0),IF(HLOOKUP(CA$2+1,FIXTURES!$C$2:$NC$23,MATCH($C6,FIXTURES!$B$2:$B$23,0),0)="",HLOOKUP(CA$2,FIXTURES!$C$2:$NC$23,MATCH($C6,FIXTURES!$B$2:$B$23,0),0),HLOOKUP(CA$2+1,FIXTURES!$C$2:$NC$23,MATCH($C6,FIXTURES!$B$2:$B$23,0),0))))</f>
        <v>SOU</v>
      </c>
      <c r="CB6" s="117" t="str">
        <f>IF(CB$1="SAT",IF(AND(HLOOKUP(CB$2,FIXTURES!$C$2:$NC$23,MATCH($C6,FIXTURES!$B$2:$B$23,0),0)="",HLOOKUP(CB$2+1,FIXTURES!$C$2:$NC$23,MATCH($C6,FIXTURES!$B$2:$B$23,0),0)="",HLOOKUP(CB$2+2,FIXTURES!$C$2:$NC$23,MATCH($C6,FIXTURES!$B$2:$B$23,0),0)=""),HLOOKUP(CB$2-1,FIXTURES!$C$2:$NC$23,MATCH($C6,FIXTURES!$B$2:$B$23,0),0),IF(AND(HLOOKUP(CB$2,FIXTURES!$C$2:$NC$23,MATCH($C6,FIXTURES!$B$2:$B$23,0),0)="",HLOOKUP(CB$2+1,FIXTURES!$C$2:$NC$23,MATCH($C6,FIXTURES!$B$2:$B$23,0),0)=""),HLOOKUP(CB$2+2,FIXTURES!$C$2:$NC$23,MATCH($C6,FIXTURES!$B$2:$B$23,0),0),IF(HLOOKUP(CB$2+1,FIXTURES!$C$2:$NC$23,MATCH($C6,FIXTURES!$B$2:$B$23,0),0)="",HLOOKUP(CB$2,FIXTURES!$C$2:$NC$23,MATCH($C6,FIXTURES!$B$2:$B$23,0),0),HLOOKUP(CB$2+1,FIXTURES!$C$2:$NC$23,MATCH($C6,FIXTURES!$B$2:$B$23,0),0)))),IF(AND(HLOOKUP(CB$2,FIXTURES!$C$2:$NC$23,MATCH($C6,FIXTURES!$B$2:$B$23,0),0)="",HLOOKUP(CB$2+1,FIXTURES!$C$2:$NC$23,MATCH($C6,FIXTURES!$B$2:$B$23,0),0)=""),HLOOKUP(CB$2+2,FIXTURES!$C$2:$NC$23,MATCH($C6,FIXTURES!$B$2:$B$23,0),0),IF(HLOOKUP(CB$2+1,FIXTURES!$C$2:$NC$23,MATCH($C6,FIXTURES!$B$2:$B$23,0),0)="",HLOOKUP(CB$2,FIXTURES!$C$2:$NC$23,MATCH($C6,FIXTURES!$B$2:$B$23,0),0),HLOOKUP(CB$2+1,FIXTURES!$C$2:$NC$23,MATCH($C6,FIXTURES!$B$2:$B$23,0),0))))</f>
        <v>mci</v>
      </c>
      <c r="CC6" s="117" t="str">
        <f>IF(CC$1="SAT",IF(AND(HLOOKUP(CC$2,FIXTURES!$C$2:$NC$23,MATCH($C6,FIXTURES!$B$2:$B$23,0),0)="",HLOOKUP(CC$2+1,FIXTURES!$C$2:$NC$23,MATCH($C6,FIXTURES!$B$2:$B$23,0),0)="",HLOOKUP(CC$2+2,FIXTURES!$C$2:$NC$23,MATCH($C6,FIXTURES!$B$2:$B$23,0),0)=""),HLOOKUP(CC$2-1,FIXTURES!$C$2:$NC$23,MATCH($C6,FIXTURES!$B$2:$B$23,0),0),IF(AND(HLOOKUP(CC$2,FIXTURES!$C$2:$NC$23,MATCH($C6,FIXTURES!$B$2:$B$23,0),0)="",HLOOKUP(CC$2+1,FIXTURES!$C$2:$NC$23,MATCH($C6,FIXTURES!$B$2:$B$23,0),0)=""),HLOOKUP(CC$2+2,FIXTURES!$C$2:$NC$23,MATCH($C6,FIXTURES!$B$2:$B$23,0),0),IF(HLOOKUP(CC$2+1,FIXTURES!$C$2:$NC$23,MATCH($C6,FIXTURES!$B$2:$B$23,0),0)="",HLOOKUP(CC$2,FIXTURES!$C$2:$NC$23,MATCH($C6,FIXTURES!$B$2:$B$23,0),0),HLOOKUP(CC$2+1,FIXTURES!$C$2:$NC$23,MATCH($C6,FIXTURES!$B$2:$B$23,0),0)))),IF(AND(HLOOKUP(CC$2,FIXTURES!$C$2:$NC$23,MATCH($C6,FIXTURES!$B$2:$B$23,0),0)="",HLOOKUP(CC$2+1,FIXTURES!$C$2:$NC$23,MATCH($C6,FIXTURES!$B$2:$B$23,0),0)=""),HLOOKUP(CC$2+2,FIXTURES!$C$2:$NC$23,MATCH($C6,FIXTURES!$B$2:$B$23,0),0),IF(HLOOKUP(CC$2+1,FIXTURES!$C$2:$NC$23,MATCH($C6,FIXTURES!$B$2:$B$23,0),0)="",HLOOKUP(CC$2,FIXTURES!$C$2:$NC$23,MATCH($C6,FIXTURES!$B$2:$B$23,0),0),HLOOKUP(CC$2+1,FIXTURES!$C$2:$NC$23,MATCH($C6,FIXTURES!$B$2:$B$23,0),0))))</f>
        <v/>
      </c>
      <c r="CD6" s="117" t="str">
        <f>IF(CD$1="SAT",IF(AND(HLOOKUP(CD$2,FIXTURES!$C$2:$NC$23,MATCH($C6,FIXTURES!$B$2:$B$23,0),0)="",HLOOKUP(CD$2+1,FIXTURES!$C$2:$NC$23,MATCH($C6,FIXTURES!$B$2:$B$23,0),0)="",HLOOKUP(CD$2+2,FIXTURES!$C$2:$NC$23,MATCH($C6,FIXTURES!$B$2:$B$23,0),0)=""),HLOOKUP(CD$2-1,FIXTURES!$C$2:$NC$23,MATCH($C6,FIXTURES!$B$2:$B$23,0),0),IF(AND(HLOOKUP(CD$2,FIXTURES!$C$2:$NC$23,MATCH($C6,FIXTURES!$B$2:$B$23,0),0)="",HLOOKUP(CD$2+1,FIXTURES!$C$2:$NC$23,MATCH($C6,FIXTURES!$B$2:$B$23,0),0)=""),HLOOKUP(CD$2+2,FIXTURES!$C$2:$NC$23,MATCH($C6,FIXTURES!$B$2:$B$23,0),0),IF(HLOOKUP(CD$2+1,FIXTURES!$C$2:$NC$23,MATCH($C6,FIXTURES!$B$2:$B$23,0),0)="",HLOOKUP(CD$2,FIXTURES!$C$2:$NC$23,MATCH($C6,FIXTURES!$B$2:$B$23,0),0),HLOOKUP(CD$2+1,FIXTURES!$C$2:$NC$23,MATCH($C6,FIXTURES!$B$2:$B$23,0),0)))),IF(AND(HLOOKUP(CD$2,FIXTURES!$C$2:$NC$23,MATCH($C6,FIXTURES!$B$2:$B$23,0),0)="",HLOOKUP(CD$2+1,FIXTURES!$C$2:$NC$23,MATCH($C6,FIXTURES!$B$2:$B$23,0),0)=""),HLOOKUP(CD$2+2,FIXTURES!$C$2:$NC$23,MATCH($C6,FIXTURES!$B$2:$B$23,0),0),IF(HLOOKUP(CD$2+1,FIXTURES!$C$2:$NC$23,MATCH($C6,FIXTURES!$B$2:$B$23,0),0)="",HLOOKUP(CD$2,FIXTURES!$C$2:$NC$23,MATCH($C6,FIXTURES!$B$2:$B$23,0),0),HLOOKUP(CD$2+1,FIXTURES!$C$2:$NC$23,MATCH($C6,FIXTURES!$B$2:$B$23,0),0))))</f>
        <v>CHE</v>
      </c>
      <c r="CE6" s="117" t="str">
        <f>IF(CE$1="SAT",IF(AND(HLOOKUP(CE$2,FIXTURES!$C$2:$NC$23,MATCH($C6,FIXTURES!$B$2:$B$23,0),0)="",HLOOKUP(CE$2+1,FIXTURES!$C$2:$NC$23,MATCH($C6,FIXTURES!$B$2:$B$23,0),0)="",HLOOKUP(CE$2+2,FIXTURES!$C$2:$NC$23,MATCH($C6,FIXTURES!$B$2:$B$23,0),0)=""),HLOOKUP(CE$2-1,FIXTURES!$C$2:$NC$23,MATCH($C6,FIXTURES!$B$2:$B$23,0),0),IF(AND(HLOOKUP(CE$2,FIXTURES!$C$2:$NC$23,MATCH($C6,FIXTURES!$B$2:$B$23,0),0)="",HLOOKUP(CE$2+1,FIXTURES!$C$2:$NC$23,MATCH($C6,FIXTURES!$B$2:$B$23,0),0)=""),HLOOKUP(CE$2+2,FIXTURES!$C$2:$NC$23,MATCH($C6,FIXTURES!$B$2:$B$23,0),0),IF(HLOOKUP(CE$2+1,FIXTURES!$C$2:$NC$23,MATCH($C6,FIXTURES!$B$2:$B$23,0),0)="",HLOOKUP(CE$2,FIXTURES!$C$2:$NC$23,MATCH($C6,FIXTURES!$B$2:$B$23,0),0),HLOOKUP(CE$2+1,FIXTURES!$C$2:$NC$23,MATCH($C6,FIXTURES!$B$2:$B$23,0),0)))),IF(AND(HLOOKUP(CE$2,FIXTURES!$C$2:$NC$23,MATCH($C6,FIXTURES!$B$2:$B$23,0),0)="",HLOOKUP(CE$2+1,FIXTURES!$C$2:$NC$23,MATCH($C6,FIXTURES!$B$2:$B$23,0),0)=""),HLOOKUP(CE$2+2,FIXTURES!$C$2:$NC$23,MATCH($C6,FIXTURES!$B$2:$B$23,0),0),IF(HLOOKUP(CE$2+1,FIXTURES!$C$2:$NC$23,MATCH($C6,FIXTURES!$B$2:$B$23,0),0)="",HLOOKUP(CE$2,FIXTURES!$C$2:$NC$23,MATCH($C6,FIXTURES!$B$2:$B$23,0),0),HLOOKUP(CE$2+1,FIXTURES!$C$2:$NC$23,MATCH($C6,FIXTURES!$B$2:$B$23,0),0))))</f>
        <v>new</v>
      </c>
      <c r="CF6" s="117" t="str">
        <f>IF(CF$1="SAT",IF(AND(HLOOKUP(CF$2,FIXTURES!$C$2:$NC$23,MATCH($C6,FIXTURES!$B$2:$B$23,0),0)="",HLOOKUP(CF$2+1,FIXTURES!$C$2:$NC$23,MATCH($C6,FIXTURES!$B$2:$B$23,0),0)="",HLOOKUP(CF$2+2,FIXTURES!$C$2:$NC$23,MATCH($C6,FIXTURES!$B$2:$B$23,0),0)=""),HLOOKUP(CF$2-1,FIXTURES!$C$2:$NC$23,MATCH($C6,FIXTURES!$B$2:$B$23,0),0),IF(AND(HLOOKUP(CF$2,FIXTURES!$C$2:$NC$23,MATCH($C6,FIXTURES!$B$2:$B$23,0),0)="",HLOOKUP(CF$2+1,FIXTURES!$C$2:$NC$23,MATCH($C6,FIXTURES!$B$2:$B$23,0),0)=""),HLOOKUP(CF$2+2,FIXTURES!$C$2:$NC$23,MATCH($C6,FIXTURES!$B$2:$B$23,0),0),IF(HLOOKUP(CF$2+1,FIXTURES!$C$2:$NC$23,MATCH($C6,FIXTURES!$B$2:$B$23,0),0)="",HLOOKUP(CF$2,FIXTURES!$C$2:$NC$23,MATCH($C6,FIXTURES!$B$2:$B$23,0),0),HLOOKUP(CF$2+1,FIXTURES!$C$2:$NC$23,MATCH($C6,FIXTURES!$B$2:$B$23,0),0)))),IF(AND(HLOOKUP(CF$2,FIXTURES!$C$2:$NC$23,MATCH($C6,FIXTURES!$B$2:$B$23,0),0)="",HLOOKUP(CF$2+1,FIXTURES!$C$2:$NC$23,MATCH($C6,FIXTURES!$B$2:$B$23,0),0)=""),HLOOKUP(CF$2+2,FIXTURES!$C$2:$NC$23,MATCH($C6,FIXTURES!$B$2:$B$23,0),0),IF(HLOOKUP(CF$2+1,FIXTURES!$C$2:$NC$23,MATCH($C6,FIXTURES!$B$2:$B$23,0),0)="",HLOOKUP(CF$2,FIXTURES!$C$2:$NC$23,MATCH($C6,FIXTURES!$B$2:$B$23,0),0),HLOOKUP(CF$2+1,FIXTURES!$C$2:$NC$23,MATCH($C6,FIXTURES!$B$2:$B$23,0),0))))</f>
        <v/>
      </c>
      <c r="CG6" s="117" t="str">
        <f>IF(CG$1="SAT",IF(AND(HLOOKUP(CG$2,FIXTURES!$C$2:$NC$23,MATCH($C6,FIXTURES!$B$2:$B$23,0),0)="",HLOOKUP(CG$2+1,FIXTURES!$C$2:$NC$23,MATCH($C6,FIXTURES!$B$2:$B$23,0),0)="",HLOOKUP(CG$2+2,FIXTURES!$C$2:$NC$23,MATCH($C6,FIXTURES!$B$2:$B$23,0),0)=""),HLOOKUP(CG$2-1,FIXTURES!$C$2:$NC$23,MATCH($C6,FIXTURES!$B$2:$B$23,0),0),IF(AND(HLOOKUP(CG$2,FIXTURES!$C$2:$NC$23,MATCH($C6,FIXTURES!$B$2:$B$23,0),0)="",HLOOKUP(CG$2+1,FIXTURES!$C$2:$NC$23,MATCH($C6,FIXTURES!$B$2:$B$23,0),0)=""),HLOOKUP(CG$2+2,FIXTURES!$C$2:$NC$23,MATCH($C6,FIXTURES!$B$2:$B$23,0),0),IF(HLOOKUP(CG$2+1,FIXTURES!$C$2:$NC$23,MATCH($C6,FIXTURES!$B$2:$B$23,0),0)="",HLOOKUP(CG$2,FIXTURES!$C$2:$NC$23,MATCH($C6,FIXTURES!$B$2:$B$23,0),0),HLOOKUP(CG$2+1,FIXTURES!$C$2:$NC$23,MATCH($C6,FIXTURES!$B$2:$B$23,0),0)))),IF(AND(HLOOKUP(CG$2,FIXTURES!$C$2:$NC$23,MATCH($C6,FIXTURES!$B$2:$B$23,0),0)="",HLOOKUP(CG$2+1,FIXTURES!$C$2:$NC$23,MATCH($C6,FIXTURES!$B$2:$B$23,0),0)=""),HLOOKUP(CG$2+2,FIXTURES!$C$2:$NC$23,MATCH($C6,FIXTURES!$B$2:$B$23,0),0),IF(HLOOKUP(CG$2+1,FIXTURES!$C$2:$NC$23,MATCH($C6,FIXTURES!$B$2:$B$23,0),0)="",HLOOKUP(CG$2,FIXTURES!$C$2:$NC$23,MATCH($C6,FIXTURES!$B$2:$B$23,0),0),HLOOKUP(CG$2+1,FIXTURES!$C$2:$NC$23,MATCH($C6,FIXTURES!$B$2:$B$23,0),0))))</f>
        <v>BHA</v>
      </c>
      <c r="CH6" s="117" t="str">
        <f>IF(CH$1="SAT",IF(AND(HLOOKUP(CH$2,FIXTURES!$C$2:$NC$23,MATCH($C6,FIXTURES!$B$2:$B$23,0),0)="",HLOOKUP(CH$2+1,FIXTURES!$C$2:$NC$23,MATCH($C6,FIXTURES!$B$2:$B$23,0),0)="",HLOOKUP(CH$2+2,FIXTURES!$C$2:$NC$23,MATCH($C6,FIXTURES!$B$2:$B$23,0),0)=""),HLOOKUP(CH$2-1,FIXTURES!$C$2:$NC$23,MATCH($C6,FIXTURES!$B$2:$B$23,0),0),IF(AND(HLOOKUP(CH$2,FIXTURES!$C$2:$NC$23,MATCH($C6,FIXTURES!$B$2:$B$23,0),0)="",HLOOKUP(CH$2+1,FIXTURES!$C$2:$NC$23,MATCH($C6,FIXTURES!$B$2:$B$23,0),0)=""),HLOOKUP(CH$2+2,FIXTURES!$C$2:$NC$23,MATCH($C6,FIXTURES!$B$2:$B$23,0),0),IF(HLOOKUP(CH$2+1,FIXTURES!$C$2:$NC$23,MATCH($C6,FIXTURES!$B$2:$B$23,0),0)="",HLOOKUP(CH$2,FIXTURES!$C$2:$NC$23,MATCH($C6,FIXTURES!$B$2:$B$23,0),0),HLOOKUP(CH$2+1,FIXTURES!$C$2:$NC$23,MATCH($C6,FIXTURES!$B$2:$B$23,0),0)))),IF(AND(HLOOKUP(CH$2,FIXTURES!$C$2:$NC$23,MATCH($C6,FIXTURES!$B$2:$B$23,0),0)="",HLOOKUP(CH$2+1,FIXTURES!$C$2:$NC$23,MATCH($C6,FIXTURES!$B$2:$B$23,0),0)=""),HLOOKUP(CH$2+2,FIXTURES!$C$2:$NC$23,MATCH($C6,FIXTURES!$B$2:$B$23,0),0),IF(HLOOKUP(CH$2+1,FIXTURES!$C$2:$NC$23,MATCH($C6,FIXTURES!$B$2:$B$23,0),0)="",HLOOKUP(CH$2,FIXTURES!$C$2:$NC$23,MATCH($C6,FIXTURES!$B$2:$B$23,0),0),HLOOKUP(CH$2+1,FIXTURES!$C$2:$NC$23,MATCH($C6,FIXTURES!$B$2:$B$23,0),0))))</f>
        <v/>
      </c>
      <c r="CI6" s="117" t="str">
        <f>IF(CI$1="SAT",IF(AND(HLOOKUP(CI$2,FIXTURES!$C$2:$NC$23,MATCH($C6,FIXTURES!$B$2:$B$23,0),0)="",HLOOKUP(CI$2+1,FIXTURES!$C$2:$NC$23,MATCH($C6,FIXTURES!$B$2:$B$23,0),0)="",HLOOKUP(CI$2+2,FIXTURES!$C$2:$NC$23,MATCH($C6,FIXTURES!$B$2:$B$23,0),0)=""),HLOOKUP(CI$2-1,FIXTURES!$C$2:$NC$23,MATCH($C6,FIXTURES!$B$2:$B$23,0),0),IF(AND(HLOOKUP(CI$2,FIXTURES!$C$2:$NC$23,MATCH($C6,FIXTURES!$B$2:$B$23,0),0)="",HLOOKUP(CI$2+1,FIXTURES!$C$2:$NC$23,MATCH($C6,FIXTURES!$B$2:$B$23,0),0)=""),HLOOKUP(CI$2+2,FIXTURES!$C$2:$NC$23,MATCH($C6,FIXTURES!$B$2:$B$23,0),0),IF(HLOOKUP(CI$2+1,FIXTURES!$C$2:$NC$23,MATCH($C6,FIXTURES!$B$2:$B$23,0),0)="",HLOOKUP(CI$2,FIXTURES!$C$2:$NC$23,MATCH($C6,FIXTURES!$B$2:$B$23,0),0),HLOOKUP(CI$2+1,FIXTURES!$C$2:$NC$23,MATCH($C6,FIXTURES!$B$2:$B$23,0),0)))),IF(AND(HLOOKUP(CI$2,FIXTURES!$C$2:$NC$23,MATCH($C6,FIXTURES!$B$2:$B$23,0),0)="",HLOOKUP(CI$2+1,FIXTURES!$C$2:$NC$23,MATCH($C6,FIXTURES!$B$2:$B$23,0),0)=""),HLOOKUP(CI$2+2,FIXTURES!$C$2:$NC$23,MATCH($C6,FIXTURES!$B$2:$B$23,0),0),IF(HLOOKUP(CI$2+1,FIXTURES!$C$2:$NC$23,MATCH($C6,FIXTURES!$B$2:$B$23,0),0)="",HLOOKUP(CI$2,FIXTURES!$C$2:$NC$23,MATCH($C6,FIXTURES!$B$2:$B$23,0),0),HLOOKUP(CI$2+1,FIXTURES!$C$2:$NC$23,MATCH($C6,FIXTURES!$B$2:$B$23,0),0))))</f>
        <v>nfo</v>
      </c>
      <c r="CJ6" s="117" t="str">
        <f>IF(CJ$1="SAT",IF(AND(HLOOKUP(CJ$2,FIXTURES!$C$2:$NC$23,MATCH($C6,FIXTURES!$B$2:$B$23,0),0)="",HLOOKUP(CJ$2+1,FIXTURES!$C$2:$NC$23,MATCH($C6,FIXTURES!$B$2:$B$23,0),0)="",HLOOKUP(CJ$2+2,FIXTURES!$C$2:$NC$23,MATCH($C6,FIXTURES!$B$2:$B$23,0),0)=""),HLOOKUP(CJ$2-1,FIXTURES!$C$2:$NC$23,MATCH($C6,FIXTURES!$B$2:$B$23,0),0),IF(AND(HLOOKUP(CJ$2,FIXTURES!$C$2:$NC$23,MATCH($C6,FIXTURES!$B$2:$B$23,0),0)="",HLOOKUP(CJ$2+1,FIXTURES!$C$2:$NC$23,MATCH($C6,FIXTURES!$B$2:$B$23,0),0)=""),HLOOKUP(CJ$2+2,FIXTURES!$C$2:$NC$23,MATCH($C6,FIXTURES!$B$2:$B$23,0),0),IF(HLOOKUP(CJ$2+1,FIXTURES!$C$2:$NC$23,MATCH($C6,FIXTURES!$B$2:$B$23,0),0)="",HLOOKUP(CJ$2,FIXTURES!$C$2:$NC$23,MATCH($C6,FIXTURES!$B$2:$B$23,0),0),HLOOKUP(CJ$2+1,FIXTURES!$C$2:$NC$23,MATCH($C6,FIXTURES!$B$2:$B$23,0),0)))),IF(AND(HLOOKUP(CJ$2,FIXTURES!$C$2:$NC$23,MATCH($C6,FIXTURES!$B$2:$B$23,0),0)="",HLOOKUP(CJ$2+1,FIXTURES!$C$2:$NC$23,MATCH($C6,FIXTURES!$B$2:$B$23,0),0)=""),HLOOKUP(CJ$2+2,FIXTURES!$C$2:$NC$23,MATCH($C6,FIXTURES!$B$2:$B$23,0),0),IF(HLOOKUP(CJ$2+1,FIXTURES!$C$2:$NC$23,MATCH($C6,FIXTURES!$B$2:$B$23,0),0)="",HLOOKUP(CJ$2,FIXTURES!$C$2:$NC$23,MATCH($C6,FIXTURES!$B$2:$B$23,0),0),HLOOKUP(CJ$2+1,FIXTURES!$C$2:$NC$23,MATCH($C6,FIXTURES!$B$2:$B$23,0),0))))</f>
        <v/>
      </c>
      <c r="CK6" s="117" t="str">
        <f>IF(CK$1="SAT",IF(AND(HLOOKUP(CK$2,FIXTURES!$C$2:$NC$23,MATCH($C6,FIXTURES!$B$2:$B$23,0),0)="",HLOOKUP(CK$2+1,FIXTURES!$C$2:$NC$23,MATCH($C6,FIXTURES!$B$2:$B$23,0),0)="",HLOOKUP(CK$2+2,FIXTURES!$C$2:$NC$23,MATCH($C6,FIXTURES!$B$2:$B$23,0),0)=""),HLOOKUP(CK$2-1,FIXTURES!$C$2:$NC$23,MATCH($C6,FIXTURES!$B$2:$B$23,0),0),IF(AND(HLOOKUP(CK$2,FIXTURES!$C$2:$NC$23,MATCH($C6,FIXTURES!$B$2:$B$23,0),0)="",HLOOKUP(CK$2+1,FIXTURES!$C$2:$NC$23,MATCH($C6,FIXTURES!$B$2:$B$23,0),0)=""),HLOOKUP(CK$2+2,FIXTURES!$C$2:$NC$23,MATCH($C6,FIXTURES!$B$2:$B$23,0),0),IF(HLOOKUP(CK$2+1,FIXTURES!$C$2:$NC$23,MATCH($C6,FIXTURES!$B$2:$B$23,0),0)="",HLOOKUP(CK$2,FIXTURES!$C$2:$NC$23,MATCH($C6,FIXTURES!$B$2:$B$23,0),0),HLOOKUP(CK$2+1,FIXTURES!$C$2:$NC$23,MATCH($C6,FIXTURES!$B$2:$B$23,0),0)))),IF(AND(HLOOKUP(CK$2,FIXTURES!$C$2:$NC$23,MATCH($C6,FIXTURES!$B$2:$B$23,0),0)="",HLOOKUP(CK$2+1,FIXTURES!$C$2:$NC$23,MATCH($C6,FIXTURES!$B$2:$B$23,0),0)=""),HLOOKUP(CK$2+2,FIXTURES!$C$2:$NC$23,MATCH($C6,FIXTURES!$B$2:$B$23,0),0),IF(HLOOKUP(CK$2+1,FIXTURES!$C$2:$NC$23,MATCH($C6,FIXTURES!$B$2:$B$23,0),0)="",HLOOKUP(CK$2,FIXTURES!$C$2:$NC$23,MATCH($C6,FIXTURES!$B$2:$B$23,0),0),HLOOKUP(CK$2+1,FIXTURES!$C$2:$NC$23,MATCH($C6,FIXTURES!$B$2:$B$23,0),0))))</f>
        <v>WOL</v>
      </c>
      <c r="CL6" s="117" t="str">
        <f>IF(CL$1="SAT",IF(AND(HLOOKUP(CL$2,FIXTURES!$C$2:$NC$23,MATCH($C6,FIXTURES!$B$2:$B$23,0),0)="",HLOOKUP(CL$2+1,FIXTURES!$C$2:$NC$23,MATCH($C6,FIXTURES!$B$2:$B$23,0),0)="",HLOOKUP(CL$2+2,FIXTURES!$C$2:$NC$23,MATCH($C6,FIXTURES!$B$2:$B$23,0),0)=""),HLOOKUP(CL$2-1,FIXTURES!$C$2:$NC$23,MATCH($C6,FIXTURES!$B$2:$B$23,0),0),IF(AND(HLOOKUP(CL$2,FIXTURES!$C$2:$NC$23,MATCH($C6,FIXTURES!$B$2:$B$23,0),0)="",HLOOKUP(CL$2+1,FIXTURES!$C$2:$NC$23,MATCH($C6,FIXTURES!$B$2:$B$23,0),0)=""),HLOOKUP(CL$2+2,FIXTURES!$C$2:$NC$23,MATCH($C6,FIXTURES!$B$2:$B$23,0),0),IF(HLOOKUP(CL$2+1,FIXTURES!$C$2:$NC$23,MATCH($C6,FIXTURES!$B$2:$B$23,0),0)="",HLOOKUP(CL$2,FIXTURES!$C$2:$NC$23,MATCH($C6,FIXTURES!$B$2:$B$23,0),0),HLOOKUP(CL$2+1,FIXTURES!$C$2:$NC$23,MATCH($C6,FIXTURES!$B$2:$B$23,0),0)))),IF(AND(HLOOKUP(CL$2,FIXTURES!$C$2:$NC$23,MATCH($C6,FIXTURES!$B$2:$B$23,0),0)="",HLOOKUP(CL$2+1,FIXTURES!$C$2:$NC$23,MATCH($C6,FIXTURES!$B$2:$B$23,0),0)=""),HLOOKUP(CL$2+2,FIXTURES!$C$2:$NC$23,MATCH($C6,FIXTURES!$B$2:$B$23,0),0),IF(HLOOKUP(CL$2+1,FIXTURES!$C$2:$NC$23,MATCH($C6,FIXTURES!$B$2:$B$23,0),0)="",HLOOKUP(CL$2,FIXTURES!$C$2:$NC$23,MATCH($C6,FIXTURES!$B$2:$B$23,0),0),HLOOKUP(CL$2+1,FIXTURES!$C$2:$NC$23,MATCH($C6,FIXTURES!$B$2:$B$23,0),0))))</f>
        <v/>
      </c>
      <c r="CM6" s="117" t="str">
        <f>IF(CM$1="SAT",IF(AND(HLOOKUP(CM$2,FIXTURES!$C$2:$NC$23,MATCH($C6,FIXTURES!$B$2:$B$23,0),0)="",HLOOKUP(CM$2+1,FIXTURES!$C$2:$NC$23,MATCH($C6,FIXTURES!$B$2:$B$23,0),0)="",HLOOKUP(CM$2+2,FIXTURES!$C$2:$NC$23,MATCH($C6,FIXTURES!$B$2:$B$23,0),0)=""),HLOOKUP(CM$2-1,FIXTURES!$C$2:$NC$23,MATCH($C6,FIXTURES!$B$2:$B$23,0),0),IF(AND(HLOOKUP(CM$2,FIXTURES!$C$2:$NC$23,MATCH($C6,FIXTURES!$B$2:$B$23,0),0)="",HLOOKUP(CM$2+1,FIXTURES!$C$2:$NC$23,MATCH($C6,FIXTURES!$B$2:$B$23,0),0)=""),HLOOKUP(CM$2+2,FIXTURES!$C$2:$NC$23,MATCH($C6,FIXTURES!$B$2:$B$23,0),0),IF(HLOOKUP(CM$2+1,FIXTURES!$C$2:$NC$23,MATCH($C6,FIXTURES!$B$2:$B$23,0),0)="",HLOOKUP(CM$2,FIXTURES!$C$2:$NC$23,MATCH($C6,FIXTURES!$B$2:$B$23,0),0),HLOOKUP(CM$2+1,FIXTURES!$C$2:$NC$23,MATCH($C6,FIXTURES!$B$2:$B$23,0),0)))),IF(AND(HLOOKUP(CM$2,FIXTURES!$C$2:$NC$23,MATCH($C6,FIXTURES!$B$2:$B$23,0),0)="",HLOOKUP(CM$2+1,FIXTURES!$C$2:$NC$23,MATCH($C6,FIXTURES!$B$2:$B$23,0),0)=""),HLOOKUP(CM$2+2,FIXTURES!$C$2:$NC$23,MATCH($C6,FIXTURES!$B$2:$B$23,0),0),IF(HLOOKUP(CM$2+1,FIXTURES!$C$2:$NC$23,MATCH($C6,FIXTURES!$B$2:$B$23,0),0)="",HLOOKUP(CM$2,FIXTURES!$C$2:$NC$23,MATCH($C6,FIXTURES!$B$2:$B$23,0),0),HLOOKUP(CM$2+1,FIXTURES!$C$2:$NC$23,MATCH($C6,FIXTURES!$B$2:$B$23,0),0))))</f>
        <v/>
      </c>
      <c r="CN6" s="117" t="str">
        <f>IF(CN$1="SAT",IF(AND(HLOOKUP(CN$2,FIXTURES!$C$2:$NC$23,MATCH($C6,FIXTURES!$B$2:$B$23,0),0)="",HLOOKUP(CN$2+1,FIXTURES!$C$2:$NC$23,MATCH($C6,FIXTURES!$B$2:$B$23,0),0)="",HLOOKUP(CN$2+2,FIXTURES!$C$2:$NC$23,MATCH($C6,FIXTURES!$B$2:$B$23,0),0)=""),HLOOKUP(CN$2-1,FIXTURES!$C$2:$NC$23,MATCH($C6,FIXTURES!$B$2:$B$23,0),0),IF(AND(HLOOKUP(CN$2,FIXTURES!$C$2:$NC$23,MATCH($C6,FIXTURES!$B$2:$B$23,0),0)="",HLOOKUP(CN$2+1,FIXTURES!$C$2:$NC$23,MATCH($C6,FIXTURES!$B$2:$B$23,0),0)=""),HLOOKUP(CN$2+2,FIXTURES!$C$2:$NC$23,MATCH($C6,FIXTURES!$B$2:$B$23,0),0),IF(HLOOKUP(CN$2+1,FIXTURES!$C$2:$NC$23,MATCH($C6,FIXTURES!$B$2:$B$23,0),0)="",HLOOKUP(CN$2,FIXTURES!$C$2:$NC$23,MATCH($C6,FIXTURES!$B$2:$B$23,0),0),HLOOKUP(CN$2+1,FIXTURES!$C$2:$NC$23,MATCH($C6,FIXTURES!$B$2:$B$23,0),0)))),IF(AND(HLOOKUP(CN$2,FIXTURES!$C$2:$NC$23,MATCH($C6,FIXTURES!$B$2:$B$23,0),0)="",HLOOKUP(CN$2+1,FIXTURES!$C$2:$NC$23,MATCH($C6,FIXTURES!$B$2:$B$23,0),0)=""),HLOOKUP(CN$2+2,FIXTURES!$C$2:$NC$23,MATCH($C6,FIXTURES!$B$2:$B$23,0),0),IF(HLOOKUP(CN$2+1,FIXTURES!$C$2:$NC$23,MATCH($C6,FIXTURES!$B$2:$B$23,0),0)="",HLOOKUP(CN$2,FIXTURES!$C$2:$NC$23,MATCH($C6,FIXTURES!$B$2:$B$23,0),0),HLOOKUP(CN$2+1,FIXTURES!$C$2:$NC$23,MATCH($C6,FIXTURES!$B$2:$B$23,0),0))))</f>
        <v/>
      </c>
      <c r="CO6" s="117" t="str">
        <f>IF(CO$1="SAT",IF(AND(HLOOKUP(CO$2,FIXTURES!$C$2:$NC$23,MATCH($C6,FIXTURES!$B$2:$B$23,0),0)="",HLOOKUP(CO$2+1,FIXTURES!$C$2:$NC$23,MATCH($C6,FIXTURES!$B$2:$B$23,0),0)="",HLOOKUP(CO$2+2,FIXTURES!$C$2:$NC$23,MATCH($C6,FIXTURES!$B$2:$B$23,0),0)=""),HLOOKUP(CO$2-1,FIXTURES!$C$2:$NC$23,MATCH($C6,FIXTURES!$B$2:$B$23,0),0),IF(AND(HLOOKUP(CO$2,FIXTURES!$C$2:$NC$23,MATCH($C6,FIXTURES!$B$2:$B$23,0),0)="",HLOOKUP(CO$2+1,FIXTURES!$C$2:$NC$23,MATCH($C6,FIXTURES!$B$2:$B$23,0),0)=""),HLOOKUP(CO$2+2,FIXTURES!$C$2:$NC$23,MATCH($C6,FIXTURES!$B$2:$B$23,0),0),IF(HLOOKUP(CO$2+1,FIXTURES!$C$2:$NC$23,MATCH($C6,FIXTURES!$B$2:$B$23,0),0)="",HLOOKUP(CO$2,FIXTURES!$C$2:$NC$23,MATCH($C6,FIXTURES!$B$2:$B$23,0),0),HLOOKUP(CO$2+1,FIXTURES!$C$2:$NC$23,MATCH($C6,FIXTURES!$B$2:$B$23,0),0)))),IF(AND(HLOOKUP(CO$2,FIXTURES!$C$2:$NC$23,MATCH($C6,FIXTURES!$B$2:$B$23,0),0)="",HLOOKUP(CO$2+1,FIXTURES!$C$2:$NC$23,MATCH($C6,FIXTURES!$B$2:$B$23,0),0)=""),HLOOKUP(CO$2+2,FIXTURES!$C$2:$NC$23,MATCH($C6,FIXTURES!$B$2:$B$23,0),0),IF(HLOOKUP(CO$2+1,FIXTURES!$C$2:$NC$23,MATCH($C6,FIXTURES!$B$2:$B$23,0),0)="",HLOOKUP(CO$2,FIXTURES!$C$2:$NC$23,MATCH($C6,FIXTURES!$B$2:$B$23,0),0),HLOOKUP(CO$2+1,FIXTURES!$C$2:$NC$23,MATCH($C6,FIXTURES!$B$2:$B$23,0),0))))</f>
        <v/>
      </c>
      <c r="CP6" s="117" t="str">
        <f>IF(CP$1="SAT",IF(AND(HLOOKUP(CP$2,FIXTURES!$C$2:$NC$23,MATCH($C6,FIXTURES!$B$2:$B$23,0),0)="",HLOOKUP(CP$2+1,FIXTURES!$C$2:$NC$23,MATCH($C6,FIXTURES!$B$2:$B$23,0),0)="",HLOOKUP(CP$2+2,FIXTURES!$C$2:$NC$23,MATCH($C6,FIXTURES!$B$2:$B$23,0),0)=""),HLOOKUP(CP$2-1,FIXTURES!$C$2:$NC$23,MATCH($C6,FIXTURES!$B$2:$B$23,0),0),IF(AND(HLOOKUP(CP$2,FIXTURES!$C$2:$NC$23,MATCH($C6,FIXTURES!$B$2:$B$23,0),0)="",HLOOKUP(CP$2+1,FIXTURES!$C$2:$NC$23,MATCH($C6,FIXTURES!$B$2:$B$23,0),0)=""),HLOOKUP(CP$2+2,FIXTURES!$C$2:$NC$23,MATCH($C6,FIXTURES!$B$2:$B$23,0),0),IF(HLOOKUP(CP$2+1,FIXTURES!$C$2:$NC$23,MATCH($C6,FIXTURES!$B$2:$B$23,0),0)="",HLOOKUP(CP$2,FIXTURES!$C$2:$NC$23,MATCH($C6,FIXTURES!$B$2:$B$23,0),0),HLOOKUP(CP$2+1,FIXTURES!$C$2:$NC$23,MATCH($C6,FIXTURES!$B$2:$B$23,0),0)))),IF(AND(HLOOKUP(CP$2,FIXTURES!$C$2:$NC$23,MATCH($C6,FIXTURES!$B$2:$B$23,0),0)="",HLOOKUP(CP$2+1,FIXTURES!$C$2:$NC$23,MATCH($C6,FIXTURES!$B$2:$B$23,0),0)=""),HLOOKUP(CP$2+2,FIXTURES!$C$2:$NC$23,MATCH($C6,FIXTURES!$B$2:$B$23,0),0),IF(HLOOKUP(CP$2+1,FIXTURES!$C$2:$NC$23,MATCH($C6,FIXTURES!$B$2:$B$23,0),0)="",HLOOKUP(CP$2,FIXTURES!$C$2:$NC$23,MATCH($C6,FIXTURES!$B$2:$B$23,0),0),HLOOKUP(CP$2+1,FIXTURES!$C$2:$NC$23,MATCH($C6,FIXTURES!$B$2:$B$23,0),0))))</f>
        <v/>
      </c>
      <c r="CQ6" s="117" t="str">
        <f>IF(CQ$1="SAT",IF(AND(HLOOKUP(CQ$2,FIXTURES!$C$2:$NC$23,MATCH($C6,FIXTURES!$B$2:$B$23,0),0)="",HLOOKUP(CQ$2+1,FIXTURES!$C$2:$NC$23,MATCH($C6,FIXTURES!$B$2:$B$23,0),0)="",HLOOKUP(CQ$2+2,FIXTURES!$C$2:$NC$23,MATCH($C6,FIXTURES!$B$2:$B$23,0),0)=""),HLOOKUP(CQ$2-1,FIXTURES!$C$2:$NC$23,MATCH($C6,FIXTURES!$B$2:$B$23,0),0),IF(AND(HLOOKUP(CQ$2,FIXTURES!$C$2:$NC$23,MATCH($C6,FIXTURES!$B$2:$B$23,0),0)="",HLOOKUP(CQ$2+1,FIXTURES!$C$2:$NC$23,MATCH($C6,FIXTURES!$B$2:$B$23,0),0)=""),HLOOKUP(CQ$2+2,FIXTURES!$C$2:$NC$23,MATCH($C6,FIXTURES!$B$2:$B$23,0),0),IF(HLOOKUP(CQ$2+1,FIXTURES!$C$2:$NC$23,MATCH($C6,FIXTURES!$B$2:$B$23,0),0)="",HLOOKUP(CQ$2,FIXTURES!$C$2:$NC$23,MATCH($C6,FIXTURES!$B$2:$B$23,0),0),HLOOKUP(CQ$2+1,FIXTURES!$C$2:$NC$23,MATCH($C6,FIXTURES!$B$2:$B$23,0),0)))),IF(AND(HLOOKUP(CQ$2,FIXTURES!$C$2:$NC$23,MATCH($C6,FIXTURES!$B$2:$B$23,0),0)="",HLOOKUP(CQ$2+1,FIXTURES!$C$2:$NC$23,MATCH($C6,FIXTURES!$B$2:$B$23,0),0)=""),HLOOKUP(CQ$2+2,FIXTURES!$C$2:$NC$23,MATCH($C6,FIXTURES!$B$2:$B$23,0),0),IF(HLOOKUP(CQ$2+1,FIXTURES!$C$2:$NC$23,MATCH($C6,FIXTURES!$B$2:$B$23,0),0)="",HLOOKUP(CQ$2,FIXTURES!$C$2:$NC$23,MATCH($C6,FIXTURES!$B$2:$B$23,0),0),HLOOKUP(CQ$2+1,FIXTURES!$C$2:$NC$23,MATCH($C6,FIXTURES!$B$2:$B$23,0),0))))</f>
        <v/>
      </c>
      <c r="CR6" s="117" t="str">
        <f>IF(CR$1="SAT",IF(AND(HLOOKUP(CR$2,FIXTURES!$C$2:$NC$23,MATCH($C6,FIXTURES!$B$2:$B$23,0),0)="",HLOOKUP(CR$2+1,FIXTURES!$C$2:$NC$23,MATCH($C6,FIXTURES!$B$2:$B$23,0),0)="",HLOOKUP(CR$2+2,FIXTURES!$C$2:$NC$23,MATCH($C6,FIXTURES!$B$2:$B$23,0),0)=""),HLOOKUP(CR$2-1,FIXTURES!$C$2:$NC$23,MATCH($C6,FIXTURES!$B$2:$B$23,0),0),IF(AND(HLOOKUP(CR$2,FIXTURES!$C$2:$NC$23,MATCH($C6,FIXTURES!$B$2:$B$23,0),0)="",HLOOKUP(CR$2+1,FIXTURES!$C$2:$NC$23,MATCH($C6,FIXTURES!$B$2:$B$23,0),0)=""),HLOOKUP(CR$2+2,FIXTURES!$C$2:$NC$23,MATCH($C6,FIXTURES!$B$2:$B$23,0),0),IF(HLOOKUP(CR$2+1,FIXTURES!$C$2:$NC$23,MATCH($C6,FIXTURES!$B$2:$B$23,0),0)="",HLOOKUP(CR$2,FIXTURES!$C$2:$NC$23,MATCH($C6,FIXTURES!$B$2:$B$23,0),0),HLOOKUP(CR$2+1,FIXTURES!$C$2:$NC$23,MATCH($C6,FIXTURES!$B$2:$B$23,0),0)))),IF(AND(HLOOKUP(CR$2,FIXTURES!$C$2:$NC$23,MATCH($C6,FIXTURES!$B$2:$B$23,0),0)="",HLOOKUP(CR$2+1,FIXTURES!$C$2:$NC$23,MATCH($C6,FIXTURES!$B$2:$B$23,0),0)=""),HLOOKUP(CR$2+2,FIXTURES!$C$2:$NC$23,MATCH($C6,FIXTURES!$B$2:$B$23,0),0),IF(HLOOKUP(CR$2+1,FIXTURES!$C$2:$NC$23,MATCH($C6,FIXTURES!$B$2:$B$23,0),0)="",HLOOKUP(CR$2,FIXTURES!$C$2:$NC$23,MATCH($C6,FIXTURES!$B$2:$B$23,0),0),HLOOKUP(CR$2+1,FIXTURES!$C$2:$NC$23,MATCH($C6,FIXTURES!$B$2:$B$23,0),0))))</f>
        <v/>
      </c>
      <c r="CS6" s="117" t="str">
        <f>IF(CS$1="SAT",IF(AND(HLOOKUP(CS$2,FIXTURES!$C$2:$NC$23,MATCH($C6,FIXTURES!$B$2:$B$23,0),0)="",HLOOKUP(CS$2+1,FIXTURES!$C$2:$NC$23,MATCH($C6,FIXTURES!$B$2:$B$23,0),0)="",HLOOKUP(CS$2+2,FIXTURES!$C$2:$NC$23,MATCH($C6,FIXTURES!$B$2:$B$23,0),0)=""),HLOOKUP(CS$2-1,FIXTURES!$C$2:$NC$23,MATCH($C6,FIXTURES!$B$2:$B$23,0),0),IF(AND(HLOOKUP(CS$2,FIXTURES!$C$2:$NC$23,MATCH($C6,FIXTURES!$B$2:$B$23,0),0)="",HLOOKUP(CS$2+1,FIXTURES!$C$2:$NC$23,MATCH($C6,FIXTURES!$B$2:$B$23,0),0)=""),HLOOKUP(CS$2+2,FIXTURES!$C$2:$NC$23,MATCH($C6,FIXTURES!$B$2:$B$23,0),0),IF(HLOOKUP(CS$2+1,FIXTURES!$C$2:$NC$23,MATCH($C6,FIXTURES!$B$2:$B$23,0),0)="",HLOOKUP(CS$2,FIXTURES!$C$2:$NC$23,MATCH($C6,FIXTURES!$B$2:$B$23,0),0),HLOOKUP(CS$2+1,FIXTURES!$C$2:$NC$23,MATCH($C6,FIXTURES!$B$2:$B$23,0),0)))),IF(AND(HLOOKUP(CS$2,FIXTURES!$C$2:$NC$23,MATCH($C6,FIXTURES!$B$2:$B$23,0),0)="",HLOOKUP(CS$2+1,FIXTURES!$C$2:$NC$23,MATCH($C6,FIXTURES!$B$2:$B$23,0),0)=""),HLOOKUP(CS$2+2,FIXTURES!$C$2:$NC$23,MATCH($C6,FIXTURES!$B$2:$B$23,0),0),IF(HLOOKUP(CS$2+1,FIXTURES!$C$2:$NC$23,MATCH($C6,FIXTURES!$B$2:$B$23,0),0)="",HLOOKUP(CS$2,FIXTURES!$C$2:$NC$23,MATCH($C6,FIXTURES!$B$2:$B$23,0),0),HLOOKUP(CS$2+1,FIXTURES!$C$2:$NC$23,MATCH($C6,FIXTURES!$B$2:$B$23,0),0))))</f>
        <v/>
      </c>
      <c r="CT6" s="117" t="str">
        <f>IF(CT$1="SAT",IF(AND(HLOOKUP(CT$2,FIXTURES!$C$2:$NC$23,MATCH($C6,FIXTURES!$B$2:$B$23,0),0)="",HLOOKUP(CT$2+1,FIXTURES!$C$2:$NC$23,MATCH($C6,FIXTURES!$B$2:$B$23,0),0)="",HLOOKUP(CT$2+2,FIXTURES!$C$2:$NC$23,MATCH($C6,FIXTURES!$B$2:$B$23,0),0)=""),HLOOKUP(CT$2-1,FIXTURES!$C$2:$NC$23,MATCH($C6,FIXTURES!$B$2:$B$23,0),0),IF(AND(HLOOKUP(CT$2,FIXTURES!$C$2:$NC$23,MATCH($C6,FIXTURES!$B$2:$B$23,0),0)="",HLOOKUP(CT$2+1,FIXTURES!$C$2:$NC$23,MATCH($C6,FIXTURES!$B$2:$B$23,0),0)=""),HLOOKUP(CT$2+2,FIXTURES!$C$2:$NC$23,MATCH($C6,FIXTURES!$B$2:$B$23,0),0),IF(HLOOKUP(CT$2+1,FIXTURES!$C$2:$NC$23,MATCH($C6,FIXTURES!$B$2:$B$23,0),0)="",HLOOKUP(CT$2,FIXTURES!$C$2:$NC$23,MATCH($C6,FIXTURES!$B$2:$B$23,0),0),HLOOKUP(CT$2+1,FIXTURES!$C$2:$NC$23,MATCH($C6,FIXTURES!$B$2:$B$23,0),0)))),IF(AND(HLOOKUP(CT$2,FIXTURES!$C$2:$NC$23,MATCH($C6,FIXTURES!$B$2:$B$23,0),0)="",HLOOKUP(CT$2+1,FIXTURES!$C$2:$NC$23,MATCH($C6,FIXTURES!$B$2:$B$23,0),0)=""),HLOOKUP(CT$2+2,FIXTURES!$C$2:$NC$23,MATCH($C6,FIXTURES!$B$2:$B$23,0),0),IF(HLOOKUP(CT$2+1,FIXTURES!$C$2:$NC$23,MATCH($C6,FIXTURES!$B$2:$B$23,0),0)="",HLOOKUP(CT$2,FIXTURES!$C$2:$NC$23,MATCH($C6,FIXTURES!$B$2:$B$23,0),0),HLOOKUP(CT$2+1,FIXTURES!$C$2:$NC$23,MATCH($C6,FIXTURES!$B$2:$B$23,0),0))))</f>
        <v/>
      </c>
      <c r="CU6" s="117" t="str">
        <f>IF(CU$1="SAT",IF(AND(HLOOKUP(CU$2,FIXTURES!$C$2:$NC$23,MATCH($C6,FIXTURES!$B$2:$B$23,0),0)="",HLOOKUP(CU$2+1,FIXTURES!$C$2:$NC$23,MATCH($C6,FIXTURES!$B$2:$B$23,0),0)="",HLOOKUP(CU$2+2,FIXTURES!$C$2:$NC$23,MATCH($C6,FIXTURES!$B$2:$B$23,0),0)=""),HLOOKUP(CU$2-1,FIXTURES!$C$2:$NC$23,MATCH($C6,FIXTURES!$B$2:$B$23,0),0),IF(AND(HLOOKUP(CU$2,FIXTURES!$C$2:$NC$23,MATCH($C6,FIXTURES!$B$2:$B$23,0),0)="",HLOOKUP(CU$2+1,FIXTURES!$C$2:$NC$23,MATCH($C6,FIXTURES!$B$2:$B$23,0),0)=""),HLOOKUP(CU$2+2,FIXTURES!$C$2:$NC$23,MATCH($C6,FIXTURES!$B$2:$B$23,0),0),IF(HLOOKUP(CU$2+1,FIXTURES!$C$2:$NC$23,MATCH($C6,FIXTURES!$B$2:$B$23,0),0)="",HLOOKUP(CU$2,FIXTURES!$C$2:$NC$23,MATCH($C6,FIXTURES!$B$2:$B$23,0),0),HLOOKUP(CU$2+1,FIXTURES!$C$2:$NC$23,MATCH($C6,FIXTURES!$B$2:$B$23,0),0)))),IF(AND(HLOOKUP(CU$2,FIXTURES!$C$2:$NC$23,MATCH($C6,FIXTURES!$B$2:$B$23,0),0)="",HLOOKUP(CU$2+1,FIXTURES!$C$2:$NC$23,MATCH($C6,FIXTURES!$B$2:$B$23,0),0)=""),HLOOKUP(CU$2+2,FIXTURES!$C$2:$NC$23,MATCH($C6,FIXTURES!$B$2:$B$23,0),0),IF(HLOOKUP(CU$2+1,FIXTURES!$C$2:$NC$23,MATCH($C6,FIXTURES!$B$2:$B$23,0),0)="",HLOOKUP(CU$2,FIXTURES!$C$2:$NC$23,MATCH($C6,FIXTURES!$B$2:$B$23,0),0),HLOOKUP(CU$2+1,FIXTURES!$C$2:$NC$23,MATCH($C6,FIXTURES!$B$2:$B$23,0),0))))</f>
        <v/>
      </c>
      <c r="CV6" s="117" t="str">
        <f>IF(CV$1="SAT",IF(AND(HLOOKUP(CV$2,FIXTURES!$C$2:$NC$23,MATCH($C6,FIXTURES!$B$2:$B$23,0),0)="",HLOOKUP(CV$2+1,FIXTURES!$C$2:$NC$23,MATCH($C6,FIXTURES!$B$2:$B$23,0),0)="",HLOOKUP(CV$2+2,FIXTURES!$C$2:$NC$23,MATCH($C6,FIXTURES!$B$2:$B$23,0),0)=""),HLOOKUP(CV$2-1,FIXTURES!$C$2:$NC$23,MATCH($C6,FIXTURES!$B$2:$B$23,0),0),IF(AND(HLOOKUP(CV$2,FIXTURES!$C$2:$NC$23,MATCH($C6,FIXTURES!$B$2:$B$23,0),0)="",HLOOKUP(CV$2+1,FIXTURES!$C$2:$NC$23,MATCH($C6,FIXTURES!$B$2:$B$23,0),0)=""),HLOOKUP(CV$2+2,FIXTURES!$C$2:$NC$23,MATCH($C6,FIXTURES!$B$2:$B$23,0),0),IF(HLOOKUP(CV$2+1,FIXTURES!$C$2:$NC$23,MATCH($C6,FIXTURES!$B$2:$B$23,0),0)="",HLOOKUP(CV$2,FIXTURES!$C$2:$NC$23,MATCH($C6,FIXTURES!$B$2:$B$23,0),0),HLOOKUP(CV$2+1,FIXTURES!$C$2:$NC$23,MATCH($C6,FIXTURES!$B$2:$B$23,0),0)))),IF(AND(HLOOKUP(CV$2,FIXTURES!$C$2:$NC$23,MATCH($C6,FIXTURES!$B$2:$B$23,0),0)="",HLOOKUP(CV$2+1,FIXTURES!$C$2:$NC$23,MATCH($C6,FIXTURES!$B$2:$B$23,0),0)=""),HLOOKUP(CV$2+2,FIXTURES!$C$2:$NC$23,MATCH($C6,FIXTURES!$B$2:$B$23,0),0),IF(HLOOKUP(CV$2+1,FIXTURES!$C$2:$NC$23,MATCH($C6,FIXTURES!$B$2:$B$23,0),0)="",HLOOKUP(CV$2,FIXTURES!$C$2:$NC$23,MATCH($C6,FIXTURES!$B$2:$B$23,0),0),HLOOKUP(CV$2+1,FIXTURES!$C$2:$NC$23,MATCH($C6,FIXTURES!$B$2:$B$23,0),0))))</f>
        <v/>
      </c>
      <c r="CW6" s="117" t="str">
        <f>IF(CW$1="SAT",IF(AND(HLOOKUP(CW$2,FIXTURES!$C$2:$NC$23,MATCH($C6,FIXTURES!$B$2:$B$23,0),0)="",HLOOKUP(CW$2+1,FIXTURES!$C$2:$NC$23,MATCH($C6,FIXTURES!$B$2:$B$23,0),0)="",HLOOKUP(CW$2+2,FIXTURES!$C$2:$NC$23,MATCH($C6,FIXTURES!$B$2:$B$23,0),0)=""),HLOOKUP(CW$2-1,FIXTURES!$C$2:$NC$23,MATCH($C6,FIXTURES!$B$2:$B$23,0),0),IF(AND(HLOOKUP(CW$2,FIXTURES!$C$2:$NC$23,MATCH($C6,FIXTURES!$B$2:$B$23,0),0)="",HLOOKUP(CW$2+1,FIXTURES!$C$2:$NC$23,MATCH($C6,FIXTURES!$B$2:$B$23,0),0)=""),HLOOKUP(CW$2+2,FIXTURES!$C$2:$NC$23,MATCH($C6,FIXTURES!$B$2:$B$23,0),0),IF(HLOOKUP(CW$2+1,FIXTURES!$C$2:$NC$23,MATCH($C6,FIXTURES!$B$2:$B$23,0),0)="",HLOOKUP(CW$2,FIXTURES!$C$2:$NC$23,MATCH($C6,FIXTURES!$B$2:$B$23,0),0),HLOOKUP(CW$2+1,FIXTURES!$C$2:$NC$23,MATCH($C6,FIXTURES!$B$2:$B$23,0),0)))),IF(AND(HLOOKUP(CW$2,FIXTURES!$C$2:$NC$23,MATCH($C6,FIXTURES!$B$2:$B$23,0),0)="",HLOOKUP(CW$2+1,FIXTURES!$C$2:$NC$23,MATCH($C6,FIXTURES!$B$2:$B$23,0),0)=""),HLOOKUP(CW$2+2,FIXTURES!$C$2:$NC$23,MATCH($C6,FIXTURES!$B$2:$B$23,0),0),IF(HLOOKUP(CW$2+1,FIXTURES!$C$2:$NC$23,MATCH($C6,FIXTURES!$B$2:$B$23,0),0)="",HLOOKUP(CW$2,FIXTURES!$C$2:$NC$23,MATCH($C6,FIXTURES!$B$2:$B$23,0),0),HLOOKUP(CW$2+1,FIXTURES!$C$2:$NC$23,MATCH($C6,FIXTURES!$B$2:$B$23,0),0))))</f>
        <v/>
      </c>
      <c r="CX6" s="117" t="str">
        <f>IF(CX$1="SAT",IF(AND(HLOOKUP(CX$2,FIXTURES!$C$2:$NC$23,MATCH($C6,FIXTURES!$B$2:$B$23,0),0)="",HLOOKUP(CX$2+1,FIXTURES!$C$2:$NC$23,MATCH($C6,FIXTURES!$B$2:$B$23,0),0)="",HLOOKUP(CX$2+2,FIXTURES!$C$2:$NC$23,MATCH($C6,FIXTURES!$B$2:$B$23,0),0)=""),HLOOKUP(CX$2-1,FIXTURES!$C$2:$NC$23,MATCH($C6,FIXTURES!$B$2:$B$23,0),0),IF(AND(HLOOKUP(CX$2,FIXTURES!$C$2:$NC$23,MATCH($C6,FIXTURES!$B$2:$B$23,0),0)="",HLOOKUP(CX$2+1,FIXTURES!$C$2:$NC$23,MATCH($C6,FIXTURES!$B$2:$B$23,0),0)=""),HLOOKUP(CX$2+2,FIXTURES!$C$2:$NC$23,MATCH($C6,FIXTURES!$B$2:$B$23,0),0),IF(HLOOKUP(CX$2+1,FIXTURES!$C$2:$NC$23,MATCH($C6,FIXTURES!$B$2:$B$23,0),0)="",HLOOKUP(CX$2,FIXTURES!$C$2:$NC$23,MATCH($C6,FIXTURES!$B$2:$B$23,0),0),HLOOKUP(CX$2+1,FIXTURES!$C$2:$NC$23,MATCH($C6,FIXTURES!$B$2:$B$23,0),0)))),IF(AND(HLOOKUP(CX$2,FIXTURES!$C$2:$NC$23,MATCH($C6,FIXTURES!$B$2:$B$23,0),0)="",HLOOKUP(CX$2+1,FIXTURES!$C$2:$NC$23,MATCH($C6,FIXTURES!$B$2:$B$23,0),0)=""),HLOOKUP(CX$2+2,FIXTURES!$C$2:$NC$23,MATCH($C6,FIXTURES!$B$2:$B$23,0),0),IF(HLOOKUP(CX$2+1,FIXTURES!$C$2:$NC$23,MATCH($C6,FIXTURES!$B$2:$B$23,0),0)="",HLOOKUP(CX$2,FIXTURES!$C$2:$NC$23,MATCH($C6,FIXTURES!$B$2:$B$23,0),0),HLOOKUP(CX$2+1,FIXTURES!$C$2:$NC$23,MATCH($C6,FIXTURES!$B$2:$B$23,0),0))))</f>
        <v/>
      </c>
      <c r="CY6" s="117" t="str">
        <f>IF(CY$1="SAT",IF(AND(HLOOKUP(CY$2,FIXTURES!$C$2:$NC$23,MATCH($C6,FIXTURES!$B$2:$B$23,0),0)="",HLOOKUP(CY$2+1,FIXTURES!$C$2:$NC$23,MATCH($C6,FIXTURES!$B$2:$B$23,0),0)="",HLOOKUP(CY$2+2,FIXTURES!$C$2:$NC$23,MATCH($C6,FIXTURES!$B$2:$B$23,0),0)=""),HLOOKUP(CY$2-1,FIXTURES!$C$2:$NC$23,MATCH($C6,FIXTURES!$B$2:$B$23,0),0),IF(AND(HLOOKUP(CY$2,FIXTURES!$C$2:$NC$23,MATCH($C6,FIXTURES!$B$2:$B$23,0),0)="",HLOOKUP(CY$2+1,FIXTURES!$C$2:$NC$23,MATCH($C6,FIXTURES!$B$2:$B$23,0),0)=""),HLOOKUP(CY$2+2,FIXTURES!$C$2:$NC$23,MATCH($C6,FIXTURES!$B$2:$B$23,0),0),IF(HLOOKUP(CY$2+1,FIXTURES!$C$2:$NC$23,MATCH($C6,FIXTURES!$B$2:$B$23,0),0)="",HLOOKUP(CY$2,FIXTURES!$C$2:$NC$23,MATCH($C6,FIXTURES!$B$2:$B$23,0),0),HLOOKUP(CY$2+1,FIXTURES!$C$2:$NC$23,MATCH($C6,FIXTURES!$B$2:$B$23,0),0)))),IF(AND(HLOOKUP(CY$2,FIXTURES!$C$2:$NC$23,MATCH($C6,FIXTURES!$B$2:$B$23,0),0)="",HLOOKUP(CY$2+1,FIXTURES!$C$2:$NC$23,MATCH($C6,FIXTURES!$B$2:$B$23,0),0)=""),HLOOKUP(CY$2+2,FIXTURES!$C$2:$NC$23,MATCH($C6,FIXTURES!$B$2:$B$23,0),0),IF(HLOOKUP(CY$2+1,FIXTURES!$C$2:$NC$23,MATCH($C6,FIXTURES!$B$2:$B$23,0),0)="",HLOOKUP(CY$2,FIXTURES!$C$2:$NC$23,MATCH($C6,FIXTURES!$B$2:$B$23,0),0),HLOOKUP(CY$2+1,FIXTURES!$C$2:$NC$23,MATCH($C6,FIXTURES!$B$2:$B$23,0),0))))</f>
        <v/>
      </c>
      <c r="CZ6" s="117" t="str">
        <f>IF(CZ$1="SAT",IF(AND(HLOOKUP(CZ$2,FIXTURES!$C$2:$NC$23,MATCH($C6,FIXTURES!$B$2:$B$23,0),0)="",HLOOKUP(CZ$2+1,FIXTURES!$C$2:$NC$23,MATCH($C6,FIXTURES!$B$2:$B$23,0),0)="",HLOOKUP(CZ$2+2,FIXTURES!$C$2:$NC$23,MATCH($C6,FIXTURES!$B$2:$B$23,0),0)=""),HLOOKUP(CZ$2-1,FIXTURES!$C$2:$NC$23,MATCH($C6,FIXTURES!$B$2:$B$23,0),0),IF(AND(HLOOKUP(CZ$2,FIXTURES!$C$2:$NC$23,MATCH($C6,FIXTURES!$B$2:$B$23,0),0)="",HLOOKUP(CZ$2+1,FIXTURES!$C$2:$NC$23,MATCH($C6,FIXTURES!$B$2:$B$23,0),0)=""),HLOOKUP(CZ$2+2,FIXTURES!$C$2:$NC$23,MATCH($C6,FIXTURES!$B$2:$B$23,0),0),IF(HLOOKUP(CZ$2+1,FIXTURES!$C$2:$NC$23,MATCH($C6,FIXTURES!$B$2:$B$23,0),0)="",HLOOKUP(CZ$2,FIXTURES!$C$2:$NC$23,MATCH($C6,FIXTURES!$B$2:$B$23,0),0),HLOOKUP(CZ$2+1,FIXTURES!$C$2:$NC$23,MATCH($C6,FIXTURES!$B$2:$B$23,0),0)))),IF(AND(HLOOKUP(CZ$2,FIXTURES!$C$2:$NC$23,MATCH($C6,FIXTURES!$B$2:$B$23,0),0)="",HLOOKUP(CZ$2+1,FIXTURES!$C$2:$NC$23,MATCH($C6,FIXTURES!$B$2:$B$23,0),0)=""),HLOOKUP(CZ$2+2,FIXTURES!$C$2:$NC$23,MATCH($C6,FIXTURES!$B$2:$B$23,0),0),IF(HLOOKUP(CZ$2+1,FIXTURES!$C$2:$NC$23,MATCH($C6,FIXTURES!$B$2:$B$23,0),0)="",HLOOKUP(CZ$2,FIXTURES!$C$2:$NC$23,MATCH($C6,FIXTURES!$B$2:$B$23,0),0),HLOOKUP(CZ$2+1,FIXTURES!$C$2:$NC$23,MATCH($C6,FIXTURES!$B$2:$B$23,0),0))))</f>
        <v/>
      </c>
      <c r="DA6" s="117" t="str">
        <f>IF(DA$1="SAT",IF(AND(HLOOKUP(DA$2,FIXTURES!$C$2:$NC$23,MATCH($C6,FIXTURES!$B$2:$B$23,0),0)="",HLOOKUP(DA$2+1,FIXTURES!$C$2:$NC$23,MATCH($C6,FIXTURES!$B$2:$B$23,0),0)="",HLOOKUP(DA$2+2,FIXTURES!$C$2:$NC$23,MATCH($C6,FIXTURES!$B$2:$B$23,0),0)=""),HLOOKUP(DA$2-1,FIXTURES!$C$2:$NC$23,MATCH($C6,FIXTURES!$B$2:$B$23,0),0),IF(AND(HLOOKUP(DA$2,FIXTURES!$C$2:$NC$23,MATCH($C6,FIXTURES!$B$2:$B$23,0),0)="",HLOOKUP(DA$2+1,FIXTURES!$C$2:$NC$23,MATCH($C6,FIXTURES!$B$2:$B$23,0),0)=""),HLOOKUP(DA$2+2,FIXTURES!$C$2:$NC$23,MATCH($C6,FIXTURES!$B$2:$B$23,0),0),IF(HLOOKUP(DA$2+1,FIXTURES!$C$2:$NC$23,MATCH($C6,FIXTURES!$B$2:$B$23,0),0)="",HLOOKUP(DA$2,FIXTURES!$C$2:$NC$23,MATCH($C6,FIXTURES!$B$2:$B$23,0),0),HLOOKUP(DA$2+1,FIXTURES!$C$2:$NC$23,MATCH($C6,FIXTURES!$B$2:$B$23,0),0)))),IF(AND(HLOOKUP(DA$2,FIXTURES!$C$2:$NC$23,MATCH($C6,FIXTURES!$B$2:$B$23,0),0)="",HLOOKUP(DA$2+1,FIXTURES!$C$2:$NC$23,MATCH($C6,FIXTURES!$B$2:$B$23,0),0)=""),HLOOKUP(DA$2+2,FIXTURES!$C$2:$NC$23,MATCH($C6,FIXTURES!$B$2:$B$23,0),0),IF(HLOOKUP(DA$2+1,FIXTURES!$C$2:$NC$23,MATCH($C6,FIXTURES!$B$2:$B$23,0),0)="",HLOOKUP(DA$2,FIXTURES!$C$2:$NC$23,MATCH($C6,FIXTURES!$B$2:$B$23,0),0),HLOOKUP(DA$2+1,FIXTURES!$C$2:$NC$23,MATCH($C6,FIXTURES!$B$2:$B$23,0),0))))</f>
        <v/>
      </c>
      <c r="DB6" s="117" t="str">
        <f>IF(DB$1="SAT",IF(AND(HLOOKUP(DB$2,FIXTURES!$C$2:$NC$23,MATCH($C6,FIXTURES!$B$2:$B$23,0),0)="",HLOOKUP(DB$2+1,FIXTURES!$C$2:$NC$23,MATCH($C6,FIXTURES!$B$2:$B$23,0),0)="",HLOOKUP(DB$2+2,FIXTURES!$C$2:$NC$23,MATCH($C6,FIXTURES!$B$2:$B$23,0),0)=""),HLOOKUP(DB$2-1,FIXTURES!$C$2:$NC$23,MATCH($C6,FIXTURES!$B$2:$B$23,0),0),IF(AND(HLOOKUP(DB$2,FIXTURES!$C$2:$NC$23,MATCH($C6,FIXTURES!$B$2:$B$23,0),0)="",HLOOKUP(DB$2+1,FIXTURES!$C$2:$NC$23,MATCH($C6,FIXTURES!$B$2:$B$23,0),0)=""),HLOOKUP(DB$2+2,FIXTURES!$C$2:$NC$23,MATCH($C6,FIXTURES!$B$2:$B$23,0),0),IF(HLOOKUP(DB$2+1,FIXTURES!$C$2:$NC$23,MATCH($C6,FIXTURES!$B$2:$B$23,0),0)="",HLOOKUP(DB$2,FIXTURES!$C$2:$NC$23,MATCH($C6,FIXTURES!$B$2:$B$23,0),0),HLOOKUP(DB$2+1,FIXTURES!$C$2:$NC$23,MATCH($C6,FIXTURES!$B$2:$B$23,0),0)))),IF(AND(HLOOKUP(DB$2,FIXTURES!$C$2:$NC$23,MATCH($C6,FIXTURES!$B$2:$B$23,0),0)="",HLOOKUP(DB$2+1,FIXTURES!$C$2:$NC$23,MATCH($C6,FIXTURES!$B$2:$B$23,0),0)=""),HLOOKUP(DB$2+2,FIXTURES!$C$2:$NC$23,MATCH($C6,FIXTURES!$B$2:$B$23,0),0),IF(HLOOKUP(DB$2+1,FIXTURES!$C$2:$NC$23,MATCH($C6,FIXTURES!$B$2:$B$23,0),0)="",HLOOKUP(DB$2,FIXTURES!$C$2:$NC$23,MATCH($C6,FIXTURES!$B$2:$B$23,0),0),HLOOKUP(DB$2+1,FIXTURES!$C$2:$NC$23,MATCH($C6,FIXTURES!$B$2:$B$23,0),0))))</f>
        <v/>
      </c>
      <c r="DC6" s="117" t="str">
        <f>IF(DC$1="SAT",IF(AND(HLOOKUP(DC$2,FIXTURES!$C$2:$NC$23,MATCH($C6,FIXTURES!$B$2:$B$23,0),0)="",HLOOKUP(DC$2+1,FIXTURES!$C$2:$NC$23,MATCH($C6,FIXTURES!$B$2:$B$23,0),0)="",HLOOKUP(DC$2+2,FIXTURES!$C$2:$NC$23,MATCH($C6,FIXTURES!$B$2:$B$23,0),0)=""),HLOOKUP(DC$2-1,FIXTURES!$C$2:$NC$23,MATCH($C6,FIXTURES!$B$2:$B$23,0),0),IF(AND(HLOOKUP(DC$2,FIXTURES!$C$2:$NC$23,MATCH($C6,FIXTURES!$B$2:$B$23,0),0)="",HLOOKUP(DC$2+1,FIXTURES!$C$2:$NC$23,MATCH($C6,FIXTURES!$B$2:$B$23,0),0)=""),HLOOKUP(DC$2+2,FIXTURES!$C$2:$NC$23,MATCH($C6,FIXTURES!$B$2:$B$23,0),0),IF(HLOOKUP(DC$2+1,FIXTURES!$C$2:$NC$23,MATCH($C6,FIXTURES!$B$2:$B$23,0),0)="",HLOOKUP(DC$2,FIXTURES!$C$2:$NC$23,MATCH($C6,FIXTURES!$B$2:$B$23,0),0),HLOOKUP(DC$2+1,FIXTURES!$C$2:$NC$23,MATCH($C6,FIXTURES!$B$2:$B$23,0),0)))),IF(AND(HLOOKUP(DC$2,FIXTURES!$C$2:$NC$23,MATCH($C6,FIXTURES!$B$2:$B$23,0),0)="",HLOOKUP(DC$2+1,FIXTURES!$C$2:$NC$23,MATCH($C6,FIXTURES!$B$2:$B$23,0),0)=""),HLOOKUP(DC$2+2,FIXTURES!$C$2:$NC$23,MATCH($C6,FIXTURES!$B$2:$B$23,0),0),IF(HLOOKUP(DC$2+1,FIXTURES!$C$2:$NC$23,MATCH($C6,FIXTURES!$B$2:$B$23,0),0)="",HLOOKUP(DC$2,FIXTURES!$C$2:$NC$23,MATCH($C6,FIXTURES!$B$2:$B$23,0),0),HLOOKUP(DC$2+1,FIXTURES!$C$2:$NC$23,MATCH($C6,FIXTURES!$B$2:$B$23,0),0))))</f>
        <v/>
      </c>
      <c r="DD6" s="116"/>
      <c r="DE6" s="102" t="str">
        <f>LEFT(HLOOKUP(DE$2,FIXTURES!$C$2:$NJ$23,MATCH($C6,FIXTURES!$B$2:$B$23,0),0),3)</f>
        <v>cry</v>
      </c>
      <c r="DF6" s="102" t="str">
        <f>IF(LEN(HLOOKUP(DE$2,FIXTURES!$C$2:$NJ$23,MATCH($C6,FIXTURES!$B$2:$B$23,0),0))=6,RIGHT(HLOOKUP(DE$2,FIXTURES!$C$2:$NJ$23,MATCH($C6,FIXTURES!$B$2:$B$23,0),0),3),"")</f>
        <v/>
      </c>
      <c r="DG6" s="102" t="str">
        <f>IF(LEN(HLOOKUP(DE$2,FIXTURES!$C$2:$NJ$23,MATCH($C6,FIXTURES!$B$2:$B$23,0),0))=9,RIGHT(HLOOKUP(DE$2,FIXTURES!$C$2:$NJ$23,MATCH($C6,FIXTURES!$B$2:$B$23,0),0),3),"")</f>
        <v/>
      </c>
      <c r="DH6" s="102" t="str">
        <f>IFERROR(IF(BGW!$F33=1,"",VLOOKUP($C6,BGW!$B$33:$E$52,MATCH($DH$2,BGW!$B$32:$E$32,0),0)),"")</f>
        <v>leiEVE</v>
      </c>
      <c r="DI6" s="102" t="str">
        <f>IFERROR(IF(BGW!$F58=1,"",VLOOKUP($C6,BGW!$B$58:$E$77,MATCH($DI$2,BGW!$B$57:$E$57,0),0)),"")</f>
        <v/>
      </c>
      <c r="DJ6" s="102" t="str">
        <f>IFERROR(IF(BGW!$F83=1,"",VLOOKUP($C6,BGW!$B$83:$E$102,MATCH($DJ$2,BGW!$B$82:$E$82,0),0)),"")</f>
        <v>SOU</v>
      </c>
      <c r="DK6" s="116"/>
    </row>
    <row r="7" spans="1:367" s="118" customFormat="1" ht="21.75" customHeight="1" x14ac:dyDescent="0.3">
      <c r="A7" s="103" t="s">
        <v>61</v>
      </c>
      <c r="B7" s="115">
        <f>VLOOKUP(A7,[1]Table!$B$1:$O$21,MATCH("xGD/90",[1]Table!$B$1:$O$1,0),0)</f>
        <v>-0.16</v>
      </c>
      <c r="C7" s="116" t="s">
        <v>1</v>
      </c>
      <c r="D7" s="117" t="str">
        <f>IF(D$1="SAT",IF(AND(HLOOKUP(D$2,FIXTURES!$C$2:$NC$23,MATCH($C7,FIXTURES!$B$2:$B$23,0),0)="",HLOOKUP(D$2+1,FIXTURES!$C$2:$NC$23,MATCH($C7,FIXTURES!$B$2:$B$23,0),0)="",HLOOKUP(D$2+2,FIXTURES!$C$2:$NC$23,MATCH($C7,FIXTURES!$B$2:$B$23,0),0)=""),HLOOKUP(D$2-1,FIXTURES!$C$2:$NC$23,MATCH($C7,FIXTURES!$B$2:$B$23,0),0),IF(AND(HLOOKUP(D$2,FIXTURES!$C$2:$NC$23,MATCH($C7,FIXTURES!$B$2:$B$23,0),0)="",HLOOKUP(D$2+1,FIXTURES!$C$2:$NC$23,MATCH($C7,FIXTURES!$B$2:$B$23,0),0)=""),HLOOKUP(D$2+2,FIXTURES!$C$2:$NC$23,MATCH($C7,FIXTURES!$B$2:$B$23,0),0),IF(HLOOKUP(D$2+1,FIXTURES!$C$2:$NC$23,MATCH($C7,FIXTURES!$B$2:$B$23,0),0)="",HLOOKUP(D$2,FIXTURES!$C$2:$NC$23,MATCH($C7,FIXTURES!$B$2:$B$23,0),0),HLOOKUP(D$2+1,FIXTURES!$C$2:$NC$23,MATCH($C7,FIXTURES!$B$2:$B$23,0),0)))),IF(AND(HLOOKUP(D$2,FIXTURES!$C$2:$NC$23,MATCH($C7,FIXTURES!$B$2:$B$23,0),0)="",HLOOKUP(D$2+1,FIXTURES!$C$2:$NC$23,MATCH($C7,FIXTURES!$B$2:$B$23,0),0)=""),HLOOKUP(D$2+2,FIXTURES!$C$2:$NC$23,MATCH($C7,FIXTURES!$B$2:$B$23,0),0),IF(HLOOKUP(D$2+1,FIXTURES!$C$2:$NC$23,MATCH($C7,FIXTURES!$B$2:$B$23,0),0)="",HLOOKUP(D$2,FIXTURES!$C$2:$NC$23,MATCH($C7,FIXTURES!$B$2:$B$23,0),0),HLOOKUP(D$2+1,FIXTURES!$C$2:$NC$23,MATCH($C7,FIXTURES!$B$2:$B$23,0),0))))</f>
        <v/>
      </c>
      <c r="E7" s="117" t="str">
        <f>IF(E$1="SAT",IF(AND(HLOOKUP(E$2,FIXTURES!$C$2:$NC$23,MATCH($C7,FIXTURES!$B$2:$B$23,0),0)="",HLOOKUP(E$2+1,FIXTURES!$C$2:$NC$23,MATCH($C7,FIXTURES!$B$2:$B$23,0),0)="",HLOOKUP(E$2+2,FIXTURES!$C$2:$NC$23,MATCH($C7,FIXTURES!$B$2:$B$23,0),0)=""),HLOOKUP(E$2-1,FIXTURES!$C$2:$NC$23,MATCH($C7,FIXTURES!$B$2:$B$23,0),0),IF(AND(HLOOKUP(E$2,FIXTURES!$C$2:$NC$23,MATCH($C7,FIXTURES!$B$2:$B$23,0),0)="",HLOOKUP(E$2+1,FIXTURES!$C$2:$NC$23,MATCH($C7,FIXTURES!$B$2:$B$23,0),0)=""),HLOOKUP(E$2+2,FIXTURES!$C$2:$NC$23,MATCH($C7,FIXTURES!$B$2:$B$23,0),0),IF(HLOOKUP(E$2+1,FIXTURES!$C$2:$NC$23,MATCH($C7,FIXTURES!$B$2:$B$23,0),0)="",HLOOKUP(E$2,FIXTURES!$C$2:$NC$23,MATCH($C7,FIXTURES!$B$2:$B$23,0),0),HLOOKUP(E$2+1,FIXTURES!$C$2:$NC$23,MATCH($C7,FIXTURES!$B$2:$B$23,0),0)))),IF(AND(HLOOKUP(E$2,FIXTURES!$C$2:$NC$23,MATCH($C7,FIXTURES!$B$2:$B$23,0),0)="",HLOOKUP(E$2+1,FIXTURES!$C$2:$NC$23,MATCH($C7,FIXTURES!$B$2:$B$23,0),0)=""),HLOOKUP(E$2+2,FIXTURES!$C$2:$NC$23,MATCH($C7,FIXTURES!$B$2:$B$23,0),0),IF(HLOOKUP(E$2+1,FIXTURES!$C$2:$NC$23,MATCH($C7,FIXTURES!$B$2:$B$23,0),0)="",HLOOKUP(E$2,FIXTURES!$C$2:$NC$23,MATCH($C7,FIXTURES!$B$2:$B$23,0),0),HLOOKUP(E$2+1,FIXTURES!$C$2:$NC$23,MATCH($C7,FIXTURES!$B$2:$B$23,0),0))))</f>
        <v>bou</v>
      </c>
      <c r="F7" s="117" t="str">
        <f>IF(F$1="SAT",IF(AND(HLOOKUP(F$2,FIXTURES!$C$2:$NC$23,MATCH($C7,FIXTURES!$B$2:$B$23,0),0)="",HLOOKUP(F$2+1,FIXTURES!$C$2:$NC$23,MATCH($C7,FIXTURES!$B$2:$B$23,0),0)="",HLOOKUP(F$2+2,FIXTURES!$C$2:$NC$23,MATCH($C7,FIXTURES!$B$2:$B$23,0),0)=""),HLOOKUP(F$2-1,FIXTURES!$C$2:$NC$23,MATCH($C7,FIXTURES!$B$2:$B$23,0),0),IF(AND(HLOOKUP(F$2,FIXTURES!$C$2:$NC$23,MATCH($C7,FIXTURES!$B$2:$B$23,0),0)="",HLOOKUP(F$2+1,FIXTURES!$C$2:$NC$23,MATCH($C7,FIXTURES!$B$2:$B$23,0),0)=""),HLOOKUP(F$2+2,FIXTURES!$C$2:$NC$23,MATCH($C7,FIXTURES!$B$2:$B$23,0),0),IF(HLOOKUP(F$2+1,FIXTURES!$C$2:$NC$23,MATCH($C7,FIXTURES!$B$2:$B$23,0),0)="",HLOOKUP(F$2,FIXTURES!$C$2:$NC$23,MATCH($C7,FIXTURES!$B$2:$B$23,0),0),HLOOKUP(F$2+1,FIXTURES!$C$2:$NC$23,MATCH($C7,FIXTURES!$B$2:$B$23,0),0)))),IF(AND(HLOOKUP(F$2,FIXTURES!$C$2:$NC$23,MATCH($C7,FIXTURES!$B$2:$B$23,0),0)="",HLOOKUP(F$2+1,FIXTURES!$C$2:$NC$23,MATCH($C7,FIXTURES!$B$2:$B$23,0),0)=""),HLOOKUP(F$2+2,FIXTURES!$C$2:$NC$23,MATCH($C7,FIXTURES!$B$2:$B$23,0),0),IF(HLOOKUP(F$2+1,FIXTURES!$C$2:$NC$23,MATCH($C7,FIXTURES!$B$2:$B$23,0),0)="",HLOOKUP(F$2,FIXTURES!$C$2:$NC$23,MATCH($C7,FIXTURES!$B$2:$B$23,0),0),HLOOKUP(F$2+1,FIXTURES!$C$2:$NC$23,MATCH($C7,FIXTURES!$B$2:$B$23,0),0))))</f>
        <v/>
      </c>
      <c r="G7" s="117" t="str">
        <f>IF(G$1="SAT",IF(AND(HLOOKUP(G$2,FIXTURES!$C$2:$NC$23,MATCH($C7,FIXTURES!$B$2:$B$23,0),0)="",HLOOKUP(G$2+1,FIXTURES!$C$2:$NC$23,MATCH($C7,FIXTURES!$B$2:$B$23,0),0)="",HLOOKUP(G$2+2,FIXTURES!$C$2:$NC$23,MATCH($C7,FIXTURES!$B$2:$B$23,0),0)=""),HLOOKUP(G$2-1,FIXTURES!$C$2:$NC$23,MATCH($C7,FIXTURES!$B$2:$B$23,0),0),IF(AND(HLOOKUP(G$2,FIXTURES!$C$2:$NC$23,MATCH($C7,FIXTURES!$B$2:$B$23,0),0)="",HLOOKUP(G$2+1,FIXTURES!$C$2:$NC$23,MATCH($C7,FIXTURES!$B$2:$B$23,0),0)=""),HLOOKUP(G$2+2,FIXTURES!$C$2:$NC$23,MATCH($C7,FIXTURES!$B$2:$B$23,0),0),IF(HLOOKUP(G$2+1,FIXTURES!$C$2:$NC$23,MATCH($C7,FIXTURES!$B$2:$B$23,0),0)="",HLOOKUP(G$2,FIXTURES!$C$2:$NC$23,MATCH($C7,FIXTURES!$B$2:$B$23,0),0),HLOOKUP(G$2+1,FIXTURES!$C$2:$NC$23,MATCH($C7,FIXTURES!$B$2:$B$23,0),0)))),IF(AND(HLOOKUP(G$2,FIXTURES!$C$2:$NC$23,MATCH($C7,FIXTURES!$B$2:$B$23,0),0)="",HLOOKUP(G$2+1,FIXTURES!$C$2:$NC$23,MATCH($C7,FIXTURES!$B$2:$B$23,0),0)=""),HLOOKUP(G$2+2,FIXTURES!$C$2:$NC$23,MATCH($C7,FIXTURES!$B$2:$B$23,0),0),IF(HLOOKUP(G$2+1,FIXTURES!$C$2:$NC$23,MATCH($C7,FIXTURES!$B$2:$B$23,0),0)="",HLOOKUP(G$2,FIXTURES!$C$2:$NC$23,MATCH($C7,FIXTURES!$B$2:$B$23,0),0),HLOOKUP(G$2+1,FIXTURES!$C$2:$NC$23,MATCH($C7,FIXTURES!$B$2:$B$23,0),0))))</f>
        <v>EVE</v>
      </c>
      <c r="H7" s="117" t="str">
        <f>IF(H$1="SAT",IF(AND(HLOOKUP(H$2,FIXTURES!$C$2:$NC$23,MATCH($C7,FIXTURES!$B$2:$B$23,0),0)="",HLOOKUP(H$2+1,FIXTURES!$C$2:$NC$23,MATCH($C7,FIXTURES!$B$2:$B$23,0),0)="",HLOOKUP(H$2+2,FIXTURES!$C$2:$NC$23,MATCH($C7,FIXTURES!$B$2:$B$23,0),0)=""),HLOOKUP(H$2-1,FIXTURES!$C$2:$NC$23,MATCH($C7,FIXTURES!$B$2:$B$23,0),0),IF(AND(HLOOKUP(H$2,FIXTURES!$C$2:$NC$23,MATCH($C7,FIXTURES!$B$2:$B$23,0),0)="",HLOOKUP(H$2+1,FIXTURES!$C$2:$NC$23,MATCH($C7,FIXTURES!$B$2:$B$23,0),0)=""),HLOOKUP(H$2+2,FIXTURES!$C$2:$NC$23,MATCH($C7,FIXTURES!$B$2:$B$23,0),0),IF(HLOOKUP(H$2+1,FIXTURES!$C$2:$NC$23,MATCH($C7,FIXTURES!$B$2:$B$23,0),0)="",HLOOKUP(H$2,FIXTURES!$C$2:$NC$23,MATCH($C7,FIXTURES!$B$2:$B$23,0),0),HLOOKUP(H$2+1,FIXTURES!$C$2:$NC$23,MATCH($C7,FIXTURES!$B$2:$B$23,0),0)))),IF(AND(HLOOKUP(H$2,FIXTURES!$C$2:$NC$23,MATCH($C7,FIXTURES!$B$2:$B$23,0),0)="",HLOOKUP(H$2+1,FIXTURES!$C$2:$NC$23,MATCH($C7,FIXTURES!$B$2:$B$23,0),0)=""),HLOOKUP(H$2+2,FIXTURES!$C$2:$NC$23,MATCH($C7,FIXTURES!$B$2:$B$23,0),0),IF(HLOOKUP(H$2+1,FIXTURES!$C$2:$NC$23,MATCH($C7,FIXTURES!$B$2:$B$23,0),0)="",HLOOKUP(H$2,FIXTURES!$C$2:$NC$23,MATCH($C7,FIXTURES!$B$2:$B$23,0),0),HLOOKUP(H$2+1,FIXTURES!$C$2:$NC$23,MATCH($C7,FIXTURES!$B$2:$B$23,0),0))))</f>
        <v/>
      </c>
      <c r="I7" s="117" t="str">
        <f>IF(I$1="SAT",IF(AND(HLOOKUP(I$2,FIXTURES!$C$2:$NC$23,MATCH($C7,FIXTURES!$B$2:$B$23,0),0)="",HLOOKUP(I$2+1,FIXTURES!$C$2:$NC$23,MATCH($C7,FIXTURES!$B$2:$B$23,0),0)="",HLOOKUP(I$2+2,FIXTURES!$C$2:$NC$23,MATCH($C7,FIXTURES!$B$2:$B$23,0),0)=""),HLOOKUP(I$2-1,FIXTURES!$C$2:$NC$23,MATCH($C7,FIXTURES!$B$2:$B$23,0),0),IF(AND(HLOOKUP(I$2,FIXTURES!$C$2:$NC$23,MATCH($C7,FIXTURES!$B$2:$B$23,0),0)="",HLOOKUP(I$2+1,FIXTURES!$C$2:$NC$23,MATCH($C7,FIXTURES!$B$2:$B$23,0),0)=""),HLOOKUP(I$2+2,FIXTURES!$C$2:$NC$23,MATCH($C7,FIXTURES!$B$2:$B$23,0),0),IF(HLOOKUP(I$2+1,FIXTURES!$C$2:$NC$23,MATCH($C7,FIXTURES!$B$2:$B$23,0),0)="",HLOOKUP(I$2,FIXTURES!$C$2:$NC$23,MATCH($C7,FIXTURES!$B$2:$B$23,0),0),HLOOKUP(I$2+1,FIXTURES!$C$2:$NC$23,MATCH($C7,FIXTURES!$B$2:$B$23,0),0)))),IF(AND(HLOOKUP(I$2,FIXTURES!$C$2:$NC$23,MATCH($C7,FIXTURES!$B$2:$B$23,0),0)="",HLOOKUP(I$2+1,FIXTURES!$C$2:$NC$23,MATCH($C7,FIXTURES!$B$2:$B$23,0),0)=""),HLOOKUP(I$2+2,FIXTURES!$C$2:$NC$23,MATCH($C7,FIXTURES!$B$2:$B$23,0),0),IF(HLOOKUP(I$2+1,FIXTURES!$C$2:$NC$23,MATCH($C7,FIXTURES!$B$2:$B$23,0),0)="",HLOOKUP(I$2,FIXTURES!$C$2:$NC$23,MATCH($C7,FIXTURES!$B$2:$B$23,0),0),HLOOKUP(I$2+1,FIXTURES!$C$2:$NC$23,MATCH($C7,FIXTURES!$B$2:$B$23,0),0))))</f>
        <v>cry</v>
      </c>
      <c r="J7" s="117" t="str">
        <f>IF(J$1="SAT",IF(AND(HLOOKUP(J$2,FIXTURES!$C$2:$NC$23,MATCH($C7,FIXTURES!$B$2:$B$23,0),0)="",HLOOKUP(J$2+1,FIXTURES!$C$2:$NC$23,MATCH($C7,FIXTURES!$B$2:$B$23,0),0)="",HLOOKUP(J$2+2,FIXTURES!$C$2:$NC$23,MATCH($C7,FIXTURES!$B$2:$B$23,0),0)=""),HLOOKUP(J$2-1,FIXTURES!$C$2:$NC$23,MATCH($C7,FIXTURES!$B$2:$B$23,0),0),IF(AND(HLOOKUP(J$2,FIXTURES!$C$2:$NC$23,MATCH($C7,FIXTURES!$B$2:$B$23,0),0)="",HLOOKUP(J$2+1,FIXTURES!$C$2:$NC$23,MATCH($C7,FIXTURES!$B$2:$B$23,0),0)=""),HLOOKUP(J$2+2,FIXTURES!$C$2:$NC$23,MATCH($C7,FIXTURES!$B$2:$B$23,0),0),IF(HLOOKUP(J$2+1,FIXTURES!$C$2:$NC$23,MATCH($C7,FIXTURES!$B$2:$B$23,0),0)="",HLOOKUP(J$2,FIXTURES!$C$2:$NC$23,MATCH($C7,FIXTURES!$B$2:$B$23,0),0),HLOOKUP(J$2+1,FIXTURES!$C$2:$NC$23,MATCH($C7,FIXTURES!$B$2:$B$23,0),0)))),IF(AND(HLOOKUP(J$2,FIXTURES!$C$2:$NC$23,MATCH($C7,FIXTURES!$B$2:$B$23,0),0)="",HLOOKUP(J$2+1,FIXTURES!$C$2:$NC$23,MATCH($C7,FIXTURES!$B$2:$B$23,0),0)=""),HLOOKUP(J$2+2,FIXTURES!$C$2:$NC$23,MATCH($C7,FIXTURES!$B$2:$B$23,0),0),IF(HLOOKUP(J$2+1,FIXTURES!$C$2:$NC$23,MATCH($C7,FIXTURES!$B$2:$B$23,0),0)="",HLOOKUP(J$2,FIXTURES!$C$2:$NC$23,MATCH($C7,FIXTURES!$B$2:$B$23,0),0),HLOOKUP(J$2+1,FIXTURES!$C$2:$NC$23,MATCH($C7,FIXTURES!$B$2:$B$23,0),0))))</f>
        <v>Bolton</v>
      </c>
      <c r="K7" s="117" t="str">
        <f>IF(K$1="SAT",IF(AND(HLOOKUP(K$2,FIXTURES!$C$2:$NC$23,MATCH($C7,FIXTURES!$B$2:$B$23,0),0)="",HLOOKUP(K$2+1,FIXTURES!$C$2:$NC$23,MATCH($C7,FIXTURES!$B$2:$B$23,0),0)="",HLOOKUP(K$2+2,FIXTURES!$C$2:$NC$23,MATCH($C7,FIXTURES!$B$2:$B$23,0),0)=""),HLOOKUP(K$2-1,FIXTURES!$C$2:$NC$23,MATCH($C7,FIXTURES!$B$2:$B$23,0),0),IF(AND(HLOOKUP(K$2,FIXTURES!$C$2:$NC$23,MATCH($C7,FIXTURES!$B$2:$B$23,0),0)="",HLOOKUP(K$2+1,FIXTURES!$C$2:$NC$23,MATCH($C7,FIXTURES!$B$2:$B$23,0),0)=""),HLOOKUP(K$2+2,FIXTURES!$C$2:$NC$23,MATCH($C7,FIXTURES!$B$2:$B$23,0),0),IF(HLOOKUP(K$2+1,FIXTURES!$C$2:$NC$23,MATCH($C7,FIXTURES!$B$2:$B$23,0),0)="",HLOOKUP(K$2,FIXTURES!$C$2:$NC$23,MATCH($C7,FIXTURES!$B$2:$B$23,0),0),HLOOKUP(K$2+1,FIXTURES!$C$2:$NC$23,MATCH($C7,FIXTURES!$B$2:$B$23,0),0)))),IF(AND(HLOOKUP(K$2,FIXTURES!$C$2:$NC$23,MATCH($C7,FIXTURES!$B$2:$B$23,0),0)="",HLOOKUP(K$2+1,FIXTURES!$C$2:$NC$23,MATCH($C7,FIXTURES!$B$2:$B$23,0),0)=""),HLOOKUP(K$2+2,FIXTURES!$C$2:$NC$23,MATCH($C7,FIXTURES!$B$2:$B$23,0),0),IF(HLOOKUP(K$2+1,FIXTURES!$C$2:$NC$23,MATCH($C7,FIXTURES!$B$2:$B$23,0),0)="",HLOOKUP(K$2,FIXTURES!$C$2:$NC$23,MATCH($C7,FIXTURES!$B$2:$B$23,0),0),HLOOKUP(K$2+1,FIXTURES!$C$2:$NC$23,MATCH($C7,FIXTURES!$B$2:$B$23,0),0))))</f>
        <v>WHU</v>
      </c>
      <c r="L7" s="117" t="str">
        <f>IF(L$1="SAT",IF(AND(HLOOKUP(L$2,FIXTURES!$C$2:$NC$23,MATCH($C7,FIXTURES!$B$2:$B$23,0),0)="",HLOOKUP(L$2+1,FIXTURES!$C$2:$NC$23,MATCH($C7,FIXTURES!$B$2:$B$23,0),0)="",HLOOKUP(L$2+2,FIXTURES!$C$2:$NC$23,MATCH($C7,FIXTURES!$B$2:$B$23,0),0)=""),HLOOKUP(L$2-1,FIXTURES!$C$2:$NC$23,MATCH($C7,FIXTURES!$B$2:$B$23,0),0),IF(AND(HLOOKUP(L$2,FIXTURES!$C$2:$NC$23,MATCH($C7,FIXTURES!$B$2:$B$23,0),0)="",HLOOKUP(L$2+1,FIXTURES!$C$2:$NC$23,MATCH($C7,FIXTURES!$B$2:$B$23,0),0)=""),HLOOKUP(L$2+2,FIXTURES!$C$2:$NC$23,MATCH($C7,FIXTURES!$B$2:$B$23,0),0),IF(HLOOKUP(L$2+1,FIXTURES!$C$2:$NC$23,MATCH($C7,FIXTURES!$B$2:$B$23,0),0)="",HLOOKUP(L$2,FIXTURES!$C$2:$NC$23,MATCH($C7,FIXTURES!$B$2:$B$23,0),0),HLOOKUP(L$2+1,FIXTURES!$C$2:$NC$23,MATCH($C7,FIXTURES!$B$2:$B$23,0),0)))),IF(AND(HLOOKUP(L$2,FIXTURES!$C$2:$NC$23,MATCH($C7,FIXTURES!$B$2:$B$23,0),0)="",HLOOKUP(L$2+1,FIXTURES!$C$2:$NC$23,MATCH($C7,FIXTURES!$B$2:$B$23,0),0)=""),HLOOKUP(L$2+2,FIXTURES!$C$2:$NC$23,MATCH($C7,FIXTURES!$B$2:$B$23,0),0),IF(HLOOKUP(L$2+1,FIXTURES!$C$2:$NC$23,MATCH($C7,FIXTURES!$B$2:$B$23,0),0)="",HLOOKUP(L$2,FIXTURES!$C$2:$NC$23,MATCH($C7,FIXTURES!$B$2:$B$23,0),0),HLOOKUP(L$2+1,FIXTURES!$C$2:$NC$23,MATCH($C7,FIXTURES!$B$2:$B$23,0),0))))</f>
        <v>ars</v>
      </c>
      <c r="M7" s="117" t="str">
        <f>IF(M$1="SAT",IF(AND(HLOOKUP(M$2,FIXTURES!$C$2:$NC$23,MATCH($C7,FIXTURES!$B$2:$B$23,0),0)="",HLOOKUP(M$2+1,FIXTURES!$C$2:$NC$23,MATCH($C7,FIXTURES!$B$2:$B$23,0),0)="",HLOOKUP(M$2+2,FIXTURES!$C$2:$NC$23,MATCH($C7,FIXTURES!$B$2:$B$23,0),0)=""),HLOOKUP(M$2-1,FIXTURES!$C$2:$NC$23,MATCH($C7,FIXTURES!$B$2:$B$23,0),0),IF(AND(HLOOKUP(M$2,FIXTURES!$C$2:$NC$23,MATCH($C7,FIXTURES!$B$2:$B$23,0),0)="",HLOOKUP(M$2+1,FIXTURES!$C$2:$NC$23,MATCH($C7,FIXTURES!$B$2:$B$23,0),0)=""),HLOOKUP(M$2+2,FIXTURES!$C$2:$NC$23,MATCH($C7,FIXTURES!$B$2:$B$23,0),0),IF(HLOOKUP(M$2+1,FIXTURES!$C$2:$NC$23,MATCH($C7,FIXTURES!$B$2:$B$23,0),0)="",HLOOKUP(M$2,FIXTURES!$C$2:$NC$23,MATCH($C7,FIXTURES!$B$2:$B$23,0),0),HLOOKUP(M$2+1,FIXTURES!$C$2:$NC$23,MATCH($C7,FIXTURES!$B$2:$B$23,0),0)))),IF(AND(HLOOKUP(M$2,FIXTURES!$C$2:$NC$23,MATCH($C7,FIXTURES!$B$2:$B$23,0),0)="",HLOOKUP(M$2+1,FIXTURES!$C$2:$NC$23,MATCH($C7,FIXTURES!$B$2:$B$23,0),0)=""),HLOOKUP(M$2+2,FIXTURES!$C$2:$NC$23,MATCH($C7,FIXTURES!$B$2:$B$23,0),0),IF(HLOOKUP(M$2+1,FIXTURES!$C$2:$NC$23,MATCH($C7,FIXTURES!$B$2:$B$23,0),0)="",HLOOKUP(M$2,FIXTURES!$C$2:$NC$23,MATCH($C7,FIXTURES!$B$2:$B$23,0),0),HLOOKUP(M$2+1,FIXTURES!$C$2:$NC$23,MATCH($C7,FIXTURES!$B$2:$B$23,0),0))))</f>
        <v>MCI</v>
      </c>
      <c r="N7" s="117" t="str">
        <f>IF(N$1="SAT",IF(AND(HLOOKUP(N$2,FIXTURES!$C$2:$NC$23,MATCH($C7,FIXTURES!$B$2:$B$23,0),0)="",HLOOKUP(N$2+1,FIXTURES!$C$2:$NC$23,MATCH($C7,FIXTURES!$B$2:$B$23,0),0)="",HLOOKUP(N$2+2,FIXTURES!$C$2:$NC$23,MATCH($C7,FIXTURES!$B$2:$B$23,0),0)=""),HLOOKUP(N$2-1,FIXTURES!$C$2:$NC$23,MATCH($C7,FIXTURES!$B$2:$B$23,0),0),IF(AND(HLOOKUP(N$2,FIXTURES!$C$2:$NC$23,MATCH($C7,FIXTURES!$B$2:$B$23,0),0)="",HLOOKUP(N$2+1,FIXTURES!$C$2:$NC$23,MATCH($C7,FIXTURES!$B$2:$B$23,0),0)=""),HLOOKUP(N$2+2,FIXTURES!$C$2:$NC$23,MATCH($C7,FIXTURES!$B$2:$B$23,0),0),IF(HLOOKUP(N$2+1,FIXTURES!$C$2:$NC$23,MATCH($C7,FIXTURES!$B$2:$B$23,0),0)="",HLOOKUP(N$2,FIXTURES!$C$2:$NC$23,MATCH($C7,FIXTURES!$B$2:$B$23,0),0),HLOOKUP(N$2+1,FIXTURES!$C$2:$NC$23,MATCH($C7,FIXTURES!$B$2:$B$23,0),0)))),IF(AND(HLOOKUP(N$2,FIXTURES!$C$2:$NC$23,MATCH($C7,FIXTURES!$B$2:$B$23,0),0)="",HLOOKUP(N$2+1,FIXTURES!$C$2:$NC$23,MATCH($C7,FIXTURES!$B$2:$B$23,0),0)=""),HLOOKUP(N$2+2,FIXTURES!$C$2:$NC$23,MATCH($C7,FIXTURES!$B$2:$B$23,0),0),IF(HLOOKUP(N$2+1,FIXTURES!$C$2:$NC$23,MATCH($C7,FIXTURES!$B$2:$B$23,0),0)="",HLOOKUP(N$2,FIXTURES!$C$2:$NC$23,MATCH($C7,FIXTURES!$B$2:$B$23,0),0),HLOOKUP(N$2+1,FIXTURES!$C$2:$NC$23,MATCH($C7,FIXTURES!$B$2:$B$23,0),0))))</f>
        <v/>
      </c>
      <c r="O7" s="117" t="str">
        <f>IF(O$1="SAT",IF(AND(HLOOKUP(O$2,FIXTURES!$C$2:$NC$23,MATCH($C7,FIXTURES!$B$2:$B$23,0),0)="",HLOOKUP(O$2+1,FIXTURES!$C$2:$NC$23,MATCH($C7,FIXTURES!$B$2:$B$23,0),0)="",HLOOKUP(O$2+2,FIXTURES!$C$2:$NC$23,MATCH($C7,FIXTURES!$B$2:$B$23,0),0)=""),HLOOKUP(O$2-1,FIXTURES!$C$2:$NC$23,MATCH($C7,FIXTURES!$B$2:$B$23,0),0),IF(AND(HLOOKUP(O$2,FIXTURES!$C$2:$NC$23,MATCH($C7,FIXTURES!$B$2:$B$23,0),0)="",HLOOKUP(O$2+1,FIXTURES!$C$2:$NC$23,MATCH($C7,FIXTURES!$B$2:$B$23,0),0)=""),HLOOKUP(O$2+2,FIXTURES!$C$2:$NC$23,MATCH($C7,FIXTURES!$B$2:$B$23,0),0),IF(HLOOKUP(O$2+1,FIXTURES!$C$2:$NC$23,MATCH($C7,FIXTURES!$B$2:$B$23,0),0)="",HLOOKUP(O$2,FIXTURES!$C$2:$NC$23,MATCH($C7,FIXTURES!$B$2:$B$23,0),0),HLOOKUP(O$2+1,FIXTURES!$C$2:$NC$23,MATCH($C7,FIXTURES!$B$2:$B$23,0),0)))),IF(AND(HLOOKUP(O$2,FIXTURES!$C$2:$NC$23,MATCH($C7,FIXTURES!$B$2:$B$23,0),0)="",HLOOKUP(O$2+1,FIXTURES!$C$2:$NC$23,MATCH($C7,FIXTURES!$B$2:$B$23,0),0)=""),HLOOKUP(O$2+2,FIXTURES!$C$2:$NC$23,MATCH($C7,FIXTURES!$B$2:$B$23,0),0),IF(HLOOKUP(O$2+1,FIXTURES!$C$2:$NC$23,MATCH($C7,FIXTURES!$B$2:$B$23,0),0)="",HLOOKUP(O$2,FIXTURES!$C$2:$NC$23,MATCH($C7,FIXTURES!$B$2:$B$23,0),0),HLOOKUP(O$2+1,FIXTURES!$C$2:$NC$23,MATCH($C7,FIXTURES!$B$2:$B$23,0),0))))</f>
        <v/>
      </c>
      <c r="P7" s="117" t="str">
        <f>IF(P$1="SAT",IF(AND(HLOOKUP(P$2,FIXTURES!$C$2:$NC$23,MATCH($C7,FIXTURES!$B$2:$B$23,0),0)="",HLOOKUP(P$2+1,FIXTURES!$C$2:$NC$23,MATCH($C7,FIXTURES!$B$2:$B$23,0),0)="",HLOOKUP(P$2+2,FIXTURES!$C$2:$NC$23,MATCH($C7,FIXTURES!$B$2:$B$23,0),0)=""),HLOOKUP(P$2-1,FIXTURES!$C$2:$NC$23,MATCH($C7,FIXTURES!$B$2:$B$23,0),0),IF(AND(HLOOKUP(P$2,FIXTURES!$C$2:$NC$23,MATCH($C7,FIXTURES!$B$2:$B$23,0),0)="",HLOOKUP(P$2+1,FIXTURES!$C$2:$NC$23,MATCH($C7,FIXTURES!$B$2:$B$23,0),0)=""),HLOOKUP(P$2+2,FIXTURES!$C$2:$NC$23,MATCH($C7,FIXTURES!$B$2:$B$23,0),0),IF(HLOOKUP(P$2+1,FIXTURES!$C$2:$NC$23,MATCH($C7,FIXTURES!$B$2:$B$23,0),0)="",HLOOKUP(P$2,FIXTURES!$C$2:$NC$23,MATCH($C7,FIXTURES!$B$2:$B$23,0),0),HLOOKUP(P$2+1,FIXTURES!$C$2:$NC$23,MATCH($C7,FIXTURES!$B$2:$B$23,0),0)))),IF(AND(HLOOKUP(P$2,FIXTURES!$C$2:$NC$23,MATCH($C7,FIXTURES!$B$2:$B$23,0),0)="",HLOOKUP(P$2+1,FIXTURES!$C$2:$NC$23,MATCH($C7,FIXTURES!$B$2:$B$23,0),0)=""),HLOOKUP(P$2+2,FIXTURES!$C$2:$NC$23,MATCH($C7,FIXTURES!$B$2:$B$23,0),0),IF(HLOOKUP(P$2+1,FIXTURES!$C$2:$NC$23,MATCH($C7,FIXTURES!$B$2:$B$23,0),0)="",HLOOKUP(P$2,FIXTURES!$C$2:$NC$23,MATCH($C7,FIXTURES!$B$2:$B$23,0),0),HLOOKUP(P$2+1,FIXTURES!$C$2:$NC$23,MATCH($C7,FIXTURES!$B$2:$B$23,0),0))))</f>
        <v/>
      </c>
      <c r="Q7" s="117" t="str">
        <f>IF(Q$1="SAT",IF(AND(HLOOKUP(Q$2,FIXTURES!$C$2:$NC$23,MATCH($C7,FIXTURES!$B$2:$B$23,0),0)="",HLOOKUP(Q$2+1,FIXTURES!$C$2:$NC$23,MATCH($C7,FIXTURES!$B$2:$B$23,0),0)="",HLOOKUP(Q$2+2,FIXTURES!$C$2:$NC$23,MATCH($C7,FIXTURES!$B$2:$B$23,0),0)=""),HLOOKUP(Q$2-1,FIXTURES!$C$2:$NC$23,MATCH($C7,FIXTURES!$B$2:$B$23,0),0),IF(AND(HLOOKUP(Q$2,FIXTURES!$C$2:$NC$23,MATCH($C7,FIXTURES!$B$2:$B$23,0),0)="",HLOOKUP(Q$2+1,FIXTURES!$C$2:$NC$23,MATCH($C7,FIXTURES!$B$2:$B$23,0),0)=""),HLOOKUP(Q$2+2,FIXTURES!$C$2:$NC$23,MATCH($C7,FIXTURES!$B$2:$B$23,0),0),IF(HLOOKUP(Q$2+1,FIXTURES!$C$2:$NC$23,MATCH($C7,FIXTURES!$B$2:$B$23,0),0)="",HLOOKUP(Q$2,FIXTURES!$C$2:$NC$23,MATCH($C7,FIXTURES!$B$2:$B$23,0),0),HLOOKUP(Q$2+1,FIXTURES!$C$2:$NC$23,MATCH($C7,FIXTURES!$B$2:$B$23,0),0)))),IF(AND(HLOOKUP(Q$2,FIXTURES!$C$2:$NC$23,MATCH($C7,FIXTURES!$B$2:$B$23,0),0)="",HLOOKUP(Q$2+1,FIXTURES!$C$2:$NC$23,MATCH($C7,FIXTURES!$B$2:$B$23,0),0)=""),HLOOKUP(Q$2+2,FIXTURES!$C$2:$NC$23,MATCH($C7,FIXTURES!$B$2:$B$23,0),0),IF(HLOOKUP(Q$2+1,FIXTURES!$C$2:$NC$23,MATCH($C7,FIXTURES!$B$2:$B$23,0),0)="",HLOOKUP(Q$2,FIXTURES!$C$2:$NC$23,MATCH($C7,FIXTURES!$B$2:$B$23,0),0),HLOOKUP(Q$2+1,FIXTURES!$C$2:$NC$23,MATCH($C7,FIXTURES!$B$2:$B$23,0),0))))</f>
        <v>SOU</v>
      </c>
      <c r="R7" s="117" t="str">
        <f>IF(R$1="SAT",IF(AND(HLOOKUP(R$2,FIXTURES!$C$2:$NC$23,MATCH($C7,FIXTURES!$B$2:$B$23,0),0)="",HLOOKUP(R$2+1,FIXTURES!$C$2:$NC$23,MATCH($C7,FIXTURES!$B$2:$B$23,0),0)="",HLOOKUP(R$2+2,FIXTURES!$C$2:$NC$23,MATCH($C7,FIXTURES!$B$2:$B$23,0),0)=""),HLOOKUP(R$2-1,FIXTURES!$C$2:$NC$23,MATCH($C7,FIXTURES!$B$2:$B$23,0),0),IF(AND(HLOOKUP(R$2,FIXTURES!$C$2:$NC$23,MATCH($C7,FIXTURES!$B$2:$B$23,0),0)="",HLOOKUP(R$2+1,FIXTURES!$C$2:$NC$23,MATCH($C7,FIXTURES!$B$2:$B$23,0),0)=""),HLOOKUP(R$2+2,FIXTURES!$C$2:$NC$23,MATCH($C7,FIXTURES!$B$2:$B$23,0),0),IF(HLOOKUP(R$2+1,FIXTURES!$C$2:$NC$23,MATCH($C7,FIXTURES!$B$2:$B$23,0),0)="",HLOOKUP(R$2,FIXTURES!$C$2:$NC$23,MATCH($C7,FIXTURES!$B$2:$B$23,0),0),HLOOKUP(R$2+1,FIXTURES!$C$2:$NC$23,MATCH($C7,FIXTURES!$B$2:$B$23,0),0)))),IF(AND(HLOOKUP(R$2,FIXTURES!$C$2:$NC$23,MATCH($C7,FIXTURES!$B$2:$B$23,0),0)="",HLOOKUP(R$2+1,FIXTURES!$C$2:$NC$23,MATCH($C7,FIXTURES!$B$2:$B$23,0),0)=""),HLOOKUP(R$2+2,FIXTURES!$C$2:$NC$23,MATCH($C7,FIXTURES!$B$2:$B$23,0),0),IF(HLOOKUP(R$2+1,FIXTURES!$C$2:$NC$23,MATCH($C7,FIXTURES!$B$2:$B$23,0),0)="",HLOOKUP(R$2,FIXTURES!$C$2:$NC$23,MATCH($C7,FIXTURES!$B$2:$B$23,0),0),HLOOKUP(R$2+1,FIXTURES!$C$2:$NC$23,MATCH($C7,FIXTURES!$B$2:$B$23,0),0))))</f>
        <v/>
      </c>
      <c r="S7" s="117" t="str">
        <f>IF(S$1="SAT",IF(AND(HLOOKUP(S$2,FIXTURES!$C$2:$NC$23,MATCH($C7,FIXTURES!$B$2:$B$23,0),0)="",HLOOKUP(S$2+1,FIXTURES!$C$2:$NC$23,MATCH($C7,FIXTURES!$B$2:$B$23,0),0)="",HLOOKUP(S$2+2,FIXTURES!$C$2:$NC$23,MATCH($C7,FIXTURES!$B$2:$B$23,0),0)=""),HLOOKUP(S$2-1,FIXTURES!$C$2:$NC$23,MATCH($C7,FIXTURES!$B$2:$B$23,0),0),IF(AND(HLOOKUP(S$2,FIXTURES!$C$2:$NC$23,MATCH($C7,FIXTURES!$B$2:$B$23,0),0)="",HLOOKUP(S$2+1,FIXTURES!$C$2:$NC$23,MATCH($C7,FIXTURES!$B$2:$B$23,0),0)=""),HLOOKUP(S$2+2,FIXTURES!$C$2:$NC$23,MATCH($C7,FIXTURES!$B$2:$B$23,0),0),IF(HLOOKUP(S$2+1,FIXTURES!$C$2:$NC$23,MATCH($C7,FIXTURES!$B$2:$B$23,0),0)="",HLOOKUP(S$2,FIXTURES!$C$2:$NC$23,MATCH($C7,FIXTURES!$B$2:$B$23,0),0),HLOOKUP(S$2+1,FIXTURES!$C$2:$NC$23,MATCH($C7,FIXTURES!$B$2:$B$23,0),0)))),IF(AND(HLOOKUP(S$2,FIXTURES!$C$2:$NC$23,MATCH($C7,FIXTURES!$B$2:$B$23,0),0)="",HLOOKUP(S$2+1,FIXTURES!$C$2:$NC$23,MATCH($C7,FIXTURES!$B$2:$B$23,0),0)=""),HLOOKUP(S$2+2,FIXTURES!$C$2:$NC$23,MATCH($C7,FIXTURES!$B$2:$B$23,0),0),IF(HLOOKUP(S$2+1,FIXTURES!$C$2:$NC$23,MATCH($C7,FIXTURES!$B$2:$B$23,0),0)="",HLOOKUP(S$2,FIXTURES!$C$2:$NC$23,MATCH($C7,FIXTURES!$B$2:$B$23,0),0),HLOOKUP(S$2+1,FIXTURES!$C$2:$NC$23,MATCH($C7,FIXTURES!$B$2:$B$23,0),0))))</f>
        <v/>
      </c>
      <c r="T7" s="117" t="str">
        <f>IF(T$1="SAT",IF(AND(HLOOKUP(T$2,FIXTURES!$C$2:$NC$23,MATCH($C7,FIXTURES!$B$2:$B$23,0),0)="",HLOOKUP(T$2+1,FIXTURES!$C$2:$NC$23,MATCH($C7,FIXTURES!$B$2:$B$23,0),0)="",HLOOKUP(T$2+2,FIXTURES!$C$2:$NC$23,MATCH($C7,FIXTURES!$B$2:$B$23,0),0)=""),HLOOKUP(T$2-1,FIXTURES!$C$2:$NC$23,MATCH($C7,FIXTURES!$B$2:$B$23,0),0),IF(AND(HLOOKUP(T$2,FIXTURES!$C$2:$NC$23,MATCH($C7,FIXTURES!$B$2:$B$23,0),0)="",HLOOKUP(T$2+1,FIXTURES!$C$2:$NC$23,MATCH($C7,FIXTURES!$B$2:$B$23,0),0)=""),HLOOKUP(T$2+2,FIXTURES!$C$2:$NC$23,MATCH($C7,FIXTURES!$B$2:$B$23,0),0),IF(HLOOKUP(T$2+1,FIXTURES!$C$2:$NC$23,MATCH($C7,FIXTURES!$B$2:$B$23,0),0)="",HLOOKUP(T$2,FIXTURES!$C$2:$NC$23,MATCH($C7,FIXTURES!$B$2:$B$23,0),0),HLOOKUP(T$2+1,FIXTURES!$C$2:$NC$23,MATCH($C7,FIXTURES!$B$2:$B$23,0),0)))),IF(AND(HLOOKUP(T$2,FIXTURES!$C$2:$NC$23,MATCH($C7,FIXTURES!$B$2:$B$23,0),0)="",HLOOKUP(T$2+1,FIXTURES!$C$2:$NC$23,MATCH($C7,FIXTURES!$B$2:$B$23,0),0)=""),HLOOKUP(T$2+2,FIXTURES!$C$2:$NC$23,MATCH($C7,FIXTURES!$B$2:$B$23,0),0),IF(HLOOKUP(T$2+1,FIXTURES!$C$2:$NC$23,MATCH($C7,FIXTURES!$B$2:$B$23,0),0)="",HLOOKUP(T$2,FIXTURES!$C$2:$NC$23,MATCH($C7,FIXTURES!$B$2:$B$23,0),0),HLOOKUP(T$2+1,FIXTURES!$C$2:$NC$23,MATCH($C7,FIXTURES!$B$2:$B$23,0),0))))</f>
        <v/>
      </c>
      <c r="U7" s="117" t="str">
        <f>IF(U$1="SAT",IF(AND(HLOOKUP(U$2,FIXTURES!$C$2:$NC$23,MATCH($C7,FIXTURES!$B$2:$B$23,0),0)="",HLOOKUP(U$2+1,FIXTURES!$C$2:$NC$23,MATCH($C7,FIXTURES!$B$2:$B$23,0),0)="",HLOOKUP(U$2+2,FIXTURES!$C$2:$NC$23,MATCH($C7,FIXTURES!$B$2:$B$23,0),0)=""),HLOOKUP(U$2-1,FIXTURES!$C$2:$NC$23,MATCH($C7,FIXTURES!$B$2:$B$23,0),0),IF(AND(HLOOKUP(U$2,FIXTURES!$C$2:$NC$23,MATCH($C7,FIXTURES!$B$2:$B$23,0),0)="",HLOOKUP(U$2+1,FIXTURES!$C$2:$NC$23,MATCH($C7,FIXTURES!$B$2:$B$23,0),0)=""),HLOOKUP(U$2+2,FIXTURES!$C$2:$NC$23,MATCH($C7,FIXTURES!$B$2:$B$23,0),0),IF(HLOOKUP(U$2+1,FIXTURES!$C$2:$NC$23,MATCH($C7,FIXTURES!$B$2:$B$23,0),0)="",HLOOKUP(U$2,FIXTURES!$C$2:$NC$23,MATCH($C7,FIXTURES!$B$2:$B$23,0),0),HLOOKUP(U$2+1,FIXTURES!$C$2:$NC$23,MATCH($C7,FIXTURES!$B$2:$B$23,0),0)))),IF(AND(HLOOKUP(U$2,FIXTURES!$C$2:$NC$23,MATCH($C7,FIXTURES!$B$2:$B$23,0),0)="",HLOOKUP(U$2+1,FIXTURES!$C$2:$NC$23,MATCH($C7,FIXTURES!$B$2:$B$23,0),0)=""),HLOOKUP(U$2+2,FIXTURES!$C$2:$NC$23,MATCH($C7,FIXTURES!$B$2:$B$23,0),0),IF(HLOOKUP(U$2+1,FIXTURES!$C$2:$NC$23,MATCH($C7,FIXTURES!$B$2:$B$23,0),0)="",HLOOKUP(U$2,FIXTURES!$C$2:$NC$23,MATCH($C7,FIXTURES!$B$2:$B$23,0),0),HLOOKUP(U$2+1,FIXTURES!$C$2:$NC$23,MATCH($C7,FIXTURES!$B$2:$B$23,0),0))))</f>
        <v>lee</v>
      </c>
      <c r="V7" s="117" t="str">
        <f>IF(V$1="SAT",IF(AND(HLOOKUP(V$2,FIXTURES!$C$2:$NC$23,MATCH($C7,FIXTURES!$B$2:$B$23,0),0)="",HLOOKUP(V$2+1,FIXTURES!$C$2:$NC$23,MATCH($C7,FIXTURES!$B$2:$B$23,0),0)="",HLOOKUP(V$2+2,FIXTURES!$C$2:$NC$23,MATCH($C7,FIXTURES!$B$2:$B$23,0),0)=""),HLOOKUP(V$2-1,FIXTURES!$C$2:$NC$23,MATCH($C7,FIXTURES!$B$2:$B$23,0),0),IF(AND(HLOOKUP(V$2,FIXTURES!$C$2:$NC$23,MATCH($C7,FIXTURES!$B$2:$B$23,0),0)="",HLOOKUP(V$2+1,FIXTURES!$C$2:$NC$23,MATCH($C7,FIXTURES!$B$2:$B$23,0),0)=""),HLOOKUP(V$2+2,FIXTURES!$C$2:$NC$23,MATCH($C7,FIXTURES!$B$2:$B$23,0),0),IF(HLOOKUP(V$2+1,FIXTURES!$C$2:$NC$23,MATCH($C7,FIXTURES!$B$2:$B$23,0),0)="",HLOOKUP(V$2,FIXTURES!$C$2:$NC$23,MATCH($C7,FIXTURES!$B$2:$B$23,0),0),HLOOKUP(V$2+1,FIXTURES!$C$2:$NC$23,MATCH($C7,FIXTURES!$B$2:$B$23,0),0)))),IF(AND(HLOOKUP(V$2,FIXTURES!$C$2:$NC$23,MATCH($C7,FIXTURES!$B$2:$B$23,0),0)="",HLOOKUP(V$2+1,FIXTURES!$C$2:$NC$23,MATCH($C7,FIXTURES!$B$2:$B$23,0),0)=""),HLOOKUP(V$2+2,FIXTURES!$C$2:$NC$23,MATCH($C7,FIXTURES!$B$2:$B$23,0),0),IF(HLOOKUP(V$2+1,FIXTURES!$C$2:$NC$23,MATCH($C7,FIXTURES!$B$2:$B$23,0),0)="",HLOOKUP(V$2,FIXTURES!$C$2:$NC$23,MATCH($C7,FIXTURES!$B$2:$B$23,0),0),HLOOKUP(V$2+1,FIXTURES!$C$2:$NC$23,MATCH($C7,FIXTURES!$B$2:$B$23,0),0))))</f>
        <v/>
      </c>
      <c r="W7" s="117" t="str">
        <f>IF(W$1="SAT",IF(AND(HLOOKUP(W$2,FIXTURES!$C$2:$NC$23,MATCH($C7,FIXTURES!$B$2:$B$23,0),0)="",HLOOKUP(W$2+1,FIXTURES!$C$2:$NC$23,MATCH($C7,FIXTURES!$B$2:$B$23,0),0)="",HLOOKUP(W$2+2,FIXTURES!$C$2:$NC$23,MATCH($C7,FIXTURES!$B$2:$B$23,0),0)=""),HLOOKUP(W$2-1,FIXTURES!$C$2:$NC$23,MATCH($C7,FIXTURES!$B$2:$B$23,0),0),IF(AND(HLOOKUP(W$2,FIXTURES!$C$2:$NC$23,MATCH($C7,FIXTURES!$B$2:$B$23,0),0)="",HLOOKUP(W$2+1,FIXTURES!$C$2:$NC$23,MATCH($C7,FIXTURES!$B$2:$B$23,0),0)=""),HLOOKUP(W$2+2,FIXTURES!$C$2:$NC$23,MATCH($C7,FIXTURES!$B$2:$B$23,0),0),IF(HLOOKUP(W$2+1,FIXTURES!$C$2:$NC$23,MATCH($C7,FIXTURES!$B$2:$B$23,0),0)="",HLOOKUP(W$2,FIXTURES!$C$2:$NC$23,MATCH($C7,FIXTURES!$B$2:$B$23,0),0),HLOOKUP(W$2+1,FIXTURES!$C$2:$NC$23,MATCH($C7,FIXTURES!$B$2:$B$23,0),0)))),IF(AND(HLOOKUP(W$2,FIXTURES!$C$2:$NC$23,MATCH($C7,FIXTURES!$B$2:$B$23,0),0)="",HLOOKUP(W$2+1,FIXTURES!$C$2:$NC$23,MATCH($C7,FIXTURES!$B$2:$B$23,0),0)=""),HLOOKUP(W$2+2,FIXTURES!$C$2:$NC$23,MATCH($C7,FIXTURES!$B$2:$B$23,0),0),IF(HLOOKUP(W$2+1,FIXTURES!$C$2:$NC$23,MATCH($C7,FIXTURES!$B$2:$B$23,0),0)="",HLOOKUP(W$2,FIXTURES!$C$2:$NC$23,MATCH($C7,FIXTURES!$B$2:$B$23,0),0),HLOOKUP(W$2+1,FIXTURES!$C$2:$NC$23,MATCH($C7,FIXTURES!$B$2:$B$23,0),0))))</f>
        <v>nfo</v>
      </c>
      <c r="X7" s="117" t="str">
        <f>IF(X$1="SAT",IF(AND(HLOOKUP(X$2,FIXTURES!$C$2:$NC$23,MATCH($C7,FIXTURES!$B$2:$B$23,0),0)="",HLOOKUP(X$2+1,FIXTURES!$C$2:$NC$23,MATCH($C7,FIXTURES!$B$2:$B$23,0),0)="",HLOOKUP(X$2+2,FIXTURES!$C$2:$NC$23,MATCH($C7,FIXTURES!$B$2:$B$23,0),0)=""),HLOOKUP(X$2-1,FIXTURES!$C$2:$NC$23,MATCH($C7,FIXTURES!$B$2:$B$23,0),0),IF(AND(HLOOKUP(X$2,FIXTURES!$C$2:$NC$23,MATCH($C7,FIXTURES!$B$2:$B$23,0),0)="",HLOOKUP(X$2+1,FIXTURES!$C$2:$NC$23,MATCH($C7,FIXTURES!$B$2:$B$23,0),0)=""),HLOOKUP(X$2+2,FIXTURES!$C$2:$NC$23,MATCH($C7,FIXTURES!$B$2:$B$23,0),0),IF(HLOOKUP(X$2+1,FIXTURES!$C$2:$NC$23,MATCH($C7,FIXTURES!$B$2:$B$23,0),0)="",HLOOKUP(X$2,FIXTURES!$C$2:$NC$23,MATCH($C7,FIXTURES!$B$2:$B$23,0),0),HLOOKUP(X$2+1,FIXTURES!$C$2:$NC$23,MATCH($C7,FIXTURES!$B$2:$B$23,0),0)))),IF(AND(HLOOKUP(X$2,FIXTURES!$C$2:$NC$23,MATCH($C7,FIXTURES!$B$2:$B$23,0),0)="",HLOOKUP(X$2+1,FIXTURES!$C$2:$NC$23,MATCH($C7,FIXTURES!$B$2:$B$23,0),0)=""),HLOOKUP(X$2+2,FIXTURES!$C$2:$NC$23,MATCH($C7,FIXTURES!$B$2:$B$23,0),0),IF(HLOOKUP(X$2+1,FIXTURES!$C$2:$NC$23,MATCH($C7,FIXTURES!$B$2:$B$23,0),0)="",HLOOKUP(X$2,FIXTURES!$C$2:$NC$23,MATCH($C7,FIXTURES!$B$2:$B$23,0),0),HLOOKUP(X$2+1,FIXTURES!$C$2:$NC$23,MATCH($C7,FIXTURES!$B$2:$B$23,0),0))))</f>
        <v/>
      </c>
      <c r="Y7" s="117" t="str">
        <f>IF(Y$1="SAT",IF(AND(HLOOKUP(Y$2,FIXTURES!$C$2:$NC$23,MATCH($C7,FIXTURES!$B$2:$B$23,0),0)="",HLOOKUP(Y$2+1,FIXTURES!$C$2:$NC$23,MATCH($C7,FIXTURES!$B$2:$B$23,0),0)="",HLOOKUP(Y$2+2,FIXTURES!$C$2:$NC$23,MATCH($C7,FIXTURES!$B$2:$B$23,0),0)=""),HLOOKUP(Y$2-1,FIXTURES!$C$2:$NC$23,MATCH($C7,FIXTURES!$B$2:$B$23,0),0),IF(AND(HLOOKUP(Y$2,FIXTURES!$C$2:$NC$23,MATCH($C7,FIXTURES!$B$2:$B$23,0),0)="",HLOOKUP(Y$2+1,FIXTURES!$C$2:$NC$23,MATCH($C7,FIXTURES!$B$2:$B$23,0),0)=""),HLOOKUP(Y$2+2,FIXTURES!$C$2:$NC$23,MATCH($C7,FIXTURES!$B$2:$B$23,0),0),IF(HLOOKUP(Y$2+1,FIXTURES!$C$2:$NC$23,MATCH($C7,FIXTURES!$B$2:$B$23,0),0)="",HLOOKUP(Y$2,FIXTURES!$C$2:$NC$23,MATCH($C7,FIXTURES!$B$2:$B$23,0),0),HLOOKUP(Y$2+1,FIXTURES!$C$2:$NC$23,MATCH($C7,FIXTURES!$B$2:$B$23,0),0)))),IF(AND(HLOOKUP(Y$2,FIXTURES!$C$2:$NC$23,MATCH($C7,FIXTURES!$B$2:$B$23,0),0)="",HLOOKUP(Y$2+1,FIXTURES!$C$2:$NC$23,MATCH($C7,FIXTURES!$B$2:$B$23,0),0)=""),HLOOKUP(Y$2+2,FIXTURES!$C$2:$NC$23,MATCH($C7,FIXTURES!$B$2:$B$23,0),0),IF(HLOOKUP(Y$2+1,FIXTURES!$C$2:$NC$23,MATCH($C7,FIXTURES!$B$2:$B$23,0),0)="",HLOOKUP(Y$2,FIXTURES!$C$2:$NC$23,MATCH($C7,FIXTURES!$B$2:$B$23,0),0),HLOOKUP(Y$2+1,FIXTURES!$C$2:$NC$23,MATCH($C7,FIXTURES!$B$2:$B$23,0),0))))</f>
        <v>CHE</v>
      </c>
      <c r="Z7" s="117" t="str">
        <f>IF(Z$1="SAT",IF(AND(HLOOKUP(Z$2,FIXTURES!$C$2:$NC$23,MATCH($C7,FIXTURES!$B$2:$B$23,0),0)="",HLOOKUP(Z$2+1,FIXTURES!$C$2:$NC$23,MATCH($C7,FIXTURES!$B$2:$B$23,0),0)="",HLOOKUP(Z$2+2,FIXTURES!$C$2:$NC$23,MATCH($C7,FIXTURES!$B$2:$B$23,0),0)=""),HLOOKUP(Z$2-1,FIXTURES!$C$2:$NC$23,MATCH($C7,FIXTURES!$B$2:$B$23,0),0),IF(AND(HLOOKUP(Z$2,FIXTURES!$C$2:$NC$23,MATCH($C7,FIXTURES!$B$2:$B$23,0),0)="",HLOOKUP(Z$2+1,FIXTURES!$C$2:$NC$23,MATCH($C7,FIXTURES!$B$2:$B$23,0),0)=""),HLOOKUP(Z$2+2,FIXTURES!$C$2:$NC$23,MATCH($C7,FIXTURES!$B$2:$B$23,0),0),IF(HLOOKUP(Z$2+1,FIXTURES!$C$2:$NC$23,MATCH($C7,FIXTURES!$B$2:$B$23,0),0)="",HLOOKUP(Z$2,FIXTURES!$C$2:$NC$23,MATCH($C7,FIXTURES!$B$2:$B$23,0),0),HLOOKUP(Z$2+1,FIXTURES!$C$2:$NC$23,MATCH($C7,FIXTURES!$B$2:$B$23,0),0)))),IF(AND(HLOOKUP(Z$2,FIXTURES!$C$2:$NC$23,MATCH($C7,FIXTURES!$B$2:$B$23,0),0)="",HLOOKUP(Z$2+1,FIXTURES!$C$2:$NC$23,MATCH($C7,FIXTURES!$B$2:$B$23,0),0)=""),HLOOKUP(Z$2+2,FIXTURES!$C$2:$NC$23,MATCH($C7,FIXTURES!$B$2:$B$23,0),0),IF(HLOOKUP(Z$2+1,FIXTURES!$C$2:$NC$23,MATCH($C7,FIXTURES!$B$2:$B$23,0),0)="",HLOOKUP(Z$2,FIXTURES!$C$2:$NC$23,MATCH($C7,FIXTURES!$B$2:$B$23,0),0),HLOOKUP(Z$2+1,FIXTURES!$C$2:$NC$23,MATCH($C7,FIXTURES!$B$2:$B$23,0),0))))</f>
        <v>ful</v>
      </c>
      <c r="AA7" s="117" t="str">
        <f>IF(AA$1="SAT",IF(AND(HLOOKUP(AA$2,FIXTURES!$C$2:$NC$23,MATCH($C7,FIXTURES!$B$2:$B$23,0),0)="",HLOOKUP(AA$2+1,FIXTURES!$C$2:$NC$23,MATCH($C7,FIXTURES!$B$2:$B$23,0),0)="",HLOOKUP(AA$2+2,FIXTURES!$C$2:$NC$23,MATCH($C7,FIXTURES!$B$2:$B$23,0),0)=""),HLOOKUP(AA$2-1,FIXTURES!$C$2:$NC$23,MATCH($C7,FIXTURES!$B$2:$B$23,0),0),IF(AND(HLOOKUP(AA$2,FIXTURES!$C$2:$NC$23,MATCH($C7,FIXTURES!$B$2:$B$23,0),0)="",HLOOKUP(AA$2+1,FIXTURES!$C$2:$NC$23,MATCH($C7,FIXTURES!$B$2:$B$23,0),0)=""),HLOOKUP(AA$2+2,FIXTURES!$C$2:$NC$23,MATCH($C7,FIXTURES!$B$2:$B$23,0),0),IF(HLOOKUP(AA$2+1,FIXTURES!$C$2:$NC$23,MATCH($C7,FIXTURES!$B$2:$B$23,0),0)="",HLOOKUP(AA$2,FIXTURES!$C$2:$NC$23,MATCH($C7,FIXTURES!$B$2:$B$23,0),0),HLOOKUP(AA$2+1,FIXTURES!$C$2:$NC$23,MATCH($C7,FIXTURES!$B$2:$B$23,0),0)))),IF(AND(HLOOKUP(AA$2,FIXTURES!$C$2:$NC$23,MATCH($C7,FIXTURES!$B$2:$B$23,0),0)="",HLOOKUP(AA$2+1,FIXTURES!$C$2:$NC$23,MATCH($C7,FIXTURES!$B$2:$B$23,0),0)=""),HLOOKUP(AA$2+2,FIXTURES!$C$2:$NC$23,MATCH($C7,FIXTURES!$B$2:$B$23,0),0),IF(HLOOKUP(AA$2+1,FIXTURES!$C$2:$NC$23,MATCH($C7,FIXTURES!$B$2:$B$23,0),0)="",HLOOKUP(AA$2,FIXTURES!$C$2:$NC$23,MATCH($C7,FIXTURES!$B$2:$B$23,0),0),HLOOKUP(AA$2+1,FIXTURES!$C$2:$NC$23,MATCH($C7,FIXTURES!$B$2:$B$23,0),0))))</f>
        <v>BRE</v>
      </c>
      <c r="AB7" s="117" t="str">
        <f>IF(AB$1="SAT",IF(AND(HLOOKUP(AB$2,FIXTURES!$C$2:$NC$23,MATCH($C7,FIXTURES!$B$2:$B$23,0),0)="",HLOOKUP(AB$2+1,FIXTURES!$C$2:$NC$23,MATCH($C7,FIXTURES!$B$2:$B$23,0),0)="",HLOOKUP(AB$2+2,FIXTURES!$C$2:$NC$23,MATCH($C7,FIXTURES!$B$2:$B$23,0),0)=""),HLOOKUP(AB$2-1,FIXTURES!$C$2:$NC$23,MATCH($C7,FIXTURES!$B$2:$B$23,0),0),IF(AND(HLOOKUP(AB$2,FIXTURES!$C$2:$NC$23,MATCH($C7,FIXTURES!$B$2:$B$23,0),0)="",HLOOKUP(AB$2+1,FIXTURES!$C$2:$NC$23,MATCH($C7,FIXTURES!$B$2:$B$23,0),0)=""),HLOOKUP(AB$2+2,FIXTURES!$C$2:$NC$23,MATCH($C7,FIXTURES!$B$2:$B$23,0),0),IF(HLOOKUP(AB$2+1,FIXTURES!$C$2:$NC$23,MATCH($C7,FIXTURES!$B$2:$B$23,0),0)="",HLOOKUP(AB$2,FIXTURES!$C$2:$NC$23,MATCH($C7,FIXTURES!$B$2:$B$23,0),0),HLOOKUP(AB$2+1,FIXTURES!$C$2:$NC$23,MATCH($C7,FIXTURES!$B$2:$B$23,0),0)))),IF(AND(HLOOKUP(AB$2,FIXTURES!$C$2:$NC$23,MATCH($C7,FIXTURES!$B$2:$B$23,0),0)="",HLOOKUP(AB$2+1,FIXTURES!$C$2:$NC$23,MATCH($C7,FIXTURES!$B$2:$B$23,0),0)=""),HLOOKUP(AB$2+2,FIXTURES!$C$2:$NC$23,MATCH($C7,FIXTURES!$B$2:$B$23,0),0),IF(HLOOKUP(AB$2+1,FIXTURES!$C$2:$NC$23,MATCH($C7,FIXTURES!$B$2:$B$23,0),0)="",HLOOKUP(AB$2,FIXTURES!$C$2:$NC$23,MATCH($C7,FIXTURES!$B$2:$B$23,0),0),HLOOKUP(AB$2+1,FIXTURES!$C$2:$NC$23,MATCH($C7,FIXTURES!$B$2:$B$23,0),0))))</f>
        <v/>
      </c>
      <c r="AC7" s="117" t="str">
        <f>IF(AC$1="SAT",IF(AND(HLOOKUP(AC$2,FIXTURES!$C$2:$NC$23,MATCH($C7,FIXTURES!$B$2:$B$23,0),0)="",HLOOKUP(AC$2+1,FIXTURES!$C$2:$NC$23,MATCH($C7,FIXTURES!$B$2:$B$23,0),0)="",HLOOKUP(AC$2+2,FIXTURES!$C$2:$NC$23,MATCH($C7,FIXTURES!$B$2:$B$23,0),0)=""),HLOOKUP(AC$2-1,FIXTURES!$C$2:$NC$23,MATCH($C7,FIXTURES!$B$2:$B$23,0),0),IF(AND(HLOOKUP(AC$2,FIXTURES!$C$2:$NC$23,MATCH($C7,FIXTURES!$B$2:$B$23,0),0)="",HLOOKUP(AC$2+1,FIXTURES!$C$2:$NC$23,MATCH($C7,FIXTURES!$B$2:$B$23,0),0)=""),HLOOKUP(AC$2+2,FIXTURES!$C$2:$NC$23,MATCH($C7,FIXTURES!$B$2:$B$23,0),0),IF(HLOOKUP(AC$2+1,FIXTURES!$C$2:$NC$23,MATCH($C7,FIXTURES!$B$2:$B$23,0),0)="",HLOOKUP(AC$2,FIXTURES!$C$2:$NC$23,MATCH($C7,FIXTURES!$B$2:$B$23,0),0),HLOOKUP(AC$2+1,FIXTURES!$C$2:$NC$23,MATCH($C7,FIXTURES!$B$2:$B$23,0),0)))),IF(AND(HLOOKUP(AC$2,FIXTURES!$C$2:$NC$23,MATCH($C7,FIXTURES!$B$2:$B$23,0),0)="",HLOOKUP(AC$2+1,FIXTURES!$C$2:$NC$23,MATCH($C7,FIXTURES!$B$2:$B$23,0),0)=""),HLOOKUP(AC$2+2,FIXTURES!$C$2:$NC$23,MATCH($C7,FIXTURES!$B$2:$B$23,0),0),IF(HLOOKUP(AC$2+1,FIXTURES!$C$2:$NC$23,MATCH($C7,FIXTURES!$B$2:$B$23,0),0)="",HLOOKUP(AC$2,FIXTURES!$C$2:$NC$23,MATCH($C7,FIXTURES!$B$2:$B$23,0),0),HLOOKUP(AC$2+1,FIXTURES!$C$2:$NC$23,MATCH($C7,FIXTURES!$B$2:$B$23,0),0))))</f>
        <v>new</v>
      </c>
      <c r="AD7" s="117" t="str">
        <f>IF(AD$1="SAT",IF(AND(HLOOKUP(AD$2,FIXTURES!$C$2:$NC$23,MATCH($C7,FIXTURES!$B$2:$B$23,0),0)="",HLOOKUP(AD$2+1,FIXTURES!$C$2:$NC$23,MATCH($C7,FIXTURES!$B$2:$B$23,0),0)="",HLOOKUP(AD$2+2,FIXTURES!$C$2:$NC$23,MATCH($C7,FIXTURES!$B$2:$B$23,0),0)=""),HLOOKUP(AD$2-1,FIXTURES!$C$2:$NC$23,MATCH($C7,FIXTURES!$B$2:$B$23,0),0),IF(AND(HLOOKUP(AD$2,FIXTURES!$C$2:$NC$23,MATCH($C7,FIXTURES!$B$2:$B$23,0),0)="",HLOOKUP(AD$2+1,FIXTURES!$C$2:$NC$23,MATCH($C7,FIXTURES!$B$2:$B$23,0),0)=""),HLOOKUP(AD$2+2,FIXTURES!$C$2:$NC$23,MATCH($C7,FIXTURES!$B$2:$B$23,0),0),IF(HLOOKUP(AD$2+1,FIXTURES!$C$2:$NC$23,MATCH($C7,FIXTURES!$B$2:$B$23,0),0)="",HLOOKUP(AD$2,FIXTURES!$C$2:$NC$23,MATCH($C7,FIXTURES!$B$2:$B$23,0),0),HLOOKUP(AD$2+1,FIXTURES!$C$2:$NC$23,MATCH($C7,FIXTURES!$B$2:$B$23,0),0)))),IF(AND(HLOOKUP(AD$2,FIXTURES!$C$2:$NC$23,MATCH($C7,FIXTURES!$B$2:$B$23,0),0)="",HLOOKUP(AD$2+1,FIXTURES!$C$2:$NC$23,MATCH($C7,FIXTURES!$B$2:$B$23,0),0)=""),HLOOKUP(AD$2+2,FIXTURES!$C$2:$NC$23,MATCH($C7,FIXTURES!$B$2:$B$23,0),0),IF(HLOOKUP(AD$2+1,FIXTURES!$C$2:$NC$23,MATCH($C7,FIXTURES!$B$2:$B$23,0),0)="",HLOOKUP(AD$2,FIXTURES!$C$2:$NC$23,MATCH($C7,FIXTURES!$B$2:$B$23,0),0),HLOOKUP(AD$2+1,FIXTURES!$C$2:$NC$23,MATCH($C7,FIXTURES!$B$2:$B$23,0),0))))</f>
        <v/>
      </c>
      <c r="AE7" s="117" t="str">
        <f>IF(AE$1="SAT",IF(AND(HLOOKUP(AE$2,FIXTURES!$C$2:$NC$23,MATCH($C7,FIXTURES!$B$2:$B$23,0),0)="",HLOOKUP(AE$2+1,FIXTURES!$C$2:$NC$23,MATCH($C7,FIXTURES!$B$2:$B$23,0),0)="",HLOOKUP(AE$2+2,FIXTURES!$C$2:$NC$23,MATCH($C7,FIXTURES!$B$2:$B$23,0),0)=""),HLOOKUP(AE$2-1,FIXTURES!$C$2:$NC$23,MATCH($C7,FIXTURES!$B$2:$B$23,0),0),IF(AND(HLOOKUP(AE$2,FIXTURES!$C$2:$NC$23,MATCH($C7,FIXTURES!$B$2:$B$23,0),0)="",HLOOKUP(AE$2+1,FIXTURES!$C$2:$NC$23,MATCH($C7,FIXTURES!$B$2:$B$23,0),0)=""),HLOOKUP(AE$2+2,FIXTURES!$C$2:$NC$23,MATCH($C7,FIXTURES!$B$2:$B$23,0),0),IF(HLOOKUP(AE$2+1,FIXTURES!$C$2:$NC$23,MATCH($C7,FIXTURES!$B$2:$B$23,0),0)="",HLOOKUP(AE$2,FIXTURES!$C$2:$NC$23,MATCH($C7,FIXTURES!$B$2:$B$23,0),0),HLOOKUP(AE$2+1,FIXTURES!$C$2:$NC$23,MATCH($C7,FIXTURES!$B$2:$B$23,0),0)))),IF(AND(HLOOKUP(AE$2,FIXTURES!$C$2:$NC$23,MATCH($C7,FIXTURES!$B$2:$B$23,0),0)="",HLOOKUP(AE$2+1,FIXTURES!$C$2:$NC$23,MATCH($C7,FIXTURES!$B$2:$B$23,0),0)=""),HLOOKUP(AE$2+2,FIXTURES!$C$2:$NC$23,MATCH($C7,FIXTURES!$B$2:$B$23,0),0),IF(HLOOKUP(AE$2+1,FIXTURES!$C$2:$NC$23,MATCH($C7,FIXTURES!$B$2:$B$23,0),0)="",HLOOKUP(AE$2,FIXTURES!$C$2:$NC$23,MATCH($C7,FIXTURES!$B$2:$B$23,0),0),HLOOKUP(AE$2+1,FIXTURES!$C$2:$NC$23,MATCH($C7,FIXTURES!$B$2:$B$23,0),0))))</f>
        <v>MUN</v>
      </c>
      <c r="AF7" s="117" t="str">
        <f>IF(AF$1="SAT",IF(AND(HLOOKUP(AF$2,FIXTURES!$C$2:$NC$23,MATCH($C7,FIXTURES!$B$2:$B$23,0),0)="",HLOOKUP(AF$2+1,FIXTURES!$C$2:$NC$23,MATCH($C7,FIXTURES!$B$2:$B$23,0),0)="",HLOOKUP(AF$2+2,FIXTURES!$C$2:$NC$23,MATCH($C7,FIXTURES!$B$2:$B$23,0),0)=""),HLOOKUP(AF$2-1,FIXTURES!$C$2:$NC$23,MATCH($C7,FIXTURES!$B$2:$B$23,0),0),IF(AND(HLOOKUP(AF$2,FIXTURES!$C$2:$NC$23,MATCH($C7,FIXTURES!$B$2:$B$23,0),0)="",HLOOKUP(AF$2+1,FIXTURES!$C$2:$NC$23,MATCH($C7,FIXTURES!$B$2:$B$23,0),0)=""),HLOOKUP(AF$2+2,FIXTURES!$C$2:$NC$23,MATCH($C7,FIXTURES!$B$2:$B$23,0),0),IF(HLOOKUP(AF$2+1,FIXTURES!$C$2:$NC$23,MATCH($C7,FIXTURES!$B$2:$B$23,0),0)="",HLOOKUP(AF$2,FIXTURES!$C$2:$NC$23,MATCH($C7,FIXTURES!$B$2:$B$23,0),0),HLOOKUP(AF$2+1,FIXTURES!$C$2:$NC$23,MATCH($C7,FIXTURES!$B$2:$B$23,0),0)))),IF(AND(HLOOKUP(AF$2,FIXTURES!$C$2:$NC$23,MATCH($C7,FIXTURES!$B$2:$B$23,0),0)="",HLOOKUP(AF$2+1,FIXTURES!$C$2:$NC$23,MATCH($C7,FIXTURES!$B$2:$B$23,0),0)=""),HLOOKUP(AF$2+2,FIXTURES!$C$2:$NC$23,MATCH($C7,FIXTURES!$B$2:$B$23,0),0),IF(HLOOKUP(AF$2+1,FIXTURES!$C$2:$NC$23,MATCH($C7,FIXTURES!$B$2:$B$23,0),0)="",HLOOKUP(AF$2,FIXTURES!$C$2:$NC$23,MATCH($C7,FIXTURES!$B$2:$B$23,0),0),HLOOKUP(AF$2+1,FIXTURES!$C$2:$NC$23,MATCH($C7,FIXTURES!$B$2:$B$23,0),0))))</f>
        <v>Manchester Utd</v>
      </c>
      <c r="AG7" s="117" t="str">
        <f>IF(AG$1="SAT",IF(AND(HLOOKUP(AG$2,FIXTURES!$C$2:$NC$23,MATCH($C7,FIXTURES!$B$2:$B$23,0),0)="",HLOOKUP(AG$2+1,FIXTURES!$C$2:$NC$23,MATCH($C7,FIXTURES!$B$2:$B$23,0),0)="",HLOOKUP(AG$2+2,FIXTURES!$C$2:$NC$23,MATCH($C7,FIXTURES!$B$2:$B$23,0),0)=""),HLOOKUP(AG$2-1,FIXTURES!$C$2:$NC$23,MATCH($C7,FIXTURES!$B$2:$B$23,0),0),IF(AND(HLOOKUP(AG$2,FIXTURES!$C$2:$NC$23,MATCH($C7,FIXTURES!$B$2:$B$23,0),0)="",HLOOKUP(AG$2+1,FIXTURES!$C$2:$NC$23,MATCH($C7,FIXTURES!$B$2:$B$23,0),0)=""),HLOOKUP(AG$2+2,FIXTURES!$C$2:$NC$23,MATCH($C7,FIXTURES!$B$2:$B$23,0),0),IF(HLOOKUP(AG$2+1,FIXTURES!$C$2:$NC$23,MATCH($C7,FIXTURES!$B$2:$B$23,0),0)="",HLOOKUP(AG$2,FIXTURES!$C$2:$NC$23,MATCH($C7,FIXTURES!$B$2:$B$23,0),0),HLOOKUP(AG$2+1,FIXTURES!$C$2:$NC$23,MATCH($C7,FIXTURES!$B$2:$B$23,0),0)))),IF(AND(HLOOKUP(AG$2,FIXTURES!$C$2:$NC$23,MATCH($C7,FIXTURES!$B$2:$B$23,0),0)="",HLOOKUP(AG$2+1,FIXTURES!$C$2:$NC$23,MATCH($C7,FIXTURES!$B$2:$B$23,0),0)=""),HLOOKUP(AG$2+2,FIXTURES!$C$2:$NC$23,MATCH($C7,FIXTURES!$B$2:$B$23,0),0),IF(HLOOKUP(AG$2+1,FIXTURES!$C$2:$NC$23,MATCH($C7,FIXTURES!$B$2:$B$23,0),0)="",HLOOKUP(AG$2,FIXTURES!$C$2:$NC$23,MATCH($C7,FIXTURES!$B$2:$B$23,0),0),HLOOKUP(AG$2+1,FIXTURES!$C$2:$NC$23,MATCH($C7,FIXTURES!$B$2:$B$23,0),0))))</f>
        <v>bha</v>
      </c>
      <c r="AH7" s="117" t="str">
        <f>IF(AH$1="SAT",IF(AND(HLOOKUP(AH$2,FIXTURES!$C$2:$NC$23,MATCH($C7,FIXTURES!$B$2:$B$23,0),0)="",HLOOKUP(AH$2+1,FIXTURES!$C$2:$NC$23,MATCH($C7,FIXTURES!$B$2:$B$23,0),0)="",HLOOKUP(AH$2+2,FIXTURES!$C$2:$NC$23,MATCH($C7,FIXTURES!$B$2:$B$23,0),0)=""),HLOOKUP(AH$2-1,FIXTURES!$C$2:$NC$23,MATCH($C7,FIXTURES!$B$2:$B$23,0),0),IF(AND(HLOOKUP(AH$2,FIXTURES!$C$2:$NC$23,MATCH($C7,FIXTURES!$B$2:$B$23,0),0)="",HLOOKUP(AH$2+1,FIXTURES!$C$2:$NC$23,MATCH($C7,FIXTURES!$B$2:$B$23,0),0)=""),HLOOKUP(AH$2+2,FIXTURES!$C$2:$NC$23,MATCH($C7,FIXTURES!$B$2:$B$23,0),0),IF(HLOOKUP(AH$2+1,FIXTURES!$C$2:$NC$23,MATCH($C7,FIXTURES!$B$2:$B$23,0),0)="",HLOOKUP(AH$2,FIXTURES!$C$2:$NC$23,MATCH($C7,FIXTURES!$B$2:$B$23,0),0),HLOOKUP(AH$2+1,FIXTURES!$C$2:$NC$23,MATCH($C7,FIXTURES!$B$2:$B$23,0),0)))),IF(AND(HLOOKUP(AH$2,FIXTURES!$C$2:$NC$23,MATCH($C7,FIXTURES!$B$2:$B$23,0),0)="",HLOOKUP(AH$2+1,FIXTURES!$C$2:$NC$23,MATCH($C7,FIXTURES!$B$2:$B$23,0),0)=""),HLOOKUP(AH$2+2,FIXTURES!$C$2:$NC$23,MATCH($C7,FIXTURES!$B$2:$B$23,0),0),IF(HLOOKUP(AH$2+1,FIXTURES!$C$2:$NC$23,MATCH($C7,FIXTURES!$B$2:$B$23,0),0)="",HLOOKUP(AH$2,FIXTURES!$C$2:$NC$23,MATCH($C7,FIXTURES!$B$2:$B$23,0),0),HLOOKUP(AH$2+1,FIXTURES!$C$2:$NC$23,MATCH($C7,FIXTURES!$B$2:$B$23,0),0))))</f>
        <v/>
      </c>
      <c r="AI7" s="117" t="str">
        <f>IF(AI$1="SAT",IF(AND(HLOOKUP(AI$2,FIXTURES!$C$2:$NC$23,MATCH($C7,FIXTURES!$B$2:$B$23,0),0)="",HLOOKUP(AI$2+1,FIXTURES!$C$2:$NC$23,MATCH($C7,FIXTURES!$B$2:$B$23,0),0)="",HLOOKUP(AI$2+2,FIXTURES!$C$2:$NC$23,MATCH($C7,FIXTURES!$B$2:$B$23,0),0)=""),HLOOKUP(AI$2-1,FIXTURES!$C$2:$NC$23,MATCH($C7,FIXTURES!$B$2:$B$23,0),0),IF(AND(HLOOKUP(AI$2,FIXTURES!$C$2:$NC$23,MATCH($C7,FIXTURES!$B$2:$B$23,0),0)="",HLOOKUP(AI$2+1,FIXTURES!$C$2:$NC$23,MATCH($C7,FIXTURES!$B$2:$B$23,0),0)=""),HLOOKUP(AI$2+2,FIXTURES!$C$2:$NC$23,MATCH($C7,FIXTURES!$B$2:$B$23,0),0),IF(HLOOKUP(AI$2+1,FIXTURES!$C$2:$NC$23,MATCH($C7,FIXTURES!$B$2:$B$23,0),0)="",HLOOKUP(AI$2,FIXTURES!$C$2:$NC$23,MATCH($C7,FIXTURES!$B$2:$B$23,0),0),HLOOKUP(AI$2+1,FIXTURES!$C$2:$NC$23,MATCH($C7,FIXTURES!$B$2:$B$23,0),0)))),IF(AND(HLOOKUP(AI$2,FIXTURES!$C$2:$NC$23,MATCH($C7,FIXTURES!$B$2:$B$23,0),0)="",HLOOKUP(AI$2+1,FIXTURES!$C$2:$NC$23,MATCH($C7,FIXTURES!$B$2:$B$23,0),0)=""),HLOOKUP(AI$2+2,FIXTURES!$C$2:$NC$23,MATCH($C7,FIXTURES!$B$2:$B$23,0),0),IF(HLOOKUP(AI$2+1,FIXTURES!$C$2:$NC$23,MATCH($C7,FIXTURES!$B$2:$B$23,0),0)="",HLOOKUP(AI$2,FIXTURES!$C$2:$NC$23,MATCH($C7,FIXTURES!$B$2:$B$23,0),0),HLOOKUP(AI$2+1,FIXTURES!$C$2:$NC$23,MATCH($C7,FIXTURES!$B$2:$B$23,0),0))))</f>
        <v/>
      </c>
      <c r="AJ7" s="117" t="str">
        <f>IF(AJ$1="SAT",IF(AND(HLOOKUP(AJ$2,FIXTURES!$C$2:$NC$23,MATCH($C7,FIXTURES!$B$2:$B$23,0),0)="",HLOOKUP(AJ$2+1,FIXTURES!$C$2:$NC$23,MATCH($C7,FIXTURES!$B$2:$B$23,0),0)="",HLOOKUP(AJ$2+2,FIXTURES!$C$2:$NC$23,MATCH($C7,FIXTURES!$B$2:$B$23,0),0)=""),HLOOKUP(AJ$2-1,FIXTURES!$C$2:$NC$23,MATCH($C7,FIXTURES!$B$2:$B$23,0),0),IF(AND(HLOOKUP(AJ$2,FIXTURES!$C$2:$NC$23,MATCH($C7,FIXTURES!$B$2:$B$23,0),0)="",HLOOKUP(AJ$2+1,FIXTURES!$C$2:$NC$23,MATCH($C7,FIXTURES!$B$2:$B$23,0),0)=""),HLOOKUP(AJ$2+2,FIXTURES!$C$2:$NC$23,MATCH($C7,FIXTURES!$B$2:$B$23,0),0),IF(HLOOKUP(AJ$2+1,FIXTURES!$C$2:$NC$23,MATCH($C7,FIXTURES!$B$2:$B$23,0),0)="",HLOOKUP(AJ$2,FIXTURES!$C$2:$NC$23,MATCH($C7,FIXTURES!$B$2:$B$23,0),0),HLOOKUP(AJ$2+1,FIXTURES!$C$2:$NC$23,MATCH($C7,FIXTURES!$B$2:$B$23,0),0)))),IF(AND(HLOOKUP(AJ$2,FIXTURES!$C$2:$NC$23,MATCH($C7,FIXTURES!$B$2:$B$23,0),0)="",HLOOKUP(AJ$2+1,FIXTURES!$C$2:$NC$23,MATCH($C7,FIXTURES!$B$2:$B$23,0),0)=""),HLOOKUP(AJ$2+2,FIXTURES!$C$2:$NC$23,MATCH($C7,FIXTURES!$B$2:$B$23,0),0),IF(HLOOKUP(AJ$2+1,FIXTURES!$C$2:$NC$23,MATCH($C7,FIXTURES!$B$2:$B$23,0),0)="",HLOOKUP(AJ$2,FIXTURES!$C$2:$NC$23,MATCH($C7,FIXTURES!$B$2:$B$23,0),0),HLOOKUP(AJ$2+1,FIXTURES!$C$2:$NC$23,MATCH($C7,FIXTURES!$B$2:$B$23,0),0))))</f>
        <v/>
      </c>
      <c r="AK7" s="117" t="str">
        <f>IF(AK$1="SAT",IF(AND(HLOOKUP(AK$2,FIXTURES!$C$2:$NC$23,MATCH($C7,FIXTURES!$B$2:$B$23,0),0)="",HLOOKUP(AK$2+1,FIXTURES!$C$2:$NC$23,MATCH($C7,FIXTURES!$B$2:$B$23,0),0)="",HLOOKUP(AK$2+2,FIXTURES!$C$2:$NC$23,MATCH($C7,FIXTURES!$B$2:$B$23,0),0)=""),HLOOKUP(AK$2-1,FIXTURES!$C$2:$NC$23,MATCH($C7,FIXTURES!$B$2:$B$23,0),0),IF(AND(HLOOKUP(AK$2,FIXTURES!$C$2:$NC$23,MATCH($C7,FIXTURES!$B$2:$B$23,0),0)="",HLOOKUP(AK$2+1,FIXTURES!$C$2:$NC$23,MATCH($C7,FIXTURES!$B$2:$B$23,0),0)=""),HLOOKUP(AK$2+2,FIXTURES!$C$2:$NC$23,MATCH($C7,FIXTURES!$B$2:$B$23,0),0),IF(HLOOKUP(AK$2+1,FIXTURES!$C$2:$NC$23,MATCH($C7,FIXTURES!$B$2:$B$23,0),0)="",HLOOKUP(AK$2,FIXTURES!$C$2:$NC$23,MATCH($C7,FIXTURES!$B$2:$B$23,0),0),HLOOKUP(AK$2+1,FIXTURES!$C$2:$NC$23,MATCH($C7,FIXTURES!$B$2:$B$23,0),0)))),IF(AND(HLOOKUP(AK$2,FIXTURES!$C$2:$NC$23,MATCH($C7,FIXTURES!$B$2:$B$23,0),0)="",HLOOKUP(AK$2+1,FIXTURES!$C$2:$NC$23,MATCH($C7,FIXTURES!$B$2:$B$23,0),0)=""),HLOOKUP(AK$2+2,FIXTURES!$C$2:$NC$23,MATCH($C7,FIXTURES!$B$2:$B$23,0),0),IF(HLOOKUP(AK$2+1,FIXTURES!$C$2:$NC$23,MATCH($C7,FIXTURES!$B$2:$B$23,0),0)="",HLOOKUP(AK$2,FIXTURES!$C$2:$NC$23,MATCH($C7,FIXTURES!$B$2:$B$23,0),0),HLOOKUP(AK$2+1,FIXTURES!$C$2:$NC$23,MATCH($C7,FIXTURES!$B$2:$B$23,0),0))))</f>
        <v/>
      </c>
      <c r="AL7" s="117" t="str">
        <f>IF(AL$1="SAT",IF(AND(HLOOKUP(AL$2,FIXTURES!$C$2:$NC$23,MATCH($C7,FIXTURES!$B$2:$B$23,0),0)="",HLOOKUP(AL$2+1,FIXTURES!$C$2:$NC$23,MATCH($C7,FIXTURES!$B$2:$B$23,0),0)="",HLOOKUP(AL$2+2,FIXTURES!$C$2:$NC$23,MATCH($C7,FIXTURES!$B$2:$B$23,0),0)=""),HLOOKUP(AL$2-1,FIXTURES!$C$2:$NC$23,MATCH($C7,FIXTURES!$B$2:$B$23,0),0),IF(AND(HLOOKUP(AL$2,FIXTURES!$C$2:$NC$23,MATCH($C7,FIXTURES!$B$2:$B$23,0),0)="",HLOOKUP(AL$2+1,FIXTURES!$C$2:$NC$23,MATCH($C7,FIXTURES!$B$2:$B$23,0),0)=""),HLOOKUP(AL$2+2,FIXTURES!$C$2:$NC$23,MATCH($C7,FIXTURES!$B$2:$B$23,0),0),IF(HLOOKUP(AL$2+1,FIXTURES!$C$2:$NC$23,MATCH($C7,FIXTURES!$B$2:$B$23,0),0)="",HLOOKUP(AL$2,FIXTURES!$C$2:$NC$23,MATCH($C7,FIXTURES!$B$2:$B$23,0),0),HLOOKUP(AL$2+1,FIXTURES!$C$2:$NC$23,MATCH($C7,FIXTURES!$B$2:$B$23,0),0)))),IF(AND(HLOOKUP(AL$2,FIXTURES!$C$2:$NC$23,MATCH($C7,FIXTURES!$B$2:$B$23,0),0)="",HLOOKUP(AL$2+1,FIXTURES!$C$2:$NC$23,MATCH($C7,FIXTURES!$B$2:$B$23,0),0)=""),HLOOKUP(AL$2+2,FIXTURES!$C$2:$NC$23,MATCH($C7,FIXTURES!$B$2:$B$23,0),0),IF(HLOOKUP(AL$2+1,FIXTURES!$C$2:$NC$23,MATCH($C7,FIXTURES!$B$2:$B$23,0),0)="",HLOOKUP(AL$2,FIXTURES!$C$2:$NC$23,MATCH($C7,FIXTURES!$B$2:$B$23,0),0),HLOOKUP(AL$2+1,FIXTURES!$C$2:$NC$23,MATCH($C7,FIXTURES!$B$2:$B$23,0),0))))</f>
        <v/>
      </c>
      <c r="AM7" s="117" t="str">
        <f>IF(AM$1="SAT",IF(AND(HLOOKUP(AM$2,FIXTURES!$C$2:$NC$23,MATCH($C7,FIXTURES!$B$2:$B$23,0),0)="",HLOOKUP(AM$2+1,FIXTURES!$C$2:$NC$23,MATCH($C7,FIXTURES!$B$2:$B$23,0),0)="",HLOOKUP(AM$2+2,FIXTURES!$C$2:$NC$23,MATCH($C7,FIXTURES!$B$2:$B$23,0),0)=""),HLOOKUP(AM$2-1,FIXTURES!$C$2:$NC$23,MATCH($C7,FIXTURES!$B$2:$B$23,0),0),IF(AND(HLOOKUP(AM$2,FIXTURES!$C$2:$NC$23,MATCH($C7,FIXTURES!$B$2:$B$23,0),0)="",HLOOKUP(AM$2+1,FIXTURES!$C$2:$NC$23,MATCH($C7,FIXTURES!$B$2:$B$23,0),0)=""),HLOOKUP(AM$2+2,FIXTURES!$C$2:$NC$23,MATCH($C7,FIXTURES!$B$2:$B$23,0),0),IF(HLOOKUP(AM$2+1,FIXTURES!$C$2:$NC$23,MATCH($C7,FIXTURES!$B$2:$B$23,0),0)="",HLOOKUP(AM$2,FIXTURES!$C$2:$NC$23,MATCH($C7,FIXTURES!$B$2:$B$23,0),0),HLOOKUP(AM$2+1,FIXTURES!$C$2:$NC$23,MATCH($C7,FIXTURES!$B$2:$B$23,0),0)))),IF(AND(HLOOKUP(AM$2,FIXTURES!$C$2:$NC$23,MATCH($C7,FIXTURES!$B$2:$B$23,0),0)="",HLOOKUP(AM$2+1,FIXTURES!$C$2:$NC$23,MATCH($C7,FIXTURES!$B$2:$B$23,0),0)=""),HLOOKUP(AM$2+2,FIXTURES!$C$2:$NC$23,MATCH($C7,FIXTURES!$B$2:$B$23,0),0),IF(HLOOKUP(AM$2+1,FIXTURES!$C$2:$NC$23,MATCH($C7,FIXTURES!$B$2:$B$23,0),0)="",HLOOKUP(AM$2,FIXTURES!$C$2:$NC$23,MATCH($C7,FIXTURES!$B$2:$B$23,0),0),HLOOKUP(AM$2+1,FIXTURES!$C$2:$NC$23,MATCH($C7,FIXTURES!$B$2:$B$23,0),0))))</f>
        <v/>
      </c>
      <c r="AN7" s="117" t="str">
        <f>IF(AN$1="SAT",IF(AND(HLOOKUP(AN$2,FIXTURES!$C$2:$NC$23,MATCH($C7,FIXTURES!$B$2:$B$23,0),0)="",HLOOKUP(AN$2+1,FIXTURES!$C$2:$NC$23,MATCH($C7,FIXTURES!$B$2:$B$23,0),0)="",HLOOKUP(AN$2+2,FIXTURES!$C$2:$NC$23,MATCH($C7,FIXTURES!$B$2:$B$23,0),0)=""),HLOOKUP(AN$2-1,FIXTURES!$C$2:$NC$23,MATCH($C7,FIXTURES!$B$2:$B$23,0),0),IF(AND(HLOOKUP(AN$2,FIXTURES!$C$2:$NC$23,MATCH($C7,FIXTURES!$B$2:$B$23,0),0)="",HLOOKUP(AN$2+1,FIXTURES!$C$2:$NC$23,MATCH($C7,FIXTURES!$B$2:$B$23,0),0)=""),HLOOKUP(AN$2+2,FIXTURES!$C$2:$NC$23,MATCH($C7,FIXTURES!$B$2:$B$23,0),0),IF(HLOOKUP(AN$2+1,FIXTURES!$C$2:$NC$23,MATCH($C7,FIXTURES!$B$2:$B$23,0),0)="",HLOOKUP(AN$2,FIXTURES!$C$2:$NC$23,MATCH($C7,FIXTURES!$B$2:$B$23,0),0),HLOOKUP(AN$2+1,FIXTURES!$C$2:$NC$23,MATCH($C7,FIXTURES!$B$2:$B$23,0),0)))),IF(AND(HLOOKUP(AN$2,FIXTURES!$C$2:$NC$23,MATCH($C7,FIXTURES!$B$2:$B$23,0),0)="",HLOOKUP(AN$2+1,FIXTURES!$C$2:$NC$23,MATCH($C7,FIXTURES!$B$2:$B$23,0),0)=""),HLOOKUP(AN$2+2,FIXTURES!$C$2:$NC$23,MATCH($C7,FIXTURES!$B$2:$B$23,0),0),IF(HLOOKUP(AN$2+1,FIXTURES!$C$2:$NC$23,MATCH($C7,FIXTURES!$B$2:$B$23,0),0)="",HLOOKUP(AN$2,FIXTURES!$C$2:$NC$23,MATCH($C7,FIXTURES!$B$2:$B$23,0),0),HLOOKUP(AN$2+1,FIXTURES!$C$2:$NC$23,MATCH($C7,FIXTURES!$B$2:$B$23,0),0))))</f>
        <v/>
      </c>
      <c r="AO7" s="117" t="str">
        <f>IF(AO$1="SAT",IF(AND(HLOOKUP(AO$2,FIXTURES!$C$2:$NC$23,MATCH($C7,FIXTURES!$B$2:$B$23,0),0)="",HLOOKUP(AO$2+1,FIXTURES!$C$2:$NC$23,MATCH($C7,FIXTURES!$B$2:$B$23,0),0)="",HLOOKUP(AO$2+2,FIXTURES!$C$2:$NC$23,MATCH($C7,FIXTURES!$B$2:$B$23,0),0)=""),HLOOKUP(AO$2-1,FIXTURES!$C$2:$NC$23,MATCH($C7,FIXTURES!$B$2:$B$23,0),0),IF(AND(HLOOKUP(AO$2,FIXTURES!$C$2:$NC$23,MATCH($C7,FIXTURES!$B$2:$B$23,0),0)="",HLOOKUP(AO$2+1,FIXTURES!$C$2:$NC$23,MATCH($C7,FIXTURES!$B$2:$B$23,0),0)=""),HLOOKUP(AO$2+2,FIXTURES!$C$2:$NC$23,MATCH($C7,FIXTURES!$B$2:$B$23,0),0),IF(HLOOKUP(AO$2+1,FIXTURES!$C$2:$NC$23,MATCH($C7,FIXTURES!$B$2:$B$23,0),0)="",HLOOKUP(AO$2,FIXTURES!$C$2:$NC$23,MATCH($C7,FIXTURES!$B$2:$B$23,0),0),HLOOKUP(AO$2+1,FIXTURES!$C$2:$NC$23,MATCH($C7,FIXTURES!$B$2:$B$23,0),0)))),IF(AND(HLOOKUP(AO$2,FIXTURES!$C$2:$NC$23,MATCH($C7,FIXTURES!$B$2:$B$23,0),0)="",HLOOKUP(AO$2+1,FIXTURES!$C$2:$NC$23,MATCH($C7,FIXTURES!$B$2:$B$23,0),0)=""),HLOOKUP(AO$2+2,FIXTURES!$C$2:$NC$23,MATCH($C7,FIXTURES!$B$2:$B$23,0),0),IF(HLOOKUP(AO$2+1,FIXTURES!$C$2:$NC$23,MATCH($C7,FIXTURES!$B$2:$B$23,0),0)="",HLOOKUP(AO$2,FIXTURES!$C$2:$NC$23,MATCH($C7,FIXTURES!$B$2:$B$23,0),0),HLOOKUP(AO$2+1,FIXTURES!$C$2:$NC$23,MATCH($C7,FIXTURES!$B$2:$B$23,0),0))))</f>
        <v/>
      </c>
      <c r="AP7" s="117" t="str">
        <f>IF(AP$1="SAT",IF(AND(HLOOKUP(AP$2,FIXTURES!$C$2:$NC$23,MATCH($C7,FIXTURES!$B$2:$B$23,0),0)="",HLOOKUP(AP$2+1,FIXTURES!$C$2:$NC$23,MATCH($C7,FIXTURES!$B$2:$B$23,0),0)="",HLOOKUP(AP$2+2,FIXTURES!$C$2:$NC$23,MATCH($C7,FIXTURES!$B$2:$B$23,0),0)=""),HLOOKUP(AP$2-1,FIXTURES!$C$2:$NC$23,MATCH($C7,FIXTURES!$B$2:$B$23,0),0),IF(AND(HLOOKUP(AP$2,FIXTURES!$C$2:$NC$23,MATCH($C7,FIXTURES!$B$2:$B$23,0),0)="",HLOOKUP(AP$2+1,FIXTURES!$C$2:$NC$23,MATCH($C7,FIXTURES!$B$2:$B$23,0),0)=""),HLOOKUP(AP$2+2,FIXTURES!$C$2:$NC$23,MATCH($C7,FIXTURES!$B$2:$B$23,0),0),IF(HLOOKUP(AP$2+1,FIXTURES!$C$2:$NC$23,MATCH($C7,FIXTURES!$B$2:$B$23,0),0)="",HLOOKUP(AP$2,FIXTURES!$C$2:$NC$23,MATCH($C7,FIXTURES!$B$2:$B$23,0),0),HLOOKUP(AP$2+1,FIXTURES!$C$2:$NC$23,MATCH($C7,FIXTURES!$B$2:$B$23,0),0)))),IF(AND(HLOOKUP(AP$2,FIXTURES!$C$2:$NC$23,MATCH($C7,FIXTURES!$B$2:$B$23,0),0)="",HLOOKUP(AP$2+1,FIXTURES!$C$2:$NC$23,MATCH($C7,FIXTURES!$B$2:$B$23,0),0)=""),HLOOKUP(AP$2+2,FIXTURES!$C$2:$NC$23,MATCH($C7,FIXTURES!$B$2:$B$23,0),0),IF(HLOOKUP(AP$2+1,FIXTURES!$C$2:$NC$23,MATCH($C7,FIXTURES!$B$2:$B$23,0),0)="",HLOOKUP(AP$2,FIXTURES!$C$2:$NC$23,MATCH($C7,FIXTURES!$B$2:$B$23,0),0),HLOOKUP(AP$2+1,FIXTURES!$C$2:$NC$23,MATCH($C7,FIXTURES!$B$2:$B$23,0),0))))</f>
        <v/>
      </c>
      <c r="AQ7" s="117" t="str">
        <f>IF(AQ$1="SAT",IF(AND(HLOOKUP(AQ$2,FIXTURES!$C$2:$NC$23,MATCH($C7,FIXTURES!$B$2:$B$23,0),0)="",HLOOKUP(AQ$2+1,FIXTURES!$C$2:$NC$23,MATCH($C7,FIXTURES!$B$2:$B$23,0),0)="",HLOOKUP(AQ$2+2,FIXTURES!$C$2:$NC$23,MATCH($C7,FIXTURES!$B$2:$B$23,0),0)=""),HLOOKUP(AQ$2-1,FIXTURES!$C$2:$NC$23,MATCH($C7,FIXTURES!$B$2:$B$23,0),0),IF(AND(HLOOKUP(AQ$2,FIXTURES!$C$2:$NC$23,MATCH($C7,FIXTURES!$B$2:$B$23,0),0)="",HLOOKUP(AQ$2+1,FIXTURES!$C$2:$NC$23,MATCH($C7,FIXTURES!$B$2:$B$23,0),0)=""),HLOOKUP(AQ$2+2,FIXTURES!$C$2:$NC$23,MATCH($C7,FIXTURES!$B$2:$B$23,0),0),IF(HLOOKUP(AQ$2+1,FIXTURES!$C$2:$NC$23,MATCH($C7,FIXTURES!$B$2:$B$23,0),0)="",HLOOKUP(AQ$2,FIXTURES!$C$2:$NC$23,MATCH($C7,FIXTURES!$B$2:$B$23,0),0),HLOOKUP(AQ$2+1,FIXTURES!$C$2:$NC$23,MATCH($C7,FIXTURES!$B$2:$B$23,0),0)))),IF(AND(HLOOKUP(AQ$2,FIXTURES!$C$2:$NC$23,MATCH($C7,FIXTURES!$B$2:$B$23,0),0)="",HLOOKUP(AQ$2+1,FIXTURES!$C$2:$NC$23,MATCH($C7,FIXTURES!$B$2:$B$23,0),0)=""),HLOOKUP(AQ$2+2,FIXTURES!$C$2:$NC$23,MATCH($C7,FIXTURES!$B$2:$B$23,0),0),IF(HLOOKUP(AQ$2+1,FIXTURES!$C$2:$NC$23,MATCH($C7,FIXTURES!$B$2:$B$23,0),0)="",HLOOKUP(AQ$2,FIXTURES!$C$2:$NC$23,MATCH($C7,FIXTURES!$B$2:$B$23,0),0),HLOOKUP(AQ$2+1,FIXTURES!$C$2:$NC$23,MATCH($C7,FIXTURES!$B$2:$B$23,0),0))))</f>
        <v/>
      </c>
      <c r="AR7" s="117" t="str">
        <f>IF(AR$1="SAT",IF(AND(HLOOKUP(AR$2,FIXTURES!$C$2:$NC$23,MATCH($C7,FIXTURES!$B$2:$B$23,0),0)="",HLOOKUP(AR$2+1,FIXTURES!$C$2:$NC$23,MATCH($C7,FIXTURES!$B$2:$B$23,0),0)="",HLOOKUP(AR$2+2,FIXTURES!$C$2:$NC$23,MATCH($C7,FIXTURES!$B$2:$B$23,0),0)=""),HLOOKUP(AR$2-1,FIXTURES!$C$2:$NC$23,MATCH($C7,FIXTURES!$B$2:$B$23,0),0),IF(AND(HLOOKUP(AR$2,FIXTURES!$C$2:$NC$23,MATCH($C7,FIXTURES!$B$2:$B$23,0),0)="",HLOOKUP(AR$2+1,FIXTURES!$C$2:$NC$23,MATCH($C7,FIXTURES!$B$2:$B$23,0),0)=""),HLOOKUP(AR$2+2,FIXTURES!$C$2:$NC$23,MATCH($C7,FIXTURES!$B$2:$B$23,0),0),IF(HLOOKUP(AR$2+1,FIXTURES!$C$2:$NC$23,MATCH($C7,FIXTURES!$B$2:$B$23,0),0)="",HLOOKUP(AR$2,FIXTURES!$C$2:$NC$23,MATCH($C7,FIXTURES!$B$2:$B$23,0),0),HLOOKUP(AR$2+1,FIXTURES!$C$2:$NC$23,MATCH($C7,FIXTURES!$B$2:$B$23,0),0)))),IF(AND(HLOOKUP(AR$2,FIXTURES!$C$2:$NC$23,MATCH($C7,FIXTURES!$B$2:$B$23,0),0)="",HLOOKUP(AR$2+1,FIXTURES!$C$2:$NC$23,MATCH($C7,FIXTURES!$B$2:$B$23,0),0)=""),HLOOKUP(AR$2+2,FIXTURES!$C$2:$NC$23,MATCH($C7,FIXTURES!$B$2:$B$23,0),0),IF(HLOOKUP(AR$2+1,FIXTURES!$C$2:$NC$23,MATCH($C7,FIXTURES!$B$2:$B$23,0),0)="",HLOOKUP(AR$2,FIXTURES!$C$2:$NC$23,MATCH($C7,FIXTURES!$B$2:$B$23,0),0),HLOOKUP(AR$2+1,FIXTURES!$C$2:$NC$23,MATCH($C7,FIXTURES!$B$2:$B$23,0),0))))</f>
        <v/>
      </c>
      <c r="AS7" s="117" t="str">
        <f>IF(AS$1="SAT",IF(AND(HLOOKUP(AS$2,FIXTURES!$C$2:$NC$23,MATCH($C7,FIXTURES!$B$2:$B$23,0),0)="",HLOOKUP(AS$2+1,FIXTURES!$C$2:$NC$23,MATCH($C7,FIXTURES!$B$2:$B$23,0),0)="",HLOOKUP(AS$2+2,FIXTURES!$C$2:$NC$23,MATCH($C7,FIXTURES!$B$2:$B$23,0),0)=""),HLOOKUP(AS$2-1,FIXTURES!$C$2:$NC$23,MATCH($C7,FIXTURES!$B$2:$B$23,0),0),IF(AND(HLOOKUP(AS$2,FIXTURES!$C$2:$NC$23,MATCH($C7,FIXTURES!$B$2:$B$23,0),0)="",HLOOKUP(AS$2+1,FIXTURES!$C$2:$NC$23,MATCH($C7,FIXTURES!$B$2:$B$23,0),0)=""),HLOOKUP(AS$2+2,FIXTURES!$C$2:$NC$23,MATCH($C7,FIXTURES!$B$2:$B$23,0),0),IF(HLOOKUP(AS$2+1,FIXTURES!$C$2:$NC$23,MATCH($C7,FIXTURES!$B$2:$B$23,0),0)="",HLOOKUP(AS$2,FIXTURES!$C$2:$NC$23,MATCH($C7,FIXTURES!$B$2:$B$23,0),0),HLOOKUP(AS$2+1,FIXTURES!$C$2:$NC$23,MATCH($C7,FIXTURES!$B$2:$B$23,0),0)))),IF(AND(HLOOKUP(AS$2,FIXTURES!$C$2:$NC$23,MATCH($C7,FIXTURES!$B$2:$B$23,0),0)="",HLOOKUP(AS$2+1,FIXTURES!$C$2:$NC$23,MATCH($C7,FIXTURES!$B$2:$B$23,0),0)=""),HLOOKUP(AS$2+2,FIXTURES!$C$2:$NC$23,MATCH($C7,FIXTURES!$B$2:$B$23,0),0),IF(HLOOKUP(AS$2+1,FIXTURES!$C$2:$NC$23,MATCH($C7,FIXTURES!$B$2:$B$23,0),0)="",HLOOKUP(AS$2,FIXTURES!$C$2:$NC$23,MATCH($C7,FIXTURES!$B$2:$B$23,0),0),HLOOKUP(AS$2+1,FIXTURES!$C$2:$NC$23,MATCH($C7,FIXTURES!$B$2:$B$23,0),0))))</f>
        <v>LIV</v>
      </c>
      <c r="AT7" s="117" t="str">
        <f>IF(AT$1="SAT",IF(AND(HLOOKUP(AT$2,FIXTURES!$C$2:$NC$23,MATCH($C7,FIXTURES!$B$2:$B$23,0),0)="",HLOOKUP(AT$2+1,FIXTURES!$C$2:$NC$23,MATCH($C7,FIXTURES!$B$2:$B$23,0),0)="",HLOOKUP(AT$2+2,FIXTURES!$C$2:$NC$23,MATCH($C7,FIXTURES!$B$2:$B$23,0),0)=""),HLOOKUP(AT$2-1,FIXTURES!$C$2:$NC$23,MATCH($C7,FIXTURES!$B$2:$B$23,0),0),IF(AND(HLOOKUP(AT$2,FIXTURES!$C$2:$NC$23,MATCH($C7,FIXTURES!$B$2:$B$23,0),0)="",HLOOKUP(AT$2+1,FIXTURES!$C$2:$NC$23,MATCH($C7,FIXTURES!$B$2:$B$23,0),0)=""),HLOOKUP(AT$2+2,FIXTURES!$C$2:$NC$23,MATCH($C7,FIXTURES!$B$2:$B$23,0),0),IF(HLOOKUP(AT$2+1,FIXTURES!$C$2:$NC$23,MATCH($C7,FIXTURES!$B$2:$B$23,0),0)="",HLOOKUP(AT$2,FIXTURES!$C$2:$NC$23,MATCH($C7,FIXTURES!$B$2:$B$23,0),0),HLOOKUP(AT$2+1,FIXTURES!$C$2:$NC$23,MATCH($C7,FIXTURES!$B$2:$B$23,0),0)))),IF(AND(HLOOKUP(AT$2,FIXTURES!$C$2:$NC$23,MATCH($C7,FIXTURES!$B$2:$B$23,0),0)="",HLOOKUP(AT$2+1,FIXTURES!$C$2:$NC$23,MATCH($C7,FIXTURES!$B$2:$B$23,0),0)=""),HLOOKUP(AT$2+2,FIXTURES!$C$2:$NC$23,MATCH($C7,FIXTURES!$B$2:$B$23,0),0),IF(HLOOKUP(AT$2+1,FIXTURES!$C$2:$NC$23,MATCH($C7,FIXTURES!$B$2:$B$23,0),0)="",HLOOKUP(AT$2,FIXTURES!$C$2:$NC$23,MATCH($C7,FIXTURES!$B$2:$B$23,0),0),HLOOKUP(AT$2+1,FIXTURES!$C$2:$NC$23,MATCH($C7,FIXTURES!$B$2:$B$23,0),0))))</f>
        <v/>
      </c>
      <c r="AU7" s="117" t="str">
        <f>IF(AU$1="SAT",IF(AND(HLOOKUP(AU$2,FIXTURES!$C$2:$NC$23,MATCH($C7,FIXTURES!$B$2:$B$23,0),0)="",HLOOKUP(AU$2+1,FIXTURES!$C$2:$NC$23,MATCH($C7,FIXTURES!$B$2:$B$23,0),0)="",HLOOKUP(AU$2+2,FIXTURES!$C$2:$NC$23,MATCH($C7,FIXTURES!$B$2:$B$23,0),0)=""),HLOOKUP(AU$2-1,FIXTURES!$C$2:$NC$23,MATCH($C7,FIXTURES!$B$2:$B$23,0),0),IF(AND(HLOOKUP(AU$2,FIXTURES!$C$2:$NC$23,MATCH($C7,FIXTURES!$B$2:$B$23,0),0)="",HLOOKUP(AU$2+1,FIXTURES!$C$2:$NC$23,MATCH($C7,FIXTURES!$B$2:$B$23,0),0)=""),HLOOKUP(AU$2+2,FIXTURES!$C$2:$NC$23,MATCH($C7,FIXTURES!$B$2:$B$23,0),0),IF(HLOOKUP(AU$2+1,FIXTURES!$C$2:$NC$23,MATCH($C7,FIXTURES!$B$2:$B$23,0),0)="",HLOOKUP(AU$2,FIXTURES!$C$2:$NC$23,MATCH($C7,FIXTURES!$B$2:$B$23,0),0),HLOOKUP(AU$2+1,FIXTURES!$C$2:$NC$23,MATCH($C7,FIXTURES!$B$2:$B$23,0),0)))),IF(AND(HLOOKUP(AU$2,FIXTURES!$C$2:$NC$23,MATCH($C7,FIXTURES!$B$2:$B$23,0),0)="",HLOOKUP(AU$2+1,FIXTURES!$C$2:$NC$23,MATCH($C7,FIXTURES!$B$2:$B$23,0),0)=""),HLOOKUP(AU$2+2,FIXTURES!$C$2:$NC$23,MATCH($C7,FIXTURES!$B$2:$B$23,0),0),IF(HLOOKUP(AU$2+1,FIXTURES!$C$2:$NC$23,MATCH($C7,FIXTURES!$B$2:$B$23,0),0)="",HLOOKUP(AU$2,FIXTURES!$C$2:$NC$23,MATCH($C7,FIXTURES!$B$2:$B$23,0),0),HLOOKUP(AU$2+1,FIXTURES!$C$2:$NC$23,MATCH($C7,FIXTURES!$B$2:$B$23,0),0))))</f>
        <v>tot</v>
      </c>
      <c r="AV7" s="117" t="str">
        <f>IF(AV$1="SAT",IF(AND(HLOOKUP(AV$2,FIXTURES!$C$2:$NC$23,MATCH($C7,FIXTURES!$B$2:$B$23,0),0)="",HLOOKUP(AV$2+1,FIXTURES!$C$2:$NC$23,MATCH($C7,FIXTURES!$B$2:$B$23,0),0)="",HLOOKUP(AV$2+2,FIXTURES!$C$2:$NC$23,MATCH($C7,FIXTURES!$B$2:$B$23,0),0)=""),HLOOKUP(AV$2-1,FIXTURES!$C$2:$NC$23,MATCH($C7,FIXTURES!$B$2:$B$23,0),0),IF(AND(HLOOKUP(AV$2,FIXTURES!$C$2:$NC$23,MATCH($C7,FIXTURES!$B$2:$B$23,0),0)="",HLOOKUP(AV$2+1,FIXTURES!$C$2:$NC$23,MATCH($C7,FIXTURES!$B$2:$B$23,0),0)=""),HLOOKUP(AV$2+2,FIXTURES!$C$2:$NC$23,MATCH($C7,FIXTURES!$B$2:$B$23,0),0),IF(HLOOKUP(AV$2+1,FIXTURES!$C$2:$NC$23,MATCH($C7,FIXTURES!$B$2:$B$23,0),0)="",HLOOKUP(AV$2,FIXTURES!$C$2:$NC$23,MATCH($C7,FIXTURES!$B$2:$B$23,0),0),HLOOKUP(AV$2+1,FIXTURES!$C$2:$NC$23,MATCH($C7,FIXTURES!$B$2:$B$23,0),0)))),IF(AND(HLOOKUP(AV$2,FIXTURES!$C$2:$NC$23,MATCH($C7,FIXTURES!$B$2:$B$23,0),0)="",HLOOKUP(AV$2+1,FIXTURES!$C$2:$NC$23,MATCH($C7,FIXTURES!$B$2:$B$23,0),0)=""),HLOOKUP(AV$2+2,FIXTURES!$C$2:$NC$23,MATCH($C7,FIXTURES!$B$2:$B$23,0),0),IF(HLOOKUP(AV$2+1,FIXTURES!$C$2:$NC$23,MATCH($C7,FIXTURES!$B$2:$B$23,0),0)="",HLOOKUP(AV$2,FIXTURES!$C$2:$NC$23,MATCH($C7,FIXTURES!$B$2:$B$23,0),0),HLOOKUP(AV$2+1,FIXTURES!$C$2:$NC$23,MATCH($C7,FIXTURES!$B$2:$B$23,0),0))))</f>
        <v>WOL</v>
      </c>
      <c r="AW7" s="117" t="str">
        <f>IF(AW$1="SAT",IF(AND(HLOOKUP(AW$2,FIXTURES!$C$2:$NC$23,MATCH($C7,FIXTURES!$B$2:$B$23,0),0)="",HLOOKUP(AW$2+1,FIXTURES!$C$2:$NC$23,MATCH($C7,FIXTURES!$B$2:$B$23,0),0)="",HLOOKUP(AW$2+2,FIXTURES!$C$2:$NC$23,MATCH($C7,FIXTURES!$B$2:$B$23,0),0)=""),HLOOKUP(AW$2-1,FIXTURES!$C$2:$NC$23,MATCH($C7,FIXTURES!$B$2:$B$23,0),0),IF(AND(HLOOKUP(AW$2,FIXTURES!$C$2:$NC$23,MATCH($C7,FIXTURES!$B$2:$B$23,0),0)="",HLOOKUP(AW$2+1,FIXTURES!$C$2:$NC$23,MATCH($C7,FIXTURES!$B$2:$B$23,0),0)=""),HLOOKUP(AW$2+2,FIXTURES!$C$2:$NC$23,MATCH($C7,FIXTURES!$B$2:$B$23,0),0),IF(HLOOKUP(AW$2+1,FIXTURES!$C$2:$NC$23,MATCH($C7,FIXTURES!$B$2:$B$23,0),0)="",HLOOKUP(AW$2,FIXTURES!$C$2:$NC$23,MATCH($C7,FIXTURES!$B$2:$B$23,0),0),HLOOKUP(AW$2+1,FIXTURES!$C$2:$NC$23,MATCH($C7,FIXTURES!$B$2:$B$23,0),0)))),IF(AND(HLOOKUP(AW$2,FIXTURES!$C$2:$NC$23,MATCH($C7,FIXTURES!$B$2:$B$23,0),0)="",HLOOKUP(AW$2+1,FIXTURES!$C$2:$NC$23,MATCH($C7,FIXTURES!$B$2:$B$23,0),0)=""),HLOOKUP(AW$2+2,FIXTURES!$C$2:$NC$23,MATCH($C7,FIXTURES!$B$2:$B$23,0),0),IF(HLOOKUP(AW$2+1,FIXTURES!$C$2:$NC$23,MATCH($C7,FIXTURES!$B$2:$B$23,0),0)="",HLOOKUP(AW$2,FIXTURES!$C$2:$NC$23,MATCH($C7,FIXTURES!$B$2:$B$23,0),0),HLOOKUP(AW$2+1,FIXTURES!$C$2:$NC$23,MATCH($C7,FIXTURES!$B$2:$B$23,0),0))))</f>
        <v>Stevenage</v>
      </c>
      <c r="AX7" s="117" t="str">
        <f>IF(AX$1="SAT",IF(AND(HLOOKUP(AX$2,FIXTURES!$C$2:$NC$23,MATCH($C7,FIXTURES!$B$2:$B$23,0),0)="",HLOOKUP(AX$2+1,FIXTURES!$C$2:$NC$23,MATCH($C7,FIXTURES!$B$2:$B$23,0),0)="",HLOOKUP(AX$2+2,FIXTURES!$C$2:$NC$23,MATCH($C7,FIXTURES!$B$2:$B$23,0),0)=""),HLOOKUP(AX$2-1,FIXTURES!$C$2:$NC$23,MATCH($C7,FIXTURES!$B$2:$B$23,0),0),IF(AND(HLOOKUP(AX$2,FIXTURES!$C$2:$NC$23,MATCH($C7,FIXTURES!$B$2:$B$23,0),0)="",HLOOKUP(AX$2+1,FIXTURES!$C$2:$NC$23,MATCH($C7,FIXTURES!$B$2:$B$23,0),0)=""),HLOOKUP(AX$2+2,FIXTURES!$C$2:$NC$23,MATCH($C7,FIXTURES!$B$2:$B$23,0),0),IF(HLOOKUP(AX$2+1,FIXTURES!$C$2:$NC$23,MATCH($C7,FIXTURES!$B$2:$B$23,0),0)="",HLOOKUP(AX$2,FIXTURES!$C$2:$NC$23,MATCH($C7,FIXTURES!$B$2:$B$23,0),0),HLOOKUP(AX$2+1,FIXTURES!$C$2:$NC$23,MATCH($C7,FIXTURES!$B$2:$B$23,0),0)))),IF(AND(HLOOKUP(AX$2,FIXTURES!$C$2:$NC$23,MATCH($C7,FIXTURES!$B$2:$B$23,0),0)="",HLOOKUP(AX$2+1,FIXTURES!$C$2:$NC$23,MATCH($C7,FIXTURES!$B$2:$B$23,0),0)=""),HLOOKUP(AX$2+2,FIXTURES!$C$2:$NC$23,MATCH($C7,FIXTURES!$B$2:$B$23,0),0),IF(HLOOKUP(AX$2+1,FIXTURES!$C$2:$NC$23,MATCH($C7,FIXTURES!$B$2:$B$23,0),0)="",HLOOKUP(AX$2,FIXTURES!$C$2:$NC$23,MATCH($C7,FIXTURES!$B$2:$B$23,0),0),HLOOKUP(AX$2+1,FIXTURES!$C$2:$NC$23,MATCH($C7,FIXTURES!$B$2:$B$23,0),0))))</f>
        <v/>
      </c>
      <c r="AY7" s="117" t="str">
        <f>IF(AY$1="SAT",IF(AND(HLOOKUP(AY$2,FIXTURES!$C$2:$NC$23,MATCH($C7,FIXTURES!$B$2:$B$23,0),0)="",HLOOKUP(AY$2+1,FIXTURES!$C$2:$NC$23,MATCH($C7,FIXTURES!$B$2:$B$23,0),0)="",HLOOKUP(AY$2+2,FIXTURES!$C$2:$NC$23,MATCH($C7,FIXTURES!$B$2:$B$23,0),0)=""),HLOOKUP(AY$2-1,FIXTURES!$C$2:$NC$23,MATCH($C7,FIXTURES!$B$2:$B$23,0),0),IF(AND(HLOOKUP(AY$2,FIXTURES!$C$2:$NC$23,MATCH($C7,FIXTURES!$B$2:$B$23,0),0)="",HLOOKUP(AY$2+1,FIXTURES!$C$2:$NC$23,MATCH($C7,FIXTURES!$B$2:$B$23,0),0)=""),HLOOKUP(AY$2+2,FIXTURES!$C$2:$NC$23,MATCH($C7,FIXTURES!$B$2:$B$23,0),0),IF(HLOOKUP(AY$2+1,FIXTURES!$C$2:$NC$23,MATCH($C7,FIXTURES!$B$2:$B$23,0),0)="",HLOOKUP(AY$2,FIXTURES!$C$2:$NC$23,MATCH($C7,FIXTURES!$B$2:$B$23,0),0),HLOOKUP(AY$2+1,FIXTURES!$C$2:$NC$23,MATCH($C7,FIXTURES!$B$2:$B$23,0),0)))),IF(AND(HLOOKUP(AY$2,FIXTURES!$C$2:$NC$23,MATCH($C7,FIXTURES!$B$2:$B$23,0),0)="",HLOOKUP(AY$2+1,FIXTURES!$C$2:$NC$23,MATCH($C7,FIXTURES!$B$2:$B$23,0),0)=""),HLOOKUP(AY$2+2,FIXTURES!$C$2:$NC$23,MATCH($C7,FIXTURES!$B$2:$B$23,0),0),IF(HLOOKUP(AY$2+1,FIXTURES!$C$2:$NC$23,MATCH($C7,FIXTURES!$B$2:$B$23,0),0)="",HLOOKUP(AY$2,FIXTURES!$C$2:$NC$23,MATCH($C7,FIXTURES!$B$2:$B$23,0),0),HLOOKUP(AY$2+1,FIXTURES!$C$2:$NC$23,MATCH($C7,FIXTURES!$B$2:$B$23,0),0))))</f>
        <v>LEE</v>
      </c>
      <c r="AZ7" s="117" t="str">
        <f>IF(AZ$1="SAT",IF(AND(HLOOKUP(AZ$2,FIXTURES!$C$2:$NC$23,MATCH($C7,FIXTURES!$B$2:$B$23,0),0)="",HLOOKUP(AZ$2+1,FIXTURES!$C$2:$NC$23,MATCH($C7,FIXTURES!$B$2:$B$23,0),0)="",HLOOKUP(AZ$2+2,FIXTURES!$C$2:$NC$23,MATCH($C7,FIXTURES!$B$2:$B$23,0),0)=""),HLOOKUP(AZ$2-1,FIXTURES!$C$2:$NC$23,MATCH($C7,FIXTURES!$B$2:$B$23,0),0),IF(AND(HLOOKUP(AZ$2,FIXTURES!$C$2:$NC$23,MATCH($C7,FIXTURES!$B$2:$B$23,0),0)="",HLOOKUP(AZ$2+1,FIXTURES!$C$2:$NC$23,MATCH($C7,FIXTURES!$B$2:$B$23,0),0)=""),HLOOKUP(AZ$2+2,FIXTURES!$C$2:$NC$23,MATCH($C7,FIXTURES!$B$2:$B$23,0),0),IF(HLOOKUP(AZ$2+1,FIXTURES!$C$2:$NC$23,MATCH($C7,FIXTURES!$B$2:$B$23,0),0)="",HLOOKUP(AZ$2,FIXTURES!$C$2:$NC$23,MATCH($C7,FIXTURES!$B$2:$B$23,0),0),HLOOKUP(AZ$2+1,FIXTURES!$C$2:$NC$23,MATCH($C7,FIXTURES!$B$2:$B$23,0),0)))),IF(AND(HLOOKUP(AZ$2,FIXTURES!$C$2:$NC$23,MATCH($C7,FIXTURES!$B$2:$B$23,0),0)="",HLOOKUP(AZ$2+1,FIXTURES!$C$2:$NC$23,MATCH($C7,FIXTURES!$B$2:$B$23,0),0)=""),HLOOKUP(AZ$2+2,FIXTURES!$C$2:$NC$23,MATCH($C7,FIXTURES!$B$2:$B$23,0),0),IF(HLOOKUP(AZ$2+1,FIXTURES!$C$2:$NC$23,MATCH($C7,FIXTURES!$B$2:$B$23,0),0)="",HLOOKUP(AZ$2,FIXTURES!$C$2:$NC$23,MATCH($C7,FIXTURES!$B$2:$B$23,0),0),HLOOKUP(AZ$2+1,FIXTURES!$C$2:$NC$23,MATCH($C7,FIXTURES!$B$2:$B$23,0),0))))</f>
        <v/>
      </c>
      <c r="BA7" s="117" t="str">
        <f>IF(BA$1="SAT",IF(AND(HLOOKUP(BA$2,FIXTURES!$C$2:$NC$23,MATCH($C7,FIXTURES!$B$2:$B$23,0),0)="",HLOOKUP(BA$2+1,FIXTURES!$C$2:$NC$23,MATCH($C7,FIXTURES!$B$2:$B$23,0),0)="",HLOOKUP(BA$2+2,FIXTURES!$C$2:$NC$23,MATCH($C7,FIXTURES!$B$2:$B$23,0),0)=""),HLOOKUP(BA$2-1,FIXTURES!$C$2:$NC$23,MATCH($C7,FIXTURES!$B$2:$B$23,0),0),IF(AND(HLOOKUP(BA$2,FIXTURES!$C$2:$NC$23,MATCH($C7,FIXTURES!$B$2:$B$23,0),0)="",HLOOKUP(BA$2+1,FIXTURES!$C$2:$NC$23,MATCH($C7,FIXTURES!$B$2:$B$23,0),0)=""),HLOOKUP(BA$2+2,FIXTURES!$C$2:$NC$23,MATCH($C7,FIXTURES!$B$2:$B$23,0),0),IF(HLOOKUP(BA$2+1,FIXTURES!$C$2:$NC$23,MATCH($C7,FIXTURES!$B$2:$B$23,0),0)="",HLOOKUP(BA$2,FIXTURES!$C$2:$NC$23,MATCH($C7,FIXTURES!$B$2:$B$23,0),0),HLOOKUP(BA$2+1,FIXTURES!$C$2:$NC$23,MATCH($C7,FIXTURES!$B$2:$B$23,0),0)))),IF(AND(HLOOKUP(BA$2,FIXTURES!$C$2:$NC$23,MATCH($C7,FIXTURES!$B$2:$B$23,0),0)="",HLOOKUP(BA$2+1,FIXTURES!$C$2:$NC$23,MATCH($C7,FIXTURES!$B$2:$B$23,0),0)=""),HLOOKUP(BA$2+2,FIXTURES!$C$2:$NC$23,MATCH($C7,FIXTURES!$B$2:$B$23,0),0),IF(HLOOKUP(BA$2+1,FIXTURES!$C$2:$NC$23,MATCH($C7,FIXTURES!$B$2:$B$23,0),0)="",HLOOKUP(BA$2,FIXTURES!$C$2:$NC$23,MATCH($C7,FIXTURES!$B$2:$B$23,0),0),HLOOKUP(BA$2+1,FIXTURES!$C$2:$NC$23,MATCH($C7,FIXTURES!$B$2:$B$23,0),0))))</f>
        <v>sou</v>
      </c>
      <c r="BB7" s="117" t="str">
        <f>IF(BB$1="SAT",IF(AND(HLOOKUP(BB$2,FIXTURES!$C$2:$NC$23,MATCH($C7,FIXTURES!$B$2:$B$23,0),0)="",HLOOKUP(BB$2+1,FIXTURES!$C$2:$NC$23,MATCH($C7,FIXTURES!$B$2:$B$23,0),0)="",HLOOKUP(BB$2+2,FIXTURES!$C$2:$NC$23,MATCH($C7,FIXTURES!$B$2:$B$23,0),0)=""),HLOOKUP(BB$2-1,FIXTURES!$C$2:$NC$23,MATCH($C7,FIXTURES!$B$2:$B$23,0),0),IF(AND(HLOOKUP(BB$2,FIXTURES!$C$2:$NC$23,MATCH($C7,FIXTURES!$B$2:$B$23,0),0)="",HLOOKUP(BB$2+1,FIXTURES!$C$2:$NC$23,MATCH($C7,FIXTURES!$B$2:$B$23,0),0)=""),HLOOKUP(BB$2+2,FIXTURES!$C$2:$NC$23,MATCH($C7,FIXTURES!$B$2:$B$23,0),0),IF(HLOOKUP(BB$2+1,FIXTURES!$C$2:$NC$23,MATCH($C7,FIXTURES!$B$2:$B$23,0),0)="",HLOOKUP(BB$2,FIXTURES!$C$2:$NC$23,MATCH($C7,FIXTURES!$B$2:$B$23,0),0),HLOOKUP(BB$2+1,FIXTURES!$C$2:$NC$23,MATCH($C7,FIXTURES!$B$2:$B$23,0),0)))),IF(AND(HLOOKUP(BB$2,FIXTURES!$C$2:$NC$23,MATCH($C7,FIXTURES!$B$2:$B$23,0),0)="",HLOOKUP(BB$2+1,FIXTURES!$C$2:$NC$23,MATCH($C7,FIXTURES!$B$2:$B$23,0),0)=""),HLOOKUP(BB$2+2,FIXTURES!$C$2:$NC$23,MATCH($C7,FIXTURES!$B$2:$B$23,0),0),IF(HLOOKUP(BB$2+1,FIXTURES!$C$2:$NC$23,MATCH($C7,FIXTURES!$B$2:$B$23,0),0)="",HLOOKUP(BB$2,FIXTURES!$C$2:$NC$23,MATCH($C7,FIXTURES!$B$2:$B$23,0),0),HLOOKUP(BB$2+1,FIXTURES!$C$2:$NC$23,MATCH($C7,FIXTURES!$B$2:$B$23,0),0))))</f>
        <v/>
      </c>
      <c r="BC7" s="117" t="str">
        <f>IF(BC$1="SAT",IF(AND(HLOOKUP(BC$2,FIXTURES!$C$2:$NC$23,MATCH($C7,FIXTURES!$B$2:$B$23,0),0)="",HLOOKUP(BC$2+1,FIXTURES!$C$2:$NC$23,MATCH($C7,FIXTURES!$B$2:$B$23,0),0)="",HLOOKUP(BC$2+2,FIXTURES!$C$2:$NC$23,MATCH($C7,FIXTURES!$B$2:$B$23,0),0)=""),HLOOKUP(BC$2-1,FIXTURES!$C$2:$NC$23,MATCH($C7,FIXTURES!$B$2:$B$23,0),0),IF(AND(HLOOKUP(BC$2,FIXTURES!$C$2:$NC$23,MATCH($C7,FIXTURES!$B$2:$B$23,0),0)="",HLOOKUP(BC$2+1,FIXTURES!$C$2:$NC$23,MATCH($C7,FIXTURES!$B$2:$B$23,0),0)=""),HLOOKUP(BC$2+2,FIXTURES!$C$2:$NC$23,MATCH($C7,FIXTURES!$B$2:$B$23,0),0),IF(HLOOKUP(BC$2+1,FIXTURES!$C$2:$NC$23,MATCH($C7,FIXTURES!$B$2:$B$23,0),0)="",HLOOKUP(BC$2,FIXTURES!$C$2:$NC$23,MATCH($C7,FIXTURES!$B$2:$B$23,0),0),HLOOKUP(BC$2+1,FIXTURES!$C$2:$NC$23,MATCH($C7,FIXTURES!$B$2:$B$23,0),0)))),IF(AND(HLOOKUP(BC$2,FIXTURES!$C$2:$NC$23,MATCH($C7,FIXTURES!$B$2:$B$23,0),0)="",HLOOKUP(BC$2+1,FIXTURES!$C$2:$NC$23,MATCH($C7,FIXTURES!$B$2:$B$23,0),0)=""),HLOOKUP(BC$2+2,FIXTURES!$C$2:$NC$23,MATCH($C7,FIXTURES!$B$2:$B$23,0),0),IF(HLOOKUP(BC$2+1,FIXTURES!$C$2:$NC$23,MATCH($C7,FIXTURES!$B$2:$B$23,0),0)="",HLOOKUP(BC$2,FIXTURES!$C$2:$NC$23,MATCH($C7,FIXTURES!$B$2:$B$23,0),0),HLOOKUP(BC$2+1,FIXTURES!$C$2:$NC$23,MATCH($C7,FIXTURES!$B$2:$B$23,0),0))))</f>
        <v/>
      </c>
      <c r="BD7" s="117" t="str">
        <f>IF(BD$1="SAT",IF(AND(HLOOKUP(BD$2,FIXTURES!$C$2:$NC$23,MATCH($C7,FIXTURES!$B$2:$B$23,0),0)="",HLOOKUP(BD$2+1,FIXTURES!$C$2:$NC$23,MATCH($C7,FIXTURES!$B$2:$B$23,0),0)="",HLOOKUP(BD$2+2,FIXTURES!$C$2:$NC$23,MATCH($C7,FIXTURES!$B$2:$B$23,0),0)=""),HLOOKUP(BD$2-1,FIXTURES!$C$2:$NC$23,MATCH($C7,FIXTURES!$B$2:$B$23,0),0),IF(AND(HLOOKUP(BD$2,FIXTURES!$C$2:$NC$23,MATCH($C7,FIXTURES!$B$2:$B$23,0),0)="",HLOOKUP(BD$2+1,FIXTURES!$C$2:$NC$23,MATCH($C7,FIXTURES!$B$2:$B$23,0),0)=""),HLOOKUP(BD$2+2,FIXTURES!$C$2:$NC$23,MATCH($C7,FIXTURES!$B$2:$B$23,0),0),IF(HLOOKUP(BD$2+1,FIXTURES!$C$2:$NC$23,MATCH($C7,FIXTURES!$B$2:$B$23,0),0)="",HLOOKUP(BD$2,FIXTURES!$C$2:$NC$23,MATCH($C7,FIXTURES!$B$2:$B$23,0),0),HLOOKUP(BD$2+1,FIXTURES!$C$2:$NC$23,MATCH($C7,FIXTURES!$B$2:$B$23,0),0)))),IF(AND(HLOOKUP(BD$2,FIXTURES!$C$2:$NC$23,MATCH($C7,FIXTURES!$B$2:$B$23,0),0)="",HLOOKUP(BD$2+1,FIXTURES!$C$2:$NC$23,MATCH($C7,FIXTURES!$B$2:$B$23,0),0)=""),HLOOKUP(BD$2+2,FIXTURES!$C$2:$NC$23,MATCH($C7,FIXTURES!$B$2:$B$23,0),0),IF(HLOOKUP(BD$2+1,FIXTURES!$C$2:$NC$23,MATCH($C7,FIXTURES!$B$2:$B$23,0),0)="",HLOOKUP(BD$2,FIXTURES!$C$2:$NC$23,MATCH($C7,FIXTURES!$B$2:$B$23,0),0),HLOOKUP(BD$2+1,FIXTURES!$C$2:$NC$23,MATCH($C7,FIXTURES!$B$2:$B$23,0),0))))</f>
        <v/>
      </c>
      <c r="BE7" s="117" t="str">
        <f>IF(BE$1="SAT",IF(AND(HLOOKUP(BE$2,FIXTURES!$C$2:$NC$23,MATCH($C7,FIXTURES!$B$2:$B$23,0),0)="",HLOOKUP(BE$2+1,FIXTURES!$C$2:$NC$23,MATCH($C7,FIXTURES!$B$2:$B$23,0),0)="",HLOOKUP(BE$2+2,FIXTURES!$C$2:$NC$23,MATCH($C7,FIXTURES!$B$2:$B$23,0),0)=""),HLOOKUP(BE$2-1,FIXTURES!$C$2:$NC$23,MATCH($C7,FIXTURES!$B$2:$B$23,0),0),IF(AND(HLOOKUP(BE$2,FIXTURES!$C$2:$NC$23,MATCH($C7,FIXTURES!$B$2:$B$23,0),0)="",HLOOKUP(BE$2+1,FIXTURES!$C$2:$NC$23,MATCH($C7,FIXTURES!$B$2:$B$23,0),0)=""),HLOOKUP(BE$2+2,FIXTURES!$C$2:$NC$23,MATCH($C7,FIXTURES!$B$2:$B$23,0),0),IF(HLOOKUP(BE$2+1,FIXTURES!$C$2:$NC$23,MATCH($C7,FIXTURES!$B$2:$B$23,0),0)="",HLOOKUP(BE$2,FIXTURES!$C$2:$NC$23,MATCH($C7,FIXTURES!$B$2:$B$23,0),0),HLOOKUP(BE$2+1,FIXTURES!$C$2:$NC$23,MATCH($C7,FIXTURES!$B$2:$B$23,0),0)))),IF(AND(HLOOKUP(BE$2,FIXTURES!$C$2:$NC$23,MATCH($C7,FIXTURES!$B$2:$B$23,0),0)="",HLOOKUP(BE$2+1,FIXTURES!$C$2:$NC$23,MATCH($C7,FIXTURES!$B$2:$B$23,0),0)=""),HLOOKUP(BE$2+2,FIXTURES!$C$2:$NC$23,MATCH($C7,FIXTURES!$B$2:$B$23,0),0),IF(HLOOKUP(BE$2+1,FIXTURES!$C$2:$NC$23,MATCH($C7,FIXTURES!$B$2:$B$23,0),0)="",HLOOKUP(BE$2,FIXTURES!$C$2:$NC$23,MATCH($C7,FIXTURES!$B$2:$B$23,0),0),HLOOKUP(BE$2+1,FIXTURES!$C$2:$NC$23,MATCH($C7,FIXTURES!$B$2:$B$23,0),0))))</f>
        <v>LEI</v>
      </c>
      <c r="BF7" s="117" t="str">
        <f>IF(BF$1="SAT",IF(AND(HLOOKUP(BF$2,FIXTURES!$C$2:$NC$23,MATCH($C7,FIXTURES!$B$2:$B$23,0),0)="",HLOOKUP(BF$2+1,FIXTURES!$C$2:$NC$23,MATCH($C7,FIXTURES!$B$2:$B$23,0),0)="",HLOOKUP(BF$2+2,FIXTURES!$C$2:$NC$23,MATCH($C7,FIXTURES!$B$2:$B$23,0),0)=""),HLOOKUP(BF$2-1,FIXTURES!$C$2:$NC$23,MATCH($C7,FIXTURES!$B$2:$B$23,0),0),IF(AND(HLOOKUP(BF$2,FIXTURES!$C$2:$NC$23,MATCH($C7,FIXTURES!$B$2:$B$23,0),0)="",HLOOKUP(BF$2+1,FIXTURES!$C$2:$NC$23,MATCH($C7,FIXTURES!$B$2:$B$23,0),0)=""),HLOOKUP(BF$2+2,FIXTURES!$C$2:$NC$23,MATCH($C7,FIXTURES!$B$2:$B$23,0),0),IF(HLOOKUP(BF$2+1,FIXTURES!$C$2:$NC$23,MATCH($C7,FIXTURES!$B$2:$B$23,0),0)="",HLOOKUP(BF$2,FIXTURES!$C$2:$NC$23,MATCH($C7,FIXTURES!$B$2:$B$23,0),0),HLOOKUP(BF$2+1,FIXTURES!$C$2:$NC$23,MATCH($C7,FIXTURES!$B$2:$B$23,0),0)))),IF(AND(HLOOKUP(BF$2,FIXTURES!$C$2:$NC$23,MATCH($C7,FIXTURES!$B$2:$B$23,0),0)="",HLOOKUP(BF$2+1,FIXTURES!$C$2:$NC$23,MATCH($C7,FIXTURES!$B$2:$B$23,0),0)=""),HLOOKUP(BF$2+2,FIXTURES!$C$2:$NC$23,MATCH($C7,FIXTURES!$B$2:$B$23,0),0),IF(HLOOKUP(BF$2+1,FIXTURES!$C$2:$NC$23,MATCH($C7,FIXTURES!$B$2:$B$23,0),0)="",HLOOKUP(BF$2,FIXTURES!$C$2:$NC$23,MATCH($C7,FIXTURES!$B$2:$B$23,0),0),HLOOKUP(BF$2+1,FIXTURES!$C$2:$NC$23,MATCH($C7,FIXTURES!$B$2:$B$23,0),0))))</f>
        <v/>
      </c>
      <c r="BG7" s="117" t="str">
        <f>IF(BG$1="SAT",IF(AND(HLOOKUP(BG$2,FIXTURES!$C$2:$NC$23,MATCH($C7,FIXTURES!$B$2:$B$23,0),0)="",HLOOKUP(BG$2+1,FIXTURES!$C$2:$NC$23,MATCH($C7,FIXTURES!$B$2:$B$23,0),0)="",HLOOKUP(BG$2+2,FIXTURES!$C$2:$NC$23,MATCH($C7,FIXTURES!$B$2:$B$23,0),0)=""),HLOOKUP(BG$2-1,FIXTURES!$C$2:$NC$23,MATCH($C7,FIXTURES!$B$2:$B$23,0),0),IF(AND(HLOOKUP(BG$2,FIXTURES!$C$2:$NC$23,MATCH($C7,FIXTURES!$B$2:$B$23,0),0)="",HLOOKUP(BG$2+1,FIXTURES!$C$2:$NC$23,MATCH($C7,FIXTURES!$B$2:$B$23,0),0)=""),HLOOKUP(BG$2+2,FIXTURES!$C$2:$NC$23,MATCH($C7,FIXTURES!$B$2:$B$23,0),0),IF(HLOOKUP(BG$2+1,FIXTURES!$C$2:$NC$23,MATCH($C7,FIXTURES!$B$2:$B$23,0),0)="",HLOOKUP(BG$2,FIXTURES!$C$2:$NC$23,MATCH($C7,FIXTURES!$B$2:$B$23,0),0),HLOOKUP(BG$2+1,FIXTURES!$C$2:$NC$23,MATCH($C7,FIXTURES!$B$2:$B$23,0),0)))),IF(AND(HLOOKUP(BG$2,FIXTURES!$C$2:$NC$23,MATCH($C7,FIXTURES!$B$2:$B$23,0),0)="",HLOOKUP(BG$2+1,FIXTURES!$C$2:$NC$23,MATCH($C7,FIXTURES!$B$2:$B$23,0),0)=""),HLOOKUP(BG$2+2,FIXTURES!$C$2:$NC$23,MATCH($C7,FIXTURES!$B$2:$B$23,0),0),IF(HLOOKUP(BG$2+1,FIXTURES!$C$2:$NC$23,MATCH($C7,FIXTURES!$B$2:$B$23,0),0)="",HLOOKUP(BG$2,FIXTURES!$C$2:$NC$23,MATCH($C7,FIXTURES!$B$2:$B$23,0),0),HLOOKUP(BG$2+1,FIXTURES!$C$2:$NC$23,MATCH($C7,FIXTURES!$B$2:$B$23,0),0))))</f>
        <v>mci</v>
      </c>
      <c r="BH7" s="117" t="str">
        <f>IF(BH$1="SAT",IF(AND(HLOOKUP(BH$2,FIXTURES!$C$2:$NC$23,MATCH($C7,FIXTURES!$B$2:$B$23,0),0)="",HLOOKUP(BH$2+1,FIXTURES!$C$2:$NC$23,MATCH($C7,FIXTURES!$B$2:$B$23,0),0)="",HLOOKUP(BH$2+2,FIXTURES!$C$2:$NC$23,MATCH($C7,FIXTURES!$B$2:$B$23,0),0)=""),HLOOKUP(BH$2-1,FIXTURES!$C$2:$NC$23,MATCH($C7,FIXTURES!$B$2:$B$23,0),0),IF(AND(HLOOKUP(BH$2,FIXTURES!$C$2:$NC$23,MATCH($C7,FIXTURES!$B$2:$B$23,0),0)="",HLOOKUP(BH$2+1,FIXTURES!$C$2:$NC$23,MATCH($C7,FIXTURES!$B$2:$B$23,0),0)=""),HLOOKUP(BH$2+2,FIXTURES!$C$2:$NC$23,MATCH($C7,FIXTURES!$B$2:$B$23,0),0),IF(HLOOKUP(BH$2+1,FIXTURES!$C$2:$NC$23,MATCH($C7,FIXTURES!$B$2:$B$23,0),0)="",HLOOKUP(BH$2,FIXTURES!$C$2:$NC$23,MATCH($C7,FIXTURES!$B$2:$B$23,0),0),HLOOKUP(BH$2+1,FIXTURES!$C$2:$NC$23,MATCH($C7,FIXTURES!$B$2:$B$23,0),0)))),IF(AND(HLOOKUP(BH$2,FIXTURES!$C$2:$NC$23,MATCH($C7,FIXTURES!$B$2:$B$23,0),0)="",HLOOKUP(BH$2+1,FIXTURES!$C$2:$NC$23,MATCH($C7,FIXTURES!$B$2:$B$23,0),0)=""),HLOOKUP(BH$2+2,FIXTURES!$C$2:$NC$23,MATCH($C7,FIXTURES!$B$2:$B$23,0),0),IF(HLOOKUP(BH$2+1,FIXTURES!$C$2:$NC$23,MATCH($C7,FIXTURES!$B$2:$B$23,0),0)="",HLOOKUP(BH$2,FIXTURES!$C$2:$NC$23,MATCH($C7,FIXTURES!$B$2:$B$23,0),0),HLOOKUP(BH$2+1,FIXTURES!$C$2:$NC$23,MATCH($C7,FIXTURES!$B$2:$B$23,0),0))))</f>
        <v/>
      </c>
      <c r="BI7" s="117" t="str">
        <f>IF(BI$1="SAT",IF(AND(HLOOKUP(BI$2,FIXTURES!$C$2:$NC$23,MATCH($C7,FIXTURES!$B$2:$B$23,0),0)="",HLOOKUP(BI$2+1,FIXTURES!$C$2:$NC$23,MATCH($C7,FIXTURES!$B$2:$B$23,0),0)="",HLOOKUP(BI$2+2,FIXTURES!$C$2:$NC$23,MATCH($C7,FIXTURES!$B$2:$B$23,0),0)=""),HLOOKUP(BI$2-1,FIXTURES!$C$2:$NC$23,MATCH($C7,FIXTURES!$B$2:$B$23,0),0),IF(AND(HLOOKUP(BI$2,FIXTURES!$C$2:$NC$23,MATCH($C7,FIXTURES!$B$2:$B$23,0),0)="",HLOOKUP(BI$2+1,FIXTURES!$C$2:$NC$23,MATCH($C7,FIXTURES!$B$2:$B$23,0),0)=""),HLOOKUP(BI$2+2,FIXTURES!$C$2:$NC$23,MATCH($C7,FIXTURES!$B$2:$B$23,0),0),IF(HLOOKUP(BI$2+1,FIXTURES!$C$2:$NC$23,MATCH($C7,FIXTURES!$B$2:$B$23,0),0)="",HLOOKUP(BI$2,FIXTURES!$C$2:$NC$23,MATCH($C7,FIXTURES!$B$2:$B$23,0),0),HLOOKUP(BI$2+1,FIXTURES!$C$2:$NC$23,MATCH($C7,FIXTURES!$B$2:$B$23,0),0)))),IF(AND(HLOOKUP(BI$2,FIXTURES!$C$2:$NC$23,MATCH($C7,FIXTURES!$B$2:$B$23,0),0)="",HLOOKUP(BI$2+1,FIXTURES!$C$2:$NC$23,MATCH($C7,FIXTURES!$B$2:$B$23,0),0)=""),HLOOKUP(BI$2+2,FIXTURES!$C$2:$NC$23,MATCH($C7,FIXTURES!$B$2:$B$23,0),0),IF(HLOOKUP(BI$2+1,FIXTURES!$C$2:$NC$23,MATCH($C7,FIXTURES!$B$2:$B$23,0),0)="",HLOOKUP(BI$2,FIXTURES!$C$2:$NC$23,MATCH($C7,FIXTURES!$B$2:$B$23,0),0),HLOOKUP(BI$2+1,FIXTURES!$C$2:$NC$23,MATCH($C7,FIXTURES!$B$2:$B$23,0),0))))</f>
        <v>ARS</v>
      </c>
      <c r="BJ7" s="117" t="str">
        <f>IF(BJ$1="SAT",IF(AND(HLOOKUP(BJ$2,FIXTURES!$C$2:$NC$23,MATCH($C7,FIXTURES!$B$2:$B$23,0),0)="",HLOOKUP(BJ$2+1,FIXTURES!$C$2:$NC$23,MATCH($C7,FIXTURES!$B$2:$B$23,0),0)="",HLOOKUP(BJ$2+2,FIXTURES!$C$2:$NC$23,MATCH($C7,FIXTURES!$B$2:$B$23,0),0)=""),HLOOKUP(BJ$2-1,FIXTURES!$C$2:$NC$23,MATCH($C7,FIXTURES!$B$2:$B$23,0),0),IF(AND(HLOOKUP(BJ$2,FIXTURES!$C$2:$NC$23,MATCH($C7,FIXTURES!$B$2:$B$23,0),0)="",HLOOKUP(BJ$2+1,FIXTURES!$C$2:$NC$23,MATCH($C7,FIXTURES!$B$2:$B$23,0),0)=""),HLOOKUP(BJ$2+2,FIXTURES!$C$2:$NC$23,MATCH($C7,FIXTURES!$B$2:$B$23,0),0),IF(HLOOKUP(BJ$2+1,FIXTURES!$C$2:$NC$23,MATCH($C7,FIXTURES!$B$2:$B$23,0),0)="",HLOOKUP(BJ$2,FIXTURES!$C$2:$NC$23,MATCH($C7,FIXTURES!$B$2:$B$23,0),0),HLOOKUP(BJ$2+1,FIXTURES!$C$2:$NC$23,MATCH($C7,FIXTURES!$B$2:$B$23,0),0)))),IF(AND(HLOOKUP(BJ$2,FIXTURES!$C$2:$NC$23,MATCH($C7,FIXTURES!$B$2:$B$23,0),0)="",HLOOKUP(BJ$2+1,FIXTURES!$C$2:$NC$23,MATCH($C7,FIXTURES!$B$2:$B$23,0),0)=""),HLOOKUP(BJ$2+2,FIXTURES!$C$2:$NC$23,MATCH($C7,FIXTURES!$B$2:$B$23,0),0),IF(HLOOKUP(BJ$2+1,FIXTURES!$C$2:$NC$23,MATCH($C7,FIXTURES!$B$2:$B$23,0),0)="",HLOOKUP(BJ$2,FIXTURES!$C$2:$NC$23,MATCH($C7,FIXTURES!$B$2:$B$23,0),0),HLOOKUP(BJ$2+1,FIXTURES!$C$2:$NC$23,MATCH($C7,FIXTURES!$B$2:$B$23,0),0))))</f>
        <v/>
      </c>
      <c r="BK7" s="117" t="str">
        <f>IF(BK$1="SAT",IF(AND(HLOOKUP(BK$2,FIXTURES!$C$2:$NC$23,MATCH($C7,FIXTURES!$B$2:$B$23,0),0)="",HLOOKUP(BK$2+1,FIXTURES!$C$2:$NC$23,MATCH($C7,FIXTURES!$B$2:$B$23,0),0)="",HLOOKUP(BK$2+2,FIXTURES!$C$2:$NC$23,MATCH($C7,FIXTURES!$B$2:$B$23,0),0)=""),HLOOKUP(BK$2-1,FIXTURES!$C$2:$NC$23,MATCH($C7,FIXTURES!$B$2:$B$23,0),0),IF(AND(HLOOKUP(BK$2,FIXTURES!$C$2:$NC$23,MATCH($C7,FIXTURES!$B$2:$B$23,0),0)="",HLOOKUP(BK$2+1,FIXTURES!$C$2:$NC$23,MATCH($C7,FIXTURES!$B$2:$B$23,0),0)=""),HLOOKUP(BK$2+2,FIXTURES!$C$2:$NC$23,MATCH($C7,FIXTURES!$B$2:$B$23,0),0),IF(HLOOKUP(BK$2+1,FIXTURES!$C$2:$NC$23,MATCH($C7,FIXTURES!$B$2:$B$23,0),0)="",HLOOKUP(BK$2,FIXTURES!$C$2:$NC$23,MATCH($C7,FIXTURES!$B$2:$B$23,0),0),HLOOKUP(BK$2+1,FIXTURES!$C$2:$NC$23,MATCH($C7,FIXTURES!$B$2:$B$23,0),0)))),IF(AND(HLOOKUP(BK$2,FIXTURES!$C$2:$NC$23,MATCH($C7,FIXTURES!$B$2:$B$23,0),0)="",HLOOKUP(BK$2+1,FIXTURES!$C$2:$NC$23,MATCH($C7,FIXTURES!$B$2:$B$23,0),0)=""),HLOOKUP(BK$2+2,FIXTURES!$C$2:$NC$23,MATCH($C7,FIXTURES!$B$2:$B$23,0),0),IF(HLOOKUP(BK$2+1,FIXTURES!$C$2:$NC$23,MATCH($C7,FIXTURES!$B$2:$B$23,0),0)="",HLOOKUP(BK$2,FIXTURES!$C$2:$NC$23,MATCH($C7,FIXTURES!$B$2:$B$23,0),0),HLOOKUP(BK$2+1,FIXTURES!$C$2:$NC$23,MATCH($C7,FIXTURES!$B$2:$B$23,0),0))))</f>
        <v>eve</v>
      </c>
      <c r="BL7" s="117" t="str">
        <f>IF(BL$1="SAT",IF(AND(HLOOKUP(BL$2,FIXTURES!$C$2:$NC$23,MATCH($C7,FIXTURES!$B$2:$B$23,0),0)="",HLOOKUP(BL$2+1,FIXTURES!$C$2:$NC$23,MATCH($C7,FIXTURES!$B$2:$B$23,0),0)="",HLOOKUP(BL$2+2,FIXTURES!$C$2:$NC$23,MATCH($C7,FIXTURES!$B$2:$B$23,0),0)=""),HLOOKUP(BL$2-1,FIXTURES!$C$2:$NC$23,MATCH($C7,FIXTURES!$B$2:$B$23,0),0),IF(AND(HLOOKUP(BL$2,FIXTURES!$C$2:$NC$23,MATCH($C7,FIXTURES!$B$2:$B$23,0),0)="",HLOOKUP(BL$2+1,FIXTURES!$C$2:$NC$23,MATCH($C7,FIXTURES!$B$2:$B$23,0),0)=""),HLOOKUP(BL$2+2,FIXTURES!$C$2:$NC$23,MATCH($C7,FIXTURES!$B$2:$B$23,0),0),IF(HLOOKUP(BL$2+1,FIXTURES!$C$2:$NC$23,MATCH($C7,FIXTURES!$B$2:$B$23,0),0)="",HLOOKUP(BL$2,FIXTURES!$C$2:$NC$23,MATCH($C7,FIXTURES!$B$2:$B$23,0),0),HLOOKUP(BL$2+1,FIXTURES!$C$2:$NC$23,MATCH($C7,FIXTURES!$B$2:$B$23,0),0)))),IF(AND(HLOOKUP(BL$2,FIXTURES!$C$2:$NC$23,MATCH($C7,FIXTURES!$B$2:$B$23,0),0)="",HLOOKUP(BL$2+1,FIXTURES!$C$2:$NC$23,MATCH($C7,FIXTURES!$B$2:$B$23,0),0)=""),HLOOKUP(BL$2+2,FIXTURES!$C$2:$NC$23,MATCH($C7,FIXTURES!$B$2:$B$23,0),0),IF(HLOOKUP(BL$2+1,FIXTURES!$C$2:$NC$23,MATCH($C7,FIXTURES!$B$2:$B$23,0),0)="",HLOOKUP(BL$2,FIXTURES!$C$2:$NC$23,MATCH($C7,FIXTURES!$B$2:$B$23,0),0),HLOOKUP(BL$2+1,FIXTURES!$C$2:$NC$23,MATCH($C7,FIXTURES!$B$2:$B$23,0),0))))</f>
        <v/>
      </c>
      <c r="BM7" s="117" t="str">
        <f>IF(BM$1="SAT",IF(AND(HLOOKUP(BM$2,FIXTURES!$C$2:$NC$23,MATCH($C7,FIXTURES!$B$2:$B$23,0),0)="",HLOOKUP(BM$2+1,FIXTURES!$C$2:$NC$23,MATCH($C7,FIXTURES!$B$2:$B$23,0),0)="",HLOOKUP(BM$2+2,FIXTURES!$C$2:$NC$23,MATCH($C7,FIXTURES!$B$2:$B$23,0),0)=""),HLOOKUP(BM$2-1,FIXTURES!$C$2:$NC$23,MATCH($C7,FIXTURES!$B$2:$B$23,0),0),IF(AND(HLOOKUP(BM$2,FIXTURES!$C$2:$NC$23,MATCH($C7,FIXTURES!$B$2:$B$23,0),0)="",HLOOKUP(BM$2+1,FIXTURES!$C$2:$NC$23,MATCH($C7,FIXTURES!$B$2:$B$23,0),0)=""),HLOOKUP(BM$2+2,FIXTURES!$C$2:$NC$23,MATCH($C7,FIXTURES!$B$2:$B$23,0),0),IF(HLOOKUP(BM$2+1,FIXTURES!$C$2:$NC$23,MATCH($C7,FIXTURES!$B$2:$B$23,0),0)="",HLOOKUP(BM$2,FIXTURES!$C$2:$NC$23,MATCH($C7,FIXTURES!$B$2:$B$23,0),0),HLOOKUP(BM$2+1,FIXTURES!$C$2:$NC$23,MATCH($C7,FIXTURES!$B$2:$B$23,0),0)))),IF(AND(HLOOKUP(BM$2,FIXTURES!$C$2:$NC$23,MATCH($C7,FIXTURES!$B$2:$B$23,0),0)="",HLOOKUP(BM$2+1,FIXTURES!$C$2:$NC$23,MATCH($C7,FIXTURES!$B$2:$B$23,0),0)=""),HLOOKUP(BM$2+2,FIXTURES!$C$2:$NC$23,MATCH($C7,FIXTURES!$B$2:$B$23,0),0),IF(HLOOKUP(BM$2+1,FIXTURES!$C$2:$NC$23,MATCH($C7,FIXTURES!$B$2:$B$23,0),0)="",HLOOKUP(BM$2,FIXTURES!$C$2:$NC$23,MATCH($C7,FIXTURES!$B$2:$B$23,0),0),HLOOKUP(BM$2+1,FIXTURES!$C$2:$NC$23,MATCH($C7,FIXTURES!$B$2:$B$23,0),0))))</f>
        <v>CRY</v>
      </c>
      <c r="BN7" s="117" t="str">
        <f>IF(BN$1="SAT",IF(AND(HLOOKUP(BN$2,FIXTURES!$C$2:$NC$23,MATCH($C7,FIXTURES!$B$2:$B$23,0),0)="",HLOOKUP(BN$2+1,FIXTURES!$C$2:$NC$23,MATCH($C7,FIXTURES!$B$2:$B$23,0),0)="",HLOOKUP(BN$2+2,FIXTURES!$C$2:$NC$23,MATCH($C7,FIXTURES!$B$2:$B$23,0),0)=""),HLOOKUP(BN$2-1,FIXTURES!$C$2:$NC$23,MATCH($C7,FIXTURES!$B$2:$B$23,0),0),IF(AND(HLOOKUP(BN$2,FIXTURES!$C$2:$NC$23,MATCH($C7,FIXTURES!$B$2:$B$23,0),0)="",HLOOKUP(BN$2+1,FIXTURES!$C$2:$NC$23,MATCH($C7,FIXTURES!$B$2:$B$23,0),0)=""),HLOOKUP(BN$2+2,FIXTURES!$C$2:$NC$23,MATCH($C7,FIXTURES!$B$2:$B$23,0),0),IF(HLOOKUP(BN$2+1,FIXTURES!$C$2:$NC$23,MATCH($C7,FIXTURES!$B$2:$B$23,0),0)="",HLOOKUP(BN$2,FIXTURES!$C$2:$NC$23,MATCH($C7,FIXTURES!$B$2:$B$23,0),0),HLOOKUP(BN$2+1,FIXTURES!$C$2:$NC$23,MATCH($C7,FIXTURES!$B$2:$B$23,0),0)))),IF(AND(HLOOKUP(BN$2,FIXTURES!$C$2:$NC$23,MATCH($C7,FIXTURES!$B$2:$B$23,0),0)="",HLOOKUP(BN$2+1,FIXTURES!$C$2:$NC$23,MATCH($C7,FIXTURES!$B$2:$B$23,0),0)=""),HLOOKUP(BN$2+2,FIXTURES!$C$2:$NC$23,MATCH($C7,FIXTURES!$B$2:$B$23,0),0),IF(HLOOKUP(BN$2+1,FIXTURES!$C$2:$NC$23,MATCH($C7,FIXTURES!$B$2:$B$23,0),0)="",HLOOKUP(BN$2,FIXTURES!$C$2:$NC$23,MATCH($C7,FIXTURES!$B$2:$B$23,0),0),HLOOKUP(BN$2+1,FIXTURES!$C$2:$NC$23,MATCH($C7,FIXTURES!$B$2:$B$23,0),0))))</f>
        <v/>
      </c>
      <c r="BO7" s="117" t="str">
        <f>IF(BO$1="SAT",IF(AND(HLOOKUP(BO$2,FIXTURES!$C$2:$NC$23,MATCH($C7,FIXTURES!$B$2:$B$23,0),0)="",HLOOKUP(BO$2+1,FIXTURES!$C$2:$NC$23,MATCH($C7,FIXTURES!$B$2:$B$23,0),0)="",HLOOKUP(BO$2+2,FIXTURES!$C$2:$NC$23,MATCH($C7,FIXTURES!$B$2:$B$23,0),0)=""),HLOOKUP(BO$2-1,FIXTURES!$C$2:$NC$23,MATCH($C7,FIXTURES!$B$2:$B$23,0),0),IF(AND(HLOOKUP(BO$2,FIXTURES!$C$2:$NC$23,MATCH($C7,FIXTURES!$B$2:$B$23,0),0)="",HLOOKUP(BO$2+1,FIXTURES!$C$2:$NC$23,MATCH($C7,FIXTURES!$B$2:$B$23,0),0)=""),HLOOKUP(BO$2+2,FIXTURES!$C$2:$NC$23,MATCH($C7,FIXTURES!$B$2:$B$23,0),0),IF(HLOOKUP(BO$2+1,FIXTURES!$C$2:$NC$23,MATCH($C7,FIXTURES!$B$2:$B$23,0),0)="",HLOOKUP(BO$2,FIXTURES!$C$2:$NC$23,MATCH($C7,FIXTURES!$B$2:$B$23,0),0),HLOOKUP(BO$2+1,FIXTURES!$C$2:$NC$23,MATCH($C7,FIXTURES!$B$2:$B$23,0),0)))),IF(AND(HLOOKUP(BO$2,FIXTURES!$C$2:$NC$23,MATCH($C7,FIXTURES!$B$2:$B$23,0),0)="",HLOOKUP(BO$2+1,FIXTURES!$C$2:$NC$23,MATCH($C7,FIXTURES!$B$2:$B$23,0),0)=""),HLOOKUP(BO$2+2,FIXTURES!$C$2:$NC$23,MATCH($C7,FIXTURES!$B$2:$B$23,0),0),IF(HLOOKUP(BO$2+1,FIXTURES!$C$2:$NC$23,MATCH($C7,FIXTURES!$B$2:$B$23,0),0)="",HLOOKUP(BO$2,FIXTURES!$C$2:$NC$23,MATCH($C7,FIXTURES!$B$2:$B$23,0),0),HLOOKUP(BO$2+1,FIXTURES!$C$2:$NC$23,MATCH($C7,FIXTURES!$B$2:$B$23,0),0))))</f>
        <v>whu</v>
      </c>
      <c r="BP7" s="117" t="str">
        <f>IF(BP$1="SAT",IF(AND(HLOOKUP(BP$2,FIXTURES!$C$2:$NC$23,MATCH($C7,FIXTURES!$B$2:$B$23,0),0)="",HLOOKUP(BP$2+1,FIXTURES!$C$2:$NC$23,MATCH($C7,FIXTURES!$B$2:$B$23,0),0)="",HLOOKUP(BP$2+2,FIXTURES!$C$2:$NC$23,MATCH($C7,FIXTURES!$B$2:$B$23,0),0)=""),HLOOKUP(BP$2-1,FIXTURES!$C$2:$NC$23,MATCH($C7,FIXTURES!$B$2:$B$23,0),0),IF(AND(HLOOKUP(BP$2,FIXTURES!$C$2:$NC$23,MATCH($C7,FIXTURES!$B$2:$B$23,0),0)="",HLOOKUP(BP$2+1,FIXTURES!$C$2:$NC$23,MATCH($C7,FIXTURES!$B$2:$B$23,0),0)=""),HLOOKUP(BP$2+2,FIXTURES!$C$2:$NC$23,MATCH($C7,FIXTURES!$B$2:$B$23,0),0),IF(HLOOKUP(BP$2+1,FIXTURES!$C$2:$NC$23,MATCH($C7,FIXTURES!$B$2:$B$23,0),0)="",HLOOKUP(BP$2,FIXTURES!$C$2:$NC$23,MATCH($C7,FIXTURES!$B$2:$B$23,0),0),HLOOKUP(BP$2+1,FIXTURES!$C$2:$NC$23,MATCH($C7,FIXTURES!$B$2:$B$23,0),0)))),IF(AND(HLOOKUP(BP$2,FIXTURES!$C$2:$NC$23,MATCH($C7,FIXTURES!$B$2:$B$23,0),0)="",HLOOKUP(BP$2+1,FIXTURES!$C$2:$NC$23,MATCH($C7,FIXTURES!$B$2:$B$23,0),0)=""),HLOOKUP(BP$2+2,FIXTURES!$C$2:$NC$23,MATCH($C7,FIXTURES!$B$2:$B$23,0),0),IF(HLOOKUP(BP$2+1,FIXTURES!$C$2:$NC$23,MATCH($C7,FIXTURES!$B$2:$B$23,0),0)="",HLOOKUP(BP$2,FIXTURES!$C$2:$NC$23,MATCH($C7,FIXTURES!$B$2:$B$23,0),0),HLOOKUP(BP$2+1,FIXTURES!$C$2:$NC$23,MATCH($C7,FIXTURES!$B$2:$B$23,0),0))))</f>
        <v/>
      </c>
      <c r="BQ7" s="117" t="str">
        <f>IF(BQ$1="SAT",IF(AND(HLOOKUP(BQ$2,FIXTURES!$C$2:$NC$23,MATCH($C7,FIXTURES!$B$2:$B$23,0),0)="",HLOOKUP(BQ$2+1,FIXTURES!$C$2:$NC$23,MATCH($C7,FIXTURES!$B$2:$B$23,0),0)="",HLOOKUP(BQ$2+2,FIXTURES!$C$2:$NC$23,MATCH($C7,FIXTURES!$B$2:$B$23,0),0)=""),HLOOKUP(BQ$2-1,FIXTURES!$C$2:$NC$23,MATCH($C7,FIXTURES!$B$2:$B$23,0),0),IF(AND(HLOOKUP(BQ$2,FIXTURES!$C$2:$NC$23,MATCH($C7,FIXTURES!$B$2:$B$23,0),0)="",HLOOKUP(BQ$2+1,FIXTURES!$C$2:$NC$23,MATCH($C7,FIXTURES!$B$2:$B$23,0),0)=""),HLOOKUP(BQ$2+2,FIXTURES!$C$2:$NC$23,MATCH($C7,FIXTURES!$B$2:$B$23,0),0),IF(HLOOKUP(BQ$2+1,FIXTURES!$C$2:$NC$23,MATCH($C7,FIXTURES!$B$2:$B$23,0),0)="",HLOOKUP(BQ$2,FIXTURES!$C$2:$NC$23,MATCH($C7,FIXTURES!$B$2:$B$23,0),0),HLOOKUP(BQ$2+1,FIXTURES!$C$2:$NC$23,MATCH($C7,FIXTURES!$B$2:$B$23,0),0)))),IF(AND(HLOOKUP(BQ$2,FIXTURES!$C$2:$NC$23,MATCH($C7,FIXTURES!$B$2:$B$23,0),0)="",HLOOKUP(BQ$2+1,FIXTURES!$C$2:$NC$23,MATCH($C7,FIXTURES!$B$2:$B$23,0),0)=""),HLOOKUP(BQ$2+2,FIXTURES!$C$2:$NC$23,MATCH($C7,FIXTURES!$B$2:$B$23,0),0),IF(HLOOKUP(BQ$2+1,FIXTURES!$C$2:$NC$23,MATCH($C7,FIXTURES!$B$2:$B$23,0),0)="",HLOOKUP(BQ$2,FIXTURES!$C$2:$NC$23,MATCH($C7,FIXTURES!$B$2:$B$23,0),0),HLOOKUP(BQ$2+1,FIXTURES!$C$2:$NC$23,MATCH($C7,FIXTURES!$B$2:$B$23,0),0))))</f>
        <v>BOU</v>
      </c>
      <c r="BR7" s="117" t="str">
        <f>IF(BR$1="SAT",IF(AND(HLOOKUP(BR$2,FIXTURES!$C$2:$NC$23,MATCH($C7,FIXTURES!$B$2:$B$23,0),0)="",HLOOKUP(BR$2+1,FIXTURES!$C$2:$NC$23,MATCH($C7,FIXTURES!$B$2:$B$23,0),0)="",HLOOKUP(BR$2+2,FIXTURES!$C$2:$NC$23,MATCH($C7,FIXTURES!$B$2:$B$23,0),0)=""),HLOOKUP(BR$2-1,FIXTURES!$C$2:$NC$23,MATCH($C7,FIXTURES!$B$2:$B$23,0),0),IF(AND(HLOOKUP(BR$2,FIXTURES!$C$2:$NC$23,MATCH($C7,FIXTURES!$B$2:$B$23,0),0)="",HLOOKUP(BR$2+1,FIXTURES!$C$2:$NC$23,MATCH($C7,FIXTURES!$B$2:$B$23,0),0)=""),HLOOKUP(BR$2+2,FIXTURES!$C$2:$NC$23,MATCH($C7,FIXTURES!$B$2:$B$23,0),0),IF(HLOOKUP(BR$2+1,FIXTURES!$C$2:$NC$23,MATCH($C7,FIXTURES!$B$2:$B$23,0),0)="",HLOOKUP(BR$2,FIXTURES!$C$2:$NC$23,MATCH($C7,FIXTURES!$B$2:$B$23,0),0),HLOOKUP(BR$2+1,FIXTURES!$C$2:$NC$23,MATCH($C7,FIXTURES!$B$2:$B$23,0),0)))),IF(AND(HLOOKUP(BR$2,FIXTURES!$C$2:$NC$23,MATCH($C7,FIXTURES!$B$2:$B$23,0),0)="",HLOOKUP(BR$2+1,FIXTURES!$C$2:$NC$23,MATCH($C7,FIXTURES!$B$2:$B$23,0),0)=""),HLOOKUP(BR$2+2,FIXTURES!$C$2:$NC$23,MATCH($C7,FIXTURES!$B$2:$B$23,0),0),IF(HLOOKUP(BR$2+1,FIXTURES!$C$2:$NC$23,MATCH($C7,FIXTURES!$B$2:$B$23,0),0)="",HLOOKUP(BR$2,FIXTURES!$C$2:$NC$23,MATCH($C7,FIXTURES!$B$2:$B$23,0),0),HLOOKUP(BR$2+1,FIXTURES!$C$2:$NC$23,MATCH($C7,FIXTURES!$B$2:$B$23,0),0))))</f>
        <v/>
      </c>
      <c r="BS7" s="117" t="str">
        <f>IF(BS$1="SAT",IF(AND(HLOOKUP(BS$2,FIXTURES!$C$2:$NC$23,MATCH($C7,FIXTURES!$B$2:$B$23,0),0)="",HLOOKUP(BS$2+1,FIXTURES!$C$2:$NC$23,MATCH($C7,FIXTURES!$B$2:$B$23,0),0)="",HLOOKUP(BS$2+2,FIXTURES!$C$2:$NC$23,MATCH($C7,FIXTURES!$B$2:$B$23,0),0)=""),HLOOKUP(BS$2-1,FIXTURES!$C$2:$NC$23,MATCH($C7,FIXTURES!$B$2:$B$23,0),0),IF(AND(HLOOKUP(BS$2,FIXTURES!$C$2:$NC$23,MATCH($C7,FIXTURES!$B$2:$B$23,0),0)="",HLOOKUP(BS$2+1,FIXTURES!$C$2:$NC$23,MATCH($C7,FIXTURES!$B$2:$B$23,0),0)=""),HLOOKUP(BS$2+2,FIXTURES!$C$2:$NC$23,MATCH($C7,FIXTURES!$B$2:$B$23,0),0),IF(HLOOKUP(BS$2+1,FIXTURES!$C$2:$NC$23,MATCH($C7,FIXTURES!$B$2:$B$23,0),0)="",HLOOKUP(BS$2,FIXTURES!$C$2:$NC$23,MATCH($C7,FIXTURES!$B$2:$B$23,0),0),HLOOKUP(BS$2+1,FIXTURES!$C$2:$NC$23,MATCH($C7,FIXTURES!$B$2:$B$23,0),0)))),IF(AND(HLOOKUP(BS$2,FIXTURES!$C$2:$NC$23,MATCH($C7,FIXTURES!$B$2:$B$23,0),0)="",HLOOKUP(BS$2+1,FIXTURES!$C$2:$NC$23,MATCH($C7,FIXTURES!$B$2:$B$23,0),0)=""),HLOOKUP(BS$2+2,FIXTURES!$C$2:$NC$23,MATCH($C7,FIXTURES!$B$2:$B$23,0),0),IF(HLOOKUP(BS$2+1,FIXTURES!$C$2:$NC$23,MATCH($C7,FIXTURES!$B$2:$B$23,0),0)="",HLOOKUP(BS$2,FIXTURES!$C$2:$NC$23,MATCH($C7,FIXTURES!$B$2:$B$23,0),0),HLOOKUP(BS$2+1,FIXTURES!$C$2:$NC$23,MATCH($C7,FIXTURES!$B$2:$B$23,0),0))))</f>
        <v/>
      </c>
      <c r="BT7" s="117" t="str">
        <f>IF(BT$1="SAT",IF(AND(HLOOKUP(BT$2,FIXTURES!$C$2:$NC$23,MATCH($C7,FIXTURES!$B$2:$B$23,0),0)="",HLOOKUP(BT$2+1,FIXTURES!$C$2:$NC$23,MATCH($C7,FIXTURES!$B$2:$B$23,0),0)="",HLOOKUP(BT$2+2,FIXTURES!$C$2:$NC$23,MATCH($C7,FIXTURES!$B$2:$B$23,0),0)=""),HLOOKUP(BT$2-1,FIXTURES!$C$2:$NC$23,MATCH($C7,FIXTURES!$B$2:$B$23,0),0),IF(AND(HLOOKUP(BT$2,FIXTURES!$C$2:$NC$23,MATCH($C7,FIXTURES!$B$2:$B$23,0),0)="",HLOOKUP(BT$2+1,FIXTURES!$C$2:$NC$23,MATCH($C7,FIXTURES!$B$2:$B$23,0),0)=""),HLOOKUP(BT$2+2,FIXTURES!$C$2:$NC$23,MATCH($C7,FIXTURES!$B$2:$B$23,0),0),IF(HLOOKUP(BT$2+1,FIXTURES!$C$2:$NC$23,MATCH($C7,FIXTURES!$B$2:$B$23,0),0)="",HLOOKUP(BT$2,FIXTURES!$C$2:$NC$23,MATCH($C7,FIXTURES!$B$2:$B$23,0),0),HLOOKUP(BT$2+1,FIXTURES!$C$2:$NC$23,MATCH($C7,FIXTURES!$B$2:$B$23,0),0)))),IF(AND(HLOOKUP(BT$2,FIXTURES!$C$2:$NC$23,MATCH($C7,FIXTURES!$B$2:$B$23,0),0)="",HLOOKUP(BT$2+1,FIXTURES!$C$2:$NC$23,MATCH($C7,FIXTURES!$B$2:$B$23,0),0)=""),HLOOKUP(BT$2+2,FIXTURES!$C$2:$NC$23,MATCH($C7,FIXTURES!$B$2:$B$23,0),0),IF(HLOOKUP(BT$2+1,FIXTURES!$C$2:$NC$23,MATCH($C7,FIXTURES!$B$2:$B$23,0),0)="",HLOOKUP(BT$2,FIXTURES!$C$2:$NC$23,MATCH($C7,FIXTURES!$B$2:$B$23,0),0),HLOOKUP(BT$2+1,FIXTURES!$C$2:$NC$23,MATCH($C7,FIXTURES!$B$2:$B$23,0),0))))</f>
        <v/>
      </c>
      <c r="BU7" s="117" t="str">
        <f>IF(BU$1="SAT",IF(AND(HLOOKUP(BU$2,FIXTURES!$C$2:$NC$23,MATCH($C7,FIXTURES!$B$2:$B$23,0),0)="",HLOOKUP(BU$2+1,FIXTURES!$C$2:$NC$23,MATCH($C7,FIXTURES!$B$2:$B$23,0),0)="",HLOOKUP(BU$2+2,FIXTURES!$C$2:$NC$23,MATCH($C7,FIXTURES!$B$2:$B$23,0),0)=""),HLOOKUP(BU$2-1,FIXTURES!$C$2:$NC$23,MATCH($C7,FIXTURES!$B$2:$B$23,0),0),IF(AND(HLOOKUP(BU$2,FIXTURES!$C$2:$NC$23,MATCH($C7,FIXTURES!$B$2:$B$23,0),0)="",HLOOKUP(BU$2+1,FIXTURES!$C$2:$NC$23,MATCH($C7,FIXTURES!$B$2:$B$23,0),0)=""),HLOOKUP(BU$2+2,FIXTURES!$C$2:$NC$23,MATCH($C7,FIXTURES!$B$2:$B$23,0),0),IF(HLOOKUP(BU$2+1,FIXTURES!$C$2:$NC$23,MATCH($C7,FIXTURES!$B$2:$B$23,0),0)="",HLOOKUP(BU$2,FIXTURES!$C$2:$NC$23,MATCH($C7,FIXTURES!$B$2:$B$23,0),0),HLOOKUP(BU$2+1,FIXTURES!$C$2:$NC$23,MATCH($C7,FIXTURES!$B$2:$B$23,0),0)))),IF(AND(HLOOKUP(BU$2,FIXTURES!$C$2:$NC$23,MATCH($C7,FIXTURES!$B$2:$B$23,0),0)="",HLOOKUP(BU$2+1,FIXTURES!$C$2:$NC$23,MATCH($C7,FIXTURES!$B$2:$B$23,0),0)=""),HLOOKUP(BU$2+2,FIXTURES!$C$2:$NC$23,MATCH($C7,FIXTURES!$B$2:$B$23,0),0),IF(HLOOKUP(BU$2+1,FIXTURES!$C$2:$NC$23,MATCH($C7,FIXTURES!$B$2:$B$23,0),0)="",HLOOKUP(BU$2,FIXTURES!$C$2:$NC$23,MATCH($C7,FIXTURES!$B$2:$B$23,0),0),HLOOKUP(BU$2+1,FIXTURES!$C$2:$NC$23,MATCH($C7,FIXTURES!$B$2:$B$23,0),0))))</f>
        <v>che</v>
      </c>
      <c r="BV7" s="117" t="str">
        <f>IF(BV$1="SAT",IF(AND(HLOOKUP(BV$2,FIXTURES!$C$2:$NC$23,MATCH($C7,FIXTURES!$B$2:$B$23,0),0)="",HLOOKUP(BV$2+1,FIXTURES!$C$2:$NC$23,MATCH($C7,FIXTURES!$B$2:$B$23,0),0)="",HLOOKUP(BV$2+2,FIXTURES!$C$2:$NC$23,MATCH($C7,FIXTURES!$B$2:$B$23,0),0)=""),HLOOKUP(BV$2-1,FIXTURES!$C$2:$NC$23,MATCH($C7,FIXTURES!$B$2:$B$23,0),0),IF(AND(HLOOKUP(BV$2,FIXTURES!$C$2:$NC$23,MATCH($C7,FIXTURES!$B$2:$B$23,0),0)="",HLOOKUP(BV$2+1,FIXTURES!$C$2:$NC$23,MATCH($C7,FIXTURES!$B$2:$B$23,0),0)=""),HLOOKUP(BV$2+2,FIXTURES!$C$2:$NC$23,MATCH($C7,FIXTURES!$B$2:$B$23,0),0),IF(HLOOKUP(BV$2+1,FIXTURES!$C$2:$NC$23,MATCH($C7,FIXTURES!$B$2:$B$23,0),0)="",HLOOKUP(BV$2,FIXTURES!$C$2:$NC$23,MATCH($C7,FIXTURES!$B$2:$B$23,0),0),HLOOKUP(BV$2+1,FIXTURES!$C$2:$NC$23,MATCH($C7,FIXTURES!$B$2:$B$23,0),0)))),IF(AND(HLOOKUP(BV$2,FIXTURES!$C$2:$NC$23,MATCH($C7,FIXTURES!$B$2:$B$23,0),0)="",HLOOKUP(BV$2+1,FIXTURES!$C$2:$NC$23,MATCH($C7,FIXTURES!$B$2:$B$23,0),0)=""),HLOOKUP(BV$2+2,FIXTURES!$C$2:$NC$23,MATCH($C7,FIXTURES!$B$2:$B$23,0),0),IF(HLOOKUP(BV$2+1,FIXTURES!$C$2:$NC$23,MATCH($C7,FIXTURES!$B$2:$B$23,0),0)="",HLOOKUP(BV$2,FIXTURES!$C$2:$NC$23,MATCH($C7,FIXTURES!$B$2:$B$23,0),0),HLOOKUP(BV$2+1,FIXTURES!$C$2:$NC$23,MATCH($C7,FIXTURES!$B$2:$B$23,0),0))))</f>
        <v>lei</v>
      </c>
      <c r="BW7" s="117" t="str">
        <f>IF(BW$1="SAT",IF(AND(HLOOKUP(BW$2,FIXTURES!$C$2:$NC$23,MATCH($C7,FIXTURES!$B$2:$B$23,0),0)="",HLOOKUP(BW$2+1,FIXTURES!$C$2:$NC$23,MATCH($C7,FIXTURES!$B$2:$B$23,0),0)="",HLOOKUP(BW$2+2,FIXTURES!$C$2:$NC$23,MATCH($C7,FIXTURES!$B$2:$B$23,0),0)=""),HLOOKUP(BW$2-1,FIXTURES!$C$2:$NC$23,MATCH($C7,FIXTURES!$B$2:$B$23,0),0),IF(AND(HLOOKUP(BW$2,FIXTURES!$C$2:$NC$23,MATCH($C7,FIXTURES!$B$2:$B$23,0),0)="",HLOOKUP(BW$2+1,FIXTURES!$C$2:$NC$23,MATCH($C7,FIXTURES!$B$2:$B$23,0),0)=""),HLOOKUP(BW$2+2,FIXTURES!$C$2:$NC$23,MATCH($C7,FIXTURES!$B$2:$B$23,0),0),IF(HLOOKUP(BW$2+1,FIXTURES!$C$2:$NC$23,MATCH($C7,FIXTURES!$B$2:$B$23,0),0)="",HLOOKUP(BW$2,FIXTURES!$C$2:$NC$23,MATCH($C7,FIXTURES!$B$2:$B$23,0),0),HLOOKUP(BW$2+1,FIXTURES!$C$2:$NC$23,MATCH($C7,FIXTURES!$B$2:$B$23,0),0)))),IF(AND(HLOOKUP(BW$2,FIXTURES!$C$2:$NC$23,MATCH($C7,FIXTURES!$B$2:$B$23,0),0)="",HLOOKUP(BW$2+1,FIXTURES!$C$2:$NC$23,MATCH($C7,FIXTURES!$B$2:$B$23,0),0)=""),HLOOKUP(BW$2+2,FIXTURES!$C$2:$NC$23,MATCH($C7,FIXTURES!$B$2:$B$23,0),0),IF(HLOOKUP(BW$2+1,FIXTURES!$C$2:$NC$23,MATCH($C7,FIXTURES!$B$2:$B$23,0),0)="",HLOOKUP(BW$2,FIXTURES!$C$2:$NC$23,MATCH($C7,FIXTURES!$B$2:$B$23,0),0),HLOOKUP(BW$2+1,FIXTURES!$C$2:$NC$23,MATCH($C7,FIXTURES!$B$2:$B$23,0),0))))</f>
        <v>NFO</v>
      </c>
      <c r="BX7" s="117" t="str">
        <f>IF(BX$1="SAT",IF(AND(HLOOKUP(BX$2,FIXTURES!$C$2:$NC$23,MATCH($C7,FIXTURES!$B$2:$B$23,0),0)="",HLOOKUP(BX$2+1,FIXTURES!$C$2:$NC$23,MATCH($C7,FIXTURES!$B$2:$B$23,0),0)="",HLOOKUP(BX$2+2,FIXTURES!$C$2:$NC$23,MATCH($C7,FIXTURES!$B$2:$B$23,0),0)=""),HLOOKUP(BX$2-1,FIXTURES!$C$2:$NC$23,MATCH($C7,FIXTURES!$B$2:$B$23,0),0),IF(AND(HLOOKUP(BX$2,FIXTURES!$C$2:$NC$23,MATCH($C7,FIXTURES!$B$2:$B$23,0),0)="",HLOOKUP(BX$2+1,FIXTURES!$C$2:$NC$23,MATCH($C7,FIXTURES!$B$2:$B$23,0),0)=""),HLOOKUP(BX$2+2,FIXTURES!$C$2:$NC$23,MATCH($C7,FIXTURES!$B$2:$B$23,0),0),IF(HLOOKUP(BX$2+1,FIXTURES!$C$2:$NC$23,MATCH($C7,FIXTURES!$B$2:$B$23,0),0)="",HLOOKUP(BX$2,FIXTURES!$C$2:$NC$23,MATCH($C7,FIXTURES!$B$2:$B$23,0),0),HLOOKUP(BX$2+1,FIXTURES!$C$2:$NC$23,MATCH($C7,FIXTURES!$B$2:$B$23,0),0)))),IF(AND(HLOOKUP(BX$2,FIXTURES!$C$2:$NC$23,MATCH($C7,FIXTURES!$B$2:$B$23,0),0)="",HLOOKUP(BX$2+1,FIXTURES!$C$2:$NC$23,MATCH($C7,FIXTURES!$B$2:$B$23,0),0)=""),HLOOKUP(BX$2+2,FIXTURES!$C$2:$NC$23,MATCH($C7,FIXTURES!$B$2:$B$23,0),0),IF(HLOOKUP(BX$2+1,FIXTURES!$C$2:$NC$23,MATCH($C7,FIXTURES!$B$2:$B$23,0),0)="",HLOOKUP(BX$2,FIXTURES!$C$2:$NC$23,MATCH($C7,FIXTURES!$B$2:$B$23,0),0),HLOOKUP(BX$2+1,FIXTURES!$C$2:$NC$23,MATCH($C7,FIXTURES!$B$2:$B$23,0),0))))</f>
        <v/>
      </c>
      <c r="BY7" s="117" t="str">
        <f>IF(BY$1="SAT",IF(AND(HLOOKUP(BY$2,FIXTURES!$C$2:$NC$23,MATCH($C7,FIXTURES!$B$2:$B$23,0),0)="",HLOOKUP(BY$2+1,FIXTURES!$C$2:$NC$23,MATCH($C7,FIXTURES!$B$2:$B$23,0),0)="",HLOOKUP(BY$2+2,FIXTURES!$C$2:$NC$23,MATCH($C7,FIXTURES!$B$2:$B$23,0),0)=""),HLOOKUP(BY$2-1,FIXTURES!$C$2:$NC$23,MATCH($C7,FIXTURES!$B$2:$B$23,0),0),IF(AND(HLOOKUP(BY$2,FIXTURES!$C$2:$NC$23,MATCH($C7,FIXTURES!$B$2:$B$23,0),0)="",HLOOKUP(BY$2+1,FIXTURES!$C$2:$NC$23,MATCH($C7,FIXTURES!$B$2:$B$23,0),0)=""),HLOOKUP(BY$2+2,FIXTURES!$C$2:$NC$23,MATCH($C7,FIXTURES!$B$2:$B$23,0),0),IF(HLOOKUP(BY$2+1,FIXTURES!$C$2:$NC$23,MATCH($C7,FIXTURES!$B$2:$B$23,0),0)="",HLOOKUP(BY$2,FIXTURES!$C$2:$NC$23,MATCH($C7,FIXTURES!$B$2:$B$23,0),0),HLOOKUP(BY$2+1,FIXTURES!$C$2:$NC$23,MATCH($C7,FIXTURES!$B$2:$B$23,0),0)))),IF(AND(HLOOKUP(BY$2,FIXTURES!$C$2:$NC$23,MATCH($C7,FIXTURES!$B$2:$B$23,0),0)="",HLOOKUP(BY$2+1,FIXTURES!$C$2:$NC$23,MATCH($C7,FIXTURES!$B$2:$B$23,0),0)=""),HLOOKUP(BY$2+2,FIXTURES!$C$2:$NC$23,MATCH($C7,FIXTURES!$B$2:$B$23,0),0),IF(HLOOKUP(BY$2+1,FIXTURES!$C$2:$NC$23,MATCH($C7,FIXTURES!$B$2:$B$23,0),0)="",HLOOKUP(BY$2,FIXTURES!$C$2:$NC$23,MATCH($C7,FIXTURES!$B$2:$B$23,0),0),HLOOKUP(BY$2+1,FIXTURES!$C$2:$NC$23,MATCH($C7,FIXTURES!$B$2:$B$23,0),0))))</f>
        <v>NEW</v>
      </c>
      <c r="BZ7" s="117" t="str">
        <f>IF(BZ$1="SAT",IF(AND(HLOOKUP(BZ$2,FIXTURES!$C$2:$NC$23,MATCH($C7,FIXTURES!$B$2:$B$23,0),0)="",HLOOKUP(BZ$2+1,FIXTURES!$C$2:$NC$23,MATCH($C7,FIXTURES!$B$2:$B$23,0),0)="",HLOOKUP(BZ$2+2,FIXTURES!$C$2:$NC$23,MATCH($C7,FIXTURES!$B$2:$B$23,0),0)=""),HLOOKUP(BZ$2-1,FIXTURES!$C$2:$NC$23,MATCH($C7,FIXTURES!$B$2:$B$23,0),0),IF(AND(HLOOKUP(BZ$2,FIXTURES!$C$2:$NC$23,MATCH($C7,FIXTURES!$B$2:$B$23,0),0)="",HLOOKUP(BZ$2+1,FIXTURES!$C$2:$NC$23,MATCH($C7,FIXTURES!$B$2:$B$23,0),0)=""),HLOOKUP(BZ$2+2,FIXTURES!$C$2:$NC$23,MATCH($C7,FIXTURES!$B$2:$B$23,0),0),IF(HLOOKUP(BZ$2+1,FIXTURES!$C$2:$NC$23,MATCH($C7,FIXTURES!$B$2:$B$23,0),0)="",HLOOKUP(BZ$2,FIXTURES!$C$2:$NC$23,MATCH($C7,FIXTURES!$B$2:$B$23,0),0),HLOOKUP(BZ$2+1,FIXTURES!$C$2:$NC$23,MATCH($C7,FIXTURES!$B$2:$B$23,0),0)))),IF(AND(HLOOKUP(BZ$2,FIXTURES!$C$2:$NC$23,MATCH($C7,FIXTURES!$B$2:$B$23,0),0)="",HLOOKUP(BZ$2+1,FIXTURES!$C$2:$NC$23,MATCH($C7,FIXTURES!$B$2:$B$23,0),0)=""),HLOOKUP(BZ$2+2,FIXTURES!$C$2:$NC$23,MATCH($C7,FIXTURES!$B$2:$B$23,0),0),IF(HLOOKUP(BZ$2+1,FIXTURES!$C$2:$NC$23,MATCH($C7,FIXTURES!$B$2:$B$23,0),0)="",HLOOKUP(BZ$2,FIXTURES!$C$2:$NC$23,MATCH($C7,FIXTURES!$B$2:$B$23,0),0),HLOOKUP(BZ$2+1,FIXTURES!$C$2:$NC$23,MATCH($C7,FIXTURES!$B$2:$B$23,0),0))))</f>
        <v/>
      </c>
      <c r="CA7" s="117" t="str">
        <f>IF(CA$1="SAT",IF(AND(HLOOKUP(CA$2,FIXTURES!$C$2:$NC$23,MATCH($C7,FIXTURES!$B$2:$B$23,0),0)="",HLOOKUP(CA$2+1,FIXTURES!$C$2:$NC$23,MATCH($C7,FIXTURES!$B$2:$B$23,0),0)="",HLOOKUP(CA$2+2,FIXTURES!$C$2:$NC$23,MATCH($C7,FIXTURES!$B$2:$B$23,0),0)=""),HLOOKUP(CA$2-1,FIXTURES!$C$2:$NC$23,MATCH($C7,FIXTURES!$B$2:$B$23,0),0),IF(AND(HLOOKUP(CA$2,FIXTURES!$C$2:$NC$23,MATCH($C7,FIXTURES!$B$2:$B$23,0),0)="",HLOOKUP(CA$2+1,FIXTURES!$C$2:$NC$23,MATCH($C7,FIXTURES!$B$2:$B$23,0),0)=""),HLOOKUP(CA$2+2,FIXTURES!$C$2:$NC$23,MATCH($C7,FIXTURES!$B$2:$B$23,0),0),IF(HLOOKUP(CA$2+1,FIXTURES!$C$2:$NC$23,MATCH($C7,FIXTURES!$B$2:$B$23,0),0)="",HLOOKUP(CA$2,FIXTURES!$C$2:$NC$23,MATCH($C7,FIXTURES!$B$2:$B$23,0),0),HLOOKUP(CA$2+1,FIXTURES!$C$2:$NC$23,MATCH($C7,FIXTURES!$B$2:$B$23,0),0)))),IF(AND(HLOOKUP(CA$2,FIXTURES!$C$2:$NC$23,MATCH($C7,FIXTURES!$B$2:$B$23,0),0)="",HLOOKUP(CA$2+1,FIXTURES!$C$2:$NC$23,MATCH($C7,FIXTURES!$B$2:$B$23,0),0)=""),HLOOKUP(CA$2+2,FIXTURES!$C$2:$NC$23,MATCH($C7,FIXTURES!$B$2:$B$23,0),0),IF(HLOOKUP(CA$2+1,FIXTURES!$C$2:$NC$23,MATCH($C7,FIXTURES!$B$2:$B$23,0),0)="",HLOOKUP(CA$2,FIXTURES!$C$2:$NC$23,MATCH($C7,FIXTURES!$B$2:$B$23,0),0),HLOOKUP(CA$2+1,FIXTURES!$C$2:$NC$23,MATCH($C7,FIXTURES!$B$2:$B$23,0),0))))</f>
        <v>bre</v>
      </c>
      <c r="CB7" s="117" t="str">
        <f>IF(CB$1="SAT",IF(AND(HLOOKUP(CB$2,FIXTURES!$C$2:$NC$23,MATCH($C7,FIXTURES!$B$2:$B$23,0),0)="",HLOOKUP(CB$2+1,FIXTURES!$C$2:$NC$23,MATCH($C7,FIXTURES!$B$2:$B$23,0),0)="",HLOOKUP(CB$2+2,FIXTURES!$C$2:$NC$23,MATCH($C7,FIXTURES!$B$2:$B$23,0),0)=""),HLOOKUP(CB$2-1,FIXTURES!$C$2:$NC$23,MATCH($C7,FIXTURES!$B$2:$B$23,0),0),IF(AND(HLOOKUP(CB$2,FIXTURES!$C$2:$NC$23,MATCH($C7,FIXTURES!$B$2:$B$23,0),0)="",HLOOKUP(CB$2+1,FIXTURES!$C$2:$NC$23,MATCH($C7,FIXTURES!$B$2:$B$23,0),0)=""),HLOOKUP(CB$2+2,FIXTURES!$C$2:$NC$23,MATCH($C7,FIXTURES!$B$2:$B$23,0),0),IF(HLOOKUP(CB$2+1,FIXTURES!$C$2:$NC$23,MATCH($C7,FIXTURES!$B$2:$B$23,0),0)="",HLOOKUP(CB$2,FIXTURES!$C$2:$NC$23,MATCH($C7,FIXTURES!$B$2:$B$23,0),0),HLOOKUP(CB$2+1,FIXTURES!$C$2:$NC$23,MATCH($C7,FIXTURES!$B$2:$B$23,0),0)))),IF(AND(HLOOKUP(CB$2,FIXTURES!$C$2:$NC$23,MATCH($C7,FIXTURES!$B$2:$B$23,0),0)="",HLOOKUP(CB$2+1,FIXTURES!$C$2:$NC$23,MATCH($C7,FIXTURES!$B$2:$B$23,0),0)=""),HLOOKUP(CB$2+2,FIXTURES!$C$2:$NC$23,MATCH($C7,FIXTURES!$B$2:$B$23,0),0),IF(HLOOKUP(CB$2+1,FIXTURES!$C$2:$NC$23,MATCH($C7,FIXTURES!$B$2:$B$23,0),0)="",HLOOKUP(CB$2,FIXTURES!$C$2:$NC$23,MATCH($C7,FIXTURES!$B$2:$B$23,0),0),HLOOKUP(CB$2+1,FIXTURES!$C$2:$NC$23,MATCH($C7,FIXTURES!$B$2:$B$23,0),0))))</f>
        <v>FUL</v>
      </c>
      <c r="CC7" s="117" t="str">
        <f>IF(CC$1="SAT",IF(AND(HLOOKUP(CC$2,FIXTURES!$C$2:$NC$23,MATCH($C7,FIXTURES!$B$2:$B$23,0),0)="",HLOOKUP(CC$2+1,FIXTURES!$C$2:$NC$23,MATCH($C7,FIXTURES!$B$2:$B$23,0),0)="",HLOOKUP(CC$2+2,FIXTURES!$C$2:$NC$23,MATCH($C7,FIXTURES!$B$2:$B$23,0),0)=""),HLOOKUP(CC$2-1,FIXTURES!$C$2:$NC$23,MATCH($C7,FIXTURES!$B$2:$B$23,0),0),IF(AND(HLOOKUP(CC$2,FIXTURES!$C$2:$NC$23,MATCH($C7,FIXTURES!$B$2:$B$23,0),0)="",HLOOKUP(CC$2+1,FIXTURES!$C$2:$NC$23,MATCH($C7,FIXTURES!$B$2:$B$23,0),0)=""),HLOOKUP(CC$2+2,FIXTURES!$C$2:$NC$23,MATCH($C7,FIXTURES!$B$2:$B$23,0),0),IF(HLOOKUP(CC$2+1,FIXTURES!$C$2:$NC$23,MATCH($C7,FIXTURES!$B$2:$B$23,0),0)="",HLOOKUP(CC$2,FIXTURES!$C$2:$NC$23,MATCH($C7,FIXTURES!$B$2:$B$23,0),0),HLOOKUP(CC$2+1,FIXTURES!$C$2:$NC$23,MATCH($C7,FIXTURES!$B$2:$B$23,0),0)))),IF(AND(HLOOKUP(CC$2,FIXTURES!$C$2:$NC$23,MATCH($C7,FIXTURES!$B$2:$B$23,0),0)="",HLOOKUP(CC$2+1,FIXTURES!$C$2:$NC$23,MATCH($C7,FIXTURES!$B$2:$B$23,0),0)=""),HLOOKUP(CC$2+2,FIXTURES!$C$2:$NC$23,MATCH($C7,FIXTURES!$B$2:$B$23,0),0),IF(HLOOKUP(CC$2+1,FIXTURES!$C$2:$NC$23,MATCH($C7,FIXTURES!$B$2:$B$23,0),0)="",HLOOKUP(CC$2,FIXTURES!$C$2:$NC$23,MATCH($C7,FIXTURES!$B$2:$B$23,0),0),HLOOKUP(CC$2+1,FIXTURES!$C$2:$NC$23,MATCH($C7,FIXTURES!$B$2:$B$23,0),0))))</f>
        <v>mun</v>
      </c>
      <c r="CD7" s="117" t="str">
        <f>IF(CD$1="SAT",IF(AND(HLOOKUP(CD$2,FIXTURES!$C$2:$NC$23,MATCH($C7,FIXTURES!$B$2:$B$23,0),0)="",HLOOKUP(CD$2+1,FIXTURES!$C$2:$NC$23,MATCH($C7,FIXTURES!$B$2:$B$23,0),0)="",HLOOKUP(CD$2+2,FIXTURES!$C$2:$NC$23,MATCH($C7,FIXTURES!$B$2:$B$23,0),0)=""),HLOOKUP(CD$2-1,FIXTURES!$C$2:$NC$23,MATCH($C7,FIXTURES!$B$2:$B$23,0),0),IF(AND(HLOOKUP(CD$2,FIXTURES!$C$2:$NC$23,MATCH($C7,FIXTURES!$B$2:$B$23,0),0)="",HLOOKUP(CD$2+1,FIXTURES!$C$2:$NC$23,MATCH($C7,FIXTURES!$B$2:$B$23,0),0)=""),HLOOKUP(CD$2+2,FIXTURES!$C$2:$NC$23,MATCH($C7,FIXTURES!$B$2:$B$23,0),0),IF(HLOOKUP(CD$2+1,FIXTURES!$C$2:$NC$23,MATCH($C7,FIXTURES!$B$2:$B$23,0),0)="",HLOOKUP(CD$2,FIXTURES!$C$2:$NC$23,MATCH($C7,FIXTURES!$B$2:$B$23,0),0),HLOOKUP(CD$2+1,FIXTURES!$C$2:$NC$23,MATCH($C7,FIXTURES!$B$2:$B$23,0),0)))),IF(AND(HLOOKUP(CD$2,FIXTURES!$C$2:$NC$23,MATCH($C7,FIXTURES!$B$2:$B$23,0),0)="",HLOOKUP(CD$2+1,FIXTURES!$C$2:$NC$23,MATCH($C7,FIXTURES!$B$2:$B$23,0),0)=""),HLOOKUP(CD$2+2,FIXTURES!$C$2:$NC$23,MATCH($C7,FIXTURES!$B$2:$B$23,0),0),IF(HLOOKUP(CD$2+1,FIXTURES!$C$2:$NC$23,MATCH($C7,FIXTURES!$B$2:$B$23,0),0)="",HLOOKUP(CD$2,FIXTURES!$C$2:$NC$23,MATCH($C7,FIXTURES!$B$2:$B$23,0),0),HLOOKUP(CD$2+1,FIXTURES!$C$2:$NC$23,MATCH($C7,FIXTURES!$B$2:$B$23,0),0))))</f>
        <v/>
      </c>
      <c r="CE7" s="117" t="str">
        <f>IF(CE$1="SAT",IF(AND(HLOOKUP(CE$2,FIXTURES!$C$2:$NC$23,MATCH($C7,FIXTURES!$B$2:$B$23,0),0)="",HLOOKUP(CE$2+1,FIXTURES!$C$2:$NC$23,MATCH($C7,FIXTURES!$B$2:$B$23,0),0)="",HLOOKUP(CE$2+2,FIXTURES!$C$2:$NC$23,MATCH($C7,FIXTURES!$B$2:$B$23,0),0)=""),HLOOKUP(CE$2-1,FIXTURES!$C$2:$NC$23,MATCH($C7,FIXTURES!$B$2:$B$23,0),0),IF(AND(HLOOKUP(CE$2,FIXTURES!$C$2:$NC$23,MATCH($C7,FIXTURES!$B$2:$B$23,0),0)="",HLOOKUP(CE$2+1,FIXTURES!$C$2:$NC$23,MATCH($C7,FIXTURES!$B$2:$B$23,0),0)=""),HLOOKUP(CE$2+2,FIXTURES!$C$2:$NC$23,MATCH($C7,FIXTURES!$B$2:$B$23,0),0),IF(HLOOKUP(CE$2+1,FIXTURES!$C$2:$NC$23,MATCH($C7,FIXTURES!$B$2:$B$23,0),0)="",HLOOKUP(CE$2,FIXTURES!$C$2:$NC$23,MATCH($C7,FIXTURES!$B$2:$B$23,0),0),HLOOKUP(CE$2+1,FIXTURES!$C$2:$NC$23,MATCH($C7,FIXTURES!$B$2:$B$23,0),0)))),IF(AND(HLOOKUP(CE$2,FIXTURES!$C$2:$NC$23,MATCH($C7,FIXTURES!$B$2:$B$23,0),0)="",HLOOKUP(CE$2+1,FIXTURES!$C$2:$NC$23,MATCH($C7,FIXTURES!$B$2:$B$23,0),0)=""),HLOOKUP(CE$2+2,FIXTURES!$C$2:$NC$23,MATCH($C7,FIXTURES!$B$2:$B$23,0),0),IF(HLOOKUP(CE$2+1,FIXTURES!$C$2:$NC$23,MATCH($C7,FIXTURES!$B$2:$B$23,0),0)="",HLOOKUP(CE$2,FIXTURES!$C$2:$NC$23,MATCH($C7,FIXTURES!$B$2:$B$23,0),0),HLOOKUP(CE$2+1,FIXTURES!$C$2:$NC$23,MATCH($C7,FIXTURES!$B$2:$B$23,0),0))))</f>
        <v>wol</v>
      </c>
      <c r="CF7" s="117" t="str">
        <f>IF(CF$1="SAT",IF(AND(HLOOKUP(CF$2,FIXTURES!$C$2:$NC$23,MATCH($C7,FIXTURES!$B$2:$B$23,0),0)="",HLOOKUP(CF$2+1,FIXTURES!$C$2:$NC$23,MATCH($C7,FIXTURES!$B$2:$B$23,0),0)="",HLOOKUP(CF$2+2,FIXTURES!$C$2:$NC$23,MATCH($C7,FIXTURES!$B$2:$B$23,0),0)=""),HLOOKUP(CF$2-1,FIXTURES!$C$2:$NC$23,MATCH($C7,FIXTURES!$B$2:$B$23,0),0),IF(AND(HLOOKUP(CF$2,FIXTURES!$C$2:$NC$23,MATCH($C7,FIXTURES!$B$2:$B$23,0),0)="",HLOOKUP(CF$2+1,FIXTURES!$C$2:$NC$23,MATCH($C7,FIXTURES!$B$2:$B$23,0),0)=""),HLOOKUP(CF$2+2,FIXTURES!$C$2:$NC$23,MATCH($C7,FIXTURES!$B$2:$B$23,0),0),IF(HLOOKUP(CF$2+1,FIXTURES!$C$2:$NC$23,MATCH($C7,FIXTURES!$B$2:$B$23,0),0)="",HLOOKUP(CF$2,FIXTURES!$C$2:$NC$23,MATCH($C7,FIXTURES!$B$2:$B$23,0),0),HLOOKUP(CF$2+1,FIXTURES!$C$2:$NC$23,MATCH($C7,FIXTURES!$B$2:$B$23,0),0)))),IF(AND(HLOOKUP(CF$2,FIXTURES!$C$2:$NC$23,MATCH($C7,FIXTURES!$B$2:$B$23,0),0)="",HLOOKUP(CF$2+1,FIXTURES!$C$2:$NC$23,MATCH($C7,FIXTURES!$B$2:$B$23,0),0)=""),HLOOKUP(CF$2+2,FIXTURES!$C$2:$NC$23,MATCH($C7,FIXTURES!$B$2:$B$23,0),0),IF(HLOOKUP(CF$2+1,FIXTURES!$C$2:$NC$23,MATCH($C7,FIXTURES!$B$2:$B$23,0),0)="",HLOOKUP(CF$2,FIXTURES!$C$2:$NC$23,MATCH($C7,FIXTURES!$B$2:$B$23,0),0),HLOOKUP(CF$2+1,FIXTURES!$C$2:$NC$23,MATCH($C7,FIXTURES!$B$2:$B$23,0),0))))</f>
        <v/>
      </c>
      <c r="CG7" s="117" t="str">
        <f>IF(CG$1="SAT",IF(AND(HLOOKUP(CG$2,FIXTURES!$C$2:$NC$23,MATCH($C7,FIXTURES!$B$2:$B$23,0),0)="",HLOOKUP(CG$2+1,FIXTURES!$C$2:$NC$23,MATCH($C7,FIXTURES!$B$2:$B$23,0),0)="",HLOOKUP(CG$2+2,FIXTURES!$C$2:$NC$23,MATCH($C7,FIXTURES!$B$2:$B$23,0),0)=""),HLOOKUP(CG$2-1,FIXTURES!$C$2:$NC$23,MATCH($C7,FIXTURES!$B$2:$B$23,0),0),IF(AND(HLOOKUP(CG$2,FIXTURES!$C$2:$NC$23,MATCH($C7,FIXTURES!$B$2:$B$23,0),0)="",HLOOKUP(CG$2+1,FIXTURES!$C$2:$NC$23,MATCH($C7,FIXTURES!$B$2:$B$23,0),0)=""),HLOOKUP(CG$2+2,FIXTURES!$C$2:$NC$23,MATCH($C7,FIXTURES!$B$2:$B$23,0),0),IF(HLOOKUP(CG$2+1,FIXTURES!$C$2:$NC$23,MATCH($C7,FIXTURES!$B$2:$B$23,0),0)="",HLOOKUP(CG$2,FIXTURES!$C$2:$NC$23,MATCH($C7,FIXTURES!$B$2:$B$23,0),0),HLOOKUP(CG$2+1,FIXTURES!$C$2:$NC$23,MATCH($C7,FIXTURES!$B$2:$B$23,0),0)))),IF(AND(HLOOKUP(CG$2,FIXTURES!$C$2:$NC$23,MATCH($C7,FIXTURES!$B$2:$B$23,0),0)="",HLOOKUP(CG$2+1,FIXTURES!$C$2:$NC$23,MATCH($C7,FIXTURES!$B$2:$B$23,0),0)=""),HLOOKUP(CG$2+2,FIXTURES!$C$2:$NC$23,MATCH($C7,FIXTURES!$B$2:$B$23,0),0),IF(HLOOKUP(CG$2+1,FIXTURES!$C$2:$NC$23,MATCH($C7,FIXTURES!$B$2:$B$23,0),0)="",HLOOKUP(CG$2,FIXTURES!$C$2:$NC$23,MATCH($C7,FIXTURES!$B$2:$B$23,0),0),HLOOKUP(CG$2+1,FIXTURES!$C$2:$NC$23,MATCH($C7,FIXTURES!$B$2:$B$23,0),0))))</f>
        <v>TOT</v>
      </c>
      <c r="CH7" s="117" t="str">
        <f>IF(CH$1="SAT",IF(AND(HLOOKUP(CH$2,FIXTURES!$C$2:$NC$23,MATCH($C7,FIXTURES!$B$2:$B$23,0),0)="",HLOOKUP(CH$2+1,FIXTURES!$C$2:$NC$23,MATCH($C7,FIXTURES!$B$2:$B$23,0),0)="",HLOOKUP(CH$2+2,FIXTURES!$C$2:$NC$23,MATCH($C7,FIXTURES!$B$2:$B$23,0),0)=""),HLOOKUP(CH$2-1,FIXTURES!$C$2:$NC$23,MATCH($C7,FIXTURES!$B$2:$B$23,0),0),IF(AND(HLOOKUP(CH$2,FIXTURES!$C$2:$NC$23,MATCH($C7,FIXTURES!$B$2:$B$23,0),0)="",HLOOKUP(CH$2+1,FIXTURES!$C$2:$NC$23,MATCH($C7,FIXTURES!$B$2:$B$23,0),0)=""),HLOOKUP(CH$2+2,FIXTURES!$C$2:$NC$23,MATCH($C7,FIXTURES!$B$2:$B$23,0),0),IF(HLOOKUP(CH$2+1,FIXTURES!$C$2:$NC$23,MATCH($C7,FIXTURES!$B$2:$B$23,0),0)="",HLOOKUP(CH$2,FIXTURES!$C$2:$NC$23,MATCH($C7,FIXTURES!$B$2:$B$23,0),0),HLOOKUP(CH$2+1,FIXTURES!$C$2:$NC$23,MATCH($C7,FIXTURES!$B$2:$B$23,0),0)))),IF(AND(HLOOKUP(CH$2,FIXTURES!$C$2:$NC$23,MATCH($C7,FIXTURES!$B$2:$B$23,0),0)="",HLOOKUP(CH$2+1,FIXTURES!$C$2:$NC$23,MATCH($C7,FIXTURES!$B$2:$B$23,0),0)=""),HLOOKUP(CH$2+2,FIXTURES!$C$2:$NC$23,MATCH($C7,FIXTURES!$B$2:$B$23,0),0),IF(HLOOKUP(CH$2+1,FIXTURES!$C$2:$NC$23,MATCH($C7,FIXTURES!$B$2:$B$23,0),0)="",HLOOKUP(CH$2,FIXTURES!$C$2:$NC$23,MATCH($C7,FIXTURES!$B$2:$B$23,0),0),HLOOKUP(CH$2+1,FIXTURES!$C$2:$NC$23,MATCH($C7,FIXTURES!$B$2:$B$23,0),0))))</f>
        <v/>
      </c>
      <c r="CI7" s="117" t="str">
        <f>IF(CI$1="SAT",IF(AND(HLOOKUP(CI$2,FIXTURES!$C$2:$NC$23,MATCH($C7,FIXTURES!$B$2:$B$23,0),0)="",HLOOKUP(CI$2+1,FIXTURES!$C$2:$NC$23,MATCH($C7,FIXTURES!$B$2:$B$23,0),0)="",HLOOKUP(CI$2+2,FIXTURES!$C$2:$NC$23,MATCH($C7,FIXTURES!$B$2:$B$23,0),0)=""),HLOOKUP(CI$2-1,FIXTURES!$C$2:$NC$23,MATCH($C7,FIXTURES!$B$2:$B$23,0),0),IF(AND(HLOOKUP(CI$2,FIXTURES!$C$2:$NC$23,MATCH($C7,FIXTURES!$B$2:$B$23,0),0)="",HLOOKUP(CI$2+1,FIXTURES!$C$2:$NC$23,MATCH($C7,FIXTURES!$B$2:$B$23,0),0)=""),HLOOKUP(CI$2+2,FIXTURES!$C$2:$NC$23,MATCH($C7,FIXTURES!$B$2:$B$23,0),0),IF(HLOOKUP(CI$2+1,FIXTURES!$C$2:$NC$23,MATCH($C7,FIXTURES!$B$2:$B$23,0),0)="",HLOOKUP(CI$2,FIXTURES!$C$2:$NC$23,MATCH($C7,FIXTURES!$B$2:$B$23,0),0),HLOOKUP(CI$2+1,FIXTURES!$C$2:$NC$23,MATCH($C7,FIXTURES!$B$2:$B$23,0),0)))),IF(AND(HLOOKUP(CI$2,FIXTURES!$C$2:$NC$23,MATCH($C7,FIXTURES!$B$2:$B$23,0),0)="",HLOOKUP(CI$2+1,FIXTURES!$C$2:$NC$23,MATCH($C7,FIXTURES!$B$2:$B$23,0),0)=""),HLOOKUP(CI$2+2,FIXTURES!$C$2:$NC$23,MATCH($C7,FIXTURES!$B$2:$B$23,0),0),IF(HLOOKUP(CI$2+1,FIXTURES!$C$2:$NC$23,MATCH($C7,FIXTURES!$B$2:$B$23,0),0)="",HLOOKUP(CI$2,FIXTURES!$C$2:$NC$23,MATCH($C7,FIXTURES!$B$2:$B$23,0),0),HLOOKUP(CI$2+1,FIXTURES!$C$2:$NC$23,MATCH($C7,FIXTURES!$B$2:$B$23,0),0))))</f>
        <v>liv</v>
      </c>
      <c r="CJ7" s="117" t="str">
        <f>IF(CJ$1="SAT",IF(AND(HLOOKUP(CJ$2,FIXTURES!$C$2:$NC$23,MATCH($C7,FIXTURES!$B$2:$B$23,0),0)="",HLOOKUP(CJ$2+1,FIXTURES!$C$2:$NC$23,MATCH($C7,FIXTURES!$B$2:$B$23,0),0)="",HLOOKUP(CJ$2+2,FIXTURES!$C$2:$NC$23,MATCH($C7,FIXTURES!$B$2:$B$23,0),0)=""),HLOOKUP(CJ$2-1,FIXTURES!$C$2:$NC$23,MATCH($C7,FIXTURES!$B$2:$B$23,0),0),IF(AND(HLOOKUP(CJ$2,FIXTURES!$C$2:$NC$23,MATCH($C7,FIXTURES!$B$2:$B$23,0),0)="",HLOOKUP(CJ$2+1,FIXTURES!$C$2:$NC$23,MATCH($C7,FIXTURES!$B$2:$B$23,0),0)=""),HLOOKUP(CJ$2+2,FIXTURES!$C$2:$NC$23,MATCH($C7,FIXTURES!$B$2:$B$23,0),0),IF(HLOOKUP(CJ$2+1,FIXTURES!$C$2:$NC$23,MATCH($C7,FIXTURES!$B$2:$B$23,0),0)="",HLOOKUP(CJ$2,FIXTURES!$C$2:$NC$23,MATCH($C7,FIXTURES!$B$2:$B$23,0),0),HLOOKUP(CJ$2+1,FIXTURES!$C$2:$NC$23,MATCH($C7,FIXTURES!$B$2:$B$23,0),0)))),IF(AND(HLOOKUP(CJ$2,FIXTURES!$C$2:$NC$23,MATCH($C7,FIXTURES!$B$2:$B$23,0),0)="",HLOOKUP(CJ$2+1,FIXTURES!$C$2:$NC$23,MATCH($C7,FIXTURES!$B$2:$B$23,0),0)=""),HLOOKUP(CJ$2+2,FIXTURES!$C$2:$NC$23,MATCH($C7,FIXTURES!$B$2:$B$23,0),0),IF(HLOOKUP(CJ$2+1,FIXTURES!$C$2:$NC$23,MATCH($C7,FIXTURES!$B$2:$B$23,0),0)="",HLOOKUP(CJ$2,FIXTURES!$C$2:$NC$23,MATCH($C7,FIXTURES!$B$2:$B$23,0),0),HLOOKUP(CJ$2+1,FIXTURES!$C$2:$NC$23,MATCH($C7,FIXTURES!$B$2:$B$23,0),0))))</f>
        <v/>
      </c>
      <c r="CK7" s="117" t="str">
        <f>IF(CK$1="SAT",IF(AND(HLOOKUP(CK$2,FIXTURES!$C$2:$NC$23,MATCH($C7,FIXTURES!$B$2:$B$23,0),0)="",HLOOKUP(CK$2+1,FIXTURES!$C$2:$NC$23,MATCH($C7,FIXTURES!$B$2:$B$23,0),0)="",HLOOKUP(CK$2+2,FIXTURES!$C$2:$NC$23,MATCH($C7,FIXTURES!$B$2:$B$23,0),0)=""),HLOOKUP(CK$2-1,FIXTURES!$C$2:$NC$23,MATCH($C7,FIXTURES!$B$2:$B$23,0),0),IF(AND(HLOOKUP(CK$2,FIXTURES!$C$2:$NC$23,MATCH($C7,FIXTURES!$B$2:$B$23,0),0)="",HLOOKUP(CK$2+1,FIXTURES!$C$2:$NC$23,MATCH($C7,FIXTURES!$B$2:$B$23,0),0)=""),HLOOKUP(CK$2+2,FIXTURES!$C$2:$NC$23,MATCH($C7,FIXTURES!$B$2:$B$23,0),0),IF(HLOOKUP(CK$2+1,FIXTURES!$C$2:$NC$23,MATCH($C7,FIXTURES!$B$2:$B$23,0),0)="",HLOOKUP(CK$2,FIXTURES!$C$2:$NC$23,MATCH($C7,FIXTURES!$B$2:$B$23,0),0),HLOOKUP(CK$2+1,FIXTURES!$C$2:$NC$23,MATCH($C7,FIXTURES!$B$2:$B$23,0),0)))),IF(AND(HLOOKUP(CK$2,FIXTURES!$C$2:$NC$23,MATCH($C7,FIXTURES!$B$2:$B$23,0),0)="",HLOOKUP(CK$2+1,FIXTURES!$C$2:$NC$23,MATCH($C7,FIXTURES!$B$2:$B$23,0),0)=""),HLOOKUP(CK$2+2,FIXTURES!$C$2:$NC$23,MATCH($C7,FIXTURES!$B$2:$B$23,0),0),IF(HLOOKUP(CK$2+1,FIXTURES!$C$2:$NC$23,MATCH($C7,FIXTURES!$B$2:$B$23,0),0)="",HLOOKUP(CK$2,FIXTURES!$C$2:$NC$23,MATCH($C7,FIXTURES!$B$2:$B$23,0),0),HLOOKUP(CK$2+1,FIXTURES!$C$2:$NC$23,MATCH($C7,FIXTURES!$B$2:$B$23,0),0))))</f>
        <v>BHA</v>
      </c>
      <c r="CL7" s="117" t="str">
        <f>IF(CL$1="SAT",IF(AND(HLOOKUP(CL$2,FIXTURES!$C$2:$NC$23,MATCH($C7,FIXTURES!$B$2:$B$23,0),0)="",HLOOKUP(CL$2+1,FIXTURES!$C$2:$NC$23,MATCH($C7,FIXTURES!$B$2:$B$23,0),0)="",HLOOKUP(CL$2+2,FIXTURES!$C$2:$NC$23,MATCH($C7,FIXTURES!$B$2:$B$23,0),0)=""),HLOOKUP(CL$2-1,FIXTURES!$C$2:$NC$23,MATCH($C7,FIXTURES!$B$2:$B$23,0),0),IF(AND(HLOOKUP(CL$2,FIXTURES!$C$2:$NC$23,MATCH($C7,FIXTURES!$B$2:$B$23,0),0)="",HLOOKUP(CL$2+1,FIXTURES!$C$2:$NC$23,MATCH($C7,FIXTURES!$B$2:$B$23,0),0)=""),HLOOKUP(CL$2+2,FIXTURES!$C$2:$NC$23,MATCH($C7,FIXTURES!$B$2:$B$23,0),0),IF(HLOOKUP(CL$2+1,FIXTURES!$C$2:$NC$23,MATCH($C7,FIXTURES!$B$2:$B$23,0),0)="",HLOOKUP(CL$2,FIXTURES!$C$2:$NC$23,MATCH($C7,FIXTURES!$B$2:$B$23,0),0),HLOOKUP(CL$2+1,FIXTURES!$C$2:$NC$23,MATCH($C7,FIXTURES!$B$2:$B$23,0),0)))),IF(AND(HLOOKUP(CL$2,FIXTURES!$C$2:$NC$23,MATCH($C7,FIXTURES!$B$2:$B$23,0),0)="",HLOOKUP(CL$2+1,FIXTURES!$C$2:$NC$23,MATCH($C7,FIXTURES!$B$2:$B$23,0),0)=""),HLOOKUP(CL$2+2,FIXTURES!$C$2:$NC$23,MATCH($C7,FIXTURES!$B$2:$B$23,0),0),IF(HLOOKUP(CL$2+1,FIXTURES!$C$2:$NC$23,MATCH($C7,FIXTURES!$B$2:$B$23,0),0)="",HLOOKUP(CL$2,FIXTURES!$C$2:$NC$23,MATCH($C7,FIXTURES!$B$2:$B$23,0),0),HLOOKUP(CL$2+1,FIXTURES!$C$2:$NC$23,MATCH($C7,FIXTURES!$B$2:$B$23,0),0))))</f>
        <v/>
      </c>
      <c r="CM7" s="117" t="str">
        <f>IF(CM$1="SAT",IF(AND(HLOOKUP(CM$2,FIXTURES!$C$2:$NC$23,MATCH($C7,FIXTURES!$B$2:$B$23,0),0)="",HLOOKUP(CM$2+1,FIXTURES!$C$2:$NC$23,MATCH($C7,FIXTURES!$B$2:$B$23,0),0)="",HLOOKUP(CM$2+2,FIXTURES!$C$2:$NC$23,MATCH($C7,FIXTURES!$B$2:$B$23,0),0)=""),HLOOKUP(CM$2-1,FIXTURES!$C$2:$NC$23,MATCH($C7,FIXTURES!$B$2:$B$23,0),0),IF(AND(HLOOKUP(CM$2,FIXTURES!$C$2:$NC$23,MATCH($C7,FIXTURES!$B$2:$B$23,0),0)="",HLOOKUP(CM$2+1,FIXTURES!$C$2:$NC$23,MATCH($C7,FIXTURES!$B$2:$B$23,0),0)=""),HLOOKUP(CM$2+2,FIXTURES!$C$2:$NC$23,MATCH($C7,FIXTURES!$B$2:$B$23,0),0),IF(HLOOKUP(CM$2+1,FIXTURES!$C$2:$NC$23,MATCH($C7,FIXTURES!$B$2:$B$23,0),0)="",HLOOKUP(CM$2,FIXTURES!$C$2:$NC$23,MATCH($C7,FIXTURES!$B$2:$B$23,0),0),HLOOKUP(CM$2+1,FIXTURES!$C$2:$NC$23,MATCH($C7,FIXTURES!$B$2:$B$23,0),0)))),IF(AND(HLOOKUP(CM$2,FIXTURES!$C$2:$NC$23,MATCH($C7,FIXTURES!$B$2:$B$23,0),0)="",HLOOKUP(CM$2+1,FIXTURES!$C$2:$NC$23,MATCH($C7,FIXTURES!$B$2:$B$23,0),0)=""),HLOOKUP(CM$2+2,FIXTURES!$C$2:$NC$23,MATCH($C7,FIXTURES!$B$2:$B$23,0),0),IF(HLOOKUP(CM$2+1,FIXTURES!$C$2:$NC$23,MATCH($C7,FIXTURES!$B$2:$B$23,0),0)="",HLOOKUP(CM$2,FIXTURES!$C$2:$NC$23,MATCH($C7,FIXTURES!$B$2:$B$23,0),0),HLOOKUP(CM$2+1,FIXTURES!$C$2:$NC$23,MATCH($C7,FIXTURES!$B$2:$B$23,0),0))))</f>
        <v/>
      </c>
      <c r="CN7" s="117" t="str">
        <f>IF(CN$1="SAT",IF(AND(HLOOKUP(CN$2,FIXTURES!$C$2:$NC$23,MATCH($C7,FIXTURES!$B$2:$B$23,0),0)="",HLOOKUP(CN$2+1,FIXTURES!$C$2:$NC$23,MATCH($C7,FIXTURES!$B$2:$B$23,0),0)="",HLOOKUP(CN$2+2,FIXTURES!$C$2:$NC$23,MATCH($C7,FIXTURES!$B$2:$B$23,0),0)=""),HLOOKUP(CN$2-1,FIXTURES!$C$2:$NC$23,MATCH($C7,FIXTURES!$B$2:$B$23,0),0),IF(AND(HLOOKUP(CN$2,FIXTURES!$C$2:$NC$23,MATCH($C7,FIXTURES!$B$2:$B$23,0),0)="",HLOOKUP(CN$2+1,FIXTURES!$C$2:$NC$23,MATCH($C7,FIXTURES!$B$2:$B$23,0),0)=""),HLOOKUP(CN$2+2,FIXTURES!$C$2:$NC$23,MATCH($C7,FIXTURES!$B$2:$B$23,0),0),IF(HLOOKUP(CN$2+1,FIXTURES!$C$2:$NC$23,MATCH($C7,FIXTURES!$B$2:$B$23,0),0)="",HLOOKUP(CN$2,FIXTURES!$C$2:$NC$23,MATCH($C7,FIXTURES!$B$2:$B$23,0),0),HLOOKUP(CN$2+1,FIXTURES!$C$2:$NC$23,MATCH($C7,FIXTURES!$B$2:$B$23,0),0)))),IF(AND(HLOOKUP(CN$2,FIXTURES!$C$2:$NC$23,MATCH($C7,FIXTURES!$B$2:$B$23,0),0)="",HLOOKUP(CN$2+1,FIXTURES!$C$2:$NC$23,MATCH($C7,FIXTURES!$B$2:$B$23,0),0)=""),HLOOKUP(CN$2+2,FIXTURES!$C$2:$NC$23,MATCH($C7,FIXTURES!$B$2:$B$23,0),0),IF(HLOOKUP(CN$2+1,FIXTURES!$C$2:$NC$23,MATCH($C7,FIXTURES!$B$2:$B$23,0),0)="",HLOOKUP(CN$2,FIXTURES!$C$2:$NC$23,MATCH($C7,FIXTURES!$B$2:$B$23,0),0),HLOOKUP(CN$2+1,FIXTURES!$C$2:$NC$23,MATCH($C7,FIXTURES!$B$2:$B$23,0),0))))</f>
        <v/>
      </c>
      <c r="CO7" s="117" t="str">
        <f>IF(CO$1="SAT",IF(AND(HLOOKUP(CO$2,FIXTURES!$C$2:$NC$23,MATCH($C7,FIXTURES!$B$2:$B$23,0),0)="",HLOOKUP(CO$2+1,FIXTURES!$C$2:$NC$23,MATCH($C7,FIXTURES!$B$2:$B$23,0),0)="",HLOOKUP(CO$2+2,FIXTURES!$C$2:$NC$23,MATCH($C7,FIXTURES!$B$2:$B$23,0),0)=""),HLOOKUP(CO$2-1,FIXTURES!$C$2:$NC$23,MATCH($C7,FIXTURES!$B$2:$B$23,0),0),IF(AND(HLOOKUP(CO$2,FIXTURES!$C$2:$NC$23,MATCH($C7,FIXTURES!$B$2:$B$23,0),0)="",HLOOKUP(CO$2+1,FIXTURES!$C$2:$NC$23,MATCH($C7,FIXTURES!$B$2:$B$23,0),0)=""),HLOOKUP(CO$2+2,FIXTURES!$C$2:$NC$23,MATCH($C7,FIXTURES!$B$2:$B$23,0),0),IF(HLOOKUP(CO$2+1,FIXTURES!$C$2:$NC$23,MATCH($C7,FIXTURES!$B$2:$B$23,0),0)="",HLOOKUP(CO$2,FIXTURES!$C$2:$NC$23,MATCH($C7,FIXTURES!$B$2:$B$23,0),0),HLOOKUP(CO$2+1,FIXTURES!$C$2:$NC$23,MATCH($C7,FIXTURES!$B$2:$B$23,0),0)))),IF(AND(HLOOKUP(CO$2,FIXTURES!$C$2:$NC$23,MATCH($C7,FIXTURES!$B$2:$B$23,0),0)="",HLOOKUP(CO$2+1,FIXTURES!$C$2:$NC$23,MATCH($C7,FIXTURES!$B$2:$B$23,0),0)=""),HLOOKUP(CO$2+2,FIXTURES!$C$2:$NC$23,MATCH($C7,FIXTURES!$B$2:$B$23,0),0),IF(HLOOKUP(CO$2+1,FIXTURES!$C$2:$NC$23,MATCH($C7,FIXTURES!$B$2:$B$23,0),0)="",HLOOKUP(CO$2,FIXTURES!$C$2:$NC$23,MATCH($C7,FIXTURES!$B$2:$B$23,0),0),HLOOKUP(CO$2+1,FIXTURES!$C$2:$NC$23,MATCH($C7,FIXTURES!$B$2:$B$23,0),0))))</f>
        <v/>
      </c>
      <c r="CP7" s="117" t="str">
        <f>IF(CP$1="SAT",IF(AND(HLOOKUP(CP$2,FIXTURES!$C$2:$NC$23,MATCH($C7,FIXTURES!$B$2:$B$23,0),0)="",HLOOKUP(CP$2+1,FIXTURES!$C$2:$NC$23,MATCH($C7,FIXTURES!$B$2:$B$23,0),0)="",HLOOKUP(CP$2+2,FIXTURES!$C$2:$NC$23,MATCH($C7,FIXTURES!$B$2:$B$23,0),0)=""),HLOOKUP(CP$2-1,FIXTURES!$C$2:$NC$23,MATCH($C7,FIXTURES!$B$2:$B$23,0),0),IF(AND(HLOOKUP(CP$2,FIXTURES!$C$2:$NC$23,MATCH($C7,FIXTURES!$B$2:$B$23,0),0)="",HLOOKUP(CP$2+1,FIXTURES!$C$2:$NC$23,MATCH($C7,FIXTURES!$B$2:$B$23,0),0)=""),HLOOKUP(CP$2+2,FIXTURES!$C$2:$NC$23,MATCH($C7,FIXTURES!$B$2:$B$23,0),0),IF(HLOOKUP(CP$2+1,FIXTURES!$C$2:$NC$23,MATCH($C7,FIXTURES!$B$2:$B$23,0),0)="",HLOOKUP(CP$2,FIXTURES!$C$2:$NC$23,MATCH($C7,FIXTURES!$B$2:$B$23,0),0),HLOOKUP(CP$2+1,FIXTURES!$C$2:$NC$23,MATCH($C7,FIXTURES!$B$2:$B$23,0),0)))),IF(AND(HLOOKUP(CP$2,FIXTURES!$C$2:$NC$23,MATCH($C7,FIXTURES!$B$2:$B$23,0),0)="",HLOOKUP(CP$2+1,FIXTURES!$C$2:$NC$23,MATCH($C7,FIXTURES!$B$2:$B$23,0),0)=""),HLOOKUP(CP$2+2,FIXTURES!$C$2:$NC$23,MATCH($C7,FIXTURES!$B$2:$B$23,0),0),IF(HLOOKUP(CP$2+1,FIXTURES!$C$2:$NC$23,MATCH($C7,FIXTURES!$B$2:$B$23,0),0)="",HLOOKUP(CP$2,FIXTURES!$C$2:$NC$23,MATCH($C7,FIXTURES!$B$2:$B$23,0),0),HLOOKUP(CP$2+1,FIXTURES!$C$2:$NC$23,MATCH($C7,FIXTURES!$B$2:$B$23,0),0))))</f>
        <v/>
      </c>
      <c r="CQ7" s="117" t="str">
        <f>IF(CQ$1="SAT",IF(AND(HLOOKUP(CQ$2,FIXTURES!$C$2:$NC$23,MATCH($C7,FIXTURES!$B$2:$B$23,0),0)="",HLOOKUP(CQ$2+1,FIXTURES!$C$2:$NC$23,MATCH($C7,FIXTURES!$B$2:$B$23,0),0)="",HLOOKUP(CQ$2+2,FIXTURES!$C$2:$NC$23,MATCH($C7,FIXTURES!$B$2:$B$23,0),0)=""),HLOOKUP(CQ$2-1,FIXTURES!$C$2:$NC$23,MATCH($C7,FIXTURES!$B$2:$B$23,0),0),IF(AND(HLOOKUP(CQ$2,FIXTURES!$C$2:$NC$23,MATCH($C7,FIXTURES!$B$2:$B$23,0),0)="",HLOOKUP(CQ$2+1,FIXTURES!$C$2:$NC$23,MATCH($C7,FIXTURES!$B$2:$B$23,0),0)=""),HLOOKUP(CQ$2+2,FIXTURES!$C$2:$NC$23,MATCH($C7,FIXTURES!$B$2:$B$23,0),0),IF(HLOOKUP(CQ$2+1,FIXTURES!$C$2:$NC$23,MATCH($C7,FIXTURES!$B$2:$B$23,0),0)="",HLOOKUP(CQ$2,FIXTURES!$C$2:$NC$23,MATCH($C7,FIXTURES!$B$2:$B$23,0),0),HLOOKUP(CQ$2+1,FIXTURES!$C$2:$NC$23,MATCH($C7,FIXTURES!$B$2:$B$23,0),0)))),IF(AND(HLOOKUP(CQ$2,FIXTURES!$C$2:$NC$23,MATCH($C7,FIXTURES!$B$2:$B$23,0),0)="",HLOOKUP(CQ$2+1,FIXTURES!$C$2:$NC$23,MATCH($C7,FIXTURES!$B$2:$B$23,0),0)=""),HLOOKUP(CQ$2+2,FIXTURES!$C$2:$NC$23,MATCH($C7,FIXTURES!$B$2:$B$23,0),0),IF(HLOOKUP(CQ$2+1,FIXTURES!$C$2:$NC$23,MATCH($C7,FIXTURES!$B$2:$B$23,0),0)="",HLOOKUP(CQ$2,FIXTURES!$C$2:$NC$23,MATCH($C7,FIXTURES!$B$2:$B$23,0),0),HLOOKUP(CQ$2+1,FIXTURES!$C$2:$NC$23,MATCH($C7,FIXTURES!$B$2:$B$23,0),0))))</f>
        <v/>
      </c>
      <c r="CR7" s="117" t="str">
        <f>IF(CR$1="SAT",IF(AND(HLOOKUP(CR$2,FIXTURES!$C$2:$NC$23,MATCH($C7,FIXTURES!$B$2:$B$23,0),0)="",HLOOKUP(CR$2+1,FIXTURES!$C$2:$NC$23,MATCH($C7,FIXTURES!$B$2:$B$23,0),0)="",HLOOKUP(CR$2+2,FIXTURES!$C$2:$NC$23,MATCH($C7,FIXTURES!$B$2:$B$23,0),0)=""),HLOOKUP(CR$2-1,FIXTURES!$C$2:$NC$23,MATCH($C7,FIXTURES!$B$2:$B$23,0),0),IF(AND(HLOOKUP(CR$2,FIXTURES!$C$2:$NC$23,MATCH($C7,FIXTURES!$B$2:$B$23,0),0)="",HLOOKUP(CR$2+1,FIXTURES!$C$2:$NC$23,MATCH($C7,FIXTURES!$B$2:$B$23,0),0)=""),HLOOKUP(CR$2+2,FIXTURES!$C$2:$NC$23,MATCH($C7,FIXTURES!$B$2:$B$23,0),0),IF(HLOOKUP(CR$2+1,FIXTURES!$C$2:$NC$23,MATCH($C7,FIXTURES!$B$2:$B$23,0),0)="",HLOOKUP(CR$2,FIXTURES!$C$2:$NC$23,MATCH($C7,FIXTURES!$B$2:$B$23,0),0),HLOOKUP(CR$2+1,FIXTURES!$C$2:$NC$23,MATCH($C7,FIXTURES!$B$2:$B$23,0),0)))),IF(AND(HLOOKUP(CR$2,FIXTURES!$C$2:$NC$23,MATCH($C7,FIXTURES!$B$2:$B$23,0),0)="",HLOOKUP(CR$2+1,FIXTURES!$C$2:$NC$23,MATCH($C7,FIXTURES!$B$2:$B$23,0),0)=""),HLOOKUP(CR$2+2,FIXTURES!$C$2:$NC$23,MATCH($C7,FIXTURES!$B$2:$B$23,0),0),IF(HLOOKUP(CR$2+1,FIXTURES!$C$2:$NC$23,MATCH($C7,FIXTURES!$B$2:$B$23,0),0)="",HLOOKUP(CR$2,FIXTURES!$C$2:$NC$23,MATCH($C7,FIXTURES!$B$2:$B$23,0),0),HLOOKUP(CR$2+1,FIXTURES!$C$2:$NC$23,MATCH($C7,FIXTURES!$B$2:$B$23,0),0))))</f>
        <v/>
      </c>
      <c r="CS7" s="117" t="str">
        <f>IF(CS$1="SAT",IF(AND(HLOOKUP(CS$2,FIXTURES!$C$2:$NC$23,MATCH($C7,FIXTURES!$B$2:$B$23,0),0)="",HLOOKUP(CS$2+1,FIXTURES!$C$2:$NC$23,MATCH($C7,FIXTURES!$B$2:$B$23,0),0)="",HLOOKUP(CS$2+2,FIXTURES!$C$2:$NC$23,MATCH($C7,FIXTURES!$B$2:$B$23,0),0)=""),HLOOKUP(CS$2-1,FIXTURES!$C$2:$NC$23,MATCH($C7,FIXTURES!$B$2:$B$23,0),0),IF(AND(HLOOKUP(CS$2,FIXTURES!$C$2:$NC$23,MATCH($C7,FIXTURES!$B$2:$B$23,0),0)="",HLOOKUP(CS$2+1,FIXTURES!$C$2:$NC$23,MATCH($C7,FIXTURES!$B$2:$B$23,0),0)=""),HLOOKUP(CS$2+2,FIXTURES!$C$2:$NC$23,MATCH($C7,FIXTURES!$B$2:$B$23,0),0),IF(HLOOKUP(CS$2+1,FIXTURES!$C$2:$NC$23,MATCH($C7,FIXTURES!$B$2:$B$23,0),0)="",HLOOKUP(CS$2,FIXTURES!$C$2:$NC$23,MATCH($C7,FIXTURES!$B$2:$B$23,0),0),HLOOKUP(CS$2+1,FIXTURES!$C$2:$NC$23,MATCH($C7,FIXTURES!$B$2:$B$23,0),0)))),IF(AND(HLOOKUP(CS$2,FIXTURES!$C$2:$NC$23,MATCH($C7,FIXTURES!$B$2:$B$23,0),0)="",HLOOKUP(CS$2+1,FIXTURES!$C$2:$NC$23,MATCH($C7,FIXTURES!$B$2:$B$23,0),0)=""),HLOOKUP(CS$2+2,FIXTURES!$C$2:$NC$23,MATCH($C7,FIXTURES!$B$2:$B$23,0),0),IF(HLOOKUP(CS$2+1,FIXTURES!$C$2:$NC$23,MATCH($C7,FIXTURES!$B$2:$B$23,0),0)="",HLOOKUP(CS$2,FIXTURES!$C$2:$NC$23,MATCH($C7,FIXTURES!$B$2:$B$23,0),0),HLOOKUP(CS$2+1,FIXTURES!$C$2:$NC$23,MATCH($C7,FIXTURES!$B$2:$B$23,0),0))))</f>
        <v/>
      </c>
      <c r="CT7" s="117" t="str">
        <f>IF(CT$1="SAT",IF(AND(HLOOKUP(CT$2,FIXTURES!$C$2:$NC$23,MATCH($C7,FIXTURES!$B$2:$B$23,0),0)="",HLOOKUP(CT$2+1,FIXTURES!$C$2:$NC$23,MATCH($C7,FIXTURES!$B$2:$B$23,0),0)="",HLOOKUP(CT$2+2,FIXTURES!$C$2:$NC$23,MATCH($C7,FIXTURES!$B$2:$B$23,0),0)=""),HLOOKUP(CT$2-1,FIXTURES!$C$2:$NC$23,MATCH($C7,FIXTURES!$B$2:$B$23,0),0),IF(AND(HLOOKUP(CT$2,FIXTURES!$C$2:$NC$23,MATCH($C7,FIXTURES!$B$2:$B$23,0),0)="",HLOOKUP(CT$2+1,FIXTURES!$C$2:$NC$23,MATCH($C7,FIXTURES!$B$2:$B$23,0),0)=""),HLOOKUP(CT$2+2,FIXTURES!$C$2:$NC$23,MATCH($C7,FIXTURES!$B$2:$B$23,0),0),IF(HLOOKUP(CT$2+1,FIXTURES!$C$2:$NC$23,MATCH($C7,FIXTURES!$B$2:$B$23,0),0)="",HLOOKUP(CT$2,FIXTURES!$C$2:$NC$23,MATCH($C7,FIXTURES!$B$2:$B$23,0),0),HLOOKUP(CT$2+1,FIXTURES!$C$2:$NC$23,MATCH($C7,FIXTURES!$B$2:$B$23,0),0)))),IF(AND(HLOOKUP(CT$2,FIXTURES!$C$2:$NC$23,MATCH($C7,FIXTURES!$B$2:$B$23,0),0)="",HLOOKUP(CT$2+1,FIXTURES!$C$2:$NC$23,MATCH($C7,FIXTURES!$B$2:$B$23,0),0)=""),HLOOKUP(CT$2+2,FIXTURES!$C$2:$NC$23,MATCH($C7,FIXTURES!$B$2:$B$23,0),0),IF(HLOOKUP(CT$2+1,FIXTURES!$C$2:$NC$23,MATCH($C7,FIXTURES!$B$2:$B$23,0),0)="",HLOOKUP(CT$2,FIXTURES!$C$2:$NC$23,MATCH($C7,FIXTURES!$B$2:$B$23,0),0),HLOOKUP(CT$2+1,FIXTURES!$C$2:$NC$23,MATCH($C7,FIXTURES!$B$2:$B$23,0),0))))</f>
        <v/>
      </c>
      <c r="CU7" s="117" t="str">
        <f>IF(CU$1="SAT",IF(AND(HLOOKUP(CU$2,FIXTURES!$C$2:$NC$23,MATCH($C7,FIXTURES!$B$2:$B$23,0),0)="",HLOOKUP(CU$2+1,FIXTURES!$C$2:$NC$23,MATCH($C7,FIXTURES!$B$2:$B$23,0),0)="",HLOOKUP(CU$2+2,FIXTURES!$C$2:$NC$23,MATCH($C7,FIXTURES!$B$2:$B$23,0),0)=""),HLOOKUP(CU$2-1,FIXTURES!$C$2:$NC$23,MATCH($C7,FIXTURES!$B$2:$B$23,0),0),IF(AND(HLOOKUP(CU$2,FIXTURES!$C$2:$NC$23,MATCH($C7,FIXTURES!$B$2:$B$23,0),0)="",HLOOKUP(CU$2+1,FIXTURES!$C$2:$NC$23,MATCH($C7,FIXTURES!$B$2:$B$23,0),0)=""),HLOOKUP(CU$2+2,FIXTURES!$C$2:$NC$23,MATCH($C7,FIXTURES!$B$2:$B$23,0),0),IF(HLOOKUP(CU$2+1,FIXTURES!$C$2:$NC$23,MATCH($C7,FIXTURES!$B$2:$B$23,0),0)="",HLOOKUP(CU$2,FIXTURES!$C$2:$NC$23,MATCH($C7,FIXTURES!$B$2:$B$23,0),0),HLOOKUP(CU$2+1,FIXTURES!$C$2:$NC$23,MATCH($C7,FIXTURES!$B$2:$B$23,0),0)))),IF(AND(HLOOKUP(CU$2,FIXTURES!$C$2:$NC$23,MATCH($C7,FIXTURES!$B$2:$B$23,0),0)="",HLOOKUP(CU$2+1,FIXTURES!$C$2:$NC$23,MATCH($C7,FIXTURES!$B$2:$B$23,0),0)=""),HLOOKUP(CU$2+2,FIXTURES!$C$2:$NC$23,MATCH($C7,FIXTURES!$B$2:$B$23,0),0),IF(HLOOKUP(CU$2+1,FIXTURES!$C$2:$NC$23,MATCH($C7,FIXTURES!$B$2:$B$23,0),0)="",HLOOKUP(CU$2,FIXTURES!$C$2:$NC$23,MATCH($C7,FIXTURES!$B$2:$B$23,0),0),HLOOKUP(CU$2+1,FIXTURES!$C$2:$NC$23,MATCH($C7,FIXTURES!$B$2:$B$23,0),0))))</f>
        <v/>
      </c>
      <c r="CV7" s="117" t="str">
        <f>IF(CV$1="SAT",IF(AND(HLOOKUP(CV$2,FIXTURES!$C$2:$NC$23,MATCH($C7,FIXTURES!$B$2:$B$23,0),0)="",HLOOKUP(CV$2+1,FIXTURES!$C$2:$NC$23,MATCH($C7,FIXTURES!$B$2:$B$23,0),0)="",HLOOKUP(CV$2+2,FIXTURES!$C$2:$NC$23,MATCH($C7,FIXTURES!$B$2:$B$23,0),0)=""),HLOOKUP(CV$2-1,FIXTURES!$C$2:$NC$23,MATCH($C7,FIXTURES!$B$2:$B$23,0),0),IF(AND(HLOOKUP(CV$2,FIXTURES!$C$2:$NC$23,MATCH($C7,FIXTURES!$B$2:$B$23,0),0)="",HLOOKUP(CV$2+1,FIXTURES!$C$2:$NC$23,MATCH($C7,FIXTURES!$B$2:$B$23,0),0)=""),HLOOKUP(CV$2+2,FIXTURES!$C$2:$NC$23,MATCH($C7,FIXTURES!$B$2:$B$23,0),0),IF(HLOOKUP(CV$2+1,FIXTURES!$C$2:$NC$23,MATCH($C7,FIXTURES!$B$2:$B$23,0),0)="",HLOOKUP(CV$2,FIXTURES!$C$2:$NC$23,MATCH($C7,FIXTURES!$B$2:$B$23,0),0),HLOOKUP(CV$2+1,FIXTURES!$C$2:$NC$23,MATCH($C7,FIXTURES!$B$2:$B$23,0),0)))),IF(AND(HLOOKUP(CV$2,FIXTURES!$C$2:$NC$23,MATCH($C7,FIXTURES!$B$2:$B$23,0),0)="",HLOOKUP(CV$2+1,FIXTURES!$C$2:$NC$23,MATCH($C7,FIXTURES!$B$2:$B$23,0),0)=""),HLOOKUP(CV$2+2,FIXTURES!$C$2:$NC$23,MATCH($C7,FIXTURES!$B$2:$B$23,0),0),IF(HLOOKUP(CV$2+1,FIXTURES!$C$2:$NC$23,MATCH($C7,FIXTURES!$B$2:$B$23,0),0)="",HLOOKUP(CV$2,FIXTURES!$C$2:$NC$23,MATCH($C7,FIXTURES!$B$2:$B$23,0),0),HLOOKUP(CV$2+1,FIXTURES!$C$2:$NC$23,MATCH($C7,FIXTURES!$B$2:$B$23,0),0))))</f>
        <v/>
      </c>
      <c r="CW7" s="117" t="str">
        <f>IF(CW$1="SAT",IF(AND(HLOOKUP(CW$2,FIXTURES!$C$2:$NC$23,MATCH($C7,FIXTURES!$B$2:$B$23,0),0)="",HLOOKUP(CW$2+1,FIXTURES!$C$2:$NC$23,MATCH($C7,FIXTURES!$B$2:$B$23,0),0)="",HLOOKUP(CW$2+2,FIXTURES!$C$2:$NC$23,MATCH($C7,FIXTURES!$B$2:$B$23,0),0)=""),HLOOKUP(CW$2-1,FIXTURES!$C$2:$NC$23,MATCH($C7,FIXTURES!$B$2:$B$23,0),0),IF(AND(HLOOKUP(CW$2,FIXTURES!$C$2:$NC$23,MATCH($C7,FIXTURES!$B$2:$B$23,0),0)="",HLOOKUP(CW$2+1,FIXTURES!$C$2:$NC$23,MATCH($C7,FIXTURES!$B$2:$B$23,0),0)=""),HLOOKUP(CW$2+2,FIXTURES!$C$2:$NC$23,MATCH($C7,FIXTURES!$B$2:$B$23,0),0),IF(HLOOKUP(CW$2+1,FIXTURES!$C$2:$NC$23,MATCH($C7,FIXTURES!$B$2:$B$23,0),0)="",HLOOKUP(CW$2,FIXTURES!$C$2:$NC$23,MATCH($C7,FIXTURES!$B$2:$B$23,0),0),HLOOKUP(CW$2+1,FIXTURES!$C$2:$NC$23,MATCH($C7,FIXTURES!$B$2:$B$23,0),0)))),IF(AND(HLOOKUP(CW$2,FIXTURES!$C$2:$NC$23,MATCH($C7,FIXTURES!$B$2:$B$23,0),0)="",HLOOKUP(CW$2+1,FIXTURES!$C$2:$NC$23,MATCH($C7,FIXTURES!$B$2:$B$23,0),0)=""),HLOOKUP(CW$2+2,FIXTURES!$C$2:$NC$23,MATCH($C7,FIXTURES!$B$2:$B$23,0),0),IF(HLOOKUP(CW$2+1,FIXTURES!$C$2:$NC$23,MATCH($C7,FIXTURES!$B$2:$B$23,0),0)="",HLOOKUP(CW$2,FIXTURES!$C$2:$NC$23,MATCH($C7,FIXTURES!$B$2:$B$23,0),0),HLOOKUP(CW$2+1,FIXTURES!$C$2:$NC$23,MATCH($C7,FIXTURES!$B$2:$B$23,0),0))))</f>
        <v/>
      </c>
      <c r="CX7" s="117" t="str">
        <f>IF(CX$1="SAT",IF(AND(HLOOKUP(CX$2,FIXTURES!$C$2:$NC$23,MATCH($C7,FIXTURES!$B$2:$B$23,0),0)="",HLOOKUP(CX$2+1,FIXTURES!$C$2:$NC$23,MATCH($C7,FIXTURES!$B$2:$B$23,0),0)="",HLOOKUP(CX$2+2,FIXTURES!$C$2:$NC$23,MATCH($C7,FIXTURES!$B$2:$B$23,0),0)=""),HLOOKUP(CX$2-1,FIXTURES!$C$2:$NC$23,MATCH($C7,FIXTURES!$B$2:$B$23,0),0),IF(AND(HLOOKUP(CX$2,FIXTURES!$C$2:$NC$23,MATCH($C7,FIXTURES!$B$2:$B$23,0),0)="",HLOOKUP(CX$2+1,FIXTURES!$C$2:$NC$23,MATCH($C7,FIXTURES!$B$2:$B$23,0),0)=""),HLOOKUP(CX$2+2,FIXTURES!$C$2:$NC$23,MATCH($C7,FIXTURES!$B$2:$B$23,0),0),IF(HLOOKUP(CX$2+1,FIXTURES!$C$2:$NC$23,MATCH($C7,FIXTURES!$B$2:$B$23,0),0)="",HLOOKUP(CX$2,FIXTURES!$C$2:$NC$23,MATCH($C7,FIXTURES!$B$2:$B$23,0),0),HLOOKUP(CX$2+1,FIXTURES!$C$2:$NC$23,MATCH($C7,FIXTURES!$B$2:$B$23,0),0)))),IF(AND(HLOOKUP(CX$2,FIXTURES!$C$2:$NC$23,MATCH($C7,FIXTURES!$B$2:$B$23,0),0)="",HLOOKUP(CX$2+1,FIXTURES!$C$2:$NC$23,MATCH($C7,FIXTURES!$B$2:$B$23,0),0)=""),HLOOKUP(CX$2+2,FIXTURES!$C$2:$NC$23,MATCH($C7,FIXTURES!$B$2:$B$23,0),0),IF(HLOOKUP(CX$2+1,FIXTURES!$C$2:$NC$23,MATCH($C7,FIXTURES!$B$2:$B$23,0),0)="",HLOOKUP(CX$2,FIXTURES!$C$2:$NC$23,MATCH($C7,FIXTURES!$B$2:$B$23,0),0),HLOOKUP(CX$2+1,FIXTURES!$C$2:$NC$23,MATCH($C7,FIXTURES!$B$2:$B$23,0),0))))</f>
        <v/>
      </c>
      <c r="CY7" s="117" t="str">
        <f>IF(CY$1="SAT",IF(AND(HLOOKUP(CY$2,FIXTURES!$C$2:$NC$23,MATCH($C7,FIXTURES!$B$2:$B$23,0),0)="",HLOOKUP(CY$2+1,FIXTURES!$C$2:$NC$23,MATCH($C7,FIXTURES!$B$2:$B$23,0),0)="",HLOOKUP(CY$2+2,FIXTURES!$C$2:$NC$23,MATCH($C7,FIXTURES!$B$2:$B$23,0),0)=""),HLOOKUP(CY$2-1,FIXTURES!$C$2:$NC$23,MATCH($C7,FIXTURES!$B$2:$B$23,0),0),IF(AND(HLOOKUP(CY$2,FIXTURES!$C$2:$NC$23,MATCH($C7,FIXTURES!$B$2:$B$23,0),0)="",HLOOKUP(CY$2+1,FIXTURES!$C$2:$NC$23,MATCH($C7,FIXTURES!$B$2:$B$23,0),0)=""),HLOOKUP(CY$2+2,FIXTURES!$C$2:$NC$23,MATCH($C7,FIXTURES!$B$2:$B$23,0),0),IF(HLOOKUP(CY$2+1,FIXTURES!$C$2:$NC$23,MATCH($C7,FIXTURES!$B$2:$B$23,0),0)="",HLOOKUP(CY$2,FIXTURES!$C$2:$NC$23,MATCH($C7,FIXTURES!$B$2:$B$23,0),0),HLOOKUP(CY$2+1,FIXTURES!$C$2:$NC$23,MATCH($C7,FIXTURES!$B$2:$B$23,0),0)))),IF(AND(HLOOKUP(CY$2,FIXTURES!$C$2:$NC$23,MATCH($C7,FIXTURES!$B$2:$B$23,0),0)="",HLOOKUP(CY$2+1,FIXTURES!$C$2:$NC$23,MATCH($C7,FIXTURES!$B$2:$B$23,0),0)=""),HLOOKUP(CY$2+2,FIXTURES!$C$2:$NC$23,MATCH($C7,FIXTURES!$B$2:$B$23,0),0),IF(HLOOKUP(CY$2+1,FIXTURES!$C$2:$NC$23,MATCH($C7,FIXTURES!$B$2:$B$23,0),0)="",HLOOKUP(CY$2,FIXTURES!$C$2:$NC$23,MATCH($C7,FIXTURES!$B$2:$B$23,0),0),HLOOKUP(CY$2+1,FIXTURES!$C$2:$NC$23,MATCH($C7,FIXTURES!$B$2:$B$23,0),0))))</f>
        <v/>
      </c>
      <c r="CZ7" s="117" t="str">
        <f>IF(CZ$1="SAT",IF(AND(HLOOKUP(CZ$2,FIXTURES!$C$2:$NC$23,MATCH($C7,FIXTURES!$B$2:$B$23,0),0)="",HLOOKUP(CZ$2+1,FIXTURES!$C$2:$NC$23,MATCH($C7,FIXTURES!$B$2:$B$23,0),0)="",HLOOKUP(CZ$2+2,FIXTURES!$C$2:$NC$23,MATCH($C7,FIXTURES!$B$2:$B$23,0),0)=""),HLOOKUP(CZ$2-1,FIXTURES!$C$2:$NC$23,MATCH($C7,FIXTURES!$B$2:$B$23,0),0),IF(AND(HLOOKUP(CZ$2,FIXTURES!$C$2:$NC$23,MATCH($C7,FIXTURES!$B$2:$B$23,0),0)="",HLOOKUP(CZ$2+1,FIXTURES!$C$2:$NC$23,MATCH($C7,FIXTURES!$B$2:$B$23,0),0)=""),HLOOKUP(CZ$2+2,FIXTURES!$C$2:$NC$23,MATCH($C7,FIXTURES!$B$2:$B$23,0),0),IF(HLOOKUP(CZ$2+1,FIXTURES!$C$2:$NC$23,MATCH($C7,FIXTURES!$B$2:$B$23,0),0)="",HLOOKUP(CZ$2,FIXTURES!$C$2:$NC$23,MATCH($C7,FIXTURES!$B$2:$B$23,0),0),HLOOKUP(CZ$2+1,FIXTURES!$C$2:$NC$23,MATCH($C7,FIXTURES!$B$2:$B$23,0),0)))),IF(AND(HLOOKUP(CZ$2,FIXTURES!$C$2:$NC$23,MATCH($C7,FIXTURES!$B$2:$B$23,0),0)="",HLOOKUP(CZ$2+1,FIXTURES!$C$2:$NC$23,MATCH($C7,FIXTURES!$B$2:$B$23,0),0)=""),HLOOKUP(CZ$2+2,FIXTURES!$C$2:$NC$23,MATCH($C7,FIXTURES!$B$2:$B$23,0),0),IF(HLOOKUP(CZ$2+1,FIXTURES!$C$2:$NC$23,MATCH($C7,FIXTURES!$B$2:$B$23,0),0)="",HLOOKUP(CZ$2,FIXTURES!$C$2:$NC$23,MATCH($C7,FIXTURES!$B$2:$B$23,0),0),HLOOKUP(CZ$2+1,FIXTURES!$C$2:$NC$23,MATCH($C7,FIXTURES!$B$2:$B$23,0),0))))</f>
        <v/>
      </c>
      <c r="DA7" s="117" t="str">
        <f>IF(DA$1="SAT",IF(AND(HLOOKUP(DA$2,FIXTURES!$C$2:$NC$23,MATCH($C7,FIXTURES!$B$2:$B$23,0),0)="",HLOOKUP(DA$2+1,FIXTURES!$C$2:$NC$23,MATCH($C7,FIXTURES!$B$2:$B$23,0),0)="",HLOOKUP(DA$2+2,FIXTURES!$C$2:$NC$23,MATCH($C7,FIXTURES!$B$2:$B$23,0),0)=""),HLOOKUP(DA$2-1,FIXTURES!$C$2:$NC$23,MATCH($C7,FIXTURES!$B$2:$B$23,0),0),IF(AND(HLOOKUP(DA$2,FIXTURES!$C$2:$NC$23,MATCH($C7,FIXTURES!$B$2:$B$23,0),0)="",HLOOKUP(DA$2+1,FIXTURES!$C$2:$NC$23,MATCH($C7,FIXTURES!$B$2:$B$23,0),0)=""),HLOOKUP(DA$2+2,FIXTURES!$C$2:$NC$23,MATCH($C7,FIXTURES!$B$2:$B$23,0),0),IF(HLOOKUP(DA$2+1,FIXTURES!$C$2:$NC$23,MATCH($C7,FIXTURES!$B$2:$B$23,0),0)="",HLOOKUP(DA$2,FIXTURES!$C$2:$NC$23,MATCH($C7,FIXTURES!$B$2:$B$23,0),0),HLOOKUP(DA$2+1,FIXTURES!$C$2:$NC$23,MATCH($C7,FIXTURES!$B$2:$B$23,0),0)))),IF(AND(HLOOKUP(DA$2,FIXTURES!$C$2:$NC$23,MATCH($C7,FIXTURES!$B$2:$B$23,0),0)="",HLOOKUP(DA$2+1,FIXTURES!$C$2:$NC$23,MATCH($C7,FIXTURES!$B$2:$B$23,0),0)=""),HLOOKUP(DA$2+2,FIXTURES!$C$2:$NC$23,MATCH($C7,FIXTURES!$B$2:$B$23,0),0),IF(HLOOKUP(DA$2+1,FIXTURES!$C$2:$NC$23,MATCH($C7,FIXTURES!$B$2:$B$23,0),0)="",HLOOKUP(DA$2,FIXTURES!$C$2:$NC$23,MATCH($C7,FIXTURES!$B$2:$B$23,0),0),HLOOKUP(DA$2+1,FIXTURES!$C$2:$NC$23,MATCH($C7,FIXTURES!$B$2:$B$23,0),0))))</f>
        <v/>
      </c>
      <c r="DB7" s="117" t="str">
        <f>IF(DB$1="SAT",IF(AND(HLOOKUP(DB$2,FIXTURES!$C$2:$NC$23,MATCH($C7,FIXTURES!$B$2:$B$23,0),0)="",HLOOKUP(DB$2+1,FIXTURES!$C$2:$NC$23,MATCH($C7,FIXTURES!$B$2:$B$23,0),0)="",HLOOKUP(DB$2+2,FIXTURES!$C$2:$NC$23,MATCH($C7,FIXTURES!$B$2:$B$23,0),0)=""),HLOOKUP(DB$2-1,FIXTURES!$C$2:$NC$23,MATCH($C7,FIXTURES!$B$2:$B$23,0),0),IF(AND(HLOOKUP(DB$2,FIXTURES!$C$2:$NC$23,MATCH($C7,FIXTURES!$B$2:$B$23,0),0)="",HLOOKUP(DB$2+1,FIXTURES!$C$2:$NC$23,MATCH($C7,FIXTURES!$B$2:$B$23,0),0)=""),HLOOKUP(DB$2+2,FIXTURES!$C$2:$NC$23,MATCH($C7,FIXTURES!$B$2:$B$23,0),0),IF(HLOOKUP(DB$2+1,FIXTURES!$C$2:$NC$23,MATCH($C7,FIXTURES!$B$2:$B$23,0),0)="",HLOOKUP(DB$2,FIXTURES!$C$2:$NC$23,MATCH($C7,FIXTURES!$B$2:$B$23,0),0),HLOOKUP(DB$2+1,FIXTURES!$C$2:$NC$23,MATCH($C7,FIXTURES!$B$2:$B$23,0),0)))),IF(AND(HLOOKUP(DB$2,FIXTURES!$C$2:$NC$23,MATCH($C7,FIXTURES!$B$2:$B$23,0),0)="",HLOOKUP(DB$2+1,FIXTURES!$C$2:$NC$23,MATCH($C7,FIXTURES!$B$2:$B$23,0),0)=""),HLOOKUP(DB$2+2,FIXTURES!$C$2:$NC$23,MATCH($C7,FIXTURES!$B$2:$B$23,0),0),IF(HLOOKUP(DB$2+1,FIXTURES!$C$2:$NC$23,MATCH($C7,FIXTURES!$B$2:$B$23,0),0)="",HLOOKUP(DB$2,FIXTURES!$C$2:$NC$23,MATCH($C7,FIXTURES!$B$2:$B$23,0),0),HLOOKUP(DB$2+1,FIXTURES!$C$2:$NC$23,MATCH($C7,FIXTURES!$B$2:$B$23,0),0))))</f>
        <v/>
      </c>
      <c r="DC7" s="117" t="str">
        <f>IF(DC$1="SAT",IF(AND(HLOOKUP(DC$2,FIXTURES!$C$2:$NC$23,MATCH($C7,FIXTURES!$B$2:$B$23,0),0)="",HLOOKUP(DC$2+1,FIXTURES!$C$2:$NC$23,MATCH($C7,FIXTURES!$B$2:$B$23,0),0)="",HLOOKUP(DC$2+2,FIXTURES!$C$2:$NC$23,MATCH($C7,FIXTURES!$B$2:$B$23,0),0)=""),HLOOKUP(DC$2-1,FIXTURES!$C$2:$NC$23,MATCH($C7,FIXTURES!$B$2:$B$23,0),0),IF(AND(HLOOKUP(DC$2,FIXTURES!$C$2:$NC$23,MATCH($C7,FIXTURES!$B$2:$B$23,0),0)="",HLOOKUP(DC$2+1,FIXTURES!$C$2:$NC$23,MATCH($C7,FIXTURES!$B$2:$B$23,0),0)=""),HLOOKUP(DC$2+2,FIXTURES!$C$2:$NC$23,MATCH($C7,FIXTURES!$B$2:$B$23,0),0),IF(HLOOKUP(DC$2+1,FIXTURES!$C$2:$NC$23,MATCH($C7,FIXTURES!$B$2:$B$23,0),0)="",HLOOKUP(DC$2,FIXTURES!$C$2:$NC$23,MATCH($C7,FIXTURES!$B$2:$B$23,0),0),HLOOKUP(DC$2+1,FIXTURES!$C$2:$NC$23,MATCH($C7,FIXTURES!$B$2:$B$23,0),0)))),IF(AND(HLOOKUP(DC$2,FIXTURES!$C$2:$NC$23,MATCH($C7,FIXTURES!$B$2:$B$23,0),0)="",HLOOKUP(DC$2+1,FIXTURES!$C$2:$NC$23,MATCH($C7,FIXTURES!$B$2:$B$23,0),0)=""),HLOOKUP(DC$2+2,FIXTURES!$C$2:$NC$23,MATCH($C7,FIXTURES!$B$2:$B$23,0),0),IF(HLOOKUP(DC$2+1,FIXTURES!$C$2:$NC$23,MATCH($C7,FIXTURES!$B$2:$B$23,0),0)="",HLOOKUP(DC$2,FIXTURES!$C$2:$NC$23,MATCH($C7,FIXTURES!$B$2:$B$23,0),0),HLOOKUP(DC$2+1,FIXTURES!$C$2:$NC$23,MATCH($C7,FIXTURES!$B$2:$B$23,0),0))))</f>
        <v/>
      </c>
      <c r="DD7" s="116"/>
      <c r="DE7" s="102" t="str">
        <f>LEFT(HLOOKUP(DE$2,FIXTURES!$C$2:$NJ$23,MATCH($C7,FIXTURES!$B$2:$B$23,0),0),3)</f>
        <v/>
      </c>
      <c r="DF7" s="102" t="str">
        <f>IF(LEN(HLOOKUP(DE$2,FIXTURES!$C$2:$NJ$23,MATCH($C7,FIXTURES!$B$2:$B$23,0),0))=6,RIGHT(HLOOKUP(DE$2,FIXTURES!$C$2:$NJ$23,MATCH($C7,FIXTURES!$B$2:$B$23,0),0),3),"")</f>
        <v/>
      </c>
      <c r="DG7" s="102" t="str">
        <f>IF(LEN(HLOOKUP(DE$2,FIXTURES!$C$2:$NJ$23,MATCH($C7,FIXTURES!$B$2:$B$23,0),0))=9,RIGHT(HLOOKUP(DE$2,FIXTURES!$C$2:$NJ$23,MATCH($C7,FIXTURES!$B$2:$B$23,0),0),3),"")</f>
        <v/>
      </c>
      <c r="DH7" s="102" t="str">
        <f>IFERROR(IF(BGW!$F34=1,"",VLOOKUP($C7,BGW!$B$33:$E$52,MATCH($DH$2,BGW!$B$32:$E$32,0),0)),"")</f>
        <v/>
      </c>
      <c r="DI7" s="102" t="str">
        <f>IFERROR(IF(BGW!$F59=1,"",VLOOKUP($C7,BGW!$B$58:$E$77,MATCH($DI$2,BGW!$B$57:$E$57,0),0)),"")</f>
        <v/>
      </c>
      <c r="DJ7" s="102" t="str">
        <f>IFERROR(IF(BGW!$F84=1,"",VLOOKUP($C7,BGW!$B$83:$E$102,MATCH($DJ$2,BGW!$B$82:$E$82,0),0)),"")</f>
        <v/>
      </c>
      <c r="DK7" s="116"/>
    </row>
    <row r="8" spans="1:367" s="118" customFormat="1" ht="21.75" customHeight="1" x14ac:dyDescent="0.3">
      <c r="A8" s="103" t="s">
        <v>60</v>
      </c>
      <c r="B8" s="115">
        <f>VLOOKUP(A8,[1]Table!$B$1:$O$21,MATCH("xGD/90",[1]Table!$B$1:$O$1,0),0)</f>
        <v>-0.75</v>
      </c>
      <c r="C8" s="116" t="s">
        <v>2</v>
      </c>
      <c r="D8" s="117" t="str">
        <f>IF(D$1="SAT",IF(AND(HLOOKUP(D$2,FIXTURES!$C$2:$NC$23,MATCH($C8,FIXTURES!$B$2:$B$23,0),0)="",HLOOKUP(D$2+1,FIXTURES!$C$2:$NC$23,MATCH($C8,FIXTURES!$B$2:$B$23,0),0)="",HLOOKUP(D$2+2,FIXTURES!$C$2:$NC$23,MATCH($C8,FIXTURES!$B$2:$B$23,0),0)=""),HLOOKUP(D$2-1,FIXTURES!$C$2:$NC$23,MATCH($C8,FIXTURES!$B$2:$B$23,0),0),IF(AND(HLOOKUP(D$2,FIXTURES!$C$2:$NC$23,MATCH($C8,FIXTURES!$B$2:$B$23,0),0)="",HLOOKUP(D$2+1,FIXTURES!$C$2:$NC$23,MATCH($C8,FIXTURES!$B$2:$B$23,0),0)=""),HLOOKUP(D$2+2,FIXTURES!$C$2:$NC$23,MATCH($C8,FIXTURES!$B$2:$B$23,0),0),IF(HLOOKUP(D$2+1,FIXTURES!$C$2:$NC$23,MATCH($C8,FIXTURES!$B$2:$B$23,0),0)="",HLOOKUP(D$2,FIXTURES!$C$2:$NC$23,MATCH($C8,FIXTURES!$B$2:$B$23,0),0),HLOOKUP(D$2+1,FIXTURES!$C$2:$NC$23,MATCH($C8,FIXTURES!$B$2:$B$23,0),0)))),IF(AND(HLOOKUP(D$2,FIXTURES!$C$2:$NC$23,MATCH($C8,FIXTURES!$B$2:$B$23,0),0)="",HLOOKUP(D$2+1,FIXTURES!$C$2:$NC$23,MATCH($C8,FIXTURES!$B$2:$B$23,0),0)=""),HLOOKUP(D$2+2,FIXTURES!$C$2:$NC$23,MATCH($C8,FIXTURES!$B$2:$B$23,0),0),IF(HLOOKUP(D$2+1,FIXTURES!$C$2:$NC$23,MATCH($C8,FIXTURES!$B$2:$B$23,0),0)="",HLOOKUP(D$2,FIXTURES!$C$2:$NC$23,MATCH($C8,FIXTURES!$B$2:$B$23,0),0),HLOOKUP(D$2+1,FIXTURES!$C$2:$NC$23,MATCH($C8,FIXTURES!$B$2:$B$23,0),0))))</f>
        <v/>
      </c>
      <c r="E8" s="117" t="str">
        <f>IF(E$1="SAT",IF(AND(HLOOKUP(E$2,FIXTURES!$C$2:$NC$23,MATCH($C8,FIXTURES!$B$2:$B$23,0),0)="",HLOOKUP(E$2+1,FIXTURES!$C$2:$NC$23,MATCH($C8,FIXTURES!$B$2:$B$23,0),0)="",HLOOKUP(E$2+2,FIXTURES!$C$2:$NC$23,MATCH($C8,FIXTURES!$B$2:$B$23,0),0)=""),HLOOKUP(E$2-1,FIXTURES!$C$2:$NC$23,MATCH($C8,FIXTURES!$B$2:$B$23,0),0),IF(AND(HLOOKUP(E$2,FIXTURES!$C$2:$NC$23,MATCH($C8,FIXTURES!$B$2:$B$23,0),0)="",HLOOKUP(E$2+1,FIXTURES!$C$2:$NC$23,MATCH($C8,FIXTURES!$B$2:$B$23,0),0)=""),HLOOKUP(E$2+2,FIXTURES!$C$2:$NC$23,MATCH($C8,FIXTURES!$B$2:$B$23,0),0),IF(HLOOKUP(E$2+1,FIXTURES!$C$2:$NC$23,MATCH($C8,FIXTURES!$B$2:$B$23,0),0)="",HLOOKUP(E$2,FIXTURES!$C$2:$NC$23,MATCH($C8,FIXTURES!$B$2:$B$23,0),0),HLOOKUP(E$2+1,FIXTURES!$C$2:$NC$23,MATCH($C8,FIXTURES!$B$2:$B$23,0),0)))),IF(AND(HLOOKUP(E$2,FIXTURES!$C$2:$NC$23,MATCH($C8,FIXTURES!$B$2:$B$23,0),0)="",HLOOKUP(E$2+1,FIXTURES!$C$2:$NC$23,MATCH($C8,FIXTURES!$B$2:$B$23,0),0)=""),HLOOKUP(E$2+2,FIXTURES!$C$2:$NC$23,MATCH($C8,FIXTURES!$B$2:$B$23,0),0),IF(HLOOKUP(E$2+1,FIXTURES!$C$2:$NC$23,MATCH($C8,FIXTURES!$B$2:$B$23,0),0)="",HLOOKUP(E$2,FIXTURES!$C$2:$NC$23,MATCH($C8,FIXTURES!$B$2:$B$23,0),0),HLOOKUP(E$2+1,FIXTURES!$C$2:$NC$23,MATCH($C8,FIXTURES!$B$2:$B$23,0),0))))</f>
        <v>AVL</v>
      </c>
      <c r="F8" s="117" t="str">
        <f>IF(F$1="SAT",IF(AND(HLOOKUP(F$2,FIXTURES!$C$2:$NC$23,MATCH($C8,FIXTURES!$B$2:$B$23,0),0)="",HLOOKUP(F$2+1,FIXTURES!$C$2:$NC$23,MATCH($C8,FIXTURES!$B$2:$B$23,0),0)="",HLOOKUP(F$2+2,FIXTURES!$C$2:$NC$23,MATCH($C8,FIXTURES!$B$2:$B$23,0),0)=""),HLOOKUP(F$2-1,FIXTURES!$C$2:$NC$23,MATCH($C8,FIXTURES!$B$2:$B$23,0),0),IF(AND(HLOOKUP(F$2,FIXTURES!$C$2:$NC$23,MATCH($C8,FIXTURES!$B$2:$B$23,0),0)="",HLOOKUP(F$2+1,FIXTURES!$C$2:$NC$23,MATCH($C8,FIXTURES!$B$2:$B$23,0),0)=""),HLOOKUP(F$2+2,FIXTURES!$C$2:$NC$23,MATCH($C8,FIXTURES!$B$2:$B$23,0),0),IF(HLOOKUP(F$2+1,FIXTURES!$C$2:$NC$23,MATCH($C8,FIXTURES!$B$2:$B$23,0),0)="",HLOOKUP(F$2,FIXTURES!$C$2:$NC$23,MATCH($C8,FIXTURES!$B$2:$B$23,0),0),HLOOKUP(F$2+1,FIXTURES!$C$2:$NC$23,MATCH($C8,FIXTURES!$B$2:$B$23,0),0)))),IF(AND(HLOOKUP(F$2,FIXTURES!$C$2:$NC$23,MATCH($C8,FIXTURES!$B$2:$B$23,0),0)="",HLOOKUP(F$2+1,FIXTURES!$C$2:$NC$23,MATCH($C8,FIXTURES!$B$2:$B$23,0),0)=""),HLOOKUP(F$2+2,FIXTURES!$C$2:$NC$23,MATCH($C8,FIXTURES!$B$2:$B$23,0),0),IF(HLOOKUP(F$2+1,FIXTURES!$C$2:$NC$23,MATCH($C8,FIXTURES!$B$2:$B$23,0),0)="",HLOOKUP(F$2,FIXTURES!$C$2:$NC$23,MATCH($C8,FIXTURES!$B$2:$B$23,0),0),HLOOKUP(F$2+1,FIXTURES!$C$2:$NC$23,MATCH($C8,FIXTURES!$B$2:$B$23,0),0))))</f>
        <v/>
      </c>
      <c r="G8" s="117" t="str">
        <f>IF(G$1="SAT",IF(AND(HLOOKUP(G$2,FIXTURES!$C$2:$NC$23,MATCH($C8,FIXTURES!$B$2:$B$23,0),0)="",HLOOKUP(G$2+1,FIXTURES!$C$2:$NC$23,MATCH($C8,FIXTURES!$B$2:$B$23,0),0)="",HLOOKUP(G$2+2,FIXTURES!$C$2:$NC$23,MATCH($C8,FIXTURES!$B$2:$B$23,0),0)=""),HLOOKUP(G$2-1,FIXTURES!$C$2:$NC$23,MATCH($C8,FIXTURES!$B$2:$B$23,0),0),IF(AND(HLOOKUP(G$2,FIXTURES!$C$2:$NC$23,MATCH($C8,FIXTURES!$B$2:$B$23,0),0)="",HLOOKUP(G$2+1,FIXTURES!$C$2:$NC$23,MATCH($C8,FIXTURES!$B$2:$B$23,0),0)=""),HLOOKUP(G$2+2,FIXTURES!$C$2:$NC$23,MATCH($C8,FIXTURES!$B$2:$B$23,0),0),IF(HLOOKUP(G$2+1,FIXTURES!$C$2:$NC$23,MATCH($C8,FIXTURES!$B$2:$B$23,0),0)="",HLOOKUP(G$2,FIXTURES!$C$2:$NC$23,MATCH($C8,FIXTURES!$B$2:$B$23,0),0),HLOOKUP(G$2+1,FIXTURES!$C$2:$NC$23,MATCH($C8,FIXTURES!$B$2:$B$23,0),0)))),IF(AND(HLOOKUP(G$2,FIXTURES!$C$2:$NC$23,MATCH($C8,FIXTURES!$B$2:$B$23,0),0)="",HLOOKUP(G$2+1,FIXTURES!$C$2:$NC$23,MATCH($C8,FIXTURES!$B$2:$B$23,0),0)=""),HLOOKUP(G$2+2,FIXTURES!$C$2:$NC$23,MATCH($C8,FIXTURES!$B$2:$B$23,0),0),IF(HLOOKUP(G$2+1,FIXTURES!$C$2:$NC$23,MATCH($C8,FIXTURES!$B$2:$B$23,0),0)="",HLOOKUP(G$2,FIXTURES!$C$2:$NC$23,MATCH($C8,FIXTURES!$B$2:$B$23,0),0),HLOOKUP(G$2+1,FIXTURES!$C$2:$NC$23,MATCH($C8,FIXTURES!$B$2:$B$23,0),0))))</f>
        <v>mci</v>
      </c>
      <c r="H8" s="117" t="str">
        <f>IF(H$1="SAT",IF(AND(HLOOKUP(H$2,FIXTURES!$C$2:$NC$23,MATCH($C8,FIXTURES!$B$2:$B$23,0),0)="",HLOOKUP(H$2+1,FIXTURES!$C$2:$NC$23,MATCH($C8,FIXTURES!$B$2:$B$23,0),0)="",HLOOKUP(H$2+2,FIXTURES!$C$2:$NC$23,MATCH($C8,FIXTURES!$B$2:$B$23,0),0)=""),HLOOKUP(H$2-1,FIXTURES!$C$2:$NC$23,MATCH($C8,FIXTURES!$B$2:$B$23,0),0),IF(AND(HLOOKUP(H$2,FIXTURES!$C$2:$NC$23,MATCH($C8,FIXTURES!$B$2:$B$23,0),0)="",HLOOKUP(H$2+1,FIXTURES!$C$2:$NC$23,MATCH($C8,FIXTURES!$B$2:$B$23,0),0)=""),HLOOKUP(H$2+2,FIXTURES!$C$2:$NC$23,MATCH($C8,FIXTURES!$B$2:$B$23,0),0),IF(HLOOKUP(H$2+1,FIXTURES!$C$2:$NC$23,MATCH($C8,FIXTURES!$B$2:$B$23,0),0)="",HLOOKUP(H$2,FIXTURES!$C$2:$NC$23,MATCH($C8,FIXTURES!$B$2:$B$23,0),0),HLOOKUP(H$2+1,FIXTURES!$C$2:$NC$23,MATCH($C8,FIXTURES!$B$2:$B$23,0),0)))),IF(AND(HLOOKUP(H$2,FIXTURES!$C$2:$NC$23,MATCH($C8,FIXTURES!$B$2:$B$23,0),0)="",HLOOKUP(H$2+1,FIXTURES!$C$2:$NC$23,MATCH($C8,FIXTURES!$B$2:$B$23,0),0)=""),HLOOKUP(H$2+2,FIXTURES!$C$2:$NC$23,MATCH($C8,FIXTURES!$B$2:$B$23,0),0),IF(HLOOKUP(H$2+1,FIXTURES!$C$2:$NC$23,MATCH($C8,FIXTURES!$B$2:$B$23,0),0)="",HLOOKUP(H$2,FIXTURES!$C$2:$NC$23,MATCH($C8,FIXTURES!$B$2:$B$23,0),0),HLOOKUP(H$2+1,FIXTURES!$C$2:$NC$23,MATCH($C8,FIXTURES!$B$2:$B$23,0),0))))</f>
        <v/>
      </c>
      <c r="I8" s="117" t="str">
        <f>IF(I$1="SAT",IF(AND(HLOOKUP(I$2,FIXTURES!$C$2:$NC$23,MATCH($C8,FIXTURES!$B$2:$B$23,0),0)="",HLOOKUP(I$2+1,FIXTURES!$C$2:$NC$23,MATCH($C8,FIXTURES!$B$2:$B$23,0),0)="",HLOOKUP(I$2+2,FIXTURES!$C$2:$NC$23,MATCH($C8,FIXTURES!$B$2:$B$23,0),0)=""),HLOOKUP(I$2-1,FIXTURES!$C$2:$NC$23,MATCH($C8,FIXTURES!$B$2:$B$23,0),0),IF(AND(HLOOKUP(I$2,FIXTURES!$C$2:$NC$23,MATCH($C8,FIXTURES!$B$2:$B$23,0),0)="",HLOOKUP(I$2+1,FIXTURES!$C$2:$NC$23,MATCH($C8,FIXTURES!$B$2:$B$23,0),0)=""),HLOOKUP(I$2+2,FIXTURES!$C$2:$NC$23,MATCH($C8,FIXTURES!$B$2:$B$23,0),0),IF(HLOOKUP(I$2+1,FIXTURES!$C$2:$NC$23,MATCH($C8,FIXTURES!$B$2:$B$23,0),0)="",HLOOKUP(I$2,FIXTURES!$C$2:$NC$23,MATCH($C8,FIXTURES!$B$2:$B$23,0),0),HLOOKUP(I$2+1,FIXTURES!$C$2:$NC$23,MATCH($C8,FIXTURES!$B$2:$B$23,0),0)))),IF(AND(HLOOKUP(I$2,FIXTURES!$C$2:$NC$23,MATCH($C8,FIXTURES!$B$2:$B$23,0),0)="",HLOOKUP(I$2+1,FIXTURES!$C$2:$NC$23,MATCH($C8,FIXTURES!$B$2:$B$23,0),0)=""),HLOOKUP(I$2+2,FIXTURES!$C$2:$NC$23,MATCH($C8,FIXTURES!$B$2:$B$23,0),0),IF(HLOOKUP(I$2+1,FIXTURES!$C$2:$NC$23,MATCH($C8,FIXTURES!$B$2:$B$23,0),0)="",HLOOKUP(I$2,FIXTURES!$C$2:$NC$23,MATCH($C8,FIXTURES!$B$2:$B$23,0),0),HLOOKUP(I$2+1,FIXTURES!$C$2:$NC$23,MATCH($C8,FIXTURES!$B$2:$B$23,0),0))))</f>
        <v>ARS</v>
      </c>
      <c r="J8" s="117" t="str">
        <f>IF(J$1="SAT",IF(AND(HLOOKUP(J$2,FIXTURES!$C$2:$NC$23,MATCH($C8,FIXTURES!$B$2:$B$23,0),0)="",HLOOKUP(J$2+1,FIXTURES!$C$2:$NC$23,MATCH($C8,FIXTURES!$B$2:$B$23,0),0)="",HLOOKUP(J$2+2,FIXTURES!$C$2:$NC$23,MATCH($C8,FIXTURES!$B$2:$B$23,0),0)=""),HLOOKUP(J$2-1,FIXTURES!$C$2:$NC$23,MATCH($C8,FIXTURES!$B$2:$B$23,0),0),IF(AND(HLOOKUP(J$2,FIXTURES!$C$2:$NC$23,MATCH($C8,FIXTURES!$B$2:$B$23,0),0)="",HLOOKUP(J$2+1,FIXTURES!$C$2:$NC$23,MATCH($C8,FIXTURES!$B$2:$B$23,0),0)=""),HLOOKUP(J$2+2,FIXTURES!$C$2:$NC$23,MATCH($C8,FIXTURES!$B$2:$B$23,0),0),IF(HLOOKUP(J$2+1,FIXTURES!$C$2:$NC$23,MATCH($C8,FIXTURES!$B$2:$B$23,0),0)="",HLOOKUP(J$2,FIXTURES!$C$2:$NC$23,MATCH($C8,FIXTURES!$B$2:$B$23,0),0),HLOOKUP(J$2+1,FIXTURES!$C$2:$NC$23,MATCH($C8,FIXTURES!$B$2:$B$23,0),0)))),IF(AND(HLOOKUP(J$2,FIXTURES!$C$2:$NC$23,MATCH($C8,FIXTURES!$B$2:$B$23,0),0)="",HLOOKUP(J$2+1,FIXTURES!$C$2:$NC$23,MATCH($C8,FIXTURES!$B$2:$B$23,0),0)=""),HLOOKUP(J$2+2,FIXTURES!$C$2:$NC$23,MATCH($C8,FIXTURES!$B$2:$B$23,0),0),IF(HLOOKUP(J$2+1,FIXTURES!$C$2:$NC$23,MATCH($C8,FIXTURES!$B$2:$B$23,0),0)="",HLOOKUP(J$2,FIXTURES!$C$2:$NC$23,MATCH($C8,FIXTURES!$B$2:$B$23,0),0),HLOOKUP(J$2+1,FIXTURES!$C$2:$NC$23,MATCH($C8,FIXTURES!$B$2:$B$23,0),0))))</f>
        <v>Norwich City</v>
      </c>
      <c r="K8" s="117" t="str">
        <f>IF(K$1="SAT",IF(AND(HLOOKUP(K$2,FIXTURES!$C$2:$NC$23,MATCH($C8,FIXTURES!$B$2:$B$23,0),0)="",HLOOKUP(K$2+1,FIXTURES!$C$2:$NC$23,MATCH($C8,FIXTURES!$B$2:$B$23,0),0)="",HLOOKUP(K$2+2,FIXTURES!$C$2:$NC$23,MATCH($C8,FIXTURES!$B$2:$B$23,0),0)=""),HLOOKUP(K$2-1,FIXTURES!$C$2:$NC$23,MATCH($C8,FIXTURES!$B$2:$B$23,0),0),IF(AND(HLOOKUP(K$2,FIXTURES!$C$2:$NC$23,MATCH($C8,FIXTURES!$B$2:$B$23,0),0)="",HLOOKUP(K$2+1,FIXTURES!$C$2:$NC$23,MATCH($C8,FIXTURES!$B$2:$B$23,0),0)=""),HLOOKUP(K$2+2,FIXTURES!$C$2:$NC$23,MATCH($C8,FIXTURES!$B$2:$B$23,0),0),IF(HLOOKUP(K$2+1,FIXTURES!$C$2:$NC$23,MATCH($C8,FIXTURES!$B$2:$B$23,0),0)="",HLOOKUP(K$2,FIXTURES!$C$2:$NC$23,MATCH($C8,FIXTURES!$B$2:$B$23,0),0),HLOOKUP(K$2+1,FIXTURES!$C$2:$NC$23,MATCH($C8,FIXTURES!$B$2:$B$23,0),0)))),IF(AND(HLOOKUP(K$2,FIXTURES!$C$2:$NC$23,MATCH($C8,FIXTURES!$B$2:$B$23,0),0)="",HLOOKUP(K$2+1,FIXTURES!$C$2:$NC$23,MATCH($C8,FIXTURES!$B$2:$B$23,0),0)=""),HLOOKUP(K$2+2,FIXTURES!$C$2:$NC$23,MATCH($C8,FIXTURES!$B$2:$B$23,0),0),IF(HLOOKUP(K$2+1,FIXTURES!$C$2:$NC$23,MATCH($C8,FIXTURES!$B$2:$B$23,0),0)="",HLOOKUP(K$2,FIXTURES!$C$2:$NC$23,MATCH($C8,FIXTURES!$B$2:$B$23,0),0),HLOOKUP(K$2+1,FIXTURES!$C$2:$NC$23,MATCH($C8,FIXTURES!$B$2:$B$23,0),0))))</f>
        <v>liv</v>
      </c>
      <c r="L8" s="117" t="str">
        <f>IF(L$1="SAT",IF(AND(HLOOKUP(L$2,FIXTURES!$C$2:$NC$23,MATCH($C8,FIXTURES!$B$2:$B$23,0),0)="",HLOOKUP(L$2+1,FIXTURES!$C$2:$NC$23,MATCH($C8,FIXTURES!$B$2:$B$23,0),0)="",HLOOKUP(L$2+2,FIXTURES!$C$2:$NC$23,MATCH($C8,FIXTURES!$B$2:$B$23,0),0)=""),HLOOKUP(L$2-1,FIXTURES!$C$2:$NC$23,MATCH($C8,FIXTURES!$B$2:$B$23,0),0),IF(AND(HLOOKUP(L$2,FIXTURES!$C$2:$NC$23,MATCH($C8,FIXTURES!$B$2:$B$23,0),0)="",HLOOKUP(L$2+1,FIXTURES!$C$2:$NC$23,MATCH($C8,FIXTURES!$B$2:$B$23,0),0)=""),HLOOKUP(L$2+2,FIXTURES!$C$2:$NC$23,MATCH($C8,FIXTURES!$B$2:$B$23,0),0),IF(HLOOKUP(L$2+1,FIXTURES!$C$2:$NC$23,MATCH($C8,FIXTURES!$B$2:$B$23,0),0)="",HLOOKUP(L$2,FIXTURES!$C$2:$NC$23,MATCH($C8,FIXTURES!$B$2:$B$23,0),0),HLOOKUP(L$2+1,FIXTURES!$C$2:$NC$23,MATCH($C8,FIXTURES!$B$2:$B$23,0),0)))),IF(AND(HLOOKUP(L$2,FIXTURES!$C$2:$NC$23,MATCH($C8,FIXTURES!$B$2:$B$23,0),0)="",HLOOKUP(L$2+1,FIXTURES!$C$2:$NC$23,MATCH($C8,FIXTURES!$B$2:$B$23,0),0)=""),HLOOKUP(L$2+2,FIXTURES!$C$2:$NC$23,MATCH($C8,FIXTURES!$B$2:$B$23,0),0),IF(HLOOKUP(L$2+1,FIXTURES!$C$2:$NC$23,MATCH($C8,FIXTURES!$B$2:$B$23,0),0)="",HLOOKUP(L$2,FIXTURES!$C$2:$NC$23,MATCH($C8,FIXTURES!$B$2:$B$23,0),0),HLOOKUP(L$2+1,FIXTURES!$C$2:$NC$23,MATCH($C8,FIXTURES!$B$2:$B$23,0),0))))</f>
        <v>WOL</v>
      </c>
      <c r="M8" s="117" t="str">
        <f>IF(M$1="SAT",IF(AND(HLOOKUP(M$2,FIXTURES!$C$2:$NC$23,MATCH($C8,FIXTURES!$B$2:$B$23,0),0)="",HLOOKUP(M$2+1,FIXTURES!$C$2:$NC$23,MATCH($C8,FIXTURES!$B$2:$B$23,0),0)="",HLOOKUP(M$2+2,FIXTURES!$C$2:$NC$23,MATCH($C8,FIXTURES!$B$2:$B$23,0),0)=""),HLOOKUP(M$2-1,FIXTURES!$C$2:$NC$23,MATCH($C8,FIXTURES!$B$2:$B$23,0),0),IF(AND(HLOOKUP(M$2,FIXTURES!$C$2:$NC$23,MATCH($C8,FIXTURES!$B$2:$B$23,0),0)="",HLOOKUP(M$2+1,FIXTURES!$C$2:$NC$23,MATCH($C8,FIXTURES!$B$2:$B$23,0),0)=""),HLOOKUP(M$2+2,FIXTURES!$C$2:$NC$23,MATCH($C8,FIXTURES!$B$2:$B$23,0),0),IF(HLOOKUP(M$2+1,FIXTURES!$C$2:$NC$23,MATCH($C8,FIXTURES!$B$2:$B$23,0),0)="",HLOOKUP(M$2,FIXTURES!$C$2:$NC$23,MATCH($C8,FIXTURES!$B$2:$B$23,0),0),HLOOKUP(M$2+1,FIXTURES!$C$2:$NC$23,MATCH($C8,FIXTURES!$B$2:$B$23,0),0)))),IF(AND(HLOOKUP(M$2,FIXTURES!$C$2:$NC$23,MATCH($C8,FIXTURES!$B$2:$B$23,0),0)="",HLOOKUP(M$2+1,FIXTURES!$C$2:$NC$23,MATCH($C8,FIXTURES!$B$2:$B$23,0),0)=""),HLOOKUP(M$2+2,FIXTURES!$C$2:$NC$23,MATCH($C8,FIXTURES!$B$2:$B$23,0),0),IF(HLOOKUP(M$2+1,FIXTURES!$C$2:$NC$23,MATCH($C8,FIXTURES!$B$2:$B$23,0),0)="",HLOOKUP(M$2,FIXTURES!$C$2:$NC$23,MATCH($C8,FIXTURES!$B$2:$B$23,0),0),HLOOKUP(M$2+1,FIXTURES!$C$2:$NC$23,MATCH($C8,FIXTURES!$B$2:$B$23,0),0))))</f>
        <v>nfo</v>
      </c>
      <c r="N8" s="117" t="str">
        <f>IF(N$1="SAT",IF(AND(HLOOKUP(N$2,FIXTURES!$C$2:$NC$23,MATCH($C8,FIXTURES!$B$2:$B$23,0),0)="",HLOOKUP(N$2+1,FIXTURES!$C$2:$NC$23,MATCH($C8,FIXTURES!$B$2:$B$23,0),0)="",HLOOKUP(N$2+2,FIXTURES!$C$2:$NC$23,MATCH($C8,FIXTURES!$B$2:$B$23,0),0)=""),HLOOKUP(N$2-1,FIXTURES!$C$2:$NC$23,MATCH($C8,FIXTURES!$B$2:$B$23,0),0),IF(AND(HLOOKUP(N$2,FIXTURES!$C$2:$NC$23,MATCH($C8,FIXTURES!$B$2:$B$23,0),0)="",HLOOKUP(N$2+1,FIXTURES!$C$2:$NC$23,MATCH($C8,FIXTURES!$B$2:$B$23,0),0)=""),HLOOKUP(N$2+2,FIXTURES!$C$2:$NC$23,MATCH($C8,FIXTURES!$B$2:$B$23,0),0),IF(HLOOKUP(N$2+1,FIXTURES!$C$2:$NC$23,MATCH($C8,FIXTURES!$B$2:$B$23,0),0)="",HLOOKUP(N$2,FIXTURES!$C$2:$NC$23,MATCH($C8,FIXTURES!$B$2:$B$23,0),0),HLOOKUP(N$2+1,FIXTURES!$C$2:$NC$23,MATCH($C8,FIXTURES!$B$2:$B$23,0),0)))),IF(AND(HLOOKUP(N$2,FIXTURES!$C$2:$NC$23,MATCH($C8,FIXTURES!$B$2:$B$23,0),0)="",HLOOKUP(N$2+1,FIXTURES!$C$2:$NC$23,MATCH($C8,FIXTURES!$B$2:$B$23,0),0)=""),HLOOKUP(N$2+2,FIXTURES!$C$2:$NC$23,MATCH($C8,FIXTURES!$B$2:$B$23,0),0),IF(HLOOKUP(N$2+1,FIXTURES!$C$2:$NC$23,MATCH($C8,FIXTURES!$B$2:$B$23,0),0)="",HLOOKUP(N$2,FIXTURES!$C$2:$NC$23,MATCH($C8,FIXTURES!$B$2:$B$23,0),0),HLOOKUP(N$2+1,FIXTURES!$C$2:$NC$23,MATCH($C8,FIXTURES!$B$2:$B$23,0),0))))</f>
        <v/>
      </c>
      <c r="O8" s="117" t="str">
        <f>IF(O$1="SAT",IF(AND(HLOOKUP(O$2,FIXTURES!$C$2:$NC$23,MATCH($C8,FIXTURES!$B$2:$B$23,0),0)="",HLOOKUP(O$2+1,FIXTURES!$C$2:$NC$23,MATCH($C8,FIXTURES!$B$2:$B$23,0),0)="",HLOOKUP(O$2+2,FIXTURES!$C$2:$NC$23,MATCH($C8,FIXTURES!$B$2:$B$23,0),0)=""),HLOOKUP(O$2-1,FIXTURES!$C$2:$NC$23,MATCH($C8,FIXTURES!$B$2:$B$23,0),0),IF(AND(HLOOKUP(O$2,FIXTURES!$C$2:$NC$23,MATCH($C8,FIXTURES!$B$2:$B$23,0),0)="",HLOOKUP(O$2+1,FIXTURES!$C$2:$NC$23,MATCH($C8,FIXTURES!$B$2:$B$23,0),0)=""),HLOOKUP(O$2+2,FIXTURES!$C$2:$NC$23,MATCH($C8,FIXTURES!$B$2:$B$23,0),0),IF(HLOOKUP(O$2+1,FIXTURES!$C$2:$NC$23,MATCH($C8,FIXTURES!$B$2:$B$23,0),0)="",HLOOKUP(O$2,FIXTURES!$C$2:$NC$23,MATCH($C8,FIXTURES!$B$2:$B$23,0),0),HLOOKUP(O$2+1,FIXTURES!$C$2:$NC$23,MATCH($C8,FIXTURES!$B$2:$B$23,0),0)))),IF(AND(HLOOKUP(O$2,FIXTURES!$C$2:$NC$23,MATCH($C8,FIXTURES!$B$2:$B$23,0),0)="",HLOOKUP(O$2+1,FIXTURES!$C$2:$NC$23,MATCH($C8,FIXTURES!$B$2:$B$23,0),0)=""),HLOOKUP(O$2+2,FIXTURES!$C$2:$NC$23,MATCH($C8,FIXTURES!$B$2:$B$23,0),0),IF(HLOOKUP(O$2+1,FIXTURES!$C$2:$NC$23,MATCH($C8,FIXTURES!$B$2:$B$23,0),0)="",HLOOKUP(O$2,FIXTURES!$C$2:$NC$23,MATCH($C8,FIXTURES!$B$2:$B$23,0),0),HLOOKUP(O$2+1,FIXTURES!$C$2:$NC$23,MATCH($C8,FIXTURES!$B$2:$B$23,0),0))))</f>
        <v/>
      </c>
      <c r="P8" s="117" t="str">
        <f>IF(P$1="SAT",IF(AND(HLOOKUP(P$2,FIXTURES!$C$2:$NC$23,MATCH($C8,FIXTURES!$B$2:$B$23,0),0)="",HLOOKUP(P$2+1,FIXTURES!$C$2:$NC$23,MATCH($C8,FIXTURES!$B$2:$B$23,0),0)="",HLOOKUP(P$2+2,FIXTURES!$C$2:$NC$23,MATCH($C8,FIXTURES!$B$2:$B$23,0),0)=""),HLOOKUP(P$2-1,FIXTURES!$C$2:$NC$23,MATCH($C8,FIXTURES!$B$2:$B$23,0),0),IF(AND(HLOOKUP(P$2,FIXTURES!$C$2:$NC$23,MATCH($C8,FIXTURES!$B$2:$B$23,0),0)="",HLOOKUP(P$2+1,FIXTURES!$C$2:$NC$23,MATCH($C8,FIXTURES!$B$2:$B$23,0),0)=""),HLOOKUP(P$2+2,FIXTURES!$C$2:$NC$23,MATCH($C8,FIXTURES!$B$2:$B$23,0),0),IF(HLOOKUP(P$2+1,FIXTURES!$C$2:$NC$23,MATCH($C8,FIXTURES!$B$2:$B$23,0),0)="",HLOOKUP(P$2,FIXTURES!$C$2:$NC$23,MATCH($C8,FIXTURES!$B$2:$B$23,0),0),HLOOKUP(P$2+1,FIXTURES!$C$2:$NC$23,MATCH($C8,FIXTURES!$B$2:$B$23,0),0)))),IF(AND(HLOOKUP(P$2,FIXTURES!$C$2:$NC$23,MATCH($C8,FIXTURES!$B$2:$B$23,0),0)="",HLOOKUP(P$2+1,FIXTURES!$C$2:$NC$23,MATCH($C8,FIXTURES!$B$2:$B$23,0),0)=""),HLOOKUP(P$2+2,FIXTURES!$C$2:$NC$23,MATCH($C8,FIXTURES!$B$2:$B$23,0),0),IF(HLOOKUP(P$2+1,FIXTURES!$C$2:$NC$23,MATCH($C8,FIXTURES!$B$2:$B$23,0),0)="",HLOOKUP(P$2,FIXTURES!$C$2:$NC$23,MATCH($C8,FIXTURES!$B$2:$B$23,0),0),HLOOKUP(P$2+1,FIXTURES!$C$2:$NC$23,MATCH($C8,FIXTURES!$B$2:$B$23,0),0))))</f>
        <v/>
      </c>
      <c r="Q8" s="117" t="str">
        <f>IF(Q$1="SAT",IF(AND(HLOOKUP(Q$2,FIXTURES!$C$2:$NC$23,MATCH($C8,FIXTURES!$B$2:$B$23,0),0)="",HLOOKUP(Q$2+1,FIXTURES!$C$2:$NC$23,MATCH($C8,FIXTURES!$B$2:$B$23,0),0)="",HLOOKUP(Q$2+2,FIXTURES!$C$2:$NC$23,MATCH($C8,FIXTURES!$B$2:$B$23,0),0)=""),HLOOKUP(Q$2-1,FIXTURES!$C$2:$NC$23,MATCH($C8,FIXTURES!$B$2:$B$23,0),0),IF(AND(HLOOKUP(Q$2,FIXTURES!$C$2:$NC$23,MATCH($C8,FIXTURES!$B$2:$B$23,0),0)="",HLOOKUP(Q$2+1,FIXTURES!$C$2:$NC$23,MATCH($C8,FIXTURES!$B$2:$B$23,0),0)=""),HLOOKUP(Q$2+2,FIXTURES!$C$2:$NC$23,MATCH($C8,FIXTURES!$B$2:$B$23,0),0),IF(HLOOKUP(Q$2+1,FIXTURES!$C$2:$NC$23,MATCH($C8,FIXTURES!$B$2:$B$23,0),0)="",HLOOKUP(Q$2,FIXTURES!$C$2:$NC$23,MATCH($C8,FIXTURES!$B$2:$B$23,0),0),HLOOKUP(Q$2+1,FIXTURES!$C$2:$NC$23,MATCH($C8,FIXTURES!$B$2:$B$23,0),0)))),IF(AND(HLOOKUP(Q$2,FIXTURES!$C$2:$NC$23,MATCH($C8,FIXTURES!$B$2:$B$23,0),0)="",HLOOKUP(Q$2+1,FIXTURES!$C$2:$NC$23,MATCH($C8,FIXTURES!$B$2:$B$23,0),0)=""),HLOOKUP(Q$2+2,FIXTURES!$C$2:$NC$23,MATCH($C8,FIXTURES!$B$2:$B$23,0),0),IF(HLOOKUP(Q$2+1,FIXTURES!$C$2:$NC$23,MATCH($C8,FIXTURES!$B$2:$B$23,0),0)="",HLOOKUP(Q$2,FIXTURES!$C$2:$NC$23,MATCH($C8,FIXTURES!$B$2:$B$23,0),0),HLOOKUP(Q$2+1,FIXTURES!$C$2:$NC$23,MATCH($C8,FIXTURES!$B$2:$B$23,0),0))))</f>
        <v>new</v>
      </c>
      <c r="R8" s="117" t="str">
        <f>IF(R$1="SAT",IF(AND(HLOOKUP(R$2,FIXTURES!$C$2:$NC$23,MATCH($C8,FIXTURES!$B$2:$B$23,0),0)="",HLOOKUP(R$2+1,FIXTURES!$C$2:$NC$23,MATCH($C8,FIXTURES!$B$2:$B$23,0),0)="",HLOOKUP(R$2+2,FIXTURES!$C$2:$NC$23,MATCH($C8,FIXTURES!$B$2:$B$23,0),0)=""),HLOOKUP(R$2-1,FIXTURES!$C$2:$NC$23,MATCH($C8,FIXTURES!$B$2:$B$23,0),0),IF(AND(HLOOKUP(R$2,FIXTURES!$C$2:$NC$23,MATCH($C8,FIXTURES!$B$2:$B$23,0),0)="",HLOOKUP(R$2+1,FIXTURES!$C$2:$NC$23,MATCH($C8,FIXTURES!$B$2:$B$23,0),0)=""),HLOOKUP(R$2+2,FIXTURES!$C$2:$NC$23,MATCH($C8,FIXTURES!$B$2:$B$23,0),0),IF(HLOOKUP(R$2+1,FIXTURES!$C$2:$NC$23,MATCH($C8,FIXTURES!$B$2:$B$23,0),0)="",HLOOKUP(R$2,FIXTURES!$C$2:$NC$23,MATCH($C8,FIXTURES!$B$2:$B$23,0),0),HLOOKUP(R$2+1,FIXTURES!$C$2:$NC$23,MATCH($C8,FIXTURES!$B$2:$B$23,0),0)))),IF(AND(HLOOKUP(R$2,FIXTURES!$C$2:$NC$23,MATCH($C8,FIXTURES!$B$2:$B$23,0),0)="",HLOOKUP(R$2+1,FIXTURES!$C$2:$NC$23,MATCH($C8,FIXTURES!$B$2:$B$23,0),0)=""),HLOOKUP(R$2+2,FIXTURES!$C$2:$NC$23,MATCH($C8,FIXTURES!$B$2:$B$23,0),0),IF(HLOOKUP(R$2+1,FIXTURES!$C$2:$NC$23,MATCH($C8,FIXTURES!$B$2:$B$23,0),0)="",HLOOKUP(R$2,FIXTURES!$C$2:$NC$23,MATCH($C8,FIXTURES!$B$2:$B$23,0),0),HLOOKUP(R$2+1,FIXTURES!$C$2:$NC$23,MATCH($C8,FIXTURES!$B$2:$B$23,0),0))))</f>
        <v/>
      </c>
      <c r="S8" s="117" t="str">
        <f>IF(S$1="SAT",IF(AND(HLOOKUP(S$2,FIXTURES!$C$2:$NC$23,MATCH($C8,FIXTURES!$B$2:$B$23,0),0)="",HLOOKUP(S$2+1,FIXTURES!$C$2:$NC$23,MATCH($C8,FIXTURES!$B$2:$B$23,0),0)="",HLOOKUP(S$2+2,FIXTURES!$C$2:$NC$23,MATCH($C8,FIXTURES!$B$2:$B$23,0),0)=""),HLOOKUP(S$2-1,FIXTURES!$C$2:$NC$23,MATCH($C8,FIXTURES!$B$2:$B$23,0),0),IF(AND(HLOOKUP(S$2,FIXTURES!$C$2:$NC$23,MATCH($C8,FIXTURES!$B$2:$B$23,0),0)="",HLOOKUP(S$2+1,FIXTURES!$C$2:$NC$23,MATCH($C8,FIXTURES!$B$2:$B$23,0),0)=""),HLOOKUP(S$2+2,FIXTURES!$C$2:$NC$23,MATCH($C8,FIXTURES!$B$2:$B$23,0),0),IF(HLOOKUP(S$2+1,FIXTURES!$C$2:$NC$23,MATCH($C8,FIXTURES!$B$2:$B$23,0),0)="",HLOOKUP(S$2,FIXTURES!$C$2:$NC$23,MATCH($C8,FIXTURES!$B$2:$B$23,0),0),HLOOKUP(S$2+1,FIXTURES!$C$2:$NC$23,MATCH($C8,FIXTURES!$B$2:$B$23,0),0)))),IF(AND(HLOOKUP(S$2,FIXTURES!$C$2:$NC$23,MATCH($C8,FIXTURES!$B$2:$B$23,0),0)="",HLOOKUP(S$2+1,FIXTURES!$C$2:$NC$23,MATCH($C8,FIXTURES!$B$2:$B$23,0),0)=""),HLOOKUP(S$2+2,FIXTURES!$C$2:$NC$23,MATCH($C8,FIXTURES!$B$2:$B$23,0),0),IF(HLOOKUP(S$2+1,FIXTURES!$C$2:$NC$23,MATCH($C8,FIXTURES!$B$2:$B$23,0),0)="",HLOOKUP(S$2,FIXTURES!$C$2:$NC$23,MATCH($C8,FIXTURES!$B$2:$B$23,0),0),HLOOKUP(S$2+1,FIXTURES!$C$2:$NC$23,MATCH($C8,FIXTURES!$B$2:$B$23,0),0))))</f>
        <v/>
      </c>
      <c r="T8" s="117" t="str">
        <f>IF(T$1="SAT",IF(AND(HLOOKUP(T$2,FIXTURES!$C$2:$NC$23,MATCH($C8,FIXTURES!$B$2:$B$23,0),0)="",HLOOKUP(T$2+1,FIXTURES!$C$2:$NC$23,MATCH($C8,FIXTURES!$B$2:$B$23,0),0)="",HLOOKUP(T$2+2,FIXTURES!$C$2:$NC$23,MATCH($C8,FIXTURES!$B$2:$B$23,0),0)=""),HLOOKUP(T$2-1,FIXTURES!$C$2:$NC$23,MATCH($C8,FIXTURES!$B$2:$B$23,0),0),IF(AND(HLOOKUP(T$2,FIXTURES!$C$2:$NC$23,MATCH($C8,FIXTURES!$B$2:$B$23,0),0)="",HLOOKUP(T$2+1,FIXTURES!$C$2:$NC$23,MATCH($C8,FIXTURES!$B$2:$B$23,0),0)=""),HLOOKUP(T$2+2,FIXTURES!$C$2:$NC$23,MATCH($C8,FIXTURES!$B$2:$B$23,0),0),IF(HLOOKUP(T$2+1,FIXTURES!$C$2:$NC$23,MATCH($C8,FIXTURES!$B$2:$B$23,0),0)="",HLOOKUP(T$2,FIXTURES!$C$2:$NC$23,MATCH($C8,FIXTURES!$B$2:$B$23,0),0),HLOOKUP(T$2+1,FIXTURES!$C$2:$NC$23,MATCH($C8,FIXTURES!$B$2:$B$23,0),0)))),IF(AND(HLOOKUP(T$2,FIXTURES!$C$2:$NC$23,MATCH($C8,FIXTURES!$B$2:$B$23,0),0)="",HLOOKUP(T$2+1,FIXTURES!$C$2:$NC$23,MATCH($C8,FIXTURES!$B$2:$B$23,0),0)=""),HLOOKUP(T$2+2,FIXTURES!$C$2:$NC$23,MATCH($C8,FIXTURES!$B$2:$B$23,0),0),IF(HLOOKUP(T$2+1,FIXTURES!$C$2:$NC$23,MATCH($C8,FIXTURES!$B$2:$B$23,0),0)="",HLOOKUP(T$2,FIXTURES!$C$2:$NC$23,MATCH($C8,FIXTURES!$B$2:$B$23,0),0),HLOOKUP(T$2+1,FIXTURES!$C$2:$NC$23,MATCH($C8,FIXTURES!$B$2:$B$23,0),0))))</f>
        <v/>
      </c>
      <c r="U8" s="117" t="str">
        <f>IF(U$1="SAT",IF(AND(HLOOKUP(U$2,FIXTURES!$C$2:$NC$23,MATCH($C8,FIXTURES!$B$2:$B$23,0),0)="",HLOOKUP(U$2+1,FIXTURES!$C$2:$NC$23,MATCH($C8,FIXTURES!$B$2:$B$23,0),0)="",HLOOKUP(U$2+2,FIXTURES!$C$2:$NC$23,MATCH($C8,FIXTURES!$B$2:$B$23,0),0)=""),HLOOKUP(U$2-1,FIXTURES!$C$2:$NC$23,MATCH($C8,FIXTURES!$B$2:$B$23,0),0),IF(AND(HLOOKUP(U$2,FIXTURES!$C$2:$NC$23,MATCH($C8,FIXTURES!$B$2:$B$23,0),0)="",HLOOKUP(U$2+1,FIXTURES!$C$2:$NC$23,MATCH($C8,FIXTURES!$B$2:$B$23,0),0)=""),HLOOKUP(U$2+2,FIXTURES!$C$2:$NC$23,MATCH($C8,FIXTURES!$B$2:$B$23,0),0),IF(HLOOKUP(U$2+1,FIXTURES!$C$2:$NC$23,MATCH($C8,FIXTURES!$B$2:$B$23,0),0)="",HLOOKUP(U$2,FIXTURES!$C$2:$NC$23,MATCH($C8,FIXTURES!$B$2:$B$23,0),0),HLOOKUP(U$2+1,FIXTURES!$C$2:$NC$23,MATCH($C8,FIXTURES!$B$2:$B$23,0),0)))),IF(AND(HLOOKUP(U$2,FIXTURES!$C$2:$NC$23,MATCH($C8,FIXTURES!$B$2:$B$23,0),0)="",HLOOKUP(U$2+1,FIXTURES!$C$2:$NC$23,MATCH($C8,FIXTURES!$B$2:$B$23,0),0)=""),HLOOKUP(U$2+2,FIXTURES!$C$2:$NC$23,MATCH($C8,FIXTURES!$B$2:$B$23,0),0),IF(HLOOKUP(U$2+1,FIXTURES!$C$2:$NC$23,MATCH($C8,FIXTURES!$B$2:$B$23,0),0)="",HLOOKUP(U$2,FIXTURES!$C$2:$NC$23,MATCH($C8,FIXTURES!$B$2:$B$23,0),0),HLOOKUP(U$2+1,FIXTURES!$C$2:$NC$23,MATCH($C8,FIXTURES!$B$2:$B$23,0),0))))</f>
        <v>BRE</v>
      </c>
      <c r="V8" s="117" t="str">
        <f>IF(V$1="SAT",IF(AND(HLOOKUP(V$2,FIXTURES!$C$2:$NC$23,MATCH($C8,FIXTURES!$B$2:$B$23,0),0)="",HLOOKUP(V$2+1,FIXTURES!$C$2:$NC$23,MATCH($C8,FIXTURES!$B$2:$B$23,0),0)="",HLOOKUP(V$2+2,FIXTURES!$C$2:$NC$23,MATCH($C8,FIXTURES!$B$2:$B$23,0),0)=""),HLOOKUP(V$2-1,FIXTURES!$C$2:$NC$23,MATCH($C8,FIXTURES!$B$2:$B$23,0),0),IF(AND(HLOOKUP(V$2,FIXTURES!$C$2:$NC$23,MATCH($C8,FIXTURES!$B$2:$B$23,0),0)="",HLOOKUP(V$2+1,FIXTURES!$C$2:$NC$23,MATCH($C8,FIXTURES!$B$2:$B$23,0),0)=""),HLOOKUP(V$2+2,FIXTURES!$C$2:$NC$23,MATCH($C8,FIXTURES!$B$2:$B$23,0),0),IF(HLOOKUP(V$2+1,FIXTURES!$C$2:$NC$23,MATCH($C8,FIXTURES!$B$2:$B$23,0),0)="",HLOOKUP(V$2,FIXTURES!$C$2:$NC$23,MATCH($C8,FIXTURES!$B$2:$B$23,0),0),HLOOKUP(V$2+1,FIXTURES!$C$2:$NC$23,MATCH($C8,FIXTURES!$B$2:$B$23,0),0)))),IF(AND(HLOOKUP(V$2,FIXTURES!$C$2:$NC$23,MATCH($C8,FIXTURES!$B$2:$B$23,0),0)="",HLOOKUP(V$2+1,FIXTURES!$C$2:$NC$23,MATCH($C8,FIXTURES!$B$2:$B$23,0),0)=""),HLOOKUP(V$2+2,FIXTURES!$C$2:$NC$23,MATCH($C8,FIXTURES!$B$2:$B$23,0),0),IF(HLOOKUP(V$2+1,FIXTURES!$C$2:$NC$23,MATCH($C8,FIXTURES!$B$2:$B$23,0),0)="",HLOOKUP(V$2,FIXTURES!$C$2:$NC$23,MATCH($C8,FIXTURES!$B$2:$B$23,0),0),HLOOKUP(V$2+1,FIXTURES!$C$2:$NC$23,MATCH($C8,FIXTURES!$B$2:$B$23,0),0))))</f>
        <v/>
      </c>
      <c r="W8" s="117" t="str">
        <f>IF(W$1="SAT",IF(AND(HLOOKUP(W$2,FIXTURES!$C$2:$NC$23,MATCH($C8,FIXTURES!$B$2:$B$23,0),0)="",HLOOKUP(W$2+1,FIXTURES!$C$2:$NC$23,MATCH($C8,FIXTURES!$B$2:$B$23,0),0)="",HLOOKUP(W$2+2,FIXTURES!$C$2:$NC$23,MATCH($C8,FIXTURES!$B$2:$B$23,0),0)=""),HLOOKUP(W$2-1,FIXTURES!$C$2:$NC$23,MATCH($C8,FIXTURES!$B$2:$B$23,0),0),IF(AND(HLOOKUP(W$2,FIXTURES!$C$2:$NC$23,MATCH($C8,FIXTURES!$B$2:$B$23,0),0)="",HLOOKUP(W$2+1,FIXTURES!$C$2:$NC$23,MATCH($C8,FIXTURES!$B$2:$B$23,0),0)=""),HLOOKUP(W$2+2,FIXTURES!$C$2:$NC$23,MATCH($C8,FIXTURES!$B$2:$B$23,0),0),IF(HLOOKUP(W$2+1,FIXTURES!$C$2:$NC$23,MATCH($C8,FIXTURES!$B$2:$B$23,0),0)="",HLOOKUP(W$2,FIXTURES!$C$2:$NC$23,MATCH($C8,FIXTURES!$B$2:$B$23,0),0),HLOOKUP(W$2+1,FIXTURES!$C$2:$NC$23,MATCH($C8,FIXTURES!$B$2:$B$23,0),0)))),IF(AND(HLOOKUP(W$2,FIXTURES!$C$2:$NC$23,MATCH($C8,FIXTURES!$B$2:$B$23,0),0)="",HLOOKUP(W$2+1,FIXTURES!$C$2:$NC$23,MATCH($C8,FIXTURES!$B$2:$B$23,0),0)=""),HLOOKUP(W$2+2,FIXTURES!$C$2:$NC$23,MATCH($C8,FIXTURES!$B$2:$B$23,0),0),IF(HLOOKUP(W$2+1,FIXTURES!$C$2:$NC$23,MATCH($C8,FIXTURES!$B$2:$B$23,0),0)="",HLOOKUP(W$2,FIXTURES!$C$2:$NC$23,MATCH($C8,FIXTURES!$B$2:$B$23,0),0),HLOOKUP(W$2+1,FIXTURES!$C$2:$NC$23,MATCH($C8,FIXTURES!$B$2:$B$23,0),0))))</f>
        <v>LEI</v>
      </c>
      <c r="X8" s="117" t="str">
        <f>IF(X$1="SAT",IF(AND(HLOOKUP(X$2,FIXTURES!$C$2:$NC$23,MATCH($C8,FIXTURES!$B$2:$B$23,0),0)="",HLOOKUP(X$2+1,FIXTURES!$C$2:$NC$23,MATCH($C8,FIXTURES!$B$2:$B$23,0),0)="",HLOOKUP(X$2+2,FIXTURES!$C$2:$NC$23,MATCH($C8,FIXTURES!$B$2:$B$23,0),0)=""),HLOOKUP(X$2-1,FIXTURES!$C$2:$NC$23,MATCH($C8,FIXTURES!$B$2:$B$23,0),0),IF(AND(HLOOKUP(X$2,FIXTURES!$C$2:$NC$23,MATCH($C8,FIXTURES!$B$2:$B$23,0),0)="",HLOOKUP(X$2+1,FIXTURES!$C$2:$NC$23,MATCH($C8,FIXTURES!$B$2:$B$23,0),0)=""),HLOOKUP(X$2+2,FIXTURES!$C$2:$NC$23,MATCH($C8,FIXTURES!$B$2:$B$23,0),0),IF(HLOOKUP(X$2+1,FIXTURES!$C$2:$NC$23,MATCH($C8,FIXTURES!$B$2:$B$23,0),0)="",HLOOKUP(X$2,FIXTURES!$C$2:$NC$23,MATCH($C8,FIXTURES!$B$2:$B$23,0),0),HLOOKUP(X$2+1,FIXTURES!$C$2:$NC$23,MATCH($C8,FIXTURES!$B$2:$B$23,0),0)))),IF(AND(HLOOKUP(X$2,FIXTURES!$C$2:$NC$23,MATCH($C8,FIXTURES!$B$2:$B$23,0),0)="",HLOOKUP(X$2+1,FIXTURES!$C$2:$NC$23,MATCH($C8,FIXTURES!$B$2:$B$23,0),0)=""),HLOOKUP(X$2+2,FIXTURES!$C$2:$NC$23,MATCH($C8,FIXTURES!$B$2:$B$23,0),0),IF(HLOOKUP(X$2+1,FIXTURES!$C$2:$NC$23,MATCH($C8,FIXTURES!$B$2:$B$23,0),0)="",HLOOKUP(X$2,FIXTURES!$C$2:$NC$23,MATCH($C8,FIXTURES!$B$2:$B$23,0),0),HLOOKUP(X$2+1,FIXTURES!$C$2:$NC$23,MATCH($C8,FIXTURES!$B$2:$B$23,0),0))))</f>
        <v/>
      </c>
      <c r="Y8" s="117" t="str">
        <f>IF(Y$1="SAT",IF(AND(HLOOKUP(Y$2,FIXTURES!$C$2:$NC$23,MATCH($C8,FIXTURES!$B$2:$B$23,0),0)="",HLOOKUP(Y$2+1,FIXTURES!$C$2:$NC$23,MATCH($C8,FIXTURES!$B$2:$B$23,0),0)="",HLOOKUP(Y$2+2,FIXTURES!$C$2:$NC$23,MATCH($C8,FIXTURES!$B$2:$B$23,0),0)=""),HLOOKUP(Y$2-1,FIXTURES!$C$2:$NC$23,MATCH($C8,FIXTURES!$B$2:$B$23,0),0),IF(AND(HLOOKUP(Y$2,FIXTURES!$C$2:$NC$23,MATCH($C8,FIXTURES!$B$2:$B$23,0),0)="",HLOOKUP(Y$2+1,FIXTURES!$C$2:$NC$23,MATCH($C8,FIXTURES!$B$2:$B$23,0),0)=""),HLOOKUP(Y$2+2,FIXTURES!$C$2:$NC$23,MATCH($C8,FIXTURES!$B$2:$B$23,0),0),IF(HLOOKUP(Y$2+1,FIXTURES!$C$2:$NC$23,MATCH($C8,FIXTURES!$B$2:$B$23,0),0)="",HLOOKUP(Y$2,FIXTURES!$C$2:$NC$23,MATCH($C8,FIXTURES!$B$2:$B$23,0),0),HLOOKUP(Y$2+1,FIXTURES!$C$2:$NC$23,MATCH($C8,FIXTURES!$B$2:$B$23,0),0)))),IF(AND(HLOOKUP(Y$2,FIXTURES!$C$2:$NC$23,MATCH($C8,FIXTURES!$B$2:$B$23,0),0)="",HLOOKUP(Y$2+1,FIXTURES!$C$2:$NC$23,MATCH($C8,FIXTURES!$B$2:$B$23,0),0)=""),HLOOKUP(Y$2+2,FIXTURES!$C$2:$NC$23,MATCH($C8,FIXTURES!$B$2:$B$23,0),0),IF(HLOOKUP(Y$2+1,FIXTURES!$C$2:$NC$23,MATCH($C8,FIXTURES!$B$2:$B$23,0),0)="",HLOOKUP(Y$2,FIXTURES!$C$2:$NC$23,MATCH($C8,FIXTURES!$B$2:$B$23,0),0),HLOOKUP(Y$2+1,FIXTURES!$C$2:$NC$23,MATCH($C8,FIXTURES!$B$2:$B$23,0),0))))</f>
        <v>ful</v>
      </c>
      <c r="Z8" s="117" t="str">
        <f>IF(Z$1="SAT",IF(AND(HLOOKUP(Z$2,FIXTURES!$C$2:$NC$23,MATCH($C8,FIXTURES!$B$2:$B$23,0),0)="",HLOOKUP(Z$2+1,FIXTURES!$C$2:$NC$23,MATCH($C8,FIXTURES!$B$2:$B$23,0),0)="",HLOOKUP(Z$2+2,FIXTURES!$C$2:$NC$23,MATCH($C8,FIXTURES!$B$2:$B$23,0),0)=""),HLOOKUP(Z$2-1,FIXTURES!$C$2:$NC$23,MATCH($C8,FIXTURES!$B$2:$B$23,0),0),IF(AND(HLOOKUP(Z$2,FIXTURES!$C$2:$NC$23,MATCH($C8,FIXTURES!$B$2:$B$23,0),0)="",HLOOKUP(Z$2+1,FIXTURES!$C$2:$NC$23,MATCH($C8,FIXTURES!$B$2:$B$23,0),0)=""),HLOOKUP(Z$2+2,FIXTURES!$C$2:$NC$23,MATCH($C8,FIXTURES!$B$2:$B$23,0),0),IF(HLOOKUP(Z$2+1,FIXTURES!$C$2:$NC$23,MATCH($C8,FIXTURES!$B$2:$B$23,0),0)="",HLOOKUP(Z$2,FIXTURES!$C$2:$NC$23,MATCH($C8,FIXTURES!$B$2:$B$23,0),0),HLOOKUP(Z$2+1,FIXTURES!$C$2:$NC$23,MATCH($C8,FIXTURES!$B$2:$B$23,0),0)))),IF(AND(HLOOKUP(Z$2,FIXTURES!$C$2:$NC$23,MATCH($C8,FIXTURES!$B$2:$B$23,0),0)="",HLOOKUP(Z$2+1,FIXTURES!$C$2:$NC$23,MATCH($C8,FIXTURES!$B$2:$B$23,0),0)=""),HLOOKUP(Z$2+2,FIXTURES!$C$2:$NC$23,MATCH($C8,FIXTURES!$B$2:$B$23,0),0),IF(HLOOKUP(Z$2+1,FIXTURES!$C$2:$NC$23,MATCH($C8,FIXTURES!$B$2:$B$23,0),0)="",HLOOKUP(Z$2,FIXTURES!$C$2:$NC$23,MATCH($C8,FIXTURES!$B$2:$B$23,0),0),HLOOKUP(Z$2+1,FIXTURES!$C$2:$NC$23,MATCH($C8,FIXTURES!$B$2:$B$23,0),0))))</f>
        <v>SOU</v>
      </c>
      <c r="AA8" s="117" t="str">
        <f>IF(AA$1="SAT",IF(AND(HLOOKUP(AA$2,FIXTURES!$C$2:$NC$23,MATCH($C8,FIXTURES!$B$2:$B$23,0),0)="",HLOOKUP(AA$2+1,FIXTURES!$C$2:$NC$23,MATCH($C8,FIXTURES!$B$2:$B$23,0),0)="",HLOOKUP(AA$2+2,FIXTURES!$C$2:$NC$23,MATCH($C8,FIXTURES!$B$2:$B$23,0),0)=""),HLOOKUP(AA$2-1,FIXTURES!$C$2:$NC$23,MATCH($C8,FIXTURES!$B$2:$B$23,0),0),IF(AND(HLOOKUP(AA$2,FIXTURES!$C$2:$NC$23,MATCH($C8,FIXTURES!$B$2:$B$23,0),0)="",HLOOKUP(AA$2+1,FIXTURES!$C$2:$NC$23,MATCH($C8,FIXTURES!$B$2:$B$23,0),0)=""),HLOOKUP(AA$2+2,FIXTURES!$C$2:$NC$23,MATCH($C8,FIXTURES!$B$2:$B$23,0),0),IF(HLOOKUP(AA$2+1,FIXTURES!$C$2:$NC$23,MATCH($C8,FIXTURES!$B$2:$B$23,0),0)="",HLOOKUP(AA$2,FIXTURES!$C$2:$NC$23,MATCH($C8,FIXTURES!$B$2:$B$23,0),0),HLOOKUP(AA$2+1,FIXTURES!$C$2:$NC$23,MATCH($C8,FIXTURES!$B$2:$B$23,0),0)))),IF(AND(HLOOKUP(AA$2,FIXTURES!$C$2:$NC$23,MATCH($C8,FIXTURES!$B$2:$B$23,0),0)="",HLOOKUP(AA$2+1,FIXTURES!$C$2:$NC$23,MATCH($C8,FIXTURES!$B$2:$B$23,0),0)=""),HLOOKUP(AA$2+2,FIXTURES!$C$2:$NC$23,MATCH($C8,FIXTURES!$B$2:$B$23,0),0),IF(HLOOKUP(AA$2+1,FIXTURES!$C$2:$NC$23,MATCH($C8,FIXTURES!$B$2:$B$23,0),0)="",HLOOKUP(AA$2,FIXTURES!$C$2:$NC$23,MATCH($C8,FIXTURES!$B$2:$B$23,0),0),HLOOKUP(AA$2+1,FIXTURES!$C$2:$NC$23,MATCH($C8,FIXTURES!$B$2:$B$23,0),0))))</f>
        <v>whu</v>
      </c>
      <c r="AB8" s="117" t="str">
        <f>IF(AB$1="SAT",IF(AND(HLOOKUP(AB$2,FIXTURES!$C$2:$NC$23,MATCH($C8,FIXTURES!$B$2:$B$23,0),0)="",HLOOKUP(AB$2+1,FIXTURES!$C$2:$NC$23,MATCH($C8,FIXTURES!$B$2:$B$23,0),0)="",HLOOKUP(AB$2+2,FIXTURES!$C$2:$NC$23,MATCH($C8,FIXTURES!$B$2:$B$23,0),0)=""),HLOOKUP(AB$2-1,FIXTURES!$C$2:$NC$23,MATCH($C8,FIXTURES!$B$2:$B$23,0),0),IF(AND(HLOOKUP(AB$2,FIXTURES!$C$2:$NC$23,MATCH($C8,FIXTURES!$B$2:$B$23,0),0)="",HLOOKUP(AB$2+1,FIXTURES!$C$2:$NC$23,MATCH($C8,FIXTURES!$B$2:$B$23,0),0)=""),HLOOKUP(AB$2+2,FIXTURES!$C$2:$NC$23,MATCH($C8,FIXTURES!$B$2:$B$23,0),0),IF(HLOOKUP(AB$2+1,FIXTURES!$C$2:$NC$23,MATCH($C8,FIXTURES!$B$2:$B$23,0),0)="",HLOOKUP(AB$2,FIXTURES!$C$2:$NC$23,MATCH($C8,FIXTURES!$B$2:$B$23,0),0),HLOOKUP(AB$2+1,FIXTURES!$C$2:$NC$23,MATCH($C8,FIXTURES!$B$2:$B$23,0),0)))),IF(AND(HLOOKUP(AB$2,FIXTURES!$C$2:$NC$23,MATCH($C8,FIXTURES!$B$2:$B$23,0),0)="",HLOOKUP(AB$2+1,FIXTURES!$C$2:$NC$23,MATCH($C8,FIXTURES!$B$2:$B$23,0),0)=""),HLOOKUP(AB$2+2,FIXTURES!$C$2:$NC$23,MATCH($C8,FIXTURES!$B$2:$B$23,0),0),IF(HLOOKUP(AB$2+1,FIXTURES!$C$2:$NC$23,MATCH($C8,FIXTURES!$B$2:$B$23,0),0)="",HLOOKUP(AB$2,FIXTURES!$C$2:$NC$23,MATCH($C8,FIXTURES!$B$2:$B$23,0),0),HLOOKUP(AB$2+1,FIXTURES!$C$2:$NC$23,MATCH($C8,FIXTURES!$B$2:$B$23,0),0))))</f>
        <v/>
      </c>
      <c r="AC8" s="117" t="str">
        <f>IF(AC$1="SAT",IF(AND(HLOOKUP(AC$2,FIXTURES!$C$2:$NC$23,MATCH($C8,FIXTURES!$B$2:$B$23,0),0)="",HLOOKUP(AC$2+1,FIXTURES!$C$2:$NC$23,MATCH($C8,FIXTURES!$B$2:$B$23,0),0)="",HLOOKUP(AC$2+2,FIXTURES!$C$2:$NC$23,MATCH($C8,FIXTURES!$B$2:$B$23,0),0)=""),HLOOKUP(AC$2-1,FIXTURES!$C$2:$NC$23,MATCH($C8,FIXTURES!$B$2:$B$23,0),0),IF(AND(HLOOKUP(AC$2,FIXTURES!$C$2:$NC$23,MATCH($C8,FIXTURES!$B$2:$B$23,0),0)="",HLOOKUP(AC$2+1,FIXTURES!$C$2:$NC$23,MATCH($C8,FIXTURES!$B$2:$B$23,0),0)=""),HLOOKUP(AC$2+2,FIXTURES!$C$2:$NC$23,MATCH($C8,FIXTURES!$B$2:$B$23,0),0),IF(HLOOKUP(AC$2+1,FIXTURES!$C$2:$NC$23,MATCH($C8,FIXTURES!$B$2:$B$23,0),0)="",HLOOKUP(AC$2,FIXTURES!$C$2:$NC$23,MATCH($C8,FIXTURES!$B$2:$B$23,0),0),HLOOKUP(AC$2+1,FIXTURES!$C$2:$NC$23,MATCH($C8,FIXTURES!$B$2:$B$23,0),0)))),IF(AND(HLOOKUP(AC$2,FIXTURES!$C$2:$NC$23,MATCH($C8,FIXTURES!$B$2:$B$23,0),0)="",HLOOKUP(AC$2+1,FIXTURES!$C$2:$NC$23,MATCH($C8,FIXTURES!$B$2:$B$23,0),0)=""),HLOOKUP(AC$2+2,FIXTURES!$C$2:$NC$23,MATCH($C8,FIXTURES!$B$2:$B$23,0),0),IF(HLOOKUP(AC$2+1,FIXTURES!$C$2:$NC$23,MATCH($C8,FIXTURES!$B$2:$B$23,0),0)="",HLOOKUP(AC$2,FIXTURES!$C$2:$NC$23,MATCH($C8,FIXTURES!$B$2:$B$23,0),0),HLOOKUP(AC$2+1,FIXTURES!$C$2:$NC$23,MATCH($C8,FIXTURES!$B$2:$B$23,0),0))))</f>
        <v>TOT</v>
      </c>
      <c r="AD8" s="117" t="str">
        <f>IF(AD$1="SAT",IF(AND(HLOOKUP(AD$2,FIXTURES!$C$2:$NC$23,MATCH($C8,FIXTURES!$B$2:$B$23,0),0)="",HLOOKUP(AD$2+1,FIXTURES!$C$2:$NC$23,MATCH($C8,FIXTURES!$B$2:$B$23,0),0)="",HLOOKUP(AD$2+2,FIXTURES!$C$2:$NC$23,MATCH($C8,FIXTURES!$B$2:$B$23,0),0)=""),HLOOKUP(AD$2-1,FIXTURES!$C$2:$NC$23,MATCH($C8,FIXTURES!$B$2:$B$23,0),0),IF(AND(HLOOKUP(AD$2,FIXTURES!$C$2:$NC$23,MATCH($C8,FIXTURES!$B$2:$B$23,0),0)="",HLOOKUP(AD$2+1,FIXTURES!$C$2:$NC$23,MATCH($C8,FIXTURES!$B$2:$B$23,0),0)=""),HLOOKUP(AD$2+2,FIXTURES!$C$2:$NC$23,MATCH($C8,FIXTURES!$B$2:$B$23,0),0),IF(HLOOKUP(AD$2+1,FIXTURES!$C$2:$NC$23,MATCH($C8,FIXTURES!$B$2:$B$23,0),0)="",HLOOKUP(AD$2,FIXTURES!$C$2:$NC$23,MATCH($C8,FIXTURES!$B$2:$B$23,0),0),HLOOKUP(AD$2+1,FIXTURES!$C$2:$NC$23,MATCH($C8,FIXTURES!$B$2:$B$23,0),0)))),IF(AND(HLOOKUP(AD$2,FIXTURES!$C$2:$NC$23,MATCH($C8,FIXTURES!$B$2:$B$23,0),0)="",HLOOKUP(AD$2+1,FIXTURES!$C$2:$NC$23,MATCH($C8,FIXTURES!$B$2:$B$23,0),0)=""),HLOOKUP(AD$2+2,FIXTURES!$C$2:$NC$23,MATCH($C8,FIXTURES!$B$2:$B$23,0),0),IF(HLOOKUP(AD$2+1,FIXTURES!$C$2:$NC$23,MATCH($C8,FIXTURES!$B$2:$B$23,0),0)="",HLOOKUP(AD$2,FIXTURES!$C$2:$NC$23,MATCH($C8,FIXTURES!$B$2:$B$23,0),0),HLOOKUP(AD$2+1,FIXTURES!$C$2:$NC$23,MATCH($C8,FIXTURES!$B$2:$B$23,0),0))))</f>
        <v/>
      </c>
      <c r="AE8" s="117" t="str">
        <f>IF(AE$1="SAT",IF(AND(HLOOKUP(AE$2,FIXTURES!$C$2:$NC$23,MATCH($C8,FIXTURES!$B$2:$B$23,0),0)="",HLOOKUP(AE$2+1,FIXTURES!$C$2:$NC$23,MATCH($C8,FIXTURES!$B$2:$B$23,0),0)="",HLOOKUP(AE$2+2,FIXTURES!$C$2:$NC$23,MATCH($C8,FIXTURES!$B$2:$B$23,0),0)=""),HLOOKUP(AE$2-1,FIXTURES!$C$2:$NC$23,MATCH($C8,FIXTURES!$B$2:$B$23,0),0),IF(AND(HLOOKUP(AE$2,FIXTURES!$C$2:$NC$23,MATCH($C8,FIXTURES!$B$2:$B$23,0),0)="",HLOOKUP(AE$2+1,FIXTURES!$C$2:$NC$23,MATCH($C8,FIXTURES!$B$2:$B$23,0),0)=""),HLOOKUP(AE$2+2,FIXTURES!$C$2:$NC$23,MATCH($C8,FIXTURES!$B$2:$B$23,0),0),IF(HLOOKUP(AE$2+1,FIXTURES!$C$2:$NC$23,MATCH($C8,FIXTURES!$B$2:$B$23,0),0)="",HLOOKUP(AE$2,FIXTURES!$C$2:$NC$23,MATCH($C8,FIXTURES!$B$2:$B$23,0),0),HLOOKUP(AE$2+1,FIXTURES!$C$2:$NC$23,MATCH($C8,FIXTURES!$B$2:$B$23,0),0)))),IF(AND(HLOOKUP(AE$2,FIXTURES!$C$2:$NC$23,MATCH($C8,FIXTURES!$B$2:$B$23,0),0)="",HLOOKUP(AE$2+1,FIXTURES!$C$2:$NC$23,MATCH($C8,FIXTURES!$B$2:$B$23,0),0)=""),HLOOKUP(AE$2+2,FIXTURES!$C$2:$NC$23,MATCH($C8,FIXTURES!$B$2:$B$23,0),0),IF(HLOOKUP(AE$2+1,FIXTURES!$C$2:$NC$23,MATCH($C8,FIXTURES!$B$2:$B$23,0),0)="",HLOOKUP(AE$2,FIXTURES!$C$2:$NC$23,MATCH($C8,FIXTURES!$B$2:$B$23,0),0),HLOOKUP(AE$2+1,FIXTURES!$C$2:$NC$23,MATCH($C8,FIXTURES!$B$2:$B$23,0),0))))</f>
        <v>lee</v>
      </c>
      <c r="AF8" s="117" t="str">
        <f>IF(AF$1="SAT",IF(AND(HLOOKUP(AF$2,FIXTURES!$C$2:$NC$23,MATCH($C8,FIXTURES!$B$2:$B$23,0),0)="",HLOOKUP(AF$2+1,FIXTURES!$C$2:$NC$23,MATCH($C8,FIXTURES!$B$2:$B$23,0),0)="",HLOOKUP(AF$2+2,FIXTURES!$C$2:$NC$23,MATCH($C8,FIXTURES!$B$2:$B$23,0),0)=""),HLOOKUP(AF$2-1,FIXTURES!$C$2:$NC$23,MATCH($C8,FIXTURES!$B$2:$B$23,0),0),IF(AND(HLOOKUP(AF$2,FIXTURES!$C$2:$NC$23,MATCH($C8,FIXTURES!$B$2:$B$23,0),0)="",HLOOKUP(AF$2+1,FIXTURES!$C$2:$NC$23,MATCH($C8,FIXTURES!$B$2:$B$23,0),0)=""),HLOOKUP(AF$2+2,FIXTURES!$C$2:$NC$23,MATCH($C8,FIXTURES!$B$2:$B$23,0),0),IF(HLOOKUP(AF$2+1,FIXTURES!$C$2:$NC$23,MATCH($C8,FIXTURES!$B$2:$B$23,0),0)="",HLOOKUP(AF$2,FIXTURES!$C$2:$NC$23,MATCH($C8,FIXTURES!$B$2:$B$23,0),0),HLOOKUP(AF$2+1,FIXTURES!$C$2:$NC$23,MATCH($C8,FIXTURES!$B$2:$B$23,0),0)))),IF(AND(HLOOKUP(AF$2,FIXTURES!$C$2:$NC$23,MATCH($C8,FIXTURES!$B$2:$B$23,0),0)="",HLOOKUP(AF$2+1,FIXTURES!$C$2:$NC$23,MATCH($C8,FIXTURES!$B$2:$B$23,0),0)=""),HLOOKUP(AF$2+2,FIXTURES!$C$2:$NC$23,MATCH($C8,FIXTURES!$B$2:$B$23,0),0),IF(HLOOKUP(AF$2+1,FIXTURES!$C$2:$NC$23,MATCH($C8,FIXTURES!$B$2:$B$23,0),0)="",HLOOKUP(AF$2,FIXTURES!$C$2:$NC$23,MATCH($C8,FIXTURES!$B$2:$B$23,0),0),HLOOKUP(AF$2+1,FIXTURES!$C$2:$NC$23,MATCH($C8,FIXTURES!$B$2:$B$23,0),0))))</f>
        <v>Everton</v>
      </c>
      <c r="AG8" s="117" t="str">
        <f>IF(AG$1="SAT",IF(AND(HLOOKUP(AG$2,FIXTURES!$C$2:$NC$23,MATCH($C8,FIXTURES!$B$2:$B$23,0),0)="",HLOOKUP(AG$2+1,FIXTURES!$C$2:$NC$23,MATCH($C8,FIXTURES!$B$2:$B$23,0),0)="",HLOOKUP(AG$2+2,FIXTURES!$C$2:$NC$23,MATCH($C8,FIXTURES!$B$2:$B$23,0),0)=""),HLOOKUP(AG$2-1,FIXTURES!$C$2:$NC$23,MATCH($C8,FIXTURES!$B$2:$B$23,0),0),IF(AND(HLOOKUP(AG$2,FIXTURES!$C$2:$NC$23,MATCH($C8,FIXTURES!$B$2:$B$23,0),0)="",HLOOKUP(AG$2+1,FIXTURES!$C$2:$NC$23,MATCH($C8,FIXTURES!$B$2:$B$23,0),0)=""),HLOOKUP(AG$2+2,FIXTURES!$C$2:$NC$23,MATCH($C8,FIXTURES!$B$2:$B$23,0),0),IF(HLOOKUP(AG$2+1,FIXTURES!$C$2:$NC$23,MATCH($C8,FIXTURES!$B$2:$B$23,0),0)="",HLOOKUP(AG$2,FIXTURES!$C$2:$NC$23,MATCH($C8,FIXTURES!$B$2:$B$23,0),0),HLOOKUP(AG$2+1,FIXTURES!$C$2:$NC$23,MATCH($C8,FIXTURES!$B$2:$B$23,0),0)))),IF(AND(HLOOKUP(AG$2,FIXTURES!$C$2:$NC$23,MATCH($C8,FIXTURES!$B$2:$B$23,0),0)="",HLOOKUP(AG$2+1,FIXTURES!$C$2:$NC$23,MATCH($C8,FIXTURES!$B$2:$B$23,0),0)=""),HLOOKUP(AG$2+2,FIXTURES!$C$2:$NC$23,MATCH($C8,FIXTURES!$B$2:$B$23,0),0),IF(HLOOKUP(AG$2+1,FIXTURES!$C$2:$NC$23,MATCH($C8,FIXTURES!$B$2:$B$23,0),0)="",HLOOKUP(AG$2,FIXTURES!$C$2:$NC$23,MATCH($C8,FIXTURES!$B$2:$B$23,0),0),HLOOKUP(AG$2+1,FIXTURES!$C$2:$NC$23,MATCH($C8,FIXTURES!$B$2:$B$23,0),0))))</f>
        <v>EVE</v>
      </c>
      <c r="AH8" s="117" t="str">
        <f>IF(AH$1="SAT",IF(AND(HLOOKUP(AH$2,FIXTURES!$C$2:$NC$23,MATCH($C8,FIXTURES!$B$2:$B$23,0),0)="",HLOOKUP(AH$2+1,FIXTURES!$C$2:$NC$23,MATCH($C8,FIXTURES!$B$2:$B$23,0),0)="",HLOOKUP(AH$2+2,FIXTURES!$C$2:$NC$23,MATCH($C8,FIXTURES!$B$2:$B$23,0),0)=""),HLOOKUP(AH$2-1,FIXTURES!$C$2:$NC$23,MATCH($C8,FIXTURES!$B$2:$B$23,0),0),IF(AND(HLOOKUP(AH$2,FIXTURES!$C$2:$NC$23,MATCH($C8,FIXTURES!$B$2:$B$23,0),0)="",HLOOKUP(AH$2+1,FIXTURES!$C$2:$NC$23,MATCH($C8,FIXTURES!$B$2:$B$23,0),0)=""),HLOOKUP(AH$2+2,FIXTURES!$C$2:$NC$23,MATCH($C8,FIXTURES!$B$2:$B$23,0),0),IF(HLOOKUP(AH$2+1,FIXTURES!$C$2:$NC$23,MATCH($C8,FIXTURES!$B$2:$B$23,0),0)="",HLOOKUP(AH$2,FIXTURES!$C$2:$NC$23,MATCH($C8,FIXTURES!$B$2:$B$23,0),0),HLOOKUP(AH$2+1,FIXTURES!$C$2:$NC$23,MATCH($C8,FIXTURES!$B$2:$B$23,0),0)))),IF(AND(HLOOKUP(AH$2,FIXTURES!$C$2:$NC$23,MATCH($C8,FIXTURES!$B$2:$B$23,0),0)="",HLOOKUP(AH$2+1,FIXTURES!$C$2:$NC$23,MATCH($C8,FIXTURES!$B$2:$B$23,0),0)=""),HLOOKUP(AH$2+2,FIXTURES!$C$2:$NC$23,MATCH($C8,FIXTURES!$B$2:$B$23,0),0),IF(HLOOKUP(AH$2+1,FIXTURES!$C$2:$NC$23,MATCH($C8,FIXTURES!$B$2:$B$23,0),0)="",HLOOKUP(AH$2,FIXTURES!$C$2:$NC$23,MATCH($C8,FIXTURES!$B$2:$B$23,0),0),HLOOKUP(AH$2+1,FIXTURES!$C$2:$NC$23,MATCH($C8,FIXTURES!$B$2:$B$23,0),0))))</f>
        <v/>
      </c>
      <c r="AI8" s="117" t="str">
        <f>IF(AI$1="SAT",IF(AND(HLOOKUP(AI$2,FIXTURES!$C$2:$NC$23,MATCH($C8,FIXTURES!$B$2:$B$23,0),0)="",HLOOKUP(AI$2+1,FIXTURES!$C$2:$NC$23,MATCH($C8,FIXTURES!$B$2:$B$23,0),0)="",HLOOKUP(AI$2+2,FIXTURES!$C$2:$NC$23,MATCH($C8,FIXTURES!$B$2:$B$23,0),0)=""),HLOOKUP(AI$2-1,FIXTURES!$C$2:$NC$23,MATCH($C8,FIXTURES!$B$2:$B$23,0),0),IF(AND(HLOOKUP(AI$2,FIXTURES!$C$2:$NC$23,MATCH($C8,FIXTURES!$B$2:$B$23,0),0)="",HLOOKUP(AI$2+1,FIXTURES!$C$2:$NC$23,MATCH($C8,FIXTURES!$B$2:$B$23,0),0)=""),HLOOKUP(AI$2+2,FIXTURES!$C$2:$NC$23,MATCH($C8,FIXTURES!$B$2:$B$23,0),0),IF(HLOOKUP(AI$2+1,FIXTURES!$C$2:$NC$23,MATCH($C8,FIXTURES!$B$2:$B$23,0),0)="",HLOOKUP(AI$2,FIXTURES!$C$2:$NC$23,MATCH($C8,FIXTURES!$B$2:$B$23,0),0),HLOOKUP(AI$2+1,FIXTURES!$C$2:$NC$23,MATCH($C8,FIXTURES!$B$2:$B$23,0),0)))),IF(AND(HLOOKUP(AI$2,FIXTURES!$C$2:$NC$23,MATCH($C8,FIXTURES!$B$2:$B$23,0),0)="",HLOOKUP(AI$2+1,FIXTURES!$C$2:$NC$23,MATCH($C8,FIXTURES!$B$2:$B$23,0),0)=""),HLOOKUP(AI$2+2,FIXTURES!$C$2:$NC$23,MATCH($C8,FIXTURES!$B$2:$B$23,0),0),IF(HLOOKUP(AI$2+1,FIXTURES!$C$2:$NC$23,MATCH($C8,FIXTURES!$B$2:$B$23,0),0)="",HLOOKUP(AI$2,FIXTURES!$C$2:$NC$23,MATCH($C8,FIXTURES!$B$2:$B$23,0),0),HLOOKUP(AI$2+1,FIXTURES!$C$2:$NC$23,MATCH($C8,FIXTURES!$B$2:$B$23,0),0))))</f>
        <v/>
      </c>
      <c r="AJ8" s="117" t="str">
        <f>IF(AJ$1="SAT",IF(AND(HLOOKUP(AJ$2,FIXTURES!$C$2:$NC$23,MATCH($C8,FIXTURES!$B$2:$B$23,0),0)="",HLOOKUP(AJ$2+1,FIXTURES!$C$2:$NC$23,MATCH($C8,FIXTURES!$B$2:$B$23,0),0)="",HLOOKUP(AJ$2+2,FIXTURES!$C$2:$NC$23,MATCH($C8,FIXTURES!$B$2:$B$23,0),0)=""),HLOOKUP(AJ$2-1,FIXTURES!$C$2:$NC$23,MATCH($C8,FIXTURES!$B$2:$B$23,0),0),IF(AND(HLOOKUP(AJ$2,FIXTURES!$C$2:$NC$23,MATCH($C8,FIXTURES!$B$2:$B$23,0),0)="",HLOOKUP(AJ$2+1,FIXTURES!$C$2:$NC$23,MATCH($C8,FIXTURES!$B$2:$B$23,0),0)=""),HLOOKUP(AJ$2+2,FIXTURES!$C$2:$NC$23,MATCH($C8,FIXTURES!$B$2:$B$23,0),0),IF(HLOOKUP(AJ$2+1,FIXTURES!$C$2:$NC$23,MATCH($C8,FIXTURES!$B$2:$B$23,0),0)="",HLOOKUP(AJ$2,FIXTURES!$C$2:$NC$23,MATCH($C8,FIXTURES!$B$2:$B$23,0),0),HLOOKUP(AJ$2+1,FIXTURES!$C$2:$NC$23,MATCH($C8,FIXTURES!$B$2:$B$23,0),0)))),IF(AND(HLOOKUP(AJ$2,FIXTURES!$C$2:$NC$23,MATCH($C8,FIXTURES!$B$2:$B$23,0),0)="",HLOOKUP(AJ$2+1,FIXTURES!$C$2:$NC$23,MATCH($C8,FIXTURES!$B$2:$B$23,0),0)=""),HLOOKUP(AJ$2+2,FIXTURES!$C$2:$NC$23,MATCH($C8,FIXTURES!$B$2:$B$23,0),0),IF(HLOOKUP(AJ$2+1,FIXTURES!$C$2:$NC$23,MATCH($C8,FIXTURES!$B$2:$B$23,0),0)="",HLOOKUP(AJ$2,FIXTURES!$C$2:$NC$23,MATCH($C8,FIXTURES!$B$2:$B$23,0),0),HLOOKUP(AJ$2+1,FIXTURES!$C$2:$NC$23,MATCH($C8,FIXTURES!$B$2:$B$23,0),0))))</f>
        <v/>
      </c>
      <c r="AK8" s="117" t="str">
        <f>IF(AK$1="SAT",IF(AND(HLOOKUP(AK$2,FIXTURES!$C$2:$NC$23,MATCH($C8,FIXTURES!$B$2:$B$23,0),0)="",HLOOKUP(AK$2+1,FIXTURES!$C$2:$NC$23,MATCH($C8,FIXTURES!$B$2:$B$23,0),0)="",HLOOKUP(AK$2+2,FIXTURES!$C$2:$NC$23,MATCH($C8,FIXTURES!$B$2:$B$23,0),0)=""),HLOOKUP(AK$2-1,FIXTURES!$C$2:$NC$23,MATCH($C8,FIXTURES!$B$2:$B$23,0),0),IF(AND(HLOOKUP(AK$2,FIXTURES!$C$2:$NC$23,MATCH($C8,FIXTURES!$B$2:$B$23,0),0)="",HLOOKUP(AK$2+1,FIXTURES!$C$2:$NC$23,MATCH($C8,FIXTURES!$B$2:$B$23,0),0)=""),HLOOKUP(AK$2+2,FIXTURES!$C$2:$NC$23,MATCH($C8,FIXTURES!$B$2:$B$23,0),0),IF(HLOOKUP(AK$2+1,FIXTURES!$C$2:$NC$23,MATCH($C8,FIXTURES!$B$2:$B$23,0),0)="",HLOOKUP(AK$2,FIXTURES!$C$2:$NC$23,MATCH($C8,FIXTURES!$B$2:$B$23,0),0),HLOOKUP(AK$2+1,FIXTURES!$C$2:$NC$23,MATCH($C8,FIXTURES!$B$2:$B$23,0),0)))),IF(AND(HLOOKUP(AK$2,FIXTURES!$C$2:$NC$23,MATCH($C8,FIXTURES!$B$2:$B$23,0),0)="",HLOOKUP(AK$2+1,FIXTURES!$C$2:$NC$23,MATCH($C8,FIXTURES!$B$2:$B$23,0),0)=""),HLOOKUP(AK$2+2,FIXTURES!$C$2:$NC$23,MATCH($C8,FIXTURES!$B$2:$B$23,0),0),IF(HLOOKUP(AK$2+1,FIXTURES!$C$2:$NC$23,MATCH($C8,FIXTURES!$B$2:$B$23,0),0)="",HLOOKUP(AK$2,FIXTURES!$C$2:$NC$23,MATCH($C8,FIXTURES!$B$2:$B$23,0),0),HLOOKUP(AK$2+1,FIXTURES!$C$2:$NC$23,MATCH($C8,FIXTURES!$B$2:$B$23,0),0))))</f>
        <v/>
      </c>
      <c r="AL8" s="117" t="str">
        <f>IF(AL$1="SAT",IF(AND(HLOOKUP(AL$2,FIXTURES!$C$2:$NC$23,MATCH($C8,FIXTURES!$B$2:$B$23,0),0)="",HLOOKUP(AL$2+1,FIXTURES!$C$2:$NC$23,MATCH($C8,FIXTURES!$B$2:$B$23,0),0)="",HLOOKUP(AL$2+2,FIXTURES!$C$2:$NC$23,MATCH($C8,FIXTURES!$B$2:$B$23,0),0)=""),HLOOKUP(AL$2-1,FIXTURES!$C$2:$NC$23,MATCH($C8,FIXTURES!$B$2:$B$23,0),0),IF(AND(HLOOKUP(AL$2,FIXTURES!$C$2:$NC$23,MATCH($C8,FIXTURES!$B$2:$B$23,0),0)="",HLOOKUP(AL$2+1,FIXTURES!$C$2:$NC$23,MATCH($C8,FIXTURES!$B$2:$B$23,0),0)=""),HLOOKUP(AL$2+2,FIXTURES!$C$2:$NC$23,MATCH($C8,FIXTURES!$B$2:$B$23,0),0),IF(HLOOKUP(AL$2+1,FIXTURES!$C$2:$NC$23,MATCH($C8,FIXTURES!$B$2:$B$23,0),0)="",HLOOKUP(AL$2,FIXTURES!$C$2:$NC$23,MATCH($C8,FIXTURES!$B$2:$B$23,0),0),HLOOKUP(AL$2+1,FIXTURES!$C$2:$NC$23,MATCH($C8,FIXTURES!$B$2:$B$23,0),0)))),IF(AND(HLOOKUP(AL$2,FIXTURES!$C$2:$NC$23,MATCH($C8,FIXTURES!$B$2:$B$23,0),0)="",HLOOKUP(AL$2+1,FIXTURES!$C$2:$NC$23,MATCH($C8,FIXTURES!$B$2:$B$23,0),0)=""),HLOOKUP(AL$2+2,FIXTURES!$C$2:$NC$23,MATCH($C8,FIXTURES!$B$2:$B$23,0),0),IF(HLOOKUP(AL$2+1,FIXTURES!$C$2:$NC$23,MATCH($C8,FIXTURES!$B$2:$B$23,0),0)="",HLOOKUP(AL$2,FIXTURES!$C$2:$NC$23,MATCH($C8,FIXTURES!$B$2:$B$23,0),0),HLOOKUP(AL$2+1,FIXTURES!$C$2:$NC$23,MATCH($C8,FIXTURES!$B$2:$B$23,0),0))))</f>
        <v/>
      </c>
      <c r="AM8" s="117" t="str">
        <f>IF(AM$1="SAT",IF(AND(HLOOKUP(AM$2,FIXTURES!$C$2:$NC$23,MATCH($C8,FIXTURES!$B$2:$B$23,0),0)="",HLOOKUP(AM$2+1,FIXTURES!$C$2:$NC$23,MATCH($C8,FIXTURES!$B$2:$B$23,0),0)="",HLOOKUP(AM$2+2,FIXTURES!$C$2:$NC$23,MATCH($C8,FIXTURES!$B$2:$B$23,0),0)=""),HLOOKUP(AM$2-1,FIXTURES!$C$2:$NC$23,MATCH($C8,FIXTURES!$B$2:$B$23,0),0),IF(AND(HLOOKUP(AM$2,FIXTURES!$C$2:$NC$23,MATCH($C8,FIXTURES!$B$2:$B$23,0),0)="",HLOOKUP(AM$2+1,FIXTURES!$C$2:$NC$23,MATCH($C8,FIXTURES!$B$2:$B$23,0),0)=""),HLOOKUP(AM$2+2,FIXTURES!$C$2:$NC$23,MATCH($C8,FIXTURES!$B$2:$B$23,0),0),IF(HLOOKUP(AM$2+1,FIXTURES!$C$2:$NC$23,MATCH($C8,FIXTURES!$B$2:$B$23,0),0)="",HLOOKUP(AM$2,FIXTURES!$C$2:$NC$23,MATCH($C8,FIXTURES!$B$2:$B$23,0),0),HLOOKUP(AM$2+1,FIXTURES!$C$2:$NC$23,MATCH($C8,FIXTURES!$B$2:$B$23,0),0)))),IF(AND(HLOOKUP(AM$2,FIXTURES!$C$2:$NC$23,MATCH($C8,FIXTURES!$B$2:$B$23,0),0)="",HLOOKUP(AM$2+1,FIXTURES!$C$2:$NC$23,MATCH($C8,FIXTURES!$B$2:$B$23,0),0)=""),HLOOKUP(AM$2+2,FIXTURES!$C$2:$NC$23,MATCH($C8,FIXTURES!$B$2:$B$23,0),0),IF(HLOOKUP(AM$2+1,FIXTURES!$C$2:$NC$23,MATCH($C8,FIXTURES!$B$2:$B$23,0),0)="",HLOOKUP(AM$2,FIXTURES!$C$2:$NC$23,MATCH($C8,FIXTURES!$B$2:$B$23,0),0),HLOOKUP(AM$2+1,FIXTURES!$C$2:$NC$23,MATCH($C8,FIXTURES!$B$2:$B$23,0),0))))</f>
        <v/>
      </c>
      <c r="AN8" s="117" t="str">
        <f>IF(AN$1="SAT",IF(AND(HLOOKUP(AN$2,FIXTURES!$C$2:$NC$23,MATCH($C8,FIXTURES!$B$2:$B$23,0),0)="",HLOOKUP(AN$2+1,FIXTURES!$C$2:$NC$23,MATCH($C8,FIXTURES!$B$2:$B$23,0),0)="",HLOOKUP(AN$2+2,FIXTURES!$C$2:$NC$23,MATCH($C8,FIXTURES!$B$2:$B$23,0),0)=""),HLOOKUP(AN$2-1,FIXTURES!$C$2:$NC$23,MATCH($C8,FIXTURES!$B$2:$B$23,0),0),IF(AND(HLOOKUP(AN$2,FIXTURES!$C$2:$NC$23,MATCH($C8,FIXTURES!$B$2:$B$23,0),0)="",HLOOKUP(AN$2+1,FIXTURES!$C$2:$NC$23,MATCH($C8,FIXTURES!$B$2:$B$23,0),0)=""),HLOOKUP(AN$2+2,FIXTURES!$C$2:$NC$23,MATCH($C8,FIXTURES!$B$2:$B$23,0),0),IF(HLOOKUP(AN$2+1,FIXTURES!$C$2:$NC$23,MATCH($C8,FIXTURES!$B$2:$B$23,0),0)="",HLOOKUP(AN$2,FIXTURES!$C$2:$NC$23,MATCH($C8,FIXTURES!$B$2:$B$23,0),0),HLOOKUP(AN$2+1,FIXTURES!$C$2:$NC$23,MATCH($C8,FIXTURES!$B$2:$B$23,0),0)))),IF(AND(HLOOKUP(AN$2,FIXTURES!$C$2:$NC$23,MATCH($C8,FIXTURES!$B$2:$B$23,0),0)="",HLOOKUP(AN$2+1,FIXTURES!$C$2:$NC$23,MATCH($C8,FIXTURES!$B$2:$B$23,0),0)=""),HLOOKUP(AN$2+2,FIXTURES!$C$2:$NC$23,MATCH($C8,FIXTURES!$B$2:$B$23,0),0),IF(HLOOKUP(AN$2+1,FIXTURES!$C$2:$NC$23,MATCH($C8,FIXTURES!$B$2:$B$23,0),0)="",HLOOKUP(AN$2,FIXTURES!$C$2:$NC$23,MATCH($C8,FIXTURES!$B$2:$B$23,0),0),HLOOKUP(AN$2+1,FIXTURES!$C$2:$NC$23,MATCH($C8,FIXTURES!$B$2:$B$23,0),0))))</f>
        <v/>
      </c>
      <c r="AO8" s="117" t="str">
        <f>IF(AO$1="SAT",IF(AND(HLOOKUP(AO$2,FIXTURES!$C$2:$NC$23,MATCH($C8,FIXTURES!$B$2:$B$23,0),0)="",HLOOKUP(AO$2+1,FIXTURES!$C$2:$NC$23,MATCH($C8,FIXTURES!$B$2:$B$23,0),0)="",HLOOKUP(AO$2+2,FIXTURES!$C$2:$NC$23,MATCH($C8,FIXTURES!$B$2:$B$23,0),0)=""),HLOOKUP(AO$2-1,FIXTURES!$C$2:$NC$23,MATCH($C8,FIXTURES!$B$2:$B$23,0),0),IF(AND(HLOOKUP(AO$2,FIXTURES!$C$2:$NC$23,MATCH($C8,FIXTURES!$B$2:$B$23,0),0)="",HLOOKUP(AO$2+1,FIXTURES!$C$2:$NC$23,MATCH($C8,FIXTURES!$B$2:$B$23,0),0)=""),HLOOKUP(AO$2+2,FIXTURES!$C$2:$NC$23,MATCH($C8,FIXTURES!$B$2:$B$23,0),0),IF(HLOOKUP(AO$2+1,FIXTURES!$C$2:$NC$23,MATCH($C8,FIXTURES!$B$2:$B$23,0),0)="",HLOOKUP(AO$2,FIXTURES!$C$2:$NC$23,MATCH($C8,FIXTURES!$B$2:$B$23,0),0),HLOOKUP(AO$2+1,FIXTURES!$C$2:$NC$23,MATCH($C8,FIXTURES!$B$2:$B$23,0),0)))),IF(AND(HLOOKUP(AO$2,FIXTURES!$C$2:$NC$23,MATCH($C8,FIXTURES!$B$2:$B$23,0),0)="",HLOOKUP(AO$2+1,FIXTURES!$C$2:$NC$23,MATCH($C8,FIXTURES!$B$2:$B$23,0),0)=""),HLOOKUP(AO$2+2,FIXTURES!$C$2:$NC$23,MATCH($C8,FIXTURES!$B$2:$B$23,0),0),IF(HLOOKUP(AO$2+1,FIXTURES!$C$2:$NC$23,MATCH($C8,FIXTURES!$B$2:$B$23,0),0)="",HLOOKUP(AO$2,FIXTURES!$C$2:$NC$23,MATCH($C8,FIXTURES!$B$2:$B$23,0),0),HLOOKUP(AO$2+1,FIXTURES!$C$2:$NC$23,MATCH($C8,FIXTURES!$B$2:$B$23,0),0))))</f>
        <v/>
      </c>
      <c r="AP8" s="117" t="str">
        <f>IF(AP$1="SAT",IF(AND(HLOOKUP(AP$2,FIXTURES!$C$2:$NC$23,MATCH($C8,FIXTURES!$B$2:$B$23,0),0)="",HLOOKUP(AP$2+1,FIXTURES!$C$2:$NC$23,MATCH($C8,FIXTURES!$B$2:$B$23,0),0)="",HLOOKUP(AP$2+2,FIXTURES!$C$2:$NC$23,MATCH($C8,FIXTURES!$B$2:$B$23,0),0)=""),HLOOKUP(AP$2-1,FIXTURES!$C$2:$NC$23,MATCH($C8,FIXTURES!$B$2:$B$23,0),0),IF(AND(HLOOKUP(AP$2,FIXTURES!$C$2:$NC$23,MATCH($C8,FIXTURES!$B$2:$B$23,0),0)="",HLOOKUP(AP$2+1,FIXTURES!$C$2:$NC$23,MATCH($C8,FIXTURES!$B$2:$B$23,0),0)=""),HLOOKUP(AP$2+2,FIXTURES!$C$2:$NC$23,MATCH($C8,FIXTURES!$B$2:$B$23,0),0),IF(HLOOKUP(AP$2+1,FIXTURES!$C$2:$NC$23,MATCH($C8,FIXTURES!$B$2:$B$23,0),0)="",HLOOKUP(AP$2,FIXTURES!$C$2:$NC$23,MATCH($C8,FIXTURES!$B$2:$B$23,0),0),HLOOKUP(AP$2+1,FIXTURES!$C$2:$NC$23,MATCH($C8,FIXTURES!$B$2:$B$23,0),0)))),IF(AND(HLOOKUP(AP$2,FIXTURES!$C$2:$NC$23,MATCH($C8,FIXTURES!$B$2:$B$23,0),0)="",HLOOKUP(AP$2+1,FIXTURES!$C$2:$NC$23,MATCH($C8,FIXTURES!$B$2:$B$23,0),0)=""),HLOOKUP(AP$2+2,FIXTURES!$C$2:$NC$23,MATCH($C8,FIXTURES!$B$2:$B$23,0),0),IF(HLOOKUP(AP$2+1,FIXTURES!$C$2:$NC$23,MATCH($C8,FIXTURES!$B$2:$B$23,0),0)="",HLOOKUP(AP$2,FIXTURES!$C$2:$NC$23,MATCH($C8,FIXTURES!$B$2:$B$23,0),0),HLOOKUP(AP$2+1,FIXTURES!$C$2:$NC$23,MATCH($C8,FIXTURES!$B$2:$B$23,0),0))))</f>
        <v/>
      </c>
      <c r="AQ8" s="117" t="str">
        <f>IF(AQ$1="SAT",IF(AND(HLOOKUP(AQ$2,FIXTURES!$C$2:$NC$23,MATCH($C8,FIXTURES!$B$2:$B$23,0),0)="",HLOOKUP(AQ$2+1,FIXTURES!$C$2:$NC$23,MATCH($C8,FIXTURES!$B$2:$B$23,0),0)="",HLOOKUP(AQ$2+2,FIXTURES!$C$2:$NC$23,MATCH($C8,FIXTURES!$B$2:$B$23,0),0)=""),HLOOKUP(AQ$2-1,FIXTURES!$C$2:$NC$23,MATCH($C8,FIXTURES!$B$2:$B$23,0),0),IF(AND(HLOOKUP(AQ$2,FIXTURES!$C$2:$NC$23,MATCH($C8,FIXTURES!$B$2:$B$23,0),0)="",HLOOKUP(AQ$2+1,FIXTURES!$C$2:$NC$23,MATCH($C8,FIXTURES!$B$2:$B$23,0),0)=""),HLOOKUP(AQ$2+2,FIXTURES!$C$2:$NC$23,MATCH($C8,FIXTURES!$B$2:$B$23,0),0),IF(HLOOKUP(AQ$2+1,FIXTURES!$C$2:$NC$23,MATCH($C8,FIXTURES!$B$2:$B$23,0),0)="",HLOOKUP(AQ$2,FIXTURES!$C$2:$NC$23,MATCH($C8,FIXTURES!$B$2:$B$23,0),0),HLOOKUP(AQ$2+1,FIXTURES!$C$2:$NC$23,MATCH($C8,FIXTURES!$B$2:$B$23,0),0)))),IF(AND(HLOOKUP(AQ$2,FIXTURES!$C$2:$NC$23,MATCH($C8,FIXTURES!$B$2:$B$23,0),0)="",HLOOKUP(AQ$2+1,FIXTURES!$C$2:$NC$23,MATCH($C8,FIXTURES!$B$2:$B$23,0),0)=""),HLOOKUP(AQ$2+2,FIXTURES!$C$2:$NC$23,MATCH($C8,FIXTURES!$B$2:$B$23,0),0),IF(HLOOKUP(AQ$2+1,FIXTURES!$C$2:$NC$23,MATCH($C8,FIXTURES!$B$2:$B$23,0),0)="",HLOOKUP(AQ$2,FIXTURES!$C$2:$NC$23,MATCH($C8,FIXTURES!$B$2:$B$23,0),0),HLOOKUP(AQ$2+1,FIXTURES!$C$2:$NC$23,MATCH($C8,FIXTURES!$B$2:$B$23,0),0))))</f>
        <v/>
      </c>
      <c r="AR8" s="117" t="str">
        <f>IF(AR$1="SAT",IF(AND(HLOOKUP(AR$2,FIXTURES!$C$2:$NC$23,MATCH($C8,FIXTURES!$B$2:$B$23,0),0)="",HLOOKUP(AR$2+1,FIXTURES!$C$2:$NC$23,MATCH($C8,FIXTURES!$B$2:$B$23,0),0)="",HLOOKUP(AR$2+2,FIXTURES!$C$2:$NC$23,MATCH($C8,FIXTURES!$B$2:$B$23,0),0)=""),HLOOKUP(AR$2-1,FIXTURES!$C$2:$NC$23,MATCH($C8,FIXTURES!$B$2:$B$23,0),0),IF(AND(HLOOKUP(AR$2,FIXTURES!$C$2:$NC$23,MATCH($C8,FIXTURES!$B$2:$B$23,0),0)="",HLOOKUP(AR$2+1,FIXTURES!$C$2:$NC$23,MATCH($C8,FIXTURES!$B$2:$B$23,0),0)=""),HLOOKUP(AR$2+2,FIXTURES!$C$2:$NC$23,MATCH($C8,FIXTURES!$B$2:$B$23,0),0),IF(HLOOKUP(AR$2+1,FIXTURES!$C$2:$NC$23,MATCH($C8,FIXTURES!$B$2:$B$23,0),0)="",HLOOKUP(AR$2,FIXTURES!$C$2:$NC$23,MATCH($C8,FIXTURES!$B$2:$B$23,0),0),HLOOKUP(AR$2+1,FIXTURES!$C$2:$NC$23,MATCH($C8,FIXTURES!$B$2:$B$23,0),0)))),IF(AND(HLOOKUP(AR$2,FIXTURES!$C$2:$NC$23,MATCH($C8,FIXTURES!$B$2:$B$23,0),0)="",HLOOKUP(AR$2+1,FIXTURES!$C$2:$NC$23,MATCH($C8,FIXTURES!$B$2:$B$23,0),0)=""),HLOOKUP(AR$2+2,FIXTURES!$C$2:$NC$23,MATCH($C8,FIXTURES!$B$2:$B$23,0),0),IF(HLOOKUP(AR$2+1,FIXTURES!$C$2:$NC$23,MATCH($C8,FIXTURES!$B$2:$B$23,0),0)="",HLOOKUP(AR$2,FIXTURES!$C$2:$NC$23,MATCH($C8,FIXTURES!$B$2:$B$23,0),0),HLOOKUP(AR$2+1,FIXTURES!$C$2:$NC$23,MATCH($C8,FIXTURES!$B$2:$B$23,0),0))))</f>
        <v>Newcastle Utd</v>
      </c>
      <c r="AS8" s="117" t="str">
        <f>IF(AS$1="SAT",IF(AND(HLOOKUP(AS$2,FIXTURES!$C$2:$NC$23,MATCH($C8,FIXTURES!$B$2:$B$23,0),0)="",HLOOKUP(AS$2+1,FIXTURES!$C$2:$NC$23,MATCH($C8,FIXTURES!$B$2:$B$23,0),0)="",HLOOKUP(AS$2+2,FIXTURES!$C$2:$NC$23,MATCH($C8,FIXTURES!$B$2:$B$23,0),0)=""),HLOOKUP(AS$2-1,FIXTURES!$C$2:$NC$23,MATCH($C8,FIXTURES!$B$2:$B$23,0),0),IF(AND(HLOOKUP(AS$2,FIXTURES!$C$2:$NC$23,MATCH($C8,FIXTURES!$B$2:$B$23,0),0)="",HLOOKUP(AS$2+1,FIXTURES!$C$2:$NC$23,MATCH($C8,FIXTURES!$B$2:$B$23,0),0)=""),HLOOKUP(AS$2+2,FIXTURES!$C$2:$NC$23,MATCH($C8,FIXTURES!$B$2:$B$23,0),0),IF(HLOOKUP(AS$2+1,FIXTURES!$C$2:$NC$23,MATCH($C8,FIXTURES!$B$2:$B$23,0),0)="",HLOOKUP(AS$2,FIXTURES!$C$2:$NC$23,MATCH($C8,FIXTURES!$B$2:$B$23,0),0),HLOOKUP(AS$2+1,FIXTURES!$C$2:$NC$23,MATCH($C8,FIXTURES!$B$2:$B$23,0),0)))),IF(AND(HLOOKUP(AS$2,FIXTURES!$C$2:$NC$23,MATCH($C8,FIXTURES!$B$2:$B$23,0),0)="",HLOOKUP(AS$2+1,FIXTURES!$C$2:$NC$23,MATCH($C8,FIXTURES!$B$2:$B$23,0),0)=""),HLOOKUP(AS$2+2,FIXTURES!$C$2:$NC$23,MATCH($C8,FIXTURES!$B$2:$B$23,0),0),IF(HLOOKUP(AS$2+1,FIXTURES!$C$2:$NC$23,MATCH($C8,FIXTURES!$B$2:$B$23,0),0)="",HLOOKUP(AS$2,FIXTURES!$C$2:$NC$23,MATCH($C8,FIXTURES!$B$2:$B$23,0),0),HLOOKUP(AS$2+1,FIXTURES!$C$2:$NC$23,MATCH($C8,FIXTURES!$B$2:$B$23,0),0))))</f>
        <v/>
      </c>
      <c r="AT8" s="117" t="str">
        <f>IF(AT$1="SAT",IF(AND(HLOOKUP(AT$2,FIXTURES!$C$2:$NC$23,MATCH($C8,FIXTURES!$B$2:$B$23,0),0)="",HLOOKUP(AT$2+1,FIXTURES!$C$2:$NC$23,MATCH($C8,FIXTURES!$B$2:$B$23,0),0)="",HLOOKUP(AT$2+2,FIXTURES!$C$2:$NC$23,MATCH($C8,FIXTURES!$B$2:$B$23,0),0)=""),HLOOKUP(AT$2-1,FIXTURES!$C$2:$NC$23,MATCH($C8,FIXTURES!$B$2:$B$23,0),0),IF(AND(HLOOKUP(AT$2,FIXTURES!$C$2:$NC$23,MATCH($C8,FIXTURES!$B$2:$B$23,0),0)="",HLOOKUP(AT$2+1,FIXTURES!$C$2:$NC$23,MATCH($C8,FIXTURES!$B$2:$B$23,0),0)=""),HLOOKUP(AT$2+2,FIXTURES!$C$2:$NC$23,MATCH($C8,FIXTURES!$B$2:$B$23,0),0),IF(HLOOKUP(AT$2+1,FIXTURES!$C$2:$NC$23,MATCH($C8,FIXTURES!$B$2:$B$23,0),0)="",HLOOKUP(AT$2,FIXTURES!$C$2:$NC$23,MATCH($C8,FIXTURES!$B$2:$B$23,0),0),HLOOKUP(AT$2+1,FIXTURES!$C$2:$NC$23,MATCH($C8,FIXTURES!$B$2:$B$23,0),0)))),IF(AND(HLOOKUP(AT$2,FIXTURES!$C$2:$NC$23,MATCH($C8,FIXTURES!$B$2:$B$23,0),0)="",HLOOKUP(AT$2+1,FIXTURES!$C$2:$NC$23,MATCH($C8,FIXTURES!$B$2:$B$23,0),0)=""),HLOOKUP(AT$2+2,FIXTURES!$C$2:$NC$23,MATCH($C8,FIXTURES!$B$2:$B$23,0),0),IF(HLOOKUP(AT$2+1,FIXTURES!$C$2:$NC$23,MATCH($C8,FIXTURES!$B$2:$B$23,0),0)="",HLOOKUP(AT$2,FIXTURES!$C$2:$NC$23,MATCH($C8,FIXTURES!$B$2:$B$23,0),0),HLOOKUP(AT$2+1,FIXTURES!$C$2:$NC$23,MATCH($C8,FIXTURES!$B$2:$B$23,0),0))))</f>
        <v>che</v>
      </c>
      <c r="AU8" s="117" t="str">
        <f>IF(AU$1="SAT",IF(AND(HLOOKUP(AU$2,FIXTURES!$C$2:$NC$23,MATCH($C8,FIXTURES!$B$2:$B$23,0),0)="",HLOOKUP(AU$2+1,FIXTURES!$C$2:$NC$23,MATCH($C8,FIXTURES!$B$2:$B$23,0),0)="",HLOOKUP(AU$2+2,FIXTURES!$C$2:$NC$23,MATCH($C8,FIXTURES!$B$2:$B$23,0),0)=""),HLOOKUP(AU$2-1,FIXTURES!$C$2:$NC$23,MATCH($C8,FIXTURES!$B$2:$B$23,0),0),IF(AND(HLOOKUP(AU$2,FIXTURES!$C$2:$NC$23,MATCH($C8,FIXTURES!$B$2:$B$23,0),0)="",HLOOKUP(AU$2+1,FIXTURES!$C$2:$NC$23,MATCH($C8,FIXTURES!$B$2:$B$23,0),0)=""),HLOOKUP(AU$2+2,FIXTURES!$C$2:$NC$23,MATCH($C8,FIXTURES!$B$2:$B$23,0),0),IF(HLOOKUP(AU$2+1,FIXTURES!$C$2:$NC$23,MATCH($C8,FIXTURES!$B$2:$B$23,0),0)="",HLOOKUP(AU$2,FIXTURES!$C$2:$NC$23,MATCH($C8,FIXTURES!$B$2:$B$23,0),0),HLOOKUP(AU$2+1,FIXTURES!$C$2:$NC$23,MATCH($C8,FIXTURES!$B$2:$B$23,0),0)))),IF(AND(HLOOKUP(AU$2,FIXTURES!$C$2:$NC$23,MATCH($C8,FIXTURES!$B$2:$B$23,0),0)="",HLOOKUP(AU$2+1,FIXTURES!$C$2:$NC$23,MATCH($C8,FIXTURES!$B$2:$B$23,0),0)=""),HLOOKUP(AU$2+2,FIXTURES!$C$2:$NC$23,MATCH($C8,FIXTURES!$B$2:$B$23,0),0),IF(HLOOKUP(AU$2+1,FIXTURES!$C$2:$NC$23,MATCH($C8,FIXTURES!$B$2:$B$23,0),0)="",HLOOKUP(AU$2,FIXTURES!$C$2:$NC$23,MATCH($C8,FIXTURES!$B$2:$B$23,0),0),HLOOKUP(AU$2+1,FIXTURES!$C$2:$NC$23,MATCH($C8,FIXTURES!$B$2:$B$23,0),0))))</f>
        <v>CRY</v>
      </c>
      <c r="AV8" s="117" t="str">
        <f>IF(AV$1="SAT",IF(AND(HLOOKUP(AV$2,FIXTURES!$C$2:$NC$23,MATCH($C8,FIXTURES!$B$2:$B$23,0),0)="",HLOOKUP(AV$2+1,FIXTURES!$C$2:$NC$23,MATCH($C8,FIXTURES!$B$2:$B$23,0),0)="",HLOOKUP(AV$2+2,FIXTURES!$C$2:$NC$23,MATCH($C8,FIXTURES!$B$2:$B$23,0),0)=""),HLOOKUP(AV$2-1,FIXTURES!$C$2:$NC$23,MATCH($C8,FIXTURES!$B$2:$B$23,0),0),IF(AND(HLOOKUP(AV$2,FIXTURES!$C$2:$NC$23,MATCH($C8,FIXTURES!$B$2:$B$23,0),0)="",HLOOKUP(AV$2+1,FIXTURES!$C$2:$NC$23,MATCH($C8,FIXTURES!$B$2:$B$23,0),0)=""),HLOOKUP(AV$2+2,FIXTURES!$C$2:$NC$23,MATCH($C8,FIXTURES!$B$2:$B$23,0),0),IF(HLOOKUP(AV$2+1,FIXTURES!$C$2:$NC$23,MATCH($C8,FIXTURES!$B$2:$B$23,0),0)="",HLOOKUP(AV$2,FIXTURES!$C$2:$NC$23,MATCH($C8,FIXTURES!$B$2:$B$23,0),0),HLOOKUP(AV$2+1,FIXTURES!$C$2:$NC$23,MATCH($C8,FIXTURES!$B$2:$B$23,0),0)))),IF(AND(HLOOKUP(AV$2,FIXTURES!$C$2:$NC$23,MATCH($C8,FIXTURES!$B$2:$B$23,0),0)="",HLOOKUP(AV$2+1,FIXTURES!$C$2:$NC$23,MATCH($C8,FIXTURES!$B$2:$B$23,0),0)=""),HLOOKUP(AV$2+2,FIXTURES!$C$2:$NC$23,MATCH($C8,FIXTURES!$B$2:$B$23,0),0),IF(HLOOKUP(AV$2+1,FIXTURES!$C$2:$NC$23,MATCH($C8,FIXTURES!$B$2:$B$23,0),0)="",HLOOKUP(AV$2,FIXTURES!$C$2:$NC$23,MATCH($C8,FIXTURES!$B$2:$B$23,0),0),HLOOKUP(AV$2+1,FIXTURES!$C$2:$NC$23,MATCH($C8,FIXTURES!$B$2:$B$23,0),0))))</f>
        <v>mun</v>
      </c>
      <c r="AW8" s="117" t="str">
        <f>IF(AW$1="SAT",IF(AND(HLOOKUP(AW$2,FIXTURES!$C$2:$NC$23,MATCH($C8,FIXTURES!$B$2:$B$23,0),0)="",HLOOKUP(AW$2+1,FIXTURES!$C$2:$NC$23,MATCH($C8,FIXTURES!$B$2:$B$23,0),0)="",HLOOKUP(AW$2+2,FIXTURES!$C$2:$NC$23,MATCH($C8,FIXTURES!$B$2:$B$23,0),0)=""),HLOOKUP(AW$2-1,FIXTURES!$C$2:$NC$23,MATCH($C8,FIXTURES!$B$2:$B$23,0),0),IF(AND(HLOOKUP(AW$2,FIXTURES!$C$2:$NC$23,MATCH($C8,FIXTURES!$B$2:$B$23,0),0)="",HLOOKUP(AW$2+1,FIXTURES!$C$2:$NC$23,MATCH($C8,FIXTURES!$B$2:$B$23,0),0)=""),HLOOKUP(AW$2+2,FIXTURES!$C$2:$NC$23,MATCH($C8,FIXTURES!$B$2:$B$23,0),0),IF(HLOOKUP(AW$2+1,FIXTURES!$C$2:$NC$23,MATCH($C8,FIXTURES!$B$2:$B$23,0),0)="",HLOOKUP(AW$2,FIXTURES!$C$2:$NC$23,MATCH($C8,FIXTURES!$B$2:$B$23,0),0),HLOOKUP(AW$2+1,FIXTURES!$C$2:$NC$23,MATCH($C8,FIXTURES!$B$2:$B$23,0),0)))),IF(AND(HLOOKUP(AW$2,FIXTURES!$C$2:$NC$23,MATCH($C8,FIXTURES!$B$2:$B$23,0),0)="",HLOOKUP(AW$2+1,FIXTURES!$C$2:$NC$23,MATCH($C8,FIXTURES!$B$2:$B$23,0),0)=""),HLOOKUP(AW$2+2,FIXTURES!$C$2:$NC$23,MATCH($C8,FIXTURES!$B$2:$B$23,0),0),IF(HLOOKUP(AW$2+1,FIXTURES!$C$2:$NC$23,MATCH($C8,FIXTURES!$B$2:$B$23,0),0)="",HLOOKUP(AW$2,FIXTURES!$C$2:$NC$23,MATCH($C8,FIXTURES!$B$2:$B$23,0),0),HLOOKUP(AW$2+1,FIXTURES!$C$2:$NC$23,MATCH($C8,FIXTURES!$B$2:$B$23,0),0))))</f>
        <v>Burnley</v>
      </c>
      <c r="AX8" s="117" t="str">
        <f>IF(AX$1="SAT",IF(AND(HLOOKUP(AX$2,FIXTURES!$C$2:$NC$23,MATCH($C8,FIXTURES!$B$2:$B$23,0),0)="",HLOOKUP(AX$2+1,FIXTURES!$C$2:$NC$23,MATCH($C8,FIXTURES!$B$2:$B$23,0),0)="",HLOOKUP(AX$2+2,FIXTURES!$C$2:$NC$23,MATCH($C8,FIXTURES!$B$2:$B$23,0),0)=""),HLOOKUP(AX$2-1,FIXTURES!$C$2:$NC$23,MATCH($C8,FIXTURES!$B$2:$B$23,0),0),IF(AND(HLOOKUP(AX$2,FIXTURES!$C$2:$NC$23,MATCH($C8,FIXTURES!$B$2:$B$23,0),0)="",HLOOKUP(AX$2+1,FIXTURES!$C$2:$NC$23,MATCH($C8,FIXTURES!$B$2:$B$23,0),0)=""),HLOOKUP(AX$2+2,FIXTURES!$C$2:$NC$23,MATCH($C8,FIXTURES!$B$2:$B$23,0),0),IF(HLOOKUP(AX$2+1,FIXTURES!$C$2:$NC$23,MATCH($C8,FIXTURES!$B$2:$B$23,0),0)="",HLOOKUP(AX$2,FIXTURES!$C$2:$NC$23,MATCH($C8,FIXTURES!$B$2:$B$23,0),0),HLOOKUP(AX$2+1,FIXTURES!$C$2:$NC$23,MATCH($C8,FIXTURES!$B$2:$B$23,0),0)))),IF(AND(HLOOKUP(AX$2,FIXTURES!$C$2:$NC$23,MATCH($C8,FIXTURES!$B$2:$B$23,0),0)="",HLOOKUP(AX$2+1,FIXTURES!$C$2:$NC$23,MATCH($C8,FIXTURES!$B$2:$B$23,0),0)=""),HLOOKUP(AX$2+2,FIXTURES!$C$2:$NC$23,MATCH($C8,FIXTURES!$B$2:$B$23,0),0),IF(HLOOKUP(AX$2+1,FIXTURES!$C$2:$NC$23,MATCH($C8,FIXTURES!$B$2:$B$23,0),0)="",HLOOKUP(AX$2,FIXTURES!$C$2:$NC$23,MATCH($C8,FIXTURES!$B$2:$B$23,0),0),HLOOKUP(AX$2+1,FIXTURES!$C$2:$NC$23,MATCH($C8,FIXTURES!$B$2:$B$23,0),0))))</f>
        <v/>
      </c>
      <c r="AY8" s="117" t="str">
        <f>IF(AY$1="SAT",IF(AND(HLOOKUP(AY$2,FIXTURES!$C$2:$NC$23,MATCH($C8,FIXTURES!$B$2:$B$23,0),0)="",HLOOKUP(AY$2+1,FIXTURES!$C$2:$NC$23,MATCH($C8,FIXTURES!$B$2:$B$23,0),0)="",HLOOKUP(AY$2+2,FIXTURES!$C$2:$NC$23,MATCH($C8,FIXTURES!$B$2:$B$23,0),0)=""),HLOOKUP(AY$2-1,FIXTURES!$C$2:$NC$23,MATCH($C8,FIXTURES!$B$2:$B$23,0),0),IF(AND(HLOOKUP(AY$2,FIXTURES!$C$2:$NC$23,MATCH($C8,FIXTURES!$B$2:$B$23,0),0)="",HLOOKUP(AY$2+1,FIXTURES!$C$2:$NC$23,MATCH($C8,FIXTURES!$B$2:$B$23,0),0)=""),HLOOKUP(AY$2+2,FIXTURES!$C$2:$NC$23,MATCH($C8,FIXTURES!$B$2:$B$23,0),0),IF(HLOOKUP(AY$2+1,FIXTURES!$C$2:$NC$23,MATCH($C8,FIXTURES!$B$2:$B$23,0),0)="",HLOOKUP(AY$2,FIXTURES!$C$2:$NC$23,MATCH($C8,FIXTURES!$B$2:$B$23,0),0),HLOOKUP(AY$2+1,FIXTURES!$C$2:$NC$23,MATCH($C8,FIXTURES!$B$2:$B$23,0),0)))),IF(AND(HLOOKUP(AY$2,FIXTURES!$C$2:$NC$23,MATCH($C8,FIXTURES!$B$2:$B$23,0),0)="",HLOOKUP(AY$2+1,FIXTURES!$C$2:$NC$23,MATCH($C8,FIXTURES!$B$2:$B$23,0),0)=""),HLOOKUP(AY$2+2,FIXTURES!$C$2:$NC$23,MATCH($C8,FIXTURES!$B$2:$B$23,0),0),IF(HLOOKUP(AY$2+1,FIXTURES!$C$2:$NC$23,MATCH($C8,FIXTURES!$B$2:$B$23,0),0)="",HLOOKUP(AY$2,FIXTURES!$C$2:$NC$23,MATCH($C8,FIXTURES!$B$2:$B$23,0),0),HLOOKUP(AY$2+1,FIXTURES!$C$2:$NC$23,MATCH($C8,FIXTURES!$B$2:$B$23,0),0))))</f>
        <v>bre</v>
      </c>
      <c r="AZ8" s="117" t="str">
        <f>IF(AZ$1="SAT",IF(AND(HLOOKUP(AZ$2,FIXTURES!$C$2:$NC$23,MATCH($C8,FIXTURES!$B$2:$B$23,0),0)="",HLOOKUP(AZ$2+1,FIXTURES!$C$2:$NC$23,MATCH($C8,FIXTURES!$B$2:$B$23,0),0)="",HLOOKUP(AZ$2+2,FIXTURES!$C$2:$NC$23,MATCH($C8,FIXTURES!$B$2:$B$23,0),0)=""),HLOOKUP(AZ$2-1,FIXTURES!$C$2:$NC$23,MATCH($C8,FIXTURES!$B$2:$B$23,0),0),IF(AND(HLOOKUP(AZ$2,FIXTURES!$C$2:$NC$23,MATCH($C8,FIXTURES!$B$2:$B$23,0),0)="",HLOOKUP(AZ$2+1,FIXTURES!$C$2:$NC$23,MATCH($C8,FIXTURES!$B$2:$B$23,0),0)=""),HLOOKUP(AZ$2+2,FIXTURES!$C$2:$NC$23,MATCH($C8,FIXTURES!$B$2:$B$23,0),0),IF(HLOOKUP(AZ$2+1,FIXTURES!$C$2:$NC$23,MATCH($C8,FIXTURES!$B$2:$B$23,0),0)="",HLOOKUP(AZ$2,FIXTURES!$C$2:$NC$23,MATCH($C8,FIXTURES!$B$2:$B$23,0),0),HLOOKUP(AZ$2+1,FIXTURES!$C$2:$NC$23,MATCH($C8,FIXTURES!$B$2:$B$23,0),0)))),IF(AND(HLOOKUP(AZ$2,FIXTURES!$C$2:$NC$23,MATCH($C8,FIXTURES!$B$2:$B$23,0),0)="",HLOOKUP(AZ$2+1,FIXTURES!$C$2:$NC$23,MATCH($C8,FIXTURES!$B$2:$B$23,0),0)=""),HLOOKUP(AZ$2+2,FIXTURES!$C$2:$NC$23,MATCH($C8,FIXTURES!$B$2:$B$23,0),0),IF(HLOOKUP(AZ$2+1,FIXTURES!$C$2:$NC$23,MATCH($C8,FIXTURES!$B$2:$B$23,0),0)="",HLOOKUP(AZ$2,FIXTURES!$C$2:$NC$23,MATCH($C8,FIXTURES!$B$2:$B$23,0),0),HLOOKUP(AZ$2+1,FIXTURES!$C$2:$NC$23,MATCH($C8,FIXTURES!$B$2:$B$23,0),0))))</f>
        <v/>
      </c>
      <c r="BA8" s="117" t="str">
        <f>IF(BA$1="SAT",IF(AND(HLOOKUP(BA$2,FIXTURES!$C$2:$NC$23,MATCH($C8,FIXTURES!$B$2:$B$23,0),0)="",HLOOKUP(BA$2+1,FIXTURES!$C$2:$NC$23,MATCH($C8,FIXTURES!$B$2:$B$23,0),0)="",HLOOKUP(BA$2+2,FIXTURES!$C$2:$NC$23,MATCH($C8,FIXTURES!$B$2:$B$23,0),0)=""),HLOOKUP(BA$2-1,FIXTURES!$C$2:$NC$23,MATCH($C8,FIXTURES!$B$2:$B$23,0),0),IF(AND(HLOOKUP(BA$2,FIXTURES!$C$2:$NC$23,MATCH($C8,FIXTURES!$B$2:$B$23,0),0)="",HLOOKUP(BA$2+1,FIXTURES!$C$2:$NC$23,MATCH($C8,FIXTURES!$B$2:$B$23,0),0)=""),HLOOKUP(BA$2+2,FIXTURES!$C$2:$NC$23,MATCH($C8,FIXTURES!$B$2:$B$23,0),0),IF(HLOOKUP(BA$2+1,FIXTURES!$C$2:$NC$23,MATCH($C8,FIXTURES!$B$2:$B$23,0),0)="",HLOOKUP(BA$2,FIXTURES!$C$2:$NC$23,MATCH($C8,FIXTURES!$B$2:$B$23,0),0),HLOOKUP(BA$2+1,FIXTURES!$C$2:$NC$23,MATCH($C8,FIXTURES!$B$2:$B$23,0),0)))),IF(AND(HLOOKUP(BA$2,FIXTURES!$C$2:$NC$23,MATCH($C8,FIXTURES!$B$2:$B$23,0),0)="",HLOOKUP(BA$2+1,FIXTURES!$C$2:$NC$23,MATCH($C8,FIXTURES!$B$2:$B$23,0),0)=""),HLOOKUP(BA$2+2,FIXTURES!$C$2:$NC$23,MATCH($C8,FIXTURES!$B$2:$B$23,0),0),IF(HLOOKUP(BA$2+1,FIXTURES!$C$2:$NC$23,MATCH($C8,FIXTURES!$B$2:$B$23,0),0)="",HLOOKUP(BA$2,FIXTURES!$C$2:$NC$23,MATCH($C8,FIXTURES!$B$2:$B$23,0),0),HLOOKUP(BA$2+1,FIXTURES!$C$2:$NC$23,MATCH($C8,FIXTURES!$B$2:$B$23,0),0))))</f>
        <v>NFO</v>
      </c>
      <c r="BB8" s="117" t="str">
        <f>IF(BB$1="SAT",IF(AND(HLOOKUP(BB$2,FIXTURES!$C$2:$NC$23,MATCH($C8,FIXTURES!$B$2:$B$23,0),0)="",HLOOKUP(BB$2+1,FIXTURES!$C$2:$NC$23,MATCH($C8,FIXTURES!$B$2:$B$23,0),0)="",HLOOKUP(BB$2+2,FIXTURES!$C$2:$NC$23,MATCH($C8,FIXTURES!$B$2:$B$23,0),0)=""),HLOOKUP(BB$2-1,FIXTURES!$C$2:$NC$23,MATCH($C8,FIXTURES!$B$2:$B$23,0),0),IF(AND(HLOOKUP(BB$2,FIXTURES!$C$2:$NC$23,MATCH($C8,FIXTURES!$B$2:$B$23,0),0)="",HLOOKUP(BB$2+1,FIXTURES!$C$2:$NC$23,MATCH($C8,FIXTURES!$B$2:$B$23,0),0)=""),HLOOKUP(BB$2+2,FIXTURES!$C$2:$NC$23,MATCH($C8,FIXTURES!$B$2:$B$23,0),0),IF(HLOOKUP(BB$2+1,FIXTURES!$C$2:$NC$23,MATCH($C8,FIXTURES!$B$2:$B$23,0),0)="",HLOOKUP(BB$2,FIXTURES!$C$2:$NC$23,MATCH($C8,FIXTURES!$B$2:$B$23,0),0),HLOOKUP(BB$2+1,FIXTURES!$C$2:$NC$23,MATCH($C8,FIXTURES!$B$2:$B$23,0),0)))),IF(AND(HLOOKUP(BB$2,FIXTURES!$C$2:$NC$23,MATCH($C8,FIXTURES!$B$2:$B$23,0),0)="",HLOOKUP(BB$2+1,FIXTURES!$C$2:$NC$23,MATCH($C8,FIXTURES!$B$2:$B$23,0),0)=""),HLOOKUP(BB$2+2,FIXTURES!$C$2:$NC$23,MATCH($C8,FIXTURES!$B$2:$B$23,0),0),IF(HLOOKUP(BB$2+1,FIXTURES!$C$2:$NC$23,MATCH($C8,FIXTURES!$B$2:$B$23,0),0)="",HLOOKUP(BB$2,FIXTURES!$C$2:$NC$23,MATCH($C8,FIXTURES!$B$2:$B$23,0),0),HLOOKUP(BB$2+1,FIXTURES!$C$2:$NC$23,MATCH($C8,FIXTURES!$B$2:$B$23,0),0))))</f>
        <v/>
      </c>
      <c r="BC8" s="117" t="str">
        <f>IF(BC$1="SAT",IF(AND(HLOOKUP(BC$2,FIXTURES!$C$2:$NC$23,MATCH($C8,FIXTURES!$B$2:$B$23,0),0)="",HLOOKUP(BC$2+1,FIXTURES!$C$2:$NC$23,MATCH($C8,FIXTURES!$B$2:$B$23,0),0)="",HLOOKUP(BC$2+2,FIXTURES!$C$2:$NC$23,MATCH($C8,FIXTURES!$B$2:$B$23,0),0)=""),HLOOKUP(BC$2-1,FIXTURES!$C$2:$NC$23,MATCH($C8,FIXTURES!$B$2:$B$23,0),0),IF(AND(HLOOKUP(BC$2,FIXTURES!$C$2:$NC$23,MATCH($C8,FIXTURES!$B$2:$B$23,0),0)="",HLOOKUP(BC$2+1,FIXTURES!$C$2:$NC$23,MATCH($C8,FIXTURES!$B$2:$B$23,0),0)=""),HLOOKUP(BC$2+2,FIXTURES!$C$2:$NC$23,MATCH($C8,FIXTURES!$B$2:$B$23,0),0),IF(HLOOKUP(BC$2+1,FIXTURES!$C$2:$NC$23,MATCH($C8,FIXTURES!$B$2:$B$23,0),0)="",HLOOKUP(BC$2,FIXTURES!$C$2:$NC$23,MATCH($C8,FIXTURES!$B$2:$B$23,0),0),HLOOKUP(BC$2+1,FIXTURES!$C$2:$NC$23,MATCH($C8,FIXTURES!$B$2:$B$23,0),0)))),IF(AND(HLOOKUP(BC$2,FIXTURES!$C$2:$NC$23,MATCH($C8,FIXTURES!$B$2:$B$23,0),0)="",HLOOKUP(BC$2+1,FIXTURES!$C$2:$NC$23,MATCH($C8,FIXTURES!$B$2:$B$23,0),0)=""),HLOOKUP(BC$2+2,FIXTURES!$C$2:$NC$23,MATCH($C8,FIXTURES!$B$2:$B$23,0),0),IF(HLOOKUP(BC$2+1,FIXTURES!$C$2:$NC$23,MATCH($C8,FIXTURES!$B$2:$B$23,0),0)="",HLOOKUP(BC$2,FIXTURES!$C$2:$NC$23,MATCH($C8,FIXTURES!$B$2:$B$23,0),0),HLOOKUP(BC$2+1,FIXTURES!$C$2:$NC$23,MATCH($C8,FIXTURES!$B$2:$B$23,0),0))))</f>
        <v/>
      </c>
      <c r="BD8" s="117" t="str">
        <f>IF(BD$1="SAT",IF(AND(HLOOKUP(BD$2,FIXTURES!$C$2:$NC$23,MATCH($C8,FIXTURES!$B$2:$B$23,0),0)="",HLOOKUP(BD$2+1,FIXTURES!$C$2:$NC$23,MATCH($C8,FIXTURES!$B$2:$B$23,0),0)="",HLOOKUP(BD$2+2,FIXTURES!$C$2:$NC$23,MATCH($C8,FIXTURES!$B$2:$B$23,0),0)=""),HLOOKUP(BD$2-1,FIXTURES!$C$2:$NC$23,MATCH($C8,FIXTURES!$B$2:$B$23,0),0),IF(AND(HLOOKUP(BD$2,FIXTURES!$C$2:$NC$23,MATCH($C8,FIXTURES!$B$2:$B$23,0),0)="",HLOOKUP(BD$2+1,FIXTURES!$C$2:$NC$23,MATCH($C8,FIXTURES!$B$2:$B$23,0),0)=""),HLOOKUP(BD$2+2,FIXTURES!$C$2:$NC$23,MATCH($C8,FIXTURES!$B$2:$B$23,0),0),IF(HLOOKUP(BD$2+1,FIXTURES!$C$2:$NC$23,MATCH($C8,FIXTURES!$B$2:$B$23,0),0)="",HLOOKUP(BD$2,FIXTURES!$C$2:$NC$23,MATCH($C8,FIXTURES!$B$2:$B$23,0),0),HLOOKUP(BD$2+1,FIXTURES!$C$2:$NC$23,MATCH($C8,FIXTURES!$B$2:$B$23,0),0)))),IF(AND(HLOOKUP(BD$2,FIXTURES!$C$2:$NC$23,MATCH($C8,FIXTURES!$B$2:$B$23,0),0)="",HLOOKUP(BD$2+1,FIXTURES!$C$2:$NC$23,MATCH($C8,FIXTURES!$B$2:$B$23,0),0)=""),HLOOKUP(BD$2+2,FIXTURES!$C$2:$NC$23,MATCH($C8,FIXTURES!$B$2:$B$23,0),0),IF(HLOOKUP(BD$2+1,FIXTURES!$C$2:$NC$23,MATCH($C8,FIXTURES!$B$2:$B$23,0),0)="",HLOOKUP(BD$2,FIXTURES!$C$2:$NC$23,MATCH($C8,FIXTURES!$B$2:$B$23,0),0),HLOOKUP(BD$2+1,FIXTURES!$C$2:$NC$23,MATCH($C8,FIXTURES!$B$2:$B$23,0),0))))</f>
        <v/>
      </c>
      <c r="BE8" s="117" t="str">
        <f>IF(BE$1="SAT",IF(AND(HLOOKUP(BE$2,FIXTURES!$C$2:$NC$23,MATCH($C8,FIXTURES!$B$2:$B$23,0),0)="",HLOOKUP(BE$2+1,FIXTURES!$C$2:$NC$23,MATCH($C8,FIXTURES!$B$2:$B$23,0),0)="",HLOOKUP(BE$2+2,FIXTURES!$C$2:$NC$23,MATCH($C8,FIXTURES!$B$2:$B$23,0),0)=""),HLOOKUP(BE$2-1,FIXTURES!$C$2:$NC$23,MATCH($C8,FIXTURES!$B$2:$B$23,0),0),IF(AND(HLOOKUP(BE$2,FIXTURES!$C$2:$NC$23,MATCH($C8,FIXTURES!$B$2:$B$23,0),0)="",HLOOKUP(BE$2+1,FIXTURES!$C$2:$NC$23,MATCH($C8,FIXTURES!$B$2:$B$23,0),0)=""),HLOOKUP(BE$2+2,FIXTURES!$C$2:$NC$23,MATCH($C8,FIXTURES!$B$2:$B$23,0),0),IF(HLOOKUP(BE$2+1,FIXTURES!$C$2:$NC$23,MATCH($C8,FIXTURES!$B$2:$B$23,0),0)="",HLOOKUP(BE$2,FIXTURES!$C$2:$NC$23,MATCH($C8,FIXTURES!$B$2:$B$23,0),0),HLOOKUP(BE$2+1,FIXTURES!$C$2:$NC$23,MATCH($C8,FIXTURES!$B$2:$B$23,0),0)))),IF(AND(HLOOKUP(BE$2,FIXTURES!$C$2:$NC$23,MATCH($C8,FIXTURES!$B$2:$B$23,0),0)="",HLOOKUP(BE$2+1,FIXTURES!$C$2:$NC$23,MATCH($C8,FIXTURES!$B$2:$B$23,0),0)=""),HLOOKUP(BE$2+2,FIXTURES!$C$2:$NC$23,MATCH($C8,FIXTURES!$B$2:$B$23,0),0),IF(HLOOKUP(BE$2+1,FIXTURES!$C$2:$NC$23,MATCH($C8,FIXTURES!$B$2:$B$23,0),0)="",HLOOKUP(BE$2,FIXTURES!$C$2:$NC$23,MATCH($C8,FIXTURES!$B$2:$B$23,0),0),HLOOKUP(BE$2+1,FIXTURES!$C$2:$NC$23,MATCH($C8,FIXTURES!$B$2:$B$23,0),0))))</f>
        <v>bha</v>
      </c>
      <c r="BF8" s="117" t="str">
        <f>IF(BF$1="SAT",IF(AND(HLOOKUP(BF$2,FIXTURES!$C$2:$NC$23,MATCH($C8,FIXTURES!$B$2:$B$23,0),0)="",HLOOKUP(BF$2+1,FIXTURES!$C$2:$NC$23,MATCH($C8,FIXTURES!$B$2:$B$23,0),0)="",HLOOKUP(BF$2+2,FIXTURES!$C$2:$NC$23,MATCH($C8,FIXTURES!$B$2:$B$23,0),0)=""),HLOOKUP(BF$2-1,FIXTURES!$C$2:$NC$23,MATCH($C8,FIXTURES!$B$2:$B$23,0),0),IF(AND(HLOOKUP(BF$2,FIXTURES!$C$2:$NC$23,MATCH($C8,FIXTURES!$B$2:$B$23,0),0)="",HLOOKUP(BF$2+1,FIXTURES!$C$2:$NC$23,MATCH($C8,FIXTURES!$B$2:$B$23,0),0)=""),HLOOKUP(BF$2+2,FIXTURES!$C$2:$NC$23,MATCH($C8,FIXTURES!$B$2:$B$23,0),0),IF(HLOOKUP(BF$2+1,FIXTURES!$C$2:$NC$23,MATCH($C8,FIXTURES!$B$2:$B$23,0),0)="",HLOOKUP(BF$2,FIXTURES!$C$2:$NC$23,MATCH($C8,FIXTURES!$B$2:$B$23,0),0),HLOOKUP(BF$2+1,FIXTURES!$C$2:$NC$23,MATCH($C8,FIXTURES!$B$2:$B$23,0),0)))),IF(AND(HLOOKUP(BF$2,FIXTURES!$C$2:$NC$23,MATCH($C8,FIXTURES!$B$2:$B$23,0),0)="",HLOOKUP(BF$2+1,FIXTURES!$C$2:$NC$23,MATCH($C8,FIXTURES!$B$2:$B$23,0),0)=""),HLOOKUP(BF$2+2,FIXTURES!$C$2:$NC$23,MATCH($C8,FIXTURES!$B$2:$B$23,0),0),IF(HLOOKUP(BF$2+1,FIXTURES!$C$2:$NC$23,MATCH($C8,FIXTURES!$B$2:$B$23,0),0)="",HLOOKUP(BF$2,FIXTURES!$C$2:$NC$23,MATCH($C8,FIXTURES!$B$2:$B$23,0),0),HLOOKUP(BF$2+1,FIXTURES!$C$2:$NC$23,MATCH($C8,FIXTURES!$B$2:$B$23,0),0))))</f>
        <v/>
      </c>
      <c r="BG8" s="117" t="str">
        <f>IF(BG$1="SAT",IF(AND(HLOOKUP(BG$2,FIXTURES!$C$2:$NC$23,MATCH($C8,FIXTURES!$B$2:$B$23,0),0)="",HLOOKUP(BG$2+1,FIXTURES!$C$2:$NC$23,MATCH($C8,FIXTURES!$B$2:$B$23,0),0)="",HLOOKUP(BG$2+2,FIXTURES!$C$2:$NC$23,MATCH($C8,FIXTURES!$B$2:$B$23,0),0)=""),HLOOKUP(BG$2-1,FIXTURES!$C$2:$NC$23,MATCH($C8,FIXTURES!$B$2:$B$23,0),0),IF(AND(HLOOKUP(BG$2,FIXTURES!$C$2:$NC$23,MATCH($C8,FIXTURES!$B$2:$B$23,0),0)="",HLOOKUP(BG$2+1,FIXTURES!$C$2:$NC$23,MATCH($C8,FIXTURES!$B$2:$B$23,0),0)=""),HLOOKUP(BG$2+2,FIXTURES!$C$2:$NC$23,MATCH($C8,FIXTURES!$B$2:$B$23,0),0),IF(HLOOKUP(BG$2+1,FIXTURES!$C$2:$NC$23,MATCH($C8,FIXTURES!$B$2:$B$23,0),0)="",HLOOKUP(BG$2,FIXTURES!$C$2:$NC$23,MATCH($C8,FIXTURES!$B$2:$B$23,0),0),HLOOKUP(BG$2+1,FIXTURES!$C$2:$NC$23,MATCH($C8,FIXTURES!$B$2:$B$23,0),0)))),IF(AND(HLOOKUP(BG$2,FIXTURES!$C$2:$NC$23,MATCH($C8,FIXTURES!$B$2:$B$23,0),0)="",HLOOKUP(BG$2+1,FIXTURES!$C$2:$NC$23,MATCH($C8,FIXTURES!$B$2:$B$23,0),0)=""),HLOOKUP(BG$2+2,FIXTURES!$C$2:$NC$23,MATCH($C8,FIXTURES!$B$2:$B$23,0),0),IF(HLOOKUP(BG$2+1,FIXTURES!$C$2:$NC$23,MATCH($C8,FIXTURES!$B$2:$B$23,0),0)="",HLOOKUP(BG$2,FIXTURES!$C$2:$NC$23,MATCH($C8,FIXTURES!$B$2:$B$23,0),0),HLOOKUP(BG$2+1,FIXTURES!$C$2:$NC$23,MATCH($C8,FIXTURES!$B$2:$B$23,0),0))))</f>
        <v>NEW</v>
      </c>
      <c r="BH8" s="117" t="str">
        <f>IF(BH$1="SAT",IF(AND(HLOOKUP(BH$2,FIXTURES!$C$2:$NC$23,MATCH($C8,FIXTURES!$B$2:$B$23,0),0)="",HLOOKUP(BH$2+1,FIXTURES!$C$2:$NC$23,MATCH($C8,FIXTURES!$B$2:$B$23,0),0)="",HLOOKUP(BH$2+2,FIXTURES!$C$2:$NC$23,MATCH($C8,FIXTURES!$B$2:$B$23,0),0)=""),HLOOKUP(BH$2-1,FIXTURES!$C$2:$NC$23,MATCH($C8,FIXTURES!$B$2:$B$23,0),0),IF(AND(HLOOKUP(BH$2,FIXTURES!$C$2:$NC$23,MATCH($C8,FIXTURES!$B$2:$B$23,0),0)="",HLOOKUP(BH$2+1,FIXTURES!$C$2:$NC$23,MATCH($C8,FIXTURES!$B$2:$B$23,0),0)=""),HLOOKUP(BH$2+2,FIXTURES!$C$2:$NC$23,MATCH($C8,FIXTURES!$B$2:$B$23,0),0),IF(HLOOKUP(BH$2+1,FIXTURES!$C$2:$NC$23,MATCH($C8,FIXTURES!$B$2:$B$23,0),0)="",HLOOKUP(BH$2,FIXTURES!$C$2:$NC$23,MATCH($C8,FIXTURES!$B$2:$B$23,0),0),HLOOKUP(BH$2+1,FIXTURES!$C$2:$NC$23,MATCH($C8,FIXTURES!$B$2:$B$23,0),0)))),IF(AND(HLOOKUP(BH$2,FIXTURES!$C$2:$NC$23,MATCH($C8,FIXTURES!$B$2:$B$23,0),0)="",HLOOKUP(BH$2+1,FIXTURES!$C$2:$NC$23,MATCH($C8,FIXTURES!$B$2:$B$23,0),0)=""),HLOOKUP(BH$2+2,FIXTURES!$C$2:$NC$23,MATCH($C8,FIXTURES!$B$2:$B$23,0),0),IF(HLOOKUP(BH$2+1,FIXTURES!$C$2:$NC$23,MATCH($C8,FIXTURES!$B$2:$B$23,0),0)="",HLOOKUP(BH$2,FIXTURES!$C$2:$NC$23,MATCH($C8,FIXTURES!$B$2:$B$23,0),0),HLOOKUP(BH$2+1,FIXTURES!$C$2:$NC$23,MATCH($C8,FIXTURES!$B$2:$B$23,0),0))))</f>
        <v/>
      </c>
      <c r="BI8" s="117" t="str">
        <f>IF(BI$1="SAT",IF(AND(HLOOKUP(BI$2,FIXTURES!$C$2:$NC$23,MATCH($C8,FIXTURES!$B$2:$B$23,0),0)="",HLOOKUP(BI$2+1,FIXTURES!$C$2:$NC$23,MATCH($C8,FIXTURES!$B$2:$B$23,0),0)="",HLOOKUP(BI$2+2,FIXTURES!$C$2:$NC$23,MATCH($C8,FIXTURES!$B$2:$B$23,0),0)=""),HLOOKUP(BI$2-1,FIXTURES!$C$2:$NC$23,MATCH($C8,FIXTURES!$B$2:$B$23,0),0),IF(AND(HLOOKUP(BI$2,FIXTURES!$C$2:$NC$23,MATCH($C8,FIXTURES!$B$2:$B$23,0),0)="",HLOOKUP(BI$2+1,FIXTURES!$C$2:$NC$23,MATCH($C8,FIXTURES!$B$2:$B$23,0),0)=""),HLOOKUP(BI$2+2,FIXTURES!$C$2:$NC$23,MATCH($C8,FIXTURES!$B$2:$B$23,0),0),IF(HLOOKUP(BI$2+1,FIXTURES!$C$2:$NC$23,MATCH($C8,FIXTURES!$B$2:$B$23,0),0)="",HLOOKUP(BI$2,FIXTURES!$C$2:$NC$23,MATCH($C8,FIXTURES!$B$2:$B$23,0),0),HLOOKUP(BI$2+1,FIXTURES!$C$2:$NC$23,MATCH($C8,FIXTURES!$B$2:$B$23,0),0)))),IF(AND(HLOOKUP(BI$2,FIXTURES!$C$2:$NC$23,MATCH($C8,FIXTURES!$B$2:$B$23,0),0)="",HLOOKUP(BI$2+1,FIXTURES!$C$2:$NC$23,MATCH($C8,FIXTURES!$B$2:$B$23,0),0)=""),HLOOKUP(BI$2+2,FIXTURES!$C$2:$NC$23,MATCH($C8,FIXTURES!$B$2:$B$23,0),0),IF(HLOOKUP(BI$2+1,FIXTURES!$C$2:$NC$23,MATCH($C8,FIXTURES!$B$2:$B$23,0),0)="",HLOOKUP(BI$2,FIXTURES!$C$2:$NC$23,MATCH($C8,FIXTURES!$B$2:$B$23,0),0),HLOOKUP(BI$2+1,FIXTURES!$C$2:$NC$23,MATCH($C8,FIXTURES!$B$2:$B$23,0),0))))</f>
        <v>wol</v>
      </c>
      <c r="BJ8" s="117" t="str">
        <f>IF(BJ$1="SAT",IF(AND(HLOOKUP(BJ$2,FIXTURES!$C$2:$NC$23,MATCH($C8,FIXTURES!$B$2:$B$23,0),0)="",HLOOKUP(BJ$2+1,FIXTURES!$C$2:$NC$23,MATCH($C8,FIXTURES!$B$2:$B$23,0),0)="",HLOOKUP(BJ$2+2,FIXTURES!$C$2:$NC$23,MATCH($C8,FIXTURES!$B$2:$B$23,0),0)=""),HLOOKUP(BJ$2-1,FIXTURES!$C$2:$NC$23,MATCH($C8,FIXTURES!$B$2:$B$23,0),0),IF(AND(HLOOKUP(BJ$2,FIXTURES!$C$2:$NC$23,MATCH($C8,FIXTURES!$B$2:$B$23,0),0)="",HLOOKUP(BJ$2+1,FIXTURES!$C$2:$NC$23,MATCH($C8,FIXTURES!$B$2:$B$23,0),0)=""),HLOOKUP(BJ$2+2,FIXTURES!$C$2:$NC$23,MATCH($C8,FIXTURES!$B$2:$B$23,0),0),IF(HLOOKUP(BJ$2+1,FIXTURES!$C$2:$NC$23,MATCH($C8,FIXTURES!$B$2:$B$23,0),0)="",HLOOKUP(BJ$2,FIXTURES!$C$2:$NC$23,MATCH($C8,FIXTURES!$B$2:$B$23,0),0),HLOOKUP(BJ$2+1,FIXTURES!$C$2:$NC$23,MATCH($C8,FIXTURES!$B$2:$B$23,0),0)))),IF(AND(HLOOKUP(BJ$2,FIXTURES!$C$2:$NC$23,MATCH($C8,FIXTURES!$B$2:$B$23,0),0)="",HLOOKUP(BJ$2+1,FIXTURES!$C$2:$NC$23,MATCH($C8,FIXTURES!$B$2:$B$23,0),0)=""),HLOOKUP(BJ$2+2,FIXTURES!$C$2:$NC$23,MATCH($C8,FIXTURES!$B$2:$B$23,0),0),IF(HLOOKUP(BJ$2+1,FIXTURES!$C$2:$NC$23,MATCH($C8,FIXTURES!$B$2:$B$23,0),0)="",HLOOKUP(BJ$2,FIXTURES!$C$2:$NC$23,MATCH($C8,FIXTURES!$B$2:$B$23,0),0),HLOOKUP(BJ$2+1,FIXTURES!$C$2:$NC$23,MATCH($C8,FIXTURES!$B$2:$B$23,0),0))))</f>
        <v/>
      </c>
      <c r="BK8" s="117" t="str">
        <f>IF(BK$1="SAT",IF(AND(HLOOKUP(BK$2,FIXTURES!$C$2:$NC$23,MATCH($C8,FIXTURES!$B$2:$B$23,0),0)="",HLOOKUP(BK$2+1,FIXTURES!$C$2:$NC$23,MATCH($C8,FIXTURES!$B$2:$B$23,0),0)="",HLOOKUP(BK$2+2,FIXTURES!$C$2:$NC$23,MATCH($C8,FIXTURES!$B$2:$B$23,0),0)=""),HLOOKUP(BK$2-1,FIXTURES!$C$2:$NC$23,MATCH($C8,FIXTURES!$B$2:$B$23,0),0),IF(AND(HLOOKUP(BK$2,FIXTURES!$C$2:$NC$23,MATCH($C8,FIXTURES!$B$2:$B$23,0),0)="",HLOOKUP(BK$2+1,FIXTURES!$C$2:$NC$23,MATCH($C8,FIXTURES!$B$2:$B$23,0),0)=""),HLOOKUP(BK$2+2,FIXTURES!$C$2:$NC$23,MATCH($C8,FIXTURES!$B$2:$B$23,0),0),IF(HLOOKUP(BK$2+1,FIXTURES!$C$2:$NC$23,MATCH($C8,FIXTURES!$B$2:$B$23,0),0)="",HLOOKUP(BK$2,FIXTURES!$C$2:$NC$23,MATCH($C8,FIXTURES!$B$2:$B$23,0),0),HLOOKUP(BK$2+1,FIXTURES!$C$2:$NC$23,MATCH($C8,FIXTURES!$B$2:$B$23,0),0)))),IF(AND(HLOOKUP(BK$2,FIXTURES!$C$2:$NC$23,MATCH($C8,FIXTURES!$B$2:$B$23,0),0)="",HLOOKUP(BK$2+1,FIXTURES!$C$2:$NC$23,MATCH($C8,FIXTURES!$B$2:$B$23,0),0)=""),HLOOKUP(BK$2+2,FIXTURES!$C$2:$NC$23,MATCH($C8,FIXTURES!$B$2:$B$23,0),0),IF(HLOOKUP(BK$2+1,FIXTURES!$C$2:$NC$23,MATCH($C8,FIXTURES!$B$2:$B$23,0),0)="",HLOOKUP(BK$2,FIXTURES!$C$2:$NC$23,MATCH($C8,FIXTURES!$B$2:$B$23,0),0),HLOOKUP(BK$2+1,FIXTURES!$C$2:$NC$23,MATCH($C8,FIXTURES!$B$2:$B$23,0),0))))</f>
        <v>MCI</v>
      </c>
      <c r="BL8" s="117" t="str">
        <f>IF(BL$1="SAT",IF(AND(HLOOKUP(BL$2,FIXTURES!$C$2:$NC$23,MATCH($C8,FIXTURES!$B$2:$B$23,0),0)="",HLOOKUP(BL$2+1,FIXTURES!$C$2:$NC$23,MATCH($C8,FIXTURES!$B$2:$B$23,0),0)="",HLOOKUP(BL$2+2,FIXTURES!$C$2:$NC$23,MATCH($C8,FIXTURES!$B$2:$B$23,0),0)=""),HLOOKUP(BL$2-1,FIXTURES!$C$2:$NC$23,MATCH($C8,FIXTURES!$B$2:$B$23,0),0),IF(AND(HLOOKUP(BL$2,FIXTURES!$C$2:$NC$23,MATCH($C8,FIXTURES!$B$2:$B$23,0),0)="",HLOOKUP(BL$2+1,FIXTURES!$C$2:$NC$23,MATCH($C8,FIXTURES!$B$2:$B$23,0),0)=""),HLOOKUP(BL$2+2,FIXTURES!$C$2:$NC$23,MATCH($C8,FIXTURES!$B$2:$B$23,0),0),IF(HLOOKUP(BL$2+1,FIXTURES!$C$2:$NC$23,MATCH($C8,FIXTURES!$B$2:$B$23,0),0)="",HLOOKUP(BL$2,FIXTURES!$C$2:$NC$23,MATCH($C8,FIXTURES!$B$2:$B$23,0),0),HLOOKUP(BL$2+1,FIXTURES!$C$2:$NC$23,MATCH($C8,FIXTURES!$B$2:$B$23,0),0)))),IF(AND(HLOOKUP(BL$2,FIXTURES!$C$2:$NC$23,MATCH($C8,FIXTURES!$B$2:$B$23,0),0)="",HLOOKUP(BL$2+1,FIXTURES!$C$2:$NC$23,MATCH($C8,FIXTURES!$B$2:$B$23,0),0)=""),HLOOKUP(BL$2+2,FIXTURES!$C$2:$NC$23,MATCH($C8,FIXTURES!$B$2:$B$23,0),0),IF(HLOOKUP(BL$2+1,FIXTURES!$C$2:$NC$23,MATCH($C8,FIXTURES!$B$2:$B$23,0),0)="",HLOOKUP(BL$2,FIXTURES!$C$2:$NC$23,MATCH($C8,FIXTURES!$B$2:$B$23,0),0),HLOOKUP(BL$2+1,FIXTURES!$C$2:$NC$23,MATCH($C8,FIXTURES!$B$2:$B$23,0),0))))</f>
        <v/>
      </c>
      <c r="BM8" s="117" t="str">
        <f>IF(BM$1="SAT",IF(AND(HLOOKUP(BM$2,FIXTURES!$C$2:$NC$23,MATCH($C8,FIXTURES!$B$2:$B$23,0),0)="",HLOOKUP(BM$2+1,FIXTURES!$C$2:$NC$23,MATCH($C8,FIXTURES!$B$2:$B$23,0),0)="",HLOOKUP(BM$2+2,FIXTURES!$C$2:$NC$23,MATCH($C8,FIXTURES!$B$2:$B$23,0),0)=""),HLOOKUP(BM$2-1,FIXTURES!$C$2:$NC$23,MATCH($C8,FIXTURES!$B$2:$B$23,0),0),IF(AND(HLOOKUP(BM$2,FIXTURES!$C$2:$NC$23,MATCH($C8,FIXTURES!$B$2:$B$23,0),0)="",HLOOKUP(BM$2+1,FIXTURES!$C$2:$NC$23,MATCH($C8,FIXTURES!$B$2:$B$23,0),0)=""),HLOOKUP(BM$2+2,FIXTURES!$C$2:$NC$23,MATCH($C8,FIXTURES!$B$2:$B$23,0),0),IF(HLOOKUP(BM$2+1,FIXTURES!$C$2:$NC$23,MATCH($C8,FIXTURES!$B$2:$B$23,0),0)="",HLOOKUP(BM$2,FIXTURES!$C$2:$NC$23,MATCH($C8,FIXTURES!$B$2:$B$23,0),0),HLOOKUP(BM$2+1,FIXTURES!$C$2:$NC$23,MATCH($C8,FIXTURES!$B$2:$B$23,0),0)))),IF(AND(HLOOKUP(BM$2,FIXTURES!$C$2:$NC$23,MATCH($C8,FIXTURES!$B$2:$B$23,0),0)="",HLOOKUP(BM$2+1,FIXTURES!$C$2:$NC$23,MATCH($C8,FIXTURES!$B$2:$B$23,0),0)=""),HLOOKUP(BM$2+2,FIXTURES!$C$2:$NC$23,MATCH($C8,FIXTURES!$B$2:$B$23,0),0),IF(HLOOKUP(BM$2+1,FIXTURES!$C$2:$NC$23,MATCH($C8,FIXTURES!$B$2:$B$23,0),0)="",HLOOKUP(BM$2,FIXTURES!$C$2:$NC$23,MATCH($C8,FIXTURES!$B$2:$B$23,0),0),HLOOKUP(BM$2+1,FIXTURES!$C$2:$NC$23,MATCH($C8,FIXTURES!$B$2:$B$23,0),0))))</f>
        <v>ars</v>
      </c>
      <c r="BN8" s="117" t="str">
        <f>IF(BN$1="SAT",IF(AND(HLOOKUP(BN$2,FIXTURES!$C$2:$NC$23,MATCH($C8,FIXTURES!$B$2:$B$23,0),0)="",HLOOKUP(BN$2+1,FIXTURES!$C$2:$NC$23,MATCH($C8,FIXTURES!$B$2:$B$23,0),0)="",HLOOKUP(BN$2+2,FIXTURES!$C$2:$NC$23,MATCH($C8,FIXTURES!$B$2:$B$23,0),0)=""),HLOOKUP(BN$2-1,FIXTURES!$C$2:$NC$23,MATCH($C8,FIXTURES!$B$2:$B$23,0),0),IF(AND(HLOOKUP(BN$2,FIXTURES!$C$2:$NC$23,MATCH($C8,FIXTURES!$B$2:$B$23,0),0)="",HLOOKUP(BN$2+1,FIXTURES!$C$2:$NC$23,MATCH($C8,FIXTURES!$B$2:$B$23,0),0)=""),HLOOKUP(BN$2+2,FIXTURES!$C$2:$NC$23,MATCH($C8,FIXTURES!$B$2:$B$23,0),0),IF(HLOOKUP(BN$2+1,FIXTURES!$C$2:$NC$23,MATCH($C8,FIXTURES!$B$2:$B$23,0),0)="",HLOOKUP(BN$2,FIXTURES!$C$2:$NC$23,MATCH($C8,FIXTURES!$B$2:$B$23,0),0),HLOOKUP(BN$2+1,FIXTURES!$C$2:$NC$23,MATCH($C8,FIXTURES!$B$2:$B$23,0),0)))),IF(AND(HLOOKUP(BN$2,FIXTURES!$C$2:$NC$23,MATCH($C8,FIXTURES!$B$2:$B$23,0),0)="",HLOOKUP(BN$2+1,FIXTURES!$C$2:$NC$23,MATCH($C8,FIXTURES!$B$2:$B$23,0),0)=""),HLOOKUP(BN$2+2,FIXTURES!$C$2:$NC$23,MATCH($C8,FIXTURES!$B$2:$B$23,0),0),IF(HLOOKUP(BN$2+1,FIXTURES!$C$2:$NC$23,MATCH($C8,FIXTURES!$B$2:$B$23,0),0)="",HLOOKUP(BN$2,FIXTURES!$C$2:$NC$23,MATCH($C8,FIXTURES!$B$2:$B$23,0),0),HLOOKUP(BN$2+1,FIXTURES!$C$2:$NC$23,MATCH($C8,FIXTURES!$B$2:$B$23,0),0))))</f>
        <v/>
      </c>
      <c r="BO8" s="117" t="str">
        <f>IF(BO$1="SAT",IF(AND(HLOOKUP(BO$2,FIXTURES!$C$2:$NC$23,MATCH($C8,FIXTURES!$B$2:$B$23,0),0)="",HLOOKUP(BO$2+1,FIXTURES!$C$2:$NC$23,MATCH($C8,FIXTURES!$B$2:$B$23,0),0)="",HLOOKUP(BO$2+2,FIXTURES!$C$2:$NC$23,MATCH($C8,FIXTURES!$B$2:$B$23,0),0)=""),HLOOKUP(BO$2-1,FIXTURES!$C$2:$NC$23,MATCH($C8,FIXTURES!$B$2:$B$23,0),0),IF(AND(HLOOKUP(BO$2,FIXTURES!$C$2:$NC$23,MATCH($C8,FIXTURES!$B$2:$B$23,0),0)="",HLOOKUP(BO$2+1,FIXTURES!$C$2:$NC$23,MATCH($C8,FIXTURES!$B$2:$B$23,0),0)=""),HLOOKUP(BO$2+2,FIXTURES!$C$2:$NC$23,MATCH($C8,FIXTURES!$B$2:$B$23,0),0),IF(HLOOKUP(BO$2+1,FIXTURES!$C$2:$NC$23,MATCH($C8,FIXTURES!$B$2:$B$23,0),0)="",HLOOKUP(BO$2,FIXTURES!$C$2:$NC$23,MATCH($C8,FIXTURES!$B$2:$B$23,0),0),HLOOKUP(BO$2+1,FIXTURES!$C$2:$NC$23,MATCH($C8,FIXTURES!$B$2:$B$23,0),0)))),IF(AND(HLOOKUP(BO$2,FIXTURES!$C$2:$NC$23,MATCH($C8,FIXTURES!$B$2:$B$23,0),0)="",HLOOKUP(BO$2+1,FIXTURES!$C$2:$NC$23,MATCH($C8,FIXTURES!$B$2:$B$23,0),0)=""),HLOOKUP(BO$2+2,FIXTURES!$C$2:$NC$23,MATCH($C8,FIXTURES!$B$2:$B$23,0),0),IF(HLOOKUP(BO$2+1,FIXTURES!$C$2:$NC$23,MATCH($C8,FIXTURES!$B$2:$B$23,0),0)="",HLOOKUP(BO$2,FIXTURES!$C$2:$NC$23,MATCH($C8,FIXTURES!$B$2:$B$23,0),0),HLOOKUP(BO$2+1,FIXTURES!$C$2:$NC$23,MATCH($C8,FIXTURES!$B$2:$B$23,0),0))))</f>
        <v>LIV</v>
      </c>
      <c r="BP8" s="117" t="str">
        <f>IF(BP$1="SAT",IF(AND(HLOOKUP(BP$2,FIXTURES!$C$2:$NC$23,MATCH($C8,FIXTURES!$B$2:$B$23,0),0)="",HLOOKUP(BP$2+1,FIXTURES!$C$2:$NC$23,MATCH($C8,FIXTURES!$B$2:$B$23,0),0)="",HLOOKUP(BP$2+2,FIXTURES!$C$2:$NC$23,MATCH($C8,FIXTURES!$B$2:$B$23,0),0)=""),HLOOKUP(BP$2-1,FIXTURES!$C$2:$NC$23,MATCH($C8,FIXTURES!$B$2:$B$23,0),0),IF(AND(HLOOKUP(BP$2,FIXTURES!$C$2:$NC$23,MATCH($C8,FIXTURES!$B$2:$B$23,0),0)="",HLOOKUP(BP$2+1,FIXTURES!$C$2:$NC$23,MATCH($C8,FIXTURES!$B$2:$B$23,0),0)=""),HLOOKUP(BP$2+2,FIXTURES!$C$2:$NC$23,MATCH($C8,FIXTURES!$B$2:$B$23,0),0),IF(HLOOKUP(BP$2+1,FIXTURES!$C$2:$NC$23,MATCH($C8,FIXTURES!$B$2:$B$23,0),0)="",HLOOKUP(BP$2,FIXTURES!$C$2:$NC$23,MATCH($C8,FIXTURES!$B$2:$B$23,0),0),HLOOKUP(BP$2+1,FIXTURES!$C$2:$NC$23,MATCH($C8,FIXTURES!$B$2:$B$23,0),0)))),IF(AND(HLOOKUP(BP$2,FIXTURES!$C$2:$NC$23,MATCH($C8,FIXTURES!$B$2:$B$23,0),0)="",HLOOKUP(BP$2+1,FIXTURES!$C$2:$NC$23,MATCH($C8,FIXTURES!$B$2:$B$23,0),0)=""),HLOOKUP(BP$2+2,FIXTURES!$C$2:$NC$23,MATCH($C8,FIXTURES!$B$2:$B$23,0),0),IF(HLOOKUP(BP$2+1,FIXTURES!$C$2:$NC$23,MATCH($C8,FIXTURES!$B$2:$B$23,0),0)="",HLOOKUP(BP$2,FIXTURES!$C$2:$NC$23,MATCH($C8,FIXTURES!$B$2:$B$23,0),0),HLOOKUP(BP$2+1,FIXTURES!$C$2:$NC$23,MATCH($C8,FIXTURES!$B$2:$B$23,0),0))))</f>
        <v/>
      </c>
      <c r="BQ8" s="117" t="str">
        <f>IF(BQ$1="SAT",IF(AND(HLOOKUP(BQ$2,FIXTURES!$C$2:$NC$23,MATCH($C8,FIXTURES!$B$2:$B$23,0),0)="",HLOOKUP(BQ$2+1,FIXTURES!$C$2:$NC$23,MATCH($C8,FIXTURES!$B$2:$B$23,0),0)="",HLOOKUP(BQ$2+2,FIXTURES!$C$2:$NC$23,MATCH($C8,FIXTURES!$B$2:$B$23,0),0)=""),HLOOKUP(BQ$2-1,FIXTURES!$C$2:$NC$23,MATCH($C8,FIXTURES!$B$2:$B$23,0),0),IF(AND(HLOOKUP(BQ$2,FIXTURES!$C$2:$NC$23,MATCH($C8,FIXTURES!$B$2:$B$23,0),0)="",HLOOKUP(BQ$2+1,FIXTURES!$C$2:$NC$23,MATCH($C8,FIXTURES!$B$2:$B$23,0),0)=""),HLOOKUP(BQ$2+2,FIXTURES!$C$2:$NC$23,MATCH($C8,FIXTURES!$B$2:$B$23,0),0),IF(HLOOKUP(BQ$2+1,FIXTURES!$C$2:$NC$23,MATCH($C8,FIXTURES!$B$2:$B$23,0),0)="",HLOOKUP(BQ$2,FIXTURES!$C$2:$NC$23,MATCH($C8,FIXTURES!$B$2:$B$23,0),0),HLOOKUP(BQ$2+1,FIXTURES!$C$2:$NC$23,MATCH($C8,FIXTURES!$B$2:$B$23,0),0)))),IF(AND(HLOOKUP(BQ$2,FIXTURES!$C$2:$NC$23,MATCH($C8,FIXTURES!$B$2:$B$23,0),0)="",HLOOKUP(BQ$2+1,FIXTURES!$C$2:$NC$23,MATCH($C8,FIXTURES!$B$2:$B$23,0),0)=""),HLOOKUP(BQ$2+2,FIXTURES!$C$2:$NC$23,MATCH($C8,FIXTURES!$B$2:$B$23,0),0),IF(HLOOKUP(BQ$2+1,FIXTURES!$C$2:$NC$23,MATCH($C8,FIXTURES!$B$2:$B$23,0),0)="",HLOOKUP(BQ$2,FIXTURES!$C$2:$NC$23,MATCH($C8,FIXTURES!$B$2:$B$23,0),0),HLOOKUP(BQ$2+1,FIXTURES!$C$2:$NC$23,MATCH($C8,FIXTURES!$B$2:$B$23,0),0))))</f>
        <v>avl</v>
      </c>
      <c r="BR8" s="117" t="str">
        <f>IF(BR$1="SAT",IF(AND(HLOOKUP(BR$2,FIXTURES!$C$2:$NC$23,MATCH($C8,FIXTURES!$B$2:$B$23,0),0)="",HLOOKUP(BR$2+1,FIXTURES!$C$2:$NC$23,MATCH($C8,FIXTURES!$B$2:$B$23,0),0)="",HLOOKUP(BR$2+2,FIXTURES!$C$2:$NC$23,MATCH($C8,FIXTURES!$B$2:$B$23,0),0)=""),HLOOKUP(BR$2-1,FIXTURES!$C$2:$NC$23,MATCH($C8,FIXTURES!$B$2:$B$23,0),0),IF(AND(HLOOKUP(BR$2,FIXTURES!$C$2:$NC$23,MATCH($C8,FIXTURES!$B$2:$B$23,0),0)="",HLOOKUP(BR$2+1,FIXTURES!$C$2:$NC$23,MATCH($C8,FIXTURES!$B$2:$B$23,0),0)=""),HLOOKUP(BR$2+2,FIXTURES!$C$2:$NC$23,MATCH($C8,FIXTURES!$B$2:$B$23,0),0),IF(HLOOKUP(BR$2+1,FIXTURES!$C$2:$NC$23,MATCH($C8,FIXTURES!$B$2:$B$23,0),0)="",HLOOKUP(BR$2,FIXTURES!$C$2:$NC$23,MATCH($C8,FIXTURES!$B$2:$B$23,0),0),HLOOKUP(BR$2+1,FIXTURES!$C$2:$NC$23,MATCH($C8,FIXTURES!$B$2:$B$23,0),0)))),IF(AND(HLOOKUP(BR$2,FIXTURES!$C$2:$NC$23,MATCH($C8,FIXTURES!$B$2:$B$23,0),0)="",HLOOKUP(BR$2+1,FIXTURES!$C$2:$NC$23,MATCH($C8,FIXTURES!$B$2:$B$23,0),0)=""),HLOOKUP(BR$2+2,FIXTURES!$C$2:$NC$23,MATCH($C8,FIXTURES!$B$2:$B$23,0),0),IF(HLOOKUP(BR$2+1,FIXTURES!$C$2:$NC$23,MATCH($C8,FIXTURES!$B$2:$B$23,0),0)="",HLOOKUP(BR$2,FIXTURES!$C$2:$NC$23,MATCH($C8,FIXTURES!$B$2:$B$23,0),0),HLOOKUP(BR$2+1,FIXTURES!$C$2:$NC$23,MATCH($C8,FIXTURES!$B$2:$B$23,0),0))))</f>
        <v/>
      </c>
      <c r="BS8" s="117" t="str">
        <f>IF(BS$1="SAT",IF(AND(HLOOKUP(BS$2,FIXTURES!$C$2:$NC$23,MATCH($C8,FIXTURES!$B$2:$B$23,0),0)="",HLOOKUP(BS$2+1,FIXTURES!$C$2:$NC$23,MATCH($C8,FIXTURES!$B$2:$B$23,0),0)="",HLOOKUP(BS$2+2,FIXTURES!$C$2:$NC$23,MATCH($C8,FIXTURES!$B$2:$B$23,0),0)=""),HLOOKUP(BS$2-1,FIXTURES!$C$2:$NC$23,MATCH($C8,FIXTURES!$B$2:$B$23,0),0),IF(AND(HLOOKUP(BS$2,FIXTURES!$C$2:$NC$23,MATCH($C8,FIXTURES!$B$2:$B$23,0),0)="",HLOOKUP(BS$2+1,FIXTURES!$C$2:$NC$23,MATCH($C8,FIXTURES!$B$2:$B$23,0),0)=""),HLOOKUP(BS$2+2,FIXTURES!$C$2:$NC$23,MATCH($C8,FIXTURES!$B$2:$B$23,0),0),IF(HLOOKUP(BS$2+1,FIXTURES!$C$2:$NC$23,MATCH($C8,FIXTURES!$B$2:$B$23,0),0)="",HLOOKUP(BS$2,FIXTURES!$C$2:$NC$23,MATCH($C8,FIXTURES!$B$2:$B$23,0),0),HLOOKUP(BS$2+1,FIXTURES!$C$2:$NC$23,MATCH($C8,FIXTURES!$B$2:$B$23,0),0)))),IF(AND(HLOOKUP(BS$2,FIXTURES!$C$2:$NC$23,MATCH($C8,FIXTURES!$B$2:$B$23,0),0)="",HLOOKUP(BS$2+1,FIXTURES!$C$2:$NC$23,MATCH($C8,FIXTURES!$B$2:$B$23,0),0)=""),HLOOKUP(BS$2+2,FIXTURES!$C$2:$NC$23,MATCH($C8,FIXTURES!$B$2:$B$23,0),0),IF(HLOOKUP(BS$2+1,FIXTURES!$C$2:$NC$23,MATCH($C8,FIXTURES!$B$2:$B$23,0),0)="",HLOOKUP(BS$2,FIXTURES!$C$2:$NC$23,MATCH($C8,FIXTURES!$B$2:$B$23,0),0),HLOOKUP(BS$2+1,FIXTURES!$C$2:$NC$23,MATCH($C8,FIXTURES!$B$2:$B$23,0),0))))</f>
        <v/>
      </c>
      <c r="BT8" s="117" t="str">
        <f>IF(BT$1="SAT",IF(AND(HLOOKUP(BT$2,FIXTURES!$C$2:$NC$23,MATCH($C8,FIXTURES!$B$2:$B$23,0),0)="",HLOOKUP(BT$2+1,FIXTURES!$C$2:$NC$23,MATCH($C8,FIXTURES!$B$2:$B$23,0),0)="",HLOOKUP(BT$2+2,FIXTURES!$C$2:$NC$23,MATCH($C8,FIXTURES!$B$2:$B$23,0),0)=""),HLOOKUP(BT$2-1,FIXTURES!$C$2:$NC$23,MATCH($C8,FIXTURES!$B$2:$B$23,0),0),IF(AND(HLOOKUP(BT$2,FIXTURES!$C$2:$NC$23,MATCH($C8,FIXTURES!$B$2:$B$23,0),0)="",HLOOKUP(BT$2+1,FIXTURES!$C$2:$NC$23,MATCH($C8,FIXTURES!$B$2:$B$23,0),0)=""),HLOOKUP(BT$2+2,FIXTURES!$C$2:$NC$23,MATCH($C8,FIXTURES!$B$2:$B$23,0),0),IF(HLOOKUP(BT$2+1,FIXTURES!$C$2:$NC$23,MATCH($C8,FIXTURES!$B$2:$B$23,0),0)="",HLOOKUP(BT$2,FIXTURES!$C$2:$NC$23,MATCH($C8,FIXTURES!$B$2:$B$23,0),0),HLOOKUP(BT$2+1,FIXTURES!$C$2:$NC$23,MATCH($C8,FIXTURES!$B$2:$B$23,0),0)))),IF(AND(HLOOKUP(BT$2,FIXTURES!$C$2:$NC$23,MATCH($C8,FIXTURES!$B$2:$B$23,0),0)="",HLOOKUP(BT$2+1,FIXTURES!$C$2:$NC$23,MATCH($C8,FIXTURES!$B$2:$B$23,0),0)=""),HLOOKUP(BT$2+2,FIXTURES!$C$2:$NC$23,MATCH($C8,FIXTURES!$B$2:$B$23,0),0),IF(HLOOKUP(BT$2+1,FIXTURES!$C$2:$NC$23,MATCH($C8,FIXTURES!$B$2:$B$23,0),0)="",HLOOKUP(BT$2,FIXTURES!$C$2:$NC$23,MATCH($C8,FIXTURES!$B$2:$B$23,0),0),HLOOKUP(BT$2+1,FIXTURES!$C$2:$NC$23,MATCH($C8,FIXTURES!$B$2:$B$23,0),0))))</f>
        <v/>
      </c>
      <c r="BU8" s="117" t="str">
        <f>IF(BU$1="SAT",IF(AND(HLOOKUP(BU$2,FIXTURES!$C$2:$NC$23,MATCH($C8,FIXTURES!$B$2:$B$23,0),0)="",HLOOKUP(BU$2+1,FIXTURES!$C$2:$NC$23,MATCH($C8,FIXTURES!$B$2:$B$23,0),0)="",HLOOKUP(BU$2+2,FIXTURES!$C$2:$NC$23,MATCH($C8,FIXTURES!$B$2:$B$23,0),0)=""),HLOOKUP(BU$2-1,FIXTURES!$C$2:$NC$23,MATCH($C8,FIXTURES!$B$2:$B$23,0),0),IF(AND(HLOOKUP(BU$2,FIXTURES!$C$2:$NC$23,MATCH($C8,FIXTURES!$B$2:$B$23,0),0)="",HLOOKUP(BU$2+1,FIXTURES!$C$2:$NC$23,MATCH($C8,FIXTURES!$B$2:$B$23,0),0)=""),HLOOKUP(BU$2+2,FIXTURES!$C$2:$NC$23,MATCH($C8,FIXTURES!$B$2:$B$23,0),0),IF(HLOOKUP(BU$2+1,FIXTURES!$C$2:$NC$23,MATCH($C8,FIXTURES!$B$2:$B$23,0),0)="",HLOOKUP(BU$2,FIXTURES!$C$2:$NC$23,MATCH($C8,FIXTURES!$B$2:$B$23,0),0),HLOOKUP(BU$2+1,FIXTURES!$C$2:$NC$23,MATCH($C8,FIXTURES!$B$2:$B$23,0),0)))),IF(AND(HLOOKUP(BU$2,FIXTURES!$C$2:$NC$23,MATCH($C8,FIXTURES!$B$2:$B$23,0),0)="",HLOOKUP(BU$2+1,FIXTURES!$C$2:$NC$23,MATCH($C8,FIXTURES!$B$2:$B$23,0),0)=""),HLOOKUP(BU$2+2,FIXTURES!$C$2:$NC$23,MATCH($C8,FIXTURES!$B$2:$B$23,0),0),IF(HLOOKUP(BU$2+1,FIXTURES!$C$2:$NC$23,MATCH($C8,FIXTURES!$B$2:$B$23,0),0)="",HLOOKUP(BU$2,FIXTURES!$C$2:$NC$23,MATCH($C8,FIXTURES!$B$2:$B$23,0),0),HLOOKUP(BU$2+1,FIXTURES!$C$2:$NC$23,MATCH($C8,FIXTURES!$B$2:$B$23,0),0))))</f>
        <v>FUL</v>
      </c>
      <c r="BV8" s="117" t="str">
        <f>IF(BV$1="SAT",IF(AND(HLOOKUP(BV$2,FIXTURES!$C$2:$NC$23,MATCH($C8,FIXTURES!$B$2:$B$23,0),0)="",HLOOKUP(BV$2+1,FIXTURES!$C$2:$NC$23,MATCH($C8,FIXTURES!$B$2:$B$23,0),0)="",HLOOKUP(BV$2+2,FIXTURES!$C$2:$NC$23,MATCH($C8,FIXTURES!$B$2:$B$23,0),0)=""),HLOOKUP(BV$2-1,FIXTURES!$C$2:$NC$23,MATCH($C8,FIXTURES!$B$2:$B$23,0),0),IF(AND(HLOOKUP(BV$2,FIXTURES!$C$2:$NC$23,MATCH($C8,FIXTURES!$B$2:$B$23,0),0)="",HLOOKUP(BV$2+1,FIXTURES!$C$2:$NC$23,MATCH($C8,FIXTURES!$B$2:$B$23,0),0)=""),HLOOKUP(BV$2+2,FIXTURES!$C$2:$NC$23,MATCH($C8,FIXTURES!$B$2:$B$23,0),0),IF(HLOOKUP(BV$2+1,FIXTURES!$C$2:$NC$23,MATCH($C8,FIXTURES!$B$2:$B$23,0),0)="",HLOOKUP(BV$2,FIXTURES!$C$2:$NC$23,MATCH($C8,FIXTURES!$B$2:$B$23,0),0),HLOOKUP(BV$2+1,FIXTURES!$C$2:$NC$23,MATCH($C8,FIXTURES!$B$2:$B$23,0),0)))),IF(AND(HLOOKUP(BV$2,FIXTURES!$C$2:$NC$23,MATCH($C8,FIXTURES!$B$2:$B$23,0),0)="",HLOOKUP(BV$2+1,FIXTURES!$C$2:$NC$23,MATCH($C8,FIXTURES!$B$2:$B$23,0),0)=""),HLOOKUP(BV$2+2,FIXTURES!$C$2:$NC$23,MATCH($C8,FIXTURES!$B$2:$B$23,0),0),IF(HLOOKUP(BV$2+1,FIXTURES!$C$2:$NC$23,MATCH($C8,FIXTURES!$B$2:$B$23,0),0)="",HLOOKUP(BV$2,FIXTURES!$C$2:$NC$23,MATCH($C8,FIXTURES!$B$2:$B$23,0),0),HLOOKUP(BV$2+1,FIXTURES!$C$2:$NC$23,MATCH($C8,FIXTURES!$B$2:$B$23,0),0))))</f>
        <v>BHA</v>
      </c>
      <c r="BW8" s="117" t="str">
        <f>IF(BW$1="SAT",IF(AND(HLOOKUP(BW$2,FIXTURES!$C$2:$NC$23,MATCH($C8,FIXTURES!$B$2:$B$23,0),0)="",HLOOKUP(BW$2+1,FIXTURES!$C$2:$NC$23,MATCH($C8,FIXTURES!$B$2:$B$23,0),0)="",HLOOKUP(BW$2+2,FIXTURES!$C$2:$NC$23,MATCH($C8,FIXTURES!$B$2:$B$23,0),0)=""),HLOOKUP(BW$2-1,FIXTURES!$C$2:$NC$23,MATCH($C8,FIXTURES!$B$2:$B$23,0),0),IF(AND(HLOOKUP(BW$2,FIXTURES!$C$2:$NC$23,MATCH($C8,FIXTURES!$B$2:$B$23,0),0)="",HLOOKUP(BW$2+1,FIXTURES!$C$2:$NC$23,MATCH($C8,FIXTURES!$B$2:$B$23,0),0)=""),HLOOKUP(BW$2+2,FIXTURES!$C$2:$NC$23,MATCH($C8,FIXTURES!$B$2:$B$23,0),0),IF(HLOOKUP(BW$2+1,FIXTURES!$C$2:$NC$23,MATCH($C8,FIXTURES!$B$2:$B$23,0),0)="",HLOOKUP(BW$2,FIXTURES!$C$2:$NC$23,MATCH($C8,FIXTURES!$B$2:$B$23,0),0),HLOOKUP(BW$2+1,FIXTURES!$C$2:$NC$23,MATCH($C8,FIXTURES!$B$2:$B$23,0),0)))),IF(AND(HLOOKUP(BW$2,FIXTURES!$C$2:$NC$23,MATCH($C8,FIXTURES!$B$2:$B$23,0),0)="",HLOOKUP(BW$2+1,FIXTURES!$C$2:$NC$23,MATCH($C8,FIXTURES!$B$2:$B$23,0),0)=""),HLOOKUP(BW$2+2,FIXTURES!$C$2:$NC$23,MATCH($C8,FIXTURES!$B$2:$B$23,0),0),IF(HLOOKUP(BW$2+1,FIXTURES!$C$2:$NC$23,MATCH($C8,FIXTURES!$B$2:$B$23,0),0)="",HLOOKUP(BW$2,FIXTURES!$C$2:$NC$23,MATCH($C8,FIXTURES!$B$2:$B$23,0),0),HLOOKUP(BW$2+1,FIXTURES!$C$2:$NC$23,MATCH($C8,FIXTURES!$B$2:$B$23,0),0))))</f>
        <v>lei</v>
      </c>
      <c r="BX8" s="117" t="str">
        <f>IF(BX$1="SAT",IF(AND(HLOOKUP(BX$2,FIXTURES!$C$2:$NC$23,MATCH($C8,FIXTURES!$B$2:$B$23,0),0)="",HLOOKUP(BX$2+1,FIXTURES!$C$2:$NC$23,MATCH($C8,FIXTURES!$B$2:$B$23,0),0)="",HLOOKUP(BX$2+2,FIXTURES!$C$2:$NC$23,MATCH($C8,FIXTURES!$B$2:$B$23,0),0)=""),HLOOKUP(BX$2-1,FIXTURES!$C$2:$NC$23,MATCH($C8,FIXTURES!$B$2:$B$23,0),0),IF(AND(HLOOKUP(BX$2,FIXTURES!$C$2:$NC$23,MATCH($C8,FIXTURES!$B$2:$B$23,0),0)="",HLOOKUP(BX$2+1,FIXTURES!$C$2:$NC$23,MATCH($C8,FIXTURES!$B$2:$B$23,0),0)=""),HLOOKUP(BX$2+2,FIXTURES!$C$2:$NC$23,MATCH($C8,FIXTURES!$B$2:$B$23,0),0),IF(HLOOKUP(BX$2+1,FIXTURES!$C$2:$NC$23,MATCH($C8,FIXTURES!$B$2:$B$23,0),0)="",HLOOKUP(BX$2,FIXTURES!$C$2:$NC$23,MATCH($C8,FIXTURES!$B$2:$B$23,0),0),HLOOKUP(BX$2+1,FIXTURES!$C$2:$NC$23,MATCH($C8,FIXTURES!$B$2:$B$23,0),0)))),IF(AND(HLOOKUP(BX$2,FIXTURES!$C$2:$NC$23,MATCH($C8,FIXTURES!$B$2:$B$23,0),0)="",HLOOKUP(BX$2+1,FIXTURES!$C$2:$NC$23,MATCH($C8,FIXTURES!$B$2:$B$23,0),0)=""),HLOOKUP(BX$2+2,FIXTURES!$C$2:$NC$23,MATCH($C8,FIXTURES!$B$2:$B$23,0),0),IF(HLOOKUP(BX$2+1,FIXTURES!$C$2:$NC$23,MATCH($C8,FIXTURES!$B$2:$B$23,0),0)="",HLOOKUP(BX$2,FIXTURES!$C$2:$NC$23,MATCH($C8,FIXTURES!$B$2:$B$23,0),0),HLOOKUP(BX$2+1,FIXTURES!$C$2:$NC$23,MATCH($C8,FIXTURES!$B$2:$B$23,0),0))))</f>
        <v/>
      </c>
      <c r="BY8" s="117" t="str">
        <f>IF(BY$1="SAT",IF(AND(HLOOKUP(BY$2,FIXTURES!$C$2:$NC$23,MATCH($C8,FIXTURES!$B$2:$B$23,0),0)="",HLOOKUP(BY$2+1,FIXTURES!$C$2:$NC$23,MATCH($C8,FIXTURES!$B$2:$B$23,0),0)="",HLOOKUP(BY$2+2,FIXTURES!$C$2:$NC$23,MATCH($C8,FIXTURES!$B$2:$B$23,0),0)=""),HLOOKUP(BY$2-1,FIXTURES!$C$2:$NC$23,MATCH($C8,FIXTURES!$B$2:$B$23,0),0),IF(AND(HLOOKUP(BY$2,FIXTURES!$C$2:$NC$23,MATCH($C8,FIXTURES!$B$2:$B$23,0),0)="",HLOOKUP(BY$2+1,FIXTURES!$C$2:$NC$23,MATCH($C8,FIXTURES!$B$2:$B$23,0),0)=""),HLOOKUP(BY$2+2,FIXTURES!$C$2:$NC$23,MATCH($C8,FIXTURES!$B$2:$B$23,0),0),IF(HLOOKUP(BY$2+1,FIXTURES!$C$2:$NC$23,MATCH($C8,FIXTURES!$B$2:$B$23,0),0)="",HLOOKUP(BY$2,FIXTURES!$C$2:$NC$23,MATCH($C8,FIXTURES!$B$2:$B$23,0),0),HLOOKUP(BY$2+1,FIXTURES!$C$2:$NC$23,MATCH($C8,FIXTURES!$B$2:$B$23,0),0)))),IF(AND(HLOOKUP(BY$2,FIXTURES!$C$2:$NC$23,MATCH($C8,FIXTURES!$B$2:$B$23,0),0)="",HLOOKUP(BY$2+1,FIXTURES!$C$2:$NC$23,MATCH($C8,FIXTURES!$B$2:$B$23,0),0)=""),HLOOKUP(BY$2+2,FIXTURES!$C$2:$NC$23,MATCH($C8,FIXTURES!$B$2:$B$23,0),0),IF(HLOOKUP(BY$2+1,FIXTURES!$C$2:$NC$23,MATCH($C8,FIXTURES!$B$2:$B$23,0),0)="",HLOOKUP(BY$2,FIXTURES!$C$2:$NC$23,MATCH($C8,FIXTURES!$B$2:$B$23,0),0),HLOOKUP(BY$2+1,FIXTURES!$C$2:$NC$23,MATCH($C8,FIXTURES!$B$2:$B$23,0),0))))</f>
        <v>tot</v>
      </c>
      <c r="BZ8" s="117" t="str">
        <f>IF(BZ$1="SAT",IF(AND(HLOOKUP(BZ$2,FIXTURES!$C$2:$NC$23,MATCH($C8,FIXTURES!$B$2:$B$23,0),0)="",HLOOKUP(BZ$2+1,FIXTURES!$C$2:$NC$23,MATCH($C8,FIXTURES!$B$2:$B$23,0),0)="",HLOOKUP(BZ$2+2,FIXTURES!$C$2:$NC$23,MATCH($C8,FIXTURES!$B$2:$B$23,0),0)=""),HLOOKUP(BZ$2-1,FIXTURES!$C$2:$NC$23,MATCH($C8,FIXTURES!$B$2:$B$23,0),0),IF(AND(HLOOKUP(BZ$2,FIXTURES!$C$2:$NC$23,MATCH($C8,FIXTURES!$B$2:$B$23,0),0)="",HLOOKUP(BZ$2+1,FIXTURES!$C$2:$NC$23,MATCH($C8,FIXTURES!$B$2:$B$23,0),0)=""),HLOOKUP(BZ$2+2,FIXTURES!$C$2:$NC$23,MATCH($C8,FIXTURES!$B$2:$B$23,0),0),IF(HLOOKUP(BZ$2+1,FIXTURES!$C$2:$NC$23,MATCH($C8,FIXTURES!$B$2:$B$23,0),0)="",HLOOKUP(BZ$2,FIXTURES!$C$2:$NC$23,MATCH($C8,FIXTURES!$B$2:$B$23,0),0),HLOOKUP(BZ$2+1,FIXTURES!$C$2:$NC$23,MATCH($C8,FIXTURES!$B$2:$B$23,0),0)))),IF(AND(HLOOKUP(BZ$2,FIXTURES!$C$2:$NC$23,MATCH($C8,FIXTURES!$B$2:$B$23,0),0)="",HLOOKUP(BZ$2+1,FIXTURES!$C$2:$NC$23,MATCH($C8,FIXTURES!$B$2:$B$23,0),0)=""),HLOOKUP(BZ$2+2,FIXTURES!$C$2:$NC$23,MATCH($C8,FIXTURES!$B$2:$B$23,0),0),IF(HLOOKUP(BZ$2+1,FIXTURES!$C$2:$NC$23,MATCH($C8,FIXTURES!$B$2:$B$23,0),0)="",HLOOKUP(BZ$2,FIXTURES!$C$2:$NC$23,MATCH($C8,FIXTURES!$B$2:$B$23,0),0),HLOOKUP(BZ$2+1,FIXTURES!$C$2:$NC$23,MATCH($C8,FIXTURES!$B$2:$B$23,0),0))))</f>
        <v/>
      </c>
      <c r="CA8" s="117" t="str">
        <f>IF(CA$1="SAT",IF(AND(HLOOKUP(CA$2,FIXTURES!$C$2:$NC$23,MATCH($C8,FIXTURES!$B$2:$B$23,0),0)="",HLOOKUP(CA$2+1,FIXTURES!$C$2:$NC$23,MATCH($C8,FIXTURES!$B$2:$B$23,0),0)="",HLOOKUP(CA$2+2,FIXTURES!$C$2:$NC$23,MATCH($C8,FIXTURES!$B$2:$B$23,0),0)=""),HLOOKUP(CA$2-1,FIXTURES!$C$2:$NC$23,MATCH($C8,FIXTURES!$B$2:$B$23,0),0),IF(AND(HLOOKUP(CA$2,FIXTURES!$C$2:$NC$23,MATCH($C8,FIXTURES!$B$2:$B$23,0),0)="",HLOOKUP(CA$2+1,FIXTURES!$C$2:$NC$23,MATCH($C8,FIXTURES!$B$2:$B$23,0),0)=""),HLOOKUP(CA$2+2,FIXTURES!$C$2:$NC$23,MATCH($C8,FIXTURES!$B$2:$B$23,0),0),IF(HLOOKUP(CA$2+1,FIXTURES!$C$2:$NC$23,MATCH($C8,FIXTURES!$B$2:$B$23,0),0)="",HLOOKUP(CA$2,FIXTURES!$C$2:$NC$23,MATCH($C8,FIXTURES!$B$2:$B$23,0),0),HLOOKUP(CA$2+1,FIXTURES!$C$2:$NC$23,MATCH($C8,FIXTURES!$B$2:$B$23,0),0)))),IF(AND(HLOOKUP(CA$2,FIXTURES!$C$2:$NC$23,MATCH($C8,FIXTURES!$B$2:$B$23,0),0)="",HLOOKUP(CA$2+1,FIXTURES!$C$2:$NC$23,MATCH($C8,FIXTURES!$B$2:$B$23,0),0)=""),HLOOKUP(CA$2+2,FIXTURES!$C$2:$NC$23,MATCH($C8,FIXTURES!$B$2:$B$23,0),0),IF(HLOOKUP(CA$2+1,FIXTURES!$C$2:$NC$23,MATCH($C8,FIXTURES!$B$2:$B$23,0),0)="",HLOOKUP(CA$2,FIXTURES!$C$2:$NC$23,MATCH($C8,FIXTURES!$B$2:$B$23,0),0),HLOOKUP(CA$2+1,FIXTURES!$C$2:$NC$23,MATCH($C8,FIXTURES!$B$2:$B$23,0),0))))</f>
        <v>WHU</v>
      </c>
      <c r="CB8" s="117" t="str">
        <f>IF(CB$1="SAT",IF(AND(HLOOKUP(CB$2,FIXTURES!$C$2:$NC$23,MATCH($C8,FIXTURES!$B$2:$B$23,0),0)="",HLOOKUP(CB$2+1,FIXTURES!$C$2:$NC$23,MATCH($C8,FIXTURES!$B$2:$B$23,0),0)="",HLOOKUP(CB$2+2,FIXTURES!$C$2:$NC$23,MATCH($C8,FIXTURES!$B$2:$B$23,0),0)=""),HLOOKUP(CB$2-1,FIXTURES!$C$2:$NC$23,MATCH($C8,FIXTURES!$B$2:$B$23,0),0),IF(AND(HLOOKUP(CB$2,FIXTURES!$C$2:$NC$23,MATCH($C8,FIXTURES!$B$2:$B$23,0),0)="",HLOOKUP(CB$2+1,FIXTURES!$C$2:$NC$23,MATCH($C8,FIXTURES!$B$2:$B$23,0),0)=""),HLOOKUP(CB$2+2,FIXTURES!$C$2:$NC$23,MATCH($C8,FIXTURES!$B$2:$B$23,0),0),IF(HLOOKUP(CB$2+1,FIXTURES!$C$2:$NC$23,MATCH($C8,FIXTURES!$B$2:$B$23,0),0)="",HLOOKUP(CB$2,FIXTURES!$C$2:$NC$23,MATCH($C8,FIXTURES!$B$2:$B$23,0),0),HLOOKUP(CB$2+1,FIXTURES!$C$2:$NC$23,MATCH($C8,FIXTURES!$B$2:$B$23,0),0)))),IF(AND(HLOOKUP(CB$2,FIXTURES!$C$2:$NC$23,MATCH($C8,FIXTURES!$B$2:$B$23,0),0)="",HLOOKUP(CB$2+1,FIXTURES!$C$2:$NC$23,MATCH($C8,FIXTURES!$B$2:$B$23,0),0)=""),HLOOKUP(CB$2+2,FIXTURES!$C$2:$NC$23,MATCH($C8,FIXTURES!$B$2:$B$23,0),0),IF(HLOOKUP(CB$2+1,FIXTURES!$C$2:$NC$23,MATCH($C8,FIXTURES!$B$2:$B$23,0),0)="",HLOOKUP(CB$2,FIXTURES!$C$2:$NC$23,MATCH($C8,FIXTURES!$B$2:$B$23,0),0),HLOOKUP(CB$2+1,FIXTURES!$C$2:$NC$23,MATCH($C8,FIXTURES!$B$2:$B$23,0),0))))</f>
        <v>sou</v>
      </c>
      <c r="CC8" s="117" t="str">
        <f>IF(CC$1="SAT",IF(AND(HLOOKUP(CC$2,FIXTURES!$C$2:$NC$23,MATCH($C8,FIXTURES!$B$2:$B$23,0),0)="",HLOOKUP(CC$2+1,FIXTURES!$C$2:$NC$23,MATCH($C8,FIXTURES!$B$2:$B$23,0),0)="",HLOOKUP(CC$2+2,FIXTURES!$C$2:$NC$23,MATCH($C8,FIXTURES!$B$2:$B$23,0),0)=""),HLOOKUP(CC$2-1,FIXTURES!$C$2:$NC$23,MATCH($C8,FIXTURES!$B$2:$B$23,0),0),IF(AND(HLOOKUP(CC$2,FIXTURES!$C$2:$NC$23,MATCH($C8,FIXTURES!$B$2:$B$23,0),0)="",HLOOKUP(CC$2+1,FIXTURES!$C$2:$NC$23,MATCH($C8,FIXTURES!$B$2:$B$23,0),0)=""),HLOOKUP(CC$2+2,FIXTURES!$C$2:$NC$23,MATCH($C8,FIXTURES!$B$2:$B$23,0),0),IF(HLOOKUP(CC$2+1,FIXTURES!$C$2:$NC$23,MATCH($C8,FIXTURES!$B$2:$B$23,0),0)="",HLOOKUP(CC$2,FIXTURES!$C$2:$NC$23,MATCH($C8,FIXTURES!$B$2:$B$23,0),0),HLOOKUP(CC$2+1,FIXTURES!$C$2:$NC$23,MATCH($C8,FIXTURES!$B$2:$B$23,0),0)))),IF(AND(HLOOKUP(CC$2,FIXTURES!$C$2:$NC$23,MATCH($C8,FIXTURES!$B$2:$B$23,0),0)="",HLOOKUP(CC$2+1,FIXTURES!$C$2:$NC$23,MATCH($C8,FIXTURES!$B$2:$B$23,0),0)=""),HLOOKUP(CC$2+2,FIXTURES!$C$2:$NC$23,MATCH($C8,FIXTURES!$B$2:$B$23,0),0),IF(HLOOKUP(CC$2+1,FIXTURES!$C$2:$NC$23,MATCH($C8,FIXTURES!$B$2:$B$23,0),0)="",HLOOKUP(CC$2,FIXTURES!$C$2:$NC$23,MATCH($C8,FIXTURES!$B$2:$B$23,0),0),HLOOKUP(CC$2+1,FIXTURES!$C$2:$NC$23,MATCH($C8,FIXTURES!$B$2:$B$23,0),0))))</f>
        <v>LEE</v>
      </c>
      <c r="CD8" s="117" t="str">
        <f>IF(CD$1="SAT",IF(AND(HLOOKUP(CD$2,FIXTURES!$C$2:$NC$23,MATCH($C8,FIXTURES!$B$2:$B$23,0),0)="",HLOOKUP(CD$2+1,FIXTURES!$C$2:$NC$23,MATCH($C8,FIXTURES!$B$2:$B$23,0),0)="",HLOOKUP(CD$2+2,FIXTURES!$C$2:$NC$23,MATCH($C8,FIXTURES!$B$2:$B$23,0),0)=""),HLOOKUP(CD$2-1,FIXTURES!$C$2:$NC$23,MATCH($C8,FIXTURES!$B$2:$B$23,0),0),IF(AND(HLOOKUP(CD$2,FIXTURES!$C$2:$NC$23,MATCH($C8,FIXTURES!$B$2:$B$23,0),0)="",HLOOKUP(CD$2+1,FIXTURES!$C$2:$NC$23,MATCH($C8,FIXTURES!$B$2:$B$23,0),0)=""),HLOOKUP(CD$2+2,FIXTURES!$C$2:$NC$23,MATCH($C8,FIXTURES!$B$2:$B$23,0),0),IF(HLOOKUP(CD$2+1,FIXTURES!$C$2:$NC$23,MATCH($C8,FIXTURES!$B$2:$B$23,0),0)="",HLOOKUP(CD$2,FIXTURES!$C$2:$NC$23,MATCH($C8,FIXTURES!$B$2:$B$23,0),0),HLOOKUP(CD$2+1,FIXTURES!$C$2:$NC$23,MATCH($C8,FIXTURES!$B$2:$B$23,0),0)))),IF(AND(HLOOKUP(CD$2,FIXTURES!$C$2:$NC$23,MATCH($C8,FIXTURES!$B$2:$B$23,0),0)="",HLOOKUP(CD$2+1,FIXTURES!$C$2:$NC$23,MATCH($C8,FIXTURES!$B$2:$B$23,0),0)=""),HLOOKUP(CD$2+2,FIXTURES!$C$2:$NC$23,MATCH($C8,FIXTURES!$B$2:$B$23,0),0),IF(HLOOKUP(CD$2+1,FIXTURES!$C$2:$NC$23,MATCH($C8,FIXTURES!$B$2:$B$23,0),0)="",HLOOKUP(CD$2,FIXTURES!$C$2:$NC$23,MATCH($C8,FIXTURES!$B$2:$B$23,0),0),HLOOKUP(CD$2+1,FIXTURES!$C$2:$NC$23,MATCH($C8,FIXTURES!$B$2:$B$23,0),0))))</f>
        <v/>
      </c>
      <c r="CE8" s="117" t="str">
        <f>IF(CE$1="SAT",IF(AND(HLOOKUP(CE$2,FIXTURES!$C$2:$NC$23,MATCH($C8,FIXTURES!$B$2:$B$23,0),0)="",HLOOKUP(CE$2+1,FIXTURES!$C$2:$NC$23,MATCH($C8,FIXTURES!$B$2:$B$23,0),0)="",HLOOKUP(CE$2+2,FIXTURES!$C$2:$NC$23,MATCH($C8,FIXTURES!$B$2:$B$23,0),0)=""),HLOOKUP(CE$2-1,FIXTURES!$C$2:$NC$23,MATCH($C8,FIXTURES!$B$2:$B$23,0),0),IF(AND(HLOOKUP(CE$2,FIXTURES!$C$2:$NC$23,MATCH($C8,FIXTURES!$B$2:$B$23,0),0)="",HLOOKUP(CE$2+1,FIXTURES!$C$2:$NC$23,MATCH($C8,FIXTURES!$B$2:$B$23,0),0)=""),HLOOKUP(CE$2+2,FIXTURES!$C$2:$NC$23,MATCH($C8,FIXTURES!$B$2:$B$23,0),0),IF(HLOOKUP(CE$2+1,FIXTURES!$C$2:$NC$23,MATCH($C8,FIXTURES!$B$2:$B$23,0),0)="",HLOOKUP(CE$2,FIXTURES!$C$2:$NC$23,MATCH($C8,FIXTURES!$B$2:$B$23,0),0),HLOOKUP(CE$2+1,FIXTURES!$C$2:$NC$23,MATCH($C8,FIXTURES!$B$2:$B$23,0),0)))),IF(AND(HLOOKUP(CE$2,FIXTURES!$C$2:$NC$23,MATCH($C8,FIXTURES!$B$2:$B$23,0),0)="",HLOOKUP(CE$2+1,FIXTURES!$C$2:$NC$23,MATCH($C8,FIXTURES!$B$2:$B$23,0),0)=""),HLOOKUP(CE$2+2,FIXTURES!$C$2:$NC$23,MATCH($C8,FIXTURES!$B$2:$B$23,0),0),IF(HLOOKUP(CE$2+1,FIXTURES!$C$2:$NC$23,MATCH($C8,FIXTURES!$B$2:$B$23,0),0)="",HLOOKUP(CE$2,FIXTURES!$C$2:$NC$23,MATCH($C8,FIXTURES!$B$2:$B$23,0),0),HLOOKUP(CE$2+1,FIXTURES!$C$2:$NC$23,MATCH($C8,FIXTURES!$B$2:$B$23,0),0))))</f>
        <v>CHE</v>
      </c>
      <c r="CF8" s="117" t="str">
        <f>IF(CF$1="SAT",IF(AND(HLOOKUP(CF$2,FIXTURES!$C$2:$NC$23,MATCH($C8,FIXTURES!$B$2:$B$23,0),0)="",HLOOKUP(CF$2+1,FIXTURES!$C$2:$NC$23,MATCH($C8,FIXTURES!$B$2:$B$23,0),0)="",HLOOKUP(CF$2+2,FIXTURES!$C$2:$NC$23,MATCH($C8,FIXTURES!$B$2:$B$23,0),0)=""),HLOOKUP(CF$2-1,FIXTURES!$C$2:$NC$23,MATCH($C8,FIXTURES!$B$2:$B$23,0),0),IF(AND(HLOOKUP(CF$2,FIXTURES!$C$2:$NC$23,MATCH($C8,FIXTURES!$B$2:$B$23,0),0)="",HLOOKUP(CF$2+1,FIXTURES!$C$2:$NC$23,MATCH($C8,FIXTURES!$B$2:$B$23,0),0)=""),HLOOKUP(CF$2+2,FIXTURES!$C$2:$NC$23,MATCH($C8,FIXTURES!$B$2:$B$23,0),0),IF(HLOOKUP(CF$2+1,FIXTURES!$C$2:$NC$23,MATCH($C8,FIXTURES!$B$2:$B$23,0),0)="",HLOOKUP(CF$2,FIXTURES!$C$2:$NC$23,MATCH($C8,FIXTURES!$B$2:$B$23,0),0),HLOOKUP(CF$2+1,FIXTURES!$C$2:$NC$23,MATCH($C8,FIXTURES!$B$2:$B$23,0),0)))),IF(AND(HLOOKUP(CF$2,FIXTURES!$C$2:$NC$23,MATCH($C8,FIXTURES!$B$2:$B$23,0),0)="",HLOOKUP(CF$2+1,FIXTURES!$C$2:$NC$23,MATCH($C8,FIXTURES!$B$2:$B$23,0),0)=""),HLOOKUP(CF$2+2,FIXTURES!$C$2:$NC$23,MATCH($C8,FIXTURES!$B$2:$B$23,0),0),IF(HLOOKUP(CF$2+1,FIXTURES!$C$2:$NC$23,MATCH($C8,FIXTURES!$B$2:$B$23,0),0)="",HLOOKUP(CF$2,FIXTURES!$C$2:$NC$23,MATCH($C8,FIXTURES!$B$2:$B$23,0),0),HLOOKUP(CF$2+1,FIXTURES!$C$2:$NC$23,MATCH($C8,FIXTURES!$B$2:$B$23,0),0))))</f>
        <v/>
      </c>
      <c r="CG8" s="117" t="str">
        <f>IF(CG$1="SAT",IF(AND(HLOOKUP(CG$2,FIXTURES!$C$2:$NC$23,MATCH($C8,FIXTURES!$B$2:$B$23,0),0)="",HLOOKUP(CG$2+1,FIXTURES!$C$2:$NC$23,MATCH($C8,FIXTURES!$B$2:$B$23,0),0)="",HLOOKUP(CG$2+2,FIXTURES!$C$2:$NC$23,MATCH($C8,FIXTURES!$B$2:$B$23,0),0)=""),HLOOKUP(CG$2-1,FIXTURES!$C$2:$NC$23,MATCH($C8,FIXTURES!$B$2:$B$23,0),0),IF(AND(HLOOKUP(CG$2,FIXTURES!$C$2:$NC$23,MATCH($C8,FIXTURES!$B$2:$B$23,0),0)="",HLOOKUP(CG$2+1,FIXTURES!$C$2:$NC$23,MATCH($C8,FIXTURES!$B$2:$B$23,0),0)=""),HLOOKUP(CG$2+2,FIXTURES!$C$2:$NC$23,MATCH($C8,FIXTURES!$B$2:$B$23,0),0),IF(HLOOKUP(CG$2+1,FIXTURES!$C$2:$NC$23,MATCH($C8,FIXTURES!$B$2:$B$23,0),0)="",HLOOKUP(CG$2,FIXTURES!$C$2:$NC$23,MATCH($C8,FIXTURES!$B$2:$B$23,0),0),HLOOKUP(CG$2+1,FIXTURES!$C$2:$NC$23,MATCH($C8,FIXTURES!$B$2:$B$23,0),0)))),IF(AND(HLOOKUP(CG$2,FIXTURES!$C$2:$NC$23,MATCH($C8,FIXTURES!$B$2:$B$23,0),0)="",HLOOKUP(CG$2+1,FIXTURES!$C$2:$NC$23,MATCH($C8,FIXTURES!$B$2:$B$23,0),0)=""),HLOOKUP(CG$2+2,FIXTURES!$C$2:$NC$23,MATCH($C8,FIXTURES!$B$2:$B$23,0),0),IF(HLOOKUP(CG$2+1,FIXTURES!$C$2:$NC$23,MATCH($C8,FIXTURES!$B$2:$B$23,0),0)="",HLOOKUP(CG$2,FIXTURES!$C$2:$NC$23,MATCH($C8,FIXTURES!$B$2:$B$23,0),0),HLOOKUP(CG$2+1,FIXTURES!$C$2:$NC$23,MATCH($C8,FIXTURES!$B$2:$B$23,0),0))))</f>
        <v>cry</v>
      </c>
      <c r="CH8" s="117" t="str">
        <f>IF(CH$1="SAT",IF(AND(HLOOKUP(CH$2,FIXTURES!$C$2:$NC$23,MATCH($C8,FIXTURES!$B$2:$B$23,0),0)="",HLOOKUP(CH$2+1,FIXTURES!$C$2:$NC$23,MATCH($C8,FIXTURES!$B$2:$B$23,0),0)="",HLOOKUP(CH$2+2,FIXTURES!$C$2:$NC$23,MATCH($C8,FIXTURES!$B$2:$B$23,0),0)=""),HLOOKUP(CH$2-1,FIXTURES!$C$2:$NC$23,MATCH($C8,FIXTURES!$B$2:$B$23,0),0),IF(AND(HLOOKUP(CH$2,FIXTURES!$C$2:$NC$23,MATCH($C8,FIXTURES!$B$2:$B$23,0),0)="",HLOOKUP(CH$2+1,FIXTURES!$C$2:$NC$23,MATCH($C8,FIXTURES!$B$2:$B$23,0),0)=""),HLOOKUP(CH$2+2,FIXTURES!$C$2:$NC$23,MATCH($C8,FIXTURES!$B$2:$B$23,0),0),IF(HLOOKUP(CH$2+1,FIXTURES!$C$2:$NC$23,MATCH($C8,FIXTURES!$B$2:$B$23,0),0)="",HLOOKUP(CH$2,FIXTURES!$C$2:$NC$23,MATCH($C8,FIXTURES!$B$2:$B$23,0),0),HLOOKUP(CH$2+1,FIXTURES!$C$2:$NC$23,MATCH($C8,FIXTURES!$B$2:$B$23,0),0)))),IF(AND(HLOOKUP(CH$2,FIXTURES!$C$2:$NC$23,MATCH($C8,FIXTURES!$B$2:$B$23,0),0)="",HLOOKUP(CH$2+1,FIXTURES!$C$2:$NC$23,MATCH($C8,FIXTURES!$B$2:$B$23,0),0)=""),HLOOKUP(CH$2+2,FIXTURES!$C$2:$NC$23,MATCH($C8,FIXTURES!$B$2:$B$23,0),0),IF(HLOOKUP(CH$2+1,FIXTURES!$C$2:$NC$23,MATCH($C8,FIXTURES!$B$2:$B$23,0),0)="",HLOOKUP(CH$2,FIXTURES!$C$2:$NC$23,MATCH($C8,FIXTURES!$B$2:$B$23,0),0),HLOOKUP(CH$2+1,FIXTURES!$C$2:$NC$23,MATCH($C8,FIXTURES!$B$2:$B$23,0),0))))</f>
        <v/>
      </c>
      <c r="CI8" s="117" t="str">
        <f>IF(CI$1="SAT",IF(AND(HLOOKUP(CI$2,FIXTURES!$C$2:$NC$23,MATCH($C8,FIXTURES!$B$2:$B$23,0),0)="",HLOOKUP(CI$2+1,FIXTURES!$C$2:$NC$23,MATCH($C8,FIXTURES!$B$2:$B$23,0),0)="",HLOOKUP(CI$2+2,FIXTURES!$C$2:$NC$23,MATCH($C8,FIXTURES!$B$2:$B$23,0),0)=""),HLOOKUP(CI$2-1,FIXTURES!$C$2:$NC$23,MATCH($C8,FIXTURES!$B$2:$B$23,0),0),IF(AND(HLOOKUP(CI$2,FIXTURES!$C$2:$NC$23,MATCH($C8,FIXTURES!$B$2:$B$23,0),0)="",HLOOKUP(CI$2+1,FIXTURES!$C$2:$NC$23,MATCH($C8,FIXTURES!$B$2:$B$23,0),0)=""),HLOOKUP(CI$2+2,FIXTURES!$C$2:$NC$23,MATCH($C8,FIXTURES!$B$2:$B$23,0),0),IF(HLOOKUP(CI$2+1,FIXTURES!$C$2:$NC$23,MATCH($C8,FIXTURES!$B$2:$B$23,0),0)="",HLOOKUP(CI$2,FIXTURES!$C$2:$NC$23,MATCH($C8,FIXTURES!$B$2:$B$23,0),0),HLOOKUP(CI$2+1,FIXTURES!$C$2:$NC$23,MATCH($C8,FIXTURES!$B$2:$B$23,0),0)))),IF(AND(HLOOKUP(CI$2,FIXTURES!$C$2:$NC$23,MATCH($C8,FIXTURES!$B$2:$B$23,0),0)="",HLOOKUP(CI$2+1,FIXTURES!$C$2:$NC$23,MATCH($C8,FIXTURES!$B$2:$B$23,0),0)=""),HLOOKUP(CI$2+2,FIXTURES!$C$2:$NC$23,MATCH($C8,FIXTURES!$B$2:$B$23,0),0),IF(HLOOKUP(CI$2+1,FIXTURES!$C$2:$NC$23,MATCH($C8,FIXTURES!$B$2:$B$23,0),0)="",HLOOKUP(CI$2,FIXTURES!$C$2:$NC$23,MATCH($C8,FIXTURES!$B$2:$B$23,0),0),HLOOKUP(CI$2+1,FIXTURES!$C$2:$NC$23,MATCH($C8,FIXTURES!$B$2:$B$23,0),0))))</f>
        <v>MUN</v>
      </c>
      <c r="CJ8" s="117" t="str">
        <f>IF(CJ$1="SAT",IF(AND(HLOOKUP(CJ$2,FIXTURES!$C$2:$NC$23,MATCH($C8,FIXTURES!$B$2:$B$23,0),0)="",HLOOKUP(CJ$2+1,FIXTURES!$C$2:$NC$23,MATCH($C8,FIXTURES!$B$2:$B$23,0),0)="",HLOOKUP(CJ$2+2,FIXTURES!$C$2:$NC$23,MATCH($C8,FIXTURES!$B$2:$B$23,0),0)=""),HLOOKUP(CJ$2-1,FIXTURES!$C$2:$NC$23,MATCH($C8,FIXTURES!$B$2:$B$23,0),0),IF(AND(HLOOKUP(CJ$2,FIXTURES!$C$2:$NC$23,MATCH($C8,FIXTURES!$B$2:$B$23,0),0)="",HLOOKUP(CJ$2+1,FIXTURES!$C$2:$NC$23,MATCH($C8,FIXTURES!$B$2:$B$23,0),0)=""),HLOOKUP(CJ$2+2,FIXTURES!$C$2:$NC$23,MATCH($C8,FIXTURES!$B$2:$B$23,0),0),IF(HLOOKUP(CJ$2+1,FIXTURES!$C$2:$NC$23,MATCH($C8,FIXTURES!$B$2:$B$23,0),0)="",HLOOKUP(CJ$2,FIXTURES!$C$2:$NC$23,MATCH($C8,FIXTURES!$B$2:$B$23,0),0),HLOOKUP(CJ$2+1,FIXTURES!$C$2:$NC$23,MATCH($C8,FIXTURES!$B$2:$B$23,0),0)))),IF(AND(HLOOKUP(CJ$2,FIXTURES!$C$2:$NC$23,MATCH($C8,FIXTURES!$B$2:$B$23,0),0)="",HLOOKUP(CJ$2+1,FIXTURES!$C$2:$NC$23,MATCH($C8,FIXTURES!$B$2:$B$23,0),0)=""),HLOOKUP(CJ$2+2,FIXTURES!$C$2:$NC$23,MATCH($C8,FIXTURES!$B$2:$B$23,0),0),IF(HLOOKUP(CJ$2+1,FIXTURES!$C$2:$NC$23,MATCH($C8,FIXTURES!$B$2:$B$23,0),0)="",HLOOKUP(CJ$2,FIXTURES!$C$2:$NC$23,MATCH($C8,FIXTURES!$B$2:$B$23,0),0),HLOOKUP(CJ$2+1,FIXTURES!$C$2:$NC$23,MATCH($C8,FIXTURES!$B$2:$B$23,0),0))))</f>
        <v/>
      </c>
      <c r="CK8" s="117" t="str">
        <f>IF(CK$1="SAT",IF(AND(HLOOKUP(CK$2,FIXTURES!$C$2:$NC$23,MATCH($C8,FIXTURES!$B$2:$B$23,0),0)="",HLOOKUP(CK$2+1,FIXTURES!$C$2:$NC$23,MATCH($C8,FIXTURES!$B$2:$B$23,0),0)="",HLOOKUP(CK$2+2,FIXTURES!$C$2:$NC$23,MATCH($C8,FIXTURES!$B$2:$B$23,0),0)=""),HLOOKUP(CK$2-1,FIXTURES!$C$2:$NC$23,MATCH($C8,FIXTURES!$B$2:$B$23,0),0),IF(AND(HLOOKUP(CK$2,FIXTURES!$C$2:$NC$23,MATCH($C8,FIXTURES!$B$2:$B$23,0),0)="",HLOOKUP(CK$2+1,FIXTURES!$C$2:$NC$23,MATCH($C8,FIXTURES!$B$2:$B$23,0),0)=""),HLOOKUP(CK$2+2,FIXTURES!$C$2:$NC$23,MATCH($C8,FIXTURES!$B$2:$B$23,0),0),IF(HLOOKUP(CK$2+1,FIXTURES!$C$2:$NC$23,MATCH($C8,FIXTURES!$B$2:$B$23,0),0)="",HLOOKUP(CK$2,FIXTURES!$C$2:$NC$23,MATCH($C8,FIXTURES!$B$2:$B$23,0),0),HLOOKUP(CK$2+1,FIXTURES!$C$2:$NC$23,MATCH($C8,FIXTURES!$B$2:$B$23,0),0)))),IF(AND(HLOOKUP(CK$2,FIXTURES!$C$2:$NC$23,MATCH($C8,FIXTURES!$B$2:$B$23,0),0)="",HLOOKUP(CK$2+1,FIXTURES!$C$2:$NC$23,MATCH($C8,FIXTURES!$B$2:$B$23,0),0)=""),HLOOKUP(CK$2+2,FIXTURES!$C$2:$NC$23,MATCH($C8,FIXTURES!$B$2:$B$23,0),0),IF(HLOOKUP(CK$2+1,FIXTURES!$C$2:$NC$23,MATCH($C8,FIXTURES!$B$2:$B$23,0),0)="",HLOOKUP(CK$2,FIXTURES!$C$2:$NC$23,MATCH($C8,FIXTURES!$B$2:$B$23,0),0),HLOOKUP(CK$2+1,FIXTURES!$C$2:$NC$23,MATCH($C8,FIXTURES!$B$2:$B$23,0),0))))</f>
        <v>eve</v>
      </c>
      <c r="CL8" s="117" t="str">
        <f>IF(CL$1="SAT",IF(AND(HLOOKUP(CL$2,FIXTURES!$C$2:$NC$23,MATCH($C8,FIXTURES!$B$2:$B$23,0),0)="",HLOOKUP(CL$2+1,FIXTURES!$C$2:$NC$23,MATCH($C8,FIXTURES!$B$2:$B$23,0),0)="",HLOOKUP(CL$2+2,FIXTURES!$C$2:$NC$23,MATCH($C8,FIXTURES!$B$2:$B$23,0),0)=""),HLOOKUP(CL$2-1,FIXTURES!$C$2:$NC$23,MATCH($C8,FIXTURES!$B$2:$B$23,0),0),IF(AND(HLOOKUP(CL$2,FIXTURES!$C$2:$NC$23,MATCH($C8,FIXTURES!$B$2:$B$23,0),0)="",HLOOKUP(CL$2+1,FIXTURES!$C$2:$NC$23,MATCH($C8,FIXTURES!$B$2:$B$23,0),0)=""),HLOOKUP(CL$2+2,FIXTURES!$C$2:$NC$23,MATCH($C8,FIXTURES!$B$2:$B$23,0),0),IF(HLOOKUP(CL$2+1,FIXTURES!$C$2:$NC$23,MATCH($C8,FIXTURES!$B$2:$B$23,0),0)="",HLOOKUP(CL$2,FIXTURES!$C$2:$NC$23,MATCH($C8,FIXTURES!$B$2:$B$23,0),0),HLOOKUP(CL$2+1,FIXTURES!$C$2:$NC$23,MATCH($C8,FIXTURES!$B$2:$B$23,0),0)))),IF(AND(HLOOKUP(CL$2,FIXTURES!$C$2:$NC$23,MATCH($C8,FIXTURES!$B$2:$B$23,0),0)="",HLOOKUP(CL$2+1,FIXTURES!$C$2:$NC$23,MATCH($C8,FIXTURES!$B$2:$B$23,0),0)=""),HLOOKUP(CL$2+2,FIXTURES!$C$2:$NC$23,MATCH($C8,FIXTURES!$B$2:$B$23,0),0),IF(HLOOKUP(CL$2+1,FIXTURES!$C$2:$NC$23,MATCH($C8,FIXTURES!$B$2:$B$23,0),0)="",HLOOKUP(CL$2,FIXTURES!$C$2:$NC$23,MATCH($C8,FIXTURES!$B$2:$B$23,0),0),HLOOKUP(CL$2+1,FIXTURES!$C$2:$NC$23,MATCH($C8,FIXTURES!$B$2:$B$23,0),0))))</f>
        <v/>
      </c>
      <c r="CM8" s="117" t="str">
        <f>IF(CM$1="SAT",IF(AND(HLOOKUP(CM$2,FIXTURES!$C$2:$NC$23,MATCH($C8,FIXTURES!$B$2:$B$23,0),0)="",HLOOKUP(CM$2+1,FIXTURES!$C$2:$NC$23,MATCH($C8,FIXTURES!$B$2:$B$23,0),0)="",HLOOKUP(CM$2+2,FIXTURES!$C$2:$NC$23,MATCH($C8,FIXTURES!$B$2:$B$23,0),0)=""),HLOOKUP(CM$2-1,FIXTURES!$C$2:$NC$23,MATCH($C8,FIXTURES!$B$2:$B$23,0),0),IF(AND(HLOOKUP(CM$2,FIXTURES!$C$2:$NC$23,MATCH($C8,FIXTURES!$B$2:$B$23,0),0)="",HLOOKUP(CM$2+1,FIXTURES!$C$2:$NC$23,MATCH($C8,FIXTURES!$B$2:$B$23,0),0)=""),HLOOKUP(CM$2+2,FIXTURES!$C$2:$NC$23,MATCH($C8,FIXTURES!$B$2:$B$23,0),0),IF(HLOOKUP(CM$2+1,FIXTURES!$C$2:$NC$23,MATCH($C8,FIXTURES!$B$2:$B$23,0),0)="",HLOOKUP(CM$2,FIXTURES!$C$2:$NC$23,MATCH($C8,FIXTURES!$B$2:$B$23,0),0),HLOOKUP(CM$2+1,FIXTURES!$C$2:$NC$23,MATCH($C8,FIXTURES!$B$2:$B$23,0),0)))),IF(AND(HLOOKUP(CM$2,FIXTURES!$C$2:$NC$23,MATCH($C8,FIXTURES!$B$2:$B$23,0),0)="",HLOOKUP(CM$2+1,FIXTURES!$C$2:$NC$23,MATCH($C8,FIXTURES!$B$2:$B$23,0),0)=""),HLOOKUP(CM$2+2,FIXTURES!$C$2:$NC$23,MATCH($C8,FIXTURES!$B$2:$B$23,0),0),IF(HLOOKUP(CM$2+1,FIXTURES!$C$2:$NC$23,MATCH($C8,FIXTURES!$B$2:$B$23,0),0)="",HLOOKUP(CM$2,FIXTURES!$C$2:$NC$23,MATCH($C8,FIXTURES!$B$2:$B$23,0),0),HLOOKUP(CM$2+1,FIXTURES!$C$2:$NC$23,MATCH($C8,FIXTURES!$B$2:$B$23,0),0))))</f>
        <v/>
      </c>
      <c r="CN8" s="117" t="str">
        <f>IF(CN$1="SAT",IF(AND(HLOOKUP(CN$2,FIXTURES!$C$2:$NC$23,MATCH($C8,FIXTURES!$B$2:$B$23,0),0)="",HLOOKUP(CN$2+1,FIXTURES!$C$2:$NC$23,MATCH($C8,FIXTURES!$B$2:$B$23,0),0)="",HLOOKUP(CN$2+2,FIXTURES!$C$2:$NC$23,MATCH($C8,FIXTURES!$B$2:$B$23,0),0)=""),HLOOKUP(CN$2-1,FIXTURES!$C$2:$NC$23,MATCH($C8,FIXTURES!$B$2:$B$23,0),0),IF(AND(HLOOKUP(CN$2,FIXTURES!$C$2:$NC$23,MATCH($C8,FIXTURES!$B$2:$B$23,0),0)="",HLOOKUP(CN$2+1,FIXTURES!$C$2:$NC$23,MATCH($C8,FIXTURES!$B$2:$B$23,0),0)=""),HLOOKUP(CN$2+2,FIXTURES!$C$2:$NC$23,MATCH($C8,FIXTURES!$B$2:$B$23,0),0),IF(HLOOKUP(CN$2+1,FIXTURES!$C$2:$NC$23,MATCH($C8,FIXTURES!$B$2:$B$23,0),0)="",HLOOKUP(CN$2,FIXTURES!$C$2:$NC$23,MATCH($C8,FIXTURES!$B$2:$B$23,0),0),HLOOKUP(CN$2+1,FIXTURES!$C$2:$NC$23,MATCH($C8,FIXTURES!$B$2:$B$23,0),0)))),IF(AND(HLOOKUP(CN$2,FIXTURES!$C$2:$NC$23,MATCH($C8,FIXTURES!$B$2:$B$23,0),0)="",HLOOKUP(CN$2+1,FIXTURES!$C$2:$NC$23,MATCH($C8,FIXTURES!$B$2:$B$23,0),0)=""),HLOOKUP(CN$2+2,FIXTURES!$C$2:$NC$23,MATCH($C8,FIXTURES!$B$2:$B$23,0),0),IF(HLOOKUP(CN$2+1,FIXTURES!$C$2:$NC$23,MATCH($C8,FIXTURES!$B$2:$B$23,0),0)="",HLOOKUP(CN$2,FIXTURES!$C$2:$NC$23,MATCH($C8,FIXTURES!$B$2:$B$23,0),0),HLOOKUP(CN$2+1,FIXTURES!$C$2:$NC$23,MATCH($C8,FIXTURES!$B$2:$B$23,0),0))))</f>
        <v/>
      </c>
      <c r="CO8" s="117" t="str">
        <f>IF(CO$1="SAT",IF(AND(HLOOKUP(CO$2,FIXTURES!$C$2:$NC$23,MATCH($C8,FIXTURES!$B$2:$B$23,0),0)="",HLOOKUP(CO$2+1,FIXTURES!$C$2:$NC$23,MATCH($C8,FIXTURES!$B$2:$B$23,0),0)="",HLOOKUP(CO$2+2,FIXTURES!$C$2:$NC$23,MATCH($C8,FIXTURES!$B$2:$B$23,0),0)=""),HLOOKUP(CO$2-1,FIXTURES!$C$2:$NC$23,MATCH($C8,FIXTURES!$B$2:$B$23,0),0),IF(AND(HLOOKUP(CO$2,FIXTURES!$C$2:$NC$23,MATCH($C8,FIXTURES!$B$2:$B$23,0),0)="",HLOOKUP(CO$2+1,FIXTURES!$C$2:$NC$23,MATCH($C8,FIXTURES!$B$2:$B$23,0),0)=""),HLOOKUP(CO$2+2,FIXTURES!$C$2:$NC$23,MATCH($C8,FIXTURES!$B$2:$B$23,0),0),IF(HLOOKUP(CO$2+1,FIXTURES!$C$2:$NC$23,MATCH($C8,FIXTURES!$B$2:$B$23,0),0)="",HLOOKUP(CO$2,FIXTURES!$C$2:$NC$23,MATCH($C8,FIXTURES!$B$2:$B$23,0),0),HLOOKUP(CO$2+1,FIXTURES!$C$2:$NC$23,MATCH($C8,FIXTURES!$B$2:$B$23,0),0)))),IF(AND(HLOOKUP(CO$2,FIXTURES!$C$2:$NC$23,MATCH($C8,FIXTURES!$B$2:$B$23,0),0)="",HLOOKUP(CO$2+1,FIXTURES!$C$2:$NC$23,MATCH($C8,FIXTURES!$B$2:$B$23,0),0)=""),HLOOKUP(CO$2+2,FIXTURES!$C$2:$NC$23,MATCH($C8,FIXTURES!$B$2:$B$23,0),0),IF(HLOOKUP(CO$2+1,FIXTURES!$C$2:$NC$23,MATCH($C8,FIXTURES!$B$2:$B$23,0),0)="",HLOOKUP(CO$2,FIXTURES!$C$2:$NC$23,MATCH($C8,FIXTURES!$B$2:$B$23,0),0),HLOOKUP(CO$2+1,FIXTURES!$C$2:$NC$23,MATCH($C8,FIXTURES!$B$2:$B$23,0),0))))</f>
        <v/>
      </c>
      <c r="CP8" s="117" t="str">
        <f>IF(CP$1="SAT",IF(AND(HLOOKUP(CP$2,FIXTURES!$C$2:$NC$23,MATCH($C8,FIXTURES!$B$2:$B$23,0),0)="",HLOOKUP(CP$2+1,FIXTURES!$C$2:$NC$23,MATCH($C8,FIXTURES!$B$2:$B$23,0),0)="",HLOOKUP(CP$2+2,FIXTURES!$C$2:$NC$23,MATCH($C8,FIXTURES!$B$2:$B$23,0),0)=""),HLOOKUP(CP$2-1,FIXTURES!$C$2:$NC$23,MATCH($C8,FIXTURES!$B$2:$B$23,0),0),IF(AND(HLOOKUP(CP$2,FIXTURES!$C$2:$NC$23,MATCH($C8,FIXTURES!$B$2:$B$23,0),0)="",HLOOKUP(CP$2+1,FIXTURES!$C$2:$NC$23,MATCH($C8,FIXTURES!$B$2:$B$23,0),0)=""),HLOOKUP(CP$2+2,FIXTURES!$C$2:$NC$23,MATCH($C8,FIXTURES!$B$2:$B$23,0),0),IF(HLOOKUP(CP$2+1,FIXTURES!$C$2:$NC$23,MATCH($C8,FIXTURES!$B$2:$B$23,0),0)="",HLOOKUP(CP$2,FIXTURES!$C$2:$NC$23,MATCH($C8,FIXTURES!$B$2:$B$23,0),0),HLOOKUP(CP$2+1,FIXTURES!$C$2:$NC$23,MATCH($C8,FIXTURES!$B$2:$B$23,0),0)))),IF(AND(HLOOKUP(CP$2,FIXTURES!$C$2:$NC$23,MATCH($C8,FIXTURES!$B$2:$B$23,0),0)="",HLOOKUP(CP$2+1,FIXTURES!$C$2:$NC$23,MATCH($C8,FIXTURES!$B$2:$B$23,0),0)=""),HLOOKUP(CP$2+2,FIXTURES!$C$2:$NC$23,MATCH($C8,FIXTURES!$B$2:$B$23,0),0),IF(HLOOKUP(CP$2+1,FIXTURES!$C$2:$NC$23,MATCH($C8,FIXTURES!$B$2:$B$23,0),0)="",HLOOKUP(CP$2,FIXTURES!$C$2:$NC$23,MATCH($C8,FIXTURES!$B$2:$B$23,0),0),HLOOKUP(CP$2+1,FIXTURES!$C$2:$NC$23,MATCH($C8,FIXTURES!$B$2:$B$23,0),0))))</f>
        <v/>
      </c>
      <c r="CQ8" s="117" t="str">
        <f>IF(CQ$1="SAT",IF(AND(HLOOKUP(CQ$2,FIXTURES!$C$2:$NC$23,MATCH($C8,FIXTURES!$B$2:$B$23,0),0)="",HLOOKUP(CQ$2+1,FIXTURES!$C$2:$NC$23,MATCH($C8,FIXTURES!$B$2:$B$23,0),0)="",HLOOKUP(CQ$2+2,FIXTURES!$C$2:$NC$23,MATCH($C8,FIXTURES!$B$2:$B$23,0),0)=""),HLOOKUP(CQ$2-1,FIXTURES!$C$2:$NC$23,MATCH($C8,FIXTURES!$B$2:$B$23,0),0),IF(AND(HLOOKUP(CQ$2,FIXTURES!$C$2:$NC$23,MATCH($C8,FIXTURES!$B$2:$B$23,0),0)="",HLOOKUP(CQ$2+1,FIXTURES!$C$2:$NC$23,MATCH($C8,FIXTURES!$B$2:$B$23,0),0)=""),HLOOKUP(CQ$2+2,FIXTURES!$C$2:$NC$23,MATCH($C8,FIXTURES!$B$2:$B$23,0),0),IF(HLOOKUP(CQ$2+1,FIXTURES!$C$2:$NC$23,MATCH($C8,FIXTURES!$B$2:$B$23,0),0)="",HLOOKUP(CQ$2,FIXTURES!$C$2:$NC$23,MATCH($C8,FIXTURES!$B$2:$B$23,0),0),HLOOKUP(CQ$2+1,FIXTURES!$C$2:$NC$23,MATCH($C8,FIXTURES!$B$2:$B$23,0),0)))),IF(AND(HLOOKUP(CQ$2,FIXTURES!$C$2:$NC$23,MATCH($C8,FIXTURES!$B$2:$B$23,0),0)="",HLOOKUP(CQ$2+1,FIXTURES!$C$2:$NC$23,MATCH($C8,FIXTURES!$B$2:$B$23,0),0)=""),HLOOKUP(CQ$2+2,FIXTURES!$C$2:$NC$23,MATCH($C8,FIXTURES!$B$2:$B$23,0),0),IF(HLOOKUP(CQ$2+1,FIXTURES!$C$2:$NC$23,MATCH($C8,FIXTURES!$B$2:$B$23,0),0)="",HLOOKUP(CQ$2,FIXTURES!$C$2:$NC$23,MATCH($C8,FIXTURES!$B$2:$B$23,0),0),HLOOKUP(CQ$2+1,FIXTURES!$C$2:$NC$23,MATCH($C8,FIXTURES!$B$2:$B$23,0),0))))</f>
        <v/>
      </c>
      <c r="CR8" s="117" t="str">
        <f>IF(CR$1="SAT",IF(AND(HLOOKUP(CR$2,FIXTURES!$C$2:$NC$23,MATCH($C8,FIXTURES!$B$2:$B$23,0),0)="",HLOOKUP(CR$2+1,FIXTURES!$C$2:$NC$23,MATCH($C8,FIXTURES!$B$2:$B$23,0),0)="",HLOOKUP(CR$2+2,FIXTURES!$C$2:$NC$23,MATCH($C8,FIXTURES!$B$2:$B$23,0),0)=""),HLOOKUP(CR$2-1,FIXTURES!$C$2:$NC$23,MATCH($C8,FIXTURES!$B$2:$B$23,0),0),IF(AND(HLOOKUP(CR$2,FIXTURES!$C$2:$NC$23,MATCH($C8,FIXTURES!$B$2:$B$23,0),0)="",HLOOKUP(CR$2+1,FIXTURES!$C$2:$NC$23,MATCH($C8,FIXTURES!$B$2:$B$23,0),0)=""),HLOOKUP(CR$2+2,FIXTURES!$C$2:$NC$23,MATCH($C8,FIXTURES!$B$2:$B$23,0),0),IF(HLOOKUP(CR$2+1,FIXTURES!$C$2:$NC$23,MATCH($C8,FIXTURES!$B$2:$B$23,0),0)="",HLOOKUP(CR$2,FIXTURES!$C$2:$NC$23,MATCH($C8,FIXTURES!$B$2:$B$23,0),0),HLOOKUP(CR$2+1,FIXTURES!$C$2:$NC$23,MATCH($C8,FIXTURES!$B$2:$B$23,0),0)))),IF(AND(HLOOKUP(CR$2,FIXTURES!$C$2:$NC$23,MATCH($C8,FIXTURES!$B$2:$B$23,0),0)="",HLOOKUP(CR$2+1,FIXTURES!$C$2:$NC$23,MATCH($C8,FIXTURES!$B$2:$B$23,0),0)=""),HLOOKUP(CR$2+2,FIXTURES!$C$2:$NC$23,MATCH($C8,FIXTURES!$B$2:$B$23,0),0),IF(HLOOKUP(CR$2+1,FIXTURES!$C$2:$NC$23,MATCH($C8,FIXTURES!$B$2:$B$23,0),0)="",HLOOKUP(CR$2,FIXTURES!$C$2:$NC$23,MATCH($C8,FIXTURES!$B$2:$B$23,0),0),HLOOKUP(CR$2+1,FIXTURES!$C$2:$NC$23,MATCH($C8,FIXTURES!$B$2:$B$23,0),0))))</f>
        <v/>
      </c>
      <c r="CS8" s="117" t="str">
        <f>IF(CS$1="SAT",IF(AND(HLOOKUP(CS$2,FIXTURES!$C$2:$NC$23,MATCH($C8,FIXTURES!$B$2:$B$23,0),0)="",HLOOKUP(CS$2+1,FIXTURES!$C$2:$NC$23,MATCH($C8,FIXTURES!$B$2:$B$23,0),0)="",HLOOKUP(CS$2+2,FIXTURES!$C$2:$NC$23,MATCH($C8,FIXTURES!$B$2:$B$23,0),0)=""),HLOOKUP(CS$2-1,FIXTURES!$C$2:$NC$23,MATCH($C8,FIXTURES!$B$2:$B$23,0),0),IF(AND(HLOOKUP(CS$2,FIXTURES!$C$2:$NC$23,MATCH($C8,FIXTURES!$B$2:$B$23,0),0)="",HLOOKUP(CS$2+1,FIXTURES!$C$2:$NC$23,MATCH($C8,FIXTURES!$B$2:$B$23,0),0)=""),HLOOKUP(CS$2+2,FIXTURES!$C$2:$NC$23,MATCH($C8,FIXTURES!$B$2:$B$23,0),0),IF(HLOOKUP(CS$2+1,FIXTURES!$C$2:$NC$23,MATCH($C8,FIXTURES!$B$2:$B$23,0),0)="",HLOOKUP(CS$2,FIXTURES!$C$2:$NC$23,MATCH($C8,FIXTURES!$B$2:$B$23,0),0),HLOOKUP(CS$2+1,FIXTURES!$C$2:$NC$23,MATCH($C8,FIXTURES!$B$2:$B$23,0),0)))),IF(AND(HLOOKUP(CS$2,FIXTURES!$C$2:$NC$23,MATCH($C8,FIXTURES!$B$2:$B$23,0),0)="",HLOOKUP(CS$2+1,FIXTURES!$C$2:$NC$23,MATCH($C8,FIXTURES!$B$2:$B$23,0),0)=""),HLOOKUP(CS$2+2,FIXTURES!$C$2:$NC$23,MATCH($C8,FIXTURES!$B$2:$B$23,0),0),IF(HLOOKUP(CS$2+1,FIXTURES!$C$2:$NC$23,MATCH($C8,FIXTURES!$B$2:$B$23,0),0)="",HLOOKUP(CS$2,FIXTURES!$C$2:$NC$23,MATCH($C8,FIXTURES!$B$2:$B$23,0),0),HLOOKUP(CS$2+1,FIXTURES!$C$2:$NC$23,MATCH($C8,FIXTURES!$B$2:$B$23,0),0))))</f>
        <v/>
      </c>
      <c r="CT8" s="117" t="str">
        <f>IF(CT$1="SAT",IF(AND(HLOOKUP(CT$2,FIXTURES!$C$2:$NC$23,MATCH($C8,FIXTURES!$B$2:$B$23,0),0)="",HLOOKUP(CT$2+1,FIXTURES!$C$2:$NC$23,MATCH($C8,FIXTURES!$B$2:$B$23,0),0)="",HLOOKUP(CT$2+2,FIXTURES!$C$2:$NC$23,MATCH($C8,FIXTURES!$B$2:$B$23,0),0)=""),HLOOKUP(CT$2-1,FIXTURES!$C$2:$NC$23,MATCH($C8,FIXTURES!$B$2:$B$23,0),0),IF(AND(HLOOKUP(CT$2,FIXTURES!$C$2:$NC$23,MATCH($C8,FIXTURES!$B$2:$B$23,0),0)="",HLOOKUP(CT$2+1,FIXTURES!$C$2:$NC$23,MATCH($C8,FIXTURES!$B$2:$B$23,0),0)=""),HLOOKUP(CT$2+2,FIXTURES!$C$2:$NC$23,MATCH($C8,FIXTURES!$B$2:$B$23,0),0),IF(HLOOKUP(CT$2+1,FIXTURES!$C$2:$NC$23,MATCH($C8,FIXTURES!$B$2:$B$23,0),0)="",HLOOKUP(CT$2,FIXTURES!$C$2:$NC$23,MATCH($C8,FIXTURES!$B$2:$B$23,0),0),HLOOKUP(CT$2+1,FIXTURES!$C$2:$NC$23,MATCH($C8,FIXTURES!$B$2:$B$23,0),0)))),IF(AND(HLOOKUP(CT$2,FIXTURES!$C$2:$NC$23,MATCH($C8,FIXTURES!$B$2:$B$23,0),0)="",HLOOKUP(CT$2+1,FIXTURES!$C$2:$NC$23,MATCH($C8,FIXTURES!$B$2:$B$23,0),0)=""),HLOOKUP(CT$2+2,FIXTURES!$C$2:$NC$23,MATCH($C8,FIXTURES!$B$2:$B$23,0),0),IF(HLOOKUP(CT$2+1,FIXTURES!$C$2:$NC$23,MATCH($C8,FIXTURES!$B$2:$B$23,0),0)="",HLOOKUP(CT$2,FIXTURES!$C$2:$NC$23,MATCH($C8,FIXTURES!$B$2:$B$23,0),0),HLOOKUP(CT$2+1,FIXTURES!$C$2:$NC$23,MATCH($C8,FIXTURES!$B$2:$B$23,0),0))))</f>
        <v/>
      </c>
      <c r="CU8" s="117" t="str">
        <f>IF(CU$1="SAT",IF(AND(HLOOKUP(CU$2,FIXTURES!$C$2:$NC$23,MATCH($C8,FIXTURES!$B$2:$B$23,0),0)="",HLOOKUP(CU$2+1,FIXTURES!$C$2:$NC$23,MATCH($C8,FIXTURES!$B$2:$B$23,0),0)="",HLOOKUP(CU$2+2,FIXTURES!$C$2:$NC$23,MATCH($C8,FIXTURES!$B$2:$B$23,0),0)=""),HLOOKUP(CU$2-1,FIXTURES!$C$2:$NC$23,MATCH($C8,FIXTURES!$B$2:$B$23,0),0),IF(AND(HLOOKUP(CU$2,FIXTURES!$C$2:$NC$23,MATCH($C8,FIXTURES!$B$2:$B$23,0),0)="",HLOOKUP(CU$2+1,FIXTURES!$C$2:$NC$23,MATCH($C8,FIXTURES!$B$2:$B$23,0),0)=""),HLOOKUP(CU$2+2,FIXTURES!$C$2:$NC$23,MATCH($C8,FIXTURES!$B$2:$B$23,0),0),IF(HLOOKUP(CU$2+1,FIXTURES!$C$2:$NC$23,MATCH($C8,FIXTURES!$B$2:$B$23,0),0)="",HLOOKUP(CU$2,FIXTURES!$C$2:$NC$23,MATCH($C8,FIXTURES!$B$2:$B$23,0),0),HLOOKUP(CU$2+1,FIXTURES!$C$2:$NC$23,MATCH($C8,FIXTURES!$B$2:$B$23,0),0)))),IF(AND(HLOOKUP(CU$2,FIXTURES!$C$2:$NC$23,MATCH($C8,FIXTURES!$B$2:$B$23,0),0)="",HLOOKUP(CU$2+1,FIXTURES!$C$2:$NC$23,MATCH($C8,FIXTURES!$B$2:$B$23,0),0)=""),HLOOKUP(CU$2+2,FIXTURES!$C$2:$NC$23,MATCH($C8,FIXTURES!$B$2:$B$23,0),0),IF(HLOOKUP(CU$2+1,FIXTURES!$C$2:$NC$23,MATCH($C8,FIXTURES!$B$2:$B$23,0),0)="",HLOOKUP(CU$2,FIXTURES!$C$2:$NC$23,MATCH($C8,FIXTURES!$B$2:$B$23,0),0),HLOOKUP(CU$2+1,FIXTURES!$C$2:$NC$23,MATCH($C8,FIXTURES!$B$2:$B$23,0),0))))</f>
        <v/>
      </c>
      <c r="CV8" s="117" t="str">
        <f>IF(CV$1="SAT",IF(AND(HLOOKUP(CV$2,FIXTURES!$C$2:$NC$23,MATCH($C8,FIXTURES!$B$2:$B$23,0),0)="",HLOOKUP(CV$2+1,FIXTURES!$C$2:$NC$23,MATCH($C8,FIXTURES!$B$2:$B$23,0),0)="",HLOOKUP(CV$2+2,FIXTURES!$C$2:$NC$23,MATCH($C8,FIXTURES!$B$2:$B$23,0),0)=""),HLOOKUP(CV$2-1,FIXTURES!$C$2:$NC$23,MATCH($C8,FIXTURES!$B$2:$B$23,0),0),IF(AND(HLOOKUP(CV$2,FIXTURES!$C$2:$NC$23,MATCH($C8,FIXTURES!$B$2:$B$23,0),0)="",HLOOKUP(CV$2+1,FIXTURES!$C$2:$NC$23,MATCH($C8,FIXTURES!$B$2:$B$23,0),0)=""),HLOOKUP(CV$2+2,FIXTURES!$C$2:$NC$23,MATCH($C8,FIXTURES!$B$2:$B$23,0),0),IF(HLOOKUP(CV$2+1,FIXTURES!$C$2:$NC$23,MATCH($C8,FIXTURES!$B$2:$B$23,0),0)="",HLOOKUP(CV$2,FIXTURES!$C$2:$NC$23,MATCH($C8,FIXTURES!$B$2:$B$23,0),0),HLOOKUP(CV$2+1,FIXTURES!$C$2:$NC$23,MATCH($C8,FIXTURES!$B$2:$B$23,0),0)))),IF(AND(HLOOKUP(CV$2,FIXTURES!$C$2:$NC$23,MATCH($C8,FIXTURES!$B$2:$B$23,0),0)="",HLOOKUP(CV$2+1,FIXTURES!$C$2:$NC$23,MATCH($C8,FIXTURES!$B$2:$B$23,0),0)=""),HLOOKUP(CV$2+2,FIXTURES!$C$2:$NC$23,MATCH($C8,FIXTURES!$B$2:$B$23,0),0),IF(HLOOKUP(CV$2+1,FIXTURES!$C$2:$NC$23,MATCH($C8,FIXTURES!$B$2:$B$23,0),0)="",HLOOKUP(CV$2,FIXTURES!$C$2:$NC$23,MATCH($C8,FIXTURES!$B$2:$B$23,0),0),HLOOKUP(CV$2+1,FIXTURES!$C$2:$NC$23,MATCH($C8,FIXTURES!$B$2:$B$23,0),0))))</f>
        <v/>
      </c>
      <c r="CW8" s="117" t="str">
        <f>IF(CW$1="SAT",IF(AND(HLOOKUP(CW$2,FIXTURES!$C$2:$NC$23,MATCH($C8,FIXTURES!$B$2:$B$23,0),0)="",HLOOKUP(CW$2+1,FIXTURES!$C$2:$NC$23,MATCH($C8,FIXTURES!$B$2:$B$23,0),0)="",HLOOKUP(CW$2+2,FIXTURES!$C$2:$NC$23,MATCH($C8,FIXTURES!$B$2:$B$23,0),0)=""),HLOOKUP(CW$2-1,FIXTURES!$C$2:$NC$23,MATCH($C8,FIXTURES!$B$2:$B$23,0),0),IF(AND(HLOOKUP(CW$2,FIXTURES!$C$2:$NC$23,MATCH($C8,FIXTURES!$B$2:$B$23,0),0)="",HLOOKUP(CW$2+1,FIXTURES!$C$2:$NC$23,MATCH($C8,FIXTURES!$B$2:$B$23,0),0)=""),HLOOKUP(CW$2+2,FIXTURES!$C$2:$NC$23,MATCH($C8,FIXTURES!$B$2:$B$23,0),0),IF(HLOOKUP(CW$2+1,FIXTURES!$C$2:$NC$23,MATCH($C8,FIXTURES!$B$2:$B$23,0),0)="",HLOOKUP(CW$2,FIXTURES!$C$2:$NC$23,MATCH($C8,FIXTURES!$B$2:$B$23,0),0),HLOOKUP(CW$2+1,FIXTURES!$C$2:$NC$23,MATCH($C8,FIXTURES!$B$2:$B$23,0),0)))),IF(AND(HLOOKUP(CW$2,FIXTURES!$C$2:$NC$23,MATCH($C8,FIXTURES!$B$2:$B$23,0),0)="",HLOOKUP(CW$2+1,FIXTURES!$C$2:$NC$23,MATCH($C8,FIXTURES!$B$2:$B$23,0),0)=""),HLOOKUP(CW$2+2,FIXTURES!$C$2:$NC$23,MATCH($C8,FIXTURES!$B$2:$B$23,0),0),IF(HLOOKUP(CW$2+1,FIXTURES!$C$2:$NC$23,MATCH($C8,FIXTURES!$B$2:$B$23,0),0)="",HLOOKUP(CW$2,FIXTURES!$C$2:$NC$23,MATCH($C8,FIXTURES!$B$2:$B$23,0),0),HLOOKUP(CW$2+1,FIXTURES!$C$2:$NC$23,MATCH($C8,FIXTURES!$B$2:$B$23,0),0))))</f>
        <v/>
      </c>
      <c r="CX8" s="117" t="str">
        <f>IF(CX$1="SAT",IF(AND(HLOOKUP(CX$2,FIXTURES!$C$2:$NC$23,MATCH($C8,FIXTURES!$B$2:$B$23,0),0)="",HLOOKUP(CX$2+1,FIXTURES!$C$2:$NC$23,MATCH($C8,FIXTURES!$B$2:$B$23,0),0)="",HLOOKUP(CX$2+2,FIXTURES!$C$2:$NC$23,MATCH($C8,FIXTURES!$B$2:$B$23,0),0)=""),HLOOKUP(CX$2-1,FIXTURES!$C$2:$NC$23,MATCH($C8,FIXTURES!$B$2:$B$23,0),0),IF(AND(HLOOKUP(CX$2,FIXTURES!$C$2:$NC$23,MATCH($C8,FIXTURES!$B$2:$B$23,0),0)="",HLOOKUP(CX$2+1,FIXTURES!$C$2:$NC$23,MATCH($C8,FIXTURES!$B$2:$B$23,0),0)=""),HLOOKUP(CX$2+2,FIXTURES!$C$2:$NC$23,MATCH($C8,FIXTURES!$B$2:$B$23,0),0),IF(HLOOKUP(CX$2+1,FIXTURES!$C$2:$NC$23,MATCH($C8,FIXTURES!$B$2:$B$23,0),0)="",HLOOKUP(CX$2,FIXTURES!$C$2:$NC$23,MATCH($C8,FIXTURES!$B$2:$B$23,0),0),HLOOKUP(CX$2+1,FIXTURES!$C$2:$NC$23,MATCH($C8,FIXTURES!$B$2:$B$23,0),0)))),IF(AND(HLOOKUP(CX$2,FIXTURES!$C$2:$NC$23,MATCH($C8,FIXTURES!$B$2:$B$23,0),0)="",HLOOKUP(CX$2+1,FIXTURES!$C$2:$NC$23,MATCH($C8,FIXTURES!$B$2:$B$23,0),0)=""),HLOOKUP(CX$2+2,FIXTURES!$C$2:$NC$23,MATCH($C8,FIXTURES!$B$2:$B$23,0),0),IF(HLOOKUP(CX$2+1,FIXTURES!$C$2:$NC$23,MATCH($C8,FIXTURES!$B$2:$B$23,0),0)="",HLOOKUP(CX$2,FIXTURES!$C$2:$NC$23,MATCH($C8,FIXTURES!$B$2:$B$23,0),0),HLOOKUP(CX$2+1,FIXTURES!$C$2:$NC$23,MATCH($C8,FIXTURES!$B$2:$B$23,0),0))))</f>
        <v/>
      </c>
      <c r="CY8" s="117" t="str">
        <f>IF(CY$1="SAT",IF(AND(HLOOKUP(CY$2,FIXTURES!$C$2:$NC$23,MATCH($C8,FIXTURES!$B$2:$B$23,0),0)="",HLOOKUP(CY$2+1,FIXTURES!$C$2:$NC$23,MATCH($C8,FIXTURES!$B$2:$B$23,0),0)="",HLOOKUP(CY$2+2,FIXTURES!$C$2:$NC$23,MATCH($C8,FIXTURES!$B$2:$B$23,0),0)=""),HLOOKUP(CY$2-1,FIXTURES!$C$2:$NC$23,MATCH($C8,FIXTURES!$B$2:$B$23,0),0),IF(AND(HLOOKUP(CY$2,FIXTURES!$C$2:$NC$23,MATCH($C8,FIXTURES!$B$2:$B$23,0),0)="",HLOOKUP(CY$2+1,FIXTURES!$C$2:$NC$23,MATCH($C8,FIXTURES!$B$2:$B$23,0),0)=""),HLOOKUP(CY$2+2,FIXTURES!$C$2:$NC$23,MATCH($C8,FIXTURES!$B$2:$B$23,0),0),IF(HLOOKUP(CY$2+1,FIXTURES!$C$2:$NC$23,MATCH($C8,FIXTURES!$B$2:$B$23,0),0)="",HLOOKUP(CY$2,FIXTURES!$C$2:$NC$23,MATCH($C8,FIXTURES!$B$2:$B$23,0),0),HLOOKUP(CY$2+1,FIXTURES!$C$2:$NC$23,MATCH($C8,FIXTURES!$B$2:$B$23,0),0)))),IF(AND(HLOOKUP(CY$2,FIXTURES!$C$2:$NC$23,MATCH($C8,FIXTURES!$B$2:$B$23,0),0)="",HLOOKUP(CY$2+1,FIXTURES!$C$2:$NC$23,MATCH($C8,FIXTURES!$B$2:$B$23,0),0)=""),HLOOKUP(CY$2+2,FIXTURES!$C$2:$NC$23,MATCH($C8,FIXTURES!$B$2:$B$23,0),0),IF(HLOOKUP(CY$2+1,FIXTURES!$C$2:$NC$23,MATCH($C8,FIXTURES!$B$2:$B$23,0),0)="",HLOOKUP(CY$2,FIXTURES!$C$2:$NC$23,MATCH($C8,FIXTURES!$B$2:$B$23,0),0),HLOOKUP(CY$2+1,FIXTURES!$C$2:$NC$23,MATCH($C8,FIXTURES!$B$2:$B$23,0),0))))</f>
        <v/>
      </c>
      <c r="CZ8" s="117" t="str">
        <f>IF(CZ$1="SAT",IF(AND(HLOOKUP(CZ$2,FIXTURES!$C$2:$NC$23,MATCH($C8,FIXTURES!$B$2:$B$23,0),0)="",HLOOKUP(CZ$2+1,FIXTURES!$C$2:$NC$23,MATCH($C8,FIXTURES!$B$2:$B$23,0),0)="",HLOOKUP(CZ$2+2,FIXTURES!$C$2:$NC$23,MATCH($C8,FIXTURES!$B$2:$B$23,0),0)=""),HLOOKUP(CZ$2-1,FIXTURES!$C$2:$NC$23,MATCH($C8,FIXTURES!$B$2:$B$23,0),0),IF(AND(HLOOKUP(CZ$2,FIXTURES!$C$2:$NC$23,MATCH($C8,FIXTURES!$B$2:$B$23,0),0)="",HLOOKUP(CZ$2+1,FIXTURES!$C$2:$NC$23,MATCH($C8,FIXTURES!$B$2:$B$23,0),0)=""),HLOOKUP(CZ$2+2,FIXTURES!$C$2:$NC$23,MATCH($C8,FIXTURES!$B$2:$B$23,0),0),IF(HLOOKUP(CZ$2+1,FIXTURES!$C$2:$NC$23,MATCH($C8,FIXTURES!$B$2:$B$23,0),0)="",HLOOKUP(CZ$2,FIXTURES!$C$2:$NC$23,MATCH($C8,FIXTURES!$B$2:$B$23,0),0),HLOOKUP(CZ$2+1,FIXTURES!$C$2:$NC$23,MATCH($C8,FIXTURES!$B$2:$B$23,0),0)))),IF(AND(HLOOKUP(CZ$2,FIXTURES!$C$2:$NC$23,MATCH($C8,FIXTURES!$B$2:$B$23,0),0)="",HLOOKUP(CZ$2+1,FIXTURES!$C$2:$NC$23,MATCH($C8,FIXTURES!$B$2:$B$23,0),0)=""),HLOOKUP(CZ$2+2,FIXTURES!$C$2:$NC$23,MATCH($C8,FIXTURES!$B$2:$B$23,0),0),IF(HLOOKUP(CZ$2+1,FIXTURES!$C$2:$NC$23,MATCH($C8,FIXTURES!$B$2:$B$23,0),0)="",HLOOKUP(CZ$2,FIXTURES!$C$2:$NC$23,MATCH($C8,FIXTURES!$B$2:$B$23,0),0),HLOOKUP(CZ$2+1,FIXTURES!$C$2:$NC$23,MATCH($C8,FIXTURES!$B$2:$B$23,0),0))))</f>
        <v/>
      </c>
      <c r="DA8" s="117" t="str">
        <f>IF(DA$1="SAT",IF(AND(HLOOKUP(DA$2,FIXTURES!$C$2:$NC$23,MATCH($C8,FIXTURES!$B$2:$B$23,0),0)="",HLOOKUP(DA$2+1,FIXTURES!$C$2:$NC$23,MATCH($C8,FIXTURES!$B$2:$B$23,0),0)="",HLOOKUP(DA$2+2,FIXTURES!$C$2:$NC$23,MATCH($C8,FIXTURES!$B$2:$B$23,0),0)=""),HLOOKUP(DA$2-1,FIXTURES!$C$2:$NC$23,MATCH($C8,FIXTURES!$B$2:$B$23,0),0),IF(AND(HLOOKUP(DA$2,FIXTURES!$C$2:$NC$23,MATCH($C8,FIXTURES!$B$2:$B$23,0),0)="",HLOOKUP(DA$2+1,FIXTURES!$C$2:$NC$23,MATCH($C8,FIXTURES!$B$2:$B$23,0),0)=""),HLOOKUP(DA$2+2,FIXTURES!$C$2:$NC$23,MATCH($C8,FIXTURES!$B$2:$B$23,0),0),IF(HLOOKUP(DA$2+1,FIXTURES!$C$2:$NC$23,MATCH($C8,FIXTURES!$B$2:$B$23,0),0)="",HLOOKUP(DA$2,FIXTURES!$C$2:$NC$23,MATCH($C8,FIXTURES!$B$2:$B$23,0),0),HLOOKUP(DA$2+1,FIXTURES!$C$2:$NC$23,MATCH($C8,FIXTURES!$B$2:$B$23,0),0)))),IF(AND(HLOOKUP(DA$2,FIXTURES!$C$2:$NC$23,MATCH($C8,FIXTURES!$B$2:$B$23,0),0)="",HLOOKUP(DA$2+1,FIXTURES!$C$2:$NC$23,MATCH($C8,FIXTURES!$B$2:$B$23,0),0)=""),HLOOKUP(DA$2+2,FIXTURES!$C$2:$NC$23,MATCH($C8,FIXTURES!$B$2:$B$23,0),0),IF(HLOOKUP(DA$2+1,FIXTURES!$C$2:$NC$23,MATCH($C8,FIXTURES!$B$2:$B$23,0),0)="",HLOOKUP(DA$2,FIXTURES!$C$2:$NC$23,MATCH($C8,FIXTURES!$B$2:$B$23,0),0),HLOOKUP(DA$2+1,FIXTURES!$C$2:$NC$23,MATCH($C8,FIXTURES!$B$2:$B$23,0),0))))</f>
        <v/>
      </c>
      <c r="DB8" s="117" t="str">
        <f>IF(DB$1="SAT",IF(AND(HLOOKUP(DB$2,FIXTURES!$C$2:$NC$23,MATCH($C8,FIXTURES!$B$2:$B$23,0),0)="",HLOOKUP(DB$2+1,FIXTURES!$C$2:$NC$23,MATCH($C8,FIXTURES!$B$2:$B$23,0),0)="",HLOOKUP(DB$2+2,FIXTURES!$C$2:$NC$23,MATCH($C8,FIXTURES!$B$2:$B$23,0),0)=""),HLOOKUP(DB$2-1,FIXTURES!$C$2:$NC$23,MATCH($C8,FIXTURES!$B$2:$B$23,0),0),IF(AND(HLOOKUP(DB$2,FIXTURES!$C$2:$NC$23,MATCH($C8,FIXTURES!$B$2:$B$23,0),0)="",HLOOKUP(DB$2+1,FIXTURES!$C$2:$NC$23,MATCH($C8,FIXTURES!$B$2:$B$23,0),0)=""),HLOOKUP(DB$2+2,FIXTURES!$C$2:$NC$23,MATCH($C8,FIXTURES!$B$2:$B$23,0),0),IF(HLOOKUP(DB$2+1,FIXTURES!$C$2:$NC$23,MATCH($C8,FIXTURES!$B$2:$B$23,0),0)="",HLOOKUP(DB$2,FIXTURES!$C$2:$NC$23,MATCH($C8,FIXTURES!$B$2:$B$23,0),0),HLOOKUP(DB$2+1,FIXTURES!$C$2:$NC$23,MATCH($C8,FIXTURES!$B$2:$B$23,0),0)))),IF(AND(HLOOKUP(DB$2,FIXTURES!$C$2:$NC$23,MATCH($C8,FIXTURES!$B$2:$B$23,0),0)="",HLOOKUP(DB$2+1,FIXTURES!$C$2:$NC$23,MATCH($C8,FIXTURES!$B$2:$B$23,0),0)=""),HLOOKUP(DB$2+2,FIXTURES!$C$2:$NC$23,MATCH($C8,FIXTURES!$B$2:$B$23,0),0),IF(HLOOKUP(DB$2+1,FIXTURES!$C$2:$NC$23,MATCH($C8,FIXTURES!$B$2:$B$23,0),0)="",HLOOKUP(DB$2,FIXTURES!$C$2:$NC$23,MATCH($C8,FIXTURES!$B$2:$B$23,0),0),HLOOKUP(DB$2+1,FIXTURES!$C$2:$NC$23,MATCH($C8,FIXTURES!$B$2:$B$23,0),0))))</f>
        <v/>
      </c>
      <c r="DC8" s="117" t="str">
        <f>IF(DC$1="SAT",IF(AND(HLOOKUP(DC$2,FIXTURES!$C$2:$NC$23,MATCH($C8,FIXTURES!$B$2:$B$23,0),0)="",HLOOKUP(DC$2+1,FIXTURES!$C$2:$NC$23,MATCH($C8,FIXTURES!$B$2:$B$23,0),0)="",HLOOKUP(DC$2+2,FIXTURES!$C$2:$NC$23,MATCH($C8,FIXTURES!$B$2:$B$23,0),0)=""),HLOOKUP(DC$2-1,FIXTURES!$C$2:$NC$23,MATCH($C8,FIXTURES!$B$2:$B$23,0),0),IF(AND(HLOOKUP(DC$2,FIXTURES!$C$2:$NC$23,MATCH($C8,FIXTURES!$B$2:$B$23,0),0)="",HLOOKUP(DC$2+1,FIXTURES!$C$2:$NC$23,MATCH($C8,FIXTURES!$B$2:$B$23,0),0)=""),HLOOKUP(DC$2+2,FIXTURES!$C$2:$NC$23,MATCH($C8,FIXTURES!$B$2:$B$23,0),0),IF(HLOOKUP(DC$2+1,FIXTURES!$C$2:$NC$23,MATCH($C8,FIXTURES!$B$2:$B$23,0),0)="",HLOOKUP(DC$2,FIXTURES!$C$2:$NC$23,MATCH($C8,FIXTURES!$B$2:$B$23,0),0),HLOOKUP(DC$2+1,FIXTURES!$C$2:$NC$23,MATCH($C8,FIXTURES!$B$2:$B$23,0),0)))),IF(AND(HLOOKUP(DC$2,FIXTURES!$C$2:$NC$23,MATCH($C8,FIXTURES!$B$2:$B$23,0),0)="",HLOOKUP(DC$2+1,FIXTURES!$C$2:$NC$23,MATCH($C8,FIXTURES!$B$2:$B$23,0),0)=""),HLOOKUP(DC$2+2,FIXTURES!$C$2:$NC$23,MATCH($C8,FIXTURES!$B$2:$B$23,0),0),IF(HLOOKUP(DC$2+1,FIXTURES!$C$2:$NC$23,MATCH($C8,FIXTURES!$B$2:$B$23,0),0)="",HLOOKUP(DC$2,FIXTURES!$C$2:$NC$23,MATCH($C8,FIXTURES!$B$2:$B$23,0),0),HLOOKUP(DC$2+1,FIXTURES!$C$2:$NC$23,MATCH($C8,FIXTURES!$B$2:$B$23,0),0))))</f>
        <v/>
      </c>
      <c r="DD8" s="116"/>
      <c r="DE8" s="102" t="str">
        <f>LEFT(HLOOKUP(DE$2,FIXTURES!$C$2:$NJ$23,MATCH($C8,FIXTURES!$B$2:$B$23,0),0),3)</f>
        <v/>
      </c>
      <c r="DF8" s="102" t="str">
        <f>IF(LEN(HLOOKUP(DE$2,FIXTURES!$C$2:$NJ$23,MATCH($C8,FIXTURES!$B$2:$B$23,0),0))=6,RIGHT(HLOOKUP(DE$2,FIXTURES!$C$2:$NJ$23,MATCH($C8,FIXTURES!$B$2:$B$23,0),0),3),"")</f>
        <v/>
      </c>
      <c r="DG8" s="102" t="str">
        <f>IF(LEN(HLOOKUP(DE$2,FIXTURES!$C$2:$NJ$23,MATCH($C8,FIXTURES!$B$2:$B$23,0),0))=9,RIGHT(HLOOKUP(DE$2,FIXTURES!$C$2:$NJ$23,MATCH($C8,FIXTURES!$B$2:$B$23,0),0),3),"")</f>
        <v/>
      </c>
      <c r="DH8" s="102" t="str">
        <f>IFERROR(IF(BGW!$F35=1,"",VLOOKUP($C8,BGW!$B$33:$E$52,MATCH($DH$2,BGW!$B$32:$E$32,0),0)),"")</f>
        <v/>
      </c>
      <c r="DI8" s="102" t="str">
        <f>IFERROR(IF(BGW!$F60=1,"",VLOOKUP($C8,BGW!$B$58:$E$77,MATCH($DI$2,BGW!$B$57:$E$57,0),0)),"")</f>
        <v/>
      </c>
      <c r="DJ8" s="102" t="str">
        <f>IFERROR(IF(BGW!$F85=1,"",VLOOKUP($C8,BGW!$B$83:$E$102,MATCH($DJ$2,BGW!$B$82:$E$82,0),0)),"")</f>
        <v>WHU</v>
      </c>
      <c r="DK8" s="116"/>
    </row>
    <row r="9" spans="1:367" s="118" customFormat="1" ht="21.75" customHeight="1" x14ac:dyDescent="0.3">
      <c r="A9" s="103" t="s">
        <v>70</v>
      </c>
      <c r="B9" s="115">
        <f>VLOOKUP(A9,[1]Table!$B$1:$O$21,MATCH("xGD/90",[1]Table!$B$1:$O$1,0),0)</f>
        <v>0.18</v>
      </c>
      <c r="C9" s="116" t="s">
        <v>3</v>
      </c>
      <c r="D9" s="117" t="str">
        <f>IF(D$1="SAT",IF(AND(HLOOKUP(D$2,FIXTURES!$C$2:$NC$23,MATCH($C9,FIXTURES!$B$2:$B$23,0),0)="",HLOOKUP(D$2+1,FIXTURES!$C$2:$NC$23,MATCH($C9,FIXTURES!$B$2:$B$23,0),0)="",HLOOKUP(D$2+2,FIXTURES!$C$2:$NC$23,MATCH($C9,FIXTURES!$B$2:$B$23,0),0)=""),HLOOKUP(D$2-1,FIXTURES!$C$2:$NC$23,MATCH($C9,FIXTURES!$B$2:$B$23,0),0),IF(AND(HLOOKUP(D$2,FIXTURES!$C$2:$NC$23,MATCH($C9,FIXTURES!$B$2:$B$23,0),0)="",HLOOKUP(D$2+1,FIXTURES!$C$2:$NC$23,MATCH($C9,FIXTURES!$B$2:$B$23,0),0)=""),HLOOKUP(D$2+2,FIXTURES!$C$2:$NC$23,MATCH($C9,FIXTURES!$B$2:$B$23,0),0),IF(HLOOKUP(D$2+1,FIXTURES!$C$2:$NC$23,MATCH($C9,FIXTURES!$B$2:$B$23,0),0)="",HLOOKUP(D$2,FIXTURES!$C$2:$NC$23,MATCH($C9,FIXTURES!$B$2:$B$23,0),0),HLOOKUP(D$2+1,FIXTURES!$C$2:$NC$23,MATCH($C9,FIXTURES!$B$2:$B$23,0),0)))),IF(AND(HLOOKUP(D$2,FIXTURES!$C$2:$NC$23,MATCH($C9,FIXTURES!$B$2:$B$23,0),0)="",HLOOKUP(D$2+1,FIXTURES!$C$2:$NC$23,MATCH($C9,FIXTURES!$B$2:$B$23,0),0)=""),HLOOKUP(D$2+2,FIXTURES!$C$2:$NC$23,MATCH($C9,FIXTURES!$B$2:$B$23,0),0),IF(HLOOKUP(D$2+1,FIXTURES!$C$2:$NC$23,MATCH($C9,FIXTURES!$B$2:$B$23,0),0)="",HLOOKUP(D$2,FIXTURES!$C$2:$NC$23,MATCH($C9,FIXTURES!$B$2:$B$23,0),0),HLOOKUP(D$2+1,FIXTURES!$C$2:$NC$23,MATCH($C9,FIXTURES!$B$2:$B$23,0),0))))</f>
        <v/>
      </c>
      <c r="E9" s="117" t="str">
        <f>IF(E$1="SAT",IF(AND(HLOOKUP(E$2,FIXTURES!$C$2:$NC$23,MATCH($C9,FIXTURES!$B$2:$B$23,0),0)="",HLOOKUP(E$2+1,FIXTURES!$C$2:$NC$23,MATCH($C9,FIXTURES!$B$2:$B$23,0),0)="",HLOOKUP(E$2+2,FIXTURES!$C$2:$NC$23,MATCH($C9,FIXTURES!$B$2:$B$23,0),0)=""),HLOOKUP(E$2-1,FIXTURES!$C$2:$NC$23,MATCH($C9,FIXTURES!$B$2:$B$23,0),0),IF(AND(HLOOKUP(E$2,FIXTURES!$C$2:$NC$23,MATCH($C9,FIXTURES!$B$2:$B$23,0),0)="",HLOOKUP(E$2+1,FIXTURES!$C$2:$NC$23,MATCH($C9,FIXTURES!$B$2:$B$23,0),0)=""),HLOOKUP(E$2+2,FIXTURES!$C$2:$NC$23,MATCH($C9,FIXTURES!$B$2:$B$23,0),0),IF(HLOOKUP(E$2+1,FIXTURES!$C$2:$NC$23,MATCH($C9,FIXTURES!$B$2:$B$23,0),0)="",HLOOKUP(E$2,FIXTURES!$C$2:$NC$23,MATCH($C9,FIXTURES!$B$2:$B$23,0),0),HLOOKUP(E$2+1,FIXTURES!$C$2:$NC$23,MATCH($C9,FIXTURES!$B$2:$B$23,0),0)))),IF(AND(HLOOKUP(E$2,FIXTURES!$C$2:$NC$23,MATCH($C9,FIXTURES!$B$2:$B$23,0),0)="",HLOOKUP(E$2+1,FIXTURES!$C$2:$NC$23,MATCH($C9,FIXTURES!$B$2:$B$23,0),0)=""),HLOOKUP(E$2+2,FIXTURES!$C$2:$NC$23,MATCH($C9,FIXTURES!$B$2:$B$23,0),0),IF(HLOOKUP(E$2+1,FIXTURES!$C$2:$NC$23,MATCH($C9,FIXTURES!$B$2:$B$23,0),0)="",HLOOKUP(E$2,FIXTURES!$C$2:$NC$23,MATCH($C9,FIXTURES!$B$2:$B$23,0),0),HLOOKUP(E$2+1,FIXTURES!$C$2:$NC$23,MATCH($C9,FIXTURES!$B$2:$B$23,0),0))))</f>
        <v>lei</v>
      </c>
      <c r="F9" s="117" t="str">
        <f>IF(F$1="SAT",IF(AND(HLOOKUP(F$2,FIXTURES!$C$2:$NC$23,MATCH($C9,FIXTURES!$B$2:$B$23,0),0)="",HLOOKUP(F$2+1,FIXTURES!$C$2:$NC$23,MATCH($C9,FIXTURES!$B$2:$B$23,0),0)="",HLOOKUP(F$2+2,FIXTURES!$C$2:$NC$23,MATCH($C9,FIXTURES!$B$2:$B$23,0),0)=""),HLOOKUP(F$2-1,FIXTURES!$C$2:$NC$23,MATCH($C9,FIXTURES!$B$2:$B$23,0),0),IF(AND(HLOOKUP(F$2,FIXTURES!$C$2:$NC$23,MATCH($C9,FIXTURES!$B$2:$B$23,0),0)="",HLOOKUP(F$2+1,FIXTURES!$C$2:$NC$23,MATCH($C9,FIXTURES!$B$2:$B$23,0),0)=""),HLOOKUP(F$2+2,FIXTURES!$C$2:$NC$23,MATCH($C9,FIXTURES!$B$2:$B$23,0),0),IF(HLOOKUP(F$2+1,FIXTURES!$C$2:$NC$23,MATCH($C9,FIXTURES!$B$2:$B$23,0),0)="",HLOOKUP(F$2,FIXTURES!$C$2:$NC$23,MATCH($C9,FIXTURES!$B$2:$B$23,0),0),HLOOKUP(F$2+1,FIXTURES!$C$2:$NC$23,MATCH($C9,FIXTURES!$B$2:$B$23,0),0)))),IF(AND(HLOOKUP(F$2,FIXTURES!$C$2:$NC$23,MATCH($C9,FIXTURES!$B$2:$B$23,0),0)="",HLOOKUP(F$2+1,FIXTURES!$C$2:$NC$23,MATCH($C9,FIXTURES!$B$2:$B$23,0),0)=""),HLOOKUP(F$2+2,FIXTURES!$C$2:$NC$23,MATCH($C9,FIXTURES!$B$2:$B$23,0),0),IF(HLOOKUP(F$2+1,FIXTURES!$C$2:$NC$23,MATCH($C9,FIXTURES!$B$2:$B$23,0),0)="",HLOOKUP(F$2,FIXTURES!$C$2:$NC$23,MATCH($C9,FIXTURES!$B$2:$B$23,0),0),HLOOKUP(F$2+1,FIXTURES!$C$2:$NC$23,MATCH($C9,FIXTURES!$B$2:$B$23,0),0))))</f>
        <v/>
      </c>
      <c r="G9" s="117" t="str">
        <f>IF(G$1="SAT",IF(AND(HLOOKUP(G$2,FIXTURES!$C$2:$NC$23,MATCH($C9,FIXTURES!$B$2:$B$23,0),0)="",HLOOKUP(G$2+1,FIXTURES!$C$2:$NC$23,MATCH($C9,FIXTURES!$B$2:$B$23,0),0)="",HLOOKUP(G$2+2,FIXTURES!$C$2:$NC$23,MATCH($C9,FIXTURES!$B$2:$B$23,0),0)=""),HLOOKUP(G$2-1,FIXTURES!$C$2:$NC$23,MATCH($C9,FIXTURES!$B$2:$B$23,0),0),IF(AND(HLOOKUP(G$2,FIXTURES!$C$2:$NC$23,MATCH($C9,FIXTURES!$B$2:$B$23,0),0)="",HLOOKUP(G$2+1,FIXTURES!$C$2:$NC$23,MATCH($C9,FIXTURES!$B$2:$B$23,0),0)=""),HLOOKUP(G$2+2,FIXTURES!$C$2:$NC$23,MATCH($C9,FIXTURES!$B$2:$B$23,0),0),IF(HLOOKUP(G$2+1,FIXTURES!$C$2:$NC$23,MATCH($C9,FIXTURES!$B$2:$B$23,0),0)="",HLOOKUP(G$2,FIXTURES!$C$2:$NC$23,MATCH($C9,FIXTURES!$B$2:$B$23,0),0),HLOOKUP(G$2+1,FIXTURES!$C$2:$NC$23,MATCH($C9,FIXTURES!$B$2:$B$23,0),0)))),IF(AND(HLOOKUP(G$2,FIXTURES!$C$2:$NC$23,MATCH($C9,FIXTURES!$B$2:$B$23,0),0)="",HLOOKUP(G$2+1,FIXTURES!$C$2:$NC$23,MATCH($C9,FIXTURES!$B$2:$B$23,0),0)=""),HLOOKUP(G$2+2,FIXTURES!$C$2:$NC$23,MATCH($C9,FIXTURES!$B$2:$B$23,0),0),IF(HLOOKUP(G$2+1,FIXTURES!$C$2:$NC$23,MATCH($C9,FIXTURES!$B$2:$B$23,0),0)="",HLOOKUP(G$2,FIXTURES!$C$2:$NC$23,MATCH($C9,FIXTURES!$B$2:$B$23,0),0),HLOOKUP(G$2+1,FIXTURES!$C$2:$NC$23,MATCH($C9,FIXTURES!$B$2:$B$23,0),0))))</f>
        <v>MUN</v>
      </c>
      <c r="H9" s="117" t="str">
        <f>IF(H$1="SAT",IF(AND(HLOOKUP(H$2,FIXTURES!$C$2:$NC$23,MATCH($C9,FIXTURES!$B$2:$B$23,0),0)="",HLOOKUP(H$2+1,FIXTURES!$C$2:$NC$23,MATCH($C9,FIXTURES!$B$2:$B$23,0),0)="",HLOOKUP(H$2+2,FIXTURES!$C$2:$NC$23,MATCH($C9,FIXTURES!$B$2:$B$23,0),0)=""),HLOOKUP(H$2-1,FIXTURES!$C$2:$NC$23,MATCH($C9,FIXTURES!$B$2:$B$23,0),0),IF(AND(HLOOKUP(H$2,FIXTURES!$C$2:$NC$23,MATCH($C9,FIXTURES!$B$2:$B$23,0),0)="",HLOOKUP(H$2+1,FIXTURES!$C$2:$NC$23,MATCH($C9,FIXTURES!$B$2:$B$23,0),0)=""),HLOOKUP(H$2+2,FIXTURES!$C$2:$NC$23,MATCH($C9,FIXTURES!$B$2:$B$23,0),0),IF(HLOOKUP(H$2+1,FIXTURES!$C$2:$NC$23,MATCH($C9,FIXTURES!$B$2:$B$23,0),0)="",HLOOKUP(H$2,FIXTURES!$C$2:$NC$23,MATCH($C9,FIXTURES!$B$2:$B$23,0),0),HLOOKUP(H$2+1,FIXTURES!$C$2:$NC$23,MATCH($C9,FIXTURES!$B$2:$B$23,0),0)))),IF(AND(HLOOKUP(H$2,FIXTURES!$C$2:$NC$23,MATCH($C9,FIXTURES!$B$2:$B$23,0),0)="",HLOOKUP(H$2+1,FIXTURES!$C$2:$NC$23,MATCH($C9,FIXTURES!$B$2:$B$23,0),0)=""),HLOOKUP(H$2+2,FIXTURES!$C$2:$NC$23,MATCH($C9,FIXTURES!$B$2:$B$23,0),0),IF(HLOOKUP(H$2+1,FIXTURES!$C$2:$NC$23,MATCH($C9,FIXTURES!$B$2:$B$23,0),0)="",HLOOKUP(H$2,FIXTURES!$C$2:$NC$23,MATCH($C9,FIXTURES!$B$2:$B$23,0),0),HLOOKUP(H$2+1,FIXTURES!$C$2:$NC$23,MATCH($C9,FIXTURES!$B$2:$B$23,0),0))))</f>
        <v/>
      </c>
      <c r="I9" s="117" t="str">
        <f>IF(I$1="SAT",IF(AND(HLOOKUP(I$2,FIXTURES!$C$2:$NC$23,MATCH($C9,FIXTURES!$B$2:$B$23,0),0)="",HLOOKUP(I$2+1,FIXTURES!$C$2:$NC$23,MATCH($C9,FIXTURES!$B$2:$B$23,0),0)="",HLOOKUP(I$2+2,FIXTURES!$C$2:$NC$23,MATCH($C9,FIXTURES!$B$2:$B$23,0),0)=""),HLOOKUP(I$2-1,FIXTURES!$C$2:$NC$23,MATCH($C9,FIXTURES!$B$2:$B$23,0),0),IF(AND(HLOOKUP(I$2,FIXTURES!$C$2:$NC$23,MATCH($C9,FIXTURES!$B$2:$B$23,0),0)="",HLOOKUP(I$2+1,FIXTURES!$C$2:$NC$23,MATCH($C9,FIXTURES!$B$2:$B$23,0),0)=""),HLOOKUP(I$2+2,FIXTURES!$C$2:$NC$23,MATCH($C9,FIXTURES!$B$2:$B$23,0),0),IF(HLOOKUP(I$2+1,FIXTURES!$C$2:$NC$23,MATCH($C9,FIXTURES!$B$2:$B$23,0),0)="",HLOOKUP(I$2,FIXTURES!$C$2:$NC$23,MATCH($C9,FIXTURES!$B$2:$B$23,0),0),HLOOKUP(I$2+1,FIXTURES!$C$2:$NC$23,MATCH($C9,FIXTURES!$B$2:$B$23,0),0)))),IF(AND(HLOOKUP(I$2,FIXTURES!$C$2:$NC$23,MATCH($C9,FIXTURES!$B$2:$B$23,0),0)="",HLOOKUP(I$2+1,FIXTURES!$C$2:$NC$23,MATCH($C9,FIXTURES!$B$2:$B$23,0),0)=""),HLOOKUP(I$2+2,FIXTURES!$C$2:$NC$23,MATCH($C9,FIXTURES!$B$2:$B$23,0),0),IF(HLOOKUP(I$2+1,FIXTURES!$C$2:$NC$23,MATCH($C9,FIXTURES!$B$2:$B$23,0),0)="",HLOOKUP(I$2,FIXTURES!$C$2:$NC$23,MATCH($C9,FIXTURES!$B$2:$B$23,0),0),HLOOKUP(I$2+1,FIXTURES!$C$2:$NC$23,MATCH($C9,FIXTURES!$B$2:$B$23,0),0))))</f>
        <v>ful</v>
      </c>
      <c r="J9" s="117" t="str">
        <f>IF(J$1="SAT",IF(AND(HLOOKUP(J$2,FIXTURES!$C$2:$NC$23,MATCH($C9,FIXTURES!$B$2:$B$23,0),0)="",HLOOKUP(J$2+1,FIXTURES!$C$2:$NC$23,MATCH($C9,FIXTURES!$B$2:$B$23,0),0)="",HLOOKUP(J$2+2,FIXTURES!$C$2:$NC$23,MATCH($C9,FIXTURES!$B$2:$B$23,0),0)=""),HLOOKUP(J$2-1,FIXTURES!$C$2:$NC$23,MATCH($C9,FIXTURES!$B$2:$B$23,0),0),IF(AND(HLOOKUP(J$2,FIXTURES!$C$2:$NC$23,MATCH($C9,FIXTURES!$B$2:$B$23,0),0)="",HLOOKUP(J$2+1,FIXTURES!$C$2:$NC$23,MATCH($C9,FIXTURES!$B$2:$B$23,0),0)=""),HLOOKUP(J$2+2,FIXTURES!$C$2:$NC$23,MATCH($C9,FIXTURES!$B$2:$B$23,0),0),IF(HLOOKUP(J$2+1,FIXTURES!$C$2:$NC$23,MATCH($C9,FIXTURES!$B$2:$B$23,0),0)="",HLOOKUP(J$2,FIXTURES!$C$2:$NC$23,MATCH($C9,FIXTURES!$B$2:$B$23,0),0),HLOOKUP(J$2+1,FIXTURES!$C$2:$NC$23,MATCH($C9,FIXTURES!$B$2:$B$23,0),0)))),IF(AND(HLOOKUP(J$2,FIXTURES!$C$2:$NC$23,MATCH($C9,FIXTURES!$B$2:$B$23,0),0)="",HLOOKUP(J$2+1,FIXTURES!$C$2:$NC$23,MATCH($C9,FIXTURES!$B$2:$B$23,0),0)=""),HLOOKUP(J$2+2,FIXTURES!$C$2:$NC$23,MATCH($C9,FIXTURES!$B$2:$B$23,0),0),IF(HLOOKUP(J$2+1,FIXTURES!$C$2:$NC$23,MATCH($C9,FIXTURES!$B$2:$B$23,0),0)="",HLOOKUP(J$2,FIXTURES!$C$2:$NC$23,MATCH($C9,FIXTURES!$B$2:$B$23,0),0),HLOOKUP(J$2+1,FIXTURES!$C$2:$NC$23,MATCH($C9,FIXTURES!$B$2:$B$23,0),0))))</f>
        <v>Colchester Utd</v>
      </c>
      <c r="K9" s="117" t="str">
        <f>IF(K$1="SAT",IF(AND(HLOOKUP(K$2,FIXTURES!$C$2:$NC$23,MATCH($C9,FIXTURES!$B$2:$B$23,0),0)="",HLOOKUP(K$2+1,FIXTURES!$C$2:$NC$23,MATCH($C9,FIXTURES!$B$2:$B$23,0),0)="",HLOOKUP(K$2+2,FIXTURES!$C$2:$NC$23,MATCH($C9,FIXTURES!$B$2:$B$23,0),0)=""),HLOOKUP(K$2-1,FIXTURES!$C$2:$NC$23,MATCH($C9,FIXTURES!$B$2:$B$23,0),0),IF(AND(HLOOKUP(K$2,FIXTURES!$C$2:$NC$23,MATCH($C9,FIXTURES!$B$2:$B$23,0),0)="",HLOOKUP(K$2+1,FIXTURES!$C$2:$NC$23,MATCH($C9,FIXTURES!$B$2:$B$23,0),0)=""),HLOOKUP(K$2+2,FIXTURES!$C$2:$NC$23,MATCH($C9,FIXTURES!$B$2:$B$23,0),0),IF(HLOOKUP(K$2+1,FIXTURES!$C$2:$NC$23,MATCH($C9,FIXTURES!$B$2:$B$23,0),0)="",HLOOKUP(K$2,FIXTURES!$C$2:$NC$23,MATCH($C9,FIXTURES!$B$2:$B$23,0),0),HLOOKUP(K$2+1,FIXTURES!$C$2:$NC$23,MATCH($C9,FIXTURES!$B$2:$B$23,0),0)))),IF(AND(HLOOKUP(K$2,FIXTURES!$C$2:$NC$23,MATCH($C9,FIXTURES!$B$2:$B$23,0),0)="",HLOOKUP(K$2+1,FIXTURES!$C$2:$NC$23,MATCH($C9,FIXTURES!$B$2:$B$23,0),0)=""),HLOOKUP(K$2+2,FIXTURES!$C$2:$NC$23,MATCH($C9,FIXTURES!$B$2:$B$23,0),0),IF(HLOOKUP(K$2+1,FIXTURES!$C$2:$NC$23,MATCH($C9,FIXTURES!$B$2:$B$23,0),0)="",HLOOKUP(K$2,FIXTURES!$C$2:$NC$23,MATCH($C9,FIXTURES!$B$2:$B$23,0),0),HLOOKUP(K$2+1,FIXTURES!$C$2:$NC$23,MATCH($C9,FIXTURES!$B$2:$B$23,0),0))))</f>
        <v>EVE</v>
      </c>
      <c r="L9" s="117" t="str">
        <f>IF(L$1="SAT",IF(AND(HLOOKUP(L$2,FIXTURES!$C$2:$NC$23,MATCH($C9,FIXTURES!$B$2:$B$23,0),0)="",HLOOKUP(L$2+1,FIXTURES!$C$2:$NC$23,MATCH($C9,FIXTURES!$B$2:$B$23,0),0)="",HLOOKUP(L$2+2,FIXTURES!$C$2:$NC$23,MATCH($C9,FIXTURES!$B$2:$B$23,0),0)=""),HLOOKUP(L$2-1,FIXTURES!$C$2:$NC$23,MATCH($C9,FIXTURES!$B$2:$B$23,0),0),IF(AND(HLOOKUP(L$2,FIXTURES!$C$2:$NC$23,MATCH($C9,FIXTURES!$B$2:$B$23,0),0)="",HLOOKUP(L$2+1,FIXTURES!$C$2:$NC$23,MATCH($C9,FIXTURES!$B$2:$B$23,0),0)=""),HLOOKUP(L$2+2,FIXTURES!$C$2:$NC$23,MATCH($C9,FIXTURES!$B$2:$B$23,0),0),IF(HLOOKUP(L$2+1,FIXTURES!$C$2:$NC$23,MATCH($C9,FIXTURES!$B$2:$B$23,0),0)="",HLOOKUP(L$2,FIXTURES!$C$2:$NC$23,MATCH($C9,FIXTURES!$B$2:$B$23,0),0),HLOOKUP(L$2+1,FIXTURES!$C$2:$NC$23,MATCH($C9,FIXTURES!$B$2:$B$23,0),0)))),IF(AND(HLOOKUP(L$2,FIXTURES!$C$2:$NC$23,MATCH($C9,FIXTURES!$B$2:$B$23,0),0)="",HLOOKUP(L$2+1,FIXTURES!$C$2:$NC$23,MATCH($C9,FIXTURES!$B$2:$B$23,0),0)=""),HLOOKUP(L$2+2,FIXTURES!$C$2:$NC$23,MATCH($C9,FIXTURES!$B$2:$B$23,0),0),IF(HLOOKUP(L$2+1,FIXTURES!$C$2:$NC$23,MATCH($C9,FIXTURES!$B$2:$B$23,0),0)="",HLOOKUP(L$2,FIXTURES!$C$2:$NC$23,MATCH($C9,FIXTURES!$B$2:$B$23,0),0),HLOOKUP(L$2+1,FIXTURES!$C$2:$NC$23,MATCH($C9,FIXTURES!$B$2:$B$23,0),0))))</f>
        <v>cry</v>
      </c>
      <c r="M9" s="117" t="str">
        <f>IF(M$1="SAT",IF(AND(HLOOKUP(M$2,FIXTURES!$C$2:$NC$23,MATCH($C9,FIXTURES!$B$2:$B$23,0),0)="",HLOOKUP(M$2+1,FIXTURES!$C$2:$NC$23,MATCH($C9,FIXTURES!$B$2:$B$23,0),0)="",HLOOKUP(M$2+2,FIXTURES!$C$2:$NC$23,MATCH($C9,FIXTURES!$B$2:$B$23,0),0)=""),HLOOKUP(M$2-1,FIXTURES!$C$2:$NC$23,MATCH($C9,FIXTURES!$B$2:$B$23,0),0),IF(AND(HLOOKUP(M$2,FIXTURES!$C$2:$NC$23,MATCH($C9,FIXTURES!$B$2:$B$23,0),0)="",HLOOKUP(M$2+1,FIXTURES!$C$2:$NC$23,MATCH($C9,FIXTURES!$B$2:$B$23,0),0)=""),HLOOKUP(M$2+2,FIXTURES!$C$2:$NC$23,MATCH($C9,FIXTURES!$B$2:$B$23,0),0),IF(HLOOKUP(M$2+1,FIXTURES!$C$2:$NC$23,MATCH($C9,FIXTURES!$B$2:$B$23,0),0)="",HLOOKUP(M$2,FIXTURES!$C$2:$NC$23,MATCH($C9,FIXTURES!$B$2:$B$23,0),0),HLOOKUP(M$2+1,FIXTURES!$C$2:$NC$23,MATCH($C9,FIXTURES!$B$2:$B$23,0),0)))),IF(AND(HLOOKUP(M$2,FIXTURES!$C$2:$NC$23,MATCH($C9,FIXTURES!$B$2:$B$23,0),0)="",HLOOKUP(M$2+1,FIXTURES!$C$2:$NC$23,MATCH($C9,FIXTURES!$B$2:$B$23,0),0)=""),HLOOKUP(M$2+2,FIXTURES!$C$2:$NC$23,MATCH($C9,FIXTURES!$B$2:$B$23,0),0),IF(HLOOKUP(M$2+1,FIXTURES!$C$2:$NC$23,MATCH($C9,FIXTURES!$B$2:$B$23,0),0)="",HLOOKUP(M$2,FIXTURES!$C$2:$NC$23,MATCH($C9,FIXTURES!$B$2:$B$23,0),0),HLOOKUP(M$2+1,FIXTURES!$C$2:$NC$23,MATCH($C9,FIXTURES!$B$2:$B$23,0),0))))</f>
        <v>LEE</v>
      </c>
      <c r="N9" s="117" t="str">
        <f>IF(N$1="SAT",IF(AND(HLOOKUP(N$2,FIXTURES!$C$2:$NC$23,MATCH($C9,FIXTURES!$B$2:$B$23,0),0)="",HLOOKUP(N$2+1,FIXTURES!$C$2:$NC$23,MATCH($C9,FIXTURES!$B$2:$B$23,0),0)="",HLOOKUP(N$2+2,FIXTURES!$C$2:$NC$23,MATCH($C9,FIXTURES!$B$2:$B$23,0),0)=""),HLOOKUP(N$2-1,FIXTURES!$C$2:$NC$23,MATCH($C9,FIXTURES!$B$2:$B$23,0),0),IF(AND(HLOOKUP(N$2,FIXTURES!$C$2:$NC$23,MATCH($C9,FIXTURES!$B$2:$B$23,0),0)="",HLOOKUP(N$2+1,FIXTURES!$C$2:$NC$23,MATCH($C9,FIXTURES!$B$2:$B$23,0),0)=""),HLOOKUP(N$2+2,FIXTURES!$C$2:$NC$23,MATCH($C9,FIXTURES!$B$2:$B$23,0),0),IF(HLOOKUP(N$2+1,FIXTURES!$C$2:$NC$23,MATCH($C9,FIXTURES!$B$2:$B$23,0),0)="",HLOOKUP(N$2,FIXTURES!$C$2:$NC$23,MATCH($C9,FIXTURES!$B$2:$B$23,0),0),HLOOKUP(N$2+1,FIXTURES!$C$2:$NC$23,MATCH($C9,FIXTURES!$B$2:$B$23,0),0)))),IF(AND(HLOOKUP(N$2,FIXTURES!$C$2:$NC$23,MATCH($C9,FIXTURES!$B$2:$B$23,0),0)="",HLOOKUP(N$2+1,FIXTURES!$C$2:$NC$23,MATCH($C9,FIXTURES!$B$2:$B$23,0),0)=""),HLOOKUP(N$2+2,FIXTURES!$C$2:$NC$23,MATCH($C9,FIXTURES!$B$2:$B$23,0),0),IF(HLOOKUP(N$2+1,FIXTURES!$C$2:$NC$23,MATCH($C9,FIXTURES!$B$2:$B$23,0),0)="",HLOOKUP(N$2,FIXTURES!$C$2:$NC$23,MATCH($C9,FIXTURES!$B$2:$B$23,0),0),HLOOKUP(N$2+1,FIXTURES!$C$2:$NC$23,MATCH($C9,FIXTURES!$B$2:$B$23,0),0))))</f>
        <v/>
      </c>
      <c r="O9" s="117" t="str">
        <f>IF(O$1="SAT",IF(AND(HLOOKUP(O$2,FIXTURES!$C$2:$NC$23,MATCH($C9,FIXTURES!$B$2:$B$23,0),0)="",HLOOKUP(O$2+1,FIXTURES!$C$2:$NC$23,MATCH($C9,FIXTURES!$B$2:$B$23,0),0)="",HLOOKUP(O$2+2,FIXTURES!$C$2:$NC$23,MATCH($C9,FIXTURES!$B$2:$B$23,0),0)=""),HLOOKUP(O$2-1,FIXTURES!$C$2:$NC$23,MATCH($C9,FIXTURES!$B$2:$B$23,0),0),IF(AND(HLOOKUP(O$2,FIXTURES!$C$2:$NC$23,MATCH($C9,FIXTURES!$B$2:$B$23,0),0)="",HLOOKUP(O$2+1,FIXTURES!$C$2:$NC$23,MATCH($C9,FIXTURES!$B$2:$B$23,0),0)=""),HLOOKUP(O$2+2,FIXTURES!$C$2:$NC$23,MATCH($C9,FIXTURES!$B$2:$B$23,0),0),IF(HLOOKUP(O$2+1,FIXTURES!$C$2:$NC$23,MATCH($C9,FIXTURES!$B$2:$B$23,0),0)="",HLOOKUP(O$2,FIXTURES!$C$2:$NC$23,MATCH($C9,FIXTURES!$B$2:$B$23,0),0),HLOOKUP(O$2+1,FIXTURES!$C$2:$NC$23,MATCH($C9,FIXTURES!$B$2:$B$23,0),0)))),IF(AND(HLOOKUP(O$2,FIXTURES!$C$2:$NC$23,MATCH($C9,FIXTURES!$B$2:$B$23,0),0)="",HLOOKUP(O$2+1,FIXTURES!$C$2:$NC$23,MATCH($C9,FIXTURES!$B$2:$B$23,0),0)=""),HLOOKUP(O$2+2,FIXTURES!$C$2:$NC$23,MATCH($C9,FIXTURES!$B$2:$B$23,0),0),IF(HLOOKUP(O$2+1,FIXTURES!$C$2:$NC$23,MATCH($C9,FIXTURES!$B$2:$B$23,0),0)="",HLOOKUP(O$2,FIXTURES!$C$2:$NC$23,MATCH($C9,FIXTURES!$B$2:$B$23,0),0),HLOOKUP(O$2+1,FIXTURES!$C$2:$NC$23,MATCH($C9,FIXTURES!$B$2:$B$23,0),0))))</f>
        <v/>
      </c>
      <c r="P9" s="117" t="str">
        <f>IF(P$1="SAT",IF(AND(HLOOKUP(P$2,FIXTURES!$C$2:$NC$23,MATCH($C9,FIXTURES!$B$2:$B$23,0),0)="",HLOOKUP(P$2+1,FIXTURES!$C$2:$NC$23,MATCH($C9,FIXTURES!$B$2:$B$23,0),0)="",HLOOKUP(P$2+2,FIXTURES!$C$2:$NC$23,MATCH($C9,FIXTURES!$B$2:$B$23,0),0)=""),HLOOKUP(P$2-1,FIXTURES!$C$2:$NC$23,MATCH($C9,FIXTURES!$B$2:$B$23,0),0),IF(AND(HLOOKUP(P$2,FIXTURES!$C$2:$NC$23,MATCH($C9,FIXTURES!$B$2:$B$23,0),0)="",HLOOKUP(P$2+1,FIXTURES!$C$2:$NC$23,MATCH($C9,FIXTURES!$B$2:$B$23,0),0)=""),HLOOKUP(P$2+2,FIXTURES!$C$2:$NC$23,MATCH($C9,FIXTURES!$B$2:$B$23,0),0),IF(HLOOKUP(P$2+1,FIXTURES!$C$2:$NC$23,MATCH($C9,FIXTURES!$B$2:$B$23,0),0)="",HLOOKUP(P$2,FIXTURES!$C$2:$NC$23,MATCH($C9,FIXTURES!$B$2:$B$23,0),0),HLOOKUP(P$2+1,FIXTURES!$C$2:$NC$23,MATCH($C9,FIXTURES!$B$2:$B$23,0),0)))),IF(AND(HLOOKUP(P$2,FIXTURES!$C$2:$NC$23,MATCH($C9,FIXTURES!$B$2:$B$23,0),0)="",HLOOKUP(P$2+1,FIXTURES!$C$2:$NC$23,MATCH($C9,FIXTURES!$B$2:$B$23,0),0)=""),HLOOKUP(P$2+2,FIXTURES!$C$2:$NC$23,MATCH($C9,FIXTURES!$B$2:$B$23,0),0),IF(HLOOKUP(P$2+1,FIXTURES!$C$2:$NC$23,MATCH($C9,FIXTURES!$B$2:$B$23,0),0)="",HLOOKUP(P$2,FIXTURES!$C$2:$NC$23,MATCH($C9,FIXTURES!$B$2:$B$23,0),0),HLOOKUP(P$2+1,FIXTURES!$C$2:$NC$23,MATCH($C9,FIXTURES!$B$2:$B$23,0),0))))</f>
        <v/>
      </c>
      <c r="Q9" s="117" t="str">
        <f>IF(Q$1="SAT",IF(AND(HLOOKUP(Q$2,FIXTURES!$C$2:$NC$23,MATCH($C9,FIXTURES!$B$2:$B$23,0),0)="",HLOOKUP(Q$2+1,FIXTURES!$C$2:$NC$23,MATCH($C9,FIXTURES!$B$2:$B$23,0),0)="",HLOOKUP(Q$2+2,FIXTURES!$C$2:$NC$23,MATCH($C9,FIXTURES!$B$2:$B$23,0),0)=""),HLOOKUP(Q$2-1,FIXTURES!$C$2:$NC$23,MATCH($C9,FIXTURES!$B$2:$B$23,0),0),IF(AND(HLOOKUP(Q$2,FIXTURES!$C$2:$NC$23,MATCH($C9,FIXTURES!$B$2:$B$23,0),0)="",HLOOKUP(Q$2+1,FIXTURES!$C$2:$NC$23,MATCH($C9,FIXTURES!$B$2:$B$23,0),0)=""),HLOOKUP(Q$2+2,FIXTURES!$C$2:$NC$23,MATCH($C9,FIXTURES!$B$2:$B$23,0),0),IF(HLOOKUP(Q$2+1,FIXTURES!$C$2:$NC$23,MATCH($C9,FIXTURES!$B$2:$B$23,0),0)="",HLOOKUP(Q$2,FIXTURES!$C$2:$NC$23,MATCH($C9,FIXTURES!$B$2:$B$23,0),0),HLOOKUP(Q$2+1,FIXTURES!$C$2:$NC$23,MATCH($C9,FIXTURES!$B$2:$B$23,0),0)))),IF(AND(HLOOKUP(Q$2,FIXTURES!$C$2:$NC$23,MATCH($C9,FIXTURES!$B$2:$B$23,0),0)="",HLOOKUP(Q$2+1,FIXTURES!$C$2:$NC$23,MATCH($C9,FIXTURES!$B$2:$B$23,0),0)=""),HLOOKUP(Q$2+2,FIXTURES!$C$2:$NC$23,MATCH($C9,FIXTURES!$B$2:$B$23,0),0),IF(HLOOKUP(Q$2+1,FIXTURES!$C$2:$NC$23,MATCH($C9,FIXTURES!$B$2:$B$23,0),0)="",HLOOKUP(Q$2,FIXTURES!$C$2:$NC$23,MATCH($C9,FIXTURES!$B$2:$B$23,0),0),HLOOKUP(Q$2+1,FIXTURES!$C$2:$NC$23,MATCH($C9,FIXTURES!$B$2:$B$23,0),0))))</f>
        <v>ARS</v>
      </c>
      <c r="R9" s="117" t="str">
        <f>IF(R$1="SAT",IF(AND(HLOOKUP(R$2,FIXTURES!$C$2:$NC$23,MATCH($C9,FIXTURES!$B$2:$B$23,0),0)="",HLOOKUP(R$2+1,FIXTURES!$C$2:$NC$23,MATCH($C9,FIXTURES!$B$2:$B$23,0),0)="",HLOOKUP(R$2+2,FIXTURES!$C$2:$NC$23,MATCH($C9,FIXTURES!$B$2:$B$23,0),0)=""),HLOOKUP(R$2-1,FIXTURES!$C$2:$NC$23,MATCH($C9,FIXTURES!$B$2:$B$23,0),0),IF(AND(HLOOKUP(R$2,FIXTURES!$C$2:$NC$23,MATCH($C9,FIXTURES!$B$2:$B$23,0),0)="",HLOOKUP(R$2+1,FIXTURES!$C$2:$NC$23,MATCH($C9,FIXTURES!$B$2:$B$23,0),0)=""),HLOOKUP(R$2+2,FIXTURES!$C$2:$NC$23,MATCH($C9,FIXTURES!$B$2:$B$23,0),0),IF(HLOOKUP(R$2+1,FIXTURES!$C$2:$NC$23,MATCH($C9,FIXTURES!$B$2:$B$23,0),0)="",HLOOKUP(R$2,FIXTURES!$C$2:$NC$23,MATCH($C9,FIXTURES!$B$2:$B$23,0),0),HLOOKUP(R$2+1,FIXTURES!$C$2:$NC$23,MATCH($C9,FIXTURES!$B$2:$B$23,0),0)))),IF(AND(HLOOKUP(R$2,FIXTURES!$C$2:$NC$23,MATCH($C9,FIXTURES!$B$2:$B$23,0),0)="",HLOOKUP(R$2+1,FIXTURES!$C$2:$NC$23,MATCH($C9,FIXTURES!$B$2:$B$23,0),0)=""),HLOOKUP(R$2+2,FIXTURES!$C$2:$NC$23,MATCH($C9,FIXTURES!$B$2:$B$23,0),0),IF(HLOOKUP(R$2+1,FIXTURES!$C$2:$NC$23,MATCH($C9,FIXTURES!$B$2:$B$23,0),0)="",HLOOKUP(R$2,FIXTURES!$C$2:$NC$23,MATCH($C9,FIXTURES!$B$2:$B$23,0),0),HLOOKUP(R$2+1,FIXTURES!$C$2:$NC$23,MATCH($C9,FIXTURES!$B$2:$B$23,0),0))))</f>
        <v/>
      </c>
      <c r="S9" s="117" t="str">
        <f>IF(S$1="SAT",IF(AND(HLOOKUP(S$2,FIXTURES!$C$2:$NC$23,MATCH($C9,FIXTURES!$B$2:$B$23,0),0)="",HLOOKUP(S$2+1,FIXTURES!$C$2:$NC$23,MATCH($C9,FIXTURES!$B$2:$B$23,0),0)="",HLOOKUP(S$2+2,FIXTURES!$C$2:$NC$23,MATCH($C9,FIXTURES!$B$2:$B$23,0),0)=""),HLOOKUP(S$2-1,FIXTURES!$C$2:$NC$23,MATCH($C9,FIXTURES!$B$2:$B$23,0),0),IF(AND(HLOOKUP(S$2,FIXTURES!$C$2:$NC$23,MATCH($C9,FIXTURES!$B$2:$B$23,0),0)="",HLOOKUP(S$2+1,FIXTURES!$C$2:$NC$23,MATCH($C9,FIXTURES!$B$2:$B$23,0),0)=""),HLOOKUP(S$2+2,FIXTURES!$C$2:$NC$23,MATCH($C9,FIXTURES!$B$2:$B$23,0),0),IF(HLOOKUP(S$2+1,FIXTURES!$C$2:$NC$23,MATCH($C9,FIXTURES!$B$2:$B$23,0),0)="",HLOOKUP(S$2,FIXTURES!$C$2:$NC$23,MATCH($C9,FIXTURES!$B$2:$B$23,0),0),HLOOKUP(S$2+1,FIXTURES!$C$2:$NC$23,MATCH($C9,FIXTURES!$B$2:$B$23,0),0)))),IF(AND(HLOOKUP(S$2,FIXTURES!$C$2:$NC$23,MATCH($C9,FIXTURES!$B$2:$B$23,0),0)="",HLOOKUP(S$2+1,FIXTURES!$C$2:$NC$23,MATCH($C9,FIXTURES!$B$2:$B$23,0),0)=""),HLOOKUP(S$2+2,FIXTURES!$C$2:$NC$23,MATCH($C9,FIXTURES!$B$2:$B$23,0),0),IF(HLOOKUP(S$2+1,FIXTURES!$C$2:$NC$23,MATCH($C9,FIXTURES!$B$2:$B$23,0),0)="",HLOOKUP(S$2,FIXTURES!$C$2:$NC$23,MATCH($C9,FIXTURES!$B$2:$B$23,0),0),HLOOKUP(S$2+1,FIXTURES!$C$2:$NC$23,MATCH($C9,FIXTURES!$B$2:$B$23,0),0))))</f>
        <v/>
      </c>
      <c r="T9" s="117" t="str">
        <f>IF(T$1="SAT",IF(AND(HLOOKUP(T$2,FIXTURES!$C$2:$NC$23,MATCH($C9,FIXTURES!$B$2:$B$23,0),0)="",HLOOKUP(T$2+1,FIXTURES!$C$2:$NC$23,MATCH($C9,FIXTURES!$B$2:$B$23,0),0)="",HLOOKUP(T$2+2,FIXTURES!$C$2:$NC$23,MATCH($C9,FIXTURES!$B$2:$B$23,0),0)=""),HLOOKUP(T$2-1,FIXTURES!$C$2:$NC$23,MATCH($C9,FIXTURES!$B$2:$B$23,0),0),IF(AND(HLOOKUP(T$2,FIXTURES!$C$2:$NC$23,MATCH($C9,FIXTURES!$B$2:$B$23,0),0)="",HLOOKUP(T$2+1,FIXTURES!$C$2:$NC$23,MATCH($C9,FIXTURES!$B$2:$B$23,0),0)=""),HLOOKUP(T$2+2,FIXTURES!$C$2:$NC$23,MATCH($C9,FIXTURES!$B$2:$B$23,0),0),IF(HLOOKUP(T$2+1,FIXTURES!$C$2:$NC$23,MATCH($C9,FIXTURES!$B$2:$B$23,0),0)="",HLOOKUP(T$2,FIXTURES!$C$2:$NC$23,MATCH($C9,FIXTURES!$B$2:$B$23,0),0),HLOOKUP(T$2+1,FIXTURES!$C$2:$NC$23,MATCH($C9,FIXTURES!$B$2:$B$23,0),0)))),IF(AND(HLOOKUP(T$2,FIXTURES!$C$2:$NC$23,MATCH($C9,FIXTURES!$B$2:$B$23,0),0)="",HLOOKUP(T$2+1,FIXTURES!$C$2:$NC$23,MATCH($C9,FIXTURES!$B$2:$B$23,0),0)=""),HLOOKUP(T$2+2,FIXTURES!$C$2:$NC$23,MATCH($C9,FIXTURES!$B$2:$B$23,0),0),IF(HLOOKUP(T$2+1,FIXTURES!$C$2:$NC$23,MATCH($C9,FIXTURES!$B$2:$B$23,0),0)="",HLOOKUP(T$2,FIXTURES!$C$2:$NC$23,MATCH($C9,FIXTURES!$B$2:$B$23,0),0),HLOOKUP(T$2+1,FIXTURES!$C$2:$NC$23,MATCH($C9,FIXTURES!$B$2:$B$23,0),0))))</f>
        <v/>
      </c>
      <c r="U9" s="117" t="str">
        <f>IF(U$1="SAT",IF(AND(HLOOKUP(U$2,FIXTURES!$C$2:$NC$23,MATCH($C9,FIXTURES!$B$2:$B$23,0),0)="",HLOOKUP(U$2+1,FIXTURES!$C$2:$NC$23,MATCH($C9,FIXTURES!$B$2:$B$23,0),0)="",HLOOKUP(U$2+2,FIXTURES!$C$2:$NC$23,MATCH($C9,FIXTURES!$B$2:$B$23,0),0)=""),HLOOKUP(U$2-1,FIXTURES!$C$2:$NC$23,MATCH($C9,FIXTURES!$B$2:$B$23,0),0),IF(AND(HLOOKUP(U$2,FIXTURES!$C$2:$NC$23,MATCH($C9,FIXTURES!$B$2:$B$23,0),0)="",HLOOKUP(U$2+1,FIXTURES!$C$2:$NC$23,MATCH($C9,FIXTURES!$B$2:$B$23,0),0)=""),HLOOKUP(U$2+2,FIXTURES!$C$2:$NC$23,MATCH($C9,FIXTURES!$B$2:$B$23,0),0),IF(HLOOKUP(U$2+1,FIXTURES!$C$2:$NC$23,MATCH($C9,FIXTURES!$B$2:$B$23,0),0)="",HLOOKUP(U$2,FIXTURES!$C$2:$NC$23,MATCH($C9,FIXTURES!$B$2:$B$23,0),0),HLOOKUP(U$2+1,FIXTURES!$C$2:$NC$23,MATCH($C9,FIXTURES!$B$2:$B$23,0),0)))),IF(AND(HLOOKUP(U$2,FIXTURES!$C$2:$NC$23,MATCH($C9,FIXTURES!$B$2:$B$23,0),0)="",HLOOKUP(U$2+1,FIXTURES!$C$2:$NC$23,MATCH($C9,FIXTURES!$B$2:$B$23,0),0)=""),HLOOKUP(U$2+2,FIXTURES!$C$2:$NC$23,MATCH($C9,FIXTURES!$B$2:$B$23,0),0),IF(HLOOKUP(U$2+1,FIXTURES!$C$2:$NC$23,MATCH($C9,FIXTURES!$B$2:$B$23,0),0)="",HLOOKUP(U$2,FIXTURES!$C$2:$NC$23,MATCH($C9,FIXTURES!$B$2:$B$23,0),0),HLOOKUP(U$2+1,FIXTURES!$C$2:$NC$23,MATCH($C9,FIXTURES!$B$2:$B$23,0),0))))</f>
        <v>bou</v>
      </c>
      <c r="V9" s="117" t="str">
        <f>IF(V$1="SAT",IF(AND(HLOOKUP(V$2,FIXTURES!$C$2:$NC$23,MATCH($C9,FIXTURES!$B$2:$B$23,0),0)="",HLOOKUP(V$2+1,FIXTURES!$C$2:$NC$23,MATCH($C9,FIXTURES!$B$2:$B$23,0),0)="",HLOOKUP(V$2+2,FIXTURES!$C$2:$NC$23,MATCH($C9,FIXTURES!$B$2:$B$23,0),0)=""),HLOOKUP(V$2-1,FIXTURES!$C$2:$NC$23,MATCH($C9,FIXTURES!$B$2:$B$23,0),0),IF(AND(HLOOKUP(V$2,FIXTURES!$C$2:$NC$23,MATCH($C9,FIXTURES!$B$2:$B$23,0),0)="",HLOOKUP(V$2+1,FIXTURES!$C$2:$NC$23,MATCH($C9,FIXTURES!$B$2:$B$23,0),0)=""),HLOOKUP(V$2+2,FIXTURES!$C$2:$NC$23,MATCH($C9,FIXTURES!$B$2:$B$23,0),0),IF(HLOOKUP(V$2+1,FIXTURES!$C$2:$NC$23,MATCH($C9,FIXTURES!$B$2:$B$23,0),0)="",HLOOKUP(V$2,FIXTURES!$C$2:$NC$23,MATCH($C9,FIXTURES!$B$2:$B$23,0),0),HLOOKUP(V$2+1,FIXTURES!$C$2:$NC$23,MATCH($C9,FIXTURES!$B$2:$B$23,0),0)))),IF(AND(HLOOKUP(V$2,FIXTURES!$C$2:$NC$23,MATCH($C9,FIXTURES!$B$2:$B$23,0),0)="",HLOOKUP(V$2+1,FIXTURES!$C$2:$NC$23,MATCH($C9,FIXTURES!$B$2:$B$23,0),0)=""),HLOOKUP(V$2+2,FIXTURES!$C$2:$NC$23,MATCH($C9,FIXTURES!$B$2:$B$23,0),0),IF(HLOOKUP(V$2+1,FIXTURES!$C$2:$NC$23,MATCH($C9,FIXTURES!$B$2:$B$23,0),0)="",HLOOKUP(V$2,FIXTURES!$C$2:$NC$23,MATCH($C9,FIXTURES!$B$2:$B$23,0),0),HLOOKUP(V$2+1,FIXTURES!$C$2:$NC$23,MATCH($C9,FIXTURES!$B$2:$B$23,0),0))))</f>
        <v/>
      </c>
      <c r="W9" s="117" t="str">
        <f>IF(W$1="SAT",IF(AND(HLOOKUP(W$2,FIXTURES!$C$2:$NC$23,MATCH($C9,FIXTURES!$B$2:$B$23,0),0)="",HLOOKUP(W$2+1,FIXTURES!$C$2:$NC$23,MATCH($C9,FIXTURES!$B$2:$B$23,0),0)="",HLOOKUP(W$2+2,FIXTURES!$C$2:$NC$23,MATCH($C9,FIXTURES!$B$2:$B$23,0),0)=""),HLOOKUP(W$2-1,FIXTURES!$C$2:$NC$23,MATCH($C9,FIXTURES!$B$2:$B$23,0),0),IF(AND(HLOOKUP(W$2,FIXTURES!$C$2:$NC$23,MATCH($C9,FIXTURES!$B$2:$B$23,0),0)="",HLOOKUP(W$2+1,FIXTURES!$C$2:$NC$23,MATCH($C9,FIXTURES!$B$2:$B$23,0),0)=""),HLOOKUP(W$2+2,FIXTURES!$C$2:$NC$23,MATCH($C9,FIXTURES!$B$2:$B$23,0),0),IF(HLOOKUP(W$2+1,FIXTURES!$C$2:$NC$23,MATCH($C9,FIXTURES!$B$2:$B$23,0),0)="",HLOOKUP(W$2,FIXTURES!$C$2:$NC$23,MATCH($C9,FIXTURES!$B$2:$B$23,0),0),HLOOKUP(W$2+1,FIXTURES!$C$2:$NC$23,MATCH($C9,FIXTURES!$B$2:$B$23,0),0)))),IF(AND(HLOOKUP(W$2,FIXTURES!$C$2:$NC$23,MATCH($C9,FIXTURES!$B$2:$B$23,0),0)="",HLOOKUP(W$2+1,FIXTURES!$C$2:$NC$23,MATCH($C9,FIXTURES!$B$2:$B$23,0),0)=""),HLOOKUP(W$2+2,FIXTURES!$C$2:$NC$23,MATCH($C9,FIXTURES!$B$2:$B$23,0),0),IF(HLOOKUP(W$2+1,FIXTURES!$C$2:$NC$23,MATCH($C9,FIXTURES!$B$2:$B$23,0),0)="",HLOOKUP(W$2,FIXTURES!$C$2:$NC$23,MATCH($C9,FIXTURES!$B$2:$B$23,0),0),HLOOKUP(W$2+1,FIXTURES!$C$2:$NC$23,MATCH($C9,FIXTURES!$B$2:$B$23,0),0))))</f>
        <v>new</v>
      </c>
      <c r="X9" s="117" t="str">
        <f>IF(X$1="SAT",IF(AND(HLOOKUP(X$2,FIXTURES!$C$2:$NC$23,MATCH($C9,FIXTURES!$B$2:$B$23,0),0)="",HLOOKUP(X$2+1,FIXTURES!$C$2:$NC$23,MATCH($C9,FIXTURES!$B$2:$B$23,0),0)="",HLOOKUP(X$2+2,FIXTURES!$C$2:$NC$23,MATCH($C9,FIXTURES!$B$2:$B$23,0),0)=""),HLOOKUP(X$2-1,FIXTURES!$C$2:$NC$23,MATCH($C9,FIXTURES!$B$2:$B$23,0),0),IF(AND(HLOOKUP(X$2,FIXTURES!$C$2:$NC$23,MATCH($C9,FIXTURES!$B$2:$B$23,0),0)="",HLOOKUP(X$2+1,FIXTURES!$C$2:$NC$23,MATCH($C9,FIXTURES!$B$2:$B$23,0),0)=""),HLOOKUP(X$2+2,FIXTURES!$C$2:$NC$23,MATCH($C9,FIXTURES!$B$2:$B$23,0),0),IF(HLOOKUP(X$2+1,FIXTURES!$C$2:$NC$23,MATCH($C9,FIXTURES!$B$2:$B$23,0),0)="",HLOOKUP(X$2,FIXTURES!$C$2:$NC$23,MATCH($C9,FIXTURES!$B$2:$B$23,0),0),HLOOKUP(X$2+1,FIXTURES!$C$2:$NC$23,MATCH($C9,FIXTURES!$B$2:$B$23,0),0)))),IF(AND(HLOOKUP(X$2,FIXTURES!$C$2:$NC$23,MATCH($C9,FIXTURES!$B$2:$B$23,0),0)="",HLOOKUP(X$2+1,FIXTURES!$C$2:$NC$23,MATCH($C9,FIXTURES!$B$2:$B$23,0),0)=""),HLOOKUP(X$2+2,FIXTURES!$C$2:$NC$23,MATCH($C9,FIXTURES!$B$2:$B$23,0),0),IF(HLOOKUP(X$2+1,FIXTURES!$C$2:$NC$23,MATCH($C9,FIXTURES!$B$2:$B$23,0),0)="",HLOOKUP(X$2,FIXTURES!$C$2:$NC$23,MATCH($C9,FIXTURES!$B$2:$B$23,0),0),HLOOKUP(X$2+1,FIXTURES!$C$2:$NC$23,MATCH($C9,FIXTURES!$B$2:$B$23,0),0))))</f>
        <v/>
      </c>
      <c r="Y9" s="117" t="str">
        <f>IF(Y$1="SAT",IF(AND(HLOOKUP(Y$2,FIXTURES!$C$2:$NC$23,MATCH($C9,FIXTURES!$B$2:$B$23,0),0)="",HLOOKUP(Y$2+1,FIXTURES!$C$2:$NC$23,MATCH($C9,FIXTURES!$B$2:$B$23,0),0)="",HLOOKUP(Y$2+2,FIXTURES!$C$2:$NC$23,MATCH($C9,FIXTURES!$B$2:$B$23,0),0)=""),HLOOKUP(Y$2-1,FIXTURES!$C$2:$NC$23,MATCH($C9,FIXTURES!$B$2:$B$23,0),0),IF(AND(HLOOKUP(Y$2,FIXTURES!$C$2:$NC$23,MATCH($C9,FIXTURES!$B$2:$B$23,0),0)="",HLOOKUP(Y$2+1,FIXTURES!$C$2:$NC$23,MATCH($C9,FIXTURES!$B$2:$B$23,0),0)=""),HLOOKUP(Y$2+2,FIXTURES!$C$2:$NC$23,MATCH($C9,FIXTURES!$B$2:$B$23,0),0),IF(HLOOKUP(Y$2+1,FIXTURES!$C$2:$NC$23,MATCH($C9,FIXTURES!$B$2:$B$23,0),0)="",HLOOKUP(Y$2,FIXTURES!$C$2:$NC$23,MATCH($C9,FIXTURES!$B$2:$B$23,0),0),HLOOKUP(Y$2+1,FIXTURES!$C$2:$NC$23,MATCH($C9,FIXTURES!$B$2:$B$23,0),0)))),IF(AND(HLOOKUP(Y$2,FIXTURES!$C$2:$NC$23,MATCH($C9,FIXTURES!$B$2:$B$23,0),0)="",HLOOKUP(Y$2+1,FIXTURES!$C$2:$NC$23,MATCH($C9,FIXTURES!$B$2:$B$23,0),0)=""),HLOOKUP(Y$2+2,FIXTURES!$C$2:$NC$23,MATCH($C9,FIXTURES!$B$2:$B$23,0),0),IF(HLOOKUP(Y$2+1,FIXTURES!$C$2:$NC$23,MATCH($C9,FIXTURES!$B$2:$B$23,0),0)="",HLOOKUP(Y$2,FIXTURES!$C$2:$NC$23,MATCH($C9,FIXTURES!$B$2:$B$23,0),0),HLOOKUP(Y$2+1,FIXTURES!$C$2:$NC$23,MATCH($C9,FIXTURES!$B$2:$B$23,0),0))))</f>
        <v>BHA</v>
      </c>
      <c r="Z9" s="117" t="str">
        <f>IF(Z$1="SAT",IF(AND(HLOOKUP(Z$2,FIXTURES!$C$2:$NC$23,MATCH($C9,FIXTURES!$B$2:$B$23,0),0)="",HLOOKUP(Z$2+1,FIXTURES!$C$2:$NC$23,MATCH($C9,FIXTURES!$B$2:$B$23,0),0)="",HLOOKUP(Z$2+2,FIXTURES!$C$2:$NC$23,MATCH($C9,FIXTURES!$B$2:$B$23,0),0)=""),HLOOKUP(Z$2-1,FIXTURES!$C$2:$NC$23,MATCH($C9,FIXTURES!$B$2:$B$23,0),0),IF(AND(HLOOKUP(Z$2,FIXTURES!$C$2:$NC$23,MATCH($C9,FIXTURES!$B$2:$B$23,0),0)="",HLOOKUP(Z$2+1,FIXTURES!$C$2:$NC$23,MATCH($C9,FIXTURES!$B$2:$B$23,0),0)=""),HLOOKUP(Z$2+2,FIXTURES!$C$2:$NC$23,MATCH($C9,FIXTURES!$B$2:$B$23,0),0),IF(HLOOKUP(Z$2+1,FIXTURES!$C$2:$NC$23,MATCH($C9,FIXTURES!$B$2:$B$23,0),0)="",HLOOKUP(Z$2,FIXTURES!$C$2:$NC$23,MATCH($C9,FIXTURES!$B$2:$B$23,0),0),HLOOKUP(Z$2+1,FIXTURES!$C$2:$NC$23,MATCH($C9,FIXTURES!$B$2:$B$23,0),0)))),IF(AND(HLOOKUP(Z$2,FIXTURES!$C$2:$NC$23,MATCH($C9,FIXTURES!$B$2:$B$23,0),0)="",HLOOKUP(Z$2+1,FIXTURES!$C$2:$NC$23,MATCH($C9,FIXTURES!$B$2:$B$23,0),0)=""),HLOOKUP(Z$2+2,FIXTURES!$C$2:$NC$23,MATCH($C9,FIXTURES!$B$2:$B$23,0),0),IF(HLOOKUP(Z$2+1,FIXTURES!$C$2:$NC$23,MATCH($C9,FIXTURES!$B$2:$B$23,0),0)="",HLOOKUP(Z$2,FIXTURES!$C$2:$NC$23,MATCH($C9,FIXTURES!$B$2:$B$23,0),0),HLOOKUP(Z$2+1,FIXTURES!$C$2:$NC$23,MATCH($C9,FIXTURES!$B$2:$B$23,0),0))))</f>
        <v>CHE</v>
      </c>
      <c r="AA9" s="117" t="str">
        <f>IF(AA$1="SAT",IF(AND(HLOOKUP(AA$2,FIXTURES!$C$2:$NC$23,MATCH($C9,FIXTURES!$B$2:$B$23,0),0)="",HLOOKUP(AA$2+1,FIXTURES!$C$2:$NC$23,MATCH($C9,FIXTURES!$B$2:$B$23,0),0)="",HLOOKUP(AA$2+2,FIXTURES!$C$2:$NC$23,MATCH($C9,FIXTURES!$B$2:$B$23,0),0)=""),HLOOKUP(AA$2-1,FIXTURES!$C$2:$NC$23,MATCH($C9,FIXTURES!$B$2:$B$23,0),0),IF(AND(HLOOKUP(AA$2,FIXTURES!$C$2:$NC$23,MATCH($C9,FIXTURES!$B$2:$B$23,0),0)="",HLOOKUP(AA$2+1,FIXTURES!$C$2:$NC$23,MATCH($C9,FIXTURES!$B$2:$B$23,0),0)=""),HLOOKUP(AA$2+2,FIXTURES!$C$2:$NC$23,MATCH($C9,FIXTURES!$B$2:$B$23,0),0),IF(HLOOKUP(AA$2+1,FIXTURES!$C$2:$NC$23,MATCH($C9,FIXTURES!$B$2:$B$23,0),0)="",HLOOKUP(AA$2,FIXTURES!$C$2:$NC$23,MATCH($C9,FIXTURES!$B$2:$B$23,0),0),HLOOKUP(AA$2+1,FIXTURES!$C$2:$NC$23,MATCH($C9,FIXTURES!$B$2:$B$23,0),0)))),IF(AND(HLOOKUP(AA$2,FIXTURES!$C$2:$NC$23,MATCH($C9,FIXTURES!$B$2:$B$23,0),0)="",HLOOKUP(AA$2+1,FIXTURES!$C$2:$NC$23,MATCH($C9,FIXTURES!$B$2:$B$23,0),0)=""),HLOOKUP(AA$2+2,FIXTURES!$C$2:$NC$23,MATCH($C9,FIXTURES!$B$2:$B$23,0),0),IF(HLOOKUP(AA$2+1,FIXTURES!$C$2:$NC$23,MATCH($C9,FIXTURES!$B$2:$B$23,0),0)="",HLOOKUP(AA$2,FIXTURES!$C$2:$NC$23,MATCH($C9,FIXTURES!$B$2:$B$23,0),0),HLOOKUP(AA$2+1,FIXTURES!$C$2:$NC$23,MATCH($C9,FIXTURES!$B$2:$B$23,0),0))))</f>
        <v>avl</v>
      </c>
      <c r="AB9" s="117" t="str">
        <f>IF(AB$1="SAT",IF(AND(HLOOKUP(AB$2,FIXTURES!$C$2:$NC$23,MATCH($C9,FIXTURES!$B$2:$B$23,0),0)="",HLOOKUP(AB$2+1,FIXTURES!$C$2:$NC$23,MATCH($C9,FIXTURES!$B$2:$B$23,0),0)="",HLOOKUP(AB$2+2,FIXTURES!$C$2:$NC$23,MATCH($C9,FIXTURES!$B$2:$B$23,0),0)=""),HLOOKUP(AB$2-1,FIXTURES!$C$2:$NC$23,MATCH($C9,FIXTURES!$B$2:$B$23,0),0),IF(AND(HLOOKUP(AB$2,FIXTURES!$C$2:$NC$23,MATCH($C9,FIXTURES!$B$2:$B$23,0),0)="",HLOOKUP(AB$2+1,FIXTURES!$C$2:$NC$23,MATCH($C9,FIXTURES!$B$2:$B$23,0),0)=""),HLOOKUP(AB$2+2,FIXTURES!$C$2:$NC$23,MATCH($C9,FIXTURES!$B$2:$B$23,0),0),IF(HLOOKUP(AB$2+1,FIXTURES!$C$2:$NC$23,MATCH($C9,FIXTURES!$B$2:$B$23,0),0)="",HLOOKUP(AB$2,FIXTURES!$C$2:$NC$23,MATCH($C9,FIXTURES!$B$2:$B$23,0),0),HLOOKUP(AB$2+1,FIXTURES!$C$2:$NC$23,MATCH($C9,FIXTURES!$B$2:$B$23,0),0)))),IF(AND(HLOOKUP(AB$2,FIXTURES!$C$2:$NC$23,MATCH($C9,FIXTURES!$B$2:$B$23,0),0)="",HLOOKUP(AB$2+1,FIXTURES!$C$2:$NC$23,MATCH($C9,FIXTURES!$B$2:$B$23,0),0)=""),HLOOKUP(AB$2+2,FIXTURES!$C$2:$NC$23,MATCH($C9,FIXTURES!$B$2:$B$23,0),0),IF(HLOOKUP(AB$2+1,FIXTURES!$C$2:$NC$23,MATCH($C9,FIXTURES!$B$2:$B$23,0),0)="",HLOOKUP(AB$2,FIXTURES!$C$2:$NC$23,MATCH($C9,FIXTURES!$B$2:$B$23,0),0),HLOOKUP(AB$2+1,FIXTURES!$C$2:$NC$23,MATCH($C9,FIXTURES!$B$2:$B$23,0),0))))</f>
        <v/>
      </c>
      <c r="AC9" s="117" t="str">
        <f>IF(AC$1="SAT",IF(AND(HLOOKUP(AC$2,FIXTURES!$C$2:$NC$23,MATCH($C9,FIXTURES!$B$2:$B$23,0),0)="",HLOOKUP(AC$2+1,FIXTURES!$C$2:$NC$23,MATCH($C9,FIXTURES!$B$2:$B$23,0),0)="",HLOOKUP(AC$2+2,FIXTURES!$C$2:$NC$23,MATCH($C9,FIXTURES!$B$2:$B$23,0),0)=""),HLOOKUP(AC$2-1,FIXTURES!$C$2:$NC$23,MATCH($C9,FIXTURES!$B$2:$B$23,0),0),IF(AND(HLOOKUP(AC$2,FIXTURES!$C$2:$NC$23,MATCH($C9,FIXTURES!$B$2:$B$23,0),0)="",HLOOKUP(AC$2+1,FIXTURES!$C$2:$NC$23,MATCH($C9,FIXTURES!$B$2:$B$23,0),0)=""),HLOOKUP(AC$2+2,FIXTURES!$C$2:$NC$23,MATCH($C9,FIXTURES!$B$2:$B$23,0),0),IF(HLOOKUP(AC$2+1,FIXTURES!$C$2:$NC$23,MATCH($C9,FIXTURES!$B$2:$B$23,0),0)="",HLOOKUP(AC$2,FIXTURES!$C$2:$NC$23,MATCH($C9,FIXTURES!$B$2:$B$23,0),0),HLOOKUP(AC$2+1,FIXTURES!$C$2:$NC$23,MATCH($C9,FIXTURES!$B$2:$B$23,0),0)))),IF(AND(HLOOKUP(AC$2,FIXTURES!$C$2:$NC$23,MATCH($C9,FIXTURES!$B$2:$B$23,0),0)="",HLOOKUP(AC$2+1,FIXTURES!$C$2:$NC$23,MATCH($C9,FIXTURES!$B$2:$B$23,0),0)=""),HLOOKUP(AC$2+2,FIXTURES!$C$2:$NC$23,MATCH($C9,FIXTURES!$B$2:$B$23,0),0),IF(HLOOKUP(AC$2+1,FIXTURES!$C$2:$NC$23,MATCH($C9,FIXTURES!$B$2:$B$23,0),0)="",HLOOKUP(AC$2,FIXTURES!$C$2:$NC$23,MATCH($C9,FIXTURES!$B$2:$B$23,0),0),HLOOKUP(AC$2+1,FIXTURES!$C$2:$NC$23,MATCH($C9,FIXTURES!$B$2:$B$23,0),0))))</f>
        <v>WOL</v>
      </c>
      <c r="AD9" s="117" t="str">
        <f>IF(AD$1="SAT",IF(AND(HLOOKUP(AD$2,FIXTURES!$C$2:$NC$23,MATCH($C9,FIXTURES!$B$2:$B$23,0),0)="",HLOOKUP(AD$2+1,FIXTURES!$C$2:$NC$23,MATCH($C9,FIXTURES!$B$2:$B$23,0),0)="",HLOOKUP(AD$2+2,FIXTURES!$C$2:$NC$23,MATCH($C9,FIXTURES!$B$2:$B$23,0),0)=""),HLOOKUP(AD$2-1,FIXTURES!$C$2:$NC$23,MATCH($C9,FIXTURES!$B$2:$B$23,0),0),IF(AND(HLOOKUP(AD$2,FIXTURES!$C$2:$NC$23,MATCH($C9,FIXTURES!$B$2:$B$23,0),0)="",HLOOKUP(AD$2+1,FIXTURES!$C$2:$NC$23,MATCH($C9,FIXTURES!$B$2:$B$23,0),0)=""),HLOOKUP(AD$2+2,FIXTURES!$C$2:$NC$23,MATCH($C9,FIXTURES!$B$2:$B$23,0),0),IF(HLOOKUP(AD$2+1,FIXTURES!$C$2:$NC$23,MATCH($C9,FIXTURES!$B$2:$B$23,0),0)="",HLOOKUP(AD$2,FIXTURES!$C$2:$NC$23,MATCH($C9,FIXTURES!$B$2:$B$23,0),0),HLOOKUP(AD$2+1,FIXTURES!$C$2:$NC$23,MATCH($C9,FIXTURES!$B$2:$B$23,0),0)))),IF(AND(HLOOKUP(AD$2,FIXTURES!$C$2:$NC$23,MATCH($C9,FIXTURES!$B$2:$B$23,0),0)="",HLOOKUP(AD$2+1,FIXTURES!$C$2:$NC$23,MATCH($C9,FIXTURES!$B$2:$B$23,0),0)=""),HLOOKUP(AD$2+2,FIXTURES!$C$2:$NC$23,MATCH($C9,FIXTURES!$B$2:$B$23,0),0),IF(HLOOKUP(AD$2+1,FIXTURES!$C$2:$NC$23,MATCH($C9,FIXTURES!$B$2:$B$23,0),0)="",HLOOKUP(AD$2,FIXTURES!$C$2:$NC$23,MATCH($C9,FIXTURES!$B$2:$B$23,0),0),HLOOKUP(AD$2+1,FIXTURES!$C$2:$NC$23,MATCH($C9,FIXTURES!$B$2:$B$23,0),0))))</f>
        <v/>
      </c>
      <c r="AE9" s="117" t="str">
        <f>IF(AE$1="SAT",IF(AND(HLOOKUP(AE$2,FIXTURES!$C$2:$NC$23,MATCH($C9,FIXTURES!$B$2:$B$23,0),0)="",HLOOKUP(AE$2+1,FIXTURES!$C$2:$NC$23,MATCH($C9,FIXTURES!$B$2:$B$23,0),0)="",HLOOKUP(AE$2+2,FIXTURES!$C$2:$NC$23,MATCH($C9,FIXTURES!$B$2:$B$23,0),0)=""),HLOOKUP(AE$2-1,FIXTURES!$C$2:$NC$23,MATCH($C9,FIXTURES!$B$2:$B$23,0),0),IF(AND(HLOOKUP(AE$2,FIXTURES!$C$2:$NC$23,MATCH($C9,FIXTURES!$B$2:$B$23,0),0)="",HLOOKUP(AE$2+1,FIXTURES!$C$2:$NC$23,MATCH($C9,FIXTURES!$B$2:$B$23,0),0)=""),HLOOKUP(AE$2+2,FIXTURES!$C$2:$NC$23,MATCH($C9,FIXTURES!$B$2:$B$23,0),0),IF(HLOOKUP(AE$2+1,FIXTURES!$C$2:$NC$23,MATCH($C9,FIXTURES!$B$2:$B$23,0),0)="",HLOOKUP(AE$2,FIXTURES!$C$2:$NC$23,MATCH($C9,FIXTURES!$B$2:$B$23,0),0),HLOOKUP(AE$2+1,FIXTURES!$C$2:$NC$23,MATCH($C9,FIXTURES!$B$2:$B$23,0),0)))),IF(AND(HLOOKUP(AE$2,FIXTURES!$C$2:$NC$23,MATCH($C9,FIXTURES!$B$2:$B$23,0),0)="",HLOOKUP(AE$2+1,FIXTURES!$C$2:$NC$23,MATCH($C9,FIXTURES!$B$2:$B$23,0),0)=""),HLOOKUP(AE$2+2,FIXTURES!$C$2:$NC$23,MATCH($C9,FIXTURES!$B$2:$B$23,0),0),IF(HLOOKUP(AE$2+1,FIXTURES!$C$2:$NC$23,MATCH($C9,FIXTURES!$B$2:$B$23,0),0)="",HLOOKUP(AE$2,FIXTURES!$C$2:$NC$23,MATCH($C9,FIXTURES!$B$2:$B$23,0),0),HLOOKUP(AE$2+1,FIXTURES!$C$2:$NC$23,MATCH($C9,FIXTURES!$B$2:$B$23,0),0))))</f>
        <v>nfo</v>
      </c>
      <c r="AF9" s="117" t="str">
        <f>IF(AF$1="SAT",IF(AND(HLOOKUP(AF$2,FIXTURES!$C$2:$NC$23,MATCH($C9,FIXTURES!$B$2:$B$23,0),0)="",HLOOKUP(AF$2+1,FIXTURES!$C$2:$NC$23,MATCH($C9,FIXTURES!$B$2:$B$23,0),0)="",HLOOKUP(AF$2+2,FIXTURES!$C$2:$NC$23,MATCH($C9,FIXTURES!$B$2:$B$23,0),0)=""),HLOOKUP(AF$2-1,FIXTURES!$C$2:$NC$23,MATCH($C9,FIXTURES!$B$2:$B$23,0),0),IF(AND(HLOOKUP(AF$2,FIXTURES!$C$2:$NC$23,MATCH($C9,FIXTURES!$B$2:$B$23,0),0)="",HLOOKUP(AF$2+1,FIXTURES!$C$2:$NC$23,MATCH($C9,FIXTURES!$B$2:$B$23,0),0)=""),HLOOKUP(AF$2+2,FIXTURES!$C$2:$NC$23,MATCH($C9,FIXTURES!$B$2:$B$23,0),0),IF(HLOOKUP(AF$2+1,FIXTURES!$C$2:$NC$23,MATCH($C9,FIXTURES!$B$2:$B$23,0),0)="",HLOOKUP(AF$2,FIXTURES!$C$2:$NC$23,MATCH($C9,FIXTURES!$B$2:$B$23,0),0),HLOOKUP(AF$2+1,FIXTURES!$C$2:$NC$23,MATCH($C9,FIXTURES!$B$2:$B$23,0),0)))),IF(AND(HLOOKUP(AF$2,FIXTURES!$C$2:$NC$23,MATCH($C9,FIXTURES!$B$2:$B$23,0),0)="",HLOOKUP(AF$2+1,FIXTURES!$C$2:$NC$23,MATCH($C9,FIXTURES!$B$2:$B$23,0),0)=""),HLOOKUP(AF$2+2,FIXTURES!$C$2:$NC$23,MATCH($C9,FIXTURES!$B$2:$B$23,0),0),IF(HLOOKUP(AF$2+1,FIXTURES!$C$2:$NC$23,MATCH($C9,FIXTURES!$B$2:$B$23,0),0)="",HLOOKUP(AF$2,FIXTURES!$C$2:$NC$23,MATCH($C9,FIXTURES!$B$2:$B$23,0),0),HLOOKUP(AF$2+1,FIXTURES!$C$2:$NC$23,MATCH($C9,FIXTURES!$B$2:$B$23,0),0))))</f>
        <v>Gillingham</v>
      </c>
      <c r="AG9" s="117" t="str">
        <f>IF(AG$1="SAT",IF(AND(HLOOKUP(AG$2,FIXTURES!$C$2:$NC$23,MATCH($C9,FIXTURES!$B$2:$B$23,0),0)="",HLOOKUP(AG$2+1,FIXTURES!$C$2:$NC$23,MATCH($C9,FIXTURES!$B$2:$B$23,0),0)="",HLOOKUP(AG$2+2,FIXTURES!$C$2:$NC$23,MATCH($C9,FIXTURES!$B$2:$B$23,0),0)=""),HLOOKUP(AG$2-1,FIXTURES!$C$2:$NC$23,MATCH($C9,FIXTURES!$B$2:$B$23,0),0),IF(AND(HLOOKUP(AG$2,FIXTURES!$C$2:$NC$23,MATCH($C9,FIXTURES!$B$2:$B$23,0),0)="",HLOOKUP(AG$2+1,FIXTURES!$C$2:$NC$23,MATCH($C9,FIXTURES!$B$2:$B$23,0),0)=""),HLOOKUP(AG$2+2,FIXTURES!$C$2:$NC$23,MATCH($C9,FIXTURES!$B$2:$B$23,0),0),IF(HLOOKUP(AG$2+1,FIXTURES!$C$2:$NC$23,MATCH($C9,FIXTURES!$B$2:$B$23,0),0)="",HLOOKUP(AG$2,FIXTURES!$C$2:$NC$23,MATCH($C9,FIXTURES!$B$2:$B$23,0),0),HLOOKUP(AG$2+1,FIXTURES!$C$2:$NC$23,MATCH($C9,FIXTURES!$B$2:$B$23,0),0)))),IF(AND(HLOOKUP(AG$2,FIXTURES!$C$2:$NC$23,MATCH($C9,FIXTURES!$B$2:$B$23,0),0)="",HLOOKUP(AG$2+1,FIXTURES!$C$2:$NC$23,MATCH($C9,FIXTURES!$B$2:$B$23,0),0)=""),HLOOKUP(AG$2+2,FIXTURES!$C$2:$NC$23,MATCH($C9,FIXTURES!$B$2:$B$23,0),0),IF(HLOOKUP(AG$2+1,FIXTURES!$C$2:$NC$23,MATCH($C9,FIXTURES!$B$2:$B$23,0),0)="",HLOOKUP(AG$2,FIXTURES!$C$2:$NC$23,MATCH($C9,FIXTURES!$B$2:$B$23,0),0),HLOOKUP(AG$2+1,FIXTURES!$C$2:$NC$23,MATCH($C9,FIXTURES!$B$2:$B$23,0),0))))</f>
        <v>mci</v>
      </c>
      <c r="AH9" s="117" t="str">
        <f>IF(AH$1="SAT",IF(AND(HLOOKUP(AH$2,FIXTURES!$C$2:$NC$23,MATCH($C9,FIXTURES!$B$2:$B$23,0),0)="",HLOOKUP(AH$2+1,FIXTURES!$C$2:$NC$23,MATCH($C9,FIXTURES!$B$2:$B$23,0),0)="",HLOOKUP(AH$2+2,FIXTURES!$C$2:$NC$23,MATCH($C9,FIXTURES!$B$2:$B$23,0),0)=""),HLOOKUP(AH$2-1,FIXTURES!$C$2:$NC$23,MATCH($C9,FIXTURES!$B$2:$B$23,0),0),IF(AND(HLOOKUP(AH$2,FIXTURES!$C$2:$NC$23,MATCH($C9,FIXTURES!$B$2:$B$23,0),0)="",HLOOKUP(AH$2+1,FIXTURES!$C$2:$NC$23,MATCH($C9,FIXTURES!$B$2:$B$23,0),0)=""),HLOOKUP(AH$2+2,FIXTURES!$C$2:$NC$23,MATCH($C9,FIXTURES!$B$2:$B$23,0),0),IF(HLOOKUP(AH$2+1,FIXTURES!$C$2:$NC$23,MATCH($C9,FIXTURES!$B$2:$B$23,0),0)="",HLOOKUP(AH$2,FIXTURES!$C$2:$NC$23,MATCH($C9,FIXTURES!$B$2:$B$23,0),0),HLOOKUP(AH$2+1,FIXTURES!$C$2:$NC$23,MATCH($C9,FIXTURES!$B$2:$B$23,0),0)))),IF(AND(HLOOKUP(AH$2,FIXTURES!$C$2:$NC$23,MATCH($C9,FIXTURES!$B$2:$B$23,0),0)="",HLOOKUP(AH$2+1,FIXTURES!$C$2:$NC$23,MATCH($C9,FIXTURES!$B$2:$B$23,0),0)=""),HLOOKUP(AH$2+2,FIXTURES!$C$2:$NC$23,MATCH($C9,FIXTURES!$B$2:$B$23,0),0),IF(HLOOKUP(AH$2+1,FIXTURES!$C$2:$NC$23,MATCH($C9,FIXTURES!$B$2:$B$23,0),0)="",HLOOKUP(AH$2,FIXTURES!$C$2:$NC$23,MATCH($C9,FIXTURES!$B$2:$B$23,0),0),HLOOKUP(AH$2+1,FIXTURES!$C$2:$NC$23,MATCH($C9,FIXTURES!$B$2:$B$23,0),0))))</f>
        <v/>
      </c>
      <c r="AI9" s="117" t="str">
        <f>IF(AI$1="SAT",IF(AND(HLOOKUP(AI$2,FIXTURES!$C$2:$NC$23,MATCH($C9,FIXTURES!$B$2:$B$23,0),0)="",HLOOKUP(AI$2+1,FIXTURES!$C$2:$NC$23,MATCH($C9,FIXTURES!$B$2:$B$23,0),0)="",HLOOKUP(AI$2+2,FIXTURES!$C$2:$NC$23,MATCH($C9,FIXTURES!$B$2:$B$23,0),0)=""),HLOOKUP(AI$2-1,FIXTURES!$C$2:$NC$23,MATCH($C9,FIXTURES!$B$2:$B$23,0),0),IF(AND(HLOOKUP(AI$2,FIXTURES!$C$2:$NC$23,MATCH($C9,FIXTURES!$B$2:$B$23,0),0)="",HLOOKUP(AI$2+1,FIXTURES!$C$2:$NC$23,MATCH($C9,FIXTURES!$B$2:$B$23,0),0)=""),HLOOKUP(AI$2+2,FIXTURES!$C$2:$NC$23,MATCH($C9,FIXTURES!$B$2:$B$23,0),0),IF(HLOOKUP(AI$2+1,FIXTURES!$C$2:$NC$23,MATCH($C9,FIXTURES!$B$2:$B$23,0),0)="",HLOOKUP(AI$2,FIXTURES!$C$2:$NC$23,MATCH($C9,FIXTURES!$B$2:$B$23,0),0),HLOOKUP(AI$2+1,FIXTURES!$C$2:$NC$23,MATCH($C9,FIXTURES!$B$2:$B$23,0),0)))),IF(AND(HLOOKUP(AI$2,FIXTURES!$C$2:$NC$23,MATCH($C9,FIXTURES!$B$2:$B$23,0),0)="",HLOOKUP(AI$2+1,FIXTURES!$C$2:$NC$23,MATCH($C9,FIXTURES!$B$2:$B$23,0),0)=""),HLOOKUP(AI$2+2,FIXTURES!$C$2:$NC$23,MATCH($C9,FIXTURES!$B$2:$B$23,0),0),IF(HLOOKUP(AI$2+1,FIXTURES!$C$2:$NC$23,MATCH($C9,FIXTURES!$B$2:$B$23,0),0)="",HLOOKUP(AI$2,FIXTURES!$C$2:$NC$23,MATCH($C9,FIXTURES!$B$2:$B$23,0),0),HLOOKUP(AI$2+1,FIXTURES!$C$2:$NC$23,MATCH($C9,FIXTURES!$B$2:$B$23,0),0))))</f>
        <v/>
      </c>
      <c r="AJ9" s="117" t="str">
        <f>IF(AJ$1="SAT",IF(AND(HLOOKUP(AJ$2,FIXTURES!$C$2:$NC$23,MATCH($C9,FIXTURES!$B$2:$B$23,0),0)="",HLOOKUP(AJ$2+1,FIXTURES!$C$2:$NC$23,MATCH($C9,FIXTURES!$B$2:$B$23,0),0)="",HLOOKUP(AJ$2+2,FIXTURES!$C$2:$NC$23,MATCH($C9,FIXTURES!$B$2:$B$23,0),0)=""),HLOOKUP(AJ$2-1,FIXTURES!$C$2:$NC$23,MATCH($C9,FIXTURES!$B$2:$B$23,0),0),IF(AND(HLOOKUP(AJ$2,FIXTURES!$C$2:$NC$23,MATCH($C9,FIXTURES!$B$2:$B$23,0),0)="",HLOOKUP(AJ$2+1,FIXTURES!$C$2:$NC$23,MATCH($C9,FIXTURES!$B$2:$B$23,0),0)=""),HLOOKUP(AJ$2+2,FIXTURES!$C$2:$NC$23,MATCH($C9,FIXTURES!$B$2:$B$23,0),0),IF(HLOOKUP(AJ$2+1,FIXTURES!$C$2:$NC$23,MATCH($C9,FIXTURES!$B$2:$B$23,0),0)="",HLOOKUP(AJ$2,FIXTURES!$C$2:$NC$23,MATCH($C9,FIXTURES!$B$2:$B$23,0),0),HLOOKUP(AJ$2+1,FIXTURES!$C$2:$NC$23,MATCH($C9,FIXTURES!$B$2:$B$23,0),0)))),IF(AND(HLOOKUP(AJ$2,FIXTURES!$C$2:$NC$23,MATCH($C9,FIXTURES!$B$2:$B$23,0),0)="",HLOOKUP(AJ$2+1,FIXTURES!$C$2:$NC$23,MATCH($C9,FIXTURES!$B$2:$B$23,0),0)=""),HLOOKUP(AJ$2+2,FIXTURES!$C$2:$NC$23,MATCH($C9,FIXTURES!$B$2:$B$23,0),0),IF(HLOOKUP(AJ$2+1,FIXTURES!$C$2:$NC$23,MATCH($C9,FIXTURES!$B$2:$B$23,0),0)="",HLOOKUP(AJ$2,FIXTURES!$C$2:$NC$23,MATCH($C9,FIXTURES!$B$2:$B$23,0),0),HLOOKUP(AJ$2+1,FIXTURES!$C$2:$NC$23,MATCH($C9,FIXTURES!$B$2:$B$23,0),0))))</f>
        <v/>
      </c>
      <c r="AK9" s="117" t="str">
        <f>IF(AK$1="SAT",IF(AND(HLOOKUP(AK$2,FIXTURES!$C$2:$NC$23,MATCH($C9,FIXTURES!$B$2:$B$23,0),0)="",HLOOKUP(AK$2+1,FIXTURES!$C$2:$NC$23,MATCH($C9,FIXTURES!$B$2:$B$23,0),0)="",HLOOKUP(AK$2+2,FIXTURES!$C$2:$NC$23,MATCH($C9,FIXTURES!$B$2:$B$23,0),0)=""),HLOOKUP(AK$2-1,FIXTURES!$C$2:$NC$23,MATCH($C9,FIXTURES!$B$2:$B$23,0),0),IF(AND(HLOOKUP(AK$2,FIXTURES!$C$2:$NC$23,MATCH($C9,FIXTURES!$B$2:$B$23,0),0)="",HLOOKUP(AK$2+1,FIXTURES!$C$2:$NC$23,MATCH($C9,FIXTURES!$B$2:$B$23,0),0)=""),HLOOKUP(AK$2+2,FIXTURES!$C$2:$NC$23,MATCH($C9,FIXTURES!$B$2:$B$23,0),0),IF(HLOOKUP(AK$2+1,FIXTURES!$C$2:$NC$23,MATCH($C9,FIXTURES!$B$2:$B$23,0),0)="",HLOOKUP(AK$2,FIXTURES!$C$2:$NC$23,MATCH($C9,FIXTURES!$B$2:$B$23,0),0),HLOOKUP(AK$2+1,FIXTURES!$C$2:$NC$23,MATCH($C9,FIXTURES!$B$2:$B$23,0),0)))),IF(AND(HLOOKUP(AK$2,FIXTURES!$C$2:$NC$23,MATCH($C9,FIXTURES!$B$2:$B$23,0),0)="",HLOOKUP(AK$2+1,FIXTURES!$C$2:$NC$23,MATCH($C9,FIXTURES!$B$2:$B$23,0),0)=""),HLOOKUP(AK$2+2,FIXTURES!$C$2:$NC$23,MATCH($C9,FIXTURES!$B$2:$B$23,0),0),IF(HLOOKUP(AK$2+1,FIXTURES!$C$2:$NC$23,MATCH($C9,FIXTURES!$B$2:$B$23,0),0)="",HLOOKUP(AK$2,FIXTURES!$C$2:$NC$23,MATCH($C9,FIXTURES!$B$2:$B$23,0),0),HLOOKUP(AK$2+1,FIXTURES!$C$2:$NC$23,MATCH($C9,FIXTURES!$B$2:$B$23,0),0))))</f>
        <v/>
      </c>
      <c r="AL9" s="117" t="str">
        <f>IF(AL$1="SAT",IF(AND(HLOOKUP(AL$2,FIXTURES!$C$2:$NC$23,MATCH($C9,FIXTURES!$B$2:$B$23,0),0)="",HLOOKUP(AL$2+1,FIXTURES!$C$2:$NC$23,MATCH($C9,FIXTURES!$B$2:$B$23,0),0)="",HLOOKUP(AL$2+2,FIXTURES!$C$2:$NC$23,MATCH($C9,FIXTURES!$B$2:$B$23,0),0)=""),HLOOKUP(AL$2-1,FIXTURES!$C$2:$NC$23,MATCH($C9,FIXTURES!$B$2:$B$23,0),0),IF(AND(HLOOKUP(AL$2,FIXTURES!$C$2:$NC$23,MATCH($C9,FIXTURES!$B$2:$B$23,0),0)="",HLOOKUP(AL$2+1,FIXTURES!$C$2:$NC$23,MATCH($C9,FIXTURES!$B$2:$B$23,0),0)=""),HLOOKUP(AL$2+2,FIXTURES!$C$2:$NC$23,MATCH($C9,FIXTURES!$B$2:$B$23,0),0),IF(HLOOKUP(AL$2+1,FIXTURES!$C$2:$NC$23,MATCH($C9,FIXTURES!$B$2:$B$23,0),0)="",HLOOKUP(AL$2,FIXTURES!$C$2:$NC$23,MATCH($C9,FIXTURES!$B$2:$B$23,0),0),HLOOKUP(AL$2+1,FIXTURES!$C$2:$NC$23,MATCH($C9,FIXTURES!$B$2:$B$23,0),0)))),IF(AND(HLOOKUP(AL$2,FIXTURES!$C$2:$NC$23,MATCH($C9,FIXTURES!$B$2:$B$23,0),0)="",HLOOKUP(AL$2+1,FIXTURES!$C$2:$NC$23,MATCH($C9,FIXTURES!$B$2:$B$23,0),0)=""),HLOOKUP(AL$2+2,FIXTURES!$C$2:$NC$23,MATCH($C9,FIXTURES!$B$2:$B$23,0),0),IF(HLOOKUP(AL$2+1,FIXTURES!$C$2:$NC$23,MATCH($C9,FIXTURES!$B$2:$B$23,0),0)="",HLOOKUP(AL$2,FIXTURES!$C$2:$NC$23,MATCH($C9,FIXTURES!$B$2:$B$23,0),0),HLOOKUP(AL$2+1,FIXTURES!$C$2:$NC$23,MATCH($C9,FIXTURES!$B$2:$B$23,0),0))))</f>
        <v/>
      </c>
      <c r="AM9" s="117" t="str">
        <f>IF(AM$1="SAT",IF(AND(HLOOKUP(AM$2,FIXTURES!$C$2:$NC$23,MATCH($C9,FIXTURES!$B$2:$B$23,0),0)="",HLOOKUP(AM$2+1,FIXTURES!$C$2:$NC$23,MATCH($C9,FIXTURES!$B$2:$B$23,0),0)="",HLOOKUP(AM$2+2,FIXTURES!$C$2:$NC$23,MATCH($C9,FIXTURES!$B$2:$B$23,0),0)=""),HLOOKUP(AM$2-1,FIXTURES!$C$2:$NC$23,MATCH($C9,FIXTURES!$B$2:$B$23,0),0),IF(AND(HLOOKUP(AM$2,FIXTURES!$C$2:$NC$23,MATCH($C9,FIXTURES!$B$2:$B$23,0),0)="",HLOOKUP(AM$2+1,FIXTURES!$C$2:$NC$23,MATCH($C9,FIXTURES!$B$2:$B$23,0),0)=""),HLOOKUP(AM$2+2,FIXTURES!$C$2:$NC$23,MATCH($C9,FIXTURES!$B$2:$B$23,0),0),IF(HLOOKUP(AM$2+1,FIXTURES!$C$2:$NC$23,MATCH($C9,FIXTURES!$B$2:$B$23,0),0)="",HLOOKUP(AM$2,FIXTURES!$C$2:$NC$23,MATCH($C9,FIXTURES!$B$2:$B$23,0),0),HLOOKUP(AM$2+1,FIXTURES!$C$2:$NC$23,MATCH($C9,FIXTURES!$B$2:$B$23,0),0)))),IF(AND(HLOOKUP(AM$2,FIXTURES!$C$2:$NC$23,MATCH($C9,FIXTURES!$B$2:$B$23,0),0)="",HLOOKUP(AM$2+1,FIXTURES!$C$2:$NC$23,MATCH($C9,FIXTURES!$B$2:$B$23,0),0)=""),HLOOKUP(AM$2+2,FIXTURES!$C$2:$NC$23,MATCH($C9,FIXTURES!$B$2:$B$23,0),0),IF(HLOOKUP(AM$2+1,FIXTURES!$C$2:$NC$23,MATCH($C9,FIXTURES!$B$2:$B$23,0),0)="",HLOOKUP(AM$2,FIXTURES!$C$2:$NC$23,MATCH($C9,FIXTURES!$B$2:$B$23,0),0),HLOOKUP(AM$2+1,FIXTURES!$C$2:$NC$23,MATCH($C9,FIXTURES!$B$2:$B$23,0),0))))</f>
        <v/>
      </c>
      <c r="AN9" s="117" t="str">
        <f>IF(AN$1="SAT",IF(AND(HLOOKUP(AN$2,FIXTURES!$C$2:$NC$23,MATCH($C9,FIXTURES!$B$2:$B$23,0),0)="",HLOOKUP(AN$2+1,FIXTURES!$C$2:$NC$23,MATCH($C9,FIXTURES!$B$2:$B$23,0),0)="",HLOOKUP(AN$2+2,FIXTURES!$C$2:$NC$23,MATCH($C9,FIXTURES!$B$2:$B$23,0),0)=""),HLOOKUP(AN$2-1,FIXTURES!$C$2:$NC$23,MATCH($C9,FIXTURES!$B$2:$B$23,0),0),IF(AND(HLOOKUP(AN$2,FIXTURES!$C$2:$NC$23,MATCH($C9,FIXTURES!$B$2:$B$23,0),0)="",HLOOKUP(AN$2+1,FIXTURES!$C$2:$NC$23,MATCH($C9,FIXTURES!$B$2:$B$23,0),0)=""),HLOOKUP(AN$2+2,FIXTURES!$C$2:$NC$23,MATCH($C9,FIXTURES!$B$2:$B$23,0),0),IF(HLOOKUP(AN$2+1,FIXTURES!$C$2:$NC$23,MATCH($C9,FIXTURES!$B$2:$B$23,0),0)="",HLOOKUP(AN$2,FIXTURES!$C$2:$NC$23,MATCH($C9,FIXTURES!$B$2:$B$23,0),0),HLOOKUP(AN$2+1,FIXTURES!$C$2:$NC$23,MATCH($C9,FIXTURES!$B$2:$B$23,0),0)))),IF(AND(HLOOKUP(AN$2,FIXTURES!$C$2:$NC$23,MATCH($C9,FIXTURES!$B$2:$B$23,0),0)="",HLOOKUP(AN$2+1,FIXTURES!$C$2:$NC$23,MATCH($C9,FIXTURES!$B$2:$B$23,0),0)=""),HLOOKUP(AN$2+2,FIXTURES!$C$2:$NC$23,MATCH($C9,FIXTURES!$B$2:$B$23,0),0),IF(HLOOKUP(AN$2+1,FIXTURES!$C$2:$NC$23,MATCH($C9,FIXTURES!$B$2:$B$23,0),0)="",HLOOKUP(AN$2,FIXTURES!$C$2:$NC$23,MATCH($C9,FIXTURES!$B$2:$B$23,0),0),HLOOKUP(AN$2+1,FIXTURES!$C$2:$NC$23,MATCH($C9,FIXTURES!$B$2:$B$23,0),0))))</f>
        <v/>
      </c>
      <c r="AO9" s="117" t="str">
        <f>IF(AO$1="SAT",IF(AND(HLOOKUP(AO$2,FIXTURES!$C$2:$NC$23,MATCH($C9,FIXTURES!$B$2:$B$23,0),0)="",HLOOKUP(AO$2+1,FIXTURES!$C$2:$NC$23,MATCH($C9,FIXTURES!$B$2:$B$23,0),0)="",HLOOKUP(AO$2+2,FIXTURES!$C$2:$NC$23,MATCH($C9,FIXTURES!$B$2:$B$23,0),0)=""),HLOOKUP(AO$2-1,FIXTURES!$C$2:$NC$23,MATCH($C9,FIXTURES!$B$2:$B$23,0),0),IF(AND(HLOOKUP(AO$2,FIXTURES!$C$2:$NC$23,MATCH($C9,FIXTURES!$B$2:$B$23,0),0)="",HLOOKUP(AO$2+1,FIXTURES!$C$2:$NC$23,MATCH($C9,FIXTURES!$B$2:$B$23,0),0)=""),HLOOKUP(AO$2+2,FIXTURES!$C$2:$NC$23,MATCH($C9,FIXTURES!$B$2:$B$23,0),0),IF(HLOOKUP(AO$2+1,FIXTURES!$C$2:$NC$23,MATCH($C9,FIXTURES!$B$2:$B$23,0),0)="",HLOOKUP(AO$2,FIXTURES!$C$2:$NC$23,MATCH($C9,FIXTURES!$B$2:$B$23,0),0),HLOOKUP(AO$2+1,FIXTURES!$C$2:$NC$23,MATCH($C9,FIXTURES!$B$2:$B$23,0),0)))),IF(AND(HLOOKUP(AO$2,FIXTURES!$C$2:$NC$23,MATCH($C9,FIXTURES!$B$2:$B$23,0),0)="",HLOOKUP(AO$2+1,FIXTURES!$C$2:$NC$23,MATCH($C9,FIXTURES!$B$2:$B$23,0),0)=""),HLOOKUP(AO$2+2,FIXTURES!$C$2:$NC$23,MATCH($C9,FIXTURES!$B$2:$B$23,0),0),IF(HLOOKUP(AO$2+1,FIXTURES!$C$2:$NC$23,MATCH($C9,FIXTURES!$B$2:$B$23,0),0)="",HLOOKUP(AO$2,FIXTURES!$C$2:$NC$23,MATCH($C9,FIXTURES!$B$2:$B$23,0),0),HLOOKUP(AO$2+1,FIXTURES!$C$2:$NC$23,MATCH($C9,FIXTURES!$B$2:$B$23,0),0))))</f>
        <v/>
      </c>
      <c r="AP9" s="117" t="str">
        <f>IF(AP$1="SAT",IF(AND(HLOOKUP(AP$2,FIXTURES!$C$2:$NC$23,MATCH($C9,FIXTURES!$B$2:$B$23,0),0)="",HLOOKUP(AP$2+1,FIXTURES!$C$2:$NC$23,MATCH($C9,FIXTURES!$B$2:$B$23,0),0)="",HLOOKUP(AP$2+2,FIXTURES!$C$2:$NC$23,MATCH($C9,FIXTURES!$B$2:$B$23,0),0)=""),HLOOKUP(AP$2-1,FIXTURES!$C$2:$NC$23,MATCH($C9,FIXTURES!$B$2:$B$23,0),0),IF(AND(HLOOKUP(AP$2,FIXTURES!$C$2:$NC$23,MATCH($C9,FIXTURES!$B$2:$B$23,0),0)="",HLOOKUP(AP$2+1,FIXTURES!$C$2:$NC$23,MATCH($C9,FIXTURES!$B$2:$B$23,0),0)=""),HLOOKUP(AP$2+2,FIXTURES!$C$2:$NC$23,MATCH($C9,FIXTURES!$B$2:$B$23,0),0),IF(HLOOKUP(AP$2+1,FIXTURES!$C$2:$NC$23,MATCH($C9,FIXTURES!$B$2:$B$23,0),0)="",HLOOKUP(AP$2,FIXTURES!$C$2:$NC$23,MATCH($C9,FIXTURES!$B$2:$B$23,0),0),HLOOKUP(AP$2+1,FIXTURES!$C$2:$NC$23,MATCH($C9,FIXTURES!$B$2:$B$23,0),0)))),IF(AND(HLOOKUP(AP$2,FIXTURES!$C$2:$NC$23,MATCH($C9,FIXTURES!$B$2:$B$23,0),0)="",HLOOKUP(AP$2+1,FIXTURES!$C$2:$NC$23,MATCH($C9,FIXTURES!$B$2:$B$23,0),0)=""),HLOOKUP(AP$2+2,FIXTURES!$C$2:$NC$23,MATCH($C9,FIXTURES!$B$2:$B$23,0),0),IF(HLOOKUP(AP$2+1,FIXTURES!$C$2:$NC$23,MATCH($C9,FIXTURES!$B$2:$B$23,0),0)="",HLOOKUP(AP$2,FIXTURES!$C$2:$NC$23,MATCH($C9,FIXTURES!$B$2:$B$23,0),0),HLOOKUP(AP$2+1,FIXTURES!$C$2:$NC$23,MATCH($C9,FIXTURES!$B$2:$B$23,0),0))))</f>
        <v/>
      </c>
      <c r="AQ9" s="117" t="str">
        <f>IF(AQ$1="SAT",IF(AND(HLOOKUP(AQ$2,FIXTURES!$C$2:$NC$23,MATCH($C9,FIXTURES!$B$2:$B$23,0),0)="",HLOOKUP(AQ$2+1,FIXTURES!$C$2:$NC$23,MATCH($C9,FIXTURES!$B$2:$B$23,0),0)="",HLOOKUP(AQ$2+2,FIXTURES!$C$2:$NC$23,MATCH($C9,FIXTURES!$B$2:$B$23,0),0)=""),HLOOKUP(AQ$2-1,FIXTURES!$C$2:$NC$23,MATCH($C9,FIXTURES!$B$2:$B$23,0),0),IF(AND(HLOOKUP(AQ$2,FIXTURES!$C$2:$NC$23,MATCH($C9,FIXTURES!$B$2:$B$23,0),0)="",HLOOKUP(AQ$2+1,FIXTURES!$C$2:$NC$23,MATCH($C9,FIXTURES!$B$2:$B$23,0),0)=""),HLOOKUP(AQ$2+2,FIXTURES!$C$2:$NC$23,MATCH($C9,FIXTURES!$B$2:$B$23,0),0),IF(HLOOKUP(AQ$2+1,FIXTURES!$C$2:$NC$23,MATCH($C9,FIXTURES!$B$2:$B$23,0),0)="",HLOOKUP(AQ$2,FIXTURES!$C$2:$NC$23,MATCH($C9,FIXTURES!$B$2:$B$23,0),0),HLOOKUP(AQ$2+1,FIXTURES!$C$2:$NC$23,MATCH($C9,FIXTURES!$B$2:$B$23,0),0)))),IF(AND(HLOOKUP(AQ$2,FIXTURES!$C$2:$NC$23,MATCH($C9,FIXTURES!$B$2:$B$23,0),0)="",HLOOKUP(AQ$2+1,FIXTURES!$C$2:$NC$23,MATCH($C9,FIXTURES!$B$2:$B$23,0),0)=""),HLOOKUP(AQ$2+2,FIXTURES!$C$2:$NC$23,MATCH($C9,FIXTURES!$B$2:$B$23,0),0),IF(HLOOKUP(AQ$2+1,FIXTURES!$C$2:$NC$23,MATCH($C9,FIXTURES!$B$2:$B$23,0),0)="",HLOOKUP(AQ$2,FIXTURES!$C$2:$NC$23,MATCH($C9,FIXTURES!$B$2:$B$23,0),0),HLOOKUP(AQ$2+1,FIXTURES!$C$2:$NC$23,MATCH($C9,FIXTURES!$B$2:$B$23,0),0))))</f>
        <v/>
      </c>
      <c r="AR9" s="117" t="str">
        <f>IF(AR$1="SAT",IF(AND(HLOOKUP(AR$2,FIXTURES!$C$2:$NC$23,MATCH($C9,FIXTURES!$B$2:$B$23,0),0)="",HLOOKUP(AR$2+1,FIXTURES!$C$2:$NC$23,MATCH($C9,FIXTURES!$B$2:$B$23,0),0)="",HLOOKUP(AR$2+2,FIXTURES!$C$2:$NC$23,MATCH($C9,FIXTURES!$B$2:$B$23,0),0)=""),HLOOKUP(AR$2-1,FIXTURES!$C$2:$NC$23,MATCH($C9,FIXTURES!$B$2:$B$23,0),0),IF(AND(HLOOKUP(AR$2,FIXTURES!$C$2:$NC$23,MATCH($C9,FIXTURES!$B$2:$B$23,0),0)="",HLOOKUP(AR$2+1,FIXTURES!$C$2:$NC$23,MATCH($C9,FIXTURES!$B$2:$B$23,0),0)=""),HLOOKUP(AR$2+2,FIXTURES!$C$2:$NC$23,MATCH($C9,FIXTURES!$B$2:$B$23,0),0),IF(HLOOKUP(AR$2+1,FIXTURES!$C$2:$NC$23,MATCH($C9,FIXTURES!$B$2:$B$23,0),0)="",HLOOKUP(AR$2,FIXTURES!$C$2:$NC$23,MATCH($C9,FIXTURES!$B$2:$B$23,0),0),HLOOKUP(AR$2+1,FIXTURES!$C$2:$NC$23,MATCH($C9,FIXTURES!$B$2:$B$23,0),0)))),IF(AND(HLOOKUP(AR$2,FIXTURES!$C$2:$NC$23,MATCH($C9,FIXTURES!$B$2:$B$23,0),0)="",HLOOKUP(AR$2+1,FIXTURES!$C$2:$NC$23,MATCH($C9,FIXTURES!$B$2:$B$23,0),0)=""),HLOOKUP(AR$2+2,FIXTURES!$C$2:$NC$23,MATCH($C9,FIXTURES!$B$2:$B$23,0),0),IF(HLOOKUP(AR$2+1,FIXTURES!$C$2:$NC$23,MATCH($C9,FIXTURES!$B$2:$B$23,0),0)="",HLOOKUP(AR$2,FIXTURES!$C$2:$NC$23,MATCH($C9,FIXTURES!$B$2:$B$23,0),0),HLOOKUP(AR$2+1,FIXTURES!$C$2:$NC$23,MATCH($C9,FIXTURES!$B$2:$B$23,0),0))))</f>
        <v/>
      </c>
      <c r="AS9" s="117" t="str">
        <f>IF(AS$1="SAT",IF(AND(HLOOKUP(AS$2,FIXTURES!$C$2:$NC$23,MATCH($C9,FIXTURES!$B$2:$B$23,0),0)="",HLOOKUP(AS$2+1,FIXTURES!$C$2:$NC$23,MATCH($C9,FIXTURES!$B$2:$B$23,0),0)="",HLOOKUP(AS$2+2,FIXTURES!$C$2:$NC$23,MATCH($C9,FIXTURES!$B$2:$B$23,0),0)=""),HLOOKUP(AS$2-1,FIXTURES!$C$2:$NC$23,MATCH($C9,FIXTURES!$B$2:$B$23,0),0),IF(AND(HLOOKUP(AS$2,FIXTURES!$C$2:$NC$23,MATCH($C9,FIXTURES!$B$2:$B$23,0),0)="",HLOOKUP(AS$2+1,FIXTURES!$C$2:$NC$23,MATCH($C9,FIXTURES!$B$2:$B$23,0),0)=""),HLOOKUP(AS$2+2,FIXTURES!$C$2:$NC$23,MATCH($C9,FIXTURES!$B$2:$B$23,0),0),IF(HLOOKUP(AS$2+1,FIXTURES!$C$2:$NC$23,MATCH($C9,FIXTURES!$B$2:$B$23,0),0)="",HLOOKUP(AS$2,FIXTURES!$C$2:$NC$23,MATCH($C9,FIXTURES!$B$2:$B$23,0),0),HLOOKUP(AS$2+1,FIXTURES!$C$2:$NC$23,MATCH($C9,FIXTURES!$B$2:$B$23,0),0)))),IF(AND(HLOOKUP(AS$2,FIXTURES!$C$2:$NC$23,MATCH($C9,FIXTURES!$B$2:$B$23,0),0)="",HLOOKUP(AS$2+1,FIXTURES!$C$2:$NC$23,MATCH($C9,FIXTURES!$B$2:$B$23,0),0)=""),HLOOKUP(AS$2+2,FIXTURES!$C$2:$NC$23,MATCH($C9,FIXTURES!$B$2:$B$23,0),0),IF(HLOOKUP(AS$2+1,FIXTURES!$C$2:$NC$23,MATCH($C9,FIXTURES!$B$2:$B$23,0),0)="",HLOOKUP(AS$2,FIXTURES!$C$2:$NC$23,MATCH($C9,FIXTURES!$B$2:$B$23,0),0),HLOOKUP(AS$2+1,FIXTURES!$C$2:$NC$23,MATCH($C9,FIXTURES!$B$2:$B$23,0),0))))</f>
        <v>TOT</v>
      </c>
      <c r="AT9" s="117" t="str">
        <f>IF(AT$1="SAT",IF(AND(HLOOKUP(AT$2,FIXTURES!$C$2:$NC$23,MATCH($C9,FIXTURES!$B$2:$B$23,0),0)="",HLOOKUP(AT$2+1,FIXTURES!$C$2:$NC$23,MATCH($C9,FIXTURES!$B$2:$B$23,0),0)="",HLOOKUP(AT$2+2,FIXTURES!$C$2:$NC$23,MATCH($C9,FIXTURES!$B$2:$B$23,0),0)=""),HLOOKUP(AT$2-1,FIXTURES!$C$2:$NC$23,MATCH($C9,FIXTURES!$B$2:$B$23,0),0),IF(AND(HLOOKUP(AT$2,FIXTURES!$C$2:$NC$23,MATCH($C9,FIXTURES!$B$2:$B$23,0),0)="",HLOOKUP(AT$2+1,FIXTURES!$C$2:$NC$23,MATCH($C9,FIXTURES!$B$2:$B$23,0),0)=""),HLOOKUP(AT$2+2,FIXTURES!$C$2:$NC$23,MATCH($C9,FIXTURES!$B$2:$B$23,0),0),IF(HLOOKUP(AT$2+1,FIXTURES!$C$2:$NC$23,MATCH($C9,FIXTURES!$B$2:$B$23,0),0)="",HLOOKUP(AT$2,FIXTURES!$C$2:$NC$23,MATCH($C9,FIXTURES!$B$2:$B$23,0),0),HLOOKUP(AT$2+1,FIXTURES!$C$2:$NC$23,MATCH($C9,FIXTURES!$B$2:$B$23,0),0)))),IF(AND(HLOOKUP(AT$2,FIXTURES!$C$2:$NC$23,MATCH($C9,FIXTURES!$B$2:$B$23,0),0)="",HLOOKUP(AT$2+1,FIXTURES!$C$2:$NC$23,MATCH($C9,FIXTURES!$B$2:$B$23,0),0)=""),HLOOKUP(AT$2+2,FIXTURES!$C$2:$NC$23,MATCH($C9,FIXTURES!$B$2:$B$23,0),0),IF(HLOOKUP(AT$2+1,FIXTURES!$C$2:$NC$23,MATCH($C9,FIXTURES!$B$2:$B$23,0),0)="",HLOOKUP(AT$2,FIXTURES!$C$2:$NC$23,MATCH($C9,FIXTURES!$B$2:$B$23,0),0),HLOOKUP(AT$2+1,FIXTURES!$C$2:$NC$23,MATCH($C9,FIXTURES!$B$2:$B$23,0),0))))</f>
        <v/>
      </c>
      <c r="AU9" s="117" t="str">
        <f>IF(AU$1="SAT",IF(AND(HLOOKUP(AU$2,FIXTURES!$C$2:$NC$23,MATCH($C9,FIXTURES!$B$2:$B$23,0),0)="",HLOOKUP(AU$2+1,FIXTURES!$C$2:$NC$23,MATCH($C9,FIXTURES!$B$2:$B$23,0),0)="",HLOOKUP(AU$2+2,FIXTURES!$C$2:$NC$23,MATCH($C9,FIXTURES!$B$2:$B$23,0),0)=""),HLOOKUP(AU$2-1,FIXTURES!$C$2:$NC$23,MATCH($C9,FIXTURES!$B$2:$B$23,0),0),IF(AND(HLOOKUP(AU$2,FIXTURES!$C$2:$NC$23,MATCH($C9,FIXTURES!$B$2:$B$23,0),0)="",HLOOKUP(AU$2+1,FIXTURES!$C$2:$NC$23,MATCH($C9,FIXTURES!$B$2:$B$23,0),0)=""),HLOOKUP(AU$2+2,FIXTURES!$C$2:$NC$23,MATCH($C9,FIXTURES!$B$2:$B$23,0),0),IF(HLOOKUP(AU$2+1,FIXTURES!$C$2:$NC$23,MATCH($C9,FIXTURES!$B$2:$B$23,0),0)="",HLOOKUP(AU$2,FIXTURES!$C$2:$NC$23,MATCH($C9,FIXTURES!$B$2:$B$23,0),0),HLOOKUP(AU$2+1,FIXTURES!$C$2:$NC$23,MATCH($C9,FIXTURES!$B$2:$B$23,0),0)))),IF(AND(HLOOKUP(AU$2,FIXTURES!$C$2:$NC$23,MATCH($C9,FIXTURES!$B$2:$B$23,0),0)="",HLOOKUP(AU$2+1,FIXTURES!$C$2:$NC$23,MATCH($C9,FIXTURES!$B$2:$B$23,0),0)=""),HLOOKUP(AU$2+2,FIXTURES!$C$2:$NC$23,MATCH($C9,FIXTURES!$B$2:$B$23,0),0),IF(HLOOKUP(AU$2+1,FIXTURES!$C$2:$NC$23,MATCH($C9,FIXTURES!$B$2:$B$23,0),0)="",HLOOKUP(AU$2,FIXTURES!$C$2:$NC$23,MATCH($C9,FIXTURES!$B$2:$B$23,0),0),HLOOKUP(AU$2+1,FIXTURES!$C$2:$NC$23,MATCH($C9,FIXTURES!$B$2:$B$23,0),0))))</f>
        <v>LIV</v>
      </c>
      <c r="AV9" s="117" t="str">
        <f>IF(AV$1="SAT",IF(AND(HLOOKUP(AV$2,FIXTURES!$C$2:$NC$23,MATCH($C9,FIXTURES!$B$2:$B$23,0),0)="",HLOOKUP(AV$2+1,FIXTURES!$C$2:$NC$23,MATCH($C9,FIXTURES!$B$2:$B$23,0),0)="",HLOOKUP(AV$2+2,FIXTURES!$C$2:$NC$23,MATCH($C9,FIXTURES!$B$2:$B$23,0),0)=""),HLOOKUP(AV$2-1,FIXTURES!$C$2:$NC$23,MATCH($C9,FIXTURES!$B$2:$B$23,0),0),IF(AND(HLOOKUP(AV$2,FIXTURES!$C$2:$NC$23,MATCH($C9,FIXTURES!$B$2:$B$23,0),0)="",HLOOKUP(AV$2+1,FIXTURES!$C$2:$NC$23,MATCH($C9,FIXTURES!$B$2:$B$23,0),0)=""),HLOOKUP(AV$2+2,FIXTURES!$C$2:$NC$23,MATCH($C9,FIXTURES!$B$2:$B$23,0),0),IF(HLOOKUP(AV$2+1,FIXTURES!$C$2:$NC$23,MATCH($C9,FIXTURES!$B$2:$B$23,0),0)="",HLOOKUP(AV$2,FIXTURES!$C$2:$NC$23,MATCH($C9,FIXTURES!$B$2:$B$23,0),0),HLOOKUP(AV$2+1,FIXTURES!$C$2:$NC$23,MATCH($C9,FIXTURES!$B$2:$B$23,0),0)))),IF(AND(HLOOKUP(AV$2,FIXTURES!$C$2:$NC$23,MATCH($C9,FIXTURES!$B$2:$B$23,0),0)="",HLOOKUP(AV$2+1,FIXTURES!$C$2:$NC$23,MATCH($C9,FIXTURES!$B$2:$B$23,0),0)=""),HLOOKUP(AV$2+2,FIXTURES!$C$2:$NC$23,MATCH($C9,FIXTURES!$B$2:$B$23,0),0),IF(HLOOKUP(AV$2+1,FIXTURES!$C$2:$NC$23,MATCH($C9,FIXTURES!$B$2:$B$23,0),0)="",HLOOKUP(AV$2,FIXTURES!$C$2:$NC$23,MATCH($C9,FIXTURES!$B$2:$B$23,0),0),HLOOKUP(AV$2+1,FIXTURES!$C$2:$NC$23,MATCH($C9,FIXTURES!$B$2:$B$23,0),0))))</f>
        <v/>
      </c>
      <c r="AW9" s="117" t="str">
        <f>IF(AW$1="SAT",IF(AND(HLOOKUP(AW$2,FIXTURES!$C$2:$NC$23,MATCH($C9,FIXTURES!$B$2:$B$23,0),0)="",HLOOKUP(AW$2+1,FIXTURES!$C$2:$NC$23,MATCH($C9,FIXTURES!$B$2:$B$23,0),0)="",HLOOKUP(AW$2+2,FIXTURES!$C$2:$NC$23,MATCH($C9,FIXTURES!$B$2:$B$23,0),0)=""),HLOOKUP(AW$2-1,FIXTURES!$C$2:$NC$23,MATCH($C9,FIXTURES!$B$2:$B$23,0),0),IF(AND(HLOOKUP(AW$2,FIXTURES!$C$2:$NC$23,MATCH($C9,FIXTURES!$B$2:$B$23,0),0)="",HLOOKUP(AW$2+1,FIXTURES!$C$2:$NC$23,MATCH($C9,FIXTURES!$B$2:$B$23,0),0)=""),HLOOKUP(AW$2+2,FIXTURES!$C$2:$NC$23,MATCH($C9,FIXTURES!$B$2:$B$23,0),0),IF(HLOOKUP(AW$2+1,FIXTURES!$C$2:$NC$23,MATCH($C9,FIXTURES!$B$2:$B$23,0),0)="",HLOOKUP(AW$2,FIXTURES!$C$2:$NC$23,MATCH($C9,FIXTURES!$B$2:$B$23,0),0),HLOOKUP(AW$2+1,FIXTURES!$C$2:$NC$23,MATCH($C9,FIXTURES!$B$2:$B$23,0),0)))),IF(AND(HLOOKUP(AW$2,FIXTURES!$C$2:$NC$23,MATCH($C9,FIXTURES!$B$2:$B$23,0),0)="",HLOOKUP(AW$2+1,FIXTURES!$C$2:$NC$23,MATCH($C9,FIXTURES!$B$2:$B$23,0),0)=""),HLOOKUP(AW$2+2,FIXTURES!$C$2:$NC$23,MATCH($C9,FIXTURES!$B$2:$B$23,0),0),IF(HLOOKUP(AW$2+1,FIXTURES!$C$2:$NC$23,MATCH($C9,FIXTURES!$B$2:$B$23,0),0)="",HLOOKUP(AW$2,FIXTURES!$C$2:$NC$23,MATCH($C9,FIXTURES!$B$2:$B$23,0),0),HLOOKUP(AW$2+1,FIXTURES!$C$2:$NC$23,MATCH($C9,FIXTURES!$B$2:$B$23,0),0))))</f>
        <v>West Ham</v>
      </c>
      <c r="AX9" s="117" t="str">
        <f>IF(AX$1="SAT",IF(AND(HLOOKUP(AX$2,FIXTURES!$C$2:$NC$23,MATCH($C9,FIXTURES!$B$2:$B$23,0),0)="",HLOOKUP(AX$2+1,FIXTURES!$C$2:$NC$23,MATCH($C9,FIXTURES!$B$2:$B$23,0),0)="",HLOOKUP(AX$2+2,FIXTURES!$C$2:$NC$23,MATCH($C9,FIXTURES!$B$2:$B$23,0),0)=""),HLOOKUP(AX$2-1,FIXTURES!$C$2:$NC$23,MATCH($C9,FIXTURES!$B$2:$B$23,0),0),IF(AND(HLOOKUP(AX$2,FIXTURES!$C$2:$NC$23,MATCH($C9,FIXTURES!$B$2:$B$23,0),0)="",HLOOKUP(AX$2+1,FIXTURES!$C$2:$NC$23,MATCH($C9,FIXTURES!$B$2:$B$23,0),0)=""),HLOOKUP(AX$2+2,FIXTURES!$C$2:$NC$23,MATCH($C9,FIXTURES!$B$2:$B$23,0),0),IF(HLOOKUP(AX$2+1,FIXTURES!$C$2:$NC$23,MATCH($C9,FIXTURES!$B$2:$B$23,0),0)="",HLOOKUP(AX$2,FIXTURES!$C$2:$NC$23,MATCH($C9,FIXTURES!$B$2:$B$23,0),0),HLOOKUP(AX$2+1,FIXTURES!$C$2:$NC$23,MATCH($C9,FIXTURES!$B$2:$B$23,0),0)))),IF(AND(HLOOKUP(AX$2,FIXTURES!$C$2:$NC$23,MATCH($C9,FIXTURES!$B$2:$B$23,0),0)="",HLOOKUP(AX$2+1,FIXTURES!$C$2:$NC$23,MATCH($C9,FIXTURES!$B$2:$B$23,0),0)=""),HLOOKUP(AX$2+2,FIXTURES!$C$2:$NC$23,MATCH($C9,FIXTURES!$B$2:$B$23,0),0),IF(HLOOKUP(AX$2+1,FIXTURES!$C$2:$NC$23,MATCH($C9,FIXTURES!$B$2:$B$23,0),0)="",HLOOKUP(AX$2,FIXTURES!$C$2:$NC$23,MATCH($C9,FIXTURES!$B$2:$B$23,0),0),HLOOKUP(AX$2+1,FIXTURES!$C$2:$NC$23,MATCH($C9,FIXTURES!$B$2:$B$23,0),0))))</f>
        <v/>
      </c>
      <c r="AY9" s="117" t="str">
        <f>IF(AY$1="SAT",IF(AND(HLOOKUP(AY$2,FIXTURES!$C$2:$NC$23,MATCH($C9,FIXTURES!$B$2:$B$23,0),0)="",HLOOKUP(AY$2+1,FIXTURES!$C$2:$NC$23,MATCH($C9,FIXTURES!$B$2:$B$23,0),0)="",HLOOKUP(AY$2+2,FIXTURES!$C$2:$NC$23,MATCH($C9,FIXTURES!$B$2:$B$23,0),0)=""),HLOOKUP(AY$2-1,FIXTURES!$C$2:$NC$23,MATCH($C9,FIXTURES!$B$2:$B$23,0),0),IF(AND(HLOOKUP(AY$2,FIXTURES!$C$2:$NC$23,MATCH($C9,FIXTURES!$B$2:$B$23,0),0)="",HLOOKUP(AY$2+1,FIXTURES!$C$2:$NC$23,MATCH($C9,FIXTURES!$B$2:$B$23,0),0)=""),HLOOKUP(AY$2+2,FIXTURES!$C$2:$NC$23,MATCH($C9,FIXTURES!$B$2:$B$23,0),0),IF(HLOOKUP(AY$2+1,FIXTURES!$C$2:$NC$23,MATCH($C9,FIXTURES!$B$2:$B$23,0),0)="",HLOOKUP(AY$2,FIXTURES!$C$2:$NC$23,MATCH($C9,FIXTURES!$B$2:$B$23,0),0),HLOOKUP(AY$2+1,FIXTURES!$C$2:$NC$23,MATCH($C9,FIXTURES!$B$2:$B$23,0),0)))),IF(AND(HLOOKUP(AY$2,FIXTURES!$C$2:$NC$23,MATCH($C9,FIXTURES!$B$2:$B$23,0),0)="",HLOOKUP(AY$2+1,FIXTURES!$C$2:$NC$23,MATCH($C9,FIXTURES!$B$2:$B$23,0),0)=""),HLOOKUP(AY$2+2,FIXTURES!$C$2:$NC$23,MATCH($C9,FIXTURES!$B$2:$B$23,0),0),IF(HLOOKUP(AY$2+1,FIXTURES!$C$2:$NC$23,MATCH($C9,FIXTURES!$B$2:$B$23,0),0)="",HLOOKUP(AY$2,FIXTURES!$C$2:$NC$23,MATCH($C9,FIXTURES!$B$2:$B$23,0),0),HLOOKUP(AY$2+1,FIXTURES!$C$2:$NC$23,MATCH($C9,FIXTURES!$B$2:$B$23,0),0))))</f>
        <v>BOU</v>
      </c>
      <c r="AZ9" s="117" t="str">
        <f>IF(AZ$1="SAT",IF(AND(HLOOKUP(AZ$2,FIXTURES!$C$2:$NC$23,MATCH($C9,FIXTURES!$B$2:$B$23,0),0)="",HLOOKUP(AZ$2+1,FIXTURES!$C$2:$NC$23,MATCH($C9,FIXTURES!$B$2:$B$23,0),0)="",HLOOKUP(AZ$2+2,FIXTURES!$C$2:$NC$23,MATCH($C9,FIXTURES!$B$2:$B$23,0),0)=""),HLOOKUP(AZ$2-1,FIXTURES!$C$2:$NC$23,MATCH($C9,FIXTURES!$B$2:$B$23,0),0),IF(AND(HLOOKUP(AZ$2,FIXTURES!$C$2:$NC$23,MATCH($C9,FIXTURES!$B$2:$B$23,0),0)="",HLOOKUP(AZ$2+1,FIXTURES!$C$2:$NC$23,MATCH($C9,FIXTURES!$B$2:$B$23,0),0)=""),HLOOKUP(AZ$2+2,FIXTURES!$C$2:$NC$23,MATCH($C9,FIXTURES!$B$2:$B$23,0),0),IF(HLOOKUP(AZ$2+1,FIXTURES!$C$2:$NC$23,MATCH($C9,FIXTURES!$B$2:$B$23,0),0)="",HLOOKUP(AZ$2,FIXTURES!$C$2:$NC$23,MATCH($C9,FIXTURES!$B$2:$B$23,0),0),HLOOKUP(AZ$2+1,FIXTURES!$C$2:$NC$23,MATCH($C9,FIXTURES!$B$2:$B$23,0),0)))),IF(AND(HLOOKUP(AZ$2,FIXTURES!$C$2:$NC$23,MATCH($C9,FIXTURES!$B$2:$B$23,0),0)="",HLOOKUP(AZ$2+1,FIXTURES!$C$2:$NC$23,MATCH($C9,FIXTURES!$B$2:$B$23,0),0)=""),HLOOKUP(AZ$2+2,FIXTURES!$C$2:$NC$23,MATCH($C9,FIXTURES!$B$2:$B$23,0),0),IF(HLOOKUP(AZ$2+1,FIXTURES!$C$2:$NC$23,MATCH($C9,FIXTURES!$B$2:$B$23,0),0)="",HLOOKUP(AZ$2,FIXTURES!$C$2:$NC$23,MATCH($C9,FIXTURES!$B$2:$B$23,0),0),HLOOKUP(AZ$2+1,FIXTURES!$C$2:$NC$23,MATCH($C9,FIXTURES!$B$2:$B$23,0),0))))</f>
        <v/>
      </c>
      <c r="BA9" s="117" t="str">
        <f>IF(BA$1="SAT",IF(AND(HLOOKUP(BA$2,FIXTURES!$C$2:$NC$23,MATCH($C9,FIXTURES!$B$2:$B$23,0),0)="",HLOOKUP(BA$2+1,FIXTURES!$C$2:$NC$23,MATCH($C9,FIXTURES!$B$2:$B$23,0),0)="",HLOOKUP(BA$2+2,FIXTURES!$C$2:$NC$23,MATCH($C9,FIXTURES!$B$2:$B$23,0),0)=""),HLOOKUP(BA$2-1,FIXTURES!$C$2:$NC$23,MATCH($C9,FIXTURES!$B$2:$B$23,0),0),IF(AND(HLOOKUP(BA$2,FIXTURES!$C$2:$NC$23,MATCH($C9,FIXTURES!$B$2:$B$23,0),0)="",HLOOKUP(BA$2+1,FIXTURES!$C$2:$NC$23,MATCH($C9,FIXTURES!$B$2:$B$23,0),0)=""),HLOOKUP(BA$2+2,FIXTURES!$C$2:$NC$23,MATCH($C9,FIXTURES!$B$2:$B$23,0),0),IF(HLOOKUP(BA$2+1,FIXTURES!$C$2:$NC$23,MATCH($C9,FIXTURES!$B$2:$B$23,0),0)="",HLOOKUP(BA$2,FIXTURES!$C$2:$NC$23,MATCH($C9,FIXTURES!$B$2:$B$23,0),0),HLOOKUP(BA$2+1,FIXTURES!$C$2:$NC$23,MATCH($C9,FIXTURES!$B$2:$B$23,0),0)))),IF(AND(HLOOKUP(BA$2,FIXTURES!$C$2:$NC$23,MATCH($C9,FIXTURES!$B$2:$B$23,0),0)="",HLOOKUP(BA$2+1,FIXTURES!$C$2:$NC$23,MATCH($C9,FIXTURES!$B$2:$B$23,0),0)=""),HLOOKUP(BA$2+2,FIXTURES!$C$2:$NC$23,MATCH($C9,FIXTURES!$B$2:$B$23,0),0),IF(HLOOKUP(BA$2+1,FIXTURES!$C$2:$NC$23,MATCH($C9,FIXTURES!$B$2:$B$23,0),0)="",HLOOKUP(BA$2,FIXTURES!$C$2:$NC$23,MATCH($C9,FIXTURES!$B$2:$B$23,0),0),HLOOKUP(BA$2+1,FIXTURES!$C$2:$NC$23,MATCH($C9,FIXTURES!$B$2:$B$23,0),0))))</f>
        <v>lee</v>
      </c>
      <c r="BB9" s="117" t="str">
        <f>IF(BB$1="SAT",IF(AND(HLOOKUP(BB$2,FIXTURES!$C$2:$NC$23,MATCH($C9,FIXTURES!$B$2:$B$23,0),0)="",HLOOKUP(BB$2+1,FIXTURES!$C$2:$NC$23,MATCH($C9,FIXTURES!$B$2:$B$23,0),0)="",HLOOKUP(BB$2+2,FIXTURES!$C$2:$NC$23,MATCH($C9,FIXTURES!$B$2:$B$23,0),0)=""),HLOOKUP(BB$2-1,FIXTURES!$C$2:$NC$23,MATCH($C9,FIXTURES!$B$2:$B$23,0),0),IF(AND(HLOOKUP(BB$2,FIXTURES!$C$2:$NC$23,MATCH($C9,FIXTURES!$B$2:$B$23,0),0)="",HLOOKUP(BB$2+1,FIXTURES!$C$2:$NC$23,MATCH($C9,FIXTURES!$B$2:$B$23,0),0)=""),HLOOKUP(BB$2+2,FIXTURES!$C$2:$NC$23,MATCH($C9,FIXTURES!$B$2:$B$23,0),0),IF(HLOOKUP(BB$2+1,FIXTURES!$C$2:$NC$23,MATCH($C9,FIXTURES!$B$2:$B$23,0),0)="",HLOOKUP(BB$2,FIXTURES!$C$2:$NC$23,MATCH($C9,FIXTURES!$B$2:$B$23,0),0),HLOOKUP(BB$2+1,FIXTURES!$C$2:$NC$23,MATCH($C9,FIXTURES!$B$2:$B$23,0),0)))),IF(AND(HLOOKUP(BB$2,FIXTURES!$C$2:$NC$23,MATCH($C9,FIXTURES!$B$2:$B$23,0),0)="",HLOOKUP(BB$2+1,FIXTURES!$C$2:$NC$23,MATCH($C9,FIXTURES!$B$2:$B$23,0),0)=""),HLOOKUP(BB$2+2,FIXTURES!$C$2:$NC$23,MATCH($C9,FIXTURES!$B$2:$B$23,0),0),IF(HLOOKUP(BB$2+1,FIXTURES!$C$2:$NC$23,MATCH($C9,FIXTURES!$B$2:$B$23,0),0)="",HLOOKUP(BB$2,FIXTURES!$C$2:$NC$23,MATCH($C9,FIXTURES!$B$2:$B$23,0),0),HLOOKUP(BB$2+1,FIXTURES!$C$2:$NC$23,MATCH($C9,FIXTURES!$B$2:$B$23,0),0))))</f>
        <v/>
      </c>
      <c r="BC9" s="117" t="str">
        <f>IF(BC$1="SAT",IF(AND(HLOOKUP(BC$2,FIXTURES!$C$2:$NC$23,MATCH($C9,FIXTURES!$B$2:$B$23,0),0)="",HLOOKUP(BC$2+1,FIXTURES!$C$2:$NC$23,MATCH($C9,FIXTURES!$B$2:$B$23,0),0)="",HLOOKUP(BC$2+2,FIXTURES!$C$2:$NC$23,MATCH($C9,FIXTURES!$B$2:$B$23,0),0)=""),HLOOKUP(BC$2-1,FIXTURES!$C$2:$NC$23,MATCH($C9,FIXTURES!$B$2:$B$23,0),0),IF(AND(HLOOKUP(BC$2,FIXTURES!$C$2:$NC$23,MATCH($C9,FIXTURES!$B$2:$B$23,0),0)="",HLOOKUP(BC$2+1,FIXTURES!$C$2:$NC$23,MATCH($C9,FIXTURES!$B$2:$B$23,0),0)=""),HLOOKUP(BC$2+2,FIXTURES!$C$2:$NC$23,MATCH($C9,FIXTURES!$B$2:$B$23,0),0),IF(HLOOKUP(BC$2+1,FIXTURES!$C$2:$NC$23,MATCH($C9,FIXTURES!$B$2:$B$23,0),0)="",HLOOKUP(BC$2,FIXTURES!$C$2:$NC$23,MATCH($C9,FIXTURES!$B$2:$B$23,0),0),HLOOKUP(BC$2+1,FIXTURES!$C$2:$NC$23,MATCH($C9,FIXTURES!$B$2:$B$23,0),0)))),IF(AND(HLOOKUP(BC$2,FIXTURES!$C$2:$NC$23,MATCH($C9,FIXTURES!$B$2:$B$23,0),0)="",HLOOKUP(BC$2+1,FIXTURES!$C$2:$NC$23,MATCH($C9,FIXTURES!$B$2:$B$23,0),0)=""),HLOOKUP(BC$2+2,FIXTURES!$C$2:$NC$23,MATCH($C9,FIXTURES!$B$2:$B$23,0),0),IF(HLOOKUP(BC$2+1,FIXTURES!$C$2:$NC$23,MATCH($C9,FIXTURES!$B$2:$B$23,0),0)="",HLOOKUP(BC$2,FIXTURES!$C$2:$NC$23,MATCH($C9,FIXTURES!$B$2:$B$23,0),0),HLOOKUP(BC$2+1,FIXTURES!$C$2:$NC$23,MATCH($C9,FIXTURES!$B$2:$B$23,0),0))))</f>
        <v/>
      </c>
      <c r="BD9" s="117" t="str">
        <f>IF(BD$1="SAT",IF(AND(HLOOKUP(BD$2,FIXTURES!$C$2:$NC$23,MATCH($C9,FIXTURES!$B$2:$B$23,0),0)="",HLOOKUP(BD$2+1,FIXTURES!$C$2:$NC$23,MATCH($C9,FIXTURES!$B$2:$B$23,0),0)="",HLOOKUP(BD$2+2,FIXTURES!$C$2:$NC$23,MATCH($C9,FIXTURES!$B$2:$B$23,0),0)=""),HLOOKUP(BD$2-1,FIXTURES!$C$2:$NC$23,MATCH($C9,FIXTURES!$B$2:$B$23,0),0),IF(AND(HLOOKUP(BD$2,FIXTURES!$C$2:$NC$23,MATCH($C9,FIXTURES!$B$2:$B$23,0),0)="",HLOOKUP(BD$2+1,FIXTURES!$C$2:$NC$23,MATCH($C9,FIXTURES!$B$2:$B$23,0),0)=""),HLOOKUP(BD$2+2,FIXTURES!$C$2:$NC$23,MATCH($C9,FIXTURES!$B$2:$B$23,0),0),IF(HLOOKUP(BD$2+1,FIXTURES!$C$2:$NC$23,MATCH($C9,FIXTURES!$B$2:$B$23,0),0)="",HLOOKUP(BD$2,FIXTURES!$C$2:$NC$23,MATCH($C9,FIXTURES!$B$2:$B$23,0),0),HLOOKUP(BD$2+1,FIXTURES!$C$2:$NC$23,MATCH($C9,FIXTURES!$B$2:$B$23,0),0)))),IF(AND(HLOOKUP(BD$2,FIXTURES!$C$2:$NC$23,MATCH($C9,FIXTURES!$B$2:$B$23,0),0)="",HLOOKUP(BD$2+1,FIXTURES!$C$2:$NC$23,MATCH($C9,FIXTURES!$B$2:$B$23,0),0)=""),HLOOKUP(BD$2+2,FIXTURES!$C$2:$NC$23,MATCH($C9,FIXTURES!$B$2:$B$23,0),0),IF(HLOOKUP(BD$2+1,FIXTURES!$C$2:$NC$23,MATCH($C9,FIXTURES!$B$2:$B$23,0),0)="",HLOOKUP(BD$2,FIXTURES!$C$2:$NC$23,MATCH($C9,FIXTURES!$B$2:$B$23,0),0),HLOOKUP(BD$2+1,FIXTURES!$C$2:$NC$23,MATCH($C9,FIXTURES!$B$2:$B$23,0),0))))</f>
        <v/>
      </c>
      <c r="BE9" s="117" t="str">
        <f>IF(BE$1="SAT",IF(AND(HLOOKUP(BE$2,FIXTURES!$C$2:$NC$23,MATCH($C9,FIXTURES!$B$2:$B$23,0),0)="",HLOOKUP(BE$2+1,FIXTURES!$C$2:$NC$23,MATCH($C9,FIXTURES!$B$2:$B$23,0),0)="",HLOOKUP(BE$2+2,FIXTURES!$C$2:$NC$23,MATCH($C9,FIXTURES!$B$2:$B$23,0),0)=""),HLOOKUP(BE$2-1,FIXTURES!$C$2:$NC$23,MATCH($C9,FIXTURES!$B$2:$B$23,0),0),IF(AND(HLOOKUP(BE$2,FIXTURES!$C$2:$NC$23,MATCH($C9,FIXTURES!$B$2:$B$23,0),0)="",HLOOKUP(BE$2+1,FIXTURES!$C$2:$NC$23,MATCH($C9,FIXTURES!$B$2:$B$23,0),0)=""),HLOOKUP(BE$2+2,FIXTURES!$C$2:$NC$23,MATCH($C9,FIXTURES!$B$2:$B$23,0),0),IF(HLOOKUP(BE$2+1,FIXTURES!$C$2:$NC$23,MATCH($C9,FIXTURES!$B$2:$B$23,0),0)="",HLOOKUP(BE$2,FIXTURES!$C$2:$NC$23,MATCH($C9,FIXTURES!$B$2:$B$23,0),0),HLOOKUP(BE$2+1,FIXTURES!$C$2:$NC$23,MATCH($C9,FIXTURES!$B$2:$B$23,0),0)))),IF(AND(HLOOKUP(BE$2,FIXTURES!$C$2:$NC$23,MATCH($C9,FIXTURES!$B$2:$B$23,0),0)="",HLOOKUP(BE$2+1,FIXTURES!$C$2:$NC$23,MATCH($C9,FIXTURES!$B$2:$B$23,0),0)=""),HLOOKUP(BE$2+2,FIXTURES!$C$2:$NC$23,MATCH($C9,FIXTURES!$B$2:$B$23,0),0),IF(HLOOKUP(BE$2+1,FIXTURES!$C$2:$NC$23,MATCH($C9,FIXTURES!$B$2:$B$23,0),0)="",HLOOKUP(BE$2,FIXTURES!$C$2:$NC$23,MATCH($C9,FIXTURES!$B$2:$B$23,0),0),HLOOKUP(BE$2+1,FIXTURES!$C$2:$NC$23,MATCH($C9,FIXTURES!$B$2:$B$23,0),0))))</f>
        <v>SOU</v>
      </c>
      <c r="BF9" s="117" t="str">
        <f>IF(BF$1="SAT",IF(AND(HLOOKUP(BF$2,FIXTURES!$C$2:$NC$23,MATCH($C9,FIXTURES!$B$2:$B$23,0),0)="",HLOOKUP(BF$2+1,FIXTURES!$C$2:$NC$23,MATCH($C9,FIXTURES!$B$2:$B$23,0),0)="",HLOOKUP(BF$2+2,FIXTURES!$C$2:$NC$23,MATCH($C9,FIXTURES!$B$2:$B$23,0),0)=""),HLOOKUP(BF$2-1,FIXTURES!$C$2:$NC$23,MATCH($C9,FIXTURES!$B$2:$B$23,0),0),IF(AND(HLOOKUP(BF$2,FIXTURES!$C$2:$NC$23,MATCH($C9,FIXTURES!$B$2:$B$23,0),0)="",HLOOKUP(BF$2+1,FIXTURES!$C$2:$NC$23,MATCH($C9,FIXTURES!$B$2:$B$23,0),0)=""),HLOOKUP(BF$2+2,FIXTURES!$C$2:$NC$23,MATCH($C9,FIXTURES!$B$2:$B$23,0),0),IF(HLOOKUP(BF$2+1,FIXTURES!$C$2:$NC$23,MATCH($C9,FIXTURES!$B$2:$B$23,0),0)="",HLOOKUP(BF$2,FIXTURES!$C$2:$NC$23,MATCH($C9,FIXTURES!$B$2:$B$23,0),0),HLOOKUP(BF$2+1,FIXTURES!$C$2:$NC$23,MATCH($C9,FIXTURES!$B$2:$B$23,0),0)))),IF(AND(HLOOKUP(BF$2,FIXTURES!$C$2:$NC$23,MATCH($C9,FIXTURES!$B$2:$B$23,0),0)="",HLOOKUP(BF$2+1,FIXTURES!$C$2:$NC$23,MATCH($C9,FIXTURES!$B$2:$B$23,0),0)=""),HLOOKUP(BF$2+2,FIXTURES!$C$2:$NC$23,MATCH($C9,FIXTURES!$B$2:$B$23,0),0),IF(HLOOKUP(BF$2+1,FIXTURES!$C$2:$NC$23,MATCH($C9,FIXTURES!$B$2:$B$23,0),0)="",HLOOKUP(BF$2,FIXTURES!$C$2:$NC$23,MATCH($C9,FIXTURES!$B$2:$B$23,0),0),HLOOKUP(BF$2+1,FIXTURES!$C$2:$NC$23,MATCH($C9,FIXTURES!$B$2:$B$23,0),0))))</f>
        <v/>
      </c>
      <c r="BG9" s="117" t="str">
        <f>IF(BG$1="SAT",IF(AND(HLOOKUP(BG$2,FIXTURES!$C$2:$NC$23,MATCH($C9,FIXTURES!$B$2:$B$23,0),0)="",HLOOKUP(BG$2+1,FIXTURES!$C$2:$NC$23,MATCH($C9,FIXTURES!$B$2:$B$23,0),0)="",HLOOKUP(BG$2+2,FIXTURES!$C$2:$NC$23,MATCH($C9,FIXTURES!$B$2:$B$23,0),0)=""),HLOOKUP(BG$2-1,FIXTURES!$C$2:$NC$23,MATCH($C9,FIXTURES!$B$2:$B$23,0),0),IF(AND(HLOOKUP(BG$2,FIXTURES!$C$2:$NC$23,MATCH($C9,FIXTURES!$B$2:$B$23,0),0)="",HLOOKUP(BG$2+1,FIXTURES!$C$2:$NC$23,MATCH($C9,FIXTURES!$B$2:$B$23,0),0)=""),HLOOKUP(BG$2+2,FIXTURES!$C$2:$NC$23,MATCH($C9,FIXTURES!$B$2:$B$23,0),0),IF(HLOOKUP(BG$2+1,FIXTURES!$C$2:$NC$23,MATCH($C9,FIXTURES!$B$2:$B$23,0),0)="",HLOOKUP(BG$2,FIXTURES!$C$2:$NC$23,MATCH($C9,FIXTURES!$B$2:$B$23,0),0),HLOOKUP(BG$2+1,FIXTURES!$C$2:$NC$23,MATCH($C9,FIXTURES!$B$2:$B$23,0),0)))),IF(AND(HLOOKUP(BG$2,FIXTURES!$C$2:$NC$23,MATCH($C9,FIXTURES!$B$2:$B$23,0),0)="",HLOOKUP(BG$2+1,FIXTURES!$C$2:$NC$23,MATCH($C9,FIXTURES!$B$2:$B$23,0),0)=""),HLOOKUP(BG$2+2,FIXTURES!$C$2:$NC$23,MATCH($C9,FIXTURES!$B$2:$B$23,0),0),IF(HLOOKUP(BG$2+1,FIXTURES!$C$2:$NC$23,MATCH($C9,FIXTURES!$B$2:$B$23,0),0)="",HLOOKUP(BG$2,FIXTURES!$C$2:$NC$23,MATCH($C9,FIXTURES!$B$2:$B$23,0),0),HLOOKUP(BG$2+1,FIXTURES!$C$2:$NC$23,MATCH($C9,FIXTURES!$B$2:$B$23,0),0))))</f>
        <v>ars</v>
      </c>
      <c r="BH9" s="117" t="str">
        <f>IF(BH$1="SAT",IF(AND(HLOOKUP(BH$2,FIXTURES!$C$2:$NC$23,MATCH($C9,FIXTURES!$B$2:$B$23,0),0)="",HLOOKUP(BH$2+1,FIXTURES!$C$2:$NC$23,MATCH($C9,FIXTURES!$B$2:$B$23,0),0)="",HLOOKUP(BH$2+2,FIXTURES!$C$2:$NC$23,MATCH($C9,FIXTURES!$B$2:$B$23,0),0)=""),HLOOKUP(BH$2-1,FIXTURES!$C$2:$NC$23,MATCH($C9,FIXTURES!$B$2:$B$23,0),0),IF(AND(HLOOKUP(BH$2,FIXTURES!$C$2:$NC$23,MATCH($C9,FIXTURES!$B$2:$B$23,0),0)="",HLOOKUP(BH$2+1,FIXTURES!$C$2:$NC$23,MATCH($C9,FIXTURES!$B$2:$B$23,0),0)=""),HLOOKUP(BH$2+2,FIXTURES!$C$2:$NC$23,MATCH($C9,FIXTURES!$B$2:$B$23,0),0),IF(HLOOKUP(BH$2+1,FIXTURES!$C$2:$NC$23,MATCH($C9,FIXTURES!$B$2:$B$23,0),0)="",HLOOKUP(BH$2,FIXTURES!$C$2:$NC$23,MATCH($C9,FIXTURES!$B$2:$B$23,0),0),HLOOKUP(BH$2+1,FIXTURES!$C$2:$NC$23,MATCH($C9,FIXTURES!$B$2:$B$23,0),0)))),IF(AND(HLOOKUP(BH$2,FIXTURES!$C$2:$NC$23,MATCH($C9,FIXTURES!$B$2:$B$23,0),0)="",HLOOKUP(BH$2+1,FIXTURES!$C$2:$NC$23,MATCH($C9,FIXTURES!$B$2:$B$23,0),0)=""),HLOOKUP(BH$2+2,FIXTURES!$C$2:$NC$23,MATCH($C9,FIXTURES!$B$2:$B$23,0),0),IF(HLOOKUP(BH$2+1,FIXTURES!$C$2:$NC$23,MATCH($C9,FIXTURES!$B$2:$B$23,0),0)="",HLOOKUP(BH$2,FIXTURES!$C$2:$NC$23,MATCH($C9,FIXTURES!$B$2:$B$23,0),0),HLOOKUP(BH$2+1,FIXTURES!$C$2:$NC$23,MATCH($C9,FIXTURES!$B$2:$B$23,0),0))))</f>
        <v/>
      </c>
      <c r="BI9" s="117" t="str">
        <f>IF(BI$1="SAT",IF(AND(HLOOKUP(BI$2,FIXTURES!$C$2:$NC$23,MATCH($C9,FIXTURES!$B$2:$B$23,0),0)="",HLOOKUP(BI$2+1,FIXTURES!$C$2:$NC$23,MATCH($C9,FIXTURES!$B$2:$B$23,0),0)="",HLOOKUP(BI$2+2,FIXTURES!$C$2:$NC$23,MATCH($C9,FIXTURES!$B$2:$B$23,0),0)=""),HLOOKUP(BI$2-1,FIXTURES!$C$2:$NC$23,MATCH($C9,FIXTURES!$B$2:$B$23,0),0),IF(AND(HLOOKUP(BI$2,FIXTURES!$C$2:$NC$23,MATCH($C9,FIXTURES!$B$2:$B$23,0),0)="",HLOOKUP(BI$2+1,FIXTURES!$C$2:$NC$23,MATCH($C9,FIXTURES!$B$2:$B$23,0),0)=""),HLOOKUP(BI$2+2,FIXTURES!$C$2:$NC$23,MATCH($C9,FIXTURES!$B$2:$B$23,0),0),IF(HLOOKUP(BI$2+1,FIXTURES!$C$2:$NC$23,MATCH($C9,FIXTURES!$B$2:$B$23,0),0)="",HLOOKUP(BI$2,FIXTURES!$C$2:$NC$23,MATCH($C9,FIXTURES!$B$2:$B$23,0),0),HLOOKUP(BI$2+1,FIXTURES!$C$2:$NC$23,MATCH($C9,FIXTURES!$B$2:$B$23,0),0)))),IF(AND(HLOOKUP(BI$2,FIXTURES!$C$2:$NC$23,MATCH($C9,FIXTURES!$B$2:$B$23,0),0)="",HLOOKUP(BI$2+1,FIXTURES!$C$2:$NC$23,MATCH($C9,FIXTURES!$B$2:$B$23,0),0)=""),HLOOKUP(BI$2+2,FIXTURES!$C$2:$NC$23,MATCH($C9,FIXTURES!$B$2:$B$23,0),0),IF(HLOOKUP(BI$2+1,FIXTURES!$C$2:$NC$23,MATCH($C9,FIXTURES!$B$2:$B$23,0),0)="",HLOOKUP(BI$2,FIXTURES!$C$2:$NC$23,MATCH($C9,FIXTURES!$B$2:$B$23,0),0),HLOOKUP(BI$2+1,FIXTURES!$C$2:$NC$23,MATCH($C9,FIXTURES!$B$2:$B$23,0),0))))</f>
        <v>CRY</v>
      </c>
      <c r="BJ9" s="117" t="str">
        <f>IF(BJ$1="SAT",IF(AND(HLOOKUP(BJ$2,FIXTURES!$C$2:$NC$23,MATCH($C9,FIXTURES!$B$2:$B$23,0),0)="",HLOOKUP(BJ$2+1,FIXTURES!$C$2:$NC$23,MATCH($C9,FIXTURES!$B$2:$B$23,0),0)="",HLOOKUP(BJ$2+2,FIXTURES!$C$2:$NC$23,MATCH($C9,FIXTURES!$B$2:$B$23,0),0)=""),HLOOKUP(BJ$2-1,FIXTURES!$C$2:$NC$23,MATCH($C9,FIXTURES!$B$2:$B$23,0),0),IF(AND(HLOOKUP(BJ$2,FIXTURES!$C$2:$NC$23,MATCH($C9,FIXTURES!$B$2:$B$23,0),0)="",HLOOKUP(BJ$2+1,FIXTURES!$C$2:$NC$23,MATCH($C9,FIXTURES!$B$2:$B$23,0),0)=""),HLOOKUP(BJ$2+2,FIXTURES!$C$2:$NC$23,MATCH($C9,FIXTURES!$B$2:$B$23,0),0),IF(HLOOKUP(BJ$2+1,FIXTURES!$C$2:$NC$23,MATCH($C9,FIXTURES!$B$2:$B$23,0),0)="",HLOOKUP(BJ$2,FIXTURES!$C$2:$NC$23,MATCH($C9,FIXTURES!$B$2:$B$23,0),0),HLOOKUP(BJ$2+1,FIXTURES!$C$2:$NC$23,MATCH($C9,FIXTURES!$B$2:$B$23,0),0)))),IF(AND(HLOOKUP(BJ$2,FIXTURES!$C$2:$NC$23,MATCH($C9,FIXTURES!$B$2:$B$23,0),0)="",HLOOKUP(BJ$2+1,FIXTURES!$C$2:$NC$23,MATCH($C9,FIXTURES!$B$2:$B$23,0),0)=""),HLOOKUP(BJ$2+2,FIXTURES!$C$2:$NC$23,MATCH($C9,FIXTURES!$B$2:$B$23,0),0),IF(HLOOKUP(BJ$2+1,FIXTURES!$C$2:$NC$23,MATCH($C9,FIXTURES!$B$2:$B$23,0),0)="",HLOOKUP(BJ$2,FIXTURES!$C$2:$NC$23,MATCH($C9,FIXTURES!$B$2:$B$23,0),0),HLOOKUP(BJ$2+1,FIXTURES!$C$2:$NC$23,MATCH($C9,FIXTURES!$B$2:$B$23,0),0))))</f>
        <v/>
      </c>
      <c r="BK9" s="117" t="str">
        <f>IF(BK$1="SAT",IF(AND(HLOOKUP(BK$2,FIXTURES!$C$2:$NC$23,MATCH($C9,FIXTURES!$B$2:$B$23,0),0)="",HLOOKUP(BK$2+1,FIXTURES!$C$2:$NC$23,MATCH($C9,FIXTURES!$B$2:$B$23,0),0)="",HLOOKUP(BK$2+2,FIXTURES!$C$2:$NC$23,MATCH($C9,FIXTURES!$B$2:$B$23,0),0)=""),HLOOKUP(BK$2-1,FIXTURES!$C$2:$NC$23,MATCH($C9,FIXTURES!$B$2:$B$23,0),0),IF(AND(HLOOKUP(BK$2,FIXTURES!$C$2:$NC$23,MATCH($C9,FIXTURES!$B$2:$B$23,0),0)="",HLOOKUP(BK$2+1,FIXTURES!$C$2:$NC$23,MATCH($C9,FIXTURES!$B$2:$B$23,0),0)=""),HLOOKUP(BK$2+2,FIXTURES!$C$2:$NC$23,MATCH($C9,FIXTURES!$B$2:$B$23,0),0),IF(HLOOKUP(BK$2+1,FIXTURES!$C$2:$NC$23,MATCH($C9,FIXTURES!$B$2:$B$23,0),0)="",HLOOKUP(BK$2,FIXTURES!$C$2:$NC$23,MATCH($C9,FIXTURES!$B$2:$B$23,0),0),HLOOKUP(BK$2+1,FIXTURES!$C$2:$NC$23,MATCH($C9,FIXTURES!$B$2:$B$23,0),0)))),IF(AND(HLOOKUP(BK$2,FIXTURES!$C$2:$NC$23,MATCH($C9,FIXTURES!$B$2:$B$23,0),0)="",HLOOKUP(BK$2+1,FIXTURES!$C$2:$NC$23,MATCH($C9,FIXTURES!$B$2:$B$23,0),0)=""),HLOOKUP(BK$2+2,FIXTURES!$C$2:$NC$23,MATCH($C9,FIXTURES!$B$2:$B$23,0),0),IF(HLOOKUP(BK$2+1,FIXTURES!$C$2:$NC$23,MATCH($C9,FIXTURES!$B$2:$B$23,0),0)="",HLOOKUP(BK$2,FIXTURES!$C$2:$NC$23,MATCH($C9,FIXTURES!$B$2:$B$23,0),0),HLOOKUP(BK$2+1,FIXTURES!$C$2:$NC$23,MATCH($C9,FIXTURES!$B$2:$B$23,0),0))))</f>
        <v/>
      </c>
      <c r="BL9" s="117" t="str">
        <f>IF(BL$1="SAT",IF(AND(HLOOKUP(BL$2,FIXTURES!$C$2:$NC$23,MATCH($C9,FIXTURES!$B$2:$B$23,0),0)="",HLOOKUP(BL$2+1,FIXTURES!$C$2:$NC$23,MATCH($C9,FIXTURES!$B$2:$B$23,0),0)="",HLOOKUP(BL$2+2,FIXTURES!$C$2:$NC$23,MATCH($C9,FIXTURES!$B$2:$B$23,0),0)=""),HLOOKUP(BL$2-1,FIXTURES!$C$2:$NC$23,MATCH($C9,FIXTURES!$B$2:$B$23,0),0),IF(AND(HLOOKUP(BL$2,FIXTURES!$C$2:$NC$23,MATCH($C9,FIXTURES!$B$2:$B$23,0),0)="",HLOOKUP(BL$2+1,FIXTURES!$C$2:$NC$23,MATCH($C9,FIXTURES!$B$2:$B$23,0),0)=""),HLOOKUP(BL$2+2,FIXTURES!$C$2:$NC$23,MATCH($C9,FIXTURES!$B$2:$B$23,0),0),IF(HLOOKUP(BL$2+1,FIXTURES!$C$2:$NC$23,MATCH($C9,FIXTURES!$B$2:$B$23,0),0)="",HLOOKUP(BL$2,FIXTURES!$C$2:$NC$23,MATCH($C9,FIXTURES!$B$2:$B$23,0),0),HLOOKUP(BL$2+1,FIXTURES!$C$2:$NC$23,MATCH($C9,FIXTURES!$B$2:$B$23,0),0)))),IF(AND(HLOOKUP(BL$2,FIXTURES!$C$2:$NC$23,MATCH($C9,FIXTURES!$B$2:$B$23,0),0)="",HLOOKUP(BL$2+1,FIXTURES!$C$2:$NC$23,MATCH($C9,FIXTURES!$B$2:$B$23,0),0)=""),HLOOKUP(BL$2+2,FIXTURES!$C$2:$NC$23,MATCH($C9,FIXTURES!$B$2:$B$23,0),0),IF(HLOOKUP(BL$2+1,FIXTURES!$C$2:$NC$23,MATCH($C9,FIXTURES!$B$2:$B$23,0),0)="",HLOOKUP(BL$2,FIXTURES!$C$2:$NC$23,MATCH($C9,FIXTURES!$B$2:$B$23,0),0),HLOOKUP(BL$2+1,FIXTURES!$C$2:$NC$23,MATCH($C9,FIXTURES!$B$2:$B$23,0),0))))</f>
        <v/>
      </c>
      <c r="BM9" s="117" t="str">
        <f>IF(BM$1="SAT",IF(AND(HLOOKUP(BM$2,FIXTURES!$C$2:$NC$23,MATCH($C9,FIXTURES!$B$2:$B$23,0),0)="",HLOOKUP(BM$2+1,FIXTURES!$C$2:$NC$23,MATCH($C9,FIXTURES!$B$2:$B$23,0),0)="",HLOOKUP(BM$2+2,FIXTURES!$C$2:$NC$23,MATCH($C9,FIXTURES!$B$2:$B$23,0),0)=""),HLOOKUP(BM$2-1,FIXTURES!$C$2:$NC$23,MATCH($C9,FIXTURES!$B$2:$B$23,0),0),IF(AND(HLOOKUP(BM$2,FIXTURES!$C$2:$NC$23,MATCH($C9,FIXTURES!$B$2:$B$23,0),0)="",HLOOKUP(BM$2+1,FIXTURES!$C$2:$NC$23,MATCH($C9,FIXTURES!$B$2:$B$23,0),0)=""),HLOOKUP(BM$2+2,FIXTURES!$C$2:$NC$23,MATCH($C9,FIXTURES!$B$2:$B$23,0),0),IF(HLOOKUP(BM$2+1,FIXTURES!$C$2:$NC$23,MATCH($C9,FIXTURES!$B$2:$B$23,0),0)="",HLOOKUP(BM$2,FIXTURES!$C$2:$NC$23,MATCH($C9,FIXTURES!$B$2:$B$23,0),0),HLOOKUP(BM$2+1,FIXTURES!$C$2:$NC$23,MATCH($C9,FIXTURES!$B$2:$B$23,0),0)))),IF(AND(HLOOKUP(BM$2,FIXTURES!$C$2:$NC$23,MATCH($C9,FIXTURES!$B$2:$B$23,0),0)="",HLOOKUP(BM$2+1,FIXTURES!$C$2:$NC$23,MATCH($C9,FIXTURES!$B$2:$B$23,0),0)=""),HLOOKUP(BM$2+2,FIXTURES!$C$2:$NC$23,MATCH($C9,FIXTURES!$B$2:$B$23,0),0),IF(HLOOKUP(BM$2+1,FIXTURES!$C$2:$NC$23,MATCH($C9,FIXTURES!$B$2:$B$23,0),0)="",HLOOKUP(BM$2,FIXTURES!$C$2:$NC$23,MATCH($C9,FIXTURES!$B$2:$B$23,0),0),HLOOKUP(BM$2+1,FIXTURES!$C$2:$NC$23,MATCH($C9,FIXTURES!$B$2:$B$23,0),0))))</f>
        <v>FUL</v>
      </c>
      <c r="BN9" s="117" t="str">
        <f>IF(BN$1="SAT",IF(AND(HLOOKUP(BN$2,FIXTURES!$C$2:$NC$23,MATCH($C9,FIXTURES!$B$2:$B$23,0),0)="",HLOOKUP(BN$2+1,FIXTURES!$C$2:$NC$23,MATCH($C9,FIXTURES!$B$2:$B$23,0),0)="",HLOOKUP(BN$2+2,FIXTURES!$C$2:$NC$23,MATCH($C9,FIXTURES!$B$2:$B$23,0),0)=""),HLOOKUP(BN$2-1,FIXTURES!$C$2:$NC$23,MATCH($C9,FIXTURES!$B$2:$B$23,0),0),IF(AND(HLOOKUP(BN$2,FIXTURES!$C$2:$NC$23,MATCH($C9,FIXTURES!$B$2:$B$23,0),0)="",HLOOKUP(BN$2+1,FIXTURES!$C$2:$NC$23,MATCH($C9,FIXTURES!$B$2:$B$23,0),0)=""),HLOOKUP(BN$2+2,FIXTURES!$C$2:$NC$23,MATCH($C9,FIXTURES!$B$2:$B$23,0),0),IF(HLOOKUP(BN$2+1,FIXTURES!$C$2:$NC$23,MATCH($C9,FIXTURES!$B$2:$B$23,0),0)="",HLOOKUP(BN$2,FIXTURES!$C$2:$NC$23,MATCH($C9,FIXTURES!$B$2:$B$23,0),0),HLOOKUP(BN$2+1,FIXTURES!$C$2:$NC$23,MATCH($C9,FIXTURES!$B$2:$B$23,0),0)))),IF(AND(HLOOKUP(BN$2,FIXTURES!$C$2:$NC$23,MATCH($C9,FIXTURES!$B$2:$B$23,0),0)="",HLOOKUP(BN$2+1,FIXTURES!$C$2:$NC$23,MATCH($C9,FIXTURES!$B$2:$B$23,0),0)=""),HLOOKUP(BN$2+2,FIXTURES!$C$2:$NC$23,MATCH($C9,FIXTURES!$B$2:$B$23,0),0),IF(HLOOKUP(BN$2+1,FIXTURES!$C$2:$NC$23,MATCH($C9,FIXTURES!$B$2:$B$23,0),0)="",HLOOKUP(BN$2,FIXTURES!$C$2:$NC$23,MATCH($C9,FIXTURES!$B$2:$B$23,0),0),HLOOKUP(BN$2+1,FIXTURES!$C$2:$NC$23,MATCH($C9,FIXTURES!$B$2:$B$23,0),0))))</f>
        <v/>
      </c>
      <c r="BO9" s="117" t="str">
        <f>IF(BO$1="SAT",IF(AND(HLOOKUP(BO$2,FIXTURES!$C$2:$NC$23,MATCH($C9,FIXTURES!$B$2:$B$23,0),0)="",HLOOKUP(BO$2+1,FIXTURES!$C$2:$NC$23,MATCH($C9,FIXTURES!$B$2:$B$23,0),0)="",HLOOKUP(BO$2+2,FIXTURES!$C$2:$NC$23,MATCH($C9,FIXTURES!$B$2:$B$23,0),0)=""),HLOOKUP(BO$2-1,FIXTURES!$C$2:$NC$23,MATCH($C9,FIXTURES!$B$2:$B$23,0),0),IF(AND(HLOOKUP(BO$2,FIXTURES!$C$2:$NC$23,MATCH($C9,FIXTURES!$B$2:$B$23,0),0)="",HLOOKUP(BO$2+1,FIXTURES!$C$2:$NC$23,MATCH($C9,FIXTURES!$B$2:$B$23,0),0)=""),HLOOKUP(BO$2+2,FIXTURES!$C$2:$NC$23,MATCH($C9,FIXTURES!$B$2:$B$23,0),0),IF(HLOOKUP(BO$2+1,FIXTURES!$C$2:$NC$23,MATCH($C9,FIXTURES!$B$2:$B$23,0),0)="",HLOOKUP(BO$2,FIXTURES!$C$2:$NC$23,MATCH($C9,FIXTURES!$B$2:$B$23,0),0),HLOOKUP(BO$2+1,FIXTURES!$C$2:$NC$23,MATCH($C9,FIXTURES!$B$2:$B$23,0),0)))),IF(AND(HLOOKUP(BO$2,FIXTURES!$C$2:$NC$23,MATCH($C9,FIXTURES!$B$2:$B$23,0),0)="",HLOOKUP(BO$2+1,FIXTURES!$C$2:$NC$23,MATCH($C9,FIXTURES!$B$2:$B$23,0),0)=""),HLOOKUP(BO$2+2,FIXTURES!$C$2:$NC$23,MATCH($C9,FIXTURES!$B$2:$B$23,0),0),IF(HLOOKUP(BO$2+1,FIXTURES!$C$2:$NC$23,MATCH($C9,FIXTURES!$B$2:$B$23,0),0)="",HLOOKUP(BO$2,FIXTURES!$C$2:$NC$23,MATCH($C9,FIXTURES!$B$2:$B$23,0),0),HLOOKUP(BO$2+1,FIXTURES!$C$2:$NC$23,MATCH($C9,FIXTURES!$B$2:$B$23,0),0))))</f>
        <v>eve</v>
      </c>
      <c r="BP9" s="117" t="str">
        <f>IF(BP$1="SAT",IF(AND(HLOOKUP(BP$2,FIXTURES!$C$2:$NC$23,MATCH($C9,FIXTURES!$B$2:$B$23,0),0)="",HLOOKUP(BP$2+1,FIXTURES!$C$2:$NC$23,MATCH($C9,FIXTURES!$B$2:$B$23,0),0)="",HLOOKUP(BP$2+2,FIXTURES!$C$2:$NC$23,MATCH($C9,FIXTURES!$B$2:$B$23,0),0)=""),HLOOKUP(BP$2-1,FIXTURES!$C$2:$NC$23,MATCH($C9,FIXTURES!$B$2:$B$23,0),0),IF(AND(HLOOKUP(BP$2,FIXTURES!$C$2:$NC$23,MATCH($C9,FIXTURES!$B$2:$B$23,0),0)="",HLOOKUP(BP$2+1,FIXTURES!$C$2:$NC$23,MATCH($C9,FIXTURES!$B$2:$B$23,0),0)=""),HLOOKUP(BP$2+2,FIXTURES!$C$2:$NC$23,MATCH($C9,FIXTURES!$B$2:$B$23,0),0),IF(HLOOKUP(BP$2+1,FIXTURES!$C$2:$NC$23,MATCH($C9,FIXTURES!$B$2:$B$23,0),0)="",HLOOKUP(BP$2,FIXTURES!$C$2:$NC$23,MATCH($C9,FIXTURES!$B$2:$B$23,0),0),HLOOKUP(BP$2+1,FIXTURES!$C$2:$NC$23,MATCH($C9,FIXTURES!$B$2:$B$23,0),0)))),IF(AND(HLOOKUP(BP$2,FIXTURES!$C$2:$NC$23,MATCH($C9,FIXTURES!$B$2:$B$23,0),0)="",HLOOKUP(BP$2+1,FIXTURES!$C$2:$NC$23,MATCH($C9,FIXTURES!$B$2:$B$23,0),0)=""),HLOOKUP(BP$2+2,FIXTURES!$C$2:$NC$23,MATCH($C9,FIXTURES!$B$2:$B$23,0),0),IF(HLOOKUP(BP$2+1,FIXTURES!$C$2:$NC$23,MATCH($C9,FIXTURES!$B$2:$B$23,0),0)="",HLOOKUP(BP$2,FIXTURES!$C$2:$NC$23,MATCH($C9,FIXTURES!$B$2:$B$23,0),0),HLOOKUP(BP$2+1,FIXTURES!$C$2:$NC$23,MATCH($C9,FIXTURES!$B$2:$B$23,0),0))))</f>
        <v>sou</v>
      </c>
      <c r="BQ9" s="117" t="str">
        <f>IF(BQ$1="SAT",IF(AND(HLOOKUP(BQ$2,FIXTURES!$C$2:$NC$23,MATCH($C9,FIXTURES!$B$2:$B$23,0),0)="",HLOOKUP(BQ$2+1,FIXTURES!$C$2:$NC$23,MATCH($C9,FIXTURES!$B$2:$B$23,0),0)="",HLOOKUP(BQ$2+2,FIXTURES!$C$2:$NC$23,MATCH($C9,FIXTURES!$B$2:$B$23,0),0)=""),HLOOKUP(BQ$2-1,FIXTURES!$C$2:$NC$23,MATCH($C9,FIXTURES!$B$2:$B$23,0),0),IF(AND(HLOOKUP(BQ$2,FIXTURES!$C$2:$NC$23,MATCH($C9,FIXTURES!$B$2:$B$23,0),0)="",HLOOKUP(BQ$2+1,FIXTURES!$C$2:$NC$23,MATCH($C9,FIXTURES!$B$2:$B$23,0),0)=""),HLOOKUP(BQ$2+2,FIXTURES!$C$2:$NC$23,MATCH($C9,FIXTURES!$B$2:$B$23,0),0),IF(HLOOKUP(BQ$2+1,FIXTURES!$C$2:$NC$23,MATCH($C9,FIXTURES!$B$2:$B$23,0),0)="",HLOOKUP(BQ$2,FIXTURES!$C$2:$NC$23,MATCH($C9,FIXTURES!$B$2:$B$23,0),0),HLOOKUP(BQ$2+1,FIXTURES!$C$2:$NC$23,MATCH($C9,FIXTURES!$B$2:$B$23,0),0)))),IF(AND(HLOOKUP(BQ$2,FIXTURES!$C$2:$NC$23,MATCH($C9,FIXTURES!$B$2:$B$23,0),0)="",HLOOKUP(BQ$2+1,FIXTURES!$C$2:$NC$23,MATCH($C9,FIXTURES!$B$2:$B$23,0),0)=""),HLOOKUP(BQ$2+2,FIXTURES!$C$2:$NC$23,MATCH($C9,FIXTURES!$B$2:$B$23,0),0),IF(HLOOKUP(BQ$2+1,FIXTURES!$C$2:$NC$23,MATCH($C9,FIXTURES!$B$2:$B$23,0),0)="",HLOOKUP(BQ$2,FIXTURES!$C$2:$NC$23,MATCH($C9,FIXTURES!$B$2:$B$23,0),0),HLOOKUP(BQ$2+1,FIXTURES!$C$2:$NC$23,MATCH($C9,FIXTURES!$B$2:$B$23,0),0))))</f>
        <v>LEI</v>
      </c>
      <c r="BR9" s="117" t="str">
        <f>IF(BR$1="SAT",IF(AND(HLOOKUP(BR$2,FIXTURES!$C$2:$NC$23,MATCH($C9,FIXTURES!$B$2:$B$23,0),0)="",HLOOKUP(BR$2+1,FIXTURES!$C$2:$NC$23,MATCH($C9,FIXTURES!$B$2:$B$23,0),0)="",HLOOKUP(BR$2+2,FIXTURES!$C$2:$NC$23,MATCH($C9,FIXTURES!$B$2:$B$23,0),0)=""),HLOOKUP(BR$2-1,FIXTURES!$C$2:$NC$23,MATCH($C9,FIXTURES!$B$2:$B$23,0),0),IF(AND(HLOOKUP(BR$2,FIXTURES!$C$2:$NC$23,MATCH($C9,FIXTURES!$B$2:$B$23,0),0)="",HLOOKUP(BR$2+1,FIXTURES!$C$2:$NC$23,MATCH($C9,FIXTURES!$B$2:$B$23,0),0)=""),HLOOKUP(BR$2+2,FIXTURES!$C$2:$NC$23,MATCH($C9,FIXTURES!$B$2:$B$23,0),0),IF(HLOOKUP(BR$2+1,FIXTURES!$C$2:$NC$23,MATCH($C9,FIXTURES!$B$2:$B$23,0),0)="",HLOOKUP(BR$2,FIXTURES!$C$2:$NC$23,MATCH($C9,FIXTURES!$B$2:$B$23,0),0),HLOOKUP(BR$2+1,FIXTURES!$C$2:$NC$23,MATCH($C9,FIXTURES!$B$2:$B$23,0),0)))),IF(AND(HLOOKUP(BR$2,FIXTURES!$C$2:$NC$23,MATCH($C9,FIXTURES!$B$2:$B$23,0),0)="",HLOOKUP(BR$2+1,FIXTURES!$C$2:$NC$23,MATCH($C9,FIXTURES!$B$2:$B$23,0),0)=""),HLOOKUP(BR$2+2,FIXTURES!$C$2:$NC$23,MATCH($C9,FIXTURES!$B$2:$B$23,0),0),IF(HLOOKUP(BR$2+1,FIXTURES!$C$2:$NC$23,MATCH($C9,FIXTURES!$B$2:$B$23,0),0)="",HLOOKUP(BR$2,FIXTURES!$C$2:$NC$23,MATCH($C9,FIXTURES!$B$2:$B$23,0),0),HLOOKUP(BR$2+1,FIXTURES!$C$2:$NC$23,MATCH($C9,FIXTURES!$B$2:$B$23,0),0))))</f>
        <v/>
      </c>
      <c r="BS9" s="117" t="str">
        <f>IF(BS$1="SAT",IF(AND(HLOOKUP(BS$2,FIXTURES!$C$2:$NC$23,MATCH($C9,FIXTURES!$B$2:$B$23,0),0)="",HLOOKUP(BS$2+1,FIXTURES!$C$2:$NC$23,MATCH($C9,FIXTURES!$B$2:$B$23,0),0)="",HLOOKUP(BS$2+2,FIXTURES!$C$2:$NC$23,MATCH($C9,FIXTURES!$B$2:$B$23,0),0)=""),HLOOKUP(BS$2-1,FIXTURES!$C$2:$NC$23,MATCH($C9,FIXTURES!$B$2:$B$23,0),0),IF(AND(HLOOKUP(BS$2,FIXTURES!$C$2:$NC$23,MATCH($C9,FIXTURES!$B$2:$B$23,0),0)="",HLOOKUP(BS$2+1,FIXTURES!$C$2:$NC$23,MATCH($C9,FIXTURES!$B$2:$B$23,0),0)=""),HLOOKUP(BS$2+2,FIXTURES!$C$2:$NC$23,MATCH($C9,FIXTURES!$B$2:$B$23,0),0),IF(HLOOKUP(BS$2+1,FIXTURES!$C$2:$NC$23,MATCH($C9,FIXTURES!$B$2:$B$23,0),0)="",HLOOKUP(BS$2,FIXTURES!$C$2:$NC$23,MATCH($C9,FIXTURES!$B$2:$B$23,0),0),HLOOKUP(BS$2+1,FIXTURES!$C$2:$NC$23,MATCH($C9,FIXTURES!$B$2:$B$23,0),0)))),IF(AND(HLOOKUP(BS$2,FIXTURES!$C$2:$NC$23,MATCH($C9,FIXTURES!$B$2:$B$23,0),0)="",HLOOKUP(BS$2+1,FIXTURES!$C$2:$NC$23,MATCH($C9,FIXTURES!$B$2:$B$23,0),0)=""),HLOOKUP(BS$2+2,FIXTURES!$C$2:$NC$23,MATCH($C9,FIXTURES!$B$2:$B$23,0),0),IF(HLOOKUP(BS$2+1,FIXTURES!$C$2:$NC$23,MATCH($C9,FIXTURES!$B$2:$B$23,0),0)="",HLOOKUP(BS$2,FIXTURES!$C$2:$NC$23,MATCH($C9,FIXTURES!$B$2:$B$23,0),0),HLOOKUP(BS$2+1,FIXTURES!$C$2:$NC$23,MATCH($C9,FIXTURES!$B$2:$B$23,0),0))))</f>
        <v/>
      </c>
      <c r="BT9" s="117" t="str">
        <f>IF(BT$1="SAT",IF(AND(HLOOKUP(BT$2,FIXTURES!$C$2:$NC$23,MATCH($C9,FIXTURES!$B$2:$B$23,0),0)="",HLOOKUP(BT$2+1,FIXTURES!$C$2:$NC$23,MATCH($C9,FIXTURES!$B$2:$B$23,0),0)="",HLOOKUP(BT$2+2,FIXTURES!$C$2:$NC$23,MATCH($C9,FIXTURES!$B$2:$B$23,0),0)=""),HLOOKUP(BT$2-1,FIXTURES!$C$2:$NC$23,MATCH($C9,FIXTURES!$B$2:$B$23,0),0),IF(AND(HLOOKUP(BT$2,FIXTURES!$C$2:$NC$23,MATCH($C9,FIXTURES!$B$2:$B$23,0),0)="",HLOOKUP(BT$2+1,FIXTURES!$C$2:$NC$23,MATCH($C9,FIXTURES!$B$2:$B$23,0),0)=""),HLOOKUP(BT$2+2,FIXTURES!$C$2:$NC$23,MATCH($C9,FIXTURES!$B$2:$B$23,0),0),IF(HLOOKUP(BT$2+1,FIXTURES!$C$2:$NC$23,MATCH($C9,FIXTURES!$B$2:$B$23,0),0)="",HLOOKUP(BT$2,FIXTURES!$C$2:$NC$23,MATCH($C9,FIXTURES!$B$2:$B$23,0),0),HLOOKUP(BT$2+1,FIXTURES!$C$2:$NC$23,MATCH($C9,FIXTURES!$B$2:$B$23,0),0)))),IF(AND(HLOOKUP(BT$2,FIXTURES!$C$2:$NC$23,MATCH($C9,FIXTURES!$B$2:$B$23,0),0)="",HLOOKUP(BT$2+1,FIXTURES!$C$2:$NC$23,MATCH($C9,FIXTURES!$B$2:$B$23,0),0)=""),HLOOKUP(BT$2+2,FIXTURES!$C$2:$NC$23,MATCH($C9,FIXTURES!$B$2:$B$23,0),0),IF(HLOOKUP(BT$2+1,FIXTURES!$C$2:$NC$23,MATCH($C9,FIXTURES!$B$2:$B$23,0),0)="",HLOOKUP(BT$2,FIXTURES!$C$2:$NC$23,MATCH($C9,FIXTURES!$B$2:$B$23,0),0),HLOOKUP(BT$2+1,FIXTURES!$C$2:$NC$23,MATCH($C9,FIXTURES!$B$2:$B$23,0),0))))</f>
        <v/>
      </c>
      <c r="BU9" s="117" t="str">
        <f>IF(BU$1="SAT",IF(AND(HLOOKUP(BU$2,FIXTURES!$C$2:$NC$23,MATCH($C9,FIXTURES!$B$2:$B$23,0),0)="",HLOOKUP(BU$2+1,FIXTURES!$C$2:$NC$23,MATCH($C9,FIXTURES!$B$2:$B$23,0),0)="",HLOOKUP(BU$2+2,FIXTURES!$C$2:$NC$23,MATCH($C9,FIXTURES!$B$2:$B$23,0),0)=""),HLOOKUP(BU$2-1,FIXTURES!$C$2:$NC$23,MATCH($C9,FIXTURES!$B$2:$B$23,0),0),IF(AND(HLOOKUP(BU$2,FIXTURES!$C$2:$NC$23,MATCH($C9,FIXTURES!$B$2:$B$23,0),0)="",HLOOKUP(BU$2+1,FIXTURES!$C$2:$NC$23,MATCH($C9,FIXTURES!$B$2:$B$23,0),0)=""),HLOOKUP(BU$2+2,FIXTURES!$C$2:$NC$23,MATCH($C9,FIXTURES!$B$2:$B$23,0),0),IF(HLOOKUP(BU$2+1,FIXTURES!$C$2:$NC$23,MATCH($C9,FIXTURES!$B$2:$B$23,0),0)="",HLOOKUP(BU$2,FIXTURES!$C$2:$NC$23,MATCH($C9,FIXTURES!$B$2:$B$23,0),0),HLOOKUP(BU$2+1,FIXTURES!$C$2:$NC$23,MATCH($C9,FIXTURES!$B$2:$B$23,0),0)))),IF(AND(HLOOKUP(BU$2,FIXTURES!$C$2:$NC$23,MATCH($C9,FIXTURES!$B$2:$B$23,0),0)="",HLOOKUP(BU$2+1,FIXTURES!$C$2:$NC$23,MATCH($C9,FIXTURES!$B$2:$B$23,0),0)=""),HLOOKUP(BU$2+2,FIXTURES!$C$2:$NC$23,MATCH($C9,FIXTURES!$B$2:$B$23,0),0),IF(HLOOKUP(BU$2+1,FIXTURES!$C$2:$NC$23,MATCH($C9,FIXTURES!$B$2:$B$23,0),0)="",HLOOKUP(BU$2,FIXTURES!$C$2:$NC$23,MATCH($C9,FIXTURES!$B$2:$B$23,0),0),HLOOKUP(BU$2+1,FIXTURES!$C$2:$NC$23,MATCH($C9,FIXTURES!$B$2:$B$23,0),0))))</f>
        <v>bha</v>
      </c>
      <c r="BV9" s="117" t="str">
        <f>IF(BV$1="SAT",IF(AND(HLOOKUP(BV$2,FIXTURES!$C$2:$NC$23,MATCH($C9,FIXTURES!$B$2:$B$23,0),0)="",HLOOKUP(BV$2+1,FIXTURES!$C$2:$NC$23,MATCH($C9,FIXTURES!$B$2:$B$23,0),0)="",HLOOKUP(BV$2+2,FIXTURES!$C$2:$NC$23,MATCH($C9,FIXTURES!$B$2:$B$23,0),0)=""),HLOOKUP(BV$2-1,FIXTURES!$C$2:$NC$23,MATCH($C9,FIXTURES!$B$2:$B$23,0),0),IF(AND(HLOOKUP(BV$2,FIXTURES!$C$2:$NC$23,MATCH($C9,FIXTURES!$B$2:$B$23,0),0)="",HLOOKUP(BV$2+1,FIXTURES!$C$2:$NC$23,MATCH($C9,FIXTURES!$B$2:$B$23,0),0)=""),HLOOKUP(BV$2+2,FIXTURES!$C$2:$NC$23,MATCH($C9,FIXTURES!$B$2:$B$23,0),0),IF(HLOOKUP(BV$2+1,FIXTURES!$C$2:$NC$23,MATCH($C9,FIXTURES!$B$2:$B$23,0),0)="",HLOOKUP(BV$2,FIXTURES!$C$2:$NC$23,MATCH($C9,FIXTURES!$B$2:$B$23,0),0),HLOOKUP(BV$2+1,FIXTURES!$C$2:$NC$23,MATCH($C9,FIXTURES!$B$2:$B$23,0),0)))),IF(AND(HLOOKUP(BV$2,FIXTURES!$C$2:$NC$23,MATCH($C9,FIXTURES!$B$2:$B$23,0),0)="",HLOOKUP(BV$2+1,FIXTURES!$C$2:$NC$23,MATCH($C9,FIXTURES!$B$2:$B$23,0),0)=""),HLOOKUP(BV$2+2,FIXTURES!$C$2:$NC$23,MATCH($C9,FIXTURES!$B$2:$B$23,0),0),IF(HLOOKUP(BV$2+1,FIXTURES!$C$2:$NC$23,MATCH($C9,FIXTURES!$B$2:$B$23,0),0)="",HLOOKUP(BV$2,FIXTURES!$C$2:$NC$23,MATCH($C9,FIXTURES!$B$2:$B$23,0),0),HLOOKUP(BV$2+1,FIXTURES!$C$2:$NC$23,MATCH($C9,FIXTURES!$B$2:$B$23,0),0))))</f>
        <v>mun</v>
      </c>
      <c r="BW9" s="117" t="str">
        <f>IF(BW$1="SAT",IF(AND(HLOOKUP(BW$2,FIXTURES!$C$2:$NC$23,MATCH($C9,FIXTURES!$B$2:$B$23,0),0)="",HLOOKUP(BW$2+1,FIXTURES!$C$2:$NC$23,MATCH($C9,FIXTURES!$B$2:$B$23,0),0)="",HLOOKUP(BW$2+2,FIXTURES!$C$2:$NC$23,MATCH($C9,FIXTURES!$B$2:$B$23,0),0)=""),HLOOKUP(BW$2-1,FIXTURES!$C$2:$NC$23,MATCH($C9,FIXTURES!$B$2:$B$23,0),0),IF(AND(HLOOKUP(BW$2,FIXTURES!$C$2:$NC$23,MATCH($C9,FIXTURES!$B$2:$B$23,0),0)="",HLOOKUP(BW$2+1,FIXTURES!$C$2:$NC$23,MATCH($C9,FIXTURES!$B$2:$B$23,0),0)=""),HLOOKUP(BW$2+2,FIXTURES!$C$2:$NC$23,MATCH($C9,FIXTURES!$B$2:$B$23,0),0),IF(HLOOKUP(BW$2+1,FIXTURES!$C$2:$NC$23,MATCH($C9,FIXTURES!$B$2:$B$23,0),0)="",HLOOKUP(BW$2,FIXTURES!$C$2:$NC$23,MATCH($C9,FIXTURES!$B$2:$B$23,0),0),HLOOKUP(BW$2+1,FIXTURES!$C$2:$NC$23,MATCH($C9,FIXTURES!$B$2:$B$23,0),0)))),IF(AND(HLOOKUP(BW$2,FIXTURES!$C$2:$NC$23,MATCH($C9,FIXTURES!$B$2:$B$23,0),0)="",HLOOKUP(BW$2+1,FIXTURES!$C$2:$NC$23,MATCH($C9,FIXTURES!$B$2:$B$23,0),0)=""),HLOOKUP(BW$2+2,FIXTURES!$C$2:$NC$23,MATCH($C9,FIXTURES!$B$2:$B$23,0),0),IF(HLOOKUP(BW$2+1,FIXTURES!$C$2:$NC$23,MATCH($C9,FIXTURES!$B$2:$B$23,0),0)="",HLOOKUP(BW$2,FIXTURES!$C$2:$NC$23,MATCH($C9,FIXTURES!$B$2:$B$23,0),0),HLOOKUP(BW$2+1,FIXTURES!$C$2:$NC$23,MATCH($C9,FIXTURES!$B$2:$B$23,0),0))))</f>
        <v>NEW</v>
      </c>
      <c r="BX9" s="117" t="str">
        <f>IF(BX$1="SAT",IF(AND(HLOOKUP(BX$2,FIXTURES!$C$2:$NC$23,MATCH($C9,FIXTURES!$B$2:$B$23,0),0)="",HLOOKUP(BX$2+1,FIXTURES!$C$2:$NC$23,MATCH($C9,FIXTURES!$B$2:$B$23,0),0)="",HLOOKUP(BX$2+2,FIXTURES!$C$2:$NC$23,MATCH($C9,FIXTURES!$B$2:$B$23,0),0)=""),HLOOKUP(BX$2-1,FIXTURES!$C$2:$NC$23,MATCH($C9,FIXTURES!$B$2:$B$23,0),0),IF(AND(HLOOKUP(BX$2,FIXTURES!$C$2:$NC$23,MATCH($C9,FIXTURES!$B$2:$B$23,0),0)="",HLOOKUP(BX$2+1,FIXTURES!$C$2:$NC$23,MATCH($C9,FIXTURES!$B$2:$B$23,0),0)=""),HLOOKUP(BX$2+2,FIXTURES!$C$2:$NC$23,MATCH($C9,FIXTURES!$B$2:$B$23,0),0),IF(HLOOKUP(BX$2+1,FIXTURES!$C$2:$NC$23,MATCH($C9,FIXTURES!$B$2:$B$23,0),0)="",HLOOKUP(BX$2,FIXTURES!$C$2:$NC$23,MATCH($C9,FIXTURES!$B$2:$B$23,0),0),HLOOKUP(BX$2+1,FIXTURES!$C$2:$NC$23,MATCH($C9,FIXTURES!$B$2:$B$23,0),0)))),IF(AND(HLOOKUP(BX$2,FIXTURES!$C$2:$NC$23,MATCH($C9,FIXTURES!$B$2:$B$23,0),0)="",HLOOKUP(BX$2+1,FIXTURES!$C$2:$NC$23,MATCH($C9,FIXTURES!$B$2:$B$23,0),0)=""),HLOOKUP(BX$2+2,FIXTURES!$C$2:$NC$23,MATCH($C9,FIXTURES!$B$2:$B$23,0),0),IF(HLOOKUP(BX$2+1,FIXTURES!$C$2:$NC$23,MATCH($C9,FIXTURES!$B$2:$B$23,0),0)="",HLOOKUP(BX$2,FIXTURES!$C$2:$NC$23,MATCH($C9,FIXTURES!$B$2:$B$23,0),0),HLOOKUP(BX$2+1,FIXTURES!$C$2:$NC$23,MATCH($C9,FIXTURES!$B$2:$B$23,0),0))))</f>
        <v/>
      </c>
      <c r="BY9" s="117" t="str">
        <f>IF(BY$1="SAT",IF(AND(HLOOKUP(BY$2,FIXTURES!$C$2:$NC$23,MATCH($C9,FIXTURES!$B$2:$B$23,0),0)="",HLOOKUP(BY$2+1,FIXTURES!$C$2:$NC$23,MATCH($C9,FIXTURES!$B$2:$B$23,0),0)="",HLOOKUP(BY$2+2,FIXTURES!$C$2:$NC$23,MATCH($C9,FIXTURES!$B$2:$B$23,0),0)=""),HLOOKUP(BY$2-1,FIXTURES!$C$2:$NC$23,MATCH($C9,FIXTURES!$B$2:$B$23,0),0),IF(AND(HLOOKUP(BY$2,FIXTURES!$C$2:$NC$23,MATCH($C9,FIXTURES!$B$2:$B$23,0),0)="",HLOOKUP(BY$2+1,FIXTURES!$C$2:$NC$23,MATCH($C9,FIXTURES!$B$2:$B$23,0),0)=""),HLOOKUP(BY$2+2,FIXTURES!$C$2:$NC$23,MATCH($C9,FIXTURES!$B$2:$B$23,0),0),IF(HLOOKUP(BY$2+1,FIXTURES!$C$2:$NC$23,MATCH($C9,FIXTURES!$B$2:$B$23,0),0)="",HLOOKUP(BY$2,FIXTURES!$C$2:$NC$23,MATCH($C9,FIXTURES!$B$2:$B$23,0),0),HLOOKUP(BY$2+1,FIXTURES!$C$2:$NC$23,MATCH($C9,FIXTURES!$B$2:$B$23,0),0)))),IF(AND(HLOOKUP(BY$2,FIXTURES!$C$2:$NC$23,MATCH($C9,FIXTURES!$B$2:$B$23,0),0)="",HLOOKUP(BY$2+1,FIXTURES!$C$2:$NC$23,MATCH($C9,FIXTURES!$B$2:$B$23,0),0)=""),HLOOKUP(BY$2+2,FIXTURES!$C$2:$NC$23,MATCH($C9,FIXTURES!$B$2:$B$23,0),0),IF(HLOOKUP(BY$2+1,FIXTURES!$C$2:$NC$23,MATCH($C9,FIXTURES!$B$2:$B$23,0),0)="",HLOOKUP(BY$2,FIXTURES!$C$2:$NC$23,MATCH($C9,FIXTURES!$B$2:$B$23,0),0),HLOOKUP(BY$2+1,FIXTURES!$C$2:$NC$23,MATCH($C9,FIXTURES!$B$2:$B$23,0),0))))</f>
        <v>wol</v>
      </c>
      <c r="BZ9" s="117" t="str">
        <f>IF(BZ$1="SAT",IF(AND(HLOOKUP(BZ$2,FIXTURES!$C$2:$NC$23,MATCH($C9,FIXTURES!$B$2:$B$23,0),0)="",HLOOKUP(BZ$2+1,FIXTURES!$C$2:$NC$23,MATCH($C9,FIXTURES!$B$2:$B$23,0),0)="",HLOOKUP(BZ$2+2,FIXTURES!$C$2:$NC$23,MATCH($C9,FIXTURES!$B$2:$B$23,0),0)=""),HLOOKUP(BZ$2-1,FIXTURES!$C$2:$NC$23,MATCH($C9,FIXTURES!$B$2:$B$23,0),0),IF(AND(HLOOKUP(BZ$2,FIXTURES!$C$2:$NC$23,MATCH($C9,FIXTURES!$B$2:$B$23,0),0)="",HLOOKUP(BZ$2+1,FIXTURES!$C$2:$NC$23,MATCH($C9,FIXTURES!$B$2:$B$23,0),0)=""),HLOOKUP(BZ$2+2,FIXTURES!$C$2:$NC$23,MATCH($C9,FIXTURES!$B$2:$B$23,0),0),IF(HLOOKUP(BZ$2+1,FIXTURES!$C$2:$NC$23,MATCH($C9,FIXTURES!$B$2:$B$23,0),0)="",HLOOKUP(BZ$2,FIXTURES!$C$2:$NC$23,MATCH($C9,FIXTURES!$B$2:$B$23,0),0),HLOOKUP(BZ$2+1,FIXTURES!$C$2:$NC$23,MATCH($C9,FIXTURES!$B$2:$B$23,0),0)))),IF(AND(HLOOKUP(BZ$2,FIXTURES!$C$2:$NC$23,MATCH($C9,FIXTURES!$B$2:$B$23,0),0)="",HLOOKUP(BZ$2+1,FIXTURES!$C$2:$NC$23,MATCH($C9,FIXTURES!$B$2:$B$23,0),0)=""),HLOOKUP(BZ$2+2,FIXTURES!$C$2:$NC$23,MATCH($C9,FIXTURES!$B$2:$B$23,0),0),IF(HLOOKUP(BZ$2+1,FIXTURES!$C$2:$NC$23,MATCH($C9,FIXTURES!$B$2:$B$23,0),0)="",HLOOKUP(BZ$2,FIXTURES!$C$2:$NC$23,MATCH($C9,FIXTURES!$B$2:$B$23,0),0),HLOOKUP(BZ$2+1,FIXTURES!$C$2:$NC$23,MATCH($C9,FIXTURES!$B$2:$B$23,0),0))))</f>
        <v/>
      </c>
      <c r="CA9" s="117" t="str">
        <f>IF(CA$1="SAT",IF(AND(HLOOKUP(CA$2,FIXTURES!$C$2:$NC$23,MATCH($C9,FIXTURES!$B$2:$B$23,0),0)="",HLOOKUP(CA$2+1,FIXTURES!$C$2:$NC$23,MATCH($C9,FIXTURES!$B$2:$B$23,0),0)="",HLOOKUP(CA$2+2,FIXTURES!$C$2:$NC$23,MATCH($C9,FIXTURES!$B$2:$B$23,0),0)=""),HLOOKUP(CA$2-1,FIXTURES!$C$2:$NC$23,MATCH($C9,FIXTURES!$B$2:$B$23,0),0),IF(AND(HLOOKUP(CA$2,FIXTURES!$C$2:$NC$23,MATCH($C9,FIXTURES!$B$2:$B$23,0),0)="",HLOOKUP(CA$2+1,FIXTURES!$C$2:$NC$23,MATCH($C9,FIXTURES!$B$2:$B$23,0),0)=""),HLOOKUP(CA$2+2,FIXTURES!$C$2:$NC$23,MATCH($C9,FIXTURES!$B$2:$B$23,0),0),IF(HLOOKUP(CA$2+1,FIXTURES!$C$2:$NC$23,MATCH($C9,FIXTURES!$B$2:$B$23,0),0)="",HLOOKUP(CA$2,FIXTURES!$C$2:$NC$23,MATCH($C9,FIXTURES!$B$2:$B$23,0),0),HLOOKUP(CA$2+1,FIXTURES!$C$2:$NC$23,MATCH($C9,FIXTURES!$B$2:$B$23,0),0)))),IF(AND(HLOOKUP(CA$2,FIXTURES!$C$2:$NC$23,MATCH($C9,FIXTURES!$B$2:$B$23,0),0)="",HLOOKUP(CA$2+1,FIXTURES!$C$2:$NC$23,MATCH($C9,FIXTURES!$B$2:$B$23,0),0)=""),HLOOKUP(CA$2+2,FIXTURES!$C$2:$NC$23,MATCH($C9,FIXTURES!$B$2:$B$23,0),0),IF(HLOOKUP(CA$2+1,FIXTURES!$C$2:$NC$23,MATCH($C9,FIXTURES!$B$2:$B$23,0),0)="",HLOOKUP(CA$2,FIXTURES!$C$2:$NC$23,MATCH($C9,FIXTURES!$B$2:$B$23,0),0),HLOOKUP(CA$2+1,FIXTURES!$C$2:$NC$23,MATCH($C9,FIXTURES!$B$2:$B$23,0),0))))</f>
        <v>AVL</v>
      </c>
      <c r="CB9" s="117" t="str">
        <f>IF(CB$1="SAT",IF(AND(HLOOKUP(CB$2,FIXTURES!$C$2:$NC$23,MATCH($C9,FIXTURES!$B$2:$B$23,0),0)="",HLOOKUP(CB$2+1,FIXTURES!$C$2:$NC$23,MATCH($C9,FIXTURES!$B$2:$B$23,0),0)="",HLOOKUP(CB$2+2,FIXTURES!$C$2:$NC$23,MATCH($C9,FIXTURES!$B$2:$B$23,0),0)=""),HLOOKUP(CB$2-1,FIXTURES!$C$2:$NC$23,MATCH($C9,FIXTURES!$B$2:$B$23,0),0),IF(AND(HLOOKUP(CB$2,FIXTURES!$C$2:$NC$23,MATCH($C9,FIXTURES!$B$2:$B$23,0),0)="",HLOOKUP(CB$2+1,FIXTURES!$C$2:$NC$23,MATCH($C9,FIXTURES!$B$2:$B$23,0),0)=""),HLOOKUP(CB$2+2,FIXTURES!$C$2:$NC$23,MATCH($C9,FIXTURES!$B$2:$B$23,0),0),IF(HLOOKUP(CB$2+1,FIXTURES!$C$2:$NC$23,MATCH($C9,FIXTURES!$B$2:$B$23,0),0)="",HLOOKUP(CB$2,FIXTURES!$C$2:$NC$23,MATCH($C9,FIXTURES!$B$2:$B$23,0),0),HLOOKUP(CB$2+1,FIXTURES!$C$2:$NC$23,MATCH($C9,FIXTURES!$B$2:$B$23,0),0)))),IF(AND(HLOOKUP(CB$2,FIXTURES!$C$2:$NC$23,MATCH($C9,FIXTURES!$B$2:$B$23,0),0)="",HLOOKUP(CB$2+1,FIXTURES!$C$2:$NC$23,MATCH($C9,FIXTURES!$B$2:$B$23,0),0)=""),HLOOKUP(CB$2+2,FIXTURES!$C$2:$NC$23,MATCH($C9,FIXTURES!$B$2:$B$23,0),0),IF(HLOOKUP(CB$2+1,FIXTURES!$C$2:$NC$23,MATCH($C9,FIXTURES!$B$2:$B$23,0),0)="",HLOOKUP(CB$2,FIXTURES!$C$2:$NC$23,MATCH($C9,FIXTURES!$B$2:$B$23,0),0),HLOOKUP(CB$2+1,FIXTURES!$C$2:$NC$23,MATCH($C9,FIXTURES!$B$2:$B$23,0),0))))</f>
        <v>che</v>
      </c>
      <c r="CC9" s="117" t="str">
        <f>IF(CC$1="SAT",IF(AND(HLOOKUP(CC$2,FIXTURES!$C$2:$NC$23,MATCH($C9,FIXTURES!$B$2:$B$23,0),0)="",HLOOKUP(CC$2+1,FIXTURES!$C$2:$NC$23,MATCH($C9,FIXTURES!$B$2:$B$23,0),0)="",HLOOKUP(CC$2+2,FIXTURES!$C$2:$NC$23,MATCH($C9,FIXTURES!$B$2:$B$23,0),0)=""),HLOOKUP(CC$2-1,FIXTURES!$C$2:$NC$23,MATCH($C9,FIXTURES!$B$2:$B$23,0),0),IF(AND(HLOOKUP(CC$2,FIXTURES!$C$2:$NC$23,MATCH($C9,FIXTURES!$B$2:$B$23,0),0)="",HLOOKUP(CC$2+1,FIXTURES!$C$2:$NC$23,MATCH($C9,FIXTURES!$B$2:$B$23,0),0)=""),HLOOKUP(CC$2+2,FIXTURES!$C$2:$NC$23,MATCH($C9,FIXTURES!$B$2:$B$23,0),0),IF(HLOOKUP(CC$2+1,FIXTURES!$C$2:$NC$23,MATCH($C9,FIXTURES!$B$2:$B$23,0),0)="",HLOOKUP(CC$2,FIXTURES!$C$2:$NC$23,MATCH($C9,FIXTURES!$B$2:$B$23,0),0),HLOOKUP(CC$2+1,FIXTURES!$C$2:$NC$23,MATCH($C9,FIXTURES!$B$2:$B$23,0),0)))),IF(AND(HLOOKUP(CC$2,FIXTURES!$C$2:$NC$23,MATCH($C9,FIXTURES!$B$2:$B$23,0),0)="",HLOOKUP(CC$2+1,FIXTURES!$C$2:$NC$23,MATCH($C9,FIXTURES!$B$2:$B$23,0),0)=""),HLOOKUP(CC$2+2,FIXTURES!$C$2:$NC$23,MATCH($C9,FIXTURES!$B$2:$B$23,0),0),IF(HLOOKUP(CC$2+1,FIXTURES!$C$2:$NC$23,MATCH($C9,FIXTURES!$B$2:$B$23,0),0)="",HLOOKUP(CC$2,FIXTURES!$C$2:$NC$23,MATCH($C9,FIXTURES!$B$2:$B$23,0),0),HLOOKUP(CC$2+1,FIXTURES!$C$2:$NC$23,MATCH($C9,FIXTURES!$B$2:$B$23,0),0))))</f>
        <v>NFO</v>
      </c>
      <c r="CD9" s="117" t="str">
        <f>IF(CD$1="SAT",IF(AND(HLOOKUP(CD$2,FIXTURES!$C$2:$NC$23,MATCH($C9,FIXTURES!$B$2:$B$23,0),0)="",HLOOKUP(CD$2+1,FIXTURES!$C$2:$NC$23,MATCH($C9,FIXTURES!$B$2:$B$23,0),0)="",HLOOKUP(CD$2+2,FIXTURES!$C$2:$NC$23,MATCH($C9,FIXTURES!$B$2:$B$23,0),0)=""),HLOOKUP(CD$2-1,FIXTURES!$C$2:$NC$23,MATCH($C9,FIXTURES!$B$2:$B$23,0),0),IF(AND(HLOOKUP(CD$2,FIXTURES!$C$2:$NC$23,MATCH($C9,FIXTURES!$B$2:$B$23,0),0)="",HLOOKUP(CD$2+1,FIXTURES!$C$2:$NC$23,MATCH($C9,FIXTURES!$B$2:$B$23,0),0)=""),HLOOKUP(CD$2+2,FIXTURES!$C$2:$NC$23,MATCH($C9,FIXTURES!$B$2:$B$23,0),0),IF(HLOOKUP(CD$2+1,FIXTURES!$C$2:$NC$23,MATCH($C9,FIXTURES!$B$2:$B$23,0),0)="",HLOOKUP(CD$2,FIXTURES!$C$2:$NC$23,MATCH($C9,FIXTURES!$B$2:$B$23,0),0),HLOOKUP(CD$2+1,FIXTURES!$C$2:$NC$23,MATCH($C9,FIXTURES!$B$2:$B$23,0),0)))),IF(AND(HLOOKUP(CD$2,FIXTURES!$C$2:$NC$23,MATCH($C9,FIXTURES!$B$2:$B$23,0),0)="",HLOOKUP(CD$2+1,FIXTURES!$C$2:$NC$23,MATCH($C9,FIXTURES!$B$2:$B$23,0),0)=""),HLOOKUP(CD$2+2,FIXTURES!$C$2:$NC$23,MATCH($C9,FIXTURES!$B$2:$B$23,0),0),IF(HLOOKUP(CD$2+1,FIXTURES!$C$2:$NC$23,MATCH($C9,FIXTURES!$B$2:$B$23,0),0)="",HLOOKUP(CD$2,FIXTURES!$C$2:$NC$23,MATCH($C9,FIXTURES!$B$2:$B$23,0),0),HLOOKUP(CD$2+1,FIXTURES!$C$2:$NC$23,MATCH($C9,FIXTURES!$B$2:$B$23,0),0))))</f>
        <v/>
      </c>
      <c r="CE9" s="117" t="str">
        <f>IF(CE$1="SAT",IF(AND(HLOOKUP(CE$2,FIXTURES!$C$2:$NC$23,MATCH($C9,FIXTURES!$B$2:$B$23,0),0)="",HLOOKUP(CE$2+1,FIXTURES!$C$2:$NC$23,MATCH($C9,FIXTURES!$B$2:$B$23,0),0)="",HLOOKUP(CE$2+2,FIXTURES!$C$2:$NC$23,MATCH($C9,FIXTURES!$B$2:$B$23,0),0)=""),HLOOKUP(CE$2-1,FIXTURES!$C$2:$NC$23,MATCH($C9,FIXTURES!$B$2:$B$23,0),0),IF(AND(HLOOKUP(CE$2,FIXTURES!$C$2:$NC$23,MATCH($C9,FIXTURES!$B$2:$B$23,0),0)="",HLOOKUP(CE$2+1,FIXTURES!$C$2:$NC$23,MATCH($C9,FIXTURES!$B$2:$B$23,0),0)=""),HLOOKUP(CE$2+2,FIXTURES!$C$2:$NC$23,MATCH($C9,FIXTURES!$B$2:$B$23,0),0),IF(HLOOKUP(CE$2+1,FIXTURES!$C$2:$NC$23,MATCH($C9,FIXTURES!$B$2:$B$23,0),0)="",HLOOKUP(CE$2,FIXTURES!$C$2:$NC$23,MATCH($C9,FIXTURES!$B$2:$B$23,0),0),HLOOKUP(CE$2+1,FIXTURES!$C$2:$NC$23,MATCH($C9,FIXTURES!$B$2:$B$23,0),0)))),IF(AND(HLOOKUP(CE$2,FIXTURES!$C$2:$NC$23,MATCH($C9,FIXTURES!$B$2:$B$23,0),0)="",HLOOKUP(CE$2+1,FIXTURES!$C$2:$NC$23,MATCH($C9,FIXTURES!$B$2:$B$23,0),0)=""),HLOOKUP(CE$2+2,FIXTURES!$C$2:$NC$23,MATCH($C9,FIXTURES!$B$2:$B$23,0),0),IF(HLOOKUP(CE$2+1,FIXTURES!$C$2:$NC$23,MATCH($C9,FIXTURES!$B$2:$B$23,0),0)="",HLOOKUP(CE$2,FIXTURES!$C$2:$NC$23,MATCH($C9,FIXTURES!$B$2:$B$23,0),0),HLOOKUP(CE$2+1,FIXTURES!$C$2:$NC$23,MATCH($C9,FIXTURES!$B$2:$B$23,0),0))))</f>
        <v>liv</v>
      </c>
      <c r="CF9" s="117" t="str">
        <f>IF(CF$1="SAT",IF(AND(HLOOKUP(CF$2,FIXTURES!$C$2:$NC$23,MATCH($C9,FIXTURES!$B$2:$B$23,0),0)="",HLOOKUP(CF$2+1,FIXTURES!$C$2:$NC$23,MATCH($C9,FIXTURES!$B$2:$B$23,0),0)="",HLOOKUP(CF$2+2,FIXTURES!$C$2:$NC$23,MATCH($C9,FIXTURES!$B$2:$B$23,0),0)=""),HLOOKUP(CF$2-1,FIXTURES!$C$2:$NC$23,MATCH($C9,FIXTURES!$B$2:$B$23,0),0),IF(AND(HLOOKUP(CF$2,FIXTURES!$C$2:$NC$23,MATCH($C9,FIXTURES!$B$2:$B$23,0),0)="",HLOOKUP(CF$2+1,FIXTURES!$C$2:$NC$23,MATCH($C9,FIXTURES!$B$2:$B$23,0),0)=""),HLOOKUP(CF$2+2,FIXTURES!$C$2:$NC$23,MATCH($C9,FIXTURES!$B$2:$B$23,0),0),IF(HLOOKUP(CF$2+1,FIXTURES!$C$2:$NC$23,MATCH($C9,FIXTURES!$B$2:$B$23,0),0)="",HLOOKUP(CF$2,FIXTURES!$C$2:$NC$23,MATCH($C9,FIXTURES!$B$2:$B$23,0),0),HLOOKUP(CF$2+1,FIXTURES!$C$2:$NC$23,MATCH($C9,FIXTURES!$B$2:$B$23,0),0)))),IF(AND(HLOOKUP(CF$2,FIXTURES!$C$2:$NC$23,MATCH($C9,FIXTURES!$B$2:$B$23,0),0)="",HLOOKUP(CF$2+1,FIXTURES!$C$2:$NC$23,MATCH($C9,FIXTURES!$B$2:$B$23,0),0)=""),HLOOKUP(CF$2+2,FIXTURES!$C$2:$NC$23,MATCH($C9,FIXTURES!$B$2:$B$23,0),0),IF(HLOOKUP(CF$2+1,FIXTURES!$C$2:$NC$23,MATCH($C9,FIXTURES!$B$2:$B$23,0),0)="",HLOOKUP(CF$2,FIXTURES!$C$2:$NC$23,MATCH($C9,FIXTURES!$B$2:$B$23,0),0),HLOOKUP(CF$2+1,FIXTURES!$C$2:$NC$23,MATCH($C9,FIXTURES!$B$2:$B$23,0),0))))</f>
        <v/>
      </c>
      <c r="CG9" s="117" t="str">
        <f>IF(CG$1="SAT",IF(AND(HLOOKUP(CG$2,FIXTURES!$C$2:$NC$23,MATCH($C9,FIXTURES!$B$2:$B$23,0),0)="",HLOOKUP(CG$2+1,FIXTURES!$C$2:$NC$23,MATCH($C9,FIXTURES!$B$2:$B$23,0),0)="",HLOOKUP(CG$2+2,FIXTURES!$C$2:$NC$23,MATCH($C9,FIXTURES!$B$2:$B$23,0),0)=""),HLOOKUP(CG$2-1,FIXTURES!$C$2:$NC$23,MATCH($C9,FIXTURES!$B$2:$B$23,0),0),IF(AND(HLOOKUP(CG$2,FIXTURES!$C$2:$NC$23,MATCH($C9,FIXTURES!$B$2:$B$23,0),0)="",HLOOKUP(CG$2+1,FIXTURES!$C$2:$NC$23,MATCH($C9,FIXTURES!$B$2:$B$23,0),0)=""),HLOOKUP(CG$2+2,FIXTURES!$C$2:$NC$23,MATCH($C9,FIXTURES!$B$2:$B$23,0),0),IF(HLOOKUP(CG$2+1,FIXTURES!$C$2:$NC$23,MATCH($C9,FIXTURES!$B$2:$B$23,0),0)="",HLOOKUP(CG$2,FIXTURES!$C$2:$NC$23,MATCH($C9,FIXTURES!$B$2:$B$23,0),0),HLOOKUP(CG$2+1,FIXTURES!$C$2:$NC$23,MATCH($C9,FIXTURES!$B$2:$B$23,0),0)))),IF(AND(HLOOKUP(CG$2,FIXTURES!$C$2:$NC$23,MATCH($C9,FIXTURES!$B$2:$B$23,0),0)="",HLOOKUP(CG$2+1,FIXTURES!$C$2:$NC$23,MATCH($C9,FIXTURES!$B$2:$B$23,0),0)=""),HLOOKUP(CG$2+2,FIXTURES!$C$2:$NC$23,MATCH($C9,FIXTURES!$B$2:$B$23,0),0),IF(HLOOKUP(CG$2+1,FIXTURES!$C$2:$NC$23,MATCH($C9,FIXTURES!$B$2:$B$23,0),0)="",HLOOKUP(CG$2,FIXTURES!$C$2:$NC$23,MATCH($C9,FIXTURES!$B$2:$B$23,0),0),HLOOKUP(CG$2+1,FIXTURES!$C$2:$NC$23,MATCH($C9,FIXTURES!$B$2:$B$23,0),0))))</f>
        <v>WHU</v>
      </c>
      <c r="CH9" s="117" t="str">
        <f>IF(CH$1="SAT",IF(AND(HLOOKUP(CH$2,FIXTURES!$C$2:$NC$23,MATCH($C9,FIXTURES!$B$2:$B$23,0),0)="",HLOOKUP(CH$2+1,FIXTURES!$C$2:$NC$23,MATCH($C9,FIXTURES!$B$2:$B$23,0),0)="",HLOOKUP(CH$2+2,FIXTURES!$C$2:$NC$23,MATCH($C9,FIXTURES!$B$2:$B$23,0),0)=""),HLOOKUP(CH$2-1,FIXTURES!$C$2:$NC$23,MATCH($C9,FIXTURES!$B$2:$B$23,0),0),IF(AND(HLOOKUP(CH$2,FIXTURES!$C$2:$NC$23,MATCH($C9,FIXTURES!$B$2:$B$23,0),0)="",HLOOKUP(CH$2+1,FIXTURES!$C$2:$NC$23,MATCH($C9,FIXTURES!$B$2:$B$23,0),0)=""),HLOOKUP(CH$2+2,FIXTURES!$C$2:$NC$23,MATCH($C9,FIXTURES!$B$2:$B$23,0),0),IF(HLOOKUP(CH$2+1,FIXTURES!$C$2:$NC$23,MATCH($C9,FIXTURES!$B$2:$B$23,0),0)="",HLOOKUP(CH$2,FIXTURES!$C$2:$NC$23,MATCH($C9,FIXTURES!$B$2:$B$23,0),0),HLOOKUP(CH$2+1,FIXTURES!$C$2:$NC$23,MATCH($C9,FIXTURES!$B$2:$B$23,0),0)))),IF(AND(HLOOKUP(CH$2,FIXTURES!$C$2:$NC$23,MATCH($C9,FIXTURES!$B$2:$B$23,0),0)="",HLOOKUP(CH$2+1,FIXTURES!$C$2:$NC$23,MATCH($C9,FIXTURES!$B$2:$B$23,0),0)=""),HLOOKUP(CH$2+2,FIXTURES!$C$2:$NC$23,MATCH($C9,FIXTURES!$B$2:$B$23,0),0),IF(HLOOKUP(CH$2+1,FIXTURES!$C$2:$NC$23,MATCH($C9,FIXTURES!$B$2:$B$23,0),0)="",HLOOKUP(CH$2,FIXTURES!$C$2:$NC$23,MATCH($C9,FIXTURES!$B$2:$B$23,0),0),HLOOKUP(CH$2+1,FIXTURES!$C$2:$NC$23,MATCH($C9,FIXTURES!$B$2:$B$23,0),0))))</f>
        <v/>
      </c>
      <c r="CI9" s="117" t="str">
        <f>IF(CI$1="SAT",IF(AND(HLOOKUP(CI$2,FIXTURES!$C$2:$NC$23,MATCH($C9,FIXTURES!$B$2:$B$23,0),0)="",HLOOKUP(CI$2+1,FIXTURES!$C$2:$NC$23,MATCH($C9,FIXTURES!$B$2:$B$23,0),0)="",HLOOKUP(CI$2+2,FIXTURES!$C$2:$NC$23,MATCH($C9,FIXTURES!$B$2:$B$23,0),0)=""),HLOOKUP(CI$2-1,FIXTURES!$C$2:$NC$23,MATCH($C9,FIXTURES!$B$2:$B$23,0),0),IF(AND(HLOOKUP(CI$2,FIXTURES!$C$2:$NC$23,MATCH($C9,FIXTURES!$B$2:$B$23,0),0)="",HLOOKUP(CI$2+1,FIXTURES!$C$2:$NC$23,MATCH($C9,FIXTURES!$B$2:$B$23,0),0)=""),HLOOKUP(CI$2+2,FIXTURES!$C$2:$NC$23,MATCH($C9,FIXTURES!$B$2:$B$23,0),0),IF(HLOOKUP(CI$2+1,FIXTURES!$C$2:$NC$23,MATCH($C9,FIXTURES!$B$2:$B$23,0),0)="",HLOOKUP(CI$2,FIXTURES!$C$2:$NC$23,MATCH($C9,FIXTURES!$B$2:$B$23,0),0),HLOOKUP(CI$2+1,FIXTURES!$C$2:$NC$23,MATCH($C9,FIXTURES!$B$2:$B$23,0),0)))),IF(AND(HLOOKUP(CI$2,FIXTURES!$C$2:$NC$23,MATCH($C9,FIXTURES!$B$2:$B$23,0),0)="",HLOOKUP(CI$2+1,FIXTURES!$C$2:$NC$23,MATCH($C9,FIXTURES!$B$2:$B$23,0),0)=""),HLOOKUP(CI$2+2,FIXTURES!$C$2:$NC$23,MATCH($C9,FIXTURES!$B$2:$B$23,0),0),IF(HLOOKUP(CI$2+1,FIXTURES!$C$2:$NC$23,MATCH($C9,FIXTURES!$B$2:$B$23,0),0)="",HLOOKUP(CI$2,FIXTURES!$C$2:$NC$23,MATCH($C9,FIXTURES!$B$2:$B$23,0),0),HLOOKUP(CI$2+1,FIXTURES!$C$2:$NC$23,MATCH($C9,FIXTURES!$B$2:$B$23,0),0))))</f>
        <v>tot</v>
      </c>
      <c r="CJ9" s="117" t="str">
        <f>IF(CJ$1="SAT",IF(AND(HLOOKUP(CJ$2,FIXTURES!$C$2:$NC$23,MATCH($C9,FIXTURES!$B$2:$B$23,0),0)="",HLOOKUP(CJ$2+1,FIXTURES!$C$2:$NC$23,MATCH($C9,FIXTURES!$B$2:$B$23,0),0)="",HLOOKUP(CJ$2+2,FIXTURES!$C$2:$NC$23,MATCH($C9,FIXTURES!$B$2:$B$23,0),0)=""),HLOOKUP(CJ$2-1,FIXTURES!$C$2:$NC$23,MATCH($C9,FIXTURES!$B$2:$B$23,0),0),IF(AND(HLOOKUP(CJ$2,FIXTURES!$C$2:$NC$23,MATCH($C9,FIXTURES!$B$2:$B$23,0),0)="",HLOOKUP(CJ$2+1,FIXTURES!$C$2:$NC$23,MATCH($C9,FIXTURES!$B$2:$B$23,0),0)=""),HLOOKUP(CJ$2+2,FIXTURES!$C$2:$NC$23,MATCH($C9,FIXTURES!$B$2:$B$23,0),0),IF(HLOOKUP(CJ$2+1,FIXTURES!$C$2:$NC$23,MATCH($C9,FIXTURES!$B$2:$B$23,0),0)="",HLOOKUP(CJ$2,FIXTURES!$C$2:$NC$23,MATCH($C9,FIXTURES!$B$2:$B$23,0),0),HLOOKUP(CJ$2+1,FIXTURES!$C$2:$NC$23,MATCH($C9,FIXTURES!$B$2:$B$23,0),0)))),IF(AND(HLOOKUP(CJ$2,FIXTURES!$C$2:$NC$23,MATCH($C9,FIXTURES!$B$2:$B$23,0),0)="",HLOOKUP(CJ$2+1,FIXTURES!$C$2:$NC$23,MATCH($C9,FIXTURES!$B$2:$B$23,0),0)=""),HLOOKUP(CJ$2+2,FIXTURES!$C$2:$NC$23,MATCH($C9,FIXTURES!$B$2:$B$23,0),0),IF(HLOOKUP(CJ$2+1,FIXTURES!$C$2:$NC$23,MATCH($C9,FIXTURES!$B$2:$B$23,0),0)="",HLOOKUP(CJ$2,FIXTURES!$C$2:$NC$23,MATCH($C9,FIXTURES!$B$2:$B$23,0),0),HLOOKUP(CJ$2+1,FIXTURES!$C$2:$NC$23,MATCH($C9,FIXTURES!$B$2:$B$23,0),0))))</f>
        <v/>
      </c>
      <c r="CK9" s="117" t="str">
        <f>IF(CK$1="SAT",IF(AND(HLOOKUP(CK$2,FIXTURES!$C$2:$NC$23,MATCH($C9,FIXTURES!$B$2:$B$23,0),0)="",HLOOKUP(CK$2+1,FIXTURES!$C$2:$NC$23,MATCH($C9,FIXTURES!$B$2:$B$23,0),0)="",HLOOKUP(CK$2+2,FIXTURES!$C$2:$NC$23,MATCH($C9,FIXTURES!$B$2:$B$23,0),0)=""),HLOOKUP(CK$2-1,FIXTURES!$C$2:$NC$23,MATCH($C9,FIXTURES!$B$2:$B$23,0),0),IF(AND(HLOOKUP(CK$2,FIXTURES!$C$2:$NC$23,MATCH($C9,FIXTURES!$B$2:$B$23,0),0)="",HLOOKUP(CK$2+1,FIXTURES!$C$2:$NC$23,MATCH($C9,FIXTURES!$B$2:$B$23,0),0)=""),HLOOKUP(CK$2+2,FIXTURES!$C$2:$NC$23,MATCH($C9,FIXTURES!$B$2:$B$23,0),0),IF(HLOOKUP(CK$2+1,FIXTURES!$C$2:$NC$23,MATCH($C9,FIXTURES!$B$2:$B$23,0),0)="",HLOOKUP(CK$2,FIXTURES!$C$2:$NC$23,MATCH($C9,FIXTURES!$B$2:$B$23,0),0),HLOOKUP(CK$2+1,FIXTURES!$C$2:$NC$23,MATCH($C9,FIXTURES!$B$2:$B$23,0),0)))),IF(AND(HLOOKUP(CK$2,FIXTURES!$C$2:$NC$23,MATCH($C9,FIXTURES!$B$2:$B$23,0),0)="",HLOOKUP(CK$2+1,FIXTURES!$C$2:$NC$23,MATCH($C9,FIXTURES!$B$2:$B$23,0),0)=""),HLOOKUP(CK$2+2,FIXTURES!$C$2:$NC$23,MATCH($C9,FIXTURES!$B$2:$B$23,0),0),IF(HLOOKUP(CK$2+1,FIXTURES!$C$2:$NC$23,MATCH($C9,FIXTURES!$B$2:$B$23,0),0)="",HLOOKUP(CK$2,FIXTURES!$C$2:$NC$23,MATCH($C9,FIXTURES!$B$2:$B$23,0),0),HLOOKUP(CK$2+1,FIXTURES!$C$2:$NC$23,MATCH($C9,FIXTURES!$B$2:$B$23,0),0))))</f>
        <v>MCI</v>
      </c>
      <c r="CL9" s="117" t="str">
        <f>IF(CL$1="SAT",IF(AND(HLOOKUP(CL$2,FIXTURES!$C$2:$NC$23,MATCH($C9,FIXTURES!$B$2:$B$23,0),0)="",HLOOKUP(CL$2+1,FIXTURES!$C$2:$NC$23,MATCH($C9,FIXTURES!$B$2:$B$23,0),0)="",HLOOKUP(CL$2+2,FIXTURES!$C$2:$NC$23,MATCH($C9,FIXTURES!$B$2:$B$23,0),0)=""),HLOOKUP(CL$2-1,FIXTURES!$C$2:$NC$23,MATCH($C9,FIXTURES!$B$2:$B$23,0),0),IF(AND(HLOOKUP(CL$2,FIXTURES!$C$2:$NC$23,MATCH($C9,FIXTURES!$B$2:$B$23,0),0)="",HLOOKUP(CL$2+1,FIXTURES!$C$2:$NC$23,MATCH($C9,FIXTURES!$B$2:$B$23,0),0)=""),HLOOKUP(CL$2+2,FIXTURES!$C$2:$NC$23,MATCH($C9,FIXTURES!$B$2:$B$23,0),0),IF(HLOOKUP(CL$2+1,FIXTURES!$C$2:$NC$23,MATCH($C9,FIXTURES!$B$2:$B$23,0),0)="",HLOOKUP(CL$2,FIXTURES!$C$2:$NC$23,MATCH($C9,FIXTURES!$B$2:$B$23,0),0),HLOOKUP(CL$2+1,FIXTURES!$C$2:$NC$23,MATCH($C9,FIXTURES!$B$2:$B$23,0),0)))),IF(AND(HLOOKUP(CL$2,FIXTURES!$C$2:$NC$23,MATCH($C9,FIXTURES!$B$2:$B$23,0),0)="",HLOOKUP(CL$2+1,FIXTURES!$C$2:$NC$23,MATCH($C9,FIXTURES!$B$2:$B$23,0),0)=""),HLOOKUP(CL$2+2,FIXTURES!$C$2:$NC$23,MATCH($C9,FIXTURES!$B$2:$B$23,0),0),IF(HLOOKUP(CL$2+1,FIXTURES!$C$2:$NC$23,MATCH($C9,FIXTURES!$B$2:$B$23,0),0)="",HLOOKUP(CL$2,FIXTURES!$C$2:$NC$23,MATCH($C9,FIXTURES!$B$2:$B$23,0),0),HLOOKUP(CL$2+1,FIXTURES!$C$2:$NC$23,MATCH($C9,FIXTURES!$B$2:$B$23,0),0))))</f>
        <v/>
      </c>
      <c r="CM9" s="117" t="str">
        <f>IF(CM$1="SAT",IF(AND(HLOOKUP(CM$2,FIXTURES!$C$2:$NC$23,MATCH($C9,FIXTURES!$B$2:$B$23,0),0)="",HLOOKUP(CM$2+1,FIXTURES!$C$2:$NC$23,MATCH($C9,FIXTURES!$B$2:$B$23,0),0)="",HLOOKUP(CM$2+2,FIXTURES!$C$2:$NC$23,MATCH($C9,FIXTURES!$B$2:$B$23,0),0)=""),HLOOKUP(CM$2-1,FIXTURES!$C$2:$NC$23,MATCH($C9,FIXTURES!$B$2:$B$23,0),0),IF(AND(HLOOKUP(CM$2,FIXTURES!$C$2:$NC$23,MATCH($C9,FIXTURES!$B$2:$B$23,0),0)="",HLOOKUP(CM$2+1,FIXTURES!$C$2:$NC$23,MATCH($C9,FIXTURES!$B$2:$B$23,0),0)=""),HLOOKUP(CM$2+2,FIXTURES!$C$2:$NC$23,MATCH($C9,FIXTURES!$B$2:$B$23,0),0),IF(HLOOKUP(CM$2+1,FIXTURES!$C$2:$NC$23,MATCH($C9,FIXTURES!$B$2:$B$23,0),0)="",HLOOKUP(CM$2,FIXTURES!$C$2:$NC$23,MATCH($C9,FIXTURES!$B$2:$B$23,0),0),HLOOKUP(CM$2+1,FIXTURES!$C$2:$NC$23,MATCH($C9,FIXTURES!$B$2:$B$23,0),0)))),IF(AND(HLOOKUP(CM$2,FIXTURES!$C$2:$NC$23,MATCH($C9,FIXTURES!$B$2:$B$23,0),0)="",HLOOKUP(CM$2+1,FIXTURES!$C$2:$NC$23,MATCH($C9,FIXTURES!$B$2:$B$23,0),0)=""),HLOOKUP(CM$2+2,FIXTURES!$C$2:$NC$23,MATCH($C9,FIXTURES!$B$2:$B$23,0),0),IF(HLOOKUP(CM$2+1,FIXTURES!$C$2:$NC$23,MATCH($C9,FIXTURES!$B$2:$B$23,0),0)="",HLOOKUP(CM$2,FIXTURES!$C$2:$NC$23,MATCH($C9,FIXTURES!$B$2:$B$23,0),0),HLOOKUP(CM$2+1,FIXTURES!$C$2:$NC$23,MATCH($C9,FIXTURES!$B$2:$B$23,0),0))))</f>
        <v/>
      </c>
      <c r="CN9" s="117" t="str">
        <f>IF(CN$1="SAT",IF(AND(HLOOKUP(CN$2,FIXTURES!$C$2:$NC$23,MATCH($C9,FIXTURES!$B$2:$B$23,0),0)="",HLOOKUP(CN$2+1,FIXTURES!$C$2:$NC$23,MATCH($C9,FIXTURES!$B$2:$B$23,0),0)="",HLOOKUP(CN$2+2,FIXTURES!$C$2:$NC$23,MATCH($C9,FIXTURES!$B$2:$B$23,0),0)=""),HLOOKUP(CN$2-1,FIXTURES!$C$2:$NC$23,MATCH($C9,FIXTURES!$B$2:$B$23,0),0),IF(AND(HLOOKUP(CN$2,FIXTURES!$C$2:$NC$23,MATCH($C9,FIXTURES!$B$2:$B$23,0),0)="",HLOOKUP(CN$2+1,FIXTURES!$C$2:$NC$23,MATCH($C9,FIXTURES!$B$2:$B$23,0),0)=""),HLOOKUP(CN$2+2,FIXTURES!$C$2:$NC$23,MATCH($C9,FIXTURES!$B$2:$B$23,0),0),IF(HLOOKUP(CN$2+1,FIXTURES!$C$2:$NC$23,MATCH($C9,FIXTURES!$B$2:$B$23,0),0)="",HLOOKUP(CN$2,FIXTURES!$C$2:$NC$23,MATCH($C9,FIXTURES!$B$2:$B$23,0),0),HLOOKUP(CN$2+1,FIXTURES!$C$2:$NC$23,MATCH($C9,FIXTURES!$B$2:$B$23,0),0)))),IF(AND(HLOOKUP(CN$2,FIXTURES!$C$2:$NC$23,MATCH($C9,FIXTURES!$B$2:$B$23,0),0)="",HLOOKUP(CN$2+1,FIXTURES!$C$2:$NC$23,MATCH($C9,FIXTURES!$B$2:$B$23,0),0)=""),HLOOKUP(CN$2+2,FIXTURES!$C$2:$NC$23,MATCH($C9,FIXTURES!$B$2:$B$23,0),0),IF(HLOOKUP(CN$2+1,FIXTURES!$C$2:$NC$23,MATCH($C9,FIXTURES!$B$2:$B$23,0),0)="",HLOOKUP(CN$2,FIXTURES!$C$2:$NC$23,MATCH($C9,FIXTURES!$B$2:$B$23,0),0),HLOOKUP(CN$2+1,FIXTURES!$C$2:$NC$23,MATCH($C9,FIXTURES!$B$2:$B$23,0),0))))</f>
        <v/>
      </c>
      <c r="CO9" s="117" t="str">
        <f>IF(CO$1="SAT",IF(AND(HLOOKUP(CO$2,FIXTURES!$C$2:$NC$23,MATCH($C9,FIXTURES!$B$2:$B$23,0),0)="",HLOOKUP(CO$2+1,FIXTURES!$C$2:$NC$23,MATCH($C9,FIXTURES!$B$2:$B$23,0),0)="",HLOOKUP(CO$2+2,FIXTURES!$C$2:$NC$23,MATCH($C9,FIXTURES!$B$2:$B$23,0),0)=""),HLOOKUP(CO$2-1,FIXTURES!$C$2:$NC$23,MATCH($C9,FIXTURES!$B$2:$B$23,0),0),IF(AND(HLOOKUP(CO$2,FIXTURES!$C$2:$NC$23,MATCH($C9,FIXTURES!$B$2:$B$23,0),0)="",HLOOKUP(CO$2+1,FIXTURES!$C$2:$NC$23,MATCH($C9,FIXTURES!$B$2:$B$23,0),0)=""),HLOOKUP(CO$2+2,FIXTURES!$C$2:$NC$23,MATCH($C9,FIXTURES!$B$2:$B$23,0),0),IF(HLOOKUP(CO$2+1,FIXTURES!$C$2:$NC$23,MATCH($C9,FIXTURES!$B$2:$B$23,0),0)="",HLOOKUP(CO$2,FIXTURES!$C$2:$NC$23,MATCH($C9,FIXTURES!$B$2:$B$23,0),0),HLOOKUP(CO$2+1,FIXTURES!$C$2:$NC$23,MATCH($C9,FIXTURES!$B$2:$B$23,0),0)))),IF(AND(HLOOKUP(CO$2,FIXTURES!$C$2:$NC$23,MATCH($C9,FIXTURES!$B$2:$B$23,0),0)="",HLOOKUP(CO$2+1,FIXTURES!$C$2:$NC$23,MATCH($C9,FIXTURES!$B$2:$B$23,0),0)=""),HLOOKUP(CO$2+2,FIXTURES!$C$2:$NC$23,MATCH($C9,FIXTURES!$B$2:$B$23,0),0),IF(HLOOKUP(CO$2+1,FIXTURES!$C$2:$NC$23,MATCH($C9,FIXTURES!$B$2:$B$23,0),0)="",HLOOKUP(CO$2,FIXTURES!$C$2:$NC$23,MATCH($C9,FIXTURES!$B$2:$B$23,0),0),HLOOKUP(CO$2+1,FIXTURES!$C$2:$NC$23,MATCH($C9,FIXTURES!$B$2:$B$23,0),0))))</f>
        <v/>
      </c>
      <c r="CP9" s="117" t="str">
        <f>IF(CP$1="SAT",IF(AND(HLOOKUP(CP$2,FIXTURES!$C$2:$NC$23,MATCH($C9,FIXTURES!$B$2:$B$23,0),0)="",HLOOKUP(CP$2+1,FIXTURES!$C$2:$NC$23,MATCH($C9,FIXTURES!$B$2:$B$23,0),0)="",HLOOKUP(CP$2+2,FIXTURES!$C$2:$NC$23,MATCH($C9,FIXTURES!$B$2:$B$23,0),0)=""),HLOOKUP(CP$2-1,FIXTURES!$C$2:$NC$23,MATCH($C9,FIXTURES!$B$2:$B$23,0),0),IF(AND(HLOOKUP(CP$2,FIXTURES!$C$2:$NC$23,MATCH($C9,FIXTURES!$B$2:$B$23,0),0)="",HLOOKUP(CP$2+1,FIXTURES!$C$2:$NC$23,MATCH($C9,FIXTURES!$B$2:$B$23,0),0)=""),HLOOKUP(CP$2+2,FIXTURES!$C$2:$NC$23,MATCH($C9,FIXTURES!$B$2:$B$23,0),0),IF(HLOOKUP(CP$2+1,FIXTURES!$C$2:$NC$23,MATCH($C9,FIXTURES!$B$2:$B$23,0),0)="",HLOOKUP(CP$2,FIXTURES!$C$2:$NC$23,MATCH($C9,FIXTURES!$B$2:$B$23,0),0),HLOOKUP(CP$2+1,FIXTURES!$C$2:$NC$23,MATCH($C9,FIXTURES!$B$2:$B$23,0),0)))),IF(AND(HLOOKUP(CP$2,FIXTURES!$C$2:$NC$23,MATCH($C9,FIXTURES!$B$2:$B$23,0),0)="",HLOOKUP(CP$2+1,FIXTURES!$C$2:$NC$23,MATCH($C9,FIXTURES!$B$2:$B$23,0),0)=""),HLOOKUP(CP$2+2,FIXTURES!$C$2:$NC$23,MATCH($C9,FIXTURES!$B$2:$B$23,0),0),IF(HLOOKUP(CP$2+1,FIXTURES!$C$2:$NC$23,MATCH($C9,FIXTURES!$B$2:$B$23,0),0)="",HLOOKUP(CP$2,FIXTURES!$C$2:$NC$23,MATCH($C9,FIXTURES!$B$2:$B$23,0),0),HLOOKUP(CP$2+1,FIXTURES!$C$2:$NC$23,MATCH($C9,FIXTURES!$B$2:$B$23,0),0))))</f>
        <v/>
      </c>
      <c r="CQ9" s="117" t="str">
        <f>IF(CQ$1="SAT",IF(AND(HLOOKUP(CQ$2,FIXTURES!$C$2:$NC$23,MATCH($C9,FIXTURES!$B$2:$B$23,0),0)="",HLOOKUP(CQ$2+1,FIXTURES!$C$2:$NC$23,MATCH($C9,FIXTURES!$B$2:$B$23,0),0)="",HLOOKUP(CQ$2+2,FIXTURES!$C$2:$NC$23,MATCH($C9,FIXTURES!$B$2:$B$23,0),0)=""),HLOOKUP(CQ$2-1,FIXTURES!$C$2:$NC$23,MATCH($C9,FIXTURES!$B$2:$B$23,0),0),IF(AND(HLOOKUP(CQ$2,FIXTURES!$C$2:$NC$23,MATCH($C9,FIXTURES!$B$2:$B$23,0),0)="",HLOOKUP(CQ$2+1,FIXTURES!$C$2:$NC$23,MATCH($C9,FIXTURES!$B$2:$B$23,0),0)=""),HLOOKUP(CQ$2+2,FIXTURES!$C$2:$NC$23,MATCH($C9,FIXTURES!$B$2:$B$23,0),0),IF(HLOOKUP(CQ$2+1,FIXTURES!$C$2:$NC$23,MATCH($C9,FIXTURES!$B$2:$B$23,0),0)="",HLOOKUP(CQ$2,FIXTURES!$C$2:$NC$23,MATCH($C9,FIXTURES!$B$2:$B$23,0),0),HLOOKUP(CQ$2+1,FIXTURES!$C$2:$NC$23,MATCH($C9,FIXTURES!$B$2:$B$23,0),0)))),IF(AND(HLOOKUP(CQ$2,FIXTURES!$C$2:$NC$23,MATCH($C9,FIXTURES!$B$2:$B$23,0),0)="",HLOOKUP(CQ$2+1,FIXTURES!$C$2:$NC$23,MATCH($C9,FIXTURES!$B$2:$B$23,0),0)=""),HLOOKUP(CQ$2+2,FIXTURES!$C$2:$NC$23,MATCH($C9,FIXTURES!$B$2:$B$23,0),0),IF(HLOOKUP(CQ$2+1,FIXTURES!$C$2:$NC$23,MATCH($C9,FIXTURES!$B$2:$B$23,0),0)="",HLOOKUP(CQ$2,FIXTURES!$C$2:$NC$23,MATCH($C9,FIXTURES!$B$2:$B$23,0),0),HLOOKUP(CQ$2+1,FIXTURES!$C$2:$NC$23,MATCH($C9,FIXTURES!$B$2:$B$23,0),0))))</f>
        <v/>
      </c>
      <c r="CR9" s="117" t="str">
        <f>IF(CR$1="SAT",IF(AND(HLOOKUP(CR$2,FIXTURES!$C$2:$NC$23,MATCH($C9,FIXTURES!$B$2:$B$23,0),0)="",HLOOKUP(CR$2+1,FIXTURES!$C$2:$NC$23,MATCH($C9,FIXTURES!$B$2:$B$23,0),0)="",HLOOKUP(CR$2+2,FIXTURES!$C$2:$NC$23,MATCH($C9,FIXTURES!$B$2:$B$23,0),0)=""),HLOOKUP(CR$2-1,FIXTURES!$C$2:$NC$23,MATCH($C9,FIXTURES!$B$2:$B$23,0),0),IF(AND(HLOOKUP(CR$2,FIXTURES!$C$2:$NC$23,MATCH($C9,FIXTURES!$B$2:$B$23,0),0)="",HLOOKUP(CR$2+1,FIXTURES!$C$2:$NC$23,MATCH($C9,FIXTURES!$B$2:$B$23,0),0)=""),HLOOKUP(CR$2+2,FIXTURES!$C$2:$NC$23,MATCH($C9,FIXTURES!$B$2:$B$23,0),0),IF(HLOOKUP(CR$2+1,FIXTURES!$C$2:$NC$23,MATCH($C9,FIXTURES!$B$2:$B$23,0),0)="",HLOOKUP(CR$2,FIXTURES!$C$2:$NC$23,MATCH($C9,FIXTURES!$B$2:$B$23,0),0),HLOOKUP(CR$2+1,FIXTURES!$C$2:$NC$23,MATCH($C9,FIXTURES!$B$2:$B$23,0),0)))),IF(AND(HLOOKUP(CR$2,FIXTURES!$C$2:$NC$23,MATCH($C9,FIXTURES!$B$2:$B$23,0),0)="",HLOOKUP(CR$2+1,FIXTURES!$C$2:$NC$23,MATCH($C9,FIXTURES!$B$2:$B$23,0),0)=""),HLOOKUP(CR$2+2,FIXTURES!$C$2:$NC$23,MATCH($C9,FIXTURES!$B$2:$B$23,0),0),IF(HLOOKUP(CR$2+1,FIXTURES!$C$2:$NC$23,MATCH($C9,FIXTURES!$B$2:$B$23,0),0)="",HLOOKUP(CR$2,FIXTURES!$C$2:$NC$23,MATCH($C9,FIXTURES!$B$2:$B$23,0),0),HLOOKUP(CR$2+1,FIXTURES!$C$2:$NC$23,MATCH($C9,FIXTURES!$B$2:$B$23,0),0))))</f>
        <v/>
      </c>
      <c r="CS9" s="117" t="str">
        <f>IF(CS$1="SAT",IF(AND(HLOOKUP(CS$2,FIXTURES!$C$2:$NC$23,MATCH($C9,FIXTURES!$B$2:$B$23,0),0)="",HLOOKUP(CS$2+1,FIXTURES!$C$2:$NC$23,MATCH($C9,FIXTURES!$B$2:$B$23,0),0)="",HLOOKUP(CS$2+2,FIXTURES!$C$2:$NC$23,MATCH($C9,FIXTURES!$B$2:$B$23,0),0)=""),HLOOKUP(CS$2-1,FIXTURES!$C$2:$NC$23,MATCH($C9,FIXTURES!$B$2:$B$23,0),0),IF(AND(HLOOKUP(CS$2,FIXTURES!$C$2:$NC$23,MATCH($C9,FIXTURES!$B$2:$B$23,0),0)="",HLOOKUP(CS$2+1,FIXTURES!$C$2:$NC$23,MATCH($C9,FIXTURES!$B$2:$B$23,0),0)=""),HLOOKUP(CS$2+2,FIXTURES!$C$2:$NC$23,MATCH($C9,FIXTURES!$B$2:$B$23,0),0),IF(HLOOKUP(CS$2+1,FIXTURES!$C$2:$NC$23,MATCH($C9,FIXTURES!$B$2:$B$23,0),0)="",HLOOKUP(CS$2,FIXTURES!$C$2:$NC$23,MATCH($C9,FIXTURES!$B$2:$B$23,0),0),HLOOKUP(CS$2+1,FIXTURES!$C$2:$NC$23,MATCH($C9,FIXTURES!$B$2:$B$23,0),0)))),IF(AND(HLOOKUP(CS$2,FIXTURES!$C$2:$NC$23,MATCH($C9,FIXTURES!$B$2:$B$23,0),0)="",HLOOKUP(CS$2+1,FIXTURES!$C$2:$NC$23,MATCH($C9,FIXTURES!$B$2:$B$23,0),0)=""),HLOOKUP(CS$2+2,FIXTURES!$C$2:$NC$23,MATCH($C9,FIXTURES!$B$2:$B$23,0),0),IF(HLOOKUP(CS$2+1,FIXTURES!$C$2:$NC$23,MATCH($C9,FIXTURES!$B$2:$B$23,0),0)="",HLOOKUP(CS$2,FIXTURES!$C$2:$NC$23,MATCH($C9,FIXTURES!$B$2:$B$23,0),0),HLOOKUP(CS$2+1,FIXTURES!$C$2:$NC$23,MATCH($C9,FIXTURES!$B$2:$B$23,0),0))))</f>
        <v/>
      </c>
      <c r="CT9" s="117" t="str">
        <f>IF(CT$1="SAT",IF(AND(HLOOKUP(CT$2,FIXTURES!$C$2:$NC$23,MATCH($C9,FIXTURES!$B$2:$B$23,0),0)="",HLOOKUP(CT$2+1,FIXTURES!$C$2:$NC$23,MATCH($C9,FIXTURES!$B$2:$B$23,0),0)="",HLOOKUP(CT$2+2,FIXTURES!$C$2:$NC$23,MATCH($C9,FIXTURES!$B$2:$B$23,0),0)=""),HLOOKUP(CT$2-1,FIXTURES!$C$2:$NC$23,MATCH($C9,FIXTURES!$B$2:$B$23,0),0),IF(AND(HLOOKUP(CT$2,FIXTURES!$C$2:$NC$23,MATCH($C9,FIXTURES!$B$2:$B$23,0),0)="",HLOOKUP(CT$2+1,FIXTURES!$C$2:$NC$23,MATCH($C9,FIXTURES!$B$2:$B$23,0),0)=""),HLOOKUP(CT$2+2,FIXTURES!$C$2:$NC$23,MATCH($C9,FIXTURES!$B$2:$B$23,0),0),IF(HLOOKUP(CT$2+1,FIXTURES!$C$2:$NC$23,MATCH($C9,FIXTURES!$B$2:$B$23,0),0)="",HLOOKUP(CT$2,FIXTURES!$C$2:$NC$23,MATCH($C9,FIXTURES!$B$2:$B$23,0),0),HLOOKUP(CT$2+1,FIXTURES!$C$2:$NC$23,MATCH($C9,FIXTURES!$B$2:$B$23,0),0)))),IF(AND(HLOOKUP(CT$2,FIXTURES!$C$2:$NC$23,MATCH($C9,FIXTURES!$B$2:$B$23,0),0)="",HLOOKUP(CT$2+1,FIXTURES!$C$2:$NC$23,MATCH($C9,FIXTURES!$B$2:$B$23,0),0)=""),HLOOKUP(CT$2+2,FIXTURES!$C$2:$NC$23,MATCH($C9,FIXTURES!$B$2:$B$23,0),0),IF(HLOOKUP(CT$2+1,FIXTURES!$C$2:$NC$23,MATCH($C9,FIXTURES!$B$2:$B$23,0),0)="",HLOOKUP(CT$2,FIXTURES!$C$2:$NC$23,MATCH($C9,FIXTURES!$B$2:$B$23,0),0),HLOOKUP(CT$2+1,FIXTURES!$C$2:$NC$23,MATCH($C9,FIXTURES!$B$2:$B$23,0),0))))</f>
        <v/>
      </c>
      <c r="CU9" s="117" t="str">
        <f>IF(CU$1="SAT",IF(AND(HLOOKUP(CU$2,FIXTURES!$C$2:$NC$23,MATCH($C9,FIXTURES!$B$2:$B$23,0),0)="",HLOOKUP(CU$2+1,FIXTURES!$C$2:$NC$23,MATCH($C9,FIXTURES!$B$2:$B$23,0),0)="",HLOOKUP(CU$2+2,FIXTURES!$C$2:$NC$23,MATCH($C9,FIXTURES!$B$2:$B$23,0),0)=""),HLOOKUP(CU$2-1,FIXTURES!$C$2:$NC$23,MATCH($C9,FIXTURES!$B$2:$B$23,0),0),IF(AND(HLOOKUP(CU$2,FIXTURES!$C$2:$NC$23,MATCH($C9,FIXTURES!$B$2:$B$23,0),0)="",HLOOKUP(CU$2+1,FIXTURES!$C$2:$NC$23,MATCH($C9,FIXTURES!$B$2:$B$23,0),0)=""),HLOOKUP(CU$2+2,FIXTURES!$C$2:$NC$23,MATCH($C9,FIXTURES!$B$2:$B$23,0),0),IF(HLOOKUP(CU$2+1,FIXTURES!$C$2:$NC$23,MATCH($C9,FIXTURES!$B$2:$B$23,0),0)="",HLOOKUP(CU$2,FIXTURES!$C$2:$NC$23,MATCH($C9,FIXTURES!$B$2:$B$23,0),0),HLOOKUP(CU$2+1,FIXTURES!$C$2:$NC$23,MATCH($C9,FIXTURES!$B$2:$B$23,0),0)))),IF(AND(HLOOKUP(CU$2,FIXTURES!$C$2:$NC$23,MATCH($C9,FIXTURES!$B$2:$B$23,0),0)="",HLOOKUP(CU$2+1,FIXTURES!$C$2:$NC$23,MATCH($C9,FIXTURES!$B$2:$B$23,0),0)=""),HLOOKUP(CU$2+2,FIXTURES!$C$2:$NC$23,MATCH($C9,FIXTURES!$B$2:$B$23,0),0),IF(HLOOKUP(CU$2+1,FIXTURES!$C$2:$NC$23,MATCH($C9,FIXTURES!$B$2:$B$23,0),0)="",HLOOKUP(CU$2,FIXTURES!$C$2:$NC$23,MATCH($C9,FIXTURES!$B$2:$B$23,0),0),HLOOKUP(CU$2+1,FIXTURES!$C$2:$NC$23,MATCH($C9,FIXTURES!$B$2:$B$23,0),0))))</f>
        <v/>
      </c>
      <c r="CV9" s="117" t="str">
        <f>IF(CV$1="SAT",IF(AND(HLOOKUP(CV$2,FIXTURES!$C$2:$NC$23,MATCH($C9,FIXTURES!$B$2:$B$23,0),0)="",HLOOKUP(CV$2+1,FIXTURES!$C$2:$NC$23,MATCH($C9,FIXTURES!$B$2:$B$23,0),0)="",HLOOKUP(CV$2+2,FIXTURES!$C$2:$NC$23,MATCH($C9,FIXTURES!$B$2:$B$23,0),0)=""),HLOOKUP(CV$2-1,FIXTURES!$C$2:$NC$23,MATCH($C9,FIXTURES!$B$2:$B$23,0),0),IF(AND(HLOOKUP(CV$2,FIXTURES!$C$2:$NC$23,MATCH($C9,FIXTURES!$B$2:$B$23,0),0)="",HLOOKUP(CV$2+1,FIXTURES!$C$2:$NC$23,MATCH($C9,FIXTURES!$B$2:$B$23,0),0)=""),HLOOKUP(CV$2+2,FIXTURES!$C$2:$NC$23,MATCH($C9,FIXTURES!$B$2:$B$23,0),0),IF(HLOOKUP(CV$2+1,FIXTURES!$C$2:$NC$23,MATCH($C9,FIXTURES!$B$2:$B$23,0),0)="",HLOOKUP(CV$2,FIXTURES!$C$2:$NC$23,MATCH($C9,FIXTURES!$B$2:$B$23,0),0),HLOOKUP(CV$2+1,FIXTURES!$C$2:$NC$23,MATCH($C9,FIXTURES!$B$2:$B$23,0),0)))),IF(AND(HLOOKUP(CV$2,FIXTURES!$C$2:$NC$23,MATCH($C9,FIXTURES!$B$2:$B$23,0),0)="",HLOOKUP(CV$2+1,FIXTURES!$C$2:$NC$23,MATCH($C9,FIXTURES!$B$2:$B$23,0),0)=""),HLOOKUP(CV$2+2,FIXTURES!$C$2:$NC$23,MATCH($C9,FIXTURES!$B$2:$B$23,0),0),IF(HLOOKUP(CV$2+1,FIXTURES!$C$2:$NC$23,MATCH($C9,FIXTURES!$B$2:$B$23,0),0)="",HLOOKUP(CV$2,FIXTURES!$C$2:$NC$23,MATCH($C9,FIXTURES!$B$2:$B$23,0),0),HLOOKUP(CV$2+1,FIXTURES!$C$2:$NC$23,MATCH($C9,FIXTURES!$B$2:$B$23,0),0))))</f>
        <v/>
      </c>
      <c r="CW9" s="117" t="str">
        <f>IF(CW$1="SAT",IF(AND(HLOOKUP(CW$2,FIXTURES!$C$2:$NC$23,MATCH($C9,FIXTURES!$B$2:$B$23,0),0)="",HLOOKUP(CW$2+1,FIXTURES!$C$2:$NC$23,MATCH($C9,FIXTURES!$B$2:$B$23,0),0)="",HLOOKUP(CW$2+2,FIXTURES!$C$2:$NC$23,MATCH($C9,FIXTURES!$B$2:$B$23,0),0)=""),HLOOKUP(CW$2-1,FIXTURES!$C$2:$NC$23,MATCH($C9,FIXTURES!$B$2:$B$23,0),0),IF(AND(HLOOKUP(CW$2,FIXTURES!$C$2:$NC$23,MATCH($C9,FIXTURES!$B$2:$B$23,0),0)="",HLOOKUP(CW$2+1,FIXTURES!$C$2:$NC$23,MATCH($C9,FIXTURES!$B$2:$B$23,0),0)=""),HLOOKUP(CW$2+2,FIXTURES!$C$2:$NC$23,MATCH($C9,FIXTURES!$B$2:$B$23,0),0),IF(HLOOKUP(CW$2+1,FIXTURES!$C$2:$NC$23,MATCH($C9,FIXTURES!$B$2:$B$23,0),0)="",HLOOKUP(CW$2,FIXTURES!$C$2:$NC$23,MATCH($C9,FIXTURES!$B$2:$B$23,0),0),HLOOKUP(CW$2+1,FIXTURES!$C$2:$NC$23,MATCH($C9,FIXTURES!$B$2:$B$23,0),0)))),IF(AND(HLOOKUP(CW$2,FIXTURES!$C$2:$NC$23,MATCH($C9,FIXTURES!$B$2:$B$23,0),0)="",HLOOKUP(CW$2+1,FIXTURES!$C$2:$NC$23,MATCH($C9,FIXTURES!$B$2:$B$23,0),0)=""),HLOOKUP(CW$2+2,FIXTURES!$C$2:$NC$23,MATCH($C9,FIXTURES!$B$2:$B$23,0),0),IF(HLOOKUP(CW$2+1,FIXTURES!$C$2:$NC$23,MATCH($C9,FIXTURES!$B$2:$B$23,0),0)="",HLOOKUP(CW$2,FIXTURES!$C$2:$NC$23,MATCH($C9,FIXTURES!$B$2:$B$23,0),0),HLOOKUP(CW$2+1,FIXTURES!$C$2:$NC$23,MATCH($C9,FIXTURES!$B$2:$B$23,0),0))))</f>
        <v/>
      </c>
      <c r="CX9" s="117" t="str">
        <f>IF(CX$1="SAT",IF(AND(HLOOKUP(CX$2,FIXTURES!$C$2:$NC$23,MATCH($C9,FIXTURES!$B$2:$B$23,0),0)="",HLOOKUP(CX$2+1,FIXTURES!$C$2:$NC$23,MATCH($C9,FIXTURES!$B$2:$B$23,0),0)="",HLOOKUP(CX$2+2,FIXTURES!$C$2:$NC$23,MATCH($C9,FIXTURES!$B$2:$B$23,0),0)=""),HLOOKUP(CX$2-1,FIXTURES!$C$2:$NC$23,MATCH($C9,FIXTURES!$B$2:$B$23,0),0),IF(AND(HLOOKUP(CX$2,FIXTURES!$C$2:$NC$23,MATCH($C9,FIXTURES!$B$2:$B$23,0),0)="",HLOOKUP(CX$2+1,FIXTURES!$C$2:$NC$23,MATCH($C9,FIXTURES!$B$2:$B$23,0),0)=""),HLOOKUP(CX$2+2,FIXTURES!$C$2:$NC$23,MATCH($C9,FIXTURES!$B$2:$B$23,0),0),IF(HLOOKUP(CX$2+1,FIXTURES!$C$2:$NC$23,MATCH($C9,FIXTURES!$B$2:$B$23,0),0)="",HLOOKUP(CX$2,FIXTURES!$C$2:$NC$23,MATCH($C9,FIXTURES!$B$2:$B$23,0),0),HLOOKUP(CX$2+1,FIXTURES!$C$2:$NC$23,MATCH($C9,FIXTURES!$B$2:$B$23,0),0)))),IF(AND(HLOOKUP(CX$2,FIXTURES!$C$2:$NC$23,MATCH($C9,FIXTURES!$B$2:$B$23,0),0)="",HLOOKUP(CX$2+1,FIXTURES!$C$2:$NC$23,MATCH($C9,FIXTURES!$B$2:$B$23,0),0)=""),HLOOKUP(CX$2+2,FIXTURES!$C$2:$NC$23,MATCH($C9,FIXTURES!$B$2:$B$23,0),0),IF(HLOOKUP(CX$2+1,FIXTURES!$C$2:$NC$23,MATCH($C9,FIXTURES!$B$2:$B$23,0),0)="",HLOOKUP(CX$2,FIXTURES!$C$2:$NC$23,MATCH($C9,FIXTURES!$B$2:$B$23,0),0),HLOOKUP(CX$2+1,FIXTURES!$C$2:$NC$23,MATCH($C9,FIXTURES!$B$2:$B$23,0),0))))</f>
        <v/>
      </c>
      <c r="CY9" s="117" t="str">
        <f>IF(CY$1="SAT",IF(AND(HLOOKUP(CY$2,FIXTURES!$C$2:$NC$23,MATCH($C9,FIXTURES!$B$2:$B$23,0),0)="",HLOOKUP(CY$2+1,FIXTURES!$C$2:$NC$23,MATCH($C9,FIXTURES!$B$2:$B$23,0),0)="",HLOOKUP(CY$2+2,FIXTURES!$C$2:$NC$23,MATCH($C9,FIXTURES!$B$2:$B$23,0),0)=""),HLOOKUP(CY$2-1,FIXTURES!$C$2:$NC$23,MATCH($C9,FIXTURES!$B$2:$B$23,0),0),IF(AND(HLOOKUP(CY$2,FIXTURES!$C$2:$NC$23,MATCH($C9,FIXTURES!$B$2:$B$23,0),0)="",HLOOKUP(CY$2+1,FIXTURES!$C$2:$NC$23,MATCH($C9,FIXTURES!$B$2:$B$23,0),0)=""),HLOOKUP(CY$2+2,FIXTURES!$C$2:$NC$23,MATCH($C9,FIXTURES!$B$2:$B$23,0),0),IF(HLOOKUP(CY$2+1,FIXTURES!$C$2:$NC$23,MATCH($C9,FIXTURES!$B$2:$B$23,0),0)="",HLOOKUP(CY$2,FIXTURES!$C$2:$NC$23,MATCH($C9,FIXTURES!$B$2:$B$23,0),0),HLOOKUP(CY$2+1,FIXTURES!$C$2:$NC$23,MATCH($C9,FIXTURES!$B$2:$B$23,0),0)))),IF(AND(HLOOKUP(CY$2,FIXTURES!$C$2:$NC$23,MATCH($C9,FIXTURES!$B$2:$B$23,0),0)="",HLOOKUP(CY$2+1,FIXTURES!$C$2:$NC$23,MATCH($C9,FIXTURES!$B$2:$B$23,0),0)=""),HLOOKUP(CY$2+2,FIXTURES!$C$2:$NC$23,MATCH($C9,FIXTURES!$B$2:$B$23,0),0),IF(HLOOKUP(CY$2+1,FIXTURES!$C$2:$NC$23,MATCH($C9,FIXTURES!$B$2:$B$23,0),0)="",HLOOKUP(CY$2,FIXTURES!$C$2:$NC$23,MATCH($C9,FIXTURES!$B$2:$B$23,0),0),HLOOKUP(CY$2+1,FIXTURES!$C$2:$NC$23,MATCH($C9,FIXTURES!$B$2:$B$23,0),0))))</f>
        <v/>
      </c>
      <c r="CZ9" s="117" t="str">
        <f>IF(CZ$1="SAT",IF(AND(HLOOKUP(CZ$2,FIXTURES!$C$2:$NC$23,MATCH($C9,FIXTURES!$B$2:$B$23,0),0)="",HLOOKUP(CZ$2+1,FIXTURES!$C$2:$NC$23,MATCH($C9,FIXTURES!$B$2:$B$23,0),0)="",HLOOKUP(CZ$2+2,FIXTURES!$C$2:$NC$23,MATCH($C9,FIXTURES!$B$2:$B$23,0),0)=""),HLOOKUP(CZ$2-1,FIXTURES!$C$2:$NC$23,MATCH($C9,FIXTURES!$B$2:$B$23,0),0),IF(AND(HLOOKUP(CZ$2,FIXTURES!$C$2:$NC$23,MATCH($C9,FIXTURES!$B$2:$B$23,0),0)="",HLOOKUP(CZ$2+1,FIXTURES!$C$2:$NC$23,MATCH($C9,FIXTURES!$B$2:$B$23,0),0)=""),HLOOKUP(CZ$2+2,FIXTURES!$C$2:$NC$23,MATCH($C9,FIXTURES!$B$2:$B$23,0),0),IF(HLOOKUP(CZ$2+1,FIXTURES!$C$2:$NC$23,MATCH($C9,FIXTURES!$B$2:$B$23,0),0)="",HLOOKUP(CZ$2,FIXTURES!$C$2:$NC$23,MATCH($C9,FIXTURES!$B$2:$B$23,0),0),HLOOKUP(CZ$2+1,FIXTURES!$C$2:$NC$23,MATCH($C9,FIXTURES!$B$2:$B$23,0),0)))),IF(AND(HLOOKUP(CZ$2,FIXTURES!$C$2:$NC$23,MATCH($C9,FIXTURES!$B$2:$B$23,0),0)="",HLOOKUP(CZ$2+1,FIXTURES!$C$2:$NC$23,MATCH($C9,FIXTURES!$B$2:$B$23,0),0)=""),HLOOKUP(CZ$2+2,FIXTURES!$C$2:$NC$23,MATCH($C9,FIXTURES!$B$2:$B$23,0),0),IF(HLOOKUP(CZ$2+1,FIXTURES!$C$2:$NC$23,MATCH($C9,FIXTURES!$B$2:$B$23,0),0)="",HLOOKUP(CZ$2,FIXTURES!$C$2:$NC$23,MATCH($C9,FIXTURES!$B$2:$B$23,0),0),HLOOKUP(CZ$2+1,FIXTURES!$C$2:$NC$23,MATCH($C9,FIXTURES!$B$2:$B$23,0),0))))</f>
        <v/>
      </c>
      <c r="DA9" s="117" t="str">
        <f>IF(DA$1="SAT",IF(AND(HLOOKUP(DA$2,FIXTURES!$C$2:$NC$23,MATCH($C9,FIXTURES!$B$2:$B$23,0),0)="",HLOOKUP(DA$2+1,FIXTURES!$C$2:$NC$23,MATCH($C9,FIXTURES!$B$2:$B$23,0),0)="",HLOOKUP(DA$2+2,FIXTURES!$C$2:$NC$23,MATCH($C9,FIXTURES!$B$2:$B$23,0),0)=""),HLOOKUP(DA$2-1,FIXTURES!$C$2:$NC$23,MATCH($C9,FIXTURES!$B$2:$B$23,0),0),IF(AND(HLOOKUP(DA$2,FIXTURES!$C$2:$NC$23,MATCH($C9,FIXTURES!$B$2:$B$23,0),0)="",HLOOKUP(DA$2+1,FIXTURES!$C$2:$NC$23,MATCH($C9,FIXTURES!$B$2:$B$23,0),0)=""),HLOOKUP(DA$2+2,FIXTURES!$C$2:$NC$23,MATCH($C9,FIXTURES!$B$2:$B$23,0),0),IF(HLOOKUP(DA$2+1,FIXTURES!$C$2:$NC$23,MATCH($C9,FIXTURES!$B$2:$B$23,0),0)="",HLOOKUP(DA$2,FIXTURES!$C$2:$NC$23,MATCH($C9,FIXTURES!$B$2:$B$23,0),0),HLOOKUP(DA$2+1,FIXTURES!$C$2:$NC$23,MATCH($C9,FIXTURES!$B$2:$B$23,0),0)))),IF(AND(HLOOKUP(DA$2,FIXTURES!$C$2:$NC$23,MATCH($C9,FIXTURES!$B$2:$B$23,0),0)="",HLOOKUP(DA$2+1,FIXTURES!$C$2:$NC$23,MATCH($C9,FIXTURES!$B$2:$B$23,0),0)=""),HLOOKUP(DA$2+2,FIXTURES!$C$2:$NC$23,MATCH($C9,FIXTURES!$B$2:$B$23,0),0),IF(HLOOKUP(DA$2+1,FIXTURES!$C$2:$NC$23,MATCH($C9,FIXTURES!$B$2:$B$23,0),0)="",HLOOKUP(DA$2,FIXTURES!$C$2:$NC$23,MATCH($C9,FIXTURES!$B$2:$B$23,0),0),HLOOKUP(DA$2+1,FIXTURES!$C$2:$NC$23,MATCH($C9,FIXTURES!$B$2:$B$23,0),0))))</f>
        <v/>
      </c>
      <c r="DB9" s="117" t="str">
        <f>IF(DB$1="SAT",IF(AND(HLOOKUP(DB$2,FIXTURES!$C$2:$NC$23,MATCH($C9,FIXTURES!$B$2:$B$23,0),0)="",HLOOKUP(DB$2+1,FIXTURES!$C$2:$NC$23,MATCH($C9,FIXTURES!$B$2:$B$23,0),0)="",HLOOKUP(DB$2+2,FIXTURES!$C$2:$NC$23,MATCH($C9,FIXTURES!$B$2:$B$23,0),0)=""),HLOOKUP(DB$2-1,FIXTURES!$C$2:$NC$23,MATCH($C9,FIXTURES!$B$2:$B$23,0),0),IF(AND(HLOOKUP(DB$2,FIXTURES!$C$2:$NC$23,MATCH($C9,FIXTURES!$B$2:$B$23,0),0)="",HLOOKUP(DB$2+1,FIXTURES!$C$2:$NC$23,MATCH($C9,FIXTURES!$B$2:$B$23,0),0)=""),HLOOKUP(DB$2+2,FIXTURES!$C$2:$NC$23,MATCH($C9,FIXTURES!$B$2:$B$23,0),0),IF(HLOOKUP(DB$2+1,FIXTURES!$C$2:$NC$23,MATCH($C9,FIXTURES!$B$2:$B$23,0),0)="",HLOOKUP(DB$2,FIXTURES!$C$2:$NC$23,MATCH($C9,FIXTURES!$B$2:$B$23,0),0),HLOOKUP(DB$2+1,FIXTURES!$C$2:$NC$23,MATCH($C9,FIXTURES!$B$2:$B$23,0),0)))),IF(AND(HLOOKUP(DB$2,FIXTURES!$C$2:$NC$23,MATCH($C9,FIXTURES!$B$2:$B$23,0),0)="",HLOOKUP(DB$2+1,FIXTURES!$C$2:$NC$23,MATCH($C9,FIXTURES!$B$2:$B$23,0),0)=""),HLOOKUP(DB$2+2,FIXTURES!$C$2:$NC$23,MATCH($C9,FIXTURES!$B$2:$B$23,0),0),IF(HLOOKUP(DB$2+1,FIXTURES!$C$2:$NC$23,MATCH($C9,FIXTURES!$B$2:$B$23,0),0)="",HLOOKUP(DB$2,FIXTURES!$C$2:$NC$23,MATCH($C9,FIXTURES!$B$2:$B$23,0),0),HLOOKUP(DB$2+1,FIXTURES!$C$2:$NC$23,MATCH($C9,FIXTURES!$B$2:$B$23,0),0))))</f>
        <v/>
      </c>
      <c r="DC9" s="117" t="str">
        <f>IF(DC$1="SAT",IF(AND(HLOOKUP(DC$2,FIXTURES!$C$2:$NC$23,MATCH($C9,FIXTURES!$B$2:$B$23,0),0)="",HLOOKUP(DC$2+1,FIXTURES!$C$2:$NC$23,MATCH($C9,FIXTURES!$B$2:$B$23,0),0)="",HLOOKUP(DC$2+2,FIXTURES!$C$2:$NC$23,MATCH($C9,FIXTURES!$B$2:$B$23,0),0)=""),HLOOKUP(DC$2-1,FIXTURES!$C$2:$NC$23,MATCH($C9,FIXTURES!$B$2:$B$23,0),0),IF(AND(HLOOKUP(DC$2,FIXTURES!$C$2:$NC$23,MATCH($C9,FIXTURES!$B$2:$B$23,0),0)="",HLOOKUP(DC$2+1,FIXTURES!$C$2:$NC$23,MATCH($C9,FIXTURES!$B$2:$B$23,0),0)=""),HLOOKUP(DC$2+2,FIXTURES!$C$2:$NC$23,MATCH($C9,FIXTURES!$B$2:$B$23,0),0),IF(HLOOKUP(DC$2+1,FIXTURES!$C$2:$NC$23,MATCH($C9,FIXTURES!$B$2:$B$23,0),0)="",HLOOKUP(DC$2,FIXTURES!$C$2:$NC$23,MATCH($C9,FIXTURES!$B$2:$B$23,0),0),HLOOKUP(DC$2+1,FIXTURES!$C$2:$NC$23,MATCH($C9,FIXTURES!$B$2:$B$23,0),0)))),IF(AND(HLOOKUP(DC$2,FIXTURES!$C$2:$NC$23,MATCH($C9,FIXTURES!$B$2:$B$23,0),0)="",HLOOKUP(DC$2+1,FIXTURES!$C$2:$NC$23,MATCH($C9,FIXTURES!$B$2:$B$23,0),0)=""),HLOOKUP(DC$2+2,FIXTURES!$C$2:$NC$23,MATCH($C9,FIXTURES!$B$2:$B$23,0),0),IF(HLOOKUP(DC$2+1,FIXTURES!$C$2:$NC$23,MATCH($C9,FIXTURES!$B$2:$B$23,0),0)="",HLOOKUP(DC$2,FIXTURES!$C$2:$NC$23,MATCH($C9,FIXTURES!$B$2:$B$23,0),0),HLOOKUP(DC$2+1,FIXTURES!$C$2:$NC$23,MATCH($C9,FIXTURES!$B$2:$B$23,0),0))))</f>
        <v/>
      </c>
      <c r="DD9" s="116"/>
      <c r="DE9" s="102" t="str">
        <f>LEFT(HLOOKUP(DE$2,FIXTURES!$C$2:$NJ$23,MATCH($C9,FIXTURES!$B$2:$B$23,0),0),3)</f>
        <v/>
      </c>
      <c r="DF9" s="102" t="str">
        <f>IF(LEN(HLOOKUP(DE$2,FIXTURES!$C$2:$NJ$23,MATCH($C9,FIXTURES!$B$2:$B$23,0),0))=6,RIGHT(HLOOKUP(DE$2,FIXTURES!$C$2:$NJ$23,MATCH($C9,FIXTURES!$B$2:$B$23,0),0),3),"")</f>
        <v/>
      </c>
      <c r="DG9" s="102" t="str">
        <f>IF(LEN(HLOOKUP(DE$2,FIXTURES!$C$2:$NJ$23,MATCH($C9,FIXTURES!$B$2:$B$23,0),0))=9,RIGHT(HLOOKUP(DE$2,FIXTURES!$C$2:$NJ$23,MATCH($C9,FIXTURES!$B$2:$B$23,0),0),3),"")</f>
        <v/>
      </c>
      <c r="DH9" s="102" t="str">
        <f>IFERROR(IF(BGW!$F36=1,"",VLOOKUP($C9,BGW!$B$33:$E$52,MATCH($DH$2,BGW!$B$32:$E$32,0),0)),"")</f>
        <v/>
      </c>
      <c r="DI9" s="102" t="str">
        <f>IFERROR(IF(BGW!$F61=1,"",VLOOKUP($C9,BGW!$B$58:$E$77,MATCH($DI$2,BGW!$B$57:$E$57,0),0)),"")</f>
        <v>LEI</v>
      </c>
      <c r="DJ9" s="102" t="str">
        <f>IFERROR(IF(BGW!$F86=1,"",VLOOKUP($C9,BGW!$B$83:$E$102,MATCH($DJ$2,BGW!$B$82:$E$82,0),0)),"")</f>
        <v/>
      </c>
      <c r="DK9" s="116"/>
    </row>
    <row r="10" spans="1:367" s="118" customFormat="1" ht="21.75" customHeight="1" x14ac:dyDescent="0.3">
      <c r="A10" s="103" t="s">
        <v>75</v>
      </c>
      <c r="B10" s="115">
        <f>VLOOKUP(A10,[1]Table!$B$1:$O$21,MATCH("xGD/90",[1]Table!$B$1:$O$1,0),0)</f>
        <v>0.7</v>
      </c>
      <c r="C10" s="116" t="s">
        <v>4</v>
      </c>
      <c r="D10" s="117" t="str">
        <f>IF(D$1="SAT",IF(AND(HLOOKUP(D$2,FIXTURES!$C$2:$NC$23,MATCH($C10,FIXTURES!$B$2:$B$23,0),0)="",HLOOKUP(D$2+1,FIXTURES!$C$2:$NC$23,MATCH($C10,FIXTURES!$B$2:$B$23,0),0)="",HLOOKUP(D$2+2,FIXTURES!$C$2:$NC$23,MATCH($C10,FIXTURES!$B$2:$B$23,0),0)=""),HLOOKUP(D$2-1,FIXTURES!$C$2:$NC$23,MATCH($C10,FIXTURES!$B$2:$B$23,0),0),IF(AND(HLOOKUP(D$2,FIXTURES!$C$2:$NC$23,MATCH($C10,FIXTURES!$B$2:$B$23,0),0)="",HLOOKUP(D$2+1,FIXTURES!$C$2:$NC$23,MATCH($C10,FIXTURES!$B$2:$B$23,0),0)=""),HLOOKUP(D$2+2,FIXTURES!$C$2:$NC$23,MATCH($C10,FIXTURES!$B$2:$B$23,0),0),IF(HLOOKUP(D$2+1,FIXTURES!$C$2:$NC$23,MATCH($C10,FIXTURES!$B$2:$B$23,0),0)="",HLOOKUP(D$2,FIXTURES!$C$2:$NC$23,MATCH($C10,FIXTURES!$B$2:$B$23,0),0),HLOOKUP(D$2+1,FIXTURES!$C$2:$NC$23,MATCH($C10,FIXTURES!$B$2:$B$23,0),0)))),IF(AND(HLOOKUP(D$2,FIXTURES!$C$2:$NC$23,MATCH($C10,FIXTURES!$B$2:$B$23,0),0)="",HLOOKUP(D$2+1,FIXTURES!$C$2:$NC$23,MATCH($C10,FIXTURES!$B$2:$B$23,0),0)=""),HLOOKUP(D$2+2,FIXTURES!$C$2:$NC$23,MATCH($C10,FIXTURES!$B$2:$B$23,0),0),IF(HLOOKUP(D$2+1,FIXTURES!$C$2:$NC$23,MATCH($C10,FIXTURES!$B$2:$B$23,0),0)="",HLOOKUP(D$2,FIXTURES!$C$2:$NC$23,MATCH($C10,FIXTURES!$B$2:$B$23,0),0),HLOOKUP(D$2+1,FIXTURES!$C$2:$NC$23,MATCH($C10,FIXTURES!$B$2:$B$23,0),0))))</f>
        <v/>
      </c>
      <c r="E10" s="117" t="str">
        <f>IF(E$1="SAT",IF(AND(HLOOKUP(E$2,FIXTURES!$C$2:$NC$23,MATCH($C10,FIXTURES!$B$2:$B$23,0),0)="",HLOOKUP(E$2+1,FIXTURES!$C$2:$NC$23,MATCH($C10,FIXTURES!$B$2:$B$23,0),0)="",HLOOKUP(E$2+2,FIXTURES!$C$2:$NC$23,MATCH($C10,FIXTURES!$B$2:$B$23,0),0)=""),HLOOKUP(E$2-1,FIXTURES!$C$2:$NC$23,MATCH($C10,FIXTURES!$B$2:$B$23,0),0),IF(AND(HLOOKUP(E$2,FIXTURES!$C$2:$NC$23,MATCH($C10,FIXTURES!$B$2:$B$23,0),0)="",HLOOKUP(E$2+1,FIXTURES!$C$2:$NC$23,MATCH($C10,FIXTURES!$B$2:$B$23,0),0)=""),HLOOKUP(E$2+2,FIXTURES!$C$2:$NC$23,MATCH($C10,FIXTURES!$B$2:$B$23,0),0),IF(HLOOKUP(E$2+1,FIXTURES!$C$2:$NC$23,MATCH($C10,FIXTURES!$B$2:$B$23,0),0)="",HLOOKUP(E$2,FIXTURES!$C$2:$NC$23,MATCH($C10,FIXTURES!$B$2:$B$23,0),0),HLOOKUP(E$2+1,FIXTURES!$C$2:$NC$23,MATCH($C10,FIXTURES!$B$2:$B$23,0),0)))),IF(AND(HLOOKUP(E$2,FIXTURES!$C$2:$NC$23,MATCH($C10,FIXTURES!$B$2:$B$23,0),0)="",HLOOKUP(E$2+1,FIXTURES!$C$2:$NC$23,MATCH($C10,FIXTURES!$B$2:$B$23,0),0)=""),HLOOKUP(E$2+2,FIXTURES!$C$2:$NC$23,MATCH($C10,FIXTURES!$B$2:$B$23,0),0),IF(HLOOKUP(E$2+1,FIXTURES!$C$2:$NC$23,MATCH($C10,FIXTURES!$B$2:$B$23,0),0)="",HLOOKUP(E$2,FIXTURES!$C$2:$NC$23,MATCH($C10,FIXTURES!$B$2:$B$23,0),0),HLOOKUP(E$2+1,FIXTURES!$C$2:$NC$23,MATCH($C10,FIXTURES!$B$2:$B$23,0),0))))</f>
        <v>mun</v>
      </c>
      <c r="F10" s="117" t="str">
        <f>IF(F$1="SAT",IF(AND(HLOOKUP(F$2,FIXTURES!$C$2:$NC$23,MATCH($C10,FIXTURES!$B$2:$B$23,0),0)="",HLOOKUP(F$2+1,FIXTURES!$C$2:$NC$23,MATCH($C10,FIXTURES!$B$2:$B$23,0),0)="",HLOOKUP(F$2+2,FIXTURES!$C$2:$NC$23,MATCH($C10,FIXTURES!$B$2:$B$23,0),0)=""),HLOOKUP(F$2-1,FIXTURES!$C$2:$NC$23,MATCH($C10,FIXTURES!$B$2:$B$23,0),0),IF(AND(HLOOKUP(F$2,FIXTURES!$C$2:$NC$23,MATCH($C10,FIXTURES!$B$2:$B$23,0),0)="",HLOOKUP(F$2+1,FIXTURES!$C$2:$NC$23,MATCH($C10,FIXTURES!$B$2:$B$23,0),0)=""),HLOOKUP(F$2+2,FIXTURES!$C$2:$NC$23,MATCH($C10,FIXTURES!$B$2:$B$23,0),0),IF(HLOOKUP(F$2+1,FIXTURES!$C$2:$NC$23,MATCH($C10,FIXTURES!$B$2:$B$23,0),0)="",HLOOKUP(F$2,FIXTURES!$C$2:$NC$23,MATCH($C10,FIXTURES!$B$2:$B$23,0),0),HLOOKUP(F$2+1,FIXTURES!$C$2:$NC$23,MATCH($C10,FIXTURES!$B$2:$B$23,0),0)))),IF(AND(HLOOKUP(F$2,FIXTURES!$C$2:$NC$23,MATCH($C10,FIXTURES!$B$2:$B$23,0),0)="",HLOOKUP(F$2+1,FIXTURES!$C$2:$NC$23,MATCH($C10,FIXTURES!$B$2:$B$23,0),0)=""),HLOOKUP(F$2+2,FIXTURES!$C$2:$NC$23,MATCH($C10,FIXTURES!$B$2:$B$23,0),0),IF(HLOOKUP(F$2+1,FIXTURES!$C$2:$NC$23,MATCH($C10,FIXTURES!$B$2:$B$23,0),0)="",HLOOKUP(F$2,FIXTURES!$C$2:$NC$23,MATCH($C10,FIXTURES!$B$2:$B$23,0),0),HLOOKUP(F$2+1,FIXTURES!$C$2:$NC$23,MATCH($C10,FIXTURES!$B$2:$B$23,0),0))))</f>
        <v/>
      </c>
      <c r="G10" s="117" t="str">
        <f>IF(G$1="SAT",IF(AND(HLOOKUP(G$2,FIXTURES!$C$2:$NC$23,MATCH($C10,FIXTURES!$B$2:$B$23,0),0)="",HLOOKUP(G$2+1,FIXTURES!$C$2:$NC$23,MATCH($C10,FIXTURES!$B$2:$B$23,0),0)="",HLOOKUP(G$2+2,FIXTURES!$C$2:$NC$23,MATCH($C10,FIXTURES!$B$2:$B$23,0),0)=""),HLOOKUP(G$2-1,FIXTURES!$C$2:$NC$23,MATCH($C10,FIXTURES!$B$2:$B$23,0),0),IF(AND(HLOOKUP(G$2,FIXTURES!$C$2:$NC$23,MATCH($C10,FIXTURES!$B$2:$B$23,0),0)="",HLOOKUP(G$2+1,FIXTURES!$C$2:$NC$23,MATCH($C10,FIXTURES!$B$2:$B$23,0),0)=""),HLOOKUP(G$2+2,FIXTURES!$C$2:$NC$23,MATCH($C10,FIXTURES!$B$2:$B$23,0),0),IF(HLOOKUP(G$2+1,FIXTURES!$C$2:$NC$23,MATCH($C10,FIXTURES!$B$2:$B$23,0),0)="",HLOOKUP(G$2,FIXTURES!$C$2:$NC$23,MATCH($C10,FIXTURES!$B$2:$B$23,0),0),HLOOKUP(G$2+1,FIXTURES!$C$2:$NC$23,MATCH($C10,FIXTURES!$B$2:$B$23,0),0)))),IF(AND(HLOOKUP(G$2,FIXTURES!$C$2:$NC$23,MATCH($C10,FIXTURES!$B$2:$B$23,0),0)="",HLOOKUP(G$2+1,FIXTURES!$C$2:$NC$23,MATCH($C10,FIXTURES!$B$2:$B$23,0),0)=""),HLOOKUP(G$2+2,FIXTURES!$C$2:$NC$23,MATCH($C10,FIXTURES!$B$2:$B$23,0),0),IF(HLOOKUP(G$2+1,FIXTURES!$C$2:$NC$23,MATCH($C10,FIXTURES!$B$2:$B$23,0),0)="",HLOOKUP(G$2,FIXTURES!$C$2:$NC$23,MATCH($C10,FIXTURES!$B$2:$B$23,0),0),HLOOKUP(G$2+1,FIXTURES!$C$2:$NC$23,MATCH($C10,FIXTURES!$B$2:$B$23,0),0))))</f>
        <v>NEW</v>
      </c>
      <c r="H10" s="117" t="str">
        <f>IF(H$1="SAT",IF(AND(HLOOKUP(H$2,FIXTURES!$C$2:$NC$23,MATCH($C10,FIXTURES!$B$2:$B$23,0),0)="",HLOOKUP(H$2+1,FIXTURES!$C$2:$NC$23,MATCH($C10,FIXTURES!$B$2:$B$23,0),0)="",HLOOKUP(H$2+2,FIXTURES!$C$2:$NC$23,MATCH($C10,FIXTURES!$B$2:$B$23,0),0)=""),HLOOKUP(H$2-1,FIXTURES!$C$2:$NC$23,MATCH($C10,FIXTURES!$B$2:$B$23,0),0),IF(AND(HLOOKUP(H$2,FIXTURES!$C$2:$NC$23,MATCH($C10,FIXTURES!$B$2:$B$23,0),0)="",HLOOKUP(H$2+1,FIXTURES!$C$2:$NC$23,MATCH($C10,FIXTURES!$B$2:$B$23,0),0)=""),HLOOKUP(H$2+2,FIXTURES!$C$2:$NC$23,MATCH($C10,FIXTURES!$B$2:$B$23,0),0),IF(HLOOKUP(H$2+1,FIXTURES!$C$2:$NC$23,MATCH($C10,FIXTURES!$B$2:$B$23,0),0)="",HLOOKUP(H$2,FIXTURES!$C$2:$NC$23,MATCH($C10,FIXTURES!$B$2:$B$23,0),0),HLOOKUP(H$2+1,FIXTURES!$C$2:$NC$23,MATCH($C10,FIXTURES!$B$2:$B$23,0),0)))),IF(AND(HLOOKUP(H$2,FIXTURES!$C$2:$NC$23,MATCH($C10,FIXTURES!$B$2:$B$23,0),0)="",HLOOKUP(H$2+1,FIXTURES!$C$2:$NC$23,MATCH($C10,FIXTURES!$B$2:$B$23,0),0)=""),HLOOKUP(H$2+2,FIXTURES!$C$2:$NC$23,MATCH($C10,FIXTURES!$B$2:$B$23,0),0),IF(HLOOKUP(H$2+1,FIXTURES!$C$2:$NC$23,MATCH($C10,FIXTURES!$B$2:$B$23,0),0)="",HLOOKUP(H$2,FIXTURES!$C$2:$NC$23,MATCH($C10,FIXTURES!$B$2:$B$23,0),0),HLOOKUP(H$2+1,FIXTURES!$C$2:$NC$23,MATCH($C10,FIXTURES!$B$2:$B$23,0),0))))</f>
        <v/>
      </c>
      <c r="I10" s="117" t="str">
        <f>IF(I$1="SAT",IF(AND(HLOOKUP(I$2,FIXTURES!$C$2:$NC$23,MATCH($C10,FIXTURES!$B$2:$B$23,0),0)="",HLOOKUP(I$2+1,FIXTURES!$C$2:$NC$23,MATCH($C10,FIXTURES!$B$2:$B$23,0),0)="",HLOOKUP(I$2+2,FIXTURES!$C$2:$NC$23,MATCH($C10,FIXTURES!$B$2:$B$23,0),0)=""),HLOOKUP(I$2-1,FIXTURES!$C$2:$NC$23,MATCH($C10,FIXTURES!$B$2:$B$23,0),0),IF(AND(HLOOKUP(I$2,FIXTURES!$C$2:$NC$23,MATCH($C10,FIXTURES!$B$2:$B$23,0),0)="",HLOOKUP(I$2+1,FIXTURES!$C$2:$NC$23,MATCH($C10,FIXTURES!$B$2:$B$23,0),0)=""),HLOOKUP(I$2+2,FIXTURES!$C$2:$NC$23,MATCH($C10,FIXTURES!$B$2:$B$23,0),0),IF(HLOOKUP(I$2+1,FIXTURES!$C$2:$NC$23,MATCH($C10,FIXTURES!$B$2:$B$23,0),0)="",HLOOKUP(I$2,FIXTURES!$C$2:$NC$23,MATCH($C10,FIXTURES!$B$2:$B$23,0),0),HLOOKUP(I$2+1,FIXTURES!$C$2:$NC$23,MATCH($C10,FIXTURES!$B$2:$B$23,0),0)))),IF(AND(HLOOKUP(I$2,FIXTURES!$C$2:$NC$23,MATCH($C10,FIXTURES!$B$2:$B$23,0),0)="",HLOOKUP(I$2+1,FIXTURES!$C$2:$NC$23,MATCH($C10,FIXTURES!$B$2:$B$23,0),0)=""),HLOOKUP(I$2+2,FIXTURES!$C$2:$NC$23,MATCH($C10,FIXTURES!$B$2:$B$23,0),0),IF(HLOOKUP(I$2+1,FIXTURES!$C$2:$NC$23,MATCH($C10,FIXTURES!$B$2:$B$23,0),0)="",HLOOKUP(I$2,FIXTURES!$C$2:$NC$23,MATCH($C10,FIXTURES!$B$2:$B$23,0),0),HLOOKUP(I$2+1,FIXTURES!$C$2:$NC$23,MATCH($C10,FIXTURES!$B$2:$B$23,0),0))))</f>
        <v>whu</v>
      </c>
      <c r="J10" s="117" t="str">
        <f>IF(J$1="SAT",IF(AND(HLOOKUP(J$2,FIXTURES!$C$2:$NC$23,MATCH($C10,FIXTURES!$B$2:$B$23,0),0)="",HLOOKUP(J$2+1,FIXTURES!$C$2:$NC$23,MATCH($C10,FIXTURES!$B$2:$B$23,0),0)="",HLOOKUP(J$2+2,FIXTURES!$C$2:$NC$23,MATCH($C10,FIXTURES!$B$2:$B$23,0),0)=""),HLOOKUP(J$2-1,FIXTURES!$C$2:$NC$23,MATCH($C10,FIXTURES!$B$2:$B$23,0),0),IF(AND(HLOOKUP(J$2,FIXTURES!$C$2:$NC$23,MATCH($C10,FIXTURES!$B$2:$B$23,0),0)="",HLOOKUP(J$2+1,FIXTURES!$C$2:$NC$23,MATCH($C10,FIXTURES!$B$2:$B$23,0),0)=""),HLOOKUP(J$2+2,FIXTURES!$C$2:$NC$23,MATCH($C10,FIXTURES!$B$2:$B$23,0),0),IF(HLOOKUP(J$2+1,FIXTURES!$C$2:$NC$23,MATCH($C10,FIXTURES!$B$2:$B$23,0),0)="",HLOOKUP(J$2,FIXTURES!$C$2:$NC$23,MATCH($C10,FIXTURES!$B$2:$B$23,0),0),HLOOKUP(J$2+1,FIXTURES!$C$2:$NC$23,MATCH($C10,FIXTURES!$B$2:$B$23,0),0)))),IF(AND(HLOOKUP(J$2,FIXTURES!$C$2:$NC$23,MATCH($C10,FIXTURES!$B$2:$B$23,0),0)="",HLOOKUP(J$2+1,FIXTURES!$C$2:$NC$23,MATCH($C10,FIXTURES!$B$2:$B$23,0),0)=""),HLOOKUP(J$2+2,FIXTURES!$C$2:$NC$23,MATCH($C10,FIXTURES!$B$2:$B$23,0),0),IF(HLOOKUP(J$2+1,FIXTURES!$C$2:$NC$23,MATCH($C10,FIXTURES!$B$2:$B$23,0),0)="",HLOOKUP(J$2,FIXTURES!$C$2:$NC$23,MATCH($C10,FIXTURES!$B$2:$B$23,0),0),HLOOKUP(J$2+1,FIXTURES!$C$2:$NC$23,MATCH($C10,FIXTURES!$B$2:$B$23,0),0))))</f>
        <v>FG Rovers</v>
      </c>
      <c r="K10" s="117" t="str">
        <f>IF(K$1="SAT",IF(AND(HLOOKUP(K$2,FIXTURES!$C$2:$NC$23,MATCH($C10,FIXTURES!$B$2:$B$23,0),0)="",HLOOKUP(K$2+1,FIXTURES!$C$2:$NC$23,MATCH($C10,FIXTURES!$B$2:$B$23,0),0)="",HLOOKUP(K$2+2,FIXTURES!$C$2:$NC$23,MATCH($C10,FIXTURES!$B$2:$B$23,0),0)=""),HLOOKUP(K$2-1,FIXTURES!$C$2:$NC$23,MATCH($C10,FIXTURES!$B$2:$B$23,0),0),IF(AND(HLOOKUP(K$2,FIXTURES!$C$2:$NC$23,MATCH($C10,FIXTURES!$B$2:$B$23,0),0)="",HLOOKUP(K$2+1,FIXTURES!$C$2:$NC$23,MATCH($C10,FIXTURES!$B$2:$B$23,0),0)=""),HLOOKUP(K$2+2,FIXTURES!$C$2:$NC$23,MATCH($C10,FIXTURES!$B$2:$B$23,0),0),IF(HLOOKUP(K$2+1,FIXTURES!$C$2:$NC$23,MATCH($C10,FIXTURES!$B$2:$B$23,0),0)="",HLOOKUP(K$2,FIXTURES!$C$2:$NC$23,MATCH($C10,FIXTURES!$B$2:$B$23,0),0),HLOOKUP(K$2+1,FIXTURES!$C$2:$NC$23,MATCH($C10,FIXTURES!$B$2:$B$23,0),0)))),IF(AND(HLOOKUP(K$2,FIXTURES!$C$2:$NC$23,MATCH($C10,FIXTURES!$B$2:$B$23,0),0)="",HLOOKUP(K$2+1,FIXTURES!$C$2:$NC$23,MATCH($C10,FIXTURES!$B$2:$B$23,0),0)=""),HLOOKUP(K$2+2,FIXTURES!$C$2:$NC$23,MATCH($C10,FIXTURES!$B$2:$B$23,0),0),IF(HLOOKUP(K$2+1,FIXTURES!$C$2:$NC$23,MATCH($C10,FIXTURES!$B$2:$B$23,0),0)="",HLOOKUP(K$2,FIXTURES!$C$2:$NC$23,MATCH($C10,FIXTURES!$B$2:$B$23,0),0),HLOOKUP(K$2+1,FIXTURES!$C$2:$NC$23,MATCH($C10,FIXTURES!$B$2:$B$23,0),0))))</f>
        <v>LEE</v>
      </c>
      <c r="L10" s="117" t="str">
        <f>IF(L$1="SAT",IF(AND(HLOOKUP(L$2,FIXTURES!$C$2:$NC$23,MATCH($C10,FIXTURES!$B$2:$B$23,0),0)="",HLOOKUP(L$2+1,FIXTURES!$C$2:$NC$23,MATCH($C10,FIXTURES!$B$2:$B$23,0),0)="",HLOOKUP(L$2+2,FIXTURES!$C$2:$NC$23,MATCH($C10,FIXTURES!$B$2:$B$23,0),0)=""),HLOOKUP(L$2-1,FIXTURES!$C$2:$NC$23,MATCH($C10,FIXTURES!$B$2:$B$23,0),0),IF(AND(HLOOKUP(L$2,FIXTURES!$C$2:$NC$23,MATCH($C10,FIXTURES!$B$2:$B$23,0),0)="",HLOOKUP(L$2+1,FIXTURES!$C$2:$NC$23,MATCH($C10,FIXTURES!$B$2:$B$23,0),0)=""),HLOOKUP(L$2+2,FIXTURES!$C$2:$NC$23,MATCH($C10,FIXTURES!$B$2:$B$23,0),0),IF(HLOOKUP(L$2+1,FIXTURES!$C$2:$NC$23,MATCH($C10,FIXTURES!$B$2:$B$23,0),0)="",HLOOKUP(L$2,FIXTURES!$C$2:$NC$23,MATCH($C10,FIXTURES!$B$2:$B$23,0),0),HLOOKUP(L$2+1,FIXTURES!$C$2:$NC$23,MATCH($C10,FIXTURES!$B$2:$B$23,0),0)))),IF(AND(HLOOKUP(L$2,FIXTURES!$C$2:$NC$23,MATCH($C10,FIXTURES!$B$2:$B$23,0),0)="",HLOOKUP(L$2+1,FIXTURES!$C$2:$NC$23,MATCH($C10,FIXTURES!$B$2:$B$23,0),0)=""),HLOOKUP(L$2+2,FIXTURES!$C$2:$NC$23,MATCH($C10,FIXTURES!$B$2:$B$23,0),0),IF(HLOOKUP(L$2+1,FIXTURES!$C$2:$NC$23,MATCH($C10,FIXTURES!$B$2:$B$23,0),0)="",HLOOKUP(L$2,FIXTURES!$C$2:$NC$23,MATCH($C10,FIXTURES!$B$2:$B$23,0),0),HLOOKUP(L$2+1,FIXTURES!$C$2:$NC$23,MATCH($C10,FIXTURES!$B$2:$B$23,0),0))))</f>
        <v>ful</v>
      </c>
      <c r="M10" s="117" t="str">
        <f>IF(M$1="SAT",IF(AND(HLOOKUP(M$2,FIXTURES!$C$2:$NC$23,MATCH($C10,FIXTURES!$B$2:$B$23,0),0)="",HLOOKUP(M$2+1,FIXTURES!$C$2:$NC$23,MATCH($C10,FIXTURES!$B$2:$B$23,0),0)="",HLOOKUP(M$2+2,FIXTURES!$C$2:$NC$23,MATCH($C10,FIXTURES!$B$2:$B$23,0),0)=""),HLOOKUP(M$2-1,FIXTURES!$C$2:$NC$23,MATCH($C10,FIXTURES!$B$2:$B$23,0),0),IF(AND(HLOOKUP(M$2,FIXTURES!$C$2:$NC$23,MATCH($C10,FIXTURES!$B$2:$B$23,0),0)="",HLOOKUP(M$2+1,FIXTURES!$C$2:$NC$23,MATCH($C10,FIXTURES!$B$2:$B$23,0),0)=""),HLOOKUP(M$2+2,FIXTURES!$C$2:$NC$23,MATCH($C10,FIXTURES!$B$2:$B$23,0),0),IF(HLOOKUP(M$2+1,FIXTURES!$C$2:$NC$23,MATCH($C10,FIXTURES!$B$2:$B$23,0),0)="",HLOOKUP(M$2,FIXTURES!$C$2:$NC$23,MATCH($C10,FIXTURES!$B$2:$B$23,0),0),HLOOKUP(M$2+1,FIXTURES!$C$2:$NC$23,MATCH($C10,FIXTURES!$B$2:$B$23,0),0)))),IF(AND(HLOOKUP(M$2,FIXTURES!$C$2:$NC$23,MATCH($C10,FIXTURES!$B$2:$B$23,0),0)="",HLOOKUP(M$2+1,FIXTURES!$C$2:$NC$23,MATCH($C10,FIXTURES!$B$2:$B$23,0),0)=""),HLOOKUP(M$2+2,FIXTURES!$C$2:$NC$23,MATCH($C10,FIXTURES!$B$2:$B$23,0),0),IF(HLOOKUP(M$2+1,FIXTURES!$C$2:$NC$23,MATCH($C10,FIXTURES!$B$2:$B$23,0),0)="",HLOOKUP(M$2,FIXTURES!$C$2:$NC$23,MATCH($C10,FIXTURES!$B$2:$B$23,0),0),HLOOKUP(M$2+1,FIXTURES!$C$2:$NC$23,MATCH($C10,FIXTURES!$B$2:$B$23,0),0))))</f>
        <v>LEI</v>
      </c>
      <c r="N10" s="117" t="str">
        <f>IF(N$1="SAT",IF(AND(HLOOKUP(N$2,FIXTURES!$C$2:$NC$23,MATCH($C10,FIXTURES!$B$2:$B$23,0),0)="",HLOOKUP(N$2+1,FIXTURES!$C$2:$NC$23,MATCH($C10,FIXTURES!$B$2:$B$23,0),0)="",HLOOKUP(N$2+2,FIXTURES!$C$2:$NC$23,MATCH($C10,FIXTURES!$B$2:$B$23,0),0)=""),HLOOKUP(N$2-1,FIXTURES!$C$2:$NC$23,MATCH($C10,FIXTURES!$B$2:$B$23,0),0),IF(AND(HLOOKUP(N$2,FIXTURES!$C$2:$NC$23,MATCH($C10,FIXTURES!$B$2:$B$23,0),0)="",HLOOKUP(N$2+1,FIXTURES!$C$2:$NC$23,MATCH($C10,FIXTURES!$B$2:$B$23,0),0)=""),HLOOKUP(N$2+2,FIXTURES!$C$2:$NC$23,MATCH($C10,FIXTURES!$B$2:$B$23,0),0),IF(HLOOKUP(N$2+1,FIXTURES!$C$2:$NC$23,MATCH($C10,FIXTURES!$B$2:$B$23,0),0)="",HLOOKUP(N$2,FIXTURES!$C$2:$NC$23,MATCH($C10,FIXTURES!$B$2:$B$23,0),0),HLOOKUP(N$2+1,FIXTURES!$C$2:$NC$23,MATCH($C10,FIXTURES!$B$2:$B$23,0),0)))),IF(AND(HLOOKUP(N$2,FIXTURES!$C$2:$NC$23,MATCH($C10,FIXTURES!$B$2:$B$23,0),0)="",HLOOKUP(N$2+1,FIXTURES!$C$2:$NC$23,MATCH($C10,FIXTURES!$B$2:$B$23,0),0)=""),HLOOKUP(N$2+2,FIXTURES!$C$2:$NC$23,MATCH($C10,FIXTURES!$B$2:$B$23,0),0),IF(HLOOKUP(N$2+1,FIXTURES!$C$2:$NC$23,MATCH($C10,FIXTURES!$B$2:$B$23,0),0)="",HLOOKUP(N$2,FIXTURES!$C$2:$NC$23,MATCH($C10,FIXTURES!$B$2:$B$23,0),0),HLOOKUP(N$2+1,FIXTURES!$C$2:$NC$23,MATCH($C10,FIXTURES!$B$2:$B$23,0),0))))</f>
        <v/>
      </c>
      <c r="O10" s="117" t="str">
        <f>IF(O$1="SAT",IF(AND(HLOOKUP(O$2,FIXTURES!$C$2:$NC$23,MATCH($C10,FIXTURES!$B$2:$B$23,0),0)="",HLOOKUP(O$2+1,FIXTURES!$C$2:$NC$23,MATCH($C10,FIXTURES!$B$2:$B$23,0),0)="",HLOOKUP(O$2+2,FIXTURES!$C$2:$NC$23,MATCH($C10,FIXTURES!$B$2:$B$23,0),0)=""),HLOOKUP(O$2-1,FIXTURES!$C$2:$NC$23,MATCH($C10,FIXTURES!$B$2:$B$23,0),0),IF(AND(HLOOKUP(O$2,FIXTURES!$C$2:$NC$23,MATCH($C10,FIXTURES!$B$2:$B$23,0),0)="",HLOOKUP(O$2+1,FIXTURES!$C$2:$NC$23,MATCH($C10,FIXTURES!$B$2:$B$23,0),0)=""),HLOOKUP(O$2+2,FIXTURES!$C$2:$NC$23,MATCH($C10,FIXTURES!$B$2:$B$23,0),0),IF(HLOOKUP(O$2+1,FIXTURES!$C$2:$NC$23,MATCH($C10,FIXTURES!$B$2:$B$23,0),0)="",HLOOKUP(O$2,FIXTURES!$C$2:$NC$23,MATCH($C10,FIXTURES!$B$2:$B$23,0),0),HLOOKUP(O$2+1,FIXTURES!$C$2:$NC$23,MATCH($C10,FIXTURES!$B$2:$B$23,0),0)))),IF(AND(HLOOKUP(O$2,FIXTURES!$C$2:$NC$23,MATCH($C10,FIXTURES!$B$2:$B$23,0),0)="",HLOOKUP(O$2+1,FIXTURES!$C$2:$NC$23,MATCH($C10,FIXTURES!$B$2:$B$23,0),0)=""),HLOOKUP(O$2+2,FIXTURES!$C$2:$NC$23,MATCH($C10,FIXTURES!$B$2:$B$23,0),0),IF(HLOOKUP(O$2+1,FIXTURES!$C$2:$NC$23,MATCH($C10,FIXTURES!$B$2:$B$23,0),0)="",HLOOKUP(O$2,FIXTURES!$C$2:$NC$23,MATCH($C10,FIXTURES!$B$2:$B$23,0),0),HLOOKUP(O$2+1,FIXTURES!$C$2:$NC$23,MATCH($C10,FIXTURES!$B$2:$B$23,0),0))))</f>
        <v/>
      </c>
      <c r="P10" s="117" t="str">
        <f>IF(P$1="SAT",IF(AND(HLOOKUP(P$2,FIXTURES!$C$2:$NC$23,MATCH($C10,FIXTURES!$B$2:$B$23,0),0)="",HLOOKUP(P$2+1,FIXTURES!$C$2:$NC$23,MATCH($C10,FIXTURES!$B$2:$B$23,0),0)="",HLOOKUP(P$2+2,FIXTURES!$C$2:$NC$23,MATCH($C10,FIXTURES!$B$2:$B$23,0),0)=""),HLOOKUP(P$2-1,FIXTURES!$C$2:$NC$23,MATCH($C10,FIXTURES!$B$2:$B$23,0),0),IF(AND(HLOOKUP(P$2,FIXTURES!$C$2:$NC$23,MATCH($C10,FIXTURES!$B$2:$B$23,0),0)="",HLOOKUP(P$2+1,FIXTURES!$C$2:$NC$23,MATCH($C10,FIXTURES!$B$2:$B$23,0),0)=""),HLOOKUP(P$2+2,FIXTURES!$C$2:$NC$23,MATCH($C10,FIXTURES!$B$2:$B$23,0),0),IF(HLOOKUP(P$2+1,FIXTURES!$C$2:$NC$23,MATCH($C10,FIXTURES!$B$2:$B$23,0),0)="",HLOOKUP(P$2,FIXTURES!$C$2:$NC$23,MATCH($C10,FIXTURES!$B$2:$B$23,0),0),HLOOKUP(P$2+1,FIXTURES!$C$2:$NC$23,MATCH($C10,FIXTURES!$B$2:$B$23,0),0)))),IF(AND(HLOOKUP(P$2,FIXTURES!$C$2:$NC$23,MATCH($C10,FIXTURES!$B$2:$B$23,0),0)="",HLOOKUP(P$2+1,FIXTURES!$C$2:$NC$23,MATCH($C10,FIXTURES!$B$2:$B$23,0),0)=""),HLOOKUP(P$2+2,FIXTURES!$C$2:$NC$23,MATCH($C10,FIXTURES!$B$2:$B$23,0),0),IF(HLOOKUP(P$2+1,FIXTURES!$C$2:$NC$23,MATCH($C10,FIXTURES!$B$2:$B$23,0),0)="",HLOOKUP(P$2,FIXTURES!$C$2:$NC$23,MATCH($C10,FIXTURES!$B$2:$B$23,0),0),HLOOKUP(P$2+1,FIXTURES!$C$2:$NC$23,MATCH($C10,FIXTURES!$B$2:$B$23,0),0))))</f>
        <v/>
      </c>
      <c r="Q10" s="117" t="str">
        <f>IF(Q$1="SAT",IF(AND(HLOOKUP(Q$2,FIXTURES!$C$2:$NC$23,MATCH($C10,FIXTURES!$B$2:$B$23,0),0)="",HLOOKUP(Q$2+1,FIXTURES!$C$2:$NC$23,MATCH($C10,FIXTURES!$B$2:$B$23,0),0)="",HLOOKUP(Q$2+2,FIXTURES!$C$2:$NC$23,MATCH($C10,FIXTURES!$B$2:$B$23,0),0)=""),HLOOKUP(Q$2-1,FIXTURES!$C$2:$NC$23,MATCH($C10,FIXTURES!$B$2:$B$23,0),0),IF(AND(HLOOKUP(Q$2,FIXTURES!$C$2:$NC$23,MATCH($C10,FIXTURES!$B$2:$B$23,0),0)="",HLOOKUP(Q$2+1,FIXTURES!$C$2:$NC$23,MATCH($C10,FIXTURES!$B$2:$B$23,0),0)=""),HLOOKUP(Q$2+2,FIXTURES!$C$2:$NC$23,MATCH($C10,FIXTURES!$B$2:$B$23,0),0),IF(HLOOKUP(Q$2+1,FIXTURES!$C$2:$NC$23,MATCH($C10,FIXTURES!$B$2:$B$23,0),0)="",HLOOKUP(Q$2,FIXTURES!$C$2:$NC$23,MATCH($C10,FIXTURES!$B$2:$B$23,0),0),HLOOKUP(Q$2+1,FIXTURES!$C$2:$NC$23,MATCH($C10,FIXTURES!$B$2:$B$23,0),0)))),IF(AND(HLOOKUP(Q$2,FIXTURES!$C$2:$NC$23,MATCH($C10,FIXTURES!$B$2:$B$23,0),0)="",HLOOKUP(Q$2+1,FIXTURES!$C$2:$NC$23,MATCH($C10,FIXTURES!$B$2:$B$23,0),0)=""),HLOOKUP(Q$2+2,FIXTURES!$C$2:$NC$23,MATCH($C10,FIXTURES!$B$2:$B$23,0),0),IF(HLOOKUP(Q$2+1,FIXTURES!$C$2:$NC$23,MATCH($C10,FIXTURES!$B$2:$B$23,0),0)="",HLOOKUP(Q$2,FIXTURES!$C$2:$NC$23,MATCH($C10,FIXTURES!$B$2:$B$23,0),0),HLOOKUP(Q$2+1,FIXTURES!$C$2:$NC$23,MATCH($C10,FIXTURES!$B$2:$B$23,0),0))))</f>
        <v/>
      </c>
      <c r="R10" s="117" t="str">
        <f>IF(R$1="SAT",IF(AND(HLOOKUP(R$2,FIXTURES!$C$2:$NC$23,MATCH($C10,FIXTURES!$B$2:$B$23,0),0)="",HLOOKUP(R$2+1,FIXTURES!$C$2:$NC$23,MATCH($C10,FIXTURES!$B$2:$B$23,0),0)="",HLOOKUP(R$2+2,FIXTURES!$C$2:$NC$23,MATCH($C10,FIXTURES!$B$2:$B$23,0),0)=""),HLOOKUP(R$2-1,FIXTURES!$C$2:$NC$23,MATCH($C10,FIXTURES!$B$2:$B$23,0),0),IF(AND(HLOOKUP(R$2,FIXTURES!$C$2:$NC$23,MATCH($C10,FIXTURES!$B$2:$B$23,0),0)="",HLOOKUP(R$2+1,FIXTURES!$C$2:$NC$23,MATCH($C10,FIXTURES!$B$2:$B$23,0),0)=""),HLOOKUP(R$2+2,FIXTURES!$C$2:$NC$23,MATCH($C10,FIXTURES!$B$2:$B$23,0),0),IF(HLOOKUP(R$2+1,FIXTURES!$C$2:$NC$23,MATCH($C10,FIXTURES!$B$2:$B$23,0),0)="",HLOOKUP(R$2,FIXTURES!$C$2:$NC$23,MATCH($C10,FIXTURES!$B$2:$B$23,0),0),HLOOKUP(R$2+1,FIXTURES!$C$2:$NC$23,MATCH($C10,FIXTURES!$B$2:$B$23,0),0)))),IF(AND(HLOOKUP(R$2,FIXTURES!$C$2:$NC$23,MATCH($C10,FIXTURES!$B$2:$B$23,0),0)="",HLOOKUP(R$2+1,FIXTURES!$C$2:$NC$23,MATCH($C10,FIXTURES!$B$2:$B$23,0),0)=""),HLOOKUP(R$2+2,FIXTURES!$C$2:$NC$23,MATCH($C10,FIXTURES!$B$2:$B$23,0),0),IF(HLOOKUP(R$2+1,FIXTURES!$C$2:$NC$23,MATCH($C10,FIXTURES!$B$2:$B$23,0),0)="",HLOOKUP(R$2,FIXTURES!$C$2:$NC$23,MATCH($C10,FIXTURES!$B$2:$B$23,0),0),HLOOKUP(R$2+1,FIXTURES!$C$2:$NC$23,MATCH($C10,FIXTURES!$B$2:$B$23,0),0))))</f>
        <v/>
      </c>
      <c r="S10" s="117" t="str">
        <f>IF(S$1="SAT",IF(AND(HLOOKUP(S$2,FIXTURES!$C$2:$NC$23,MATCH($C10,FIXTURES!$B$2:$B$23,0),0)="",HLOOKUP(S$2+1,FIXTURES!$C$2:$NC$23,MATCH($C10,FIXTURES!$B$2:$B$23,0),0)="",HLOOKUP(S$2+2,FIXTURES!$C$2:$NC$23,MATCH($C10,FIXTURES!$B$2:$B$23,0),0)=""),HLOOKUP(S$2-1,FIXTURES!$C$2:$NC$23,MATCH($C10,FIXTURES!$B$2:$B$23,0),0),IF(AND(HLOOKUP(S$2,FIXTURES!$C$2:$NC$23,MATCH($C10,FIXTURES!$B$2:$B$23,0),0)="",HLOOKUP(S$2+1,FIXTURES!$C$2:$NC$23,MATCH($C10,FIXTURES!$B$2:$B$23,0),0)=""),HLOOKUP(S$2+2,FIXTURES!$C$2:$NC$23,MATCH($C10,FIXTURES!$B$2:$B$23,0),0),IF(HLOOKUP(S$2+1,FIXTURES!$C$2:$NC$23,MATCH($C10,FIXTURES!$B$2:$B$23,0),0)="",HLOOKUP(S$2,FIXTURES!$C$2:$NC$23,MATCH($C10,FIXTURES!$B$2:$B$23,0),0),HLOOKUP(S$2+1,FIXTURES!$C$2:$NC$23,MATCH($C10,FIXTURES!$B$2:$B$23,0),0)))),IF(AND(HLOOKUP(S$2,FIXTURES!$C$2:$NC$23,MATCH($C10,FIXTURES!$B$2:$B$23,0),0)="",HLOOKUP(S$2+1,FIXTURES!$C$2:$NC$23,MATCH($C10,FIXTURES!$B$2:$B$23,0),0)=""),HLOOKUP(S$2+2,FIXTURES!$C$2:$NC$23,MATCH($C10,FIXTURES!$B$2:$B$23,0),0),IF(HLOOKUP(S$2+1,FIXTURES!$C$2:$NC$23,MATCH($C10,FIXTURES!$B$2:$B$23,0),0)="",HLOOKUP(S$2,FIXTURES!$C$2:$NC$23,MATCH($C10,FIXTURES!$B$2:$B$23,0),0),HLOOKUP(S$2+1,FIXTURES!$C$2:$NC$23,MATCH($C10,FIXTURES!$B$2:$B$23,0),0))))</f>
        <v/>
      </c>
      <c r="T10" s="117" t="str">
        <f>IF(T$1="SAT",IF(AND(HLOOKUP(T$2,FIXTURES!$C$2:$NC$23,MATCH($C10,FIXTURES!$B$2:$B$23,0),0)="",HLOOKUP(T$2+1,FIXTURES!$C$2:$NC$23,MATCH($C10,FIXTURES!$B$2:$B$23,0),0)="",HLOOKUP(T$2+2,FIXTURES!$C$2:$NC$23,MATCH($C10,FIXTURES!$B$2:$B$23,0),0)=""),HLOOKUP(T$2-1,FIXTURES!$C$2:$NC$23,MATCH($C10,FIXTURES!$B$2:$B$23,0),0),IF(AND(HLOOKUP(T$2,FIXTURES!$C$2:$NC$23,MATCH($C10,FIXTURES!$B$2:$B$23,0),0)="",HLOOKUP(T$2+1,FIXTURES!$C$2:$NC$23,MATCH($C10,FIXTURES!$B$2:$B$23,0),0)=""),HLOOKUP(T$2+2,FIXTURES!$C$2:$NC$23,MATCH($C10,FIXTURES!$B$2:$B$23,0),0),IF(HLOOKUP(T$2+1,FIXTURES!$C$2:$NC$23,MATCH($C10,FIXTURES!$B$2:$B$23,0),0)="",HLOOKUP(T$2,FIXTURES!$C$2:$NC$23,MATCH($C10,FIXTURES!$B$2:$B$23,0),0),HLOOKUP(T$2+1,FIXTURES!$C$2:$NC$23,MATCH($C10,FIXTURES!$B$2:$B$23,0),0)))),IF(AND(HLOOKUP(T$2,FIXTURES!$C$2:$NC$23,MATCH($C10,FIXTURES!$B$2:$B$23,0),0)="",HLOOKUP(T$2+1,FIXTURES!$C$2:$NC$23,MATCH($C10,FIXTURES!$B$2:$B$23,0),0)=""),HLOOKUP(T$2+2,FIXTURES!$C$2:$NC$23,MATCH($C10,FIXTURES!$B$2:$B$23,0),0),IF(HLOOKUP(T$2+1,FIXTURES!$C$2:$NC$23,MATCH($C10,FIXTURES!$B$2:$B$23,0),0)="",HLOOKUP(T$2,FIXTURES!$C$2:$NC$23,MATCH($C10,FIXTURES!$B$2:$B$23,0),0),HLOOKUP(T$2+1,FIXTURES!$C$2:$NC$23,MATCH($C10,FIXTURES!$B$2:$B$23,0),0))))</f>
        <v/>
      </c>
      <c r="U10" s="117" t="str">
        <f>IF(U$1="SAT",IF(AND(HLOOKUP(U$2,FIXTURES!$C$2:$NC$23,MATCH($C10,FIXTURES!$B$2:$B$23,0),0)="",HLOOKUP(U$2+1,FIXTURES!$C$2:$NC$23,MATCH($C10,FIXTURES!$B$2:$B$23,0),0)="",HLOOKUP(U$2+2,FIXTURES!$C$2:$NC$23,MATCH($C10,FIXTURES!$B$2:$B$23,0),0)=""),HLOOKUP(U$2-1,FIXTURES!$C$2:$NC$23,MATCH($C10,FIXTURES!$B$2:$B$23,0),0),IF(AND(HLOOKUP(U$2,FIXTURES!$C$2:$NC$23,MATCH($C10,FIXTURES!$B$2:$B$23,0),0)="",HLOOKUP(U$2+1,FIXTURES!$C$2:$NC$23,MATCH($C10,FIXTURES!$B$2:$B$23,0),0)=""),HLOOKUP(U$2+2,FIXTURES!$C$2:$NC$23,MATCH($C10,FIXTURES!$B$2:$B$23,0),0),IF(HLOOKUP(U$2+1,FIXTURES!$C$2:$NC$23,MATCH($C10,FIXTURES!$B$2:$B$23,0),0)="",HLOOKUP(U$2,FIXTURES!$C$2:$NC$23,MATCH($C10,FIXTURES!$B$2:$B$23,0),0),HLOOKUP(U$2+1,FIXTURES!$C$2:$NC$23,MATCH($C10,FIXTURES!$B$2:$B$23,0),0)))),IF(AND(HLOOKUP(U$2,FIXTURES!$C$2:$NC$23,MATCH($C10,FIXTURES!$B$2:$B$23,0),0)="",HLOOKUP(U$2+1,FIXTURES!$C$2:$NC$23,MATCH($C10,FIXTURES!$B$2:$B$23,0),0)=""),HLOOKUP(U$2+2,FIXTURES!$C$2:$NC$23,MATCH($C10,FIXTURES!$B$2:$B$23,0),0),IF(HLOOKUP(U$2+1,FIXTURES!$C$2:$NC$23,MATCH($C10,FIXTURES!$B$2:$B$23,0),0)="",HLOOKUP(U$2,FIXTURES!$C$2:$NC$23,MATCH($C10,FIXTURES!$B$2:$B$23,0),0),HLOOKUP(U$2+1,FIXTURES!$C$2:$NC$23,MATCH($C10,FIXTURES!$B$2:$B$23,0),0))))</f>
        <v>liv</v>
      </c>
      <c r="V10" s="117" t="str">
        <f>IF(V$1="SAT",IF(AND(HLOOKUP(V$2,FIXTURES!$C$2:$NC$23,MATCH($C10,FIXTURES!$B$2:$B$23,0),0)="",HLOOKUP(V$2+1,FIXTURES!$C$2:$NC$23,MATCH($C10,FIXTURES!$B$2:$B$23,0),0)="",HLOOKUP(V$2+2,FIXTURES!$C$2:$NC$23,MATCH($C10,FIXTURES!$B$2:$B$23,0),0)=""),HLOOKUP(V$2-1,FIXTURES!$C$2:$NC$23,MATCH($C10,FIXTURES!$B$2:$B$23,0),0),IF(AND(HLOOKUP(V$2,FIXTURES!$C$2:$NC$23,MATCH($C10,FIXTURES!$B$2:$B$23,0),0)="",HLOOKUP(V$2+1,FIXTURES!$C$2:$NC$23,MATCH($C10,FIXTURES!$B$2:$B$23,0),0)=""),HLOOKUP(V$2+2,FIXTURES!$C$2:$NC$23,MATCH($C10,FIXTURES!$B$2:$B$23,0),0),IF(HLOOKUP(V$2+1,FIXTURES!$C$2:$NC$23,MATCH($C10,FIXTURES!$B$2:$B$23,0),0)="",HLOOKUP(V$2,FIXTURES!$C$2:$NC$23,MATCH($C10,FIXTURES!$B$2:$B$23,0),0),HLOOKUP(V$2+1,FIXTURES!$C$2:$NC$23,MATCH($C10,FIXTURES!$B$2:$B$23,0),0)))),IF(AND(HLOOKUP(V$2,FIXTURES!$C$2:$NC$23,MATCH($C10,FIXTURES!$B$2:$B$23,0),0)="",HLOOKUP(V$2+1,FIXTURES!$C$2:$NC$23,MATCH($C10,FIXTURES!$B$2:$B$23,0),0)=""),HLOOKUP(V$2+2,FIXTURES!$C$2:$NC$23,MATCH($C10,FIXTURES!$B$2:$B$23,0),0),IF(HLOOKUP(V$2+1,FIXTURES!$C$2:$NC$23,MATCH($C10,FIXTURES!$B$2:$B$23,0),0)="",HLOOKUP(V$2,FIXTURES!$C$2:$NC$23,MATCH($C10,FIXTURES!$B$2:$B$23,0),0),HLOOKUP(V$2+1,FIXTURES!$C$2:$NC$23,MATCH($C10,FIXTURES!$B$2:$B$23,0),0))))</f>
        <v/>
      </c>
      <c r="W10" s="117" t="str">
        <f>IF(W$1="SAT",IF(AND(HLOOKUP(W$2,FIXTURES!$C$2:$NC$23,MATCH($C10,FIXTURES!$B$2:$B$23,0),0)="",HLOOKUP(W$2+1,FIXTURES!$C$2:$NC$23,MATCH($C10,FIXTURES!$B$2:$B$23,0),0)="",HLOOKUP(W$2+2,FIXTURES!$C$2:$NC$23,MATCH($C10,FIXTURES!$B$2:$B$23,0),0)=""),HLOOKUP(W$2-1,FIXTURES!$C$2:$NC$23,MATCH($C10,FIXTURES!$B$2:$B$23,0),0),IF(AND(HLOOKUP(W$2,FIXTURES!$C$2:$NC$23,MATCH($C10,FIXTURES!$B$2:$B$23,0),0)="",HLOOKUP(W$2+1,FIXTURES!$C$2:$NC$23,MATCH($C10,FIXTURES!$B$2:$B$23,0),0)=""),HLOOKUP(W$2+2,FIXTURES!$C$2:$NC$23,MATCH($C10,FIXTURES!$B$2:$B$23,0),0),IF(HLOOKUP(W$2+1,FIXTURES!$C$2:$NC$23,MATCH($C10,FIXTURES!$B$2:$B$23,0),0)="",HLOOKUP(W$2,FIXTURES!$C$2:$NC$23,MATCH($C10,FIXTURES!$B$2:$B$23,0),0),HLOOKUP(W$2+1,FIXTURES!$C$2:$NC$23,MATCH($C10,FIXTURES!$B$2:$B$23,0),0)))),IF(AND(HLOOKUP(W$2,FIXTURES!$C$2:$NC$23,MATCH($C10,FIXTURES!$B$2:$B$23,0),0)="",HLOOKUP(W$2+1,FIXTURES!$C$2:$NC$23,MATCH($C10,FIXTURES!$B$2:$B$23,0),0)=""),HLOOKUP(W$2+2,FIXTURES!$C$2:$NC$23,MATCH($C10,FIXTURES!$B$2:$B$23,0),0),IF(HLOOKUP(W$2+1,FIXTURES!$C$2:$NC$23,MATCH($C10,FIXTURES!$B$2:$B$23,0),0)="",HLOOKUP(W$2,FIXTURES!$C$2:$NC$23,MATCH($C10,FIXTURES!$B$2:$B$23,0),0),HLOOKUP(W$2+1,FIXTURES!$C$2:$NC$23,MATCH($C10,FIXTURES!$B$2:$B$23,0),0))))</f>
        <v>TOT</v>
      </c>
      <c r="X10" s="117" t="str">
        <f>IF(X$1="SAT",IF(AND(HLOOKUP(X$2,FIXTURES!$C$2:$NC$23,MATCH($C10,FIXTURES!$B$2:$B$23,0),0)="",HLOOKUP(X$2+1,FIXTURES!$C$2:$NC$23,MATCH($C10,FIXTURES!$B$2:$B$23,0),0)="",HLOOKUP(X$2+2,FIXTURES!$C$2:$NC$23,MATCH($C10,FIXTURES!$B$2:$B$23,0),0)=""),HLOOKUP(X$2-1,FIXTURES!$C$2:$NC$23,MATCH($C10,FIXTURES!$B$2:$B$23,0),0),IF(AND(HLOOKUP(X$2,FIXTURES!$C$2:$NC$23,MATCH($C10,FIXTURES!$B$2:$B$23,0),0)="",HLOOKUP(X$2+1,FIXTURES!$C$2:$NC$23,MATCH($C10,FIXTURES!$B$2:$B$23,0),0)=""),HLOOKUP(X$2+2,FIXTURES!$C$2:$NC$23,MATCH($C10,FIXTURES!$B$2:$B$23,0),0),IF(HLOOKUP(X$2+1,FIXTURES!$C$2:$NC$23,MATCH($C10,FIXTURES!$B$2:$B$23,0),0)="",HLOOKUP(X$2,FIXTURES!$C$2:$NC$23,MATCH($C10,FIXTURES!$B$2:$B$23,0),0),HLOOKUP(X$2+1,FIXTURES!$C$2:$NC$23,MATCH($C10,FIXTURES!$B$2:$B$23,0),0)))),IF(AND(HLOOKUP(X$2,FIXTURES!$C$2:$NC$23,MATCH($C10,FIXTURES!$B$2:$B$23,0),0)="",HLOOKUP(X$2+1,FIXTURES!$C$2:$NC$23,MATCH($C10,FIXTURES!$B$2:$B$23,0),0)=""),HLOOKUP(X$2+2,FIXTURES!$C$2:$NC$23,MATCH($C10,FIXTURES!$B$2:$B$23,0),0),IF(HLOOKUP(X$2+1,FIXTURES!$C$2:$NC$23,MATCH($C10,FIXTURES!$B$2:$B$23,0),0)="",HLOOKUP(X$2,FIXTURES!$C$2:$NC$23,MATCH($C10,FIXTURES!$B$2:$B$23,0),0),HLOOKUP(X$2+1,FIXTURES!$C$2:$NC$23,MATCH($C10,FIXTURES!$B$2:$B$23,0),0))))</f>
        <v/>
      </c>
      <c r="Y10" s="117" t="str">
        <f>IF(Y$1="SAT",IF(AND(HLOOKUP(Y$2,FIXTURES!$C$2:$NC$23,MATCH($C10,FIXTURES!$B$2:$B$23,0),0)="",HLOOKUP(Y$2+1,FIXTURES!$C$2:$NC$23,MATCH($C10,FIXTURES!$B$2:$B$23,0),0)="",HLOOKUP(Y$2+2,FIXTURES!$C$2:$NC$23,MATCH($C10,FIXTURES!$B$2:$B$23,0),0)=""),HLOOKUP(Y$2-1,FIXTURES!$C$2:$NC$23,MATCH($C10,FIXTURES!$B$2:$B$23,0),0),IF(AND(HLOOKUP(Y$2,FIXTURES!$C$2:$NC$23,MATCH($C10,FIXTURES!$B$2:$B$23,0),0)="",HLOOKUP(Y$2+1,FIXTURES!$C$2:$NC$23,MATCH($C10,FIXTURES!$B$2:$B$23,0),0)=""),HLOOKUP(Y$2+2,FIXTURES!$C$2:$NC$23,MATCH($C10,FIXTURES!$B$2:$B$23,0),0),IF(HLOOKUP(Y$2+1,FIXTURES!$C$2:$NC$23,MATCH($C10,FIXTURES!$B$2:$B$23,0),0)="",HLOOKUP(Y$2,FIXTURES!$C$2:$NC$23,MATCH($C10,FIXTURES!$B$2:$B$23,0),0),HLOOKUP(Y$2+1,FIXTURES!$C$2:$NC$23,MATCH($C10,FIXTURES!$B$2:$B$23,0),0)))),IF(AND(HLOOKUP(Y$2,FIXTURES!$C$2:$NC$23,MATCH($C10,FIXTURES!$B$2:$B$23,0),0)="",HLOOKUP(Y$2+1,FIXTURES!$C$2:$NC$23,MATCH($C10,FIXTURES!$B$2:$B$23,0),0)=""),HLOOKUP(Y$2+2,FIXTURES!$C$2:$NC$23,MATCH($C10,FIXTURES!$B$2:$B$23,0),0),IF(HLOOKUP(Y$2+1,FIXTURES!$C$2:$NC$23,MATCH($C10,FIXTURES!$B$2:$B$23,0),0)="",HLOOKUP(Y$2,FIXTURES!$C$2:$NC$23,MATCH($C10,FIXTURES!$B$2:$B$23,0),0),HLOOKUP(Y$2+1,FIXTURES!$C$2:$NC$23,MATCH($C10,FIXTURES!$B$2:$B$23,0),0))))</f>
        <v>bre</v>
      </c>
      <c r="Z10" s="117" t="str">
        <f>IF(Z$1="SAT",IF(AND(HLOOKUP(Z$2,FIXTURES!$C$2:$NC$23,MATCH($C10,FIXTURES!$B$2:$B$23,0),0)="",HLOOKUP(Z$2+1,FIXTURES!$C$2:$NC$23,MATCH($C10,FIXTURES!$B$2:$B$23,0),0)="",HLOOKUP(Z$2+2,FIXTURES!$C$2:$NC$23,MATCH($C10,FIXTURES!$B$2:$B$23,0),0)=""),HLOOKUP(Z$2-1,FIXTURES!$C$2:$NC$23,MATCH($C10,FIXTURES!$B$2:$B$23,0),0),IF(AND(HLOOKUP(Z$2,FIXTURES!$C$2:$NC$23,MATCH($C10,FIXTURES!$B$2:$B$23,0),0)="",HLOOKUP(Z$2+1,FIXTURES!$C$2:$NC$23,MATCH($C10,FIXTURES!$B$2:$B$23,0),0)=""),HLOOKUP(Z$2+2,FIXTURES!$C$2:$NC$23,MATCH($C10,FIXTURES!$B$2:$B$23,0),0),IF(HLOOKUP(Z$2+1,FIXTURES!$C$2:$NC$23,MATCH($C10,FIXTURES!$B$2:$B$23,0),0)="",HLOOKUP(Z$2,FIXTURES!$C$2:$NC$23,MATCH($C10,FIXTURES!$B$2:$B$23,0),0),HLOOKUP(Z$2+1,FIXTURES!$C$2:$NC$23,MATCH($C10,FIXTURES!$B$2:$B$23,0),0)))),IF(AND(HLOOKUP(Z$2,FIXTURES!$C$2:$NC$23,MATCH($C10,FIXTURES!$B$2:$B$23,0),0)="",HLOOKUP(Z$2+1,FIXTURES!$C$2:$NC$23,MATCH($C10,FIXTURES!$B$2:$B$23,0),0)=""),HLOOKUP(Z$2+2,FIXTURES!$C$2:$NC$23,MATCH($C10,FIXTURES!$B$2:$B$23,0),0),IF(HLOOKUP(Z$2+1,FIXTURES!$C$2:$NC$23,MATCH($C10,FIXTURES!$B$2:$B$23,0),0)="",HLOOKUP(Z$2,FIXTURES!$C$2:$NC$23,MATCH($C10,FIXTURES!$B$2:$B$23,0),0),HLOOKUP(Z$2+1,FIXTURES!$C$2:$NC$23,MATCH($C10,FIXTURES!$B$2:$B$23,0),0))))</f>
        <v>NFO</v>
      </c>
      <c r="AA10" s="117" t="str">
        <f>IF(AA$1="SAT",IF(AND(HLOOKUP(AA$2,FIXTURES!$C$2:$NC$23,MATCH($C10,FIXTURES!$B$2:$B$23,0),0)="",HLOOKUP(AA$2+1,FIXTURES!$C$2:$NC$23,MATCH($C10,FIXTURES!$B$2:$B$23,0),0)="",HLOOKUP(AA$2+2,FIXTURES!$C$2:$NC$23,MATCH($C10,FIXTURES!$B$2:$B$23,0),0)=""),HLOOKUP(AA$2-1,FIXTURES!$C$2:$NC$23,MATCH($C10,FIXTURES!$B$2:$B$23,0),0),IF(AND(HLOOKUP(AA$2,FIXTURES!$C$2:$NC$23,MATCH($C10,FIXTURES!$B$2:$B$23,0),0)="",HLOOKUP(AA$2+1,FIXTURES!$C$2:$NC$23,MATCH($C10,FIXTURES!$B$2:$B$23,0),0)=""),HLOOKUP(AA$2+2,FIXTURES!$C$2:$NC$23,MATCH($C10,FIXTURES!$B$2:$B$23,0),0),IF(HLOOKUP(AA$2+1,FIXTURES!$C$2:$NC$23,MATCH($C10,FIXTURES!$B$2:$B$23,0),0)="",HLOOKUP(AA$2,FIXTURES!$C$2:$NC$23,MATCH($C10,FIXTURES!$B$2:$B$23,0),0),HLOOKUP(AA$2+1,FIXTURES!$C$2:$NC$23,MATCH($C10,FIXTURES!$B$2:$B$23,0),0)))),IF(AND(HLOOKUP(AA$2,FIXTURES!$C$2:$NC$23,MATCH($C10,FIXTURES!$B$2:$B$23,0),0)="",HLOOKUP(AA$2+1,FIXTURES!$C$2:$NC$23,MATCH($C10,FIXTURES!$B$2:$B$23,0),0)=""),HLOOKUP(AA$2+2,FIXTURES!$C$2:$NC$23,MATCH($C10,FIXTURES!$B$2:$B$23,0),0),IF(HLOOKUP(AA$2+1,FIXTURES!$C$2:$NC$23,MATCH($C10,FIXTURES!$B$2:$B$23,0),0)="",HLOOKUP(AA$2,FIXTURES!$C$2:$NC$23,MATCH($C10,FIXTURES!$B$2:$B$23,0),0),HLOOKUP(AA$2+1,FIXTURES!$C$2:$NC$23,MATCH($C10,FIXTURES!$B$2:$B$23,0),0))))</f>
        <v>mci</v>
      </c>
      <c r="AB10" s="117" t="str">
        <f>IF(AB$1="SAT",IF(AND(HLOOKUP(AB$2,FIXTURES!$C$2:$NC$23,MATCH($C10,FIXTURES!$B$2:$B$23,0),0)="",HLOOKUP(AB$2+1,FIXTURES!$C$2:$NC$23,MATCH($C10,FIXTURES!$B$2:$B$23,0),0)="",HLOOKUP(AB$2+2,FIXTURES!$C$2:$NC$23,MATCH($C10,FIXTURES!$B$2:$B$23,0),0)=""),HLOOKUP(AB$2-1,FIXTURES!$C$2:$NC$23,MATCH($C10,FIXTURES!$B$2:$B$23,0),0),IF(AND(HLOOKUP(AB$2,FIXTURES!$C$2:$NC$23,MATCH($C10,FIXTURES!$B$2:$B$23,0),0)="",HLOOKUP(AB$2+1,FIXTURES!$C$2:$NC$23,MATCH($C10,FIXTURES!$B$2:$B$23,0),0)=""),HLOOKUP(AB$2+2,FIXTURES!$C$2:$NC$23,MATCH($C10,FIXTURES!$B$2:$B$23,0),0),IF(HLOOKUP(AB$2+1,FIXTURES!$C$2:$NC$23,MATCH($C10,FIXTURES!$B$2:$B$23,0),0)="",HLOOKUP(AB$2,FIXTURES!$C$2:$NC$23,MATCH($C10,FIXTURES!$B$2:$B$23,0),0),HLOOKUP(AB$2+1,FIXTURES!$C$2:$NC$23,MATCH($C10,FIXTURES!$B$2:$B$23,0),0)))),IF(AND(HLOOKUP(AB$2,FIXTURES!$C$2:$NC$23,MATCH($C10,FIXTURES!$B$2:$B$23,0),0)="",HLOOKUP(AB$2+1,FIXTURES!$C$2:$NC$23,MATCH($C10,FIXTURES!$B$2:$B$23,0),0)=""),HLOOKUP(AB$2+2,FIXTURES!$C$2:$NC$23,MATCH($C10,FIXTURES!$B$2:$B$23,0),0),IF(HLOOKUP(AB$2+1,FIXTURES!$C$2:$NC$23,MATCH($C10,FIXTURES!$B$2:$B$23,0),0)="",HLOOKUP(AB$2,FIXTURES!$C$2:$NC$23,MATCH($C10,FIXTURES!$B$2:$B$23,0),0),HLOOKUP(AB$2+1,FIXTURES!$C$2:$NC$23,MATCH($C10,FIXTURES!$B$2:$B$23,0),0))))</f>
        <v/>
      </c>
      <c r="AC10" s="117" t="str">
        <f>IF(AC$1="SAT",IF(AND(HLOOKUP(AC$2,FIXTURES!$C$2:$NC$23,MATCH($C10,FIXTURES!$B$2:$B$23,0),0)="",HLOOKUP(AC$2+1,FIXTURES!$C$2:$NC$23,MATCH($C10,FIXTURES!$B$2:$B$23,0),0)="",HLOOKUP(AC$2+2,FIXTURES!$C$2:$NC$23,MATCH($C10,FIXTURES!$B$2:$B$23,0),0)=""),HLOOKUP(AC$2-1,FIXTURES!$C$2:$NC$23,MATCH($C10,FIXTURES!$B$2:$B$23,0),0),IF(AND(HLOOKUP(AC$2,FIXTURES!$C$2:$NC$23,MATCH($C10,FIXTURES!$B$2:$B$23,0),0)="",HLOOKUP(AC$2+1,FIXTURES!$C$2:$NC$23,MATCH($C10,FIXTURES!$B$2:$B$23,0),0)=""),HLOOKUP(AC$2+2,FIXTURES!$C$2:$NC$23,MATCH($C10,FIXTURES!$B$2:$B$23,0),0),IF(HLOOKUP(AC$2+1,FIXTURES!$C$2:$NC$23,MATCH($C10,FIXTURES!$B$2:$B$23,0),0)="",HLOOKUP(AC$2,FIXTURES!$C$2:$NC$23,MATCH($C10,FIXTURES!$B$2:$B$23,0),0),HLOOKUP(AC$2+1,FIXTURES!$C$2:$NC$23,MATCH($C10,FIXTURES!$B$2:$B$23,0),0)))),IF(AND(HLOOKUP(AC$2,FIXTURES!$C$2:$NC$23,MATCH($C10,FIXTURES!$B$2:$B$23,0),0)="",HLOOKUP(AC$2+1,FIXTURES!$C$2:$NC$23,MATCH($C10,FIXTURES!$B$2:$B$23,0),0)=""),HLOOKUP(AC$2+2,FIXTURES!$C$2:$NC$23,MATCH($C10,FIXTURES!$B$2:$B$23,0),0),IF(HLOOKUP(AC$2+1,FIXTURES!$C$2:$NC$23,MATCH($C10,FIXTURES!$B$2:$B$23,0),0)="",HLOOKUP(AC$2,FIXTURES!$C$2:$NC$23,MATCH($C10,FIXTURES!$B$2:$B$23,0),0),HLOOKUP(AC$2+1,FIXTURES!$C$2:$NC$23,MATCH($C10,FIXTURES!$B$2:$B$23,0),0))))</f>
        <v>CHE</v>
      </c>
      <c r="AD10" s="117" t="str">
        <f>IF(AD$1="SAT",IF(AND(HLOOKUP(AD$2,FIXTURES!$C$2:$NC$23,MATCH($C10,FIXTURES!$B$2:$B$23,0),0)="",HLOOKUP(AD$2+1,FIXTURES!$C$2:$NC$23,MATCH($C10,FIXTURES!$B$2:$B$23,0),0)="",HLOOKUP(AD$2+2,FIXTURES!$C$2:$NC$23,MATCH($C10,FIXTURES!$B$2:$B$23,0),0)=""),HLOOKUP(AD$2-1,FIXTURES!$C$2:$NC$23,MATCH($C10,FIXTURES!$B$2:$B$23,0),0),IF(AND(HLOOKUP(AD$2,FIXTURES!$C$2:$NC$23,MATCH($C10,FIXTURES!$B$2:$B$23,0),0)="",HLOOKUP(AD$2+1,FIXTURES!$C$2:$NC$23,MATCH($C10,FIXTURES!$B$2:$B$23,0),0)=""),HLOOKUP(AD$2+2,FIXTURES!$C$2:$NC$23,MATCH($C10,FIXTURES!$B$2:$B$23,0),0),IF(HLOOKUP(AD$2+1,FIXTURES!$C$2:$NC$23,MATCH($C10,FIXTURES!$B$2:$B$23,0),0)="",HLOOKUP(AD$2,FIXTURES!$C$2:$NC$23,MATCH($C10,FIXTURES!$B$2:$B$23,0),0),HLOOKUP(AD$2+1,FIXTURES!$C$2:$NC$23,MATCH($C10,FIXTURES!$B$2:$B$23,0),0)))),IF(AND(HLOOKUP(AD$2,FIXTURES!$C$2:$NC$23,MATCH($C10,FIXTURES!$B$2:$B$23,0),0)="",HLOOKUP(AD$2+1,FIXTURES!$C$2:$NC$23,MATCH($C10,FIXTURES!$B$2:$B$23,0),0)=""),HLOOKUP(AD$2+2,FIXTURES!$C$2:$NC$23,MATCH($C10,FIXTURES!$B$2:$B$23,0),0),IF(HLOOKUP(AD$2+1,FIXTURES!$C$2:$NC$23,MATCH($C10,FIXTURES!$B$2:$B$23,0),0)="",HLOOKUP(AD$2,FIXTURES!$C$2:$NC$23,MATCH($C10,FIXTURES!$B$2:$B$23,0),0),HLOOKUP(AD$2+1,FIXTURES!$C$2:$NC$23,MATCH($C10,FIXTURES!$B$2:$B$23,0),0))))</f>
        <v/>
      </c>
      <c r="AE10" s="117" t="str">
        <f>IF(AE$1="SAT",IF(AND(HLOOKUP(AE$2,FIXTURES!$C$2:$NC$23,MATCH($C10,FIXTURES!$B$2:$B$23,0),0)="",HLOOKUP(AE$2+1,FIXTURES!$C$2:$NC$23,MATCH($C10,FIXTURES!$B$2:$B$23,0),0)="",HLOOKUP(AE$2+2,FIXTURES!$C$2:$NC$23,MATCH($C10,FIXTURES!$B$2:$B$23,0),0)=""),HLOOKUP(AE$2-1,FIXTURES!$C$2:$NC$23,MATCH($C10,FIXTURES!$B$2:$B$23,0),0),IF(AND(HLOOKUP(AE$2,FIXTURES!$C$2:$NC$23,MATCH($C10,FIXTURES!$B$2:$B$23,0),0)="",HLOOKUP(AE$2+1,FIXTURES!$C$2:$NC$23,MATCH($C10,FIXTURES!$B$2:$B$23,0),0)=""),HLOOKUP(AE$2+2,FIXTURES!$C$2:$NC$23,MATCH($C10,FIXTURES!$B$2:$B$23,0),0),IF(HLOOKUP(AE$2+1,FIXTURES!$C$2:$NC$23,MATCH($C10,FIXTURES!$B$2:$B$23,0),0)="",HLOOKUP(AE$2,FIXTURES!$C$2:$NC$23,MATCH($C10,FIXTURES!$B$2:$B$23,0),0),HLOOKUP(AE$2+1,FIXTURES!$C$2:$NC$23,MATCH($C10,FIXTURES!$B$2:$B$23,0),0)))),IF(AND(HLOOKUP(AE$2,FIXTURES!$C$2:$NC$23,MATCH($C10,FIXTURES!$B$2:$B$23,0),0)="",HLOOKUP(AE$2+1,FIXTURES!$C$2:$NC$23,MATCH($C10,FIXTURES!$B$2:$B$23,0),0)=""),HLOOKUP(AE$2+2,FIXTURES!$C$2:$NC$23,MATCH($C10,FIXTURES!$B$2:$B$23,0),0),IF(HLOOKUP(AE$2+1,FIXTURES!$C$2:$NC$23,MATCH($C10,FIXTURES!$B$2:$B$23,0),0)="",HLOOKUP(AE$2,FIXTURES!$C$2:$NC$23,MATCH($C10,FIXTURES!$B$2:$B$23,0),0),HLOOKUP(AE$2+1,FIXTURES!$C$2:$NC$23,MATCH($C10,FIXTURES!$B$2:$B$23,0),0))))</f>
        <v>wol</v>
      </c>
      <c r="AF10" s="117" t="str">
        <f>IF(AF$1="SAT",IF(AND(HLOOKUP(AF$2,FIXTURES!$C$2:$NC$23,MATCH($C10,FIXTURES!$B$2:$B$23,0),0)="",HLOOKUP(AF$2+1,FIXTURES!$C$2:$NC$23,MATCH($C10,FIXTURES!$B$2:$B$23,0),0)="",HLOOKUP(AF$2+2,FIXTURES!$C$2:$NC$23,MATCH($C10,FIXTURES!$B$2:$B$23,0),0)=""),HLOOKUP(AF$2-1,FIXTURES!$C$2:$NC$23,MATCH($C10,FIXTURES!$B$2:$B$23,0),0),IF(AND(HLOOKUP(AF$2,FIXTURES!$C$2:$NC$23,MATCH($C10,FIXTURES!$B$2:$B$23,0),0)="",HLOOKUP(AF$2+1,FIXTURES!$C$2:$NC$23,MATCH($C10,FIXTURES!$B$2:$B$23,0),0)=""),HLOOKUP(AF$2+2,FIXTURES!$C$2:$NC$23,MATCH($C10,FIXTURES!$B$2:$B$23,0),0),IF(HLOOKUP(AF$2+1,FIXTURES!$C$2:$NC$23,MATCH($C10,FIXTURES!$B$2:$B$23,0),0)="",HLOOKUP(AF$2,FIXTURES!$C$2:$NC$23,MATCH($C10,FIXTURES!$B$2:$B$23,0),0),HLOOKUP(AF$2+1,FIXTURES!$C$2:$NC$23,MATCH($C10,FIXTURES!$B$2:$B$23,0),0)))),IF(AND(HLOOKUP(AF$2,FIXTURES!$C$2:$NC$23,MATCH($C10,FIXTURES!$B$2:$B$23,0),0)="",HLOOKUP(AF$2+1,FIXTURES!$C$2:$NC$23,MATCH($C10,FIXTURES!$B$2:$B$23,0),0)=""),HLOOKUP(AF$2+2,FIXTURES!$C$2:$NC$23,MATCH($C10,FIXTURES!$B$2:$B$23,0),0),IF(HLOOKUP(AF$2+1,FIXTURES!$C$2:$NC$23,MATCH($C10,FIXTURES!$B$2:$B$23,0),0)="",HLOOKUP(AF$2,FIXTURES!$C$2:$NC$23,MATCH($C10,FIXTURES!$B$2:$B$23,0),0),HLOOKUP(AF$2+1,FIXTURES!$C$2:$NC$23,MATCH($C10,FIXTURES!$B$2:$B$23,0),0))))</f>
        <v>Arsenal</v>
      </c>
      <c r="AG10" s="117" t="str">
        <f>IF(AG$1="SAT",IF(AND(HLOOKUP(AG$2,FIXTURES!$C$2:$NC$23,MATCH($C10,FIXTURES!$B$2:$B$23,0),0)="",HLOOKUP(AG$2+1,FIXTURES!$C$2:$NC$23,MATCH($C10,FIXTURES!$B$2:$B$23,0),0)="",HLOOKUP(AG$2+2,FIXTURES!$C$2:$NC$23,MATCH($C10,FIXTURES!$B$2:$B$23,0),0)=""),HLOOKUP(AG$2-1,FIXTURES!$C$2:$NC$23,MATCH($C10,FIXTURES!$B$2:$B$23,0),0),IF(AND(HLOOKUP(AG$2,FIXTURES!$C$2:$NC$23,MATCH($C10,FIXTURES!$B$2:$B$23,0),0)="",HLOOKUP(AG$2+1,FIXTURES!$C$2:$NC$23,MATCH($C10,FIXTURES!$B$2:$B$23,0),0)=""),HLOOKUP(AG$2+2,FIXTURES!$C$2:$NC$23,MATCH($C10,FIXTURES!$B$2:$B$23,0),0),IF(HLOOKUP(AG$2+1,FIXTURES!$C$2:$NC$23,MATCH($C10,FIXTURES!$B$2:$B$23,0),0)="",HLOOKUP(AG$2,FIXTURES!$C$2:$NC$23,MATCH($C10,FIXTURES!$B$2:$B$23,0),0),HLOOKUP(AG$2+1,FIXTURES!$C$2:$NC$23,MATCH($C10,FIXTURES!$B$2:$B$23,0),0)))),IF(AND(HLOOKUP(AG$2,FIXTURES!$C$2:$NC$23,MATCH($C10,FIXTURES!$B$2:$B$23,0),0)="",HLOOKUP(AG$2+1,FIXTURES!$C$2:$NC$23,MATCH($C10,FIXTURES!$B$2:$B$23,0),0)=""),HLOOKUP(AG$2+2,FIXTURES!$C$2:$NC$23,MATCH($C10,FIXTURES!$B$2:$B$23,0),0),IF(HLOOKUP(AG$2+1,FIXTURES!$C$2:$NC$23,MATCH($C10,FIXTURES!$B$2:$B$23,0),0)="",HLOOKUP(AG$2,FIXTURES!$C$2:$NC$23,MATCH($C10,FIXTURES!$B$2:$B$23,0),0),HLOOKUP(AG$2+1,FIXTURES!$C$2:$NC$23,MATCH($C10,FIXTURES!$B$2:$B$23,0),0))))</f>
        <v>AVL</v>
      </c>
      <c r="AH10" s="117" t="str">
        <f>IF(AH$1="SAT",IF(AND(HLOOKUP(AH$2,FIXTURES!$C$2:$NC$23,MATCH($C10,FIXTURES!$B$2:$B$23,0),0)="",HLOOKUP(AH$2+1,FIXTURES!$C$2:$NC$23,MATCH($C10,FIXTURES!$B$2:$B$23,0),0)="",HLOOKUP(AH$2+2,FIXTURES!$C$2:$NC$23,MATCH($C10,FIXTURES!$B$2:$B$23,0),0)=""),HLOOKUP(AH$2-1,FIXTURES!$C$2:$NC$23,MATCH($C10,FIXTURES!$B$2:$B$23,0),0),IF(AND(HLOOKUP(AH$2,FIXTURES!$C$2:$NC$23,MATCH($C10,FIXTURES!$B$2:$B$23,0),0)="",HLOOKUP(AH$2+1,FIXTURES!$C$2:$NC$23,MATCH($C10,FIXTURES!$B$2:$B$23,0),0)=""),HLOOKUP(AH$2+2,FIXTURES!$C$2:$NC$23,MATCH($C10,FIXTURES!$B$2:$B$23,0),0),IF(HLOOKUP(AH$2+1,FIXTURES!$C$2:$NC$23,MATCH($C10,FIXTURES!$B$2:$B$23,0),0)="",HLOOKUP(AH$2,FIXTURES!$C$2:$NC$23,MATCH($C10,FIXTURES!$B$2:$B$23,0),0),HLOOKUP(AH$2+1,FIXTURES!$C$2:$NC$23,MATCH($C10,FIXTURES!$B$2:$B$23,0),0)))),IF(AND(HLOOKUP(AH$2,FIXTURES!$C$2:$NC$23,MATCH($C10,FIXTURES!$B$2:$B$23,0),0)="",HLOOKUP(AH$2+1,FIXTURES!$C$2:$NC$23,MATCH($C10,FIXTURES!$B$2:$B$23,0),0)=""),HLOOKUP(AH$2+2,FIXTURES!$C$2:$NC$23,MATCH($C10,FIXTURES!$B$2:$B$23,0),0),IF(HLOOKUP(AH$2+1,FIXTURES!$C$2:$NC$23,MATCH($C10,FIXTURES!$B$2:$B$23,0),0)="",HLOOKUP(AH$2,FIXTURES!$C$2:$NC$23,MATCH($C10,FIXTURES!$B$2:$B$23,0),0),HLOOKUP(AH$2+1,FIXTURES!$C$2:$NC$23,MATCH($C10,FIXTURES!$B$2:$B$23,0),0))))</f>
        <v/>
      </c>
      <c r="AI10" s="117" t="str">
        <f>IF(AI$1="SAT",IF(AND(HLOOKUP(AI$2,FIXTURES!$C$2:$NC$23,MATCH($C10,FIXTURES!$B$2:$B$23,0),0)="",HLOOKUP(AI$2+1,FIXTURES!$C$2:$NC$23,MATCH($C10,FIXTURES!$B$2:$B$23,0),0)="",HLOOKUP(AI$2+2,FIXTURES!$C$2:$NC$23,MATCH($C10,FIXTURES!$B$2:$B$23,0),0)=""),HLOOKUP(AI$2-1,FIXTURES!$C$2:$NC$23,MATCH($C10,FIXTURES!$B$2:$B$23,0),0),IF(AND(HLOOKUP(AI$2,FIXTURES!$C$2:$NC$23,MATCH($C10,FIXTURES!$B$2:$B$23,0),0)="",HLOOKUP(AI$2+1,FIXTURES!$C$2:$NC$23,MATCH($C10,FIXTURES!$B$2:$B$23,0),0)=""),HLOOKUP(AI$2+2,FIXTURES!$C$2:$NC$23,MATCH($C10,FIXTURES!$B$2:$B$23,0),0),IF(HLOOKUP(AI$2+1,FIXTURES!$C$2:$NC$23,MATCH($C10,FIXTURES!$B$2:$B$23,0),0)="",HLOOKUP(AI$2,FIXTURES!$C$2:$NC$23,MATCH($C10,FIXTURES!$B$2:$B$23,0),0),HLOOKUP(AI$2+1,FIXTURES!$C$2:$NC$23,MATCH($C10,FIXTURES!$B$2:$B$23,0),0)))),IF(AND(HLOOKUP(AI$2,FIXTURES!$C$2:$NC$23,MATCH($C10,FIXTURES!$B$2:$B$23,0),0)="",HLOOKUP(AI$2+1,FIXTURES!$C$2:$NC$23,MATCH($C10,FIXTURES!$B$2:$B$23,0),0)=""),HLOOKUP(AI$2+2,FIXTURES!$C$2:$NC$23,MATCH($C10,FIXTURES!$B$2:$B$23,0),0),IF(HLOOKUP(AI$2+1,FIXTURES!$C$2:$NC$23,MATCH($C10,FIXTURES!$B$2:$B$23,0),0)="",HLOOKUP(AI$2,FIXTURES!$C$2:$NC$23,MATCH($C10,FIXTURES!$B$2:$B$23,0),0),HLOOKUP(AI$2+1,FIXTURES!$C$2:$NC$23,MATCH($C10,FIXTURES!$B$2:$B$23,0),0))))</f>
        <v/>
      </c>
      <c r="AJ10" s="117" t="str">
        <f>IF(AJ$1="SAT",IF(AND(HLOOKUP(AJ$2,FIXTURES!$C$2:$NC$23,MATCH($C10,FIXTURES!$B$2:$B$23,0),0)="",HLOOKUP(AJ$2+1,FIXTURES!$C$2:$NC$23,MATCH($C10,FIXTURES!$B$2:$B$23,0),0)="",HLOOKUP(AJ$2+2,FIXTURES!$C$2:$NC$23,MATCH($C10,FIXTURES!$B$2:$B$23,0),0)=""),HLOOKUP(AJ$2-1,FIXTURES!$C$2:$NC$23,MATCH($C10,FIXTURES!$B$2:$B$23,0),0),IF(AND(HLOOKUP(AJ$2,FIXTURES!$C$2:$NC$23,MATCH($C10,FIXTURES!$B$2:$B$23,0),0)="",HLOOKUP(AJ$2+1,FIXTURES!$C$2:$NC$23,MATCH($C10,FIXTURES!$B$2:$B$23,0),0)=""),HLOOKUP(AJ$2+2,FIXTURES!$C$2:$NC$23,MATCH($C10,FIXTURES!$B$2:$B$23,0),0),IF(HLOOKUP(AJ$2+1,FIXTURES!$C$2:$NC$23,MATCH($C10,FIXTURES!$B$2:$B$23,0),0)="",HLOOKUP(AJ$2,FIXTURES!$C$2:$NC$23,MATCH($C10,FIXTURES!$B$2:$B$23,0),0),HLOOKUP(AJ$2+1,FIXTURES!$C$2:$NC$23,MATCH($C10,FIXTURES!$B$2:$B$23,0),0)))),IF(AND(HLOOKUP(AJ$2,FIXTURES!$C$2:$NC$23,MATCH($C10,FIXTURES!$B$2:$B$23,0),0)="",HLOOKUP(AJ$2+1,FIXTURES!$C$2:$NC$23,MATCH($C10,FIXTURES!$B$2:$B$23,0),0)=""),HLOOKUP(AJ$2+2,FIXTURES!$C$2:$NC$23,MATCH($C10,FIXTURES!$B$2:$B$23,0),0),IF(HLOOKUP(AJ$2+1,FIXTURES!$C$2:$NC$23,MATCH($C10,FIXTURES!$B$2:$B$23,0),0)="",HLOOKUP(AJ$2,FIXTURES!$C$2:$NC$23,MATCH($C10,FIXTURES!$B$2:$B$23,0),0),HLOOKUP(AJ$2+1,FIXTURES!$C$2:$NC$23,MATCH($C10,FIXTURES!$B$2:$B$23,0),0))))</f>
        <v/>
      </c>
      <c r="AK10" s="117" t="str">
        <f>IF(AK$1="SAT",IF(AND(HLOOKUP(AK$2,FIXTURES!$C$2:$NC$23,MATCH($C10,FIXTURES!$B$2:$B$23,0),0)="",HLOOKUP(AK$2+1,FIXTURES!$C$2:$NC$23,MATCH($C10,FIXTURES!$B$2:$B$23,0),0)="",HLOOKUP(AK$2+2,FIXTURES!$C$2:$NC$23,MATCH($C10,FIXTURES!$B$2:$B$23,0),0)=""),HLOOKUP(AK$2-1,FIXTURES!$C$2:$NC$23,MATCH($C10,FIXTURES!$B$2:$B$23,0),0),IF(AND(HLOOKUP(AK$2,FIXTURES!$C$2:$NC$23,MATCH($C10,FIXTURES!$B$2:$B$23,0),0)="",HLOOKUP(AK$2+1,FIXTURES!$C$2:$NC$23,MATCH($C10,FIXTURES!$B$2:$B$23,0),0)=""),HLOOKUP(AK$2+2,FIXTURES!$C$2:$NC$23,MATCH($C10,FIXTURES!$B$2:$B$23,0),0),IF(HLOOKUP(AK$2+1,FIXTURES!$C$2:$NC$23,MATCH($C10,FIXTURES!$B$2:$B$23,0),0)="",HLOOKUP(AK$2,FIXTURES!$C$2:$NC$23,MATCH($C10,FIXTURES!$B$2:$B$23,0),0),HLOOKUP(AK$2+1,FIXTURES!$C$2:$NC$23,MATCH($C10,FIXTURES!$B$2:$B$23,0),0)))),IF(AND(HLOOKUP(AK$2,FIXTURES!$C$2:$NC$23,MATCH($C10,FIXTURES!$B$2:$B$23,0),0)="",HLOOKUP(AK$2+1,FIXTURES!$C$2:$NC$23,MATCH($C10,FIXTURES!$B$2:$B$23,0),0)=""),HLOOKUP(AK$2+2,FIXTURES!$C$2:$NC$23,MATCH($C10,FIXTURES!$B$2:$B$23,0),0),IF(HLOOKUP(AK$2+1,FIXTURES!$C$2:$NC$23,MATCH($C10,FIXTURES!$B$2:$B$23,0),0)="",HLOOKUP(AK$2,FIXTURES!$C$2:$NC$23,MATCH($C10,FIXTURES!$B$2:$B$23,0),0),HLOOKUP(AK$2+1,FIXTURES!$C$2:$NC$23,MATCH($C10,FIXTURES!$B$2:$B$23,0),0))))</f>
        <v/>
      </c>
      <c r="AL10" s="117" t="str">
        <f>IF(AL$1="SAT",IF(AND(HLOOKUP(AL$2,FIXTURES!$C$2:$NC$23,MATCH($C10,FIXTURES!$B$2:$B$23,0),0)="",HLOOKUP(AL$2+1,FIXTURES!$C$2:$NC$23,MATCH($C10,FIXTURES!$B$2:$B$23,0),0)="",HLOOKUP(AL$2+2,FIXTURES!$C$2:$NC$23,MATCH($C10,FIXTURES!$B$2:$B$23,0),0)=""),HLOOKUP(AL$2-1,FIXTURES!$C$2:$NC$23,MATCH($C10,FIXTURES!$B$2:$B$23,0),0),IF(AND(HLOOKUP(AL$2,FIXTURES!$C$2:$NC$23,MATCH($C10,FIXTURES!$B$2:$B$23,0),0)="",HLOOKUP(AL$2+1,FIXTURES!$C$2:$NC$23,MATCH($C10,FIXTURES!$B$2:$B$23,0),0)=""),HLOOKUP(AL$2+2,FIXTURES!$C$2:$NC$23,MATCH($C10,FIXTURES!$B$2:$B$23,0),0),IF(HLOOKUP(AL$2+1,FIXTURES!$C$2:$NC$23,MATCH($C10,FIXTURES!$B$2:$B$23,0),0)="",HLOOKUP(AL$2,FIXTURES!$C$2:$NC$23,MATCH($C10,FIXTURES!$B$2:$B$23,0),0),HLOOKUP(AL$2+1,FIXTURES!$C$2:$NC$23,MATCH($C10,FIXTURES!$B$2:$B$23,0),0)))),IF(AND(HLOOKUP(AL$2,FIXTURES!$C$2:$NC$23,MATCH($C10,FIXTURES!$B$2:$B$23,0),0)="",HLOOKUP(AL$2+1,FIXTURES!$C$2:$NC$23,MATCH($C10,FIXTURES!$B$2:$B$23,0),0)=""),HLOOKUP(AL$2+2,FIXTURES!$C$2:$NC$23,MATCH($C10,FIXTURES!$B$2:$B$23,0),0),IF(HLOOKUP(AL$2+1,FIXTURES!$C$2:$NC$23,MATCH($C10,FIXTURES!$B$2:$B$23,0),0)="",HLOOKUP(AL$2,FIXTURES!$C$2:$NC$23,MATCH($C10,FIXTURES!$B$2:$B$23,0),0),HLOOKUP(AL$2+1,FIXTURES!$C$2:$NC$23,MATCH($C10,FIXTURES!$B$2:$B$23,0),0))))</f>
        <v/>
      </c>
      <c r="AM10" s="117" t="str">
        <f>IF(AM$1="SAT",IF(AND(HLOOKUP(AM$2,FIXTURES!$C$2:$NC$23,MATCH($C10,FIXTURES!$B$2:$B$23,0),0)="",HLOOKUP(AM$2+1,FIXTURES!$C$2:$NC$23,MATCH($C10,FIXTURES!$B$2:$B$23,0),0)="",HLOOKUP(AM$2+2,FIXTURES!$C$2:$NC$23,MATCH($C10,FIXTURES!$B$2:$B$23,0),0)=""),HLOOKUP(AM$2-1,FIXTURES!$C$2:$NC$23,MATCH($C10,FIXTURES!$B$2:$B$23,0),0),IF(AND(HLOOKUP(AM$2,FIXTURES!$C$2:$NC$23,MATCH($C10,FIXTURES!$B$2:$B$23,0),0)="",HLOOKUP(AM$2+1,FIXTURES!$C$2:$NC$23,MATCH($C10,FIXTURES!$B$2:$B$23,0),0)=""),HLOOKUP(AM$2+2,FIXTURES!$C$2:$NC$23,MATCH($C10,FIXTURES!$B$2:$B$23,0),0),IF(HLOOKUP(AM$2+1,FIXTURES!$C$2:$NC$23,MATCH($C10,FIXTURES!$B$2:$B$23,0),0)="",HLOOKUP(AM$2,FIXTURES!$C$2:$NC$23,MATCH($C10,FIXTURES!$B$2:$B$23,0),0),HLOOKUP(AM$2+1,FIXTURES!$C$2:$NC$23,MATCH($C10,FIXTURES!$B$2:$B$23,0),0)))),IF(AND(HLOOKUP(AM$2,FIXTURES!$C$2:$NC$23,MATCH($C10,FIXTURES!$B$2:$B$23,0),0)="",HLOOKUP(AM$2+1,FIXTURES!$C$2:$NC$23,MATCH($C10,FIXTURES!$B$2:$B$23,0),0)=""),HLOOKUP(AM$2+2,FIXTURES!$C$2:$NC$23,MATCH($C10,FIXTURES!$B$2:$B$23,0),0),IF(HLOOKUP(AM$2+1,FIXTURES!$C$2:$NC$23,MATCH($C10,FIXTURES!$B$2:$B$23,0),0)="",HLOOKUP(AM$2,FIXTURES!$C$2:$NC$23,MATCH($C10,FIXTURES!$B$2:$B$23,0),0),HLOOKUP(AM$2+1,FIXTURES!$C$2:$NC$23,MATCH($C10,FIXTURES!$B$2:$B$23,0),0))))</f>
        <v/>
      </c>
      <c r="AN10" s="117" t="str">
        <f>IF(AN$1="SAT",IF(AND(HLOOKUP(AN$2,FIXTURES!$C$2:$NC$23,MATCH($C10,FIXTURES!$B$2:$B$23,0),0)="",HLOOKUP(AN$2+1,FIXTURES!$C$2:$NC$23,MATCH($C10,FIXTURES!$B$2:$B$23,0),0)="",HLOOKUP(AN$2+2,FIXTURES!$C$2:$NC$23,MATCH($C10,FIXTURES!$B$2:$B$23,0),0)=""),HLOOKUP(AN$2-1,FIXTURES!$C$2:$NC$23,MATCH($C10,FIXTURES!$B$2:$B$23,0),0),IF(AND(HLOOKUP(AN$2,FIXTURES!$C$2:$NC$23,MATCH($C10,FIXTURES!$B$2:$B$23,0),0)="",HLOOKUP(AN$2+1,FIXTURES!$C$2:$NC$23,MATCH($C10,FIXTURES!$B$2:$B$23,0),0)=""),HLOOKUP(AN$2+2,FIXTURES!$C$2:$NC$23,MATCH($C10,FIXTURES!$B$2:$B$23,0),0),IF(HLOOKUP(AN$2+1,FIXTURES!$C$2:$NC$23,MATCH($C10,FIXTURES!$B$2:$B$23,0),0)="",HLOOKUP(AN$2,FIXTURES!$C$2:$NC$23,MATCH($C10,FIXTURES!$B$2:$B$23,0),0),HLOOKUP(AN$2+1,FIXTURES!$C$2:$NC$23,MATCH($C10,FIXTURES!$B$2:$B$23,0),0)))),IF(AND(HLOOKUP(AN$2,FIXTURES!$C$2:$NC$23,MATCH($C10,FIXTURES!$B$2:$B$23,0),0)="",HLOOKUP(AN$2+1,FIXTURES!$C$2:$NC$23,MATCH($C10,FIXTURES!$B$2:$B$23,0),0)=""),HLOOKUP(AN$2+2,FIXTURES!$C$2:$NC$23,MATCH($C10,FIXTURES!$B$2:$B$23,0),0),IF(HLOOKUP(AN$2+1,FIXTURES!$C$2:$NC$23,MATCH($C10,FIXTURES!$B$2:$B$23,0),0)="",HLOOKUP(AN$2,FIXTURES!$C$2:$NC$23,MATCH($C10,FIXTURES!$B$2:$B$23,0),0),HLOOKUP(AN$2+1,FIXTURES!$C$2:$NC$23,MATCH($C10,FIXTURES!$B$2:$B$23,0),0))))</f>
        <v/>
      </c>
      <c r="AO10" s="117" t="str">
        <f>IF(AO$1="SAT",IF(AND(HLOOKUP(AO$2,FIXTURES!$C$2:$NC$23,MATCH($C10,FIXTURES!$B$2:$B$23,0),0)="",HLOOKUP(AO$2+1,FIXTURES!$C$2:$NC$23,MATCH($C10,FIXTURES!$B$2:$B$23,0),0)="",HLOOKUP(AO$2+2,FIXTURES!$C$2:$NC$23,MATCH($C10,FIXTURES!$B$2:$B$23,0),0)=""),HLOOKUP(AO$2-1,FIXTURES!$C$2:$NC$23,MATCH($C10,FIXTURES!$B$2:$B$23,0),0),IF(AND(HLOOKUP(AO$2,FIXTURES!$C$2:$NC$23,MATCH($C10,FIXTURES!$B$2:$B$23,0),0)="",HLOOKUP(AO$2+1,FIXTURES!$C$2:$NC$23,MATCH($C10,FIXTURES!$B$2:$B$23,0),0)=""),HLOOKUP(AO$2+2,FIXTURES!$C$2:$NC$23,MATCH($C10,FIXTURES!$B$2:$B$23,0),0),IF(HLOOKUP(AO$2+1,FIXTURES!$C$2:$NC$23,MATCH($C10,FIXTURES!$B$2:$B$23,0),0)="",HLOOKUP(AO$2,FIXTURES!$C$2:$NC$23,MATCH($C10,FIXTURES!$B$2:$B$23,0),0),HLOOKUP(AO$2+1,FIXTURES!$C$2:$NC$23,MATCH($C10,FIXTURES!$B$2:$B$23,0),0)))),IF(AND(HLOOKUP(AO$2,FIXTURES!$C$2:$NC$23,MATCH($C10,FIXTURES!$B$2:$B$23,0),0)="",HLOOKUP(AO$2+1,FIXTURES!$C$2:$NC$23,MATCH($C10,FIXTURES!$B$2:$B$23,0),0)=""),HLOOKUP(AO$2+2,FIXTURES!$C$2:$NC$23,MATCH($C10,FIXTURES!$B$2:$B$23,0),0),IF(HLOOKUP(AO$2+1,FIXTURES!$C$2:$NC$23,MATCH($C10,FIXTURES!$B$2:$B$23,0),0)="",HLOOKUP(AO$2,FIXTURES!$C$2:$NC$23,MATCH($C10,FIXTURES!$B$2:$B$23,0),0),HLOOKUP(AO$2+1,FIXTURES!$C$2:$NC$23,MATCH($C10,FIXTURES!$B$2:$B$23,0),0))))</f>
        <v/>
      </c>
      <c r="AP10" s="117" t="str">
        <f>IF(AP$1="SAT",IF(AND(HLOOKUP(AP$2,FIXTURES!$C$2:$NC$23,MATCH($C10,FIXTURES!$B$2:$B$23,0),0)="",HLOOKUP(AP$2+1,FIXTURES!$C$2:$NC$23,MATCH($C10,FIXTURES!$B$2:$B$23,0),0)="",HLOOKUP(AP$2+2,FIXTURES!$C$2:$NC$23,MATCH($C10,FIXTURES!$B$2:$B$23,0),0)=""),HLOOKUP(AP$2-1,FIXTURES!$C$2:$NC$23,MATCH($C10,FIXTURES!$B$2:$B$23,0),0),IF(AND(HLOOKUP(AP$2,FIXTURES!$C$2:$NC$23,MATCH($C10,FIXTURES!$B$2:$B$23,0),0)="",HLOOKUP(AP$2+1,FIXTURES!$C$2:$NC$23,MATCH($C10,FIXTURES!$B$2:$B$23,0),0)=""),HLOOKUP(AP$2+2,FIXTURES!$C$2:$NC$23,MATCH($C10,FIXTURES!$B$2:$B$23,0),0),IF(HLOOKUP(AP$2+1,FIXTURES!$C$2:$NC$23,MATCH($C10,FIXTURES!$B$2:$B$23,0),0)="",HLOOKUP(AP$2,FIXTURES!$C$2:$NC$23,MATCH($C10,FIXTURES!$B$2:$B$23,0),0),HLOOKUP(AP$2+1,FIXTURES!$C$2:$NC$23,MATCH($C10,FIXTURES!$B$2:$B$23,0),0)))),IF(AND(HLOOKUP(AP$2,FIXTURES!$C$2:$NC$23,MATCH($C10,FIXTURES!$B$2:$B$23,0),0)="",HLOOKUP(AP$2+1,FIXTURES!$C$2:$NC$23,MATCH($C10,FIXTURES!$B$2:$B$23,0),0)=""),HLOOKUP(AP$2+2,FIXTURES!$C$2:$NC$23,MATCH($C10,FIXTURES!$B$2:$B$23,0),0),IF(HLOOKUP(AP$2+1,FIXTURES!$C$2:$NC$23,MATCH($C10,FIXTURES!$B$2:$B$23,0),0)="",HLOOKUP(AP$2,FIXTURES!$C$2:$NC$23,MATCH($C10,FIXTURES!$B$2:$B$23,0),0),HLOOKUP(AP$2+1,FIXTURES!$C$2:$NC$23,MATCH($C10,FIXTURES!$B$2:$B$23,0),0))))</f>
        <v/>
      </c>
      <c r="AQ10" s="117" t="str">
        <f>IF(AQ$1="SAT",IF(AND(HLOOKUP(AQ$2,FIXTURES!$C$2:$NC$23,MATCH($C10,FIXTURES!$B$2:$B$23,0),0)="",HLOOKUP(AQ$2+1,FIXTURES!$C$2:$NC$23,MATCH($C10,FIXTURES!$B$2:$B$23,0),0)="",HLOOKUP(AQ$2+2,FIXTURES!$C$2:$NC$23,MATCH($C10,FIXTURES!$B$2:$B$23,0),0)=""),HLOOKUP(AQ$2-1,FIXTURES!$C$2:$NC$23,MATCH($C10,FIXTURES!$B$2:$B$23,0),0),IF(AND(HLOOKUP(AQ$2,FIXTURES!$C$2:$NC$23,MATCH($C10,FIXTURES!$B$2:$B$23,0),0)="",HLOOKUP(AQ$2+1,FIXTURES!$C$2:$NC$23,MATCH($C10,FIXTURES!$B$2:$B$23,0),0)=""),HLOOKUP(AQ$2+2,FIXTURES!$C$2:$NC$23,MATCH($C10,FIXTURES!$B$2:$B$23,0),0),IF(HLOOKUP(AQ$2+1,FIXTURES!$C$2:$NC$23,MATCH($C10,FIXTURES!$B$2:$B$23,0),0)="",HLOOKUP(AQ$2,FIXTURES!$C$2:$NC$23,MATCH($C10,FIXTURES!$B$2:$B$23,0),0),HLOOKUP(AQ$2+1,FIXTURES!$C$2:$NC$23,MATCH($C10,FIXTURES!$B$2:$B$23,0),0)))),IF(AND(HLOOKUP(AQ$2,FIXTURES!$C$2:$NC$23,MATCH($C10,FIXTURES!$B$2:$B$23,0),0)="",HLOOKUP(AQ$2+1,FIXTURES!$C$2:$NC$23,MATCH($C10,FIXTURES!$B$2:$B$23,0),0)=""),HLOOKUP(AQ$2+2,FIXTURES!$C$2:$NC$23,MATCH($C10,FIXTURES!$B$2:$B$23,0),0),IF(HLOOKUP(AQ$2+1,FIXTURES!$C$2:$NC$23,MATCH($C10,FIXTURES!$B$2:$B$23,0),0)="",HLOOKUP(AQ$2,FIXTURES!$C$2:$NC$23,MATCH($C10,FIXTURES!$B$2:$B$23,0),0),HLOOKUP(AQ$2+1,FIXTURES!$C$2:$NC$23,MATCH($C10,FIXTURES!$B$2:$B$23,0),0))))</f>
        <v/>
      </c>
      <c r="AR10" s="117" t="str">
        <f>IF(AR$1="SAT",IF(AND(HLOOKUP(AR$2,FIXTURES!$C$2:$NC$23,MATCH($C10,FIXTURES!$B$2:$B$23,0),0)="",HLOOKUP(AR$2+1,FIXTURES!$C$2:$NC$23,MATCH($C10,FIXTURES!$B$2:$B$23,0),0)="",HLOOKUP(AR$2+2,FIXTURES!$C$2:$NC$23,MATCH($C10,FIXTURES!$B$2:$B$23,0),0)=""),HLOOKUP(AR$2-1,FIXTURES!$C$2:$NC$23,MATCH($C10,FIXTURES!$B$2:$B$23,0),0),IF(AND(HLOOKUP(AR$2,FIXTURES!$C$2:$NC$23,MATCH($C10,FIXTURES!$B$2:$B$23,0),0)="",HLOOKUP(AR$2+1,FIXTURES!$C$2:$NC$23,MATCH($C10,FIXTURES!$B$2:$B$23,0),0)=""),HLOOKUP(AR$2+2,FIXTURES!$C$2:$NC$23,MATCH($C10,FIXTURES!$B$2:$B$23,0),0),IF(HLOOKUP(AR$2+1,FIXTURES!$C$2:$NC$23,MATCH($C10,FIXTURES!$B$2:$B$23,0),0)="",HLOOKUP(AR$2,FIXTURES!$C$2:$NC$23,MATCH($C10,FIXTURES!$B$2:$B$23,0),0),HLOOKUP(AR$2+1,FIXTURES!$C$2:$NC$23,MATCH($C10,FIXTURES!$B$2:$B$23,0),0)))),IF(AND(HLOOKUP(AR$2,FIXTURES!$C$2:$NC$23,MATCH($C10,FIXTURES!$B$2:$B$23,0),0)="",HLOOKUP(AR$2+1,FIXTURES!$C$2:$NC$23,MATCH($C10,FIXTURES!$B$2:$B$23,0),0)=""),HLOOKUP(AR$2+2,FIXTURES!$C$2:$NC$23,MATCH($C10,FIXTURES!$B$2:$B$23,0),0),IF(HLOOKUP(AR$2+1,FIXTURES!$C$2:$NC$23,MATCH($C10,FIXTURES!$B$2:$B$23,0),0)="",HLOOKUP(AR$2,FIXTURES!$C$2:$NC$23,MATCH($C10,FIXTURES!$B$2:$B$23,0),0),HLOOKUP(AR$2+1,FIXTURES!$C$2:$NC$23,MATCH($C10,FIXTURES!$B$2:$B$23,0),0))))</f>
        <v>Charlton Ath</v>
      </c>
      <c r="AS10" s="117" t="str">
        <f>IF(AS$1="SAT",IF(AND(HLOOKUP(AS$2,FIXTURES!$C$2:$NC$23,MATCH($C10,FIXTURES!$B$2:$B$23,0),0)="",HLOOKUP(AS$2+1,FIXTURES!$C$2:$NC$23,MATCH($C10,FIXTURES!$B$2:$B$23,0),0)="",HLOOKUP(AS$2+2,FIXTURES!$C$2:$NC$23,MATCH($C10,FIXTURES!$B$2:$B$23,0),0)=""),HLOOKUP(AS$2-1,FIXTURES!$C$2:$NC$23,MATCH($C10,FIXTURES!$B$2:$B$23,0),0),IF(AND(HLOOKUP(AS$2,FIXTURES!$C$2:$NC$23,MATCH($C10,FIXTURES!$B$2:$B$23,0),0)="",HLOOKUP(AS$2+1,FIXTURES!$C$2:$NC$23,MATCH($C10,FIXTURES!$B$2:$B$23,0),0)=""),HLOOKUP(AS$2+2,FIXTURES!$C$2:$NC$23,MATCH($C10,FIXTURES!$B$2:$B$23,0),0),IF(HLOOKUP(AS$2+1,FIXTURES!$C$2:$NC$23,MATCH($C10,FIXTURES!$B$2:$B$23,0),0)="",HLOOKUP(AS$2,FIXTURES!$C$2:$NC$23,MATCH($C10,FIXTURES!$B$2:$B$23,0),0),HLOOKUP(AS$2+1,FIXTURES!$C$2:$NC$23,MATCH($C10,FIXTURES!$B$2:$B$23,0),0)))),IF(AND(HLOOKUP(AS$2,FIXTURES!$C$2:$NC$23,MATCH($C10,FIXTURES!$B$2:$B$23,0),0)="",HLOOKUP(AS$2+1,FIXTURES!$C$2:$NC$23,MATCH($C10,FIXTURES!$B$2:$B$23,0),0)=""),HLOOKUP(AS$2+2,FIXTURES!$C$2:$NC$23,MATCH($C10,FIXTURES!$B$2:$B$23,0),0),IF(HLOOKUP(AS$2+1,FIXTURES!$C$2:$NC$23,MATCH($C10,FIXTURES!$B$2:$B$23,0),0)="",HLOOKUP(AS$2,FIXTURES!$C$2:$NC$23,MATCH($C10,FIXTURES!$B$2:$B$23,0),0),HLOOKUP(AS$2+1,FIXTURES!$C$2:$NC$23,MATCH($C10,FIXTURES!$B$2:$B$23,0),0))))</f>
        <v>sou</v>
      </c>
      <c r="AT10" s="117" t="str">
        <f>IF(AT$1="SAT",IF(AND(HLOOKUP(AT$2,FIXTURES!$C$2:$NC$23,MATCH($C10,FIXTURES!$B$2:$B$23,0),0)="",HLOOKUP(AT$2+1,FIXTURES!$C$2:$NC$23,MATCH($C10,FIXTURES!$B$2:$B$23,0),0)="",HLOOKUP(AT$2+2,FIXTURES!$C$2:$NC$23,MATCH($C10,FIXTURES!$B$2:$B$23,0),0)=""),HLOOKUP(AT$2-1,FIXTURES!$C$2:$NC$23,MATCH($C10,FIXTURES!$B$2:$B$23,0),0),IF(AND(HLOOKUP(AT$2,FIXTURES!$C$2:$NC$23,MATCH($C10,FIXTURES!$B$2:$B$23,0),0)="",HLOOKUP(AT$2+1,FIXTURES!$C$2:$NC$23,MATCH($C10,FIXTURES!$B$2:$B$23,0),0)=""),HLOOKUP(AT$2+2,FIXTURES!$C$2:$NC$23,MATCH($C10,FIXTURES!$B$2:$B$23,0),0),IF(HLOOKUP(AT$2+1,FIXTURES!$C$2:$NC$23,MATCH($C10,FIXTURES!$B$2:$B$23,0),0)="",HLOOKUP(AT$2,FIXTURES!$C$2:$NC$23,MATCH($C10,FIXTURES!$B$2:$B$23,0),0),HLOOKUP(AT$2+1,FIXTURES!$C$2:$NC$23,MATCH($C10,FIXTURES!$B$2:$B$23,0),0)))),IF(AND(HLOOKUP(AT$2,FIXTURES!$C$2:$NC$23,MATCH($C10,FIXTURES!$B$2:$B$23,0),0)="",HLOOKUP(AT$2+1,FIXTURES!$C$2:$NC$23,MATCH($C10,FIXTURES!$B$2:$B$23,0),0)=""),HLOOKUP(AT$2+2,FIXTURES!$C$2:$NC$23,MATCH($C10,FIXTURES!$B$2:$B$23,0),0),IF(HLOOKUP(AT$2+1,FIXTURES!$C$2:$NC$23,MATCH($C10,FIXTURES!$B$2:$B$23,0),0)="",HLOOKUP(AT$2,FIXTURES!$C$2:$NC$23,MATCH($C10,FIXTURES!$B$2:$B$23,0),0),HLOOKUP(AT$2+1,FIXTURES!$C$2:$NC$23,MATCH($C10,FIXTURES!$B$2:$B$23,0),0))))</f>
        <v/>
      </c>
      <c r="AU10" s="117" t="str">
        <f>IF(AU$1="SAT",IF(AND(HLOOKUP(AU$2,FIXTURES!$C$2:$NC$23,MATCH($C10,FIXTURES!$B$2:$B$23,0),0)="",HLOOKUP(AU$2+1,FIXTURES!$C$2:$NC$23,MATCH($C10,FIXTURES!$B$2:$B$23,0),0)="",HLOOKUP(AU$2+2,FIXTURES!$C$2:$NC$23,MATCH($C10,FIXTURES!$B$2:$B$23,0),0)=""),HLOOKUP(AU$2-1,FIXTURES!$C$2:$NC$23,MATCH($C10,FIXTURES!$B$2:$B$23,0),0),IF(AND(HLOOKUP(AU$2,FIXTURES!$C$2:$NC$23,MATCH($C10,FIXTURES!$B$2:$B$23,0),0)="",HLOOKUP(AU$2+1,FIXTURES!$C$2:$NC$23,MATCH($C10,FIXTURES!$B$2:$B$23,0),0)=""),HLOOKUP(AU$2+2,FIXTURES!$C$2:$NC$23,MATCH($C10,FIXTURES!$B$2:$B$23,0),0),IF(HLOOKUP(AU$2+1,FIXTURES!$C$2:$NC$23,MATCH($C10,FIXTURES!$B$2:$B$23,0),0)="",HLOOKUP(AU$2,FIXTURES!$C$2:$NC$23,MATCH($C10,FIXTURES!$B$2:$B$23,0),0),HLOOKUP(AU$2+1,FIXTURES!$C$2:$NC$23,MATCH($C10,FIXTURES!$B$2:$B$23,0),0)))),IF(AND(HLOOKUP(AU$2,FIXTURES!$C$2:$NC$23,MATCH($C10,FIXTURES!$B$2:$B$23,0),0)="",HLOOKUP(AU$2+1,FIXTURES!$C$2:$NC$23,MATCH($C10,FIXTURES!$B$2:$B$23,0),0)=""),HLOOKUP(AU$2+2,FIXTURES!$C$2:$NC$23,MATCH($C10,FIXTURES!$B$2:$B$23,0),0),IF(HLOOKUP(AU$2+1,FIXTURES!$C$2:$NC$23,MATCH($C10,FIXTURES!$B$2:$B$23,0),0)="",HLOOKUP(AU$2,FIXTURES!$C$2:$NC$23,MATCH($C10,FIXTURES!$B$2:$B$23,0),0),HLOOKUP(AU$2+1,FIXTURES!$C$2:$NC$23,MATCH($C10,FIXTURES!$B$2:$B$23,0),0))))</f>
        <v>ARS</v>
      </c>
      <c r="AV10" s="117" t="str">
        <f>IF(AV$1="SAT",IF(AND(HLOOKUP(AV$2,FIXTURES!$C$2:$NC$23,MATCH($C10,FIXTURES!$B$2:$B$23,0),0)="",HLOOKUP(AV$2+1,FIXTURES!$C$2:$NC$23,MATCH($C10,FIXTURES!$B$2:$B$23,0),0)="",HLOOKUP(AV$2+2,FIXTURES!$C$2:$NC$23,MATCH($C10,FIXTURES!$B$2:$B$23,0),0)=""),HLOOKUP(AV$2-1,FIXTURES!$C$2:$NC$23,MATCH($C10,FIXTURES!$B$2:$B$23,0),0),IF(AND(HLOOKUP(AV$2,FIXTURES!$C$2:$NC$23,MATCH($C10,FIXTURES!$B$2:$B$23,0),0)="",HLOOKUP(AV$2+1,FIXTURES!$C$2:$NC$23,MATCH($C10,FIXTURES!$B$2:$B$23,0),0)=""),HLOOKUP(AV$2+2,FIXTURES!$C$2:$NC$23,MATCH($C10,FIXTURES!$B$2:$B$23,0),0),IF(HLOOKUP(AV$2+1,FIXTURES!$C$2:$NC$23,MATCH($C10,FIXTURES!$B$2:$B$23,0),0)="",HLOOKUP(AV$2,FIXTURES!$C$2:$NC$23,MATCH($C10,FIXTURES!$B$2:$B$23,0),0),HLOOKUP(AV$2+1,FIXTURES!$C$2:$NC$23,MATCH($C10,FIXTURES!$B$2:$B$23,0),0)))),IF(AND(HLOOKUP(AV$2,FIXTURES!$C$2:$NC$23,MATCH($C10,FIXTURES!$B$2:$B$23,0),0)="",HLOOKUP(AV$2+1,FIXTURES!$C$2:$NC$23,MATCH($C10,FIXTURES!$B$2:$B$23,0),0)=""),HLOOKUP(AV$2+2,FIXTURES!$C$2:$NC$23,MATCH($C10,FIXTURES!$B$2:$B$23,0),0),IF(HLOOKUP(AV$2+1,FIXTURES!$C$2:$NC$23,MATCH($C10,FIXTURES!$B$2:$B$23,0),0)="",HLOOKUP(AV$2,FIXTURES!$C$2:$NC$23,MATCH($C10,FIXTURES!$B$2:$B$23,0),0),HLOOKUP(AV$2+1,FIXTURES!$C$2:$NC$23,MATCH($C10,FIXTURES!$B$2:$B$23,0),0))))</f>
        <v>eve</v>
      </c>
      <c r="AW10" s="117" t="str">
        <f>IF(AW$1="SAT",IF(AND(HLOOKUP(AW$2,FIXTURES!$C$2:$NC$23,MATCH($C10,FIXTURES!$B$2:$B$23,0),0)="",HLOOKUP(AW$2+1,FIXTURES!$C$2:$NC$23,MATCH($C10,FIXTURES!$B$2:$B$23,0),0)="",HLOOKUP(AW$2+2,FIXTURES!$C$2:$NC$23,MATCH($C10,FIXTURES!$B$2:$B$23,0),0)=""),HLOOKUP(AW$2-1,FIXTURES!$C$2:$NC$23,MATCH($C10,FIXTURES!$B$2:$B$23,0),0),IF(AND(HLOOKUP(AW$2,FIXTURES!$C$2:$NC$23,MATCH($C10,FIXTURES!$B$2:$B$23,0),0)="",HLOOKUP(AW$2+1,FIXTURES!$C$2:$NC$23,MATCH($C10,FIXTURES!$B$2:$B$23,0),0)=""),HLOOKUP(AW$2+2,FIXTURES!$C$2:$NC$23,MATCH($C10,FIXTURES!$B$2:$B$23,0),0),IF(HLOOKUP(AW$2+1,FIXTURES!$C$2:$NC$23,MATCH($C10,FIXTURES!$B$2:$B$23,0),0)="",HLOOKUP(AW$2,FIXTURES!$C$2:$NC$23,MATCH($C10,FIXTURES!$B$2:$B$23,0),0),HLOOKUP(AW$2+1,FIXTURES!$C$2:$NC$23,MATCH($C10,FIXTURES!$B$2:$B$23,0),0)))),IF(AND(HLOOKUP(AW$2,FIXTURES!$C$2:$NC$23,MATCH($C10,FIXTURES!$B$2:$B$23,0),0)="",HLOOKUP(AW$2+1,FIXTURES!$C$2:$NC$23,MATCH($C10,FIXTURES!$B$2:$B$23,0),0)=""),HLOOKUP(AW$2+2,FIXTURES!$C$2:$NC$23,MATCH($C10,FIXTURES!$B$2:$B$23,0),0),IF(HLOOKUP(AW$2+1,FIXTURES!$C$2:$NC$23,MATCH($C10,FIXTURES!$B$2:$B$23,0),0)="",HLOOKUP(AW$2,FIXTURES!$C$2:$NC$23,MATCH($C10,FIXTURES!$B$2:$B$23,0),0),HLOOKUP(AW$2+1,FIXTURES!$C$2:$NC$23,MATCH($C10,FIXTURES!$B$2:$B$23,0),0))))</f>
        <v>Middlesbrough</v>
      </c>
      <c r="AX10" s="117" t="str">
        <f>IF(AX$1="SAT",IF(AND(HLOOKUP(AX$2,FIXTURES!$C$2:$NC$23,MATCH($C10,FIXTURES!$B$2:$B$23,0),0)="",HLOOKUP(AX$2+1,FIXTURES!$C$2:$NC$23,MATCH($C10,FIXTURES!$B$2:$B$23,0),0)="",HLOOKUP(AX$2+2,FIXTURES!$C$2:$NC$23,MATCH($C10,FIXTURES!$B$2:$B$23,0),0)=""),HLOOKUP(AX$2-1,FIXTURES!$C$2:$NC$23,MATCH($C10,FIXTURES!$B$2:$B$23,0),0),IF(AND(HLOOKUP(AX$2,FIXTURES!$C$2:$NC$23,MATCH($C10,FIXTURES!$B$2:$B$23,0),0)="",HLOOKUP(AX$2+1,FIXTURES!$C$2:$NC$23,MATCH($C10,FIXTURES!$B$2:$B$23,0),0)=""),HLOOKUP(AX$2+2,FIXTURES!$C$2:$NC$23,MATCH($C10,FIXTURES!$B$2:$B$23,0),0),IF(HLOOKUP(AX$2+1,FIXTURES!$C$2:$NC$23,MATCH($C10,FIXTURES!$B$2:$B$23,0),0)="",HLOOKUP(AX$2,FIXTURES!$C$2:$NC$23,MATCH($C10,FIXTURES!$B$2:$B$23,0),0),HLOOKUP(AX$2+1,FIXTURES!$C$2:$NC$23,MATCH($C10,FIXTURES!$B$2:$B$23,0),0)))),IF(AND(HLOOKUP(AX$2,FIXTURES!$C$2:$NC$23,MATCH($C10,FIXTURES!$B$2:$B$23,0),0)="",HLOOKUP(AX$2+1,FIXTURES!$C$2:$NC$23,MATCH($C10,FIXTURES!$B$2:$B$23,0),0)=""),HLOOKUP(AX$2+2,FIXTURES!$C$2:$NC$23,MATCH($C10,FIXTURES!$B$2:$B$23,0),0),IF(HLOOKUP(AX$2+1,FIXTURES!$C$2:$NC$23,MATCH($C10,FIXTURES!$B$2:$B$23,0),0)="",HLOOKUP(AX$2,FIXTURES!$C$2:$NC$23,MATCH($C10,FIXTURES!$B$2:$B$23,0),0),HLOOKUP(AX$2+1,FIXTURES!$C$2:$NC$23,MATCH($C10,FIXTURES!$B$2:$B$23,0),0))))</f>
        <v/>
      </c>
      <c r="AY10" s="117" t="str">
        <f>IF(AY$1="SAT",IF(AND(HLOOKUP(AY$2,FIXTURES!$C$2:$NC$23,MATCH($C10,FIXTURES!$B$2:$B$23,0),0)="",HLOOKUP(AY$2+1,FIXTURES!$C$2:$NC$23,MATCH($C10,FIXTURES!$B$2:$B$23,0),0)="",HLOOKUP(AY$2+2,FIXTURES!$C$2:$NC$23,MATCH($C10,FIXTURES!$B$2:$B$23,0),0)=""),HLOOKUP(AY$2-1,FIXTURES!$C$2:$NC$23,MATCH($C10,FIXTURES!$B$2:$B$23,0),0),IF(AND(HLOOKUP(AY$2,FIXTURES!$C$2:$NC$23,MATCH($C10,FIXTURES!$B$2:$B$23,0),0)="",HLOOKUP(AY$2+1,FIXTURES!$C$2:$NC$23,MATCH($C10,FIXTURES!$B$2:$B$23,0),0)=""),HLOOKUP(AY$2+2,FIXTURES!$C$2:$NC$23,MATCH($C10,FIXTURES!$B$2:$B$23,0),0),IF(HLOOKUP(AY$2+1,FIXTURES!$C$2:$NC$23,MATCH($C10,FIXTURES!$B$2:$B$23,0),0)="",HLOOKUP(AY$2,FIXTURES!$C$2:$NC$23,MATCH($C10,FIXTURES!$B$2:$B$23,0),0),HLOOKUP(AY$2+1,FIXTURES!$C$2:$NC$23,MATCH($C10,FIXTURES!$B$2:$B$23,0),0)))),IF(AND(HLOOKUP(AY$2,FIXTURES!$C$2:$NC$23,MATCH($C10,FIXTURES!$B$2:$B$23,0),0)="",HLOOKUP(AY$2+1,FIXTURES!$C$2:$NC$23,MATCH($C10,FIXTURES!$B$2:$B$23,0),0)=""),HLOOKUP(AY$2+2,FIXTURES!$C$2:$NC$23,MATCH($C10,FIXTURES!$B$2:$B$23,0),0),IF(HLOOKUP(AY$2+1,FIXTURES!$C$2:$NC$23,MATCH($C10,FIXTURES!$B$2:$B$23,0),0)="",HLOOKUP(AY$2,FIXTURES!$C$2:$NC$23,MATCH($C10,FIXTURES!$B$2:$B$23,0),0),HLOOKUP(AY$2+1,FIXTURES!$C$2:$NC$23,MATCH($C10,FIXTURES!$B$2:$B$23,0),0))))</f>
        <v>LIV</v>
      </c>
      <c r="AZ10" s="117" t="str">
        <f>IF(AZ$1="SAT",IF(AND(HLOOKUP(AZ$2,FIXTURES!$C$2:$NC$23,MATCH($C10,FIXTURES!$B$2:$B$23,0),0)="",HLOOKUP(AZ$2+1,FIXTURES!$C$2:$NC$23,MATCH($C10,FIXTURES!$B$2:$B$23,0),0)="",HLOOKUP(AZ$2+2,FIXTURES!$C$2:$NC$23,MATCH($C10,FIXTURES!$B$2:$B$23,0),0)=""),HLOOKUP(AZ$2-1,FIXTURES!$C$2:$NC$23,MATCH($C10,FIXTURES!$B$2:$B$23,0),0),IF(AND(HLOOKUP(AZ$2,FIXTURES!$C$2:$NC$23,MATCH($C10,FIXTURES!$B$2:$B$23,0),0)="",HLOOKUP(AZ$2+1,FIXTURES!$C$2:$NC$23,MATCH($C10,FIXTURES!$B$2:$B$23,0),0)=""),HLOOKUP(AZ$2+2,FIXTURES!$C$2:$NC$23,MATCH($C10,FIXTURES!$B$2:$B$23,0),0),IF(HLOOKUP(AZ$2+1,FIXTURES!$C$2:$NC$23,MATCH($C10,FIXTURES!$B$2:$B$23,0),0)="",HLOOKUP(AZ$2,FIXTURES!$C$2:$NC$23,MATCH($C10,FIXTURES!$B$2:$B$23,0),0),HLOOKUP(AZ$2+1,FIXTURES!$C$2:$NC$23,MATCH($C10,FIXTURES!$B$2:$B$23,0),0)))),IF(AND(HLOOKUP(AZ$2,FIXTURES!$C$2:$NC$23,MATCH($C10,FIXTURES!$B$2:$B$23,0),0)="",HLOOKUP(AZ$2+1,FIXTURES!$C$2:$NC$23,MATCH($C10,FIXTURES!$B$2:$B$23,0),0)=""),HLOOKUP(AZ$2+2,FIXTURES!$C$2:$NC$23,MATCH($C10,FIXTURES!$B$2:$B$23,0),0),IF(HLOOKUP(AZ$2+1,FIXTURES!$C$2:$NC$23,MATCH($C10,FIXTURES!$B$2:$B$23,0),0)="",HLOOKUP(AZ$2,FIXTURES!$C$2:$NC$23,MATCH($C10,FIXTURES!$B$2:$B$23,0),0),HLOOKUP(AZ$2+1,FIXTURES!$C$2:$NC$23,MATCH($C10,FIXTURES!$B$2:$B$23,0),0))))</f>
        <v/>
      </c>
      <c r="BA10" s="117" t="str">
        <f>IF(BA$1="SAT",IF(AND(HLOOKUP(BA$2,FIXTURES!$C$2:$NC$23,MATCH($C10,FIXTURES!$B$2:$B$23,0),0)="",HLOOKUP(BA$2+1,FIXTURES!$C$2:$NC$23,MATCH($C10,FIXTURES!$B$2:$B$23,0),0)="",HLOOKUP(BA$2+2,FIXTURES!$C$2:$NC$23,MATCH($C10,FIXTURES!$B$2:$B$23,0),0)=""),HLOOKUP(BA$2-1,FIXTURES!$C$2:$NC$23,MATCH($C10,FIXTURES!$B$2:$B$23,0),0),IF(AND(HLOOKUP(BA$2,FIXTURES!$C$2:$NC$23,MATCH($C10,FIXTURES!$B$2:$B$23,0),0)="",HLOOKUP(BA$2+1,FIXTURES!$C$2:$NC$23,MATCH($C10,FIXTURES!$B$2:$B$23,0),0)=""),HLOOKUP(BA$2+2,FIXTURES!$C$2:$NC$23,MATCH($C10,FIXTURES!$B$2:$B$23,0),0),IF(HLOOKUP(BA$2+1,FIXTURES!$C$2:$NC$23,MATCH($C10,FIXTURES!$B$2:$B$23,0),0)="",HLOOKUP(BA$2,FIXTURES!$C$2:$NC$23,MATCH($C10,FIXTURES!$B$2:$B$23,0),0),HLOOKUP(BA$2+1,FIXTURES!$C$2:$NC$23,MATCH($C10,FIXTURES!$B$2:$B$23,0),0)))),IF(AND(HLOOKUP(BA$2,FIXTURES!$C$2:$NC$23,MATCH($C10,FIXTURES!$B$2:$B$23,0),0)="",HLOOKUP(BA$2+1,FIXTURES!$C$2:$NC$23,MATCH($C10,FIXTURES!$B$2:$B$23,0),0)=""),HLOOKUP(BA$2+2,FIXTURES!$C$2:$NC$23,MATCH($C10,FIXTURES!$B$2:$B$23,0),0),IF(HLOOKUP(BA$2+1,FIXTURES!$C$2:$NC$23,MATCH($C10,FIXTURES!$B$2:$B$23,0),0)="",HLOOKUP(BA$2,FIXTURES!$C$2:$NC$23,MATCH($C10,FIXTURES!$B$2:$B$23,0),0),HLOOKUP(BA$2+1,FIXTURES!$C$2:$NC$23,MATCH($C10,FIXTURES!$B$2:$B$23,0),0))))</f>
        <v>lei</v>
      </c>
      <c r="BB10" s="117" t="str">
        <f>IF(BB$1="SAT",IF(AND(HLOOKUP(BB$2,FIXTURES!$C$2:$NC$23,MATCH($C10,FIXTURES!$B$2:$B$23,0),0)="",HLOOKUP(BB$2+1,FIXTURES!$C$2:$NC$23,MATCH($C10,FIXTURES!$B$2:$B$23,0),0)="",HLOOKUP(BB$2+2,FIXTURES!$C$2:$NC$23,MATCH($C10,FIXTURES!$B$2:$B$23,0),0)=""),HLOOKUP(BB$2-1,FIXTURES!$C$2:$NC$23,MATCH($C10,FIXTURES!$B$2:$B$23,0),0),IF(AND(HLOOKUP(BB$2,FIXTURES!$C$2:$NC$23,MATCH($C10,FIXTURES!$B$2:$B$23,0),0)="",HLOOKUP(BB$2+1,FIXTURES!$C$2:$NC$23,MATCH($C10,FIXTURES!$B$2:$B$23,0),0)=""),HLOOKUP(BB$2+2,FIXTURES!$C$2:$NC$23,MATCH($C10,FIXTURES!$B$2:$B$23,0),0),IF(HLOOKUP(BB$2+1,FIXTURES!$C$2:$NC$23,MATCH($C10,FIXTURES!$B$2:$B$23,0),0)="",HLOOKUP(BB$2,FIXTURES!$C$2:$NC$23,MATCH($C10,FIXTURES!$B$2:$B$23,0),0),HLOOKUP(BB$2+1,FIXTURES!$C$2:$NC$23,MATCH($C10,FIXTURES!$B$2:$B$23,0),0)))),IF(AND(HLOOKUP(BB$2,FIXTURES!$C$2:$NC$23,MATCH($C10,FIXTURES!$B$2:$B$23,0),0)="",HLOOKUP(BB$2+1,FIXTURES!$C$2:$NC$23,MATCH($C10,FIXTURES!$B$2:$B$23,0),0)=""),HLOOKUP(BB$2+2,FIXTURES!$C$2:$NC$23,MATCH($C10,FIXTURES!$B$2:$B$23,0),0),IF(HLOOKUP(BB$2+1,FIXTURES!$C$2:$NC$23,MATCH($C10,FIXTURES!$B$2:$B$23,0),0)="",HLOOKUP(BB$2,FIXTURES!$C$2:$NC$23,MATCH($C10,FIXTURES!$B$2:$B$23,0),0),HLOOKUP(BB$2+1,FIXTURES!$C$2:$NC$23,MATCH($C10,FIXTURES!$B$2:$B$23,0),0))))</f>
        <v/>
      </c>
      <c r="BC10" s="117" t="str">
        <f>IF(BC$1="SAT",IF(AND(HLOOKUP(BC$2,FIXTURES!$C$2:$NC$23,MATCH($C10,FIXTURES!$B$2:$B$23,0),0)="",HLOOKUP(BC$2+1,FIXTURES!$C$2:$NC$23,MATCH($C10,FIXTURES!$B$2:$B$23,0),0)="",HLOOKUP(BC$2+2,FIXTURES!$C$2:$NC$23,MATCH($C10,FIXTURES!$B$2:$B$23,0),0)=""),HLOOKUP(BC$2-1,FIXTURES!$C$2:$NC$23,MATCH($C10,FIXTURES!$B$2:$B$23,0),0),IF(AND(HLOOKUP(BC$2,FIXTURES!$C$2:$NC$23,MATCH($C10,FIXTURES!$B$2:$B$23,0),0)="",HLOOKUP(BC$2+1,FIXTURES!$C$2:$NC$23,MATCH($C10,FIXTURES!$B$2:$B$23,0),0)=""),HLOOKUP(BC$2+2,FIXTURES!$C$2:$NC$23,MATCH($C10,FIXTURES!$B$2:$B$23,0),0),IF(HLOOKUP(BC$2+1,FIXTURES!$C$2:$NC$23,MATCH($C10,FIXTURES!$B$2:$B$23,0),0)="",HLOOKUP(BC$2,FIXTURES!$C$2:$NC$23,MATCH($C10,FIXTURES!$B$2:$B$23,0),0),HLOOKUP(BC$2+1,FIXTURES!$C$2:$NC$23,MATCH($C10,FIXTURES!$B$2:$B$23,0),0)))),IF(AND(HLOOKUP(BC$2,FIXTURES!$C$2:$NC$23,MATCH($C10,FIXTURES!$B$2:$B$23,0),0)="",HLOOKUP(BC$2+1,FIXTURES!$C$2:$NC$23,MATCH($C10,FIXTURES!$B$2:$B$23,0),0)=""),HLOOKUP(BC$2+2,FIXTURES!$C$2:$NC$23,MATCH($C10,FIXTURES!$B$2:$B$23,0),0),IF(HLOOKUP(BC$2+1,FIXTURES!$C$2:$NC$23,MATCH($C10,FIXTURES!$B$2:$B$23,0),0)="",HLOOKUP(BC$2,FIXTURES!$C$2:$NC$23,MATCH($C10,FIXTURES!$B$2:$B$23,0),0),HLOOKUP(BC$2+1,FIXTURES!$C$2:$NC$23,MATCH($C10,FIXTURES!$B$2:$B$23,0),0))))</f>
        <v>Liverpool</v>
      </c>
      <c r="BD10" s="117" t="str">
        <f>IF(BD$1="SAT",IF(AND(HLOOKUP(BD$2,FIXTURES!$C$2:$NC$23,MATCH($C10,FIXTURES!$B$2:$B$23,0),0)="",HLOOKUP(BD$2+1,FIXTURES!$C$2:$NC$23,MATCH($C10,FIXTURES!$B$2:$B$23,0),0)="",HLOOKUP(BD$2+2,FIXTURES!$C$2:$NC$23,MATCH($C10,FIXTURES!$B$2:$B$23,0),0)=""),HLOOKUP(BD$2-1,FIXTURES!$C$2:$NC$23,MATCH($C10,FIXTURES!$B$2:$B$23,0),0),IF(AND(HLOOKUP(BD$2,FIXTURES!$C$2:$NC$23,MATCH($C10,FIXTURES!$B$2:$B$23,0),0)="",HLOOKUP(BD$2+1,FIXTURES!$C$2:$NC$23,MATCH($C10,FIXTURES!$B$2:$B$23,0),0)=""),HLOOKUP(BD$2+2,FIXTURES!$C$2:$NC$23,MATCH($C10,FIXTURES!$B$2:$B$23,0),0),IF(HLOOKUP(BD$2+1,FIXTURES!$C$2:$NC$23,MATCH($C10,FIXTURES!$B$2:$B$23,0),0)="",HLOOKUP(BD$2,FIXTURES!$C$2:$NC$23,MATCH($C10,FIXTURES!$B$2:$B$23,0),0),HLOOKUP(BD$2+1,FIXTURES!$C$2:$NC$23,MATCH($C10,FIXTURES!$B$2:$B$23,0),0)))),IF(AND(HLOOKUP(BD$2,FIXTURES!$C$2:$NC$23,MATCH($C10,FIXTURES!$B$2:$B$23,0),0)="",HLOOKUP(BD$2+1,FIXTURES!$C$2:$NC$23,MATCH($C10,FIXTURES!$B$2:$B$23,0),0)=""),HLOOKUP(BD$2+2,FIXTURES!$C$2:$NC$23,MATCH($C10,FIXTURES!$B$2:$B$23,0),0),IF(HLOOKUP(BD$2+1,FIXTURES!$C$2:$NC$23,MATCH($C10,FIXTURES!$B$2:$B$23,0),0)="",HLOOKUP(BD$2,FIXTURES!$C$2:$NC$23,MATCH($C10,FIXTURES!$B$2:$B$23,0),0),HLOOKUP(BD$2+1,FIXTURES!$C$2:$NC$23,MATCH($C10,FIXTURES!$B$2:$B$23,0),0))))</f>
        <v/>
      </c>
      <c r="BE10" s="117" t="str">
        <f>IF(BE$1="SAT",IF(AND(HLOOKUP(BE$2,FIXTURES!$C$2:$NC$23,MATCH($C10,FIXTURES!$B$2:$B$23,0),0)="",HLOOKUP(BE$2+1,FIXTURES!$C$2:$NC$23,MATCH($C10,FIXTURES!$B$2:$B$23,0),0)="",HLOOKUP(BE$2+2,FIXTURES!$C$2:$NC$23,MATCH($C10,FIXTURES!$B$2:$B$23,0),0)=""),HLOOKUP(BE$2-1,FIXTURES!$C$2:$NC$23,MATCH($C10,FIXTURES!$B$2:$B$23,0),0),IF(AND(HLOOKUP(BE$2,FIXTURES!$C$2:$NC$23,MATCH($C10,FIXTURES!$B$2:$B$23,0),0)="",HLOOKUP(BE$2+1,FIXTURES!$C$2:$NC$23,MATCH($C10,FIXTURES!$B$2:$B$23,0),0)=""),HLOOKUP(BE$2+2,FIXTURES!$C$2:$NC$23,MATCH($C10,FIXTURES!$B$2:$B$23,0),0),IF(HLOOKUP(BE$2+1,FIXTURES!$C$2:$NC$23,MATCH($C10,FIXTURES!$B$2:$B$23,0),0)="",HLOOKUP(BE$2,FIXTURES!$C$2:$NC$23,MATCH($C10,FIXTURES!$B$2:$B$23,0),0),HLOOKUP(BE$2+1,FIXTURES!$C$2:$NC$23,MATCH($C10,FIXTURES!$B$2:$B$23,0),0)))),IF(AND(HLOOKUP(BE$2,FIXTURES!$C$2:$NC$23,MATCH($C10,FIXTURES!$B$2:$B$23,0),0)="",HLOOKUP(BE$2+1,FIXTURES!$C$2:$NC$23,MATCH($C10,FIXTURES!$B$2:$B$23,0),0)=""),HLOOKUP(BE$2+2,FIXTURES!$C$2:$NC$23,MATCH($C10,FIXTURES!$B$2:$B$23,0),0),IF(HLOOKUP(BE$2+1,FIXTURES!$C$2:$NC$23,MATCH($C10,FIXTURES!$B$2:$B$23,0),0)="",HLOOKUP(BE$2,FIXTURES!$C$2:$NC$23,MATCH($C10,FIXTURES!$B$2:$B$23,0),0),HLOOKUP(BE$2+1,FIXTURES!$C$2:$NC$23,MATCH($C10,FIXTURES!$B$2:$B$23,0),0))))</f>
        <v>BOU</v>
      </c>
      <c r="BF10" s="117" t="str">
        <f>IF(BF$1="SAT",IF(AND(HLOOKUP(BF$2,FIXTURES!$C$2:$NC$23,MATCH($C10,FIXTURES!$B$2:$B$23,0),0)="",HLOOKUP(BF$2+1,FIXTURES!$C$2:$NC$23,MATCH($C10,FIXTURES!$B$2:$B$23,0),0)="",HLOOKUP(BF$2+2,FIXTURES!$C$2:$NC$23,MATCH($C10,FIXTURES!$B$2:$B$23,0),0)=""),HLOOKUP(BF$2-1,FIXTURES!$C$2:$NC$23,MATCH($C10,FIXTURES!$B$2:$B$23,0),0),IF(AND(HLOOKUP(BF$2,FIXTURES!$C$2:$NC$23,MATCH($C10,FIXTURES!$B$2:$B$23,0),0)="",HLOOKUP(BF$2+1,FIXTURES!$C$2:$NC$23,MATCH($C10,FIXTURES!$B$2:$B$23,0),0)=""),HLOOKUP(BF$2+2,FIXTURES!$C$2:$NC$23,MATCH($C10,FIXTURES!$B$2:$B$23,0),0),IF(HLOOKUP(BF$2+1,FIXTURES!$C$2:$NC$23,MATCH($C10,FIXTURES!$B$2:$B$23,0),0)="",HLOOKUP(BF$2,FIXTURES!$C$2:$NC$23,MATCH($C10,FIXTURES!$B$2:$B$23,0),0),HLOOKUP(BF$2+1,FIXTURES!$C$2:$NC$23,MATCH($C10,FIXTURES!$B$2:$B$23,0),0)))),IF(AND(HLOOKUP(BF$2,FIXTURES!$C$2:$NC$23,MATCH($C10,FIXTURES!$B$2:$B$23,0),0)="",HLOOKUP(BF$2+1,FIXTURES!$C$2:$NC$23,MATCH($C10,FIXTURES!$B$2:$B$23,0),0)=""),HLOOKUP(BF$2+2,FIXTURES!$C$2:$NC$23,MATCH($C10,FIXTURES!$B$2:$B$23,0),0),IF(HLOOKUP(BF$2+1,FIXTURES!$C$2:$NC$23,MATCH($C10,FIXTURES!$B$2:$B$23,0),0)="",HLOOKUP(BF$2,FIXTURES!$C$2:$NC$23,MATCH($C10,FIXTURES!$B$2:$B$23,0),0),HLOOKUP(BF$2+1,FIXTURES!$C$2:$NC$23,MATCH($C10,FIXTURES!$B$2:$B$23,0),0))))</f>
        <v/>
      </c>
      <c r="BG10" s="117" t="str">
        <f>IF(BG$1="SAT",IF(AND(HLOOKUP(BG$2,FIXTURES!$C$2:$NC$23,MATCH($C10,FIXTURES!$B$2:$B$23,0),0)="",HLOOKUP(BG$2+1,FIXTURES!$C$2:$NC$23,MATCH($C10,FIXTURES!$B$2:$B$23,0),0)="",HLOOKUP(BG$2+2,FIXTURES!$C$2:$NC$23,MATCH($C10,FIXTURES!$B$2:$B$23,0),0)=""),HLOOKUP(BG$2-1,FIXTURES!$C$2:$NC$23,MATCH($C10,FIXTURES!$B$2:$B$23,0),0),IF(AND(HLOOKUP(BG$2,FIXTURES!$C$2:$NC$23,MATCH($C10,FIXTURES!$B$2:$B$23,0),0)="",HLOOKUP(BG$2+1,FIXTURES!$C$2:$NC$23,MATCH($C10,FIXTURES!$B$2:$B$23,0),0)=""),HLOOKUP(BG$2+2,FIXTURES!$C$2:$NC$23,MATCH($C10,FIXTURES!$B$2:$B$23,0),0),IF(HLOOKUP(BG$2+1,FIXTURES!$C$2:$NC$23,MATCH($C10,FIXTURES!$B$2:$B$23,0),0)="",HLOOKUP(BG$2,FIXTURES!$C$2:$NC$23,MATCH($C10,FIXTURES!$B$2:$B$23,0),0),HLOOKUP(BG$2+1,FIXTURES!$C$2:$NC$23,MATCH($C10,FIXTURES!$B$2:$B$23,0),0)))),IF(AND(HLOOKUP(BG$2,FIXTURES!$C$2:$NC$23,MATCH($C10,FIXTURES!$B$2:$B$23,0),0)="",HLOOKUP(BG$2+1,FIXTURES!$C$2:$NC$23,MATCH($C10,FIXTURES!$B$2:$B$23,0),0)=""),HLOOKUP(BG$2+2,FIXTURES!$C$2:$NC$23,MATCH($C10,FIXTURES!$B$2:$B$23,0),0),IF(HLOOKUP(BG$2+1,FIXTURES!$C$2:$NC$23,MATCH($C10,FIXTURES!$B$2:$B$23,0),0)="",HLOOKUP(BG$2,FIXTURES!$C$2:$NC$23,MATCH($C10,FIXTURES!$B$2:$B$23,0),0),HLOOKUP(BG$2+1,FIXTURES!$C$2:$NC$23,MATCH($C10,FIXTURES!$B$2:$B$23,0),0))))</f>
        <v>cry</v>
      </c>
      <c r="BH10" s="117" t="str">
        <f>IF(BH$1="SAT",IF(AND(HLOOKUP(BH$2,FIXTURES!$C$2:$NC$23,MATCH($C10,FIXTURES!$B$2:$B$23,0),0)="",HLOOKUP(BH$2+1,FIXTURES!$C$2:$NC$23,MATCH($C10,FIXTURES!$B$2:$B$23,0),0)="",HLOOKUP(BH$2+2,FIXTURES!$C$2:$NC$23,MATCH($C10,FIXTURES!$B$2:$B$23,0),0)=""),HLOOKUP(BH$2-1,FIXTURES!$C$2:$NC$23,MATCH($C10,FIXTURES!$B$2:$B$23,0),0),IF(AND(HLOOKUP(BH$2,FIXTURES!$C$2:$NC$23,MATCH($C10,FIXTURES!$B$2:$B$23,0),0)="",HLOOKUP(BH$2+1,FIXTURES!$C$2:$NC$23,MATCH($C10,FIXTURES!$B$2:$B$23,0),0)=""),HLOOKUP(BH$2+2,FIXTURES!$C$2:$NC$23,MATCH($C10,FIXTURES!$B$2:$B$23,0),0),IF(HLOOKUP(BH$2+1,FIXTURES!$C$2:$NC$23,MATCH($C10,FIXTURES!$B$2:$B$23,0),0)="",HLOOKUP(BH$2,FIXTURES!$C$2:$NC$23,MATCH($C10,FIXTURES!$B$2:$B$23,0),0),HLOOKUP(BH$2+1,FIXTURES!$C$2:$NC$23,MATCH($C10,FIXTURES!$B$2:$B$23,0),0)))),IF(AND(HLOOKUP(BH$2,FIXTURES!$C$2:$NC$23,MATCH($C10,FIXTURES!$B$2:$B$23,0),0)="",HLOOKUP(BH$2+1,FIXTURES!$C$2:$NC$23,MATCH($C10,FIXTURES!$B$2:$B$23,0),0)=""),HLOOKUP(BH$2+2,FIXTURES!$C$2:$NC$23,MATCH($C10,FIXTURES!$B$2:$B$23,0),0),IF(HLOOKUP(BH$2+1,FIXTURES!$C$2:$NC$23,MATCH($C10,FIXTURES!$B$2:$B$23,0),0)="",HLOOKUP(BH$2,FIXTURES!$C$2:$NC$23,MATCH($C10,FIXTURES!$B$2:$B$23,0),0),HLOOKUP(BH$2+1,FIXTURES!$C$2:$NC$23,MATCH($C10,FIXTURES!$B$2:$B$23,0),0))))</f>
        <v/>
      </c>
      <c r="BI10" s="117" t="str">
        <f>IF(BI$1="SAT",IF(AND(HLOOKUP(BI$2,FIXTURES!$C$2:$NC$23,MATCH($C10,FIXTURES!$B$2:$B$23,0),0)="",HLOOKUP(BI$2+1,FIXTURES!$C$2:$NC$23,MATCH($C10,FIXTURES!$B$2:$B$23,0),0)="",HLOOKUP(BI$2+2,FIXTURES!$C$2:$NC$23,MATCH($C10,FIXTURES!$B$2:$B$23,0),0)=""),HLOOKUP(BI$2-1,FIXTURES!$C$2:$NC$23,MATCH($C10,FIXTURES!$B$2:$B$23,0),0),IF(AND(HLOOKUP(BI$2,FIXTURES!$C$2:$NC$23,MATCH($C10,FIXTURES!$B$2:$B$23,0),0)="",HLOOKUP(BI$2+1,FIXTURES!$C$2:$NC$23,MATCH($C10,FIXTURES!$B$2:$B$23,0),0)=""),HLOOKUP(BI$2+2,FIXTURES!$C$2:$NC$23,MATCH($C10,FIXTURES!$B$2:$B$23,0),0),IF(HLOOKUP(BI$2+1,FIXTURES!$C$2:$NC$23,MATCH($C10,FIXTURES!$B$2:$B$23,0),0)="",HLOOKUP(BI$2,FIXTURES!$C$2:$NC$23,MATCH($C10,FIXTURES!$B$2:$B$23,0),0),HLOOKUP(BI$2+1,FIXTURES!$C$2:$NC$23,MATCH($C10,FIXTURES!$B$2:$B$23,0),0)))),IF(AND(HLOOKUP(BI$2,FIXTURES!$C$2:$NC$23,MATCH($C10,FIXTURES!$B$2:$B$23,0),0)="",HLOOKUP(BI$2+1,FIXTURES!$C$2:$NC$23,MATCH($C10,FIXTURES!$B$2:$B$23,0),0)=""),HLOOKUP(BI$2+2,FIXTURES!$C$2:$NC$23,MATCH($C10,FIXTURES!$B$2:$B$23,0),0),IF(HLOOKUP(BI$2+1,FIXTURES!$C$2:$NC$23,MATCH($C10,FIXTURES!$B$2:$B$23,0),0)="",HLOOKUP(BI$2,FIXTURES!$C$2:$NC$23,MATCH($C10,FIXTURES!$B$2:$B$23,0),0),HLOOKUP(BI$2+1,FIXTURES!$C$2:$NC$23,MATCH($C10,FIXTURES!$B$2:$B$23,0),0))))</f>
        <v>FUL</v>
      </c>
      <c r="BJ10" s="117" t="str">
        <f>IF(BJ$1="SAT",IF(AND(HLOOKUP(BJ$2,FIXTURES!$C$2:$NC$23,MATCH($C10,FIXTURES!$B$2:$B$23,0),0)="",HLOOKUP(BJ$2+1,FIXTURES!$C$2:$NC$23,MATCH($C10,FIXTURES!$B$2:$B$23,0),0)="",HLOOKUP(BJ$2+2,FIXTURES!$C$2:$NC$23,MATCH($C10,FIXTURES!$B$2:$B$23,0),0)=""),HLOOKUP(BJ$2-1,FIXTURES!$C$2:$NC$23,MATCH($C10,FIXTURES!$B$2:$B$23,0),0),IF(AND(HLOOKUP(BJ$2,FIXTURES!$C$2:$NC$23,MATCH($C10,FIXTURES!$B$2:$B$23,0),0)="",HLOOKUP(BJ$2+1,FIXTURES!$C$2:$NC$23,MATCH($C10,FIXTURES!$B$2:$B$23,0),0)=""),HLOOKUP(BJ$2+2,FIXTURES!$C$2:$NC$23,MATCH($C10,FIXTURES!$B$2:$B$23,0),0),IF(HLOOKUP(BJ$2+1,FIXTURES!$C$2:$NC$23,MATCH($C10,FIXTURES!$B$2:$B$23,0),0)="",HLOOKUP(BJ$2,FIXTURES!$C$2:$NC$23,MATCH($C10,FIXTURES!$B$2:$B$23,0),0),HLOOKUP(BJ$2+1,FIXTURES!$C$2:$NC$23,MATCH($C10,FIXTURES!$B$2:$B$23,0),0)))),IF(AND(HLOOKUP(BJ$2,FIXTURES!$C$2:$NC$23,MATCH($C10,FIXTURES!$B$2:$B$23,0),0)="",HLOOKUP(BJ$2+1,FIXTURES!$C$2:$NC$23,MATCH($C10,FIXTURES!$B$2:$B$23,0),0)=""),HLOOKUP(BJ$2+2,FIXTURES!$C$2:$NC$23,MATCH($C10,FIXTURES!$B$2:$B$23,0),0),IF(HLOOKUP(BJ$2+1,FIXTURES!$C$2:$NC$23,MATCH($C10,FIXTURES!$B$2:$B$23,0),0)="",HLOOKUP(BJ$2,FIXTURES!$C$2:$NC$23,MATCH($C10,FIXTURES!$B$2:$B$23,0),0),HLOOKUP(BJ$2+1,FIXTURES!$C$2:$NC$23,MATCH($C10,FIXTURES!$B$2:$B$23,0),0))))</f>
        <v/>
      </c>
      <c r="BK10" s="117" t="str">
        <f>IF(BK$1="SAT",IF(AND(HLOOKUP(BK$2,FIXTURES!$C$2:$NC$23,MATCH($C10,FIXTURES!$B$2:$B$23,0),0)="",HLOOKUP(BK$2+1,FIXTURES!$C$2:$NC$23,MATCH($C10,FIXTURES!$B$2:$B$23,0),0)="",HLOOKUP(BK$2+2,FIXTURES!$C$2:$NC$23,MATCH($C10,FIXTURES!$B$2:$B$23,0),0)=""),HLOOKUP(BK$2-1,FIXTURES!$C$2:$NC$23,MATCH($C10,FIXTURES!$B$2:$B$23,0),0),IF(AND(HLOOKUP(BK$2,FIXTURES!$C$2:$NC$23,MATCH($C10,FIXTURES!$B$2:$B$23,0),0)="",HLOOKUP(BK$2+1,FIXTURES!$C$2:$NC$23,MATCH($C10,FIXTURES!$B$2:$B$23,0),0)=""),HLOOKUP(BK$2+2,FIXTURES!$C$2:$NC$23,MATCH($C10,FIXTURES!$B$2:$B$23,0),0),IF(HLOOKUP(BK$2+1,FIXTURES!$C$2:$NC$23,MATCH($C10,FIXTURES!$B$2:$B$23,0),0)="",HLOOKUP(BK$2,FIXTURES!$C$2:$NC$23,MATCH($C10,FIXTURES!$B$2:$B$23,0),0),HLOOKUP(BK$2+1,FIXTURES!$C$2:$NC$23,MATCH($C10,FIXTURES!$B$2:$B$23,0),0)))),IF(AND(HLOOKUP(BK$2,FIXTURES!$C$2:$NC$23,MATCH($C10,FIXTURES!$B$2:$B$23,0),0)="",HLOOKUP(BK$2+1,FIXTURES!$C$2:$NC$23,MATCH($C10,FIXTURES!$B$2:$B$23,0),0)=""),HLOOKUP(BK$2+2,FIXTURES!$C$2:$NC$23,MATCH($C10,FIXTURES!$B$2:$B$23,0),0),IF(HLOOKUP(BK$2+1,FIXTURES!$C$2:$NC$23,MATCH($C10,FIXTURES!$B$2:$B$23,0),0)="",HLOOKUP(BK$2,FIXTURES!$C$2:$NC$23,MATCH($C10,FIXTURES!$B$2:$B$23,0),0),HLOOKUP(BK$2+1,FIXTURES!$C$2:$NC$23,MATCH($C10,FIXTURES!$B$2:$B$23,0),0))))</f>
        <v/>
      </c>
      <c r="BL10" s="117" t="str">
        <f>IF(BL$1="SAT",IF(AND(HLOOKUP(BL$2,FIXTURES!$C$2:$NC$23,MATCH($C10,FIXTURES!$B$2:$B$23,0),0)="",HLOOKUP(BL$2+1,FIXTURES!$C$2:$NC$23,MATCH($C10,FIXTURES!$B$2:$B$23,0),0)="",HLOOKUP(BL$2+2,FIXTURES!$C$2:$NC$23,MATCH($C10,FIXTURES!$B$2:$B$23,0),0)=""),HLOOKUP(BL$2-1,FIXTURES!$C$2:$NC$23,MATCH($C10,FIXTURES!$B$2:$B$23,0),0),IF(AND(HLOOKUP(BL$2,FIXTURES!$C$2:$NC$23,MATCH($C10,FIXTURES!$B$2:$B$23,0),0)="",HLOOKUP(BL$2+1,FIXTURES!$C$2:$NC$23,MATCH($C10,FIXTURES!$B$2:$B$23,0),0)=""),HLOOKUP(BL$2+2,FIXTURES!$C$2:$NC$23,MATCH($C10,FIXTURES!$B$2:$B$23,0),0),IF(HLOOKUP(BL$2+1,FIXTURES!$C$2:$NC$23,MATCH($C10,FIXTURES!$B$2:$B$23,0),0)="",HLOOKUP(BL$2,FIXTURES!$C$2:$NC$23,MATCH($C10,FIXTURES!$B$2:$B$23,0),0),HLOOKUP(BL$2+1,FIXTURES!$C$2:$NC$23,MATCH($C10,FIXTURES!$B$2:$B$23,0),0)))),IF(AND(HLOOKUP(BL$2,FIXTURES!$C$2:$NC$23,MATCH($C10,FIXTURES!$B$2:$B$23,0),0)="",HLOOKUP(BL$2+1,FIXTURES!$C$2:$NC$23,MATCH($C10,FIXTURES!$B$2:$B$23,0),0)=""),HLOOKUP(BL$2+2,FIXTURES!$C$2:$NC$23,MATCH($C10,FIXTURES!$B$2:$B$23,0),0),IF(HLOOKUP(BL$2+1,FIXTURES!$C$2:$NC$23,MATCH($C10,FIXTURES!$B$2:$B$23,0),0)="",HLOOKUP(BL$2,FIXTURES!$C$2:$NC$23,MATCH($C10,FIXTURES!$B$2:$B$23,0),0),HLOOKUP(BL$2+1,FIXTURES!$C$2:$NC$23,MATCH($C10,FIXTURES!$B$2:$B$23,0),0))))</f>
        <v>Stoke City</v>
      </c>
      <c r="BM10" s="117" t="str">
        <f>IF(BM$1="SAT",IF(AND(HLOOKUP(BM$2,FIXTURES!$C$2:$NC$23,MATCH($C10,FIXTURES!$B$2:$B$23,0),0)="",HLOOKUP(BM$2+1,FIXTURES!$C$2:$NC$23,MATCH($C10,FIXTURES!$B$2:$B$23,0),0)="",HLOOKUP(BM$2+2,FIXTURES!$C$2:$NC$23,MATCH($C10,FIXTURES!$B$2:$B$23,0),0)=""),HLOOKUP(BM$2-1,FIXTURES!$C$2:$NC$23,MATCH($C10,FIXTURES!$B$2:$B$23,0),0),IF(AND(HLOOKUP(BM$2,FIXTURES!$C$2:$NC$23,MATCH($C10,FIXTURES!$B$2:$B$23,0),0)="",HLOOKUP(BM$2+1,FIXTURES!$C$2:$NC$23,MATCH($C10,FIXTURES!$B$2:$B$23,0),0)=""),HLOOKUP(BM$2+2,FIXTURES!$C$2:$NC$23,MATCH($C10,FIXTURES!$B$2:$B$23,0),0),IF(HLOOKUP(BM$2+1,FIXTURES!$C$2:$NC$23,MATCH($C10,FIXTURES!$B$2:$B$23,0),0)="",HLOOKUP(BM$2,FIXTURES!$C$2:$NC$23,MATCH($C10,FIXTURES!$B$2:$B$23,0),0),HLOOKUP(BM$2+1,FIXTURES!$C$2:$NC$23,MATCH($C10,FIXTURES!$B$2:$B$23,0),0)))),IF(AND(HLOOKUP(BM$2,FIXTURES!$C$2:$NC$23,MATCH($C10,FIXTURES!$B$2:$B$23,0),0)="",HLOOKUP(BM$2+1,FIXTURES!$C$2:$NC$23,MATCH($C10,FIXTURES!$B$2:$B$23,0),0)=""),HLOOKUP(BM$2+2,FIXTURES!$C$2:$NC$23,MATCH($C10,FIXTURES!$B$2:$B$23,0),0),IF(HLOOKUP(BM$2+1,FIXTURES!$C$2:$NC$23,MATCH($C10,FIXTURES!$B$2:$B$23,0),0)="",HLOOKUP(BM$2,FIXTURES!$C$2:$NC$23,MATCH($C10,FIXTURES!$B$2:$B$23,0),0),HLOOKUP(BM$2+1,FIXTURES!$C$2:$NC$23,MATCH($C10,FIXTURES!$B$2:$B$23,0),0))))</f>
        <v>WHU</v>
      </c>
      <c r="BN10" s="117" t="str">
        <f>IF(BN$1="SAT",IF(AND(HLOOKUP(BN$2,FIXTURES!$C$2:$NC$23,MATCH($C10,FIXTURES!$B$2:$B$23,0),0)="",HLOOKUP(BN$2+1,FIXTURES!$C$2:$NC$23,MATCH($C10,FIXTURES!$B$2:$B$23,0),0)="",HLOOKUP(BN$2+2,FIXTURES!$C$2:$NC$23,MATCH($C10,FIXTURES!$B$2:$B$23,0),0)=""),HLOOKUP(BN$2-1,FIXTURES!$C$2:$NC$23,MATCH($C10,FIXTURES!$B$2:$B$23,0),0),IF(AND(HLOOKUP(BN$2,FIXTURES!$C$2:$NC$23,MATCH($C10,FIXTURES!$B$2:$B$23,0),0)="",HLOOKUP(BN$2+1,FIXTURES!$C$2:$NC$23,MATCH($C10,FIXTURES!$B$2:$B$23,0),0)=""),HLOOKUP(BN$2+2,FIXTURES!$C$2:$NC$23,MATCH($C10,FIXTURES!$B$2:$B$23,0),0),IF(HLOOKUP(BN$2+1,FIXTURES!$C$2:$NC$23,MATCH($C10,FIXTURES!$B$2:$B$23,0),0)="",HLOOKUP(BN$2,FIXTURES!$C$2:$NC$23,MATCH($C10,FIXTURES!$B$2:$B$23,0),0),HLOOKUP(BN$2+1,FIXTURES!$C$2:$NC$23,MATCH($C10,FIXTURES!$B$2:$B$23,0),0)))),IF(AND(HLOOKUP(BN$2,FIXTURES!$C$2:$NC$23,MATCH($C10,FIXTURES!$B$2:$B$23,0),0)="",HLOOKUP(BN$2+1,FIXTURES!$C$2:$NC$23,MATCH($C10,FIXTURES!$B$2:$B$23,0),0)=""),HLOOKUP(BN$2+2,FIXTURES!$C$2:$NC$23,MATCH($C10,FIXTURES!$B$2:$B$23,0),0),IF(HLOOKUP(BN$2+1,FIXTURES!$C$2:$NC$23,MATCH($C10,FIXTURES!$B$2:$B$23,0),0)="",HLOOKUP(BN$2,FIXTURES!$C$2:$NC$23,MATCH($C10,FIXTURES!$B$2:$B$23,0),0),HLOOKUP(BN$2+1,FIXTURES!$C$2:$NC$23,MATCH($C10,FIXTURES!$B$2:$B$23,0),0))))</f>
        <v/>
      </c>
      <c r="BO10" s="117" t="str">
        <f>IF(BO$1="SAT",IF(AND(HLOOKUP(BO$2,FIXTURES!$C$2:$NC$23,MATCH($C10,FIXTURES!$B$2:$B$23,0),0)="",HLOOKUP(BO$2+1,FIXTURES!$C$2:$NC$23,MATCH($C10,FIXTURES!$B$2:$B$23,0),0)="",HLOOKUP(BO$2+2,FIXTURES!$C$2:$NC$23,MATCH($C10,FIXTURES!$B$2:$B$23,0),0)=""),HLOOKUP(BO$2-1,FIXTURES!$C$2:$NC$23,MATCH($C10,FIXTURES!$B$2:$B$23,0),0),IF(AND(HLOOKUP(BO$2,FIXTURES!$C$2:$NC$23,MATCH($C10,FIXTURES!$B$2:$B$23,0),0)="",HLOOKUP(BO$2+1,FIXTURES!$C$2:$NC$23,MATCH($C10,FIXTURES!$B$2:$B$23,0),0)=""),HLOOKUP(BO$2+2,FIXTURES!$C$2:$NC$23,MATCH($C10,FIXTURES!$B$2:$B$23,0),0),IF(HLOOKUP(BO$2+1,FIXTURES!$C$2:$NC$23,MATCH($C10,FIXTURES!$B$2:$B$23,0),0)="",HLOOKUP(BO$2,FIXTURES!$C$2:$NC$23,MATCH($C10,FIXTURES!$B$2:$B$23,0),0),HLOOKUP(BO$2+1,FIXTURES!$C$2:$NC$23,MATCH($C10,FIXTURES!$B$2:$B$23,0),0)))),IF(AND(HLOOKUP(BO$2,FIXTURES!$C$2:$NC$23,MATCH($C10,FIXTURES!$B$2:$B$23,0),0)="",HLOOKUP(BO$2+1,FIXTURES!$C$2:$NC$23,MATCH($C10,FIXTURES!$B$2:$B$23,0),0)=""),HLOOKUP(BO$2+2,FIXTURES!$C$2:$NC$23,MATCH($C10,FIXTURES!$B$2:$B$23,0),0),IF(HLOOKUP(BO$2+1,FIXTURES!$C$2:$NC$23,MATCH($C10,FIXTURES!$B$2:$B$23,0),0)="",HLOOKUP(BO$2,FIXTURES!$C$2:$NC$23,MATCH($C10,FIXTURES!$B$2:$B$23,0),0),HLOOKUP(BO$2+1,FIXTURES!$C$2:$NC$23,MATCH($C10,FIXTURES!$B$2:$B$23,0),0))))</f>
        <v>lee</v>
      </c>
      <c r="BP10" s="117" t="str">
        <f>IF(BP$1="SAT",IF(AND(HLOOKUP(BP$2,FIXTURES!$C$2:$NC$23,MATCH($C10,FIXTURES!$B$2:$B$23,0),0)="",HLOOKUP(BP$2+1,FIXTURES!$C$2:$NC$23,MATCH($C10,FIXTURES!$B$2:$B$23,0),0)="",HLOOKUP(BP$2+2,FIXTURES!$C$2:$NC$23,MATCH($C10,FIXTURES!$B$2:$B$23,0),0)=""),HLOOKUP(BP$2-1,FIXTURES!$C$2:$NC$23,MATCH($C10,FIXTURES!$B$2:$B$23,0),0),IF(AND(HLOOKUP(BP$2,FIXTURES!$C$2:$NC$23,MATCH($C10,FIXTURES!$B$2:$B$23,0),0)="",HLOOKUP(BP$2+1,FIXTURES!$C$2:$NC$23,MATCH($C10,FIXTURES!$B$2:$B$23,0),0)=""),HLOOKUP(BP$2+2,FIXTURES!$C$2:$NC$23,MATCH($C10,FIXTURES!$B$2:$B$23,0),0),IF(HLOOKUP(BP$2+1,FIXTURES!$C$2:$NC$23,MATCH($C10,FIXTURES!$B$2:$B$23,0),0)="",HLOOKUP(BP$2,FIXTURES!$C$2:$NC$23,MATCH($C10,FIXTURES!$B$2:$B$23,0),0),HLOOKUP(BP$2+1,FIXTURES!$C$2:$NC$23,MATCH($C10,FIXTURES!$B$2:$B$23,0),0)))),IF(AND(HLOOKUP(BP$2,FIXTURES!$C$2:$NC$23,MATCH($C10,FIXTURES!$B$2:$B$23,0),0)="",HLOOKUP(BP$2+1,FIXTURES!$C$2:$NC$23,MATCH($C10,FIXTURES!$B$2:$B$23,0),0)=""),HLOOKUP(BP$2+2,FIXTURES!$C$2:$NC$23,MATCH($C10,FIXTURES!$B$2:$B$23,0),0),IF(HLOOKUP(BP$2+1,FIXTURES!$C$2:$NC$23,MATCH($C10,FIXTURES!$B$2:$B$23,0),0)="",HLOOKUP(BP$2,FIXTURES!$C$2:$NC$23,MATCH($C10,FIXTURES!$B$2:$B$23,0),0),HLOOKUP(BP$2+1,FIXTURES!$C$2:$NC$23,MATCH($C10,FIXTURES!$B$2:$B$23,0),0))))</f>
        <v>CRY</v>
      </c>
      <c r="BQ10" s="117" t="str">
        <f>IF(BQ$1="SAT",IF(AND(HLOOKUP(BQ$2,FIXTURES!$C$2:$NC$23,MATCH($C10,FIXTURES!$B$2:$B$23,0),0)="",HLOOKUP(BQ$2+1,FIXTURES!$C$2:$NC$23,MATCH($C10,FIXTURES!$B$2:$B$23,0),0)="",HLOOKUP(BQ$2+2,FIXTURES!$C$2:$NC$23,MATCH($C10,FIXTURES!$B$2:$B$23,0),0)=""),HLOOKUP(BQ$2-1,FIXTURES!$C$2:$NC$23,MATCH($C10,FIXTURES!$B$2:$B$23,0),0),IF(AND(HLOOKUP(BQ$2,FIXTURES!$C$2:$NC$23,MATCH($C10,FIXTURES!$B$2:$B$23,0),0)="",HLOOKUP(BQ$2+1,FIXTURES!$C$2:$NC$23,MATCH($C10,FIXTURES!$B$2:$B$23,0),0)=""),HLOOKUP(BQ$2+2,FIXTURES!$C$2:$NC$23,MATCH($C10,FIXTURES!$B$2:$B$23,0),0),IF(HLOOKUP(BQ$2+1,FIXTURES!$C$2:$NC$23,MATCH($C10,FIXTURES!$B$2:$B$23,0),0)="",HLOOKUP(BQ$2,FIXTURES!$C$2:$NC$23,MATCH($C10,FIXTURES!$B$2:$B$23,0),0),HLOOKUP(BQ$2+1,FIXTURES!$C$2:$NC$23,MATCH($C10,FIXTURES!$B$2:$B$23,0),0)))),IF(AND(HLOOKUP(BQ$2,FIXTURES!$C$2:$NC$23,MATCH($C10,FIXTURES!$B$2:$B$23,0),0)="",HLOOKUP(BQ$2+1,FIXTURES!$C$2:$NC$23,MATCH($C10,FIXTURES!$B$2:$B$23,0),0)=""),HLOOKUP(BQ$2+2,FIXTURES!$C$2:$NC$23,MATCH($C10,FIXTURES!$B$2:$B$23,0),0),IF(HLOOKUP(BQ$2+1,FIXTURES!$C$2:$NC$23,MATCH($C10,FIXTURES!$B$2:$B$23,0),0)="",HLOOKUP(BQ$2,FIXTURES!$C$2:$NC$23,MATCH($C10,FIXTURES!$B$2:$B$23,0),0),HLOOKUP(BQ$2+1,FIXTURES!$C$2:$NC$23,MATCH($C10,FIXTURES!$B$2:$B$23,0),0))))</f>
        <v>Grimsby Town</v>
      </c>
      <c r="BR10" s="117" t="str">
        <f>IF(BR$1="SAT",IF(AND(HLOOKUP(BR$2,FIXTURES!$C$2:$NC$23,MATCH($C10,FIXTURES!$B$2:$B$23,0),0)="",HLOOKUP(BR$2+1,FIXTURES!$C$2:$NC$23,MATCH($C10,FIXTURES!$B$2:$B$23,0),0)="",HLOOKUP(BR$2+2,FIXTURES!$C$2:$NC$23,MATCH($C10,FIXTURES!$B$2:$B$23,0),0)=""),HLOOKUP(BR$2-1,FIXTURES!$C$2:$NC$23,MATCH($C10,FIXTURES!$B$2:$B$23,0),0),IF(AND(HLOOKUP(BR$2,FIXTURES!$C$2:$NC$23,MATCH($C10,FIXTURES!$B$2:$B$23,0),0)="",HLOOKUP(BR$2+1,FIXTURES!$C$2:$NC$23,MATCH($C10,FIXTURES!$B$2:$B$23,0),0)=""),HLOOKUP(BR$2+2,FIXTURES!$C$2:$NC$23,MATCH($C10,FIXTURES!$B$2:$B$23,0),0),IF(HLOOKUP(BR$2+1,FIXTURES!$C$2:$NC$23,MATCH($C10,FIXTURES!$B$2:$B$23,0),0)="",HLOOKUP(BR$2,FIXTURES!$C$2:$NC$23,MATCH($C10,FIXTURES!$B$2:$B$23,0),0),HLOOKUP(BR$2+1,FIXTURES!$C$2:$NC$23,MATCH($C10,FIXTURES!$B$2:$B$23,0),0)))),IF(AND(HLOOKUP(BR$2,FIXTURES!$C$2:$NC$23,MATCH($C10,FIXTURES!$B$2:$B$23,0),0)="",HLOOKUP(BR$2+1,FIXTURES!$C$2:$NC$23,MATCH($C10,FIXTURES!$B$2:$B$23,0),0)=""),HLOOKUP(BR$2+2,FIXTURES!$C$2:$NC$23,MATCH($C10,FIXTURES!$B$2:$B$23,0),0),IF(HLOOKUP(BR$2+1,FIXTURES!$C$2:$NC$23,MATCH($C10,FIXTURES!$B$2:$B$23,0),0)="",HLOOKUP(BR$2,FIXTURES!$C$2:$NC$23,MATCH($C10,FIXTURES!$B$2:$B$23,0),0),HLOOKUP(BR$2+1,FIXTURES!$C$2:$NC$23,MATCH($C10,FIXTURES!$B$2:$B$23,0),0))))</f>
        <v/>
      </c>
      <c r="BS10" s="117" t="str">
        <f>IF(BS$1="SAT",IF(AND(HLOOKUP(BS$2,FIXTURES!$C$2:$NC$23,MATCH($C10,FIXTURES!$B$2:$B$23,0),0)="",HLOOKUP(BS$2+1,FIXTURES!$C$2:$NC$23,MATCH($C10,FIXTURES!$B$2:$B$23,0),0)="",HLOOKUP(BS$2+2,FIXTURES!$C$2:$NC$23,MATCH($C10,FIXTURES!$B$2:$B$23,0),0)=""),HLOOKUP(BS$2-1,FIXTURES!$C$2:$NC$23,MATCH($C10,FIXTURES!$B$2:$B$23,0),0),IF(AND(HLOOKUP(BS$2,FIXTURES!$C$2:$NC$23,MATCH($C10,FIXTURES!$B$2:$B$23,0),0)="",HLOOKUP(BS$2+1,FIXTURES!$C$2:$NC$23,MATCH($C10,FIXTURES!$B$2:$B$23,0),0)=""),HLOOKUP(BS$2+2,FIXTURES!$C$2:$NC$23,MATCH($C10,FIXTURES!$B$2:$B$23,0),0),IF(HLOOKUP(BS$2+1,FIXTURES!$C$2:$NC$23,MATCH($C10,FIXTURES!$B$2:$B$23,0),0)="",HLOOKUP(BS$2,FIXTURES!$C$2:$NC$23,MATCH($C10,FIXTURES!$B$2:$B$23,0),0),HLOOKUP(BS$2+1,FIXTURES!$C$2:$NC$23,MATCH($C10,FIXTURES!$B$2:$B$23,0),0)))),IF(AND(HLOOKUP(BS$2,FIXTURES!$C$2:$NC$23,MATCH($C10,FIXTURES!$B$2:$B$23,0),0)="",HLOOKUP(BS$2+1,FIXTURES!$C$2:$NC$23,MATCH($C10,FIXTURES!$B$2:$B$23,0),0)=""),HLOOKUP(BS$2+2,FIXTURES!$C$2:$NC$23,MATCH($C10,FIXTURES!$B$2:$B$23,0),0),IF(HLOOKUP(BS$2+1,FIXTURES!$C$2:$NC$23,MATCH($C10,FIXTURES!$B$2:$B$23,0),0)="",HLOOKUP(BS$2,FIXTURES!$C$2:$NC$23,MATCH($C10,FIXTURES!$B$2:$B$23,0),0),HLOOKUP(BS$2+1,FIXTURES!$C$2:$NC$23,MATCH($C10,FIXTURES!$B$2:$B$23,0),0))))</f>
        <v/>
      </c>
      <c r="BT10" s="117" t="str">
        <f>IF(BT$1="SAT",IF(AND(HLOOKUP(BT$2,FIXTURES!$C$2:$NC$23,MATCH($C10,FIXTURES!$B$2:$B$23,0),0)="",HLOOKUP(BT$2+1,FIXTURES!$C$2:$NC$23,MATCH($C10,FIXTURES!$B$2:$B$23,0),0)="",HLOOKUP(BT$2+2,FIXTURES!$C$2:$NC$23,MATCH($C10,FIXTURES!$B$2:$B$23,0),0)=""),HLOOKUP(BT$2-1,FIXTURES!$C$2:$NC$23,MATCH($C10,FIXTURES!$B$2:$B$23,0),0),IF(AND(HLOOKUP(BT$2,FIXTURES!$C$2:$NC$23,MATCH($C10,FIXTURES!$B$2:$B$23,0),0)="",HLOOKUP(BT$2+1,FIXTURES!$C$2:$NC$23,MATCH($C10,FIXTURES!$B$2:$B$23,0),0)=""),HLOOKUP(BT$2+2,FIXTURES!$C$2:$NC$23,MATCH($C10,FIXTURES!$B$2:$B$23,0),0),IF(HLOOKUP(BT$2+1,FIXTURES!$C$2:$NC$23,MATCH($C10,FIXTURES!$B$2:$B$23,0),0)="",HLOOKUP(BT$2,FIXTURES!$C$2:$NC$23,MATCH($C10,FIXTURES!$B$2:$B$23,0),0),HLOOKUP(BT$2+1,FIXTURES!$C$2:$NC$23,MATCH($C10,FIXTURES!$B$2:$B$23,0),0)))),IF(AND(HLOOKUP(BT$2,FIXTURES!$C$2:$NC$23,MATCH($C10,FIXTURES!$B$2:$B$23,0),0)="",HLOOKUP(BT$2+1,FIXTURES!$C$2:$NC$23,MATCH($C10,FIXTURES!$B$2:$B$23,0),0)=""),HLOOKUP(BT$2+2,FIXTURES!$C$2:$NC$23,MATCH($C10,FIXTURES!$B$2:$B$23,0),0),IF(HLOOKUP(BT$2+1,FIXTURES!$C$2:$NC$23,MATCH($C10,FIXTURES!$B$2:$B$23,0),0)="",HLOOKUP(BT$2,FIXTURES!$C$2:$NC$23,MATCH($C10,FIXTURES!$B$2:$B$23,0),0),HLOOKUP(BT$2+1,FIXTURES!$C$2:$NC$23,MATCH($C10,FIXTURES!$B$2:$B$23,0),0))))</f>
        <v/>
      </c>
      <c r="BU10" s="117" t="str">
        <f>IF(BU$1="SAT",IF(AND(HLOOKUP(BU$2,FIXTURES!$C$2:$NC$23,MATCH($C10,FIXTURES!$B$2:$B$23,0),0)="",HLOOKUP(BU$2+1,FIXTURES!$C$2:$NC$23,MATCH($C10,FIXTURES!$B$2:$B$23,0),0)="",HLOOKUP(BU$2+2,FIXTURES!$C$2:$NC$23,MATCH($C10,FIXTURES!$B$2:$B$23,0),0)=""),HLOOKUP(BU$2-1,FIXTURES!$C$2:$NC$23,MATCH($C10,FIXTURES!$B$2:$B$23,0),0),IF(AND(HLOOKUP(BU$2,FIXTURES!$C$2:$NC$23,MATCH($C10,FIXTURES!$B$2:$B$23,0),0)="",HLOOKUP(BU$2+1,FIXTURES!$C$2:$NC$23,MATCH($C10,FIXTURES!$B$2:$B$23,0),0)=""),HLOOKUP(BU$2+2,FIXTURES!$C$2:$NC$23,MATCH($C10,FIXTURES!$B$2:$B$23,0),0),IF(HLOOKUP(BU$2+1,FIXTURES!$C$2:$NC$23,MATCH($C10,FIXTURES!$B$2:$B$23,0),0)="",HLOOKUP(BU$2,FIXTURES!$C$2:$NC$23,MATCH($C10,FIXTURES!$B$2:$B$23,0),0),HLOOKUP(BU$2+1,FIXTURES!$C$2:$NC$23,MATCH($C10,FIXTURES!$B$2:$B$23,0),0)))),IF(AND(HLOOKUP(BU$2,FIXTURES!$C$2:$NC$23,MATCH($C10,FIXTURES!$B$2:$B$23,0),0)="",HLOOKUP(BU$2+1,FIXTURES!$C$2:$NC$23,MATCH($C10,FIXTURES!$B$2:$B$23,0),0)=""),HLOOKUP(BU$2+2,FIXTURES!$C$2:$NC$23,MATCH($C10,FIXTURES!$B$2:$B$23,0),0),IF(HLOOKUP(BU$2+1,FIXTURES!$C$2:$NC$23,MATCH($C10,FIXTURES!$B$2:$B$23,0),0)="",HLOOKUP(BU$2,FIXTURES!$C$2:$NC$23,MATCH($C10,FIXTURES!$B$2:$B$23,0),0),HLOOKUP(BU$2+1,FIXTURES!$C$2:$NC$23,MATCH($C10,FIXTURES!$B$2:$B$23,0),0))))</f>
        <v>BRE</v>
      </c>
      <c r="BV10" s="117" t="str">
        <f>IF(BV$1="SAT",IF(AND(HLOOKUP(BV$2,FIXTURES!$C$2:$NC$23,MATCH($C10,FIXTURES!$B$2:$B$23,0),0)="",HLOOKUP(BV$2+1,FIXTURES!$C$2:$NC$23,MATCH($C10,FIXTURES!$B$2:$B$23,0),0)="",HLOOKUP(BV$2+2,FIXTURES!$C$2:$NC$23,MATCH($C10,FIXTURES!$B$2:$B$23,0),0)=""),HLOOKUP(BV$2-1,FIXTURES!$C$2:$NC$23,MATCH($C10,FIXTURES!$B$2:$B$23,0),0),IF(AND(HLOOKUP(BV$2,FIXTURES!$C$2:$NC$23,MATCH($C10,FIXTURES!$B$2:$B$23,0),0)="",HLOOKUP(BV$2+1,FIXTURES!$C$2:$NC$23,MATCH($C10,FIXTURES!$B$2:$B$23,0),0)=""),HLOOKUP(BV$2+2,FIXTURES!$C$2:$NC$23,MATCH($C10,FIXTURES!$B$2:$B$23,0),0),IF(HLOOKUP(BV$2+1,FIXTURES!$C$2:$NC$23,MATCH($C10,FIXTURES!$B$2:$B$23,0),0)="",HLOOKUP(BV$2,FIXTURES!$C$2:$NC$23,MATCH($C10,FIXTURES!$B$2:$B$23,0),0),HLOOKUP(BV$2+1,FIXTURES!$C$2:$NC$23,MATCH($C10,FIXTURES!$B$2:$B$23,0),0)))),IF(AND(HLOOKUP(BV$2,FIXTURES!$C$2:$NC$23,MATCH($C10,FIXTURES!$B$2:$B$23,0),0)="",HLOOKUP(BV$2+1,FIXTURES!$C$2:$NC$23,MATCH($C10,FIXTURES!$B$2:$B$23,0),0)=""),HLOOKUP(BV$2+2,FIXTURES!$C$2:$NC$23,MATCH($C10,FIXTURES!$B$2:$B$23,0),0),IF(HLOOKUP(BV$2+1,FIXTURES!$C$2:$NC$23,MATCH($C10,FIXTURES!$B$2:$B$23,0),0)="",HLOOKUP(BV$2,FIXTURES!$C$2:$NC$23,MATCH($C10,FIXTURES!$B$2:$B$23,0),0),HLOOKUP(BV$2+1,FIXTURES!$C$2:$NC$23,MATCH($C10,FIXTURES!$B$2:$B$23,0),0))))</f>
        <v>bou</v>
      </c>
      <c r="BW10" s="117" t="str">
        <f>IF(BW$1="SAT",IF(AND(HLOOKUP(BW$2,FIXTURES!$C$2:$NC$23,MATCH($C10,FIXTURES!$B$2:$B$23,0),0)="",HLOOKUP(BW$2+1,FIXTURES!$C$2:$NC$23,MATCH($C10,FIXTURES!$B$2:$B$23,0),0)="",HLOOKUP(BW$2+2,FIXTURES!$C$2:$NC$23,MATCH($C10,FIXTURES!$B$2:$B$23,0),0)=""),HLOOKUP(BW$2-1,FIXTURES!$C$2:$NC$23,MATCH($C10,FIXTURES!$B$2:$B$23,0),0),IF(AND(HLOOKUP(BW$2,FIXTURES!$C$2:$NC$23,MATCH($C10,FIXTURES!$B$2:$B$23,0),0)="",HLOOKUP(BW$2+1,FIXTURES!$C$2:$NC$23,MATCH($C10,FIXTURES!$B$2:$B$23,0),0)=""),HLOOKUP(BW$2+2,FIXTURES!$C$2:$NC$23,MATCH($C10,FIXTURES!$B$2:$B$23,0),0),IF(HLOOKUP(BW$2+1,FIXTURES!$C$2:$NC$23,MATCH($C10,FIXTURES!$B$2:$B$23,0),0)="",HLOOKUP(BW$2,FIXTURES!$C$2:$NC$23,MATCH($C10,FIXTURES!$B$2:$B$23,0),0),HLOOKUP(BW$2+1,FIXTURES!$C$2:$NC$23,MATCH($C10,FIXTURES!$B$2:$B$23,0),0)))),IF(AND(HLOOKUP(BW$2,FIXTURES!$C$2:$NC$23,MATCH($C10,FIXTURES!$B$2:$B$23,0),0)="",HLOOKUP(BW$2+1,FIXTURES!$C$2:$NC$23,MATCH($C10,FIXTURES!$B$2:$B$23,0),0)=""),HLOOKUP(BW$2+2,FIXTURES!$C$2:$NC$23,MATCH($C10,FIXTURES!$B$2:$B$23,0),0),IF(HLOOKUP(BW$2+1,FIXTURES!$C$2:$NC$23,MATCH($C10,FIXTURES!$B$2:$B$23,0),0)="",HLOOKUP(BW$2,FIXTURES!$C$2:$NC$23,MATCH($C10,FIXTURES!$B$2:$B$23,0),0),HLOOKUP(BW$2+1,FIXTURES!$C$2:$NC$23,MATCH($C10,FIXTURES!$B$2:$B$23,0),0))))</f>
        <v>tot</v>
      </c>
      <c r="BX10" s="117" t="str">
        <f>IF(BX$1="SAT",IF(AND(HLOOKUP(BX$2,FIXTURES!$C$2:$NC$23,MATCH($C10,FIXTURES!$B$2:$B$23,0),0)="",HLOOKUP(BX$2+1,FIXTURES!$C$2:$NC$23,MATCH($C10,FIXTURES!$B$2:$B$23,0),0)="",HLOOKUP(BX$2+2,FIXTURES!$C$2:$NC$23,MATCH($C10,FIXTURES!$B$2:$B$23,0),0)=""),HLOOKUP(BX$2-1,FIXTURES!$C$2:$NC$23,MATCH($C10,FIXTURES!$B$2:$B$23,0),0),IF(AND(HLOOKUP(BX$2,FIXTURES!$C$2:$NC$23,MATCH($C10,FIXTURES!$B$2:$B$23,0),0)="",HLOOKUP(BX$2+1,FIXTURES!$C$2:$NC$23,MATCH($C10,FIXTURES!$B$2:$B$23,0),0)=""),HLOOKUP(BX$2+2,FIXTURES!$C$2:$NC$23,MATCH($C10,FIXTURES!$B$2:$B$23,0),0),IF(HLOOKUP(BX$2+1,FIXTURES!$C$2:$NC$23,MATCH($C10,FIXTURES!$B$2:$B$23,0),0)="",HLOOKUP(BX$2,FIXTURES!$C$2:$NC$23,MATCH($C10,FIXTURES!$B$2:$B$23,0),0),HLOOKUP(BX$2+1,FIXTURES!$C$2:$NC$23,MATCH($C10,FIXTURES!$B$2:$B$23,0),0)))),IF(AND(HLOOKUP(BX$2,FIXTURES!$C$2:$NC$23,MATCH($C10,FIXTURES!$B$2:$B$23,0),0)="",HLOOKUP(BX$2+1,FIXTURES!$C$2:$NC$23,MATCH($C10,FIXTURES!$B$2:$B$23,0),0)=""),HLOOKUP(BX$2+2,FIXTURES!$C$2:$NC$23,MATCH($C10,FIXTURES!$B$2:$B$23,0),0),IF(HLOOKUP(BX$2+1,FIXTURES!$C$2:$NC$23,MATCH($C10,FIXTURES!$B$2:$B$23,0),0)="",HLOOKUP(BX$2,FIXTURES!$C$2:$NC$23,MATCH($C10,FIXTURES!$B$2:$B$23,0),0),HLOOKUP(BX$2+1,FIXTURES!$C$2:$NC$23,MATCH($C10,FIXTURES!$B$2:$B$23,0),0))))</f>
        <v/>
      </c>
      <c r="BY10" s="117" t="str">
        <f>IF(BY$1="SAT",IF(AND(HLOOKUP(BY$2,FIXTURES!$C$2:$NC$23,MATCH($C10,FIXTURES!$B$2:$B$23,0),0)="",HLOOKUP(BY$2+1,FIXTURES!$C$2:$NC$23,MATCH($C10,FIXTURES!$B$2:$B$23,0),0)="",HLOOKUP(BY$2+2,FIXTURES!$C$2:$NC$23,MATCH($C10,FIXTURES!$B$2:$B$23,0),0)=""),HLOOKUP(BY$2-1,FIXTURES!$C$2:$NC$23,MATCH($C10,FIXTURES!$B$2:$B$23,0),0),IF(AND(HLOOKUP(BY$2,FIXTURES!$C$2:$NC$23,MATCH($C10,FIXTURES!$B$2:$B$23,0),0)="",HLOOKUP(BY$2+1,FIXTURES!$C$2:$NC$23,MATCH($C10,FIXTURES!$B$2:$B$23,0),0)=""),HLOOKUP(BY$2+2,FIXTURES!$C$2:$NC$23,MATCH($C10,FIXTURES!$B$2:$B$23,0),0),IF(HLOOKUP(BY$2+1,FIXTURES!$C$2:$NC$23,MATCH($C10,FIXTURES!$B$2:$B$23,0),0)="",HLOOKUP(BY$2,FIXTURES!$C$2:$NC$23,MATCH($C10,FIXTURES!$B$2:$B$23,0),0),HLOOKUP(BY$2+1,FIXTURES!$C$2:$NC$23,MATCH($C10,FIXTURES!$B$2:$B$23,0),0)))),IF(AND(HLOOKUP(BY$2,FIXTURES!$C$2:$NC$23,MATCH($C10,FIXTURES!$B$2:$B$23,0),0)="",HLOOKUP(BY$2+1,FIXTURES!$C$2:$NC$23,MATCH($C10,FIXTURES!$B$2:$B$23,0),0)=""),HLOOKUP(BY$2+2,FIXTURES!$C$2:$NC$23,MATCH($C10,FIXTURES!$B$2:$B$23,0),0),IF(HLOOKUP(BY$2+1,FIXTURES!$C$2:$NC$23,MATCH($C10,FIXTURES!$B$2:$B$23,0),0)="",HLOOKUP(BY$2,FIXTURES!$C$2:$NC$23,MATCH($C10,FIXTURES!$B$2:$B$23,0),0),HLOOKUP(BY$2+1,FIXTURES!$C$2:$NC$23,MATCH($C10,FIXTURES!$B$2:$B$23,0),0))))</f>
        <v>che</v>
      </c>
      <c r="BZ10" s="117" t="str">
        <f>IF(BZ$1="SAT",IF(AND(HLOOKUP(BZ$2,FIXTURES!$C$2:$NC$23,MATCH($C10,FIXTURES!$B$2:$B$23,0),0)="",HLOOKUP(BZ$2+1,FIXTURES!$C$2:$NC$23,MATCH($C10,FIXTURES!$B$2:$B$23,0),0)="",HLOOKUP(BZ$2+2,FIXTURES!$C$2:$NC$23,MATCH($C10,FIXTURES!$B$2:$B$23,0),0)=""),HLOOKUP(BZ$2-1,FIXTURES!$C$2:$NC$23,MATCH($C10,FIXTURES!$B$2:$B$23,0),0),IF(AND(HLOOKUP(BZ$2,FIXTURES!$C$2:$NC$23,MATCH($C10,FIXTURES!$B$2:$B$23,0),0)="",HLOOKUP(BZ$2+1,FIXTURES!$C$2:$NC$23,MATCH($C10,FIXTURES!$B$2:$B$23,0),0)=""),HLOOKUP(BZ$2+2,FIXTURES!$C$2:$NC$23,MATCH($C10,FIXTURES!$B$2:$B$23,0),0),IF(HLOOKUP(BZ$2+1,FIXTURES!$C$2:$NC$23,MATCH($C10,FIXTURES!$B$2:$B$23,0),0)="",HLOOKUP(BZ$2,FIXTURES!$C$2:$NC$23,MATCH($C10,FIXTURES!$B$2:$B$23,0),0),HLOOKUP(BZ$2+1,FIXTURES!$C$2:$NC$23,MATCH($C10,FIXTURES!$B$2:$B$23,0),0)))),IF(AND(HLOOKUP(BZ$2,FIXTURES!$C$2:$NC$23,MATCH($C10,FIXTURES!$B$2:$B$23,0),0)="",HLOOKUP(BZ$2+1,FIXTURES!$C$2:$NC$23,MATCH($C10,FIXTURES!$B$2:$B$23,0),0)=""),HLOOKUP(BZ$2+2,FIXTURES!$C$2:$NC$23,MATCH($C10,FIXTURES!$B$2:$B$23,0),0),IF(HLOOKUP(BZ$2+1,FIXTURES!$C$2:$NC$23,MATCH($C10,FIXTURES!$B$2:$B$23,0),0)="",HLOOKUP(BZ$2,FIXTURES!$C$2:$NC$23,MATCH($C10,FIXTURES!$B$2:$B$23,0),0),HLOOKUP(BZ$2+1,FIXTURES!$C$2:$NC$23,MATCH($C10,FIXTURES!$B$2:$B$23,0),0))))</f>
        <v/>
      </c>
      <c r="CA10" s="117" t="str">
        <f>IF(CA$1="SAT",IF(AND(HLOOKUP(CA$2,FIXTURES!$C$2:$NC$23,MATCH($C10,FIXTURES!$B$2:$B$23,0),0)="",HLOOKUP(CA$2+1,FIXTURES!$C$2:$NC$23,MATCH($C10,FIXTURES!$B$2:$B$23,0),0)="",HLOOKUP(CA$2+2,FIXTURES!$C$2:$NC$23,MATCH($C10,FIXTURES!$B$2:$B$23,0),0)=""),HLOOKUP(CA$2-1,FIXTURES!$C$2:$NC$23,MATCH($C10,FIXTURES!$B$2:$B$23,0),0),IF(AND(HLOOKUP(CA$2,FIXTURES!$C$2:$NC$23,MATCH($C10,FIXTURES!$B$2:$B$23,0),0)="",HLOOKUP(CA$2+1,FIXTURES!$C$2:$NC$23,MATCH($C10,FIXTURES!$B$2:$B$23,0),0)=""),HLOOKUP(CA$2+2,FIXTURES!$C$2:$NC$23,MATCH($C10,FIXTURES!$B$2:$B$23,0),0),IF(HLOOKUP(CA$2+1,FIXTURES!$C$2:$NC$23,MATCH($C10,FIXTURES!$B$2:$B$23,0),0)="",HLOOKUP(CA$2,FIXTURES!$C$2:$NC$23,MATCH($C10,FIXTURES!$B$2:$B$23,0),0),HLOOKUP(CA$2+1,FIXTURES!$C$2:$NC$23,MATCH($C10,FIXTURES!$B$2:$B$23,0),0)))),IF(AND(HLOOKUP(CA$2,FIXTURES!$C$2:$NC$23,MATCH($C10,FIXTURES!$B$2:$B$23,0),0)="",HLOOKUP(CA$2+1,FIXTURES!$C$2:$NC$23,MATCH($C10,FIXTURES!$B$2:$B$23,0),0)=""),HLOOKUP(CA$2+2,FIXTURES!$C$2:$NC$23,MATCH($C10,FIXTURES!$B$2:$B$23,0),0),IF(HLOOKUP(CA$2+1,FIXTURES!$C$2:$NC$23,MATCH($C10,FIXTURES!$B$2:$B$23,0),0)="",HLOOKUP(CA$2,FIXTURES!$C$2:$NC$23,MATCH($C10,FIXTURES!$B$2:$B$23,0),0),HLOOKUP(CA$2+1,FIXTURES!$C$2:$NC$23,MATCH($C10,FIXTURES!$B$2:$B$23,0),0))))</f>
        <v>Manchester Utd</v>
      </c>
      <c r="CB10" s="117" t="str">
        <f>IF(CB$1="SAT",IF(AND(HLOOKUP(CB$2,FIXTURES!$C$2:$NC$23,MATCH($C10,FIXTURES!$B$2:$B$23,0),0)="",HLOOKUP(CB$2+1,FIXTURES!$C$2:$NC$23,MATCH($C10,FIXTURES!$B$2:$B$23,0),0)="",HLOOKUP(CB$2+2,FIXTURES!$C$2:$NC$23,MATCH($C10,FIXTURES!$B$2:$B$23,0),0)=""),HLOOKUP(CB$2-1,FIXTURES!$C$2:$NC$23,MATCH($C10,FIXTURES!$B$2:$B$23,0),0),IF(AND(HLOOKUP(CB$2,FIXTURES!$C$2:$NC$23,MATCH($C10,FIXTURES!$B$2:$B$23,0),0)="",HLOOKUP(CB$2+1,FIXTURES!$C$2:$NC$23,MATCH($C10,FIXTURES!$B$2:$B$23,0),0)=""),HLOOKUP(CB$2+2,FIXTURES!$C$2:$NC$23,MATCH($C10,FIXTURES!$B$2:$B$23,0),0),IF(HLOOKUP(CB$2+1,FIXTURES!$C$2:$NC$23,MATCH($C10,FIXTURES!$B$2:$B$23,0),0)="",HLOOKUP(CB$2,FIXTURES!$C$2:$NC$23,MATCH($C10,FIXTURES!$B$2:$B$23,0),0),HLOOKUP(CB$2+1,FIXTURES!$C$2:$NC$23,MATCH($C10,FIXTURES!$B$2:$B$23,0),0)))),IF(AND(HLOOKUP(CB$2,FIXTURES!$C$2:$NC$23,MATCH($C10,FIXTURES!$B$2:$B$23,0),0)="",HLOOKUP(CB$2+1,FIXTURES!$C$2:$NC$23,MATCH($C10,FIXTURES!$B$2:$B$23,0),0)=""),HLOOKUP(CB$2+2,FIXTURES!$C$2:$NC$23,MATCH($C10,FIXTURES!$B$2:$B$23,0),0),IF(HLOOKUP(CB$2+1,FIXTURES!$C$2:$NC$23,MATCH($C10,FIXTURES!$B$2:$B$23,0),0)="",HLOOKUP(CB$2,FIXTURES!$C$2:$NC$23,MATCH($C10,FIXTURES!$B$2:$B$23,0),0),HLOOKUP(CB$2+1,FIXTURES!$C$2:$NC$23,MATCH($C10,FIXTURES!$B$2:$B$23,0),0))))</f>
        <v>nfo</v>
      </c>
      <c r="CC10" s="117" t="str">
        <f>IF(CC$1="SAT",IF(AND(HLOOKUP(CC$2,FIXTURES!$C$2:$NC$23,MATCH($C10,FIXTURES!$B$2:$B$23,0),0)="",HLOOKUP(CC$2+1,FIXTURES!$C$2:$NC$23,MATCH($C10,FIXTURES!$B$2:$B$23,0),0)="",HLOOKUP(CC$2+2,FIXTURES!$C$2:$NC$23,MATCH($C10,FIXTURES!$B$2:$B$23,0),0)=""),HLOOKUP(CC$2-1,FIXTURES!$C$2:$NC$23,MATCH($C10,FIXTURES!$B$2:$B$23,0),0),IF(AND(HLOOKUP(CC$2,FIXTURES!$C$2:$NC$23,MATCH($C10,FIXTURES!$B$2:$B$23,0),0)="",HLOOKUP(CC$2+1,FIXTURES!$C$2:$NC$23,MATCH($C10,FIXTURES!$B$2:$B$23,0),0)=""),HLOOKUP(CC$2+2,FIXTURES!$C$2:$NC$23,MATCH($C10,FIXTURES!$B$2:$B$23,0),0),IF(HLOOKUP(CC$2+1,FIXTURES!$C$2:$NC$23,MATCH($C10,FIXTURES!$B$2:$B$23,0),0)="",HLOOKUP(CC$2,FIXTURES!$C$2:$NC$23,MATCH($C10,FIXTURES!$B$2:$B$23,0),0),HLOOKUP(CC$2+1,FIXTURES!$C$2:$NC$23,MATCH($C10,FIXTURES!$B$2:$B$23,0),0)))),IF(AND(HLOOKUP(CC$2,FIXTURES!$C$2:$NC$23,MATCH($C10,FIXTURES!$B$2:$B$23,0),0)="",HLOOKUP(CC$2+1,FIXTURES!$C$2:$NC$23,MATCH($C10,FIXTURES!$B$2:$B$23,0),0)=""),HLOOKUP(CC$2+2,FIXTURES!$C$2:$NC$23,MATCH($C10,FIXTURES!$B$2:$B$23,0),0),IF(HLOOKUP(CC$2+1,FIXTURES!$C$2:$NC$23,MATCH($C10,FIXTURES!$B$2:$B$23,0),0)="",HLOOKUP(CC$2,FIXTURES!$C$2:$NC$23,MATCH($C10,FIXTURES!$B$2:$B$23,0),0),HLOOKUP(CC$2+1,FIXTURES!$C$2:$NC$23,MATCH($C10,FIXTURES!$B$2:$B$23,0),0))))</f>
        <v>WOL</v>
      </c>
      <c r="CD10" s="117" t="str">
        <f>IF(CD$1="SAT",IF(AND(HLOOKUP(CD$2,FIXTURES!$C$2:$NC$23,MATCH($C10,FIXTURES!$B$2:$B$23,0),0)="",HLOOKUP(CD$2+1,FIXTURES!$C$2:$NC$23,MATCH($C10,FIXTURES!$B$2:$B$23,0),0)="",HLOOKUP(CD$2+2,FIXTURES!$C$2:$NC$23,MATCH($C10,FIXTURES!$B$2:$B$23,0),0)=""),HLOOKUP(CD$2-1,FIXTURES!$C$2:$NC$23,MATCH($C10,FIXTURES!$B$2:$B$23,0),0),IF(AND(HLOOKUP(CD$2,FIXTURES!$C$2:$NC$23,MATCH($C10,FIXTURES!$B$2:$B$23,0),0)="",HLOOKUP(CD$2+1,FIXTURES!$C$2:$NC$23,MATCH($C10,FIXTURES!$B$2:$B$23,0),0)=""),HLOOKUP(CD$2+2,FIXTURES!$C$2:$NC$23,MATCH($C10,FIXTURES!$B$2:$B$23,0),0),IF(HLOOKUP(CD$2+1,FIXTURES!$C$2:$NC$23,MATCH($C10,FIXTURES!$B$2:$B$23,0),0)="",HLOOKUP(CD$2,FIXTURES!$C$2:$NC$23,MATCH($C10,FIXTURES!$B$2:$B$23,0),0),HLOOKUP(CD$2+1,FIXTURES!$C$2:$NC$23,MATCH($C10,FIXTURES!$B$2:$B$23,0),0)))),IF(AND(HLOOKUP(CD$2,FIXTURES!$C$2:$NC$23,MATCH($C10,FIXTURES!$B$2:$B$23,0),0)="",HLOOKUP(CD$2+1,FIXTURES!$C$2:$NC$23,MATCH($C10,FIXTURES!$B$2:$B$23,0),0)=""),HLOOKUP(CD$2+2,FIXTURES!$C$2:$NC$23,MATCH($C10,FIXTURES!$B$2:$B$23,0),0),IF(HLOOKUP(CD$2+1,FIXTURES!$C$2:$NC$23,MATCH($C10,FIXTURES!$B$2:$B$23,0),0)="",HLOOKUP(CD$2,FIXTURES!$C$2:$NC$23,MATCH($C10,FIXTURES!$B$2:$B$23,0),0),HLOOKUP(CD$2+1,FIXTURES!$C$2:$NC$23,MATCH($C10,FIXTURES!$B$2:$B$23,0),0))))</f>
        <v>MUN</v>
      </c>
      <c r="CE10" s="117" t="str">
        <f>IF(CE$1="SAT",IF(AND(HLOOKUP(CE$2,FIXTURES!$C$2:$NC$23,MATCH($C10,FIXTURES!$B$2:$B$23,0),0)="",HLOOKUP(CE$2+1,FIXTURES!$C$2:$NC$23,MATCH($C10,FIXTURES!$B$2:$B$23,0),0)="",HLOOKUP(CE$2+2,FIXTURES!$C$2:$NC$23,MATCH($C10,FIXTURES!$B$2:$B$23,0),0)=""),HLOOKUP(CE$2-1,FIXTURES!$C$2:$NC$23,MATCH($C10,FIXTURES!$B$2:$B$23,0),0),IF(AND(HLOOKUP(CE$2,FIXTURES!$C$2:$NC$23,MATCH($C10,FIXTURES!$B$2:$B$23,0),0)="",HLOOKUP(CE$2+1,FIXTURES!$C$2:$NC$23,MATCH($C10,FIXTURES!$B$2:$B$23,0),0)=""),HLOOKUP(CE$2+2,FIXTURES!$C$2:$NC$23,MATCH($C10,FIXTURES!$B$2:$B$23,0),0),IF(HLOOKUP(CE$2+1,FIXTURES!$C$2:$NC$23,MATCH($C10,FIXTURES!$B$2:$B$23,0),0)="",HLOOKUP(CE$2,FIXTURES!$C$2:$NC$23,MATCH($C10,FIXTURES!$B$2:$B$23,0),0),HLOOKUP(CE$2+1,FIXTURES!$C$2:$NC$23,MATCH($C10,FIXTURES!$B$2:$B$23,0),0)))),IF(AND(HLOOKUP(CE$2,FIXTURES!$C$2:$NC$23,MATCH($C10,FIXTURES!$B$2:$B$23,0),0)="",HLOOKUP(CE$2+1,FIXTURES!$C$2:$NC$23,MATCH($C10,FIXTURES!$B$2:$B$23,0),0)=""),HLOOKUP(CE$2+2,FIXTURES!$C$2:$NC$23,MATCH($C10,FIXTURES!$B$2:$B$23,0),0),IF(HLOOKUP(CE$2+1,FIXTURES!$C$2:$NC$23,MATCH($C10,FIXTURES!$B$2:$B$23,0),0)="",HLOOKUP(CE$2,FIXTURES!$C$2:$NC$23,MATCH($C10,FIXTURES!$B$2:$B$23,0),0),HLOOKUP(CE$2+1,FIXTURES!$C$2:$NC$23,MATCH($C10,FIXTURES!$B$2:$B$23,0),0))))</f>
        <v>EVE</v>
      </c>
      <c r="CF10" s="117" t="str">
        <f>IF(CF$1="SAT",IF(AND(HLOOKUP(CF$2,FIXTURES!$C$2:$NC$23,MATCH($C10,FIXTURES!$B$2:$B$23,0),0)="",HLOOKUP(CF$2+1,FIXTURES!$C$2:$NC$23,MATCH($C10,FIXTURES!$B$2:$B$23,0),0)="",HLOOKUP(CF$2+2,FIXTURES!$C$2:$NC$23,MATCH($C10,FIXTURES!$B$2:$B$23,0),0)=""),HLOOKUP(CF$2-1,FIXTURES!$C$2:$NC$23,MATCH($C10,FIXTURES!$B$2:$B$23,0),0),IF(AND(HLOOKUP(CF$2,FIXTURES!$C$2:$NC$23,MATCH($C10,FIXTURES!$B$2:$B$23,0),0)="",HLOOKUP(CF$2+1,FIXTURES!$C$2:$NC$23,MATCH($C10,FIXTURES!$B$2:$B$23,0),0)=""),HLOOKUP(CF$2+2,FIXTURES!$C$2:$NC$23,MATCH($C10,FIXTURES!$B$2:$B$23,0),0),IF(HLOOKUP(CF$2+1,FIXTURES!$C$2:$NC$23,MATCH($C10,FIXTURES!$B$2:$B$23,0),0)="",HLOOKUP(CF$2,FIXTURES!$C$2:$NC$23,MATCH($C10,FIXTURES!$B$2:$B$23,0),0),HLOOKUP(CF$2+1,FIXTURES!$C$2:$NC$23,MATCH($C10,FIXTURES!$B$2:$B$23,0),0)))),IF(AND(HLOOKUP(CF$2,FIXTURES!$C$2:$NC$23,MATCH($C10,FIXTURES!$B$2:$B$23,0),0)="",HLOOKUP(CF$2+1,FIXTURES!$C$2:$NC$23,MATCH($C10,FIXTURES!$B$2:$B$23,0),0)=""),HLOOKUP(CF$2+2,FIXTURES!$C$2:$NC$23,MATCH($C10,FIXTURES!$B$2:$B$23,0),0),IF(HLOOKUP(CF$2+1,FIXTURES!$C$2:$NC$23,MATCH($C10,FIXTURES!$B$2:$B$23,0),0)="",HLOOKUP(CF$2,FIXTURES!$C$2:$NC$23,MATCH($C10,FIXTURES!$B$2:$B$23,0),0),HLOOKUP(CF$2+1,FIXTURES!$C$2:$NC$23,MATCH($C10,FIXTURES!$B$2:$B$23,0),0))))</f>
        <v/>
      </c>
      <c r="CG10" s="117" t="str">
        <f>IF(CG$1="SAT",IF(AND(HLOOKUP(CG$2,FIXTURES!$C$2:$NC$23,MATCH($C10,FIXTURES!$B$2:$B$23,0),0)="",HLOOKUP(CG$2+1,FIXTURES!$C$2:$NC$23,MATCH($C10,FIXTURES!$B$2:$B$23,0),0)="",HLOOKUP(CG$2+2,FIXTURES!$C$2:$NC$23,MATCH($C10,FIXTURES!$B$2:$B$23,0),0)=""),HLOOKUP(CG$2-1,FIXTURES!$C$2:$NC$23,MATCH($C10,FIXTURES!$B$2:$B$23,0),0),IF(AND(HLOOKUP(CG$2,FIXTURES!$C$2:$NC$23,MATCH($C10,FIXTURES!$B$2:$B$23,0),0)="",HLOOKUP(CG$2+1,FIXTURES!$C$2:$NC$23,MATCH($C10,FIXTURES!$B$2:$B$23,0),0)=""),HLOOKUP(CG$2+2,FIXTURES!$C$2:$NC$23,MATCH($C10,FIXTURES!$B$2:$B$23,0),0),IF(HLOOKUP(CG$2+1,FIXTURES!$C$2:$NC$23,MATCH($C10,FIXTURES!$B$2:$B$23,0),0)="",HLOOKUP(CG$2,FIXTURES!$C$2:$NC$23,MATCH($C10,FIXTURES!$B$2:$B$23,0),0),HLOOKUP(CG$2+1,FIXTURES!$C$2:$NC$23,MATCH($C10,FIXTURES!$B$2:$B$23,0),0)))),IF(AND(HLOOKUP(CG$2,FIXTURES!$C$2:$NC$23,MATCH($C10,FIXTURES!$B$2:$B$23,0),0)="",HLOOKUP(CG$2+1,FIXTURES!$C$2:$NC$23,MATCH($C10,FIXTURES!$B$2:$B$23,0),0)=""),HLOOKUP(CG$2+2,FIXTURES!$C$2:$NC$23,MATCH($C10,FIXTURES!$B$2:$B$23,0),0),IF(HLOOKUP(CG$2+1,FIXTURES!$C$2:$NC$23,MATCH($C10,FIXTURES!$B$2:$B$23,0),0)="",HLOOKUP(CG$2,FIXTURES!$C$2:$NC$23,MATCH($C10,FIXTURES!$B$2:$B$23,0),0),HLOOKUP(CG$2+1,FIXTURES!$C$2:$NC$23,MATCH($C10,FIXTURES!$B$2:$B$23,0),0))))</f>
        <v>ars</v>
      </c>
      <c r="CH10" s="117" t="str">
        <f>IF(CH$1="SAT",IF(AND(HLOOKUP(CH$2,FIXTURES!$C$2:$NC$23,MATCH($C10,FIXTURES!$B$2:$B$23,0),0)="",HLOOKUP(CH$2+1,FIXTURES!$C$2:$NC$23,MATCH($C10,FIXTURES!$B$2:$B$23,0),0)="",HLOOKUP(CH$2+2,FIXTURES!$C$2:$NC$23,MATCH($C10,FIXTURES!$B$2:$B$23,0),0)=""),HLOOKUP(CH$2-1,FIXTURES!$C$2:$NC$23,MATCH($C10,FIXTURES!$B$2:$B$23,0),0),IF(AND(HLOOKUP(CH$2,FIXTURES!$C$2:$NC$23,MATCH($C10,FIXTURES!$B$2:$B$23,0),0)="",HLOOKUP(CH$2+1,FIXTURES!$C$2:$NC$23,MATCH($C10,FIXTURES!$B$2:$B$23,0),0)=""),HLOOKUP(CH$2+2,FIXTURES!$C$2:$NC$23,MATCH($C10,FIXTURES!$B$2:$B$23,0),0),IF(HLOOKUP(CH$2+1,FIXTURES!$C$2:$NC$23,MATCH($C10,FIXTURES!$B$2:$B$23,0),0)="",HLOOKUP(CH$2,FIXTURES!$C$2:$NC$23,MATCH($C10,FIXTURES!$B$2:$B$23,0),0),HLOOKUP(CH$2+1,FIXTURES!$C$2:$NC$23,MATCH($C10,FIXTURES!$B$2:$B$23,0),0)))),IF(AND(HLOOKUP(CH$2,FIXTURES!$C$2:$NC$23,MATCH($C10,FIXTURES!$B$2:$B$23,0),0)="",HLOOKUP(CH$2+1,FIXTURES!$C$2:$NC$23,MATCH($C10,FIXTURES!$B$2:$B$23,0),0)=""),HLOOKUP(CH$2+2,FIXTURES!$C$2:$NC$23,MATCH($C10,FIXTURES!$B$2:$B$23,0),0),IF(HLOOKUP(CH$2+1,FIXTURES!$C$2:$NC$23,MATCH($C10,FIXTURES!$B$2:$B$23,0),0)="",HLOOKUP(CH$2,FIXTURES!$C$2:$NC$23,MATCH($C10,FIXTURES!$B$2:$B$23,0),0),HLOOKUP(CH$2+1,FIXTURES!$C$2:$NC$23,MATCH($C10,FIXTURES!$B$2:$B$23,0),0))))</f>
        <v>new</v>
      </c>
      <c r="CI10" s="117" t="str">
        <f>IF(CI$1="SAT",IF(AND(HLOOKUP(CI$2,FIXTURES!$C$2:$NC$23,MATCH($C10,FIXTURES!$B$2:$B$23,0),0)="",HLOOKUP(CI$2+1,FIXTURES!$C$2:$NC$23,MATCH($C10,FIXTURES!$B$2:$B$23,0),0)="",HLOOKUP(CI$2+2,FIXTURES!$C$2:$NC$23,MATCH($C10,FIXTURES!$B$2:$B$23,0),0)=""),HLOOKUP(CI$2-1,FIXTURES!$C$2:$NC$23,MATCH($C10,FIXTURES!$B$2:$B$23,0),0),IF(AND(HLOOKUP(CI$2,FIXTURES!$C$2:$NC$23,MATCH($C10,FIXTURES!$B$2:$B$23,0),0)="",HLOOKUP(CI$2+1,FIXTURES!$C$2:$NC$23,MATCH($C10,FIXTURES!$B$2:$B$23,0),0)=""),HLOOKUP(CI$2+2,FIXTURES!$C$2:$NC$23,MATCH($C10,FIXTURES!$B$2:$B$23,0),0),IF(HLOOKUP(CI$2+1,FIXTURES!$C$2:$NC$23,MATCH($C10,FIXTURES!$B$2:$B$23,0),0)="",HLOOKUP(CI$2,FIXTURES!$C$2:$NC$23,MATCH($C10,FIXTURES!$B$2:$B$23,0),0),HLOOKUP(CI$2+1,FIXTURES!$C$2:$NC$23,MATCH($C10,FIXTURES!$B$2:$B$23,0),0)))),IF(AND(HLOOKUP(CI$2,FIXTURES!$C$2:$NC$23,MATCH($C10,FIXTURES!$B$2:$B$23,0),0)="",HLOOKUP(CI$2+1,FIXTURES!$C$2:$NC$23,MATCH($C10,FIXTURES!$B$2:$B$23,0),0)=""),HLOOKUP(CI$2+2,FIXTURES!$C$2:$NC$23,MATCH($C10,FIXTURES!$B$2:$B$23,0),0),IF(HLOOKUP(CI$2+1,FIXTURES!$C$2:$NC$23,MATCH($C10,FIXTURES!$B$2:$B$23,0),0)="",HLOOKUP(CI$2,FIXTURES!$C$2:$NC$23,MATCH($C10,FIXTURES!$B$2:$B$23,0),0),HLOOKUP(CI$2+1,FIXTURES!$C$2:$NC$23,MATCH($C10,FIXTURES!$B$2:$B$23,0),0))))</f>
        <v>SOU</v>
      </c>
      <c r="CJ10" s="117" t="str">
        <f>IF(CJ$1="SAT",IF(AND(HLOOKUP(CJ$2,FIXTURES!$C$2:$NC$23,MATCH($C10,FIXTURES!$B$2:$B$23,0),0)="",HLOOKUP(CJ$2+1,FIXTURES!$C$2:$NC$23,MATCH($C10,FIXTURES!$B$2:$B$23,0),0)="",HLOOKUP(CJ$2+2,FIXTURES!$C$2:$NC$23,MATCH($C10,FIXTURES!$B$2:$B$23,0),0)=""),HLOOKUP(CJ$2-1,FIXTURES!$C$2:$NC$23,MATCH($C10,FIXTURES!$B$2:$B$23,0),0),IF(AND(HLOOKUP(CJ$2,FIXTURES!$C$2:$NC$23,MATCH($C10,FIXTURES!$B$2:$B$23,0),0)="",HLOOKUP(CJ$2+1,FIXTURES!$C$2:$NC$23,MATCH($C10,FIXTURES!$B$2:$B$23,0),0)=""),HLOOKUP(CJ$2+2,FIXTURES!$C$2:$NC$23,MATCH($C10,FIXTURES!$B$2:$B$23,0),0),IF(HLOOKUP(CJ$2+1,FIXTURES!$C$2:$NC$23,MATCH($C10,FIXTURES!$B$2:$B$23,0),0)="",HLOOKUP(CJ$2,FIXTURES!$C$2:$NC$23,MATCH($C10,FIXTURES!$B$2:$B$23,0),0),HLOOKUP(CJ$2+1,FIXTURES!$C$2:$NC$23,MATCH($C10,FIXTURES!$B$2:$B$23,0),0)))),IF(AND(HLOOKUP(CJ$2,FIXTURES!$C$2:$NC$23,MATCH($C10,FIXTURES!$B$2:$B$23,0),0)="",HLOOKUP(CJ$2+1,FIXTURES!$C$2:$NC$23,MATCH($C10,FIXTURES!$B$2:$B$23,0),0)=""),HLOOKUP(CJ$2+2,FIXTURES!$C$2:$NC$23,MATCH($C10,FIXTURES!$B$2:$B$23,0),0),IF(HLOOKUP(CJ$2+1,FIXTURES!$C$2:$NC$23,MATCH($C10,FIXTURES!$B$2:$B$23,0),0)="",HLOOKUP(CJ$2,FIXTURES!$C$2:$NC$23,MATCH($C10,FIXTURES!$B$2:$B$23,0),0),HLOOKUP(CJ$2+1,FIXTURES!$C$2:$NC$23,MATCH($C10,FIXTURES!$B$2:$B$23,0),0))))</f>
        <v>MCI</v>
      </c>
      <c r="CK10" s="117" t="str">
        <f>IF(CK$1="SAT",IF(AND(HLOOKUP(CK$2,FIXTURES!$C$2:$NC$23,MATCH($C10,FIXTURES!$B$2:$B$23,0),0)="",HLOOKUP(CK$2+1,FIXTURES!$C$2:$NC$23,MATCH($C10,FIXTURES!$B$2:$B$23,0),0)="",HLOOKUP(CK$2+2,FIXTURES!$C$2:$NC$23,MATCH($C10,FIXTURES!$B$2:$B$23,0),0)=""),HLOOKUP(CK$2-1,FIXTURES!$C$2:$NC$23,MATCH($C10,FIXTURES!$B$2:$B$23,0),0),IF(AND(HLOOKUP(CK$2,FIXTURES!$C$2:$NC$23,MATCH($C10,FIXTURES!$B$2:$B$23,0),0)="",HLOOKUP(CK$2+1,FIXTURES!$C$2:$NC$23,MATCH($C10,FIXTURES!$B$2:$B$23,0),0)=""),HLOOKUP(CK$2+2,FIXTURES!$C$2:$NC$23,MATCH($C10,FIXTURES!$B$2:$B$23,0),0),IF(HLOOKUP(CK$2+1,FIXTURES!$C$2:$NC$23,MATCH($C10,FIXTURES!$B$2:$B$23,0),0)="",HLOOKUP(CK$2,FIXTURES!$C$2:$NC$23,MATCH($C10,FIXTURES!$B$2:$B$23,0),0),HLOOKUP(CK$2+1,FIXTURES!$C$2:$NC$23,MATCH($C10,FIXTURES!$B$2:$B$23,0),0)))),IF(AND(HLOOKUP(CK$2,FIXTURES!$C$2:$NC$23,MATCH($C10,FIXTURES!$B$2:$B$23,0),0)="",HLOOKUP(CK$2+1,FIXTURES!$C$2:$NC$23,MATCH($C10,FIXTURES!$B$2:$B$23,0),0)=""),HLOOKUP(CK$2+2,FIXTURES!$C$2:$NC$23,MATCH($C10,FIXTURES!$B$2:$B$23,0),0),IF(HLOOKUP(CK$2+1,FIXTURES!$C$2:$NC$23,MATCH($C10,FIXTURES!$B$2:$B$23,0),0)="",HLOOKUP(CK$2,FIXTURES!$C$2:$NC$23,MATCH($C10,FIXTURES!$B$2:$B$23,0),0),HLOOKUP(CK$2+1,FIXTURES!$C$2:$NC$23,MATCH($C10,FIXTURES!$B$2:$B$23,0),0))))</f>
        <v>avl</v>
      </c>
      <c r="CL10" s="117" t="str">
        <f>IF(CL$1="SAT",IF(AND(HLOOKUP(CL$2,FIXTURES!$C$2:$NC$23,MATCH($C10,FIXTURES!$B$2:$B$23,0),0)="",HLOOKUP(CL$2+1,FIXTURES!$C$2:$NC$23,MATCH($C10,FIXTURES!$B$2:$B$23,0),0)="",HLOOKUP(CL$2+2,FIXTURES!$C$2:$NC$23,MATCH($C10,FIXTURES!$B$2:$B$23,0),0)=""),HLOOKUP(CL$2-1,FIXTURES!$C$2:$NC$23,MATCH($C10,FIXTURES!$B$2:$B$23,0),0),IF(AND(HLOOKUP(CL$2,FIXTURES!$C$2:$NC$23,MATCH($C10,FIXTURES!$B$2:$B$23,0),0)="",HLOOKUP(CL$2+1,FIXTURES!$C$2:$NC$23,MATCH($C10,FIXTURES!$B$2:$B$23,0),0)=""),HLOOKUP(CL$2+2,FIXTURES!$C$2:$NC$23,MATCH($C10,FIXTURES!$B$2:$B$23,0),0),IF(HLOOKUP(CL$2+1,FIXTURES!$C$2:$NC$23,MATCH($C10,FIXTURES!$B$2:$B$23,0),0)="",HLOOKUP(CL$2,FIXTURES!$C$2:$NC$23,MATCH($C10,FIXTURES!$B$2:$B$23,0),0),HLOOKUP(CL$2+1,FIXTURES!$C$2:$NC$23,MATCH($C10,FIXTURES!$B$2:$B$23,0),0)))),IF(AND(HLOOKUP(CL$2,FIXTURES!$C$2:$NC$23,MATCH($C10,FIXTURES!$B$2:$B$23,0),0)="",HLOOKUP(CL$2+1,FIXTURES!$C$2:$NC$23,MATCH($C10,FIXTURES!$B$2:$B$23,0),0)=""),HLOOKUP(CL$2+2,FIXTURES!$C$2:$NC$23,MATCH($C10,FIXTURES!$B$2:$B$23,0),0),IF(HLOOKUP(CL$2+1,FIXTURES!$C$2:$NC$23,MATCH($C10,FIXTURES!$B$2:$B$23,0),0)="",HLOOKUP(CL$2,FIXTURES!$C$2:$NC$23,MATCH($C10,FIXTURES!$B$2:$B$23,0),0),HLOOKUP(CL$2+1,FIXTURES!$C$2:$NC$23,MATCH($C10,FIXTURES!$B$2:$B$23,0),0))))</f>
        <v/>
      </c>
      <c r="CM10" s="117" t="str">
        <f>IF(CM$1="SAT",IF(AND(HLOOKUP(CM$2,FIXTURES!$C$2:$NC$23,MATCH($C10,FIXTURES!$B$2:$B$23,0),0)="",HLOOKUP(CM$2+1,FIXTURES!$C$2:$NC$23,MATCH($C10,FIXTURES!$B$2:$B$23,0),0)="",HLOOKUP(CM$2+2,FIXTURES!$C$2:$NC$23,MATCH($C10,FIXTURES!$B$2:$B$23,0),0)=""),HLOOKUP(CM$2-1,FIXTURES!$C$2:$NC$23,MATCH($C10,FIXTURES!$B$2:$B$23,0),0),IF(AND(HLOOKUP(CM$2,FIXTURES!$C$2:$NC$23,MATCH($C10,FIXTURES!$B$2:$B$23,0),0)="",HLOOKUP(CM$2+1,FIXTURES!$C$2:$NC$23,MATCH($C10,FIXTURES!$B$2:$B$23,0),0)=""),HLOOKUP(CM$2+2,FIXTURES!$C$2:$NC$23,MATCH($C10,FIXTURES!$B$2:$B$23,0),0),IF(HLOOKUP(CM$2+1,FIXTURES!$C$2:$NC$23,MATCH($C10,FIXTURES!$B$2:$B$23,0),0)="",HLOOKUP(CM$2,FIXTURES!$C$2:$NC$23,MATCH($C10,FIXTURES!$B$2:$B$23,0),0),HLOOKUP(CM$2+1,FIXTURES!$C$2:$NC$23,MATCH($C10,FIXTURES!$B$2:$B$23,0),0)))),IF(AND(HLOOKUP(CM$2,FIXTURES!$C$2:$NC$23,MATCH($C10,FIXTURES!$B$2:$B$23,0),0)="",HLOOKUP(CM$2+1,FIXTURES!$C$2:$NC$23,MATCH($C10,FIXTURES!$B$2:$B$23,0),0)=""),HLOOKUP(CM$2+2,FIXTURES!$C$2:$NC$23,MATCH($C10,FIXTURES!$B$2:$B$23,0),0),IF(HLOOKUP(CM$2+1,FIXTURES!$C$2:$NC$23,MATCH($C10,FIXTURES!$B$2:$B$23,0),0)="",HLOOKUP(CM$2,FIXTURES!$C$2:$NC$23,MATCH($C10,FIXTURES!$B$2:$B$23,0),0),HLOOKUP(CM$2+1,FIXTURES!$C$2:$NC$23,MATCH($C10,FIXTURES!$B$2:$B$23,0),0))))</f>
        <v/>
      </c>
      <c r="CN10" s="117" t="str">
        <f>IF(CN$1="SAT",IF(AND(HLOOKUP(CN$2,FIXTURES!$C$2:$NC$23,MATCH($C10,FIXTURES!$B$2:$B$23,0),0)="",HLOOKUP(CN$2+1,FIXTURES!$C$2:$NC$23,MATCH($C10,FIXTURES!$B$2:$B$23,0),0)="",HLOOKUP(CN$2+2,FIXTURES!$C$2:$NC$23,MATCH($C10,FIXTURES!$B$2:$B$23,0),0)=""),HLOOKUP(CN$2-1,FIXTURES!$C$2:$NC$23,MATCH($C10,FIXTURES!$B$2:$B$23,0),0),IF(AND(HLOOKUP(CN$2,FIXTURES!$C$2:$NC$23,MATCH($C10,FIXTURES!$B$2:$B$23,0),0)="",HLOOKUP(CN$2+1,FIXTURES!$C$2:$NC$23,MATCH($C10,FIXTURES!$B$2:$B$23,0),0)=""),HLOOKUP(CN$2+2,FIXTURES!$C$2:$NC$23,MATCH($C10,FIXTURES!$B$2:$B$23,0),0),IF(HLOOKUP(CN$2+1,FIXTURES!$C$2:$NC$23,MATCH($C10,FIXTURES!$B$2:$B$23,0),0)="",HLOOKUP(CN$2,FIXTURES!$C$2:$NC$23,MATCH($C10,FIXTURES!$B$2:$B$23,0),0),HLOOKUP(CN$2+1,FIXTURES!$C$2:$NC$23,MATCH($C10,FIXTURES!$B$2:$B$23,0),0)))),IF(AND(HLOOKUP(CN$2,FIXTURES!$C$2:$NC$23,MATCH($C10,FIXTURES!$B$2:$B$23,0),0)="",HLOOKUP(CN$2+1,FIXTURES!$C$2:$NC$23,MATCH($C10,FIXTURES!$B$2:$B$23,0),0)=""),HLOOKUP(CN$2+2,FIXTURES!$C$2:$NC$23,MATCH($C10,FIXTURES!$B$2:$B$23,0),0),IF(HLOOKUP(CN$2+1,FIXTURES!$C$2:$NC$23,MATCH($C10,FIXTURES!$B$2:$B$23,0),0)="",HLOOKUP(CN$2,FIXTURES!$C$2:$NC$23,MATCH($C10,FIXTURES!$B$2:$B$23,0),0),HLOOKUP(CN$2+1,FIXTURES!$C$2:$NC$23,MATCH($C10,FIXTURES!$B$2:$B$23,0),0))))</f>
        <v/>
      </c>
      <c r="CO10" s="117" t="str">
        <f>IF(CO$1="SAT",IF(AND(HLOOKUP(CO$2,FIXTURES!$C$2:$NC$23,MATCH($C10,FIXTURES!$B$2:$B$23,0),0)="",HLOOKUP(CO$2+1,FIXTURES!$C$2:$NC$23,MATCH($C10,FIXTURES!$B$2:$B$23,0),0)="",HLOOKUP(CO$2+2,FIXTURES!$C$2:$NC$23,MATCH($C10,FIXTURES!$B$2:$B$23,0),0)=""),HLOOKUP(CO$2-1,FIXTURES!$C$2:$NC$23,MATCH($C10,FIXTURES!$B$2:$B$23,0),0),IF(AND(HLOOKUP(CO$2,FIXTURES!$C$2:$NC$23,MATCH($C10,FIXTURES!$B$2:$B$23,0),0)="",HLOOKUP(CO$2+1,FIXTURES!$C$2:$NC$23,MATCH($C10,FIXTURES!$B$2:$B$23,0),0)=""),HLOOKUP(CO$2+2,FIXTURES!$C$2:$NC$23,MATCH($C10,FIXTURES!$B$2:$B$23,0),0),IF(HLOOKUP(CO$2+1,FIXTURES!$C$2:$NC$23,MATCH($C10,FIXTURES!$B$2:$B$23,0),0)="",HLOOKUP(CO$2,FIXTURES!$C$2:$NC$23,MATCH($C10,FIXTURES!$B$2:$B$23,0),0),HLOOKUP(CO$2+1,FIXTURES!$C$2:$NC$23,MATCH($C10,FIXTURES!$B$2:$B$23,0),0)))),IF(AND(HLOOKUP(CO$2,FIXTURES!$C$2:$NC$23,MATCH($C10,FIXTURES!$B$2:$B$23,0),0)="",HLOOKUP(CO$2+1,FIXTURES!$C$2:$NC$23,MATCH($C10,FIXTURES!$B$2:$B$23,0),0)=""),HLOOKUP(CO$2+2,FIXTURES!$C$2:$NC$23,MATCH($C10,FIXTURES!$B$2:$B$23,0),0),IF(HLOOKUP(CO$2+1,FIXTURES!$C$2:$NC$23,MATCH($C10,FIXTURES!$B$2:$B$23,0),0)="",HLOOKUP(CO$2,FIXTURES!$C$2:$NC$23,MATCH($C10,FIXTURES!$B$2:$B$23,0),0),HLOOKUP(CO$2+1,FIXTURES!$C$2:$NC$23,MATCH($C10,FIXTURES!$B$2:$B$23,0),0))))</f>
        <v/>
      </c>
      <c r="CP10" s="117" t="str">
        <f>IF(CP$1="SAT",IF(AND(HLOOKUP(CP$2,FIXTURES!$C$2:$NC$23,MATCH($C10,FIXTURES!$B$2:$B$23,0),0)="",HLOOKUP(CP$2+1,FIXTURES!$C$2:$NC$23,MATCH($C10,FIXTURES!$B$2:$B$23,0),0)="",HLOOKUP(CP$2+2,FIXTURES!$C$2:$NC$23,MATCH($C10,FIXTURES!$B$2:$B$23,0),0)=""),HLOOKUP(CP$2-1,FIXTURES!$C$2:$NC$23,MATCH($C10,FIXTURES!$B$2:$B$23,0),0),IF(AND(HLOOKUP(CP$2,FIXTURES!$C$2:$NC$23,MATCH($C10,FIXTURES!$B$2:$B$23,0),0)="",HLOOKUP(CP$2+1,FIXTURES!$C$2:$NC$23,MATCH($C10,FIXTURES!$B$2:$B$23,0),0)=""),HLOOKUP(CP$2+2,FIXTURES!$C$2:$NC$23,MATCH($C10,FIXTURES!$B$2:$B$23,0),0),IF(HLOOKUP(CP$2+1,FIXTURES!$C$2:$NC$23,MATCH($C10,FIXTURES!$B$2:$B$23,0),0)="",HLOOKUP(CP$2,FIXTURES!$C$2:$NC$23,MATCH($C10,FIXTURES!$B$2:$B$23,0),0),HLOOKUP(CP$2+1,FIXTURES!$C$2:$NC$23,MATCH($C10,FIXTURES!$B$2:$B$23,0),0)))),IF(AND(HLOOKUP(CP$2,FIXTURES!$C$2:$NC$23,MATCH($C10,FIXTURES!$B$2:$B$23,0),0)="",HLOOKUP(CP$2+1,FIXTURES!$C$2:$NC$23,MATCH($C10,FIXTURES!$B$2:$B$23,0),0)=""),HLOOKUP(CP$2+2,FIXTURES!$C$2:$NC$23,MATCH($C10,FIXTURES!$B$2:$B$23,0),0),IF(HLOOKUP(CP$2+1,FIXTURES!$C$2:$NC$23,MATCH($C10,FIXTURES!$B$2:$B$23,0),0)="",HLOOKUP(CP$2,FIXTURES!$C$2:$NC$23,MATCH($C10,FIXTURES!$B$2:$B$23,0),0),HLOOKUP(CP$2+1,FIXTURES!$C$2:$NC$23,MATCH($C10,FIXTURES!$B$2:$B$23,0),0))))</f>
        <v/>
      </c>
      <c r="CQ10" s="117" t="str">
        <f>IF(CQ$1="SAT",IF(AND(HLOOKUP(CQ$2,FIXTURES!$C$2:$NC$23,MATCH($C10,FIXTURES!$B$2:$B$23,0),0)="",HLOOKUP(CQ$2+1,FIXTURES!$C$2:$NC$23,MATCH($C10,FIXTURES!$B$2:$B$23,0),0)="",HLOOKUP(CQ$2+2,FIXTURES!$C$2:$NC$23,MATCH($C10,FIXTURES!$B$2:$B$23,0),0)=""),HLOOKUP(CQ$2-1,FIXTURES!$C$2:$NC$23,MATCH($C10,FIXTURES!$B$2:$B$23,0),0),IF(AND(HLOOKUP(CQ$2,FIXTURES!$C$2:$NC$23,MATCH($C10,FIXTURES!$B$2:$B$23,0),0)="",HLOOKUP(CQ$2+1,FIXTURES!$C$2:$NC$23,MATCH($C10,FIXTURES!$B$2:$B$23,0),0)=""),HLOOKUP(CQ$2+2,FIXTURES!$C$2:$NC$23,MATCH($C10,FIXTURES!$B$2:$B$23,0),0),IF(HLOOKUP(CQ$2+1,FIXTURES!$C$2:$NC$23,MATCH($C10,FIXTURES!$B$2:$B$23,0),0)="",HLOOKUP(CQ$2,FIXTURES!$C$2:$NC$23,MATCH($C10,FIXTURES!$B$2:$B$23,0),0),HLOOKUP(CQ$2+1,FIXTURES!$C$2:$NC$23,MATCH($C10,FIXTURES!$B$2:$B$23,0),0)))),IF(AND(HLOOKUP(CQ$2,FIXTURES!$C$2:$NC$23,MATCH($C10,FIXTURES!$B$2:$B$23,0),0)="",HLOOKUP(CQ$2+1,FIXTURES!$C$2:$NC$23,MATCH($C10,FIXTURES!$B$2:$B$23,0),0)=""),HLOOKUP(CQ$2+2,FIXTURES!$C$2:$NC$23,MATCH($C10,FIXTURES!$B$2:$B$23,0),0),IF(HLOOKUP(CQ$2+1,FIXTURES!$C$2:$NC$23,MATCH($C10,FIXTURES!$B$2:$B$23,0),0)="",HLOOKUP(CQ$2,FIXTURES!$C$2:$NC$23,MATCH($C10,FIXTURES!$B$2:$B$23,0),0),HLOOKUP(CQ$2+1,FIXTURES!$C$2:$NC$23,MATCH($C10,FIXTURES!$B$2:$B$23,0),0))))</f>
        <v/>
      </c>
      <c r="CR10" s="117" t="str">
        <f>IF(CR$1="SAT",IF(AND(HLOOKUP(CR$2,FIXTURES!$C$2:$NC$23,MATCH($C10,FIXTURES!$B$2:$B$23,0),0)="",HLOOKUP(CR$2+1,FIXTURES!$C$2:$NC$23,MATCH($C10,FIXTURES!$B$2:$B$23,0),0)="",HLOOKUP(CR$2+2,FIXTURES!$C$2:$NC$23,MATCH($C10,FIXTURES!$B$2:$B$23,0),0)=""),HLOOKUP(CR$2-1,FIXTURES!$C$2:$NC$23,MATCH($C10,FIXTURES!$B$2:$B$23,0),0),IF(AND(HLOOKUP(CR$2,FIXTURES!$C$2:$NC$23,MATCH($C10,FIXTURES!$B$2:$B$23,0),0)="",HLOOKUP(CR$2+1,FIXTURES!$C$2:$NC$23,MATCH($C10,FIXTURES!$B$2:$B$23,0),0)=""),HLOOKUP(CR$2+2,FIXTURES!$C$2:$NC$23,MATCH($C10,FIXTURES!$B$2:$B$23,0),0),IF(HLOOKUP(CR$2+1,FIXTURES!$C$2:$NC$23,MATCH($C10,FIXTURES!$B$2:$B$23,0),0)="",HLOOKUP(CR$2,FIXTURES!$C$2:$NC$23,MATCH($C10,FIXTURES!$B$2:$B$23,0),0),HLOOKUP(CR$2+1,FIXTURES!$C$2:$NC$23,MATCH($C10,FIXTURES!$B$2:$B$23,0),0)))),IF(AND(HLOOKUP(CR$2,FIXTURES!$C$2:$NC$23,MATCH($C10,FIXTURES!$B$2:$B$23,0),0)="",HLOOKUP(CR$2+1,FIXTURES!$C$2:$NC$23,MATCH($C10,FIXTURES!$B$2:$B$23,0),0)=""),HLOOKUP(CR$2+2,FIXTURES!$C$2:$NC$23,MATCH($C10,FIXTURES!$B$2:$B$23,0),0),IF(HLOOKUP(CR$2+1,FIXTURES!$C$2:$NC$23,MATCH($C10,FIXTURES!$B$2:$B$23,0),0)="",HLOOKUP(CR$2,FIXTURES!$C$2:$NC$23,MATCH($C10,FIXTURES!$B$2:$B$23,0),0),HLOOKUP(CR$2+1,FIXTURES!$C$2:$NC$23,MATCH($C10,FIXTURES!$B$2:$B$23,0),0))))</f>
        <v/>
      </c>
      <c r="CS10" s="117" t="str">
        <f>IF(CS$1="SAT",IF(AND(HLOOKUP(CS$2,FIXTURES!$C$2:$NC$23,MATCH($C10,FIXTURES!$B$2:$B$23,0),0)="",HLOOKUP(CS$2+1,FIXTURES!$C$2:$NC$23,MATCH($C10,FIXTURES!$B$2:$B$23,0),0)="",HLOOKUP(CS$2+2,FIXTURES!$C$2:$NC$23,MATCH($C10,FIXTURES!$B$2:$B$23,0),0)=""),HLOOKUP(CS$2-1,FIXTURES!$C$2:$NC$23,MATCH($C10,FIXTURES!$B$2:$B$23,0),0),IF(AND(HLOOKUP(CS$2,FIXTURES!$C$2:$NC$23,MATCH($C10,FIXTURES!$B$2:$B$23,0),0)="",HLOOKUP(CS$2+1,FIXTURES!$C$2:$NC$23,MATCH($C10,FIXTURES!$B$2:$B$23,0),0)=""),HLOOKUP(CS$2+2,FIXTURES!$C$2:$NC$23,MATCH($C10,FIXTURES!$B$2:$B$23,0),0),IF(HLOOKUP(CS$2+1,FIXTURES!$C$2:$NC$23,MATCH($C10,FIXTURES!$B$2:$B$23,0),0)="",HLOOKUP(CS$2,FIXTURES!$C$2:$NC$23,MATCH($C10,FIXTURES!$B$2:$B$23,0),0),HLOOKUP(CS$2+1,FIXTURES!$C$2:$NC$23,MATCH($C10,FIXTURES!$B$2:$B$23,0),0)))),IF(AND(HLOOKUP(CS$2,FIXTURES!$C$2:$NC$23,MATCH($C10,FIXTURES!$B$2:$B$23,0),0)="",HLOOKUP(CS$2+1,FIXTURES!$C$2:$NC$23,MATCH($C10,FIXTURES!$B$2:$B$23,0),0)=""),HLOOKUP(CS$2+2,FIXTURES!$C$2:$NC$23,MATCH($C10,FIXTURES!$B$2:$B$23,0),0),IF(HLOOKUP(CS$2+1,FIXTURES!$C$2:$NC$23,MATCH($C10,FIXTURES!$B$2:$B$23,0),0)="",HLOOKUP(CS$2,FIXTURES!$C$2:$NC$23,MATCH($C10,FIXTURES!$B$2:$B$23,0),0),HLOOKUP(CS$2+1,FIXTURES!$C$2:$NC$23,MATCH($C10,FIXTURES!$B$2:$B$23,0),0))))</f>
        <v/>
      </c>
      <c r="CT10" s="117" t="str">
        <f>IF(CT$1="SAT",IF(AND(HLOOKUP(CT$2,FIXTURES!$C$2:$NC$23,MATCH($C10,FIXTURES!$B$2:$B$23,0),0)="",HLOOKUP(CT$2+1,FIXTURES!$C$2:$NC$23,MATCH($C10,FIXTURES!$B$2:$B$23,0),0)="",HLOOKUP(CT$2+2,FIXTURES!$C$2:$NC$23,MATCH($C10,FIXTURES!$B$2:$B$23,0),0)=""),HLOOKUP(CT$2-1,FIXTURES!$C$2:$NC$23,MATCH($C10,FIXTURES!$B$2:$B$23,0),0),IF(AND(HLOOKUP(CT$2,FIXTURES!$C$2:$NC$23,MATCH($C10,FIXTURES!$B$2:$B$23,0),0)="",HLOOKUP(CT$2+1,FIXTURES!$C$2:$NC$23,MATCH($C10,FIXTURES!$B$2:$B$23,0),0)=""),HLOOKUP(CT$2+2,FIXTURES!$C$2:$NC$23,MATCH($C10,FIXTURES!$B$2:$B$23,0),0),IF(HLOOKUP(CT$2+1,FIXTURES!$C$2:$NC$23,MATCH($C10,FIXTURES!$B$2:$B$23,0),0)="",HLOOKUP(CT$2,FIXTURES!$C$2:$NC$23,MATCH($C10,FIXTURES!$B$2:$B$23,0),0),HLOOKUP(CT$2+1,FIXTURES!$C$2:$NC$23,MATCH($C10,FIXTURES!$B$2:$B$23,0),0)))),IF(AND(HLOOKUP(CT$2,FIXTURES!$C$2:$NC$23,MATCH($C10,FIXTURES!$B$2:$B$23,0),0)="",HLOOKUP(CT$2+1,FIXTURES!$C$2:$NC$23,MATCH($C10,FIXTURES!$B$2:$B$23,0),0)=""),HLOOKUP(CT$2+2,FIXTURES!$C$2:$NC$23,MATCH($C10,FIXTURES!$B$2:$B$23,0),0),IF(HLOOKUP(CT$2+1,FIXTURES!$C$2:$NC$23,MATCH($C10,FIXTURES!$B$2:$B$23,0),0)="",HLOOKUP(CT$2,FIXTURES!$C$2:$NC$23,MATCH($C10,FIXTURES!$B$2:$B$23,0),0),HLOOKUP(CT$2+1,FIXTURES!$C$2:$NC$23,MATCH($C10,FIXTURES!$B$2:$B$23,0),0))))</f>
        <v/>
      </c>
      <c r="CU10" s="117" t="str">
        <f>IF(CU$1="SAT",IF(AND(HLOOKUP(CU$2,FIXTURES!$C$2:$NC$23,MATCH($C10,FIXTURES!$B$2:$B$23,0),0)="",HLOOKUP(CU$2+1,FIXTURES!$C$2:$NC$23,MATCH($C10,FIXTURES!$B$2:$B$23,0),0)="",HLOOKUP(CU$2+2,FIXTURES!$C$2:$NC$23,MATCH($C10,FIXTURES!$B$2:$B$23,0),0)=""),HLOOKUP(CU$2-1,FIXTURES!$C$2:$NC$23,MATCH($C10,FIXTURES!$B$2:$B$23,0),0),IF(AND(HLOOKUP(CU$2,FIXTURES!$C$2:$NC$23,MATCH($C10,FIXTURES!$B$2:$B$23,0),0)="",HLOOKUP(CU$2+1,FIXTURES!$C$2:$NC$23,MATCH($C10,FIXTURES!$B$2:$B$23,0),0)=""),HLOOKUP(CU$2+2,FIXTURES!$C$2:$NC$23,MATCH($C10,FIXTURES!$B$2:$B$23,0),0),IF(HLOOKUP(CU$2+1,FIXTURES!$C$2:$NC$23,MATCH($C10,FIXTURES!$B$2:$B$23,0),0)="",HLOOKUP(CU$2,FIXTURES!$C$2:$NC$23,MATCH($C10,FIXTURES!$B$2:$B$23,0),0),HLOOKUP(CU$2+1,FIXTURES!$C$2:$NC$23,MATCH($C10,FIXTURES!$B$2:$B$23,0),0)))),IF(AND(HLOOKUP(CU$2,FIXTURES!$C$2:$NC$23,MATCH($C10,FIXTURES!$B$2:$B$23,0),0)="",HLOOKUP(CU$2+1,FIXTURES!$C$2:$NC$23,MATCH($C10,FIXTURES!$B$2:$B$23,0),0)=""),HLOOKUP(CU$2+2,FIXTURES!$C$2:$NC$23,MATCH($C10,FIXTURES!$B$2:$B$23,0),0),IF(HLOOKUP(CU$2+1,FIXTURES!$C$2:$NC$23,MATCH($C10,FIXTURES!$B$2:$B$23,0),0)="",HLOOKUP(CU$2,FIXTURES!$C$2:$NC$23,MATCH($C10,FIXTURES!$B$2:$B$23,0),0),HLOOKUP(CU$2+1,FIXTURES!$C$2:$NC$23,MATCH($C10,FIXTURES!$B$2:$B$23,0),0))))</f>
        <v/>
      </c>
      <c r="CV10" s="117" t="str">
        <f>IF(CV$1="SAT",IF(AND(HLOOKUP(CV$2,FIXTURES!$C$2:$NC$23,MATCH($C10,FIXTURES!$B$2:$B$23,0),0)="",HLOOKUP(CV$2+1,FIXTURES!$C$2:$NC$23,MATCH($C10,FIXTURES!$B$2:$B$23,0),0)="",HLOOKUP(CV$2+2,FIXTURES!$C$2:$NC$23,MATCH($C10,FIXTURES!$B$2:$B$23,0),0)=""),HLOOKUP(CV$2-1,FIXTURES!$C$2:$NC$23,MATCH($C10,FIXTURES!$B$2:$B$23,0),0),IF(AND(HLOOKUP(CV$2,FIXTURES!$C$2:$NC$23,MATCH($C10,FIXTURES!$B$2:$B$23,0),0)="",HLOOKUP(CV$2+1,FIXTURES!$C$2:$NC$23,MATCH($C10,FIXTURES!$B$2:$B$23,0),0)=""),HLOOKUP(CV$2+2,FIXTURES!$C$2:$NC$23,MATCH($C10,FIXTURES!$B$2:$B$23,0),0),IF(HLOOKUP(CV$2+1,FIXTURES!$C$2:$NC$23,MATCH($C10,FIXTURES!$B$2:$B$23,0),0)="",HLOOKUP(CV$2,FIXTURES!$C$2:$NC$23,MATCH($C10,FIXTURES!$B$2:$B$23,0),0),HLOOKUP(CV$2+1,FIXTURES!$C$2:$NC$23,MATCH($C10,FIXTURES!$B$2:$B$23,0),0)))),IF(AND(HLOOKUP(CV$2,FIXTURES!$C$2:$NC$23,MATCH($C10,FIXTURES!$B$2:$B$23,0),0)="",HLOOKUP(CV$2+1,FIXTURES!$C$2:$NC$23,MATCH($C10,FIXTURES!$B$2:$B$23,0),0)=""),HLOOKUP(CV$2+2,FIXTURES!$C$2:$NC$23,MATCH($C10,FIXTURES!$B$2:$B$23,0),0),IF(HLOOKUP(CV$2+1,FIXTURES!$C$2:$NC$23,MATCH($C10,FIXTURES!$B$2:$B$23,0),0)="",HLOOKUP(CV$2,FIXTURES!$C$2:$NC$23,MATCH($C10,FIXTURES!$B$2:$B$23,0),0),HLOOKUP(CV$2+1,FIXTURES!$C$2:$NC$23,MATCH($C10,FIXTURES!$B$2:$B$23,0),0))))</f>
        <v/>
      </c>
      <c r="CW10" s="117" t="str">
        <f>IF(CW$1="SAT",IF(AND(HLOOKUP(CW$2,FIXTURES!$C$2:$NC$23,MATCH($C10,FIXTURES!$B$2:$B$23,0),0)="",HLOOKUP(CW$2+1,FIXTURES!$C$2:$NC$23,MATCH($C10,FIXTURES!$B$2:$B$23,0),0)="",HLOOKUP(CW$2+2,FIXTURES!$C$2:$NC$23,MATCH($C10,FIXTURES!$B$2:$B$23,0),0)=""),HLOOKUP(CW$2-1,FIXTURES!$C$2:$NC$23,MATCH($C10,FIXTURES!$B$2:$B$23,0),0),IF(AND(HLOOKUP(CW$2,FIXTURES!$C$2:$NC$23,MATCH($C10,FIXTURES!$B$2:$B$23,0),0)="",HLOOKUP(CW$2+1,FIXTURES!$C$2:$NC$23,MATCH($C10,FIXTURES!$B$2:$B$23,0),0)=""),HLOOKUP(CW$2+2,FIXTURES!$C$2:$NC$23,MATCH($C10,FIXTURES!$B$2:$B$23,0),0),IF(HLOOKUP(CW$2+1,FIXTURES!$C$2:$NC$23,MATCH($C10,FIXTURES!$B$2:$B$23,0),0)="",HLOOKUP(CW$2,FIXTURES!$C$2:$NC$23,MATCH($C10,FIXTURES!$B$2:$B$23,0),0),HLOOKUP(CW$2+1,FIXTURES!$C$2:$NC$23,MATCH($C10,FIXTURES!$B$2:$B$23,0),0)))),IF(AND(HLOOKUP(CW$2,FIXTURES!$C$2:$NC$23,MATCH($C10,FIXTURES!$B$2:$B$23,0),0)="",HLOOKUP(CW$2+1,FIXTURES!$C$2:$NC$23,MATCH($C10,FIXTURES!$B$2:$B$23,0),0)=""),HLOOKUP(CW$2+2,FIXTURES!$C$2:$NC$23,MATCH($C10,FIXTURES!$B$2:$B$23,0),0),IF(HLOOKUP(CW$2+1,FIXTURES!$C$2:$NC$23,MATCH($C10,FIXTURES!$B$2:$B$23,0),0)="",HLOOKUP(CW$2,FIXTURES!$C$2:$NC$23,MATCH($C10,FIXTURES!$B$2:$B$23,0),0),HLOOKUP(CW$2+1,FIXTURES!$C$2:$NC$23,MATCH($C10,FIXTURES!$B$2:$B$23,0),0))))</f>
        <v/>
      </c>
      <c r="CX10" s="117" t="str">
        <f>IF(CX$1="SAT",IF(AND(HLOOKUP(CX$2,FIXTURES!$C$2:$NC$23,MATCH($C10,FIXTURES!$B$2:$B$23,0),0)="",HLOOKUP(CX$2+1,FIXTURES!$C$2:$NC$23,MATCH($C10,FIXTURES!$B$2:$B$23,0),0)="",HLOOKUP(CX$2+2,FIXTURES!$C$2:$NC$23,MATCH($C10,FIXTURES!$B$2:$B$23,0),0)=""),HLOOKUP(CX$2-1,FIXTURES!$C$2:$NC$23,MATCH($C10,FIXTURES!$B$2:$B$23,0),0),IF(AND(HLOOKUP(CX$2,FIXTURES!$C$2:$NC$23,MATCH($C10,FIXTURES!$B$2:$B$23,0),0)="",HLOOKUP(CX$2+1,FIXTURES!$C$2:$NC$23,MATCH($C10,FIXTURES!$B$2:$B$23,0),0)=""),HLOOKUP(CX$2+2,FIXTURES!$C$2:$NC$23,MATCH($C10,FIXTURES!$B$2:$B$23,0),0),IF(HLOOKUP(CX$2+1,FIXTURES!$C$2:$NC$23,MATCH($C10,FIXTURES!$B$2:$B$23,0),0)="",HLOOKUP(CX$2,FIXTURES!$C$2:$NC$23,MATCH($C10,FIXTURES!$B$2:$B$23,0),0),HLOOKUP(CX$2+1,FIXTURES!$C$2:$NC$23,MATCH($C10,FIXTURES!$B$2:$B$23,0),0)))),IF(AND(HLOOKUP(CX$2,FIXTURES!$C$2:$NC$23,MATCH($C10,FIXTURES!$B$2:$B$23,0),0)="",HLOOKUP(CX$2+1,FIXTURES!$C$2:$NC$23,MATCH($C10,FIXTURES!$B$2:$B$23,0),0)=""),HLOOKUP(CX$2+2,FIXTURES!$C$2:$NC$23,MATCH($C10,FIXTURES!$B$2:$B$23,0),0),IF(HLOOKUP(CX$2+1,FIXTURES!$C$2:$NC$23,MATCH($C10,FIXTURES!$B$2:$B$23,0),0)="",HLOOKUP(CX$2,FIXTURES!$C$2:$NC$23,MATCH($C10,FIXTURES!$B$2:$B$23,0),0),HLOOKUP(CX$2+1,FIXTURES!$C$2:$NC$23,MATCH($C10,FIXTURES!$B$2:$B$23,0),0))))</f>
        <v/>
      </c>
      <c r="CY10" s="117" t="str">
        <f>IF(CY$1="SAT",IF(AND(HLOOKUP(CY$2,FIXTURES!$C$2:$NC$23,MATCH($C10,FIXTURES!$B$2:$B$23,0),0)="",HLOOKUP(CY$2+1,FIXTURES!$C$2:$NC$23,MATCH($C10,FIXTURES!$B$2:$B$23,0),0)="",HLOOKUP(CY$2+2,FIXTURES!$C$2:$NC$23,MATCH($C10,FIXTURES!$B$2:$B$23,0),0)=""),HLOOKUP(CY$2-1,FIXTURES!$C$2:$NC$23,MATCH($C10,FIXTURES!$B$2:$B$23,0),0),IF(AND(HLOOKUP(CY$2,FIXTURES!$C$2:$NC$23,MATCH($C10,FIXTURES!$B$2:$B$23,0),0)="",HLOOKUP(CY$2+1,FIXTURES!$C$2:$NC$23,MATCH($C10,FIXTURES!$B$2:$B$23,0),0)=""),HLOOKUP(CY$2+2,FIXTURES!$C$2:$NC$23,MATCH($C10,FIXTURES!$B$2:$B$23,0),0),IF(HLOOKUP(CY$2+1,FIXTURES!$C$2:$NC$23,MATCH($C10,FIXTURES!$B$2:$B$23,0),0)="",HLOOKUP(CY$2,FIXTURES!$C$2:$NC$23,MATCH($C10,FIXTURES!$B$2:$B$23,0),0),HLOOKUP(CY$2+1,FIXTURES!$C$2:$NC$23,MATCH($C10,FIXTURES!$B$2:$B$23,0),0)))),IF(AND(HLOOKUP(CY$2,FIXTURES!$C$2:$NC$23,MATCH($C10,FIXTURES!$B$2:$B$23,0),0)="",HLOOKUP(CY$2+1,FIXTURES!$C$2:$NC$23,MATCH($C10,FIXTURES!$B$2:$B$23,0),0)=""),HLOOKUP(CY$2+2,FIXTURES!$C$2:$NC$23,MATCH($C10,FIXTURES!$B$2:$B$23,0),0),IF(HLOOKUP(CY$2+1,FIXTURES!$C$2:$NC$23,MATCH($C10,FIXTURES!$B$2:$B$23,0),0)="",HLOOKUP(CY$2,FIXTURES!$C$2:$NC$23,MATCH($C10,FIXTURES!$B$2:$B$23,0),0),HLOOKUP(CY$2+1,FIXTURES!$C$2:$NC$23,MATCH($C10,FIXTURES!$B$2:$B$23,0),0))))</f>
        <v/>
      </c>
      <c r="CZ10" s="117" t="str">
        <f>IF(CZ$1="SAT",IF(AND(HLOOKUP(CZ$2,FIXTURES!$C$2:$NC$23,MATCH($C10,FIXTURES!$B$2:$B$23,0),0)="",HLOOKUP(CZ$2+1,FIXTURES!$C$2:$NC$23,MATCH($C10,FIXTURES!$B$2:$B$23,0),0)="",HLOOKUP(CZ$2+2,FIXTURES!$C$2:$NC$23,MATCH($C10,FIXTURES!$B$2:$B$23,0),0)=""),HLOOKUP(CZ$2-1,FIXTURES!$C$2:$NC$23,MATCH($C10,FIXTURES!$B$2:$B$23,0),0),IF(AND(HLOOKUP(CZ$2,FIXTURES!$C$2:$NC$23,MATCH($C10,FIXTURES!$B$2:$B$23,0),0)="",HLOOKUP(CZ$2+1,FIXTURES!$C$2:$NC$23,MATCH($C10,FIXTURES!$B$2:$B$23,0),0)=""),HLOOKUP(CZ$2+2,FIXTURES!$C$2:$NC$23,MATCH($C10,FIXTURES!$B$2:$B$23,0),0),IF(HLOOKUP(CZ$2+1,FIXTURES!$C$2:$NC$23,MATCH($C10,FIXTURES!$B$2:$B$23,0),0)="",HLOOKUP(CZ$2,FIXTURES!$C$2:$NC$23,MATCH($C10,FIXTURES!$B$2:$B$23,0),0),HLOOKUP(CZ$2+1,FIXTURES!$C$2:$NC$23,MATCH($C10,FIXTURES!$B$2:$B$23,0),0)))),IF(AND(HLOOKUP(CZ$2,FIXTURES!$C$2:$NC$23,MATCH($C10,FIXTURES!$B$2:$B$23,0),0)="",HLOOKUP(CZ$2+1,FIXTURES!$C$2:$NC$23,MATCH($C10,FIXTURES!$B$2:$B$23,0),0)=""),HLOOKUP(CZ$2+2,FIXTURES!$C$2:$NC$23,MATCH($C10,FIXTURES!$B$2:$B$23,0),0),IF(HLOOKUP(CZ$2+1,FIXTURES!$C$2:$NC$23,MATCH($C10,FIXTURES!$B$2:$B$23,0),0)="",HLOOKUP(CZ$2,FIXTURES!$C$2:$NC$23,MATCH($C10,FIXTURES!$B$2:$B$23,0),0),HLOOKUP(CZ$2+1,FIXTURES!$C$2:$NC$23,MATCH($C10,FIXTURES!$B$2:$B$23,0),0))))</f>
        <v/>
      </c>
      <c r="DA10" s="117" t="str">
        <f>IF(DA$1="SAT",IF(AND(HLOOKUP(DA$2,FIXTURES!$C$2:$NC$23,MATCH($C10,FIXTURES!$B$2:$B$23,0),0)="",HLOOKUP(DA$2+1,FIXTURES!$C$2:$NC$23,MATCH($C10,FIXTURES!$B$2:$B$23,0),0)="",HLOOKUP(DA$2+2,FIXTURES!$C$2:$NC$23,MATCH($C10,FIXTURES!$B$2:$B$23,0),0)=""),HLOOKUP(DA$2-1,FIXTURES!$C$2:$NC$23,MATCH($C10,FIXTURES!$B$2:$B$23,0),0),IF(AND(HLOOKUP(DA$2,FIXTURES!$C$2:$NC$23,MATCH($C10,FIXTURES!$B$2:$B$23,0),0)="",HLOOKUP(DA$2+1,FIXTURES!$C$2:$NC$23,MATCH($C10,FIXTURES!$B$2:$B$23,0),0)=""),HLOOKUP(DA$2+2,FIXTURES!$C$2:$NC$23,MATCH($C10,FIXTURES!$B$2:$B$23,0),0),IF(HLOOKUP(DA$2+1,FIXTURES!$C$2:$NC$23,MATCH($C10,FIXTURES!$B$2:$B$23,0),0)="",HLOOKUP(DA$2,FIXTURES!$C$2:$NC$23,MATCH($C10,FIXTURES!$B$2:$B$23,0),0),HLOOKUP(DA$2+1,FIXTURES!$C$2:$NC$23,MATCH($C10,FIXTURES!$B$2:$B$23,0),0)))),IF(AND(HLOOKUP(DA$2,FIXTURES!$C$2:$NC$23,MATCH($C10,FIXTURES!$B$2:$B$23,0),0)="",HLOOKUP(DA$2+1,FIXTURES!$C$2:$NC$23,MATCH($C10,FIXTURES!$B$2:$B$23,0),0)=""),HLOOKUP(DA$2+2,FIXTURES!$C$2:$NC$23,MATCH($C10,FIXTURES!$B$2:$B$23,0),0),IF(HLOOKUP(DA$2+1,FIXTURES!$C$2:$NC$23,MATCH($C10,FIXTURES!$B$2:$B$23,0),0)="",HLOOKUP(DA$2,FIXTURES!$C$2:$NC$23,MATCH($C10,FIXTURES!$B$2:$B$23,0),0),HLOOKUP(DA$2+1,FIXTURES!$C$2:$NC$23,MATCH($C10,FIXTURES!$B$2:$B$23,0),0))))</f>
        <v/>
      </c>
      <c r="DB10" s="117" t="str">
        <f>IF(DB$1="SAT",IF(AND(HLOOKUP(DB$2,FIXTURES!$C$2:$NC$23,MATCH($C10,FIXTURES!$B$2:$B$23,0),0)="",HLOOKUP(DB$2+1,FIXTURES!$C$2:$NC$23,MATCH($C10,FIXTURES!$B$2:$B$23,0),0)="",HLOOKUP(DB$2+2,FIXTURES!$C$2:$NC$23,MATCH($C10,FIXTURES!$B$2:$B$23,0),0)=""),HLOOKUP(DB$2-1,FIXTURES!$C$2:$NC$23,MATCH($C10,FIXTURES!$B$2:$B$23,0),0),IF(AND(HLOOKUP(DB$2,FIXTURES!$C$2:$NC$23,MATCH($C10,FIXTURES!$B$2:$B$23,0),0)="",HLOOKUP(DB$2+1,FIXTURES!$C$2:$NC$23,MATCH($C10,FIXTURES!$B$2:$B$23,0),0)=""),HLOOKUP(DB$2+2,FIXTURES!$C$2:$NC$23,MATCH($C10,FIXTURES!$B$2:$B$23,0),0),IF(HLOOKUP(DB$2+1,FIXTURES!$C$2:$NC$23,MATCH($C10,FIXTURES!$B$2:$B$23,0),0)="",HLOOKUP(DB$2,FIXTURES!$C$2:$NC$23,MATCH($C10,FIXTURES!$B$2:$B$23,0),0),HLOOKUP(DB$2+1,FIXTURES!$C$2:$NC$23,MATCH($C10,FIXTURES!$B$2:$B$23,0),0)))),IF(AND(HLOOKUP(DB$2,FIXTURES!$C$2:$NC$23,MATCH($C10,FIXTURES!$B$2:$B$23,0),0)="",HLOOKUP(DB$2+1,FIXTURES!$C$2:$NC$23,MATCH($C10,FIXTURES!$B$2:$B$23,0),0)=""),HLOOKUP(DB$2+2,FIXTURES!$C$2:$NC$23,MATCH($C10,FIXTURES!$B$2:$B$23,0),0),IF(HLOOKUP(DB$2+1,FIXTURES!$C$2:$NC$23,MATCH($C10,FIXTURES!$B$2:$B$23,0),0)="",HLOOKUP(DB$2,FIXTURES!$C$2:$NC$23,MATCH($C10,FIXTURES!$B$2:$B$23,0),0),HLOOKUP(DB$2+1,FIXTURES!$C$2:$NC$23,MATCH($C10,FIXTURES!$B$2:$B$23,0),0))))</f>
        <v/>
      </c>
      <c r="DC10" s="117" t="str">
        <f>IF(DC$1="SAT",IF(AND(HLOOKUP(DC$2,FIXTURES!$C$2:$NC$23,MATCH($C10,FIXTURES!$B$2:$B$23,0),0)="",HLOOKUP(DC$2+1,FIXTURES!$C$2:$NC$23,MATCH($C10,FIXTURES!$B$2:$B$23,0),0)="",HLOOKUP(DC$2+2,FIXTURES!$C$2:$NC$23,MATCH($C10,FIXTURES!$B$2:$B$23,0),0)=""),HLOOKUP(DC$2-1,FIXTURES!$C$2:$NC$23,MATCH($C10,FIXTURES!$B$2:$B$23,0),0),IF(AND(HLOOKUP(DC$2,FIXTURES!$C$2:$NC$23,MATCH($C10,FIXTURES!$B$2:$B$23,0),0)="",HLOOKUP(DC$2+1,FIXTURES!$C$2:$NC$23,MATCH($C10,FIXTURES!$B$2:$B$23,0),0)=""),HLOOKUP(DC$2+2,FIXTURES!$C$2:$NC$23,MATCH($C10,FIXTURES!$B$2:$B$23,0),0),IF(HLOOKUP(DC$2+1,FIXTURES!$C$2:$NC$23,MATCH($C10,FIXTURES!$B$2:$B$23,0),0)="",HLOOKUP(DC$2,FIXTURES!$C$2:$NC$23,MATCH($C10,FIXTURES!$B$2:$B$23,0),0),HLOOKUP(DC$2+1,FIXTURES!$C$2:$NC$23,MATCH($C10,FIXTURES!$B$2:$B$23,0),0)))),IF(AND(HLOOKUP(DC$2,FIXTURES!$C$2:$NC$23,MATCH($C10,FIXTURES!$B$2:$B$23,0),0)="",HLOOKUP(DC$2+1,FIXTURES!$C$2:$NC$23,MATCH($C10,FIXTURES!$B$2:$B$23,0),0)=""),HLOOKUP(DC$2+2,FIXTURES!$C$2:$NC$23,MATCH($C10,FIXTURES!$B$2:$B$23,0),0),IF(HLOOKUP(DC$2+1,FIXTURES!$C$2:$NC$23,MATCH($C10,FIXTURES!$B$2:$B$23,0),0)="",HLOOKUP(DC$2,FIXTURES!$C$2:$NC$23,MATCH($C10,FIXTURES!$B$2:$B$23,0),0),HLOOKUP(DC$2+1,FIXTURES!$C$2:$NC$23,MATCH($C10,FIXTURES!$B$2:$B$23,0),0))))</f>
        <v/>
      </c>
      <c r="DD10" s="116"/>
      <c r="DE10" s="102" t="str">
        <f>LEFT(HLOOKUP(DE$2,FIXTURES!$C$2:$NJ$23,MATCH($C10,FIXTURES!$B$2:$B$23,0),0),3)</f>
        <v/>
      </c>
      <c r="DF10" s="102" t="str">
        <f>IF(LEN(HLOOKUP(DE$2,FIXTURES!$C$2:$NJ$23,MATCH($C10,FIXTURES!$B$2:$B$23,0),0))=6,RIGHT(HLOOKUP(DE$2,FIXTURES!$C$2:$NJ$23,MATCH($C10,FIXTURES!$B$2:$B$23,0),0),3),"")</f>
        <v/>
      </c>
      <c r="DG10" s="102" t="str">
        <f>IF(LEN(HLOOKUP(DE$2,FIXTURES!$C$2:$NJ$23,MATCH($C10,FIXTURES!$B$2:$B$23,0),0))=9,RIGHT(HLOOKUP(DE$2,FIXTURES!$C$2:$NJ$23,MATCH($C10,FIXTURES!$B$2:$B$23,0),0),3),"")</f>
        <v/>
      </c>
      <c r="DH10" s="102" t="str">
        <f>IFERROR(IF(BGW!$F37=1,"",VLOOKUP($C10,BGW!$B$33:$E$52,MATCH($DH$2,BGW!$B$32:$E$32,0),0)),"")</f>
        <v/>
      </c>
      <c r="DI10" s="102" t="str">
        <f>IFERROR(IF(BGW!$F62=1,"",VLOOKUP($C10,BGW!$B$58:$E$77,MATCH($DI$2,BGW!$B$57:$E$57,0),0)),"")</f>
        <v/>
      </c>
      <c r="DJ10" s="102" t="str">
        <f>IFERROR(IF(BGW!$F87=1,"",VLOOKUP($C10,BGW!$B$83:$E$102,MATCH($DJ$2,BGW!$B$82:$E$82,0),0)),"")</f>
        <v/>
      </c>
      <c r="DK10" s="116"/>
    </row>
    <row r="11" spans="1:367" s="118" customFormat="1" ht="21.75" customHeight="1" x14ac:dyDescent="0.3">
      <c r="A11" s="103" t="s">
        <v>66</v>
      </c>
      <c r="B11" s="115">
        <f>VLOOKUP(A11,[1]Table!$B$1:$O$21,MATCH("xGD/90",[1]Table!$B$1:$O$1,0),0)</f>
        <v>0.01</v>
      </c>
      <c r="C11" s="116" t="s">
        <v>5</v>
      </c>
      <c r="D11" s="117" t="str">
        <f>IF(D$1="SAT",IF(AND(HLOOKUP(D$2,FIXTURES!$C$2:$NC$23,MATCH($C11,FIXTURES!$B$2:$B$23,0),0)="",HLOOKUP(D$2+1,FIXTURES!$C$2:$NC$23,MATCH($C11,FIXTURES!$B$2:$B$23,0),0)="",HLOOKUP(D$2+2,FIXTURES!$C$2:$NC$23,MATCH($C11,FIXTURES!$B$2:$B$23,0),0)=""),HLOOKUP(D$2-1,FIXTURES!$C$2:$NC$23,MATCH($C11,FIXTURES!$B$2:$B$23,0),0),IF(AND(HLOOKUP(D$2,FIXTURES!$C$2:$NC$23,MATCH($C11,FIXTURES!$B$2:$B$23,0),0)="",HLOOKUP(D$2+1,FIXTURES!$C$2:$NC$23,MATCH($C11,FIXTURES!$B$2:$B$23,0),0)=""),HLOOKUP(D$2+2,FIXTURES!$C$2:$NC$23,MATCH($C11,FIXTURES!$B$2:$B$23,0),0),IF(HLOOKUP(D$2+1,FIXTURES!$C$2:$NC$23,MATCH($C11,FIXTURES!$B$2:$B$23,0),0)="",HLOOKUP(D$2,FIXTURES!$C$2:$NC$23,MATCH($C11,FIXTURES!$B$2:$B$23,0),0),HLOOKUP(D$2+1,FIXTURES!$C$2:$NC$23,MATCH($C11,FIXTURES!$B$2:$B$23,0),0)))),IF(AND(HLOOKUP(D$2,FIXTURES!$C$2:$NC$23,MATCH($C11,FIXTURES!$B$2:$B$23,0),0)="",HLOOKUP(D$2+1,FIXTURES!$C$2:$NC$23,MATCH($C11,FIXTURES!$B$2:$B$23,0),0)=""),HLOOKUP(D$2+2,FIXTURES!$C$2:$NC$23,MATCH($C11,FIXTURES!$B$2:$B$23,0),0),IF(HLOOKUP(D$2+1,FIXTURES!$C$2:$NC$23,MATCH($C11,FIXTURES!$B$2:$B$23,0),0)="",HLOOKUP(D$2,FIXTURES!$C$2:$NC$23,MATCH($C11,FIXTURES!$B$2:$B$23,0),0),HLOOKUP(D$2+1,FIXTURES!$C$2:$NC$23,MATCH($C11,FIXTURES!$B$2:$B$23,0),0))))</f>
        <v/>
      </c>
      <c r="E11" s="117" t="str">
        <f>IF(E$1="SAT",IF(AND(HLOOKUP(E$2,FIXTURES!$C$2:$NC$23,MATCH($C11,FIXTURES!$B$2:$B$23,0),0)="",HLOOKUP(E$2+1,FIXTURES!$C$2:$NC$23,MATCH($C11,FIXTURES!$B$2:$B$23,0),0)="",HLOOKUP(E$2+2,FIXTURES!$C$2:$NC$23,MATCH($C11,FIXTURES!$B$2:$B$23,0),0)=""),HLOOKUP(E$2-1,FIXTURES!$C$2:$NC$23,MATCH($C11,FIXTURES!$B$2:$B$23,0),0),IF(AND(HLOOKUP(E$2,FIXTURES!$C$2:$NC$23,MATCH($C11,FIXTURES!$B$2:$B$23,0),0)="",HLOOKUP(E$2+1,FIXTURES!$C$2:$NC$23,MATCH($C11,FIXTURES!$B$2:$B$23,0),0)=""),HLOOKUP(E$2+2,FIXTURES!$C$2:$NC$23,MATCH($C11,FIXTURES!$B$2:$B$23,0),0),IF(HLOOKUP(E$2+1,FIXTURES!$C$2:$NC$23,MATCH($C11,FIXTURES!$B$2:$B$23,0),0)="",HLOOKUP(E$2,FIXTURES!$C$2:$NC$23,MATCH($C11,FIXTURES!$B$2:$B$23,0),0),HLOOKUP(E$2+1,FIXTURES!$C$2:$NC$23,MATCH($C11,FIXTURES!$B$2:$B$23,0),0)))),IF(AND(HLOOKUP(E$2,FIXTURES!$C$2:$NC$23,MATCH($C11,FIXTURES!$B$2:$B$23,0),0)="",HLOOKUP(E$2+1,FIXTURES!$C$2:$NC$23,MATCH($C11,FIXTURES!$B$2:$B$23,0),0)=""),HLOOKUP(E$2+2,FIXTURES!$C$2:$NC$23,MATCH($C11,FIXTURES!$B$2:$B$23,0),0),IF(HLOOKUP(E$2+1,FIXTURES!$C$2:$NC$23,MATCH($C11,FIXTURES!$B$2:$B$23,0),0)="",HLOOKUP(E$2,FIXTURES!$C$2:$NC$23,MATCH($C11,FIXTURES!$B$2:$B$23,0),0),HLOOKUP(E$2+1,FIXTURES!$C$2:$NC$23,MATCH($C11,FIXTURES!$B$2:$B$23,0),0))))</f>
        <v>eve</v>
      </c>
      <c r="F11" s="117" t="str">
        <f>IF(F$1="SAT",IF(AND(HLOOKUP(F$2,FIXTURES!$C$2:$NC$23,MATCH($C11,FIXTURES!$B$2:$B$23,0),0)="",HLOOKUP(F$2+1,FIXTURES!$C$2:$NC$23,MATCH($C11,FIXTURES!$B$2:$B$23,0),0)="",HLOOKUP(F$2+2,FIXTURES!$C$2:$NC$23,MATCH($C11,FIXTURES!$B$2:$B$23,0),0)=""),HLOOKUP(F$2-1,FIXTURES!$C$2:$NC$23,MATCH($C11,FIXTURES!$B$2:$B$23,0),0),IF(AND(HLOOKUP(F$2,FIXTURES!$C$2:$NC$23,MATCH($C11,FIXTURES!$B$2:$B$23,0),0)="",HLOOKUP(F$2+1,FIXTURES!$C$2:$NC$23,MATCH($C11,FIXTURES!$B$2:$B$23,0),0)=""),HLOOKUP(F$2+2,FIXTURES!$C$2:$NC$23,MATCH($C11,FIXTURES!$B$2:$B$23,0),0),IF(HLOOKUP(F$2+1,FIXTURES!$C$2:$NC$23,MATCH($C11,FIXTURES!$B$2:$B$23,0),0)="",HLOOKUP(F$2,FIXTURES!$C$2:$NC$23,MATCH($C11,FIXTURES!$B$2:$B$23,0),0),HLOOKUP(F$2+1,FIXTURES!$C$2:$NC$23,MATCH($C11,FIXTURES!$B$2:$B$23,0),0)))),IF(AND(HLOOKUP(F$2,FIXTURES!$C$2:$NC$23,MATCH($C11,FIXTURES!$B$2:$B$23,0),0)="",HLOOKUP(F$2+1,FIXTURES!$C$2:$NC$23,MATCH($C11,FIXTURES!$B$2:$B$23,0),0)=""),HLOOKUP(F$2+2,FIXTURES!$C$2:$NC$23,MATCH($C11,FIXTURES!$B$2:$B$23,0),0),IF(HLOOKUP(F$2+1,FIXTURES!$C$2:$NC$23,MATCH($C11,FIXTURES!$B$2:$B$23,0),0)="",HLOOKUP(F$2,FIXTURES!$C$2:$NC$23,MATCH($C11,FIXTURES!$B$2:$B$23,0),0),HLOOKUP(F$2+1,FIXTURES!$C$2:$NC$23,MATCH($C11,FIXTURES!$B$2:$B$23,0),0))))</f>
        <v/>
      </c>
      <c r="G11" s="117" t="str">
        <f>IF(G$1="SAT",IF(AND(HLOOKUP(G$2,FIXTURES!$C$2:$NC$23,MATCH($C11,FIXTURES!$B$2:$B$23,0),0)="",HLOOKUP(G$2+1,FIXTURES!$C$2:$NC$23,MATCH($C11,FIXTURES!$B$2:$B$23,0),0)="",HLOOKUP(G$2+2,FIXTURES!$C$2:$NC$23,MATCH($C11,FIXTURES!$B$2:$B$23,0),0)=""),HLOOKUP(G$2-1,FIXTURES!$C$2:$NC$23,MATCH($C11,FIXTURES!$B$2:$B$23,0),0),IF(AND(HLOOKUP(G$2,FIXTURES!$C$2:$NC$23,MATCH($C11,FIXTURES!$B$2:$B$23,0),0)="",HLOOKUP(G$2+1,FIXTURES!$C$2:$NC$23,MATCH($C11,FIXTURES!$B$2:$B$23,0),0)=""),HLOOKUP(G$2+2,FIXTURES!$C$2:$NC$23,MATCH($C11,FIXTURES!$B$2:$B$23,0),0),IF(HLOOKUP(G$2+1,FIXTURES!$C$2:$NC$23,MATCH($C11,FIXTURES!$B$2:$B$23,0),0)="",HLOOKUP(G$2,FIXTURES!$C$2:$NC$23,MATCH($C11,FIXTURES!$B$2:$B$23,0),0),HLOOKUP(G$2+1,FIXTURES!$C$2:$NC$23,MATCH($C11,FIXTURES!$B$2:$B$23,0),0)))),IF(AND(HLOOKUP(G$2,FIXTURES!$C$2:$NC$23,MATCH($C11,FIXTURES!$B$2:$B$23,0),0)="",HLOOKUP(G$2+1,FIXTURES!$C$2:$NC$23,MATCH($C11,FIXTURES!$B$2:$B$23,0),0)=""),HLOOKUP(G$2+2,FIXTURES!$C$2:$NC$23,MATCH($C11,FIXTURES!$B$2:$B$23,0),0),IF(HLOOKUP(G$2+1,FIXTURES!$C$2:$NC$23,MATCH($C11,FIXTURES!$B$2:$B$23,0),0)="",HLOOKUP(G$2,FIXTURES!$C$2:$NC$23,MATCH($C11,FIXTURES!$B$2:$B$23,0),0),HLOOKUP(G$2+1,FIXTURES!$C$2:$NC$23,MATCH($C11,FIXTURES!$B$2:$B$23,0),0))))</f>
        <v>TOT</v>
      </c>
      <c r="H11" s="117" t="str">
        <f>IF(H$1="SAT",IF(AND(HLOOKUP(H$2,FIXTURES!$C$2:$NC$23,MATCH($C11,FIXTURES!$B$2:$B$23,0),0)="",HLOOKUP(H$2+1,FIXTURES!$C$2:$NC$23,MATCH($C11,FIXTURES!$B$2:$B$23,0),0)="",HLOOKUP(H$2+2,FIXTURES!$C$2:$NC$23,MATCH($C11,FIXTURES!$B$2:$B$23,0),0)=""),HLOOKUP(H$2-1,FIXTURES!$C$2:$NC$23,MATCH($C11,FIXTURES!$B$2:$B$23,0),0),IF(AND(HLOOKUP(H$2,FIXTURES!$C$2:$NC$23,MATCH($C11,FIXTURES!$B$2:$B$23,0),0)="",HLOOKUP(H$2+1,FIXTURES!$C$2:$NC$23,MATCH($C11,FIXTURES!$B$2:$B$23,0),0)=""),HLOOKUP(H$2+2,FIXTURES!$C$2:$NC$23,MATCH($C11,FIXTURES!$B$2:$B$23,0),0),IF(HLOOKUP(H$2+1,FIXTURES!$C$2:$NC$23,MATCH($C11,FIXTURES!$B$2:$B$23,0),0)="",HLOOKUP(H$2,FIXTURES!$C$2:$NC$23,MATCH($C11,FIXTURES!$B$2:$B$23,0),0),HLOOKUP(H$2+1,FIXTURES!$C$2:$NC$23,MATCH($C11,FIXTURES!$B$2:$B$23,0),0)))),IF(AND(HLOOKUP(H$2,FIXTURES!$C$2:$NC$23,MATCH($C11,FIXTURES!$B$2:$B$23,0),0)="",HLOOKUP(H$2+1,FIXTURES!$C$2:$NC$23,MATCH($C11,FIXTURES!$B$2:$B$23,0),0)=""),HLOOKUP(H$2+2,FIXTURES!$C$2:$NC$23,MATCH($C11,FIXTURES!$B$2:$B$23,0),0),IF(HLOOKUP(H$2+1,FIXTURES!$C$2:$NC$23,MATCH($C11,FIXTURES!$B$2:$B$23,0),0)="",HLOOKUP(H$2,FIXTURES!$C$2:$NC$23,MATCH($C11,FIXTURES!$B$2:$B$23,0),0),HLOOKUP(H$2+1,FIXTURES!$C$2:$NC$23,MATCH($C11,FIXTURES!$B$2:$B$23,0),0))))</f>
        <v/>
      </c>
      <c r="I11" s="117" t="str">
        <f>IF(I$1="SAT",IF(AND(HLOOKUP(I$2,FIXTURES!$C$2:$NC$23,MATCH($C11,FIXTURES!$B$2:$B$23,0),0)="",HLOOKUP(I$2+1,FIXTURES!$C$2:$NC$23,MATCH($C11,FIXTURES!$B$2:$B$23,0),0)="",HLOOKUP(I$2+2,FIXTURES!$C$2:$NC$23,MATCH($C11,FIXTURES!$B$2:$B$23,0),0)=""),HLOOKUP(I$2-1,FIXTURES!$C$2:$NC$23,MATCH($C11,FIXTURES!$B$2:$B$23,0),0),IF(AND(HLOOKUP(I$2,FIXTURES!$C$2:$NC$23,MATCH($C11,FIXTURES!$B$2:$B$23,0),0)="",HLOOKUP(I$2+1,FIXTURES!$C$2:$NC$23,MATCH($C11,FIXTURES!$B$2:$B$23,0),0)=""),HLOOKUP(I$2+2,FIXTURES!$C$2:$NC$23,MATCH($C11,FIXTURES!$B$2:$B$23,0),0),IF(HLOOKUP(I$2+1,FIXTURES!$C$2:$NC$23,MATCH($C11,FIXTURES!$B$2:$B$23,0),0)="",HLOOKUP(I$2,FIXTURES!$C$2:$NC$23,MATCH($C11,FIXTURES!$B$2:$B$23,0),0),HLOOKUP(I$2+1,FIXTURES!$C$2:$NC$23,MATCH($C11,FIXTURES!$B$2:$B$23,0),0)))),IF(AND(HLOOKUP(I$2,FIXTURES!$C$2:$NC$23,MATCH($C11,FIXTURES!$B$2:$B$23,0),0)="",HLOOKUP(I$2+1,FIXTURES!$C$2:$NC$23,MATCH($C11,FIXTURES!$B$2:$B$23,0),0)=""),HLOOKUP(I$2+2,FIXTURES!$C$2:$NC$23,MATCH($C11,FIXTURES!$B$2:$B$23,0),0),IF(HLOOKUP(I$2+1,FIXTURES!$C$2:$NC$23,MATCH($C11,FIXTURES!$B$2:$B$23,0),0)="",HLOOKUP(I$2,FIXTURES!$C$2:$NC$23,MATCH($C11,FIXTURES!$B$2:$B$23,0),0),HLOOKUP(I$2+1,FIXTURES!$C$2:$NC$23,MATCH($C11,FIXTURES!$B$2:$B$23,0),0))))</f>
        <v>lee</v>
      </c>
      <c r="J11" s="117" t="str">
        <f>IF(J$1="SAT",IF(AND(HLOOKUP(J$2,FIXTURES!$C$2:$NC$23,MATCH($C11,FIXTURES!$B$2:$B$23,0),0)="",HLOOKUP(J$2+1,FIXTURES!$C$2:$NC$23,MATCH($C11,FIXTURES!$B$2:$B$23,0),0)="",HLOOKUP(J$2+2,FIXTURES!$C$2:$NC$23,MATCH($C11,FIXTURES!$B$2:$B$23,0),0)=""),HLOOKUP(J$2-1,FIXTURES!$C$2:$NC$23,MATCH($C11,FIXTURES!$B$2:$B$23,0),0),IF(AND(HLOOKUP(J$2,FIXTURES!$C$2:$NC$23,MATCH($C11,FIXTURES!$B$2:$B$23,0),0)="",HLOOKUP(J$2+1,FIXTURES!$C$2:$NC$23,MATCH($C11,FIXTURES!$B$2:$B$23,0),0)=""),HLOOKUP(J$2+2,FIXTURES!$C$2:$NC$23,MATCH($C11,FIXTURES!$B$2:$B$23,0),0),IF(HLOOKUP(J$2+1,FIXTURES!$C$2:$NC$23,MATCH($C11,FIXTURES!$B$2:$B$23,0),0)="",HLOOKUP(J$2,FIXTURES!$C$2:$NC$23,MATCH($C11,FIXTURES!$B$2:$B$23,0),0),HLOOKUP(J$2+1,FIXTURES!$C$2:$NC$23,MATCH($C11,FIXTURES!$B$2:$B$23,0),0)))),IF(AND(HLOOKUP(J$2,FIXTURES!$C$2:$NC$23,MATCH($C11,FIXTURES!$B$2:$B$23,0),0)="",HLOOKUP(J$2+1,FIXTURES!$C$2:$NC$23,MATCH($C11,FIXTURES!$B$2:$B$23,0),0)=""),HLOOKUP(J$2+2,FIXTURES!$C$2:$NC$23,MATCH($C11,FIXTURES!$B$2:$B$23,0),0),IF(HLOOKUP(J$2+1,FIXTURES!$C$2:$NC$23,MATCH($C11,FIXTURES!$B$2:$B$23,0),0)="",HLOOKUP(J$2,FIXTURES!$C$2:$NC$23,MATCH($C11,FIXTURES!$B$2:$B$23,0),0),HLOOKUP(J$2+1,FIXTURES!$C$2:$NC$23,MATCH($C11,FIXTURES!$B$2:$B$23,0),0))))</f>
        <v/>
      </c>
      <c r="K11" s="117" t="str">
        <f>IF(K$1="SAT",IF(AND(HLOOKUP(K$2,FIXTURES!$C$2:$NC$23,MATCH($C11,FIXTURES!$B$2:$B$23,0),0)="",HLOOKUP(K$2+1,FIXTURES!$C$2:$NC$23,MATCH($C11,FIXTURES!$B$2:$B$23,0),0)="",HLOOKUP(K$2+2,FIXTURES!$C$2:$NC$23,MATCH($C11,FIXTURES!$B$2:$B$23,0),0)=""),HLOOKUP(K$2-1,FIXTURES!$C$2:$NC$23,MATCH($C11,FIXTURES!$B$2:$B$23,0),0),IF(AND(HLOOKUP(K$2,FIXTURES!$C$2:$NC$23,MATCH($C11,FIXTURES!$B$2:$B$23,0),0)="",HLOOKUP(K$2+1,FIXTURES!$C$2:$NC$23,MATCH($C11,FIXTURES!$B$2:$B$23,0),0)=""),HLOOKUP(K$2+2,FIXTURES!$C$2:$NC$23,MATCH($C11,FIXTURES!$B$2:$B$23,0),0),IF(HLOOKUP(K$2+1,FIXTURES!$C$2:$NC$23,MATCH($C11,FIXTURES!$B$2:$B$23,0),0)="",HLOOKUP(K$2,FIXTURES!$C$2:$NC$23,MATCH($C11,FIXTURES!$B$2:$B$23,0),0),HLOOKUP(K$2+1,FIXTURES!$C$2:$NC$23,MATCH($C11,FIXTURES!$B$2:$B$23,0),0)))),IF(AND(HLOOKUP(K$2,FIXTURES!$C$2:$NC$23,MATCH($C11,FIXTURES!$B$2:$B$23,0),0)="",HLOOKUP(K$2+1,FIXTURES!$C$2:$NC$23,MATCH($C11,FIXTURES!$B$2:$B$23,0),0)=""),HLOOKUP(K$2+2,FIXTURES!$C$2:$NC$23,MATCH($C11,FIXTURES!$B$2:$B$23,0),0),IF(HLOOKUP(K$2+1,FIXTURES!$C$2:$NC$23,MATCH($C11,FIXTURES!$B$2:$B$23,0),0)="",HLOOKUP(K$2,FIXTURES!$C$2:$NC$23,MATCH($C11,FIXTURES!$B$2:$B$23,0),0),HLOOKUP(K$2+1,FIXTURES!$C$2:$NC$23,MATCH($C11,FIXTURES!$B$2:$B$23,0),0))))</f>
        <v>LEI</v>
      </c>
      <c r="L11" s="117" t="str">
        <f>IF(L$1="SAT",IF(AND(HLOOKUP(L$2,FIXTURES!$C$2:$NC$23,MATCH($C11,FIXTURES!$B$2:$B$23,0),0)="",HLOOKUP(L$2+1,FIXTURES!$C$2:$NC$23,MATCH($C11,FIXTURES!$B$2:$B$23,0),0)="",HLOOKUP(L$2+2,FIXTURES!$C$2:$NC$23,MATCH($C11,FIXTURES!$B$2:$B$23,0),0)=""),HLOOKUP(L$2-1,FIXTURES!$C$2:$NC$23,MATCH($C11,FIXTURES!$B$2:$B$23,0),0),IF(AND(HLOOKUP(L$2,FIXTURES!$C$2:$NC$23,MATCH($C11,FIXTURES!$B$2:$B$23,0),0)="",HLOOKUP(L$2+1,FIXTURES!$C$2:$NC$23,MATCH($C11,FIXTURES!$B$2:$B$23,0),0)=""),HLOOKUP(L$2+2,FIXTURES!$C$2:$NC$23,MATCH($C11,FIXTURES!$B$2:$B$23,0),0),IF(HLOOKUP(L$2+1,FIXTURES!$C$2:$NC$23,MATCH($C11,FIXTURES!$B$2:$B$23,0),0)="",HLOOKUP(L$2,FIXTURES!$C$2:$NC$23,MATCH($C11,FIXTURES!$B$2:$B$23,0),0),HLOOKUP(L$2+1,FIXTURES!$C$2:$NC$23,MATCH($C11,FIXTURES!$B$2:$B$23,0),0)))),IF(AND(HLOOKUP(L$2,FIXTURES!$C$2:$NC$23,MATCH($C11,FIXTURES!$B$2:$B$23,0),0)="",HLOOKUP(L$2+1,FIXTURES!$C$2:$NC$23,MATCH($C11,FIXTURES!$B$2:$B$23,0),0)=""),HLOOKUP(L$2+2,FIXTURES!$C$2:$NC$23,MATCH($C11,FIXTURES!$B$2:$B$23,0),0),IF(HLOOKUP(L$2+1,FIXTURES!$C$2:$NC$23,MATCH($C11,FIXTURES!$B$2:$B$23,0),0)="",HLOOKUP(L$2,FIXTURES!$C$2:$NC$23,MATCH($C11,FIXTURES!$B$2:$B$23,0),0),HLOOKUP(L$2+1,FIXTURES!$C$2:$NC$23,MATCH($C11,FIXTURES!$B$2:$B$23,0),0))))</f>
        <v>sou</v>
      </c>
      <c r="M11" s="117" t="str">
        <f>IF(M$1="SAT",IF(AND(HLOOKUP(M$2,FIXTURES!$C$2:$NC$23,MATCH($C11,FIXTURES!$B$2:$B$23,0),0)="",HLOOKUP(M$2+1,FIXTURES!$C$2:$NC$23,MATCH($C11,FIXTURES!$B$2:$B$23,0),0)="",HLOOKUP(M$2+2,FIXTURES!$C$2:$NC$23,MATCH($C11,FIXTURES!$B$2:$B$23,0),0)=""),HLOOKUP(M$2-1,FIXTURES!$C$2:$NC$23,MATCH($C11,FIXTURES!$B$2:$B$23,0),0),IF(AND(HLOOKUP(M$2,FIXTURES!$C$2:$NC$23,MATCH($C11,FIXTURES!$B$2:$B$23,0),0)="",HLOOKUP(M$2+1,FIXTURES!$C$2:$NC$23,MATCH($C11,FIXTURES!$B$2:$B$23,0),0)=""),HLOOKUP(M$2+2,FIXTURES!$C$2:$NC$23,MATCH($C11,FIXTURES!$B$2:$B$23,0),0),IF(HLOOKUP(M$2+1,FIXTURES!$C$2:$NC$23,MATCH($C11,FIXTURES!$B$2:$B$23,0),0)="",HLOOKUP(M$2,FIXTURES!$C$2:$NC$23,MATCH($C11,FIXTURES!$B$2:$B$23,0),0),HLOOKUP(M$2+1,FIXTURES!$C$2:$NC$23,MATCH($C11,FIXTURES!$B$2:$B$23,0),0)))),IF(AND(HLOOKUP(M$2,FIXTURES!$C$2:$NC$23,MATCH($C11,FIXTURES!$B$2:$B$23,0),0)="",HLOOKUP(M$2+1,FIXTURES!$C$2:$NC$23,MATCH($C11,FIXTURES!$B$2:$B$23,0),0)=""),HLOOKUP(M$2+2,FIXTURES!$C$2:$NC$23,MATCH($C11,FIXTURES!$B$2:$B$23,0),0),IF(HLOOKUP(M$2+1,FIXTURES!$C$2:$NC$23,MATCH($C11,FIXTURES!$B$2:$B$23,0),0)="",HLOOKUP(M$2,FIXTURES!$C$2:$NC$23,MATCH($C11,FIXTURES!$B$2:$B$23,0),0),HLOOKUP(M$2+1,FIXTURES!$C$2:$NC$23,MATCH($C11,FIXTURES!$B$2:$B$23,0),0))))</f>
        <v>WHU</v>
      </c>
      <c r="N11" s="117" t="str">
        <f>IF(N$1="SAT",IF(AND(HLOOKUP(N$2,FIXTURES!$C$2:$NC$23,MATCH($C11,FIXTURES!$B$2:$B$23,0),0)="",HLOOKUP(N$2+1,FIXTURES!$C$2:$NC$23,MATCH($C11,FIXTURES!$B$2:$B$23,0),0)="",HLOOKUP(N$2+2,FIXTURES!$C$2:$NC$23,MATCH($C11,FIXTURES!$B$2:$B$23,0),0)=""),HLOOKUP(N$2-1,FIXTURES!$C$2:$NC$23,MATCH($C11,FIXTURES!$B$2:$B$23,0),0),IF(AND(HLOOKUP(N$2,FIXTURES!$C$2:$NC$23,MATCH($C11,FIXTURES!$B$2:$B$23,0),0)="",HLOOKUP(N$2+1,FIXTURES!$C$2:$NC$23,MATCH($C11,FIXTURES!$B$2:$B$23,0),0)=""),HLOOKUP(N$2+2,FIXTURES!$C$2:$NC$23,MATCH($C11,FIXTURES!$B$2:$B$23,0),0),IF(HLOOKUP(N$2+1,FIXTURES!$C$2:$NC$23,MATCH($C11,FIXTURES!$B$2:$B$23,0),0)="",HLOOKUP(N$2,FIXTURES!$C$2:$NC$23,MATCH($C11,FIXTURES!$B$2:$B$23,0),0),HLOOKUP(N$2+1,FIXTURES!$C$2:$NC$23,MATCH($C11,FIXTURES!$B$2:$B$23,0),0)))),IF(AND(HLOOKUP(N$2,FIXTURES!$C$2:$NC$23,MATCH($C11,FIXTURES!$B$2:$B$23,0),0)="",HLOOKUP(N$2+1,FIXTURES!$C$2:$NC$23,MATCH($C11,FIXTURES!$B$2:$B$23,0),0)=""),HLOOKUP(N$2+2,FIXTURES!$C$2:$NC$23,MATCH($C11,FIXTURES!$B$2:$B$23,0),0),IF(HLOOKUP(N$2+1,FIXTURES!$C$2:$NC$23,MATCH($C11,FIXTURES!$B$2:$B$23,0),0)="",HLOOKUP(N$2,FIXTURES!$C$2:$NC$23,MATCH($C11,FIXTURES!$B$2:$B$23,0),0),HLOOKUP(N$2+1,FIXTURES!$C$2:$NC$23,MATCH($C11,FIXTURES!$B$2:$B$23,0),0))))</f>
        <v>Dinamo Zagreb</v>
      </c>
      <c r="O11" s="117" t="str">
        <f>IF(O$1="SAT",IF(AND(HLOOKUP(O$2,FIXTURES!$C$2:$NC$23,MATCH($C11,FIXTURES!$B$2:$B$23,0),0)="",HLOOKUP(O$2+1,FIXTURES!$C$2:$NC$23,MATCH($C11,FIXTURES!$B$2:$B$23,0),0)="",HLOOKUP(O$2+2,FIXTURES!$C$2:$NC$23,MATCH($C11,FIXTURES!$B$2:$B$23,0),0)=""),HLOOKUP(O$2-1,FIXTURES!$C$2:$NC$23,MATCH($C11,FIXTURES!$B$2:$B$23,0),0),IF(AND(HLOOKUP(O$2,FIXTURES!$C$2:$NC$23,MATCH($C11,FIXTURES!$B$2:$B$23,0),0)="",HLOOKUP(O$2+1,FIXTURES!$C$2:$NC$23,MATCH($C11,FIXTURES!$B$2:$B$23,0),0)=""),HLOOKUP(O$2+2,FIXTURES!$C$2:$NC$23,MATCH($C11,FIXTURES!$B$2:$B$23,0),0),IF(HLOOKUP(O$2+1,FIXTURES!$C$2:$NC$23,MATCH($C11,FIXTURES!$B$2:$B$23,0),0)="",HLOOKUP(O$2,FIXTURES!$C$2:$NC$23,MATCH($C11,FIXTURES!$B$2:$B$23,0),0),HLOOKUP(O$2+1,FIXTURES!$C$2:$NC$23,MATCH($C11,FIXTURES!$B$2:$B$23,0),0)))),IF(AND(HLOOKUP(O$2,FIXTURES!$C$2:$NC$23,MATCH($C11,FIXTURES!$B$2:$B$23,0),0)="",HLOOKUP(O$2+1,FIXTURES!$C$2:$NC$23,MATCH($C11,FIXTURES!$B$2:$B$23,0),0)=""),HLOOKUP(O$2+2,FIXTURES!$C$2:$NC$23,MATCH($C11,FIXTURES!$B$2:$B$23,0),0),IF(HLOOKUP(O$2+1,FIXTURES!$C$2:$NC$23,MATCH($C11,FIXTURES!$B$2:$B$23,0),0)="",HLOOKUP(O$2,FIXTURES!$C$2:$NC$23,MATCH($C11,FIXTURES!$B$2:$B$23,0),0),HLOOKUP(O$2+1,FIXTURES!$C$2:$NC$23,MATCH($C11,FIXTURES!$B$2:$B$23,0),0))))</f>
        <v/>
      </c>
      <c r="P11" s="117" t="str">
        <f>IF(P$1="SAT",IF(AND(HLOOKUP(P$2,FIXTURES!$C$2:$NC$23,MATCH($C11,FIXTURES!$B$2:$B$23,0),0)="",HLOOKUP(P$2+1,FIXTURES!$C$2:$NC$23,MATCH($C11,FIXTURES!$B$2:$B$23,0),0)="",HLOOKUP(P$2+2,FIXTURES!$C$2:$NC$23,MATCH($C11,FIXTURES!$B$2:$B$23,0),0)=""),HLOOKUP(P$2-1,FIXTURES!$C$2:$NC$23,MATCH($C11,FIXTURES!$B$2:$B$23,0),0),IF(AND(HLOOKUP(P$2,FIXTURES!$C$2:$NC$23,MATCH($C11,FIXTURES!$B$2:$B$23,0),0)="",HLOOKUP(P$2+1,FIXTURES!$C$2:$NC$23,MATCH($C11,FIXTURES!$B$2:$B$23,0),0)=""),HLOOKUP(P$2+2,FIXTURES!$C$2:$NC$23,MATCH($C11,FIXTURES!$B$2:$B$23,0),0),IF(HLOOKUP(P$2+1,FIXTURES!$C$2:$NC$23,MATCH($C11,FIXTURES!$B$2:$B$23,0),0)="",HLOOKUP(P$2,FIXTURES!$C$2:$NC$23,MATCH($C11,FIXTURES!$B$2:$B$23,0),0),HLOOKUP(P$2+1,FIXTURES!$C$2:$NC$23,MATCH($C11,FIXTURES!$B$2:$B$23,0),0)))),IF(AND(HLOOKUP(P$2,FIXTURES!$C$2:$NC$23,MATCH($C11,FIXTURES!$B$2:$B$23,0),0)="",HLOOKUP(P$2+1,FIXTURES!$C$2:$NC$23,MATCH($C11,FIXTURES!$B$2:$B$23,0),0)=""),HLOOKUP(P$2+2,FIXTURES!$C$2:$NC$23,MATCH($C11,FIXTURES!$B$2:$B$23,0),0),IF(HLOOKUP(P$2+1,FIXTURES!$C$2:$NC$23,MATCH($C11,FIXTURES!$B$2:$B$23,0),0)="",HLOOKUP(P$2,FIXTURES!$C$2:$NC$23,MATCH($C11,FIXTURES!$B$2:$B$23,0),0),HLOOKUP(P$2+1,FIXTURES!$C$2:$NC$23,MATCH($C11,FIXTURES!$B$2:$B$23,0),0))))</f>
        <v>RB Salzburg</v>
      </c>
      <c r="Q11" s="117" t="str">
        <f>IF(Q$1="SAT",IF(AND(HLOOKUP(Q$2,FIXTURES!$C$2:$NC$23,MATCH($C11,FIXTURES!$B$2:$B$23,0),0)="",HLOOKUP(Q$2+1,FIXTURES!$C$2:$NC$23,MATCH($C11,FIXTURES!$B$2:$B$23,0),0)="",HLOOKUP(Q$2+2,FIXTURES!$C$2:$NC$23,MATCH($C11,FIXTURES!$B$2:$B$23,0),0)=""),HLOOKUP(Q$2-1,FIXTURES!$C$2:$NC$23,MATCH($C11,FIXTURES!$B$2:$B$23,0),0),IF(AND(HLOOKUP(Q$2,FIXTURES!$C$2:$NC$23,MATCH($C11,FIXTURES!$B$2:$B$23,0),0)="",HLOOKUP(Q$2+1,FIXTURES!$C$2:$NC$23,MATCH($C11,FIXTURES!$B$2:$B$23,0),0)=""),HLOOKUP(Q$2+2,FIXTURES!$C$2:$NC$23,MATCH($C11,FIXTURES!$B$2:$B$23,0),0),IF(HLOOKUP(Q$2+1,FIXTURES!$C$2:$NC$23,MATCH($C11,FIXTURES!$B$2:$B$23,0),0)="",HLOOKUP(Q$2,FIXTURES!$C$2:$NC$23,MATCH($C11,FIXTURES!$B$2:$B$23,0),0),HLOOKUP(Q$2+1,FIXTURES!$C$2:$NC$23,MATCH($C11,FIXTURES!$B$2:$B$23,0),0)))),IF(AND(HLOOKUP(Q$2,FIXTURES!$C$2:$NC$23,MATCH($C11,FIXTURES!$B$2:$B$23,0),0)="",HLOOKUP(Q$2+1,FIXTURES!$C$2:$NC$23,MATCH($C11,FIXTURES!$B$2:$B$23,0),0)=""),HLOOKUP(Q$2+2,FIXTURES!$C$2:$NC$23,MATCH($C11,FIXTURES!$B$2:$B$23,0),0),IF(HLOOKUP(Q$2+1,FIXTURES!$C$2:$NC$23,MATCH($C11,FIXTURES!$B$2:$B$23,0),0)="",HLOOKUP(Q$2,FIXTURES!$C$2:$NC$23,MATCH($C11,FIXTURES!$B$2:$B$23,0),0),HLOOKUP(Q$2+1,FIXTURES!$C$2:$NC$23,MATCH($C11,FIXTURES!$B$2:$B$23,0),0))))</f>
        <v/>
      </c>
      <c r="R11" s="117" t="str">
        <f>IF(R$1="SAT",IF(AND(HLOOKUP(R$2,FIXTURES!$C$2:$NC$23,MATCH($C11,FIXTURES!$B$2:$B$23,0),0)="",HLOOKUP(R$2+1,FIXTURES!$C$2:$NC$23,MATCH($C11,FIXTURES!$B$2:$B$23,0),0)="",HLOOKUP(R$2+2,FIXTURES!$C$2:$NC$23,MATCH($C11,FIXTURES!$B$2:$B$23,0),0)=""),HLOOKUP(R$2-1,FIXTURES!$C$2:$NC$23,MATCH($C11,FIXTURES!$B$2:$B$23,0),0),IF(AND(HLOOKUP(R$2,FIXTURES!$C$2:$NC$23,MATCH($C11,FIXTURES!$B$2:$B$23,0),0)="",HLOOKUP(R$2+1,FIXTURES!$C$2:$NC$23,MATCH($C11,FIXTURES!$B$2:$B$23,0),0)=""),HLOOKUP(R$2+2,FIXTURES!$C$2:$NC$23,MATCH($C11,FIXTURES!$B$2:$B$23,0),0),IF(HLOOKUP(R$2+1,FIXTURES!$C$2:$NC$23,MATCH($C11,FIXTURES!$B$2:$B$23,0),0)="",HLOOKUP(R$2,FIXTURES!$C$2:$NC$23,MATCH($C11,FIXTURES!$B$2:$B$23,0),0),HLOOKUP(R$2+1,FIXTURES!$C$2:$NC$23,MATCH($C11,FIXTURES!$B$2:$B$23,0),0)))),IF(AND(HLOOKUP(R$2,FIXTURES!$C$2:$NC$23,MATCH($C11,FIXTURES!$B$2:$B$23,0),0)="",HLOOKUP(R$2+1,FIXTURES!$C$2:$NC$23,MATCH($C11,FIXTURES!$B$2:$B$23,0),0)=""),HLOOKUP(R$2+2,FIXTURES!$C$2:$NC$23,MATCH($C11,FIXTURES!$B$2:$B$23,0),0),IF(HLOOKUP(R$2+1,FIXTURES!$C$2:$NC$23,MATCH($C11,FIXTURES!$B$2:$B$23,0),0)="",HLOOKUP(R$2,FIXTURES!$C$2:$NC$23,MATCH($C11,FIXTURES!$B$2:$B$23,0),0),HLOOKUP(R$2+1,FIXTURES!$C$2:$NC$23,MATCH($C11,FIXTURES!$B$2:$B$23,0),0))))</f>
        <v/>
      </c>
      <c r="S11" s="117" t="str">
        <f>IF(S$1="SAT",IF(AND(HLOOKUP(S$2,FIXTURES!$C$2:$NC$23,MATCH($C11,FIXTURES!$B$2:$B$23,0),0)="",HLOOKUP(S$2+1,FIXTURES!$C$2:$NC$23,MATCH($C11,FIXTURES!$B$2:$B$23,0),0)="",HLOOKUP(S$2+2,FIXTURES!$C$2:$NC$23,MATCH($C11,FIXTURES!$B$2:$B$23,0),0)=""),HLOOKUP(S$2-1,FIXTURES!$C$2:$NC$23,MATCH($C11,FIXTURES!$B$2:$B$23,0),0),IF(AND(HLOOKUP(S$2,FIXTURES!$C$2:$NC$23,MATCH($C11,FIXTURES!$B$2:$B$23,0),0)="",HLOOKUP(S$2+1,FIXTURES!$C$2:$NC$23,MATCH($C11,FIXTURES!$B$2:$B$23,0),0)=""),HLOOKUP(S$2+2,FIXTURES!$C$2:$NC$23,MATCH($C11,FIXTURES!$B$2:$B$23,0),0),IF(HLOOKUP(S$2+1,FIXTURES!$C$2:$NC$23,MATCH($C11,FIXTURES!$B$2:$B$23,0),0)="",HLOOKUP(S$2,FIXTURES!$C$2:$NC$23,MATCH($C11,FIXTURES!$B$2:$B$23,0),0),HLOOKUP(S$2+1,FIXTURES!$C$2:$NC$23,MATCH($C11,FIXTURES!$B$2:$B$23,0),0)))),IF(AND(HLOOKUP(S$2,FIXTURES!$C$2:$NC$23,MATCH($C11,FIXTURES!$B$2:$B$23,0),0)="",HLOOKUP(S$2+1,FIXTURES!$C$2:$NC$23,MATCH($C11,FIXTURES!$B$2:$B$23,0),0)=""),HLOOKUP(S$2+2,FIXTURES!$C$2:$NC$23,MATCH($C11,FIXTURES!$B$2:$B$23,0),0),IF(HLOOKUP(S$2+1,FIXTURES!$C$2:$NC$23,MATCH($C11,FIXTURES!$B$2:$B$23,0),0)="",HLOOKUP(S$2,FIXTURES!$C$2:$NC$23,MATCH($C11,FIXTURES!$B$2:$B$23,0),0),HLOOKUP(S$2+1,FIXTURES!$C$2:$NC$23,MATCH($C11,FIXTURES!$B$2:$B$23,0),0))))</f>
        <v/>
      </c>
      <c r="T11" s="117" t="str">
        <f>IF(T$1="SAT",IF(AND(HLOOKUP(T$2,FIXTURES!$C$2:$NC$23,MATCH($C11,FIXTURES!$B$2:$B$23,0),0)="",HLOOKUP(T$2+1,FIXTURES!$C$2:$NC$23,MATCH($C11,FIXTURES!$B$2:$B$23,0),0)="",HLOOKUP(T$2+2,FIXTURES!$C$2:$NC$23,MATCH($C11,FIXTURES!$B$2:$B$23,0),0)=""),HLOOKUP(T$2-1,FIXTURES!$C$2:$NC$23,MATCH($C11,FIXTURES!$B$2:$B$23,0),0),IF(AND(HLOOKUP(T$2,FIXTURES!$C$2:$NC$23,MATCH($C11,FIXTURES!$B$2:$B$23,0),0)="",HLOOKUP(T$2+1,FIXTURES!$C$2:$NC$23,MATCH($C11,FIXTURES!$B$2:$B$23,0),0)=""),HLOOKUP(T$2+2,FIXTURES!$C$2:$NC$23,MATCH($C11,FIXTURES!$B$2:$B$23,0),0),IF(HLOOKUP(T$2+1,FIXTURES!$C$2:$NC$23,MATCH($C11,FIXTURES!$B$2:$B$23,0),0)="",HLOOKUP(T$2,FIXTURES!$C$2:$NC$23,MATCH($C11,FIXTURES!$B$2:$B$23,0),0),HLOOKUP(T$2+1,FIXTURES!$C$2:$NC$23,MATCH($C11,FIXTURES!$B$2:$B$23,0),0)))),IF(AND(HLOOKUP(T$2,FIXTURES!$C$2:$NC$23,MATCH($C11,FIXTURES!$B$2:$B$23,0),0)="",HLOOKUP(T$2+1,FIXTURES!$C$2:$NC$23,MATCH($C11,FIXTURES!$B$2:$B$23,0),0)=""),HLOOKUP(T$2+2,FIXTURES!$C$2:$NC$23,MATCH($C11,FIXTURES!$B$2:$B$23,0),0),IF(HLOOKUP(T$2+1,FIXTURES!$C$2:$NC$23,MATCH($C11,FIXTURES!$B$2:$B$23,0),0)="",HLOOKUP(T$2,FIXTURES!$C$2:$NC$23,MATCH($C11,FIXTURES!$B$2:$B$23,0),0),HLOOKUP(T$2+1,FIXTURES!$C$2:$NC$23,MATCH($C11,FIXTURES!$B$2:$B$23,0),0))))</f>
        <v/>
      </c>
      <c r="U11" s="117" t="str">
        <f>IF(U$1="SAT",IF(AND(HLOOKUP(U$2,FIXTURES!$C$2:$NC$23,MATCH($C11,FIXTURES!$B$2:$B$23,0),0)="",HLOOKUP(U$2+1,FIXTURES!$C$2:$NC$23,MATCH($C11,FIXTURES!$B$2:$B$23,0),0)="",HLOOKUP(U$2+2,FIXTURES!$C$2:$NC$23,MATCH($C11,FIXTURES!$B$2:$B$23,0),0)=""),HLOOKUP(U$2-1,FIXTURES!$C$2:$NC$23,MATCH($C11,FIXTURES!$B$2:$B$23,0),0),IF(AND(HLOOKUP(U$2,FIXTURES!$C$2:$NC$23,MATCH($C11,FIXTURES!$B$2:$B$23,0),0)="",HLOOKUP(U$2+1,FIXTURES!$C$2:$NC$23,MATCH($C11,FIXTURES!$B$2:$B$23,0),0)=""),HLOOKUP(U$2+2,FIXTURES!$C$2:$NC$23,MATCH($C11,FIXTURES!$B$2:$B$23,0),0),IF(HLOOKUP(U$2+1,FIXTURES!$C$2:$NC$23,MATCH($C11,FIXTURES!$B$2:$B$23,0),0)="",HLOOKUP(U$2,FIXTURES!$C$2:$NC$23,MATCH($C11,FIXTURES!$B$2:$B$23,0),0),HLOOKUP(U$2+1,FIXTURES!$C$2:$NC$23,MATCH($C11,FIXTURES!$B$2:$B$23,0),0)))),IF(AND(HLOOKUP(U$2,FIXTURES!$C$2:$NC$23,MATCH($C11,FIXTURES!$B$2:$B$23,0),0)="",HLOOKUP(U$2+1,FIXTURES!$C$2:$NC$23,MATCH($C11,FIXTURES!$B$2:$B$23,0),0)=""),HLOOKUP(U$2+2,FIXTURES!$C$2:$NC$23,MATCH($C11,FIXTURES!$B$2:$B$23,0),0),IF(HLOOKUP(U$2+1,FIXTURES!$C$2:$NC$23,MATCH($C11,FIXTURES!$B$2:$B$23,0),0)="",HLOOKUP(U$2,FIXTURES!$C$2:$NC$23,MATCH($C11,FIXTURES!$B$2:$B$23,0),0),HLOOKUP(U$2+1,FIXTURES!$C$2:$NC$23,MATCH($C11,FIXTURES!$B$2:$B$23,0),0))))</f>
        <v>cry</v>
      </c>
      <c r="V11" s="117" t="str">
        <f>IF(V$1="SAT",IF(AND(HLOOKUP(V$2,FIXTURES!$C$2:$NC$23,MATCH($C11,FIXTURES!$B$2:$B$23,0),0)="",HLOOKUP(V$2+1,FIXTURES!$C$2:$NC$23,MATCH($C11,FIXTURES!$B$2:$B$23,0),0)="",HLOOKUP(V$2+2,FIXTURES!$C$2:$NC$23,MATCH($C11,FIXTURES!$B$2:$B$23,0),0)=""),HLOOKUP(V$2-1,FIXTURES!$C$2:$NC$23,MATCH($C11,FIXTURES!$B$2:$B$23,0),0),IF(AND(HLOOKUP(V$2,FIXTURES!$C$2:$NC$23,MATCH($C11,FIXTURES!$B$2:$B$23,0),0)="",HLOOKUP(V$2+1,FIXTURES!$C$2:$NC$23,MATCH($C11,FIXTURES!$B$2:$B$23,0),0)=""),HLOOKUP(V$2+2,FIXTURES!$C$2:$NC$23,MATCH($C11,FIXTURES!$B$2:$B$23,0),0),IF(HLOOKUP(V$2+1,FIXTURES!$C$2:$NC$23,MATCH($C11,FIXTURES!$B$2:$B$23,0),0)="",HLOOKUP(V$2,FIXTURES!$C$2:$NC$23,MATCH($C11,FIXTURES!$B$2:$B$23,0),0),HLOOKUP(V$2+1,FIXTURES!$C$2:$NC$23,MATCH($C11,FIXTURES!$B$2:$B$23,0),0)))),IF(AND(HLOOKUP(V$2,FIXTURES!$C$2:$NC$23,MATCH($C11,FIXTURES!$B$2:$B$23,0),0)="",HLOOKUP(V$2+1,FIXTURES!$C$2:$NC$23,MATCH($C11,FIXTURES!$B$2:$B$23,0),0)=""),HLOOKUP(V$2+2,FIXTURES!$C$2:$NC$23,MATCH($C11,FIXTURES!$B$2:$B$23,0),0),IF(HLOOKUP(V$2+1,FIXTURES!$C$2:$NC$23,MATCH($C11,FIXTURES!$B$2:$B$23,0),0)="",HLOOKUP(V$2,FIXTURES!$C$2:$NC$23,MATCH($C11,FIXTURES!$B$2:$B$23,0),0),HLOOKUP(V$2+1,FIXTURES!$C$2:$NC$23,MATCH($C11,FIXTURES!$B$2:$B$23,0),0))))</f>
        <v>Milan</v>
      </c>
      <c r="W11" s="117" t="str">
        <f>IF(W$1="SAT",IF(AND(HLOOKUP(W$2,FIXTURES!$C$2:$NC$23,MATCH($C11,FIXTURES!$B$2:$B$23,0),0)="",HLOOKUP(W$2+1,FIXTURES!$C$2:$NC$23,MATCH($C11,FIXTURES!$B$2:$B$23,0),0)="",HLOOKUP(W$2+2,FIXTURES!$C$2:$NC$23,MATCH($C11,FIXTURES!$B$2:$B$23,0),0)=""),HLOOKUP(W$2-1,FIXTURES!$C$2:$NC$23,MATCH($C11,FIXTURES!$B$2:$B$23,0),0),IF(AND(HLOOKUP(W$2,FIXTURES!$C$2:$NC$23,MATCH($C11,FIXTURES!$B$2:$B$23,0),0)="",HLOOKUP(W$2+1,FIXTURES!$C$2:$NC$23,MATCH($C11,FIXTURES!$B$2:$B$23,0),0)=""),HLOOKUP(W$2+2,FIXTURES!$C$2:$NC$23,MATCH($C11,FIXTURES!$B$2:$B$23,0),0),IF(HLOOKUP(W$2+1,FIXTURES!$C$2:$NC$23,MATCH($C11,FIXTURES!$B$2:$B$23,0),0)="",HLOOKUP(W$2,FIXTURES!$C$2:$NC$23,MATCH($C11,FIXTURES!$B$2:$B$23,0),0),HLOOKUP(W$2+1,FIXTURES!$C$2:$NC$23,MATCH($C11,FIXTURES!$B$2:$B$23,0),0)))),IF(AND(HLOOKUP(W$2,FIXTURES!$C$2:$NC$23,MATCH($C11,FIXTURES!$B$2:$B$23,0),0)="",HLOOKUP(W$2+1,FIXTURES!$C$2:$NC$23,MATCH($C11,FIXTURES!$B$2:$B$23,0),0)=""),HLOOKUP(W$2+2,FIXTURES!$C$2:$NC$23,MATCH($C11,FIXTURES!$B$2:$B$23,0),0),IF(HLOOKUP(W$2+1,FIXTURES!$C$2:$NC$23,MATCH($C11,FIXTURES!$B$2:$B$23,0),0)="",HLOOKUP(W$2,FIXTURES!$C$2:$NC$23,MATCH($C11,FIXTURES!$B$2:$B$23,0),0),HLOOKUP(W$2+1,FIXTURES!$C$2:$NC$23,MATCH($C11,FIXTURES!$B$2:$B$23,0),0))))</f>
        <v>WOL</v>
      </c>
      <c r="X11" s="117" t="str">
        <f>IF(X$1="SAT",IF(AND(HLOOKUP(X$2,FIXTURES!$C$2:$NC$23,MATCH($C11,FIXTURES!$B$2:$B$23,0),0)="",HLOOKUP(X$2+1,FIXTURES!$C$2:$NC$23,MATCH($C11,FIXTURES!$B$2:$B$23,0),0)="",HLOOKUP(X$2+2,FIXTURES!$C$2:$NC$23,MATCH($C11,FIXTURES!$B$2:$B$23,0),0)=""),HLOOKUP(X$2-1,FIXTURES!$C$2:$NC$23,MATCH($C11,FIXTURES!$B$2:$B$23,0),0),IF(AND(HLOOKUP(X$2,FIXTURES!$C$2:$NC$23,MATCH($C11,FIXTURES!$B$2:$B$23,0),0)="",HLOOKUP(X$2+1,FIXTURES!$C$2:$NC$23,MATCH($C11,FIXTURES!$B$2:$B$23,0),0)=""),HLOOKUP(X$2+2,FIXTURES!$C$2:$NC$23,MATCH($C11,FIXTURES!$B$2:$B$23,0),0),IF(HLOOKUP(X$2+1,FIXTURES!$C$2:$NC$23,MATCH($C11,FIXTURES!$B$2:$B$23,0),0)="",HLOOKUP(X$2,FIXTURES!$C$2:$NC$23,MATCH($C11,FIXTURES!$B$2:$B$23,0),0),HLOOKUP(X$2+1,FIXTURES!$C$2:$NC$23,MATCH($C11,FIXTURES!$B$2:$B$23,0),0)))),IF(AND(HLOOKUP(X$2,FIXTURES!$C$2:$NC$23,MATCH($C11,FIXTURES!$B$2:$B$23,0),0)="",HLOOKUP(X$2+1,FIXTURES!$C$2:$NC$23,MATCH($C11,FIXTURES!$B$2:$B$23,0),0)=""),HLOOKUP(X$2+2,FIXTURES!$C$2:$NC$23,MATCH($C11,FIXTURES!$B$2:$B$23,0),0),IF(HLOOKUP(X$2+1,FIXTURES!$C$2:$NC$23,MATCH($C11,FIXTURES!$B$2:$B$23,0),0)="",HLOOKUP(X$2,FIXTURES!$C$2:$NC$23,MATCH($C11,FIXTURES!$B$2:$B$23,0),0),HLOOKUP(X$2+1,FIXTURES!$C$2:$NC$23,MATCH($C11,FIXTURES!$B$2:$B$23,0),0))))</f>
        <v>Milan</v>
      </c>
      <c r="Y11" s="117" t="str">
        <f>IF(Y$1="SAT",IF(AND(HLOOKUP(Y$2,FIXTURES!$C$2:$NC$23,MATCH($C11,FIXTURES!$B$2:$B$23,0),0)="",HLOOKUP(Y$2+1,FIXTURES!$C$2:$NC$23,MATCH($C11,FIXTURES!$B$2:$B$23,0),0)="",HLOOKUP(Y$2+2,FIXTURES!$C$2:$NC$23,MATCH($C11,FIXTURES!$B$2:$B$23,0),0)=""),HLOOKUP(Y$2-1,FIXTURES!$C$2:$NC$23,MATCH($C11,FIXTURES!$B$2:$B$23,0),0),IF(AND(HLOOKUP(Y$2,FIXTURES!$C$2:$NC$23,MATCH($C11,FIXTURES!$B$2:$B$23,0),0)="",HLOOKUP(Y$2+1,FIXTURES!$C$2:$NC$23,MATCH($C11,FIXTURES!$B$2:$B$23,0),0)=""),HLOOKUP(Y$2+2,FIXTURES!$C$2:$NC$23,MATCH($C11,FIXTURES!$B$2:$B$23,0),0),IF(HLOOKUP(Y$2+1,FIXTURES!$C$2:$NC$23,MATCH($C11,FIXTURES!$B$2:$B$23,0),0)="",HLOOKUP(Y$2,FIXTURES!$C$2:$NC$23,MATCH($C11,FIXTURES!$B$2:$B$23,0),0),HLOOKUP(Y$2+1,FIXTURES!$C$2:$NC$23,MATCH($C11,FIXTURES!$B$2:$B$23,0),0)))),IF(AND(HLOOKUP(Y$2,FIXTURES!$C$2:$NC$23,MATCH($C11,FIXTURES!$B$2:$B$23,0),0)="",HLOOKUP(Y$2+1,FIXTURES!$C$2:$NC$23,MATCH($C11,FIXTURES!$B$2:$B$23,0),0)=""),HLOOKUP(Y$2+2,FIXTURES!$C$2:$NC$23,MATCH($C11,FIXTURES!$B$2:$B$23,0),0),IF(HLOOKUP(Y$2+1,FIXTURES!$C$2:$NC$23,MATCH($C11,FIXTURES!$B$2:$B$23,0),0)="",HLOOKUP(Y$2,FIXTURES!$C$2:$NC$23,MATCH($C11,FIXTURES!$B$2:$B$23,0),0),HLOOKUP(Y$2+1,FIXTURES!$C$2:$NC$23,MATCH($C11,FIXTURES!$B$2:$B$23,0),0))))</f>
        <v>avl</v>
      </c>
      <c r="Z11" s="117" t="str">
        <f>IF(Z$1="SAT",IF(AND(HLOOKUP(Z$2,FIXTURES!$C$2:$NC$23,MATCH($C11,FIXTURES!$B$2:$B$23,0),0)="",HLOOKUP(Z$2+1,FIXTURES!$C$2:$NC$23,MATCH($C11,FIXTURES!$B$2:$B$23,0),0)="",HLOOKUP(Z$2+2,FIXTURES!$C$2:$NC$23,MATCH($C11,FIXTURES!$B$2:$B$23,0),0)=""),HLOOKUP(Z$2-1,FIXTURES!$C$2:$NC$23,MATCH($C11,FIXTURES!$B$2:$B$23,0),0),IF(AND(HLOOKUP(Z$2,FIXTURES!$C$2:$NC$23,MATCH($C11,FIXTURES!$B$2:$B$23,0),0)="",HLOOKUP(Z$2+1,FIXTURES!$C$2:$NC$23,MATCH($C11,FIXTURES!$B$2:$B$23,0),0)=""),HLOOKUP(Z$2+2,FIXTURES!$C$2:$NC$23,MATCH($C11,FIXTURES!$B$2:$B$23,0),0),IF(HLOOKUP(Z$2+1,FIXTURES!$C$2:$NC$23,MATCH($C11,FIXTURES!$B$2:$B$23,0),0)="",HLOOKUP(Z$2,FIXTURES!$C$2:$NC$23,MATCH($C11,FIXTURES!$B$2:$B$23,0),0),HLOOKUP(Z$2+1,FIXTURES!$C$2:$NC$23,MATCH($C11,FIXTURES!$B$2:$B$23,0),0)))),IF(AND(HLOOKUP(Z$2,FIXTURES!$C$2:$NC$23,MATCH($C11,FIXTURES!$B$2:$B$23,0),0)="",HLOOKUP(Z$2+1,FIXTURES!$C$2:$NC$23,MATCH($C11,FIXTURES!$B$2:$B$23,0),0)=""),HLOOKUP(Z$2+2,FIXTURES!$C$2:$NC$23,MATCH($C11,FIXTURES!$B$2:$B$23,0),0),IF(HLOOKUP(Z$2+1,FIXTURES!$C$2:$NC$23,MATCH($C11,FIXTURES!$B$2:$B$23,0),0)="",HLOOKUP(Z$2,FIXTURES!$C$2:$NC$23,MATCH($C11,FIXTURES!$B$2:$B$23,0),0),HLOOKUP(Z$2+1,FIXTURES!$C$2:$NC$23,MATCH($C11,FIXTURES!$B$2:$B$23,0),0))))</f>
        <v>bre</v>
      </c>
      <c r="AA11" s="117" t="str">
        <f>IF(AA$1="SAT",IF(AND(HLOOKUP(AA$2,FIXTURES!$C$2:$NC$23,MATCH($C11,FIXTURES!$B$2:$B$23,0),0)="",HLOOKUP(AA$2+1,FIXTURES!$C$2:$NC$23,MATCH($C11,FIXTURES!$B$2:$B$23,0),0)="",HLOOKUP(AA$2+2,FIXTURES!$C$2:$NC$23,MATCH($C11,FIXTURES!$B$2:$B$23,0),0)=""),HLOOKUP(AA$2-1,FIXTURES!$C$2:$NC$23,MATCH($C11,FIXTURES!$B$2:$B$23,0),0),IF(AND(HLOOKUP(AA$2,FIXTURES!$C$2:$NC$23,MATCH($C11,FIXTURES!$B$2:$B$23,0),0)="",HLOOKUP(AA$2+1,FIXTURES!$C$2:$NC$23,MATCH($C11,FIXTURES!$B$2:$B$23,0),0)=""),HLOOKUP(AA$2+2,FIXTURES!$C$2:$NC$23,MATCH($C11,FIXTURES!$B$2:$B$23,0),0),IF(HLOOKUP(AA$2+1,FIXTURES!$C$2:$NC$23,MATCH($C11,FIXTURES!$B$2:$B$23,0),0)="",HLOOKUP(AA$2,FIXTURES!$C$2:$NC$23,MATCH($C11,FIXTURES!$B$2:$B$23,0),0),HLOOKUP(AA$2+1,FIXTURES!$C$2:$NC$23,MATCH($C11,FIXTURES!$B$2:$B$23,0),0)))),IF(AND(HLOOKUP(AA$2,FIXTURES!$C$2:$NC$23,MATCH($C11,FIXTURES!$B$2:$B$23,0),0)="",HLOOKUP(AA$2+1,FIXTURES!$C$2:$NC$23,MATCH($C11,FIXTURES!$B$2:$B$23,0),0)=""),HLOOKUP(AA$2+2,FIXTURES!$C$2:$NC$23,MATCH($C11,FIXTURES!$B$2:$B$23,0),0),IF(HLOOKUP(AA$2+1,FIXTURES!$C$2:$NC$23,MATCH($C11,FIXTURES!$B$2:$B$23,0),0)="",HLOOKUP(AA$2,FIXTURES!$C$2:$NC$23,MATCH($C11,FIXTURES!$B$2:$B$23,0),0),HLOOKUP(AA$2+1,FIXTURES!$C$2:$NC$23,MATCH($C11,FIXTURES!$B$2:$B$23,0),0))))</f>
        <v>MUN</v>
      </c>
      <c r="AB11" s="117" t="str">
        <f>IF(AB$1="SAT",IF(AND(HLOOKUP(AB$2,FIXTURES!$C$2:$NC$23,MATCH($C11,FIXTURES!$B$2:$B$23,0),0)="",HLOOKUP(AB$2+1,FIXTURES!$C$2:$NC$23,MATCH($C11,FIXTURES!$B$2:$B$23,0),0)="",HLOOKUP(AB$2+2,FIXTURES!$C$2:$NC$23,MATCH($C11,FIXTURES!$B$2:$B$23,0),0)=""),HLOOKUP(AB$2-1,FIXTURES!$C$2:$NC$23,MATCH($C11,FIXTURES!$B$2:$B$23,0),0),IF(AND(HLOOKUP(AB$2,FIXTURES!$C$2:$NC$23,MATCH($C11,FIXTURES!$B$2:$B$23,0),0)="",HLOOKUP(AB$2+1,FIXTURES!$C$2:$NC$23,MATCH($C11,FIXTURES!$B$2:$B$23,0),0)=""),HLOOKUP(AB$2+2,FIXTURES!$C$2:$NC$23,MATCH($C11,FIXTURES!$B$2:$B$23,0),0),IF(HLOOKUP(AB$2+1,FIXTURES!$C$2:$NC$23,MATCH($C11,FIXTURES!$B$2:$B$23,0),0)="",HLOOKUP(AB$2,FIXTURES!$C$2:$NC$23,MATCH($C11,FIXTURES!$B$2:$B$23,0),0),HLOOKUP(AB$2+1,FIXTURES!$C$2:$NC$23,MATCH($C11,FIXTURES!$B$2:$B$23,0),0)))),IF(AND(HLOOKUP(AB$2,FIXTURES!$C$2:$NC$23,MATCH($C11,FIXTURES!$B$2:$B$23,0),0)="",HLOOKUP(AB$2+1,FIXTURES!$C$2:$NC$23,MATCH($C11,FIXTURES!$B$2:$B$23,0),0)=""),HLOOKUP(AB$2+2,FIXTURES!$C$2:$NC$23,MATCH($C11,FIXTURES!$B$2:$B$23,0),0),IF(HLOOKUP(AB$2+1,FIXTURES!$C$2:$NC$23,MATCH($C11,FIXTURES!$B$2:$B$23,0),0)="",HLOOKUP(AB$2,FIXTURES!$C$2:$NC$23,MATCH($C11,FIXTURES!$B$2:$B$23,0),0),HLOOKUP(AB$2+1,FIXTURES!$C$2:$NC$23,MATCH($C11,FIXTURES!$B$2:$B$23,0),0))))</f>
        <v>RB Salzburg</v>
      </c>
      <c r="AC11" s="117" t="str">
        <f>IF(AC$1="SAT",IF(AND(HLOOKUP(AC$2,FIXTURES!$C$2:$NC$23,MATCH($C11,FIXTURES!$B$2:$B$23,0),0)="",HLOOKUP(AC$2+1,FIXTURES!$C$2:$NC$23,MATCH($C11,FIXTURES!$B$2:$B$23,0),0)="",HLOOKUP(AC$2+2,FIXTURES!$C$2:$NC$23,MATCH($C11,FIXTURES!$B$2:$B$23,0),0)=""),HLOOKUP(AC$2-1,FIXTURES!$C$2:$NC$23,MATCH($C11,FIXTURES!$B$2:$B$23,0),0),IF(AND(HLOOKUP(AC$2,FIXTURES!$C$2:$NC$23,MATCH($C11,FIXTURES!$B$2:$B$23,0),0)="",HLOOKUP(AC$2+1,FIXTURES!$C$2:$NC$23,MATCH($C11,FIXTURES!$B$2:$B$23,0),0)=""),HLOOKUP(AC$2+2,FIXTURES!$C$2:$NC$23,MATCH($C11,FIXTURES!$B$2:$B$23,0),0),IF(HLOOKUP(AC$2+1,FIXTURES!$C$2:$NC$23,MATCH($C11,FIXTURES!$B$2:$B$23,0),0)="",HLOOKUP(AC$2,FIXTURES!$C$2:$NC$23,MATCH($C11,FIXTURES!$B$2:$B$23,0),0),HLOOKUP(AC$2+1,FIXTURES!$C$2:$NC$23,MATCH($C11,FIXTURES!$B$2:$B$23,0),0)))),IF(AND(HLOOKUP(AC$2,FIXTURES!$C$2:$NC$23,MATCH($C11,FIXTURES!$B$2:$B$23,0),0)="",HLOOKUP(AC$2+1,FIXTURES!$C$2:$NC$23,MATCH($C11,FIXTURES!$B$2:$B$23,0),0)=""),HLOOKUP(AC$2+2,FIXTURES!$C$2:$NC$23,MATCH($C11,FIXTURES!$B$2:$B$23,0),0),IF(HLOOKUP(AC$2+1,FIXTURES!$C$2:$NC$23,MATCH($C11,FIXTURES!$B$2:$B$23,0),0)="",HLOOKUP(AC$2,FIXTURES!$C$2:$NC$23,MATCH($C11,FIXTURES!$B$2:$B$23,0),0),HLOOKUP(AC$2+1,FIXTURES!$C$2:$NC$23,MATCH($C11,FIXTURES!$B$2:$B$23,0),0))))</f>
        <v>bha</v>
      </c>
      <c r="AD11" s="117" t="str">
        <f>IF(AD$1="SAT",IF(AND(HLOOKUP(AD$2,FIXTURES!$C$2:$NC$23,MATCH($C11,FIXTURES!$B$2:$B$23,0),0)="",HLOOKUP(AD$2+1,FIXTURES!$C$2:$NC$23,MATCH($C11,FIXTURES!$B$2:$B$23,0),0)="",HLOOKUP(AD$2+2,FIXTURES!$C$2:$NC$23,MATCH($C11,FIXTURES!$B$2:$B$23,0),0)=""),HLOOKUP(AD$2-1,FIXTURES!$C$2:$NC$23,MATCH($C11,FIXTURES!$B$2:$B$23,0),0),IF(AND(HLOOKUP(AD$2,FIXTURES!$C$2:$NC$23,MATCH($C11,FIXTURES!$B$2:$B$23,0),0)="",HLOOKUP(AD$2+1,FIXTURES!$C$2:$NC$23,MATCH($C11,FIXTURES!$B$2:$B$23,0),0)=""),HLOOKUP(AD$2+2,FIXTURES!$C$2:$NC$23,MATCH($C11,FIXTURES!$B$2:$B$23,0),0),IF(HLOOKUP(AD$2+1,FIXTURES!$C$2:$NC$23,MATCH($C11,FIXTURES!$B$2:$B$23,0),0)="",HLOOKUP(AD$2,FIXTURES!$C$2:$NC$23,MATCH($C11,FIXTURES!$B$2:$B$23,0),0),HLOOKUP(AD$2+1,FIXTURES!$C$2:$NC$23,MATCH($C11,FIXTURES!$B$2:$B$23,0),0)))),IF(AND(HLOOKUP(AD$2,FIXTURES!$C$2:$NC$23,MATCH($C11,FIXTURES!$B$2:$B$23,0),0)="",HLOOKUP(AD$2+1,FIXTURES!$C$2:$NC$23,MATCH($C11,FIXTURES!$B$2:$B$23,0),0)=""),HLOOKUP(AD$2+2,FIXTURES!$C$2:$NC$23,MATCH($C11,FIXTURES!$B$2:$B$23,0),0),IF(HLOOKUP(AD$2+1,FIXTURES!$C$2:$NC$23,MATCH($C11,FIXTURES!$B$2:$B$23,0),0)="",HLOOKUP(AD$2,FIXTURES!$C$2:$NC$23,MATCH($C11,FIXTURES!$B$2:$B$23,0),0),HLOOKUP(AD$2+1,FIXTURES!$C$2:$NC$23,MATCH($C11,FIXTURES!$B$2:$B$23,0),0))))</f>
        <v>Dinamo Zagreb</v>
      </c>
      <c r="AE11" s="117" t="str">
        <f>IF(AE$1="SAT",IF(AND(HLOOKUP(AE$2,FIXTURES!$C$2:$NC$23,MATCH($C11,FIXTURES!$B$2:$B$23,0),0)="",HLOOKUP(AE$2+1,FIXTURES!$C$2:$NC$23,MATCH($C11,FIXTURES!$B$2:$B$23,0),0)="",HLOOKUP(AE$2+2,FIXTURES!$C$2:$NC$23,MATCH($C11,FIXTURES!$B$2:$B$23,0),0)=""),HLOOKUP(AE$2-1,FIXTURES!$C$2:$NC$23,MATCH($C11,FIXTURES!$B$2:$B$23,0),0),IF(AND(HLOOKUP(AE$2,FIXTURES!$C$2:$NC$23,MATCH($C11,FIXTURES!$B$2:$B$23,0),0)="",HLOOKUP(AE$2+1,FIXTURES!$C$2:$NC$23,MATCH($C11,FIXTURES!$B$2:$B$23,0),0)=""),HLOOKUP(AE$2+2,FIXTURES!$C$2:$NC$23,MATCH($C11,FIXTURES!$B$2:$B$23,0),0),IF(HLOOKUP(AE$2+1,FIXTURES!$C$2:$NC$23,MATCH($C11,FIXTURES!$B$2:$B$23,0),0)="",HLOOKUP(AE$2,FIXTURES!$C$2:$NC$23,MATCH($C11,FIXTURES!$B$2:$B$23,0),0),HLOOKUP(AE$2+1,FIXTURES!$C$2:$NC$23,MATCH($C11,FIXTURES!$B$2:$B$23,0),0)))),IF(AND(HLOOKUP(AE$2,FIXTURES!$C$2:$NC$23,MATCH($C11,FIXTURES!$B$2:$B$23,0),0)="",HLOOKUP(AE$2+1,FIXTURES!$C$2:$NC$23,MATCH($C11,FIXTURES!$B$2:$B$23,0),0)=""),HLOOKUP(AE$2+2,FIXTURES!$C$2:$NC$23,MATCH($C11,FIXTURES!$B$2:$B$23,0),0),IF(HLOOKUP(AE$2+1,FIXTURES!$C$2:$NC$23,MATCH($C11,FIXTURES!$B$2:$B$23,0),0)="",HLOOKUP(AE$2,FIXTURES!$C$2:$NC$23,MATCH($C11,FIXTURES!$B$2:$B$23,0),0),HLOOKUP(AE$2+1,FIXTURES!$C$2:$NC$23,MATCH($C11,FIXTURES!$B$2:$B$23,0),0))))</f>
        <v>ARS</v>
      </c>
      <c r="AF11" s="117" t="str">
        <f>IF(AF$1="SAT",IF(AND(HLOOKUP(AF$2,FIXTURES!$C$2:$NC$23,MATCH($C11,FIXTURES!$B$2:$B$23,0),0)="",HLOOKUP(AF$2+1,FIXTURES!$C$2:$NC$23,MATCH($C11,FIXTURES!$B$2:$B$23,0),0)="",HLOOKUP(AF$2+2,FIXTURES!$C$2:$NC$23,MATCH($C11,FIXTURES!$B$2:$B$23,0),0)=""),HLOOKUP(AF$2-1,FIXTURES!$C$2:$NC$23,MATCH($C11,FIXTURES!$B$2:$B$23,0),0),IF(AND(HLOOKUP(AF$2,FIXTURES!$C$2:$NC$23,MATCH($C11,FIXTURES!$B$2:$B$23,0),0)="",HLOOKUP(AF$2+1,FIXTURES!$C$2:$NC$23,MATCH($C11,FIXTURES!$B$2:$B$23,0),0)=""),HLOOKUP(AF$2+2,FIXTURES!$C$2:$NC$23,MATCH($C11,FIXTURES!$B$2:$B$23,0),0),IF(HLOOKUP(AF$2+1,FIXTURES!$C$2:$NC$23,MATCH($C11,FIXTURES!$B$2:$B$23,0),0)="",HLOOKUP(AF$2,FIXTURES!$C$2:$NC$23,MATCH($C11,FIXTURES!$B$2:$B$23,0),0),HLOOKUP(AF$2+1,FIXTURES!$C$2:$NC$23,MATCH($C11,FIXTURES!$B$2:$B$23,0),0)))),IF(AND(HLOOKUP(AF$2,FIXTURES!$C$2:$NC$23,MATCH($C11,FIXTURES!$B$2:$B$23,0),0)="",HLOOKUP(AF$2+1,FIXTURES!$C$2:$NC$23,MATCH($C11,FIXTURES!$B$2:$B$23,0),0)=""),HLOOKUP(AF$2+2,FIXTURES!$C$2:$NC$23,MATCH($C11,FIXTURES!$B$2:$B$23,0),0),IF(HLOOKUP(AF$2+1,FIXTURES!$C$2:$NC$23,MATCH($C11,FIXTURES!$B$2:$B$23,0),0)="",HLOOKUP(AF$2,FIXTURES!$C$2:$NC$23,MATCH($C11,FIXTURES!$B$2:$B$23,0),0),HLOOKUP(AF$2+1,FIXTURES!$C$2:$NC$23,MATCH($C11,FIXTURES!$B$2:$B$23,0),0))))</f>
        <v>Manchester City</v>
      </c>
      <c r="AG11" s="117" t="str">
        <f>IF(AG$1="SAT",IF(AND(HLOOKUP(AG$2,FIXTURES!$C$2:$NC$23,MATCH($C11,FIXTURES!$B$2:$B$23,0),0)="",HLOOKUP(AG$2+1,FIXTURES!$C$2:$NC$23,MATCH($C11,FIXTURES!$B$2:$B$23,0),0)="",HLOOKUP(AG$2+2,FIXTURES!$C$2:$NC$23,MATCH($C11,FIXTURES!$B$2:$B$23,0),0)=""),HLOOKUP(AG$2-1,FIXTURES!$C$2:$NC$23,MATCH($C11,FIXTURES!$B$2:$B$23,0),0),IF(AND(HLOOKUP(AG$2,FIXTURES!$C$2:$NC$23,MATCH($C11,FIXTURES!$B$2:$B$23,0),0)="",HLOOKUP(AG$2+1,FIXTURES!$C$2:$NC$23,MATCH($C11,FIXTURES!$B$2:$B$23,0),0)=""),HLOOKUP(AG$2+2,FIXTURES!$C$2:$NC$23,MATCH($C11,FIXTURES!$B$2:$B$23,0),0),IF(HLOOKUP(AG$2+1,FIXTURES!$C$2:$NC$23,MATCH($C11,FIXTURES!$B$2:$B$23,0),0)="",HLOOKUP(AG$2,FIXTURES!$C$2:$NC$23,MATCH($C11,FIXTURES!$B$2:$B$23,0),0),HLOOKUP(AG$2+1,FIXTURES!$C$2:$NC$23,MATCH($C11,FIXTURES!$B$2:$B$23,0),0)))),IF(AND(HLOOKUP(AG$2,FIXTURES!$C$2:$NC$23,MATCH($C11,FIXTURES!$B$2:$B$23,0),0)="",HLOOKUP(AG$2+1,FIXTURES!$C$2:$NC$23,MATCH($C11,FIXTURES!$B$2:$B$23,0),0)=""),HLOOKUP(AG$2+2,FIXTURES!$C$2:$NC$23,MATCH($C11,FIXTURES!$B$2:$B$23,0),0),IF(HLOOKUP(AG$2+1,FIXTURES!$C$2:$NC$23,MATCH($C11,FIXTURES!$B$2:$B$23,0),0)="",HLOOKUP(AG$2,FIXTURES!$C$2:$NC$23,MATCH($C11,FIXTURES!$B$2:$B$23,0),0),HLOOKUP(AG$2+1,FIXTURES!$C$2:$NC$23,MATCH($C11,FIXTURES!$B$2:$B$23,0),0))))</f>
        <v>new</v>
      </c>
      <c r="AH11" s="117" t="str">
        <f>IF(AH$1="SAT",IF(AND(HLOOKUP(AH$2,FIXTURES!$C$2:$NC$23,MATCH($C11,FIXTURES!$B$2:$B$23,0),0)="",HLOOKUP(AH$2+1,FIXTURES!$C$2:$NC$23,MATCH($C11,FIXTURES!$B$2:$B$23,0),0)="",HLOOKUP(AH$2+2,FIXTURES!$C$2:$NC$23,MATCH($C11,FIXTURES!$B$2:$B$23,0),0)=""),HLOOKUP(AH$2-1,FIXTURES!$C$2:$NC$23,MATCH($C11,FIXTURES!$B$2:$B$23,0),0),IF(AND(HLOOKUP(AH$2,FIXTURES!$C$2:$NC$23,MATCH($C11,FIXTURES!$B$2:$B$23,0),0)="",HLOOKUP(AH$2+1,FIXTURES!$C$2:$NC$23,MATCH($C11,FIXTURES!$B$2:$B$23,0),0)=""),HLOOKUP(AH$2+2,FIXTURES!$C$2:$NC$23,MATCH($C11,FIXTURES!$B$2:$B$23,0),0),IF(HLOOKUP(AH$2+1,FIXTURES!$C$2:$NC$23,MATCH($C11,FIXTURES!$B$2:$B$23,0),0)="",HLOOKUP(AH$2,FIXTURES!$C$2:$NC$23,MATCH($C11,FIXTURES!$B$2:$B$23,0),0),HLOOKUP(AH$2+1,FIXTURES!$C$2:$NC$23,MATCH($C11,FIXTURES!$B$2:$B$23,0),0)))),IF(AND(HLOOKUP(AH$2,FIXTURES!$C$2:$NC$23,MATCH($C11,FIXTURES!$B$2:$B$23,0),0)="",HLOOKUP(AH$2+1,FIXTURES!$C$2:$NC$23,MATCH($C11,FIXTURES!$B$2:$B$23,0),0)=""),HLOOKUP(AH$2+2,FIXTURES!$C$2:$NC$23,MATCH($C11,FIXTURES!$B$2:$B$23,0),0),IF(HLOOKUP(AH$2+1,FIXTURES!$C$2:$NC$23,MATCH($C11,FIXTURES!$B$2:$B$23,0),0)="",HLOOKUP(AH$2,FIXTURES!$C$2:$NC$23,MATCH($C11,FIXTURES!$B$2:$B$23,0),0),HLOOKUP(AH$2+1,FIXTURES!$C$2:$NC$23,MATCH($C11,FIXTURES!$B$2:$B$23,0),0))))</f>
        <v/>
      </c>
      <c r="AI11" s="117" t="str">
        <f>IF(AI$1="SAT",IF(AND(HLOOKUP(AI$2,FIXTURES!$C$2:$NC$23,MATCH($C11,FIXTURES!$B$2:$B$23,0),0)="",HLOOKUP(AI$2+1,FIXTURES!$C$2:$NC$23,MATCH($C11,FIXTURES!$B$2:$B$23,0),0)="",HLOOKUP(AI$2+2,FIXTURES!$C$2:$NC$23,MATCH($C11,FIXTURES!$B$2:$B$23,0),0)=""),HLOOKUP(AI$2-1,FIXTURES!$C$2:$NC$23,MATCH($C11,FIXTURES!$B$2:$B$23,0),0),IF(AND(HLOOKUP(AI$2,FIXTURES!$C$2:$NC$23,MATCH($C11,FIXTURES!$B$2:$B$23,0),0)="",HLOOKUP(AI$2+1,FIXTURES!$C$2:$NC$23,MATCH($C11,FIXTURES!$B$2:$B$23,0),0)=""),HLOOKUP(AI$2+2,FIXTURES!$C$2:$NC$23,MATCH($C11,FIXTURES!$B$2:$B$23,0),0),IF(HLOOKUP(AI$2+1,FIXTURES!$C$2:$NC$23,MATCH($C11,FIXTURES!$B$2:$B$23,0),0)="",HLOOKUP(AI$2,FIXTURES!$C$2:$NC$23,MATCH($C11,FIXTURES!$B$2:$B$23,0),0),HLOOKUP(AI$2+1,FIXTURES!$C$2:$NC$23,MATCH($C11,FIXTURES!$B$2:$B$23,0),0)))),IF(AND(HLOOKUP(AI$2,FIXTURES!$C$2:$NC$23,MATCH($C11,FIXTURES!$B$2:$B$23,0),0)="",HLOOKUP(AI$2+1,FIXTURES!$C$2:$NC$23,MATCH($C11,FIXTURES!$B$2:$B$23,0),0)=""),HLOOKUP(AI$2+2,FIXTURES!$C$2:$NC$23,MATCH($C11,FIXTURES!$B$2:$B$23,0),0),IF(HLOOKUP(AI$2+1,FIXTURES!$C$2:$NC$23,MATCH($C11,FIXTURES!$B$2:$B$23,0),0)="",HLOOKUP(AI$2,FIXTURES!$C$2:$NC$23,MATCH($C11,FIXTURES!$B$2:$B$23,0),0),HLOOKUP(AI$2+1,FIXTURES!$C$2:$NC$23,MATCH($C11,FIXTURES!$B$2:$B$23,0),0))))</f>
        <v/>
      </c>
      <c r="AJ11" s="117" t="str">
        <f>IF(AJ$1="SAT",IF(AND(HLOOKUP(AJ$2,FIXTURES!$C$2:$NC$23,MATCH($C11,FIXTURES!$B$2:$B$23,0),0)="",HLOOKUP(AJ$2+1,FIXTURES!$C$2:$NC$23,MATCH($C11,FIXTURES!$B$2:$B$23,0),0)="",HLOOKUP(AJ$2+2,FIXTURES!$C$2:$NC$23,MATCH($C11,FIXTURES!$B$2:$B$23,0),0)=""),HLOOKUP(AJ$2-1,FIXTURES!$C$2:$NC$23,MATCH($C11,FIXTURES!$B$2:$B$23,0),0),IF(AND(HLOOKUP(AJ$2,FIXTURES!$C$2:$NC$23,MATCH($C11,FIXTURES!$B$2:$B$23,0),0)="",HLOOKUP(AJ$2+1,FIXTURES!$C$2:$NC$23,MATCH($C11,FIXTURES!$B$2:$B$23,0),0)=""),HLOOKUP(AJ$2+2,FIXTURES!$C$2:$NC$23,MATCH($C11,FIXTURES!$B$2:$B$23,0),0),IF(HLOOKUP(AJ$2+1,FIXTURES!$C$2:$NC$23,MATCH($C11,FIXTURES!$B$2:$B$23,0),0)="",HLOOKUP(AJ$2,FIXTURES!$C$2:$NC$23,MATCH($C11,FIXTURES!$B$2:$B$23,0),0),HLOOKUP(AJ$2+1,FIXTURES!$C$2:$NC$23,MATCH($C11,FIXTURES!$B$2:$B$23,0),0)))),IF(AND(HLOOKUP(AJ$2,FIXTURES!$C$2:$NC$23,MATCH($C11,FIXTURES!$B$2:$B$23,0),0)="",HLOOKUP(AJ$2+1,FIXTURES!$C$2:$NC$23,MATCH($C11,FIXTURES!$B$2:$B$23,0),0)=""),HLOOKUP(AJ$2+2,FIXTURES!$C$2:$NC$23,MATCH($C11,FIXTURES!$B$2:$B$23,0),0),IF(HLOOKUP(AJ$2+1,FIXTURES!$C$2:$NC$23,MATCH($C11,FIXTURES!$B$2:$B$23,0),0)="",HLOOKUP(AJ$2,FIXTURES!$C$2:$NC$23,MATCH($C11,FIXTURES!$B$2:$B$23,0),0),HLOOKUP(AJ$2+1,FIXTURES!$C$2:$NC$23,MATCH($C11,FIXTURES!$B$2:$B$23,0),0))))</f>
        <v/>
      </c>
      <c r="AK11" s="117" t="str">
        <f>IF(AK$1="SAT",IF(AND(HLOOKUP(AK$2,FIXTURES!$C$2:$NC$23,MATCH($C11,FIXTURES!$B$2:$B$23,0),0)="",HLOOKUP(AK$2+1,FIXTURES!$C$2:$NC$23,MATCH($C11,FIXTURES!$B$2:$B$23,0),0)="",HLOOKUP(AK$2+2,FIXTURES!$C$2:$NC$23,MATCH($C11,FIXTURES!$B$2:$B$23,0),0)=""),HLOOKUP(AK$2-1,FIXTURES!$C$2:$NC$23,MATCH($C11,FIXTURES!$B$2:$B$23,0),0),IF(AND(HLOOKUP(AK$2,FIXTURES!$C$2:$NC$23,MATCH($C11,FIXTURES!$B$2:$B$23,0),0)="",HLOOKUP(AK$2+1,FIXTURES!$C$2:$NC$23,MATCH($C11,FIXTURES!$B$2:$B$23,0),0)=""),HLOOKUP(AK$2+2,FIXTURES!$C$2:$NC$23,MATCH($C11,FIXTURES!$B$2:$B$23,0),0),IF(HLOOKUP(AK$2+1,FIXTURES!$C$2:$NC$23,MATCH($C11,FIXTURES!$B$2:$B$23,0),0)="",HLOOKUP(AK$2,FIXTURES!$C$2:$NC$23,MATCH($C11,FIXTURES!$B$2:$B$23,0),0),HLOOKUP(AK$2+1,FIXTURES!$C$2:$NC$23,MATCH($C11,FIXTURES!$B$2:$B$23,0),0)))),IF(AND(HLOOKUP(AK$2,FIXTURES!$C$2:$NC$23,MATCH($C11,FIXTURES!$B$2:$B$23,0),0)="",HLOOKUP(AK$2+1,FIXTURES!$C$2:$NC$23,MATCH($C11,FIXTURES!$B$2:$B$23,0),0)=""),HLOOKUP(AK$2+2,FIXTURES!$C$2:$NC$23,MATCH($C11,FIXTURES!$B$2:$B$23,0),0),IF(HLOOKUP(AK$2+1,FIXTURES!$C$2:$NC$23,MATCH($C11,FIXTURES!$B$2:$B$23,0),0)="",HLOOKUP(AK$2,FIXTURES!$C$2:$NC$23,MATCH($C11,FIXTURES!$B$2:$B$23,0),0),HLOOKUP(AK$2+1,FIXTURES!$C$2:$NC$23,MATCH($C11,FIXTURES!$B$2:$B$23,0),0))))</f>
        <v/>
      </c>
      <c r="AL11" s="117" t="str">
        <f>IF(AL$1="SAT",IF(AND(HLOOKUP(AL$2,FIXTURES!$C$2:$NC$23,MATCH($C11,FIXTURES!$B$2:$B$23,0),0)="",HLOOKUP(AL$2+1,FIXTURES!$C$2:$NC$23,MATCH($C11,FIXTURES!$B$2:$B$23,0),0)="",HLOOKUP(AL$2+2,FIXTURES!$C$2:$NC$23,MATCH($C11,FIXTURES!$B$2:$B$23,0),0)=""),HLOOKUP(AL$2-1,FIXTURES!$C$2:$NC$23,MATCH($C11,FIXTURES!$B$2:$B$23,0),0),IF(AND(HLOOKUP(AL$2,FIXTURES!$C$2:$NC$23,MATCH($C11,FIXTURES!$B$2:$B$23,0),0)="",HLOOKUP(AL$2+1,FIXTURES!$C$2:$NC$23,MATCH($C11,FIXTURES!$B$2:$B$23,0),0)=""),HLOOKUP(AL$2+2,FIXTURES!$C$2:$NC$23,MATCH($C11,FIXTURES!$B$2:$B$23,0),0),IF(HLOOKUP(AL$2+1,FIXTURES!$C$2:$NC$23,MATCH($C11,FIXTURES!$B$2:$B$23,0),0)="",HLOOKUP(AL$2,FIXTURES!$C$2:$NC$23,MATCH($C11,FIXTURES!$B$2:$B$23,0),0),HLOOKUP(AL$2+1,FIXTURES!$C$2:$NC$23,MATCH($C11,FIXTURES!$B$2:$B$23,0),0)))),IF(AND(HLOOKUP(AL$2,FIXTURES!$C$2:$NC$23,MATCH($C11,FIXTURES!$B$2:$B$23,0),0)="",HLOOKUP(AL$2+1,FIXTURES!$C$2:$NC$23,MATCH($C11,FIXTURES!$B$2:$B$23,0),0)=""),HLOOKUP(AL$2+2,FIXTURES!$C$2:$NC$23,MATCH($C11,FIXTURES!$B$2:$B$23,0),0),IF(HLOOKUP(AL$2+1,FIXTURES!$C$2:$NC$23,MATCH($C11,FIXTURES!$B$2:$B$23,0),0)="",HLOOKUP(AL$2,FIXTURES!$C$2:$NC$23,MATCH($C11,FIXTURES!$B$2:$B$23,0),0),HLOOKUP(AL$2+1,FIXTURES!$C$2:$NC$23,MATCH($C11,FIXTURES!$B$2:$B$23,0),0))))</f>
        <v/>
      </c>
      <c r="AM11" s="117" t="str">
        <f>IF(AM$1="SAT",IF(AND(HLOOKUP(AM$2,FIXTURES!$C$2:$NC$23,MATCH($C11,FIXTURES!$B$2:$B$23,0),0)="",HLOOKUP(AM$2+1,FIXTURES!$C$2:$NC$23,MATCH($C11,FIXTURES!$B$2:$B$23,0),0)="",HLOOKUP(AM$2+2,FIXTURES!$C$2:$NC$23,MATCH($C11,FIXTURES!$B$2:$B$23,0),0)=""),HLOOKUP(AM$2-1,FIXTURES!$C$2:$NC$23,MATCH($C11,FIXTURES!$B$2:$B$23,0),0),IF(AND(HLOOKUP(AM$2,FIXTURES!$C$2:$NC$23,MATCH($C11,FIXTURES!$B$2:$B$23,0),0)="",HLOOKUP(AM$2+1,FIXTURES!$C$2:$NC$23,MATCH($C11,FIXTURES!$B$2:$B$23,0),0)=""),HLOOKUP(AM$2+2,FIXTURES!$C$2:$NC$23,MATCH($C11,FIXTURES!$B$2:$B$23,0),0),IF(HLOOKUP(AM$2+1,FIXTURES!$C$2:$NC$23,MATCH($C11,FIXTURES!$B$2:$B$23,0),0)="",HLOOKUP(AM$2,FIXTURES!$C$2:$NC$23,MATCH($C11,FIXTURES!$B$2:$B$23,0),0),HLOOKUP(AM$2+1,FIXTURES!$C$2:$NC$23,MATCH($C11,FIXTURES!$B$2:$B$23,0),0)))),IF(AND(HLOOKUP(AM$2,FIXTURES!$C$2:$NC$23,MATCH($C11,FIXTURES!$B$2:$B$23,0),0)="",HLOOKUP(AM$2+1,FIXTURES!$C$2:$NC$23,MATCH($C11,FIXTURES!$B$2:$B$23,0),0)=""),HLOOKUP(AM$2+2,FIXTURES!$C$2:$NC$23,MATCH($C11,FIXTURES!$B$2:$B$23,0),0),IF(HLOOKUP(AM$2+1,FIXTURES!$C$2:$NC$23,MATCH($C11,FIXTURES!$B$2:$B$23,0),0)="",HLOOKUP(AM$2,FIXTURES!$C$2:$NC$23,MATCH($C11,FIXTURES!$B$2:$B$23,0),0),HLOOKUP(AM$2+1,FIXTURES!$C$2:$NC$23,MATCH($C11,FIXTURES!$B$2:$B$23,0),0))))</f>
        <v/>
      </c>
      <c r="AN11" s="117" t="str">
        <f>IF(AN$1="SAT",IF(AND(HLOOKUP(AN$2,FIXTURES!$C$2:$NC$23,MATCH($C11,FIXTURES!$B$2:$B$23,0),0)="",HLOOKUP(AN$2+1,FIXTURES!$C$2:$NC$23,MATCH($C11,FIXTURES!$B$2:$B$23,0),0)="",HLOOKUP(AN$2+2,FIXTURES!$C$2:$NC$23,MATCH($C11,FIXTURES!$B$2:$B$23,0),0)=""),HLOOKUP(AN$2-1,FIXTURES!$C$2:$NC$23,MATCH($C11,FIXTURES!$B$2:$B$23,0),0),IF(AND(HLOOKUP(AN$2,FIXTURES!$C$2:$NC$23,MATCH($C11,FIXTURES!$B$2:$B$23,0),0)="",HLOOKUP(AN$2+1,FIXTURES!$C$2:$NC$23,MATCH($C11,FIXTURES!$B$2:$B$23,0),0)=""),HLOOKUP(AN$2+2,FIXTURES!$C$2:$NC$23,MATCH($C11,FIXTURES!$B$2:$B$23,0),0),IF(HLOOKUP(AN$2+1,FIXTURES!$C$2:$NC$23,MATCH($C11,FIXTURES!$B$2:$B$23,0),0)="",HLOOKUP(AN$2,FIXTURES!$C$2:$NC$23,MATCH($C11,FIXTURES!$B$2:$B$23,0),0),HLOOKUP(AN$2+1,FIXTURES!$C$2:$NC$23,MATCH($C11,FIXTURES!$B$2:$B$23,0),0)))),IF(AND(HLOOKUP(AN$2,FIXTURES!$C$2:$NC$23,MATCH($C11,FIXTURES!$B$2:$B$23,0),0)="",HLOOKUP(AN$2+1,FIXTURES!$C$2:$NC$23,MATCH($C11,FIXTURES!$B$2:$B$23,0),0)=""),HLOOKUP(AN$2+2,FIXTURES!$C$2:$NC$23,MATCH($C11,FIXTURES!$B$2:$B$23,0),0),IF(HLOOKUP(AN$2+1,FIXTURES!$C$2:$NC$23,MATCH($C11,FIXTURES!$B$2:$B$23,0),0)="",HLOOKUP(AN$2,FIXTURES!$C$2:$NC$23,MATCH($C11,FIXTURES!$B$2:$B$23,0),0),HLOOKUP(AN$2+1,FIXTURES!$C$2:$NC$23,MATCH($C11,FIXTURES!$B$2:$B$23,0),0))))</f>
        <v/>
      </c>
      <c r="AO11" s="117" t="str">
        <f>IF(AO$1="SAT",IF(AND(HLOOKUP(AO$2,FIXTURES!$C$2:$NC$23,MATCH($C11,FIXTURES!$B$2:$B$23,0),0)="",HLOOKUP(AO$2+1,FIXTURES!$C$2:$NC$23,MATCH($C11,FIXTURES!$B$2:$B$23,0),0)="",HLOOKUP(AO$2+2,FIXTURES!$C$2:$NC$23,MATCH($C11,FIXTURES!$B$2:$B$23,0),0)=""),HLOOKUP(AO$2-1,FIXTURES!$C$2:$NC$23,MATCH($C11,FIXTURES!$B$2:$B$23,0),0),IF(AND(HLOOKUP(AO$2,FIXTURES!$C$2:$NC$23,MATCH($C11,FIXTURES!$B$2:$B$23,0),0)="",HLOOKUP(AO$2+1,FIXTURES!$C$2:$NC$23,MATCH($C11,FIXTURES!$B$2:$B$23,0),0)=""),HLOOKUP(AO$2+2,FIXTURES!$C$2:$NC$23,MATCH($C11,FIXTURES!$B$2:$B$23,0),0),IF(HLOOKUP(AO$2+1,FIXTURES!$C$2:$NC$23,MATCH($C11,FIXTURES!$B$2:$B$23,0),0)="",HLOOKUP(AO$2,FIXTURES!$C$2:$NC$23,MATCH($C11,FIXTURES!$B$2:$B$23,0),0),HLOOKUP(AO$2+1,FIXTURES!$C$2:$NC$23,MATCH($C11,FIXTURES!$B$2:$B$23,0),0)))),IF(AND(HLOOKUP(AO$2,FIXTURES!$C$2:$NC$23,MATCH($C11,FIXTURES!$B$2:$B$23,0),0)="",HLOOKUP(AO$2+1,FIXTURES!$C$2:$NC$23,MATCH($C11,FIXTURES!$B$2:$B$23,0),0)=""),HLOOKUP(AO$2+2,FIXTURES!$C$2:$NC$23,MATCH($C11,FIXTURES!$B$2:$B$23,0),0),IF(HLOOKUP(AO$2+1,FIXTURES!$C$2:$NC$23,MATCH($C11,FIXTURES!$B$2:$B$23,0),0)="",HLOOKUP(AO$2,FIXTURES!$C$2:$NC$23,MATCH($C11,FIXTURES!$B$2:$B$23,0),0),HLOOKUP(AO$2+1,FIXTURES!$C$2:$NC$23,MATCH($C11,FIXTURES!$B$2:$B$23,0),0))))</f>
        <v/>
      </c>
      <c r="AP11" s="117" t="str">
        <f>IF(AP$1="SAT",IF(AND(HLOOKUP(AP$2,FIXTURES!$C$2:$NC$23,MATCH($C11,FIXTURES!$B$2:$B$23,0),0)="",HLOOKUP(AP$2+1,FIXTURES!$C$2:$NC$23,MATCH($C11,FIXTURES!$B$2:$B$23,0),0)="",HLOOKUP(AP$2+2,FIXTURES!$C$2:$NC$23,MATCH($C11,FIXTURES!$B$2:$B$23,0),0)=""),HLOOKUP(AP$2-1,FIXTURES!$C$2:$NC$23,MATCH($C11,FIXTURES!$B$2:$B$23,0),0),IF(AND(HLOOKUP(AP$2,FIXTURES!$C$2:$NC$23,MATCH($C11,FIXTURES!$B$2:$B$23,0),0)="",HLOOKUP(AP$2+1,FIXTURES!$C$2:$NC$23,MATCH($C11,FIXTURES!$B$2:$B$23,0),0)=""),HLOOKUP(AP$2+2,FIXTURES!$C$2:$NC$23,MATCH($C11,FIXTURES!$B$2:$B$23,0),0),IF(HLOOKUP(AP$2+1,FIXTURES!$C$2:$NC$23,MATCH($C11,FIXTURES!$B$2:$B$23,0),0)="",HLOOKUP(AP$2,FIXTURES!$C$2:$NC$23,MATCH($C11,FIXTURES!$B$2:$B$23,0),0),HLOOKUP(AP$2+1,FIXTURES!$C$2:$NC$23,MATCH($C11,FIXTURES!$B$2:$B$23,0),0)))),IF(AND(HLOOKUP(AP$2,FIXTURES!$C$2:$NC$23,MATCH($C11,FIXTURES!$B$2:$B$23,0),0)="",HLOOKUP(AP$2+1,FIXTURES!$C$2:$NC$23,MATCH($C11,FIXTURES!$B$2:$B$23,0),0)=""),HLOOKUP(AP$2+2,FIXTURES!$C$2:$NC$23,MATCH($C11,FIXTURES!$B$2:$B$23,0),0),IF(HLOOKUP(AP$2+1,FIXTURES!$C$2:$NC$23,MATCH($C11,FIXTURES!$B$2:$B$23,0),0)="",HLOOKUP(AP$2,FIXTURES!$C$2:$NC$23,MATCH($C11,FIXTURES!$B$2:$B$23,0),0),HLOOKUP(AP$2+1,FIXTURES!$C$2:$NC$23,MATCH($C11,FIXTURES!$B$2:$B$23,0),0))))</f>
        <v/>
      </c>
      <c r="AQ11" s="117" t="str">
        <f>IF(AQ$1="SAT",IF(AND(HLOOKUP(AQ$2,FIXTURES!$C$2:$NC$23,MATCH($C11,FIXTURES!$B$2:$B$23,0),0)="",HLOOKUP(AQ$2+1,FIXTURES!$C$2:$NC$23,MATCH($C11,FIXTURES!$B$2:$B$23,0),0)="",HLOOKUP(AQ$2+2,FIXTURES!$C$2:$NC$23,MATCH($C11,FIXTURES!$B$2:$B$23,0),0)=""),HLOOKUP(AQ$2-1,FIXTURES!$C$2:$NC$23,MATCH($C11,FIXTURES!$B$2:$B$23,0),0),IF(AND(HLOOKUP(AQ$2,FIXTURES!$C$2:$NC$23,MATCH($C11,FIXTURES!$B$2:$B$23,0),0)="",HLOOKUP(AQ$2+1,FIXTURES!$C$2:$NC$23,MATCH($C11,FIXTURES!$B$2:$B$23,0),0)=""),HLOOKUP(AQ$2+2,FIXTURES!$C$2:$NC$23,MATCH($C11,FIXTURES!$B$2:$B$23,0),0),IF(HLOOKUP(AQ$2+1,FIXTURES!$C$2:$NC$23,MATCH($C11,FIXTURES!$B$2:$B$23,0),0)="",HLOOKUP(AQ$2,FIXTURES!$C$2:$NC$23,MATCH($C11,FIXTURES!$B$2:$B$23,0),0),HLOOKUP(AQ$2+1,FIXTURES!$C$2:$NC$23,MATCH($C11,FIXTURES!$B$2:$B$23,0),0)))),IF(AND(HLOOKUP(AQ$2,FIXTURES!$C$2:$NC$23,MATCH($C11,FIXTURES!$B$2:$B$23,0),0)="",HLOOKUP(AQ$2+1,FIXTURES!$C$2:$NC$23,MATCH($C11,FIXTURES!$B$2:$B$23,0),0)=""),HLOOKUP(AQ$2+2,FIXTURES!$C$2:$NC$23,MATCH($C11,FIXTURES!$B$2:$B$23,0),0),IF(HLOOKUP(AQ$2+1,FIXTURES!$C$2:$NC$23,MATCH($C11,FIXTURES!$B$2:$B$23,0),0)="",HLOOKUP(AQ$2,FIXTURES!$C$2:$NC$23,MATCH($C11,FIXTURES!$B$2:$B$23,0),0),HLOOKUP(AQ$2+1,FIXTURES!$C$2:$NC$23,MATCH($C11,FIXTURES!$B$2:$B$23,0),0))))</f>
        <v/>
      </c>
      <c r="AR11" s="117" t="str">
        <f>IF(AR$1="SAT",IF(AND(HLOOKUP(AR$2,FIXTURES!$C$2:$NC$23,MATCH($C11,FIXTURES!$B$2:$B$23,0),0)="",HLOOKUP(AR$2+1,FIXTURES!$C$2:$NC$23,MATCH($C11,FIXTURES!$B$2:$B$23,0),0)="",HLOOKUP(AR$2+2,FIXTURES!$C$2:$NC$23,MATCH($C11,FIXTURES!$B$2:$B$23,0),0)=""),HLOOKUP(AR$2-1,FIXTURES!$C$2:$NC$23,MATCH($C11,FIXTURES!$B$2:$B$23,0),0),IF(AND(HLOOKUP(AR$2,FIXTURES!$C$2:$NC$23,MATCH($C11,FIXTURES!$B$2:$B$23,0),0)="",HLOOKUP(AR$2+1,FIXTURES!$C$2:$NC$23,MATCH($C11,FIXTURES!$B$2:$B$23,0),0)=""),HLOOKUP(AR$2+2,FIXTURES!$C$2:$NC$23,MATCH($C11,FIXTURES!$B$2:$B$23,0),0),IF(HLOOKUP(AR$2+1,FIXTURES!$C$2:$NC$23,MATCH($C11,FIXTURES!$B$2:$B$23,0),0)="",HLOOKUP(AR$2,FIXTURES!$C$2:$NC$23,MATCH($C11,FIXTURES!$B$2:$B$23,0),0),HLOOKUP(AR$2+1,FIXTURES!$C$2:$NC$23,MATCH($C11,FIXTURES!$B$2:$B$23,0),0)))),IF(AND(HLOOKUP(AR$2,FIXTURES!$C$2:$NC$23,MATCH($C11,FIXTURES!$B$2:$B$23,0),0)="",HLOOKUP(AR$2+1,FIXTURES!$C$2:$NC$23,MATCH($C11,FIXTURES!$B$2:$B$23,0),0)=""),HLOOKUP(AR$2+2,FIXTURES!$C$2:$NC$23,MATCH($C11,FIXTURES!$B$2:$B$23,0),0),IF(HLOOKUP(AR$2+1,FIXTURES!$C$2:$NC$23,MATCH($C11,FIXTURES!$B$2:$B$23,0),0)="",HLOOKUP(AR$2,FIXTURES!$C$2:$NC$23,MATCH($C11,FIXTURES!$B$2:$B$23,0),0),HLOOKUP(AR$2+1,FIXTURES!$C$2:$NC$23,MATCH($C11,FIXTURES!$B$2:$B$23,0),0))))</f>
        <v/>
      </c>
      <c r="AS11" s="117" t="str">
        <f>IF(AS$1="SAT",IF(AND(HLOOKUP(AS$2,FIXTURES!$C$2:$NC$23,MATCH($C11,FIXTURES!$B$2:$B$23,0),0)="",HLOOKUP(AS$2+1,FIXTURES!$C$2:$NC$23,MATCH($C11,FIXTURES!$B$2:$B$23,0),0)="",HLOOKUP(AS$2+2,FIXTURES!$C$2:$NC$23,MATCH($C11,FIXTURES!$B$2:$B$23,0),0)=""),HLOOKUP(AS$2-1,FIXTURES!$C$2:$NC$23,MATCH($C11,FIXTURES!$B$2:$B$23,0),0),IF(AND(HLOOKUP(AS$2,FIXTURES!$C$2:$NC$23,MATCH($C11,FIXTURES!$B$2:$B$23,0),0)="",HLOOKUP(AS$2+1,FIXTURES!$C$2:$NC$23,MATCH($C11,FIXTURES!$B$2:$B$23,0),0)=""),HLOOKUP(AS$2+2,FIXTURES!$C$2:$NC$23,MATCH($C11,FIXTURES!$B$2:$B$23,0),0),IF(HLOOKUP(AS$2+1,FIXTURES!$C$2:$NC$23,MATCH($C11,FIXTURES!$B$2:$B$23,0),0)="",HLOOKUP(AS$2,FIXTURES!$C$2:$NC$23,MATCH($C11,FIXTURES!$B$2:$B$23,0),0),HLOOKUP(AS$2+1,FIXTURES!$C$2:$NC$23,MATCH($C11,FIXTURES!$B$2:$B$23,0),0)))),IF(AND(HLOOKUP(AS$2,FIXTURES!$C$2:$NC$23,MATCH($C11,FIXTURES!$B$2:$B$23,0),0)="",HLOOKUP(AS$2+1,FIXTURES!$C$2:$NC$23,MATCH($C11,FIXTURES!$B$2:$B$23,0),0)=""),HLOOKUP(AS$2+2,FIXTURES!$C$2:$NC$23,MATCH($C11,FIXTURES!$B$2:$B$23,0),0),IF(HLOOKUP(AS$2+1,FIXTURES!$C$2:$NC$23,MATCH($C11,FIXTURES!$B$2:$B$23,0),0)="",HLOOKUP(AS$2,FIXTURES!$C$2:$NC$23,MATCH($C11,FIXTURES!$B$2:$B$23,0),0),HLOOKUP(AS$2+1,FIXTURES!$C$2:$NC$23,MATCH($C11,FIXTURES!$B$2:$B$23,0),0))))</f>
        <v/>
      </c>
      <c r="AT11" s="117" t="str">
        <f>IF(AT$1="SAT",IF(AND(HLOOKUP(AT$2,FIXTURES!$C$2:$NC$23,MATCH($C11,FIXTURES!$B$2:$B$23,0),0)="",HLOOKUP(AT$2+1,FIXTURES!$C$2:$NC$23,MATCH($C11,FIXTURES!$B$2:$B$23,0),0)="",HLOOKUP(AT$2+2,FIXTURES!$C$2:$NC$23,MATCH($C11,FIXTURES!$B$2:$B$23,0),0)=""),HLOOKUP(AT$2-1,FIXTURES!$C$2:$NC$23,MATCH($C11,FIXTURES!$B$2:$B$23,0),0),IF(AND(HLOOKUP(AT$2,FIXTURES!$C$2:$NC$23,MATCH($C11,FIXTURES!$B$2:$B$23,0),0)="",HLOOKUP(AT$2+1,FIXTURES!$C$2:$NC$23,MATCH($C11,FIXTURES!$B$2:$B$23,0),0)=""),HLOOKUP(AT$2+2,FIXTURES!$C$2:$NC$23,MATCH($C11,FIXTURES!$B$2:$B$23,0),0),IF(HLOOKUP(AT$2+1,FIXTURES!$C$2:$NC$23,MATCH($C11,FIXTURES!$B$2:$B$23,0),0)="",HLOOKUP(AT$2,FIXTURES!$C$2:$NC$23,MATCH($C11,FIXTURES!$B$2:$B$23,0),0),HLOOKUP(AT$2+1,FIXTURES!$C$2:$NC$23,MATCH($C11,FIXTURES!$B$2:$B$23,0),0)))),IF(AND(HLOOKUP(AT$2,FIXTURES!$C$2:$NC$23,MATCH($C11,FIXTURES!$B$2:$B$23,0),0)="",HLOOKUP(AT$2+1,FIXTURES!$C$2:$NC$23,MATCH($C11,FIXTURES!$B$2:$B$23,0),0)=""),HLOOKUP(AT$2+2,FIXTURES!$C$2:$NC$23,MATCH($C11,FIXTURES!$B$2:$B$23,0),0),IF(HLOOKUP(AT$2+1,FIXTURES!$C$2:$NC$23,MATCH($C11,FIXTURES!$B$2:$B$23,0),0)="",HLOOKUP(AT$2,FIXTURES!$C$2:$NC$23,MATCH($C11,FIXTURES!$B$2:$B$23,0),0),HLOOKUP(AT$2+1,FIXTURES!$C$2:$NC$23,MATCH($C11,FIXTURES!$B$2:$B$23,0),0))))</f>
        <v>BOU</v>
      </c>
      <c r="AU11" s="117" t="str">
        <f>IF(AU$1="SAT",IF(AND(HLOOKUP(AU$2,FIXTURES!$C$2:$NC$23,MATCH($C11,FIXTURES!$B$2:$B$23,0),0)="",HLOOKUP(AU$2+1,FIXTURES!$C$2:$NC$23,MATCH($C11,FIXTURES!$B$2:$B$23,0),0)="",HLOOKUP(AU$2+2,FIXTURES!$C$2:$NC$23,MATCH($C11,FIXTURES!$B$2:$B$23,0),0)=""),HLOOKUP(AU$2-1,FIXTURES!$C$2:$NC$23,MATCH($C11,FIXTURES!$B$2:$B$23,0),0),IF(AND(HLOOKUP(AU$2,FIXTURES!$C$2:$NC$23,MATCH($C11,FIXTURES!$B$2:$B$23,0),0)="",HLOOKUP(AU$2+1,FIXTURES!$C$2:$NC$23,MATCH($C11,FIXTURES!$B$2:$B$23,0),0)=""),HLOOKUP(AU$2+2,FIXTURES!$C$2:$NC$23,MATCH($C11,FIXTURES!$B$2:$B$23,0),0),IF(HLOOKUP(AU$2+1,FIXTURES!$C$2:$NC$23,MATCH($C11,FIXTURES!$B$2:$B$23,0),0)="",HLOOKUP(AU$2,FIXTURES!$C$2:$NC$23,MATCH($C11,FIXTURES!$B$2:$B$23,0),0),HLOOKUP(AU$2+1,FIXTURES!$C$2:$NC$23,MATCH($C11,FIXTURES!$B$2:$B$23,0),0)))),IF(AND(HLOOKUP(AU$2,FIXTURES!$C$2:$NC$23,MATCH($C11,FIXTURES!$B$2:$B$23,0),0)="",HLOOKUP(AU$2+1,FIXTURES!$C$2:$NC$23,MATCH($C11,FIXTURES!$B$2:$B$23,0),0)=""),HLOOKUP(AU$2+2,FIXTURES!$C$2:$NC$23,MATCH($C11,FIXTURES!$B$2:$B$23,0),0),IF(HLOOKUP(AU$2+1,FIXTURES!$C$2:$NC$23,MATCH($C11,FIXTURES!$B$2:$B$23,0),0)="",HLOOKUP(AU$2,FIXTURES!$C$2:$NC$23,MATCH($C11,FIXTURES!$B$2:$B$23,0),0),HLOOKUP(AU$2+1,FIXTURES!$C$2:$NC$23,MATCH($C11,FIXTURES!$B$2:$B$23,0),0))))</f>
        <v>nfo</v>
      </c>
      <c r="AV11" s="117" t="str">
        <f>IF(AV$1="SAT",IF(AND(HLOOKUP(AV$2,FIXTURES!$C$2:$NC$23,MATCH($C11,FIXTURES!$B$2:$B$23,0),0)="",HLOOKUP(AV$2+1,FIXTURES!$C$2:$NC$23,MATCH($C11,FIXTURES!$B$2:$B$23,0),0)="",HLOOKUP(AV$2+2,FIXTURES!$C$2:$NC$23,MATCH($C11,FIXTURES!$B$2:$B$23,0),0)=""),HLOOKUP(AV$2-1,FIXTURES!$C$2:$NC$23,MATCH($C11,FIXTURES!$B$2:$B$23,0),0),IF(AND(HLOOKUP(AV$2,FIXTURES!$C$2:$NC$23,MATCH($C11,FIXTURES!$B$2:$B$23,0),0)="",HLOOKUP(AV$2+1,FIXTURES!$C$2:$NC$23,MATCH($C11,FIXTURES!$B$2:$B$23,0),0)=""),HLOOKUP(AV$2+2,FIXTURES!$C$2:$NC$23,MATCH($C11,FIXTURES!$B$2:$B$23,0),0),IF(HLOOKUP(AV$2+1,FIXTURES!$C$2:$NC$23,MATCH($C11,FIXTURES!$B$2:$B$23,0),0)="",HLOOKUP(AV$2,FIXTURES!$C$2:$NC$23,MATCH($C11,FIXTURES!$B$2:$B$23,0),0),HLOOKUP(AV$2+1,FIXTURES!$C$2:$NC$23,MATCH($C11,FIXTURES!$B$2:$B$23,0),0)))),IF(AND(HLOOKUP(AV$2,FIXTURES!$C$2:$NC$23,MATCH($C11,FIXTURES!$B$2:$B$23,0),0)="",HLOOKUP(AV$2+1,FIXTURES!$C$2:$NC$23,MATCH($C11,FIXTURES!$B$2:$B$23,0),0)=""),HLOOKUP(AV$2+2,FIXTURES!$C$2:$NC$23,MATCH($C11,FIXTURES!$B$2:$B$23,0),0),IF(HLOOKUP(AV$2+1,FIXTURES!$C$2:$NC$23,MATCH($C11,FIXTURES!$B$2:$B$23,0),0)="",HLOOKUP(AV$2,FIXTURES!$C$2:$NC$23,MATCH($C11,FIXTURES!$B$2:$B$23,0),0),HLOOKUP(AV$2+1,FIXTURES!$C$2:$NC$23,MATCH($C11,FIXTURES!$B$2:$B$23,0),0))))</f>
        <v>MCI</v>
      </c>
      <c r="AW11" s="117" t="str">
        <f>IF(AW$1="SAT",IF(AND(HLOOKUP(AW$2,FIXTURES!$C$2:$NC$23,MATCH($C11,FIXTURES!$B$2:$B$23,0),0)="",HLOOKUP(AW$2+1,FIXTURES!$C$2:$NC$23,MATCH($C11,FIXTURES!$B$2:$B$23,0),0)="",HLOOKUP(AW$2+2,FIXTURES!$C$2:$NC$23,MATCH($C11,FIXTURES!$B$2:$B$23,0),0)=""),HLOOKUP(AW$2-1,FIXTURES!$C$2:$NC$23,MATCH($C11,FIXTURES!$B$2:$B$23,0),0),IF(AND(HLOOKUP(AW$2,FIXTURES!$C$2:$NC$23,MATCH($C11,FIXTURES!$B$2:$B$23,0),0)="",HLOOKUP(AW$2+1,FIXTURES!$C$2:$NC$23,MATCH($C11,FIXTURES!$B$2:$B$23,0),0)=""),HLOOKUP(AW$2+2,FIXTURES!$C$2:$NC$23,MATCH($C11,FIXTURES!$B$2:$B$23,0),0),IF(HLOOKUP(AW$2+1,FIXTURES!$C$2:$NC$23,MATCH($C11,FIXTURES!$B$2:$B$23,0),0)="",HLOOKUP(AW$2,FIXTURES!$C$2:$NC$23,MATCH($C11,FIXTURES!$B$2:$B$23,0),0),HLOOKUP(AW$2+1,FIXTURES!$C$2:$NC$23,MATCH($C11,FIXTURES!$B$2:$B$23,0),0)))),IF(AND(HLOOKUP(AW$2,FIXTURES!$C$2:$NC$23,MATCH($C11,FIXTURES!$B$2:$B$23,0),0)="",HLOOKUP(AW$2+1,FIXTURES!$C$2:$NC$23,MATCH($C11,FIXTURES!$B$2:$B$23,0),0)=""),HLOOKUP(AW$2+2,FIXTURES!$C$2:$NC$23,MATCH($C11,FIXTURES!$B$2:$B$23,0),0),IF(HLOOKUP(AW$2+1,FIXTURES!$C$2:$NC$23,MATCH($C11,FIXTURES!$B$2:$B$23,0),0)="",HLOOKUP(AW$2,FIXTURES!$C$2:$NC$23,MATCH($C11,FIXTURES!$B$2:$B$23,0),0),HLOOKUP(AW$2+1,FIXTURES!$C$2:$NC$23,MATCH($C11,FIXTURES!$B$2:$B$23,0),0))))</f>
        <v>Manchester City</v>
      </c>
      <c r="AX11" s="117" t="str">
        <f>IF(AX$1="SAT",IF(AND(HLOOKUP(AX$2,FIXTURES!$C$2:$NC$23,MATCH($C11,FIXTURES!$B$2:$B$23,0),0)="",HLOOKUP(AX$2+1,FIXTURES!$C$2:$NC$23,MATCH($C11,FIXTURES!$B$2:$B$23,0),0)="",HLOOKUP(AX$2+2,FIXTURES!$C$2:$NC$23,MATCH($C11,FIXTURES!$B$2:$B$23,0),0)=""),HLOOKUP(AX$2-1,FIXTURES!$C$2:$NC$23,MATCH($C11,FIXTURES!$B$2:$B$23,0),0),IF(AND(HLOOKUP(AX$2,FIXTURES!$C$2:$NC$23,MATCH($C11,FIXTURES!$B$2:$B$23,0),0)="",HLOOKUP(AX$2+1,FIXTURES!$C$2:$NC$23,MATCH($C11,FIXTURES!$B$2:$B$23,0),0)=""),HLOOKUP(AX$2+2,FIXTURES!$C$2:$NC$23,MATCH($C11,FIXTURES!$B$2:$B$23,0),0),IF(HLOOKUP(AX$2+1,FIXTURES!$C$2:$NC$23,MATCH($C11,FIXTURES!$B$2:$B$23,0),0)="",HLOOKUP(AX$2,FIXTURES!$C$2:$NC$23,MATCH($C11,FIXTURES!$B$2:$B$23,0),0),HLOOKUP(AX$2+1,FIXTURES!$C$2:$NC$23,MATCH($C11,FIXTURES!$B$2:$B$23,0),0)))),IF(AND(HLOOKUP(AX$2,FIXTURES!$C$2:$NC$23,MATCH($C11,FIXTURES!$B$2:$B$23,0),0)="",HLOOKUP(AX$2+1,FIXTURES!$C$2:$NC$23,MATCH($C11,FIXTURES!$B$2:$B$23,0),0)=""),HLOOKUP(AX$2+2,FIXTURES!$C$2:$NC$23,MATCH($C11,FIXTURES!$B$2:$B$23,0),0),IF(HLOOKUP(AX$2+1,FIXTURES!$C$2:$NC$23,MATCH($C11,FIXTURES!$B$2:$B$23,0),0)="",HLOOKUP(AX$2,FIXTURES!$C$2:$NC$23,MATCH($C11,FIXTURES!$B$2:$B$23,0),0),HLOOKUP(AX$2+1,FIXTURES!$C$2:$NC$23,MATCH($C11,FIXTURES!$B$2:$B$23,0),0))))</f>
        <v>ful</v>
      </c>
      <c r="AY11" s="117" t="str">
        <f>IF(AY$1="SAT",IF(AND(HLOOKUP(AY$2,FIXTURES!$C$2:$NC$23,MATCH($C11,FIXTURES!$B$2:$B$23,0),0)="",HLOOKUP(AY$2+1,FIXTURES!$C$2:$NC$23,MATCH($C11,FIXTURES!$B$2:$B$23,0),0)="",HLOOKUP(AY$2+2,FIXTURES!$C$2:$NC$23,MATCH($C11,FIXTURES!$B$2:$B$23,0),0)=""),HLOOKUP(AY$2-1,FIXTURES!$C$2:$NC$23,MATCH($C11,FIXTURES!$B$2:$B$23,0),0),IF(AND(HLOOKUP(AY$2,FIXTURES!$C$2:$NC$23,MATCH($C11,FIXTURES!$B$2:$B$23,0),0)="",HLOOKUP(AY$2+1,FIXTURES!$C$2:$NC$23,MATCH($C11,FIXTURES!$B$2:$B$23,0),0)=""),HLOOKUP(AY$2+2,FIXTURES!$C$2:$NC$23,MATCH($C11,FIXTURES!$B$2:$B$23,0),0),IF(HLOOKUP(AY$2+1,FIXTURES!$C$2:$NC$23,MATCH($C11,FIXTURES!$B$2:$B$23,0),0)="",HLOOKUP(AY$2,FIXTURES!$C$2:$NC$23,MATCH($C11,FIXTURES!$B$2:$B$23,0),0),HLOOKUP(AY$2+1,FIXTURES!$C$2:$NC$23,MATCH($C11,FIXTURES!$B$2:$B$23,0),0)))),IF(AND(HLOOKUP(AY$2,FIXTURES!$C$2:$NC$23,MATCH($C11,FIXTURES!$B$2:$B$23,0),0)="",HLOOKUP(AY$2+1,FIXTURES!$C$2:$NC$23,MATCH($C11,FIXTURES!$B$2:$B$23,0),0)=""),HLOOKUP(AY$2+2,FIXTURES!$C$2:$NC$23,MATCH($C11,FIXTURES!$B$2:$B$23,0),0),IF(HLOOKUP(AY$2+1,FIXTURES!$C$2:$NC$23,MATCH($C11,FIXTURES!$B$2:$B$23,0),0)="",HLOOKUP(AY$2,FIXTURES!$C$2:$NC$23,MATCH($C11,FIXTURES!$B$2:$B$23,0),0),HLOOKUP(AY$2+1,FIXTURES!$C$2:$NC$23,MATCH($C11,FIXTURES!$B$2:$B$23,0),0))))</f>
        <v>CRY</v>
      </c>
      <c r="AZ11" s="117" t="str">
        <f>IF(AZ$1="SAT",IF(AND(HLOOKUP(AZ$2,FIXTURES!$C$2:$NC$23,MATCH($C11,FIXTURES!$B$2:$B$23,0),0)="",HLOOKUP(AZ$2+1,FIXTURES!$C$2:$NC$23,MATCH($C11,FIXTURES!$B$2:$B$23,0),0)="",HLOOKUP(AZ$2+2,FIXTURES!$C$2:$NC$23,MATCH($C11,FIXTURES!$B$2:$B$23,0),0)=""),HLOOKUP(AZ$2-1,FIXTURES!$C$2:$NC$23,MATCH($C11,FIXTURES!$B$2:$B$23,0),0),IF(AND(HLOOKUP(AZ$2,FIXTURES!$C$2:$NC$23,MATCH($C11,FIXTURES!$B$2:$B$23,0),0)="",HLOOKUP(AZ$2+1,FIXTURES!$C$2:$NC$23,MATCH($C11,FIXTURES!$B$2:$B$23,0),0)=""),HLOOKUP(AZ$2+2,FIXTURES!$C$2:$NC$23,MATCH($C11,FIXTURES!$B$2:$B$23,0),0),IF(HLOOKUP(AZ$2+1,FIXTURES!$C$2:$NC$23,MATCH($C11,FIXTURES!$B$2:$B$23,0),0)="",HLOOKUP(AZ$2,FIXTURES!$C$2:$NC$23,MATCH($C11,FIXTURES!$B$2:$B$23,0),0),HLOOKUP(AZ$2+1,FIXTURES!$C$2:$NC$23,MATCH($C11,FIXTURES!$B$2:$B$23,0),0)))),IF(AND(HLOOKUP(AZ$2,FIXTURES!$C$2:$NC$23,MATCH($C11,FIXTURES!$B$2:$B$23,0),0)="",HLOOKUP(AZ$2+1,FIXTURES!$C$2:$NC$23,MATCH($C11,FIXTURES!$B$2:$B$23,0),0)=""),HLOOKUP(AZ$2+2,FIXTURES!$C$2:$NC$23,MATCH($C11,FIXTURES!$B$2:$B$23,0),0),IF(HLOOKUP(AZ$2+1,FIXTURES!$C$2:$NC$23,MATCH($C11,FIXTURES!$B$2:$B$23,0),0)="",HLOOKUP(AZ$2,FIXTURES!$C$2:$NC$23,MATCH($C11,FIXTURES!$B$2:$B$23,0),0),HLOOKUP(AZ$2+1,FIXTURES!$C$2:$NC$23,MATCH($C11,FIXTURES!$B$2:$B$23,0),0))))</f>
        <v/>
      </c>
      <c r="BA11" s="117" t="str">
        <f>IF(BA$1="SAT",IF(AND(HLOOKUP(BA$2,FIXTURES!$C$2:$NC$23,MATCH($C11,FIXTURES!$B$2:$B$23,0),0)="",HLOOKUP(BA$2+1,FIXTURES!$C$2:$NC$23,MATCH($C11,FIXTURES!$B$2:$B$23,0),0)="",HLOOKUP(BA$2+2,FIXTURES!$C$2:$NC$23,MATCH($C11,FIXTURES!$B$2:$B$23,0),0)=""),HLOOKUP(BA$2-1,FIXTURES!$C$2:$NC$23,MATCH($C11,FIXTURES!$B$2:$B$23,0),0),IF(AND(HLOOKUP(BA$2,FIXTURES!$C$2:$NC$23,MATCH($C11,FIXTURES!$B$2:$B$23,0),0)="",HLOOKUP(BA$2+1,FIXTURES!$C$2:$NC$23,MATCH($C11,FIXTURES!$B$2:$B$23,0),0)=""),HLOOKUP(BA$2+2,FIXTURES!$C$2:$NC$23,MATCH($C11,FIXTURES!$B$2:$B$23,0),0),IF(HLOOKUP(BA$2+1,FIXTURES!$C$2:$NC$23,MATCH($C11,FIXTURES!$B$2:$B$23,0),0)="",HLOOKUP(BA$2,FIXTURES!$C$2:$NC$23,MATCH($C11,FIXTURES!$B$2:$B$23,0),0),HLOOKUP(BA$2+1,FIXTURES!$C$2:$NC$23,MATCH($C11,FIXTURES!$B$2:$B$23,0),0)))),IF(AND(HLOOKUP(BA$2,FIXTURES!$C$2:$NC$23,MATCH($C11,FIXTURES!$B$2:$B$23,0),0)="",HLOOKUP(BA$2+1,FIXTURES!$C$2:$NC$23,MATCH($C11,FIXTURES!$B$2:$B$23,0),0)=""),HLOOKUP(BA$2+2,FIXTURES!$C$2:$NC$23,MATCH($C11,FIXTURES!$B$2:$B$23,0),0),IF(HLOOKUP(BA$2+1,FIXTURES!$C$2:$NC$23,MATCH($C11,FIXTURES!$B$2:$B$23,0),0)="",HLOOKUP(BA$2,FIXTURES!$C$2:$NC$23,MATCH($C11,FIXTURES!$B$2:$B$23,0),0),HLOOKUP(BA$2+1,FIXTURES!$C$2:$NC$23,MATCH($C11,FIXTURES!$B$2:$B$23,0),0))))</f>
        <v>liv</v>
      </c>
      <c r="BB11" s="117" t="str">
        <f>IF(BB$1="SAT",IF(AND(HLOOKUP(BB$2,FIXTURES!$C$2:$NC$23,MATCH($C11,FIXTURES!$B$2:$B$23,0),0)="",HLOOKUP(BB$2+1,FIXTURES!$C$2:$NC$23,MATCH($C11,FIXTURES!$B$2:$B$23,0),0)="",HLOOKUP(BB$2+2,FIXTURES!$C$2:$NC$23,MATCH($C11,FIXTURES!$B$2:$B$23,0),0)=""),HLOOKUP(BB$2-1,FIXTURES!$C$2:$NC$23,MATCH($C11,FIXTURES!$B$2:$B$23,0),0),IF(AND(HLOOKUP(BB$2,FIXTURES!$C$2:$NC$23,MATCH($C11,FIXTURES!$B$2:$B$23,0),0)="",HLOOKUP(BB$2+1,FIXTURES!$C$2:$NC$23,MATCH($C11,FIXTURES!$B$2:$B$23,0),0)=""),HLOOKUP(BB$2+2,FIXTURES!$C$2:$NC$23,MATCH($C11,FIXTURES!$B$2:$B$23,0),0),IF(HLOOKUP(BB$2+1,FIXTURES!$C$2:$NC$23,MATCH($C11,FIXTURES!$B$2:$B$23,0),0)="",HLOOKUP(BB$2,FIXTURES!$C$2:$NC$23,MATCH($C11,FIXTURES!$B$2:$B$23,0),0),HLOOKUP(BB$2+1,FIXTURES!$C$2:$NC$23,MATCH($C11,FIXTURES!$B$2:$B$23,0),0)))),IF(AND(HLOOKUP(BB$2,FIXTURES!$C$2:$NC$23,MATCH($C11,FIXTURES!$B$2:$B$23,0),0)="",HLOOKUP(BB$2+1,FIXTURES!$C$2:$NC$23,MATCH($C11,FIXTURES!$B$2:$B$23,0),0)=""),HLOOKUP(BB$2+2,FIXTURES!$C$2:$NC$23,MATCH($C11,FIXTURES!$B$2:$B$23,0),0),IF(HLOOKUP(BB$2+1,FIXTURES!$C$2:$NC$23,MATCH($C11,FIXTURES!$B$2:$B$23,0),0)="",HLOOKUP(BB$2,FIXTURES!$C$2:$NC$23,MATCH($C11,FIXTURES!$B$2:$B$23,0),0),HLOOKUP(BB$2+1,FIXTURES!$C$2:$NC$23,MATCH($C11,FIXTURES!$B$2:$B$23,0),0))))</f>
        <v/>
      </c>
      <c r="BC11" s="117" t="str">
        <f>IF(BC$1="SAT",IF(AND(HLOOKUP(BC$2,FIXTURES!$C$2:$NC$23,MATCH($C11,FIXTURES!$B$2:$B$23,0),0)="",HLOOKUP(BC$2+1,FIXTURES!$C$2:$NC$23,MATCH($C11,FIXTURES!$B$2:$B$23,0),0)="",HLOOKUP(BC$2+2,FIXTURES!$C$2:$NC$23,MATCH($C11,FIXTURES!$B$2:$B$23,0),0)=""),HLOOKUP(BC$2-1,FIXTURES!$C$2:$NC$23,MATCH($C11,FIXTURES!$B$2:$B$23,0),0),IF(AND(HLOOKUP(BC$2,FIXTURES!$C$2:$NC$23,MATCH($C11,FIXTURES!$B$2:$B$23,0),0)="",HLOOKUP(BC$2+1,FIXTURES!$C$2:$NC$23,MATCH($C11,FIXTURES!$B$2:$B$23,0),0)=""),HLOOKUP(BC$2+2,FIXTURES!$C$2:$NC$23,MATCH($C11,FIXTURES!$B$2:$B$23,0),0),IF(HLOOKUP(BC$2+1,FIXTURES!$C$2:$NC$23,MATCH($C11,FIXTURES!$B$2:$B$23,0),0)="",HLOOKUP(BC$2,FIXTURES!$C$2:$NC$23,MATCH($C11,FIXTURES!$B$2:$B$23,0),0),HLOOKUP(BC$2+1,FIXTURES!$C$2:$NC$23,MATCH($C11,FIXTURES!$B$2:$B$23,0),0)))),IF(AND(HLOOKUP(BC$2,FIXTURES!$C$2:$NC$23,MATCH($C11,FIXTURES!$B$2:$B$23,0),0)="",HLOOKUP(BC$2+1,FIXTURES!$C$2:$NC$23,MATCH($C11,FIXTURES!$B$2:$B$23,0),0)=""),HLOOKUP(BC$2+2,FIXTURES!$C$2:$NC$23,MATCH($C11,FIXTURES!$B$2:$B$23,0),0),IF(HLOOKUP(BC$2+1,FIXTURES!$C$2:$NC$23,MATCH($C11,FIXTURES!$B$2:$B$23,0),0)="",HLOOKUP(BC$2,FIXTURES!$C$2:$NC$23,MATCH($C11,FIXTURES!$B$2:$B$23,0),0),HLOOKUP(BC$2+1,FIXTURES!$C$2:$NC$23,MATCH($C11,FIXTURES!$B$2:$B$23,0),0))))</f>
        <v/>
      </c>
      <c r="BD11" s="117" t="str">
        <f>IF(BD$1="SAT",IF(AND(HLOOKUP(BD$2,FIXTURES!$C$2:$NC$23,MATCH($C11,FIXTURES!$B$2:$B$23,0),0)="",HLOOKUP(BD$2+1,FIXTURES!$C$2:$NC$23,MATCH($C11,FIXTURES!$B$2:$B$23,0),0)="",HLOOKUP(BD$2+2,FIXTURES!$C$2:$NC$23,MATCH($C11,FIXTURES!$B$2:$B$23,0),0)=""),HLOOKUP(BD$2-1,FIXTURES!$C$2:$NC$23,MATCH($C11,FIXTURES!$B$2:$B$23,0),0),IF(AND(HLOOKUP(BD$2,FIXTURES!$C$2:$NC$23,MATCH($C11,FIXTURES!$B$2:$B$23,0),0)="",HLOOKUP(BD$2+1,FIXTURES!$C$2:$NC$23,MATCH($C11,FIXTURES!$B$2:$B$23,0),0)=""),HLOOKUP(BD$2+2,FIXTURES!$C$2:$NC$23,MATCH($C11,FIXTURES!$B$2:$B$23,0),0),IF(HLOOKUP(BD$2+1,FIXTURES!$C$2:$NC$23,MATCH($C11,FIXTURES!$B$2:$B$23,0),0)="",HLOOKUP(BD$2,FIXTURES!$C$2:$NC$23,MATCH($C11,FIXTURES!$B$2:$B$23,0),0),HLOOKUP(BD$2+1,FIXTURES!$C$2:$NC$23,MATCH($C11,FIXTURES!$B$2:$B$23,0),0)))),IF(AND(HLOOKUP(BD$2,FIXTURES!$C$2:$NC$23,MATCH($C11,FIXTURES!$B$2:$B$23,0),0)="",HLOOKUP(BD$2+1,FIXTURES!$C$2:$NC$23,MATCH($C11,FIXTURES!$B$2:$B$23,0),0)=""),HLOOKUP(BD$2+2,FIXTURES!$C$2:$NC$23,MATCH($C11,FIXTURES!$B$2:$B$23,0),0),IF(HLOOKUP(BD$2+1,FIXTURES!$C$2:$NC$23,MATCH($C11,FIXTURES!$B$2:$B$23,0),0)="",HLOOKUP(BD$2,FIXTURES!$C$2:$NC$23,MATCH($C11,FIXTURES!$B$2:$B$23,0),0),HLOOKUP(BD$2+1,FIXTURES!$C$2:$NC$23,MATCH($C11,FIXTURES!$B$2:$B$23,0),0))))</f>
        <v/>
      </c>
      <c r="BE11" s="117" t="str">
        <f>IF(BE$1="SAT",IF(AND(HLOOKUP(BE$2,FIXTURES!$C$2:$NC$23,MATCH($C11,FIXTURES!$B$2:$B$23,0),0)="",HLOOKUP(BE$2+1,FIXTURES!$C$2:$NC$23,MATCH($C11,FIXTURES!$B$2:$B$23,0),0)="",HLOOKUP(BE$2+2,FIXTURES!$C$2:$NC$23,MATCH($C11,FIXTURES!$B$2:$B$23,0),0)=""),HLOOKUP(BE$2-1,FIXTURES!$C$2:$NC$23,MATCH($C11,FIXTURES!$B$2:$B$23,0),0),IF(AND(HLOOKUP(BE$2,FIXTURES!$C$2:$NC$23,MATCH($C11,FIXTURES!$B$2:$B$23,0),0)="",HLOOKUP(BE$2+1,FIXTURES!$C$2:$NC$23,MATCH($C11,FIXTURES!$B$2:$B$23,0),0)=""),HLOOKUP(BE$2+2,FIXTURES!$C$2:$NC$23,MATCH($C11,FIXTURES!$B$2:$B$23,0),0),IF(HLOOKUP(BE$2+1,FIXTURES!$C$2:$NC$23,MATCH($C11,FIXTURES!$B$2:$B$23,0),0)="",HLOOKUP(BE$2,FIXTURES!$C$2:$NC$23,MATCH($C11,FIXTURES!$B$2:$B$23,0),0),HLOOKUP(BE$2+1,FIXTURES!$C$2:$NC$23,MATCH($C11,FIXTURES!$B$2:$B$23,0),0)))),IF(AND(HLOOKUP(BE$2,FIXTURES!$C$2:$NC$23,MATCH($C11,FIXTURES!$B$2:$B$23,0),0)="",HLOOKUP(BE$2+1,FIXTURES!$C$2:$NC$23,MATCH($C11,FIXTURES!$B$2:$B$23,0),0)=""),HLOOKUP(BE$2+2,FIXTURES!$C$2:$NC$23,MATCH($C11,FIXTURES!$B$2:$B$23,0),0),IF(HLOOKUP(BE$2+1,FIXTURES!$C$2:$NC$23,MATCH($C11,FIXTURES!$B$2:$B$23,0),0)="",HLOOKUP(BE$2,FIXTURES!$C$2:$NC$23,MATCH($C11,FIXTURES!$B$2:$B$23,0),0),HLOOKUP(BE$2+1,FIXTURES!$C$2:$NC$23,MATCH($C11,FIXTURES!$B$2:$B$23,0),0))))</f>
        <v>FUL</v>
      </c>
      <c r="BF11" s="117" t="str">
        <f>IF(BF$1="SAT",IF(AND(HLOOKUP(BF$2,FIXTURES!$C$2:$NC$23,MATCH($C11,FIXTURES!$B$2:$B$23,0),0)="",HLOOKUP(BF$2+1,FIXTURES!$C$2:$NC$23,MATCH($C11,FIXTURES!$B$2:$B$23,0),0)="",HLOOKUP(BF$2+2,FIXTURES!$C$2:$NC$23,MATCH($C11,FIXTURES!$B$2:$B$23,0),0)=""),HLOOKUP(BF$2-1,FIXTURES!$C$2:$NC$23,MATCH($C11,FIXTURES!$B$2:$B$23,0),0),IF(AND(HLOOKUP(BF$2,FIXTURES!$C$2:$NC$23,MATCH($C11,FIXTURES!$B$2:$B$23,0),0)="",HLOOKUP(BF$2+1,FIXTURES!$C$2:$NC$23,MATCH($C11,FIXTURES!$B$2:$B$23,0),0)=""),HLOOKUP(BF$2+2,FIXTURES!$C$2:$NC$23,MATCH($C11,FIXTURES!$B$2:$B$23,0),0),IF(HLOOKUP(BF$2+1,FIXTURES!$C$2:$NC$23,MATCH($C11,FIXTURES!$B$2:$B$23,0),0)="",HLOOKUP(BF$2,FIXTURES!$C$2:$NC$23,MATCH($C11,FIXTURES!$B$2:$B$23,0),0),HLOOKUP(BF$2+1,FIXTURES!$C$2:$NC$23,MATCH($C11,FIXTURES!$B$2:$B$23,0),0)))),IF(AND(HLOOKUP(BF$2,FIXTURES!$C$2:$NC$23,MATCH($C11,FIXTURES!$B$2:$B$23,0),0)="",HLOOKUP(BF$2+1,FIXTURES!$C$2:$NC$23,MATCH($C11,FIXTURES!$B$2:$B$23,0),0)=""),HLOOKUP(BF$2+2,FIXTURES!$C$2:$NC$23,MATCH($C11,FIXTURES!$B$2:$B$23,0),0),IF(HLOOKUP(BF$2+1,FIXTURES!$C$2:$NC$23,MATCH($C11,FIXTURES!$B$2:$B$23,0),0)="",HLOOKUP(BF$2,FIXTURES!$C$2:$NC$23,MATCH($C11,FIXTURES!$B$2:$B$23,0),0),HLOOKUP(BF$2+1,FIXTURES!$C$2:$NC$23,MATCH($C11,FIXTURES!$B$2:$B$23,0),0))))</f>
        <v/>
      </c>
      <c r="BG11" s="117" t="str">
        <f>IF(BG$1="SAT",IF(AND(HLOOKUP(BG$2,FIXTURES!$C$2:$NC$23,MATCH($C11,FIXTURES!$B$2:$B$23,0),0)="",HLOOKUP(BG$2+1,FIXTURES!$C$2:$NC$23,MATCH($C11,FIXTURES!$B$2:$B$23,0),0)="",HLOOKUP(BG$2+2,FIXTURES!$C$2:$NC$23,MATCH($C11,FIXTURES!$B$2:$B$23,0),0)=""),HLOOKUP(BG$2-1,FIXTURES!$C$2:$NC$23,MATCH($C11,FIXTURES!$B$2:$B$23,0),0),IF(AND(HLOOKUP(BG$2,FIXTURES!$C$2:$NC$23,MATCH($C11,FIXTURES!$B$2:$B$23,0),0)="",HLOOKUP(BG$2+1,FIXTURES!$C$2:$NC$23,MATCH($C11,FIXTURES!$B$2:$B$23,0),0)=""),HLOOKUP(BG$2+2,FIXTURES!$C$2:$NC$23,MATCH($C11,FIXTURES!$B$2:$B$23,0),0),IF(HLOOKUP(BG$2+1,FIXTURES!$C$2:$NC$23,MATCH($C11,FIXTURES!$B$2:$B$23,0),0)="",HLOOKUP(BG$2,FIXTURES!$C$2:$NC$23,MATCH($C11,FIXTURES!$B$2:$B$23,0),0),HLOOKUP(BG$2+1,FIXTURES!$C$2:$NC$23,MATCH($C11,FIXTURES!$B$2:$B$23,0),0)))),IF(AND(HLOOKUP(BG$2,FIXTURES!$C$2:$NC$23,MATCH($C11,FIXTURES!$B$2:$B$23,0),0)="",HLOOKUP(BG$2+1,FIXTURES!$C$2:$NC$23,MATCH($C11,FIXTURES!$B$2:$B$23,0),0)=""),HLOOKUP(BG$2+2,FIXTURES!$C$2:$NC$23,MATCH($C11,FIXTURES!$B$2:$B$23,0),0),IF(HLOOKUP(BG$2+1,FIXTURES!$C$2:$NC$23,MATCH($C11,FIXTURES!$B$2:$B$23,0),0)="",HLOOKUP(BG$2,FIXTURES!$C$2:$NC$23,MATCH($C11,FIXTURES!$B$2:$B$23,0),0),HLOOKUP(BG$2+1,FIXTURES!$C$2:$NC$23,MATCH($C11,FIXTURES!$B$2:$B$23,0),0))))</f>
        <v>whu</v>
      </c>
      <c r="BH11" s="117" t="str">
        <f>IF(BH$1="SAT",IF(AND(HLOOKUP(BH$2,FIXTURES!$C$2:$NC$23,MATCH($C11,FIXTURES!$B$2:$B$23,0),0)="",HLOOKUP(BH$2+1,FIXTURES!$C$2:$NC$23,MATCH($C11,FIXTURES!$B$2:$B$23,0),0)="",HLOOKUP(BH$2+2,FIXTURES!$C$2:$NC$23,MATCH($C11,FIXTURES!$B$2:$B$23,0),0)=""),HLOOKUP(BH$2-1,FIXTURES!$C$2:$NC$23,MATCH($C11,FIXTURES!$B$2:$B$23,0),0),IF(AND(HLOOKUP(BH$2,FIXTURES!$C$2:$NC$23,MATCH($C11,FIXTURES!$B$2:$B$23,0),0)="",HLOOKUP(BH$2+1,FIXTURES!$C$2:$NC$23,MATCH($C11,FIXTURES!$B$2:$B$23,0),0)=""),HLOOKUP(BH$2+2,FIXTURES!$C$2:$NC$23,MATCH($C11,FIXTURES!$B$2:$B$23,0),0),IF(HLOOKUP(BH$2+1,FIXTURES!$C$2:$NC$23,MATCH($C11,FIXTURES!$B$2:$B$23,0),0)="",HLOOKUP(BH$2,FIXTURES!$C$2:$NC$23,MATCH($C11,FIXTURES!$B$2:$B$23,0),0),HLOOKUP(BH$2+1,FIXTURES!$C$2:$NC$23,MATCH($C11,FIXTURES!$B$2:$B$23,0),0)))),IF(AND(HLOOKUP(BH$2,FIXTURES!$C$2:$NC$23,MATCH($C11,FIXTURES!$B$2:$B$23,0),0)="",HLOOKUP(BH$2+1,FIXTURES!$C$2:$NC$23,MATCH($C11,FIXTURES!$B$2:$B$23,0),0)=""),HLOOKUP(BH$2+2,FIXTURES!$C$2:$NC$23,MATCH($C11,FIXTURES!$B$2:$B$23,0),0),IF(HLOOKUP(BH$2+1,FIXTURES!$C$2:$NC$23,MATCH($C11,FIXTURES!$B$2:$B$23,0),0)="",HLOOKUP(BH$2,FIXTURES!$C$2:$NC$23,MATCH($C11,FIXTURES!$B$2:$B$23,0),0),HLOOKUP(BH$2+1,FIXTURES!$C$2:$NC$23,MATCH($C11,FIXTURES!$B$2:$B$23,0),0))))</f>
        <v>Dortmund</v>
      </c>
      <c r="BI11" s="117" t="str">
        <f>IF(BI$1="SAT",IF(AND(HLOOKUP(BI$2,FIXTURES!$C$2:$NC$23,MATCH($C11,FIXTURES!$B$2:$B$23,0),0)="",HLOOKUP(BI$2+1,FIXTURES!$C$2:$NC$23,MATCH($C11,FIXTURES!$B$2:$B$23,0),0)="",HLOOKUP(BI$2+2,FIXTURES!$C$2:$NC$23,MATCH($C11,FIXTURES!$B$2:$B$23,0),0)=""),HLOOKUP(BI$2-1,FIXTURES!$C$2:$NC$23,MATCH($C11,FIXTURES!$B$2:$B$23,0),0),IF(AND(HLOOKUP(BI$2,FIXTURES!$C$2:$NC$23,MATCH($C11,FIXTURES!$B$2:$B$23,0),0)="",HLOOKUP(BI$2+1,FIXTURES!$C$2:$NC$23,MATCH($C11,FIXTURES!$B$2:$B$23,0),0)=""),HLOOKUP(BI$2+2,FIXTURES!$C$2:$NC$23,MATCH($C11,FIXTURES!$B$2:$B$23,0),0),IF(HLOOKUP(BI$2+1,FIXTURES!$C$2:$NC$23,MATCH($C11,FIXTURES!$B$2:$B$23,0),0)="",HLOOKUP(BI$2,FIXTURES!$C$2:$NC$23,MATCH($C11,FIXTURES!$B$2:$B$23,0),0),HLOOKUP(BI$2+1,FIXTURES!$C$2:$NC$23,MATCH($C11,FIXTURES!$B$2:$B$23,0),0)))),IF(AND(HLOOKUP(BI$2,FIXTURES!$C$2:$NC$23,MATCH($C11,FIXTURES!$B$2:$B$23,0),0)="",HLOOKUP(BI$2+1,FIXTURES!$C$2:$NC$23,MATCH($C11,FIXTURES!$B$2:$B$23,0),0)=""),HLOOKUP(BI$2+2,FIXTURES!$C$2:$NC$23,MATCH($C11,FIXTURES!$B$2:$B$23,0),0),IF(HLOOKUP(BI$2+1,FIXTURES!$C$2:$NC$23,MATCH($C11,FIXTURES!$B$2:$B$23,0),0)="",HLOOKUP(BI$2,FIXTURES!$C$2:$NC$23,MATCH($C11,FIXTURES!$B$2:$B$23,0),0),HLOOKUP(BI$2+1,FIXTURES!$C$2:$NC$23,MATCH($C11,FIXTURES!$B$2:$B$23,0),0))))</f>
        <v>SOU</v>
      </c>
      <c r="BJ11" s="117" t="str">
        <f>IF(BJ$1="SAT",IF(AND(HLOOKUP(BJ$2,FIXTURES!$C$2:$NC$23,MATCH($C11,FIXTURES!$B$2:$B$23,0),0)="",HLOOKUP(BJ$2+1,FIXTURES!$C$2:$NC$23,MATCH($C11,FIXTURES!$B$2:$B$23,0),0)="",HLOOKUP(BJ$2+2,FIXTURES!$C$2:$NC$23,MATCH($C11,FIXTURES!$B$2:$B$23,0),0)=""),HLOOKUP(BJ$2-1,FIXTURES!$C$2:$NC$23,MATCH($C11,FIXTURES!$B$2:$B$23,0),0),IF(AND(HLOOKUP(BJ$2,FIXTURES!$C$2:$NC$23,MATCH($C11,FIXTURES!$B$2:$B$23,0),0)="",HLOOKUP(BJ$2+1,FIXTURES!$C$2:$NC$23,MATCH($C11,FIXTURES!$B$2:$B$23,0),0)=""),HLOOKUP(BJ$2+2,FIXTURES!$C$2:$NC$23,MATCH($C11,FIXTURES!$B$2:$B$23,0),0),IF(HLOOKUP(BJ$2+1,FIXTURES!$C$2:$NC$23,MATCH($C11,FIXTURES!$B$2:$B$23,0),0)="",HLOOKUP(BJ$2,FIXTURES!$C$2:$NC$23,MATCH($C11,FIXTURES!$B$2:$B$23,0),0),HLOOKUP(BJ$2+1,FIXTURES!$C$2:$NC$23,MATCH($C11,FIXTURES!$B$2:$B$23,0),0)))),IF(AND(HLOOKUP(BJ$2,FIXTURES!$C$2:$NC$23,MATCH($C11,FIXTURES!$B$2:$B$23,0),0)="",HLOOKUP(BJ$2+1,FIXTURES!$C$2:$NC$23,MATCH($C11,FIXTURES!$B$2:$B$23,0),0)=""),HLOOKUP(BJ$2+2,FIXTURES!$C$2:$NC$23,MATCH($C11,FIXTURES!$B$2:$B$23,0),0),IF(HLOOKUP(BJ$2+1,FIXTURES!$C$2:$NC$23,MATCH($C11,FIXTURES!$B$2:$B$23,0),0)="",HLOOKUP(BJ$2,FIXTURES!$C$2:$NC$23,MATCH($C11,FIXTURES!$B$2:$B$23,0),0),HLOOKUP(BJ$2+1,FIXTURES!$C$2:$NC$23,MATCH($C11,FIXTURES!$B$2:$B$23,0),0))))</f>
        <v/>
      </c>
      <c r="BK11" s="117" t="str">
        <f>IF(BK$1="SAT",IF(AND(HLOOKUP(BK$2,FIXTURES!$C$2:$NC$23,MATCH($C11,FIXTURES!$B$2:$B$23,0),0)="",HLOOKUP(BK$2+1,FIXTURES!$C$2:$NC$23,MATCH($C11,FIXTURES!$B$2:$B$23,0),0)="",HLOOKUP(BK$2+2,FIXTURES!$C$2:$NC$23,MATCH($C11,FIXTURES!$B$2:$B$23,0),0)=""),HLOOKUP(BK$2-1,FIXTURES!$C$2:$NC$23,MATCH($C11,FIXTURES!$B$2:$B$23,0),0),IF(AND(HLOOKUP(BK$2,FIXTURES!$C$2:$NC$23,MATCH($C11,FIXTURES!$B$2:$B$23,0),0)="",HLOOKUP(BK$2+1,FIXTURES!$C$2:$NC$23,MATCH($C11,FIXTURES!$B$2:$B$23,0),0)=""),HLOOKUP(BK$2+2,FIXTURES!$C$2:$NC$23,MATCH($C11,FIXTURES!$B$2:$B$23,0),0),IF(HLOOKUP(BK$2+1,FIXTURES!$C$2:$NC$23,MATCH($C11,FIXTURES!$B$2:$B$23,0),0)="",HLOOKUP(BK$2,FIXTURES!$C$2:$NC$23,MATCH($C11,FIXTURES!$B$2:$B$23,0),0),HLOOKUP(BK$2+1,FIXTURES!$C$2:$NC$23,MATCH($C11,FIXTURES!$B$2:$B$23,0),0)))),IF(AND(HLOOKUP(BK$2,FIXTURES!$C$2:$NC$23,MATCH($C11,FIXTURES!$B$2:$B$23,0),0)="",HLOOKUP(BK$2+1,FIXTURES!$C$2:$NC$23,MATCH($C11,FIXTURES!$B$2:$B$23,0),0)=""),HLOOKUP(BK$2+2,FIXTURES!$C$2:$NC$23,MATCH($C11,FIXTURES!$B$2:$B$23,0),0),IF(HLOOKUP(BK$2+1,FIXTURES!$C$2:$NC$23,MATCH($C11,FIXTURES!$B$2:$B$23,0),0)="",HLOOKUP(BK$2,FIXTURES!$C$2:$NC$23,MATCH($C11,FIXTURES!$B$2:$B$23,0),0),HLOOKUP(BK$2+1,FIXTURES!$C$2:$NC$23,MATCH($C11,FIXTURES!$B$2:$B$23,0),0))))</f>
        <v>tot</v>
      </c>
      <c r="BL11" s="117" t="str">
        <f>IF(BL$1="SAT",IF(AND(HLOOKUP(BL$2,FIXTURES!$C$2:$NC$23,MATCH($C11,FIXTURES!$B$2:$B$23,0),0)="",HLOOKUP(BL$2+1,FIXTURES!$C$2:$NC$23,MATCH($C11,FIXTURES!$B$2:$B$23,0),0)="",HLOOKUP(BL$2+2,FIXTURES!$C$2:$NC$23,MATCH($C11,FIXTURES!$B$2:$B$23,0),0)=""),HLOOKUP(BL$2-1,FIXTURES!$C$2:$NC$23,MATCH($C11,FIXTURES!$B$2:$B$23,0),0),IF(AND(HLOOKUP(BL$2,FIXTURES!$C$2:$NC$23,MATCH($C11,FIXTURES!$B$2:$B$23,0),0)="",HLOOKUP(BL$2+1,FIXTURES!$C$2:$NC$23,MATCH($C11,FIXTURES!$B$2:$B$23,0),0)=""),HLOOKUP(BL$2+2,FIXTURES!$C$2:$NC$23,MATCH($C11,FIXTURES!$B$2:$B$23,0),0),IF(HLOOKUP(BL$2+1,FIXTURES!$C$2:$NC$23,MATCH($C11,FIXTURES!$B$2:$B$23,0),0)="",HLOOKUP(BL$2,FIXTURES!$C$2:$NC$23,MATCH($C11,FIXTURES!$B$2:$B$23,0),0),HLOOKUP(BL$2+1,FIXTURES!$C$2:$NC$23,MATCH($C11,FIXTURES!$B$2:$B$23,0),0)))),IF(AND(HLOOKUP(BL$2,FIXTURES!$C$2:$NC$23,MATCH($C11,FIXTURES!$B$2:$B$23,0),0)="",HLOOKUP(BL$2+1,FIXTURES!$C$2:$NC$23,MATCH($C11,FIXTURES!$B$2:$B$23,0),0)=""),HLOOKUP(BL$2+2,FIXTURES!$C$2:$NC$23,MATCH($C11,FIXTURES!$B$2:$B$23,0),0),IF(HLOOKUP(BL$2+1,FIXTURES!$C$2:$NC$23,MATCH($C11,FIXTURES!$B$2:$B$23,0),0)="",HLOOKUP(BL$2,FIXTURES!$C$2:$NC$23,MATCH($C11,FIXTURES!$B$2:$B$23,0),0),HLOOKUP(BL$2+1,FIXTURES!$C$2:$NC$23,MATCH($C11,FIXTURES!$B$2:$B$23,0),0))))</f>
        <v/>
      </c>
      <c r="BM11" s="117" t="str">
        <f>IF(BM$1="SAT",IF(AND(HLOOKUP(BM$2,FIXTURES!$C$2:$NC$23,MATCH($C11,FIXTURES!$B$2:$B$23,0),0)="",HLOOKUP(BM$2+1,FIXTURES!$C$2:$NC$23,MATCH($C11,FIXTURES!$B$2:$B$23,0),0)="",HLOOKUP(BM$2+2,FIXTURES!$C$2:$NC$23,MATCH($C11,FIXTURES!$B$2:$B$23,0),0)=""),HLOOKUP(BM$2-1,FIXTURES!$C$2:$NC$23,MATCH($C11,FIXTURES!$B$2:$B$23,0),0),IF(AND(HLOOKUP(BM$2,FIXTURES!$C$2:$NC$23,MATCH($C11,FIXTURES!$B$2:$B$23,0),0)="",HLOOKUP(BM$2+1,FIXTURES!$C$2:$NC$23,MATCH($C11,FIXTURES!$B$2:$B$23,0),0)=""),HLOOKUP(BM$2+2,FIXTURES!$C$2:$NC$23,MATCH($C11,FIXTURES!$B$2:$B$23,0),0),IF(HLOOKUP(BM$2+1,FIXTURES!$C$2:$NC$23,MATCH($C11,FIXTURES!$B$2:$B$23,0),0)="",HLOOKUP(BM$2,FIXTURES!$C$2:$NC$23,MATCH($C11,FIXTURES!$B$2:$B$23,0),0),HLOOKUP(BM$2+1,FIXTURES!$C$2:$NC$23,MATCH($C11,FIXTURES!$B$2:$B$23,0),0)))),IF(AND(HLOOKUP(BM$2,FIXTURES!$C$2:$NC$23,MATCH($C11,FIXTURES!$B$2:$B$23,0),0)="",HLOOKUP(BM$2+1,FIXTURES!$C$2:$NC$23,MATCH($C11,FIXTURES!$B$2:$B$23,0),0)=""),HLOOKUP(BM$2+2,FIXTURES!$C$2:$NC$23,MATCH($C11,FIXTURES!$B$2:$B$23,0),0),IF(HLOOKUP(BM$2+1,FIXTURES!$C$2:$NC$23,MATCH($C11,FIXTURES!$B$2:$B$23,0),0)="",HLOOKUP(BM$2,FIXTURES!$C$2:$NC$23,MATCH($C11,FIXTURES!$B$2:$B$23,0),0),HLOOKUP(BM$2+1,FIXTURES!$C$2:$NC$23,MATCH($C11,FIXTURES!$B$2:$B$23,0),0))))</f>
        <v>LEE</v>
      </c>
      <c r="BN11" s="117" t="str">
        <f>IF(BN$1="SAT",IF(AND(HLOOKUP(BN$2,FIXTURES!$C$2:$NC$23,MATCH($C11,FIXTURES!$B$2:$B$23,0),0)="",HLOOKUP(BN$2+1,FIXTURES!$C$2:$NC$23,MATCH($C11,FIXTURES!$B$2:$B$23,0),0)="",HLOOKUP(BN$2+2,FIXTURES!$C$2:$NC$23,MATCH($C11,FIXTURES!$B$2:$B$23,0),0)=""),HLOOKUP(BN$2-1,FIXTURES!$C$2:$NC$23,MATCH($C11,FIXTURES!$B$2:$B$23,0),0),IF(AND(HLOOKUP(BN$2,FIXTURES!$C$2:$NC$23,MATCH($C11,FIXTURES!$B$2:$B$23,0),0)="",HLOOKUP(BN$2+1,FIXTURES!$C$2:$NC$23,MATCH($C11,FIXTURES!$B$2:$B$23,0),0)=""),HLOOKUP(BN$2+2,FIXTURES!$C$2:$NC$23,MATCH($C11,FIXTURES!$B$2:$B$23,0),0),IF(HLOOKUP(BN$2+1,FIXTURES!$C$2:$NC$23,MATCH($C11,FIXTURES!$B$2:$B$23,0),0)="",HLOOKUP(BN$2,FIXTURES!$C$2:$NC$23,MATCH($C11,FIXTURES!$B$2:$B$23,0),0),HLOOKUP(BN$2+1,FIXTURES!$C$2:$NC$23,MATCH($C11,FIXTURES!$B$2:$B$23,0),0)))),IF(AND(HLOOKUP(BN$2,FIXTURES!$C$2:$NC$23,MATCH($C11,FIXTURES!$B$2:$B$23,0),0)="",HLOOKUP(BN$2+1,FIXTURES!$C$2:$NC$23,MATCH($C11,FIXTURES!$B$2:$B$23,0),0)=""),HLOOKUP(BN$2+2,FIXTURES!$C$2:$NC$23,MATCH($C11,FIXTURES!$B$2:$B$23,0),0),IF(HLOOKUP(BN$2+1,FIXTURES!$C$2:$NC$23,MATCH($C11,FIXTURES!$B$2:$B$23,0),0)="",HLOOKUP(BN$2,FIXTURES!$C$2:$NC$23,MATCH($C11,FIXTURES!$B$2:$B$23,0),0),HLOOKUP(BN$2+1,FIXTURES!$C$2:$NC$23,MATCH($C11,FIXTURES!$B$2:$B$23,0),0))))</f>
        <v>Dortmund</v>
      </c>
      <c r="BO11" s="117" t="str">
        <f>IF(BO$1="SAT",IF(AND(HLOOKUP(BO$2,FIXTURES!$C$2:$NC$23,MATCH($C11,FIXTURES!$B$2:$B$23,0),0)="",HLOOKUP(BO$2+1,FIXTURES!$C$2:$NC$23,MATCH($C11,FIXTURES!$B$2:$B$23,0),0)="",HLOOKUP(BO$2+2,FIXTURES!$C$2:$NC$23,MATCH($C11,FIXTURES!$B$2:$B$23,0),0)=""),HLOOKUP(BO$2-1,FIXTURES!$C$2:$NC$23,MATCH($C11,FIXTURES!$B$2:$B$23,0),0),IF(AND(HLOOKUP(BO$2,FIXTURES!$C$2:$NC$23,MATCH($C11,FIXTURES!$B$2:$B$23,0),0)="",HLOOKUP(BO$2+1,FIXTURES!$C$2:$NC$23,MATCH($C11,FIXTURES!$B$2:$B$23,0),0)=""),HLOOKUP(BO$2+2,FIXTURES!$C$2:$NC$23,MATCH($C11,FIXTURES!$B$2:$B$23,0),0),IF(HLOOKUP(BO$2+1,FIXTURES!$C$2:$NC$23,MATCH($C11,FIXTURES!$B$2:$B$23,0),0)="",HLOOKUP(BO$2,FIXTURES!$C$2:$NC$23,MATCH($C11,FIXTURES!$B$2:$B$23,0),0),HLOOKUP(BO$2+1,FIXTURES!$C$2:$NC$23,MATCH($C11,FIXTURES!$B$2:$B$23,0),0)))),IF(AND(HLOOKUP(BO$2,FIXTURES!$C$2:$NC$23,MATCH($C11,FIXTURES!$B$2:$B$23,0),0)="",HLOOKUP(BO$2+1,FIXTURES!$C$2:$NC$23,MATCH($C11,FIXTURES!$B$2:$B$23,0),0)=""),HLOOKUP(BO$2+2,FIXTURES!$C$2:$NC$23,MATCH($C11,FIXTURES!$B$2:$B$23,0),0),IF(HLOOKUP(BO$2+1,FIXTURES!$C$2:$NC$23,MATCH($C11,FIXTURES!$B$2:$B$23,0),0)="",HLOOKUP(BO$2,FIXTURES!$C$2:$NC$23,MATCH($C11,FIXTURES!$B$2:$B$23,0),0),HLOOKUP(BO$2+1,FIXTURES!$C$2:$NC$23,MATCH($C11,FIXTURES!$B$2:$B$23,0),0))))</f>
        <v>lei</v>
      </c>
      <c r="BP11" s="117" t="str">
        <f>IF(BP$1="SAT",IF(AND(HLOOKUP(BP$2,FIXTURES!$C$2:$NC$23,MATCH($C11,FIXTURES!$B$2:$B$23,0),0)="",HLOOKUP(BP$2+1,FIXTURES!$C$2:$NC$23,MATCH($C11,FIXTURES!$B$2:$B$23,0),0)="",HLOOKUP(BP$2+2,FIXTURES!$C$2:$NC$23,MATCH($C11,FIXTURES!$B$2:$B$23,0),0)=""),HLOOKUP(BP$2-1,FIXTURES!$C$2:$NC$23,MATCH($C11,FIXTURES!$B$2:$B$23,0),0),IF(AND(HLOOKUP(BP$2,FIXTURES!$C$2:$NC$23,MATCH($C11,FIXTURES!$B$2:$B$23,0),0)="",HLOOKUP(BP$2+1,FIXTURES!$C$2:$NC$23,MATCH($C11,FIXTURES!$B$2:$B$23,0),0)=""),HLOOKUP(BP$2+2,FIXTURES!$C$2:$NC$23,MATCH($C11,FIXTURES!$B$2:$B$23,0),0),IF(HLOOKUP(BP$2+1,FIXTURES!$C$2:$NC$23,MATCH($C11,FIXTURES!$B$2:$B$23,0),0)="",HLOOKUP(BP$2,FIXTURES!$C$2:$NC$23,MATCH($C11,FIXTURES!$B$2:$B$23,0),0),HLOOKUP(BP$2+1,FIXTURES!$C$2:$NC$23,MATCH($C11,FIXTURES!$B$2:$B$23,0),0)))),IF(AND(HLOOKUP(BP$2,FIXTURES!$C$2:$NC$23,MATCH($C11,FIXTURES!$B$2:$B$23,0),0)="",HLOOKUP(BP$2+1,FIXTURES!$C$2:$NC$23,MATCH($C11,FIXTURES!$B$2:$B$23,0),0)=""),HLOOKUP(BP$2+2,FIXTURES!$C$2:$NC$23,MATCH($C11,FIXTURES!$B$2:$B$23,0),0),IF(HLOOKUP(BP$2+1,FIXTURES!$C$2:$NC$23,MATCH($C11,FIXTURES!$B$2:$B$23,0),0)="",HLOOKUP(BP$2,FIXTURES!$C$2:$NC$23,MATCH($C11,FIXTURES!$B$2:$B$23,0),0),HLOOKUP(BP$2+1,FIXTURES!$C$2:$NC$23,MATCH($C11,FIXTURES!$B$2:$B$23,0),0))))</f>
        <v/>
      </c>
      <c r="BQ11" s="117" t="str">
        <f>IF(BQ$1="SAT",IF(AND(HLOOKUP(BQ$2,FIXTURES!$C$2:$NC$23,MATCH($C11,FIXTURES!$B$2:$B$23,0),0)="",HLOOKUP(BQ$2+1,FIXTURES!$C$2:$NC$23,MATCH($C11,FIXTURES!$B$2:$B$23,0),0)="",HLOOKUP(BQ$2+2,FIXTURES!$C$2:$NC$23,MATCH($C11,FIXTURES!$B$2:$B$23,0),0)=""),HLOOKUP(BQ$2-1,FIXTURES!$C$2:$NC$23,MATCH($C11,FIXTURES!$B$2:$B$23,0),0),IF(AND(HLOOKUP(BQ$2,FIXTURES!$C$2:$NC$23,MATCH($C11,FIXTURES!$B$2:$B$23,0),0)="",HLOOKUP(BQ$2+1,FIXTURES!$C$2:$NC$23,MATCH($C11,FIXTURES!$B$2:$B$23,0),0)=""),HLOOKUP(BQ$2+2,FIXTURES!$C$2:$NC$23,MATCH($C11,FIXTURES!$B$2:$B$23,0),0),IF(HLOOKUP(BQ$2+1,FIXTURES!$C$2:$NC$23,MATCH($C11,FIXTURES!$B$2:$B$23,0),0)="",HLOOKUP(BQ$2,FIXTURES!$C$2:$NC$23,MATCH($C11,FIXTURES!$B$2:$B$23,0),0),HLOOKUP(BQ$2+1,FIXTURES!$C$2:$NC$23,MATCH($C11,FIXTURES!$B$2:$B$23,0),0)))),IF(AND(HLOOKUP(BQ$2,FIXTURES!$C$2:$NC$23,MATCH($C11,FIXTURES!$B$2:$B$23,0),0)="",HLOOKUP(BQ$2+1,FIXTURES!$C$2:$NC$23,MATCH($C11,FIXTURES!$B$2:$B$23,0),0)=""),HLOOKUP(BQ$2+2,FIXTURES!$C$2:$NC$23,MATCH($C11,FIXTURES!$B$2:$B$23,0),0),IF(HLOOKUP(BQ$2+1,FIXTURES!$C$2:$NC$23,MATCH($C11,FIXTURES!$B$2:$B$23,0),0)="",HLOOKUP(BQ$2,FIXTURES!$C$2:$NC$23,MATCH($C11,FIXTURES!$B$2:$B$23,0),0),HLOOKUP(BQ$2+1,FIXTURES!$C$2:$NC$23,MATCH($C11,FIXTURES!$B$2:$B$23,0),0))))</f>
        <v>EVE</v>
      </c>
      <c r="BR11" s="117" t="str">
        <f>IF(BR$1="SAT",IF(AND(HLOOKUP(BR$2,FIXTURES!$C$2:$NC$23,MATCH($C11,FIXTURES!$B$2:$B$23,0),0)="",HLOOKUP(BR$2+1,FIXTURES!$C$2:$NC$23,MATCH($C11,FIXTURES!$B$2:$B$23,0),0)="",HLOOKUP(BR$2+2,FIXTURES!$C$2:$NC$23,MATCH($C11,FIXTURES!$B$2:$B$23,0),0)=""),HLOOKUP(BR$2-1,FIXTURES!$C$2:$NC$23,MATCH($C11,FIXTURES!$B$2:$B$23,0),0),IF(AND(HLOOKUP(BR$2,FIXTURES!$C$2:$NC$23,MATCH($C11,FIXTURES!$B$2:$B$23,0),0)="",HLOOKUP(BR$2+1,FIXTURES!$C$2:$NC$23,MATCH($C11,FIXTURES!$B$2:$B$23,0),0)=""),HLOOKUP(BR$2+2,FIXTURES!$C$2:$NC$23,MATCH($C11,FIXTURES!$B$2:$B$23,0),0),IF(HLOOKUP(BR$2+1,FIXTURES!$C$2:$NC$23,MATCH($C11,FIXTURES!$B$2:$B$23,0),0)="",HLOOKUP(BR$2,FIXTURES!$C$2:$NC$23,MATCH($C11,FIXTURES!$B$2:$B$23,0),0),HLOOKUP(BR$2+1,FIXTURES!$C$2:$NC$23,MATCH($C11,FIXTURES!$B$2:$B$23,0),0)))),IF(AND(HLOOKUP(BR$2,FIXTURES!$C$2:$NC$23,MATCH($C11,FIXTURES!$B$2:$B$23,0),0)="",HLOOKUP(BR$2+1,FIXTURES!$C$2:$NC$23,MATCH($C11,FIXTURES!$B$2:$B$23,0),0)=""),HLOOKUP(BR$2+2,FIXTURES!$C$2:$NC$23,MATCH($C11,FIXTURES!$B$2:$B$23,0),0),IF(HLOOKUP(BR$2+1,FIXTURES!$C$2:$NC$23,MATCH($C11,FIXTURES!$B$2:$B$23,0),0)="",HLOOKUP(BR$2,FIXTURES!$C$2:$NC$23,MATCH($C11,FIXTURES!$B$2:$B$23,0),0),HLOOKUP(BR$2+1,FIXTURES!$C$2:$NC$23,MATCH($C11,FIXTURES!$B$2:$B$23,0),0))))</f>
        <v/>
      </c>
      <c r="BS11" s="117" t="str">
        <f>IF(BS$1="SAT",IF(AND(HLOOKUP(BS$2,FIXTURES!$C$2:$NC$23,MATCH($C11,FIXTURES!$B$2:$B$23,0),0)="",HLOOKUP(BS$2+1,FIXTURES!$C$2:$NC$23,MATCH($C11,FIXTURES!$B$2:$B$23,0),0)="",HLOOKUP(BS$2+2,FIXTURES!$C$2:$NC$23,MATCH($C11,FIXTURES!$B$2:$B$23,0),0)=""),HLOOKUP(BS$2-1,FIXTURES!$C$2:$NC$23,MATCH($C11,FIXTURES!$B$2:$B$23,0),0),IF(AND(HLOOKUP(BS$2,FIXTURES!$C$2:$NC$23,MATCH($C11,FIXTURES!$B$2:$B$23,0),0)="",HLOOKUP(BS$2+1,FIXTURES!$C$2:$NC$23,MATCH($C11,FIXTURES!$B$2:$B$23,0),0)=""),HLOOKUP(BS$2+2,FIXTURES!$C$2:$NC$23,MATCH($C11,FIXTURES!$B$2:$B$23,0),0),IF(HLOOKUP(BS$2+1,FIXTURES!$C$2:$NC$23,MATCH($C11,FIXTURES!$B$2:$B$23,0),0)="",HLOOKUP(BS$2,FIXTURES!$C$2:$NC$23,MATCH($C11,FIXTURES!$B$2:$B$23,0),0),HLOOKUP(BS$2+1,FIXTURES!$C$2:$NC$23,MATCH($C11,FIXTURES!$B$2:$B$23,0),0)))),IF(AND(HLOOKUP(BS$2,FIXTURES!$C$2:$NC$23,MATCH($C11,FIXTURES!$B$2:$B$23,0),0)="",HLOOKUP(BS$2+1,FIXTURES!$C$2:$NC$23,MATCH($C11,FIXTURES!$B$2:$B$23,0),0)=""),HLOOKUP(BS$2+2,FIXTURES!$C$2:$NC$23,MATCH($C11,FIXTURES!$B$2:$B$23,0),0),IF(HLOOKUP(BS$2+1,FIXTURES!$C$2:$NC$23,MATCH($C11,FIXTURES!$B$2:$B$23,0),0)="",HLOOKUP(BS$2,FIXTURES!$C$2:$NC$23,MATCH($C11,FIXTURES!$B$2:$B$23,0),0),HLOOKUP(BS$2+1,FIXTURES!$C$2:$NC$23,MATCH($C11,FIXTURES!$B$2:$B$23,0),0))))</f>
        <v/>
      </c>
      <c r="BT11" s="117" t="str">
        <f>IF(BT$1="SAT",IF(AND(HLOOKUP(BT$2,FIXTURES!$C$2:$NC$23,MATCH($C11,FIXTURES!$B$2:$B$23,0),0)="",HLOOKUP(BT$2+1,FIXTURES!$C$2:$NC$23,MATCH($C11,FIXTURES!$B$2:$B$23,0),0)="",HLOOKUP(BT$2+2,FIXTURES!$C$2:$NC$23,MATCH($C11,FIXTURES!$B$2:$B$23,0),0)=""),HLOOKUP(BT$2-1,FIXTURES!$C$2:$NC$23,MATCH($C11,FIXTURES!$B$2:$B$23,0),0),IF(AND(HLOOKUP(BT$2,FIXTURES!$C$2:$NC$23,MATCH($C11,FIXTURES!$B$2:$B$23,0),0)="",HLOOKUP(BT$2+1,FIXTURES!$C$2:$NC$23,MATCH($C11,FIXTURES!$B$2:$B$23,0),0)=""),HLOOKUP(BT$2+2,FIXTURES!$C$2:$NC$23,MATCH($C11,FIXTURES!$B$2:$B$23,0),0),IF(HLOOKUP(BT$2+1,FIXTURES!$C$2:$NC$23,MATCH($C11,FIXTURES!$B$2:$B$23,0),0)="",HLOOKUP(BT$2,FIXTURES!$C$2:$NC$23,MATCH($C11,FIXTURES!$B$2:$B$23,0),0),HLOOKUP(BT$2+1,FIXTURES!$C$2:$NC$23,MATCH($C11,FIXTURES!$B$2:$B$23,0),0)))),IF(AND(HLOOKUP(BT$2,FIXTURES!$C$2:$NC$23,MATCH($C11,FIXTURES!$B$2:$B$23,0),0)="",HLOOKUP(BT$2+1,FIXTURES!$C$2:$NC$23,MATCH($C11,FIXTURES!$B$2:$B$23,0),0)=""),HLOOKUP(BT$2+2,FIXTURES!$C$2:$NC$23,MATCH($C11,FIXTURES!$B$2:$B$23,0),0),IF(HLOOKUP(BT$2+1,FIXTURES!$C$2:$NC$23,MATCH($C11,FIXTURES!$B$2:$B$23,0),0)="",HLOOKUP(BT$2,FIXTURES!$C$2:$NC$23,MATCH($C11,FIXTURES!$B$2:$B$23,0),0),HLOOKUP(BT$2+1,FIXTURES!$C$2:$NC$23,MATCH($C11,FIXTURES!$B$2:$B$23,0),0))))</f>
        <v/>
      </c>
      <c r="BU11" s="117" t="str">
        <f>IF(BU$1="SAT",IF(AND(HLOOKUP(BU$2,FIXTURES!$C$2:$NC$23,MATCH($C11,FIXTURES!$B$2:$B$23,0),0)="",HLOOKUP(BU$2+1,FIXTURES!$C$2:$NC$23,MATCH($C11,FIXTURES!$B$2:$B$23,0),0)="",HLOOKUP(BU$2+2,FIXTURES!$C$2:$NC$23,MATCH($C11,FIXTURES!$B$2:$B$23,0),0)=""),HLOOKUP(BU$2-1,FIXTURES!$C$2:$NC$23,MATCH($C11,FIXTURES!$B$2:$B$23,0),0),IF(AND(HLOOKUP(BU$2,FIXTURES!$C$2:$NC$23,MATCH($C11,FIXTURES!$B$2:$B$23,0),0)="",HLOOKUP(BU$2+1,FIXTURES!$C$2:$NC$23,MATCH($C11,FIXTURES!$B$2:$B$23,0),0)=""),HLOOKUP(BU$2+2,FIXTURES!$C$2:$NC$23,MATCH($C11,FIXTURES!$B$2:$B$23,0),0),IF(HLOOKUP(BU$2+1,FIXTURES!$C$2:$NC$23,MATCH($C11,FIXTURES!$B$2:$B$23,0),0)="",HLOOKUP(BU$2,FIXTURES!$C$2:$NC$23,MATCH($C11,FIXTURES!$B$2:$B$23,0),0),HLOOKUP(BU$2+1,FIXTURES!$C$2:$NC$23,MATCH($C11,FIXTURES!$B$2:$B$23,0),0)))),IF(AND(HLOOKUP(BU$2,FIXTURES!$C$2:$NC$23,MATCH($C11,FIXTURES!$B$2:$B$23,0),0)="",HLOOKUP(BU$2+1,FIXTURES!$C$2:$NC$23,MATCH($C11,FIXTURES!$B$2:$B$23,0),0)=""),HLOOKUP(BU$2+2,FIXTURES!$C$2:$NC$23,MATCH($C11,FIXTURES!$B$2:$B$23,0),0),IF(HLOOKUP(BU$2+1,FIXTURES!$C$2:$NC$23,MATCH($C11,FIXTURES!$B$2:$B$23,0),0)="",HLOOKUP(BU$2,FIXTURES!$C$2:$NC$23,MATCH($C11,FIXTURES!$B$2:$B$23,0),0),HLOOKUP(BU$2+1,FIXTURES!$C$2:$NC$23,MATCH($C11,FIXTURES!$B$2:$B$23,0),0))))</f>
        <v>AVL</v>
      </c>
      <c r="BV11" s="117" t="str">
        <f>IF(BV$1="SAT",IF(AND(HLOOKUP(BV$2,FIXTURES!$C$2:$NC$23,MATCH($C11,FIXTURES!$B$2:$B$23,0),0)="",HLOOKUP(BV$2+1,FIXTURES!$C$2:$NC$23,MATCH($C11,FIXTURES!$B$2:$B$23,0),0)="",HLOOKUP(BV$2+2,FIXTURES!$C$2:$NC$23,MATCH($C11,FIXTURES!$B$2:$B$23,0),0)=""),HLOOKUP(BV$2-1,FIXTURES!$C$2:$NC$23,MATCH($C11,FIXTURES!$B$2:$B$23,0),0),IF(AND(HLOOKUP(BV$2,FIXTURES!$C$2:$NC$23,MATCH($C11,FIXTURES!$B$2:$B$23,0),0)="",HLOOKUP(BV$2+1,FIXTURES!$C$2:$NC$23,MATCH($C11,FIXTURES!$B$2:$B$23,0),0)=""),HLOOKUP(BV$2+2,FIXTURES!$C$2:$NC$23,MATCH($C11,FIXTURES!$B$2:$B$23,0),0),IF(HLOOKUP(BV$2+1,FIXTURES!$C$2:$NC$23,MATCH($C11,FIXTURES!$B$2:$B$23,0),0)="",HLOOKUP(BV$2,FIXTURES!$C$2:$NC$23,MATCH($C11,FIXTURES!$B$2:$B$23,0),0),HLOOKUP(BV$2+1,FIXTURES!$C$2:$NC$23,MATCH($C11,FIXTURES!$B$2:$B$23,0),0)))),IF(AND(HLOOKUP(BV$2,FIXTURES!$C$2:$NC$23,MATCH($C11,FIXTURES!$B$2:$B$23,0),0)="",HLOOKUP(BV$2+1,FIXTURES!$C$2:$NC$23,MATCH($C11,FIXTURES!$B$2:$B$23,0),0)=""),HLOOKUP(BV$2+2,FIXTURES!$C$2:$NC$23,MATCH($C11,FIXTURES!$B$2:$B$23,0),0),IF(HLOOKUP(BV$2+1,FIXTURES!$C$2:$NC$23,MATCH($C11,FIXTURES!$B$2:$B$23,0),0)="",HLOOKUP(BV$2,FIXTURES!$C$2:$NC$23,MATCH($C11,FIXTURES!$B$2:$B$23,0),0),HLOOKUP(BV$2+1,FIXTURES!$C$2:$NC$23,MATCH($C11,FIXTURES!$B$2:$B$23,0),0))))</f>
        <v>LIV</v>
      </c>
      <c r="BW11" s="117" t="str">
        <f>IF(BW$1="SAT",IF(AND(HLOOKUP(BW$2,FIXTURES!$C$2:$NC$23,MATCH($C11,FIXTURES!$B$2:$B$23,0),0)="",HLOOKUP(BW$2+1,FIXTURES!$C$2:$NC$23,MATCH($C11,FIXTURES!$B$2:$B$23,0),0)="",HLOOKUP(BW$2+2,FIXTURES!$C$2:$NC$23,MATCH($C11,FIXTURES!$B$2:$B$23,0),0)=""),HLOOKUP(BW$2-1,FIXTURES!$C$2:$NC$23,MATCH($C11,FIXTURES!$B$2:$B$23,0),0),IF(AND(HLOOKUP(BW$2,FIXTURES!$C$2:$NC$23,MATCH($C11,FIXTURES!$B$2:$B$23,0),0)="",HLOOKUP(BW$2+1,FIXTURES!$C$2:$NC$23,MATCH($C11,FIXTURES!$B$2:$B$23,0),0)=""),HLOOKUP(BW$2+2,FIXTURES!$C$2:$NC$23,MATCH($C11,FIXTURES!$B$2:$B$23,0),0),IF(HLOOKUP(BW$2+1,FIXTURES!$C$2:$NC$23,MATCH($C11,FIXTURES!$B$2:$B$23,0),0)="",HLOOKUP(BW$2,FIXTURES!$C$2:$NC$23,MATCH($C11,FIXTURES!$B$2:$B$23,0),0),HLOOKUP(BW$2+1,FIXTURES!$C$2:$NC$23,MATCH($C11,FIXTURES!$B$2:$B$23,0),0)))),IF(AND(HLOOKUP(BW$2,FIXTURES!$C$2:$NC$23,MATCH($C11,FIXTURES!$B$2:$B$23,0),0)="",HLOOKUP(BW$2+1,FIXTURES!$C$2:$NC$23,MATCH($C11,FIXTURES!$B$2:$B$23,0),0)=""),HLOOKUP(BW$2+2,FIXTURES!$C$2:$NC$23,MATCH($C11,FIXTURES!$B$2:$B$23,0),0),IF(HLOOKUP(BW$2+1,FIXTURES!$C$2:$NC$23,MATCH($C11,FIXTURES!$B$2:$B$23,0),0)="",HLOOKUP(BW$2,FIXTURES!$C$2:$NC$23,MATCH($C11,FIXTURES!$B$2:$B$23,0),0),HLOOKUP(BW$2+1,FIXTURES!$C$2:$NC$23,MATCH($C11,FIXTURES!$B$2:$B$23,0),0))))</f>
        <v>wol</v>
      </c>
      <c r="BX11" s="117" t="str">
        <f>IF(BX$1="SAT",IF(AND(HLOOKUP(BX$2,FIXTURES!$C$2:$NC$23,MATCH($C11,FIXTURES!$B$2:$B$23,0),0)="",HLOOKUP(BX$2+1,FIXTURES!$C$2:$NC$23,MATCH($C11,FIXTURES!$B$2:$B$23,0),0)="",HLOOKUP(BX$2+2,FIXTURES!$C$2:$NC$23,MATCH($C11,FIXTURES!$B$2:$B$23,0),0)=""),HLOOKUP(BX$2-1,FIXTURES!$C$2:$NC$23,MATCH($C11,FIXTURES!$B$2:$B$23,0),0),IF(AND(HLOOKUP(BX$2,FIXTURES!$C$2:$NC$23,MATCH($C11,FIXTURES!$B$2:$B$23,0),0)="",HLOOKUP(BX$2+1,FIXTURES!$C$2:$NC$23,MATCH($C11,FIXTURES!$B$2:$B$23,0),0)=""),HLOOKUP(BX$2+2,FIXTURES!$C$2:$NC$23,MATCH($C11,FIXTURES!$B$2:$B$23,0),0),IF(HLOOKUP(BX$2+1,FIXTURES!$C$2:$NC$23,MATCH($C11,FIXTURES!$B$2:$B$23,0),0)="",HLOOKUP(BX$2,FIXTURES!$C$2:$NC$23,MATCH($C11,FIXTURES!$B$2:$B$23,0),0),HLOOKUP(BX$2+1,FIXTURES!$C$2:$NC$23,MATCH($C11,FIXTURES!$B$2:$B$23,0),0)))),IF(AND(HLOOKUP(BX$2,FIXTURES!$C$2:$NC$23,MATCH($C11,FIXTURES!$B$2:$B$23,0),0)="",HLOOKUP(BX$2+1,FIXTURES!$C$2:$NC$23,MATCH($C11,FIXTURES!$B$2:$B$23,0),0)=""),HLOOKUP(BX$2+2,FIXTURES!$C$2:$NC$23,MATCH($C11,FIXTURES!$B$2:$B$23,0),0),IF(HLOOKUP(BX$2+1,FIXTURES!$C$2:$NC$23,MATCH($C11,FIXTURES!$B$2:$B$23,0),0)="",HLOOKUP(BX$2,FIXTURES!$C$2:$NC$23,MATCH($C11,FIXTURES!$B$2:$B$23,0),0),HLOOKUP(BX$2+1,FIXTURES!$C$2:$NC$23,MATCH($C11,FIXTURES!$B$2:$B$23,0),0))))</f>
        <v>Real Madrid</v>
      </c>
      <c r="BY11" s="117" t="str">
        <f>IF(BY$1="SAT",IF(AND(HLOOKUP(BY$2,FIXTURES!$C$2:$NC$23,MATCH($C11,FIXTURES!$B$2:$B$23,0),0)="",HLOOKUP(BY$2+1,FIXTURES!$C$2:$NC$23,MATCH($C11,FIXTURES!$B$2:$B$23,0),0)="",HLOOKUP(BY$2+2,FIXTURES!$C$2:$NC$23,MATCH($C11,FIXTURES!$B$2:$B$23,0),0)=""),HLOOKUP(BY$2-1,FIXTURES!$C$2:$NC$23,MATCH($C11,FIXTURES!$B$2:$B$23,0),0),IF(AND(HLOOKUP(BY$2,FIXTURES!$C$2:$NC$23,MATCH($C11,FIXTURES!$B$2:$B$23,0),0)="",HLOOKUP(BY$2+1,FIXTURES!$C$2:$NC$23,MATCH($C11,FIXTURES!$B$2:$B$23,0),0)=""),HLOOKUP(BY$2+2,FIXTURES!$C$2:$NC$23,MATCH($C11,FIXTURES!$B$2:$B$23,0),0),IF(HLOOKUP(BY$2+1,FIXTURES!$C$2:$NC$23,MATCH($C11,FIXTURES!$B$2:$B$23,0),0)="",HLOOKUP(BY$2,FIXTURES!$C$2:$NC$23,MATCH($C11,FIXTURES!$B$2:$B$23,0),0),HLOOKUP(BY$2+1,FIXTURES!$C$2:$NC$23,MATCH($C11,FIXTURES!$B$2:$B$23,0),0)))),IF(AND(HLOOKUP(BY$2,FIXTURES!$C$2:$NC$23,MATCH($C11,FIXTURES!$B$2:$B$23,0),0)="",HLOOKUP(BY$2+1,FIXTURES!$C$2:$NC$23,MATCH($C11,FIXTURES!$B$2:$B$23,0),0)=""),HLOOKUP(BY$2+2,FIXTURES!$C$2:$NC$23,MATCH($C11,FIXTURES!$B$2:$B$23,0),0),IF(HLOOKUP(BY$2+1,FIXTURES!$C$2:$NC$23,MATCH($C11,FIXTURES!$B$2:$B$23,0),0)="",HLOOKUP(BY$2,FIXTURES!$C$2:$NC$23,MATCH($C11,FIXTURES!$B$2:$B$23,0),0),HLOOKUP(BY$2+1,FIXTURES!$C$2:$NC$23,MATCH($C11,FIXTURES!$B$2:$B$23,0),0))))</f>
        <v>BHA</v>
      </c>
      <c r="BZ11" s="117" t="str">
        <f>IF(BZ$1="SAT",IF(AND(HLOOKUP(BZ$2,FIXTURES!$C$2:$NC$23,MATCH($C11,FIXTURES!$B$2:$B$23,0),0)="",HLOOKUP(BZ$2+1,FIXTURES!$C$2:$NC$23,MATCH($C11,FIXTURES!$B$2:$B$23,0),0)="",HLOOKUP(BZ$2+2,FIXTURES!$C$2:$NC$23,MATCH($C11,FIXTURES!$B$2:$B$23,0),0)=""),HLOOKUP(BZ$2-1,FIXTURES!$C$2:$NC$23,MATCH($C11,FIXTURES!$B$2:$B$23,0),0),IF(AND(HLOOKUP(BZ$2,FIXTURES!$C$2:$NC$23,MATCH($C11,FIXTURES!$B$2:$B$23,0),0)="",HLOOKUP(BZ$2+1,FIXTURES!$C$2:$NC$23,MATCH($C11,FIXTURES!$B$2:$B$23,0),0)=""),HLOOKUP(BZ$2+2,FIXTURES!$C$2:$NC$23,MATCH($C11,FIXTURES!$B$2:$B$23,0),0),IF(HLOOKUP(BZ$2+1,FIXTURES!$C$2:$NC$23,MATCH($C11,FIXTURES!$B$2:$B$23,0),0)="",HLOOKUP(BZ$2,FIXTURES!$C$2:$NC$23,MATCH($C11,FIXTURES!$B$2:$B$23,0),0),HLOOKUP(BZ$2+1,FIXTURES!$C$2:$NC$23,MATCH($C11,FIXTURES!$B$2:$B$23,0),0)))),IF(AND(HLOOKUP(BZ$2,FIXTURES!$C$2:$NC$23,MATCH($C11,FIXTURES!$B$2:$B$23,0),0)="",HLOOKUP(BZ$2+1,FIXTURES!$C$2:$NC$23,MATCH($C11,FIXTURES!$B$2:$B$23,0),0)=""),HLOOKUP(BZ$2+2,FIXTURES!$C$2:$NC$23,MATCH($C11,FIXTURES!$B$2:$B$23,0),0),IF(HLOOKUP(BZ$2+1,FIXTURES!$C$2:$NC$23,MATCH($C11,FIXTURES!$B$2:$B$23,0),0)="",HLOOKUP(BZ$2,FIXTURES!$C$2:$NC$23,MATCH($C11,FIXTURES!$B$2:$B$23,0),0),HLOOKUP(BZ$2+1,FIXTURES!$C$2:$NC$23,MATCH($C11,FIXTURES!$B$2:$B$23,0),0))))</f>
        <v>Real Madrid</v>
      </c>
      <c r="CA11" s="117" t="str">
        <f>IF(CA$1="SAT",IF(AND(HLOOKUP(CA$2,FIXTURES!$C$2:$NC$23,MATCH($C11,FIXTURES!$B$2:$B$23,0),0)="",HLOOKUP(CA$2+1,FIXTURES!$C$2:$NC$23,MATCH($C11,FIXTURES!$B$2:$B$23,0),0)="",HLOOKUP(CA$2+2,FIXTURES!$C$2:$NC$23,MATCH($C11,FIXTURES!$B$2:$B$23,0),0)=""),HLOOKUP(CA$2-1,FIXTURES!$C$2:$NC$23,MATCH($C11,FIXTURES!$B$2:$B$23,0),0),IF(AND(HLOOKUP(CA$2,FIXTURES!$C$2:$NC$23,MATCH($C11,FIXTURES!$B$2:$B$23,0),0)="",HLOOKUP(CA$2+1,FIXTURES!$C$2:$NC$23,MATCH($C11,FIXTURES!$B$2:$B$23,0),0)=""),HLOOKUP(CA$2+2,FIXTURES!$C$2:$NC$23,MATCH($C11,FIXTURES!$B$2:$B$23,0),0),IF(HLOOKUP(CA$2+1,FIXTURES!$C$2:$NC$23,MATCH($C11,FIXTURES!$B$2:$B$23,0),0)="",HLOOKUP(CA$2,FIXTURES!$C$2:$NC$23,MATCH($C11,FIXTURES!$B$2:$B$23,0),0),HLOOKUP(CA$2+1,FIXTURES!$C$2:$NC$23,MATCH($C11,FIXTURES!$B$2:$B$23,0),0)))),IF(AND(HLOOKUP(CA$2,FIXTURES!$C$2:$NC$23,MATCH($C11,FIXTURES!$B$2:$B$23,0),0)="",HLOOKUP(CA$2+1,FIXTURES!$C$2:$NC$23,MATCH($C11,FIXTURES!$B$2:$B$23,0),0)=""),HLOOKUP(CA$2+2,FIXTURES!$C$2:$NC$23,MATCH($C11,FIXTURES!$B$2:$B$23,0),0),IF(HLOOKUP(CA$2+1,FIXTURES!$C$2:$NC$23,MATCH($C11,FIXTURES!$B$2:$B$23,0),0)="",HLOOKUP(CA$2,FIXTURES!$C$2:$NC$23,MATCH($C11,FIXTURES!$B$2:$B$23,0),0),HLOOKUP(CA$2+1,FIXTURES!$C$2:$NC$23,MATCH($C11,FIXTURES!$B$2:$B$23,0),0))))</f>
        <v/>
      </c>
      <c r="CB11" s="117" t="str">
        <f>IF(CB$1="SAT",IF(AND(HLOOKUP(CB$2,FIXTURES!$C$2:$NC$23,MATCH($C11,FIXTURES!$B$2:$B$23,0),0)="",HLOOKUP(CB$2+1,FIXTURES!$C$2:$NC$23,MATCH($C11,FIXTURES!$B$2:$B$23,0),0)="",HLOOKUP(CB$2+2,FIXTURES!$C$2:$NC$23,MATCH($C11,FIXTURES!$B$2:$B$23,0),0)=""),HLOOKUP(CB$2-1,FIXTURES!$C$2:$NC$23,MATCH($C11,FIXTURES!$B$2:$B$23,0),0),IF(AND(HLOOKUP(CB$2,FIXTURES!$C$2:$NC$23,MATCH($C11,FIXTURES!$B$2:$B$23,0),0)="",HLOOKUP(CB$2+1,FIXTURES!$C$2:$NC$23,MATCH($C11,FIXTURES!$B$2:$B$23,0),0)=""),HLOOKUP(CB$2+2,FIXTURES!$C$2:$NC$23,MATCH($C11,FIXTURES!$B$2:$B$23,0),0),IF(HLOOKUP(CB$2+1,FIXTURES!$C$2:$NC$23,MATCH($C11,FIXTURES!$B$2:$B$23,0),0)="",HLOOKUP(CB$2,FIXTURES!$C$2:$NC$23,MATCH($C11,FIXTURES!$B$2:$B$23,0),0),HLOOKUP(CB$2+1,FIXTURES!$C$2:$NC$23,MATCH($C11,FIXTURES!$B$2:$B$23,0),0)))),IF(AND(HLOOKUP(CB$2,FIXTURES!$C$2:$NC$23,MATCH($C11,FIXTURES!$B$2:$B$23,0),0)="",HLOOKUP(CB$2+1,FIXTURES!$C$2:$NC$23,MATCH($C11,FIXTURES!$B$2:$B$23,0),0)=""),HLOOKUP(CB$2+2,FIXTURES!$C$2:$NC$23,MATCH($C11,FIXTURES!$B$2:$B$23,0),0),IF(HLOOKUP(CB$2+1,FIXTURES!$C$2:$NC$23,MATCH($C11,FIXTURES!$B$2:$B$23,0),0)="",HLOOKUP(CB$2,FIXTURES!$C$2:$NC$23,MATCH($C11,FIXTURES!$B$2:$B$23,0),0),HLOOKUP(CB$2+1,FIXTURES!$C$2:$NC$23,MATCH($C11,FIXTURES!$B$2:$B$23,0),0))))</f>
        <v>BRE</v>
      </c>
      <c r="CC11" s="117" t="str">
        <f>IF(CC$1="SAT",IF(AND(HLOOKUP(CC$2,FIXTURES!$C$2:$NC$23,MATCH($C11,FIXTURES!$B$2:$B$23,0),0)="",HLOOKUP(CC$2+1,FIXTURES!$C$2:$NC$23,MATCH($C11,FIXTURES!$B$2:$B$23,0),0)="",HLOOKUP(CC$2+2,FIXTURES!$C$2:$NC$23,MATCH($C11,FIXTURES!$B$2:$B$23,0),0)=""),HLOOKUP(CC$2-1,FIXTURES!$C$2:$NC$23,MATCH($C11,FIXTURES!$B$2:$B$23,0),0),IF(AND(HLOOKUP(CC$2,FIXTURES!$C$2:$NC$23,MATCH($C11,FIXTURES!$B$2:$B$23,0),0)="",HLOOKUP(CC$2+1,FIXTURES!$C$2:$NC$23,MATCH($C11,FIXTURES!$B$2:$B$23,0),0)=""),HLOOKUP(CC$2+2,FIXTURES!$C$2:$NC$23,MATCH($C11,FIXTURES!$B$2:$B$23,0),0),IF(HLOOKUP(CC$2+1,FIXTURES!$C$2:$NC$23,MATCH($C11,FIXTURES!$B$2:$B$23,0),0)="",HLOOKUP(CC$2,FIXTURES!$C$2:$NC$23,MATCH($C11,FIXTURES!$B$2:$B$23,0),0),HLOOKUP(CC$2+1,FIXTURES!$C$2:$NC$23,MATCH($C11,FIXTURES!$B$2:$B$23,0),0)))),IF(AND(HLOOKUP(CC$2,FIXTURES!$C$2:$NC$23,MATCH($C11,FIXTURES!$B$2:$B$23,0),0)="",HLOOKUP(CC$2+1,FIXTURES!$C$2:$NC$23,MATCH($C11,FIXTURES!$B$2:$B$23,0),0)=""),HLOOKUP(CC$2+2,FIXTURES!$C$2:$NC$23,MATCH($C11,FIXTURES!$B$2:$B$23,0),0),IF(HLOOKUP(CC$2+1,FIXTURES!$C$2:$NC$23,MATCH($C11,FIXTURES!$B$2:$B$23,0),0)="",HLOOKUP(CC$2,FIXTURES!$C$2:$NC$23,MATCH($C11,FIXTURES!$B$2:$B$23,0),0),HLOOKUP(CC$2+1,FIXTURES!$C$2:$NC$23,MATCH($C11,FIXTURES!$B$2:$B$23,0),0))))</f>
        <v/>
      </c>
      <c r="CD11" s="117" t="str">
        <f>IF(CD$1="SAT",IF(AND(HLOOKUP(CD$2,FIXTURES!$C$2:$NC$23,MATCH($C11,FIXTURES!$B$2:$B$23,0),0)="",HLOOKUP(CD$2+1,FIXTURES!$C$2:$NC$23,MATCH($C11,FIXTURES!$B$2:$B$23,0),0)="",HLOOKUP(CD$2+2,FIXTURES!$C$2:$NC$23,MATCH($C11,FIXTURES!$B$2:$B$23,0),0)=""),HLOOKUP(CD$2-1,FIXTURES!$C$2:$NC$23,MATCH($C11,FIXTURES!$B$2:$B$23,0),0),IF(AND(HLOOKUP(CD$2,FIXTURES!$C$2:$NC$23,MATCH($C11,FIXTURES!$B$2:$B$23,0),0)="",HLOOKUP(CD$2+1,FIXTURES!$C$2:$NC$23,MATCH($C11,FIXTURES!$B$2:$B$23,0),0)=""),HLOOKUP(CD$2+2,FIXTURES!$C$2:$NC$23,MATCH($C11,FIXTURES!$B$2:$B$23,0),0),IF(HLOOKUP(CD$2+1,FIXTURES!$C$2:$NC$23,MATCH($C11,FIXTURES!$B$2:$B$23,0),0)="",HLOOKUP(CD$2,FIXTURES!$C$2:$NC$23,MATCH($C11,FIXTURES!$B$2:$B$23,0),0),HLOOKUP(CD$2+1,FIXTURES!$C$2:$NC$23,MATCH($C11,FIXTURES!$B$2:$B$23,0),0)))),IF(AND(HLOOKUP(CD$2,FIXTURES!$C$2:$NC$23,MATCH($C11,FIXTURES!$B$2:$B$23,0),0)="",HLOOKUP(CD$2+1,FIXTURES!$C$2:$NC$23,MATCH($C11,FIXTURES!$B$2:$B$23,0),0)=""),HLOOKUP(CD$2+2,FIXTURES!$C$2:$NC$23,MATCH($C11,FIXTURES!$B$2:$B$23,0),0),IF(HLOOKUP(CD$2+1,FIXTURES!$C$2:$NC$23,MATCH($C11,FIXTURES!$B$2:$B$23,0),0)="",HLOOKUP(CD$2,FIXTURES!$C$2:$NC$23,MATCH($C11,FIXTURES!$B$2:$B$23,0),0),HLOOKUP(CD$2+1,FIXTURES!$C$2:$NC$23,MATCH($C11,FIXTURES!$B$2:$B$23,0),0))))</f>
        <v>ars</v>
      </c>
      <c r="CE11" s="117" t="str">
        <f>IF(CE$1="SAT",IF(AND(HLOOKUP(CE$2,FIXTURES!$C$2:$NC$23,MATCH($C11,FIXTURES!$B$2:$B$23,0),0)="",HLOOKUP(CE$2+1,FIXTURES!$C$2:$NC$23,MATCH($C11,FIXTURES!$B$2:$B$23,0),0)="",HLOOKUP(CE$2+2,FIXTURES!$C$2:$NC$23,MATCH($C11,FIXTURES!$B$2:$B$23,0),0)=""),HLOOKUP(CE$2-1,FIXTURES!$C$2:$NC$23,MATCH($C11,FIXTURES!$B$2:$B$23,0),0),IF(AND(HLOOKUP(CE$2,FIXTURES!$C$2:$NC$23,MATCH($C11,FIXTURES!$B$2:$B$23,0),0)="",HLOOKUP(CE$2+1,FIXTURES!$C$2:$NC$23,MATCH($C11,FIXTURES!$B$2:$B$23,0),0)=""),HLOOKUP(CE$2+2,FIXTURES!$C$2:$NC$23,MATCH($C11,FIXTURES!$B$2:$B$23,0),0),IF(HLOOKUP(CE$2+1,FIXTURES!$C$2:$NC$23,MATCH($C11,FIXTURES!$B$2:$B$23,0),0)="",HLOOKUP(CE$2,FIXTURES!$C$2:$NC$23,MATCH($C11,FIXTURES!$B$2:$B$23,0),0),HLOOKUP(CE$2+1,FIXTURES!$C$2:$NC$23,MATCH($C11,FIXTURES!$B$2:$B$23,0),0)))),IF(AND(HLOOKUP(CE$2,FIXTURES!$C$2:$NC$23,MATCH($C11,FIXTURES!$B$2:$B$23,0),0)="",HLOOKUP(CE$2+1,FIXTURES!$C$2:$NC$23,MATCH($C11,FIXTURES!$B$2:$B$23,0),0)=""),HLOOKUP(CE$2+2,FIXTURES!$C$2:$NC$23,MATCH($C11,FIXTURES!$B$2:$B$23,0),0),IF(HLOOKUP(CE$2+1,FIXTURES!$C$2:$NC$23,MATCH($C11,FIXTURES!$B$2:$B$23,0),0)="",HLOOKUP(CE$2,FIXTURES!$C$2:$NC$23,MATCH($C11,FIXTURES!$B$2:$B$23,0),0),HLOOKUP(CE$2+1,FIXTURES!$C$2:$NC$23,MATCH($C11,FIXTURES!$B$2:$B$23,0),0))))</f>
        <v>bou</v>
      </c>
      <c r="CF11" s="117" t="str">
        <f>IF(CF$1="SAT",IF(AND(HLOOKUP(CF$2,FIXTURES!$C$2:$NC$23,MATCH($C11,FIXTURES!$B$2:$B$23,0),0)="",HLOOKUP(CF$2+1,FIXTURES!$C$2:$NC$23,MATCH($C11,FIXTURES!$B$2:$B$23,0),0)="",HLOOKUP(CF$2+2,FIXTURES!$C$2:$NC$23,MATCH($C11,FIXTURES!$B$2:$B$23,0),0)=""),HLOOKUP(CF$2-1,FIXTURES!$C$2:$NC$23,MATCH($C11,FIXTURES!$B$2:$B$23,0),0),IF(AND(HLOOKUP(CF$2,FIXTURES!$C$2:$NC$23,MATCH($C11,FIXTURES!$B$2:$B$23,0),0)="",HLOOKUP(CF$2+1,FIXTURES!$C$2:$NC$23,MATCH($C11,FIXTURES!$B$2:$B$23,0),0)=""),HLOOKUP(CF$2+2,FIXTURES!$C$2:$NC$23,MATCH($C11,FIXTURES!$B$2:$B$23,0),0),IF(HLOOKUP(CF$2+1,FIXTURES!$C$2:$NC$23,MATCH($C11,FIXTURES!$B$2:$B$23,0),0)="",HLOOKUP(CF$2,FIXTURES!$C$2:$NC$23,MATCH($C11,FIXTURES!$B$2:$B$23,0),0),HLOOKUP(CF$2+1,FIXTURES!$C$2:$NC$23,MATCH($C11,FIXTURES!$B$2:$B$23,0),0)))),IF(AND(HLOOKUP(CF$2,FIXTURES!$C$2:$NC$23,MATCH($C11,FIXTURES!$B$2:$B$23,0),0)="",HLOOKUP(CF$2+1,FIXTURES!$C$2:$NC$23,MATCH($C11,FIXTURES!$B$2:$B$23,0),0)=""),HLOOKUP(CF$2+2,FIXTURES!$C$2:$NC$23,MATCH($C11,FIXTURES!$B$2:$B$23,0),0),IF(HLOOKUP(CF$2+1,FIXTURES!$C$2:$NC$23,MATCH($C11,FIXTURES!$B$2:$B$23,0),0)="",HLOOKUP(CF$2,FIXTURES!$C$2:$NC$23,MATCH($C11,FIXTURES!$B$2:$B$23,0),0),HLOOKUP(CF$2+1,FIXTURES!$C$2:$NC$23,MATCH($C11,FIXTURES!$B$2:$B$23,0),0))))</f>
        <v/>
      </c>
      <c r="CG11" s="117" t="str">
        <f>IF(CG$1="SAT",IF(AND(HLOOKUP(CG$2,FIXTURES!$C$2:$NC$23,MATCH($C11,FIXTURES!$B$2:$B$23,0),0)="",HLOOKUP(CG$2+1,FIXTURES!$C$2:$NC$23,MATCH($C11,FIXTURES!$B$2:$B$23,0),0)="",HLOOKUP(CG$2+2,FIXTURES!$C$2:$NC$23,MATCH($C11,FIXTURES!$B$2:$B$23,0),0)=""),HLOOKUP(CG$2-1,FIXTURES!$C$2:$NC$23,MATCH($C11,FIXTURES!$B$2:$B$23,0),0),IF(AND(HLOOKUP(CG$2,FIXTURES!$C$2:$NC$23,MATCH($C11,FIXTURES!$B$2:$B$23,0),0)="",HLOOKUP(CG$2+1,FIXTURES!$C$2:$NC$23,MATCH($C11,FIXTURES!$B$2:$B$23,0),0)=""),HLOOKUP(CG$2+2,FIXTURES!$C$2:$NC$23,MATCH($C11,FIXTURES!$B$2:$B$23,0),0),IF(HLOOKUP(CG$2+1,FIXTURES!$C$2:$NC$23,MATCH($C11,FIXTURES!$B$2:$B$23,0),0)="",HLOOKUP(CG$2,FIXTURES!$C$2:$NC$23,MATCH($C11,FIXTURES!$B$2:$B$23,0),0),HLOOKUP(CG$2+1,FIXTURES!$C$2:$NC$23,MATCH($C11,FIXTURES!$B$2:$B$23,0),0)))),IF(AND(HLOOKUP(CG$2,FIXTURES!$C$2:$NC$23,MATCH($C11,FIXTURES!$B$2:$B$23,0),0)="",HLOOKUP(CG$2+1,FIXTURES!$C$2:$NC$23,MATCH($C11,FIXTURES!$B$2:$B$23,0),0)=""),HLOOKUP(CG$2+2,FIXTURES!$C$2:$NC$23,MATCH($C11,FIXTURES!$B$2:$B$23,0),0),IF(HLOOKUP(CG$2+1,FIXTURES!$C$2:$NC$23,MATCH($C11,FIXTURES!$B$2:$B$23,0),0)="",HLOOKUP(CG$2,FIXTURES!$C$2:$NC$23,MATCH($C11,FIXTURES!$B$2:$B$23,0),0),HLOOKUP(CG$2+1,FIXTURES!$C$2:$NC$23,MATCH($C11,FIXTURES!$B$2:$B$23,0),0))))</f>
        <v>NFO</v>
      </c>
      <c r="CH11" s="117" t="str">
        <f>IF(CH$1="SAT",IF(AND(HLOOKUP(CH$2,FIXTURES!$C$2:$NC$23,MATCH($C11,FIXTURES!$B$2:$B$23,0),0)="",HLOOKUP(CH$2+1,FIXTURES!$C$2:$NC$23,MATCH($C11,FIXTURES!$B$2:$B$23,0),0)="",HLOOKUP(CH$2+2,FIXTURES!$C$2:$NC$23,MATCH($C11,FIXTURES!$B$2:$B$23,0),0)=""),HLOOKUP(CH$2-1,FIXTURES!$C$2:$NC$23,MATCH($C11,FIXTURES!$B$2:$B$23,0),0),IF(AND(HLOOKUP(CH$2,FIXTURES!$C$2:$NC$23,MATCH($C11,FIXTURES!$B$2:$B$23,0),0)="",HLOOKUP(CH$2+1,FIXTURES!$C$2:$NC$23,MATCH($C11,FIXTURES!$B$2:$B$23,0),0)=""),HLOOKUP(CH$2+2,FIXTURES!$C$2:$NC$23,MATCH($C11,FIXTURES!$B$2:$B$23,0),0),IF(HLOOKUP(CH$2+1,FIXTURES!$C$2:$NC$23,MATCH($C11,FIXTURES!$B$2:$B$23,0),0)="",HLOOKUP(CH$2,FIXTURES!$C$2:$NC$23,MATCH($C11,FIXTURES!$B$2:$B$23,0),0),HLOOKUP(CH$2+1,FIXTURES!$C$2:$NC$23,MATCH($C11,FIXTURES!$B$2:$B$23,0),0)))),IF(AND(HLOOKUP(CH$2,FIXTURES!$C$2:$NC$23,MATCH($C11,FIXTURES!$B$2:$B$23,0),0)="",HLOOKUP(CH$2+1,FIXTURES!$C$2:$NC$23,MATCH($C11,FIXTURES!$B$2:$B$23,0),0)=""),HLOOKUP(CH$2+2,FIXTURES!$C$2:$NC$23,MATCH($C11,FIXTURES!$B$2:$B$23,0),0),IF(HLOOKUP(CH$2+1,FIXTURES!$C$2:$NC$23,MATCH($C11,FIXTURES!$B$2:$B$23,0),0)="",HLOOKUP(CH$2,FIXTURES!$C$2:$NC$23,MATCH($C11,FIXTURES!$B$2:$B$23,0),0),HLOOKUP(CH$2+1,FIXTURES!$C$2:$NC$23,MATCH($C11,FIXTURES!$B$2:$B$23,0),0))))</f>
        <v/>
      </c>
      <c r="CI11" s="117" t="str">
        <f>IF(CI$1="SAT",IF(AND(HLOOKUP(CI$2,FIXTURES!$C$2:$NC$23,MATCH($C11,FIXTURES!$B$2:$B$23,0),0)="",HLOOKUP(CI$2+1,FIXTURES!$C$2:$NC$23,MATCH($C11,FIXTURES!$B$2:$B$23,0),0)="",HLOOKUP(CI$2+2,FIXTURES!$C$2:$NC$23,MATCH($C11,FIXTURES!$B$2:$B$23,0),0)=""),HLOOKUP(CI$2-1,FIXTURES!$C$2:$NC$23,MATCH($C11,FIXTURES!$B$2:$B$23,0),0),IF(AND(HLOOKUP(CI$2,FIXTURES!$C$2:$NC$23,MATCH($C11,FIXTURES!$B$2:$B$23,0),0)="",HLOOKUP(CI$2+1,FIXTURES!$C$2:$NC$23,MATCH($C11,FIXTURES!$B$2:$B$23,0),0)=""),HLOOKUP(CI$2+2,FIXTURES!$C$2:$NC$23,MATCH($C11,FIXTURES!$B$2:$B$23,0),0),IF(HLOOKUP(CI$2+1,FIXTURES!$C$2:$NC$23,MATCH($C11,FIXTURES!$B$2:$B$23,0),0)="",HLOOKUP(CI$2,FIXTURES!$C$2:$NC$23,MATCH($C11,FIXTURES!$B$2:$B$23,0),0),HLOOKUP(CI$2+1,FIXTURES!$C$2:$NC$23,MATCH($C11,FIXTURES!$B$2:$B$23,0),0)))),IF(AND(HLOOKUP(CI$2,FIXTURES!$C$2:$NC$23,MATCH($C11,FIXTURES!$B$2:$B$23,0),0)="",HLOOKUP(CI$2+1,FIXTURES!$C$2:$NC$23,MATCH($C11,FIXTURES!$B$2:$B$23,0),0)=""),HLOOKUP(CI$2+2,FIXTURES!$C$2:$NC$23,MATCH($C11,FIXTURES!$B$2:$B$23,0),0),IF(HLOOKUP(CI$2+1,FIXTURES!$C$2:$NC$23,MATCH($C11,FIXTURES!$B$2:$B$23,0),0)="",HLOOKUP(CI$2,FIXTURES!$C$2:$NC$23,MATCH($C11,FIXTURES!$B$2:$B$23,0),0),HLOOKUP(CI$2+1,FIXTURES!$C$2:$NC$23,MATCH($C11,FIXTURES!$B$2:$B$23,0),0))))</f>
        <v>mci</v>
      </c>
      <c r="CJ11" s="117" t="str">
        <f>IF(CJ$1="SAT",IF(AND(HLOOKUP(CJ$2,FIXTURES!$C$2:$NC$23,MATCH($C11,FIXTURES!$B$2:$B$23,0),0)="",HLOOKUP(CJ$2+1,FIXTURES!$C$2:$NC$23,MATCH($C11,FIXTURES!$B$2:$B$23,0),0)="",HLOOKUP(CJ$2+2,FIXTURES!$C$2:$NC$23,MATCH($C11,FIXTURES!$B$2:$B$23,0),0)=""),HLOOKUP(CJ$2-1,FIXTURES!$C$2:$NC$23,MATCH($C11,FIXTURES!$B$2:$B$23,0),0),IF(AND(HLOOKUP(CJ$2,FIXTURES!$C$2:$NC$23,MATCH($C11,FIXTURES!$B$2:$B$23,0),0)="",HLOOKUP(CJ$2+1,FIXTURES!$C$2:$NC$23,MATCH($C11,FIXTURES!$B$2:$B$23,0),0)=""),HLOOKUP(CJ$2+2,FIXTURES!$C$2:$NC$23,MATCH($C11,FIXTURES!$B$2:$B$23,0),0),IF(HLOOKUP(CJ$2+1,FIXTURES!$C$2:$NC$23,MATCH($C11,FIXTURES!$B$2:$B$23,0),0)="",HLOOKUP(CJ$2,FIXTURES!$C$2:$NC$23,MATCH($C11,FIXTURES!$B$2:$B$23,0),0),HLOOKUP(CJ$2+1,FIXTURES!$C$2:$NC$23,MATCH($C11,FIXTURES!$B$2:$B$23,0),0)))),IF(AND(HLOOKUP(CJ$2,FIXTURES!$C$2:$NC$23,MATCH($C11,FIXTURES!$B$2:$B$23,0),0)="",HLOOKUP(CJ$2+1,FIXTURES!$C$2:$NC$23,MATCH($C11,FIXTURES!$B$2:$B$23,0),0)=""),HLOOKUP(CJ$2+2,FIXTURES!$C$2:$NC$23,MATCH($C11,FIXTURES!$B$2:$B$23,0),0),IF(HLOOKUP(CJ$2+1,FIXTURES!$C$2:$NC$23,MATCH($C11,FIXTURES!$B$2:$B$23,0),0)="",HLOOKUP(CJ$2,FIXTURES!$C$2:$NC$23,MATCH($C11,FIXTURES!$B$2:$B$23,0),0),HLOOKUP(CJ$2+1,FIXTURES!$C$2:$NC$23,MATCH($C11,FIXTURES!$B$2:$B$23,0),0))))</f>
        <v>mun</v>
      </c>
      <c r="CK11" s="117" t="str">
        <f>IF(CK$1="SAT",IF(AND(HLOOKUP(CK$2,FIXTURES!$C$2:$NC$23,MATCH($C11,FIXTURES!$B$2:$B$23,0),0)="",HLOOKUP(CK$2+1,FIXTURES!$C$2:$NC$23,MATCH($C11,FIXTURES!$B$2:$B$23,0),0)="",HLOOKUP(CK$2+2,FIXTURES!$C$2:$NC$23,MATCH($C11,FIXTURES!$B$2:$B$23,0),0)=""),HLOOKUP(CK$2-1,FIXTURES!$C$2:$NC$23,MATCH($C11,FIXTURES!$B$2:$B$23,0),0),IF(AND(HLOOKUP(CK$2,FIXTURES!$C$2:$NC$23,MATCH($C11,FIXTURES!$B$2:$B$23,0),0)="",HLOOKUP(CK$2+1,FIXTURES!$C$2:$NC$23,MATCH($C11,FIXTURES!$B$2:$B$23,0),0)=""),HLOOKUP(CK$2+2,FIXTURES!$C$2:$NC$23,MATCH($C11,FIXTURES!$B$2:$B$23,0),0),IF(HLOOKUP(CK$2+1,FIXTURES!$C$2:$NC$23,MATCH($C11,FIXTURES!$B$2:$B$23,0),0)="",HLOOKUP(CK$2,FIXTURES!$C$2:$NC$23,MATCH($C11,FIXTURES!$B$2:$B$23,0),0),HLOOKUP(CK$2+1,FIXTURES!$C$2:$NC$23,MATCH($C11,FIXTURES!$B$2:$B$23,0),0)))),IF(AND(HLOOKUP(CK$2,FIXTURES!$C$2:$NC$23,MATCH($C11,FIXTURES!$B$2:$B$23,0),0)="",HLOOKUP(CK$2+1,FIXTURES!$C$2:$NC$23,MATCH($C11,FIXTURES!$B$2:$B$23,0),0)=""),HLOOKUP(CK$2+2,FIXTURES!$C$2:$NC$23,MATCH($C11,FIXTURES!$B$2:$B$23,0),0),IF(HLOOKUP(CK$2+1,FIXTURES!$C$2:$NC$23,MATCH($C11,FIXTURES!$B$2:$B$23,0),0)="",HLOOKUP(CK$2,FIXTURES!$C$2:$NC$23,MATCH($C11,FIXTURES!$B$2:$B$23,0),0),HLOOKUP(CK$2+1,FIXTURES!$C$2:$NC$23,MATCH($C11,FIXTURES!$B$2:$B$23,0),0))))</f>
        <v>NEW</v>
      </c>
      <c r="CL11" s="117" t="str">
        <f>IF(CL$1="SAT",IF(AND(HLOOKUP(CL$2,FIXTURES!$C$2:$NC$23,MATCH($C11,FIXTURES!$B$2:$B$23,0),0)="",HLOOKUP(CL$2+1,FIXTURES!$C$2:$NC$23,MATCH($C11,FIXTURES!$B$2:$B$23,0),0)="",HLOOKUP(CL$2+2,FIXTURES!$C$2:$NC$23,MATCH($C11,FIXTURES!$B$2:$B$23,0),0)=""),HLOOKUP(CL$2-1,FIXTURES!$C$2:$NC$23,MATCH($C11,FIXTURES!$B$2:$B$23,0),0),IF(AND(HLOOKUP(CL$2,FIXTURES!$C$2:$NC$23,MATCH($C11,FIXTURES!$B$2:$B$23,0),0)="",HLOOKUP(CL$2+1,FIXTURES!$C$2:$NC$23,MATCH($C11,FIXTURES!$B$2:$B$23,0),0)=""),HLOOKUP(CL$2+2,FIXTURES!$C$2:$NC$23,MATCH($C11,FIXTURES!$B$2:$B$23,0),0),IF(HLOOKUP(CL$2+1,FIXTURES!$C$2:$NC$23,MATCH($C11,FIXTURES!$B$2:$B$23,0),0)="",HLOOKUP(CL$2,FIXTURES!$C$2:$NC$23,MATCH($C11,FIXTURES!$B$2:$B$23,0),0),HLOOKUP(CL$2+1,FIXTURES!$C$2:$NC$23,MATCH($C11,FIXTURES!$B$2:$B$23,0),0)))),IF(AND(HLOOKUP(CL$2,FIXTURES!$C$2:$NC$23,MATCH($C11,FIXTURES!$B$2:$B$23,0),0)="",HLOOKUP(CL$2+1,FIXTURES!$C$2:$NC$23,MATCH($C11,FIXTURES!$B$2:$B$23,0),0)=""),HLOOKUP(CL$2+2,FIXTURES!$C$2:$NC$23,MATCH($C11,FIXTURES!$B$2:$B$23,0),0),IF(HLOOKUP(CL$2+1,FIXTURES!$C$2:$NC$23,MATCH($C11,FIXTURES!$B$2:$B$23,0),0)="",HLOOKUP(CL$2,FIXTURES!$C$2:$NC$23,MATCH($C11,FIXTURES!$B$2:$B$23,0),0),HLOOKUP(CL$2+1,FIXTURES!$C$2:$NC$23,MATCH($C11,FIXTURES!$B$2:$B$23,0),0))))</f>
        <v/>
      </c>
      <c r="CM11" s="117" t="str">
        <f>IF(CM$1="SAT",IF(AND(HLOOKUP(CM$2,FIXTURES!$C$2:$NC$23,MATCH($C11,FIXTURES!$B$2:$B$23,0),0)="",HLOOKUP(CM$2+1,FIXTURES!$C$2:$NC$23,MATCH($C11,FIXTURES!$B$2:$B$23,0),0)="",HLOOKUP(CM$2+2,FIXTURES!$C$2:$NC$23,MATCH($C11,FIXTURES!$B$2:$B$23,0),0)=""),HLOOKUP(CM$2-1,FIXTURES!$C$2:$NC$23,MATCH($C11,FIXTURES!$B$2:$B$23,0),0),IF(AND(HLOOKUP(CM$2,FIXTURES!$C$2:$NC$23,MATCH($C11,FIXTURES!$B$2:$B$23,0),0)="",HLOOKUP(CM$2+1,FIXTURES!$C$2:$NC$23,MATCH($C11,FIXTURES!$B$2:$B$23,0),0)=""),HLOOKUP(CM$2+2,FIXTURES!$C$2:$NC$23,MATCH($C11,FIXTURES!$B$2:$B$23,0),0),IF(HLOOKUP(CM$2+1,FIXTURES!$C$2:$NC$23,MATCH($C11,FIXTURES!$B$2:$B$23,0),0)="",HLOOKUP(CM$2,FIXTURES!$C$2:$NC$23,MATCH($C11,FIXTURES!$B$2:$B$23,0),0),HLOOKUP(CM$2+1,FIXTURES!$C$2:$NC$23,MATCH($C11,FIXTURES!$B$2:$B$23,0),0)))),IF(AND(HLOOKUP(CM$2,FIXTURES!$C$2:$NC$23,MATCH($C11,FIXTURES!$B$2:$B$23,0),0)="",HLOOKUP(CM$2+1,FIXTURES!$C$2:$NC$23,MATCH($C11,FIXTURES!$B$2:$B$23,0),0)=""),HLOOKUP(CM$2+2,FIXTURES!$C$2:$NC$23,MATCH($C11,FIXTURES!$B$2:$B$23,0),0),IF(HLOOKUP(CM$2+1,FIXTURES!$C$2:$NC$23,MATCH($C11,FIXTURES!$B$2:$B$23,0),0)="",HLOOKUP(CM$2,FIXTURES!$C$2:$NC$23,MATCH($C11,FIXTURES!$B$2:$B$23,0),0),HLOOKUP(CM$2+1,FIXTURES!$C$2:$NC$23,MATCH($C11,FIXTURES!$B$2:$B$23,0),0))))</f>
        <v/>
      </c>
      <c r="CN11" s="117" t="str">
        <f>IF(CN$1="SAT",IF(AND(HLOOKUP(CN$2,FIXTURES!$C$2:$NC$23,MATCH($C11,FIXTURES!$B$2:$B$23,0),0)="",HLOOKUP(CN$2+1,FIXTURES!$C$2:$NC$23,MATCH($C11,FIXTURES!$B$2:$B$23,0),0)="",HLOOKUP(CN$2+2,FIXTURES!$C$2:$NC$23,MATCH($C11,FIXTURES!$B$2:$B$23,0),0)=""),HLOOKUP(CN$2-1,FIXTURES!$C$2:$NC$23,MATCH($C11,FIXTURES!$B$2:$B$23,0),0),IF(AND(HLOOKUP(CN$2,FIXTURES!$C$2:$NC$23,MATCH($C11,FIXTURES!$B$2:$B$23,0),0)="",HLOOKUP(CN$2+1,FIXTURES!$C$2:$NC$23,MATCH($C11,FIXTURES!$B$2:$B$23,0),0)=""),HLOOKUP(CN$2+2,FIXTURES!$C$2:$NC$23,MATCH($C11,FIXTURES!$B$2:$B$23,0),0),IF(HLOOKUP(CN$2+1,FIXTURES!$C$2:$NC$23,MATCH($C11,FIXTURES!$B$2:$B$23,0),0)="",HLOOKUP(CN$2,FIXTURES!$C$2:$NC$23,MATCH($C11,FIXTURES!$B$2:$B$23,0),0),HLOOKUP(CN$2+1,FIXTURES!$C$2:$NC$23,MATCH($C11,FIXTURES!$B$2:$B$23,0),0)))),IF(AND(HLOOKUP(CN$2,FIXTURES!$C$2:$NC$23,MATCH($C11,FIXTURES!$B$2:$B$23,0),0)="",HLOOKUP(CN$2+1,FIXTURES!$C$2:$NC$23,MATCH($C11,FIXTURES!$B$2:$B$23,0),0)=""),HLOOKUP(CN$2+2,FIXTURES!$C$2:$NC$23,MATCH($C11,FIXTURES!$B$2:$B$23,0),0),IF(HLOOKUP(CN$2+1,FIXTURES!$C$2:$NC$23,MATCH($C11,FIXTURES!$B$2:$B$23,0),0)="",HLOOKUP(CN$2,FIXTURES!$C$2:$NC$23,MATCH($C11,FIXTURES!$B$2:$B$23,0),0),HLOOKUP(CN$2+1,FIXTURES!$C$2:$NC$23,MATCH($C11,FIXTURES!$B$2:$B$23,0),0))))</f>
        <v/>
      </c>
      <c r="CO11" s="117" t="str">
        <f>IF(CO$1="SAT",IF(AND(HLOOKUP(CO$2,FIXTURES!$C$2:$NC$23,MATCH($C11,FIXTURES!$B$2:$B$23,0),0)="",HLOOKUP(CO$2+1,FIXTURES!$C$2:$NC$23,MATCH($C11,FIXTURES!$B$2:$B$23,0),0)="",HLOOKUP(CO$2+2,FIXTURES!$C$2:$NC$23,MATCH($C11,FIXTURES!$B$2:$B$23,0),0)=""),HLOOKUP(CO$2-1,FIXTURES!$C$2:$NC$23,MATCH($C11,FIXTURES!$B$2:$B$23,0),0),IF(AND(HLOOKUP(CO$2,FIXTURES!$C$2:$NC$23,MATCH($C11,FIXTURES!$B$2:$B$23,0),0)="",HLOOKUP(CO$2+1,FIXTURES!$C$2:$NC$23,MATCH($C11,FIXTURES!$B$2:$B$23,0),0)=""),HLOOKUP(CO$2+2,FIXTURES!$C$2:$NC$23,MATCH($C11,FIXTURES!$B$2:$B$23,0),0),IF(HLOOKUP(CO$2+1,FIXTURES!$C$2:$NC$23,MATCH($C11,FIXTURES!$B$2:$B$23,0),0)="",HLOOKUP(CO$2,FIXTURES!$C$2:$NC$23,MATCH($C11,FIXTURES!$B$2:$B$23,0),0),HLOOKUP(CO$2+1,FIXTURES!$C$2:$NC$23,MATCH($C11,FIXTURES!$B$2:$B$23,0),0)))),IF(AND(HLOOKUP(CO$2,FIXTURES!$C$2:$NC$23,MATCH($C11,FIXTURES!$B$2:$B$23,0),0)="",HLOOKUP(CO$2+1,FIXTURES!$C$2:$NC$23,MATCH($C11,FIXTURES!$B$2:$B$23,0),0)=""),HLOOKUP(CO$2+2,FIXTURES!$C$2:$NC$23,MATCH($C11,FIXTURES!$B$2:$B$23,0),0),IF(HLOOKUP(CO$2+1,FIXTURES!$C$2:$NC$23,MATCH($C11,FIXTURES!$B$2:$B$23,0),0)="",HLOOKUP(CO$2,FIXTURES!$C$2:$NC$23,MATCH($C11,FIXTURES!$B$2:$B$23,0),0),HLOOKUP(CO$2+1,FIXTURES!$C$2:$NC$23,MATCH($C11,FIXTURES!$B$2:$B$23,0),0))))</f>
        <v/>
      </c>
      <c r="CP11" s="117" t="str">
        <f>IF(CP$1="SAT",IF(AND(HLOOKUP(CP$2,FIXTURES!$C$2:$NC$23,MATCH($C11,FIXTURES!$B$2:$B$23,0),0)="",HLOOKUP(CP$2+1,FIXTURES!$C$2:$NC$23,MATCH($C11,FIXTURES!$B$2:$B$23,0),0)="",HLOOKUP(CP$2+2,FIXTURES!$C$2:$NC$23,MATCH($C11,FIXTURES!$B$2:$B$23,0),0)=""),HLOOKUP(CP$2-1,FIXTURES!$C$2:$NC$23,MATCH($C11,FIXTURES!$B$2:$B$23,0),0),IF(AND(HLOOKUP(CP$2,FIXTURES!$C$2:$NC$23,MATCH($C11,FIXTURES!$B$2:$B$23,0),0)="",HLOOKUP(CP$2+1,FIXTURES!$C$2:$NC$23,MATCH($C11,FIXTURES!$B$2:$B$23,0),0)=""),HLOOKUP(CP$2+2,FIXTURES!$C$2:$NC$23,MATCH($C11,FIXTURES!$B$2:$B$23,0),0),IF(HLOOKUP(CP$2+1,FIXTURES!$C$2:$NC$23,MATCH($C11,FIXTURES!$B$2:$B$23,0),0)="",HLOOKUP(CP$2,FIXTURES!$C$2:$NC$23,MATCH($C11,FIXTURES!$B$2:$B$23,0),0),HLOOKUP(CP$2+1,FIXTURES!$C$2:$NC$23,MATCH($C11,FIXTURES!$B$2:$B$23,0),0)))),IF(AND(HLOOKUP(CP$2,FIXTURES!$C$2:$NC$23,MATCH($C11,FIXTURES!$B$2:$B$23,0),0)="",HLOOKUP(CP$2+1,FIXTURES!$C$2:$NC$23,MATCH($C11,FIXTURES!$B$2:$B$23,0),0)=""),HLOOKUP(CP$2+2,FIXTURES!$C$2:$NC$23,MATCH($C11,FIXTURES!$B$2:$B$23,0),0),IF(HLOOKUP(CP$2+1,FIXTURES!$C$2:$NC$23,MATCH($C11,FIXTURES!$B$2:$B$23,0),0)="",HLOOKUP(CP$2,FIXTURES!$C$2:$NC$23,MATCH($C11,FIXTURES!$B$2:$B$23,0),0),HLOOKUP(CP$2+1,FIXTURES!$C$2:$NC$23,MATCH($C11,FIXTURES!$B$2:$B$23,0),0))))</f>
        <v/>
      </c>
      <c r="CQ11" s="117" t="str">
        <f>IF(CQ$1="SAT",IF(AND(HLOOKUP(CQ$2,FIXTURES!$C$2:$NC$23,MATCH($C11,FIXTURES!$B$2:$B$23,0),0)="",HLOOKUP(CQ$2+1,FIXTURES!$C$2:$NC$23,MATCH($C11,FIXTURES!$B$2:$B$23,0),0)="",HLOOKUP(CQ$2+2,FIXTURES!$C$2:$NC$23,MATCH($C11,FIXTURES!$B$2:$B$23,0),0)=""),HLOOKUP(CQ$2-1,FIXTURES!$C$2:$NC$23,MATCH($C11,FIXTURES!$B$2:$B$23,0),0),IF(AND(HLOOKUP(CQ$2,FIXTURES!$C$2:$NC$23,MATCH($C11,FIXTURES!$B$2:$B$23,0),0)="",HLOOKUP(CQ$2+1,FIXTURES!$C$2:$NC$23,MATCH($C11,FIXTURES!$B$2:$B$23,0),0)=""),HLOOKUP(CQ$2+2,FIXTURES!$C$2:$NC$23,MATCH($C11,FIXTURES!$B$2:$B$23,0),0),IF(HLOOKUP(CQ$2+1,FIXTURES!$C$2:$NC$23,MATCH($C11,FIXTURES!$B$2:$B$23,0),0)="",HLOOKUP(CQ$2,FIXTURES!$C$2:$NC$23,MATCH($C11,FIXTURES!$B$2:$B$23,0),0),HLOOKUP(CQ$2+1,FIXTURES!$C$2:$NC$23,MATCH($C11,FIXTURES!$B$2:$B$23,0),0)))),IF(AND(HLOOKUP(CQ$2,FIXTURES!$C$2:$NC$23,MATCH($C11,FIXTURES!$B$2:$B$23,0),0)="",HLOOKUP(CQ$2+1,FIXTURES!$C$2:$NC$23,MATCH($C11,FIXTURES!$B$2:$B$23,0),0)=""),HLOOKUP(CQ$2+2,FIXTURES!$C$2:$NC$23,MATCH($C11,FIXTURES!$B$2:$B$23,0),0),IF(HLOOKUP(CQ$2+1,FIXTURES!$C$2:$NC$23,MATCH($C11,FIXTURES!$B$2:$B$23,0),0)="",HLOOKUP(CQ$2,FIXTURES!$C$2:$NC$23,MATCH($C11,FIXTURES!$B$2:$B$23,0),0),HLOOKUP(CQ$2+1,FIXTURES!$C$2:$NC$23,MATCH($C11,FIXTURES!$B$2:$B$23,0),0))))</f>
        <v/>
      </c>
      <c r="CR11" s="117" t="str">
        <f>IF(CR$1="SAT",IF(AND(HLOOKUP(CR$2,FIXTURES!$C$2:$NC$23,MATCH($C11,FIXTURES!$B$2:$B$23,0),0)="",HLOOKUP(CR$2+1,FIXTURES!$C$2:$NC$23,MATCH($C11,FIXTURES!$B$2:$B$23,0),0)="",HLOOKUP(CR$2+2,FIXTURES!$C$2:$NC$23,MATCH($C11,FIXTURES!$B$2:$B$23,0),0)=""),HLOOKUP(CR$2-1,FIXTURES!$C$2:$NC$23,MATCH($C11,FIXTURES!$B$2:$B$23,0),0),IF(AND(HLOOKUP(CR$2,FIXTURES!$C$2:$NC$23,MATCH($C11,FIXTURES!$B$2:$B$23,0),0)="",HLOOKUP(CR$2+1,FIXTURES!$C$2:$NC$23,MATCH($C11,FIXTURES!$B$2:$B$23,0),0)=""),HLOOKUP(CR$2+2,FIXTURES!$C$2:$NC$23,MATCH($C11,FIXTURES!$B$2:$B$23,0),0),IF(HLOOKUP(CR$2+1,FIXTURES!$C$2:$NC$23,MATCH($C11,FIXTURES!$B$2:$B$23,0),0)="",HLOOKUP(CR$2,FIXTURES!$C$2:$NC$23,MATCH($C11,FIXTURES!$B$2:$B$23,0),0),HLOOKUP(CR$2+1,FIXTURES!$C$2:$NC$23,MATCH($C11,FIXTURES!$B$2:$B$23,0),0)))),IF(AND(HLOOKUP(CR$2,FIXTURES!$C$2:$NC$23,MATCH($C11,FIXTURES!$B$2:$B$23,0),0)="",HLOOKUP(CR$2+1,FIXTURES!$C$2:$NC$23,MATCH($C11,FIXTURES!$B$2:$B$23,0),0)=""),HLOOKUP(CR$2+2,FIXTURES!$C$2:$NC$23,MATCH($C11,FIXTURES!$B$2:$B$23,0),0),IF(HLOOKUP(CR$2+1,FIXTURES!$C$2:$NC$23,MATCH($C11,FIXTURES!$B$2:$B$23,0),0)="",HLOOKUP(CR$2,FIXTURES!$C$2:$NC$23,MATCH($C11,FIXTURES!$B$2:$B$23,0),0),HLOOKUP(CR$2+1,FIXTURES!$C$2:$NC$23,MATCH($C11,FIXTURES!$B$2:$B$23,0),0))))</f>
        <v/>
      </c>
      <c r="CS11" s="117" t="str">
        <f>IF(CS$1="SAT",IF(AND(HLOOKUP(CS$2,FIXTURES!$C$2:$NC$23,MATCH($C11,FIXTURES!$B$2:$B$23,0),0)="",HLOOKUP(CS$2+1,FIXTURES!$C$2:$NC$23,MATCH($C11,FIXTURES!$B$2:$B$23,0),0)="",HLOOKUP(CS$2+2,FIXTURES!$C$2:$NC$23,MATCH($C11,FIXTURES!$B$2:$B$23,0),0)=""),HLOOKUP(CS$2-1,FIXTURES!$C$2:$NC$23,MATCH($C11,FIXTURES!$B$2:$B$23,0),0),IF(AND(HLOOKUP(CS$2,FIXTURES!$C$2:$NC$23,MATCH($C11,FIXTURES!$B$2:$B$23,0),0)="",HLOOKUP(CS$2+1,FIXTURES!$C$2:$NC$23,MATCH($C11,FIXTURES!$B$2:$B$23,0),0)=""),HLOOKUP(CS$2+2,FIXTURES!$C$2:$NC$23,MATCH($C11,FIXTURES!$B$2:$B$23,0),0),IF(HLOOKUP(CS$2+1,FIXTURES!$C$2:$NC$23,MATCH($C11,FIXTURES!$B$2:$B$23,0),0)="",HLOOKUP(CS$2,FIXTURES!$C$2:$NC$23,MATCH($C11,FIXTURES!$B$2:$B$23,0),0),HLOOKUP(CS$2+1,FIXTURES!$C$2:$NC$23,MATCH($C11,FIXTURES!$B$2:$B$23,0),0)))),IF(AND(HLOOKUP(CS$2,FIXTURES!$C$2:$NC$23,MATCH($C11,FIXTURES!$B$2:$B$23,0),0)="",HLOOKUP(CS$2+1,FIXTURES!$C$2:$NC$23,MATCH($C11,FIXTURES!$B$2:$B$23,0),0)=""),HLOOKUP(CS$2+2,FIXTURES!$C$2:$NC$23,MATCH($C11,FIXTURES!$B$2:$B$23,0),0),IF(HLOOKUP(CS$2+1,FIXTURES!$C$2:$NC$23,MATCH($C11,FIXTURES!$B$2:$B$23,0),0)="",HLOOKUP(CS$2,FIXTURES!$C$2:$NC$23,MATCH($C11,FIXTURES!$B$2:$B$23,0),0),HLOOKUP(CS$2+1,FIXTURES!$C$2:$NC$23,MATCH($C11,FIXTURES!$B$2:$B$23,0),0))))</f>
        <v/>
      </c>
      <c r="CT11" s="117" t="str">
        <f>IF(CT$1="SAT",IF(AND(HLOOKUP(CT$2,FIXTURES!$C$2:$NC$23,MATCH($C11,FIXTURES!$B$2:$B$23,0),0)="",HLOOKUP(CT$2+1,FIXTURES!$C$2:$NC$23,MATCH($C11,FIXTURES!$B$2:$B$23,0),0)="",HLOOKUP(CT$2+2,FIXTURES!$C$2:$NC$23,MATCH($C11,FIXTURES!$B$2:$B$23,0),0)=""),HLOOKUP(CT$2-1,FIXTURES!$C$2:$NC$23,MATCH($C11,FIXTURES!$B$2:$B$23,0),0),IF(AND(HLOOKUP(CT$2,FIXTURES!$C$2:$NC$23,MATCH($C11,FIXTURES!$B$2:$B$23,0),0)="",HLOOKUP(CT$2+1,FIXTURES!$C$2:$NC$23,MATCH($C11,FIXTURES!$B$2:$B$23,0),0)=""),HLOOKUP(CT$2+2,FIXTURES!$C$2:$NC$23,MATCH($C11,FIXTURES!$B$2:$B$23,0),0),IF(HLOOKUP(CT$2+1,FIXTURES!$C$2:$NC$23,MATCH($C11,FIXTURES!$B$2:$B$23,0),0)="",HLOOKUP(CT$2,FIXTURES!$C$2:$NC$23,MATCH($C11,FIXTURES!$B$2:$B$23,0),0),HLOOKUP(CT$2+1,FIXTURES!$C$2:$NC$23,MATCH($C11,FIXTURES!$B$2:$B$23,0),0)))),IF(AND(HLOOKUP(CT$2,FIXTURES!$C$2:$NC$23,MATCH($C11,FIXTURES!$B$2:$B$23,0),0)="",HLOOKUP(CT$2+1,FIXTURES!$C$2:$NC$23,MATCH($C11,FIXTURES!$B$2:$B$23,0),0)=""),HLOOKUP(CT$2+2,FIXTURES!$C$2:$NC$23,MATCH($C11,FIXTURES!$B$2:$B$23,0),0),IF(HLOOKUP(CT$2+1,FIXTURES!$C$2:$NC$23,MATCH($C11,FIXTURES!$B$2:$B$23,0),0)="",HLOOKUP(CT$2,FIXTURES!$C$2:$NC$23,MATCH($C11,FIXTURES!$B$2:$B$23,0),0),HLOOKUP(CT$2+1,FIXTURES!$C$2:$NC$23,MATCH($C11,FIXTURES!$B$2:$B$23,0),0))))</f>
        <v/>
      </c>
      <c r="CU11" s="117" t="str">
        <f>IF(CU$1="SAT",IF(AND(HLOOKUP(CU$2,FIXTURES!$C$2:$NC$23,MATCH($C11,FIXTURES!$B$2:$B$23,0),0)="",HLOOKUP(CU$2+1,FIXTURES!$C$2:$NC$23,MATCH($C11,FIXTURES!$B$2:$B$23,0),0)="",HLOOKUP(CU$2+2,FIXTURES!$C$2:$NC$23,MATCH($C11,FIXTURES!$B$2:$B$23,0),0)=""),HLOOKUP(CU$2-1,FIXTURES!$C$2:$NC$23,MATCH($C11,FIXTURES!$B$2:$B$23,0),0),IF(AND(HLOOKUP(CU$2,FIXTURES!$C$2:$NC$23,MATCH($C11,FIXTURES!$B$2:$B$23,0),0)="",HLOOKUP(CU$2+1,FIXTURES!$C$2:$NC$23,MATCH($C11,FIXTURES!$B$2:$B$23,0),0)=""),HLOOKUP(CU$2+2,FIXTURES!$C$2:$NC$23,MATCH($C11,FIXTURES!$B$2:$B$23,0),0),IF(HLOOKUP(CU$2+1,FIXTURES!$C$2:$NC$23,MATCH($C11,FIXTURES!$B$2:$B$23,0),0)="",HLOOKUP(CU$2,FIXTURES!$C$2:$NC$23,MATCH($C11,FIXTURES!$B$2:$B$23,0),0),HLOOKUP(CU$2+1,FIXTURES!$C$2:$NC$23,MATCH($C11,FIXTURES!$B$2:$B$23,0),0)))),IF(AND(HLOOKUP(CU$2,FIXTURES!$C$2:$NC$23,MATCH($C11,FIXTURES!$B$2:$B$23,0),0)="",HLOOKUP(CU$2+1,FIXTURES!$C$2:$NC$23,MATCH($C11,FIXTURES!$B$2:$B$23,0),0)=""),HLOOKUP(CU$2+2,FIXTURES!$C$2:$NC$23,MATCH($C11,FIXTURES!$B$2:$B$23,0),0),IF(HLOOKUP(CU$2+1,FIXTURES!$C$2:$NC$23,MATCH($C11,FIXTURES!$B$2:$B$23,0),0)="",HLOOKUP(CU$2,FIXTURES!$C$2:$NC$23,MATCH($C11,FIXTURES!$B$2:$B$23,0),0),HLOOKUP(CU$2+1,FIXTURES!$C$2:$NC$23,MATCH($C11,FIXTURES!$B$2:$B$23,0),0))))</f>
        <v/>
      </c>
      <c r="CV11" s="117" t="str">
        <f>IF(CV$1="SAT",IF(AND(HLOOKUP(CV$2,FIXTURES!$C$2:$NC$23,MATCH($C11,FIXTURES!$B$2:$B$23,0),0)="",HLOOKUP(CV$2+1,FIXTURES!$C$2:$NC$23,MATCH($C11,FIXTURES!$B$2:$B$23,0),0)="",HLOOKUP(CV$2+2,FIXTURES!$C$2:$NC$23,MATCH($C11,FIXTURES!$B$2:$B$23,0),0)=""),HLOOKUP(CV$2-1,FIXTURES!$C$2:$NC$23,MATCH($C11,FIXTURES!$B$2:$B$23,0),0),IF(AND(HLOOKUP(CV$2,FIXTURES!$C$2:$NC$23,MATCH($C11,FIXTURES!$B$2:$B$23,0),0)="",HLOOKUP(CV$2+1,FIXTURES!$C$2:$NC$23,MATCH($C11,FIXTURES!$B$2:$B$23,0),0)=""),HLOOKUP(CV$2+2,FIXTURES!$C$2:$NC$23,MATCH($C11,FIXTURES!$B$2:$B$23,0),0),IF(HLOOKUP(CV$2+1,FIXTURES!$C$2:$NC$23,MATCH($C11,FIXTURES!$B$2:$B$23,0),0)="",HLOOKUP(CV$2,FIXTURES!$C$2:$NC$23,MATCH($C11,FIXTURES!$B$2:$B$23,0),0),HLOOKUP(CV$2+1,FIXTURES!$C$2:$NC$23,MATCH($C11,FIXTURES!$B$2:$B$23,0),0)))),IF(AND(HLOOKUP(CV$2,FIXTURES!$C$2:$NC$23,MATCH($C11,FIXTURES!$B$2:$B$23,0),0)="",HLOOKUP(CV$2+1,FIXTURES!$C$2:$NC$23,MATCH($C11,FIXTURES!$B$2:$B$23,0),0)=""),HLOOKUP(CV$2+2,FIXTURES!$C$2:$NC$23,MATCH($C11,FIXTURES!$B$2:$B$23,0),0),IF(HLOOKUP(CV$2+1,FIXTURES!$C$2:$NC$23,MATCH($C11,FIXTURES!$B$2:$B$23,0),0)="",HLOOKUP(CV$2,FIXTURES!$C$2:$NC$23,MATCH($C11,FIXTURES!$B$2:$B$23,0),0),HLOOKUP(CV$2+1,FIXTURES!$C$2:$NC$23,MATCH($C11,FIXTURES!$B$2:$B$23,0),0))))</f>
        <v/>
      </c>
      <c r="CW11" s="117" t="str">
        <f>IF(CW$1="SAT",IF(AND(HLOOKUP(CW$2,FIXTURES!$C$2:$NC$23,MATCH($C11,FIXTURES!$B$2:$B$23,0),0)="",HLOOKUP(CW$2+1,FIXTURES!$C$2:$NC$23,MATCH($C11,FIXTURES!$B$2:$B$23,0),0)="",HLOOKUP(CW$2+2,FIXTURES!$C$2:$NC$23,MATCH($C11,FIXTURES!$B$2:$B$23,0),0)=""),HLOOKUP(CW$2-1,FIXTURES!$C$2:$NC$23,MATCH($C11,FIXTURES!$B$2:$B$23,0),0),IF(AND(HLOOKUP(CW$2,FIXTURES!$C$2:$NC$23,MATCH($C11,FIXTURES!$B$2:$B$23,0),0)="",HLOOKUP(CW$2+1,FIXTURES!$C$2:$NC$23,MATCH($C11,FIXTURES!$B$2:$B$23,0),0)=""),HLOOKUP(CW$2+2,FIXTURES!$C$2:$NC$23,MATCH($C11,FIXTURES!$B$2:$B$23,0),0),IF(HLOOKUP(CW$2+1,FIXTURES!$C$2:$NC$23,MATCH($C11,FIXTURES!$B$2:$B$23,0),0)="",HLOOKUP(CW$2,FIXTURES!$C$2:$NC$23,MATCH($C11,FIXTURES!$B$2:$B$23,0),0),HLOOKUP(CW$2+1,FIXTURES!$C$2:$NC$23,MATCH($C11,FIXTURES!$B$2:$B$23,0),0)))),IF(AND(HLOOKUP(CW$2,FIXTURES!$C$2:$NC$23,MATCH($C11,FIXTURES!$B$2:$B$23,0),0)="",HLOOKUP(CW$2+1,FIXTURES!$C$2:$NC$23,MATCH($C11,FIXTURES!$B$2:$B$23,0),0)=""),HLOOKUP(CW$2+2,FIXTURES!$C$2:$NC$23,MATCH($C11,FIXTURES!$B$2:$B$23,0),0),IF(HLOOKUP(CW$2+1,FIXTURES!$C$2:$NC$23,MATCH($C11,FIXTURES!$B$2:$B$23,0),0)="",HLOOKUP(CW$2,FIXTURES!$C$2:$NC$23,MATCH($C11,FIXTURES!$B$2:$B$23,0),0),HLOOKUP(CW$2+1,FIXTURES!$C$2:$NC$23,MATCH($C11,FIXTURES!$B$2:$B$23,0),0))))</f>
        <v/>
      </c>
      <c r="CX11" s="117" t="str">
        <f>IF(CX$1="SAT",IF(AND(HLOOKUP(CX$2,FIXTURES!$C$2:$NC$23,MATCH($C11,FIXTURES!$B$2:$B$23,0),0)="",HLOOKUP(CX$2+1,FIXTURES!$C$2:$NC$23,MATCH($C11,FIXTURES!$B$2:$B$23,0),0)="",HLOOKUP(CX$2+2,FIXTURES!$C$2:$NC$23,MATCH($C11,FIXTURES!$B$2:$B$23,0),0)=""),HLOOKUP(CX$2-1,FIXTURES!$C$2:$NC$23,MATCH($C11,FIXTURES!$B$2:$B$23,0),0),IF(AND(HLOOKUP(CX$2,FIXTURES!$C$2:$NC$23,MATCH($C11,FIXTURES!$B$2:$B$23,0),0)="",HLOOKUP(CX$2+1,FIXTURES!$C$2:$NC$23,MATCH($C11,FIXTURES!$B$2:$B$23,0),0)=""),HLOOKUP(CX$2+2,FIXTURES!$C$2:$NC$23,MATCH($C11,FIXTURES!$B$2:$B$23,0),0),IF(HLOOKUP(CX$2+1,FIXTURES!$C$2:$NC$23,MATCH($C11,FIXTURES!$B$2:$B$23,0),0)="",HLOOKUP(CX$2,FIXTURES!$C$2:$NC$23,MATCH($C11,FIXTURES!$B$2:$B$23,0),0),HLOOKUP(CX$2+1,FIXTURES!$C$2:$NC$23,MATCH($C11,FIXTURES!$B$2:$B$23,0),0)))),IF(AND(HLOOKUP(CX$2,FIXTURES!$C$2:$NC$23,MATCH($C11,FIXTURES!$B$2:$B$23,0),0)="",HLOOKUP(CX$2+1,FIXTURES!$C$2:$NC$23,MATCH($C11,FIXTURES!$B$2:$B$23,0),0)=""),HLOOKUP(CX$2+2,FIXTURES!$C$2:$NC$23,MATCH($C11,FIXTURES!$B$2:$B$23,0),0),IF(HLOOKUP(CX$2+1,FIXTURES!$C$2:$NC$23,MATCH($C11,FIXTURES!$B$2:$B$23,0),0)="",HLOOKUP(CX$2,FIXTURES!$C$2:$NC$23,MATCH($C11,FIXTURES!$B$2:$B$23,0),0),HLOOKUP(CX$2+1,FIXTURES!$C$2:$NC$23,MATCH($C11,FIXTURES!$B$2:$B$23,0),0))))</f>
        <v/>
      </c>
      <c r="CY11" s="117" t="str">
        <f>IF(CY$1="SAT",IF(AND(HLOOKUP(CY$2,FIXTURES!$C$2:$NC$23,MATCH($C11,FIXTURES!$B$2:$B$23,0),0)="",HLOOKUP(CY$2+1,FIXTURES!$C$2:$NC$23,MATCH($C11,FIXTURES!$B$2:$B$23,0),0)="",HLOOKUP(CY$2+2,FIXTURES!$C$2:$NC$23,MATCH($C11,FIXTURES!$B$2:$B$23,0),0)=""),HLOOKUP(CY$2-1,FIXTURES!$C$2:$NC$23,MATCH($C11,FIXTURES!$B$2:$B$23,0),0),IF(AND(HLOOKUP(CY$2,FIXTURES!$C$2:$NC$23,MATCH($C11,FIXTURES!$B$2:$B$23,0),0)="",HLOOKUP(CY$2+1,FIXTURES!$C$2:$NC$23,MATCH($C11,FIXTURES!$B$2:$B$23,0),0)=""),HLOOKUP(CY$2+2,FIXTURES!$C$2:$NC$23,MATCH($C11,FIXTURES!$B$2:$B$23,0),0),IF(HLOOKUP(CY$2+1,FIXTURES!$C$2:$NC$23,MATCH($C11,FIXTURES!$B$2:$B$23,0),0)="",HLOOKUP(CY$2,FIXTURES!$C$2:$NC$23,MATCH($C11,FIXTURES!$B$2:$B$23,0),0),HLOOKUP(CY$2+1,FIXTURES!$C$2:$NC$23,MATCH($C11,FIXTURES!$B$2:$B$23,0),0)))),IF(AND(HLOOKUP(CY$2,FIXTURES!$C$2:$NC$23,MATCH($C11,FIXTURES!$B$2:$B$23,0),0)="",HLOOKUP(CY$2+1,FIXTURES!$C$2:$NC$23,MATCH($C11,FIXTURES!$B$2:$B$23,0),0)=""),HLOOKUP(CY$2+2,FIXTURES!$C$2:$NC$23,MATCH($C11,FIXTURES!$B$2:$B$23,0),0),IF(HLOOKUP(CY$2+1,FIXTURES!$C$2:$NC$23,MATCH($C11,FIXTURES!$B$2:$B$23,0),0)="",HLOOKUP(CY$2,FIXTURES!$C$2:$NC$23,MATCH($C11,FIXTURES!$B$2:$B$23,0),0),HLOOKUP(CY$2+1,FIXTURES!$C$2:$NC$23,MATCH($C11,FIXTURES!$B$2:$B$23,0),0))))</f>
        <v/>
      </c>
      <c r="CZ11" s="117" t="str">
        <f>IF(CZ$1="SAT",IF(AND(HLOOKUP(CZ$2,FIXTURES!$C$2:$NC$23,MATCH($C11,FIXTURES!$B$2:$B$23,0),0)="",HLOOKUP(CZ$2+1,FIXTURES!$C$2:$NC$23,MATCH($C11,FIXTURES!$B$2:$B$23,0),0)="",HLOOKUP(CZ$2+2,FIXTURES!$C$2:$NC$23,MATCH($C11,FIXTURES!$B$2:$B$23,0),0)=""),HLOOKUP(CZ$2-1,FIXTURES!$C$2:$NC$23,MATCH($C11,FIXTURES!$B$2:$B$23,0),0),IF(AND(HLOOKUP(CZ$2,FIXTURES!$C$2:$NC$23,MATCH($C11,FIXTURES!$B$2:$B$23,0),0)="",HLOOKUP(CZ$2+1,FIXTURES!$C$2:$NC$23,MATCH($C11,FIXTURES!$B$2:$B$23,0),0)=""),HLOOKUP(CZ$2+2,FIXTURES!$C$2:$NC$23,MATCH($C11,FIXTURES!$B$2:$B$23,0),0),IF(HLOOKUP(CZ$2+1,FIXTURES!$C$2:$NC$23,MATCH($C11,FIXTURES!$B$2:$B$23,0),0)="",HLOOKUP(CZ$2,FIXTURES!$C$2:$NC$23,MATCH($C11,FIXTURES!$B$2:$B$23,0),0),HLOOKUP(CZ$2+1,FIXTURES!$C$2:$NC$23,MATCH($C11,FIXTURES!$B$2:$B$23,0),0)))),IF(AND(HLOOKUP(CZ$2,FIXTURES!$C$2:$NC$23,MATCH($C11,FIXTURES!$B$2:$B$23,0),0)="",HLOOKUP(CZ$2+1,FIXTURES!$C$2:$NC$23,MATCH($C11,FIXTURES!$B$2:$B$23,0),0)=""),HLOOKUP(CZ$2+2,FIXTURES!$C$2:$NC$23,MATCH($C11,FIXTURES!$B$2:$B$23,0),0),IF(HLOOKUP(CZ$2+1,FIXTURES!$C$2:$NC$23,MATCH($C11,FIXTURES!$B$2:$B$23,0),0)="",HLOOKUP(CZ$2,FIXTURES!$C$2:$NC$23,MATCH($C11,FIXTURES!$B$2:$B$23,0),0),HLOOKUP(CZ$2+1,FIXTURES!$C$2:$NC$23,MATCH($C11,FIXTURES!$B$2:$B$23,0),0))))</f>
        <v/>
      </c>
      <c r="DA11" s="117" t="str">
        <f>IF(DA$1="SAT",IF(AND(HLOOKUP(DA$2,FIXTURES!$C$2:$NC$23,MATCH($C11,FIXTURES!$B$2:$B$23,0),0)="",HLOOKUP(DA$2+1,FIXTURES!$C$2:$NC$23,MATCH($C11,FIXTURES!$B$2:$B$23,0),0)="",HLOOKUP(DA$2+2,FIXTURES!$C$2:$NC$23,MATCH($C11,FIXTURES!$B$2:$B$23,0),0)=""),HLOOKUP(DA$2-1,FIXTURES!$C$2:$NC$23,MATCH($C11,FIXTURES!$B$2:$B$23,0),0),IF(AND(HLOOKUP(DA$2,FIXTURES!$C$2:$NC$23,MATCH($C11,FIXTURES!$B$2:$B$23,0),0)="",HLOOKUP(DA$2+1,FIXTURES!$C$2:$NC$23,MATCH($C11,FIXTURES!$B$2:$B$23,0),0)=""),HLOOKUP(DA$2+2,FIXTURES!$C$2:$NC$23,MATCH($C11,FIXTURES!$B$2:$B$23,0),0),IF(HLOOKUP(DA$2+1,FIXTURES!$C$2:$NC$23,MATCH($C11,FIXTURES!$B$2:$B$23,0),0)="",HLOOKUP(DA$2,FIXTURES!$C$2:$NC$23,MATCH($C11,FIXTURES!$B$2:$B$23,0),0),HLOOKUP(DA$2+1,FIXTURES!$C$2:$NC$23,MATCH($C11,FIXTURES!$B$2:$B$23,0),0)))),IF(AND(HLOOKUP(DA$2,FIXTURES!$C$2:$NC$23,MATCH($C11,FIXTURES!$B$2:$B$23,0),0)="",HLOOKUP(DA$2+1,FIXTURES!$C$2:$NC$23,MATCH($C11,FIXTURES!$B$2:$B$23,0),0)=""),HLOOKUP(DA$2+2,FIXTURES!$C$2:$NC$23,MATCH($C11,FIXTURES!$B$2:$B$23,0),0),IF(HLOOKUP(DA$2+1,FIXTURES!$C$2:$NC$23,MATCH($C11,FIXTURES!$B$2:$B$23,0),0)="",HLOOKUP(DA$2,FIXTURES!$C$2:$NC$23,MATCH($C11,FIXTURES!$B$2:$B$23,0),0),HLOOKUP(DA$2+1,FIXTURES!$C$2:$NC$23,MATCH($C11,FIXTURES!$B$2:$B$23,0),0))))</f>
        <v/>
      </c>
      <c r="DB11" s="117" t="str">
        <f>IF(DB$1="SAT",IF(AND(HLOOKUP(DB$2,FIXTURES!$C$2:$NC$23,MATCH($C11,FIXTURES!$B$2:$B$23,0),0)="",HLOOKUP(DB$2+1,FIXTURES!$C$2:$NC$23,MATCH($C11,FIXTURES!$B$2:$B$23,0),0)="",HLOOKUP(DB$2+2,FIXTURES!$C$2:$NC$23,MATCH($C11,FIXTURES!$B$2:$B$23,0),0)=""),HLOOKUP(DB$2-1,FIXTURES!$C$2:$NC$23,MATCH($C11,FIXTURES!$B$2:$B$23,0),0),IF(AND(HLOOKUP(DB$2,FIXTURES!$C$2:$NC$23,MATCH($C11,FIXTURES!$B$2:$B$23,0),0)="",HLOOKUP(DB$2+1,FIXTURES!$C$2:$NC$23,MATCH($C11,FIXTURES!$B$2:$B$23,0),0)=""),HLOOKUP(DB$2+2,FIXTURES!$C$2:$NC$23,MATCH($C11,FIXTURES!$B$2:$B$23,0),0),IF(HLOOKUP(DB$2+1,FIXTURES!$C$2:$NC$23,MATCH($C11,FIXTURES!$B$2:$B$23,0),0)="",HLOOKUP(DB$2,FIXTURES!$C$2:$NC$23,MATCH($C11,FIXTURES!$B$2:$B$23,0),0),HLOOKUP(DB$2+1,FIXTURES!$C$2:$NC$23,MATCH($C11,FIXTURES!$B$2:$B$23,0),0)))),IF(AND(HLOOKUP(DB$2,FIXTURES!$C$2:$NC$23,MATCH($C11,FIXTURES!$B$2:$B$23,0),0)="",HLOOKUP(DB$2+1,FIXTURES!$C$2:$NC$23,MATCH($C11,FIXTURES!$B$2:$B$23,0),0)=""),HLOOKUP(DB$2+2,FIXTURES!$C$2:$NC$23,MATCH($C11,FIXTURES!$B$2:$B$23,0),0),IF(HLOOKUP(DB$2+1,FIXTURES!$C$2:$NC$23,MATCH($C11,FIXTURES!$B$2:$B$23,0),0)="",HLOOKUP(DB$2,FIXTURES!$C$2:$NC$23,MATCH($C11,FIXTURES!$B$2:$B$23,0),0),HLOOKUP(DB$2+1,FIXTURES!$C$2:$NC$23,MATCH($C11,FIXTURES!$B$2:$B$23,0),0))))</f>
        <v/>
      </c>
      <c r="DC11" s="117" t="str">
        <f>IF(DC$1="SAT",IF(AND(HLOOKUP(DC$2,FIXTURES!$C$2:$NC$23,MATCH($C11,FIXTURES!$B$2:$B$23,0),0)="",HLOOKUP(DC$2+1,FIXTURES!$C$2:$NC$23,MATCH($C11,FIXTURES!$B$2:$B$23,0),0)="",HLOOKUP(DC$2+2,FIXTURES!$C$2:$NC$23,MATCH($C11,FIXTURES!$B$2:$B$23,0),0)=""),HLOOKUP(DC$2-1,FIXTURES!$C$2:$NC$23,MATCH($C11,FIXTURES!$B$2:$B$23,0),0),IF(AND(HLOOKUP(DC$2,FIXTURES!$C$2:$NC$23,MATCH($C11,FIXTURES!$B$2:$B$23,0),0)="",HLOOKUP(DC$2+1,FIXTURES!$C$2:$NC$23,MATCH($C11,FIXTURES!$B$2:$B$23,0),0)=""),HLOOKUP(DC$2+2,FIXTURES!$C$2:$NC$23,MATCH($C11,FIXTURES!$B$2:$B$23,0),0),IF(HLOOKUP(DC$2+1,FIXTURES!$C$2:$NC$23,MATCH($C11,FIXTURES!$B$2:$B$23,0),0)="",HLOOKUP(DC$2,FIXTURES!$C$2:$NC$23,MATCH($C11,FIXTURES!$B$2:$B$23,0),0),HLOOKUP(DC$2+1,FIXTURES!$C$2:$NC$23,MATCH($C11,FIXTURES!$B$2:$B$23,0),0)))),IF(AND(HLOOKUP(DC$2,FIXTURES!$C$2:$NC$23,MATCH($C11,FIXTURES!$B$2:$B$23,0),0)="",HLOOKUP(DC$2+1,FIXTURES!$C$2:$NC$23,MATCH($C11,FIXTURES!$B$2:$B$23,0),0)=""),HLOOKUP(DC$2+2,FIXTURES!$C$2:$NC$23,MATCH($C11,FIXTURES!$B$2:$B$23,0),0),IF(HLOOKUP(DC$2+1,FIXTURES!$C$2:$NC$23,MATCH($C11,FIXTURES!$B$2:$B$23,0),0)="",HLOOKUP(DC$2,FIXTURES!$C$2:$NC$23,MATCH($C11,FIXTURES!$B$2:$B$23,0),0),HLOOKUP(DC$2+1,FIXTURES!$C$2:$NC$23,MATCH($C11,FIXTURES!$B$2:$B$23,0),0))))</f>
        <v/>
      </c>
      <c r="DD11" s="116"/>
      <c r="DE11" s="102" t="str">
        <f>LEFT(HLOOKUP(DE$2,FIXTURES!$C$2:$NJ$23,MATCH($C11,FIXTURES!$B$2:$B$23,0),0),3)</f>
        <v/>
      </c>
      <c r="DF11" s="102" t="str">
        <f>IF(LEN(HLOOKUP(DE$2,FIXTURES!$C$2:$NJ$23,MATCH($C11,FIXTURES!$B$2:$B$23,0),0))=6,RIGHT(HLOOKUP(DE$2,FIXTURES!$C$2:$NJ$23,MATCH($C11,FIXTURES!$B$2:$B$23,0),0),3),"")</f>
        <v/>
      </c>
      <c r="DG11" s="102" t="str">
        <f>IF(LEN(HLOOKUP(DE$2,FIXTURES!$C$2:$NJ$23,MATCH($C11,FIXTURES!$B$2:$B$23,0),0))=9,RIGHT(HLOOKUP(DE$2,FIXTURES!$C$2:$NJ$23,MATCH($C11,FIXTURES!$B$2:$B$23,0),0),3),"")</f>
        <v/>
      </c>
      <c r="DH11" s="102" t="str">
        <f>IFERROR(IF(BGW!$F38=1,"",VLOOKUP($C11,BGW!$B$33:$E$52,MATCH($DH$2,BGW!$B$32:$E$32,0),0)),"")</f>
        <v/>
      </c>
      <c r="DI11" s="102" t="str">
        <f>IFERROR(IF(BGW!$F63=1,"",VLOOKUP($C11,BGW!$B$58:$E$77,MATCH($DI$2,BGW!$B$57:$E$57,0),0)),"")</f>
        <v/>
      </c>
      <c r="DJ11" s="102" t="str">
        <f>IFERROR(IF(BGW!$F88=1,"",VLOOKUP($C11,BGW!$B$83:$E$102,MATCH($DJ$2,BGW!$B$82:$E$82,0),0)),"")</f>
        <v/>
      </c>
      <c r="DK11" s="116"/>
    </row>
    <row r="12" spans="1:367" s="118" customFormat="1" ht="21.75" customHeight="1" x14ac:dyDescent="0.3">
      <c r="A12" s="103" t="s">
        <v>34</v>
      </c>
      <c r="B12" s="115">
        <f>VLOOKUP(A12,[1]Table!$B$1:$O$21,MATCH("xGD/90",[1]Table!$B$1:$O$1,0),0)</f>
        <v>-0.32</v>
      </c>
      <c r="C12" s="116" t="s">
        <v>6</v>
      </c>
      <c r="D12" s="117" t="str">
        <f>IF(D$1="SAT",IF(AND(HLOOKUP(D$2,FIXTURES!$C$2:$NC$23,MATCH($C12,FIXTURES!$B$2:$B$23,0),0)="",HLOOKUP(D$2+1,FIXTURES!$C$2:$NC$23,MATCH($C12,FIXTURES!$B$2:$B$23,0),0)="",HLOOKUP(D$2+2,FIXTURES!$C$2:$NC$23,MATCH($C12,FIXTURES!$B$2:$B$23,0),0)=""),HLOOKUP(D$2-1,FIXTURES!$C$2:$NC$23,MATCH($C12,FIXTURES!$B$2:$B$23,0),0),IF(AND(HLOOKUP(D$2,FIXTURES!$C$2:$NC$23,MATCH($C12,FIXTURES!$B$2:$B$23,0),0)="",HLOOKUP(D$2+1,FIXTURES!$C$2:$NC$23,MATCH($C12,FIXTURES!$B$2:$B$23,0),0)=""),HLOOKUP(D$2+2,FIXTURES!$C$2:$NC$23,MATCH($C12,FIXTURES!$B$2:$B$23,0),0),IF(HLOOKUP(D$2+1,FIXTURES!$C$2:$NC$23,MATCH($C12,FIXTURES!$B$2:$B$23,0),0)="",HLOOKUP(D$2,FIXTURES!$C$2:$NC$23,MATCH($C12,FIXTURES!$B$2:$B$23,0),0),HLOOKUP(D$2+1,FIXTURES!$C$2:$NC$23,MATCH($C12,FIXTURES!$B$2:$B$23,0),0)))),IF(AND(HLOOKUP(D$2,FIXTURES!$C$2:$NC$23,MATCH($C12,FIXTURES!$B$2:$B$23,0),0)="",HLOOKUP(D$2+1,FIXTURES!$C$2:$NC$23,MATCH($C12,FIXTURES!$B$2:$B$23,0),0)=""),HLOOKUP(D$2+2,FIXTURES!$C$2:$NC$23,MATCH($C12,FIXTURES!$B$2:$B$23,0),0),IF(HLOOKUP(D$2+1,FIXTURES!$C$2:$NC$23,MATCH($C12,FIXTURES!$B$2:$B$23,0),0)="",HLOOKUP(D$2,FIXTURES!$C$2:$NC$23,MATCH($C12,FIXTURES!$B$2:$B$23,0),0),HLOOKUP(D$2+1,FIXTURES!$C$2:$NC$23,MATCH($C12,FIXTURES!$B$2:$B$23,0),0))))</f>
        <v/>
      </c>
      <c r="E12" s="117" t="str">
        <f>IF(E$1="SAT",IF(AND(HLOOKUP(E$2,FIXTURES!$C$2:$NC$23,MATCH($C12,FIXTURES!$B$2:$B$23,0),0)="",HLOOKUP(E$2+1,FIXTURES!$C$2:$NC$23,MATCH($C12,FIXTURES!$B$2:$B$23,0),0)="",HLOOKUP(E$2+2,FIXTURES!$C$2:$NC$23,MATCH($C12,FIXTURES!$B$2:$B$23,0),0)=""),HLOOKUP(E$2-1,FIXTURES!$C$2:$NC$23,MATCH($C12,FIXTURES!$B$2:$B$23,0),0),IF(AND(HLOOKUP(E$2,FIXTURES!$C$2:$NC$23,MATCH($C12,FIXTURES!$B$2:$B$23,0),0)="",HLOOKUP(E$2+1,FIXTURES!$C$2:$NC$23,MATCH($C12,FIXTURES!$B$2:$B$23,0),0)=""),HLOOKUP(E$2+2,FIXTURES!$C$2:$NC$23,MATCH($C12,FIXTURES!$B$2:$B$23,0),0),IF(HLOOKUP(E$2+1,FIXTURES!$C$2:$NC$23,MATCH($C12,FIXTURES!$B$2:$B$23,0),0)="",HLOOKUP(E$2,FIXTURES!$C$2:$NC$23,MATCH($C12,FIXTURES!$B$2:$B$23,0),0),HLOOKUP(E$2+1,FIXTURES!$C$2:$NC$23,MATCH($C12,FIXTURES!$B$2:$B$23,0),0)))),IF(AND(HLOOKUP(E$2,FIXTURES!$C$2:$NC$23,MATCH($C12,FIXTURES!$B$2:$B$23,0),0)="",HLOOKUP(E$2+1,FIXTURES!$C$2:$NC$23,MATCH($C12,FIXTURES!$B$2:$B$23,0),0)=""),HLOOKUP(E$2+2,FIXTURES!$C$2:$NC$23,MATCH($C12,FIXTURES!$B$2:$B$23,0),0),IF(HLOOKUP(E$2+1,FIXTURES!$C$2:$NC$23,MATCH($C12,FIXTURES!$B$2:$B$23,0),0)="",HLOOKUP(E$2,FIXTURES!$C$2:$NC$23,MATCH($C12,FIXTURES!$B$2:$B$23,0),0),HLOOKUP(E$2+1,FIXTURES!$C$2:$NC$23,MATCH($C12,FIXTURES!$B$2:$B$23,0),0))))</f>
        <v>ARS</v>
      </c>
      <c r="F12" s="117" t="str">
        <f>IF(F$1="SAT",IF(AND(HLOOKUP(F$2,FIXTURES!$C$2:$NC$23,MATCH($C12,FIXTURES!$B$2:$B$23,0),0)="",HLOOKUP(F$2+1,FIXTURES!$C$2:$NC$23,MATCH($C12,FIXTURES!$B$2:$B$23,0),0)="",HLOOKUP(F$2+2,FIXTURES!$C$2:$NC$23,MATCH($C12,FIXTURES!$B$2:$B$23,0),0)=""),HLOOKUP(F$2-1,FIXTURES!$C$2:$NC$23,MATCH($C12,FIXTURES!$B$2:$B$23,0),0),IF(AND(HLOOKUP(F$2,FIXTURES!$C$2:$NC$23,MATCH($C12,FIXTURES!$B$2:$B$23,0),0)="",HLOOKUP(F$2+1,FIXTURES!$C$2:$NC$23,MATCH($C12,FIXTURES!$B$2:$B$23,0),0)=""),HLOOKUP(F$2+2,FIXTURES!$C$2:$NC$23,MATCH($C12,FIXTURES!$B$2:$B$23,0),0),IF(HLOOKUP(F$2+1,FIXTURES!$C$2:$NC$23,MATCH($C12,FIXTURES!$B$2:$B$23,0),0)="",HLOOKUP(F$2,FIXTURES!$C$2:$NC$23,MATCH($C12,FIXTURES!$B$2:$B$23,0),0),HLOOKUP(F$2+1,FIXTURES!$C$2:$NC$23,MATCH($C12,FIXTURES!$B$2:$B$23,0),0)))),IF(AND(HLOOKUP(F$2,FIXTURES!$C$2:$NC$23,MATCH($C12,FIXTURES!$B$2:$B$23,0),0)="",HLOOKUP(F$2+1,FIXTURES!$C$2:$NC$23,MATCH($C12,FIXTURES!$B$2:$B$23,0),0)=""),HLOOKUP(F$2+2,FIXTURES!$C$2:$NC$23,MATCH($C12,FIXTURES!$B$2:$B$23,0),0),IF(HLOOKUP(F$2+1,FIXTURES!$C$2:$NC$23,MATCH($C12,FIXTURES!$B$2:$B$23,0),0)="",HLOOKUP(F$2,FIXTURES!$C$2:$NC$23,MATCH($C12,FIXTURES!$B$2:$B$23,0),0),HLOOKUP(F$2+1,FIXTURES!$C$2:$NC$23,MATCH($C12,FIXTURES!$B$2:$B$23,0),0))))</f>
        <v/>
      </c>
      <c r="G12" s="117" t="str">
        <f>IF(G$1="SAT",IF(AND(HLOOKUP(G$2,FIXTURES!$C$2:$NC$23,MATCH($C12,FIXTURES!$B$2:$B$23,0),0)="",HLOOKUP(G$2+1,FIXTURES!$C$2:$NC$23,MATCH($C12,FIXTURES!$B$2:$B$23,0),0)="",HLOOKUP(G$2+2,FIXTURES!$C$2:$NC$23,MATCH($C12,FIXTURES!$B$2:$B$23,0),0)=""),HLOOKUP(G$2-1,FIXTURES!$C$2:$NC$23,MATCH($C12,FIXTURES!$B$2:$B$23,0),0),IF(AND(HLOOKUP(G$2,FIXTURES!$C$2:$NC$23,MATCH($C12,FIXTURES!$B$2:$B$23,0),0)="",HLOOKUP(G$2+1,FIXTURES!$C$2:$NC$23,MATCH($C12,FIXTURES!$B$2:$B$23,0),0)=""),HLOOKUP(G$2+2,FIXTURES!$C$2:$NC$23,MATCH($C12,FIXTURES!$B$2:$B$23,0),0),IF(HLOOKUP(G$2+1,FIXTURES!$C$2:$NC$23,MATCH($C12,FIXTURES!$B$2:$B$23,0),0)="",HLOOKUP(G$2,FIXTURES!$C$2:$NC$23,MATCH($C12,FIXTURES!$B$2:$B$23,0),0),HLOOKUP(G$2+1,FIXTURES!$C$2:$NC$23,MATCH($C12,FIXTURES!$B$2:$B$23,0),0)))),IF(AND(HLOOKUP(G$2,FIXTURES!$C$2:$NC$23,MATCH($C12,FIXTURES!$B$2:$B$23,0),0)="",HLOOKUP(G$2+1,FIXTURES!$C$2:$NC$23,MATCH($C12,FIXTURES!$B$2:$B$23,0),0)=""),HLOOKUP(G$2+2,FIXTURES!$C$2:$NC$23,MATCH($C12,FIXTURES!$B$2:$B$23,0),0),IF(HLOOKUP(G$2+1,FIXTURES!$C$2:$NC$23,MATCH($C12,FIXTURES!$B$2:$B$23,0),0)="",HLOOKUP(G$2,FIXTURES!$C$2:$NC$23,MATCH($C12,FIXTURES!$B$2:$B$23,0),0),HLOOKUP(G$2+1,FIXTURES!$C$2:$NC$23,MATCH($C12,FIXTURES!$B$2:$B$23,0),0))))</f>
        <v>liv</v>
      </c>
      <c r="H12" s="117" t="str">
        <f>IF(H$1="SAT",IF(AND(HLOOKUP(H$2,FIXTURES!$C$2:$NC$23,MATCH($C12,FIXTURES!$B$2:$B$23,0),0)="",HLOOKUP(H$2+1,FIXTURES!$C$2:$NC$23,MATCH($C12,FIXTURES!$B$2:$B$23,0),0)="",HLOOKUP(H$2+2,FIXTURES!$C$2:$NC$23,MATCH($C12,FIXTURES!$B$2:$B$23,0),0)=""),HLOOKUP(H$2-1,FIXTURES!$C$2:$NC$23,MATCH($C12,FIXTURES!$B$2:$B$23,0),0),IF(AND(HLOOKUP(H$2,FIXTURES!$C$2:$NC$23,MATCH($C12,FIXTURES!$B$2:$B$23,0),0)="",HLOOKUP(H$2+1,FIXTURES!$C$2:$NC$23,MATCH($C12,FIXTURES!$B$2:$B$23,0),0)=""),HLOOKUP(H$2+2,FIXTURES!$C$2:$NC$23,MATCH($C12,FIXTURES!$B$2:$B$23,0),0),IF(HLOOKUP(H$2+1,FIXTURES!$C$2:$NC$23,MATCH($C12,FIXTURES!$B$2:$B$23,0),0)="",HLOOKUP(H$2,FIXTURES!$C$2:$NC$23,MATCH($C12,FIXTURES!$B$2:$B$23,0),0),HLOOKUP(H$2+1,FIXTURES!$C$2:$NC$23,MATCH($C12,FIXTURES!$B$2:$B$23,0),0)))),IF(AND(HLOOKUP(H$2,FIXTURES!$C$2:$NC$23,MATCH($C12,FIXTURES!$B$2:$B$23,0),0)="",HLOOKUP(H$2+1,FIXTURES!$C$2:$NC$23,MATCH($C12,FIXTURES!$B$2:$B$23,0),0)=""),HLOOKUP(H$2+2,FIXTURES!$C$2:$NC$23,MATCH($C12,FIXTURES!$B$2:$B$23,0),0),IF(HLOOKUP(H$2+1,FIXTURES!$C$2:$NC$23,MATCH($C12,FIXTURES!$B$2:$B$23,0),0)="",HLOOKUP(H$2,FIXTURES!$C$2:$NC$23,MATCH($C12,FIXTURES!$B$2:$B$23,0),0),HLOOKUP(H$2+1,FIXTURES!$C$2:$NC$23,MATCH($C12,FIXTURES!$B$2:$B$23,0),0))))</f>
        <v/>
      </c>
      <c r="I12" s="117" t="str">
        <f>IF(I$1="SAT",IF(AND(HLOOKUP(I$2,FIXTURES!$C$2:$NC$23,MATCH($C12,FIXTURES!$B$2:$B$23,0),0)="",HLOOKUP(I$2+1,FIXTURES!$C$2:$NC$23,MATCH($C12,FIXTURES!$B$2:$B$23,0),0)="",HLOOKUP(I$2+2,FIXTURES!$C$2:$NC$23,MATCH($C12,FIXTURES!$B$2:$B$23,0),0)=""),HLOOKUP(I$2-1,FIXTURES!$C$2:$NC$23,MATCH($C12,FIXTURES!$B$2:$B$23,0),0),IF(AND(HLOOKUP(I$2,FIXTURES!$C$2:$NC$23,MATCH($C12,FIXTURES!$B$2:$B$23,0),0)="",HLOOKUP(I$2+1,FIXTURES!$C$2:$NC$23,MATCH($C12,FIXTURES!$B$2:$B$23,0),0)=""),HLOOKUP(I$2+2,FIXTURES!$C$2:$NC$23,MATCH($C12,FIXTURES!$B$2:$B$23,0),0),IF(HLOOKUP(I$2+1,FIXTURES!$C$2:$NC$23,MATCH($C12,FIXTURES!$B$2:$B$23,0),0)="",HLOOKUP(I$2,FIXTURES!$C$2:$NC$23,MATCH($C12,FIXTURES!$B$2:$B$23,0),0),HLOOKUP(I$2+1,FIXTURES!$C$2:$NC$23,MATCH($C12,FIXTURES!$B$2:$B$23,0),0)))),IF(AND(HLOOKUP(I$2,FIXTURES!$C$2:$NC$23,MATCH($C12,FIXTURES!$B$2:$B$23,0),0)="",HLOOKUP(I$2+1,FIXTURES!$C$2:$NC$23,MATCH($C12,FIXTURES!$B$2:$B$23,0),0)=""),HLOOKUP(I$2+2,FIXTURES!$C$2:$NC$23,MATCH($C12,FIXTURES!$B$2:$B$23,0),0),IF(HLOOKUP(I$2+1,FIXTURES!$C$2:$NC$23,MATCH($C12,FIXTURES!$B$2:$B$23,0),0)="",HLOOKUP(I$2,FIXTURES!$C$2:$NC$23,MATCH($C12,FIXTURES!$B$2:$B$23,0),0),HLOOKUP(I$2+1,FIXTURES!$C$2:$NC$23,MATCH($C12,FIXTURES!$B$2:$B$23,0),0))))</f>
        <v>AVL</v>
      </c>
      <c r="J12" s="117" t="str">
        <f>IF(J$1="SAT",IF(AND(HLOOKUP(J$2,FIXTURES!$C$2:$NC$23,MATCH($C12,FIXTURES!$B$2:$B$23,0),0)="",HLOOKUP(J$2+1,FIXTURES!$C$2:$NC$23,MATCH($C12,FIXTURES!$B$2:$B$23,0),0)="",HLOOKUP(J$2+2,FIXTURES!$C$2:$NC$23,MATCH($C12,FIXTURES!$B$2:$B$23,0),0)=""),HLOOKUP(J$2-1,FIXTURES!$C$2:$NC$23,MATCH($C12,FIXTURES!$B$2:$B$23,0),0),IF(AND(HLOOKUP(J$2,FIXTURES!$C$2:$NC$23,MATCH($C12,FIXTURES!$B$2:$B$23,0),0)="",HLOOKUP(J$2+1,FIXTURES!$C$2:$NC$23,MATCH($C12,FIXTURES!$B$2:$B$23,0),0)=""),HLOOKUP(J$2+2,FIXTURES!$C$2:$NC$23,MATCH($C12,FIXTURES!$B$2:$B$23,0),0),IF(HLOOKUP(J$2+1,FIXTURES!$C$2:$NC$23,MATCH($C12,FIXTURES!$B$2:$B$23,0),0)="",HLOOKUP(J$2,FIXTURES!$C$2:$NC$23,MATCH($C12,FIXTURES!$B$2:$B$23,0),0),HLOOKUP(J$2+1,FIXTURES!$C$2:$NC$23,MATCH($C12,FIXTURES!$B$2:$B$23,0),0)))),IF(AND(HLOOKUP(J$2,FIXTURES!$C$2:$NC$23,MATCH($C12,FIXTURES!$B$2:$B$23,0),0)="",HLOOKUP(J$2+1,FIXTURES!$C$2:$NC$23,MATCH($C12,FIXTURES!$B$2:$B$23,0),0)=""),HLOOKUP(J$2+2,FIXTURES!$C$2:$NC$23,MATCH($C12,FIXTURES!$B$2:$B$23,0),0),IF(HLOOKUP(J$2+1,FIXTURES!$C$2:$NC$23,MATCH($C12,FIXTURES!$B$2:$B$23,0),0)="",HLOOKUP(J$2,FIXTURES!$C$2:$NC$23,MATCH($C12,FIXTURES!$B$2:$B$23,0),0),HLOOKUP(J$2+1,FIXTURES!$C$2:$NC$23,MATCH($C12,FIXTURES!$B$2:$B$23,0),0))))</f>
        <v>Oxford United</v>
      </c>
      <c r="K12" s="117" t="str">
        <f>IF(K$1="SAT",IF(AND(HLOOKUP(K$2,FIXTURES!$C$2:$NC$23,MATCH($C12,FIXTURES!$B$2:$B$23,0),0)="",HLOOKUP(K$2+1,FIXTURES!$C$2:$NC$23,MATCH($C12,FIXTURES!$B$2:$B$23,0),0)="",HLOOKUP(K$2+2,FIXTURES!$C$2:$NC$23,MATCH($C12,FIXTURES!$B$2:$B$23,0),0)=""),HLOOKUP(K$2-1,FIXTURES!$C$2:$NC$23,MATCH($C12,FIXTURES!$B$2:$B$23,0),0),IF(AND(HLOOKUP(K$2,FIXTURES!$C$2:$NC$23,MATCH($C12,FIXTURES!$B$2:$B$23,0),0)="",HLOOKUP(K$2+1,FIXTURES!$C$2:$NC$23,MATCH($C12,FIXTURES!$B$2:$B$23,0),0)=""),HLOOKUP(K$2+2,FIXTURES!$C$2:$NC$23,MATCH($C12,FIXTURES!$B$2:$B$23,0),0),IF(HLOOKUP(K$2+1,FIXTURES!$C$2:$NC$23,MATCH($C12,FIXTURES!$B$2:$B$23,0),0)="",HLOOKUP(K$2,FIXTURES!$C$2:$NC$23,MATCH($C12,FIXTURES!$B$2:$B$23,0),0),HLOOKUP(K$2+1,FIXTURES!$C$2:$NC$23,MATCH($C12,FIXTURES!$B$2:$B$23,0),0)))),IF(AND(HLOOKUP(K$2,FIXTURES!$C$2:$NC$23,MATCH($C12,FIXTURES!$B$2:$B$23,0),0)="",HLOOKUP(K$2+1,FIXTURES!$C$2:$NC$23,MATCH($C12,FIXTURES!$B$2:$B$23,0),0)=""),HLOOKUP(K$2+2,FIXTURES!$C$2:$NC$23,MATCH($C12,FIXTURES!$B$2:$B$23,0),0),IF(HLOOKUP(K$2+1,FIXTURES!$C$2:$NC$23,MATCH($C12,FIXTURES!$B$2:$B$23,0),0)="",HLOOKUP(K$2,FIXTURES!$C$2:$NC$23,MATCH($C12,FIXTURES!$B$2:$B$23,0),0),HLOOKUP(K$2+1,FIXTURES!$C$2:$NC$23,MATCH($C12,FIXTURES!$B$2:$B$23,0),0))))</f>
        <v>mci</v>
      </c>
      <c r="L12" s="117" t="str">
        <f>IF(L$1="SAT",IF(AND(HLOOKUP(L$2,FIXTURES!$C$2:$NC$23,MATCH($C12,FIXTURES!$B$2:$B$23,0),0)="",HLOOKUP(L$2+1,FIXTURES!$C$2:$NC$23,MATCH($C12,FIXTURES!$B$2:$B$23,0),0)="",HLOOKUP(L$2+2,FIXTURES!$C$2:$NC$23,MATCH($C12,FIXTURES!$B$2:$B$23,0),0)=""),HLOOKUP(L$2-1,FIXTURES!$C$2:$NC$23,MATCH($C12,FIXTURES!$B$2:$B$23,0),0),IF(AND(HLOOKUP(L$2,FIXTURES!$C$2:$NC$23,MATCH($C12,FIXTURES!$B$2:$B$23,0),0)="",HLOOKUP(L$2+1,FIXTURES!$C$2:$NC$23,MATCH($C12,FIXTURES!$B$2:$B$23,0),0)=""),HLOOKUP(L$2+2,FIXTURES!$C$2:$NC$23,MATCH($C12,FIXTURES!$B$2:$B$23,0),0),IF(HLOOKUP(L$2+1,FIXTURES!$C$2:$NC$23,MATCH($C12,FIXTURES!$B$2:$B$23,0),0)="",HLOOKUP(L$2,FIXTURES!$C$2:$NC$23,MATCH($C12,FIXTURES!$B$2:$B$23,0),0),HLOOKUP(L$2+1,FIXTURES!$C$2:$NC$23,MATCH($C12,FIXTURES!$B$2:$B$23,0),0)))),IF(AND(HLOOKUP(L$2,FIXTURES!$C$2:$NC$23,MATCH($C12,FIXTURES!$B$2:$B$23,0),0)="",HLOOKUP(L$2+1,FIXTURES!$C$2:$NC$23,MATCH($C12,FIXTURES!$B$2:$B$23,0),0)=""),HLOOKUP(L$2+2,FIXTURES!$C$2:$NC$23,MATCH($C12,FIXTURES!$B$2:$B$23,0),0),IF(HLOOKUP(L$2+1,FIXTURES!$C$2:$NC$23,MATCH($C12,FIXTURES!$B$2:$B$23,0),0)="",HLOOKUP(L$2,FIXTURES!$C$2:$NC$23,MATCH($C12,FIXTURES!$B$2:$B$23,0),0),HLOOKUP(L$2+1,FIXTURES!$C$2:$NC$23,MATCH($C12,FIXTURES!$B$2:$B$23,0),0))))</f>
        <v>BRE</v>
      </c>
      <c r="M12" s="117" t="str">
        <f>IF(M$1="SAT",IF(AND(HLOOKUP(M$2,FIXTURES!$C$2:$NC$23,MATCH($C12,FIXTURES!$B$2:$B$23,0),0)="",HLOOKUP(M$2+1,FIXTURES!$C$2:$NC$23,MATCH($C12,FIXTURES!$B$2:$B$23,0),0)="",HLOOKUP(M$2+2,FIXTURES!$C$2:$NC$23,MATCH($C12,FIXTURES!$B$2:$B$23,0),0)=""),HLOOKUP(M$2-1,FIXTURES!$C$2:$NC$23,MATCH($C12,FIXTURES!$B$2:$B$23,0),0),IF(AND(HLOOKUP(M$2,FIXTURES!$C$2:$NC$23,MATCH($C12,FIXTURES!$B$2:$B$23,0),0)="",HLOOKUP(M$2+1,FIXTURES!$C$2:$NC$23,MATCH($C12,FIXTURES!$B$2:$B$23,0),0)=""),HLOOKUP(M$2+2,FIXTURES!$C$2:$NC$23,MATCH($C12,FIXTURES!$B$2:$B$23,0),0),IF(HLOOKUP(M$2+1,FIXTURES!$C$2:$NC$23,MATCH($C12,FIXTURES!$B$2:$B$23,0),0)="",HLOOKUP(M$2,FIXTURES!$C$2:$NC$23,MATCH($C12,FIXTURES!$B$2:$B$23,0),0),HLOOKUP(M$2+1,FIXTURES!$C$2:$NC$23,MATCH($C12,FIXTURES!$B$2:$B$23,0),0)))),IF(AND(HLOOKUP(M$2,FIXTURES!$C$2:$NC$23,MATCH($C12,FIXTURES!$B$2:$B$23,0),0)="",HLOOKUP(M$2+1,FIXTURES!$C$2:$NC$23,MATCH($C12,FIXTURES!$B$2:$B$23,0),0)=""),HLOOKUP(M$2+2,FIXTURES!$C$2:$NC$23,MATCH($C12,FIXTURES!$B$2:$B$23,0),0),IF(HLOOKUP(M$2+1,FIXTURES!$C$2:$NC$23,MATCH($C12,FIXTURES!$B$2:$B$23,0),0)="",HLOOKUP(M$2,FIXTURES!$C$2:$NC$23,MATCH($C12,FIXTURES!$B$2:$B$23,0),0),HLOOKUP(M$2+1,FIXTURES!$C$2:$NC$23,MATCH($C12,FIXTURES!$B$2:$B$23,0),0))))</f>
        <v>new</v>
      </c>
      <c r="N12" s="117" t="str">
        <f>IF(N$1="SAT",IF(AND(HLOOKUP(N$2,FIXTURES!$C$2:$NC$23,MATCH($C12,FIXTURES!$B$2:$B$23,0),0)="",HLOOKUP(N$2+1,FIXTURES!$C$2:$NC$23,MATCH($C12,FIXTURES!$B$2:$B$23,0),0)="",HLOOKUP(N$2+2,FIXTURES!$C$2:$NC$23,MATCH($C12,FIXTURES!$B$2:$B$23,0),0)=""),HLOOKUP(N$2-1,FIXTURES!$C$2:$NC$23,MATCH($C12,FIXTURES!$B$2:$B$23,0),0),IF(AND(HLOOKUP(N$2,FIXTURES!$C$2:$NC$23,MATCH($C12,FIXTURES!$B$2:$B$23,0),0)="",HLOOKUP(N$2+1,FIXTURES!$C$2:$NC$23,MATCH($C12,FIXTURES!$B$2:$B$23,0),0)=""),HLOOKUP(N$2+2,FIXTURES!$C$2:$NC$23,MATCH($C12,FIXTURES!$B$2:$B$23,0),0),IF(HLOOKUP(N$2+1,FIXTURES!$C$2:$NC$23,MATCH($C12,FIXTURES!$B$2:$B$23,0),0)="",HLOOKUP(N$2,FIXTURES!$C$2:$NC$23,MATCH($C12,FIXTURES!$B$2:$B$23,0),0),HLOOKUP(N$2+1,FIXTURES!$C$2:$NC$23,MATCH($C12,FIXTURES!$B$2:$B$23,0),0)))),IF(AND(HLOOKUP(N$2,FIXTURES!$C$2:$NC$23,MATCH($C12,FIXTURES!$B$2:$B$23,0),0)="",HLOOKUP(N$2+1,FIXTURES!$C$2:$NC$23,MATCH($C12,FIXTURES!$B$2:$B$23,0),0)=""),HLOOKUP(N$2+2,FIXTURES!$C$2:$NC$23,MATCH($C12,FIXTURES!$B$2:$B$23,0),0),IF(HLOOKUP(N$2+1,FIXTURES!$C$2:$NC$23,MATCH($C12,FIXTURES!$B$2:$B$23,0),0)="",HLOOKUP(N$2,FIXTURES!$C$2:$NC$23,MATCH($C12,FIXTURES!$B$2:$B$23,0),0),HLOOKUP(N$2+1,FIXTURES!$C$2:$NC$23,MATCH($C12,FIXTURES!$B$2:$B$23,0),0))))</f>
        <v/>
      </c>
      <c r="O12" s="117" t="str">
        <f>IF(O$1="SAT",IF(AND(HLOOKUP(O$2,FIXTURES!$C$2:$NC$23,MATCH($C12,FIXTURES!$B$2:$B$23,0),0)="",HLOOKUP(O$2+1,FIXTURES!$C$2:$NC$23,MATCH($C12,FIXTURES!$B$2:$B$23,0),0)="",HLOOKUP(O$2+2,FIXTURES!$C$2:$NC$23,MATCH($C12,FIXTURES!$B$2:$B$23,0),0)=""),HLOOKUP(O$2-1,FIXTURES!$C$2:$NC$23,MATCH($C12,FIXTURES!$B$2:$B$23,0),0),IF(AND(HLOOKUP(O$2,FIXTURES!$C$2:$NC$23,MATCH($C12,FIXTURES!$B$2:$B$23,0),0)="",HLOOKUP(O$2+1,FIXTURES!$C$2:$NC$23,MATCH($C12,FIXTURES!$B$2:$B$23,0),0)=""),HLOOKUP(O$2+2,FIXTURES!$C$2:$NC$23,MATCH($C12,FIXTURES!$B$2:$B$23,0),0),IF(HLOOKUP(O$2+1,FIXTURES!$C$2:$NC$23,MATCH($C12,FIXTURES!$B$2:$B$23,0),0)="",HLOOKUP(O$2,FIXTURES!$C$2:$NC$23,MATCH($C12,FIXTURES!$B$2:$B$23,0),0),HLOOKUP(O$2+1,FIXTURES!$C$2:$NC$23,MATCH($C12,FIXTURES!$B$2:$B$23,0),0)))),IF(AND(HLOOKUP(O$2,FIXTURES!$C$2:$NC$23,MATCH($C12,FIXTURES!$B$2:$B$23,0),0)="",HLOOKUP(O$2+1,FIXTURES!$C$2:$NC$23,MATCH($C12,FIXTURES!$B$2:$B$23,0),0)=""),HLOOKUP(O$2+2,FIXTURES!$C$2:$NC$23,MATCH($C12,FIXTURES!$B$2:$B$23,0),0),IF(HLOOKUP(O$2+1,FIXTURES!$C$2:$NC$23,MATCH($C12,FIXTURES!$B$2:$B$23,0),0)="",HLOOKUP(O$2,FIXTURES!$C$2:$NC$23,MATCH($C12,FIXTURES!$B$2:$B$23,0),0),HLOOKUP(O$2+1,FIXTURES!$C$2:$NC$23,MATCH($C12,FIXTURES!$B$2:$B$23,0),0))))</f>
        <v/>
      </c>
      <c r="P12" s="117" t="str">
        <f>IF(P$1="SAT",IF(AND(HLOOKUP(P$2,FIXTURES!$C$2:$NC$23,MATCH($C12,FIXTURES!$B$2:$B$23,0),0)="",HLOOKUP(P$2+1,FIXTURES!$C$2:$NC$23,MATCH($C12,FIXTURES!$B$2:$B$23,0),0)="",HLOOKUP(P$2+2,FIXTURES!$C$2:$NC$23,MATCH($C12,FIXTURES!$B$2:$B$23,0),0)=""),HLOOKUP(P$2-1,FIXTURES!$C$2:$NC$23,MATCH($C12,FIXTURES!$B$2:$B$23,0),0),IF(AND(HLOOKUP(P$2,FIXTURES!$C$2:$NC$23,MATCH($C12,FIXTURES!$B$2:$B$23,0),0)="",HLOOKUP(P$2+1,FIXTURES!$C$2:$NC$23,MATCH($C12,FIXTURES!$B$2:$B$23,0),0)=""),HLOOKUP(P$2+2,FIXTURES!$C$2:$NC$23,MATCH($C12,FIXTURES!$B$2:$B$23,0),0),IF(HLOOKUP(P$2+1,FIXTURES!$C$2:$NC$23,MATCH($C12,FIXTURES!$B$2:$B$23,0),0)="",HLOOKUP(P$2,FIXTURES!$C$2:$NC$23,MATCH($C12,FIXTURES!$B$2:$B$23,0),0),HLOOKUP(P$2+1,FIXTURES!$C$2:$NC$23,MATCH($C12,FIXTURES!$B$2:$B$23,0),0)))),IF(AND(HLOOKUP(P$2,FIXTURES!$C$2:$NC$23,MATCH($C12,FIXTURES!$B$2:$B$23,0),0)="",HLOOKUP(P$2+1,FIXTURES!$C$2:$NC$23,MATCH($C12,FIXTURES!$B$2:$B$23,0),0)=""),HLOOKUP(P$2+2,FIXTURES!$C$2:$NC$23,MATCH($C12,FIXTURES!$B$2:$B$23,0),0),IF(HLOOKUP(P$2+1,FIXTURES!$C$2:$NC$23,MATCH($C12,FIXTURES!$B$2:$B$23,0),0)="",HLOOKUP(P$2,FIXTURES!$C$2:$NC$23,MATCH($C12,FIXTURES!$B$2:$B$23,0),0),HLOOKUP(P$2+1,FIXTURES!$C$2:$NC$23,MATCH($C12,FIXTURES!$B$2:$B$23,0),0))))</f>
        <v/>
      </c>
      <c r="Q12" s="117" t="str">
        <f>IF(Q$1="SAT",IF(AND(HLOOKUP(Q$2,FIXTURES!$C$2:$NC$23,MATCH($C12,FIXTURES!$B$2:$B$23,0),0)="",HLOOKUP(Q$2+1,FIXTURES!$C$2:$NC$23,MATCH($C12,FIXTURES!$B$2:$B$23,0),0)="",HLOOKUP(Q$2+2,FIXTURES!$C$2:$NC$23,MATCH($C12,FIXTURES!$B$2:$B$23,0),0)=""),HLOOKUP(Q$2-1,FIXTURES!$C$2:$NC$23,MATCH($C12,FIXTURES!$B$2:$B$23,0),0),IF(AND(HLOOKUP(Q$2,FIXTURES!$C$2:$NC$23,MATCH($C12,FIXTURES!$B$2:$B$23,0),0)="",HLOOKUP(Q$2+1,FIXTURES!$C$2:$NC$23,MATCH($C12,FIXTURES!$B$2:$B$23,0),0)=""),HLOOKUP(Q$2+2,FIXTURES!$C$2:$NC$23,MATCH($C12,FIXTURES!$B$2:$B$23,0),0),IF(HLOOKUP(Q$2+1,FIXTURES!$C$2:$NC$23,MATCH($C12,FIXTURES!$B$2:$B$23,0),0)="",HLOOKUP(Q$2,FIXTURES!$C$2:$NC$23,MATCH($C12,FIXTURES!$B$2:$B$23,0),0),HLOOKUP(Q$2+1,FIXTURES!$C$2:$NC$23,MATCH($C12,FIXTURES!$B$2:$B$23,0),0)))),IF(AND(HLOOKUP(Q$2,FIXTURES!$C$2:$NC$23,MATCH($C12,FIXTURES!$B$2:$B$23,0),0)="",HLOOKUP(Q$2+1,FIXTURES!$C$2:$NC$23,MATCH($C12,FIXTURES!$B$2:$B$23,0),0)=""),HLOOKUP(Q$2+2,FIXTURES!$C$2:$NC$23,MATCH($C12,FIXTURES!$B$2:$B$23,0),0),IF(HLOOKUP(Q$2+1,FIXTURES!$C$2:$NC$23,MATCH($C12,FIXTURES!$B$2:$B$23,0),0)="",HLOOKUP(Q$2,FIXTURES!$C$2:$NC$23,MATCH($C12,FIXTURES!$B$2:$B$23,0),0),HLOOKUP(Q$2+1,FIXTURES!$C$2:$NC$23,MATCH($C12,FIXTURES!$B$2:$B$23,0),0))))</f>
        <v/>
      </c>
      <c r="R12" s="117" t="str">
        <f>IF(R$1="SAT",IF(AND(HLOOKUP(R$2,FIXTURES!$C$2:$NC$23,MATCH($C12,FIXTURES!$B$2:$B$23,0),0)="",HLOOKUP(R$2+1,FIXTURES!$C$2:$NC$23,MATCH($C12,FIXTURES!$B$2:$B$23,0),0)="",HLOOKUP(R$2+2,FIXTURES!$C$2:$NC$23,MATCH($C12,FIXTURES!$B$2:$B$23,0),0)=""),HLOOKUP(R$2-1,FIXTURES!$C$2:$NC$23,MATCH($C12,FIXTURES!$B$2:$B$23,0),0),IF(AND(HLOOKUP(R$2,FIXTURES!$C$2:$NC$23,MATCH($C12,FIXTURES!$B$2:$B$23,0),0)="",HLOOKUP(R$2+1,FIXTURES!$C$2:$NC$23,MATCH($C12,FIXTURES!$B$2:$B$23,0),0)=""),HLOOKUP(R$2+2,FIXTURES!$C$2:$NC$23,MATCH($C12,FIXTURES!$B$2:$B$23,0),0),IF(HLOOKUP(R$2+1,FIXTURES!$C$2:$NC$23,MATCH($C12,FIXTURES!$B$2:$B$23,0),0)="",HLOOKUP(R$2,FIXTURES!$C$2:$NC$23,MATCH($C12,FIXTURES!$B$2:$B$23,0),0),HLOOKUP(R$2+1,FIXTURES!$C$2:$NC$23,MATCH($C12,FIXTURES!$B$2:$B$23,0),0)))),IF(AND(HLOOKUP(R$2,FIXTURES!$C$2:$NC$23,MATCH($C12,FIXTURES!$B$2:$B$23,0),0)="",HLOOKUP(R$2+1,FIXTURES!$C$2:$NC$23,MATCH($C12,FIXTURES!$B$2:$B$23,0),0)=""),HLOOKUP(R$2+2,FIXTURES!$C$2:$NC$23,MATCH($C12,FIXTURES!$B$2:$B$23,0),0),IF(HLOOKUP(R$2+1,FIXTURES!$C$2:$NC$23,MATCH($C12,FIXTURES!$B$2:$B$23,0),0)="",HLOOKUP(R$2,FIXTURES!$C$2:$NC$23,MATCH($C12,FIXTURES!$B$2:$B$23,0),0),HLOOKUP(R$2+1,FIXTURES!$C$2:$NC$23,MATCH($C12,FIXTURES!$B$2:$B$23,0),0))))</f>
        <v/>
      </c>
      <c r="S12" s="117" t="str">
        <f>IF(S$1="SAT",IF(AND(HLOOKUP(S$2,FIXTURES!$C$2:$NC$23,MATCH($C12,FIXTURES!$B$2:$B$23,0),0)="",HLOOKUP(S$2+1,FIXTURES!$C$2:$NC$23,MATCH($C12,FIXTURES!$B$2:$B$23,0),0)="",HLOOKUP(S$2+2,FIXTURES!$C$2:$NC$23,MATCH($C12,FIXTURES!$B$2:$B$23,0),0)=""),HLOOKUP(S$2-1,FIXTURES!$C$2:$NC$23,MATCH($C12,FIXTURES!$B$2:$B$23,0),0),IF(AND(HLOOKUP(S$2,FIXTURES!$C$2:$NC$23,MATCH($C12,FIXTURES!$B$2:$B$23,0),0)="",HLOOKUP(S$2+1,FIXTURES!$C$2:$NC$23,MATCH($C12,FIXTURES!$B$2:$B$23,0),0)=""),HLOOKUP(S$2+2,FIXTURES!$C$2:$NC$23,MATCH($C12,FIXTURES!$B$2:$B$23,0),0),IF(HLOOKUP(S$2+1,FIXTURES!$C$2:$NC$23,MATCH($C12,FIXTURES!$B$2:$B$23,0),0)="",HLOOKUP(S$2,FIXTURES!$C$2:$NC$23,MATCH($C12,FIXTURES!$B$2:$B$23,0),0),HLOOKUP(S$2+1,FIXTURES!$C$2:$NC$23,MATCH($C12,FIXTURES!$B$2:$B$23,0),0)))),IF(AND(HLOOKUP(S$2,FIXTURES!$C$2:$NC$23,MATCH($C12,FIXTURES!$B$2:$B$23,0),0)="",HLOOKUP(S$2+1,FIXTURES!$C$2:$NC$23,MATCH($C12,FIXTURES!$B$2:$B$23,0),0)=""),HLOOKUP(S$2+2,FIXTURES!$C$2:$NC$23,MATCH($C12,FIXTURES!$B$2:$B$23,0),0),IF(HLOOKUP(S$2+1,FIXTURES!$C$2:$NC$23,MATCH($C12,FIXTURES!$B$2:$B$23,0),0)="",HLOOKUP(S$2,FIXTURES!$C$2:$NC$23,MATCH($C12,FIXTURES!$B$2:$B$23,0),0),HLOOKUP(S$2+1,FIXTURES!$C$2:$NC$23,MATCH($C12,FIXTURES!$B$2:$B$23,0),0))))</f>
        <v/>
      </c>
      <c r="T12" s="117" t="str">
        <f>IF(T$1="SAT",IF(AND(HLOOKUP(T$2,FIXTURES!$C$2:$NC$23,MATCH($C12,FIXTURES!$B$2:$B$23,0),0)="",HLOOKUP(T$2+1,FIXTURES!$C$2:$NC$23,MATCH($C12,FIXTURES!$B$2:$B$23,0),0)="",HLOOKUP(T$2+2,FIXTURES!$C$2:$NC$23,MATCH($C12,FIXTURES!$B$2:$B$23,0),0)=""),HLOOKUP(T$2-1,FIXTURES!$C$2:$NC$23,MATCH($C12,FIXTURES!$B$2:$B$23,0),0),IF(AND(HLOOKUP(T$2,FIXTURES!$C$2:$NC$23,MATCH($C12,FIXTURES!$B$2:$B$23,0),0)="",HLOOKUP(T$2+1,FIXTURES!$C$2:$NC$23,MATCH($C12,FIXTURES!$B$2:$B$23,0),0)=""),HLOOKUP(T$2+2,FIXTURES!$C$2:$NC$23,MATCH($C12,FIXTURES!$B$2:$B$23,0),0),IF(HLOOKUP(T$2+1,FIXTURES!$C$2:$NC$23,MATCH($C12,FIXTURES!$B$2:$B$23,0),0)="",HLOOKUP(T$2,FIXTURES!$C$2:$NC$23,MATCH($C12,FIXTURES!$B$2:$B$23,0),0),HLOOKUP(T$2+1,FIXTURES!$C$2:$NC$23,MATCH($C12,FIXTURES!$B$2:$B$23,0),0)))),IF(AND(HLOOKUP(T$2,FIXTURES!$C$2:$NC$23,MATCH($C12,FIXTURES!$B$2:$B$23,0),0)="",HLOOKUP(T$2+1,FIXTURES!$C$2:$NC$23,MATCH($C12,FIXTURES!$B$2:$B$23,0),0)=""),HLOOKUP(T$2+2,FIXTURES!$C$2:$NC$23,MATCH($C12,FIXTURES!$B$2:$B$23,0),0),IF(HLOOKUP(T$2+1,FIXTURES!$C$2:$NC$23,MATCH($C12,FIXTURES!$B$2:$B$23,0),0)="",HLOOKUP(T$2,FIXTURES!$C$2:$NC$23,MATCH($C12,FIXTURES!$B$2:$B$23,0),0),HLOOKUP(T$2+1,FIXTURES!$C$2:$NC$23,MATCH($C12,FIXTURES!$B$2:$B$23,0),0))))</f>
        <v/>
      </c>
      <c r="U12" s="117" t="str">
        <f>IF(U$1="SAT",IF(AND(HLOOKUP(U$2,FIXTURES!$C$2:$NC$23,MATCH($C12,FIXTURES!$B$2:$B$23,0),0)="",HLOOKUP(U$2+1,FIXTURES!$C$2:$NC$23,MATCH($C12,FIXTURES!$B$2:$B$23,0),0)="",HLOOKUP(U$2+2,FIXTURES!$C$2:$NC$23,MATCH($C12,FIXTURES!$B$2:$B$23,0),0)=""),HLOOKUP(U$2-1,FIXTURES!$C$2:$NC$23,MATCH($C12,FIXTURES!$B$2:$B$23,0),0),IF(AND(HLOOKUP(U$2,FIXTURES!$C$2:$NC$23,MATCH($C12,FIXTURES!$B$2:$B$23,0),0)="",HLOOKUP(U$2+1,FIXTURES!$C$2:$NC$23,MATCH($C12,FIXTURES!$B$2:$B$23,0),0)=""),HLOOKUP(U$2+2,FIXTURES!$C$2:$NC$23,MATCH($C12,FIXTURES!$B$2:$B$23,0),0),IF(HLOOKUP(U$2+1,FIXTURES!$C$2:$NC$23,MATCH($C12,FIXTURES!$B$2:$B$23,0),0)="",HLOOKUP(U$2,FIXTURES!$C$2:$NC$23,MATCH($C12,FIXTURES!$B$2:$B$23,0),0),HLOOKUP(U$2+1,FIXTURES!$C$2:$NC$23,MATCH($C12,FIXTURES!$B$2:$B$23,0),0)))),IF(AND(HLOOKUP(U$2,FIXTURES!$C$2:$NC$23,MATCH($C12,FIXTURES!$B$2:$B$23,0),0)="",HLOOKUP(U$2+1,FIXTURES!$C$2:$NC$23,MATCH($C12,FIXTURES!$B$2:$B$23,0),0)=""),HLOOKUP(U$2+2,FIXTURES!$C$2:$NC$23,MATCH($C12,FIXTURES!$B$2:$B$23,0),0),IF(HLOOKUP(U$2+1,FIXTURES!$C$2:$NC$23,MATCH($C12,FIXTURES!$B$2:$B$23,0),0)="",HLOOKUP(U$2,FIXTURES!$C$2:$NC$23,MATCH($C12,FIXTURES!$B$2:$B$23,0),0),HLOOKUP(U$2+1,FIXTURES!$C$2:$NC$23,MATCH($C12,FIXTURES!$B$2:$B$23,0),0))))</f>
        <v>CHE</v>
      </c>
      <c r="V12" s="117" t="str">
        <f>IF(V$1="SAT",IF(AND(HLOOKUP(V$2,FIXTURES!$C$2:$NC$23,MATCH($C12,FIXTURES!$B$2:$B$23,0),0)="",HLOOKUP(V$2+1,FIXTURES!$C$2:$NC$23,MATCH($C12,FIXTURES!$B$2:$B$23,0),0)="",HLOOKUP(V$2+2,FIXTURES!$C$2:$NC$23,MATCH($C12,FIXTURES!$B$2:$B$23,0),0)=""),HLOOKUP(V$2-1,FIXTURES!$C$2:$NC$23,MATCH($C12,FIXTURES!$B$2:$B$23,0),0),IF(AND(HLOOKUP(V$2,FIXTURES!$C$2:$NC$23,MATCH($C12,FIXTURES!$B$2:$B$23,0),0)="",HLOOKUP(V$2+1,FIXTURES!$C$2:$NC$23,MATCH($C12,FIXTURES!$B$2:$B$23,0),0)=""),HLOOKUP(V$2+2,FIXTURES!$C$2:$NC$23,MATCH($C12,FIXTURES!$B$2:$B$23,0),0),IF(HLOOKUP(V$2+1,FIXTURES!$C$2:$NC$23,MATCH($C12,FIXTURES!$B$2:$B$23,0),0)="",HLOOKUP(V$2,FIXTURES!$C$2:$NC$23,MATCH($C12,FIXTURES!$B$2:$B$23,0),0),HLOOKUP(V$2+1,FIXTURES!$C$2:$NC$23,MATCH($C12,FIXTURES!$B$2:$B$23,0),0)))),IF(AND(HLOOKUP(V$2,FIXTURES!$C$2:$NC$23,MATCH($C12,FIXTURES!$B$2:$B$23,0),0)="",HLOOKUP(V$2+1,FIXTURES!$C$2:$NC$23,MATCH($C12,FIXTURES!$B$2:$B$23,0),0)=""),HLOOKUP(V$2+2,FIXTURES!$C$2:$NC$23,MATCH($C12,FIXTURES!$B$2:$B$23,0),0),IF(HLOOKUP(V$2+1,FIXTURES!$C$2:$NC$23,MATCH($C12,FIXTURES!$B$2:$B$23,0),0)="",HLOOKUP(V$2,FIXTURES!$C$2:$NC$23,MATCH($C12,FIXTURES!$B$2:$B$23,0),0),HLOOKUP(V$2+1,FIXTURES!$C$2:$NC$23,MATCH($C12,FIXTURES!$B$2:$B$23,0),0))))</f>
        <v/>
      </c>
      <c r="W12" s="117" t="str">
        <f>IF(W$1="SAT",IF(AND(HLOOKUP(W$2,FIXTURES!$C$2:$NC$23,MATCH($C12,FIXTURES!$B$2:$B$23,0),0)="",HLOOKUP(W$2+1,FIXTURES!$C$2:$NC$23,MATCH($C12,FIXTURES!$B$2:$B$23,0),0)="",HLOOKUP(W$2+2,FIXTURES!$C$2:$NC$23,MATCH($C12,FIXTURES!$B$2:$B$23,0),0)=""),HLOOKUP(W$2-1,FIXTURES!$C$2:$NC$23,MATCH($C12,FIXTURES!$B$2:$B$23,0),0),IF(AND(HLOOKUP(W$2,FIXTURES!$C$2:$NC$23,MATCH($C12,FIXTURES!$B$2:$B$23,0),0)="",HLOOKUP(W$2+1,FIXTURES!$C$2:$NC$23,MATCH($C12,FIXTURES!$B$2:$B$23,0),0)=""),HLOOKUP(W$2+2,FIXTURES!$C$2:$NC$23,MATCH($C12,FIXTURES!$B$2:$B$23,0),0),IF(HLOOKUP(W$2+1,FIXTURES!$C$2:$NC$23,MATCH($C12,FIXTURES!$B$2:$B$23,0),0)="",HLOOKUP(W$2,FIXTURES!$C$2:$NC$23,MATCH($C12,FIXTURES!$B$2:$B$23,0),0),HLOOKUP(W$2+1,FIXTURES!$C$2:$NC$23,MATCH($C12,FIXTURES!$B$2:$B$23,0),0)))),IF(AND(HLOOKUP(W$2,FIXTURES!$C$2:$NC$23,MATCH($C12,FIXTURES!$B$2:$B$23,0),0)="",HLOOKUP(W$2+1,FIXTURES!$C$2:$NC$23,MATCH($C12,FIXTURES!$B$2:$B$23,0),0)=""),HLOOKUP(W$2+2,FIXTURES!$C$2:$NC$23,MATCH($C12,FIXTURES!$B$2:$B$23,0),0),IF(HLOOKUP(W$2+1,FIXTURES!$C$2:$NC$23,MATCH($C12,FIXTURES!$B$2:$B$23,0),0)="",HLOOKUP(W$2,FIXTURES!$C$2:$NC$23,MATCH($C12,FIXTURES!$B$2:$B$23,0),0),HLOOKUP(W$2+1,FIXTURES!$C$2:$NC$23,MATCH($C12,FIXTURES!$B$2:$B$23,0),0))))</f>
        <v>LEE</v>
      </c>
      <c r="X12" s="117" t="str">
        <f>IF(X$1="SAT",IF(AND(HLOOKUP(X$2,FIXTURES!$C$2:$NC$23,MATCH($C12,FIXTURES!$B$2:$B$23,0),0)="",HLOOKUP(X$2+1,FIXTURES!$C$2:$NC$23,MATCH($C12,FIXTURES!$B$2:$B$23,0),0)="",HLOOKUP(X$2+2,FIXTURES!$C$2:$NC$23,MATCH($C12,FIXTURES!$B$2:$B$23,0),0)=""),HLOOKUP(X$2-1,FIXTURES!$C$2:$NC$23,MATCH($C12,FIXTURES!$B$2:$B$23,0),0),IF(AND(HLOOKUP(X$2,FIXTURES!$C$2:$NC$23,MATCH($C12,FIXTURES!$B$2:$B$23,0),0)="",HLOOKUP(X$2+1,FIXTURES!$C$2:$NC$23,MATCH($C12,FIXTURES!$B$2:$B$23,0),0)=""),HLOOKUP(X$2+2,FIXTURES!$C$2:$NC$23,MATCH($C12,FIXTURES!$B$2:$B$23,0),0),IF(HLOOKUP(X$2+1,FIXTURES!$C$2:$NC$23,MATCH($C12,FIXTURES!$B$2:$B$23,0),0)="",HLOOKUP(X$2,FIXTURES!$C$2:$NC$23,MATCH($C12,FIXTURES!$B$2:$B$23,0),0),HLOOKUP(X$2+1,FIXTURES!$C$2:$NC$23,MATCH($C12,FIXTURES!$B$2:$B$23,0),0)))),IF(AND(HLOOKUP(X$2,FIXTURES!$C$2:$NC$23,MATCH($C12,FIXTURES!$B$2:$B$23,0),0)="",HLOOKUP(X$2+1,FIXTURES!$C$2:$NC$23,MATCH($C12,FIXTURES!$B$2:$B$23,0),0)=""),HLOOKUP(X$2+2,FIXTURES!$C$2:$NC$23,MATCH($C12,FIXTURES!$B$2:$B$23,0),0),IF(HLOOKUP(X$2+1,FIXTURES!$C$2:$NC$23,MATCH($C12,FIXTURES!$B$2:$B$23,0),0)="",HLOOKUP(X$2,FIXTURES!$C$2:$NC$23,MATCH($C12,FIXTURES!$B$2:$B$23,0),0),HLOOKUP(X$2+1,FIXTURES!$C$2:$NC$23,MATCH($C12,FIXTURES!$B$2:$B$23,0),0))))</f>
        <v/>
      </c>
      <c r="Y12" s="117" t="str">
        <f>IF(Y$1="SAT",IF(AND(HLOOKUP(Y$2,FIXTURES!$C$2:$NC$23,MATCH($C12,FIXTURES!$B$2:$B$23,0),0)="",HLOOKUP(Y$2+1,FIXTURES!$C$2:$NC$23,MATCH($C12,FIXTURES!$B$2:$B$23,0),0)="",HLOOKUP(Y$2+2,FIXTURES!$C$2:$NC$23,MATCH($C12,FIXTURES!$B$2:$B$23,0),0)=""),HLOOKUP(Y$2-1,FIXTURES!$C$2:$NC$23,MATCH($C12,FIXTURES!$B$2:$B$23,0),0),IF(AND(HLOOKUP(Y$2,FIXTURES!$C$2:$NC$23,MATCH($C12,FIXTURES!$B$2:$B$23,0),0)="",HLOOKUP(Y$2+1,FIXTURES!$C$2:$NC$23,MATCH($C12,FIXTURES!$B$2:$B$23,0),0)=""),HLOOKUP(Y$2+2,FIXTURES!$C$2:$NC$23,MATCH($C12,FIXTURES!$B$2:$B$23,0),0),IF(HLOOKUP(Y$2+1,FIXTURES!$C$2:$NC$23,MATCH($C12,FIXTURES!$B$2:$B$23,0),0)="",HLOOKUP(Y$2,FIXTURES!$C$2:$NC$23,MATCH($C12,FIXTURES!$B$2:$B$23,0),0),HLOOKUP(Y$2+1,FIXTURES!$C$2:$NC$23,MATCH($C12,FIXTURES!$B$2:$B$23,0),0)))),IF(AND(HLOOKUP(Y$2,FIXTURES!$C$2:$NC$23,MATCH($C12,FIXTURES!$B$2:$B$23,0),0)="",HLOOKUP(Y$2+1,FIXTURES!$C$2:$NC$23,MATCH($C12,FIXTURES!$B$2:$B$23,0),0)=""),HLOOKUP(Y$2+2,FIXTURES!$C$2:$NC$23,MATCH($C12,FIXTURES!$B$2:$B$23,0),0),IF(HLOOKUP(Y$2+1,FIXTURES!$C$2:$NC$23,MATCH($C12,FIXTURES!$B$2:$B$23,0),0)="",HLOOKUP(Y$2,FIXTURES!$C$2:$NC$23,MATCH($C12,FIXTURES!$B$2:$B$23,0),0),HLOOKUP(Y$2+1,FIXTURES!$C$2:$NC$23,MATCH($C12,FIXTURES!$B$2:$B$23,0),0))))</f>
        <v>lei</v>
      </c>
      <c r="Z12" s="117" t="str">
        <f>IF(Z$1="SAT",IF(AND(HLOOKUP(Z$2,FIXTURES!$C$2:$NC$23,MATCH($C12,FIXTURES!$B$2:$B$23,0),0)="",HLOOKUP(Z$2+1,FIXTURES!$C$2:$NC$23,MATCH($C12,FIXTURES!$B$2:$B$23,0),0)="",HLOOKUP(Z$2+2,FIXTURES!$C$2:$NC$23,MATCH($C12,FIXTURES!$B$2:$B$23,0),0)=""),HLOOKUP(Z$2-1,FIXTURES!$C$2:$NC$23,MATCH($C12,FIXTURES!$B$2:$B$23,0),0),IF(AND(HLOOKUP(Z$2,FIXTURES!$C$2:$NC$23,MATCH($C12,FIXTURES!$B$2:$B$23,0),0)="",HLOOKUP(Z$2+1,FIXTURES!$C$2:$NC$23,MATCH($C12,FIXTURES!$B$2:$B$23,0),0)=""),HLOOKUP(Z$2+2,FIXTURES!$C$2:$NC$23,MATCH($C12,FIXTURES!$B$2:$B$23,0),0),IF(HLOOKUP(Z$2+1,FIXTURES!$C$2:$NC$23,MATCH($C12,FIXTURES!$B$2:$B$23,0),0)="",HLOOKUP(Z$2,FIXTURES!$C$2:$NC$23,MATCH($C12,FIXTURES!$B$2:$B$23,0),0),HLOOKUP(Z$2+1,FIXTURES!$C$2:$NC$23,MATCH($C12,FIXTURES!$B$2:$B$23,0),0)))),IF(AND(HLOOKUP(Z$2,FIXTURES!$C$2:$NC$23,MATCH($C12,FIXTURES!$B$2:$B$23,0),0)="",HLOOKUP(Z$2+1,FIXTURES!$C$2:$NC$23,MATCH($C12,FIXTURES!$B$2:$B$23,0),0)=""),HLOOKUP(Z$2+2,FIXTURES!$C$2:$NC$23,MATCH($C12,FIXTURES!$B$2:$B$23,0),0),IF(HLOOKUP(Z$2+1,FIXTURES!$C$2:$NC$23,MATCH($C12,FIXTURES!$B$2:$B$23,0),0)="",HLOOKUP(Z$2,FIXTURES!$C$2:$NC$23,MATCH($C12,FIXTURES!$B$2:$B$23,0),0),HLOOKUP(Z$2+1,FIXTURES!$C$2:$NC$23,MATCH($C12,FIXTURES!$B$2:$B$23,0),0))))</f>
        <v>WOL</v>
      </c>
      <c r="AA12" s="117" t="str">
        <f>IF(AA$1="SAT",IF(AND(HLOOKUP(AA$2,FIXTURES!$C$2:$NC$23,MATCH($C12,FIXTURES!$B$2:$B$23,0),0)="",HLOOKUP(AA$2+1,FIXTURES!$C$2:$NC$23,MATCH($C12,FIXTURES!$B$2:$B$23,0),0)="",HLOOKUP(AA$2+2,FIXTURES!$C$2:$NC$23,MATCH($C12,FIXTURES!$B$2:$B$23,0),0)=""),HLOOKUP(AA$2-1,FIXTURES!$C$2:$NC$23,MATCH($C12,FIXTURES!$B$2:$B$23,0),0),IF(AND(HLOOKUP(AA$2,FIXTURES!$C$2:$NC$23,MATCH($C12,FIXTURES!$B$2:$B$23,0),0)="",HLOOKUP(AA$2+1,FIXTURES!$C$2:$NC$23,MATCH($C12,FIXTURES!$B$2:$B$23,0),0)=""),HLOOKUP(AA$2+2,FIXTURES!$C$2:$NC$23,MATCH($C12,FIXTURES!$B$2:$B$23,0),0),IF(HLOOKUP(AA$2+1,FIXTURES!$C$2:$NC$23,MATCH($C12,FIXTURES!$B$2:$B$23,0),0)="",HLOOKUP(AA$2,FIXTURES!$C$2:$NC$23,MATCH($C12,FIXTURES!$B$2:$B$23,0),0),HLOOKUP(AA$2+1,FIXTURES!$C$2:$NC$23,MATCH($C12,FIXTURES!$B$2:$B$23,0),0)))),IF(AND(HLOOKUP(AA$2,FIXTURES!$C$2:$NC$23,MATCH($C12,FIXTURES!$B$2:$B$23,0),0)="",HLOOKUP(AA$2+1,FIXTURES!$C$2:$NC$23,MATCH($C12,FIXTURES!$B$2:$B$23,0),0)=""),HLOOKUP(AA$2+2,FIXTURES!$C$2:$NC$23,MATCH($C12,FIXTURES!$B$2:$B$23,0),0),IF(HLOOKUP(AA$2+1,FIXTURES!$C$2:$NC$23,MATCH($C12,FIXTURES!$B$2:$B$23,0),0)="",HLOOKUP(AA$2,FIXTURES!$C$2:$NC$23,MATCH($C12,FIXTURES!$B$2:$B$23,0),0),HLOOKUP(AA$2+1,FIXTURES!$C$2:$NC$23,MATCH($C12,FIXTURES!$B$2:$B$23,0),0))))</f>
        <v>eve</v>
      </c>
      <c r="AB12" s="117" t="str">
        <f>IF(AB$1="SAT",IF(AND(HLOOKUP(AB$2,FIXTURES!$C$2:$NC$23,MATCH($C12,FIXTURES!$B$2:$B$23,0),0)="",HLOOKUP(AB$2+1,FIXTURES!$C$2:$NC$23,MATCH($C12,FIXTURES!$B$2:$B$23,0),0)="",HLOOKUP(AB$2+2,FIXTURES!$C$2:$NC$23,MATCH($C12,FIXTURES!$B$2:$B$23,0),0)=""),HLOOKUP(AB$2-1,FIXTURES!$C$2:$NC$23,MATCH($C12,FIXTURES!$B$2:$B$23,0),0),IF(AND(HLOOKUP(AB$2,FIXTURES!$C$2:$NC$23,MATCH($C12,FIXTURES!$B$2:$B$23,0),0)="",HLOOKUP(AB$2+1,FIXTURES!$C$2:$NC$23,MATCH($C12,FIXTURES!$B$2:$B$23,0),0)=""),HLOOKUP(AB$2+2,FIXTURES!$C$2:$NC$23,MATCH($C12,FIXTURES!$B$2:$B$23,0),0),IF(HLOOKUP(AB$2+1,FIXTURES!$C$2:$NC$23,MATCH($C12,FIXTURES!$B$2:$B$23,0),0)="",HLOOKUP(AB$2,FIXTURES!$C$2:$NC$23,MATCH($C12,FIXTURES!$B$2:$B$23,0),0),HLOOKUP(AB$2+1,FIXTURES!$C$2:$NC$23,MATCH($C12,FIXTURES!$B$2:$B$23,0),0)))),IF(AND(HLOOKUP(AB$2,FIXTURES!$C$2:$NC$23,MATCH($C12,FIXTURES!$B$2:$B$23,0),0)="",HLOOKUP(AB$2+1,FIXTURES!$C$2:$NC$23,MATCH($C12,FIXTURES!$B$2:$B$23,0),0)=""),HLOOKUP(AB$2+2,FIXTURES!$C$2:$NC$23,MATCH($C12,FIXTURES!$B$2:$B$23,0),0),IF(HLOOKUP(AB$2+1,FIXTURES!$C$2:$NC$23,MATCH($C12,FIXTURES!$B$2:$B$23,0),0)="",HLOOKUP(AB$2,FIXTURES!$C$2:$NC$23,MATCH($C12,FIXTURES!$B$2:$B$23,0),0),HLOOKUP(AB$2+1,FIXTURES!$C$2:$NC$23,MATCH($C12,FIXTURES!$B$2:$B$23,0),0))))</f>
        <v/>
      </c>
      <c r="AC12" s="117" t="str">
        <f>IF(AC$1="SAT",IF(AND(HLOOKUP(AC$2,FIXTURES!$C$2:$NC$23,MATCH($C12,FIXTURES!$B$2:$B$23,0),0)="",HLOOKUP(AC$2+1,FIXTURES!$C$2:$NC$23,MATCH($C12,FIXTURES!$B$2:$B$23,0),0)="",HLOOKUP(AC$2+2,FIXTURES!$C$2:$NC$23,MATCH($C12,FIXTURES!$B$2:$B$23,0),0)=""),HLOOKUP(AC$2-1,FIXTURES!$C$2:$NC$23,MATCH($C12,FIXTURES!$B$2:$B$23,0),0),IF(AND(HLOOKUP(AC$2,FIXTURES!$C$2:$NC$23,MATCH($C12,FIXTURES!$B$2:$B$23,0),0)="",HLOOKUP(AC$2+1,FIXTURES!$C$2:$NC$23,MATCH($C12,FIXTURES!$B$2:$B$23,0),0)=""),HLOOKUP(AC$2+2,FIXTURES!$C$2:$NC$23,MATCH($C12,FIXTURES!$B$2:$B$23,0),0),IF(HLOOKUP(AC$2+1,FIXTURES!$C$2:$NC$23,MATCH($C12,FIXTURES!$B$2:$B$23,0),0)="",HLOOKUP(AC$2,FIXTURES!$C$2:$NC$23,MATCH($C12,FIXTURES!$B$2:$B$23,0),0),HLOOKUP(AC$2+1,FIXTURES!$C$2:$NC$23,MATCH($C12,FIXTURES!$B$2:$B$23,0),0)))),IF(AND(HLOOKUP(AC$2,FIXTURES!$C$2:$NC$23,MATCH($C12,FIXTURES!$B$2:$B$23,0),0)="",HLOOKUP(AC$2+1,FIXTURES!$C$2:$NC$23,MATCH($C12,FIXTURES!$B$2:$B$23,0),0)=""),HLOOKUP(AC$2+2,FIXTURES!$C$2:$NC$23,MATCH($C12,FIXTURES!$B$2:$B$23,0),0),IF(HLOOKUP(AC$2+1,FIXTURES!$C$2:$NC$23,MATCH($C12,FIXTURES!$B$2:$B$23,0),0)="",HLOOKUP(AC$2,FIXTURES!$C$2:$NC$23,MATCH($C12,FIXTURES!$B$2:$B$23,0),0),HLOOKUP(AC$2+1,FIXTURES!$C$2:$NC$23,MATCH($C12,FIXTURES!$B$2:$B$23,0),0))))</f>
        <v>SOU</v>
      </c>
      <c r="AD12" s="117" t="str">
        <f>IF(AD$1="SAT",IF(AND(HLOOKUP(AD$2,FIXTURES!$C$2:$NC$23,MATCH($C12,FIXTURES!$B$2:$B$23,0),0)="",HLOOKUP(AD$2+1,FIXTURES!$C$2:$NC$23,MATCH($C12,FIXTURES!$B$2:$B$23,0),0)="",HLOOKUP(AD$2+2,FIXTURES!$C$2:$NC$23,MATCH($C12,FIXTURES!$B$2:$B$23,0),0)=""),HLOOKUP(AD$2-1,FIXTURES!$C$2:$NC$23,MATCH($C12,FIXTURES!$B$2:$B$23,0),0),IF(AND(HLOOKUP(AD$2,FIXTURES!$C$2:$NC$23,MATCH($C12,FIXTURES!$B$2:$B$23,0),0)="",HLOOKUP(AD$2+1,FIXTURES!$C$2:$NC$23,MATCH($C12,FIXTURES!$B$2:$B$23,0),0)=""),HLOOKUP(AD$2+2,FIXTURES!$C$2:$NC$23,MATCH($C12,FIXTURES!$B$2:$B$23,0),0),IF(HLOOKUP(AD$2+1,FIXTURES!$C$2:$NC$23,MATCH($C12,FIXTURES!$B$2:$B$23,0),0)="",HLOOKUP(AD$2,FIXTURES!$C$2:$NC$23,MATCH($C12,FIXTURES!$B$2:$B$23,0),0),HLOOKUP(AD$2+1,FIXTURES!$C$2:$NC$23,MATCH($C12,FIXTURES!$B$2:$B$23,0),0)))),IF(AND(HLOOKUP(AD$2,FIXTURES!$C$2:$NC$23,MATCH($C12,FIXTURES!$B$2:$B$23,0),0)="",HLOOKUP(AD$2+1,FIXTURES!$C$2:$NC$23,MATCH($C12,FIXTURES!$B$2:$B$23,0),0)=""),HLOOKUP(AD$2+2,FIXTURES!$C$2:$NC$23,MATCH($C12,FIXTURES!$B$2:$B$23,0),0),IF(HLOOKUP(AD$2+1,FIXTURES!$C$2:$NC$23,MATCH($C12,FIXTURES!$B$2:$B$23,0),0)="",HLOOKUP(AD$2,FIXTURES!$C$2:$NC$23,MATCH($C12,FIXTURES!$B$2:$B$23,0),0),HLOOKUP(AD$2+1,FIXTURES!$C$2:$NC$23,MATCH($C12,FIXTURES!$B$2:$B$23,0),0))))</f>
        <v/>
      </c>
      <c r="AE12" s="117" t="str">
        <f>IF(AE$1="SAT",IF(AND(HLOOKUP(AE$2,FIXTURES!$C$2:$NC$23,MATCH($C12,FIXTURES!$B$2:$B$23,0),0)="",HLOOKUP(AE$2+1,FIXTURES!$C$2:$NC$23,MATCH($C12,FIXTURES!$B$2:$B$23,0),0)="",HLOOKUP(AE$2+2,FIXTURES!$C$2:$NC$23,MATCH($C12,FIXTURES!$B$2:$B$23,0),0)=""),HLOOKUP(AE$2-1,FIXTURES!$C$2:$NC$23,MATCH($C12,FIXTURES!$B$2:$B$23,0),0),IF(AND(HLOOKUP(AE$2,FIXTURES!$C$2:$NC$23,MATCH($C12,FIXTURES!$B$2:$B$23,0),0)="",HLOOKUP(AE$2+1,FIXTURES!$C$2:$NC$23,MATCH($C12,FIXTURES!$B$2:$B$23,0),0)=""),HLOOKUP(AE$2+2,FIXTURES!$C$2:$NC$23,MATCH($C12,FIXTURES!$B$2:$B$23,0),0),IF(HLOOKUP(AE$2+1,FIXTURES!$C$2:$NC$23,MATCH($C12,FIXTURES!$B$2:$B$23,0),0)="",HLOOKUP(AE$2,FIXTURES!$C$2:$NC$23,MATCH($C12,FIXTURES!$B$2:$B$23,0),0),HLOOKUP(AE$2+1,FIXTURES!$C$2:$NC$23,MATCH($C12,FIXTURES!$B$2:$B$23,0),0)))),IF(AND(HLOOKUP(AE$2,FIXTURES!$C$2:$NC$23,MATCH($C12,FIXTURES!$B$2:$B$23,0),0)="",HLOOKUP(AE$2+1,FIXTURES!$C$2:$NC$23,MATCH($C12,FIXTURES!$B$2:$B$23,0),0)=""),HLOOKUP(AE$2+2,FIXTURES!$C$2:$NC$23,MATCH($C12,FIXTURES!$B$2:$B$23,0),0),IF(HLOOKUP(AE$2+1,FIXTURES!$C$2:$NC$23,MATCH($C12,FIXTURES!$B$2:$B$23,0),0)="",HLOOKUP(AE$2,FIXTURES!$C$2:$NC$23,MATCH($C12,FIXTURES!$B$2:$B$23,0),0),HLOOKUP(AE$2+1,FIXTURES!$C$2:$NC$23,MATCH($C12,FIXTURES!$B$2:$B$23,0),0))))</f>
        <v>whu</v>
      </c>
      <c r="AF12" s="117" t="str">
        <f>IF(AF$1="SAT",IF(AND(HLOOKUP(AF$2,FIXTURES!$C$2:$NC$23,MATCH($C12,FIXTURES!$B$2:$B$23,0),0)="",HLOOKUP(AF$2+1,FIXTURES!$C$2:$NC$23,MATCH($C12,FIXTURES!$B$2:$B$23,0),0)="",HLOOKUP(AF$2+2,FIXTURES!$C$2:$NC$23,MATCH($C12,FIXTURES!$B$2:$B$23,0),0)=""),HLOOKUP(AF$2-1,FIXTURES!$C$2:$NC$23,MATCH($C12,FIXTURES!$B$2:$B$23,0),0),IF(AND(HLOOKUP(AF$2,FIXTURES!$C$2:$NC$23,MATCH($C12,FIXTURES!$B$2:$B$23,0),0)="",HLOOKUP(AF$2+1,FIXTURES!$C$2:$NC$23,MATCH($C12,FIXTURES!$B$2:$B$23,0),0)=""),HLOOKUP(AF$2+2,FIXTURES!$C$2:$NC$23,MATCH($C12,FIXTURES!$B$2:$B$23,0),0),IF(HLOOKUP(AF$2+1,FIXTURES!$C$2:$NC$23,MATCH($C12,FIXTURES!$B$2:$B$23,0),0)="",HLOOKUP(AF$2,FIXTURES!$C$2:$NC$23,MATCH($C12,FIXTURES!$B$2:$B$23,0),0),HLOOKUP(AF$2+1,FIXTURES!$C$2:$NC$23,MATCH($C12,FIXTURES!$B$2:$B$23,0),0)))),IF(AND(HLOOKUP(AF$2,FIXTURES!$C$2:$NC$23,MATCH($C12,FIXTURES!$B$2:$B$23,0),0)="",HLOOKUP(AF$2+1,FIXTURES!$C$2:$NC$23,MATCH($C12,FIXTURES!$B$2:$B$23,0),0)=""),HLOOKUP(AF$2+2,FIXTURES!$C$2:$NC$23,MATCH($C12,FIXTURES!$B$2:$B$23,0),0),IF(HLOOKUP(AF$2+1,FIXTURES!$C$2:$NC$23,MATCH($C12,FIXTURES!$B$2:$B$23,0),0)="",HLOOKUP(AF$2,FIXTURES!$C$2:$NC$23,MATCH($C12,FIXTURES!$B$2:$B$23,0),0),HLOOKUP(AF$2+1,FIXTURES!$C$2:$NC$23,MATCH($C12,FIXTURES!$B$2:$B$23,0),0))))</f>
        <v>Newcastle Utd</v>
      </c>
      <c r="AG12" s="117" t="str">
        <f>IF(AG$1="SAT",IF(AND(HLOOKUP(AG$2,FIXTURES!$C$2:$NC$23,MATCH($C12,FIXTURES!$B$2:$B$23,0),0)="",HLOOKUP(AG$2+1,FIXTURES!$C$2:$NC$23,MATCH($C12,FIXTURES!$B$2:$B$23,0),0)="",HLOOKUP(AG$2+2,FIXTURES!$C$2:$NC$23,MATCH($C12,FIXTURES!$B$2:$B$23,0),0)=""),HLOOKUP(AG$2-1,FIXTURES!$C$2:$NC$23,MATCH($C12,FIXTURES!$B$2:$B$23,0),0),IF(AND(HLOOKUP(AG$2,FIXTURES!$C$2:$NC$23,MATCH($C12,FIXTURES!$B$2:$B$23,0),0)="",HLOOKUP(AG$2+1,FIXTURES!$C$2:$NC$23,MATCH($C12,FIXTURES!$B$2:$B$23,0),0)=""),HLOOKUP(AG$2+2,FIXTURES!$C$2:$NC$23,MATCH($C12,FIXTURES!$B$2:$B$23,0),0),IF(HLOOKUP(AG$2+1,FIXTURES!$C$2:$NC$23,MATCH($C12,FIXTURES!$B$2:$B$23,0),0)="",HLOOKUP(AG$2,FIXTURES!$C$2:$NC$23,MATCH($C12,FIXTURES!$B$2:$B$23,0),0),HLOOKUP(AG$2+1,FIXTURES!$C$2:$NC$23,MATCH($C12,FIXTURES!$B$2:$B$23,0),0)))),IF(AND(HLOOKUP(AG$2,FIXTURES!$C$2:$NC$23,MATCH($C12,FIXTURES!$B$2:$B$23,0),0)="",HLOOKUP(AG$2+1,FIXTURES!$C$2:$NC$23,MATCH($C12,FIXTURES!$B$2:$B$23,0),0)=""),HLOOKUP(AG$2+2,FIXTURES!$C$2:$NC$23,MATCH($C12,FIXTURES!$B$2:$B$23,0),0),IF(HLOOKUP(AG$2+1,FIXTURES!$C$2:$NC$23,MATCH($C12,FIXTURES!$B$2:$B$23,0),0)="",HLOOKUP(AG$2,FIXTURES!$C$2:$NC$23,MATCH($C12,FIXTURES!$B$2:$B$23,0),0),HLOOKUP(AG$2+1,FIXTURES!$C$2:$NC$23,MATCH($C12,FIXTURES!$B$2:$B$23,0),0))))</f>
        <v>nfo</v>
      </c>
      <c r="AH12" s="117" t="str">
        <f>IF(AH$1="SAT",IF(AND(HLOOKUP(AH$2,FIXTURES!$C$2:$NC$23,MATCH($C12,FIXTURES!$B$2:$B$23,0),0)="",HLOOKUP(AH$2+1,FIXTURES!$C$2:$NC$23,MATCH($C12,FIXTURES!$B$2:$B$23,0),0)="",HLOOKUP(AH$2+2,FIXTURES!$C$2:$NC$23,MATCH($C12,FIXTURES!$B$2:$B$23,0),0)=""),HLOOKUP(AH$2-1,FIXTURES!$C$2:$NC$23,MATCH($C12,FIXTURES!$B$2:$B$23,0),0),IF(AND(HLOOKUP(AH$2,FIXTURES!$C$2:$NC$23,MATCH($C12,FIXTURES!$B$2:$B$23,0),0)="",HLOOKUP(AH$2+1,FIXTURES!$C$2:$NC$23,MATCH($C12,FIXTURES!$B$2:$B$23,0),0)=""),HLOOKUP(AH$2+2,FIXTURES!$C$2:$NC$23,MATCH($C12,FIXTURES!$B$2:$B$23,0),0),IF(HLOOKUP(AH$2+1,FIXTURES!$C$2:$NC$23,MATCH($C12,FIXTURES!$B$2:$B$23,0),0)="",HLOOKUP(AH$2,FIXTURES!$C$2:$NC$23,MATCH($C12,FIXTURES!$B$2:$B$23,0),0),HLOOKUP(AH$2+1,FIXTURES!$C$2:$NC$23,MATCH($C12,FIXTURES!$B$2:$B$23,0),0)))),IF(AND(HLOOKUP(AH$2,FIXTURES!$C$2:$NC$23,MATCH($C12,FIXTURES!$B$2:$B$23,0),0)="",HLOOKUP(AH$2+1,FIXTURES!$C$2:$NC$23,MATCH($C12,FIXTURES!$B$2:$B$23,0),0)=""),HLOOKUP(AH$2+2,FIXTURES!$C$2:$NC$23,MATCH($C12,FIXTURES!$B$2:$B$23,0),0),IF(HLOOKUP(AH$2+1,FIXTURES!$C$2:$NC$23,MATCH($C12,FIXTURES!$B$2:$B$23,0),0)="",HLOOKUP(AH$2,FIXTURES!$C$2:$NC$23,MATCH($C12,FIXTURES!$B$2:$B$23,0),0),HLOOKUP(AH$2+1,FIXTURES!$C$2:$NC$23,MATCH($C12,FIXTURES!$B$2:$B$23,0),0))))</f>
        <v/>
      </c>
      <c r="AI12" s="117" t="str">
        <f>IF(AI$1="SAT",IF(AND(HLOOKUP(AI$2,FIXTURES!$C$2:$NC$23,MATCH($C12,FIXTURES!$B$2:$B$23,0),0)="",HLOOKUP(AI$2+1,FIXTURES!$C$2:$NC$23,MATCH($C12,FIXTURES!$B$2:$B$23,0),0)="",HLOOKUP(AI$2+2,FIXTURES!$C$2:$NC$23,MATCH($C12,FIXTURES!$B$2:$B$23,0),0)=""),HLOOKUP(AI$2-1,FIXTURES!$C$2:$NC$23,MATCH($C12,FIXTURES!$B$2:$B$23,0),0),IF(AND(HLOOKUP(AI$2,FIXTURES!$C$2:$NC$23,MATCH($C12,FIXTURES!$B$2:$B$23,0),0)="",HLOOKUP(AI$2+1,FIXTURES!$C$2:$NC$23,MATCH($C12,FIXTURES!$B$2:$B$23,0),0)=""),HLOOKUP(AI$2+2,FIXTURES!$C$2:$NC$23,MATCH($C12,FIXTURES!$B$2:$B$23,0),0),IF(HLOOKUP(AI$2+1,FIXTURES!$C$2:$NC$23,MATCH($C12,FIXTURES!$B$2:$B$23,0),0)="",HLOOKUP(AI$2,FIXTURES!$C$2:$NC$23,MATCH($C12,FIXTURES!$B$2:$B$23,0),0),HLOOKUP(AI$2+1,FIXTURES!$C$2:$NC$23,MATCH($C12,FIXTURES!$B$2:$B$23,0),0)))),IF(AND(HLOOKUP(AI$2,FIXTURES!$C$2:$NC$23,MATCH($C12,FIXTURES!$B$2:$B$23,0),0)="",HLOOKUP(AI$2+1,FIXTURES!$C$2:$NC$23,MATCH($C12,FIXTURES!$B$2:$B$23,0),0)=""),HLOOKUP(AI$2+2,FIXTURES!$C$2:$NC$23,MATCH($C12,FIXTURES!$B$2:$B$23,0),0),IF(HLOOKUP(AI$2+1,FIXTURES!$C$2:$NC$23,MATCH($C12,FIXTURES!$B$2:$B$23,0),0)="",HLOOKUP(AI$2,FIXTURES!$C$2:$NC$23,MATCH($C12,FIXTURES!$B$2:$B$23,0),0),HLOOKUP(AI$2+1,FIXTURES!$C$2:$NC$23,MATCH($C12,FIXTURES!$B$2:$B$23,0),0))))</f>
        <v/>
      </c>
      <c r="AJ12" s="117" t="str">
        <f>IF(AJ$1="SAT",IF(AND(HLOOKUP(AJ$2,FIXTURES!$C$2:$NC$23,MATCH($C12,FIXTURES!$B$2:$B$23,0),0)="",HLOOKUP(AJ$2+1,FIXTURES!$C$2:$NC$23,MATCH($C12,FIXTURES!$B$2:$B$23,0),0)="",HLOOKUP(AJ$2+2,FIXTURES!$C$2:$NC$23,MATCH($C12,FIXTURES!$B$2:$B$23,0),0)=""),HLOOKUP(AJ$2-1,FIXTURES!$C$2:$NC$23,MATCH($C12,FIXTURES!$B$2:$B$23,0),0),IF(AND(HLOOKUP(AJ$2,FIXTURES!$C$2:$NC$23,MATCH($C12,FIXTURES!$B$2:$B$23,0),0)="",HLOOKUP(AJ$2+1,FIXTURES!$C$2:$NC$23,MATCH($C12,FIXTURES!$B$2:$B$23,0),0)=""),HLOOKUP(AJ$2+2,FIXTURES!$C$2:$NC$23,MATCH($C12,FIXTURES!$B$2:$B$23,0),0),IF(HLOOKUP(AJ$2+1,FIXTURES!$C$2:$NC$23,MATCH($C12,FIXTURES!$B$2:$B$23,0),0)="",HLOOKUP(AJ$2,FIXTURES!$C$2:$NC$23,MATCH($C12,FIXTURES!$B$2:$B$23,0),0),HLOOKUP(AJ$2+1,FIXTURES!$C$2:$NC$23,MATCH($C12,FIXTURES!$B$2:$B$23,0),0)))),IF(AND(HLOOKUP(AJ$2,FIXTURES!$C$2:$NC$23,MATCH($C12,FIXTURES!$B$2:$B$23,0),0)="",HLOOKUP(AJ$2+1,FIXTURES!$C$2:$NC$23,MATCH($C12,FIXTURES!$B$2:$B$23,0),0)=""),HLOOKUP(AJ$2+2,FIXTURES!$C$2:$NC$23,MATCH($C12,FIXTURES!$B$2:$B$23,0),0),IF(HLOOKUP(AJ$2+1,FIXTURES!$C$2:$NC$23,MATCH($C12,FIXTURES!$B$2:$B$23,0),0)="",HLOOKUP(AJ$2,FIXTURES!$C$2:$NC$23,MATCH($C12,FIXTURES!$B$2:$B$23,0),0),HLOOKUP(AJ$2+1,FIXTURES!$C$2:$NC$23,MATCH($C12,FIXTURES!$B$2:$B$23,0),0))))</f>
        <v/>
      </c>
      <c r="AK12" s="117" t="str">
        <f>IF(AK$1="SAT",IF(AND(HLOOKUP(AK$2,FIXTURES!$C$2:$NC$23,MATCH($C12,FIXTURES!$B$2:$B$23,0),0)="",HLOOKUP(AK$2+1,FIXTURES!$C$2:$NC$23,MATCH($C12,FIXTURES!$B$2:$B$23,0),0)="",HLOOKUP(AK$2+2,FIXTURES!$C$2:$NC$23,MATCH($C12,FIXTURES!$B$2:$B$23,0),0)=""),HLOOKUP(AK$2-1,FIXTURES!$C$2:$NC$23,MATCH($C12,FIXTURES!$B$2:$B$23,0),0),IF(AND(HLOOKUP(AK$2,FIXTURES!$C$2:$NC$23,MATCH($C12,FIXTURES!$B$2:$B$23,0),0)="",HLOOKUP(AK$2+1,FIXTURES!$C$2:$NC$23,MATCH($C12,FIXTURES!$B$2:$B$23,0),0)=""),HLOOKUP(AK$2+2,FIXTURES!$C$2:$NC$23,MATCH($C12,FIXTURES!$B$2:$B$23,0),0),IF(HLOOKUP(AK$2+1,FIXTURES!$C$2:$NC$23,MATCH($C12,FIXTURES!$B$2:$B$23,0),0)="",HLOOKUP(AK$2,FIXTURES!$C$2:$NC$23,MATCH($C12,FIXTURES!$B$2:$B$23,0),0),HLOOKUP(AK$2+1,FIXTURES!$C$2:$NC$23,MATCH($C12,FIXTURES!$B$2:$B$23,0),0)))),IF(AND(HLOOKUP(AK$2,FIXTURES!$C$2:$NC$23,MATCH($C12,FIXTURES!$B$2:$B$23,0),0)="",HLOOKUP(AK$2+1,FIXTURES!$C$2:$NC$23,MATCH($C12,FIXTURES!$B$2:$B$23,0),0)=""),HLOOKUP(AK$2+2,FIXTURES!$C$2:$NC$23,MATCH($C12,FIXTURES!$B$2:$B$23,0),0),IF(HLOOKUP(AK$2+1,FIXTURES!$C$2:$NC$23,MATCH($C12,FIXTURES!$B$2:$B$23,0),0)="",HLOOKUP(AK$2,FIXTURES!$C$2:$NC$23,MATCH($C12,FIXTURES!$B$2:$B$23,0),0),HLOOKUP(AK$2+1,FIXTURES!$C$2:$NC$23,MATCH($C12,FIXTURES!$B$2:$B$23,0),0))))</f>
        <v/>
      </c>
      <c r="AL12" s="117" t="str">
        <f>IF(AL$1="SAT",IF(AND(HLOOKUP(AL$2,FIXTURES!$C$2:$NC$23,MATCH($C12,FIXTURES!$B$2:$B$23,0),0)="",HLOOKUP(AL$2+1,FIXTURES!$C$2:$NC$23,MATCH($C12,FIXTURES!$B$2:$B$23,0),0)="",HLOOKUP(AL$2+2,FIXTURES!$C$2:$NC$23,MATCH($C12,FIXTURES!$B$2:$B$23,0),0)=""),HLOOKUP(AL$2-1,FIXTURES!$C$2:$NC$23,MATCH($C12,FIXTURES!$B$2:$B$23,0),0),IF(AND(HLOOKUP(AL$2,FIXTURES!$C$2:$NC$23,MATCH($C12,FIXTURES!$B$2:$B$23,0),0)="",HLOOKUP(AL$2+1,FIXTURES!$C$2:$NC$23,MATCH($C12,FIXTURES!$B$2:$B$23,0),0)=""),HLOOKUP(AL$2+2,FIXTURES!$C$2:$NC$23,MATCH($C12,FIXTURES!$B$2:$B$23,0),0),IF(HLOOKUP(AL$2+1,FIXTURES!$C$2:$NC$23,MATCH($C12,FIXTURES!$B$2:$B$23,0),0)="",HLOOKUP(AL$2,FIXTURES!$C$2:$NC$23,MATCH($C12,FIXTURES!$B$2:$B$23,0),0),HLOOKUP(AL$2+1,FIXTURES!$C$2:$NC$23,MATCH($C12,FIXTURES!$B$2:$B$23,0),0)))),IF(AND(HLOOKUP(AL$2,FIXTURES!$C$2:$NC$23,MATCH($C12,FIXTURES!$B$2:$B$23,0),0)="",HLOOKUP(AL$2+1,FIXTURES!$C$2:$NC$23,MATCH($C12,FIXTURES!$B$2:$B$23,0),0)=""),HLOOKUP(AL$2+2,FIXTURES!$C$2:$NC$23,MATCH($C12,FIXTURES!$B$2:$B$23,0),0),IF(HLOOKUP(AL$2+1,FIXTURES!$C$2:$NC$23,MATCH($C12,FIXTURES!$B$2:$B$23,0),0)="",HLOOKUP(AL$2,FIXTURES!$C$2:$NC$23,MATCH($C12,FIXTURES!$B$2:$B$23,0),0),HLOOKUP(AL$2+1,FIXTURES!$C$2:$NC$23,MATCH($C12,FIXTURES!$B$2:$B$23,0),0))))</f>
        <v/>
      </c>
      <c r="AM12" s="117" t="str">
        <f>IF(AM$1="SAT",IF(AND(HLOOKUP(AM$2,FIXTURES!$C$2:$NC$23,MATCH($C12,FIXTURES!$B$2:$B$23,0),0)="",HLOOKUP(AM$2+1,FIXTURES!$C$2:$NC$23,MATCH($C12,FIXTURES!$B$2:$B$23,0),0)="",HLOOKUP(AM$2+2,FIXTURES!$C$2:$NC$23,MATCH($C12,FIXTURES!$B$2:$B$23,0),0)=""),HLOOKUP(AM$2-1,FIXTURES!$C$2:$NC$23,MATCH($C12,FIXTURES!$B$2:$B$23,0),0),IF(AND(HLOOKUP(AM$2,FIXTURES!$C$2:$NC$23,MATCH($C12,FIXTURES!$B$2:$B$23,0),0)="",HLOOKUP(AM$2+1,FIXTURES!$C$2:$NC$23,MATCH($C12,FIXTURES!$B$2:$B$23,0),0)=""),HLOOKUP(AM$2+2,FIXTURES!$C$2:$NC$23,MATCH($C12,FIXTURES!$B$2:$B$23,0),0),IF(HLOOKUP(AM$2+1,FIXTURES!$C$2:$NC$23,MATCH($C12,FIXTURES!$B$2:$B$23,0),0)="",HLOOKUP(AM$2,FIXTURES!$C$2:$NC$23,MATCH($C12,FIXTURES!$B$2:$B$23,0),0),HLOOKUP(AM$2+1,FIXTURES!$C$2:$NC$23,MATCH($C12,FIXTURES!$B$2:$B$23,0),0)))),IF(AND(HLOOKUP(AM$2,FIXTURES!$C$2:$NC$23,MATCH($C12,FIXTURES!$B$2:$B$23,0),0)="",HLOOKUP(AM$2+1,FIXTURES!$C$2:$NC$23,MATCH($C12,FIXTURES!$B$2:$B$23,0),0)=""),HLOOKUP(AM$2+2,FIXTURES!$C$2:$NC$23,MATCH($C12,FIXTURES!$B$2:$B$23,0),0),IF(HLOOKUP(AM$2+1,FIXTURES!$C$2:$NC$23,MATCH($C12,FIXTURES!$B$2:$B$23,0),0)="",HLOOKUP(AM$2,FIXTURES!$C$2:$NC$23,MATCH($C12,FIXTURES!$B$2:$B$23,0),0),HLOOKUP(AM$2+1,FIXTURES!$C$2:$NC$23,MATCH($C12,FIXTURES!$B$2:$B$23,0),0))))</f>
        <v/>
      </c>
      <c r="AN12" s="117" t="str">
        <f>IF(AN$1="SAT",IF(AND(HLOOKUP(AN$2,FIXTURES!$C$2:$NC$23,MATCH($C12,FIXTURES!$B$2:$B$23,0),0)="",HLOOKUP(AN$2+1,FIXTURES!$C$2:$NC$23,MATCH($C12,FIXTURES!$B$2:$B$23,0),0)="",HLOOKUP(AN$2+2,FIXTURES!$C$2:$NC$23,MATCH($C12,FIXTURES!$B$2:$B$23,0),0)=""),HLOOKUP(AN$2-1,FIXTURES!$C$2:$NC$23,MATCH($C12,FIXTURES!$B$2:$B$23,0),0),IF(AND(HLOOKUP(AN$2,FIXTURES!$C$2:$NC$23,MATCH($C12,FIXTURES!$B$2:$B$23,0),0)="",HLOOKUP(AN$2+1,FIXTURES!$C$2:$NC$23,MATCH($C12,FIXTURES!$B$2:$B$23,0),0)=""),HLOOKUP(AN$2+2,FIXTURES!$C$2:$NC$23,MATCH($C12,FIXTURES!$B$2:$B$23,0),0),IF(HLOOKUP(AN$2+1,FIXTURES!$C$2:$NC$23,MATCH($C12,FIXTURES!$B$2:$B$23,0),0)="",HLOOKUP(AN$2,FIXTURES!$C$2:$NC$23,MATCH($C12,FIXTURES!$B$2:$B$23,0),0),HLOOKUP(AN$2+1,FIXTURES!$C$2:$NC$23,MATCH($C12,FIXTURES!$B$2:$B$23,0),0)))),IF(AND(HLOOKUP(AN$2,FIXTURES!$C$2:$NC$23,MATCH($C12,FIXTURES!$B$2:$B$23,0),0)="",HLOOKUP(AN$2+1,FIXTURES!$C$2:$NC$23,MATCH($C12,FIXTURES!$B$2:$B$23,0),0)=""),HLOOKUP(AN$2+2,FIXTURES!$C$2:$NC$23,MATCH($C12,FIXTURES!$B$2:$B$23,0),0),IF(HLOOKUP(AN$2+1,FIXTURES!$C$2:$NC$23,MATCH($C12,FIXTURES!$B$2:$B$23,0),0)="",HLOOKUP(AN$2,FIXTURES!$C$2:$NC$23,MATCH($C12,FIXTURES!$B$2:$B$23,0),0),HLOOKUP(AN$2+1,FIXTURES!$C$2:$NC$23,MATCH($C12,FIXTURES!$B$2:$B$23,0),0))))</f>
        <v/>
      </c>
      <c r="AO12" s="117" t="str">
        <f>IF(AO$1="SAT",IF(AND(HLOOKUP(AO$2,FIXTURES!$C$2:$NC$23,MATCH($C12,FIXTURES!$B$2:$B$23,0),0)="",HLOOKUP(AO$2+1,FIXTURES!$C$2:$NC$23,MATCH($C12,FIXTURES!$B$2:$B$23,0),0)="",HLOOKUP(AO$2+2,FIXTURES!$C$2:$NC$23,MATCH($C12,FIXTURES!$B$2:$B$23,0),0)=""),HLOOKUP(AO$2-1,FIXTURES!$C$2:$NC$23,MATCH($C12,FIXTURES!$B$2:$B$23,0),0),IF(AND(HLOOKUP(AO$2,FIXTURES!$C$2:$NC$23,MATCH($C12,FIXTURES!$B$2:$B$23,0),0)="",HLOOKUP(AO$2+1,FIXTURES!$C$2:$NC$23,MATCH($C12,FIXTURES!$B$2:$B$23,0),0)=""),HLOOKUP(AO$2+2,FIXTURES!$C$2:$NC$23,MATCH($C12,FIXTURES!$B$2:$B$23,0),0),IF(HLOOKUP(AO$2+1,FIXTURES!$C$2:$NC$23,MATCH($C12,FIXTURES!$B$2:$B$23,0),0)="",HLOOKUP(AO$2,FIXTURES!$C$2:$NC$23,MATCH($C12,FIXTURES!$B$2:$B$23,0),0),HLOOKUP(AO$2+1,FIXTURES!$C$2:$NC$23,MATCH($C12,FIXTURES!$B$2:$B$23,0),0)))),IF(AND(HLOOKUP(AO$2,FIXTURES!$C$2:$NC$23,MATCH($C12,FIXTURES!$B$2:$B$23,0),0)="",HLOOKUP(AO$2+1,FIXTURES!$C$2:$NC$23,MATCH($C12,FIXTURES!$B$2:$B$23,0),0)=""),HLOOKUP(AO$2+2,FIXTURES!$C$2:$NC$23,MATCH($C12,FIXTURES!$B$2:$B$23,0),0),IF(HLOOKUP(AO$2+1,FIXTURES!$C$2:$NC$23,MATCH($C12,FIXTURES!$B$2:$B$23,0),0)="",HLOOKUP(AO$2,FIXTURES!$C$2:$NC$23,MATCH($C12,FIXTURES!$B$2:$B$23,0),0),HLOOKUP(AO$2+1,FIXTURES!$C$2:$NC$23,MATCH($C12,FIXTURES!$B$2:$B$23,0),0))))</f>
        <v/>
      </c>
      <c r="AP12" s="117" t="str">
        <f>IF(AP$1="SAT",IF(AND(HLOOKUP(AP$2,FIXTURES!$C$2:$NC$23,MATCH($C12,FIXTURES!$B$2:$B$23,0),0)="",HLOOKUP(AP$2+1,FIXTURES!$C$2:$NC$23,MATCH($C12,FIXTURES!$B$2:$B$23,0),0)="",HLOOKUP(AP$2+2,FIXTURES!$C$2:$NC$23,MATCH($C12,FIXTURES!$B$2:$B$23,0),0)=""),HLOOKUP(AP$2-1,FIXTURES!$C$2:$NC$23,MATCH($C12,FIXTURES!$B$2:$B$23,0),0),IF(AND(HLOOKUP(AP$2,FIXTURES!$C$2:$NC$23,MATCH($C12,FIXTURES!$B$2:$B$23,0),0)="",HLOOKUP(AP$2+1,FIXTURES!$C$2:$NC$23,MATCH($C12,FIXTURES!$B$2:$B$23,0),0)=""),HLOOKUP(AP$2+2,FIXTURES!$C$2:$NC$23,MATCH($C12,FIXTURES!$B$2:$B$23,0),0),IF(HLOOKUP(AP$2+1,FIXTURES!$C$2:$NC$23,MATCH($C12,FIXTURES!$B$2:$B$23,0),0)="",HLOOKUP(AP$2,FIXTURES!$C$2:$NC$23,MATCH($C12,FIXTURES!$B$2:$B$23,0),0),HLOOKUP(AP$2+1,FIXTURES!$C$2:$NC$23,MATCH($C12,FIXTURES!$B$2:$B$23,0),0)))),IF(AND(HLOOKUP(AP$2,FIXTURES!$C$2:$NC$23,MATCH($C12,FIXTURES!$B$2:$B$23,0),0)="",HLOOKUP(AP$2+1,FIXTURES!$C$2:$NC$23,MATCH($C12,FIXTURES!$B$2:$B$23,0),0)=""),HLOOKUP(AP$2+2,FIXTURES!$C$2:$NC$23,MATCH($C12,FIXTURES!$B$2:$B$23,0),0),IF(HLOOKUP(AP$2+1,FIXTURES!$C$2:$NC$23,MATCH($C12,FIXTURES!$B$2:$B$23,0),0)="",HLOOKUP(AP$2,FIXTURES!$C$2:$NC$23,MATCH($C12,FIXTURES!$B$2:$B$23,0),0),HLOOKUP(AP$2+1,FIXTURES!$C$2:$NC$23,MATCH($C12,FIXTURES!$B$2:$B$23,0),0))))</f>
        <v/>
      </c>
      <c r="AQ12" s="117" t="str">
        <f>IF(AQ$1="SAT",IF(AND(HLOOKUP(AQ$2,FIXTURES!$C$2:$NC$23,MATCH($C12,FIXTURES!$B$2:$B$23,0),0)="",HLOOKUP(AQ$2+1,FIXTURES!$C$2:$NC$23,MATCH($C12,FIXTURES!$B$2:$B$23,0),0)="",HLOOKUP(AQ$2+2,FIXTURES!$C$2:$NC$23,MATCH($C12,FIXTURES!$B$2:$B$23,0),0)=""),HLOOKUP(AQ$2-1,FIXTURES!$C$2:$NC$23,MATCH($C12,FIXTURES!$B$2:$B$23,0),0),IF(AND(HLOOKUP(AQ$2,FIXTURES!$C$2:$NC$23,MATCH($C12,FIXTURES!$B$2:$B$23,0),0)="",HLOOKUP(AQ$2+1,FIXTURES!$C$2:$NC$23,MATCH($C12,FIXTURES!$B$2:$B$23,0),0)=""),HLOOKUP(AQ$2+2,FIXTURES!$C$2:$NC$23,MATCH($C12,FIXTURES!$B$2:$B$23,0),0),IF(HLOOKUP(AQ$2+1,FIXTURES!$C$2:$NC$23,MATCH($C12,FIXTURES!$B$2:$B$23,0),0)="",HLOOKUP(AQ$2,FIXTURES!$C$2:$NC$23,MATCH($C12,FIXTURES!$B$2:$B$23,0),0),HLOOKUP(AQ$2+1,FIXTURES!$C$2:$NC$23,MATCH($C12,FIXTURES!$B$2:$B$23,0),0)))),IF(AND(HLOOKUP(AQ$2,FIXTURES!$C$2:$NC$23,MATCH($C12,FIXTURES!$B$2:$B$23,0),0)="",HLOOKUP(AQ$2+1,FIXTURES!$C$2:$NC$23,MATCH($C12,FIXTURES!$B$2:$B$23,0),0)=""),HLOOKUP(AQ$2+2,FIXTURES!$C$2:$NC$23,MATCH($C12,FIXTURES!$B$2:$B$23,0),0),IF(HLOOKUP(AQ$2+1,FIXTURES!$C$2:$NC$23,MATCH($C12,FIXTURES!$B$2:$B$23,0),0)="",HLOOKUP(AQ$2,FIXTURES!$C$2:$NC$23,MATCH($C12,FIXTURES!$B$2:$B$23,0),0),HLOOKUP(AQ$2+1,FIXTURES!$C$2:$NC$23,MATCH($C12,FIXTURES!$B$2:$B$23,0),0))))</f>
        <v/>
      </c>
      <c r="AR12" s="117" t="str">
        <f>IF(AR$1="SAT",IF(AND(HLOOKUP(AR$2,FIXTURES!$C$2:$NC$23,MATCH($C12,FIXTURES!$B$2:$B$23,0),0)="",HLOOKUP(AR$2+1,FIXTURES!$C$2:$NC$23,MATCH($C12,FIXTURES!$B$2:$B$23,0),0)="",HLOOKUP(AR$2+2,FIXTURES!$C$2:$NC$23,MATCH($C12,FIXTURES!$B$2:$B$23,0),0)=""),HLOOKUP(AR$2-1,FIXTURES!$C$2:$NC$23,MATCH($C12,FIXTURES!$B$2:$B$23,0),0),IF(AND(HLOOKUP(AR$2,FIXTURES!$C$2:$NC$23,MATCH($C12,FIXTURES!$B$2:$B$23,0),0)="",HLOOKUP(AR$2+1,FIXTURES!$C$2:$NC$23,MATCH($C12,FIXTURES!$B$2:$B$23,0),0)=""),HLOOKUP(AR$2+2,FIXTURES!$C$2:$NC$23,MATCH($C12,FIXTURES!$B$2:$B$23,0),0),IF(HLOOKUP(AR$2+1,FIXTURES!$C$2:$NC$23,MATCH($C12,FIXTURES!$B$2:$B$23,0),0)="",HLOOKUP(AR$2,FIXTURES!$C$2:$NC$23,MATCH($C12,FIXTURES!$B$2:$B$23,0),0),HLOOKUP(AR$2+1,FIXTURES!$C$2:$NC$23,MATCH($C12,FIXTURES!$B$2:$B$23,0),0)))),IF(AND(HLOOKUP(AR$2,FIXTURES!$C$2:$NC$23,MATCH($C12,FIXTURES!$B$2:$B$23,0),0)="",HLOOKUP(AR$2+1,FIXTURES!$C$2:$NC$23,MATCH($C12,FIXTURES!$B$2:$B$23,0),0)=""),HLOOKUP(AR$2+2,FIXTURES!$C$2:$NC$23,MATCH($C12,FIXTURES!$B$2:$B$23,0),0),IF(HLOOKUP(AR$2+1,FIXTURES!$C$2:$NC$23,MATCH($C12,FIXTURES!$B$2:$B$23,0),0)="",HLOOKUP(AR$2,FIXTURES!$C$2:$NC$23,MATCH($C12,FIXTURES!$B$2:$B$23,0),0),HLOOKUP(AR$2+1,FIXTURES!$C$2:$NC$23,MATCH($C12,FIXTURES!$B$2:$B$23,0),0))))</f>
        <v/>
      </c>
      <c r="AS12" s="117" t="str">
        <f>IF(AS$1="SAT",IF(AND(HLOOKUP(AS$2,FIXTURES!$C$2:$NC$23,MATCH($C12,FIXTURES!$B$2:$B$23,0),0)="",HLOOKUP(AS$2+1,FIXTURES!$C$2:$NC$23,MATCH($C12,FIXTURES!$B$2:$B$23,0),0)="",HLOOKUP(AS$2+2,FIXTURES!$C$2:$NC$23,MATCH($C12,FIXTURES!$B$2:$B$23,0),0)=""),HLOOKUP(AS$2-1,FIXTURES!$C$2:$NC$23,MATCH($C12,FIXTURES!$B$2:$B$23,0),0),IF(AND(HLOOKUP(AS$2,FIXTURES!$C$2:$NC$23,MATCH($C12,FIXTURES!$B$2:$B$23,0),0)="",HLOOKUP(AS$2+1,FIXTURES!$C$2:$NC$23,MATCH($C12,FIXTURES!$B$2:$B$23,0),0)=""),HLOOKUP(AS$2+2,FIXTURES!$C$2:$NC$23,MATCH($C12,FIXTURES!$B$2:$B$23,0),0),IF(HLOOKUP(AS$2+1,FIXTURES!$C$2:$NC$23,MATCH($C12,FIXTURES!$B$2:$B$23,0),0)="",HLOOKUP(AS$2,FIXTURES!$C$2:$NC$23,MATCH($C12,FIXTURES!$B$2:$B$23,0),0),HLOOKUP(AS$2+1,FIXTURES!$C$2:$NC$23,MATCH($C12,FIXTURES!$B$2:$B$23,0),0)))),IF(AND(HLOOKUP(AS$2,FIXTURES!$C$2:$NC$23,MATCH($C12,FIXTURES!$B$2:$B$23,0),0)="",HLOOKUP(AS$2+1,FIXTURES!$C$2:$NC$23,MATCH($C12,FIXTURES!$B$2:$B$23,0),0)=""),HLOOKUP(AS$2+2,FIXTURES!$C$2:$NC$23,MATCH($C12,FIXTURES!$B$2:$B$23,0),0),IF(HLOOKUP(AS$2+1,FIXTURES!$C$2:$NC$23,MATCH($C12,FIXTURES!$B$2:$B$23,0),0)="",HLOOKUP(AS$2,FIXTURES!$C$2:$NC$23,MATCH($C12,FIXTURES!$B$2:$B$23,0),0),HLOOKUP(AS$2+1,FIXTURES!$C$2:$NC$23,MATCH($C12,FIXTURES!$B$2:$B$23,0),0))))</f>
        <v>FUL</v>
      </c>
      <c r="AT12" s="117" t="str">
        <f>IF(AT$1="SAT",IF(AND(HLOOKUP(AT$2,FIXTURES!$C$2:$NC$23,MATCH($C12,FIXTURES!$B$2:$B$23,0),0)="",HLOOKUP(AT$2+1,FIXTURES!$C$2:$NC$23,MATCH($C12,FIXTURES!$B$2:$B$23,0),0)="",HLOOKUP(AT$2+2,FIXTURES!$C$2:$NC$23,MATCH($C12,FIXTURES!$B$2:$B$23,0),0)=""),HLOOKUP(AT$2-1,FIXTURES!$C$2:$NC$23,MATCH($C12,FIXTURES!$B$2:$B$23,0),0),IF(AND(HLOOKUP(AT$2,FIXTURES!$C$2:$NC$23,MATCH($C12,FIXTURES!$B$2:$B$23,0),0)="",HLOOKUP(AT$2+1,FIXTURES!$C$2:$NC$23,MATCH($C12,FIXTURES!$B$2:$B$23,0),0)=""),HLOOKUP(AT$2+2,FIXTURES!$C$2:$NC$23,MATCH($C12,FIXTURES!$B$2:$B$23,0),0),IF(HLOOKUP(AT$2+1,FIXTURES!$C$2:$NC$23,MATCH($C12,FIXTURES!$B$2:$B$23,0),0)="",HLOOKUP(AT$2,FIXTURES!$C$2:$NC$23,MATCH($C12,FIXTURES!$B$2:$B$23,0),0),HLOOKUP(AT$2+1,FIXTURES!$C$2:$NC$23,MATCH($C12,FIXTURES!$B$2:$B$23,0),0)))),IF(AND(HLOOKUP(AT$2,FIXTURES!$C$2:$NC$23,MATCH($C12,FIXTURES!$B$2:$B$23,0),0)="",HLOOKUP(AT$2+1,FIXTURES!$C$2:$NC$23,MATCH($C12,FIXTURES!$B$2:$B$23,0),0)=""),HLOOKUP(AT$2+2,FIXTURES!$C$2:$NC$23,MATCH($C12,FIXTURES!$B$2:$B$23,0),0),IF(HLOOKUP(AT$2+1,FIXTURES!$C$2:$NC$23,MATCH($C12,FIXTURES!$B$2:$B$23,0),0)="",HLOOKUP(AT$2,FIXTURES!$C$2:$NC$23,MATCH($C12,FIXTURES!$B$2:$B$23,0),0),HLOOKUP(AT$2+1,FIXTURES!$C$2:$NC$23,MATCH($C12,FIXTURES!$B$2:$B$23,0),0))))</f>
        <v/>
      </c>
      <c r="AU12" s="117" t="str">
        <f>IF(AU$1="SAT",IF(AND(HLOOKUP(AU$2,FIXTURES!$C$2:$NC$23,MATCH($C12,FIXTURES!$B$2:$B$23,0),0)="",HLOOKUP(AU$2+1,FIXTURES!$C$2:$NC$23,MATCH($C12,FIXTURES!$B$2:$B$23,0),0)="",HLOOKUP(AU$2+2,FIXTURES!$C$2:$NC$23,MATCH($C12,FIXTURES!$B$2:$B$23,0),0)=""),HLOOKUP(AU$2-1,FIXTURES!$C$2:$NC$23,MATCH($C12,FIXTURES!$B$2:$B$23,0),0),IF(AND(HLOOKUP(AU$2,FIXTURES!$C$2:$NC$23,MATCH($C12,FIXTURES!$B$2:$B$23,0),0)="",HLOOKUP(AU$2+1,FIXTURES!$C$2:$NC$23,MATCH($C12,FIXTURES!$B$2:$B$23,0),0)=""),HLOOKUP(AU$2+2,FIXTURES!$C$2:$NC$23,MATCH($C12,FIXTURES!$B$2:$B$23,0),0),IF(HLOOKUP(AU$2+1,FIXTURES!$C$2:$NC$23,MATCH($C12,FIXTURES!$B$2:$B$23,0),0)="",HLOOKUP(AU$2,FIXTURES!$C$2:$NC$23,MATCH($C12,FIXTURES!$B$2:$B$23,0),0),HLOOKUP(AU$2+1,FIXTURES!$C$2:$NC$23,MATCH($C12,FIXTURES!$B$2:$B$23,0),0)))),IF(AND(HLOOKUP(AU$2,FIXTURES!$C$2:$NC$23,MATCH($C12,FIXTURES!$B$2:$B$23,0),0)="",HLOOKUP(AU$2+1,FIXTURES!$C$2:$NC$23,MATCH($C12,FIXTURES!$B$2:$B$23,0),0)=""),HLOOKUP(AU$2+2,FIXTURES!$C$2:$NC$23,MATCH($C12,FIXTURES!$B$2:$B$23,0),0),IF(HLOOKUP(AU$2+1,FIXTURES!$C$2:$NC$23,MATCH($C12,FIXTURES!$B$2:$B$23,0),0)="",HLOOKUP(AU$2,FIXTURES!$C$2:$NC$23,MATCH($C12,FIXTURES!$B$2:$B$23,0),0),HLOOKUP(AU$2+1,FIXTURES!$C$2:$NC$23,MATCH($C12,FIXTURES!$B$2:$B$23,0),0))))</f>
        <v>bou</v>
      </c>
      <c r="AV12" s="117" t="str">
        <f>IF(AV$1="SAT",IF(AND(HLOOKUP(AV$2,FIXTURES!$C$2:$NC$23,MATCH($C12,FIXTURES!$B$2:$B$23,0),0)="",HLOOKUP(AV$2+1,FIXTURES!$C$2:$NC$23,MATCH($C12,FIXTURES!$B$2:$B$23,0),0)="",HLOOKUP(AV$2+2,FIXTURES!$C$2:$NC$23,MATCH($C12,FIXTURES!$B$2:$B$23,0),0)=""),HLOOKUP(AV$2-1,FIXTURES!$C$2:$NC$23,MATCH($C12,FIXTURES!$B$2:$B$23,0),0),IF(AND(HLOOKUP(AV$2,FIXTURES!$C$2:$NC$23,MATCH($C12,FIXTURES!$B$2:$B$23,0),0)="",HLOOKUP(AV$2+1,FIXTURES!$C$2:$NC$23,MATCH($C12,FIXTURES!$B$2:$B$23,0),0)=""),HLOOKUP(AV$2+2,FIXTURES!$C$2:$NC$23,MATCH($C12,FIXTURES!$B$2:$B$23,0),0),IF(HLOOKUP(AV$2+1,FIXTURES!$C$2:$NC$23,MATCH($C12,FIXTURES!$B$2:$B$23,0),0)="",HLOOKUP(AV$2,FIXTURES!$C$2:$NC$23,MATCH($C12,FIXTURES!$B$2:$B$23,0),0),HLOOKUP(AV$2+1,FIXTURES!$C$2:$NC$23,MATCH($C12,FIXTURES!$B$2:$B$23,0),0)))),IF(AND(HLOOKUP(AV$2,FIXTURES!$C$2:$NC$23,MATCH($C12,FIXTURES!$B$2:$B$23,0),0)="",HLOOKUP(AV$2+1,FIXTURES!$C$2:$NC$23,MATCH($C12,FIXTURES!$B$2:$B$23,0),0)=""),HLOOKUP(AV$2+2,FIXTURES!$C$2:$NC$23,MATCH($C12,FIXTURES!$B$2:$B$23,0),0),IF(HLOOKUP(AV$2+1,FIXTURES!$C$2:$NC$23,MATCH($C12,FIXTURES!$B$2:$B$23,0),0)="",HLOOKUP(AV$2,FIXTURES!$C$2:$NC$23,MATCH($C12,FIXTURES!$B$2:$B$23,0),0),HLOOKUP(AV$2+1,FIXTURES!$C$2:$NC$23,MATCH($C12,FIXTURES!$B$2:$B$23,0),0))))</f>
        <v>TOT</v>
      </c>
      <c r="AW12" s="117" t="str">
        <f>IF(AW$1="SAT",IF(AND(HLOOKUP(AW$2,FIXTURES!$C$2:$NC$23,MATCH($C12,FIXTURES!$B$2:$B$23,0),0)="",HLOOKUP(AW$2+1,FIXTURES!$C$2:$NC$23,MATCH($C12,FIXTURES!$B$2:$B$23,0),0)="",HLOOKUP(AW$2+2,FIXTURES!$C$2:$NC$23,MATCH($C12,FIXTURES!$B$2:$B$23,0),0)=""),HLOOKUP(AW$2-1,FIXTURES!$C$2:$NC$23,MATCH($C12,FIXTURES!$B$2:$B$23,0),0),IF(AND(HLOOKUP(AW$2,FIXTURES!$C$2:$NC$23,MATCH($C12,FIXTURES!$B$2:$B$23,0),0)="",HLOOKUP(AW$2+1,FIXTURES!$C$2:$NC$23,MATCH($C12,FIXTURES!$B$2:$B$23,0),0)=""),HLOOKUP(AW$2+2,FIXTURES!$C$2:$NC$23,MATCH($C12,FIXTURES!$B$2:$B$23,0),0),IF(HLOOKUP(AW$2+1,FIXTURES!$C$2:$NC$23,MATCH($C12,FIXTURES!$B$2:$B$23,0),0)="",HLOOKUP(AW$2,FIXTURES!$C$2:$NC$23,MATCH($C12,FIXTURES!$B$2:$B$23,0),0),HLOOKUP(AW$2+1,FIXTURES!$C$2:$NC$23,MATCH($C12,FIXTURES!$B$2:$B$23,0),0)))),IF(AND(HLOOKUP(AW$2,FIXTURES!$C$2:$NC$23,MATCH($C12,FIXTURES!$B$2:$B$23,0),0)="",HLOOKUP(AW$2+1,FIXTURES!$C$2:$NC$23,MATCH($C12,FIXTURES!$B$2:$B$23,0),0)=""),HLOOKUP(AW$2+2,FIXTURES!$C$2:$NC$23,MATCH($C12,FIXTURES!$B$2:$B$23,0),0),IF(HLOOKUP(AW$2+1,FIXTURES!$C$2:$NC$23,MATCH($C12,FIXTURES!$B$2:$B$23,0),0)="",HLOOKUP(AW$2,FIXTURES!$C$2:$NC$23,MATCH($C12,FIXTURES!$B$2:$B$23,0),0),HLOOKUP(AW$2+1,FIXTURES!$C$2:$NC$23,MATCH($C12,FIXTURES!$B$2:$B$23,0),0))))</f>
        <v>Southampton</v>
      </c>
      <c r="AX12" s="117" t="str">
        <f>IF(AX$1="SAT",IF(AND(HLOOKUP(AX$2,FIXTURES!$C$2:$NC$23,MATCH($C12,FIXTURES!$B$2:$B$23,0),0)="",HLOOKUP(AX$2+1,FIXTURES!$C$2:$NC$23,MATCH($C12,FIXTURES!$B$2:$B$23,0),0)="",HLOOKUP(AX$2+2,FIXTURES!$C$2:$NC$23,MATCH($C12,FIXTURES!$B$2:$B$23,0),0)=""),HLOOKUP(AX$2-1,FIXTURES!$C$2:$NC$23,MATCH($C12,FIXTURES!$B$2:$B$23,0),0),IF(AND(HLOOKUP(AX$2,FIXTURES!$C$2:$NC$23,MATCH($C12,FIXTURES!$B$2:$B$23,0),0)="",HLOOKUP(AX$2+1,FIXTURES!$C$2:$NC$23,MATCH($C12,FIXTURES!$B$2:$B$23,0),0)=""),HLOOKUP(AX$2+2,FIXTURES!$C$2:$NC$23,MATCH($C12,FIXTURES!$B$2:$B$23,0),0),IF(HLOOKUP(AX$2+1,FIXTURES!$C$2:$NC$23,MATCH($C12,FIXTURES!$B$2:$B$23,0),0)="",HLOOKUP(AX$2,FIXTURES!$C$2:$NC$23,MATCH($C12,FIXTURES!$B$2:$B$23,0),0),HLOOKUP(AX$2+1,FIXTURES!$C$2:$NC$23,MATCH($C12,FIXTURES!$B$2:$B$23,0),0)))),IF(AND(HLOOKUP(AX$2,FIXTURES!$C$2:$NC$23,MATCH($C12,FIXTURES!$B$2:$B$23,0),0)="",HLOOKUP(AX$2+1,FIXTURES!$C$2:$NC$23,MATCH($C12,FIXTURES!$B$2:$B$23,0),0)=""),HLOOKUP(AX$2+2,FIXTURES!$C$2:$NC$23,MATCH($C12,FIXTURES!$B$2:$B$23,0),0),IF(HLOOKUP(AX$2+1,FIXTURES!$C$2:$NC$23,MATCH($C12,FIXTURES!$B$2:$B$23,0),0)="",HLOOKUP(AX$2,FIXTURES!$C$2:$NC$23,MATCH($C12,FIXTURES!$B$2:$B$23,0),0),HLOOKUP(AX$2+1,FIXTURES!$C$2:$NC$23,MATCH($C12,FIXTURES!$B$2:$B$23,0),0))))</f>
        <v/>
      </c>
      <c r="AY12" s="117" t="str">
        <f>IF(AY$1="SAT",IF(AND(HLOOKUP(AY$2,FIXTURES!$C$2:$NC$23,MATCH($C12,FIXTURES!$B$2:$B$23,0),0)="",HLOOKUP(AY$2+1,FIXTURES!$C$2:$NC$23,MATCH($C12,FIXTURES!$B$2:$B$23,0),0)="",HLOOKUP(AY$2+2,FIXTURES!$C$2:$NC$23,MATCH($C12,FIXTURES!$B$2:$B$23,0),0)=""),HLOOKUP(AY$2-1,FIXTURES!$C$2:$NC$23,MATCH($C12,FIXTURES!$B$2:$B$23,0),0),IF(AND(HLOOKUP(AY$2,FIXTURES!$C$2:$NC$23,MATCH($C12,FIXTURES!$B$2:$B$23,0),0)="",HLOOKUP(AY$2+1,FIXTURES!$C$2:$NC$23,MATCH($C12,FIXTURES!$B$2:$B$23,0),0)=""),HLOOKUP(AY$2+2,FIXTURES!$C$2:$NC$23,MATCH($C12,FIXTURES!$B$2:$B$23,0),0),IF(HLOOKUP(AY$2+1,FIXTURES!$C$2:$NC$23,MATCH($C12,FIXTURES!$B$2:$B$23,0),0)="",HLOOKUP(AY$2,FIXTURES!$C$2:$NC$23,MATCH($C12,FIXTURES!$B$2:$B$23,0),0),HLOOKUP(AY$2+1,FIXTURES!$C$2:$NC$23,MATCH($C12,FIXTURES!$B$2:$B$23,0),0)))),IF(AND(HLOOKUP(AY$2,FIXTURES!$C$2:$NC$23,MATCH($C12,FIXTURES!$B$2:$B$23,0),0)="",HLOOKUP(AY$2+1,FIXTURES!$C$2:$NC$23,MATCH($C12,FIXTURES!$B$2:$B$23,0),0)=""),HLOOKUP(AY$2+2,FIXTURES!$C$2:$NC$23,MATCH($C12,FIXTURES!$B$2:$B$23,0),0),IF(HLOOKUP(AY$2+1,FIXTURES!$C$2:$NC$23,MATCH($C12,FIXTURES!$B$2:$B$23,0),0)="",HLOOKUP(AY$2,FIXTURES!$C$2:$NC$23,MATCH($C12,FIXTURES!$B$2:$B$23,0),0),HLOOKUP(AY$2+1,FIXTURES!$C$2:$NC$23,MATCH($C12,FIXTURES!$B$2:$B$23,0),0))))</f>
        <v>che</v>
      </c>
      <c r="AZ12" s="117" t="str">
        <f>IF(AZ$1="SAT",IF(AND(HLOOKUP(AZ$2,FIXTURES!$C$2:$NC$23,MATCH($C12,FIXTURES!$B$2:$B$23,0),0)="",HLOOKUP(AZ$2+1,FIXTURES!$C$2:$NC$23,MATCH($C12,FIXTURES!$B$2:$B$23,0),0)="",HLOOKUP(AZ$2+2,FIXTURES!$C$2:$NC$23,MATCH($C12,FIXTURES!$B$2:$B$23,0),0)=""),HLOOKUP(AZ$2-1,FIXTURES!$C$2:$NC$23,MATCH($C12,FIXTURES!$B$2:$B$23,0),0),IF(AND(HLOOKUP(AZ$2,FIXTURES!$C$2:$NC$23,MATCH($C12,FIXTURES!$B$2:$B$23,0),0)="",HLOOKUP(AZ$2+1,FIXTURES!$C$2:$NC$23,MATCH($C12,FIXTURES!$B$2:$B$23,0),0)=""),HLOOKUP(AZ$2+2,FIXTURES!$C$2:$NC$23,MATCH($C12,FIXTURES!$B$2:$B$23,0),0),IF(HLOOKUP(AZ$2+1,FIXTURES!$C$2:$NC$23,MATCH($C12,FIXTURES!$B$2:$B$23,0),0)="",HLOOKUP(AZ$2,FIXTURES!$C$2:$NC$23,MATCH($C12,FIXTURES!$B$2:$B$23,0),0),HLOOKUP(AZ$2+1,FIXTURES!$C$2:$NC$23,MATCH($C12,FIXTURES!$B$2:$B$23,0),0)))),IF(AND(HLOOKUP(AZ$2,FIXTURES!$C$2:$NC$23,MATCH($C12,FIXTURES!$B$2:$B$23,0),0)="",HLOOKUP(AZ$2+1,FIXTURES!$C$2:$NC$23,MATCH($C12,FIXTURES!$B$2:$B$23,0),0)=""),HLOOKUP(AZ$2+2,FIXTURES!$C$2:$NC$23,MATCH($C12,FIXTURES!$B$2:$B$23,0),0),IF(HLOOKUP(AZ$2+1,FIXTURES!$C$2:$NC$23,MATCH($C12,FIXTURES!$B$2:$B$23,0),0)="",HLOOKUP(AZ$2,FIXTURES!$C$2:$NC$23,MATCH($C12,FIXTURES!$B$2:$B$23,0),0),HLOOKUP(AZ$2+1,FIXTURES!$C$2:$NC$23,MATCH($C12,FIXTURES!$B$2:$B$23,0),0))))</f>
        <v>MUN</v>
      </c>
      <c r="BA12" s="117" t="str">
        <f>IF(BA$1="SAT",IF(AND(HLOOKUP(BA$2,FIXTURES!$C$2:$NC$23,MATCH($C12,FIXTURES!$B$2:$B$23,0),0)="",HLOOKUP(BA$2+1,FIXTURES!$C$2:$NC$23,MATCH($C12,FIXTURES!$B$2:$B$23,0),0)="",HLOOKUP(BA$2+2,FIXTURES!$C$2:$NC$23,MATCH($C12,FIXTURES!$B$2:$B$23,0),0)=""),HLOOKUP(BA$2-1,FIXTURES!$C$2:$NC$23,MATCH($C12,FIXTURES!$B$2:$B$23,0),0),IF(AND(HLOOKUP(BA$2,FIXTURES!$C$2:$NC$23,MATCH($C12,FIXTURES!$B$2:$B$23,0),0)="",HLOOKUP(BA$2+1,FIXTURES!$C$2:$NC$23,MATCH($C12,FIXTURES!$B$2:$B$23,0),0)=""),HLOOKUP(BA$2+2,FIXTURES!$C$2:$NC$23,MATCH($C12,FIXTURES!$B$2:$B$23,0),0),IF(HLOOKUP(BA$2+1,FIXTURES!$C$2:$NC$23,MATCH($C12,FIXTURES!$B$2:$B$23,0),0)="",HLOOKUP(BA$2,FIXTURES!$C$2:$NC$23,MATCH($C12,FIXTURES!$B$2:$B$23,0),0),HLOOKUP(BA$2+1,FIXTURES!$C$2:$NC$23,MATCH($C12,FIXTURES!$B$2:$B$23,0),0)))),IF(AND(HLOOKUP(BA$2,FIXTURES!$C$2:$NC$23,MATCH($C12,FIXTURES!$B$2:$B$23,0),0)="",HLOOKUP(BA$2+1,FIXTURES!$C$2:$NC$23,MATCH($C12,FIXTURES!$B$2:$B$23,0),0)=""),HLOOKUP(BA$2+2,FIXTURES!$C$2:$NC$23,MATCH($C12,FIXTURES!$B$2:$B$23,0),0),IF(HLOOKUP(BA$2+1,FIXTURES!$C$2:$NC$23,MATCH($C12,FIXTURES!$B$2:$B$23,0),0)="",HLOOKUP(BA$2,FIXTURES!$C$2:$NC$23,MATCH($C12,FIXTURES!$B$2:$B$23,0),0),HLOOKUP(BA$2+1,FIXTURES!$C$2:$NC$23,MATCH($C12,FIXTURES!$B$2:$B$23,0),0))))</f>
        <v>NEW</v>
      </c>
      <c r="BB12" s="117" t="str">
        <f>IF(BB$1="SAT",IF(AND(HLOOKUP(BB$2,FIXTURES!$C$2:$NC$23,MATCH($C12,FIXTURES!$B$2:$B$23,0),0)="",HLOOKUP(BB$2+1,FIXTURES!$C$2:$NC$23,MATCH($C12,FIXTURES!$B$2:$B$23,0),0)="",HLOOKUP(BB$2+2,FIXTURES!$C$2:$NC$23,MATCH($C12,FIXTURES!$B$2:$B$23,0),0)=""),HLOOKUP(BB$2-1,FIXTURES!$C$2:$NC$23,MATCH($C12,FIXTURES!$B$2:$B$23,0),0),IF(AND(HLOOKUP(BB$2,FIXTURES!$C$2:$NC$23,MATCH($C12,FIXTURES!$B$2:$B$23,0),0)="",HLOOKUP(BB$2+1,FIXTURES!$C$2:$NC$23,MATCH($C12,FIXTURES!$B$2:$B$23,0),0)=""),HLOOKUP(BB$2+2,FIXTURES!$C$2:$NC$23,MATCH($C12,FIXTURES!$B$2:$B$23,0),0),IF(HLOOKUP(BB$2+1,FIXTURES!$C$2:$NC$23,MATCH($C12,FIXTURES!$B$2:$B$23,0),0)="",HLOOKUP(BB$2,FIXTURES!$C$2:$NC$23,MATCH($C12,FIXTURES!$B$2:$B$23,0),0),HLOOKUP(BB$2+1,FIXTURES!$C$2:$NC$23,MATCH($C12,FIXTURES!$B$2:$B$23,0),0)))),IF(AND(HLOOKUP(BB$2,FIXTURES!$C$2:$NC$23,MATCH($C12,FIXTURES!$B$2:$B$23,0),0)="",HLOOKUP(BB$2+1,FIXTURES!$C$2:$NC$23,MATCH($C12,FIXTURES!$B$2:$B$23,0),0)=""),HLOOKUP(BB$2+2,FIXTURES!$C$2:$NC$23,MATCH($C12,FIXTURES!$B$2:$B$23,0),0),IF(HLOOKUP(BB$2+1,FIXTURES!$C$2:$NC$23,MATCH($C12,FIXTURES!$B$2:$B$23,0),0)="",HLOOKUP(BB$2,FIXTURES!$C$2:$NC$23,MATCH($C12,FIXTURES!$B$2:$B$23,0),0),HLOOKUP(BB$2+1,FIXTURES!$C$2:$NC$23,MATCH($C12,FIXTURES!$B$2:$B$23,0),0))))</f>
        <v/>
      </c>
      <c r="BC12" s="117" t="str">
        <f>IF(BC$1="SAT",IF(AND(HLOOKUP(BC$2,FIXTURES!$C$2:$NC$23,MATCH($C12,FIXTURES!$B$2:$B$23,0),0)="",HLOOKUP(BC$2+1,FIXTURES!$C$2:$NC$23,MATCH($C12,FIXTURES!$B$2:$B$23,0),0)="",HLOOKUP(BC$2+2,FIXTURES!$C$2:$NC$23,MATCH($C12,FIXTURES!$B$2:$B$23,0),0)=""),HLOOKUP(BC$2-1,FIXTURES!$C$2:$NC$23,MATCH($C12,FIXTURES!$B$2:$B$23,0),0),IF(AND(HLOOKUP(BC$2,FIXTURES!$C$2:$NC$23,MATCH($C12,FIXTURES!$B$2:$B$23,0),0)="",HLOOKUP(BC$2+1,FIXTURES!$C$2:$NC$23,MATCH($C12,FIXTURES!$B$2:$B$23,0),0)=""),HLOOKUP(BC$2+2,FIXTURES!$C$2:$NC$23,MATCH($C12,FIXTURES!$B$2:$B$23,0),0),IF(HLOOKUP(BC$2+1,FIXTURES!$C$2:$NC$23,MATCH($C12,FIXTURES!$B$2:$B$23,0),0)="",HLOOKUP(BC$2,FIXTURES!$C$2:$NC$23,MATCH($C12,FIXTURES!$B$2:$B$23,0),0),HLOOKUP(BC$2+1,FIXTURES!$C$2:$NC$23,MATCH($C12,FIXTURES!$B$2:$B$23,0),0)))),IF(AND(HLOOKUP(BC$2,FIXTURES!$C$2:$NC$23,MATCH($C12,FIXTURES!$B$2:$B$23,0),0)="",HLOOKUP(BC$2+1,FIXTURES!$C$2:$NC$23,MATCH($C12,FIXTURES!$B$2:$B$23,0),0)=""),HLOOKUP(BC$2+2,FIXTURES!$C$2:$NC$23,MATCH($C12,FIXTURES!$B$2:$B$23,0),0),IF(HLOOKUP(BC$2+1,FIXTURES!$C$2:$NC$23,MATCH($C12,FIXTURES!$B$2:$B$23,0),0)="",HLOOKUP(BC$2,FIXTURES!$C$2:$NC$23,MATCH($C12,FIXTURES!$B$2:$B$23,0),0),HLOOKUP(BC$2+1,FIXTURES!$C$2:$NC$23,MATCH($C12,FIXTURES!$B$2:$B$23,0),0))))</f>
        <v/>
      </c>
      <c r="BD12" s="117" t="str">
        <f>IF(BD$1="SAT",IF(AND(HLOOKUP(BD$2,FIXTURES!$C$2:$NC$23,MATCH($C12,FIXTURES!$B$2:$B$23,0),0)="",HLOOKUP(BD$2+1,FIXTURES!$C$2:$NC$23,MATCH($C12,FIXTURES!$B$2:$B$23,0),0)="",HLOOKUP(BD$2+2,FIXTURES!$C$2:$NC$23,MATCH($C12,FIXTURES!$B$2:$B$23,0),0)=""),HLOOKUP(BD$2-1,FIXTURES!$C$2:$NC$23,MATCH($C12,FIXTURES!$B$2:$B$23,0),0),IF(AND(HLOOKUP(BD$2,FIXTURES!$C$2:$NC$23,MATCH($C12,FIXTURES!$B$2:$B$23,0),0)="",HLOOKUP(BD$2+1,FIXTURES!$C$2:$NC$23,MATCH($C12,FIXTURES!$B$2:$B$23,0),0)=""),HLOOKUP(BD$2+2,FIXTURES!$C$2:$NC$23,MATCH($C12,FIXTURES!$B$2:$B$23,0),0),IF(HLOOKUP(BD$2+1,FIXTURES!$C$2:$NC$23,MATCH($C12,FIXTURES!$B$2:$B$23,0),0)="",HLOOKUP(BD$2,FIXTURES!$C$2:$NC$23,MATCH($C12,FIXTURES!$B$2:$B$23,0),0),HLOOKUP(BD$2+1,FIXTURES!$C$2:$NC$23,MATCH($C12,FIXTURES!$B$2:$B$23,0),0)))),IF(AND(HLOOKUP(BD$2,FIXTURES!$C$2:$NC$23,MATCH($C12,FIXTURES!$B$2:$B$23,0),0)="",HLOOKUP(BD$2+1,FIXTURES!$C$2:$NC$23,MATCH($C12,FIXTURES!$B$2:$B$23,0),0)=""),HLOOKUP(BD$2+2,FIXTURES!$C$2:$NC$23,MATCH($C12,FIXTURES!$B$2:$B$23,0),0),IF(HLOOKUP(BD$2+1,FIXTURES!$C$2:$NC$23,MATCH($C12,FIXTURES!$B$2:$B$23,0),0)="",HLOOKUP(BD$2,FIXTURES!$C$2:$NC$23,MATCH($C12,FIXTURES!$B$2:$B$23,0),0),HLOOKUP(BD$2+1,FIXTURES!$C$2:$NC$23,MATCH($C12,FIXTURES!$B$2:$B$23,0),0))))</f>
        <v/>
      </c>
      <c r="BE12" s="117" t="str">
        <f>IF(BE$1="SAT",IF(AND(HLOOKUP(BE$2,FIXTURES!$C$2:$NC$23,MATCH($C12,FIXTURES!$B$2:$B$23,0),0)="",HLOOKUP(BE$2+1,FIXTURES!$C$2:$NC$23,MATCH($C12,FIXTURES!$B$2:$B$23,0),0)="",HLOOKUP(BE$2+2,FIXTURES!$C$2:$NC$23,MATCH($C12,FIXTURES!$B$2:$B$23,0),0)=""),HLOOKUP(BE$2-1,FIXTURES!$C$2:$NC$23,MATCH($C12,FIXTURES!$B$2:$B$23,0),0),IF(AND(HLOOKUP(BE$2,FIXTURES!$C$2:$NC$23,MATCH($C12,FIXTURES!$B$2:$B$23,0),0)="",HLOOKUP(BE$2+1,FIXTURES!$C$2:$NC$23,MATCH($C12,FIXTURES!$B$2:$B$23,0),0)=""),HLOOKUP(BE$2+2,FIXTURES!$C$2:$NC$23,MATCH($C12,FIXTURES!$B$2:$B$23,0),0),IF(HLOOKUP(BE$2+1,FIXTURES!$C$2:$NC$23,MATCH($C12,FIXTURES!$B$2:$B$23,0),0)="",HLOOKUP(BE$2,FIXTURES!$C$2:$NC$23,MATCH($C12,FIXTURES!$B$2:$B$23,0),0),HLOOKUP(BE$2+1,FIXTURES!$C$2:$NC$23,MATCH($C12,FIXTURES!$B$2:$B$23,0),0)))),IF(AND(HLOOKUP(BE$2,FIXTURES!$C$2:$NC$23,MATCH($C12,FIXTURES!$B$2:$B$23,0),0)="",HLOOKUP(BE$2+1,FIXTURES!$C$2:$NC$23,MATCH($C12,FIXTURES!$B$2:$B$23,0),0)=""),HLOOKUP(BE$2+2,FIXTURES!$C$2:$NC$23,MATCH($C12,FIXTURES!$B$2:$B$23,0),0),IF(HLOOKUP(BE$2+1,FIXTURES!$C$2:$NC$23,MATCH($C12,FIXTURES!$B$2:$B$23,0),0)="",HLOOKUP(BE$2,FIXTURES!$C$2:$NC$23,MATCH($C12,FIXTURES!$B$2:$B$23,0),0),HLOOKUP(BE$2+1,FIXTURES!$C$2:$NC$23,MATCH($C12,FIXTURES!$B$2:$B$23,0),0))))</f>
        <v>mun</v>
      </c>
      <c r="BF12" s="117" t="str">
        <f>IF(BF$1="SAT",IF(AND(HLOOKUP(BF$2,FIXTURES!$C$2:$NC$23,MATCH($C12,FIXTURES!$B$2:$B$23,0),0)="",HLOOKUP(BF$2+1,FIXTURES!$C$2:$NC$23,MATCH($C12,FIXTURES!$B$2:$B$23,0),0)="",HLOOKUP(BF$2+2,FIXTURES!$C$2:$NC$23,MATCH($C12,FIXTURES!$B$2:$B$23,0),0)=""),HLOOKUP(BF$2-1,FIXTURES!$C$2:$NC$23,MATCH($C12,FIXTURES!$B$2:$B$23,0),0),IF(AND(HLOOKUP(BF$2,FIXTURES!$C$2:$NC$23,MATCH($C12,FIXTURES!$B$2:$B$23,0),0)="",HLOOKUP(BF$2+1,FIXTURES!$C$2:$NC$23,MATCH($C12,FIXTURES!$B$2:$B$23,0),0)=""),HLOOKUP(BF$2+2,FIXTURES!$C$2:$NC$23,MATCH($C12,FIXTURES!$B$2:$B$23,0),0),IF(HLOOKUP(BF$2+1,FIXTURES!$C$2:$NC$23,MATCH($C12,FIXTURES!$B$2:$B$23,0),0)="",HLOOKUP(BF$2,FIXTURES!$C$2:$NC$23,MATCH($C12,FIXTURES!$B$2:$B$23,0),0),HLOOKUP(BF$2+1,FIXTURES!$C$2:$NC$23,MATCH($C12,FIXTURES!$B$2:$B$23,0),0)))),IF(AND(HLOOKUP(BF$2,FIXTURES!$C$2:$NC$23,MATCH($C12,FIXTURES!$B$2:$B$23,0),0)="",HLOOKUP(BF$2+1,FIXTURES!$C$2:$NC$23,MATCH($C12,FIXTURES!$B$2:$B$23,0),0)=""),HLOOKUP(BF$2+2,FIXTURES!$C$2:$NC$23,MATCH($C12,FIXTURES!$B$2:$B$23,0),0),IF(HLOOKUP(BF$2+1,FIXTURES!$C$2:$NC$23,MATCH($C12,FIXTURES!$B$2:$B$23,0),0)="",HLOOKUP(BF$2,FIXTURES!$C$2:$NC$23,MATCH($C12,FIXTURES!$B$2:$B$23,0),0),HLOOKUP(BF$2+1,FIXTURES!$C$2:$NC$23,MATCH($C12,FIXTURES!$B$2:$B$23,0),0))))</f>
        <v/>
      </c>
      <c r="BG12" s="117" t="str">
        <f>IF(BG$1="SAT",IF(AND(HLOOKUP(BG$2,FIXTURES!$C$2:$NC$23,MATCH($C12,FIXTURES!$B$2:$B$23,0),0)="",HLOOKUP(BG$2+1,FIXTURES!$C$2:$NC$23,MATCH($C12,FIXTURES!$B$2:$B$23,0),0)="",HLOOKUP(BG$2+2,FIXTURES!$C$2:$NC$23,MATCH($C12,FIXTURES!$B$2:$B$23,0),0)=""),HLOOKUP(BG$2-1,FIXTURES!$C$2:$NC$23,MATCH($C12,FIXTURES!$B$2:$B$23,0),0),IF(AND(HLOOKUP(BG$2,FIXTURES!$C$2:$NC$23,MATCH($C12,FIXTURES!$B$2:$B$23,0),0)="",HLOOKUP(BG$2+1,FIXTURES!$C$2:$NC$23,MATCH($C12,FIXTURES!$B$2:$B$23,0),0)=""),HLOOKUP(BG$2+2,FIXTURES!$C$2:$NC$23,MATCH($C12,FIXTURES!$B$2:$B$23,0),0),IF(HLOOKUP(BG$2+1,FIXTURES!$C$2:$NC$23,MATCH($C12,FIXTURES!$B$2:$B$23,0),0)="",HLOOKUP(BG$2,FIXTURES!$C$2:$NC$23,MATCH($C12,FIXTURES!$B$2:$B$23,0),0),HLOOKUP(BG$2+1,FIXTURES!$C$2:$NC$23,MATCH($C12,FIXTURES!$B$2:$B$23,0),0)))),IF(AND(HLOOKUP(BG$2,FIXTURES!$C$2:$NC$23,MATCH($C12,FIXTURES!$B$2:$B$23,0),0)="",HLOOKUP(BG$2+1,FIXTURES!$C$2:$NC$23,MATCH($C12,FIXTURES!$B$2:$B$23,0),0)=""),HLOOKUP(BG$2+2,FIXTURES!$C$2:$NC$23,MATCH($C12,FIXTURES!$B$2:$B$23,0),0),IF(HLOOKUP(BG$2+1,FIXTURES!$C$2:$NC$23,MATCH($C12,FIXTURES!$B$2:$B$23,0),0)="",HLOOKUP(BG$2,FIXTURES!$C$2:$NC$23,MATCH($C12,FIXTURES!$B$2:$B$23,0),0),HLOOKUP(BG$2+1,FIXTURES!$C$2:$NC$23,MATCH($C12,FIXTURES!$B$2:$B$23,0),0))))</f>
        <v>BHA</v>
      </c>
      <c r="BH12" s="117" t="str">
        <f>IF(BH$1="SAT",IF(AND(HLOOKUP(BH$2,FIXTURES!$C$2:$NC$23,MATCH($C12,FIXTURES!$B$2:$B$23,0),0)="",HLOOKUP(BH$2+1,FIXTURES!$C$2:$NC$23,MATCH($C12,FIXTURES!$B$2:$B$23,0),0)="",HLOOKUP(BH$2+2,FIXTURES!$C$2:$NC$23,MATCH($C12,FIXTURES!$B$2:$B$23,0),0)=""),HLOOKUP(BH$2-1,FIXTURES!$C$2:$NC$23,MATCH($C12,FIXTURES!$B$2:$B$23,0),0),IF(AND(HLOOKUP(BH$2,FIXTURES!$C$2:$NC$23,MATCH($C12,FIXTURES!$B$2:$B$23,0),0)="",HLOOKUP(BH$2+1,FIXTURES!$C$2:$NC$23,MATCH($C12,FIXTURES!$B$2:$B$23,0),0)=""),HLOOKUP(BH$2+2,FIXTURES!$C$2:$NC$23,MATCH($C12,FIXTURES!$B$2:$B$23,0),0),IF(HLOOKUP(BH$2+1,FIXTURES!$C$2:$NC$23,MATCH($C12,FIXTURES!$B$2:$B$23,0),0)="",HLOOKUP(BH$2,FIXTURES!$C$2:$NC$23,MATCH($C12,FIXTURES!$B$2:$B$23,0),0),HLOOKUP(BH$2+1,FIXTURES!$C$2:$NC$23,MATCH($C12,FIXTURES!$B$2:$B$23,0),0)))),IF(AND(HLOOKUP(BH$2,FIXTURES!$C$2:$NC$23,MATCH($C12,FIXTURES!$B$2:$B$23,0),0)="",HLOOKUP(BH$2+1,FIXTURES!$C$2:$NC$23,MATCH($C12,FIXTURES!$B$2:$B$23,0),0)=""),HLOOKUP(BH$2+2,FIXTURES!$C$2:$NC$23,MATCH($C12,FIXTURES!$B$2:$B$23,0),0),IF(HLOOKUP(BH$2+1,FIXTURES!$C$2:$NC$23,MATCH($C12,FIXTURES!$B$2:$B$23,0),0)="",HLOOKUP(BH$2,FIXTURES!$C$2:$NC$23,MATCH($C12,FIXTURES!$B$2:$B$23,0),0),HLOOKUP(BH$2+1,FIXTURES!$C$2:$NC$23,MATCH($C12,FIXTURES!$B$2:$B$23,0),0))))</f>
        <v/>
      </c>
      <c r="BI12" s="117" t="str">
        <f>IF(BI$1="SAT",IF(AND(HLOOKUP(BI$2,FIXTURES!$C$2:$NC$23,MATCH($C12,FIXTURES!$B$2:$B$23,0),0)="",HLOOKUP(BI$2+1,FIXTURES!$C$2:$NC$23,MATCH($C12,FIXTURES!$B$2:$B$23,0),0)="",HLOOKUP(BI$2+2,FIXTURES!$C$2:$NC$23,MATCH($C12,FIXTURES!$B$2:$B$23,0),0)=""),HLOOKUP(BI$2-1,FIXTURES!$C$2:$NC$23,MATCH($C12,FIXTURES!$B$2:$B$23,0),0),IF(AND(HLOOKUP(BI$2,FIXTURES!$C$2:$NC$23,MATCH($C12,FIXTURES!$B$2:$B$23,0),0)="",HLOOKUP(BI$2+1,FIXTURES!$C$2:$NC$23,MATCH($C12,FIXTURES!$B$2:$B$23,0),0)=""),HLOOKUP(BI$2+2,FIXTURES!$C$2:$NC$23,MATCH($C12,FIXTURES!$B$2:$B$23,0),0),IF(HLOOKUP(BI$2+1,FIXTURES!$C$2:$NC$23,MATCH($C12,FIXTURES!$B$2:$B$23,0),0)="",HLOOKUP(BI$2,FIXTURES!$C$2:$NC$23,MATCH($C12,FIXTURES!$B$2:$B$23,0),0),HLOOKUP(BI$2+1,FIXTURES!$C$2:$NC$23,MATCH($C12,FIXTURES!$B$2:$B$23,0),0)))),IF(AND(HLOOKUP(BI$2,FIXTURES!$C$2:$NC$23,MATCH($C12,FIXTURES!$B$2:$B$23,0),0)="",HLOOKUP(BI$2+1,FIXTURES!$C$2:$NC$23,MATCH($C12,FIXTURES!$B$2:$B$23,0),0)=""),HLOOKUP(BI$2+2,FIXTURES!$C$2:$NC$23,MATCH($C12,FIXTURES!$B$2:$B$23,0),0),IF(HLOOKUP(BI$2+1,FIXTURES!$C$2:$NC$23,MATCH($C12,FIXTURES!$B$2:$B$23,0),0)="",HLOOKUP(BI$2,FIXTURES!$C$2:$NC$23,MATCH($C12,FIXTURES!$B$2:$B$23,0),0),HLOOKUP(BI$2+1,FIXTURES!$C$2:$NC$23,MATCH($C12,FIXTURES!$B$2:$B$23,0),0))))</f>
        <v>bre</v>
      </c>
      <c r="BJ12" s="117" t="str">
        <f>IF(BJ$1="SAT",IF(AND(HLOOKUP(BJ$2,FIXTURES!$C$2:$NC$23,MATCH($C12,FIXTURES!$B$2:$B$23,0),0)="",HLOOKUP(BJ$2+1,FIXTURES!$C$2:$NC$23,MATCH($C12,FIXTURES!$B$2:$B$23,0),0)="",HLOOKUP(BJ$2+2,FIXTURES!$C$2:$NC$23,MATCH($C12,FIXTURES!$B$2:$B$23,0),0)=""),HLOOKUP(BJ$2-1,FIXTURES!$C$2:$NC$23,MATCH($C12,FIXTURES!$B$2:$B$23,0),0),IF(AND(HLOOKUP(BJ$2,FIXTURES!$C$2:$NC$23,MATCH($C12,FIXTURES!$B$2:$B$23,0),0)="",HLOOKUP(BJ$2+1,FIXTURES!$C$2:$NC$23,MATCH($C12,FIXTURES!$B$2:$B$23,0),0)=""),HLOOKUP(BJ$2+2,FIXTURES!$C$2:$NC$23,MATCH($C12,FIXTURES!$B$2:$B$23,0),0),IF(HLOOKUP(BJ$2+1,FIXTURES!$C$2:$NC$23,MATCH($C12,FIXTURES!$B$2:$B$23,0),0)="",HLOOKUP(BJ$2,FIXTURES!$C$2:$NC$23,MATCH($C12,FIXTURES!$B$2:$B$23,0),0),HLOOKUP(BJ$2+1,FIXTURES!$C$2:$NC$23,MATCH($C12,FIXTURES!$B$2:$B$23,0),0)))),IF(AND(HLOOKUP(BJ$2,FIXTURES!$C$2:$NC$23,MATCH($C12,FIXTURES!$B$2:$B$23,0),0)="",HLOOKUP(BJ$2+1,FIXTURES!$C$2:$NC$23,MATCH($C12,FIXTURES!$B$2:$B$23,0),0)=""),HLOOKUP(BJ$2+2,FIXTURES!$C$2:$NC$23,MATCH($C12,FIXTURES!$B$2:$B$23,0),0),IF(HLOOKUP(BJ$2+1,FIXTURES!$C$2:$NC$23,MATCH($C12,FIXTURES!$B$2:$B$23,0),0)="",HLOOKUP(BJ$2,FIXTURES!$C$2:$NC$23,MATCH($C12,FIXTURES!$B$2:$B$23,0),0),HLOOKUP(BJ$2+1,FIXTURES!$C$2:$NC$23,MATCH($C12,FIXTURES!$B$2:$B$23,0),0))))</f>
        <v/>
      </c>
      <c r="BK12" s="117" t="str">
        <f>IF(BK$1="SAT",IF(AND(HLOOKUP(BK$2,FIXTURES!$C$2:$NC$23,MATCH($C12,FIXTURES!$B$2:$B$23,0),0)="",HLOOKUP(BK$2+1,FIXTURES!$C$2:$NC$23,MATCH($C12,FIXTURES!$B$2:$B$23,0),0)="",HLOOKUP(BK$2+2,FIXTURES!$C$2:$NC$23,MATCH($C12,FIXTURES!$B$2:$B$23,0),0)=""),HLOOKUP(BK$2-1,FIXTURES!$C$2:$NC$23,MATCH($C12,FIXTURES!$B$2:$B$23,0),0),IF(AND(HLOOKUP(BK$2,FIXTURES!$C$2:$NC$23,MATCH($C12,FIXTURES!$B$2:$B$23,0),0)="",HLOOKUP(BK$2+1,FIXTURES!$C$2:$NC$23,MATCH($C12,FIXTURES!$B$2:$B$23,0),0)=""),HLOOKUP(BK$2+2,FIXTURES!$C$2:$NC$23,MATCH($C12,FIXTURES!$B$2:$B$23,0),0),IF(HLOOKUP(BK$2+1,FIXTURES!$C$2:$NC$23,MATCH($C12,FIXTURES!$B$2:$B$23,0),0)="",HLOOKUP(BK$2,FIXTURES!$C$2:$NC$23,MATCH($C12,FIXTURES!$B$2:$B$23,0),0),HLOOKUP(BK$2+1,FIXTURES!$C$2:$NC$23,MATCH($C12,FIXTURES!$B$2:$B$23,0),0)))),IF(AND(HLOOKUP(BK$2,FIXTURES!$C$2:$NC$23,MATCH($C12,FIXTURES!$B$2:$B$23,0),0)="",HLOOKUP(BK$2+1,FIXTURES!$C$2:$NC$23,MATCH($C12,FIXTURES!$B$2:$B$23,0),0)=""),HLOOKUP(BK$2+2,FIXTURES!$C$2:$NC$23,MATCH($C12,FIXTURES!$B$2:$B$23,0),0),IF(HLOOKUP(BK$2+1,FIXTURES!$C$2:$NC$23,MATCH($C12,FIXTURES!$B$2:$B$23,0),0)="",HLOOKUP(BK$2,FIXTURES!$C$2:$NC$23,MATCH($C12,FIXTURES!$B$2:$B$23,0),0),HLOOKUP(BK$2+1,FIXTURES!$C$2:$NC$23,MATCH($C12,FIXTURES!$B$2:$B$23,0),0))))</f>
        <v>LIV</v>
      </c>
      <c r="BL12" s="117" t="str">
        <f>IF(BL$1="SAT",IF(AND(HLOOKUP(BL$2,FIXTURES!$C$2:$NC$23,MATCH($C12,FIXTURES!$B$2:$B$23,0),0)="",HLOOKUP(BL$2+1,FIXTURES!$C$2:$NC$23,MATCH($C12,FIXTURES!$B$2:$B$23,0),0)="",HLOOKUP(BL$2+2,FIXTURES!$C$2:$NC$23,MATCH($C12,FIXTURES!$B$2:$B$23,0),0)=""),HLOOKUP(BL$2-1,FIXTURES!$C$2:$NC$23,MATCH($C12,FIXTURES!$B$2:$B$23,0),0),IF(AND(HLOOKUP(BL$2,FIXTURES!$C$2:$NC$23,MATCH($C12,FIXTURES!$B$2:$B$23,0),0)="",HLOOKUP(BL$2+1,FIXTURES!$C$2:$NC$23,MATCH($C12,FIXTURES!$B$2:$B$23,0),0)=""),HLOOKUP(BL$2+2,FIXTURES!$C$2:$NC$23,MATCH($C12,FIXTURES!$B$2:$B$23,0),0),IF(HLOOKUP(BL$2+1,FIXTURES!$C$2:$NC$23,MATCH($C12,FIXTURES!$B$2:$B$23,0),0)="",HLOOKUP(BL$2,FIXTURES!$C$2:$NC$23,MATCH($C12,FIXTURES!$B$2:$B$23,0),0),HLOOKUP(BL$2+1,FIXTURES!$C$2:$NC$23,MATCH($C12,FIXTURES!$B$2:$B$23,0),0)))),IF(AND(HLOOKUP(BL$2,FIXTURES!$C$2:$NC$23,MATCH($C12,FIXTURES!$B$2:$B$23,0),0)="",HLOOKUP(BL$2+1,FIXTURES!$C$2:$NC$23,MATCH($C12,FIXTURES!$B$2:$B$23,0),0)=""),HLOOKUP(BL$2+2,FIXTURES!$C$2:$NC$23,MATCH($C12,FIXTURES!$B$2:$B$23,0),0),IF(HLOOKUP(BL$2+1,FIXTURES!$C$2:$NC$23,MATCH($C12,FIXTURES!$B$2:$B$23,0),0)="",HLOOKUP(BL$2,FIXTURES!$C$2:$NC$23,MATCH($C12,FIXTURES!$B$2:$B$23,0),0),HLOOKUP(BL$2+1,FIXTURES!$C$2:$NC$23,MATCH($C12,FIXTURES!$B$2:$B$23,0),0))))</f>
        <v/>
      </c>
      <c r="BM12" s="117" t="str">
        <f>IF(BM$1="SAT",IF(AND(HLOOKUP(BM$2,FIXTURES!$C$2:$NC$23,MATCH($C12,FIXTURES!$B$2:$B$23,0),0)="",HLOOKUP(BM$2+1,FIXTURES!$C$2:$NC$23,MATCH($C12,FIXTURES!$B$2:$B$23,0),0)="",HLOOKUP(BM$2+2,FIXTURES!$C$2:$NC$23,MATCH($C12,FIXTURES!$B$2:$B$23,0),0)=""),HLOOKUP(BM$2-1,FIXTURES!$C$2:$NC$23,MATCH($C12,FIXTURES!$B$2:$B$23,0),0),IF(AND(HLOOKUP(BM$2,FIXTURES!$C$2:$NC$23,MATCH($C12,FIXTURES!$B$2:$B$23,0),0)="",HLOOKUP(BM$2+1,FIXTURES!$C$2:$NC$23,MATCH($C12,FIXTURES!$B$2:$B$23,0),0)=""),HLOOKUP(BM$2+2,FIXTURES!$C$2:$NC$23,MATCH($C12,FIXTURES!$B$2:$B$23,0),0),IF(HLOOKUP(BM$2+1,FIXTURES!$C$2:$NC$23,MATCH($C12,FIXTURES!$B$2:$B$23,0),0)="",HLOOKUP(BM$2,FIXTURES!$C$2:$NC$23,MATCH($C12,FIXTURES!$B$2:$B$23,0),0),HLOOKUP(BM$2+1,FIXTURES!$C$2:$NC$23,MATCH($C12,FIXTURES!$B$2:$B$23,0),0)))),IF(AND(HLOOKUP(BM$2,FIXTURES!$C$2:$NC$23,MATCH($C12,FIXTURES!$B$2:$B$23,0),0)="",HLOOKUP(BM$2+1,FIXTURES!$C$2:$NC$23,MATCH($C12,FIXTURES!$B$2:$B$23,0),0)=""),HLOOKUP(BM$2+2,FIXTURES!$C$2:$NC$23,MATCH($C12,FIXTURES!$B$2:$B$23,0),0),IF(HLOOKUP(BM$2+1,FIXTURES!$C$2:$NC$23,MATCH($C12,FIXTURES!$B$2:$B$23,0),0)="",HLOOKUP(BM$2,FIXTURES!$C$2:$NC$23,MATCH($C12,FIXTURES!$B$2:$B$23,0),0),HLOOKUP(BM$2+1,FIXTURES!$C$2:$NC$23,MATCH($C12,FIXTURES!$B$2:$B$23,0),0))))</f>
        <v>avl</v>
      </c>
      <c r="BN12" s="117" t="str">
        <f>IF(BN$1="SAT",IF(AND(HLOOKUP(BN$2,FIXTURES!$C$2:$NC$23,MATCH($C12,FIXTURES!$B$2:$B$23,0),0)="",HLOOKUP(BN$2+1,FIXTURES!$C$2:$NC$23,MATCH($C12,FIXTURES!$B$2:$B$23,0),0)="",HLOOKUP(BN$2+2,FIXTURES!$C$2:$NC$23,MATCH($C12,FIXTURES!$B$2:$B$23,0),0)=""),HLOOKUP(BN$2-1,FIXTURES!$C$2:$NC$23,MATCH($C12,FIXTURES!$B$2:$B$23,0),0),IF(AND(HLOOKUP(BN$2,FIXTURES!$C$2:$NC$23,MATCH($C12,FIXTURES!$B$2:$B$23,0),0)="",HLOOKUP(BN$2+1,FIXTURES!$C$2:$NC$23,MATCH($C12,FIXTURES!$B$2:$B$23,0),0)=""),HLOOKUP(BN$2+2,FIXTURES!$C$2:$NC$23,MATCH($C12,FIXTURES!$B$2:$B$23,0),0),IF(HLOOKUP(BN$2+1,FIXTURES!$C$2:$NC$23,MATCH($C12,FIXTURES!$B$2:$B$23,0),0)="",HLOOKUP(BN$2,FIXTURES!$C$2:$NC$23,MATCH($C12,FIXTURES!$B$2:$B$23,0),0),HLOOKUP(BN$2+1,FIXTURES!$C$2:$NC$23,MATCH($C12,FIXTURES!$B$2:$B$23,0),0)))),IF(AND(HLOOKUP(BN$2,FIXTURES!$C$2:$NC$23,MATCH($C12,FIXTURES!$B$2:$B$23,0),0)="",HLOOKUP(BN$2+1,FIXTURES!$C$2:$NC$23,MATCH($C12,FIXTURES!$B$2:$B$23,0),0)=""),HLOOKUP(BN$2+2,FIXTURES!$C$2:$NC$23,MATCH($C12,FIXTURES!$B$2:$B$23,0),0),IF(HLOOKUP(BN$2+1,FIXTURES!$C$2:$NC$23,MATCH($C12,FIXTURES!$B$2:$B$23,0),0)="",HLOOKUP(BN$2,FIXTURES!$C$2:$NC$23,MATCH($C12,FIXTURES!$B$2:$B$23,0),0),HLOOKUP(BN$2+1,FIXTURES!$C$2:$NC$23,MATCH($C12,FIXTURES!$B$2:$B$23,0),0))))</f>
        <v/>
      </c>
      <c r="BO12" s="117" t="str">
        <f>IF(BO$1="SAT",IF(AND(HLOOKUP(BO$2,FIXTURES!$C$2:$NC$23,MATCH($C12,FIXTURES!$B$2:$B$23,0),0)="",HLOOKUP(BO$2+1,FIXTURES!$C$2:$NC$23,MATCH($C12,FIXTURES!$B$2:$B$23,0),0)="",HLOOKUP(BO$2+2,FIXTURES!$C$2:$NC$23,MATCH($C12,FIXTURES!$B$2:$B$23,0),0)=""),HLOOKUP(BO$2-1,FIXTURES!$C$2:$NC$23,MATCH($C12,FIXTURES!$B$2:$B$23,0),0),IF(AND(HLOOKUP(BO$2,FIXTURES!$C$2:$NC$23,MATCH($C12,FIXTURES!$B$2:$B$23,0),0)="",HLOOKUP(BO$2+1,FIXTURES!$C$2:$NC$23,MATCH($C12,FIXTURES!$B$2:$B$23,0),0)=""),HLOOKUP(BO$2+2,FIXTURES!$C$2:$NC$23,MATCH($C12,FIXTURES!$B$2:$B$23,0),0),IF(HLOOKUP(BO$2+1,FIXTURES!$C$2:$NC$23,MATCH($C12,FIXTURES!$B$2:$B$23,0),0)="",HLOOKUP(BO$2,FIXTURES!$C$2:$NC$23,MATCH($C12,FIXTURES!$B$2:$B$23,0),0),HLOOKUP(BO$2+1,FIXTURES!$C$2:$NC$23,MATCH($C12,FIXTURES!$B$2:$B$23,0),0)))),IF(AND(HLOOKUP(BO$2,FIXTURES!$C$2:$NC$23,MATCH($C12,FIXTURES!$B$2:$B$23,0),0)="",HLOOKUP(BO$2+1,FIXTURES!$C$2:$NC$23,MATCH($C12,FIXTURES!$B$2:$B$23,0),0)=""),HLOOKUP(BO$2+2,FIXTURES!$C$2:$NC$23,MATCH($C12,FIXTURES!$B$2:$B$23,0),0),IF(HLOOKUP(BO$2+1,FIXTURES!$C$2:$NC$23,MATCH($C12,FIXTURES!$B$2:$B$23,0),0)="",HLOOKUP(BO$2,FIXTURES!$C$2:$NC$23,MATCH($C12,FIXTURES!$B$2:$B$23,0),0),HLOOKUP(BO$2+1,FIXTURES!$C$2:$NC$23,MATCH($C12,FIXTURES!$B$2:$B$23,0),0))))</f>
        <v>MCI</v>
      </c>
      <c r="BP12" s="117" t="str">
        <f>IF(BP$1="SAT",IF(AND(HLOOKUP(BP$2,FIXTURES!$C$2:$NC$23,MATCH($C12,FIXTURES!$B$2:$B$23,0),0)="",HLOOKUP(BP$2+1,FIXTURES!$C$2:$NC$23,MATCH($C12,FIXTURES!$B$2:$B$23,0),0)="",HLOOKUP(BP$2+2,FIXTURES!$C$2:$NC$23,MATCH($C12,FIXTURES!$B$2:$B$23,0),0)=""),HLOOKUP(BP$2-1,FIXTURES!$C$2:$NC$23,MATCH($C12,FIXTURES!$B$2:$B$23,0),0),IF(AND(HLOOKUP(BP$2,FIXTURES!$C$2:$NC$23,MATCH($C12,FIXTURES!$B$2:$B$23,0),0)="",HLOOKUP(BP$2+1,FIXTURES!$C$2:$NC$23,MATCH($C12,FIXTURES!$B$2:$B$23,0),0)=""),HLOOKUP(BP$2+2,FIXTURES!$C$2:$NC$23,MATCH($C12,FIXTURES!$B$2:$B$23,0),0),IF(HLOOKUP(BP$2+1,FIXTURES!$C$2:$NC$23,MATCH($C12,FIXTURES!$B$2:$B$23,0),0)="",HLOOKUP(BP$2,FIXTURES!$C$2:$NC$23,MATCH($C12,FIXTURES!$B$2:$B$23,0),0),HLOOKUP(BP$2+1,FIXTURES!$C$2:$NC$23,MATCH($C12,FIXTURES!$B$2:$B$23,0),0)))),IF(AND(HLOOKUP(BP$2,FIXTURES!$C$2:$NC$23,MATCH($C12,FIXTURES!$B$2:$B$23,0),0)="",HLOOKUP(BP$2+1,FIXTURES!$C$2:$NC$23,MATCH($C12,FIXTURES!$B$2:$B$23,0),0)=""),HLOOKUP(BP$2+2,FIXTURES!$C$2:$NC$23,MATCH($C12,FIXTURES!$B$2:$B$23,0),0),IF(HLOOKUP(BP$2+1,FIXTURES!$C$2:$NC$23,MATCH($C12,FIXTURES!$B$2:$B$23,0),0)="",HLOOKUP(BP$2,FIXTURES!$C$2:$NC$23,MATCH($C12,FIXTURES!$B$2:$B$23,0),0),HLOOKUP(BP$2+1,FIXTURES!$C$2:$NC$23,MATCH($C12,FIXTURES!$B$2:$B$23,0),0))))</f>
        <v>bha</v>
      </c>
      <c r="BQ12" s="117" t="str">
        <f>IF(BQ$1="SAT",IF(AND(HLOOKUP(BQ$2,FIXTURES!$C$2:$NC$23,MATCH($C12,FIXTURES!$B$2:$B$23,0),0)="",HLOOKUP(BQ$2+1,FIXTURES!$C$2:$NC$23,MATCH($C12,FIXTURES!$B$2:$B$23,0),0)="",HLOOKUP(BQ$2+2,FIXTURES!$C$2:$NC$23,MATCH($C12,FIXTURES!$B$2:$B$23,0),0)=""),HLOOKUP(BQ$2-1,FIXTURES!$C$2:$NC$23,MATCH($C12,FIXTURES!$B$2:$B$23,0),0),IF(AND(HLOOKUP(BQ$2,FIXTURES!$C$2:$NC$23,MATCH($C12,FIXTURES!$B$2:$B$23,0),0)="",HLOOKUP(BQ$2+1,FIXTURES!$C$2:$NC$23,MATCH($C12,FIXTURES!$B$2:$B$23,0),0)=""),HLOOKUP(BQ$2+2,FIXTURES!$C$2:$NC$23,MATCH($C12,FIXTURES!$B$2:$B$23,0),0),IF(HLOOKUP(BQ$2+1,FIXTURES!$C$2:$NC$23,MATCH($C12,FIXTURES!$B$2:$B$23,0),0)="",HLOOKUP(BQ$2,FIXTURES!$C$2:$NC$23,MATCH($C12,FIXTURES!$B$2:$B$23,0),0),HLOOKUP(BQ$2+1,FIXTURES!$C$2:$NC$23,MATCH($C12,FIXTURES!$B$2:$B$23,0),0)))),IF(AND(HLOOKUP(BQ$2,FIXTURES!$C$2:$NC$23,MATCH($C12,FIXTURES!$B$2:$B$23,0),0)="",HLOOKUP(BQ$2+1,FIXTURES!$C$2:$NC$23,MATCH($C12,FIXTURES!$B$2:$B$23,0),0)=""),HLOOKUP(BQ$2+2,FIXTURES!$C$2:$NC$23,MATCH($C12,FIXTURES!$B$2:$B$23,0),0),IF(HLOOKUP(BQ$2+1,FIXTURES!$C$2:$NC$23,MATCH($C12,FIXTURES!$B$2:$B$23,0),0)="",HLOOKUP(BQ$2,FIXTURES!$C$2:$NC$23,MATCH($C12,FIXTURES!$B$2:$B$23,0),0),HLOOKUP(BQ$2+1,FIXTURES!$C$2:$NC$23,MATCH($C12,FIXTURES!$B$2:$B$23,0),0))))</f>
        <v>ars</v>
      </c>
      <c r="BR12" s="117" t="str">
        <f>IF(BR$1="SAT",IF(AND(HLOOKUP(BR$2,FIXTURES!$C$2:$NC$23,MATCH($C12,FIXTURES!$B$2:$B$23,0),0)="",HLOOKUP(BR$2+1,FIXTURES!$C$2:$NC$23,MATCH($C12,FIXTURES!$B$2:$B$23,0),0)="",HLOOKUP(BR$2+2,FIXTURES!$C$2:$NC$23,MATCH($C12,FIXTURES!$B$2:$B$23,0),0)=""),HLOOKUP(BR$2-1,FIXTURES!$C$2:$NC$23,MATCH($C12,FIXTURES!$B$2:$B$23,0),0),IF(AND(HLOOKUP(BR$2,FIXTURES!$C$2:$NC$23,MATCH($C12,FIXTURES!$B$2:$B$23,0),0)="",HLOOKUP(BR$2+1,FIXTURES!$C$2:$NC$23,MATCH($C12,FIXTURES!$B$2:$B$23,0),0)=""),HLOOKUP(BR$2+2,FIXTURES!$C$2:$NC$23,MATCH($C12,FIXTURES!$B$2:$B$23,0),0),IF(HLOOKUP(BR$2+1,FIXTURES!$C$2:$NC$23,MATCH($C12,FIXTURES!$B$2:$B$23,0),0)="",HLOOKUP(BR$2,FIXTURES!$C$2:$NC$23,MATCH($C12,FIXTURES!$B$2:$B$23,0),0),HLOOKUP(BR$2+1,FIXTURES!$C$2:$NC$23,MATCH($C12,FIXTURES!$B$2:$B$23,0),0)))),IF(AND(HLOOKUP(BR$2,FIXTURES!$C$2:$NC$23,MATCH($C12,FIXTURES!$B$2:$B$23,0),0)="",HLOOKUP(BR$2+1,FIXTURES!$C$2:$NC$23,MATCH($C12,FIXTURES!$B$2:$B$23,0),0)=""),HLOOKUP(BR$2+2,FIXTURES!$C$2:$NC$23,MATCH($C12,FIXTURES!$B$2:$B$23,0),0),IF(HLOOKUP(BR$2+1,FIXTURES!$C$2:$NC$23,MATCH($C12,FIXTURES!$B$2:$B$23,0),0)="",HLOOKUP(BR$2,FIXTURES!$C$2:$NC$23,MATCH($C12,FIXTURES!$B$2:$B$23,0),0),HLOOKUP(BR$2+1,FIXTURES!$C$2:$NC$23,MATCH($C12,FIXTURES!$B$2:$B$23,0),0))))</f>
        <v/>
      </c>
      <c r="BS12" s="117" t="str">
        <f>IF(BS$1="SAT",IF(AND(HLOOKUP(BS$2,FIXTURES!$C$2:$NC$23,MATCH($C12,FIXTURES!$B$2:$B$23,0),0)="",HLOOKUP(BS$2+1,FIXTURES!$C$2:$NC$23,MATCH($C12,FIXTURES!$B$2:$B$23,0),0)="",HLOOKUP(BS$2+2,FIXTURES!$C$2:$NC$23,MATCH($C12,FIXTURES!$B$2:$B$23,0),0)=""),HLOOKUP(BS$2-1,FIXTURES!$C$2:$NC$23,MATCH($C12,FIXTURES!$B$2:$B$23,0),0),IF(AND(HLOOKUP(BS$2,FIXTURES!$C$2:$NC$23,MATCH($C12,FIXTURES!$B$2:$B$23,0),0)="",HLOOKUP(BS$2+1,FIXTURES!$C$2:$NC$23,MATCH($C12,FIXTURES!$B$2:$B$23,0),0)=""),HLOOKUP(BS$2+2,FIXTURES!$C$2:$NC$23,MATCH($C12,FIXTURES!$B$2:$B$23,0),0),IF(HLOOKUP(BS$2+1,FIXTURES!$C$2:$NC$23,MATCH($C12,FIXTURES!$B$2:$B$23,0),0)="",HLOOKUP(BS$2,FIXTURES!$C$2:$NC$23,MATCH($C12,FIXTURES!$B$2:$B$23,0),0),HLOOKUP(BS$2+1,FIXTURES!$C$2:$NC$23,MATCH($C12,FIXTURES!$B$2:$B$23,0),0)))),IF(AND(HLOOKUP(BS$2,FIXTURES!$C$2:$NC$23,MATCH($C12,FIXTURES!$B$2:$B$23,0),0)="",HLOOKUP(BS$2+1,FIXTURES!$C$2:$NC$23,MATCH($C12,FIXTURES!$B$2:$B$23,0),0)=""),HLOOKUP(BS$2+2,FIXTURES!$C$2:$NC$23,MATCH($C12,FIXTURES!$B$2:$B$23,0),0),IF(HLOOKUP(BS$2+1,FIXTURES!$C$2:$NC$23,MATCH($C12,FIXTURES!$B$2:$B$23,0),0)="",HLOOKUP(BS$2,FIXTURES!$C$2:$NC$23,MATCH($C12,FIXTURES!$B$2:$B$23,0),0),HLOOKUP(BS$2+1,FIXTURES!$C$2:$NC$23,MATCH($C12,FIXTURES!$B$2:$B$23,0),0))))</f>
        <v/>
      </c>
      <c r="BT12" s="117" t="str">
        <f>IF(BT$1="SAT",IF(AND(HLOOKUP(BT$2,FIXTURES!$C$2:$NC$23,MATCH($C12,FIXTURES!$B$2:$B$23,0),0)="",HLOOKUP(BT$2+1,FIXTURES!$C$2:$NC$23,MATCH($C12,FIXTURES!$B$2:$B$23,0),0)="",HLOOKUP(BT$2+2,FIXTURES!$C$2:$NC$23,MATCH($C12,FIXTURES!$B$2:$B$23,0),0)=""),HLOOKUP(BT$2-1,FIXTURES!$C$2:$NC$23,MATCH($C12,FIXTURES!$B$2:$B$23,0),0),IF(AND(HLOOKUP(BT$2,FIXTURES!$C$2:$NC$23,MATCH($C12,FIXTURES!$B$2:$B$23,0),0)="",HLOOKUP(BT$2+1,FIXTURES!$C$2:$NC$23,MATCH($C12,FIXTURES!$B$2:$B$23,0),0)=""),HLOOKUP(BT$2+2,FIXTURES!$C$2:$NC$23,MATCH($C12,FIXTURES!$B$2:$B$23,0),0),IF(HLOOKUP(BT$2+1,FIXTURES!$C$2:$NC$23,MATCH($C12,FIXTURES!$B$2:$B$23,0),0)="",HLOOKUP(BT$2,FIXTURES!$C$2:$NC$23,MATCH($C12,FIXTURES!$B$2:$B$23,0),0),HLOOKUP(BT$2+1,FIXTURES!$C$2:$NC$23,MATCH($C12,FIXTURES!$B$2:$B$23,0),0)))),IF(AND(HLOOKUP(BT$2,FIXTURES!$C$2:$NC$23,MATCH($C12,FIXTURES!$B$2:$B$23,0),0)="",HLOOKUP(BT$2+1,FIXTURES!$C$2:$NC$23,MATCH($C12,FIXTURES!$B$2:$B$23,0),0)=""),HLOOKUP(BT$2+2,FIXTURES!$C$2:$NC$23,MATCH($C12,FIXTURES!$B$2:$B$23,0),0),IF(HLOOKUP(BT$2+1,FIXTURES!$C$2:$NC$23,MATCH($C12,FIXTURES!$B$2:$B$23,0),0)="",HLOOKUP(BT$2,FIXTURES!$C$2:$NC$23,MATCH($C12,FIXTURES!$B$2:$B$23,0),0),HLOOKUP(BT$2+1,FIXTURES!$C$2:$NC$23,MATCH($C12,FIXTURES!$B$2:$B$23,0),0))))</f>
        <v/>
      </c>
      <c r="BU12" s="117" t="str">
        <f>IF(BU$1="SAT",IF(AND(HLOOKUP(BU$2,FIXTURES!$C$2:$NC$23,MATCH($C12,FIXTURES!$B$2:$B$23,0),0)="",HLOOKUP(BU$2+1,FIXTURES!$C$2:$NC$23,MATCH($C12,FIXTURES!$B$2:$B$23,0),0)="",HLOOKUP(BU$2+2,FIXTURES!$C$2:$NC$23,MATCH($C12,FIXTURES!$B$2:$B$23,0),0)=""),HLOOKUP(BU$2-1,FIXTURES!$C$2:$NC$23,MATCH($C12,FIXTURES!$B$2:$B$23,0),0),IF(AND(HLOOKUP(BU$2,FIXTURES!$C$2:$NC$23,MATCH($C12,FIXTURES!$B$2:$B$23,0),0)="",HLOOKUP(BU$2+1,FIXTURES!$C$2:$NC$23,MATCH($C12,FIXTURES!$B$2:$B$23,0),0)=""),HLOOKUP(BU$2+2,FIXTURES!$C$2:$NC$23,MATCH($C12,FIXTURES!$B$2:$B$23,0),0),IF(HLOOKUP(BU$2+1,FIXTURES!$C$2:$NC$23,MATCH($C12,FIXTURES!$B$2:$B$23,0),0)="",HLOOKUP(BU$2,FIXTURES!$C$2:$NC$23,MATCH($C12,FIXTURES!$B$2:$B$23,0),0),HLOOKUP(BU$2+1,FIXTURES!$C$2:$NC$23,MATCH($C12,FIXTURES!$B$2:$B$23,0),0)))),IF(AND(HLOOKUP(BU$2,FIXTURES!$C$2:$NC$23,MATCH($C12,FIXTURES!$B$2:$B$23,0),0)="",HLOOKUP(BU$2+1,FIXTURES!$C$2:$NC$23,MATCH($C12,FIXTURES!$B$2:$B$23,0),0)=""),HLOOKUP(BU$2+2,FIXTURES!$C$2:$NC$23,MATCH($C12,FIXTURES!$B$2:$B$23,0),0),IF(HLOOKUP(BU$2+1,FIXTURES!$C$2:$NC$23,MATCH($C12,FIXTURES!$B$2:$B$23,0),0)="",HLOOKUP(BU$2,FIXTURES!$C$2:$NC$23,MATCH($C12,FIXTURES!$B$2:$B$23,0),0),HLOOKUP(BU$2+1,FIXTURES!$C$2:$NC$23,MATCH($C12,FIXTURES!$B$2:$B$23,0),0))))</f>
        <v>LEI</v>
      </c>
      <c r="BV12" s="117" t="str">
        <f>IF(BV$1="SAT",IF(AND(HLOOKUP(BV$2,FIXTURES!$C$2:$NC$23,MATCH($C12,FIXTURES!$B$2:$B$23,0),0)="",HLOOKUP(BV$2+1,FIXTURES!$C$2:$NC$23,MATCH($C12,FIXTURES!$B$2:$B$23,0),0)="",HLOOKUP(BV$2+2,FIXTURES!$C$2:$NC$23,MATCH($C12,FIXTURES!$B$2:$B$23,0),0)=""),HLOOKUP(BV$2-1,FIXTURES!$C$2:$NC$23,MATCH($C12,FIXTURES!$B$2:$B$23,0),0),IF(AND(HLOOKUP(BV$2,FIXTURES!$C$2:$NC$23,MATCH($C12,FIXTURES!$B$2:$B$23,0),0)="",HLOOKUP(BV$2+1,FIXTURES!$C$2:$NC$23,MATCH($C12,FIXTURES!$B$2:$B$23,0),0)=""),HLOOKUP(BV$2+2,FIXTURES!$C$2:$NC$23,MATCH($C12,FIXTURES!$B$2:$B$23,0),0),IF(HLOOKUP(BV$2+1,FIXTURES!$C$2:$NC$23,MATCH($C12,FIXTURES!$B$2:$B$23,0),0)="",HLOOKUP(BV$2,FIXTURES!$C$2:$NC$23,MATCH($C12,FIXTURES!$B$2:$B$23,0),0),HLOOKUP(BV$2+1,FIXTURES!$C$2:$NC$23,MATCH($C12,FIXTURES!$B$2:$B$23,0),0)))),IF(AND(HLOOKUP(BV$2,FIXTURES!$C$2:$NC$23,MATCH($C12,FIXTURES!$B$2:$B$23,0),0)="",HLOOKUP(BV$2+1,FIXTURES!$C$2:$NC$23,MATCH($C12,FIXTURES!$B$2:$B$23,0),0)=""),HLOOKUP(BV$2+2,FIXTURES!$C$2:$NC$23,MATCH($C12,FIXTURES!$B$2:$B$23,0),0),IF(HLOOKUP(BV$2+1,FIXTURES!$C$2:$NC$23,MATCH($C12,FIXTURES!$B$2:$B$23,0),0)="",HLOOKUP(BV$2,FIXTURES!$C$2:$NC$23,MATCH($C12,FIXTURES!$B$2:$B$23,0),0),HLOOKUP(BV$2+1,FIXTURES!$C$2:$NC$23,MATCH($C12,FIXTURES!$B$2:$B$23,0),0))))</f>
        <v/>
      </c>
      <c r="BW12" s="117" t="str">
        <f>IF(BW$1="SAT",IF(AND(HLOOKUP(BW$2,FIXTURES!$C$2:$NC$23,MATCH($C12,FIXTURES!$B$2:$B$23,0),0)="",HLOOKUP(BW$2+1,FIXTURES!$C$2:$NC$23,MATCH($C12,FIXTURES!$B$2:$B$23,0),0)="",HLOOKUP(BW$2+2,FIXTURES!$C$2:$NC$23,MATCH($C12,FIXTURES!$B$2:$B$23,0),0)=""),HLOOKUP(BW$2-1,FIXTURES!$C$2:$NC$23,MATCH($C12,FIXTURES!$B$2:$B$23,0),0),IF(AND(HLOOKUP(BW$2,FIXTURES!$C$2:$NC$23,MATCH($C12,FIXTURES!$B$2:$B$23,0),0)="",HLOOKUP(BW$2+1,FIXTURES!$C$2:$NC$23,MATCH($C12,FIXTURES!$B$2:$B$23,0),0)=""),HLOOKUP(BW$2+2,FIXTURES!$C$2:$NC$23,MATCH($C12,FIXTURES!$B$2:$B$23,0),0),IF(HLOOKUP(BW$2+1,FIXTURES!$C$2:$NC$23,MATCH($C12,FIXTURES!$B$2:$B$23,0),0)="",HLOOKUP(BW$2,FIXTURES!$C$2:$NC$23,MATCH($C12,FIXTURES!$B$2:$B$23,0),0),HLOOKUP(BW$2+1,FIXTURES!$C$2:$NC$23,MATCH($C12,FIXTURES!$B$2:$B$23,0),0)))),IF(AND(HLOOKUP(BW$2,FIXTURES!$C$2:$NC$23,MATCH($C12,FIXTURES!$B$2:$B$23,0),0)="",HLOOKUP(BW$2+1,FIXTURES!$C$2:$NC$23,MATCH($C12,FIXTURES!$B$2:$B$23,0),0)=""),HLOOKUP(BW$2+2,FIXTURES!$C$2:$NC$23,MATCH($C12,FIXTURES!$B$2:$B$23,0),0),IF(HLOOKUP(BW$2+1,FIXTURES!$C$2:$NC$23,MATCH($C12,FIXTURES!$B$2:$B$23,0),0)="",HLOOKUP(BW$2,FIXTURES!$C$2:$NC$23,MATCH($C12,FIXTURES!$B$2:$B$23,0),0),HLOOKUP(BW$2+1,FIXTURES!$C$2:$NC$23,MATCH($C12,FIXTURES!$B$2:$B$23,0),0))))</f>
        <v>lee</v>
      </c>
      <c r="BX12" s="117" t="str">
        <f>IF(BX$1="SAT",IF(AND(HLOOKUP(BX$2,FIXTURES!$C$2:$NC$23,MATCH($C12,FIXTURES!$B$2:$B$23,0),0)="",HLOOKUP(BX$2+1,FIXTURES!$C$2:$NC$23,MATCH($C12,FIXTURES!$B$2:$B$23,0),0)="",HLOOKUP(BX$2+2,FIXTURES!$C$2:$NC$23,MATCH($C12,FIXTURES!$B$2:$B$23,0),0)=""),HLOOKUP(BX$2-1,FIXTURES!$C$2:$NC$23,MATCH($C12,FIXTURES!$B$2:$B$23,0),0),IF(AND(HLOOKUP(BX$2,FIXTURES!$C$2:$NC$23,MATCH($C12,FIXTURES!$B$2:$B$23,0),0)="",HLOOKUP(BX$2+1,FIXTURES!$C$2:$NC$23,MATCH($C12,FIXTURES!$B$2:$B$23,0),0)=""),HLOOKUP(BX$2+2,FIXTURES!$C$2:$NC$23,MATCH($C12,FIXTURES!$B$2:$B$23,0),0),IF(HLOOKUP(BX$2+1,FIXTURES!$C$2:$NC$23,MATCH($C12,FIXTURES!$B$2:$B$23,0),0)="",HLOOKUP(BX$2,FIXTURES!$C$2:$NC$23,MATCH($C12,FIXTURES!$B$2:$B$23,0),0),HLOOKUP(BX$2+1,FIXTURES!$C$2:$NC$23,MATCH($C12,FIXTURES!$B$2:$B$23,0),0)))),IF(AND(HLOOKUP(BX$2,FIXTURES!$C$2:$NC$23,MATCH($C12,FIXTURES!$B$2:$B$23,0),0)="",HLOOKUP(BX$2+1,FIXTURES!$C$2:$NC$23,MATCH($C12,FIXTURES!$B$2:$B$23,0),0)=""),HLOOKUP(BX$2+2,FIXTURES!$C$2:$NC$23,MATCH($C12,FIXTURES!$B$2:$B$23,0),0),IF(HLOOKUP(BX$2+1,FIXTURES!$C$2:$NC$23,MATCH($C12,FIXTURES!$B$2:$B$23,0),0)="",HLOOKUP(BX$2,FIXTURES!$C$2:$NC$23,MATCH($C12,FIXTURES!$B$2:$B$23,0),0),HLOOKUP(BX$2+1,FIXTURES!$C$2:$NC$23,MATCH($C12,FIXTURES!$B$2:$B$23,0),0))))</f>
        <v/>
      </c>
      <c r="BY12" s="117" t="str">
        <f>IF(BY$1="SAT",IF(AND(HLOOKUP(BY$2,FIXTURES!$C$2:$NC$23,MATCH($C12,FIXTURES!$B$2:$B$23,0),0)="",HLOOKUP(BY$2+1,FIXTURES!$C$2:$NC$23,MATCH($C12,FIXTURES!$B$2:$B$23,0),0)="",HLOOKUP(BY$2+2,FIXTURES!$C$2:$NC$23,MATCH($C12,FIXTURES!$B$2:$B$23,0),0)=""),HLOOKUP(BY$2-1,FIXTURES!$C$2:$NC$23,MATCH($C12,FIXTURES!$B$2:$B$23,0),0),IF(AND(HLOOKUP(BY$2,FIXTURES!$C$2:$NC$23,MATCH($C12,FIXTURES!$B$2:$B$23,0),0)="",HLOOKUP(BY$2+1,FIXTURES!$C$2:$NC$23,MATCH($C12,FIXTURES!$B$2:$B$23,0),0)=""),HLOOKUP(BY$2+2,FIXTURES!$C$2:$NC$23,MATCH($C12,FIXTURES!$B$2:$B$23,0),0),IF(HLOOKUP(BY$2+1,FIXTURES!$C$2:$NC$23,MATCH($C12,FIXTURES!$B$2:$B$23,0),0)="",HLOOKUP(BY$2,FIXTURES!$C$2:$NC$23,MATCH($C12,FIXTURES!$B$2:$B$23,0),0),HLOOKUP(BY$2+1,FIXTURES!$C$2:$NC$23,MATCH($C12,FIXTURES!$B$2:$B$23,0),0)))),IF(AND(HLOOKUP(BY$2,FIXTURES!$C$2:$NC$23,MATCH($C12,FIXTURES!$B$2:$B$23,0),0)="",HLOOKUP(BY$2+1,FIXTURES!$C$2:$NC$23,MATCH($C12,FIXTURES!$B$2:$B$23,0),0)=""),HLOOKUP(BY$2+2,FIXTURES!$C$2:$NC$23,MATCH($C12,FIXTURES!$B$2:$B$23,0),0),IF(HLOOKUP(BY$2+1,FIXTURES!$C$2:$NC$23,MATCH($C12,FIXTURES!$B$2:$B$23,0),0)="",HLOOKUP(BY$2,FIXTURES!$C$2:$NC$23,MATCH($C12,FIXTURES!$B$2:$B$23,0),0),HLOOKUP(BY$2+1,FIXTURES!$C$2:$NC$23,MATCH($C12,FIXTURES!$B$2:$B$23,0),0))))</f>
        <v>sou</v>
      </c>
      <c r="BZ12" s="117" t="str">
        <f>IF(BZ$1="SAT",IF(AND(HLOOKUP(BZ$2,FIXTURES!$C$2:$NC$23,MATCH($C12,FIXTURES!$B$2:$B$23,0),0)="",HLOOKUP(BZ$2+1,FIXTURES!$C$2:$NC$23,MATCH($C12,FIXTURES!$B$2:$B$23,0),0)="",HLOOKUP(BZ$2+2,FIXTURES!$C$2:$NC$23,MATCH($C12,FIXTURES!$B$2:$B$23,0),0)=""),HLOOKUP(BZ$2-1,FIXTURES!$C$2:$NC$23,MATCH($C12,FIXTURES!$B$2:$B$23,0),0),IF(AND(HLOOKUP(BZ$2,FIXTURES!$C$2:$NC$23,MATCH($C12,FIXTURES!$B$2:$B$23,0),0)="",HLOOKUP(BZ$2+1,FIXTURES!$C$2:$NC$23,MATCH($C12,FIXTURES!$B$2:$B$23,0),0)=""),HLOOKUP(BZ$2+2,FIXTURES!$C$2:$NC$23,MATCH($C12,FIXTURES!$B$2:$B$23,0),0),IF(HLOOKUP(BZ$2+1,FIXTURES!$C$2:$NC$23,MATCH($C12,FIXTURES!$B$2:$B$23,0),0)="",HLOOKUP(BZ$2,FIXTURES!$C$2:$NC$23,MATCH($C12,FIXTURES!$B$2:$B$23,0),0),HLOOKUP(BZ$2+1,FIXTURES!$C$2:$NC$23,MATCH($C12,FIXTURES!$B$2:$B$23,0),0)))),IF(AND(HLOOKUP(BZ$2,FIXTURES!$C$2:$NC$23,MATCH($C12,FIXTURES!$B$2:$B$23,0),0)="",HLOOKUP(BZ$2+1,FIXTURES!$C$2:$NC$23,MATCH($C12,FIXTURES!$B$2:$B$23,0),0)=""),HLOOKUP(BZ$2+2,FIXTURES!$C$2:$NC$23,MATCH($C12,FIXTURES!$B$2:$B$23,0),0),IF(HLOOKUP(BZ$2+1,FIXTURES!$C$2:$NC$23,MATCH($C12,FIXTURES!$B$2:$B$23,0),0)="",HLOOKUP(BZ$2,FIXTURES!$C$2:$NC$23,MATCH($C12,FIXTURES!$B$2:$B$23,0),0),HLOOKUP(BZ$2+1,FIXTURES!$C$2:$NC$23,MATCH($C12,FIXTURES!$B$2:$B$23,0),0))))</f>
        <v/>
      </c>
      <c r="CA12" s="117" t="str">
        <f>IF(CA$1="SAT",IF(AND(HLOOKUP(CA$2,FIXTURES!$C$2:$NC$23,MATCH($C12,FIXTURES!$B$2:$B$23,0),0)="",HLOOKUP(CA$2+1,FIXTURES!$C$2:$NC$23,MATCH($C12,FIXTURES!$B$2:$B$23,0),0)="",HLOOKUP(CA$2+2,FIXTURES!$C$2:$NC$23,MATCH($C12,FIXTURES!$B$2:$B$23,0),0)=""),HLOOKUP(CA$2-1,FIXTURES!$C$2:$NC$23,MATCH($C12,FIXTURES!$B$2:$B$23,0),0),IF(AND(HLOOKUP(CA$2,FIXTURES!$C$2:$NC$23,MATCH($C12,FIXTURES!$B$2:$B$23,0),0)="",HLOOKUP(CA$2+1,FIXTURES!$C$2:$NC$23,MATCH($C12,FIXTURES!$B$2:$B$23,0),0)=""),HLOOKUP(CA$2+2,FIXTURES!$C$2:$NC$23,MATCH($C12,FIXTURES!$B$2:$B$23,0),0),IF(HLOOKUP(CA$2+1,FIXTURES!$C$2:$NC$23,MATCH($C12,FIXTURES!$B$2:$B$23,0),0)="",HLOOKUP(CA$2,FIXTURES!$C$2:$NC$23,MATCH($C12,FIXTURES!$B$2:$B$23,0),0),HLOOKUP(CA$2+1,FIXTURES!$C$2:$NC$23,MATCH($C12,FIXTURES!$B$2:$B$23,0),0)))),IF(AND(HLOOKUP(CA$2,FIXTURES!$C$2:$NC$23,MATCH($C12,FIXTURES!$B$2:$B$23,0),0)="",HLOOKUP(CA$2+1,FIXTURES!$C$2:$NC$23,MATCH($C12,FIXTURES!$B$2:$B$23,0),0)=""),HLOOKUP(CA$2+2,FIXTURES!$C$2:$NC$23,MATCH($C12,FIXTURES!$B$2:$B$23,0),0),IF(HLOOKUP(CA$2+1,FIXTURES!$C$2:$NC$23,MATCH($C12,FIXTURES!$B$2:$B$23,0),0)="",HLOOKUP(CA$2,FIXTURES!$C$2:$NC$23,MATCH($C12,FIXTURES!$B$2:$B$23,0),0),HLOOKUP(CA$2+1,FIXTURES!$C$2:$NC$23,MATCH($C12,FIXTURES!$B$2:$B$23,0),0))))</f>
        <v>EVE</v>
      </c>
      <c r="CB12" s="117" t="str">
        <f>IF(CB$1="SAT",IF(AND(HLOOKUP(CB$2,FIXTURES!$C$2:$NC$23,MATCH($C12,FIXTURES!$B$2:$B$23,0),0)="",HLOOKUP(CB$2+1,FIXTURES!$C$2:$NC$23,MATCH($C12,FIXTURES!$B$2:$B$23,0),0)="",HLOOKUP(CB$2+2,FIXTURES!$C$2:$NC$23,MATCH($C12,FIXTURES!$B$2:$B$23,0),0)=""),HLOOKUP(CB$2-1,FIXTURES!$C$2:$NC$23,MATCH($C12,FIXTURES!$B$2:$B$23,0),0),IF(AND(HLOOKUP(CB$2,FIXTURES!$C$2:$NC$23,MATCH($C12,FIXTURES!$B$2:$B$23,0),0)="",HLOOKUP(CB$2+1,FIXTURES!$C$2:$NC$23,MATCH($C12,FIXTURES!$B$2:$B$23,0),0)=""),HLOOKUP(CB$2+2,FIXTURES!$C$2:$NC$23,MATCH($C12,FIXTURES!$B$2:$B$23,0),0),IF(HLOOKUP(CB$2+1,FIXTURES!$C$2:$NC$23,MATCH($C12,FIXTURES!$B$2:$B$23,0),0)="",HLOOKUP(CB$2,FIXTURES!$C$2:$NC$23,MATCH($C12,FIXTURES!$B$2:$B$23,0),0),HLOOKUP(CB$2+1,FIXTURES!$C$2:$NC$23,MATCH($C12,FIXTURES!$B$2:$B$23,0),0)))),IF(AND(HLOOKUP(CB$2,FIXTURES!$C$2:$NC$23,MATCH($C12,FIXTURES!$B$2:$B$23,0),0)="",HLOOKUP(CB$2+1,FIXTURES!$C$2:$NC$23,MATCH($C12,FIXTURES!$B$2:$B$23,0),0)=""),HLOOKUP(CB$2+2,FIXTURES!$C$2:$NC$23,MATCH($C12,FIXTURES!$B$2:$B$23,0),0),IF(HLOOKUP(CB$2+1,FIXTURES!$C$2:$NC$23,MATCH($C12,FIXTURES!$B$2:$B$23,0),0)="",HLOOKUP(CB$2,FIXTURES!$C$2:$NC$23,MATCH($C12,FIXTURES!$B$2:$B$23,0),0),HLOOKUP(CB$2+1,FIXTURES!$C$2:$NC$23,MATCH($C12,FIXTURES!$B$2:$B$23,0),0))))</f>
        <v>wol</v>
      </c>
      <c r="CC12" s="117" t="str">
        <f>IF(CC$1="SAT",IF(AND(HLOOKUP(CC$2,FIXTURES!$C$2:$NC$23,MATCH($C12,FIXTURES!$B$2:$B$23,0),0)="",HLOOKUP(CC$2+1,FIXTURES!$C$2:$NC$23,MATCH($C12,FIXTURES!$B$2:$B$23,0),0)="",HLOOKUP(CC$2+2,FIXTURES!$C$2:$NC$23,MATCH($C12,FIXTURES!$B$2:$B$23,0),0)=""),HLOOKUP(CC$2-1,FIXTURES!$C$2:$NC$23,MATCH($C12,FIXTURES!$B$2:$B$23,0),0),IF(AND(HLOOKUP(CC$2,FIXTURES!$C$2:$NC$23,MATCH($C12,FIXTURES!$B$2:$B$23,0),0)="",HLOOKUP(CC$2+1,FIXTURES!$C$2:$NC$23,MATCH($C12,FIXTURES!$B$2:$B$23,0),0)=""),HLOOKUP(CC$2+2,FIXTURES!$C$2:$NC$23,MATCH($C12,FIXTURES!$B$2:$B$23,0),0),IF(HLOOKUP(CC$2+1,FIXTURES!$C$2:$NC$23,MATCH($C12,FIXTURES!$B$2:$B$23,0),0)="",HLOOKUP(CC$2,FIXTURES!$C$2:$NC$23,MATCH($C12,FIXTURES!$B$2:$B$23,0),0),HLOOKUP(CC$2+1,FIXTURES!$C$2:$NC$23,MATCH($C12,FIXTURES!$B$2:$B$23,0),0)))),IF(AND(HLOOKUP(CC$2,FIXTURES!$C$2:$NC$23,MATCH($C12,FIXTURES!$B$2:$B$23,0),0)="",HLOOKUP(CC$2+1,FIXTURES!$C$2:$NC$23,MATCH($C12,FIXTURES!$B$2:$B$23,0),0)=""),HLOOKUP(CC$2+2,FIXTURES!$C$2:$NC$23,MATCH($C12,FIXTURES!$B$2:$B$23,0),0),IF(HLOOKUP(CC$2+1,FIXTURES!$C$2:$NC$23,MATCH($C12,FIXTURES!$B$2:$B$23,0),0)="",HLOOKUP(CC$2,FIXTURES!$C$2:$NC$23,MATCH($C12,FIXTURES!$B$2:$B$23,0),0),HLOOKUP(CC$2+1,FIXTURES!$C$2:$NC$23,MATCH($C12,FIXTURES!$B$2:$B$23,0),0))))</f>
        <v>WHU</v>
      </c>
      <c r="CD12" s="117" t="str">
        <f>IF(CD$1="SAT",IF(AND(HLOOKUP(CD$2,FIXTURES!$C$2:$NC$23,MATCH($C12,FIXTURES!$B$2:$B$23,0),0)="",HLOOKUP(CD$2+1,FIXTURES!$C$2:$NC$23,MATCH($C12,FIXTURES!$B$2:$B$23,0),0)="",HLOOKUP(CD$2+2,FIXTURES!$C$2:$NC$23,MATCH($C12,FIXTURES!$B$2:$B$23,0),0)=""),HLOOKUP(CD$2-1,FIXTURES!$C$2:$NC$23,MATCH($C12,FIXTURES!$B$2:$B$23,0),0),IF(AND(HLOOKUP(CD$2,FIXTURES!$C$2:$NC$23,MATCH($C12,FIXTURES!$B$2:$B$23,0),0)="",HLOOKUP(CD$2+1,FIXTURES!$C$2:$NC$23,MATCH($C12,FIXTURES!$B$2:$B$23,0),0)=""),HLOOKUP(CD$2+2,FIXTURES!$C$2:$NC$23,MATCH($C12,FIXTURES!$B$2:$B$23,0),0),IF(HLOOKUP(CD$2+1,FIXTURES!$C$2:$NC$23,MATCH($C12,FIXTURES!$B$2:$B$23,0),0)="",HLOOKUP(CD$2,FIXTURES!$C$2:$NC$23,MATCH($C12,FIXTURES!$B$2:$B$23,0),0),HLOOKUP(CD$2+1,FIXTURES!$C$2:$NC$23,MATCH($C12,FIXTURES!$B$2:$B$23,0),0)))),IF(AND(HLOOKUP(CD$2,FIXTURES!$C$2:$NC$23,MATCH($C12,FIXTURES!$B$2:$B$23,0),0)="",HLOOKUP(CD$2+1,FIXTURES!$C$2:$NC$23,MATCH($C12,FIXTURES!$B$2:$B$23,0),0)=""),HLOOKUP(CD$2+2,FIXTURES!$C$2:$NC$23,MATCH($C12,FIXTURES!$B$2:$B$23,0),0),IF(HLOOKUP(CD$2+1,FIXTURES!$C$2:$NC$23,MATCH($C12,FIXTURES!$B$2:$B$23,0),0)="",HLOOKUP(CD$2,FIXTURES!$C$2:$NC$23,MATCH($C12,FIXTURES!$B$2:$B$23,0),0),HLOOKUP(CD$2+1,FIXTURES!$C$2:$NC$23,MATCH($C12,FIXTURES!$B$2:$B$23,0),0))))</f>
        <v/>
      </c>
      <c r="CE12" s="117" t="str">
        <f>IF(CE$1="SAT",IF(AND(HLOOKUP(CE$2,FIXTURES!$C$2:$NC$23,MATCH($C12,FIXTURES!$B$2:$B$23,0),0)="",HLOOKUP(CE$2+1,FIXTURES!$C$2:$NC$23,MATCH($C12,FIXTURES!$B$2:$B$23,0),0)="",HLOOKUP(CE$2+2,FIXTURES!$C$2:$NC$23,MATCH($C12,FIXTURES!$B$2:$B$23,0),0)=""),HLOOKUP(CE$2-1,FIXTURES!$C$2:$NC$23,MATCH($C12,FIXTURES!$B$2:$B$23,0),0),IF(AND(HLOOKUP(CE$2,FIXTURES!$C$2:$NC$23,MATCH($C12,FIXTURES!$B$2:$B$23,0),0)="",HLOOKUP(CE$2+1,FIXTURES!$C$2:$NC$23,MATCH($C12,FIXTURES!$B$2:$B$23,0),0)=""),HLOOKUP(CE$2+2,FIXTURES!$C$2:$NC$23,MATCH($C12,FIXTURES!$B$2:$B$23,0),0),IF(HLOOKUP(CE$2+1,FIXTURES!$C$2:$NC$23,MATCH($C12,FIXTURES!$B$2:$B$23,0),0)="",HLOOKUP(CE$2,FIXTURES!$C$2:$NC$23,MATCH($C12,FIXTURES!$B$2:$B$23,0),0),HLOOKUP(CE$2+1,FIXTURES!$C$2:$NC$23,MATCH($C12,FIXTURES!$B$2:$B$23,0),0)))),IF(AND(HLOOKUP(CE$2,FIXTURES!$C$2:$NC$23,MATCH($C12,FIXTURES!$B$2:$B$23,0),0)="",HLOOKUP(CE$2+1,FIXTURES!$C$2:$NC$23,MATCH($C12,FIXTURES!$B$2:$B$23,0),0)=""),HLOOKUP(CE$2+2,FIXTURES!$C$2:$NC$23,MATCH($C12,FIXTURES!$B$2:$B$23,0),0),IF(HLOOKUP(CE$2+1,FIXTURES!$C$2:$NC$23,MATCH($C12,FIXTURES!$B$2:$B$23,0),0)="",HLOOKUP(CE$2,FIXTURES!$C$2:$NC$23,MATCH($C12,FIXTURES!$B$2:$B$23,0),0),HLOOKUP(CE$2+1,FIXTURES!$C$2:$NC$23,MATCH($C12,FIXTURES!$B$2:$B$23,0),0))))</f>
        <v>tot</v>
      </c>
      <c r="CF12" s="117" t="str">
        <f>IF(CF$1="SAT",IF(AND(HLOOKUP(CF$2,FIXTURES!$C$2:$NC$23,MATCH($C12,FIXTURES!$B$2:$B$23,0),0)="",HLOOKUP(CF$2+1,FIXTURES!$C$2:$NC$23,MATCH($C12,FIXTURES!$B$2:$B$23,0),0)="",HLOOKUP(CF$2+2,FIXTURES!$C$2:$NC$23,MATCH($C12,FIXTURES!$B$2:$B$23,0),0)=""),HLOOKUP(CF$2-1,FIXTURES!$C$2:$NC$23,MATCH($C12,FIXTURES!$B$2:$B$23,0),0),IF(AND(HLOOKUP(CF$2,FIXTURES!$C$2:$NC$23,MATCH($C12,FIXTURES!$B$2:$B$23,0),0)="",HLOOKUP(CF$2+1,FIXTURES!$C$2:$NC$23,MATCH($C12,FIXTURES!$B$2:$B$23,0),0)=""),HLOOKUP(CF$2+2,FIXTURES!$C$2:$NC$23,MATCH($C12,FIXTURES!$B$2:$B$23,0),0),IF(HLOOKUP(CF$2+1,FIXTURES!$C$2:$NC$23,MATCH($C12,FIXTURES!$B$2:$B$23,0),0)="",HLOOKUP(CF$2,FIXTURES!$C$2:$NC$23,MATCH($C12,FIXTURES!$B$2:$B$23,0),0),HLOOKUP(CF$2+1,FIXTURES!$C$2:$NC$23,MATCH($C12,FIXTURES!$B$2:$B$23,0),0)))),IF(AND(HLOOKUP(CF$2,FIXTURES!$C$2:$NC$23,MATCH($C12,FIXTURES!$B$2:$B$23,0),0)="",HLOOKUP(CF$2+1,FIXTURES!$C$2:$NC$23,MATCH($C12,FIXTURES!$B$2:$B$23,0),0)=""),HLOOKUP(CF$2+2,FIXTURES!$C$2:$NC$23,MATCH($C12,FIXTURES!$B$2:$B$23,0),0),IF(HLOOKUP(CF$2+1,FIXTURES!$C$2:$NC$23,MATCH($C12,FIXTURES!$B$2:$B$23,0),0)="",HLOOKUP(CF$2,FIXTURES!$C$2:$NC$23,MATCH($C12,FIXTURES!$B$2:$B$23,0),0),HLOOKUP(CF$2+1,FIXTURES!$C$2:$NC$23,MATCH($C12,FIXTURES!$B$2:$B$23,0),0))))</f>
        <v/>
      </c>
      <c r="CG12" s="117" t="str">
        <f>IF(CG$1="SAT",IF(AND(HLOOKUP(CG$2,FIXTURES!$C$2:$NC$23,MATCH($C12,FIXTURES!$B$2:$B$23,0),0)="",HLOOKUP(CG$2+1,FIXTURES!$C$2:$NC$23,MATCH($C12,FIXTURES!$B$2:$B$23,0),0)="",HLOOKUP(CG$2+2,FIXTURES!$C$2:$NC$23,MATCH($C12,FIXTURES!$B$2:$B$23,0),0)=""),HLOOKUP(CG$2-1,FIXTURES!$C$2:$NC$23,MATCH($C12,FIXTURES!$B$2:$B$23,0),0),IF(AND(HLOOKUP(CG$2,FIXTURES!$C$2:$NC$23,MATCH($C12,FIXTURES!$B$2:$B$23,0),0)="",HLOOKUP(CG$2+1,FIXTURES!$C$2:$NC$23,MATCH($C12,FIXTURES!$B$2:$B$23,0),0)=""),HLOOKUP(CG$2+2,FIXTURES!$C$2:$NC$23,MATCH($C12,FIXTURES!$B$2:$B$23,0),0),IF(HLOOKUP(CG$2+1,FIXTURES!$C$2:$NC$23,MATCH($C12,FIXTURES!$B$2:$B$23,0),0)="",HLOOKUP(CG$2,FIXTURES!$C$2:$NC$23,MATCH($C12,FIXTURES!$B$2:$B$23,0),0),HLOOKUP(CG$2+1,FIXTURES!$C$2:$NC$23,MATCH($C12,FIXTURES!$B$2:$B$23,0),0)))),IF(AND(HLOOKUP(CG$2,FIXTURES!$C$2:$NC$23,MATCH($C12,FIXTURES!$B$2:$B$23,0),0)="",HLOOKUP(CG$2+1,FIXTURES!$C$2:$NC$23,MATCH($C12,FIXTURES!$B$2:$B$23,0),0)=""),HLOOKUP(CG$2+2,FIXTURES!$C$2:$NC$23,MATCH($C12,FIXTURES!$B$2:$B$23,0),0),IF(HLOOKUP(CG$2+1,FIXTURES!$C$2:$NC$23,MATCH($C12,FIXTURES!$B$2:$B$23,0),0)="",HLOOKUP(CG$2,FIXTURES!$C$2:$NC$23,MATCH($C12,FIXTURES!$B$2:$B$23,0),0),HLOOKUP(CG$2+1,FIXTURES!$C$2:$NC$23,MATCH($C12,FIXTURES!$B$2:$B$23,0),0))))</f>
        <v>BOU</v>
      </c>
      <c r="CH12" s="117" t="str">
        <f>IF(CH$1="SAT",IF(AND(HLOOKUP(CH$2,FIXTURES!$C$2:$NC$23,MATCH($C12,FIXTURES!$B$2:$B$23,0),0)="",HLOOKUP(CH$2+1,FIXTURES!$C$2:$NC$23,MATCH($C12,FIXTURES!$B$2:$B$23,0),0)="",HLOOKUP(CH$2+2,FIXTURES!$C$2:$NC$23,MATCH($C12,FIXTURES!$B$2:$B$23,0),0)=""),HLOOKUP(CH$2-1,FIXTURES!$C$2:$NC$23,MATCH($C12,FIXTURES!$B$2:$B$23,0),0),IF(AND(HLOOKUP(CH$2,FIXTURES!$C$2:$NC$23,MATCH($C12,FIXTURES!$B$2:$B$23,0),0)="",HLOOKUP(CH$2+1,FIXTURES!$C$2:$NC$23,MATCH($C12,FIXTURES!$B$2:$B$23,0),0)=""),HLOOKUP(CH$2+2,FIXTURES!$C$2:$NC$23,MATCH($C12,FIXTURES!$B$2:$B$23,0),0),IF(HLOOKUP(CH$2+1,FIXTURES!$C$2:$NC$23,MATCH($C12,FIXTURES!$B$2:$B$23,0),0)="",HLOOKUP(CH$2,FIXTURES!$C$2:$NC$23,MATCH($C12,FIXTURES!$B$2:$B$23,0),0),HLOOKUP(CH$2+1,FIXTURES!$C$2:$NC$23,MATCH($C12,FIXTURES!$B$2:$B$23,0),0)))),IF(AND(HLOOKUP(CH$2,FIXTURES!$C$2:$NC$23,MATCH($C12,FIXTURES!$B$2:$B$23,0),0)="",HLOOKUP(CH$2+1,FIXTURES!$C$2:$NC$23,MATCH($C12,FIXTURES!$B$2:$B$23,0),0)=""),HLOOKUP(CH$2+2,FIXTURES!$C$2:$NC$23,MATCH($C12,FIXTURES!$B$2:$B$23,0),0),IF(HLOOKUP(CH$2+1,FIXTURES!$C$2:$NC$23,MATCH($C12,FIXTURES!$B$2:$B$23,0),0)="",HLOOKUP(CH$2,FIXTURES!$C$2:$NC$23,MATCH($C12,FIXTURES!$B$2:$B$23,0),0),HLOOKUP(CH$2+1,FIXTURES!$C$2:$NC$23,MATCH($C12,FIXTURES!$B$2:$B$23,0),0))))</f>
        <v/>
      </c>
      <c r="CI12" s="117" t="str">
        <f>IF(CI$1="SAT",IF(AND(HLOOKUP(CI$2,FIXTURES!$C$2:$NC$23,MATCH($C12,FIXTURES!$B$2:$B$23,0),0)="",HLOOKUP(CI$2+1,FIXTURES!$C$2:$NC$23,MATCH($C12,FIXTURES!$B$2:$B$23,0),0)="",HLOOKUP(CI$2+2,FIXTURES!$C$2:$NC$23,MATCH($C12,FIXTURES!$B$2:$B$23,0),0)=""),HLOOKUP(CI$2-1,FIXTURES!$C$2:$NC$23,MATCH($C12,FIXTURES!$B$2:$B$23,0),0),IF(AND(HLOOKUP(CI$2,FIXTURES!$C$2:$NC$23,MATCH($C12,FIXTURES!$B$2:$B$23,0),0)="",HLOOKUP(CI$2+1,FIXTURES!$C$2:$NC$23,MATCH($C12,FIXTURES!$B$2:$B$23,0),0)=""),HLOOKUP(CI$2+2,FIXTURES!$C$2:$NC$23,MATCH($C12,FIXTURES!$B$2:$B$23,0),0),IF(HLOOKUP(CI$2+1,FIXTURES!$C$2:$NC$23,MATCH($C12,FIXTURES!$B$2:$B$23,0),0)="",HLOOKUP(CI$2,FIXTURES!$C$2:$NC$23,MATCH($C12,FIXTURES!$B$2:$B$23,0),0),HLOOKUP(CI$2+1,FIXTURES!$C$2:$NC$23,MATCH($C12,FIXTURES!$B$2:$B$23,0),0)))),IF(AND(HLOOKUP(CI$2,FIXTURES!$C$2:$NC$23,MATCH($C12,FIXTURES!$B$2:$B$23,0),0)="",HLOOKUP(CI$2+1,FIXTURES!$C$2:$NC$23,MATCH($C12,FIXTURES!$B$2:$B$23,0),0)=""),HLOOKUP(CI$2+2,FIXTURES!$C$2:$NC$23,MATCH($C12,FIXTURES!$B$2:$B$23,0),0),IF(HLOOKUP(CI$2+1,FIXTURES!$C$2:$NC$23,MATCH($C12,FIXTURES!$B$2:$B$23,0),0)="",HLOOKUP(CI$2,FIXTURES!$C$2:$NC$23,MATCH($C12,FIXTURES!$B$2:$B$23,0),0),HLOOKUP(CI$2+1,FIXTURES!$C$2:$NC$23,MATCH($C12,FIXTURES!$B$2:$B$23,0),0))))</f>
        <v>ful</v>
      </c>
      <c r="CJ12" s="117" t="str">
        <f>IF(CJ$1="SAT",IF(AND(HLOOKUP(CJ$2,FIXTURES!$C$2:$NC$23,MATCH($C12,FIXTURES!$B$2:$B$23,0),0)="",HLOOKUP(CJ$2+1,FIXTURES!$C$2:$NC$23,MATCH($C12,FIXTURES!$B$2:$B$23,0),0)="",HLOOKUP(CJ$2+2,FIXTURES!$C$2:$NC$23,MATCH($C12,FIXTURES!$B$2:$B$23,0),0)=""),HLOOKUP(CJ$2-1,FIXTURES!$C$2:$NC$23,MATCH($C12,FIXTURES!$B$2:$B$23,0),0),IF(AND(HLOOKUP(CJ$2,FIXTURES!$C$2:$NC$23,MATCH($C12,FIXTURES!$B$2:$B$23,0),0)="",HLOOKUP(CJ$2+1,FIXTURES!$C$2:$NC$23,MATCH($C12,FIXTURES!$B$2:$B$23,0),0)=""),HLOOKUP(CJ$2+2,FIXTURES!$C$2:$NC$23,MATCH($C12,FIXTURES!$B$2:$B$23,0),0),IF(HLOOKUP(CJ$2+1,FIXTURES!$C$2:$NC$23,MATCH($C12,FIXTURES!$B$2:$B$23,0),0)="",HLOOKUP(CJ$2,FIXTURES!$C$2:$NC$23,MATCH($C12,FIXTURES!$B$2:$B$23,0),0),HLOOKUP(CJ$2+1,FIXTURES!$C$2:$NC$23,MATCH($C12,FIXTURES!$B$2:$B$23,0),0)))),IF(AND(HLOOKUP(CJ$2,FIXTURES!$C$2:$NC$23,MATCH($C12,FIXTURES!$B$2:$B$23,0),0)="",HLOOKUP(CJ$2+1,FIXTURES!$C$2:$NC$23,MATCH($C12,FIXTURES!$B$2:$B$23,0),0)=""),HLOOKUP(CJ$2+2,FIXTURES!$C$2:$NC$23,MATCH($C12,FIXTURES!$B$2:$B$23,0),0),IF(HLOOKUP(CJ$2+1,FIXTURES!$C$2:$NC$23,MATCH($C12,FIXTURES!$B$2:$B$23,0),0)="",HLOOKUP(CJ$2,FIXTURES!$C$2:$NC$23,MATCH($C12,FIXTURES!$B$2:$B$23,0),0),HLOOKUP(CJ$2+1,FIXTURES!$C$2:$NC$23,MATCH($C12,FIXTURES!$B$2:$B$23,0),0))))</f>
        <v/>
      </c>
      <c r="CK12" s="117" t="str">
        <f>IF(CK$1="SAT",IF(AND(HLOOKUP(CK$2,FIXTURES!$C$2:$NC$23,MATCH($C12,FIXTURES!$B$2:$B$23,0),0)="",HLOOKUP(CK$2+1,FIXTURES!$C$2:$NC$23,MATCH($C12,FIXTURES!$B$2:$B$23,0),0)="",HLOOKUP(CK$2+2,FIXTURES!$C$2:$NC$23,MATCH($C12,FIXTURES!$B$2:$B$23,0),0)=""),HLOOKUP(CK$2-1,FIXTURES!$C$2:$NC$23,MATCH($C12,FIXTURES!$B$2:$B$23,0),0),IF(AND(HLOOKUP(CK$2,FIXTURES!$C$2:$NC$23,MATCH($C12,FIXTURES!$B$2:$B$23,0),0)="",HLOOKUP(CK$2+1,FIXTURES!$C$2:$NC$23,MATCH($C12,FIXTURES!$B$2:$B$23,0),0)=""),HLOOKUP(CK$2+2,FIXTURES!$C$2:$NC$23,MATCH($C12,FIXTURES!$B$2:$B$23,0),0),IF(HLOOKUP(CK$2+1,FIXTURES!$C$2:$NC$23,MATCH($C12,FIXTURES!$B$2:$B$23,0),0)="",HLOOKUP(CK$2,FIXTURES!$C$2:$NC$23,MATCH($C12,FIXTURES!$B$2:$B$23,0),0),HLOOKUP(CK$2+1,FIXTURES!$C$2:$NC$23,MATCH($C12,FIXTURES!$B$2:$B$23,0),0)))),IF(AND(HLOOKUP(CK$2,FIXTURES!$C$2:$NC$23,MATCH($C12,FIXTURES!$B$2:$B$23,0),0)="",HLOOKUP(CK$2+1,FIXTURES!$C$2:$NC$23,MATCH($C12,FIXTURES!$B$2:$B$23,0),0)=""),HLOOKUP(CK$2+2,FIXTURES!$C$2:$NC$23,MATCH($C12,FIXTURES!$B$2:$B$23,0),0),IF(HLOOKUP(CK$2+1,FIXTURES!$C$2:$NC$23,MATCH($C12,FIXTURES!$B$2:$B$23,0),0)="",HLOOKUP(CK$2,FIXTURES!$C$2:$NC$23,MATCH($C12,FIXTURES!$B$2:$B$23,0),0),HLOOKUP(CK$2+1,FIXTURES!$C$2:$NC$23,MATCH($C12,FIXTURES!$B$2:$B$23,0),0))))</f>
        <v>NFO</v>
      </c>
      <c r="CL12" s="117" t="str">
        <f>IF(CL$1="SAT",IF(AND(HLOOKUP(CL$2,FIXTURES!$C$2:$NC$23,MATCH($C12,FIXTURES!$B$2:$B$23,0),0)="",HLOOKUP(CL$2+1,FIXTURES!$C$2:$NC$23,MATCH($C12,FIXTURES!$B$2:$B$23,0),0)="",HLOOKUP(CL$2+2,FIXTURES!$C$2:$NC$23,MATCH($C12,FIXTURES!$B$2:$B$23,0),0)=""),HLOOKUP(CL$2-1,FIXTURES!$C$2:$NC$23,MATCH($C12,FIXTURES!$B$2:$B$23,0),0),IF(AND(HLOOKUP(CL$2,FIXTURES!$C$2:$NC$23,MATCH($C12,FIXTURES!$B$2:$B$23,0),0)="",HLOOKUP(CL$2+1,FIXTURES!$C$2:$NC$23,MATCH($C12,FIXTURES!$B$2:$B$23,0),0)=""),HLOOKUP(CL$2+2,FIXTURES!$C$2:$NC$23,MATCH($C12,FIXTURES!$B$2:$B$23,0),0),IF(HLOOKUP(CL$2+1,FIXTURES!$C$2:$NC$23,MATCH($C12,FIXTURES!$B$2:$B$23,0),0)="",HLOOKUP(CL$2,FIXTURES!$C$2:$NC$23,MATCH($C12,FIXTURES!$B$2:$B$23,0),0),HLOOKUP(CL$2+1,FIXTURES!$C$2:$NC$23,MATCH($C12,FIXTURES!$B$2:$B$23,0),0)))),IF(AND(HLOOKUP(CL$2,FIXTURES!$C$2:$NC$23,MATCH($C12,FIXTURES!$B$2:$B$23,0),0)="",HLOOKUP(CL$2+1,FIXTURES!$C$2:$NC$23,MATCH($C12,FIXTURES!$B$2:$B$23,0),0)=""),HLOOKUP(CL$2+2,FIXTURES!$C$2:$NC$23,MATCH($C12,FIXTURES!$B$2:$B$23,0),0),IF(HLOOKUP(CL$2+1,FIXTURES!$C$2:$NC$23,MATCH($C12,FIXTURES!$B$2:$B$23,0),0)="",HLOOKUP(CL$2,FIXTURES!$C$2:$NC$23,MATCH($C12,FIXTURES!$B$2:$B$23,0),0),HLOOKUP(CL$2+1,FIXTURES!$C$2:$NC$23,MATCH($C12,FIXTURES!$B$2:$B$23,0),0))))</f>
        <v/>
      </c>
      <c r="CM12" s="117" t="str">
        <f>IF(CM$1="SAT",IF(AND(HLOOKUP(CM$2,FIXTURES!$C$2:$NC$23,MATCH($C12,FIXTURES!$B$2:$B$23,0),0)="",HLOOKUP(CM$2+1,FIXTURES!$C$2:$NC$23,MATCH($C12,FIXTURES!$B$2:$B$23,0),0)="",HLOOKUP(CM$2+2,FIXTURES!$C$2:$NC$23,MATCH($C12,FIXTURES!$B$2:$B$23,0),0)=""),HLOOKUP(CM$2-1,FIXTURES!$C$2:$NC$23,MATCH($C12,FIXTURES!$B$2:$B$23,0),0),IF(AND(HLOOKUP(CM$2,FIXTURES!$C$2:$NC$23,MATCH($C12,FIXTURES!$B$2:$B$23,0),0)="",HLOOKUP(CM$2+1,FIXTURES!$C$2:$NC$23,MATCH($C12,FIXTURES!$B$2:$B$23,0),0)=""),HLOOKUP(CM$2+2,FIXTURES!$C$2:$NC$23,MATCH($C12,FIXTURES!$B$2:$B$23,0),0),IF(HLOOKUP(CM$2+1,FIXTURES!$C$2:$NC$23,MATCH($C12,FIXTURES!$B$2:$B$23,0),0)="",HLOOKUP(CM$2,FIXTURES!$C$2:$NC$23,MATCH($C12,FIXTURES!$B$2:$B$23,0),0),HLOOKUP(CM$2+1,FIXTURES!$C$2:$NC$23,MATCH($C12,FIXTURES!$B$2:$B$23,0),0)))),IF(AND(HLOOKUP(CM$2,FIXTURES!$C$2:$NC$23,MATCH($C12,FIXTURES!$B$2:$B$23,0),0)="",HLOOKUP(CM$2+1,FIXTURES!$C$2:$NC$23,MATCH($C12,FIXTURES!$B$2:$B$23,0),0)=""),HLOOKUP(CM$2+2,FIXTURES!$C$2:$NC$23,MATCH($C12,FIXTURES!$B$2:$B$23,0),0),IF(HLOOKUP(CM$2+1,FIXTURES!$C$2:$NC$23,MATCH($C12,FIXTURES!$B$2:$B$23,0),0)="",HLOOKUP(CM$2,FIXTURES!$C$2:$NC$23,MATCH($C12,FIXTURES!$B$2:$B$23,0),0),HLOOKUP(CM$2+1,FIXTURES!$C$2:$NC$23,MATCH($C12,FIXTURES!$B$2:$B$23,0),0))))</f>
        <v/>
      </c>
      <c r="CN12" s="117" t="str">
        <f>IF(CN$1="SAT",IF(AND(HLOOKUP(CN$2,FIXTURES!$C$2:$NC$23,MATCH($C12,FIXTURES!$B$2:$B$23,0),0)="",HLOOKUP(CN$2+1,FIXTURES!$C$2:$NC$23,MATCH($C12,FIXTURES!$B$2:$B$23,0),0)="",HLOOKUP(CN$2+2,FIXTURES!$C$2:$NC$23,MATCH($C12,FIXTURES!$B$2:$B$23,0),0)=""),HLOOKUP(CN$2-1,FIXTURES!$C$2:$NC$23,MATCH($C12,FIXTURES!$B$2:$B$23,0),0),IF(AND(HLOOKUP(CN$2,FIXTURES!$C$2:$NC$23,MATCH($C12,FIXTURES!$B$2:$B$23,0),0)="",HLOOKUP(CN$2+1,FIXTURES!$C$2:$NC$23,MATCH($C12,FIXTURES!$B$2:$B$23,0),0)=""),HLOOKUP(CN$2+2,FIXTURES!$C$2:$NC$23,MATCH($C12,FIXTURES!$B$2:$B$23,0),0),IF(HLOOKUP(CN$2+1,FIXTURES!$C$2:$NC$23,MATCH($C12,FIXTURES!$B$2:$B$23,0),0)="",HLOOKUP(CN$2,FIXTURES!$C$2:$NC$23,MATCH($C12,FIXTURES!$B$2:$B$23,0),0),HLOOKUP(CN$2+1,FIXTURES!$C$2:$NC$23,MATCH($C12,FIXTURES!$B$2:$B$23,0),0)))),IF(AND(HLOOKUP(CN$2,FIXTURES!$C$2:$NC$23,MATCH($C12,FIXTURES!$B$2:$B$23,0),0)="",HLOOKUP(CN$2+1,FIXTURES!$C$2:$NC$23,MATCH($C12,FIXTURES!$B$2:$B$23,0),0)=""),HLOOKUP(CN$2+2,FIXTURES!$C$2:$NC$23,MATCH($C12,FIXTURES!$B$2:$B$23,0),0),IF(HLOOKUP(CN$2+1,FIXTURES!$C$2:$NC$23,MATCH($C12,FIXTURES!$B$2:$B$23,0),0)="",HLOOKUP(CN$2,FIXTURES!$C$2:$NC$23,MATCH($C12,FIXTURES!$B$2:$B$23,0),0),HLOOKUP(CN$2+1,FIXTURES!$C$2:$NC$23,MATCH($C12,FIXTURES!$B$2:$B$23,0),0))))</f>
        <v/>
      </c>
      <c r="CO12" s="117" t="str">
        <f>IF(CO$1="SAT",IF(AND(HLOOKUP(CO$2,FIXTURES!$C$2:$NC$23,MATCH($C12,FIXTURES!$B$2:$B$23,0),0)="",HLOOKUP(CO$2+1,FIXTURES!$C$2:$NC$23,MATCH($C12,FIXTURES!$B$2:$B$23,0),0)="",HLOOKUP(CO$2+2,FIXTURES!$C$2:$NC$23,MATCH($C12,FIXTURES!$B$2:$B$23,0),0)=""),HLOOKUP(CO$2-1,FIXTURES!$C$2:$NC$23,MATCH($C12,FIXTURES!$B$2:$B$23,0),0),IF(AND(HLOOKUP(CO$2,FIXTURES!$C$2:$NC$23,MATCH($C12,FIXTURES!$B$2:$B$23,0),0)="",HLOOKUP(CO$2+1,FIXTURES!$C$2:$NC$23,MATCH($C12,FIXTURES!$B$2:$B$23,0),0)=""),HLOOKUP(CO$2+2,FIXTURES!$C$2:$NC$23,MATCH($C12,FIXTURES!$B$2:$B$23,0),0),IF(HLOOKUP(CO$2+1,FIXTURES!$C$2:$NC$23,MATCH($C12,FIXTURES!$B$2:$B$23,0),0)="",HLOOKUP(CO$2,FIXTURES!$C$2:$NC$23,MATCH($C12,FIXTURES!$B$2:$B$23,0),0),HLOOKUP(CO$2+1,FIXTURES!$C$2:$NC$23,MATCH($C12,FIXTURES!$B$2:$B$23,0),0)))),IF(AND(HLOOKUP(CO$2,FIXTURES!$C$2:$NC$23,MATCH($C12,FIXTURES!$B$2:$B$23,0),0)="",HLOOKUP(CO$2+1,FIXTURES!$C$2:$NC$23,MATCH($C12,FIXTURES!$B$2:$B$23,0),0)=""),HLOOKUP(CO$2+2,FIXTURES!$C$2:$NC$23,MATCH($C12,FIXTURES!$B$2:$B$23,0),0),IF(HLOOKUP(CO$2+1,FIXTURES!$C$2:$NC$23,MATCH($C12,FIXTURES!$B$2:$B$23,0),0)="",HLOOKUP(CO$2,FIXTURES!$C$2:$NC$23,MATCH($C12,FIXTURES!$B$2:$B$23,0),0),HLOOKUP(CO$2+1,FIXTURES!$C$2:$NC$23,MATCH($C12,FIXTURES!$B$2:$B$23,0),0))))</f>
        <v/>
      </c>
      <c r="CP12" s="117" t="str">
        <f>IF(CP$1="SAT",IF(AND(HLOOKUP(CP$2,FIXTURES!$C$2:$NC$23,MATCH($C12,FIXTURES!$B$2:$B$23,0),0)="",HLOOKUP(CP$2+1,FIXTURES!$C$2:$NC$23,MATCH($C12,FIXTURES!$B$2:$B$23,0),0)="",HLOOKUP(CP$2+2,FIXTURES!$C$2:$NC$23,MATCH($C12,FIXTURES!$B$2:$B$23,0),0)=""),HLOOKUP(CP$2-1,FIXTURES!$C$2:$NC$23,MATCH($C12,FIXTURES!$B$2:$B$23,0),0),IF(AND(HLOOKUP(CP$2,FIXTURES!$C$2:$NC$23,MATCH($C12,FIXTURES!$B$2:$B$23,0),0)="",HLOOKUP(CP$2+1,FIXTURES!$C$2:$NC$23,MATCH($C12,FIXTURES!$B$2:$B$23,0),0)=""),HLOOKUP(CP$2+2,FIXTURES!$C$2:$NC$23,MATCH($C12,FIXTURES!$B$2:$B$23,0),0),IF(HLOOKUP(CP$2+1,FIXTURES!$C$2:$NC$23,MATCH($C12,FIXTURES!$B$2:$B$23,0),0)="",HLOOKUP(CP$2,FIXTURES!$C$2:$NC$23,MATCH($C12,FIXTURES!$B$2:$B$23,0),0),HLOOKUP(CP$2+1,FIXTURES!$C$2:$NC$23,MATCH($C12,FIXTURES!$B$2:$B$23,0),0)))),IF(AND(HLOOKUP(CP$2,FIXTURES!$C$2:$NC$23,MATCH($C12,FIXTURES!$B$2:$B$23,0),0)="",HLOOKUP(CP$2+1,FIXTURES!$C$2:$NC$23,MATCH($C12,FIXTURES!$B$2:$B$23,0),0)=""),HLOOKUP(CP$2+2,FIXTURES!$C$2:$NC$23,MATCH($C12,FIXTURES!$B$2:$B$23,0),0),IF(HLOOKUP(CP$2+1,FIXTURES!$C$2:$NC$23,MATCH($C12,FIXTURES!$B$2:$B$23,0),0)="",HLOOKUP(CP$2,FIXTURES!$C$2:$NC$23,MATCH($C12,FIXTURES!$B$2:$B$23,0),0),HLOOKUP(CP$2+1,FIXTURES!$C$2:$NC$23,MATCH($C12,FIXTURES!$B$2:$B$23,0),0))))</f>
        <v/>
      </c>
      <c r="CQ12" s="117" t="str">
        <f>IF(CQ$1="SAT",IF(AND(HLOOKUP(CQ$2,FIXTURES!$C$2:$NC$23,MATCH($C12,FIXTURES!$B$2:$B$23,0),0)="",HLOOKUP(CQ$2+1,FIXTURES!$C$2:$NC$23,MATCH($C12,FIXTURES!$B$2:$B$23,0),0)="",HLOOKUP(CQ$2+2,FIXTURES!$C$2:$NC$23,MATCH($C12,FIXTURES!$B$2:$B$23,0),0)=""),HLOOKUP(CQ$2-1,FIXTURES!$C$2:$NC$23,MATCH($C12,FIXTURES!$B$2:$B$23,0),0),IF(AND(HLOOKUP(CQ$2,FIXTURES!$C$2:$NC$23,MATCH($C12,FIXTURES!$B$2:$B$23,0),0)="",HLOOKUP(CQ$2+1,FIXTURES!$C$2:$NC$23,MATCH($C12,FIXTURES!$B$2:$B$23,0),0)=""),HLOOKUP(CQ$2+2,FIXTURES!$C$2:$NC$23,MATCH($C12,FIXTURES!$B$2:$B$23,0),0),IF(HLOOKUP(CQ$2+1,FIXTURES!$C$2:$NC$23,MATCH($C12,FIXTURES!$B$2:$B$23,0),0)="",HLOOKUP(CQ$2,FIXTURES!$C$2:$NC$23,MATCH($C12,FIXTURES!$B$2:$B$23,0),0),HLOOKUP(CQ$2+1,FIXTURES!$C$2:$NC$23,MATCH($C12,FIXTURES!$B$2:$B$23,0),0)))),IF(AND(HLOOKUP(CQ$2,FIXTURES!$C$2:$NC$23,MATCH($C12,FIXTURES!$B$2:$B$23,0),0)="",HLOOKUP(CQ$2+1,FIXTURES!$C$2:$NC$23,MATCH($C12,FIXTURES!$B$2:$B$23,0),0)=""),HLOOKUP(CQ$2+2,FIXTURES!$C$2:$NC$23,MATCH($C12,FIXTURES!$B$2:$B$23,0),0),IF(HLOOKUP(CQ$2+1,FIXTURES!$C$2:$NC$23,MATCH($C12,FIXTURES!$B$2:$B$23,0),0)="",HLOOKUP(CQ$2,FIXTURES!$C$2:$NC$23,MATCH($C12,FIXTURES!$B$2:$B$23,0),0),HLOOKUP(CQ$2+1,FIXTURES!$C$2:$NC$23,MATCH($C12,FIXTURES!$B$2:$B$23,0),0))))</f>
        <v/>
      </c>
      <c r="CR12" s="117" t="str">
        <f>IF(CR$1="SAT",IF(AND(HLOOKUP(CR$2,FIXTURES!$C$2:$NC$23,MATCH($C12,FIXTURES!$B$2:$B$23,0),0)="",HLOOKUP(CR$2+1,FIXTURES!$C$2:$NC$23,MATCH($C12,FIXTURES!$B$2:$B$23,0),0)="",HLOOKUP(CR$2+2,FIXTURES!$C$2:$NC$23,MATCH($C12,FIXTURES!$B$2:$B$23,0),0)=""),HLOOKUP(CR$2-1,FIXTURES!$C$2:$NC$23,MATCH($C12,FIXTURES!$B$2:$B$23,0),0),IF(AND(HLOOKUP(CR$2,FIXTURES!$C$2:$NC$23,MATCH($C12,FIXTURES!$B$2:$B$23,0),0)="",HLOOKUP(CR$2+1,FIXTURES!$C$2:$NC$23,MATCH($C12,FIXTURES!$B$2:$B$23,0),0)=""),HLOOKUP(CR$2+2,FIXTURES!$C$2:$NC$23,MATCH($C12,FIXTURES!$B$2:$B$23,0),0),IF(HLOOKUP(CR$2+1,FIXTURES!$C$2:$NC$23,MATCH($C12,FIXTURES!$B$2:$B$23,0),0)="",HLOOKUP(CR$2,FIXTURES!$C$2:$NC$23,MATCH($C12,FIXTURES!$B$2:$B$23,0),0),HLOOKUP(CR$2+1,FIXTURES!$C$2:$NC$23,MATCH($C12,FIXTURES!$B$2:$B$23,0),0)))),IF(AND(HLOOKUP(CR$2,FIXTURES!$C$2:$NC$23,MATCH($C12,FIXTURES!$B$2:$B$23,0),0)="",HLOOKUP(CR$2+1,FIXTURES!$C$2:$NC$23,MATCH($C12,FIXTURES!$B$2:$B$23,0),0)=""),HLOOKUP(CR$2+2,FIXTURES!$C$2:$NC$23,MATCH($C12,FIXTURES!$B$2:$B$23,0),0),IF(HLOOKUP(CR$2+1,FIXTURES!$C$2:$NC$23,MATCH($C12,FIXTURES!$B$2:$B$23,0),0)="",HLOOKUP(CR$2,FIXTURES!$C$2:$NC$23,MATCH($C12,FIXTURES!$B$2:$B$23,0),0),HLOOKUP(CR$2+1,FIXTURES!$C$2:$NC$23,MATCH($C12,FIXTURES!$B$2:$B$23,0),0))))</f>
        <v/>
      </c>
      <c r="CS12" s="117" t="str">
        <f>IF(CS$1="SAT",IF(AND(HLOOKUP(CS$2,FIXTURES!$C$2:$NC$23,MATCH($C12,FIXTURES!$B$2:$B$23,0),0)="",HLOOKUP(CS$2+1,FIXTURES!$C$2:$NC$23,MATCH($C12,FIXTURES!$B$2:$B$23,0),0)="",HLOOKUP(CS$2+2,FIXTURES!$C$2:$NC$23,MATCH($C12,FIXTURES!$B$2:$B$23,0),0)=""),HLOOKUP(CS$2-1,FIXTURES!$C$2:$NC$23,MATCH($C12,FIXTURES!$B$2:$B$23,0),0),IF(AND(HLOOKUP(CS$2,FIXTURES!$C$2:$NC$23,MATCH($C12,FIXTURES!$B$2:$B$23,0),0)="",HLOOKUP(CS$2+1,FIXTURES!$C$2:$NC$23,MATCH($C12,FIXTURES!$B$2:$B$23,0),0)=""),HLOOKUP(CS$2+2,FIXTURES!$C$2:$NC$23,MATCH($C12,FIXTURES!$B$2:$B$23,0),0),IF(HLOOKUP(CS$2+1,FIXTURES!$C$2:$NC$23,MATCH($C12,FIXTURES!$B$2:$B$23,0),0)="",HLOOKUP(CS$2,FIXTURES!$C$2:$NC$23,MATCH($C12,FIXTURES!$B$2:$B$23,0),0),HLOOKUP(CS$2+1,FIXTURES!$C$2:$NC$23,MATCH($C12,FIXTURES!$B$2:$B$23,0),0)))),IF(AND(HLOOKUP(CS$2,FIXTURES!$C$2:$NC$23,MATCH($C12,FIXTURES!$B$2:$B$23,0),0)="",HLOOKUP(CS$2+1,FIXTURES!$C$2:$NC$23,MATCH($C12,FIXTURES!$B$2:$B$23,0),0)=""),HLOOKUP(CS$2+2,FIXTURES!$C$2:$NC$23,MATCH($C12,FIXTURES!$B$2:$B$23,0),0),IF(HLOOKUP(CS$2+1,FIXTURES!$C$2:$NC$23,MATCH($C12,FIXTURES!$B$2:$B$23,0),0)="",HLOOKUP(CS$2,FIXTURES!$C$2:$NC$23,MATCH($C12,FIXTURES!$B$2:$B$23,0),0),HLOOKUP(CS$2+1,FIXTURES!$C$2:$NC$23,MATCH($C12,FIXTURES!$B$2:$B$23,0),0))))</f>
        <v/>
      </c>
      <c r="CT12" s="117" t="str">
        <f>IF(CT$1="SAT",IF(AND(HLOOKUP(CT$2,FIXTURES!$C$2:$NC$23,MATCH($C12,FIXTURES!$B$2:$B$23,0),0)="",HLOOKUP(CT$2+1,FIXTURES!$C$2:$NC$23,MATCH($C12,FIXTURES!$B$2:$B$23,0),0)="",HLOOKUP(CT$2+2,FIXTURES!$C$2:$NC$23,MATCH($C12,FIXTURES!$B$2:$B$23,0),0)=""),HLOOKUP(CT$2-1,FIXTURES!$C$2:$NC$23,MATCH($C12,FIXTURES!$B$2:$B$23,0),0),IF(AND(HLOOKUP(CT$2,FIXTURES!$C$2:$NC$23,MATCH($C12,FIXTURES!$B$2:$B$23,0),0)="",HLOOKUP(CT$2+1,FIXTURES!$C$2:$NC$23,MATCH($C12,FIXTURES!$B$2:$B$23,0),0)=""),HLOOKUP(CT$2+2,FIXTURES!$C$2:$NC$23,MATCH($C12,FIXTURES!$B$2:$B$23,0),0),IF(HLOOKUP(CT$2+1,FIXTURES!$C$2:$NC$23,MATCH($C12,FIXTURES!$B$2:$B$23,0),0)="",HLOOKUP(CT$2,FIXTURES!$C$2:$NC$23,MATCH($C12,FIXTURES!$B$2:$B$23,0),0),HLOOKUP(CT$2+1,FIXTURES!$C$2:$NC$23,MATCH($C12,FIXTURES!$B$2:$B$23,0),0)))),IF(AND(HLOOKUP(CT$2,FIXTURES!$C$2:$NC$23,MATCH($C12,FIXTURES!$B$2:$B$23,0),0)="",HLOOKUP(CT$2+1,FIXTURES!$C$2:$NC$23,MATCH($C12,FIXTURES!$B$2:$B$23,0),0)=""),HLOOKUP(CT$2+2,FIXTURES!$C$2:$NC$23,MATCH($C12,FIXTURES!$B$2:$B$23,0),0),IF(HLOOKUP(CT$2+1,FIXTURES!$C$2:$NC$23,MATCH($C12,FIXTURES!$B$2:$B$23,0),0)="",HLOOKUP(CT$2,FIXTURES!$C$2:$NC$23,MATCH($C12,FIXTURES!$B$2:$B$23,0),0),HLOOKUP(CT$2+1,FIXTURES!$C$2:$NC$23,MATCH($C12,FIXTURES!$B$2:$B$23,0),0))))</f>
        <v/>
      </c>
      <c r="CU12" s="117" t="str">
        <f>IF(CU$1="SAT",IF(AND(HLOOKUP(CU$2,FIXTURES!$C$2:$NC$23,MATCH($C12,FIXTURES!$B$2:$B$23,0),0)="",HLOOKUP(CU$2+1,FIXTURES!$C$2:$NC$23,MATCH($C12,FIXTURES!$B$2:$B$23,0),0)="",HLOOKUP(CU$2+2,FIXTURES!$C$2:$NC$23,MATCH($C12,FIXTURES!$B$2:$B$23,0),0)=""),HLOOKUP(CU$2-1,FIXTURES!$C$2:$NC$23,MATCH($C12,FIXTURES!$B$2:$B$23,0),0),IF(AND(HLOOKUP(CU$2,FIXTURES!$C$2:$NC$23,MATCH($C12,FIXTURES!$B$2:$B$23,0),0)="",HLOOKUP(CU$2+1,FIXTURES!$C$2:$NC$23,MATCH($C12,FIXTURES!$B$2:$B$23,0),0)=""),HLOOKUP(CU$2+2,FIXTURES!$C$2:$NC$23,MATCH($C12,FIXTURES!$B$2:$B$23,0),0),IF(HLOOKUP(CU$2+1,FIXTURES!$C$2:$NC$23,MATCH($C12,FIXTURES!$B$2:$B$23,0),0)="",HLOOKUP(CU$2,FIXTURES!$C$2:$NC$23,MATCH($C12,FIXTURES!$B$2:$B$23,0),0),HLOOKUP(CU$2+1,FIXTURES!$C$2:$NC$23,MATCH($C12,FIXTURES!$B$2:$B$23,0),0)))),IF(AND(HLOOKUP(CU$2,FIXTURES!$C$2:$NC$23,MATCH($C12,FIXTURES!$B$2:$B$23,0),0)="",HLOOKUP(CU$2+1,FIXTURES!$C$2:$NC$23,MATCH($C12,FIXTURES!$B$2:$B$23,0),0)=""),HLOOKUP(CU$2+2,FIXTURES!$C$2:$NC$23,MATCH($C12,FIXTURES!$B$2:$B$23,0),0),IF(HLOOKUP(CU$2+1,FIXTURES!$C$2:$NC$23,MATCH($C12,FIXTURES!$B$2:$B$23,0),0)="",HLOOKUP(CU$2,FIXTURES!$C$2:$NC$23,MATCH($C12,FIXTURES!$B$2:$B$23,0),0),HLOOKUP(CU$2+1,FIXTURES!$C$2:$NC$23,MATCH($C12,FIXTURES!$B$2:$B$23,0),0))))</f>
        <v/>
      </c>
      <c r="CV12" s="117" t="str">
        <f>IF(CV$1="SAT",IF(AND(HLOOKUP(CV$2,FIXTURES!$C$2:$NC$23,MATCH($C12,FIXTURES!$B$2:$B$23,0),0)="",HLOOKUP(CV$2+1,FIXTURES!$C$2:$NC$23,MATCH($C12,FIXTURES!$B$2:$B$23,0),0)="",HLOOKUP(CV$2+2,FIXTURES!$C$2:$NC$23,MATCH($C12,FIXTURES!$B$2:$B$23,0),0)=""),HLOOKUP(CV$2-1,FIXTURES!$C$2:$NC$23,MATCH($C12,FIXTURES!$B$2:$B$23,0),0),IF(AND(HLOOKUP(CV$2,FIXTURES!$C$2:$NC$23,MATCH($C12,FIXTURES!$B$2:$B$23,0),0)="",HLOOKUP(CV$2+1,FIXTURES!$C$2:$NC$23,MATCH($C12,FIXTURES!$B$2:$B$23,0),0)=""),HLOOKUP(CV$2+2,FIXTURES!$C$2:$NC$23,MATCH($C12,FIXTURES!$B$2:$B$23,0),0),IF(HLOOKUP(CV$2+1,FIXTURES!$C$2:$NC$23,MATCH($C12,FIXTURES!$B$2:$B$23,0),0)="",HLOOKUP(CV$2,FIXTURES!$C$2:$NC$23,MATCH($C12,FIXTURES!$B$2:$B$23,0),0),HLOOKUP(CV$2+1,FIXTURES!$C$2:$NC$23,MATCH($C12,FIXTURES!$B$2:$B$23,0),0)))),IF(AND(HLOOKUP(CV$2,FIXTURES!$C$2:$NC$23,MATCH($C12,FIXTURES!$B$2:$B$23,0),0)="",HLOOKUP(CV$2+1,FIXTURES!$C$2:$NC$23,MATCH($C12,FIXTURES!$B$2:$B$23,0),0)=""),HLOOKUP(CV$2+2,FIXTURES!$C$2:$NC$23,MATCH($C12,FIXTURES!$B$2:$B$23,0),0),IF(HLOOKUP(CV$2+1,FIXTURES!$C$2:$NC$23,MATCH($C12,FIXTURES!$B$2:$B$23,0),0)="",HLOOKUP(CV$2,FIXTURES!$C$2:$NC$23,MATCH($C12,FIXTURES!$B$2:$B$23,0),0),HLOOKUP(CV$2+1,FIXTURES!$C$2:$NC$23,MATCH($C12,FIXTURES!$B$2:$B$23,0),0))))</f>
        <v/>
      </c>
      <c r="CW12" s="117" t="str">
        <f>IF(CW$1="SAT",IF(AND(HLOOKUP(CW$2,FIXTURES!$C$2:$NC$23,MATCH($C12,FIXTURES!$B$2:$B$23,0),0)="",HLOOKUP(CW$2+1,FIXTURES!$C$2:$NC$23,MATCH($C12,FIXTURES!$B$2:$B$23,0),0)="",HLOOKUP(CW$2+2,FIXTURES!$C$2:$NC$23,MATCH($C12,FIXTURES!$B$2:$B$23,0),0)=""),HLOOKUP(CW$2-1,FIXTURES!$C$2:$NC$23,MATCH($C12,FIXTURES!$B$2:$B$23,0),0),IF(AND(HLOOKUP(CW$2,FIXTURES!$C$2:$NC$23,MATCH($C12,FIXTURES!$B$2:$B$23,0),0)="",HLOOKUP(CW$2+1,FIXTURES!$C$2:$NC$23,MATCH($C12,FIXTURES!$B$2:$B$23,0),0)=""),HLOOKUP(CW$2+2,FIXTURES!$C$2:$NC$23,MATCH($C12,FIXTURES!$B$2:$B$23,0),0),IF(HLOOKUP(CW$2+1,FIXTURES!$C$2:$NC$23,MATCH($C12,FIXTURES!$B$2:$B$23,0),0)="",HLOOKUP(CW$2,FIXTURES!$C$2:$NC$23,MATCH($C12,FIXTURES!$B$2:$B$23,0),0),HLOOKUP(CW$2+1,FIXTURES!$C$2:$NC$23,MATCH($C12,FIXTURES!$B$2:$B$23,0),0)))),IF(AND(HLOOKUP(CW$2,FIXTURES!$C$2:$NC$23,MATCH($C12,FIXTURES!$B$2:$B$23,0),0)="",HLOOKUP(CW$2+1,FIXTURES!$C$2:$NC$23,MATCH($C12,FIXTURES!$B$2:$B$23,0),0)=""),HLOOKUP(CW$2+2,FIXTURES!$C$2:$NC$23,MATCH($C12,FIXTURES!$B$2:$B$23,0),0),IF(HLOOKUP(CW$2+1,FIXTURES!$C$2:$NC$23,MATCH($C12,FIXTURES!$B$2:$B$23,0),0)="",HLOOKUP(CW$2,FIXTURES!$C$2:$NC$23,MATCH($C12,FIXTURES!$B$2:$B$23,0),0),HLOOKUP(CW$2+1,FIXTURES!$C$2:$NC$23,MATCH($C12,FIXTURES!$B$2:$B$23,0),0))))</f>
        <v/>
      </c>
      <c r="CX12" s="117" t="str">
        <f>IF(CX$1="SAT",IF(AND(HLOOKUP(CX$2,FIXTURES!$C$2:$NC$23,MATCH($C12,FIXTURES!$B$2:$B$23,0),0)="",HLOOKUP(CX$2+1,FIXTURES!$C$2:$NC$23,MATCH($C12,FIXTURES!$B$2:$B$23,0),0)="",HLOOKUP(CX$2+2,FIXTURES!$C$2:$NC$23,MATCH($C12,FIXTURES!$B$2:$B$23,0),0)=""),HLOOKUP(CX$2-1,FIXTURES!$C$2:$NC$23,MATCH($C12,FIXTURES!$B$2:$B$23,0),0),IF(AND(HLOOKUP(CX$2,FIXTURES!$C$2:$NC$23,MATCH($C12,FIXTURES!$B$2:$B$23,0),0)="",HLOOKUP(CX$2+1,FIXTURES!$C$2:$NC$23,MATCH($C12,FIXTURES!$B$2:$B$23,0),0)=""),HLOOKUP(CX$2+2,FIXTURES!$C$2:$NC$23,MATCH($C12,FIXTURES!$B$2:$B$23,0),0),IF(HLOOKUP(CX$2+1,FIXTURES!$C$2:$NC$23,MATCH($C12,FIXTURES!$B$2:$B$23,0),0)="",HLOOKUP(CX$2,FIXTURES!$C$2:$NC$23,MATCH($C12,FIXTURES!$B$2:$B$23,0),0),HLOOKUP(CX$2+1,FIXTURES!$C$2:$NC$23,MATCH($C12,FIXTURES!$B$2:$B$23,0),0)))),IF(AND(HLOOKUP(CX$2,FIXTURES!$C$2:$NC$23,MATCH($C12,FIXTURES!$B$2:$B$23,0),0)="",HLOOKUP(CX$2+1,FIXTURES!$C$2:$NC$23,MATCH($C12,FIXTURES!$B$2:$B$23,0),0)=""),HLOOKUP(CX$2+2,FIXTURES!$C$2:$NC$23,MATCH($C12,FIXTURES!$B$2:$B$23,0),0),IF(HLOOKUP(CX$2+1,FIXTURES!$C$2:$NC$23,MATCH($C12,FIXTURES!$B$2:$B$23,0),0)="",HLOOKUP(CX$2,FIXTURES!$C$2:$NC$23,MATCH($C12,FIXTURES!$B$2:$B$23,0),0),HLOOKUP(CX$2+1,FIXTURES!$C$2:$NC$23,MATCH($C12,FIXTURES!$B$2:$B$23,0),0))))</f>
        <v/>
      </c>
      <c r="CY12" s="117" t="str">
        <f>IF(CY$1="SAT",IF(AND(HLOOKUP(CY$2,FIXTURES!$C$2:$NC$23,MATCH($C12,FIXTURES!$B$2:$B$23,0),0)="",HLOOKUP(CY$2+1,FIXTURES!$C$2:$NC$23,MATCH($C12,FIXTURES!$B$2:$B$23,0),0)="",HLOOKUP(CY$2+2,FIXTURES!$C$2:$NC$23,MATCH($C12,FIXTURES!$B$2:$B$23,0),0)=""),HLOOKUP(CY$2-1,FIXTURES!$C$2:$NC$23,MATCH($C12,FIXTURES!$B$2:$B$23,0),0),IF(AND(HLOOKUP(CY$2,FIXTURES!$C$2:$NC$23,MATCH($C12,FIXTURES!$B$2:$B$23,0),0)="",HLOOKUP(CY$2+1,FIXTURES!$C$2:$NC$23,MATCH($C12,FIXTURES!$B$2:$B$23,0),0)=""),HLOOKUP(CY$2+2,FIXTURES!$C$2:$NC$23,MATCH($C12,FIXTURES!$B$2:$B$23,0),0),IF(HLOOKUP(CY$2+1,FIXTURES!$C$2:$NC$23,MATCH($C12,FIXTURES!$B$2:$B$23,0),0)="",HLOOKUP(CY$2,FIXTURES!$C$2:$NC$23,MATCH($C12,FIXTURES!$B$2:$B$23,0),0),HLOOKUP(CY$2+1,FIXTURES!$C$2:$NC$23,MATCH($C12,FIXTURES!$B$2:$B$23,0),0)))),IF(AND(HLOOKUP(CY$2,FIXTURES!$C$2:$NC$23,MATCH($C12,FIXTURES!$B$2:$B$23,0),0)="",HLOOKUP(CY$2+1,FIXTURES!$C$2:$NC$23,MATCH($C12,FIXTURES!$B$2:$B$23,0),0)=""),HLOOKUP(CY$2+2,FIXTURES!$C$2:$NC$23,MATCH($C12,FIXTURES!$B$2:$B$23,0),0),IF(HLOOKUP(CY$2+1,FIXTURES!$C$2:$NC$23,MATCH($C12,FIXTURES!$B$2:$B$23,0),0)="",HLOOKUP(CY$2,FIXTURES!$C$2:$NC$23,MATCH($C12,FIXTURES!$B$2:$B$23,0),0),HLOOKUP(CY$2+1,FIXTURES!$C$2:$NC$23,MATCH($C12,FIXTURES!$B$2:$B$23,0),0))))</f>
        <v/>
      </c>
      <c r="CZ12" s="117" t="str">
        <f>IF(CZ$1="SAT",IF(AND(HLOOKUP(CZ$2,FIXTURES!$C$2:$NC$23,MATCH($C12,FIXTURES!$B$2:$B$23,0),0)="",HLOOKUP(CZ$2+1,FIXTURES!$C$2:$NC$23,MATCH($C12,FIXTURES!$B$2:$B$23,0),0)="",HLOOKUP(CZ$2+2,FIXTURES!$C$2:$NC$23,MATCH($C12,FIXTURES!$B$2:$B$23,0),0)=""),HLOOKUP(CZ$2-1,FIXTURES!$C$2:$NC$23,MATCH($C12,FIXTURES!$B$2:$B$23,0),0),IF(AND(HLOOKUP(CZ$2,FIXTURES!$C$2:$NC$23,MATCH($C12,FIXTURES!$B$2:$B$23,0),0)="",HLOOKUP(CZ$2+1,FIXTURES!$C$2:$NC$23,MATCH($C12,FIXTURES!$B$2:$B$23,0),0)=""),HLOOKUP(CZ$2+2,FIXTURES!$C$2:$NC$23,MATCH($C12,FIXTURES!$B$2:$B$23,0),0),IF(HLOOKUP(CZ$2+1,FIXTURES!$C$2:$NC$23,MATCH($C12,FIXTURES!$B$2:$B$23,0),0)="",HLOOKUP(CZ$2,FIXTURES!$C$2:$NC$23,MATCH($C12,FIXTURES!$B$2:$B$23,0),0),HLOOKUP(CZ$2+1,FIXTURES!$C$2:$NC$23,MATCH($C12,FIXTURES!$B$2:$B$23,0),0)))),IF(AND(HLOOKUP(CZ$2,FIXTURES!$C$2:$NC$23,MATCH($C12,FIXTURES!$B$2:$B$23,0),0)="",HLOOKUP(CZ$2+1,FIXTURES!$C$2:$NC$23,MATCH($C12,FIXTURES!$B$2:$B$23,0),0)=""),HLOOKUP(CZ$2+2,FIXTURES!$C$2:$NC$23,MATCH($C12,FIXTURES!$B$2:$B$23,0),0),IF(HLOOKUP(CZ$2+1,FIXTURES!$C$2:$NC$23,MATCH($C12,FIXTURES!$B$2:$B$23,0),0)="",HLOOKUP(CZ$2,FIXTURES!$C$2:$NC$23,MATCH($C12,FIXTURES!$B$2:$B$23,0),0),HLOOKUP(CZ$2+1,FIXTURES!$C$2:$NC$23,MATCH($C12,FIXTURES!$B$2:$B$23,0),0))))</f>
        <v/>
      </c>
      <c r="DA12" s="117" t="str">
        <f>IF(DA$1="SAT",IF(AND(HLOOKUP(DA$2,FIXTURES!$C$2:$NC$23,MATCH($C12,FIXTURES!$B$2:$B$23,0),0)="",HLOOKUP(DA$2+1,FIXTURES!$C$2:$NC$23,MATCH($C12,FIXTURES!$B$2:$B$23,0),0)="",HLOOKUP(DA$2+2,FIXTURES!$C$2:$NC$23,MATCH($C12,FIXTURES!$B$2:$B$23,0),0)=""),HLOOKUP(DA$2-1,FIXTURES!$C$2:$NC$23,MATCH($C12,FIXTURES!$B$2:$B$23,0),0),IF(AND(HLOOKUP(DA$2,FIXTURES!$C$2:$NC$23,MATCH($C12,FIXTURES!$B$2:$B$23,0),0)="",HLOOKUP(DA$2+1,FIXTURES!$C$2:$NC$23,MATCH($C12,FIXTURES!$B$2:$B$23,0),0)=""),HLOOKUP(DA$2+2,FIXTURES!$C$2:$NC$23,MATCH($C12,FIXTURES!$B$2:$B$23,0),0),IF(HLOOKUP(DA$2+1,FIXTURES!$C$2:$NC$23,MATCH($C12,FIXTURES!$B$2:$B$23,0),0)="",HLOOKUP(DA$2,FIXTURES!$C$2:$NC$23,MATCH($C12,FIXTURES!$B$2:$B$23,0),0),HLOOKUP(DA$2+1,FIXTURES!$C$2:$NC$23,MATCH($C12,FIXTURES!$B$2:$B$23,0),0)))),IF(AND(HLOOKUP(DA$2,FIXTURES!$C$2:$NC$23,MATCH($C12,FIXTURES!$B$2:$B$23,0),0)="",HLOOKUP(DA$2+1,FIXTURES!$C$2:$NC$23,MATCH($C12,FIXTURES!$B$2:$B$23,0),0)=""),HLOOKUP(DA$2+2,FIXTURES!$C$2:$NC$23,MATCH($C12,FIXTURES!$B$2:$B$23,0),0),IF(HLOOKUP(DA$2+1,FIXTURES!$C$2:$NC$23,MATCH($C12,FIXTURES!$B$2:$B$23,0),0)="",HLOOKUP(DA$2,FIXTURES!$C$2:$NC$23,MATCH($C12,FIXTURES!$B$2:$B$23,0),0),HLOOKUP(DA$2+1,FIXTURES!$C$2:$NC$23,MATCH($C12,FIXTURES!$B$2:$B$23,0),0))))</f>
        <v/>
      </c>
      <c r="DB12" s="117" t="str">
        <f>IF(DB$1="SAT",IF(AND(HLOOKUP(DB$2,FIXTURES!$C$2:$NC$23,MATCH($C12,FIXTURES!$B$2:$B$23,0),0)="",HLOOKUP(DB$2+1,FIXTURES!$C$2:$NC$23,MATCH($C12,FIXTURES!$B$2:$B$23,0),0)="",HLOOKUP(DB$2+2,FIXTURES!$C$2:$NC$23,MATCH($C12,FIXTURES!$B$2:$B$23,0),0)=""),HLOOKUP(DB$2-1,FIXTURES!$C$2:$NC$23,MATCH($C12,FIXTURES!$B$2:$B$23,0),0),IF(AND(HLOOKUP(DB$2,FIXTURES!$C$2:$NC$23,MATCH($C12,FIXTURES!$B$2:$B$23,0),0)="",HLOOKUP(DB$2+1,FIXTURES!$C$2:$NC$23,MATCH($C12,FIXTURES!$B$2:$B$23,0),0)=""),HLOOKUP(DB$2+2,FIXTURES!$C$2:$NC$23,MATCH($C12,FIXTURES!$B$2:$B$23,0),0),IF(HLOOKUP(DB$2+1,FIXTURES!$C$2:$NC$23,MATCH($C12,FIXTURES!$B$2:$B$23,0),0)="",HLOOKUP(DB$2,FIXTURES!$C$2:$NC$23,MATCH($C12,FIXTURES!$B$2:$B$23,0),0),HLOOKUP(DB$2+1,FIXTURES!$C$2:$NC$23,MATCH($C12,FIXTURES!$B$2:$B$23,0),0)))),IF(AND(HLOOKUP(DB$2,FIXTURES!$C$2:$NC$23,MATCH($C12,FIXTURES!$B$2:$B$23,0),0)="",HLOOKUP(DB$2+1,FIXTURES!$C$2:$NC$23,MATCH($C12,FIXTURES!$B$2:$B$23,0),0)=""),HLOOKUP(DB$2+2,FIXTURES!$C$2:$NC$23,MATCH($C12,FIXTURES!$B$2:$B$23,0),0),IF(HLOOKUP(DB$2+1,FIXTURES!$C$2:$NC$23,MATCH($C12,FIXTURES!$B$2:$B$23,0),0)="",HLOOKUP(DB$2,FIXTURES!$C$2:$NC$23,MATCH($C12,FIXTURES!$B$2:$B$23,0),0),HLOOKUP(DB$2+1,FIXTURES!$C$2:$NC$23,MATCH($C12,FIXTURES!$B$2:$B$23,0),0))))</f>
        <v/>
      </c>
      <c r="DC12" s="117" t="str">
        <f>IF(DC$1="SAT",IF(AND(HLOOKUP(DC$2,FIXTURES!$C$2:$NC$23,MATCH($C12,FIXTURES!$B$2:$B$23,0),0)="",HLOOKUP(DC$2+1,FIXTURES!$C$2:$NC$23,MATCH($C12,FIXTURES!$B$2:$B$23,0),0)="",HLOOKUP(DC$2+2,FIXTURES!$C$2:$NC$23,MATCH($C12,FIXTURES!$B$2:$B$23,0),0)=""),HLOOKUP(DC$2-1,FIXTURES!$C$2:$NC$23,MATCH($C12,FIXTURES!$B$2:$B$23,0),0),IF(AND(HLOOKUP(DC$2,FIXTURES!$C$2:$NC$23,MATCH($C12,FIXTURES!$B$2:$B$23,0),0)="",HLOOKUP(DC$2+1,FIXTURES!$C$2:$NC$23,MATCH($C12,FIXTURES!$B$2:$B$23,0),0)=""),HLOOKUP(DC$2+2,FIXTURES!$C$2:$NC$23,MATCH($C12,FIXTURES!$B$2:$B$23,0),0),IF(HLOOKUP(DC$2+1,FIXTURES!$C$2:$NC$23,MATCH($C12,FIXTURES!$B$2:$B$23,0),0)="",HLOOKUP(DC$2,FIXTURES!$C$2:$NC$23,MATCH($C12,FIXTURES!$B$2:$B$23,0),0),HLOOKUP(DC$2+1,FIXTURES!$C$2:$NC$23,MATCH($C12,FIXTURES!$B$2:$B$23,0),0)))),IF(AND(HLOOKUP(DC$2,FIXTURES!$C$2:$NC$23,MATCH($C12,FIXTURES!$B$2:$B$23,0),0)="",HLOOKUP(DC$2+1,FIXTURES!$C$2:$NC$23,MATCH($C12,FIXTURES!$B$2:$B$23,0),0)=""),HLOOKUP(DC$2+2,FIXTURES!$C$2:$NC$23,MATCH($C12,FIXTURES!$B$2:$B$23,0),0),IF(HLOOKUP(DC$2+1,FIXTURES!$C$2:$NC$23,MATCH($C12,FIXTURES!$B$2:$B$23,0),0)="",HLOOKUP(DC$2,FIXTURES!$C$2:$NC$23,MATCH($C12,FIXTURES!$B$2:$B$23,0),0),HLOOKUP(DC$2+1,FIXTURES!$C$2:$NC$23,MATCH($C12,FIXTURES!$B$2:$B$23,0),0))))</f>
        <v/>
      </c>
      <c r="DD12" s="116"/>
      <c r="DE12" s="102" t="str">
        <f>LEFT(HLOOKUP(DE$2,FIXTURES!$C$2:$NJ$23,MATCH($C12,FIXTURES!$B$2:$B$23,0),0),3)</f>
        <v>ARS</v>
      </c>
      <c r="DF12" s="102" t="str">
        <f>IF(LEN(HLOOKUP(DE$2,FIXTURES!$C$2:$NJ$23,MATCH($C12,FIXTURES!$B$2:$B$23,0),0))=6,RIGHT(HLOOKUP(DE$2,FIXTURES!$C$2:$NJ$23,MATCH($C12,FIXTURES!$B$2:$B$23,0),0),3),"")</f>
        <v/>
      </c>
      <c r="DG12" s="102" t="str">
        <f>IF(LEN(HLOOKUP(DE$2,FIXTURES!$C$2:$NJ$23,MATCH($C12,FIXTURES!$B$2:$B$23,0),0))=9,RIGHT(HLOOKUP(DE$2,FIXTURES!$C$2:$NJ$23,MATCH($C12,FIXTURES!$B$2:$B$23,0),0),3),"")</f>
        <v/>
      </c>
      <c r="DH12" s="102" t="str">
        <f>IFERROR(IF(BGW!$F39=1,"",VLOOKUP($C12,BGW!$B$33:$E$52,MATCH($DH$2,BGW!$B$32:$E$32,0),0)),"")</f>
        <v/>
      </c>
      <c r="DI12" s="102" t="str">
        <f>IFERROR(IF(BGW!$F64=1,"",VLOOKUP($C12,BGW!$B$58:$E$77,MATCH($DI$2,BGW!$B$57:$E$57,0),0)),"")</f>
        <v/>
      </c>
      <c r="DJ12" s="102" t="str">
        <f>IFERROR(IF(BGW!$F89=1,"",VLOOKUP($C12,BGW!$B$83:$E$102,MATCH($DJ$2,BGW!$B$82:$E$82,0),0)),"")</f>
        <v/>
      </c>
      <c r="DK12" s="116"/>
    </row>
    <row r="13" spans="1:367" s="118" customFormat="1" ht="21.75" customHeight="1" x14ac:dyDescent="0.3">
      <c r="A13" s="103" t="s">
        <v>64</v>
      </c>
      <c r="B13" s="115">
        <f>VLOOKUP(A13,[1]Table!$B$1:$O$21,MATCH("xGD/90",[1]Table!$B$1:$O$1,0),0)</f>
        <v>-0.61</v>
      </c>
      <c r="C13" s="116" t="s">
        <v>7</v>
      </c>
      <c r="D13" s="117" t="str">
        <f>IF(D$1="SAT",IF(AND(HLOOKUP(D$2,FIXTURES!$C$2:$NC$23,MATCH($C13,FIXTURES!$B$2:$B$23,0),0)="",HLOOKUP(D$2+1,FIXTURES!$C$2:$NC$23,MATCH($C13,FIXTURES!$B$2:$B$23,0),0)="",HLOOKUP(D$2+2,FIXTURES!$C$2:$NC$23,MATCH($C13,FIXTURES!$B$2:$B$23,0),0)=""),HLOOKUP(D$2-1,FIXTURES!$C$2:$NC$23,MATCH($C13,FIXTURES!$B$2:$B$23,0),0),IF(AND(HLOOKUP(D$2,FIXTURES!$C$2:$NC$23,MATCH($C13,FIXTURES!$B$2:$B$23,0),0)="",HLOOKUP(D$2+1,FIXTURES!$C$2:$NC$23,MATCH($C13,FIXTURES!$B$2:$B$23,0),0)=""),HLOOKUP(D$2+2,FIXTURES!$C$2:$NC$23,MATCH($C13,FIXTURES!$B$2:$B$23,0),0),IF(HLOOKUP(D$2+1,FIXTURES!$C$2:$NC$23,MATCH($C13,FIXTURES!$B$2:$B$23,0),0)="",HLOOKUP(D$2,FIXTURES!$C$2:$NC$23,MATCH($C13,FIXTURES!$B$2:$B$23,0),0),HLOOKUP(D$2+1,FIXTURES!$C$2:$NC$23,MATCH($C13,FIXTURES!$B$2:$B$23,0),0)))),IF(AND(HLOOKUP(D$2,FIXTURES!$C$2:$NC$23,MATCH($C13,FIXTURES!$B$2:$B$23,0),0)="",HLOOKUP(D$2+1,FIXTURES!$C$2:$NC$23,MATCH($C13,FIXTURES!$B$2:$B$23,0),0)=""),HLOOKUP(D$2+2,FIXTURES!$C$2:$NC$23,MATCH($C13,FIXTURES!$B$2:$B$23,0),0),IF(HLOOKUP(D$2+1,FIXTURES!$C$2:$NC$23,MATCH($C13,FIXTURES!$B$2:$B$23,0),0)="",HLOOKUP(D$2,FIXTURES!$C$2:$NC$23,MATCH($C13,FIXTURES!$B$2:$B$23,0),0),HLOOKUP(D$2+1,FIXTURES!$C$2:$NC$23,MATCH($C13,FIXTURES!$B$2:$B$23,0),0))))</f>
        <v/>
      </c>
      <c r="E13" s="117" t="str">
        <f>IF(E$1="SAT",IF(AND(HLOOKUP(E$2,FIXTURES!$C$2:$NC$23,MATCH($C13,FIXTURES!$B$2:$B$23,0),0)="",HLOOKUP(E$2+1,FIXTURES!$C$2:$NC$23,MATCH($C13,FIXTURES!$B$2:$B$23,0),0)="",HLOOKUP(E$2+2,FIXTURES!$C$2:$NC$23,MATCH($C13,FIXTURES!$B$2:$B$23,0),0)=""),HLOOKUP(E$2-1,FIXTURES!$C$2:$NC$23,MATCH($C13,FIXTURES!$B$2:$B$23,0),0),IF(AND(HLOOKUP(E$2,FIXTURES!$C$2:$NC$23,MATCH($C13,FIXTURES!$B$2:$B$23,0),0)="",HLOOKUP(E$2+1,FIXTURES!$C$2:$NC$23,MATCH($C13,FIXTURES!$B$2:$B$23,0),0)=""),HLOOKUP(E$2+2,FIXTURES!$C$2:$NC$23,MATCH($C13,FIXTURES!$B$2:$B$23,0),0),IF(HLOOKUP(E$2+1,FIXTURES!$C$2:$NC$23,MATCH($C13,FIXTURES!$B$2:$B$23,0),0)="",HLOOKUP(E$2,FIXTURES!$C$2:$NC$23,MATCH($C13,FIXTURES!$B$2:$B$23,0),0),HLOOKUP(E$2+1,FIXTURES!$C$2:$NC$23,MATCH($C13,FIXTURES!$B$2:$B$23,0),0)))),IF(AND(HLOOKUP(E$2,FIXTURES!$C$2:$NC$23,MATCH($C13,FIXTURES!$B$2:$B$23,0),0)="",HLOOKUP(E$2+1,FIXTURES!$C$2:$NC$23,MATCH($C13,FIXTURES!$B$2:$B$23,0),0)=""),HLOOKUP(E$2+2,FIXTURES!$C$2:$NC$23,MATCH($C13,FIXTURES!$B$2:$B$23,0),0),IF(HLOOKUP(E$2+1,FIXTURES!$C$2:$NC$23,MATCH($C13,FIXTURES!$B$2:$B$23,0),0)="",HLOOKUP(E$2,FIXTURES!$C$2:$NC$23,MATCH($C13,FIXTURES!$B$2:$B$23,0),0),HLOOKUP(E$2+1,FIXTURES!$C$2:$NC$23,MATCH($C13,FIXTURES!$B$2:$B$23,0),0))))</f>
        <v>CHE</v>
      </c>
      <c r="F13" s="117" t="str">
        <f>IF(F$1="SAT",IF(AND(HLOOKUP(F$2,FIXTURES!$C$2:$NC$23,MATCH($C13,FIXTURES!$B$2:$B$23,0),0)="",HLOOKUP(F$2+1,FIXTURES!$C$2:$NC$23,MATCH($C13,FIXTURES!$B$2:$B$23,0),0)="",HLOOKUP(F$2+2,FIXTURES!$C$2:$NC$23,MATCH($C13,FIXTURES!$B$2:$B$23,0),0)=""),HLOOKUP(F$2-1,FIXTURES!$C$2:$NC$23,MATCH($C13,FIXTURES!$B$2:$B$23,0),0),IF(AND(HLOOKUP(F$2,FIXTURES!$C$2:$NC$23,MATCH($C13,FIXTURES!$B$2:$B$23,0),0)="",HLOOKUP(F$2+1,FIXTURES!$C$2:$NC$23,MATCH($C13,FIXTURES!$B$2:$B$23,0),0)=""),HLOOKUP(F$2+2,FIXTURES!$C$2:$NC$23,MATCH($C13,FIXTURES!$B$2:$B$23,0),0),IF(HLOOKUP(F$2+1,FIXTURES!$C$2:$NC$23,MATCH($C13,FIXTURES!$B$2:$B$23,0),0)="",HLOOKUP(F$2,FIXTURES!$C$2:$NC$23,MATCH($C13,FIXTURES!$B$2:$B$23,0),0),HLOOKUP(F$2+1,FIXTURES!$C$2:$NC$23,MATCH($C13,FIXTURES!$B$2:$B$23,0),0)))),IF(AND(HLOOKUP(F$2,FIXTURES!$C$2:$NC$23,MATCH($C13,FIXTURES!$B$2:$B$23,0),0)="",HLOOKUP(F$2+1,FIXTURES!$C$2:$NC$23,MATCH($C13,FIXTURES!$B$2:$B$23,0),0)=""),HLOOKUP(F$2+2,FIXTURES!$C$2:$NC$23,MATCH($C13,FIXTURES!$B$2:$B$23,0),0),IF(HLOOKUP(F$2+1,FIXTURES!$C$2:$NC$23,MATCH($C13,FIXTURES!$B$2:$B$23,0),0)="",HLOOKUP(F$2,FIXTURES!$C$2:$NC$23,MATCH($C13,FIXTURES!$B$2:$B$23,0),0),HLOOKUP(F$2+1,FIXTURES!$C$2:$NC$23,MATCH($C13,FIXTURES!$B$2:$B$23,0),0))))</f>
        <v/>
      </c>
      <c r="G13" s="117" t="str">
        <f>IF(G$1="SAT",IF(AND(HLOOKUP(G$2,FIXTURES!$C$2:$NC$23,MATCH($C13,FIXTURES!$B$2:$B$23,0),0)="",HLOOKUP(G$2+1,FIXTURES!$C$2:$NC$23,MATCH($C13,FIXTURES!$B$2:$B$23,0),0)="",HLOOKUP(G$2+2,FIXTURES!$C$2:$NC$23,MATCH($C13,FIXTURES!$B$2:$B$23,0),0)=""),HLOOKUP(G$2-1,FIXTURES!$C$2:$NC$23,MATCH($C13,FIXTURES!$B$2:$B$23,0),0),IF(AND(HLOOKUP(G$2,FIXTURES!$C$2:$NC$23,MATCH($C13,FIXTURES!$B$2:$B$23,0),0)="",HLOOKUP(G$2+1,FIXTURES!$C$2:$NC$23,MATCH($C13,FIXTURES!$B$2:$B$23,0),0)=""),HLOOKUP(G$2+2,FIXTURES!$C$2:$NC$23,MATCH($C13,FIXTURES!$B$2:$B$23,0),0),IF(HLOOKUP(G$2+1,FIXTURES!$C$2:$NC$23,MATCH($C13,FIXTURES!$B$2:$B$23,0),0)="",HLOOKUP(G$2,FIXTURES!$C$2:$NC$23,MATCH($C13,FIXTURES!$B$2:$B$23,0),0),HLOOKUP(G$2+1,FIXTURES!$C$2:$NC$23,MATCH($C13,FIXTURES!$B$2:$B$23,0),0)))),IF(AND(HLOOKUP(G$2,FIXTURES!$C$2:$NC$23,MATCH($C13,FIXTURES!$B$2:$B$23,0),0)="",HLOOKUP(G$2+1,FIXTURES!$C$2:$NC$23,MATCH($C13,FIXTURES!$B$2:$B$23,0),0)=""),HLOOKUP(G$2+2,FIXTURES!$C$2:$NC$23,MATCH($C13,FIXTURES!$B$2:$B$23,0),0),IF(HLOOKUP(G$2+1,FIXTURES!$C$2:$NC$23,MATCH($C13,FIXTURES!$B$2:$B$23,0),0)="",HLOOKUP(G$2,FIXTURES!$C$2:$NC$23,MATCH($C13,FIXTURES!$B$2:$B$23,0),0),HLOOKUP(G$2+1,FIXTURES!$C$2:$NC$23,MATCH($C13,FIXTURES!$B$2:$B$23,0),0))))</f>
        <v>avl</v>
      </c>
      <c r="H13" s="117" t="str">
        <f>IF(H$1="SAT",IF(AND(HLOOKUP(H$2,FIXTURES!$C$2:$NC$23,MATCH($C13,FIXTURES!$B$2:$B$23,0),0)="",HLOOKUP(H$2+1,FIXTURES!$C$2:$NC$23,MATCH($C13,FIXTURES!$B$2:$B$23,0),0)="",HLOOKUP(H$2+2,FIXTURES!$C$2:$NC$23,MATCH($C13,FIXTURES!$B$2:$B$23,0),0)=""),HLOOKUP(H$2-1,FIXTURES!$C$2:$NC$23,MATCH($C13,FIXTURES!$B$2:$B$23,0),0),IF(AND(HLOOKUP(H$2,FIXTURES!$C$2:$NC$23,MATCH($C13,FIXTURES!$B$2:$B$23,0),0)="",HLOOKUP(H$2+1,FIXTURES!$C$2:$NC$23,MATCH($C13,FIXTURES!$B$2:$B$23,0),0)=""),HLOOKUP(H$2+2,FIXTURES!$C$2:$NC$23,MATCH($C13,FIXTURES!$B$2:$B$23,0),0),IF(HLOOKUP(H$2+1,FIXTURES!$C$2:$NC$23,MATCH($C13,FIXTURES!$B$2:$B$23,0),0)="",HLOOKUP(H$2,FIXTURES!$C$2:$NC$23,MATCH($C13,FIXTURES!$B$2:$B$23,0),0),HLOOKUP(H$2+1,FIXTURES!$C$2:$NC$23,MATCH($C13,FIXTURES!$B$2:$B$23,0),0)))),IF(AND(HLOOKUP(H$2,FIXTURES!$C$2:$NC$23,MATCH($C13,FIXTURES!$B$2:$B$23,0),0)="",HLOOKUP(H$2+1,FIXTURES!$C$2:$NC$23,MATCH($C13,FIXTURES!$B$2:$B$23,0),0)=""),HLOOKUP(H$2+2,FIXTURES!$C$2:$NC$23,MATCH($C13,FIXTURES!$B$2:$B$23,0),0),IF(HLOOKUP(H$2+1,FIXTURES!$C$2:$NC$23,MATCH($C13,FIXTURES!$B$2:$B$23,0),0)="",HLOOKUP(H$2,FIXTURES!$C$2:$NC$23,MATCH($C13,FIXTURES!$B$2:$B$23,0),0),HLOOKUP(H$2+1,FIXTURES!$C$2:$NC$23,MATCH($C13,FIXTURES!$B$2:$B$23,0),0))))</f>
        <v/>
      </c>
      <c r="I13" s="117" t="str">
        <f>IF(I$1="SAT",IF(AND(HLOOKUP(I$2,FIXTURES!$C$2:$NC$23,MATCH($C13,FIXTURES!$B$2:$B$23,0),0)="",HLOOKUP(I$2+1,FIXTURES!$C$2:$NC$23,MATCH($C13,FIXTURES!$B$2:$B$23,0),0)="",HLOOKUP(I$2+2,FIXTURES!$C$2:$NC$23,MATCH($C13,FIXTURES!$B$2:$B$23,0),0)=""),HLOOKUP(I$2-1,FIXTURES!$C$2:$NC$23,MATCH($C13,FIXTURES!$B$2:$B$23,0),0),IF(AND(HLOOKUP(I$2,FIXTURES!$C$2:$NC$23,MATCH($C13,FIXTURES!$B$2:$B$23,0),0)="",HLOOKUP(I$2+1,FIXTURES!$C$2:$NC$23,MATCH($C13,FIXTURES!$B$2:$B$23,0),0)=""),HLOOKUP(I$2+2,FIXTURES!$C$2:$NC$23,MATCH($C13,FIXTURES!$B$2:$B$23,0),0),IF(HLOOKUP(I$2+1,FIXTURES!$C$2:$NC$23,MATCH($C13,FIXTURES!$B$2:$B$23,0),0)="",HLOOKUP(I$2,FIXTURES!$C$2:$NC$23,MATCH($C13,FIXTURES!$B$2:$B$23,0),0),HLOOKUP(I$2+1,FIXTURES!$C$2:$NC$23,MATCH($C13,FIXTURES!$B$2:$B$23,0),0)))),IF(AND(HLOOKUP(I$2,FIXTURES!$C$2:$NC$23,MATCH($C13,FIXTURES!$B$2:$B$23,0),0)="",HLOOKUP(I$2+1,FIXTURES!$C$2:$NC$23,MATCH($C13,FIXTURES!$B$2:$B$23,0),0)=""),HLOOKUP(I$2+2,FIXTURES!$C$2:$NC$23,MATCH($C13,FIXTURES!$B$2:$B$23,0),0),IF(HLOOKUP(I$2+1,FIXTURES!$C$2:$NC$23,MATCH($C13,FIXTURES!$B$2:$B$23,0),0)="",HLOOKUP(I$2,FIXTURES!$C$2:$NC$23,MATCH($C13,FIXTURES!$B$2:$B$23,0),0),HLOOKUP(I$2+1,FIXTURES!$C$2:$NC$23,MATCH($C13,FIXTURES!$B$2:$B$23,0),0))))</f>
        <v>NFO</v>
      </c>
      <c r="J13" s="117" t="str">
        <f>IF(J$1="SAT",IF(AND(HLOOKUP(J$2,FIXTURES!$C$2:$NC$23,MATCH($C13,FIXTURES!$B$2:$B$23,0),0)="",HLOOKUP(J$2+1,FIXTURES!$C$2:$NC$23,MATCH($C13,FIXTURES!$B$2:$B$23,0),0)="",HLOOKUP(J$2+2,FIXTURES!$C$2:$NC$23,MATCH($C13,FIXTURES!$B$2:$B$23,0),0)=""),HLOOKUP(J$2-1,FIXTURES!$C$2:$NC$23,MATCH($C13,FIXTURES!$B$2:$B$23,0),0),IF(AND(HLOOKUP(J$2,FIXTURES!$C$2:$NC$23,MATCH($C13,FIXTURES!$B$2:$B$23,0),0)="",HLOOKUP(J$2+1,FIXTURES!$C$2:$NC$23,MATCH($C13,FIXTURES!$B$2:$B$23,0),0)=""),HLOOKUP(J$2+2,FIXTURES!$C$2:$NC$23,MATCH($C13,FIXTURES!$B$2:$B$23,0),0),IF(HLOOKUP(J$2+1,FIXTURES!$C$2:$NC$23,MATCH($C13,FIXTURES!$B$2:$B$23,0),0)="",HLOOKUP(J$2,FIXTURES!$C$2:$NC$23,MATCH($C13,FIXTURES!$B$2:$B$23,0),0),HLOOKUP(J$2+1,FIXTURES!$C$2:$NC$23,MATCH($C13,FIXTURES!$B$2:$B$23,0),0)))),IF(AND(HLOOKUP(J$2,FIXTURES!$C$2:$NC$23,MATCH($C13,FIXTURES!$B$2:$B$23,0),0)="",HLOOKUP(J$2+1,FIXTURES!$C$2:$NC$23,MATCH($C13,FIXTURES!$B$2:$B$23,0),0)=""),HLOOKUP(J$2+2,FIXTURES!$C$2:$NC$23,MATCH($C13,FIXTURES!$B$2:$B$23,0),0),IF(HLOOKUP(J$2+1,FIXTURES!$C$2:$NC$23,MATCH($C13,FIXTURES!$B$2:$B$23,0),0)="",HLOOKUP(J$2,FIXTURES!$C$2:$NC$23,MATCH($C13,FIXTURES!$B$2:$B$23,0),0),HLOOKUP(J$2+1,FIXTURES!$C$2:$NC$23,MATCH($C13,FIXTURES!$B$2:$B$23,0),0))))</f>
        <v>Fleetwood Town</v>
      </c>
      <c r="K13" s="117" t="str">
        <f>IF(K$1="SAT",IF(AND(HLOOKUP(K$2,FIXTURES!$C$2:$NC$23,MATCH($C13,FIXTURES!$B$2:$B$23,0),0)="",HLOOKUP(K$2+1,FIXTURES!$C$2:$NC$23,MATCH($C13,FIXTURES!$B$2:$B$23,0),0)="",HLOOKUP(K$2+2,FIXTURES!$C$2:$NC$23,MATCH($C13,FIXTURES!$B$2:$B$23,0),0)=""),HLOOKUP(K$2-1,FIXTURES!$C$2:$NC$23,MATCH($C13,FIXTURES!$B$2:$B$23,0),0),IF(AND(HLOOKUP(K$2,FIXTURES!$C$2:$NC$23,MATCH($C13,FIXTURES!$B$2:$B$23,0),0)="",HLOOKUP(K$2+1,FIXTURES!$C$2:$NC$23,MATCH($C13,FIXTURES!$B$2:$B$23,0),0)=""),HLOOKUP(K$2+2,FIXTURES!$C$2:$NC$23,MATCH($C13,FIXTURES!$B$2:$B$23,0),0),IF(HLOOKUP(K$2+1,FIXTURES!$C$2:$NC$23,MATCH($C13,FIXTURES!$B$2:$B$23,0),0)="",HLOOKUP(K$2,FIXTURES!$C$2:$NC$23,MATCH($C13,FIXTURES!$B$2:$B$23,0),0),HLOOKUP(K$2+1,FIXTURES!$C$2:$NC$23,MATCH($C13,FIXTURES!$B$2:$B$23,0),0)))),IF(AND(HLOOKUP(K$2,FIXTURES!$C$2:$NC$23,MATCH($C13,FIXTURES!$B$2:$B$23,0),0)="",HLOOKUP(K$2+1,FIXTURES!$C$2:$NC$23,MATCH($C13,FIXTURES!$B$2:$B$23,0),0)=""),HLOOKUP(K$2+2,FIXTURES!$C$2:$NC$23,MATCH($C13,FIXTURES!$B$2:$B$23,0),0),IF(HLOOKUP(K$2+1,FIXTURES!$C$2:$NC$23,MATCH($C13,FIXTURES!$B$2:$B$23,0),0)="",HLOOKUP(K$2,FIXTURES!$C$2:$NC$23,MATCH($C13,FIXTURES!$B$2:$B$23,0),0),HLOOKUP(K$2+1,FIXTURES!$C$2:$NC$23,MATCH($C13,FIXTURES!$B$2:$B$23,0),0))))</f>
        <v>bre</v>
      </c>
      <c r="L13" s="117" t="str">
        <f>IF(L$1="SAT",IF(AND(HLOOKUP(L$2,FIXTURES!$C$2:$NC$23,MATCH($C13,FIXTURES!$B$2:$B$23,0),0)="",HLOOKUP(L$2+1,FIXTURES!$C$2:$NC$23,MATCH($C13,FIXTURES!$B$2:$B$23,0),0)="",HLOOKUP(L$2+2,FIXTURES!$C$2:$NC$23,MATCH($C13,FIXTURES!$B$2:$B$23,0),0)=""),HLOOKUP(L$2-1,FIXTURES!$C$2:$NC$23,MATCH($C13,FIXTURES!$B$2:$B$23,0),0),IF(AND(HLOOKUP(L$2,FIXTURES!$C$2:$NC$23,MATCH($C13,FIXTURES!$B$2:$B$23,0),0)="",HLOOKUP(L$2+1,FIXTURES!$C$2:$NC$23,MATCH($C13,FIXTURES!$B$2:$B$23,0),0)=""),HLOOKUP(L$2+2,FIXTURES!$C$2:$NC$23,MATCH($C13,FIXTURES!$B$2:$B$23,0),0),IF(HLOOKUP(L$2+1,FIXTURES!$C$2:$NC$23,MATCH($C13,FIXTURES!$B$2:$B$23,0),0)="",HLOOKUP(L$2,FIXTURES!$C$2:$NC$23,MATCH($C13,FIXTURES!$B$2:$B$23,0),0),HLOOKUP(L$2+1,FIXTURES!$C$2:$NC$23,MATCH($C13,FIXTURES!$B$2:$B$23,0),0)))),IF(AND(HLOOKUP(L$2,FIXTURES!$C$2:$NC$23,MATCH($C13,FIXTURES!$B$2:$B$23,0),0)="",HLOOKUP(L$2+1,FIXTURES!$C$2:$NC$23,MATCH($C13,FIXTURES!$B$2:$B$23,0),0)=""),HLOOKUP(L$2+2,FIXTURES!$C$2:$NC$23,MATCH($C13,FIXTURES!$B$2:$B$23,0),0),IF(HLOOKUP(L$2+1,FIXTURES!$C$2:$NC$23,MATCH($C13,FIXTURES!$B$2:$B$23,0),0)="",HLOOKUP(L$2,FIXTURES!$C$2:$NC$23,MATCH($C13,FIXTURES!$B$2:$B$23,0),0),HLOOKUP(L$2+1,FIXTURES!$C$2:$NC$23,MATCH($C13,FIXTURES!$B$2:$B$23,0),0))))</f>
        <v>lee</v>
      </c>
      <c r="M13" s="117" t="str">
        <f>IF(M$1="SAT",IF(AND(HLOOKUP(M$2,FIXTURES!$C$2:$NC$23,MATCH($C13,FIXTURES!$B$2:$B$23,0),0)="",HLOOKUP(M$2+1,FIXTURES!$C$2:$NC$23,MATCH($C13,FIXTURES!$B$2:$B$23,0),0)="",HLOOKUP(M$2+2,FIXTURES!$C$2:$NC$23,MATCH($C13,FIXTURES!$B$2:$B$23,0),0)=""),HLOOKUP(M$2-1,FIXTURES!$C$2:$NC$23,MATCH($C13,FIXTURES!$B$2:$B$23,0),0),IF(AND(HLOOKUP(M$2,FIXTURES!$C$2:$NC$23,MATCH($C13,FIXTURES!$B$2:$B$23,0),0)="",HLOOKUP(M$2+1,FIXTURES!$C$2:$NC$23,MATCH($C13,FIXTURES!$B$2:$B$23,0),0)=""),HLOOKUP(M$2+2,FIXTURES!$C$2:$NC$23,MATCH($C13,FIXTURES!$B$2:$B$23,0),0),IF(HLOOKUP(M$2+1,FIXTURES!$C$2:$NC$23,MATCH($C13,FIXTURES!$B$2:$B$23,0),0)="",HLOOKUP(M$2,FIXTURES!$C$2:$NC$23,MATCH($C13,FIXTURES!$B$2:$B$23,0),0),HLOOKUP(M$2+1,FIXTURES!$C$2:$NC$23,MATCH($C13,FIXTURES!$B$2:$B$23,0),0)))),IF(AND(HLOOKUP(M$2,FIXTURES!$C$2:$NC$23,MATCH($C13,FIXTURES!$B$2:$B$23,0),0)="",HLOOKUP(M$2+1,FIXTURES!$C$2:$NC$23,MATCH($C13,FIXTURES!$B$2:$B$23,0),0)=""),HLOOKUP(M$2+2,FIXTURES!$C$2:$NC$23,MATCH($C13,FIXTURES!$B$2:$B$23,0),0),IF(HLOOKUP(M$2+1,FIXTURES!$C$2:$NC$23,MATCH($C13,FIXTURES!$B$2:$B$23,0),0)="",HLOOKUP(M$2,FIXTURES!$C$2:$NC$23,MATCH($C13,FIXTURES!$B$2:$B$23,0),0),HLOOKUP(M$2+1,FIXTURES!$C$2:$NC$23,MATCH($C13,FIXTURES!$B$2:$B$23,0),0))))</f>
        <v>LIV</v>
      </c>
      <c r="N13" s="117" t="str">
        <f>IF(N$1="SAT",IF(AND(HLOOKUP(N$2,FIXTURES!$C$2:$NC$23,MATCH($C13,FIXTURES!$B$2:$B$23,0),0)="",HLOOKUP(N$2+1,FIXTURES!$C$2:$NC$23,MATCH($C13,FIXTURES!$B$2:$B$23,0),0)="",HLOOKUP(N$2+2,FIXTURES!$C$2:$NC$23,MATCH($C13,FIXTURES!$B$2:$B$23,0),0)=""),HLOOKUP(N$2-1,FIXTURES!$C$2:$NC$23,MATCH($C13,FIXTURES!$B$2:$B$23,0),0),IF(AND(HLOOKUP(N$2,FIXTURES!$C$2:$NC$23,MATCH($C13,FIXTURES!$B$2:$B$23,0),0)="",HLOOKUP(N$2+1,FIXTURES!$C$2:$NC$23,MATCH($C13,FIXTURES!$B$2:$B$23,0),0)=""),HLOOKUP(N$2+2,FIXTURES!$C$2:$NC$23,MATCH($C13,FIXTURES!$B$2:$B$23,0),0),IF(HLOOKUP(N$2+1,FIXTURES!$C$2:$NC$23,MATCH($C13,FIXTURES!$B$2:$B$23,0),0)="",HLOOKUP(N$2,FIXTURES!$C$2:$NC$23,MATCH($C13,FIXTURES!$B$2:$B$23,0),0),HLOOKUP(N$2+1,FIXTURES!$C$2:$NC$23,MATCH($C13,FIXTURES!$B$2:$B$23,0),0)))),IF(AND(HLOOKUP(N$2,FIXTURES!$C$2:$NC$23,MATCH($C13,FIXTURES!$B$2:$B$23,0),0)="",HLOOKUP(N$2+1,FIXTURES!$C$2:$NC$23,MATCH($C13,FIXTURES!$B$2:$B$23,0),0)=""),HLOOKUP(N$2+2,FIXTURES!$C$2:$NC$23,MATCH($C13,FIXTURES!$B$2:$B$23,0),0),IF(HLOOKUP(N$2+1,FIXTURES!$C$2:$NC$23,MATCH($C13,FIXTURES!$B$2:$B$23,0),0)="",HLOOKUP(N$2,FIXTURES!$C$2:$NC$23,MATCH($C13,FIXTURES!$B$2:$B$23,0),0),HLOOKUP(N$2+1,FIXTURES!$C$2:$NC$23,MATCH($C13,FIXTURES!$B$2:$B$23,0),0))))</f>
        <v/>
      </c>
      <c r="O13" s="117" t="str">
        <f>IF(O$1="SAT",IF(AND(HLOOKUP(O$2,FIXTURES!$C$2:$NC$23,MATCH($C13,FIXTURES!$B$2:$B$23,0),0)="",HLOOKUP(O$2+1,FIXTURES!$C$2:$NC$23,MATCH($C13,FIXTURES!$B$2:$B$23,0),0)="",HLOOKUP(O$2+2,FIXTURES!$C$2:$NC$23,MATCH($C13,FIXTURES!$B$2:$B$23,0),0)=""),HLOOKUP(O$2-1,FIXTURES!$C$2:$NC$23,MATCH($C13,FIXTURES!$B$2:$B$23,0),0),IF(AND(HLOOKUP(O$2,FIXTURES!$C$2:$NC$23,MATCH($C13,FIXTURES!$B$2:$B$23,0),0)="",HLOOKUP(O$2+1,FIXTURES!$C$2:$NC$23,MATCH($C13,FIXTURES!$B$2:$B$23,0),0)=""),HLOOKUP(O$2+2,FIXTURES!$C$2:$NC$23,MATCH($C13,FIXTURES!$B$2:$B$23,0),0),IF(HLOOKUP(O$2+1,FIXTURES!$C$2:$NC$23,MATCH($C13,FIXTURES!$B$2:$B$23,0),0)="",HLOOKUP(O$2,FIXTURES!$C$2:$NC$23,MATCH($C13,FIXTURES!$B$2:$B$23,0),0),HLOOKUP(O$2+1,FIXTURES!$C$2:$NC$23,MATCH($C13,FIXTURES!$B$2:$B$23,0),0)))),IF(AND(HLOOKUP(O$2,FIXTURES!$C$2:$NC$23,MATCH($C13,FIXTURES!$B$2:$B$23,0),0)="",HLOOKUP(O$2+1,FIXTURES!$C$2:$NC$23,MATCH($C13,FIXTURES!$B$2:$B$23,0),0)=""),HLOOKUP(O$2+2,FIXTURES!$C$2:$NC$23,MATCH($C13,FIXTURES!$B$2:$B$23,0),0),IF(HLOOKUP(O$2+1,FIXTURES!$C$2:$NC$23,MATCH($C13,FIXTURES!$B$2:$B$23,0),0)="",HLOOKUP(O$2,FIXTURES!$C$2:$NC$23,MATCH($C13,FIXTURES!$B$2:$B$23,0),0),HLOOKUP(O$2+1,FIXTURES!$C$2:$NC$23,MATCH($C13,FIXTURES!$B$2:$B$23,0),0))))</f>
        <v/>
      </c>
      <c r="P13" s="117" t="str">
        <f>IF(P$1="SAT",IF(AND(HLOOKUP(P$2,FIXTURES!$C$2:$NC$23,MATCH($C13,FIXTURES!$B$2:$B$23,0),0)="",HLOOKUP(P$2+1,FIXTURES!$C$2:$NC$23,MATCH($C13,FIXTURES!$B$2:$B$23,0),0)="",HLOOKUP(P$2+2,FIXTURES!$C$2:$NC$23,MATCH($C13,FIXTURES!$B$2:$B$23,0),0)=""),HLOOKUP(P$2-1,FIXTURES!$C$2:$NC$23,MATCH($C13,FIXTURES!$B$2:$B$23,0),0),IF(AND(HLOOKUP(P$2,FIXTURES!$C$2:$NC$23,MATCH($C13,FIXTURES!$B$2:$B$23,0),0)="",HLOOKUP(P$2+1,FIXTURES!$C$2:$NC$23,MATCH($C13,FIXTURES!$B$2:$B$23,0),0)=""),HLOOKUP(P$2+2,FIXTURES!$C$2:$NC$23,MATCH($C13,FIXTURES!$B$2:$B$23,0),0),IF(HLOOKUP(P$2+1,FIXTURES!$C$2:$NC$23,MATCH($C13,FIXTURES!$B$2:$B$23,0),0)="",HLOOKUP(P$2,FIXTURES!$C$2:$NC$23,MATCH($C13,FIXTURES!$B$2:$B$23,0),0),HLOOKUP(P$2+1,FIXTURES!$C$2:$NC$23,MATCH($C13,FIXTURES!$B$2:$B$23,0),0)))),IF(AND(HLOOKUP(P$2,FIXTURES!$C$2:$NC$23,MATCH($C13,FIXTURES!$B$2:$B$23,0),0)="",HLOOKUP(P$2+1,FIXTURES!$C$2:$NC$23,MATCH($C13,FIXTURES!$B$2:$B$23,0),0)=""),HLOOKUP(P$2+2,FIXTURES!$C$2:$NC$23,MATCH($C13,FIXTURES!$B$2:$B$23,0),0),IF(HLOOKUP(P$2+1,FIXTURES!$C$2:$NC$23,MATCH($C13,FIXTURES!$B$2:$B$23,0),0)="",HLOOKUP(P$2,FIXTURES!$C$2:$NC$23,MATCH($C13,FIXTURES!$B$2:$B$23,0),0),HLOOKUP(P$2+1,FIXTURES!$C$2:$NC$23,MATCH($C13,FIXTURES!$B$2:$B$23,0),0))))</f>
        <v/>
      </c>
      <c r="Q13" s="117" t="str">
        <f>IF(Q$1="SAT",IF(AND(HLOOKUP(Q$2,FIXTURES!$C$2:$NC$23,MATCH($C13,FIXTURES!$B$2:$B$23,0),0)="",HLOOKUP(Q$2+1,FIXTURES!$C$2:$NC$23,MATCH($C13,FIXTURES!$B$2:$B$23,0),0)="",HLOOKUP(Q$2+2,FIXTURES!$C$2:$NC$23,MATCH($C13,FIXTURES!$B$2:$B$23,0),0)=""),HLOOKUP(Q$2-1,FIXTURES!$C$2:$NC$23,MATCH($C13,FIXTURES!$B$2:$B$23,0),0),IF(AND(HLOOKUP(Q$2,FIXTURES!$C$2:$NC$23,MATCH($C13,FIXTURES!$B$2:$B$23,0),0)="",HLOOKUP(Q$2+1,FIXTURES!$C$2:$NC$23,MATCH($C13,FIXTURES!$B$2:$B$23,0),0)=""),HLOOKUP(Q$2+2,FIXTURES!$C$2:$NC$23,MATCH($C13,FIXTURES!$B$2:$B$23,0),0),IF(HLOOKUP(Q$2+1,FIXTURES!$C$2:$NC$23,MATCH($C13,FIXTURES!$B$2:$B$23,0),0)="",HLOOKUP(Q$2,FIXTURES!$C$2:$NC$23,MATCH($C13,FIXTURES!$B$2:$B$23,0),0),HLOOKUP(Q$2+1,FIXTURES!$C$2:$NC$23,MATCH($C13,FIXTURES!$B$2:$B$23,0),0)))),IF(AND(HLOOKUP(Q$2,FIXTURES!$C$2:$NC$23,MATCH($C13,FIXTURES!$B$2:$B$23,0),0)="",HLOOKUP(Q$2+1,FIXTURES!$C$2:$NC$23,MATCH($C13,FIXTURES!$B$2:$B$23,0),0)=""),HLOOKUP(Q$2+2,FIXTURES!$C$2:$NC$23,MATCH($C13,FIXTURES!$B$2:$B$23,0),0),IF(HLOOKUP(Q$2+1,FIXTURES!$C$2:$NC$23,MATCH($C13,FIXTURES!$B$2:$B$23,0),0)="",HLOOKUP(Q$2,FIXTURES!$C$2:$NC$23,MATCH($C13,FIXTURES!$B$2:$B$23,0),0),HLOOKUP(Q$2+1,FIXTURES!$C$2:$NC$23,MATCH($C13,FIXTURES!$B$2:$B$23,0),0))))</f>
        <v>WHU</v>
      </c>
      <c r="R13" s="117" t="str">
        <f>IF(R$1="SAT",IF(AND(HLOOKUP(R$2,FIXTURES!$C$2:$NC$23,MATCH($C13,FIXTURES!$B$2:$B$23,0),0)="",HLOOKUP(R$2+1,FIXTURES!$C$2:$NC$23,MATCH($C13,FIXTURES!$B$2:$B$23,0),0)="",HLOOKUP(R$2+2,FIXTURES!$C$2:$NC$23,MATCH($C13,FIXTURES!$B$2:$B$23,0),0)=""),HLOOKUP(R$2-1,FIXTURES!$C$2:$NC$23,MATCH($C13,FIXTURES!$B$2:$B$23,0),0),IF(AND(HLOOKUP(R$2,FIXTURES!$C$2:$NC$23,MATCH($C13,FIXTURES!$B$2:$B$23,0),0)="",HLOOKUP(R$2+1,FIXTURES!$C$2:$NC$23,MATCH($C13,FIXTURES!$B$2:$B$23,0),0)=""),HLOOKUP(R$2+2,FIXTURES!$C$2:$NC$23,MATCH($C13,FIXTURES!$B$2:$B$23,0),0),IF(HLOOKUP(R$2+1,FIXTURES!$C$2:$NC$23,MATCH($C13,FIXTURES!$B$2:$B$23,0),0)="",HLOOKUP(R$2,FIXTURES!$C$2:$NC$23,MATCH($C13,FIXTURES!$B$2:$B$23,0),0),HLOOKUP(R$2+1,FIXTURES!$C$2:$NC$23,MATCH($C13,FIXTURES!$B$2:$B$23,0),0)))),IF(AND(HLOOKUP(R$2,FIXTURES!$C$2:$NC$23,MATCH($C13,FIXTURES!$B$2:$B$23,0),0)="",HLOOKUP(R$2+1,FIXTURES!$C$2:$NC$23,MATCH($C13,FIXTURES!$B$2:$B$23,0),0)=""),HLOOKUP(R$2+2,FIXTURES!$C$2:$NC$23,MATCH($C13,FIXTURES!$B$2:$B$23,0),0),IF(HLOOKUP(R$2+1,FIXTURES!$C$2:$NC$23,MATCH($C13,FIXTURES!$B$2:$B$23,0),0)="",HLOOKUP(R$2,FIXTURES!$C$2:$NC$23,MATCH($C13,FIXTURES!$B$2:$B$23,0),0),HLOOKUP(R$2+1,FIXTURES!$C$2:$NC$23,MATCH($C13,FIXTURES!$B$2:$B$23,0),0))))</f>
        <v/>
      </c>
      <c r="S13" s="117" t="str">
        <f>IF(S$1="SAT",IF(AND(HLOOKUP(S$2,FIXTURES!$C$2:$NC$23,MATCH($C13,FIXTURES!$B$2:$B$23,0),0)="",HLOOKUP(S$2+1,FIXTURES!$C$2:$NC$23,MATCH($C13,FIXTURES!$B$2:$B$23,0),0)="",HLOOKUP(S$2+2,FIXTURES!$C$2:$NC$23,MATCH($C13,FIXTURES!$B$2:$B$23,0),0)=""),HLOOKUP(S$2-1,FIXTURES!$C$2:$NC$23,MATCH($C13,FIXTURES!$B$2:$B$23,0),0),IF(AND(HLOOKUP(S$2,FIXTURES!$C$2:$NC$23,MATCH($C13,FIXTURES!$B$2:$B$23,0),0)="",HLOOKUP(S$2+1,FIXTURES!$C$2:$NC$23,MATCH($C13,FIXTURES!$B$2:$B$23,0),0)=""),HLOOKUP(S$2+2,FIXTURES!$C$2:$NC$23,MATCH($C13,FIXTURES!$B$2:$B$23,0),0),IF(HLOOKUP(S$2+1,FIXTURES!$C$2:$NC$23,MATCH($C13,FIXTURES!$B$2:$B$23,0),0)="",HLOOKUP(S$2,FIXTURES!$C$2:$NC$23,MATCH($C13,FIXTURES!$B$2:$B$23,0),0),HLOOKUP(S$2+1,FIXTURES!$C$2:$NC$23,MATCH($C13,FIXTURES!$B$2:$B$23,0),0)))),IF(AND(HLOOKUP(S$2,FIXTURES!$C$2:$NC$23,MATCH($C13,FIXTURES!$B$2:$B$23,0),0)="",HLOOKUP(S$2+1,FIXTURES!$C$2:$NC$23,MATCH($C13,FIXTURES!$B$2:$B$23,0),0)=""),HLOOKUP(S$2+2,FIXTURES!$C$2:$NC$23,MATCH($C13,FIXTURES!$B$2:$B$23,0),0),IF(HLOOKUP(S$2+1,FIXTURES!$C$2:$NC$23,MATCH($C13,FIXTURES!$B$2:$B$23,0),0)="",HLOOKUP(S$2,FIXTURES!$C$2:$NC$23,MATCH($C13,FIXTURES!$B$2:$B$23,0),0),HLOOKUP(S$2+1,FIXTURES!$C$2:$NC$23,MATCH($C13,FIXTURES!$B$2:$B$23,0),0))))</f>
        <v/>
      </c>
      <c r="T13" s="117" t="str">
        <f>IF(T$1="SAT",IF(AND(HLOOKUP(T$2,FIXTURES!$C$2:$NC$23,MATCH($C13,FIXTURES!$B$2:$B$23,0),0)="",HLOOKUP(T$2+1,FIXTURES!$C$2:$NC$23,MATCH($C13,FIXTURES!$B$2:$B$23,0),0)="",HLOOKUP(T$2+2,FIXTURES!$C$2:$NC$23,MATCH($C13,FIXTURES!$B$2:$B$23,0),0)=""),HLOOKUP(T$2-1,FIXTURES!$C$2:$NC$23,MATCH($C13,FIXTURES!$B$2:$B$23,0),0),IF(AND(HLOOKUP(T$2,FIXTURES!$C$2:$NC$23,MATCH($C13,FIXTURES!$B$2:$B$23,0),0)="",HLOOKUP(T$2+1,FIXTURES!$C$2:$NC$23,MATCH($C13,FIXTURES!$B$2:$B$23,0),0)=""),HLOOKUP(T$2+2,FIXTURES!$C$2:$NC$23,MATCH($C13,FIXTURES!$B$2:$B$23,0),0),IF(HLOOKUP(T$2+1,FIXTURES!$C$2:$NC$23,MATCH($C13,FIXTURES!$B$2:$B$23,0),0)="",HLOOKUP(T$2,FIXTURES!$C$2:$NC$23,MATCH($C13,FIXTURES!$B$2:$B$23,0),0),HLOOKUP(T$2+1,FIXTURES!$C$2:$NC$23,MATCH($C13,FIXTURES!$B$2:$B$23,0),0)))),IF(AND(HLOOKUP(T$2,FIXTURES!$C$2:$NC$23,MATCH($C13,FIXTURES!$B$2:$B$23,0),0)="",HLOOKUP(T$2+1,FIXTURES!$C$2:$NC$23,MATCH($C13,FIXTURES!$B$2:$B$23,0),0)=""),HLOOKUP(T$2+2,FIXTURES!$C$2:$NC$23,MATCH($C13,FIXTURES!$B$2:$B$23,0),0),IF(HLOOKUP(T$2+1,FIXTURES!$C$2:$NC$23,MATCH($C13,FIXTURES!$B$2:$B$23,0),0)="",HLOOKUP(T$2,FIXTURES!$C$2:$NC$23,MATCH($C13,FIXTURES!$B$2:$B$23,0),0),HLOOKUP(T$2+1,FIXTURES!$C$2:$NC$23,MATCH($C13,FIXTURES!$B$2:$B$23,0),0))))</f>
        <v/>
      </c>
      <c r="U13" s="117" t="str">
        <f>IF(U$1="SAT",IF(AND(HLOOKUP(U$2,FIXTURES!$C$2:$NC$23,MATCH($C13,FIXTURES!$B$2:$B$23,0),0)="",HLOOKUP(U$2+1,FIXTURES!$C$2:$NC$23,MATCH($C13,FIXTURES!$B$2:$B$23,0),0)="",HLOOKUP(U$2+2,FIXTURES!$C$2:$NC$23,MATCH($C13,FIXTURES!$B$2:$B$23,0),0)=""),HLOOKUP(U$2-1,FIXTURES!$C$2:$NC$23,MATCH($C13,FIXTURES!$B$2:$B$23,0),0),IF(AND(HLOOKUP(U$2,FIXTURES!$C$2:$NC$23,MATCH($C13,FIXTURES!$B$2:$B$23,0),0)="",HLOOKUP(U$2+1,FIXTURES!$C$2:$NC$23,MATCH($C13,FIXTURES!$B$2:$B$23,0),0)=""),HLOOKUP(U$2+2,FIXTURES!$C$2:$NC$23,MATCH($C13,FIXTURES!$B$2:$B$23,0),0),IF(HLOOKUP(U$2+1,FIXTURES!$C$2:$NC$23,MATCH($C13,FIXTURES!$B$2:$B$23,0),0)="",HLOOKUP(U$2,FIXTURES!$C$2:$NC$23,MATCH($C13,FIXTURES!$B$2:$B$23,0),0),HLOOKUP(U$2+1,FIXTURES!$C$2:$NC$23,MATCH($C13,FIXTURES!$B$2:$B$23,0),0)))),IF(AND(HLOOKUP(U$2,FIXTURES!$C$2:$NC$23,MATCH($C13,FIXTURES!$B$2:$B$23,0),0)="",HLOOKUP(U$2+1,FIXTURES!$C$2:$NC$23,MATCH($C13,FIXTURES!$B$2:$B$23,0),0)=""),HLOOKUP(U$2+2,FIXTURES!$C$2:$NC$23,MATCH($C13,FIXTURES!$B$2:$B$23,0),0),IF(HLOOKUP(U$2+1,FIXTURES!$C$2:$NC$23,MATCH($C13,FIXTURES!$B$2:$B$23,0),0)="",HLOOKUP(U$2,FIXTURES!$C$2:$NC$23,MATCH($C13,FIXTURES!$B$2:$B$23,0),0),HLOOKUP(U$2+1,FIXTURES!$C$2:$NC$23,MATCH($C13,FIXTURES!$B$2:$B$23,0),0))))</f>
        <v>sou</v>
      </c>
      <c r="V13" s="117" t="str">
        <f>IF(V$1="SAT",IF(AND(HLOOKUP(V$2,FIXTURES!$C$2:$NC$23,MATCH($C13,FIXTURES!$B$2:$B$23,0),0)="",HLOOKUP(V$2+1,FIXTURES!$C$2:$NC$23,MATCH($C13,FIXTURES!$B$2:$B$23,0),0)="",HLOOKUP(V$2+2,FIXTURES!$C$2:$NC$23,MATCH($C13,FIXTURES!$B$2:$B$23,0),0)=""),HLOOKUP(V$2-1,FIXTURES!$C$2:$NC$23,MATCH($C13,FIXTURES!$B$2:$B$23,0),0),IF(AND(HLOOKUP(V$2,FIXTURES!$C$2:$NC$23,MATCH($C13,FIXTURES!$B$2:$B$23,0),0)="",HLOOKUP(V$2+1,FIXTURES!$C$2:$NC$23,MATCH($C13,FIXTURES!$B$2:$B$23,0),0)=""),HLOOKUP(V$2+2,FIXTURES!$C$2:$NC$23,MATCH($C13,FIXTURES!$B$2:$B$23,0),0),IF(HLOOKUP(V$2+1,FIXTURES!$C$2:$NC$23,MATCH($C13,FIXTURES!$B$2:$B$23,0),0)="",HLOOKUP(V$2,FIXTURES!$C$2:$NC$23,MATCH($C13,FIXTURES!$B$2:$B$23,0),0),HLOOKUP(V$2+1,FIXTURES!$C$2:$NC$23,MATCH($C13,FIXTURES!$B$2:$B$23,0),0)))),IF(AND(HLOOKUP(V$2,FIXTURES!$C$2:$NC$23,MATCH($C13,FIXTURES!$B$2:$B$23,0),0)="",HLOOKUP(V$2+1,FIXTURES!$C$2:$NC$23,MATCH($C13,FIXTURES!$B$2:$B$23,0),0)=""),HLOOKUP(V$2+2,FIXTURES!$C$2:$NC$23,MATCH($C13,FIXTURES!$B$2:$B$23,0),0),IF(HLOOKUP(V$2+1,FIXTURES!$C$2:$NC$23,MATCH($C13,FIXTURES!$B$2:$B$23,0),0)="",HLOOKUP(V$2,FIXTURES!$C$2:$NC$23,MATCH($C13,FIXTURES!$B$2:$B$23,0),0),HLOOKUP(V$2+1,FIXTURES!$C$2:$NC$23,MATCH($C13,FIXTURES!$B$2:$B$23,0),0))))</f>
        <v/>
      </c>
      <c r="W13" s="117" t="str">
        <f>IF(W$1="SAT",IF(AND(HLOOKUP(W$2,FIXTURES!$C$2:$NC$23,MATCH($C13,FIXTURES!$B$2:$B$23,0),0)="",HLOOKUP(W$2+1,FIXTURES!$C$2:$NC$23,MATCH($C13,FIXTURES!$B$2:$B$23,0),0)="",HLOOKUP(W$2+2,FIXTURES!$C$2:$NC$23,MATCH($C13,FIXTURES!$B$2:$B$23,0),0)=""),HLOOKUP(W$2-1,FIXTURES!$C$2:$NC$23,MATCH($C13,FIXTURES!$B$2:$B$23,0),0),IF(AND(HLOOKUP(W$2,FIXTURES!$C$2:$NC$23,MATCH($C13,FIXTURES!$B$2:$B$23,0),0)="",HLOOKUP(W$2+1,FIXTURES!$C$2:$NC$23,MATCH($C13,FIXTURES!$B$2:$B$23,0),0)=""),HLOOKUP(W$2+2,FIXTURES!$C$2:$NC$23,MATCH($C13,FIXTURES!$B$2:$B$23,0),0),IF(HLOOKUP(W$2+1,FIXTURES!$C$2:$NC$23,MATCH($C13,FIXTURES!$B$2:$B$23,0),0)="",HLOOKUP(W$2,FIXTURES!$C$2:$NC$23,MATCH($C13,FIXTURES!$B$2:$B$23,0),0),HLOOKUP(W$2+1,FIXTURES!$C$2:$NC$23,MATCH($C13,FIXTURES!$B$2:$B$23,0),0)))),IF(AND(HLOOKUP(W$2,FIXTURES!$C$2:$NC$23,MATCH($C13,FIXTURES!$B$2:$B$23,0),0)="",HLOOKUP(W$2+1,FIXTURES!$C$2:$NC$23,MATCH($C13,FIXTURES!$B$2:$B$23,0),0)=""),HLOOKUP(W$2+2,FIXTURES!$C$2:$NC$23,MATCH($C13,FIXTURES!$B$2:$B$23,0),0),IF(HLOOKUP(W$2+1,FIXTURES!$C$2:$NC$23,MATCH($C13,FIXTURES!$B$2:$B$23,0),0)="",HLOOKUP(W$2,FIXTURES!$C$2:$NC$23,MATCH($C13,FIXTURES!$B$2:$B$23,0),0),HLOOKUP(W$2+1,FIXTURES!$C$2:$NC$23,MATCH($C13,FIXTURES!$B$2:$B$23,0),0))))</f>
        <v>MUN</v>
      </c>
      <c r="X13" s="117" t="str">
        <f>IF(X$1="SAT",IF(AND(HLOOKUP(X$2,FIXTURES!$C$2:$NC$23,MATCH($C13,FIXTURES!$B$2:$B$23,0),0)="",HLOOKUP(X$2+1,FIXTURES!$C$2:$NC$23,MATCH($C13,FIXTURES!$B$2:$B$23,0),0)="",HLOOKUP(X$2+2,FIXTURES!$C$2:$NC$23,MATCH($C13,FIXTURES!$B$2:$B$23,0),0)=""),HLOOKUP(X$2-1,FIXTURES!$C$2:$NC$23,MATCH($C13,FIXTURES!$B$2:$B$23,0),0),IF(AND(HLOOKUP(X$2,FIXTURES!$C$2:$NC$23,MATCH($C13,FIXTURES!$B$2:$B$23,0),0)="",HLOOKUP(X$2+1,FIXTURES!$C$2:$NC$23,MATCH($C13,FIXTURES!$B$2:$B$23,0),0)=""),HLOOKUP(X$2+2,FIXTURES!$C$2:$NC$23,MATCH($C13,FIXTURES!$B$2:$B$23,0),0),IF(HLOOKUP(X$2+1,FIXTURES!$C$2:$NC$23,MATCH($C13,FIXTURES!$B$2:$B$23,0),0)="",HLOOKUP(X$2,FIXTURES!$C$2:$NC$23,MATCH($C13,FIXTURES!$B$2:$B$23,0),0),HLOOKUP(X$2+1,FIXTURES!$C$2:$NC$23,MATCH($C13,FIXTURES!$B$2:$B$23,0),0)))),IF(AND(HLOOKUP(X$2,FIXTURES!$C$2:$NC$23,MATCH($C13,FIXTURES!$B$2:$B$23,0),0)="",HLOOKUP(X$2+1,FIXTURES!$C$2:$NC$23,MATCH($C13,FIXTURES!$B$2:$B$23,0),0)=""),HLOOKUP(X$2+2,FIXTURES!$C$2:$NC$23,MATCH($C13,FIXTURES!$B$2:$B$23,0),0),IF(HLOOKUP(X$2+1,FIXTURES!$C$2:$NC$23,MATCH($C13,FIXTURES!$B$2:$B$23,0),0)="",HLOOKUP(X$2,FIXTURES!$C$2:$NC$23,MATCH($C13,FIXTURES!$B$2:$B$23,0),0),HLOOKUP(X$2+1,FIXTURES!$C$2:$NC$23,MATCH($C13,FIXTURES!$B$2:$B$23,0),0))))</f>
        <v/>
      </c>
      <c r="Y13" s="117" t="str">
        <f>IF(Y$1="SAT",IF(AND(HLOOKUP(Y$2,FIXTURES!$C$2:$NC$23,MATCH($C13,FIXTURES!$B$2:$B$23,0),0)="",HLOOKUP(Y$2+1,FIXTURES!$C$2:$NC$23,MATCH($C13,FIXTURES!$B$2:$B$23,0),0)="",HLOOKUP(Y$2+2,FIXTURES!$C$2:$NC$23,MATCH($C13,FIXTURES!$B$2:$B$23,0),0)=""),HLOOKUP(Y$2-1,FIXTURES!$C$2:$NC$23,MATCH($C13,FIXTURES!$B$2:$B$23,0),0),IF(AND(HLOOKUP(Y$2,FIXTURES!$C$2:$NC$23,MATCH($C13,FIXTURES!$B$2:$B$23,0),0)="",HLOOKUP(Y$2+1,FIXTURES!$C$2:$NC$23,MATCH($C13,FIXTURES!$B$2:$B$23,0),0)=""),HLOOKUP(Y$2+2,FIXTURES!$C$2:$NC$23,MATCH($C13,FIXTURES!$B$2:$B$23,0),0),IF(HLOOKUP(Y$2+1,FIXTURES!$C$2:$NC$23,MATCH($C13,FIXTURES!$B$2:$B$23,0),0)="",HLOOKUP(Y$2,FIXTURES!$C$2:$NC$23,MATCH($C13,FIXTURES!$B$2:$B$23,0),0),HLOOKUP(Y$2+1,FIXTURES!$C$2:$NC$23,MATCH($C13,FIXTURES!$B$2:$B$23,0),0)))),IF(AND(HLOOKUP(Y$2,FIXTURES!$C$2:$NC$23,MATCH($C13,FIXTURES!$B$2:$B$23,0),0)="",HLOOKUP(Y$2+1,FIXTURES!$C$2:$NC$23,MATCH($C13,FIXTURES!$B$2:$B$23,0),0)=""),HLOOKUP(Y$2+2,FIXTURES!$C$2:$NC$23,MATCH($C13,FIXTURES!$B$2:$B$23,0),0),IF(HLOOKUP(Y$2+1,FIXTURES!$C$2:$NC$23,MATCH($C13,FIXTURES!$B$2:$B$23,0),0)="",HLOOKUP(Y$2,FIXTURES!$C$2:$NC$23,MATCH($C13,FIXTURES!$B$2:$B$23,0),0),HLOOKUP(Y$2+1,FIXTURES!$C$2:$NC$23,MATCH($C13,FIXTURES!$B$2:$B$23,0),0))))</f>
        <v>tot</v>
      </c>
      <c r="Z13" s="117" t="str">
        <f>IF(Z$1="SAT",IF(AND(HLOOKUP(Z$2,FIXTURES!$C$2:$NC$23,MATCH($C13,FIXTURES!$B$2:$B$23,0),0)="",HLOOKUP(Z$2+1,FIXTURES!$C$2:$NC$23,MATCH($C13,FIXTURES!$B$2:$B$23,0),0)="",HLOOKUP(Z$2+2,FIXTURES!$C$2:$NC$23,MATCH($C13,FIXTURES!$B$2:$B$23,0),0)=""),HLOOKUP(Z$2-1,FIXTURES!$C$2:$NC$23,MATCH($C13,FIXTURES!$B$2:$B$23,0),0),IF(AND(HLOOKUP(Z$2,FIXTURES!$C$2:$NC$23,MATCH($C13,FIXTURES!$B$2:$B$23,0),0)="",HLOOKUP(Z$2+1,FIXTURES!$C$2:$NC$23,MATCH($C13,FIXTURES!$B$2:$B$23,0),0)=""),HLOOKUP(Z$2+2,FIXTURES!$C$2:$NC$23,MATCH($C13,FIXTURES!$B$2:$B$23,0),0),IF(HLOOKUP(Z$2+1,FIXTURES!$C$2:$NC$23,MATCH($C13,FIXTURES!$B$2:$B$23,0),0)="",HLOOKUP(Z$2,FIXTURES!$C$2:$NC$23,MATCH($C13,FIXTURES!$B$2:$B$23,0),0),HLOOKUP(Z$2+1,FIXTURES!$C$2:$NC$23,MATCH($C13,FIXTURES!$B$2:$B$23,0),0)))),IF(AND(HLOOKUP(Z$2,FIXTURES!$C$2:$NC$23,MATCH($C13,FIXTURES!$B$2:$B$23,0),0)="",HLOOKUP(Z$2+1,FIXTURES!$C$2:$NC$23,MATCH($C13,FIXTURES!$B$2:$B$23,0),0)=""),HLOOKUP(Z$2+2,FIXTURES!$C$2:$NC$23,MATCH($C13,FIXTURES!$B$2:$B$23,0),0),IF(HLOOKUP(Z$2+1,FIXTURES!$C$2:$NC$23,MATCH($C13,FIXTURES!$B$2:$B$23,0),0)="",HLOOKUP(Z$2,FIXTURES!$C$2:$NC$23,MATCH($C13,FIXTURES!$B$2:$B$23,0),0),HLOOKUP(Z$2+1,FIXTURES!$C$2:$NC$23,MATCH($C13,FIXTURES!$B$2:$B$23,0),0))))</f>
        <v>new</v>
      </c>
      <c r="AA13" s="117" t="str">
        <f>IF(AA$1="SAT",IF(AND(HLOOKUP(AA$2,FIXTURES!$C$2:$NC$23,MATCH($C13,FIXTURES!$B$2:$B$23,0),0)="",HLOOKUP(AA$2+1,FIXTURES!$C$2:$NC$23,MATCH($C13,FIXTURES!$B$2:$B$23,0),0)="",HLOOKUP(AA$2+2,FIXTURES!$C$2:$NC$23,MATCH($C13,FIXTURES!$B$2:$B$23,0),0)=""),HLOOKUP(AA$2-1,FIXTURES!$C$2:$NC$23,MATCH($C13,FIXTURES!$B$2:$B$23,0),0),IF(AND(HLOOKUP(AA$2,FIXTURES!$C$2:$NC$23,MATCH($C13,FIXTURES!$B$2:$B$23,0),0)="",HLOOKUP(AA$2+1,FIXTURES!$C$2:$NC$23,MATCH($C13,FIXTURES!$B$2:$B$23,0),0)=""),HLOOKUP(AA$2+2,FIXTURES!$C$2:$NC$23,MATCH($C13,FIXTURES!$B$2:$B$23,0),0),IF(HLOOKUP(AA$2+1,FIXTURES!$C$2:$NC$23,MATCH($C13,FIXTURES!$B$2:$B$23,0),0)="",HLOOKUP(AA$2,FIXTURES!$C$2:$NC$23,MATCH($C13,FIXTURES!$B$2:$B$23,0),0),HLOOKUP(AA$2+1,FIXTURES!$C$2:$NC$23,MATCH($C13,FIXTURES!$B$2:$B$23,0),0)))),IF(AND(HLOOKUP(AA$2,FIXTURES!$C$2:$NC$23,MATCH($C13,FIXTURES!$B$2:$B$23,0),0)="",HLOOKUP(AA$2+1,FIXTURES!$C$2:$NC$23,MATCH($C13,FIXTURES!$B$2:$B$23,0),0)=""),HLOOKUP(AA$2+2,FIXTURES!$C$2:$NC$23,MATCH($C13,FIXTURES!$B$2:$B$23,0),0),IF(HLOOKUP(AA$2+1,FIXTURES!$C$2:$NC$23,MATCH($C13,FIXTURES!$B$2:$B$23,0),0)="",HLOOKUP(AA$2,FIXTURES!$C$2:$NC$23,MATCH($C13,FIXTURES!$B$2:$B$23,0),0),HLOOKUP(AA$2+1,FIXTURES!$C$2:$NC$23,MATCH($C13,FIXTURES!$B$2:$B$23,0),0))))</f>
        <v>CRY</v>
      </c>
      <c r="AB13" s="117" t="str">
        <f>IF(AB$1="SAT",IF(AND(HLOOKUP(AB$2,FIXTURES!$C$2:$NC$23,MATCH($C13,FIXTURES!$B$2:$B$23,0),0)="",HLOOKUP(AB$2+1,FIXTURES!$C$2:$NC$23,MATCH($C13,FIXTURES!$B$2:$B$23,0),0)="",HLOOKUP(AB$2+2,FIXTURES!$C$2:$NC$23,MATCH($C13,FIXTURES!$B$2:$B$23,0),0)=""),HLOOKUP(AB$2-1,FIXTURES!$C$2:$NC$23,MATCH($C13,FIXTURES!$B$2:$B$23,0),0),IF(AND(HLOOKUP(AB$2,FIXTURES!$C$2:$NC$23,MATCH($C13,FIXTURES!$B$2:$B$23,0),0)="",HLOOKUP(AB$2+1,FIXTURES!$C$2:$NC$23,MATCH($C13,FIXTURES!$B$2:$B$23,0),0)=""),HLOOKUP(AB$2+2,FIXTURES!$C$2:$NC$23,MATCH($C13,FIXTURES!$B$2:$B$23,0),0),IF(HLOOKUP(AB$2+1,FIXTURES!$C$2:$NC$23,MATCH($C13,FIXTURES!$B$2:$B$23,0),0)="",HLOOKUP(AB$2,FIXTURES!$C$2:$NC$23,MATCH($C13,FIXTURES!$B$2:$B$23,0),0),HLOOKUP(AB$2+1,FIXTURES!$C$2:$NC$23,MATCH($C13,FIXTURES!$B$2:$B$23,0),0)))),IF(AND(HLOOKUP(AB$2,FIXTURES!$C$2:$NC$23,MATCH($C13,FIXTURES!$B$2:$B$23,0),0)="",HLOOKUP(AB$2+1,FIXTURES!$C$2:$NC$23,MATCH($C13,FIXTURES!$B$2:$B$23,0),0)=""),HLOOKUP(AB$2+2,FIXTURES!$C$2:$NC$23,MATCH($C13,FIXTURES!$B$2:$B$23,0),0),IF(HLOOKUP(AB$2+1,FIXTURES!$C$2:$NC$23,MATCH($C13,FIXTURES!$B$2:$B$23,0),0)="",HLOOKUP(AB$2,FIXTURES!$C$2:$NC$23,MATCH($C13,FIXTURES!$B$2:$B$23,0),0),HLOOKUP(AB$2+1,FIXTURES!$C$2:$NC$23,MATCH($C13,FIXTURES!$B$2:$B$23,0),0))))</f>
        <v/>
      </c>
      <c r="AC13" s="117" t="str">
        <f>IF(AC$1="SAT",IF(AND(HLOOKUP(AC$2,FIXTURES!$C$2:$NC$23,MATCH($C13,FIXTURES!$B$2:$B$23,0),0)="",HLOOKUP(AC$2+1,FIXTURES!$C$2:$NC$23,MATCH($C13,FIXTURES!$B$2:$B$23,0),0)="",HLOOKUP(AC$2+2,FIXTURES!$C$2:$NC$23,MATCH($C13,FIXTURES!$B$2:$B$23,0),0)=""),HLOOKUP(AC$2-1,FIXTURES!$C$2:$NC$23,MATCH($C13,FIXTURES!$B$2:$B$23,0),0),IF(AND(HLOOKUP(AC$2,FIXTURES!$C$2:$NC$23,MATCH($C13,FIXTURES!$B$2:$B$23,0),0)="",HLOOKUP(AC$2+1,FIXTURES!$C$2:$NC$23,MATCH($C13,FIXTURES!$B$2:$B$23,0),0)=""),HLOOKUP(AC$2+2,FIXTURES!$C$2:$NC$23,MATCH($C13,FIXTURES!$B$2:$B$23,0),0),IF(HLOOKUP(AC$2+1,FIXTURES!$C$2:$NC$23,MATCH($C13,FIXTURES!$B$2:$B$23,0),0)="",HLOOKUP(AC$2,FIXTURES!$C$2:$NC$23,MATCH($C13,FIXTURES!$B$2:$B$23,0),0),HLOOKUP(AC$2+1,FIXTURES!$C$2:$NC$23,MATCH($C13,FIXTURES!$B$2:$B$23,0),0)))),IF(AND(HLOOKUP(AC$2,FIXTURES!$C$2:$NC$23,MATCH($C13,FIXTURES!$B$2:$B$23,0),0)="",HLOOKUP(AC$2+1,FIXTURES!$C$2:$NC$23,MATCH($C13,FIXTURES!$B$2:$B$23,0),0)=""),HLOOKUP(AC$2+2,FIXTURES!$C$2:$NC$23,MATCH($C13,FIXTURES!$B$2:$B$23,0),0),IF(HLOOKUP(AC$2+1,FIXTURES!$C$2:$NC$23,MATCH($C13,FIXTURES!$B$2:$B$23,0),0)="",HLOOKUP(AC$2,FIXTURES!$C$2:$NC$23,MATCH($C13,FIXTURES!$B$2:$B$23,0),0),HLOOKUP(AC$2+1,FIXTURES!$C$2:$NC$23,MATCH($C13,FIXTURES!$B$2:$B$23,0),0))))</f>
        <v>ful</v>
      </c>
      <c r="AD13" s="117" t="str">
        <f>IF(AD$1="SAT",IF(AND(HLOOKUP(AD$2,FIXTURES!$C$2:$NC$23,MATCH($C13,FIXTURES!$B$2:$B$23,0),0)="",HLOOKUP(AD$2+1,FIXTURES!$C$2:$NC$23,MATCH($C13,FIXTURES!$B$2:$B$23,0),0)="",HLOOKUP(AD$2+2,FIXTURES!$C$2:$NC$23,MATCH($C13,FIXTURES!$B$2:$B$23,0),0)=""),HLOOKUP(AD$2-1,FIXTURES!$C$2:$NC$23,MATCH($C13,FIXTURES!$B$2:$B$23,0),0),IF(AND(HLOOKUP(AD$2,FIXTURES!$C$2:$NC$23,MATCH($C13,FIXTURES!$B$2:$B$23,0),0)="",HLOOKUP(AD$2+1,FIXTURES!$C$2:$NC$23,MATCH($C13,FIXTURES!$B$2:$B$23,0),0)=""),HLOOKUP(AD$2+2,FIXTURES!$C$2:$NC$23,MATCH($C13,FIXTURES!$B$2:$B$23,0),0),IF(HLOOKUP(AD$2+1,FIXTURES!$C$2:$NC$23,MATCH($C13,FIXTURES!$B$2:$B$23,0),0)="",HLOOKUP(AD$2,FIXTURES!$C$2:$NC$23,MATCH($C13,FIXTURES!$B$2:$B$23,0),0),HLOOKUP(AD$2+1,FIXTURES!$C$2:$NC$23,MATCH($C13,FIXTURES!$B$2:$B$23,0),0)))),IF(AND(HLOOKUP(AD$2,FIXTURES!$C$2:$NC$23,MATCH($C13,FIXTURES!$B$2:$B$23,0),0)="",HLOOKUP(AD$2+1,FIXTURES!$C$2:$NC$23,MATCH($C13,FIXTURES!$B$2:$B$23,0),0)=""),HLOOKUP(AD$2+2,FIXTURES!$C$2:$NC$23,MATCH($C13,FIXTURES!$B$2:$B$23,0),0),IF(HLOOKUP(AD$2+1,FIXTURES!$C$2:$NC$23,MATCH($C13,FIXTURES!$B$2:$B$23,0),0)="",HLOOKUP(AD$2,FIXTURES!$C$2:$NC$23,MATCH($C13,FIXTURES!$B$2:$B$23,0),0),HLOOKUP(AD$2+1,FIXTURES!$C$2:$NC$23,MATCH($C13,FIXTURES!$B$2:$B$23,0),0))))</f>
        <v/>
      </c>
      <c r="AE13" s="117" t="str">
        <f>IF(AE$1="SAT",IF(AND(HLOOKUP(AE$2,FIXTURES!$C$2:$NC$23,MATCH($C13,FIXTURES!$B$2:$B$23,0),0)="",HLOOKUP(AE$2+1,FIXTURES!$C$2:$NC$23,MATCH($C13,FIXTURES!$B$2:$B$23,0),0)="",HLOOKUP(AE$2+2,FIXTURES!$C$2:$NC$23,MATCH($C13,FIXTURES!$B$2:$B$23,0),0)=""),HLOOKUP(AE$2-1,FIXTURES!$C$2:$NC$23,MATCH($C13,FIXTURES!$B$2:$B$23,0),0),IF(AND(HLOOKUP(AE$2,FIXTURES!$C$2:$NC$23,MATCH($C13,FIXTURES!$B$2:$B$23,0),0)="",HLOOKUP(AE$2+1,FIXTURES!$C$2:$NC$23,MATCH($C13,FIXTURES!$B$2:$B$23,0),0)=""),HLOOKUP(AE$2+2,FIXTURES!$C$2:$NC$23,MATCH($C13,FIXTURES!$B$2:$B$23,0),0),IF(HLOOKUP(AE$2+1,FIXTURES!$C$2:$NC$23,MATCH($C13,FIXTURES!$B$2:$B$23,0),0)="",HLOOKUP(AE$2,FIXTURES!$C$2:$NC$23,MATCH($C13,FIXTURES!$B$2:$B$23,0),0),HLOOKUP(AE$2+1,FIXTURES!$C$2:$NC$23,MATCH($C13,FIXTURES!$B$2:$B$23,0),0)))),IF(AND(HLOOKUP(AE$2,FIXTURES!$C$2:$NC$23,MATCH($C13,FIXTURES!$B$2:$B$23,0),0)="",HLOOKUP(AE$2+1,FIXTURES!$C$2:$NC$23,MATCH($C13,FIXTURES!$B$2:$B$23,0),0)=""),HLOOKUP(AE$2+2,FIXTURES!$C$2:$NC$23,MATCH($C13,FIXTURES!$B$2:$B$23,0),0),IF(HLOOKUP(AE$2+1,FIXTURES!$C$2:$NC$23,MATCH($C13,FIXTURES!$B$2:$B$23,0),0)="",HLOOKUP(AE$2,FIXTURES!$C$2:$NC$23,MATCH($C13,FIXTURES!$B$2:$B$23,0),0),HLOOKUP(AE$2+1,FIXTURES!$C$2:$NC$23,MATCH($C13,FIXTURES!$B$2:$B$23,0),0))))</f>
        <v>LEI</v>
      </c>
      <c r="AF13" s="117" t="str">
        <f>IF(AF$1="SAT",IF(AND(HLOOKUP(AF$2,FIXTURES!$C$2:$NC$23,MATCH($C13,FIXTURES!$B$2:$B$23,0),0)="",HLOOKUP(AF$2+1,FIXTURES!$C$2:$NC$23,MATCH($C13,FIXTURES!$B$2:$B$23,0),0)="",HLOOKUP(AF$2+2,FIXTURES!$C$2:$NC$23,MATCH($C13,FIXTURES!$B$2:$B$23,0),0)=""),HLOOKUP(AF$2-1,FIXTURES!$C$2:$NC$23,MATCH($C13,FIXTURES!$B$2:$B$23,0),0),IF(AND(HLOOKUP(AF$2,FIXTURES!$C$2:$NC$23,MATCH($C13,FIXTURES!$B$2:$B$23,0),0)="",HLOOKUP(AF$2+1,FIXTURES!$C$2:$NC$23,MATCH($C13,FIXTURES!$B$2:$B$23,0),0)=""),HLOOKUP(AF$2+2,FIXTURES!$C$2:$NC$23,MATCH($C13,FIXTURES!$B$2:$B$23,0),0),IF(HLOOKUP(AF$2+1,FIXTURES!$C$2:$NC$23,MATCH($C13,FIXTURES!$B$2:$B$23,0),0)="",HLOOKUP(AF$2,FIXTURES!$C$2:$NC$23,MATCH($C13,FIXTURES!$B$2:$B$23,0),0),HLOOKUP(AF$2+1,FIXTURES!$C$2:$NC$23,MATCH($C13,FIXTURES!$B$2:$B$23,0),0)))),IF(AND(HLOOKUP(AF$2,FIXTURES!$C$2:$NC$23,MATCH($C13,FIXTURES!$B$2:$B$23,0),0)="",HLOOKUP(AF$2+1,FIXTURES!$C$2:$NC$23,MATCH($C13,FIXTURES!$B$2:$B$23,0),0)=""),HLOOKUP(AF$2+2,FIXTURES!$C$2:$NC$23,MATCH($C13,FIXTURES!$B$2:$B$23,0),0),IF(HLOOKUP(AF$2+1,FIXTURES!$C$2:$NC$23,MATCH($C13,FIXTURES!$B$2:$B$23,0),0)="",HLOOKUP(AF$2,FIXTURES!$C$2:$NC$23,MATCH($C13,FIXTURES!$B$2:$B$23,0),0),HLOOKUP(AF$2+1,FIXTURES!$C$2:$NC$23,MATCH($C13,FIXTURES!$B$2:$B$23,0),0))))</f>
        <v>Bournemouth</v>
      </c>
      <c r="AG13" s="117" t="str">
        <f>IF(AG$1="SAT",IF(AND(HLOOKUP(AG$2,FIXTURES!$C$2:$NC$23,MATCH($C13,FIXTURES!$B$2:$B$23,0),0)="",HLOOKUP(AG$2+1,FIXTURES!$C$2:$NC$23,MATCH($C13,FIXTURES!$B$2:$B$23,0),0)="",HLOOKUP(AG$2+2,FIXTURES!$C$2:$NC$23,MATCH($C13,FIXTURES!$B$2:$B$23,0),0)=""),HLOOKUP(AG$2-1,FIXTURES!$C$2:$NC$23,MATCH($C13,FIXTURES!$B$2:$B$23,0),0),IF(AND(HLOOKUP(AG$2,FIXTURES!$C$2:$NC$23,MATCH($C13,FIXTURES!$B$2:$B$23,0),0)="",HLOOKUP(AG$2+1,FIXTURES!$C$2:$NC$23,MATCH($C13,FIXTURES!$B$2:$B$23,0),0)=""),HLOOKUP(AG$2+2,FIXTURES!$C$2:$NC$23,MATCH($C13,FIXTURES!$B$2:$B$23,0),0),IF(HLOOKUP(AG$2+1,FIXTURES!$C$2:$NC$23,MATCH($C13,FIXTURES!$B$2:$B$23,0),0)="",HLOOKUP(AG$2,FIXTURES!$C$2:$NC$23,MATCH($C13,FIXTURES!$B$2:$B$23,0),0),HLOOKUP(AG$2+1,FIXTURES!$C$2:$NC$23,MATCH($C13,FIXTURES!$B$2:$B$23,0),0)))),IF(AND(HLOOKUP(AG$2,FIXTURES!$C$2:$NC$23,MATCH($C13,FIXTURES!$B$2:$B$23,0),0)="",HLOOKUP(AG$2+1,FIXTURES!$C$2:$NC$23,MATCH($C13,FIXTURES!$B$2:$B$23,0),0)=""),HLOOKUP(AG$2+2,FIXTURES!$C$2:$NC$23,MATCH($C13,FIXTURES!$B$2:$B$23,0),0),IF(HLOOKUP(AG$2+1,FIXTURES!$C$2:$NC$23,MATCH($C13,FIXTURES!$B$2:$B$23,0),0)="",HLOOKUP(AG$2,FIXTURES!$C$2:$NC$23,MATCH($C13,FIXTURES!$B$2:$B$23,0),0),HLOOKUP(AG$2+1,FIXTURES!$C$2:$NC$23,MATCH($C13,FIXTURES!$B$2:$B$23,0),0))))</f>
        <v>bou</v>
      </c>
      <c r="AH13" s="117" t="str">
        <f>IF(AH$1="SAT",IF(AND(HLOOKUP(AH$2,FIXTURES!$C$2:$NC$23,MATCH($C13,FIXTURES!$B$2:$B$23,0),0)="",HLOOKUP(AH$2+1,FIXTURES!$C$2:$NC$23,MATCH($C13,FIXTURES!$B$2:$B$23,0),0)="",HLOOKUP(AH$2+2,FIXTURES!$C$2:$NC$23,MATCH($C13,FIXTURES!$B$2:$B$23,0),0)=""),HLOOKUP(AH$2-1,FIXTURES!$C$2:$NC$23,MATCH($C13,FIXTURES!$B$2:$B$23,0),0),IF(AND(HLOOKUP(AH$2,FIXTURES!$C$2:$NC$23,MATCH($C13,FIXTURES!$B$2:$B$23,0),0)="",HLOOKUP(AH$2+1,FIXTURES!$C$2:$NC$23,MATCH($C13,FIXTURES!$B$2:$B$23,0),0)=""),HLOOKUP(AH$2+2,FIXTURES!$C$2:$NC$23,MATCH($C13,FIXTURES!$B$2:$B$23,0),0),IF(HLOOKUP(AH$2+1,FIXTURES!$C$2:$NC$23,MATCH($C13,FIXTURES!$B$2:$B$23,0),0)="",HLOOKUP(AH$2,FIXTURES!$C$2:$NC$23,MATCH($C13,FIXTURES!$B$2:$B$23,0),0),HLOOKUP(AH$2+1,FIXTURES!$C$2:$NC$23,MATCH($C13,FIXTURES!$B$2:$B$23,0),0)))),IF(AND(HLOOKUP(AH$2,FIXTURES!$C$2:$NC$23,MATCH($C13,FIXTURES!$B$2:$B$23,0),0)="",HLOOKUP(AH$2+1,FIXTURES!$C$2:$NC$23,MATCH($C13,FIXTURES!$B$2:$B$23,0),0)=""),HLOOKUP(AH$2+2,FIXTURES!$C$2:$NC$23,MATCH($C13,FIXTURES!$B$2:$B$23,0),0),IF(HLOOKUP(AH$2+1,FIXTURES!$C$2:$NC$23,MATCH($C13,FIXTURES!$B$2:$B$23,0),0)="",HLOOKUP(AH$2,FIXTURES!$C$2:$NC$23,MATCH($C13,FIXTURES!$B$2:$B$23,0),0),HLOOKUP(AH$2+1,FIXTURES!$C$2:$NC$23,MATCH($C13,FIXTURES!$B$2:$B$23,0),0))))</f>
        <v/>
      </c>
      <c r="AI13" s="117" t="str">
        <f>IF(AI$1="SAT",IF(AND(HLOOKUP(AI$2,FIXTURES!$C$2:$NC$23,MATCH($C13,FIXTURES!$B$2:$B$23,0),0)="",HLOOKUP(AI$2+1,FIXTURES!$C$2:$NC$23,MATCH($C13,FIXTURES!$B$2:$B$23,0),0)="",HLOOKUP(AI$2+2,FIXTURES!$C$2:$NC$23,MATCH($C13,FIXTURES!$B$2:$B$23,0),0)=""),HLOOKUP(AI$2-1,FIXTURES!$C$2:$NC$23,MATCH($C13,FIXTURES!$B$2:$B$23,0),0),IF(AND(HLOOKUP(AI$2,FIXTURES!$C$2:$NC$23,MATCH($C13,FIXTURES!$B$2:$B$23,0),0)="",HLOOKUP(AI$2+1,FIXTURES!$C$2:$NC$23,MATCH($C13,FIXTURES!$B$2:$B$23,0),0)=""),HLOOKUP(AI$2+2,FIXTURES!$C$2:$NC$23,MATCH($C13,FIXTURES!$B$2:$B$23,0),0),IF(HLOOKUP(AI$2+1,FIXTURES!$C$2:$NC$23,MATCH($C13,FIXTURES!$B$2:$B$23,0),0)="",HLOOKUP(AI$2,FIXTURES!$C$2:$NC$23,MATCH($C13,FIXTURES!$B$2:$B$23,0),0),HLOOKUP(AI$2+1,FIXTURES!$C$2:$NC$23,MATCH($C13,FIXTURES!$B$2:$B$23,0),0)))),IF(AND(HLOOKUP(AI$2,FIXTURES!$C$2:$NC$23,MATCH($C13,FIXTURES!$B$2:$B$23,0),0)="",HLOOKUP(AI$2+1,FIXTURES!$C$2:$NC$23,MATCH($C13,FIXTURES!$B$2:$B$23,0),0)=""),HLOOKUP(AI$2+2,FIXTURES!$C$2:$NC$23,MATCH($C13,FIXTURES!$B$2:$B$23,0),0),IF(HLOOKUP(AI$2+1,FIXTURES!$C$2:$NC$23,MATCH($C13,FIXTURES!$B$2:$B$23,0),0)="",HLOOKUP(AI$2,FIXTURES!$C$2:$NC$23,MATCH($C13,FIXTURES!$B$2:$B$23,0),0),HLOOKUP(AI$2+1,FIXTURES!$C$2:$NC$23,MATCH($C13,FIXTURES!$B$2:$B$23,0),0))))</f>
        <v/>
      </c>
      <c r="AJ13" s="117" t="str">
        <f>IF(AJ$1="SAT",IF(AND(HLOOKUP(AJ$2,FIXTURES!$C$2:$NC$23,MATCH($C13,FIXTURES!$B$2:$B$23,0),0)="",HLOOKUP(AJ$2+1,FIXTURES!$C$2:$NC$23,MATCH($C13,FIXTURES!$B$2:$B$23,0),0)="",HLOOKUP(AJ$2+2,FIXTURES!$C$2:$NC$23,MATCH($C13,FIXTURES!$B$2:$B$23,0),0)=""),HLOOKUP(AJ$2-1,FIXTURES!$C$2:$NC$23,MATCH($C13,FIXTURES!$B$2:$B$23,0),0),IF(AND(HLOOKUP(AJ$2,FIXTURES!$C$2:$NC$23,MATCH($C13,FIXTURES!$B$2:$B$23,0),0)="",HLOOKUP(AJ$2+1,FIXTURES!$C$2:$NC$23,MATCH($C13,FIXTURES!$B$2:$B$23,0),0)=""),HLOOKUP(AJ$2+2,FIXTURES!$C$2:$NC$23,MATCH($C13,FIXTURES!$B$2:$B$23,0),0),IF(HLOOKUP(AJ$2+1,FIXTURES!$C$2:$NC$23,MATCH($C13,FIXTURES!$B$2:$B$23,0),0)="",HLOOKUP(AJ$2,FIXTURES!$C$2:$NC$23,MATCH($C13,FIXTURES!$B$2:$B$23,0),0),HLOOKUP(AJ$2+1,FIXTURES!$C$2:$NC$23,MATCH($C13,FIXTURES!$B$2:$B$23,0),0)))),IF(AND(HLOOKUP(AJ$2,FIXTURES!$C$2:$NC$23,MATCH($C13,FIXTURES!$B$2:$B$23,0),0)="",HLOOKUP(AJ$2+1,FIXTURES!$C$2:$NC$23,MATCH($C13,FIXTURES!$B$2:$B$23,0),0)=""),HLOOKUP(AJ$2+2,FIXTURES!$C$2:$NC$23,MATCH($C13,FIXTURES!$B$2:$B$23,0),0),IF(HLOOKUP(AJ$2+1,FIXTURES!$C$2:$NC$23,MATCH($C13,FIXTURES!$B$2:$B$23,0),0)="",HLOOKUP(AJ$2,FIXTURES!$C$2:$NC$23,MATCH($C13,FIXTURES!$B$2:$B$23,0),0),HLOOKUP(AJ$2+1,FIXTURES!$C$2:$NC$23,MATCH($C13,FIXTURES!$B$2:$B$23,0),0))))</f>
        <v/>
      </c>
      <c r="AK13" s="117" t="str">
        <f>IF(AK$1="SAT",IF(AND(HLOOKUP(AK$2,FIXTURES!$C$2:$NC$23,MATCH($C13,FIXTURES!$B$2:$B$23,0),0)="",HLOOKUP(AK$2+1,FIXTURES!$C$2:$NC$23,MATCH($C13,FIXTURES!$B$2:$B$23,0),0)="",HLOOKUP(AK$2+2,FIXTURES!$C$2:$NC$23,MATCH($C13,FIXTURES!$B$2:$B$23,0),0)=""),HLOOKUP(AK$2-1,FIXTURES!$C$2:$NC$23,MATCH($C13,FIXTURES!$B$2:$B$23,0),0),IF(AND(HLOOKUP(AK$2,FIXTURES!$C$2:$NC$23,MATCH($C13,FIXTURES!$B$2:$B$23,0),0)="",HLOOKUP(AK$2+1,FIXTURES!$C$2:$NC$23,MATCH($C13,FIXTURES!$B$2:$B$23,0),0)=""),HLOOKUP(AK$2+2,FIXTURES!$C$2:$NC$23,MATCH($C13,FIXTURES!$B$2:$B$23,0),0),IF(HLOOKUP(AK$2+1,FIXTURES!$C$2:$NC$23,MATCH($C13,FIXTURES!$B$2:$B$23,0),0)="",HLOOKUP(AK$2,FIXTURES!$C$2:$NC$23,MATCH($C13,FIXTURES!$B$2:$B$23,0),0),HLOOKUP(AK$2+1,FIXTURES!$C$2:$NC$23,MATCH($C13,FIXTURES!$B$2:$B$23,0),0)))),IF(AND(HLOOKUP(AK$2,FIXTURES!$C$2:$NC$23,MATCH($C13,FIXTURES!$B$2:$B$23,0),0)="",HLOOKUP(AK$2+1,FIXTURES!$C$2:$NC$23,MATCH($C13,FIXTURES!$B$2:$B$23,0),0)=""),HLOOKUP(AK$2+2,FIXTURES!$C$2:$NC$23,MATCH($C13,FIXTURES!$B$2:$B$23,0),0),IF(HLOOKUP(AK$2+1,FIXTURES!$C$2:$NC$23,MATCH($C13,FIXTURES!$B$2:$B$23,0),0)="",HLOOKUP(AK$2,FIXTURES!$C$2:$NC$23,MATCH($C13,FIXTURES!$B$2:$B$23,0),0),HLOOKUP(AK$2+1,FIXTURES!$C$2:$NC$23,MATCH($C13,FIXTURES!$B$2:$B$23,0),0))))</f>
        <v/>
      </c>
      <c r="AL13" s="117" t="str">
        <f>IF(AL$1="SAT",IF(AND(HLOOKUP(AL$2,FIXTURES!$C$2:$NC$23,MATCH($C13,FIXTURES!$B$2:$B$23,0),0)="",HLOOKUP(AL$2+1,FIXTURES!$C$2:$NC$23,MATCH($C13,FIXTURES!$B$2:$B$23,0),0)="",HLOOKUP(AL$2+2,FIXTURES!$C$2:$NC$23,MATCH($C13,FIXTURES!$B$2:$B$23,0),0)=""),HLOOKUP(AL$2-1,FIXTURES!$C$2:$NC$23,MATCH($C13,FIXTURES!$B$2:$B$23,0),0),IF(AND(HLOOKUP(AL$2,FIXTURES!$C$2:$NC$23,MATCH($C13,FIXTURES!$B$2:$B$23,0),0)="",HLOOKUP(AL$2+1,FIXTURES!$C$2:$NC$23,MATCH($C13,FIXTURES!$B$2:$B$23,0),0)=""),HLOOKUP(AL$2+2,FIXTURES!$C$2:$NC$23,MATCH($C13,FIXTURES!$B$2:$B$23,0),0),IF(HLOOKUP(AL$2+1,FIXTURES!$C$2:$NC$23,MATCH($C13,FIXTURES!$B$2:$B$23,0),0)="",HLOOKUP(AL$2,FIXTURES!$C$2:$NC$23,MATCH($C13,FIXTURES!$B$2:$B$23,0),0),HLOOKUP(AL$2+1,FIXTURES!$C$2:$NC$23,MATCH($C13,FIXTURES!$B$2:$B$23,0),0)))),IF(AND(HLOOKUP(AL$2,FIXTURES!$C$2:$NC$23,MATCH($C13,FIXTURES!$B$2:$B$23,0),0)="",HLOOKUP(AL$2+1,FIXTURES!$C$2:$NC$23,MATCH($C13,FIXTURES!$B$2:$B$23,0),0)=""),HLOOKUP(AL$2+2,FIXTURES!$C$2:$NC$23,MATCH($C13,FIXTURES!$B$2:$B$23,0),0),IF(HLOOKUP(AL$2+1,FIXTURES!$C$2:$NC$23,MATCH($C13,FIXTURES!$B$2:$B$23,0),0)="",HLOOKUP(AL$2,FIXTURES!$C$2:$NC$23,MATCH($C13,FIXTURES!$B$2:$B$23,0),0),HLOOKUP(AL$2+1,FIXTURES!$C$2:$NC$23,MATCH($C13,FIXTURES!$B$2:$B$23,0),0))))</f>
        <v/>
      </c>
      <c r="AM13" s="117" t="str">
        <f>IF(AM$1="SAT",IF(AND(HLOOKUP(AM$2,FIXTURES!$C$2:$NC$23,MATCH($C13,FIXTURES!$B$2:$B$23,0),0)="",HLOOKUP(AM$2+1,FIXTURES!$C$2:$NC$23,MATCH($C13,FIXTURES!$B$2:$B$23,0),0)="",HLOOKUP(AM$2+2,FIXTURES!$C$2:$NC$23,MATCH($C13,FIXTURES!$B$2:$B$23,0),0)=""),HLOOKUP(AM$2-1,FIXTURES!$C$2:$NC$23,MATCH($C13,FIXTURES!$B$2:$B$23,0),0),IF(AND(HLOOKUP(AM$2,FIXTURES!$C$2:$NC$23,MATCH($C13,FIXTURES!$B$2:$B$23,0),0)="",HLOOKUP(AM$2+1,FIXTURES!$C$2:$NC$23,MATCH($C13,FIXTURES!$B$2:$B$23,0),0)=""),HLOOKUP(AM$2+2,FIXTURES!$C$2:$NC$23,MATCH($C13,FIXTURES!$B$2:$B$23,0),0),IF(HLOOKUP(AM$2+1,FIXTURES!$C$2:$NC$23,MATCH($C13,FIXTURES!$B$2:$B$23,0),0)="",HLOOKUP(AM$2,FIXTURES!$C$2:$NC$23,MATCH($C13,FIXTURES!$B$2:$B$23,0),0),HLOOKUP(AM$2+1,FIXTURES!$C$2:$NC$23,MATCH($C13,FIXTURES!$B$2:$B$23,0),0)))),IF(AND(HLOOKUP(AM$2,FIXTURES!$C$2:$NC$23,MATCH($C13,FIXTURES!$B$2:$B$23,0),0)="",HLOOKUP(AM$2+1,FIXTURES!$C$2:$NC$23,MATCH($C13,FIXTURES!$B$2:$B$23,0),0)=""),HLOOKUP(AM$2+2,FIXTURES!$C$2:$NC$23,MATCH($C13,FIXTURES!$B$2:$B$23,0),0),IF(HLOOKUP(AM$2+1,FIXTURES!$C$2:$NC$23,MATCH($C13,FIXTURES!$B$2:$B$23,0),0)="",HLOOKUP(AM$2,FIXTURES!$C$2:$NC$23,MATCH($C13,FIXTURES!$B$2:$B$23,0),0),HLOOKUP(AM$2+1,FIXTURES!$C$2:$NC$23,MATCH($C13,FIXTURES!$B$2:$B$23,0),0))))</f>
        <v/>
      </c>
      <c r="AN13" s="117" t="str">
        <f>IF(AN$1="SAT",IF(AND(HLOOKUP(AN$2,FIXTURES!$C$2:$NC$23,MATCH($C13,FIXTURES!$B$2:$B$23,0),0)="",HLOOKUP(AN$2+1,FIXTURES!$C$2:$NC$23,MATCH($C13,FIXTURES!$B$2:$B$23,0),0)="",HLOOKUP(AN$2+2,FIXTURES!$C$2:$NC$23,MATCH($C13,FIXTURES!$B$2:$B$23,0),0)=""),HLOOKUP(AN$2-1,FIXTURES!$C$2:$NC$23,MATCH($C13,FIXTURES!$B$2:$B$23,0),0),IF(AND(HLOOKUP(AN$2,FIXTURES!$C$2:$NC$23,MATCH($C13,FIXTURES!$B$2:$B$23,0),0)="",HLOOKUP(AN$2+1,FIXTURES!$C$2:$NC$23,MATCH($C13,FIXTURES!$B$2:$B$23,0),0)=""),HLOOKUP(AN$2+2,FIXTURES!$C$2:$NC$23,MATCH($C13,FIXTURES!$B$2:$B$23,0),0),IF(HLOOKUP(AN$2+1,FIXTURES!$C$2:$NC$23,MATCH($C13,FIXTURES!$B$2:$B$23,0),0)="",HLOOKUP(AN$2,FIXTURES!$C$2:$NC$23,MATCH($C13,FIXTURES!$B$2:$B$23,0),0),HLOOKUP(AN$2+1,FIXTURES!$C$2:$NC$23,MATCH($C13,FIXTURES!$B$2:$B$23,0),0)))),IF(AND(HLOOKUP(AN$2,FIXTURES!$C$2:$NC$23,MATCH($C13,FIXTURES!$B$2:$B$23,0),0)="",HLOOKUP(AN$2+1,FIXTURES!$C$2:$NC$23,MATCH($C13,FIXTURES!$B$2:$B$23,0),0)=""),HLOOKUP(AN$2+2,FIXTURES!$C$2:$NC$23,MATCH($C13,FIXTURES!$B$2:$B$23,0),0),IF(HLOOKUP(AN$2+1,FIXTURES!$C$2:$NC$23,MATCH($C13,FIXTURES!$B$2:$B$23,0),0)="",HLOOKUP(AN$2,FIXTURES!$C$2:$NC$23,MATCH($C13,FIXTURES!$B$2:$B$23,0),0),HLOOKUP(AN$2+1,FIXTURES!$C$2:$NC$23,MATCH($C13,FIXTURES!$B$2:$B$23,0),0))))</f>
        <v/>
      </c>
      <c r="AO13" s="117" t="str">
        <f>IF(AO$1="SAT",IF(AND(HLOOKUP(AO$2,FIXTURES!$C$2:$NC$23,MATCH($C13,FIXTURES!$B$2:$B$23,0),0)="",HLOOKUP(AO$2+1,FIXTURES!$C$2:$NC$23,MATCH($C13,FIXTURES!$B$2:$B$23,0),0)="",HLOOKUP(AO$2+2,FIXTURES!$C$2:$NC$23,MATCH($C13,FIXTURES!$B$2:$B$23,0),0)=""),HLOOKUP(AO$2-1,FIXTURES!$C$2:$NC$23,MATCH($C13,FIXTURES!$B$2:$B$23,0),0),IF(AND(HLOOKUP(AO$2,FIXTURES!$C$2:$NC$23,MATCH($C13,FIXTURES!$B$2:$B$23,0),0)="",HLOOKUP(AO$2+1,FIXTURES!$C$2:$NC$23,MATCH($C13,FIXTURES!$B$2:$B$23,0),0)=""),HLOOKUP(AO$2+2,FIXTURES!$C$2:$NC$23,MATCH($C13,FIXTURES!$B$2:$B$23,0),0),IF(HLOOKUP(AO$2+1,FIXTURES!$C$2:$NC$23,MATCH($C13,FIXTURES!$B$2:$B$23,0),0)="",HLOOKUP(AO$2,FIXTURES!$C$2:$NC$23,MATCH($C13,FIXTURES!$B$2:$B$23,0),0),HLOOKUP(AO$2+1,FIXTURES!$C$2:$NC$23,MATCH($C13,FIXTURES!$B$2:$B$23,0),0)))),IF(AND(HLOOKUP(AO$2,FIXTURES!$C$2:$NC$23,MATCH($C13,FIXTURES!$B$2:$B$23,0),0)="",HLOOKUP(AO$2+1,FIXTURES!$C$2:$NC$23,MATCH($C13,FIXTURES!$B$2:$B$23,0),0)=""),HLOOKUP(AO$2+2,FIXTURES!$C$2:$NC$23,MATCH($C13,FIXTURES!$B$2:$B$23,0),0),IF(HLOOKUP(AO$2+1,FIXTURES!$C$2:$NC$23,MATCH($C13,FIXTURES!$B$2:$B$23,0),0)="",HLOOKUP(AO$2,FIXTURES!$C$2:$NC$23,MATCH($C13,FIXTURES!$B$2:$B$23,0),0),HLOOKUP(AO$2+1,FIXTURES!$C$2:$NC$23,MATCH($C13,FIXTURES!$B$2:$B$23,0),0))))</f>
        <v/>
      </c>
      <c r="AP13" s="117" t="str">
        <f>IF(AP$1="SAT",IF(AND(HLOOKUP(AP$2,FIXTURES!$C$2:$NC$23,MATCH($C13,FIXTURES!$B$2:$B$23,0),0)="",HLOOKUP(AP$2+1,FIXTURES!$C$2:$NC$23,MATCH($C13,FIXTURES!$B$2:$B$23,0),0)="",HLOOKUP(AP$2+2,FIXTURES!$C$2:$NC$23,MATCH($C13,FIXTURES!$B$2:$B$23,0),0)=""),HLOOKUP(AP$2-1,FIXTURES!$C$2:$NC$23,MATCH($C13,FIXTURES!$B$2:$B$23,0),0),IF(AND(HLOOKUP(AP$2,FIXTURES!$C$2:$NC$23,MATCH($C13,FIXTURES!$B$2:$B$23,0),0)="",HLOOKUP(AP$2+1,FIXTURES!$C$2:$NC$23,MATCH($C13,FIXTURES!$B$2:$B$23,0),0)=""),HLOOKUP(AP$2+2,FIXTURES!$C$2:$NC$23,MATCH($C13,FIXTURES!$B$2:$B$23,0),0),IF(HLOOKUP(AP$2+1,FIXTURES!$C$2:$NC$23,MATCH($C13,FIXTURES!$B$2:$B$23,0),0)="",HLOOKUP(AP$2,FIXTURES!$C$2:$NC$23,MATCH($C13,FIXTURES!$B$2:$B$23,0),0),HLOOKUP(AP$2+1,FIXTURES!$C$2:$NC$23,MATCH($C13,FIXTURES!$B$2:$B$23,0),0)))),IF(AND(HLOOKUP(AP$2,FIXTURES!$C$2:$NC$23,MATCH($C13,FIXTURES!$B$2:$B$23,0),0)="",HLOOKUP(AP$2+1,FIXTURES!$C$2:$NC$23,MATCH($C13,FIXTURES!$B$2:$B$23,0),0)=""),HLOOKUP(AP$2+2,FIXTURES!$C$2:$NC$23,MATCH($C13,FIXTURES!$B$2:$B$23,0),0),IF(HLOOKUP(AP$2+1,FIXTURES!$C$2:$NC$23,MATCH($C13,FIXTURES!$B$2:$B$23,0),0)="",HLOOKUP(AP$2,FIXTURES!$C$2:$NC$23,MATCH($C13,FIXTURES!$B$2:$B$23,0),0),HLOOKUP(AP$2+1,FIXTURES!$C$2:$NC$23,MATCH($C13,FIXTURES!$B$2:$B$23,0),0))))</f>
        <v/>
      </c>
      <c r="AQ13" s="117" t="str">
        <f>IF(AQ$1="SAT",IF(AND(HLOOKUP(AQ$2,FIXTURES!$C$2:$NC$23,MATCH($C13,FIXTURES!$B$2:$B$23,0),0)="",HLOOKUP(AQ$2+1,FIXTURES!$C$2:$NC$23,MATCH($C13,FIXTURES!$B$2:$B$23,0),0)="",HLOOKUP(AQ$2+2,FIXTURES!$C$2:$NC$23,MATCH($C13,FIXTURES!$B$2:$B$23,0),0)=""),HLOOKUP(AQ$2-1,FIXTURES!$C$2:$NC$23,MATCH($C13,FIXTURES!$B$2:$B$23,0),0),IF(AND(HLOOKUP(AQ$2,FIXTURES!$C$2:$NC$23,MATCH($C13,FIXTURES!$B$2:$B$23,0),0)="",HLOOKUP(AQ$2+1,FIXTURES!$C$2:$NC$23,MATCH($C13,FIXTURES!$B$2:$B$23,0),0)=""),HLOOKUP(AQ$2+2,FIXTURES!$C$2:$NC$23,MATCH($C13,FIXTURES!$B$2:$B$23,0),0),IF(HLOOKUP(AQ$2+1,FIXTURES!$C$2:$NC$23,MATCH($C13,FIXTURES!$B$2:$B$23,0),0)="",HLOOKUP(AQ$2,FIXTURES!$C$2:$NC$23,MATCH($C13,FIXTURES!$B$2:$B$23,0),0),HLOOKUP(AQ$2+1,FIXTURES!$C$2:$NC$23,MATCH($C13,FIXTURES!$B$2:$B$23,0),0)))),IF(AND(HLOOKUP(AQ$2,FIXTURES!$C$2:$NC$23,MATCH($C13,FIXTURES!$B$2:$B$23,0),0)="",HLOOKUP(AQ$2+1,FIXTURES!$C$2:$NC$23,MATCH($C13,FIXTURES!$B$2:$B$23,0),0)=""),HLOOKUP(AQ$2+2,FIXTURES!$C$2:$NC$23,MATCH($C13,FIXTURES!$B$2:$B$23,0),0),IF(HLOOKUP(AQ$2+1,FIXTURES!$C$2:$NC$23,MATCH($C13,FIXTURES!$B$2:$B$23,0),0)="",HLOOKUP(AQ$2,FIXTURES!$C$2:$NC$23,MATCH($C13,FIXTURES!$B$2:$B$23,0),0),HLOOKUP(AQ$2+1,FIXTURES!$C$2:$NC$23,MATCH($C13,FIXTURES!$B$2:$B$23,0),0))))</f>
        <v/>
      </c>
      <c r="AR13" s="117" t="str">
        <f>IF(AR$1="SAT",IF(AND(HLOOKUP(AR$2,FIXTURES!$C$2:$NC$23,MATCH($C13,FIXTURES!$B$2:$B$23,0),0)="",HLOOKUP(AR$2+1,FIXTURES!$C$2:$NC$23,MATCH($C13,FIXTURES!$B$2:$B$23,0),0)="",HLOOKUP(AR$2+2,FIXTURES!$C$2:$NC$23,MATCH($C13,FIXTURES!$B$2:$B$23,0),0)=""),HLOOKUP(AR$2-1,FIXTURES!$C$2:$NC$23,MATCH($C13,FIXTURES!$B$2:$B$23,0),0),IF(AND(HLOOKUP(AR$2,FIXTURES!$C$2:$NC$23,MATCH($C13,FIXTURES!$B$2:$B$23,0),0)="",HLOOKUP(AR$2+1,FIXTURES!$C$2:$NC$23,MATCH($C13,FIXTURES!$B$2:$B$23,0),0)=""),HLOOKUP(AR$2+2,FIXTURES!$C$2:$NC$23,MATCH($C13,FIXTURES!$B$2:$B$23,0),0),IF(HLOOKUP(AR$2+1,FIXTURES!$C$2:$NC$23,MATCH($C13,FIXTURES!$B$2:$B$23,0),0)="",HLOOKUP(AR$2,FIXTURES!$C$2:$NC$23,MATCH($C13,FIXTURES!$B$2:$B$23,0),0),HLOOKUP(AR$2+1,FIXTURES!$C$2:$NC$23,MATCH($C13,FIXTURES!$B$2:$B$23,0),0)))),IF(AND(HLOOKUP(AR$2,FIXTURES!$C$2:$NC$23,MATCH($C13,FIXTURES!$B$2:$B$23,0),0)="",HLOOKUP(AR$2+1,FIXTURES!$C$2:$NC$23,MATCH($C13,FIXTURES!$B$2:$B$23,0),0)=""),HLOOKUP(AR$2+2,FIXTURES!$C$2:$NC$23,MATCH($C13,FIXTURES!$B$2:$B$23,0),0),IF(HLOOKUP(AR$2+1,FIXTURES!$C$2:$NC$23,MATCH($C13,FIXTURES!$B$2:$B$23,0),0)="",HLOOKUP(AR$2,FIXTURES!$C$2:$NC$23,MATCH($C13,FIXTURES!$B$2:$B$23,0),0),HLOOKUP(AR$2+1,FIXTURES!$C$2:$NC$23,MATCH($C13,FIXTURES!$B$2:$B$23,0),0))))</f>
        <v/>
      </c>
      <c r="AS13" s="117" t="str">
        <f>IF(AS$1="SAT",IF(AND(HLOOKUP(AS$2,FIXTURES!$C$2:$NC$23,MATCH($C13,FIXTURES!$B$2:$B$23,0),0)="",HLOOKUP(AS$2+1,FIXTURES!$C$2:$NC$23,MATCH($C13,FIXTURES!$B$2:$B$23,0),0)="",HLOOKUP(AS$2+2,FIXTURES!$C$2:$NC$23,MATCH($C13,FIXTURES!$B$2:$B$23,0),0)=""),HLOOKUP(AS$2-1,FIXTURES!$C$2:$NC$23,MATCH($C13,FIXTURES!$B$2:$B$23,0),0),IF(AND(HLOOKUP(AS$2,FIXTURES!$C$2:$NC$23,MATCH($C13,FIXTURES!$B$2:$B$23,0),0)="",HLOOKUP(AS$2+1,FIXTURES!$C$2:$NC$23,MATCH($C13,FIXTURES!$B$2:$B$23,0),0)=""),HLOOKUP(AS$2+2,FIXTURES!$C$2:$NC$23,MATCH($C13,FIXTURES!$B$2:$B$23,0),0),IF(HLOOKUP(AS$2+1,FIXTURES!$C$2:$NC$23,MATCH($C13,FIXTURES!$B$2:$B$23,0),0)="",HLOOKUP(AS$2,FIXTURES!$C$2:$NC$23,MATCH($C13,FIXTURES!$B$2:$B$23,0),0),HLOOKUP(AS$2+1,FIXTURES!$C$2:$NC$23,MATCH($C13,FIXTURES!$B$2:$B$23,0),0)))),IF(AND(HLOOKUP(AS$2,FIXTURES!$C$2:$NC$23,MATCH($C13,FIXTURES!$B$2:$B$23,0),0)="",HLOOKUP(AS$2+1,FIXTURES!$C$2:$NC$23,MATCH($C13,FIXTURES!$B$2:$B$23,0),0)=""),HLOOKUP(AS$2+2,FIXTURES!$C$2:$NC$23,MATCH($C13,FIXTURES!$B$2:$B$23,0),0),IF(HLOOKUP(AS$2+1,FIXTURES!$C$2:$NC$23,MATCH($C13,FIXTURES!$B$2:$B$23,0),0)="",HLOOKUP(AS$2,FIXTURES!$C$2:$NC$23,MATCH($C13,FIXTURES!$B$2:$B$23,0),0),HLOOKUP(AS$2+1,FIXTURES!$C$2:$NC$23,MATCH($C13,FIXTURES!$B$2:$B$23,0),0))))</f>
        <v>WOL</v>
      </c>
      <c r="AT13" s="117" t="str">
        <f>IF(AT$1="SAT",IF(AND(HLOOKUP(AT$2,FIXTURES!$C$2:$NC$23,MATCH($C13,FIXTURES!$B$2:$B$23,0),0)="",HLOOKUP(AT$2+1,FIXTURES!$C$2:$NC$23,MATCH($C13,FIXTURES!$B$2:$B$23,0),0)="",HLOOKUP(AT$2+2,FIXTURES!$C$2:$NC$23,MATCH($C13,FIXTURES!$B$2:$B$23,0),0)=""),HLOOKUP(AT$2-1,FIXTURES!$C$2:$NC$23,MATCH($C13,FIXTURES!$B$2:$B$23,0),0),IF(AND(HLOOKUP(AT$2,FIXTURES!$C$2:$NC$23,MATCH($C13,FIXTURES!$B$2:$B$23,0),0)="",HLOOKUP(AT$2+1,FIXTURES!$C$2:$NC$23,MATCH($C13,FIXTURES!$B$2:$B$23,0),0)=""),HLOOKUP(AT$2+2,FIXTURES!$C$2:$NC$23,MATCH($C13,FIXTURES!$B$2:$B$23,0),0),IF(HLOOKUP(AT$2+1,FIXTURES!$C$2:$NC$23,MATCH($C13,FIXTURES!$B$2:$B$23,0),0)="",HLOOKUP(AT$2,FIXTURES!$C$2:$NC$23,MATCH($C13,FIXTURES!$B$2:$B$23,0),0),HLOOKUP(AT$2+1,FIXTURES!$C$2:$NC$23,MATCH($C13,FIXTURES!$B$2:$B$23,0),0)))),IF(AND(HLOOKUP(AT$2,FIXTURES!$C$2:$NC$23,MATCH($C13,FIXTURES!$B$2:$B$23,0),0)="",HLOOKUP(AT$2+1,FIXTURES!$C$2:$NC$23,MATCH($C13,FIXTURES!$B$2:$B$23,0),0)=""),HLOOKUP(AT$2+2,FIXTURES!$C$2:$NC$23,MATCH($C13,FIXTURES!$B$2:$B$23,0),0),IF(HLOOKUP(AT$2+1,FIXTURES!$C$2:$NC$23,MATCH($C13,FIXTURES!$B$2:$B$23,0),0)="",HLOOKUP(AT$2,FIXTURES!$C$2:$NC$23,MATCH($C13,FIXTURES!$B$2:$B$23,0),0),HLOOKUP(AT$2+1,FIXTURES!$C$2:$NC$23,MATCH($C13,FIXTURES!$B$2:$B$23,0),0))))</f>
        <v/>
      </c>
      <c r="AU13" s="117" t="str">
        <f>IF(AU$1="SAT",IF(AND(HLOOKUP(AU$2,FIXTURES!$C$2:$NC$23,MATCH($C13,FIXTURES!$B$2:$B$23,0),0)="",HLOOKUP(AU$2+1,FIXTURES!$C$2:$NC$23,MATCH($C13,FIXTURES!$B$2:$B$23,0),0)="",HLOOKUP(AU$2+2,FIXTURES!$C$2:$NC$23,MATCH($C13,FIXTURES!$B$2:$B$23,0),0)=""),HLOOKUP(AU$2-1,FIXTURES!$C$2:$NC$23,MATCH($C13,FIXTURES!$B$2:$B$23,0),0),IF(AND(HLOOKUP(AU$2,FIXTURES!$C$2:$NC$23,MATCH($C13,FIXTURES!$B$2:$B$23,0),0)="",HLOOKUP(AU$2+1,FIXTURES!$C$2:$NC$23,MATCH($C13,FIXTURES!$B$2:$B$23,0),0)=""),HLOOKUP(AU$2+2,FIXTURES!$C$2:$NC$23,MATCH($C13,FIXTURES!$B$2:$B$23,0),0),IF(HLOOKUP(AU$2+1,FIXTURES!$C$2:$NC$23,MATCH($C13,FIXTURES!$B$2:$B$23,0),0)="",HLOOKUP(AU$2,FIXTURES!$C$2:$NC$23,MATCH($C13,FIXTURES!$B$2:$B$23,0),0),HLOOKUP(AU$2+1,FIXTURES!$C$2:$NC$23,MATCH($C13,FIXTURES!$B$2:$B$23,0),0)))),IF(AND(HLOOKUP(AU$2,FIXTURES!$C$2:$NC$23,MATCH($C13,FIXTURES!$B$2:$B$23,0),0)="",HLOOKUP(AU$2+1,FIXTURES!$C$2:$NC$23,MATCH($C13,FIXTURES!$B$2:$B$23,0),0)=""),HLOOKUP(AU$2+2,FIXTURES!$C$2:$NC$23,MATCH($C13,FIXTURES!$B$2:$B$23,0),0),IF(HLOOKUP(AU$2+1,FIXTURES!$C$2:$NC$23,MATCH($C13,FIXTURES!$B$2:$B$23,0),0)="",HLOOKUP(AU$2,FIXTURES!$C$2:$NC$23,MATCH($C13,FIXTURES!$B$2:$B$23,0),0),HLOOKUP(AU$2+1,FIXTURES!$C$2:$NC$23,MATCH($C13,FIXTURES!$B$2:$B$23,0),0))))</f>
        <v>mci</v>
      </c>
      <c r="AV13" s="117" t="str">
        <f>IF(AV$1="SAT",IF(AND(HLOOKUP(AV$2,FIXTURES!$C$2:$NC$23,MATCH($C13,FIXTURES!$B$2:$B$23,0),0)="",HLOOKUP(AV$2+1,FIXTURES!$C$2:$NC$23,MATCH($C13,FIXTURES!$B$2:$B$23,0),0)="",HLOOKUP(AV$2+2,FIXTURES!$C$2:$NC$23,MATCH($C13,FIXTURES!$B$2:$B$23,0),0)=""),HLOOKUP(AV$2-1,FIXTURES!$C$2:$NC$23,MATCH($C13,FIXTURES!$B$2:$B$23,0),0),IF(AND(HLOOKUP(AV$2,FIXTURES!$C$2:$NC$23,MATCH($C13,FIXTURES!$B$2:$B$23,0),0)="",HLOOKUP(AV$2+1,FIXTURES!$C$2:$NC$23,MATCH($C13,FIXTURES!$B$2:$B$23,0),0)=""),HLOOKUP(AV$2+2,FIXTURES!$C$2:$NC$23,MATCH($C13,FIXTURES!$B$2:$B$23,0),0),IF(HLOOKUP(AV$2+1,FIXTURES!$C$2:$NC$23,MATCH($C13,FIXTURES!$B$2:$B$23,0),0)="",HLOOKUP(AV$2,FIXTURES!$C$2:$NC$23,MATCH($C13,FIXTURES!$B$2:$B$23,0),0),HLOOKUP(AV$2+1,FIXTURES!$C$2:$NC$23,MATCH($C13,FIXTURES!$B$2:$B$23,0),0)))),IF(AND(HLOOKUP(AV$2,FIXTURES!$C$2:$NC$23,MATCH($C13,FIXTURES!$B$2:$B$23,0),0)="",HLOOKUP(AV$2+1,FIXTURES!$C$2:$NC$23,MATCH($C13,FIXTURES!$B$2:$B$23,0),0)=""),HLOOKUP(AV$2+2,FIXTURES!$C$2:$NC$23,MATCH($C13,FIXTURES!$B$2:$B$23,0),0),IF(HLOOKUP(AV$2+1,FIXTURES!$C$2:$NC$23,MATCH($C13,FIXTURES!$B$2:$B$23,0),0)="",HLOOKUP(AV$2,FIXTURES!$C$2:$NC$23,MATCH($C13,FIXTURES!$B$2:$B$23,0),0),HLOOKUP(AV$2+1,FIXTURES!$C$2:$NC$23,MATCH($C13,FIXTURES!$B$2:$B$23,0),0))))</f>
        <v>BHA</v>
      </c>
      <c r="AW13" s="117" t="str">
        <f>IF(AW$1="SAT",IF(AND(HLOOKUP(AW$2,FIXTURES!$C$2:$NC$23,MATCH($C13,FIXTURES!$B$2:$B$23,0),0)="",HLOOKUP(AW$2+1,FIXTURES!$C$2:$NC$23,MATCH($C13,FIXTURES!$B$2:$B$23,0),0)="",HLOOKUP(AW$2+2,FIXTURES!$C$2:$NC$23,MATCH($C13,FIXTURES!$B$2:$B$23,0),0)=""),HLOOKUP(AW$2-1,FIXTURES!$C$2:$NC$23,MATCH($C13,FIXTURES!$B$2:$B$23,0),0),IF(AND(HLOOKUP(AW$2,FIXTURES!$C$2:$NC$23,MATCH($C13,FIXTURES!$B$2:$B$23,0),0)="",HLOOKUP(AW$2+1,FIXTURES!$C$2:$NC$23,MATCH($C13,FIXTURES!$B$2:$B$23,0),0)=""),HLOOKUP(AW$2+2,FIXTURES!$C$2:$NC$23,MATCH($C13,FIXTURES!$B$2:$B$23,0),0),IF(HLOOKUP(AW$2+1,FIXTURES!$C$2:$NC$23,MATCH($C13,FIXTURES!$B$2:$B$23,0),0)="",HLOOKUP(AW$2,FIXTURES!$C$2:$NC$23,MATCH($C13,FIXTURES!$B$2:$B$23,0),0),HLOOKUP(AW$2+1,FIXTURES!$C$2:$NC$23,MATCH($C13,FIXTURES!$B$2:$B$23,0),0)))),IF(AND(HLOOKUP(AW$2,FIXTURES!$C$2:$NC$23,MATCH($C13,FIXTURES!$B$2:$B$23,0),0)="",HLOOKUP(AW$2+1,FIXTURES!$C$2:$NC$23,MATCH($C13,FIXTURES!$B$2:$B$23,0),0)=""),HLOOKUP(AW$2+2,FIXTURES!$C$2:$NC$23,MATCH($C13,FIXTURES!$B$2:$B$23,0),0),IF(HLOOKUP(AW$2+1,FIXTURES!$C$2:$NC$23,MATCH($C13,FIXTURES!$B$2:$B$23,0),0)="",HLOOKUP(AW$2,FIXTURES!$C$2:$NC$23,MATCH($C13,FIXTURES!$B$2:$B$23,0),0),HLOOKUP(AW$2+1,FIXTURES!$C$2:$NC$23,MATCH($C13,FIXTURES!$B$2:$B$23,0),0))))</f>
        <v>Manchester Utd</v>
      </c>
      <c r="AX13" s="117" t="str">
        <f>IF(AX$1="SAT",IF(AND(HLOOKUP(AX$2,FIXTURES!$C$2:$NC$23,MATCH($C13,FIXTURES!$B$2:$B$23,0),0)="",HLOOKUP(AX$2+1,FIXTURES!$C$2:$NC$23,MATCH($C13,FIXTURES!$B$2:$B$23,0),0)="",HLOOKUP(AX$2+2,FIXTURES!$C$2:$NC$23,MATCH($C13,FIXTURES!$B$2:$B$23,0),0)=""),HLOOKUP(AX$2-1,FIXTURES!$C$2:$NC$23,MATCH($C13,FIXTURES!$B$2:$B$23,0),0),IF(AND(HLOOKUP(AX$2,FIXTURES!$C$2:$NC$23,MATCH($C13,FIXTURES!$B$2:$B$23,0),0)="",HLOOKUP(AX$2+1,FIXTURES!$C$2:$NC$23,MATCH($C13,FIXTURES!$B$2:$B$23,0),0)=""),HLOOKUP(AX$2+2,FIXTURES!$C$2:$NC$23,MATCH($C13,FIXTURES!$B$2:$B$23,0),0),IF(HLOOKUP(AX$2+1,FIXTURES!$C$2:$NC$23,MATCH($C13,FIXTURES!$B$2:$B$23,0),0)="",HLOOKUP(AX$2,FIXTURES!$C$2:$NC$23,MATCH($C13,FIXTURES!$B$2:$B$23,0),0),HLOOKUP(AX$2+1,FIXTURES!$C$2:$NC$23,MATCH($C13,FIXTURES!$B$2:$B$23,0),0)))),IF(AND(HLOOKUP(AX$2,FIXTURES!$C$2:$NC$23,MATCH($C13,FIXTURES!$B$2:$B$23,0),0)="",HLOOKUP(AX$2+1,FIXTURES!$C$2:$NC$23,MATCH($C13,FIXTURES!$B$2:$B$23,0),0)=""),HLOOKUP(AX$2+2,FIXTURES!$C$2:$NC$23,MATCH($C13,FIXTURES!$B$2:$B$23,0),0),IF(HLOOKUP(AX$2+1,FIXTURES!$C$2:$NC$23,MATCH($C13,FIXTURES!$B$2:$B$23,0),0)="",HLOOKUP(AX$2,FIXTURES!$C$2:$NC$23,MATCH($C13,FIXTURES!$B$2:$B$23,0),0),HLOOKUP(AX$2+1,FIXTURES!$C$2:$NC$23,MATCH($C13,FIXTURES!$B$2:$B$23,0),0))))</f>
        <v/>
      </c>
      <c r="AY13" s="117" t="str">
        <f>IF(AY$1="SAT",IF(AND(HLOOKUP(AY$2,FIXTURES!$C$2:$NC$23,MATCH($C13,FIXTURES!$B$2:$B$23,0),0)="",HLOOKUP(AY$2+1,FIXTURES!$C$2:$NC$23,MATCH($C13,FIXTURES!$B$2:$B$23,0),0)="",HLOOKUP(AY$2+2,FIXTURES!$C$2:$NC$23,MATCH($C13,FIXTURES!$B$2:$B$23,0),0)=""),HLOOKUP(AY$2-1,FIXTURES!$C$2:$NC$23,MATCH($C13,FIXTURES!$B$2:$B$23,0),0),IF(AND(HLOOKUP(AY$2,FIXTURES!$C$2:$NC$23,MATCH($C13,FIXTURES!$B$2:$B$23,0),0)="",HLOOKUP(AY$2+1,FIXTURES!$C$2:$NC$23,MATCH($C13,FIXTURES!$B$2:$B$23,0),0)=""),HLOOKUP(AY$2+2,FIXTURES!$C$2:$NC$23,MATCH($C13,FIXTURES!$B$2:$B$23,0),0),IF(HLOOKUP(AY$2+1,FIXTURES!$C$2:$NC$23,MATCH($C13,FIXTURES!$B$2:$B$23,0),0)="",HLOOKUP(AY$2,FIXTURES!$C$2:$NC$23,MATCH($C13,FIXTURES!$B$2:$B$23,0),0),HLOOKUP(AY$2+1,FIXTURES!$C$2:$NC$23,MATCH($C13,FIXTURES!$B$2:$B$23,0),0)))),IF(AND(HLOOKUP(AY$2,FIXTURES!$C$2:$NC$23,MATCH($C13,FIXTURES!$B$2:$B$23,0),0)="",HLOOKUP(AY$2+1,FIXTURES!$C$2:$NC$23,MATCH($C13,FIXTURES!$B$2:$B$23,0),0)=""),HLOOKUP(AY$2+2,FIXTURES!$C$2:$NC$23,MATCH($C13,FIXTURES!$B$2:$B$23,0),0),IF(HLOOKUP(AY$2+1,FIXTURES!$C$2:$NC$23,MATCH($C13,FIXTURES!$B$2:$B$23,0),0)="",HLOOKUP(AY$2,FIXTURES!$C$2:$NC$23,MATCH($C13,FIXTURES!$B$2:$B$23,0),0),HLOOKUP(AY$2+1,FIXTURES!$C$2:$NC$23,MATCH($C13,FIXTURES!$B$2:$B$23,0),0))))</f>
        <v>SOU</v>
      </c>
      <c r="AZ13" s="117" t="str">
        <f>IF(AZ$1="SAT",IF(AND(HLOOKUP(AZ$2,FIXTURES!$C$2:$NC$23,MATCH($C13,FIXTURES!$B$2:$B$23,0),0)="",HLOOKUP(AZ$2+1,FIXTURES!$C$2:$NC$23,MATCH($C13,FIXTURES!$B$2:$B$23,0),0)="",HLOOKUP(AZ$2+2,FIXTURES!$C$2:$NC$23,MATCH($C13,FIXTURES!$B$2:$B$23,0),0)=""),HLOOKUP(AZ$2-1,FIXTURES!$C$2:$NC$23,MATCH($C13,FIXTURES!$B$2:$B$23,0),0),IF(AND(HLOOKUP(AZ$2,FIXTURES!$C$2:$NC$23,MATCH($C13,FIXTURES!$B$2:$B$23,0),0)="",HLOOKUP(AZ$2+1,FIXTURES!$C$2:$NC$23,MATCH($C13,FIXTURES!$B$2:$B$23,0),0)=""),HLOOKUP(AZ$2+2,FIXTURES!$C$2:$NC$23,MATCH($C13,FIXTURES!$B$2:$B$23,0),0),IF(HLOOKUP(AZ$2+1,FIXTURES!$C$2:$NC$23,MATCH($C13,FIXTURES!$B$2:$B$23,0),0)="",HLOOKUP(AZ$2,FIXTURES!$C$2:$NC$23,MATCH($C13,FIXTURES!$B$2:$B$23,0),0),HLOOKUP(AZ$2+1,FIXTURES!$C$2:$NC$23,MATCH($C13,FIXTURES!$B$2:$B$23,0),0)))),IF(AND(HLOOKUP(AZ$2,FIXTURES!$C$2:$NC$23,MATCH($C13,FIXTURES!$B$2:$B$23,0),0)="",HLOOKUP(AZ$2+1,FIXTURES!$C$2:$NC$23,MATCH($C13,FIXTURES!$B$2:$B$23,0),0)=""),HLOOKUP(AZ$2+2,FIXTURES!$C$2:$NC$23,MATCH($C13,FIXTURES!$B$2:$B$23,0),0),IF(HLOOKUP(AZ$2+1,FIXTURES!$C$2:$NC$23,MATCH($C13,FIXTURES!$B$2:$B$23,0),0)="",HLOOKUP(AZ$2,FIXTURES!$C$2:$NC$23,MATCH($C13,FIXTURES!$B$2:$B$23,0),0),HLOOKUP(AZ$2+1,FIXTURES!$C$2:$NC$23,MATCH($C13,FIXTURES!$B$2:$B$23,0),0))))</f>
        <v/>
      </c>
      <c r="BA13" s="117" t="str">
        <f>IF(BA$1="SAT",IF(AND(HLOOKUP(BA$2,FIXTURES!$C$2:$NC$23,MATCH($C13,FIXTURES!$B$2:$B$23,0),0)="",HLOOKUP(BA$2+1,FIXTURES!$C$2:$NC$23,MATCH($C13,FIXTURES!$B$2:$B$23,0),0)="",HLOOKUP(BA$2+2,FIXTURES!$C$2:$NC$23,MATCH($C13,FIXTURES!$B$2:$B$23,0),0)=""),HLOOKUP(BA$2-1,FIXTURES!$C$2:$NC$23,MATCH($C13,FIXTURES!$B$2:$B$23,0),0),IF(AND(HLOOKUP(BA$2,FIXTURES!$C$2:$NC$23,MATCH($C13,FIXTURES!$B$2:$B$23,0),0)="",HLOOKUP(BA$2+1,FIXTURES!$C$2:$NC$23,MATCH($C13,FIXTURES!$B$2:$B$23,0),0)=""),HLOOKUP(BA$2+2,FIXTURES!$C$2:$NC$23,MATCH($C13,FIXTURES!$B$2:$B$23,0),0),IF(HLOOKUP(BA$2+1,FIXTURES!$C$2:$NC$23,MATCH($C13,FIXTURES!$B$2:$B$23,0),0)="",HLOOKUP(BA$2,FIXTURES!$C$2:$NC$23,MATCH($C13,FIXTURES!$B$2:$B$23,0),0),HLOOKUP(BA$2+1,FIXTURES!$C$2:$NC$23,MATCH($C13,FIXTURES!$B$2:$B$23,0),0)))),IF(AND(HLOOKUP(BA$2,FIXTURES!$C$2:$NC$23,MATCH($C13,FIXTURES!$B$2:$B$23,0),0)="",HLOOKUP(BA$2+1,FIXTURES!$C$2:$NC$23,MATCH($C13,FIXTURES!$B$2:$B$23,0),0)=""),HLOOKUP(BA$2+2,FIXTURES!$C$2:$NC$23,MATCH($C13,FIXTURES!$B$2:$B$23,0),0),IF(HLOOKUP(BA$2+1,FIXTURES!$C$2:$NC$23,MATCH($C13,FIXTURES!$B$2:$B$23,0),0)="",HLOOKUP(BA$2,FIXTURES!$C$2:$NC$23,MATCH($C13,FIXTURES!$B$2:$B$23,0),0),HLOOKUP(BA$2+1,FIXTURES!$C$2:$NC$23,MATCH($C13,FIXTURES!$B$2:$B$23,0),0))))</f>
        <v>whu</v>
      </c>
      <c r="BB13" s="117" t="str">
        <f>IF(BB$1="SAT",IF(AND(HLOOKUP(BB$2,FIXTURES!$C$2:$NC$23,MATCH($C13,FIXTURES!$B$2:$B$23,0),0)="",HLOOKUP(BB$2+1,FIXTURES!$C$2:$NC$23,MATCH($C13,FIXTURES!$B$2:$B$23,0),0)="",HLOOKUP(BB$2+2,FIXTURES!$C$2:$NC$23,MATCH($C13,FIXTURES!$B$2:$B$23,0),0)=""),HLOOKUP(BB$2-1,FIXTURES!$C$2:$NC$23,MATCH($C13,FIXTURES!$B$2:$B$23,0),0),IF(AND(HLOOKUP(BB$2,FIXTURES!$C$2:$NC$23,MATCH($C13,FIXTURES!$B$2:$B$23,0),0)="",HLOOKUP(BB$2+1,FIXTURES!$C$2:$NC$23,MATCH($C13,FIXTURES!$B$2:$B$23,0),0)=""),HLOOKUP(BB$2+2,FIXTURES!$C$2:$NC$23,MATCH($C13,FIXTURES!$B$2:$B$23,0),0),IF(HLOOKUP(BB$2+1,FIXTURES!$C$2:$NC$23,MATCH($C13,FIXTURES!$B$2:$B$23,0),0)="",HLOOKUP(BB$2,FIXTURES!$C$2:$NC$23,MATCH($C13,FIXTURES!$B$2:$B$23,0),0),HLOOKUP(BB$2+1,FIXTURES!$C$2:$NC$23,MATCH($C13,FIXTURES!$B$2:$B$23,0),0)))),IF(AND(HLOOKUP(BB$2,FIXTURES!$C$2:$NC$23,MATCH($C13,FIXTURES!$B$2:$B$23,0),0)="",HLOOKUP(BB$2+1,FIXTURES!$C$2:$NC$23,MATCH($C13,FIXTURES!$B$2:$B$23,0),0)=""),HLOOKUP(BB$2+2,FIXTURES!$C$2:$NC$23,MATCH($C13,FIXTURES!$B$2:$B$23,0),0),IF(HLOOKUP(BB$2+1,FIXTURES!$C$2:$NC$23,MATCH($C13,FIXTURES!$B$2:$B$23,0),0)="",HLOOKUP(BB$2,FIXTURES!$C$2:$NC$23,MATCH($C13,FIXTURES!$B$2:$B$23,0),0),HLOOKUP(BB$2+1,FIXTURES!$C$2:$NC$23,MATCH($C13,FIXTURES!$B$2:$B$23,0),0))))</f>
        <v/>
      </c>
      <c r="BC13" s="117" t="str">
        <f>IF(BC$1="SAT",IF(AND(HLOOKUP(BC$2,FIXTURES!$C$2:$NC$23,MATCH($C13,FIXTURES!$B$2:$B$23,0),0)="",HLOOKUP(BC$2+1,FIXTURES!$C$2:$NC$23,MATCH($C13,FIXTURES!$B$2:$B$23,0),0)="",HLOOKUP(BC$2+2,FIXTURES!$C$2:$NC$23,MATCH($C13,FIXTURES!$B$2:$B$23,0),0)=""),HLOOKUP(BC$2-1,FIXTURES!$C$2:$NC$23,MATCH($C13,FIXTURES!$B$2:$B$23,0),0),IF(AND(HLOOKUP(BC$2,FIXTURES!$C$2:$NC$23,MATCH($C13,FIXTURES!$B$2:$B$23,0),0)="",HLOOKUP(BC$2+1,FIXTURES!$C$2:$NC$23,MATCH($C13,FIXTURES!$B$2:$B$23,0),0)=""),HLOOKUP(BC$2+2,FIXTURES!$C$2:$NC$23,MATCH($C13,FIXTURES!$B$2:$B$23,0),0),IF(HLOOKUP(BC$2+1,FIXTURES!$C$2:$NC$23,MATCH($C13,FIXTURES!$B$2:$B$23,0),0)="",HLOOKUP(BC$2,FIXTURES!$C$2:$NC$23,MATCH($C13,FIXTURES!$B$2:$B$23,0),0),HLOOKUP(BC$2+1,FIXTURES!$C$2:$NC$23,MATCH($C13,FIXTURES!$B$2:$B$23,0),0)))),IF(AND(HLOOKUP(BC$2,FIXTURES!$C$2:$NC$23,MATCH($C13,FIXTURES!$B$2:$B$23,0),0)="",HLOOKUP(BC$2+1,FIXTURES!$C$2:$NC$23,MATCH($C13,FIXTURES!$B$2:$B$23,0),0)=""),HLOOKUP(BC$2+2,FIXTURES!$C$2:$NC$23,MATCH($C13,FIXTURES!$B$2:$B$23,0),0),IF(HLOOKUP(BC$2+1,FIXTURES!$C$2:$NC$23,MATCH($C13,FIXTURES!$B$2:$B$23,0),0)="",HLOOKUP(BC$2,FIXTURES!$C$2:$NC$23,MATCH($C13,FIXTURES!$B$2:$B$23,0),0),HLOOKUP(BC$2+1,FIXTURES!$C$2:$NC$23,MATCH($C13,FIXTURES!$B$2:$B$23,0),0))))</f>
        <v/>
      </c>
      <c r="BD13" s="117" t="str">
        <f>IF(BD$1="SAT",IF(AND(HLOOKUP(BD$2,FIXTURES!$C$2:$NC$23,MATCH($C13,FIXTURES!$B$2:$B$23,0),0)="",HLOOKUP(BD$2+1,FIXTURES!$C$2:$NC$23,MATCH($C13,FIXTURES!$B$2:$B$23,0),0)="",HLOOKUP(BD$2+2,FIXTURES!$C$2:$NC$23,MATCH($C13,FIXTURES!$B$2:$B$23,0),0)=""),HLOOKUP(BD$2-1,FIXTURES!$C$2:$NC$23,MATCH($C13,FIXTURES!$B$2:$B$23,0),0),IF(AND(HLOOKUP(BD$2,FIXTURES!$C$2:$NC$23,MATCH($C13,FIXTURES!$B$2:$B$23,0),0)="",HLOOKUP(BD$2+1,FIXTURES!$C$2:$NC$23,MATCH($C13,FIXTURES!$B$2:$B$23,0),0)=""),HLOOKUP(BD$2+2,FIXTURES!$C$2:$NC$23,MATCH($C13,FIXTURES!$B$2:$B$23,0),0),IF(HLOOKUP(BD$2+1,FIXTURES!$C$2:$NC$23,MATCH($C13,FIXTURES!$B$2:$B$23,0),0)="",HLOOKUP(BD$2,FIXTURES!$C$2:$NC$23,MATCH($C13,FIXTURES!$B$2:$B$23,0),0),HLOOKUP(BD$2+1,FIXTURES!$C$2:$NC$23,MATCH($C13,FIXTURES!$B$2:$B$23,0),0)))),IF(AND(HLOOKUP(BD$2,FIXTURES!$C$2:$NC$23,MATCH($C13,FIXTURES!$B$2:$B$23,0),0)="",HLOOKUP(BD$2+1,FIXTURES!$C$2:$NC$23,MATCH($C13,FIXTURES!$B$2:$B$23,0),0)=""),HLOOKUP(BD$2+2,FIXTURES!$C$2:$NC$23,MATCH($C13,FIXTURES!$B$2:$B$23,0),0),IF(HLOOKUP(BD$2+1,FIXTURES!$C$2:$NC$23,MATCH($C13,FIXTURES!$B$2:$B$23,0),0)="",HLOOKUP(BD$2,FIXTURES!$C$2:$NC$23,MATCH($C13,FIXTURES!$B$2:$B$23,0),0),HLOOKUP(BD$2+1,FIXTURES!$C$2:$NC$23,MATCH($C13,FIXTURES!$B$2:$B$23,0),0))))</f>
        <v/>
      </c>
      <c r="BE13" s="117" t="str">
        <f>IF(BE$1="SAT",IF(AND(HLOOKUP(BE$2,FIXTURES!$C$2:$NC$23,MATCH($C13,FIXTURES!$B$2:$B$23,0),0)="",HLOOKUP(BE$2+1,FIXTURES!$C$2:$NC$23,MATCH($C13,FIXTURES!$B$2:$B$23,0),0)="",HLOOKUP(BE$2+2,FIXTURES!$C$2:$NC$23,MATCH($C13,FIXTURES!$B$2:$B$23,0),0)=""),HLOOKUP(BE$2-1,FIXTURES!$C$2:$NC$23,MATCH($C13,FIXTURES!$B$2:$B$23,0),0),IF(AND(HLOOKUP(BE$2,FIXTURES!$C$2:$NC$23,MATCH($C13,FIXTURES!$B$2:$B$23,0),0)="",HLOOKUP(BE$2+1,FIXTURES!$C$2:$NC$23,MATCH($C13,FIXTURES!$B$2:$B$23,0),0)=""),HLOOKUP(BE$2+2,FIXTURES!$C$2:$NC$23,MATCH($C13,FIXTURES!$B$2:$B$23,0),0),IF(HLOOKUP(BE$2+1,FIXTURES!$C$2:$NC$23,MATCH($C13,FIXTURES!$B$2:$B$23,0),0)="",HLOOKUP(BE$2,FIXTURES!$C$2:$NC$23,MATCH($C13,FIXTURES!$B$2:$B$23,0),0),HLOOKUP(BE$2+1,FIXTURES!$C$2:$NC$23,MATCH($C13,FIXTURES!$B$2:$B$23,0),0)))),IF(AND(HLOOKUP(BE$2,FIXTURES!$C$2:$NC$23,MATCH($C13,FIXTURES!$B$2:$B$23,0),0)="",HLOOKUP(BE$2+1,FIXTURES!$C$2:$NC$23,MATCH($C13,FIXTURES!$B$2:$B$23,0),0)=""),HLOOKUP(BE$2+2,FIXTURES!$C$2:$NC$23,MATCH($C13,FIXTURES!$B$2:$B$23,0),0),IF(HLOOKUP(BE$2+1,FIXTURES!$C$2:$NC$23,MATCH($C13,FIXTURES!$B$2:$B$23,0),0)="",HLOOKUP(BE$2,FIXTURES!$C$2:$NC$23,MATCH($C13,FIXTURES!$B$2:$B$23,0),0),HLOOKUP(BE$2+1,FIXTURES!$C$2:$NC$23,MATCH($C13,FIXTURES!$B$2:$B$23,0),0))))</f>
        <v>ARS</v>
      </c>
      <c r="BF13" s="117" t="str">
        <f>IF(BF$1="SAT",IF(AND(HLOOKUP(BF$2,FIXTURES!$C$2:$NC$23,MATCH($C13,FIXTURES!$B$2:$B$23,0),0)="",HLOOKUP(BF$2+1,FIXTURES!$C$2:$NC$23,MATCH($C13,FIXTURES!$B$2:$B$23,0),0)="",HLOOKUP(BF$2+2,FIXTURES!$C$2:$NC$23,MATCH($C13,FIXTURES!$B$2:$B$23,0),0)=""),HLOOKUP(BF$2-1,FIXTURES!$C$2:$NC$23,MATCH($C13,FIXTURES!$B$2:$B$23,0),0),IF(AND(HLOOKUP(BF$2,FIXTURES!$C$2:$NC$23,MATCH($C13,FIXTURES!$B$2:$B$23,0),0)="",HLOOKUP(BF$2+1,FIXTURES!$C$2:$NC$23,MATCH($C13,FIXTURES!$B$2:$B$23,0),0)=""),HLOOKUP(BF$2+2,FIXTURES!$C$2:$NC$23,MATCH($C13,FIXTURES!$B$2:$B$23,0),0),IF(HLOOKUP(BF$2+1,FIXTURES!$C$2:$NC$23,MATCH($C13,FIXTURES!$B$2:$B$23,0),0)="",HLOOKUP(BF$2,FIXTURES!$C$2:$NC$23,MATCH($C13,FIXTURES!$B$2:$B$23,0),0),HLOOKUP(BF$2+1,FIXTURES!$C$2:$NC$23,MATCH($C13,FIXTURES!$B$2:$B$23,0),0)))),IF(AND(HLOOKUP(BF$2,FIXTURES!$C$2:$NC$23,MATCH($C13,FIXTURES!$B$2:$B$23,0),0)="",HLOOKUP(BF$2+1,FIXTURES!$C$2:$NC$23,MATCH($C13,FIXTURES!$B$2:$B$23,0),0)=""),HLOOKUP(BF$2+2,FIXTURES!$C$2:$NC$23,MATCH($C13,FIXTURES!$B$2:$B$23,0),0),IF(HLOOKUP(BF$2+1,FIXTURES!$C$2:$NC$23,MATCH($C13,FIXTURES!$B$2:$B$23,0),0)="",HLOOKUP(BF$2,FIXTURES!$C$2:$NC$23,MATCH($C13,FIXTURES!$B$2:$B$23,0),0),HLOOKUP(BF$2+1,FIXTURES!$C$2:$NC$23,MATCH($C13,FIXTURES!$B$2:$B$23,0),0))))</f>
        <v/>
      </c>
      <c r="BG13" s="117" t="str">
        <f>IF(BG$1="SAT",IF(AND(HLOOKUP(BG$2,FIXTURES!$C$2:$NC$23,MATCH($C13,FIXTURES!$B$2:$B$23,0),0)="",HLOOKUP(BG$2+1,FIXTURES!$C$2:$NC$23,MATCH($C13,FIXTURES!$B$2:$B$23,0),0)="",HLOOKUP(BG$2+2,FIXTURES!$C$2:$NC$23,MATCH($C13,FIXTURES!$B$2:$B$23,0),0)=""),HLOOKUP(BG$2-1,FIXTURES!$C$2:$NC$23,MATCH($C13,FIXTURES!$B$2:$B$23,0),0),IF(AND(HLOOKUP(BG$2,FIXTURES!$C$2:$NC$23,MATCH($C13,FIXTURES!$B$2:$B$23,0),0)="",HLOOKUP(BG$2+1,FIXTURES!$C$2:$NC$23,MATCH($C13,FIXTURES!$B$2:$B$23,0),0)=""),HLOOKUP(BG$2+2,FIXTURES!$C$2:$NC$23,MATCH($C13,FIXTURES!$B$2:$B$23,0),0),IF(HLOOKUP(BG$2+1,FIXTURES!$C$2:$NC$23,MATCH($C13,FIXTURES!$B$2:$B$23,0),0)="",HLOOKUP(BG$2,FIXTURES!$C$2:$NC$23,MATCH($C13,FIXTURES!$B$2:$B$23,0),0),HLOOKUP(BG$2+1,FIXTURES!$C$2:$NC$23,MATCH($C13,FIXTURES!$B$2:$B$23,0),0)))),IF(AND(HLOOKUP(BG$2,FIXTURES!$C$2:$NC$23,MATCH($C13,FIXTURES!$B$2:$B$23,0),0)="",HLOOKUP(BG$2+1,FIXTURES!$C$2:$NC$23,MATCH($C13,FIXTURES!$B$2:$B$23,0),0)=""),HLOOKUP(BG$2+2,FIXTURES!$C$2:$NC$23,MATCH($C13,FIXTURES!$B$2:$B$23,0),0),IF(HLOOKUP(BG$2+1,FIXTURES!$C$2:$NC$23,MATCH($C13,FIXTURES!$B$2:$B$23,0),0)="",HLOOKUP(BG$2,FIXTURES!$C$2:$NC$23,MATCH($C13,FIXTURES!$B$2:$B$23,0),0),HLOOKUP(BG$2+1,FIXTURES!$C$2:$NC$23,MATCH($C13,FIXTURES!$B$2:$B$23,0),0))))</f>
        <v>liv</v>
      </c>
      <c r="BH13" s="117" t="str">
        <f>IF(BH$1="SAT",IF(AND(HLOOKUP(BH$2,FIXTURES!$C$2:$NC$23,MATCH($C13,FIXTURES!$B$2:$B$23,0),0)="",HLOOKUP(BH$2+1,FIXTURES!$C$2:$NC$23,MATCH($C13,FIXTURES!$B$2:$B$23,0),0)="",HLOOKUP(BH$2+2,FIXTURES!$C$2:$NC$23,MATCH($C13,FIXTURES!$B$2:$B$23,0),0)=""),HLOOKUP(BH$2-1,FIXTURES!$C$2:$NC$23,MATCH($C13,FIXTURES!$B$2:$B$23,0),0),IF(AND(HLOOKUP(BH$2,FIXTURES!$C$2:$NC$23,MATCH($C13,FIXTURES!$B$2:$B$23,0),0)="",HLOOKUP(BH$2+1,FIXTURES!$C$2:$NC$23,MATCH($C13,FIXTURES!$B$2:$B$23,0),0)=""),HLOOKUP(BH$2+2,FIXTURES!$C$2:$NC$23,MATCH($C13,FIXTURES!$B$2:$B$23,0),0),IF(HLOOKUP(BH$2+1,FIXTURES!$C$2:$NC$23,MATCH($C13,FIXTURES!$B$2:$B$23,0),0)="",HLOOKUP(BH$2,FIXTURES!$C$2:$NC$23,MATCH($C13,FIXTURES!$B$2:$B$23,0),0),HLOOKUP(BH$2+1,FIXTURES!$C$2:$NC$23,MATCH($C13,FIXTURES!$B$2:$B$23,0),0)))),IF(AND(HLOOKUP(BH$2,FIXTURES!$C$2:$NC$23,MATCH($C13,FIXTURES!$B$2:$B$23,0),0)="",HLOOKUP(BH$2+1,FIXTURES!$C$2:$NC$23,MATCH($C13,FIXTURES!$B$2:$B$23,0),0)=""),HLOOKUP(BH$2+2,FIXTURES!$C$2:$NC$23,MATCH($C13,FIXTURES!$B$2:$B$23,0),0),IF(HLOOKUP(BH$2+1,FIXTURES!$C$2:$NC$23,MATCH($C13,FIXTURES!$B$2:$B$23,0),0)="",HLOOKUP(BH$2,FIXTURES!$C$2:$NC$23,MATCH($C13,FIXTURES!$B$2:$B$23,0),0),HLOOKUP(BH$2+1,FIXTURES!$C$2:$NC$23,MATCH($C13,FIXTURES!$B$2:$B$23,0),0))))</f>
        <v/>
      </c>
      <c r="BI13" s="117" t="str">
        <f>IF(BI$1="SAT",IF(AND(HLOOKUP(BI$2,FIXTURES!$C$2:$NC$23,MATCH($C13,FIXTURES!$B$2:$B$23,0),0)="",HLOOKUP(BI$2+1,FIXTURES!$C$2:$NC$23,MATCH($C13,FIXTURES!$B$2:$B$23,0),0)="",HLOOKUP(BI$2+2,FIXTURES!$C$2:$NC$23,MATCH($C13,FIXTURES!$B$2:$B$23,0),0)=""),HLOOKUP(BI$2-1,FIXTURES!$C$2:$NC$23,MATCH($C13,FIXTURES!$B$2:$B$23,0),0),IF(AND(HLOOKUP(BI$2,FIXTURES!$C$2:$NC$23,MATCH($C13,FIXTURES!$B$2:$B$23,0),0)="",HLOOKUP(BI$2+1,FIXTURES!$C$2:$NC$23,MATCH($C13,FIXTURES!$B$2:$B$23,0),0)=""),HLOOKUP(BI$2+2,FIXTURES!$C$2:$NC$23,MATCH($C13,FIXTURES!$B$2:$B$23,0),0),IF(HLOOKUP(BI$2+1,FIXTURES!$C$2:$NC$23,MATCH($C13,FIXTURES!$B$2:$B$23,0),0)="",HLOOKUP(BI$2,FIXTURES!$C$2:$NC$23,MATCH($C13,FIXTURES!$B$2:$B$23,0),0),HLOOKUP(BI$2+1,FIXTURES!$C$2:$NC$23,MATCH($C13,FIXTURES!$B$2:$B$23,0),0)))),IF(AND(HLOOKUP(BI$2,FIXTURES!$C$2:$NC$23,MATCH($C13,FIXTURES!$B$2:$B$23,0),0)="",HLOOKUP(BI$2+1,FIXTURES!$C$2:$NC$23,MATCH($C13,FIXTURES!$B$2:$B$23,0),0)=""),HLOOKUP(BI$2+2,FIXTURES!$C$2:$NC$23,MATCH($C13,FIXTURES!$B$2:$B$23,0),0),IF(HLOOKUP(BI$2+1,FIXTURES!$C$2:$NC$23,MATCH($C13,FIXTURES!$B$2:$B$23,0),0)="",HLOOKUP(BI$2,FIXTURES!$C$2:$NC$23,MATCH($C13,FIXTURES!$B$2:$B$23,0),0),HLOOKUP(BI$2+1,FIXTURES!$C$2:$NC$23,MATCH($C13,FIXTURES!$B$2:$B$23,0),0))))</f>
        <v>LEE</v>
      </c>
      <c r="BJ13" s="117" t="str">
        <f>IF(BJ$1="SAT",IF(AND(HLOOKUP(BJ$2,FIXTURES!$C$2:$NC$23,MATCH($C13,FIXTURES!$B$2:$B$23,0),0)="",HLOOKUP(BJ$2+1,FIXTURES!$C$2:$NC$23,MATCH($C13,FIXTURES!$B$2:$B$23,0),0)="",HLOOKUP(BJ$2+2,FIXTURES!$C$2:$NC$23,MATCH($C13,FIXTURES!$B$2:$B$23,0),0)=""),HLOOKUP(BJ$2-1,FIXTURES!$C$2:$NC$23,MATCH($C13,FIXTURES!$B$2:$B$23,0),0),IF(AND(HLOOKUP(BJ$2,FIXTURES!$C$2:$NC$23,MATCH($C13,FIXTURES!$B$2:$B$23,0),0)="",HLOOKUP(BJ$2+1,FIXTURES!$C$2:$NC$23,MATCH($C13,FIXTURES!$B$2:$B$23,0),0)=""),HLOOKUP(BJ$2+2,FIXTURES!$C$2:$NC$23,MATCH($C13,FIXTURES!$B$2:$B$23,0),0),IF(HLOOKUP(BJ$2+1,FIXTURES!$C$2:$NC$23,MATCH($C13,FIXTURES!$B$2:$B$23,0),0)="",HLOOKUP(BJ$2,FIXTURES!$C$2:$NC$23,MATCH($C13,FIXTURES!$B$2:$B$23,0),0),HLOOKUP(BJ$2+1,FIXTURES!$C$2:$NC$23,MATCH($C13,FIXTURES!$B$2:$B$23,0),0)))),IF(AND(HLOOKUP(BJ$2,FIXTURES!$C$2:$NC$23,MATCH($C13,FIXTURES!$B$2:$B$23,0),0)="",HLOOKUP(BJ$2+1,FIXTURES!$C$2:$NC$23,MATCH($C13,FIXTURES!$B$2:$B$23,0),0)=""),HLOOKUP(BJ$2+2,FIXTURES!$C$2:$NC$23,MATCH($C13,FIXTURES!$B$2:$B$23,0),0),IF(HLOOKUP(BJ$2+1,FIXTURES!$C$2:$NC$23,MATCH($C13,FIXTURES!$B$2:$B$23,0),0)="",HLOOKUP(BJ$2,FIXTURES!$C$2:$NC$23,MATCH($C13,FIXTURES!$B$2:$B$23,0),0),HLOOKUP(BJ$2+1,FIXTURES!$C$2:$NC$23,MATCH($C13,FIXTURES!$B$2:$B$23,0),0))))</f>
        <v/>
      </c>
      <c r="BK13" s="117" t="str">
        <f>IF(BK$1="SAT",IF(AND(HLOOKUP(BK$2,FIXTURES!$C$2:$NC$23,MATCH($C13,FIXTURES!$B$2:$B$23,0),0)="",HLOOKUP(BK$2+1,FIXTURES!$C$2:$NC$23,MATCH($C13,FIXTURES!$B$2:$B$23,0),0)="",HLOOKUP(BK$2+2,FIXTURES!$C$2:$NC$23,MATCH($C13,FIXTURES!$B$2:$B$23,0),0)=""),HLOOKUP(BK$2-1,FIXTURES!$C$2:$NC$23,MATCH($C13,FIXTURES!$B$2:$B$23,0),0),IF(AND(HLOOKUP(BK$2,FIXTURES!$C$2:$NC$23,MATCH($C13,FIXTURES!$B$2:$B$23,0),0)="",HLOOKUP(BK$2+1,FIXTURES!$C$2:$NC$23,MATCH($C13,FIXTURES!$B$2:$B$23,0),0)=""),HLOOKUP(BK$2+2,FIXTURES!$C$2:$NC$23,MATCH($C13,FIXTURES!$B$2:$B$23,0),0),IF(HLOOKUP(BK$2+1,FIXTURES!$C$2:$NC$23,MATCH($C13,FIXTURES!$B$2:$B$23,0),0)="",HLOOKUP(BK$2,FIXTURES!$C$2:$NC$23,MATCH($C13,FIXTURES!$B$2:$B$23,0),0),HLOOKUP(BK$2+1,FIXTURES!$C$2:$NC$23,MATCH($C13,FIXTURES!$B$2:$B$23,0),0)))),IF(AND(HLOOKUP(BK$2,FIXTURES!$C$2:$NC$23,MATCH($C13,FIXTURES!$B$2:$B$23,0),0)="",HLOOKUP(BK$2+1,FIXTURES!$C$2:$NC$23,MATCH($C13,FIXTURES!$B$2:$B$23,0),0)=""),HLOOKUP(BK$2+2,FIXTURES!$C$2:$NC$23,MATCH($C13,FIXTURES!$B$2:$B$23,0),0),IF(HLOOKUP(BK$2+1,FIXTURES!$C$2:$NC$23,MATCH($C13,FIXTURES!$B$2:$B$23,0),0)="",HLOOKUP(BK$2,FIXTURES!$C$2:$NC$23,MATCH($C13,FIXTURES!$B$2:$B$23,0),0),HLOOKUP(BK$2+1,FIXTURES!$C$2:$NC$23,MATCH($C13,FIXTURES!$B$2:$B$23,0),0))))</f>
        <v>AVL</v>
      </c>
      <c r="BL13" s="117" t="str">
        <f>IF(BL$1="SAT",IF(AND(HLOOKUP(BL$2,FIXTURES!$C$2:$NC$23,MATCH($C13,FIXTURES!$B$2:$B$23,0),0)="",HLOOKUP(BL$2+1,FIXTURES!$C$2:$NC$23,MATCH($C13,FIXTURES!$B$2:$B$23,0),0)="",HLOOKUP(BL$2+2,FIXTURES!$C$2:$NC$23,MATCH($C13,FIXTURES!$B$2:$B$23,0),0)=""),HLOOKUP(BL$2-1,FIXTURES!$C$2:$NC$23,MATCH($C13,FIXTURES!$B$2:$B$23,0),0),IF(AND(HLOOKUP(BL$2,FIXTURES!$C$2:$NC$23,MATCH($C13,FIXTURES!$B$2:$B$23,0),0)="",HLOOKUP(BL$2+1,FIXTURES!$C$2:$NC$23,MATCH($C13,FIXTURES!$B$2:$B$23,0),0)=""),HLOOKUP(BL$2+2,FIXTURES!$C$2:$NC$23,MATCH($C13,FIXTURES!$B$2:$B$23,0),0),IF(HLOOKUP(BL$2+1,FIXTURES!$C$2:$NC$23,MATCH($C13,FIXTURES!$B$2:$B$23,0),0)="",HLOOKUP(BL$2,FIXTURES!$C$2:$NC$23,MATCH($C13,FIXTURES!$B$2:$B$23,0),0),HLOOKUP(BL$2+1,FIXTURES!$C$2:$NC$23,MATCH($C13,FIXTURES!$B$2:$B$23,0),0)))),IF(AND(HLOOKUP(BL$2,FIXTURES!$C$2:$NC$23,MATCH($C13,FIXTURES!$B$2:$B$23,0),0)="",HLOOKUP(BL$2+1,FIXTURES!$C$2:$NC$23,MATCH($C13,FIXTURES!$B$2:$B$23,0),0)=""),HLOOKUP(BL$2+2,FIXTURES!$C$2:$NC$23,MATCH($C13,FIXTURES!$B$2:$B$23,0),0),IF(HLOOKUP(BL$2+1,FIXTURES!$C$2:$NC$23,MATCH($C13,FIXTURES!$B$2:$B$23,0),0)="",HLOOKUP(BL$2,FIXTURES!$C$2:$NC$23,MATCH($C13,FIXTURES!$B$2:$B$23,0),0),HLOOKUP(BL$2+1,FIXTURES!$C$2:$NC$23,MATCH($C13,FIXTURES!$B$2:$B$23,0),0))))</f>
        <v>ars</v>
      </c>
      <c r="BM13" s="117" t="str">
        <f>IF(BM$1="SAT",IF(AND(HLOOKUP(BM$2,FIXTURES!$C$2:$NC$23,MATCH($C13,FIXTURES!$B$2:$B$23,0),0)="",HLOOKUP(BM$2+1,FIXTURES!$C$2:$NC$23,MATCH($C13,FIXTURES!$B$2:$B$23,0),0)="",HLOOKUP(BM$2+2,FIXTURES!$C$2:$NC$23,MATCH($C13,FIXTURES!$B$2:$B$23,0),0)=""),HLOOKUP(BM$2-1,FIXTURES!$C$2:$NC$23,MATCH($C13,FIXTURES!$B$2:$B$23,0),0),IF(AND(HLOOKUP(BM$2,FIXTURES!$C$2:$NC$23,MATCH($C13,FIXTURES!$B$2:$B$23,0),0)="",HLOOKUP(BM$2+1,FIXTURES!$C$2:$NC$23,MATCH($C13,FIXTURES!$B$2:$B$23,0),0)=""),HLOOKUP(BM$2+2,FIXTURES!$C$2:$NC$23,MATCH($C13,FIXTURES!$B$2:$B$23,0),0),IF(HLOOKUP(BM$2+1,FIXTURES!$C$2:$NC$23,MATCH($C13,FIXTURES!$B$2:$B$23,0),0)="",HLOOKUP(BM$2,FIXTURES!$C$2:$NC$23,MATCH($C13,FIXTURES!$B$2:$B$23,0),0),HLOOKUP(BM$2+1,FIXTURES!$C$2:$NC$23,MATCH($C13,FIXTURES!$B$2:$B$23,0),0)))),IF(AND(HLOOKUP(BM$2,FIXTURES!$C$2:$NC$23,MATCH($C13,FIXTURES!$B$2:$B$23,0),0)="",HLOOKUP(BM$2+1,FIXTURES!$C$2:$NC$23,MATCH($C13,FIXTURES!$B$2:$B$23,0),0)=""),HLOOKUP(BM$2+2,FIXTURES!$C$2:$NC$23,MATCH($C13,FIXTURES!$B$2:$B$23,0),0),IF(HLOOKUP(BM$2+1,FIXTURES!$C$2:$NC$23,MATCH($C13,FIXTURES!$B$2:$B$23,0),0)="",HLOOKUP(BM$2,FIXTURES!$C$2:$NC$23,MATCH($C13,FIXTURES!$B$2:$B$23,0),0),HLOOKUP(BM$2+1,FIXTURES!$C$2:$NC$23,MATCH($C13,FIXTURES!$B$2:$B$23,0),0))))</f>
        <v>nfo</v>
      </c>
      <c r="BN13" s="117" t="str">
        <f>IF(BN$1="SAT",IF(AND(HLOOKUP(BN$2,FIXTURES!$C$2:$NC$23,MATCH($C13,FIXTURES!$B$2:$B$23,0),0)="",HLOOKUP(BN$2+1,FIXTURES!$C$2:$NC$23,MATCH($C13,FIXTURES!$B$2:$B$23,0),0)="",HLOOKUP(BN$2+2,FIXTURES!$C$2:$NC$23,MATCH($C13,FIXTURES!$B$2:$B$23,0),0)=""),HLOOKUP(BN$2-1,FIXTURES!$C$2:$NC$23,MATCH($C13,FIXTURES!$B$2:$B$23,0),0),IF(AND(HLOOKUP(BN$2,FIXTURES!$C$2:$NC$23,MATCH($C13,FIXTURES!$B$2:$B$23,0),0)="",HLOOKUP(BN$2+1,FIXTURES!$C$2:$NC$23,MATCH($C13,FIXTURES!$B$2:$B$23,0),0)=""),HLOOKUP(BN$2+2,FIXTURES!$C$2:$NC$23,MATCH($C13,FIXTURES!$B$2:$B$23,0),0),IF(HLOOKUP(BN$2+1,FIXTURES!$C$2:$NC$23,MATCH($C13,FIXTURES!$B$2:$B$23,0),0)="",HLOOKUP(BN$2,FIXTURES!$C$2:$NC$23,MATCH($C13,FIXTURES!$B$2:$B$23,0),0),HLOOKUP(BN$2+1,FIXTURES!$C$2:$NC$23,MATCH($C13,FIXTURES!$B$2:$B$23,0),0)))),IF(AND(HLOOKUP(BN$2,FIXTURES!$C$2:$NC$23,MATCH($C13,FIXTURES!$B$2:$B$23,0),0)="",HLOOKUP(BN$2+1,FIXTURES!$C$2:$NC$23,MATCH($C13,FIXTURES!$B$2:$B$23,0),0)=""),HLOOKUP(BN$2+2,FIXTURES!$C$2:$NC$23,MATCH($C13,FIXTURES!$B$2:$B$23,0),0),IF(HLOOKUP(BN$2+1,FIXTURES!$C$2:$NC$23,MATCH($C13,FIXTURES!$B$2:$B$23,0),0)="",HLOOKUP(BN$2,FIXTURES!$C$2:$NC$23,MATCH($C13,FIXTURES!$B$2:$B$23,0),0),HLOOKUP(BN$2+1,FIXTURES!$C$2:$NC$23,MATCH($C13,FIXTURES!$B$2:$B$23,0),0))))</f>
        <v/>
      </c>
      <c r="BO13" s="117" t="str">
        <f>IF(BO$1="SAT",IF(AND(HLOOKUP(BO$2,FIXTURES!$C$2:$NC$23,MATCH($C13,FIXTURES!$B$2:$B$23,0),0)="",HLOOKUP(BO$2+1,FIXTURES!$C$2:$NC$23,MATCH($C13,FIXTURES!$B$2:$B$23,0),0)="",HLOOKUP(BO$2+2,FIXTURES!$C$2:$NC$23,MATCH($C13,FIXTURES!$B$2:$B$23,0),0)=""),HLOOKUP(BO$2-1,FIXTURES!$C$2:$NC$23,MATCH($C13,FIXTURES!$B$2:$B$23,0),0),IF(AND(HLOOKUP(BO$2,FIXTURES!$C$2:$NC$23,MATCH($C13,FIXTURES!$B$2:$B$23,0),0)="",HLOOKUP(BO$2+1,FIXTURES!$C$2:$NC$23,MATCH($C13,FIXTURES!$B$2:$B$23,0),0)=""),HLOOKUP(BO$2+2,FIXTURES!$C$2:$NC$23,MATCH($C13,FIXTURES!$B$2:$B$23,0),0),IF(HLOOKUP(BO$2+1,FIXTURES!$C$2:$NC$23,MATCH($C13,FIXTURES!$B$2:$B$23,0),0)="",HLOOKUP(BO$2,FIXTURES!$C$2:$NC$23,MATCH($C13,FIXTURES!$B$2:$B$23,0),0),HLOOKUP(BO$2+1,FIXTURES!$C$2:$NC$23,MATCH($C13,FIXTURES!$B$2:$B$23,0),0)))),IF(AND(HLOOKUP(BO$2,FIXTURES!$C$2:$NC$23,MATCH($C13,FIXTURES!$B$2:$B$23,0),0)="",HLOOKUP(BO$2+1,FIXTURES!$C$2:$NC$23,MATCH($C13,FIXTURES!$B$2:$B$23,0),0)=""),HLOOKUP(BO$2+2,FIXTURES!$C$2:$NC$23,MATCH($C13,FIXTURES!$B$2:$B$23,0),0),IF(HLOOKUP(BO$2+1,FIXTURES!$C$2:$NC$23,MATCH($C13,FIXTURES!$B$2:$B$23,0),0)="",HLOOKUP(BO$2,FIXTURES!$C$2:$NC$23,MATCH($C13,FIXTURES!$B$2:$B$23,0),0),HLOOKUP(BO$2+1,FIXTURES!$C$2:$NC$23,MATCH($C13,FIXTURES!$B$2:$B$23,0),0))))</f>
        <v>BRE</v>
      </c>
      <c r="BP13" s="117" t="str">
        <f>IF(BP$1="SAT",IF(AND(HLOOKUP(BP$2,FIXTURES!$C$2:$NC$23,MATCH($C13,FIXTURES!$B$2:$B$23,0),0)="",HLOOKUP(BP$2+1,FIXTURES!$C$2:$NC$23,MATCH($C13,FIXTURES!$B$2:$B$23,0),0)="",HLOOKUP(BP$2+2,FIXTURES!$C$2:$NC$23,MATCH($C13,FIXTURES!$B$2:$B$23,0),0)=""),HLOOKUP(BP$2-1,FIXTURES!$C$2:$NC$23,MATCH($C13,FIXTURES!$B$2:$B$23,0),0),IF(AND(HLOOKUP(BP$2,FIXTURES!$C$2:$NC$23,MATCH($C13,FIXTURES!$B$2:$B$23,0),0)="",HLOOKUP(BP$2+1,FIXTURES!$C$2:$NC$23,MATCH($C13,FIXTURES!$B$2:$B$23,0),0)=""),HLOOKUP(BP$2+2,FIXTURES!$C$2:$NC$23,MATCH($C13,FIXTURES!$B$2:$B$23,0),0),IF(HLOOKUP(BP$2+1,FIXTURES!$C$2:$NC$23,MATCH($C13,FIXTURES!$B$2:$B$23,0),0)="",HLOOKUP(BP$2,FIXTURES!$C$2:$NC$23,MATCH($C13,FIXTURES!$B$2:$B$23,0),0),HLOOKUP(BP$2+1,FIXTURES!$C$2:$NC$23,MATCH($C13,FIXTURES!$B$2:$B$23,0),0)))),IF(AND(HLOOKUP(BP$2,FIXTURES!$C$2:$NC$23,MATCH($C13,FIXTURES!$B$2:$B$23,0),0)="",HLOOKUP(BP$2+1,FIXTURES!$C$2:$NC$23,MATCH($C13,FIXTURES!$B$2:$B$23,0),0)=""),HLOOKUP(BP$2+2,FIXTURES!$C$2:$NC$23,MATCH($C13,FIXTURES!$B$2:$B$23,0),0),IF(HLOOKUP(BP$2+1,FIXTURES!$C$2:$NC$23,MATCH($C13,FIXTURES!$B$2:$B$23,0),0)="",HLOOKUP(BP$2,FIXTURES!$C$2:$NC$23,MATCH($C13,FIXTURES!$B$2:$B$23,0),0),HLOOKUP(BP$2+1,FIXTURES!$C$2:$NC$23,MATCH($C13,FIXTURES!$B$2:$B$23,0),0))))</f>
        <v/>
      </c>
      <c r="BQ13" s="117" t="str">
        <f>IF(BQ$1="SAT",IF(AND(HLOOKUP(BQ$2,FIXTURES!$C$2:$NC$23,MATCH($C13,FIXTURES!$B$2:$B$23,0),0)="",HLOOKUP(BQ$2+1,FIXTURES!$C$2:$NC$23,MATCH($C13,FIXTURES!$B$2:$B$23,0),0)="",HLOOKUP(BQ$2+2,FIXTURES!$C$2:$NC$23,MATCH($C13,FIXTURES!$B$2:$B$23,0),0)=""),HLOOKUP(BQ$2-1,FIXTURES!$C$2:$NC$23,MATCH($C13,FIXTURES!$B$2:$B$23,0),0),IF(AND(HLOOKUP(BQ$2,FIXTURES!$C$2:$NC$23,MATCH($C13,FIXTURES!$B$2:$B$23,0),0)="",HLOOKUP(BQ$2+1,FIXTURES!$C$2:$NC$23,MATCH($C13,FIXTURES!$B$2:$B$23,0),0)=""),HLOOKUP(BQ$2+2,FIXTURES!$C$2:$NC$23,MATCH($C13,FIXTURES!$B$2:$B$23,0),0),IF(HLOOKUP(BQ$2+1,FIXTURES!$C$2:$NC$23,MATCH($C13,FIXTURES!$B$2:$B$23,0),0)="",HLOOKUP(BQ$2,FIXTURES!$C$2:$NC$23,MATCH($C13,FIXTURES!$B$2:$B$23,0),0),HLOOKUP(BQ$2+1,FIXTURES!$C$2:$NC$23,MATCH($C13,FIXTURES!$B$2:$B$23,0),0)))),IF(AND(HLOOKUP(BQ$2,FIXTURES!$C$2:$NC$23,MATCH($C13,FIXTURES!$B$2:$B$23,0),0)="",HLOOKUP(BQ$2+1,FIXTURES!$C$2:$NC$23,MATCH($C13,FIXTURES!$B$2:$B$23,0),0)=""),HLOOKUP(BQ$2+2,FIXTURES!$C$2:$NC$23,MATCH($C13,FIXTURES!$B$2:$B$23,0),0),IF(HLOOKUP(BQ$2+1,FIXTURES!$C$2:$NC$23,MATCH($C13,FIXTURES!$B$2:$B$23,0),0)="",HLOOKUP(BQ$2,FIXTURES!$C$2:$NC$23,MATCH($C13,FIXTURES!$B$2:$B$23,0),0),HLOOKUP(BQ$2+1,FIXTURES!$C$2:$NC$23,MATCH($C13,FIXTURES!$B$2:$B$23,0),0))))</f>
        <v>che</v>
      </c>
      <c r="BR13" s="117" t="str">
        <f>IF(BR$1="SAT",IF(AND(HLOOKUP(BR$2,FIXTURES!$C$2:$NC$23,MATCH($C13,FIXTURES!$B$2:$B$23,0),0)="",HLOOKUP(BR$2+1,FIXTURES!$C$2:$NC$23,MATCH($C13,FIXTURES!$B$2:$B$23,0),0)="",HLOOKUP(BR$2+2,FIXTURES!$C$2:$NC$23,MATCH($C13,FIXTURES!$B$2:$B$23,0),0)=""),HLOOKUP(BR$2-1,FIXTURES!$C$2:$NC$23,MATCH($C13,FIXTURES!$B$2:$B$23,0),0),IF(AND(HLOOKUP(BR$2,FIXTURES!$C$2:$NC$23,MATCH($C13,FIXTURES!$B$2:$B$23,0),0)="",HLOOKUP(BR$2+1,FIXTURES!$C$2:$NC$23,MATCH($C13,FIXTURES!$B$2:$B$23,0),0)=""),HLOOKUP(BR$2+2,FIXTURES!$C$2:$NC$23,MATCH($C13,FIXTURES!$B$2:$B$23,0),0),IF(HLOOKUP(BR$2+1,FIXTURES!$C$2:$NC$23,MATCH($C13,FIXTURES!$B$2:$B$23,0),0)="",HLOOKUP(BR$2,FIXTURES!$C$2:$NC$23,MATCH($C13,FIXTURES!$B$2:$B$23,0),0),HLOOKUP(BR$2+1,FIXTURES!$C$2:$NC$23,MATCH($C13,FIXTURES!$B$2:$B$23,0),0)))),IF(AND(HLOOKUP(BR$2,FIXTURES!$C$2:$NC$23,MATCH($C13,FIXTURES!$B$2:$B$23,0),0)="",HLOOKUP(BR$2+1,FIXTURES!$C$2:$NC$23,MATCH($C13,FIXTURES!$B$2:$B$23,0),0)=""),HLOOKUP(BR$2+2,FIXTURES!$C$2:$NC$23,MATCH($C13,FIXTURES!$B$2:$B$23,0),0),IF(HLOOKUP(BR$2+1,FIXTURES!$C$2:$NC$23,MATCH($C13,FIXTURES!$B$2:$B$23,0),0)="",HLOOKUP(BR$2,FIXTURES!$C$2:$NC$23,MATCH($C13,FIXTURES!$B$2:$B$23,0),0),HLOOKUP(BR$2+1,FIXTURES!$C$2:$NC$23,MATCH($C13,FIXTURES!$B$2:$B$23,0),0))))</f>
        <v/>
      </c>
      <c r="BS13" s="117" t="str">
        <f>IF(BS$1="SAT",IF(AND(HLOOKUP(BS$2,FIXTURES!$C$2:$NC$23,MATCH($C13,FIXTURES!$B$2:$B$23,0),0)="",HLOOKUP(BS$2+1,FIXTURES!$C$2:$NC$23,MATCH($C13,FIXTURES!$B$2:$B$23,0),0)="",HLOOKUP(BS$2+2,FIXTURES!$C$2:$NC$23,MATCH($C13,FIXTURES!$B$2:$B$23,0),0)=""),HLOOKUP(BS$2-1,FIXTURES!$C$2:$NC$23,MATCH($C13,FIXTURES!$B$2:$B$23,0),0),IF(AND(HLOOKUP(BS$2,FIXTURES!$C$2:$NC$23,MATCH($C13,FIXTURES!$B$2:$B$23,0),0)="",HLOOKUP(BS$2+1,FIXTURES!$C$2:$NC$23,MATCH($C13,FIXTURES!$B$2:$B$23,0),0)=""),HLOOKUP(BS$2+2,FIXTURES!$C$2:$NC$23,MATCH($C13,FIXTURES!$B$2:$B$23,0),0),IF(HLOOKUP(BS$2+1,FIXTURES!$C$2:$NC$23,MATCH($C13,FIXTURES!$B$2:$B$23,0),0)="",HLOOKUP(BS$2,FIXTURES!$C$2:$NC$23,MATCH($C13,FIXTURES!$B$2:$B$23,0),0),HLOOKUP(BS$2+1,FIXTURES!$C$2:$NC$23,MATCH($C13,FIXTURES!$B$2:$B$23,0),0)))),IF(AND(HLOOKUP(BS$2,FIXTURES!$C$2:$NC$23,MATCH($C13,FIXTURES!$B$2:$B$23,0),0)="",HLOOKUP(BS$2+1,FIXTURES!$C$2:$NC$23,MATCH($C13,FIXTURES!$B$2:$B$23,0),0)=""),HLOOKUP(BS$2+2,FIXTURES!$C$2:$NC$23,MATCH($C13,FIXTURES!$B$2:$B$23,0),0),IF(HLOOKUP(BS$2+1,FIXTURES!$C$2:$NC$23,MATCH($C13,FIXTURES!$B$2:$B$23,0),0)="",HLOOKUP(BS$2,FIXTURES!$C$2:$NC$23,MATCH($C13,FIXTURES!$B$2:$B$23,0),0),HLOOKUP(BS$2+1,FIXTURES!$C$2:$NC$23,MATCH($C13,FIXTURES!$B$2:$B$23,0),0))))</f>
        <v/>
      </c>
      <c r="BT13" s="117" t="str">
        <f>IF(BT$1="SAT",IF(AND(HLOOKUP(BT$2,FIXTURES!$C$2:$NC$23,MATCH($C13,FIXTURES!$B$2:$B$23,0),0)="",HLOOKUP(BT$2+1,FIXTURES!$C$2:$NC$23,MATCH($C13,FIXTURES!$B$2:$B$23,0),0)="",HLOOKUP(BT$2+2,FIXTURES!$C$2:$NC$23,MATCH($C13,FIXTURES!$B$2:$B$23,0),0)=""),HLOOKUP(BT$2-1,FIXTURES!$C$2:$NC$23,MATCH($C13,FIXTURES!$B$2:$B$23,0),0),IF(AND(HLOOKUP(BT$2,FIXTURES!$C$2:$NC$23,MATCH($C13,FIXTURES!$B$2:$B$23,0),0)="",HLOOKUP(BT$2+1,FIXTURES!$C$2:$NC$23,MATCH($C13,FIXTURES!$B$2:$B$23,0),0)=""),HLOOKUP(BT$2+2,FIXTURES!$C$2:$NC$23,MATCH($C13,FIXTURES!$B$2:$B$23,0),0),IF(HLOOKUP(BT$2+1,FIXTURES!$C$2:$NC$23,MATCH($C13,FIXTURES!$B$2:$B$23,0),0)="",HLOOKUP(BT$2,FIXTURES!$C$2:$NC$23,MATCH($C13,FIXTURES!$B$2:$B$23,0),0),HLOOKUP(BT$2+1,FIXTURES!$C$2:$NC$23,MATCH($C13,FIXTURES!$B$2:$B$23,0),0)))),IF(AND(HLOOKUP(BT$2,FIXTURES!$C$2:$NC$23,MATCH($C13,FIXTURES!$B$2:$B$23,0),0)="",HLOOKUP(BT$2+1,FIXTURES!$C$2:$NC$23,MATCH($C13,FIXTURES!$B$2:$B$23,0),0)=""),HLOOKUP(BT$2+2,FIXTURES!$C$2:$NC$23,MATCH($C13,FIXTURES!$B$2:$B$23,0),0),IF(HLOOKUP(BT$2+1,FIXTURES!$C$2:$NC$23,MATCH($C13,FIXTURES!$B$2:$B$23,0),0)="",HLOOKUP(BT$2,FIXTURES!$C$2:$NC$23,MATCH($C13,FIXTURES!$B$2:$B$23,0),0),HLOOKUP(BT$2+1,FIXTURES!$C$2:$NC$23,MATCH($C13,FIXTURES!$B$2:$B$23,0),0))))</f>
        <v/>
      </c>
      <c r="BU13" s="117" t="str">
        <f>IF(BU$1="SAT",IF(AND(HLOOKUP(BU$2,FIXTURES!$C$2:$NC$23,MATCH($C13,FIXTURES!$B$2:$B$23,0),0)="",HLOOKUP(BU$2+1,FIXTURES!$C$2:$NC$23,MATCH($C13,FIXTURES!$B$2:$B$23,0),0)="",HLOOKUP(BU$2+2,FIXTURES!$C$2:$NC$23,MATCH($C13,FIXTURES!$B$2:$B$23,0),0)=""),HLOOKUP(BU$2-1,FIXTURES!$C$2:$NC$23,MATCH($C13,FIXTURES!$B$2:$B$23,0),0),IF(AND(HLOOKUP(BU$2,FIXTURES!$C$2:$NC$23,MATCH($C13,FIXTURES!$B$2:$B$23,0),0)="",HLOOKUP(BU$2+1,FIXTURES!$C$2:$NC$23,MATCH($C13,FIXTURES!$B$2:$B$23,0),0)=""),HLOOKUP(BU$2+2,FIXTURES!$C$2:$NC$23,MATCH($C13,FIXTURES!$B$2:$B$23,0),0),IF(HLOOKUP(BU$2+1,FIXTURES!$C$2:$NC$23,MATCH($C13,FIXTURES!$B$2:$B$23,0),0)="",HLOOKUP(BU$2,FIXTURES!$C$2:$NC$23,MATCH($C13,FIXTURES!$B$2:$B$23,0),0),HLOOKUP(BU$2+1,FIXTURES!$C$2:$NC$23,MATCH($C13,FIXTURES!$B$2:$B$23,0),0)))),IF(AND(HLOOKUP(BU$2,FIXTURES!$C$2:$NC$23,MATCH($C13,FIXTURES!$B$2:$B$23,0),0)="",HLOOKUP(BU$2+1,FIXTURES!$C$2:$NC$23,MATCH($C13,FIXTURES!$B$2:$B$23,0),0)=""),HLOOKUP(BU$2+2,FIXTURES!$C$2:$NC$23,MATCH($C13,FIXTURES!$B$2:$B$23,0),0),IF(HLOOKUP(BU$2+1,FIXTURES!$C$2:$NC$23,MATCH($C13,FIXTURES!$B$2:$B$23,0),0)="",HLOOKUP(BU$2,FIXTURES!$C$2:$NC$23,MATCH($C13,FIXTURES!$B$2:$B$23,0),0),HLOOKUP(BU$2+1,FIXTURES!$C$2:$NC$23,MATCH($C13,FIXTURES!$B$2:$B$23,0),0))))</f>
        <v>TOT</v>
      </c>
      <c r="BV13" s="117" t="str">
        <f>IF(BV$1="SAT",IF(AND(HLOOKUP(BV$2,FIXTURES!$C$2:$NC$23,MATCH($C13,FIXTURES!$B$2:$B$23,0),0)="",HLOOKUP(BV$2+1,FIXTURES!$C$2:$NC$23,MATCH($C13,FIXTURES!$B$2:$B$23,0),0)="",HLOOKUP(BV$2+2,FIXTURES!$C$2:$NC$23,MATCH($C13,FIXTURES!$B$2:$B$23,0),0)=""),HLOOKUP(BV$2-1,FIXTURES!$C$2:$NC$23,MATCH($C13,FIXTURES!$B$2:$B$23,0),0),IF(AND(HLOOKUP(BV$2,FIXTURES!$C$2:$NC$23,MATCH($C13,FIXTURES!$B$2:$B$23,0),0)="",HLOOKUP(BV$2+1,FIXTURES!$C$2:$NC$23,MATCH($C13,FIXTURES!$B$2:$B$23,0),0)=""),HLOOKUP(BV$2+2,FIXTURES!$C$2:$NC$23,MATCH($C13,FIXTURES!$B$2:$B$23,0),0),IF(HLOOKUP(BV$2+1,FIXTURES!$C$2:$NC$23,MATCH($C13,FIXTURES!$B$2:$B$23,0),0)="",HLOOKUP(BV$2,FIXTURES!$C$2:$NC$23,MATCH($C13,FIXTURES!$B$2:$B$23,0),0),HLOOKUP(BV$2+1,FIXTURES!$C$2:$NC$23,MATCH($C13,FIXTURES!$B$2:$B$23,0),0)))),IF(AND(HLOOKUP(BV$2,FIXTURES!$C$2:$NC$23,MATCH($C13,FIXTURES!$B$2:$B$23,0),0)="",HLOOKUP(BV$2+1,FIXTURES!$C$2:$NC$23,MATCH($C13,FIXTURES!$B$2:$B$23,0),0)=""),HLOOKUP(BV$2+2,FIXTURES!$C$2:$NC$23,MATCH($C13,FIXTURES!$B$2:$B$23,0),0),IF(HLOOKUP(BV$2+1,FIXTURES!$C$2:$NC$23,MATCH($C13,FIXTURES!$B$2:$B$23,0),0)="",HLOOKUP(BV$2,FIXTURES!$C$2:$NC$23,MATCH($C13,FIXTURES!$B$2:$B$23,0),0),HLOOKUP(BV$2+1,FIXTURES!$C$2:$NC$23,MATCH($C13,FIXTURES!$B$2:$B$23,0),0))))</f>
        <v/>
      </c>
      <c r="BW13" s="117" t="str">
        <f>IF(BW$1="SAT",IF(AND(HLOOKUP(BW$2,FIXTURES!$C$2:$NC$23,MATCH($C13,FIXTURES!$B$2:$B$23,0),0)="",HLOOKUP(BW$2+1,FIXTURES!$C$2:$NC$23,MATCH($C13,FIXTURES!$B$2:$B$23,0),0)="",HLOOKUP(BW$2+2,FIXTURES!$C$2:$NC$23,MATCH($C13,FIXTURES!$B$2:$B$23,0),0)=""),HLOOKUP(BW$2-1,FIXTURES!$C$2:$NC$23,MATCH($C13,FIXTURES!$B$2:$B$23,0),0),IF(AND(HLOOKUP(BW$2,FIXTURES!$C$2:$NC$23,MATCH($C13,FIXTURES!$B$2:$B$23,0),0)="",HLOOKUP(BW$2+1,FIXTURES!$C$2:$NC$23,MATCH($C13,FIXTURES!$B$2:$B$23,0),0)=""),HLOOKUP(BW$2+2,FIXTURES!$C$2:$NC$23,MATCH($C13,FIXTURES!$B$2:$B$23,0),0),IF(HLOOKUP(BW$2+1,FIXTURES!$C$2:$NC$23,MATCH($C13,FIXTURES!$B$2:$B$23,0),0)="",HLOOKUP(BW$2,FIXTURES!$C$2:$NC$23,MATCH($C13,FIXTURES!$B$2:$B$23,0),0),HLOOKUP(BW$2+1,FIXTURES!$C$2:$NC$23,MATCH($C13,FIXTURES!$B$2:$B$23,0),0)))),IF(AND(HLOOKUP(BW$2,FIXTURES!$C$2:$NC$23,MATCH($C13,FIXTURES!$B$2:$B$23,0),0)="",HLOOKUP(BW$2+1,FIXTURES!$C$2:$NC$23,MATCH($C13,FIXTURES!$B$2:$B$23,0),0)=""),HLOOKUP(BW$2+2,FIXTURES!$C$2:$NC$23,MATCH($C13,FIXTURES!$B$2:$B$23,0),0),IF(HLOOKUP(BW$2+1,FIXTURES!$C$2:$NC$23,MATCH($C13,FIXTURES!$B$2:$B$23,0),0)="",HLOOKUP(BW$2,FIXTURES!$C$2:$NC$23,MATCH($C13,FIXTURES!$B$2:$B$23,0),0),HLOOKUP(BW$2+1,FIXTURES!$C$2:$NC$23,MATCH($C13,FIXTURES!$B$2:$B$23,0),0))))</f>
        <v>mun</v>
      </c>
      <c r="BX13" s="117" t="str">
        <f>IF(BX$1="SAT",IF(AND(HLOOKUP(BX$2,FIXTURES!$C$2:$NC$23,MATCH($C13,FIXTURES!$B$2:$B$23,0),0)="",HLOOKUP(BX$2+1,FIXTURES!$C$2:$NC$23,MATCH($C13,FIXTURES!$B$2:$B$23,0),0)="",HLOOKUP(BX$2+2,FIXTURES!$C$2:$NC$23,MATCH($C13,FIXTURES!$B$2:$B$23,0),0)=""),HLOOKUP(BX$2-1,FIXTURES!$C$2:$NC$23,MATCH($C13,FIXTURES!$B$2:$B$23,0),0),IF(AND(HLOOKUP(BX$2,FIXTURES!$C$2:$NC$23,MATCH($C13,FIXTURES!$B$2:$B$23,0),0)="",HLOOKUP(BX$2+1,FIXTURES!$C$2:$NC$23,MATCH($C13,FIXTURES!$B$2:$B$23,0),0)=""),HLOOKUP(BX$2+2,FIXTURES!$C$2:$NC$23,MATCH($C13,FIXTURES!$B$2:$B$23,0),0),IF(HLOOKUP(BX$2+1,FIXTURES!$C$2:$NC$23,MATCH($C13,FIXTURES!$B$2:$B$23,0),0)="",HLOOKUP(BX$2,FIXTURES!$C$2:$NC$23,MATCH($C13,FIXTURES!$B$2:$B$23,0),0),HLOOKUP(BX$2+1,FIXTURES!$C$2:$NC$23,MATCH($C13,FIXTURES!$B$2:$B$23,0),0)))),IF(AND(HLOOKUP(BX$2,FIXTURES!$C$2:$NC$23,MATCH($C13,FIXTURES!$B$2:$B$23,0),0)="",HLOOKUP(BX$2+1,FIXTURES!$C$2:$NC$23,MATCH($C13,FIXTURES!$B$2:$B$23,0),0)=""),HLOOKUP(BX$2+2,FIXTURES!$C$2:$NC$23,MATCH($C13,FIXTURES!$B$2:$B$23,0),0),IF(HLOOKUP(BX$2+1,FIXTURES!$C$2:$NC$23,MATCH($C13,FIXTURES!$B$2:$B$23,0),0)="",HLOOKUP(BX$2,FIXTURES!$C$2:$NC$23,MATCH($C13,FIXTURES!$B$2:$B$23,0),0),HLOOKUP(BX$2+1,FIXTURES!$C$2:$NC$23,MATCH($C13,FIXTURES!$B$2:$B$23,0),0))))</f>
        <v/>
      </c>
      <c r="BY13" s="117" t="str">
        <f>IF(BY$1="SAT",IF(AND(HLOOKUP(BY$2,FIXTURES!$C$2:$NC$23,MATCH($C13,FIXTURES!$B$2:$B$23,0),0)="",HLOOKUP(BY$2+1,FIXTURES!$C$2:$NC$23,MATCH($C13,FIXTURES!$B$2:$B$23,0),0)="",HLOOKUP(BY$2+2,FIXTURES!$C$2:$NC$23,MATCH($C13,FIXTURES!$B$2:$B$23,0),0)=""),HLOOKUP(BY$2-1,FIXTURES!$C$2:$NC$23,MATCH($C13,FIXTURES!$B$2:$B$23,0),0),IF(AND(HLOOKUP(BY$2,FIXTURES!$C$2:$NC$23,MATCH($C13,FIXTURES!$B$2:$B$23,0),0)="",HLOOKUP(BY$2+1,FIXTURES!$C$2:$NC$23,MATCH($C13,FIXTURES!$B$2:$B$23,0),0)=""),HLOOKUP(BY$2+2,FIXTURES!$C$2:$NC$23,MATCH($C13,FIXTURES!$B$2:$B$23,0),0),IF(HLOOKUP(BY$2+1,FIXTURES!$C$2:$NC$23,MATCH($C13,FIXTURES!$B$2:$B$23,0),0)="",HLOOKUP(BY$2,FIXTURES!$C$2:$NC$23,MATCH($C13,FIXTURES!$B$2:$B$23,0),0),HLOOKUP(BY$2+1,FIXTURES!$C$2:$NC$23,MATCH($C13,FIXTURES!$B$2:$B$23,0),0)))),IF(AND(HLOOKUP(BY$2,FIXTURES!$C$2:$NC$23,MATCH($C13,FIXTURES!$B$2:$B$23,0),0)="",HLOOKUP(BY$2+1,FIXTURES!$C$2:$NC$23,MATCH($C13,FIXTURES!$B$2:$B$23,0),0)=""),HLOOKUP(BY$2+2,FIXTURES!$C$2:$NC$23,MATCH($C13,FIXTURES!$B$2:$B$23,0),0),IF(HLOOKUP(BY$2+1,FIXTURES!$C$2:$NC$23,MATCH($C13,FIXTURES!$B$2:$B$23,0),0)="",HLOOKUP(BY$2,FIXTURES!$C$2:$NC$23,MATCH($C13,FIXTURES!$B$2:$B$23,0),0),HLOOKUP(BY$2+1,FIXTURES!$C$2:$NC$23,MATCH($C13,FIXTURES!$B$2:$B$23,0),0))))</f>
        <v>FUL</v>
      </c>
      <c r="BZ13" s="117" t="str">
        <f>IF(BZ$1="SAT",IF(AND(HLOOKUP(BZ$2,FIXTURES!$C$2:$NC$23,MATCH($C13,FIXTURES!$B$2:$B$23,0),0)="",HLOOKUP(BZ$2+1,FIXTURES!$C$2:$NC$23,MATCH($C13,FIXTURES!$B$2:$B$23,0),0)="",HLOOKUP(BZ$2+2,FIXTURES!$C$2:$NC$23,MATCH($C13,FIXTURES!$B$2:$B$23,0),0)=""),HLOOKUP(BZ$2-1,FIXTURES!$C$2:$NC$23,MATCH($C13,FIXTURES!$B$2:$B$23,0),0),IF(AND(HLOOKUP(BZ$2,FIXTURES!$C$2:$NC$23,MATCH($C13,FIXTURES!$B$2:$B$23,0),0)="",HLOOKUP(BZ$2+1,FIXTURES!$C$2:$NC$23,MATCH($C13,FIXTURES!$B$2:$B$23,0),0)=""),HLOOKUP(BZ$2+2,FIXTURES!$C$2:$NC$23,MATCH($C13,FIXTURES!$B$2:$B$23,0),0),IF(HLOOKUP(BZ$2+1,FIXTURES!$C$2:$NC$23,MATCH($C13,FIXTURES!$B$2:$B$23,0),0)="",HLOOKUP(BZ$2,FIXTURES!$C$2:$NC$23,MATCH($C13,FIXTURES!$B$2:$B$23,0),0),HLOOKUP(BZ$2+1,FIXTURES!$C$2:$NC$23,MATCH($C13,FIXTURES!$B$2:$B$23,0),0)))),IF(AND(HLOOKUP(BZ$2,FIXTURES!$C$2:$NC$23,MATCH($C13,FIXTURES!$B$2:$B$23,0),0)="",HLOOKUP(BZ$2+1,FIXTURES!$C$2:$NC$23,MATCH($C13,FIXTURES!$B$2:$B$23,0),0)=""),HLOOKUP(BZ$2+2,FIXTURES!$C$2:$NC$23,MATCH($C13,FIXTURES!$B$2:$B$23,0),0),IF(HLOOKUP(BZ$2+1,FIXTURES!$C$2:$NC$23,MATCH($C13,FIXTURES!$B$2:$B$23,0),0)="",HLOOKUP(BZ$2,FIXTURES!$C$2:$NC$23,MATCH($C13,FIXTURES!$B$2:$B$23,0),0),HLOOKUP(BZ$2+1,FIXTURES!$C$2:$NC$23,MATCH($C13,FIXTURES!$B$2:$B$23,0),0))))</f>
        <v/>
      </c>
      <c r="CA13" s="117" t="str">
        <f>IF(CA$1="SAT",IF(AND(HLOOKUP(CA$2,FIXTURES!$C$2:$NC$23,MATCH($C13,FIXTURES!$B$2:$B$23,0),0)="",HLOOKUP(CA$2+1,FIXTURES!$C$2:$NC$23,MATCH($C13,FIXTURES!$B$2:$B$23,0),0)="",HLOOKUP(CA$2+2,FIXTURES!$C$2:$NC$23,MATCH($C13,FIXTURES!$B$2:$B$23,0),0)=""),HLOOKUP(CA$2-1,FIXTURES!$C$2:$NC$23,MATCH($C13,FIXTURES!$B$2:$B$23,0),0),IF(AND(HLOOKUP(CA$2,FIXTURES!$C$2:$NC$23,MATCH($C13,FIXTURES!$B$2:$B$23,0),0)="",HLOOKUP(CA$2+1,FIXTURES!$C$2:$NC$23,MATCH($C13,FIXTURES!$B$2:$B$23,0),0)=""),HLOOKUP(CA$2+2,FIXTURES!$C$2:$NC$23,MATCH($C13,FIXTURES!$B$2:$B$23,0),0),IF(HLOOKUP(CA$2+1,FIXTURES!$C$2:$NC$23,MATCH($C13,FIXTURES!$B$2:$B$23,0),0)="",HLOOKUP(CA$2,FIXTURES!$C$2:$NC$23,MATCH($C13,FIXTURES!$B$2:$B$23,0),0),HLOOKUP(CA$2+1,FIXTURES!$C$2:$NC$23,MATCH($C13,FIXTURES!$B$2:$B$23,0),0)))),IF(AND(HLOOKUP(CA$2,FIXTURES!$C$2:$NC$23,MATCH($C13,FIXTURES!$B$2:$B$23,0),0)="",HLOOKUP(CA$2+1,FIXTURES!$C$2:$NC$23,MATCH($C13,FIXTURES!$B$2:$B$23,0),0)=""),HLOOKUP(CA$2+2,FIXTURES!$C$2:$NC$23,MATCH($C13,FIXTURES!$B$2:$B$23,0),0),IF(HLOOKUP(CA$2+1,FIXTURES!$C$2:$NC$23,MATCH($C13,FIXTURES!$B$2:$B$23,0),0)="",HLOOKUP(CA$2,FIXTURES!$C$2:$NC$23,MATCH($C13,FIXTURES!$B$2:$B$23,0),0),HLOOKUP(CA$2+1,FIXTURES!$C$2:$NC$23,MATCH($C13,FIXTURES!$B$2:$B$23,0),0))))</f>
        <v>cry</v>
      </c>
      <c r="CB13" s="117" t="str">
        <f>IF(CB$1="SAT",IF(AND(HLOOKUP(CB$2,FIXTURES!$C$2:$NC$23,MATCH($C13,FIXTURES!$B$2:$B$23,0),0)="",HLOOKUP(CB$2+1,FIXTURES!$C$2:$NC$23,MATCH($C13,FIXTURES!$B$2:$B$23,0),0)="",HLOOKUP(CB$2+2,FIXTURES!$C$2:$NC$23,MATCH($C13,FIXTURES!$B$2:$B$23,0),0)=""),HLOOKUP(CB$2-1,FIXTURES!$C$2:$NC$23,MATCH($C13,FIXTURES!$B$2:$B$23,0),0),IF(AND(HLOOKUP(CB$2,FIXTURES!$C$2:$NC$23,MATCH($C13,FIXTURES!$B$2:$B$23,0),0)="",HLOOKUP(CB$2+1,FIXTURES!$C$2:$NC$23,MATCH($C13,FIXTURES!$B$2:$B$23,0),0)=""),HLOOKUP(CB$2+2,FIXTURES!$C$2:$NC$23,MATCH($C13,FIXTURES!$B$2:$B$23,0),0),IF(HLOOKUP(CB$2+1,FIXTURES!$C$2:$NC$23,MATCH($C13,FIXTURES!$B$2:$B$23,0),0)="",HLOOKUP(CB$2,FIXTURES!$C$2:$NC$23,MATCH($C13,FIXTURES!$B$2:$B$23,0),0),HLOOKUP(CB$2+1,FIXTURES!$C$2:$NC$23,MATCH($C13,FIXTURES!$B$2:$B$23,0),0)))),IF(AND(HLOOKUP(CB$2,FIXTURES!$C$2:$NC$23,MATCH($C13,FIXTURES!$B$2:$B$23,0),0)="",HLOOKUP(CB$2+1,FIXTURES!$C$2:$NC$23,MATCH($C13,FIXTURES!$B$2:$B$23,0),0)=""),HLOOKUP(CB$2+2,FIXTURES!$C$2:$NC$23,MATCH($C13,FIXTURES!$B$2:$B$23,0),0),IF(HLOOKUP(CB$2+1,FIXTURES!$C$2:$NC$23,MATCH($C13,FIXTURES!$B$2:$B$23,0),0)="",HLOOKUP(CB$2,FIXTURES!$C$2:$NC$23,MATCH($C13,FIXTURES!$B$2:$B$23,0),0),HLOOKUP(CB$2+1,FIXTURES!$C$2:$NC$23,MATCH($C13,FIXTURES!$B$2:$B$23,0),0))))</f>
        <v>NEW</v>
      </c>
      <c r="CC13" s="117" t="str">
        <f>IF(CC$1="SAT",IF(AND(HLOOKUP(CC$2,FIXTURES!$C$2:$NC$23,MATCH($C13,FIXTURES!$B$2:$B$23,0),0)="",HLOOKUP(CC$2+1,FIXTURES!$C$2:$NC$23,MATCH($C13,FIXTURES!$B$2:$B$23,0),0)="",HLOOKUP(CC$2+2,FIXTURES!$C$2:$NC$23,MATCH($C13,FIXTURES!$B$2:$B$23,0),0)=""),HLOOKUP(CC$2-1,FIXTURES!$C$2:$NC$23,MATCH($C13,FIXTURES!$B$2:$B$23,0),0),IF(AND(HLOOKUP(CC$2,FIXTURES!$C$2:$NC$23,MATCH($C13,FIXTURES!$B$2:$B$23,0),0)="",HLOOKUP(CC$2+1,FIXTURES!$C$2:$NC$23,MATCH($C13,FIXTURES!$B$2:$B$23,0),0)=""),HLOOKUP(CC$2+2,FIXTURES!$C$2:$NC$23,MATCH($C13,FIXTURES!$B$2:$B$23,0),0),IF(HLOOKUP(CC$2+1,FIXTURES!$C$2:$NC$23,MATCH($C13,FIXTURES!$B$2:$B$23,0),0)="",HLOOKUP(CC$2,FIXTURES!$C$2:$NC$23,MATCH($C13,FIXTURES!$B$2:$B$23,0),0),HLOOKUP(CC$2+1,FIXTURES!$C$2:$NC$23,MATCH($C13,FIXTURES!$B$2:$B$23,0),0)))),IF(AND(HLOOKUP(CC$2,FIXTURES!$C$2:$NC$23,MATCH($C13,FIXTURES!$B$2:$B$23,0),0)="",HLOOKUP(CC$2+1,FIXTURES!$C$2:$NC$23,MATCH($C13,FIXTURES!$B$2:$B$23,0),0)=""),HLOOKUP(CC$2+2,FIXTURES!$C$2:$NC$23,MATCH($C13,FIXTURES!$B$2:$B$23,0),0),IF(HLOOKUP(CC$2+1,FIXTURES!$C$2:$NC$23,MATCH($C13,FIXTURES!$B$2:$B$23,0),0)="",HLOOKUP(CC$2,FIXTURES!$C$2:$NC$23,MATCH($C13,FIXTURES!$B$2:$B$23,0),0),HLOOKUP(CC$2+1,FIXTURES!$C$2:$NC$23,MATCH($C13,FIXTURES!$B$2:$B$23,0),0))))</f>
        <v>lei</v>
      </c>
      <c r="CD13" s="117" t="str">
        <f>IF(CD$1="SAT",IF(AND(HLOOKUP(CD$2,FIXTURES!$C$2:$NC$23,MATCH($C13,FIXTURES!$B$2:$B$23,0),0)="",HLOOKUP(CD$2+1,FIXTURES!$C$2:$NC$23,MATCH($C13,FIXTURES!$B$2:$B$23,0),0)="",HLOOKUP(CD$2+2,FIXTURES!$C$2:$NC$23,MATCH($C13,FIXTURES!$B$2:$B$23,0),0)=""),HLOOKUP(CD$2-1,FIXTURES!$C$2:$NC$23,MATCH($C13,FIXTURES!$B$2:$B$23,0),0),IF(AND(HLOOKUP(CD$2,FIXTURES!$C$2:$NC$23,MATCH($C13,FIXTURES!$B$2:$B$23,0),0)="",HLOOKUP(CD$2+1,FIXTURES!$C$2:$NC$23,MATCH($C13,FIXTURES!$B$2:$B$23,0),0)=""),HLOOKUP(CD$2+2,FIXTURES!$C$2:$NC$23,MATCH($C13,FIXTURES!$B$2:$B$23,0),0),IF(HLOOKUP(CD$2+1,FIXTURES!$C$2:$NC$23,MATCH($C13,FIXTURES!$B$2:$B$23,0),0)="",HLOOKUP(CD$2,FIXTURES!$C$2:$NC$23,MATCH($C13,FIXTURES!$B$2:$B$23,0),0),HLOOKUP(CD$2+1,FIXTURES!$C$2:$NC$23,MATCH($C13,FIXTURES!$B$2:$B$23,0),0)))),IF(AND(HLOOKUP(CD$2,FIXTURES!$C$2:$NC$23,MATCH($C13,FIXTURES!$B$2:$B$23,0),0)="",HLOOKUP(CD$2+1,FIXTURES!$C$2:$NC$23,MATCH($C13,FIXTURES!$B$2:$B$23,0),0)=""),HLOOKUP(CD$2+2,FIXTURES!$C$2:$NC$23,MATCH($C13,FIXTURES!$B$2:$B$23,0),0),IF(HLOOKUP(CD$2+1,FIXTURES!$C$2:$NC$23,MATCH($C13,FIXTURES!$B$2:$B$23,0),0)="",HLOOKUP(CD$2,FIXTURES!$C$2:$NC$23,MATCH($C13,FIXTURES!$B$2:$B$23,0),0),HLOOKUP(CD$2+1,FIXTURES!$C$2:$NC$23,MATCH($C13,FIXTURES!$B$2:$B$23,0),0))))</f>
        <v/>
      </c>
      <c r="CE13" s="117" t="str">
        <f>IF(CE$1="SAT",IF(AND(HLOOKUP(CE$2,FIXTURES!$C$2:$NC$23,MATCH($C13,FIXTURES!$B$2:$B$23,0),0)="",HLOOKUP(CE$2+1,FIXTURES!$C$2:$NC$23,MATCH($C13,FIXTURES!$B$2:$B$23,0),0)="",HLOOKUP(CE$2+2,FIXTURES!$C$2:$NC$23,MATCH($C13,FIXTURES!$B$2:$B$23,0),0)=""),HLOOKUP(CE$2-1,FIXTURES!$C$2:$NC$23,MATCH($C13,FIXTURES!$B$2:$B$23,0),0),IF(AND(HLOOKUP(CE$2,FIXTURES!$C$2:$NC$23,MATCH($C13,FIXTURES!$B$2:$B$23,0),0)="",HLOOKUP(CE$2+1,FIXTURES!$C$2:$NC$23,MATCH($C13,FIXTURES!$B$2:$B$23,0),0)=""),HLOOKUP(CE$2+2,FIXTURES!$C$2:$NC$23,MATCH($C13,FIXTURES!$B$2:$B$23,0),0),IF(HLOOKUP(CE$2+1,FIXTURES!$C$2:$NC$23,MATCH($C13,FIXTURES!$B$2:$B$23,0),0)="",HLOOKUP(CE$2,FIXTURES!$C$2:$NC$23,MATCH($C13,FIXTURES!$B$2:$B$23,0),0),HLOOKUP(CE$2+1,FIXTURES!$C$2:$NC$23,MATCH($C13,FIXTURES!$B$2:$B$23,0),0)))),IF(AND(HLOOKUP(CE$2,FIXTURES!$C$2:$NC$23,MATCH($C13,FIXTURES!$B$2:$B$23,0),0)="",HLOOKUP(CE$2+1,FIXTURES!$C$2:$NC$23,MATCH($C13,FIXTURES!$B$2:$B$23,0),0)=""),HLOOKUP(CE$2+2,FIXTURES!$C$2:$NC$23,MATCH($C13,FIXTURES!$B$2:$B$23,0),0),IF(HLOOKUP(CE$2+1,FIXTURES!$C$2:$NC$23,MATCH($C13,FIXTURES!$B$2:$B$23,0),0)="",HLOOKUP(CE$2,FIXTURES!$C$2:$NC$23,MATCH($C13,FIXTURES!$B$2:$B$23,0),0),HLOOKUP(CE$2+1,FIXTURES!$C$2:$NC$23,MATCH($C13,FIXTURES!$B$2:$B$23,0),0))))</f>
        <v>bha</v>
      </c>
      <c r="CF13" s="117" t="str">
        <f>IF(CF$1="SAT",IF(AND(HLOOKUP(CF$2,FIXTURES!$C$2:$NC$23,MATCH($C13,FIXTURES!$B$2:$B$23,0),0)="",HLOOKUP(CF$2+1,FIXTURES!$C$2:$NC$23,MATCH($C13,FIXTURES!$B$2:$B$23,0),0)="",HLOOKUP(CF$2+2,FIXTURES!$C$2:$NC$23,MATCH($C13,FIXTURES!$B$2:$B$23,0),0)=""),HLOOKUP(CF$2-1,FIXTURES!$C$2:$NC$23,MATCH($C13,FIXTURES!$B$2:$B$23,0),0),IF(AND(HLOOKUP(CF$2,FIXTURES!$C$2:$NC$23,MATCH($C13,FIXTURES!$B$2:$B$23,0),0)="",HLOOKUP(CF$2+1,FIXTURES!$C$2:$NC$23,MATCH($C13,FIXTURES!$B$2:$B$23,0),0)=""),HLOOKUP(CF$2+2,FIXTURES!$C$2:$NC$23,MATCH($C13,FIXTURES!$B$2:$B$23,0),0),IF(HLOOKUP(CF$2+1,FIXTURES!$C$2:$NC$23,MATCH($C13,FIXTURES!$B$2:$B$23,0),0)="",HLOOKUP(CF$2,FIXTURES!$C$2:$NC$23,MATCH($C13,FIXTURES!$B$2:$B$23,0),0),HLOOKUP(CF$2+1,FIXTURES!$C$2:$NC$23,MATCH($C13,FIXTURES!$B$2:$B$23,0),0)))),IF(AND(HLOOKUP(CF$2,FIXTURES!$C$2:$NC$23,MATCH($C13,FIXTURES!$B$2:$B$23,0),0)="",HLOOKUP(CF$2+1,FIXTURES!$C$2:$NC$23,MATCH($C13,FIXTURES!$B$2:$B$23,0),0)=""),HLOOKUP(CF$2+2,FIXTURES!$C$2:$NC$23,MATCH($C13,FIXTURES!$B$2:$B$23,0),0),IF(HLOOKUP(CF$2+1,FIXTURES!$C$2:$NC$23,MATCH($C13,FIXTURES!$B$2:$B$23,0),0)="",HLOOKUP(CF$2,FIXTURES!$C$2:$NC$23,MATCH($C13,FIXTURES!$B$2:$B$23,0),0),HLOOKUP(CF$2+1,FIXTURES!$C$2:$NC$23,MATCH($C13,FIXTURES!$B$2:$B$23,0),0))))</f>
        <v/>
      </c>
      <c r="CG13" s="117" t="str">
        <f>IF(CG$1="SAT",IF(AND(HLOOKUP(CG$2,FIXTURES!$C$2:$NC$23,MATCH($C13,FIXTURES!$B$2:$B$23,0),0)="",HLOOKUP(CG$2+1,FIXTURES!$C$2:$NC$23,MATCH($C13,FIXTURES!$B$2:$B$23,0),0)="",HLOOKUP(CG$2+2,FIXTURES!$C$2:$NC$23,MATCH($C13,FIXTURES!$B$2:$B$23,0),0)=""),HLOOKUP(CG$2-1,FIXTURES!$C$2:$NC$23,MATCH($C13,FIXTURES!$B$2:$B$23,0),0),IF(AND(HLOOKUP(CG$2,FIXTURES!$C$2:$NC$23,MATCH($C13,FIXTURES!$B$2:$B$23,0),0)="",HLOOKUP(CG$2+1,FIXTURES!$C$2:$NC$23,MATCH($C13,FIXTURES!$B$2:$B$23,0),0)=""),HLOOKUP(CG$2+2,FIXTURES!$C$2:$NC$23,MATCH($C13,FIXTURES!$B$2:$B$23,0),0),IF(HLOOKUP(CG$2+1,FIXTURES!$C$2:$NC$23,MATCH($C13,FIXTURES!$B$2:$B$23,0),0)="",HLOOKUP(CG$2,FIXTURES!$C$2:$NC$23,MATCH($C13,FIXTURES!$B$2:$B$23,0),0),HLOOKUP(CG$2+1,FIXTURES!$C$2:$NC$23,MATCH($C13,FIXTURES!$B$2:$B$23,0),0)))),IF(AND(HLOOKUP(CG$2,FIXTURES!$C$2:$NC$23,MATCH($C13,FIXTURES!$B$2:$B$23,0),0)="",HLOOKUP(CG$2+1,FIXTURES!$C$2:$NC$23,MATCH($C13,FIXTURES!$B$2:$B$23,0),0)=""),HLOOKUP(CG$2+2,FIXTURES!$C$2:$NC$23,MATCH($C13,FIXTURES!$B$2:$B$23,0),0),IF(HLOOKUP(CG$2+1,FIXTURES!$C$2:$NC$23,MATCH($C13,FIXTURES!$B$2:$B$23,0),0)="",HLOOKUP(CG$2,FIXTURES!$C$2:$NC$23,MATCH($C13,FIXTURES!$B$2:$B$23,0),0),HLOOKUP(CG$2+1,FIXTURES!$C$2:$NC$23,MATCH($C13,FIXTURES!$B$2:$B$23,0),0))))</f>
        <v>MCI</v>
      </c>
      <c r="CH13" s="117" t="str">
        <f>IF(CH$1="SAT",IF(AND(HLOOKUP(CH$2,FIXTURES!$C$2:$NC$23,MATCH($C13,FIXTURES!$B$2:$B$23,0),0)="",HLOOKUP(CH$2+1,FIXTURES!$C$2:$NC$23,MATCH($C13,FIXTURES!$B$2:$B$23,0),0)="",HLOOKUP(CH$2+2,FIXTURES!$C$2:$NC$23,MATCH($C13,FIXTURES!$B$2:$B$23,0),0)=""),HLOOKUP(CH$2-1,FIXTURES!$C$2:$NC$23,MATCH($C13,FIXTURES!$B$2:$B$23,0),0),IF(AND(HLOOKUP(CH$2,FIXTURES!$C$2:$NC$23,MATCH($C13,FIXTURES!$B$2:$B$23,0),0)="",HLOOKUP(CH$2+1,FIXTURES!$C$2:$NC$23,MATCH($C13,FIXTURES!$B$2:$B$23,0),0)=""),HLOOKUP(CH$2+2,FIXTURES!$C$2:$NC$23,MATCH($C13,FIXTURES!$B$2:$B$23,0),0),IF(HLOOKUP(CH$2+1,FIXTURES!$C$2:$NC$23,MATCH($C13,FIXTURES!$B$2:$B$23,0),0)="",HLOOKUP(CH$2,FIXTURES!$C$2:$NC$23,MATCH($C13,FIXTURES!$B$2:$B$23,0),0),HLOOKUP(CH$2+1,FIXTURES!$C$2:$NC$23,MATCH($C13,FIXTURES!$B$2:$B$23,0),0)))),IF(AND(HLOOKUP(CH$2,FIXTURES!$C$2:$NC$23,MATCH($C13,FIXTURES!$B$2:$B$23,0),0)="",HLOOKUP(CH$2+1,FIXTURES!$C$2:$NC$23,MATCH($C13,FIXTURES!$B$2:$B$23,0),0)=""),HLOOKUP(CH$2+2,FIXTURES!$C$2:$NC$23,MATCH($C13,FIXTURES!$B$2:$B$23,0),0),IF(HLOOKUP(CH$2+1,FIXTURES!$C$2:$NC$23,MATCH($C13,FIXTURES!$B$2:$B$23,0),0)="",HLOOKUP(CH$2,FIXTURES!$C$2:$NC$23,MATCH($C13,FIXTURES!$B$2:$B$23,0),0),HLOOKUP(CH$2+1,FIXTURES!$C$2:$NC$23,MATCH($C13,FIXTURES!$B$2:$B$23,0),0))))</f>
        <v/>
      </c>
      <c r="CI13" s="117" t="str">
        <f>IF(CI$1="SAT",IF(AND(HLOOKUP(CI$2,FIXTURES!$C$2:$NC$23,MATCH($C13,FIXTURES!$B$2:$B$23,0),0)="",HLOOKUP(CI$2+1,FIXTURES!$C$2:$NC$23,MATCH($C13,FIXTURES!$B$2:$B$23,0),0)="",HLOOKUP(CI$2+2,FIXTURES!$C$2:$NC$23,MATCH($C13,FIXTURES!$B$2:$B$23,0),0)=""),HLOOKUP(CI$2-1,FIXTURES!$C$2:$NC$23,MATCH($C13,FIXTURES!$B$2:$B$23,0),0),IF(AND(HLOOKUP(CI$2,FIXTURES!$C$2:$NC$23,MATCH($C13,FIXTURES!$B$2:$B$23,0),0)="",HLOOKUP(CI$2+1,FIXTURES!$C$2:$NC$23,MATCH($C13,FIXTURES!$B$2:$B$23,0),0)=""),HLOOKUP(CI$2+2,FIXTURES!$C$2:$NC$23,MATCH($C13,FIXTURES!$B$2:$B$23,0),0),IF(HLOOKUP(CI$2+1,FIXTURES!$C$2:$NC$23,MATCH($C13,FIXTURES!$B$2:$B$23,0),0)="",HLOOKUP(CI$2,FIXTURES!$C$2:$NC$23,MATCH($C13,FIXTURES!$B$2:$B$23,0),0),HLOOKUP(CI$2+1,FIXTURES!$C$2:$NC$23,MATCH($C13,FIXTURES!$B$2:$B$23,0),0)))),IF(AND(HLOOKUP(CI$2,FIXTURES!$C$2:$NC$23,MATCH($C13,FIXTURES!$B$2:$B$23,0),0)="",HLOOKUP(CI$2+1,FIXTURES!$C$2:$NC$23,MATCH($C13,FIXTURES!$B$2:$B$23,0),0)=""),HLOOKUP(CI$2+2,FIXTURES!$C$2:$NC$23,MATCH($C13,FIXTURES!$B$2:$B$23,0),0),IF(HLOOKUP(CI$2+1,FIXTURES!$C$2:$NC$23,MATCH($C13,FIXTURES!$B$2:$B$23,0),0)="",HLOOKUP(CI$2,FIXTURES!$C$2:$NC$23,MATCH($C13,FIXTURES!$B$2:$B$23,0),0),HLOOKUP(CI$2+1,FIXTURES!$C$2:$NC$23,MATCH($C13,FIXTURES!$B$2:$B$23,0),0))))</f>
        <v>wol</v>
      </c>
      <c r="CJ13" s="117" t="str">
        <f>IF(CJ$1="SAT",IF(AND(HLOOKUP(CJ$2,FIXTURES!$C$2:$NC$23,MATCH($C13,FIXTURES!$B$2:$B$23,0),0)="",HLOOKUP(CJ$2+1,FIXTURES!$C$2:$NC$23,MATCH($C13,FIXTURES!$B$2:$B$23,0),0)="",HLOOKUP(CJ$2+2,FIXTURES!$C$2:$NC$23,MATCH($C13,FIXTURES!$B$2:$B$23,0),0)=""),HLOOKUP(CJ$2-1,FIXTURES!$C$2:$NC$23,MATCH($C13,FIXTURES!$B$2:$B$23,0),0),IF(AND(HLOOKUP(CJ$2,FIXTURES!$C$2:$NC$23,MATCH($C13,FIXTURES!$B$2:$B$23,0),0)="",HLOOKUP(CJ$2+1,FIXTURES!$C$2:$NC$23,MATCH($C13,FIXTURES!$B$2:$B$23,0),0)=""),HLOOKUP(CJ$2+2,FIXTURES!$C$2:$NC$23,MATCH($C13,FIXTURES!$B$2:$B$23,0),0),IF(HLOOKUP(CJ$2+1,FIXTURES!$C$2:$NC$23,MATCH($C13,FIXTURES!$B$2:$B$23,0),0)="",HLOOKUP(CJ$2,FIXTURES!$C$2:$NC$23,MATCH($C13,FIXTURES!$B$2:$B$23,0),0),HLOOKUP(CJ$2+1,FIXTURES!$C$2:$NC$23,MATCH($C13,FIXTURES!$B$2:$B$23,0),0)))),IF(AND(HLOOKUP(CJ$2,FIXTURES!$C$2:$NC$23,MATCH($C13,FIXTURES!$B$2:$B$23,0),0)="",HLOOKUP(CJ$2+1,FIXTURES!$C$2:$NC$23,MATCH($C13,FIXTURES!$B$2:$B$23,0),0)=""),HLOOKUP(CJ$2+2,FIXTURES!$C$2:$NC$23,MATCH($C13,FIXTURES!$B$2:$B$23,0),0),IF(HLOOKUP(CJ$2+1,FIXTURES!$C$2:$NC$23,MATCH($C13,FIXTURES!$B$2:$B$23,0),0)="",HLOOKUP(CJ$2,FIXTURES!$C$2:$NC$23,MATCH($C13,FIXTURES!$B$2:$B$23,0),0),HLOOKUP(CJ$2+1,FIXTURES!$C$2:$NC$23,MATCH($C13,FIXTURES!$B$2:$B$23,0),0))))</f>
        <v/>
      </c>
      <c r="CK13" s="117" t="str">
        <f>IF(CK$1="SAT",IF(AND(HLOOKUP(CK$2,FIXTURES!$C$2:$NC$23,MATCH($C13,FIXTURES!$B$2:$B$23,0),0)="",HLOOKUP(CK$2+1,FIXTURES!$C$2:$NC$23,MATCH($C13,FIXTURES!$B$2:$B$23,0),0)="",HLOOKUP(CK$2+2,FIXTURES!$C$2:$NC$23,MATCH($C13,FIXTURES!$B$2:$B$23,0),0)=""),HLOOKUP(CK$2-1,FIXTURES!$C$2:$NC$23,MATCH($C13,FIXTURES!$B$2:$B$23,0),0),IF(AND(HLOOKUP(CK$2,FIXTURES!$C$2:$NC$23,MATCH($C13,FIXTURES!$B$2:$B$23,0),0)="",HLOOKUP(CK$2+1,FIXTURES!$C$2:$NC$23,MATCH($C13,FIXTURES!$B$2:$B$23,0),0)=""),HLOOKUP(CK$2+2,FIXTURES!$C$2:$NC$23,MATCH($C13,FIXTURES!$B$2:$B$23,0),0),IF(HLOOKUP(CK$2+1,FIXTURES!$C$2:$NC$23,MATCH($C13,FIXTURES!$B$2:$B$23,0),0)="",HLOOKUP(CK$2,FIXTURES!$C$2:$NC$23,MATCH($C13,FIXTURES!$B$2:$B$23,0),0),HLOOKUP(CK$2+1,FIXTURES!$C$2:$NC$23,MATCH($C13,FIXTURES!$B$2:$B$23,0),0)))),IF(AND(HLOOKUP(CK$2,FIXTURES!$C$2:$NC$23,MATCH($C13,FIXTURES!$B$2:$B$23,0),0)="",HLOOKUP(CK$2+1,FIXTURES!$C$2:$NC$23,MATCH($C13,FIXTURES!$B$2:$B$23,0),0)=""),HLOOKUP(CK$2+2,FIXTURES!$C$2:$NC$23,MATCH($C13,FIXTURES!$B$2:$B$23,0),0),IF(HLOOKUP(CK$2+1,FIXTURES!$C$2:$NC$23,MATCH($C13,FIXTURES!$B$2:$B$23,0),0)="",HLOOKUP(CK$2,FIXTURES!$C$2:$NC$23,MATCH($C13,FIXTURES!$B$2:$B$23,0),0),HLOOKUP(CK$2+1,FIXTURES!$C$2:$NC$23,MATCH($C13,FIXTURES!$B$2:$B$23,0),0))))</f>
        <v>BOU</v>
      </c>
      <c r="CL13" s="117" t="str">
        <f>IF(CL$1="SAT",IF(AND(HLOOKUP(CL$2,FIXTURES!$C$2:$NC$23,MATCH($C13,FIXTURES!$B$2:$B$23,0),0)="",HLOOKUP(CL$2+1,FIXTURES!$C$2:$NC$23,MATCH($C13,FIXTURES!$B$2:$B$23,0),0)="",HLOOKUP(CL$2+2,FIXTURES!$C$2:$NC$23,MATCH($C13,FIXTURES!$B$2:$B$23,0),0)=""),HLOOKUP(CL$2-1,FIXTURES!$C$2:$NC$23,MATCH($C13,FIXTURES!$B$2:$B$23,0),0),IF(AND(HLOOKUP(CL$2,FIXTURES!$C$2:$NC$23,MATCH($C13,FIXTURES!$B$2:$B$23,0),0)="",HLOOKUP(CL$2+1,FIXTURES!$C$2:$NC$23,MATCH($C13,FIXTURES!$B$2:$B$23,0),0)=""),HLOOKUP(CL$2+2,FIXTURES!$C$2:$NC$23,MATCH($C13,FIXTURES!$B$2:$B$23,0),0),IF(HLOOKUP(CL$2+1,FIXTURES!$C$2:$NC$23,MATCH($C13,FIXTURES!$B$2:$B$23,0),0)="",HLOOKUP(CL$2,FIXTURES!$C$2:$NC$23,MATCH($C13,FIXTURES!$B$2:$B$23,0),0),HLOOKUP(CL$2+1,FIXTURES!$C$2:$NC$23,MATCH($C13,FIXTURES!$B$2:$B$23,0),0)))),IF(AND(HLOOKUP(CL$2,FIXTURES!$C$2:$NC$23,MATCH($C13,FIXTURES!$B$2:$B$23,0),0)="",HLOOKUP(CL$2+1,FIXTURES!$C$2:$NC$23,MATCH($C13,FIXTURES!$B$2:$B$23,0),0)=""),HLOOKUP(CL$2+2,FIXTURES!$C$2:$NC$23,MATCH($C13,FIXTURES!$B$2:$B$23,0),0),IF(HLOOKUP(CL$2+1,FIXTURES!$C$2:$NC$23,MATCH($C13,FIXTURES!$B$2:$B$23,0),0)="",HLOOKUP(CL$2,FIXTURES!$C$2:$NC$23,MATCH($C13,FIXTURES!$B$2:$B$23,0),0),HLOOKUP(CL$2+1,FIXTURES!$C$2:$NC$23,MATCH($C13,FIXTURES!$B$2:$B$23,0),0))))</f>
        <v/>
      </c>
      <c r="CM13" s="117" t="str">
        <f>IF(CM$1="SAT",IF(AND(HLOOKUP(CM$2,FIXTURES!$C$2:$NC$23,MATCH($C13,FIXTURES!$B$2:$B$23,0),0)="",HLOOKUP(CM$2+1,FIXTURES!$C$2:$NC$23,MATCH($C13,FIXTURES!$B$2:$B$23,0),0)="",HLOOKUP(CM$2+2,FIXTURES!$C$2:$NC$23,MATCH($C13,FIXTURES!$B$2:$B$23,0),0)=""),HLOOKUP(CM$2-1,FIXTURES!$C$2:$NC$23,MATCH($C13,FIXTURES!$B$2:$B$23,0),0),IF(AND(HLOOKUP(CM$2,FIXTURES!$C$2:$NC$23,MATCH($C13,FIXTURES!$B$2:$B$23,0),0)="",HLOOKUP(CM$2+1,FIXTURES!$C$2:$NC$23,MATCH($C13,FIXTURES!$B$2:$B$23,0),0)=""),HLOOKUP(CM$2+2,FIXTURES!$C$2:$NC$23,MATCH($C13,FIXTURES!$B$2:$B$23,0),0),IF(HLOOKUP(CM$2+1,FIXTURES!$C$2:$NC$23,MATCH($C13,FIXTURES!$B$2:$B$23,0),0)="",HLOOKUP(CM$2,FIXTURES!$C$2:$NC$23,MATCH($C13,FIXTURES!$B$2:$B$23,0),0),HLOOKUP(CM$2+1,FIXTURES!$C$2:$NC$23,MATCH($C13,FIXTURES!$B$2:$B$23,0),0)))),IF(AND(HLOOKUP(CM$2,FIXTURES!$C$2:$NC$23,MATCH($C13,FIXTURES!$B$2:$B$23,0),0)="",HLOOKUP(CM$2+1,FIXTURES!$C$2:$NC$23,MATCH($C13,FIXTURES!$B$2:$B$23,0),0)=""),HLOOKUP(CM$2+2,FIXTURES!$C$2:$NC$23,MATCH($C13,FIXTURES!$B$2:$B$23,0),0),IF(HLOOKUP(CM$2+1,FIXTURES!$C$2:$NC$23,MATCH($C13,FIXTURES!$B$2:$B$23,0),0)="",HLOOKUP(CM$2,FIXTURES!$C$2:$NC$23,MATCH($C13,FIXTURES!$B$2:$B$23,0),0),HLOOKUP(CM$2+1,FIXTURES!$C$2:$NC$23,MATCH($C13,FIXTURES!$B$2:$B$23,0),0))))</f>
        <v/>
      </c>
      <c r="CN13" s="117" t="str">
        <f>IF(CN$1="SAT",IF(AND(HLOOKUP(CN$2,FIXTURES!$C$2:$NC$23,MATCH($C13,FIXTURES!$B$2:$B$23,0),0)="",HLOOKUP(CN$2+1,FIXTURES!$C$2:$NC$23,MATCH($C13,FIXTURES!$B$2:$B$23,0),0)="",HLOOKUP(CN$2+2,FIXTURES!$C$2:$NC$23,MATCH($C13,FIXTURES!$B$2:$B$23,0),0)=""),HLOOKUP(CN$2-1,FIXTURES!$C$2:$NC$23,MATCH($C13,FIXTURES!$B$2:$B$23,0),0),IF(AND(HLOOKUP(CN$2,FIXTURES!$C$2:$NC$23,MATCH($C13,FIXTURES!$B$2:$B$23,0),0)="",HLOOKUP(CN$2+1,FIXTURES!$C$2:$NC$23,MATCH($C13,FIXTURES!$B$2:$B$23,0),0)=""),HLOOKUP(CN$2+2,FIXTURES!$C$2:$NC$23,MATCH($C13,FIXTURES!$B$2:$B$23,0),0),IF(HLOOKUP(CN$2+1,FIXTURES!$C$2:$NC$23,MATCH($C13,FIXTURES!$B$2:$B$23,0),0)="",HLOOKUP(CN$2,FIXTURES!$C$2:$NC$23,MATCH($C13,FIXTURES!$B$2:$B$23,0),0),HLOOKUP(CN$2+1,FIXTURES!$C$2:$NC$23,MATCH($C13,FIXTURES!$B$2:$B$23,0),0)))),IF(AND(HLOOKUP(CN$2,FIXTURES!$C$2:$NC$23,MATCH($C13,FIXTURES!$B$2:$B$23,0),0)="",HLOOKUP(CN$2+1,FIXTURES!$C$2:$NC$23,MATCH($C13,FIXTURES!$B$2:$B$23,0),0)=""),HLOOKUP(CN$2+2,FIXTURES!$C$2:$NC$23,MATCH($C13,FIXTURES!$B$2:$B$23,0),0),IF(HLOOKUP(CN$2+1,FIXTURES!$C$2:$NC$23,MATCH($C13,FIXTURES!$B$2:$B$23,0),0)="",HLOOKUP(CN$2,FIXTURES!$C$2:$NC$23,MATCH($C13,FIXTURES!$B$2:$B$23,0),0),HLOOKUP(CN$2+1,FIXTURES!$C$2:$NC$23,MATCH($C13,FIXTURES!$B$2:$B$23,0),0))))</f>
        <v/>
      </c>
      <c r="CO13" s="117" t="str">
        <f>IF(CO$1="SAT",IF(AND(HLOOKUP(CO$2,FIXTURES!$C$2:$NC$23,MATCH($C13,FIXTURES!$B$2:$B$23,0),0)="",HLOOKUP(CO$2+1,FIXTURES!$C$2:$NC$23,MATCH($C13,FIXTURES!$B$2:$B$23,0),0)="",HLOOKUP(CO$2+2,FIXTURES!$C$2:$NC$23,MATCH($C13,FIXTURES!$B$2:$B$23,0),0)=""),HLOOKUP(CO$2-1,FIXTURES!$C$2:$NC$23,MATCH($C13,FIXTURES!$B$2:$B$23,0),0),IF(AND(HLOOKUP(CO$2,FIXTURES!$C$2:$NC$23,MATCH($C13,FIXTURES!$B$2:$B$23,0),0)="",HLOOKUP(CO$2+1,FIXTURES!$C$2:$NC$23,MATCH($C13,FIXTURES!$B$2:$B$23,0),0)=""),HLOOKUP(CO$2+2,FIXTURES!$C$2:$NC$23,MATCH($C13,FIXTURES!$B$2:$B$23,0),0),IF(HLOOKUP(CO$2+1,FIXTURES!$C$2:$NC$23,MATCH($C13,FIXTURES!$B$2:$B$23,0),0)="",HLOOKUP(CO$2,FIXTURES!$C$2:$NC$23,MATCH($C13,FIXTURES!$B$2:$B$23,0),0),HLOOKUP(CO$2+1,FIXTURES!$C$2:$NC$23,MATCH($C13,FIXTURES!$B$2:$B$23,0),0)))),IF(AND(HLOOKUP(CO$2,FIXTURES!$C$2:$NC$23,MATCH($C13,FIXTURES!$B$2:$B$23,0),0)="",HLOOKUP(CO$2+1,FIXTURES!$C$2:$NC$23,MATCH($C13,FIXTURES!$B$2:$B$23,0),0)=""),HLOOKUP(CO$2+2,FIXTURES!$C$2:$NC$23,MATCH($C13,FIXTURES!$B$2:$B$23,0),0),IF(HLOOKUP(CO$2+1,FIXTURES!$C$2:$NC$23,MATCH($C13,FIXTURES!$B$2:$B$23,0),0)="",HLOOKUP(CO$2,FIXTURES!$C$2:$NC$23,MATCH($C13,FIXTURES!$B$2:$B$23,0),0),HLOOKUP(CO$2+1,FIXTURES!$C$2:$NC$23,MATCH($C13,FIXTURES!$B$2:$B$23,0),0))))</f>
        <v/>
      </c>
      <c r="CP13" s="117" t="str">
        <f>IF(CP$1="SAT",IF(AND(HLOOKUP(CP$2,FIXTURES!$C$2:$NC$23,MATCH($C13,FIXTURES!$B$2:$B$23,0),0)="",HLOOKUP(CP$2+1,FIXTURES!$C$2:$NC$23,MATCH($C13,FIXTURES!$B$2:$B$23,0),0)="",HLOOKUP(CP$2+2,FIXTURES!$C$2:$NC$23,MATCH($C13,FIXTURES!$B$2:$B$23,0),0)=""),HLOOKUP(CP$2-1,FIXTURES!$C$2:$NC$23,MATCH($C13,FIXTURES!$B$2:$B$23,0),0),IF(AND(HLOOKUP(CP$2,FIXTURES!$C$2:$NC$23,MATCH($C13,FIXTURES!$B$2:$B$23,0),0)="",HLOOKUP(CP$2+1,FIXTURES!$C$2:$NC$23,MATCH($C13,FIXTURES!$B$2:$B$23,0),0)=""),HLOOKUP(CP$2+2,FIXTURES!$C$2:$NC$23,MATCH($C13,FIXTURES!$B$2:$B$23,0),0),IF(HLOOKUP(CP$2+1,FIXTURES!$C$2:$NC$23,MATCH($C13,FIXTURES!$B$2:$B$23,0),0)="",HLOOKUP(CP$2,FIXTURES!$C$2:$NC$23,MATCH($C13,FIXTURES!$B$2:$B$23,0),0),HLOOKUP(CP$2+1,FIXTURES!$C$2:$NC$23,MATCH($C13,FIXTURES!$B$2:$B$23,0),0)))),IF(AND(HLOOKUP(CP$2,FIXTURES!$C$2:$NC$23,MATCH($C13,FIXTURES!$B$2:$B$23,0),0)="",HLOOKUP(CP$2+1,FIXTURES!$C$2:$NC$23,MATCH($C13,FIXTURES!$B$2:$B$23,0),0)=""),HLOOKUP(CP$2+2,FIXTURES!$C$2:$NC$23,MATCH($C13,FIXTURES!$B$2:$B$23,0),0),IF(HLOOKUP(CP$2+1,FIXTURES!$C$2:$NC$23,MATCH($C13,FIXTURES!$B$2:$B$23,0),0)="",HLOOKUP(CP$2,FIXTURES!$C$2:$NC$23,MATCH($C13,FIXTURES!$B$2:$B$23,0),0),HLOOKUP(CP$2+1,FIXTURES!$C$2:$NC$23,MATCH($C13,FIXTURES!$B$2:$B$23,0),0))))</f>
        <v/>
      </c>
      <c r="CQ13" s="117" t="str">
        <f>IF(CQ$1="SAT",IF(AND(HLOOKUP(CQ$2,FIXTURES!$C$2:$NC$23,MATCH($C13,FIXTURES!$B$2:$B$23,0),0)="",HLOOKUP(CQ$2+1,FIXTURES!$C$2:$NC$23,MATCH($C13,FIXTURES!$B$2:$B$23,0),0)="",HLOOKUP(CQ$2+2,FIXTURES!$C$2:$NC$23,MATCH($C13,FIXTURES!$B$2:$B$23,0),0)=""),HLOOKUP(CQ$2-1,FIXTURES!$C$2:$NC$23,MATCH($C13,FIXTURES!$B$2:$B$23,0),0),IF(AND(HLOOKUP(CQ$2,FIXTURES!$C$2:$NC$23,MATCH($C13,FIXTURES!$B$2:$B$23,0),0)="",HLOOKUP(CQ$2+1,FIXTURES!$C$2:$NC$23,MATCH($C13,FIXTURES!$B$2:$B$23,0),0)=""),HLOOKUP(CQ$2+2,FIXTURES!$C$2:$NC$23,MATCH($C13,FIXTURES!$B$2:$B$23,0),0),IF(HLOOKUP(CQ$2+1,FIXTURES!$C$2:$NC$23,MATCH($C13,FIXTURES!$B$2:$B$23,0),0)="",HLOOKUP(CQ$2,FIXTURES!$C$2:$NC$23,MATCH($C13,FIXTURES!$B$2:$B$23,0),0),HLOOKUP(CQ$2+1,FIXTURES!$C$2:$NC$23,MATCH($C13,FIXTURES!$B$2:$B$23,0),0)))),IF(AND(HLOOKUP(CQ$2,FIXTURES!$C$2:$NC$23,MATCH($C13,FIXTURES!$B$2:$B$23,0),0)="",HLOOKUP(CQ$2+1,FIXTURES!$C$2:$NC$23,MATCH($C13,FIXTURES!$B$2:$B$23,0),0)=""),HLOOKUP(CQ$2+2,FIXTURES!$C$2:$NC$23,MATCH($C13,FIXTURES!$B$2:$B$23,0),0),IF(HLOOKUP(CQ$2+1,FIXTURES!$C$2:$NC$23,MATCH($C13,FIXTURES!$B$2:$B$23,0),0)="",HLOOKUP(CQ$2,FIXTURES!$C$2:$NC$23,MATCH($C13,FIXTURES!$B$2:$B$23,0),0),HLOOKUP(CQ$2+1,FIXTURES!$C$2:$NC$23,MATCH($C13,FIXTURES!$B$2:$B$23,0),0))))</f>
        <v/>
      </c>
      <c r="CR13" s="117" t="str">
        <f>IF(CR$1="SAT",IF(AND(HLOOKUP(CR$2,FIXTURES!$C$2:$NC$23,MATCH($C13,FIXTURES!$B$2:$B$23,0),0)="",HLOOKUP(CR$2+1,FIXTURES!$C$2:$NC$23,MATCH($C13,FIXTURES!$B$2:$B$23,0),0)="",HLOOKUP(CR$2+2,FIXTURES!$C$2:$NC$23,MATCH($C13,FIXTURES!$B$2:$B$23,0),0)=""),HLOOKUP(CR$2-1,FIXTURES!$C$2:$NC$23,MATCH($C13,FIXTURES!$B$2:$B$23,0),0),IF(AND(HLOOKUP(CR$2,FIXTURES!$C$2:$NC$23,MATCH($C13,FIXTURES!$B$2:$B$23,0),0)="",HLOOKUP(CR$2+1,FIXTURES!$C$2:$NC$23,MATCH($C13,FIXTURES!$B$2:$B$23,0),0)=""),HLOOKUP(CR$2+2,FIXTURES!$C$2:$NC$23,MATCH($C13,FIXTURES!$B$2:$B$23,0),0),IF(HLOOKUP(CR$2+1,FIXTURES!$C$2:$NC$23,MATCH($C13,FIXTURES!$B$2:$B$23,0),0)="",HLOOKUP(CR$2,FIXTURES!$C$2:$NC$23,MATCH($C13,FIXTURES!$B$2:$B$23,0),0),HLOOKUP(CR$2+1,FIXTURES!$C$2:$NC$23,MATCH($C13,FIXTURES!$B$2:$B$23,0),0)))),IF(AND(HLOOKUP(CR$2,FIXTURES!$C$2:$NC$23,MATCH($C13,FIXTURES!$B$2:$B$23,0),0)="",HLOOKUP(CR$2+1,FIXTURES!$C$2:$NC$23,MATCH($C13,FIXTURES!$B$2:$B$23,0),0)=""),HLOOKUP(CR$2+2,FIXTURES!$C$2:$NC$23,MATCH($C13,FIXTURES!$B$2:$B$23,0),0),IF(HLOOKUP(CR$2+1,FIXTURES!$C$2:$NC$23,MATCH($C13,FIXTURES!$B$2:$B$23,0),0)="",HLOOKUP(CR$2,FIXTURES!$C$2:$NC$23,MATCH($C13,FIXTURES!$B$2:$B$23,0),0),HLOOKUP(CR$2+1,FIXTURES!$C$2:$NC$23,MATCH($C13,FIXTURES!$B$2:$B$23,0),0))))</f>
        <v/>
      </c>
      <c r="CS13" s="117" t="str">
        <f>IF(CS$1="SAT",IF(AND(HLOOKUP(CS$2,FIXTURES!$C$2:$NC$23,MATCH($C13,FIXTURES!$B$2:$B$23,0),0)="",HLOOKUP(CS$2+1,FIXTURES!$C$2:$NC$23,MATCH($C13,FIXTURES!$B$2:$B$23,0),0)="",HLOOKUP(CS$2+2,FIXTURES!$C$2:$NC$23,MATCH($C13,FIXTURES!$B$2:$B$23,0),0)=""),HLOOKUP(CS$2-1,FIXTURES!$C$2:$NC$23,MATCH($C13,FIXTURES!$B$2:$B$23,0),0),IF(AND(HLOOKUP(CS$2,FIXTURES!$C$2:$NC$23,MATCH($C13,FIXTURES!$B$2:$B$23,0),0)="",HLOOKUP(CS$2+1,FIXTURES!$C$2:$NC$23,MATCH($C13,FIXTURES!$B$2:$B$23,0),0)=""),HLOOKUP(CS$2+2,FIXTURES!$C$2:$NC$23,MATCH($C13,FIXTURES!$B$2:$B$23,0),0),IF(HLOOKUP(CS$2+1,FIXTURES!$C$2:$NC$23,MATCH($C13,FIXTURES!$B$2:$B$23,0),0)="",HLOOKUP(CS$2,FIXTURES!$C$2:$NC$23,MATCH($C13,FIXTURES!$B$2:$B$23,0),0),HLOOKUP(CS$2+1,FIXTURES!$C$2:$NC$23,MATCH($C13,FIXTURES!$B$2:$B$23,0),0)))),IF(AND(HLOOKUP(CS$2,FIXTURES!$C$2:$NC$23,MATCH($C13,FIXTURES!$B$2:$B$23,0),0)="",HLOOKUP(CS$2+1,FIXTURES!$C$2:$NC$23,MATCH($C13,FIXTURES!$B$2:$B$23,0),0)=""),HLOOKUP(CS$2+2,FIXTURES!$C$2:$NC$23,MATCH($C13,FIXTURES!$B$2:$B$23,0),0),IF(HLOOKUP(CS$2+1,FIXTURES!$C$2:$NC$23,MATCH($C13,FIXTURES!$B$2:$B$23,0),0)="",HLOOKUP(CS$2,FIXTURES!$C$2:$NC$23,MATCH($C13,FIXTURES!$B$2:$B$23,0),0),HLOOKUP(CS$2+1,FIXTURES!$C$2:$NC$23,MATCH($C13,FIXTURES!$B$2:$B$23,0),0))))</f>
        <v/>
      </c>
      <c r="CT13" s="117" t="str">
        <f>IF(CT$1="SAT",IF(AND(HLOOKUP(CT$2,FIXTURES!$C$2:$NC$23,MATCH($C13,FIXTURES!$B$2:$B$23,0),0)="",HLOOKUP(CT$2+1,FIXTURES!$C$2:$NC$23,MATCH($C13,FIXTURES!$B$2:$B$23,0),0)="",HLOOKUP(CT$2+2,FIXTURES!$C$2:$NC$23,MATCH($C13,FIXTURES!$B$2:$B$23,0),0)=""),HLOOKUP(CT$2-1,FIXTURES!$C$2:$NC$23,MATCH($C13,FIXTURES!$B$2:$B$23,0),0),IF(AND(HLOOKUP(CT$2,FIXTURES!$C$2:$NC$23,MATCH($C13,FIXTURES!$B$2:$B$23,0),0)="",HLOOKUP(CT$2+1,FIXTURES!$C$2:$NC$23,MATCH($C13,FIXTURES!$B$2:$B$23,0),0)=""),HLOOKUP(CT$2+2,FIXTURES!$C$2:$NC$23,MATCH($C13,FIXTURES!$B$2:$B$23,0),0),IF(HLOOKUP(CT$2+1,FIXTURES!$C$2:$NC$23,MATCH($C13,FIXTURES!$B$2:$B$23,0),0)="",HLOOKUP(CT$2,FIXTURES!$C$2:$NC$23,MATCH($C13,FIXTURES!$B$2:$B$23,0),0),HLOOKUP(CT$2+1,FIXTURES!$C$2:$NC$23,MATCH($C13,FIXTURES!$B$2:$B$23,0),0)))),IF(AND(HLOOKUP(CT$2,FIXTURES!$C$2:$NC$23,MATCH($C13,FIXTURES!$B$2:$B$23,0),0)="",HLOOKUP(CT$2+1,FIXTURES!$C$2:$NC$23,MATCH($C13,FIXTURES!$B$2:$B$23,0),0)=""),HLOOKUP(CT$2+2,FIXTURES!$C$2:$NC$23,MATCH($C13,FIXTURES!$B$2:$B$23,0),0),IF(HLOOKUP(CT$2+1,FIXTURES!$C$2:$NC$23,MATCH($C13,FIXTURES!$B$2:$B$23,0),0)="",HLOOKUP(CT$2,FIXTURES!$C$2:$NC$23,MATCH($C13,FIXTURES!$B$2:$B$23,0),0),HLOOKUP(CT$2+1,FIXTURES!$C$2:$NC$23,MATCH($C13,FIXTURES!$B$2:$B$23,0),0))))</f>
        <v/>
      </c>
      <c r="CU13" s="117" t="str">
        <f>IF(CU$1="SAT",IF(AND(HLOOKUP(CU$2,FIXTURES!$C$2:$NC$23,MATCH($C13,FIXTURES!$B$2:$B$23,0),0)="",HLOOKUP(CU$2+1,FIXTURES!$C$2:$NC$23,MATCH($C13,FIXTURES!$B$2:$B$23,0),0)="",HLOOKUP(CU$2+2,FIXTURES!$C$2:$NC$23,MATCH($C13,FIXTURES!$B$2:$B$23,0),0)=""),HLOOKUP(CU$2-1,FIXTURES!$C$2:$NC$23,MATCH($C13,FIXTURES!$B$2:$B$23,0),0),IF(AND(HLOOKUP(CU$2,FIXTURES!$C$2:$NC$23,MATCH($C13,FIXTURES!$B$2:$B$23,0),0)="",HLOOKUP(CU$2+1,FIXTURES!$C$2:$NC$23,MATCH($C13,FIXTURES!$B$2:$B$23,0),0)=""),HLOOKUP(CU$2+2,FIXTURES!$C$2:$NC$23,MATCH($C13,FIXTURES!$B$2:$B$23,0),0),IF(HLOOKUP(CU$2+1,FIXTURES!$C$2:$NC$23,MATCH($C13,FIXTURES!$B$2:$B$23,0),0)="",HLOOKUP(CU$2,FIXTURES!$C$2:$NC$23,MATCH($C13,FIXTURES!$B$2:$B$23,0),0),HLOOKUP(CU$2+1,FIXTURES!$C$2:$NC$23,MATCH($C13,FIXTURES!$B$2:$B$23,0),0)))),IF(AND(HLOOKUP(CU$2,FIXTURES!$C$2:$NC$23,MATCH($C13,FIXTURES!$B$2:$B$23,0),0)="",HLOOKUP(CU$2+1,FIXTURES!$C$2:$NC$23,MATCH($C13,FIXTURES!$B$2:$B$23,0),0)=""),HLOOKUP(CU$2+2,FIXTURES!$C$2:$NC$23,MATCH($C13,FIXTURES!$B$2:$B$23,0),0),IF(HLOOKUP(CU$2+1,FIXTURES!$C$2:$NC$23,MATCH($C13,FIXTURES!$B$2:$B$23,0),0)="",HLOOKUP(CU$2,FIXTURES!$C$2:$NC$23,MATCH($C13,FIXTURES!$B$2:$B$23,0),0),HLOOKUP(CU$2+1,FIXTURES!$C$2:$NC$23,MATCH($C13,FIXTURES!$B$2:$B$23,0),0))))</f>
        <v/>
      </c>
      <c r="CV13" s="117" t="str">
        <f>IF(CV$1="SAT",IF(AND(HLOOKUP(CV$2,FIXTURES!$C$2:$NC$23,MATCH($C13,FIXTURES!$B$2:$B$23,0),0)="",HLOOKUP(CV$2+1,FIXTURES!$C$2:$NC$23,MATCH($C13,FIXTURES!$B$2:$B$23,0),0)="",HLOOKUP(CV$2+2,FIXTURES!$C$2:$NC$23,MATCH($C13,FIXTURES!$B$2:$B$23,0),0)=""),HLOOKUP(CV$2-1,FIXTURES!$C$2:$NC$23,MATCH($C13,FIXTURES!$B$2:$B$23,0),0),IF(AND(HLOOKUP(CV$2,FIXTURES!$C$2:$NC$23,MATCH($C13,FIXTURES!$B$2:$B$23,0),0)="",HLOOKUP(CV$2+1,FIXTURES!$C$2:$NC$23,MATCH($C13,FIXTURES!$B$2:$B$23,0),0)=""),HLOOKUP(CV$2+2,FIXTURES!$C$2:$NC$23,MATCH($C13,FIXTURES!$B$2:$B$23,0),0),IF(HLOOKUP(CV$2+1,FIXTURES!$C$2:$NC$23,MATCH($C13,FIXTURES!$B$2:$B$23,0),0)="",HLOOKUP(CV$2,FIXTURES!$C$2:$NC$23,MATCH($C13,FIXTURES!$B$2:$B$23,0),0),HLOOKUP(CV$2+1,FIXTURES!$C$2:$NC$23,MATCH($C13,FIXTURES!$B$2:$B$23,0),0)))),IF(AND(HLOOKUP(CV$2,FIXTURES!$C$2:$NC$23,MATCH($C13,FIXTURES!$B$2:$B$23,0),0)="",HLOOKUP(CV$2+1,FIXTURES!$C$2:$NC$23,MATCH($C13,FIXTURES!$B$2:$B$23,0),0)=""),HLOOKUP(CV$2+2,FIXTURES!$C$2:$NC$23,MATCH($C13,FIXTURES!$B$2:$B$23,0),0),IF(HLOOKUP(CV$2+1,FIXTURES!$C$2:$NC$23,MATCH($C13,FIXTURES!$B$2:$B$23,0),0)="",HLOOKUP(CV$2,FIXTURES!$C$2:$NC$23,MATCH($C13,FIXTURES!$B$2:$B$23,0),0),HLOOKUP(CV$2+1,FIXTURES!$C$2:$NC$23,MATCH($C13,FIXTURES!$B$2:$B$23,0),0))))</f>
        <v/>
      </c>
      <c r="CW13" s="117" t="str">
        <f>IF(CW$1="SAT",IF(AND(HLOOKUP(CW$2,FIXTURES!$C$2:$NC$23,MATCH($C13,FIXTURES!$B$2:$B$23,0),0)="",HLOOKUP(CW$2+1,FIXTURES!$C$2:$NC$23,MATCH($C13,FIXTURES!$B$2:$B$23,0),0)="",HLOOKUP(CW$2+2,FIXTURES!$C$2:$NC$23,MATCH($C13,FIXTURES!$B$2:$B$23,0),0)=""),HLOOKUP(CW$2-1,FIXTURES!$C$2:$NC$23,MATCH($C13,FIXTURES!$B$2:$B$23,0),0),IF(AND(HLOOKUP(CW$2,FIXTURES!$C$2:$NC$23,MATCH($C13,FIXTURES!$B$2:$B$23,0),0)="",HLOOKUP(CW$2+1,FIXTURES!$C$2:$NC$23,MATCH($C13,FIXTURES!$B$2:$B$23,0),0)=""),HLOOKUP(CW$2+2,FIXTURES!$C$2:$NC$23,MATCH($C13,FIXTURES!$B$2:$B$23,0),0),IF(HLOOKUP(CW$2+1,FIXTURES!$C$2:$NC$23,MATCH($C13,FIXTURES!$B$2:$B$23,0),0)="",HLOOKUP(CW$2,FIXTURES!$C$2:$NC$23,MATCH($C13,FIXTURES!$B$2:$B$23,0),0),HLOOKUP(CW$2+1,FIXTURES!$C$2:$NC$23,MATCH($C13,FIXTURES!$B$2:$B$23,0),0)))),IF(AND(HLOOKUP(CW$2,FIXTURES!$C$2:$NC$23,MATCH($C13,FIXTURES!$B$2:$B$23,0),0)="",HLOOKUP(CW$2+1,FIXTURES!$C$2:$NC$23,MATCH($C13,FIXTURES!$B$2:$B$23,0),0)=""),HLOOKUP(CW$2+2,FIXTURES!$C$2:$NC$23,MATCH($C13,FIXTURES!$B$2:$B$23,0),0),IF(HLOOKUP(CW$2+1,FIXTURES!$C$2:$NC$23,MATCH($C13,FIXTURES!$B$2:$B$23,0),0)="",HLOOKUP(CW$2,FIXTURES!$C$2:$NC$23,MATCH($C13,FIXTURES!$B$2:$B$23,0),0),HLOOKUP(CW$2+1,FIXTURES!$C$2:$NC$23,MATCH($C13,FIXTURES!$B$2:$B$23,0),0))))</f>
        <v/>
      </c>
      <c r="CX13" s="117" t="str">
        <f>IF(CX$1="SAT",IF(AND(HLOOKUP(CX$2,FIXTURES!$C$2:$NC$23,MATCH($C13,FIXTURES!$B$2:$B$23,0),0)="",HLOOKUP(CX$2+1,FIXTURES!$C$2:$NC$23,MATCH($C13,FIXTURES!$B$2:$B$23,0),0)="",HLOOKUP(CX$2+2,FIXTURES!$C$2:$NC$23,MATCH($C13,FIXTURES!$B$2:$B$23,0),0)=""),HLOOKUP(CX$2-1,FIXTURES!$C$2:$NC$23,MATCH($C13,FIXTURES!$B$2:$B$23,0),0),IF(AND(HLOOKUP(CX$2,FIXTURES!$C$2:$NC$23,MATCH($C13,FIXTURES!$B$2:$B$23,0),0)="",HLOOKUP(CX$2+1,FIXTURES!$C$2:$NC$23,MATCH($C13,FIXTURES!$B$2:$B$23,0),0)=""),HLOOKUP(CX$2+2,FIXTURES!$C$2:$NC$23,MATCH($C13,FIXTURES!$B$2:$B$23,0),0),IF(HLOOKUP(CX$2+1,FIXTURES!$C$2:$NC$23,MATCH($C13,FIXTURES!$B$2:$B$23,0),0)="",HLOOKUP(CX$2,FIXTURES!$C$2:$NC$23,MATCH($C13,FIXTURES!$B$2:$B$23,0),0),HLOOKUP(CX$2+1,FIXTURES!$C$2:$NC$23,MATCH($C13,FIXTURES!$B$2:$B$23,0),0)))),IF(AND(HLOOKUP(CX$2,FIXTURES!$C$2:$NC$23,MATCH($C13,FIXTURES!$B$2:$B$23,0),0)="",HLOOKUP(CX$2+1,FIXTURES!$C$2:$NC$23,MATCH($C13,FIXTURES!$B$2:$B$23,0),0)=""),HLOOKUP(CX$2+2,FIXTURES!$C$2:$NC$23,MATCH($C13,FIXTURES!$B$2:$B$23,0),0),IF(HLOOKUP(CX$2+1,FIXTURES!$C$2:$NC$23,MATCH($C13,FIXTURES!$B$2:$B$23,0),0)="",HLOOKUP(CX$2,FIXTURES!$C$2:$NC$23,MATCH($C13,FIXTURES!$B$2:$B$23,0),0),HLOOKUP(CX$2+1,FIXTURES!$C$2:$NC$23,MATCH($C13,FIXTURES!$B$2:$B$23,0),0))))</f>
        <v/>
      </c>
      <c r="CY13" s="117" t="str">
        <f>IF(CY$1="SAT",IF(AND(HLOOKUP(CY$2,FIXTURES!$C$2:$NC$23,MATCH($C13,FIXTURES!$B$2:$B$23,0),0)="",HLOOKUP(CY$2+1,FIXTURES!$C$2:$NC$23,MATCH($C13,FIXTURES!$B$2:$B$23,0),0)="",HLOOKUP(CY$2+2,FIXTURES!$C$2:$NC$23,MATCH($C13,FIXTURES!$B$2:$B$23,0),0)=""),HLOOKUP(CY$2-1,FIXTURES!$C$2:$NC$23,MATCH($C13,FIXTURES!$B$2:$B$23,0),0),IF(AND(HLOOKUP(CY$2,FIXTURES!$C$2:$NC$23,MATCH($C13,FIXTURES!$B$2:$B$23,0),0)="",HLOOKUP(CY$2+1,FIXTURES!$C$2:$NC$23,MATCH($C13,FIXTURES!$B$2:$B$23,0),0)=""),HLOOKUP(CY$2+2,FIXTURES!$C$2:$NC$23,MATCH($C13,FIXTURES!$B$2:$B$23,0),0),IF(HLOOKUP(CY$2+1,FIXTURES!$C$2:$NC$23,MATCH($C13,FIXTURES!$B$2:$B$23,0),0)="",HLOOKUP(CY$2,FIXTURES!$C$2:$NC$23,MATCH($C13,FIXTURES!$B$2:$B$23,0),0),HLOOKUP(CY$2+1,FIXTURES!$C$2:$NC$23,MATCH($C13,FIXTURES!$B$2:$B$23,0),0)))),IF(AND(HLOOKUP(CY$2,FIXTURES!$C$2:$NC$23,MATCH($C13,FIXTURES!$B$2:$B$23,0),0)="",HLOOKUP(CY$2+1,FIXTURES!$C$2:$NC$23,MATCH($C13,FIXTURES!$B$2:$B$23,0),0)=""),HLOOKUP(CY$2+2,FIXTURES!$C$2:$NC$23,MATCH($C13,FIXTURES!$B$2:$B$23,0),0),IF(HLOOKUP(CY$2+1,FIXTURES!$C$2:$NC$23,MATCH($C13,FIXTURES!$B$2:$B$23,0),0)="",HLOOKUP(CY$2,FIXTURES!$C$2:$NC$23,MATCH($C13,FIXTURES!$B$2:$B$23,0),0),HLOOKUP(CY$2+1,FIXTURES!$C$2:$NC$23,MATCH($C13,FIXTURES!$B$2:$B$23,0),0))))</f>
        <v/>
      </c>
      <c r="CZ13" s="117" t="str">
        <f>IF(CZ$1="SAT",IF(AND(HLOOKUP(CZ$2,FIXTURES!$C$2:$NC$23,MATCH($C13,FIXTURES!$B$2:$B$23,0),0)="",HLOOKUP(CZ$2+1,FIXTURES!$C$2:$NC$23,MATCH($C13,FIXTURES!$B$2:$B$23,0),0)="",HLOOKUP(CZ$2+2,FIXTURES!$C$2:$NC$23,MATCH($C13,FIXTURES!$B$2:$B$23,0),0)=""),HLOOKUP(CZ$2-1,FIXTURES!$C$2:$NC$23,MATCH($C13,FIXTURES!$B$2:$B$23,0),0),IF(AND(HLOOKUP(CZ$2,FIXTURES!$C$2:$NC$23,MATCH($C13,FIXTURES!$B$2:$B$23,0),0)="",HLOOKUP(CZ$2+1,FIXTURES!$C$2:$NC$23,MATCH($C13,FIXTURES!$B$2:$B$23,0),0)=""),HLOOKUP(CZ$2+2,FIXTURES!$C$2:$NC$23,MATCH($C13,FIXTURES!$B$2:$B$23,0),0),IF(HLOOKUP(CZ$2+1,FIXTURES!$C$2:$NC$23,MATCH($C13,FIXTURES!$B$2:$B$23,0),0)="",HLOOKUP(CZ$2,FIXTURES!$C$2:$NC$23,MATCH($C13,FIXTURES!$B$2:$B$23,0),0),HLOOKUP(CZ$2+1,FIXTURES!$C$2:$NC$23,MATCH($C13,FIXTURES!$B$2:$B$23,0),0)))),IF(AND(HLOOKUP(CZ$2,FIXTURES!$C$2:$NC$23,MATCH($C13,FIXTURES!$B$2:$B$23,0),0)="",HLOOKUP(CZ$2+1,FIXTURES!$C$2:$NC$23,MATCH($C13,FIXTURES!$B$2:$B$23,0),0)=""),HLOOKUP(CZ$2+2,FIXTURES!$C$2:$NC$23,MATCH($C13,FIXTURES!$B$2:$B$23,0),0),IF(HLOOKUP(CZ$2+1,FIXTURES!$C$2:$NC$23,MATCH($C13,FIXTURES!$B$2:$B$23,0),0)="",HLOOKUP(CZ$2,FIXTURES!$C$2:$NC$23,MATCH($C13,FIXTURES!$B$2:$B$23,0),0),HLOOKUP(CZ$2+1,FIXTURES!$C$2:$NC$23,MATCH($C13,FIXTURES!$B$2:$B$23,0),0))))</f>
        <v/>
      </c>
      <c r="DA13" s="117" t="str">
        <f>IF(DA$1="SAT",IF(AND(HLOOKUP(DA$2,FIXTURES!$C$2:$NC$23,MATCH($C13,FIXTURES!$B$2:$B$23,0),0)="",HLOOKUP(DA$2+1,FIXTURES!$C$2:$NC$23,MATCH($C13,FIXTURES!$B$2:$B$23,0),0)="",HLOOKUP(DA$2+2,FIXTURES!$C$2:$NC$23,MATCH($C13,FIXTURES!$B$2:$B$23,0),0)=""),HLOOKUP(DA$2-1,FIXTURES!$C$2:$NC$23,MATCH($C13,FIXTURES!$B$2:$B$23,0),0),IF(AND(HLOOKUP(DA$2,FIXTURES!$C$2:$NC$23,MATCH($C13,FIXTURES!$B$2:$B$23,0),0)="",HLOOKUP(DA$2+1,FIXTURES!$C$2:$NC$23,MATCH($C13,FIXTURES!$B$2:$B$23,0),0)=""),HLOOKUP(DA$2+2,FIXTURES!$C$2:$NC$23,MATCH($C13,FIXTURES!$B$2:$B$23,0),0),IF(HLOOKUP(DA$2+1,FIXTURES!$C$2:$NC$23,MATCH($C13,FIXTURES!$B$2:$B$23,0),0)="",HLOOKUP(DA$2,FIXTURES!$C$2:$NC$23,MATCH($C13,FIXTURES!$B$2:$B$23,0),0),HLOOKUP(DA$2+1,FIXTURES!$C$2:$NC$23,MATCH($C13,FIXTURES!$B$2:$B$23,0),0)))),IF(AND(HLOOKUP(DA$2,FIXTURES!$C$2:$NC$23,MATCH($C13,FIXTURES!$B$2:$B$23,0),0)="",HLOOKUP(DA$2+1,FIXTURES!$C$2:$NC$23,MATCH($C13,FIXTURES!$B$2:$B$23,0),0)=""),HLOOKUP(DA$2+2,FIXTURES!$C$2:$NC$23,MATCH($C13,FIXTURES!$B$2:$B$23,0),0),IF(HLOOKUP(DA$2+1,FIXTURES!$C$2:$NC$23,MATCH($C13,FIXTURES!$B$2:$B$23,0),0)="",HLOOKUP(DA$2,FIXTURES!$C$2:$NC$23,MATCH($C13,FIXTURES!$B$2:$B$23,0),0),HLOOKUP(DA$2+1,FIXTURES!$C$2:$NC$23,MATCH($C13,FIXTURES!$B$2:$B$23,0),0))))</f>
        <v/>
      </c>
      <c r="DB13" s="117" t="str">
        <f>IF(DB$1="SAT",IF(AND(HLOOKUP(DB$2,FIXTURES!$C$2:$NC$23,MATCH($C13,FIXTURES!$B$2:$B$23,0),0)="",HLOOKUP(DB$2+1,FIXTURES!$C$2:$NC$23,MATCH($C13,FIXTURES!$B$2:$B$23,0),0)="",HLOOKUP(DB$2+2,FIXTURES!$C$2:$NC$23,MATCH($C13,FIXTURES!$B$2:$B$23,0),0)=""),HLOOKUP(DB$2-1,FIXTURES!$C$2:$NC$23,MATCH($C13,FIXTURES!$B$2:$B$23,0),0),IF(AND(HLOOKUP(DB$2,FIXTURES!$C$2:$NC$23,MATCH($C13,FIXTURES!$B$2:$B$23,0),0)="",HLOOKUP(DB$2+1,FIXTURES!$C$2:$NC$23,MATCH($C13,FIXTURES!$B$2:$B$23,0),0)=""),HLOOKUP(DB$2+2,FIXTURES!$C$2:$NC$23,MATCH($C13,FIXTURES!$B$2:$B$23,0),0),IF(HLOOKUP(DB$2+1,FIXTURES!$C$2:$NC$23,MATCH($C13,FIXTURES!$B$2:$B$23,0),0)="",HLOOKUP(DB$2,FIXTURES!$C$2:$NC$23,MATCH($C13,FIXTURES!$B$2:$B$23,0),0),HLOOKUP(DB$2+1,FIXTURES!$C$2:$NC$23,MATCH($C13,FIXTURES!$B$2:$B$23,0),0)))),IF(AND(HLOOKUP(DB$2,FIXTURES!$C$2:$NC$23,MATCH($C13,FIXTURES!$B$2:$B$23,0),0)="",HLOOKUP(DB$2+1,FIXTURES!$C$2:$NC$23,MATCH($C13,FIXTURES!$B$2:$B$23,0),0)=""),HLOOKUP(DB$2+2,FIXTURES!$C$2:$NC$23,MATCH($C13,FIXTURES!$B$2:$B$23,0),0),IF(HLOOKUP(DB$2+1,FIXTURES!$C$2:$NC$23,MATCH($C13,FIXTURES!$B$2:$B$23,0),0)="",HLOOKUP(DB$2,FIXTURES!$C$2:$NC$23,MATCH($C13,FIXTURES!$B$2:$B$23,0),0),HLOOKUP(DB$2+1,FIXTURES!$C$2:$NC$23,MATCH($C13,FIXTURES!$B$2:$B$23,0),0))))</f>
        <v/>
      </c>
      <c r="DC13" s="117" t="str">
        <f>IF(DC$1="SAT",IF(AND(HLOOKUP(DC$2,FIXTURES!$C$2:$NC$23,MATCH($C13,FIXTURES!$B$2:$B$23,0),0)="",HLOOKUP(DC$2+1,FIXTURES!$C$2:$NC$23,MATCH($C13,FIXTURES!$B$2:$B$23,0),0)="",HLOOKUP(DC$2+2,FIXTURES!$C$2:$NC$23,MATCH($C13,FIXTURES!$B$2:$B$23,0),0)=""),HLOOKUP(DC$2-1,FIXTURES!$C$2:$NC$23,MATCH($C13,FIXTURES!$B$2:$B$23,0),0),IF(AND(HLOOKUP(DC$2,FIXTURES!$C$2:$NC$23,MATCH($C13,FIXTURES!$B$2:$B$23,0),0)="",HLOOKUP(DC$2+1,FIXTURES!$C$2:$NC$23,MATCH($C13,FIXTURES!$B$2:$B$23,0),0)=""),HLOOKUP(DC$2+2,FIXTURES!$C$2:$NC$23,MATCH($C13,FIXTURES!$B$2:$B$23,0),0),IF(HLOOKUP(DC$2+1,FIXTURES!$C$2:$NC$23,MATCH($C13,FIXTURES!$B$2:$B$23,0),0)="",HLOOKUP(DC$2,FIXTURES!$C$2:$NC$23,MATCH($C13,FIXTURES!$B$2:$B$23,0),0),HLOOKUP(DC$2+1,FIXTURES!$C$2:$NC$23,MATCH($C13,FIXTURES!$B$2:$B$23,0),0)))),IF(AND(HLOOKUP(DC$2,FIXTURES!$C$2:$NC$23,MATCH($C13,FIXTURES!$B$2:$B$23,0),0)="",HLOOKUP(DC$2+1,FIXTURES!$C$2:$NC$23,MATCH($C13,FIXTURES!$B$2:$B$23,0),0)=""),HLOOKUP(DC$2+2,FIXTURES!$C$2:$NC$23,MATCH($C13,FIXTURES!$B$2:$B$23,0),0),IF(HLOOKUP(DC$2+1,FIXTURES!$C$2:$NC$23,MATCH($C13,FIXTURES!$B$2:$B$23,0),0)="",HLOOKUP(DC$2,FIXTURES!$C$2:$NC$23,MATCH($C13,FIXTURES!$B$2:$B$23,0),0),HLOOKUP(DC$2+1,FIXTURES!$C$2:$NC$23,MATCH($C13,FIXTURES!$B$2:$B$23,0),0))))</f>
        <v/>
      </c>
      <c r="DD13" s="116"/>
      <c r="DE13" s="102" t="str">
        <f>LEFT(HLOOKUP(DE$2,FIXTURES!$C$2:$NJ$23,MATCH($C13,FIXTURES!$B$2:$B$23,0),0),3)</f>
        <v/>
      </c>
      <c r="DF13" s="102" t="str">
        <f>IF(LEN(HLOOKUP(DE$2,FIXTURES!$C$2:$NJ$23,MATCH($C13,FIXTURES!$B$2:$B$23,0),0))=6,RIGHT(HLOOKUP(DE$2,FIXTURES!$C$2:$NJ$23,MATCH($C13,FIXTURES!$B$2:$B$23,0),0),3),"")</f>
        <v/>
      </c>
      <c r="DG13" s="102" t="str">
        <f>IF(LEN(HLOOKUP(DE$2,FIXTURES!$C$2:$NJ$23,MATCH($C13,FIXTURES!$B$2:$B$23,0),0))=9,RIGHT(HLOOKUP(DE$2,FIXTURES!$C$2:$NJ$23,MATCH($C13,FIXTURES!$B$2:$B$23,0),0),3),"")</f>
        <v/>
      </c>
      <c r="DH13" s="102" t="str">
        <f>IFERROR(IF(BGW!$F40=1,"",VLOOKUP($C13,BGW!$B$33:$E$52,MATCH($DH$2,BGW!$B$32:$E$32,0),0)),"")</f>
        <v>arsAVL</v>
      </c>
      <c r="DI13" s="102" t="str">
        <f>IFERROR(IF(BGW!$F65=1,"",VLOOKUP($C13,BGW!$B$58:$E$77,MATCH($DI$2,BGW!$B$57:$E$57,0),0)),"")</f>
        <v/>
      </c>
      <c r="DJ13" s="102" t="str">
        <f>IFERROR(IF(BGW!$F90=1,"",VLOOKUP($C13,BGW!$B$83:$E$102,MATCH($DJ$2,BGW!$B$82:$E$82,0),0)),"")</f>
        <v/>
      </c>
      <c r="DK13" s="116"/>
    </row>
    <row r="14" spans="1:367" s="118" customFormat="1" ht="21.75" customHeight="1" x14ac:dyDescent="0.3">
      <c r="A14" s="103" t="s">
        <v>40</v>
      </c>
      <c r="B14" s="115">
        <f>VLOOKUP(A14,[1]Table!$B$1:$O$21,MATCH("xGD/90",[1]Table!$B$1:$O$1,0),0)</f>
        <v>-0.4</v>
      </c>
      <c r="C14" s="116" t="s">
        <v>8</v>
      </c>
      <c r="D14" s="117" t="str">
        <f>IF(D$1="SAT",IF(AND(HLOOKUP(D$2,FIXTURES!$C$2:$NC$23,MATCH($C14,FIXTURES!$B$2:$B$23,0),0)="",HLOOKUP(D$2+1,FIXTURES!$C$2:$NC$23,MATCH($C14,FIXTURES!$B$2:$B$23,0),0)="",HLOOKUP(D$2+2,FIXTURES!$C$2:$NC$23,MATCH($C14,FIXTURES!$B$2:$B$23,0),0)=""),HLOOKUP(D$2-1,FIXTURES!$C$2:$NC$23,MATCH($C14,FIXTURES!$B$2:$B$23,0),0),IF(AND(HLOOKUP(D$2,FIXTURES!$C$2:$NC$23,MATCH($C14,FIXTURES!$B$2:$B$23,0),0)="",HLOOKUP(D$2+1,FIXTURES!$C$2:$NC$23,MATCH($C14,FIXTURES!$B$2:$B$23,0),0)=""),HLOOKUP(D$2+2,FIXTURES!$C$2:$NC$23,MATCH($C14,FIXTURES!$B$2:$B$23,0),0),IF(HLOOKUP(D$2+1,FIXTURES!$C$2:$NC$23,MATCH($C14,FIXTURES!$B$2:$B$23,0),0)="",HLOOKUP(D$2,FIXTURES!$C$2:$NC$23,MATCH($C14,FIXTURES!$B$2:$B$23,0),0),HLOOKUP(D$2+1,FIXTURES!$C$2:$NC$23,MATCH($C14,FIXTURES!$B$2:$B$23,0),0)))),IF(AND(HLOOKUP(D$2,FIXTURES!$C$2:$NC$23,MATCH($C14,FIXTURES!$B$2:$B$23,0),0)="",HLOOKUP(D$2+1,FIXTURES!$C$2:$NC$23,MATCH($C14,FIXTURES!$B$2:$B$23,0),0)=""),HLOOKUP(D$2+2,FIXTURES!$C$2:$NC$23,MATCH($C14,FIXTURES!$B$2:$B$23,0),0),IF(HLOOKUP(D$2+1,FIXTURES!$C$2:$NC$23,MATCH($C14,FIXTURES!$B$2:$B$23,0),0)="",HLOOKUP(D$2,FIXTURES!$C$2:$NC$23,MATCH($C14,FIXTURES!$B$2:$B$23,0),0),HLOOKUP(D$2+1,FIXTURES!$C$2:$NC$23,MATCH($C14,FIXTURES!$B$2:$B$23,0),0))))</f>
        <v/>
      </c>
      <c r="E14" s="117" t="str">
        <f>IF(E$1="SAT",IF(AND(HLOOKUP(E$2,FIXTURES!$C$2:$NC$23,MATCH($C14,FIXTURES!$B$2:$B$23,0),0)="",HLOOKUP(E$2+1,FIXTURES!$C$2:$NC$23,MATCH($C14,FIXTURES!$B$2:$B$23,0),0)="",HLOOKUP(E$2+2,FIXTURES!$C$2:$NC$23,MATCH($C14,FIXTURES!$B$2:$B$23,0),0)=""),HLOOKUP(E$2-1,FIXTURES!$C$2:$NC$23,MATCH($C14,FIXTURES!$B$2:$B$23,0),0),IF(AND(HLOOKUP(E$2,FIXTURES!$C$2:$NC$23,MATCH($C14,FIXTURES!$B$2:$B$23,0),0)="",HLOOKUP(E$2+1,FIXTURES!$C$2:$NC$23,MATCH($C14,FIXTURES!$B$2:$B$23,0),0)=""),HLOOKUP(E$2+2,FIXTURES!$C$2:$NC$23,MATCH($C14,FIXTURES!$B$2:$B$23,0),0),IF(HLOOKUP(E$2+1,FIXTURES!$C$2:$NC$23,MATCH($C14,FIXTURES!$B$2:$B$23,0),0)="",HLOOKUP(E$2,FIXTURES!$C$2:$NC$23,MATCH($C14,FIXTURES!$B$2:$B$23,0),0),HLOOKUP(E$2+1,FIXTURES!$C$2:$NC$23,MATCH($C14,FIXTURES!$B$2:$B$23,0),0)))),IF(AND(HLOOKUP(E$2,FIXTURES!$C$2:$NC$23,MATCH($C14,FIXTURES!$B$2:$B$23,0),0)="",HLOOKUP(E$2+1,FIXTURES!$C$2:$NC$23,MATCH($C14,FIXTURES!$B$2:$B$23,0),0)=""),HLOOKUP(E$2+2,FIXTURES!$C$2:$NC$23,MATCH($C14,FIXTURES!$B$2:$B$23,0),0),IF(HLOOKUP(E$2+1,FIXTURES!$C$2:$NC$23,MATCH($C14,FIXTURES!$B$2:$B$23,0),0)="",HLOOKUP(E$2,FIXTURES!$C$2:$NC$23,MATCH($C14,FIXTURES!$B$2:$B$23,0),0),HLOOKUP(E$2+1,FIXTURES!$C$2:$NC$23,MATCH($C14,FIXTURES!$B$2:$B$23,0),0))))</f>
        <v>LIV</v>
      </c>
      <c r="F14" s="117" t="str">
        <f>IF(F$1="SAT",IF(AND(HLOOKUP(F$2,FIXTURES!$C$2:$NC$23,MATCH($C14,FIXTURES!$B$2:$B$23,0),0)="",HLOOKUP(F$2+1,FIXTURES!$C$2:$NC$23,MATCH($C14,FIXTURES!$B$2:$B$23,0),0)="",HLOOKUP(F$2+2,FIXTURES!$C$2:$NC$23,MATCH($C14,FIXTURES!$B$2:$B$23,0),0)=""),HLOOKUP(F$2-1,FIXTURES!$C$2:$NC$23,MATCH($C14,FIXTURES!$B$2:$B$23,0),0),IF(AND(HLOOKUP(F$2,FIXTURES!$C$2:$NC$23,MATCH($C14,FIXTURES!$B$2:$B$23,0),0)="",HLOOKUP(F$2+1,FIXTURES!$C$2:$NC$23,MATCH($C14,FIXTURES!$B$2:$B$23,0),0)=""),HLOOKUP(F$2+2,FIXTURES!$C$2:$NC$23,MATCH($C14,FIXTURES!$B$2:$B$23,0),0),IF(HLOOKUP(F$2+1,FIXTURES!$C$2:$NC$23,MATCH($C14,FIXTURES!$B$2:$B$23,0),0)="",HLOOKUP(F$2,FIXTURES!$C$2:$NC$23,MATCH($C14,FIXTURES!$B$2:$B$23,0),0),HLOOKUP(F$2+1,FIXTURES!$C$2:$NC$23,MATCH($C14,FIXTURES!$B$2:$B$23,0),0)))),IF(AND(HLOOKUP(F$2,FIXTURES!$C$2:$NC$23,MATCH($C14,FIXTURES!$B$2:$B$23,0),0)="",HLOOKUP(F$2+1,FIXTURES!$C$2:$NC$23,MATCH($C14,FIXTURES!$B$2:$B$23,0),0)=""),HLOOKUP(F$2+2,FIXTURES!$C$2:$NC$23,MATCH($C14,FIXTURES!$B$2:$B$23,0),0),IF(HLOOKUP(F$2+1,FIXTURES!$C$2:$NC$23,MATCH($C14,FIXTURES!$B$2:$B$23,0),0)="",HLOOKUP(F$2,FIXTURES!$C$2:$NC$23,MATCH($C14,FIXTURES!$B$2:$B$23,0),0),HLOOKUP(F$2+1,FIXTURES!$C$2:$NC$23,MATCH($C14,FIXTURES!$B$2:$B$23,0),0))))</f>
        <v/>
      </c>
      <c r="G14" s="117" t="str">
        <f>IF(G$1="SAT",IF(AND(HLOOKUP(G$2,FIXTURES!$C$2:$NC$23,MATCH($C14,FIXTURES!$B$2:$B$23,0),0)="",HLOOKUP(G$2+1,FIXTURES!$C$2:$NC$23,MATCH($C14,FIXTURES!$B$2:$B$23,0),0)="",HLOOKUP(G$2+2,FIXTURES!$C$2:$NC$23,MATCH($C14,FIXTURES!$B$2:$B$23,0),0)=""),HLOOKUP(G$2-1,FIXTURES!$C$2:$NC$23,MATCH($C14,FIXTURES!$B$2:$B$23,0),0),IF(AND(HLOOKUP(G$2,FIXTURES!$C$2:$NC$23,MATCH($C14,FIXTURES!$B$2:$B$23,0),0)="",HLOOKUP(G$2+1,FIXTURES!$C$2:$NC$23,MATCH($C14,FIXTURES!$B$2:$B$23,0),0)=""),HLOOKUP(G$2+2,FIXTURES!$C$2:$NC$23,MATCH($C14,FIXTURES!$B$2:$B$23,0),0),IF(HLOOKUP(G$2+1,FIXTURES!$C$2:$NC$23,MATCH($C14,FIXTURES!$B$2:$B$23,0),0)="",HLOOKUP(G$2,FIXTURES!$C$2:$NC$23,MATCH($C14,FIXTURES!$B$2:$B$23,0),0),HLOOKUP(G$2+1,FIXTURES!$C$2:$NC$23,MATCH($C14,FIXTURES!$B$2:$B$23,0),0)))),IF(AND(HLOOKUP(G$2,FIXTURES!$C$2:$NC$23,MATCH($C14,FIXTURES!$B$2:$B$23,0),0)="",HLOOKUP(G$2+1,FIXTURES!$C$2:$NC$23,MATCH($C14,FIXTURES!$B$2:$B$23,0),0)=""),HLOOKUP(G$2+2,FIXTURES!$C$2:$NC$23,MATCH($C14,FIXTURES!$B$2:$B$23,0),0),IF(HLOOKUP(G$2+1,FIXTURES!$C$2:$NC$23,MATCH($C14,FIXTURES!$B$2:$B$23,0),0)="",HLOOKUP(G$2,FIXTURES!$C$2:$NC$23,MATCH($C14,FIXTURES!$B$2:$B$23,0),0),HLOOKUP(G$2+1,FIXTURES!$C$2:$NC$23,MATCH($C14,FIXTURES!$B$2:$B$23,0),0))))</f>
        <v>wol</v>
      </c>
      <c r="H14" s="117" t="str">
        <f>IF(H$1="SAT",IF(AND(HLOOKUP(H$2,FIXTURES!$C$2:$NC$23,MATCH($C14,FIXTURES!$B$2:$B$23,0),0)="",HLOOKUP(H$2+1,FIXTURES!$C$2:$NC$23,MATCH($C14,FIXTURES!$B$2:$B$23,0),0)="",HLOOKUP(H$2+2,FIXTURES!$C$2:$NC$23,MATCH($C14,FIXTURES!$B$2:$B$23,0),0)=""),HLOOKUP(H$2-1,FIXTURES!$C$2:$NC$23,MATCH($C14,FIXTURES!$B$2:$B$23,0),0),IF(AND(HLOOKUP(H$2,FIXTURES!$C$2:$NC$23,MATCH($C14,FIXTURES!$B$2:$B$23,0),0)="",HLOOKUP(H$2+1,FIXTURES!$C$2:$NC$23,MATCH($C14,FIXTURES!$B$2:$B$23,0),0)=""),HLOOKUP(H$2+2,FIXTURES!$C$2:$NC$23,MATCH($C14,FIXTURES!$B$2:$B$23,0),0),IF(HLOOKUP(H$2+1,FIXTURES!$C$2:$NC$23,MATCH($C14,FIXTURES!$B$2:$B$23,0),0)="",HLOOKUP(H$2,FIXTURES!$C$2:$NC$23,MATCH($C14,FIXTURES!$B$2:$B$23,0),0),HLOOKUP(H$2+1,FIXTURES!$C$2:$NC$23,MATCH($C14,FIXTURES!$B$2:$B$23,0),0)))),IF(AND(HLOOKUP(H$2,FIXTURES!$C$2:$NC$23,MATCH($C14,FIXTURES!$B$2:$B$23,0),0)="",HLOOKUP(H$2+1,FIXTURES!$C$2:$NC$23,MATCH($C14,FIXTURES!$B$2:$B$23,0),0)=""),HLOOKUP(H$2+2,FIXTURES!$C$2:$NC$23,MATCH($C14,FIXTURES!$B$2:$B$23,0),0),IF(HLOOKUP(H$2+1,FIXTURES!$C$2:$NC$23,MATCH($C14,FIXTURES!$B$2:$B$23,0),0)="",HLOOKUP(H$2,FIXTURES!$C$2:$NC$23,MATCH($C14,FIXTURES!$B$2:$B$23,0),0),HLOOKUP(H$2+1,FIXTURES!$C$2:$NC$23,MATCH($C14,FIXTURES!$B$2:$B$23,0),0))))</f>
        <v/>
      </c>
      <c r="I14" s="117" t="str">
        <f>IF(I$1="SAT",IF(AND(HLOOKUP(I$2,FIXTURES!$C$2:$NC$23,MATCH($C14,FIXTURES!$B$2:$B$23,0),0)="",HLOOKUP(I$2+1,FIXTURES!$C$2:$NC$23,MATCH($C14,FIXTURES!$B$2:$B$23,0),0)="",HLOOKUP(I$2+2,FIXTURES!$C$2:$NC$23,MATCH($C14,FIXTURES!$B$2:$B$23,0),0)=""),HLOOKUP(I$2-1,FIXTURES!$C$2:$NC$23,MATCH($C14,FIXTURES!$B$2:$B$23,0),0),IF(AND(HLOOKUP(I$2,FIXTURES!$C$2:$NC$23,MATCH($C14,FIXTURES!$B$2:$B$23,0),0)="",HLOOKUP(I$2+1,FIXTURES!$C$2:$NC$23,MATCH($C14,FIXTURES!$B$2:$B$23,0),0)=""),HLOOKUP(I$2+2,FIXTURES!$C$2:$NC$23,MATCH($C14,FIXTURES!$B$2:$B$23,0),0),IF(HLOOKUP(I$2+1,FIXTURES!$C$2:$NC$23,MATCH($C14,FIXTURES!$B$2:$B$23,0),0)="",HLOOKUP(I$2,FIXTURES!$C$2:$NC$23,MATCH($C14,FIXTURES!$B$2:$B$23,0),0),HLOOKUP(I$2+1,FIXTURES!$C$2:$NC$23,MATCH($C14,FIXTURES!$B$2:$B$23,0),0)))),IF(AND(HLOOKUP(I$2,FIXTURES!$C$2:$NC$23,MATCH($C14,FIXTURES!$B$2:$B$23,0),0)="",HLOOKUP(I$2+1,FIXTURES!$C$2:$NC$23,MATCH($C14,FIXTURES!$B$2:$B$23,0),0)=""),HLOOKUP(I$2+2,FIXTURES!$C$2:$NC$23,MATCH($C14,FIXTURES!$B$2:$B$23,0),0),IF(HLOOKUP(I$2+1,FIXTURES!$C$2:$NC$23,MATCH($C14,FIXTURES!$B$2:$B$23,0),0)="",HLOOKUP(I$2,FIXTURES!$C$2:$NC$23,MATCH($C14,FIXTURES!$B$2:$B$23,0),0),HLOOKUP(I$2+1,FIXTURES!$C$2:$NC$23,MATCH($C14,FIXTURES!$B$2:$B$23,0),0))))</f>
        <v>BRE</v>
      </c>
      <c r="J14" s="117" t="str">
        <f>IF(J$1="SAT",IF(AND(HLOOKUP(J$2,FIXTURES!$C$2:$NC$23,MATCH($C14,FIXTURES!$B$2:$B$23,0),0)="",HLOOKUP(J$2+1,FIXTURES!$C$2:$NC$23,MATCH($C14,FIXTURES!$B$2:$B$23,0),0)="",HLOOKUP(J$2+2,FIXTURES!$C$2:$NC$23,MATCH($C14,FIXTURES!$B$2:$B$23,0),0)=""),HLOOKUP(J$2-1,FIXTURES!$C$2:$NC$23,MATCH($C14,FIXTURES!$B$2:$B$23,0),0),IF(AND(HLOOKUP(J$2,FIXTURES!$C$2:$NC$23,MATCH($C14,FIXTURES!$B$2:$B$23,0),0)="",HLOOKUP(J$2+1,FIXTURES!$C$2:$NC$23,MATCH($C14,FIXTURES!$B$2:$B$23,0),0)=""),HLOOKUP(J$2+2,FIXTURES!$C$2:$NC$23,MATCH($C14,FIXTURES!$B$2:$B$23,0),0),IF(HLOOKUP(J$2+1,FIXTURES!$C$2:$NC$23,MATCH($C14,FIXTURES!$B$2:$B$23,0),0)="",HLOOKUP(J$2,FIXTURES!$C$2:$NC$23,MATCH($C14,FIXTURES!$B$2:$B$23,0),0),HLOOKUP(J$2+1,FIXTURES!$C$2:$NC$23,MATCH($C14,FIXTURES!$B$2:$B$23,0),0)))),IF(AND(HLOOKUP(J$2,FIXTURES!$C$2:$NC$23,MATCH($C14,FIXTURES!$B$2:$B$23,0),0)="",HLOOKUP(J$2+1,FIXTURES!$C$2:$NC$23,MATCH($C14,FIXTURES!$B$2:$B$23,0),0)=""),HLOOKUP(J$2+2,FIXTURES!$C$2:$NC$23,MATCH($C14,FIXTURES!$B$2:$B$23,0),0),IF(HLOOKUP(J$2+1,FIXTURES!$C$2:$NC$23,MATCH($C14,FIXTURES!$B$2:$B$23,0),0)="",HLOOKUP(J$2,FIXTURES!$C$2:$NC$23,MATCH($C14,FIXTURES!$B$2:$B$23,0),0),HLOOKUP(J$2+1,FIXTURES!$C$2:$NC$23,MATCH($C14,FIXTURES!$B$2:$B$23,0),0))))</f>
        <v>Crawley Town</v>
      </c>
      <c r="K14" s="117" t="str">
        <f>IF(K$1="SAT",IF(AND(HLOOKUP(K$2,FIXTURES!$C$2:$NC$23,MATCH($C14,FIXTURES!$B$2:$B$23,0),0)="",HLOOKUP(K$2+1,FIXTURES!$C$2:$NC$23,MATCH($C14,FIXTURES!$B$2:$B$23,0),0)="",HLOOKUP(K$2+2,FIXTURES!$C$2:$NC$23,MATCH($C14,FIXTURES!$B$2:$B$23,0),0)=""),HLOOKUP(K$2-1,FIXTURES!$C$2:$NC$23,MATCH($C14,FIXTURES!$B$2:$B$23,0),0),IF(AND(HLOOKUP(K$2,FIXTURES!$C$2:$NC$23,MATCH($C14,FIXTURES!$B$2:$B$23,0),0)="",HLOOKUP(K$2+1,FIXTURES!$C$2:$NC$23,MATCH($C14,FIXTURES!$B$2:$B$23,0),0)=""),HLOOKUP(K$2+2,FIXTURES!$C$2:$NC$23,MATCH($C14,FIXTURES!$B$2:$B$23,0),0),IF(HLOOKUP(K$2+1,FIXTURES!$C$2:$NC$23,MATCH($C14,FIXTURES!$B$2:$B$23,0),0)="",HLOOKUP(K$2,FIXTURES!$C$2:$NC$23,MATCH($C14,FIXTURES!$B$2:$B$23,0),0),HLOOKUP(K$2+1,FIXTURES!$C$2:$NC$23,MATCH($C14,FIXTURES!$B$2:$B$23,0),0)))),IF(AND(HLOOKUP(K$2,FIXTURES!$C$2:$NC$23,MATCH($C14,FIXTURES!$B$2:$B$23,0),0)="",HLOOKUP(K$2+1,FIXTURES!$C$2:$NC$23,MATCH($C14,FIXTURES!$B$2:$B$23,0),0)=""),HLOOKUP(K$2+2,FIXTURES!$C$2:$NC$23,MATCH($C14,FIXTURES!$B$2:$B$23,0),0),IF(HLOOKUP(K$2+1,FIXTURES!$C$2:$NC$23,MATCH($C14,FIXTURES!$B$2:$B$23,0),0)="",HLOOKUP(K$2,FIXTURES!$C$2:$NC$23,MATCH($C14,FIXTURES!$B$2:$B$23,0),0),HLOOKUP(K$2+1,FIXTURES!$C$2:$NC$23,MATCH($C14,FIXTURES!$B$2:$B$23,0),0))))</f>
        <v>ars</v>
      </c>
      <c r="L14" s="117" t="str">
        <f>IF(L$1="SAT",IF(AND(HLOOKUP(L$2,FIXTURES!$C$2:$NC$23,MATCH($C14,FIXTURES!$B$2:$B$23,0),0)="",HLOOKUP(L$2+1,FIXTURES!$C$2:$NC$23,MATCH($C14,FIXTURES!$B$2:$B$23,0),0)="",HLOOKUP(L$2+2,FIXTURES!$C$2:$NC$23,MATCH($C14,FIXTURES!$B$2:$B$23,0),0)=""),HLOOKUP(L$2-1,FIXTURES!$C$2:$NC$23,MATCH($C14,FIXTURES!$B$2:$B$23,0),0),IF(AND(HLOOKUP(L$2,FIXTURES!$C$2:$NC$23,MATCH($C14,FIXTURES!$B$2:$B$23,0),0)="",HLOOKUP(L$2+1,FIXTURES!$C$2:$NC$23,MATCH($C14,FIXTURES!$B$2:$B$23,0),0)=""),HLOOKUP(L$2+2,FIXTURES!$C$2:$NC$23,MATCH($C14,FIXTURES!$B$2:$B$23,0),0),IF(HLOOKUP(L$2+1,FIXTURES!$C$2:$NC$23,MATCH($C14,FIXTURES!$B$2:$B$23,0),0)="",HLOOKUP(L$2,FIXTURES!$C$2:$NC$23,MATCH($C14,FIXTURES!$B$2:$B$23,0),0),HLOOKUP(L$2+1,FIXTURES!$C$2:$NC$23,MATCH($C14,FIXTURES!$B$2:$B$23,0),0)))),IF(AND(HLOOKUP(L$2,FIXTURES!$C$2:$NC$23,MATCH($C14,FIXTURES!$B$2:$B$23,0),0)="",HLOOKUP(L$2+1,FIXTURES!$C$2:$NC$23,MATCH($C14,FIXTURES!$B$2:$B$23,0),0)=""),HLOOKUP(L$2+2,FIXTURES!$C$2:$NC$23,MATCH($C14,FIXTURES!$B$2:$B$23,0),0),IF(HLOOKUP(L$2+1,FIXTURES!$C$2:$NC$23,MATCH($C14,FIXTURES!$B$2:$B$23,0),0)="",HLOOKUP(L$2,FIXTURES!$C$2:$NC$23,MATCH($C14,FIXTURES!$B$2:$B$23,0),0),HLOOKUP(L$2+1,FIXTURES!$C$2:$NC$23,MATCH($C14,FIXTURES!$B$2:$B$23,0),0))))</f>
        <v>BHA</v>
      </c>
      <c r="M14" s="117" t="str">
        <f>IF(M$1="SAT",IF(AND(HLOOKUP(M$2,FIXTURES!$C$2:$NC$23,MATCH($C14,FIXTURES!$B$2:$B$23,0),0)="",HLOOKUP(M$2+1,FIXTURES!$C$2:$NC$23,MATCH($C14,FIXTURES!$B$2:$B$23,0),0)="",HLOOKUP(M$2+2,FIXTURES!$C$2:$NC$23,MATCH($C14,FIXTURES!$B$2:$B$23,0),0)=""),HLOOKUP(M$2-1,FIXTURES!$C$2:$NC$23,MATCH($C14,FIXTURES!$B$2:$B$23,0),0),IF(AND(HLOOKUP(M$2,FIXTURES!$C$2:$NC$23,MATCH($C14,FIXTURES!$B$2:$B$23,0),0)="",HLOOKUP(M$2+1,FIXTURES!$C$2:$NC$23,MATCH($C14,FIXTURES!$B$2:$B$23,0),0)=""),HLOOKUP(M$2+2,FIXTURES!$C$2:$NC$23,MATCH($C14,FIXTURES!$B$2:$B$23,0),0),IF(HLOOKUP(M$2+1,FIXTURES!$C$2:$NC$23,MATCH($C14,FIXTURES!$B$2:$B$23,0),0)="",HLOOKUP(M$2,FIXTURES!$C$2:$NC$23,MATCH($C14,FIXTURES!$B$2:$B$23,0),0),HLOOKUP(M$2+1,FIXTURES!$C$2:$NC$23,MATCH($C14,FIXTURES!$B$2:$B$23,0),0)))),IF(AND(HLOOKUP(M$2,FIXTURES!$C$2:$NC$23,MATCH($C14,FIXTURES!$B$2:$B$23,0),0)="",HLOOKUP(M$2+1,FIXTURES!$C$2:$NC$23,MATCH($C14,FIXTURES!$B$2:$B$23,0),0)=""),HLOOKUP(M$2+2,FIXTURES!$C$2:$NC$23,MATCH($C14,FIXTURES!$B$2:$B$23,0),0),IF(HLOOKUP(M$2+1,FIXTURES!$C$2:$NC$23,MATCH($C14,FIXTURES!$B$2:$B$23,0),0)="",HLOOKUP(M$2,FIXTURES!$C$2:$NC$23,MATCH($C14,FIXTURES!$B$2:$B$23,0),0),HLOOKUP(M$2+1,FIXTURES!$C$2:$NC$23,MATCH($C14,FIXTURES!$B$2:$B$23,0),0))))</f>
        <v>tot</v>
      </c>
      <c r="N14" s="117" t="str">
        <f>IF(N$1="SAT",IF(AND(HLOOKUP(N$2,FIXTURES!$C$2:$NC$23,MATCH($C14,FIXTURES!$B$2:$B$23,0),0)="",HLOOKUP(N$2+1,FIXTURES!$C$2:$NC$23,MATCH($C14,FIXTURES!$B$2:$B$23,0),0)="",HLOOKUP(N$2+2,FIXTURES!$C$2:$NC$23,MATCH($C14,FIXTURES!$B$2:$B$23,0),0)=""),HLOOKUP(N$2-1,FIXTURES!$C$2:$NC$23,MATCH($C14,FIXTURES!$B$2:$B$23,0),0),IF(AND(HLOOKUP(N$2,FIXTURES!$C$2:$NC$23,MATCH($C14,FIXTURES!$B$2:$B$23,0),0)="",HLOOKUP(N$2+1,FIXTURES!$C$2:$NC$23,MATCH($C14,FIXTURES!$B$2:$B$23,0),0)=""),HLOOKUP(N$2+2,FIXTURES!$C$2:$NC$23,MATCH($C14,FIXTURES!$B$2:$B$23,0),0),IF(HLOOKUP(N$2+1,FIXTURES!$C$2:$NC$23,MATCH($C14,FIXTURES!$B$2:$B$23,0),0)="",HLOOKUP(N$2,FIXTURES!$C$2:$NC$23,MATCH($C14,FIXTURES!$B$2:$B$23,0),0),HLOOKUP(N$2+1,FIXTURES!$C$2:$NC$23,MATCH($C14,FIXTURES!$B$2:$B$23,0),0)))),IF(AND(HLOOKUP(N$2,FIXTURES!$C$2:$NC$23,MATCH($C14,FIXTURES!$B$2:$B$23,0),0)="",HLOOKUP(N$2+1,FIXTURES!$C$2:$NC$23,MATCH($C14,FIXTURES!$B$2:$B$23,0),0)=""),HLOOKUP(N$2+2,FIXTURES!$C$2:$NC$23,MATCH($C14,FIXTURES!$B$2:$B$23,0),0),IF(HLOOKUP(N$2+1,FIXTURES!$C$2:$NC$23,MATCH($C14,FIXTURES!$B$2:$B$23,0),0)="",HLOOKUP(N$2,FIXTURES!$C$2:$NC$23,MATCH($C14,FIXTURES!$B$2:$B$23,0),0),HLOOKUP(N$2+1,FIXTURES!$C$2:$NC$23,MATCH($C14,FIXTURES!$B$2:$B$23,0),0))))</f>
        <v/>
      </c>
      <c r="O14" s="117" t="str">
        <f>IF(O$1="SAT",IF(AND(HLOOKUP(O$2,FIXTURES!$C$2:$NC$23,MATCH($C14,FIXTURES!$B$2:$B$23,0),0)="",HLOOKUP(O$2+1,FIXTURES!$C$2:$NC$23,MATCH($C14,FIXTURES!$B$2:$B$23,0),0)="",HLOOKUP(O$2+2,FIXTURES!$C$2:$NC$23,MATCH($C14,FIXTURES!$B$2:$B$23,0),0)=""),HLOOKUP(O$2-1,FIXTURES!$C$2:$NC$23,MATCH($C14,FIXTURES!$B$2:$B$23,0),0),IF(AND(HLOOKUP(O$2,FIXTURES!$C$2:$NC$23,MATCH($C14,FIXTURES!$B$2:$B$23,0),0)="",HLOOKUP(O$2+1,FIXTURES!$C$2:$NC$23,MATCH($C14,FIXTURES!$B$2:$B$23,0),0)=""),HLOOKUP(O$2+2,FIXTURES!$C$2:$NC$23,MATCH($C14,FIXTURES!$B$2:$B$23,0),0),IF(HLOOKUP(O$2+1,FIXTURES!$C$2:$NC$23,MATCH($C14,FIXTURES!$B$2:$B$23,0),0)="",HLOOKUP(O$2,FIXTURES!$C$2:$NC$23,MATCH($C14,FIXTURES!$B$2:$B$23,0),0),HLOOKUP(O$2+1,FIXTURES!$C$2:$NC$23,MATCH($C14,FIXTURES!$B$2:$B$23,0),0)))),IF(AND(HLOOKUP(O$2,FIXTURES!$C$2:$NC$23,MATCH($C14,FIXTURES!$B$2:$B$23,0),0)="",HLOOKUP(O$2+1,FIXTURES!$C$2:$NC$23,MATCH($C14,FIXTURES!$B$2:$B$23,0),0)=""),HLOOKUP(O$2+2,FIXTURES!$C$2:$NC$23,MATCH($C14,FIXTURES!$B$2:$B$23,0),0),IF(HLOOKUP(O$2+1,FIXTURES!$C$2:$NC$23,MATCH($C14,FIXTURES!$B$2:$B$23,0),0)="",HLOOKUP(O$2,FIXTURES!$C$2:$NC$23,MATCH($C14,FIXTURES!$B$2:$B$23,0),0),HLOOKUP(O$2+1,FIXTURES!$C$2:$NC$23,MATCH($C14,FIXTURES!$B$2:$B$23,0),0))))</f>
        <v/>
      </c>
      <c r="P14" s="117" t="str">
        <f>IF(P$1="SAT",IF(AND(HLOOKUP(P$2,FIXTURES!$C$2:$NC$23,MATCH($C14,FIXTURES!$B$2:$B$23,0),0)="",HLOOKUP(P$2+1,FIXTURES!$C$2:$NC$23,MATCH($C14,FIXTURES!$B$2:$B$23,0),0)="",HLOOKUP(P$2+2,FIXTURES!$C$2:$NC$23,MATCH($C14,FIXTURES!$B$2:$B$23,0),0)=""),HLOOKUP(P$2-1,FIXTURES!$C$2:$NC$23,MATCH($C14,FIXTURES!$B$2:$B$23,0),0),IF(AND(HLOOKUP(P$2,FIXTURES!$C$2:$NC$23,MATCH($C14,FIXTURES!$B$2:$B$23,0),0)="",HLOOKUP(P$2+1,FIXTURES!$C$2:$NC$23,MATCH($C14,FIXTURES!$B$2:$B$23,0),0)=""),HLOOKUP(P$2+2,FIXTURES!$C$2:$NC$23,MATCH($C14,FIXTURES!$B$2:$B$23,0),0),IF(HLOOKUP(P$2+1,FIXTURES!$C$2:$NC$23,MATCH($C14,FIXTURES!$B$2:$B$23,0),0)="",HLOOKUP(P$2,FIXTURES!$C$2:$NC$23,MATCH($C14,FIXTURES!$B$2:$B$23,0),0),HLOOKUP(P$2+1,FIXTURES!$C$2:$NC$23,MATCH($C14,FIXTURES!$B$2:$B$23,0),0)))),IF(AND(HLOOKUP(P$2,FIXTURES!$C$2:$NC$23,MATCH($C14,FIXTURES!$B$2:$B$23,0),0)="",HLOOKUP(P$2+1,FIXTURES!$C$2:$NC$23,MATCH($C14,FIXTURES!$B$2:$B$23,0),0)=""),HLOOKUP(P$2+2,FIXTURES!$C$2:$NC$23,MATCH($C14,FIXTURES!$B$2:$B$23,0),0),IF(HLOOKUP(P$2+1,FIXTURES!$C$2:$NC$23,MATCH($C14,FIXTURES!$B$2:$B$23,0),0)="",HLOOKUP(P$2,FIXTURES!$C$2:$NC$23,MATCH($C14,FIXTURES!$B$2:$B$23,0),0),HLOOKUP(P$2+1,FIXTURES!$C$2:$NC$23,MATCH($C14,FIXTURES!$B$2:$B$23,0),0))))</f>
        <v/>
      </c>
      <c r="Q14" s="117" t="str">
        <f>IF(Q$1="SAT",IF(AND(HLOOKUP(Q$2,FIXTURES!$C$2:$NC$23,MATCH($C14,FIXTURES!$B$2:$B$23,0),0)="",HLOOKUP(Q$2+1,FIXTURES!$C$2:$NC$23,MATCH($C14,FIXTURES!$B$2:$B$23,0),0)="",HLOOKUP(Q$2+2,FIXTURES!$C$2:$NC$23,MATCH($C14,FIXTURES!$B$2:$B$23,0),0)=""),HLOOKUP(Q$2-1,FIXTURES!$C$2:$NC$23,MATCH($C14,FIXTURES!$B$2:$B$23,0),0),IF(AND(HLOOKUP(Q$2,FIXTURES!$C$2:$NC$23,MATCH($C14,FIXTURES!$B$2:$B$23,0),0)="",HLOOKUP(Q$2+1,FIXTURES!$C$2:$NC$23,MATCH($C14,FIXTURES!$B$2:$B$23,0),0)=""),HLOOKUP(Q$2+2,FIXTURES!$C$2:$NC$23,MATCH($C14,FIXTURES!$B$2:$B$23,0),0),IF(HLOOKUP(Q$2+1,FIXTURES!$C$2:$NC$23,MATCH($C14,FIXTURES!$B$2:$B$23,0),0)="",HLOOKUP(Q$2,FIXTURES!$C$2:$NC$23,MATCH($C14,FIXTURES!$B$2:$B$23,0),0),HLOOKUP(Q$2+1,FIXTURES!$C$2:$NC$23,MATCH($C14,FIXTURES!$B$2:$B$23,0),0)))),IF(AND(HLOOKUP(Q$2,FIXTURES!$C$2:$NC$23,MATCH($C14,FIXTURES!$B$2:$B$23,0),0)="",HLOOKUP(Q$2+1,FIXTURES!$C$2:$NC$23,MATCH($C14,FIXTURES!$B$2:$B$23,0),0)=""),HLOOKUP(Q$2+2,FIXTURES!$C$2:$NC$23,MATCH($C14,FIXTURES!$B$2:$B$23,0),0),IF(HLOOKUP(Q$2+1,FIXTURES!$C$2:$NC$23,MATCH($C14,FIXTURES!$B$2:$B$23,0),0)="",HLOOKUP(Q$2,FIXTURES!$C$2:$NC$23,MATCH($C14,FIXTURES!$B$2:$B$23,0),0),HLOOKUP(Q$2+1,FIXTURES!$C$2:$NC$23,MATCH($C14,FIXTURES!$B$2:$B$23,0),0))))</f>
        <v>nfo</v>
      </c>
      <c r="R14" s="117" t="str">
        <f>IF(R$1="SAT",IF(AND(HLOOKUP(R$2,FIXTURES!$C$2:$NC$23,MATCH($C14,FIXTURES!$B$2:$B$23,0),0)="",HLOOKUP(R$2+1,FIXTURES!$C$2:$NC$23,MATCH($C14,FIXTURES!$B$2:$B$23,0),0)="",HLOOKUP(R$2+2,FIXTURES!$C$2:$NC$23,MATCH($C14,FIXTURES!$B$2:$B$23,0),0)=""),HLOOKUP(R$2-1,FIXTURES!$C$2:$NC$23,MATCH($C14,FIXTURES!$B$2:$B$23,0),0),IF(AND(HLOOKUP(R$2,FIXTURES!$C$2:$NC$23,MATCH($C14,FIXTURES!$B$2:$B$23,0),0)="",HLOOKUP(R$2+1,FIXTURES!$C$2:$NC$23,MATCH($C14,FIXTURES!$B$2:$B$23,0),0)=""),HLOOKUP(R$2+2,FIXTURES!$C$2:$NC$23,MATCH($C14,FIXTURES!$B$2:$B$23,0),0),IF(HLOOKUP(R$2+1,FIXTURES!$C$2:$NC$23,MATCH($C14,FIXTURES!$B$2:$B$23,0),0)="",HLOOKUP(R$2,FIXTURES!$C$2:$NC$23,MATCH($C14,FIXTURES!$B$2:$B$23,0),0),HLOOKUP(R$2+1,FIXTURES!$C$2:$NC$23,MATCH($C14,FIXTURES!$B$2:$B$23,0),0)))),IF(AND(HLOOKUP(R$2,FIXTURES!$C$2:$NC$23,MATCH($C14,FIXTURES!$B$2:$B$23,0),0)="",HLOOKUP(R$2+1,FIXTURES!$C$2:$NC$23,MATCH($C14,FIXTURES!$B$2:$B$23,0),0)=""),HLOOKUP(R$2+2,FIXTURES!$C$2:$NC$23,MATCH($C14,FIXTURES!$B$2:$B$23,0),0),IF(HLOOKUP(R$2+1,FIXTURES!$C$2:$NC$23,MATCH($C14,FIXTURES!$B$2:$B$23,0),0)="",HLOOKUP(R$2,FIXTURES!$C$2:$NC$23,MATCH($C14,FIXTURES!$B$2:$B$23,0),0),HLOOKUP(R$2+1,FIXTURES!$C$2:$NC$23,MATCH($C14,FIXTURES!$B$2:$B$23,0),0))))</f>
        <v/>
      </c>
      <c r="S14" s="117" t="str">
        <f>IF(S$1="SAT",IF(AND(HLOOKUP(S$2,FIXTURES!$C$2:$NC$23,MATCH($C14,FIXTURES!$B$2:$B$23,0),0)="",HLOOKUP(S$2+1,FIXTURES!$C$2:$NC$23,MATCH($C14,FIXTURES!$B$2:$B$23,0),0)="",HLOOKUP(S$2+2,FIXTURES!$C$2:$NC$23,MATCH($C14,FIXTURES!$B$2:$B$23,0),0)=""),HLOOKUP(S$2-1,FIXTURES!$C$2:$NC$23,MATCH($C14,FIXTURES!$B$2:$B$23,0),0),IF(AND(HLOOKUP(S$2,FIXTURES!$C$2:$NC$23,MATCH($C14,FIXTURES!$B$2:$B$23,0),0)="",HLOOKUP(S$2+1,FIXTURES!$C$2:$NC$23,MATCH($C14,FIXTURES!$B$2:$B$23,0),0)=""),HLOOKUP(S$2+2,FIXTURES!$C$2:$NC$23,MATCH($C14,FIXTURES!$B$2:$B$23,0),0),IF(HLOOKUP(S$2+1,FIXTURES!$C$2:$NC$23,MATCH($C14,FIXTURES!$B$2:$B$23,0),0)="",HLOOKUP(S$2,FIXTURES!$C$2:$NC$23,MATCH($C14,FIXTURES!$B$2:$B$23,0),0),HLOOKUP(S$2+1,FIXTURES!$C$2:$NC$23,MATCH($C14,FIXTURES!$B$2:$B$23,0),0)))),IF(AND(HLOOKUP(S$2,FIXTURES!$C$2:$NC$23,MATCH($C14,FIXTURES!$B$2:$B$23,0),0)="",HLOOKUP(S$2+1,FIXTURES!$C$2:$NC$23,MATCH($C14,FIXTURES!$B$2:$B$23,0),0)=""),HLOOKUP(S$2+2,FIXTURES!$C$2:$NC$23,MATCH($C14,FIXTURES!$B$2:$B$23,0),0),IF(HLOOKUP(S$2+1,FIXTURES!$C$2:$NC$23,MATCH($C14,FIXTURES!$B$2:$B$23,0),0)="",HLOOKUP(S$2,FIXTURES!$C$2:$NC$23,MATCH($C14,FIXTURES!$B$2:$B$23,0),0),HLOOKUP(S$2+1,FIXTURES!$C$2:$NC$23,MATCH($C14,FIXTURES!$B$2:$B$23,0),0))))</f>
        <v/>
      </c>
      <c r="T14" s="117" t="str">
        <f>IF(T$1="SAT",IF(AND(HLOOKUP(T$2,FIXTURES!$C$2:$NC$23,MATCH($C14,FIXTURES!$B$2:$B$23,0),0)="",HLOOKUP(T$2+1,FIXTURES!$C$2:$NC$23,MATCH($C14,FIXTURES!$B$2:$B$23,0),0)="",HLOOKUP(T$2+2,FIXTURES!$C$2:$NC$23,MATCH($C14,FIXTURES!$B$2:$B$23,0),0)=""),HLOOKUP(T$2-1,FIXTURES!$C$2:$NC$23,MATCH($C14,FIXTURES!$B$2:$B$23,0),0),IF(AND(HLOOKUP(T$2,FIXTURES!$C$2:$NC$23,MATCH($C14,FIXTURES!$B$2:$B$23,0),0)="",HLOOKUP(T$2+1,FIXTURES!$C$2:$NC$23,MATCH($C14,FIXTURES!$B$2:$B$23,0),0)=""),HLOOKUP(T$2+2,FIXTURES!$C$2:$NC$23,MATCH($C14,FIXTURES!$B$2:$B$23,0),0),IF(HLOOKUP(T$2+1,FIXTURES!$C$2:$NC$23,MATCH($C14,FIXTURES!$B$2:$B$23,0),0)="",HLOOKUP(T$2,FIXTURES!$C$2:$NC$23,MATCH($C14,FIXTURES!$B$2:$B$23,0),0),HLOOKUP(T$2+1,FIXTURES!$C$2:$NC$23,MATCH($C14,FIXTURES!$B$2:$B$23,0),0)))),IF(AND(HLOOKUP(T$2,FIXTURES!$C$2:$NC$23,MATCH($C14,FIXTURES!$B$2:$B$23,0),0)="",HLOOKUP(T$2+1,FIXTURES!$C$2:$NC$23,MATCH($C14,FIXTURES!$B$2:$B$23,0),0)=""),HLOOKUP(T$2+2,FIXTURES!$C$2:$NC$23,MATCH($C14,FIXTURES!$B$2:$B$23,0),0),IF(HLOOKUP(T$2+1,FIXTURES!$C$2:$NC$23,MATCH($C14,FIXTURES!$B$2:$B$23,0),0)="",HLOOKUP(T$2,FIXTURES!$C$2:$NC$23,MATCH($C14,FIXTURES!$B$2:$B$23,0),0),HLOOKUP(T$2+1,FIXTURES!$C$2:$NC$23,MATCH($C14,FIXTURES!$B$2:$B$23,0),0))))</f>
        <v/>
      </c>
      <c r="U14" s="117" t="str">
        <f>IF(U$1="SAT",IF(AND(HLOOKUP(U$2,FIXTURES!$C$2:$NC$23,MATCH($C14,FIXTURES!$B$2:$B$23,0),0)="",HLOOKUP(U$2+1,FIXTURES!$C$2:$NC$23,MATCH($C14,FIXTURES!$B$2:$B$23,0),0)="",HLOOKUP(U$2+2,FIXTURES!$C$2:$NC$23,MATCH($C14,FIXTURES!$B$2:$B$23,0),0)=""),HLOOKUP(U$2-1,FIXTURES!$C$2:$NC$23,MATCH($C14,FIXTURES!$B$2:$B$23,0),0),IF(AND(HLOOKUP(U$2,FIXTURES!$C$2:$NC$23,MATCH($C14,FIXTURES!$B$2:$B$23,0),0)="",HLOOKUP(U$2+1,FIXTURES!$C$2:$NC$23,MATCH($C14,FIXTURES!$B$2:$B$23,0),0)=""),HLOOKUP(U$2+2,FIXTURES!$C$2:$NC$23,MATCH($C14,FIXTURES!$B$2:$B$23,0),0),IF(HLOOKUP(U$2+1,FIXTURES!$C$2:$NC$23,MATCH($C14,FIXTURES!$B$2:$B$23,0),0)="",HLOOKUP(U$2,FIXTURES!$C$2:$NC$23,MATCH($C14,FIXTURES!$B$2:$B$23,0),0),HLOOKUP(U$2+1,FIXTURES!$C$2:$NC$23,MATCH($C14,FIXTURES!$B$2:$B$23,0),0)))),IF(AND(HLOOKUP(U$2,FIXTURES!$C$2:$NC$23,MATCH($C14,FIXTURES!$B$2:$B$23,0),0)="",HLOOKUP(U$2+1,FIXTURES!$C$2:$NC$23,MATCH($C14,FIXTURES!$B$2:$B$23,0),0)=""),HLOOKUP(U$2+2,FIXTURES!$C$2:$NC$23,MATCH($C14,FIXTURES!$B$2:$B$23,0),0),IF(HLOOKUP(U$2+1,FIXTURES!$C$2:$NC$23,MATCH($C14,FIXTURES!$B$2:$B$23,0),0)="",HLOOKUP(U$2,FIXTURES!$C$2:$NC$23,MATCH($C14,FIXTURES!$B$2:$B$23,0),0),HLOOKUP(U$2+1,FIXTURES!$C$2:$NC$23,MATCH($C14,FIXTURES!$B$2:$B$23,0),0))))</f>
        <v>NEW</v>
      </c>
      <c r="V14" s="117" t="str">
        <f>IF(V$1="SAT",IF(AND(HLOOKUP(V$2,FIXTURES!$C$2:$NC$23,MATCH($C14,FIXTURES!$B$2:$B$23,0),0)="",HLOOKUP(V$2+1,FIXTURES!$C$2:$NC$23,MATCH($C14,FIXTURES!$B$2:$B$23,0),0)="",HLOOKUP(V$2+2,FIXTURES!$C$2:$NC$23,MATCH($C14,FIXTURES!$B$2:$B$23,0),0)=""),HLOOKUP(V$2-1,FIXTURES!$C$2:$NC$23,MATCH($C14,FIXTURES!$B$2:$B$23,0),0),IF(AND(HLOOKUP(V$2,FIXTURES!$C$2:$NC$23,MATCH($C14,FIXTURES!$B$2:$B$23,0),0)="",HLOOKUP(V$2+1,FIXTURES!$C$2:$NC$23,MATCH($C14,FIXTURES!$B$2:$B$23,0),0)=""),HLOOKUP(V$2+2,FIXTURES!$C$2:$NC$23,MATCH($C14,FIXTURES!$B$2:$B$23,0),0),IF(HLOOKUP(V$2+1,FIXTURES!$C$2:$NC$23,MATCH($C14,FIXTURES!$B$2:$B$23,0),0)="",HLOOKUP(V$2,FIXTURES!$C$2:$NC$23,MATCH($C14,FIXTURES!$B$2:$B$23,0),0),HLOOKUP(V$2+1,FIXTURES!$C$2:$NC$23,MATCH($C14,FIXTURES!$B$2:$B$23,0),0)))),IF(AND(HLOOKUP(V$2,FIXTURES!$C$2:$NC$23,MATCH($C14,FIXTURES!$B$2:$B$23,0),0)="",HLOOKUP(V$2+1,FIXTURES!$C$2:$NC$23,MATCH($C14,FIXTURES!$B$2:$B$23,0),0)=""),HLOOKUP(V$2+2,FIXTURES!$C$2:$NC$23,MATCH($C14,FIXTURES!$B$2:$B$23,0),0),IF(HLOOKUP(V$2+1,FIXTURES!$C$2:$NC$23,MATCH($C14,FIXTURES!$B$2:$B$23,0),0)="",HLOOKUP(V$2,FIXTURES!$C$2:$NC$23,MATCH($C14,FIXTURES!$B$2:$B$23,0),0),HLOOKUP(V$2+1,FIXTURES!$C$2:$NC$23,MATCH($C14,FIXTURES!$B$2:$B$23,0),0))))</f>
        <v/>
      </c>
      <c r="W14" s="117" t="str">
        <f>IF(W$1="SAT",IF(AND(HLOOKUP(W$2,FIXTURES!$C$2:$NC$23,MATCH($C14,FIXTURES!$B$2:$B$23,0),0)="",HLOOKUP(W$2+1,FIXTURES!$C$2:$NC$23,MATCH($C14,FIXTURES!$B$2:$B$23,0),0)="",HLOOKUP(W$2+2,FIXTURES!$C$2:$NC$23,MATCH($C14,FIXTURES!$B$2:$B$23,0),0)=""),HLOOKUP(W$2-1,FIXTURES!$C$2:$NC$23,MATCH($C14,FIXTURES!$B$2:$B$23,0),0),IF(AND(HLOOKUP(W$2,FIXTURES!$C$2:$NC$23,MATCH($C14,FIXTURES!$B$2:$B$23,0),0)="",HLOOKUP(W$2+1,FIXTURES!$C$2:$NC$23,MATCH($C14,FIXTURES!$B$2:$B$23,0),0)=""),HLOOKUP(W$2+2,FIXTURES!$C$2:$NC$23,MATCH($C14,FIXTURES!$B$2:$B$23,0),0),IF(HLOOKUP(W$2+1,FIXTURES!$C$2:$NC$23,MATCH($C14,FIXTURES!$B$2:$B$23,0),0)="",HLOOKUP(W$2,FIXTURES!$C$2:$NC$23,MATCH($C14,FIXTURES!$B$2:$B$23,0),0),HLOOKUP(W$2+1,FIXTURES!$C$2:$NC$23,MATCH($C14,FIXTURES!$B$2:$B$23,0),0)))),IF(AND(HLOOKUP(W$2,FIXTURES!$C$2:$NC$23,MATCH($C14,FIXTURES!$B$2:$B$23,0),0)="",HLOOKUP(W$2+1,FIXTURES!$C$2:$NC$23,MATCH($C14,FIXTURES!$B$2:$B$23,0),0)=""),HLOOKUP(W$2+2,FIXTURES!$C$2:$NC$23,MATCH($C14,FIXTURES!$B$2:$B$23,0),0),IF(HLOOKUP(W$2+1,FIXTURES!$C$2:$NC$23,MATCH($C14,FIXTURES!$B$2:$B$23,0),0)="",HLOOKUP(W$2,FIXTURES!$C$2:$NC$23,MATCH($C14,FIXTURES!$B$2:$B$23,0),0),HLOOKUP(W$2+1,FIXTURES!$C$2:$NC$23,MATCH($C14,FIXTURES!$B$2:$B$23,0),0))))</f>
        <v>whu</v>
      </c>
      <c r="X14" s="117" t="str">
        <f>IF(X$1="SAT",IF(AND(HLOOKUP(X$2,FIXTURES!$C$2:$NC$23,MATCH($C14,FIXTURES!$B$2:$B$23,0),0)="",HLOOKUP(X$2+1,FIXTURES!$C$2:$NC$23,MATCH($C14,FIXTURES!$B$2:$B$23,0),0)="",HLOOKUP(X$2+2,FIXTURES!$C$2:$NC$23,MATCH($C14,FIXTURES!$B$2:$B$23,0),0)=""),HLOOKUP(X$2-1,FIXTURES!$C$2:$NC$23,MATCH($C14,FIXTURES!$B$2:$B$23,0),0),IF(AND(HLOOKUP(X$2,FIXTURES!$C$2:$NC$23,MATCH($C14,FIXTURES!$B$2:$B$23,0),0)="",HLOOKUP(X$2+1,FIXTURES!$C$2:$NC$23,MATCH($C14,FIXTURES!$B$2:$B$23,0),0)=""),HLOOKUP(X$2+2,FIXTURES!$C$2:$NC$23,MATCH($C14,FIXTURES!$B$2:$B$23,0),0),IF(HLOOKUP(X$2+1,FIXTURES!$C$2:$NC$23,MATCH($C14,FIXTURES!$B$2:$B$23,0),0)="",HLOOKUP(X$2,FIXTURES!$C$2:$NC$23,MATCH($C14,FIXTURES!$B$2:$B$23,0),0),HLOOKUP(X$2+1,FIXTURES!$C$2:$NC$23,MATCH($C14,FIXTURES!$B$2:$B$23,0),0)))),IF(AND(HLOOKUP(X$2,FIXTURES!$C$2:$NC$23,MATCH($C14,FIXTURES!$B$2:$B$23,0),0)="",HLOOKUP(X$2+1,FIXTURES!$C$2:$NC$23,MATCH($C14,FIXTURES!$B$2:$B$23,0),0)=""),HLOOKUP(X$2+2,FIXTURES!$C$2:$NC$23,MATCH($C14,FIXTURES!$B$2:$B$23,0),0),IF(HLOOKUP(X$2+1,FIXTURES!$C$2:$NC$23,MATCH($C14,FIXTURES!$B$2:$B$23,0),0)="",HLOOKUP(X$2,FIXTURES!$C$2:$NC$23,MATCH($C14,FIXTURES!$B$2:$B$23,0),0),HLOOKUP(X$2+1,FIXTURES!$C$2:$NC$23,MATCH($C14,FIXTURES!$B$2:$B$23,0),0))))</f>
        <v/>
      </c>
      <c r="Y14" s="117" t="str">
        <f>IF(Y$1="SAT",IF(AND(HLOOKUP(Y$2,FIXTURES!$C$2:$NC$23,MATCH($C14,FIXTURES!$B$2:$B$23,0),0)="",HLOOKUP(Y$2+1,FIXTURES!$C$2:$NC$23,MATCH($C14,FIXTURES!$B$2:$B$23,0),0)="",HLOOKUP(Y$2+2,FIXTURES!$C$2:$NC$23,MATCH($C14,FIXTURES!$B$2:$B$23,0),0)=""),HLOOKUP(Y$2-1,FIXTURES!$C$2:$NC$23,MATCH($C14,FIXTURES!$B$2:$B$23,0),0),IF(AND(HLOOKUP(Y$2,FIXTURES!$C$2:$NC$23,MATCH($C14,FIXTURES!$B$2:$B$23,0),0)="",HLOOKUP(Y$2+1,FIXTURES!$C$2:$NC$23,MATCH($C14,FIXTURES!$B$2:$B$23,0),0)=""),HLOOKUP(Y$2+2,FIXTURES!$C$2:$NC$23,MATCH($C14,FIXTURES!$B$2:$B$23,0),0),IF(HLOOKUP(Y$2+1,FIXTURES!$C$2:$NC$23,MATCH($C14,FIXTURES!$B$2:$B$23,0),0)="",HLOOKUP(Y$2,FIXTURES!$C$2:$NC$23,MATCH($C14,FIXTURES!$B$2:$B$23,0),0),HLOOKUP(Y$2+1,FIXTURES!$C$2:$NC$23,MATCH($C14,FIXTURES!$B$2:$B$23,0),0)))),IF(AND(HLOOKUP(Y$2,FIXTURES!$C$2:$NC$23,MATCH($C14,FIXTURES!$B$2:$B$23,0),0)="",HLOOKUP(Y$2+1,FIXTURES!$C$2:$NC$23,MATCH($C14,FIXTURES!$B$2:$B$23,0),0)=""),HLOOKUP(Y$2+2,FIXTURES!$C$2:$NC$23,MATCH($C14,FIXTURES!$B$2:$B$23,0),0),IF(HLOOKUP(Y$2+1,FIXTURES!$C$2:$NC$23,MATCH($C14,FIXTURES!$B$2:$B$23,0),0)="",HLOOKUP(Y$2,FIXTURES!$C$2:$NC$23,MATCH($C14,FIXTURES!$B$2:$B$23,0),0),HLOOKUP(Y$2+1,FIXTURES!$C$2:$NC$23,MATCH($C14,FIXTURES!$B$2:$B$23,0),0))))</f>
        <v>BOU</v>
      </c>
      <c r="Z14" s="117" t="str">
        <f>IF(Z$1="SAT",IF(AND(HLOOKUP(Z$2,FIXTURES!$C$2:$NC$23,MATCH($C14,FIXTURES!$B$2:$B$23,0),0)="",HLOOKUP(Z$2+1,FIXTURES!$C$2:$NC$23,MATCH($C14,FIXTURES!$B$2:$B$23,0),0)="",HLOOKUP(Z$2+2,FIXTURES!$C$2:$NC$23,MATCH($C14,FIXTURES!$B$2:$B$23,0),0)=""),HLOOKUP(Z$2-1,FIXTURES!$C$2:$NC$23,MATCH($C14,FIXTURES!$B$2:$B$23,0),0),IF(AND(HLOOKUP(Z$2,FIXTURES!$C$2:$NC$23,MATCH($C14,FIXTURES!$B$2:$B$23,0),0)="",HLOOKUP(Z$2+1,FIXTURES!$C$2:$NC$23,MATCH($C14,FIXTURES!$B$2:$B$23,0),0)=""),HLOOKUP(Z$2+2,FIXTURES!$C$2:$NC$23,MATCH($C14,FIXTURES!$B$2:$B$23,0),0),IF(HLOOKUP(Z$2+1,FIXTURES!$C$2:$NC$23,MATCH($C14,FIXTURES!$B$2:$B$23,0),0)="",HLOOKUP(Z$2,FIXTURES!$C$2:$NC$23,MATCH($C14,FIXTURES!$B$2:$B$23,0),0),HLOOKUP(Z$2+1,FIXTURES!$C$2:$NC$23,MATCH($C14,FIXTURES!$B$2:$B$23,0),0)))),IF(AND(HLOOKUP(Z$2,FIXTURES!$C$2:$NC$23,MATCH($C14,FIXTURES!$B$2:$B$23,0),0)="",HLOOKUP(Z$2+1,FIXTURES!$C$2:$NC$23,MATCH($C14,FIXTURES!$B$2:$B$23,0),0)=""),HLOOKUP(Z$2+2,FIXTURES!$C$2:$NC$23,MATCH($C14,FIXTURES!$B$2:$B$23,0),0),IF(HLOOKUP(Z$2+1,FIXTURES!$C$2:$NC$23,MATCH($C14,FIXTURES!$B$2:$B$23,0),0)="",HLOOKUP(Z$2,FIXTURES!$C$2:$NC$23,MATCH($C14,FIXTURES!$B$2:$B$23,0),0),HLOOKUP(Z$2+1,FIXTURES!$C$2:$NC$23,MATCH($C14,FIXTURES!$B$2:$B$23,0),0))))</f>
        <v>AVL</v>
      </c>
      <c r="AA14" s="117" t="str">
        <f>IF(AA$1="SAT",IF(AND(HLOOKUP(AA$2,FIXTURES!$C$2:$NC$23,MATCH($C14,FIXTURES!$B$2:$B$23,0),0)="",HLOOKUP(AA$2+1,FIXTURES!$C$2:$NC$23,MATCH($C14,FIXTURES!$B$2:$B$23,0),0)="",HLOOKUP(AA$2+2,FIXTURES!$C$2:$NC$23,MATCH($C14,FIXTURES!$B$2:$B$23,0),0)=""),HLOOKUP(AA$2-1,FIXTURES!$C$2:$NC$23,MATCH($C14,FIXTURES!$B$2:$B$23,0),0),IF(AND(HLOOKUP(AA$2,FIXTURES!$C$2:$NC$23,MATCH($C14,FIXTURES!$B$2:$B$23,0),0)="",HLOOKUP(AA$2+1,FIXTURES!$C$2:$NC$23,MATCH($C14,FIXTURES!$B$2:$B$23,0),0)=""),HLOOKUP(AA$2+2,FIXTURES!$C$2:$NC$23,MATCH($C14,FIXTURES!$B$2:$B$23,0),0),IF(HLOOKUP(AA$2+1,FIXTURES!$C$2:$NC$23,MATCH($C14,FIXTURES!$B$2:$B$23,0),0)="",HLOOKUP(AA$2,FIXTURES!$C$2:$NC$23,MATCH($C14,FIXTURES!$B$2:$B$23,0),0),HLOOKUP(AA$2+1,FIXTURES!$C$2:$NC$23,MATCH($C14,FIXTURES!$B$2:$B$23,0),0)))),IF(AND(HLOOKUP(AA$2,FIXTURES!$C$2:$NC$23,MATCH($C14,FIXTURES!$B$2:$B$23,0),0)="",HLOOKUP(AA$2+1,FIXTURES!$C$2:$NC$23,MATCH($C14,FIXTURES!$B$2:$B$23,0),0)=""),HLOOKUP(AA$2+2,FIXTURES!$C$2:$NC$23,MATCH($C14,FIXTURES!$B$2:$B$23,0),0),IF(HLOOKUP(AA$2+1,FIXTURES!$C$2:$NC$23,MATCH($C14,FIXTURES!$B$2:$B$23,0),0)="",HLOOKUP(AA$2,FIXTURES!$C$2:$NC$23,MATCH($C14,FIXTURES!$B$2:$B$23,0),0),HLOOKUP(AA$2+1,FIXTURES!$C$2:$NC$23,MATCH($C14,FIXTURES!$B$2:$B$23,0),0))))</f>
        <v>lee</v>
      </c>
      <c r="AB14" s="117" t="str">
        <f>IF(AB$1="SAT",IF(AND(HLOOKUP(AB$2,FIXTURES!$C$2:$NC$23,MATCH($C14,FIXTURES!$B$2:$B$23,0),0)="",HLOOKUP(AB$2+1,FIXTURES!$C$2:$NC$23,MATCH($C14,FIXTURES!$B$2:$B$23,0),0)="",HLOOKUP(AB$2+2,FIXTURES!$C$2:$NC$23,MATCH($C14,FIXTURES!$B$2:$B$23,0),0)=""),HLOOKUP(AB$2-1,FIXTURES!$C$2:$NC$23,MATCH($C14,FIXTURES!$B$2:$B$23,0),0),IF(AND(HLOOKUP(AB$2,FIXTURES!$C$2:$NC$23,MATCH($C14,FIXTURES!$B$2:$B$23,0),0)="",HLOOKUP(AB$2+1,FIXTURES!$C$2:$NC$23,MATCH($C14,FIXTURES!$B$2:$B$23,0),0)=""),HLOOKUP(AB$2+2,FIXTURES!$C$2:$NC$23,MATCH($C14,FIXTURES!$B$2:$B$23,0),0),IF(HLOOKUP(AB$2+1,FIXTURES!$C$2:$NC$23,MATCH($C14,FIXTURES!$B$2:$B$23,0),0)="",HLOOKUP(AB$2,FIXTURES!$C$2:$NC$23,MATCH($C14,FIXTURES!$B$2:$B$23,0),0),HLOOKUP(AB$2+1,FIXTURES!$C$2:$NC$23,MATCH($C14,FIXTURES!$B$2:$B$23,0),0)))),IF(AND(HLOOKUP(AB$2,FIXTURES!$C$2:$NC$23,MATCH($C14,FIXTURES!$B$2:$B$23,0),0)="",HLOOKUP(AB$2+1,FIXTURES!$C$2:$NC$23,MATCH($C14,FIXTURES!$B$2:$B$23,0),0)=""),HLOOKUP(AB$2+2,FIXTURES!$C$2:$NC$23,MATCH($C14,FIXTURES!$B$2:$B$23,0),0),IF(HLOOKUP(AB$2+1,FIXTURES!$C$2:$NC$23,MATCH($C14,FIXTURES!$B$2:$B$23,0),0)="",HLOOKUP(AB$2,FIXTURES!$C$2:$NC$23,MATCH($C14,FIXTURES!$B$2:$B$23,0),0),HLOOKUP(AB$2+1,FIXTURES!$C$2:$NC$23,MATCH($C14,FIXTURES!$B$2:$B$23,0),0))))</f>
        <v/>
      </c>
      <c r="AC14" s="117" t="str">
        <f>IF(AC$1="SAT",IF(AND(HLOOKUP(AC$2,FIXTURES!$C$2:$NC$23,MATCH($C14,FIXTURES!$B$2:$B$23,0),0)="",HLOOKUP(AC$2+1,FIXTURES!$C$2:$NC$23,MATCH($C14,FIXTURES!$B$2:$B$23,0),0)="",HLOOKUP(AC$2+2,FIXTURES!$C$2:$NC$23,MATCH($C14,FIXTURES!$B$2:$B$23,0),0)=""),HLOOKUP(AC$2-1,FIXTURES!$C$2:$NC$23,MATCH($C14,FIXTURES!$B$2:$B$23,0),0),IF(AND(HLOOKUP(AC$2,FIXTURES!$C$2:$NC$23,MATCH($C14,FIXTURES!$B$2:$B$23,0),0)="",HLOOKUP(AC$2+1,FIXTURES!$C$2:$NC$23,MATCH($C14,FIXTURES!$B$2:$B$23,0),0)=""),HLOOKUP(AC$2+2,FIXTURES!$C$2:$NC$23,MATCH($C14,FIXTURES!$B$2:$B$23,0),0),IF(HLOOKUP(AC$2+1,FIXTURES!$C$2:$NC$23,MATCH($C14,FIXTURES!$B$2:$B$23,0),0)="",HLOOKUP(AC$2,FIXTURES!$C$2:$NC$23,MATCH($C14,FIXTURES!$B$2:$B$23,0),0),HLOOKUP(AC$2+1,FIXTURES!$C$2:$NC$23,MATCH($C14,FIXTURES!$B$2:$B$23,0),0)))),IF(AND(HLOOKUP(AC$2,FIXTURES!$C$2:$NC$23,MATCH($C14,FIXTURES!$B$2:$B$23,0),0)="",HLOOKUP(AC$2+1,FIXTURES!$C$2:$NC$23,MATCH($C14,FIXTURES!$B$2:$B$23,0),0)=""),HLOOKUP(AC$2+2,FIXTURES!$C$2:$NC$23,MATCH($C14,FIXTURES!$B$2:$B$23,0),0),IF(HLOOKUP(AC$2+1,FIXTURES!$C$2:$NC$23,MATCH($C14,FIXTURES!$B$2:$B$23,0),0)="",HLOOKUP(AC$2,FIXTURES!$C$2:$NC$23,MATCH($C14,FIXTURES!$B$2:$B$23,0),0),HLOOKUP(AC$2+1,FIXTURES!$C$2:$NC$23,MATCH($C14,FIXTURES!$B$2:$B$23,0),0))))</f>
        <v>EVE</v>
      </c>
      <c r="AD14" s="117" t="str">
        <f>IF(AD$1="SAT",IF(AND(HLOOKUP(AD$2,FIXTURES!$C$2:$NC$23,MATCH($C14,FIXTURES!$B$2:$B$23,0),0)="",HLOOKUP(AD$2+1,FIXTURES!$C$2:$NC$23,MATCH($C14,FIXTURES!$B$2:$B$23,0),0)="",HLOOKUP(AD$2+2,FIXTURES!$C$2:$NC$23,MATCH($C14,FIXTURES!$B$2:$B$23,0),0)=""),HLOOKUP(AD$2-1,FIXTURES!$C$2:$NC$23,MATCH($C14,FIXTURES!$B$2:$B$23,0),0),IF(AND(HLOOKUP(AD$2,FIXTURES!$C$2:$NC$23,MATCH($C14,FIXTURES!$B$2:$B$23,0),0)="",HLOOKUP(AD$2+1,FIXTURES!$C$2:$NC$23,MATCH($C14,FIXTURES!$B$2:$B$23,0),0)=""),HLOOKUP(AD$2+2,FIXTURES!$C$2:$NC$23,MATCH($C14,FIXTURES!$B$2:$B$23,0),0),IF(HLOOKUP(AD$2+1,FIXTURES!$C$2:$NC$23,MATCH($C14,FIXTURES!$B$2:$B$23,0),0)="",HLOOKUP(AD$2,FIXTURES!$C$2:$NC$23,MATCH($C14,FIXTURES!$B$2:$B$23,0),0),HLOOKUP(AD$2+1,FIXTURES!$C$2:$NC$23,MATCH($C14,FIXTURES!$B$2:$B$23,0),0)))),IF(AND(HLOOKUP(AD$2,FIXTURES!$C$2:$NC$23,MATCH($C14,FIXTURES!$B$2:$B$23,0),0)="",HLOOKUP(AD$2+1,FIXTURES!$C$2:$NC$23,MATCH($C14,FIXTURES!$B$2:$B$23,0),0)=""),HLOOKUP(AD$2+2,FIXTURES!$C$2:$NC$23,MATCH($C14,FIXTURES!$B$2:$B$23,0),0),IF(HLOOKUP(AD$2+1,FIXTURES!$C$2:$NC$23,MATCH($C14,FIXTURES!$B$2:$B$23,0),0)="",HLOOKUP(AD$2,FIXTURES!$C$2:$NC$23,MATCH($C14,FIXTURES!$B$2:$B$23,0),0),HLOOKUP(AD$2+1,FIXTURES!$C$2:$NC$23,MATCH($C14,FIXTURES!$B$2:$B$23,0),0))))</f>
        <v/>
      </c>
      <c r="AE14" s="117" t="str">
        <f>IF(AE$1="SAT",IF(AND(HLOOKUP(AE$2,FIXTURES!$C$2:$NC$23,MATCH($C14,FIXTURES!$B$2:$B$23,0),0)="",HLOOKUP(AE$2+1,FIXTURES!$C$2:$NC$23,MATCH($C14,FIXTURES!$B$2:$B$23,0),0)="",HLOOKUP(AE$2+2,FIXTURES!$C$2:$NC$23,MATCH($C14,FIXTURES!$B$2:$B$23,0),0)=""),HLOOKUP(AE$2-1,FIXTURES!$C$2:$NC$23,MATCH($C14,FIXTURES!$B$2:$B$23,0),0),IF(AND(HLOOKUP(AE$2,FIXTURES!$C$2:$NC$23,MATCH($C14,FIXTURES!$B$2:$B$23,0),0)="",HLOOKUP(AE$2+1,FIXTURES!$C$2:$NC$23,MATCH($C14,FIXTURES!$B$2:$B$23,0),0)=""),HLOOKUP(AE$2+2,FIXTURES!$C$2:$NC$23,MATCH($C14,FIXTURES!$B$2:$B$23,0),0),IF(HLOOKUP(AE$2+1,FIXTURES!$C$2:$NC$23,MATCH($C14,FIXTURES!$B$2:$B$23,0),0)="",HLOOKUP(AE$2,FIXTURES!$C$2:$NC$23,MATCH($C14,FIXTURES!$B$2:$B$23,0),0),HLOOKUP(AE$2+1,FIXTURES!$C$2:$NC$23,MATCH($C14,FIXTURES!$B$2:$B$23,0),0)))),IF(AND(HLOOKUP(AE$2,FIXTURES!$C$2:$NC$23,MATCH($C14,FIXTURES!$B$2:$B$23,0),0)="",HLOOKUP(AE$2+1,FIXTURES!$C$2:$NC$23,MATCH($C14,FIXTURES!$B$2:$B$23,0),0)=""),HLOOKUP(AE$2+2,FIXTURES!$C$2:$NC$23,MATCH($C14,FIXTURES!$B$2:$B$23,0),0),IF(HLOOKUP(AE$2+1,FIXTURES!$C$2:$NC$23,MATCH($C14,FIXTURES!$B$2:$B$23,0),0)="",HLOOKUP(AE$2,FIXTURES!$C$2:$NC$23,MATCH($C14,FIXTURES!$B$2:$B$23,0),0),HLOOKUP(AE$2+1,FIXTURES!$C$2:$NC$23,MATCH($C14,FIXTURES!$B$2:$B$23,0),0))))</f>
        <v>mci</v>
      </c>
      <c r="AF14" s="117" t="str">
        <f>IF(AF$1="SAT",IF(AND(HLOOKUP(AF$2,FIXTURES!$C$2:$NC$23,MATCH($C14,FIXTURES!$B$2:$B$23,0),0)="",HLOOKUP(AF$2+1,FIXTURES!$C$2:$NC$23,MATCH($C14,FIXTURES!$B$2:$B$23,0),0)="",HLOOKUP(AF$2+2,FIXTURES!$C$2:$NC$23,MATCH($C14,FIXTURES!$B$2:$B$23,0),0)=""),HLOOKUP(AF$2-1,FIXTURES!$C$2:$NC$23,MATCH($C14,FIXTURES!$B$2:$B$23,0),0),IF(AND(HLOOKUP(AF$2,FIXTURES!$C$2:$NC$23,MATCH($C14,FIXTURES!$B$2:$B$23,0),0)="",HLOOKUP(AF$2+1,FIXTURES!$C$2:$NC$23,MATCH($C14,FIXTURES!$B$2:$B$23,0),0)=""),HLOOKUP(AF$2+2,FIXTURES!$C$2:$NC$23,MATCH($C14,FIXTURES!$B$2:$B$23,0),0),IF(HLOOKUP(AF$2+1,FIXTURES!$C$2:$NC$23,MATCH($C14,FIXTURES!$B$2:$B$23,0),0)="",HLOOKUP(AF$2,FIXTURES!$C$2:$NC$23,MATCH($C14,FIXTURES!$B$2:$B$23,0),0),HLOOKUP(AF$2+1,FIXTURES!$C$2:$NC$23,MATCH($C14,FIXTURES!$B$2:$B$23,0),0)))),IF(AND(HLOOKUP(AF$2,FIXTURES!$C$2:$NC$23,MATCH($C14,FIXTURES!$B$2:$B$23,0),0)="",HLOOKUP(AF$2+1,FIXTURES!$C$2:$NC$23,MATCH($C14,FIXTURES!$B$2:$B$23,0),0)=""),HLOOKUP(AF$2+2,FIXTURES!$C$2:$NC$23,MATCH($C14,FIXTURES!$B$2:$B$23,0),0),IF(HLOOKUP(AF$2+1,FIXTURES!$C$2:$NC$23,MATCH($C14,FIXTURES!$B$2:$B$23,0),0)="",HLOOKUP(AF$2,FIXTURES!$C$2:$NC$23,MATCH($C14,FIXTURES!$B$2:$B$23,0),0),HLOOKUP(AF$2+1,FIXTURES!$C$2:$NC$23,MATCH($C14,FIXTURES!$B$2:$B$23,0),0))))</f>
        <v/>
      </c>
      <c r="AG14" s="117" t="str">
        <f>IF(AG$1="SAT",IF(AND(HLOOKUP(AG$2,FIXTURES!$C$2:$NC$23,MATCH($C14,FIXTURES!$B$2:$B$23,0),0)="",HLOOKUP(AG$2+1,FIXTURES!$C$2:$NC$23,MATCH($C14,FIXTURES!$B$2:$B$23,0),0)="",HLOOKUP(AG$2+2,FIXTURES!$C$2:$NC$23,MATCH($C14,FIXTURES!$B$2:$B$23,0),0)=""),HLOOKUP(AG$2-1,FIXTURES!$C$2:$NC$23,MATCH($C14,FIXTURES!$B$2:$B$23,0),0),IF(AND(HLOOKUP(AG$2,FIXTURES!$C$2:$NC$23,MATCH($C14,FIXTURES!$B$2:$B$23,0),0)="",HLOOKUP(AG$2+1,FIXTURES!$C$2:$NC$23,MATCH($C14,FIXTURES!$B$2:$B$23,0),0)=""),HLOOKUP(AG$2+2,FIXTURES!$C$2:$NC$23,MATCH($C14,FIXTURES!$B$2:$B$23,0),0),IF(HLOOKUP(AG$2+1,FIXTURES!$C$2:$NC$23,MATCH($C14,FIXTURES!$B$2:$B$23,0),0)="",HLOOKUP(AG$2,FIXTURES!$C$2:$NC$23,MATCH($C14,FIXTURES!$B$2:$B$23,0),0),HLOOKUP(AG$2+1,FIXTURES!$C$2:$NC$23,MATCH($C14,FIXTURES!$B$2:$B$23,0),0)))),IF(AND(HLOOKUP(AG$2,FIXTURES!$C$2:$NC$23,MATCH($C14,FIXTURES!$B$2:$B$23,0),0)="",HLOOKUP(AG$2+1,FIXTURES!$C$2:$NC$23,MATCH($C14,FIXTURES!$B$2:$B$23,0),0)=""),HLOOKUP(AG$2+2,FIXTURES!$C$2:$NC$23,MATCH($C14,FIXTURES!$B$2:$B$23,0),0),IF(HLOOKUP(AG$2+1,FIXTURES!$C$2:$NC$23,MATCH($C14,FIXTURES!$B$2:$B$23,0),0)="",HLOOKUP(AG$2,FIXTURES!$C$2:$NC$23,MATCH($C14,FIXTURES!$B$2:$B$23,0),0),HLOOKUP(AG$2+1,FIXTURES!$C$2:$NC$23,MATCH($C14,FIXTURES!$B$2:$B$23,0),0))))</f>
        <v>MUN</v>
      </c>
      <c r="AH14" s="117" t="str">
        <f>IF(AH$1="SAT",IF(AND(HLOOKUP(AH$2,FIXTURES!$C$2:$NC$23,MATCH($C14,FIXTURES!$B$2:$B$23,0),0)="",HLOOKUP(AH$2+1,FIXTURES!$C$2:$NC$23,MATCH($C14,FIXTURES!$B$2:$B$23,0),0)="",HLOOKUP(AH$2+2,FIXTURES!$C$2:$NC$23,MATCH($C14,FIXTURES!$B$2:$B$23,0),0)=""),HLOOKUP(AH$2-1,FIXTURES!$C$2:$NC$23,MATCH($C14,FIXTURES!$B$2:$B$23,0),0),IF(AND(HLOOKUP(AH$2,FIXTURES!$C$2:$NC$23,MATCH($C14,FIXTURES!$B$2:$B$23,0),0)="",HLOOKUP(AH$2+1,FIXTURES!$C$2:$NC$23,MATCH($C14,FIXTURES!$B$2:$B$23,0),0)=""),HLOOKUP(AH$2+2,FIXTURES!$C$2:$NC$23,MATCH($C14,FIXTURES!$B$2:$B$23,0),0),IF(HLOOKUP(AH$2+1,FIXTURES!$C$2:$NC$23,MATCH($C14,FIXTURES!$B$2:$B$23,0),0)="",HLOOKUP(AH$2,FIXTURES!$C$2:$NC$23,MATCH($C14,FIXTURES!$B$2:$B$23,0),0),HLOOKUP(AH$2+1,FIXTURES!$C$2:$NC$23,MATCH($C14,FIXTURES!$B$2:$B$23,0),0)))),IF(AND(HLOOKUP(AH$2,FIXTURES!$C$2:$NC$23,MATCH($C14,FIXTURES!$B$2:$B$23,0),0)="",HLOOKUP(AH$2+1,FIXTURES!$C$2:$NC$23,MATCH($C14,FIXTURES!$B$2:$B$23,0),0)=""),HLOOKUP(AH$2+2,FIXTURES!$C$2:$NC$23,MATCH($C14,FIXTURES!$B$2:$B$23,0),0),IF(HLOOKUP(AH$2+1,FIXTURES!$C$2:$NC$23,MATCH($C14,FIXTURES!$B$2:$B$23,0),0)="",HLOOKUP(AH$2,FIXTURES!$C$2:$NC$23,MATCH($C14,FIXTURES!$B$2:$B$23,0),0),HLOOKUP(AH$2+1,FIXTURES!$C$2:$NC$23,MATCH($C14,FIXTURES!$B$2:$B$23,0),0))))</f>
        <v/>
      </c>
      <c r="AI14" s="117" t="str">
        <f>IF(AI$1="SAT",IF(AND(HLOOKUP(AI$2,FIXTURES!$C$2:$NC$23,MATCH($C14,FIXTURES!$B$2:$B$23,0),0)="",HLOOKUP(AI$2+1,FIXTURES!$C$2:$NC$23,MATCH($C14,FIXTURES!$B$2:$B$23,0),0)="",HLOOKUP(AI$2+2,FIXTURES!$C$2:$NC$23,MATCH($C14,FIXTURES!$B$2:$B$23,0),0)=""),HLOOKUP(AI$2-1,FIXTURES!$C$2:$NC$23,MATCH($C14,FIXTURES!$B$2:$B$23,0),0),IF(AND(HLOOKUP(AI$2,FIXTURES!$C$2:$NC$23,MATCH($C14,FIXTURES!$B$2:$B$23,0),0)="",HLOOKUP(AI$2+1,FIXTURES!$C$2:$NC$23,MATCH($C14,FIXTURES!$B$2:$B$23,0),0)=""),HLOOKUP(AI$2+2,FIXTURES!$C$2:$NC$23,MATCH($C14,FIXTURES!$B$2:$B$23,0),0),IF(HLOOKUP(AI$2+1,FIXTURES!$C$2:$NC$23,MATCH($C14,FIXTURES!$B$2:$B$23,0),0)="",HLOOKUP(AI$2,FIXTURES!$C$2:$NC$23,MATCH($C14,FIXTURES!$B$2:$B$23,0),0),HLOOKUP(AI$2+1,FIXTURES!$C$2:$NC$23,MATCH($C14,FIXTURES!$B$2:$B$23,0),0)))),IF(AND(HLOOKUP(AI$2,FIXTURES!$C$2:$NC$23,MATCH($C14,FIXTURES!$B$2:$B$23,0),0)="",HLOOKUP(AI$2+1,FIXTURES!$C$2:$NC$23,MATCH($C14,FIXTURES!$B$2:$B$23,0),0)=""),HLOOKUP(AI$2+2,FIXTURES!$C$2:$NC$23,MATCH($C14,FIXTURES!$B$2:$B$23,0),0),IF(HLOOKUP(AI$2+1,FIXTURES!$C$2:$NC$23,MATCH($C14,FIXTURES!$B$2:$B$23,0),0)="",HLOOKUP(AI$2,FIXTURES!$C$2:$NC$23,MATCH($C14,FIXTURES!$B$2:$B$23,0),0),HLOOKUP(AI$2+1,FIXTURES!$C$2:$NC$23,MATCH($C14,FIXTURES!$B$2:$B$23,0),0))))</f>
        <v/>
      </c>
      <c r="AJ14" s="117" t="str">
        <f>IF(AJ$1="SAT",IF(AND(HLOOKUP(AJ$2,FIXTURES!$C$2:$NC$23,MATCH($C14,FIXTURES!$B$2:$B$23,0),0)="",HLOOKUP(AJ$2+1,FIXTURES!$C$2:$NC$23,MATCH($C14,FIXTURES!$B$2:$B$23,0),0)="",HLOOKUP(AJ$2+2,FIXTURES!$C$2:$NC$23,MATCH($C14,FIXTURES!$B$2:$B$23,0),0)=""),HLOOKUP(AJ$2-1,FIXTURES!$C$2:$NC$23,MATCH($C14,FIXTURES!$B$2:$B$23,0),0),IF(AND(HLOOKUP(AJ$2,FIXTURES!$C$2:$NC$23,MATCH($C14,FIXTURES!$B$2:$B$23,0),0)="",HLOOKUP(AJ$2+1,FIXTURES!$C$2:$NC$23,MATCH($C14,FIXTURES!$B$2:$B$23,0),0)=""),HLOOKUP(AJ$2+2,FIXTURES!$C$2:$NC$23,MATCH($C14,FIXTURES!$B$2:$B$23,0),0),IF(HLOOKUP(AJ$2+1,FIXTURES!$C$2:$NC$23,MATCH($C14,FIXTURES!$B$2:$B$23,0),0)="",HLOOKUP(AJ$2,FIXTURES!$C$2:$NC$23,MATCH($C14,FIXTURES!$B$2:$B$23,0),0),HLOOKUP(AJ$2+1,FIXTURES!$C$2:$NC$23,MATCH($C14,FIXTURES!$B$2:$B$23,0),0)))),IF(AND(HLOOKUP(AJ$2,FIXTURES!$C$2:$NC$23,MATCH($C14,FIXTURES!$B$2:$B$23,0),0)="",HLOOKUP(AJ$2+1,FIXTURES!$C$2:$NC$23,MATCH($C14,FIXTURES!$B$2:$B$23,0),0)=""),HLOOKUP(AJ$2+2,FIXTURES!$C$2:$NC$23,MATCH($C14,FIXTURES!$B$2:$B$23,0),0),IF(HLOOKUP(AJ$2+1,FIXTURES!$C$2:$NC$23,MATCH($C14,FIXTURES!$B$2:$B$23,0),0)="",HLOOKUP(AJ$2,FIXTURES!$C$2:$NC$23,MATCH($C14,FIXTURES!$B$2:$B$23,0),0),HLOOKUP(AJ$2+1,FIXTURES!$C$2:$NC$23,MATCH($C14,FIXTURES!$B$2:$B$23,0),0))))</f>
        <v/>
      </c>
      <c r="AK14" s="117" t="str">
        <f>IF(AK$1="SAT",IF(AND(HLOOKUP(AK$2,FIXTURES!$C$2:$NC$23,MATCH($C14,FIXTURES!$B$2:$B$23,0),0)="",HLOOKUP(AK$2+1,FIXTURES!$C$2:$NC$23,MATCH($C14,FIXTURES!$B$2:$B$23,0),0)="",HLOOKUP(AK$2+2,FIXTURES!$C$2:$NC$23,MATCH($C14,FIXTURES!$B$2:$B$23,0),0)=""),HLOOKUP(AK$2-1,FIXTURES!$C$2:$NC$23,MATCH($C14,FIXTURES!$B$2:$B$23,0),0),IF(AND(HLOOKUP(AK$2,FIXTURES!$C$2:$NC$23,MATCH($C14,FIXTURES!$B$2:$B$23,0),0)="",HLOOKUP(AK$2+1,FIXTURES!$C$2:$NC$23,MATCH($C14,FIXTURES!$B$2:$B$23,0),0)=""),HLOOKUP(AK$2+2,FIXTURES!$C$2:$NC$23,MATCH($C14,FIXTURES!$B$2:$B$23,0),0),IF(HLOOKUP(AK$2+1,FIXTURES!$C$2:$NC$23,MATCH($C14,FIXTURES!$B$2:$B$23,0),0)="",HLOOKUP(AK$2,FIXTURES!$C$2:$NC$23,MATCH($C14,FIXTURES!$B$2:$B$23,0),0),HLOOKUP(AK$2+1,FIXTURES!$C$2:$NC$23,MATCH($C14,FIXTURES!$B$2:$B$23,0),0)))),IF(AND(HLOOKUP(AK$2,FIXTURES!$C$2:$NC$23,MATCH($C14,FIXTURES!$B$2:$B$23,0),0)="",HLOOKUP(AK$2+1,FIXTURES!$C$2:$NC$23,MATCH($C14,FIXTURES!$B$2:$B$23,0),0)=""),HLOOKUP(AK$2+2,FIXTURES!$C$2:$NC$23,MATCH($C14,FIXTURES!$B$2:$B$23,0),0),IF(HLOOKUP(AK$2+1,FIXTURES!$C$2:$NC$23,MATCH($C14,FIXTURES!$B$2:$B$23,0),0)="",HLOOKUP(AK$2,FIXTURES!$C$2:$NC$23,MATCH($C14,FIXTURES!$B$2:$B$23,0),0),HLOOKUP(AK$2+1,FIXTURES!$C$2:$NC$23,MATCH($C14,FIXTURES!$B$2:$B$23,0),0))))</f>
        <v/>
      </c>
      <c r="AL14" s="117" t="str">
        <f>IF(AL$1="SAT",IF(AND(HLOOKUP(AL$2,FIXTURES!$C$2:$NC$23,MATCH($C14,FIXTURES!$B$2:$B$23,0),0)="",HLOOKUP(AL$2+1,FIXTURES!$C$2:$NC$23,MATCH($C14,FIXTURES!$B$2:$B$23,0),0)="",HLOOKUP(AL$2+2,FIXTURES!$C$2:$NC$23,MATCH($C14,FIXTURES!$B$2:$B$23,0),0)=""),HLOOKUP(AL$2-1,FIXTURES!$C$2:$NC$23,MATCH($C14,FIXTURES!$B$2:$B$23,0),0),IF(AND(HLOOKUP(AL$2,FIXTURES!$C$2:$NC$23,MATCH($C14,FIXTURES!$B$2:$B$23,0),0)="",HLOOKUP(AL$2+1,FIXTURES!$C$2:$NC$23,MATCH($C14,FIXTURES!$B$2:$B$23,0),0)=""),HLOOKUP(AL$2+2,FIXTURES!$C$2:$NC$23,MATCH($C14,FIXTURES!$B$2:$B$23,0),0),IF(HLOOKUP(AL$2+1,FIXTURES!$C$2:$NC$23,MATCH($C14,FIXTURES!$B$2:$B$23,0),0)="",HLOOKUP(AL$2,FIXTURES!$C$2:$NC$23,MATCH($C14,FIXTURES!$B$2:$B$23,0),0),HLOOKUP(AL$2+1,FIXTURES!$C$2:$NC$23,MATCH($C14,FIXTURES!$B$2:$B$23,0),0)))),IF(AND(HLOOKUP(AL$2,FIXTURES!$C$2:$NC$23,MATCH($C14,FIXTURES!$B$2:$B$23,0),0)="",HLOOKUP(AL$2+1,FIXTURES!$C$2:$NC$23,MATCH($C14,FIXTURES!$B$2:$B$23,0),0)=""),HLOOKUP(AL$2+2,FIXTURES!$C$2:$NC$23,MATCH($C14,FIXTURES!$B$2:$B$23,0),0),IF(HLOOKUP(AL$2+1,FIXTURES!$C$2:$NC$23,MATCH($C14,FIXTURES!$B$2:$B$23,0),0)="",HLOOKUP(AL$2,FIXTURES!$C$2:$NC$23,MATCH($C14,FIXTURES!$B$2:$B$23,0),0),HLOOKUP(AL$2+1,FIXTURES!$C$2:$NC$23,MATCH($C14,FIXTURES!$B$2:$B$23,0),0))))</f>
        <v/>
      </c>
      <c r="AM14" s="117" t="str">
        <f>IF(AM$1="SAT",IF(AND(HLOOKUP(AM$2,FIXTURES!$C$2:$NC$23,MATCH($C14,FIXTURES!$B$2:$B$23,0),0)="",HLOOKUP(AM$2+1,FIXTURES!$C$2:$NC$23,MATCH($C14,FIXTURES!$B$2:$B$23,0),0)="",HLOOKUP(AM$2+2,FIXTURES!$C$2:$NC$23,MATCH($C14,FIXTURES!$B$2:$B$23,0),0)=""),HLOOKUP(AM$2-1,FIXTURES!$C$2:$NC$23,MATCH($C14,FIXTURES!$B$2:$B$23,0),0),IF(AND(HLOOKUP(AM$2,FIXTURES!$C$2:$NC$23,MATCH($C14,FIXTURES!$B$2:$B$23,0),0)="",HLOOKUP(AM$2+1,FIXTURES!$C$2:$NC$23,MATCH($C14,FIXTURES!$B$2:$B$23,0),0)=""),HLOOKUP(AM$2+2,FIXTURES!$C$2:$NC$23,MATCH($C14,FIXTURES!$B$2:$B$23,0),0),IF(HLOOKUP(AM$2+1,FIXTURES!$C$2:$NC$23,MATCH($C14,FIXTURES!$B$2:$B$23,0),0)="",HLOOKUP(AM$2,FIXTURES!$C$2:$NC$23,MATCH($C14,FIXTURES!$B$2:$B$23,0),0),HLOOKUP(AM$2+1,FIXTURES!$C$2:$NC$23,MATCH($C14,FIXTURES!$B$2:$B$23,0),0)))),IF(AND(HLOOKUP(AM$2,FIXTURES!$C$2:$NC$23,MATCH($C14,FIXTURES!$B$2:$B$23,0),0)="",HLOOKUP(AM$2+1,FIXTURES!$C$2:$NC$23,MATCH($C14,FIXTURES!$B$2:$B$23,0),0)=""),HLOOKUP(AM$2+2,FIXTURES!$C$2:$NC$23,MATCH($C14,FIXTURES!$B$2:$B$23,0),0),IF(HLOOKUP(AM$2+1,FIXTURES!$C$2:$NC$23,MATCH($C14,FIXTURES!$B$2:$B$23,0),0)="",HLOOKUP(AM$2,FIXTURES!$C$2:$NC$23,MATCH($C14,FIXTURES!$B$2:$B$23,0),0),HLOOKUP(AM$2+1,FIXTURES!$C$2:$NC$23,MATCH($C14,FIXTURES!$B$2:$B$23,0),0))))</f>
        <v/>
      </c>
      <c r="AN14" s="117" t="str">
        <f>IF(AN$1="SAT",IF(AND(HLOOKUP(AN$2,FIXTURES!$C$2:$NC$23,MATCH($C14,FIXTURES!$B$2:$B$23,0),0)="",HLOOKUP(AN$2+1,FIXTURES!$C$2:$NC$23,MATCH($C14,FIXTURES!$B$2:$B$23,0),0)="",HLOOKUP(AN$2+2,FIXTURES!$C$2:$NC$23,MATCH($C14,FIXTURES!$B$2:$B$23,0),0)=""),HLOOKUP(AN$2-1,FIXTURES!$C$2:$NC$23,MATCH($C14,FIXTURES!$B$2:$B$23,0),0),IF(AND(HLOOKUP(AN$2,FIXTURES!$C$2:$NC$23,MATCH($C14,FIXTURES!$B$2:$B$23,0),0)="",HLOOKUP(AN$2+1,FIXTURES!$C$2:$NC$23,MATCH($C14,FIXTURES!$B$2:$B$23,0),0)=""),HLOOKUP(AN$2+2,FIXTURES!$C$2:$NC$23,MATCH($C14,FIXTURES!$B$2:$B$23,0),0),IF(HLOOKUP(AN$2+1,FIXTURES!$C$2:$NC$23,MATCH($C14,FIXTURES!$B$2:$B$23,0),0)="",HLOOKUP(AN$2,FIXTURES!$C$2:$NC$23,MATCH($C14,FIXTURES!$B$2:$B$23,0),0),HLOOKUP(AN$2+1,FIXTURES!$C$2:$NC$23,MATCH($C14,FIXTURES!$B$2:$B$23,0),0)))),IF(AND(HLOOKUP(AN$2,FIXTURES!$C$2:$NC$23,MATCH($C14,FIXTURES!$B$2:$B$23,0),0)="",HLOOKUP(AN$2+1,FIXTURES!$C$2:$NC$23,MATCH($C14,FIXTURES!$B$2:$B$23,0),0)=""),HLOOKUP(AN$2+2,FIXTURES!$C$2:$NC$23,MATCH($C14,FIXTURES!$B$2:$B$23,0),0),IF(HLOOKUP(AN$2+1,FIXTURES!$C$2:$NC$23,MATCH($C14,FIXTURES!$B$2:$B$23,0),0)="",HLOOKUP(AN$2,FIXTURES!$C$2:$NC$23,MATCH($C14,FIXTURES!$B$2:$B$23,0),0),HLOOKUP(AN$2+1,FIXTURES!$C$2:$NC$23,MATCH($C14,FIXTURES!$B$2:$B$23,0),0))))</f>
        <v/>
      </c>
      <c r="AO14" s="117" t="str">
        <f>IF(AO$1="SAT",IF(AND(HLOOKUP(AO$2,FIXTURES!$C$2:$NC$23,MATCH($C14,FIXTURES!$B$2:$B$23,0),0)="",HLOOKUP(AO$2+1,FIXTURES!$C$2:$NC$23,MATCH($C14,FIXTURES!$B$2:$B$23,0),0)="",HLOOKUP(AO$2+2,FIXTURES!$C$2:$NC$23,MATCH($C14,FIXTURES!$B$2:$B$23,0),0)=""),HLOOKUP(AO$2-1,FIXTURES!$C$2:$NC$23,MATCH($C14,FIXTURES!$B$2:$B$23,0),0),IF(AND(HLOOKUP(AO$2,FIXTURES!$C$2:$NC$23,MATCH($C14,FIXTURES!$B$2:$B$23,0),0)="",HLOOKUP(AO$2+1,FIXTURES!$C$2:$NC$23,MATCH($C14,FIXTURES!$B$2:$B$23,0),0)=""),HLOOKUP(AO$2+2,FIXTURES!$C$2:$NC$23,MATCH($C14,FIXTURES!$B$2:$B$23,0),0),IF(HLOOKUP(AO$2+1,FIXTURES!$C$2:$NC$23,MATCH($C14,FIXTURES!$B$2:$B$23,0),0)="",HLOOKUP(AO$2,FIXTURES!$C$2:$NC$23,MATCH($C14,FIXTURES!$B$2:$B$23,0),0),HLOOKUP(AO$2+1,FIXTURES!$C$2:$NC$23,MATCH($C14,FIXTURES!$B$2:$B$23,0),0)))),IF(AND(HLOOKUP(AO$2,FIXTURES!$C$2:$NC$23,MATCH($C14,FIXTURES!$B$2:$B$23,0),0)="",HLOOKUP(AO$2+1,FIXTURES!$C$2:$NC$23,MATCH($C14,FIXTURES!$B$2:$B$23,0),0)=""),HLOOKUP(AO$2+2,FIXTURES!$C$2:$NC$23,MATCH($C14,FIXTURES!$B$2:$B$23,0),0),IF(HLOOKUP(AO$2+1,FIXTURES!$C$2:$NC$23,MATCH($C14,FIXTURES!$B$2:$B$23,0),0)="",HLOOKUP(AO$2,FIXTURES!$C$2:$NC$23,MATCH($C14,FIXTURES!$B$2:$B$23,0),0),HLOOKUP(AO$2+1,FIXTURES!$C$2:$NC$23,MATCH($C14,FIXTURES!$B$2:$B$23,0),0))))</f>
        <v/>
      </c>
      <c r="AP14" s="117" t="str">
        <f>IF(AP$1="SAT",IF(AND(HLOOKUP(AP$2,FIXTURES!$C$2:$NC$23,MATCH($C14,FIXTURES!$B$2:$B$23,0),0)="",HLOOKUP(AP$2+1,FIXTURES!$C$2:$NC$23,MATCH($C14,FIXTURES!$B$2:$B$23,0),0)="",HLOOKUP(AP$2+2,FIXTURES!$C$2:$NC$23,MATCH($C14,FIXTURES!$B$2:$B$23,0),0)=""),HLOOKUP(AP$2-1,FIXTURES!$C$2:$NC$23,MATCH($C14,FIXTURES!$B$2:$B$23,0),0),IF(AND(HLOOKUP(AP$2,FIXTURES!$C$2:$NC$23,MATCH($C14,FIXTURES!$B$2:$B$23,0),0)="",HLOOKUP(AP$2+1,FIXTURES!$C$2:$NC$23,MATCH($C14,FIXTURES!$B$2:$B$23,0),0)=""),HLOOKUP(AP$2+2,FIXTURES!$C$2:$NC$23,MATCH($C14,FIXTURES!$B$2:$B$23,0),0),IF(HLOOKUP(AP$2+1,FIXTURES!$C$2:$NC$23,MATCH($C14,FIXTURES!$B$2:$B$23,0),0)="",HLOOKUP(AP$2,FIXTURES!$C$2:$NC$23,MATCH($C14,FIXTURES!$B$2:$B$23,0),0),HLOOKUP(AP$2+1,FIXTURES!$C$2:$NC$23,MATCH($C14,FIXTURES!$B$2:$B$23,0),0)))),IF(AND(HLOOKUP(AP$2,FIXTURES!$C$2:$NC$23,MATCH($C14,FIXTURES!$B$2:$B$23,0),0)="",HLOOKUP(AP$2+1,FIXTURES!$C$2:$NC$23,MATCH($C14,FIXTURES!$B$2:$B$23,0),0)=""),HLOOKUP(AP$2+2,FIXTURES!$C$2:$NC$23,MATCH($C14,FIXTURES!$B$2:$B$23,0),0),IF(HLOOKUP(AP$2+1,FIXTURES!$C$2:$NC$23,MATCH($C14,FIXTURES!$B$2:$B$23,0),0)="",HLOOKUP(AP$2,FIXTURES!$C$2:$NC$23,MATCH($C14,FIXTURES!$B$2:$B$23,0),0),HLOOKUP(AP$2+1,FIXTURES!$C$2:$NC$23,MATCH($C14,FIXTURES!$B$2:$B$23,0),0))))</f>
        <v/>
      </c>
      <c r="AQ14" s="117" t="str">
        <f>IF(AQ$1="SAT",IF(AND(HLOOKUP(AQ$2,FIXTURES!$C$2:$NC$23,MATCH($C14,FIXTURES!$B$2:$B$23,0),0)="",HLOOKUP(AQ$2+1,FIXTURES!$C$2:$NC$23,MATCH($C14,FIXTURES!$B$2:$B$23,0),0)="",HLOOKUP(AQ$2+2,FIXTURES!$C$2:$NC$23,MATCH($C14,FIXTURES!$B$2:$B$23,0),0)=""),HLOOKUP(AQ$2-1,FIXTURES!$C$2:$NC$23,MATCH($C14,FIXTURES!$B$2:$B$23,0),0),IF(AND(HLOOKUP(AQ$2,FIXTURES!$C$2:$NC$23,MATCH($C14,FIXTURES!$B$2:$B$23,0),0)="",HLOOKUP(AQ$2+1,FIXTURES!$C$2:$NC$23,MATCH($C14,FIXTURES!$B$2:$B$23,0),0)=""),HLOOKUP(AQ$2+2,FIXTURES!$C$2:$NC$23,MATCH($C14,FIXTURES!$B$2:$B$23,0),0),IF(HLOOKUP(AQ$2+1,FIXTURES!$C$2:$NC$23,MATCH($C14,FIXTURES!$B$2:$B$23,0),0)="",HLOOKUP(AQ$2,FIXTURES!$C$2:$NC$23,MATCH($C14,FIXTURES!$B$2:$B$23,0),0),HLOOKUP(AQ$2+1,FIXTURES!$C$2:$NC$23,MATCH($C14,FIXTURES!$B$2:$B$23,0),0)))),IF(AND(HLOOKUP(AQ$2,FIXTURES!$C$2:$NC$23,MATCH($C14,FIXTURES!$B$2:$B$23,0),0)="",HLOOKUP(AQ$2+1,FIXTURES!$C$2:$NC$23,MATCH($C14,FIXTURES!$B$2:$B$23,0),0)=""),HLOOKUP(AQ$2+2,FIXTURES!$C$2:$NC$23,MATCH($C14,FIXTURES!$B$2:$B$23,0),0),IF(HLOOKUP(AQ$2+1,FIXTURES!$C$2:$NC$23,MATCH($C14,FIXTURES!$B$2:$B$23,0),0)="",HLOOKUP(AQ$2,FIXTURES!$C$2:$NC$23,MATCH($C14,FIXTURES!$B$2:$B$23,0),0),HLOOKUP(AQ$2+1,FIXTURES!$C$2:$NC$23,MATCH($C14,FIXTURES!$B$2:$B$23,0),0))))</f>
        <v/>
      </c>
      <c r="AR14" s="117" t="str">
        <f>IF(AR$1="SAT",IF(AND(HLOOKUP(AR$2,FIXTURES!$C$2:$NC$23,MATCH($C14,FIXTURES!$B$2:$B$23,0),0)="",HLOOKUP(AR$2+1,FIXTURES!$C$2:$NC$23,MATCH($C14,FIXTURES!$B$2:$B$23,0),0)="",HLOOKUP(AR$2+2,FIXTURES!$C$2:$NC$23,MATCH($C14,FIXTURES!$B$2:$B$23,0),0)=""),HLOOKUP(AR$2-1,FIXTURES!$C$2:$NC$23,MATCH($C14,FIXTURES!$B$2:$B$23,0),0),IF(AND(HLOOKUP(AR$2,FIXTURES!$C$2:$NC$23,MATCH($C14,FIXTURES!$B$2:$B$23,0),0)="",HLOOKUP(AR$2+1,FIXTURES!$C$2:$NC$23,MATCH($C14,FIXTURES!$B$2:$B$23,0),0)=""),HLOOKUP(AR$2+2,FIXTURES!$C$2:$NC$23,MATCH($C14,FIXTURES!$B$2:$B$23,0),0),IF(HLOOKUP(AR$2+1,FIXTURES!$C$2:$NC$23,MATCH($C14,FIXTURES!$B$2:$B$23,0),0)="",HLOOKUP(AR$2,FIXTURES!$C$2:$NC$23,MATCH($C14,FIXTURES!$B$2:$B$23,0),0),HLOOKUP(AR$2+1,FIXTURES!$C$2:$NC$23,MATCH($C14,FIXTURES!$B$2:$B$23,0),0)))),IF(AND(HLOOKUP(AR$2,FIXTURES!$C$2:$NC$23,MATCH($C14,FIXTURES!$B$2:$B$23,0),0)="",HLOOKUP(AR$2+1,FIXTURES!$C$2:$NC$23,MATCH($C14,FIXTURES!$B$2:$B$23,0),0)=""),HLOOKUP(AR$2+2,FIXTURES!$C$2:$NC$23,MATCH($C14,FIXTURES!$B$2:$B$23,0),0),IF(HLOOKUP(AR$2+1,FIXTURES!$C$2:$NC$23,MATCH($C14,FIXTURES!$B$2:$B$23,0),0)="",HLOOKUP(AR$2,FIXTURES!$C$2:$NC$23,MATCH($C14,FIXTURES!$B$2:$B$23,0),0),HLOOKUP(AR$2+1,FIXTURES!$C$2:$NC$23,MATCH($C14,FIXTURES!$B$2:$B$23,0),0))))</f>
        <v/>
      </c>
      <c r="AS14" s="117" t="str">
        <f>IF(AS$1="SAT",IF(AND(HLOOKUP(AS$2,FIXTURES!$C$2:$NC$23,MATCH($C14,FIXTURES!$B$2:$B$23,0),0)="",HLOOKUP(AS$2+1,FIXTURES!$C$2:$NC$23,MATCH($C14,FIXTURES!$B$2:$B$23,0),0)="",HLOOKUP(AS$2+2,FIXTURES!$C$2:$NC$23,MATCH($C14,FIXTURES!$B$2:$B$23,0),0)=""),HLOOKUP(AS$2-1,FIXTURES!$C$2:$NC$23,MATCH($C14,FIXTURES!$B$2:$B$23,0),0),IF(AND(HLOOKUP(AS$2,FIXTURES!$C$2:$NC$23,MATCH($C14,FIXTURES!$B$2:$B$23,0),0)="",HLOOKUP(AS$2+1,FIXTURES!$C$2:$NC$23,MATCH($C14,FIXTURES!$B$2:$B$23,0),0)=""),HLOOKUP(AS$2+2,FIXTURES!$C$2:$NC$23,MATCH($C14,FIXTURES!$B$2:$B$23,0),0),IF(HLOOKUP(AS$2+1,FIXTURES!$C$2:$NC$23,MATCH($C14,FIXTURES!$B$2:$B$23,0),0)="",HLOOKUP(AS$2,FIXTURES!$C$2:$NC$23,MATCH($C14,FIXTURES!$B$2:$B$23,0),0),HLOOKUP(AS$2+1,FIXTURES!$C$2:$NC$23,MATCH($C14,FIXTURES!$B$2:$B$23,0),0)))),IF(AND(HLOOKUP(AS$2,FIXTURES!$C$2:$NC$23,MATCH($C14,FIXTURES!$B$2:$B$23,0),0)="",HLOOKUP(AS$2+1,FIXTURES!$C$2:$NC$23,MATCH($C14,FIXTURES!$B$2:$B$23,0),0)=""),HLOOKUP(AS$2+2,FIXTURES!$C$2:$NC$23,MATCH($C14,FIXTURES!$B$2:$B$23,0),0),IF(HLOOKUP(AS$2+1,FIXTURES!$C$2:$NC$23,MATCH($C14,FIXTURES!$B$2:$B$23,0),0)="",HLOOKUP(AS$2,FIXTURES!$C$2:$NC$23,MATCH($C14,FIXTURES!$B$2:$B$23,0),0),HLOOKUP(AS$2+1,FIXTURES!$C$2:$NC$23,MATCH($C14,FIXTURES!$B$2:$B$23,0),0))))</f>
        <v>cry</v>
      </c>
      <c r="AT14" s="117" t="str">
        <f>IF(AT$1="SAT",IF(AND(HLOOKUP(AT$2,FIXTURES!$C$2:$NC$23,MATCH($C14,FIXTURES!$B$2:$B$23,0),0)="",HLOOKUP(AT$2+1,FIXTURES!$C$2:$NC$23,MATCH($C14,FIXTURES!$B$2:$B$23,0),0)="",HLOOKUP(AT$2+2,FIXTURES!$C$2:$NC$23,MATCH($C14,FIXTURES!$B$2:$B$23,0),0)=""),HLOOKUP(AT$2-1,FIXTURES!$C$2:$NC$23,MATCH($C14,FIXTURES!$B$2:$B$23,0),0),IF(AND(HLOOKUP(AT$2,FIXTURES!$C$2:$NC$23,MATCH($C14,FIXTURES!$B$2:$B$23,0),0)="",HLOOKUP(AT$2+1,FIXTURES!$C$2:$NC$23,MATCH($C14,FIXTURES!$B$2:$B$23,0),0)=""),HLOOKUP(AT$2+2,FIXTURES!$C$2:$NC$23,MATCH($C14,FIXTURES!$B$2:$B$23,0),0),IF(HLOOKUP(AT$2+1,FIXTURES!$C$2:$NC$23,MATCH($C14,FIXTURES!$B$2:$B$23,0),0)="",HLOOKUP(AT$2,FIXTURES!$C$2:$NC$23,MATCH($C14,FIXTURES!$B$2:$B$23,0),0),HLOOKUP(AT$2+1,FIXTURES!$C$2:$NC$23,MATCH($C14,FIXTURES!$B$2:$B$23,0),0)))),IF(AND(HLOOKUP(AT$2,FIXTURES!$C$2:$NC$23,MATCH($C14,FIXTURES!$B$2:$B$23,0),0)="",HLOOKUP(AT$2+1,FIXTURES!$C$2:$NC$23,MATCH($C14,FIXTURES!$B$2:$B$23,0),0)=""),HLOOKUP(AT$2+2,FIXTURES!$C$2:$NC$23,MATCH($C14,FIXTURES!$B$2:$B$23,0),0),IF(HLOOKUP(AT$2+1,FIXTURES!$C$2:$NC$23,MATCH($C14,FIXTURES!$B$2:$B$23,0),0)="",HLOOKUP(AT$2,FIXTURES!$C$2:$NC$23,MATCH($C14,FIXTURES!$B$2:$B$23,0),0),HLOOKUP(AT$2+1,FIXTURES!$C$2:$NC$23,MATCH($C14,FIXTURES!$B$2:$B$23,0),0))))</f>
        <v/>
      </c>
      <c r="AU14" s="117" t="str">
        <f>IF(AU$1="SAT",IF(AND(HLOOKUP(AU$2,FIXTURES!$C$2:$NC$23,MATCH($C14,FIXTURES!$B$2:$B$23,0),0)="",HLOOKUP(AU$2+1,FIXTURES!$C$2:$NC$23,MATCH($C14,FIXTURES!$B$2:$B$23,0),0)="",HLOOKUP(AU$2+2,FIXTURES!$C$2:$NC$23,MATCH($C14,FIXTURES!$B$2:$B$23,0),0)=""),HLOOKUP(AU$2-1,FIXTURES!$C$2:$NC$23,MATCH($C14,FIXTURES!$B$2:$B$23,0),0),IF(AND(HLOOKUP(AU$2,FIXTURES!$C$2:$NC$23,MATCH($C14,FIXTURES!$B$2:$B$23,0),0)="",HLOOKUP(AU$2+1,FIXTURES!$C$2:$NC$23,MATCH($C14,FIXTURES!$B$2:$B$23,0),0)=""),HLOOKUP(AU$2+2,FIXTURES!$C$2:$NC$23,MATCH($C14,FIXTURES!$B$2:$B$23,0),0),IF(HLOOKUP(AU$2+1,FIXTURES!$C$2:$NC$23,MATCH($C14,FIXTURES!$B$2:$B$23,0),0)="",HLOOKUP(AU$2,FIXTURES!$C$2:$NC$23,MATCH($C14,FIXTURES!$B$2:$B$23,0),0),HLOOKUP(AU$2+1,FIXTURES!$C$2:$NC$23,MATCH($C14,FIXTURES!$B$2:$B$23,0),0)))),IF(AND(HLOOKUP(AU$2,FIXTURES!$C$2:$NC$23,MATCH($C14,FIXTURES!$B$2:$B$23,0),0)="",HLOOKUP(AU$2+1,FIXTURES!$C$2:$NC$23,MATCH($C14,FIXTURES!$B$2:$B$23,0),0)=""),HLOOKUP(AU$2+2,FIXTURES!$C$2:$NC$23,MATCH($C14,FIXTURES!$B$2:$B$23,0),0),IF(HLOOKUP(AU$2+1,FIXTURES!$C$2:$NC$23,MATCH($C14,FIXTURES!$B$2:$B$23,0),0)="",HLOOKUP(AU$2,FIXTURES!$C$2:$NC$23,MATCH($C14,FIXTURES!$B$2:$B$23,0),0),HLOOKUP(AU$2+1,FIXTURES!$C$2:$NC$23,MATCH($C14,FIXTURES!$B$2:$B$23,0),0))))</f>
        <v>SOU</v>
      </c>
      <c r="AV14" s="117" t="str">
        <f>IF(AV$1="SAT",IF(AND(HLOOKUP(AV$2,FIXTURES!$C$2:$NC$23,MATCH($C14,FIXTURES!$B$2:$B$23,0),0)="",HLOOKUP(AV$2+1,FIXTURES!$C$2:$NC$23,MATCH($C14,FIXTURES!$B$2:$B$23,0),0)="",HLOOKUP(AV$2+2,FIXTURES!$C$2:$NC$23,MATCH($C14,FIXTURES!$B$2:$B$23,0),0)=""),HLOOKUP(AV$2-1,FIXTURES!$C$2:$NC$23,MATCH($C14,FIXTURES!$B$2:$B$23,0),0),IF(AND(HLOOKUP(AV$2,FIXTURES!$C$2:$NC$23,MATCH($C14,FIXTURES!$B$2:$B$23,0),0)="",HLOOKUP(AV$2+1,FIXTURES!$C$2:$NC$23,MATCH($C14,FIXTURES!$B$2:$B$23,0),0)=""),HLOOKUP(AV$2+2,FIXTURES!$C$2:$NC$23,MATCH($C14,FIXTURES!$B$2:$B$23,0),0),IF(HLOOKUP(AV$2+1,FIXTURES!$C$2:$NC$23,MATCH($C14,FIXTURES!$B$2:$B$23,0),0)="",HLOOKUP(AV$2,FIXTURES!$C$2:$NC$23,MATCH($C14,FIXTURES!$B$2:$B$23,0),0),HLOOKUP(AV$2+1,FIXTURES!$C$2:$NC$23,MATCH($C14,FIXTURES!$B$2:$B$23,0),0)))),IF(AND(HLOOKUP(AV$2,FIXTURES!$C$2:$NC$23,MATCH($C14,FIXTURES!$B$2:$B$23,0),0)="",HLOOKUP(AV$2+1,FIXTURES!$C$2:$NC$23,MATCH($C14,FIXTURES!$B$2:$B$23,0),0)=""),HLOOKUP(AV$2+2,FIXTURES!$C$2:$NC$23,MATCH($C14,FIXTURES!$B$2:$B$23,0),0),IF(HLOOKUP(AV$2+1,FIXTURES!$C$2:$NC$23,MATCH($C14,FIXTURES!$B$2:$B$23,0),0)="",HLOOKUP(AV$2,FIXTURES!$C$2:$NC$23,MATCH($C14,FIXTURES!$B$2:$B$23,0),0),HLOOKUP(AV$2+1,FIXTURES!$C$2:$NC$23,MATCH($C14,FIXTURES!$B$2:$B$23,0),0))))</f>
        <v>lei</v>
      </c>
      <c r="AW14" s="117" t="str">
        <f>IF(AW$1="SAT",IF(AND(HLOOKUP(AW$2,FIXTURES!$C$2:$NC$23,MATCH($C14,FIXTURES!$B$2:$B$23,0),0)="",HLOOKUP(AW$2+1,FIXTURES!$C$2:$NC$23,MATCH($C14,FIXTURES!$B$2:$B$23,0),0)="",HLOOKUP(AW$2+2,FIXTURES!$C$2:$NC$23,MATCH($C14,FIXTURES!$B$2:$B$23,0),0)=""),HLOOKUP(AW$2-1,FIXTURES!$C$2:$NC$23,MATCH($C14,FIXTURES!$B$2:$B$23,0),0),IF(AND(HLOOKUP(AW$2,FIXTURES!$C$2:$NC$23,MATCH($C14,FIXTURES!$B$2:$B$23,0),0)="",HLOOKUP(AW$2+1,FIXTURES!$C$2:$NC$23,MATCH($C14,FIXTURES!$B$2:$B$23,0),0)=""),HLOOKUP(AW$2+2,FIXTURES!$C$2:$NC$23,MATCH($C14,FIXTURES!$B$2:$B$23,0),0),IF(HLOOKUP(AW$2+1,FIXTURES!$C$2:$NC$23,MATCH($C14,FIXTURES!$B$2:$B$23,0),0)="",HLOOKUP(AW$2,FIXTURES!$C$2:$NC$23,MATCH($C14,FIXTURES!$B$2:$B$23,0),0),HLOOKUP(AW$2+1,FIXTURES!$C$2:$NC$23,MATCH($C14,FIXTURES!$B$2:$B$23,0),0)))),IF(AND(HLOOKUP(AW$2,FIXTURES!$C$2:$NC$23,MATCH($C14,FIXTURES!$B$2:$B$23,0),0)="",HLOOKUP(AW$2+1,FIXTURES!$C$2:$NC$23,MATCH($C14,FIXTURES!$B$2:$B$23,0),0)=""),HLOOKUP(AW$2+2,FIXTURES!$C$2:$NC$23,MATCH($C14,FIXTURES!$B$2:$B$23,0),0),IF(HLOOKUP(AW$2+1,FIXTURES!$C$2:$NC$23,MATCH($C14,FIXTURES!$B$2:$B$23,0),0)="",HLOOKUP(AW$2,FIXTURES!$C$2:$NC$23,MATCH($C14,FIXTURES!$B$2:$B$23,0),0),HLOOKUP(AW$2+1,FIXTURES!$C$2:$NC$23,MATCH($C14,FIXTURES!$B$2:$B$23,0),0))))</f>
        <v>Hull City</v>
      </c>
      <c r="AX14" s="117" t="str">
        <f>IF(AX$1="SAT",IF(AND(HLOOKUP(AX$2,FIXTURES!$C$2:$NC$23,MATCH($C14,FIXTURES!$B$2:$B$23,0),0)="",HLOOKUP(AX$2+1,FIXTURES!$C$2:$NC$23,MATCH($C14,FIXTURES!$B$2:$B$23,0),0)="",HLOOKUP(AX$2+2,FIXTURES!$C$2:$NC$23,MATCH($C14,FIXTURES!$B$2:$B$23,0),0)=""),HLOOKUP(AX$2-1,FIXTURES!$C$2:$NC$23,MATCH($C14,FIXTURES!$B$2:$B$23,0),0),IF(AND(HLOOKUP(AX$2,FIXTURES!$C$2:$NC$23,MATCH($C14,FIXTURES!$B$2:$B$23,0),0)="",HLOOKUP(AX$2+1,FIXTURES!$C$2:$NC$23,MATCH($C14,FIXTURES!$B$2:$B$23,0),0)=""),HLOOKUP(AX$2+2,FIXTURES!$C$2:$NC$23,MATCH($C14,FIXTURES!$B$2:$B$23,0),0),IF(HLOOKUP(AX$2+1,FIXTURES!$C$2:$NC$23,MATCH($C14,FIXTURES!$B$2:$B$23,0),0)="",HLOOKUP(AX$2,FIXTURES!$C$2:$NC$23,MATCH($C14,FIXTURES!$B$2:$B$23,0),0),HLOOKUP(AX$2+1,FIXTURES!$C$2:$NC$23,MATCH($C14,FIXTURES!$B$2:$B$23,0),0)))),IF(AND(HLOOKUP(AX$2,FIXTURES!$C$2:$NC$23,MATCH($C14,FIXTURES!$B$2:$B$23,0),0)="",HLOOKUP(AX$2+1,FIXTURES!$C$2:$NC$23,MATCH($C14,FIXTURES!$B$2:$B$23,0),0)=""),HLOOKUP(AX$2+2,FIXTURES!$C$2:$NC$23,MATCH($C14,FIXTURES!$B$2:$B$23,0),0),IF(HLOOKUP(AX$2+1,FIXTURES!$C$2:$NC$23,MATCH($C14,FIXTURES!$B$2:$B$23,0),0)="",HLOOKUP(AX$2,FIXTURES!$C$2:$NC$23,MATCH($C14,FIXTURES!$B$2:$B$23,0),0),HLOOKUP(AX$2+1,FIXTURES!$C$2:$NC$23,MATCH($C14,FIXTURES!$B$2:$B$23,0),0))))</f>
        <v>CHE</v>
      </c>
      <c r="AY14" s="117" t="str">
        <f>IF(AY$1="SAT",IF(AND(HLOOKUP(AY$2,FIXTURES!$C$2:$NC$23,MATCH($C14,FIXTURES!$B$2:$B$23,0),0)="",HLOOKUP(AY$2+1,FIXTURES!$C$2:$NC$23,MATCH($C14,FIXTURES!$B$2:$B$23,0),0)="",HLOOKUP(AY$2+2,FIXTURES!$C$2:$NC$23,MATCH($C14,FIXTURES!$B$2:$B$23,0),0)=""),HLOOKUP(AY$2-1,FIXTURES!$C$2:$NC$23,MATCH($C14,FIXTURES!$B$2:$B$23,0),0),IF(AND(HLOOKUP(AY$2,FIXTURES!$C$2:$NC$23,MATCH($C14,FIXTURES!$B$2:$B$23,0),0)="",HLOOKUP(AY$2+1,FIXTURES!$C$2:$NC$23,MATCH($C14,FIXTURES!$B$2:$B$23,0),0)=""),HLOOKUP(AY$2+2,FIXTURES!$C$2:$NC$23,MATCH($C14,FIXTURES!$B$2:$B$23,0),0),IF(HLOOKUP(AY$2+1,FIXTURES!$C$2:$NC$23,MATCH($C14,FIXTURES!$B$2:$B$23,0),0)="",HLOOKUP(AY$2,FIXTURES!$C$2:$NC$23,MATCH($C14,FIXTURES!$B$2:$B$23,0),0),HLOOKUP(AY$2+1,FIXTURES!$C$2:$NC$23,MATCH($C14,FIXTURES!$B$2:$B$23,0),0)))),IF(AND(HLOOKUP(AY$2,FIXTURES!$C$2:$NC$23,MATCH($C14,FIXTURES!$B$2:$B$23,0),0)="",HLOOKUP(AY$2+1,FIXTURES!$C$2:$NC$23,MATCH($C14,FIXTURES!$B$2:$B$23,0),0)=""),HLOOKUP(AY$2+2,FIXTURES!$C$2:$NC$23,MATCH($C14,FIXTURES!$B$2:$B$23,0),0),IF(HLOOKUP(AY$2+1,FIXTURES!$C$2:$NC$23,MATCH($C14,FIXTURES!$B$2:$B$23,0),0)="",HLOOKUP(AY$2,FIXTURES!$C$2:$NC$23,MATCH($C14,FIXTURES!$B$2:$B$23,0),0),HLOOKUP(AY$2+1,FIXTURES!$C$2:$NC$23,MATCH($C14,FIXTURES!$B$2:$B$23,0),0))))</f>
        <v>new</v>
      </c>
      <c r="AZ14" s="117" t="str">
        <f>IF(AZ$1="SAT",IF(AND(HLOOKUP(AZ$2,FIXTURES!$C$2:$NC$23,MATCH($C14,FIXTURES!$B$2:$B$23,0),0)="",HLOOKUP(AZ$2+1,FIXTURES!$C$2:$NC$23,MATCH($C14,FIXTURES!$B$2:$B$23,0),0)="",HLOOKUP(AZ$2+2,FIXTURES!$C$2:$NC$23,MATCH($C14,FIXTURES!$B$2:$B$23,0),0)=""),HLOOKUP(AZ$2-1,FIXTURES!$C$2:$NC$23,MATCH($C14,FIXTURES!$B$2:$B$23,0),0),IF(AND(HLOOKUP(AZ$2,FIXTURES!$C$2:$NC$23,MATCH($C14,FIXTURES!$B$2:$B$23,0),0)="",HLOOKUP(AZ$2+1,FIXTURES!$C$2:$NC$23,MATCH($C14,FIXTURES!$B$2:$B$23,0),0)=""),HLOOKUP(AZ$2+2,FIXTURES!$C$2:$NC$23,MATCH($C14,FIXTURES!$B$2:$B$23,0),0),IF(HLOOKUP(AZ$2+1,FIXTURES!$C$2:$NC$23,MATCH($C14,FIXTURES!$B$2:$B$23,0),0)="",HLOOKUP(AZ$2,FIXTURES!$C$2:$NC$23,MATCH($C14,FIXTURES!$B$2:$B$23,0),0),HLOOKUP(AZ$2+1,FIXTURES!$C$2:$NC$23,MATCH($C14,FIXTURES!$B$2:$B$23,0),0)))),IF(AND(HLOOKUP(AZ$2,FIXTURES!$C$2:$NC$23,MATCH($C14,FIXTURES!$B$2:$B$23,0),0)="",HLOOKUP(AZ$2+1,FIXTURES!$C$2:$NC$23,MATCH($C14,FIXTURES!$B$2:$B$23,0),0)=""),HLOOKUP(AZ$2+2,FIXTURES!$C$2:$NC$23,MATCH($C14,FIXTURES!$B$2:$B$23,0),0),IF(HLOOKUP(AZ$2+1,FIXTURES!$C$2:$NC$23,MATCH($C14,FIXTURES!$B$2:$B$23,0),0)="",HLOOKUP(AZ$2,FIXTURES!$C$2:$NC$23,MATCH($C14,FIXTURES!$B$2:$B$23,0),0),HLOOKUP(AZ$2+1,FIXTURES!$C$2:$NC$23,MATCH($C14,FIXTURES!$B$2:$B$23,0),0))))</f>
        <v/>
      </c>
      <c r="BA14" s="117" t="str">
        <f>IF(BA$1="SAT",IF(AND(HLOOKUP(BA$2,FIXTURES!$C$2:$NC$23,MATCH($C14,FIXTURES!$B$2:$B$23,0),0)="",HLOOKUP(BA$2+1,FIXTURES!$C$2:$NC$23,MATCH($C14,FIXTURES!$B$2:$B$23,0),0)="",HLOOKUP(BA$2+2,FIXTURES!$C$2:$NC$23,MATCH($C14,FIXTURES!$B$2:$B$23,0),0)=""),HLOOKUP(BA$2-1,FIXTURES!$C$2:$NC$23,MATCH($C14,FIXTURES!$B$2:$B$23,0),0),IF(AND(HLOOKUP(BA$2,FIXTURES!$C$2:$NC$23,MATCH($C14,FIXTURES!$B$2:$B$23,0),0)="",HLOOKUP(BA$2+1,FIXTURES!$C$2:$NC$23,MATCH($C14,FIXTURES!$B$2:$B$23,0),0)=""),HLOOKUP(BA$2+2,FIXTURES!$C$2:$NC$23,MATCH($C14,FIXTURES!$B$2:$B$23,0),0),IF(HLOOKUP(BA$2+1,FIXTURES!$C$2:$NC$23,MATCH($C14,FIXTURES!$B$2:$B$23,0),0)="",HLOOKUP(BA$2,FIXTURES!$C$2:$NC$23,MATCH($C14,FIXTURES!$B$2:$B$23,0),0),HLOOKUP(BA$2+1,FIXTURES!$C$2:$NC$23,MATCH($C14,FIXTURES!$B$2:$B$23,0),0)))),IF(AND(HLOOKUP(BA$2,FIXTURES!$C$2:$NC$23,MATCH($C14,FIXTURES!$B$2:$B$23,0),0)="",HLOOKUP(BA$2+1,FIXTURES!$C$2:$NC$23,MATCH($C14,FIXTURES!$B$2:$B$23,0),0)=""),HLOOKUP(BA$2+2,FIXTURES!$C$2:$NC$23,MATCH($C14,FIXTURES!$B$2:$B$23,0),0),IF(HLOOKUP(BA$2+1,FIXTURES!$C$2:$NC$23,MATCH($C14,FIXTURES!$B$2:$B$23,0),0)="",HLOOKUP(BA$2,FIXTURES!$C$2:$NC$23,MATCH($C14,FIXTURES!$B$2:$B$23,0),0),HLOOKUP(BA$2+1,FIXTURES!$C$2:$NC$23,MATCH($C14,FIXTURES!$B$2:$B$23,0),0))))</f>
        <v>TOT</v>
      </c>
      <c r="BB14" s="117" t="str">
        <f>IF(BB$1="SAT",IF(AND(HLOOKUP(BB$2,FIXTURES!$C$2:$NC$23,MATCH($C14,FIXTURES!$B$2:$B$23,0),0)="",HLOOKUP(BB$2+1,FIXTURES!$C$2:$NC$23,MATCH($C14,FIXTURES!$B$2:$B$23,0),0)="",HLOOKUP(BB$2+2,FIXTURES!$C$2:$NC$23,MATCH($C14,FIXTURES!$B$2:$B$23,0),0)=""),HLOOKUP(BB$2-1,FIXTURES!$C$2:$NC$23,MATCH($C14,FIXTURES!$B$2:$B$23,0),0),IF(AND(HLOOKUP(BB$2,FIXTURES!$C$2:$NC$23,MATCH($C14,FIXTURES!$B$2:$B$23,0),0)="",HLOOKUP(BB$2+1,FIXTURES!$C$2:$NC$23,MATCH($C14,FIXTURES!$B$2:$B$23,0),0)=""),HLOOKUP(BB$2+2,FIXTURES!$C$2:$NC$23,MATCH($C14,FIXTURES!$B$2:$B$23,0),0),IF(HLOOKUP(BB$2+1,FIXTURES!$C$2:$NC$23,MATCH($C14,FIXTURES!$B$2:$B$23,0),0)="",HLOOKUP(BB$2,FIXTURES!$C$2:$NC$23,MATCH($C14,FIXTURES!$B$2:$B$23,0),0),HLOOKUP(BB$2+1,FIXTURES!$C$2:$NC$23,MATCH($C14,FIXTURES!$B$2:$B$23,0),0)))),IF(AND(HLOOKUP(BB$2,FIXTURES!$C$2:$NC$23,MATCH($C14,FIXTURES!$B$2:$B$23,0),0)="",HLOOKUP(BB$2+1,FIXTURES!$C$2:$NC$23,MATCH($C14,FIXTURES!$B$2:$B$23,0),0)=""),HLOOKUP(BB$2+2,FIXTURES!$C$2:$NC$23,MATCH($C14,FIXTURES!$B$2:$B$23,0),0),IF(HLOOKUP(BB$2+1,FIXTURES!$C$2:$NC$23,MATCH($C14,FIXTURES!$B$2:$B$23,0),0)="",HLOOKUP(BB$2,FIXTURES!$C$2:$NC$23,MATCH($C14,FIXTURES!$B$2:$B$23,0),0),HLOOKUP(BB$2+1,FIXTURES!$C$2:$NC$23,MATCH($C14,FIXTURES!$B$2:$B$23,0),0))))</f>
        <v/>
      </c>
      <c r="BC14" s="117" t="str">
        <f>IF(BC$1="SAT",IF(AND(HLOOKUP(BC$2,FIXTURES!$C$2:$NC$23,MATCH($C14,FIXTURES!$B$2:$B$23,0),0)="",HLOOKUP(BC$2+1,FIXTURES!$C$2:$NC$23,MATCH($C14,FIXTURES!$B$2:$B$23,0),0)="",HLOOKUP(BC$2+2,FIXTURES!$C$2:$NC$23,MATCH($C14,FIXTURES!$B$2:$B$23,0),0)=""),HLOOKUP(BC$2-1,FIXTURES!$C$2:$NC$23,MATCH($C14,FIXTURES!$B$2:$B$23,0),0),IF(AND(HLOOKUP(BC$2,FIXTURES!$C$2:$NC$23,MATCH($C14,FIXTURES!$B$2:$B$23,0),0)="",HLOOKUP(BC$2+1,FIXTURES!$C$2:$NC$23,MATCH($C14,FIXTURES!$B$2:$B$23,0),0)=""),HLOOKUP(BC$2+2,FIXTURES!$C$2:$NC$23,MATCH($C14,FIXTURES!$B$2:$B$23,0),0),IF(HLOOKUP(BC$2+1,FIXTURES!$C$2:$NC$23,MATCH($C14,FIXTURES!$B$2:$B$23,0),0)="",HLOOKUP(BC$2,FIXTURES!$C$2:$NC$23,MATCH($C14,FIXTURES!$B$2:$B$23,0),0),HLOOKUP(BC$2+1,FIXTURES!$C$2:$NC$23,MATCH($C14,FIXTURES!$B$2:$B$23,0),0)))),IF(AND(HLOOKUP(BC$2,FIXTURES!$C$2:$NC$23,MATCH($C14,FIXTURES!$B$2:$B$23,0),0)="",HLOOKUP(BC$2+1,FIXTURES!$C$2:$NC$23,MATCH($C14,FIXTURES!$B$2:$B$23,0),0)=""),HLOOKUP(BC$2+2,FIXTURES!$C$2:$NC$23,MATCH($C14,FIXTURES!$B$2:$B$23,0),0),IF(HLOOKUP(BC$2+1,FIXTURES!$C$2:$NC$23,MATCH($C14,FIXTURES!$B$2:$B$23,0),0)="",HLOOKUP(BC$2,FIXTURES!$C$2:$NC$23,MATCH($C14,FIXTURES!$B$2:$B$23,0),0),HLOOKUP(BC$2+1,FIXTURES!$C$2:$NC$23,MATCH($C14,FIXTURES!$B$2:$B$23,0),0))))</f>
        <v>Sunderland</v>
      </c>
      <c r="BD14" s="117" t="str">
        <f>IF(BD$1="SAT",IF(AND(HLOOKUP(BD$2,FIXTURES!$C$2:$NC$23,MATCH($C14,FIXTURES!$B$2:$B$23,0),0)="",HLOOKUP(BD$2+1,FIXTURES!$C$2:$NC$23,MATCH($C14,FIXTURES!$B$2:$B$23,0),0)="",HLOOKUP(BD$2+2,FIXTURES!$C$2:$NC$23,MATCH($C14,FIXTURES!$B$2:$B$23,0),0)=""),HLOOKUP(BD$2-1,FIXTURES!$C$2:$NC$23,MATCH($C14,FIXTURES!$B$2:$B$23,0),0),IF(AND(HLOOKUP(BD$2,FIXTURES!$C$2:$NC$23,MATCH($C14,FIXTURES!$B$2:$B$23,0),0)="",HLOOKUP(BD$2+1,FIXTURES!$C$2:$NC$23,MATCH($C14,FIXTURES!$B$2:$B$23,0),0)=""),HLOOKUP(BD$2+2,FIXTURES!$C$2:$NC$23,MATCH($C14,FIXTURES!$B$2:$B$23,0),0),IF(HLOOKUP(BD$2+1,FIXTURES!$C$2:$NC$23,MATCH($C14,FIXTURES!$B$2:$B$23,0),0)="",HLOOKUP(BD$2,FIXTURES!$C$2:$NC$23,MATCH($C14,FIXTURES!$B$2:$B$23,0),0),HLOOKUP(BD$2+1,FIXTURES!$C$2:$NC$23,MATCH($C14,FIXTURES!$B$2:$B$23,0),0)))),IF(AND(HLOOKUP(BD$2,FIXTURES!$C$2:$NC$23,MATCH($C14,FIXTURES!$B$2:$B$23,0),0)="",HLOOKUP(BD$2+1,FIXTURES!$C$2:$NC$23,MATCH($C14,FIXTURES!$B$2:$B$23,0),0)=""),HLOOKUP(BD$2+2,FIXTURES!$C$2:$NC$23,MATCH($C14,FIXTURES!$B$2:$B$23,0),0),IF(HLOOKUP(BD$2+1,FIXTURES!$C$2:$NC$23,MATCH($C14,FIXTURES!$B$2:$B$23,0),0)="",HLOOKUP(BD$2,FIXTURES!$C$2:$NC$23,MATCH($C14,FIXTURES!$B$2:$B$23,0),0),HLOOKUP(BD$2+1,FIXTURES!$C$2:$NC$23,MATCH($C14,FIXTURES!$B$2:$B$23,0),0))))</f>
        <v/>
      </c>
      <c r="BE14" s="117" t="str">
        <f>IF(BE$1="SAT",IF(AND(HLOOKUP(BE$2,FIXTURES!$C$2:$NC$23,MATCH($C14,FIXTURES!$B$2:$B$23,0),0)="",HLOOKUP(BE$2+1,FIXTURES!$C$2:$NC$23,MATCH($C14,FIXTURES!$B$2:$B$23,0),0)="",HLOOKUP(BE$2+2,FIXTURES!$C$2:$NC$23,MATCH($C14,FIXTURES!$B$2:$B$23,0),0)=""),HLOOKUP(BE$2-1,FIXTURES!$C$2:$NC$23,MATCH($C14,FIXTURES!$B$2:$B$23,0),0),IF(AND(HLOOKUP(BE$2,FIXTURES!$C$2:$NC$23,MATCH($C14,FIXTURES!$B$2:$B$23,0),0)="",HLOOKUP(BE$2+1,FIXTURES!$C$2:$NC$23,MATCH($C14,FIXTURES!$B$2:$B$23,0),0)=""),HLOOKUP(BE$2+2,FIXTURES!$C$2:$NC$23,MATCH($C14,FIXTURES!$B$2:$B$23,0),0),IF(HLOOKUP(BE$2+1,FIXTURES!$C$2:$NC$23,MATCH($C14,FIXTURES!$B$2:$B$23,0),0)="",HLOOKUP(BE$2,FIXTURES!$C$2:$NC$23,MATCH($C14,FIXTURES!$B$2:$B$23,0),0),HLOOKUP(BE$2+1,FIXTURES!$C$2:$NC$23,MATCH($C14,FIXTURES!$B$2:$B$23,0),0)))),IF(AND(HLOOKUP(BE$2,FIXTURES!$C$2:$NC$23,MATCH($C14,FIXTURES!$B$2:$B$23,0),0)="",HLOOKUP(BE$2+1,FIXTURES!$C$2:$NC$23,MATCH($C14,FIXTURES!$B$2:$B$23,0),0)=""),HLOOKUP(BE$2+2,FIXTURES!$C$2:$NC$23,MATCH($C14,FIXTURES!$B$2:$B$23,0),0),IF(HLOOKUP(BE$2+1,FIXTURES!$C$2:$NC$23,MATCH($C14,FIXTURES!$B$2:$B$23,0),0)="",HLOOKUP(BE$2,FIXTURES!$C$2:$NC$23,MATCH($C14,FIXTURES!$B$2:$B$23,0),0),HLOOKUP(BE$2+1,FIXTURES!$C$2:$NC$23,MATCH($C14,FIXTURES!$B$2:$B$23,0),0))))</f>
        <v>che</v>
      </c>
      <c r="BF14" s="117" t="str">
        <f>IF(BF$1="SAT",IF(AND(HLOOKUP(BF$2,FIXTURES!$C$2:$NC$23,MATCH($C14,FIXTURES!$B$2:$B$23,0),0)="",HLOOKUP(BF$2+1,FIXTURES!$C$2:$NC$23,MATCH($C14,FIXTURES!$B$2:$B$23,0),0)="",HLOOKUP(BF$2+2,FIXTURES!$C$2:$NC$23,MATCH($C14,FIXTURES!$B$2:$B$23,0),0)=""),HLOOKUP(BF$2-1,FIXTURES!$C$2:$NC$23,MATCH($C14,FIXTURES!$B$2:$B$23,0),0),IF(AND(HLOOKUP(BF$2,FIXTURES!$C$2:$NC$23,MATCH($C14,FIXTURES!$B$2:$B$23,0),0)="",HLOOKUP(BF$2+1,FIXTURES!$C$2:$NC$23,MATCH($C14,FIXTURES!$B$2:$B$23,0),0)=""),HLOOKUP(BF$2+2,FIXTURES!$C$2:$NC$23,MATCH($C14,FIXTURES!$B$2:$B$23,0),0),IF(HLOOKUP(BF$2+1,FIXTURES!$C$2:$NC$23,MATCH($C14,FIXTURES!$B$2:$B$23,0),0)="",HLOOKUP(BF$2,FIXTURES!$C$2:$NC$23,MATCH($C14,FIXTURES!$B$2:$B$23,0),0),HLOOKUP(BF$2+1,FIXTURES!$C$2:$NC$23,MATCH($C14,FIXTURES!$B$2:$B$23,0),0)))),IF(AND(HLOOKUP(BF$2,FIXTURES!$C$2:$NC$23,MATCH($C14,FIXTURES!$B$2:$B$23,0),0)="",HLOOKUP(BF$2+1,FIXTURES!$C$2:$NC$23,MATCH($C14,FIXTURES!$B$2:$B$23,0),0)=""),HLOOKUP(BF$2+2,FIXTURES!$C$2:$NC$23,MATCH($C14,FIXTURES!$B$2:$B$23,0),0),IF(HLOOKUP(BF$2+1,FIXTURES!$C$2:$NC$23,MATCH($C14,FIXTURES!$B$2:$B$23,0),0)="",HLOOKUP(BF$2,FIXTURES!$C$2:$NC$23,MATCH($C14,FIXTURES!$B$2:$B$23,0),0),HLOOKUP(BF$2+1,FIXTURES!$C$2:$NC$23,MATCH($C14,FIXTURES!$B$2:$B$23,0),0))))</f>
        <v>Sunderland</v>
      </c>
      <c r="BG14" s="117" t="str">
        <f>IF(BG$1="SAT",IF(AND(HLOOKUP(BG$2,FIXTURES!$C$2:$NC$23,MATCH($C14,FIXTURES!$B$2:$B$23,0),0)="",HLOOKUP(BG$2+1,FIXTURES!$C$2:$NC$23,MATCH($C14,FIXTURES!$B$2:$B$23,0),0)="",HLOOKUP(BG$2+2,FIXTURES!$C$2:$NC$23,MATCH($C14,FIXTURES!$B$2:$B$23,0),0)=""),HLOOKUP(BG$2-1,FIXTURES!$C$2:$NC$23,MATCH($C14,FIXTURES!$B$2:$B$23,0),0),IF(AND(HLOOKUP(BG$2,FIXTURES!$C$2:$NC$23,MATCH($C14,FIXTURES!$B$2:$B$23,0),0)="",HLOOKUP(BG$2+1,FIXTURES!$C$2:$NC$23,MATCH($C14,FIXTURES!$B$2:$B$23,0),0)=""),HLOOKUP(BG$2+2,FIXTURES!$C$2:$NC$23,MATCH($C14,FIXTURES!$B$2:$B$23,0),0),IF(HLOOKUP(BG$2+1,FIXTURES!$C$2:$NC$23,MATCH($C14,FIXTURES!$B$2:$B$23,0),0)="",HLOOKUP(BG$2,FIXTURES!$C$2:$NC$23,MATCH($C14,FIXTURES!$B$2:$B$23,0),0),HLOOKUP(BG$2+1,FIXTURES!$C$2:$NC$23,MATCH($C14,FIXTURES!$B$2:$B$23,0),0)))),IF(AND(HLOOKUP(BG$2,FIXTURES!$C$2:$NC$23,MATCH($C14,FIXTURES!$B$2:$B$23,0),0)="",HLOOKUP(BG$2+1,FIXTURES!$C$2:$NC$23,MATCH($C14,FIXTURES!$B$2:$B$23,0),0)=""),HLOOKUP(BG$2+2,FIXTURES!$C$2:$NC$23,MATCH($C14,FIXTURES!$B$2:$B$23,0),0),IF(HLOOKUP(BG$2+1,FIXTURES!$C$2:$NC$23,MATCH($C14,FIXTURES!$B$2:$B$23,0),0)="",HLOOKUP(BG$2,FIXTURES!$C$2:$NC$23,MATCH($C14,FIXTURES!$B$2:$B$23,0),0),HLOOKUP(BG$2+1,FIXTURES!$C$2:$NC$23,MATCH($C14,FIXTURES!$B$2:$B$23,0),0))))</f>
        <v>NFO</v>
      </c>
      <c r="BH14" s="117" t="str">
        <f>IF(BH$1="SAT",IF(AND(HLOOKUP(BH$2,FIXTURES!$C$2:$NC$23,MATCH($C14,FIXTURES!$B$2:$B$23,0),0)="",HLOOKUP(BH$2+1,FIXTURES!$C$2:$NC$23,MATCH($C14,FIXTURES!$B$2:$B$23,0),0)="",HLOOKUP(BH$2+2,FIXTURES!$C$2:$NC$23,MATCH($C14,FIXTURES!$B$2:$B$23,0),0)=""),HLOOKUP(BH$2-1,FIXTURES!$C$2:$NC$23,MATCH($C14,FIXTURES!$B$2:$B$23,0),0),IF(AND(HLOOKUP(BH$2,FIXTURES!$C$2:$NC$23,MATCH($C14,FIXTURES!$B$2:$B$23,0),0)="",HLOOKUP(BH$2+1,FIXTURES!$C$2:$NC$23,MATCH($C14,FIXTURES!$B$2:$B$23,0),0)=""),HLOOKUP(BH$2+2,FIXTURES!$C$2:$NC$23,MATCH($C14,FIXTURES!$B$2:$B$23,0),0),IF(HLOOKUP(BH$2+1,FIXTURES!$C$2:$NC$23,MATCH($C14,FIXTURES!$B$2:$B$23,0),0)="",HLOOKUP(BH$2,FIXTURES!$C$2:$NC$23,MATCH($C14,FIXTURES!$B$2:$B$23,0),0),HLOOKUP(BH$2+1,FIXTURES!$C$2:$NC$23,MATCH($C14,FIXTURES!$B$2:$B$23,0),0)))),IF(AND(HLOOKUP(BH$2,FIXTURES!$C$2:$NC$23,MATCH($C14,FIXTURES!$B$2:$B$23,0),0)="",HLOOKUP(BH$2+1,FIXTURES!$C$2:$NC$23,MATCH($C14,FIXTURES!$B$2:$B$23,0),0)=""),HLOOKUP(BH$2+2,FIXTURES!$C$2:$NC$23,MATCH($C14,FIXTURES!$B$2:$B$23,0),0),IF(HLOOKUP(BH$2+1,FIXTURES!$C$2:$NC$23,MATCH($C14,FIXTURES!$B$2:$B$23,0),0)="",HLOOKUP(BH$2,FIXTURES!$C$2:$NC$23,MATCH($C14,FIXTURES!$B$2:$B$23,0),0),HLOOKUP(BH$2+1,FIXTURES!$C$2:$NC$23,MATCH($C14,FIXTURES!$B$2:$B$23,0),0))))</f>
        <v/>
      </c>
      <c r="BI14" s="117" t="str">
        <f>IF(BI$1="SAT",IF(AND(HLOOKUP(BI$2,FIXTURES!$C$2:$NC$23,MATCH($C14,FIXTURES!$B$2:$B$23,0),0)="",HLOOKUP(BI$2+1,FIXTURES!$C$2:$NC$23,MATCH($C14,FIXTURES!$B$2:$B$23,0),0)="",HLOOKUP(BI$2+2,FIXTURES!$C$2:$NC$23,MATCH($C14,FIXTURES!$B$2:$B$23,0),0)=""),HLOOKUP(BI$2-1,FIXTURES!$C$2:$NC$23,MATCH($C14,FIXTURES!$B$2:$B$23,0),0),IF(AND(HLOOKUP(BI$2,FIXTURES!$C$2:$NC$23,MATCH($C14,FIXTURES!$B$2:$B$23,0),0)="",HLOOKUP(BI$2+1,FIXTURES!$C$2:$NC$23,MATCH($C14,FIXTURES!$B$2:$B$23,0),0)=""),HLOOKUP(BI$2+2,FIXTURES!$C$2:$NC$23,MATCH($C14,FIXTURES!$B$2:$B$23,0),0),IF(HLOOKUP(BI$2+1,FIXTURES!$C$2:$NC$23,MATCH($C14,FIXTURES!$B$2:$B$23,0),0)="",HLOOKUP(BI$2,FIXTURES!$C$2:$NC$23,MATCH($C14,FIXTURES!$B$2:$B$23,0),0),HLOOKUP(BI$2+1,FIXTURES!$C$2:$NC$23,MATCH($C14,FIXTURES!$B$2:$B$23,0),0)))),IF(AND(HLOOKUP(BI$2,FIXTURES!$C$2:$NC$23,MATCH($C14,FIXTURES!$B$2:$B$23,0),0)="",HLOOKUP(BI$2+1,FIXTURES!$C$2:$NC$23,MATCH($C14,FIXTURES!$B$2:$B$23,0),0)=""),HLOOKUP(BI$2+2,FIXTURES!$C$2:$NC$23,MATCH($C14,FIXTURES!$B$2:$B$23,0),0),IF(HLOOKUP(BI$2+1,FIXTURES!$C$2:$NC$23,MATCH($C14,FIXTURES!$B$2:$B$23,0),0)="",HLOOKUP(BI$2,FIXTURES!$C$2:$NC$23,MATCH($C14,FIXTURES!$B$2:$B$23,0),0),HLOOKUP(BI$2+1,FIXTURES!$C$2:$NC$23,MATCH($C14,FIXTURES!$B$2:$B$23,0),0))))</f>
        <v>bha</v>
      </c>
      <c r="BJ14" s="117" t="str">
        <f>IF(BJ$1="SAT",IF(AND(HLOOKUP(BJ$2,FIXTURES!$C$2:$NC$23,MATCH($C14,FIXTURES!$B$2:$B$23,0),0)="",HLOOKUP(BJ$2+1,FIXTURES!$C$2:$NC$23,MATCH($C14,FIXTURES!$B$2:$B$23,0),0)="",HLOOKUP(BJ$2+2,FIXTURES!$C$2:$NC$23,MATCH($C14,FIXTURES!$B$2:$B$23,0),0)=""),HLOOKUP(BJ$2-1,FIXTURES!$C$2:$NC$23,MATCH($C14,FIXTURES!$B$2:$B$23,0),0),IF(AND(HLOOKUP(BJ$2,FIXTURES!$C$2:$NC$23,MATCH($C14,FIXTURES!$B$2:$B$23,0),0)="",HLOOKUP(BJ$2+1,FIXTURES!$C$2:$NC$23,MATCH($C14,FIXTURES!$B$2:$B$23,0),0)=""),HLOOKUP(BJ$2+2,FIXTURES!$C$2:$NC$23,MATCH($C14,FIXTURES!$B$2:$B$23,0),0),IF(HLOOKUP(BJ$2+1,FIXTURES!$C$2:$NC$23,MATCH($C14,FIXTURES!$B$2:$B$23,0),0)="",HLOOKUP(BJ$2,FIXTURES!$C$2:$NC$23,MATCH($C14,FIXTURES!$B$2:$B$23,0),0),HLOOKUP(BJ$2+1,FIXTURES!$C$2:$NC$23,MATCH($C14,FIXTURES!$B$2:$B$23,0),0)))),IF(AND(HLOOKUP(BJ$2,FIXTURES!$C$2:$NC$23,MATCH($C14,FIXTURES!$B$2:$B$23,0),0)="",HLOOKUP(BJ$2+1,FIXTURES!$C$2:$NC$23,MATCH($C14,FIXTURES!$B$2:$B$23,0),0)=""),HLOOKUP(BJ$2+2,FIXTURES!$C$2:$NC$23,MATCH($C14,FIXTURES!$B$2:$B$23,0),0),IF(HLOOKUP(BJ$2+1,FIXTURES!$C$2:$NC$23,MATCH($C14,FIXTURES!$B$2:$B$23,0),0)="",HLOOKUP(BJ$2,FIXTURES!$C$2:$NC$23,MATCH($C14,FIXTURES!$B$2:$B$23,0),0),HLOOKUP(BJ$2+1,FIXTURES!$C$2:$NC$23,MATCH($C14,FIXTURES!$B$2:$B$23,0),0))))</f>
        <v/>
      </c>
      <c r="BK14" s="117" t="str">
        <f>IF(BK$1="SAT",IF(AND(HLOOKUP(BK$2,FIXTURES!$C$2:$NC$23,MATCH($C14,FIXTURES!$B$2:$B$23,0),0)="",HLOOKUP(BK$2+1,FIXTURES!$C$2:$NC$23,MATCH($C14,FIXTURES!$B$2:$B$23,0),0)="",HLOOKUP(BK$2+2,FIXTURES!$C$2:$NC$23,MATCH($C14,FIXTURES!$B$2:$B$23,0),0)=""),HLOOKUP(BK$2-1,FIXTURES!$C$2:$NC$23,MATCH($C14,FIXTURES!$B$2:$B$23,0),0),IF(AND(HLOOKUP(BK$2,FIXTURES!$C$2:$NC$23,MATCH($C14,FIXTURES!$B$2:$B$23,0),0)="",HLOOKUP(BK$2+1,FIXTURES!$C$2:$NC$23,MATCH($C14,FIXTURES!$B$2:$B$23,0),0)=""),HLOOKUP(BK$2+2,FIXTURES!$C$2:$NC$23,MATCH($C14,FIXTURES!$B$2:$B$23,0),0),IF(HLOOKUP(BK$2+1,FIXTURES!$C$2:$NC$23,MATCH($C14,FIXTURES!$B$2:$B$23,0),0)="",HLOOKUP(BK$2,FIXTURES!$C$2:$NC$23,MATCH($C14,FIXTURES!$B$2:$B$23,0),0),HLOOKUP(BK$2+1,FIXTURES!$C$2:$NC$23,MATCH($C14,FIXTURES!$B$2:$B$23,0),0)))),IF(AND(HLOOKUP(BK$2,FIXTURES!$C$2:$NC$23,MATCH($C14,FIXTURES!$B$2:$B$23,0),0)="",HLOOKUP(BK$2+1,FIXTURES!$C$2:$NC$23,MATCH($C14,FIXTURES!$B$2:$B$23,0),0)=""),HLOOKUP(BK$2+2,FIXTURES!$C$2:$NC$23,MATCH($C14,FIXTURES!$B$2:$B$23,0),0),IF(HLOOKUP(BK$2+1,FIXTURES!$C$2:$NC$23,MATCH($C14,FIXTURES!$B$2:$B$23,0),0)="",HLOOKUP(BK$2,FIXTURES!$C$2:$NC$23,MATCH($C14,FIXTURES!$B$2:$B$23,0),0),HLOOKUP(BK$2+1,FIXTURES!$C$2:$NC$23,MATCH($C14,FIXTURES!$B$2:$B$23,0),0))))</f>
        <v>WOL</v>
      </c>
      <c r="BL14" s="117" t="str">
        <f>IF(BL$1="SAT",IF(AND(HLOOKUP(BL$2,FIXTURES!$C$2:$NC$23,MATCH($C14,FIXTURES!$B$2:$B$23,0),0)="",HLOOKUP(BL$2+1,FIXTURES!$C$2:$NC$23,MATCH($C14,FIXTURES!$B$2:$B$23,0),0)="",HLOOKUP(BL$2+2,FIXTURES!$C$2:$NC$23,MATCH($C14,FIXTURES!$B$2:$B$23,0),0)=""),HLOOKUP(BL$2-1,FIXTURES!$C$2:$NC$23,MATCH($C14,FIXTURES!$B$2:$B$23,0),0),IF(AND(HLOOKUP(BL$2,FIXTURES!$C$2:$NC$23,MATCH($C14,FIXTURES!$B$2:$B$23,0),0)="",HLOOKUP(BL$2+1,FIXTURES!$C$2:$NC$23,MATCH($C14,FIXTURES!$B$2:$B$23,0),0)=""),HLOOKUP(BL$2+2,FIXTURES!$C$2:$NC$23,MATCH($C14,FIXTURES!$B$2:$B$23,0),0),IF(HLOOKUP(BL$2+1,FIXTURES!$C$2:$NC$23,MATCH($C14,FIXTURES!$B$2:$B$23,0),0)="",HLOOKUP(BL$2,FIXTURES!$C$2:$NC$23,MATCH($C14,FIXTURES!$B$2:$B$23,0),0),HLOOKUP(BL$2+1,FIXTURES!$C$2:$NC$23,MATCH($C14,FIXTURES!$B$2:$B$23,0),0)))),IF(AND(HLOOKUP(BL$2,FIXTURES!$C$2:$NC$23,MATCH($C14,FIXTURES!$B$2:$B$23,0),0)="",HLOOKUP(BL$2+1,FIXTURES!$C$2:$NC$23,MATCH($C14,FIXTURES!$B$2:$B$23,0),0)=""),HLOOKUP(BL$2+2,FIXTURES!$C$2:$NC$23,MATCH($C14,FIXTURES!$B$2:$B$23,0),0),IF(HLOOKUP(BL$2+1,FIXTURES!$C$2:$NC$23,MATCH($C14,FIXTURES!$B$2:$B$23,0),0)="",HLOOKUP(BL$2,FIXTURES!$C$2:$NC$23,MATCH($C14,FIXTURES!$B$2:$B$23,0),0),HLOOKUP(BL$2+1,FIXTURES!$C$2:$NC$23,MATCH($C14,FIXTURES!$B$2:$B$23,0),0))))</f>
        <v>Leeds United</v>
      </c>
      <c r="BM14" s="117" t="str">
        <f>IF(BM$1="SAT",IF(AND(HLOOKUP(BM$2,FIXTURES!$C$2:$NC$23,MATCH($C14,FIXTURES!$B$2:$B$23,0),0)="",HLOOKUP(BM$2+1,FIXTURES!$C$2:$NC$23,MATCH($C14,FIXTURES!$B$2:$B$23,0),0)="",HLOOKUP(BM$2+2,FIXTURES!$C$2:$NC$23,MATCH($C14,FIXTURES!$B$2:$B$23,0),0)=""),HLOOKUP(BM$2-1,FIXTURES!$C$2:$NC$23,MATCH($C14,FIXTURES!$B$2:$B$23,0),0),IF(AND(HLOOKUP(BM$2,FIXTURES!$C$2:$NC$23,MATCH($C14,FIXTURES!$B$2:$B$23,0),0)="",HLOOKUP(BM$2+1,FIXTURES!$C$2:$NC$23,MATCH($C14,FIXTURES!$B$2:$B$23,0),0)=""),HLOOKUP(BM$2+2,FIXTURES!$C$2:$NC$23,MATCH($C14,FIXTURES!$B$2:$B$23,0),0),IF(HLOOKUP(BM$2+1,FIXTURES!$C$2:$NC$23,MATCH($C14,FIXTURES!$B$2:$B$23,0),0)="",HLOOKUP(BM$2,FIXTURES!$C$2:$NC$23,MATCH($C14,FIXTURES!$B$2:$B$23,0),0),HLOOKUP(BM$2+1,FIXTURES!$C$2:$NC$23,MATCH($C14,FIXTURES!$B$2:$B$23,0),0)))),IF(AND(HLOOKUP(BM$2,FIXTURES!$C$2:$NC$23,MATCH($C14,FIXTURES!$B$2:$B$23,0),0)="",HLOOKUP(BM$2+1,FIXTURES!$C$2:$NC$23,MATCH($C14,FIXTURES!$B$2:$B$23,0),0)=""),HLOOKUP(BM$2+2,FIXTURES!$C$2:$NC$23,MATCH($C14,FIXTURES!$B$2:$B$23,0),0),IF(HLOOKUP(BM$2+1,FIXTURES!$C$2:$NC$23,MATCH($C14,FIXTURES!$B$2:$B$23,0),0)="",HLOOKUP(BM$2,FIXTURES!$C$2:$NC$23,MATCH($C14,FIXTURES!$B$2:$B$23,0),0),HLOOKUP(BM$2+1,FIXTURES!$C$2:$NC$23,MATCH($C14,FIXTURES!$B$2:$B$23,0),0))))</f>
        <v>bre</v>
      </c>
      <c r="BN14" s="117" t="str">
        <f>IF(BN$1="SAT",IF(AND(HLOOKUP(BN$2,FIXTURES!$C$2:$NC$23,MATCH($C14,FIXTURES!$B$2:$B$23,0),0)="",HLOOKUP(BN$2+1,FIXTURES!$C$2:$NC$23,MATCH($C14,FIXTURES!$B$2:$B$23,0),0)="",HLOOKUP(BN$2+2,FIXTURES!$C$2:$NC$23,MATCH($C14,FIXTURES!$B$2:$B$23,0),0)=""),HLOOKUP(BN$2-1,FIXTURES!$C$2:$NC$23,MATCH($C14,FIXTURES!$B$2:$B$23,0),0),IF(AND(HLOOKUP(BN$2,FIXTURES!$C$2:$NC$23,MATCH($C14,FIXTURES!$B$2:$B$23,0),0)="",HLOOKUP(BN$2+1,FIXTURES!$C$2:$NC$23,MATCH($C14,FIXTURES!$B$2:$B$23,0),0)=""),HLOOKUP(BN$2+2,FIXTURES!$C$2:$NC$23,MATCH($C14,FIXTURES!$B$2:$B$23,0),0),IF(HLOOKUP(BN$2+1,FIXTURES!$C$2:$NC$23,MATCH($C14,FIXTURES!$B$2:$B$23,0),0)="",HLOOKUP(BN$2,FIXTURES!$C$2:$NC$23,MATCH($C14,FIXTURES!$B$2:$B$23,0),0),HLOOKUP(BN$2+1,FIXTURES!$C$2:$NC$23,MATCH($C14,FIXTURES!$B$2:$B$23,0),0)))),IF(AND(HLOOKUP(BN$2,FIXTURES!$C$2:$NC$23,MATCH($C14,FIXTURES!$B$2:$B$23,0),0)="",HLOOKUP(BN$2+1,FIXTURES!$C$2:$NC$23,MATCH($C14,FIXTURES!$B$2:$B$23,0),0)=""),HLOOKUP(BN$2+2,FIXTURES!$C$2:$NC$23,MATCH($C14,FIXTURES!$B$2:$B$23,0),0),IF(HLOOKUP(BN$2+1,FIXTURES!$C$2:$NC$23,MATCH($C14,FIXTURES!$B$2:$B$23,0),0)="",HLOOKUP(BN$2,FIXTURES!$C$2:$NC$23,MATCH($C14,FIXTURES!$B$2:$B$23,0),0),HLOOKUP(BN$2+1,FIXTURES!$C$2:$NC$23,MATCH($C14,FIXTURES!$B$2:$B$23,0),0))))</f>
        <v/>
      </c>
      <c r="BO14" s="117" t="str">
        <f>IF(BO$1="SAT",IF(AND(HLOOKUP(BO$2,FIXTURES!$C$2:$NC$23,MATCH($C14,FIXTURES!$B$2:$B$23,0),0)="",HLOOKUP(BO$2+1,FIXTURES!$C$2:$NC$23,MATCH($C14,FIXTURES!$B$2:$B$23,0),0)="",HLOOKUP(BO$2+2,FIXTURES!$C$2:$NC$23,MATCH($C14,FIXTURES!$B$2:$B$23,0),0)=""),HLOOKUP(BO$2-1,FIXTURES!$C$2:$NC$23,MATCH($C14,FIXTURES!$B$2:$B$23,0),0),IF(AND(HLOOKUP(BO$2,FIXTURES!$C$2:$NC$23,MATCH($C14,FIXTURES!$B$2:$B$23,0),0)="",HLOOKUP(BO$2+1,FIXTURES!$C$2:$NC$23,MATCH($C14,FIXTURES!$B$2:$B$23,0),0)=""),HLOOKUP(BO$2+2,FIXTURES!$C$2:$NC$23,MATCH($C14,FIXTURES!$B$2:$B$23,0),0),IF(HLOOKUP(BO$2+1,FIXTURES!$C$2:$NC$23,MATCH($C14,FIXTURES!$B$2:$B$23,0),0)="",HLOOKUP(BO$2,FIXTURES!$C$2:$NC$23,MATCH($C14,FIXTURES!$B$2:$B$23,0),0),HLOOKUP(BO$2+1,FIXTURES!$C$2:$NC$23,MATCH($C14,FIXTURES!$B$2:$B$23,0),0)))),IF(AND(HLOOKUP(BO$2,FIXTURES!$C$2:$NC$23,MATCH($C14,FIXTURES!$B$2:$B$23,0),0)="",HLOOKUP(BO$2+1,FIXTURES!$C$2:$NC$23,MATCH($C14,FIXTURES!$B$2:$B$23,0),0)=""),HLOOKUP(BO$2+2,FIXTURES!$C$2:$NC$23,MATCH($C14,FIXTURES!$B$2:$B$23,0),0),IF(HLOOKUP(BO$2+1,FIXTURES!$C$2:$NC$23,MATCH($C14,FIXTURES!$B$2:$B$23,0),0)="",HLOOKUP(BO$2,FIXTURES!$C$2:$NC$23,MATCH($C14,FIXTURES!$B$2:$B$23,0),0),HLOOKUP(BO$2+1,FIXTURES!$C$2:$NC$23,MATCH($C14,FIXTURES!$B$2:$B$23,0),0))))</f>
        <v>ARS</v>
      </c>
      <c r="BP14" s="117" t="str">
        <f>IF(BP$1="SAT",IF(AND(HLOOKUP(BP$2,FIXTURES!$C$2:$NC$23,MATCH($C14,FIXTURES!$B$2:$B$23,0),0)="",HLOOKUP(BP$2+1,FIXTURES!$C$2:$NC$23,MATCH($C14,FIXTURES!$B$2:$B$23,0),0)="",HLOOKUP(BP$2+2,FIXTURES!$C$2:$NC$23,MATCH($C14,FIXTURES!$B$2:$B$23,0),0)=""),HLOOKUP(BP$2-1,FIXTURES!$C$2:$NC$23,MATCH($C14,FIXTURES!$B$2:$B$23,0),0),IF(AND(HLOOKUP(BP$2,FIXTURES!$C$2:$NC$23,MATCH($C14,FIXTURES!$B$2:$B$23,0),0)="",HLOOKUP(BP$2+1,FIXTURES!$C$2:$NC$23,MATCH($C14,FIXTURES!$B$2:$B$23,0),0)=""),HLOOKUP(BP$2+2,FIXTURES!$C$2:$NC$23,MATCH($C14,FIXTURES!$B$2:$B$23,0),0),IF(HLOOKUP(BP$2+1,FIXTURES!$C$2:$NC$23,MATCH($C14,FIXTURES!$B$2:$B$23,0),0)="",HLOOKUP(BP$2,FIXTURES!$C$2:$NC$23,MATCH($C14,FIXTURES!$B$2:$B$23,0),0),HLOOKUP(BP$2+1,FIXTURES!$C$2:$NC$23,MATCH($C14,FIXTURES!$B$2:$B$23,0),0)))),IF(AND(HLOOKUP(BP$2,FIXTURES!$C$2:$NC$23,MATCH($C14,FIXTURES!$B$2:$B$23,0),0)="",HLOOKUP(BP$2+1,FIXTURES!$C$2:$NC$23,MATCH($C14,FIXTURES!$B$2:$B$23,0),0)=""),HLOOKUP(BP$2+2,FIXTURES!$C$2:$NC$23,MATCH($C14,FIXTURES!$B$2:$B$23,0),0),IF(HLOOKUP(BP$2+1,FIXTURES!$C$2:$NC$23,MATCH($C14,FIXTURES!$B$2:$B$23,0),0)="",HLOOKUP(BP$2,FIXTURES!$C$2:$NC$23,MATCH($C14,FIXTURES!$B$2:$B$23,0),0),HLOOKUP(BP$2+1,FIXTURES!$C$2:$NC$23,MATCH($C14,FIXTURES!$B$2:$B$23,0),0))))</f>
        <v/>
      </c>
      <c r="BQ14" s="117" t="str">
        <f>IF(BQ$1="SAT",IF(AND(HLOOKUP(BQ$2,FIXTURES!$C$2:$NC$23,MATCH($C14,FIXTURES!$B$2:$B$23,0),0)="",HLOOKUP(BQ$2+1,FIXTURES!$C$2:$NC$23,MATCH($C14,FIXTURES!$B$2:$B$23,0),0)="",HLOOKUP(BQ$2+2,FIXTURES!$C$2:$NC$23,MATCH($C14,FIXTURES!$B$2:$B$23,0),0)=""),HLOOKUP(BQ$2-1,FIXTURES!$C$2:$NC$23,MATCH($C14,FIXTURES!$B$2:$B$23,0),0),IF(AND(HLOOKUP(BQ$2,FIXTURES!$C$2:$NC$23,MATCH($C14,FIXTURES!$B$2:$B$23,0),0)="",HLOOKUP(BQ$2+1,FIXTURES!$C$2:$NC$23,MATCH($C14,FIXTURES!$B$2:$B$23,0),0)=""),HLOOKUP(BQ$2+2,FIXTURES!$C$2:$NC$23,MATCH($C14,FIXTURES!$B$2:$B$23,0),0),IF(HLOOKUP(BQ$2+1,FIXTURES!$C$2:$NC$23,MATCH($C14,FIXTURES!$B$2:$B$23,0),0)="",HLOOKUP(BQ$2,FIXTURES!$C$2:$NC$23,MATCH($C14,FIXTURES!$B$2:$B$23,0),0),HLOOKUP(BQ$2+1,FIXTURES!$C$2:$NC$23,MATCH($C14,FIXTURES!$B$2:$B$23,0),0)))),IF(AND(HLOOKUP(BQ$2,FIXTURES!$C$2:$NC$23,MATCH($C14,FIXTURES!$B$2:$B$23,0),0)="",HLOOKUP(BQ$2+1,FIXTURES!$C$2:$NC$23,MATCH($C14,FIXTURES!$B$2:$B$23,0),0)=""),HLOOKUP(BQ$2+2,FIXTURES!$C$2:$NC$23,MATCH($C14,FIXTURES!$B$2:$B$23,0),0),IF(HLOOKUP(BQ$2+1,FIXTURES!$C$2:$NC$23,MATCH($C14,FIXTURES!$B$2:$B$23,0),0)="",HLOOKUP(BQ$2,FIXTURES!$C$2:$NC$23,MATCH($C14,FIXTURES!$B$2:$B$23,0),0),HLOOKUP(BQ$2+1,FIXTURES!$C$2:$NC$23,MATCH($C14,FIXTURES!$B$2:$B$23,0),0))))</f>
        <v>Manchester Utd</v>
      </c>
      <c r="BR14" s="117" t="str">
        <f>IF(BR$1="SAT",IF(AND(HLOOKUP(BR$2,FIXTURES!$C$2:$NC$23,MATCH($C14,FIXTURES!$B$2:$B$23,0),0)="",HLOOKUP(BR$2+1,FIXTURES!$C$2:$NC$23,MATCH($C14,FIXTURES!$B$2:$B$23,0),0)="",HLOOKUP(BR$2+2,FIXTURES!$C$2:$NC$23,MATCH($C14,FIXTURES!$B$2:$B$23,0),0)=""),HLOOKUP(BR$2-1,FIXTURES!$C$2:$NC$23,MATCH($C14,FIXTURES!$B$2:$B$23,0),0),IF(AND(HLOOKUP(BR$2,FIXTURES!$C$2:$NC$23,MATCH($C14,FIXTURES!$B$2:$B$23,0),0)="",HLOOKUP(BR$2+1,FIXTURES!$C$2:$NC$23,MATCH($C14,FIXTURES!$B$2:$B$23,0),0)=""),HLOOKUP(BR$2+2,FIXTURES!$C$2:$NC$23,MATCH($C14,FIXTURES!$B$2:$B$23,0),0),IF(HLOOKUP(BR$2+1,FIXTURES!$C$2:$NC$23,MATCH($C14,FIXTURES!$B$2:$B$23,0),0)="",HLOOKUP(BR$2,FIXTURES!$C$2:$NC$23,MATCH($C14,FIXTURES!$B$2:$B$23,0),0),HLOOKUP(BR$2+1,FIXTURES!$C$2:$NC$23,MATCH($C14,FIXTURES!$B$2:$B$23,0),0)))),IF(AND(HLOOKUP(BR$2,FIXTURES!$C$2:$NC$23,MATCH($C14,FIXTURES!$B$2:$B$23,0),0)="",HLOOKUP(BR$2+1,FIXTURES!$C$2:$NC$23,MATCH($C14,FIXTURES!$B$2:$B$23,0),0)=""),HLOOKUP(BR$2+2,FIXTURES!$C$2:$NC$23,MATCH($C14,FIXTURES!$B$2:$B$23,0),0),IF(HLOOKUP(BR$2+1,FIXTURES!$C$2:$NC$23,MATCH($C14,FIXTURES!$B$2:$B$23,0),0)="",HLOOKUP(BR$2,FIXTURES!$C$2:$NC$23,MATCH($C14,FIXTURES!$B$2:$B$23,0),0),HLOOKUP(BR$2+1,FIXTURES!$C$2:$NC$23,MATCH($C14,FIXTURES!$B$2:$B$23,0),0))))</f>
        <v/>
      </c>
      <c r="BS14" s="117" t="str">
        <f>IF(BS$1="SAT",IF(AND(HLOOKUP(BS$2,FIXTURES!$C$2:$NC$23,MATCH($C14,FIXTURES!$B$2:$B$23,0),0)="",HLOOKUP(BS$2+1,FIXTURES!$C$2:$NC$23,MATCH($C14,FIXTURES!$B$2:$B$23,0),0)="",HLOOKUP(BS$2+2,FIXTURES!$C$2:$NC$23,MATCH($C14,FIXTURES!$B$2:$B$23,0),0)=""),HLOOKUP(BS$2-1,FIXTURES!$C$2:$NC$23,MATCH($C14,FIXTURES!$B$2:$B$23,0),0),IF(AND(HLOOKUP(BS$2,FIXTURES!$C$2:$NC$23,MATCH($C14,FIXTURES!$B$2:$B$23,0),0)="",HLOOKUP(BS$2+1,FIXTURES!$C$2:$NC$23,MATCH($C14,FIXTURES!$B$2:$B$23,0),0)=""),HLOOKUP(BS$2+2,FIXTURES!$C$2:$NC$23,MATCH($C14,FIXTURES!$B$2:$B$23,0),0),IF(HLOOKUP(BS$2+1,FIXTURES!$C$2:$NC$23,MATCH($C14,FIXTURES!$B$2:$B$23,0),0)="",HLOOKUP(BS$2,FIXTURES!$C$2:$NC$23,MATCH($C14,FIXTURES!$B$2:$B$23,0),0),HLOOKUP(BS$2+1,FIXTURES!$C$2:$NC$23,MATCH($C14,FIXTURES!$B$2:$B$23,0),0)))),IF(AND(HLOOKUP(BS$2,FIXTURES!$C$2:$NC$23,MATCH($C14,FIXTURES!$B$2:$B$23,0),0)="",HLOOKUP(BS$2+1,FIXTURES!$C$2:$NC$23,MATCH($C14,FIXTURES!$B$2:$B$23,0),0)=""),HLOOKUP(BS$2+2,FIXTURES!$C$2:$NC$23,MATCH($C14,FIXTURES!$B$2:$B$23,0),0),IF(HLOOKUP(BS$2+1,FIXTURES!$C$2:$NC$23,MATCH($C14,FIXTURES!$B$2:$B$23,0),0)="",HLOOKUP(BS$2,FIXTURES!$C$2:$NC$23,MATCH($C14,FIXTURES!$B$2:$B$23,0),0),HLOOKUP(BS$2+1,FIXTURES!$C$2:$NC$23,MATCH($C14,FIXTURES!$B$2:$B$23,0),0))))</f>
        <v/>
      </c>
      <c r="BT14" s="117" t="str">
        <f>IF(BT$1="SAT",IF(AND(HLOOKUP(BT$2,FIXTURES!$C$2:$NC$23,MATCH($C14,FIXTURES!$B$2:$B$23,0),0)="",HLOOKUP(BT$2+1,FIXTURES!$C$2:$NC$23,MATCH($C14,FIXTURES!$B$2:$B$23,0),0)="",HLOOKUP(BT$2+2,FIXTURES!$C$2:$NC$23,MATCH($C14,FIXTURES!$B$2:$B$23,0),0)=""),HLOOKUP(BT$2-1,FIXTURES!$C$2:$NC$23,MATCH($C14,FIXTURES!$B$2:$B$23,0),0),IF(AND(HLOOKUP(BT$2,FIXTURES!$C$2:$NC$23,MATCH($C14,FIXTURES!$B$2:$B$23,0),0)="",HLOOKUP(BT$2+1,FIXTURES!$C$2:$NC$23,MATCH($C14,FIXTURES!$B$2:$B$23,0),0)=""),HLOOKUP(BT$2+2,FIXTURES!$C$2:$NC$23,MATCH($C14,FIXTURES!$B$2:$B$23,0),0),IF(HLOOKUP(BT$2+1,FIXTURES!$C$2:$NC$23,MATCH($C14,FIXTURES!$B$2:$B$23,0),0)="",HLOOKUP(BT$2,FIXTURES!$C$2:$NC$23,MATCH($C14,FIXTURES!$B$2:$B$23,0),0),HLOOKUP(BT$2+1,FIXTURES!$C$2:$NC$23,MATCH($C14,FIXTURES!$B$2:$B$23,0),0)))),IF(AND(HLOOKUP(BT$2,FIXTURES!$C$2:$NC$23,MATCH($C14,FIXTURES!$B$2:$B$23,0),0)="",HLOOKUP(BT$2+1,FIXTURES!$C$2:$NC$23,MATCH($C14,FIXTURES!$B$2:$B$23,0),0)=""),HLOOKUP(BT$2+2,FIXTURES!$C$2:$NC$23,MATCH($C14,FIXTURES!$B$2:$B$23,0),0),IF(HLOOKUP(BT$2+1,FIXTURES!$C$2:$NC$23,MATCH($C14,FIXTURES!$B$2:$B$23,0),0)="",HLOOKUP(BT$2,FIXTURES!$C$2:$NC$23,MATCH($C14,FIXTURES!$B$2:$B$23,0),0),HLOOKUP(BT$2+1,FIXTURES!$C$2:$NC$23,MATCH($C14,FIXTURES!$B$2:$B$23,0),0))))</f>
        <v/>
      </c>
      <c r="BU14" s="117" t="str">
        <f>IF(BU$1="SAT",IF(AND(HLOOKUP(BU$2,FIXTURES!$C$2:$NC$23,MATCH($C14,FIXTURES!$B$2:$B$23,0),0)="",HLOOKUP(BU$2+1,FIXTURES!$C$2:$NC$23,MATCH($C14,FIXTURES!$B$2:$B$23,0),0)="",HLOOKUP(BU$2+2,FIXTURES!$C$2:$NC$23,MATCH($C14,FIXTURES!$B$2:$B$23,0),0)=""),HLOOKUP(BU$2-1,FIXTURES!$C$2:$NC$23,MATCH($C14,FIXTURES!$B$2:$B$23,0),0),IF(AND(HLOOKUP(BU$2,FIXTURES!$C$2:$NC$23,MATCH($C14,FIXTURES!$B$2:$B$23,0),0)="",HLOOKUP(BU$2+1,FIXTURES!$C$2:$NC$23,MATCH($C14,FIXTURES!$B$2:$B$23,0),0)=""),HLOOKUP(BU$2+2,FIXTURES!$C$2:$NC$23,MATCH($C14,FIXTURES!$B$2:$B$23,0),0),IF(HLOOKUP(BU$2+1,FIXTURES!$C$2:$NC$23,MATCH($C14,FIXTURES!$B$2:$B$23,0),0)="",HLOOKUP(BU$2,FIXTURES!$C$2:$NC$23,MATCH($C14,FIXTURES!$B$2:$B$23,0),0),HLOOKUP(BU$2+1,FIXTURES!$C$2:$NC$23,MATCH($C14,FIXTURES!$B$2:$B$23,0),0)))),IF(AND(HLOOKUP(BU$2,FIXTURES!$C$2:$NC$23,MATCH($C14,FIXTURES!$B$2:$B$23,0),0)="",HLOOKUP(BU$2+1,FIXTURES!$C$2:$NC$23,MATCH($C14,FIXTURES!$B$2:$B$23,0),0)=""),HLOOKUP(BU$2+2,FIXTURES!$C$2:$NC$23,MATCH($C14,FIXTURES!$B$2:$B$23,0),0),IF(HLOOKUP(BU$2+1,FIXTURES!$C$2:$NC$23,MATCH($C14,FIXTURES!$B$2:$B$23,0),0)="",HLOOKUP(BU$2,FIXTURES!$C$2:$NC$23,MATCH($C14,FIXTURES!$B$2:$B$23,0),0),HLOOKUP(BU$2+1,FIXTURES!$C$2:$NC$23,MATCH($C14,FIXTURES!$B$2:$B$23,0),0))))</f>
        <v>bou</v>
      </c>
      <c r="BV14" s="117" t="str">
        <f>IF(BV$1="SAT",IF(AND(HLOOKUP(BV$2,FIXTURES!$C$2:$NC$23,MATCH($C14,FIXTURES!$B$2:$B$23,0),0)="",HLOOKUP(BV$2+1,FIXTURES!$C$2:$NC$23,MATCH($C14,FIXTURES!$B$2:$B$23,0),0)="",HLOOKUP(BV$2+2,FIXTURES!$C$2:$NC$23,MATCH($C14,FIXTURES!$B$2:$B$23,0),0)=""),HLOOKUP(BV$2-1,FIXTURES!$C$2:$NC$23,MATCH($C14,FIXTURES!$B$2:$B$23,0),0),IF(AND(HLOOKUP(BV$2,FIXTURES!$C$2:$NC$23,MATCH($C14,FIXTURES!$B$2:$B$23,0),0)="",HLOOKUP(BV$2+1,FIXTURES!$C$2:$NC$23,MATCH($C14,FIXTURES!$B$2:$B$23,0),0)=""),HLOOKUP(BV$2+2,FIXTURES!$C$2:$NC$23,MATCH($C14,FIXTURES!$B$2:$B$23,0),0),IF(HLOOKUP(BV$2+1,FIXTURES!$C$2:$NC$23,MATCH($C14,FIXTURES!$B$2:$B$23,0),0)="",HLOOKUP(BV$2,FIXTURES!$C$2:$NC$23,MATCH($C14,FIXTURES!$B$2:$B$23,0),0),HLOOKUP(BV$2+1,FIXTURES!$C$2:$NC$23,MATCH($C14,FIXTURES!$B$2:$B$23,0),0)))),IF(AND(HLOOKUP(BV$2,FIXTURES!$C$2:$NC$23,MATCH($C14,FIXTURES!$B$2:$B$23,0),0)="",HLOOKUP(BV$2+1,FIXTURES!$C$2:$NC$23,MATCH($C14,FIXTURES!$B$2:$B$23,0),0)=""),HLOOKUP(BV$2+2,FIXTURES!$C$2:$NC$23,MATCH($C14,FIXTURES!$B$2:$B$23,0),0),IF(HLOOKUP(BV$2+1,FIXTURES!$C$2:$NC$23,MATCH($C14,FIXTURES!$B$2:$B$23,0),0)="",HLOOKUP(BV$2,FIXTURES!$C$2:$NC$23,MATCH($C14,FIXTURES!$B$2:$B$23,0),0),HLOOKUP(BV$2+1,FIXTURES!$C$2:$NC$23,MATCH($C14,FIXTURES!$B$2:$B$23,0),0))))</f>
        <v/>
      </c>
      <c r="BW14" s="117" t="str">
        <f>IF(BW$1="SAT",IF(AND(HLOOKUP(BW$2,FIXTURES!$C$2:$NC$23,MATCH($C14,FIXTURES!$B$2:$B$23,0),0)="",HLOOKUP(BW$2+1,FIXTURES!$C$2:$NC$23,MATCH($C14,FIXTURES!$B$2:$B$23,0),0)="",HLOOKUP(BW$2+2,FIXTURES!$C$2:$NC$23,MATCH($C14,FIXTURES!$B$2:$B$23,0),0)=""),HLOOKUP(BW$2-1,FIXTURES!$C$2:$NC$23,MATCH($C14,FIXTURES!$B$2:$B$23,0),0),IF(AND(HLOOKUP(BW$2,FIXTURES!$C$2:$NC$23,MATCH($C14,FIXTURES!$B$2:$B$23,0),0)="",HLOOKUP(BW$2+1,FIXTURES!$C$2:$NC$23,MATCH($C14,FIXTURES!$B$2:$B$23,0),0)=""),HLOOKUP(BW$2+2,FIXTURES!$C$2:$NC$23,MATCH($C14,FIXTURES!$B$2:$B$23,0),0),IF(HLOOKUP(BW$2+1,FIXTURES!$C$2:$NC$23,MATCH($C14,FIXTURES!$B$2:$B$23,0),0)="",HLOOKUP(BW$2,FIXTURES!$C$2:$NC$23,MATCH($C14,FIXTURES!$B$2:$B$23,0),0),HLOOKUP(BW$2+1,FIXTURES!$C$2:$NC$23,MATCH($C14,FIXTURES!$B$2:$B$23,0),0)))),IF(AND(HLOOKUP(BW$2,FIXTURES!$C$2:$NC$23,MATCH($C14,FIXTURES!$B$2:$B$23,0),0)="",HLOOKUP(BW$2+1,FIXTURES!$C$2:$NC$23,MATCH($C14,FIXTURES!$B$2:$B$23,0),0)=""),HLOOKUP(BW$2+2,FIXTURES!$C$2:$NC$23,MATCH($C14,FIXTURES!$B$2:$B$23,0),0),IF(HLOOKUP(BW$2+1,FIXTURES!$C$2:$NC$23,MATCH($C14,FIXTURES!$B$2:$B$23,0),0)="",HLOOKUP(BW$2,FIXTURES!$C$2:$NC$23,MATCH($C14,FIXTURES!$B$2:$B$23,0),0),HLOOKUP(BW$2+1,FIXTURES!$C$2:$NC$23,MATCH($C14,FIXTURES!$B$2:$B$23,0),0))))</f>
        <v>WHU</v>
      </c>
      <c r="BX14" s="117" t="str">
        <f>IF(BX$1="SAT",IF(AND(HLOOKUP(BX$2,FIXTURES!$C$2:$NC$23,MATCH($C14,FIXTURES!$B$2:$B$23,0),0)="",HLOOKUP(BX$2+1,FIXTURES!$C$2:$NC$23,MATCH($C14,FIXTURES!$B$2:$B$23,0),0)="",HLOOKUP(BX$2+2,FIXTURES!$C$2:$NC$23,MATCH($C14,FIXTURES!$B$2:$B$23,0),0)=""),HLOOKUP(BX$2-1,FIXTURES!$C$2:$NC$23,MATCH($C14,FIXTURES!$B$2:$B$23,0),0),IF(AND(HLOOKUP(BX$2,FIXTURES!$C$2:$NC$23,MATCH($C14,FIXTURES!$B$2:$B$23,0),0)="",HLOOKUP(BX$2+1,FIXTURES!$C$2:$NC$23,MATCH($C14,FIXTURES!$B$2:$B$23,0),0)=""),HLOOKUP(BX$2+2,FIXTURES!$C$2:$NC$23,MATCH($C14,FIXTURES!$B$2:$B$23,0),0),IF(HLOOKUP(BX$2+1,FIXTURES!$C$2:$NC$23,MATCH($C14,FIXTURES!$B$2:$B$23,0),0)="",HLOOKUP(BX$2,FIXTURES!$C$2:$NC$23,MATCH($C14,FIXTURES!$B$2:$B$23,0),0),HLOOKUP(BX$2+1,FIXTURES!$C$2:$NC$23,MATCH($C14,FIXTURES!$B$2:$B$23,0),0)))),IF(AND(HLOOKUP(BX$2,FIXTURES!$C$2:$NC$23,MATCH($C14,FIXTURES!$B$2:$B$23,0),0)="",HLOOKUP(BX$2+1,FIXTURES!$C$2:$NC$23,MATCH($C14,FIXTURES!$B$2:$B$23,0),0)=""),HLOOKUP(BX$2+2,FIXTURES!$C$2:$NC$23,MATCH($C14,FIXTURES!$B$2:$B$23,0),0),IF(HLOOKUP(BX$2+1,FIXTURES!$C$2:$NC$23,MATCH($C14,FIXTURES!$B$2:$B$23,0),0)="",HLOOKUP(BX$2,FIXTURES!$C$2:$NC$23,MATCH($C14,FIXTURES!$B$2:$B$23,0),0),HLOOKUP(BX$2+1,FIXTURES!$C$2:$NC$23,MATCH($C14,FIXTURES!$B$2:$B$23,0),0))))</f>
        <v/>
      </c>
      <c r="BY14" s="117" t="str">
        <f>IF(BY$1="SAT",IF(AND(HLOOKUP(BY$2,FIXTURES!$C$2:$NC$23,MATCH($C14,FIXTURES!$B$2:$B$23,0),0)="",HLOOKUP(BY$2+1,FIXTURES!$C$2:$NC$23,MATCH($C14,FIXTURES!$B$2:$B$23,0),0)="",HLOOKUP(BY$2+2,FIXTURES!$C$2:$NC$23,MATCH($C14,FIXTURES!$B$2:$B$23,0),0)=""),HLOOKUP(BY$2-1,FIXTURES!$C$2:$NC$23,MATCH($C14,FIXTURES!$B$2:$B$23,0),0),IF(AND(HLOOKUP(BY$2,FIXTURES!$C$2:$NC$23,MATCH($C14,FIXTURES!$B$2:$B$23,0),0)="",HLOOKUP(BY$2+1,FIXTURES!$C$2:$NC$23,MATCH($C14,FIXTURES!$B$2:$B$23,0),0)=""),HLOOKUP(BY$2+2,FIXTURES!$C$2:$NC$23,MATCH($C14,FIXTURES!$B$2:$B$23,0),0),IF(HLOOKUP(BY$2+1,FIXTURES!$C$2:$NC$23,MATCH($C14,FIXTURES!$B$2:$B$23,0),0)="",HLOOKUP(BY$2,FIXTURES!$C$2:$NC$23,MATCH($C14,FIXTURES!$B$2:$B$23,0),0),HLOOKUP(BY$2+1,FIXTURES!$C$2:$NC$23,MATCH($C14,FIXTURES!$B$2:$B$23,0),0)))),IF(AND(HLOOKUP(BY$2,FIXTURES!$C$2:$NC$23,MATCH($C14,FIXTURES!$B$2:$B$23,0),0)="",HLOOKUP(BY$2+1,FIXTURES!$C$2:$NC$23,MATCH($C14,FIXTURES!$B$2:$B$23,0),0)=""),HLOOKUP(BY$2+2,FIXTURES!$C$2:$NC$23,MATCH($C14,FIXTURES!$B$2:$B$23,0),0),IF(HLOOKUP(BY$2+1,FIXTURES!$C$2:$NC$23,MATCH($C14,FIXTURES!$B$2:$B$23,0),0)="",HLOOKUP(BY$2,FIXTURES!$C$2:$NC$23,MATCH($C14,FIXTURES!$B$2:$B$23,0),0),HLOOKUP(BY$2+1,FIXTURES!$C$2:$NC$23,MATCH($C14,FIXTURES!$B$2:$B$23,0),0))))</f>
        <v>eve</v>
      </c>
      <c r="BZ14" s="117" t="str">
        <f>IF(BZ$1="SAT",IF(AND(HLOOKUP(BZ$2,FIXTURES!$C$2:$NC$23,MATCH($C14,FIXTURES!$B$2:$B$23,0),0)="",HLOOKUP(BZ$2+1,FIXTURES!$C$2:$NC$23,MATCH($C14,FIXTURES!$B$2:$B$23,0),0)="",HLOOKUP(BZ$2+2,FIXTURES!$C$2:$NC$23,MATCH($C14,FIXTURES!$B$2:$B$23,0),0)=""),HLOOKUP(BZ$2-1,FIXTURES!$C$2:$NC$23,MATCH($C14,FIXTURES!$B$2:$B$23,0),0),IF(AND(HLOOKUP(BZ$2,FIXTURES!$C$2:$NC$23,MATCH($C14,FIXTURES!$B$2:$B$23,0),0)="",HLOOKUP(BZ$2+1,FIXTURES!$C$2:$NC$23,MATCH($C14,FIXTURES!$B$2:$B$23,0),0)=""),HLOOKUP(BZ$2+2,FIXTURES!$C$2:$NC$23,MATCH($C14,FIXTURES!$B$2:$B$23,0),0),IF(HLOOKUP(BZ$2+1,FIXTURES!$C$2:$NC$23,MATCH($C14,FIXTURES!$B$2:$B$23,0),0)="",HLOOKUP(BZ$2,FIXTURES!$C$2:$NC$23,MATCH($C14,FIXTURES!$B$2:$B$23,0),0),HLOOKUP(BZ$2+1,FIXTURES!$C$2:$NC$23,MATCH($C14,FIXTURES!$B$2:$B$23,0),0)))),IF(AND(HLOOKUP(BZ$2,FIXTURES!$C$2:$NC$23,MATCH($C14,FIXTURES!$B$2:$B$23,0),0)="",HLOOKUP(BZ$2+1,FIXTURES!$C$2:$NC$23,MATCH($C14,FIXTURES!$B$2:$B$23,0),0)=""),HLOOKUP(BZ$2+2,FIXTURES!$C$2:$NC$23,MATCH($C14,FIXTURES!$B$2:$B$23,0),0),IF(HLOOKUP(BZ$2+1,FIXTURES!$C$2:$NC$23,MATCH($C14,FIXTURES!$B$2:$B$23,0),0)="",HLOOKUP(BZ$2,FIXTURES!$C$2:$NC$23,MATCH($C14,FIXTURES!$B$2:$B$23,0),0),HLOOKUP(BZ$2+1,FIXTURES!$C$2:$NC$23,MATCH($C14,FIXTURES!$B$2:$B$23,0),0))))</f>
        <v/>
      </c>
      <c r="CA14" s="117" t="str">
        <f>IF(CA$1="SAT",IF(AND(HLOOKUP(CA$2,FIXTURES!$C$2:$NC$23,MATCH($C14,FIXTURES!$B$2:$B$23,0),0)="",HLOOKUP(CA$2+1,FIXTURES!$C$2:$NC$23,MATCH($C14,FIXTURES!$B$2:$B$23,0),0)="",HLOOKUP(CA$2+2,FIXTURES!$C$2:$NC$23,MATCH($C14,FIXTURES!$B$2:$B$23,0),0)=""),HLOOKUP(CA$2-1,FIXTURES!$C$2:$NC$23,MATCH($C14,FIXTURES!$B$2:$B$23,0),0),IF(AND(HLOOKUP(CA$2,FIXTURES!$C$2:$NC$23,MATCH($C14,FIXTURES!$B$2:$B$23,0),0)="",HLOOKUP(CA$2+1,FIXTURES!$C$2:$NC$23,MATCH($C14,FIXTURES!$B$2:$B$23,0),0)=""),HLOOKUP(CA$2+2,FIXTURES!$C$2:$NC$23,MATCH($C14,FIXTURES!$B$2:$B$23,0),0),IF(HLOOKUP(CA$2+1,FIXTURES!$C$2:$NC$23,MATCH($C14,FIXTURES!$B$2:$B$23,0),0)="",HLOOKUP(CA$2,FIXTURES!$C$2:$NC$23,MATCH($C14,FIXTURES!$B$2:$B$23,0),0),HLOOKUP(CA$2+1,FIXTURES!$C$2:$NC$23,MATCH($C14,FIXTURES!$B$2:$B$23,0),0)))),IF(AND(HLOOKUP(CA$2,FIXTURES!$C$2:$NC$23,MATCH($C14,FIXTURES!$B$2:$B$23,0),0)="",HLOOKUP(CA$2+1,FIXTURES!$C$2:$NC$23,MATCH($C14,FIXTURES!$B$2:$B$23,0),0)=""),HLOOKUP(CA$2+2,FIXTURES!$C$2:$NC$23,MATCH($C14,FIXTURES!$B$2:$B$23,0),0),IF(HLOOKUP(CA$2+1,FIXTURES!$C$2:$NC$23,MATCH($C14,FIXTURES!$B$2:$B$23,0),0)="",HLOOKUP(CA$2,FIXTURES!$C$2:$NC$23,MATCH($C14,FIXTURES!$B$2:$B$23,0),0),HLOOKUP(CA$2+1,FIXTURES!$C$2:$NC$23,MATCH($C14,FIXTURES!$B$2:$B$23,0),0))))</f>
        <v>LEE</v>
      </c>
      <c r="CB14" s="117" t="str">
        <f>IF(CB$1="SAT",IF(AND(HLOOKUP(CB$2,FIXTURES!$C$2:$NC$23,MATCH($C14,FIXTURES!$B$2:$B$23,0),0)="",HLOOKUP(CB$2+1,FIXTURES!$C$2:$NC$23,MATCH($C14,FIXTURES!$B$2:$B$23,0),0)="",HLOOKUP(CB$2+2,FIXTURES!$C$2:$NC$23,MATCH($C14,FIXTURES!$B$2:$B$23,0),0)=""),HLOOKUP(CB$2-1,FIXTURES!$C$2:$NC$23,MATCH($C14,FIXTURES!$B$2:$B$23,0),0),IF(AND(HLOOKUP(CB$2,FIXTURES!$C$2:$NC$23,MATCH($C14,FIXTURES!$B$2:$B$23,0),0)="",HLOOKUP(CB$2+1,FIXTURES!$C$2:$NC$23,MATCH($C14,FIXTURES!$B$2:$B$23,0),0)=""),HLOOKUP(CB$2+2,FIXTURES!$C$2:$NC$23,MATCH($C14,FIXTURES!$B$2:$B$23,0),0),IF(HLOOKUP(CB$2+1,FIXTURES!$C$2:$NC$23,MATCH($C14,FIXTURES!$B$2:$B$23,0),0)="",HLOOKUP(CB$2,FIXTURES!$C$2:$NC$23,MATCH($C14,FIXTURES!$B$2:$B$23,0),0),HLOOKUP(CB$2+1,FIXTURES!$C$2:$NC$23,MATCH($C14,FIXTURES!$B$2:$B$23,0),0)))),IF(AND(HLOOKUP(CB$2,FIXTURES!$C$2:$NC$23,MATCH($C14,FIXTURES!$B$2:$B$23,0),0)="",HLOOKUP(CB$2+1,FIXTURES!$C$2:$NC$23,MATCH($C14,FIXTURES!$B$2:$B$23,0),0)=""),HLOOKUP(CB$2+2,FIXTURES!$C$2:$NC$23,MATCH($C14,FIXTURES!$B$2:$B$23,0),0),IF(HLOOKUP(CB$2+1,FIXTURES!$C$2:$NC$23,MATCH($C14,FIXTURES!$B$2:$B$23,0),0)="",HLOOKUP(CB$2,FIXTURES!$C$2:$NC$23,MATCH($C14,FIXTURES!$B$2:$B$23,0),0),HLOOKUP(CB$2+1,FIXTURES!$C$2:$NC$23,MATCH($C14,FIXTURES!$B$2:$B$23,0),0))))</f>
        <v>avl</v>
      </c>
      <c r="CC14" s="117" t="str">
        <f>IF(CC$1="SAT",IF(AND(HLOOKUP(CC$2,FIXTURES!$C$2:$NC$23,MATCH($C14,FIXTURES!$B$2:$B$23,0),0)="",HLOOKUP(CC$2+1,FIXTURES!$C$2:$NC$23,MATCH($C14,FIXTURES!$B$2:$B$23,0),0)="",HLOOKUP(CC$2+2,FIXTURES!$C$2:$NC$23,MATCH($C14,FIXTURES!$B$2:$B$23,0),0)=""),HLOOKUP(CC$2-1,FIXTURES!$C$2:$NC$23,MATCH($C14,FIXTURES!$B$2:$B$23,0),0),IF(AND(HLOOKUP(CC$2,FIXTURES!$C$2:$NC$23,MATCH($C14,FIXTURES!$B$2:$B$23,0),0)="",HLOOKUP(CC$2+1,FIXTURES!$C$2:$NC$23,MATCH($C14,FIXTURES!$B$2:$B$23,0),0)=""),HLOOKUP(CC$2+2,FIXTURES!$C$2:$NC$23,MATCH($C14,FIXTURES!$B$2:$B$23,0),0),IF(HLOOKUP(CC$2+1,FIXTURES!$C$2:$NC$23,MATCH($C14,FIXTURES!$B$2:$B$23,0),0)="",HLOOKUP(CC$2,FIXTURES!$C$2:$NC$23,MATCH($C14,FIXTURES!$B$2:$B$23,0),0),HLOOKUP(CC$2+1,FIXTURES!$C$2:$NC$23,MATCH($C14,FIXTURES!$B$2:$B$23,0),0)))),IF(AND(HLOOKUP(CC$2,FIXTURES!$C$2:$NC$23,MATCH($C14,FIXTURES!$B$2:$B$23,0),0)="",HLOOKUP(CC$2+1,FIXTURES!$C$2:$NC$23,MATCH($C14,FIXTURES!$B$2:$B$23,0),0)=""),HLOOKUP(CC$2+2,FIXTURES!$C$2:$NC$23,MATCH($C14,FIXTURES!$B$2:$B$23,0),0),IF(HLOOKUP(CC$2+1,FIXTURES!$C$2:$NC$23,MATCH($C14,FIXTURES!$B$2:$B$23,0),0)="",HLOOKUP(CC$2,FIXTURES!$C$2:$NC$23,MATCH($C14,FIXTURES!$B$2:$B$23,0),0),HLOOKUP(CC$2+1,FIXTURES!$C$2:$NC$23,MATCH($C14,FIXTURES!$B$2:$B$23,0),0))))</f>
        <v>MCI</v>
      </c>
      <c r="CD14" s="117" t="str">
        <f>IF(CD$1="SAT",IF(AND(HLOOKUP(CD$2,FIXTURES!$C$2:$NC$23,MATCH($C14,FIXTURES!$B$2:$B$23,0),0)="",HLOOKUP(CD$2+1,FIXTURES!$C$2:$NC$23,MATCH($C14,FIXTURES!$B$2:$B$23,0),0)="",HLOOKUP(CD$2+2,FIXTURES!$C$2:$NC$23,MATCH($C14,FIXTURES!$B$2:$B$23,0),0)=""),HLOOKUP(CD$2-1,FIXTURES!$C$2:$NC$23,MATCH($C14,FIXTURES!$B$2:$B$23,0),0),IF(AND(HLOOKUP(CD$2,FIXTURES!$C$2:$NC$23,MATCH($C14,FIXTURES!$B$2:$B$23,0),0)="",HLOOKUP(CD$2+1,FIXTURES!$C$2:$NC$23,MATCH($C14,FIXTURES!$B$2:$B$23,0),0)=""),HLOOKUP(CD$2+2,FIXTURES!$C$2:$NC$23,MATCH($C14,FIXTURES!$B$2:$B$23,0),0),IF(HLOOKUP(CD$2+1,FIXTURES!$C$2:$NC$23,MATCH($C14,FIXTURES!$B$2:$B$23,0),0)="",HLOOKUP(CD$2,FIXTURES!$C$2:$NC$23,MATCH($C14,FIXTURES!$B$2:$B$23,0),0),HLOOKUP(CD$2+1,FIXTURES!$C$2:$NC$23,MATCH($C14,FIXTURES!$B$2:$B$23,0),0)))),IF(AND(HLOOKUP(CD$2,FIXTURES!$C$2:$NC$23,MATCH($C14,FIXTURES!$B$2:$B$23,0),0)="",HLOOKUP(CD$2+1,FIXTURES!$C$2:$NC$23,MATCH($C14,FIXTURES!$B$2:$B$23,0),0)=""),HLOOKUP(CD$2+2,FIXTURES!$C$2:$NC$23,MATCH($C14,FIXTURES!$B$2:$B$23,0),0),IF(HLOOKUP(CD$2+1,FIXTURES!$C$2:$NC$23,MATCH($C14,FIXTURES!$B$2:$B$23,0),0)="",HLOOKUP(CD$2,FIXTURES!$C$2:$NC$23,MATCH($C14,FIXTURES!$B$2:$B$23,0),0),HLOOKUP(CD$2+1,FIXTURES!$C$2:$NC$23,MATCH($C14,FIXTURES!$B$2:$B$23,0),0))))</f>
        <v>liv</v>
      </c>
      <c r="CE14" s="117" t="str">
        <f>IF(CE$1="SAT",IF(AND(HLOOKUP(CE$2,FIXTURES!$C$2:$NC$23,MATCH($C14,FIXTURES!$B$2:$B$23,0),0)="",HLOOKUP(CE$2+1,FIXTURES!$C$2:$NC$23,MATCH($C14,FIXTURES!$B$2:$B$23,0),0)="",HLOOKUP(CE$2+2,FIXTURES!$C$2:$NC$23,MATCH($C14,FIXTURES!$B$2:$B$23,0),0)=""),HLOOKUP(CE$2-1,FIXTURES!$C$2:$NC$23,MATCH($C14,FIXTURES!$B$2:$B$23,0),0),IF(AND(HLOOKUP(CE$2,FIXTURES!$C$2:$NC$23,MATCH($C14,FIXTURES!$B$2:$B$23,0),0)="",HLOOKUP(CE$2+1,FIXTURES!$C$2:$NC$23,MATCH($C14,FIXTURES!$B$2:$B$23,0),0)=""),HLOOKUP(CE$2+2,FIXTURES!$C$2:$NC$23,MATCH($C14,FIXTURES!$B$2:$B$23,0),0),IF(HLOOKUP(CE$2+1,FIXTURES!$C$2:$NC$23,MATCH($C14,FIXTURES!$B$2:$B$23,0),0)="",HLOOKUP(CE$2,FIXTURES!$C$2:$NC$23,MATCH($C14,FIXTURES!$B$2:$B$23,0),0),HLOOKUP(CE$2+1,FIXTURES!$C$2:$NC$23,MATCH($C14,FIXTURES!$B$2:$B$23,0),0)))),IF(AND(HLOOKUP(CE$2,FIXTURES!$C$2:$NC$23,MATCH($C14,FIXTURES!$B$2:$B$23,0),0)="",HLOOKUP(CE$2+1,FIXTURES!$C$2:$NC$23,MATCH($C14,FIXTURES!$B$2:$B$23,0),0)=""),HLOOKUP(CE$2+2,FIXTURES!$C$2:$NC$23,MATCH($C14,FIXTURES!$B$2:$B$23,0),0),IF(HLOOKUP(CE$2+1,FIXTURES!$C$2:$NC$23,MATCH($C14,FIXTURES!$B$2:$B$23,0),0)="",HLOOKUP(CE$2,FIXTURES!$C$2:$NC$23,MATCH($C14,FIXTURES!$B$2:$B$23,0),0),HLOOKUP(CE$2+1,FIXTURES!$C$2:$NC$23,MATCH($C14,FIXTURES!$B$2:$B$23,0),0))))</f>
        <v>LEI</v>
      </c>
      <c r="CF14" s="117" t="str">
        <f>IF(CF$1="SAT",IF(AND(HLOOKUP(CF$2,FIXTURES!$C$2:$NC$23,MATCH($C14,FIXTURES!$B$2:$B$23,0),0)="",HLOOKUP(CF$2+1,FIXTURES!$C$2:$NC$23,MATCH($C14,FIXTURES!$B$2:$B$23,0),0)="",HLOOKUP(CF$2+2,FIXTURES!$C$2:$NC$23,MATCH($C14,FIXTURES!$B$2:$B$23,0),0)=""),HLOOKUP(CF$2-1,FIXTURES!$C$2:$NC$23,MATCH($C14,FIXTURES!$B$2:$B$23,0),0),IF(AND(HLOOKUP(CF$2,FIXTURES!$C$2:$NC$23,MATCH($C14,FIXTURES!$B$2:$B$23,0),0)="",HLOOKUP(CF$2+1,FIXTURES!$C$2:$NC$23,MATCH($C14,FIXTURES!$B$2:$B$23,0),0)=""),HLOOKUP(CF$2+2,FIXTURES!$C$2:$NC$23,MATCH($C14,FIXTURES!$B$2:$B$23,0),0),IF(HLOOKUP(CF$2+1,FIXTURES!$C$2:$NC$23,MATCH($C14,FIXTURES!$B$2:$B$23,0),0)="",HLOOKUP(CF$2,FIXTURES!$C$2:$NC$23,MATCH($C14,FIXTURES!$B$2:$B$23,0),0),HLOOKUP(CF$2+1,FIXTURES!$C$2:$NC$23,MATCH($C14,FIXTURES!$B$2:$B$23,0),0)))),IF(AND(HLOOKUP(CF$2,FIXTURES!$C$2:$NC$23,MATCH($C14,FIXTURES!$B$2:$B$23,0),0)="",HLOOKUP(CF$2+1,FIXTURES!$C$2:$NC$23,MATCH($C14,FIXTURES!$B$2:$B$23,0),0)=""),HLOOKUP(CF$2+2,FIXTURES!$C$2:$NC$23,MATCH($C14,FIXTURES!$B$2:$B$23,0),0),IF(HLOOKUP(CF$2+1,FIXTURES!$C$2:$NC$23,MATCH($C14,FIXTURES!$B$2:$B$23,0),0)="",HLOOKUP(CF$2,FIXTURES!$C$2:$NC$23,MATCH($C14,FIXTURES!$B$2:$B$23,0),0),HLOOKUP(CF$2+1,FIXTURES!$C$2:$NC$23,MATCH($C14,FIXTURES!$B$2:$B$23,0),0))))</f>
        <v/>
      </c>
      <c r="CG14" s="117" t="str">
        <f>IF(CG$1="SAT",IF(AND(HLOOKUP(CG$2,FIXTURES!$C$2:$NC$23,MATCH($C14,FIXTURES!$B$2:$B$23,0),0)="",HLOOKUP(CG$2+1,FIXTURES!$C$2:$NC$23,MATCH($C14,FIXTURES!$B$2:$B$23,0),0)="",HLOOKUP(CG$2+2,FIXTURES!$C$2:$NC$23,MATCH($C14,FIXTURES!$B$2:$B$23,0),0)=""),HLOOKUP(CG$2-1,FIXTURES!$C$2:$NC$23,MATCH($C14,FIXTURES!$B$2:$B$23,0),0),IF(AND(HLOOKUP(CG$2,FIXTURES!$C$2:$NC$23,MATCH($C14,FIXTURES!$B$2:$B$23,0),0)="",HLOOKUP(CG$2+1,FIXTURES!$C$2:$NC$23,MATCH($C14,FIXTURES!$B$2:$B$23,0),0)=""),HLOOKUP(CG$2+2,FIXTURES!$C$2:$NC$23,MATCH($C14,FIXTURES!$B$2:$B$23,0),0),IF(HLOOKUP(CG$2+1,FIXTURES!$C$2:$NC$23,MATCH($C14,FIXTURES!$B$2:$B$23,0),0)="",HLOOKUP(CG$2,FIXTURES!$C$2:$NC$23,MATCH($C14,FIXTURES!$B$2:$B$23,0),0),HLOOKUP(CG$2+1,FIXTURES!$C$2:$NC$23,MATCH($C14,FIXTURES!$B$2:$B$23,0),0)))),IF(AND(HLOOKUP(CG$2,FIXTURES!$C$2:$NC$23,MATCH($C14,FIXTURES!$B$2:$B$23,0),0)="",HLOOKUP(CG$2+1,FIXTURES!$C$2:$NC$23,MATCH($C14,FIXTURES!$B$2:$B$23,0),0)=""),HLOOKUP(CG$2+2,FIXTURES!$C$2:$NC$23,MATCH($C14,FIXTURES!$B$2:$B$23,0),0),IF(HLOOKUP(CG$2+1,FIXTURES!$C$2:$NC$23,MATCH($C14,FIXTURES!$B$2:$B$23,0),0)="",HLOOKUP(CG$2,FIXTURES!$C$2:$NC$23,MATCH($C14,FIXTURES!$B$2:$B$23,0),0),HLOOKUP(CG$2+1,FIXTURES!$C$2:$NC$23,MATCH($C14,FIXTURES!$B$2:$B$23,0),0))))</f>
        <v>sou</v>
      </c>
      <c r="CH14" s="117" t="str">
        <f>IF(CH$1="SAT",IF(AND(HLOOKUP(CH$2,FIXTURES!$C$2:$NC$23,MATCH($C14,FIXTURES!$B$2:$B$23,0),0)="",HLOOKUP(CH$2+1,FIXTURES!$C$2:$NC$23,MATCH($C14,FIXTURES!$B$2:$B$23,0),0)="",HLOOKUP(CH$2+2,FIXTURES!$C$2:$NC$23,MATCH($C14,FIXTURES!$B$2:$B$23,0),0)=""),HLOOKUP(CH$2-1,FIXTURES!$C$2:$NC$23,MATCH($C14,FIXTURES!$B$2:$B$23,0),0),IF(AND(HLOOKUP(CH$2,FIXTURES!$C$2:$NC$23,MATCH($C14,FIXTURES!$B$2:$B$23,0),0)="",HLOOKUP(CH$2+1,FIXTURES!$C$2:$NC$23,MATCH($C14,FIXTURES!$B$2:$B$23,0),0)=""),HLOOKUP(CH$2+2,FIXTURES!$C$2:$NC$23,MATCH($C14,FIXTURES!$B$2:$B$23,0),0),IF(HLOOKUP(CH$2+1,FIXTURES!$C$2:$NC$23,MATCH($C14,FIXTURES!$B$2:$B$23,0),0)="",HLOOKUP(CH$2,FIXTURES!$C$2:$NC$23,MATCH($C14,FIXTURES!$B$2:$B$23,0),0),HLOOKUP(CH$2+1,FIXTURES!$C$2:$NC$23,MATCH($C14,FIXTURES!$B$2:$B$23,0),0)))),IF(AND(HLOOKUP(CH$2,FIXTURES!$C$2:$NC$23,MATCH($C14,FIXTURES!$B$2:$B$23,0),0)="",HLOOKUP(CH$2+1,FIXTURES!$C$2:$NC$23,MATCH($C14,FIXTURES!$B$2:$B$23,0),0)=""),HLOOKUP(CH$2+2,FIXTURES!$C$2:$NC$23,MATCH($C14,FIXTURES!$B$2:$B$23,0),0),IF(HLOOKUP(CH$2+1,FIXTURES!$C$2:$NC$23,MATCH($C14,FIXTURES!$B$2:$B$23,0),0)="",HLOOKUP(CH$2,FIXTURES!$C$2:$NC$23,MATCH($C14,FIXTURES!$B$2:$B$23,0),0),HLOOKUP(CH$2+1,FIXTURES!$C$2:$NC$23,MATCH($C14,FIXTURES!$B$2:$B$23,0),0))))</f>
        <v/>
      </c>
      <c r="CI14" s="117" t="str">
        <f>IF(CI$1="SAT",IF(AND(HLOOKUP(CI$2,FIXTURES!$C$2:$NC$23,MATCH($C14,FIXTURES!$B$2:$B$23,0),0)="",HLOOKUP(CI$2+1,FIXTURES!$C$2:$NC$23,MATCH($C14,FIXTURES!$B$2:$B$23,0),0)="",HLOOKUP(CI$2+2,FIXTURES!$C$2:$NC$23,MATCH($C14,FIXTURES!$B$2:$B$23,0),0)=""),HLOOKUP(CI$2-1,FIXTURES!$C$2:$NC$23,MATCH($C14,FIXTURES!$B$2:$B$23,0),0),IF(AND(HLOOKUP(CI$2,FIXTURES!$C$2:$NC$23,MATCH($C14,FIXTURES!$B$2:$B$23,0),0)="",HLOOKUP(CI$2+1,FIXTURES!$C$2:$NC$23,MATCH($C14,FIXTURES!$B$2:$B$23,0),0)=""),HLOOKUP(CI$2+2,FIXTURES!$C$2:$NC$23,MATCH($C14,FIXTURES!$B$2:$B$23,0),0),IF(HLOOKUP(CI$2+1,FIXTURES!$C$2:$NC$23,MATCH($C14,FIXTURES!$B$2:$B$23,0),0)="",HLOOKUP(CI$2,FIXTURES!$C$2:$NC$23,MATCH($C14,FIXTURES!$B$2:$B$23,0),0),HLOOKUP(CI$2+1,FIXTURES!$C$2:$NC$23,MATCH($C14,FIXTURES!$B$2:$B$23,0),0)))),IF(AND(HLOOKUP(CI$2,FIXTURES!$C$2:$NC$23,MATCH($C14,FIXTURES!$B$2:$B$23,0),0)="",HLOOKUP(CI$2+1,FIXTURES!$C$2:$NC$23,MATCH($C14,FIXTURES!$B$2:$B$23,0),0)=""),HLOOKUP(CI$2+2,FIXTURES!$C$2:$NC$23,MATCH($C14,FIXTURES!$B$2:$B$23,0),0),IF(HLOOKUP(CI$2+1,FIXTURES!$C$2:$NC$23,MATCH($C14,FIXTURES!$B$2:$B$23,0),0)="",HLOOKUP(CI$2,FIXTURES!$C$2:$NC$23,MATCH($C14,FIXTURES!$B$2:$B$23,0),0),HLOOKUP(CI$2+1,FIXTURES!$C$2:$NC$23,MATCH($C14,FIXTURES!$B$2:$B$23,0),0))))</f>
        <v>CRY</v>
      </c>
      <c r="CJ14" s="117" t="str">
        <f>IF(CJ$1="SAT",IF(AND(HLOOKUP(CJ$2,FIXTURES!$C$2:$NC$23,MATCH($C14,FIXTURES!$B$2:$B$23,0),0)="",HLOOKUP(CJ$2+1,FIXTURES!$C$2:$NC$23,MATCH($C14,FIXTURES!$B$2:$B$23,0),0)="",HLOOKUP(CJ$2+2,FIXTURES!$C$2:$NC$23,MATCH($C14,FIXTURES!$B$2:$B$23,0),0)=""),HLOOKUP(CJ$2-1,FIXTURES!$C$2:$NC$23,MATCH($C14,FIXTURES!$B$2:$B$23,0),0),IF(AND(HLOOKUP(CJ$2,FIXTURES!$C$2:$NC$23,MATCH($C14,FIXTURES!$B$2:$B$23,0),0)="",HLOOKUP(CJ$2+1,FIXTURES!$C$2:$NC$23,MATCH($C14,FIXTURES!$B$2:$B$23,0),0)=""),HLOOKUP(CJ$2+2,FIXTURES!$C$2:$NC$23,MATCH($C14,FIXTURES!$B$2:$B$23,0),0),IF(HLOOKUP(CJ$2+1,FIXTURES!$C$2:$NC$23,MATCH($C14,FIXTURES!$B$2:$B$23,0),0)="",HLOOKUP(CJ$2,FIXTURES!$C$2:$NC$23,MATCH($C14,FIXTURES!$B$2:$B$23,0),0),HLOOKUP(CJ$2+1,FIXTURES!$C$2:$NC$23,MATCH($C14,FIXTURES!$B$2:$B$23,0),0)))),IF(AND(HLOOKUP(CJ$2,FIXTURES!$C$2:$NC$23,MATCH($C14,FIXTURES!$B$2:$B$23,0),0)="",HLOOKUP(CJ$2+1,FIXTURES!$C$2:$NC$23,MATCH($C14,FIXTURES!$B$2:$B$23,0),0)=""),HLOOKUP(CJ$2+2,FIXTURES!$C$2:$NC$23,MATCH($C14,FIXTURES!$B$2:$B$23,0),0),IF(HLOOKUP(CJ$2+1,FIXTURES!$C$2:$NC$23,MATCH($C14,FIXTURES!$B$2:$B$23,0),0)="",HLOOKUP(CJ$2,FIXTURES!$C$2:$NC$23,MATCH($C14,FIXTURES!$B$2:$B$23,0),0),HLOOKUP(CJ$2+1,FIXTURES!$C$2:$NC$23,MATCH($C14,FIXTURES!$B$2:$B$23,0),0))))</f>
        <v/>
      </c>
      <c r="CK14" s="117" t="str">
        <f>IF(CK$1="SAT",IF(AND(HLOOKUP(CK$2,FIXTURES!$C$2:$NC$23,MATCH($C14,FIXTURES!$B$2:$B$23,0),0)="",HLOOKUP(CK$2+1,FIXTURES!$C$2:$NC$23,MATCH($C14,FIXTURES!$B$2:$B$23,0),0)="",HLOOKUP(CK$2+2,FIXTURES!$C$2:$NC$23,MATCH($C14,FIXTURES!$B$2:$B$23,0),0)=""),HLOOKUP(CK$2-1,FIXTURES!$C$2:$NC$23,MATCH($C14,FIXTURES!$B$2:$B$23,0),0),IF(AND(HLOOKUP(CK$2,FIXTURES!$C$2:$NC$23,MATCH($C14,FIXTURES!$B$2:$B$23,0),0)="",HLOOKUP(CK$2+1,FIXTURES!$C$2:$NC$23,MATCH($C14,FIXTURES!$B$2:$B$23,0),0)=""),HLOOKUP(CK$2+2,FIXTURES!$C$2:$NC$23,MATCH($C14,FIXTURES!$B$2:$B$23,0),0),IF(HLOOKUP(CK$2+1,FIXTURES!$C$2:$NC$23,MATCH($C14,FIXTURES!$B$2:$B$23,0),0)="",HLOOKUP(CK$2,FIXTURES!$C$2:$NC$23,MATCH($C14,FIXTURES!$B$2:$B$23,0),0),HLOOKUP(CK$2+1,FIXTURES!$C$2:$NC$23,MATCH($C14,FIXTURES!$B$2:$B$23,0),0)))),IF(AND(HLOOKUP(CK$2,FIXTURES!$C$2:$NC$23,MATCH($C14,FIXTURES!$B$2:$B$23,0),0)="",HLOOKUP(CK$2+1,FIXTURES!$C$2:$NC$23,MATCH($C14,FIXTURES!$B$2:$B$23,0),0)=""),HLOOKUP(CK$2+2,FIXTURES!$C$2:$NC$23,MATCH($C14,FIXTURES!$B$2:$B$23,0),0),IF(HLOOKUP(CK$2+1,FIXTURES!$C$2:$NC$23,MATCH($C14,FIXTURES!$B$2:$B$23,0),0)="",HLOOKUP(CK$2,FIXTURES!$C$2:$NC$23,MATCH($C14,FIXTURES!$B$2:$B$23,0),0),HLOOKUP(CK$2+1,FIXTURES!$C$2:$NC$23,MATCH($C14,FIXTURES!$B$2:$B$23,0),0))))</f>
        <v>mun</v>
      </c>
      <c r="CL14" s="117" t="str">
        <f>IF(CL$1="SAT",IF(AND(HLOOKUP(CL$2,FIXTURES!$C$2:$NC$23,MATCH($C14,FIXTURES!$B$2:$B$23,0),0)="",HLOOKUP(CL$2+1,FIXTURES!$C$2:$NC$23,MATCH($C14,FIXTURES!$B$2:$B$23,0),0)="",HLOOKUP(CL$2+2,FIXTURES!$C$2:$NC$23,MATCH($C14,FIXTURES!$B$2:$B$23,0),0)=""),HLOOKUP(CL$2-1,FIXTURES!$C$2:$NC$23,MATCH($C14,FIXTURES!$B$2:$B$23,0),0),IF(AND(HLOOKUP(CL$2,FIXTURES!$C$2:$NC$23,MATCH($C14,FIXTURES!$B$2:$B$23,0),0)="",HLOOKUP(CL$2+1,FIXTURES!$C$2:$NC$23,MATCH($C14,FIXTURES!$B$2:$B$23,0),0)=""),HLOOKUP(CL$2+2,FIXTURES!$C$2:$NC$23,MATCH($C14,FIXTURES!$B$2:$B$23,0),0),IF(HLOOKUP(CL$2+1,FIXTURES!$C$2:$NC$23,MATCH($C14,FIXTURES!$B$2:$B$23,0),0)="",HLOOKUP(CL$2,FIXTURES!$C$2:$NC$23,MATCH($C14,FIXTURES!$B$2:$B$23,0),0),HLOOKUP(CL$2+1,FIXTURES!$C$2:$NC$23,MATCH($C14,FIXTURES!$B$2:$B$23,0),0)))),IF(AND(HLOOKUP(CL$2,FIXTURES!$C$2:$NC$23,MATCH($C14,FIXTURES!$B$2:$B$23,0),0)="",HLOOKUP(CL$2+1,FIXTURES!$C$2:$NC$23,MATCH($C14,FIXTURES!$B$2:$B$23,0),0)=""),HLOOKUP(CL$2+2,FIXTURES!$C$2:$NC$23,MATCH($C14,FIXTURES!$B$2:$B$23,0),0),IF(HLOOKUP(CL$2+1,FIXTURES!$C$2:$NC$23,MATCH($C14,FIXTURES!$B$2:$B$23,0),0)="",HLOOKUP(CL$2,FIXTURES!$C$2:$NC$23,MATCH($C14,FIXTURES!$B$2:$B$23,0),0),HLOOKUP(CL$2+1,FIXTURES!$C$2:$NC$23,MATCH($C14,FIXTURES!$B$2:$B$23,0),0))))</f>
        <v/>
      </c>
      <c r="CM14" s="117" t="str">
        <f>IF(CM$1="SAT",IF(AND(HLOOKUP(CM$2,FIXTURES!$C$2:$NC$23,MATCH($C14,FIXTURES!$B$2:$B$23,0),0)="",HLOOKUP(CM$2+1,FIXTURES!$C$2:$NC$23,MATCH($C14,FIXTURES!$B$2:$B$23,0),0)="",HLOOKUP(CM$2+2,FIXTURES!$C$2:$NC$23,MATCH($C14,FIXTURES!$B$2:$B$23,0),0)=""),HLOOKUP(CM$2-1,FIXTURES!$C$2:$NC$23,MATCH($C14,FIXTURES!$B$2:$B$23,0),0),IF(AND(HLOOKUP(CM$2,FIXTURES!$C$2:$NC$23,MATCH($C14,FIXTURES!$B$2:$B$23,0),0)="",HLOOKUP(CM$2+1,FIXTURES!$C$2:$NC$23,MATCH($C14,FIXTURES!$B$2:$B$23,0),0)=""),HLOOKUP(CM$2+2,FIXTURES!$C$2:$NC$23,MATCH($C14,FIXTURES!$B$2:$B$23,0),0),IF(HLOOKUP(CM$2+1,FIXTURES!$C$2:$NC$23,MATCH($C14,FIXTURES!$B$2:$B$23,0),0)="",HLOOKUP(CM$2,FIXTURES!$C$2:$NC$23,MATCH($C14,FIXTURES!$B$2:$B$23,0),0),HLOOKUP(CM$2+1,FIXTURES!$C$2:$NC$23,MATCH($C14,FIXTURES!$B$2:$B$23,0),0)))),IF(AND(HLOOKUP(CM$2,FIXTURES!$C$2:$NC$23,MATCH($C14,FIXTURES!$B$2:$B$23,0),0)="",HLOOKUP(CM$2+1,FIXTURES!$C$2:$NC$23,MATCH($C14,FIXTURES!$B$2:$B$23,0),0)=""),HLOOKUP(CM$2+2,FIXTURES!$C$2:$NC$23,MATCH($C14,FIXTURES!$B$2:$B$23,0),0),IF(HLOOKUP(CM$2+1,FIXTURES!$C$2:$NC$23,MATCH($C14,FIXTURES!$B$2:$B$23,0),0)="",HLOOKUP(CM$2,FIXTURES!$C$2:$NC$23,MATCH($C14,FIXTURES!$B$2:$B$23,0),0),HLOOKUP(CM$2+1,FIXTURES!$C$2:$NC$23,MATCH($C14,FIXTURES!$B$2:$B$23,0),0))))</f>
        <v/>
      </c>
      <c r="CN14" s="117" t="str">
        <f>IF(CN$1="SAT",IF(AND(HLOOKUP(CN$2,FIXTURES!$C$2:$NC$23,MATCH($C14,FIXTURES!$B$2:$B$23,0),0)="",HLOOKUP(CN$2+1,FIXTURES!$C$2:$NC$23,MATCH($C14,FIXTURES!$B$2:$B$23,0),0)="",HLOOKUP(CN$2+2,FIXTURES!$C$2:$NC$23,MATCH($C14,FIXTURES!$B$2:$B$23,0),0)=""),HLOOKUP(CN$2-1,FIXTURES!$C$2:$NC$23,MATCH($C14,FIXTURES!$B$2:$B$23,0),0),IF(AND(HLOOKUP(CN$2,FIXTURES!$C$2:$NC$23,MATCH($C14,FIXTURES!$B$2:$B$23,0),0)="",HLOOKUP(CN$2+1,FIXTURES!$C$2:$NC$23,MATCH($C14,FIXTURES!$B$2:$B$23,0),0)=""),HLOOKUP(CN$2+2,FIXTURES!$C$2:$NC$23,MATCH($C14,FIXTURES!$B$2:$B$23,0),0),IF(HLOOKUP(CN$2+1,FIXTURES!$C$2:$NC$23,MATCH($C14,FIXTURES!$B$2:$B$23,0),0)="",HLOOKUP(CN$2,FIXTURES!$C$2:$NC$23,MATCH($C14,FIXTURES!$B$2:$B$23,0),0),HLOOKUP(CN$2+1,FIXTURES!$C$2:$NC$23,MATCH($C14,FIXTURES!$B$2:$B$23,0),0)))),IF(AND(HLOOKUP(CN$2,FIXTURES!$C$2:$NC$23,MATCH($C14,FIXTURES!$B$2:$B$23,0),0)="",HLOOKUP(CN$2+1,FIXTURES!$C$2:$NC$23,MATCH($C14,FIXTURES!$B$2:$B$23,0),0)=""),HLOOKUP(CN$2+2,FIXTURES!$C$2:$NC$23,MATCH($C14,FIXTURES!$B$2:$B$23,0),0),IF(HLOOKUP(CN$2+1,FIXTURES!$C$2:$NC$23,MATCH($C14,FIXTURES!$B$2:$B$23,0),0)="",HLOOKUP(CN$2,FIXTURES!$C$2:$NC$23,MATCH($C14,FIXTURES!$B$2:$B$23,0),0),HLOOKUP(CN$2+1,FIXTURES!$C$2:$NC$23,MATCH($C14,FIXTURES!$B$2:$B$23,0),0))))</f>
        <v/>
      </c>
      <c r="CO14" s="117" t="str">
        <f>IF(CO$1="SAT",IF(AND(HLOOKUP(CO$2,FIXTURES!$C$2:$NC$23,MATCH($C14,FIXTURES!$B$2:$B$23,0),0)="",HLOOKUP(CO$2+1,FIXTURES!$C$2:$NC$23,MATCH($C14,FIXTURES!$B$2:$B$23,0),0)="",HLOOKUP(CO$2+2,FIXTURES!$C$2:$NC$23,MATCH($C14,FIXTURES!$B$2:$B$23,0),0)=""),HLOOKUP(CO$2-1,FIXTURES!$C$2:$NC$23,MATCH($C14,FIXTURES!$B$2:$B$23,0),0),IF(AND(HLOOKUP(CO$2,FIXTURES!$C$2:$NC$23,MATCH($C14,FIXTURES!$B$2:$B$23,0),0)="",HLOOKUP(CO$2+1,FIXTURES!$C$2:$NC$23,MATCH($C14,FIXTURES!$B$2:$B$23,0),0)=""),HLOOKUP(CO$2+2,FIXTURES!$C$2:$NC$23,MATCH($C14,FIXTURES!$B$2:$B$23,0),0),IF(HLOOKUP(CO$2+1,FIXTURES!$C$2:$NC$23,MATCH($C14,FIXTURES!$B$2:$B$23,0),0)="",HLOOKUP(CO$2,FIXTURES!$C$2:$NC$23,MATCH($C14,FIXTURES!$B$2:$B$23,0),0),HLOOKUP(CO$2+1,FIXTURES!$C$2:$NC$23,MATCH($C14,FIXTURES!$B$2:$B$23,0),0)))),IF(AND(HLOOKUP(CO$2,FIXTURES!$C$2:$NC$23,MATCH($C14,FIXTURES!$B$2:$B$23,0),0)="",HLOOKUP(CO$2+1,FIXTURES!$C$2:$NC$23,MATCH($C14,FIXTURES!$B$2:$B$23,0),0)=""),HLOOKUP(CO$2+2,FIXTURES!$C$2:$NC$23,MATCH($C14,FIXTURES!$B$2:$B$23,0),0),IF(HLOOKUP(CO$2+1,FIXTURES!$C$2:$NC$23,MATCH($C14,FIXTURES!$B$2:$B$23,0),0)="",HLOOKUP(CO$2,FIXTURES!$C$2:$NC$23,MATCH($C14,FIXTURES!$B$2:$B$23,0),0),HLOOKUP(CO$2+1,FIXTURES!$C$2:$NC$23,MATCH($C14,FIXTURES!$B$2:$B$23,0),0))))</f>
        <v/>
      </c>
      <c r="CP14" s="117" t="str">
        <f>IF(CP$1="SAT",IF(AND(HLOOKUP(CP$2,FIXTURES!$C$2:$NC$23,MATCH($C14,FIXTURES!$B$2:$B$23,0),0)="",HLOOKUP(CP$2+1,FIXTURES!$C$2:$NC$23,MATCH($C14,FIXTURES!$B$2:$B$23,0),0)="",HLOOKUP(CP$2+2,FIXTURES!$C$2:$NC$23,MATCH($C14,FIXTURES!$B$2:$B$23,0),0)=""),HLOOKUP(CP$2-1,FIXTURES!$C$2:$NC$23,MATCH($C14,FIXTURES!$B$2:$B$23,0),0),IF(AND(HLOOKUP(CP$2,FIXTURES!$C$2:$NC$23,MATCH($C14,FIXTURES!$B$2:$B$23,0),0)="",HLOOKUP(CP$2+1,FIXTURES!$C$2:$NC$23,MATCH($C14,FIXTURES!$B$2:$B$23,0),0)=""),HLOOKUP(CP$2+2,FIXTURES!$C$2:$NC$23,MATCH($C14,FIXTURES!$B$2:$B$23,0),0),IF(HLOOKUP(CP$2+1,FIXTURES!$C$2:$NC$23,MATCH($C14,FIXTURES!$B$2:$B$23,0),0)="",HLOOKUP(CP$2,FIXTURES!$C$2:$NC$23,MATCH($C14,FIXTURES!$B$2:$B$23,0),0),HLOOKUP(CP$2+1,FIXTURES!$C$2:$NC$23,MATCH($C14,FIXTURES!$B$2:$B$23,0),0)))),IF(AND(HLOOKUP(CP$2,FIXTURES!$C$2:$NC$23,MATCH($C14,FIXTURES!$B$2:$B$23,0),0)="",HLOOKUP(CP$2+1,FIXTURES!$C$2:$NC$23,MATCH($C14,FIXTURES!$B$2:$B$23,0),0)=""),HLOOKUP(CP$2+2,FIXTURES!$C$2:$NC$23,MATCH($C14,FIXTURES!$B$2:$B$23,0),0),IF(HLOOKUP(CP$2+1,FIXTURES!$C$2:$NC$23,MATCH($C14,FIXTURES!$B$2:$B$23,0),0)="",HLOOKUP(CP$2,FIXTURES!$C$2:$NC$23,MATCH($C14,FIXTURES!$B$2:$B$23,0),0),HLOOKUP(CP$2+1,FIXTURES!$C$2:$NC$23,MATCH($C14,FIXTURES!$B$2:$B$23,0),0))))</f>
        <v/>
      </c>
      <c r="CQ14" s="117" t="str">
        <f>IF(CQ$1="SAT",IF(AND(HLOOKUP(CQ$2,FIXTURES!$C$2:$NC$23,MATCH($C14,FIXTURES!$B$2:$B$23,0),0)="",HLOOKUP(CQ$2+1,FIXTURES!$C$2:$NC$23,MATCH($C14,FIXTURES!$B$2:$B$23,0),0)="",HLOOKUP(CQ$2+2,FIXTURES!$C$2:$NC$23,MATCH($C14,FIXTURES!$B$2:$B$23,0),0)=""),HLOOKUP(CQ$2-1,FIXTURES!$C$2:$NC$23,MATCH($C14,FIXTURES!$B$2:$B$23,0),0),IF(AND(HLOOKUP(CQ$2,FIXTURES!$C$2:$NC$23,MATCH($C14,FIXTURES!$B$2:$B$23,0),0)="",HLOOKUP(CQ$2+1,FIXTURES!$C$2:$NC$23,MATCH($C14,FIXTURES!$B$2:$B$23,0),0)=""),HLOOKUP(CQ$2+2,FIXTURES!$C$2:$NC$23,MATCH($C14,FIXTURES!$B$2:$B$23,0),0),IF(HLOOKUP(CQ$2+1,FIXTURES!$C$2:$NC$23,MATCH($C14,FIXTURES!$B$2:$B$23,0),0)="",HLOOKUP(CQ$2,FIXTURES!$C$2:$NC$23,MATCH($C14,FIXTURES!$B$2:$B$23,0),0),HLOOKUP(CQ$2+1,FIXTURES!$C$2:$NC$23,MATCH($C14,FIXTURES!$B$2:$B$23,0),0)))),IF(AND(HLOOKUP(CQ$2,FIXTURES!$C$2:$NC$23,MATCH($C14,FIXTURES!$B$2:$B$23,0),0)="",HLOOKUP(CQ$2+1,FIXTURES!$C$2:$NC$23,MATCH($C14,FIXTURES!$B$2:$B$23,0),0)=""),HLOOKUP(CQ$2+2,FIXTURES!$C$2:$NC$23,MATCH($C14,FIXTURES!$B$2:$B$23,0),0),IF(HLOOKUP(CQ$2+1,FIXTURES!$C$2:$NC$23,MATCH($C14,FIXTURES!$B$2:$B$23,0),0)="",HLOOKUP(CQ$2,FIXTURES!$C$2:$NC$23,MATCH($C14,FIXTURES!$B$2:$B$23,0),0),HLOOKUP(CQ$2+1,FIXTURES!$C$2:$NC$23,MATCH($C14,FIXTURES!$B$2:$B$23,0),0))))</f>
        <v/>
      </c>
      <c r="CR14" s="117" t="str">
        <f>IF(CR$1="SAT",IF(AND(HLOOKUP(CR$2,FIXTURES!$C$2:$NC$23,MATCH($C14,FIXTURES!$B$2:$B$23,0),0)="",HLOOKUP(CR$2+1,FIXTURES!$C$2:$NC$23,MATCH($C14,FIXTURES!$B$2:$B$23,0),0)="",HLOOKUP(CR$2+2,FIXTURES!$C$2:$NC$23,MATCH($C14,FIXTURES!$B$2:$B$23,0),0)=""),HLOOKUP(CR$2-1,FIXTURES!$C$2:$NC$23,MATCH($C14,FIXTURES!$B$2:$B$23,0),0),IF(AND(HLOOKUP(CR$2,FIXTURES!$C$2:$NC$23,MATCH($C14,FIXTURES!$B$2:$B$23,0),0)="",HLOOKUP(CR$2+1,FIXTURES!$C$2:$NC$23,MATCH($C14,FIXTURES!$B$2:$B$23,0),0)=""),HLOOKUP(CR$2+2,FIXTURES!$C$2:$NC$23,MATCH($C14,FIXTURES!$B$2:$B$23,0),0),IF(HLOOKUP(CR$2+1,FIXTURES!$C$2:$NC$23,MATCH($C14,FIXTURES!$B$2:$B$23,0),0)="",HLOOKUP(CR$2,FIXTURES!$C$2:$NC$23,MATCH($C14,FIXTURES!$B$2:$B$23,0),0),HLOOKUP(CR$2+1,FIXTURES!$C$2:$NC$23,MATCH($C14,FIXTURES!$B$2:$B$23,0),0)))),IF(AND(HLOOKUP(CR$2,FIXTURES!$C$2:$NC$23,MATCH($C14,FIXTURES!$B$2:$B$23,0),0)="",HLOOKUP(CR$2+1,FIXTURES!$C$2:$NC$23,MATCH($C14,FIXTURES!$B$2:$B$23,0),0)=""),HLOOKUP(CR$2+2,FIXTURES!$C$2:$NC$23,MATCH($C14,FIXTURES!$B$2:$B$23,0),0),IF(HLOOKUP(CR$2+1,FIXTURES!$C$2:$NC$23,MATCH($C14,FIXTURES!$B$2:$B$23,0),0)="",HLOOKUP(CR$2,FIXTURES!$C$2:$NC$23,MATCH($C14,FIXTURES!$B$2:$B$23,0),0),HLOOKUP(CR$2+1,FIXTURES!$C$2:$NC$23,MATCH($C14,FIXTURES!$B$2:$B$23,0),0))))</f>
        <v/>
      </c>
      <c r="CS14" s="117" t="str">
        <f>IF(CS$1="SAT",IF(AND(HLOOKUP(CS$2,FIXTURES!$C$2:$NC$23,MATCH($C14,FIXTURES!$B$2:$B$23,0),0)="",HLOOKUP(CS$2+1,FIXTURES!$C$2:$NC$23,MATCH($C14,FIXTURES!$B$2:$B$23,0),0)="",HLOOKUP(CS$2+2,FIXTURES!$C$2:$NC$23,MATCH($C14,FIXTURES!$B$2:$B$23,0),0)=""),HLOOKUP(CS$2-1,FIXTURES!$C$2:$NC$23,MATCH($C14,FIXTURES!$B$2:$B$23,0),0),IF(AND(HLOOKUP(CS$2,FIXTURES!$C$2:$NC$23,MATCH($C14,FIXTURES!$B$2:$B$23,0),0)="",HLOOKUP(CS$2+1,FIXTURES!$C$2:$NC$23,MATCH($C14,FIXTURES!$B$2:$B$23,0),0)=""),HLOOKUP(CS$2+2,FIXTURES!$C$2:$NC$23,MATCH($C14,FIXTURES!$B$2:$B$23,0),0),IF(HLOOKUP(CS$2+1,FIXTURES!$C$2:$NC$23,MATCH($C14,FIXTURES!$B$2:$B$23,0),0)="",HLOOKUP(CS$2,FIXTURES!$C$2:$NC$23,MATCH($C14,FIXTURES!$B$2:$B$23,0),0),HLOOKUP(CS$2+1,FIXTURES!$C$2:$NC$23,MATCH($C14,FIXTURES!$B$2:$B$23,0),0)))),IF(AND(HLOOKUP(CS$2,FIXTURES!$C$2:$NC$23,MATCH($C14,FIXTURES!$B$2:$B$23,0),0)="",HLOOKUP(CS$2+1,FIXTURES!$C$2:$NC$23,MATCH($C14,FIXTURES!$B$2:$B$23,0),0)=""),HLOOKUP(CS$2+2,FIXTURES!$C$2:$NC$23,MATCH($C14,FIXTURES!$B$2:$B$23,0),0),IF(HLOOKUP(CS$2+1,FIXTURES!$C$2:$NC$23,MATCH($C14,FIXTURES!$B$2:$B$23,0),0)="",HLOOKUP(CS$2,FIXTURES!$C$2:$NC$23,MATCH($C14,FIXTURES!$B$2:$B$23,0),0),HLOOKUP(CS$2+1,FIXTURES!$C$2:$NC$23,MATCH($C14,FIXTURES!$B$2:$B$23,0),0))))</f>
        <v/>
      </c>
      <c r="CT14" s="117" t="str">
        <f>IF(CT$1="SAT",IF(AND(HLOOKUP(CT$2,FIXTURES!$C$2:$NC$23,MATCH($C14,FIXTURES!$B$2:$B$23,0),0)="",HLOOKUP(CT$2+1,FIXTURES!$C$2:$NC$23,MATCH($C14,FIXTURES!$B$2:$B$23,0),0)="",HLOOKUP(CT$2+2,FIXTURES!$C$2:$NC$23,MATCH($C14,FIXTURES!$B$2:$B$23,0),0)=""),HLOOKUP(CT$2-1,FIXTURES!$C$2:$NC$23,MATCH($C14,FIXTURES!$B$2:$B$23,0),0),IF(AND(HLOOKUP(CT$2,FIXTURES!$C$2:$NC$23,MATCH($C14,FIXTURES!$B$2:$B$23,0),0)="",HLOOKUP(CT$2+1,FIXTURES!$C$2:$NC$23,MATCH($C14,FIXTURES!$B$2:$B$23,0),0)=""),HLOOKUP(CT$2+2,FIXTURES!$C$2:$NC$23,MATCH($C14,FIXTURES!$B$2:$B$23,0),0),IF(HLOOKUP(CT$2+1,FIXTURES!$C$2:$NC$23,MATCH($C14,FIXTURES!$B$2:$B$23,0),0)="",HLOOKUP(CT$2,FIXTURES!$C$2:$NC$23,MATCH($C14,FIXTURES!$B$2:$B$23,0),0),HLOOKUP(CT$2+1,FIXTURES!$C$2:$NC$23,MATCH($C14,FIXTURES!$B$2:$B$23,0),0)))),IF(AND(HLOOKUP(CT$2,FIXTURES!$C$2:$NC$23,MATCH($C14,FIXTURES!$B$2:$B$23,0),0)="",HLOOKUP(CT$2+1,FIXTURES!$C$2:$NC$23,MATCH($C14,FIXTURES!$B$2:$B$23,0),0)=""),HLOOKUP(CT$2+2,FIXTURES!$C$2:$NC$23,MATCH($C14,FIXTURES!$B$2:$B$23,0),0),IF(HLOOKUP(CT$2+1,FIXTURES!$C$2:$NC$23,MATCH($C14,FIXTURES!$B$2:$B$23,0),0)="",HLOOKUP(CT$2,FIXTURES!$C$2:$NC$23,MATCH($C14,FIXTURES!$B$2:$B$23,0),0),HLOOKUP(CT$2+1,FIXTURES!$C$2:$NC$23,MATCH($C14,FIXTURES!$B$2:$B$23,0),0))))</f>
        <v/>
      </c>
      <c r="CU14" s="117" t="str">
        <f>IF(CU$1="SAT",IF(AND(HLOOKUP(CU$2,FIXTURES!$C$2:$NC$23,MATCH($C14,FIXTURES!$B$2:$B$23,0),0)="",HLOOKUP(CU$2+1,FIXTURES!$C$2:$NC$23,MATCH($C14,FIXTURES!$B$2:$B$23,0),0)="",HLOOKUP(CU$2+2,FIXTURES!$C$2:$NC$23,MATCH($C14,FIXTURES!$B$2:$B$23,0),0)=""),HLOOKUP(CU$2-1,FIXTURES!$C$2:$NC$23,MATCH($C14,FIXTURES!$B$2:$B$23,0),0),IF(AND(HLOOKUP(CU$2,FIXTURES!$C$2:$NC$23,MATCH($C14,FIXTURES!$B$2:$B$23,0),0)="",HLOOKUP(CU$2+1,FIXTURES!$C$2:$NC$23,MATCH($C14,FIXTURES!$B$2:$B$23,0),0)=""),HLOOKUP(CU$2+2,FIXTURES!$C$2:$NC$23,MATCH($C14,FIXTURES!$B$2:$B$23,0),0),IF(HLOOKUP(CU$2+1,FIXTURES!$C$2:$NC$23,MATCH($C14,FIXTURES!$B$2:$B$23,0),0)="",HLOOKUP(CU$2,FIXTURES!$C$2:$NC$23,MATCH($C14,FIXTURES!$B$2:$B$23,0),0),HLOOKUP(CU$2+1,FIXTURES!$C$2:$NC$23,MATCH($C14,FIXTURES!$B$2:$B$23,0),0)))),IF(AND(HLOOKUP(CU$2,FIXTURES!$C$2:$NC$23,MATCH($C14,FIXTURES!$B$2:$B$23,0),0)="",HLOOKUP(CU$2+1,FIXTURES!$C$2:$NC$23,MATCH($C14,FIXTURES!$B$2:$B$23,0),0)=""),HLOOKUP(CU$2+2,FIXTURES!$C$2:$NC$23,MATCH($C14,FIXTURES!$B$2:$B$23,0),0),IF(HLOOKUP(CU$2+1,FIXTURES!$C$2:$NC$23,MATCH($C14,FIXTURES!$B$2:$B$23,0),0)="",HLOOKUP(CU$2,FIXTURES!$C$2:$NC$23,MATCH($C14,FIXTURES!$B$2:$B$23,0),0),HLOOKUP(CU$2+1,FIXTURES!$C$2:$NC$23,MATCH($C14,FIXTURES!$B$2:$B$23,0),0))))</f>
        <v/>
      </c>
      <c r="CV14" s="117" t="str">
        <f>IF(CV$1="SAT",IF(AND(HLOOKUP(CV$2,FIXTURES!$C$2:$NC$23,MATCH($C14,FIXTURES!$B$2:$B$23,0),0)="",HLOOKUP(CV$2+1,FIXTURES!$C$2:$NC$23,MATCH($C14,FIXTURES!$B$2:$B$23,0),0)="",HLOOKUP(CV$2+2,FIXTURES!$C$2:$NC$23,MATCH($C14,FIXTURES!$B$2:$B$23,0),0)=""),HLOOKUP(CV$2-1,FIXTURES!$C$2:$NC$23,MATCH($C14,FIXTURES!$B$2:$B$23,0),0),IF(AND(HLOOKUP(CV$2,FIXTURES!$C$2:$NC$23,MATCH($C14,FIXTURES!$B$2:$B$23,0),0)="",HLOOKUP(CV$2+1,FIXTURES!$C$2:$NC$23,MATCH($C14,FIXTURES!$B$2:$B$23,0),0)=""),HLOOKUP(CV$2+2,FIXTURES!$C$2:$NC$23,MATCH($C14,FIXTURES!$B$2:$B$23,0),0),IF(HLOOKUP(CV$2+1,FIXTURES!$C$2:$NC$23,MATCH($C14,FIXTURES!$B$2:$B$23,0),0)="",HLOOKUP(CV$2,FIXTURES!$C$2:$NC$23,MATCH($C14,FIXTURES!$B$2:$B$23,0),0),HLOOKUP(CV$2+1,FIXTURES!$C$2:$NC$23,MATCH($C14,FIXTURES!$B$2:$B$23,0),0)))),IF(AND(HLOOKUP(CV$2,FIXTURES!$C$2:$NC$23,MATCH($C14,FIXTURES!$B$2:$B$23,0),0)="",HLOOKUP(CV$2+1,FIXTURES!$C$2:$NC$23,MATCH($C14,FIXTURES!$B$2:$B$23,0),0)=""),HLOOKUP(CV$2+2,FIXTURES!$C$2:$NC$23,MATCH($C14,FIXTURES!$B$2:$B$23,0),0),IF(HLOOKUP(CV$2+1,FIXTURES!$C$2:$NC$23,MATCH($C14,FIXTURES!$B$2:$B$23,0),0)="",HLOOKUP(CV$2,FIXTURES!$C$2:$NC$23,MATCH($C14,FIXTURES!$B$2:$B$23,0),0),HLOOKUP(CV$2+1,FIXTURES!$C$2:$NC$23,MATCH($C14,FIXTURES!$B$2:$B$23,0),0))))</f>
        <v/>
      </c>
      <c r="CW14" s="117" t="str">
        <f>IF(CW$1="SAT",IF(AND(HLOOKUP(CW$2,FIXTURES!$C$2:$NC$23,MATCH($C14,FIXTURES!$B$2:$B$23,0),0)="",HLOOKUP(CW$2+1,FIXTURES!$C$2:$NC$23,MATCH($C14,FIXTURES!$B$2:$B$23,0),0)="",HLOOKUP(CW$2+2,FIXTURES!$C$2:$NC$23,MATCH($C14,FIXTURES!$B$2:$B$23,0),0)=""),HLOOKUP(CW$2-1,FIXTURES!$C$2:$NC$23,MATCH($C14,FIXTURES!$B$2:$B$23,0),0),IF(AND(HLOOKUP(CW$2,FIXTURES!$C$2:$NC$23,MATCH($C14,FIXTURES!$B$2:$B$23,0),0)="",HLOOKUP(CW$2+1,FIXTURES!$C$2:$NC$23,MATCH($C14,FIXTURES!$B$2:$B$23,0),0)=""),HLOOKUP(CW$2+2,FIXTURES!$C$2:$NC$23,MATCH($C14,FIXTURES!$B$2:$B$23,0),0),IF(HLOOKUP(CW$2+1,FIXTURES!$C$2:$NC$23,MATCH($C14,FIXTURES!$B$2:$B$23,0),0)="",HLOOKUP(CW$2,FIXTURES!$C$2:$NC$23,MATCH($C14,FIXTURES!$B$2:$B$23,0),0),HLOOKUP(CW$2+1,FIXTURES!$C$2:$NC$23,MATCH($C14,FIXTURES!$B$2:$B$23,0),0)))),IF(AND(HLOOKUP(CW$2,FIXTURES!$C$2:$NC$23,MATCH($C14,FIXTURES!$B$2:$B$23,0),0)="",HLOOKUP(CW$2+1,FIXTURES!$C$2:$NC$23,MATCH($C14,FIXTURES!$B$2:$B$23,0),0)=""),HLOOKUP(CW$2+2,FIXTURES!$C$2:$NC$23,MATCH($C14,FIXTURES!$B$2:$B$23,0),0),IF(HLOOKUP(CW$2+1,FIXTURES!$C$2:$NC$23,MATCH($C14,FIXTURES!$B$2:$B$23,0),0)="",HLOOKUP(CW$2,FIXTURES!$C$2:$NC$23,MATCH($C14,FIXTURES!$B$2:$B$23,0),0),HLOOKUP(CW$2+1,FIXTURES!$C$2:$NC$23,MATCH($C14,FIXTURES!$B$2:$B$23,0),0))))</f>
        <v/>
      </c>
      <c r="CX14" s="117" t="str">
        <f>IF(CX$1="SAT",IF(AND(HLOOKUP(CX$2,FIXTURES!$C$2:$NC$23,MATCH($C14,FIXTURES!$B$2:$B$23,0),0)="",HLOOKUP(CX$2+1,FIXTURES!$C$2:$NC$23,MATCH($C14,FIXTURES!$B$2:$B$23,0),0)="",HLOOKUP(CX$2+2,FIXTURES!$C$2:$NC$23,MATCH($C14,FIXTURES!$B$2:$B$23,0),0)=""),HLOOKUP(CX$2-1,FIXTURES!$C$2:$NC$23,MATCH($C14,FIXTURES!$B$2:$B$23,0),0),IF(AND(HLOOKUP(CX$2,FIXTURES!$C$2:$NC$23,MATCH($C14,FIXTURES!$B$2:$B$23,0),0)="",HLOOKUP(CX$2+1,FIXTURES!$C$2:$NC$23,MATCH($C14,FIXTURES!$B$2:$B$23,0),0)=""),HLOOKUP(CX$2+2,FIXTURES!$C$2:$NC$23,MATCH($C14,FIXTURES!$B$2:$B$23,0),0),IF(HLOOKUP(CX$2+1,FIXTURES!$C$2:$NC$23,MATCH($C14,FIXTURES!$B$2:$B$23,0),0)="",HLOOKUP(CX$2,FIXTURES!$C$2:$NC$23,MATCH($C14,FIXTURES!$B$2:$B$23,0),0),HLOOKUP(CX$2+1,FIXTURES!$C$2:$NC$23,MATCH($C14,FIXTURES!$B$2:$B$23,0),0)))),IF(AND(HLOOKUP(CX$2,FIXTURES!$C$2:$NC$23,MATCH($C14,FIXTURES!$B$2:$B$23,0),0)="",HLOOKUP(CX$2+1,FIXTURES!$C$2:$NC$23,MATCH($C14,FIXTURES!$B$2:$B$23,0),0)=""),HLOOKUP(CX$2+2,FIXTURES!$C$2:$NC$23,MATCH($C14,FIXTURES!$B$2:$B$23,0),0),IF(HLOOKUP(CX$2+1,FIXTURES!$C$2:$NC$23,MATCH($C14,FIXTURES!$B$2:$B$23,0),0)="",HLOOKUP(CX$2,FIXTURES!$C$2:$NC$23,MATCH($C14,FIXTURES!$B$2:$B$23,0),0),HLOOKUP(CX$2+1,FIXTURES!$C$2:$NC$23,MATCH($C14,FIXTURES!$B$2:$B$23,0),0))))</f>
        <v/>
      </c>
      <c r="CY14" s="117" t="str">
        <f>IF(CY$1="SAT",IF(AND(HLOOKUP(CY$2,FIXTURES!$C$2:$NC$23,MATCH($C14,FIXTURES!$B$2:$B$23,0),0)="",HLOOKUP(CY$2+1,FIXTURES!$C$2:$NC$23,MATCH($C14,FIXTURES!$B$2:$B$23,0),0)="",HLOOKUP(CY$2+2,FIXTURES!$C$2:$NC$23,MATCH($C14,FIXTURES!$B$2:$B$23,0),0)=""),HLOOKUP(CY$2-1,FIXTURES!$C$2:$NC$23,MATCH($C14,FIXTURES!$B$2:$B$23,0),0),IF(AND(HLOOKUP(CY$2,FIXTURES!$C$2:$NC$23,MATCH($C14,FIXTURES!$B$2:$B$23,0),0)="",HLOOKUP(CY$2+1,FIXTURES!$C$2:$NC$23,MATCH($C14,FIXTURES!$B$2:$B$23,0),0)=""),HLOOKUP(CY$2+2,FIXTURES!$C$2:$NC$23,MATCH($C14,FIXTURES!$B$2:$B$23,0),0),IF(HLOOKUP(CY$2+1,FIXTURES!$C$2:$NC$23,MATCH($C14,FIXTURES!$B$2:$B$23,0),0)="",HLOOKUP(CY$2,FIXTURES!$C$2:$NC$23,MATCH($C14,FIXTURES!$B$2:$B$23,0),0),HLOOKUP(CY$2+1,FIXTURES!$C$2:$NC$23,MATCH($C14,FIXTURES!$B$2:$B$23,0),0)))),IF(AND(HLOOKUP(CY$2,FIXTURES!$C$2:$NC$23,MATCH($C14,FIXTURES!$B$2:$B$23,0),0)="",HLOOKUP(CY$2+1,FIXTURES!$C$2:$NC$23,MATCH($C14,FIXTURES!$B$2:$B$23,0),0)=""),HLOOKUP(CY$2+2,FIXTURES!$C$2:$NC$23,MATCH($C14,FIXTURES!$B$2:$B$23,0),0),IF(HLOOKUP(CY$2+1,FIXTURES!$C$2:$NC$23,MATCH($C14,FIXTURES!$B$2:$B$23,0),0)="",HLOOKUP(CY$2,FIXTURES!$C$2:$NC$23,MATCH($C14,FIXTURES!$B$2:$B$23,0),0),HLOOKUP(CY$2+1,FIXTURES!$C$2:$NC$23,MATCH($C14,FIXTURES!$B$2:$B$23,0),0))))</f>
        <v/>
      </c>
      <c r="CZ14" s="117" t="str">
        <f>IF(CZ$1="SAT",IF(AND(HLOOKUP(CZ$2,FIXTURES!$C$2:$NC$23,MATCH($C14,FIXTURES!$B$2:$B$23,0),0)="",HLOOKUP(CZ$2+1,FIXTURES!$C$2:$NC$23,MATCH($C14,FIXTURES!$B$2:$B$23,0),0)="",HLOOKUP(CZ$2+2,FIXTURES!$C$2:$NC$23,MATCH($C14,FIXTURES!$B$2:$B$23,0),0)=""),HLOOKUP(CZ$2-1,FIXTURES!$C$2:$NC$23,MATCH($C14,FIXTURES!$B$2:$B$23,0),0),IF(AND(HLOOKUP(CZ$2,FIXTURES!$C$2:$NC$23,MATCH($C14,FIXTURES!$B$2:$B$23,0),0)="",HLOOKUP(CZ$2+1,FIXTURES!$C$2:$NC$23,MATCH($C14,FIXTURES!$B$2:$B$23,0),0)=""),HLOOKUP(CZ$2+2,FIXTURES!$C$2:$NC$23,MATCH($C14,FIXTURES!$B$2:$B$23,0),0),IF(HLOOKUP(CZ$2+1,FIXTURES!$C$2:$NC$23,MATCH($C14,FIXTURES!$B$2:$B$23,0),0)="",HLOOKUP(CZ$2,FIXTURES!$C$2:$NC$23,MATCH($C14,FIXTURES!$B$2:$B$23,0),0),HLOOKUP(CZ$2+1,FIXTURES!$C$2:$NC$23,MATCH($C14,FIXTURES!$B$2:$B$23,0),0)))),IF(AND(HLOOKUP(CZ$2,FIXTURES!$C$2:$NC$23,MATCH($C14,FIXTURES!$B$2:$B$23,0),0)="",HLOOKUP(CZ$2+1,FIXTURES!$C$2:$NC$23,MATCH($C14,FIXTURES!$B$2:$B$23,0),0)=""),HLOOKUP(CZ$2+2,FIXTURES!$C$2:$NC$23,MATCH($C14,FIXTURES!$B$2:$B$23,0),0),IF(HLOOKUP(CZ$2+1,FIXTURES!$C$2:$NC$23,MATCH($C14,FIXTURES!$B$2:$B$23,0),0)="",HLOOKUP(CZ$2,FIXTURES!$C$2:$NC$23,MATCH($C14,FIXTURES!$B$2:$B$23,0),0),HLOOKUP(CZ$2+1,FIXTURES!$C$2:$NC$23,MATCH($C14,FIXTURES!$B$2:$B$23,0),0))))</f>
        <v/>
      </c>
      <c r="DA14" s="117" t="str">
        <f>IF(DA$1="SAT",IF(AND(HLOOKUP(DA$2,FIXTURES!$C$2:$NC$23,MATCH($C14,FIXTURES!$B$2:$B$23,0),0)="",HLOOKUP(DA$2+1,FIXTURES!$C$2:$NC$23,MATCH($C14,FIXTURES!$B$2:$B$23,0),0)="",HLOOKUP(DA$2+2,FIXTURES!$C$2:$NC$23,MATCH($C14,FIXTURES!$B$2:$B$23,0),0)=""),HLOOKUP(DA$2-1,FIXTURES!$C$2:$NC$23,MATCH($C14,FIXTURES!$B$2:$B$23,0),0),IF(AND(HLOOKUP(DA$2,FIXTURES!$C$2:$NC$23,MATCH($C14,FIXTURES!$B$2:$B$23,0),0)="",HLOOKUP(DA$2+1,FIXTURES!$C$2:$NC$23,MATCH($C14,FIXTURES!$B$2:$B$23,0),0)=""),HLOOKUP(DA$2+2,FIXTURES!$C$2:$NC$23,MATCH($C14,FIXTURES!$B$2:$B$23,0),0),IF(HLOOKUP(DA$2+1,FIXTURES!$C$2:$NC$23,MATCH($C14,FIXTURES!$B$2:$B$23,0),0)="",HLOOKUP(DA$2,FIXTURES!$C$2:$NC$23,MATCH($C14,FIXTURES!$B$2:$B$23,0),0),HLOOKUP(DA$2+1,FIXTURES!$C$2:$NC$23,MATCH($C14,FIXTURES!$B$2:$B$23,0),0)))),IF(AND(HLOOKUP(DA$2,FIXTURES!$C$2:$NC$23,MATCH($C14,FIXTURES!$B$2:$B$23,0),0)="",HLOOKUP(DA$2+1,FIXTURES!$C$2:$NC$23,MATCH($C14,FIXTURES!$B$2:$B$23,0),0)=""),HLOOKUP(DA$2+2,FIXTURES!$C$2:$NC$23,MATCH($C14,FIXTURES!$B$2:$B$23,0),0),IF(HLOOKUP(DA$2+1,FIXTURES!$C$2:$NC$23,MATCH($C14,FIXTURES!$B$2:$B$23,0),0)="",HLOOKUP(DA$2,FIXTURES!$C$2:$NC$23,MATCH($C14,FIXTURES!$B$2:$B$23,0),0),HLOOKUP(DA$2+1,FIXTURES!$C$2:$NC$23,MATCH($C14,FIXTURES!$B$2:$B$23,0),0))))</f>
        <v/>
      </c>
      <c r="DB14" s="117" t="str">
        <f>IF(DB$1="SAT",IF(AND(HLOOKUP(DB$2,FIXTURES!$C$2:$NC$23,MATCH($C14,FIXTURES!$B$2:$B$23,0),0)="",HLOOKUP(DB$2+1,FIXTURES!$C$2:$NC$23,MATCH($C14,FIXTURES!$B$2:$B$23,0),0)="",HLOOKUP(DB$2+2,FIXTURES!$C$2:$NC$23,MATCH($C14,FIXTURES!$B$2:$B$23,0),0)=""),HLOOKUP(DB$2-1,FIXTURES!$C$2:$NC$23,MATCH($C14,FIXTURES!$B$2:$B$23,0),0),IF(AND(HLOOKUP(DB$2,FIXTURES!$C$2:$NC$23,MATCH($C14,FIXTURES!$B$2:$B$23,0),0)="",HLOOKUP(DB$2+1,FIXTURES!$C$2:$NC$23,MATCH($C14,FIXTURES!$B$2:$B$23,0),0)=""),HLOOKUP(DB$2+2,FIXTURES!$C$2:$NC$23,MATCH($C14,FIXTURES!$B$2:$B$23,0),0),IF(HLOOKUP(DB$2+1,FIXTURES!$C$2:$NC$23,MATCH($C14,FIXTURES!$B$2:$B$23,0),0)="",HLOOKUP(DB$2,FIXTURES!$C$2:$NC$23,MATCH($C14,FIXTURES!$B$2:$B$23,0),0),HLOOKUP(DB$2+1,FIXTURES!$C$2:$NC$23,MATCH($C14,FIXTURES!$B$2:$B$23,0),0)))),IF(AND(HLOOKUP(DB$2,FIXTURES!$C$2:$NC$23,MATCH($C14,FIXTURES!$B$2:$B$23,0),0)="",HLOOKUP(DB$2+1,FIXTURES!$C$2:$NC$23,MATCH($C14,FIXTURES!$B$2:$B$23,0),0)=""),HLOOKUP(DB$2+2,FIXTURES!$C$2:$NC$23,MATCH($C14,FIXTURES!$B$2:$B$23,0),0),IF(HLOOKUP(DB$2+1,FIXTURES!$C$2:$NC$23,MATCH($C14,FIXTURES!$B$2:$B$23,0),0)="",HLOOKUP(DB$2,FIXTURES!$C$2:$NC$23,MATCH($C14,FIXTURES!$B$2:$B$23,0),0),HLOOKUP(DB$2+1,FIXTURES!$C$2:$NC$23,MATCH($C14,FIXTURES!$B$2:$B$23,0),0))))</f>
        <v/>
      </c>
      <c r="DC14" s="117" t="str">
        <f>IF(DC$1="SAT",IF(AND(HLOOKUP(DC$2,FIXTURES!$C$2:$NC$23,MATCH($C14,FIXTURES!$B$2:$B$23,0),0)="",HLOOKUP(DC$2+1,FIXTURES!$C$2:$NC$23,MATCH($C14,FIXTURES!$B$2:$B$23,0),0)="",HLOOKUP(DC$2+2,FIXTURES!$C$2:$NC$23,MATCH($C14,FIXTURES!$B$2:$B$23,0),0)=""),HLOOKUP(DC$2-1,FIXTURES!$C$2:$NC$23,MATCH($C14,FIXTURES!$B$2:$B$23,0),0),IF(AND(HLOOKUP(DC$2,FIXTURES!$C$2:$NC$23,MATCH($C14,FIXTURES!$B$2:$B$23,0),0)="",HLOOKUP(DC$2+1,FIXTURES!$C$2:$NC$23,MATCH($C14,FIXTURES!$B$2:$B$23,0),0)=""),HLOOKUP(DC$2+2,FIXTURES!$C$2:$NC$23,MATCH($C14,FIXTURES!$B$2:$B$23,0),0),IF(HLOOKUP(DC$2+1,FIXTURES!$C$2:$NC$23,MATCH($C14,FIXTURES!$B$2:$B$23,0),0)="",HLOOKUP(DC$2,FIXTURES!$C$2:$NC$23,MATCH($C14,FIXTURES!$B$2:$B$23,0),0),HLOOKUP(DC$2+1,FIXTURES!$C$2:$NC$23,MATCH($C14,FIXTURES!$B$2:$B$23,0),0)))),IF(AND(HLOOKUP(DC$2,FIXTURES!$C$2:$NC$23,MATCH($C14,FIXTURES!$B$2:$B$23,0),0)="",HLOOKUP(DC$2+1,FIXTURES!$C$2:$NC$23,MATCH($C14,FIXTURES!$B$2:$B$23,0),0)=""),HLOOKUP(DC$2+2,FIXTURES!$C$2:$NC$23,MATCH($C14,FIXTURES!$B$2:$B$23,0),0),IF(HLOOKUP(DC$2+1,FIXTURES!$C$2:$NC$23,MATCH($C14,FIXTURES!$B$2:$B$23,0),0)="",HLOOKUP(DC$2,FIXTURES!$C$2:$NC$23,MATCH($C14,FIXTURES!$B$2:$B$23,0),0),HLOOKUP(DC$2+1,FIXTURES!$C$2:$NC$23,MATCH($C14,FIXTURES!$B$2:$B$23,0),0))))</f>
        <v/>
      </c>
      <c r="DD14" s="116"/>
      <c r="DE14" s="102" t="str">
        <f>LEFT(HLOOKUP(DE$2,FIXTURES!$C$2:$NJ$23,MATCH($C14,FIXTURES!$B$2:$B$23,0),0),3)</f>
        <v/>
      </c>
      <c r="DF14" s="102" t="str">
        <f>IF(LEN(HLOOKUP(DE$2,FIXTURES!$C$2:$NJ$23,MATCH($C14,FIXTURES!$B$2:$B$23,0),0))=6,RIGHT(HLOOKUP(DE$2,FIXTURES!$C$2:$NJ$23,MATCH($C14,FIXTURES!$B$2:$B$23,0),0),3),"")</f>
        <v/>
      </c>
      <c r="DG14" s="102" t="str">
        <f>IF(LEN(HLOOKUP(DE$2,FIXTURES!$C$2:$NJ$23,MATCH($C14,FIXTURES!$B$2:$B$23,0),0))=9,RIGHT(HLOOKUP(DE$2,FIXTURES!$C$2:$NJ$23,MATCH($C14,FIXTURES!$B$2:$B$23,0),0),3),"")</f>
        <v/>
      </c>
      <c r="DH14" s="102" t="str">
        <f>IFERROR(IF(BGW!$F41=1,"",VLOOKUP($C14,BGW!$B$33:$E$52,MATCH($DH$2,BGW!$B$32:$E$32,0),0)),"")</f>
        <v/>
      </c>
      <c r="DI14" s="102" t="str">
        <f>IFERROR(IF(BGW!$F66=1,"",VLOOKUP($C14,BGW!$B$58:$E$77,MATCH($DI$2,BGW!$B$57:$E$57,0),0)),"")</f>
        <v/>
      </c>
      <c r="DJ14" s="102" t="str">
        <f>IFERROR(IF(BGW!$F91=1,"",VLOOKUP($C14,BGW!$B$83:$E$102,MATCH($DJ$2,BGW!$B$82:$E$82,0),0)),"")</f>
        <v>LEE</v>
      </c>
      <c r="DK14" s="116"/>
    </row>
    <row r="15" spans="1:367" s="118" customFormat="1" ht="21.75" customHeight="1" x14ac:dyDescent="0.3">
      <c r="A15" s="103" t="s">
        <v>55</v>
      </c>
      <c r="B15" s="115">
        <f>VLOOKUP(A15,[1]Table!$B$1:$O$21,MATCH("xGD/90",[1]Table!$B$1:$O$1,0),0)</f>
        <v>-0.44</v>
      </c>
      <c r="C15" s="116" t="s">
        <v>9</v>
      </c>
      <c r="D15" s="117" t="str">
        <f>IF(D$1="SAT",IF(AND(HLOOKUP(D$2,FIXTURES!$C$2:$NC$23,MATCH($C15,FIXTURES!$B$2:$B$23,0),0)="",HLOOKUP(D$2+1,FIXTURES!$C$2:$NC$23,MATCH($C15,FIXTURES!$B$2:$B$23,0),0)="",HLOOKUP(D$2+2,FIXTURES!$C$2:$NC$23,MATCH($C15,FIXTURES!$B$2:$B$23,0),0)=""),HLOOKUP(D$2-1,FIXTURES!$C$2:$NC$23,MATCH($C15,FIXTURES!$B$2:$B$23,0),0),IF(AND(HLOOKUP(D$2,FIXTURES!$C$2:$NC$23,MATCH($C15,FIXTURES!$B$2:$B$23,0),0)="",HLOOKUP(D$2+1,FIXTURES!$C$2:$NC$23,MATCH($C15,FIXTURES!$B$2:$B$23,0),0)=""),HLOOKUP(D$2+2,FIXTURES!$C$2:$NC$23,MATCH($C15,FIXTURES!$B$2:$B$23,0),0),IF(HLOOKUP(D$2+1,FIXTURES!$C$2:$NC$23,MATCH($C15,FIXTURES!$B$2:$B$23,0),0)="",HLOOKUP(D$2,FIXTURES!$C$2:$NC$23,MATCH($C15,FIXTURES!$B$2:$B$23,0),0),HLOOKUP(D$2+1,FIXTURES!$C$2:$NC$23,MATCH($C15,FIXTURES!$B$2:$B$23,0),0)))),IF(AND(HLOOKUP(D$2,FIXTURES!$C$2:$NC$23,MATCH($C15,FIXTURES!$B$2:$B$23,0),0)="",HLOOKUP(D$2+1,FIXTURES!$C$2:$NC$23,MATCH($C15,FIXTURES!$B$2:$B$23,0),0)=""),HLOOKUP(D$2+2,FIXTURES!$C$2:$NC$23,MATCH($C15,FIXTURES!$B$2:$B$23,0),0),IF(HLOOKUP(D$2+1,FIXTURES!$C$2:$NC$23,MATCH($C15,FIXTURES!$B$2:$B$23,0),0)="",HLOOKUP(D$2,FIXTURES!$C$2:$NC$23,MATCH($C15,FIXTURES!$B$2:$B$23,0),0),HLOOKUP(D$2+1,FIXTURES!$C$2:$NC$23,MATCH($C15,FIXTURES!$B$2:$B$23,0),0))))</f>
        <v/>
      </c>
      <c r="E15" s="117" t="str">
        <f>IF(E$1="SAT",IF(AND(HLOOKUP(E$2,FIXTURES!$C$2:$NC$23,MATCH($C15,FIXTURES!$B$2:$B$23,0),0)="",HLOOKUP(E$2+1,FIXTURES!$C$2:$NC$23,MATCH($C15,FIXTURES!$B$2:$B$23,0),0)="",HLOOKUP(E$2+2,FIXTURES!$C$2:$NC$23,MATCH($C15,FIXTURES!$B$2:$B$23,0),0)=""),HLOOKUP(E$2-1,FIXTURES!$C$2:$NC$23,MATCH($C15,FIXTURES!$B$2:$B$23,0),0),IF(AND(HLOOKUP(E$2,FIXTURES!$C$2:$NC$23,MATCH($C15,FIXTURES!$B$2:$B$23,0),0)="",HLOOKUP(E$2+1,FIXTURES!$C$2:$NC$23,MATCH($C15,FIXTURES!$B$2:$B$23,0),0)=""),HLOOKUP(E$2+2,FIXTURES!$C$2:$NC$23,MATCH($C15,FIXTURES!$B$2:$B$23,0),0),IF(HLOOKUP(E$2+1,FIXTURES!$C$2:$NC$23,MATCH($C15,FIXTURES!$B$2:$B$23,0),0)="",HLOOKUP(E$2,FIXTURES!$C$2:$NC$23,MATCH($C15,FIXTURES!$B$2:$B$23,0),0),HLOOKUP(E$2+1,FIXTURES!$C$2:$NC$23,MATCH($C15,FIXTURES!$B$2:$B$23,0),0)))),IF(AND(HLOOKUP(E$2,FIXTURES!$C$2:$NC$23,MATCH($C15,FIXTURES!$B$2:$B$23,0),0)="",HLOOKUP(E$2+1,FIXTURES!$C$2:$NC$23,MATCH($C15,FIXTURES!$B$2:$B$23,0),0)=""),HLOOKUP(E$2+2,FIXTURES!$C$2:$NC$23,MATCH($C15,FIXTURES!$B$2:$B$23,0),0),IF(HLOOKUP(E$2+1,FIXTURES!$C$2:$NC$23,MATCH($C15,FIXTURES!$B$2:$B$23,0),0)="",HLOOKUP(E$2,FIXTURES!$C$2:$NC$23,MATCH($C15,FIXTURES!$B$2:$B$23,0),0),HLOOKUP(E$2+1,FIXTURES!$C$2:$NC$23,MATCH($C15,FIXTURES!$B$2:$B$23,0),0))))</f>
        <v>WOL</v>
      </c>
      <c r="F15" s="117" t="str">
        <f>IF(F$1="SAT",IF(AND(HLOOKUP(F$2,FIXTURES!$C$2:$NC$23,MATCH($C15,FIXTURES!$B$2:$B$23,0),0)="",HLOOKUP(F$2+1,FIXTURES!$C$2:$NC$23,MATCH($C15,FIXTURES!$B$2:$B$23,0),0)="",HLOOKUP(F$2+2,FIXTURES!$C$2:$NC$23,MATCH($C15,FIXTURES!$B$2:$B$23,0),0)=""),HLOOKUP(F$2-1,FIXTURES!$C$2:$NC$23,MATCH($C15,FIXTURES!$B$2:$B$23,0),0),IF(AND(HLOOKUP(F$2,FIXTURES!$C$2:$NC$23,MATCH($C15,FIXTURES!$B$2:$B$23,0),0)="",HLOOKUP(F$2+1,FIXTURES!$C$2:$NC$23,MATCH($C15,FIXTURES!$B$2:$B$23,0),0)=""),HLOOKUP(F$2+2,FIXTURES!$C$2:$NC$23,MATCH($C15,FIXTURES!$B$2:$B$23,0),0),IF(HLOOKUP(F$2+1,FIXTURES!$C$2:$NC$23,MATCH($C15,FIXTURES!$B$2:$B$23,0),0)="",HLOOKUP(F$2,FIXTURES!$C$2:$NC$23,MATCH($C15,FIXTURES!$B$2:$B$23,0),0),HLOOKUP(F$2+1,FIXTURES!$C$2:$NC$23,MATCH($C15,FIXTURES!$B$2:$B$23,0),0)))),IF(AND(HLOOKUP(F$2,FIXTURES!$C$2:$NC$23,MATCH($C15,FIXTURES!$B$2:$B$23,0),0)="",HLOOKUP(F$2+1,FIXTURES!$C$2:$NC$23,MATCH($C15,FIXTURES!$B$2:$B$23,0),0)=""),HLOOKUP(F$2+2,FIXTURES!$C$2:$NC$23,MATCH($C15,FIXTURES!$B$2:$B$23,0),0),IF(HLOOKUP(F$2+1,FIXTURES!$C$2:$NC$23,MATCH($C15,FIXTURES!$B$2:$B$23,0),0)="",HLOOKUP(F$2,FIXTURES!$C$2:$NC$23,MATCH($C15,FIXTURES!$B$2:$B$23,0),0),HLOOKUP(F$2+1,FIXTURES!$C$2:$NC$23,MATCH($C15,FIXTURES!$B$2:$B$23,0),0))))</f>
        <v/>
      </c>
      <c r="G15" s="117" t="str">
        <f>IF(G$1="SAT",IF(AND(HLOOKUP(G$2,FIXTURES!$C$2:$NC$23,MATCH($C15,FIXTURES!$B$2:$B$23,0),0)="",HLOOKUP(G$2+1,FIXTURES!$C$2:$NC$23,MATCH($C15,FIXTURES!$B$2:$B$23,0),0)="",HLOOKUP(G$2+2,FIXTURES!$C$2:$NC$23,MATCH($C15,FIXTURES!$B$2:$B$23,0),0)=""),HLOOKUP(G$2-1,FIXTURES!$C$2:$NC$23,MATCH($C15,FIXTURES!$B$2:$B$23,0),0),IF(AND(HLOOKUP(G$2,FIXTURES!$C$2:$NC$23,MATCH($C15,FIXTURES!$B$2:$B$23,0),0)="",HLOOKUP(G$2+1,FIXTURES!$C$2:$NC$23,MATCH($C15,FIXTURES!$B$2:$B$23,0),0)=""),HLOOKUP(G$2+2,FIXTURES!$C$2:$NC$23,MATCH($C15,FIXTURES!$B$2:$B$23,0),0),IF(HLOOKUP(G$2+1,FIXTURES!$C$2:$NC$23,MATCH($C15,FIXTURES!$B$2:$B$23,0),0)="",HLOOKUP(G$2,FIXTURES!$C$2:$NC$23,MATCH($C15,FIXTURES!$B$2:$B$23,0),0),HLOOKUP(G$2+1,FIXTURES!$C$2:$NC$23,MATCH($C15,FIXTURES!$B$2:$B$23,0),0)))),IF(AND(HLOOKUP(G$2,FIXTURES!$C$2:$NC$23,MATCH($C15,FIXTURES!$B$2:$B$23,0),0)="",HLOOKUP(G$2+1,FIXTURES!$C$2:$NC$23,MATCH($C15,FIXTURES!$B$2:$B$23,0),0)=""),HLOOKUP(G$2+2,FIXTURES!$C$2:$NC$23,MATCH($C15,FIXTURES!$B$2:$B$23,0),0),IF(HLOOKUP(G$2+1,FIXTURES!$C$2:$NC$23,MATCH($C15,FIXTURES!$B$2:$B$23,0),0)="",HLOOKUP(G$2,FIXTURES!$C$2:$NC$23,MATCH($C15,FIXTURES!$B$2:$B$23,0),0),HLOOKUP(G$2+1,FIXTURES!$C$2:$NC$23,MATCH($C15,FIXTURES!$B$2:$B$23,0),0))))</f>
        <v>sou</v>
      </c>
      <c r="H15" s="117" t="str">
        <f>IF(H$1="SAT",IF(AND(HLOOKUP(H$2,FIXTURES!$C$2:$NC$23,MATCH($C15,FIXTURES!$B$2:$B$23,0),0)="",HLOOKUP(H$2+1,FIXTURES!$C$2:$NC$23,MATCH($C15,FIXTURES!$B$2:$B$23,0),0)="",HLOOKUP(H$2+2,FIXTURES!$C$2:$NC$23,MATCH($C15,FIXTURES!$B$2:$B$23,0),0)=""),HLOOKUP(H$2-1,FIXTURES!$C$2:$NC$23,MATCH($C15,FIXTURES!$B$2:$B$23,0),0),IF(AND(HLOOKUP(H$2,FIXTURES!$C$2:$NC$23,MATCH($C15,FIXTURES!$B$2:$B$23,0),0)="",HLOOKUP(H$2+1,FIXTURES!$C$2:$NC$23,MATCH($C15,FIXTURES!$B$2:$B$23,0),0)=""),HLOOKUP(H$2+2,FIXTURES!$C$2:$NC$23,MATCH($C15,FIXTURES!$B$2:$B$23,0),0),IF(HLOOKUP(H$2+1,FIXTURES!$C$2:$NC$23,MATCH($C15,FIXTURES!$B$2:$B$23,0),0)="",HLOOKUP(H$2,FIXTURES!$C$2:$NC$23,MATCH($C15,FIXTURES!$B$2:$B$23,0),0),HLOOKUP(H$2+1,FIXTURES!$C$2:$NC$23,MATCH($C15,FIXTURES!$B$2:$B$23,0),0)))),IF(AND(HLOOKUP(H$2,FIXTURES!$C$2:$NC$23,MATCH($C15,FIXTURES!$B$2:$B$23,0),0)="",HLOOKUP(H$2+1,FIXTURES!$C$2:$NC$23,MATCH($C15,FIXTURES!$B$2:$B$23,0),0)=""),HLOOKUP(H$2+2,FIXTURES!$C$2:$NC$23,MATCH($C15,FIXTURES!$B$2:$B$23,0),0),IF(HLOOKUP(H$2+1,FIXTURES!$C$2:$NC$23,MATCH($C15,FIXTURES!$B$2:$B$23,0),0)="",HLOOKUP(H$2,FIXTURES!$C$2:$NC$23,MATCH($C15,FIXTURES!$B$2:$B$23,0),0),HLOOKUP(H$2+1,FIXTURES!$C$2:$NC$23,MATCH($C15,FIXTURES!$B$2:$B$23,0),0))))</f>
        <v/>
      </c>
      <c r="I15" s="117" t="str">
        <f>IF(I$1="SAT",IF(AND(HLOOKUP(I$2,FIXTURES!$C$2:$NC$23,MATCH($C15,FIXTURES!$B$2:$B$23,0),0)="",HLOOKUP(I$2+1,FIXTURES!$C$2:$NC$23,MATCH($C15,FIXTURES!$B$2:$B$23,0),0)="",HLOOKUP(I$2+2,FIXTURES!$C$2:$NC$23,MATCH($C15,FIXTURES!$B$2:$B$23,0),0)=""),HLOOKUP(I$2-1,FIXTURES!$C$2:$NC$23,MATCH($C15,FIXTURES!$B$2:$B$23,0),0),IF(AND(HLOOKUP(I$2,FIXTURES!$C$2:$NC$23,MATCH($C15,FIXTURES!$B$2:$B$23,0),0)="",HLOOKUP(I$2+1,FIXTURES!$C$2:$NC$23,MATCH($C15,FIXTURES!$B$2:$B$23,0),0)=""),HLOOKUP(I$2+2,FIXTURES!$C$2:$NC$23,MATCH($C15,FIXTURES!$B$2:$B$23,0),0),IF(HLOOKUP(I$2+1,FIXTURES!$C$2:$NC$23,MATCH($C15,FIXTURES!$B$2:$B$23,0),0)="",HLOOKUP(I$2,FIXTURES!$C$2:$NC$23,MATCH($C15,FIXTURES!$B$2:$B$23,0),0),HLOOKUP(I$2+1,FIXTURES!$C$2:$NC$23,MATCH($C15,FIXTURES!$B$2:$B$23,0),0)))),IF(AND(HLOOKUP(I$2,FIXTURES!$C$2:$NC$23,MATCH($C15,FIXTURES!$B$2:$B$23,0),0)="",HLOOKUP(I$2+1,FIXTURES!$C$2:$NC$23,MATCH($C15,FIXTURES!$B$2:$B$23,0),0)=""),HLOOKUP(I$2+2,FIXTURES!$C$2:$NC$23,MATCH($C15,FIXTURES!$B$2:$B$23,0),0),IF(HLOOKUP(I$2+1,FIXTURES!$C$2:$NC$23,MATCH($C15,FIXTURES!$B$2:$B$23,0),0)="",HLOOKUP(I$2,FIXTURES!$C$2:$NC$23,MATCH($C15,FIXTURES!$B$2:$B$23,0),0),HLOOKUP(I$2+1,FIXTURES!$C$2:$NC$23,MATCH($C15,FIXTURES!$B$2:$B$23,0),0))))</f>
        <v>CHE</v>
      </c>
      <c r="J15" s="117" t="str">
        <f>IF(J$1="SAT",IF(AND(HLOOKUP(J$2,FIXTURES!$C$2:$NC$23,MATCH($C15,FIXTURES!$B$2:$B$23,0),0)="",HLOOKUP(J$2+1,FIXTURES!$C$2:$NC$23,MATCH($C15,FIXTURES!$B$2:$B$23,0),0)="",HLOOKUP(J$2+2,FIXTURES!$C$2:$NC$23,MATCH($C15,FIXTURES!$B$2:$B$23,0),0)=""),HLOOKUP(J$2-1,FIXTURES!$C$2:$NC$23,MATCH($C15,FIXTURES!$B$2:$B$23,0),0),IF(AND(HLOOKUP(J$2,FIXTURES!$C$2:$NC$23,MATCH($C15,FIXTURES!$B$2:$B$23,0),0)="",HLOOKUP(J$2+1,FIXTURES!$C$2:$NC$23,MATCH($C15,FIXTURES!$B$2:$B$23,0),0)=""),HLOOKUP(J$2+2,FIXTURES!$C$2:$NC$23,MATCH($C15,FIXTURES!$B$2:$B$23,0),0),IF(HLOOKUP(J$2+1,FIXTURES!$C$2:$NC$23,MATCH($C15,FIXTURES!$B$2:$B$23,0),0)="",HLOOKUP(J$2,FIXTURES!$C$2:$NC$23,MATCH($C15,FIXTURES!$B$2:$B$23,0),0),HLOOKUP(J$2+1,FIXTURES!$C$2:$NC$23,MATCH($C15,FIXTURES!$B$2:$B$23,0),0)))),IF(AND(HLOOKUP(J$2,FIXTURES!$C$2:$NC$23,MATCH($C15,FIXTURES!$B$2:$B$23,0),0)="",HLOOKUP(J$2+1,FIXTURES!$C$2:$NC$23,MATCH($C15,FIXTURES!$B$2:$B$23,0),0)=""),HLOOKUP(J$2+2,FIXTURES!$C$2:$NC$23,MATCH($C15,FIXTURES!$B$2:$B$23,0),0),IF(HLOOKUP(J$2+1,FIXTURES!$C$2:$NC$23,MATCH($C15,FIXTURES!$B$2:$B$23,0),0)="",HLOOKUP(J$2,FIXTURES!$C$2:$NC$23,MATCH($C15,FIXTURES!$B$2:$B$23,0),0),HLOOKUP(J$2+1,FIXTURES!$C$2:$NC$23,MATCH($C15,FIXTURES!$B$2:$B$23,0),0))))</f>
        <v>Barnsley</v>
      </c>
      <c r="K15" s="117" t="str">
        <f>IF(K$1="SAT",IF(AND(HLOOKUP(K$2,FIXTURES!$C$2:$NC$23,MATCH($C15,FIXTURES!$B$2:$B$23,0),0)="",HLOOKUP(K$2+1,FIXTURES!$C$2:$NC$23,MATCH($C15,FIXTURES!$B$2:$B$23,0),0)="",HLOOKUP(K$2+2,FIXTURES!$C$2:$NC$23,MATCH($C15,FIXTURES!$B$2:$B$23,0),0)=""),HLOOKUP(K$2-1,FIXTURES!$C$2:$NC$23,MATCH($C15,FIXTURES!$B$2:$B$23,0),0),IF(AND(HLOOKUP(K$2,FIXTURES!$C$2:$NC$23,MATCH($C15,FIXTURES!$B$2:$B$23,0),0)="",HLOOKUP(K$2+1,FIXTURES!$C$2:$NC$23,MATCH($C15,FIXTURES!$B$2:$B$23,0),0)=""),HLOOKUP(K$2+2,FIXTURES!$C$2:$NC$23,MATCH($C15,FIXTURES!$B$2:$B$23,0),0),IF(HLOOKUP(K$2+1,FIXTURES!$C$2:$NC$23,MATCH($C15,FIXTURES!$B$2:$B$23,0),0)="",HLOOKUP(K$2,FIXTURES!$C$2:$NC$23,MATCH($C15,FIXTURES!$B$2:$B$23,0),0),HLOOKUP(K$2+1,FIXTURES!$C$2:$NC$23,MATCH($C15,FIXTURES!$B$2:$B$23,0),0)))),IF(AND(HLOOKUP(K$2,FIXTURES!$C$2:$NC$23,MATCH($C15,FIXTURES!$B$2:$B$23,0),0)="",HLOOKUP(K$2+1,FIXTURES!$C$2:$NC$23,MATCH($C15,FIXTURES!$B$2:$B$23,0),0)=""),HLOOKUP(K$2+2,FIXTURES!$C$2:$NC$23,MATCH($C15,FIXTURES!$B$2:$B$23,0),0),IF(HLOOKUP(K$2+1,FIXTURES!$C$2:$NC$23,MATCH($C15,FIXTURES!$B$2:$B$23,0),0)="",HLOOKUP(K$2,FIXTURES!$C$2:$NC$23,MATCH($C15,FIXTURES!$B$2:$B$23,0),0),HLOOKUP(K$2+1,FIXTURES!$C$2:$NC$23,MATCH($C15,FIXTURES!$B$2:$B$23,0),0))))</f>
        <v>bha</v>
      </c>
      <c r="L15" s="117" t="str">
        <f>IF(L$1="SAT",IF(AND(HLOOKUP(L$2,FIXTURES!$C$2:$NC$23,MATCH($C15,FIXTURES!$B$2:$B$23,0),0)="",HLOOKUP(L$2+1,FIXTURES!$C$2:$NC$23,MATCH($C15,FIXTURES!$B$2:$B$23,0),0)="",HLOOKUP(L$2+2,FIXTURES!$C$2:$NC$23,MATCH($C15,FIXTURES!$B$2:$B$23,0),0)=""),HLOOKUP(L$2-1,FIXTURES!$C$2:$NC$23,MATCH($C15,FIXTURES!$B$2:$B$23,0),0),IF(AND(HLOOKUP(L$2,FIXTURES!$C$2:$NC$23,MATCH($C15,FIXTURES!$B$2:$B$23,0),0)="",HLOOKUP(L$2+1,FIXTURES!$C$2:$NC$23,MATCH($C15,FIXTURES!$B$2:$B$23,0),0)=""),HLOOKUP(L$2+2,FIXTURES!$C$2:$NC$23,MATCH($C15,FIXTURES!$B$2:$B$23,0),0),IF(HLOOKUP(L$2+1,FIXTURES!$C$2:$NC$23,MATCH($C15,FIXTURES!$B$2:$B$23,0),0)="",HLOOKUP(L$2,FIXTURES!$C$2:$NC$23,MATCH($C15,FIXTURES!$B$2:$B$23,0),0),HLOOKUP(L$2+1,FIXTURES!$C$2:$NC$23,MATCH($C15,FIXTURES!$B$2:$B$23,0),0)))),IF(AND(HLOOKUP(L$2,FIXTURES!$C$2:$NC$23,MATCH($C15,FIXTURES!$B$2:$B$23,0),0)="",HLOOKUP(L$2+1,FIXTURES!$C$2:$NC$23,MATCH($C15,FIXTURES!$B$2:$B$23,0),0)=""),HLOOKUP(L$2+2,FIXTURES!$C$2:$NC$23,MATCH($C15,FIXTURES!$B$2:$B$23,0),0),IF(HLOOKUP(L$2+1,FIXTURES!$C$2:$NC$23,MATCH($C15,FIXTURES!$B$2:$B$23,0),0)="",HLOOKUP(L$2,FIXTURES!$C$2:$NC$23,MATCH($C15,FIXTURES!$B$2:$B$23,0),0),HLOOKUP(L$2+1,FIXTURES!$C$2:$NC$23,MATCH($C15,FIXTURES!$B$2:$B$23,0),0))))</f>
        <v>EVE</v>
      </c>
      <c r="M15" s="117" t="str">
        <f>IF(M$1="SAT",IF(AND(HLOOKUP(M$2,FIXTURES!$C$2:$NC$23,MATCH($C15,FIXTURES!$B$2:$B$23,0),0)="",HLOOKUP(M$2+1,FIXTURES!$C$2:$NC$23,MATCH($C15,FIXTURES!$B$2:$B$23,0),0)="",HLOOKUP(M$2+2,FIXTURES!$C$2:$NC$23,MATCH($C15,FIXTURES!$B$2:$B$23,0),0)=""),HLOOKUP(M$2-1,FIXTURES!$C$2:$NC$23,MATCH($C15,FIXTURES!$B$2:$B$23,0),0),IF(AND(HLOOKUP(M$2,FIXTURES!$C$2:$NC$23,MATCH($C15,FIXTURES!$B$2:$B$23,0),0)="",HLOOKUP(M$2+1,FIXTURES!$C$2:$NC$23,MATCH($C15,FIXTURES!$B$2:$B$23,0),0)=""),HLOOKUP(M$2+2,FIXTURES!$C$2:$NC$23,MATCH($C15,FIXTURES!$B$2:$B$23,0),0),IF(HLOOKUP(M$2+1,FIXTURES!$C$2:$NC$23,MATCH($C15,FIXTURES!$B$2:$B$23,0),0)="",HLOOKUP(M$2,FIXTURES!$C$2:$NC$23,MATCH($C15,FIXTURES!$B$2:$B$23,0),0),HLOOKUP(M$2+1,FIXTURES!$C$2:$NC$23,MATCH($C15,FIXTURES!$B$2:$B$23,0),0)))),IF(AND(HLOOKUP(M$2,FIXTURES!$C$2:$NC$23,MATCH($C15,FIXTURES!$B$2:$B$23,0),0)="",HLOOKUP(M$2+1,FIXTURES!$C$2:$NC$23,MATCH($C15,FIXTURES!$B$2:$B$23,0),0)=""),HLOOKUP(M$2+2,FIXTURES!$C$2:$NC$23,MATCH($C15,FIXTURES!$B$2:$B$23,0),0),IF(HLOOKUP(M$2+1,FIXTURES!$C$2:$NC$23,MATCH($C15,FIXTURES!$B$2:$B$23,0),0)="",HLOOKUP(M$2,FIXTURES!$C$2:$NC$23,MATCH($C15,FIXTURES!$B$2:$B$23,0),0),HLOOKUP(M$2+1,FIXTURES!$C$2:$NC$23,MATCH($C15,FIXTURES!$B$2:$B$23,0),0))))</f>
        <v>bre</v>
      </c>
      <c r="N15" s="117" t="str">
        <f>IF(N$1="SAT",IF(AND(HLOOKUP(N$2,FIXTURES!$C$2:$NC$23,MATCH($C15,FIXTURES!$B$2:$B$23,0),0)="",HLOOKUP(N$2+1,FIXTURES!$C$2:$NC$23,MATCH($C15,FIXTURES!$B$2:$B$23,0),0)="",HLOOKUP(N$2+2,FIXTURES!$C$2:$NC$23,MATCH($C15,FIXTURES!$B$2:$B$23,0),0)=""),HLOOKUP(N$2-1,FIXTURES!$C$2:$NC$23,MATCH($C15,FIXTURES!$B$2:$B$23,0),0),IF(AND(HLOOKUP(N$2,FIXTURES!$C$2:$NC$23,MATCH($C15,FIXTURES!$B$2:$B$23,0),0)="",HLOOKUP(N$2+1,FIXTURES!$C$2:$NC$23,MATCH($C15,FIXTURES!$B$2:$B$23,0),0)=""),HLOOKUP(N$2+2,FIXTURES!$C$2:$NC$23,MATCH($C15,FIXTURES!$B$2:$B$23,0),0),IF(HLOOKUP(N$2+1,FIXTURES!$C$2:$NC$23,MATCH($C15,FIXTURES!$B$2:$B$23,0),0)="",HLOOKUP(N$2,FIXTURES!$C$2:$NC$23,MATCH($C15,FIXTURES!$B$2:$B$23,0),0),HLOOKUP(N$2+1,FIXTURES!$C$2:$NC$23,MATCH($C15,FIXTURES!$B$2:$B$23,0),0)))),IF(AND(HLOOKUP(N$2,FIXTURES!$C$2:$NC$23,MATCH($C15,FIXTURES!$B$2:$B$23,0),0)="",HLOOKUP(N$2+1,FIXTURES!$C$2:$NC$23,MATCH($C15,FIXTURES!$B$2:$B$23,0),0)=""),HLOOKUP(N$2+2,FIXTURES!$C$2:$NC$23,MATCH($C15,FIXTURES!$B$2:$B$23,0),0),IF(HLOOKUP(N$2+1,FIXTURES!$C$2:$NC$23,MATCH($C15,FIXTURES!$B$2:$B$23,0),0)="",HLOOKUP(N$2,FIXTURES!$C$2:$NC$23,MATCH($C15,FIXTURES!$B$2:$B$23,0),0),HLOOKUP(N$2+1,FIXTURES!$C$2:$NC$23,MATCH($C15,FIXTURES!$B$2:$B$23,0),0))))</f>
        <v/>
      </c>
      <c r="O15" s="117" t="str">
        <f>IF(O$1="SAT",IF(AND(HLOOKUP(O$2,FIXTURES!$C$2:$NC$23,MATCH($C15,FIXTURES!$B$2:$B$23,0),0)="",HLOOKUP(O$2+1,FIXTURES!$C$2:$NC$23,MATCH($C15,FIXTURES!$B$2:$B$23,0),0)="",HLOOKUP(O$2+2,FIXTURES!$C$2:$NC$23,MATCH($C15,FIXTURES!$B$2:$B$23,0),0)=""),HLOOKUP(O$2-1,FIXTURES!$C$2:$NC$23,MATCH($C15,FIXTURES!$B$2:$B$23,0),0),IF(AND(HLOOKUP(O$2,FIXTURES!$C$2:$NC$23,MATCH($C15,FIXTURES!$B$2:$B$23,0),0)="",HLOOKUP(O$2+1,FIXTURES!$C$2:$NC$23,MATCH($C15,FIXTURES!$B$2:$B$23,0),0)=""),HLOOKUP(O$2+2,FIXTURES!$C$2:$NC$23,MATCH($C15,FIXTURES!$B$2:$B$23,0),0),IF(HLOOKUP(O$2+1,FIXTURES!$C$2:$NC$23,MATCH($C15,FIXTURES!$B$2:$B$23,0),0)="",HLOOKUP(O$2,FIXTURES!$C$2:$NC$23,MATCH($C15,FIXTURES!$B$2:$B$23,0),0),HLOOKUP(O$2+1,FIXTURES!$C$2:$NC$23,MATCH($C15,FIXTURES!$B$2:$B$23,0),0)))),IF(AND(HLOOKUP(O$2,FIXTURES!$C$2:$NC$23,MATCH($C15,FIXTURES!$B$2:$B$23,0),0)="",HLOOKUP(O$2+1,FIXTURES!$C$2:$NC$23,MATCH($C15,FIXTURES!$B$2:$B$23,0),0)=""),HLOOKUP(O$2+2,FIXTURES!$C$2:$NC$23,MATCH($C15,FIXTURES!$B$2:$B$23,0),0),IF(HLOOKUP(O$2+1,FIXTURES!$C$2:$NC$23,MATCH($C15,FIXTURES!$B$2:$B$23,0),0)="",HLOOKUP(O$2,FIXTURES!$C$2:$NC$23,MATCH($C15,FIXTURES!$B$2:$B$23,0),0),HLOOKUP(O$2+1,FIXTURES!$C$2:$NC$23,MATCH($C15,FIXTURES!$B$2:$B$23,0),0))))</f>
        <v/>
      </c>
      <c r="P15" s="117" t="str">
        <f>IF(P$1="SAT",IF(AND(HLOOKUP(P$2,FIXTURES!$C$2:$NC$23,MATCH($C15,FIXTURES!$B$2:$B$23,0),0)="",HLOOKUP(P$2+1,FIXTURES!$C$2:$NC$23,MATCH($C15,FIXTURES!$B$2:$B$23,0),0)="",HLOOKUP(P$2+2,FIXTURES!$C$2:$NC$23,MATCH($C15,FIXTURES!$B$2:$B$23,0),0)=""),HLOOKUP(P$2-1,FIXTURES!$C$2:$NC$23,MATCH($C15,FIXTURES!$B$2:$B$23,0),0),IF(AND(HLOOKUP(P$2,FIXTURES!$C$2:$NC$23,MATCH($C15,FIXTURES!$B$2:$B$23,0),0)="",HLOOKUP(P$2+1,FIXTURES!$C$2:$NC$23,MATCH($C15,FIXTURES!$B$2:$B$23,0),0)=""),HLOOKUP(P$2+2,FIXTURES!$C$2:$NC$23,MATCH($C15,FIXTURES!$B$2:$B$23,0),0),IF(HLOOKUP(P$2+1,FIXTURES!$C$2:$NC$23,MATCH($C15,FIXTURES!$B$2:$B$23,0),0)="",HLOOKUP(P$2,FIXTURES!$C$2:$NC$23,MATCH($C15,FIXTURES!$B$2:$B$23,0),0),HLOOKUP(P$2+1,FIXTURES!$C$2:$NC$23,MATCH($C15,FIXTURES!$B$2:$B$23,0),0)))),IF(AND(HLOOKUP(P$2,FIXTURES!$C$2:$NC$23,MATCH($C15,FIXTURES!$B$2:$B$23,0),0)="",HLOOKUP(P$2+1,FIXTURES!$C$2:$NC$23,MATCH($C15,FIXTURES!$B$2:$B$23,0),0)=""),HLOOKUP(P$2+2,FIXTURES!$C$2:$NC$23,MATCH($C15,FIXTURES!$B$2:$B$23,0),0),IF(HLOOKUP(P$2+1,FIXTURES!$C$2:$NC$23,MATCH($C15,FIXTURES!$B$2:$B$23,0),0)="",HLOOKUP(P$2,FIXTURES!$C$2:$NC$23,MATCH($C15,FIXTURES!$B$2:$B$23,0),0),HLOOKUP(P$2+1,FIXTURES!$C$2:$NC$23,MATCH($C15,FIXTURES!$B$2:$B$23,0),0))))</f>
        <v/>
      </c>
      <c r="Q15" s="117" t="str">
        <f>IF(Q$1="SAT",IF(AND(HLOOKUP(Q$2,FIXTURES!$C$2:$NC$23,MATCH($C15,FIXTURES!$B$2:$B$23,0),0)="",HLOOKUP(Q$2+1,FIXTURES!$C$2:$NC$23,MATCH($C15,FIXTURES!$B$2:$B$23,0),0)="",HLOOKUP(Q$2+2,FIXTURES!$C$2:$NC$23,MATCH($C15,FIXTURES!$B$2:$B$23,0),0)=""),HLOOKUP(Q$2-1,FIXTURES!$C$2:$NC$23,MATCH($C15,FIXTURES!$B$2:$B$23,0),0),IF(AND(HLOOKUP(Q$2,FIXTURES!$C$2:$NC$23,MATCH($C15,FIXTURES!$B$2:$B$23,0),0)="",HLOOKUP(Q$2+1,FIXTURES!$C$2:$NC$23,MATCH($C15,FIXTURES!$B$2:$B$23,0),0)=""),HLOOKUP(Q$2+2,FIXTURES!$C$2:$NC$23,MATCH($C15,FIXTURES!$B$2:$B$23,0),0),IF(HLOOKUP(Q$2+1,FIXTURES!$C$2:$NC$23,MATCH($C15,FIXTURES!$B$2:$B$23,0),0)="",HLOOKUP(Q$2,FIXTURES!$C$2:$NC$23,MATCH($C15,FIXTURES!$B$2:$B$23,0),0),HLOOKUP(Q$2+1,FIXTURES!$C$2:$NC$23,MATCH($C15,FIXTURES!$B$2:$B$23,0),0)))),IF(AND(HLOOKUP(Q$2,FIXTURES!$C$2:$NC$23,MATCH($C15,FIXTURES!$B$2:$B$23,0),0)="",HLOOKUP(Q$2+1,FIXTURES!$C$2:$NC$23,MATCH($C15,FIXTURES!$B$2:$B$23,0),0)=""),HLOOKUP(Q$2+2,FIXTURES!$C$2:$NC$23,MATCH($C15,FIXTURES!$B$2:$B$23,0),0),IF(HLOOKUP(Q$2+1,FIXTURES!$C$2:$NC$23,MATCH($C15,FIXTURES!$B$2:$B$23,0),0)="",HLOOKUP(Q$2,FIXTURES!$C$2:$NC$23,MATCH($C15,FIXTURES!$B$2:$B$23,0),0),HLOOKUP(Q$2+1,FIXTURES!$C$2:$NC$23,MATCH($C15,FIXTURES!$B$2:$B$23,0),0))))</f>
        <v/>
      </c>
      <c r="R15" s="117" t="str">
        <f>IF(R$1="SAT",IF(AND(HLOOKUP(R$2,FIXTURES!$C$2:$NC$23,MATCH($C15,FIXTURES!$B$2:$B$23,0),0)="",HLOOKUP(R$2+1,FIXTURES!$C$2:$NC$23,MATCH($C15,FIXTURES!$B$2:$B$23,0),0)="",HLOOKUP(R$2+2,FIXTURES!$C$2:$NC$23,MATCH($C15,FIXTURES!$B$2:$B$23,0),0)=""),HLOOKUP(R$2-1,FIXTURES!$C$2:$NC$23,MATCH($C15,FIXTURES!$B$2:$B$23,0),0),IF(AND(HLOOKUP(R$2,FIXTURES!$C$2:$NC$23,MATCH($C15,FIXTURES!$B$2:$B$23,0),0)="",HLOOKUP(R$2+1,FIXTURES!$C$2:$NC$23,MATCH($C15,FIXTURES!$B$2:$B$23,0),0)=""),HLOOKUP(R$2+2,FIXTURES!$C$2:$NC$23,MATCH($C15,FIXTURES!$B$2:$B$23,0),0),IF(HLOOKUP(R$2+1,FIXTURES!$C$2:$NC$23,MATCH($C15,FIXTURES!$B$2:$B$23,0),0)="",HLOOKUP(R$2,FIXTURES!$C$2:$NC$23,MATCH($C15,FIXTURES!$B$2:$B$23,0),0),HLOOKUP(R$2+1,FIXTURES!$C$2:$NC$23,MATCH($C15,FIXTURES!$B$2:$B$23,0),0)))),IF(AND(HLOOKUP(R$2,FIXTURES!$C$2:$NC$23,MATCH($C15,FIXTURES!$B$2:$B$23,0),0)="",HLOOKUP(R$2+1,FIXTURES!$C$2:$NC$23,MATCH($C15,FIXTURES!$B$2:$B$23,0),0)=""),HLOOKUP(R$2+2,FIXTURES!$C$2:$NC$23,MATCH($C15,FIXTURES!$B$2:$B$23,0),0),IF(HLOOKUP(R$2+1,FIXTURES!$C$2:$NC$23,MATCH($C15,FIXTURES!$B$2:$B$23,0),0)="",HLOOKUP(R$2,FIXTURES!$C$2:$NC$23,MATCH($C15,FIXTURES!$B$2:$B$23,0),0),HLOOKUP(R$2+1,FIXTURES!$C$2:$NC$23,MATCH($C15,FIXTURES!$B$2:$B$23,0),0))))</f>
        <v/>
      </c>
      <c r="S15" s="117" t="str">
        <f>IF(S$1="SAT",IF(AND(HLOOKUP(S$2,FIXTURES!$C$2:$NC$23,MATCH($C15,FIXTURES!$B$2:$B$23,0),0)="",HLOOKUP(S$2+1,FIXTURES!$C$2:$NC$23,MATCH($C15,FIXTURES!$B$2:$B$23,0),0)="",HLOOKUP(S$2+2,FIXTURES!$C$2:$NC$23,MATCH($C15,FIXTURES!$B$2:$B$23,0),0)=""),HLOOKUP(S$2-1,FIXTURES!$C$2:$NC$23,MATCH($C15,FIXTURES!$B$2:$B$23,0),0),IF(AND(HLOOKUP(S$2,FIXTURES!$C$2:$NC$23,MATCH($C15,FIXTURES!$B$2:$B$23,0),0)="",HLOOKUP(S$2+1,FIXTURES!$C$2:$NC$23,MATCH($C15,FIXTURES!$B$2:$B$23,0),0)=""),HLOOKUP(S$2+2,FIXTURES!$C$2:$NC$23,MATCH($C15,FIXTURES!$B$2:$B$23,0),0),IF(HLOOKUP(S$2+1,FIXTURES!$C$2:$NC$23,MATCH($C15,FIXTURES!$B$2:$B$23,0),0)="",HLOOKUP(S$2,FIXTURES!$C$2:$NC$23,MATCH($C15,FIXTURES!$B$2:$B$23,0),0),HLOOKUP(S$2+1,FIXTURES!$C$2:$NC$23,MATCH($C15,FIXTURES!$B$2:$B$23,0),0)))),IF(AND(HLOOKUP(S$2,FIXTURES!$C$2:$NC$23,MATCH($C15,FIXTURES!$B$2:$B$23,0),0)="",HLOOKUP(S$2+1,FIXTURES!$C$2:$NC$23,MATCH($C15,FIXTURES!$B$2:$B$23,0),0)=""),HLOOKUP(S$2+2,FIXTURES!$C$2:$NC$23,MATCH($C15,FIXTURES!$B$2:$B$23,0),0),IF(HLOOKUP(S$2+1,FIXTURES!$C$2:$NC$23,MATCH($C15,FIXTURES!$B$2:$B$23,0),0)="",HLOOKUP(S$2,FIXTURES!$C$2:$NC$23,MATCH($C15,FIXTURES!$B$2:$B$23,0),0),HLOOKUP(S$2+1,FIXTURES!$C$2:$NC$23,MATCH($C15,FIXTURES!$B$2:$B$23,0),0))))</f>
        <v/>
      </c>
      <c r="T15" s="117" t="str">
        <f>IF(T$1="SAT",IF(AND(HLOOKUP(T$2,FIXTURES!$C$2:$NC$23,MATCH($C15,FIXTURES!$B$2:$B$23,0),0)="",HLOOKUP(T$2+1,FIXTURES!$C$2:$NC$23,MATCH($C15,FIXTURES!$B$2:$B$23,0),0)="",HLOOKUP(T$2+2,FIXTURES!$C$2:$NC$23,MATCH($C15,FIXTURES!$B$2:$B$23,0),0)=""),HLOOKUP(T$2-1,FIXTURES!$C$2:$NC$23,MATCH($C15,FIXTURES!$B$2:$B$23,0),0),IF(AND(HLOOKUP(T$2,FIXTURES!$C$2:$NC$23,MATCH($C15,FIXTURES!$B$2:$B$23,0),0)="",HLOOKUP(T$2+1,FIXTURES!$C$2:$NC$23,MATCH($C15,FIXTURES!$B$2:$B$23,0),0)=""),HLOOKUP(T$2+2,FIXTURES!$C$2:$NC$23,MATCH($C15,FIXTURES!$B$2:$B$23,0),0),IF(HLOOKUP(T$2+1,FIXTURES!$C$2:$NC$23,MATCH($C15,FIXTURES!$B$2:$B$23,0),0)="",HLOOKUP(T$2,FIXTURES!$C$2:$NC$23,MATCH($C15,FIXTURES!$B$2:$B$23,0),0),HLOOKUP(T$2+1,FIXTURES!$C$2:$NC$23,MATCH($C15,FIXTURES!$B$2:$B$23,0),0)))),IF(AND(HLOOKUP(T$2,FIXTURES!$C$2:$NC$23,MATCH($C15,FIXTURES!$B$2:$B$23,0),0)="",HLOOKUP(T$2+1,FIXTURES!$C$2:$NC$23,MATCH($C15,FIXTURES!$B$2:$B$23,0),0)=""),HLOOKUP(T$2+2,FIXTURES!$C$2:$NC$23,MATCH($C15,FIXTURES!$B$2:$B$23,0),0),IF(HLOOKUP(T$2+1,FIXTURES!$C$2:$NC$23,MATCH($C15,FIXTURES!$B$2:$B$23,0),0)="",HLOOKUP(T$2,FIXTURES!$C$2:$NC$23,MATCH($C15,FIXTURES!$B$2:$B$23,0),0),HLOOKUP(T$2+1,FIXTURES!$C$2:$NC$23,MATCH($C15,FIXTURES!$B$2:$B$23,0),0))))</f>
        <v/>
      </c>
      <c r="U15" s="117" t="str">
        <f>IF(U$1="SAT",IF(AND(HLOOKUP(U$2,FIXTURES!$C$2:$NC$23,MATCH($C15,FIXTURES!$B$2:$B$23,0),0)="",HLOOKUP(U$2+1,FIXTURES!$C$2:$NC$23,MATCH($C15,FIXTURES!$B$2:$B$23,0),0)="",HLOOKUP(U$2+2,FIXTURES!$C$2:$NC$23,MATCH($C15,FIXTURES!$B$2:$B$23,0),0)=""),HLOOKUP(U$2-1,FIXTURES!$C$2:$NC$23,MATCH($C15,FIXTURES!$B$2:$B$23,0),0),IF(AND(HLOOKUP(U$2,FIXTURES!$C$2:$NC$23,MATCH($C15,FIXTURES!$B$2:$B$23,0),0)="",HLOOKUP(U$2+1,FIXTURES!$C$2:$NC$23,MATCH($C15,FIXTURES!$B$2:$B$23,0),0)=""),HLOOKUP(U$2+2,FIXTURES!$C$2:$NC$23,MATCH($C15,FIXTURES!$B$2:$B$23,0),0),IF(HLOOKUP(U$2+1,FIXTURES!$C$2:$NC$23,MATCH($C15,FIXTURES!$B$2:$B$23,0),0)="",HLOOKUP(U$2,FIXTURES!$C$2:$NC$23,MATCH($C15,FIXTURES!$B$2:$B$23,0),0),HLOOKUP(U$2+1,FIXTURES!$C$2:$NC$23,MATCH($C15,FIXTURES!$B$2:$B$23,0),0)))),IF(AND(HLOOKUP(U$2,FIXTURES!$C$2:$NC$23,MATCH($C15,FIXTURES!$B$2:$B$23,0),0)="",HLOOKUP(U$2+1,FIXTURES!$C$2:$NC$23,MATCH($C15,FIXTURES!$B$2:$B$23,0),0)=""),HLOOKUP(U$2+2,FIXTURES!$C$2:$NC$23,MATCH($C15,FIXTURES!$B$2:$B$23,0),0),IF(HLOOKUP(U$2+1,FIXTURES!$C$2:$NC$23,MATCH($C15,FIXTURES!$B$2:$B$23,0),0)="",HLOOKUP(U$2,FIXTURES!$C$2:$NC$23,MATCH($C15,FIXTURES!$B$2:$B$23,0),0),HLOOKUP(U$2+1,FIXTURES!$C$2:$NC$23,MATCH($C15,FIXTURES!$B$2:$B$23,0),0))))</f>
        <v>AVL</v>
      </c>
      <c r="V15" s="117" t="str">
        <f>IF(V$1="SAT",IF(AND(HLOOKUP(V$2,FIXTURES!$C$2:$NC$23,MATCH($C15,FIXTURES!$B$2:$B$23,0),0)="",HLOOKUP(V$2+1,FIXTURES!$C$2:$NC$23,MATCH($C15,FIXTURES!$B$2:$B$23,0),0)="",HLOOKUP(V$2+2,FIXTURES!$C$2:$NC$23,MATCH($C15,FIXTURES!$B$2:$B$23,0),0)=""),HLOOKUP(V$2-1,FIXTURES!$C$2:$NC$23,MATCH($C15,FIXTURES!$B$2:$B$23,0),0),IF(AND(HLOOKUP(V$2,FIXTURES!$C$2:$NC$23,MATCH($C15,FIXTURES!$B$2:$B$23,0),0)="",HLOOKUP(V$2+1,FIXTURES!$C$2:$NC$23,MATCH($C15,FIXTURES!$B$2:$B$23,0),0)=""),HLOOKUP(V$2+2,FIXTURES!$C$2:$NC$23,MATCH($C15,FIXTURES!$B$2:$B$23,0),0),IF(HLOOKUP(V$2+1,FIXTURES!$C$2:$NC$23,MATCH($C15,FIXTURES!$B$2:$B$23,0),0)="",HLOOKUP(V$2,FIXTURES!$C$2:$NC$23,MATCH($C15,FIXTURES!$B$2:$B$23,0),0),HLOOKUP(V$2+1,FIXTURES!$C$2:$NC$23,MATCH($C15,FIXTURES!$B$2:$B$23,0),0)))),IF(AND(HLOOKUP(V$2,FIXTURES!$C$2:$NC$23,MATCH($C15,FIXTURES!$B$2:$B$23,0),0)="",HLOOKUP(V$2+1,FIXTURES!$C$2:$NC$23,MATCH($C15,FIXTURES!$B$2:$B$23,0),0)=""),HLOOKUP(V$2+2,FIXTURES!$C$2:$NC$23,MATCH($C15,FIXTURES!$B$2:$B$23,0),0),IF(HLOOKUP(V$2+1,FIXTURES!$C$2:$NC$23,MATCH($C15,FIXTURES!$B$2:$B$23,0),0)="",HLOOKUP(V$2,FIXTURES!$C$2:$NC$23,MATCH($C15,FIXTURES!$B$2:$B$23,0),0),HLOOKUP(V$2+1,FIXTURES!$C$2:$NC$23,MATCH($C15,FIXTURES!$B$2:$B$23,0),0))))</f>
        <v/>
      </c>
      <c r="W15" s="117" t="str">
        <f>IF(W$1="SAT",IF(AND(HLOOKUP(W$2,FIXTURES!$C$2:$NC$23,MATCH($C15,FIXTURES!$B$2:$B$23,0),0)="",HLOOKUP(W$2+1,FIXTURES!$C$2:$NC$23,MATCH($C15,FIXTURES!$B$2:$B$23,0),0)="",HLOOKUP(W$2+2,FIXTURES!$C$2:$NC$23,MATCH($C15,FIXTURES!$B$2:$B$23,0),0)=""),HLOOKUP(W$2-1,FIXTURES!$C$2:$NC$23,MATCH($C15,FIXTURES!$B$2:$B$23,0),0),IF(AND(HLOOKUP(W$2,FIXTURES!$C$2:$NC$23,MATCH($C15,FIXTURES!$B$2:$B$23,0),0)="",HLOOKUP(W$2+1,FIXTURES!$C$2:$NC$23,MATCH($C15,FIXTURES!$B$2:$B$23,0),0)=""),HLOOKUP(W$2+2,FIXTURES!$C$2:$NC$23,MATCH($C15,FIXTURES!$B$2:$B$23,0),0),IF(HLOOKUP(W$2+1,FIXTURES!$C$2:$NC$23,MATCH($C15,FIXTURES!$B$2:$B$23,0),0)="",HLOOKUP(W$2,FIXTURES!$C$2:$NC$23,MATCH($C15,FIXTURES!$B$2:$B$23,0),0),HLOOKUP(W$2+1,FIXTURES!$C$2:$NC$23,MATCH($C15,FIXTURES!$B$2:$B$23,0),0)))),IF(AND(HLOOKUP(W$2,FIXTURES!$C$2:$NC$23,MATCH($C15,FIXTURES!$B$2:$B$23,0),0)="",HLOOKUP(W$2+1,FIXTURES!$C$2:$NC$23,MATCH($C15,FIXTURES!$B$2:$B$23,0),0)=""),HLOOKUP(W$2+2,FIXTURES!$C$2:$NC$23,MATCH($C15,FIXTURES!$B$2:$B$23,0),0),IF(HLOOKUP(W$2+1,FIXTURES!$C$2:$NC$23,MATCH($C15,FIXTURES!$B$2:$B$23,0),0)="",HLOOKUP(W$2,FIXTURES!$C$2:$NC$23,MATCH($C15,FIXTURES!$B$2:$B$23,0),0),HLOOKUP(W$2+1,FIXTURES!$C$2:$NC$23,MATCH($C15,FIXTURES!$B$2:$B$23,0),0))))</f>
        <v>cry</v>
      </c>
      <c r="X15" s="117" t="str">
        <f>IF(X$1="SAT",IF(AND(HLOOKUP(X$2,FIXTURES!$C$2:$NC$23,MATCH($C15,FIXTURES!$B$2:$B$23,0),0)="",HLOOKUP(X$2+1,FIXTURES!$C$2:$NC$23,MATCH($C15,FIXTURES!$B$2:$B$23,0),0)="",HLOOKUP(X$2+2,FIXTURES!$C$2:$NC$23,MATCH($C15,FIXTURES!$B$2:$B$23,0),0)=""),HLOOKUP(X$2-1,FIXTURES!$C$2:$NC$23,MATCH($C15,FIXTURES!$B$2:$B$23,0),0),IF(AND(HLOOKUP(X$2,FIXTURES!$C$2:$NC$23,MATCH($C15,FIXTURES!$B$2:$B$23,0),0)="",HLOOKUP(X$2+1,FIXTURES!$C$2:$NC$23,MATCH($C15,FIXTURES!$B$2:$B$23,0),0)=""),HLOOKUP(X$2+2,FIXTURES!$C$2:$NC$23,MATCH($C15,FIXTURES!$B$2:$B$23,0),0),IF(HLOOKUP(X$2+1,FIXTURES!$C$2:$NC$23,MATCH($C15,FIXTURES!$B$2:$B$23,0),0)="",HLOOKUP(X$2,FIXTURES!$C$2:$NC$23,MATCH($C15,FIXTURES!$B$2:$B$23,0),0),HLOOKUP(X$2+1,FIXTURES!$C$2:$NC$23,MATCH($C15,FIXTURES!$B$2:$B$23,0),0)))),IF(AND(HLOOKUP(X$2,FIXTURES!$C$2:$NC$23,MATCH($C15,FIXTURES!$B$2:$B$23,0),0)="",HLOOKUP(X$2+1,FIXTURES!$C$2:$NC$23,MATCH($C15,FIXTURES!$B$2:$B$23,0),0)=""),HLOOKUP(X$2+2,FIXTURES!$C$2:$NC$23,MATCH($C15,FIXTURES!$B$2:$B$23,0),0),IF(HLOOKUP(X$2+1,FIXTURES!$C$2:$NC$23,MATCH($C15,FIXTURES!$B$2:$B$23,0),0)="",HLOOKUP(X$2,FIXTURES!$C$2:$NC$23,MATCH($C15,FIXTURES!$B$2:$B$23,0),0),HLOOKUP(X$2+1,FIXTURES!$C$2:$NC$23,MATCH($C15,FIXTURES!$B$2:$B$23,0),0))))</f>
        <v/>
      </c>
      <c r="Y15" s="117" t="str">
        <f>IF(Y$1="SAT",IF(AND(HLOOKUP(Y$2,FIXTURES!$C$2:$NC$23,MATCH($C15,FIXTURES!$B$2:$B$23,0),0)="",HLOOKUP(Y$2+1,FIXTURES!$C$2:$NC$23,MATCH($C15,FIXTURES!$B$2:$B$23,0),0)="",HLOOKUP(Y$2+2,FIXTURES!$C$2:$NC$23,MATCH($C15,FIXTURES!$B$2:$B$23,0),0)=""),HLOOKUP(Y$2-1,FIXTURES!$C$2:$NC$23,MATCH($C15,FIXTURES!$B$2:$B$23,0),0),IF(AND(HLOOKUP(Y$2,FIXTURES!$C$2:$NC$23,MATCH($C15,FIXTURES!$B$2:$B$23,0),0)="",HLOOKUP(Y$2+1,FIXTURES!$C$2:$NC$23,MATCH($C15,FIXTURES!$B$2:$B$23,0),0)=""),HLOOKUP(Y$2+2,FIXTURES!$C$2:$NC$23,MATCH($C15,FIXTURES!$B$2:$B$23,0),0),IF(HLOOKUP(Y$2+1,FIXTURES!$C$2:$NC$23,MATCH($C15,FIXTURES!$B$2:$B$23,0),0)="",HLOOKUP(Y$2,FIXTURES!$C$2:$NC$23,MATCH($C15,FIXTURES!$B$2:$B$23,0),0),HLOOKUP(Y$2+1,FIXTURES!$C$2:$NC$23,MATCH($C15,FIXTURES!$B$2:$B$23,0),0)))),IF(AND(HLOOKUP(Y$2,FIXTURES!$C$2:$NC$23,MATCH($C15,FIXTURES!$B$2:$B$23,0),0)="",HLOOKUP(Y$2+1,FIXTURES!$C$2:$NC$23,MATCH($C15,FIXTURES!$B$2:$B$23,0),0)=""),HLOOKUP(Y$2+2,FIXTURES!$C$2:$NC$23,MATCH($C15,FIXTURES!$B$2:$B$23,0),0),IF(HLOOKUP(Y$2+1,FIXTURES!$C$2:$NC$23,MATCH($C15,FIXTURES!$B$2:$B$23,0),0)="",HLOOKUP(Y$2,FIXTURES!$C$2:$NC$23,MATCH($C15,FIXTURES!$B$2:$B$23,0),0),HLOOKUP(Y$2+1,FIXTURES!$C$2:$NC$23,MATCH($C15,FIXTURES!$B$2:$B$23,0),0))))</f>
        <v>ARS</v>
      </c>
      <c r="Z15" s="117" t="str">
        <f>IF(Z$1="SAT",IF(AND(HLOOKUP(Z$2,FIXTURES!$C$2:$NC$23,MATCH($C15,FIXTURES!$B$2:$B$23,0),0)="",HLOOKUP(Z$2+1,FIXTURES!$C$2:$NC$23,MATCH($C15,FIXTURES!$B$2:$B$23,0),0)="",HLOOKUP(Z$2+2,FIXTURES!$C$2:$NC$23,MATCH($C15,FIXTURES!$B$2:$B$23,0),0)=""),HLOOKUP(Z$2-1,FIXTURES!$C$2:$NC$23,MATCH($C15,FIXTURES!$B$2:$B$23,0),0),IF(AND(HLOOKUP(Z$2,FIXTURES!$C$2:$NC$23,MATCH($C15,FIXTURES!$B$2:$B$23,0),0)="",HLOOKUP(Z$2+1,FIXTURES!$C$2:$NC$23,MATCH($C15,FIXTURES!$B$2:$B$23,0),0)=""),HLOOKUP(Z$2+2,FIXTURES!$C$2:$NC$23,MATCH($C15,FIXTURES!$B$2:$B$23,0),0),IF(HLOOKUP(Z$2+1,FIXTURES!$C$2:$NC$23,MATCH($C15,FIXTURES!$B$2:$B$23,0),0)="",HLOOKUP(Z$2,FIXTURES!$C$2:$NC$23,MATCH($C15,FIXTURES!$B$2:$B$23,0),0),HLOOKUP(Z$2+1,FIXTURES!$C$2:$NC$23,MATCH($C15,FIXTURES!$B$2:$B$23,0),0)))),IF(AND(HLOOKUP(Z$2,FIXTURES!$C$2:$NC$23,MATCH($C15,FIXTURES!$B$2:$B$23,0),0)="",HLOOKUP(Z$2+1,FIXTURES!$C$2:$NC$23,MATCH($C15,FIXTURES!$B$2:$B$23,0),0)=""),HLOOKUP(Z$2+2,FIXTURES!$C$2:$NC$23,MATCH($C15,FIXTURES!$B$2:$B$23,0),0),IF(HLOOKUP(Z$2+1,FIXTURES!$C$2:$NC$23,MATCH($C15,FIXTURES!$B$2:$B$23,0),0)="",HLOOKUP(Z$2,FIXTURES!$C$2:$NC$23,MATCH($C15,FIXTURES!$B$2:$B$23,0),0),HLOOKUP(Z$2+1,FIXTURES!$C$2:$NC$23,MATCH($C15,FIXTURES!$B$2:$B$23,0),0))))</f>
        <v>lei</v>
      </c>
      <c r="AA15" s="117" t="str">
        <f>IF(AA$1="SAT",IF(AND(HLOOKUP(AA$2,FIXTURES!$C$2:$NC$23,MATCH($C15,FIXTURES!$B$2:$B$23,0),0)="",HLOOKUP(AA$2+1,FIXTURES!$C$2:$NC$23,MATCH($C15,FIXTURES!$B$2:$B$23,0),0)="",HLOOKUP(AA$2+2,FIXTURES!$C$2:$NC$23,MATCH($C15,FIXTURES!$B$2:$B$23,0),0)=""),HLOOKUP(AA$2-1,FIXTURES!$C$2:$NC$23,MATCH($C15,FIXTURES!$B$2:$B$23,0),0),IF(AND(HLOOKUP(AA$2,FIXTURES!$C$2:$NC$23,MATCH($C15,FIXTURES!$B$2:$B$23,0),0)="",HLOOKUP(AA$2+1,FIXTURES!$C$2:$NC$23,MATCH($C15,FIXTURES!$B$2:$B$23,0),0)=""),HLOOKUP(AA$2+2,FIXTURES!$C$2:$NC$23,MATCH($C15,FIXTURES!$B$2:$B$23,0),0),IF(HLOOKUP(AA$2+1,FIXTURES!$C$2:$NC$23,MATCH($C15,FIXTURES!$B$2:$B$23,0),0)="",HLOOKUP(AA$2,FIXTURES!$C$2:$NC$23,MATCH($C15,FIXTURES!$B$2:$B$23,0),0),HLOOKUP(AA$2+1,FIXTURES!$C$2:$NC$23,MATCH($C15,FIXTURES!$B$2:$B$23,0),0)))),IF(AND(HLOOKUP(AA$2,FIXTURES!$C$2:$NC$23,MATCH($C15,FIXTURES!$B$2:$B$23,0),0)="",HLOOKUP(AA$2+1,FIXTURES!$C$2:$NC$23,MATCH($C15,FIXTURES!$B$2:$B$23,0),0)=""),HLOOKUP(AA$2+2,FIXTURES!$C$2:$NC$23,MATCH($C15,FIXTURES!$B$2:$B$23,0),0),IF(HLOOKUP(AA$2+1,FIXTURES!$C$2:$NC$23,MATCH($C15,FIXTURES!$B$2:$B$23,0),0)="",HLOOKUP(AA$2,FIXTURES!$C$2:$NC$23,MATCH($C15,FIXTURES!$B$2:$B$23,0),0),HLOOKUP(AA$2+1,FIXTURES!$C$2:$NC$23,MATCH($C15,FIXTURES!$B$2:$B$23,0),0))))</f>
        <v>FUL</v>
      </c>
      <c r="AB15" s="117" t="str">
        <f>IF(AB$1="SAT",IF(AND(HLOOKUP(AB$2,FIXTURES!$C$2:$NC$23,MATCH($C15,FIXTURES!$B$2:$B$23,0),0)="",HLOOKUP(AB$2+1,FIXTURES!$C$2:$NC$23,MATCH($C15,FIXTURES!$B$2:$B$23,0),0)="",HLOOKUP(AB$2+2,FIXTURES!$C$2:$NC$23,MATCH($C15,FIXTURES!$B$2:$B$23,0),0)=""),HLOOKUP(AB$2-1,FIXTURES!$C$2:$NC$23,MATCH($C15,FIXTURES!$B$2:$B$23,0),0),IF(AND(HLOOKUP(AB$2,FIXTURES!$C$2:$NC$23,MATCH($C15,FIXTURES!$B$2:$B$23,0),0)="",HLOOKUP(AB$2+1,FIXTURES!$C$2:$NC$23,MATCH($C15,FIXTURES!$B$2:$B$23,0),0)=""),HLOOKUP(AB$2+2,FIXTURES!$C$2:$NC$23,MATCH($C15,FIXTURES!$B$2:$B$23,0),0),IF(HLOOKUP(AB$2+1,FIXTURES!$C$2:$NC$23,MATCH($C15,FIXTURES!$B$2:$B$23,0),0)="",HLOOKUP(AB$2,FIXTURES!$C$2:$NC$23,MATCH($C15,FIXTURES!$B$2:$B$23,0),0),HLOOKUP(AB$2+1,FIXTURES!$C$2:$NC$23,MATCH($C15,FIXTURES!$B$2:$B$23,0),0)))),IF(AND(HLOOKUP(AB$2,FIXTURES!$C$2:$NC$23,MATCH($C15,FIXTURES!$B$2:$B$23,0),0)="",HLOOKUP(AB$2+1,FIXTURES!$C$2:$NC$23,MATCH($C15,FIXTURES!$B$2:$B$23,0),0)=""),HLOOKUP(AB$2+2,FIXTURES!$C$2:$NC$23,MATCH($C15,FIXTURES!$B$2:$B$23,0),0),IF(HLOOKUP(AB$2+1,FIXTURES!$C$2:$NC$23,MATCH($C15,FIXTURES!$B$2:$B$23,0),0)="",HLOOKUP(AB$2,FIXTURES!$C$2:$NC$23,MATCH($C15,FIXTURES!$B$2:$B$23,0),0),HLOOKUP(AB$2+1,FIXTURES!$C$2:$NC$23,MATCH($C15,FIXTURES!$B$2:$B$23,0),0))))</f>
        <v/>
      </c>
      <c r="AC15" s="117" t="str">
        <f>IF(AC$1="SAT",IF(AND(HLOOKUP(AC$2,FIXTURES!$C$2:$NC$23,MATCH($C15,FIXTURES!$B$2:$B$23,0),0)="",HLOOKUP(AC$2+1,FIXTURES!$C$2:$NC$23,MATCH($C15,FIXTURES!$B$2:$B$23,0),0)="",HLOOKUP(AC$2+2,FIXTURES!$C$2:$NC$23,MATCH($C15,FIXTURES!$B$2:$B$23,0),0)=""),HLOOKUP(AC$2-1,FIXTURES!$C$2:$NC$23,MATCH($C15,FIXTURES!$B$2:$B$23,0),0),IF(AND(HLOOKUP(AC$2,FIXTURES!$C$2:$NC$23,MATCH($C15,FIXTURES!$B$2:$B$23,0),0)="",HLOOKUP(AC$2+1,FIXTURES!$C$2:$NC$23,MATCH($C15,FIXTURES!$B$2:$B$23,0),0)=""),HLOOKUP(AC$2+2,FIXTURES!$C$2:$NC$23,MATCH($C15,FIXTURES!$B$2:$B$23,0),0),IF(HLOOKUP(AC$2+1,FIXTURES!$C$2:$NC$23,MATCH($C15,FIXTURES!$B$2:$B$23,0),0)="",HLOOKUP(AC$2,FIXTURES!$C$2:$NC$23,MATCH($C15,FIXTURES!$B$2:$B$23,0),0),HLOOKUP(AC$2+1,FIXTURES!$C$2:$NC$23,MATCH($C15,FIXTURES!$B$2:$B$23,0),0)))),IF(AND(HLOOKUP(AC$2,FIXTURES!$C$2:$NC$23,MATCH($C15,FIXTURES!$B$2:$B$23,0),0)="",HLOOKUP(AC$2+1,FIXTURES!$C$2:$NC$23,MATCH($C15,FIXTURES!$B$2:$B$23,0),0)=""),HLOOKUP(AC$2+2,FIXTURES!$C$2:$NC$23,MATCH($C15,FIXTURES!$B$2:$B$23,0),0),IF(HLOOKUP(AC$2+1,FIXTURES!$C$2:$NC$23,MATCH($C15,FIXTURES!$B$2:$B$23,0),0)="",HLOOKUP(AC$2,FIXTURES!$C$2:$NC$23,MATCH($C15,FIXTURES!$B$2:$B$23,0),0),HLOOKUP(AC$2+1,FIXTURES!$C$2:$NC$23,MATCH($C15,FIXTURES!$B$2:$B$23,0),0))))</f>
        <v>liv</v>
      </c>
      <c r="AD15" s="117" t="str">
        <f>IF(AD$1="SAT",IF(AND(HLOOKUP(AD$2,FIXTURES!$C$2:$NC$23,MATCH($C15,FIXTURES!$B$2:$B$23,0),0)="",HLOOKUP(AD$2+1,FIXTURES!$C$2:$NC$23,MATCH($C15,FIXTURES!$B$2:$B$23,0),0)="",HLOOKUP(AD$2+2,FIXTURES!$C$2:$NC$23,MATCH($C15,FIXTURES!$B$2:$B$23,0),0)=""),HLOOKUP(AD$2-1,FIXTURES!$C$2:$NC$23,MATCH($C15,FIXTURES!$B$2:$B$23,0),0),IF(AND(HLOOKUP(AD$2,FIXTURES!$C$2:$NC$23,MATCH($C15,FIXTURES!$B$2:$B$23,0),0)="",HLOOKUP(AD$2+1,FIXTURES!$C$2:$NC$23,MATCH($C15,FIXTURES!$B$2:$B$23,0),0)=""),HLOOKUP(AD$2+2,FIXTURES!$C$2:$NC$23,MATCH($C15,FIXTURES!$B$2:$B$23,0),0),IF(HLOOKUP(AD$2+1,FIXTURES!$C$2:$NC$23,MATCH($C15,FIXTURES!$B$2:$B$23,0),0)="",HLOOKUP(AD$2,FIXTURES!$C$2:$NC$23,MATCH($C15,FIXTURES!$B$2:$B$23,0),0),HLOOKUP(AD$2+1,FIXTURES!$C$2:$NC$23,MATCH($C15,FIXTURES!$B$2:$B$23,0),0)))),IF(AND(HLOOKUP(AD$2,FIXTURES!$C$2:$NC$23,MATCH($C15,FIXTURES!$B$2:$B$23,0),0)="",HLOOKUP(AD$2+1,FIXTURES!$C$2:$NC$23,MATCH($C15,FIXTURES!$B$2:$B$23,0),0)=""),HLOOKUP(AD$2+2,FIXTURES!$C$2:$NC$23,MATCH($C15,FIXTURES!$B$2:$B$23,0),0),IF(HLOOKUP(AD$2+1,FIXTURES!$C$2:$NC$23,MATCH($C15,FIXTURES!$B$2:$B$23,0),0)="",HLOOKUP(AD$2,FIXTURES!$C$2:$NC$23,MATCH($C15,FIXTURES!$B$2:$B$23,0),0),HLOOKUP(AD$2+1,FIXTURES!$C$2:$NC$23,MATCH($C15,FIXTURES!$B$2:$B$23,0),0))))</f>
        <v/>
      </c>
      <c r="AE15" s="117" t="str">
        <f>IF(AE$1="SAT",IF(AND(HLOOKUP(AE$2,FIXTURES!$C$2:$NC$23,MATCH($C15,FIXTURES!$B$2:$B$23,0),0)="",HLOOKUP(AE$2+1,FIXTURES!$C$2:$NC$23,MATCH($C15,FIXTURES!$B$2:$B$23,0),0)="",HLOOKUP(AE$2+2,FIXTURES!$C$2:$NC$23,MATCH($C15,FIXTURES!$B$2:$B$23,0),0)=""),HLOOKUP(AE$2-1,FIXTURES!$C$2:$NC$23,MATCH($C15,FIXTURES!$B$2:$B$23,0),0),IF(AND(HLOOKUP(AE$2,FIXTURES!$C$2:$NC$23,MATCH($C15,FIXTURES!$B$2:$B$23,0),0)="",HLOOKUP(AE$2+1,FIXTURES!$C$2:$NC$23,MATCH($C15,FIXTURES!$B$2:$B$23,0),0)=""),HLOOKUP(AE$2+2,FIXTURES!$C$2:$NC$23,MATCH($C15,FIXTURES!$B$2:$B$23,0),0),IF(HLOOKUP(AE$2+1,FIXTURES!$C$2:$NC$23,MATCH($C15,FIXTURES!$B$2:$B$23,0),0)="",HLOOKUP(AE$2,FIXTURES!$C$2:$NC$23,MATCH($C15,FIXTURES!$B$2:$B$23,0),0),HLOOKUP(AE$2+1,FIXTURES!$C$2:$NC$23,MATCH($C15,FIXTURES!$B$2:$B$23,0),0)))),IF(AND(HLOOKUP(AE$2,FIXTURES!$C$2:$NC$23,MATCH($C15,FIXTURES!$B$2:$B$23,0),0)="",HLOOKUP(AE$2+1,FIXTURES!$C$2:$NC$23,MATCH($C15,FIXTURES!$B$2:$B$23,0),0)=""),HLOOKUP(AE$2+2,FIXTURES!$C$2:$NC$23,MATCH($C15,FIXTURES!$B$2:$B$23,0),0),IF(HLOOKUP(AE$2+1,FIXTURES!$C$2:$NC$23,MATCH($C15,FIXTURES!$B$2:$B$23,0),0)="",HLOOKUP(AE$2,FIXTURES!$C$2:$NC$23,MATCH($C15,FIXTURES!$B$2:$B$23,0),0),HLOOKUP(AE$2+1,FIXTURES!$C$2:$NC$23,MATCH($C15,FIXTURES!$B$2:$B$23,0),0))))</f>
        <v>BOU</v>
      </c>
      <c r="AF15" s="117" t="str">
        <f>IF(AF$1="SAT",IF(AND(HLOOKUP(AF$2,FIXTURES!$C$2:$NC$23,MATCH($C15,FIXTURES!$B$2:$B$23,0),0)="",HLOOKUP(AF$2+1,FIXTURES!$C$2:$NC$23,MATCH($C15,FIXTURES!$B$2:$B$23,0),0)="",HLOOKUP(AF$2+2,FIXTURES!$C$2:$NC$23,MATCH($C15,FIXTURES!$B$2:$B$23,0),0)=""),HLOOKUP(AF$2-1,FIXTURES!$C$2:$NC$23,MATCH($C15,FIXTURES!$B$2:$B$23,0),0),IF(AND(HLOOKUP(AF$2,FIXTURES!$C$2:$NC$23,MATCH($C15,FIXTURES!$B$2:$B$23,0),0)="",HLOOKUP(AF$2+1,FIXTURES!$C$2:$NC$23,MATCH($C15,FIXTURES!$B$2:$B$23,0),0)=""),HLOOKUP(AF$2+2,FIXTURES!$C$2:$NC$23,MATCH($C15,FIXTURES!$B$2:$B$23,0),0),IF(HLOOKUP(AF$2+1,FIXTURES!$C$2:$NC$23,MATCH($C15,FIXTURES!$B$2:$B$23,0),0)="",HLOOKUP(AF$2,FIXTURES!$C$2:$NC$23,MATCH($C15,FIXTURES!$B$2:$B$23,0),0),HLOOKUP(AF$2+1,FIXTURES!$C$2:$NC$23,MATCH($C15,FIXTURES!$B$2:$B$23,0),0)))),IF(AND(HLOOKUP(AF$2,FIXTURES!$C$2:$NC$23,MATCH($C15,FIXTURES!$B$2:$B$23,0),0)="",HLOOKUP(AF$2+1,FIXTURES!$C$2:$NC$23,MATCH($C15,FIXTURES!$B$2:$B$23,0),0)=""),HLOOKUP(AF$2+2,FIXTURES!$C$2:$NC$23,MATCH($C15,FIXTURES!$B$2:$B$23,0),0),IF(HLOOKUP(AF$2+1,FIXTURES!$C$2:$NC$23,MATCH($C15,FIXTURES!$B$2:$B$23,0),0)="",HLOOKUP(AF$2,FIXTURES!$C$2:$NC$23,MATCH($C15,FIXTURES!$B$2:$B$23,0),0),HLOOKUP(AF$2+1,FIXTURES!$C$2:$NC$23,MATCH($C15,FIXTURES!$B$2:$B$23,0),0))))</f>
        <v>Wolves</v>
      </c>
      <c r="AG15" s="117" t="str">
        <f>IF(AG$1="SAT",IF(AND(HLOOKUP(AG$2,FIXTURES!$C$2:$NC$23,MATCH($C15,FIXTURES!$B$2:$B$23,0),0)="",HLOOKUP(AG$2+1,FIXTURES!$C$2:$NC$23,MATCH($C15,FIXTURES!$B$2:$B$23,0),0)="",HLOOKUP(AG$2+2,FIXTURES!$C$2:$NC$23,MATCH($C15,FIXTURES!$B$2:$B$23,0),0)=""),HLOOKUP(AG$2-1,FIXTURES!$C$2:$NC$23,MATCH($C15,FIXTURES!$B$2:$B$23,0),0),IF(AND(HLOOKUP(AG$2,FIXTURES!$C$2:$NC$23,MATCH($C15,FIXTURES!$B$2:$B$23,0),0)="",HLOOKUP(AG$2+1,FIXTURES!$C$2:$NC$23,MATCH($C15,FIXTURES!$B$2:$B$23,0),0)=""),HLOOKUP(AG$2+2,FIXTURES!$C$2:$NC$23,MATCH($C15,FIXTURES!$B$2:$B$23,0),0),IF(HLOOKUP(AG$2+1,FIXTURES!$C$2:$NC$23,MATCH($C15,FIXTURES!$B$2:$B$23,0),0)="",HLOOKUP(AG$2,FIXTURES!$C$2:$NC$23,MATCH($C15,FIXTURES!$B$2:$B$23,0),0),HLOOKUP(AG$2+1,FIXTURES!$C$2:$NC$23,MATCH($C15,FIXTURES!$B$2:$B$23,0),0)))),IF(AND(HLOOKUP(AG$2,FIXTURES!$C$2:$NC$23,MATCH($C15,FIXTURES!$B$2:$B$23,0),0)="",HLOOKUP(AG$2+1,FIXTURES!$C$2:$NC$23,MATCH($C15,FIXTURES!$B$2:$B$23,0),0)=""),HLOOKUP(AG$2+2,FIXTURES!$C$2:$NC$23,MATCH($C15,FIXTURES!$B$2:$B$23,0),0),IF(HLOOKUP(AG$2+1,FIXTURES!$C$2:$NC$23,MATCH($C15,FIXTURES!$B$2:$B$23,0),0)="",HLOOKUP(AG$2,FIXTURES!$C$2:$NC$23,MATCH($C15,FIXTURES!$B$2:$B$23,0),0),HLOOKUP(AG$2+1,FIXTURES!$C$2:$NC$23,MATCH($C15,FIXTURES!$B$2:$B$23,0),0))))</f>
        <v>tot</v>
      </c>
      <c r="AH15" s="117" t="str">
        <f>IF(AH$1="SAT",IF(AND(HLOOKUP(AH$2,FIXTURES!$C$2:$NC$23,MATCH($C15,FIXTURES!$B$2:$B$23,0),0)="",HLOOKUP(AH$2+1,FIXTURES!$C$2:$NC$23,MATCH($C15,FIXTURES!$B$2:$B$23,0),0)="",HLOOKUP(AH$2+2,FIXTURES!$C$2:$NC$23,MATCH($C15,FIXTURES!$B$2:$B$23,0),0)=""),HLOOKUP(AH$2-1,FIXTURES!$C$2:$NC$23,MATCH($C15,FIXTURES!$B$2:$B$23,0),0),IF(AND(HLOOKUP(AH$2,FIXTURES!$C$2:$NC$23,MATCH($C15,FIXTURES!$B$2:$B$23,0),0)="",HLOOKUP(AH$2+1,FIXTURES!$C$2:$NC$23,MATCH($C15,FIXTURES!$B$2:$B$23,0),0)=""),HLOOKUP(AH$2+2,FIXTURES!$C$2:$NC$23,MATCH($C15,FIXTURES!$B$2:$B$23,0),0),IF(HLOOKUP(AH$2+1,FIXTURES!$C$2:$NC$23,MATCH($C15,FIXTURES!$B$2:$B$23,0),0)="",HLOOKUP(AH$2,FIXTURES!$C$2:$NC$23,MATCH($C15,FIXTURES!$B$2:$B$23,0),0),HLOOKUP(AH$2+1,FIXTURES!$C$2:$NC$23,MATCH($C15,FIXTURES!$B$2:$B$23,0),0)))),IF(AND(HLOOKUP(AH$2,FIXTURES!$C$2:$NC$23,MATCH($C15,FIXTURES!$B$2:$B$23,0),0)="",HLOOKUP(AH$2+1,FIXTURES!$C$2:$NC$23,MATCH($C15,FIXTURES!$B$2:$B$23,0),0)=""),HLOOKUP(AH$2+2,FIXTURES!$C$2:$NC$23,MATCH($C15,FIXTURES!$B$2:$B$23,0),0),IF(HLOOKUP(AH$2+1,FIXTURES!$C$2:$NC$23,MATCH($C15,FIXTURES!$B$2:$B$23,0),0)="",HLOOKUP(AH$2,FIXTURES!$C$2:$NC$23,MATCH($C15,FIXTURES!$B$2:$B$23,0),0),HLOOKUP(AH$2+1,FIXTURES!$C$2:$NC$23,MATCH($C15,FIXTURES!$B$2:$B$23,0),0))))</f>
        <v/>
      </c>
      <c r="AI15" s="117" t="str">
        <f>IF(AI$1="SAT",IF(AND(HLOOKUP(AI$2,FIXTURES!$C$2:$NC$23,MATCH($C15,FIXTURES!$B$2:$B$23,0),0)="",HLOOKUP(AI$2+1,FIXTURES!$C$2:$NC$23,MATCH($C15,FIXTURES!$B$2:$B$23,0),0)="",HLOOKUP(AI$2+2,FIXTURES!$C$2:$NC$23,MATCH($C15,FIXTURES!$B$2:$B$23,0),0)=""),HLOOKUP(AI$2-1,FIXTURES!$C$2:$NC$23,MATCH($C15,FIXTURES!$B$2:$B$23,0),0),IF(AND(HLOOKUP(AI$2,FIXTURES!$C$2:$NC$23,MATCH($C15,FIXTURES!$B$2:$B$23,0),0)="",HLOOKUP(AI$2+1,FIXTURES!$C$2:$NC$23,MATCH($C15,FIXTURES!$B$2:$B$23,0),0)=""),HLOOKUP(AI$2+2,FIXTURES!$C$2:$NC$23,MATCH($C15,FIXTURES!$B$2:$B$23,0),0),IF(HLOOKUP(AI$2+1,FIXTURES!$C$2:$NC$23,MATCH($C15,FIXTURES!$B$2:$B$23,0),0)="",HLOOKUP(AI$2,FIXTURES!$C$2:$NC$23,MATCH($C15,FIXTURES!$B$2:$B$23,0),0),HLOOKUP(AI$2+1,FIXTURES!$C$2:$NC$23,MATCH($C15,FIXTURES!$B$2:$B$23,0),0)))),IF(AND(HLOOKUP(AI$2,FIXTURES!$C$2:$NC$23,MATCH($C15,FIXTURES!$B$2:$B$23,0),0)="",HLOOKUP(AI$2+1,FIXTURES!$C$2:$NC$23,MATCH($C15,FIXTURES!$B$2:$B$23,0),0)=""),HLOOKUP(AI$2+2,FIXTURES!$C$2:$NC$23,MATCH($C15,FIXTURES!$B$2:$B$23,0),0),IF(HLOOKUP(AI$2+1,FIXTURES!$C$2:$NC$23,MATCH($C15,FIXTURES!$B$2:$B$23,0),0)="",HLOOKUP(AI$2,FIXTURES!$C$2:$NC$23,MATCH($C15,FIXTURES!$B$2:$B$23,0),0),HLOOKUP(AI$2+1,FIXTURES!$C$2:$NC$23,MATCH($C15,FIXTURES!$B$2:$B$23,0),0))))</f>
        <v/>
      </c>
      <c r="AJ15" s="117" t="str">
        <f>IF(AJ$1="SAT",IF(AND(HLOOKUP(AJ$2,FIXTURES!$C$2:$NC$23,MATCH($C15,FIXTURES!$B$2:$B$23,0),0)="",HLOOKUP(AJ$2+1,FIXTURES!$C$2:$NC$23,MATCH($C15,FIXTURES!$B$2:$B$23,0),0)="",HLOOKUP(AJ$2+2,FIXTURES!$C$2:$NC$23,MATCH($C15,FIXTURES!$B$2:$B$23,0),0)=""),HLOOKUP(AJ$2-1,FIXTURES!$C$2:$NC$23,MATCH($C15,FIXTURES!$B$2:$B$23,0),0),IF(AND(HLOOKUP(AJ$2,FIXTURES!$C$2:$NC$23,MATCH($C15,FIXTURES!$B$2:$B$23,0),0)="",HLOOKUP(AJ$2+1,FIXTURES!$C$2:$NC$23,MATCH($C15,FIXTURES!$B$2:$B$23,0),0)=""),HLOOKUP(AJ$2+2,FIXTURES!$C$2:$NC$23,MATCH($C15,FIXTURES!$B$2:$B$23,0),0),IF(HLOOKUP(AJ$2+1,FIXTURES!$C$2:$NC$23,MATCH($C15,FIXTURES!$B$2:$B$23,0),0)="",HLOOKUP(AJ$2,FIXTURES!$C$2:$NC$23,MATCH($C15,FIXTURES!$B$2:$B$23,0),0),HLOOKUP(AJ$2+1,FIXTURES!$C$2:$NC$23,MATCH($C15,FIXTURES!$B$2:$B$23,0),0)))),IF(AND(HLOOKUP(AJ$2,FIXTURES!$C$2:$NC$23,MATCH($C15,FIXTURES!$B$2:$B$23,0),0)="",HLOOKUP(AJ$2+1,FIXTURES!$C$2:$NC$23,MATCH($C15,FIXTURES!$B$2:$B$23,0),0)=""),HLOOKUP(AJ$2+2,FIXTURES!$C$2:$NC$23,MATCH($C15,FIXTURES!$B$2:$B$23,0),0),IF(HLOOKUP(AJ$2+1,FIXTURES!$C$2:$NC$23,MATCH($C15,FIXTURES!$B$2:$B$23,0),0)="",HLOOKUP(AJ$2,FIXTURES!$C$2:$NC$23,MATCH($C15,FIXTURES!$B$2:$B$23,0),0),HLOOKUP(AJ$2+1,FIXTURES!$C$2:$NC$23,MATCH($C15,FIXTURES!$B$2:$B$23,0),0))))</f>
        <v/>
      </c>
      <c r="AK15" s="117" t="str">
        <f>IF(AK$1="SAT",IF(AND(HLOOKUP(AK$2,FIXTURES!$C$2:$NC$23,MATCH($C15,FIXTURES!$B$2:$B$23,0),0)="",HLOOKUP(AK$2+1,FIXTURES!$C$2:$NC$23,MATCH($C15,FIXTURES!$B$2:$B$23,0),0)="",HLOOKUP(AK$2+2,FIXTURES!$C$2:$NC$23,MATCH($C15,FIXTURES!$B$2:$B$23,0),0)=""),HLOOKUP(AK$2-1,FIXTURES!$C$2:$NC$23,MATCH($C15,FIXTURES!$B$2:$B$23,0),0),IF(AND(HLOOKUP(AK$2,FIXTURES!$C$2:$NC$23,MATCH($C15,FIXTURES!$B$2:$B$23,0),0)="",HLOOKUP(AK$2+1,FIXTURES!$C$2:$NC$23,MATCH($C15,FIXTURES!$B$2:$B$23,0),0)=""),HLOOKUP(AK$2+2,FIXTURES!$C$2:$NC$23,MATCH($C15,FIXTURES!$B$2:$B$23,0),0),IF(HLOOKUP(AK$2+1,FIXTURES!$C$2:$NC$23,MATCH($C15,FIXTURES!$B$2:$B$23,0),0)="",HLOOKUP(AK$2,FIXTURES!$C$2:$NC$23,MATCH($C15,FIXTURES!$B$2:$B$23,0),0),HLOOKUP(AK$2+1,FIXTURES!$C$2:$NC$23,MATCH($C15,FIXTURES!$B$2:$B$23,0),0)))),IF(AND(HLOOKUP(AK$2,FIXTURES!$C$2:$NC$23,MATCH($C15,FIXTURES!$B$2:$B$23,0),0)="",HLOOKUP(AK$2+1,FIXTURES!$C$2:$NC$23,MATCH($C15,FIXTURES!$B$2:$B$23,0),0)=""),HLOOKUP(AK$2+2,FIXTURES!$C$2:$NC$23,MATCH($C15,FIXTURES!$B$2:$B$23,0),0),IF(HLOOKUP(AK$2+1,FIXTURES!$C$2:$NC$23,MATCH($C15,FIXTURES!$B$2:$B$23,0),0)="",HLOOKUP(AK$2,FIXTURES!$C$2:$NC$23,MATCH($C15,FIXTURES!$B$2:$B$23,0),0),HLOOKUP(AK$2+1,FIXTURES!$C$2:$NC$23,MATCH($C15,FIXTURES!$B$2:$B$23,0),0))))</f>
        <v/>
      </c>
      <c r="AL15" s="117" t="str">
        <f>IF(AL$1="SAT",IF(AND(HLOOKUP(AL$2,FIXTURES!$C$2:$NC$23,MATCH($C15,FIXTURES!$B$2:$B$23,0),0)="",HLOOKUP(AL$2+1,FIXTURES!$C$2:$NC$23,MATCH($C15,FIXTURES!$B$2:$B$23,0),0)="",HLOOKUP(AL$2+2,FIXTURES!$C$2:$NC$23,MATCH($C15,FIXTURES!$B$2:$B$23,0),0)=""),HLOOKUP(AL$2-1,FIXTURES!$C$2:$NC$23,MATCH($C15,FIXTURES!$B$2:$B$23,0),0),IF(AND(HLOOKUP(AL$2,FIXTURES!$C$2:$NC$23,MATCH($C15,FIXTURES!$B$2:$B$23,0),0)="",HLOOKUP(AL$2+1,FIXTURES!$C$2:$NC$23,MATCH($C15,FIXTURES!$B$2:$B$23,0),0)=""),HLOOKUP(AL$2+2,FIXTURES!$C$2:$NC$23,MATCH($C15,FIXTURES!$B$2:$B$23,0),0),IF(HLOOKUP(AL$2+1,FIXTURES!$C$2:$NC$23,MATCH($C15,FIXTURES!$B$2:$B$23,0),0)="",HLOOKUP(AL$2,FIXTURES!$C$2:$NC$23,MATCH($C15,FIXTURES!$B$2:$B$23,0),0),HLOOKUP(AL$2+1,FIXTURES!$C$2:$NC$23,MATCH($C15,FIXTURES!$B$2:$B$23,0),0)))),IF(AND(HLOOKUP(AL$2,FIXTURES!$C$2:$NC$23,MATCH($C15,FIXTURES!$B$2:$B$23,0),0)="",HLOOKUP(AL$2+1,FIXTURES!$C$2:$NC$23,MATCH($C15,FIXTURES!$B$2:$B$23,0),0)=""),HLOOKUP(AL$2+2,FIXTURES!$C$2:$NC$23,MATCH($C15,FIXTURES!$B$2:$B$23,0),0),IF(HLOOKUP(AL$2+1,FIXTURES!$C$2:$NC$23,MATCH($C15,FIXTURES!$B$2:$B$23,0),0)="",HLOOKUP(AL$2,FIXTURES!$C$2:$NC$23,MATCH($C15,FIXTURES!$B$2:$B$23,0),0),HLOOKUP(AL$2+1,FIXTURES!$C$2:$NC$23,MATCH($C15,FIXTURES!$B$2:$B$23,0),0))))</f>
        <v/>
      </c>
      <c r="AM15" s="117" t="str">
        <f>IF(AM$1="SAT",IF(AND(HLOOKUP(AM$2,FIXTURES!$C$2:$NC$23,MATCH($C15,FIXTURES!$B$2:$B$23,0),0)="",HLOOKUP(AM$2+1,FIXTURES!$C$2:$NC$23,MATCH($C15,FIXTURES!$B$2:$B$23,0),0)="",HLOOKUP(AM$2+2,FIXTURES!$C$2:$NC$23,MATCH($C15,FIXTURES!$B$2:$B$23,0),0)=""),HLOOKUP(AM$2-1,FIXTURES!$C$2:$NC$23,MATCH($C15,FIXTURES!$B$2:$B$23,0),0),IF(AND(HLOOKUP(AM$2,FIXTURES!$C$2:$NC$23,MATCH($C15,FIXTURES!$B$2:$B$23,0),0)="",HLOOKUP(AM$2+1,FIXTURES!$C$2:$NC$23,MATCH($C15,FIXTURES!$B$2:$B$23,0),0)=""),HLOOKUP(AM$2+2,FIXTURES!$C$2:$NC$23,MATCH($C15,FIXTURES!$B$2:$B$23,0),0),IF(HLOOKUP(AM$2+1,FIXTURES!$C$2:$NC$23,MATCH($C15,FIXTURES!$B$2:$B$23,0),0)="",HLOOKUP(AM$2,FIXTURES!$C$2:$NC$23,MATCH($C15,FIXTURES!$B$2:$B$23,0),0),HLOOKUP(AM$2+1,FIXTURES!$C$2:$NC$23,MATCH($C15,FIXTURES!$B$2:$B$23,0),0)))),IF(AND(HLOOKUP(AM$2,FIXTURES!$C$2:$NC$23,MATCH($C15,FIXTURES!$B$2:$B$23,0),0)="",HLOOKUP(AM$2+1,FIXTURES!$C$2:$NC$23,MATCH($C15,FIXTURES!$B$2:$B$23,0),0)=""),HLOOKUP(AM$2+2,FIXTURES!$C$2:$NC$23,MATCH($C15,FIXTURES!$B$2:$B$23,0),0),IF(HLOOKUP(AM$2+1,FIXTURES!$C$2:$NC$23,MATCH($C15,FIXTURES!$B$2:$B$23,0),0)="",HLOOKUP(AM$2,FIXTURES!$C$2:$NC$23,MATCH($C15,FIXTURES!$B$2:$B$23,0),0),HLOOKUP(AM$2+1,FIXTURES!$C$2:$NC$23,MATCH($C15,FIXTURES!$B$2:$B$23,0),0))))</f>
        <v/>
      </c>
      <c r="AN15" s="117" t="str">
        <f>IF(AN$1="SAT",IF(AND(HLOOKUP(AN$2,FIXTURES!$C$2:$NC$23,MATCH($C15,FIXTURES!$B$2:$B$23,0),0)="",HLOOKUP(AN$2+1,FIXTURES!$C$2:$NC$23,MATCH($C15,FIXTURES!$B$2:$B$23,0),0)="",HLOOKUP(AN$2+2,FIXTURES!$C$2:$NC$23,MATCH($C15,FIXTURES!$B$2:$B$23,0),0)=""),HLOOKUP(AN$2-1,FIXTURES!$C$2:$NC$23,MATCH($C15,FIXTURES!$B$2:$B$23,0),0),IF(AND(HLOOKUP(AN$2,FIXTURES!$C$2:$NC$23,MATCH($C15,FIXTURES!$B$2:$B$23,0),0)="",HLOOKUP(AN$2+1,FIXTURES!$C$2:$NC$23,MATCH($C15,FIXTURES!$B$2:$B$23,0),0)=""),HLOOKUP(AN$2+2,FIXTURES!$C$2:$NC$23,MATCH($C15,FIXTURES!$B$2:$B$23,0),0),IF(HLOOKUP(AN$2+1,FIXTURES!$C$2:$NC$23,MATCH($C15,FIXTURES!$B$2:$B$23,0),0)="",HLOOKUP(AN$2,FIXTURES!$C$2:$NC$23,MATCH($C15,FIXTURES!$B$2:$B$23,0),0),HLOOKUP(AN$2+1,FIXTURES!$C$2:$NC$23,MATCH($C15,FIXTURES!$B$2:$B$23,0),0)))),IF(AND(HLOOKUP(AN$2,FIXTURES!$C$2:$NC$23,MATCH($C15,FIXTURES!$B$2:$B$23,0),0)="",HLOOKUP(AN$2+1,FIXTURES!$C$2:$NC$23,MATCH($C15,FIXTURES!$B$2:$B$23,0),0)=""),HLOOKUP(AN$2+2,FIXTURES!$C$2:$NC$23,MATCH($C15,FIXTURES!$B$2:$B$23,0),0),IF(HLOOKUP(AN$2+1,FIXTURES!$C$2:$NC$23,MATCH($C15,FIXTURES!$B$2:$B$23,0),0)="",HLOOKUP(AN$2,FIXTURES!$C$2:$NC$23,MATCH($C15,FIXTURES!$B$2:$B$23,0),0),HLOOKUP(AN$2+1,FIXTURES!$C$2:$NC$23,MATCH($C15,FIXTURES!$B$2:$B$23,0),0))))</f>
        <v/>
      </c>
      <c r="AO15" s="117" t="str">
        <f>IF(AO$1="SAT",IF(AND(HLOOKUP(AO$2,FIXTURES!$C$2:$NC$23,MATCH($C15,FIXTURES!$B$2:$B$23,0),0)="",HLOOKUP(AO$2+1,FIXTURES!$C$2:$NC$23,MATCH($C15,FIXTURES!$B$2:$B$23,0),0)="",HLOOKUP(AO$2+2,FIXTURES!$C$2:$NC$23,MATCH($C15,FIXTURES!$B$2:$B$23,0),0)=""),HLOOKUP(AO$2-1,FIXTURES!$C$2:$NC$23,MATCH($C15,FIXTURES!$B$2:$B$23,0),0),IF(AND(HLOOKUP(AO$2,FIXTURES!$C$2:$NC$23,MATCH($C15,FIXTURES!$B$2:$B$23,0),0)="",HLOOKUP(AO$2+1,FIXTURES!$C$2:$NC$23,MATCH($C15,FIXTURES!$B$2:$B$23,0),0)=""),HLOOKUP(AO$2+2,FIXTURES!$C$2:$NC$23,MATCH($C15,FIXTURES!$B$2:$B$23,0),0),IF(HLOOKUP(AO$2+1,FIXTURES!$C$2:$NC$23,MATCH($C15,FIXTURES!$B$2:$B$23,0),0)="",HLOOKUP(AO$2,FIXTURES!$C$2:$NC$23,MATCH($C15,FIXTURES!$B$2:$B$23,0),0),HLOOKUP(AO$2+1,FIXTURES!$C$2:$NC$23,MATCH($C15,FIXTURES!$B$2:$B$23,0),0)))),IF(AND(HLOOKUP(AO$2,FIXTURES!$C$2:$NC$23,MATCH($C15,FIXTURES!$B$2:$B$23,0),0)="",HLOOKUP(AO$2+1,FIXTURES!$C$2:$NC$23,MATCH($C15,FIXTURES!$B$2:$B$23,0),0)=""),HLOOKUP(AO$2+2,FIXTURES!$C$2:$NC$23,MATCH($C15,FIXTURES!$B$2:$B$23,0),0),IF(HLOOKUP(AO$2+1,FIXTURES!$C$2:$NC$23,MATCH($C15,FIXTURES!$B$2:$B$23,0),0)="",HLOOKUP(AO$2,FIXTURES!$C$2:$NC$23,MATCH($C15,FIXTURES!$B$2:$B$23,0),0),HLOOKUP(AO$2+1,FIXTURES!$C$2:$NC$23,MATCH($C15,FIXTURES!$B$2:$B$23,0),0))))</f>
        <v/>
      </c>
      <c r="AP15" s="117" t="str">
        <f>IF(AP$1="SAT",IF(AND(HLOOKUP(AP$2,FIXTURES!$C$2:$NC$23,MATCH($C15,FIXTURES!$B$2:$B$23,0),0)="",HLOOKUP(AP$2+1,FIXTURES!$C$2:$NC$23,MATCH($C15,FIXTURES!$B$2:$B$23,0),0)="",HLOOKUP(AP$2+2,FIXTURES!$C$2:$NC$23,MATCH($C15,FIXTURES!$B$2:$B$23,0),0)=""),HLOOKUP(AP$2-1,FIXTURES!$C$2:$NC$23,MATCH($C15,FIXTURES!$B$2:$B$23,0),0),IF(AND(HLOOKUP(AP$2,FIXTURES!$C$2:$NC$23,MATCH($C15,FIXTURES!$B$2:$B$23,0),0)="",HLOOKUP(AP$2+1,FIXTURES!$C$2:$NC$23,MATCH($C15,FIXTURES!$B$2:$B$23,0),0)=""),HLOOKUP(AP$2+2,FIXTURES!$C$2:$NC$23,MATCH($C15,FIXTURES!$B$2:$B$23,0),0),IF(HLOOKUP(AP$2+1,FIXTURES!$C$2:$NC$23,MATCH($C15,FIXTURES!$B$2:$B$23,0),0)="",HLOOKUP(AP$2,FIXTURES!$C$2:$NC$23,MATCH($C15,FIXTURES!$B$2:$B$23,0),0),HLOOKUP(AP$2+1,FIXTURES!$C$2:$NC$23,MATCH($C15,FIXTURES!$B$2:$B$23,0),0)))),IF(AND(HLOOKUP(AP$2,FIXTURES!$C$2:$NC$23,MATCH($C15,FIXTURES!$B$2:$B$23,0),0)="",HLOOKUP(AP$2+1,FIXTURES!$C$2:$NC$23,MATCH($C15,FIXTURES!$B$2:$B$23,0),0)=""),HLOOKUP(AP$2+2,FIXTURES!$C$2:$NC$23,MATCH($C15,FIXTURES!$B$2:$B$23,0),0),IF(HLOOKUP(AP$2+1,FIXTURES!$C$2:$NC$23,MATCH($C15,FIXTURES!$B$2:$B$23,0),0)="",HLOOKUP(AP$2,FIXTURES!$C$2:$NC$23,MATCH($C15,FIXTURES!$B$2:$B$23,0),0),HLOOKUP(AP$2+1,FIXTURES!$C$2:$NC$23,MATCH($C15,FIXTURES!$B$2:$B$23,0),0))))</f>
        <v/>
      </c>
      <c r="AQ15" s="117" t="str">
        <f>IF(AQ$1="SAT",IF(AND(HLOOKUP(AQ$2,FIXTURES!$C$2:$NC$23,MATCH($C15,FIXTURES!$B$2:$B$23,0),0)="",HLOOKUP(AQ$2+1,FIXTURES!$C$2:$NC$23,MATCH($C15,FIXTURES!$B$2:$B$23,0),0)="",HLOOKUP(AQ$2+2,FIXTURES!$C$2:$NC$23,MATCH($C15,FIXTURES!$B$2:$B$23,0),0)=""),HLOOKUP(AQ$2-1,FIXTURES!$C$2:$NC$23,MATCH($C15,FIXTURES!$B$2:$B$23,0),0),IF(AND(HLOOKUP(AQ$2,FIXTURES!$C$2:$NC$23,MATCH($C15,FIXTURES!$B$2:$B$23,0),0)="",HLOOKUP(AQ$2+1,FIXTURES!$C$2:$NC$23,MATCH($C15,FIXTURES!$B$2:$B$23,0),0)=""),HLOOKUP(AQ$2+2,FIXTURES!$C$2:$NC$23,MATCH($C15,FIXTURES!$B$2:$B$23,0),0),IF(HLOOKUP(AQ$2+1,FIXTURES!$C$2:$NC$23,MATCH($C15,FIXTURES!$B$2:$B$23,0),0)="",HLOOKUP(AQ$2,FIXTURES!$C$2:$NC$23,MATCH($C15,FIXTURES!$B$2:$B$23,0),0),HLOOKUP(AQ$2+1,FIXTURES!$C$2:$NC$23,MATCH($C15,FIXTURES!$B$2:$B$23,0),0)))),IF(AND(HLOOKUP(AQ$2,FIXTURES!$C$2:$NC$23,MATCH($C15,FIXTURES!$B$2:$B$23,0),0)="",HLOOKUP(AQ$2+1,FIXTURES!$C$2:$NC$23,MATCH($C15,FIXTURES!$B$2:$B$23,0),0)=""),HLOOKUP(AQ$2+2,FIXTURES!$C$2:$NC$23,MATCH($C15,FIXTURES!$B$2:$B$23,0),0),IF(HLOOKUP(AQ$2+1,FIXTURES!$C$2:$NC$23,MATCH($C15,FIXTURES!$B$2:$B$23,0),0)="",HLOOKUP(AQ$2,FIXTURES!$C$2:$NC$23,MATCH($C15,FIXTURES!$B$2:$B$23,0),0),HLOOKUP(AQ$2+1,FIXTURES!$C$2:$NC$23,MATCH($C15,FIXTURES!$B$2:$B$23,0),0))))</f>
        <v/>
      </c>
      <c r="AR15" s="117" t="str">
        <f>IF(AR$1="SAT",IF(AND(HLOOKUP(AR$2,FIXTURES!$C$2:$NC$23,MATCH($C15,FIXTURES!$B$2:$B$23,0),0)="",HLOOKUP(AR$2+1,FIXTURES!$C$2:$NC$23,MATCH($C15,FIXTURES!$B$2:$B$23,0),0)="",HLOOKUP(AR$2+2,FIXTURES!$C$2:$NC$23,MATCH($C15,FIXTURES!$B$2:$B$23,0),0)=""),HLOOKUP(AR$2-1,FIXTURES!$C$2:$NC$23,MATCH($C15,FIXTURES!$B$2:$B$23,0),0),IF(AND(HLOOKUP(AR$2,FIXTURES!$C$2:$NC$23,MATCH($C15,FIXTURES!$B$2:$B$23,0),0)="",HLOOKUP(AR$2+1,FIXTURES!$C$2:$NC$23,MATCH($C15,FIXTURES!$B$2:$B$23,0),0)=""),HLOOKUP(AR$2+2,FIXTURES!$C$2:$NC$23,MATCH($C15,FIXTURES!$B$2:$B$23,0),0),IF(HLOOKUP(AR$2+1,FIXTURES!$C$2:$NC$23,MATCH($C15,FIXTURES!$B$2:$B$23,0),0)="",HLOOKUP(AR$2,FIXTURES!$C$2:$NC$23,MATCH($C15,FIXTURES!$B$2:$B$23,0),0),HLOOKUP(AR$2+1,FIXTURES!$C$2:$NC$23,MATCH($C15,FIXTURES!$B$2:$B$23,0),0)))),IF(AND(HLOOKUP(AR$2,FIXTURES!$C$2:$NC$23,MATCH($C15,FIXTURES!$B$2:$B$23,0),0)="",HLOOKUP(AR$2+1,FIXTURES!$C$2:$NC$23,MATCH($C15,FIXTURES!$B$2:$B$23,0),0)=""),HLOOKUP(AR$2+2,FIXTURES!$C$2:$NC$23,MATCH($C15,FIXTURES!$B$2:$B$23,0),0),IF(HLOOKUP(AR$2+1,FIXTURES!$C$2:$NC$23,MATCH($C15,FIXTURES!$B$2:$B$23,0),0)="",HLOOKUP(AR$2,FIXTURES!$C$2:$NC$23,MATCH($C15,FIXTURES!$B$2:$B$23,0),0),HLOOKUP(AR$2+1,FIXTURES!$C$2:$NC$23,MATCH($C15,FIXTURES!$B$2:$B$23,0),0))))</f>
        <v/>
      </c>
      <c r="AS15" s="117" t="str">
        <f>IF(AS$1="SAT",IF(AND(HLOOKUP(AS$2,FIXTURES!$C$2:$NC$23,MATCH($C15,FIXTURES!$B$2:$B$23,0),0)="",HLOOKUP(AS$2+1,FIXTURES!$C$2:$NC$23,MATCH($C15,FIXTURES!$B$2:$B$23,0),0)="",HLOOKUP(AS$2+2,FIXTURES!$C$2:$NC$23,MATCH($C15,FIXTURES!$B$2:$B$23,0),0)=""),HLOOKUP(AS$2-1,FIXTURES!$C$2:$NC$23,MATCH($C15,FIXTURES!$B$2:$B$23,0),0),IF(AND(HLOOKUP(AS$2,FIXTURES!$C$2:$NC$23,MATCH($C15,FIXTURES!$B$2:$B$23,0),0)="",HLOOKUP(AS$2+1,FIXTURES!$C$2:$NC$23,MATCH($C15,FIXTURES!$B$2:$B$23,0),0)=""),HLOOKUP(AS$2+2,FIXTURES!$C$2:$NC$23,MATCH($C15,FIXTURES!$B$2:$B$23,0),0),IF(HLOOKUP(AS$2+1,FIXTURES!$C$2:$NC$23,MATCH($C15,FIXTURES!$B$2:$B$23,0),0)="",HLOOKUP(AS$2,FIXTURES!$C$2:$NC$23,MATCH($C15,FIXTURES!$B$2:$B$23,0),0),HLOOKUP(AS$2+1,FIXTURES!$C$2:$NC$23,MATCH($C15,FIXTURES!$B$2:$B$23,0),0)))),IF(AND(HLOOKUP(AS$2,FIXTURES!$C$2:$NC$23,MATCH($C15,FIXTURES!$B$2:$B$23,0),0)="",HLOOKUP(AS$2+1,FIXTURES!$C$2:$NC$23,MATCH($C15,FIXTURES!$B$2:$B$23,0),0)=""),HLOOKUP(AS$2+2,FIXTURES!$C$2:$NC$23,MATCH($C15,FIXTURES!$B$2:$B$23,0),0),IF(HLOOKUP(AS$2+1,FIXTURES!$C$2:$NC$23,MATCH($C15,FIXTURES!$B$2:$B$23,0),0)="",HLOOKUP(AS$2,FIXTURES!$C$2:$NC$23,MATCH($C15,FIXTURES!$B$2:$B$23,0),0),HLOOKUP(AS$2+1,FIXTURES!$C$2:$NC$23,MATCH($C15,FIXTURES!$B$2:$B$23,0),0))))</f>
        <v/>
      </c>
      <c r="AT15" s="117" t="str">
        <f>IF(AT$1="SAT",IF(AND(HLOOKUP(AT$2,FIXTURES!$C$2:$NC$23,MATCH($C15,FIXTURES!$B$2:$B$23,0),0)="",HLOOKUP(AT$2+1,FIXTURES!$C$2:$NC$23,MATCH($C15,FIXTURES!$B$2:$B$23,0),0)="",HLOOKUP(AT$2+2,FIXTURES!$C$2:$NC$23,MATCH($C15,FIXTURES!$B$2:$B$23,0),0)=""),HLOOKUP(AT$2-1,FIXTURES!$C$2:$NC$23,MATCH($C15,FIXTURES!$B$2:$B$23,0),0),IF(AND(HLOOKUP(AT$2,FIXTURES!$C$2:$NC$23,MATCH($C15,FIXTURES!$B$2:$B$23,0),0)="",HLOOKUP(AT$2+1,FIXTURES!$C$2:$NC$23,MATCH($C15,FIXTURES!$B$2:$B$23,0),0)=""),HLOOKUP(AT$2+2,FIXTURES!$C$2:$NC$23,MATCH($C15,FIXTURES!$B$2:$B$23,0),0),IF(HLOOKUP(AT$2+1,FIXTURES!$C$2:$NC$23,MATCH($C15,FIXTURES!$B$2:$B$23,0),0)="",HLOOKUP(AT$2,FIXTURES!$C$2:$NC$23,MATCH($C15,FIXTURES!$B$2:$B$23,0),0),HLOOKUP(AT$2+1,FIXTURES!$C$2:$NC$23,MATCH($C15,FIXTURES!$B$2:$B$23,0),0)))),IF(AND(HLOOKUP(AT$2,FIXTURES!$C$2:$NC$23,MATCH($C15,FIXTURES!$B$2:$B$23,0),0)="",HLOOKUP(AT$2+1,FIXTURES!$C$2:$NC$23,MATCH($C15,FIXTURES!$B$2:$B$23,0),0)=""),HLOOKUP(AT$2+2,FIXTURES!$C$2:$NC$23,MATCH($C15,FIXTURES!$B$2:$B$23,0),0),IF(HLOOKUP(AT$2+1,FIXTURES!$C$2:$NC$23,MATCH($C15,FIXTURES!$B$2:$B$23,0),0)="",HLOOKUP(AT$2,FIXTURES!$C$2:$NC$23,MATCH($C15,FIXTURES!$B$2:$B$23,0),0),HLOOKUP(AT$2+1,FIXTURES!$C$2:$NC$23,MATCH($C15,FIXTURES!$B$2:$B$23,0),0))))</f>
        <v>MCI</v>
      </c>
      <c r="AU15" s="117" t="str">
        <f>IF(AU$1="SAT",IF(AND(HLOOKUP(AU$2,FIXTURES!$C$2:$NC$23,MATCH($C15,FIXTURES!$B$2:$B$23,0),0)="",HLOOKUP(AU$2+1,FIXTURES!$C$2:$NC$23,MATCH($C15,FIXTURES!$B$2:$B$23,0),0)="",HLOOKUP(AU$2+2,FIXTURES!$C$2:$NC$23,MATCH($C15,FIXTURES!$B$2:$B$23,0),0)=""),HLOOKUP(AU$2-1,FIXTURES!$C$2:$NC$23,MATCH($C15,FIXTURES!$B$2:$B$23,0),0),IF(AND(HLOOKUP(AU$2,FIXTURES!$C$2:$NC$23,MATCH($C15,FIXTURES!$B$2:$B$23,0),0)="",HLOOKUP(AU$2+1,FIXTURES!$C$2:$NC$23,MATCH($C15,FIXTURES!$B$2:$B$23,0),0)=""),HLOOKUP(AU$2+2,FIXTURES!$C$2:$NC$23,MATCH($C15,FIXTURES!$B$2:$B$23,0),0),IF(HLOOKUP(AU$2+1,FIXTURES!$C$2:$NC$23,MATCH($C15,FIXTURES!$B$2:$B$23,0),0)="",HLOOKUP(AU$2,FIXTURES!$C$2:$NC$23,MATCH($C15,FIXTURES!$B$2:$B$23,0),0),HLOOKUP(AU$2+1,FIXTURES!$C$2:$NC$23,MATCH($C15,FIXTURES!$B$2:$B$23,0),0)))),IF(AND(HLOOKUP(AU$2,FIXTURES!$C$2:$NC$23,MATCH($C15,FIXTURES!$B$2:$B$23,0),0)="",HLOOKUP(AU$2+1,FIXTURES!$C$2:$NC$23,MATCH($C15,FIXTURES!$B$2:$B$23,0),0)=""),HLOOKUP(AU$2+2,FIXTURES!$C$2:$NC$23,MATCH($C15,FIXTURES!$B$2:$B$23,0),0),IF(HLOOKUP(AU$2+1,FIXTURES!$C$2:$NC$23,MATCH($C15,FIXTURES!$B$2:$B$23,0),0)="",HLOOKUP(AU$2,FIXTURES!$C$2:$NC$23,MATCH($C15,FIXTURES!$B$2:$B$23,0),0),HLOOKUP(AU$2+1,FIXTURES!$C$2:$NC$23,MATCH($C15,FIXTURES!$B$2:$B$23,0),0))))</f>
        <v>new</v>
      </c>
      <c r="AV15" s="117" t="str">
        <f>IF(AV$1="SAT",IF(AND(HLOOKUP(AV$2,FIXTURES!$C$2:$NC$23,MATCH($C15,FIXTURES!$B$2:$B$23,0),0)="",HLOOKUP(AV$2+1,FIXTURES!$C$2:$NC$23,MATCH($C15,FIXTURES!$B$2:$B$23,0),0)="",HLOOKUP(AV$2+2,FIXTURES!$C$2:$NC$23,MATCH($C15,FIXTURES!$B$2:$B$23,0),0)=""),HLOOKUP(AV$2-1,FIXTURES!$C$2:$NC$23,MATCH($C15,FIXTURES!$B$2:$B$23,0),0),IF(AND(HLOOKUP(AV$2,FIXTURES!$C$2:$NC$23,MATCH($C15,FIXTURES!$B$2:$B$23,0),0)="",HLOOKUP(AV$2+1,FIXTURES!$C$2:$NC$23,MATCH($C15,FIXTURES!$B$2:$B$23,0),0)=""),HLOOKUP(AV$2+2,FIXTURES!$C$2:$NC$23,MATCH($C15,FIXTURES!$B$2:$B$23,0),0),IF(HLOOKUP(AV$2+1,FIXTURES!$C$2:$NC$23,MATCH($C15,FIXTURES!$B$2:$B$23,0),0)="",HLOOKUP(AV$2,FIXTURES!$C$2:$NC$23,MATCH($C15,FIXTURES!$B$2:$B$23,0),0),HLOOKUP(AV$2+1,FIXTURES!$C$2:$NC$23,MATCH($C15,FIXTURES!$B$2:$B$23,0),0)))),IF(AND(HLOOKUP(AV$2,FIXTURES!$C$2:$NC$23,MATCH($C15,FIXTURES!$B$2:$B$23,0),0)="",HLOOKUP(AV$2+1,FIXTURES!$C$2:$NC$23,MATCH($C15,FIXTURES!$B$2:$B$23,0),0)=""),HLOOKUP(AV$2+2,FIXTURES!$C$2:$NC$23,MATCH($C15,FIXTURES!$B$2:$B$23,0),0),IF(HLOOKUP(AV$2+1,FIXTURES!$C$2:$NC$23,MATCH($C15,FIXTURES!$B$2:$B$23,0),0)="",HLOOKUP(AV$2,FIXTURES!$C$2:$NC$23,MATCH($C15,FIXTURES!$B$2:$B$23,0),0),HLOOKUP(AV$2+1,FIXTURES!$C$2:$NC$23,MATCH($C15,FIXTURES!$B$2:$B$23,0),0))))</f>
        <v>WHU</v>
      </c>
      <c r="AW15" s="117" t="str">
        <f>IF(AW$1="SAT",IF(AND(HLOOKUP(AW$2,FIXTURES!$C$2:$NC$23,MATCH($C15,FIXTURES!$B$2:$B$23,0),0)="",HLOOKUP(AW$2+1,FIXTURES!$C$2:$NC$23,MATCH($C15,FIXTURES!$B$2:$B$23,0),0)="",HLOOKUP(AW$2+2,FIXTURES!$C$2:$NC$23,MATCH($C15,FIXTURES!$B$2:$B$23,0),0)=""),HLOOKUP(AW$2-1,FIXTURES!$C$2:$NC$23,MATCH($C15,FIXTURES!$B$2:$B$23,0),0),IF(AND(HLOOKUP(AW$2,FIXTURES!$C$2:$NC$23,MATCH($C15,FIXTURES!$B$2:$B$23,0),0)="",HLOOKUP(AW$2+1,FIXTURES!$C$2:$NC$23,MATCH($C15,FIXTURES!$B$2:$B$23,0),0)=""),HLOOKUP(AW$2+2,FIXTURES!$C$2:$NC$23,MATCH($C15,FIXTURES!$B$2:$B$23,0),0),IF(HLOOKUP(AW$2+1,FIXTURES!$C$2:$NC$23,MATCH($C15,FIXTURES!$B$2:$B$23,0),0)="",HLOOKUP(AW$2,FIXTURES!$C$2:$NC$23,MATCH($C15,FIXTURES!$B$2:$B$23,0),0),HLOOKUP(AW$2+1,FIXTURES!$C$2:$NC$23,MATCH($C15,FIXTURES!$B$2:$B$23,0),0)))),IF(AND(HLOOKUP(AW$2,FIXTURES!$C$2:$NC$23,MATCH($C15,FIXTURES!$B$2:$B$23,0),0)="",HLOOKUP(AW$2+1,FIXTURES!$C$2:$NC$23,MATCH($C15,FIXTURES!$B$2:$B$23,0),0)=""),HLOOKUP(AW$2+2,FIXTURES!$C$2:$NC$23,MATCH($C15,FIXTURES!$B$2:$B$23,0),0),IF(HLOOKUP(AW$2+1,FIXTURES!$C$2:$NC$23,MATCH($C15,FIXTURES!$B$2:$B$23,0),0)="",HLOOKUP(AW$2,FIXTURES!$C$2:$NC$23,MATCH($C15,FIXTURES!$B$2:$B$23,0),0),HLOOKUP(AW$2+1,FIXTURES!$C$2:$NC$23,MATCH($C15,FIXTURES!$B$2:$B$23,0),0))))</f>
        <v>Cardiff City</v>
      </c>
      <c r="AX15" s="117" t="str">
        <f>IF(AX$1="SAT",IF(AND(HLOOKUP(AX$2,FIXTURES!$C$2:$NC$23,MATCH($C15,FIXTURES!$B$2:$B$23,0),0)="",HLOOKUP(AX$2+1,FIXTURES!$C$2:$NC$23,MATCH($C15,FIXTURES!$B$2:$B$23,0),0)="",HLOOKUP(AX$2+2,FIXTURES!$C$2:$NC$23,MATCH($C15,FIXTURES!$B$2:$B$23,0),0)=""),HLOOKUP(AX$2-1,FIXTURES!$C$2:$NC$23,MATCH($C15,FIXTURES!$B$2:$B$23,0),0),IF(AND(HLOOKUP(AX$2,FIXTURES!$C$2:$NC$23,MATCH($C15,FIXTURES!$B$2:$B$23,0),0)="",HLOOKUP(AX$2+1,FIXTURES!$C$2:$NC$23,MATCH($C15,FIXTURES!$B$2:$B$23,0),0)=""),HLOOKUP(AX$2+2,FIXTURES!$C$2:$NC$23,MATCH($C15,FIXTURES!$B$2:$B$23,0),0),IF(HLOOKUP(AX$2+1,FIXTURES!$C$2:$NC$23,MATCH($C15,FIXTURES!$B$2:$B$23,0),0)="",HLOOKUP(AX$2,FIXTURES!$C$2:$NC$23,MATCH($C15,FIXTURES!$B$2:$B$23,0),0),HLOOKUP(AX$2+1,FIXTURES!$C$2:$NC$23,MATCH($C15,FIXTURES!$B$2:$B$23,0),0)))),IF(AND(HLOOKUP(AX$2,FIXTURES!$C$2:$NC$23,MATCH($C15,FIXTURES!$B$2:$B$23,0),0)="",HLOOKUP(AX$2+1,FIXTURES!$C$2:$NC$23,MATCH($C15,FIXTURES!$B$2:$B$23,0),0)=""),HLOOKUP(AX$2+2,FIXTURES!$C$2:$NC$23,MATCH($C15,FIXTURES!$B$2:$B$23,0),0),IF(HLOOKUP(AX$2+1,FIXTURES!$C$2:$NC$23,MATCH($C15,FIXTURES!$B$2:$B$23,0),0)="",HLOOKUP(AX$2,FIXTURES!$C$2:$NC$23,MATCH($C15,FIXTURES!$B$2:$B$23,0),0),HLOOKUP(AX$2+1,FIXTURES!$C$2:$NC$23,MATCH($C15,FIXTURES!$B$2:$B$23,0),0))))</f>
        <v/>
      </c>
      <c r="AY15" s="117" t="str">
        <f>IF(AY$1="SAT",IF(AND(HLOOKUP(AY$2,FIXTURES!$C$2:$NC$23,MATCH($C15,FIXTURES!$B$2:$B$23,0),0)="",HLOOKUP(AY$2+1,FIXTURES!$C$2:$NC$23,MATCH($C15,FIXTURES!$B$2:$B$23,0),0)="",HLOOKUP(AY$2+2,FIXTURES!$C$2:$NC$23,MATCH($C15,FIXTURES!$B$2:$B$23,0),0)=""),HLOOKUP(AY$2-1,FIXTURES!$C$2:$NC$23,MATCH($C15,FIXTURES!$B$2:$B$23,0),0),IF(AND(HLOOKUP(AY$2,FIXTURES!$C$2:$NC$23,MATCH($C15,FIXTURES!$B$2:$B$23,0),0)="",HLOOKUP(AY$2+1,FIXTURES!$C$2:$NC$23,MATCH($C15,FIXTURES!$B$2:$B$23,0),0)=""),HLOOKUP(AY$2+2,FIXTURES!$C$2:$NC$23,MATCH($C15,FIXTURES!$B$2:$B$23,0),0),IF(HLOOKUP(AY$2+1,FIXTURES!$C$2:$NC$23,MATCH($C15,FIXTURES!$B$2:$B$23,0),0)="",HLOOKUP(AY$2,FIXTURES!$C$2:$NC$23,MATCH($C15,FIXTURES!$B$2:$B$23,0),0),HLOOKUP(AY$2+1,FIXTURES!$C$2:$NC$23,MATCH($C15,FIXTURES!$B$2:$B$23,0),0)))),IF(AND(HLOOKUP(AY$2,FIXTURES!$C$2:$NC$23,MATCH($C15,FIXTURES!$B$2:$B$23,0),0)="",HLOOKUP(AY$2+1,FIXTURES!$C$2:$NC$23,MATCH($C15,FIXTURES!$B$2:$B$23,0),0)=""),HLOOKUP(AY$2+2,FIXTURES!$C$2:$NC$23,MATCH($C15,FIXTURES!$B$2:$B$23,0),0),IF(HLOOKUP(AY$2+1,FIXTURES!$C$2:$NC$23,MATCH($C15,FIXTURES!$B$2:$B$23,0),0)="",HLOOKUP(AY$2,FIXTURES!$C$2:$NC$23,MATCH($C15,FIXTURES!$B$2:$B$23,0),0),HLOOKUP(AY$2+1,FIXTURES!$C$2:$NC$23,MATCH($C15,FIXTURES!$B$2:$B$23,0),0))))</f>
        <v>avl</v>
      </c>
      <c r="AZ15" s="117" t="str">
        <f>IF(AZ$1="SAT",IF(AND(HLOOKUP(AZ$2,FIXTURES!$C$2:$NC$23,MATCH($C15,FIXTURES!$B$2:$B$23,0),0)="",HLOOKUP(AZ$2+1,FIXTURES!$C$2:$NC$23,MATCH($C15,FIXTURES!$B$2:$B$23,0),0)="",HLOOKUP(AZ$2+2,FIXTURES!$C$2:$NC$23,MATCH($C15,FIXTURES!$B$2:$B$23,0),0)=""),HLOOKUP(AZ$2-1,FIXTURES!$C$2:$NC$23,MATCH($C15,FIXTURES!$B$2:$B$23,0),0),IF(AND(HLOOKUP(AZ$2,FIXTURES!$C$2:$NC$23,MATCH($C15,FIXTURES!$B$2:$B$23,0),0)="",HLOOKUP(AZ$2+1,FIXTURES!$C$2:$NC$23,MATCH($C15,FIXTURES!$B$2:$B$23,0),0)=""),HLOOKUP(AZ$2+2,FIXTURES!$C$2:$NC$23,MATCH($C15,FIXTURES!$B$2:$B$23,0),0),IF(HLOOKUP(AZ$2+1,FIXTURES!$C$2:$NC$23,MATCH($C15,FIXTURES!$B$2:$B$23,0),0)="",HLOOKUP(AZ$2,FIXTURES!$C$2:$NC$23,MATCH($C15,FIXTURES!$B$2:$B$23,0),0),HLOOKUP(AZ$2+1,FIXTURES!$C$2:$NC$23,MATCH($C15,FIXTURES!$B$2:$B$23,0),0)))),IF(AND(HLOOKUP(AZ$2,FIXTURES!$C$2:$NC$23,MATCH($C15,FIXTURES!$B$2:$B$23,0),0)="",HLOOKUP(AZ$2+1,FIXTURES!$C$2:$NC$23,MATCH($C15,FIXTURES!$B$2:$B$23,0),0)=""),HLOOKUP(AZ$2+2,FIXTURES!$C$2:$NC$23,MATCH($C15,FIXTURES!$B$2:$B$23,0),0),IF(HLOOKUP(AZ$2+1,FIXTURES!$C$2:$NC$23,MATCH($C15,FIXTURES!$B$2:$B$23,0),0)="",HLOOKUP(AZ$2,FIXTURES!$C$2:$NC$23,MATCH($C15,FIXTURES!$B$2:$B$23,0),0),HLOOKUP(AZ$2+1,FIXTURES!$C$2:$NC$23,MATCH($C15,FIXTURES!$B$2:$B$23,0),0))))</f>
        <v>Cardiff City</v>
      </c>
      <c r="BA15" s="117" t="str">
        <f>IF(BA$1="SAT",IF(AND(HLOOKUP(BA$2,FIXTURES!$C$2:$NC$23,MATCH($C15,FIXTURES!$B$2:$B$23,0),0)="",HLOOKUP(BA$2+1,FIXTURES!$C$2:$NC$23,MATCH($C15,FIXTURES!$B$2:$B$23,0),0)="",HLOOKUP(BA$2+2,FIXTURES!$C$2:$NC$23,MATCH($C15,FIXTURES!$B$2:$B$23,0),0)=""),HLOOKUP(BA$2-1,FIXTURES!$C$2:$NC$23,MATCH($C15,FIXTURES!$B$2:$B$23,0),0),IF(AND(HLOOKUP(BA$2,FIXTURES!$C$2:$NC$23,MATCH($C15,FIXTURES!$B$2:$B$23,0),0)="",HLOOKUP(BA$2+1,FIXTURES!$C$2:$NC$23,MATCH($C15,FIXTURES!$B$2:$B$23,0),0)=""),HLOOKUP(BA$2+2,FIXTURES!$C$2:$NC$23,MATCH($C15,FIXTURES!$B$2:$B$23,0),0),IF(HLOOKUP(BA$2+1,FIXTURES!$C$2:$NC$23,MATCH($C15,FIXTURES!$B$2:$B$23,0),0)="",HLOOKUP(BA$2,FIXTURES!$C$2:$NC$23,MATCH($C15,FIXTURES!$B$2:$B$23,0),0),HLOOKUP(BA$2+1,FIXTURES!$C$2:$NC$23,MATCH($C15,FIXTURES!$B$2:$B$23,0),0)))),IF(AND(HLOOKUP(BA$2,FIXTURES!$C$2:$NC$23,MATCH($C15,FIXTURES!$B$2:$B$23,0),0)="",HLOOKUP(BA$2+1,FIXTURES!$C$2:$NC$23,MATCH($C15,FIXTURES!$B$2:$B$23,0),0)=""),HLOOKUP(BA$2+2,FIXTURES!$C$2:$NC$23,MATCH($C15,FIXTURES!$B$2:$B$23,0),0),IF(HLOOKUP(BA$2+1,FIXTURES!$C$2:$NC$23,MATCH($C15,FIXTURES!$B$2:$B$23,0),0)="",HLOOKUP(BA$2,FIXTURES!$C$2:$NC$23,MATCH($C15,FIXTURES!$B$2:$B$23,0),0),HLOOKUP(BA$2+1,FIXTURES!$C$2:$NC$23,MATCH($C15,FIXTURES!$B$2:$B$23,0),0))))</f>
        <v>BRE</v>
      </c>
      <c r="BB15" s="117" t="str">
        <f>IF(BB$1="SAT",IF(AND(HLOOKUP(BB$2,FIXTURES!$C$2:$NC$23,MATCH($C15,FIXTURES!$B$2:$B$23,0),0)="",HLOOKUP(BB$2+1,FIXTURES!$C$2:$NC$23,MATCH($C15,FIXTURES!$B$2:$B$23,0),0)="",HLOOKUP(BB$2+2,FIXTURES!$C$2:$NC$23,MATCH($C15,FIXTURES!$B$2:$B$23,0),0)=""),HLOOKUP(BB$2-1,FIXTURES!$C$2:$NC$23,MATCH($C15,FIXTURES!$B$2:$B$23,0),0),IF(AND(HLOOKUP(BB$2,FIXTURES!$C$2:$NC$23,MATCH($C15,FIXTURES!$B$2:$B$23,0),0)="",HLOOKUP(BB$2+1,FIXTURES!$C$2:$NC$23,MATCH($C15,FIXTURES!$B$2:$B$23,0),0)=""),HLOOKUP(BB$2+2,FIXTURES!$C$2:$NC$23,MATCH($C15,FIXTURES!$B$2:$B$23,0),0),IF(HLOOKUP(BB$2+1,FIXTURES!$C$2:$NC$23,MATCH($C15,FIXTURES!$B$2:$B$23,0),0)="",HLOOKUP(BB$2,FIXTURES!$C$2:$NC$23,MATCH($C15,FIXTURES!$B$2:$B$23,0),0),HLOOKUP(BB$2+1,FIXTURES!$C$2:$NC$23,MATCH($C15,FIXTURES!$B$2:$B$23,0),0)))),IF(AND(HLOOKUP(BB$2,FIXTURES!$C$2:$NC$23,MATCH($C15,FIXTURES!$B$2:$B$23,0),0)="",HLOOKUP(BB$2+1,FIXTURES!$C$2:$NC$23,MATCH($C15,FIXTURES!$B$2:$B$23,0),0)=""),HLOOKUP(BB$2+2,FIXTURES!$C$2:$NC$23,MATCH($C15,FIXTURES!$B$2:$B$23,0),0),IF(HLOOKUP(BB$2+1,FIXTURES!$C$2:$NC$23,MATCH($C15,FIXTURES!$B$2:$B$23,0),0)="",HLOOKUP(BB$2,FIXTURES!$C$2:$NC$23,MATCH($C15,FIXTURES!$B$2:$B$23,0),0),HLOOKUP(BB$2+1,FIXTURES!$C$2:$NC$23,MATCH($C15,FIXTURES!$B$2:$B$23,0),0))))</f>
        <v/>
      </c>
      <c r="BC15" s="117" t="str">
        <f>IF(BC$1="SAT",IF(AND(HLOOKUP(BC$2,FIXTURES!$C$2:$NC$23,MATCH($C15,FIXTURES!$B$2:$B$23,0),0)="",HLOOKUP(BC$2+1,FIXTURES!$C$2:$NC$23,MATCH($C15,FIXTURES!$B$2:$B$23,0),0)="",HLOOKUP(BC$2+2,FIXTURES!$C$2:$NC$23,MATCH($C15,FIXTURES!$B$2:$B$23,0),0)=""),HLOOKUP(BC$2-1,FIXTURES!$C$2:$NC$23,MATCH($C15,FIXTURES!$B$2:$B$23,0),0),IF(AND(HLOOKUP(BC$2,FIXTURES!$C$2:$NC$23,MATCH($C15,FIXTURES!$B$2:$B$23,0),0)="",HLOOKUP(BC$2+1,FIXTURES!$C$2:$NC$23,MATCH($C15,FIXTURES!$B$2:$B$23,0),0)=""),HLOOKUP(BC$2+2,FIXTURES!$C$2:$NC$23,MATCH($C15,FIXTURES!$B$2:$B$23,0),0),IF(HLOOKUP(BC$2+1,FIXTURES!$C$2:$NC$23,MATCH($C15,FIXTURES!$B$2:$B$23,0),0)="",HLOOKUP(BC$2,FIXTURES!$C$2:$NC$23,MATCH($C15,FIXTURES!$B$2:$B$23,0),0),HLOOKUP(BC$2+1,FIXTURES!$C$2:$NC$23,MATCH($C15,FIXTURES!$B$2:$B$23,0),0)))),IF(AND(HLOOKUP(BC$2,FIXTURES!$C$2:$NC$23,MATCH($C15,FIXTURES!$B$2:$B$23,0),0)="",HLOOKUP(BC$2+1,FIXTURES!$C$2:$NC$23,MATCH($C15,FIXTURES!$B$2:$B$23,0),0)=""),HLOOKUP(BC$2+2,FIXTURES!$C$2:$NC$23,MATCH($C15,FIXTURES!$B$2:$B$23,0),0),IF(HLOOKUP(BC$2+1,FIXTURES!$C$2:$NC$23,MATCH($C15,FIXTURES!$B$2:$B$23,0),0)="",HLOOKUP(BC$2,FIXTURES!$C$2:$NC$23,MATCH($C15,FIXTURES!$B$2:$B$23,0),0),HLOOKUP(BC$2+1,FIXTURES!$C$2:$NC$23,MATCH($C15,FIXTURES!$B$2:$B$23,0),0))))</f>
        <v>Acc'ton Stanley</v>
      </c>
      <c r="BD15" s="117" t="str">
        <f>IF(BD$1="SAT",IF(AND(HLOOKUP(BD$2,FIXTURES!$C$2:$NC$23,MATCH($C15,FIXTURES!$B$2:$B$23,0),0)="",HLOOKUP(BD$2+1,FIXTURES!$C$2:$NC$23,MATCH($C15,FIXTURES!$B$2:$B$23,0),0)="",HLOOKUP(BD$2+2,FIXTURES!$C$2:$NC$23,MATCH($C15,FIXTURES!$B$2:$B$23,0),0)=""),HLOOKUP(BD$2-1,FIXTURES!$C$2:$NC$23,MATCH($C15,FIXTURES!$B$2:$B$23,0),0),IF(AND(HLOOKUP(BD$2,FIXTURES!$C$2:$NC$23,MATCH($C15,FIXTURES!$B$2:$B$23,0),0)="",HLOOKUP(BD$2+1,FIXTURES!$C$2:$NC$23,MATCH($C15,FIXTURES!$B$2:$B$23,0),0)=""),HLOOKUP(BD$2+2,FIXTURES!$C$2:$NC$23,MATCH($C15,FIXTURES!$B$2:$B$23,0),0),IF(HLOOKUP(BD$2+1,FIXTURES!$C$2:$NC$23,MATCH($C15,FIXTURES!$B$2:$B$23,0),0)="",HLOOKUP(BD$2,FIXTURES!$C$2:$NC$23,MATCH($C15,FIXTURES!$B$2:$B$23,0),0),HLOOKUP(BD$2+1,FIXTURES!$C$2:$NC$23,MATCH($C15,FIXTURES!$B$2:$B$23,0),0)))),IF(AND(HLOOKUP(BD$2,FIXTURES!$C$2:$NC$23,MATCH($C15,FIXTURES!$B$2:$B$23,0),0)="",HLOOKUP(BD$2+1,FIXTURES!$C$2:$NC$23,MATCH($C15,FIXTURES!$B$2:$B$23,0),0)=""),HLOOKUP(BD$2+2,FIXTURES!$C$2:$NC$23,MATCH($C15,FIXTURES!$B$2:$B$23,0),0),IF(HLOOKUP(BD$2+1,FIXTURES!$C$2:$NC$23,MATCH($C15,FIXTURES!$B$2:$B$23,0),0)="",HLOOKUP(BD$2,FIXTURES!$C$2:$NC$23,MATCH($C15,FIXTURES!$B$2:$B$23,0),0),HLOOKUP(BD$2+1,FIXTURES!$C$2:$NC$23,MATCH($C15,FIXTURES!$B$2:$B$23,0),0))))</f>
        <v/>
      </c>
      <c r="BE15" s="117" t="str">
        <f>IF(BE$1="SAT",IF(AND(HLOOKUP(BE$2,FIXTURES!$C$2:$NC$23,MATCH($C15,FIXTURES!$B$2:$B$23,0),0)="",HLOOKUP(BE$2+1,FIXTURES!$C$2:$NC$23,MATCH($C15,FIXTURES!$B$2:$B$23,0),0)="",HLOOKUP(BE$2+2,FIXTURES!$C$2:$NC$23,MATCH($C15,FIXTURES!$B$2:$B$23,0),0)=""),HLOOKUP(BE$2-1,FIXTURES!$C$2:$NC$23,MATCH($C15,FIXTURES!$B$2:$B$23,0),0),IF(AND(HLOOKUP(BE$2,FIXTURES!$C$2:$NC$23,MATCH($C15,FIXTURES!$B$2:$B$23,0),0)="",HLOOKUP(BE$2+1,FIXTURES!$C$2:$NC$23,MATCH($C15,FIXTURES!$B$2:$B$23,0),0)=""),HLOOKUP(BE$2+2,FIXTURES!$C$2:$NC$23,MATCH($C15,FIXTURES!$B$2:$B$23,0),0),IF(HLOOKUP(BE$2+1,FIXTURES!$C$2:$NC$23,MATCH($C15,FIXTURES!$B$2:$B$23,0),0)="",HLOOKUP(BE$2,FIXTURES!$C$2:$NC$23,MATCH($C15,FIXTURES!$B$2:$B$23,0),0),HLOOKUP(BE$2+1,FIXTURES!$C$2:$NC$23,MATCH($C15,FIXTURES!$B$2:$B$23,0),0)))),IF(AND(HLOOKUP(BE$2,FIXTURES!$C$2:$NC$23,MATCH($C15,FIXTURES!$B$2:$B$23,0),0)="",HLOOKUP(BE$2+1,FIXTURES!$C$2:$NC$23,MATCH($C15,FIXTURES!$B$2:$B$23,0),0)=""),HLOOKUP(BE$2+2,FIXTURES!$C$2:$NC$23,MATCH($C15,FIXTURES!$B$2:$B$23,0),0),IF(HLOOKUP(BE$2+1,FIXTURES!$C$2:$NC$23,MATCH($C15,FIXTURES!$B$2:$B$23,0),0)="",HLOOKUP(BE$2,FIXTURES!$C$2:$NC$23,MATCH($C15,FIXTURES!$B$2:$B$23,0),0),HLOOKUP(BE$2+1,FIXTURES!$C$2:$NC$23,MATCH($C15,FIXTURES!$B$2:$B$23,0),0))))</f>
        <v>nfo</v>
      </c>
      <c r="BF15" s="117" t="str">
        <f>IF(BF$1="SAT",IF(AND(HLOOKUP(BF$2,FIXTURES!$C$2:$NC$23,MATCH($C15,FIXTURES!$B$2:$B$23,0),0)="",HLOOKUP(BF$2+1,FIXTURES!$C$2:$NC$23,MATCH($C15,FIXTURES!$B$2:$B$23,0),0)="",HLOOKUP(BF$2+2,FIXTURES!$C$2:$NC$23,MATCH($C15,FIXTURES!$B$2:$B$23,0),0)=""),HLOOKUP(BF$2-1,FIXTURES!$C$2:$NC$23,MATCH($C15,FIXTURES!$B$2:$B$23,0),0),IF(AND(HLOOKUP(BF$2,FIXTURES!$C$2:$NC$23,MATCH($C15,FIXTURES!$B$2:$B$23,0),0)="",HLOOKUP(BF$2+1,FIXTURES!$C$2:$NC$23,MATCH($C15,FIXTURES!$B$2:$B$23,0),0)=""),HLOOKUP(BF$2+2,FIXTURES!$C$2:$NC$23,MATCH($C15,FIXTURES!$B$2:$B$23,0),0),IF(HLOOKUP(BF$2+1,FIXTURES!$C$2:$NC$23,MATCH($C15,FIXTURES!$B$2:$B$23,0),0)="",HLOOKUP(BF$2,FIXTURES!$C$2:$NC$23,MATCH($C15,FIXTURES!$B$2:$B$23,0),0),HLOOKUP(BF$2+1,FIXTURES!$C$2:$NC$23,MATCH($C15,FIXTURES!$B$2:$B$23,0),0)))),IF(AND(HLOOKUP(BF$2,FIXTURES!$C$2:$NC$23,MATCH($C15,FIXTURES!$B$2:$B$23,0),0)="",HLOOKUP(BF$2+1,FIXTURES!$C$2:$NC$23,MATCH($C15,FIXTURES!$B$2:$B$23,0),0)=""),HLOOKUP(BF$2+2,FIXTURES!$C$2:$NC$23,MATCH($C15,FIXTURES!$B$2:$B$23,0),0),IF(HLOOKUP(BF$2+1,FIXTURES!$C$2:$NC$23,MATCH($C15,FIXTURES!$B$2:$B$23,0),0)="",HLOOKUP(BF$2,FIXTURES!$C$2:$NC$23,MATCH($C15,FIXTURES!$B$2:$B$23,0),0),HLOOKUP(BF$2+1,FIXTURES!$C$2:$NC$23,MATCH($C15,FIXTURES!$B$2:$B$23,0),0))))</f>
        <v>mun</v>
      </c>
      <c r="BG15" s="117" t="str">
        <f>IF(BG$1="SAT",IF(AND(HLOOKUP(BG$2,FIXTURES!$C$2:$NC$23,MATCH($C15,FIXTURES!$B$2:$B$23,0),0)="",HLOOKUP(BG$2+1,FIXTURES!$C$2:$NC$23,MATCH($C15,FIXTURES!$B$2:$B$23,0),0)="",HLOOKUP(BG$2+2,FIXTURES!$C$2:$NC$23,MATCH($C15,FIXTURES!$B$2:$B$23,0),0)=""),HLOOKUP(BG$2-1,FIXTURES!$C$2:$NC$23,MATCH($C15,FIXTURES!$B$2:$B$23,0),0),IF(AND(HLOOKUP(BG$2,FIXTURES!$C$2:$NC$23,MATCH($C15,FIXTURES!$B$2:$B$23,0),0)="",HLOOKUP(BG$2+1,FIXTURES!$C$2:$NC$23,MATCH($C15,FIXTURES!$B$2:$B$23,0),0)=""),HLOOKUP(BG$2+2,FIXTURES!$C$2:$NC$23,MATCH($C15,FIXTURES!$B$2:$B$23,0),0),IF(HLOOKUP(BG$2+1,FIXTURES!$C$2:$NC$23,MATCH($C15,FIXTURES!$B$2:$B$23,0),0)="",HLOOKUP(BG$2,FIXTURES!$C$2:$NC$23,MATCH($C15,FIXTURES!$B$2:$B$23,0),0),HLOOKUP(BG$2+1,FIXTURES!$C$2:$NC$23,MATCH($C15,FIXTURES!$B$2:$B$23,0),0)))),IF(AND(HLOOKUP(BG$2,FIXTURES!$C$2:$NC$23,MATCH($C15,FIXTURES!$B$2:$B$23,0),0)="",HLOOKUP(BG$2+1,FIXTURES!$C$2:$NC$23,MATCH($C15,FIXTURES!$B$2:$B$23,0),0)=""),HLOOKUP(BG$2+2,FIXTURES!$C$2:$NC$23,MATCH($C15,FIXTURES!$B$2:$B$23,0),0),IF(HLOOKUP(BG$2+1,FIXTURES!$C$2:$NC$23,MATCH($C15,FIXTURES!$B$2:$B$23,0),0)="",HLOOKUP(BG$2,FIXTURES!$C$2:$NC$23,MATCH($C15,FIXTURES!$B$2:$B$23,0),0),HLOOKUP(BG$2+1,FIXTURES!$C$2:$NC$23,MATCH($C15,FIXTURES!$B$2:$B$23,0),0))))</f>
        <v>MUN</v>
      </c>
      <c r="BH15" s="117" t="str">
        <f>IF(BH$1="SAT",IF(AND(HLOOKUP(BH$2,FIXTURES!$C$2:$NC$23,MATCH($C15,FIXTURES!$B$2:$B$23,0),0)="",HLOOKUP(BH$2+1,FIXTURES!$C$2:$NC$23,MATCH($C15,FIXTURES!$B$2:$B$23,0),0)="",HLOOKUP(BH$2+2,FIXTURES!$C$2:$NC$23,MATCH($C15,FIXTURES!$B$2:$B$23,0),0)=""),HLOOKUP(BH$2-1,FIXTURES!$C$2:$NC$23,MATCH($C15,FIXTURES!$B$2:$B$23,0),0),IF(AND(HLOOKUP(BH$2,FIXTURES!$C$2:$NC$23,MATCH($C15,FIXTURES!$B$2:$B$23,0),0)="",HLOOKUP(BH$2+1,FIXTURES!$C$2:$NC$23,MATCH($C15,FIXTURES!$B$2:$B$23,0),0)=""),HLOOKUP(BH$2+2,FIXTURES!$C$2:$NC$23,MATCH($C15,FIXTURES!$B$2:$B$23,0),0),IF(HLOOKUP(BH$2+1,FIXTURES!$C$2:$NC$23,MATCH($C15,FIXTURES!$B$2:$B$23,0),0)="",HLOOKUP(BH$2,FIXTURES!$C$2:$NC$23,MATCH($C15,FIXTURES!$B$2:$B$23,0),0),HLOOKUP(BH$2+1,FIXTURES!$C$2:$NC$23,MATCH($C15,FIXTURES!$B$2:$B$23,0),0)))),IF(AND(HLOOKUP(BH$2,FIXTURES!$C$2:$NC$23,MATCH($C15,FIXTURES!$B$2:$B$23,0),0)="",HLOOKUP(BH$2+1,FIXTURES!$C$2:$NC$23,MATCH($C15,FIXTURES!$B$2:$B$23,0),0)=""),HLOOKUP(BH$2+2,FIXTURES!$C$2:$NC$23,MATCH($C15,FIXTURES!$B$2:$B$23,0),0),IF(HLOOKUP(BH$2+1,FIXTURES!$C$2:$NC$23,MATCH($C15,FIXTURES!$B$2:$B$23,0),0)="",HLOOKUP(BH$2,FIXTURES!$C$2:$NC$23,MATCH($C15,FIXTURES!$B$2:$B$23,0),0),HLOOKUP(BH$2+1,FIXTURES!$C$2:$NC$23,MATCH($C15,FIXTURES!$B$2:$B$23,0),0))))</f>
        <v/>
      </c>
      <c r="BI15" s="117" t="str">
        <f>IF(BI$1="SAT",IF(AND(HLOOKUP(BI$2,FIXTURES!$C$2:$NC$23,MATCH($C15,FIXTURES!$B$2:$B$23,0),0)="",HLOOKUP(BI$2+1,FIXTURES!$C$2:$NC$23,MATCH($C15,FIXTURES!$B$2:$B$23,0),0)="",HLOOKUP(BI$2+2,FIXTURES!$C$2:$NC$23,MATCH($C15,FIXTURES!$B$2:$B$23,0),0)=""),HLOOKUP(BI$2-1,FIXTURES!$C$2:$NC$23,MATCH($C15,FIXTURES!$B$2:$B$23,0),0),IF(AND(HLOOKUP(BI$2,FIXTURES!$C$2:$NC$23,MATCH($C15,FIXTURES!$B$2:$B$23,0),0)="",HLOOKUP(BI$2+1,FIXTURES!$C$2:$NC$23,MATCH($C15,FIXTURES!$B$2:$B$23,0),0)=""),HLOOKUP(BI$2+2,FIXTURES!$C$2:$NC$23,MATCH($C15,FIXTURES!$B$2:$B$23,0),0),IF(HLOOKUP(BI$2+1,FIXTURES!$C$2:$NC$23,MATCH($C15,FIXTURES!$B$2:$B$23,0),0)="",HLOOKUP(BI$2,FIXTURES!$C$2:$NC$23,MATCH($C15,FIXTURES!$B$2:$B$23,0),0),HLOOKUP(BI$2+1,FIXTURES!$C$2:$NC$23,MATCH($C15,FIXTURES!$B$2:$B$23,0),0)))),IF(AND(HLOOKUP(BI$2,FIXTURES!$C$2:$NC$23,MATCH($C15,FIXTURES!$B$2:$B$23,0),0)="",HLOOKUP(BI$2+1,FIXTURES!$C$2:$NC$23,MATCH($C15,FIXTURES!$B$2:$B$23,0),0)=""),HLOOKUP(BI$2+2,FIXTURES!$C$2:$NC$23,MATCH($C15,FIXTURES!$B$2:$B$23,0),0),IF(HLOOKUP(BI$2+1,FIXTURES!$C$2:$NC$23,MATCH($C15,FIXTURES!$B$2:$B$23,0),0)="",HLOOKUP(BI$2,FIXTURES!$C$2:$NC$23,MATCH($C15,FIXTURES!$B$2:$B$23,0),0),HLOOKUP(BI$2+1,FIXTURES!$C$2:$NC$23,MATCH($C15,FIXTURES!$B$2:$B$23,0),0))))</f>
        <v>eve</v>
      </c>
      <c r="BJ15" s="117" t="str">
        <f>IF(BJ$1="SAT",IF(AND(HLOOKUP(BJ$2,FIXTURES!$C$2:$NC$23,MATCH($C15,FIXTURES!$B$2:$B$23,0),0)="",HLOOKUP(BJ$2+1,FIXTURES!$C$2:$NC$23,MATCH($C15,FIXTURES!$B$2:$B$23,0),0)="",HLOOKUP(BJ$2+2,FIXTURES!$C$2:$NC$23,MATCH($C15,FIXTURES!$B$2:$B$23,0),0)=""),HLOOKUP(BJ$2-1,FIXTURES!$C$2:$NC$23,MATCH($C15,FIXTURES!$B$2:$B$23,0),0),IF(AND(HLOOKUP(BJ$2,FIXTURES!$C$2:$NC$23,MATCH($C15,FIXTURES!$B$2:$B$23,0),0)="",HLOOKUP(BJ$2+1,FIXTURES!$C$2:$NC$23,MATCH($C15,FIXTURES!$B$2:$B$23,0),0)=""),HLOOKUP(BJ$2+2,FIXTURES!$C$2:$NC$23,MATCH($C15,FIXTURES!$B$2:$B$23,0),0),IF(HLOOKUP(BJ$2+1,FIXTURES!$C$2:$NC$23,MATCH($C15,FIXTURES!$B$2:$B$23,0),0)="",HLOOKUP(BJ$2,FIXTURES!$C$2:$NC$23,MATCH($C15,FIXTURES!$B$2:$B$23,0),0),HLOOKUP(BJ$2+1,FIXTURES!$C$2:$NC$23,MATCH($C15,FIXTURES!$B$2:$B$23,0),0)))),IF(AND(HLOOKUP(BJ$2,FIXTURES!$C$2:$NC$23,MATCH($C15,FIXTURES!$B$2:$B$23,0),0)="",HLOOKUP(BJ$2+1,FIXTURES!$C$2:$NC$23,MATCH($C15,FIXTURES!$B$2:$B$23,0),0)=""),HLOOKUP(BJ$2+2,FIXTURES!$C$2:$NC$23,MATCH($C15,FIXTURES!$B$2:$B$23,0),0),IF(HLOOKUP(BJ$2+1,FIXTURES!$C$2:$NC$23,MATCH($C15,FIXTURES!$B$2:$B$23,0),0)="",HLOOKUP(BJ$2,FIXTURES!$C$2:$NC$23,MATCH($C15,FIXTURES!$B$2:$B$23,0),0),HLOOKUP(BJ$2+1,FIXTURES!$C$2:$NC$23,MATCH($C15,FIXTURES!$B$2:$B$23,0),0))))</f>
        <v/>
      </c>
      <c r="BK15" s="117" t="str">
        <f>IF(BK$1="SAT",IF(AND(HLOOKUP(BK$2,FIXTURES!$C$2:$NC$23,MATCH($C15,FIXTURES!$B$2:$B$23,0),0)="",HLOOKUP(BK$2+1,FIXTURES!$C$2:$NC$23,MATCH($C15,FIXTURES!$B$2:$B$23,0),0)="",HLOOKUP(BK$2+2,FIXTURES!$C$2:$NC$23,MATCH($C15,FIXTURES!$B$2:$B$23,0),0)=""),HLOOKUP(BK$2-1,FIXTURES!$C$2:$NC$23,MATCH($C15,FIXTURES!$B$2:$B$23,0),0),IF(AND(HLOOKUP(BK$2,FIXTURES!$C$2:$NC$23,MATCH($C15,FIXTURES!$B$2:$B$23,0),0)="",HLOOKUP(BK$2+1,FIXTURES!$C$2:$NC$23,MATCH($C15,FIXTURES!$B$2:$B$23,0),0)=""),HLOOKUP(BK$2+2,FIXTURES!$C$2:$NC$23,MATCH($C15,FIXTURES!$B$2:$B$23,0),0),IF(HLOOKUP(BK$2+1,FIXTURES!$C$2:$NC$23,MATCH($C15,FIXTURES!$B$2:$B$23,0),0)="",HLOOKUP(BK$2,FIXTURES!$C$2:$NC$23,MATCH($C15,FIXTURES!$B$2:$B$23,0),0),HLOOKUP(BK$2+1,FIXTURES!$C$2:$NC$23,MATCH($C15,FIXTURES!$B$2:$B$23,0),0)))),IF(AND(HLOOKUP(BK$2,FIXTURES!$C$2:$NC$23,MATCH($C15,FIXTURES!$B$2:$B$23,0),0)="",HLOOKUP(BK$2+1,FIXTURES!$C$2:$NC$23,MATCH($C15,FIXTURES!$B$2:$B$23,0),0)=""),HLOOKUP(BK$2+2,FIXTURES!$C$2:$NC$23,MATCH($C15,FIXTURES!$B$2:$B$23,0),0),IF(HLOOKUP(BK$2+1,FIXTURES!$C$2:$NC$23,MATCH($C15,FIXTURES!$B$2:$B$23,0),0)="",HLOOKUP(BK$2,FIXTURES!$C$2:$NC$23,MATCH($C15,FIXTURES!$B$2:$B$23,0),0),HLOOKUP(BK$2+1,FIXTURES!$C$2:$NC$23,MATCH($C15,FIXTURES!$B$2:$B$23,0),0))))</f>
        <v>SOU</v>
      </c>
      <c r="BL15" s="117" t="str">
        <f>IF(BL$1="SAT",IF(AND(HLOOKUP(BL$2,FIXTURES!$C$2:$NC$23,MATCH($C15,FIXTURES!$B$2:$B$23,0),0)="",HLOOKUP(BL$2+1,FIXTURES!$C$2:$NC$23,MATCH($C15,FIXTURES!$B$2:$B$23,0),0)="",HLOOKUP(BL$2+2,FIXTURES!$C$2:$NC$23,MATCH($C15,FIXTURES!$B$2:$B$23,0),0)=""),HLOOKUP(BL$2-1,FIXTURES!$C$2:$NC$23,MATCH($C15,FIXTURES!$B$2:$B$23,0),0),IF(AND(HLOOKUP(BL$2,FIXTURES!$C$2:$NC$23,MATCH($C15,FIXTURES!$B$2:$B$23,0),0)="",HLOOKUP(BL$2+1,FIXTURES!$C$2:$NC$23,MATCH($C15,FIXTURES!$B$2:$B$23,0),0)=""),HLOOKUP(BL$2+2,FIXTURES!$C$2:$NC$23,MATCH($C15,FIXTURES!$B$2:$B$23,0),0),IF(HLOOKUP(BL$2+1,FIXTURES!$C$2:$NC$23,MATCH($C15,FIXTURES!$B$2:$B$23,0),0)="",HLOOKUP(BL$2,FIXTURES!$C$2:$NC$23,MATCH($C15,FIXTURES!$B$2:$B$23,0),0),HLOOKUP(BL$2+1,FIXTURES!$C$2:$NC$23,MATCH($C15,FIXTURES!$B$2:$B$23,0),0)))),IF(AND(HLOOKUP(BL$2,FIXTURES!$C$2:$NC$23,MATCH($C15,FIXTURES!$B$2:$B$23,0),0)="",HLOOKUP(BL$2+1,FIXTURES!$C$2:$NC$23,MATCH($C15,FIXTURES!$B$2:$B$23,0),0)=""),HLOOKUP(BL$2+2,FIXTURES!$C$2:$NC$23,MATCH($C15,FIXTURES!$B$2:$B$23,0),0),IF(HLOOKUP(BL$2+1,FIXTURES!$C$2:$NC$23,MATCH($C15,FIXTURES!$B$2:$B$23,0),0)="",HLOOKUP(BL$2,FIXTURES!$C$2:$NC$23,MATCH($C15,FIXTURES!$B$2:$B$23,0),0),HLOOKUP(BL$2+1,FIXTURES!$C$2:$NC$23,MATCH($C15,FIXTURES!$B$2:$B$23,0),0))))</f>
        <v>Fulham</v>
      </c>
      <c r="BM15" s="117" t="str">
        <f>IF(BM$1="SAT",IF(AND(HLOOKUP(BM$2,FIXTURES!$C$2:$NC$23,MATCH($C15,FIXTURES!$B$2:$B$23,0),0)="",HLOOKUP(BM$2+1,FIXTURES!$C$2:$NC$23,MATCH($C15,FIXTURES!$B$2:$B$23,0),0)="",HLOOKUP(BM$2+2,FIXTURES!$C$2:$NC$23,MATCH($C15,FIXTURES!$B$2:$B$23,0),0)=""),HLOOKUP(BM$2-1,FIXTURES!$C$2:$NC$23,MATCH($C15,FIXTURES!$B$2:$B$23,0),0),IF(AND(HLOOKUP(BM$2,FIXTURES!$C$2:$NC$23,MATCH($C15,FIXTURES!$B$2:$B$23,0),0)="",HLOOKUP(BM$2+1,FIXTURES!$C$2:$NC$23,MATCH($C15,FIXTURES!$B$2:$B$23,0),0)=""),HLOOKUP(BM$2+2,FIXTURES!$C$2:$NC$23,MATCH($C15,FIXTURES!$B$2:$B$23,0),0),IF(HLOOKUP(BM$2+1,FIXTURES!$C$2:$NC$23,MATCH($C15,FIXTURES!$B$2:$B$23,0),0)="",HLOOKUP(BM$2,FIXTURES!$C$2:$NC$23,MATCH($C15,FIXTURES!$B$2:$B$23,0),0),HLOOKUP(BM$2+1,FIXTURES!$C$2:$NC$23,MATCH($C15,FIXTURES!$B$2:$B$23,0),0)))),IF(AND(HLOOKUP(BM$2,FIXTURES!$C$2:$NC$23,MATCH($C15,FIXTURES!$B$2:$B$23,0),0)="",HLOOKUP(BM$2+1,FIXTURES!$C$2:$NC$23,MATCH($C15,FIXTURES!$B$2:$B$23,0),0)=""),HLOOKUP(BM$2+2,FIXTURES!$C$2:$NC$23,MATCH($C15,FIXTURES!$B$2:$B$23,0),0),IF(HLOOKUP(BM$2+1,FIXTURES!$C$2:$NC$23,MATCH($C15,FIXTURES!$B$2:$B$23,0),0)="",HLOOKUP(BM$2,FIXTURES!$C$2:$NC$23,MATCH($C15,FIXTURES!$B$2:$B$23,0),0),HLOOKUP(BM$2+1,FIXTURES!$C$2:$NC$23,MATCH($C15,FIXTURES!$B$2:$B$23,0),0))))</f>
        <v>che</v>
      </c>
      <c r="BN15" s="117" t="str">
        <f>IF(BN$1="SAT",IF(AND(HLOOKUP(BN$2,FIXTURES!$C$2:$NC$23,MATCH($C15,FIXTURES!$B$2:$B$23,0),0)="",HLOOKUP(BN$2+1,FIXTURES!$C$2:$NC$23,MATCH($C15,FIXTURES!$B$2:$B$23,0),0)="",HLOOKUP(BN$2+2,FIXTURES!$C$2:$NC$23,MATCH($C15,FIXTURES!$B$2:$B$23,0),0)=""),HLOOKUP(BN$2-1,FIXTURES!$C$2:$NC$23,MATCH($C15,FIXTURES!$B$2:$B$23,0),0),IF(AND(HLOOKUP(BN$2,FIXTURES!$C$2:$NC$23,MATCH($C15,FIXTURES!$B$2:$B$23,0),0)="",HLOOKUP(BN$2+1,FIXTURES!$C$2:$NC$23,MATCH($C15,FIXTURES!$B$2:$B$23,0),0)=""),HLOOKUP(BN$2+2,FIXTURES!$C$2:$NC$23,MATCH($C15,FIXTURES!$B$2:$B$23,0),0),IF(HLOOKUP(BN$2+1,FIXTURES!$C$2:$NC$23,MATCH($C15,FIXTURES!$B$2:$B$23,0),0)="",HLOOKUP(BN$2,FIXTURES!$C$2:$NC$23,MATCH($C15,FIXTURES!$B$2:$B$23,0),0),HLOOKUP(BN$2+1,FIXTURES!$C$2:$NC$23,MATCH($C15,FIXTURES!$B$2:$B$23,0),0)))),IF(AND(HLOOKUP(BN$2,FIXTURES!$C$2:$NC$23,MATCH($C15,FIXTURES!$B$2:$B$23,0),0)="",HLOOKUP(BN$2+1,FIXTURES!$C$2:$NC$23,MATCH($C15,FIXTURES!$B$2:$B$23,0),0)=""),HLOOKUP(BN$2+2,FIXTURES!$C$2:$NC$23,MATCH($C15,FIXTURES!$B$2:$B$23,0),0),IF(HLOOKUP(BN$2+1,FIXTURES!$C$2:$NC$23,MATCH($C15,FIXTURES!$B$2:$B$23,0),0)="",HLOOKUP(BN$2,FIXTURES!$C$2:$NC$23,MATCH($C15,FIXTURES!$B$2:$B$23,0),0),HLOOKUP(BN$2+1,FIXTURES!$C$2:$NC$23,MATCH($C15,FIXTURES!$B$2:$B$23,0),0))))</f>
        <v/>
      </c>
      <c r="BO15" s="117" t="str">
        <f>IF(BO$1="SAT",IF(AND(HLOOKUP(BO$2,FIXTURES!$C$2:$NC$23,MATCH($C15,FIXTURES!$B$2:$B$23,0),0)="",HLOOKUP(BO$2+1,FIXTURES!$C$2:$NC$23,MATCH($C15,FIXTURES!$B$2:$B$23,0),0)="",HLOOKUP(BO$2+2,FIXTURES!$C$2:$NC$23,MATCH($C15,FIXTURES!$B$2:$B$23,0),0)=""),HLOOKUP(BO$2-1,FIXTURES!$C$2:$NC$23,MATCH($C15,FIXTURES!$B$2:$B$23,0),0),IF(AND(HLOOKUP(BO$2,FIXTURES!$C$2:$NC$23,MATCH($C15,FIXTURES!$B$2:$B$23,0),0)="",HLOOKUP(BO$2+1,FIXTURES!$C$2:$NC$23,MATCH($C15,FIXTURES!$B$2:$B$23,0),0)=""),HLOOKUP(BO$2+2,FIXTURES!$C$2:$NC$23,MATCH($C15,FIXTURES!$B$2:$B$23,0),0),IF(HLOOKUP(BO$2+1,FIXTURES!$C$2:$NC$23,MATCH($C15,FIXTURES!$B$2:$B$23,0),0)="",HLOOKUP(BO$2,FIXTURES!$C$2:$NC$23,MATCH($C15,FIXTURES!$B$2:$B$23,0),0),HLOOKUP(BO$2+1,FIXTURES!$C$2:$NC$23,MATCH($C15,FIXTURES!$B$2:$B$23,0),0)))),IF(AND(HLOOKUP(BO$2,FIXTURES!$C$2:$NC$23,MATCH($C15,FIXTURES!$B$2:$B$23,0),0)="",HLOOKUP(BO$2+1,FIXTURES!$C$2:$NC$23,MATCH($C15,FIXTURES!$B$2:$B$23,0),0)=""),HLOOKUP(BO$2+2,FIXTURES!$C$2:$NC$23,MATCH($C15,FIXTURES!$B$2:$B$23,0),0),IF(HLOOKUP(BO$2+1,FIXTURES!$C$2:$NC$23,MATCH($C15,FIXTURES!$B$2:$B$23,0),0)="",HLOOKUP(BO$2,FIXTURES!$C$2:$NC$23,MATCH($C15,FIXTURES!$B$2:$B$23,0),0),HLOOKUP(BO$2+1,FIXTURES!$C$2:$NC$23,MATCH($C15,FIXTURES!$B$2:$B$23,0),0))))</f>
        <v>BHA</v>
      </c>
      <c r="BP15" s="117" t="str">
        <f>IF(BP$1="SAT",IF(AND(HLOOKUP(BP$2,FIXTURES!$C$2:$NC$23,MATCH($C15,FIXTURES!$B$2:$B$23,0),0)="",HLOOKUP(BP$2+1,FIXTURES!$C$2:$NC$23,MATCH($C15,FIXTURES!$B$2:$B$23,0),0)="",HLOOKUP(BP$2+2,FIXTURES!$C$2:$NC$23,MATCH($C15,FIXTURES!$B$2:$B$23,0),0)=""),HLOOKUP(BP$2-1,FIXTURES!$C$2:$NC$23,MATCH($C15,FIXTURES!$B$2:$B$23,0),0),IF(AND(HLOOKUP(BP$2,FIXTURES!$C$2:$NC$23,MATCH($C15,FIXTURES!$B$2:$B$23,0),0)="",HLOOKUP(BP$2+1,FIXTURES!$C$2:$NC$23,MATCH($C15,FIXTURES!$B$2:$B$23,0),0)=""),HLOOKUP(BP$2+2,FIXTURES!$C$2:$NC$23,MATCH($C15,FIXTURES!$B$2:$B$23,0),0),IF(HLOOKUP(BP$2+1,FIXTURES!$C$2:$NC$23,MATCH($C15,FIXTURES!$B$2:$B$23,0),0)="",HLOOKUP(BP$2,FIXTURES!$C$2:$NC$23,MATCH($C15,FIXTURES!$B$2:$B$23,0),0),HLOOKUP(BP$2+1,FIXTURES!$C$2:$NC$23,MATCH($C15,FIXTURES!$B$2:$B$23,0),0)))),IF(AND(HLOOKUP(BP$2,FIXTURES!$C$2:$NC$23,MATCH($C15,FIXTURES!$B$2:$B$23,0),0)="",HLOOKUP(BP$2+1,FIXTURES!$C$2:$NC$23,MATCH($C15,FIXTURES!$B$2:$B$23,0),0)=""),HLOOKUP(BP$2+2,FIXTURES!$C$2:$NC$23,MATCH($C15,FIXTURES!$B$2:$B$23,0),0),IF(HLOOKUP(BP$2+1,FIXTURES!$C$2:$NC$23,MATCH($C15,FIXTURES!$B$2:$B$23,0),0)="",HLOOKUP(BP$2,FIXTURES!$C$2:$NC$23,MATCH($C15,FIXTURES!$B$2:$B$23,0),0),HLOOKUP(BP$2+1,FIXTURES!$C$2:$NC$23,MATCH($C15,FIXTURES!$B$2:$B$23,0),0))))</f>
        <v/>
      </c>
      <c r="BQ15" s="117" t="str">
        <f>IF(BQ$1="SAT",IF(AND(HLOOKUP(BQ$2,FIXTURES!$C$2:$NC$23,MATCH($C15,FIXTURES!$B$2:$B$23,0),0)="",HLOOKUP(BQ$2+1,FIXTURES!$C$2:$NC$23,MATCH($C15,FIXTURES!$B$2:$B$23,0),0)="",HLOOKUP(BQ$2+2,FIXTURES!$C$2:$NC$23,MATCH($C15,FIXTURES!$B$2:$B$23,0),0)=""),HLOOKUP(BQ$2-1,FIXTURES!$C$2:$NC$23,MATCH($C15,FIXTURES!$B$2:$B$23,0),0),IF(AND(HLOOKUP(BQ$2,FIXTURES!$C$2:$NC$23,MATCH($C15,FIXTURES!$B$2:$B$23,0),0)="",HLOOKUP(BQ$2+1,FIXTURES!$C$2:$NC$23,MATCH($C15,FIXTURES!$B$2:$B$23,0),0)=""),HLOOKUP(BQ$2+2,FIXTURES!$C$2:$NC$23,MATCH($C15,FIXTURES!$B$2:$B$23,0),0),IF(HLOOKUP(BQ$2+1,FIXTURES!$C$2:$NC$23,MATCH($C15,FIXTURES!$B$2:$B$23,0),0)="",HLOOKUP(BQ$2,FIXTURES!$C$2:$NC$23,MATCH($C15,FIXTURES!$B$2:$B$23,0),0),HLOOKUP(BQ$2+1,FIXTURES!$C$2:$NC$23,MATCH($C15,FIXTURES!$B$2:$B$23,0),0)))),IF(AND(HLOOKUP(BQ$2,FIXTURES!$C$2:$NC$23,MATCH($C15,FIXTURES!$B$2:$B$23,0),0)="",HLOOKUP(BQ$2+1,FIXTURES!$C$2:$NC$23,MATCH($C15,FIXTURES!$B$2:$B$23,0),0)=""),HLOOKUP(BQ$2+2,FIXTURES!$C$2:$NC$23,MATCH($C15,FIXTURES!$B$2:$B$23,0),0),IF(HLOOKUP(BQ$2+1,FIXTURES!$C$2:$NC$23,MATCH($C15,FIXTURES!$B$2:$B$23,0),0)="",HLOOKUP(BQ$2,FIXTURES!$C$2:$NC$23,MATCH($C15,FIXTURES!$B$2:$B$23,0),0),HLOOKUP(BQ$2+1,FIXTURES!$C$2:$NC$23,MATCH($C15,FIXTURES!$B$2:$B$23,0),0))))</f>
        <v>wol</v>
      </c>
      <c r="BR15" s="117" t="str">
        <f>IF(BR$1="SAT",IF(AND(HLOOKUP(BR$2,FIXTURES!$C$2:$NC$23,MATCH($C15,FIXTURES!$B$2:$B$23,0),0)="",HLOOKUP(BR$2+1,FIXTURES!$C$2:$NC$23,MATCH($C15,FIXTURES!$B$2:$B$23,0),0)="",HLOOKUP(BR$2+2,FIXTURES!$C$2:$NC$23,MATCH($C15,FIXTURES!$B$2:$B$23,0),0)=""),HLOOKUP(BR$2-1,FIXTURES!$C$2:$NC$23,MATCH($C15,FIXTURES!$B$2:$B$23,0),0),IF(AND(HLOOKUP(BR$2,FIXTURES!$C$2:$NC$23,MATCH($C15,FIXTURES!$B$2:$B$23,0),0)="",HLOOKUP(BR$2+1,FIXTURES!$C$2:$NC$23,MATCH($C15,FIXTURES!$B$2:$B$23,0),0)=""),HLOOKUP(BR$2+2,FIXTURES!$C$2:$NC$23,MATCH($C15,FIXTURES!$B$2:$B$23,0),0),IF(HLOOKUP(BR$2+1,FIXTURES!$C$2:$NC$23,MATCH($C15,FIXTURES!$B$2:$B$23,0),0)="",HLOOKUP(BR$2,FIXTURES!$C$2:$NC$23,MATCH($C15,FIXTURES!$B$2:$B$23,0),0),HLOOKUP(BR$2+1,FIXTURES!$C$2:$NC$23,MATCH($C15,FIXTURES!$B$2:$B$23,0),0)))),IF(AND(HLOOKUP(BR$2,FIXTURES!$C$2:$NC$23,MATCH($C15,FIXTURES!$B$2:$B$23,0),0)="",HLOOKUP(BR$2+1,FIXTURES!$C$2:$NC$23,MATCH($C15,FIXTURES!$B$2:$B$23,0),0)=""),HLOOKUP(BR$2+2,FIXTURES!$C$2:$NC$23,MATCH($C15,FIXTURES!$B$2:$B$23,0),0),IF(HLOOKUP(BR$2+1,FIXTURES!$C$2:$NC$23,MATCH($C15,FIXTURES!$B$2:$B$23,0),0)="",HLOOKUP(BR$2,FIXTURES!$C$2:$NC$23,MATCH($C15,FIXTURES!$B$2:$B$23,0),0),HLOOKUP(BR$2+1,FIXTURES!$C$2:$NC$23,MATCH($C15,FIXTURES!$B$2:$B$23,0),0))))</f>
        <v/>
      </c>
      <c r="BS15" s="117" t="str">
        <f>IF(BS$1="SAT",IF(AND(HLOOKUP(BS$2,FIXTURES!$C$2:$NC$23,MATCH($C15,FIXTURES!$B$2:$B$23,0),0)="",HLOOKUP(BS$2+1,FIXTURES!$C$2:$NC$23,MATCH($C15,FIXTURES!$B$2:$B$23,0),0)="",HLOOKUP(BS$2+2,FIXTURES!$C$2:$NC$23,MATCH($C15,FIXTURES!$B$2:$B$23,0),0)=""),HLOOKUP(BS$2-1,FIXTURES!$C$2:$NC$23,MATCH($C15,FIXTURES!$B$2:$B$23,0),0),IF(AND(HLOOKUP(BS$2,FIXTURES!$C$2:$NC$23,MATCH($C15,FIXTURES!$B$2:$B$23,0),0)="",HLOOKUP(BS$2+1,FIXTURES!$C$2:$NC$23,MATCH($C15,FIXTURES!$B$2:$B$23,0),0)=""),HLOOKUP(BS$2+2,FIXTURES!$C$2:$NC$23,MATCH($C15,FIXTURES!$B$2:$B$23,0),0),IF(HLOOKUP(BS$2+1,FIXTURES!$C$2:$NC$23,MATCH($C15,FIXTURES!$B$2:$B$23,0),0)="",HLOOKUP(BS$2,FIXTURES!$C$2:$NC$23,MATCH($C15,FIXTURES!$B$2:$B$23,0),0),HLOOKUP(BS$2+1,FIXTURES!$C$2:$NC$23,MATCH($C15,FIXTURES!$B$2:$B$23,0),0)))),IF(AND(HLOOKUP(BS$2,FIXTURES!$C$2:$NC$23,MATCH($C15,FIXTURES!$B$2:$B$23,0),0)="",HLOOKUP(BS$2+1,FIXTURES!$C$2:$NC$23,MATCH($C15,FIXTURES!$B$2:$B$23,0),0)=""),HLOOKUP(BS$2+2,FIXTURES!$C$2:$NC$23,MATCH($C15,FIXTURES!$B$2:$B$23,0),0),IF(HLOOKUP(BS$2+1,FIXTURES!$C$2:$NC$23,MATCH($C15,FIXTURES!$B$2:$B$23,0),0)="",HLOOKUP(BS$2,FIXTURES!$C$2:$NC$23,MATCH($C15,FIXTURES!$B$2:$B$23,0),0),HLOOKUP(BS$2+1,FIXTURES!$C$2:$NC$23,MATCH($C15,FIXTURES!$B$2:$B$23,0),0))))</f>
        <v/>
      </c>
      <c r="BT15" s="117" t="str">
        <f>IF(BT$1="SAT",IF(AND(HLOOKUP(BT$2,FIXTURES!$C$2:$NC$23,MATCH($C15,FIXTURES!$B$2:$B$23,0),0)="",HLOOKUP(BT$2+1,FIXTURES!$C$2:$NC$23,MATCH($C15,FIXTURES!$B$2:$B$23,0),0)="",HLOOKUP(BT$2+2,FIXTURES!$C$2:$NC$23,MATCH($C15,FIXTURES!$B$2:$B$23,0),0)=""),HLOOKUP(BT$2-1,FIXTURES!$C$2:$NC$23,MATCH($C15,FIXTURES!$B$2:$B$23,0),0),IF(AND(HLOOKUP(BT$2,FIXTURES!$C$2:$NC$23,MATCH($C15,FIXTURES!$B$2:$B$23,0),0)="",HLOOKUP(BT$2+1,FIXTURES!$C$2:$NC$23,MATCH($C15,FIXTURES!$B$2:$B$23,0),0)=""),HLOOKUP(BT$2+2,FIXTURES!$C$2:$NC$23,MATCH($C15,FIXTURES!$B$2:$B$23,0),0),IF(HLOOKUP(BT$2+1,FIXTURES!$C$2:$NC$23,MATCH($C15,FIXTURES!$B$2:$B$23,0),0)="",HLOOKUP(BT$2,FIXTURES!$C$2:$NC$23,MATCH($C15,FIXTURES!$B$2:$B$23,0),0),HLOOKUP(BT$2+1,FIXTURES!$C$2:$NC$23,MATCH($C15,FIXTURES!$B$2:$B$23,0),0)))),IF(AND(HLOOKUP(BT$2,FIXTURES!$C$2:$NC$23,MATCH($C15,FIXTURES!$B$2:$B$23,0),0)="",HLOOKUP(BT$2+1,FIXTURES!$C$2:$NC$23,MATCH($C15,FIXTURES!$B$2:$B$23,0),0)=""),HLOOKUP(BT$2+2,FIXTURES!$C$2:$NC$23,MATCH($C15,FIXTURES!$B$2:$B$23,0),0),IF(HLOOKUP(BT$2+1,FIXTURES!$C$2:$NC$23,MATCH($C15,FIXTURES!$B$2:$B$23,0),0)="",HLOOKUP(BT$2,FIXTURES!$C$2:$NC$23,MATCH($C15,FIXTURES!$B$2:$B$23,0),0),HLOOKUP(BT$2+1,FIXTURES!$C$2:$NC$23,MATCH($C15,FIXTURES!$B$2:$B$23,0),0))))</f>
        <v/>
      </c>
      <c r="BU15" s="117" t="str">
        <f>IF(BU$1="SAT",IF(AND(HLOOKUP(BU$2,FIXTURES!$C$2:$NC$23,MATCH($C15,FIXTURES!$B$2:$B$23,0),0)="",HLOOKUP(BU$2+1,FIXTURES!$C$2:$NC$23,MATCH($C15,FIXTURES!$B$2:$B$23,0),0)="",HLOOKUP(BU$2+2,FIXTURES!$C$2:$NC$23,MATCH($C15,FIXTURES!$B$2:$B$23,0),0)=""),HLOOKUP(BU$2-1,FIXTURES!$C$2:$NC$23,MATCH($C15,FIXTURES!$B$2:$B$23,0),0),IF(AND(HLOOKUP(BU$2,FIXTURES!$C$2:$NC$23,MATCH($C15,FIXTURES!$B$2:$B$23,0),0)="",HLOOKUP(BU$2+1,FIXTURES!$C$2:$NC$23,MATCH($C15,FIXTURES!$B$2:$B$23,0),0)=""),HLOOKUP(BU$2+2,FIXTURES!$C$2:$NC$23,MATCH($C15,FIXTURES!$B$2:$B$23,0),0),IF(HLOOKUP(BU$2+1,FIXTURES!$C$2:$NC$23,MATCH($C15,FIXTURES!$B$2:$B$23,0),0)="",HLOOKUP(BU$2,FIXTURES!$C$2:$NC$23,MATCH($C15,FIXTURES!$B$2:$B$23,0),0),HLOOKUP(BU$2+1,FIXTURES!$C$2:$NC$23,MATCH($C15,FIXTURES!$B$2:$B$23,0),0)))),IF(AND(HLOOKUP(BU$2,FIXTURES!$C$2:$NC$23,MATCH($C15,FIXTURES!$B$2:$B$23,0),0)="",HLOOKUP(BU$2+1,FIXTURES!$C$2:$NC$23,MATCH($C15,FIXTURES!$B$2:$B$23,0),0)=""),HLOOKUP(BU$2+2,FIXTURES!$C$2:$NC$23,MATCH($C15,FIXTURES!$B$2:$B$23,0),0),IF(HLOOKUP(BU$2+1,FIXTURES!$C$2:$NC$23,MATCH($C15,FIXTURES!$B$2:$B$23,0),0)="",HLOOKUP(BU$2,FIXTURES!$C$2:$NC$23,MATCH($C15,FIXTURES!$B$2:$B$23,0),0),HLOOKUP(BU$2+1,FIXTURES!$C$2:$NC$23,MATCH($C15,FIXTURES!$B$2:$B$23,0),0))))</f>
        <v>ars</v>
      </c>
      <c r="BV15" s="117" t="str">
        <f>IF(BV$1="SAT",IF(AND(HLOOKUP(BV$2,FIXTURES!$C$2:$NC$23,MATCH($C15,FIXTURES!$B$2:$B$23,0),0)="",HLOOKUP(BV$2+1,FIXTURES!$C$2:$NC$23,MATCH($C15,FIXTURES!$B$2:$B$23,0),0)="",HLOOKUP(BV$2+2,FIXTURES!$C$2:$NC$23,MATCH($C15,FIXTURES!$B$2:$B$23,0),0)=""),HLOOKUP(BV$2-1,FIXTURES!$C$2:$NC$23,MATCH($C15,FIXTURES!$B$2:$B$23,0),0),IF(AND(HLOOKUP(BV$2,FIXTURES!$C$2:$NC$23,MATCH($C15,FIXTURES!$B$2:$B$23,0),0)="",HLOOKUP(BV$2+1,FIXTURES!$C$2:$NC$23,MATCH($C15,FIXTURES!$B$2:$B$23,0),0)=""),HLOOKUP(BV$2+2,FIXTURES!$C$2:$NC$23,MATCH($C15,FIXTURES!$B$2:$B$23,0),0),IF(HLOOKUP(BV$2+1,FIXTURES!$C$2:$NC$23,MATCH($C15,FIXTURES!$B$2:$B$23,0),0)="",HLOOKUP(BV$2,FIXTURES!$C$2:$NC$23,MATCH($C15,FIXTURES!$B$2:$B$23,0),0),HLOOKUP(BV$2+1,FIXTURES!$C$2:$NC$23,MATCH($C15,FIXTURES!$B$2:$B$23,0),0)))),IF(AND(HLOOKUP(BV$2,FIXTURES!$C$2:$NC$23,MATCH($C15,FIXTURES!$B$2:$B$23,0),0)="",HLOOKUP(BV$2+1,FIXTURES!$C$2:$NC$23,MATCH($C15,FIXTURES!$B$2:$B$23,0),0)=""),HLOOKUP(BV$2+2,FIXTURES!$C$2:$NC$23,MATCH($C15,FIXTURES!$B$2:$B$23,0),0),IF(HLOOKUP(BV$2+1,FIXTURES!$C$2:$NC$23,MATCH($C15,FIXTURES!$B$2:$B$23,0),0)="",HLOOKUP(BV$2,FIXTURES!$C$2:$NC$23,MATCH($C15,FIXTURES!$B$2:$B$23,0),0),HLOOKUP(BV$2+1,FIXTURES!$C$2:$NC$23,MATCH($C15,FIXTURES!$B$2:$B$23,0),0))))</f>
        <v>NFO</v>
      </c>
      <c r="BW15" s="117" t="str">
        <f>IF(BW$1="SAT",IF(AND(HLOOKUP(BW$2,FIXTURES!$C$2:$NC$23,MATCH($C15,FIXTURES!$B$2:$B$23,0),0)="",HLOOKUP(BW$2+1,FIXTURES!$C$2:$NC$23,MATCH($C15,FIXTURES!$B$2:$B$23,0),0)="",HLOOKUP(BW$2+2,FIXTURES!$C$2:$NC$23,MATCH($C15,FIXTURES!$B$2:$B$23,0),0)=""),HLOOKUP(BW$2-1,FIXTURES!$C$2:$NC$23,MATCH($C15,FIXTURES!$B$2:$B$23,0),0),IF(AND(HLOOKUP(BW$2,FIXTURES!$C$2:$NC$23,MATCH($C15,FIXTURES!$B$2:$B$23,0),0)="",HLOOKUP(BW$2+1,FIXTURES!$C$2:$NC$23,MATCH($C15,FIXTURES!$B$2:$B$23,0),0)=""),HLOOKUP(BW$2+2,FIXTURES!$C$2:$NC$23,MATCH($C15,FIXTURES!$B$2:$B$23,0),0),IF(HLOOKUP(BW$2+1,FIXTURES!$C$2:$NC$23,MATCH($C15,FIXTURES!$B$2:$B$23,0),0)="",HLOOKUP(BW$2,FIXTURES!$C$2:$NC$23,MATCH($C15,FIXTURES!$B$2:$B$23,0),0),HLOOKUP(BW$2+1,FIXTURES!$C$2:$NC$23,MATCH($C15,FIXTURES!$B$2:$B$23,0),0)))),IF(AND(HLOOKUP(BW$2,FIXTURES!$C$2:$NC$23,MATCH($C15,FIXTURES!$B$2:$B$23,0),0)="",HLOOKUP(BW$2+1,FIXTURES!$C$2:$NC$23,MATCH($C15,FIXTURES!$B$2:$B$23,0),0)=""),HLOOKUP(BW$2+2,FIXTURES!$C$2:$NC$23,MATCH($C15,FIXTURES!$B$2:$B$23,0),0),IF(HLOOKUP(BW$2+1,FIXTURES!$C$2:$NC$23,MATCH($C15,FIXTURES!$B$2:$B$23,0),0)="",HLOOKUP(BW$2,FIXTURES!$C$2:$NC$23,MATCH($C15,FIXTURES!$B$2:$B$23,0),0),HLOOKUP(BW$2+1,FIXTURES!$C$2:$NC$23,MATCH($C15,FIXTURES!$B$2:$B$23,0),0))))</f>
        <v>CRY</v>
      </c>
      <c r="BX15" s="117" t="str">
        <f>IF(BX$1="SAT",IF(AND(HLOOKUP(BX$2,FIXTURES!$C$2:$NC$23,MATCH($C15,FIXTURES!$B$2:$B$23,0),0)="",HLOOKUP(BX$2+1,FIXTURES!$C$2:$NC$23,MATCH($C15,FIXTURES!$B$2:$B$23,0),0)="",HLOOKUP(BX$2+2,FIXTURES!$C$2:$NC$23,MATCH($C15,FIXTURES!$B$2:$B$23,0),0)=""),HLOOKUP(BX$2-1,FIXTURES!$C$2:$NC$23,MATCH($C15,FIXTURES!$B$2:$B$23,0),0),IF(AND(HLOOKUP(BX$2,FIXTURES!$C$2:$NC$23,MATCH($C15,FIXTURES!$B$2:$B$23,0),0)="",HLOOKUP(BX$2+1,FIXTURES!$C$2:$NC$23,MATCH($C15,FIXTURES!$B$2:$B$23,0),0)=""),HLOOKUP(BX$2+2,FIXTURES!$C$2:$NC$23,MATCH($C15,FIXTURES!$B$2:$B$23,0),0),IF(HLOOKUP(BX$2+1,FIXTURES!$C$2:$NC$23,MATCH($C15,FIXTURES!$B$2:$B$23,0),0)="",HLOOKUP(BX$2,FIXTURES!$C$2:$NC$23,MATCH($C15,FIXTURES!$B$2:$B$23,0),0),HLOOKUP(BX$2+1,FIXTURES!$C$2:$NC$23,MATCH($C15,FIXTURES!$B$2:$B$23,0),0)))),IF(AND(HLOOKUP(BX$2,FIXTURES!$C$2:$NC$23,MATCH($C15,FIXTURES!$B$2:$B$23,0),0)="",HLOOKUP(BX$2+1,FIXTURES!$C$2:$NC$23,MATCH($C15,FIXTURES!$B$2:$B$23,0),0)=""),HLOOKUP(BX$2+2,FIXTURES!$C$2:$NC$23,MATCH($C15,FIXTURES!$B$2:$B$23,0),0),IF(HLOOKUP(BX$2+1,FIXTURES!$C$2:$NC$23,MATCH($C15,FIXTURES!$B$2:$B$23,0),0)="",HLOOKUP(BX$2,FIXTURES!$C$2:$NC$23,MATCH($C15,FIXTURES!$B$2:$B$23,0),0),HLOOKUP(BX$2+1,FIXTURES!$C$2:$NC$23,MATCH($C15,FIXTURES!$B$2:$B$23,0),0))))</f>
        <v/>
      </c>
      <c r="BY15" s="117" t="str">
        <f>IF(BY$1="SAT",IF(AND(HLOOKUP(BY$2,FIXTURES!$C$2:$NC$23,MATCH($C15,FIXTURES!$B$2:$B$23,0),0)="",HLOOKUP(BY$2+1,FIXTURES!$C$2:$NC$23,MATCH($C15,FIXTURES!$B$2:$B$23,0),0)="",HLOOKUP(BY$2+2,FIXTURES!$C$2:$NC$23,MATCH($C15,FIXTURES!$B$2:$B$23,0),0)=""),HLOOKUP(BY$2-1,FIXTURES!$C$2:$NC$23,MATCH($C15,FIXTURES!$B$2:$B$23,0),0),IF(AND(HLOOKUP(BY$2,FIXTURES!$C$2:$NC$23,MATCH($C15,FIXTURES!$B$2:$B$23,0),0)="",HLOOKUP(BY$2+1,FIXTURES!$C$2:$NC$23,MATCH($C15,FIXTURES!$B$2:$B$23,0),0)=""),HLOOKUP(BY$2+2,FIXTURES!$C$2:$NC$23,MATCH($C15,FIXTURES!$B$2:$B$23,0),0),IF(HLOOKUP(BY$2+1,FIXTURES!$C$2:$NC$23,MATCH($C15,FIXTURES!$B$2:$B$23,0),0)="",HLOOKUP(BY$2,FIXTURES!$C$2:$NC$23,MATCH($C15,FIXTURES!$B$2:$B$23,0),0),HLOOKUP(BY$2+1,FIXTURES!$C$2:$NC$23,MATCH($C15,FIXTURES!$B$2:$B$23,0),0)))),IF(AND(HLOOKUP(BY$2,FIXTURES!$C$2:$NC$23,MATCH($C15,FIXTURES!$B$2:$B$23,0),0)="",HLOOKUP(BY$2+1,FIXTURES!$C$2:$NC$23,MATCH($C15,FIXTURES!$B$2:$B$23,0),0)=""),HLOOKUP(BY$2+2,FIXTURES!$C$2:$NC$23,MATCH($C15,FIXTURES!$B$2:$B$23,0),0),IF(HLOOKUP(BY$2+1,FIXTURES!$C$2:$NC$23,MATCH($C15,FIXTURES!$B$2:$B$23,0),0)="",HLOOKUP(BY$2,FIXTURES!$C$2:$NC$23,MATCH($C15,FIXTURES!$B$2:$B$23,0),0),HLOOKUP(BY$2+1,FIXTURES!$C$2:$NC$23,MATCH($C15,FIXTURES!$B$2:$B$23,0),0))))</f>
        <v>LIV</v>
      </c>
      <c r="BZ15" s="117" t="str">
        <f>IF(BZ$1="SAT",IF(AND(HLOOKUP(BZ$2,FIXTURES!$C$2:$NC$23,MATCH($C15,FIXTURES!$B$2:$B$23,0),0)="",HLOOKUP(BZ$2+1,FIXTURES!$C$2:$NC$23,MATCH($C15,FIXTURES!$B$2:$B$23,0),0)="",HLOOKUP(BZ$2+2,FIXTURES!$C$2:$NC$23,MATCH($C15,FIXTURES!$B$2:$B$23,0),0)=""),HLOOKUP(BZ$2-1,FIXTURES!$C$2:$NC$23,MATCH($C15,FIXTURES!$B$2:$B$23,0),0),IF(AND(HLOOKUP(BZ$2,FIXTURES!$C$2:$NC$23,MATCH($C15,FIXTURES!$B$2:$B$23,0),0)="",HLOOKUP(BZ$2+1,FIXTURES!$C$2:$NC$23,MATCH($C15,FIXTURES!$B$2:$B$23,0),0)=""),HLOOKUP(BZ$2+2,FIXTURES!$C$2:$NC$23,MATCH($C15,FIXTURES!$B$2:$B$23,0),0),IF(HLOOKUP(BZ$2+1,FIXTURES!$C$2:$NC$23,MATCH($C15,FIXTURES!$B$2:$B$23,0),0)="",HLOOKUP(BZ$2,FIXTURES!$C$2:$NC$23,MATCH($C15,FIXTURES!$B$2:$B$23,0),0),HLOOKUP(BZ$2+1,FIXTURES!$C$2:$NC$23,MATCH($C15,FIXTURES!$B$2:$B$23,0),0)))),IF(AND(HLOOKUP(BZ$2,FIXTURES!$C$2:$NC$23,MATCH($C15,FIXTURES!$B$2:$B$23,0),0)="",HLOOKUP(BZ$2+1,FIXTURES!$C$2:$NC$23,MATCH($C15,FIXTURES!$B$2:$B$23,0),0)=""),HLOOKUP(BZ$2+2,FIXTURES!$C$2:$NC$23,MATCH($C15,FIXTURES!$B$2:$B$23,0),0),IF(HLOOKUP(BZ$2+1,FIXTURES!$C$2:$NC$23,MATCH($C15,FIXTURES!$B$2:$B$23,0),0)="",HLOOKUP(BZ$2,FIXTURES!$C$2:$NC$23,MATCH($C15,FIXTURES!$B$2:$B$23,0),0),HLOOKUP(BZ$2+1,FIXTURES!$C$2:$NC$23,MATCH($C15,FIXTURES!$B$2:$B$23,0),0))))</f>
        <v/>
      </c>
      <c r="CA15" s="117" t="str">
        <f>IF(CA$1="SAT",IF(AND(HLOOKUP(CA$2,FIXTURES!$C$2:$NC$23,MATCH($C15,FIXTURES!$B$2:$B$23,0),0)="",HLOOKUP(CA$2+1,FIXTURES!$C$2:$NC$23,MATCH($C15,FIXTURES!$B$2:$B$23,0),0)="",HLOOKUP(CA$2+2,FIXTURES!$C$2:$NC$23,MATCH($C15,FIXTURES!$B$2:$B$23,0),0)=""),HLOOKUP(CA$2-1,FIXTURES!$C$2:$NC$23,MATCH($C15,FIXTURES!$B$2:$B$23,0),0),IF(AND(HLOOKUP(CA$2,FIXTURES!$C$2:$NC$23,MATCH($C15,FIXTURES!$B$2:$B$23,0),0)="",HLOOKUP(CA$2+1,FIXTURES!$C$2:$NC$23,MATCH($C15,FIXTURES!$B$2:$B$23,0),0)=""),HLOOKUP(CA$2+2,FIXTURES!$C$2:$NC$23,MATCH($C15,FIXTURES!$B$2:$B$23,0),0),IF(HLOOKUP(CA$2+1,FIXTURES!$C$2:$NC$23,MATCH($C15,FIXTURES!$B$2:$B$23,0),0)="",HLOOKUP(CA$2,FIXTURES!$C$2:$NC$23,MATCH($C15,FIXTURES!$B$2:$B$23,0),0),HLOOKUP(CA$2+1,FIXTURES!$C$2:$NC$23,MATCH($C15,FIXTURES!$B$2:$B$23,0),0)))),IF(AND(HLOOKUP(CA$2,FIXTURES!$C$2:$NC$23,MATCH($C15,FIXTURES!$B$2:$B$23,0),0)="",HLOOKUP(CA$2+1,FIXTURES!$C$2:$NC$23,MATCH($C15,FIXTURES!$B$2:$B$23,0),0)=""),HLOOKUP(CA$2+2,FIXTURES!$C$2:$NC$23,MATCH($C15,FIXTURES!$B$2:$B$23,0),0),IF(HLOOKUP(CA$2+1,FIXTURES!$C$2:$NC$23,MATCH($C15,FIXTURES!$B$2:$B$23,0),0)="",HLOOKUP(CA$2,FIXTURES!$C$2:$NC$23,MATCH($C15,FIXTURES!$B$2:$B$23,0),0),HLOOKUP(CA$2+1,FIXTURES!$C$2:$NC$23,MATCH($C15,FIXTURES!$B$2:$B$23,0),0))))</f>
        <v>ful</v>
      </c>
      <c r="CB15" s="117" t="str">
        <f>IF(CB$1="SAT",IF(AND(HLOOKUP(CB$2,FIXTURES!$C$2:$NC$23,MATCH($C15,FIXTURES!$B$2:$B$23,0),0)="",HLOOKUP(CB$2+1,FIXTURES!$C$2:$NC$23,MATCH($C15,FIXTURES!$B$2:$B$23,0),0)="",HLOOKUP(CB$2+2,FIXTURES!$C$2:$NC$23,MATCH($C15,FIXTURES!$B$2:$B$23,0),0)=""),HLOOKUP(CB$2-1,FIXTURES!$C$2:$NC$23,MATCH($C15,FIXTURES!$B$2:$B$23,0),0),IF(AND(HLOOKUP(CB$2,FIXTURES!$C$2:$NC$23,MATCH($C15,FIXTURES!$B$2:$B$23,0),0)="",HLOOKUP(CB$2+1,FIXTURES!$C$2:$NC$23,MATCH($C15,FIXTURES!$B$2:$B$23,0),0)=""),HLOOKUP(CB$2+2,FIXTURES!$C$2:$NC$23,MATCH($C15,FIXTURES!$B$2:$B$23,0),0),IF(HLOOKUP(CB$2+1,FIXTURES!$C$2:$NC$23,MATCH($C15,FIXTURES!$B$2:$B$23,0),0)="",HLOOKUP(CB$2,FIXTURES!$C$2:$NC$23,MATCH($C15,FIXTURES!$B$2:$B$23,0),0),HLOOKUP(CB$2+1,FIXTURES!$C$2:$NC$23,MATCH($C15,FIXTURES!$B$2:$B$23,0),0)))),IF(AND(HLOOKUP(CB$2,FIXTURES!$C$2:$NC$23,MATCH($C15,FIXTURES!$B$2:$B$23,0),0)="",HLOOKUP(CB$2+1,FIXTURES!$C$2:$NC$23,MATCH($C15,FIXTURES!$B$2:$B$23,0),0)=""),HLOOKUP(CB$2+2,FIXTURES!$C$2:$NC$23,MATCH($C15,FIXTURES!$B$2:$B$23,0),0),IF(HLOOKUP(CB$2+1,FIXTURES!$C$2:$NC$23,MATCH($C15,FIXTURES!$B$2:$B$23,0),0)="",HLOOKUP(CB$2,FIXTURES!$C$2:$NC$23,MATCH($C15,FIXTURES!$B$2:$B$23,0),0),HLOOKUP(CB$2+1,FIXTURES!$C$2:$NC$23,MATCH($C15,FIXTURES!$B$2:$B$23,0),0))))</f>
        <v>LEI</v>
      </c>
      <c r="CC15" s="117" t="str">
        <f>IF(CC$1="SAT",IF(AND(HLOOKUP(CC$2,FIXTURES!$C$2:$NC$23,MATCH($C15,FIXTURES!$B$2:$B$23,0),0)="",HLOOKUP(CC$2+1,FIXTURES!$C$2:$NC$23,MATCH($C15,FIXTURES!$B$2:$B$23,0),0)="",HLOOKUP(CC$2+2,FIXTURES!$C$2:$NC$23,MATCH($C15,FIXTURES!$B$2:$B$23,0),0)=""),HLOOKUP(CC$2-1,FIXTURES!$C$2:$NC$23,MATCH($C15,FIXTURES!$B$2:$B$23,0),0),IF(AND(HLOOKUP(CC$2,FIXTURES!$C$2:$NC$23,MATCH($C15,FIXTURES!$B$2:$B$23,0),0)="",HLOOKUP(CC$2+1,FIXTURES!$C$2:$NC$23,MATCH($C15,FIXTURES!$B$2:$B$23,0),0)=""),HLOOKUP(CC$2+2,FIXTURES!$C$2:$NC$23,MATCH($C15,FIXTURES!$B$2:$B$23,0),0),IF(HLOOKUP(CC$2+1,FIXTURES!$C$2:$NC$23,MATCH($C15,FIXTURES!$B$2:$B$23,0),0)="",HLOOKUP(CC$2,FIXTURES!$C$2:$NC$23,MATCH($C15,FIXTURES!$B$2:$B$23,0),0),HLOOKUP(CC$2+1,FIXTURES!$C$2:$NC$23,MATCH($C15,FIXTURES!$B$2:$B$23,0),0)))),IF(AND(HLOOKUP(CC$2,FIXTURES!$C$2:$NC$23,MATCH($C15,FIXTURES!$B$2:$B$23,0),0)="",HLOOKUP(CC$2+1,FIXTURES!$C$2:$NC$23,MATCH($C15,FIXTURES!$B$2:$B$23,0),0)=""),HLOOKUP(CC$2+2,FIXTURES!$C$2:$NC$23,MATCH($C15,FIXTURES!$B$2:$B$23,0),0),IF(HLOOKUP(CC$2+1,FIXTURES!$C$2:$NC$23,MATCH($C15,FIXTURES!$B$2:$B$23,0),0)="",HLOOKUP(CC$2,FIXTURES!$C$2:$NC$23,MATCH($C15,FIXTURES!$B$2:$B$23,0),0),HLOOKUP(CC$2+1,FIXTURES!$C$2:$NC$23,MATCH($C15,FIXTURES!$B$2:$B$23,0),0))))</f>
        <v>bou</v>
      </c>
      <c r="CD15" s="117" t="str">
        <f>IF(CD$1="SAT",IF(AND(HLOOKUP(CD$2,FIXTURES!$C$2:$NC$23,MATCH($C15,FIXTURES!$B$2:$B$23,0),0)="",HLOOKUP(CD$2+1,FIXTURES!$C$2:$NC$23,MATCH($C15,FIXTURES!$B$2:$B$23,0),0)="",HLOOKUP(CD$2+2,FIXTURES!$C$2:$NC$23,MATCH($C15,FIXTURES!$B$2:$B$23,0),0)=""),HLOOKUP(CD$2-1,FIXTURES!$C$2:$NC$23,MATCH($C15,FIXTURES!$B$2:$B$23,0),0),IF(AND(HLOOKUP(CD$2,FIXTURES!$C$2:$NC$23,MATCH($C15,FIXTURES!$B$2:$B$23,0),0)="",HLOOKUP(CD$2+1,FIXTURES!$C$2:$NC$23,MATCH($C15,FIXTURES!$B$2:$B$23,0),0)=""),HLOOKUP(CD$2+2,FIXTURES!$C$2:$NC$23,MATCH($C15,FIXTURES!$B$2:$B$23,0),0),IF(HLOOKUP(CD$2+1,FIXTURES!$C$2:$NC$23,MATCH($C15,FIXTURES!$B$2:$B$23,0),0)="",HLOOKUP(CD$2,FIXTURES!$C$2:$NC$23,MATCH($C15,FIXTURES!$B$2:$B$23,0),0),HLOOKUP(CD$2+1,FIXTURES!$C$2:$NC$23,MATCH($C15,FIXTURES!$B$2:$B$23,0),0)))),IF(AND(HLOOKUP(CD$2,FIXTURES!$C$2:$NC$23,MATCH($C15,FIXTURES!$B$2:$B$23,0),0)="",HLOOKUP(CD$2+1,FIXTURES!$C$2:$NC$23,MATCH($C15,FIXTURES!$B$2:$B$23,0),0)=""),HLOOKUP(CD$2+2,FIXTURES!$C$2:$NC$23,MATCH($C15,FIXTURES!$B$2:$B$23,0),0),IF(HLOOKUP(CD$2+1,FIXTURES!$C$2:$NC$23,MATCH($C15,FIXTURES!$B$2:$B$23,0),0)="",HLOOKUP(CD$2,FIXTURES!$C$2:$NC$23,MATCH($C15,FIXTURES!$B$2:$B$23,0),0),HLOOKUP(CD$2+1,FIXTURES!$C$2:$NC$23,MATCH($C15,FIXTURES!$B$2:$B$23,0),0))))</f>
        <v/>
      </c>
      <c r="CE15" s="117" t="str">
        <f>IF(CE$1="SAT",IF(AND(HLOOKUP(CE$2,FIXTURES!$C$2:$NC$23,MATCH($C15,FIXTURES!$B$2:$B$23,0),0)="",HLOOKUP(CE$2+1,FIXTURES!$C$2:$NC$23,MATCH($C15,FIXTURES!$B$2:$B$23,0),0)="",HLOOKUP(CE$2+2,FIXTURES!$C$2:$NC$23,MATCH($C15,FIXTURES!$B$2:$B$23,0),0)=""),HLOOKUP(CE$2-1,FIXTURES!$C$2:$NC$23,MATCH($C15,FIXTURES!$B$2:$B$23,0),0),IF(AND(HLOOKUP(CE$2,FIXTURES!$C$2:$NC$23,MATCH($C15,FIXTURES!$B$2:$B$23,0),0)="",HLOOKUP(CE$2+1,FIXTURES!$C$2:$NC$23,MATCH($C15,FIXTURES!$B$2:$B$23,0),0)=""),HLOOKUP(CE$2+2,FIXTURES!$C$2:$NC$23,MATCH($C15,FIXTURES!$B$2:$B$23,0),0),IF(HLOOKUP(CE$2+1,FIXTURES!$C$2:$NC$23,MATCH($C15,FIXTURES!$B$2:$B$23,0),0)="",HLOOKUP(CE$2,FIXTURES!$C$2:$NC$23,MATCH($C15,FIXTURES!$B$2:$B$23,0),0),HLOOKUP(CE$2+1,FIXTURES!$C$2:$NC$23,MATCH($C15,FIXTURES!$B$2:$B$23,0),0)))),IF(AND(HLOOKUP(CE$2,FIXTURES!$C$2:$NC$23,MATCH($C15,FIXTURES!$B$2:$B$23,0),0)="",HLOOKUP(CE$2+1,FIXTURES!$C$2:$NC$23,MATCH($C15,FIXTURES!$B$2:$B$23,0),0)=""),HLOOKUP(CE$2+2,FIXTURES!$C$2:$NC$23,MATCH($C15,FIXTURES!$B$2:$B$23,0),0),IF(HLOOKUP(CE$2+1,FIXTURES!$C$2:$NC$23,MATCH($C15,FIXTURES!$B$2:$B$23,0),0)="",HLOOKUP(CE$2,FIXTURES!$C$2:$NC$23,MATCH($C15,FIXTURES!$B$2:$B$23,0),0),HLOOKUP(CE$2+1,FIXTURES!$C$2:$NC$23,MATCH($C15,FIXTURES!$B$2:$B$23,0),0))))</f>
        <v>mci</v>
      </c>
      <c r="CF15" s="117" t="str">
        <f>IF(CF$1="SAT",IF(AND(HLOOKUP(CF$2,FIXTURES!$C$2:$NC$23,MATCH($C15,FIXTURES!$B$2:$B$23,0),0)="",HLOOKUP(CF$2+1,FIXTURES!$C$2:$NC$23,MATCH($C15,FIXTURES!$B$2:$B$23,0),0)="",HLOOKUP(CF$2+2,FIXTURES!$C$2:$NC$23,MATCH($C15,FIXTURES!$B$2:$B$23,0),0)=""),HLOOKUP(CF$2-1,FIXTURES!$C$2:$NC$23,MATCH($C15,FIXTURES!$B$2:$B$23,0),0),IF(AND(HLOOKUP(CF$2,FIXTURES!$C$2:$NC$23,MATCH($C15,FIXTURES!$B$2:$B$23,0),0)="",HLOOKUP(CF$2+1,FIXTURES!$C$2:$NC$23,MATCH($C15,FIXTURES!$B$2:$B$23,0),0)=""),HLOOKUP(CF$2+2,FIXTURES!$C$2:$NC$23,MATCH($C15,FIXTURES!$B$2:$B$23,0),0),IF(HLOOKUP(CF$2+1,FIXTURES!$C$2:$NC$23,MATCH($C15,FIXTURES!$B$2:$B$23,0),0)="",HLOOKUP(CF$2,FIXTURES!$C$2:$NC$23,MATCH($C15,FIXTURES!$B$2:$B$23,0),0),HLOOKUP(CF$2+1,FIXTURES!$C$2:$NC$23,MATCH($C15,FIXTURES!$B$2:$B$23,0),0)))),IF(AND(HLOOKUP(CF$2,FIXTURES!$C$2:$NC$23,MATCH($C15,FIXTURES!$B$2:$B$23,0),0)="",HLOOKUP(CF$2+1,FIXTURES!$C$2:$NC$23,MATCH($C15,FIXTURES!$B$2:$B$23,0),0)=""),HLOOKUP(CF$2+2,FIXTURES!$C$2:$NC$23,MATCH($C15,FIXTURES!$B$2:$B$23,0),0),IF(HLOOKUP(CF$2+1,FIXTURES!$C$2:$NC$23,MATCH($C15,FIXTURES!$B$2:$B$23,0),0)="",HLOOKUP(CF$2,FIXTURES!$C$2:$NC$23,MATCH($C15,FIXTURES!$B$2:$B$23,0),0),HLOOKUP(CF$2+1,FIXTURES!$C$2:$NC$23,MATCH($C15,FIXTURES!$B$2:$B$23,0),0))))</f>
        <v/>
      </c>
      <c r="CG15" s="117" t="str">
        <f>IF(CG$1="SAT",IF(AND(HLOOKUP(CG$2,FIXTURES!$C$2:$NC$23,MATCH($C15,FIXTURES!$B$2:$B$23,0),0)="",HLOOKUP(CG$2+1,FIXTURES!$C$2:$NC$23,MATCH($C15,FIXTURES!$B$2:$B$23,0),0)="",HLOOKUP(CG$2+2,FIXTURES!$C$2:$NC$23,MATCH($C15,FIXTURES!$B$2:$B$23,0),0)=""),HLOOKUP(CG$2-1,FIXTURES!$C$2:$NC$23,MATCH($C15,FIXTURES!$B$2:$B$23,0),0),IF(AND(HLOOKUP(CG$2,FIXTURES!$C$2:$NC$23,MATCH($C15,FIXTURES!$B$2:$B$23,0),0)="",HLOOKUP(CG$2+1,FIXTURES!$C$2:$NC$23,MATCH($C15,FIXTURES!$B$2:$B$23,0),0)=""),HLOOKUP(CG$2+2,FIXTURES!$C$2:$NC$23,MATCH($C15,FIXTURES!$B$2:$B$23,0),0),IF(HLOOKUP(CG$2+1,FIXTURES!$C$2:$NC$23,MATCH($C15,FIXTURES!$B$2:$B$23,0),0)="",HLOOKUP(CG$2,FIXTURES!$C$2:$NC$23,MATCH($C15,FIXTURES!$B$2:$B$23,0),0),HLOOKUP(CG$2+1,FIXTURES!$C$2:$NC$23,MATCH($C15,FIXTURES!$B$2:$B$23,0),0)))),IF(AND(HLOOKUP(CG$2,FIXTURES!$C$2:$NC$23,MATCH($C15,FIXTURES!$B$2:$B$23,0),0)="",HLOOKUP(CG$2+1,FIXTURES!$C$2:$NC$23,MATCH($C15,FIXTURES!$B$2:$B$23,0),0)=""),HLOOKUP(CG$2+2,FIXTURES!$C$2:$NC$23,MATCH($C15,FIXTURES!$B$2:$B$23,0),0),IF(HLOOKUP(CG$2+1,FIXTURES!$C$2:$NC$23,MATCH($C15,FIXTURES!$B$2:$B$23,0),0)="",HLOOKUP(CG$2,FIXTURES!$C$2:$NC$23,MATCH($C15,FIXTURES!$B$2:$B$23,0),0),HLOOKUP(CG$2+1,FIXTURES!$C$2:$NC$23,MATCH($C15,FIXTURES!$B$2:$B$23,0),0))))</f>
        <v>NEW</v>
      </c>
      <c r="CH15" s="117" t="str">
        <f>IF(CH$1="SAT",IF(AND(HLOOKUP(CH$2,FIXTURES!$C$2:$NC$23,MATCH($C15,FIXTURES!$B$2:$B$23,0),0)="",HLOOKUP(CH$2+1,FIXTURES!$C$2:$NC$23,MATCH($C15,FIXTURES!$B$2:$B$23,0),0)="",HLOOKUP(CH$2+2,FIXTURES!$C$2:$NC$23,MATCH($C15,FIXTURES!$B$2:$B$23,0),0)=""),HLOOKUP(CH$2-1,FIXTURES!$C$2:$NC$23,MATCH($C15,FIXTURES!$B$2:$B$23,0),0),IF(AND(HLOOKUP(CH$2,FIXTURES!$C$2:$NC$23,MATCH($C15,FIXTURES!$B$2:$B$23,0),0)="",HLOOKUP(CH$2+1,FIXTURES!$C$2:$NC$23,MATCH($C15,FIXTURES!$B$2:$B$23,0),0)=""),HLOOKUP(CH$2+2,FIXTURES!$C$2:$NC$23,MATCH($C15,FIXTURES!$B$2:$B$23,0),0),IF(HLOOKUP(CH$2+1,FIXTURES!$C$2:$NC$23,MATCH($C15,FIXTURES!$B$2:$B$23,0),0)="",HLOOKUP(CH$2,FIXTURES!$C$2:$NC$23,MATCH($C15,FIXTURES!$B$2:$B$23,0),0),HLOOKUP(CH$2+1,FIXTURES!$C$2:$NC$23,MATCH($C15,FIXTURES!$B$2:$B$23,0),0)))),IF(AND(HLOOKUP(CH$2,FIXTURES!$C$2:$NC$23,MATCH($C15,FIXTURES!$B$2:$B$23,0),0)="",HLOOKUP(CH$2+1,FIXTURES!$C$2:$NC$23,MATCH($C15,FIXTURES!$B$2:$B$23,0),0)=""),HLOOKUP(CH$2+2,FIXTURES!$C$2:$NC$23,MATCH($C15,FIXTURES!$B$2:$B$23,0),0),IF(HLOOKUP(CH$2+1,FIXTURES!$C$2:$NC$23,MATCH($C15,FIXTURES!$B$2:$B$23,0),0)="",HLOOKUP(CH$2,FIXTURES!$C$2:$NC$23,MATCH($C15,FIXTURES!$B$2:$B$23,0),0),HLOOKUP(CH$2+1,FIXTURES!$C$2:$NC$23,MATCH($C15,FIXTURES!$B$2:$B$23,0),0))))</f>
        <v/>
      </c>
      <c r="CI15" s="117" t="str">
        <f>IF(CI$1="SAT",IF(AND(HLOOKUP(CI$2,FIXTURES!$C$2:$NC$23,MATCH($C15,FIXTURES!$B$2:$B$23,0),0)="",HLOOKUP(CI$2+1,FIXTURES!$C$2:$NC$23,MATCH($C15,FIXTURES!$B$2:$B$23,0),0)="",HLOOKUP(CI$2+2,FIXTURES!$C$2:$NC$23,MATCH($C15,FIXTURES!$B$2:$B$23,0),0)=""),HLOOKUP(CI$2-1,FIXTURES!$C$2:$NC$23,MATCH($C15,FIXTURES!$B$2:$B$23,0),0),IF(AND(HLOOKUP(CI$2,FIXTURES!$C$2:$NC$23,MATCH($C15,FIXTURES!$B$2:$B$23,0),0)="",HLOOKUP(CI$2+1,FIXTURES!$C$2:$NC$23,MATCH($C15,FIXTURES!$B$2:$B$23,0),0)=""),HLOOKUP(CI$2+2,FIXTURES!$C$2:$NC$23,MATCH($C15,FIXTURES!$B$2:$B$23,0),0),IF(HLOOKUP(CI$2+1,FIXTURES!$C$2:$NC$23,MATCH($C15,FIXTURES!$B$2:$B$23,0),0)="",HLOOKUP(CI$2,FIXTURES!$C$2:$NC$23,MATCH($C15,FIXTURES!$B$2:$B$23,0),0),HLOOKUP(CI$2+1,FIXTURES!$C$2:$NC$23,MATCH($C15,FIXTURES!$B$2:$B$23,0),0)))),IF(AND(HLOOKUP(CI$2,FIXTURES!$C$2:$NC$23,MATCH($C15,FIXTURES!$B$2:$B$23,0),0)="",HLOOKUP(CI$2+1,FIXTURES!$C$2:$NC$23,MATCH($C15,FIXTURES!$B$2:$B$23,0),0)=""),HLOOKUP(CI$2+2,FIXTURES!$C$2:$NC$23,MATCH($C15,FIXTURES!$B$2:$B$23,0),0),IF(HLOOKUP(CI$2+1,FIXTURES!$C$2:$NC$23,MATCH($C15,FIXTURES!$B$2:$B$23,0),0)="",HLOOKUP(CI$2,FIXTURES!$C$2:$NC$23,MATCH($C15,FIXTURES!$B$2:$B$23,0),0),HLOOKUP(CI$2+1,FIXTURES!$C$2:$NC$23,MATCH($C15,FIXTURES!$B$2:$B$23,0),0))))</f>
        <v>whu</v>
      </c>
      <c r="CJ15" s="117" t="str">
        <f>IF(CJ$1="SAT",IF(AND(HLOOKUP(CJ$2,FIXTURES!$C$2:$NC$23,MATCH($C15,FIXTURES!$B$2:$B$23,0),0)="",HLOOKUP(CJ$2+1,FIXTURES!$C$2:$NC$23,MATCH($C15,FIXTURES!$B$2:$B$23,0),0)="",HLOOKUP(CJ$2+2,FIXTURES!$C$2:$NC$23,MATCH($C15,FIXTURES!$B$2:$B$23,0),0)=""),HLOOKUP(CJ$2-1,FIXTURES!$C$2:$NC$23,MATCH($C15,FIXTURES!$B$2:$B$23,0),0),IF(AND(HLOOKUP(CJ$2,FIXTURES!$C$2:$NC$23,MATCH($C15,FIXTURES!$B$2:$B$23,0),0)="",HLOOKUP(CJ$2+1,FIXTURES!$C$2:$NC$23,MATCH($C15,FIXTURES!$B$2:$B$23,0),0)=""),HLOOKUP(CJ$2+2,FIXTURES!$C$2:$NC$23,MATCH($C15,FIXTURES!$B$2:$B$23,0),0),IF(HLOOKUP(CJ$2+1,FIXTURES!$C$2:$NC$23,MATCH($C15,FIXTURES!$B$2:$B$23,0),0)="",HLOOKUP(CJ$2,FIXTURES!$C$2:$NC$23,MATCH($C15,FIXTURES!$B$2:$B$23,0),0),HLOOKUP(CJ$2+1,FIXTURES!$C$2:$NC$23,MATCH($C15,FIXTURES!$B$2:$B$23,0),0)))),IF(AND(HLOOKUP(CJ$2,FIXTURES!$C$2:$NC$23,MATCH($C15,FIXTURES!$B$2:$B$23,0),0)="",HLOOKUP(CJ$2+1,FIXTURES!$C$2:$NC$23,MATCH($C15,FIXTURES!$B$2:$B$23,0),0)=""),HLOOKUP(CJ$2+2,FIXTURES!$C$2:$NC$23,MATCH($C15,FIXTURES!$B$2:$B$23,0),0),IF(HLOOKUP(CJ$2+1,FIXTURES!$C$2:$NC$23,MATCH($C15,FIXTURES!$B$2:$B$23,0),0)="",HLOOKUP(CJ$2,FIXTURES!$C$2:$NC$23,MATCH($C15,FIXTURES!$B$2:$B$23,0),0),HLOOKUP(CJ$2+1,FIXTURES!$C$2:$NC$23,MATCH($C15,FIXTURES!$B$2:$B$23,0),0))))</f>
        <v/>
      </c>
      <c r="CK15" s="117" t="str">
        <f>IF(CK$1="SAT",IF(AND(HLOOKUP(CK$2,FIXTURES!$C$2:$NC$23,MATCH($C15,FIXTURES!$B$2:$B$23,0),0)="",HLOOKUP(CK$2+1,FIXTURES!$C$2:$NC$23,MATCH($C15,FIXTURES!$B$2:$B$23,0),0)="",HLOOKUP(CK$2+2,FIXTURES!$C$2:$NC$23,MATCH($C15,FIXTURES!$B$2:$B$23,0),0)=""),HLOOKUP(CK$2-1,FIXTURES!$C$2:$NC$23,MATCH($C15,FIXTURES!$B$2:$B$23,0),0),IF(AND(HLOOKUP(CK$2,FIXTURES!$C$2:$NC$23,MATCH($C15,FIXTURES!$B$2:$B$23,0),0)="",HLOOKUP(CK$2+1,FIXTURES!$C$2:$NC$23,MATCH($C15,FIXTURES!$B$2:$B$23,0),0)=""),HLOOKUP(CK$2+2,FIXTURES!$C$2:$NC$23,MATCH($C15,FIXTURES!$B$2:$B$23,0),0),IF(HLOOKUP(CK$2+1,FIXTURES!$C$2:$NC$23,MATCH($C15,FIXTURES!$B$2:$B$23,0),0)="",HLOOKUP(CK$2,FIXTURES!$C$2:$NC$23,MATCH($C15,FIXTURES!$B$2:$B$23,0),0),HLOOKUP(CK$2+1,FIXTURES!$C$2:$NC$23,MATCH($C15,FIXTURES!$B$2:$B$23,0),0)))),IF(AND(HLOOKUP(CK$2,FIXTURES!$C$2:$NC$23,MATCH($C15,FIXTURES!$B$2:$B$23,0),0)="",HLOOKUP(CK$2+1,FIXTURES!$C$2:$NC$23,MATCH($C15,FIXTURES!$B$2:$B$23,0),0)=""),HLOOKUP(CK$2+2,FIXTURES!$C$2:$NC$23,MATCH($C15,FIXTURES!$B$2:$B$23,0),0),IF(HLOOKUP(CK$2+1,FIXTURES!$C$2:$NC$23,MATCH($C15,FIXTURES!$B$2:$B$23,0),0)="",HLOOKUP(CK$2,FIXTURES!$C$2:$NC$23,MATCH($C15,FIXTURES!$B$2:$B$23,0),0),HLOOKUP(CK$2+1,FIXTURES!$C$2:$NC$23,MATCH($C15,FIXTURES!$B$2:$B$23,0),0))))</f>
        <v>TOT</v>
      </c>
      <c r="CL15" s="117" t="str">
        <f>IF(CL$1="SAT",IF(AND(HLOOKUP(CL$2,FIXTURES!$C$2:$NC$23,MATCH($C15,FIXTURES!$B$2:$B$23,0),0)="",HLOOKUP(CL$2+1,FIXTURES!$C$2:$NC$23,MATCH($C15,FIXTURES!$B$2:$B$23,0),0)="",HLOOKUP(CL$2+2,FIXTURES!$C$2:$NC$23,MATCH($C15,FIXTURES!$B$2:$B$23,0),0)=""),HLOOKUP(CL$2-1,FIXTURES!$C$2:$NC$23,MATCH($C15,FIXTURES!$B$2:$B$23,0),0),IF(AND(HLOOKUP(CL$2,FIXTURES!$C$2:$NC$23,MATCH($C15,FIXTURES!$B$2:$B$23,0),0)="",HLOOKUP(CL$2+1,FIXTURES!$C$2:$NC$23,MATCH($C15,FIXTURES!$B$2:$B$23,0),0)=""),HLOOKUP(CL$2+2,FIXTURES!$C$2:$NC$23,MATCH($C15,FIXTURES!$B$2:$B$23,0),0),IF(HLOOKUP(CL$2+1,FIXTURES!$C$2:$NC$23,MATCH($C15,FIXTURES!$B$2:$B$23,0),0)="",HLOOKUP(CL$2,FIXTURES!$C$2:$NC$23,MATCH($C15,FIXTURES!$B$2:$B$23,0),0),HLOOKUP(CL$2+1,FIXTURES!$C$2:$NC$23,MATCH($C15,FIXTURES!$B$2:$B$23,0),0)))),IF(AND(HLOOKUP(CL$2,FIXTURES!$C$2:$NC$23,MATCH($C15,FIXTURES!$B$2:$B$23,0),0)="",HLOOKUP(CL$2+1,FIXTURES!$C$2:$NC$23,MATCH($C15,FIXTURES!$B$2:$B$23,0),0)=""),HLOOKUP(CL$2+2,FIXTURES!$C$2:$NC$23,MATCH($C15,FIXTURES!$B$2:$B$23,0),0),IF(HLOOKUP(CL$2+1,FIXTURES!$C$2:$NC$23,MATCH($C15,FIXTURES!$B$2:$B$23,0),0)="",HLOOKUP(CL$2,FIXTURES!$C$2:$NC$23,MATCH($C15,FIXTURES!$B$2:$B$23,0),0),HLOOKUP(CL$2+1,FIXTURES!$C$2:$NC$23,MATCH($C15,FIXTURES!$B$2:$B$23,0),0))))</f>
        <v/>
      </c>
      <c r="CM15" s="117" t="str">
        <f>IF(CM$1="SAT",IF(AND(HLOOKUP(CM$2,FIXTURES!$C$2:$NC$23,MATCH($C15,FIXTURES!$B$2:$B$23,0),0)="",HLOOKUP(CM$2+1,FIXTURES!$C$2:$NC$23,MATCH($C15,FIXTURES!$B$2:$B$23,0),0)="",HLOOKUP(CM$2+2,FIXTURES!$C$2:$NC$23,MATCH($C15,FIXTURES!$B$2:$B$23,0),0)=""),HLOOKUP(CM$2-1,FIXTURES!$C$2:$NC$23,MATCH($C15,FIXTURES!$B$2:$B$23,0),0),IF(AND(HLOOKUP(CM$2,FIXTURES!$C$2:$NC$23,MATCH($C15,FIXTURES!$B$2:$B$23,0),0)="",HLOOKUP(CM$2+1,FIXTURES!$C$2:$NC$23,MATCH($C15,FIXTURES!$B$2:$B$23,0),0)=""),HLOOKUP(CM$2+2,FIXTURES!$C$2:$NC$23,MATCH($C15,FIXTURES!$B$2:$B$23,0),0),IF(HLOOKUP(CM$2+1,FIXTURES!$C$2:$NC$23,MATCH($C15,FIXTURES!$B$2:$B$23,0),0)="",HLOOKUP(CM$2,FIXTURES!$C$2:$NC$23,MATCH($C15,FIXTURES!$B$2:$B$23,0),0),HLOOKUP(CM$2+1,FIXTURES!$C$2:$NC$23,MATCH($C15,FIXTURES!$B$2:$B$23,0),0)))),IF(AND(HLOOKUP(CM$2,FIXTURES!$C$2:$NC$23,MATCH($C15,FIXTURES!$B$2:$B$23,0),0)="",HLOOKUP(CM$2+1,FIXTURES!$C$2:$NC$23,MATCH($C15,FIXTURES!$B$2:$B$23,0),0)=""),HLOOKUP(CM$2+2,FIXTURES!$C$2:$NC$23,MATCH($C15,FIXTURES!$B$2:$B$23,0),0),IF(HLOOKUP(CM$2+1,FIXTURES!$C$2:$NC$23,MATCH($C15,FIXTURES!$B$2:$B$23,0),0)="",HLOOKUP(CM$2,FIXTURES!$C$2:$NC$23,MATCH($C15,FIXTURES!$B$2:$B$23,0),0),HLOOKUP(CM$2+1,FIXTURES!$C$2:$NC$23,MATCH($C15,FIXTURES!$B$2:$B$23,0),0))))</f>
        <v/>
      </c>
      <c r="CN15" s="117" t="str">
        <f>IF(CN$1="SAT",IF(AND(HLOOKUP(CN$2,FIXTURES!$C$2:$NC$23,MATCH($C15,FIXTURES!$B$2:$B$23,0),0)="",HLOOKUP(CN$2+1,FIXTURES!$C$2:$NC$23,MATCH($C15,FIXTURES!$B$2:$B$23,0),0)="",HLOOKUP(CN$2+2,FIXTURES!$C$2:$NC$23,MATCH($C15,FIXTURES!$B$2:$B$23,0),0)=""),HLOOKUP(CN$2-1,FIXTURES!$C$2:$NC$23,MATCH($C15,FIXTURES!$B$2:$B$23,0),0),IF(AND(HLOOKUP(CN$2,FIXTURES!$C$2:$NC$23,MATCH($C15,FIXTURES!$B$2:$B$23,0),0)="",HLOOKUP(CN$2+1,FIXTURES!$C$2:$NC$23,MATCH($C15,FIXTURES!$B$2:$B$23,0),0)=""),HLOOKUP(CN$2+2,FIXTURES!$C$2:$NC$23,MATCH($C15,FIXTURES!$B$2:$B$23,0),0),IF(HLOOKUP(CN$2+1,FIXTURES!$C$2:$NC$23,MATCH($C15,FIXTURES!$B$2:$B$23,0),0)="",HLOOKUP(CN$2,FIXTURES!$C$2:$NC$23,MATCH($C15,FIXTURES!$B$2:$B$23,0),0),HLOOKUP(CN$2+1,FIXTURES!$C$2:$NC$23,MATCH($C15,FIXTURES!$B$2:$B$23,0),0)))),IF(AND(HLOOKUP(CN$2,FIXTURES!$C$2:$NC$23,MATCH($C15,FIXTURES!$B$2:$B$23,0),0)="",HLOOKUP(CN$2+1,FIXTURES!$C$2:$NC$23,MATCH($C15,FIXTURES!$B$2:$B$23,0),0)=""),HLOOKUP(CN$2+2,FIXTURES!$C$2:$NC$23,MATCH($C15,FIXTURES!$B$2:$B$23,0),0),IF(HLOOKUP(CN$2+1,FIXTURES!$C$2:$NC$23,MATCH($C15,FIXTURES!$B$2:$B$23,0),0)="",HLOOKUP(CN$2,FIXTURES!$C$2:$NC$23,MATCH($C15,FIXTURES!$B$2:$B$23,0),0),HLOOKUP(CN$2+1,FIXTURES!$C$2:$NC$23,MATCH($C15,FIXTURES!$B$2:$B$23,0),0))))</f>
        <v/>
      </c>
      <c r="CO15" s="117" t="str">
        <f>IF(CO$1="SAT",IF(AND(HLOOKUP(CO$2,FIXTURES!$C$2:$NC$23,MATCH($C15,FIXTURES!$B$2:$B$23,0),0)="",HLOOKUP(CO$2+1,FIXTURES!$C$2:$NC$23,MATCH($C15,FIXTURES!$B$2:$B$23,0),0)="",HLOOKUP(CO$2+2,FIXTURES!$C$2:$NC$23,MATCH($C15,FIXTURES!$B$2:$B$23,0),0)=""),HLOOKUP(CO$2-1,FIXTURES!$C$2:$NC$23,MATCH($C15,FIXTURES!$B$2:$B$23,0),0),IF(AND(HLOOKUP(CO$2,FIXTURES!$C$2:$NC$23,MATCH($C15,FIXTURES!$B$2:$B$23,0),0)="",HLOOKUP(CO$2+1,FIXTURES!$C$2:$NC$23,MATCH($C15,FIXTURES!$B$2:$B$23,0),0)=""),HLOOKUP(CO$2+2,FIXTURES!$C$2:$NC$23,MATCH($C15,FIXTURES!$B$2:$B$23,0),0),IF(HLOOKUP(CO$2+1,FIXTURES!$C$2:$NC$23,MATCH($C15,FIXTURES!$B$2:$B$23,0),0)="",HLOOKUP(CO$2,FIXTURES!$C$2:$NC$23,MATCH($C15,FIXTURES!$B$2:$B$23,0),0),HLOOKUP(CO$2+1,FIXTURES!$C$2:$NC$23,MATCH($C15,FIXTURES!$B$2:$B$23,0),0)))),IF(AND(HLOOKUP(CO$2,FIXTURES!$C$2:$NC$23,MATCH($C15,FIXTURES!$B$2:$B$23,0),0)="",HLOOKUP(CO$2+1,FIXTURES!$C$2:$NC$23,MATCH($C15,FIXTURES!$B$2:$B$23,0),0)=""),HLOOKUP(CO$2+2,FIXTURES!$C$2:$NC$23,MATCH($C15,FIXTURES!$B$2:$B$23,0),0),IF(HLOOKUP(CO$2+1,FIXTURES!$C$2:$NC$23,MATCH($C15,FIXTURES!$B$2:$B$23,0),0)="",HLOOKUP(CO$2,FIXTURES!$C$2:$NC$23,MATCH($C15,FIXTURES!$B$2:$B$23,0),0),HLOOKUP(CO$2+1,FIXTURES!$C$2:$NC$23,MATCH($C15,FIXTURES!$B$2:$B$23,0),0))))</f>
        <v/>
      </c>
      <c r="CP15" s="117" t="str">
        <f>IF(CP$1="SAT",IF(AND(HLOOKUP(CP$2,FIXTURES!$C$2:$NC$23,MATCH($C15,FIXTURES!$B$2:$B$23,0),0)="",HLOOKUP(CP$2+1,FIXTURES!$C$2:$NC$23,MATCH($C15,FIXTURES!$B$2:$B$23,0),0)="",HLOOKUP(CP$2+2,FIXTURES!$C$2:$NC$23,MATCH($C15,FIXTURES!$B$2:$B$23,0),0)=""),HLOOKUP(CP$2-1,FIXTURES!$C$2:$NC$23,MATCH($C15,FIXTURES!$B$2:$B$23,0),0),IF(AND(HLOOKUP(CP$2,FIXTURES!$C$2:$NC$23,MATCH($C15,FIXTURES!$B$2:$B$23,0),0)="",HLOOKUP(CP$2+1,FIXTURES!$C$2:$NC$23,MATCH($C15,FIXTURES!$B$2:$B$23,0),0)=""),HLOOKUP(CP$2+2,FIXTURES!$C$2:$NC$23,MATCH($C15,FIXTURES!$B$2:$B$23,0),0),IF(HLOOKUP(CP$2+1,FIXTURES!$C$2:$NC$23,MATCH($C15,FIXTURES!$B$2:$B$23,0),0)="",HLOOKUP(CP$2,FIXTURES!$C$2:$NC$23,MATCH($C15,FIXTURES!$B$2:$B$23,0),0),HLOOKUP(CP$2+1,FIXTURES!$C$2:$NC$23,MATCH($C15,FIXTURES!$B$2:$B$23,0),0)))),IF(AND(HLOOKUP(CP$2,FIXTURES!$C$2:$NC$23,MATCH($C15,FIXTURES!$B$2:$B$23,0),0)="",HLOOKUP(CP$2+1,FIXTURES!$C$2:$NC$23,MATCH($C15,FIXTURES!$B$2:$B$23,0),0)=""),HLOOKUP(CP$2+2,FIXTURES!$C$2:$NC$23,MATCH($C15,FIXTURES!$B$2:$B$23,0),0),IF(HLOOKUP(CP$2+1,FIXTURES!$C$2:$NC$23,MATCH($C15,FIXTURES!$B$2:$B$23,0),0)="",HLOOKUP(CP$2,FIXTURES!$C$2:$NC$23,MATCH($C15,FIXTURES!$B$2:$B$23,0),0),HLOOKUP(CP$2+1,FIXTURES!$C$2:$NC$23,MATCH($C15,FIXTURES!$B$2:$B$23,0),0))))</f>
        <v/>
      </c>
      <c r="CQ15" s="117" t="str">
        <f>IF(CQ$1="SAT",IF(AND(HLOOKUP(CQ$2,FIXTURES!$C$2:$NC$23,MATCH($C15,FIXTURES!$B$2:$B$23,0),0)="",HLOOKUP(CQ$2+1,FIXTURES!$C$2:$NC$23,MATCH($C15,FIXTURES!$B$2:$B$23,0),0)="",HLOOKUP(CQ$2+2,FIXTURES!$C$2:$NC$23,MATCH($C15,FIXTURES!$B$2:$B$23,0),0)=""),HLOOKUP(CQ$2-1,FIXTURES!$C$2:$NC$23,MATCH($C15,FIXTURES!$B$2:$B$23,0),0),IF(AND(HLOOKUP(CQ$2,FIXTURES!$C$2:$NC$23,MATCH($C15,FIXTURES!$B$2:$B$23,0),0)="",HLOOKUP(CQ$2+1,FIXTURES!$C$2:$NC$23,MATCH($C15,FIXTURES!$B$2:$B$23,0),0)=""),HLOOKUP(CQ$2+2,FIXTURES!$C$2:$NC$23,MATCH($C15,FIXTURES!$B$2:$B$23,0),0),IF(HLOOKUP(CQ$2+1,FIXTURES!$C$2:$NC$23,MATCH($C15,FIXTURES!$B$2:$B$23,0),0)="",HLOOKUP(CQ$2,FIXTURES!$C$2:$NC$23,MATCH($C15,FIXTURES!$B$2:$B$23,0),0),HLOOKUP(CQ$2+1,FIXTURES!$C$2:$NC$23,MATCH($C15,FIXTURES!$B$2:$B$23,0),0)))),IF(AND(HLOOKUP(CQ$2,FIXTURES!$C$2:$NC$23,MATCH($C15,FIXTURES!$B$2:$B$23,0),0)="",HLOOKUP(CQ$2+1,FIXTURES!$C$2:$NC$23,MATCH($C15,FIXTURES!$B$2:$B$23,0),0)=""),HLOOKUP(CQ$2+2,FIXTURES!$C$2:$NC$23,MATCH($C15,FIXTURES!$B$2:$B$23,0),0),IF(HLOOKUP(CQ$2+1,FIXTURES!$C$2:$NC$23,MATCH($C15,FIXTURES!$B$2:$B$23,0),0)="",HLOOKUP(CQ$2,FIXTURES!$C$2:$NC$23,MATCH($C15,FIXTURES!$B$2:$B$23,0),0),HLOOKUP(CQ$2+1,FIXTURES!$C$2:$NC$23,MATCH($C15,FIXTURES!$B$2:$B$23,0),0))))</f>
        <v/>
      </c>
      <c r="CR15" s="117" t="str">
        <f>IF(CR$1="SAT",IF(AND(HLOOKUP(CR$2,FIXTURES!$C$2:$NC$23,MATCH($C15,FIXTURES!$B$2:$B$23,0),0)="",HLOOKUP(CR$2+1,FIXTURES!$C$2:$NC$23,MATCH($C15,FIXTURES!$B$2:$B$23,0),0)="",HLOOKUP(CR$2+2,FIXTURES!$C$2:$NC$23,MATCH($C15,FIXTURES!$B$2:$B$23,0),0)=""),HLOOKUP(CR$2-1,FIXTURES!$C$2:$NC$23,MATCH($C15,FIXTURES!$B$2:$B$23,0),0),IF(AND(HLOOKUP(CR$2,FIXTURES!$C$2:$NC$23,MATCH($C15,FIXTURES!$B$2:$B$23,0),0)="",HLOOKUP(CR$2+1,FIXTURES!$C$2:$NC$23,MATCH($C15,FIXTURES!$B$2:$B$23,0),0)=""),HLOOKUP(CR$2+2,FIXTURES!$C$2:$NC$23,MATCH($C15,FIXTURES!$B$2:$B$23,0),0),IF(HLOOKUP(CR$2+1,FIXTURES!$C$2:$NC$23,MATCH($C15,FIXTURES!$B$2:$B$23,0),0)="",HLOOKUP(CR$2,FIXTURES!$C$2:$NC$23,MATCH($C15,FIXTURES!$B$2:$B$23,0),0),HLOOKUP(CR$2+1,FIXTURES!$C$2:$NC$23,MATCH($C15,FIXTURES!$B$2:$B$23,0),0)))),IF(AND(HLOOKUP(CR$2,FIXTURES!$C$2:$NC$23,MATCH($C15,FIXTURES!$B$2:$B$23,0),0)="",HLOOKUP(CR$2+1,FIXTURES!$C$2:$NC$23,MATCH($C15,FIXTURES!$B$2:$B$23,0),0)=""),HLOOKUP(CR$2+2,FIXTURES!$C$2:$NC$23,MATCH($C15,FIXTURES!$B$2:$B$23,0),0),IF(HLOOKUP(CR$2+1,FIXTURES!$C$2:$NC$23,MATCH($C15,FIXTURES!$B$2:$B$23,0),0)="",HLOOKUP(CR$2,FIXTURES!$C$2:$NC$23,MATCH($C15,FIXTURES!$B$2:$B$23,0),0),HLOOKUP(CR$2+1,FIXTURES!$C$2:$NC$23,MATCH($C15,FIXTURES!$B$2:$B$23,0),0))))</f>
        <v/>
      </c>
      <c r="CS15" s="117" t="str">
        <f>IF(CS$1="SAT",IF(AND(HLOOKUP(CS$2,FIXTURES!$C$2:$NC$23,MATCH($C15,FIXTURES!$B$2:$B$23,0),0)="",HLOOKUP(CS$2+1,FIXTURES!$C$2:$NC$23,MATCH($C15,FIXTURES!$B$2:$B$23,0),0)="",HLOOKUP(CS$2+2,FIXTURES!$C$2:$NC$23,MATCH($C15,FIXTURES!$B$2:$B$23,0),0)=""),HLOOKUP(CS$2-1,FIXTURES!$C$2:$NC$23,MATCH($C15,FIXTURES!$B$2:$B$23,0),0),IF(AND(HLOOKUP(CS$2,FIXTURES!$C$2:$NC$23,MATCH($C15,FIXTURES!$B$2:$B$23,0),0)="",HLOOKUP(CS$2+1,FIXTURES!$C$2:$NC$23,MATCH($C15,FIXTURES!$B$2:$B$23,0),0)=""),HLOOKUP(CS$2+2,FIXTURES!$C$2:$NC$23,MATCH($C15,FIXTURES!$B$2:$B$23,0),0),IF(HLOOKUP(CS$2+1,FIXTURES!$C$2:$NC$23,MATCH($C15,FIXTURES!$B$2:$B$23,0),0)="",HLOOKUP(CS$2,FIXTURES!$C$2:$NC$23,MATCH($C15,FIXTURES!$B$2:$B$23,0),0),HLOOKUP(CS$2+1,FIXTURES!$C$2:$NC$23,MATCH($C15,FIXTURES!$B$2:$B$23,0),0)))),IF(AND(HLOOKUP(CS$2,FIXTURES!$C$2:$NC$23,MATCH($C15,FIXTURES!$B$2:$B$23,0),0)="",HLOOKUP(CS$2+1,FIXTURES!$C$2:$NC$23,MATCH($C15,FIXTURES!$B$2:$B$23,0),0)=""),HLOOKUP(CS$2+2,FIXTURES!$C$2:$NC$23,MATCH($C15,FIXTURES!$B$2:$B$23,0),0),IF(HLOOKUP(CS$2+1,FIXTURES!$C$2:$NC$23,MATCH($C15,FIXTURES!$B$2:$B$23,0),0)="",HLOOKUP(CS$2,FIXTURES!$C$2:$NC$23,MATCH($C15,FIXTURES!$B$2:$B$23,0),0),HLOOKUP(CS$2+1,FIXTURES!$C$2:$NC$23,MATCH($C15,FIXTURES!$B$2:$B$23,0),0))))</f>
        <v/>
      </c>
      <c r="CT15" s="117" t="str">
        <f>IF(CT$1="SAT",IF(AND(HLOOKUP(CT$2,FIXTURES!$C$2:$NC$23,MATCH($C15,FIXTURES!$B$2:$B$23,0),0)="",HLOOKUP(CT$2+1,FIXTURES!$C$2:$NC$23,MATCH($C15,FIXTURES!$B$2:$B$23,0),0)="",HLOOKUP(CT$2+2,FIXTURES!$C$2:$NC$23,MATCH($C15,FIXTURES!$B$2:$B$23,0),0)=""),HLOOKUP(CT$2-1,FIXTURES!$C$2:$NC$23,MATCH($C15,FIXTURES!$B$2:$B$23,0),0),IF(AND(HLOOKUP(CT$2,FIXTURES!$C$2:$NC$23,MATCH($C15,FIXTURES!$B$2:$B$23,0),0)="",HLOOKUP(CT$2+1,FIXTURES!$C$2:$NC$23,MATCH($C15,FIXTURES!$B$2:$B$23,0),0)=""),HLOOKUP(CT$2+2,FIXTURES!$C$2:$NC$23,MATCH($C15,FIXTURES!$B$2:$B$23,0),0),IF(HLOOKUP(CT$2+1,FIXTURES!$C$2:$NC$23,MATCH($C15,FIXTURES!$B$2:$B$23,0),0)="",HLOOKUP(CT$2,FIXTURES!$C$2:$NC$23,MATCH($C15,FIXTURES!$B$2:$B$23,0),0),HLOOKUP(CT$2+1,FIXTURES!$C$2:$NC$23,MATCH($C15,FIXTURES!$B$2:$B$23,0),0)))),IF(AND(HLOOKUP(CT$2,FIXTURES!$C$2:$NC$23,MATCH($C15,FIXTURES!$B$2:$B$23,0),0)="",HLOOKUP(CT$2+1,FIXTURES!$C$2:$NC$23,MATCH($C15,FIXTURES!$B$2:$B$23,0),0)=""),HLOOKUP(CT$2+2,FIXTURES!$C$2:$NC$23,MATCH($C15,FIXTURES!$B$2:$B$23,0),0),IF(HLOOKUP(CT$2+1,FIXTURES!$C$2:$NC$23,MATCH($C15,FIXTURES!$B$2:$B$23,0),0)="",HLOOKUP(CT$2,FIXTURES!$C$2:$NC$23,MATCH($C15,FIXTURES!$B$2:$B$23,0),0),HLOOKUP(CT$2+1,FIXTURES!$C$2:$NC$23,MATCH($C15,FIXTURES!$B$2:$B$23,0),0))))</f>
        <v/>
      </c>
      <c r="CU15" s="117" t="str">
        <f>IF(CU$1="SAT",IF(AND(HLOOKUP(CU$2,FIXTURES!$C$2:$NC$23,MATCH($C15,FIXTURES!$B$2:$B$23,0),0)="",HLOOKUP(CU$2+1,FIXTURES!$C$2:$NC$23,MATCH($C15,FIXTURES!$B$2:$B$23,0),0)="",HLOOKUP(CU$2+2,FIXTURES!$C$2:$NC$23,MATCH($C15,FIXTURES!$B$2:$B$23,0),0)=""),HLOOKUP(CU$2-1,FIXTURES!$C$2:$NC$23,MATCH($C15,FIXTURES!$B$2:$B$23,0),0),IF(AND(HLOOKUP(CU$2,FIXTURES!$C$2:$NC$23,MATCH($C15,FIXTURES!$B$2:$B$23,0),0)="",HLOOKUP(CU$2+1,FIXTURES!$C$2:$NC$23,MATCH($C15,FIXTURES!$B$2:$B$23,0),0)=""),HLOOKUP(CU$2+2,FIXTURES!$C$2:$NC$23,MATCH($C15,FIXTURES!$B$2:$B$23,0),0),IF(HLOOKUP(CU$2+1,FIXTURES!$C$2:$NC$23,MATCH($C15,FIXTURES!$B$2:$B$23,0),0)="",HLOOKUP(CU$2,FIXTURES!$C$2:$NC$23,MATCH($C15,FIXTURES!$B$2:$B$23,0),0),HLOOKUP(CU$2+1,FIXTURES!$C$2:$NC$23,MATCH($C15,FIXTURES!$B$2:$B$23,0),0)))),IF(AND(HLOOKUP(CU$2,FIXTURES!$C$2:$NC$23,MATCH($C15,FIXTURES!$B$2:$B$23,0),0)="",HLOOKUP(CU$2+1,FIXTURES!$C$2:$NC$23,MATCH($C15,FIXTURES!$B$2:$B$23,0),0)=""),HLOOKUP(CU$2+2,FIXTURES!$C$2:$NC$23,MATCH($C15,FIXTURES!$B$2:$B$23,0),0),IF(HLOOKUP(CU$2+1,FIXTURES!$C$2:$NC$23,MATCH($C15,FIXTURES!$B$2:$B$23,0),0)="",HLOOKUP(CU$2,FIXTURES!$C$2:$NC$23,MATCH($C15,FIXTURES!$B$2:$B$23,0),0),HLOOKUP(CU$2+1,FIXTURES!$C$2:$NC$23,MATCH($C15,FIXTURES!$B$2:$B$23,0),0))))</f>
        <v/>
      </c>
      <c r="CV15" s="117" t="str">
        <f>IF(CV$1="SAT",IF(AND(HLOOKUP(CV$2,FIXTURES!$C$2:$NC$23,MATCH($C15,FIXTURES!$B$2:$B$23,0),0)="",HLOOKUP(CV$2+1,FIXTURES!$C$2:$NC$23,MATCH($C15,FIXTURES!$B$2:$B$23,0),0)="",HLOOKUP(CV$2+2,FIXTURES!$C$2:$NC$23,MATCH($C15,FIXTURES!$B$2:$B$23,0),0)=""),HLOOKUP(CV$2-1,FIXTURES!$C$2:$NC$23,MATCH($C15,FIXTURES!$B$2:$B$23,0),0),IF(AND(HLOOKUP(CV$2,FIXTURES!$C$2:$NC$23,MATCH($C15,FIXTURES!$B$2:$B$23,0),0)="",HLOOKUP(CV$2+1,FIXTURES!$C$2:$NC$23,MATCH($C15,FIXTURES!$B$2:$B$23,0),0)=""),HLOOKUP(CV$2+2,FIXTURES!$C$2:$NC$23,MATCH($C15,FIXTURES!$B$2:$B$23,0),0),IF(HLOOKUP(CV$2+1,FIXTURES!$C$2:$NC$23,MATCH($C15,FIXTURES!$B$2:$B$23,0),0)="",HLOOKUP(CV$2,FIXTURES!$C$2:$NC$23,MATCH($C15,FIXTURES!$B$2:$B$23,0),0),HLOOKUP(CV$2+1,FIXTURES!$C$2:$NC$23,MATCH($C15,FIXTURES!$B$2:$B$23,0),0)))),IF(AND(HLOOKUP(CV$2,FIXTURES!$C$2:$NC$23,MATCH($C15,FIXTURES!$B$2:$B$23,0),0)="",HLOOKUP(CV$2+1,FIXTURES!$C$2:$NC$23,MATCH($C15,FIXTURES!$B$2:$B$23,0),0)=""),HLOOKUP(CV$2+2,FIXTURES!$C$2:$NC$23,MATCH($C15,FIXTURES!$B$2:$B$23,0),0),IF(HLOOKUP(CV$2+1,FIXTURES!$C$2:$NC$23,MATCH($C15,FIXTURES!$B$2:$B$23,0),0)="",HLOOKUP(CV$2,FIXTURES!$C$2:$NC$23,MATCH($C15,FIXTURES!$B$2:$B$23,0),0),HLOOKUP(CV$2+1,FIXTURES!$C$2:$NC$23,MATCH($C15,FIXTURES!$B$2:$B$23,0),0))))</f>
        <v/>
      </c>
      <c r="CW15" s="117" t="str">
        <f>IF(CW$1="SAT",IF(AND(HLOOKUP(CW$2,FIXTURES!$C$2:$NC$23,MATCH($C15,FIXTURES!$B$2:$B$23,0),0)="",HLOOKUP(CW$2+1,FIXTURES!$C$2:$NC$23,MATCH($C15,FIXTURES!$B$2:$B$23,0),0)="",HLOOKUP(CW$2+2,FIXTURES!$C$2:$NC$23,MATCH($C15,FIXTURES!$B$2:$B$23,0),0)=""),HLOOKUP(CW$2-1,FIXTURES!$C$2:$NC$23,MATCH($C15,FIXTURES!$B$2:$B$23,0),0),IF(AND(HLOOKUP(CW$2,FIXTURES!$C$2:$NC$23,MATCH($C15,FIXTURES!$B$2:$B$23,0),0)="",HLOOKUP(CW$2+1,FIXTURES!$C$2:$NC$23,MATCH($C15,FIXTURES!$B$2:$B$23,0),0)=""),HLOOKUP(CW$2+2,FIXTURES!$C$2:$NC$23,MATCH($C15,FIXTURES!$B$2:$B$23,0),0),IF(HLOOKUP(CW$2+1,FIXTURES!$C$2:$NC$23,MATCH($C15,FIXTURES!$B$2:$B$23,0),0)="",HLOOKUP(CW$2,FIXTURES!$C$2:$NC$23,MATCH($C15,FIXTURES!$B$2:$B$23,0),0),HLOOKUP(CW$2+1,FIXTURES!$C$2:$NC$23,MATCH($C15,FIXTURES!$B$2:$B$23,0),0)))),IF(AND(HLOOKUP(CW$2,FIXTURES!$C$2:$NC$23,MATCH($C15,FIXTURES!$B$2:$B$23,0),0)="",HLOOKUP(CW$2+1,FIXTURES!$C$2:$NC$23,MATCH($C15,FIXTURES!$B$2:$B$23,0),0)=""),HLOOKUP(CW$2+2,FIXTURES!$C$2:$NC$23,MATCH($C15,FIXTURES!$B$2:$B$23,0),0),IF(HLOOKUP(CW$2+1,FIXTURES!$C$2:$NC$23,MATCH($C15,FIXTURES!$B$2:$B$23,0),0)="",HLOOKUP(CW$2,FIXTURES!$C$2:$NC$23,MATCH($C15,FIXTURES!$B$2:$B$23,0),0),HLOOKUP(CW$2+1,FIXTURES!$C$2:$NC$23,MATCH($C15,FIXTURES!$B$2:$B$23,0),0))))</f>
        <v/>
      </c>
      <c r="CX15" s="117" t="str">
        <f>IF(CX$1="SAT",IF(AND(HLOOKUP(CX$2,FIXTURES!$C$2:$NC$23,MATCH($C15,FIXTURES!$B$2:$B$23,0),0)="",HLOOKUP(CX$2+1,FIXTURES!$C$2:$NC$23,MATCH($C15,FIXTURES!$B$2:$B$23,0),0)="",HLOOKUP(CX$2+2,FIXTURES!$C$2:$NC$23,MATCH($C15,FIXTURES!$B$2:$B$23,0),0)=""),HLOOKUP(CX$2-1,FIXTURES!$C$2:$NC$23,MATCH($C15,FIXTURES!$B$2:$B$23,0),0),IF(AND(HLOOKUP(CX$2,FIXTURES!$C$2:$NC$23,MATCH($C15,FIXTURES!$B$2:$B$23,0),0)="",HLOOKUP(CX$2+1,FIXTURES!$C$2:$NC$23,MATCH($C15,FIXTURES!$B$2:$B$23,0),0)=""),HLOOKUP(CX$2+2,FIXTURES!$C$2:$NC$23,MATCH($C15,FIXTURES!$B$2:$B$23,0),0),IF(HLOOKUP(CX$2+1,FIXTURES!$C$2:$NC$23,MATCH($C15,FIXTURES!$B$2:$B$23,0),0)="",HLOOKUP(CX$2,FIXTURES!$C$2:$NC$23,MATCH($C15,FIXTURES!$B$2:$B$23,0),0),HLOOKUP(CX$2+1,FIXTURES!$C$2:$NC$23,MATCH($C15,FIXTURES!$B$2:$B$23,0),0)))),IF(AND(HLOOKUP(CX$2,FIXTURES!$C$2:$NC$23,MATCH($C15,FIXTURES!$B$2:$B$23,0),0)="",HLOOKUP(CX$2+1,FIXTURES!$C$2:$NC$23,MATCH($C15,FIXTURES!$B$2:$B$23,0),0)=""),HLOOKUP(CX$2+2,FIXTURES!$C$2:$NC$23,MATCH($C15,FIXTURES!$B$2:$B$23,0),0),IF(HLOOKUP(CX$2+1,FIXTURES!$C$2:$NC$23,MATCH($C15,FIXTURES!$B$2:$B$23,0),0)="",HLOOKUP(CX$2,FIXTURES!$C$2:$NC$23,MATCH($C15,FIXTURES!$B$2:$B$23,0),0),HLOOKUP(CX$2+1,FIXTURES!$C$2:$NC$23,MATCH($C15,FIXTURES!$B$2:$B$23,0),0))))</f>
        <v/>
      </c>
      <c r="CY15" s="117" t="str">
        <f>IF(CY$1="SAT",IF(AND(HLOOKUP(CY$2,FIXTURES!$C$2:$NC$23,MATCH($C15,FIXTURES!$B$2:$B$23,0),0)="",HLOOKUP(CY$2+1,FIXTURES!$C$2:$NC$23,MATCH($C15,FIXTURES!$B$2:$B$23,0),0)="",HLOOKUP(CY$2+2,FIXTURES!$C$2:$NC$23,MATCH($C15,FIXTURES!$B$2:$B$23,0),0)=""),HLOOKUP(CY$2-1,FIXTURES!$C$2:$NC$23,MATCH($C15,FIXTURES!$B$2:$B$23,0),0),IF(AND(HLOOKUP(CY$2,FIXTURES!$C$2:$NC$23,MATCH($C15,FIXTURES!$B$2:$B$23,0),0)="",HLOOKUP(CY$2+1,FIXTURES!$C$2:$NC$23,MATCH($C15,FIXTURES!$B$2:$B$23,0),0)=""),HLOOKUP(CY$2+2,FIXTURES!$C$2:$NC$23,MATCH($C15,FIXTURES!$B$2:$B$23,0),0),IF(HLOOKUP(CY$2+1,FIXTURES!$C$2:$NC$23,MATCH($C15,FIXTURES!$B$2:$B$23,0),0)="",HLOOKUP(CY$2,FIXTURES!$C$2:$NC$23,MATCH($C15,FIXTURES!$B$2:$B$23,0),0),HLOOKUP(CY$2+1,FIXTURES!$C$2:$NC$23,MATCH($C15,FIXTURES!$B$2:$B$23,0),0)))),IF(AND(HLOOKUP(CY$2,FIXTURES!$C$2:$NC$23,MATCH($C15,FIXTURES!$B$2:$B$23,0),0)="",HLOOKUP(CY$2+1,FIXTURES!$C$2:$NC$23,MATCH($C15,FIXTURES!$B$2:$B$23,0),0)=""),HLOOKUP(CY$2+2,FIXTURES!$C$2:$NC$23,MATCH($C15,FIXTURES!$B$2:$B$23,0),0),IF(HLOOKUP(CY$2+1,FIXTURES!$C$2:$NC$23,MATCH($C15,FIXTURES!$B$2:$B$23,0),0)="",HLOOKUP(CY$2,FIXTURES!$C$2:$NC$23,MATCH($C15,FIXTURES!$B$2:$B$23,0),0),HLOOKUP(CY$2+1,FIXTURES!$C$2:$NC$23,MATCH($C15,FIXTURES!$B$2:$B$23,0),0))))</f>
        <v/>
      </c>
      <c r="CZ15" s="117" t="str">
        <f>IF(CZ$1="SAT",IF(AND(HLOOKUP(CZ$2,FIXTURES!$C$2:$NC$23,MATCH($C15,FIXTURES!$B$2:$B$23,0),0)="",HLOOKUP(CZ$2+1,FIXTURES!$C$2:$NC$23,MATCH($C15,FIXTURES!$B$2:$B$23,0),0)="",HLOOKUP(CZ$2+2,FIXTURES!$C$2:$NC$23,MATCH($C15,FIXTURES!$B$2:$B$23,0),0)=""),HLOOKUP(CZ$2-1,FIXTURES!$C$2:$NC$23,MATCH($C15,FIXTURES!$B$2:$B$23,0),0),IF(AND(HLOOKUP(CZ$2,FIXTURES!$C$2:$NC$23,MATCH($C15,FIXTURES!$B$2:$B$23,0),0)="",HLOOKUP(CZ$2+1,FIXTURES!$C$2:$NC$23,MATCH($C15,FIXTURES!$B$2:$B$23,0),0)=""),HLOOKUP(CZ$2+2,FIXTURES!$C$2:$NC$23,MATCH($C15,FIXTURES!$B$2:$B$23,0),0),IF(HLOOKUP(CZ$2+1,FIXTURES!$C$2:$NC$23,MATCH($C15,FIXTURES!$B$2:$B$23,0),0)="",HLOOKUP(CZ$2,FIXTURES!$C$2:$NC$23,MATCH($C15,FIXTURES!$B$2:$B$23,0),0),HLOOKUP(CZ$2+1,FIXTURES!$C$2:$NC$23,MATCH($C15,FIXTURES!$B$2:$B$23,0),0)))),IF(AND(HLOOKUP(CZ$2,FIXTURES!$C$2:$NC$23,MATCH($C15,FIXTURES!$B$2:$B$23,0),0)="",HLOOKUP(CZ$2+1,FIXTURES!$C$2:$NC$23,MATCH($C15,FIXTURES!$B$2:$B$23,0),0)=""),HLOOKUP(CZ$2+2,FIXTURES!$C$2:$NC$23,MATCH($C15,FIXTURES!$B$2:$B$23,0),0),IF(HLOOKUP(CZ$2+1,FIXTURES!$C$2:$NC$23,MATCH($C15,FIXTURES!$B$2:$B$23,0),0)="",HLOOKUP(CZ$2,FIXTURES!$C$2:$NC$23,MATCH($C15,FIXTURES!$B$2:$B$23,0),0),HLOOKUP(CZ$2+1,FIXTURES!$C$2:$NC$23,MATCH($C15,FIXTURES!$B$2:$B$23,0),0))))</f>
        <v/>
      </c>
      <c r="DA15" s="117" t="str">
        <f>IF(DA$1="SAT",IF(AND(HLOOKUP(DA$2,FIXTURES!$C$2:$NC$23,MATCH($C15,FIXTURES!$B$2:$B$23,0),0)="",HLOOKUP(DA$2+1,FIXTURES!$C$2:$NC$23,MATCH($C15,FIXTURES!$B$2:$B$23,0),0)="",HLOOKUP(DA$2+2,FIXTURES!$C$2:$NC$23,MATCH($C15,FIXTURES!$B$2:$B$23,0),0)=""),HLOOKUP(DA$2-1,FIXTURES!$C$2:$NC$23,MATCH($C15,FIXTURES!$B$2:$B$23,0),0),IF(AND(HLOOKUP(DA$2,FIXTURES!$C$2:$NC$23,MATCH($C15,FIXTURES!$B$2:$B$23,0),0)="",HLOOKUP(DA$2+1,FIXTURES!$C$2:$NC$23,MATCH($C15,FIXTURES!$B$2:$B$23,0),0)=""),HLOOKUP(DA$2+2,FIXTURES!$C$2:$NC$23,MATCH($C15,FIXTURES!$B$2:$B$23,0),0),IF(HLOOKUP(DA$2+1,FIXTURES!$C$2:$NC$23,MATCH($C15,FIXTURES!$B$2:$B$23,0),0)="",HLOOKUP(DA$2,FIXTURES!$C$2:$NC$23,MATCH($C15,FIXTURES!$B$2:$B$23,0),0),HLOOKUP(DA$2+1,FIXTURES!$C$2:$NC$23,MATCH($C15,FIXTURES!$B$2:$B$23,0),0)))),IF(AND(HLOOKUP(DA$2,FIXTURES!$C$2:$NC$23,MATCH($C15,FIXTURES!$B$2:$B$23,0),0)="",HLOOKUP(DA$2+1,FIXTURES!$C$2:$NC$23,MATCH($C15,FIXTURES!$B$2:$B$23,0),0)=""),HLOOKUP(DA$2+2,FIXTURES!$C$2:$NC$23,MATCH($C15,FIXTURES!$B$2:$B$23,0),0),IF(HLOOKUP(DA$2+1,FIXTURES!$C$2:$NC$23,MATCH($C15,FIXTURES!$B$2:$B$23,0),0)="",HLOOKUP(DA$2,FIXTURES!$C$2:$NC$23,MATCH($C15,FIXTURES!$B$2:$B$23,0),0),HLOOKUP(DA$2+1,FIXTURES!$C$2:$NC$23,MATCH($C15,FIXTURES!$B$2:$B$23,0),0))))</f>
        <v/>
      </c>
      <c r="DB15" s="117" t="str">
        <f>IF(DB$1="SAT",IF(AND(HLOOKUP(DB$2,FIXTURES!$C$2:$NC$23,MATCH($C15,FIXTURES!$B$2:$B$23,0),0)="",HLOOKUP(DB$2+1,FIXTURES!$C$2:$NC$23,MATCH($C15,FIXTURES!$B$2:$B$23,0),0)="",HLOOKUP(DB$2+2,FIXTURES!$C$2:$NC$23,MATCH($C15,FIXTURES!$B$2:$B$23,0),0)=""),HLOOKUP(DB$2-1,FIXTURES!$C$2:$NC$23,MATCH($C15,FIXTURES!$B$2:$B$23,0),0),IF(AND(HLOOKUP(DB$2,FIXTURES!$C$2:$NC$23,MATCH($C15,FIXTURES!$B$2:$B$23,0),0)="",HLOOKUP(DB$2+1,FIXTURES!$C$2:$NC$23,MATCH($C15,FIXTURES!$B$2:$B$23,0),0)=""),HLOOKUP(DB$2+2,FIXTURES!$C$2:$NC$23,MATCH($C15,FIXTURES!$B$2:$B$23,0),0),IF(HLOOKUP(DB$2+1,FIXTURES!$C$2:$NC$23,MATCH($C15,FIXTURES!$B$2:$B$23,0),0)="",HLOOKUP(DB$2,FIXTURES!$C$2:$NC$23,MATCH($C15,FIXTURES!$B$2:$B$23,0),0),HLOOKUP(DB$2+1,FIXTURES!$C$2:$NC$23,MATCH($C15,FIXTURES!$B$2:$B$23,0),0)))),IF(AND(HLOOKUP(DB$2,FIXTURES!$C$2:$NC$23,MATCH($C15,FIXTURES!$B$2:$B$23,0),0)="",HLOOKUP(DB$2+1,FIXTURES!$C$2:$NC$23,MATCH($C15,FIXTURES!$B$2:$B$23,0),0)=""),HLOOKUP(DB$2+2,FIXTURES!$C$2:$NC$23,MATCH($C15,FIXTURES!$B$2:$B$23,0),0),IF(HLOOKUP(DB$2+1,FIXTURES!$C$2:$NC$23,MATCH($C15,FIXTURES!$B$2:$B$23,0),0)="",HLOOKUP(DB$2,FIXTURES!$C$2:$NC$23,MATCH($C15,FIXTURES!$B$2:$B$23,0),0),HLOOKUP(DB$2+1,FIXTURES!$C$2:$NC$23,MATCH($C15,FIXTURES!$B$2:$B$23,0),0))))</f>
        <v/>
      </c>
      <c r="DC15" s="117" t="str">
        <f>IF(DC$1="SAT",IF(AND(HLOOKUP(DC$2,FIXTURES!$C$2:$NC$23,MATCH($C15,FIXTURES!$B$2:$B$23,0),0)="",HLOOKUP(DC$2+1,FIXTURES!$C$2:$NC$23,MATCH($C15,FIXTURES!$B$2:$B$23,0),0)="",HLOOKUP(DC$2+2,FIXTURES!$C$2:$NC$23,MATCH($C15,FIXTURES!$B$2:$B$23,0),0)=""),HLOOKUP(DC$2-1,FIXTURES!$C$2:$NC$23,MATCH($C15,FIXTURES!$B$2:$B$23,0),0),IF(AND(HLOOKUP(DC$2,FIXTURES!$C$2:$NC$23,MATCH($C15,FIXTURES!$B$2:$B$23,0),0)="",HLOOKUP(DC$2+1,FIXTURES!$C$2:$NC$23,MATCH($C15,FIXTURES!$B$2:$B$23,0),0)=""),HLOOKUP(DC$2+2,FIXTURES!$C$2:$NC$23,MATCH($C15,FIXTURES!$B$2:$B$23,0),0),IF(HLOOKUP(DC$2+1,FIXTURES!$C$2:$NC$23,MATCH($C15,FIXTURES!$B$2:$B$23,0),0)="",HLOOKUP(DC$2,FIXTURES!$C$2:$NC$23,MATCH($C15,FIXTURES!$B$2:$B$23,0),0),HLOOKUP(DC$2+1,FIXTURES!$C$2:$NC$23,MATCH($C15,FIXTURES!$B$2:$B$23,0),0)))),IF(AND(HLOOKUP(DC$2,FIXTURES!$C$2:$NC$23,MATCH($C15,FIXTURES!$B$2:$B$23,0),0)="",HLOOKUP(DC$2+1,FIXTURES!$C$2:$NC$23,MATCH($C15,FIXTURES!$B$2:$B$23,0),0)=""),HLOOKUP(DC$2+2,FIXTURES!$C$2:$NC$23,MATCH($C15,FIXTURES!$B$2:$B$23,0),0),IF(HLOOKUP(DC$2+1,FIXTURES!$C$2:$NC$23,MATCH($C15,FIXTURES!$B$2:$B$23,0),0)="",HLOOKUP(DC$2,FIXTURES!$C$2:$NC$23,MATCH($C15,FIXTURES!$B$2:$B$23,0),0),HLOOKUP(DC$2+1,FIXTURES!$C$2:$NC$23,MATCH($C15,FIXTURES!$B$2:$B$23,0),0))))</f>
        <v/>
      </c>
      <c r="DD15" s="116"/>
      <c r="DE15" s="102" t="str">
        <f>LEFT(HLOOKUP(DE$2,FIXTURES!$C$2:$NJ$23,MATCH($C15,FIXTURES!$B$2:$B$23,0),0),3)</f>
        <v/>
      </c>
      <c r="DF15" s="102" t="str">
        <f>IF(LEN(HLOOKUP(DE$2,FIXTURES!$C$2:$NJ$23,MATCH($C15,FIXTURES!$B$2:$B$23,0),0))=6,RIGHT(HLOOKUP(DE$2,FIXTURES!$C$2:$NJ$23,MATCH($C15,FIXTURES!$B$2:$B$23,0),0),3),"")</f>
        <v/>
      </c>
      <c r="DG15" s="102" t="str">
        <f>IF(LEN(HLOOKUP(DE$2,FIXTURES!$C$2:$NJ$23,MATCH($C15,FIXTURES!$B$2:$B$23,0),0))=9,RIGHT(HLOOKUP(DE$2,FIXTURES!$C$2:$NJ$23,MATCH($C15,FIXTURES!$B$2:$B$23,0),0),3),"")</f>
        <v/>
      </c>
      <c r="DH15" s="102" t="str">
        <f>IFERROR(IF(BGW!$F42=1,"",VLOOKUP($C15,BGW!$B$33:$E$52,MATCH($DH$2,BGW!$B$32:$E$32,0),0)),"")</f>
        <v/>
      </c>
      <c r="DI15" s="102" t="str">
        <f>IFERROR(IF(BGW!$F67=1,"",VLOOKUP($C15,BGW!$B$58:$E$77,MATCH($DI$2,BGW!$B$57:$E$57,0),0)),"")</f>
        <v>wol</v>
      </c>
      <c r="DJ15" s="102" t="str">
        <f>IFERROR(IF(BGW!$F92=1,"",VLOOKUP($C15,BGW!$B$83:$E$102,MATCH($DJ$2,BGW!$B$82:$E$82,0),0)),"")</f>
        <v>ful</v>
      </c>
      <c r="DK15" s="116"/>
    </row>
    <row r="16" spans="1:367" s="118" customFormat="1" ht="21.75" customHeight="1" x14ac:dyDescent="0.3">
      <c r="A16" s="103" t="s">
        <v>69</v>
      </c>
      <c r="B16" s="115">
        <f>VLOOKUP(A16,[1]Table!$B$1:$O$21,MATCH("xGD/90",[1]Table!$B$1:$O$1,0),0)</f>
        <v>-0.35</v>
      </c>
      <c r="C16" s="116" t="s">
        <v>10</v>
      </c>
      <c r="D16" s="117" t="str">
        <f>IF(D$1="SAT",IF(AND(HLOOKUP(D$2,FIXTURES!$C$2:$NC$23,MATCH($C16,FIXTURES!$B$2:$B$23,0),0)="",HLOOKUP(D$2+1,FIXTURES!$C$2:$NC$23,MATCH($C16,FIXTURES!$B$2:$B$23,0),0)="",HLOOKUP(D$2+2,FIXTURES!$C$2:$NC$23,MATCH($C16,FIXTURES!$B$2:$B$23,0),0)=""),HLOOKUP(D$2-1,FIXTURES!$C$2:$NC$23,MATCH($C16,FIXTURES!$B$2:$B$23,0),0),IF(AND(HLOOKUP(D$2,FIXTURES!$C$2:$NC$23,MATCH($C16,FIXTURES!$B$2:$B$23,0),0)="",HLOOKUP(D$2+1,FIXTURES!$C$2:$NC$23,MATCH($C16,FIXTURES!$B$2:$B$23,0),0)=""),HLOOKUP(D$2+2,FIXTURES!$C$2:$NC$23,MATCH($C16,FIXTURES!$B$2:$B$23,0),0),IF(HLOOKUP(D$2+1,FIXTURES!$C$2:$NC$23,MATCH($C16,FIXTURES!$B$2:$B$23,0),0)="",HLOOKUP(D$2,FIXTURES!$C$2:$NC$23,MATCH($C16,FIXTURES!$B$2:$B$23,0),0),HLOOKUP(D$2+1,FIXTURES!$C$2:$NC$23,MATCH($C16,FIXTURES!$B$2:$B$23,0),0)))),IF(AND(HLOOKUP(D$2,FIXTURES!$C$2:$NC$23,MATCH($C16,FIXTURES!$B$2:$B$23,0),0)="",HLOOKUP(D$2+1,FIXTURES!$C$2:$NC$23,MATCH($C16,FIXTURES!$B$2:$B$23,0),0)=""),HLOOKUP(D$2+2,FIXTURES!$C$2:$NC$23,MATCH($C16,FIXTURES!$B$2:$B$23,0),0),IF(HLOOKUP(D$2+1,FIXTURES!$C$2:$NC$23,MATCH($C16,FIXTURES!$B$2:$B$23,0),0)="",HLOOKUP(D$2,FIXTURES!$C$2:$NC$23,MATCH($C16,FIXTURES!$B$2:$B$23,0),0),HLOOKUP(D$2+1,FIXTURES!$C$2:$NC$23,MATCH($C16,FIXTURES!$B$2:$B$23,0),0))))</f>
        <v/>
      </c>
      <c r="E16" s="117" t="str">
        <f>IF(E$1="SAT",IF(AND(HLOOKUP(E$2,FIXTURES!$C$2:$NC$23,MATCH($C16,FIXTURES!$B$2:$B$23,0),0)="",HLOOKUP(E$2+1,FIXTURES!$C$2:$NC$23,MATCH($C16,FIXTURES!$B$2:$B$23,0),0)="",HLOOKUP(E$2+2,FIXTURES!$C$2:$NC$23,MATCH($C16,FIXTURES!$B$2:$B$23,0),0)=""),HLOOKUP(E$2-1,FIXTURES!$C$2:$NC$23,MATCH($C16,FIXTURES!$B$2:$B$23,0),0),IF(AND(HLOOKUP(E$2,FIXTURES!$C$2:$NC$23,MATCH($C16,FIXTURES!$B$2:$B$23,0),0)="",HLOOKUP(E$2+1,FIXTURES!$C$2:$NC$23,MATCH($C16,FIXTURES!$B$2:$B$23,0),0)=""),HLOOKUP(E$2+2,FIXTURES!$C$2:$NC$23,MATCH($C16,FIXTURES!$B$2:$B$23,0),0),IF(HLOOKUP(E$2+1,FIXTURES!$C$2:$NC$23,MATCH($C16,FIXTURES!$B$2:$B$23,0),0)="",HLOOKUP(E$2,FIXTURES!$C$2:$NC$23,MATCH($C16,FIXTURES!$B$2:$B$23,0),0),HLOOKUP(E$2+1,FIXTURES!$C$2:$NC$23,MATCH($C16,FIXTURES!$B$2:$B$23,0),0)))),IF(AND(HLOOKUP(E$2,FIXTURES!$C$2:$NC$23,MATCH($C16,FIXTURES!$B$2:$B$23,0),0)="",HLOOKUP(E$2+1,FIXTURES!$C$2:$NC$23,MATCH($C16,FIXTURES!$B$2:$B$23,0),0)=""),HLOOKUP(E$2+2,FIXTURES!$C$2:$NC$23,MATCH($C16,FIXTURES!$B$2:$B$23,0),0),IF(HLOOKUP(E$2+1,FIXTURES!$C$2:$NC$23,MATCH($C16,FIXTURES!$B$2:$B$23,0),0)="",HLOOKUP(E$2,FIXTURES!$C$2:$NC$23,MATCH($C16,FIXTURES!$B$2:$B$23,0),0),HLOOKUP(E$2+1,FIXTURES!$C$2:$NC$23,MATCH($C16,FIXTURES!$B$2:$B$23,0),0))))</f>
        <v>BRE</v>
      </c>
      <c r="F16" s="117" t="str">
        <f>IF(F$1="SAT",IF(AND(HLOOKUP(F$2,FIXTURES!$C$2:$NC$23,MATCH($C16,FIXTURES!$B$2:$B$23,0),0)="",HLOOKUP(F$2+1,FIXTURES!$C$2:$NC$23,MATCH($C16,FIXTURES!$B$2:$B$23,0),0)="",HLOOKUP(F$2+2,FIXTURES!$C$2:$NC$23,MATCH($C16,FIXTURES!$B$2:$B$23,0),0)=""),HLOOKUP(F$2-1,FIXTURES!$C$2:$NC$23,MATCH($C16,FIXTURES!$B$2:$B$23,0),0),IF(AND(HLOOKUP(F$2,FIXTURES!$C$2:$NC$23,MATCH($C16,FIXTURES!$B$2:$B$23,0),0)="",HLOOKUP(F$2+1,FIXTURES!$C$2:$NC$23,MATCH($C16,FIXTURES!$B$2:$B$23,0),0)=""),HLOOKUP(F$2+2,FIXTURES!$C$2:$NC$23,MATCH($C16,FIXTURES!$B$2:$B$23,0),0),IF(HLOOKUP(F$2+1,FIXTURES!$C$2:$NC$23,MATCH($C16,FIXTURES!$B$2:$B$23,0),0)="",HLOOKUP(F$2,FIXTURES!$C$2:$NC$23,MATCH($C16,FIXTURES!$B$2:$B$23,0),0),HLOOKUP(F$2+1,FIXTURES!$C$2:$NC$23,MATCH($C16,FIXTURES!$B$2:$B$23,0),0)))),IF(AND(HLOOKUP(F$2,FIXTURES!$C$2:$NC$23,MATCH($C16,FIXTURES!$B$2:$B$23,0),0)="",HLOOKUP(F$2+1,FIXTURES!$C$2:$NC$23,MATCH($C16,FIXTURES!$B$2:$B$23,0),0)=""),HLOOKUP(F$2+2,FIXTURES!$C$2:$NC$23,MATCH($C16,FIXTURES!$B$2:$B$23,0),0),IF(HLOOKUP(F$2+1,FIXTURES!$C$2:$NC$23,MATCH($C16,FIXTURES!$B$2:$B$23,0),0)="",HLOOKUP(F$2,FIXTURES!$C$2:$NC$23,MATCH($C16,FIXTURES!$B$2:$B$23,0),0),HLOOKUP(F$2+1,FIXTURES!$C$2:$NC$23,MATCH($C16,FIXTURES!$B$2:$B$23,0),0))))</f>
        <v/>
      </c>
      <c r="G16" s="117" t="str">
        <f>IF(G$1="SAT",IF(AND(HLOOKUP(G$2,FIXTURES!$C$2:$NC$23,MATCH($C16,FIXTURES!$B$2:$B$23,0),0)="",HLOOKUP(G$2+1,FIXTURES!$C$2:$NC$23,MATCH($C16,FIXTURES!$B$2:$B$23,0),0)="",HLOOKUP(G$2+2,FIXTURES!$C$2:$NC$23,MATCH($C16,FIXTURES!$B$2:$B$23,0),0)=""),HLOOKUP(G$2-1,FIXTURES!$C$2:$NC$23,MATCH($C16,FIXTURES!$B$2:$B$23,0),0),IF(AND(HLOOKUP(G$2,FIXTURES!$C$2:$NC$23,MATCH($C16,FIXTURES!$B$2:$B$23,0),0)="",HLOOKUP(G$2+1,FIXTURES!$C$2:$NC$23,MATCH($C16,FIXTURES!$B$2:$B$23,0),0)=""),HLOOKUP(G$2+2,FIXTURES!$C$2:$NC$23,MATCH($C16,FIXTURES!$B$2:$B$23,0),0),IF(HLOOKUP(G$2+1,FIXTURES!$C$2:$NC$23,MATCH($C16,FIXTURES!$B$2:$B$23,0),0)="",HLOOKUP(G$2,FIXTURES!$C$2:$NC$23,MATCH($C16,FIXTURES!$B$2:$B$23,0),0),HLOOKUP(G$2+1,FIXTURES!$C$2:$NC$23,MATCH($C16,FIXTURES!$B$2:$B$23,0),0)))),IF(AND(HLOOKUP(G$2,FIXTURES!$C$2:$NC$23,MATCH($C16,FIXTURES!$B$2:$B$23,0),0)="",HLOOKUP(G$2+1,FIXTURES!$C$2:$NC$23,MATCH($C16,FIXTURES!$B$2:$B$23,0),0)=""),HLOOKUP(G$2+2,FIXTURES!$C$2:$NC$23,MATCH($C16,FIXTURES!$B$2:$B$23,0),0),IF(HLOOKUP(G$2+1,FIXTURES!$C$2:$NC$23,MATCH($C16,FIXTURES!$B$2:$B$23,0),0)="",HLOOKUP(G$2,FIXTURES!$C$2:$NC$23,MATCH($C16,FIXTURES!$B$2:$B$23,0),0),HLOOKUP(G$2+1,FIXTURES!$C$2:$NC$23,MATCH($C16,FIXTURES!$B$2:$B$23,0),0))))</f>
        <v>ars</v>
      </c>
      <c r="H16" s="117" t="str">
        <f>IF(H$1="SAT",IF(AND(HLOOKUP(H$2,FIXTURES!$C$2:$NC$23,MATCH($C16,FIXTURES!$B$2:$B$23,0),0)="",HLOOKUP(H$2+1,FIXTURES!$C$2:$NC$23,MATCH($C16,FIXTURES!$B$2:$B$23,0),0)="",HLOOKUP(H$2+2,FIXTURES!$C$2:$NC$23,MATCH($C16,FIXTURES!$B$2:$B$23,0),0)=""),HLOOKUP(H$2-1,FIXTURES!$C$2:$NC$23,MATCH($C16,FIXTURES!$B$2:$B$23,0),0),IF(AND(HLOOKUP(H$2,FIXTURES!$C$2:$NC$23,MATCH($C16,FIXTURES!$B$2:$B$23,0),0)="",HLOOKUP(H$2+1,FIXTURES!$C$2:$NC$23,MATCH($C16,FIXTURES!$B$2:$B$23,0),0)=""),HLOOKUP(H$2+2,FIXTURES!$C$2:$NC$23,MATCH($C16,FIXTURES!$B$2:$B$23,0),0),IF(HLOOKUP(H$2+1,FIXTURES!$C$2:$NC$23,MATCH($C16,FIXTURES!$B$2:$B$23,0),0)="",HLOOKUP(H$2,FIXTURES!$C$2:$NC$23,MATCH($C16,FIXTURES!$B$2:$B$23,0),0),HLOOKUP(H$2+1,FIXTURES!$C$2:$NC$23,MATCH($C16,FIXTURES!$B$2:$B$23,0),0)))),IF(AND(HLOOKUP(H$2,FIXTURES!$C$2:$NC$23,MATCH($C16,FIXTURES!$B$2:$B$23,0),0)="",HLOOKUP(H$2+1,FIXTURES!$C$2:$NC$23,MATCH($C16,FIXTURES!$B$2:$B$23,0),0)=""),HLOOKUP(H$2+2,FIXTURES!$C$2:$NC$23,MATCH($C16,FIXTURES!$B$2:$B$23,0),0),IF(HLOOKUP(H$2+1,FIXTURES!$C$2:$NC$23,MATCH($C16,FIXTURES!$B$2:$B$23,0),0)="",HLOOKUP(H$2,FIXTURES!$C$2:$NC$23,MATCH($C16,FIXTURES!$B$2:$B$23,0),0),HLOOKUP(H$2+1,FIXTURES!$C$2:$NC$23,MATCH($C16,FIXTURES!$B$2:$B$23,0),0))))</f>
        <v/>
      </c>
      <c r="I16" s="117" t="str">
        <f>IF(I$1="SAT",IF(AND(HLOOKUP(I$2,FIXTURES!$C$2:$NC$23,MATCH($C16,FIXTURES!$B$2:$B$23,0),0)="",HLOOKUP(I$2+1,FIXTURES!$C$2:$NC$23,MATCH($C16,FIXTURES!$B$2:$B$23,0),0)="",HLOOKUP(I$2+2,FIXTURES!$C$2:$NC$23,MATCH($C16,FIXTURES!$B$2:$B$23,0),0)=""),HLOOKUP(I$2-1,FIXTURES!$C$2:$NC$23,MATCH($C16,FIXTURES!$B$2:$B$23,0),0),IF(AND(HLOOKUP(I$2,FIXTURES!$C$2:$NC$23,MATCH($C16,FIXTURES!$B$2:$B$23,0),0)="",HLOOKUP(I$2+1,FIXTURES!$C$2:$NC$23,MATCH($C16,FIXTURES!$B$2:$B$23,0),0)=""),HLOOKUP(I$2+2,FIXTURES!$C$2:$NC$23,MATCH($C16,FIXTURES!$B$2:$B$23,0),0),IF(HLOOKUP(I$2+1,FIXTURES!$C$2:$NC$23,MATCH($C16,FIXTURES!$B$2:$B$23,0),0)="",HLOOKUP(I$2,FIXTURES!$C$2:$NC$23,MATCH($C16,FIXTURES!$B$2:$B$23,0),0),HLOOKUP(I$2+1,FIXTURES!$C$2:$NC$23,MATCH($C16,FIXTURES!$B$2:$B$23,0),0)))),IF(AND(HLOOKUP(I$2,FIXTURES!$C$2:$NC$23,MATCH($C16,FIXTURES!$B$2:$B$23,0),0)="",HLOOKUP(I$2+1,FIXTURES!$C$2:$NC$23,MATCH($C16,FIXTURES!$B$2:$B$23,0),0)=""),HLOOKUP(I$2+2,FIXTURES!$C$2:$NC$23,MATCH($C16,FIXTURES!$B$2:$B$23,0),0),IF(HLOOKUP(I$2+1,FIXTURES!$C$2:$NC$23,MATCH($C16,FIXTURES!$B$2:$B$23,0),0)="",HLOOKUP(I$2,FIXTURES!$C$2:$NC$23,MATCH($C16,FIXTURES!$B$2:$B$23,0),0),HLOOKUP(I$2+1,FIXTURES!$C$2:$NC$23,MATCH($C16,FIXTURES!$B$2:$B$23,0),0))))</f>
        <v>SOU</v>
      </c>
      <c r="J16" s="117" t="str">
        <f>IF(J$1="SAT",IF(AND(HLOOKUP(J$2,FIXTURES!$C$2:$NC$23,MATCH($C16,FIXTURES!$B$2:$B$23,0),0)="",HLOOKUP(J$2+1,FIXTURES!$C$2:$NC$23,MATCH($C16,FIXTURES!$B$2:$B$23,0),0)="",HLOOKUP(J$2+2,FIXTURES!$C$2:$NC$23,MATCH($C16,FIXTURES!$B$2:$B$23,0),0)=""),HLOOKUP(J$2-1,FIXTURES!$C$2:$NC$23,MATCH($C16,FIXTURES!$B$2:$B$23,0),0),IF(AND(HLOOKUP(J$2,FIXTURES!$C$2:$NC$23,MATCH($C16,FIXTURES!$B$2:$B$23,0),0)="",HLOOKUP(J$2+1,FIXTURES!$C$2:$NC$23,MATCH($C16,FIXTURES!$B$2:$B$23,0),0)=""),HLOOKUP(J$2+2,FIXTURES!$C$2:$NC$23,MATCH($C16,FIXTURES!$B$2:$B$23,0),0),IF(HLOOKUP(J$2+1,FIXTURES!$C$2:$NC$23,MATCH($C16,FIXTURES!$B$2:$B$23,0),0)="",HLOOKUP(J$2,FIXTURES!$C$2:$NC$23,MATCH($C16,FIXTURES!$B$2:$B$23,0),0),HLOOKUP(J$2+1,FIXTURES!$C$2:$NC$23,MATCH($C16,FIXTURES!$B$2:$B$23,0),0)))),IF(AND(HLOOKUP(J$2,FIXTURES!$C$2:$NC$23,MATCH($C16,FIXTURES!$B$2:$B$23,0),0)="",HLOOKUP(J$2+1,FIXTURES!$C$2:$NC$23,MATCH($C16,FIXTURES!$B$2:$B$23,0),0)=""),HLOOKUP(J$2+2,FIXTURES!$C$2:$NC$23,MATCH($C16,FIXTURES!$B$2:$B$23,0),0),IF(HLOOKUP(J$2+1,FIXTURES!$C$2:$NC$23,MATCH($C16,FIXTURES!$B$2:$B$23,0),0)="",HLOOKUP(J$2,FIXTURES!$C$2:$NC$23,MATCH($C16,FIXTURES!$B$2:$B$23,0),0),HLOOKUP(J$2+1,FIXTURES!$C$2:$NC$23,MATCH($C16,FIXTURES!$B$2:$B$23,0),0))))</f>
        <v>Stockport</v>
      </c>
      <c r="K16" s="117" t="str">
        <f>IF(K$1="SAT",IF(AND(HLOOKUP(K$2,FIXTURES!$C$2:$NC$23,MATCH($C16,FIXTURES!$B$2:$B$23,0),0)="",HLOOKUP(K$2+1,FIXTURES!$C$2:$NC$23,MATCH($C16,FIXTURES!$B$2:$B$23,0),0)="",HLOOKUP(K$2+2,FIXTURES!$C$2:$NC$23,MATCH($C16,FIXTURES!$B$2:$B$23,0),0)=""),HLOOKUP(K$2-1,FIXTURES!$C$2:$NC$23,MATCH($C16,FIXTURES!$B$2:$B$23,0),0),IF(AND(HLOOKUP(K$2,FIXTURES!$C$2:$NC$23,MATCH($C16,FIXTURES!$B$2:$B$23,0),0)="",HLOOKUP(K$2+1,FIXTURES!$C$2:$NC$23,MATCH($C16,FIXTURES!$B$2:$B$23,0),0)=""),HLOOKUP(K$2+2,FIXTURES!$C$2:$NC$23,MATCH($C16,FIXTURES!$B$2:$B$23,0),0),IF(HLOOKUP(K$2+1,FIXTURES!$C$2:$NC$23,MATCH($C16,FIXTURES!$B$2:$B$23,0),0)="",HLOOKUP(K$2,FIXTURES!$C$2:$NC$23,MATCH($C16,FIXTURES!$B$2:$B$23,0),0),HLOOKUP(K$2+1,FIXTURES!$C$2:$NC$23,MATCH($C16,FIXTURES!$B$2:$B$23,0),0)))),IF(AND(HLOOKUP(K$2,FIXTURES!$C$2:$NC$23,MATCH($C16,FIXTURES!$B$2:$B$23,0),0)="",HLOOKUP(K$2+1,FIXTURES!$C$2:$NC$23,MATCH($C16,FIXTURES!$B$2:$B$23,0),0)=""),HLOOKUP(K$2+2,FIXTURES!$C$2:$NC$23,MATCH($C16,FIXTURES!$B$2:$B$23,0),0),IF(HLOOKUP(K$2+1,FIXTURES!$C$2:$NC$23,MATCH($C16,FIXTURES!$B$2:$B$23,0),0)="",HLOOKUP(K$2,FIXTURES!$C$2:$NC$23,MATCH($C16,FIXTURES!$B$2:$B$23,0),0),HLOOKUP(K$2+1,FIXTURES!$C$2:$NC$23,MATCH($C16,FIXTURES!$B$2:$B$23,0),0))))</f>
        <v>che</v>
      </c>
      <c r="L16" s="117" t="str">
        <f>IF(L$1="SAT",IF(AND(HLOOKUP(L$2,FIXTURES!$C$2:$NC$23,MATCH($C16,FIXTURES!$B$2:$B$23,0),0)="",HLOOKUP(L$2+1,FIXTURES!$C$2:$NC$23,MATCH($C16,FIXTURES!$B$2:$B$23,0),0)="",HLOOKUP(L$2+2,FIXTURES!$C$2:$NC$23,MATCH($C16,FIXTURES!$B$2:$B$23,0),0)=""),HLOOKUP(L$2-1,FIXTURES!$C$2:$NC$23,MATCH($C16,FIXTURES!$B$2:$B$23,0),0),IF(AND(HLOOKUP(L$2,FIXTURES!$C$2:$NC$23,MATCH($C16,FIXTURES!$B$2:$B$23,0),0)="",HLOOKUP(L$2+1,FIXTURES!$C$2:$NC$23,MATCH($C16,FIXTURES!$B$2:$B$23,0),0)=""),HLOOKUP(L$2+2,FIXTURES!$C$2:$NC$23,MATCH($C16,FIXTURES!$B$2:$B$23,0),0),IF(HLOOKUP(L$2+1,FIXTURES!$C$2:$NC$23,MATCH($C16,FIXTURES!$B$2:$B$23,0),0)="",HLOOKUP(L$2,FIXTURES!$C$2:$NC$23,MATCH($C16,FIXTURES!$B$2:$B$23,0),0),HLOOKUP(L$2+1,FIXTURES!$C$2:$NC$23,MATCH($C16,FIXTURES!$B$2:$B$23,0),0)))),IF(AND(HLOOKUP(L$2,FIXTURES!$C$2:$NC$23,MATCH($C16,FIXTURES!$B$2:$B$23,0),0)="",HLOOKUP(L$2+1,FIXTURES!$C$2:$NC$23,MATCH($C16,FIXTURES!$B$2:$B$23,0),0)=""),HLOOKUP(L$2+2,FIXTURES!$C$2:$NC$23,MATCH($C16,FIXTURES!$B$2:$B$23,0),0),IF(HLOOKUP(L$2+1,FIXTURES!$C$2:$NC$23,MATCH($C16,FIXTURES!$B$2:$B$23,0),0)="",HLOOKUP(L$2,FIXTURES!$C$2:$NC$23,MATCH($C16,FIXTURES!$B$2:$B$23,0),0),HLOOKUP(L$2+1,FIXTURES!$C$2:$NC$23,MATCH($C16,FIXTURES!$B$2:$B$23,0),0))))</f>
        <v>MUN</v>
      </c>
      <c r="M16" s="117" t="str">
        <f>IF(M$1="SAT",IF(AND(HLOOKUP(M$2,FIXTURES!$C$2:$NC$23,MATCH($C16,FIXTURES!$B$2:$B$23,0),0)="",HLOOKUP(M$2+1,FIXTURES!$C$2:$NC$23,MATCH($C16,FIXTURES!$B$2:$B$23,0),0)="",HLOOKUP(M$2+2,FIXTURES!$C$2:$NC$23,MATCH($C16,FIXTURES!$B$2:$B$23,0),0)=""),HLOOKUP(M$2-1,FIXTURES!$C$2:$NC$23,MATCH($C16,FIXTURES!$B$2:$B$23,0),0),IF(AND(HLOOKUP(M$2,FIXTURES!$C$2:$NC$23,MATCH($C16,FIXTURES!$B$2:$B$23,0),0)="",HLOOKUP(M$2+1,FIXTURES!$C$2:$NC$23,MATCH($C16,FIXTURES!$B$2:$B$23,0),0)=""),HLOOKUP(M$2+2,FIXTURES!$C$2:$NC$23,MATCH($C16,FIXTURES!$B$2:$B$23,0),0),IF(HLOOKUP(M$2+1,FIXTURES!$C$2:$NC$23,MATCH($C16,FIXTURES!$B$2:$B$23,0),0)="",HLOOKUP(M$2,FIXTURES!$C$2:$NC$23,MATCH($C16,FIXTURES!$B$2:$B$23,0),0),HLOOKUP(M$2+1,FIXTURES!$C$2:$NC$23,MATCH($C16,FIXTURES!$B$2:$B$23,0),0)))),IF(AND(HLOOKUP(M$2,FIXTURES!$C$2:$NC$23,MATCH($C16,FIXTURES!$B$2:$B$23,0),0)="",HLOOKUP(M$2+1,FIXTURES!$C$2:$NC$23,MATCH($C16,FIXTURES!$B$2:$B$23,0),0)=""),HLOOKUP(M$2+2,FIXTURES!$C$2:$NC$23,MATCH($C16,FIXTURES!$B$2:$B$23,0),0),IF(HLOOKUP(M$2+1,FIXTURES!$C$2:$NC$23,MATCH($C16,FIXTURES!$B$2:$B$23,0),0)="",HLOOKUP(M$2,FIXTURES!$C$2:$NC$23,MATCH($C16,FIXTURES!$B$2:$B$23,0),0),HLOOKUP(M$2+1,FIXTURES!$C$2:$NC$23,MATCH($C16,FIXTURES!$B$2:$B$23,0),0))))</f>
        <v>bha</v>
      </c>
      <c r="N16" s="117" t="str">
        <f>IF(N$1="SAT",IF(AND(HLOOKUP(N$2,FIXTURES!$C$2:$NC$23,MATCH($C16,FIXTURES!$B$2:$B$23,0),0)="",HLOOKUP(N$2+1,FIXTURES!$C$2:$NC$23,MATCH($C16,FIXTURES!$B$2:$B$23,0),0)="",HLOOKUP(N$2+2,FIXTURES!$C$2:$NC$23,MATCH($C16,FIXTURES!$B$2:$B$23,0),0)=""),HLOOKUP(N$2-1,FIXTURES!$C$2:$NC$23,MATCH($C16,FIXTURES!$B$2:$B$23,0),0),IF(AND(HLOOKUP(N$2,FIXTURES!$C$2:$NC$23,MATCH($C16,FIXTURES!$B$2:$B$23,0),0)="",HLOOKUP(N$2+1,FIXTURES!$C$2:$NC$23,MATCH($C16,FIXTURES!$B$2:$B$23,0),0)=""),HLOOKUP(N$2+2,FIXTURES!$C$2:$NC$23,MATCH($C16,FIXTURES!$B$2:$B$23,0),0),IF(HLOOKUP(N$2+1,FIXTURES!$C$2:$NC$23,MATCH($C16,FIXTURES!$B$2:$B$23,0),0)="",HLOOKUP(N$2,FIXTURES!$C$2:$NC$23,MATCH($C16,FIXTURES!$B$2:$B$23,0),0),HLOOKUP(N$2+1,FIXTURES!$C$2:$NC$23,MATCH($C16,FIXTURES!$B$2:$B$23,0),0)))),IF(AND(HLOOKUP(N$2,FIXTURES!$C$2:$NC$23,MATCH($C16,FIXTURES!$B$2:$B$23,0),0)="",HLOOKUP(N$2+1,FIXTURES!$C$2:$NC$23,MATCH($C16,FIXTURES!$B$2:$B$23,0),0)=""),HLOOKUP(N$2+2,FIXTURES!$C$2:$NC$23,MATCH($C16,FIXTURES!$B$2:$B$23,0),0),IF(HLOOKUP(N$2+1,FIXTURES!$C$2:$NC$23,MATCH($C16,FIXTURES!$B$2:$B$23,0),0)="",HLOOKUP(N$2,FIXTURES!$C$2:$NC$23,MATCH($C16,FIXTURES!$B$2:$B$23,0),0),HLOOKUP(N$2+1,FIXTURES!$C$2:$NC$23,MATCH($C16,FIXTURES!$B$2:$B$23,0),0))))</f>
        <v/>
      </c>
      <c r="O16" s="117" t="str">
        <f>IF(O$1="SAT",IF(AND(HLOOKUP(O$2,FIXTURES!$C$2:$NC$23,MATCH($C16,FIXTURES!$B$2:$B$23,0),0)="",HLOOKUP(O$2+1,FIXTURES!$C$2:$NC$23,MATCH($C16,FIXTURES!$B$2:$B$23,0),0)="",HLOOKUP(O$2+2,FIXTURES!$C$2:$NC$23,MATCH($C16,FIXTURES!$B$2:$B$23,0),0)=""),HLOOKUP(O$2-1,FIXTURES!$C$2:$NC$23,MATCH($C16,FIXTURES!$B$2:$B$23,0),0),IF(AND(HLOOKUP(O$2,FIXTURES!$C$2:$NC$23,MATCH($C16,FIXTURES!$B$2:$B$23,0),0)="",HLOOKUP(O$2+1,FIXTURES!$C$2:$NC$23,MATCH($C16,FIXTURES!$B$2:$B$23,0),0)=""),HLOOKUP(O$2+2,FIXTURES!$C$2:$NC$23,MATCH($C16,FIXTURES!$B$2:$B$23,0),0),IF(HLOOKUP(O$2+1,FIXTURES!$C$2:$NC$23,MATCH($C16,FIXTURES!$B$2:$B$23,0),0)="",HLOOKUP(O$2,FIXTURES!$C$2:$NC$23,MATCH($C16,FIXTURES!$B$2:$B$23,0),0),HLOOKUP(O$2+1,FIXTURES!$C$2:$NC$23,MATCH($C16,FIXTURES!$B$2:$B$23,0),0)))),IF(AND(HLOOKUP(O$2,FIXTURES!$C$2:$NC$23,MATCH($C16,FIXTURES!$B$2:$B$23,0),0)="",HLOOKUP(O$2+1,FIXTURES!$C$2:$NC$23,MATCH($C16,FIXTURES!$B$2:$B$23,0),0)=""),HLOOKUP(O$2+2,FIXTURES!$C$2:$NC$23,MATCH($C16,FIXTURES!$B$2:$B$23,0),0),IF(HLOOKUP(O$2+1,FIXTURES!$C$2:$NC$23,MATCH($C16,FIXTURES!$B$2:$B$23,0),0)="",HLOOKUP(O$2,FIXTURES!$C$2:$NC$23,MATCH($C16,FIXTURES!$B$2:$B$23,0),0),HLOOKUP(O$2+1,FIXTURES!$C$2:$NC$23,MATCH($C16,FIXTURES!$B$2:$B$23,0),0))))</f>
        <v/>
      </c>
      <c r="P16" s="117" t="str">
        <f>IF(P$1="SAT",IF(AND(HLOOKUP(P$2,FIXTURES!$C$2:$NC$23,MATCH($C16,FIXTURES!$B$2:$B$23,0),0)="",HLOOKUP(P$2+1,FIXTURES!$C$2:$NC$23,MATCH($C16,FIXTURES!$B$2:$B$23,0),0)="",HLOOKUP(P$2+2,FIXTURES!$C$2:$NC$23,MATCH($C16,FIXTURES!$B$2:$B$23,0),0)=""),HLOOKUP(P$2-1,FIXTURES!$C$2:$NC$23,MATCH($C16,FIXTURES!$B$2:$B$23,0),0),IF(AND(HLOOKUP(P$2,FIXTURES!$C$2:$NC$23,MATCH($C16,FIXTURES!$B$2:$B$23,0),0)="",HLOOKUP(P$2+1,FIXTURES!$C$2:$NC$23,MATCH($C16,FIXTURES!$B$2:$B$23,0),0)=""),HLOOKUP(P$2+2,FIXTURES!$C$2:$NC$23,MATCH($C16,FIXTURES!$B$2:$B$23,0),0),IF(HLOOKUP(P$2+1,FIXTURES!$C$2:$NC$23,MATCH($C16,FIXTURES!$B$2:$B$23,0),0)="",HLOOKUP(P$2,FIXTURES!$C$2:$NC$23,MATCH($C16,FIXTURES!$B$2:$B$23,0),0),HLOOKUP(P$2+1,FIXTURES!$C$2:$NC$23,MATCH($C16,FIXTURES!$B$2:$B$23,0),0)))),IF(AND(HLOOKUP(P$2,FIXTURES!$C$2:$NC$23,MATCH($C16,FIXTURES!$B$2:$B$23,0),0)="",HLOOKUP(P$2+1,FIXTURES!$C$2:$NC$23,MATCH($C16,FIXTURES!$B$2:$B$23,0),0)=""),HLOOKUP(P$2+2,FIXTURES!$C$2:$NC$23,MATCH($C16,FIXTURES!$B$2:$B$23,0),0),IF(HLOOKUP(P$2+1,FIXTURES!$C$2:$NC$23,MATCH($C16,FIXTURES!$B$2:$B$23,0),0)="",HLOOKUP(P$2,FIXTURES!$C$2:$NC$23,MATCH($C16,FIXTURES!$B$2:$B$23,0),0),HLOOKUP(P$2+1,FIXTURES!$C$2:$NC$23,MATCH($C16,FIXTURES!$B$2:$B$23,0),0))))</f>
        <v/>
      </c>
      <c r="Q16" s="117" t="str">
        <f>IF(Q$1="SAT",IF(AND(HLOOKUP(Q$2,FIXTURES!$C$2:$NC$23,MATCH($C16,FIXTURES!$B$2:$B$23,0),0)="",HLOOKUP(Q$2+1,FIXTURES!$C$2:$NC$23,MATCH($C16,FIXTURES!$B$2:$B$23,0),0)="",HLOOKUP(Q$2+2,FIXTURES!$C$2:$NC$23,MATCH($C16,FIXTURES!$B$2:$B$23,0),0)=""),HLOOKUP(Q$2-1,FIXTURES!$C$2:$NC$23,MATCH($C16,FIXTURES!$B$2:$B$23,0),0),IF(AND(HLOOKUP(Q$2,FIXTURES!$C$2:$NC$23,MATCH($C16,FIXTURES!$B$2:$B$23,0),0)="",HLOOKUP(Q$2+1,FIXTURES!$C$2:$NC$23,MATCH($C16,FIXTURES!$B$2:$B$23,0),0)=""),HLOOKUP(Q$2+2,FIXTURES!$C$2:$NC$23,MATCH($C16,FIXTURES!$B$2:$B$23,0),0),IF(HLOOKUP(Q$2+1,FIXTURES!$C$2:$NC$23,MATCH($C16,FIXTURES!$B$2:$B$23,0),0)="",HLOOKUP(Q$2,FIXTURES!$C$2:$NC$23,MATCH($C16,FIXTURES!$B$2:$B$23,0),0),HLOOKUP(Q$2+1,FIXTURES!$C$2:$NC$23,MATCH($C16,FIXTURES!$B$2:$B$23,0),0)))),IF(AND(HLOOKUP(Q$2,FIXTURES!$C$2:$NC$23,MATCH($C16,FIXTURES!$B$2:$B$23,0),0)="",HLOOKUP(Q$2+1,FIXTURES!$C$2:$NC$23,MATCH($C16,FIXTURES!$B$2:$B$23,0),0)=""),HLOOKUP(Q$2+2,FIXTURES!$C$2:$NC$23,MATCH($C16,FIXTURES!$B$2:$B$23,0),0),IF(HLOOKUP(Q$2+1,FIXTURES!$C$2:$NC$23,MATCH($C16,FIXTURES!$B$2:$B$23,0),0)="",HLOOKUP(Q$2,FIXTURES!$C$2:$NC$23,MATCH($C16,FIXTURES!$B$2:$B$23,0),0),HLOOKUP(Q$2+1,FIXTURES!$C$2:$NC$23,MATCH($C16,FIXTURES!$B$2:$B$23,0),0))))</f>
        <v>tot</v>
      </c>
      <c r="R16" s="117" t="str">
        <f>IF(R$1="SAT",IF(AND(HLOOKUP(R$2,FIXTURES!$C$2:$NC$23,MATCH($C16,FIXTURES!$B$2:$B$23,0),0)="",HLOOKUP(R$2+1,FIXTURES!$C$2:$NC$23,MATCH($C16,FIXTURES!$B$2:$B$23,0),0)="",HLOOKUP(R$2+2,FIXTURES!$C$2:$NC$23,MATCH($C16,FIXTURES!$B$2:$B$23,0),0)=""),HLOOKUP(R$2-1,FIXTURES!$C$2:$NC$23,MATCH($C16,FIXTURES!$B$2:$B$23,0),0),IF(AND(HLOOKUP(R$2,FIXTURES!$C$2:$NC$23,MATCH($C16,FIXTURES!$B$2:$B$23,0),0)="",HLOOKUP(R$2+1,FIXTURES!$C$2:$NC$23,MATCH($C16,FIXTURES!$B$2:$B$23,0),0)=""),HLOOKUP(R$2+2,FIXTURES!$C$2:$NC$23,MATCH($C16,FIXTURES!$B$2:$B$23,0),0),IF(HLOOKUP(R$2+1,FIXTURES!$C$2:$NC$23,MATCH($C16,FIXTURES!$B$2:$B$23,0),0)="",HLOOKUP(R$2,FIXTURES!$C$2:$NC$23,MATCH($C16,FIXTURES!$B$2:$B$23,0),0),HLOOKUP(R$2+1,FIXTURES!$C$2:$NC$23,MATCH($C16,FIXTURES!$B$2:$B$23,0),0)))),IF(AND(HLOOKUP(R$2,FIXTURES!$C$2:$NC$23,MATCH($C16,FIXTURES!$B$2:$B$23,0),0)="",HLOOKUP(R$2+1,FIXTURES!$C$2:$NC$23,MATCH($C16,FIXTURES!$B$2:$B$23,0),0)=""),HLOOKUP(R$2+2,FIXTURES!$C$2:$NC$23,MATCH($C16,FIXTURES!$B$2:$B$23,0),0),IF(HLOOKUP(R$2+1,FIXTURES!$C$2:$NC$23,MATCH($C16,FIXTURES!$B$2:$B$23,0),0)="",HLOOKUP(R$2,FIXTURES!$C$2:$NC$23,MATCH($C16,FIXTURES!$B$2:$B$23,0),0),HLOOKUP(R$2+1,FIXTURES!$C$2:$NC$23,MATCH($C16,FIXTURES!$B$2:$B$23,0),0))))</f>
        <v/>
      </c>
      <c r="S16" s="117" t="str">
        <f>IF(S$1="SAT",IF(AND(HLOOKUP(S$2,FIXTURES!$C$2:$NC$23,MATCH($C16,FIXTURES!$B$2:$B$23,0),0)="",HLOOKUP(S$2+1,FIXTURES!$C$2:$NC$23,MATCH($C16,FIXTURES!$B$2:$B$23,0),0)="",HLOOKUP(S$2+2,FIXTURES!$C$2:$NC$23,MATCH($C16,FIXTURES!$B$2:$B$23,0),0)=""),HLOOKUP(S$2-1,FIXTURES!$C$2:$NC$23,MATCH($C16,FIXTURES!$B$2:$B$23,0),0),IF(AND(HLOOKUP(S$2,FIXTURES!$C$2:$NC$23,MATCH($C16,FIXTURES!$B$2:$B$23,0),0)="",HLOOKUP(S$2+1,FIXTURES!$C$2:$NC$23,MATCH($C16,FIXTURES!$B$2:$B$23,0),0)=""),HLOOKUP(S$2+2,FIXTURES!$C$2:$NC$23,MATCH($C16,FIXTURES!$B$2:$B$23,0),0),IF(HLOOKUP(S$2+1,FIXTURES!$C$2:$NC$23,MATCH($C16,FIXTURES!$B$2:$B$23,0),0)="",HLOOKUP(S$2,FIXTURES!$C$2:$NC$23,MATCH($C16,FIXTURES!$B$2:$B$23,0),0),HLOOKUP(S$2+1,FIXTURES!$C$2:$NC$23,MATCH($C16,FIXTURES!$B$2:$B$23,0),0)))),IF(AND(HLOOKUP(S$2,FIXTURES!$C$2:$NC$23,MATCH($C16,FIXTURES!$B$2:$B$23,0),0)="",HLOOKUP(S$2+1,FIXTURES!$C$2:$NC$23,MATCH($C16,FIXTURES!$B$2:$B$23,0),0)=""),HLOOKUP(S$2+2,FIXTURES!$C$2:$NC$23,MATCH($C16,FIXTURES!$B$2:$B$23,0),0),IF(HLOOKUP(S$2+1,FIXTURES!$C$2:$NC$23,MATCH($C16,FIXTURES!$B$2:$B$23,0),0)="",HLOOKUP(S$2,FIXTURES!$C$2:$NC$23,MATCH($C16,FIXTURES!$B$2:$B$23,0),0),HLOOKUP(S$2+1,FIXTURES!$C$2:$NC$23,MATCH($C16,FIXTURES!$B$2:$B$23,0),0))))</f>
        <v/>
      </c>
      <c r="T16" s="117" t="str">
        <f>IF(T$1="SAT",IF(AND(HLOOKUP(T$2,FIXTURES!$C$2:$NC$23,MATCH($C16,FIXTURES!$B$2:$B$23,0),0)="",HLOOKUP(T$2+1,FIXTURES!$C$2:$NC$23,MATCH($C16,FIXTURES!$B$2:$B$23,0),0)="",HLOOKUP(T$2+2,FIXTURES!$C$2:$NC$23,MATCH($C16,FIXTURES!$B$2:$B$23,0),0)=""),HLOOKUP(T$2-1,FIXTURES!$C$2:$NC$23,MATCH($C16,FIXTURES!$B$2:$B$23,0),0),IF(AND(HLOOKUP(T$2,FIXTURES!$C$2:$NC$23,MATCH($C16,FIXTURES!$B$2:$B$23,0),0)="",HLOOKUP(T$2+1,FIXTURES!$C$2:$NC$23,MATCH($C16,FIXTURES!$B$2:$B$23,0),0)=""),HLOOKUP(T$2+2,FIXTURES!$C$2:$NC$23,MATCH($C16,FIXTURES!$B$2:$B$23,0),0),IF(HLOOKUP(T$2+1,FIXTURES!$C$2:$NC$23,MATCH($C16,FIXTURES!$B$2:$B$23,0),0)="",HLOOKUP(T$2,FIXTURES!$C$2:$NC$23,MATCH($C16,FIXTURES!$B$2:$B$23,0),0),HLOOKUP(T$2+1,FIXTURES!$C$2:$NC$23,MATCH($C16,FIXTURES!$B$2:$B$23,0),0)))),IF(AND(HLOOKUP(T$2,FIXTURES!$C$2:$NC$23,MATCH($C16,FIXTURES!$B$2:$B$23,0),0)="",HLOOKUP(T$2+1,FIXTURES!$C$2:$NC$23,MATCH($C16,FIXTURES!$B$2:$B$23,0),0)=""),HLOOKUP(T$2+2,FIXTURES!$C$2:$NC$23,MATCH($C16,FIXTURES!$B$2:$B$23,0),0),IF(HLOOKUP(T$2+1,FIXTURES!$C$2:$NC$23,MATCH($C16,FIXTURES!$B$2:$B$23,0),0)="",HLOOKUP(T$2,FIXTURES!$C$2:$NC$23,MATCH($C16,FIXTURES!$B$2:$B$23,0),0),HLOOKUP(T$2+1,FIXTURES!$C$2:$NC$23,MATCH($C16,FIXTURES!$B$2:$B$23,0),0))))</f>
        <v/>
      </c>
      <c r="U16" s="117" t="str">
        <f>IF(U$1="SAT",IF(AND(HLOOKUP(U$2,FIXTURES!$C$2:$NC$23,MATCH($C16,FIXTURES!$B$2:$B$23,0),0)="",HLOOKUP(U$2+1,FIXTURES!$C$2:$NC$23,MATCH($C16,FIXTURES!$B$2:$B$23,0),0)="",HLOOKUP(U$2+2,FIXTURES!$C$2:$NC$23,MATCH($C16,FIXTURES!$B$2:$B$23,0),0)=""),HLOOKUP(U$2-1,FIXTURES!$C$2:$NC$23,MATCH($C16,FIXTURES!$B$2:$B$23,0),0),IF(AND(HLOOKUP(U$2,FIXTURES!$C$2:$NC$23,MATCH($C16,FIXTURES!$B$2:$B$23,0),0)="",HLOOKUP(U$2+1,FIXTURES!$C$2:$NC$23,MATCH($C16,FIXTURES!$B$2:$B$23,0),0)=""),HLOOKUP(U$2+2,FIXTURES!$C$2:$NC$23,MATCH($C16,FIXTURES!$B$2:$B$23,0),0),IF(HLOOKUP(U$2+1,FIXTURES!$C$2:$NC$23,MATCH($C16,FIXTURES!$B$2:$B$23,0),0)="",HLOOKUP(U$2,FIXTURES!$C$2:$NC$23,MATCH($C16,FIXTURES!$B$2:$B$23,0),0),HLOOKUP(U$2+1,FIXTURES!$C$2:$NC$23,MATCH($C16,FIXTURES!$B$2:$B$23,0),0)))),IF(AND(HLOOKUP(U$2,FIXTURES!$C$2:$NC$23,MATCH($C16,FIXTURES!$B$2:$B$23,0),0)="",HLOOKUP(U$2+1,FIXTURES!$C$2:$NC$23,MATCH($C16,FIXTURES!$B$2:$B$23,0),0)=""),HLOOKUP(U$2+2,FIXTURES!$C$2:$NC$23,MATCH($C16,FIXTURES!$B$2:$B$23,0),0),IF(HLOOKUP(U$2+1,FIXTURES!$C$2:$NC$23,MATCH($C16,FIXTURES!$B$2:$B$23,0),0)="",HLOOKUP(U$2,FIXTURES!$C$2:$NC$23,MATCH($C16,FIXTURES!$B$2:$B$23,0),0),HLOOKUP(U$2+1,FIXTURES!$C$2:$NC$23,MATCH($C16,FIXTURES!$B$2:$B$23,0),0))))</f>
        <v>NFO</v>
      </c>
      <c r="V16" s="117" t="str">
        <f>IF(V$1="SAT",IF(AND(HLOOKUP(V$2,FIXTURES!$C$2:$NC$23,MATCH($C16,FIXTURES!$B$2:$B$23,0),0)="",HLOOKUP(V$2+1,FIXTURES!$C$2:$NC$23,MATCH($C16,FIXTURES!$B$2:$B$23,0),0)="",HLOOKUP(V$2+2,FIXTURES!$C$2:$NC$23,MATCH($C16,FIXTURES!$B$2:$B$23,0),0)=""),HLOOKUP(V$2-1,FIXTURES!$C$2:$NC$23,MATCH($C16,FIXTURES!$B$2:$B$23,0),0),IF(AND(HLOOKUP(V$2,FIXTURES!$C$2:$NC$23,MATCH($C16,FIXTURES!$B$2:$B$23,0),0)="",HLOOKUP(V$2+1,FIXTURES!$C$2:$NC$23,MATCH($C16,FIXTURES!$B$2:$B$23,0),0)=""),HLOOKUP(V$2+2,FIXTURES!$C$2:$NC$23,MATCH($C16,FIXTURES!$B$2:$B$23,0),0),IF(HLOOKUP(V$2+1,FIXTURES!$C$2:$NC$23,MATCH($C16,FIXTURES!$B$2:$B$23,0),0)="",HLOOKUP(V$2,FIXTURES!$C$2:$NC$23,MATCH($C16,FIXTURES!$B$2:$B$23,0),0),HLOOKUP(V$2+1,FIXTURES!$C$2:$NC$23,MATCH($C16,FIXTURES!$B$2:$B$23,0),0)))),IF(AND(HLOOKUP(V$2,FIXTURES!$C$2:$NC$23,MATCH($C16,FIXTURES!$B$2:$B$23,0),0)="",HLOOKUP(V$2+1,FIXTURES!$C$2:$NC$23,MATCH($C16,FIXTURES!$B$2:$B$23,0),0)=""),HLOOKUP(V$2+2,FIXTURES!$C$2:$NC$23,MATCH($C16,FIXTURES!$B$2:$B$23,0),0),IF(HLOOKUP(V$2+1,FIXTURES!$C$2:$NC$23,MATCH($C16,FIXTURES!$B$2:$B$23,0),0)="",HLOOKUP(V$2,FIXTURES!$C$2:$NC$23,MATCH($C16,FIXTURES!$B$2:$B$23,0),0),HLOOKUP(V$2+1,FIXTURES!$C$2:$NC$23,MATCH($C16,FIXTURES!$B$2:$B$23,0),0))))</f>
        <v/>
      </c>
      <c r="W16" s="117" t="str">
        <f>IF(W$1="SAT",IF(AND(HLOOKUP(W$2,FIXTURES!$C$2:$NC$23,MATCH($C16,FIXTURES!$B$2:$B$23,0),0)="",HLOOKUP(W$2+1,FIXTURES!$C$2:$NC$23,MATCH($C16,FIXTURES!$B$2:$B$23,0),0)="",HLOOKUP(W$2+2,FIXTURES!$C$2:$NC$23,MATCH($C16,FIXTURES!$B$2:$B$23,0),0)=""),HLOOKUP(W$2-1,FIXTURES!$C$2:$NC$23,MATCH($C16,FIXTURES!$B$2:$B$23,0),0),IF(AND(HLOOKUP(W$2,FIXTURES!$C$2:$NC$23,MATCH($C16,FIXTURES!$B$2:$B$23,0),0)="",HLOOKUP(W$2+1,FIXTURES!$C$2:$NC$23,MATCH($C16,FIXTURES!$B$2:$B$23,0),0)=""),HLOOKUP(W$2+2,FIXTURES!$C$2:$NC$23,MATCH($C16,FIXTURES!$B$2:$B$23,0),0),IF(HLOOKUP(W$2+1,FIXTURES!$C$2:$NC$23,MATCH($C16,FIXTURES!$B$2:$B$23,0),0)="",HLOOKUP(W$2,FIXTURES!$C$2:$NC$23,MATCH($C16,FIXTURES!$B$2:$B$23,0),0),HLOOKUP(W$2+1,FIXTURES!$C$2:$NC$23,MATCH($C16,FIXTURES!$B$2:$B$23,0),0)))),IF(AND(HLOOKUP(W$2,FIXTURES!$C$2:$NC$23,MATCH($C16,FIXTURES!$B$2:$B$23,0),0)="",HLOOKUP(W$2+1,FIXTURES!$C$2:$NC$23,MATCH($C16,FIXTURES!$B$2:$B$23,0),0)=""),HLOOKUP(W$2+2,FIXTURES!$C$2:$NC$23,MATCH($C16,FIXTURES!$B$2:$B$23,0),0),IF(HLOOKUP(W$2+1,FIXTURES!$C$2:$NC$23,MATCH($C16,FIXTURES!$B$2:$B$23,0),0)="",HLOOKUP(W$2,FIXTURES!$C$2:$NC$23,MATCH($C16,FIXTURES!$B$2:$B$23,0),0),HLOOKUP(W$2+1,FIXTURES!$C$2:$NC$23,MATCH($C16,FIXTURES!$B$2:$B$23,0),0))))</f>
        <v>bou</v>
      </c>
      <c r="X16" s="117" t="str">
        <f>IF(X$1="SAT",IF(AND(HLOOKUP(X$2,FIXTURES!$C$2:$NC$23,MATCH($C16,FIXTURES!$B$2:$B$23,0),0)="",HLOOKUP(X$2+1,FIXTURES!$C$2:$NC$23,MATCH($C16,FIXTURES!$B$2:$B$23,0),0)="",HLOOKUP(X$2+2,FIXTURES!$C$2:$NC$23,MATCH($C16,FIXTURES!$B$2:$B$23,0),0)=""),HLOOKUP(X$2-1,FIXTURES!$C$2:$NC$23,MATCH($C16,FIXTURES!$B$2:$B$23,0),0),IF(AND(HLOOKUP(X$2,FIXTURES!$C$2:$NC$23,MATCH($C16,FIXTURES!$B$2:$B$23,0),0)="",HLOOKUP(X$2+1,FIXTURES!$C$2:$NC$23,MATCH($C16,FIXTURES!$B$2:$B$23,0),0)=""),HLOOKUP(X$2+2,FIXTURES!$C$2:$NC$23,MATCH($C16,FIXTURES!$B$2:$B$23,0),0),IF(HLOOKUP(X$2+1,FIXTURES!$C$2:$NC$23,MATCH($C16,FIXTURES!$B$2:$B$23,0),0)="",HLOOKUP(X$2,FIXTURES!$C$2:$NC$23,MATCH($C16,FIXTURES!$B$2:$B$23,0),0),HLOOKUP(X$2+1,FIXTURES!$C$2:$NC$23,MATCH($C16,FIXTURES!$B$2:$B$23,0),0)))),IF(AND(HLOOKUP(X$2,FIXTURES!$C$2:$NC$23,MATCH($C16,FIXTURES!$B$2:$B$23,0),0)="",HLOOKUP(X$2+1,FIXTURES!$C$2:$NC$23,MATCH($C16,FIXTURES!$B$2:$B$23,0),0)=""),HLOOKUP(X$2+2,FIXTURES!$C$2:$NC$23,MATCH($C16,FIXTURES!$B$2:$B$23,0),0),IF(HLOOKUP(X$2+1,FIXTURES!$C$2:$NC$23,MATCH($C16,FIXTURES!$B$2:$B$23,0),0)="",HLOOKUP(X$2,FIXTURES!$C$2:$NC$23,MATCH($C16,FIXTURES!$B$2:$B$23,0),0),HLOOKUP(X$2+1,FIXTURES!$C$2:$NC$23,MATCH($C16,FIXTURES!$B$2:$B$23,0),0))))</f>
        <v/>
      </c>
      <c r="Y16" s="117" t="str">
        <f>IF(Y$1="SAT",IF(AND(HLOOKUP(Y$2,FIXTURES!$C$2:$NC$23,MATCH($C16,FIXTURES!$B$2:$B$23,0),0)="",HLOOKUP(Y$2+1,FIXTURES!$C$2:$NC$23,MATCH($C16,FIXTURES!$B$2:$B$23,0),0)="",HLOOKUP(Y$2+2,FIXTURES!$C$2:$NC$23,MATCH($C16,FIXTURES!$B$2:$B$23,0),0)=""),HLOOKUP(Y$2-1,FIXTURES!$C$2:$NC$23,MATCH($C16,FIXTURES!$B$2:$B$23,0),0),IF(AND(HLOOKUP(Y$2,FIXTURES!$C$2:$NC$23,MATCH($C16,FIXTURES!$B$2:$B$23,0),0)="",HLOOKUP(Y$2+1,FIXTURES!$C$2:$NC$23,MATCH($C16,FIXTURES!$B$2:$B$23,0),0)=""),HLOOKUP(Y$2+2,FIXTURES!$C$2:$NC$23,MATCH($C16,FIXTURES!$B$2:$B$23,0),0),IF(HLOOKUP(Y$2+1,FIXTURES!$C$2:$NC$23,MATCH($C16,FIXTURES!$B$2:$B$23,0),0)="",HLOOKUP(Y$2,FIXTURES!$C$2:$NC$23,MATCH($C16,FIXTURES!$B$2:$B$23,0),0),HLOOKUP(Y$2+1,FIXTURES!$C$2:$NC$23,MATCH($C16,FIXTURES!$B$2:$B$23,0),0)))),IF(AND(HLOOKUP(Y$2,FIXTURES!$C$2:$NC$23,MATCH($C16,FIXTURES!$B$2:$B$23,0),0)="",HLOOKUP(Y$2+1,FIXTURES!$C$2:$NC$23,MATCH($C16,FIXTURES!$B$2:$B$23,0),0)=""),HLOOKUP(Y$2+2,FIXTURES!$C$2:$NC$23,MATCH($C16,FIXTURES!$B$2:$B$23,0),0),IF(HLOOKUP(Y$2+1,FIXTURES!$C$2:$NC$23,MATCH($C16,FIXTURES!$B$2:$B$23,0),0)="",HLOOKUP(Y$2,FIXTURES!$C$2:$NC$23,MATCH($C16,FIXTURES!$B$2:$B$23,0),0),HLOOKUP(Y$2+1,FIXTURES!$C$2:$NC$23,MATCH($C16,FIXTURES!$B$2:$B$23,0),0))))</f>
        <v>CRY</v>
      </c>
      <c r="Z16" s="117" t="str">
        <f>IF(Z$1="SAT",IF(AND(HLOOKUP(Z$2,FIXTURES!$C$2:$NC$23,MATCH($C16,FIXTURES!$B$2:$B$23,0),0)="",HLOOKUP(Z$2+1,FIXTURES!$C$2:$NC$23,MATCH($C16,FIXTURES!$B$2:$B$23,0),0)="",HLOOKUP(Z$2+2,FIXTURES!$C$2:$NC$23,MATCH($C16,FIXTURES!$B$2:$B$23,0),0)=""),HLOOKUP(Z$2-1,FIXTURES!$C$2:$NC$23,MATCH($C16,FIXTURES!$B$2:$B$23,0),0),IF(AND(HLOOKUP(Z$2,FIXTURES!$C$2:$NC$23,MATCH($C16,FIXTURES!$B$2:$B$23,0),0)="",HLOOKUP(Z$2+1,FIXTURES!$C$2:$NC$23,MATCH($C16,FIXTURES!$B$2:$B$23,0),0)=""),HLOOKUP(Z$2+2,FIXTURES!$C$2:$NC$23,MATCH($C16,FIXTURES!$B$2:$B$23,0),0),IF(HLOOKUP(Z$2+1,FIXTURES!$C$2:$NC$23,MATCH($C16,FIXTURES!$B$2:$B$23,0),0)="",HLOOKUP(Z$2,FIXTURES!$C$2:$NC$23,MATCH($C16,FIXTURES!$B$2:$B$23,0),0),HLOOKUP(Z$2+1,FIXTURES!$C$2:$NC$23,MATCH($C16,FIXTURES!$B$2:$B$23,0),0)))),IF(AND(HLOOKUP(Z$2,FIXTURES!$C$2:$NC$23,MATCH($C16,FIXTURES!$B$2:$B$23,0),0)="",HLOOKUP(Z$2+1,FIXTURES!$C$2:$NC$23,MATCH($C16,FIXTURES!$B$2:$B$23,0),0)=""),HLOOKUP(Z$2+2,FIXTURES!$C$2:$NC$23,MATCH($C16,FIXTURES!$B$2:$B$23,0),0),IF(HLOOKUP(Z$2+1,FIXTURES!$C$2:$NC$23,MATCH($C16,FIXTURES!$B$2:$B$23,0),0)="",HLOOKUP(Z$2,FIXTURES!$C$2:$NC$23,MATCH($C16,FIXTURES!$B$2:$B$23,0),0),HLOOKUP(Z$2+1,FIXTURES!$C$2:$NC$23,MATCH($C16,FIXTURES!$B$2:$B$23,0),0))))</f>
        <v>LEE</v>
      </c>
      <c r="AA16" s="117" t="str">
        <f>IF(AA$1="SAT",IF(AND(HLOOKUP(AA$2,FIXTURES!$C$2:$NC$23,MATCH($C16,FIXTURES!$B$2:$B$23,0),0)="",HLOOKUP(AA$2+1,FIXTURES!$C$2:$NC$23,MATCH($C16,FIXTURES!$B$2:$B$23,0),0)="",HLOOKUP(AA$2+2,FIXTURES!$C$2:$NC$23,MATCH($C16,FIXTURES!$B$2:$B$23,0),0)=""),HLOOKUP(AA$2-1,FIXTURES!$C$2:$NC$23,MATCH($C16,FIXTURES!$B$2:$B$23,0),0),IF(AND(HLOOKUP(AA$2,FIXTURES!$C$2:$NC$23,MATCH($C16,FIXTURES!$B$2:$B$23,0),0)="",HLOOKUP(AA$2+1,FIXTURES!$C$2:$NC$23,MATCH($C16,FIXTURES!$B$2:$B$23,0),0)=""),HLOOKUP(AA$2+2,FIXTURES!$C$2:$NC$23,MATCH($C16,FIXTURES!$B$2:$B$23,0),0),IF(HLOOKUP(AA$2+1,FIXTURES!$C$2:$NC$23,MATCH($C16,FIXTURES!$B$2:$B$23,0),0)="",HLOOKUP(AA$2,FIXTURES!$C$2:$NC$23,MATCH($C16,FIXTURES!$B$2:$B$23,0),0),HLOOKUP(AA$2+1,FIXTURES!$C$2:$NC$23,MATCH($C16,FIXTURES!$B$2:$B$23,0),0)))),IF(AND(HLOOKUP(AA$2,FIXTURES!$C$2:$NC$23,MATCH($C16,FIXTURES!$B$2:$B$23,0),0)="",HLOOKUP(AA$2+1,FIXTURES!$C$2:$NC$23,MATCH($C16,FIXTURES!$B$2:$B$23,0),0)=""),HLOOKUP(AA$2+2,FIXTURES!$C$2:$NC$23,MATCH($C16,FIXTURES!$B$2:$B$23,0),0),IF(HLOOKUP(AA$2+1,FIXTURES!$C$2:$NC$23,MATCH($C16,FIXTURES!$B$2:$B$23,0),0)="",HLOOKUP(AA$2,FIXTURES!$C$2:$NC$23,MATCH($C16,FIXTURES!$B$2:$B$23,0),0),HLOOKUP(AA$2+1,FIXTURES!$C$2:$NC$23,MATCH($C16,FIXTURES!$B$2:$B$23,0),0))))</f>
        <v>wol</v>
      </c>
      <c r="AB16" s="117" t="str">
        <f>IF(AB$1="SAT",IF(AND(HLOOKUP(AB$2,FIXTURES!$C$2:$NC$23,MATCH($C16,FIXTURES!$B$2:$B$23,0),0)="",HLOOKUP(AB$2+1,FIXTURES!$C$2:$NC$23,MATCH($C16,FIXTURES!$B$2:$B$23,0),0)="",HLOOKUP(AB$2+2,FIXTURES!$C$2:$NC$23,MATCH($C16,FIXTURES!$B$2:$B$23,0),0)=""),HLOOKUP(AB$2-1,FIXTURES!$C$2:$NC$23,MATCH($C16,FIXTURES!$B$2:$B$23,0),0),IF(AND(HLOOKUP(AB$2,FIXTURES!$C$2:$NC$23,MATCH($C16,FIXTURES!$B$2:$B$23,0),0)="",HLOOKUP(AB$2+1,FIXTURES!$C$2:$NC$23,MATCH($C16,FIXTURES!$B$2:$B$23,0),0)=""),HLOOKUP(AB$2+2,FIXTURES!$C$2:$NC$23,MATCH($C16,FIXTURES!$B$2:$B$23,0),0),IF(HLOOKUP(AB$2+1,FIXTURES!$C$2:$NC$23,MATCH($C16,FIXTURES!$B$2:$B$23,0),0)="",HLOOKUP(AB$2,FIXTURES!$C$2:$NC$23,MATCH($C16,FIXTURES!$B$2:$B$23,0),0),HLOOKUP(AB$2+1,FIXTURES!$C$2:$NC$23,MATCH($C16,FIXTURES!$B$2:$B$23,0),0)))),IF(AND(HLOOKUP(AB$2,FIXTURES!$C$2:$NC$23,MATCH($C16,FIXTURES!$B$2:$B$23,0),0)="",HLOOKUP(AB$2+1,FIXTURES!$C$2:$NC$23,MATCH($C16,FIXTURES!$B$2:$B$23,0),0)=""),HLOOKUP(AB$2+2,FIXTURES!$C$2:$NC$23,MATCH($C16,FIXTURES!$B$2:$B$23,0),0),IF(HLOOKUP(AB$2+1,FIXTURES!$C$2:$NC$23,MATCH($C16,FIXTURES!$B$2:$B$23,0),0)="",HLOOKUP(AB$2,FIXTURES!$C$2:$NC$23,MATCH($C16,FIXTURES!$B$2:$B$23,0),0),HLOOKUP(AB$2+1,FIXTURES!$C$2:$NC$23,MATCH($C16,FIXTURES!$B$2:$B$23,0),0))))</f>
        <v/>
      </c>
      <c r="AC16" s="117" t="str">
        <f>IF(AC$1="SAT",IF(AND(HLOOKUP(AC$2,FIXTURES!$C$2:$NC$23,MATCH($C16,FIXTURES!$B$2:$B$23,0),0)="",HLOOKUP(AC$2+1,FIXTURES!$C$2:$NC$23,MATCH($C16,FIXTURES!$B$2:$B$23,0),0)="",HLOOKUP(AC$2+2,FIXTURES!$C$2:$NC$23,MATCH($C16,FIXTURES!$B$2:$B$23,0),0)=""),HLOOKUP(AC$2-1,FIXTURES!$C$2:$NC$23,MATCH($C16,FIXTURES!$B$2:$B$23,0),0),IF(AND(HLOOKUP(AC$2,FIXTURES!$C$2:$NC$23,MATCH($C16,FIXTURES!$B$2:$B$23,0),0)="",HLOOKUP(AC$2+1,FIXTURES!$C$2:$NC$23,MATCH($C16,FIXTURES!$B$2:$B$23,0),0)=""),HLOOKUP(AC$2+2,FIXTURES!$C$2:$NC$23,MATCH($C16,FIXTURES!$B$2:$B$23,0),0),IF(HLOOKUP(AC$2+1,FIXTURES!$C$2:$NC$23,MATCH($C16,FIXTURES!$B$2:$B$23,0),0)="",HLOOKUP(AC$2,FIXTURES!$C$2:$NC$23,MATCH($C16,FIXTURES!$B$2:$B$23,0),0),HLOOKUP(AC$2+1,FIXTURES!$C$2:$NC$23,MATCH($C16,FIXTURES!$B$2:$B$23,0),0)))),IF(AND(HLOOKUP(AC$2,FIXTURES!$C$2:$NC$23,MATCH($C16,FIXTURES!$B$2:$B$23,0),0)="",HLOOKUP(AC$2+1,FIXTURES!$C$2:$NC$23,MATCH($C16,FIXTURES!$B$2:$B$23,0),0)=""),HLOOKUP(AC$2+2,FIXTURES!$C$2:$NC$23,MATCH($C16,FIXTURES!$B$2:$B$23,0),0),IF(HLOOKUP(AC$2+1,FIXTURES!$C$2:$NC$23,MATCH($C16,FIXTURES!$B$2:$B$23,0),0)="",HLOOKUP(AC$2,FIXTURES!$C$2:$NC$23,MATCH($C16,FIXTURES!$B$2:$B$23,0),0),HLOOKUP(AC$2+1,FIXTURES!$C$2:$NC$23,MATCH($C16,FIXTURES!$B$2:$B$23,0),0))))</f>
        <v>MCI</v>
      </c>
      <c r="AD16" s="117" t="str">
        <f>IF(AD$1="SAT",IF(AND(HLOOKUP(AD$2,FIXTURES!$C$2:$NC$23,MATCH($C16,FIXTURES!$B$2:$B$23,0),0)="",HLOOKUP(AD$2+1,FIXTURES!$C$2:$NC$23,MATCH($C16,FIXTURES!$B$2:$B$23,0),0)="",HLOOKUP(AD$2+2,FIXTURES!$C$2:$NC$23,MATCH($C16,FIXTURES!$B$2:$B$23,0),0)=""),HLOOKUP(AD$2-1,FIXTURES!$C$2:$NC$23,MATCH($C16,FIXTURES!$B$2:$B$23,0),0),IF(AND(HLOOKUP(AD$2,FIXTURES!$C$2:$NC$23,MATCH($C16,FIXTURES!$B$2:$B$23,0),0)="",HLOOKUP(AD$2+1,FIXTURES!$C$2:$NC$23,MATCH($C16,FIXTURES!$B$2:$B$23,0),0)=""),HLOOKUP(AD$2+2,FIXTURES!$C$2:$NC$23,MATCH($C16,FIXTURES!$B$2:$B$23,0),0),IF(HLOOKUP(AD$2+1,FIXTURES!$C$2:$NC$23,MATCH($C16,FIXTURES!$B$2:$B$23,0),0)="",HLOOKUP(AD$2,FIXTURES!$C$2:$NC$23,MATCH($C16,FIXTURES!$B$2:$B$23,0),0),HLOOKUP(AD$2+1,FIXTURES!$C$2:$NC$23,MATCH($C16,FIXTURES!$B$2:$B$23,0),0)))),IF(AND(HLOOKUP(AD$2,FIXTURES!$C$2:$NC$23,MATCH($C16,FIXTURES!$B$2:$B$23,0),0)="",HLOOKUP(AD$2+1,FIXTURES!$C$2:$NC$23,MATCH($C16,FIXTURES!$B$2:$B$23,0),0)=""),HLOOKUP(AD$2+2,FIXTURES!$C$2:$NC$23,MATCH($C16,FIXTURES!$B$2:$B$23,0),0),IF(HLOOKUP(AD$2+1,FIXTURES!$C$2:$NC$23,MATCH($C16,FIXTURES!$B$2:$B$23,0),0)="",HLOOKUP(AD$2,FIXTURES!$C$2:$NC$23,MATCH($C16,FIXTURES!$B$2:$B$23,0),0),HLOOKUP(AD$2+1,FIXTURES!$C$2:$NC$23,MATCH($C16,FIXTURES!$B$2:$B$23,0),0))))</f>
        <v/>
      </c>
      <c r="AE16" s="117" t="str">
        <f>IF(AE$1="SAT",IF(AND(HLOOKUP(AE$2,FIXTURES!$C$2:$NC$23,MATCH($C16,FIXTURES!$B$2:$B$23,0),0)="",HLOOKUP(AE$2+1,FIXTURES!$C$2:$NC$23,MATCH($C16,FIXTURES!$B$2:$B$23,0),0)="",HLOOKUP(AE$2+2,FIXTURES!$C$2:$NC$23,MATCH($C16,FIXTURES!$B$2:$B$23,0),0)=""),HLOOKUP(AE$2-1,FIXTURES!$C$2:$NC$23,MATCH($C16,FIXTURES!$B$2:$B$23,0),0),IF(AND(HLOOKUP(AE$2,FIXTURES!$C$2:$NC$23,MATCH($C16,FIXTURES!$B$2:$B$23,0),0)="",HLOOKUP(AE$2+1,FIXTURES!$C$2:$NC$23,MATCH($C16,FIXTURES!$B$2:$B$23,0),0)=""),HLOOKUP(AE$2+2,FIXTURES!$C$2:$NC$23,MATCH($C16,FIXTURES!$B$2:$B$23,0),0),IF(HLOOKUP(AE$2+1,FIXTURES!$C$2:$NC$23,MATCH($C16,FIXTURES!$B$2:$B$23,0),0)="",HLOOKUP(AE$2,FIXTURES!$C$2:$NC$23,MATCH($C16,FIXTURES!$B$2:$B$23,0),0),HLOOKUP(AE$2+1,FIXTURES!$C$2:$NC$23,MATCH($C16,FIXTURES!$B$2:$B$23,0),0)))),IF(AND(HLOOKUP(AE$2,FIXTURES!$C$2:$NC$23,MATCH($C16,FIXTURES!$B$2:$B$23,0),0)="",HLOOKUP(AE$2+1,FIXTURES!$C$2:$NC$23,MATCH($C16,FIXTURES!$B$2:$B$23,0),0)=""),HLOOKUP(AE$2+2,FIXTURES!$C$2:$NC$23,MATCH($C16,FIXTURES!$B$2:$B$23,0),0),IF(HLOOKUP(AE$2+1,FIXTURES!$C$2:$NC$23,MATCH($C16,FIXTURES!$B$2:$B$23,0),0)="",HLOOKUP(AE$2,FIXTURES!$C$2:$NC$23,MATCH($C16,FIXTURES!$B$2:$B$23,0),0),HLOOKUP(AE$2+1,FIXTURES!$C$2:$NC$23,MATCH($C16,FIXTURES!$B$2:$B$23,0),0))))</f>
        <v>eve</v>
      </c>
      <c r="AF16" s="117" t="str">
        <f>IF(AF$1="SAT",IF(AND(HLOOKUP(AF$2,FIXTURES!$C$2:$NC$23,MATCH($C16,FIXTURES!$B$2:$B$23,0),0)="",HLOOKUP(AF$2+1,FIXTURES!$C$2:$NC$23,MATCH($C16,FIXTURES!$B$2:$B$23,0),0)="",HLOOKUP(AF$2+2,FIXTURES!$C$2:$NC$23,MATCH($C16,FIXTURES!$B$2:$B$23,0),0)=""),HLOOKUP(AF$2-1,FIXTURES!$C$2:$NC$23,MATCH($C16,FIXTURES!$B$2:$B$23,0),0),IF(AND(HLOOKUP(AF$2,FIXTURES!$C$2:$NC$23,MATCH($C16,FIXTURES!$B$2:$B$23,0),0)="",HLOOKUP(AF$2+1,FIXTURES!$C$2:$NC$23,MATCH($C16,FIXTURES!$B$2:$B$23,0),0)=""),HLOOKUP(AF$2+2,FIXTURES!$C$2:$NC$23,MATCH($C16,FIXTURES!$B$2:$B$23,0),0),IF(HLOOKUP(AF$2+1,FIXTURES!$C$2:$NC$23,MATCH($C16,FIXTURES!$B$2:$B$23,0),0)="",HLOOKUP(AF$2,FIXTURES!$C$2:$NC$23,MATCH($C16,FIXTURES!$B$2:$B$23,0),0),HLOOKUP(AF$2+1,FIXTURES!$C$2:$NC$23,MATCH($C16,FIXTURES!$B$2:$B$23,0),0)))),IF(AND(HLOOKUP(AF$2,FIXTURES!$C$2:$NC$23,MATCH($C16,FIXTURES!$B$2:$B$23,0),0)="",HLOOKUP(AF$2+1,FIXTURES!$C$2:$NC$23,MATCH($C16,FIXTURES!$B$2:$B$23,0),0)=""),HLOOKUP(AF$2+2,FIXTURES!$C$2:$NC$23,MATCH($C16,FIXTURES!$B$2:$B$23,0),0),IF(HLOOKUP(AF$2+1,FIXTURES!$C$2:$NC$23,MATCH($C16,FIXTURES!$B$2:$B$23,0),0)="",HLOOKUP(AF$2,FIXTURES!$C$2:$NC$23,MATCH($C16,FIXTURES!$B$2:$B$23,0),0),HLOOKUP(AF$2+1,FIXTURES!$C$2:$NC$23,MATCH($C16,FIXTURES!$B$2:$B$23,0),0))))</f>
        <v>Newport County</v>
      </c>
      <c r="AG16" s="117" t="str">
        <f>IF(AG$1="SAT",IF(AND(HLOOKUP(AG$2,FIXTURES!$C$2:$NC$23,MATCH($C16,FIXTURES!$B$2:$B$23,0),0)="",HLOOKUP(AG$2+1,FIXTURES!$C$2:$NC$23,MATCH($C16,FIXTURES!$B$2:$B$23,0),0)="",HLOOKUP(AG$2+2,FIXTURES!$C$2:$NC$23,MATCH($C16,FIXTURES!$B$2:$B$23,0),0)=""),HLOOKUP(AG$2-1,FIXTURES!$C$2:$NC$23,MATCH($C16,FIXTURES!$B$2:$B$23,0),0),IF(AND(HLOOKUP(AG$2,FIXTURES!$C$2:$NC$23,MATCH($C16,FIXTURES!$B$2:$B$23,0),0)="",HLOOKUP(AG$2+1,FIXTURES!$C$2:$NC$23,MATCH($C16,FIXTURES!$B$2:$B$23,0),0)=""),HLOOKUP(AG$2+2,FIXTURES!$C$2:$NC$23,MATCH($C16,FIXTURES!$B$2:$B$23,0),0),IF(HLOOKUP(AG$2+1,FIXTURES!$C$2:$NC$23,MATCH($C16,FIXTURES!$B$2:$B$23,0),0)="",HLOOKUP(AG$2,FIXTURES!$C$2:$NC$23,MATCH($C16,FIXTURES!$B$2:$B$23,0),0),HLOOKUP(AG$2+1,FIXTURES!$C$2:$NC$23,MATCH($C16,FIXTURES!$B$2:$B$23,0),0)))),IF(AND(HLOOKUP(AG$2,FIXTURES!$C$2:$NC$23,MATCH($C16,FIXTURES!$B$2:$B$23,0),0)="",HLOOKUP(AG$2+1,FIXTURES!$C$2:$NC$23,MATCH($C16,FIXTURES!$B$2:$B$23,0),0)=""),HLOOKUP(AG$2+2,FIXTURES!$C$2:$NC$23,MATCH($C16,FIXTURES!$B$2:$B$23,0),0),IF(HLOOKUP(AG$2+1,FIXTURES!$C$2:$NC$23,MATCH($C16,FIXTURES!$B$2:$B$23,0),0)="",HLOOKUP(AG$2,FIXTURES!$C$2:$NC$23,MATCH($C16,FIXTURES!$B$2:$B$23,0),0),HLOOKUP(AG$2+1,FIXTURES!$C$2:$NC$23,MATCH($C16,FIXTURES!$B$2:$B$23,0),0))))</f>
        <v>whu</v>
      </c>
      <c r="AH16" s="117" t="str">
        <f>IF(AH$1="SAT",IF(AND(HLOOKUP(AH$2,FIXTURES!$C$2:$NC$23,MATCH($C16,FIXTURES!$B$2:$B$23,0),0)="",HLOOKUP(AH$2+1,FIXTURES!$C$2:$NC$23,MATCH($C16,FIXTURES!$B$2:$B$23,0),0)="",HLOOKUP(AH$2+2,FIXTURES!$C$2:$NC$23,MATCH($C16,FIXTURES!$B$2:$B$23,0),0)=""),HLOOKUP(AH$2-1,FIXTURES!$C$2:$NC$23,MATCH($C16,FIXTURES!$B$2:$B$23,0),0),IF(AND(HLOOKUP(AH$2,FIXTURES!$C$2:$NC$23,MATCH($C16,FIXTURES!$B$2:$B$23,0),0)="",HLOOKUP(AH$2+1,FIXTURES!$C$2:$NC$23,MATCH($C16,FIXTURES!$B$2:$B$23,0),0)=""),HLOOKUP(AH$2+2,FIXTURES!$C$2:$NC$23,MATCH($C16,FIXTURES!$B$2:$B$23,0),0),IF(HLOOKUP(AH$2+1,FIXTURES!$C$2:$NC$23,MATCH($C16,FIXTURES!$B$2:$B$23,0),0)="",HLOOKUP(AH$2,FIXTURES!$C$2:$NC$23,MATCH($C16,FIXTURES!$B$2:$B$23,0),0),HLOOKUP(AH$2+1,FIXTURES!$C$2:$NC$23,MATCH($C16,FIXTURES!$B$2:$B$23,0),0)))),IF(AND(HLOOKUP(AH$2,FIXTURES!$C$2:$NC$23,MATCH($C16,FIXTURES!$B$2:$B$23,0),0)="",HLOOKUP(AH$2+1,FIXTURES!$C$2:$NC$23,MATCH($C16,FIXTURES!$B$2:$B$23,0),0)=""),HLOOKUP(AH$2+2,FIXTURES!$C$2:$NC$23,MATCH($C16,FIXTURES!$B$2:$B$23,0),0),IF(HLOOKUP(AH$2+1,FIXTURES!$C$2:$NC$23,MATCH($C16,FIXTURES!$B$2:$B$23,0),0)="",HLOOKUP(AH$2,FIXTURES!$C$2:$NC$23,MATCH($C16,FIXTURES!$B$2:$B$23,0),0),HLOOKUP(AH$2+1,FIXTURES!$C$2:$NC$23,MATCH($C16,FIXTURES!$B$2:$B$23,0),0))))</f>
        <v/>
      </c>
      <c r="AI16" s="117" t="str">
        <f>IF(AI$1="SAT",IF(AND(HLOOKUP(AI$2,FIXTURES!$C$2:$NC$23,MATCH($C16,FIXTURES!$B$2:$B$23,0),0)="",HLOOKUP(AI$2+1,FIXTURES!$C$2:$NC$23,MATCH($C16,FIXTURES!$B$2:$B$23,0),0)="",HLOOKUP(AI$2+2,FIXTURES!$C$2:$NC$23,MATCH($C16,FIXTURES!$B$2:$B$23,0),0)=""),HLOOKUP(AI$2-1,FIXTURES!$C$2:$NC$23,MATCH($C16,FIXTURES!$B$2:$B$23,0),0),IF(AND(HLOOKUP(AI$2,FIXTURES!$C$2:$NC$23,MATCH($C16,FIXTURES!$B$2:$B$23,0),0)="",HLOOKUP(AI$2+1,FIXTURES!$C$2:$NC$23,MATCH($C16,FIXTURES!$B$2:$B$23,0),0)=""),HLOOKUP(AI$2+2,FIXTURES!$C$2:$NC$23,MATCH($C16,FIXTURES!$B$2:$B$23,0),0),IF(HLOOKUP(AI$2+1,FIXTURES!$C$2:$NC$23,MATCH($C16,FIXTURES!$B$2:$B$23,0),0)="",HLOOKUP(AI$2,FIXTURES!$C$2:$NC$23,MATCH($C16,FIXTURES!$B$2:$B$23,0),0),HLOOKUP(AI$2+1,FIXTURES!$C$2:$NC$23,MATCH($C16,FIXTURES!$B$2:$B$23,0),0)))),IF(AND(HLOOKUP(AI$2,FIXTURES!$C$2:$NC$23,MATCH($C16,FIXTURES!$B$2:$B$23,0),0)="",HLOOKUP(AI$2+1,FIXTURES!$C$2:$NC$23,MATCH($C16,FIXTURES!$B$2:$B$23,0),0)=""),HLOOKUP(AI$2+2,FIXTURES!$C$2:$NC$23,MATCH($C16,FIXTURES!$B$2:$B$23,0),0),IF(HLOOKUP(AI$2+1,FIXTURES!$C$2:$NC$23,MATCH($C16,FIXTURES!$B$2:$B$23,0),0)="",HLOOKUP(AI$2,FIXTURES!$C$2:$NC$23,MATCH($C16,FIXTURES!$B$2:$B$23,0),0),HLOOKUP(AI$2+1,FIXTURES!$C$2:$NC$23,MATCH($C16,FIXTURES!$B$2:$B$23,0),0))))</f>
        <v/>
      </c>
      <c r="AJ16" s="117" t="str">
        <f>IF(AJ$1="SAT",IF(AND(HLOOKUP(AJ$2,FIXTURES!$C$2:$NC$23,MATCH($C16,FIXTURES!$B$2:$B$23,0),0)="",HLOOKUP(AJ$2+1,FIXTURES!$C$2:$NC$23,MATCH($C16,FIXTURES!$B$2:$B$23,0),0)="",HLOOKUP(AJ$2+2,FIXTURES!$C$2:$NC$23,MATCH($C16,FIXTURES!$B$2:$B$23,0),0)=""),HLOOKUP(AJ$2-1,FIXTURES!$C$2:$NC$23,MATCH($C16,FIXTURES!$B$2:$B$23,0),0),IF(AND(HLOOKUP(AJ$2,FIXTURES!$C$2:$NC$23,MATCH($C16,FIXTURES!$B$2:$B$23,0),0)="",HLOOKUP(AJ$2+1,FIXTURES!$C$2:$NC$23,MATCH($C16,FIXTURES!$B$2:$B$23,0),0)=""),HLOOKUP(AJ$2+2,FIXTURES!$C$2:$NC$23,MATCH($C16,FIXTURES!$B$2:$B$23,0),0),IF(HLOOKUP(AJ$2+1,FIXTURES!$C$2:$NC$23,MATCH($C16,FIXTURES!$B$2:$B$23,0),0)="",HLOOKUP(AJ$2,FIXTURES!$C$2:$NC$23,MATCH($C16,FIXTURES!$B$2:$B$23,0),0),HLOOKUP(AJ$2+1,FIXTURES!$C$2:$NC$23,MATCH($C16,FIXTURES!$B$2:$B$23,0),0)))),IF(AND(HLOOKUP(AJ$2,FIXTURES!$C$2:$NC$23,MATCH($C16,FIXTURES!$B$2:$B$23,0),0)="",HLOOKUP(AJ$2+1,FIXTURES!$C$2:$NC$23,MATCH($C16,FIXTURES!$B$2:$B$23,0),0)=""),HLOOKUP(AJ$2+2,FIXTURES!$C$2:$NC$23,MATCH($C16,FIXTURES!$B$2:$B$23,0),0),IF(HLOOKUP(AJ$2+1,FIXTURES!$C$2:$NC$23,MATCH($C16,FIXTURES!$B$2:$B$23,0),0)="",HLOOKUP(AJ$2,FIXTURES!$C$2:$NC$23,MATCH($C16,FIXTURES!$B$2:$B$23,0),0),HLOOKUP(AJ$2+1,FIXTURES!$C$2:$NC$23,MATCH($C16,FIXTURES!$B$2:$B$23,0),0))))</f>
        <v/>
      </c>
      <c r="AK16" s="117" t="str">
        <f>IF(AK$1="SAT",IF(AND(HLOOKUP(AK$2,FIXTURES!$C$2:$NC$23,MATCH($C16,FIXTURES!$B$2:$B$23,0),0)="",HLOOKUP(AK$2+1,FIXTURES!$C$2:$NC$23,MATCH($C16,FIXTURES!$B$2:$B$23,0),0)="",HLOOKUP(AK$2+2,FIXTURES!$C$2:$NC$23,MATCH($C16,FIXTURES!$B$2:$B$23,0),0)=""),HLOOKUP(AK$2-1,FIXTURES!$C$2:$NC$23,MATCH($C16,FIXTURES!$B$2:$B$23,0),0),IF(AND(HLOOKUP(AK$2,FIXTURES!$C$2:$NC$23,MATCH($C16,FIXTURES!$B$2:$B$23,0),0)="",HLOOKUP(AK$2+1,FIXTURES!$C$2:$NC$23,MATCH($C16,FIXTURES!$B$2:$B$23,0),0)=""),HLOOKUP(AK$2+2,FIXTURES!$C$2:$NC$23,MATCH($C16,FIXTURES!$B$2:$B$23,0),0),IF(HLOOKUP(AK$2+1,FIXTURES!$C$2:$NC$23,MATCH($C16,FIXTURES!$B$2:$B$23,0),0)="",HLOOKUP(AK$2,FIXTURES!$C$2:$NC$23,MATCH($C16,FIXTURES!$B$2:$B$23,0),0),HLOOKUP(AK$2+1,FIXTURES!$C$2:$NC$23,MATCH($C16,FIXTURES!$B$2:$B$23,0),0)))),IF(AND(HLOOKUP(AK$2,FIXTURES!$C$2:$NC$23,MATCH($C16,FIXTURES!$B$2:$B$23,0),0)="",HLOOKUP(AK$2+1,FIXTURES!$C$2:$NC$23,MATCH($C16,FIXTURES!$B$2:$B$23,0),0)=""),HLOOKUP(AK$2+2,FIXTURES!$C$2:$NC$23,MATCH($C16,FIXTURES!$B$2:$B$23,0),0),IF(HLOOKUP(AK$2+1,FIXTURES!$C$2:$NC$23,MATCH($C16,FIXTURES!$B$2:$B$23,0),0)="",HLOOKUP(AK$2,FIXTURES!$C$2:$NC$23,MATCH($C16,FIXTURES!$B$2:$B$23,0),0),HLOOKUP(AK$2+1,FIXTURES!$C$2:$NC$23,MATCH($C16,FIXTURES!$B$2:$B$23,0),0))))</f>
        <v/>
      </c>
      <c r="AL16" s="117" t="str">
        <f>IF(AL$1="SAT",IF(AND(HLOOKUP(AL$2,FIXTURES!$C$2:$NC$23,MATCH($C16,FIXTURES!$B$2:$B$23,0),0)="",HLOOKUP(AL$2+1,FIXTURES!$C$2:$NC$23,MATCH($C16,FIXTURES!$B$2:$B$23,0),0)="",HLOOKUP(AL$2+2,FIXTURES!$C$2:$NC$23,MATCH($C16,FIXTURES!$B$2:$B$23,0),0)=""),HLOOKUP(AL$2-1,FIXTURES!$C$2:$NC$23,MATCH($C16,FIXTURES!$B$2:$B$23,0),0),IF(AND(HLOOKUP(AL$2,FIXTURES!$C$2:$NC$23,MATCH($C16,FIXTURES!$B$2:$B$23,0),0)="",HLOOKUP(AL$2+1,FIXTURES!$C$2:$NC$23,MATCH($C16,FIXTURES!$B$2:$B$23,0),0)=""),HLOOKUP(AL$2+2,FIXTURES!$C$2:$NC$23,MATCH($C16,FIXTURES!$B$2:$B$23,0),0),IF(HLOOKUP(AL$2+1,FIXTURES!$C$2:$NC$23,MATCH($C16,FIXTURES!$B$2:$B$23,0),0)="",HLOOKUP(AL$2,FIXTURES!$C$2:$NC$23,MATCH($C16,FIXTURES!$B$2:$B$23,0),0),HLOOKUP(AL$2+1,FIXTURES!$C$2:$NC$23,MATCH($C16,FIXTURES!$B$2:$B$23,0),0)))),IF(AND(HLOOKUP(AL$2,FIXTURES!$C$2:$NC$23,MATCH($C16,FIXTURES!$B$2:$B$23,0),0)="",HLOOKUP(AL$2+1,FIXTURES!$C$2:$NC$23,MATCH($C16,FIXTURES!$B$2:$B$23,0),0)=""),HLOOKUP(AL$2+2,FIXTURES!$C$2:$NC$23,MATCH($C16,FIXTURES!$B$2:$B$23,0),0),IF(HLOOKUP(AL$2+1,FIXTURES!$C$2:$NC$23,MATCH($C16,FIXTURES!$B$2:$B$23,0),0)="",HLOOKUP(AL$2,FIXTURES!$C$2:$NC$23,MATCH($C16,FIXTURES!$B$2:$B$23,0),0),HLOOKUP(AL$2+1,FIXTURES!$C$2:$NC$23,MATCH($C16,FIXTURES!$B$2:$B$23,0),0))))</f>
        <v/>
      </c>
      <c r="AM16" s="117" t="str">
        <f>IF(AM$1="SAT",IF(AND(HLOOKUP(AM$2,FIXTURES!$C$2:$NC$23,MATCH($C16,FIXTURES!$B$2:$B$23,0),0)="",HLOOKUP(AM$2+1,FIXTURES!$C$2:$NC$23,MATCH($C16,FIXTURES!$B$2:$B$23,0),0)="",HLOOKUP(AM$2+2,FIXTURES!$C$2:$NC$23,MATCH($C16,FIXTURES!$B$2:$B$23,0),0)=""),HLOOKUP(AM$2-1,FIXTURES!$C$2:$NC$23,MATCH($C16,FIXTURES!$B$2:$B$23,0),0),IF(AND(HLOOKUP(AM$2,FIXTURES!$C$2:$NC$23,MATCH($C16,FIXTURES!$B$2:$B$23,0),0)="",HLOOKUP(AM$2+1,FIXTURES!$C$2:$NC$23,MATCH($C16,FIXTURES!$B$2:$B$23,0),0)=""),HLOOKUP(AM$2+2,FIXTURES!$C$2:$NC$23,MATCH($C16,FIXTURES!$B$2:$B$23,0),0),IF(HLOOKUP(AM$2+1,FIXTURES!$C$2:$NC$23,MATCH($C16,FIXTURES!$B$2:$B$23,0),0)="",HLOOKUP(AM$2,FIXTURES!$C$2:$NC$23,MATCH($C16,FIXTURES!$B$2:$B$23,0),0),HLOOKUP(AM$2+1,FIXTURES!$C$2:$NC$23,MATCH($C16,FIXTURES!$B$2:$B$23,0),0)))),IF(AND(HLOOKUP(AM$2,FIXTURES!$C$2:$NC$23,MATCH($C16,FIXTURES!$B$2:$B$23,0),0)="",HLOOKUP(AM$2+1,FIXTURES!$C$2:$NC$23,MATCH($C16,FIXTURES!$B$2:$B$23,0),0)=""),HLOOKUP(AM$2+2,FIXTURES!$C$2:$NC$23,MATCH($C16,FIXTURES!$B$2:$B$23,0),0),IF(HLOOKUP(AM$2+1,FIXTURES!$C$2:$NC$23,MATCH($C16,FIXTURES!$B$2:$B$23,0),0)="",HLOOKUP(AM$2,FIXTURES!$C$2:$NC$23,MATCH($C16,FIXTURES!$B$2:$B$23,0),0),HLOOKUP(AM$2+1,FIXTURES!$C$2:$NC$23,MATCH($C16,FIXTURES!$B$2:$B$23,0),0))))</f>
        <v/>
      </c>
      <c r="AN16" s="117" t="str">
        <f>IF(AN$1="SAT",IF(AND(HLOOKUP(AN$2,FIXTURES!$C$2:$NC$23,MATCH($C16,FIXTURES!$B$2:$B$23,0),0)="",HLOOKUP(AN$2+1,FIXTURES!$C$2:$NC$23,MATCH($C16,FIXTURES!$B$2:$B$23,0),0)="",HLOOKUP(AN$2+2,FIXTURES!$C$2:$NC$23,MATCH($C16,FIXTURES!$B$2:$B$23,0),0)=""),HLOOKUP(AN$2-1,FIXTURES!$C$2:$NC$23,MATCH($C16,FIXTURES!$B$2:$B$23,0),0),IF(AND(HLOOKUP(AN$2,FIXTURES!$C$2:$NC$23,MATCH($C16,FIXTURES!$B$2:$B$23,0),0)="",HLOOKUP(AN$2+1,FIXTURES!$C$2:$NC$23,MATCH($C16,FIXTURES!$B$2:$B$23,0),0)=""),HLOOKUP(AN$2+2,FIXTURES!$C$2:$NC$23,MATCH($C16,FIXTURES!$B$2:$B$23,0),0),IF(HLOOKUP(AN$2+1,FIXTURES!$C$2:$NC$23,MATCH($C16,FIXTURES!$B$2:$B$23,0),0)="",HLOOKUP(AN$2,FIXTURES!$C$2:$NC$23,MATCH($C16,FIXTURES!$B$2:$B$23,0),0),HLOOKUP(AN$2+1,FIXTURES!$C$2:$NC$23,MATCH($C16,FIXTURES!$B$2:$B$23,0),0)))),IF(AND(HLOOKUP(AN$2,FIXTURES!$C$2:$NC$23,MATCH($C16,FIXTURES!$B$2:$B$23,0),0)="",HLOOKUP(AN$2+1,FIXTURES!$C$2:$NC$23,MATCH($C16,FIXTURES!$B$2:$B$23,0),0)=""),HLOOKUP(AN$2+2,FIXTURES!$C$2:$NC$23,MATCH($C16,FIXTURES!$B$2:$B$23,0),0),IF(HLOOKUP(AN$2+1,FIXTURES!$C$2:$NC$23,MATCH($C16,FIXTURES!$B$2:$B$23,0),0)="",HLOOKUP(AN$2,FIXTURES!$C$2:$NC$23,MATCH($C16,FIXTURES!$B$2:$B$23,0),0),HLOOKUP(AN$2+1,FIXTURES!$C$2:$NC$23,MATCH($C16,FIXTURES!$B$2:$B$23,0),0))))</f>
        <v/>
      </c>
      <c r="AO16" s="117" t="str">
        <f>IF(AO$1="SAT",IF(AND(HLOOKUP(AO$2,FIXTURES!$C$2:$NC$23,MATCH($C16,FIXTURES!$B$2:$B$23,0),0)="",HLOOKUP(AO$2+1,FIXTURES!$C$2:$NC$23,MATCH($C16,FIXTURES!$B$2:$B$23,0),0)="",HLOOKUP(AO$2+2,FIXTURES!$C$2:$NC$23,MATCH($C16,FIXTURES!$B$2:$B$23,0),0)=""),HLOOKUP(AO$2-1,FIXTURES!$C$2:$NC$23,MATCH($C16,FIXTURES!$B$2:$B$23,0),0),IF(AND(HLOOKUP(AO$2,FIXTURES!$C$2:$NC$23,MATCH($C16,FIXTURES!$B$2:$B$23,0),0)="",HLOOKUP(AO$2+1,FIXTURES!$C$2:$NC$23,MATCH($C16,FIXTURES!$B$2:$B$23,0),0)=""),HLOOKUP(AO$2+2,FIXTURES!$C$2:$NC$23,MATCH($C16,FIXTURES!$B$2:$B$23,0),0),IF(HLOOKUP(AO$2+1,FIXTURES!$C$2:$NC$23,MATCH($C16,FIXTURES!$B$2:$B$23,0),0)="",HLOOKUP(AO$2,FIXTURES!$C$2:$NC$23,MATCH($C16,FIXTURES!$B$2:$B$23,0),0),HLOOKUP(AO$2+1,FIXTURES!$C$2:$NC$23,MATCH($C16,FIXTURES!$B$2:$B$23,0),0)))),IF(AND(HLOOKUP(AO$2,FIXTURES!$C$2:$NC$23,MATCH($C16,FIXTURES!$B$2:$B$23,0),0)="",HLOOKUP(AO$2+1,FIXTURES!$C$2:$NC$23,MATCH($C16,FIXTURES!$B$2:$B$23,0),0)=""),HLOOKUP(AO$2+2,FIXTURES!$C$2:$NC$23,MATCH($C16,FIXTURES!$B$2:$B$23,0),0),IF(HLOOKUP(AO$2+1,FIXTURES!$C$2:$NC$23,MATCH($C16,FIXTURES!$B$2:$B$23,0),0)="",HLOOKUP(AO$2,FIXTURES!$C$2:$NC$23,MATCH($C16,FIXTURES!$B$2:$B$23,0),0),HLOOKUP(AO$2+1,FIXTURES!$C$2:$NC$23,MATCH($C16,FIXTURES!$B$2:$B$23,0),0))))</f>
        <v/>
      </c>
      <c r="AP16" s="117" t="str">
        <f>IF(AP$1="SAT",IF(AND(HLOOKUP(AP$2,FIXTURES!$C$2:$NC$23,MATCH($C16,FIXTURES!$B$2:$B$23,0),0)="",HLOOKUP(AP$2+1,FIXTURES!$C$2:$NC$23,MATCH($C16,FIXTURES!$B$2:$B$23,0),0)="",HLOOKUP(AP$2+2,FIXTURES!$C$2:$NC$23,MATCH($C16,FIXTURES!$B$2:$B$23,0),0)=""),HLOOKUP(AP$2-1,FIXTURES!$C$2:$NC$23,MATCH($C16,FIXTURES!$B$2:$B$23,0),0),IF(AND(HLOOKUP(AP$2,FIXTURES!$C$2:$NC$23,MATCH($C16,FIXTURES!$B$2:$B$23,0),0)="",HLOOKUP(AP$2+1,FIXTURES!$C$2:$NC$23,MATCH($C16,FIXTURES!$B$2:$B$23,0),0)=""),HLOOKUP(AP$2+2,FIXTURES!$C$2:$NC$23,MATCH($C16,FIXTURES!$B$2:$B$23,0),0),IF(HLOOKUP(AP$2+1,FIXTURES!$C$2:$NC$23,MATCH($C16,FIXTURES!$B$2:$B$23,0),0)="",HLOOKUP(AP$2,FIXTURES!$C$2:$NC$23,MATCH($C16,FIXTURES!$B$2:$B$23,0),0),HLOOKUP(AP$2+1,FIXTURES!$C$2:$NC$23,MATCH($C16,FIXTURES!$B$2:$B$23,0),0)))),IF(AND(HLOOKUP(AP$2,FIXTURES!$C$2:$NC$23,MATCH($C16,FIXTURES!$B$2:$B$23,0),0)="",HLOOKUP(AP$2+1,FIXTURES!$C$2:$NC$23,MATCH($C16,FIXTURES!$B$2:$B$23,0),0)=""),HLOOKUP(AP$2+2,FIXTURES!$C$2:$NC$23,MATCH($C16,FIXTURES!$B$2:$B$23,0),0),IF(HLOOKUP(AP$2+1,FIXTURES!$C$2:$NC$23,MATCH($C16,FIXTURES!$B$2:$B$23,0),0)="",HLOOKUP(AP$2,FIXTURES!$C$2:$NC$23,MATCH($C16,FIXTURES!$B$2:$B$23,0),0),HLOOKUP(AP$2+1,FIXTURES!$C$2:$NC$23,MATCH($C16,FIXTURES!$B$2:$B$23,0),0))))</f>
        <v/>
      </c>
      <c r="AQ16" s="117" t="str">
        <f>IF(AQ$1="SAT",IF(AND(HLOOKUP(AQ$2,FIXTURES!$C$2:$NC$23,MATCH($C16,FIXTURES!$B$2:$B$23,0),0)="",HLOOKUP(AQ$2+1,FIXTURES!$C$2:$NC$23,MATCH($C16,FIXTURES!$B$2:$B$23,0),0)="",HLOOKUP(AQ$2+2,FIXTURES!$C$2:$NC$23,MATCH($C16,FIXTURES!$B$2:$B$23,0),0)=""),HLOOKUP(AQ$2-1,FIXTURES!$C$2:$NC$23,MATCH($C16,FIXTURES!$B$2:$B$23,0),0),IF(AND(HLOOKUP(AQ$2,FIXTURES!$C$2:$NC$23,MATCH($C16,FIXTURES!$B$2:$B$23,0),0)="",HLOOKUP(AQ$2+1,FIXTURES!$C$2:$NC$23,MATCH($C16,FIXTURES!$B$2:$B$23,0),0)=""),HLOOKUP(AQ$2+2,FIXTURES!$C$2:$NC$23,MATCH($C16,FIXTURES!$B$2:$B$23,0),0),IF(HLOOKUP(AQ$2+1,FIXTURES!$C$2:$NC$23,MATCH($C16,FIXTURES!$B$2:$B$23,0),0)="",HLOOKUP(AQ$2,FIXTURES!$C$2:$NC$23,MATCH($C16,FIXTURES!$B$2:$B$23,0),0),HLOOKUP(AQ$2+1,FIXTURES!$C$2:$NC$23,MATCH($C16,FIXTURES!$B$2:$B$23,0),0)))),IF(AND(HLOOKUP(AQ$2,FIXTURES!$C$2:$NC$23,MATCH($C16,FIXTURES!$B$2:$B$23,0),0)="",HLOOKUP(AQ$2+1,FIXTURES!$C$2:$NC$23,MATCH($C16,FIXTURES!$B$2:$B$23,0),0)=""),HLOOKUP(AQ$2+2,FIXTURES!$C$2:$NC$23,MATCH($C16,FIXTURES!$B$2:$B$23,0),0),IF(HLOOKUP(AQ$2+1,FIXTURES!$C$2:$NC$23,MATCH($C16,FIXTURES!$B$2:$B$23,0),0)="",HLOOKUP(AQ$2,FIXTURES!$C$2:$NC$23,MATCH($C16,FIXTURES!$B$2:$B$23,0),0),HLOOKUP(AQ$2+1,FIXTURES!$C$2:$NC$23,MATCH($C16,FIXTURES!$B$2:$B$23,0),0))))</f>
        <v/>
      </c>
      <c r="AR16" s="117" t="str">
        <f>IF(AR$1="SAT",IF(AND(HLOOKUP(AR$2,FIXTURES!$C$2:$NC$23,MATCH($C16,FIXTURES!$B$2:$B$23,0),0)="",HLOOKUP(AR$2+1,FIXTURES!$C$2:$NC$23,MATCH($C16,FIXTURES!$B$2:$B$23,0),0)="",HLOOKUP(AR$2+2,FIXTURES!$C$2:$NC$23,MATCH($C16,FIXTURES!$B$2:$B$23,0),0)=""),HLOOKUP(AR$2-1,FIXTURES!$C$2:$NC$23,MATCH($C16,FIXTURES!$B$2:$B$23,0),0),IF(AND(HLOOKUP(AR$2,FIXTURES!$C$2:$NC$23,MATCH($C16,FIXTURES!$B$2:$B$23,0),0)="",HLOOKUP(AR$2+1,FIXTURES!$C$2:$NC$23,MATCH($C16,FIXTURES!$B$2:$B$23,0),0)=""),HLOOKUP(AR$2+2,FIXTURES!$C$2:$NC$23,MATCH($C16,FIXTURES!$B$2:$B$23,0),0),IF(HLOOKUP(AR$2+1,FIXTURES!$C$2:$NC$23,MATCH($C16,FIXTURES!$B$2:$B$23,0),0)="",HLOOKUP(AR$2,FIXTURES!$C$2:$NC$23,MATCH($C16,FIXTURES!$B$2:$B$23,0),0),HLOOKUP(AR$2+1,FIXTURES!$C$2:$NC$23,MATCH($C16,FIXTURES!$B$2:$B$23,0),0)))),IF(AND(HLOOKUP(AR$2,FIXTURES!$C$2:$NC$23,MATCH($C16,FIXTURES!$B$2:$B$23,0),0)="",HLOOKUP(AR$2+1,FIXTURES!$C$2:$NC$23,MATCH($C16,FIXTURES!$B$2:$B$23,0),0)=""),HLOOKUP(AR$2+2,FIXTURES!$C$2:$NC$23,MATCH($C16,FIXTURES!$B$2:$B$23,0),0),IF(HLOOKUP(AR$2+1,FIXTURES!$C$2:$NC$23,MATCH($C16,FIXTURES!$B$2:$B$23,0),0)="",HLOOKUP(AR$2,FIXTURES!$C$2:$NC$23,MATCH($C16,FIXTURES!$B$2:$B$23,0),0),HLOOKUP(AR$2+1,FIXTURES!$C$2:$NC$23,MATCH($C16,FIXTURES!$B$2:$B$23,0),0))))</f>
        <v>MK Dons</v>
      </c>
      <c r="AS16" s="117" t="str">
        <f>IF(AS$1="SAT",IF(AND(HLOOKUP(AS$2,FIXTURES!$C$2:$NC$23,MATCH($C16,FIXTURES!$B$2:$B$23,0),0)="",HLOOKUP(AS$2+1,FIXTURES!$C$2:$NC$23,MATCH($C16,FIXTURES!$B$2:$B$23,0),0)="",HLOOKUP(AS$2+2,FIXTURES!$C$2:$NC$23,MATCH($C16,FIXTURES!$B$2:$B$23,0),0)=""),HLOOKUP(AS$2-1,FIXTURES!$C$2:$NC$23,MATCH($C16,FIXTURES!$B$2:$B$23,0),0),IF(AND(HLOOKUP(AS$2,FIXTURES!$C$2:$NC$23,MATCH($C16,FIXTURES!$B$2:$B$23,0),0)="",HLOOKUP(AS$2+1,FIXTURES!$C$2:$NC$23,MATCH($C16,FIXTURES!$B$2:$B$23,0),0)=""),HLOOKUP(AS$2+2,FIXTURES!$C$2:$NC$23,MATCH($C16,FIXTURES!$B$2:$B$23,0),0),IF(HLOOKUP(AS$2+1,FIXTURES!$C$2:$NC$23,MATCH($C16,FIXTURES!$B$2:$B$23,0),0)="",HLOOKUP(AS$2,FIXTURES!$C$2:$NC$23,MATCH($C16,FIXTURES!$B$2:$B$23,0),0),HLOOKUP(AS$2+1,FIXTURES!$C$2:$NC$23,MATCH($C16,FIXTURES!$B$2:$B$23,0),0)))),IF(AND(HLOOKUP(AS$2,FIXTURES!$C$2:$NC$23,MATCH($C16,FIXTURES!$B$2:$B$23,0),0)="",HLOOKUP(AS$2+1,FIXTURES!$C$2:$NC$23,MATCH($C16,FIXTURES!$B$2:$B$23,0),0)=""),HLOOKUP(AS$2+2,FIXTURES!$C$2:$NC$23,MATCH($C16,FIXTURES!$B$2:$B$23,0),0),IF(HLOOKUP(AS$2+1,FIXTURES!$C$2:$NC$23,MATCH($C16,FIXTURES!$B$2:$B$23,0),0)="",HLOOKUP(AS$2,FIXTURES!$C$2:$NC$23,MATCH($C16,FIXTURES!$B$2:$B$23,0),0),HLOOKUP(AS$2+1,FIXTURES!$C$2:$NC$23,MATCH($C16,FIXTURES!$B$2:$B$23,0),0))))</f>
        <v>NEW</v>
      </c>
      <c r="AT16" s="117" t="str">
        <f>IF(AT$1="SAT",IF(AND(HLOOKUP(AT$2,FIXTURES!$C$2:$NC$23,MATCH($C16,FIXTURES!$B$2:$B$23,0),0)="",HLOOKUP(AT$2+1,FIXTURES!$C$2:$NC$23,MATCH($C16,FIXTURES!$B$2:$B$23,0),0)="",HLOOKUP(AT$2+2,FIXTURES!$C$2:$NC$23,MATCH($C16,FIXTURES!$B$2:$B$23,0),0)=""),HLOOKUP(AT$2-1,FIXTURES!$C$2:$NC$23,MATCH($C16,FIXTURES!$B$2:$B$23,0),0),IF(AND(HLOOKUP(AT$2,FIXTURES!$C$2:$NC$23,MATCH($C16,FIXTURES!$B$2:$B$23,0),0)="",HLOOKUP(AT$2+1,FIXTURES!$C$2:$NC$23,MATCH($C16,FIXTURES!$B$2:$B$23,0),0)=""),HLOOKUP(AT$2+2,FIXTURES!$C$2:$NC$23,MATCH($C16,FIXTURES!$B$2:$B$23,0),0),IF(HLOOKUP(AT$2+1,FIXTURES!$C$2:$NC$23,MATCH($C16,FIXTURES!$B$2:$B$23,0),0)="",HLOOKUP(AT$2,FIXTURES!$C$2:$NC$23,MATCH($C16,FIXTURES!$B$2:$B$23,0),0),HLOOKUP(AT$2+1,FIXTURES!$C$2:$NC$23,MATCH($C16,FIXTURES!$B$2:$B$23,0),0)))),IF(AND(HLOOKUP(AT$2,FIXTURES!$C$2:$NC$23,MATCH($C16,FIXTURES!$B$2:$B$23,0),0)="",HLOOKUP(AT$2+1,FIXTURES!$C$2:$NC$23,MATCH($C16,FIXTURES!$B$2:$B$23,0),0)=""),HLOOKUP(AT$2+2,FIXTURES!$C$2:$NC$23,MATCH($C16,FIXTURES!$B$2:$B$23,0),0),IF(HLOOKUP(AT$2+1,FIXTURES!$C$2:$NC$23,MATCH($C16,FIXTURES!$B$2:$B$23,0),0)="",HLOOKUP(AT$2,FIXTURES!$C$2:$NC$23,MATCH($C16,FIXTURES!$B$2:$B$23,0),0),HLOOKUP(AT$2+1,FIXTURES!$C$2:$NC$23,MATCH($C16,FIXTURES!$B$2:$B$23,0),0))))</f>
        <v/>
      </c>
      <c r="AU16" s="117" t="str">
        <f>IF(AU$1="SAT",IF(AND(HLOOKUP(AU$2,FIXTURES!$C$2:$NC$23,MATCH($C16,FIXTURES!$B$2:$B$23,0),0)="",HLOOKUP(AU$2+1,FIXTURES!$C$2:$NC$23,MATCH($C16,FIXTURES!$B$2:$B$23,0),0)="",HLOOKUP(AU$2+2,FIXTURES!$C$2:$NC$23,MATCH($C16,FIXTURES!$B$2:$B$23,0),0)=""),HLOOKUP(AU$2-1,FIXTURES!$C$2:$NC$23,MATCH($C16,FIXTURES!$B$2:$B$23,0),0),IF(AND(HLOOKUP(AU$2,FIXTURES!$C$2:$NC$23,MATCH($C16,FIXTURES!$B$2:$B$23,0),0)="",HLOOKUP(AU$2+1,FIXTURES!$C$2:$NC$23,MATCH($C16,FIXTURES!$B$2:$B$23,0),0)=""),HLOOKUP(AU$2+2,FIXTURES!$C$2:$NC$23,MATCH($C16,FIXTURES!$B$2:$B$23,0),0),IF(HLOOKUP(AU$2+1,FIXTURES!$C$2:$NC$23,MATCH($C16,FIXTURES!$B$2:$B$23,0),0)="",HLOOKUP(AU$2,FIXTURES!$C$2:$NC$23,MATCH($C16,FIXTURES!$B$2:$B$23,0),0),HLOOKUP(AU$2+1,FIXTURES!$C$2:$NC$23,MATCH($C16,FIXTURES!$B$2:$B$23,0),0)))),IF(AND(HLOOKUP(AU$2,FIXTURES!$C$2:$NC$23,MATCH($C16,FIXTURES!$B$2:$B$23,0),0)="",HLOOKUP(AU$2+1,FIXTURES!$C$2:$NC$23,MATCH($C16,FIXTURES!$B$2:$B$23,0),0)=""),HLOOKUP(AU$2+2,FIXTURES!$C$2:$NC$23,MATCH($C16,FIXTURES!$B$2:$B$23,0),0),IF(HLOOKUP(AU$2+1,FIXTURES!$C$2:$NC$23,MATCH($C16,FIXTURES!$B$2:$B$23,0),0)="",HLOOKUP(AU$2,FIXTURES!$C$2:$NC$23,MATCH($C16,FIXTURES!$B$2:$B$23,0),0),HLOOKUP(AU$2+1,FIXTURES!$C$2:$NC$23,MATCH($C16,FIXTURES!$B$2:$B$23,0),0))))</f>
        <v>liv</v>
      </c>
      <c r="AV16" s="117" t="str">
        <f>IF(AV$1="SAT",IF(AND(HLOOKUP(AV$2,FIXTURES!$C$2:$NC$23,MATCH($C16,FIXTURES!$B$2:$B$23,0),0)="",HLOOKUP(AV$2+1,FIXTURES!$C$2:$NC$23,MATCH($C16,FIXTURES!$B$2:$B$23,0),0)="",HLOOKUP(AV$2+2,FIXTURES!$C$2:$NC$23,MATCH($C16,FIXTURES!$B$2:$B$23,0),0)=""),HLOOKUP(AV$2-1,FIXTURES!$C$2:$NC$23,MATCH($C16,FIXTURES!$B$2:$B$23,0),0),IF(AND(HLOOKUP(AV$2,FIXTURES!$C$2:$NC$23,MATCH($C16,FIXTURES!$B$2:$B$23,0),0)="",HLOOKUP(AV$2+1,FIXTURES!$C$2:$NC$23,MATCH($C16,FIXTURES!$B$2:$B$23,0),0)=""),HLOOKUP(AV$2+2,FIXTURES!$C$2:$NC$23,MATCH($C16,FIXTURES!$B$2:$B$23,0),0),IF(HLOOKUP(AV$2+1,FIXTURES!$C$2:$NC$23,MATCH($C16,FIXTURES!$B$2:$B$23,0),0)="",HLOOKUP(AV$2,FIXTURES!$C$2:$NC$23,MATCH($C16,FIXTURES!$B$2:$B$23,0),0),HLOOKUP(AV$2+1,FIXTURES!$C$2:$NC$23,MATCH($C16,FIXTURES!$B$2:$B$23,0),0)))),IF(AND(HLOOKUP(AV$2,FIXTURES!$C$2:$NC$23,MATCH($C16,FIXTURES!$B$2:$B$23,0),0)="",HLOOKUP(AV$2+1,FIXTURES!$C$2:$NC$23,MATCH($C16,FIXTURES!$B$2:$B$23,0),0)=""),HLOOKUP(AV$2+2,FIXTURES!$C$2:$NC$23,MATCH($C16,FIXTURES!$B$2:$B$23,0),0),IF(HLOOKUP(AV$2+1,FIXTURES!$C$2:$NC$23,MATCH($C16,FIXTURES!$B$2:$B$23,0),0)="",HLOOKUP(AV$2,FIXTURES!$C$2:$NC$23,MATCH($C16,FIXTURES!$B$2:$B$23,0),0),HLOOKUP(AV$2+1,FIXTURES!$C$2:$NC$23,MATCH($C16,FIXTURES!$B$2:$B$23,0),0))))</f>
        <v>FUL</v>
      </c>
      <c r="AW16" s="117" t="str">
        <f>IF(AW$1="SAT",IF(AND(HLOOKUP(AW$2,FIXTURES!$C$2:$NC$23,MATCH($C16,FIXTURES!$B$2:$B$23,0),0)="",HLOOKUP(AW$2+1,FIXTURES!$C$2:$NC$23,MATCH($C16,FIXTURES!$B$2:$B$23,0),0)="",HLOOKUP(AW$2+2,FIXTURES!$C$2:$NC$23,MATCH($C16,FIXTURES!$B$2:$B$23,0),0)=""),HLOOKUP(AW$2-1,FIXTURES!$C$2:$NC$23,MATCH($C16,FIXTURES!$B$2:$B$23,0),0),IF(AND(HLOOKUP(AW$2,FIXTURES!$C$2:$NC$23,MATCH($C16,FIXTURES!$B$2:$B$23,0),0)="",HLOOKUP(AW$2+1,FIXTURES!$C$2:$NC$23,MATCH($C16,FIXTURES!$B$2:$B$23,0),0)=""),HLOOKUP(AW$2+2,FIXTURES!$C$2:$NC$23,MATCH($C16,FIXTURES!$B$2:$B$23,0),0),IF(HLOOKUP(AW$2+1,FIXTURES!$C$2:$NC$23,MATCH($C16,FIXTURES!$B$2:$B$23,0),0)="",HLOOKUP(AW$2,FIXTURES!$C$2:$NC$23,MATCH($C16,FIXTURES!$B$2:$B$23,0),0),HLOOKUP(AW$2+1,FIXTURES!$C$2:$NC$23,MATCH($C16,FIXTURES!$B$2:$B$23,0),0)))),IF(AND(HLOOKUP(AW$2,FIXTURES!$C$2:$NC$23,MATCH($C16,FIXTURES!$B$2:$B$23,0),0)="",HLOOKUP(AW$2+1,FIXTURES!$C$2:$NC$23,MATCH($C16,FIXTURES!$B$2:$B$23,0),0)=""),HLOOKUP(AW$2+2,FIXTURES!$C$2:$NC$23,MATCH($C16,FIXTURES!$B$2:$B$23,0),0),IF(HLOOKUP(AW$2+1,FIXTURES!$C$2:$NC$23,MATCH($C16,FIXTURES!$B$2:$B$23,0),0)="",HLOOKUP(AW$2,FIXTURES!$C$2:$NC$23,MATCH($C16,FIXTURES!$B$2:$B$23,0),0),HLOOKUP(AW$2+1,FIXTURES!$C$2:$NC$23,MATCH($C16,FIXTURES!$B$2:$B$23,0),0))))</f>
        <v>Gillingham</v>
      </c>
      <c r="AX16" s="117" t="str">
        <f>IF(AX$1="SAT",IF(AND(HLOOKUP(AX$2,FIXTURES!$C$2:$NC$23,MATCH($C16,FIXTURES!$B$2:$B$23,0),0)="",HLOOKUP(AX$2+1,FIXTURES!$C$2:$NC$23,MATCH($C16,FIXTURES!$B$2:$B$23,0),0)="",HLOOKUP(AX$2+2,FIXTURES!$C$2:$NC$23,MATCH($C16,FIXTURES!$B$2:$B$23,0),0)=""),HLOOKUP(AX$2-1,FIXTURES!$C$2:$NC$23,MATCH($C16,FIXTURES!$B$2:$B$23,0),0),IF(AND(HLOOKUP(AX$2,FIXTURES!$C$2:$NC$23,MATCH($C16,FIXTURES!$B$2:$B$23,0),0)="",HLOOKUP(AX$2+1,FIXTURES!$C$2:$NC$23,MATCH($C16,FIXTURES!$B$2:$B$23,0),0)=""),HLOOKUP(AX$2+2,FIXTURES!$C$2:$NC$23,MATCH($C16,FIXTURES!$B$2:$B$23,0),0),IF(HLOOKUP(AX$2+1,FIXTURES!$C$2:$NC$23,MATCH($C16,FIXTURES!$B$2:$B$23,0),0)="",HLOOKUP(AX$2,FIXTURES!$C$2:$NC$23,MATCH($C16,FIXTURES!$B$2:$B$23,0),0),HLOOKUP(AX$2+1,FIXTURES!$C$2:$NC$23,MATCH($C16,FIXTURES!$B$2:$B$23,0),0)))),IF(AND(HLOOKUP(AX$2,FIXTURES!$C$2:$NC$23,MATCH($C16,FIXTURES!$B$2:$B$23,0),0)="",HLOOKUP(AX$2+1,FIXTURES!$C$2:$NC$23,MATCH($C16,FIXTURES!$B$2:$B$23,0),0)=""),HLOOKUP(AX$2+2,FIXTURES!$C$2:$NC$23,MATCH($C16,FIXTURES!$B$2:$B$23,0),0),IF(HLOOKUP(AX$2+1,FIXTURES!$C$2:$NC$23,MATCH($C16,FIXTURES!$B$2:$B$23,0),0)="",HLOOKUP(AX$2,FIXTURES!$C$2:$NC$23,MATCH($C16,FIXTURES!$B$2:$B$23,0),0),HLOOKUP(AX$2+1,FIXTURES!$C$2:$NC$23,MATCH($C16,FIXTURES!$B$2:$B$23,0),0))))</f>
        <v>Newcastle Utd</v>
      </c>
      <c r="AY16" s="117" t="str">
        <f>IF(AY$1="SAT",IF(AND(HLOOKUP(AY$2,FIXTURES!$C$2:$NC$23,MATCH($C16,FIXTURES!$B$2:$B$23,0),0)="",HLOOKUP(AY$2+1,FIXTURES!$C$2:$NC$23,MATCH($C16,FIXTURES!$B$2:$B$23,0),0)="",HLOOKUP(AY$2+2,FIXTURES!$C$2:$NC$23,MATCH($C16,FIXTURES!$B$2:$B$23,0),0)=""),HLOOKUP(AY$2-1,FIXTURES!$C$2:$NC$23,MATCH($C16,FIXTURES!$B$2:$B$23,0),0),IF(AND(HLOOKUP(AY$2,FIXTURES!$C$2:$NC$23,MATCH($C16,FIXTURES!$B$2:$B$23,0),0)="",HLOOKUP(AY$2+1,FIXTURES!$C$2:$NC$23,MATCH($C16,FIXTURES!$B$2:$B$23,0),0)=""),HLOOKUP(AY$2+2,FIXTURES!$C$2:$NC$23,MATCH($C16,FIXTURES!$B$2:$B$23,0),0),IF(HLOOKUP(AY$2+1,FIXTURES!$C$2:$NC$23,MATCH($C16,FIXTURES!$B$2:$B$23,0),0)="",HLOOKUP(AY$2,FIXTURES!$C$2:$NC$23,MATCH($C16,FIXTURES!$B$2:$B$23,0),0),HLOOKUP(AY$2+1,FIXTURES!$C$2:$NC$23,MATCH($C16,FIXTURES!$B$2:$B$23,0),0)))),IF(AND(HLOOKUP(AY$2,FIXTURES!$C$2:$NC$23,MATCH($C16,FIXTURES!$B$2:$B$23,0),0)="",HLOOKUP(AY$2+1,FIXTURES!$C$2:$NC$23,MATCH($C16,FIXTURES!$B$2:$B$23,0),0)=""),HLOOKUP(AY$2+2,FIXTURES!$C$2:$NC$23,MATCH($C16,FIXTURES!$B$2:$B$23,0),0),IF(HLOOKUP(AY$2+1,FIXTURES!$C$2:$NC$23,MATCH($C16,FIXTURES!$B$2:$B$23,0),0)="",HLOOKUP(AY$2,FIXTURES!$C$2:$NC$23,MATCH($C16,FIXTURES!$B$2:$B$23,0),0),HLOOKUP(AY$2+1,FIXTURES!$C$2:$NC$23,MATCH($C16,FIXTURES!$B$2:$B$23,0),0))))</f>
        <v>nfo</v>
      </c>
      <c r="AZ16" s="117" t="str">
        <f>IF(AZ$1="SAT",IF(AND(HLOOKUP(AZ$2,FIXTURES!$C$2:$NC$23,MATCH($C16,FIXTURES!$B$2:$B$23,0),0)="",HLOOKUP(AZ$2+1,FIXTURES!$C$2:$NC$23,MATCH($C16,FIXTURES!$B$2:$B$23,0),0)="",HLOOKUP(AZ$2+2,FIXTURES!$C$2:$NC$23,MATCH($C16,FIXTURES!$B$2:$B$23,0),0)=""),HLOOKUP(AZ$2-1,FIXTURES!$C$2:$NC$23,MATCH($C16,FIXTURES!$B$2:$B$23,0),0),IF(AND(HLOOKUP(AZ$2,FIXTURES!$C$2:$NC$23,MATCH($C16,FIXTURES!$B$2:$B$23,0),0)="",HLOOKUP(AZ$2+1,FIXTURES!$C$2:$NC$23,MATCH($C16,FIXTURES!$B$2:$B$23,0),0)=""),HLOOKUP(AZ$2+2,FIXTURES!$C$2:$NC$23,MATCH($C16,FIXTURES!$B$2:$B$23,0),0),IF(HLOOKUP(AZ$2+1,FIXTURES!$C$2:$NC$23,MATCH($C16,FIXTURES!$B$2:$B$23,0),0)="",HLOOKUP(AZ$2,FIXTURES!$C$2:$NC$23,MATCH($C16,FIXTURES!$B$2:$B$23,0),0),HLOOKUP(AZ$2+1,FIXTURES!$C$2:$NC$23,MATCH($C16,FIXTURES!$B$2:$B$23,0),0)))),IF(AND(HLOOKUP(AZ$2,FIXTURES!$C$2:$NC$23,MATCH($C16,FIXTURES!$B$2:$B$23,0),0)="",HLOOKUP(AZ$2+1,FIXTURES!$C$2:$NC$23,MATCH($C16,FIXTURES!$B$2:$B$23,0),0)=""),HLOOKUP(AZ$2+2,FIXTURES!$C$2:$NC$23,MATCH($C16,FIXTURES!$B$2:$B$23,0),0),IF(HLOOKUP(AZ$2+1,FIXTURES!$C$2:$NC$23,MATCH($C16,FIXTURES!$B$2:$B$23,0),0)="",HLOOKUP(AZ$2,FIXTURES!$C$2:$NC$23,MATCH($C16,FIXTURES!$B$2:$B$23,0),0),HLOOKUP(AZ$2+1,FIXTURES!$C$2:$NC$23,MATCH($C16,FIXTURES!$B$2:$B$23,0),0))))</f>
        <v/>
      </c>
      <c r="BA16" s="117" t="str">
        <f>IF(BA$1="SAT",IF(AND(HLOOKUP(BA$2,FIXTURES!$C$2:$NC$23,MATCH($C16,FIXTURES!$B$2:$B$23,0),0)="",HLOOKUP(BA$2+1,FIXTURES!$C$2:$NC$23,MATCH($C16,FIXTURES!$B$2:$B$23,0),0)="",HLOOKUP(BA$2+2,FIXTURES!$C$2:$NC$23,MATCH($C16,FIXTURES!$B$2:$B$23,0),0)=""),HLOOKUP(BA$2-1,FIXTURES!$C$2:$NC$23,MATCH($C16,FIXTURES!$B$2:$B$23,0),0),IF(AND(HLOOKUP(BA$2,FIXTURES!$C$2:$NC$23,MATCH($C16,FIXTURES!$B$2:$B$23,0),0)="",HLOOKUP(BA$2+1,FIXTURES!$C$2:$NC$23,MATCH($C16,FIXTURES!$B$2:$B$23,0),0)=""),HLOOKUP(BA$2+2,FIXTURES!$C$2:$NC$23,MATCH($C16,FIXTURES!$B$2:$B$23,0),0),IF(HLOOKUP(BA$2+1,FIXTURES!$C$2:$NC$23,MATCH($C16,FIXTURES!$B$2:$B$23,0),0)="",HLOOKUP(BA$2,FIXTURES!$C$2:$NC$23,MATCH($C16,FIXTURES!$B$2:$B$23,0),0),HLOOKUP(BA$2+1,FIXTURES!$C$2:$NC$23,MATCH($C16,FIXTURES!$B$2:$B$23,0),0)))),IF(AND(HLOOKUP(BA$2,FIXTURES!$C$2:$NC$23,MATCH($C16,FIXTURES!$B$2:$B$23,0),0)="",HLOOKUP(BA$2+1,FIXTURES!$C$2:$NC$23,MATCH($C16,FIXTURES!$B$2:$B$23,0),0)=""),HLOOKUP(BA$2+2,FIXTURES!$C$2:$NC$23,MATCH($C16,FIXTURES!$B$2:$B$23,0),0),IF(HLOOKUP(BA$2+1,FIXTURES!$C$2:$NC$23,MATCH($C16,FIXTURES!$B$2:$B$23,0),0)="",HLOOKUP(BA$2,FIXTURES!$C$2:$NC$23,MATCH($C16,FIXTURES!$B$2:$B$23,0),0),HLOOKUP(BA$2+1,FIXTURES!$C$2:$NC$23,MATCH($C16,FIXTURES!$B$2:$B$23,0),0))))</f>
        <v>BHA</v>
      </c>
      <c r="BB16" s="117" t="str">
        <f>IF(BB$1="SAT",IF(AND(HLOOKUP(BB$2,FIXTURES!$C$2:$NC$23,MATCH($C16,FIXTURES!$B$2:$B$23,0),0)="",HLOOKUP(BB$2+1,FIXTURES!$C$2:$NC$23,MATCH($C16,FIXTURES!$B$2:$B$23,0),0)="",HLOOKUP(BB$2+2,FIXTURES!$C$2:$NC$23,MATCH($C16,FIXTURES!$B$2:$B$23,0),0)=""),HLOOKUP(BB$2-1,FIXTURES!$C$2:$NC$23,MATCH($C16,FIXTURES!$B$2:$B$23,0),0),IF(AND(HLOOKUP(BB$2,FIXTURES!$C$2:$NC$23,MATCH($C16,FIXTURES!$B$2:$B$23,0),0)="",HLOOKUP(BB$2+1,FIXTURES!$C$2:$NC$23,MATCH($C16,FIXTURES!$B$2:$B$23,0),0)=""),HLOOKUP(BB$2+2,FIXTURES!$C$2:$NC$23,MATCH($C16,FIXTURES!$B$2:$B$23,0),0),IF(HLOOKUP(BB$2+1,FIXTURES!$C$2:$NC$23,MATCH($C16,FIXTURES!$B$2:$B$23,0),0)="",HLOOKUP(BB$2,FIXTURES!$C$2:$NC$23,MATCH($C16,FIXTURES!$B$2:$B$23,0),0),HLOOKUP(BB$2+1,FIXTURES!$C$2:$NC$23,MATCH($C16,FIXTURES!$B$2:$B$23,0),0)))),IF(AND(HLOOKUP(BB$2,FIXTURES!$C$2:$NC$23,MATCH($C16,FIXTURES!$B$2:$B$23,0),0)="",HLOOKUP(BB$2+1,FIXTURES!$C$2:$NC$23,MATCH($C16,FIXTURES!$B$2:$B$23,0),0)=""),HLOOKUP(BB$2+2,FIXTURES!$C$2:$NC$23,MATCH($C16,FIXTURES!$B$2:$B$23,0),0),IF(HLOOKUP(BB$2+1,FIXTURES!$C$2:$NC$23,MATCH($C16,FIXTURES!$B$2:$B$23,0),0)="",HLOOKUP(BB$2,FIXTURES!$C$2:$NC$23,MATCH($C16,FIXTURES!$B$2:$B$23,0),0),HLOOKUP(BB$2+1,FIXTURES!$C$2:$NC$23,MATCH($C16,FIXTURES!$B$2:$B$23,0),0))))</f>
        <v/>
      </c>
      <c r="BC16" s="117" t="str">
        <f>IF(BC$1="SAT",IF(AND(HLOOKUP(BC$2,FIXTURES!$C$2:$NC$23,MATCH($C16,FIXTURES!$B$2:$B$23,0),0)="",HLOOKUP(BC$2+1,FIXTURES!$C$2:$NC$23,MATCH($C16,FIXTURES!$B$2:$B$23,0),0)="",HLOOKUP(BC$2+2,FIXTURES!$C$2:$NC$23,MATCH($C16,FIXTURES!$B$2:$B$23,0),0)=""),HLOOKUP(BC$2-1,FIXTURES!$C$2:$NC$23,MATCH($C16,FIXTURES!$B$2:$B$23,0),0),IF(AND(HLOOKUP(BC$2,FIXTURES!$C$2:$NC$23,MATCH($C16,FIXTURES!$B$2:$B$23,0),0)="",HLOOKUP(BC$2+1,FIXTURES!$C$2:$NC$23,MATCH($C16,FIXTURES!$B$2:$B$23,0),0)=""),HLOOKUP(BC$2+2,FIXTURES!$C$2:$NC$23,MATCH($C16,FIXTURES!$B$2:$B$23,0),0),IF(HLOOKUP(BC$2+1,FIXTURES!$C$2:$NC$23,MATCH($C16,FIXTURES!$B$2:$B$23,0),0)="",HLOOKUP(BC$2,FIXTURES!$C$2:$NC$23,MATCH($C16,FIXTURES!$B$2:$B$23,0),0),HLOOKUP(BC$2+1,FIXTURES!$C$2:$NC$23,MATCH($C16,FIXTURES!$B$2:$B$23,0),0)))),IF(AND(HLOOKUP(BC$2,FIXTURES!$C$2:$NC$23,MATCH($C16,FIXTURES!$B$2:$B$23,0),0)="",HLOOKUP(BC$2+1,FIXTURES!$C$2:$NC$23,MATCH($C16,FIXTURES!$B$2:$B$23,0),0)=""),HLOOKUP(BC$2+2,FIXTURES!$C$2:$NC$23,MATCH($C16,FIXTURES!$B$2:$B$23,0),0),IF(HLOOKUP(BC$2+1,FIXTURES!$C$2:$NC$23,MATCH($C16,FIXTURES!$B$2:$B$23,0),0)="",HLOOKUP(BC$2,FIXTURES!$C$2:$NC$23,MATCH($C16,FIXTURES!$B$2:$B$23,0),0),HLOOKUP(BC$2+1,FIXTURES!$C$2:$NC$23,MATCH($C16,FIXTURES!$B$2:$B$23,0),0))))</f>
        <v>Walsall</v>
      </c>
      <c r="BD16" s="117" t="str">
        <f>IF(BD$1="SAT",IF(AND(HLOOKUP(BD$2,FIXTURES!$C$2:$NC$23,MATCH($C16,FIXTURES!$B$2:$B$23,0),0)="",HLOOKUP(BD$2+1,FIXTURES!$C$2:$NC$23,MATCH($C16,FIXTURES!$B$2:$B$23,0),0)="",HLOOKUP(BD$2+2,FIXTURES!$C$2:$NC$23,MATCH($C16,FIXTURES!$B$2:$B$23,0),0)=""),HLOOKUP(BD$2-1,FIXTURES!$C$2:$NC$23,MATCH($C16,FIXTURES!$B$2:$B$23,0),0),IF(AND(HLOOKUP(BD$2,FIXTURES!$C$2:$NC$23,MATCH($C16,FIXTURES!$B$2:$B$23,0),0)="",HLOOKUP(BD$2+1,FIXTURES!$C$2:$NC$23,MATCH($C16,FIXTURES!$B$2:$B$23,0),0)=""),HLOOKUP(BD$2+2,FIXTURES!$C$2:$NC$23,MATCH($C16,FIXTURES!$B$2:$B$23,0),0),IF(HLOOKUP(BD$2+1,FIXTURES!$C$2:$NC$23,MATCH($C16,FIXTURES!$B$2:$B$23,0),0)="",HLOOKUP(BD$2,FIXTURES!$C$2:$NC$23,MATCH($C16,FIXTURES!$B$2:$B$23,0),0),HLOOKUP(BD$2+1,FIXTURES!$C$2:$NC$23,MATCH($C16,FIXTURES!$B$2:$B$23,0),0)))),IF(AND(HLOOKUP(BD$2,FIXTURES!$C$2:$NC$23,MATCH($C16,FIXTURES!$B$2:$B$23,0),0)="",HLOOKUP(BD$2+1,FIXTURES!$C$2:$NC$23,MATCH($C16,FIXTURES!$B$2:$B$23,0),0)=""),HLOOKUP(BD$2+2,FIXTURES!$C$2:$NC$23,MATCH($C16,FIXTURES!$B$2:$B$23,0),0),IF(HLOOKUP(BD$2+1,FIXTURES!$C$2:$NC$23,MATCH($C16,FIXTURES!$B$2:$B$23,0),0)="",HLOOKUP(BD$2,FIXTURES!$C$2:$NC$23,MATCH($C16,FIXTURES!$B$2:$B$23,0),0),HLOOKUP(BD$2+1,FIXTURES!$C$2:$NC$23,MATCH($C16,FIXTURES!$B$2:$B$23,0),0))))</f>
        <v/>
      </c>
      <c r="BE16" s="117" t="str">
        <f>IF(BE$1="SAT",IF(AND(HLOOKUP(BE$2,FIXTURES!$C$2:$NC$23,MATCH($C16,FIXTURES!$B$2:$B$23,0),0)="",HLOOKUP(BE$2+1,FIXTURES!$C$2:$NC$23,MATCH($C16,FIXTURES!$B$2:$B$23,0),0)="",HLOOKUP(BE$2+2,FIXTURES!$C$2:$NC$23,MATCH($C16,FIXTURES!$B$2:$B$23,0),0)=""),HLOOKUP(BE$2-1,FIXTURES!$C$2:$NC$23,MATCH($C16,FIXTURES!$B$2:$B$23,0),0),IF(AND(HLOOKUP(BE$2,FIXTURES!$C$2:$NC$23,MATCH($C16,FIXTURES!$B$2:$B$23,0),0)="",HLOOKUP(BE$2+1,FIXTURES!$C$2:$NC$23,MATCH($C16,FIXTURES!$B$2:$B$23,0),0)=""),HLOOKUP(BE$2+2,FIXTURES!$C$2:$NC$23,MATCH($C16,FIXTURES!$B$2:$B$23,0),0),IF(HLOOKUP(BE$2+1,FIXTURES!$C$2:$NC$23,MATCH($C16,FIXTURES!$B$2:$B$23,0),0)="",HLOOKUP(BE$2,FIXTURES!$C$2:$NC$23,MATCH($C16,FIXTURES!$B$2:$B$23,0),0),HLOOKUP(BE$2+1,FIXTURES!$C$2:$NC$23,MATCH($C16,FIXTURES!$B$2:$B$23,0),0)))),IF(AND(HLOOKUP(BE$2,FIXTURES!$C$2:$NC$23,MATCH($C16,FIXTURES!$B$2:$B$23,0),0)="",HLOOKUP(BE$2+1,FIXTURES!$C$2:$NC$23,MATCH($C16,FIXTURES!$B$2:$B$23,0),0)=""),HLOOKUP(BE$2+2,FIXTURES!$C$2:$NC$23,MATCH($C16,FIXTURES!$B$2:$B$23,0),0),IF(HLOOKUP(BE$2+1,FIXTURES!$C$2:$NC$23,MATCH($C16,FIXTURES!$B$2:$B$23,0),0)="",HLOOKUP(BE$2,FIXTURES!$C$2:$NC$23,MATCH($C16,FIXTURES!$B$2:$B$23,0),0),HLOOKUP(BE$2+1,FIXTURES!$C$2:$NC$23,MATCH($C16,FIXTURES!$B$2:$B$23,0),0))))</f>
        <v>avl</v>
      </c>
      <c r="BF16" s="117" t="str">
        <f>IF(BF$1="SAT",IF(AND(HLOOKUP(BF$2,FIXTURES!$C$2:$NC$23,MATCH($C16,FIXTURES!$B$2:$B$23,0),0)="",HLOOKUP(BF$2+1,FIXTURES!$C$2:$NC$23,MATCH($C16,FIXTURES!$B$2:$B$23,0),0)="",HLOOKUP(BF$2+2,FIXTURES!$C$2:$NC$23,MATCH($C16,FIXTURES!$B$2:$B$23,0),0)=""),HLOOKUP(BF$2-1,FIXTURES!$C$2:$NC$23,MATCH($C16,FIXTURES!$B$2:$B$23,0),0),IF(AND(HLOOKUP(BF$2,FIXTURES!$C$2:$NC$23,MATCH($C16,FIXTURES!$B$2:$B$23,0),0)="",HLOOKUP(BF$2+1,FIXTURES!$C$2:$NC$23,MATCH($C16,FIXTURES!$B$2:$B$23,0),0)=""),HLOOKUP(BF$2+2,FIXTURES!$C$2:$NC$23,MATCH($C16,FIXTURES!$B$2:$B$23,0),0),IF(HLOOKUP(BF$2+1,FIXTURES!$C$2:$NC$23,MATCH($C16,FIXTURES!$B$2:$B$23,0),0)="",HLOOKUP(BF$2,FIXTURES!$C$2:$NC$23,MATCH($C16,FIXTURES!$B$2:$B$23,0),0),HLOOKUP(BF$2+1,FIXTURES!$C$2:$NC$23,MATCH($C16,FIXTURES!$B$2:$B$23,0),0)))),IF(AND(HLOOKUP(BF$2,FIXTURES!$C$2:$NC$23,MATCH($C16,FIXTURES!$B$2:$B$23,0),0)="",HLOOKUP(BF$2+1,FIXTURES!$C$2:$NC$23,MATCH($C16,FIXTURES!$B$2:$B$23,0),0)=""),HLOOKUP(BF$2+2,FIXTURES!$C$2:$NC$23,MATCH($C16,FIXTURES!$B$2:$B$23,0),0),IF(HLOOKUP(BF$2+1,FIXTURES!$C$2:$NC$23,MATCH($C16,FIXTURES!$B$2:$B$23,0),0)="",HLOOKUP(BF$2,FIXTURES!$C$2:$NC$23,MATCH($C16,FIXTURES!$B$2:$B$23,0),0),HLOOKUP(BF$2+1,FIXTURES!$C$2:$NC$23,MATCH($C16,FIXTURES!$B$2:$B$23,0),0))))</f>
        <v/>
      </c>
      <c r="BG16" s="117" t="str">
        <f>IF(BG$1="SAT",IF(AND(HLOOKUP(BG$2,FIXTURES!$C$2:$NC$23,MATCH($C16,FIXTURES!$B$2:$B$23,0),0)="",HLOOKUP(BG$2+1,FIXTURES!$C$2:$NC$23,MATCH($C16,FIXTURES!$B$2:$B$23,0),0)="",HLOOKUP(BG$2+2,FIXTURES!$C$2:$NC$23,MATCH($C16,FIXTURES!$B$2:$B$23,0),0)=""),HLOOKUP(BG$2-1,FIXTURES!$C$2:$NC$23,MATCH($C16,FIXTURES!$B$2:$B$23,0),0),IF(AND(HLOOKUP(BG$2,FIXTURES!$C$2:$NC$23,MATCH($C16,FIXTURES!$B$2:$B$23,0),0)="",HLOOKUP(BG$2+1,FIXTURES!$C$2:$NC$23,MATCH($C16,FIXTURES!$B$2:$B$23,0),0)=""),HLOOKUP(BG$2+2,FIXTURES!$C$2:$NC$23,MATCH($C16,FIXTURES!$B$2:$B$23,0),0),IF(HLOOKUP(BG$2+1,FIXTURES!$C$2:$NC$23,MATCH($C16,FIXTURES!$B$2:$B$23,0),0)="",HLOOKUP(BG$2,FIXTURES!$C$2:$NC$23,MATCH($C16,FIXTURES!$B$2:$B$23,0),0),HLOOKUP(BG$2+1,FIXTURES!$C$2:$NC$23,MATCH($C16,FIXTURES!$B$2:$B$23,0),0)))),IF(AND(HLOOKUP(BG$2,FIXTURES!$C$2:$NC$23,MATCH($C16,FIXTURES!$B$2:$B$23,0),0)="",HLOOKUP(BG$2+1,FIXTURES!$C$2:$NC$23,MATCH($C16,FIXTURES!$B$2:$B$23,0),0)=""),HLOOKUP(BG$2+2,FIXTURES!$C$2:$NC$23,MATCH($C16,FIXTURES!$B$2:$B$23,0),0),IF(HLOOKUP(BG$2+1,FIXTURES!$C$2:$NC$23,MATCH($C16,FIXTURES!$B$2:$B$23,0),0)="",HLOOKUP(BG$2,FIXTURES!$C$2:$NC$23,MATCH($C16,FIXTURES!$B$2:$B$23,0),0),HLOOKUP(BG$2+1,FIXTURES!$C$2:$NC$23,MATCH($C16,FIXTURES!$B$2:$B$23,0),0))))</f>
        <v>TOT</v>
      </c>
      <c r="BH16" s="117" t="str">
        <f>IF(BH$1="SAT",IF(AND(HLOOKUP(BH$2,FIXTURES!$C$2:$NC$23,MATCH($C16,FIXTURES!$B$2:$B$23,0),0)="",HLOOKUP(BH$2+1,FIXTURES!$C$2:$NC$23,MATCH($C16,FIXTURES!$B$2:$B$23,0),0)="",HLOOKUP(BH$2+2,FIXTURES!$C$2:$NC$23,MATCH($C16,FIXTURES!$B$2:$B$23,0),0)=""),HLOOKUP(BH$2-1,FIXTURES!$C$2:$NC$23,MATCH($C16,FIXTURES!$B$2:$B$23,0),0),IF(AND(HLOOKUP(BH$2,FIXTURES!$C$2:$NC$23,MATCH($C16,FIXTURES!$B$2:$B$23,0),0)="",HLOOKUP(BH$2+1,FIXTURES!$C$2:$NC$23,MATCH($C16,FIXTURES!$B$2:$B$23,0),0)=""),HLOOKUP(BH$2+2,FIXTURES!$C$2:$NC$23,MATCH($C16,FIXTURES!$B$2:$B$23,0),0),IF(HLOOKUP(BH$2+1,FIXTURES!$C$2:$NC$23,MATCH($C16,FIXTURES!$B$2:$B$23,0),0)="",HLOOKUP(BH$2,FIXTURES!$C$2:$NC$23,MATCH($C16,FIXTURES!$B$2:$B$23,0),0),HLOOKUP(BH$2+1,FIXTURES!$C$2:$NC$23,MATCH($C16,FIXTURES!$B$2:$B$23,0),0)))),IF(AND(HLOOKUP(BH$2,FIXTURES!$C$2:$NC$23,MATCH($C16,FIXTURES!$B$2:$B$23,0),0)="",HLOOKUP(BH$2+1,FIXTURES!$C$2:$NC$23,MATCH($C16,FIXTURES!$B$2:$B$23,0),0)=""),HLOOKUP(BH$2+2,FIXTURES!$C$2:$NC$23,MATCH($C16,FIXTURES!$B$2:$B$23,0),0),IF(HLOOKUP(BH$2+1,FIXTURES!$C$2:$NC$23,MATCH($C16,FIXTURES!$B$2:$B$23,0),0)="",HLOOKUP(BH$2,FIXTURES!$C$2:$NC$23,MATCH($C16,FIXTURES!$B$2:$B$23,0),0),HLOOKUP(BH$2+1,FIXTURES!$C$2:$NC$23,MATCH($C16,FIXTURES!$B$2:$B$23,0),0))))</f>
        <v/>
      </c>
      <c r="BI16" s="117" t="str">
        <f>IF(BI$1="SAT",IF(AND(HLOOKUP(BI$2,FIXTURES!$C$2:$NC$23,MATCH($C16,FIXTURES!$B$2:$B$23,0),0)="",HLOOKUP(BI$2+1,FIXTURES!$C$2:$NC$23,MATCH($C16,FIXTURES!$B$2:$B$23,0),0)="",HLOOKUP(BI$2+2,FIXTURES!$C$2:$NC$23,MATCH($C16,FIXTURES!$B$2:$B$23,0),0)=""),HLOOKUP(BI$2-1,FIXTURES!$C$2:$NC$23,MATCH($C16,FIXTURES!$B$2:$B$23,0),0),IF(AND(HLOOKUP(BI$2,FIXTURES!$C$2:$NC$23,MATCH($C16,FIXTURES!$B$2:$B$23,0),0)="",HLOOKUP(BI$2+1,FIXTURES!$C$2:$NC$23,MATCH($C16,FIXTURES!$B$2:$B$23,0),0)=""),HLOOKUP(BI$2+2,FIXTURES!$C$2:$NC$23,MATCH($C16,FIXTURES!$B$2:$B$23,0),0),IF(HLOOKUP(BI$2+1,FIXTURES!$C$2:$NC$23,MATCH($C16,FIXTURES!$B$2:$B$23,0),0)="",HLOOKUP(BI$2,FIXTURES!$C$2:$NC$23,MATCH($C16,FIXTURES!$B$2:$B$23,0),0),HLOOKUP(BI$2+1,FIXTURES!$C$2:$NC$23,MATCH($C16,FIXTURES!$B$2:$B$23,0),0)))),IF(AND(HLOOKUP(BI$2,FIXTURES!$C$2:$NC$23,MATCH($C16,FIXTURES!$B$2:$B$23,0),0)="",HLOOKUP(BI$2+1,FIXTURES!$C$2:$NC$23,MATCH($C16,FIXTURES!$B$2:$B$23,0),0)=""),HLOOKUP(BI$2+2,FIXTURES!$C$2:$NC$23,MATCH($C16,FIXTURES!$B$2:$B$23,0),0),IF(HLOOKUP(BI$2+1,FIXTURES!$C$2:$NC$23,MATCH($C16,FIXTURES!$B$2:$B$23,0),0)="",HLOOKUP(BI$2,FIXTURES!$C$2:$NC$23,MATCH($C16,FIXTURES!$B$2:$B$23,0),0),HLOOKUP(BI$2+1,FIXTURES!$C$2:$NC$23,MATCH($C16,FIXTURES!$B$2:$B$23,0),0))))</f>
        <v>mun</v>
      </c>
      <c r="BJ16" s="117" t="str">
        <f>IF(BJ$1="SAT",IF(AND(HLOOKUP(BJ$2,FIXTURES!$C$2:$NC$23,MATCH($C16,FIXTURES!$B$2:$B$23,0),0)="",HLOOKUP(BJ$2+1,FIXTURES!$C$2:$NC$23,MATCH($C16,FIXTURES!$B$2:$B$23,0),0)="",HLOOKUP(BJ$2+2,FIXTURES!$C$2:$NC$23,MATCH($C16,FIXTURES!$B$2:$B$23,0),0)=""),HLOOKUP(BJ$2-1,FIXTURES!$C$2:$NC$23,MATCH($C16,FIXTURES!$B$2:$B$23,0),0),IF(AND(HLOOKUP(BJ$2,FIXTURES!$C$2:$NC$23,MATCH($C16,FIXTURES!$B$2:$B$23,0),0)="",HLOOKUP(BJ$2+1,FIXTURES!$C$2:$NC$23,MATCH($C16,FIXTURES!$B$2:$B$23,0),0)=""),HLOOKUP(BJ$2+2,FIXTURES!$C$2:$NC$23,MATCH($C16,FIXTURES!$B$2:$B$23,0),0),IF(HLOOKUP(BJ$2+1,FIXTURES!$C$2:$NC$23,MATCH($C16,FIXTURES!$B$2:$B$23,0),0)="",HLOOKUP(BJ$2,FIXTURES!$C$2:$NC$23,MATCH($C16,FIXTURES!$B$2:$B$23,0),0),HLOOKUP(BJ$2+1,FIXTURES!$C$2:$NC$23,MATCH($C16,FIXTURES!$B$2:$B$23,0),0)))),IF(AND(HLOOKUP(BJ$2,FIXTURES!$C$2:$NC$23,MATCH($C16,FIXTURES!$B$2:$B$23,0),0)="",HLOOKUP(BJ$2+1,FIXTURES!$C$2:$NC$23,MATCH($C16,FIXTURES!$B$2:$B$23,0),0)=""),HLOOKUP(BJ$2+2,FIXTURES!$C$2:$NC$23,MATCH($C16,FIXTURES!$B$2:$B$23,0),0),IF(HLOOKUP(BJ$2+1,FIXTURES!$C$2:$NC$23,MATCH($C16,FIXTURES!$B$2:$B$23,0),0)="",HLOOKUP(BJ$2,FIXTURES!$C$2:$NC$23,MATCH($C16,FIXTURES!$B$2:$B$23,0),0),HLOOKUP(BJ$2+1,FIXTURES!$C$2:$NC$23,MATCH($C16,FIXTURES!$B$2:$B$23,0),0))))</f>
        <v/>
      </c>
      <c r="BK16" s="117" t="str">
        <f>IF(BK$1="SAT",IF(AND(HLOOKUP(BK$2,FIXTURES!$C$2:$NC$23,MATCH($C16,FIXTURES!$B$2:$B$23,0),0)="",HLOOKUP(BK$2+1,FIXTURES!$C$2:$NC$23,MATCH($C16,FIXTURES!$B$2:$B$23,0),0)="",HLOOKUP(BK$2+2,FIXTURES!$C$2:$NC$23,MATCH($C16,FIXTURES!$B$2:$B$23,0),0)=""),HLOOKUP(BK$2-1,FIXTURES!$C$2:$NC$23,MATCH($C16,FIXTURES!$B$2:$B$23,0),0),IF(AND(HLOOKUP(BK$2,FIXTURES!$C$2:$NC$23,MATCH($C16,FIXTURES!$B$2:$B$23,0),0)="",HLOOKUP(BK$2+1,FIXTURES!$C$2:$NC$23,MATCH($C16,FIXTURES!$B$2:$B$23,0),0)=""),HLOOKUP(BK$2+2,FIXTURES!$C$2:$NC$23,MATCH($C16,FIXTURES!$B$2:$B$23,0),0),IF(HLOOKUP(BK$2+1,FIXTURES!$C$2:$NC$23,MATCH($C16,FIXTURES!$B$2:$B$23,0),0)="",HLOOKUP(BK$2,FIXTURES!$C$2:$NC$23,MATCH($C16,FIXTURES!$B$2:$B$23,0),0),HLOOKUP(BK$2+1,FIXTURES!$C$2:$NC$23,MATCH($C16,FIXTURES!$B$2:$B$23,0),0)))),IF(AND(HLOOKUP(BK$2,FIXTURES!$C$2:$NC$23,MATCH($C16,FIXTURES!$B$2:$B$23,0),0)="",HLOOKUP(BK$2+1,FIXTURES!$C$2:$NC$23,MATCH($C16,FIXTURES!$B$2:$B$23,0),0)=""),HLOOKUP(BK$2+2,FIXTURES!$C$2:$NC$23,MATCH($C16,FIXTURES!$B$2:$B$23,0),0),IF(HLOOKUP(BK$2+1,FIXTURES!$C$2:$NC$23,MATCH($C16,FIXTURES!$B$2:$B$23,0),0)="",HLOOKUP(BK$2,FIXTURES!$C$2:$NC$23,MATCH($C16,FIXTURES!$B$2:$B$23,0),0),HLOOKUP(BK$2+1,FIXTURES!$C$2:$NC$23,MATCH($C16,FIXTURES!$B$2:$B$23,0),0))))</f>
        <v>ARS</v>
      </c>
      <c r="BL16" s="117" t="str">
        <f>IF(BL$1="SAT",IF(AND(HLOOKUP(BL$2,FIXTURES!$C$2:$NC$23,MATCH($C16,FIXTURES!$B$2:$B$23,0),0)="",HLOOKUP(BL$2+1,FIXTURES!$C$2:$NC$23,MATCH($C16,FIXTURES!$B$2:$B$23,0),0)="",HLOOKUP(BL$2+2,FIXTURES!$C$2:$NC$23,MATCH($C16,FIXTURES!$B$2:$B$23,0),0)=""),HLOOKUP(BL$2-1,FIXTURES!$C$2:$NC$23,MATCH($C16,FIXTURES!$B$2:$B$23,0),0),IF(AND(HLOOKUP(BL$2,FIXTURES!$C$2:$NC$23,MATCH($C16,FIXTURES!$B$2:$B$23,0),0)="",HLOOKUP(BL$2+1,FIXTURES!$C$2:$NC$23,MATCH($C16,FIXTURES!$B$2:$B$23,0),0)=""),HLOOKUP(BL$2+2,FIXTURES!$C$2:$NC$23,MATCH($C16,FIXTURES!$B$2:$B$23,0),0),IF(HLOOKUP(BL$2+1,FIXTURES!$C$2:$NC$23,MATCH($C16,FIXTURES!$B$2:$B$23,0),0)="",HLOOKUP(BL$2,FIXTURES!$C$2:$NC$23,MATCH($C16,FIXTURES!$B$2:$B$23,0),0),HLOOKUP(BL$2+1,FIXTURES!$C$2:$NC$23,MATCH($C16,FIXTURES!$B$2:$B$23,0),0)))),IF(AND(HLOOKUP(BL$2,FIXTURES!$C$2:$NC$23,MATCH($C16,FIXTURES!$B$2:$B$23,0),0)="",HLOOKUP(BL$2+1,FIXTURES!$C$2:$NC$23,MATCH($C16,FIXTURES!$B$2:$B$23,0),0)=""),HLOOKUP(BL$2+2,FIXTURES!$C$2:$NC$23,MATCH($C16,FIXTURES!$B$2:$B$23,0),0),IF(HLOOKUP(BL$2+1,FIXTURES!$C$2:$NC$23,MATCH($C16,FIXTURES!$B$2:$B$23,0),0)="",HLOOKUP(BL$2,FIXTURES!$C$2:$NC$23,MATCH($C16,FIXTURES!$B$2:$B$23,0),0),HLOOKUP(BL$2+1,FIXTURES!$C$2:$NC$23,MATCH($C16,FIXTURES!$B$2:$B$23,0),0))))</f>
        <v>Blackburn</v>
      </c>
      <c r="BM16" s="117" t="str">
        <f>IF(BM$1="SAT",IF(AND(HLOOKUP(BM$2,FIXTURES!$C$2:$NC$23,MATCH($C16,FIXTURES!$B$2:$B$23,0),0)="",HLOOKUP(BM$2+1,FIXTURES!$C$2:$NC$23,MATCH($C16,FIXTURES!$B$2:$B$23,0),0)="",HLOOKUP(BM$2+2,FIXTURES!$C$2:$NC$23,MATCH($C16,FIXTURES!$B$2:$B$23,0),0)=""),HLOOKUP(BM$2-1,FIXTURES!$C$2:$NC$23,MATCH($C16,FIXTURES!$B$2:$B$23,0),0),IF(AND(HLOOKUP(BM$2,FIXTURES!$C$2:$NC$23,MATCH($C16,FIXTURES!$B$2:$B$23,0),0)="",HLOOKUP(BM$2+1,FIXTURES!$C$2:$NC$23,MATCH($C16,FIXTURES!$B$2:$B$23,0),0)=""),HLOOKUP(BM$2+2,FIXTURES!$C$2:$NC$23,MATCH($C16,FIXTURES!$B$2:$B$23,0),0),IF(HLOOKUP(BM$2+1,FIXTURES!$C$2:$NC$23,MATCH($C16,FIXTURES!$B$2:$B$23,0),0)="",HLOOKUP(BM$2,FIXTURES!$C$2:$NC$23,MATCH($C16,FIXTURES!$B$2:$B$23,0),0),HLOOKUP(BM$2+1,FIXTURES!$C$2:$NC$23,MATCH($C16,FIXTURES!$B$2:$B$23,0),0)))),IF(AND(HLOOKUP(BM$2,FIXTURES!$C$2:$NC$23,MATCH($C16,FIXTURES!$B$2:$B$23,0),0)="",HLOOKUP(BM$2+1,FIXTURES!$C$2:$NC$23,MATCH($C16,FIXTURES!$B$2:$B$23,0),0)=""),HLOOKUP(BM$2+2,FIXTURES!$C$2:$NC$23,MATCH($C16,FIXTURES!$B$2:$B$23,0),0),IF(HLOOKUP(BM$2+1,FIXTURES!$C$2:$NC$23,MATCH($C16,FIXTURES!$B$2:$B$23,0),0)="",HLOOKUP(BM$2,FIXTURES!$C$2:$NC$23,MATCH($C16,FIXTURES!$B$2:$B$23,0),0),HLOOKUP(BM$2+1,FIXTURES!$C$2:$NC$23,MATCH($C16,FIXTURES!$B$2:$B$23,0),0))))</f>
        <v>sou</v>
      </c>
      <c r="BN16" s="117" t="str">
        <f>IF(BN$1="SAT",IF(AND(HLOOKUP(BN$2,FIXTURES!$C$2:$NC$23,MATCH($C16,FIXTURES!$B$2:$B$23,0),0)="",HLOOKUP(BN$2+1,FIXTURES!$C$2:$NC$23,MATCH($C16,FIXTURES!$B$2:$B$23,0),0)="",HLOOKUP(BN$2+2,FIXTURES!$C$2:$NC$23,MATCH($C16,FIXTURES!$B$2:$B$23,0),0)=""),HLOOKUP(BN$2-1,FIXTURES!$C$2:$NC$23,MATCH($C16,FIXTURES!$B$2:$B$23,0),0),IF(AND(HLOOKUP(BN$2,FIXTURES!$C$2:$NC$23,MATCH($C16,FIXTURES!$B$2:$B$23,0),0)="",HLOOKUP(BN$2+1,FIXTURES!$C$2:$NC$23,MATCH($C16,FIXTURES!$B$2:$B$23,0),0)=""),HLOOKUP(BN$2+2,FIXTURES!$C$2:$NC$23,MATCH($C16,FIXTURES!$B$2:$B$23,0),0),IF(HLOOKUP(BN$2+1,FIXTURES!$C$2:$NC$23,MATCH($C16,FIXTURES!$B$2:$B$23,0),0)="",HLOOKUP(BN$2,FIXTURES!$C$2:$NC$23,MATCH($C16,FIXTURES!$B$2:$B$23,0),0),HLOOKUP(BN$2+1,FIXTURES!$C$2:$NC$23,MATCH($C16,FIXTURES!$B$2:$B$23,0),0)))),IF(AND(HLOOKUP(BN$2,FIXTURES!$C$2:$NC$23,MATCH($C16,FIXTURES!$B$2:$B$23,0),0)="",HLOOKUP(BN$2+1,FIXTURES!$C$2:$NC$23,MATCH($C16,FIXTURES!$B$2:$B$23,0),0)=""),HLOOKUP(BN$2+2,FIXTURES!$C$2:$NC$23,MATCH($C16,FIXTURES!$B$2:$B$23,0),0),IF(HLOOKUP(BN$2+1,FIXTURES!$C$2:$NC$23,MATCH($C16,FIXTURES!$B$2:$B$23,0),0)="",HLOOKUP(BN$2,FIXTURES!$C$2:$NC$23,MATCH($C16,FIXTURES!$B$2:$B$23,0),0),HLOOKUP(BN$2+1,FIXTURES!$C$2:$NC$23,MATCH($C16,FIXTURES!$B$2:$B$23,0),0))))</f>
        <v/>
      </c>
      <c r="BO16" s="117" t="str">
        <f>IF(BO$1="SAT",IF(AND(HLOOKUP(BO$2,FIXTURES!$C$2:$NC$23,MATCH($C16,FIXTURES!$B$2:$B$23,0),0)="",HLOOKUP(BO$2+1,FIXTURES!$C$2:$NC$23,MATCH($C16,FIXTURES!$B$2:$B$23,0),0)="",HLOOKUP(BO$2+2,FIXTURES!$C$2:$NC$23,MATCH($C16,FIXTURES!$B$2:$B$23,0),0)=""),HLOOKUP(BO$2-1,FIXTURES!$C$2:$NC$23,MATCH($C16,FIXTURES!$B$2:$B$23,0),0),IF(AND(HLOOKUP(BO$2,FIXTURES!$C$2:$NC$23,MATCH($C16,FIXTURES!$B$2:$B$23,0),0)="",HLOOKUP(BO$2+1,FIXTURES!$C$2:$NC$23,MATCH($C16,FIXTURES!$B$2:$B$23,0),0)=""),HLOOKUP(BO$2+2,FIXTURES!$C$2:$NC$23,MATCH($C16,FIXTURES!$B$2:$B$23,0),0),IF(HLOOKUP(BO$2+1,FIXTURES!$C$2:$NC$23,MATCH($C16,FIXTURES!$B$2:$B$23,0),0)="",HLOOKUP(BO$2,FIXTURES!$C$2:$NC$23,MATCH($C16,FIXTURES!$B$2:$B$23,0),0),HLOOKUP(BO$2+1,FIXTURES!$C$2:$NC$23,MATCH($C16,FIXTURES!$B$2:$B$23,0),0)))),IF(AND(HLOOKUP(BO$2,FIXTURES!$C$2:$NC$23,MATCH($C16,FIXTURES!$B$2:$B$23,0),0)="",HLOOKUP(BO$2+1,FIXTURES!$C$2:$NC$23,MATCH($C16,FIXTURES!$B$2:$B$23,0),0)=""),HLOOKUP(BO$2+2,FIXTURES!$C$2:$NC$23,MATCH($C16,FIXTURES!$B$2:$B$23,0),0),IF(HLOOKUP(BO$2+1,FIXTURES!$C$2:$NC$23,MATCH($C16,FIXTURES!$B$2:$B$23,0),0)="",HLOOKUP(BO$2,FIXTURES!$C$2:$NC$23,MATCH($C16,FIXTURES!$B$2:$B$23,0),0),HLOOKUP(BO$2+1,FIXTURES!$C$2:$NC$23,MATCH($C16,FIXTURES!$B$2:$B$23,0),0))))</f>
        <v>CHE</v>
      </c>
      <c r="BP16" s="117" t="str">
        <f>IF(BP$1="SAT",IF(AND(HLOOKUP(BP$2,FIXTURES!$C$2:$NC$23,MATCH($C16,FIXTURES!$B$2:$B$23,0),0)="",HLOOKUP(BP$2+1,FIXTURES!$C$2:$NC$23,MATCH($C16,FIXTURES!$B$2:$B$23,0),0)="",HLOOKUP(BP$2+2,FIXTURES!$C$2:$NC$23,MATCH($C16,FIXTURES!$B$2:$B$23,0),0)=""),HLOOKUP(BP$2-1,FIXTURES!$C$2:$NC$23,MATCH($C16,FIXTURES!$B$2:$B$23,0),0),IF(AND(HLOOKUP(BP$2,FIXTURES!$C$2:$NC$23,MATCH($C16,FIXTURES!$B$2:$B$23,0),0)="",HLOOKUP(BP$2+1,FIXTURES!$C$2:$NC$23,MATCH($C16,FIXTURES!$B$2:$B$23,0),0)=""),HLOOKUP(BP$2+2,FIXTURES!$C$2:$NC$23,MATCH($C16,FIXTURES!$B$2:$B$23,0),0),IF(HLOOKUP(BP$2+1,FIXTURES!$C$2:$NC$23,MATCH($C16,FIXTURES!$B$2:$B$23,0),0)="",HLOOKUP(BP$2,FIXTURES!$C$2:$NC$23,MATCH($C16,FIXTURES!$B$2:$B$23,0),0),HLOOKUP(BP$2+1,FIXTURES!$C$2:$NC$23,MATCH($C16,FIXTURES!$B$2:$B$23,0),0)))),IF(AND(HLOOKUP(BP$2,FIXTURES!$C$2:$NC$23,MATCH($C16,FIXTURES!$B$2:$B$23,0),0)="",HLOOKUP(BP$2+1,FIXTURES!$C$2:$NC$23,MATCH($C16,FIXTURES!$B$2:$B$23,0),0)=""),HLOOKUP(BP$2+2,FIXTURES!$C$2:$NC$23,MATCH($C16,FIXTURES!$B$2:$B$23,0),0),IF(HLOOKUP(BP$2+1,FIXTURES!$C$2:$NC$23,MATCH($C16,FIXTURES!$B$2:$B$23,0),0)="",HLOOKUP(BP$2,FIXTURES!$C$2:$NC$23,MATCH($C16,FIXTURES!$B$2:$B$23,0),0),HLOOKUP(BP$2+1,FIXTURES!$C$2:$NC$23,MATCH($C16,FIXTURES!$B$2:$B$23,0),0))))</f>
        <v/>
      </c>
      <c r="BQ16" s="117" t="str">
        <f>IF(BQ$1="SAT",IF(AND(HLOOKUP(BQ$2,FIXTURES!$C$2:$NC$23,MATCH($C16,FIXTURES!$B$2:$B$23,0),0)="",HLOOKUP(BQ$2+1,FIXTURES!$C$2:$NC$23,MATCH($C16,FIXTURES!$B$2:$B$23,0),0)="",HLOOKUP(BQ$2+2,FIXTURES!$C$2:$NC$23,MATCH($C16,FIXTURES!$B$2:$B$23,0),0)=""),HLOOKUP(BQ$2-1,FIXTURES!$C$2:$NC$23,MATCH($C16,FIXTURES!$B$2:$B$23,0),0),IF(AND(HLOOKUP(BQ$2,FIXTURES!$C$2:$NC$23,MATCH($C16,FIXTURES!$B$2:$B$23,0),0)="",HLOOKUP(BQ$2+1,FIXTURES!$C$2:$NC$23,MATCH($C16,FIXTURES!$B$2:$B$23,0),0)=""),HLOOKUP(BQ$2+2,FIXTURES!$C$2:$NC$23,MATCH($C16,FIXTURES!$B$2:$B$23,0),0),IF(HLOOKUP(BQ$2+1,FIXTURES!$C$2:$NC$23,MATCH($C16,FIXTURES!$B$2:$B$23,0),0)="",HLOOKUP(BQ$2,FIXTURES!$C$2:$NC$23,MATCH($C16,FIXTURES!$B$2:$B$23,0),0),HLOOKUP(BQ$2+1,FIXTURES!$C$2:$NC$23,MATCH($C16,FIXTURES!$B$2:$B$23,0),0)))),IF(AND(HLOOKUP(BQ$2,FIXTURES!$C$2:$NC$23,MATCH($C16,FIXTURES!$B$2:$B$23,0),0)="",HLOOKUP(BQ$2+1,FIXTURES!$C$2:$NC$23,MATCH($C16,FIXTURES!$B$2:$B$23,0),0)=""),HLOOKUP(BQ$2+2,FIXTURES!$C$2:$NC$23,MATCH($C16,FIXTURES!$B$2:$B$23,0),0),IF(HLOOKUP(BQ$2+1,FIXTURES!$C$2:$NC$23,MATCH($C16,FIXTURES!$B$2:$B$23,0),0)="",HLOOKUP(BQ$2,FIXTURES!$C$2:$NC$23,MATCH($C16,FIXTURES!$B$2:$B$23,0),0),HLOOKUP(BQ$2+1,FIXTURES!$C$2:$NC$23,MATCH($C16,FIXTURES!$B$2:$B$23,0),0))))</f>
        <v>bre</v>
      </c>
      <c r="BR16" s="117" t="str">
        <f>IF(BR$1="SAT",IF(AND(HLOOKUP(BR$2,FIXTURES!$C$2:$NC$23,MATCH($C16,FIXTURES!$B$2:$B$23,0),0)="",HLOOKUP(BR$2+1,FIXTURES!$C$2:$NC$23,MATCH($C16,FIXTURES!$B$2:$B$23,0),0)="",HLOOKUP(BR$2+2,FIXTURES!$C$2:$NC$23,MATCH($C16,FIXTURES!$B$2:$B$23,0),0)=""),HLOOKUP(BR$2-1,FIXTURES!$C$2:$NC$23,MATCH($C16,FIXTURES!$B$2:$B$23,0),0),IF(AND(HLOOKUP(BR$2,FIXTURES!$C$2:$NC$23,MATCH($C16,FIXTURES!$B$2:$B$23,0),0)="",HLOOKUP(BR$2+1,FIXTURES!$C$2:$NC$23,MATCH($C16,FIXTURES!$B$2:$B$23,0),0)=""),HLOOKUP(BR$2+2,FIXTURES!$C$2:$NC$23,MATCH($C16,FIXTURES!$B$2:$B$23,0),0),IF(HLOOKUP(BR$2+1,FIXTURES!$C$2:$NC$23,MATCH($C16,FIXTURES!$B$2:$B$23,0),0)="",HLOOKUP(BR$2,FIXTURES!$C$2:$NC$23,MATCH($C16,FIXTURES!$B$2:$B$23,0),0),HLOOKUP(BR$2+1,FIXTURES!$C$2:$NC$23,MATCH($C16,FIXTURES!$B$2:$B$23,0),0)))),IF(AND(HLOOKUP(BR$2,FIXTURES!$C$2:$NC$23,MATCH($C16,FIXTURES!$B$2:$B$23,0),0)="",HLOOKUP(BR$2+1,FIXTURES!$C$2:$NC$23,MATCH($C16,FIXTURES!$B$2:$B$23,0),0)=""),HLOOKUP(BR$2+2,FIXTURES!$C$2:$NC$23,MATCH($C16,FIXTURES!$B$2:$B$23,0),0),IF(HLOOKUP(BR$2+1,FIXTURES!$C$2:$NC$23,MATCH($C16,FIXTURES!$B$2:$B$23,0),0)="",HLOOKUP(BR$2,FIXTURES!$C$2:$NC$23,MATCH($C16,FIXTURES!$B$2:$B$23,0),0),HLOOKUP(BR$2+1,FIXTURES!$C$2:$NC$23,MATCH($C16,FIXTURES!$B$2:$B$23,0),0))))</f>
        <v/>
      </c>
      <c r="BS16" s="117" t="str">
        <f>IF(BS$1="SAT",IF(AND(HLOOKUP(BS$2,FIXTURES!$C$2:$NC$23,MATCH($C16,FIXTURES!$B$2:$B$23,0),0)="",HLOOKUP(BS$2+1,FIXTURES!$C$2:$NC$23,MATCH($C16,FIXTURES!$B$2:$B$23,0),0)="",HLOOKUP(BS$2+2,FIXTURES!$C$2:$NC$23,MATCH($C16,FIXTURES!$B$2:$B$23,0),0)=""),HLOOKUP(BS$2-1,FIXTURES!$C$2:$NC$23,MATCH($C16,FIXTURES!$B$2:$B$23,0),0),IF(AND(HLOOKUP(BS$2,FIXTURES!$C$2:$NC$23,MATCH($C16,FIXTURES!$B$2:$B$23,0),0)="",HLOOKUP(BS$2+1,FIXTURES!$C$2:$NC$23,MATCH($C16,FIXTURES!$B$2:$B$23,0),0)=""),HLOOKUP(BS$2+2,FIXTURES!$C$2:$NC$23,MATCH($C16,FIXTURES!$B$2:$B$23,0),0),IF(HLOOKUP(BS$2+1,FIXTURES!$C$2:$NC$23,MATCH($C16,FIXTURES!$B$2:$B$23,0),0)="",HLOOKUP(BS$2,FIXTURES!$C$2:$NC$23,MATCH($C16,FIXTURES!$B$2:$B$23,0),0),HLOOKUP(BS$2+1,FIXTURES!$C$2:$NC$23,MATCH($C16,FIXTURES!$B$2:$B$23,0),0)))),IF(AND(HLOOKUP(BS$2,FIXTURES!$C$2:$NC$23,MATCH($C16,FIXTURES!$B$2:$B$23,0),0)="",HLOOKUP(BS$2+1,FIXTURES!$C$2:$NC$23,MATCH($C16,FIXTURES!$B$2:$B$23,0),0)=""),HLOOKUP(BS$2+2,FIXTURES!$C$2:$NC$23,MATCH($C16,FIXTURES!$B$2:$B$23,0),0),IF(HLOOKUP(BS$2+1,FIXTURES!$C$2:$NC$23,MATCH($C16,FIXTURES!$B$2:$B$23,0),0)="",HLOOKUP(BS$2,FIXTURES!$C$2:$NC$23,MATCH($C16,FIXTURES!$B$2:$B$23,0),0),HLOOKUP(BS$2+1,FIXTURES!$C$2:$NC$23,MATCH($C16,FIXTURES!$B$2:$B$23,0),0))))</f>
        <v/>
      </c>
      <c r="BT16" s="117" t="str">
        <f>IF(BT$1="SAT",IF(AND(HLOOKUP(BT$2,FIXTURES!$C$2:$NC$23,MATCH($C16,FIXTURES!$B$2:$B$23,0),0)="",HLOOKUP(BT$2+1,FIXTURES!$C$2:$NC$23,MATCH($C16,FIXTURES!$B$2:$B$23,0),0)="",HLOOKUP(BT$2+2,FIXTURES!$C$2:$NC$23,MATCH($C16,FIXTURES!$B$2:$B$23,0),0)=""),HLOOKUP(BT$2-1,FIXTURES!$C$2:$NC$23,MATCH($C16,FIXTURES!$B$2:$B$23,0),0),IF(AND(HLOOKUP(BT$2,FIXTURES!$C$2:$NC$23,MATCH($C16,FIXTURES!$B$2:$B$23,0),0)="",HLOOKUP(BT$2+1,FIXTURES!$C$2:$NC$23,MATCH($C16,FIXTURES!$B$2:$B$23,0),0)=""),HLOOKUP(BT$2+2,FIXTURES!$C$2:$NC$23,MATCH($C16,FIXTURES!$B$2:$B$23,0),0),IF(HLOOKUP(BT$2+1,FIXTURES!$C$2:$NC$23,MATCH($C16,FIXTURES!$B$2:$B$23,0),0)="",HLOOKUP(BT$2,FIXTURES!$C$2:$NC$23,MATCH($C16,FIXTURES!$B$2:$B$23,0),0),HLOOKUP(BT$2+1,FIXTURES!$C$2:$NC$23,MATCH($C16,FIXTURES!$B$2:$B$23,0),0)))),IF(AND(HLOOKUP(BT$2,FIXTURES!$C$2:$NC$23,MATCH($C16,FIXTURES!$B$2:$B$23,0),0)="",HLOOKUP(BT$2+1,FIXTURES!$C$2:$NC$23,MATCH($C16,FIXTURES!$B$2:$B$23,0),0)=""),HLOOKUP(BT$2+2,FIXTURES!$C$2:$NC$23,MATCH($C16,FIXTURES!$B$2:$B$23,0),0),IF(HLOOKUP(BT$2+1,FIXTURES!$C$2:$NC$23,MATCH($C16,FIXTURES!$B$2:$B$23,0),0)="",HLOOKUP(BT$2,FIXTURES!$C$2:$NC$23,MATCH($C16,FIXTURES!$B$2:$B$23,0),0),HLOOKUP(BT$2+1,FIXTURES!$C$2:$NC$23,MATCH($C16,FIXTURES!$B$2:$B$23,0),0))))</f>
        <v/>
      </c>
      <c r="BU16" s="117" t="str">
        <f>IF(BU$1="SAT",IF(AND(HLOOKUP(BU$2,FIXTURES!$C$2:$NC$23,MATCH($C16,FIXTURES!$B$2:$B$23,0),0)="",HLOOKUP(BU$2+1,FIXTURES!$C$2:$NC$23,MATCH($C16,FIXTURES!$B$2:$B$23,0),0)="",HLOOKUP(BU$2+2,FIXTURES!$C$2:$NC$23,MATCH($C16,FIXTURES!$B$2:$B$23,0),0)=""),HLOOKUP(BU$2-1,FIXTURES!$C$2:$NC$23,MATCH($C16,FIXTURES!$B$2:$B$23,0),0),IF(AND(HLOOKUP(BU$2,FIXTURES!$C$2:$NC$23,MATCH($C16,FIXTURES!$B$2:$B$23,0),0)="",HLOOKUP(BU$2+1,FIXTURES!$C$2:$NC$23,MATCH($C16,FIXTURES!$B$2:$B$23,0),0)=""),HLOOKUP(BU$2+2,FIXTURES!$C$2:$NC$23,MATCH($C16,FIXTURES!$B$2:$B$23,0),0),IF(HLOOKUP(BU$2+1,FIXTURES!$C$2:$NC$23,MATCH($C16,FIXTURES!$B$2:$B$23,0),0)="",HLOOKUP(BU$2,FIXTURES!$C$2:$NC$23,MATCH($C16,FIXTURES!$B$2:$B$23,0),0),HLOOKUP(BU$2+1,FIXTURES!$C$2:$NC$23,MATCH($C16,FIXTURES!$B$2:$B$23,0),0)))),IF(AND(HLOOKUP(BU$2,FIXTURES!$C$2:$NC$23,MATCH($C16,FIXTURES!$B$2:$B$23,0),0)="",HLOOKUP(BU$2+1,FIXTURES!$C$2:$NC$23,MATCH($C16,FIXTURES!$B$2:$B$23,0),0)=""),HLOOKUP(BU$2+2,FIXTURES!$C$2:$NC$23,MATCH($C16,FIXTURES!$B$2:$B$23,0),0),IF(HLOOKUP(BU$2+1,FIXTURES!$C$2:$NC$23,MATCH($C16,FIXTURES!$B$2:$B$23,0),0)="",HLOOKUP(BU$2,FIXTURES!$C$2:$NC$23,MATCH($C16,FIXTURES!$B$2:$B$23,0),0),HLOOKUP(BU$2+1,FIXTURES!$C$2:$NC$23,MATCH($C16,FIXTURES!$B$2:$B$23,0),0))))</f>
        <v>cry</v>
      </c>
      <c r="BV16" s="117" t="str">
        <f>IF(BV$1="SAT",IF(AND(HLOOKUP(BV$2,FIXTURES!$C$2:$NC$23,MATCH($C16,FIXTURES!$B$2:$B$23,0),0)="",HLOOKUP(BV$2+1,FIXTURES!$C$2:$NC$23,MATCH($C16,FIXTURES!$B$2:$B$23,0),0)="",HLOOKUP(BV$2+2,FIXTURES!$C$2:$NC$23,MATCH($C16,FIXTURES!$B$2:$B$23,0),0)=""),HLOOKUP(BV$2-1,FIXTURES!$C$2:$NC$23,MATCH($C16,FIXTURES!$B$2:$B$23,0),0),IF(AND(HLOOKUP(BV$2,FIXTURES!$C$2:$NC$23,MATCH($C16,FIXTURES!$B$2:$B$23,0),0)="",HLOOKUP(BV$2+1,FIXTURES!$C$2:$NC$23,MATCH($C16,FIXTURES!$B$2:$B$23,0),0)=""),HLOOKUP(BV$2+2,FIXTURES!$C$2:$NC$23,MATCH($C16,FIXTURES!$B$2:$B$23,0),0),IF(HLOOKUP(BV$2+1,FIXTURES!$C$2:$NC$23,MATCH($C16,FIXTURES!$B$2:$B$23,0),0)="",HLOOKUP(BV$2,FIXTURES!$C$2:$NC$23,MATCH($C16,FIXTURES!$B$2:$B$23,0),0),HLOOKUP(BV$2+1,FIXTURES!$C$2:$NC$23,MATCH($C16,FIXTURES!$B$2:$B$23,0),0)))),IF(AND(HLOOKUP(BV$2,FIXTURES!$C$2:$NC$23,MATCH($C16,FIXTURES!$B$2:$B$23,0),0)="",HLOOKUP(BV$2+1,FIXTURES!$C$2:$NC$23,MATCH($C16,FIXTURES!$B$2:$B$23,0),0)=""),HLOOKUP(BV$2+2,FIXTURES!$C$2:$NC$23,MATCH($C16,FIXTURES!$B$2:$B$23,0),0),IF(HLOOKUP(BV$2+1,FIXTURES!$C$2:$NC$23,MATCH($C16,FIXTURES!$B$2:$B$23,0),0)="",HLOOKUP(BV$2,FIXTURES!$C$2:$NC$23,MATCH($C16,FIXTURES!$B$2:$B$23,0),0),HLOOKUP(BV$2+1,FIXTURES!$C$2:$NC$23,MATCH($C16,FIXTURES!$B$2:$B$23,0),0))))</f>
        <v>AVL</v>
      </c>
      <c r="BW16" s="117" t="str">
        <f>IF(BW$1="SAT",IF(AND(HLOOKUP(BW$2,FIXTURES!$C$2:$NC$23,MATCH($C16,FIXTURES!$B$2:$B$23,0),0)="",HLOOKUP(BW$2+1,FIXTURES!$C$2:$NC$23,MATCH($C16,FIXTURES!$B$2:$B$23,0),0)="",HLOOKUP(BW$2+2,FIXTURES!$C$2:$NC$23,MATCH($C16,FIXTURES!$B$2:$B$23,0),0)=""),HLOOKUP(BW$2-1,FIXTURES!$C$2:$NC$23,MATCH($C16,FIXTURES!$B$2:$B$23,0),0),IF(AND(HLOOKUP(BW$2,FIXTURES!$C$2:$NC$23,MATCH($C16,FIXTURES!$B$2:$B$23,0),0)="",HLOOKUP(BW$2+1,FIXTURES!$C$2:$NC$23,MATCH($C16,FIXTURES!$B$2:$B$23,0),0)=""),HLOOKUP(BW$2+2,FIXTURES!$C$2:$NC$23,MATCH($C16,FIXTURES!$B$2:$B$23,0),0),IF(HLOOKUP(BW$2+1,FIXTURES!$C$2:$NC$23,MATCH($C16,FIXTURES!$B$2:$B$23,0),0)="",HLOOKUP(BW$2,FIXTURES!$C$2:$NC$23,MATCH($C16,FIXTURES!$B$2:$B$23,0),0),HLOOKUP(BW$2+1,FIXTURES!$C$2:$NC$23,MATCH($C16,FIXTURES!$B$2:$B$23,0),0)))),IF(AND(HLOOKUP(BW$2,FIXTURES!$C$2:$NC$23,MATCH($C16,FIXTURES!$B$2:$B$23,0),0)="",HLOOKUP(BW$2+1,FIXTURES!$C$2:$NC$23,MATCH($C16,FIXTURES!$B$2:$B$23,0),0)=""),HLOOKUP(BW$2+2,FIXTURES!$C$2:$NC$23,MATCH($C16,FIXTURES!$B$2:$B$23,0),0),IF(HLOOKUP(BW$2+1,FIXTURES!$C$2:$NC$23,MATCH($C16,FIXTURES!$B$2:$B$23,0),0)="",HLOOKUP(BW$2,FIXTURES!$C$2:$NC$23,MATCH($C16,FIXTURES!$B$2:$B$23,0),0),HLOOKUP(BW$2+1,FIXTURES!$C$2:$NC$23,MATCH($C16,FIXTURES!$B$2:$B$23,0),0))))</f>
        <v>BOU</v>
      </c>
      <c r="BX16" s="117" t="str">
        <f>IF(BX$1="SAT",IF(AND(HLOOKUP(BX$2,FIXTURES!$C$2:$NC$23,MATCH($C16,FIXTURES!$B$2:$B$23,0),0)="",HLOOKUP(BX$2+1,FIXTURES!$C$2:$NC$23,MATCH($C16,FIXTURES!$B$2:$B$23,0),0)="",HLOOKUP(BX$2+2,FIXTURES!$C$2:$NC$23,MATCH($C16,FIXTURES!$B$2:$B$23,0),0)=""),HLOOKUP(BX$2-1,FIXTURES!$C$2:$NC$23,MATCH($C16,FIXTURES!$B$2:$B$23,0),0),IF(AND(HLOOKUP(BX$2,FIXTURES!$C$2:$NC$23,MATCH($C16,FIXTURES!$B$2:$B$23,0),0)="",HLOOKUP(BX$2+1,FIXTURES!$C$2:$NC$23,MATCH($C16,FIXTURES!$B$2:$B$23,0),0)=""),HLOOKUP(BX$2+2,FIXTURES!$C$2:$NC$23,MATCH($C16,FIXTURES!$B$2:$B$23,0),0),IF(HLOOKUP(BX$2+1,FIXTURES!$C$2:$NC$23,MATCH($C16,FIXTURES!$B$2:$B$23,0),0)="",HLOOKUP(BX$2,FIXTURES!$C$2:$NC$23,MATCH($C16,FIXTURES!$B$2:$B$23,0),0),HLOOKUP(BX$2+1,FIXTURES!$C$2:$NC$23,MATCH($C16,FIXTURES!$B$2:$B$23,0),0)))),IF(AND(HLOOKUP(BX$2,FIXTURES!$C$2:$NC$23,MATCH($C16,FIXTURES!$B$2:$B$23,0),0)="",HLOOKUP(BX$2+1,FIXTURES!$C$2:$NC$23,MATCH($C16,FIXTURES!$B$2:$B$23,0),0)=""),HLOOKUP(BX$2+2,FIXTURES!$C$2:$NC$23,MATCH($C16,FIXTURES!$B$2:$B$23,0),0),IF(HLOOKUP(BX$2+1,FIXTURES!$C$2:$NC$23,MATCH($C16,FIXTURES!$B$2:$B$23,0),0)="",HLOOKUP(BX$2,FIXTURES!$C$2:$NC$23,MATCH($C16,FIXTURES!$B$2:$B$23,0),0),HLOOKUP(BX$2+1,FIXTURES!$C$2:$NC$23,MATCH($C16,FIXTURES!$B$2:$B$23,0),0))))</f>
        <v/>
      </c>
      <c r="BY16" s="117" t="str">
        <f>IF(BY$1="SAT",IF(AND(HLOOKUP(BY$2,FIXTURES!$C$2:$NC$23,MATCH($C16,FIXTURES!$B$2:$B$23,0),0)="",HLOOKUP(BY$2+1,FIXTURES!$C$2:$NC$23,MATCH($C16,FIXTURES!$B$2:$B$23,0),0)="",HLOOKUP(BY$2+2,FIXTURES!$C$2:$NC$23,MATCH($C16,FIXTURES!$B$2:$B$23,0),0)=""),HLOOKUP(BY$2-1,FIXTURES!$C$2:$NC$23,MATCH($C16,FIXTURES!$B$2:$B$23,0),0),IF(AND(HLOOKUP(BY$2,FIXTURES!$C$2:$NC$23,MATCH($C16,FIXTURES!$B$2:$B$23,0),0)="",HLOOKUP(BY$2+1,FIXTURES!$C$2:$NC$23,MATCH($C16,FIXTURES!$B$2:$B$23,0),0)=""),HLOOKUP(BY$2+2,FIXTURES!$C$2:$NC$23,MATCH($C16,FIXTURES!$B$2:$B$23,0),0),IF(HLOOKUP(BY$2+1,FIXTURES!$C$2:$NC$23,MATCH($C16,FIXTURES!$B$2:$B$23,0),0)="",HLOOKUP(BY$2,FIXTURES!$C$2:$NC$23,MATCH($C16,FIXTURES!$B$2:$B$23,0),0),HLOOKUP(BY$2+1,FIXTURES!$C$2:$NC$23,MATCH($C16,FIXTURES!$B$2:$B$23,0),0)))),IF(AND(HLOOKUP(BY$2,FIXTURES!$C$2:$NC$23,MATCH($C16,FIXTURES!$B$2:$B$23,0),0)="",HLOOKUP(BY$2+1,FIXTURES!$C$2:$NC$23,MATCH($C16,FIXTURES!$B$2:$B$23,0),0)=""),HLOOKUP(BY$2+2,FIXTURES!$C$2:$NC$23,MATCH($C16,FIXTURES!$B$2:$B$23,0),0),IF(HLOOKUP(BY$2+1,FIXTURES!$C$2:$NC$23,MATCH($C16,FIXTURES!$B$2:$B$23,0),0)="",HLOOKUP(BY$2,FIXTURES!$C$2:$NC$23,MATCH($C16,FIXTURES!$B$2:$B$23,0),0),HLOOKUP(BY$2+1,FIXTURES!$C$2:$NC$23,MATCH($C16,FIXTURES!$B$2:$B$23,0),0))))</f>
        <v>mci</v>
      </c>
      <c r="BZ16" s="117" t="str">
        <f>IF(BZ$1="SAT",IF(AND(HLOOKUP(BZ$2,FIXTURES!$C$2:$NC$23,MATCH($C16,FIXTURES!$B$2:$B$23,0),0)="",HLOOKUP(BZ$2+1,FIXTURES!$C$2:$NC$23,MATCH($C16,FIXTURES!$B$2:$B$23,0),0)="",HLOOKUP(BZ$2+2,FIXTURES!$C$2:$NC$23,MATCH($C16,FIXTURES!$B$2:$B$23,0),0)=""),HLOOKUP(BZ$2-1,FIXTURES!$C$2:$NC$23,MATCH($C16,FIXTURES!$B$2:$B$23,0),0),IF(AND(HLOOKUP(BZ$2,FIXTURES!$C$2:$NC$23,MATCH($C16,FIXTURES!$B$2:$B$23,0),0)="",HLOOKUP(BZ$2+1,FIXTURES!$C$2:$NC$23,MATCH($C16,FIXTURES!$B$2:$B$23,0),0)=""),HLOOKUP(BZ$2+2,FIXTURES!$C$2:$NC$23,MATCH($C16,FIXTURES!$B$2:$B$23,0),0),IF(HLOOKUP(BZ$2+1,FIXTURES!$C$2:$NC$23,MATCH($C16,FIXTURES!$B$2:$B$23,0),0)="",HLOOKUP(BZ$2,FIXTURES!$C$2:$NC$23,MATCH($C16,FIXTURES!$B$2:$B$23,0),0),HLOOKUP(BZ$2+1,FIXTURES!$C$2:$NC$23,MATCH($C16,FIXTURES!$B$2:$B$23,0),0)))),IF(AND(HLOOKUP(BZ$2,FIXTURES!$C$2:$NC$23,MATCH($C16,FIXTURES!$B$2:$B$23,0),0)="",HLOOKUP(BZ$2+1,FIXTURES!$C$2:$NC$23,MATCH($C16,FIXTURES!$B$2:$B$23,0),0)=""),HLOOKUP(BZ$2+2,FIXTURES!$C$2:$NC$23,MATCH($C16,FIXTURES!$B$2:$B$23,0),0),IF(HLOOKUP(BZ$2+1,FIXTURES!$C$2:$NC$23,MATCH($C16,FIXTURES!$B$2:$B$23,0),0)="",HLOOKUP(BZ$2,FIXTURES!$C$2:$NC$23,MATCH($C16,FIXTURES!$B$2:$B$23,0),0),HLOOKUP(BZ$2+1,FIXTURES!$C$2:$NC$23,MATCH($C16,FIXTURES!$B$2:$B$23,0),0))))</f>
        <v/>
      </c>
      <c r="CA16" s="117" t="str">
        <f>IF(CA$1="SAT",IF(AND(HLOOKUP(CA$2,FIXTURES!$C$2:$NC$23,MATCH($C16,FIXTURES!$B$2:$B$23,0),0)="",HLOOKUP(CA$2+1,FIXTURES!$C$2:$NC$23,MATCH($C16,FIXTURES!$B$2:$B$23,0),0)="",HLOOKUP(CA$2+2,FIXTURES!$C$2:$NC$23,MATCH($C16,FIXTURES!$B$2:$B$23,0),0)=""),HLOOKUP(CA$2-1,FIXTURES!$C$2:$NC$23,MATCH($C16,FIXTURES!$B$2:$B$23,0),0),IF(AND(HLOOKUP(CA$2,FIXTURES!$C$2:$NC$23,MATCH($C16,FIXTURES!$B$2:$B$23,0),0)="",HLOOKUP(CA$2+1,FIXTURES!$C$2:$NC$23,MATCH($C16,FIXTURES!$B$2:$B$23,0),0)=""),HLOOKUP(CA$2+2,FIXTURES!$C$2:$NC$23,MATCH($C16,FIXTURES!$B$2:$B$23,0),0),IF(HLOOKUP(CA$2+1,FIXTURES!$C$2:$NC$23,MATCH($C16,FIXTURES!$B$2:$B$23,0),0)="",HLOOKUP(CA$2,FIXTURES!$C$2:$NC$23,MATCH($C16,FIXTURES!$B$2:$B$23,0),0),HLOOKUP(CA$2+1,FIXTURES!$C$2:$NC$23,MATCH($C16,FIXTURES!$B$2:$B$23,0),0)))),IF(AND(HLOOKUP(CA$2,FIXTURES!$C$2:$NC$23,MATCH($C16,FIXTURES!$B$2:$B$23,0),0)="",HLOOKUP(CA$2+1,FIXTURES!$C$2:$NC$23,MATCH($C16,FIXTURES!$B$2:$B$23,0),0)=""),HLOOKUP(CA$2+2,FIXTURES!$C$2:$NC$23,MATCH($C16,FIXTURES!$B$2:$B$23,0),0),IF(HLOOKUP(CA$2+1,FIXTURES!$C$2:$NC$23,MATCH($C16,FIXTURES!$B$2:$B$23,0),0)="",HLOOKUP(CA$2,FIXTURES!$C$2:$NC$23,MATCH($C16,FIXTURES!$B$2:$B$23,0),0),HLOOKUP(CA$2+1,FIXTURES!$C$2:$NC$23,MATCH($C16,FIXTURES!$B$2:$B$23,0),0))))</f>
        <v>WOL</v>
      </c>
      <c r="CB16" s="117" t="str">
        <f>IF(CB$1="SAT",IF(AND(HLOOKUP(CB$2,FIXTURES!$C$2:$NC$23,MATCH($C16,FIXTURES!$B$2:$B$23,0),0)="",HLOOKUP(CB$2+1,FIXTURES!$C$2:$NC$23,MATCH($C16,FIXTURES!$B$2:$B$23,0),0)="",HLOOKUP(CB$2+2,FIXTURES!$C$2:$NC$23,MATCH($C16,FIXTURES!$B$2:$B$23,0),0)=""),HLOOKUP(CB$2-1,FIXTURES!$C$2:$NC$23,MATCH($C16,FIXTURES!$B$2:$B$23,0),0),IF(AND(HLOOKUP(CB$2,FIXTURES!$C$2:$NC$23,MATCH($C16,FIXTURES!$B$2:$B$23,0),0)="",HLOOKUP(CB$2+1,FIXTURES!$C$2:$NC$23,MATCH($C16,FIXTURES!$B$2:$B$23,0),0)=""),HLOOKUP(CB$2+2,FIXTURES!$C$2:$NC$23,MATCH($C16,FIXTURES!$B$2:$B$23,0),0),IF(HLOOKUP(CB$2+1,FIXTURES!$C$2:$NC$23,MATCH($C16,FIXTURES!$B$2:$B$23,0),0)="",HLOOKUP(CB$2,FIXTURES!$C$2:$NC$23,MATCH($C16,FIXTURES!$B$2:$B$23,0),0),HLOOKUP(CB$2+1,FIXTURES!$C$2:$NC$23,MATCH($C16,FIXTURES!$B$2:$B$23,0),0)))),IF(AND(HLOOKUP(CB$2,FIXTURES!$C$2:$NC$23,MATCH($C16,FIXTURES!$B$2:$B$23,0),0)="",HLOOKUP(CB$2+1,FIXTURES!$C$2:$NC$23,MATCH($C16,FIXTURES!$B$2:$B$23,0),0)=""),HLOOKUP(CB$2+2,FIXTURES!$C$2:$NC$23,MATCH($C16,FIXTURES!$B$2:$B$23,0),0),IF(HLOOKUP(CB$2+1,FIXTURES!$C$2:$NC$23,MATCH($C16,FIXTURES!$B$2:$B$23,0),0)="",HLOOKUP(CB$2,FIXTURES!$C$2:$NC$23,MATCH($C16,FIXTURES!$B$2:$B$23,0),0),HLOOKUP(CB$2+1,FIXTURES!$C$2:$NC$23,MATCH($C16,FIXTURES!$B$2:$B$23,0),0))))</f>
        <v>lee</v>
      </c>
      <c r="CC16" s="117" t="str">
        <f>IF(CC$1="SAT",IF(AND(HLOOKUP(CC$2,FIXTURES!$C$2:$NC$23,MATCH($C16,FIXTURES!$B$2:$B$23,0),0)="",HLOOKUP(CC$2+1,FIXTURES!$C$2:$NC$23,MATCH($C16,FIXTURES!$B$2:$B$23,0),0)="",HLOOKUP(CC$2+2,FIXTURES!$C$2:$NC$23,MATCH($C16,FIXTURES!$B$2:$B$23,0),0)=""),HLOOKUP(CC$2-1,FIXTURES!$C$2:$NC$23,MATCH($C16,FIXTURES!$B$2:$B$23,0),0),IF(AND(HLOOKUP(CC$2,FIXTURES!$C$2:$NC$23,MATCH($C16,FIXTURES!$B$2:$B$23,0),0)="",HLOOKUP(CC$2+1,FIXTURES!$C$2:$NC$23,MATCH($C16,FIXTURES!$B$2:$B$23,0),0)=""),HLOOKUP(CC$2+2,FIXTURES!$C$2:$NC$23,MATCH($C16,FIXTURES!$B$2:$B$23,0),0),IF(HLOOKUP(CC$2+1,FIXTURES!$C$2:$NC$23,MATCH($C16,FIXTURES!$B$2:$B$23,0),0)="",HLOOKUP(CC$2,FIXTURES!$C$2:$NC$23,MATCH($C16,FIXTURES!$B$2:$B$23,0),0),HLOOKUP(CC$2+1,FIXTURES!$C$2:$NC$23,MATCH($C16,FIXTURES!$B$2:$B$23,0),0)))),IF(AND(HLOOKUP(CC$2,FIXTURES!$C$2:$NC$23,MATCH($C16,FIXTURES!$B$2:$B$23,0),0)="",HLOOKUP(CC$2+1,FIXTURES!$C$2:$NC$23,MATCH($C16,FIXTURES!$B$2:$B$23,0),0)=""),HLOOKUP(CC$2+2,FIXTURES!$C$2:$NC$23,MATCH($C16,FIXTURES!$B$2:$B$23,0),0),IF(HLOOKUP(CC$2+1,FIXTURES!$C$2:$NC$23,MATCH($C16,FIXTURES!$B$2:$B$23,0),0)="",HLOOKUP(CC$2,FIXTURES!$C$2:$NC$23,MATCH($C16,FIXTURES!$B$2:$B$23,0),0),HLOOKUP(CC$2+1,FIXTURES!$C$2:$NC$23,MATCH($C16,FIXTURES!$B$2:$B$23,0),0))))</f>
        <v>EVE</v>
      </c>
      <c r="CD16" s="117" t="str">
        <f>IF(CD$1="SAT",IF(AND(HLOOKUP(CD$2,FIXTURES!$C$2:$NC$23,MATCH($C16,FIXTURES!$B$2:$B$23,0),0)="",HLOOKUP(CD$2+1,FIXTURES!$C$2:$NC$23,MATCH($C16,FIXTURES!$B$2:$B$23,0),0)="",HLOOKUP(CD$2+2,FIXTURES!$C$2:$NC$23,MATCH($C16,FIXTURES!$B$2:$B$23,0),0)=""),HLOOKUP(CD$2-1,FIXTURES!$C$2:$NC$23,MATCH($C16,FIXTURES!$B$2:$B$23,0),0),IF(AND(HLOOKUP(CD$2,FIXTURES!$C$2:$NC$23,MATCH($C16,FIXTURES!$B$2:$B$23,0),0)="",HLOOKUP(CD$2+1,FIXTURES!$C$2:$NC$23,MATCH($C16,FIXTURES!$B$2:$B$23,0),0)=""),HLOOKUP(CD$2+2,FIXTURES!$C$2:$NC$23,MATCH($C16,FIXTURES!$B$2:$B$23,0),0),IF(HLOOKUP(CD$2+1,FIXTURES!$C$2:$NC$23,MATCH($C16,FIXTURES!$B$2:$B$23,0),0)="",HLOOKUP(CD$2,FIXTURES!$C$2:$NC$23,MATCH($C16,FIXTURES!$B$2:$B$23,0),0),HLOOKUP(CD$2+1,FIXTURES!$C$2:$NC$23,MATCH($C16,FIXTURES!$B$2:$B$23,0),0)))),IF(AND(HLOOKUP(CD$2,FIXTURES!$C$2:$NC$23,MATCH($C16,FIXTURES!$B$2:$B$23,0),0)="",HLOOKUP(CD$2+1,FIXTURES!$C$2:$NC$23,MATCH($C16,FIXTURES!$B$2:$B$23,0),0)=""),HLOOKUP(CD$2+2,FIXTURES!$C$2:$NC$23,MATCH($C16,FIXTURES!$B$2:$B$23,0),0),IF(HLOOKUP(CD$2+1,FIXTURES!$C$2:$NC$23,MATCH($C16,FIXTURES!$B$2:$B$23,0),0)="",HLOOKUP(CD$2,FIXTURES!$C$2:$NC$23,MATCH($C16,FIXTURES!$B$2:$B$23,0),0),HLOOKUP(CD$2+1,FIXTURES!$C$2:$NC$23,MATCH($C16,FIXTURES!$B$2:$B$23,0),0))))</f>
        <v/>
      </c>
      <c r="CE16" s="117" t="str">
        <f>IF(CE$1="SAT",IF(AND(HLOOKUP(CE$2,FIXTURES!$C$2:$NC$23,MATCH($C16,FIXTURES!$B$2:$B$23,0),0)="",HLOOKUP(CE$2+1,FIXTURES!$C$2:$NC$23,MATCH($C16,FIXTURES!$B$2:$B$23,0),0)="",HLOOKUP(CE$2+2,FIXTURES!$C$2:$NC$23,MATCH($C16,FIXTURES!$B$2:$B$23,0),0)=""),HLOOKUP(CE$2-1,FIXTURES!$C$2:$NC$23,MATCH($C16,FIXTURES!$B$2:$B$23,0),0),IF(AND(HLOOKUP(CE$2,FIXTURES!$C$2:$NC$23,MATCH($C16,FIXTURES!$B$2:$B$23,0),0)="",HLOOKUP(CE$2+1,FIXTURES!$C$2:$NC$23,MATCH($C16,FIXTURES!$B$2:$B$23,0),0)=""),HLOOKUP(CE$2+2,FIXTURES!$C$2:$NC$23,MATCH($C16,FIXTURES!$B$2:$B$23,0),0),IF(HLOOKUP(CE$2+1,FIXTURES!$C$2:$NC$23,MATCH($C16,FIXTURES!$B$2:$B$23,0),0)="",HLOOKUP(CE$2,FIXTURES!$C$2:$NC$23,MATCH($C16,FIXTURES!$B$2:$B$23,0),0),HLOOKUP(CE$2+1,FIXTURES!$C$2:$NC$23,MATCH($C16,FIXTURES!$B$2:$B$23,0),0)))),IF(AND(HLOOKUP(CE$2,FIXTURES!$C$2:$NC$23,MATCH($C16,FIXTURES!$B$2:$B$23,0),0)="",HLOOKUP(CE$2+1,FIXTURES!$C$2:$NC$23,MATCH($C16,FIXTURES!$B$2:$B$23,0),0)=""),HLOOKUP(CE$2+2,FIXTURES!$C$2:$NC$23,MATCH($C16,FIXTURES!$B$2:$B$23,0),0),IF(HLOOKUP(CE$2+1,FIXTURES!$C$2:$NC$23,MATCH($C16,FIXTURES!$B$2:$B$23,0),0)="",HLOOKUP(CE$2,FIXTURES!$C$2:$NC$23,MATCH($C16,FIXTURES!$B$2:$B$23,0),0),HLOOKUP(CE$2+1,FIXTURES!$C$2:$NC$23,MATCH($C16,FIXTURES!$B$2:$B$23,0),0))))</f>
        <v>ful</v>
      </c>
      <c r="CF16" s="117" t="str">
        <f>IF(CF$1="SAT",IF(AND(HLOOKUP(CF$2,FIXTURES!$C$2:$NC$23,MATCH($C16,FIXTURES!$B$2:$B$23,0),0)="",HLOOKUP(CF$2+1,FIXTURES!$C$2:$NC$23,MATCH($C16,FIXTURES!$B$2:$B$23,0),0)="",HLOOKUP(CF$2+2,FIXTURES!$C$2:$NC$23,MATCH($C16,FIXTURES!$B$2:$B$23,0),0)=""),HLOOKUP(CF$2-1,FIXTURES!$C$2:$NC$23,MATCH($C16,FIXTURES!$B$2:$B$23,0),0),IF(AND(HLOOKUP(CF$2,FIXTURES!$C$2:$NC$23,MATCH($C16,FIXTURES!$B$2:$B$23,0),0)="",HLOOKUP(CF$2+1,FIXTURES!$C$2:$NC$23,MATCH($C16,FIXTURES!$B$2:$B$23,0),0)=""),HLOOKUP(CF$2+2,FIXTURES!$C$2:$NC$23,MATCH($C16,FIXTURES!$B$2:$B$23,0),0),IF(HLOOKUP(CF$2+1,FIXTURES!$C$2:$NC$23,MATCH($C16,FIXTURES!$B$2:$B$23,0),0)="",HLOOKUP(CF$2,FIXTURES!$C$2:$NC$23,MATCH($C16,FIXTURES!$B$2:$B$23,0),0),HLOOKUP(CF$2+1,FIXTURES!$C$2:$NC$23,MATCH($C16,FIXTURES!$B$2:$B$23,0),0)))),IF(AND(HLOOKUP(CF$2,FIXTURES!$C$2:$NC$23,MATCH($C16,FIXTURES!$B$2:$B$23,0),0)="",HLOOKUP(CF$2+1,FIXTURES!$C$2:$NC$23,MATCH($C16,FIXTURES!$B$2:$B$23,0),0)=""),HLOOKUP(CF$2+2,FIXTURES!$C$2:$NC$23,MATCH($C16,FIXTURES!$B$2:$B$23,0),0),IF(HLOOKUP(CF$2+1,FIXTURES!$C$2:$NC$23,MATCH($C16,FIXTURES!$B$2:$B$23,0),0)="",HLOOKUP(CF$2,FIXTURES!$C$2:$NC$23,MATCH($C16,FIXTURES!$B$2:$B$23,0),0),HLOOKUP(CF$2+1,FIXTURES!$C$2:$NC$23,MATCH($C16,FIXTURES!$B$2:$B$23,0),0))))</f>
        <v/>
      </c>
      <c r="CG16" s="117" t="str">
        <f>IF(CG$1="SAT",IF(AND(HLOOKUP(CG$2,FIXTURES!$C$2:$NC$23,MATCH($C16,FIXTURES!$B$2:$B$23,0),0)="",HLOOKUP(CG$2+1,FIXTURES!$C$2:$NC$23,MATCH($C16,FIXTURES!$B$2:$B$23,0),0)="",HLOOKUP(CG$2+2,FIXTURES!$C$2:$NC$23,MATCH($C16,FIXTURES!$B$2:$B$23,0),0)=""),HLOOKUP(CG$2-1,FIXTURES!$C$2:$NC$23,MATCH($C16,FIXTURES!$B$2:$B$23,0),0),IF(AND(HLOOKUP(CG$2,FIXTURES!$C$2:$NC$23,MATCH($C16,FIXTURES!$B$2:$B$23,0),0)="",HLOOKUP(CG$2+1,FIXTURES!$C$2:$NC$23,MATCH($C16,FIXTURES!$B$2:$B$23,0),0)=""),HLOOKUP(CG$2+2,FIXTURES!$C$2:$NC$23,MATCH($C16,FIXTURES!$B$2:$B$23,0),0),IF(HLOOKUP(CG$2+1,FIXTURES!$C$2:$NC$23,MATCH($C16,FIXTURES!$B$2:$B$23,0),0)="",HLOOKUP(CG$2,FIXTURES!$C$2:$NC$23,MATCH($C16,FIXTURES!$B$2:$B$23,0),0),HLOOKUP(CG$2+1,FIXTURES!$C$2:$NC$23,MATCH($C16,FIXTURES!$B$2:$B$23,0),0)))),IF(AND(HLOOKUP(CG$2,FIXTURES!$C$2:$NC$23,MATCH($C16,FIXTURES!$B$2:$B$23,0),0)="",HLOOKUP(CG$2+1,FIXTURES!$C$2:$NC$23,MATCH($C16,FIXTURES!$B$2:$B$23,0),0)=""),HLOOKUP(CG$2+2,FIXTURES!$C$2:$NC$23,MATCH($C16,FIXTURES!$B$2:$B$23,0),0),IF(HLOOKUP(CG$2+1,FIXTURES!$C$2:$NC$23,MATCH($C16,FIXTURES!$B$2:$B$23,0),0)="",HLOOKUP(CG$2,FIXTURES!$C$2:$NC$23,MATCH($C16,FIXTURES!$B$2:$B$23,0),0),HLOOKUP(CG$2+1,FIXTURES!$C$2:$NC$23,MATCH($C16,FIXTURES!$B$2:$B$23,0),0))))</f>
        <v>LIV</v>
      </c>
      <c r="CH16" s="117" t="str">
        <f>IF(CH$1="SAT",IF(AND(HLOOKUP(CH$2,FIXTURES!$C$2:$NC$23,MATCH($C16,FIXTURES!$B$2:$B$23,0),0)="",HLOOKUP(CH$2+1,FIXTURES!$C$2:$NC$23,MATCH($C16,FIXTURES!$B$2:$B$23,0),0)="",HLOOKUP(CH$2+2,FIXTURES!$C$2:$NC$23,MATCH($C16,FIXTURES!$B$2:$B$23,0),0)=""),HLOOKUP(CH$2-1,FIXTURES!$C$2:$NC$23,MATCH($C16,FIXTURES!$B$2:$B$23,0),0),IF(AND(HLOOKUP(CH$2,FIXTURES!$C$2:$NC$23,MATCH($C16,FIXTURES!$B$2:$B$23,0),0)="",HLOOKUP(CH$2+1,FIXTURES!$C$2:$NC$23,MATCH($C16,FIXTURES!$B$2:$B$23,0),0)=""),HLOOKUP(CH$2+2,FIXTURES!$C$2:$NC$23,MATCH($C16,FIXTURES!$B$2:$B$23,0),0),IF(HLOOKUP(CH$2+1,FIXTURES!$C$2:$NC$23,MATCH($C16,FIXTURES!$B$2:$B$23,0),0)="",HLOOKUP(CH$2,FIXTURES!$C$2:$NC$23,MATCH($C16,FIXTURES!$B$2:$B$23,0),0),HLOOKUP(CH$2+1,FIXTURES!$C$2:$NC$23,MATCH($C16,FIXTURES!$B$2:$B$23,0),0)))),IF(AND(HLOOKUP(CH$2,FIXTURES!$C$2:$NC$23,MATCH($C16,FIXTURES!$B$2:$B$23,0),0)="",HLOOKUP(CH$2+1,FIXTURES!$C$2:$NC$23,MATCH($C16,FIXTURES!$B$2:$B$23,0),0)=""),HLOOKUP(CH$2+2,FIXTURES!$C$2:$NC$23,MATCH($C16,FIXTURES!$B$2:$B$23,0),0),IF(HLOOKUP(CH$2+1,FIXTURES!$C$2:$NC$23,MATCH($C16,FIXTURES!$B$2:$B$23,0),0)="",HLOOKUP(CH$2,FIXTURES!$C$2:$NC$23,MATCH($C16,FIXTURES!$B$2:$B$23,0),0),HLOOKUP(CH$2+1,FIXTURES!$C$2:$NC$23,MATCH($C16,FIXTURES!$B$2:$B$23,0),0))))</f>
        <v/>
      </c>
      <c r="CI16" s="117" t="str">
        <f>IF(CI$1="SAT",IF(AND(HLOOKUP(CI$2,FIXTURES!$C$2:$NC$23,MATCH($C16,FIXTURES!$B$2:$B$23,0),0)="",HLOOKUP(CI$2+1,FIXTURES!$C$2:$NC$23,MATCH($C16,FIXTURES!$B$2:$B$23,0),0)="",HLOOKUP(CI$2+2,FIXTURES!$C$2:$NC$23,MATCH($C16,FIXTURES!$B$2:$B$23,0),0)=""),HLOOKUP(CI$2-1,FIXTURES!$C$2:$NC$23,MATCH($C16,FIXTURES!$B$2:$B$23,0),0),IF(AND(HLOOKUP(CI$2,FIXTURES!$C$2:$NC$23,MATCH($C16,FIXTURES!$B$2:$B$23,0),0)="",HLOOKUP(CI$2+1,FIXTURES!$C$2:$NC$23,MATCH($C16,FIXTURES!$B$2:$B$23,0),0)=""),HLOOKUP(CI$2+2,FIXTURES!$C$2:$NC$23,MATCH($C16,FIXTURES!$B$2:$B$23,0),0),IF(HLOOKUP(CI$2+1,FIXTURES!$C$2:$NC$23,MATCH($C16,FIXTURES!$B$2:$B$23,0),0)="",HLOOKUP(CI$2,FIXTURES!$C$2:$NC$23,MATCH($C16,FIXTURES!$B$2:$B$23,0),0),HLOOKUP(CI$2+1,FIXTURES!$C$2:$NC$23,MATCH($C16,FIXTURES!$B$2:$B$23,0),0)))),IF(AND(HLOOKUP(CI$2,FIXTURES!$C$2:$NC$23,MATCH($C16,FIXTURES!$B$2:$B$23,0),0)="",HLOOKUP(CI$2+1,FIXTURES!$C$2:$NC$23,MATCH($C16,FIXTURES!$B$2:$B$23,0),0)=""),HLOOKUP(CI$2+2,FIXTURES!$C$2:$NC$23,MATCH($C16,FIXTURES!$B$2:$B$23,0),0),IF(HLOOKUP(CI$2+1,FIXTURES!$C$2:$NC$23,MATCH($C16,FIXTURES!$B$2:$B$23,0),0)="",HLOOKUP(CI$2,FIXTURES!$C$2:$NC$23,MATCH($C16,FIXTURES!$B$2:$B$23,0),0),HLOOKUP(CI$2+1,FIXTURES!$C$2:$NC$23,MATCH($C16,FIXTURES!$B$2:$B$23,0),0))))</f>
        <v>new</v>
      </c>
      <c r="CJ16" s="117" t="str">
        <f>IF(CJ$1="SAT",IF(AND(HLOOKUP(CJ$2,FIXTURES!$C$2:$NC$23,MATCH($C16,FIXTURES!$B$2:$B$23,0),0)="",HLOOKUP(CJ$2+1,FIXTURES!$C$2:$NC$23,MATCH($C16,FIXTURES!$B$2:$B$23,0),0)="",HLOOKUP(CJ$2+2,FIXTURES!$C$2:$NC$23,MATCH($C16,FIXTURES!$B$2:$B$23,0),0)=""),HLOOKUP(CJ$2-1,FIXTURES!$C$2:$NC$23,MATCH($C16,FIXTURES!$B$2:$B$23,0),0),IF(AND(HLOOKUP(CJ$2,FIXTURES!$C$2:$NC$23,MATCH($C16,FIXTURES!$B$2:$B$23,0),0)="",HLOOKUP(CJ$2+1,FIXTURES!$C$2:$NC$23,MATCH($C16,FIXTURES!$B$2:$B$23,0),0)=""),HLOOKUP(CJ$2+2,FIXTURES!$C$2:$NC$23,MATCH($C16,FIXTURES!$B$2:$B$23,0),0),IF(HLOOKUP(CJ$2+1,FIXTURES!$C$2:$NC$23,MATCH($C16,FIXTURES!$B$2:$B$23,0),0)="",HLOOKUP(CJ$2,FIXTURES!$C$2:$NC$23,MATCH($C16,FIXTURES!$B$2:$B$23,0),0),HLOOKUP(CJ$2+1,FIXTURES!$C$2:$NC$23,MATCH($C16,FIXTURES!$B$2:$B$23,0),0)))),IF(AND(HLOOKUP(CJ$2,FIXTURES!$C$2:$NC$23,MATCH($C16,FIXTURES!$B$2:$B$23,0),0)="",HLOOKUP(CJ$2+1,FIXTURES!$C$2:$NC$23,MATCH($C16,FIXTURES!$B$2:$B$23,0),0)=""),HLOOKUP(CJ$2+2,FIXTURES!$C$2:$NC$23,MATCH($C16,FIXTURES!$B$2:$B$23,0),0),IF(HLOOKUP(CJ$2+1,FIXTURES!$C$2:$NC$23,MATCH($C16,FIXTURES!$B$2:$B$23,0),0)="",HLOOKUP(CJ$2,FIXTURES!$C$2:$NC$23,MATCH($C16,FIXTURES!$B$2:$B$23,0),0),HLOOKUP(CJ$2+1,FIXTURES!$C$2:$NC$23,MATCH($C16,FIXTURES!$B$2:$B$23,0),0))))</f>
        <v/>
      </c>
      <c r="CK16" s="117" t="str">
        <f>IF(CK$1="SAT",IF(AND(HLOOKUP(CK$2,FIXTURES!$C$2:$NC$23,MATCH($C16,FIXTURES!$B$2:$B$23,0),0)="",HLOOKUP(CK$2+1,FIXTURES!$C$2:$NC$23,MATCH($C16,FIXTURES!$B$2:$B$23,0),0)="",HLOOKUP(CK$2+2,FIXTURES!$C$2:$NC$23,MATCH($C16,FIXTURES!$B$2:$B$23,0),0)=""),HLOOKUP(CK$2-1,FIXTURES!$C$2:$NC$23,MATCH($C16,FIXTURES!$B$2:$B$23,0),0),IF(AND(HLOOKUP(CK$2,FIXTURES!$C$2:$NC$23,MATCH($C16,FIXTURES!$B$2:$B$23,0),0)="",HLOOKUP(CK$2+1,FIXTURES!$C$2:$NC$23,MATCH($C16,FIXTURES!$B$2:$B$23,0),0)=""),HLOOKUP(CK$2+2,FIXTURES!$C$2:$NC$23,MATCH($C16,FIXTURES!$B$2:$B$23,0),0),IF(HLOOKUP(CK$2+1,FIXTURES!$C$2:$NC$23,MATCH($C16,FIXTURES!$B$2:$B$23,0),0)="",HLOOKUP(CK$2,FIXTURES!$C$2:$NC$23,MATCH($C16,FIXTURES!$B$2:$B$23,0),0),HLOOKUP(CK$2+1,FIXTURES!$C$2:$NC$23,MATCH($C16,FIXTURES!$B$2:$B$23,0),0)))),IF(AND(HLOOKUP(CK$2,FIXTURES!$C$2:$NC$23,MATCH($C16,FIXTURES!$B$2:$B$23,0),0)="",HLOOKUP(CK$2+1,FIXTURES!$C$2:$NC$23,MATCH($C16,FIXTURES!$B$2:$B$23,0),0)=""),HLOOKUP(CK$2+2,FIXTURES!$C$2:$NC$23,MATCH($C16,FIXTURES!$B$2:$B$23,0),0),IF(HLOOKUP(CK$2+1,FIXTURES!$C$2:$NC$23,MATCH($C16,FIXTURES!$B$2:$B$23,0),0)="",HLOOKUP(CK$2,FIXTURES!$C$2:$NC$23,MATCH($C16,FIXTURES!$B$2:$B$23,0),0),HLOOKUP(CK$2+1,FIXTURES!$C$2:$NC$23,MATCH($C16,FIXTURES!$B$2:$B$23,0),0))))</f>
        <v>WHU</v>
      </c>
      <c r="CL16" s="117" t="str">
        <f>IF(CL$1="SAT",IF(AND(HLOOKUP(CL$2,FIXTURES!$C$2:$NC$23,MATCH($C16,FIXTURES!$B$2:$B$23,0),0)="",HLOOKUP(CL$2+1,FIXTURES!$C$2:$NC$23,MATCH($C16,FIXTURES!$B$2:$B$23,0),0)="",HLOOKUP(CL$2+2,FIXTURES!$C$2:$NC$23,MATCH($C16,FIXTURES!$B$2:$B$23,0),0)=""),HLOOKUP(CL$2-1,FIXTURES!$C$2:$NC$23,MATCH($C16,FIXTURES!$B$2:$B$23,0),0),IF(AND(HLOOKUP(CL$2,FIXTURES!$C$2:$NC$23,MATCH($C16,FIXTURES!$B$2:$B$23,0),0)="",HLOOKUP(CL$2+1,FIXTURES!$C$2:$NC$23,MATCH($C16,FIXTURES!$B$2:$B$23,0),0)=""),HLOOKUP(CL$2+2,FIXTURES!$C$2:$NC$23,MATCH($C16,FIXTURES!$B$2:$B$23,0),0),IF(HLOOKUP(CL$2+1,FIXTURES!$C$2:$NC$23,MATCH($C16,FIXTURES!$B$2:$B$23,0),0)="",HLOOKUP(CL$2,FIXTURES!$C$2:$NC$23,MATCH($C16,FIXTURES!$B$2:$B$23,0),0),HLOOKUP(CL$2+1,FIXTURES!$C$2:$NC$23,MATCH($C16,FIXTURES!$B$2:$B$23,0),0)))),IF(AND(HLOOKUP(CL$2,FIXTURES!$C$2:$NC$23,MATCH($C16,FIXTURES!$B$2:$B$23,0),0)="",HLOOKUP(CL$2+1,FIXTURES!$C$2:$NC$23,MATCH($C16,FIXTURES!$B$2:$B$23,0),0)=""),HLOOKUP(CL$2+2,FIXTURES!$C$2:$NC$23,MATCH($C16,FIXTURES!$B$2:$B$23,0),0),IF(HLOOKUP(CL$2+1,FIXTURES!$C$2:$NC$23,MATCH($C16,FIXTURES!$B$2:$B$23,0),0)="",HLOOKUP(CL$2,FIXTURES!$C$2:$NC$23,MATCH($C16,FIXTURES!$B$2:$B$23,0),0),HLOOKUP(CL$2+1,FIXTURES!$C$2:$NC$23,MATCH($C16,FIXTURES!$B$2:$B$23,0),0))))</f>
        <v/>
      </c>
      <c r="CM16" s="117" t="str">
        <f>IF(CM$1="SAT",IF(AND(HLOOKUP(CM$2,FIXTURES!$C$2:$NC$23,MATCH($C16,FIXTURES!$B$2:$B$23,0),0)="",HLOOKUP(CM$2+1,FIXTURES!$C$2:$NC$23,MATCH($C16,FIXTURES!$B$2:$B$23,0),0)="",HLOOKUP(CM$2+2,FIXTURES!$C$2:$NC$23,MATCH($C16,FIXTURES!$B$2:$B$23,0),0)=""),HLOOKUP(CM$2-1,FIXTURES!$C$2:$NC$23,MATCH($C16,FIXTURES!$B$2:$B$23,0),0),IF(AND(HLOOKUP(CM$2,FIXTURES!$C$2:$NC$23,MATCH($C16,FIXTURES!$B$2:$B$23,0),0)="",HLOOKUP(CM$2+1,FIXTURES!$C$2:$NC$23,MATCH($C16,FIXTURES!$B$2:$B$23,0),0)=""),HLOOKUP(CM$2+2,FIXTURES!$C$2:$NC$23,MATCH($C16,FIXTURES!$B$2:$B$23,0),0),IF(HLOOKUP(CM$2+1,FIXTURES!$C$2:$NC$23,MATCH($C16,FIXTURES!$B$2:$B$23,0),0)="",HLOOKUP(CM$2,FIXTURES!$C$2:$NC$23,MATCH($C16,FIXTURES!$B$2:$B$23,0),0),HLOOKUP(CM$2+1,FIXTURES!$C$2:$NC$23,MATCH($C16,FIXTURES!$B$2:$B$23,0),0)))),IF(AND(HLOOKUP(CM$2,FIXTURES!$C$2:$NC$23,MATCH($C16,FIXTURES!$B$2:$B$23,0),0)="",HLOOKUP(CM$2+1,FIXTURES!$C$2:$NC$23,MATCH($C16,FIXTURES!$B$2:$B$23,0),0)=""),HLOOKUP(CM$2+2,FIXTURES!$C$2:$NC$23,MATCH($C16,FIXTURES!$B$2:$B$23,0),0),IF(HLOOKUP(CM$2+1,FIXTURES!$C$2:$NC$23,MATCH($C16,FIXTURES!$B$2:$B$23,0),0)="",HLOOKUP(CM$2,FIXTURES!$C$2:$NC$23,MATCH($C16,FIXTURES!$B$2:$B$23,0),0),HLOOKUP(CM$2+1,FIXTURES!$C$2:$NC$23,MATCH($C16,FIXTURES!$B$2:$B$23,0),0))))</f>
        <v/>
      </c>
      <c r="CN16" s="117" t="str">
        <f>IF(CN$1="SAT",IF(AND(HLOOKUP(CN$2,FIXTURES!$C$2:$NC$23,MATCH($C16,FIXTURES!$B$2:$B$23,0),0)="",HLOOKUP(CN$2+1,FIXTURES!$C$2:$NC$23,MATCH($C16,FIXTURES!$B$2:$B$23,0),0)="",HLOOKUP(CN$2+2,FIXTURES!$C$2:$NC$23,MATCH($C16,FIXTURES!$B$2:$B$23,0),0)=""),HLOOKUP(CN$2-1,FIXTURES!$C$2:$NC$23,MATCH($C16,FIXTURES!$B$2:$B$23,0),0),IF(AND(HLOOKUP(CN$2,FIXTURES!$C$2:$NC$23,MATCH($C16,FIXTURES!$B$2:$B$23,0),0)="",HLOOKUP(CN$2+1,FIXTURES!$C$2:$NC$23,MATCH($C16,FIXTURES!$B$2:$B$23,0),0)=""),HLOOKUP(CN$2+2,FIXTURES!$C$2:$NC$23,MATCH($C16,FIXTURES!$B$2:$B$23,0),0),IF(HLOOKUP(CN$2+1,FIXTURES!$C$2:$NC$23,MATCH($C16,FIXTURES!$B$2:$B$23,0),0)="",HLOOKUP(CN$2,FIXTURES!$C$2:$NC$23,MATCH($C16,FIXTURES!$B$2:$B$23,0),0),HLOOKUP(CN$2+1,FIXTURES!$C$2:$NC$23,MATCH($C16,FIXTURES!$B$2:$B$23,0),0)))),IF(AND(HLOOKUP(CN$2,FIXTURES!$C$2:$NC$23,MATCH($C16,FIXTURES!$B$2:$B$23,0),0)="",HLOOKUP(CN$2+1,FIXTURES!$C$2:$NC$23,MATCH($C16,FIXTURES!$B$2:$B$23,0),0)=""),HLOOKUP(CN$2+2,FIXTURES!$C$2:$NC$23,MATCH($C16,FIXTURES!$B$2:$B$23,0),0),IF(HLOOKUP(CN$2+1,FIXTURES!$C$2:$NC$23,MATCH($C16,FIXTURES!$B$2:$B$23,0),0)="",HLOOKUP(CN$2,FIXTURES!$C$2:$NC$23,MATCH($C16,FIXTURES!$B$2:$B$23,0),0),HLOOKUP(CN$2+1,FIXTURES!$C$2:$NC$23,MATCH($C16,FIXTURES!$B$2:$B$23,0),0))))</f>
        <v/>
      </c>
      <c r="CO16" s="117" t="str">
        <f>IF(CO$1="SAT",IF(AND(HLOOKUP(CO$2,FIXTURES!$C$2:$NC$23,MATCH($C16,FIXTURES!$B$2:$B$23,0),0)="",HLOOKUP(CO$2+1,FIXTURES!$C$2:$NC$23,MATCH($C16,FIXTURES!$B$2:$B$23,0),0)="",HLOOKUP(CO$2+2,FIXTURES!$C$2:$NC$23,MATCH($C16,FIXTURES!$B$2:$B$23,0),0)=""),HLOOKUP(CO$2-1,FIXTURES!$C$2:$NC$23,MATCH($C16,FIXTURES!$B$2:$B$23,0),0),IF(AND(HLOOKUP(CO$2,FIXTURES!$C$2:$NC$23,MATCH($C16,FIXTURES!$B$2:$B$23,0),0)="",HLOOKUP(CO$2+1,FIXTURES!$C$2:$NC$23,MATCH($C16,FIXTURES!$B$2:$B$23,0),0)=""),HLOOKUP(CO$2+2,FIXTURES!$C$2:$NC$23,MATCH($C16,FIXTURES!$B$2:$B$23,0),0),IF(HLOOKUP(CO$2+1,FIXTURES!$C$2:$NC$23,MATCH($C16,FIXTURES!$B$2:$B$23,0),0)="",HLOOKUP(CO$2,FIXTURES!$C$2:$NC$23,MATCH($C16,FIXTURES!$B$2:$B$23,0),0),HLOOKUP(CO$2+1,FIXTURES!$C$2:$NC$23,MATCH($C16,FIXTURES!$B$2:$B$23,0),0)))),IF(AND(HLOOKUP(CO$2,FIXTURES!$C$2:$NC$23,MATCH($C16,FIXTURES!$B$2:$B$23,0),0)="",HLOOKUP(CO$2+1,FIXTURES!$C$2:$NC$23,MATCH($C16,FIXTURES!$B$2:$B$23,0),0)=""),HLOOKUP(CO$2+2,FIXTURES!$C$2:$NC$23,MATCH($C16,FIXTURES!$B$2:$B$23,0),0),IF(HLOOKUP(CO$2+1,FIXTURES!$C$2:$NC$23,MATCH($C16,FIXTURES!$B$2:$B$23,0),0)="",HLOOKUP(CO$2,FIXTURES!$C$2:$NC$23,MATCH($C16,FIXTURES!$B$2:$B$23,0),0),HLOOKUP(CO$2+1,FIXTURES!$C$2:$NC$23,MATCH($C16,FIXTURES!$B$2:$B$23,0),0))))</f>
        <v/>
      </c>
      <c r="CP16" s="117" t="str">
        <f>IF(CP$1="SAT",IF(AND(HLOOKUP(CP$2,FIXTURES!$C$2:$NC$23,MATCH($C16,FIXTURES!$B$2:$B$23,0),0)="",HLOOKUP(CP$2+1,FIXTURES!$C$2:$NC$23,MATCH($C16,FIXTURES!$B$2:$B$23,0),0)="",HLOOKUP(CP$2+2,FIXTURES!$C$2:$NC$23,MATCH($C16,FIXTURES!$B$2:$B$23,0),0)=""),HLOOKUP(CP$2-1,FIXTURES!$C$2:$NC$23,MATCH($C16,FIXTURES!$B$2:$B$23,0),0),IF(AND(HLOOKUP(CP$2,FIXTURES!$C$2:$NC$23,MATCH($C16,FIXTURES!$B$2:$B$23,0),0)="",HLOOKUP(CP$2+1,FIXTURES!$C$2:$NC$23,MATCH($C16,FIXTURES!$B$2:$B$23,0),0)=""),HLOOKUP(CP$2+2,FIXTURES!$C$2:$NC$23,MATCH($C16,FIXTURES!$B$2:$B$23,0),0),IF(HLOOKUP(CP$2+1,FIXTURES!$C$2:$NC$23,MATCH($C16,FIXTURES!$B$2:$B$23,0),0)="",HLOOKUP(CP$2,FIXTURES!$C$2:$NC$23,MATCH($C16,FIXTURES!$B$2:$B$23,0),0),HLOOKUP(CP$2+1,FIXTURES!$C$2:$NC$23,MATCH($C16,FIXTURES!$B$2:$B$23,0),0)))),IF(AND(HLOOKUP(CP$2,FIXTURES!$C$2:$NC$23,MATCH($C16,FIXTURES!$B$2:$B$23,0),0)="",HLOOKUP(CP$2+1,FIXTURES!$C$2:$NC$23,MATCH($C16,FIXTURES!$B$2:$B$23,0),0)=""),HLOOKUP(CP$2+2,FIXTURES!$C$2:$NC$23,MATCH($C16,FIXTURES!$B$2:$B$23,0),0),IF(HLOOKUP(CP$2+1,FIXTURES!$C$2:$NC$23,MATCH($C16,FIXTURES!$B$2:$B$23,0),0)="",HLOOKUP(CP$2,FIXTURES!$C$2:$NC$23,MATCH($C16,FIXTURES!$B$2:$B$23,0),0),HLOOKUP(CP$2+1,FIXTURES!$C$2:$NC$23,MATCH($C16,FIXTURES!$B$2:$B$23,0),0))))</f>
        <v/>
      </c>
      <c r="CQ16" s="117" t="str">
        <f>IF(CQ$1="SAT",IF(AND(HLOOKUP(CQ$2,FIXTURES!$C$2:$NC$23,MATCH($C16,FIXTURES!$B$2:$B$23,0),0)="",HLOOKUP(CQ$2+1,FIXTURES!$C$2:$NC$23,MATCH($C16,FIXTURES!$B$2:$B$23,0),0)="",HLOOKUP(CQ$2+2,FIXTURES!$C$2:$NC$23,MATCH($C16,FIXTURES!$B$2:$B$23,0),0)=""),HLOOKUP(CQ$2-1,FIXTURES!$C$2:$NC$23,MATCH($C16,FIXTURES!$B$2:$B$23,0),0),IF(AND(HLOOKUP(CQ$2,FIXTURES!$C$2:$NC$23,MATCH($C16,FIXTURES!$B$2:$B$23,0),0)="",HLOOKUP(CQ$2+1,FIXTURES!$C$2:$NC$23,MATCH($C16,FIXTURES!$B$2:$B$23,0),0)=""),HLOOKUP(CQ$2+2,FIXTURES!$C$2:$NC$23,MATCH($C16,FIXTURES!$B$2:$B$23,0),0),IF(HLOOKUP(CQ$2+1,FIXTURES!$C$2:$NC$23,MATCH($C16,FIXTURES!$B$2:$B$23,0),0)="",HLOOKUP(CQ$2,FIXTURES!$C$2:$NC$23,MATCH($C16,FIXTURES!$B$2:$B$23,0),0),HLOOKUP(CQ$2+1,FIXTURES!$C$2:$NC$23,MATCH($C16,FIXTURES!$B$2:$B$23,0),0)))),IF(AND(HLOOKUP(CQ$2,FIXTURES!$C$2:$NC$23,MATCH($C16,FIXTURES!$B$2:$B$23,0),0)="",HLOOKUP(CQ$2+1,FIXTURES!$C$2:$NC$23,MATCH($C16,FIXTURES!$B$2:$B$23,0),0)=""),HLOOKUP(CQ$2+2,FIXTURES!$C$2:$NC$23,MATCH($C16,FIXTURES!$B$2:$B$23,0),0),IF(HLOOKUP(CQ$2+1,FIXTURES!$C$2:$NC$23,MATCH($C16,FIXTURES!$B$2:$B$23,0),0)="",HLOOKUP(CQ$2,FIXTURES!$C$2:$NC$23,MATCH($C16,FIXTURES!$B$2:$B$23,0),0),HLOOKUP(CQ$2+1,FIXTURES!$C$2:$NC$23,MATCH($C16,FIXTURES!$B$2:$B$23,0),0))))</f>
        <v/>
      </c>
      <c r="CR16" s="117" t="str">
        <f>IF(CR$1="SAT",IF(AND(HLOOKUP(CR$2,FIXTURES!$C$2:$NC$23,MATCH($C16,FIXTURES!$B$2:$B$23,0),0)="",HLOOKUP(CR$2+1,FIXTURES!$C$2:$NC$23,MATCH($C16,FIXTURES!$B$2:$B$23,0),0)="",HLOOKUP(CR$2+2,FIXTURES!$C$2:$NC$23,MATCH($C16,FIXTURES!$B$2:$B$23,0),0)=""),HLOOKUP(CR$2-1,FIXTURES!$C$2:$NC$23,MATCH($C16,FIXTURES!$B$2:$B$23,0),0),IF(AND(HLOOKUP(CR$2,FIXTURES!$C$2:$NC$23,MATCH($C16,FIXTURES!$B$2:$B$23,0),0)="",HLOOKUP(CR$2+1,FIXTURES!$C$2:$NC$23,MATCH($C16,FIXTURES!$B$2:$B$23,0),0)=""),HLOOKUP(CR$2+2,FIXTURES!$C$2:$NC$23,MATCH($C16,FIXTURES!$B$2:$B$23,0),0),IF(HLOOKUP(CR$2+1,FIXTURES!$C$2:$NC$23,MATCH($C16,FIXTURES!$B$2:$B$23,0),0)="",HLOOKUP(CR$2,FIXTURES!$C$2:$NC$23,MATCH($C16,FIXTURES!$B$2:$B$23,0),0),HLOOKUP(CR$2+1,FIXTURES!$C$2:$NC$23,MATCH($C16,FIXTURES!$B$2:$B$23,0),0)))),IF(AND(HLOOKUP(CR$2,FIXTURES!$C$2:$NC$23,MATCH($C16,FIXTURES!$B$2:$B$23,0),0)="",HLOOKUP(CR$2+1,FIXTURES!$C$2:$NC$23,MATCH($C16,FIXTURES!$B$2:$B$23,0),0)=""),HLOOKUP(CR$2+2,FIXTURES!$C$2:$NC$23,MATCH($C16,FIXTURES!$B$2:$B$23,0),0),IF(HLOOKUP(CR$2+1,FIXTURES!$C$2:$NC$23,MATCH($C16,FIXTURES!$B$2:$B$23,0),0)="",HLOOKUP(CR$2,FIXTURES!$C$2:$NC$23,MATCH($C16,FIXTURES!$B$2:$B$23,0),0),HLOOKUP(CR$2+1,FIXTURES!$C$2:$NC$23,MATCH($C16,FIXTURES!$B$2:$B$23,0),0))))</f>
        <v/>
      </c>
      <c r="CS16" s="117" t="str">
        <f>IF(CS$1="SAT",IF(AND(HLOOKUP(CS$2,FIXTURES!$C$2:$NC$23,MATCH($C16,FIXTURES!$B$2:$B$23,0),0)="",HLOOKUP(CS$2+1,FIXTURES!$C$2:$NC$23,MATCH($C16,FIXTURES!$B$2:$B$23,0),0)="",HLOOKUP(CS$2+2,FIXTURES!$C$2:$NC$23,MATCH($C16,FIXTURES!$B$2:$B$23,0),0)=""),HLOOKUP(CS$2-1,FIXTURES!$C$2:$NC$23,MATCH($C16,FIXTURES!$B$2:$B$23,0),0),IF(AND(HLOOKUP(CS$2,FIXTURES!$C$2:$NC$23,MATCH($C16,FIXTURES!$B$2:$B$23,0),0)="",HLOOKUP(CS$2+1,FIXTURES!$C$2:$NC$23,MATCH($C16,FIXTURES!$B$2:$B$23,0),0)=""),HLOOKUP(CS$2+2,FIXTURES!$C$2:$NC$23,MATCH($C16,FIXTURES!$B$2:$B$23,0),0),IF(HLOOKUP(CS$2+1,FIXTURES!$C$2:$NC$23,MATCH($C16,FIXTURES!$B$2:$B$23,0),0)="",HLOOKUP(CS$2,FIXTURES!$C$2:$NC$23,MATCH($C16,FIXTURES!$B$2:$B$23,0),0),HLOOKUP(CS$2+1,FIXTURES!$C$2:$NC$23,MATCH($C16,FIXTURES!$B$2:$B$23,0),0)))),IF(AND(HLOOKUP(CS$2,FIXTURES!$C$2:$NC$23,MATCH($C16,FIXTURES!$B$2:$B$23,0),0)="",HLOOKUP(CS$2+1,FIXTURES!$C$2:$NC$23,MATCH($C16,FIXTURES!$B$2:$B$23,0),0)=""),HLOOKUP(CS$2+2,FIXTURES!$C$2:$NC$23,MATCH($C16,FIXTURES!$B$2:$B$23,0),0),IF(HLOOKUP(CS$2+1,FIXTURES!$C$2:$NC$23,MATCH($C16,FIXTURES!$B$2:$B$23,0),0)="",HLOOKUP(CS$2,FIXTURES!$C$2:$NC$23,MATCH($C16,FIXTURES!$B$2:$B$23,0),0),HLOOKUP(CS$2+1,FIXTURES!$C$2:$NC$23,MATCH($C16,FIXTURES!$B$2:$B$23,0),0))))</f>
        <v/>
      </c>
      <c r="CT16" s="117" t="str">
        <f>IF(CT$1="SAT",IF(AND(HLOOKUP(CT$2,FIXTURES!$C$2:$NC$23,MATCH($C16,FIXTURES!$B$2:$B$23,0),0)="",HLOOKUP(CT$2+1,FIXTURES!$C$2:$NC$23,MATCH($C16,FIXTURES!$B$2:$B$23,0),0)="",HLOOKUP(CT$2+2,FIXTURES!$C$2:$NC$23,MATCH($C16,FIXTURES!$B$2:$B$23,0),0)=""),HLOOKUP(CT$2-1,FIXTURES!$C$2:$NC$23,MATCH($C16,FIXTURES!$B$2:$B$23,0),0),IF(AND(HLOOKUP(CT$2,FIXTURES!$C$2:$NC$23,MATCH($C16,FIXTURES!$B$2:$B$23,0),0)="",HLOOKUP(CT$2+1,FIXTURES!$C$2:$NC$23,MATCH($C16,FIXTURES!$B$2:$B$23,0),0)=""),HLOOKUP(CT$2+2,FIXTURES!$C$2:$NC$23,MATCH($C16,FIXTURES!$B$2:$B$23,0),0),IF(HLOOKUP(CT$2+1,FIXTURES!$C$2:$NC$23,MATCH($C16,FIXTURES!$B$2:$B$23,0),0)="",HLOOKUP(CT$2,FIXTURES!$C$2:$NC$23,MATCH($C16,FIXTURES!$B$2:$B$23,0),0),HLOOKUP(CT$2+1,FIXTURES!$C$2:$NC$23,MATCH($C16,FIXTURES!$B$2:$B$23,0),0)))),IF(AND(HLOOKUP(CT$2,FIXTURES!$C$2:$NC$23,MATCH($C16,FIXTURES!$B$2:$B$23,0),0)="",HLOOKUP(CT$2+1,FIXTURES!$C$2:$NC$23,MATCH($C16,FIXTURES!$B$2:$B$23,0),0)=""),HLOOKUP(CT$2+2,FIXTURES!$C$2:$NC$23,MATCH($C16,FIXTURES!$B$2:$B$23,0),0),IF(HLOOKUP(CT$2+1,FIXTURES!$C$2:$NC$23,MATCH($C16,FIXTURES!$B$2:$B$23,0),0)="",HLOOKUP(CT$2,FIXTURES!$C$2:$NC$23,MATCH($C16,FIXTURES!$B$2:$B$23,0),0),HLOOKUP(CT$2+1,FIXTURES!$C$2:$NC$23,MATCH($C16,FIXTURES!$B$2:$B$23,0),0))))</f>
        <v/>
      </c>
      <c r="CU16" s="117" t="str">
        <f>IF(CU$1="SAT",IF(AND(HLOOKUP(CU$2,FIXTURES!$C$2:$NC$23,MATCH($C16,FIXTURES!$B$2:$B$23,0),0)="",HLOOKUP(CU$2+1,FIXTURES!$C$2:$NC$23,MATCH($C16,FIXTURES!$B$2:$B$23,0),0)="",HLOOKUP(CU$2+2,FIXTURES!$C$2:$NC$23,MATCH($C16,FIXTURES!$B$2:$B$23,0),0)=""),HLOOKUP(CU$2-1,FIXTURES!$C$2:$NC$23,MATCH($C16,FIXTURES!$B$2:$B$23,0),0),IF(AND(HLOOKUP(CU$2,FIXTURES!$C$2:$NC$23,MATCH($C16,FIXTURES!$B$2:$B$23,0),0)="",HLOOKUP(CU$2+1,FIXTURES!$C$2:$NC$23,MATCH($C16,FIXTURES!$B$2:$B$23,0),0)=""),HLOOKUP(CU$2+2,FIXTURES!$C$2:$NC$23,MATCH($C16,FIXTURES!$B$2:$B$23,0),0),IF(HLOOKUP(CU$2+1,FIXTURES!$C$2:$NC$23,MATCH($C16,FIXTURES!$B$2:$B$23,0),0)="",HLOOKUP(CU$2,FIXTURES!$C$2:$NC$23,MATCH($C16,FIXTURES!$B$2:$B$23,0),0),HLOOKUP(CU$2+1,FIXTURES!$C$2:$NC$23,MATCH($C16,FIXTURES!$B$2:$B$23,0),0)))),IF(AND(HLOOKUP(CU$2,FIXTURES!$C$2:$NC$23,MATCH($C16,FIXTURES!$B$2:$B$23,0),0)="",HLOOKUP(CU$2+1,FIXTURES!$C$2:$NC$23,MATCH($C16,FIXTURES!$B$2:$B$23,0),0)=""),HLOOKUP(CU$2+2,FIXTURES!$C$2:$NC$23,MATCH($C16,FIXTURES!$B$2:$B$23,0),0),IF(HLOOKUP(CU$2+1,FIXTURES!$C$2:$NC$23,MATCH($C16,FIXTURES!$B$2:$B$23,0),0)="",HLOOKUP(CU$2,FIXTURES!$C$2:$NC$23,MATCH($C16,FIXTURES!$B$2:$B$23,0),0),HLOOKUP(CU$2+1,FIXTURES!$C$2:$NC$23,MATCH($C16,FIXTURES!$B$2:$B$23,0),0))))</f>
        <v/>
      </c>
      <c r="CV16" s="117" t="str">
        <f>IF(CV$1="SAT",IF(AND(HLOOKUP(CV$2,FIXTURES!$C$2:$NC$23,MATCH($C16,FIXTURES!$B$2:$B$23,0),0)="",HLOOKUP(CV$2+1,FIXTURES!$C$2:$NC$23,MATCH($C16,FIXTURES!$B$2:$B$23,0),0)="",HLOOKUP(CV$2+2,FIXTURES!$C$2:$NC$23,MATCH($C16,FIXTURES!$B$2:$B$23,0),0)=""),HLOOKUP(CV$2-1,FIXTURES!$C$2:$NC$23,MATCH($C16,FIXTURES!$B$2:$B$23,0),0),IF(AND(HLOOKUP(CV$2,FIXTURES!$C$2:$NC$23,MATCH($C16,FIXTURES!$B$2:$B$23,0),0)="",HLOOKUP(CV$2+1,FIXTURES!$C$2:$NC$23,MATCH($C16,FIXTURES!$B$2:$B$23,0),0)=""),HLOOKUP(CV$2+2,FIXTURES!$C$2:$NC$23,MATCH($C16,FIXTURES!$B$2:$B$23,0),0),IF(HLOOKUP(CV$2+1,FIXTURES!$C$2:$NC$23,MATCH($C16,FIXTURES!$B$2:$B$23,0),0)="",HLOOKUP(CV$2,FIXTURES!$C$2:$NC$23,MATCH($C16,FIXTURES!$B$2:$B$23,0),0),HLOOKUP(CV$2+1,FIXTURES!$C$2:$NC$23,MATCH($C16,FIXTURES!$B$2:$B$23,0),0)))),IF(AND(HLOOKUP(CV$2,FIXTURES!$C$2:$NC$23,MATCH($C16,FIXTURES!$B$2:$B$23,0),0)="",HLOOKUP(CV$2+1,FIXTURES!$C$2:$NC$23,MATCH($C16,FIXTURES!$B$2:$B$23,0),0)=""),HLOOKUP(CV$2+2,FIXTURES!$C$2:$NC$23,MATCH($C16,FIXTURES!$B$2:$B$23,0),0),IF(HLOOKUP(CV$2+1,FIXTURES!$C$2:$NC$23,MATCH($C16,FIXTURES!$B$2:$B$23,0),0)="",HLOOKUP(CV$2,FIXTURES!$C$2:$NC$23,MATCH($C16,FIXTURES!$B$2:$B$23,0),0),HLOOKUP(CV$2+1,FIXTURES!$C$2:$NC$23,MATCH($C16,FIXTURES!$B$2:$B$23,0),0))))</f>
        <v/>
      </c>
      <c r="CW16" s="117" t="str">
        <f>IF(CW$1="SAT",IF(AND(HLOOKUP(CW$2,FIXTURES!$C$2:$NC$23,MATCH($C16,FIXTURES!$B$2:$B$23,0),0)="",HLOOKUP(CW$2+1,FIXTURES!$C$2:$NC$23,MATCH($C16,FIXTURES!$B$2:$B$23,0),0)="",HLOOKUP(CW$2+2,FIXTURES!$C$2:$NC$23,MATCH($C16,FIXTURES!$B$2:$B$23,0),0)=""),HLOOKUP(CW$2-1,FIXTURES!$C$2:$NC$23,MATCH($C16,FIXTURES!$B$2:$B$23,0),0),IF(AND(HLOOKUP(CW$2,FIXTURES!$C$2:$NC$23,MATCH($C16,FIXTURES!$B$2:$B$23,0),0)="",HLOOKUP(CW$2+1,FIXTURES!$C$2:$NC$23,MATCH($C16,FIXTURES!$B$2:$B$23,0),0)=""),HLOOKUP(CW$2+2,FIXTURES!$C$2:$NC$23,MATCH($C16,FIXTURES!$B$2:$B$23,0),0),IF(HLOOKUP(CW$2+1,FIXTURES!$C$2:$NC$23,MATCH($C16,FIXTURES!$B$2:$B$23,0),0)="",HLOOKUP(CW$2,FIXTURES!$C$2:$NC$23,MATCH($C16,FIXTURES!$B$2:$B$23,0),0),HLOOKUP(CW$2+1,FIXTURES!$C$2:$NC$23,MATCH($C16,FIXTURES!$B$2:$B$23,0),0)))),IF(AND(HLOOKUP(CW$2,FIXTURES!$C$2:$NC$23,MATCH($C16,FIXTURES!$B$2:$B$23,0),0)="",HLOOKUP(CW$2+1,FIXTURES!$C$2:$NC$23,MATCH($C16,FIXTURES!$B$2:$B$23,0),0)=""),HLOOKUP(CW$2+2,FIXTURES!$C$2:$NC$23,MATCH($C16,FIXTURES!$B$2:$B$23,0),0),IF(HLOOKUP(CW$2+1,FIXTURES!$C$2:$NC$23,MATCH($C16,FIXTURES!$B$2:$B$23,0),0)="",HLOOKUP(CW$2,FIXTURES!$C$2:$NC$23,MATCH($C16,FIXTURES!$B$2:$B$23,0),0),HLOOKUP(CW$2+1,FIXTURES!$C$2:$NC$23,MATCH($C16,FIXTURES!$B$2:$B$23,0),0))))</f>
        <v/>
      </c>
      <c r="CX16" s="117" t="str">
        <f>IF(CX$1="SAT",IF(AND(HLOOKUP(CX$2,FIXTURES!$C$2:$NC$23,MATCH($C16,FIXTURES!$B$2:$B$23,0),0)="",HLOOKUP(CX$2+1,FIXTURES!$C$2:$NC$23,MATCH($C16,FIXTURES!$B$2:$B$23,0),0)="",HLOOKUP(CX$2+2,FIXTURES!$C$2:$NC$23,MATCH($C16,FIXTURES!$B$2:$B$23,0),0)=""),HLOOKUP(CX$2-1,FIXTURES!$C$2:$NC$23,MATCH($C16,FIXTURES!$B$2:$B$23,0),0),IF(AND(HLOOKUP(CX$2,FIXTURES!$C$2:$NC$23,MATCH($C16,FIXTURES!$B$2:$B$23,0),0)="",HLOOKUP(CX$2+1,FIXTURES!$C$2:$NC$23,MATCH($C16,FIXTURES!$B$2:$B$23,0),0)=""),HLOOKUP(CX$2+2,FIXTURES!$C$2:$NC$23,MATCH($C16,FIXTURES!$B$2:$B$23,0),0),IF(HLOOKUP(CX$2+1,FIXTURES!$C$2:$NC$23,MATCH($C16,FIXTURES!$B$2:$B$23,0),0)="",HLOOKUP(CX$2,FIXTURES!$C$2:$NC$23,MATCH($C16,FIXTURES!$B$2:$B$23,0),0),HLOOKUP(CX$2+1,FIXTURES!$C$2:$NC$23,MATCH($C16,FIXTURES!$B$2:$B$23,0),0)))),IF(AND(HLOOKUP(CX$2,FIXTURES!$C$2:$NC$23,MATCH($C16,FIXTURES!$B$2:$B$23,0),0)="",HLOOKUP(CX$2+1,FIXTURES!$C$2:$NC$23,MATCH($C16,FIXTURES!$B$2:$B$23,0),0)=""),HLOOKUP(CX$2+2,FIXTURES!$C$2:$NC$23,MATCH($C16,FIXTURES!$B$2:$B$23,0),0),IF(HLOOKUP(CX$2+1,FIXTURES!$C$2:$NC$23,MATCH($C16,FIXTURES!$B$2:$B$23,0),0)="",HLOOKUP(CX$2,FIXTURES!$C$2:$NC$23,MATCH($C16,FIXTURES!$B$2:$B$23,0),0),HLOOKUP(CX$2+1,FIXTURES!$C$2:$NC$23,MATCH($C16,FIXTURES!$B$2:$B$23,0),0))))</f>
        <v/>
      </c>
      <c r="CY16" s="117" t="str">
        <f>IF(CY$1="SAT",IF(AND(HLOOKUP(CY$2,FIXTURES!$C$2:$NC$23,MATCH($C16,FIXTURES!$B$2:$B$23,0),0)="",HLOOKUP(CY$2+1,FIXTURES!$C$2:$NC$23,MATCH($C16,FIXTURES!$B$2:$B$23,0),0)="",HLOOKUP(CY$2+2,FIXTURES!$C$2:$NC$23,MATCH($C16,FIXTURES!$B$2:$B$23,0),0)=""),HLOOKUP(CY$2-1,FIXTURES!$C$2:$NC$23,MATCH($C16,FIXTURES!$B$2:$B$23,0),0),IF(AND(HLOOKUP(CY$2,FIXTURES!$C$2:$NC$23,MATCH($C16,FIXTURES!$B$2:$B$23,0),0)="",HLOOKUP(CY$2+1,FIXTURES!$C$2:$NC$23,MATCH($C16,FIXTURES!$B$2:$B$23,0),0)=""),HLOOKUP(CY$2+2,FIXTURES!$C$2:$NC$23,MATCH($C16,FIXTURES!$B$2:$B$23,0),0),IF(HLOOKUP(CY$2+1,FIXTURES!$C$2:$NC$23,MATCH($C16,FIXTURES!$B$2:$B$23,0),0)="",HLOOKUP(CY$2,FIXTURES!$C$2:$NC$23,MATCH($C16,FIXTURES!$B$2:$B$23,0),0),HLOOKUP(CY$2+1,FIXTURES!$C$2:$NC$23,MATCH($C16,FIXTURES!$B$2:$B$23,0),0)))),IF(AND(HLOOKUP(CY$2,FIXTURES!$C$2:$NC$23,MATCH($C16,FIXTURES!$B$2:$B$23,0),0)="",HLOOKUP(CY$2+1,FIXTURES!$C$2:$NC$23,MATCH($C16,FIXTURES!$B$2:$B$23,0),0)=""),HLOOKUP(CY$2+2,FIXTURES!$C$2:$NC$23,MATCH($C16,FIXTURES!$B$2:$B$23,0),0),IF(HLOOKUP(CY$2+1,FIXTURES!$C$2:$NC$23,MATCH($C16,FIXTURES!$B$2:$B$23,0),0)="",HLOOKUP(CY$2,FIXTURES!$C$2:$NC$23,MATCH($C16,FIXTURES!$B$2:$B$23,0),0),HLOOKUP(CY$2+1,FIXTURES!$C$2:$NC$23,MATCH($C16,FIXTURES!$B$2:$B$23,0),0))))</f>
        <v/>
      </c>
      <c r="CZ16" s="117" t="str">
        <f>IF(CZ$1="SAT",IF(AND(HLOOKUP(CZ$2,FIXTURES!$C$2:$NC$23,MATCH($C16,FIXTURES!$B$2:$B$23,0),0)="",HLOOKUP(CZ$2+1,FIXTURES!$C$2:$NC$23,MATCH($C16,FIXTURES!$B$2:$B$23,0),0)="",HLOOKUP(CZ$2+2,FIXTURES!$C$2:$NC$23,MATCH($C16,FIXTURES!$B$2:$B$23,0),0)=""),HLOOKUP(CZ$2-1,FIXTURES!$C$2:$NC$23,MATCH($C16,FIXTURES!$B$2:$B$23,0),0),IF(AND(HLOOKUP(CZ$2,FIXTURES!$C$2:$NC$23,MATCH($C16,FIXTURES!$B$2:$B$23,0),0)="",HLOOKUP(CZ$2+1,FIXTURES!$C$2:$NC$23,MATCH($C16,FIXTURES!$B$2:$B$23,0),0)=""),HLOOKUP(CZ$2+2,FIXTURES!$C$2:$NC$23,MATCH($C16,FIXTURES!$B$2:$B$23,0),0),IF(HLOOKUP(CZ$2+1,FIXTURES!$C$2:$NC$23,MATCH($C16,FIXTURES!$B$2:$B$23,0),0)="",HLOOKUP(CZ$2,FIXTURES!$C$2:$NC$23,MATCH($C16,FIXTURES!$B$2:$B$23,0),0),HLOOKUP(CZ$2+1,FIXTURES!$C$2:$NC$23,MATCH($C16,FIXTURES!$B$2:$B$23,0),0)))),IF(AND(HLOOKUP(CZ$2,FIXTURES!$C$2:$NC$23,MATCH($C16,FIXTURES!$B$2:$B$23,0),0)="",HLOOKUP(CZ$2+1,FIXTURES!$C$2:$NC$23,MATCH($C16,FIXTURES!$B$2:$B$23,0),0)=""),HLOOKUP(CZ$2+2,FIXTURES!$C$2:$NC$23,MATCH($C16,FIXTURES!$B$2:$B$23,0),0),IF(HLOOKUP(CZ$2+1,FIXTURES!$C$2:$NC$23,MATCH($C16,FIXTURES!$B$2:$B$23,0),0)="",HLOOKUP(CZ$2,FIXTURES!$C$2:$NC$23,MATCH($C16,FIXTURES!$B$2:$B$23,0),0),HLOOKUP(CZ$2+1,FIXTURES!$C$2:$NC$23,MATCH($C16,FIXTURES!$B$2:$B$23,0),0))))</f>
        <v/>
      </c>
      <c r="DA16" s="117" t="str">
        <f>IF(DA$1="SAT",IF(AND(HLOOKUP(DA$2,FIXTURES!$C$2:$NC$23,MATCH($C16,FIXTURES!$B$2:$B$23,0),0)="",HLOOKUP(DA$2+1,FIXTURES!$C$2:$NC$23,MATCH($C16,FIXTURES!$B$2:$B$23,0),0)="",HLOOKUP(DA$2+2,FIXTURES!$C$2:$NC$23,MATCH($C16,FIXTURES!$B$2:$B$23,0),0)=""),HLOOKUP(DA$2-1,FIXTURES!$C$2:$NC$23,MATCH($C16,FIXTURES!$B$2:$B$23,0),0),IF(AND(HLOOKUP(DA$2,FIXTURES!$C$2:$NC$23,MATCH($C16,FIXTURES!$B$2:$B$23,0),0)="",HLOOKUP(DA$2+1,FIXTURES!$C$2:$NC$23,MATCH($C16,FIXTURES!$B$2:$B$23,0),0)=""),HLOOKUP(DA$2+2,FIXTURES!$C$2:$NC$23,MATCH($C16,FIXTURES!$B$2:$B$23,0),0),IF(HLOOKUP(DA$2+1,FIXTURES!$C$2:$NC$23,MATCH($C16,FIXTURES!$B$2:$B$23,0),0)="",HLOOKUP(DA$2,FIXTURES!$C$2:$NC$23,MATCH($C16,FIXTURES!$B$2:$B$23,0),0),HLOOKUP(DA$2+1,FIXTURES!$C$2:$NC$23,MATCH($C16,FIXTURES!$B$2:$B$23,0),0)))),IF(AND(HLOOKUP(DA$2,FIXTURES!$C$2:$NC$23,MATCH($C16,FIXTURES!$B$2:$B$23,0),0)="",HLOOKUP(DA$2+1,FIXTURES!$C$2:$NC$23,MATCH($C16,FIXTURES!$B$2:$B$23,0),0)=""),HLOOKUP(DA$2+2,FIXTURES!$C$2:$NC$23,MATCH($C16,FIXTURES!$B$2:$B$23,0),0),IF(HLOOKUP(DA$2+1,FIXTURES!$C$2:$NC$23,MATCH($C16,FIXTURES!$B$2:$B$23,0),0)="",HLOOKUP(DA$2,FIXTURES!$C$2:$NC$23,MATCH($C16,FIXTURES!$B$2:$B$23,0),0),HLOOKUP(DA$2+1,FIXTURES!$C$2:$NC$23,MATCH($C16,FIXTURES!$B$2:$B$23,0),0))))</f>
        <v/>
      </c>
      <c r="DB16" s="117" t="str">
        <f>IF(DB$1="SAT",IF(AND(HLOOKUP(DB$2,FIXTURES!$C$2:$NC$23,MATCH($C16,FIXTURES!$B$2:$B$23,0),0)="",HLOOKUP(DB$2+1,FIXTURES!$C$2:$NC$23,MATCH($C16,FIXTURES!$B$2:$B$23,0),0)="",HLOOKUP(DB$2+2,FIXTURES!$C$2:$NC$23,MATCH($C16,FIXTURES!$B$2:$B$23,0),0)=""),HLOOKUP(DB$2-1,FIXTURES!$C$2:$NC$23,MATCH($C16,FIXTURES!$B$2:$B$23,0),0),IF(AND(HLOOKUP(DB$2,FIXTURES!$C$2:$NC$23,MATCH($C16,FIXTURES!$B$2:$B$23,0),0)="",HLOOKUP(DB$2+1,FIXTURES!$C$2:$NC$23,MATCH($C16,FIXTURES!$B$2:$B$23,0),0)=""),HLOOKUP(DB$2+2,FIXTURES!$C$2:$NC$23,MATCH($C16,FIXTURES!$B$2:$B$23,0),0),IF(HLOOKUP(DB$2+1,FIXTURES!$C$2:$NC$23,MATCH($C16,FIXTURES!$B$2:$B$23,0),0)="",HLOOKUP(DB$2,FIXTURES!$C$2:$NC$23,MATCH($C16,FIXTURES!$B$2:$B$23,0),0),HLOOKUP(DB$2+1,FIXTURES!$C$2:$NC$23,MATCH($C16,FIXTURES!$B$2:$B$23,0),0)))),IF(AND(HLOOKUP(DB$2,FIXTURES!$C$2:$NC$23,MATCH($C16,FIXTURES!$B$2:$B$23,0),0)="",HLOOKUP(DB$2+1,FIXTURES!$C$2:$NC$23,MATCH($C16,FIXTURES!$B$2:$B$23,0),0)=""),HLOOKUP(DB$2+2,FIXTURES!$C$2:$NC$23,MATCH($C16,FIXTURES!$B$2:$B$23,0),0),IF(HLOOKUP(DB$2+1,FIXTURES!$C$2:$NC$23,MATCH($C16,FIXTURES!$B$2:$B$23,0),0)="",HLOOKUP(DB$2,FIXTURES!$C$2:$NC$23,MATCH($C16,FIXTURES!$B$2:$B$23,0),0),HLOOKUP(DB$2+1,FIXTURES!$C$2:$NC$23,MATCH($C16,FIXTURES!$B$2:$B$23,0),0))))</f>
        <v/>
      </c>
      <c r="DC16" s="117" t="str">
        <f>IF(DC$1="SAT",IF(AND(HLOOKUP(DC$2,FIXTURES!$C$2:$NC$23,MATCH($C16,FIXTURES!$B$2:$B$23,0),0)="",HLOOKUP(DC$2+1,FIXTURES!$C$2:$NC$23,MATCH($C16,FIXTURES!$B$2:$B$23,0),0)="",HLOOKUP(DC$2+2,FIXTURES!$C$2:$NC$23,MATCH($C16,FIXTURES!$B$2:$B$23,0),0)=""),HLOOKUP(DC$2-1,FIXTURES!$C$2:$NC$23,MATCH($C16,FIXTURES!$B$2:$B$23,0),0),IF(AND(HLOOKUP(DC$2,FIXTURES!$C$2:$NC$23,MATCH($C16,FIXTURES!$B$2:$B$23,0),0)="",HLOOKUP(DC$2+1,FIXTURES!$C$2:$NC$23,MATCH($C16,FIXTURES!$B$2:$B$23,0),0)=""),HLOOKUP(DC$2+2,FIXTURES!$C$2:$NC$23,MATCH($C16,FIXTURES!$B$2:$B$23,0),0),IF(HLOOKUP(DC$2+1,FIXTURES!$C$2:$NC$23,MATCH($C16,FIXTURES!$B$2:$B$23,0),0)="",HLOOKUP(DC$2,FIXTURES!$C$2:$NC$23,MATCH($C16,FIXTURES!$B$2:$B$23,0),0),HLOOKUP(DC$2+1,FIXTURES!$C$2:$NC$23,MATCH($C16,FIXTURES!$B$2:$B$23,0),0)))),IF(AND(HLOOKUP(DC$2,FIXTURES!$C$2:$NC$23,MATCH($C16,FIXTURES!$B$2:$B$23,0),0)="",HLOOKUP(DC$2+1,FIXTURES!$C$2:$NC$23,MATCH($C16,FIXTURES!$B$2:$B$23,0),0)=""),HLOOKUP(DC$2+2,FIXTURES!$C$2:$NC$23,MATCH($C16,FIXTURES!$B$2:$B$23,0),0),IF(HLOOKUP(DC$2+1,FIXTURES!$C$2:$NC$23,MATCH($C16,FIXTURES!$B$2:$B$23,0),0)="",HLOOKUP(DC$2,FIXTURES!$C$2:$NC$23,MATCH($C16,FIXTURES!$B$2:$B$23,0),0),HLOOKUP(DC$2+1,FIXTURES!$C$2:$NC$23,MATCH($C16,FIXTURES!$B$2:$B$23,0),0))))</f>
        <v/>
      </c>
      <c r="DD16" s="116"/>
      <c r="DE16" s="102" t="str">
        <f>LEFT(HLOOKUP(DE$2,FIXTURES!$C$2:$NJ$23,MATCH($C16,FIXTURES!$B$2:$B$23,0),0),3)</f>
        <v/>
      </c>
      <c r="DF16" s="102" t="str">
        <f>IF(LEN(HLOOKUP(DE$2,FIXTURES!$C$2:$NJ$23,MATCH($C16,FIXTURES!$B$2:$B$23,0),0))=6,RIGHT(HLOOKUP(DE$2,FIXTURES!$C$2:$NJ$23,MATCH($C16,FIXTURES!$B$2:$B$23,0),0),3),"")</f>
        <v/>
      </c>
      <c r="DG16" s="102" t="str">
        <f>IF(LEN(HLOOKUP(DE$2,FIXTURES!$C$2:$NJ$23,MATCH($C16,FIXTURES!$B$2:$B$23,0),0))=9,RIGHT(HLOOKUP(DE$2,FIXTURES!$C$2:$NJ$23,MATCH($C16,FIXTURES!$B$2:$B$23,0),0),3),"")</f>
        <v/>
      </c>
      <c r="DH16" s="102" t="str">
        <f>IFERROR(IF(BGW!$F43=1,"",VLOOKUP($C16,BGW!$B$33:$E$52,MATCH($DH$2,BGW!$B$32:$E$32,0),0)),"")</f>
        <v/>
      </c>
      <c r="DI16" s="102" t="str">
        <f>IFERROR(IF(BGW!$F68=1,"",VLOOKUP($C16,BGW!$B$58:$E$77,MATCH($DI$2,BGW!$B$57:$E$57,0),0)),"")</f>
        <v>bre</v>
      </c>
      <c r="DJ16" s="102" t="str">
        <f>IFERROR(IF(BGW!$F93=1,"",VLOOKUP($C16,BGW!$B$83:$E$102,MATCH($DJ$2,BGW!$B$82:$E$82,0),0)),"")</f>
        <v>WOL</v>
      </c>
      <c r="DK16" s="116"/>
    </row>
    <row r="17" spans="1:115" s="118" customFormat="1" ht="21.75" customHeight="1" x14ac:dyDescent="0.3">
      <c r="A17" s="103" t="s">
        <v>42</v>
      </c>
      <c r="B17" s="115">
        <f>VLOOKUP(A17,[1]Table!$B$1:$O$21,MATCH("xGD/90",[1]Table!$B$1:$O$1,0),0)</f>
        <v>0.45</v>
      </c>
      <c r="C17" s="116" t="s">
        <v>11</v>
      </c>
      <c r="D17" s="117" t="str">
        <f>IF(D$1="SAT",IF(AND(HLOOKUP(D$2,FIXTURES!$C$2:$NC$23,MATCH($C17,FIXTURES!$B$2:$B$23,0),0)="",HLOOKUP(D$2+1,FIXTURES!$C$2:$NC$23,MATCH($C17,FIXTURES!$B$2:$B$23,0),0)="",HLOOKUP(D$2+2,FIXTURES!$C$2:$NC$23,MATCH($C17,FIXTURES!$B$2:$B$23,0),0)=""),HLOOKUP(D$2-1,FIXTURES!$C$2:$NC$23,MATCH($C17,FIXTURES!$B$2:$B$23,0),0),IF(AND(HLOOKUP(D$2,FIXTURES!$C$2:$NC$23,MATCH($C17,FIXTURES!$B$2:$B$23,0),0)="",HLOOKUP(D$2+1,FIXTURES!$C$2:$NC$23,MATCH($C17,FIXTURES!$B$2:$B$23,0),0)=""),HLOOKUP(D$2+2,FIXTURES!$C$2:$NC$23,MATCH($C17,FIXTURES!$B$2:$B$23,0),0),IF(HLOOKUP(D$2+1,FIXTURES!$C$2:$NC$23,MATCH($C17,FIXTURES!$B$2:$B$23,0),0)="",HLOOKUP(D$2,FIXTURES!$C$2:$NC$23,MATCH($C17,FIXTURES!$B$2:$B$23,0),0),HLOOKUP(D$2+1,FIXTURES!$C$2:$NC$23,MATCH($C17,FIXTURES!$B$2:$B$23,0),0)))),IF(AND(HLOOKUP(D$2,FIXTURES!$C$2:$NC$23,MATCH($C17,FIXTURES!$B$2:$B$23,0),0)="",HLOOKUP(D$2+1,FIXTURES!$C$2:$NC$23,MATCH($C17,FIXTURES!$B$2:$B$23,0),0)=""),HLOOKUP(D$2+2,FIXTURES!$C$2:$NC$23,MATCH($C17,FIXTURES!$B$2:$B$23,0),0),IF(HLOOKUP(D$2+1,FIXTURES!$C$2:$NC$23,MATCH($C17,FIXTURES!$B$2:$B$23,0),0)="",HLOOKUP(D$2,FIXTURES!$C$2:$NC$23,MATCH($C17,FIXTURES!$B$2:$B$23,0),0),HLOOKUP(D$2+1,FIXTURES!$C$2:$NC$23,MATCH($C17,FIXTURES!$B$2:$B$23,0),0))))</f>
        <v/>
      </c>
      <c r="E17" s="117" t="str">
        <f>IF(E$1="SAT",IF(AND(HLOOKUP(E$2,FIXTURES!$C$2:$NC$23,MATCH($C17,FIXTURES!$B$2:$B$23,0),0)="",HLOOKUP(E$2+1,FIXTURES!$C$2:$NC$23,MATCH($C17,FIXTURES!$B$2:$B$23,0),0)="",HLOOKUP(E$2+2,FIXTURES!$C$2:$NC$23,MATCH($C17,FIXTURES!$B$2:$B$23,0),0)=""),HLOOKUP(E$2-1,FIXTURES!$C$2:$NC$23,MATCH($C17,FIXTURES!$B$2:$B$23,0),0),IF(AND(HLOOKUP(E$2,FIXTURES!$C$2:$NC$23,MATCH($C17,FIXTURES!$B$2:$B$23,0),0)="",HLOOKUP(E$2+1,FIXTURES!$C$2:$NC$23,MATCH($C17,FIXTURES!$B$2:$B$23,0),0)=""),HLOOKUP(E$2+2,FIXTURES!$C$2:$NC$23,MATCH($C17,FIXTURES!$B$2:$B$23,0),0),IF(HLOOKUP(E$2+1,FIXTURES!$C$2:$NC$23,MATCH($C17,FIXTURES!$B$2:$B$23,0),0)="",HLOOKUP(E$2,FIXTURES!$C$2:$NC$23,MATCH($C17,FIXTURES!$B$2:$B$23,0),0),HLOOKUP(E$2+1,FIXTURES!$C$2:$NC$23,MATCH($C17,FIXTURES!$B$2:$B$23,0),0)))),IF(AND(HLOOKUP(E$2,FIXTURES!$C$2:$NC$23,MATCH($C17,FIXTURES!$B$2:$B$23,0),0)="",HLOOKUP(E$2+1,FIXTURES!$C$2:$NC$23,MATCH($C17,FIXTURES!$B$2:$B$23,0),0)=""),HLOOKUP(E$2+2,FIXTURES!$C$2:$NC$23,MATCH($C17,FIXTURES!$B$2:$B$23,0),0),IF(HLOOKUP(E$2+1,FIXTURES!$C$2:$NC$23,MATCH($C17,FIXTURES!$B$2:$B$23,0),0)="",HLOOKUP(E$2,FIXTURES!$C$2:$NC$23,MATCH($C17,FIXTURES!$B$2:$B$23,0),0),HLOOKUP(E$2+1,FIXTURES!$C$2:$NC$23,MATCH($C17,FIXTURES!$B$2:$B$23,0),0))))</f>
        <v>ful</v>
      </c>
      <c r="F17" s="117" t="str">
        <f>IF(F$1="SAT",IF(AND(HLOOKUP(F$2,FIXTURES!$C$2:$NC$23,MATCH($C17,FIXTURES!$B$2:$B$23,0),0)="",HLOOKUP(F$2+1,FIXTURES!$C$2:$NC$23,MATCH($C17,FIXTURES!$B$2:$B$23,0),0)="",HLOOKUP(F$2+2,FIXTURES!$C$2:$NC$23,MATCH($C17,FIXTURES!$B$2:$B$23,0),0)=""),HLOOKUP(F$2-1,FIXTURES!$C$2:$NC$23,MATCH($C17,FIXTURES!$B$2:$B$23,0),0),IF(AND(HLOOKUP(F$2,FIXTURES!$C$2:$NC$23,MATCH($C17,FIXTURES!$B$2:$B$23,0),0)="",HLOOKUP(F$2+1,FIXTURES!$C$2:$NC$23,MATCH($C17,FIXTURES!$B$2:$B$23,0),0)=""),HLOOKUP(F$2+2,FIXTURES!$C$2:$NC$23,MATCH($C17,FIXTURES!$B$2:$B$23,0),0),IF(HLOOKUP(F$2+1,FIXTURES!$C$2:$NC$23,MATCH($C17,FIXTURES!$B$2:$B$23,0),0)="",HLOOKUP(F$2,FIXTURES!$C$2:$NC$23,MATCH($C17,FIXTURES!$B$2:$B$23,0),0),HLOOKUP(F$2+1,FIXTURES!$C$2:$NC$23,MATCH($C17,FIXTURES!$B$2:$B$23,0),0)))),IF(AND(HLOOKUP(F$2,FIXTURES!$C$2:$NC$23,MATCH($C17,FIXTURES!$B$2:$B$23,0),0)="",HLOOKUP(F$2+1,FIXTURES!$C$2:$NC$23,MATCH($C17,FIXTURES!$B$2:$B$23,0),0)=""),HLOOKUP(F$2+2,FIXTURES!$C$2:$NC$23,MATCH($C17,FIXTURES!$B$2:$B$23,0),0),IF(HLOOKUP(F$2+1,FIXTURES!$C$2:$NC$23,MATCH($C17,FIXTURES!$B$2:$B$23,0),0)="",HLOOKUP(F$2,FIXTURES!$C$2:$NC$23,MATCH($C17,FIXTURES!$B$2:$B$23,0),0),HLOOKUP(F$2+1,FIXTURES!$C$2:$NC$23,MATCH($C17,FIXTURES!$B$2:$B$23,0),0))))</f>
        <v/>
      </c>
      <c r="G17" s="117" t="str">
        <f>IF(G$1="SAT",IF(AND(HLOOKUP(G$2,FIXTURES!$C$2:$NC$23,MATCH($C17,FIXTURES!$B$2:$B$23,0),0)="",HLOOKUP(G$2+1,FIXTURES!$C$2:$NC$23,MATCH($C17,FIXTURES!$B$2:$B$23,0),0)="",HLOOKUP(G$2+2,FIXTURES!$C$2:$NC$23,MATCH($C17,FIXTURES!$B$2:$B$23,0),0)=""),HLOOKUP(G$2-1,FIXTURES!$C$2:$NC$23,MATCH($C17,FIXTURES!$B$2:$B$23,0),0),IF(AND(HLOOKUP(G$2,FIXTURES!$C$2:$NC$23,MATCH($C17,FIXTURES!$B$2:$B$23,0),0)="",HLOOKUP(G$2+1,FIXTURES!$C$2:$NC$23,MATCH($C17,FIXTURES!$B$2:$B$23,0),0)=""),HLOOKUP(G$2+2,FIXTURES!$C$2:$NC$23,MATCH($C17,FIXTURES!$B$2:$B$23,0),0),IF(HLOOKUP(G$2+1,FIXTURES!$C$2:$NC$23,MATCH($C17,FIXTURES!$B$2:$B$23,0),0)="",HLOOKUP(G$2,FIXTURES!$C$2:$NC$23,MATCH($C17,FIXTURES!$B$2:$B$23,0),0),HLOOKUP(G$2+1,FIXTURES!$C$2:$NC$23,MATCH($C17,FIXTURES!$B$2:$B$23,0),0)))),IF(AND(HLOOKUP(G$2,FIXTURES!$C$2:$NC$23,MATCH($C17,FIXTURES!$B$2:$B$23,0),0)="",HLOOKUP(G$2+1,FIXTURES!$C$2:$NC$23,MATCH($C17,FIXTURES!$B$2:$B$23,0),0)=""),HLOOKUP(G$2+2,FIXTURES!$C$2:$NC$23,MATCH($C17,FIXTURES!$B$2:$B$23,0),0),IF(HLOOKUP(G$2+1,FIXTURES!$C$2:$NC$23,MATCH($C17,FIXTURES!$B$2:$B$23,0),0)="",HLOOKUP(G$2,FIXTURES!$C$2:$NC$23,MATCH($C17,FIXTURES!$B$2:$B$23,0),0),HLOOKUP(G$2+1,FIXTURES!$C$2:$NC$23,MATCH($C17,FIXTURES!$B$2:$B$23,0),0))))</f>
        <v>CRY</v>
      </c>
      <c r="H17" s="117" t="str">
        <f>IF(H$1="SAT",IF(AND(HLOOKUP(H$2,FIXTURES!$C$2:$NC$23,MATCH($C17,FIXTURES!$B$2:$B$23,0),0)="",HLOOKUP(H$2+1,FIXTURES!$C$2:$NC$23,MATCH($C17,FIXTURES!$B$2:$B$23,0),0)="",HLOOKUP(H$2+2,FIXTURES!$C$2:$NC$23,MATCH($C17,FIXTURES!$B$2:$B$23,0),0)=""),HLOOKUP(H$2-1,FIXTURES!$C$2:$NC$23,MATCH($C17,FIXTURES!$B$2:$B$23,0),0),IF(AND(HLOOKUP(H$2,FIXTURES!$C$2:$NC$23,MATCH($C17,FIXTURES!$B$2:$B$23,0),0)="",HLOOKUP(H$2+1,FIXTURES!$C$2:$NC$23,MATCH($C17,FIXTURES!$B$2:$B$23,0),0)=""),HLOOKUP(H$2+2,FIXTURES!$C$2:$NC$23,MATCH($C17,FIXTURES!$B$2:$B$23,0),0),IF(HLOOKUP(H$2+1,FIXTURES!$C$2:$NC$23,MATCH($C17,FIXTURES!$B$2:$B$23,0),0)="",HLOOKUP(H$2,FIXTURES!$C$2:$NC$23,MATCH($C17,FIXTURES!$B$2:$B$23,0),0),HLOOKUP(H$2+1,FIXTURES!$C$2:$NC$23,MATCH($C17,FIXTURES!$B$2:$B$23,0),0)))),IF(AND(HLOOKUP(H$2,FIXTURES!$C$2:$NC$23,MATCH($C17,FIXTURES!$B$2:$B$23,0),0)="",HLOOKUP(H$2+1,FIXTURES!$C$2:$NC$23,MATCH($C17,FIXTURES!$B$2:$B$23,0),0)=""),HLOOKUP(H$2+2,FIXTURES!$C$2:$NC$23,MATCH($C17,FIXTURES!$B$2:$B$23,0),0),IF(HLOOKUP(H$2+1,FIXTURES!$C$2:$NC$23,MATCH($C17,FIXTURES!$B$2:$B$23,0),0)="",HLOOKUP(H$2,FIXTURES!$C$2:$NC$23,MATCH($C17,FIXTURES!$B$2:$B$23,0),0),HLOOKUP(H$2+1,FIXTURES!$C$2:$NC$23,MATCH($C17,FIXTURES!$B$2:$B$23,0),0))))</f>
        <v/>
      </c>
      <c r="I17" s="117" t="str">
        <f>IF(I$1="SAT",IF(AND(HLOOKUP(I$2,FIXTURES!$C$2:$NC$23,MATCH($C17,FIXTURES!$B$2:$B$23,0),0)="",HLOOKUP(I$2+1,FIXTURES!$C$2:$NC$23,MATCH($C17,FIXTURES!$B$2:$B$23,0),0)="",HLOOKUP(I$2+2,FIXTURES!$C$2:$NC$23,MATCH($C17,FIXTURES!$B$2:$B$23,0),0)=""),HLOOKUP(I$2-1,FIXTURES!$C$2:$NC$23,MATCH($C17,FIXTURES!$B$2:$B$23,0),0),IF(AND(HLOOKUP(I$2,FIXTURES!$C$2:$NC$23,MATCH($C17,FIXTURES!$B$2:$B$23,0),0)="",HLOOKUP(I$2+1,FIXTURES!$C$2:$NC$23,MATCH($C17,FIXTURES!$B$2:$B$23,0),0)=""),HLOOKUP(I$2+2,FIXTURES!$C$2:$NC$23,MATCH($C17,FIXTURES!$B$2:$B$23,0),0),IF(HLOOKUP(I$2+1,FIXTURES!$C$2:$NC$23,MATCH($C17,FIXTURES!$B$2:$B$23,0),0)="",HLOOKUP(I$2,FIXTURES!$C$2:$NC$23,MATCH($C17,FIXTURES!$B$2:$B$23,0),0),HLOOKUP(I$2+1,FIXTURES!$C$2:$NC$23,MATCH($C17,FIXTURES!$B$2:$B$23,0),0)))),IF(AND(HLOOKUP(I$2,FIXTURES!$C$2:$NC$23,MATCH($C17,FIXTURES!$B$2:$B$23,0),0)="",HLOOKUP(I$2+1,FIXTURES!$C$2:$NC$23,MATCH($C17,FIXTURES!$B$2:$B$23,0),0)=""),HLOOKUP(I$2+2,FIXTURES!$C$2:$NC$23,MATCH($C17,FIXTURES!$B$2:$B$23,0),0),IF(HLOOKUP(I$2+1,FIXTURES!$C$2:$NC$23,MATCH($C17,FIXTURES!$B$2:$B$23,0),0)="",HLOOKUP(I$2,FIXTURES!$C$2:$NC$23,MATCH($C17,FIXTURES!$B$2:$B$23,0),0),HLOOKUP(I$2+1,FIXTURES!$C$2:$NC$23,MATCH($C17,FIXTURES!$B$2:$B$23,0),0))))</f>
        <v>mun</v>
      </c>
      <c r="J17" s="117" t="str">
        <f>IF(J$1="SAT",IF(AND(HLOOKUP(J$2,FIXTURES!$C$2:$NC$23,MATCH($C17,FIXTURES!$B$2:$B$23,0),0)="",HLOOKUP(J$2+1,FIXTURES!$C$2:$NC$23,MATCH($C17,FIXTURES!$B$2:$B$23,0),0)="",HLOOKUP(J$2+2,FIXTURES!$C$2:$NC$23,MATCH($C17,FIXTURES!$B$2:$B$23,0),0)=""),HLOOKUP(J$2-1,FIXTURES!$C$2:$NC$23,MATCH($C17,FIXTURES!$B$2:$B$23,0),0),IF(AND(HLOOKUP(J$2,FIXTURES!$C$2:$NC$23,MATCH($C17,FIXTURES!$B$2:$B$23,0),0)="",HLOOKUP(J$2+1,FIXTURES!$C$2:$NC$23,MATCH($C17,FIXTURES!$B$2:$B$23,0),0)=""),HLOOKUP(J$2+2,FIXTURES!$C$2:$NC$23,MATCH($C17,FIXTURES!$B$2:$B$23,0),0),IF(HLOOKUP(J$2+1,FIXTURES!$C$2:$NC$23,MATCH($C17,FIXTURES!$B$2:$B$23,0),0)="",HLOOKUP(J$2,FIXTURES!$C$2:$NC$23,MATCH($C17,FIXTURES!$B$2:$B$23,0),0),HLOOKUP(J$2+1,FIXTURES!$C$2:$NC$23,MATCH($C17,FIXTURES!$B$2:$B$23,0),0)))),IF(AND(HLOOKUP(J$2,FIXTURES!$C$2:$NC$23,MATCH($C17,FIXTURES!$B$2:$B$23,0),0)="",HLOOKUP(J$2+1,FIXTURES!$C$2:$NC$23,MATCH($C17,FIXTURES!$B$2:$B$23,0),0)=""),HLOOKUP(J$2+2,FIXTURES!$C$2:$NC$23,MATCH($C17,FIXTURES!$B$2:$B$23,0),0),IF(HLOOKUP(J$2+1,FIXTURES!$C$2:$NC$23,MATCH($C17,FIXTURES!$B$2:$B$23,0),0)="",HLOOKUP(J$2,FIXTURES!$C$2:$NC$23,MATCH($C17,FIXTURES!$B$2:$B$23,0),0),HLOOKUP(J$2+1,FIXTURES!$C$2:$NC$23,MATCH($C17,FIXTURES!$B$2:$B$23,0),0))))</f>
        <v/>
      </c>
      <c r="K17" s="117" t="str">
        <f>IF(K$1="SAT",IF(AND(HLOOKUP(K$2,FIXTURES!$C$2:$NC$23,MATCH($C17,FIXTURES!$B$2:$B$23,0),0)="",HLOOKUP(K$2+1,FIXTURES!$C$2:$NC$23,MATCH($C17,FIXTURES!$B$2:$B$23,0),0)="",HLOOKUP(K$2+2,FIXTURES!$C$2:$NC$23,MATCH($C17,FIXTURES!$B$2:$B$23,0),0)=""),HLOOKUP(K$2-1,FIXTURES!$C$2:$NC$23,MATCH($C17,FIXTURES!$B$2:$B$23,0),0),IF(AND(HLOOKUP(K$2,FIXTURES!$C$2:$NC$23,MATCH($C17,FIXTURES!$B$2:$B$23,0),0)="",HLOOKUP(K$2+1,FIXTURES!$C$2:$NC$23,MATCH($C17,FIXTURES!$B$2:$B$23,0),0)=""),HLOOKUP(K$2+2,FIXTURES!$C$2:$NC$23,MATCH($C17,FIXTURES!$B$2:$B$23,0),0),IF(HLOOKUP(K$2+1,FIXTURES!$C$2:$NC$23,MATCH($C17,FIXTURES!$B$2:$B$23,0),0)="",HLOOKUP(K$2,FIXTURES!$C$2:$NC$23,MATCH($C17,FIXTURES!$B$2:$B$23,0),0),HLOOKUP(K$2+1,FIXTURES!$C$2:$NC$23,MATCH($C17,FIXTURES!$B$2:$B$23,0),0)))),IF(AND(HLOOKUP(K$2,FIXTURES!$C$2:$NC$23,MATCH($C17,FIXTURES!$B$2:$B$23,0),0)="",HLOOKUP(K$2+1,FIXTURES!$C$2:$NC$23,MATCH($C17,FIXTURES!$B$2:$B$23,0),0)=""),HLOOKUP(K$2+2,FIXTURES!$C$2:$NC$23,MATCH($C17,FIXTURES!$B$2:$B$23,0),0),IF(HLOOKUP(K$2+1,FIXTURES!$C$2:$NC$23,MATCH($C17,FIXTURES!$B$2:$B$23,0),0)="",HLOOKUP(K$2,FIXTURES!$C$2:$NC$23,MATCH($C17,FIXTURES!$B$2:$B$23,0),0),HLOOKUP(K$2+1,FIXTURES!$C$2:$NC$23,MATCH($C17,FIXTURES!$B$2:$B$23,0),0))))</f>
        <v>BOU</v>
      </c>
      <c r="L17" s="117" t="str">
        <f>IF(L$1="SAT",IF(AND(HLOOKUP(L$2,FIXTURES!$C$2:$NC$23,MATCH($C17,FIXTURES!$B$2:$B$23,0),0)="",HLOOKUP(L$2+1,FIXTURES!$C$2:$NC$23,MATCH($C17,FIXTURES!$B$2:$B$23,0),0)="",HLOOKUP(L$2+2,FIXTURES!$C$2:$NC$23,MATCH($C17,FIXTURES!$B$2:$B$23,0),0)=""),HLOOKUP(L$2-1,FIXTURES!$C$2:$NC$23,MATCH($C17,FIXTURES!$B$2:$B$23,0),0),IF(AND(HLOOKUP(L$2,FIXTURES!$C$2:$NC$23,MATCH($C17,FIXTURES!$B$2:$B$23,0),0)="",HLOOKUP(L$2+1,FIXTURES!$C$2:$NC$23,MATCH($C17,FIXTURES!$B$2:$B$23,0),0)=""),HLOOKUP(L$2+2,FIXTURES!$C$2:$NC$23,MATCH($C17,FIXTURES!$B$2:$B$23,0),0),IF(HLOOKUP(L$2+1,FIXTURES!$C$2:$NC$23,MATCH($C17,FIXTURES!$B$2:$B$23,0),0)="",HLOOKUP(L$2,FIXTURES!$C$2:$NC$23,MATCH($C17,FIXTURES!$B$2:$B$23,0),0),HLOOKUP(L$2+1,FIXTURES!$C$2:$NC$23,MATCH($C17,FIXTURES!$B$2:$B$23,0),0)))),IF(AND(HLOOKUP(L$2,FIXTURES!$C$2:$NC$23,MATCH($C17,FIXTURES!$B$2:$B$23,0),0)="",HLOOKUP(L$2+1,FIXTURES!$C$2:$NC$23,MATCH($C17,FIXTURES!$B$2:$B$23,0),0)=""),HLOOKUP(L$2+2,FIXTURES!$C$2:$NC$23,MATCH($C17,FIXTURES!$B$2:$B$23,0),0),IF(HLOOKUP(L$2+1,FIXTURES!$C$2:$NC$23,MATCH($C17,FIXTURES!$B$2:$B$23,0),0)="",HLOOKUP(L$2,FIXTURES!$C$2:$NC$23,MATCH($C17,FIXTURES!$B$2:$B$23,0),0),HLOOKUP(L$2+1,FIXTURES!$C$2:$NC$23,MATCH($C17,FIXTURES!$B$2:$B$23,0),0))))</f>
        <v>NEW</v>
      </c>
      <c r="M17" s="117" t="str">
        <f>IF(M$1="SAT",IF(AND(HLOOKUP(M$2,FIXTURES!$C$2:$NC$23,MATCH($C17,FIXTURES!$B$2:$B$23,0),0)="",HLOOKUP(M$2+1,FIXTURES!$C$2:$NC$23,MATCH($C17,FIXTURES!$B$2:$B$23,0),0)="",HLOOKUP(M$2+2,FIXTURES!$C$2:$NC$23,MATCH($C17,FIXTURES!$B$2:$B$23,0),0)=""),HLOOKUP(M$2-1,FIXTURES!$C$2:$NC$23,MATCH($C17,FIXTURES!$B$2:$B$23,0),0),IF(AND(HLOOKUP(M$2,FIXTURES!$C$2:$NC$23,MATCH($C17,FIXTURES!$B$2:$B$23,0),0)="",HLOOKUP(M$2+1,FIXTURES!$C$2:$NC$23,MATCH($C17,FIXTURES!$B$2:$B$23,0),0)=""),HLOOKUP(M$2+2,FIXTURES!$C$2:$NC$23,MATCH($C17,FIXTURES!$B$2:$B$23,0),0),IF(HLOOKUP(M$2+1,FIXTURES!$C$2:$NC$23,MATCH($C17,FIXTURES!$B$2:$B$23,0),0)="",HLOOKUP(M$2,FIXTURES!$C$2:$NC$23,MATCH($C17,FIXTURES!$B$2:$B$23,0),0),HLOOKUP(M$2+1,FIXTURES!$C$2:$NC$23,MATCH($C17,FIXTURES!$B$2:$B$23,0),0)))),IF(AND(HLOOKUP(M$2,FIXTURES!$C$2:$NC$23,MATCH($C17,FIXTURES!$B$2:$B$23,0),0)="",HLOOKUP(M$2+1,FIXTURES!$C$2:$NC$23,MATCH($C17,FIXTURES!$B$2:$B$23,0),0)=""),HLOOKUP(M$2+2,FIXTURES!$C$2:$NC$23,MATCH($C17,FIXTURES!$B$2:$B$23,0),0),IF(HLOOKUP(M$2+1,FIXTURES!$C$2:$NC$23,MATCH($C17,FIXTURES!$B$2:$B$23,0),0)="",HLOOKUP(M$2,FIXTURES!$C$2:$NC$23,MATCH($C17,FIXTURES!$B$2:$B$23,0),0),HLOOKUP(M$2+1,FIXTURES!$C$2:$NC$23,MATCH($C17,FIXTURES!$B$2:$B$23,0),0))))</f>
        <v>eve</v>
      </c>
      <c r="N17" s="117" t="str">
        <f>IF(N$1="SAT",IF(AND(HLOOKUP(N$2,FIXTURES!$C$2:$NC$23,MATCH($C17,FIXTURES!$B$2:$B$23,0),0)="",HLOOKUP(N$2+1,FIXTURES!$C$2:$NC$23,MATCH($C17,FIXTURES!$B$2:$B$23,0),0)="",HLOOKUP(N$2+2,FIXTURES!$C$2:$NC$23,MATCH($C17,FIXTURES!$B$2:$B$23,0),0)=""),HLOOKUP(N$2-1,FIXTURES!$C$2:$NC$23,MATCH($C17,FIXTURES!$B$2:$B$23,0),0),IF(AND(HLOOKUP(N$2,FIXTURES!$C$2:$NC$23,MATCH($C17,FIXTURES!$B$2:$B$23,0),0)="",HLOOKUP(N$2+1,FIXTURES!$C$2:$NC$23,MATCH($C17,FIXTURES!$B$2:$B$23,0),0)=""),HLOOKUP(N$2+2,FIXTURES!$C$2:$NC$23,MATCH($C17,FIXTURES!$B$2:$B$23,0),0),IF(HLOOKUP(N$2+1,FIXTURES!$C$2:$NC$23,MATCH($C17,FIXTURES!$B$2:$B$23,0),0)="",HLOOKUP(N$2,FIXTURES!$C$2:$NC$23,MATCH($C17,FIXTURES!$B$2:$B$23,0),0),HLOOKUP(N$2+1,FIXTURES!$C$2:$NC$23,MATCH($C17,FIXTURES!$B$2:$B$23,0),0)))),IF(AND(HLOOKUP(N$2,FIXTURES!$C$2:$NC$23,MATCH($C17,FIXTURES!$B$2:$B$23,0),0)="",HLOOKUP(N$2+1,FIXTURES!$C$2:$NC$23,MATCH($C17,FIXTURES!$B$2:$B$23,0),0)=""),HLOOKUP(N$2+2,FIXTURES!$C$2:$NC$23,MATCH($C17,FIXTURES!$B$2:$B$23,0),0),IF(HLOOKUP(N$2+1,FIXTURES!$C$2:$NC$23,MATCH($C17,FIXTURES!$B$2:$B$23,0),0)="",HLOOKUP(N$2,FIXTURES!$C$2:$NC$23,MATCH($C17,FIXTURES!$B$2:$B$23,0),0),HLOOKUP(N$2+1,FIXTURES!$C$2:$NC$23,MATCH($C17,FIXTURES!$B$2:$B$23,0),0))))</f>
        <v>Napoli</v>
      </c>
      <c r="O17" s="117" t="str">
        <f>IF(O$1="SAT",IF(AND(HLOOKUP(O$2,FIXTURES!$C$2:$NC$23,MATCH($C17,FIXTURES!$B$2:$B$23,0),0)="",HLOOKUP(O$2+1,FIXTURES!$C$2:$NC$23,MATCH($C17,FIXTURES!$B$2:$B$23,0),0)="",HLOOKUP(O$2+2,FIXTURES!$C$2:$NC$23,MATCH($C17,FIXTURES!$B$2:$B$23,0),0)=""),HLOOKUP(O$2-1,FIXTURES!$C$2:$NC$23,MATCH($C17,FIXTURES!$B$2:$B$23,0),0),IF(AND(HLOOKUP(O$2,FIXTURES!$C$2:$NC$23,MATCH($C17,FIXTURES!$B$2:$B$23,0),0)="",HLOOKUP(O$2+1,FIXTURES!$C$2:$NC$23,MATCH($C17,FIXTURES!$B$2:$B$23,0),0)=""),HLOOKUP(O$2+2,FIXTURES!$C$2:$NC$23,MATCH($C17,FIXTURES!$B$2:$B$23,0),0),IF(HLOOKUP(O$2+1,FIXTURES!$C$2:$NC$23,MATCH($C17,FIXTURES!$B$2:$B$23,0),0)="",HLOOKUP(O$2,FIXTURES!$C$2:$NC$23,MATCH($C17,FIXTURES!$B$2:$B$23,0),0),HLOOKUP(O$2+1,FIXTURES!$C$2:$NC$23,MATCH($C17,FIXTURES!$B$2:$B$23,0),0)))),IF(AND(HLOOKUP(O$2,FIXTURES!$C$2:$NC$23,MATCH($C17,FIXTURES!$B$2:$B$23,0),0)="",HLOOKUP(O$2+1,FIXTURES!$C$2:$NC$23,MATCH($C17,FIXTURES!$B$2:$B$23,0),0)=""),HLOOKUP(O$2+2,FIXTURES!$C$2:$NC$23,MATCH($C17,FIXTURES!$B$2:$B$23,0),0),IF(HLOOKUP(O$2+1,FIXTURES!$C$2:$NC$23,MATCH($C17,FIXTURES!$B$2:$B$23,0),0)="",HLOOKUP(O$2,FIXTURES!$C$2:$NC$23,MATCH($C17,FIXTURES!$B$2:$B$23,0),0),HLOOKUP(O$2+1,FIXTURES!$C$2:$NC$23,MATCH($C17,FIXTURES!$B$2:$B$23,0),0))))</f>
        <v/>
      </c>
      <c r="P17" s="117" t="str">
        <f>IF(P$1="SAT",IF(AND(HLOOKUP(P$2,FIXTURES!$C$2:$NC$23,MATCH($C17,FIXTURES!$B$2:$B$23,0),0)="",HLOOKUP(P$2+1,FIXTURES!$C$2:$NC$23,MATCH($C17,FIXTURES!$B$2:$B$23,0),0)="",HLOOKUP(P$2+2,FIXTURES!$C$2:$NC$23,MATCH($C17,FIXTURES!$B$2:$B$23,0),0)=""),HLOOKUP(P$2-1,FIXTURES!$C$2:$NC$23,MATCH($C17,FIXTURES!$B$2:$B$23,0),0),IF(AND(HLOOKUP(P$2,FIXTURES!$C$2:$NC$23,MATCH($C17,FIXTURES!$B$2:$B$23,0),0)="",HLOOKUP(P$2+1,FIXTURES!$C$2:$NC$23,MATCH($C17,FIXTURES!$B$2:$B$23,0),0)=""),HLOOKUP(P$2+2,FIXTURES!$C$2:$NC$23,MATCH($C17,FIXTURES!$B$2:$B$23,0),0),IF(HLOOKUP(P$2+1,FIXTURES!$C$2:$NC$23,MATCH($C17,FIXTURES!$B$2:$B$23,0),0)="",HLOOKUP(P$2,FIXTURES!$C$2:$NC$23,MATCH($C17,FIXTURES!$B$2:$B$23,0),0),HLOOKUP(P$2+1,FIXTURES!$C$2:$NC$23,MATCH($C17,FIXTURES!$B$2:$B$23,0),0)))),IF(AND(HLOOKUP(P$2,FIXTURES!$C$2:$NC$23,MATCH($C17,FIXTURES!$B$2:$B$23,0),0)="",HLOOKUP(P$2+1,FIXTURES!$C$2:$NC$23,MATCH($C17,FIXTURES!$B$2:$B$23,0),0)=""),HLOOKUP(P$2+2,FIXTURES!$C$2:$NC$23,MATCH($C17,FIXTURES!$B$2:$B$23,0),0),IF(HLOOKUP(P$2+1,FIXTURES!$C$2:$NC$23,MATCH($C17,FIXTURES!$B$2:$B$23,0),0)="",HLOOKUP(P$2,FIXTURES!$C$2:$NC$23,MATCH($C17,FIXTURES!$B$2:$B$23,0),0),HLOOKUP(P$2+1,FIXTURES!$C$2:$NC$23,MATCH($C17,FIXTURES!$B$2:$B$23,0),0))))</f>
        <v>Ajax</v>
      </c>
      <c r="Q17" s="117" t="str">
        <f>IF(Q$1="SAT",IF(AND(HLOOKUP(Q$2,FIXTURES!$C$2:$NC$23,MATCH($C17,FIXTURES!$B$2:$B$23,0),0)="",HLOOKUP(Q$2+1,FIXTURES!$C$2:$NC$23,MATCH($C17,FIXTURES!$B$2:$B$23,0),0)="",HLOOKUP(Q$2+2,FIXTURES!$C$2:$NC$23,MATCH($C17,FIXTURES!$B$2:$B$23,0),0)=""),HLOOKUP(Q$2-1,FIXTURES!$C$2:$NC$23,MATCH($C17,FIXTURES!$B$2:$B$23,0),0),IF(AND(HLOOKUP(Q$2,FIXTURES!$C$2:$NC$23,MATCH($C17,FIXTURES!$B$2:$B$23,0),0)="",HLOOKUP(Q$2+1,FIXTURES!$C$2:$NC$23,MATCH($C17,FIXTURES!$B$2:$B$23,0),0)=""),HLOOKUP(Q$2+2,FIXTURES!$C$2:$NC$23,MATCH($C17,FIXTURES!$B$2:$B$23,0),0),IF(HLOOKUP(Q$2+1,FIXTURES!$C$2:$NC$23,MATCH($C17,FIXTURES!$B$2:$B$23,0),0)="",HLOOKUP(Q$2,FIXTURES!$C$2:$NC$23,MATCH($C17,FIXTURES!$B$2:$B$23,0),0),HLOOKUP(Q$2+1,FIXTURES!$C$2:$NC$23,MATCH($C17,FIXTURES!$B$2:$B$23,0),0)))),IF(AND(HLOOKUP(Q$2,FIXTURES!$C$2:$NC$23,MATCH($C17,FIXTURES!$B$2:$B$23,0),0)="",HLOOKUP(Q$2+1,FIXTURES!$C$2:$NC$23,MATCH($C17,FIXTURES!$B$2:$B$23,0),0)=""),HLOOKUP(Q$2+2,FIXTURES!$C$2:$NC$23,MATCH($C17,FIXTURES!$B$2:$B$23,0),0),IF(HLOOKUP(Q$2+1,FIXTURES!$C$2:$NC$23,MATCH($C17,FIXTURES!$B$2:$B$23,0),0)="",HLOOKUP(Q$2,FIXTURES!$C$2:$NC$23,MATCH($C17,FIXTURES!$B$2:$B$23,0),0),HLOOKUP(Q$2+1,FIXTURES!$C$2:$NC$23,MATCH($C17,FIXTURES!$B$2:$B$23,0),0))))</f>
        <v/>
      </c>
      <c r="R17" s="117" t="str">
        <f>IF(R$1="SAT",IF(AND(HLOOKUP(R$2,FIXTURES!$C$2:$NC$23,MATCH($C17,FIXTURES!$B$2:$B$23,0),0)="",HLOOKUP(R$2+1,FIXTURES!$C$2:$NC$23,MATCH($C17,FIXTURES!$B$2:$B$23,0),0)="",HLOOKUP(R$2+2,FIXTURES!$C$2:$NC$23,MATCH($C17,FIXTURES!$B$2:$B$23,0),0)=""),HLOOKUP(R$2-1,FIXTURES!$C$2:$NC$23,MATCH($C17,FIXTURES!$B$2:$B$23,0),0),IF(AND(HLOOKUP(R$2,FIXTURES!$C$2:$NC$23,MATCH($C17,FIXTURES!$B$2:$B$23,0),0)="",HLOOKUP(R$2+1,FIXTURES!$C$2:$NC$23,MATCH($C17,FIXTURES!$B$2:$B$23,0),0)=""),HLOOKUP(R$2+2,FIXTURES!$C$2:$NC$23,MATCH($C17,FIXTURES!$B$2:$B$23,0),0),IF(HLOOKUP(R$2+1,FIXTURES!$C$2:$NC$23,MATCH($C17,FIXTURES!$B$2:$B$23,0),0)="",HLOOKUP(R$2,FIXTURES!$C$2:$NC$23,MATCH($C17,FIXTURES!$B$2:$B$23,0),0),HLOOKUP(R$2+1,FIXTURES!$C$2:$NC$23,MATCH($C17,FIXTURES!$B$2:$B$23,0),0)))),IF(AND(HLOOKUP(R$2,FIXTURES!$C$2:$NC$23,MATCH($C17,FIXTURES!$B$2:$B$23,0),0)="",HLOOKUP(R$2+1,FIXTURES!$C$2:$NC$23,MATCH($C17,FIXTURES!$B$2:$B$23,0),0)=""),HLOOKUP(R$2+2,FIXTURES!$C$2:$NC$23,MATCH($C17,FIXTURES!$B$2:$B$23,0),0),IF(HLOOKUP(R$2+1,FIXTURES!$C$2:$NC$23,MATCH($C17,FIXTURES!$B$2:$B$23,0),0)="",HLOOKUP(R$2,FIXTURES!$C$2:$NC$23,MATCH($C17,FIXTURES!$B$2:$B$23,0),0),HLOOKUP(R$2+1,FIXTURES!$C$2:$NC$23,MATCH($C17,FIXTURES!$B$2:$B$23,0),0))))</f>
        <v/>
      </c>
      <c r="S17" s="117" t="str">
        <f>IF(S$1="SAT",IF(AND(HLOOKUP(S$2,FIXTURES!$C$2:$NC$23,MATCH($C17,FIXTURES!$B$2:$B$23,0),0)="",HLOOKUP(S$2+1,FIXTURES!$C$2:$NC$23,MATCH($C17,FIXTURES!$B$2:$B$23,0),0)="",HLOOKUP(S$2+2,FIXTURES!$C$2:$NC$23,MATCH($C17,FIXTURES!$B$2:$B$23,0),0)=""),HLOOKUP(S$2-1,FIXTURES!$C$2:$NC$23,MATCH($C17,FIXTURES!$B$2:$B$23,0),0),IF(AND(HLOOKUP(S$2,FIXTURES!$C$2:$NC$23,MATCH($C17,FIXTURES!$B$2:$B$23,0),0)="",HLOOKUP(S$2+1,FIXTURES!$C$2:$NC$23,MATCH($C17,FIXTURES!$B$2:$B$23,0),0)=""),HLOOKUP(S$2+2,FIXTURES!$C$2:$NC$23,MATCH($C17,FIXTURES!$B$2:$B$23,0),0),IF(HLOOKUP(S$2+1,FIXTURES!$C$2:$NC$23,MATCH($C17,FIXTURES!$B$2:$B$23,0),0)="",HLOOKUP(S$2,FIXTURES!$C$2:$NC$23,MATCH($C17,FIXTURES!$B$2:$B$23,0),0),HLOOKUP(S$2+1,FIXTURES!$C$2:$NC$23,MATCH($C17,FIXTURES!$B$2:$B$23,0),0)))),IF(AND(HLOOKUP(S$2,FIXTURES!$C$2:$NC$23,MATCH($C17,FIXTURES!$B$2:$B$23,0),0)="",HLOOKUP(S$2+1,FIXTURES!$C$2:$NC$23,MATCH($C17,FIXTURES!$B$2:$B$23,0),0)=""),HLOOKUP(S$2+2,FIXTURES!$C$2:$NC$23,MATCH($C17,FIXTURES!$B$2:$B$23,0),0),IF(HLOOKUP(S$2+1,FIXTURES!$C$2:$NC$23,MATCH($C17,FIXTURES!$B$2:$B$23,0),0)="",HLOOKUP(S$2,FIXTURES!$C$2:$NC$23,MATCH($C17,FIXTURES!$B$2:$B$23,0),0),HLOOKUP(S$2+1,FIXTURES!$C$2:$NC$23,MATCH($C17,FIXTURES!$B$2:$B$23,0),0))))</f>
        <v/>
      </c>
      <c r="T17" s="117" t="str">
        <f>IF(T$1="SAT",IF(AND(HLOOKUP(T$2,FIXTURES!$C$2:$NC$23,MATCH($C17,FIXTURES!$B$2:$B$23,0),0)="",HLOOKUP(T$2+1,FIXTURES!$C$2:$NC$23,MATCH($C17,FIXTURES!$B$2:$B$23,0),0)="",HLOOKUP(T$2+2,FIXTURES!$C$2:$NC$23,MATCH($C17,FIXTURES!$B$2:$B$23,0),0)=""),HLOOKUP(T$2-1,FIXTURES!$C$2:$NC$23,MATCH($C17,FIXTURES!$B$2:$B$23,0),0),IF(AND(HLOOKUP(T$2,FIXTURES!$C$2:$NC$23,MATCH($C17,FIXTURES!$B$2:$B$23,0),0)="",HLOOKUP(T$2+1,FIXTURES!$C$2:$NC$23,MATCH($C17,FIXTURES!$B$2:$B$23,0),0)=""),HLOOKUP(T$2+2,FIXTURES!$C$2:$NC$23,MATCH($C17,FIXTURES!$B$2:$B$23,0),0),IF(HLOOKUP(T$2+1,FIXTURES!$C$2:$NC$23,MATCH($C17,FIXTURES!$B$2:$B$23,0),0)="",HLOOKUP(T$2,FIXTURES!$C$2:$NC$23,MATCH($C17,FIXTURES!$B$2:$B$23,0),0),HLOOKUP(T$2+1,FIXTURES!$C$2:$NC$23,MATCH($C17,FIXTURES!$B$2:$B$23,0),0)))),IF(AND(HLOOKUP(T$2,FIXTURES!$C$2:$NC$23,MATCH($C17,FIXTURES!$B$2:$B$23,0),0)="",HLOOKUP(T$2+1,FIXTURES!$C$2:$NC$23,MATCH($C17,FIXTURES!$B$2:$B$23,0),0)=""),HLOOKUP(T$2+2,FIXTURES!$C$2:$NC$23,MATCH($C17,FIXTURES!$B$2:$B$23,0),0),IF(HLOOKUP(T$2+1,FIXTURES!$C$2:$NC$23,MATCH($C17,FIXTURES!$B$2:$B$23,0),0)="",HLOOKUP(T$2,FIXTURES!$C$2:$NC$23,MATCH($C17,FIXTURES!$B$2:$B$23,0),0),HLOOKUP(T$2+1,FIXTURES!$C$2:$NC$23,MATCH($C17,FIXTURES!$B$2:$B$23,0),0))))</f>
        <v/>
      </c>
      <c r="U17" s="117" t="str">
        <f>IF(U$1="SAT",IF(AND(HLOOKUP(U$2,FIXTURES!$C$2:$NC$23,MATCH($C17,FIXTURES!$B$2:$B$23,0),0)="",HLOOKUP(U$2+1,FIXTURES!$C$2:$NC$23,MATCH($C17,FIXTURES!$B$2:$B$23,0),0)="",HLOOKUP(U$2+2,FIXTURES!$C$2:$NC$23,MATCH($C17,FIXTURES!$B$2:$B$23,0),0)=""),HLOOKUP(U$2-1,FIXTURES!$C$2:$NC$23,MATCH($C17,FIXTURES!$B$2:$B$23,0),0),IF(AND(HLOOKUP(U$2,FIXTURES!$C$2:$NC$23,MATCH($C17,FIXTURES!$B$2:$B$23,0),0)="",HLOOKUP(U$2+1,FIXTURES!$C$2:$NC$23,MATCH($C17,FIXTURES!$B$2:$B$23,0),0)=""),HLOOKUP(U$2+2,FIXTURES!$C$2:$NC$23,MATCH($C17,FIXTURES!$B$2:$B$23,0),0),IF(HLOOKUP(U$2+1,FIXTURES!$C$2:$NC$23,MATCH($C17,FIXTURES!$B$2:$B$23,0),0)="",HLOOKUP(U$2,FIXTURES!$C$2:$NC$23,MATCH($C17,FIXTURES!$B$2:$B$23,0),0),HLOOKUP(U$2+1,FIXTURES!$C$2:$NC$23,MATCH($C17,FIXTURES!$B$2:$B$23,0),0)))),IF(AND(HLOOKUP(U$2,FIXTURES!$C$2:$NC$23,MATCH($C17,FIXTURES!$B$2:$B$23,0),0)="",HLOOKUP(U$2+1,FIXTURES!$C$2:$NC$23,MATCH($C17,FIXTURES!$B$2:$B$23,0),0)=""),HLOOKUP(U$2+2,FIXTURES!$C$2:$NC$23,MATCH($C17,FIXTURES!$B$2:$B$23,0),0),IF(HLOOKUP(U$2+1,FIXTURES!$C$2:$NC$23,MATCH($C17,FIXTURES!$B$2:$B$23,0),0)="",HLOOKUP(U$2,FIXTURES!$C$2:$NC$23,MATCH($C17,FIXTURES!$B$2:$B$23,0),0),HLOOKUP(U$2+1,FIXTURES!$C$2:$NC$23,MATCH($C17,FIXTURES!$B$2:$B$23,0),0))))</f>
        <v>BHA</v>
      </c>
      <c r="V17" s="117" t="str">
        <f>IF(V$1="SAT",IF(AND(HLOOKUP(V$2,FIXTURES!$C$2:$NC$23,MATCH($C17,FIXTURES!$B$2:$B$23,0),0)="",HLOOKUP(V$2+1,FIXTURES!$C$2:$NC$23,MATCH($C17,FIXTURES!$B$2:$B$23,0),0)="",HLOOKUP(V$2+2,FIXTURES!$C$2:$NC$23,MATCH($C17,FIXTURES!$B$2:$B$23,0),0)=""),HLOOKUP(V$2-1,FIXTURES!$C$2:$NC$23,MATCH($C17,FIXTURES!$B$2:$B$23,0),0),IF(AND(HLOOKUP(V$2,FIXTURES!$C$2:$NC$23,MATCH($C17,FIXTURES!$B$2:$B$23,0),0)="",HLOOKUP(V$2+1,FIXTURES!$C$2:$NC$23,MATCH($C17,FIXTURES!$B$2:$B$23,0),0)=""),HLOOKUP(V$2+2,FIXTURES!$C$2:$NC$23,MATCH($C17,FIXTURES!$B$2:$B$23,0),0),IF(HLOOKUP(V$2+1,FIXTURES!$C$2:$NC$23,MATCH($C17,FIXTURES!$B$2:$B$23,0),0)="",HLOOKUP(V$2,FIXTURES!$C$2:$NC$23,MATCH($C17,FIXTURES!$B$2:$B$23,0),0),HLOOKUP(V$2+1,FIXTURES!$C$2:$NC$23,MATCH($C17,FIXTURES!$B$2:$B$23,0),0)))),IF(AND(HLOOKUP(V$2,FIXTURES!$C$2:$NC$23,MATCH($C17,FIXTURES!$B$2:$B$23,0),0)="",HLOOKUP(V$2+1,FIXTURES!$C$2:$NC$23,MATCH($C17,FIXTURES!$B$2:$B$23,0),0)=""),HLOOKUP(V$2+2,FIXTURES!$C$2:$NC$23,MATCH($C17,FIXTURES!$B$2:$B$23,0),0),IF(HLOOKUP(V$2+1,FIXTURES!$C$2:$NC$23,MATCH($C17,FIXTURES!$B$2:$B$23,0),0)="",HLOOKUP(V$2,FIXTURES!$C$2:$NC$23,MATCH($C17,FIXTURES!$B$2:$B$23,0),0),HLOOKUP(V$2+1,FIXTURES!$C$2:$NC$23,MATCH($C17,FIXTURES!$B$2:$B$23,0),0))))</f>
        <v>Rangers</v>
      </c>
      <c r="W17" s="117" t="str">
        <f>IF(W$1="SAT",IF(AND(HLOOKUP(W$2,FIXTURES!$C$2:$NC$23,MATCH($C17,FIXTURES!$B$2:$B$23,0),0)="",HLOOKUP(W$2+1,FIXTURES!$C$2:$NC$23,MATCH($C17,FIXTURES!$B$2:$B$23,0),0)="",HLOOKUP(W$2+2,FIXTURES!$C$2:$NC$23,MATCH($C17,FIXTURES!$B$2:$B$23,0),0)=""),HLOOKUP(W$2-1,FIXTURES!$C$2:$NC$23,MATCH($C17,FIXTURES!$B$2:$B$23,0),0),IF(AND(HLOOKUP(W$2,FIXTURES!$C$2:$NC$23,MATCH($C17,FIXTURES!$B$2:$B$23,0),0)="",HLOOKUP(W$2+1,FIXTURES!$C$2:$NC$23,MATCH($C17,FIXTURES!$B$2:$B$23,0),0)=""),HLOOKUP(W$2+2,FIXTURES!$C$2:$NC$23,MATCH($C17,FIXTURES!$B$2:$B$23,0),0),IF(HLOOKUP(W$2+1,FIXTURES!$C$2:$NC$23,MATCH($C17,FIXTURES!$B$2:$B$23,0),0)="",HLOOKUP(W$2,FIXTURES!$C$2:$NC$23,MATCH($C17,FIXTURES!$B$2:$B$23,0),0),HLOOKUP(W$2+1,FIXTURES!$C$2:$NC$23,MATCH($C17,FIXTURES!$B$2:$B$23,0),0)))),IF(AND(HLOOKUP(W$2,FIXTURES!$C$2:$NC$23,MATCH($C17,FIXTURES!$B$2:$B$23,0),0)="",HLOOKUP(W$2+1,FIXTURES!$C$2:$NC$23,MATCH($C17,FIXTURES!$B$2:$B$23,0),0)=""),HLOOKUP(W$2+2,FIXTURES!$C$2:$NC$23,MATCH($C17,FIXTURES!$B$2:$B$23,0),0),IF(HLOOKUP(W$2+1,FIXTURES!$C$2:$NC$23,MATCH($C17,FIXTURES!$B$2:$B$23,0),0)="",HLOOKUP(W$2,FIXTURES!$C$2:$NC$23,MATCH($C17,FIXTURES!$B$2:$B$23,0),0),HLOOKUP(W$2+1,FIXTURES!$C$2:$NC$23,MATCH($C17,FIXTURES!$B$2:$B$23,0),0))))</f>
        <v>ars</v>
      </c>
      <c r="X17" s="117" t="str">
        <f>IF(X$1="SAT",IF(AND(HLOOKUP(X$2,FIXTURES!$C$2:$NC$23,MATCH($C17,FIXTURES!$B$2:$B$23,0),0)="",HLOOKUP(X$2+1,FIXTURES!$C$2:$NC$23,MATCH($C17,FIXTURES!$B$2:$B$23,0),0)="",HLOOKUP(X$2+2,FIXTURES!$C$2:$NC$23,MATCH($C17,FIXTURES!$B$2:$B$23,0),0)=""),HLOOKUP(X$2-1,FIXTURES!$C$2:$NC$23,MATCH($C17,FIXTURES!$B$2:$B$23,0),0),IF(AND(HLOOKUP(X$2,FIXTURES!$C$2:$NC$23,MATCH($C17,FIXTURES!$B$2:$B$23,0),0)="",HLOOKUP(X$2+1,FIXTURES!$C$2:$NC$23,MATCH($C17,FIXTURES!$B$2:$B$23,0),0)=""),HLOOKUP(X$2+2,FIXTURES!$C$2:$NC$23,MATCH($C17,FIXTURES!$B$2:$B$23,0),0),IF(HLOOKUP(X$2+1,FIXTURES!$C$2:$NC$23,MATCH($C17,FIXTURES!$B$2:$B$23,0),0)="",HLOOKUP(X$2,FIXTURES!$C$2:$NC$23,MATCH($C17,FIXTURES!$B$2:$B$23,0),0),HLOOKUP(X$2+1,FIXTURES!$C$2:$NC$23,MATCH($C17,FIXTURES!$B$2:$B$23,0),0)))),IF(AND(HLOOKUP(X$2,FIXTURES!$C$2:$NC$23,MATCH($C17,FIXTURES!$B$2:$B$23,0),0)="",HLOOKUP(X$2+1,FIXTURES!$C$2:$NC$23,MATCH($C17,FIXTURES!$B$2:$B$23,0),0)=""),HLOOKUP(X$2+2,FIXTURES!$C$2:$NC$23,MATCH($C17,FIXTURES!$B$2:$B$23,0),0),IF(HLOOKUP(X$2+1,FIXTURES!$C$2:$NC$23,MATCH($C17,FIXTURES!$B$2:$B$23,0),0)="",HLOOKUP(X$2,FIXTURES!$C$2:$NC$23,MATCH($C17,FIXTURES!$B$2:$B$23,0),0),HLOOKUP(X$2+1,FIXTURES!$C$2:$NC$23,MATCH($C17,FIXTURES!$B$2:$B$23,0),0))))</f>
        <v>Rangers</v>
      </c>
      <c r="Y17" s="117" t="str">
        <f>IF(Y$1="SAT",IF(AND(HLOOKUP(Y$2,FIXTURES!$C$2:$NC$23,MATCH($C17,FIXTURES!$B$2:$B$23,0),0)="",HLOOKUP(Y$2+1,FIXTURES!$C$2:$NC$23,MATCH($C17,FIXTURES!$B$2:$B$23,0),0)="",HLOOKUP(Y$2+2,FIXTURES!$C$2:$NC$23,MATCH($C17,FIXTURES!$B$2:$B$23,0),0)=""),HLOOKUP(Y$2-1,FIXTURES!$C$2:$NC$23,MATCH($C17,FIXTURES!$B$2:$B$23,0),0),IF(AND(HLOOKUP(Y$2,FIXTURES!$C$2:$NC$23,MATCH($C17,FIXTURES!$B$2:$B$23,0),0)="",HLOOKUP(Y$2+1,FIXTURES!$C$2:$NC$23,MATCH($C17,FIXTURES!$B$2:$B$23,0),0)=""),HLOOKUP(Y$2+2,FIXTURES!$C$2:$NC$23,MATCH($C17,FIXTURES!$B$2:$B$23,0),0),IF(HLOOKUP(Y$2+1,FIXTURES!$C$2:$NC$23,MATCH($C17,FIXTURES!$B$2:$B$23,0),0)="",HLOOKUP(Y$2,FIXTURES!$C$2:$NC$23,MATCH($C17,FIXTURES!$B$2:$B$23,0),0),HLOOKUP(Y$2+1,FIXTURES!$C$2:$NC$23,MATCH($C17,FIXTURES!$B$2:$B$23,0),0)))),IF(AND(HLOOKUP(Y$2,FIXTURES!$C$2:$NC$23,MATCH($C17,FIXTURES!$B$2:$B$23,0),0)="",HLOOKUP(Y$2+1,FIXTURES!$C$2:$NC$23,MATCH($C17,FIXTURES!$B$2:$B$23,0),0)=""),HLOOKUP(Y$2+2,FIXTURES!$C$2:$NC$23,MATCH($C17,FIXTURES!$B$2:$B$23,0),0),IF(HLOOKUP(Y$2+1,FIXTURES!$C$2:$NC$23,MATCH($C17,FIXTURES!$B$2:$B$23,0),0)="",HLOOKUP(Y$2,FIXTURES!$C$2:$NC$23,MATCH($C17,FIXTURES!$B$2:$B$23,0),0),HLOOKUP(Y$2+1,FIXTURES!$C$2:$NC$23,MATCH($C17,FIXTURES!$B$2:$B$23,0),0))))</f>
        <v>MCI</v>
      </c>
      <c r="Z17" s="117" t="str">
        <f>IF(Z$1="SAT",IF(AND(HLOOKUP(Z$2,FIXTURES!$C$2:$NC$23,MATCH($C17,FIXTURES!$B$2:$B$23,0),0)="",HLOOKUP(Z$2+1,FIXTURES!$C$2:$NC$23,MATCH($C17,FIXTURES!$B$2:$B$23,0),0)="",HLOOKUP(Z$2+2,FIXTURES!$C$2:$NC$23,MATCH($C17,FIXTURES!$B$2:$B$23,0),0)=""),HLOOKUP(Z$2-1,FIXTURES!$C$2:$NC$23,MATCH($C17,FIXTURES!$B$2:$B$23,0),0),IF(AND(HLOOKUP(Z$2,FIXTURES!$C$2:$NC$23,MATCH($C17,FIXTURES!$B$2:$B$23,0),0)="",HLOOKUP(Z$2+1,FIXTURES!$C$2:$NC$23,MATCH($C17,FIXTURES!$B$2:$B$23,0),0)=""),HLOOKUP(Z$2+2,FIXTURES!$C$2:$NC$23,MATCH($C17,FIXTURES!$B$2:$B$23,0),0),IF(HLOOKUP(Z$2+1,FIXTURES!$C$2:$NC$23,MATCH($C17,FIXTURES!$B$2:$B$23,0),0)="",HLOOKUP(Z$2,FIXTURES!$C$2:$NC$23,MATCH($C17,FIXTURES!$B$2:$B$23,0),0),HLOOKUP(Z$2+1,FIXTURES!$C$2:$NC$23,MATCH($C17,FIXTURES!$B$2:$B$23,0),0)))),IF(AND(HLOOKUP(Z$2,FIXTURES!$C$2:$NC$23,MATCH($C17,FIXTURES!$B$2:$B$23,0),0)="",HLOOKUP(Z$2+1,FIXTURES!$C$2:$NC$23,MATCH($C17,FIXTURES!$B$2:$B$23,0),0)=""),HLOOKUP(Z$2+2,FIXTURES!$C$2:$NC$23,MATCH($C17,FIXTURES!$B$2:$B$23,0),0),IF(HLOOKUP(Z$2+1,FIXTURES!$C$2:$NC$23,MATCH($C17,FIXTURES!$B$2:$B$23,0),0)="",HLOOKUP(Z$2,FIXTURES!$C$2:$NC$23,MATCH($C17,FIXTURES!$B$2:$B$23,0),0),HLOOKUP(Z$2+1,FIXTURES!$C$2:$NC$23,MATCH($C17,FIXTURES!$B$2:$B$23,0),0))))</f>
        <v>WHU</v>
      </c>
      <c r="AA17" s="117" t="str">
        <f>IF(AA$1="SAT",IF(AND(HLOOKUP(AA$2,FIXTURES!$C$2:$NC$23,MATCH($C17,FIXTURES!$B$2:$B$23,0),0)="",HLOOKUP(AA$2+1,FIXTURES!$C$2:$NC$23,MATCH($C17,FIXTURES!$B$2:$B$23,0),0)="",HLOOKUP(AA$2+2,FIXTURES!$C$2:$NC$23,MATCH($C17,FIXTURES!$B$2:$B$23,0),0)=""),HLOOKUP(AA$2-1,FIXTURES!$C$2:$NC$23,MATCH($C17,FIXTURES!$B$2:$B$23,0),0),IF(AND(HLOOKUP(AA$2,FIXTURES!$C$2:$NC$23,MATCH($C17,FIXTURES!$B$2:$B$23,0),0)="",HLOOKUP(AA$2+1,FIXTURES!$C$2:$NC$23,MATCH($C17,FIXTURES!$B$2:$B$23,0),0)=""),HLOOKUP(AA$2+2,FIXTURES!$C$2:$NC$23,MATCH($C17,FIXTURES!$B$2:$B$23,0),0),IF(HLOOKUP(AA$2+1,FIXTURES!$C$2:$NC$23,MATCH($C17,FIXTURES!$B$2:$B$23,0),0)="",HLOOKUP(AA$2,FIXTURES!$C$2:$NC$23,MATCH($C17,FIXTURES!$B$2:$B$23,0),0),HLOOKUP(AA$2+1,FIXTURES!$C$2:$NC$23,MATCH($C17,FIXTURES!$B$2:$B$23,0),0)))),IF(AND(HLOOKUP(AA$2,FIXTURES!$C$2:$NC$23,MATCH($C17,FIXTURES!$B$2:$B$23,0),0)="",HLOOKUP(AA$2+1,FIXTURES!$C$2:$NC$23,MATCH($C17,FIXTURES!$B$2:$B$23,0),0)=""),HLOOKUP(AA$2+2,FIXTURES!$C$2:$NC$23,MATCH($C17,FIXTURES!$B$2:$B$23,0),0),IF(HLOOKUP(AA$2+1,FIXTURES!$C$2:$NC$23,MATCH($C17,FIXTURES!$B$2:$B$23,0),0)="",HLOOKUP(AA$2,FIXTURES!$C$2:$NC$23,MATCH($C17,FIXTURES!$B$2:$B$23,0),0),HLOOKUP(AA$2+1,FIXTURES!$C$2:$NC$23,MATCH($C17,FIXTURES!$B$2:$B$23,0),0))))</f>
        <v>nfo</v>
      </c>
      <c r="AB17" s="117" t="str">
        <f>IF(AB$1="SAT",IF(AND(HLOOKUP(AB$2,FIXTURES!$C$2:$NC$23,MATCH($C17,FIXTURES!$B$2:$B$23,0),0)="",HLOOKUP(AB$2+1,FIXTURES!$C$2:$NC$23,MATCH($C17,FIXTURES!$B$2:$B$23,0),0)="",HLOOKUP(AB$2+2,FIXTURES!$C$2:$NC$23,MATCH($C17,FIXTURES!$B$2:$B$23,0),0)=""),HLOOKUP(AB$2-1,FIXTURES!$C$2:$NC$23,MATCH($C17,FIXTURES!$B$2:$B$23,0),0),IF(AND(HLOOKUP(AB$2,FIXTURES!$C$2:$NC$23,MATCH($C17,FIXTURES!$B$2:$B$23,0),0)="",HLOOKUP(AB$2+1,FIXTURES!$C$2:$NC$23,MATCH($C17,FIXTURES!$B$2:$B$23,0),0)=""),HLOOKUP(AB$2+2,FIXTURES!$C$2:$NC$23,MATCH($C17,FIXTURES!$B$2:$B$23,0),0),IF(HLOOKUP(AB$2+1,FIXTURES!$C$2:$NC$23,MATCH($C17,FIXTURES!$B$2:$B$23,0),0)="",HLOOKUP(AB$2,FIXTURES!$C$2:$NC$23,MATCH($C17,FIXTURES!$B$2:$B$23,0),0),HLOOKUP(AB$2+1,FIXTURES!$C$2:$NC$23,MATCH($C17,FIXTURES!$B$2:$B$23,0),0)))),IF(AND(HLOOKUP(AB$2,FIXTURES!$C$2:$NC$23,MATCH($C17,FIXTURES!$B$2:$B$23,0),0)="",HLOOKUP(AB$2+1,FIXTURES!$C$2:$NC$23,MATCH($C17,FIXTURES!$B$2:$B$23,0),0)=""),HLOOKUP(AB$2+2,FIXTURES!$C$2:$NC$23,MATCH($C17,FIXTURES!$B$2:$B$23,0),0),IF(HLOOKUP(AB$2+1,FIXTURES!$C$2:$NC$23,MATCH($C17,FIXTURES!$B$2:$B$23,0),0)="",HLOOKUP(AB$2,FIXTURES!$C$2:$NC$23,MATCH($C17,FIXTURES!$B$2:$B$23,0),0),HLOOKUP(AB$2+1,FIXTURES!$C$2:$NC$23,MATCH($C17,FIXTURES!$B$2:$B$23,0),0))))</f>
        <v>Ajax</v>
      </c>
      <c r="AC17" s="117" t="str">
        <f>IF(AC$1="SAT",IF(AND(HLOOKUP(AC$2,FIXTURES!$C$2:$NC$23,MATCH($C17,FIXTURES!$B$2:$B$23,0),0)="",HLOOKUP(AC$2+1,FIXTURES!$C$2:$NC$23,MATCH($C17,FIXTURES!$B$2:$B$23,0),0)="",HLOOKUP(AC$2+2,FIXTURES!$C$2:$NC$23,MATCH($C17,FIXTURES!$B$2:$B$23,0),0)=""),HLOOKUP(AC$2-1,FIXTURES!$C$2:$NC$23,MATCH($C17,FIXTURES!$B$2:$B$23,0),0),IF(AND(HLOOKUP(AC$2,FIXTURES!$C$2:$NC$23,MATCH($C17,FIXTURES!$B$2:$B$23,0),0)="",HLOOKUP(AC$2+1,FIXTURES!$C$2:$NC$23,MATCH($C17,FIXTURES!$B$2:$B$23,0),0)=""),HLOOKUP(AC$2+2,FIXTURES!$C$2:$NC$23,MATCH($C17,FIXTURES!$B$2:$B$23,0),0),IF(HLOOKUP(AC$2+1,FIXTURES!$C$2:$NC$23,MATCH($C17,FIXTURES!$B$2:$B$23,0),0)="",HLOOKUP(AC$2,FIXTURES!$C$2:$NC$23,MATCH($C17,FIXTURES!$B$2:$B$23,0),0),HLOOKUP(AC$2+1,FIXTURES!$C$2:$NC$23,MATCH($C17,FIXTURES!$B$2:$B$23,0),0)))),IF(AND(HLOOKUP(AC$2,FIXTURES!$C$2:$NC$23,MATCH($C17,FIXTURES!$B$2:$B$23,0),0)="",HLOOKUP(AC$2+1,FIXTURES!$C$2:$NC$23,MATCH($C17,FIXTURES!$B$2:$B$23,0),0)=""),HLOOKUP(AC$2+2,FIXTURES!$C$2:$NC$23,MATCH($C17,FIXTURES!$B$2:$B$23,0),0),IF(HLOOKUP(AC$2+1,FIXTURES!$C$2:$NC$23,MATCH($C17,FIXTURES!$B$2:$B$23,0),0)="",HLOOKUP(AC$2,FIXTURES!$C$2:$NC$23,MATCH($C17,FIXTURES!$B$2:$B$23,0),0),HLOOKUP(AC$2+1,FIXTURES!$C$2:$NC$23,MATCH($C17,FIXTURES!$B$2:$B$23,0),0))))</f>
        <v>LEE</v>
      </c>
      <c r="AD17" s="117" t="str">
        <f>IF(AD$1="SAT",IF(AND(HLOOKUP(AD$2,FIXTURES!$C$2:$NC$23,MATCH($C17,FIXTURES!$B$2:$B$23,0),0)="",HLOOKUP(AD$2+1,FIXTURES!$C$2:$NC$23,MATCH($C17,FIXTURES!$B$2:$B$23,0),0)="",HLOOKUP(AD$2+2,FIXTURES!$C$2:$NC$23,MATCH($C17,FIXTURES!$B$2:$B$23,0),0)=""),HLOOKUP(AD$2-1,FIXTURES!$C$2:$NC$23,MATCH($C17,FIXTURES!$B$2:$B$23,0),0),IF(AND(HLOOKUP(AD$2,FIXTURES!$C$2:$NC$23,MATCH($C17,FIXTURES!$B$2:$B$23,0),0)="",HLOOKUP(AD$2+1,FIXTURES!$C$2:$NC$23,MATCH($C17,FIXTURES!$B$2:$B$23,0),0)=""),HLOOKUP(AD$2+2,FIXTURES!$C$2:$NC$23,MATCH($C17,FIXTURES!$B$2:$B$23,0),0),IF(HLOOKUP(AD$2+1,FIXTURES!$C$2:$NC$23,MATCH($C17,FIXTURES!$B$2:$B$23,0),0)="",HLOOKUP(AD$2,FIXTURES!$C$2:$NC$23,MATCH($C17,FIXTURES!$B$2:$B$23,0),0),HLOOKUP(AD$2+1,FIXTURES!$C$2:$NC$23,MATCH($C17,FIXTURES!$B$2:$B$23,0),0)))),IF(AND(HLOOKUP(AD$2,FIXTURES!$C$2:$NC$23,MATCH($C17,FIXTURES!$B$2:$B$23,0),0)="",HLOOKUP(AD$2+1,FIXTURES!$C$2:$NC$23,MATCH($C17,FIXTURES!$B$2:$B$23,0),0)=""),HLOOKUP(AD$2+2,FIXTURES!$C$2:$NC$23,MATCH($C17,FIXTURES!$B$2:$B$23,0),0),IF(HLOOKUP(AD$2+1,FIXTURES!$C$2:$NC$23,MATCH($C17,FIXTURES!$B$2:$B$23,0),0)="",HLOOKUP(AD$2,FIXTURES!$C$2:$NC$23,MATCH($C17,FIXTURES!$B$2:$B$23,0),0),HLOOKUP(AD$2+1,FIXTURES!$C$2:$NC$23,MATCH($C17,FIXTURES!$B$2:$B$23,0),0))))</f>
        <v>Napoli</v>
      </c>
      <c r="AE17" s="117" t="str">
        <f>IF(AE$1="SAT",IF(AND(HLOOKUP(AE$2,FIXTURES!$C$2:$NC$23,MATCH($C17,FIXTURES!$B$2:$B$23,0),0)="",HLOOKUP(AE$2+1,FIXTURES!$C$2:$NC$23,MATCH($C17,FIXTURES!$B$2:$B$23,0),0)="",HLOOKUP(AE$2+2,FIXTURES!$C$2:$NC$23,MATCH($C17,FIXTURES!$B$2:$B$23,0),0)=""),HLOOKUP(AE$2-1,FIXTURES!$C$2:$NC$23,MATCH($C17,FIXTURES!$B$2:$B$23,0),0),IF(AND(HLOOKUP(AE$2,FIXTURES!$C$2:$NC$23,MATCH($C17,FIXTURES!$B$2:$B$23,0),0)="",HLOOKUP(AE$2+1,FIXTURES!$C$2:$NC$23,MATCH($C17,FIXTURES!$B$2:$B$23,0),0)=""),HLOOKUP(AE$2+2,FIXTURES!$C$2:$NC$23,MATCH($C17,FIXTURES!$B$2:$B$23,0),0),IF(HLOOKUP(AE$2+1,FIXTURES!$C$2:$NC$23,MATCH($C17,FIXTURES!$B$2:$B$23,0),0)="",HLOOKUP(AE$2,FIXTURES!$C$2:$NC$23,MATCH($C17,FIXTURES!$B$2:$B$23,0),0),HLOOKUP(AE$2+1,FIXTURES!$C$2:$NC$23,MATCH($C17,FIXTURES!$B$2:$B$23,0),0)))),IF(AND(HLOOKUP(AE$2,FIXTURES!$C$2:$NC$23,MATCH($C17,FIXTURES!$B$2:$B$23,0),0)="",HLOOKUP(AE$2+1,FIXTURES!$C$2:$NC$23,MATCH($C17,FIXTURES!$B$2:$B$23,0),0)=""),HLOOKUP(AE$2+2,FIXTURES!$C$2:$NC$23,MATCH($C17,FIXTURES!$B$2:$B$23,0),0),IF(HLOOKUP(AE$2+1,FIXTURES!$C$2:$NC$23,MATCH($C17,FIXTURES!$B$2:$B$23,0),0)="",HLOOKUP(AE$2,FIXTURES!$C$2:$NC$23,MATCH($C17,FIXTURES!$B$2:$B$23,0),0),HLOOKUP(AE$2+1,FIXTURES!$C$2:$NC$23,MATCH($C17,FIXTURES!$B$2:$B$23,0),0))))</f>
        <v>tot</v>
      </c>
      <c r="AF17" s="117" t="str">
        <f>IF(AF$1="SAT",IF(AND(HLOOKUP(AF$2,FIXTURES!$C$2:$NC$23,MATCH($C17,FIXTURES!$B$2:$B$23,0),0)="",HLOOKUP(AF$2+1,FIXTURES!$C$2:$NC$23,MATCH($C17,FIXTURES!$B$2:$B$23,0),0)="",HLOOKUP(AF$2+2,FIXTURES!$C$2:$NC$23,MATCH($C17,FIXTURES!$B$2:$B$23,0),0)=""),HLOOKUP(AF$2-1,FIXTURES!$C$2:$NC$23,MATCH($C17,FIXTURES!$B$2:$B$23,0),0),IF(AND(HLOOKUP(AF$2,FIXTURES!$C$2:$NC$23,MATCH($C17,FIXTURES!$B$2:$B$23,0),0)="",HLOOKUP(AF$2+1,FIXTURES!$C$2:$NC$23,MATCH($C17,FIXTURES!$B$2:$B$23,0),0)=""),HLOOKUP(AF$2+2,FIXTURES!$C$2:$NC$23,MATCH($C17,FIXTURES!$B$2:$B$23,0),0),IF(HLOOKUP(AF$2+1,FIXTURES!$C$2:$NC$23,MATCH($C17,FIXTURES!$B$2:$B$23,0),0)="",HLOOKUP(AF$2,FIXTURES!$C$2:$NC$23,MATCH($C17,FIXTURES!$B$2:$B$23,0),0),HLOOKUP(AF$2+1,FIXTURES!$C$2:$NC$23,MATCH($C17,FIXTURES!$B$2:$B$23,0),0)))),IF(AND(HLOOKUP(AF$2,FIXTURES!$C$2:$NC$23,MATCH($C17,FIXTURES!$B$2:$B$23,0),0)="",HLOOKUP(AF$2+1,FIXTURES!$C$2:$NC$23,MATCH($C17,FIXTURES!$B$2:$B$23,0),0)=""),HLOOKUP(AF$2+2,FIXTURES!$C$2:$NC$23,MATCH($C17,FIXTURES!$B$2:$B$23,0),0),IF(HLOOKUP(AF$2+1,FIXTURES!$C$2:$NC$23,MATCH($C17,FIXTURES!$B$2:$B$23,0),0)="",HLOOKUP(AF$2,FIXTURES!$C$2:$NC$23,MATCH($C17,FIXTURES!$B$2:$B$23,0),0),HLOOKUP(AF$2+1,FIXTURES!$C$2:$NC$23,MATCH($C17,FIXTURES!$B$2:$B$23,0),0))))</f>
        <v>Derby County</v>
      </c>
      <c r="AG17" s="117" t="str">
        <f>IF(AG$1="SAT",IF(AND(HLOOKUP(AG$2,FIXTURES!$C$2:$NC$23,MATCH($C17,FIXTURES!$B$2:$B$23,0),0)="",HLOOKUP(AG$2+1,FIXTURES!$C$2:$NC$23,MATCH($C17,FIXTURES!$B$2:$B$23,0),0)="",HLOOKUP(AG$2+2,FIXTURES!$C$2:$NC$23,MATCH($C17,FIXTURES!$B$2:$B$23,0),0)=""),HLOOKUP(AG$2-1,FIXTURES!$C$2:$NC$23,MATCH($C17,FIXTURES!$B$2:$B$23,0),0),IF(AND(HLOOKUP(AG$2,FIXTURES!$C$2:$NC$23,MATCH($C17,FIXTURES!$B$2:$B$23,0),0)="",HLOOKUP(AG$2+1,FIXTURES!$C$2:$NC$23,MATCH($C17,FIXTURES!$B$2:$B$23,0),0)=""),HLOOKUP(AG$2+2,FIXTURES!$C$2:$NC$23,MATCH($C17,FIXTURES!$B$2:$B$23,0),0),IF(HLOOKUP(AG$2+1,FIXTURES!$C$2:$NC$23,MATCH($C17,FIXTURES!$B$2:$B$23,0),0)="",HLOOKUP(AG$2,FIXTURES!$C$2:$NC$23,MATCH($C17,FIXTURES!$B$2:$B$23,0),0),HLOOKUP(AG$2+1,FIXTURES!$C$2:$NC$23,MATCH($C17,FIXTURES!$B$2:$B$23,0),0)))),IF(AND(HLOOKUP(AG$2,FIXTURES!$C$2:$NC$23,MATCH($C17,FIXTURES!$B$2:$B$23,0),0)="",HLOOKUP(AG$2+1,FIXTURES!$C$2:$NC$23,MATCH($C17,FIXTURES!$B$2:$B$23,0),0)=""),HLOOKUP(AG$2+2,FIXTURES!$C$2:$NC$23,MATCH($C17,FIXTURES!$B$2:$B$23,0),0),IF(HLOOKUP(AG$2+1,FIXTURES!$C$2:$NC$23,MATCH($C17,FIXTURES!$B$2:$B$23,0),0)="",HLOOKUP(AG$2,FIXTURES!$C$2:$NC$23,MATCH($C17,FIXTURES!$B$2:$B$23,0),0),HLOOKUP(AG$2+1,FIXTURES!$C$2:$NC$23,MATCH($C17,FIXTURES!$B$2:$B$23,0),0))))</f>
        <v>SOU</v>
      </c>
      <c r="AH17" s="117" t="str">
        <f>IF(AH$1="SAT",IF(AND(HLOOKUP(AH$2,FIXTURES!$C$2:$NC$23,MATCH($C17,FIXTURES!$B$2:$B$23,0),0)="",HLOOKUP(AH$2+1,FIXTURES!$C$2:$NC$23,MATCH($C17,FIXTURES!$B$2:$B$23,0),0)="",HLOOKUP(AH$2+2,FIXTURES!$C$2:$NC$23,MATCH($C17,FIXTURES!$B$2:$B$23,0),0)=""),HLOOKUP(AH$2-1,FIXTURES!$C$2:$NC$23,MATCH($C17,FIXTURES!$B$2:$B$23,0),0),IF(AND(HLOOKUP(AH$2,FIXTURES!$C$2:$NC$23,MATCH($C17,FIXTURES!$B$2:$B$23,0),0)="",HLOOKUP(AH$2+1,FIXTURES!$C$2:$NC$23,MATCH($C17,FIXTURES!$B$2:$B$23,0),0)=""),HLOOKUP(AH$2+2,FIXTURES!$C$2:$NC$23,MATCH($C17,FIXTURES!$B$2:$B$23,0),0),IF(HLOOKUP(AH$2+1,FIXTURES!$C$2:$NC$23,MATCH($C17,FIXTURES!$B$2:$B$23,0),0)="",HLOOKUP(AH$2,FIXTURES!$C$2:$NC$23,MATCH($C17,FIXTURES!$B$2:$B$23,0),0),HLOOKUP(AH$2+1,FIXTURES!$C$2:$NC$23,MATCH($C17,FIXTURES!$B$2:$B$23,0),0)))),IF(AND(HLOOKUP(AH$2,FIXTURES!$C$2:$NC$23,MATCH($C17,FIXTURES!$B$2:$B$23,0),0)="",HLOOKUP(AH$2+1,FIXTURES!$C$2:$NC$23,MATCH($C17,FIXTURES!$B$2:$B$23,0),0)=""),HLOOKUP(AH$2+2,FIXTURES!$C$2:$NC$23,MATCH($C17,FIXTURES!$B$2:$B$23,0),0),IF(HLOOKUP(AH$2+1,FIXTURES!$C$2:$NC$23,MATCH($C17,FIXTURES!$B$2:$B$23,0),0)="",HLOOKUP(AH$2,FIXTURES!$C$2:$NC$23,MATCH($C17,FIXTURES!$B$2:$B$23,0),0),HLOOKUP(AH$2+1,FIXTURES!$C$2:$NC$23,MATCH($C17,FIXTURES!$B$2:$B$23,0),0))))</f>
        <v/>
      </c>
      <c r="AI17" s="117" t="str">
        <f>IF(AI$1="SAT",IF(AND(HLOOKUP(AI$2,FIXTURES!$C$2:$NC$23,MATCH($C17,FIXTURES!$B$2:$B$23,0),0)="",HLOOKUP(AI$2+1,FIXTURES!$C$2:$NC$23,MATCH($C17,FIXTURES!$B$2:$B$23,0),0)="",HLOOKUP(AI$2+2,FIXTURES!$C$2:$NC$23,MATCH($C17,FIXTURES!$B$2:$B$23,0),0)=""),HLOOKUP(AI$2-1,FIXTURES!$C$2:$NC$23,MATCH($C17,FIXTURES!$B$2:$B$23,0),0),IF(AND(HLOOKUP(AI$2,FIXTURES!$C$2:$NC$23,MATCH($C17,FIXTURES!$B$2:$B$23,0),0)="",HLOOKUP(AI$2+1,FIXTURES!$C$2:$NC$23,MATCH($C17,FIXTURES!$B$2:$B$23,0),0)=""),HLOOKUP(AI$2+2,FIXTURES!$C$2:$NC$23,MATCH($C17,FIXTURES!$B$2:$B$23,0),0),IF(HLOOKUP(AI$2+1,FIXTURES!$C$2:$NC$23,MATCH($C17,FIXTURES!$B$2:$B$23,0),0)="",HLOOKUP(AI$2,FIXTURES!$C$2:$NC$23,MATCH($C17,FIXTURES!$B$2:$B$23,0),0),HLOOKUP(AI$2+1,FIXTURES!$C$2:$NC$23,MATCH($C17,FIXTURES!$B$2:$B$23,0),0)))),IF(AND(HLOOKUP(AI$2,FIXTURES!$C$2:$NC$23,MATCH($C17,FIXTURES!$B$2:$B$23,0),0)="",HLOOKUP(AI$2+1,FIXTURES!$C$2:$NC$23,MATCH($C17,FIXTURES!$B$2:$B$23,0),0)=""),HLOOKUP(AI$2+2,FIXTURES!$C$2:$NC$23,MATCH($C17,FIXTURES!$B$2:$B$23,0),0),IF(HLOOKUP(AI$2+1,FIXTURES!$C$2:$NC$23,MATCH($C17,FIXTURES!$B$2:$B$23,0),0)="",HLOOKUP(AI$2,FIXTURES!$C$2:$NC$23,MATCH($C17,FIXTURES!$B$2:$B$23,0),0),HLOOKUP(AI$2+1,FIXTURES!$C$2:$NC$23,MATCH($C17,FIXTURES!$B$2:$B$23,0),0))))</f>
        <v/>
      </c>
      <c r="AJ17" s="117" t="str">
        <f>IF(AJ$1="SAT",IF(AND(HLOOKUP(AJ$2,FIXTURES!$C$2:$NC$23,MATCH($C17,FIXTURES!$B$2:$B$23,0),0)="",HLOOKUP(AJ$2+1,FIXTURES!$C$2:$NC$23,MATCH($C17,FIXTURES!$B$2:$B$23,0),0)="",HLOOKUP(AJ$2+2,FIXTURES!$C$2:$NC$23,MATCH($C17,FIXTURES!$B$2:$B$23,0),0)=""),HLOOKUP(AJ$2-1,FIXTURES!$C$2:$NC$23,MATCH($C17,FIXTURES!$B$2:$B$23,0),0),IF(AND(HLOOKUP(AJ$2,FIXTURES!$C$2:$NC$23,MATCH($C17,FIXTURES!$B$2:$B$23,0),0)="",HLOOKUP(AJ$2+1,FIXTURES!$C$2:$NC$23,MATCH($C17,FIXTURES!$B$2:$B$23,0),0)=""),HLOOKUP(AJ$2+2,FIXTURES!$C$2:$NC$23,MATCH($C17,FIXTURES!$B$2:$B$23,0),0),IF(HLOOKUP(AJ$2+1,FIXTURES!$C$2:$NC$23,MATCH($C17,FIXTURES!$B$2:$B$23,0),0)="",HLOOKUP(AJ$2,FIXTURES!$C$2:$NC$23,MATCH($C17,FIXTURES!$B$2:$B$23,0),0),HLOOKUP(AJ$2+1,FIXTURES!$C$2:$NC$23,MATCH($C17,FIXTURES!$B$2:$B$23,0),0)))),IF(AND(HLOOKUP(AJ$2,FIXTURES!$C$2:$NC$23,MATCH($C17,FIXTURES!$B$2:$B$23,0),0)="",HLOOKUP(AJ$2+1,FIXTURES!$C$2:$NC$23,MATCH($C17,FIXTURES!$B$2:$B$23,0),0)=""),HLOOKUP(AJ$2+2,FIXTURES!$C$2:$NC$23,MATCH($C17,FIXTURES!$B$2:$B$23,0),0),IF(HLOOKUP(AJ$2+1,FIXTURES!$C$2:$NC$23,MATCH($C17,FIXTURES!$B$2:$B$23,0),0)="",HLOOKUP(AJ$2,FIXTURES!$C$2:$NC$23,MATCH($C17,FIXTURES!$B$2:$B$23,0),0),HLOOKUP(AJ$2+1,FIXTURES!$C$2:$NC$23,MATCH($C17,FIXTURES!$B$2:$B$23,0),0))))</f>
        <v/>
      </c>
      <c r="AK17" s="117" t="str">
        <f>IF(AK$1="SAT",IF(AND(HLOOKUP(AK$2,FIXTURES!$C$2:$NC$23,MATCH($C17,FIXTURES!$B$2:$B$23,0),0)="",HLOOKUP(AK$2+1,FIXTURES!$C$2:$NC$23,MATCH($C17,FIXTURES!$B$2:$B$23,0),0)="",HLOOKUP(AK$2+2,FIXTURES!$C$2:$NC$23,MATCH($C17,FIXTURES!$B$2:$B$23,0),0)=""),HLOOKUP(AK$2-1,FIXTURES!$C$2:$NC$23,MATCH($C17,FIXTURES!$B$2:$B$23,0),0),IF(AND(HLOOKUP(AK$2,FIXTURES!$C$2:$NC$23,MATCH($C17,FIXTURES!$B$2:$B$23,0),0)="",HLOOKUP(AK$2+1,FIXTURES!$C$2:$NC$23,MATCH($C17,FIXTURES!$B$2:$B$23,0),0)=""),HLOOKUP(AK$2+2,FIXTURES!$C$2:$NC$23,MATCH($C17,FIXTURES!$B$2:$B$23,0),0),IF(HLOOKUP(AK$2+1,FIXTURES!$C$2:$NC$23,MATCH($C17,FIXTURES!$B$2:$B$23,0),0)="",HLOOKUP(AK$2,FIXTURES!$C$2:$NC$23,MATCH($C17,FIXTURES!$B$2:$B$23,0),0),HLOOKUP(AK$2+1,FIXTURES!$C$2:$NC$23,MATCH($C17,FIXTURES!$B$2:$B$23,0),0)))),IF(AND(HLOOKUP(AK$2,FIXTURES!$C$2:$NC$23,MATCH($C17,FIXTURES!$B$2:$B$23,0),0)="",HLOOKUP(AK$2+1,FIXTURES!$C$2:$NC$23,MATCH($C17,FIXTURES!$B$2:$B$23,0),0)=""),HLOOKUP(AK$2+2,FIXTURES!$C$2:$NC$23,MATCH($C17,FIXTURES!$B$2:$B$23,0),0),IF(HLOOKUP(AK$2+1,FIXTURES!$C$2:$NC$23,MATCH($C17,FIXTURES!$B$2:$B$23,0),0)="",HLOOKUP(AK$2,FIXTURES!$C$2:$NC$23,MATCH($C17,FIXTURES!$B$2:$B$23,0),0),HLOOKUP(AK$2+1,FIXTURES!$C$2:$NC$23,MATCH($C17,FIXTURES!$B$2:$B$23,0),0))))</f>
        <v/>
      </c>
      <c r="AL17" s="117" t="str">
        <f>IF(AL$1="SAT",IF(AND(HLOOKUP(AL$2,FIXTURES!$C$2:$NC$23,MATCH($C17,FIXTURES!$B$2:$B$23,0),0)="",HLOOKUP(AL$2+1,FIXTURES!$C$2:$NC$23,MATCH($C17,FIXTURES!$B$2:$B$23,0),0)="",HLOOKUP(AL$2+2,FIXTURES!$C$2:$NC$23,MATCH($C17,FIXTURES!$B$2:$B$23,0),0)=""),HLOOKUP(AL$2-1,FIXTURES!$C$2:$NC$23,MATCH($C17,FIXTURES!$B$2:$B$23,0),0),IF(AND(HLOOKUP(AL$2,FIXTURES!$C$2:$NC$23,MATCH($C17,FIXTURES!$B$2:$B$23,0),0)="",HLOOKUP(AL$2+1,FIXTURES!$C$2:$NC$23,MATCH($C17,FIXTURES!$B$2:$B$23,0),0)=""),HLOOKUP(AL$2+2,FIXTURES!$C$2:$NC$23,MATCH($C17,FIXTURES!$B$2:$B$23,0),0),IF(HLOOKUP(AL$2+1,FIXTURES!$C$2:$NC$23,MATCH($C17,FIXTURES!$B$2:$B$23,0),0)="",HLOOKUP(AL$2,FIXTURES!$C$2:$NC$23,MATCH($C17,FIXTURES!$B$2:$B$23,0),0),HLOOKUP(AL$2+1,FIXTURES!$C$2:$NC$23,MATCH($C17,FIXTURES!$B$2:$B$23,0),0)))),IF(AND(HLOOKUP(AL$2,FIXTURES!$C$2:$NC$23,MATCH($C17,FIXTURES!$B$2:$B$23,0),0)="",HLOOKUP(AL$2+1,FIXTURES!$C$2:$NC$23,MATCH($C17,FIXTURES!$B$2:$B$23,0),0)=""),HLOOKUP(AL$2+2,FIXTURES!$C$2:$NC$23,MATCH($C17,FIXTURES!$B$2:$B$23,0),0),IF(HLOOKUP(AL$2+1,FIXTURES!$C$2:$NC$23,MATCH($C17,FIXTURES!$B$2:$B$23,0),0)="",HLOOKUP(AL$2,FIXTURES!$C$2:$NC$23,MATCH($C17,FIXTURES!$B$2:$B$23,0),0),HLOOKUP(AL$2+1,FIXTURES!$C$2:$NC$23,MATCH($C17,FIXTURES!$B$2:$B$23,0),0))))</f>
        <v/>
      </c>
      <c r="AM17" s="117" t="str">
        <f>IF(AM$1="SAT",IF(AND(HLOOKUP(AM$2,FIXTURES!$C$2:$NC$23,MATCH($C17,FIXTURES!$B$2:$B$23,0),0)="",HLOOKUP(AM$2+1,FIXTURES!$C$2:$NC$23,MATCH($C17,FIXTURES!$B$2:$B$23,0),0)="",HLOOKUP(AM$2+2,FIXTURES!$C$2:$NC$23,MATCH($C17,FIXTURES!$B$2:$B$23,0),0)=""),HLOOKUP(AM$2-1,FIXTURES!$C$2:$NC$23,MATCH($C17,FIXTURES!$B$2:$B$23,0),0),IF(AND(HLOOKUP(AM$2,FIXTURES!$C$2:$NC$23,MATCH($C17,FIXTURES!$B$2:$B$23,0),0)="",HLOOKUP(AM$2+1,FIXTURES!$C$2:$NC$23,MATCH($C17,FIXTURES!$B$2:$B$23,0),0)=""),HLOOKUP(AM$2+2,FIXTURES!$C$2:$NC$23,MATCH($C17,FIXTURES!$B$2:$B$23,0),0),IF(HLOOKUP(AM$2+1,FIXTURES!$C$2:$NC$23,MATCH($C17,FIXTURES!$B$2:$B$23,0),0)="",HLOOKUP(AM$2,FIXTURES!$C$2:$NC$23,MATCH($C17,FIXTURES!$B$2:$B$23,0),0),HLOOKUP(AM$2+1,FIXTURES!$C$2:$NC$23,MATCH($C17,FIXTURES!$B$2:$B$23,0),0)))),IF(AND(HLOOKUP(AM$2,FIXTURES!$C$2:$NC$23,MATCH($C17,FIXTURES!$B$2:$B$23,0),0)="",HLOOKUP(AM$2+1,FIXTURES!$C$2:$NC$23,MATCH($C17,FIXTURES!$B$2:$B$23,0),0)=""),HLOOKUP(AM$2+2,FIXTURES!$C$2:$NC$23,MATCH($C17,FIXTURES!$B$2:$B$23,0),0),IF(HLOOKUP(AM$2+1,FIXTURES!$C$2:$NC$23,MATCH($C17,FIXTURES!$B$2:$B$23,0),0)="",HLOOKUP(AM$2,FIXTURES!$C$2:$NC$23,MATCH($C17,FIXTURES!$B$2:$B$23,0),0),HLOOKUP(AM$2+1,FIXTURES!$C$2:$NC$23,MATCH($C17,FIXTURES!$B$2:$B$23,0),0))))</f>
        <v/>
      </c>
      <c r="AN17" s="117" t="str">
        <f>IF(AN$1="SAT",IF(AND(HLOOKUP(AN$2,FIXTURES!$C$2:$NC$23,MATCH($C17,FIXTURES!$B$2:$B$23,0),0)="",HLOOKUP(AN$2+1,FIXTURES!$C$2:$NC$23,MATCH($C17,FIXTURES!$B$2:$B$23,0),0)="",HLOOKUP(AN$2+2,FIXTURES!$C$2:$NC$23,MATCH($C17,FIXTURES!$B$2:$B$23,0),0)=""),HLOOKUP(AN$2-1,FIXTURES!$C$2:$NC$23,MATCH($C17,FIXTURES!$B$2:$B$23,0),0),IF(AND(HLOOKUP(AN$2,FIXTURES!$C$2:$NC$23,MATCH($C17,FIXTURES!$B$2:$B$23,0),0)="",HLOOKUP(AN$2+1,FIXTURES!$C$2:$NC$23,MATCH($C17,FIXTURES!$B$2:$B$23,0),0)=""),HLOOKUP(AN$2+2,FIXTURES!$C$2:$NC$23,MATCH($C17,FIXTURES!$B$2:$B$23,0),0),IF(HLOOKUP(AN$2+1,FIXTURES!$C$2:$NC$23,MATCH($C17,FIXTURES!$B$2:$B$23,0),0)="",HLOOKUP(AN$2,FIXTURES!$C$2:$NC$23,MATCH($C17,FIXTURES!$B$2:$B$23,0),0),HLOOKUP(AN$2+1,FIXTURES!$C$2:$NC$23,MATCH($C17,FIXTURES!$B$2:$B$23,0),0)))),IF(AND(HLOOKUP(AN$2,FIXTURES!$C$2:$NC$23,MATCH($C17,FIXTURES!$B$2:$B$23,0),0)="",HLOOKUP(AN$2+1,FIXTURES!$C$2:$NC$23,MATCH($C17,FIXTURES!$B$2:$B$23,0),0)=""),HLOOKUP(AN$2+2,FIXTURES!$C$2:$NC$23,MATCH($C17,FIXTURES!$B$2:$B$23,0),0),IF(HLOOKUP(AN$2+1,FIXTURES!$C$2:$NC$23,MATCH($C17,FIXTURES!$B$2:$B$23,0),0)="",HLOOKUP(AN$2,FIXTURES!$C$2:$NC$23,MATCH($C17,FIXTURES!$B$2:$B$23,0),0),HLOOKUP(AN$2+1,FIXTURES!$C$2:$NC$23,MATCH($C17,FIXTURES!$B$2:$B$23,0),0))))</f>
        <v/>
      </c>
      <c r="AO17" s="117" t="str">
        <f>IF(AO$1="SAT",IF(AND(HLOOKUP(AO$2,FIXTURES!$C$2:$NC$23,MATCH($C17,FIXTURES!$B$2:$B$23,0),0)="",HLOOKUP(AO$2+1,FIXTURES!$C$2:$NC$23,MATCH($C17,FIXTURES!$B$2:$B$23,0),0)="",HLOOKUP(AO$2+2,FIXTURES!$C$2:$NC$23,MATCH($C17,FIXTURES!$B$2:$B$23,0),0)=""),HLOOKUP(AO$2-1,FIXTURES!$C$2:$NC$23,MATCH($C17,FIXTURES!$B$2:$B$23,0),0),IF(AND(HLOOKUP(AO$2,FIXTURES!$C$2:$NC$23,MATCH($C17,FIXTURES!$B$2:$B$23,0),0)="",HLOOKUP(AO$2+1,FIXTURES!$C$2:$NC$23,MATCH($C17,FIXTURES!$B$2:$B$23,0),0)=""),HLOOKUP(AO$2+2,FIXTURES!$C$2:$NC$23,MATCH($C17,FIXTURES!$B$2:$B$23,0),0),IF(HLOOKUP(AO$2+1,FIXTURES!$C$2:$NC$23,MATCH($C17,FIXTURES!$B$2:$B$23,0),0)="",HLOOKUP(AO$2,FIXTURES!$C$2:$NC$23,MATCH($C17,FIXTURES!$B$2:$B$23,0),0),HLOOKUP(AO$2+1,FIXTURES!$C$2:$NC$23,MATCH($C17,FIXTURES!$B$2:$B$23,0),0)))),IF(AND(HLOOKUP(AO$2,FIXTURES!$C$2:$NC$23,MATCH($C17,FIXTURES!$B$2:$B$23,0),0)="",HLOOKUP(AO$2+1,FIXTURES!$C$2:$NC$23,MATCH($C17,FIXTURES!$B$2:$B$23,0),0)=""),HLOOKUP(AO$2+2,FIXTURES!$C$2:$NC$23,MATCH($C17,FIXTURES!$B$2:$B$23,0),0),IF(HLOOKUP(AO$2+1,FIXTURES!$C$2:$NC$23,MATCH($C17,FIXTURES!$B$2:$B$23,0),0)="",HLOOKUP(AO$2,FIXTURES!$C$2:$NC$23,MATCH($C17,FIXTURES!$B$2:$B$23,0),0),HLOOKUP(AO$2+1,FIXTURES!$C$2:$NC$23,MATCH($C17,FIXTURES!$B$2:$B$23,0),0))))</f>
        <v/>
      </c>
      <c r="AP17" s="117" t="str">
        <f>IF(AP$1="SAT",IF(AND(HLOOKUP(AP$2,FIXTURES!$C$2:$NC$23,MATCH($C17,FIXTURES!$B$2:$B$23,0),0)="",HLOOKUP(AP$2+1,FIXTURES!$C$2:$NC$23,MATCH($C17,FIXTURES!$B$2:$B$23,0),0)="",HLOOKUP(AP$2+2,FIXTURES!$C$2:$NC$23,MATCH($C17,FIXTURES!$B$2:$B$23,0),0)=""),HLOOKUP(AP$2-1,FIXTURES!$C$2:$NC$23,MATCH($C17,FIXTURES!$B$2:$B$23,0),0),IF(AND(HLOOKUP(AP$2,FIXTURES!$C$2:$NC$23,MATCH($C17,FIXTURES!$B$2:$B$23,0),0)="",HLOOKUP(AP$2+1,FIXTURES!$C$2:$NC$23,MATCH($C17,FIXTURES!$B$2:$B$23,0),0)=""),HLOOKUP(AP$2+2,FIXTURES!$C$2:$NC$23,MATCH($C17,FIXTURES!$B$2:$B$23,0),0),IF(HLOOKUP(AP$2+1,FIXTURES!$C$2:$NC$23,MATCH($C17,FIXTURES!$B$2:$B$23,0),0)="",HLOOKUP(AP$2,FIXTURES!$C$2:$NC$23,MATCH($C17,FIXTURES!$B$2:$B$23,0),0),HLOOKUP(AP$2+1,FIXTURES!$C$2:$NC$23,MATCH($C17,FIXTURES!$B$2:$B$23,0),0)))),IF(AND(HLOOKUP(AP$2,FIXTURES!$C$2:$NC$23,MATCH($C17,FIXTURES!$B$2:$B$23,0),0)="",HLOOKUP(AP$2+1,FIXTURES!$C$2:$NC$23,MATCH($C17,FIXTURES!$B$2:$B$23,0),0)=""),HLOOKUP(AP$2+2,FIXTURES!$C$2:$NC$23,MATCH($C17,FIXTURES!$B$2:$B$23,0),0),IF(HLOOKUP(AP$2+1,FIXTURES!$C$2:$NC$23,MATCH($C17,FIXTURES!$B$2:$B$23,0),0)="",HLOOKUP(AP$2,FIXTURES!$C$2:$NC$23,MATCH($C17,FIXTURES!$B$2:$B$23,0),0),HLOOKUP(AP$2+1,FIXTURES!$C$2:$NC$23,MATCH($C17,FIXTURES!$B$2:$B$23,0),0))))</f>
        <v/>
      </c>
      <c r="AQ17" s="117" t="str">
        <f>IF(AQ$1="SAT",IF(AND(HLOOKUP(AQ$2,FIXTURES!$C$2:$NC$23,MATCH($C17,FIXTURES!$B$2:$B$23,0),0)="",HLOOKUP(AQ$2+1,FIXTURES!$C$2:$NC$23,MATCH($C17,FIXTURES!$B$2:$B$23,0),0)="",HLOOKUP(AQ$2+2,FIXTURES!$C$2:$NC$23,MATCH($C17,FIXTURES!$B$2:$B$23,0),0)=""),HLOOKUP(AQ$2-1,FIXTURES!$C$2:$NC$23,MATCH($C17,FIXTURES!$B$2:$B$23,0),0),IF(AND(HLOOKUP(AQ$2,FIXTURES!$C$2:$NC$23,MATCH($C17,FIXTURES!$B$2:$B$23,0),0)="",HLOOKUP(AQ$2+1,FIXTURES!$C$2:$NC$23,MATCH($C17,FIXTURES!$B$2:$B$23,0),0)=""),HLOOKUP(AQ$2+2,FIXTURES!$C$2:$NC$23,MATCH($C17,FIXTURES!$B$2:$B$23,0),0),IF(HLOOKUP(AQ$2+1,FIXTURES!$C$2:$NC$23,MATCH($C17,FIXTURES!$B$2:$B$23,0),0)="",HLOOKUP(AQ$2,FIXTURES!$C$2:$NC$23,MATCH($C17,FIXTURES!$B$2:$B$23,0),0),HLOOKUP(AQ$2+1,FIXTURES!$C$2:$NC$23,MATCH($C17,FIXTURES!$B$2:$B$23,0),0)))),IF(AND(HLOOKUP(AQ$2,FIXTURES!$C$2:$NC$23,MATCH($C17,FIXTURES!$B$2:$B$23,0),0)="",HLOOKUP(AQ$2+1,FIXTURES!$C$2:$NC$23,MATCH($C17,FIXTURES!$B$2:$B$23,0),0)=""),HLOOKUP(AQ$2+2,FIXTURES!$C$2:$NC$23,MATCH($C17,FIXTURES!$B$2:$B$23,0),0),IF(HLOOKUP(AQ$2+1,FIXTURES!$C$2:$NC$23,MATCH($C17,FIXTURES!$B$2:$B$23,0),0)="",HLOOKUP(AQ$2,FIXTURES!$C$2:$NC$23,MATCH($C17,FIXTURES!$B$2:$B$23,0),0),HLOOKUP(AQ$2+1,FIXTURES!$C$2:$NC$23,MATCH($C17,FIXTURES!$B$2:$B$23,0),0))))</f>
        <v/>
      </c>
      <c r="AR17" s="117" t="str">
        <f>IF(AR$1="SAT",IF(AND(HLOOKUP(AR$2,FIXTURES!$C$2:$NC$23,MATCH($C17,FIXTURES!$B$2:$B$23,0),0)="",HLOOKUP(AR$2+1,FIXTURES!$C$2:$NC$23,MATCH($C17,FIXTURES!$B$2:$B$23,0),0)="",HLOOKUP(AR$2+2,FIXTURES!$C$2:$NC$23,MATCH($C17,FIXTURES!$B$2:$B$23,0),0)=""),HLOOKUP(AR$2-1,FIXTURES!$C$2:$NC$23,MATCH($C17,FIXTURES!$B$2:$B$23,0),0),IF(AND(HLOOKUP(AR$2,FIXTURES!$C$2:$NC$23,MATCH($C17,FIXTURES!$B$2:$B$23,0),0)="",HLOOKUP(AR$2+1,FIXTURES!$C$2:$NC$23,MATCH($C17,FIXTURES!$B$2:$B$23,0),0)=""),HLOOKUP(AR$2+2,FIXTURES!$C$2:$NC$23,MATCH($C17,FIXTURES!$B$2:$B$23,0),0),IF(HLOOKUP(AR$2+1,FIXTURES!$C$2:$NC$23,MATCH($C17,FIXTURES!$B$2:$B$23,0),0)="",HLOOKUP(AR$2,FIXTURES!$C$2:$NC$23,MATCH($C17,FIXTURES!$B$2:$B$23,0),0),HLOOKUP(AR$2+1,FIXTURES!$C$2:$NC$23,MATCH($C17,FIXTURES!$B$2:$B$23,0),0)))),IF(AND(HLOOKUP(AR$2,FIXTURES!$C$2:$NC$23,MATCH($C17,FIXTURES!$B$2:$B$23,0),0)="",HLOOKUP(AR$2+1,FIXTURES!$C$2:$NC$23,MATCH($C17,FIXTURES!$B$2:$B$23,0),0)=""),HLOOKUP(AR$2+2,FIXTURES!$C$2:$NC$23,MATCH($C17,FIXTURES!$B$2:$B$23,0),0),IF(HLOOKUP(AR$2+1,FIXTURES!$C$2:$NC$23,MATCH($C17,FIXTURES!$B$2:$B$23,0),0)="",HLOOKUP(AR$2,FIXTURES!$C$2:$NC$23,MATCH($C17,FIXTURES!$B$2:$B$23,0),0),HLOOKUP(AR$2+1,FIXTURES!$C$2:$NC$23,MATCH($C17,FIXTURES!$B$2:$B$23,0),0))))</f>
        <v>Manchester City</v>
      </c>
      <c r="AS17" s="117" t="str">
        <f>IF(AS$1="SAT",IF(AND(HLOOKUP(AS$2,FIXTURES!$C$2:$NC$23,MATCH($C17,FIXTURES!$B$2:$B$23,0),0)="",HLOOKUP(AS$2+1,FIXTURES!$C$2:$NC$23,MATCH($C17,FIXTURES!$B$2:$B$23,0),0)="",HLOOKUP(AS$2+2,FIXTURES!$C$2:$NC$23,MATCH($C17,FIXTURES!$B$2:$B$23,0),0)=""),HLOOKUP(AS$2-1,FIXTURES!$C$2:$NC$23,MATCH($C17,FIXTURES!$B$2:$B$23,0),0),IF(AND(HLOOKUP(AS$2,FIXTURES!$C$2:$NC$23,MATCH($C17,FIXTURES!$B$2:$B$23,0),0)="",HLOOKUP(AS$2+1,FIXTURES!$C$2:$NC$23,MATCH($C17,FIXTURES!$B$2:$B$23,0),0)=""),HLOOKUP(AS$2+2,FIXTURES!$C$2:$NC$23,MATCH($C17,FIXTURES!$B$2:$B$23,0),0),IF(HLOOKUP(AS$2+1,FIXTURES!$C$2:$NC$23,MATCH($C17,FIXTURES!$B$2:$B$23,0),0)="",HLOOKUP(AS$2,FIXTURES!$C$2:$NC$23,MATCH($C17,FIXTURES!$B$2:$B$23,0),0),HLOOKUP(AS$2+1,FIXTURES!$C$2:$NC$23,MATCH($C17,FIXTURES!$B$2:$B$23,0),0)))),IF(AND(HLOOKUP(AS$2,FIXTURES!$C$2:$NC$23,MATCH($C17,FIXTURES!$B$2:$B$23,0),0)="",HLOOKUP(AS$2+1,FIXTURES!$C$2:$NC$23,MATCH($C17,FIXTURES!$B$2:$B$23,0),0)=""),HLOOKUP(AS$2+2,FIXTURES!$C$2:$NC$23,MATCH($C17,FIXTURES!$B$2:$B$23,0),0),IF(HLOOKUP(AS$2+1,FIXTURES!$C$2:$NC$23,MATCH($C17,FIXTURES!$B$2:$B$23,0),0)="",HLOOKUP(AS$2,FIXTURES!$C$2:$NC$23,MATCH($C17,FIXTURES!$B$2:$B$23,0),0),HLOOKUP(AS$2+1,FIXTURES!$C$2:$NC$23,MATCH($C17,FIXTURES!$B$2:$B$23,0),0))))</f>
        <v>avl</v>
      </c>
      <c r="AT17" s="117" t="str">
        <f>IF(AT$1="SAT",IF(AND(HLOOKUP(AT$2,FIXTURES!$C$2:$NC$23,MATCH($C17,FIXTURES!$B$2:$B$23,0),0)="",HLOOKUP(AT$2+1,FIXTURES!$C$2:$NC$23,MATCH($C17,FIXTURES!$B$2:$B$23,0),0)="",HLOOKUP(AT$2+2,FIXTURES!$C$2:$NC$23,MATCH($C17,FIXTURES!$B$2:$B$23,0),0)=""),HLOOKUP(AT$2-1,FIXTURES!$C$2:$NC$23,MATCH($C17,FIXTURES!$B$2:$B$23,0),0),IF(AND(HLOOKUP(AT$2,FIXTURES!$C$2:$NC$23,MATCH($C17,FIXTURES!$B$2:$B$23,0),0)="",HLOOKUP(AT$2+1,FIXTURES!$C$2:$NC$23,MATCH($C17,FIXTURES!$B$2:$B$23,0),0)=""),HLOOKUP(AT$2+2,FIXTURES!$C$2:$NC$23,MATCH($C17,FIXTURES!$B$2:$B$23,0),0),IF(HLOOKUP(AT$2+1,FIXTURES!$C$2:$NC$23,MATCH($C17,FIXTURES!$B$2:$B$23,0),0)="",HLOOKUP(AT$2,FIXTURES!$C$2:$NC$23,MATCH($C17,FIXTURES!$B$2:$B$23,0),0),HLOOKUP(AT$2+1,FIXTURES!$C$2:$NC$23,MATCH($C17,FIXTURES!$B$2:$B$23,0),0)))),IF(AND(HLOOKUP(AT$2,FIXTURES!$C$2:$NC$23,MATCH($C17,FIXTURES!$B$2:$B$23,0),0)="",HLOOKUP(AT$2+1,FIXTURES!$C$2:$NC$23,MATCH($C17,FIXTURES!$B$2:$B$23,0),0)=""),HLOOKUP(AT$2+2,FIXTURES!$C$2:$NC$23,MATCH($C17,FIXTURES!$B$2:$B$23,0),0),IF(HLOOKUP(AT$2+1,FIXTURES!$C$2:$NC$23,MATCH($C17,FIXTURES!$B$2:$B$23,0),0)="",HLOOKUP(AT$2,FIXTURES!$C$2:$NC$23,MATCH($C17,FIXTURES!$B$2:$B$23,0),0),HLOOKUP(AT$2+1,FIXTURES!$C$2:$NC$23,MATCH($C17,FIXTURES!$B$2:$B$23,0),0))))</f>
        <v/>
      </c>
      <c r="AU17" s="117" t="str">
        <f>IF(AU$1="SAT",IF(AND(HLOOKUP(AU$2,FIXTURES!$C$2:$NC$23,MATCH($C17,FIXTURES!$B$2:$B$23,0),0)="",HLOOKUP(AU$2+1,FIXTURES!$C$2:$NC$23,MATCH($C17,FIXTURES!$B$2:$B$23,0),0)="",HLOOKUP(AU$2+2,FIXTURES!$C$2:$NC$23,MATCH($C17,FIXTURES!$B$2:$B$23,0),0)=""),HLOOKUP(AU$2-1,FIXTURES!$C$2:$NC$23,MATCH($C17,FIXTURES!$B$2:$B$23,0),0),IF(AND(HLOOKUP(AU$2,FIXTURES!$C$2:$NC$23,MATCH($C17,FIXTURES!$B$2:$B$23,0),0)="",HLOOKUP(AU$2+1,FIXTURES!$C$2:$NC$23,MATCH($C17,FIXTURES!$B$2:$B$23,0),0)=""),HLOOKUP(AU$2+2,FIXTURES!$C$2:$NC$23,MATCH($C17,FIXTURES!$B$2:$B$23,0),0),IF(HLOOKUP(AU$2+1,FIXTURES!$C$2:$NC$23,MATCH($C17,FIXTURES!$B$2:$B$23,0),0)="",HLOOKUP(AU$2,FIXTURES!$C$2:$NC$23,MATCH($C17,FIXTURES!$B$2:$B$23,0),0),HLOOKUP(AU$2+1,FIXTURES!$C$2:$NC$23,MATCH($C17,FIXTURES!$B$2:$B$23,0),0)))),IF(AND(HLOOKUP(AU$2,FIXTURES!$C$2:$NC$23,MATCH($C17,FIXTURES!$B$2:$B$23,0),0)="",HLOOKUP(AU$2+1,FIXTURES!$C$2:$NC$23,MATCH($C17,FIXTURES!$B$2:$B$23,0),0)=""),HLOOKUP(AU$2+2,FIXTURES!$C$2:$NC$23,MATCH($C17,FIXTURES!$B$2:$B$23,0),0),IF(HLOOKUP(AU$2+1,FIXTURES!$C$2:$NC$23,MATCH($C17,FIXTURES!$B$2:$B$23,0),0)="",HLOOKUP(AU$2,FIXTURES!$C$2:$NC$23,MATCH($C17,FIXTURES!$B$2:$B$23,0),0),HLOOKUP(AU$2+1,FIXTURES!$C$2:$NC$23,MATCH($C17,FIXTURES!$B$2:$B$23,0),0))))</f>
        <v>bre</v>
      </c>
      <c r="AV17" s="117" t="str">
        <f>IF(AV$1="SAT",IF(AND(HLOOKUP(AV$2,FIXTURES!$C$2:$NC$23,MATCH($C17,FIXTURES!$B$2:$B$23,0),0)="",HLOOKUP(AV$2+1,FIXTURES!$C$2:$NC$23,MATCH($C17,FIXTURES!$B$2:$B$23,0),0)="",HLOOKUP(AV$2+2,FIXTURES!$C$2:$NC$23,MATCH($C17,FIXTURES!$B$2:$B$23,0),0)=""),HLOOKUP(AV$2-1,FIXTURES!$C$2:$NC$23,MATCH($C17,FIXTURES!$B$2:$B$23,0),0),IF(AND(HLOOKUP(AV$2,FIXTURES!$C$2:$NC$23,MATCH($C17,FIXTURES!$B$2:$B$23,0),0)="",HLOOKUP(AV$2+1,FIXTURES!$C$2:$NC$23,MATCH($C17,FIXTURES!$B$2:$B$23,0),0)=""),HLOOKUP(AV$2+2,FIXTURES!$C$2:$NC$23,MATCH($C17,FIXTURES!$B$2:$B$23,0),0),IF(HLOOKUP(AV$2+1,FIXTURES!$C$2:$NC$23,MATCH($C17,FIXTURES!$B$2:$B$23,0),0)="",HLOOKUP(AV$2,FIXTURES!$C$2:$NC$23,MATCH($C17,FIXTURES!$B$2:$B$23,0),0),HLOOKUP(AV$2+1,FIXTURES!$C$2:$NC$23,MATCH($C17,FIXTURES!$B$2:$B$23,0),0)))),IF(AND(HLOOKUP(AV$2,FIXTURES!$C$2:$NC$23,MATCH($C17,FIXTURES!$B$2:$B$23,0),0)="",HLOOKUP(AV$2+1,FIXTURES!$C$2:$NC$23,MATCH($C17,FIXTURES!$B$2:$B$23,0),0)=""),HLOOKUP(AV$2+2,FIXTURES!$C$2:$NC$23,MATCH($C17,FIXTURES!$B$2:$B$23,0),0),IF(HLOOKUP(AV$2+1,FIXTURES!$C$2:$NC$23,MATCH($C17,FIXTURES!$B$2:$B$23,0),0)="",HLOOKUP(AV$2,FIXTURES!$C$2:$NC$23,MATCH($C17,FIXTURES!$B$2:$B$23,0),0),HLOOKUP(AV$2+1,FIXTURES!$C$2:$NC$23,MATCH($C17,FIXTURES!$B$2:$B$23,0),0))))</f>
        <v/>
      </c>
      <c r="AW17" s="117" t="str">
        <f>IF(AW$1="SAT",IF(AND(HLOOKUP(AW$2,FIXTURES!$C$2:$NC$23,MATCH($C17,FIXTURES!$B$2:$B$23,0),0)="",HLOOKUP(AW$2+1,FIXTURES!$C$2:$NC$23,MATCH($C17,FIXTURES!$B$2:$B$23,0),0)="",HLOOKUP(AW$2+2,FIXTURES!$C$2:$NC$23,MATCH($C17,FIXTURES!$B$2:$B$23,0),0)=""),HLOOKUP(AW$2-1,FIXTURES!$C$2:$NC$23,MATCH($C17,FIXTURES!$B$2:$B$23,0),0),IF(AND(HLOOKUP(AW$2,FIXTURES!$C$2:$NC$23,MATCH($C17,FIXTURES!$B$2:$B$23,0),0)="",HLOOKUP(AW$2+1,FIXTURES!$C$2:$NC$23,MATCH($C17,FIXTURES!$B$2:$B$23,0),0)=""),HLOOKUP(AW$2+2,FIXTURES!$C$2:$NC$23,MATCH($C17,FIXTURES!$B$2:$B$23,0),0),IF(HLOOKUP(AW$2+1,FIXTURES!$C$2:$NC$23,MATCH($C17,FIXTURES!$B$2:$B$23,0),0)="",HLOOKUP(AW$2,FIXTURES!$C$2:$NC$23,MATCH($C17,FIXTURES!$B$2:$B$23,0),0),HLOOKUP(AW$2+1,FIXTURES!$C$2:$NC$23,MATCH($C17,FIXTURES!$B$2:$B$23,0),0)))),IF(AND(HLOOKUP(AW$2,FIXTURES!$C$2:$NC$23,MATCH($C17,FIXTURES!$B$2:$B$23,0),0)="",HLOOKUP(AW$2+1,FIXTURES!$C$2:$NC$23,MATCH($C17,FIXTURES!$B$2:$B$23,0),0)=""),HLOOKUP(AW$2+2,FIXTURES!$C$2:$NC$23,MATCH($C17,FIXTURES!$B$2:$B$23,0),0),IF(HLOOKUP(AW$2+1,FIXTURES!$C$2:$NC$23,MATCH($C17,FIXTURES!$B$2:$B$23,0),0)="",HLOOKUP(AW$2,FIXTURES!$C$2:$NC$23,MATCH($C17,FIXTURES!$B$2:$B$23,0),0),HLOOKUP(AW$2+1,FIXTURES!$C$2:$NC$23,MATCH($C17,FIXTURES!$B$2:$B$23,0),0))))</f>
        <v>Wolves</v>
      </c>
      <c r="AX17" s="117" t="str">
        <f>IF(AX$1="SAT",IF(AND(HLOOKUP(AX$2,FIXTURES!$C$2:$NC$23,MATCH($C17,FIXTURES!$B$2:$B$23,0),0)="",HLOOKUP(AX$2+1,FIXTURES!$C$2:$NC$23,MATCH($C17,FIXTURES!$B$2:$B$23,0),0)="",HLOOKUP(AX$2+2,FIXTURES!$C$2:$NC$23,MATCH($C17,FIXTURES!$B$2:$B$23,0),0)=""),HLOOKUP(AX$2-1,FIXTURES!$C$2:$NC$23,MATCH($C17,FIXTURES!$B$2:$B$23,0),0),IF(AND(HLOOKUP(AX$2,FIXTURES!$C$2:$NC$23,MATCH($C17,FIXTURES!$B$2:$B$23,0),0)="",HLOOKUP(AX$2+1,FIXTURES!$C$2:$NC$23,MATCH($C17,FIXTURES!$B$2:$B$23,0),0)=""),HLOOKUP(AX$2+2,FIXTURES!$C$2:$NC$23,MATCH($C17,FIXTURES!$B$2:$B$23,0),0),IF(HLOOKUP(AX$2+1,FIXTURES!$C$2:$NC$23,MATCH($C17,FIXTURES!$B$2:$B$23,0),0)="",HLOOKUP(AX$2,FIXTURES!$C$2:$NC$23,MATCH($C17,FIXTURES!$B$2:$B$23,0),0),HLOOKUP(AX$2+1,FIXTURES!$C$2:$NC$23,MATCH($C17,FIXTURES!$B$2:$B$23,0),0)))),IF(AND(HLOOKUP(AX$2,FIXTURES!$C$2:$NC$23,MATCH($C17,FIXTURES!$B$2:$B$23,0),0)="",HLOOKUP(AX$2+1,FIXTURES!$C$2:$NC$23,MATCH($C17,FIXTURES!$B$2:$B$23,0),0)=""),HLOOKUP(AX$2+2,FIXTURES!$C$2:$NC$23,MATCH($C17,FIXTURES!$B$2:$B$23,0),0),IF(HLOOKUP(AX$2+1,FIXTURES!$C$2:$NC$23,MATCH($C17,FIXTURES!$B$2:$B$23,0),0)="",HLOOKUP(AX$2,FIXTURES!$C$2:$NC$23,MATCH($C17,FIXTURES!$B$2:$B$23,0),0),HLOOKUP(AX$2+1,FIXTURES!$C$2:$NC$23,MATCH($C17,FIXTURES!$B$2:$B$23,0),0))))</f>
        <v/>
      </c>
      <c r="AY17" s="117" t="str">
        <f>IF(AY$1="SAT",IF(AND(HLOOKUP(AY$2,FIXTURES!$C$2:$NC$23,MATCH($C17,FIXTURES!$B$2:$B$23,0),0)="",HLOOKUP(AY$2+1,FIXTURES!$C$2:$NC$23,MATCH($C17,FIXTURES!$B$2:$B$23,0),0)="",HLOOKUP(AY$2+2,FIXTURES!$C$2:$NC$23,MATCH($C17,FIXTURES!$B$2:$B$23,0),0)=""),HLOOKUP(AY$2-1,FIXTURES!$C$2:$NC$23,MATCH($C17,FIXTURES!$B$2:$B$23,0),0),IF(AND(HLOOKUP(AY$2,FIXTURES!$C$2:$NC$23,MATCH($C17,FIXTURES!$B$2:$B$23,0),0)="",HLOOKUP(AY$2+1,FIXTURES!$C$2:$NC$23,MATCH($C17,FIXTURES!$B$2:$B$23,0),0)=""),HLOOKUP(AY$2+2,FIXTURES!$C$2:$NC$23,MATCH($C17,FIXTURES!$B$2:$B$23,0),0),IF(HLOOKUP(AY$2+1,FIXTURES!$C$2:$NC$23,MATCH($C17,FIXTURES!$B$2:$B$23,0),0)="",HLOOKUP(AY$2,FIXTURES!$C$2:$NC$23,MATCH($C17,FIXTURES!$B$2:$B$23,0),0),HLOOKUP(AY$2+1,FIXTURES!$C$2:$NC$23,MATCH($C17,FIXTURES!$B$2:$B$23,0),0)))),IF(AND(HLOOKUP(AY$2,FIXTURES!$C$2:$NC$23,MATCH($C17,FIXTURES!$B$2:$B$23,0),0)="",HLOOKUP(AY$2+1,FIXTURES!$C$2:$NC$23,MATCH($C17,FIXTURES!$B$2:$B$23,0),0)=""),HLOOKUP(AY$2+2,FIXTURES!$C$2:$NC$23,MATCH($C17,FIXTURES!$B$2:$B$23,0),0),IF(HLOOKUP(AY$2+1,FIXTURES!$C$2:$NC$23,MATCH($C17,FIXTURES!$B$2:$B$23,0),0)="",HLOOKUP(AY$2,FIXTURES!$C$2:$NC$23,MATCH($C17,FIXTURES!$B$2:$B$23,0),0),HLOOKUP(AY$2+1,FIXTURES!$C$2:$NC$23,MATCH($C17,FIXTURES!$B$2:$B$23,0),0))))</f>
        <v>bha</v>
      </c>
      <c r="AZ17" s="117" t="str">
        <f>IF(AZ$1="SAT",IF(AND(HLOOKUP(AZ$2,FIXTURES!$C$2:$NC$23,MATCH($C17,FIXTURES!$B$2:$B$23,0),0)="",HLOOKUP(AZ$2+1,FIXTURES!$C$2:$NC$23,MATCH($C17,FIXTURES!$B$2:$B$23,0),0)="",HLOOKUP(AZ$2+2,FIXTURES!$C$2:$NC$23,MATCH($C17,FIXTURES!$B$2:$B$23,0),0)=""),HLOOKUP(AZ$2-1,FIXTURES!$C$2:$NC$23,MATCH($C17,FIXTURES!$B$2:$B$23,0),0),IF(AND(HLOOKUP(AZ$2,FIXTURES!$C$2:$NC$23,MATCH($C17,FIXTURES!$B$2:$B$23,0),0)="",HLOOKUP(AZ$2+1,FIXTURES!$C$2:$NC$23,MATCH($C17,FIXTURES!$B$2:$B$23,0),0)=""),HLOOKUP(AZ$2+2,FIXTURES!$C$2:$NC$23,MATCH($C17,FIXTURES!$B$2:$B$23,0),0),IF(HLOOKUP(AZ$2+1,FIXTURES!$C$2:$NC$23,MATCH($C17,FIXTURES!$B$2:$B$23,0),0)="",HLOOKUP(AZ$2,FIXTURES!$C$2:$NC$23,MATCH($C17,FIXTURES!$B$2:$B$23,0),0),HLOOKUP(AZ$2+1,FIXTURES!$C$2:$NC$23,MATCH($C17,FIXTURES!$B$2:$B$23,0),0)))),IF(AND(HLOOKUP(AZ$2,FIXTURES!$C$2:$NC$23,MATCH($C17,FIXTURES!$B$2:$B$23,0),0)="",HLOOKUP(AZ$2+1,FIXTURES!$C$2:$NC$23,MATCH($C17,FIXTURES!$B$2:$B$23,0),0)=""),HLOOKUP(AZ$2+2,FIXTURES!$C$2:$NC$23,MATCH($C17,FIXTURES!$B$2:$B$23,0),0),IF(HLOOKUP(AZ$2+1,FIXTURES!$C$2:$NC$23,MATCH($C17,FIXTURES!$B$2:$B$23,0),0)="",HLOOKUP(AZ$2,FIXTURES!$C$2:$NC$23,MATCH($C17,FIXTURES!$B$2:$B$23,0),0),HLOOKUP(AZ$2+1,FIXTURES!$C$2:$NC$23,MATCH($C17,FIXTURES!$B$2:$B$23,0),0))))</f>
        <v>Wolves</v>
      </c>
      <c r="BA17" s="117" t="str">
        <f>IF(BA$1="SAT",IF(AND(HLOOKUP(BA$2,FIXTURES!$C$2:$NC$23,MATCH($C17,FIXTURES!$B$2:$B$23,0),0)="",HLOOKUP(BA$2+1,FIXTURES!$C$2:$NC$23,MATCH($C17,FIXTURES!$B$2:$B$23,0),0)="",HLOOKUP(BA$2+2,FIXTURES!$C$2:$NC$23,MATCH($C17,FIXTURES!$B$2:$B$23,0),0)=""),HLOOKUP(BA$2-1,FIXTURES!$C$2:$NC$23,MATCH($C17,FIXTURES!$B$2:$B$23,0),0),IF(AND(HLOOKUP(BA$2,FIXTURES!$C$2:$NC$23,MATCH($C17,FIXTURES!$B$2:$B$23,0),0)="",HLOOKUP(BA$2+1,FIXTURES!$C$2:$NC$23,MATCH($C17,FIXTURES!$B$2:$B$23,0),0)=""),HLOOKUP(BA$2+2,FIXTURES!$C$2:$NC$23,MATCH($C17,FIXTURES!$B$2:$B$23,0),0),IF(HLOOKUP(BA$2+1,FIXTURES!$C$2:$NC$23,MATCH($C17,FIXTURES!$B$2:$B$23,0),0)="",HLOOKUP(BA$2,FIXTURES!$C$2:$NC$23,MATCH($C17,FIXTURES!$B$2:$B$23,0),0),HLOOKUP(BA$2+1,FIXTURES!$C$2:$NC$23,MATCH($C17,FIXTURES!$B$2:$B$23,0),0)))),IF(AND(HLOOKUP(BA$2,FIXTURES!$C$2:$NC$23,MATCH($C17,FIXTURES!$B$2:$B$23,0),0)="",HLOOKUP(BA$2+1,FIXTURES!$C$2:$NC$23,MATCH($C17,FIXTURES!$B$2:$B$23,0),0)=""),HLOOKUP(BA$2+2,FIXTURES!$C$2:$NC$23,MATCH($C17,FIXTURES!$B$2:$B$23,0),0),IF(HLOOKUP(BA$2+1,FIXTURES!$C$2:$NC$23,MATCH($C17,FIXTURES!$B$2:$B$23,0),0)="",HLOOKUP(BA$2,FIXTURES!$C$2:$NC$23,MATCH($C17,FIXTURES!$B$2:$B$23,0),0),HLOOKUP(BA$2+1,FIXTURES!$C$2:$NC$23,MATCH($C17,FIXTURES!$B$2:$B$23,0),0))))</f>
        <v>CHE</v>
      </c>
      <c r="BB17" s="117" t="str">
        <f>IF(BB$1="SAT",IF(AND(HLOOKUP(BB$2,FIXTURES!$C$2:$NC$23,MATCH($C17,FIXTURES!$B$2:$B$23,0),0)="",HLOOKUP(BB$2+1,FIXTURES!$C$2:$NC$23,MATCH($C17,FIXTURES!$B$2:$B$23,0),0)="",HLOOKUP(BB$2+2,FIXTURES!$C$2:$NC$23,MATCH($C17,FIXTURES!$B$2:$B$23,0),0)=""),HLOOKUP(BB$2-1,FIXTURES!$C$2:$NC$23,MATCH($C17,FIXTURES!$B$2:$B$23,0),0),IF(AND(HLOOKUP(BB$2,FIXTURES!$C$2:$NC$23,MATCH($C17,FIXTURES!$B$2:$B$23,0),0)="",HLOOKUP(BB$2+1,FIXTURES!$C$2:$NC$23,MATCH($C17,FIXTURES!$B$2:$B$23,0),0)=""),HLOOKUP(BB$2+2,FIXTURES!$C$2:$NC$23,MATCH($C17,FIXTURES!$B$2:$B$23,0),0),IF(HLOOKUP(BB$2+1,FIXTURES!$C$2:$NC$23,MATCH($C17,FIXTURES!$B$2:$B$23,0),0)="",HLOOKUP(BB$2,FIXTURES!$C$2:$NC$23,MATCH($C17,FIXTURES!$B$2:$B$23,0),0),HLOOKUP(BB$2+1,FIXTURES!$C$2:$NC$23,MATCH($C17,FIXTURES!$B$2:$B$23,0),0)))),IF(AND(HLOOKUP(BB$2,FIXTURES!$C$2:$NC$23,MATCH($C17,FIXTURES!$B$2:$B$23,0),0)="",HLOOKUP(BB$2+1,FIXTURES!$C$2:$NC$23,MATCH($C17,FIXTURES!$B$2:$B$23,0),0)=""),HLOOKUP(BB$2+2,FIXTURES!$C$2:$NC$23,MATCH($C17,FIXTURES!$B$2:$B$23,0),0),IF(HLOOKUP(BB$2+1,FIXTURES!$C$2:$NC$23,MATCH($C17,FIXTURES!$B$2:$B$23,0),0)="",HLOOKUP(BB$2,FIXTURES!$C$2:$NC$23,MATCH($C17,FIXTURES!$B$2:$B$23,0),0),HLOOKUP(BB$2+1,FIXTURES!$C$2:$NC$23,MATCH($C17,FIXTURES!$B$2:$B$23,0),0))))</f>
        <v/>
      </c>
      <c r="BC17" s="117" t="str">
        <f>IF(BC$1="SAT",IF(AND(HLOOKUP(BC$2,FIXTURES!$C$2:$NC$23,MATCH($C17,FIXTURES!$B$2:$B$23,0),0)="",HLOOKUP(BC$2+1,FIXTURES!$C$2:$NC$23,MATCH($C17,FIXTURES!$B$2:$B$23,0),0)="",HLOOKUP(BC$2+2,FIXTURES!$C$2:$NC$23,MATCH($C17,FIXTURES!$B$2:$B$23,0),0)=""),HLOOKUP(BC$2-1,FIXTURES!$C$2:$NC$23,MATCH($C17,FIXTURES!$B$2:$B$23,0),0),IF(AND(HLOOKUP(BC$2,FIXTURES!$C$2:$NC$23,MATCH($C17,FIXTURES!$B$2:$B$23,0),0)="",HLOOKUP(BC$2+1,FIXTURES!$C$2:$NC$23,MATCH($C17,FIXTURES!$B$2:$B$23,0),0)=""),HLOOKUP(BC$2+2,FIXTURES!$C$2:$NC$23,MATCH($C17,FIXTURES!$B$2:$B$23,0),0),IF(HLOOKUP(BC$2+1,FIXTURES!$C$2:$NC$23,MATCH($C17,FIXTURES!$B$2:$B$23,0),0)="",HLOOKUP(BC$2,FIXTURES!$C$2:$NC$23,MATCH($C17,FIXTURES!$B$2:$B$23,0),0),HLOOKUP(BC$2+1,FIXTURES!$C$2:$NC$23,MATCH($C17,FIXTURES!$B$2:$B$23,0),0)))),IF(AND(HLOOKUP(BC$2,FIXTURES!$C$2:$NC$23,MATCH($C17,FIXTURES!$B$2:$B$23,0),0)="",HLOOKUP(BC$2+1,FIXTURES!$C$2:$NC$23,MATCH($C17,FIXTURES!$B$2:$B$23,0),0)=""),HLOOKUP(BC$2+2,FIXTURES!$C$2:$NC$23,MATCH($C17,FIXTURES!$B$2:$B$23,0),0),IF(HLOOKUP(BC$2+1,FIXTURES!$C$2:$NC$23,MATCH($C17,FIXTURES!$B$2:$B$23,0),0)="",HLOOKUP(BC$2,FIXTURES!$C$2:$NC$23,MATCH($C17,FIXTURES!$B$2:$B$23,0),0),HLOOKUP(BC$2+1,FIXTURES!$C$2:$NC$23,MATCH($C17,FIXTURES!$B$2:$B$23,0),0))))</f>
        <v>Brighton</v>
      </c>
      <c r="BD17" s="117" t="str">
        <f>IF(BD$1="SAT",IF(AND(HLOOKUP(BD$2,FIXTURES!$C$2:$NC$23,MATCH($C17,FIXTURES!$B$2:$B$23,0),0)="",HLOOKUP(BD$2+1,FIXTURES!$C$2:$NC$23,MATCH($C17,FIXTURES!$B$2:$B$23,0),0)="",HLOOKUP(BD$2+2,FIXTURES!$C$2:$NC$23,MATCH($C17,FIXTURES!$B$2:$B$23,0),0)=""),HLOOKUP(BD$2-1,FIXTURES!$C$2:$NC$23,MATCH($C17,FIXTURES!$B$2:$B$23,0),0),IF(AND(HLOOKUP(BD$2,FIXTURES!$C$2:$NC$23,MATCH($C17,FIXTURES!$B$2:$B$23,0),0)="",HLOOKUP(BD$2+1,FIXTURES!$C$2:$NC$23,MATCH($C17,FIXTURES!$B$2:$B$23,0),0)=""),HLOOKUP(BD$2+2,FIXTURES!$C$2:$NC$23,MATCH($C17,FIXTURES!$B$2:$B$23,0),0),IF(HLOOKUP(BD$2+1,FIXTURES!$C$2:$NC$23,MATCH($C17,FIXTURES!$B$2:$B$23,0),0)="",HLOOKUP(BD$2,FIXTURES!$C$2:$NC$23,MATCH($C17,FIXTURES!$B$2:$B$23,0),0),HLOOKUP(BD$2+1,FIXTURES!$C$2:$NC$23,MATCH($C17,FIXTURES!$B$2:$B$23,0),0)))),IF(AND(HLOOKUP(BD$2,FIXTURES!$C$2:$NC$23,MATCH($C17,FIXTURES!$B$2:$B$23,0),0)="",HLOOKUP(BD$2+1,FIXTURES!$C$2:$NC$23,MATCH($C17,FIXTURES!$B$2:$B$23,0),0)=""),HLOOKUP(BD$2+2,FIXTURES!$C$2:$NC$23,MATCH($C17,FIXTURES!$B$2:$B$23,0),0),IF(HLOOKUP(BD$2+1,FIXTURES!$C$2:$NC$23,MATCH($C17,FIXTURES!$B$2:$B$23,0),0)="",HLOOKUP(BD$2,FIXTURES!$C$2:$NC$23,MATCH($C17,FIXTURES!$B$2:$B$23,0),0),HLOOKUP(BD$2+1,FIXTURES!$C$2:$NC$23,MATCH($C17,FIXTURES!$B$2:$B$23,0),0))))</f>
        <v/>
      </c>
      <c r="BE17" s="117" t="str">
        <f>IF(BE$1="SAT",IF(AND(HLOOKUP(BE$2,FIXTURES!$C$2:$NC$23,MATCH($C17,FIXTURES!$B$2:$B$23,0),0)="",HLOOKUP(BE$2+1,FIXTURES!$C$2:$NC$23,MATCH($C17,FIXTURES!$B$2:$B$23,0),0)="",HLOOKUP(BE$2+2,FIXTURES!$C$2:$NC$23,MATCH($C17,FIXTURES!$B$2:$B$23,0),0)=""),HLOOKUP(BE$2-1,FIXTURES!$C$2:$NC$23,MATCH($C17,FIXTURES!$B$2:$B$23,0),0),IF(AND(HLOOKUP(BE$2,FIXTURES!$C$2:$NC$23,MATCH($C17,FIXTURES!$B$2:$B$23,0),0)="",HLOOKUP(BE$2+1,FIXTURES!$C$2:$NC$23,MATCH($C17,FIXTURES!$B$2:$B$23,0),0)=""),HLOOKUP(BE$2+2,FIXTURES!$C$2:$NC$23,MATCH($C17,FIXTURES!$B$2:$B$23,0),0),IF(HLOOKUP(BE$2+1,FIXTURES!$C$2:$NC$23,MATCH($C17,FIXTURES!$B$2:$B$23,0),0)="",HLOOKUP(BE$2,FIXTURES!$C$2:$NC$23,MATCH($C17,FIXTURES!$B$2:$B$23,0),0),HLOOKUP(BE$2+1,FIXTURES!$C$2:$NC$23,MATCH($C17,FIXTURES!$B$2:$B$23,0),0)))),IF(AND(HLOOKUP(BE$2,FIXTURES!$C$2:$NC$23,MATCH($C17,FIXTURES!$B$2:$B$23,0),0)="",HLOOKUP(BE$2+1,FIXTURES!$C$2:$NC$23,MATCH($C17,FIXTURES!$B$2:$B$23,0),0)=""),HLOOKUP(BE$2+2,FIXTURES!$C$2:$NC$23,MATCH($C17,FIXTURES!$B$2:$B$23,0),0),IF(HLOOKUP(BE$2+1,FIXTURES!$C$2:$NC$23,MATCH($C17,FIXTURES!$B$2:$B$23,0),0)="",HLOOKUP(BE$2,FIXTURES!$C$2:$NC$23,MATCH($C17,FIXTURES!$B$2:$B$23,0),0),HLOOKUP(BE$2+1,FIXTURES!$C$2:$NC$23,MATCH($C17,FIXTURES!$B$2:$B$23,0),0))))</f>
        <v>wol</v>
      </c>
      <c r="BF17" s="117" t="str">
        <f>IF(BF$1="SAT",IF(AND(HLOOKUP(BF$2,FIXTURES!$C$2:$NC$23,MATCH($C17,FIXTURES!$B$2:$B$23,0),0)="",HLOOKUP(BF$2+1,FIXTURES!$C$2:$NC$23,MATCH($C17,FIXTURES!$B$2:$B$23,0),0)="",HLOOKUP(BF$2+2,FIXTURES!$C$2:$NC$23,MATCH($C17,FIXTURES!$B$2:$B$23,0),0)=""),HLOOKUP(BF$2-1,FIXTURES!$C$2:$NC$23,MATCH($C17,FIXTURES!$B$2:$B$23,0),0),IF(AND(HLOOKUP(BF$2,FIXTURES!$C$2:$NC$23,MATCH($C17,FIXTURES!$B$2:$B$23,0),0)="",HLOOKUP(BF$2+1,FIXTURES!$C$2:$NC$23,MATCH($C17,FIXTURES!$B$2:$B$23,0),0)=""),HLOOKUP(BF$2+2,FIXTURES!$C$2:$NC$23,MATCH($C17,FIXTURES!$B$2:$B$23,0),0),IF(HLOOKUP(BF$2+1,FIXTURES!$C$2:$NC$23,MATCH($C17,FIXTURES!$B$2:$B$23,0),0)="",HLOOKUP(BF$2,FIXTURES!$C$2:$NC$23,MATCH($C17,FIXTURES!$B$2:$B$23,0),0),HLOOKUP(BF$2+1,FIXTURES!$C$2:$NC$23,MATCH($C17,FIXTURES!$B$2:$B$23,0),0)))),IF(AND(HLOOKUP(BF$2,FIXTURES!$C$2:$NC$23,MATCH($C17,FIXTURES!$B$2:$B$23,0),0)="",HLOOKUP(BF$2+1,FIXTURES!$C$2:$NC$23,MATCH($C17,FIXTURES!$B$2:$B$23,0),0)=""),HLOOKUP(BF$2+2,FIXTURES!$C$2:$NC$23,MATCH($C17,FIXTURES!$B$2:$B$23,0),0),IF(HLOOKUP(BF$2+1,FIXTURES!$C$2:$NC$23,MATCH($C17,FIXTURES!$B$2:$B$23,0),0)="",HLOOKUP(BF$2,FIXTURES!$C$2:$NC$23,MATCH($C17,FIXTURES!$B$2:$B$23,0),0),HLOOKUP(BF$2+1,FIXTURES!$C$2:$NC$23,MATCH($C17,FIXTURES!$B$2:$B$23,0),0))))</f>
        <v/>
      </c>
      <c r="BG17" s="117" t="str">
        <f>IF(BG$1="SAT",IF(AND(HLOOKUP(BG$2,FIXTURES!$C$2:$NC$23,MATCH($C17,FIXTURES!$B$2:$B$23,0),0)="",HLOOKUP(BG$2+1,FIXTURES!$C$2:$NC$23,MATCH($C17,FIXTURES!$B$2:$B$23,0),0)="",HLOOKUP(BG$2+2,FIXTURES!$C$2:$NC$23,MATCH($C17,FIXTURES!$B$2:$B$23,0),0)=""),HLOOKUP(BG$2-1,FIXTURES!$C$2:$NC$23,MATCH($C17,FIXTURES!$B$2:$B$23,0),0),IF(AND(HLOOKUP(BG$2,FIXTURES!$C$2:$NC$23,MATCH($C17,FIXTURES!$B$2:$B$23,0),0)="",HLOOKUP(BG$2+1,FIXTURES!$C$2:$NC$23,MATCH($C17,FIXTURES!$B$2:$B$23,0),0)=""),HLOOKUP(BG$2+2,FIXTURES!$C$2:$NC$23,MATCH($C17,FIXTURES!$B$2:$B$23,0),0),IF(HLOOKUP(BG$2+1,FIXTURES!$C$2:$NC$23,MATCH($C17,FIXTURES!$B$2:$B$23,0),0)="",HLOOKUP(BG$2,FIXTURES!$C$2:$NC$23,MATCH($C17,FIXTURES!$B$2:$B$23,0),0),HLOOKUP(BG$2+1,FIXTURES!$C$2:$NC$23,MATCH($C17,FIXTURES!$B$2:$B$23,0),0)))),IF(AND(HLOOKUP(BG$2,FIXTURES!$C$2:$NC$23,MATCH($C17,FIXTURES!$B$2:$B$23,0),0)="",HLOOKUP(BG$2+1,FIXTURES!$C$2:$NC$23,MATCH($C17,FIXTURES!$B$2:$B$23,0),0)=""),HLOOKUP(BG$2+2,FIXTURES!$C$2:$NC$23,MATCH($C17,FIXTURES!$B$2:$B$23,0),0),IF(HLOOKUP(BG$2+1,FIXTURES!$C$2:$NC$23,MATCH($C17,FIXTURES!$B$2:$B$23,0),0)="",HLOOKUP(BG$2,FIXTURES!$C$2:$NC$23,MATCH($C17,FIXTURES!$B$2:$B$23,0),0),HLOOKUP(BG$2+1,FIXTURES!$C$2:$NC$23,MATCH($C17,FIXTURES!$B$2:$B$23,0),0))))</f>
        <v>EVE</v>
      </c>
      <c r="BH17" s="117" t="str">
        <f>IF(BH$1="SAT",IF(AND(HLOOKUP(BH$2,FIXTURES!$C$2:$NC$23,MATCH($C17,FIXTURES!$B$2:$B$23,0),0)="",HLOOKUP(BH$2+1,FIXTURES!$C$2:$NC$23,MATCH($C17,FIXTURES!$B$2:$B$23,0),0)="",HLOOKUP(BH$2+2,FIXTURES!$C$2:$NC$23,MATCH($C17,FIXTURES!$B$2:$B$23,0),0)=""),HLOOKUP(BH$2-1,FIXTURES!$C$2:$NC$23,MATCH($C17,FIXTURES!$B$2:$B$23,0),0),IF(AND(HLOOKUP(BH$2,FIXTURES!$C$2:$NC$23,MATCH($C17,FIXTURES!$B$2:$B$23,0),0)="",HLOOKUP(BH$2+1,FIXTURES!$C$2:$NC$23,MATCH($C17,FIXTURES!$B$2:$B$23,0),0)=""),HLOOKUP(BH$2+2,FIXTURES!$C$2:$NC$23,MATCH($C17,FIXTURES!$B$2:$B$23,0),0),IF(HLOOKUP(BH$2+1,FIXTURES!$C$2:$NC$23,MATCH($C17,FIXTURES!$B$2:$B$23,0),0)="",HLOOKUP(BH$2,FIXTURES!$C$2:$NC$23,MATCH($C17,FIXTURES!$B$2:$B$23,0),0),HLOOKUP(BH$2+1,FIXTURES!$C$2:$NC$23,MATCH($C17,FIXTURES!$B$2:$B$23,0),0)))),IF(AND(HLOOKUP(BH$2,FIXTURES!$C$2:$NC$23,MATCH($C17,FIXTURES!$B$2:$B$23,0),0)="",HLOOKUP(BH$2+1,FIXTURES!$C$2:$NC$23,MATCH($C17,FIXTURES!$B$2:$B$23,0),0)=""),HLOOKUP(BH$2+2,FIXTURES!$C$2:$NC$23,MATCH($C17,FIXTURES!$B$2:$B$23,0),0),IF(HLOOKUP(BH$2+1,FIXTURES!$C$2:$NC$23,MATCH($C17,FIXTURES!$B$2:$B$23,0),0)="",HLOOKUP(BH$2,FIXTURES!$C$2:$NC$23,MATCH($C17,FIXTURES!$B$2:$B$23,0),0),HLOOKUP(BH$2+1,FIXTURES!$C$2:$NC$23,MATCH($C17,FIXTURES!$B$2:$B$23,0),0))))</f>
        <v/>
      </c>
      <c r="BI17" s="117" t="str">
        <f>IF(BI$1="SAT",IF(AND(HLOOKUP(BI$2,FIXTURES!$C$2:$NC$23,MATCH($C17,FIXTURES!$B$2:$B$23,0),0)="",HLOOKUP(BI$2+1,FIXTURES!$C$2:$NC$23,MATCH($C17,FIXTURES!$B$2:$B$23,0),0)="",HLOOKUP(BI$2+2,FIXTURES!$C$2:$NC$23,MATCH($C17,FIXTURES!$B$2:$B$23,0),0)=""),HLOOKUP(BI$2-1,FIXTURES!$C$2:$NC$23,MATCH($C17,FIXTURES!$B$2:$B$23,0),0),IF(AND(HLOOKUP(BI$2,FIXTURES!$C$2:$NC$23,MATCH($C17,FIXTURES!$B$2:$B$23,0),0)="",HLOOKUP(BI$2+1,FIXTURES!$C$2:$NC$23,MATCH($C17,FIXTURES!$B$2:$B$23,0),0)=""),HLOOKUP(BI$2+2,FIXTURES!$C$2:$NC$23,MATCH($C17,FIXTURES!$B$2:$B$23,0),0),IF(HLOOKUP(BI$2+1,FIXTURES!$C$2:$NC$23,MATCH($C17,FIXTURES!$B$2:$B$23,0),0)="",HLOOKUP(BI$2,FIXTURES!$C$2:$NC$23,MATCH($C17,FIXTURES!$B$2:$B$23,0),0),HLOOKUP(BI$2+1,FIXTURES!$C$2:$NC$23,MATCH($C17,FIXTURES!$B$2:$B$23,0),0)))),IF(AND(HLOOKUP(BI$2,FIXTURES!$C$2:$NC$23,MATCH($C17,FIXTURES!$B$2:$B$23,0),0)="",HLOOKUP(BI$2+1,FIXTURES!$C$2:$NC$23,MATCH($C17,FIXTURES!$B$2:$B$23,0),0)=""),HLOOKUP(BI$2+2,FIXTURES!$C$2:$NC$23,MATCH($C17,FIXTURES!$B$2:$B$23,0),0),IF(HLOOKUP(BI$2+1,FIXTURES!$C$2:$NC$23,MATCH($C17,FIXTURES!$B$2:$B$23,0),0)="",HLOOKUP(BI$2,FIXTURES!$C$2:$NC$23,MATCH($C17,FIXTURES!$B$2:$B$23,0),0),HLOOKUP(BI$2+1,FIXTURES!$C$2:$NC$23,MATCH($C17,FIXTURES!$B$2:$B$23,0),0))))</f>
        <v>new</v>
      </c>
      <c r="BJ17" s="117" t="str">
        <f>IF(BJ$1="SAT",IF(AND(HLOOKUP(BJ$2,FIXTURES!$C$2:$NC$23,MATCH($C17,FIXTURES!$B$2:$B$23,0),0)="",HLOOKUP(BJ$2+1,FIXTURES!$C$2:$NC$23,MATCH($C17,FIXTURES!$B$2:$B$23,0),0)="",HLOOKUP(BJ$2+2,FIXTURES!$C$2:$NC$23,MATCH($C17,FIXTURES!$B$2:$B$23,0),0)=""),HLOOKUP(BJ$2-1,FIXTURES!$C$2:$NC$23,MATCH($C17,FIXTURES!$B$2:$B$23,0),0),IF(AND(HLOOKUP(BJ$2,FIXTURES!$C$2:$NC$23,MATCH($C17,FIXTURES!$B$2:$B$23,0),0)="",HLOOKUP(BJ$2+1,FIXTURES!$C$2:$NC$23,MATCH($C17,FIXTURES!$B$2:$B$23,0),0)=""),HLOOKUP(BJ$2+2,FIXTURES!$C$2:$NC$23,MATCH($C17,FIXTURES!$B$2:$B$23,0),0),IF(HLOOKUP(BJ$2+1,FIXTURES!$C$2:$NC$23,MATCH($C17,FIXTURES!$B$2:$B$23,0),0)="",HLOOKUP(BJ$2,FIXTURES!$C$2:$NC$23,MATCH($C17,FIXTURES!$B$2:$B$23,0),0),HLOOKUP(BJ$2+1,FIXTURES!$C$2:$NC$23,MATCH($C17,FIXTURES!$B$2:$B$23,0),0)))),IF(AND(HLOOKUP(BJ$2,FIXTURES!$C$2:$NC$23,MATCH($C17,FIXTURES!$B$2:$B$23,0),0)="",HLOOKUP(BJ$2+1,FIXTURES!$C$2:$NC$23,MATCH($C17,FIXTURES!$B$2:$B$23,0),0)=""),HLOOKUP(BJ$2+2,FIXTURES!$C$2:$NC$23,MATCH($C17,FIXTURES!$B$2:$B$23,0),0),IF(HLOOKUP(BJ$2+1,FIXTURES!$C$2:$NC$23,MATCH($C17,FIXTURES!$B$2:$B$23,0),0)="",HLOOKUP(BJ$2,FIXTURES!$C$2:$NC$23,MATCH($C17,FIXTURES!$B$2:$B$23,0),0),HLOOKUP(BJ$2+1,FIXTURES!$C$2:$NC$23,MATCH($C17,FIXTURES!$B$2:$B$23,0),0))))</f>
        <v>Real Madrid</v>
      </c>
      <c r="BK17" s="117" t="str">
        <f>IF(BK$1="SAT",IF(AND(HLOOKUP(BK$2,FIXTURES!$C$2:$NC$23,MATCH($C17,FIXTURES!$B$2:$B$23,0),0)="",HLOOKUP(BK$2+1,FIXTURES!$C$2:$NC$23,MATCH($C17,FIXTURES!$B$2:$B$23,0),0)="",HLOOKUP(BK$2+2,FIXTURES!$C$2:$NC$23,MATCH($C17,FIXTURES!$B$2:$B$23,0),0)=""),HLOOKUP(BK$2-1,FIXTURES!$C$2:$NC$23,MATCH($C17,FIXTURES!$B$2:$B$23,0),0),IF(AND(HLOOKUP(BK$2,FIXTURES!$C$2:$NC$23,MATCH($C17,FIXTURES!$B$2:$B$23,0),0)="",HLOOKUP(BK$2+1,FIXTURES!$C$2:$NC$23,MATCH($C17,FIXTURES!$B$2:$B$23,0),0)=""),HLOOKUP(BK$2+2,FIXTURES!$C$2:$NC$23,MATCH($C17,FIXTURES!$B$2:$B$23,0),0),IF(HLOOKUP(BK$2+1,FIXTURES!$C$2:$NC$23,MATCH($C17,FIXTURES!$B$2:$B$23,0),0)="",HLOOKUP(BK$2,FIXTURES!$C$2:$NC$23,MATCH($C17,FIXTURES!$B$2:$B$23,0),0),HLOOKUP(BK$2+1,FIXTURES!$C$2:$NC$23,MATCH($C17,FIXTURES!$B$2:$B$23,0),0)))),IF(AND(HLOOKUP(BK$2,FIXTURES!$C$2:$NC$23,MATCH($C17,FIXTURES!$B$2:$B$23,0),0)="",HLOOKUP(BK$2+1,FIXTURES!$C$2:$NC$23,MATCH($C17,FIXTURES!$B$2:$B$23,0),0)=""),HLOOKUP(BK$2+2,FIXTURES!$C$2:$NC$23,MATCH($C17,FIXTURES!$B$2:$B$23,0),0),IF(HLOOKUP(BK$2+1,FIXTURES!$C$2:$NC$23,MATCH($C17,FIXTURES!$B$2:$B$23,0),0)="",HLOOKUP(BK$2,FIXTURES!$C$2:$NC$23,MATCH($C17,FIXTURES!$B$2:$B$23,0),0),HLOOKUP(BK$2+1,FIXTURES!$C$2:$NC$23,MATCH($C17,FIXTURES!$B$2:$B$23,0),0))))</f>
        <v>cry</v>
      </c>
      <c r="BL17" s="117" t="str">
        <f>IF(BL$1="SAT",IF(AND(HLOOKUP(BL$2,FIXTURES!$C$2:$NC$23,MATCH($C17,FIXTURES!$B$2:$B$23,0),0)="",HLOOKUP(BL$2+1,FIXTURES!$C$2:$NC$23,MATCH($C17,FIXTURES!$B$2:$B$23,0),0)="",HLOOKUP(BL$2+2,FIXTURES!$C$2:$NC$23,MATCH($C17,FIXTURES!$B$2:$B$23,0),0)=""),HLOOKUP(BL$2-1,FIXTURES!$C$2:$NC$23,MATCH($C17,FIXTURES!$B$2:$B$23,0),0),IF(AND(HLOOKUP(BL$2,FIXTURES!$C$2:$NC$23,MATCH($C17,FIXTURES!$B$2:$B$23,0),0)="",HLOOKUP(BL$2+1,FIXTURES!$C$2:$NC$23,MATCH($C17,FIXTURES!$B$2:$B$23,0),0)=""),HLOOKUP(BL$2+2,FIXTURES!$C$2:$NC$23,MATCH($C17,FIXTURES!$B$2:$B$23,0),0),IF(HLOOKUP(BL$2+1,FIXTURES!$C$2:$NC$23,MATCH($C17,FIXTURES!$B$2:$B$23,0),0)="",HLOOKUP(BL$2,FIXTURES!$C$2:$NC$23,MATCH($C17,FIXTURES!$B$2:$B$23,0),0),HLOOKUP(BL$2+1,FIXTURES!$C$2:$NC$23,MATCH($C17,FIXTURES!$B$2:$B$23,0),0)))),IF(AND(HLOOKUP(BL$2,FIXTURES!$C$2:$NC$23,MATCH($C17,FIXTURES!$B$2:$B$23,0),0)="",HLOOKUP(BL$2+1,FIXTURES!$C$2:$NC$23,MATCH($C17,FIXTURES!$B$2:$B$23,0),0)=""),HLOOKUP(BL$2+2,FIXTURES!$C$2:$NC$23,MATCH($C17,FIXTURES!$B$2:$B$23,0),0),IF(HLOOKUP(BL$2+1,FIXTURES!$C$2:$NC$23,MATCH($C17,FIXTURES!$B$2:$B$23,0),0)="",HLOOKUP(BL$2,FIXTURES!$C$2:$NC$23,MATCH($C17,FIXTURES!$B$2:$B$23,0),0),HLOOKUP(BL$2+1,FIXTURES!$C$2:$NC$23,MATCH($C17,FIXTURES!$B$2:$B$23,0),0))))</f>
        <v>WOL</v>
      </c>
      <c r="BM17" s="117" t="str">
        <f>IF(BM$1="SAT",IF(AND(HLOOKUP(BM$2,FIXTURES!$C$2:$NC$23,MATCH($C17,FIXTURES!$B$2:$B$23,0),0)="",HLOOKUP(BM$2+1,FIXTURES!$C$2:$NC$23,MATCH($C17,FIXTURES!$B$2:$B$23,0),0)="",HLOOKUP(BM$2+2,FIXTURES!$C$2:$NC$23,MATCH($C17,FIXTURES!$B$2:$B$23,0),0)=""),HLOOKUP(BM$2-1,FIXTURES!$C$2:$NC$23,MATCH($C17,FIXTURES!$B$2:$B$23,0),0),IF(AND(HLOOKUP(BM$2,FIXTURES!$C$2:$NC$23,MATCH($C17,FIXTURES!$B$2:$B$23,0),0)="",HLOOKUP(BM$2+1,FIXTURES!$C$2:$NC$23,MATCH($C17,FIXTURES!$B$2:$B$23,0),0)=""),HLOOKUP(BM$2+2,FIXTURES!$C$2:$NC$23,MATCH($C17,FIXTURES!$B$2:$B$23,0),0),IF(HLOOKUP(BM$2+1,FIXTURES!$C$2:$NC$23,MATCH($C17,FIXTURES!$B$2:$B$23,0),0)="",HLOOKUP(BM$2,FIXTURES!$C$2:$NC$23,MATCH($C17,FIXTURES!$B$2:$B$23,0),0),HLOOKUP(BM$2+1,FIXTURES!$C$2:$NC$23,MATCH($C17,FIXTURES!$B$2:$B$23,0),0)))),IF(AND(HLOOKUP(BM$2,FIXTURES!$C$2:$NC$23,MATCH($C17,FIXTURES!$B$2:$B$23,0),0)="",HLOOKUP(BM$2+1,FIXTURES!$C$2:$NC$23,MATCH($C17,FIXTURES!$B$2:$B$23,0),0)=""),HLOOKUP(BM$2+2,FIXTURES!$C$2:$NC$23,MATCH($C17,FIXTURES!$B$2:$B$23,0),0),IF(HLOOKUP(BM$2+1,FIXTURES!$C$2:$NC$23,MATCH($C17,FIXTURES!$B$2:$B$23,0),0)="",HLOOKUP(BM$2,FIXTURES!$C$2:$NC$23,MATCH($C17,FIXTURES!$B$2:$B$23,0),0),HLOOKUP(BM$2+1,FIXTURES!$C$2:$NC$23,MATCH($C17,FIXTURES!$B$2:$B$23,0),0))))</f>
        <v>MUN</v>
      </c>
      <c r="BN17" s="117" t="str">
        <f>IF(BN$1="SAT",IF(AND(HLOOKUP(BN$2,FIXTURES!$C$2:$NC$23,MATCH($C17,FIXTURES!$B$2:$B$23,0),0)="",HLOOKUP(BN$2+1,FIXTURES!$C$2:$NC$23,MATCH($C17,FIXTURES!$B$2:$B$23,0),0)="",HLOOKUP(BN$2+2,FIXTURES!$C$2:$NC$23,MATCH($C17,FIXTURES!$B$2:$B$23,0),0)=""),HLOOKUP(BN$2-1,FIXTURES!$C$2:$NC$23,MATCH($C17,FIXTURES!$B$2:$B$23,0),0),IF(AND(HLOOKUP(BN$2,FIXTURES!$C$2:$NC$23,MATCH($C17,FIXTURES!$B$2:$B$23,0),0)="",HLOOKUP(BN$2+1,FIXTURES!$C$2:$NC$23,MATCH($C17,FIXTURES!$B$2:$B$23,0),0)=""),HLOOKUP(BN$2+2,FIXTURES!$C$2:$NC$23,MATCH($C17,FIXTURES!$B$2:$B$23,0),0),IF(HLOOKUP(BN$2+1,FIXTURES!$C$2:$NC$23,MATCH($C17,FIXTURES!$B$2:$B$23,0),0)="",HLOOKUP(BN$2,FIXTURES!$C$2:$NC$23,MATCH($C17,FIXTURES!$B$2:$B$23,0),0),HLOOKUP(BN$2+1,FIXTURES!$C$2:$NC$23,MATCH($C17,FIXTURES!$B$2:$B$23,0),0)))),IF(AND(HLOOKUP(BN$2,FIXTURES!$C$2:$NC$23,MATCH($C17,FIXTURES!$B$2:$B$23,0),0)="",HLOOKUP(BN$2+1,FIXTURES!$C$2:$NC$23,MATCH($C17,FIXTURES!$B$2:$B$23,0),0)=""),HLOOKUP(BN$2+2,FIXTURES!$C$2:$NC$23,MATCH($C17,FIXTURES!$B$2:$B$23,0),0),IF(HLOOKUP(BN$2+1,FIXTURES!$C$2:$NC$23,MATCH($C17,FIXTURES!$B$2:$B$23,0),0)="",HLOOKUP(BN$2,FIXTURES!$C$2:$NC$23,MATCH($C17,FIXTURES!$B$2:$B$23,0),0),HLOOKUP(BN$2+1,FIXTURES!$C$2:$NC$23,MATCH($C17,FIXTURES!$B$2:$B$23,0),0))))</f>
        <v/>
      </c>
      <c r="BO17" s="117" t="str">
        <f>IF(BO$1="SAT",IF(AND(HLOOKUP(BO$2,FIXTURES!$C$2:$NC$23,MATCH($C17,FIXTURES!$B$2:$B$23,0),0)="",HLOOKUP(BO$2+1,FIXTURES!$C$2:$NC$23,MATCH($C17,FIXTURES!$B$2:$B$23,0),0)="",HLOOKUP(BO$2+2,FIXTURES!$C$2:$NC$23,MATCH($C17,FIXTURES!$B$2:$B$23,0),0)=""),HLOOKUP(BO$2-1,FIXTURES!$C$2:$NC$23,MATCH($C17,FIXTURES!$B$2:$B$23,0),0),IF(AND(HLOOKUP(BO$2,FIXTURES!$C$2:$NC$23,MATCH($C17,FIXTURES!$B$2:$B$23,0),0)="",HLOOKUP(BO$2+1,FIXTURES!$C$2:$NC$23,MATCH($C17,FIXTURES!$B$2:$B$23,0),0)=""),HLOOKUP(BO$2+2,FIXTURES!$C$2:$NC$23,MATCH($C17,FIXTURES!$B$2:$B$23,0),0),IF(HLOOKUP(BO$2+1,FIXTURES!$C$2:$NC$23,MATCH($C17,FIXTURES!$B$2:$B$23,0),0)="",HLOOKUP(BO$2,FIXTURES!$C$2:$NC$23,MATCH($C17,FIXTURES!$B$2:$B$23,0),0),HLOOKUP(BO$2+1,FIXTURES!$C$2:$NC$23,MATCH($C17,FIXTURES!$B$2:$B$23,0),0)))),IF(AND(HLOOKUP(BO$2,FIXTURES!$C$2:$NC$23,MATCH($C17,FIXTURES!$B$2:$B$23,0),0)="",HLOOKUP(BO$2+1,FIXTURES!$C$2:$NC$23,MATCH($C17,FIXTURES!$B$2:$B$23,0),0)=""),HLOOKUP(BO$2+2,FIXTURES!$C$2:$NC$23,MATCH($C17,FIXTURES!$B$2:$B$23,0),0),IF(HLOOKUP(BO$2+1,FIXTURES!$C$2:$NC$23,MATCH($C17,FIXTURES!$B$2:$B$23,0),0)="",HLOOKUP(BO$2,FIXTURES!$C$2:$NC$23,MATCH($C17,FIXTURES!$B$2:$B$23,0),0),HLOOKUP(BO$2+1,FIXTURES!$C$2:$NC$23,MATCH($C17,FIXTURES!$B$2:$B$23,0),0))))</f>
        <v>bou</v>
      </c>
      <c r="BP17" s="117" t="str">
        <f>IF(BP$1="SAT",IF(AND(HLOOKUP(BP$2,FIXTURES!$C$2:$NC$23,MATCH($C17,FIXTURES!$B$2:$B$23,0),0)="",HLOOKUP(BP$2+1,FIXTURES!$C$2:$NC$23,MATCH($C17,FIXTURES!$B$2:$B$23,0),0)="",HLOOKUP(BP$2+2,FIXTURES!$C$2:$NC$23,MATCH($C17,FIXTURES!$B$2:$B$23,0),0)=""),HLOOKUP(BP$2-1,FIXTURES!$C$2:$NC$23,MATCH($C17,FIXTURES!$B$2:$B$23,0),0),IF(AND(HLOOKUP(BP$2,FIXTURES!$C$2:$NC$23,MATCH($C17,FIXTURES!$B$2:$B$23,0),0)="",HLOOKUP(BP$2+1,FIXTURES!$C$2:$NC$23,MATCH($C17,FIXTURES!$B$2:$B$23,0),0)=""),HLOOKUP(BP$2+2,FIXTURES!$C$2:$NC$23,MATCH($C17,FIXTURES!$B$2:$B$23,0),0),IF(HLOOKUP(BP$2+1,FIXTURES!$C$2:$NC$23,MATCH($C17,FIXTURES!$B$2:$B$23,0),0)="",HLOOKUP(BP$2,FIXTURES!$C$2:$NC$23,MATCH($C17,FIXTURES!$B$2:$B$23,0),0),HLOOKUP(BP$2+1,FIXTURES!$C$2:$NC$23,MATCH($C17,FIXTURES!$B$2:$B$23,0),0)))),IF(AND(HLOOKUP(BP$2,FIXTURES!$C$2:$NC$23,MATCH($C17,FIXTURES!$B$2:$B$23,0),0)="",HLOOKUP(BP$2+1,FIXTURES!$C$2:$NC$23,MATCH($C17,FIXTURES!$B$2:$B$23,0),0)=""),HLOOKUP(BP$2+2,FIXTURES!$C$2:$NC$23,MATCH($C17,FIXTURES!$B$2:$B$23,0),0),IF(HLOOKUP(BP$2+1,FIXTURES!$C$2:$NC$23,MATCH($C17,FIXTURES!$B$2:$B$23,0),0)="",HLOOKUP(BP$2,FIXTURES!$C$2:$NC$23,MATCH($C17,FIXTURES!$B$2:$B$23,0),0),HLOOKUP(BP$2+1,FIXTURES!$C$2:$NC$23,MATCH($C17,FIXTURES!$B$2:$B$23,0),0))))</f>
        <v>Real Madrid</v>
      </c>
      <c r="BQ17" s="117" t="str">
        <f>IF(BQ$1="SAT",IF(AND(HLOOKUP(BQ$2,FIXTURES!$C$2:$NC$23,MATCH($C17,FIXTURES!$B$2:$B$23,0),0)="",HLOOKUP(BQ$2+1,FIXTURES!$C$2:$NC$23,MATCH($C17,FIXTURES!$B$2:$B$23,0),0)="",HLOOKUP(BQ$2+2,FIXTURES!$C$2:$NC$23,MATCH($C17,FIXTURES!$B$2:$B$23,0),0)=""),HLOOKUP(BQ$2-1,FIXTURES!$C$2:$NC$23,MATCH($C17,FIXTURES!$B$2:$B$23,0),0),IF(AND(HLOOKUP(BQ$2,FIXTURES!$C$2:$NC$23,MATCH($C17,FIXTURES!$B$2:$B$23,0),0)="",HLOOKUP(BQ$2+1,FIXTURES!$C$2:$NC$23,MATCH($C17,FIXTURES!$B$2:$B$23,0),0)=""),HLOOKUP(BQ$2+2,FIXTURES!$C$2:$NC$23,MATCH($C17,FIXTURES!$B$2:$B$23,0),0),IF(HLOOKUP(BQ$2+1,FIXTURES!$C$2:$NC$23,MATCH($C17,FIXTURES!$B$2:$B$23,0),0)="",HLOOKUP(BQ$2,FIXTURES!$C$2:$NC$23,MATCH($C17,FIXTURES!$B$2:$B$23,0),0),HLOOKUP(BQ$2+1,FIXTURES!$C$2:$NC$23,MATCH($C17,FIXTURES!$B$2:$B$23,0),0)))),IF(AND(HLOOKUP(BQ$2,FIXTURES!$C$2:$NC$23,MATCH($C17,FIXTURES!$B$2:$B$23,0),0)="",HLOOKUP(BQ$2+1,FIXTURES!$C$2:$NC$23,MATCH($C17,FIXTURES!$B$2:$B$23,0),0)=""),HLOOKUP(BQ$2+2,FIXTURES!$C$2:$NC$23,MATCH($C17,FIXTURES!$B$2:$B$23,0),0),IF(HLOOKUP(BQ$2+1,FIXTURES!$C$2:$NC$23,MATCH($C17,FIXTURES!$B$2:$B$23,0),0)="",HLOOKUP(BQ$2,FIXTURES!$C$2:$NC$23,MATCH($C17,FIXTURES!$B$2:$B$23,0),0),HLOOKUP(BQ$2+1,FIXTURES!$C$2:$NC$23,MATCH($C17,FIXTURES!$B$2:$B$23,0),0))))</f>
        <v/>
      </c>
      <c r="BR17" s="117" t="str">
        <f>IF(BR$1="SAT",IF(AND(HLOOKUP(BR$2,FIXTURES!$C$2:$NC$23,MATCH($C17,FIXTURES!$B$2:$B$23,0),0)="",HLOOKUP(BR$2+1,FIXTURES!$C$2:$NC$23,MATCH($C17,FIXTURES!$B$2:$B$23,0),0)="",HLOOKUP(BR$2+2,FIXTURES!$C$2:$NC$23,MATCH($C17,FIXTURES!$B$2:$B$23,0),0)=""),HLOOKUP(BR$2-1,FIXTURES!$C$2:$NC$23,MATCH($C17,FIXTURES!$B$2:$B$23,0),0),IF(AND(HLOOKUP(BR$2,FIXTURES!$C$2:$NC$23,MATCH($C17,FIXTURES!$B$2:$B$23,0),0)="",HLOOKUP(BR$2+1,FIXTURES!$C$2:$NC$23,MATCH($C17,FIXTURES!$B$2:$B$23,0),0)=""),HLOOKUP(BR$2+2,FIXTURES!$C$2:$NC$23,MATCH($C17,FIXTURES!$B$2:$B$23,0),0),IF(HLOOKUP(BR$2+1,FIXTURES!$C$2:$NC$23,MATCH($C17,FIXTURES!$B$2:$B$23,0),0)="",HLOOKUP(BR$2,FIXTURES!$C$2:$NC$23,MATCH($C17,FIXTURES!$B$2:$B$23,0),0),HLOOKUP(BR$2+1,FIXTURES!$C$2:$NC$23,MATCH($C17,FIXTURES!$B$2:$B$23,0),0)))),IF(AND(HLOOKUP(BR$2,FIXTURES!$C$2:$NC$23,MATCH($C17,FIXTURES!$B$2:$B$23,0),0)="",HLOOKUP(BR$2+1,FIXTURES!$C$2:$NC$23,MATCH($C17,FIXTURES!$B$2:$B$23,0),0)=""),HLOOKUP(BR$2+2,FIXTURES!$C$2:$NC$23,MATCH($C17,FIXTURES!$B$2:$B$23,0),0),IF(HLOOKUP(BR$2+1,FIXTURES!$C$2:$NC$23,MATCH($C17,FIXTURES!$B$2:$B$23,0),0)="",HLOOKUP(BR$2,FIXTURES!$C$2:$NC$23,MATCH($C17,FIXTURES!$B$2:$B$23,0),0),HLOOKUP(BR$2+1,FIXTURES!$C$2:$NC$23,MATCH($C17,FIXTURES!$B$2:$B$23,0),0))))</f>
        <v/>
      </c>
      <c r="BS17" s="117" t="str">
        <f>IF(BS$1="SAT",IF(AND(HLOOKUP(BS$2,FIXTURES!$C$2:$NC$23,MATCH($C17,FIXTURES!$B$2:$B$23,0),0)="",HLOOKUP(BS$2+1,FIXTURES!$C$2:$NC$23,MATCH($C17,FIXTURES!$B$2:$B$23,0),0)="",HLOOKUP(BS$2+2,FIXTURES!$C$2:$NC$23,MATCH($C17,FIXTURES!$B$2:$B$23,0),0)=""),HLOOKUP(BS$2-1,FIXTURES!$C$2:$NC$23,MATCH($C17,FIXTURES!$B$2:$B$23,0),0),IF(AND(HLOOKUP(BS$2,FIXTURES!$C$2:$NC$23,MATCH($C17,FIXTURES!$B$2:$B$23,0),0)="",HLOOKUP(BS$2+1,FIXTURES!$C$2:$NC$23,MATCH($C17,FIXTURES!$B$2:$B$23,0),0)=""),HLOOKUP(BS$2+2,FIXTURES!$C$2:$NC$23,MATCH($C17,FIXTURES!$B$2:$B$23,0),0),IF(HLOOKUP(BS$2+1,FIXTURES!$C$2:$NC$23,MATCH($C17,FIXTURES!$B$2:$B$23,0),0)="",HLOOKUP(BS$2,FIXTURES!$C$2:$NC$23,MATCH($C17,FIXTURES!$B$2:$B$23,0),0),HLOOKUP(BS$2+1,FIXTURES!$C$2:$NC$23,MATCH($C17,FIXTURES!$B$2:$B$23,0),0)))),IF(AND(HLOOKUP(BS$2,FIXTURES!$C$2:$NC$23,MATCH($C17,FIXTURES!$B$2:$B$23,0),0)="",HLOOKUP(BS$2+1,FIXTURES!$C$2:$NC$23,MATCH($C17,FIXTURES!$B$2:$B$23,0),0)=""),HLOOKUP(BS$2+2,FIXTURES!$C$2:$NC$23,MATCH($C17,FIXTURES!$B$2:$B$23,0),0),IF(HLOOKUP(BS$2+1,FIXTURES!$C$2:$NC$23,MATCH($C17,FIXTURES!$B$2:$B$23,0),0)="",HLOOKUP(BS$2,FIXTURES!$C$2:$NC$23,MATCH($C17,FIXTURES!$B$2:$B$23,0),0),HLOOKUP(BS$2+1,FIXTURES!$C$2:$NC$23,MATCH($C17,FIXTURES!$B$2:$B$23,0),0))))</f>
        <v/>
      </c>
      <c r="BT17" s="117" t="str">
        <f>IF(BT$1="SAT",IF(AND(HLOOKUP(BT$2,FIXTURES!$C$2:$NC$23,MATCH($C17,FIXTURES!$B$2:$B$23,0),0)="",HLOOKUP(BT$2+1,FIXTURES!$C$2:$NC$23,MATCH($C17,FIXTURES!$B$2:$B$23,0),0)="",HLOOKUP(BT$2+2,FIXTURES!$C$2:$NC$23,MATCH($C17,FIXTURES!$B$2:$B$23,0),0)=""),HLOOKUP(BT$2-1,FIXTURES!$C$2:$NC$23,MATCH($C17,FIXTURES!$B$2:$B$23,0),0),IF(AND(HLOOKUP(BT$2,FIXTURES!$C$2:$NC$23,MATCH($C17,FIXTURES!$B$2:$B$23,0),0)="",HLOOKUP(BT$2+1,FIXTURES!$C$2:$NC$23,MATCH($C17,FIXTURES!$B$2:$B$23,0),0)=""),HLOOKUP(BT$2+2,FIXTURES!$C$2:$NC$23,MATCH($C17,FIXTURES!$B$2:$B$23,0),0),IF(HLOOKUP(BT$2+1,FIXTURES!$C$2:$NC$23,MATCH($C17,FIXTURES!$B$2:$B$23,0),0)="",HLOOKUP(BT$2,FIXTURES!$C$2:$NC$23,MATCH($C17,FIXTURES!$B$2:$B$23,0),0),HLOOKUP(BT$2+1,FIXTURES!$C$2:$NC$23,MATCH($C17,FIXTURES!$B$2:$B$23,0),0)))),IF(AND(HLOOKUP(BT$2,FIXTURES!$C$2:$NC$23,MATCH($C17,FIXTURES!$B$2:$B$23,0),0)="",HLOOKUP(BT$2+1,FIXTURES!$C$2:$NC$23,MATCH($C17,FIXTURES!$B$2:$B$23,0),0)=""),HLOOKUP(BT$2+2,FIXTURES!$C$2:$NC$23,MATCH($C17,FIXTURES!$B$2:$B$23,0),0),IF(HLOOKUP(BT$2+1,FIXTURES!$C$2:$NC$23,MATCH($C17,FIXTURES!$B$2:$B$23,0),0)="",HLOOKUP(BT$2,FIXTURES!$C$2:$NC$23,MATCH($C17,FIXTURES!$B$2:$B$23,0),0),HLOOKUP(BT$2+1,FIXTURES!$C$2:$NC$23,MATCH($C17,FIXTURES!$B$2:$B$23,0),0))))</f>
        <v/>
      </c>
      <c r="BU17" s="117" t="str">
        <f>IF(BU$1="SAT",IF(AND(HLOOKUP(BU$2,FIXTURES!$C$2:$NC$23,MATCH($C17,FIXTURES!$B$2:$B$23,0),0)="",HLOOKUP(BU$2+1,FIXTURES!$C$2:$NC$23,MATCH($C17,FIXTURES!$B$2:$B$23,0),0)="",HLOOKUP(BU$2+2,FIXTURES!$C$2:$NC$23,MATCH($C17,FIXTURES!$B$2:$B$23,0),0)=""),HLOOKUP(BU$2-1,FIXTURES!$C$2:$NC$23,MATCH($C17,FIXTURES!$B$2:$B$23,0),0),IF(AND(HLOOKUP(BU$2,FIXTURES!$C$2:$NC$23,MATCH($C17,FIXTURES!$B$2:$B$23,0),0)="",HLOOKUP(BU$2+1,FIXTURES!$C$2:$NC$23,MATCH($C17,FIXTURES!$B$2:$B$23,0),0)=""),HLOOKUP(BU$2+2,FIXTURES!$C$2:$NC$23,MATCH($C17,FIXTURES!$B$2:$B$23,0),0),IF(HLOOKUP(BU$2+1,FIXTURES!$C$2:$NC$23,MATCH($C17,FIXTURES!$B$2:$B$23,0),0)="",HLOOKUP(BU$2,FIXTURES!$C$2:$NC$23,MATCH($C17,FIXTURES!$B$2:$B$23,0),0),HLOOKUP(BU$2+1,FIXTURES!$C$2:$NC$23,MATCH($C17,FIXTURES!$B$2:$B$23,0),0)))),IF(AND(HLOOKUP(BU$2,FIXTURES!$C$2:$NC$23,MATCH($C17,FIXTURES!$B$2:$B$23,0),0)="",HLOOKUP(BU$2+1,FIXTURES!$C$2:$NC$23,MATCH($C17,FIXTURES!$B$2:$B$23,0),0)=""),HLOOKUP(BU$2+2,FIXTURES!$C$2:$NC$23,MATCH($C17,FIXTURES!$B$2:$B$23,0),0),IF(HLOOKUP(BU$2+1,FIXTURES!$C$2:$NC$23,MATCH($C17,FIXTURES!$B$2:$B$23,0),0)="",HLOOKUP(BU$2,FIXTURES!$C$2:$NC$23,MATCH($C17,FIXTURES!$B$2:$B$23,0),0),HLOOKUP(BU$2+1,FIXTURES!$C$2:$NC$23,MATCH($C17,FIXTURES!$B$2:$B$23,0),0))))</f>
        <v>mci</v>
      </c>
      <c r="BV17" s="117" t="str">
        <f>IF(BV$1="SAT",IF(AND(HLOOKUP(BV$2,FIXTURES!$C$2:$NC$23,MATCH($C17,FIXTURES!$B$2:$B$23,0),0)="",HLOOKUP(BV$2+1,FIXTURES!$C$2:$NC$23,MATCH($C17,FIXTURES!$B$2:$B$23,0),0)="",HLOOKUP(BV$2+2,FIXTURES!$C$2:$NC$23,MATCH($C17,FIXTURES!$B$2:$B$23,0),0)=""),HLOOKUP(BV$2-1,FIXTURES!$C$2:$NC$23,MATCH($C17,FIXTURES!$B$2:$B$23,0),0),IF(AND(HLOOKUP(BV$2,FIXTURES!$C$2:$NC$23,MATCH($C17,FIXTURES!$B$2:$B$23,0),0)="",HLOOKUP(BV$2+1,FIXTURES!$C$2:$NC$23,MATCH($C17,FIXTURES!$B$2:$B$23,0),0)=""),HLOOKUP(BV$2+2,FIXTURES!$C$2:$NC$23,MATCH($C17,FIXTURES!$B$2:$B$23,0),0),IF(HLOOKUP(BV$2+1,FIXTURES!$C$2:$NC$23,MATCH($C17,FIXTURES!$B$2:$B$23,0),0)="",HLOOKUP(BV$2,FIXTURES!$C$2:$NC$23,MATCH($C17,FIXTURES!$B$2:$B$23,0),0),HLOOKUP(BV$2+1,FIXTURES!$C$2:$NC$23,MATCH($C17,FIXTURES!$B$2:$B$23,0),0)))),IF(AND(HLOOKUP(BV$2,FIXTURES!$C$2:$NC$23,MATCH($C17,FIXTURES!$B$2:$B$23,0),0)="",HLOOKUP(BV$2+1,FIXTURES!$C$2:$NC$23,MATCH($C17,FIXTURES!$B$2:$B$23,0),0)=""),HLOOKUP(BV$2+2,FIXTURES!$C$2:$NC$23,MATCH($C17,FIXTURES!$B$2:$B$23,0),0),IF(HLOOKUP(BV$2+1,FIXTURES!$C$2:$NC$23,MATCH($C17,FIXTURES!$B$2:$B$23,0),0)="",HLOOKUP(BV$2,FIXTURES!$C$2:$NC$23,MATCH($C17,FIXTURES!$B$2:$B$23,0),0),HLOOKUP(BV$2+1,FIXTURES!$C$2:$NC$23,MATCH($C17,FIXTURES!$B$2:$B$23,0),0))))</f>
        <v>che</v>
      </c>
      <c r="BW17" s="117" t="str">
        <f>IF(BW$1="SAT",IF(AND(HLOOKUP(BW$2,FIXTURES!$C$2:$NC$23,MATCH($C17,FIXTURES!$B$2:$B$23,0),0)="",HLOOKUP(BW$2+1,FIXTURES!$C$2:$NC$23,MATCH($C17,FIXTURES!$B$2:$B$23,0),0)="",HLOOKUP(BW$2+2,FIXTURES!$C$2:$NC$23,MATCH($C17,FIXTURES!$B$2:$B$23,0),0)=""),HLOOKUP(BW$2-1,FIXTURES!$C$2:$NC$23,MATCH($C17,FIXTURES!$B$2:$B$23,0),0),IF(AND(HLOOKUP(BW$2,FIXTURES!$C$2:$NC$23,MATCH($C17,FIXTURES!$B$2:$B$23,0),0)="",HLOOKUP(BW$2+1,FIXTURES!$C$2:$NC$23,MATCH($C17,FIXTURES!$B$2:$B$23,0),0)=""),HLOOKUP(BW$2+2,FIXTURES!$C$2:$NC$23,MATCH($C17,FIXTURES!$B$2:$B$23,0),0),IF(HLOOKUP(BW$2+1,FIXTURES!$C$2:$NC$23,MATCH($C17,FIXTURES!$B$2:$B$23,0),0)="",HLOOKUP(BW$2,FIXTURES!$C$2:$NC$23,MATCH($C17,FIXTURES!$B$2:$B$23,0),0),HLOOKUP(BW$2+1,FIXTURES!$C$2:$NC$23,MATCH($C17,FIXTURES!$B$2:$B$23,0),0)))),IF(AND(HLOOKUP(BW$2,FIXTURES!$C$2:$NC$23,MATCH($C17,FIXTURES!$B$2:$B$23,0),0)="",HLOOKUP(BW$2+1,FIXTURES!$C$2:$NC$23,MATCH($C17,FIXTURES!$B$2:$B$23,0),0)=""),HLOOKUP(BW$2+2,FIXTURES!$C$2:$NC$23,MATCH($C17,FIXTURES!$B$2:$B$23,0),0),IF(HLOOKUP(BW$2+1,FIXTURES!$C$2:$NC$23,MATCH($C17,FIXTURES!$B$2:$B$23,0),0)="",HLOOKUP(BW$2,FIXTURES!$C$2:$NC$23,MATCH($C17,FIXTURES!$B$2:$B$23,0),0),HLOOKUP(BW$2+1,FIXTURES!$C$2:$NC$23,MATCH($C17,FIXTURES!$B$2:$B$23,0),0))))</f>
        <v>ARS</v>
      </c>
      <c r="BX17" s="117" t="str">
        <f>IF(BX$1="SAT",IF(AND(HLOOKUP(BX$2,FIXTURES!$C$2:$NC$23,MATCH($C17,FIXTURES!$B$2:$B$23,0),0)="",HLOOKUP(BX$2+1,FIXTURES!$C$2:$NC$23,MATCH($C17,FIXTURES!$B$2:$B$23,0),0)="",HLOOKUP(BX$2+2,FIXTURES!$C$2:$NC$23,MATCH($C17,FIXTURES!$B$2:$B$23,0),0)=""),HLOOKUP(BX$2-1,FIXTURES!$C$2:$NC$23,MATCH($C17,FIXTURES!$B$2:$B$23,0),0),IF(AND(HLOOKUP(BX$2,FIXTURES!$C$2:$NC$23,MATCH($C17,FIXTURES!$B$2:$B$23,0),0)="",HLOOKUP(BX$2+1,FIXTURES!$C$2:$NC$23,MATCH($C17,FIXTURES!$B$2:$B$23,0),0)=""),HLOOKUP(BX$2+2,FIXTURES!$C$2:$NC$23,MATCH($C17,FIXTURES!$B$2:$B$23,0),0),IF(HLOOKUP(BX$2+1,FIXTURES!$C$2:$NC$23,MATCH($C17,FIXTURES!$B$2:$B$23,0),0)="",HLOOKUP(BX$2,FIXTURES!$C$2:$NC$23,MATCH($C17,FIXTURES!$B$2:$B$23,0),0),HLOOKUP(BX$2+1,FIXTURES!$C$2:$NC$23,MATCH($C17,FIXTURES!$B$2:$B$23,0),0)))),IF(AND(HLOOKUP(BX$2,FIXTURES!$C$2:$NC$23,MATCH($C17,FIXTURES!$B$2:$B$23,0),0)="",HLOOKUP(BX$2+1,FIXTURES!$C$2:$NC$23,MATCH($C17,FIXTURES!$B$2:$B$23,0),0)=""),HLOOKUP(BX$2+2,FIXTURES!$C$2:$NC$23,MATCH($C17,FIXTURES!$B$2:$B$23,0),0),IF(HLOOKUP(BX$2+1,FIXTURES!$C$2:$NC$23,MATCH($C17,FIXTURES!$B$2:$B$23,0),0)="",HLOOKUP(BX$2,FIXTURES!$C$2:$NC$23,MATCH($C17,FIXTURES!$B$2:$B$23,0),0),HLOOKUP(BX$2+1,FIXTURES!$C$2:$NC$23,MATCH($C17,FIXTURES!$B$2:$B$23,0),0))))</f>
        <v/>
      </c>
      <c r="BY17" s="117" t="str">
        <f>IF(BY$1="SAT",IF(AND(HLOOKUP(BY$2,FIXTURES!$C$2:$NC$23,MATCH($C17,FIXTURES!$B$2:$B$23,0),0)="",HLOOKUP(BY$2+1,FIXTURES!$C$2:$NC$23,MATCH($C17,FIXTURES!$B$2:$B$23,0),0)="",HLOOKUP(BY$2+2,FIXTURES!$C$2:$NC$23,MATCH($C17,FIXTURES!$B$2:$B$23,0),0)=""),HLOOKUP(BY$2-1,FIXTURES!$C$2:$NC$23,MATCH($C17,FIXTURES!$B$2:$B$23,0),0),IF(AND(HLOOKUP(BY$2,FIXTURES!$C$2:$NC$23,MATCH($C17,FIXTURES!$B$2:$B$23,0),0)="",HLOOKUP(BY$2+1,FIXTURES!$C$2:$NC$23,MATCH($C17,FIXTURES!$B$2:$B$23,0),0)=""),HLOOKUP(BY$2+2,FIXTURES!$C$2:$NC$23,MATCH($C17,FIXTURES!$B$2:$B$23,0),0),IF(HLOOKUP(BY$2+1,FIXTURES!$C$2:$NC$23,MATCH($C17,FIXTURES!$B$2:$B$23,0),0)="",HLOOKUP(BY$2,FIXTURES!$C$2:$NC$23,MATCH($C17,FIXTURES!$B$2:$B$23,0),0),HLOOKUP(BY$2+1,FIXTURES!$C$2:$NC$23,MATCH($C17,FIXTURES!$B$2:$B$23,0),0)))),IF(AND(HLOOKUP(BY$2,FIXTURES!$C$2:$NC$23,MATCH($C17,FIXTURES!$B$2:$B$23,0),0)="",HLOOKUP(BY$2+1,FIXTURES!$C$2:$NC$23,MATCH($C17,FIXTURES!$B$2:$B$23,0),0)=""),HLOOKUP(BY$2+2,FIXTURES!$C$2:$NC$23,MATCH($C17,FIXTURES!$B$2:$B$23,0),0),IF(HLOOKUP(BY$2+1,FIXTURES!$C$2:$NC$23,MATCH($C17,FIXTURES!$B$2:$B$23,0),0)="",HLOOKUP(BY$2,FIXTURES!$C$2:$NC$23,MATCH($C17,FIXTURES!$B$2:$B$23,0),0),HLOOKUP(BY$2+1,FIXTURES!$C$2:$NC$23,MATCH($C17,FIXTURES!$B$2:$B$23,0),0))))</f>
        <v>lee</v>
      </c>
      <c r="BZ17" s="117" t="str">
        <f>IF(BZ$1="SAT",IF(AND(HLOOKUP(BZ$2,FIXTURES!$C$2:$NC$23,MATCH($C17,FIXTURES!$B$2:$B$23,0),0)="",HLOOKUP(BZ$2+1,FIXTURES!$C$2:$NC$23,MATCH($C17,FIXTURES!$B$2:$B$23,0),0)="",HLOOKUP(BZ$2+2,FIXTURES!$C$2:$NC$23,MATCH($C17,FIXTURES!$B$2:$B$23,0),0)=""),HLOOKUP(BZ$2-1,FIXTURES!$C$2:$NC$23,MATCH($C17,FIXTURES!$B$2:$B$23,0),0),IF(AND(HLOOKUP(BZ$2,FIXTURES!$C$2:$NC$23,MATCH($C17,FIXTURES!$B$2:$B$23,0),0)="",HLOOKUP(BZ$2+1,FIXTURES!$C$2:$NC$23,MATCH($C17,FIXTURES!$B$2:$B$23,0),0)=""),HLOOKUP(BZ$2+2,FIXTURES!$C$2:$NC$23,MATCH($C17,FIXTURES!$B$2:$B$23,0),0),IF(HLOOKUP(BZ$2+1,FIXTURES!$C$2:$NC$23,MATCH($C17,FIXTURES!$B$2:$B$23,0),0)="",HLOOKUP(BZ$2,FIXTURES!$C$2:$NC$23,MATCH($C17,FIXTURES!$B$2:$B$23,0),0),HLOOKUP(BZ$2+1,FIXTURES!$C$2:$NC$23,MATCH($C17,FIXTURES!$B$2:$B$23,0),0)))),IF(AND(HLOOKUP(BZ$2,FIXTURES!$C$2:$NC$23,MATCH($C17,FIXTURES!$B$2:$B$23,0),0)="",HLOOKUP(BZ$2+1,FIXTURES!$C$2:$NC$23,MATCH($C17,FIXTURES!$B$2:$B$23,0),0)=""),HLOOKUP(BZ$2+2,FIXTURES!$C$2:$NC$23,MATCH($C17,FIXTURES!$B$2:$B$23,0),0),IF(HLOOKUP(BZ$2+1,FIXTURES!$C$2:$NC$23,MATCH($C17,FIXTURES!$B$2:$B$23,0),0)="",HLOOKUP(BZ$2,FIXTURES!$C$2:$NC$23,MATCH($C17,FIXTURES!$B$2:$B$23,0),0),HLOOKUP(BZ$2+1,FIXTURES!$C$2:$NC$23,MATCH($C17,FIXTURES!$B$2:$B$23,0),0))))</f>
        <v/>
      </c>
      <c r="CA17" s="117" t="str">
        <f>IF(CA$1="SAT",IF(AND(HLOOKUP(CA$2,FIXTURES!$C$2:$NC$23,MATCH($C17,FIXTURES!$B$2:$B$23,0),0)="",HLOOKUP(CA$2+1,FIXTURES!$C$2:$NC$23,MATCH($C17,FIXTURES!$B$2:$B$23,0),0)="",HLOOKUP(CA$2+2,FIXTURES!$C$2:$NC$23,MATCH($C17,FIXTURES!$B$2:$B$23,0),0)=""),HLOOKUP(CA$2-1,FIXTURES!$C$2:$NC$23,MATCH($C17,FIXTURES!$B$2:$B$23,0),0),IF(AND(HLOOKUP(CA$2,FIXTURES!$C$2:$NC$23,MATCH($C17,FIXTURES!$B$2:$B$23,0),0)="",HLOOKUP(CA$2+1,FIXTURES!$C$2:$NC$23,MATCH($C17,FIXTURES!$B$2:$B$23,0),0)=""),HLOOKUP(CA$2+2,FIXTURES!$C$2:$NC$23,MATCH($C17,FIXTURES!$B$2:$B$23,0),0),IF(HLOOKUP(CA$2+1,FIXTURES!$C$2:$NC$23,MATCH($C17,FIXTURES!$B$2:$B$23,0),0)="",HLOOKUP(CA$2,FIXTURES!$C$2:$NC$23,MATCH($C17,FIXTURES!$B$2:$B$23,0),0),HLOOKUP(CA$2+1,FIXTURES!$C$2:$NC$23,MATCH($C17,FIXTURES!$B$2:$B$23,0),0)))),IF(AND(HLOOKUP(CA$2,FIXTURES!$C$2:$NC$23,MATCH($C17,FIXTURES!$B$2:$B$23,0),0)="",HLOOKUP(CA$2+1,FIXTURES!$C$2:$NC$23,MATCH($C17,FIXTURES!$B$2:$B$23,0),0)=""),HLOOKUP(CA$2+2,FIXTURES!$C$2:$NC$23,MATCH($C17,FIXTURES!$B$2:$B$23,0),0),IF(HLOOKUP(CA$2+1,FIXTURES!$C$2:$NC$23,MATCH($C17,FIXTURES!$B$2:$B$23,0),0)="",HLOOKUP(CA$2,FIXTURES!$C$2:$NC$23,MATCH($C17,FIXTURES!$B$2:$B$23,0),0),HLOOKUP(CA$2+1,FIXTURES!$C$2:$NC$23,MATCH($C17,FIXTURES!$B$2:$B$23,0),0))))</f>
        <v>NFO</v>
      </c>
      <c r="CB17" s="117" t="str">
        <f>IF(CB$1="SAT",IF(AND(HLOOKUP(CB$2,FIXTURES!$C$2:$NC$23,MATCH($C17,FIXTURES!$B$2:$B$23,0),0)="",HLOOKUP(CB$2+1,FIXTURES!$C$2:$NC$23,MATCH($C17,FIXTURES!$B$2:$B$23,0),0)="",HLOOKUP(CB$2+2,FIXTURES!$C$2:$NC$23,MATCH($C17,FIXTURES!$B$2:$B$23,0),0)=""),HLOOKUP(CB$2-1,FIXTURES!$C$2:$NC$23,MATCH($C17,FIXTURES!$B$2:$B$23,0),0),IF(AND(HLOOKUP(CB$2,FIXTURES!$C$2:$NC$23,MATCH($C17,FIXTURES!$B$2:$B$23,0),0)="",HLOOKUP(CB$2+1,FIXTURES!$C$2:$NC$23,MATCH($C17,FIXTURES!$B$2:$B$23,0),0)=""),HLOOKUP(CB$2+2,FIXTURES!$C$2:$NC$23,MATCH($C17,FIXTURES!$B$2:$B$23,0),0),IF(HLOOKUP(CB$2+1,FIXTURES!$C$2:$NC$23,MATCH($C17,FIXTURES!$B$2:$B$23,0),0)="",HLOOKUP(CB$2,FIXTURES!$C$2:$NC$23,MATCH($C17,FIXTURES!$B$2:$B$23,0),0),HLOOKUP(CB$2+1,FIXTURES!$C$2:$NC$23,MATCH($C17,FIXTURES!$B$2:$B$23,0),0)))),IF(AND(HLOOKUP(CB$2,FIXTURES!$C$2:$NC$23,MATCH($C17,FIXTURES!$B$2:$B$23,0),0)="",HLOOKUP(CB$2+1,FIXTURES!$C$2:$NC$23,MATCH($C17,FIXTURES!$B$2:$B$23,0),0)=""),HLOOKUP(CB$2+2,FIXTURES!$C$2:$NC$23,MATCH($C17,FIXTURES!$B$2:$B$23,0),0),IF(HLOOKUP(CB$2+1,FIXTURES!$C$2:$NC$23,MATCH($C17,FIXTURES!$B$2:$B$23,0),0)="",HLOOKUP(CB$2,FIXTURES!$C$2:$NC$23,MATCH($C17,FIXTURES!$B$2:$B$23,0),0),HLOOKUP(CB$2+1,FIXTURES!$C$2:$NC$23,MATCH($C17,FIXTURES!$B$2:$B$23,0),0))))</f>
        <v>whu</v>
      </c>
      <c r="CC17" s="117" t="str">
        <f>IF(CC$1="SAT",IF(AND(HLOOKUP(CC$2,FIXTURES!$C$2:$NC$23,MATCH($C17,FIXTURES!$B$2:$B$23,0),0)="",HLOOKUP(CC$2+1,FIXTURES!$C$2:$NC$23,MATCH($C17,FIXTURES!$B$2:$B$23,0),0)="",HLOOKUP(CC$2+2,FIXTURES!$C$2:$NC$23,MATCH($C17,FIXTURES!$B$2:$B$23,0),0)=""),HLOOKUP(CC$2-1,FIXTURES!$C$2:$NC$23,MATCH($C17,FIXTURES!$B$2:$B$23,0),0),IF(AND(HLOOKUP(CC$2,FIXTURES!$C$2:$NC$23,MATCH($C17,FIXTURES!$B$2:$B$23,0),0)="",HLOOKUP(CC$2+1,FIXTURES!$C$2:$NC$23,MATCH($C17,FIXTURES!$B$2:$B$23,0),0)=""),HLOOKUP(CC$2+2,FIXTURES!$C$2:$NC$23,MATCH($C17,FIXTURES!$B$2:$B$23,0),0),IF(HLOOKUP(CC$2+1,FIXTURES!$C$2:$NC$23,MATCH($C17,FIXTURES!$B$2:$B$23,0),0)="",HLOOKUP(CC$2,FIXTURES!$C$2:$NC$23,MATCH($C17,FIXTURES!$B$2:$B$23,0),0),HLOOKUP(CC$2+1,FIXTURES!$C$2:$NC$23,MATCH($C17,FIXTURES!$B$2:$B$23,0),0)))),IF(AND(HLOOKUP(CC$2,FIXTURES!$C$2:$NC$23,MATCH($C17,FIXTURES!$B$2:$B$23,0),0)="",HLOOKUP(CC$2+1,FIXTURES!$C$2:$NC$23,MATCH($C17,FIXTURES!$B$2:$B$23,0),0)=""),HLOOKUP(CC$2+2,FIXTURES!$C$2:$NC$23,MATCH($C17,FIXTURES!$B$2:$B$23,0),0),IF(HLOOKUP(CC$2+1,FIXTURES!$C$2:$NC$23,MATCH($C17,FIXTURES!$B$2:$B$23,0),0)="",HLOOKUP(CC$2,FIXTURES!$C$2:$NC$23,MATCH($C17,FIXTURES!$B$2:$B$23,0),0),HLOOKUP(CC$2+1,FIXTURES!$C$2:$NC$23,MATCH($C17,FIXTURES!$B$2:$B$23,0),0))))</f>
        <v>TOT</v>
      </c>
      <c r="CD17" s="117" t="str">
        <f>IF(CD$1="SAT",IF(AND(HLOOKUP(CD$2,FIXTURES!$C$2:$NC$23,MATCH($C17,FIXTURES!$B$2:$B$23,0),0)="",HLOOKUP(CD$2+1,FIXTURES!$C$2:$NC$23,MATCH($C17,FIXTURES!$B$2:$B$23,0),0)="",HLOOKUP(CD$2+2,FIXTURES!$C$2:$NC$23,MATCH($C17,FIXTURES!$B$2:$B$23,0),0)=""),HLOOKUP(CD$2-1,FIXTURES!$C$2:$NC$23,MATCH($C17,FIXTURES!$B$2:$B$23,0),0),IF(AND(HLOOKUP(CD$2,FIXTURES!$C$2:$NC$23,MATCH($C17,FIXTURES!$B$2:$B$23,0),0)="",HLOOKUP(CD$2+1,FIXTURES!$C$2:$NC$23,MATCH($C17,FIXTURES!$B$2:$B$23,0),0)=""),HLOOKUP(CD$2+2,FIXTURES!$C$2:$NC$23,MATCH($C17,FIXTURES!$B$2:$B$23,0),0),IF(HLOOKUP(CD$2+1,FIXTURES!$C$2:$NC$23,MATCH($C17,FIXTURES!$B$2:$B$23,0),0)="",HLOOKUP(CD$2,FIXTURES!$C$2:$NC$23,MATCH($C17,FIXTURES!$B$2:$B$23,0),0),HLOOKUP(CD$2+1,FIXTURES!$C$2:$NC$23,MATCH($C17,FIXTURES!$B$2:$B$23,0),0)))),IF(AND(HLOOKUP(CD$2,FIXTURES!$C$2:$NC$23,MATCH($C17,FIXTURES!$B$2:$B$23,0),0)="",HLOOKUP(CD$2+1,FIXTURES!$C$2:$NC$23,MATCH($C17,FIXTURES!$B$2:$B$23,0),0)=""),HLOOKUP(CD$2+2,FIXTURES!$C$2:$NC$23,MATCH($C17,FIXTURES!$B$2:$B$23,0),0),IF(HLOOKUP(CD$2+1,FIXTURES!$C$2:$NC$23,MATCH($C17,FIXTURES!$B$2:$B$23,0),0)="",HLOOKUP(CD$2,FIXTURES!$C$2:$NC$23,MATCH($C17,FIXTURES!$B$2:$B$23,0),0),HLOOKUP(CD$2+1,FIXTURES!$C$2:$NC$23,MATCH($C17,FIXTURES!$B$2:$B$23,0),0))))</f>
        <v>FUL</v>
      </c>
      <c r="CE17" s="117" t="str">
        <f>IF(CE$1="SAT",IF(AND(HLOOKUP(CE$2,FIXTURES!$C$2:$NC$23,MATCH($C17,FIXTURES!$B$2:$B$23,0),0)="",HLOOKUP(CE$2+1,FIXTURES!$C$2:$NC$23,MATCH($C17,FIXTURES!$B$2:$B$23,0),0)="",HLOOKUP(CE$2+2,FIXTURES!$C$2:$NC$23,MATCH($C17,FIXTURES!$B$2:$B$23,0),0)=""),HLOOKUP(CE$2-1,FIXTURES!$C$2:$NC$23,MATCH($C17,FIXTURES!$B$2:$B$23,0),0),IF(AND(HLOOKUP(CE$2,FIXTURES!$C$2:$NC$23,MATCH($C17,FIXTURES!$B$2:$B$23,0),0)="",HLOOKUP(CE$2+1,FIXTURES!$C$2:$NC$23,MATCH($C17,FIXTURES!$B$2:$B$23,0),0)=""),HLOOKUP(CE$2+2,FIXTURES!$C$2:$NC$23,MATCH($C17,FIXTURES!$B$2:$B$23,0),0),IF(HLOOKUP(CE$2+1,FIXTURES!$C$2:$NC$23,MATCH($C17,FIXTURES!$B$2:$B$23,0),0)="",HLOOKUP(CE$2,FIXTURES!$C$2:$NC$23,MATCH($C17,FIXTURES!$B$2:$B$23,0),0),HLOOKUP(CE$2+1,FIXTURES!$C$2:$NC$23,MATCH($C17,FIXTURES!$B$2:$B$23,0),0)))),IF(AND(HLOOKUP(CE$2,FIXTURES!$C$2:$NC$23,MATCH($C17,FIXTURES!$B$2:$B$23,0),0)="",HLOOKUP(CE$2+1,FIXTURES!$C$2:$NC$23,MATCH($C17,FIXTURES!$B$2:$B$23,0),0)=""),HLOOKUP(CE$2+2,FIXTURES!$C$2:$NC$23,MATCH($C17,FIXTURES!$B$2:$B$23,0),0),IF(HLOOKUP(CE$2+1,FIXTURES!$C$2:$NC$23,MATCH($C17,FIXTURES!$B$2:$B$23,0),0)="",HLOOKUP(CE$2,FIXTURES!$C$2:$NC$23,MATCH($C17,FIXTURES!$B$2:$B$23,0),0),HLOOKUP(CE$2+1,FIXTURES!$C$2:$NC$23,MATCH($C17,FIXTURES!$B$2:$B$23,0),0))))</f>
        <v>BRE</v>
      </c>
      <c r="CF17" s="117" t="str">
        <f>IF(CF$1="SAT",IF(AND(HLOOKUP(CF$2,FIXTURES!$C$2:$NC$23,MATCH($C17,FIXTURES!$B$2:$B$23,0),0)="",HLOOKUP(CF$2+1,FIXTURES!$C$2:$NC$23,MATCH($C17,FIXTURES!$B$2:$B$23,0),0)="",HLOOKUP(CF$2+2,FIXTURES!$C$2:$NC$23,MATCH($C17,FIXTURES!$B$2:$B$23,0),0)=""),HLOOKUP(CF$2-1,FIXTURES!$C$2:$NC$23,MATCH($C17,FIXTURES!$B$2:$B$23,0),0),IF(AND(HLOOKUP(CF$2,FIXTURES!$C$2:$NC$23,MATCH($C17,FIXTURES!$B$2:$B$23,0),0)="",HLOOKUP(CF$2+1,FIXTURES!$C$2:$NC$23,MATCH($C17,FIXTURES!$B$2:$B$23,0),0)=""),HLOOKUP(CF$2+2,FIXTURES!$C$2:$NC$23,MATCH($C17,FIXTURES!$B$2:$B$23,0),0),IF(HLOOKUP(CF$2+1,FIXTURES!$C$2:$NC$23,MATCH($C17,FIXTURES!$B$2:$B$23,0),0)="",HLOOKUP(CF$2,FIXTURES!$C$2:$NC$23,MATCH($C17,FIXTURES!$B$2:$B$23,0),0),HLOOKUP(CF$2+1,FIXTURES!$C$2:$NC$23,MATCH($C17,FIXTURES!$B$2:$B$23,0),0)))),IF(AND(HLOOKUP(CF$2,FIXTURES!$C$2:$NC$23,MATCH($C17,FIXTURES!$B$2:$B$23,0),0)="",HLOOKUP(CF$2+1,FIXTURES!$C$2:$NC$23,MATCH($C17,FIXTURES!$B$2:$B$23,0),0)=""),HLOOKUP(CF$2+2,FIXTURES!$C$2:$NC$23,MATCH($C17,FIXTURES!$B$2:$B$23,0),0),IF(HLOOKUP(CF$2+1,FIXTURES!$C$2:$NC$23,MATCH($C17,FIXTURES!$B$2:$B$23,0),0)="",HLOOKUP(CF$2,FIXTURES!$C$2:$NC$23,MATCH($C17,FIXTURES!$B$2:$B$23,0),0),HLOOKUP(CF$2+1,FIXTURES!$C$2:$NC$23,MATCH($C17,FIXTURES!$B$2:$B$23,0),0))))</f>
        <v/>
      </c>
      <c r="CG17" s="117" t="str">
        <f>IF(CG$1="SAT",IF(AND(HLOOKUP(CG$2,FIXTURES!$C$2:$NC$23,MATCH($C17,FIXTURES!$B$2:$B$23,0),0)="",HLOOKUP(CG$2+1,FIXTURES!$C$2:$NC$23,MATCH($C17,FIXTURES!$B$2:$B$23,0),0)="",HLOOKUP(CG$2+2,FIXTURES!$C$2:$NC$23,MATCH($C17,FIXTURES!$B$2:$B$23,0),0)=""),HLOOKUP(CG$2-1,FIXTURES!$C$2:$NC$23,MATCH($C17,FIXTURES!$B$2:$B$23,0),0),IF(AND(HLOOKUP(CG$2,FIXTURES!$C$2:$NC$23,MATCH($C17,FIXTURES!$B$2:$B$23,0),0)="",HLOOKUP(CG$2+1,FIXTURES!$C$2:$NC$23,MATCH($C17,FIXTURES!$B$2:$B$23,0),0)=""),HLOOKUP(CG$2+2,FIXTURES!$C$2:$NC$23,MATCH($C17,FIXTURES!$B$2:$B$23,0),0),IF(HLOOKUP(CG$2+1,FIXTURES!$C$2:$NC$23,MATCH($C17,FIXTURES!$B$2:$B$23,0),0)="",HLOOKUP(CG$2,FIXTURES!$C$2:$NC$23,MATCH($C17,FIXTURES!$B$2:$B$23,0),0),HLOOKUP(CG$2+1,FIXTURES!$C$2:$NC$23,MATCH($C17,FIXTURES!$B$2:$B$23,0),0)))),IF(AND(HLOOKUP(CG$2,FIXTURES!$C$2:$NC$23,MATCH($C17,FIXTURES!$B$2:$B$23,0),0)="",HLOOKUP(CG$2+1,FIXTURES!$C$2:$NC$23,MATCH($C17,FIXTURES!$B$2:$B$23,0),0)=""),HLOOKUP(CG$2+2,FIXTURES!$C$2:$NC$23,MATCH($C17,FIXTURES!$B$2:$B$23,0),0),IF(HLOOKUP(CG$2+1,FIXTURES!$C$2:$NC$23,MATCH($C17,FIXTURES!$B$2:$B$23,0),0)="",HLOOKUP(CG$2,FIXTURES!$C$2:$NC$23,MATCH($C17,FIXTURES!$B$2:$B$23,0),0),HLOOKUP(CG$2+1,FIXTURES!$C$2:$NC$23,MATCH($C17,FIXTURES!$B$2:$B$23,0),0))))</f>
        <v>lei</v>
      </c>
      <c r="CH17" s="117" t="str">
        <f>IF(CH$1="SAT",IF(AND(HLOOKUP(CH$2,FIXTURES!$C$2:$NC$23,MATCH($C17,FIXTURES!$B$2:$B$23,0),0)="",HLOOKUP(CH$2+1,FIXTURES!$C$2:$NC$23,MATCH($C17,FIXTURES!$B$2:$B$23,0),0)="",HLOOKUP(CH$2+2,FIXTURES!$C$2:$NC$23,MATCH($C17,FIXTURES!$B$2:$B$23,0),0)=""),HLOOKUP(CH$2-1,FIXTURES!$C$2:$NC$23,MATCH($C17,FIXTURES!$B$2:$B$23,0),0),IF(AND(HLOOKUP(CH$2,FIXTURES!$C$2:$NC$23,MATCH($C17,FIXTURES!$B$2:$B$23,0),0)="",HLOOKUP(CH$2+1,FIXTURES!$C$2:$NC$23,MATCH($C17,FIXTURES!$B$2:$B$23,0),0)=""),HLOOKUP(CH$2+2,FIXTURES!$C$2:$NC$23,MATCH($C17,FIXTURES!$B$2:$B$23,0),0),IF(HLOOKUP(CH$2+1,FIXTURES!$C$2:$NC$23,MATCH($C17,FIXTURES!$B$2:$B$23,0),0)="",HLOOKUP(CH$2,FIXTURES!$C$2:$NC$23,MATCH($C17,FIXTURES!$B$2:$B$23,0),0),HLOOKUP(CH$2+1,FIXTURES!$C$2:$NC$23,MATCH($C17,FIXTURES!$B$2:$B$23,0),0)))),IF(AND(HLOOKUP(CH$2,FIXTURES!$C$2:$NC$23,MATCH($C17,FIXTURES!$B$2:$B$23,0),0)="",HLOOKUP(CH$2+1,FIXTURES!$C$2:$NC$23,MATCH($C17,FIXTURES!$B$2:$B$23,0),0)=""),HLOOKUP(CH$2+2,FIXTURES!$C$2:$NC$23,MATCH($C17,FIXTURES!$B$2:$B$23,0),0),IF(HLOOKUP(CH$2+1,FIXTURES!$C$2:$NC$23,MATCH($C17,FIXTURES!$B$2:$B$23,0),0)="",HLOOKUP(CH$2,FIXTURES!$C$2:$NC$23,MATCH($C17,FIXTURES!$B$2:$B$23,0),0),HLOOKUP(CH$2+1,FIXTURES!$C$2:$NC$23,MATCH($C17,FIXTURES!$B$2:$B$23,0),0))))</f>
        <v/>
      </c>
      <c r="CI17" s="117" t="str">
        <f>IF(CI$1="SAT",IF(AND(HLOOKUP(CI$2,FIXTURES!$C$2:$NC$23,MATCH($C17,FIXTURES!$B$2:$B$23,0),0)="",HLOOKUP(CI$2+1,FIXTURES!$C$2:$NC$23,MATCH($C17,FIXTURES!$B$2:$B$23,0),0)="",HLOOKUP(CI$2+2,FIXTURES!$C$2:$NC$23,MATCH($C17,FIXTURES!$B$2:$B$23,0),0)=""),HLOOKUP(CI$2-1,FIXTURES!$C$2:$NC$23,MATCH($C17,FIXTURES!$B$2:$B$23,0),0),IF(AND(HLOOKUP(CI$2,FIXTURES!$C$2:$NC$23,MATCH($C17,FIXTURES!$B$2:$B$23,0),0)="",HLOOKUP(CI$2+1,FIXTURES!$C$2:$NC$23,MATCH($C17,FIXTURES!$B$2:$B$23,0),0)=""),HLOOKUP(CI$2+2,FIXTURES!$C$2:$NC$23,MATCH($C17,FIXTURES!$B$2:$B$23,0),0),IF(HLOOKUP(CI$2+1,FIXTURES!$C$2:$NC$23,MATCH($C17,FIXTURES!$B$2:$B$23,0),0)="",HLOOKUP(CI$2,FIXTURES!$C$2:$NC$23,MATCH($C17,FIXTURES!$B$2:$B$23,0),0),HLOOKUP(CI$2+1,FIXTURES!$C$2:$NC$23,MATCH($C17,FIXTURES!$B$2:$B$23,0),0)))),IF(AND(HLOOKUP(CI$2,FIXTURES!$C$2:$NC$23,MATCH($C17,FIXTURES!$B$2:$B$23,0),0)="",HLOOKUP(CI$2+1,FIXTURES!$C$2:$NC$23,MATCH($C17,FIXTURES!$B$2:$B$23,0),0)=""),HLOOKUP(CI$2+2,FIXTURES!$C$2:$NC$23,MATCH($C17,FIXTURES!$B$2:$B$23,0),0),IF(HLOOKUP(CI$2+1,FIXTURES!$C$2:$NC$23,MATCH($C17,FIXTURES!$B$2:$B$23,0),0)="",HLOOKUP(CI$2,FIXTURES!$C$2:$NC$23,MATCH($C17,FIXTURES!$B$2:$B$23,0),0),HLOOKUP(CI$2+1,FIXTURES!$C$2:$NC$23,MATCH($C17,FIXTURES!$B$2:$B$23,0),0))))</f>
        <v>AVL</v>
      </c>
      <c r="CJ17" s="117" t="str">
        <f>IF(CJ$1="SAT",IF(AND(HLOOKUP(CJ$2,FIXTURES!$C$2:$NC$23,MATCH($C17,FIXTURES!$B$2:$B$23,0),0)="",HLOOKUP(CJ$2+1,FIXTURES!$C$2:$NC$23,MATCH($C17,FIXTURES!$B$2:$B$23,0),0)="",HLOOKUP(CJ$2+2,FIXTURES!$C$2:$NC$23,MATCH($C17,FIXTURES!$B$2:$B$23,0),0)=""),HLOOKUP(CJ$2-1,FIXTURES!$C$2:$NC$23,MATCH($C17,FIXTURES!$B$2:$B$23,0),0),IF(AND(HLOOKUP(CJ$2,FIXTURES!$C$2:$NC$23,MATCH($C17,FIXTURES!$B$2:$B$23,0),0)="",HLOOKUP(CJ$2+1,FIXTURES!$C$2:$NC$23,MATCH($C17,FIXTURES!$B$2:$B$23,0),0)=""),HLOOKUP(CJ$2+2,FIXTURES!$C$2:$NC$23,MATCH($C17,FIXTURES!$B$2:$B$23,0),0),IF(HLOOKUP(CJ$2+1,FIXTURES!$C$2:$NC$23,MATCH($C17,FIXTURES!$B$2:$B$23,0),0)="",HLOOKUP(CJ$2,FIXTURES!$C$2:$NC$23,MATCH($C17,FIXTURES!$B$2:$B$23,0),0),HLOOKUP(CJ$2+1,FIXTURES!$C$2:$NC$23,MATCH($C17,FIXTURES!$B$2:$B$23,0),0)))),IF(AND(HLOOKUP(CJ$2,FIXTURES!$C$2:$NC$23,MATCH($C17,FIXTURES!$B$2:$B$23,0),0)="",HLOOKUP(CJ$2+1,FIXTURES!$C$2:$NC$23,MATCH($C17,FIXTURES!$B$2:$B$23,0),0)=""),HLOOKUP(CJ$2+2,FIXTURES!$C$2:$NC$23,MATCH($C17,FIXTURES!$B$2:$B$23,0),0),IF(HLOOKUP(CJ$2+1,FIXTURES!$C$2:$NC$23,MATCH($C17,FIXTURES!$B$2:$B$23,0),0)="",HLOOKUP(CJ$2,FIXTURES!$C$2:$NC$23,MATCH($C17,FIXTURES!$B$2:$B$23,0),0),HLOOKUP(CJ$2+1,FIXTURES!$C$2:$NC$23,MATCH($C17,FIXTURES!$B$2:$B$23,0),0))))</f>
        <v/>
      </c>
      <c r="CK17" s="117" t="str">
        <f>IF(CK$1="SAT",IF(AND(HLOOKUP(CK$2,FIXTURES!$C$2:$NC$23,MATCH($C17,FIXTURES!$B$2:$B$23,0),0)="",HLOOKUP(CK$2+1,FIXTURES!$C$2:$NC$23,MATCH($C17,FIXTURES!$B$2:$B$23,0),0)="",HLOOKUP(CK$2+2,FIXTURES!$C$2:$NC$23,MATCH($C17,FIXTURES!$B$2:$B$23,0),0)=""),HLOOKUP(CK$2-1,FIXTURES!$C$2:$NC$23,MATCH($C17,FIXTURES!$B$2:$B$23,0),0),IF(AND(HLOOKUP(CK$2,FIXTURES!$C$2:$NC$23,MATCH($C17,FIXTURES!$B$2:$B$23,0),0)="",HLOOKUP(CK$2+1,FIXTURES!$C$2:$NC$23,MATCH($C17,FIXTURES!$B$2:$B$23,0),0)=""),HLOOKUP(CK$2+2,FIXTURES!$C$2:$NC$23,MATCH($C17,FIXTURES!$B$2:$B$23,0),0),IF(HLOOKUP(CK$2+1,FIXTURES!$C$2:$NC$23,MATCH($C17,FIXTURES!$B$2:$B$23,0),0)="",HLOOKUP(CK$2,FIXTURES!$C$2:$NC$23,MATCH($C17,FIXTURES!$B$2:$B$23,0),0),HLOOKUP(CK$2+1,FIXTURES!$C$2:$NC$23,MATCH($C17,FIXTURES!$B$2:$B$23,0),0)))),IF(AND(HLOOKUP(CK$2,FIXTURES!$C$2:$NC$23,MATCH($C17,FIXTURES!$B$2:$B$23,0),0)="",HLOOKUP(CK$2+1,FIXTURES!$C$2:$NC$23,MATCH($C17,FIXTURES!$B$2:$B$23,0),0)=""),HLOOKUP(CK$2+2,FIXTURES!$C$2:$NC$23,MATCH($C17,FIXTURES!$B$2:$B$23,0),0),IF(HLOOKUP(CK$2+1,FIXTURES!$C$2:$NC$23,MATCH($C17,FIXTURES!$B$2:$B$23,0),0)="",HLOOKUP(CK$2,FIXTURES!$C$2:$NC$23,MATCH($C17,FIXTURES!$B$2:$B$23,0),0),HLOOKUP(CK$2+1,FIXTURES!$C$2:$NC$23,MATCH($C17,FIXTURES!$B$2:$B$23,0),0))))</f>
        <v>sou</v>
      </c>
      <c r="CL17" s="117" t="str">
        <f>IF(CL$1="SAT",IF(AND(HLOOKUP(CL$2,FIXTURES!$C$2:$NC$23,MATCH($C17,FIXTURES!$B$2:$B$23,0),0)="",HLOOKUP(CL$2+1,FIXTURES!$C$2:$NC$23,MATCH($C17,FIXTURES!$B$2:$B$23,0),0)="",HLOOKUP(CL$2+2,FIXTURES!$C$2:$NC$23,MATCH($C17,FIXTURES!$B$2:$B$23,0),0)=""),HLOOKUP(CL$2-1,FIXTURES!$C$2:$NC$23,MATCH($C17,FIXTURES!$B$2:$B$23,0),0),IF(AND(HLOOKUP(CL$2,FIXTURES!$C$2:$NC$23,MATCH($C17,FIXTURES!$B$2:$B$23,0),0)="",HLOOKUP(CL$2+1,FIXTURES!$C$2:$NC$23,MATCH($C17,FIXTURES!$B$2:$B$23,0),0)=""),HLOOKUP(CL$2+2,FIXTURES!$C$2:$NC$23,MATCH($C17,FIXTURES!$B$2:$B$23,0),0),IF(HLOOKUP(CL$2+1,FIXTURES!$C$2:$NC$23,MATCH($C17,FIXTURES!$B$2:$B$23,0),0)="",HLOOKUP(CL$2,FIXTURES!$C$2:$NC$23,MATCH($C17,FIXTURES!$B$2:$B$23,0),0),HLOOKUP(CL$2+1,FIXTURES!$C$2:$NC$23,MATCH($C17,FIXTURES!$B$2:$B$23,0),0)))),IF(AND(HLOOKUP(CL$2,FIXTURES!$C$2:$NC$23,MATCH($C17,FIXTURES!$B$2:$B$23,0),0)="",HLOOKUP(CL$2+1,FIXTURES!$C$2:$NC$23,MATCH($C17,FIXTURES!$B$2:$B$23,0),0)=""),HLOOKUP(CL$2+2,FIXTURES!$C$2:$NC$23,MATCH($C17,FIXTURES!$B$2:$B$23,0),0),IF(HLOOKUP(CL$2+1,FIXTURES!$C$2:$NC$23,MATCH($C17,FIXTURES!$B$2:$B$23,0),0)="",HLOOKUP(CL$2,FIXTURES!$C$2:$NC$23,MATCH($C17,FIXTURES!$B$2:$B$23,0),0),HLOOKUP(CL$2+1,FIXTURES!$C$2:$NC$23,MATCH($C17,FIXTURES!$B$2:$B$23,0),0))))</f>
        <v/>
      </c>
      <c r="CM17" s="117" t="str">
        <f>IF(CM$1="SAT",IF(AND(HLOOKUP(CM$2,FIXTURES!$C$2:$NC$23,MATCH($C17,FIXTURES!$B$2:$B$23,0),0)="",HLOOKUP(CM$2+1,FIXTURES!$C$2:$NC$23,MATCH($C17,FIXTURES!$B$2:$B$23,0),0)="",HLOOKUP(CM$2+2,FIXTURES!$C$2:$NC$23,MATCH($C17,FIXTURES!$B$2:$B$23,0),0)=""),HLOOKUP(CM$2-1,FIXTURES!$C$2:$NC$23,MATCH($C17,FIXTURES!$B$2:$B$23,0),0),IF(AND(HLOOKUP(CM$2,FIXTURES!$C$2:$NC$23,MATCH($C17,FIXTURES!$B$2:$B$23,0),0)="",HLOOKUP(CM$2+1,FIXTURES!$C$2:$NC$23,MATCH($C17,FIXTURES!$B$2:$B$23,0),0)=""),HLOOKUP(CM$2+2,FIXTURES!$C$2:$NC$23,MATCH($C17,FIXTURES!$B$2:$B$23,0),0),IF(HLOOKUP(CM$2+1,FIXTURES!$C$2:$NC$23,MATCH($C17,FIXTURES!$B$2:$B$23,0),0)="",HLOOKUP(CM$2,FIXTURES!$C$2:$NC$23,MATCH($C17,FIXTURES!$B$2:$B$23,0),0),HLOOKUP(CM$2+1,FIXTURES!$C$2:$NC$23,MATCH($C17,FIXTURES!$B$2:$B$23,0),0)))),IF(AND(HLOOKUP(CM$2,FIXTURES!$C$2:$NC$23,MATCH($C17,FIXTURES!$B$2:$B$23,0),0)="",HLOOKUP(CM$2+1,FIXTURES!$C$2:$NC$23,MATCH($C17,FIXTURES!$B$2:$B$23,0),0)=""),HLOOKUP(CM$2+2,FIXTURES!$C$2:$NC$23,MATCH($C17,FIXTURES!$B$2:$B$23,0),0),IF(HLOOKUP(CM$2+1,FIXTURES!$C$2:$NC$23,MATCH($C17,FIXTURES!$B$2:$B$23,0),0)="",HLOOKUP(CM$2,FIXTURES!$C$2:$NC$23,MATCH($C17,FIXTURES!$B$2:$B$23,0),0),HLOOKUP(CM$2+1,FIXTURES!$C$2:$NC$23,MATCH($C17,FIXTURES!$B$2:$B$23,0),0))))</f>
        <v/>
      </c>
      <c r="CN17" s="117" t="str">
        <f>IF(CN$1="SAT",IF(AND(HLOOKUP(CN$2,FIXTURES!$C$2:$NC$23,MATCH($C17,FIXTURES!$B$2:$B$23,0),0)="",HLOOKUP(CN$2+1,FIXTURES!$C$2:$NC$23,MATCH($C17,FIXTURES!$B$2:$B$23,0),0)="",HLOOKUP(CN$2+2,FIXTURES!$C$2:$NC$23,MATCH($C17,FIXTURES!$B$2:$B$23,0),0)=""),HLOOKUP(CN$2-1,FIXTURES!$C$2:$NC$23,MATCH($C17,FIXTURES!$B$2:$B$23,0),0),IF(AND(HLOOKUP(CN$2,FIXTURES!$C$2:$NC$23,MATCH($C17,FIXTURES!$B$2:$B$23,0),0)="",HLOOKUP(CN$2+1,FIXTURES!$C$2:$NC$23,MATCH($C17,FIXTURES!$B$2:$B$23,0),0)=""),HLOOKUP(CN$2+2,FIXTURES!$C$2:$NC$23,MATCH($C17,FIXTURES!$B$2:$B$23,0),0),IF(HLOOKUP(CN$2+1,FIXTURES!$C$2:$NC$23,MATCH($C17,FIXTURES!$B$2:$B$23,0),0)="",HLOOKUP(CN$2,FIXTURES!$C$2:$NC$23,MATCH($C17,FIXTURES!$B$2:$B$23,0),0),HLOOKUP(CN$2+1,FIXTURES!$C$2:$NC$23,MATCH($C17,FIXTURES!$B$2:$B$23,0),0)))),IF(AND(HLOOKUP(CN$2,FIXTURES!$C$2:$NC$23,MATCH($C17,FIXTURES!$B$2:$B$23,0),0)="",HLOOKUP(CN$2+1,FIXTURES!$C$2:$NC$23,MATCH($C17,FIXTURES!$B$2:$B$23,0),0)=""),HLOOKUP(CN$2+2,FIXTURES!$C$2:$NC$23,MATCH($C17,FIXTURES!$B$2:$B$23,0),0),IF(HLOOKUP(CN$2+1,FIXTURES!$C$2:$NC$23,MATCH($C17,FIXTURES!$B$2:$B$23,0),0)="",HLOOKUP(CN$2,FIXTURES!$C$2:$NC$23,MATCH($C17,FIXTURES!$B$2:$B$23,0),0),HLOOKUP(CN$2+1,FIXTURES!$C$2:$NC$23,MATCH($C17,FIXTURES!$B$2:$B$23,0),0))))</f>
        <v/>
      </c>
      <c r="CO17" s="117" t="str">
        <f>IF(CO$1="SAT",IF(AND(HLOOKUP(CO$2,FIXTURES!$C$2:$NC$23,MATCH($C17,FIXTURES!$B$2:$B$23,0),0)="",HLOOKUP(CO$2+1,FIXTURES!$C$2:$NC$23,MATCH($C17,FIXTURES!$B$2:$B$23,0),0)="",HLOOKUP(CO$2+2,FIXTURES!$C$2:$NC$23,MATCH($C17,FIXTURES!$B$2:$B$23,0),0)=""),HLOOKUP(CO$2-1,FIXTURES!$C$2:$NC$23,MATCH($C17,FIXTURES!$B$2:$B$23,0),0),IF(AND(HLOOKUP(CO$2,FIXTURES!$C$2:$NC$23,MATCH($C17,FIXTURES!$B$2:$B$23,0),0)="",HLOOKUP(CO$2+1,FIXTURES!$C$2:$NC$23,MATCH($C17,FIXTURES!$B$2:$B$23,0),0)=""),HLOOKUP(CO$2+2,FIXTURES!$C$2:$NC$23,MATCH($C17,FIXTURES!$B$2:$B$23,0),0),IF(HLOOKUP(CO$2+1,FIXTURES!$C$2:$NC$23,MATCH($C17,FIXTURES!$B$2:$B$23,0),0)="",HLOOKUP(CO$2,FIXTURES!$C$2:$NC$23,MATCH($C17,FIXTURES!$B$2:$B$23,0),0),HLOOKUP(CO$2+1,FIXTURES!$C$2:$NC$23,MATCH($C17,FIXTURES!$B$2:$B$23,0),0)))),IF(AND(HLOOKUP(CO$2,FIXTURES!$C$2:$NC$23,MATCH($C17,FIXTURES!$B$2:$B$23,0),0)="",HLOOKUP(CO$2+1,FIXTURES!$C$2:$NC$23,MATCH($C17,FIXTURES!$B$2:$B$23,0),0)=""),HLOOKUP(CO$2+2,FIXTURES!$C$2:$NC$23,MATCH($C17,FIXTURES!$B$2:$B$23,0),0),IF(HLOOKUP(CO$2+1,FIXTURES!$C$2:$NC$23,MATCH($C17,FIXTURES!$B$2:$B$23,0),0)="",HLOOKUP(CO$2,FIXTURES!$C$2:$NC$23,MATCH($C17,FIXTURES!$B$2:$B$23,0),0),HLOOKUP(CO$2+1,FIXTURES!$C$2:$NC$23,MATCH($C17,FIXTURES!$B$2:$B$23,0),0))))</f>
        <v/>
      </c>
      <c r="CP17" s="117" t="str">
        <f>IF(CP$1="SAT",IF(AND(HLOOKUP(CP$2,FIXTURES!$C$2:$NC$23,MATCH($C17,FIXTURES!$B$2:$B$23,0),0)="",HLOOKUP(CP$2+1,FIXTURES!$C$2:$NC$23,MATCH($C17,FIXTURES!$B$2:$B$23,0),0)="",HLOOKUP(CP$2+2,FIXTURES!$C$2:$NC$23,MATCH($C17,FIXTURES!$B$2:$B$23,0),0)=""),HLOOKUP(CP$2-1,FIXTURES!$C$2:$NC$23,MATCH($C17,FIXTURES!$B$2:$B$23,0),0),IF(AND(HLOOKUP(CP$2,FIXTURES!$C$2:$NC$23,MATCH($C17,FIXTURES!$B$2:$B$23,0),0)="",HLOOKUP(CP$2+1,FIXTURES!$C$2:$NC$23,MATCH($C17,FIXTURES!$B$2:$B$23,0),0)=""),HLOOKUP(CP$2+2,FIXTURES!$C$2:$NC$23,MATCH($C17,FIXTURES!$B$2:$B$23,0),0),IF(HLOOKUP(CP$2+1,FIXTURES!$C$2:$NC$23,MATCH($C17,FIXTURES!$B$2:$B$23,0),0)="",HLOOKUP(CP$2,FIXTURES!$C$2:$NC$23,MATCH($C17,FIXTURES!$B$2:$B$23,0),0),HLOOKUP(CP$2+1,FIXTURES!$C$2:$NC$23,MATCH($C17,FIXTURES!$B$2:$B$23,0),0)))),IF(AND(HLOOKUP(CP$2,FIXTURES!$C$2:$NC$23,MATCH($C17,FIXTURES!$B$2:$B$23,0),0)="",HLOOKUP(CP$2+1,FIXTURES!$C$2:$NC$23,MATCH($C17,FIXTURES!$B$2:$B$23,0),0)=""),HLOOKUP(CP$2+2,FIXTURES!$C$2:$NC$23,MATCH($C17,FIXTURES!$B$2:$B$23,0),0),IF(HLOOKUP(CP$2+1,FIXTURES!$C$2:$NC$23,MATCH($C17,FIXTURES!$B$2:$B$23,0),0)="",HLOOKUP(CP$2,FIXTURES!$C$2:$NC$23,MATCH($C17,FIXTURES!$B$2:$B$23,0),0),HLOOKUP(CP$2+1,FIXTURES!$C$2:$NC$23,MATCH($C17,FIXTURES!$B$2:$B$23,0),0))))</f>
        <v/>
      </c>
      <c r="CQ17" s="117" t="str">
        <f>IF(CQ$1="SAT",IF(AND(HLOOKUP(CQ$2,FIXTURES!$C$2:$NC$23,MATCH($C17,FIXTURES!$B$2:$B$23,0),0)="",HLOOKUP(CQ$2+1,FIXTURES!$C$2:$NC$23,MATCH($C17,FIXTURES!$B$2:$B$23,0),0)="",HLOOKUP(CQ$2+2,FIXTURES!$C$2:$NC$23,MATCH($C17,FIXTURES!$B$2:$B$23,0),0)=""),HLOOKUP(CQ$2-1,FIXTURES!$C$2:$NC$23,MATCH($C17,FIXTURES!$B$2:$B$23,0),0),IF(AND(HLOOKUP(CQ$2,FIXTURES!$C$2:$NC$23,MATCH($C17,FIXTURES!$B$2:$B$23,0),0)="",HLOOKUP(CQ$2+1,FIXTURES!$C$2:$NC$23,MATCH($C17,FIXTURES!$B$2:$B$23,0),0)=""),HLOOKUP(CQ$2+2,FIXTURES!$C$2:$NC$23,MATCH($C17,FIXTURES!$B$2:$B$23,0),0),IF(HLOOKUP(CQ$2+1,FIXTURES!$C$2:$NC$23,MATCH($C17,FIXTURES!$B$2:$B$23,0),0)="",HLOOKUP(CQ$2,FIXTURES!$C$2:$NC$23,MATCH($C17,FIXTURES!$B$2:$B$23,0),0),HLOOKUP(CQ$2+1,FIXTURES!$C$2:$NC$23,MATCH($C17,FIXTURES!$B$2:$B$23,0),0)))),IF(AND(HLOOKUP(CQ$2,FIXTURES!$C$2:$NC$23,MATCH($C17,FIXTURES!$B$2:$B$23,0),0)="",HLOOKUP(CQ$2+1,FIXTURES!$C$2:$NC$23,MATCH($C17,FIXTURES!$B$2:$B$23,0),0)=""),HLOOKUP(CQ$2+2,FIXTURES!$C$2:$NC$23,MATCH($C17,FIXTURES!$B$2:$B$23,0),0),IF(HLOOKUP(CQ$2+1,FIXTURES!$C$2:$NC$23,MATCH($C17,FIXTURES!$B$2:$B$23,0),0)="",HLOOKUP(CQ$2,FIXTURES!$C$2:$NC$23,MATCH($C17,FIXTURES!$B$2:$B$23,0),0),HLOOKUP(CQ$2+1,FIXTURES!$C$2:$NC$23,MATCH($C17,FIXTURES!$B$2:$B$23,0),0))))</f>
        <v/>
      </c>
      <c r="CR17" s="117" t="str">
        <f>IF(CR$1="SAT",IF(AND(HLOOKUP(CR$2,FIXTURES!$C$2:$NC$23,MATCH($C17,FIXTURES!$B$2:$B$23,0),0)="",HLOOKUP(CR$2+1,FIXTURES!$C$2:$NC$23,MATCH($C17,FIXTURES!$B$2:$B$23,0),0)="",HLOOKUP(CR$2+2,FIXTURES!$C$2:$NC$23,MATCH($C17,FIXTURES!$B$2:$B$23,0),0)=""),HLOOKUP(CR$2-1,FIXTURES!$C$2:$NC$23,MATCH($C17,FIXTURES!$B$2:$B$23,0),0),IF(AND(HLOOKUP(CR$2,FIXTURES!$C$2:$NC$23,MATCH($C17,FIXTURES!$B$2:$B$23,0),0)="",HLOOKUP(CR$2+1,FIXTURES!$C$2:$NC$23,MATCH($C17,FIXTURES!$B$2:$B$23,0),0)=""),HLOOKUP(CR$2+2,FIXTURES!$C$2:$NC$23,MATCH($C17,FIXTURES!$B$2:$B$23,0),0),IF(HLOOKUP(CR$2+1,FIXTURES!$C$2:$NC$23,MATCH($C17,FIXTURES!$B$2:$B$23,0),0)="",HLOOKUP(CR$2,FIXTURES!$C$2:$NC$23,MATCH($C17,FIXTURES!$B$2:$B$23,0),0),HLOOKUP(CR$2+1,FIXTURES!$C$2:$NC$23,MATCH($C17,FIXTURES!$B$2:$B$23,0),0)))),IF(AND(HLOOKUP(CR$2,FIXTURES!$C$2:$NC$23,MATCH($C17,FIXTURES!$B$2:$B$23,0),0)="",HLOOKUP(CR$2+1,FIXTURES!$C$2:$NC$23,MATCH($C17,FIXTURES!$B$2:$B$23,0),0)=""),HLOOKUP(CR$2+2,FIXTURES!$C$2:$NC$23,MATCH($C17,FIXTURES!$B$2:$B$23,0),0),IF(HLOOKUP(CR$2+1,FIXTURES!$C$2:$NC$23,MATCH($C17,FIXTURES!$B$2:$B$23,0),0)="",HLOOKUP(CR$2,FIXTURES!$C$2:$NC$23,MATCH($C17,FIXTURES!$B$2:$B$23,0),0),HLOOKUP(CR$2+1,FIXTURES!$C$2:$NC$23,MATCH($C17,FIXTURES!$B$2:$B$23,0),0))))</f>
        <v/>
      </c>
      <c r="CS17" s="117" t="str">
        <f>IF(CS$1="SAT",IF(AND(HLOOKUP(CS$2,FIXTURES!$C$2:$NC$23,MATCH($C17,FIXTURES!$B$2:$B$23,0),0)="",HLOOKUP(CS$2+1,FIXTURES!$C$2:$NC$23,MATCH($C17,FIXTURES!$B$2:$B$23,0),0)="",HLOOKUP(CS$2+2,FIXTURES!$C$2:$NC$23,MATCH($C17,FIXTURES!$B$2:$B$23,0),0)=""),HLOOKUP(CS$2-1,FIXTURES!$C$2:$NC$23,MATCH($C17,FIXTURES!$B$2:$B$23,0),0),IF(AND(HLOOKUP(CS$2,FIXTURES!$C$2:$NC$23,MATCH($C17,FIXTURES!$B$2:$B$23,0),0)="",HLOOKUP(CS$2+1,FIXTURES!$C$2:$NC$23,MATCH($C17,FIXTURES!$B$2:$B$23,0),0)=""),HLOOKUP(CS$2+2,FIXTURES!$C$2:$NC$23,MATCH($C17,FIXTURES!$B$2:$B$23,0),0),IF(HLOOKUP(CS$2+1,FIXTURES!$C$2:$NC$23,MATCH($C17,FIXTURES!$B$2:$B$23,0),0)="",HLOOKUP(CS$2,FIXTURES!$C$2:$NC$23,MATCH($C17,FIXTURES!$B$2:$B$23,0),0),HLOOKUP(CS$2+1,FIXTURES!$C$2:$NC$23,MATCH($C17,FIXTURES!$B$2:$B$23,0),0)))),IF(AND(HLOOKUP(CS$2,FIXTURES!$C$2:$NC$23,MATCH($C17,FIXTURES!$B$2:$B$23,0),0)="",HLOOKUP(CS$2+1,FIXTURES!$C$2:$NC$23,MATCH($C17,FIXTURES!$B$2:$B$23,0),0)=""),HLOOKUP(CS$2+2,FIXTURES!$C$2:$NC$23,MATCH($C17,FIXTURES!$B$2:$B$23,0),0),IF(HLOOKUP(CS$2+1,FIXTURES!$C$2:$NC$23,MATCH($C17,FIXTURES!$B$2:$B$23,0),0)="",HLOOKUP(CS$2,FIXTURES!$C$2:$NC$23,MATCH($C17,FIXTURES!$B$2:$B$23,0),0),HLOOKUP(CS$2+1,FIXTURES!$C$2:$NC$23,MATCH($C17,FIXTURES!$B$2:$B$23,0),0))))</f>
        <v/>
      </c>
      <c r="CT17" s="117" t="str">
        <f>IF(CT$1="SAT",IF(AND(HLOOKUP(CT$2,FIXTURES!$C$2:$NC$23,MATCH($C17,FIXTURES!$B$2:$B$23,0),0)="",HLOOKUP(CT$2+1,FIXTURES!$C$2:$NC$23,MATCH($C17,FIXTURES!$B$2:$B$23,0),0)="",HLOOKUP(CT$2+2,FIXTURES!$C$2:$NC$23,MATCH($C17,FIXTURES!$B$2:$B$23,0),0)=""),HLOOKUP(CT$2-1,FIXTURES!$C$2:$NC$23,MATCH($C17,FIXTURES!$B$2:$B$23,0),0),IF(AND(HLOOKUP(CT$2,FIXTURES!$C$2:$NC$23,MATCH($C17,FIXTURES!$B$2:$B$23,0),0)="",HLOOKUP(CT$2+1,FIXTURES!$C$2:$NC$23,MATCH($C17,FIXTURES!$B$2:$B$23,0),0)=""),HLOOKUP(CT$2+2,FIXTURES!$C$2:$NC$23,MATCH($C17,FIXTURES!$B$2:$B$23,0),0),IF(HLOOKUP(CT$2+1,FIXTURES!$C$2:$NC$23,MATCH($C17,FIXTURES!$B$2:$B$23,0),0)="",HLOOKUP(CT$2,FIXTURES!$C$2:$NC$23,MATCH($C17,FIXTURES!$B$2:$B$23,0),0),HLOOKUP(CT$2+1,FIXTURES!$C$2:$NC$23,MATCH($C17,FIXTURES!$B$2:$B$23,0),0)))),IF(AND(HLOOKUP(CT$2,FIXTURES!$C$2:$NC$23,MATCH($C17,FIXTURES!$B$2:$B$23,0),0)="",HLOOKUP(CT$2+1,FIXTURES!$C$2:$NC$23,MATCH($C17,FIXTURES!$B$2:$B$23,0),0)=""),HLOOKUP(CT$2+2,FIXTURES!$C$2:$NC$23,MATCH($C17,FIXTURES!$B$2:$B$23,0),0),IF(HLOOKUP(CT$2+1,FIXTURES!$C$2:$NC$23,MATCH($C17,FIXTURES!$B$2:$B$23,0),0)="",HLOOKUP(CT$2,FIXTURES!$C$2:$NC$23,MATCH($C17,FIXTURES!$B$2:$B$23,0),0),HLOOKUP(CT$2+1,FIXTURES!$C$2:$NC$23,MATCH($C17,FIXTURES!$B$2:$B$23,0),0))))</f>
        <v/>
      </c>
      <c r="CU17" s="117" t="str">
        <f>IF(CU$1="SAT",IF(AND(HLOOKUP(CU$2,FIXTURES!$C$2:$NC$23,MATCH($C17,FIXTURES!$B$2:$B$23,0),0)="",HLOOKUP(CU$2+1,FIXTURES!$C$2:$NC$23,MATCH($C17,FIXTURES!$B$2:$B$23,0),0)="",HLOOKUP(CU$2+2,FIXTURES!$C$2:$NC$23,MATCH($C17,FIXTURES!$B$2:$B$23,0),0)=""),HLOOKUP(CU$2-1,FIXTURES!$C$2:$NC$23,MATCH($C17,FIXTURES!$B$2:$B$23,0),0),IF(AND(HLOOKUP(CU$2,FIXTURES!$C$2:$NC$23,MATCH($C17,FIXTURES!$B$2:$B$23,0),0)="",HLOOKUP(CU$2+1,FIXTURES!$C$2:$NC$23,MATCH($C17,FIXTURES!$B$2:$B$23,0),0)=""),HLOOKUP(CU$2+2,FIXTURES!$C$2:$NC$23,MATCH($C17,FIXTURES!$B$2:$B$23,0),0),IF(HLOOKUP(CU$2+1,FIXTURES!$C$2:$NC$23,MATCH($C17,FIXTURES!$B$2:$B$23,0),0)="",HLOOKUP(CU$2,FIXTURES!$C$2:$NC$23,MATCH($C17,FIXTURES!$B$2:$B$23,0),0),HLOOKUP(CU$2+1,FIXTURES!$C$2:$NC$23,MATCH($C17,FIXTURES!$B$2:$B$23,0),0)))),IF(AND(HLOOKUP(CU$2,FIXTURES!$C$2:$NC$23,MATCH($C17,FIXTURES!$B$2:$B$23,0),0)="",HLOOKUP(CU$2+1,FIXTURES!$C$2:$NC$23,MATCH($C17,FIXTURES!$B$2:$B$23,0),0)=""),HLOOKUP(CU$2+2,FIXTURES!$C$2:$NC$23,MATCH($C17,FIXTURES!$B$2:$B$23,0),0),IF(HLOOKUP(CU$2+1,FIXTURES!$C$2:$NC$23,MATCH($C17,FIXTURES!$B$2:$B$23,0),0)="",HLOOKUP(CU$2,FIXTURES!$C$2:$NC$23,MATCH($C17,FIXTURES!$B$2:$B$23,0),0),HLOOKUP(CU$2+1,FIXTURES!$C$2:$NC$23,MATCH($C17,FIXTURES!$B$2:$B$23,0),0))))</f>
        <v/>
      </c>
      <c r="CV17" s="117" t="str">
        <f>IF(CV$1="SAT",IF(AND(HLOOKUP(CV$2,FIXTURES!$C$2:$NC$23,MATCH($C17,FIXTURES!$B$2:$B$23,0),0)="",HLOOKUP(CV$2+1,FIXTURES!$C$2:$NC$23,MATCH($C17,FIXTURES!$B$2:$B$23,0),0)="",HLOOKUP(CV$2+2,FIXTURES!$C$2:$NC$23,MATCH($C17,FIXTURES!$B$2:$B$23,0),0)=""),HLOOKUP(CV$2-1,FIXTURES!$C$2:$NC$23,MATCH($C17,FIXTURES!$B$2:$B$23,0),0),IF(AND(HLOOKUP(CV$2,FIXTURES!$C$2:$NC$23,MATCH($C17,FIXTURES!$B$2:$B$23,0),0)="",HLOOKUP(CV$2+1,FIXTURES!$C$2:$NC$23,MATCH($C17,FIXTURES!$B$2:$B$23,0),0)=""),HLOOKUP(CV$2+2,FIXTURES!$C$2:$NC$23,MATCH($C17,FIXTURES!$B$2:$B$23,0),0),IF(HLOOKUP(CV$2+1,FIXTURES!$C$2:$NC$23,MATCH($C17,FIXTURES!$B$2:$B$23,0),0)="",HLOOKUP(CV$2,FIXTURES!$C$2:$NC$23,MATCH($C17,FIXTURES!$B$2:$B$23,0),0),HLOOKUP(CV$2+1,FIXTURES!$C$2:$NC$23,MATCH($C17,FIXTURES!$B$2:$B$23,0),0)))),IF(AND(HLOOKUP(CV$2,FIXTURES!$C$2:$NC$23,MATCH($C17,FIXTURES!$B$2:$B$23,0),0)="",HLOOKUP(CV$2+1,FIXTURES!$C$2:$NC$23,MATCH($C17,FIXTURES!$B$2:$B$23,0),0)=""),HLOOKUP(CV$2+2,FIXTURES!$C$2:$NC$23,MATCH($C17,FIXTURES!$B$2:$B$23,0),0),IF(HLOOKUP(CV$2+1,FIXTURES!$C$2:$NC$23,MATCH($C17,FIXTURES!$B$2:$B$23,0),0)="",HLOOKUP(CV$2,FIXTURES!$C$2:$NC$23,MATCH($C17,FIXTURES!$B$2:$B$23,0),0),HLOOKUP(CV$2+1,FIXTURES!$C$2:$NC$23,MATCH($C17,FIXTURES!$B$2:$B$23,0),0))))</f>
        <v/>
      </c>
      <c r="CW17" s="117" t="str">
        <f>IF(CW$1="SAT",IF(AND(HLOOKUP(CW$2,FIXTURES!$C$2:$NC$23,MATCH($C17,FIXTURES!$B$2:$B$23,0),0)="",HLOOKUP(CW$2+1,FIXTURES!$C$2:$NC$23,MATCH($C17,FIXTURES!$B$2:$B$23,0),0)="",HLOOKUP(CW$2+2,FIXTURES!$C$2:$NC$23,MATCH($C17,FIXTURES!$B$2:$B$23,0),0)=""),HLOOKUP(CW$2-1,FIXTURES!$C$2:$NC$23,MATCH($C17,FIXTURES!$B$2:$B$23,0),0),IF(AND(HLOOKUP(CW$2,FIXTURES!$C$2:$NC$23,MATCH($C17,FIXTURES!$B$2:$B$23,0),0)="",HLOOKUP(CW$2+1,FIXTURES!$C$2:$NC$23,MATCH($C17,FIXTURES!$B$2:$B$23,0),0)=""),HLOOKUP(CW$2+2,FIXTURES!$C$2:$NC$23,MATCH($C17,FIXTURES!$B$2:$B$23,0),0),IF(HLOOKUP(CW$2+1,FIXTURES!$C$2:$NC$23,MATCH($C17,FIXTURES!$B$2:$B$23,0),0)="",HLOOKUP(CW$2,FIXTURES!$C$2:$NC$23,MATCH($C17,FIXTURES!$B$2:$B$23,0),0),HLOOKUP(CW$2+1,FIXTURES!$C$2:$NC$23,MATCH($C17,FIXTURES!$B$2:$B$23,0),0)))),IF(AND(HLOOKUP(CW$2,FIXTURES!$C$2:$NC$23,MATCH($C17,FIXTURES!$B$2:$B$23,0),0)="",HLOOKUP(CW$2+1,FIXTURES!$C$2:$NC$23,MATCH($C17,FIXTURES!$B$2:$B$23,0),0)=""),HLOOKUP(CW$2+2,FIXTURES!$C$2:$NC$23,MATCH($C17,FIXTURES!$B$2:$B$23,0),0),IF(HLOOKUP(CW$2+1,FIXTURES!$C$2:$NC$23,MATCH($C17,FIXTURES!$B$2:$B$23,0),0)="",HLOOKUP(CW$2,FIXTURES!$C$2:$NC$23,MATCH($C17,FIXTURES!$B$2:$B$23,0),0),HLOOKUP(CW$2+1,FIXTURES!$C$2:$NC$23,MATCH($C17,FIXTURES!$B$2:$B$23,0),0))))</f>
        <v/>
      </c>
      <c r="CX17" s="117" t="str">
        <f>IF(CX$1="SAT",IF(AND(HLOOKUP(CX$2,FIXTURES!$C$2:$NC$23,MATCH($C17,FIXTURES!$B$2:$B$23,0),0)="",HLOOKUP(CX$2+1,FIXTURES!$C$2:$NC$23,MATCH($C17,FIXTURES!$B$2:$B$23,0),0)="",HLOOKUP(CX$2+2,FIXTURES!$C$2:$NC$23,MATCH($C17,FIXTURES!$B$2:$B$23,0),0)=""),HLOOKUP(CX$2-1,FIXTURES!$C$2:$NC$23,MATCH($C17,FIXTURES!$B$2:$B$23,0),0),IF(AND(HLOOKUP(CX$2,FIXTURES!$C$2:$NC$23,MATCH($C17,FIXTURES!$B$2:$B$23,0),0)="",HLOOKUP(CX$2+1,FIXTURES!$C$2:$NC$23,MATCH($C17,FIXTURES!$B$2:$B$23,0),0)=""),HLOOKUP(CX$2+2,FIXTURES!$C$2:$NC$23,MATCH($C17,FIXTURES!$B$2:$B$23,0),0),IF(HLOOKUP(CX$2+1,FIXTURES!$C$2:$NC$23,MATCH($C17,FIXTURES!$B$2:$B$23,0),0)="",HLOOKUP(CX$2,FIXTURES!$C$2:$NC$23,MATCH($C17,FIXTURES!$B$2:$B$23,0),0),HLOOKUP(CX$2+1,FIXTURES!$C$2:$NC$23,MATCH($C17,FIXTURES!$B$2:$B$23,0),0)))),IF(AND(HLOOKUP(CX$2,FIXTURES!$C$2:$NC$23,MATCH($C17,FIXTURES!$B$2:$B$23,0),0)="",HLOOKUP(CX$2+1,FIXTURES!$C$2:$NC$23,MATCH($C17,FIXTURES!$B$2:$B$23,0),0)=""),HLOOKUP(CX$2+2,FIXTURES!$C$2:$NC$23,MATCH($C17,FIXTURES!$B$2:$B$23,0),0),IF(HLOOKUP(CX$2+1,FIXTURES!$C$2:$NC$23,MATCH($C17,FIXTURES!$B$2:$B$23,0),0)="",HLOOKUP(CX$2,FIXTURES!$C$2:$NC$23,MATCH($C17,FIXTURES!$B$2:$B$23,0),0),HLOOKUP(CX$2+1,FIXTURES!$C$2:$NC$23,MATCH($C17,FIXTURES!$B$2:$B$23,0),0))))</f>
        <v/>
      </c>
      <c r="CY17" s="117" t="str">
        <f>IF(CY$1="SAT",IF(AND(HLOOKUP(CY$2,FIXTURES!$C$2:$NC$23,MATCH($C17,FIXTURES!$B$2:$B$23,0),0)="",HLOOKUP(CY$2+1,FIXTURES!$C$2:$NC$23,MATCH($C17,FIXTURES!$B$2:$B$23,0),0)="",HLOOKUP(CY$2+2,FIXTURES!$C$2:$NC$23,MATCH($C17,FIXTURES!$B$2:$B$23,0),0)=""),HLOOKUP(CY$2-1,FIXTURES!$C$2:$NC$23,MATCH($C17,FIXTURES!$B$2:$B$23,0),0),IF(AND(HLOOKUP(CY$2,FIXTURES!$C$2:$NC$23,MATCH($C17,FIXTURES!$B$2:$B$23,0),0)="",HLOOKUP(CY$2+1,FIXTURES!$C$2:$NC$23,MATCH($C17,FIXTURES!$B$2:$B$23,0),0)=""),HLOOKUP(CY$2+2,FIXTURES!$C$2:$NC$23,MATCH($C17,FIXTURES!$B$2:$B$23,0),0),IF(HLOOKUP(CY$2+1,FIXTURES!$C$2:$NC$23,MATCH($C17,FIXTURES!$B$2:$B$23,0),0)="",HLOOKUP(CY$2,FIXTURES!$C$2:$NC$23,MATCH($C17,FIXTURES!$B$2:$B$23,0),0),HLOOKUP(CY$2+1,FIXTURES!$C$2:$NC$23,MATCH($C17,FIXTURES!$B$2:$B$23,0),0)))),IF(AND(HLOOKUP(CY$2,FIXTURES!$C$2:$NC$23,MATCH($C17,FIXTURES!$B$2:$B$23,0),0)="",HLOOKUP(CY$2+1,FIXTURES!$C$2:$NC$23,MATCH($C17,FIXTURES!$B$2:$B$23,0),0)=""),HLOOKUP(CY$2+2,FIXTURES!$C$2:$NC$23,MATCH($C17,FIXTURES!$B$2:$B$23,0),0),IF(HLOOKUP(CY$2+1,FIXTURES!$C$2:$NC$23,MATCH($C17,FIXTURES!$B$2:$B$23,0),0)="",HLOOKUP(CY$2,FIXTURES!$C$2:$NC$23,MATCH($C17,FIXTURES!$B$2:$B$23,0),0),HLOOKUP(CY$2+1,FIXTURES!$C$2:$NC$23,MATCH($C17,FIXTURES!$B$2:$B$23,0),0))))</f>
        <v/>
      </c>
      <c r="CZ17" s="117" t="str">
        <f>IF(CZ$1="SAT",IF(AND(HLOOKUP(CZ$2,FIXTURES!$C$2:$NC$23,MATCH($C17,FIXTURES!$B$2:$B$23,0),0)="",HLOOKUP(CZ$2+1,FIXTURES!$C$2:$NC$23,MATCH($C17,FIXTURES!$B$2:$B$23,0),0)="",HLOOKUP(CZ$2+2,FIXTURES!$C$2:$NC$23,MATCH($C17,FIXTURES!$B$2:$B$23,0),0)=""),HLOOKUP(CZ$2-1,FIXTURES!$C$2:$NC$23,MATCH($C17,FIXTURES!$B$2:$B$23,0),0),IF(AND(HLOOKUP(CZ$2,FIXTURES!$C$2:$NC$23,MATCH($C17,FIXTURES!$B$2:$B$23,0),0)="",HLOOKUP(CZ$2+1,FIXTURES!$C$2:$NC$23,MATCH($C17,FIXTURES!$B$2:$B$23,0),0)=""),HLOOKUP(CZ$2+2,FIXTURES!$C$2:$NC$23,MATCH($C17,FIXTURES!$B$2:$B$23,0),0),IF(HLOOKUP(CZ$2+1,FIXTURES!$C$2:$NC$23,MATCH($C17,FIXTURES!$B$2:$B$23,0),0)="",HLOOKUP(CZ$2,FIXTURES!$C$2:$NC$23,MATCH($C17,FIXTURES!$B$2:$B$23,0),0),HLOOKUP(CZ$2+1,FIXTURES!$C$2:$NC$23,MATCH($C17,FIXTURES!$B$2:$B$23,0),0)))),IF(AND(HLOOKUP(CZ$2,FIXTURES!$C$2:$NC$23,MATCH($C17,FIXTURES!$B$2:$B$23,0),0)="",HLOOKUP(CZ$2+1,FIXTURES!$C$2:$NC$23,MATCH($C17,FIXTURES!$B$2:$B$23,0),0)=""),HLOOKUP(CZ$2+2,FIXTURES!$C$2:$NC$23,MATCH($C17,FIXTURES!$B$2:$B$23,0),0),IF(HLOOKUP(CZ$2+1,FIXTURES!$C$2:$NC$23,MATCH($C17,FIXTURES!$B$2:$B$23,0),0)="",HLOOKUP(CZ$2,FIXTURES!$C$2:$NC$23,MATCH($C17,FIXTURES!$B$2:$B$23,0),0),HLOOKUP(CZ$2+1,FIXTURES!$C$2:$NC$23,MATCH($C17,FIXTURES!$B$2:$B$23,0),0))))</f>
        <v/>
      </c>
      <c r="DA17" s="117" t="str">
        <f>IF(DA$1="SAT",IF(AND(HLOOKUP(DA$2,FIXTURES!$C$2:$NC$23,MATCH($C17,FIXTURES!$B$2:$B$23,0),0)="",HLOOKUP(DA$2+1,FIXTURES!$C$2:$NC$23,MATCH($C17,FIXTURES!$B$2:$B$23,0),0)="",HLOOKUP(DA$2+2,FIXTURES!$C$2:$NC$23,MATCH($C17,FIXTURES!$B$2:$B$23,0),0)=""),HLOOKUP(DA$2-1,FIXTURES!$C$2:$NC$23,MATCH($C17,FIXTURES!$B$2:$B$23,0),0),IF(AND(HLOOKUP(DA$2,FIXTURES!$C$2:$NC$23,MATCH($C17,FIXTURES!$B$2:$B$23,0),0)="",HLOOKUP(DA$2+1,FIXTURES!$C$2:$NC$23,MATCH($C17,FIXTURES!$B$2:$B$23,0),0)=""),HLOOKUP(DA$2+2,FIXTURES!$C$2:$NC$23,MATCH($C17,FIXTURES!$B$2:$B$23,0),0),IF(HLOOKUP(DA$2+1,FIXTURES!$C$2:$NC$23,MATCH($C17,FIXTURES!$B$2:$B$23,0),0)="",HLOOKUP(DA$2,FIXTURES!$C$2:$NC$23,MATCH($C17,FIXTURES!$B$2:$B$23,0),0),HLOOKUP(DA$2+1,FIXTURES!$C$2:$NC$23,MATCH($C17,FIXTURES!$B$2:$B$23,0),0)))),IF(AND(HLOOKUP(DA$2,FIXTURES!$C$2:$NC$23,MATCH($C17,FIXTURES!$B$2:$B$23,0),0)="",HLOOKUP(DA$2+1,FIXTURES!$C$2:$NC$23,MATCH($C17,FIXTURES!$B$2:$B$23,0),0)=""),HLOOKUP(DA$2+2,FIXTURES!$C$2:$NC$23,MATCH($C17,FIXTURES!$B$2:$B$23,0),0),IF(HLOOKUP(DA$2+1,FIXTURES!$C$2:$NC$23,MATCH($C17,FIXTURES!$B$2:$B$23,0),0)="",HLOOKUP(DA$2,FIXTURES!$C$2:$NC$23,MATCH($C17,FIXTURES!$B$2:$B$23,0),0),HLOOKUP(DA$2+1,FIXTURES!$C$2:$NC$23,MATCH($C17,FIXTURES!$B$2:$B$23,0),0))))</f>
        <v/>
      </c>
      <c r="DB17" s="117" t="str">
        <f>IF(DB$1="SAT",IF(AND(HLOOKUP(DB$2,FIXTURES!$C$2:$NC$23,MATCH($C17,FIXTURES!$B$2:$B$23,0),0)="",HLOOKUP(DB$2+1,FIXTURES!$C$2:$NC$23,MATCH($C17,FIXTURES!$B$2:$B$23,0),0)="",HLOOKUP(DB$2+2,FIXTURES!$C$2:$NC$23,MATCH($C17,FIXTURES!$B$2:$B$23,0),0)=""),HLOOKUP(DB$2-1,FIXTURES!$C$2:$NC$23,MATCH($C17,FIXTURES!$B$2:$B$23,0),0),IF(AND(HLOOKUP(DB$2,FIXTURES!$C$2:$NC$23,MATCH($C17,FIXTURES!$B$2:$B$23,0),0)="",HLOOKUP(DB$2+1,FIXTURES!$C$2:$NC$23,MATCH($C17,FIXTURES!$B$2:$B$23,0),0)=""),HLOOKUP(DB$2+2,FIXTURES!$C$2:$NC$23,MATCH($C17,FIXTURES!$B$2:$B$23,0),0),IF(HLOOKUP(DB$2+1,FIXTURES!$C$2:$NC$23,MATCH($C17,FIXTURES!$B$2:$B$23,0),0)="",HLOOKUP(DB$2,FIXTURES!$C$2:$NC$23,MATCH($C17,FIXTURES!$B$2:$B$23,0),0),HLOOKUP(DB$2+1,FIXTURES!$C$2:$NC$23,MATCH($C17,FIXTURES!$B$2:$B$23,0),0)))),IF(AND(HLOOKUP(DB$2,FIXTURES!$C$2:$NC$23,MATCH($C17,FIXTURES!$B$2:$B$23,0),0)="",HLOOKUP(DB$2+1,FIXTURES!$C$2:$NC$23,MATCH($C17,FIXTURES!$B$2:$B$23,0),0)=""),HLOOKUP(DB$2+2,FIXTURES!$C$2:$NC$23,MATCH($C17,FIXTURES!$B$2:$B$23,0),0),IF(HLOOKUP(DB$2+1,FIXTURES!$C$2:$NC$23,MATCH($C17,FIXTURES!$B$2:$B$23,0),0)="",HLOOKUP(DB$2,FIXTURES!$C$2:$NC$23,MATCH($C17,FIXTURES!$B$2:$B$23,0),0),HLOOKUP(DB$2+1,FIXTURES!$C$2:$NC$23,MATCH($C17,FIXTURES!$B$2:$B$23,0),0))))</f>
        <v/>
      </c>
      <c r="DC17" s="117" t="str">
        <f>IF(DC$1="SAT",IF(AND(HLOOKUP(DC$2,FIXTURES!$C$2:$NC$23,MATCH($C17,FIXTURES!$B$2:$B$23,0),0)="",HLOOKUP(DC$2+1,FIXTURES!$C$2:$NC$23,MATCH($C17,FIXTURES!$B$2:$B$23,0),0)="",HLOOKUP(DC$2+2,FIXTURES!$C$2:$NC$23,MATCH($C17,FIXTURES!$B$2:$B$23,0),0)=""),HLOOKUP(DC$2-1,FIXTURES!$C$2:$NC$23,MATCH($C17,FIXTURES!$B$2:$B$23,0),0),IF(AND(HLOOKUP(DC$2,FIXTURES!$C$2:$NC$23,MATCH($C17,FIXTURES!$B$2:$B$23,0),0)="",HLOOKUP(DC$2+1,FIXTURES!$C$2:$NC$23,MATCH($C17,FIXTURES!$B$2:$B$23,0),0)=""),HLOOKUP(DC$2+2,FIXTURES!$C$2:$NC$23,MATCH($C17,FIXTURES!$B$2:$B$23,0),0),IF(HLOOKUP(DC$2+1,FIXTURES!$C$2:$NC$23,MATCH($C17,FIXTURES!$B$2:$B$23,0),0)="",HLOOKUP(DC$2,FIXTURES!$C$2:$NC$23,MATCH($C17,FIXTURES!$B$2:$B$23,0),0),HLOOKUP(DC$2+1,FIXTURES!$C$2:$NC$23,MATCH($C17,FIXTURES!$B$2:$B$23,0),0)))),IF(AND(HLOOKUP(DC$2,FIXTURES!$C$2:$NC$23,MATCH($C17,FIXTURES!$B$2:$B$23,0),0)="",HLOOKUP(DC$2+1,FIXTURES!$C$2:$NC$23,MATCH($C17,FIXTURES!$B$2:$B$23,0),0)=""),HLOOKUP(DC$2+2,FIXTURES!$C$2:$NC$23,MATCH($C17,FIXTURES!$B$2:$B$23,0),0),IF(HLOOKUP(DC$2+1,FIXTURES!$C$2:$NC$23,MATCH($C17,FIXTURES!$B$2:$B$23,0),0)="",HLOOKUP(DC$2,FIXTURES!$C$2:$NC$23,MATCH($C17,FIXTURES!$B$2:$B$23,0),0),HLOOKUP(DC$2+1,FIXTURES!$C$2:$NC$23,MATCH($C17,FIXTURES!$B$2:$B$23,0),0))))</f>
        <v/>
      </c>
      <c r="DD17" s="116"/>
      <c r="DE17" s="102" t="str">
        <f>LEFT(HLOOKUP(DE$2,FIXTURES!$C$2:$NJ$23,MATCH($C17,FIXTURES!$B$2:$B$23,0),0),3)</f>
        <v/>
      </c>
      <c r="DF17" s="102" t="str">
        <f>IF(LEN(HLOOKUP(DE$2,FIXTURES!$C$2:$NJ$23,MATCH($C17,FIXTURES!$B$2:$B$23,0),0))=6,RIGHT(HLOOKUP(DE$2,FIXTURES!$C$2:$NJ$23,MATCH($C17,FIXTURES!$B$2:$B$23,0),0),3),"")</f>
        <v/>
      </c>
      <c r="DG17" s="102" t="str">
        <f>IF(LEN(HLOOKUP(DE$2,FIXTURES!$C$2:$NJ$23,MATCH($C17,FIXTURES!$B$2:$B$23,0),0))=9,RIGHT(HLOOKUP(DE$2,FIXTURES!$C$2:$NJ$23,MATCH($C17,FIXTURES!$B$2:$B$23,0),0),3),"")</f>
        <v/>
      </c>
      <c r="DH17" s="102" t="str">
        <f>IFERROR(IF(BGW!$F44=1,"",VLOOKUP($C17,BGW!$B$33:$E$52,MATCH($DH$2,BGW!$B$32:$E$32,0),0)),"")</f>
        <v>cryWOL</v>
      </c>
      <c r="DI17" s="102" t="str">
        <f>IFERROR(IF(BGW!$F69=1,"",VLOOKUP($C17,BGW!$B$58:$E$77,MATCH($DI$2,BGW!$B$57:$E$57,0),0)),"")</f>
        <v/>
      </c>
      <c r="DJ17" s="102" t="str">
        <f>IFERROR(IF(BGW!$F94=1,"",VLOOKUP($C17,BGW!$B$83:$E$102,MATCH($DJ$2,BGW!$B$82:$E$82,0),0)),"")</f>
        <v/>
      </c>
      <c r="DK17" s="116"/>
    </row>
    <row r="18" spans="1:115" s="118" customFormat="1" ht="21" customHeight="1" x14ac:dyDescent="0.3">
      <c r="A18" s="103" t="s">
        <v>79</v>
      </c>
      <c r="B18" s="115">
        <f>VLOOKUP(A18,[1]Table!$B$1:$O$21,MATCH("xGD/90",[1]Table!$B$1:$O$1,0),0)</f>
        <v>1.3</v>
      </c>
      <c r="C18" s="116" t="s">
        <v>12</v>
      </c>
      <c r="D18" s="117" t="str">
        <f>IF(D$1="SAT",IF(AND(HLOOKUP(D$2,FIXTURES!$C$2:$NC$23,MATCH($C18,FIXTURES!$B$2:$B$23,0),0)="",HLOOKUP(D$2+1,FIXTURES!$C$2:$NC$23,MATCH($C18,FIXTURES!$B$2:$B$23,0),0)="",HLOOKUP(D$2+2,FIXTURES!$C$2:$NC$23,MATCH($C18,FIXTURES!$B$2:$B$23,0),0)=""),HLOOKUP(D$2-1,FIXTURES!$C$2:$NC$23,MATCH($C18,FIXTURES!$B$2:$B$23,0),0),IF(AND(HLOOKUP(D$2,FIXTURES!$C$2:$NC$23,MATCH($C18,FIXTURES!$B$2:$B$23,0),0)="",HLOOKUP(D$2+1,FIXTURES!$C$2:$NC$23,MATCH($C18,FIXTURES!$B$2:$B$23,0),0)=""),HLOOKUP(D$2+2,FIXTURES!$C$2:$NC$23,MATCH($C18,FIXTURES!$B$2:$B$23,0),0),IF(HLOOKUP(D$2+1,FIXTURES!$C$2:$NC$23,MATCH($C18,FIXTURES!$B$2:$B$23,0),0)="",HLOOKUP(D$2,FIXTURES!$C$2:$NC$23,MATCH($C18,FIXTURES!$B$2:$B$23,0),0),HLOOKUP(D$2+1,FIXTURES!$C$2:$NC$23,MATCH($C18,FIXTURES!$B$2:$B$23,0),0)))),IF(AND(HLOOKUP(D$2,FIXTURES!$C$2:$NC$23,MATCH($C18,FIXTURES!$B$2:$B$23,0),0)="",HLOOKUP(D$2+1,FIXTURES!$C$2:$NC$23,MATCH($C18,FIXTURES!$B$2:$B$23,0),0)=""),HLOOKUP(D$2+2,FIXTURES!$C$2:$NC$23,MATCH($C18,FIXTURES!$B$2:$B$23,0),0),IF(HLOOKUP(D$2+1,FIXTURES!$C$2:$NC$23,MATCH($C18,FIXTURES!$B$2:$B$23,0),0)="",HLOOKUP(D$2,FIXTURES!$C$2:$NC$23,MATCH($C18,FIXTURES!$B$2:$B$23,0),0),HLOOKUP(D$2+1,FIXTURES!$C$2:$NC$23,MATCH($C18,FIXTURES!$B$2:$B$23,0),0))))</f>
        <v/>
      </c>
      <c r="E18" s="117" t="str">
        <f>IF(E$1="SAT",IF(AND(HLOOKUP(E$2,FIXTURES!$C$2:$NC$23,MATCH($C18,FIXTURES!$B$2:$B$23,0),0)="",HLOOKUP(E$2+1,FIXTURES!$C$2:$NC$23,MATCH($C18,FIXTURES!$B$2:$B$23,0),0)="",HLOOKUP(E$2+2,FIXTURES!$C$2:$NC$23,MATCH($C18,FIXTURES!$B$2:$B$23,0),0)=""),HLOOKUP(E$2-1,FIXTURES!$C$2:$NC$23,MATCH($C18,FIXTURES!$B$2:$B$23,0),0),IF(AND(HLOOKUP(E$2,FIXTURES!$C$2:$NC$23,MATCH($C18,FIXTURES!$B$2:$B$23,0),0)="",HLOOKUP(E$2+1,FIXTURES!$C$2:$NC$23,MATCH($C18,FIXTURES!$B$2:$B$23,0),0)=""),HLOOKUP(E$2+2,FIXTURES!$C$2:$NC$23,MATCH($C18,FIXTURES!$B$2:$B$23,0),0),IF(HLOOKUP(E$2+1,FIXTURES!$C$2:$NC$23,MATCH($C18,FIXTURES!$B$2:$B$23,0),0)="",HLOOKUP(E$2,FIXTURES!$C$2:$NC$23,MATCH($C18,FIXTURES!$B$2:$B$23,0),0),HLOOKUP(E$2+1,FIXTURES!$C$2:$NC$23,MATCH($C18,FIXTURES!$B$2:$B$23,0),0)))),IF(AND(HLOOKUP(E$2,FIXTURES!$C$2:$NC$23,MATCH($C18,FIXTURES!$B$2:$B$23,0),0)="",HLOOKUP(E$2+1,FIXTURES!$C$2:$NC$23,MATCH($C18,FIXTURES!$B$2:$B$23,0),0)=""),HLOOKUP(E$2+2,FIXTURES!$C$2:$NC$23,MATCH($C18,FIXTURES!$B$2:$B$23,0),0),IF(HLOOKUP(E$2+1,FIXTURES!$C$2:$NC$23,MATCH($C18,FIXTURES!$B$2:$B$23,0),0)="",HLOOKUP(E$2,FIXTURES!$C$2:$NC$23,MATCH($C18,FIXTURES!$B$2:$B$23,0),0),HLOOKUP(E$2+1,FIXTURES!$C$2:$NC$23,MATCH($C18,FIXTURES!$B$2:$B$23,0),0))))</f>
        <v>whu</v>
      </c>
      <c r="F18" s="117" t="str">
        <f>IF(F$1="SAT",IF(AND(HLOOKUP(F$2,FIXTURES!$C$2:$NC$23,MATCH($C18,FIXTURES!$B$2:$B$23,0),0)="",HLOOKUP(F$2+1,FIXTURES!$C$2:$NC$23,MATCH($C18,FIXTURES!$B$2:$B$23,0),0)="",HLOOKUP(F$2+2,FIXTURES!$C$2:$NC$23,MATCH($C18,FIXTURES!$B$2:$B$23,0),0)=""),HLOOKUP(F$2-1,FIXTURES!$C$2:$NC$23,MATCH($C18,FIXTURES!$B$2:$B$23,0),0),IF(AND(HLOOKUP(F$2,FIXTURES!$C$2:$NC$23,MATCH($C18,FIXTURES!$B$2:$B$23,0),0)="",HLOOKUP(F$2+1,FIXTURES!$C$2:$NC$23,MATCH($C18,FIXTURES!$B$2:$B$23,0),0)=""),HLOOKUP(F$2+2,FIXTURES!$C$2:$NC$23,MATCH($C18,FIXTURES!$B$2:$B$23,0),0),IF(HLOOKUP(F$2+1,FIXTURES!$C$2:$NC$23,MATCH($C18,FIXTURES!$B$2:$B$23,0),0)="",HLOOKUP(F$2,FIXTURES!$C$2:$NC$23,MATCH($C18,FIXTURES!$B$2:$B$23,0),0),HLOOKUP(F$2+1,FIXTURES!$C$2:$NC$23,MATCH($C18,FIXTURES!$B$2:$B$23,0),0)))),IF(AND(HLOOKUP(F$2,FIXTURES!$C$2:$NC$23,MATCH($C18,FIXTURES!$B$2:$B$23,0),0)="",HLOOKUP(F$2+1,FIXTURES!$C$2:$NC$23,MATCH($C18,FIXTURES!$B$2:$B$23,0),0)=""),HLOOKUP(F$2+2,FIXTURES!$C$2:$NC$23,MATCH($C18,FIXTURES!$B$2:$B$23,0),0),IF(HLOOKUP(F$2+1,FIXTURES!$C$2:$NC$23,MATCH($C18,FIXTURES!$B$2:$B$23,0),0)="",HLOOKUP(F$2,FIXTURES!$C$2:$NC$23,MATCH($C18,FIXTURES!$B$2:$B$23,0),0),HLOOKUP(F$2+1,FIXTURES!$C$2:$NC$23,MATCH($C18,FIXTURES!$B$2:$B$23,0),0))))</f>
        <v/>
      </c>
      <c r="G18" s="117" t="str">
        <f>IF(G$1="SAT",IF(AND(HLOOKUP(G$2,FIXTURES!$C$2:$NC$23,MATCH($C18,FIXTURES!$B$2:$B$23,0),0)="",HLOOKUP(G$2+1,FIXTURES!$C$2:$NC$23,MATCH($C18,FIXTURES!$B$2:$B$23,0),0)="",HLOOKUP(G$2+2,FIXTURES!$C$2:$NC$23,MATCH($C18,FIXTURES!$B$2:$B$23,0),0)=""),HLOOKUP(G$2-1,FIXTURES!$C$2:$NC$23,MATCH($C18,FIXTURES!$B$2:$B$23,0),0),IF(AND(HLOOKUP(G$2,FIXTURES!$C$2:$NC$23,MATCH($C18,FIXTURES!$B$2:$B$23,0),0)="",HLOOKUP(G$2+1,FIXTURES!$C$2:$NC$23,MATCH($C18,FIXTURES!$B$2:$B$23,0),0)=""),HLOOKUP(G$2+2,FIXTURES!$C$2:$NC$23,MATCH($C18,FIXTURES!$B$2:$B$23,0),0),IF(HLOOKUP(G$2+1,FIXTURES!$C$2:$NC$23,MATCH($C18,FIXTURES!$B$2:$B$23,0),0)="",HLOOKUP(G$2,FIXTURES!$C$2:$NC$23,MATCH($C18,FIXTURES!$B$2:$B$23,0),0),HLOOKUP(G$2+1,FIXTURES!$C$2:$NC$23,MATCH($C18,FIXTURES!$B$2:$B$23,0),0)))),IF(AND(HLOOKUP(G$2,FIXTURES!$C$2:$NC$23,MATCH($C18,FIXTURES!$B$2:$B$23,0),0)="",HLOOKUP(G$2+1,FIXTURES!$C$2:$NC$23,MATCH($C18,FIXTURES!$B$2:$B$23,0),0)=""),HLOOKUP(G$2+2,FIXTURES!$C$2:$NC$23,MATCH($C18,FIXTURES!$B$2:$B$23,0),0),IF(HLOOKUP(G$2+1,FIXTURES!$C$2:$NC$23,MATCH($C18,FIXTURES!$B$2:$B$23,0),0)="",HLOOKUP(G$2,FIXTURES!$C$2:$NC$23,MATCH($C18,FIXTURES!$B$2:$B$23,0),0),HLOOKUP(G$2+1,FIXTURES!$C$2:$NC$23,MATCH($C18,FIXTURES!$B$2:$B$23,0),0))))</f>
        <v>BOU</v>
      </c>
      <c r="H18" s="117" t="str">
        <f>IF(H$1="SAT",IF(AND(HLOOKUP(H$2,FIXTURES!$C$2:$NC$23,MATCH($C18,FIXTURES!$B$2:$B$23,0),0)="",HLOOKUP(H$2+1,FIXTURES!$C$2:$NC$23,MATCH($C18,FIXTURES!$B$2:$B$23,0),0)="",HLOOKUP(H$2+2,FIXTURES!$C$2:$NC$23,MATCH($C18,FIXTURES!$B$2:$B$23,0),0)=""),HLOOKUP(H$2-1,FIXTURES!$C$2:$NC$23,MATCH($C18,FIXTURES!$B$2:$B$23,0),0),IF(AND(HLOOKUP(H$2,FIXTURES!$C$2:$NC$23,MATCH($C18,FIXTURES!$B$2:$B$23,0),0)="",HLOOKUP(H$2+1,FIXTURES!$C$2:$NC$23,MATCH($C18,FIXTURES!$B$2:$B$23,0),0)=""),HLOOKUP(H$2+2,FIXTURES!$C$2:$NC$23,MATCH($C18,FIXTURES!$B$2:$B$23,0),0),IF(HLOOKUP(H$2+1,FIXTURES!$C$2:$NC$23,MATCH($C18,FIXTURES!$B$2:$B$23,0),0)="",HLOOKUP(H$2,FIXTURES!$C$2:$NC$23,MATCH($C18,FIXTURES!$B$2:$B$23,0),0),HLOOKUP(H$2+1,FIXTURES!$C$2:$NC$23,MATCH($C18,FIXTURES!$B$2:$B$23,0),0)))),IF(AND(HLOOKUP(H$2,FIXTURES!$C$2:$NC$23,MATCH($C18,FIXTURES!$B$2:$B$23,0),0)="",HLOOKUP(H$2+1,FIXTURES!$C$2:$NC$23,MATCH($C18,FIXTURES!$B$2:$B$23,0),0)=""),HLOOKUP(H$2+2,FIXTURES!$C$2:$NC$23,MATCH($C18,FIXTURES!$B$2:$B$23,0),0),IF(HLOOKUP(H$2+1,FIXTURES!$C$2:$NC$23,MATCH($C18,FIXTURES!$B$2:$B$23,0),0)="",HLOOKUP(H$2,FIXTURES!$C$2:$NC$23,MATCH($C18,FIXTURES!$B$2:$B$23,0),0),HLOOKUP(H$2+1,FIXTURES!$C$2:$NC$23,MATCH($C18,FIXTURES!$B$2:$B$23,0),0))))</f>
        <v/>
      </c>
      <c r="I18" s="117" t="str">
        <f>IF(I$1="SAT",IF(AND(HLOOKUP(I$2,FIXTURES!$C$2:$NC$23,MATCH($C18,FIXTURES!$B$2:$B$23,0),0)="",HLOOKUP(I$2+1,FIXTURES!$C$2:$NC$23,MATCH($C18,FIXTURES!$B$2:$B$23,0),0)="",HLOOKUP(I$2+2,FIXTURES!$C$2:$NC$23,MATCH($C18,FIXTURES!$B$2:$B$23,0),0)=""),HLOOKUP(I$2-1,FIXTURES!$C$2:$NC$23,MATCH($C18,FIXTURES!$B$2:$B$23,0),0),IF(AND(HLOOKUP(I$2,FIXTURES!$C$2:$NC$23,MATCH($C18,FIXTURES!$B$2:$B$23,0),0)="",HLOOKUP(I$2+1,FIXTURES!$C$2:$NC$23,MATCH($C18,FIXTURES!$B$2:$B$23,0),0)=""),HLOOKUP(I$2+2,FIXTURES!$C$2:$NC$23,MATCH($C18,FIXTURES!$B$2:$B$23,0),0),IF(HLOOKUP(I$2+1,FIXTURES!$C$2:$NC$23,MATCH($C18,FIXTURES!$B$2:$B$23,0),0)="",HLOOKUP(I$2,FIXTURES!$C$2:$NC$23,MATCH($C18,FIXTURES!$B$2:$B$23,0),0),HLOOKUP(I$2+1,FIXTURES!$C$2:$NC$23,MATCH($C18,FIXTURES!$B$2:$B$23,0),0)))),IF(AND(HLOOKUP(I$2,FIXTURES!$C$2:$NC$23,MATCH($C18,FIXTURES!$B$2:$B$23,0),0)="",HLOOKUP(I$2+1,FIXTURES!$C$2:$NC$23,MATCH($C18,FIXTURES!$B$2:$B$23,0),0)=""),HLOOKUP(I$2+2,FIXTURES!$C$2:$NC$23,MATCH($C18,FIXTURES!$B$2:$B$23,0),0),IF(HLOOKUP(I$2+1,FIXTURES!$C$2:$NC$23,MATCH($C18,FIXTURES!$B$2:$B$23,0),0)="",HLOOKUP(I$2,FIXTURES!$C$2:$NC$23,MATCH($C18,FIXTURES!$B$2:$B$23,0),0),HLOOKUP(I$2+1,FIXTURES!$C$2:$NC$23,MATCH($C18,FIXTURES!$B$2:$B$23,0),0))))</f>
        <v>new</v>
      </c>
      <c r="J18" s="117" t="str">
        <f>IF(J$1="SAT",IF(AND(HLOOKUP(J$2,FIXTURES!$C$2:$NC$23,MATCH($C18,FIXTURES!$B$2:$B$23,0),0)="",HLOOKUP(J$2+1,FIXTURES!$C$2:$NC$23,MATCH($C18,FIXTURES!$B$2:$B$23,0),0)="",HLOOKUP(J$2+2,FIXTURES!$C$2:$NC$23,MATCH($C18,FIXTURES!$B$2:$B$23,0),0)=""),HLOOKUP(J$2-1,FIXTURES!$C$2:$NC$23,MATCH($C18,FIXTURES!$B$2:$B$23,0),0),IF(AND(HLOOKUP(J$2,FIXTURES!$C$2:$NC$23,MATCH($C18,FIXTURES!$B$2:$B$23,0),0)="",HLOOKUP(J$2+1,FIXTURES!$C$2:$NC$23,MATCH($C18,FIXTURES!$B$2:$B$23,0),0)=""),HLOOKUP(J$2+2,FIXTURES!$C$2:$NC$23,MATCH($C18,FIXTURES!$B$2:$B$23,0),0),IF(HLOOKUP(J$2+1,FIXTURES!$C$2:$NC$23,MATCH($C18,FIXTURES!$B$2:$B$23,0),0)="",HLOOKUP(J$2,FIXTURES!$C$2:$NC$23,MATCH($C18,FIXTURES!$B$2:$B$23,0),0),HLOOKUP(J$2+1,FIXTURES!$C$2:$NC$23,MATCH($C18,FIXTURES!$B$2:$B$23,0),0)))),IF(AND(HLOOKUP(J$2,FIXTURES!$C$2:$NC$23,MATCH($C18,FIXTURES!$B$2:$B$23,0),0)="",HLOOKUP(J$2+1,FIXTURES!$C$2:$NC$23,MATCH($C18,FIXTURES!$B$2:$B$23,0),0)=""),HLOOKUP(J$2+2,FIXTURES!$C$2:$NC$23,MATCH($C18,FIXTURES!$B$2:$B$23,0),0),IF(HLOOKUP(J$2+1,FIXTURES!$C$2:$NC$23,MATCH($C18,FIXTURES!$B$2:$B$23,0),0)="",HLOOKUP(J$2,FIXTURES!$C$2:$NC$23,MATCH($C18,FIXTURES!$B$2:$B$23,0),0),HLOOKUP(J$2+1,FIXTURES!$C$2:$NC$23,MATCH($C18,FIXTURES!$B$2:$B$23,0),0))))</f>
        <v/>
      </c>
      <c r="K18" s="117" t="str">
        <f>IF(K$1="SAT",IF(AND(HLOOKUP(K$2,FIXTURES!$C$2:$NC$23,MATCH($C18,FIXTURES!$B$2:$B$23,0),0)="",HLOOKUP(K$2+1,FIXTURES!$C$2:$NC$23,MATCH($C18,FIXTURES!$B$2:$B$23,0),0)="",HLOOKUP(K$2+2,FIXTURES!$C$2:$NC$23,MATCH($C18,FIXTURES!$B$2:$B$23,0),0)=""),HLOOKUP(K$2-1,FIXTURES!$C$2:$NC$23,MATCH($C18,FIXTURES!$B$2:$B$23,0),0),IF(AND(HLOOKUP(K$2,FIXTURES!$C$2:$NC$23,MATCH($C18,FIXTURES!$B$2:$B$23,0),0)="",HLOOKUP(K$2+1,FIXTURES!$C$2:$NC$23,MATCH($C18,FIXTURES!$B$2:$B$23,0),0)=""),HLOOKUP(K$2+2,FIXTURES!$C$2:$NC$23,MATCH($C18,FIXTURES!$B$2:$B$23,0),0),IF(HLOOKUP(K$2+1,FIXTURES!$C$2:$NC$23,MATCH($C18,FIXTURES!$B$2:$B$23,0),0)="",HLOOKUP(K$2,FIXTURES!$C$2:$NC$23,MATCH($C18,FIXTURES!$B$2:$B$23,0),0),HLOOKUP(K$2+1,FIXTURES!$C$2:$NC$23,MATCH($C18,FIXTURES!$B$2:$B$23,0),0)))),IF(AND(HLOOKUP(K$2,FIXTURES!$C$2:$NC$23,MATCH($C18,FIXTURES!$B$2:$B$23,0),0)="",HLOOKUP(K$2+1,FIXTURES!$C$2:$NC$23,MATCH($C18,FIXTURES!$B$2:$B$23,0),0)=""),HLOOKUP(K$2+2,FIXTURES!$C$2:$NC$23,MATCH($C18,FIXTURES!$B$2:$B$23,0),0),IF(HLOOKUP(K$2+1,FIXTURES!$C$2:$NC$23,MATCH($C18,FIXTURES!$B$2:$B$23,0),0)="",HLOOKUP(K$2,FIXTURES!$C$2:$NC$23,MATCH($C18,FIXTURES!$B$2:$B$23,0),0),HLOOKUP(K$2+1,FIXTURES!$C$2:$NC$23,MATCH($C18,FIXTURES!$B$2:$B$23,0),0))))</f>
        <v>CRY</v>
      </c>
      <c r="L18" s="117" t="str">
        <f>IF(L$1="SAT",IF(AND(HLOOKUP(L$2,FIXTURES!$C$2:$NC$23,MATCH($C18,FIXTURES!$B$2:$B$23,0),0)="",HLOOKUP(L$2+1,FIXTURES!$C$2:$NC$23,MATCH($C18,FIXTURES!$B$2:$B$23,0),0)="",HLOOKUP(L$2+2,FIXTURES!$C$2:$NC$23,MATCH($C18,FIXTURES!$B$2:$B$23,0),0)=""),HLOOKUP(L$2-1,FIXTURES!$C$2:$NC$23,MATCH($C18,FIXTURES!$B$2:$B$23,0),0),IF(AND(HLOOKUP(L$2,FIXTURES!$C$2:$NC$23,MATCH($C18,FIXTURES!$B$2:$B$23,0),0)="",HLOOKUP(L$2+1,FIXTURES!$C$2:$NC$23,MATCH($C18,FIXTURES!$B$2:$B$23,0),0)=""),HLOOKUP(L$2+2,FIXTURES!$C$2:$NC$23,MATCH($C18,FIXTURES!$B$2:$B$23,0),0),IF(HLOOKUP(L$2+1,FIXTURES!$C$2:$NC$23,MATCH($C18,FIXTURES!$B$2:$B$23,0),0)="",HLOOKUP(L$2,FIXTURES!$C$2:$NC$23,MATCH($C18,FIXTURES!$B$2:$B$23,0),0),HLOOKUP(L$2+1,FIXTURES!$C$2:$NC$23,MATCH($C18,FIXTURES!$B$2:$B$23,0),0)))),IF(AND(HLOOKUP(L$2,FIXTURES!$C$2:$NC$23,MATCH($C18,FIXTURES!$B$2:$B$23,0),0)="",HLOOKUP(L$2+1,FIXTURES!$C$2:$NC$23,MATCH($C18,FIXTURES!$B$2:$B$23,0),0)=""),HLOOKUP(L$2+2,FIXTURES!$C$2:$NC$23,MATCH($C18,FIXTURES!$B$2:$B$23,0),0),IF(HLOOKUP(L$2+1,FIXTURES!$C$2:$NC$23,MATCH($C18,FIXTURES!$B$2:$B$23,0),0)="",HLOOKUP(L$2,FIXTURES!$C$2:$NC$23,MATCH($C18,FIXTURES!$B$2:$B$23,0),0),HLOOKUP(L$2+1,FIXTURES!$C$2:$NC$23,MATCH($C18,FIXTURES!$B$2:$B$23,0),0))))</f>
        <v>NFO</v>
      </c>
      <c r="M18" s="117" t="str">
        <f>IF(M$1="SAT",IF(AND(HLOOKUP(M$2,FIXTURES!$C$2:$NC$23,MATCH($C18,FIXTURES!$B$2:$B$23,0),0)="",HLOOKUP(M$2+1,FIXTURES!$C$2:$NC$23,MATCH($C18,FIXTURES!$B$2:$B$23,0),0)="",HLOOKUP(M$2+2,FIXTURES!$C$2:$NC$23,MATCH($C18,FIXTURES!$B$2:$B$23,0),0)=""),HLOOKUP(M$2-1,FIXTURES!$C$2:$NC$23,MATCH($C18,FIXTURES!$B$2:$B$23,0),0),IF(AND(HLOOKUP(M$2,FIXTURES!$C$2:$NC$23,MATCH($C18,FIXTURES!$B$2:$B$23,0),0)="",HLOOKUP(M$2+1,FIXTURES!$C$2:$NC$23,MATCH($C18,FIXTURES!$B$2:$B$23,0),0)=""),HLOOKUP(M$2+2,FIXTURES!$C$2:$NC$23,MATCH($C18,FIXTURES!$B$2:$B$23,0),0),IF(HLOOKUP(M$2+1,FIXTURES!$C$2:$NC$23,MATCH($C18,FIXTURES!$B$2:$B$23,0),0)="",HLOOKUP(M$2,FIXTURES!$C$2:$NC$23,MATCH($C18,FIXTURES!$B$2:$B$23,0),0),HLOOKUP(M$2+1,FIXTURES!$C$2:$NC$23,MATCH($C18,FIXTURES!$B$2:$B$23,0),0)))),IF(AND(HLOOKUP(M$2,FIXTURES!$C$2:$NC$23,MATCH($C18,FIXTURES!$B$2:$B$23,0),0)="",HLOOKUP(M$2+1,FIXTURES!$C$2:$NC$23,MATCH($C18,FIXTURES!$B$2:$B$23,0),0)=""),HLOOKUP(M$2+2,FIXTURES!$C$2:$NC$23,MATCH($C18,FIXTURES!$B$2:$B$23,0),0),IF(HLOOKUP(M$2+1,FIXTURES!$C$2:$NC$23,MATCH($C18,FIXTURES!$B$2:$B$23,0),0)="",HLOOKUP(M$2,FIXTURES!$C$2:$NC$23,MATCH($C18,FIXTURES!$B$2:$B$23,0),0),HLOOKUP(M$2+1,FIXTURES!$C$2:$NC$23,MATCH($C18,FIXTURES!$B$2:$B$23,0),0))))</f>
        <v>avl</v>
      </c>
      <c r="N18" s="117" t="str">
        <f>IF(N$1="SAT",IF(AND(HLOOKUP(N$2,FIXTURES!$C$2:$NC$23,MATCH($C18,FIXTURES!$B$2:$B$23,0),0)="",HLOOKUP(N$2+1,FIXTURES!$C$2:$NC$23,MATCH($C18,FIXTURES!$B$2:$B$23,0),0)="",HLOOKUP(N$2+2,FIXTURES!$C$2:$NC$23,MATCH($C18,FIXTURES!$B$2:$B$23,0),0)=""),HLOOKUP(N$2-1,FIXTURES!$C$2:$NC$23,MATCH($C18,FIXTURES!$B$2:$B$23,0),0),IF(AND(HLOOKUP(N$2,FIXTURES!$C$2:$NC$23,MATCH($C18,FIXTURES!$B$2:$B$23,0),0)="",HLOOKUP(N$2+1,FIXTURES!$C$2:$NC$23,MATCH($C18,FIXTURES!$B$2:$B$23,0),0)=""),HLOOKUP(N$2+2,FIXTURES!$C$2:$NC$23,MATCH($C18,FIXTURES!$B$2:$B$23,0),0),IF(HLOOKUP(N$2+1,FIXTURES!$C$2:$NC$23,MATCH($C18,FIXTURES!$B$2:$B$23,0),0)="",HLOOKUP(N$2,FIXTURES!$C$2:$NC$23,MATCH($C18,FIXTURES!$B$2:$B$23,0),0),HLOOKUP(N$2+1,FIXTURES!$C$2:$NC$23,MATCH($C18,FIXTURES!$B$2:$B$23,0),0)))),IF(AND(HLOOKUP(N$2,FIXTURES!$C$2:$NC$23,MATCH($C18,FIXTURES!$B$2:$B$23,0),0)="",HLOOKUP(N$2+1,FIXTURES!$C$2:$NC$23,MATCH($C18,FIXTURES!$B$2:$B$23,0),0)=""),HLOOKUP(N$2+2,FIXTURES!$C$2:$NC$23,MATCH($C18,FIXTURES!$B$2:$B$23,0),0),IF(HLOOKUP(N$2+1,FIXTURES!$C$2:$NC$23,MATCH($C18,FIXTURES!$B$2:$B$23,0),0)="",HLOOKUP(N$2,FIXTURES!$C$2:$NC$23,MATCH($C18,FIXTURES!$B$2:$B$23,0),0),HLOOKUP(N$2+1,FIXTURES!$C$2:$NC$23,MATCH($C18,FIXTURES!$B$2:$B$23,0),0))))</f>
        <v>Sevilla</v>
      </c>
      <c r="O18" s="117" t="str">
        <f>IF(O$1="SAT",IF(AND(HLOOKUP(O$2,FIXTURES!$C$2:$NC$23,MATCH($C18,FIXTURES!$B$2:$B$23,0),0)="",HLOOKUP(O$2+1,FIXTURES!$C$2:$NC$23,MATCH($C18,FIXTURES!$B$2:$B$23,0),0)="",HLOOKUP(O$2+2,FIXTURES!$C$2:$NC$23,MATCH($C18,FIXTURES!$B$2:$B$23,0),0)=""),HLOOKUP(O$2-1,FIXTURES!$C$2:$NC$23,MATCH($C18,FIXTURES!$B$2:$B$23,0),0),IF(AND(HLOOKUP(O$2,FIXTURES!$C$2:$NC$23,MATCH($C18,FIXTURES!$B$2:$B$23,0),0)="",HLOOKUP(O$2+1,FIXTURES!$C$2:$NC$23,MATCH($C18,FIXTURES!$B$2:$B$23,0),0)=""),HLOOKUP(O$2+2,FIXTURES!$C$2:$NC$23,MATCH($C18,FIXTURES!$B$2:$B$23,0),0),IF(HLOOKUP(O$2+1,FIXTURES!$C$2:$NC$23,MATCH($C18,FIXTURES!$B$2:$B$23,0),0)="",HLOOKUP(O$2,FIXTURES!$C$2:$NC$23,MATCH($C18,FIXTURES!$B$2:$B$23,0),0),HLOOKUP(O$2+1,FIXTURES!$C$2:$NC$23,MATCH($C18,FIXTURES!$B$2:$B$23,0),0)))),IF(AND(HLOOKUP(O$2,FIXTURES!$C$2:$NC$23,MATCH($C18,FIXTURES!$B$2:$B$23,0),0)="",HLOOKUP(O$2+1,FIXTURES!$C$2:$NC$23,MATCH($C18,FIXTURES!$B$2:$B$23,0),0)=""),HLOOKUP(O$2+2,FIXTURES!$C$2:$NC$23,MATCH($C18,FIXTURES!$B$2:$B$23,0),0),IF(HLOOKUP(O$2+1,FIXTURES!$C$2:$NC$23,MATCH($C18,FIXTURES!$B$2:$B$23,0),0)="",HLOOKUP(O$2,FIXTURES!$C$2:$NC$23,MATCH($C18,FIXTURES!$B$2:$B$23,0),0),HLOOKUP(O$2+1,FIXTURES!$C$2:$NC$23,MATCH($C18,FIXTURES!$B$2:$B$23,0),0))))</f>
        <v/>
      </c>
      <c r="P18" s="117" t="str">
        <f>IF(P$1="SAT",IF(AND(HLOOKUP(P$2,FIXTURES!$C$2:$NC$23,MATCH($C18,FIXTURES!$B$2:$B$23,0),0)="",HLOOKUP(P$2+1,FIXTURES!$C$2:$NC$23,MATCH($C18,FIXTURES!$B$2:$B$23,0),0)="",HLOOKUP(P$2+2,FIXTURES!$C$2:$NC$23,MATCH($C18,FIXTURES!$B$2:$B$23,0),0)=""),HLOOKUP(P$2-1,FIXTURES!$C$2:$NC$23,MATCH($C18,FIXTURES!$B$2:$B$23,0),0),IF(AND(HLOOKUP(P$2,FIXTURES!$C$2:$NC$23,MATCH($C18,FIXTURES!$B$2:$B$23,0),0)="",HLOOKUP(P$2+1,FIXTURES!$C$2:$NC$23,MATCH($C18,FIXTURES!$B$2:$B$23,0),0)=""),HLOOKUP(P$2+2,FIXTURES!$C$2:$NC$23,MATCH($C18,FIXTURES!$B$2:$B$23,0),0),IF(HLOOKUP(P$2+1,FIXTURES!$C$2:$NC$23,MATCH($C18,FIXTURES!$B$2:$B$23,0),0)="",HLOOKUP(P$2,FIXTURES!$C$2:$NC$23,MATCH($C18,FIXTURES!$B$2:$B$23,0),0),HLOOKUP(P$2+1,FIXTURES!$C$2:$NC$23,MATCH($C18,FIXTURES!$B$2:$B$23,0),0)))),IF(AND(HLOOKUP(P$2,FIXTURES!$C$2:$NC$23,MATCH($C18,FIXTURES!$B$2:$B$23,0),0)="",HLOOKUP(P$2+1,FIXTURES!$C$2:$NC$23,MATCH($C18,FIXTURES!$B$2:$B$23,0),0)=""),HLOOKUP(P$2+2,FIXTURES!$C$2:$NC$23,MATCH($C18,FIXTURES!$B$2:$B$23,0),0),IF(HLOOKUP(P$2+1,FIXTURES!$C$2:$NC$23,MATCH($C18,FIXTURES!$B$2:$B$23,0),0)="",HLOOKUP(P$2,FIXTURES!$C$2:$NC$23,MATCH($C18,FIXTURES!$B$2:$B$23,0),0),HLOOKUP(P$2+1,FIXTURES!$C$2:$NC$23,MATCH($C18,FIXTURES!$B$2:$B$23,0),0))))</f>
        <v>Dortmund</v>
      </c>
      <c r="Q18" s="117" t="str">
        <f>IF(Q$1="SAT",IF(AND(HLOOKUP(Q$2,FIXTURES!$C$2:$NC$23,MATCH($C18,FIXTURES!$B$2:$B$23,0),0)="",HLOOKUP(Q$2+1,FIXTURES!$C$2:$NC$23,MATCH($C18,FIXTURES!$B$2:$B$23,0),0)="",HLOOKUP(Q$2+2,FIXTURES!$C$2:$NC$23,MATCH($C18,FIXTURES!$B$2:$B$23,0),0)=""),HLOOKUP(Q$2-1,FIXTURES!$C$2:$NC$23,MATCH($C18,FIXTURES!$B$2:$B$23,0),0),IF(AND(HLOOKUP(Q$2,FIXTURES!$C$2:$NC$23,MATCH($C18,FIXTURES!$B$2:$B$23,0),0)="",HLOOKUP(Q$2+1,FIXTURES!$C$2:$NC$23,MATCH($C18,FIXTURES!$B$2:$B$23,0),0)=""),HLOOKUP(Q$2+2,FIXTURES!$C$2:$NC$23,MATCH($C18,FIXTURES!$B$2:$B$23,0),0),IF(HLOOKUP(Q$2+1,FIXTURES!$C$2:$NC$23,MATCH($C18,FIXTURES!$B$2:$B$23,0),0)="",HLOOKUP(Q$2,FIXTURES!$C$2:$NC$23,MATCH($C18,FIXTURES!$B$2:$B$23,0),0),HLOOKUP(Q$2+1,FIXTURES!$C$2:$NC$23,MATCH($C18,FIXTURES!$B$2:$B$23,0),0)))),IF(AND(HLOOKUP(Q$2,FIXTURES!$C$2:$NC$23,MATCH($C18,FIXTURES!$B$2:$B$23,0),0)="",HLOOKUP(Q$2+1,FIXTURES!$C$2:$NC$23,MATCH($C18,FIXTURES!$B$2:$B$23,0),0)=""),HLOOKUP(Q$2+2,FIXTURES!$C$2:$NC$23,MATCH($C18,FIXTURES!$B$2:$B$23,0),0),IF(HLOOKUP(Q$2+1,FIXTURES!$C$2:$NC$23,MATCH($C18,FIXTURES!$B$2:$B$23,0),0)="",HLOOKUP(Q$2,FIXTURES!$C$2:$NC$23,MATCH($C18,FIXTURES!$B$2:$B$23,0),0),HLOOKUP(Q$2+1,FIXTURES!$C$2:$NC$23,MATCH($C18,FIXTURES!$B$2:$B$23,0),0))))</f>
        <v>wol</v>
      </c>
      <c r="R18" s="117" t="str">
        <f>IF(R$1="SAT",IF(AND(HLOOKUP(R$2,FIXTURES!$C$2:$NC$23,MATCH($C18,FIXTURES!$B$2:$B$23,0),0)="",HLOOKUP(R$2+1,FIXTURES!$C$2:$NC$23,MATCH($C18,FIXTURES!$B$2:$B$23,0),0)="",HLOOKUP(R$2+2,FIXTURES!$C$2:$NC$23,MATCH($C18,FIXTURES!$B$2:$B$23,0),0)=""),HLOOKUP(R$2-1,FIXTURES!$C$2:$NC$23,MATCH($C18,FIXTURES!$B$2:$B$23,0),0),IF(AND(HLOOKUP(R$2,FIXTURES!$C$2:$NC$23,MATCH($C18,FIXTURES!$B$2:$B$23,0),0)="",HLOOKUP(R$2+1,FIXTURES!$C$2:$NC$23,MATCH($C18,FIXTURES!$B$2:$B$23,0),0)=""),HLOOKUP(R$2+2,FIXTURES!$C$2:$NC$23,MATCH($C18,FIXTURES!$B$2:$B$23,0),0),IF(HLOOKUP(R$2+1,FIXTURES!$C$2:$NC$23,MATCH($C18,FIXTURES!$B$2:$B$23,0),0)="",HLOOKUP(R$2,FIXTURES!$C$2:$NC$23,MATCH($C18,FIXTURES!$B$2:$B$23,0),0),HLOOKUP(R$2+1,FIXTURES!$C$2:$NC$23,MATCH($C18,FIXTURES!$B$2:$B$23,0),0)))),IF(AND(HLOOKUP(R$2,FIXTURES!$C$2:$NC$23,MATCH($C18,FIXTURES!$B$2:$B$23,0),0)="",HLOOKUP(R$2+1,FIXTURES!$C$2:$NC$23,MATCH($C18,FIXTURES!$B$2:$B$23,0),0)=""),HLOOKUP(R$2+2,FIXTURES!$C$2:$NC$23,MATCH($C18,FIXTURES!$B$2:$B$23,0),0),IF(HLOOKUP(R$2+1,FIXTURES!$C$2:$NC$23,MATCH($C18,FIXTURES!$B$2:$B$23,0),0)="",HLOOKUP(R$2,FIXTURES!$C$2:$NC$23,MATCH($C18,FIXTURES!$B$2:$B$23,0),0),HLOOKUP(R$2+1,FIXTURES!$C$2:$NC$23,MATCH($C18,FIXTURES!$B$2:$B$23,0),0))))</f>
        <v/>
      </c>
      <c r="S18" s="117" t="str">
        <f>IF(S$1="SAT",IF(AND(HLOOKUP(S$2,FIXTURES!$C$2:$NC$23,MATCH($C18,FIXTURES!$B$2:$B$23,0),0)="",HLOOKUP(S$2+1,FIXTURES!$C$2:$NC$23,MATCH($C18,FIXTURES!$B$2:$B$23,0),0)="",HLOOKUP(S$2+2,FIXTURES!$C$2:$NC$23,MATCH($C18,FIXTURES!$B$2:$B$23,0),0)=""),HLOOKUP(S$2-1,FIXTURES!$C$2:$NC$23,MATCH($C18,FIXTURES!$B$2:$B$23,0),0),IF(AND(HLOOKUP(S$2,FIXTURES!$C$2:$NC$23,MATCH($C18,FIXTURES!$B$2:$B$23,0),0)="",HLOOKUP(S$2+1,FIXTURES!$C$2:$NC$23,MATCH($C18,FIXTURES!$B$2:$B$23,0),0)=""),HLOOKUP(S$2+2,FIXTURES!$C$2:$NC$23,MATCH($C18,FIXTURES!$B$2:$B$23,0),0),IF(HLOOKUP(S$2+1,FIXTURES!$C$2:$NC$23,MATCH($C18,FIXTURES!$B$2:$B$23,0),0)="",HLOOKUP(S$2,FIXTURES!$C$2:$NC$23,MATCH($C18,FIXTURES!$B$2:$B$23,0),0),HLOOKUP(S$2+1,FIXTURES!$C$2:$NC$23,MATCH($C18,FIXTURES!$B$2:$B$23,0),0)))),IF(AND(HLOOKUP(S$2,FIXTURES!$C$2:$NC$23,MATCH($C18,FIXTURES!$B$2:$B$23,0),0)="",HLOOKUP(S$2+1,FIXTURES!$C$2:$NC$23,MATCH($C18,FIXTURES!$B$2:$B$23,0),0)=""),HLOOKUP(S$2+2,FIXTURES!$C$2:$NC$23,MATCH($C18,FIXTURES!$B$2:$B$23,0),0),IF(HLOOKUP(S$2+1,FIXTURES!$C$2:$NC$23,MATCH($C18,FIXTURES!$B$2:$B$23,0),0)="",HLOOKUP(S$2,FIXTURES!$C$2:$NC$23,MATCH($C18,FIXTURES!$B$2:$B$23,0),0),HLOOKUP(S$2+1,FIXTURES!$C$2:$NC$23,MATCH($C18,FIXTURES!$B$2:$B$23,0),0))))</f>
        <v/>
      </c>
      <c r="T18" s="117" t="str">
        <f>IF(T$1="SAT",IF(AND(HLOOKUP(T$2,FIXTURES!$C$2:$NC$23,MATCH($C18,FIXTURES!$B$2:$B$23,0),0)="",HLOOKUP(T$2+1,FIXTURES!$C$2:$NC$23,MATCH($C18,FIXTURES!$B$2:$B$23,0),0)="",HLOOKUP(T$2+2,FIXTURES!$C$2:$NC$23,MATCH($C18,FIXTURES!$B$2:$B$23,0),0)=""),HLOOKUP(T$2-1,FIXTURES!$C$2:$NC$23,MATCH($C18,FIXTURES!$B$2:$B$23,0),0),IF(AND(HLOOKUP(T$2,FIXTURES!$C$2:$NC$23,MATCH($C18,FIXTURES!$B$2:$B$23,0),0)="",HLOOKUP(T$2+1,FIXTURES!$C$2:$NC$23,MATCH($C18,FIXTURES!$B$2:$B$23,0),0)=""),HLOOKUP(T$2+2,FIXTURES!$C$2:$NC$23,MATCH($C18,FIXTURES!$B$2:$B$23,0),0),IF(HLOOKUP(T$2+1,FIXTURES!$C$2:$NC$23,MATCH($C18,FIXTURES!$B$2:$B$23,0),0)="",HLOOKUP(T$2,FIXTURES!$C$2:$NC$23,MATCH($C18,FIXTURES!$B$2:$B$23,0),0),HLOOKUP(T$2+1,FIXTURES!$C$2:$NC$23,MATCH($C18,FIXTURES!$B$2:$B$23,0),0)))),IF(AND(HLOOKUP(T$2,FIXTURES!$C$2:$NC$23,MATCH($C18,FIXTURES!$B$2:$B$23,0),0)="",HLOOKUP(T$2+1,FIXTURES!$C$2:$NC$23,MATCH($C18,FIXTURES!$B$2:$B$23,0),0)=""),HLOOKUP(T$2+2,FIXTURES!$C$2:$NC$23,MATCH($C18,FIXTURES!$B$2:$B$23,0),0),IF(HLOOKUP(T$2+1,FIXTURES!$C$2:$NC$23,MATCH($C18,FIXTURES!$B$2:$B$23,0),0)="",HLOOKUP(T$2,FIXTURES!$C$2:$NC$23,MATCH($C18,FIXTURES!$B$2:$B$23,0),0),HLOOKUP(T$2+1,FIXTURES!$C$2:$NC$23,MATCH($C18,FIXTURES!$B$2:$B$23,0),0))))</f>
        <v/>
      </c>
      <c r="U18" s="117" t="str">
        <f>IF(U$1="SAT",IF(AND(HLOOKUP(U$2,FIXTURES!$C$2:$NC$23,MATCH($C18,FIXTURES!$B$2:$B$23,0),0)="",HLOOKUP(U$2+1,FIXTURES!$C$2:$NC$23,MATCH($C18,FIXTURES!$B$2:$B$23,0),0)="",HLOOKUP(U$2+2,FIXTURES!$C$2:$NC$23,MATCH($C18,FIXTURES!$B$2:$B$23,0),0)=""),HLOOKUP(U$2-1,FIXTURES!$C$2:$NC$23,MATCH($C18,FIXTURES!$B$2:$B$23,0),0),IF(AND(HLOOKUP(U$2,FIXTURES!$C$2:$NC$23,MATCH($C18,FIXTURES!$B$2:$B$23,0),0)="",HLOOKUP(U$2+1,FIXTURES!$C$2:$NC$23,MATCH($C18,FIXTURES!$B$2:$B$23,0),0)=""),HLOOKUP(U$2+2,FIXTURES!$C$2:$NC$23,MATCH($C18,FIXTURES!$B$2:$B$23,0),0),IF(HLOOKUP(U$2+1,FIXTURES!$C$2:$NC$23,MATCH($C18,FIXTURES!$B$2:$B$23,0),0)="",HLOOKUP(U$2,FIXTURES!$C$2:$NC$23,MATCH($C18,FIXTURES!$B$2:$B$23,0),0),HLOOKUP(U$2+1,FIXTURES!$C$2:$NC$23,MATCH($C18,FIXTURES!$B$2:$B$23,0),0)))),IF(AND(HLOOKUP(U$2,FIXTURES!$C$2:$NC$23,MATCH($C18,FIXTURES!$B$2:$B$23,0),0)="",HLOOKUP(U$2+1,FIXTURES!$C$2:$NC$23,MATCH($C18,FIXTURES!$B$2:$B$23,0),0)=""),HLOOKUP(U$2+2,FIXTURES!$C$2:$NC$23,MATCH($C18,FIXTURES!$B$2:$B$23,0),0),IF(HLOOKUP(U$2+1,FIXTURES!$C$2:$NC$23,MATCH($C18,FIXTURES!$B$2:$B$23,0),0)="",HLOOKUP(U$2,FIXTURES!$C$2:$NC$23,MATCH($C18,FIXTURES!$B$2:$B$23,0),0),HLOOKUP(U$2+1,FIXTURES!$C$2:$NC$23,MATCH($C18,FIXTURES!$B$2:$B$23,0),0))))</f>
        <v>MUN</v>
      </c>
      <c r="V18" s="117" t="str">
        <f>IF(V$1="SAT",IF(AND(HLOOKUP(V$2,FIXTURES!$C$2:$NC$23,MATCH($C18,FIXTURES!$B$2:$B$23,0),0)="",HLOOKUP(V$2+1,FIXTURES!$C$2:$NC$23,MATCH($C18,FIXTURES!$B$2:$B$23,0),0)="",HLOOKUP(V$2+2,FIXTURES!$C$2:$NC$23,MATCH($C18,FIXTURES!$B$2:$B$23,0),0)=""),HLOOKUP(V$2-1,FIXTURES!$C$2:$NC$23,MATCH($C18,FIXTURES!$B$2:$B$23,0),0),IF(AND(HLOOKUP(V$2,FIXTURES!$C$2:$NC$23,MATCH($C18,FIXTURES!$B$2:$B$23,0),0)="",HLOOKUP(V$2+1,FIXTURES!$C$2:$NC$23,MATCH($C18,FIXTURES!$B$2:$B$23,0),0)=""),HLOOKUP(V$2+2,FIXTURES!$C$2:$NC$23,MATCH($C18,FIXTURES!$B$2:$B$23,0),0),IF(HLOOKUP(V$2+1,FIXTURES!$C$2:$NC$23,MATCH($C18,FIXTURES!$B$2:$B$23,0),0)="",HLOOKUP(V$2,FIXTURES!$C$2:$NC$23,MATCH($C18,FIXTURES!$B$2:$B$23,0),0),HLOOKUP(V$2+1,FIXTURES!$C$2:$NC$23,MATCH($C18,FIXTURES!$B$2:$B$23,0),0)))),IF(AND(HLOOKUP(V$2,FIXTURES!$C$2:$NC$23,MATCH($C18,FIXTURES!$B$2:$B$23,0),0)="",HLOOKUP(V$2+1,FIXTURES!$C$2:$NC$23,MATCH($C18,FIXTURES!$B$2:$B$23,0),0)=""),HLOOKUP(V$2+2,FIXTURES!$C$2:$NC$23,MATCH($C18,FIXTURES!$B$2:$B$23,0),0),IF(HLOOKUP(V$2+1,FIXTURES!$C$2:$NC$23,MATCH($C18,FIXTURES!$B$2:$B$23,0),0)="",HLOOKUP(V$2,FIXTURES!$C$2:$NC$23,MATCH($C18,FIXTURES!$B$2:$B$23,0),0),HLOOKUP(V$2+1,FIXTURES!$C$2:$NC$23,MATCH($C18,FIXTURES!$B$2:$B$23,0),0))))</f>
        <v>FC Copenhagen</v>
      </c>
      <c r="W18" s="117" t="str">
        <f>IF(W$1="SAT",IF(AND(HLOOKUP(W$2,FIXTURES!$C$2:$NC$23,MATCH($C18,FIXTURES!$B$2:$B$23,0),0)="",HLOOKUP(W$2+1,FIXTURES!$C$2:$NC$23,MATCH($C18,FIXTURES!$B$2:$B$23,0),0)="",HLOOKUP(W$2+2,FIXTURES!$C$2:$NC$23,MATCH($C18,FIXTURES!$B$2:$B$23,0),0)=""),HLOOKUP(W$2-1,FIXTURES!$C$2:$NC$23,MATCH($C18,FIXTURES!$B$2:$B$23,0),0),IF(AND(HLOOKUP(W$2,FIXTURES!$C$2:$NC$23,MATCH($C18,FIXTURES!$B$2:$B$23,0),0)="",HLOOKUP(W$2+1,FIXTURES!$C$2:$NC$23,MATCH($C18,FIXTURES!$B$2:$B$23,0),0)=""),HLOOKUP(W$2+2,FIXTURES!$C$2:$NC$23,MATCH($C18,FIXTURES!$B$2:$B$23,0),0),IF(HLOOKUP(W$2+1,FIXTURES!$C$2:$NC$23,MATCH($C18,FIXTURES!$B$2:$B$23,0),0)="",HLOOKUP(W$2,FIXTURES!$C$2:$NC$23,MATCH($C18,FIXTURES!$B$2:$B$23,0),0),HLOOKUP(W$2+1,FIXTURES!$C$2:$NC$23,MATCH($C18,FIXTURES!$B$2:$B$23,0),0)))),IF(AND(HLOOKUP(W$2,FIXTURES!$C$2:$NC$23,MATCH($C18,FIXTURES!$B$2:$B$23,0),0)="",HLOOKUP(W$2+1,FIXTURES!$C$2:$NC$23,MATCH($C18,FIXTURES!$B$2:$B$23,0),0)=""),HLOOKUP(W$2+2,FIXTURES!$C$2:$NC$23,MATCH($C18,FIXTURES!$B$2:$B$23,0),0),IF(HLOOKUP(W$2+1,FIXTURES!$C$2:$NC$23,MATCH($C18,FIXTURES!$B$2:$B$23,0),0)="",HLOOKUP(W$2,FIXTURES!$C$2:$NC$23,MATCH($C18,FIXTURES!$B$2:$B$23,0),0),HLOOKUP(W$2+1,FIXTURES!$C$2:$NC$23,MATCH($C18,FIXTURES!$B$2:$B$23,0),0))))</f>
        <v>SOU</v>
      </c>
      <c r="X18" s="117" t="str">
        <f>IF(X$1="SAT",IF(AND(HLOOKUP(X$2,FIXTURES!$C$2:$NC$23,MATCH($C18,FIXTURES!$B$2:$B$23,0),0)="",HLOOKUP(X$2+1,FIXTURES!$C$2:$NC$23,MATCH($C18,FIXTURES!$B$2:$B$23,0),0)="",HLOOKUP(X$2+2,FIXTURES!$C$2:$NC$23,MATCH($C18,FIXTURES!$B$2:$B$23,0),0)=""),HLOOKUP(X$2-1,FIXTURES!$C$2:$NC$23,MATCH($C18,FIXTURES!$B$2:$B$23,0),0),IF(AND(HLOOKUP(X$2,FIXTURES!$C$2:$NC$23,MATCH($C18,FIXTURES!$B$2:$B$23,0),0)="",HLOOKUP(X$2+1,FIXTURES!$C$2:$NC$23,MATCH($C18,FIXTURES!$B$2:$B$23,0),0)=""),HLOOKUP(X$2+2,FIXTURES!$C$2:$NC$23,MATCH($C18,FIXTURES!$B$2:$B$23,0),0),IF(HLOOKUP(X$2+1,FIXTURES!$C$2:$NC$23,MATCH($C18,FIXTURES!$B$2:$B$23,0),0)="",HLOOKUP(X$2,FIXTURES!$C$2:$NC$23,MATCH($C18,FIXTURES!$B$2:$B$23,0),0),HLOOKUP(X$2+1,FIXTURES!$C$2:$NC$23,MATCH($C18,FIXTURES!$B$2:$B$23,0),0)))),IF(AND(HLOOKUP(X$2,FIXTURES!$C$2:$NC$23,MATCH($C18,FIXTURES!$B$2:$B$23,0),0)="",HLOOKUP(X$2+1,FIXTURES!$C$2:$NC$23,MATCH($C18,FIXTURES!$B$2:$B$23,0),0)=""),HLOOKUP(X$2+2,FIXTURES!$C$2:$NC$23,MATCH($C18,FIXTURES!$B$2:$B$23,0),0),IF(HLOOKUP(X$2+1,FIXTURES!$C$2:$NC$23,MATCH($C18,FIXTURES!$B$2:$B$23,0),0)="",HLOOKUP(X$2,FIXTURES!$C$2:$NC$23,MATCH($C18,FIXTURES!$B$2:$B$23,0),0),HLOOKUP(X$2+1,FIXTURES!$C$2:$NC$23,MATCH($C18,FIXTURES!$B$2:$B$23,0),0))))</f>
        <v>FC Copenhagen</v>
      </c>
      <c r="Y18" s="117" t="str">
        <f>IF(Y$1="SAT",IF(AND(HLOOKUP(Y$2,FIXTURES!$C$2:$NC$23,MATCH($C18,FIXTURES!$B$2:$B$23,0),0)="",HLOOKUP(Y$2+1,FIXTURES!$C$2:$NC$23,MATCH($C18,FIXTURES!$B$2:$B$23,0),0)="",HLOOKUP(Y$2+2,FIXTURES!$C$2:$NC$23,MATCH($C18,FIXTURES!$B$2:$B$23,0),0)=""),HLOOKUP(Y$2-1,FIXTURES!$C$2:$NC$23,MATCH($C18,FIXTURES!$B$2:$B$23,0),0),IF(AND(HLOOKUP(Y$2,FIXTURES!$C$2:$NC$23,MATCH($C18,FIXTURES!$B$2:$B$23,0),0)="",HLOOKUP(Y$2+1,FIXTURES!$C$2:$NC$23,MATCH($C18,FIXTURES!$B$2:$B$23,0),0)=""),HLOOKUP(Y$2+2,FIXTURES!$C$2:$NC$23,MATCH($C18,FIXTURES!$B$2:$B$23,0),0),IF(HLOOKUP(Y$2+1,FIXTURES!$C$2:$NC$23,MATCH($C18,FIXTURES!$B$2:$B$23,0),0)="",HLOOKUP(Y$2,FIXTURES!$C$2:$NC$23,MATCH($C18,FIXTURES!$B$2:$B$23,0),0),HLOOKUP(Y$2+1,FIXTURES!$C$2:$NC$23,MATCH($C18,FIXTURES!$B$2:$B$23,0),0)))),IF(AND(HLOOKUP(Y$2,FIXTURES!$C$2:$NC$23,MATCH($C18,FIXTURES!$B$2:$B$23,0),0)="",HLOOKUP(Y$2+1,FIXTURES!$C$2:$NC$23,MATCH($C18,FIXTURES!$B$2:$B$23,0),0)=""),HLOOKUP(Y$2+2,FIXTURES!$C$2:$NC$23,MATCH($C18,FIXTURES!$B$2:$B$23,0),0),IF(HLOOKUP(Y$2+1,FIXTURES!$C$2:$NC$23,MATCH($C18,FIXTURES!$B$2:$B$23,0),0)="",HLOOKUP(Y$2,FIXTURES!$C$2:$NC$23,MATCH($C18,FIXTURES!$B$2:$B$23,0),0),HLOOKUP(Y$2+1,FIXTURES!$C$2:$NC$23,MATCH($C18,FIXTURES!$B$2:$B$23,0),0))))</f>
        <v>liv</v>
      </c>
      <c r="Z18" s="117" t="str">
        <f>IF(Z$1="SAT",IF(AND(HLOOKUP(Z$2,FIXTURES!$C$2:$NC$23,MATCH($C18,FIXTURES!$B$2:$B$23,0),0)="",HLOOKUP(Z$2+1,FIXTURES!$C$2:$NC$23,MATCH($C18,FIXTURES!$B$2:$B$23,0),0)="",HLOOKUP(Z$2+2,FIXTURES!$C$2:$NC$23,MATCH($C18,FIXTURES!$B$2:$B$23,0),0)=""),HLOOKUP(Z$2-1,FIXTURES!$C$2:$NC$23,MATCH($C18,FIXTURES!$B$2:$B$23,0),0),IF(AND(HLOOKUP(Z$2,FIXTURES!$C$2:$NC$23,MATCH($C18,FIXTURES!$B$2:$B$23,0),0)="",HLOOKUP(Z$2+1,FIXTURES!$C$2:$NC$23,MATCH($C18,FIXTURES!$B$2:$B$23,0),0)=""),HLOOKUP(Z$2+2,FIXTURES!$C$2:$NC$23,MATCH($C18,FIXTURES!$B$2:$B$23,0),0),IF(HLOOKUP(Z$2+1,FIXTURES!$C$2:$NC$23,MATCH($C18,FIXTURES!$B$2:$B$23,0),0)="",HLOOKUP(Z$2,FIXTURES!$C$2:$NC$23,MATCH($C18,FIXTURES!$B$2:$B$23,0),0),HLOOKUP(Z$2+1,FIXTURES!$C$2:$NC$23,MATCH($C18,FIXTURES!$B$2:$B$23,0),0)))),IF(AND(HLOOKUP(Z$2,FIXTURES!$C$2:$NC$23,MATCH($C18,FIXTURES!$B$2:$B$23,0),0)="",HLOOKUP(Z$2+1,FIXTURES!$C$2:$NC$23,MATCH($C18,FIXTURES!$B$2:$B$23,0),0)=""),HLOOKUP(Z$2+2,FIXTURES!$C$2:$NC$23,MATCH($C18,FIXTURES!$B$2:$B$23,0),0),IF(HLOOKUP(Z$2+1,FIXTURES!$C$2:$NC$23,MATCH($C18,FIXTURES!$B$2:$B$23,0),0)="",HLOOKUP(Z$2,FIXTURES!$C$2:$NC$23,MATCH($C18,FIXTURES!$B$2:$B$23,0),0),HLOOKUP(Z$2+1,FIXTURES!$C$2:$NC$23,MATCH($C18,FIXTURES!$B$2:$B$23,0),0))))</f>
        <v/>
      </c>
      <c r="AA18" s="117" t="str">
        <f>IF(AA$1="SAT",IF(AND(HLOOKUP(AA$2,FIXTURES!$C$2:$NC$23,MATCH($C18,FIXTURES!$B$2:$B$23,0),0)="",HLOOKUP(AA$2+1,FIXTURES!$C$2:$NC$23,MATCH($C18,FIXTURES!$B$2:$B$23,0),0)="",HLOOKUP(AA$2+2,FIXTURES!$C$2:$NC$23,MATCH($C18,FIXTURES!$B$2:$B$23,0),0)=""),HLOOKUP(AA$2-1,FIXTURES!$C$2:$NC$23,MATCH($C18,FIXTURES!$B$2:$B$23,0),0),IF(AND(HLOOKUP(AA$2,FIXTURES!$C$2:$NC$23,MATCH($C18,FIXTURES!$B$2:$B$23,0),0)="",HLOOKUP(AA$2+1,FIXTURES!$C$2:$NC$23,MATCH($C18,FIXTURES!$B$2:$B$23,0),0)=""),HLOOKUP(AA$2+2,FIXTURES!$C$2:$NC$23,MATCH($C18,FIXTURES!$B$2:$B$23,0),0),IF(HLOOKUP(AA$2+1,FIXTURES!$C$2:$NC$23,MATCH($C18,FIXTURES!$B$2:$B$23,0),0)="",HLOOKUP(AA$2,FIXTURES!$C$2:$NC$23,MATCH($C18,FIXTURES!$B$2:$B$23,0),0),HLOOKUP(AA$2+1,FIXTURES!$C$2:$NC$23,MATCH($C18,FIXTURES!$B$2:$B$23,0),0)))),IF(AND(HLOOKUP(AA$2,FIXTURES!$C$2:$NC$23,MATCH($C18,FIXTURES!$B$2:$B$23,0),0)="",HLOOKUP(AA$2+1,FIXTURES!$C$2:$NC$23,MATCH($C18,FIXTURES!$B$2:$B$23,0),0)=""),HLOOKUP(AA$2+2,FIXTURES!$C$2:$NC$23,MATCH($C18,FIXTURES!$B$2:$B$23,0),0),IF(HLOOKUP(AA$2+1,FIXTURES!$C$2:$NC$23,MATCH($C18,FIXTURES!$B$2:$B$23,0),0)="",HLOOKUP(AA$2,FIXTURES!$C$2:$NC$23,MATCH($C18,FIXTURES!$B$2:$B$23,0),0),HLOOKUP(AA$2+1,FIXTURES!$C$2:$NC$23,MATCH($C18,FIXTURES!$B$2:$B$23,0),0))))</f>
        <v>BHA</v>
      </c>
      <c r="AB18" s="117" t="str">
        <f>IF(AB$1="SAT",IF(AND(HLOOKUP(AB$2,FIXTURES!$C$2:$NC$23,MATCH($C18,FIXTURES!$B$2:$B$23,0),0)="",HLOOKUP(AB$2+1,FIXTURES!$C$2:$NC$23,MATCH($C18,FIXTURES!$B$2:$B$23,0),0)="",HLOOKUP(AB$2+2,FIXTURES!$C$2:$NC$23,MATCH($C18,FIXTURES!$B$2:$B$23,0),0)=""),HLOOKUP(AB$2-1,FIXTURES!$C$2:$NC$23,MATCH($C18,FIXTURES!$B$2:$B$23,0),0),IF(AND(HLOOKUP(AB$2,FIXTURES!$C$2:$NC$23,MATCH($C18,FIXTURES!$B$2:$B$23,0),0)="",HLOOKUP(AB$2+1,FIXTURES!$C$2:$NC$23,MATCH($C18,FIXTURES!$B$2:$B$23,0),0)=""),HLOOKUP(AB$2+2,FIXTURES!$C$2:$NC$23,MATCH($C18,FIXTURES!$B$2:$B$23,0),0),IF(HLOOKUP(AB$2+1,FIXTURES!$C$2:$NC$23,MATCH($C18,FIXTURES!$B$2:$B$23,0),0)="",HLOOKUP(AB$2,FIXTURES!$C$2:$NC$23,MATCH($C18,FIXTURES!$B$2:$B$23,0),0),HLOOKUP(AB$2+1,FIXTURES!$C$2:$NC$23,MATCH($C18,FIXTURES!$B$2:$B$23,0),0)))),IF(AND(HLOOKUP(AB$2,FIXTURES!$C$2:$NC$23,MATCH($C18,FIXTURES!$B$2:$B$23,0),0)="",HLOOKUP(AB$2+1,FIXTURES!$C$2:$NC$23,MATCH($C18,FIXTURES!$B$2:$B$23,0),0)=""),HLOOKUP(AB$2+2,FIXTURES!$C$2:$NC$23,MATCH($C18,FIXTURES!$B$2:$B$23,0),0),IF(HLOOKUP(AB$2+1,FIXTURES!$C$2:$NC$23,MATCH($C18,FIXTURES!$B$2:$B$23,0),0)="",HLOOKUP(AB$2,FIXTURES!$C$2:$NC$23,MATCH($C18,FIXTURES!$B$2:$B$23,0),0),HLOOKUP(AB$2+1,FIXTURES!$C$2:$NC$23,MATCH($C18,FIXTURES!$B$2:$B$23,0),0))))</f>
        <v>Dortmund</v>
      </c>
      <c r="AC18" s="117" t="str">
        <f>IF(AC$1="SAT",IF(AND(HLOOKUP(AC$2,FIXTURES!$C$2:$NC$23,MATCH($C18,FIXTURES!$B$2:$B$23,0),0)="",HLOOKUP(AC$2+1,FIXTURES!$C$2:$NC$23,MATCH($C18,FIXTURES!$B$2:$B$23,0),0)="",HLOOKUP(AC$2+2,FIXTURES!$C$2:$NC$23,MATCH($C18,FIXTURES!$B$2:$B$23,0),0)=""),HLOOKUP(AC$2-1,FIXTURES!$C$2:$NC$23,MATCH($C18,FIXTURES!$B$2:$B$23,0),0),IF(AND(HLOOKUP(AC$2,FIXTURES!$C$2:$NC$23,MATCH($C18,FIXTURES!$B$2:$B$23,0),0)="",HLOOKUP(AC$2+1,FIXTURES!$C$2:$NC$23,MATCH($C18,FIXTURES!$B$2:$B$23,0),0)=""),HLOOKUP(AC$2+2,FIXTURES!$C$2:$NC$23,MATCH($C18,FIXTURES!$B$2:$B$23,0),0),IF(HLOOKUP(AC$2+1,FIXTURES!$C$2:$NC$23,MATCH($C18,FIXTURES!$B$2:$B$23,0),0)="",HLOOKUP(AC$2,FIXTURES!$C$2:$NC$23,MATCH($C18,FIXTURES!$B$2:$B$23,0),0),HLOOKUP(AC$2+1,FIXTURES!$C$2:$NC$23,MATCH($C18,FIXTURES!$B$2:$B$23,0),0)))),IF(AND(HLOOKUP(AC$2,FIXTURES!$C$2:$NC$23,MATCH($C18,FIXTURES!$B$2:$B$23,0),0)="",HLOOKUP(AC$2+1,FIXTURES!$C$2:$NC$23,MATCH($C18,FIXTURES!$B$2:$B$23,0),0)=""),HLOOKUP(AC$2+2,FIXTURES!$C$2:$NC$23,MATCH($C18,FIXTURES!$B$2:$B$23,0),0),IF(HLOOKUP(AC$2+1,FIXTURES!$C$2:$NC$23,MATCH($C18,FIXTURES!$B$2:$B$23,0),0)="",HLOOKUP(AC$2,FIXTURES!$C$2:$NC$23,MATCH($C18,FIXTURES!$B$2:$B$23,0),0),HLOOKUP(AC$2+1,FIXTURES!$C$2:$NC$23,MATCH($C18,FIXTURES!$B$2:$B$23,0),0))))</f>
        <v>lei</v>
      </c>
      <c r="AD18" s="117" t="str">
        <f>IF(AD$1="SAT",IF(AND(HLOOKUP(AD$2,FIXTURES!$C$2:$NC$23,MATCH($C18,FIXTURES!$B$2:$B$23,0),0)="",HLOOKUP(AD$2+1,FIXTURES!$C$2:$NC$23,MATCH($C18,FIXTURES!$B$2:$B$23,0),0)="",HLOOKUP(AD$2+2,FIXTURES!$C$2:$NC$23,MATCH($C18,FIXTURES!$B$2:$B$23,0),0)=""),HLOOKUP(AD$2-1,FIXTURES!$C$2:$NC$23,MATCH($C18,FIXTURES!$B$2:$B$23,0),0),IF(AND(HLOOKUP(AD$2,FIXTURES!$C$2:$NC$23,MATCH($C18,FIXTURES!$B$2:$B$23,0),0)="",HLOOKUP(AD$2+1,FIXTURES!$C$2:$NC$23,MATCH($C18,FIXTURES!$B$2:$B$23,0),0)=""),HLOOKUP(AD$2+2,FIXTURES!$C$2:$NC$23,MATCH($C18,FIXTURES!$B$2:$B$23,0),0),IF(HLOOKUP(AD$2+1,FIXTURES!$C$2:$NC$23,MATCH($C18,FIXTURES!$B$2:$B$23,0),0)="",HLOOKUP(AD$2,FIXTURES!$C$2:$NC$23,MATCH($C18,FIXTURES!$B$2:$B$23,0),0),HLOOKUP(AD$2+1,FIXTURES!$C$2:$NC$23,MATCH($C18,FIXTURES!$B$2:$B$23,0),0)))),IF(AND(HLOOKUP(AD$2,FIXTURES!$C$2:$NC$23,MATCH($C18,FIXTURES!$B$2:$B$23,0),0)="",HLOOKUP(AD$2+1,FIXTURES!$C$2:$NC$23,MATCH($C18,FIXTURES!$B$2:$B$23,0),0)=""),HLOOKUP(AD$2+2,FIXTURES!$C$2:$NC$23,MATCH($C18,FIXTURES!$B$2:$B$23,0),0),IF(HLOOKUP(AD$2+1,FIXTURES!$C$2:$NC$23,MATCH($C18,FIXTURES!$B$2:$B$23,0),0)="",HLOOKUP(AD$2,FIXTURES!$C$2:$NC$23,MATCH($C18,FIXTURES!$B$2:$B$23,0),0),HLOOKUP(AD$2+1,FIXTURES!$C$2:$NC$23,MATCH($C18,FIXTURES!$B$2:$B$23,0),0))))</f>
        <v>Sevilla</v>
      </c>
      <c r="AE18" s="117" t="str">
        <f>IF(AE$1="SAT",IF(AND(HLOOKUP(AE$2,FIXTURES!$C$2:$NC$23,MATCH($C18,FIXTURES!$B$2:$B$23,0),0)="",HLOOKUP(AE$2+1,FIXTURES!$C$2:$NC$23,MATCH($C18,FIXTURES!$B$2:$B$23,0),0)="",HLOOKUP(AE$2+2,FIXTURES!$C$2:$NC$23,MATCH($C18,FIXTURES!$B$2:$B$23,0),0)=""),HLOOKUP(AE$2-1,FIXTURES!$C$2:$NC$23,MATCH($C18,FIXTURES!$B$2:$B$23,0),0),IF(AND(HLOOKUP(AE$2,FIXTURES!$C$2:$NC$23,MATCH($C18,FIXTURES!$B$2:$B$23,0),0)="",HLOOKUP(AE$2+1,FIXTURES!$C$2:$NC$23,MATCH($C18,FIXTURES!$B$2:$B$23,0),0)=""),HLOOKUP(AE$2+2,FIXTURES!$C$2:$NC$23,MATCH($C18,FIXTURES!$B$2:$B$23,0),0),IF(HLOOKUP(AE$2+1,FIXTURES!$C$2:$NC$23,MATCH($C18,FIXTURES!$B$2:$B$23,0),0)="",HLOOKUP(AE$2,FIXTURES!$C$2:$NC$23,MATCH($C18,FIXTURES!$B$2:$B$23,0),0),HLOOKUP(AE$2+1,FIXTURES!$C$2:$NC$23,MATCH($C18,FIXTURES!$B$2:$B$23,0),0)))),IF(AND(HLOOKUP(AE$2,FIXTURES!$C$2:$NC$23,MATCH($C18,FIXTURES!$B$2:$B$23,0),0)="",HLOOKUP(AE$2+1,FIXTURES!$C$2:$NC$23,MATCH($C18,FIXTURES!$B$2:$B$23,0),0)=""),HLOOKUP(AE$2+2,FIXTURES!$C$2:$NC$23,MATCH($C18,FIXTURES!$B$2:$B$23,0),0),IF(HLOOKUP(AE$2+1,FIXTURES!$C$2:$NC$23,MATCH($C18,FIXTURES!$B$2:$B$23,0),0)="",HLOOKUP(AE$2,FIXTURES!$C$2:$NC$23,MATCH($C18,FIXTURES!$B$2:$B$23,0),0),HLOOKUP(AE$2+1,FIXTURES!$C$2:$NC$23,MATCH($C18,FIXTURES!$B$2:$B$23,0),0))))</f>
        <v>FUL</v>
      </c>
      <c r="AF18" s="117" t="str">
        <f>IF(AF$1="SAT",IF(AND(HLOOKUP(AF$2,FIXTURES!$C$2:$NC$23,MATCH($C18,FIXTURES!$B$2:$B$23,0),0)="",HLOOKUP(AF$2+1,FIXTURES!$C$2:$NC$23,MATCH($C18,FIXTURES!$B$2:$B$23,0),0)="",HLOOKUP(AF$2+2,FIXTURES!$C$2:$NC$23,MATCH($C18,FIXTURES!$B$2:$B$23,0),0)=""),HLOOKUP(AF$2-1,FIXTURES!$C$2:$NC$23,MATCH($C18,FIXTURES!$B$2:$B$23,0),0),IF(AND(HLOOKUP(AF$2,FIXTURES!$C$2:$NC$23,MATCH($C18,FIXTURES!$B$2:$B$23,0),0)="",HLOOKUP(AF$2+1,FIXTURES!$C$2:$NC$23,MATCH($C18,FIXTURES!$B$2:$B$23,0),0)=""),HLOOKUP(AF$2+2,FIXTURES!$C$2:$NC$23,MATCH($C18,FIXTURES!$B$2:$B$23,0),0),IF(HLOOKUP(AF$2+1,FIXTURES!$C$2:$NC$23,MATCH($C18,FIXTURES!$B$2:$B$23,0),0)="",HLOOKUP(AF$2,FIXTURES!$C$2:$NC$23,MATCH($C18,FIXTURES!$B$2:$B$23,0),0),HLOOKUP(AF$2+1,FIXTURES!$C$2:$NC$23,MATCH($C18,FIXTURES!$B$2:$B$23,0),0)))),IF(AND(HLOOKUP(AF$2,FIXTURES!$C$2:$NC$23,MATCH($C18,FIXTURES!$B$2:$B$23,0),0)="",HLOOKUP(AF$2+1,FIXTURES!$C$2:$NC$23,MATCH($C18,FIXTURES!$B$2:$B$23,0),0)=""),HLOOKUP(AF$2+2,FIXTURES!$C$2:$NC$23,MATCH($C18,FIXTURES!$B$2:$B$23,0),0),IF(HLOOKUP(AF$2+1,FIXTURES!$C$2:$NC$23,MATCH($C18,FIXTURES!$B$2:$B$23,0),0)="",HLOOKUP(AF$2,FIXTURES!$C$2:$NC$23,MATCH($C18,FIXTURES!$B$2:$B$23,0),0),HLOOKUP(AF$2+1,FIXTURES!$C$2:$NC$23,MATCH($C18,FIXTURES!$B$2:$B$23,0),0))))</f>
        <v>Chelsea</v>
      </c>
      <c r="AG18" s="117" t="str">
        <f>IF(AG$1="SAT",IF(AND(HLOOKUP(AG$2,FIXTURES!$C$2:$NC$23,MATCH($C18,FIXTURES!$B$2:$B$23,0),0)="",HLOOKUP(AG$2+1,FIXTURES!$C$2:$NC$23,MATCH($C18,FIXTURES!$B$2:$B$23,0),0)="",HLOOKUP(AG$2+2,FIXTURES!$C$2:$NC$23,MATCH($C18,FIXTURES!$B$2:$B$23,0),0)=""),HLOOKUP(AG$2-1,FIXTURES!$C$2:$NC$23,MATCH($C18,FIXTURES!$B$2:$B$23,0),0),IF(AND(HLOOKUP(AG$2,FIXTURES!$C$2:$NC$23,MATCH($C18,FIXTURES!$B$2:$B$23,0),0)="",HLOOKUP(AG$2+1,FIXTURES!$C$2:$NC$23,MATCH($C18,FIXTURES!$B$2:$B$23,0),0)=""),HLOOKUP(AG$2+2,FIXTURES!$C$2:$NC$23,MATCH($C18,FIXTURES!$B$2:$B$23,0),0),IF(HLOOKUP(AG$2+1,FIXTURES!$C$2:$NC$23,MATCH($C18,FIXTURES!$B$2:$B$23,0),0)="",HLOOKUP(AG$2,FIXTURES!$C$2:$NC$23,MATCH($C18,FIXTURES!$B$2:$B$23,0),0),HLOOKUP(AG$2+1,FIXTURES!$C$2:$NC$23,MATCH($C18,FIXTURES!$B$2:$B$23,0),0)))),IF(AND(HLOOKUP(AG$2,FIXTURES!$C$2:$NC$23,MATCH($C18,FIXTURES!$B$2:$B$23,0),0)="",HLOOKUP(AG$2+1,FIXTURES!$C$2:$NC$23,MATCH($C18,FIXTURES!$B$2:$B$23,0),0)=""),HLOOKUP(AG$2+2,FIXTURES!$C$2:$NC$23,MATCH($C18,FIXTURES!$B$2:$B$23,0),0),IF(HLOOKUP(AG$2+1,FIXTURES!$C$2:$NC$23,MATCH($C18,FIXTURES!$B$2:$B$23,0),0)="",HLOOKUP(AG$2,FIXTURES!$C$2:$NC$23,MATCH($C18,FIXTURES!$B$2:$B$23,0),0),HLOOKUP(AG$2+1,FIXTURES!$C$2:$NC$23,MATCH($C18,FIXTURES!$B$2:$B$23,0),0))))</f>
        <v>BRE</v>
      </c>
      <c r="AH18" s="117" t="str">
        <f>IF(AH$1="SAT",IF(AND(HLOOKUP(AH$2,FIXTURES!$C$2:$NC$23,MATCH($C18,FIXTURES!$B$2:$B$23,0),0)="",HLOOKUP(AH$2+1,FIXTURES!$C$2:$NC$23,MATCH($C18,FIXTURES!$B$2:$B$23,0),0)="",HLOOKUP(AH$2+2,FIXTURES!$C$2:$NC$23,MATCH($C18,FIXTURES!$B$2:$B$23,0),0)=""),HLOOKUP(AH$2-1,FIXTURES!$C$2:$NC$23,MATCH($C18,FIXTURES!$B$2:$B$23,0),0),IF(AND(HLOOKUP(AH$2,FIXTURES!$C$2:$NC$23,MATCH($C18,FIXTURES!$B$2:$B$23,0),0)="",HLOOKUP(AH$2+1,FIXTURES!$C$2:$NC$23,MATCH($C18,FIXTURES!$B$2:$B$23,0),0)=""),HLOOKUP(AH$2+2,FIXTURES!$C$2:$NC$23,MATCH($C18,FIXTURES!$B$2:$B$23,0),0),IF(HLOOKUP(AH$2+1,FIXTURES!$C$2:$NC$23,MATCH($C18,FIXTURES!$B$2:$B$23,0),0)="",HLOOKUP(AH$2,FIXTURES!$C$2:$NC$23,MATCH($C18,FIXTURES!$B$2:$B$23,0),0),HLOOKUP(AH$2+1,FIXTURES!$C$2:$NC$23,MATCH($C18,FIXTURES!$B$2:$B$23,0),0)))),IF(AND(HLOOKUP(AH$2,FIXTURES!$C$2:$NC$23,MATCH($C18,FIXTURES!$B$2:$B$23,0),0)="",HLOOKUP(AH$2+1,FIXTURES!$C$2:$NC$23,MATCH($C18,FIXTURES!$B$2:$B$23,0),0)=""),HLOOKUP(AH$2+2,FIXTURES!$C$2:$NC$23,MATCH($C18,FIXTURES!$B$2:$B$23,0),0),IF(HLOOKUP(AH$2+1,FIXTURES!$C$2:$NC$23,MATCH($C18,FIXTURES!$B$2:$B$23,0),0)="",HLOOKUP(AH$2,FIXTURES!$C$2:$NC$23,MATCH($C18,FIXTURES!$B$2:$B$23,0),0),HLOOKUP(AH$2+1,FIXTURES!$C$2:$NC$23,MATCH($C18,FIXTURES!$B$2:$B$23,0),0))))</f>
        <v/>
      </c>
      <c r="AI18" s="117" t="str">
        <f>IF(AI$1="SAT",IF(AND(HLOOKUP(AI$2,FIXTURES!$C$2:$NC$23,MATCH($C18,FIXTURES!$B$2:$B$23,0),0)="",HLOOKUP(AI$2+1,FIXTURES!$C$2:$NC$23,MATCH($C18,FIXTURES!$B$2:$B$23,0),0)="",HLOOKUP(AI$2+2,FIXTURES!$C$2:$NC$23,MATCH($C18,FIXTURES!$B$2:$B$23,0),0)=""),HLOOKUP(AI$2-1,FIXTURES!$C$2:$NC$23,MATCH($C18,FIXTURES!$B$2:$B$23,0),0),IF(AND(HLOOKUP(AI$2,FIXTURES!$C$2:$NC$23,MATCH($C18,FIXTURES!$B$2:$B$23,0),0)="",HLOOKUP(AI$2+1,FIXTURES!$C$2:$NC$23,MATCH($C18,FIXTURES!$B$2:$B$23,0),0)=""),HLOOKUP(AI$2+2,FIXTURES!$C$2:$NC$23,MATCH($C18,FIXTURES!$B$2:$B$23,0),0),IF(HLOOKUP(AI$2+1,FIXTURES!$C$2:$NC$23,MATCH($C18,FIXTURES!$B$2:$B$23,0),0)="",HLOOKUP(AI$2,FIXTURES!$C$2:$NC$23,MATCH($C18,FIXTURES!$B$2:$B$23,0),0),HLOOKUP(AI$2+1,FIXTURES!$C$2:$NC$23,MATCH($C18,FIXTURES!$B$2:$B$23,0),0)))),IF(AND(HLOOKUP(AI$2,FIXTURES!$C$2:$NC$23,MATCH($C18,FIXTURES!$B$2:$B$23,0),0)="",HLOOKUP(AI$2+1,FIXTURES!$C$2:$NC$23,MATCH($C18,FIXTURES!$B$2:$B$23,0),0)=""),HLOOKUP(AI$2+2,FIXTURES!$C$2:$NC$23,MATCH($C18,FIXTURES!$B$2:$B$23,0),0),IF(HLOOKUP(AI$2+1,FIXTURES!$C$2:$NC$23,MATCH($C18,FIXTURES!$B$2:$B$23,0),0)="",HLOOKUP(AI$2,FIXTURES!$C$2:$NC$23,MATCH($C18,FIXTURES!$B$2:$B$23,0),0),HLOOKUP(AI$2+1,FIXTURES!$C$2:$NC$23,MATCH($C18,FIXTURES!$B$2:$B$23,0),0))))</f>
        <v/>
      </c>
      <c r="AJ18" s="117" t="str">
        <f>IF(AJ$1="SAT",IF(AND(HLOOKUP(AJ$2,FIXTURES!$C$2:$NC$23,MATCH($C18,FIXTURES!$B$2:$B$23,0),0)="",HLOOKUP(AJ$2+1,FIXTURES!$C$2:$NC$23,MATCH($C18,FIXTURES!$B$2:$B$23,0),0)="",HLOOKUP(AJ$2+2,FIXTURES!$C$2:$NC$23,MATCH($C18,FIXTURES!$B$2:$B$23,0),0)=""),HLOOKUP(AJ$2-1,FIXTURES!$C$2:$NC$23,MATCH($C18,FIXTURES!$B$2:$B$23,0),0),IF(AND(HLOOKUP(AJ$2,FIXTURES!$C$2:$NC$23,MATCH($C18,FIXTURES!$B$2:$B$23,0),0)="",HLOOKUP(AJ$2+1,FIXTURES!$C$2:$NC$23,MATCH($C18,FIXTURES!$B$2:$B$23,0),0)=""),HLOOKUP(AJ$2+2,FIXTURES!$C$2:$NC$23,MATCH($C18,FIXTURES!$B$2:$B$23,0),0),IF(HLOOKUP(AJ$2+1,FIXTURES!$C$2:$NC$23,MATCH($C18,FIXTURES!$B$2:$B$23,0),0)="",HLOOKUP(AJ$2,FIXTURES!$C$2:$NC$23,MATCH($C18,FIXTURES!$B$2:$B$23,0),0),HLOOKUP(AJ$2+1,FIXTURES!$C$2:$NC$23,MATCH($C18,FIXTURES!$B$2:$B$23,0),0)))),IF(AND(HLOOKUP(AJ$2,FIXTURES!$C$2:$NC$23,MATCH($C18,FIXTURES!$B$2:$B$23,0),0)="",HLOOKUP(AJ$2+1,FIXTURES!$C$2:$NC$23,MATCH($C18,FIXTURES!$B$2:$B$23,0),0)=""),HLOOKUP(AJ$2+2,FIXTURES!$C$2:$NC$23,MATCH($C18,FIXTURES!$B$2:$B$23,0),0),IF(HLOOKUP(AJ$2+1,FIXTURES!$C$2:$NC$23,MATCH($C18,FIXTURES!$B$2:$B$23,0),0)="",HLOOKUP(AJ$2,FIXTURES!$C$2:$NC$23,MATCH($C18,FIXTURES!$B$2:$B$23,0),0),HLOOKUP(AJ$2+1,FIXTURES!$C$2:$NC$23,MATCH($C18,FIXTURES!$B$2:$B$23,0),0))))</f>
        <v/>
      </c>
      <c r="AK18" s="117" t="str">
        <f>IF(AK$1="SAT",IF(AND(HLOOKUP(AK$2,FIXTURES!$C$2:$NC$23,MATCH($C18,FIXTURES!$B$2:$B$23,0),0)="",HLOOKUP(AK$2+1,FIXTURES!$C$2:$NC$23,MATCH($C18,FIXTURES!$B$2:$B$23,0),0)="",HLOOKUP(AK$2+2,FIXTURES!$C$2:$NC$23,MATCH($C18,FIXTURES!$B$2:$B$23,0),0)=""),HLOOKUP(AK$2-1,FIXTURES!$C$2:$NC$23,MATCH($C18,FIXTURES!$B$2:$B$23,0),0),IF(AND(HLOOKUP(AK$2,FIXTURES!$C$2:$NC$23,MATCH($C18,FIXTURES!$B$2:$B$23,0),0)="",HLOOKUP(AK$2+1,FIXTURES!$C$2:$NC$23,MATCH($C18,FIXTURES!$B$2:$B$23,0),0)=""),HLOOKUP(AK$2+2,FIXTURES!$C$2:$NC$23,MATCH($C18,FIXTURES!$B$2:$B$23,0),0),IF(HLOOKUP(AK$2+1,FIXTURES!$C$2:$NC$23,MATCH($C18,FIXTURES!$B$2:$B$23,0),0)="",HLOOKUP(AK$2,FIXTURES!$C$2:$NC$23,MATCH($C18,FIXTURES!$B$2:$B$23,0),0),HLOOKUP(AK$2+1,FIXTURES!$C$2:$NC$23,MATCH($C18,FIXTURES!$B$2:$B$23,0),0)))),IF(AND(HLOOKUP(AK$2,FIXTURES!$C$2:$NC$23,MATCH($C18,FIXTURES!$B$2:$B$23,0),0)="",HLOOKUP(AK$2+1,FIXTURES!$C$2:$NC$23,MATCH($C18,FIXTURES!$B$2:$B$23,0),0)=""),HLOOKUP(AK$2+2,FIXTURES!$C$2:$NC$23,MATCH($C18,FIXTURES!$B$2:$B$23,0),0),IF(HLOOKUP(AK$2+1,FIXTURES!$C$2:$NC$23,MATCH($C18,FIXTURES!$B$2:$B$23,0),0)="",HLOOKUP(AK$2,FIXTURES!$C$2:$NC$23,MATCH($C18,FIXTURES!$B$2:$B$23,0),0),HLOOKUP(AK$2+1,FIXTURES!$C$2:$NC$23,MATCH($C18,FIXTURES!$B$2:$B$23,0),0))))</f>
        <v/>
      </c>
      <c r="AL18" s="117" t="str">
        <f>IF(AL$1="SAT",IF(AND(HLOOKUP(AL$2,FIXTURES!$C$2:$NC$23,MATCH($C18,FIXTURES!$B$2:$B$23,0),0)="",HLOOKUP(AL$2+1,FIXTURES!$C$2:$NC$23,MATCH($C18,FIXTURES!$B$2:$B$23,0),0)="",HLOOKUP(AL$2+2,FIXTURES!$C$2:$NC$23,MATCH($C18,FIXTURES!$B$2:$B$23,0),0)=""),HLOOKUP(AL$2-1,FIXTURES!$C$2:$NC$23,MATCH($C18,FIXTURES!$B$2:$B$23,0),0),IF(AND(HLOOKUP(AL$2,FIXTURES!$C$2:$NC$23,MATCH($C18,FIXTURES!$B$2:$B$23,0),0)="",HLOOKUP(AL$2+1,FIXTURES!$C$2:$NC$23,MATCH($C18,FIXTURES!$B$2:$B$23,0),0)=""),HLOOKUP(AL$2+2,FIXTURES!$C$2:$NC$23,MATCH($C18,FIXTURES!$B$2:$B$23,0),0),IF(HLOOKUP(AL$2+1,FIXTURES!$C$2:$NC$23,MATCH($C18,FIXTURES!$B$2:$B$23,0),0)="",HLOOKUP(AL$2,FIXTURES!$C$2:$NC$23,MATCH($C18,FIXTURES!$B$2:$B$23,0),0),HLOOKUP(AL$2+1,FIXTURES!$C$2:$NC$23,MATCH($C18,FIXTURES!$B$2:$B$23,0),0)))),IF(AND(HLOOKUP(AL$2,FIXTURES!$C$2:$NC$23,MATCH($C18,FIXTURES!$B$2:$B$23,0),0)="",HLOOKUP(AL$2+1,FIXTURES!$C$2:$NC$23,MATCH($C18,FIXTURES!$B$2:$B$23,0),0)=""),HLOOKUP(AL$2+2,FIXTURES!$C$2:$NC$23,MATCH($C18,FIXTURES!$B$2:$B$23,0),0),IF(HLOOKUP(AL$2+1,FIXTURES!$C$2:$NC$23,MATCH($C18,FIXTURES!$B$2:$B$23,0),0)="",HLOOKUP(AL$2,FIXTURES!$C$2:$NC$23,MATCH($C18,FIXTURES!$B$2:$B$23,0),0),HLOOKUP(AL$2+1,FIXTURES!$C$2:$NC$23,MATCH($C18,FIXTURES!$B$2:$B$23,0),0))))</f>
        <v/>
      </c>
      <c r="AM18" s="117" t="str">
        <f>IF(AM$1="SAT",IF(AND(HLOOKUP(AM$2,FIXTURES!$C$2:$NC$23,MATCH($C18,FIXTURES!$B$2:$B$23,0),0)="",HLOOKUP(AM$2+1,FIXTURES!$C$2:$NC$23,MATCH($C18,FIXTURES!$B$2:$B$23,0),0)="",HLOOKUP(AM$2+2,FIXTURES!$C$2:$NC$23,MATCH($C18,FIXTURES!$B$2:$B$23,0),0)=""),HLOOKUP(AM$2-1,FIXTURES!$C$2:$NC$23,MATCH($C18,FIXTURES!$B$2:$B$23,0),0),IF(AND(HLOOKUP(AM$2,FIXTURES!$C$2:$NC$23,MATCH($C18,FIXTURES!$B$2:$B$23,0),0)="",HLOOKUP(AM$2+1,FIXTURES!$C$2:$NC$23,MATCH($C18,FIXTURES!$B$2:$B$23,0),0)=""),HLOOKUP(AM$2+2,FIXTURES!$C$2:$NC$23,MATCH($C18,FIXTURES!$B$2:$B$23,0),0),IF(HLOOKUP(AM$2+1,FIXTURES!$C$2:$NC$23,MATCH($C18,FIXTURES!$B$2:$B$23,0),0)="",HLOOKUP(AM$2,FIXTURES!$C$2:$NC$23,MATCH($C18,FIXTURES!$B$2:$B$23,0),0),HLOOKUP(AM$2+1,FIXTURES!$C$2:$NC$23,MATCH($C18,FIXTURES!$B$2:$B$23,0),0)))),IF(AND(HLOOKUP(AM$2,FIXTURES!$C$2:$NC$23,MATCH($C18,FIXTURES!$B$2:$B$23,0),0)="",HLOOKUP(AM$2+1,FIXTURES!$C$2:$NC$23,MATCH($C18,FIXTURES!$B$2:$B$23,0),0)=""),HLOOKUP(AM$2+2,FIXTURES!$C$2:$NC$23,MATCH($C18,FIXTURES!$B$2:$B$23,0),0),IF(HLOOKUP(AM$2+1,FIXTURES!$C$2:$NC$23,MATCH($C18,FIXTURES!$B$2:$B$23,0),0)="",HLOOKUP(AM$2,FIXTURES!$C$2:$NC$23,MATCH($C18,FIXTURES!$B$2:$B$23,0),0),HLOOKUP(AM$2+1,FIXTURES!$C$2:$NC$23,MATCH($C18,FIXTURES!$B$2:$B$23,0),0))))</f>
        <v/>
      </c>
      <c r="AN18" s="117" t="str">
        <f>IF(AN$1="SAT",IF(AND(HLOOKUP(AN$2,FIXTURES!$C$2:$NC$23,MATCH($C18,FIXTURES!$B$2:$B$23,0),0)="",HLOOKUP(AN$2+1,FIXTURES!$C$2:$NC$23,MATCH($C18,FIXTURES!$B$2:$B$23,0),0)="",HLOOKUP(AN$2+2,FIXTURES!$C$2:$NC$23,MATCH($C18,FIXTURES!$B$2:$B$23,0),0)=""),HLOOKUP(AN$2-1,FIXTURES!$C$2:$NC$23,MATCH($C18,FIXTURES!$B$2:$B$23,0),0),IF(AND(HLOOKUP(AN$2,FIXTURES!$C$2:$NC$23,MATCH($C18,FIXTURES!$B$2:$B$23,0),0)="",HLOOKUP(AN$2+1,FIXTURES!$C$2:$NC$23,MATCH($C18,FIXTURES!$B$2:$B$23,0),0)=""),HLOOKUP(AN$2+2,FIXTURES!$C$2:$NC$23,MATCH($C18,FIXTURES!$B$2:$B$23,0),0),IF(HLOOKUP(AN$2+1,FIXTURES!$C$2:$NC$23,MATCH($C18,FIXTURES!$B$2:$B$23,0),0)="",HLOOKUP(AN$2,FIXTURES!$C$2:$NC$23,MATCH($C18,FIXTURES!$B$2:$B$23,0),0),HLOOKUP(AN$2+1,FIXTURES!$C$2:$NC$23,MATCH($C18,FIXTURES!$B$2:$B$23,0),0)))),IF(AND(HLOOKUP(AN$2,FIXTURES!$C$2:$NC$23,MATCH($C18,FIXTURES!$B$2:$B$23,0),0)="",HLOOKUP(AN$2+1,FIXTURES!$C$2:$NC$23,MATCH($C18,FIXTURES!$B$2:$B$23,0),0)=""),HLOOKUP(AN$2+2,FIXTURES!$C$2:$NC$23,MATCH($C18,FIXTURES!$B$2:$B$23,0),0),IF(HLOOKUP(AN$2+1,FIXTURES!$C$2:$NC$23,MATCH($C18,FIXTURES!$B$2:$B$23,0),0)="",HLOOKUP(AN$2,FIXTURES!$C$2:$NC$23,MATCH($C18,FIXTURES!$B$2:$B$23,0),0),HLOOKUP(AN$2+1,FIXTURES!$C$2:$NC$23,MATCH($C18,FIXTURES!$B$2:$B$23,0),0))))</f>
        <v/>
      </c>
      <c r="AO18" s="117" t="str">
        <f>IF(AO$1="SAT",IF(AND(HLOOKUP(AO$2,FIXTURES!$C$2:$NC$23,MATCH($C18,FIXTURES!$B$2:$B$23,0),0)="",HLOOKUP(AO$2+1,FIXTURES!$C$2:$NC$23,MATCH($C18,FIXTURES!$B$2:$B$23,0),0)="",HLOOKUP(AO$2+2,FIXTURES!$C$2:$NC$23,MATCH($C18,FIXTURES!$B$2:$B$23,0),0)=""),HLOOKUP(AO$2-1,FIXTURES!$C$2:$NC$23,MATCH($C18,FIXTURES!$B$2:$B$23,0),0),IF(AND(HLOOKUP(AO$2,FIXTURES!$C$2:$NC$23,MATCH($C18,FIXTURES!$B$2:$B$23,0),0)="",HLOOKUP(AO$2+1,FIXTURES!$C$2:$NC$23,MATCH($C18,FIXTURES!$B$2:$B$23,0),0)=""),HLOOKUP(AO$2+2,FIXTURES!$C$2:$NC$23,MATCH($C18,FIXTURES!$B$2:$B$23,0),0),IF(HLOOKUP(AO$2+1,FIXTURES!$C$2:$NC$23,MATCH($C18,FIXTURES!$B$2:$B$23,0),0)="",HLOOKUP(AO$2,FIXTURES!$C$2:$NC$23,MATCH($C18,FIXTURES!$B$2:$B$23,0),0),HLOOKUP(AO$2+1,FIXTURES!$C$2:$NC$23,MATCH($C18,FIXTURES!$B$2:$B$23,0),0)))),IF(AND(HLOOKUP(AO$2,FIXTURES!$C$2:$NC$23,MATCH($C18,FIXTURES!$B$2:$B$23,0),0)="",HLOOKUP(AO$2+1,FIXTURES!$C$2:$NC$23,MATCH($C18,FIXTURES!$B$2:$B$23,0),0)=""),HLOOKUP(AO$2+2,FIXTURES!$C$2:$NC$23,MATCH($C18,FIXTURES!$B$2:$B$23,0),0),IF(HLOOKUP(AO$2+1,FIXTURES!$C$2:$NC$23,MATCH($C18,FIXTURES!$B$2:$B$23,0),0)="",HLOOKUP(AO$2,FIXTURES!$C$2:$NC$23,MATCH($C18,FIXTURES!$B$2:$B$23,0),0),HLOOKUP(AO$2+1,FIXTURES!$C$2:$NC$23,MATCH($C18,FIXTURES!$B$2:$B$23,0),0))))</f>
        <v/>
      </c>
      <c r="AP18" s="117" t="str">
        <f>IF(AP$1="SAT",IF(AND(HLOOKUP(AP$2,FIXTURES!$C$2:$NC$23,MATCH($C18,FIXTURES!$B$2:$B$23,0),0)="",HLOOKUP(AP$2+1,FIXTURES!$C$2:$NC$23,MATCH($C18,FIXTURES!$B$2:$B$23,0),0)="",HLOOKUP(AP$2+2,FIXTURES!$C$2:$NC$23,MATCH($C18,FIXTURES!$B$2:$B$23,0),0)=""),HLOOKUP(AP$2-1,FIXTURES!$C$2:$NC$23,MATCH($C18,FIXTURES!$B$2:$B$23,0),0),IF(AND(HLOOKUP(AP$2,FIXTURES!$C$2:$NC$23,MATCH($C18,FIXTURES!$B$2:$B$23,0),0)="",HLOOKUP(AP$2+1,FIXTURES!$C$2:$NC$23,MATCH($C18,FIXTURES!$B$2:$B$23,0),0)=""),HLOOKUP(AP$2+2,FIXTURES!$C$2:$NC$23,MATCH($C18,FIXTURES!$B$2:$B$23,0),0),IF(HLOOKUP(AP$2+1,FIXTURES!$C$2:$NC$23,MATCH($C18,FIXTURES!$B$2:$B$23,0),0)="",HLOOKUP(AP$2,FIXTURES!$C$2:$NC$23,MATCH($C18,FIXTURES!$B$2:$B$23,0),0),HLOOKUP(AP$2+1,FIXTURES!$C$2:$NC$23,MATCH($C18,FIXTURES!$B$2:$B$23,0),0)))),IF(AND(HLOOKUP(AP$2,FIXTURES!$C$2:$NC$23,MATCH($C18,FIXTURES!$B$2:$B$23,0),0)="",HLOOKUP(AP$2+1,FIXTURES!$C$2:$NC$23,MATCH($C18,FIXTURES!$B$2:$B$23,0),0)=""),HLOOKUP(AP$2+2,FIXTURES!$C$2:$NC$23,MATCH($C18,FIXTURES!$B$2:$B$23,0),0),IF(HLOOKUP(AP$2+1,FIXTURES!$C$2:$NC$23,MATCH($C18,FIXTURES!$B$2:$B$23,0),0)="",HLOOKUP(AP$2,FIXTURES!$C$2:$NC$23,MATCH($C18,FIXTURES!$B$2:$B$23,0),0),HLOOKUP(AP$2+1,FIXTURES!$C$2:$NC$23,MATCH($C18,FIXTURES!$B$2:$B$23,0),0))))</f>
        <v/>
      </c>
      <c r="AQ18" s="117" t="str">
        <f>IF(AQ$1="SAT",IF(AND(HLOOKUP(AQ$2,FIXTURES!$C$2:$NC$23,MATCH($C18,FIXTURES!$B$2:$B$23,0),0)="",HLOOKUP(AQ$2+1,FIXTURES!$C$2:$NC$23,MATCH($C18,FIXTURES!$B$2:$B$23,0),0)="",HLOOKUP(AQ$2+2,FIXTURES!$C$2:$NC$23,MATCH($C18,FIXTURES!$B$2:$B$23,0),0)=""),HLOOKUP(AQ$2-1,FIXTURES!$C$2:$NC$23,MATCH($C18,FIXTURES!$B$2:$B$23,0),0),IF(AND(HLOOKUP(AQ$2,FIXTURES!$C$2:$NC$23,MATCH($C18,FIXTURES!$B$2:$B$23,0),0)="",HLOOKUP(AQ$2+1,FIXTURES!$C$2:$NC$23,MATCH($C18,FIXTURES!$B$2:$B$23,0),0)=""),HLOOKUP(AQ$2+2,FIXTURES!$C$2:$NC$23,MATCH($C18,FIXTURES!$B$2:$B$23,0),0),IF(HLOOKUP(AQ$2+1,FIXTURES!$C$2:$NC$23,MATCH($C18,FIXTURES!$B$2:$B$23,0),0)="",HLOOKUP(AQ$2,FIXTURES!$C$2:$NC$23,MATCH($C18,FIXTURES!$B$2:$B$23,0),0),HLOOKUP(AQ$2+1,FIXTURES!$C$2:$NC$23,MATCH($C18,FIXTURES!$B$2:$B$23,0),0)))),IF(AND(HLOOKUP(AQ$2,FIXTURES!$C$2:$NC$23,MATCH($C18,FIXTURES!$B$2:$B$23,0),0)="",HLOOKUP(AQ$2+1,FIXTURES!$C$2:$NC$23,MATCH($C18,FIXTURES!$B$2:$B$23,0),0)=""),HLOOKUP(AQ$2+2,FIXTURES!$C$2:$NC$23,MATCH($C18,FIXTURES!$B$2:$B$23,0),0),IF(HLOOKUP(AQ$2+1,FIXTURES!$C$2:$NC$23,MATCH($C18,FIXTURES!$B$2:$B$23,0),0)="",HLOOKUP(AQ$2,FIXTURES!$C$2:$NC$23,MATCH($C18,FIXTURES!$B$2:$B$23,0),0),HLOOKUP(AQ$2+1,FIXTURES!$C$2:$NC$23,MATCH($C18,FIXTURES!$B$2:$B$23,0),0))))</f>
        <v/>
      </c>
      <c r="AR18" s="117" t="str">
        <f>IF(AR$1="SAT",IF(AND(HLOOKUP(AR$2,FIXTURES!$C$2:$NC$23,MATCH($C18,FIXTURES!$B$2:$B$23,0),0)="",HLOOKUP(AR$2+1,FIXTURES!$C$2:$NC$23,MATCH($C18,FIXTURES!$B$2:$B$23,0),0)="",HLOOKUP(AR$2+2,FIXTURES!$C$2:$NC$23,MATCH($C18,FIXTURES!$B$2:$B$23,0),0)=""),HLOOKUP(AR$2-1,FIXTURES!$C$2:$NC$23,MATCH($C18,FIXTURES!$B$2:$B$23,0),0),IF(AND(HLOOKUP(AR$2,FIXTURES!$C$2:$NC$23,MATCH($C18,FIXTURES!$B$2:$B$23,0),0)="",HLOOKUP(AR$2+1,FIXTURES!$C$2:$NC$23,MATCH($C18,FIXTURES!$B$2:$B$23,0),0)=""),HLOOKUP(AR$2+2,FIXTURES!$C$2:$NC$23,MATCH($C18,FIXTURES!$B$2:$B$23,0),0),IF(HLOOKUP(AR$2+1,FIXTURES!$C$2:$NC$23,MATCH($C18,FIXTURES!$B$2:$B$23,0),0)="",HLOOKUP(AR$2,FIXTURES!$C$2:$NC$23,MATCH($C18,FIXTURES!$B$2:$B$23,0),0),HLOOKUP(AR$2+1,FIXTURES!$C$2:$NC$23,MATCH($C18,FIXTURES!$B$2:$B$23,0),0)))),IF(AND(HLOOKUP(AR$2,FIXTURES!$C$2:$NC$23,MATCH($C18,FIXTURES!$B$2:$B$23,0),0)="",HLOOKUP(AR$2+1,FIXTURES!$C$2:$NC$23,MATCH($C18,FIXTURES!$B$2:$B$23,0),0)=""),HLOOKUP(AR$2+2,FIXTURES!$C$2:$NC$23,MATCH($C18,FIXTURES!$B$2:$B$23,0),0),IF(HLOOKUP(AR$2+1,FIXTURES!$C$2:$NC$23,MATCH($C18,FIXTURES!$B$2:$B$23,0),0)="",HLOOKUP(AR$2,FIXTURES!$C$2:$NC$23,MATCH($C18,FIXTURES!$B$2:$B$23,0),0),HLOOKUP(AR$2+1,FIXTURES!$C$2:$NC$23,MATCH($C18,FIXTURES!$B$2:$B$23,0),0))))</f>
        <v>Liverpool</v>
      </c>
      <c r="AS18" s="117" t="str">
        <f>IF(AS$1="SAT",IF(AND(HLOOKUP(AS$2,FIXTURES!$C$2:$NC$23,MATCH($C18,FIXTURES!$B$2:$B$23,0),0)="",HLOOKUP(AS$2+1,FIXTURES!$C$2:$NC$23,MATCH($C18,FIXTURES!$B$2:$B$23,0),0)="",HLOOKUP(AS$2+2,FIXTURES!$C$2:$NC$23,MATCH($C18,FIXTURES!$B$2:$B$23,0),0)=""),HLOOKUP(AS$2-1,FIXTURES!$C$2:$NC$23,MATCH($C18,FIXTURES!$B$2:$B$23,0),0),IF(AND(HLOOKUP(AS$2,FIXTURES!$C$2:$NC$23,MATCH($C18,FIXTURES!$B$2:$B$23,0),0)="",HLOOKUP(AS$2+1,FIXTURES!$C$2:$NC$23,MATCH($C18,FIXTURES!$B$2:$B$23,0),0)=""),HLOOKUP(AS$2+2,FIXTURES!$C$2:$NC$23,MATCH($C18,FIXTURES!$B$2:$B$23,0),0),IF(HLOOKUP(AS$2+1,FIXTURES!$C$2:$NC$23,MATCH($C18,FIXTURES!$B$2:$B$23,0),0)="",HLOOKUP(AS$2,FIXTURES!$C$2:$NC$23,MATCH($C18,FIXTURES!$B$2:$B$23,0),0),HLOOKUP(AS$2+1,FIXTURES!$C$2:$NC$23,MATCH($C18,FIXTURES!$B$2:$B$23,0),0)))),IF(AND(HLOOKUP(AS$2,FIXTURES!$C$2:$NC$23,MATCH($C18,FIXTURES!$B$2:$B$23,0),0)="",HLOOKUP(AS$2+1,FIXTURES!$C$2:$NC$23,MATCH($C18,FIXTURES!$B$2:$B$23,0),0)=""),HLOOKUP(AS$2+2,FIXTURES!$C$2:$NC$23,MATCH($C18,FIXTURES!$B$2:$B$23,0),0),IF(HLOOKUP(AS$2+1,FIXTURES!$C$2:$NC$23,MATCH($C18,FIXTURES!$B$2:$B$23,0),0)="",HLOOKUP(AS$2,FIXTURES!$C$2:$NC$23,MATCH($C18,FIXTURES!$B$2:$B$23,0),0),HLOOKUP(AS$2+1,FIXTURES!$C$2:$NC$23,MATCH($C18,FIXTURES!$B$2:$B$23,0),0))))</f>
        <v/>
      </c>
      <c r="AT18" s="117" t="str">
        <f>IF(AT$1="SAT",IF(AND(HLOOKUP(AT$2,FIXTURES!$C$2:$NC$23,MATCH($C18,FIXTURES!$B$2:$B$23,0),0)="",HLOOKUP(AT$2+1,FIXTURES!$C$2:$NC$23,MATCH($C18,FIXTURES!$B$2:$B$23,0),0)="",HLOOKUP(AT$2+2,FIXTURES!$C$2:$NC$23,MATCH($C18,FIXTURES!$B$2:$B$23,0),0)=""),HLOOKUP(AT$2-1,FIXTURES!$C$2:$NC$23,MATCH($C18,FIXTURES!$B$2:$B$23,0),0),IF(AND(HLOOKUP(AT$2,FIXTURES!$C$2:$NC$23,MATCH($C18,FIXTURES!$B$2:$B$23,0),0)="",HLOOKUP(AT$2+1,FIXTURES!$C$2:$NC$23,MATCH($C18,FIXTURES!$B$2:$B$23,0),0)=""),HLOOKUP(AT$2+2,FIXTURES!$C$2:$NC$23,MATCH($C18,FIXTURES!$B$2:$B$23,0),0),IF(HLOOKUP(AT$2+1,FIXTURES!$C$2:$NC$23,MATCH($C18,FIXTURES!$B$2:$B$23,0),0)="",HLOOKUP(AT$2,FIXTURES!$C$2:$NC$23,MATCH($C18,FIXTURES!$B$2:$B$23,0),0),HLOOKUP(AT$2+1,FIXTURES!$C$2:$NC$23,MATCH($C18,FIXTURES!$B$2:$B$23,0),0)))),IF(AND(HLOOKUP(AT$2,FIXTURES!$C$2:$NC$23,MATCH($C18,FIXTURES!$B$2:$B$23,0),0)="",HLOOKUP(AT$2+1,FIXTURES!$C$2:$NC$23,MATCH($C18,FIXTURES!$B$2:$B$23,0),0)=""),HLOOKUP(AT$2+2,FIXTURES!$C$2:$NC$23,MATCH($C18,FIXTURES!$B$2:$B$23,0),0),IF(HLOOKUP(AT$2+1,FIXTURES!$C$2:$NC$23,MATCH($C18,FIXTURES!$B$2:$B$23,0),0)="",HLOOKUP(AT$2,FIXTURES!$C$2:$NC$23,MATCH($C18,FIXTURES!$B$2:$B$23,0),0),HLOOKUP(AT$2+1,FIXTURES!$C$2:$NC$23,MATCH($C18,FIXTURES!$B$2:$B$23,0),0))))</f>
        <v>lee</v>
      </c>
      <c r="AU18" s="117" t="str">
        <f>IF(AU$1="SAT",IF(AND(HLOOKUP(AU$2,FIXTURES!$C$2:$NC$23,MATCH($C18,FIXTURES!$B$2:$B$23,0),0)="",HLOOKUP(AU$2+1,FIXTURES!$C$2:$NC$23,MATCH($C18,FIXTURES!$B$2:$B$23,0),0)="",HLOOKUP(AU$2+2,FIXTURES!$C$2:$NC$23,MATCH($C18,FIXTURES!$B$2:$B$23,0),0)=""),HLOOKUP(AU$2-1,FIXTURES!$C$2:$NC$23,MATCH($C18,FIXTURES!$B$2:$B$23,0),0),IF(AND(HLOOKUP(AU$2,FIXTURES!$C$2:$NC$23,MATCH($C18,FIXTURES!$B$2:$B$23,0),0)="",HLOOKUP(AU$2+1,FIXTURES!$C$2:$NC$23,MATCH($C18,FIXTURES!$B$2:$B$23,0),0)=""),HLOOKUP(AU$2+2,FIXTURES!$C$2:$NC$23,MATCH($C18,FIXTURES!$B$2:$B$23,0),0),IF(HLOOKUP(AU$2+1,FIXTURES!$C$2:$NC$23,MATCH($C18,FIXTURES!$B$2:$B$23,0),0)="",HLOOKUP(AU$2,FIXTURES!$C$2:$NC$23,MATCH($C18,FIXTURES!$B$2:$B$23,0),0),HLOOKUP(AU$2+1,FIXTURES!$C$2:$NC$23,MATCH($C18,FIXTURES!$B$2:$B$23,0),0)))),IF(AND(HLOOKUP(AU$2,FIXTURES!$C$2:$NC$23,MATCH($C18,FIXTURES!$B$2:$B$23,0),0)="",HLOOKUP(AU$2+1,FIXTURES!$C$2:$NC$23,MATCH($C18,FIXTURES!$B$2:$B$23,0),0)=""),HLOOKUP(AU$2+2,FIXTURES!$C$2:$NC$23,MATCH($C18,FIXTURES!$B$2:$B$23,0),0),IF(HLOOKUP(AU$2+1,FIXTURES!$C$2:$NC$23,MATCH($C18,FIXTURES!$B$2:$B$23,0),0)="",HLOOKUP(AU$2,FIXTURES!$C$2:$NC$23,MATCH($C18,FIXTURES!$B$2:$B$23,0),0),HLOOKUP(AU$2+1,FIXTURES!$C$2:$NC$23,MATCH($C18,FIXTURES!$B$2:$B$23,0),0))))</f>
        <v>EVE</v>
      </c>
      <c r="AV18" s="117" t="str">
        <f>IF(AV$1="SAT",IF(AND(HLOOKUP(AV$2,FIXTURES!$C$2:$NC$23,MATCH($C18,FIXTURES!$B$2:$B$23,0),0)="",HLOOKUP(AV$2+1,FIXTURES!$C$2:$NC$23,MATCH($C18,FIXTURES!$B$2:$B$23,0),0)="",HLOOKUP(AV$2+2,FIXTURES!$C$2:$NC$23,MATCH($C18,FIXTURES!$B$2:$B$23,0),0)=""),HLOOKUP(AV$2-1,FIXTURES!$C$2:$NC$23,MATCH($C18,FIXTURES!$B$2:$B$23,0),0),IF(AND(HLOOKUP(AV$2,FIXTURES!$C$2:$NC$23,MATCH($C18,FIXTURES!$B$2:$B$23,0),0)="",HLOOKUP(AV$2+1,FIXTURES!$C$2:$NC$23,MATCH($C18,FIXTURES!$B$2:$B$23,0),0)=""),HLOOKUP(AV$2+2,FIXTURES!$C$2:$NC$23,MATCH($C18,FIXTURES!$B$2:$B$23,0),0),IF(HLOOKUP(AV$2+1,FIXTURES!$C$2:$NC$23,MATCH($C18,FIXTURES!$B$2:$B$23,0),0)="",HLOOKUP(AV$2,FIXTURES!$C$2:$NC$23,MATCH($C18,FIXTURES!$B$2:$B$23,0),0),HLOOKUP(AV$2+1,FIXTURES!$C$2:$NC$23,MATCH($C18,FIXTURES!$B$2:$B$23,0),0)))),IF(AND(HLOOKUP(AV$2,FIXTURES!$C$2:$NC$23,MATCH($C18,FIXTURES!$B$2:$B$23,0),0)="",HLOOKUP(AV$2+1,FIXTURES!$C$2:$NC$23,MATCH($C18,FIXTURES!$B$2:$B$23,0),0)=""),HLOOKUP(AV$2+2,FIXTURES!$C$2:$NC$23,MATCH($C18,FIXTURES!$B$2:$B$23,0),0),IF(HLOOKUP(AV$2+1,FIXTURES!$C$2:$NC$23,MATCH($C18,FIXTURES!$B$2:$B$23,0),0)="",HLOOKUP(AV$2,FIXTURES!$C$2:$NC$23,MATCH($C18,FIXTURES!$B$2:$B$23,0),0),HLOOKUP(AV$2+1,FIXTURES!$C$2:$NC$23,MATCH($C18,FIXTURES!$B$2:$B$23,0),0))))</f>
        <v>che</v>
      </c>
      <c r="AW18" s="117" t="str">
        <f>IF(AW$1="SAT",IF(AND(HLOOKUP(AW$2,FIXTURES!$C$2:$NC$23,MATCH($C18,FIXTURES!$B$2:$B$23,0),0)="",HLOOKUP(AW$2+1,FIXTURES!$C$2:$NC$23,MATCH($C18,FIXTURES!$B$2:$B$23,0),0)="",HLOOKUP(AW$2+2,FIXTURES!$C$2:$NC$23,MATCH($C18,FIXTURES!$B$2:$B$23,0),0)=""),HLOOKUP(AW$2-1,FIXTURES!$C$2:$NC$23,MATCH($C18,FIXTURES!$B$2:$B$23,0),0),IF(AND(HLOOKUP(AW$2,FIXTURES!$C$2:$NC$23,MATCH($C18,FIXTURES!$B$2:$B$23,0),0)="",HLOOKUP(AW$2+1,FIXTURES!$C$2:$NC$23,MATCH($C18,FIXTURES!$B$2:$B$23,0),0)=""),HLOOKUP(AW$2+2,FIXTURES!$C$2:$NC$23,MATCH($C18,FIXTURES!$B$2:$B$23,0),0),IF(HLOOKUP(AW$2+1,FIXTURES!$C$2:$NC$23,MATCH($C18,FIXTURES!$B$2:$B$23,0),0)="",HLOOKUP(AW$2,FIXTURES!$C$2:$NC$23,MATCH($C18,FIXTURES!$B$2:$B$23,0),0),HLOOKUP(AW$2+1,FIXTURES!$C$2:$NC$23,MATCH($C18,FIXTURES!$B$2:$B$23,0),0)))),IF(AND(HLOOKUP(AW$2,FIXTURES!$C$2:$NC$23,MATCH($C18,FIXTURES!$B$2:$B$23,0),0)="",HLOOKUP(AW$2+1,FIXTURES!$C$2:$NC$23,MATCH($C18,FIXTURES!$B$2:$B$23,0),0)=""),HLOOKUP(AW$2+2,FIXTURES!$C$2:$NC$23,MATCH($C18,FIXTURES!$B$2:$B$23,0),0),IF(HLOOKUP(AW$2+1,FIXTURES!$C$2:$NC$23,MATCH($C18,FIXTURES!$B$2:$B$23,0),0)="",HLOOKUP(AW$2,FIXTURES!$C$2:$NC$23,MATCH($C18,FIXTURES!$B$2:$B$23,0),0),HLOOKUP(AW$2+1,FIXTURES!$C$2:$NC$23,MATCH($C18,FIXTURES!$B$2:$B$23,0),0))))</f>
        <v>Chelsea</v>
      </c>
      <c r="AX18" s="117" t="str">
        <f>IF(AX$1="SAT",IF(AND(HLOOKUP(AX$2,FIXTURES!$C$2:$NC$23,MATCH($C18,FIXTURES!$B$2:$B$23,0),0)="",HLOOKUP(AX$2+1,FIXTURES!$C$2:$NC$23,MATCH($C18,FIXTURES!$B$2:$B$23,0),0)="",HLOOKUP(AX$2+2,FIXTURES!$C$2:$NC$23,MATCH($C18,FIXTURES!$B$2:$B$23,0),0)=""),HLOOKUP(AX$2-1,FIXTURES!$C$2:$NC$23,MATCH($C18,FIXTURES!$B$2:$B$23,0),0),IF(AND(HLOOKUP(AX$2,FIXTURES!$C$2:$NC$23,MATCH($C18,FIXTURES!$B$2:$B$23,0),0)="",HLOOKUP(AX$2+1,FIXTURES!$C$2:$NC$23,MATCH($C18,FIXTURES!$B$2:$B$23,0),0)=""),HLOOKUP(AX$2+2,FIXTURES!$C$2:$NC$23,MATCH($C18,FIXTURES!$B$2:$B$23,0),0),IF(HLOOKUP(AX$2+1,FIXTURES!$C$2:$NC$23,MATCH($C18,FIXTURES!$B$2:$B$23,0),0)="",HLOOKUP(AX$2,FIXTURES!$C$2:$NC$23,MATCH($C18,FIXTURES!$B$2:$B$23,0),0),HLOOKUP(AX$2+1,FIXTURES!$C$2:$NC$23,MATCH($C18,FIXTURES!$B$2:$B$23,0),0)))),IF(AND(HLOOKUP(AX$2,FIXTURES!$C$2:$NC$23,MATCH($C18,FIXTURES!$B$2:$B$23,0),0)="",HLOOKUP(AX$2+1,FIXTURES!$C$2:$NC$23,MATCH($C18,FIXTURES!$B$2:$B$23,0),0)=""),HLOOKUP(AX$2+2,FIXTURES!$C$2:$NC$23,MATCH($C18,FIXTURES!$B$2:$B$23,0),0),IF(HLOOKUP(AX$2+1,FIXTURES!$C$2:$NC$23,MATCH($C18,FIXTURES!$B$2:$B$23,0),0)="",HLOOKUP(AX$2,FIXTURES!$C$2:$NC$23,MATCH($C18,FIXTURES!$B$2:$B$23,0),0),HLOOKUP(AX$2+1,FIXTURES!$C$2:$NC$23,MATCH($C18,FIXTURES!$B$2:$B$23,0),0))))</f>
        <v>Southampton</v>
      </c>
      <c r="AY18" s="117" t="str">
        <f>IF(AY$1="SAT",IF(AND(HLOOKUP(AY$2,FIXTURES!$C$2:$NC$23,MATCH($C18,FIXTURES!$B$2:$B$23,0),0)="",HLOOKUP(AY$2+1,FIXTURES!$C$2:$NC$23,MATCH($C18,FIXTURES!$B$2:$B$23,0),0)="",HLOOKUP(AY$2+2,FIXTURES!$C$2:$NC$23,MATCH($C18,FIXTURES!$B$2:$B$23,0),0)=""),HLOOKUP(AY$2-1,FIXTURES!$C$2:$NC$23,MATCH($C18,FIXTURES!$B$2:$B$23,0),0),IF(AND(HLOOKUP(AY$2,FIXTURES!$C$2:$NC$23,MATCH($C18,FIXTURES!$B$2:$B$23,0),0)="",HLOOKUP(AY$2+1,FIXTURES!$C$2:$NC$23,MATCH($C18,FIXTURES!$B$2:$B$23,0),0)=""),HLOOKUP(AY$2+2,FIXTURES!$C$2:$NC$23,MATCH($C18,FIXTURES!$B$2:$B$23,0),0),IF(HLOOKUP(AY$2+1,FIXTURES!$C$2:$NC$23,MATCH($C18,FIXTURES!$B$2:$B$23,0),0)="",HLOOKUP(AY$2,FIXTURES!$C$2:$NC$23,MATCH($C18,FIXTURES!$B$2:$B$23,0),0),HLOOKUP(AY$2+1,FIXTURES!$C$2:$NC$23,MATCH($C18,FIXTURES!$B$2:$B$23,0),0)))),IF(AND(HLOOKUP(AY$2,FIXTURES!$C$2:$NC$23,MATCH($C18,FIXTURES!$B$2:$B$23,0),0)="",HLOOKUP(AY$2+1,FIXTURES!$C$2:$NC$23,MATCH($C18,FIXTURES!$B$2:$B$23,0),0)=""),HLOOKUP(AY$2+2,FIXTURES!$C$2:$NC$23,MATCH($C18,FIXTURES!$B$2:$B$23,0),0),IF(HLOOKUP(AY$2+1,FIXTURES!$C$2:$NC$23,MATCH($C18,FIXTURES!$B$2:$B$23,0),0)="",HLOOKUP(AY$2,FIXTURES!$C$2:$NC$23,MATCH($C18,FIXTURES!$B$2:$B$23,0),0),HLOOKUP(AY$2+1,FIXTURES!$C$2:$NC$23,MATCH($C18,FIXTURES!$B$2:$B$23,0),0))))</f>
        <v>mun</v>
      </c>
      <c r="AZ18" s="117" t="str">
        <f>IF(AZ$1="SAT",IF(AND(HLOOKUP(AZ$2,FIXTURES!$C$2:$NC$23,MATCH($C18,FIXTURES!$B$2:$B$23,0),0)="",HLOOKUP(AZ$2+1,FIXTURES!$C$2:$NC$23,MATCH($C18,FIXTURES!$B$2:$B$23,0),0)="",HLOOKUP(AZ$2+2,FIXTURES!$C$2:$NC$23,MATCH($C18,FIXTURES!$B$2:$B$23,0),0)=""),HLOOKUP(AZ$2-1,FIXTURES!$C$2:$NC$23,MATCH($C18,FIXTURES!$B$2:$B$23,0),0),IF(AND(HLOOKUP(AZ$2,FIXTURES!$C$2:$NC$23,MATCH($C18,FIXTURES!$B$2:$B$23,0),0)="",HLOOKUP(AZ$2+1,FIXTURES!$C$2:$NC$23,MATCH($C18,FIXTURES!$B$2:$B$23,0),0)=""),HLOOKUP(AZ$2+2,FIXTURES!$C$2:$NC$23,MATCH($C18,FIXTURES!$B$2:$B$23,0),0),IF(HLOOKUP(AZ$2+1,FIXTURES!$C$2:$NC$23,MATCH($C18,FIXTURES!$B$2:$B$23,0),0)="",HLOOKUP(AZ$2,FIXTURES!$C$2:$NC$23,MATCH($C18,FIXTURES!$B$2:$B$23,0),0),HLOOKUP(AZ$2+1,FIXTURES!$C$2:$NC$23,MATCH($C18,FIXTURES!$B$2:$B$23,0),0)))),IF(AND(HLOOKUP(AZ$2,FIXTURES!$C$2:$NC$23,MATCH($C18,FIXTURES!$B$2:$B$23,0),0)="",HLOOKUP(AZ$2+1,FIXTURES!$C$2:$NC$23,MATCH($C18,FIXTURES!$B$2:$B$23,0),0)=""),HLOOKUP(AZ$2+2,FIXTURES!$C$2:$NC$23,MATCH($C18,FIXTURES!$B$2:$B$23,0),0),IF(HLOOKUP(AZ$2+1,FIXTURES!$C$2:$NC$23,MATCH($C18,FIXTURES!$B$2:$B$23,0),0)="",HLOOKUP(AZ$2,FIXTURES!$C$2:$NC$23,MATCH($C18,FIXTURES!$B$2:$B$23,0),0),HLOOKUP(AZ$2+1,FIXTURES!$C$2:$NC$23,MATCH($C18,FIXTURES!$B$2:$B$23,0),0))))</f>
        <v>TOT</v>
      </c>
      <c r="BA18" s="117" t="str">
        <f>IF(BA$1="SAT",IF(AND(HLOOKUP(BA$2,FIXTURES!$C$2:$NC$23,MATCH($C18,FIXTURES!$B$2:$B$23,0),0)="",HLOOKUP(BA$2+1,FIXTURES!$C$2:$NC$23,MATCH($C18,FIXTURES!$B$2:$B$23,0),0)="",HLOOKUP(BA$2+2,FIXTURES!$C$2:$NC$23,MATCH($C18,FIXTURES!$B$2:$B$23,0),0)=""),HLOOKUP(BA$2-1,FIXTURES!$C$2:$NC$23,MATCH($C18,FIXTURES!$B$2:$B$23,0),0),IF(AND(HLOOKUP(BA$2,FIXTURES!$C$2:$NC$23,MATCH($C18,FIXTURES!$B$2:$B$23,0),0)="",HLOOKUP(BA$2+1,FIXTURES!$C$2:$NC$23,MATCH($C18,FIXTURES!$B$2:$B$23,0),0)=""),HLOOKUP(BA$2+2,FIXTURES!$C$2:$NC$23,MATCH($C18,FIXTURES!$B$2:$B$23,0),0),IF(HLOOKUP(BA$2+1,FIXTURES!$C$2:$NC$23,MATCH($C18,FIXTURES!$B$2:$B$23,0),0)="",HLOOKUP(BA$2,FIXTURES!$C$2:$NC$23,MATCH($C18,FIXTURES!$B$2:$B$23,0),0),HLOOKUP(BA$2+1,FIXTURES!$C$2:$NC$23,MATCH($C18,FIXTURES!$B$2:$B$23,0),0)))),IF(AND(HLOOKUP(BA$2,FIXTURES!$C$2:$NC$23,MATCH($C18,FIXTURES!$B$2:$B$23,0),0)="",HLOOKUP(BA$2+1,FIXTURES!$C$2:$NC$23,MATCH($C18,FIXTURES!$B$2:$B$23,0),0)=""),HLOOKUP(BA$2+2,FIXTURES!$C$2:$NC$23,MATCH($C18,FIXTURES!$B$2:$B$23,0),0),IF(HLOOKUP(BA$2+1,FIXTURES!$C$2:$NC$23,MATCH($C18,FIXTURES!$B$2:$B$23,0),0)="",HLOOKUP(BA$2,FIXTURES!$C$2:$NC$23,MATCH($C18,FIXTURES!$B$2:$B$23,0),0),HLOOKUP(BA$2+1,FIXTURES!$C$2:$NC$23,MATCH($C18,FIXTURES!$B$2:$B$23,0),0))))</f>
        <v>WOL</v>
      </c>
      <c r="BB18" s="117" t="str">
        <f>IF(BB$1="SAT",IF(AND(HLOOKUP(BB$2,FIXTURES!$C$2:$NC$23,MATCH($C18,FIXTURES!$B$2:$B$23,0),0)="",HLOOKUP(BB$2+1,FIXTURES!$C$2:$NC$23,MATCH($C18,FIXTURES!$B$2:$B$23,0),0)="",HLOOKUP(BB$2+2,FIXTURES!$C$2:$NC$23,MATCH($C18,FIXTURES!$B$2:$B$23,0),0)=""),HLOOKUP(BB$2-1,FIXTURES!$C$2:$NC$23,MATCH($C18,FIXTURES!$B$2:$B$23,0),0),IF(AND(HLOOKUP(BB$2,FIXTURES!$C$2:$NC$23,MATCH($C18,FIXTURES!$B$2:$B$23,0),0)="",HLOOKUP(BB$2+1,FIXTURES!$C$2:$NC$23,MATCH($C18,FIXTURES!$B$2:$B$23,0),0)=""),HLOOKUP(BB$2+2,FIXTURES!$C$2:$NC$23,MATCH($C18,FIXTURES!$B$2:$B$23,0),0),IF(HLOOKUP(BB$2+1,FIXTURES!$C$2:$NC$23,MATCH($C18,FIXTURES!$B$2:$B$23,0),0)="",HLOOKUP(BB$2,FIXTURES!$C$2:$NC$23,MATCH($C18,FIXTURES!$B$2:$B$23,0),0),HLOOKUP(BB$2+1,FIXTURES!$C$2:$NC$23,MATCH($C18,FIXTURES!$B$2:$B$23,0),0)))),IF(AND(HLOOKUP(BB$2,FIXTURES!$C$2:$NC$23,MATCH($C18,FIXTURES!$B$2:$B$23,0),0)="",HLOOKUP(BB$2+1,FIXTURES!$C$2:$NC$23,MATCH($C18,FIXTURES!$B$2:$B$23,0),0)=""),HLOOKUP(BB$2+2,FIXTURES!$C$2:$NC$23,MATCH($C18,FIXTURES!$B$2:$B$23,0),0),IF(HLOOKUP(BB$2+1,FIXTURES!$C$2:$NC$23,MATCH($C18,FIXTURES!$B$2:$B$23,0),0)="",HLOOKUP(BB$2,FIXTURES!$C$2:$NC$23,MATCH($C18,FIXTURES!$B$2:$B$23,0),0),HLOOKUP(BB$2+1,FIXTURES!$C$2:$NC$23,MATCH($C18,FIXTURES!$B$2:$B$23,0),0))))</f>
        <v/>
      </c>
      <c r="BC18" s="117" t="str">
        <f>IF(BC$1="SAT",IF(AND(HLOOKUP(BC$2,FIXTURES!$C$2:$NC$23,MATCH($C18,FIXTURES!$B$2:$B$23,0),0)="",HLOOKUP(BC$2+1,FIXTURES!$C$2:$NC$23,MATCH($C18,FIXTURES!$B$2:$B$23,0),0)="",HLOOKUP(BC$2+2,FIXTURES!$C$2:$NC$23,MATCH($C18,FIXTURES!$B$2:$B$23,0),0)=""),HLOOKUP(BC$2-1,FIXTURES!$C$2:$NC$23,MATCH($C18,FIXTURES!$B$2:$B$23,0),0),IF(AND(HLOOKUP(BC$2,FIXTURES!$C$2:$NC$23,MATCH($C18,FIXTURES!$B$2:$B$23,0),0)="",HLOOKUP(BC$2+1,FIXTURES!$C$2:$NC$23,MATCH($C18,FIXTURES!$B$2:$B$23,0),0)=""),HLOOKUP(BC$2+2,FIXTURES!$C$2:$NC$23,MATCH($C18,FIXTURES!$B$2:$B$23,0),0),IF(HLOOKUP(BC$2+1,FIXTURES!$C$2:$NC$23,MATCH($C18,FIXTURES!$B$2:$B$23,0),0)="",HLOOKUP(BC$2,FIXTURES!$C$2:$NC$23,MATCH($C18,FIXTURES!$B$2:$B$23,0),0),HLOOKUP(BC$2+1,FIXTURES!$C$2:$NC$23,MATCH($C18,FIXTURES!$B$2:$B$23,0),0)))),IF(AND(HLOOKUP(BC$2,FIXTURES!$C$2:$NC$23,MATCH($C18,FIXTURES!$B$2:$B$23,0),0)="",HLOOKUP(BC$2+1,FIXTURES!$C$2:$NC$23,MATCH($C18,FIXTURES!$B$2:$B$23,0),0)=""),HLOOKUP(BC$2+2,FIXTURES!$C$2:$NC$23,MATCH($C18,FIXTURES!$B$2:$B$23,0),0),IF(HLOOKUP(BC$2+1,FIXTURES!$C$2:$NC$23,MATCH($C18,FIXTURES!$B$2:$B$23,0),0)="",HLOOKUP(BC$2,FIXTURES!$C$2:$NC$23,MATCH($C18,FIXTURES!$B$2:$B$23,0),0),HLOOKUP(BC$2+1,FIXTURES!$C$2:$NC$23,MATCH($C18,FIXTURES!$B$2:$B$23,0),0))))</f>
        <v>Arsenal</v>
      </c>
      <c r="BD18" s="117" t="str">
        <f>IF(BD$1="SAT",IF(AND(HLOOKUP(BD$2,FIXTURES!$C$2:$NC$23,MATCH($C18,FIXTURES!$B$2:$B$23,0),0)="",HLOOKUP(BD$2+1,FIXTURES!$C$2:$NC$23,MATCH($C18,FIXTURES!$B$2:$B$23,0),0)="",HLOOKUP(BD$2+2,FIXTURES!$C$2:$NC$23,MATCH($C18,FIXTURES!$B$2:$B$23,0),0)=""),HLOOKUP(BD$2-1,FIXTURES!$C$2:$NC$23,MATCH($C18,FIXTURES!$B$2:$B$23,0),0),IF(AND(HLOOKUP(BD$2,FIXTURES!$C$2:$NC$23,MATCH($C18,FIXTURES!$B$2:$B$23,0),0)="",HLOOKUP(BD$2+1,FIXTURES!$C$2:$NC$23,MATCH($C18,FIXTURES!$B$2:$B$23,0),0)=""),HLOOKUP(BD$2+2,FIXTURES!$C$2:$NC$23,MATCH($C18,FIXTURES!$B$2:$B$23,0),0),IF(HLOOKUP(BD$2+1,FIXTURES!$C$2:$NC$23,MATCH($C18,FIXTURES!$B$2:$B$23,0),0)="",HLOOKUP(BD$2,FIXTURES!$C$2:$NC$23,MATCH($C18,FIXTURES!$B$2:$B$23,0),0),HLOOKUP(BD$2+1,FIXTURES!$C$2:$NC$23,MATCH($C18,FIXTURES!$B$2:$B$23,0),0)))),IF(AND(HLOOKUP(BD$2,FIXTURES!$C$2:$NC$23,MATCH($C18,FIXTURES!$B$2:$B$23,0),0)="",HLOOKUP(BD$2+1,FIXTURES!$C$2:$NC$23,MATCH($C18,FIXTURES!$B$2:$B$23,0),0)=""),HLOOKUP(BD$2+2,FIXTURES!$C$2:$NC$23,MATCH($C18,FIXTURES!$B$2:$B$23,0),0),IF(HLOOKUP(BD$2+1,FIXTURES!$C$2:$NC$23,MATCH($C18,FIXTURES!$B$2:$B$23,0),0)="",HLOOKUP(BD$2,FIXTURES!$C$2:$NC$23,MATCH($C18,FIXTURES!$B$2:$B$23,0),0),HLOOKUP(BD$2+1,FIXTURES!$C$2:$NC$23,MATCH($C18,FIXTURES!$B$2:$B$23,0),0))))</f>
        <v/>
      </c>
      <c r="BE18" s="117" t="str">
        <f>IF(BE$1="SAT",IF(AND(HLOOKUP(BE$2,FIXTURES!$C$2:$NC$23,MATCH($C18,FIXTURES!$B$2:$B$23,0),0)="",HLOOKUP(BE$2+1,FIXTURES!$C$2:$NC$23,MATCH($C18,FIXTURES!$B$2:$B$23,0),0)="",HLOOKUP(BE$2+2,FIXTURES!$C$2:$NC$23,MATCH($C18,FIXTURES!$B$2:$B$23,0),0)=""),HLOOKUP(BE$2-1,FIXTURES!$C$2:$NC$23,MATCH($C18,FIXTURES!$B$2:$B$23,0),0),IF(AND(HLOOKUP(BE$2,FIXTURES!$C$2:$NC$23,MATCH($C18,FIXTURES!$B$2:$B$23,0),0)="",HLOOKUP(BE$2+1,FIXTURES!$C$2:$NC$23,MATCH($C18,FIXTURES!$B$2:$B$23,0),0)=""),HLOOKUP(BE$2+2,FIXTURES!$C$2:$NC$23,MATCH($C18,FIXTURES!$B$2:$B$23,0),0),IF(HLOOKUP(BE$2+1,FIXTURES!$C$2:$NC$23,MATCH($C18,FIXTURES!$B$2:$B$23,0),0)="",HLOOKUP(BE$2,FIXTURES!$C$2:$NC$23,MATCH($C18,FIXTURES!$B$2:$B$23,0),0),HLOOKUP(BE$2+1,FIXTURES!$C$2:$NC$23,MATCH($C18,FIXTURES!$B$2:$B$23,0),0)))),IF(AND(HLOOKUP(BE$2,FIXTURES!$C$2:$NC$23,MATCH($C18,FIXTURES!$B$2:$B$23,0),0)="",HLOOKUP(BE$2+1,FIXTURES!$C$2:$NC$23,MATCH($C18,FIXTURES!$B$2:$B$23,0),0)=""),HLOOKUP(BE$2+2,FIXTURES!$C$2:$NC$23,MATCH($C18,FIXTURES!$B$2:$B$23,0),0),IF(HLOOKUP(BE$2+1,FIXTURES!$C$2:$NC$23,MATCH($C18,FIXTURES!$B$2:$B$23,0),0)="",HLOOKUP(BE$2,FIXTURES!$C$2:$NC$23,MATCH($C18,FIXTURES!$B$2:$B$23,0),0),HLOOKUP(BE$2+1,FIXTURES!$C$2:$NC$23,MATCH($C18,FIXTURES!$B$2:$B$23,0),0))))</f>
        <v>tot</v>
      </c>
      <c r="BF18" s="117" t="str">
        <f>IF(BF$1="SAT",IF(AND(HLOOKUP(BF$2,FIXTURES!$C$2:$NC$23,MATCH($C18,FIXTURES!$B$2:$B$23,0),0)="",HLOOKUP(BF$2+1,FIXTURES!$C$2:$NC$23,MATCH($C18,FIXTURES!$B$2:$B$23,0),0)="",HLOOKUP(BF$2+2,FIXTURES!$C$2:$NC$23,MATCH($C18,FIXTURES!$B$2:$B$23,0),0)=""),HLOOKUP(BF$2-1,FIXTURES!$C$2:$NC$23,MATCH($C18,FIXTURES!$B$2:$B$23,0),0),IF(AND(HLOOKUP(BF$2,FIXTURES!$C$2:$NC$23,MATCH($C18,FIXTURES!$B$2:$B$23,0),0)="",HLOOKUP(BF$2+1,FIXTURES!$C$2:$NC$23,MATCH($C18,FIXTURES!$B$2:$B$23,0),0)=""),HLOOKUP(BF$2+2,FIXTURES!$C$2:$NC$23,MATCH($C18,FIXTURES!$B$2:$B$23,0),0),IF(HLOOKUP(BF$2+1,FIXTURES!$C$2:$NC$23,MATCH($C18,FIXTURES!$B$2:$B$23,0),0)="",HLOOKUP(BF$2,FIXTURES!$C$2:$NC$23,MATCH($C18,FIXTURES!$B$2:$B$23,0),0),HLOOKUP(BF$2+1,FIXTURES!$C$2:$NC$23,MATCH($C18,FIXTURES!$B$2:$B$23,0),0)))),IF(AND(HLOOKUP(BF$2,FIXTURES!$C$2:$NC$23,MATCH($C18,FIXTURES!$B$2:$B$23,0),0)="",HLOOKUP(BF$2+1,FIXTURES!$C$2:$NC$23,MATCH($C18,FIXTURES!$B$2:$B$23,0),0)=""),HLOOKUP(BF$2+2,FIXTURES!$C$2:$NC$23,MATCH($C18,FIXTURES!$B$2:$B$23,0),0),IF(HLOOKUP(BF$2+1,FIXTURES!$C$2:$NC$23,MATCH($C18,FIXTURES!$B$2:$B$23,0),0)="",HLOOKUP(BF$2,FIXTURES!$C$2:$NC$23,MATCH($C18,FIXTURES!$B$2:$B$23,0),0),HLOOKUP(BF$2+1,FIXTURES!$C$2:$NC$23,MATCH($C18,FIXTURES!$B$2:$B$23,0),0))))</f>
        <v/>
      </c>
      <c r="BG18" s="117" t="str">
        <f>IF(BG$1="SAT",IF(AND(HLOOKUP(BG$2,FIXTURES!$C$2:$NC$23,MATCH($C18,FIXTURES!$B$2:$B$23,0),0)="",HLOOKUP(BG$2+1,FIXTURES!$C$2:$NC$23,MATCH($C18,FIXTURES!$B$2:$B$23,0),0)="",HLOOKUP(BG$2+2,FIXTURES!$C$2:$NC$23,MATCH($C18,FIXTURES!$B$2:$B$23,0),0)=""),HLOOKUP(BG$2-1,FIXTURES!$C$2:$NC$23,MATCH($C18,FIXTURES!$B$2:$B$23,0),0),IF(AND(HLOOKUP(BG$2,FIXTURES!$C$2:$NC$23,MATCH($C18,FIXTURES!$B$2:$B$23,0),0)="",HLOOKUP(BG$2+1,FIXTURES!$C$2:$NC$23,MATCH($C18,FIXTURES!$B$2:$B$23,0),0)=""),HLOOKUP(BG$2+2,FIXTURES!$C$2:$NC$23,MATCH($C18,FIXTURES!$B$2:$B$23,0),0),IF(HLOOKUP(BG$2+1,FIXTURES!$C$2:$NC$23,MATCH($C18,FIXTURES!$B$2:$B$23,0),0)="",HLOOKUP(BG$2,FIXTURES!$C$2:$NC$23,MATCH($C18,FIXTURES!$B$2:$B$23,0),0),HLOOKUP(BG$2+1,FIXTURES!$C$2:$NC$23,MATCH($C18,FIXTURES!$B$2:$B$23,0),0)))),IF(AND(HLOOKUP(BG$2,FIXTURES!$C$2:$NC$23,MATCH($C18,FIXTURES!$B$2:$B$23,0),0)="",HLOOKUP(BG$2+1,FIXTURES!$C$2:$NC$23,MATCH($C18,FIXTURES!$B$2:$B$23,0),0)=""),HLOOKUP(BG$2+2,FIXTURES!$C$2:$NC$23,MATCH($C18,FIXTURES!$B$2:$B$23,0),0),IF(HLOOKUP(BG$2+1,FIXTURES!$C$2:$NC$23,MATCH($C18,FIXTURES!$B$2:$B$23,0),0)="",HLOOKUP(BG$2,FIXTURES!$C$2:$NC$23,MATCH($C18,FIXTURES!$B$2:$B$23,0),0),HLOOKUP(BG$2+1,FIXTURES!$C$2:$NC$23,MATCH($C18,FIXTURES!$B$2:$B$23,0),0))))</f>
        <v>AVL</v>
      </c>
      <c r="BH18" s="117" t="str">
        <f>IF(BH$1="SAT",IF(AND(HLOOKUP(BH$2,FIXTURES!$C$2:$NC$23,MATCH($C18,FIXTURES!$B$2:$B$23,0),0)="",HLOOKUP(BH$2+1,FIXTURES!$C$2:$NC$23,MATCH($C18,FIXTURES!$B$2:$B$23,0),0)="",HLOOKUP(BH$2+2,FIXTURES!$C$2:$NC$23,MATCH($C18,FIXTURES!$B$2:$B$23,0),0)=""),HLOOKUP(BH$2-1,FIXTURES!$C$2:$NC$23,MATCH($C18,FIXTURES!$B$2:$B$23,0),0),IF(AND(HLOOKUP(BH$2,FIXTURES!$C$2:$NC$23,MATCH($C18,FIXTURES!$B$2:$B$23,0),0)="",HLOOKUP(BH$2+1,FIXTURES!$C$2:$NC$23,MATCH($C18,FIXTURES!$B$2:$B$23,0),0)=""),HLOOKUP(BH$2+2,FIXTURES!$C$2:$NC$23,MATCH($C18,FIXTURES!$B$2:$B$23,0),0),IF(HLOOKUP(BH$2+1,FIXTURES!$C$2:$NC$23,MATCH($C18,FIXTURES!$B$2:$B$23,0),0)="",HLOOKUP(BH$2,FIXTURES!$C$2:$NC$23,MATCH($C18,FIXTURES!$B$2:$B$23,0),0),HLOOKUP(BH$2+1,FIXTURES!$C$2:$NC$23,MATCH($C18,FIXTURES!$B$2:$B$23,0),0)))),IF(AND(HLOOKUP(BH$2,FIXTURES!$C$2:$NC$23,MATCH($C18,FIXTURES!$B$2:$B$23,0),0)="",HLOOKUP(BH$2+1,FIXTURES!$C$2:$NC$23,MATCH($C18,FIXTURES!$B$2:$B$23,0),0)=""),HLOOKUP(BH$2+2,FIXTURES!$C$2:$NC$23,MATCH($C18,FIXTURES!$B$2:$B$23,0),0),IF(HLOOKUP(BH$2+1,FIXTURES!$C$2:$NC$23,MATCH($C18,FIXTURES!$B$2:$B$23,0),0)="",HLOOKUP(BH$2,FIXTURES!$C$2:$NC$23,MATCH($C18,FIXTURES!$B$2:$B$23,0),0),HLOOKUP(BH$2+1,FIXTURES!$C$2:$NC$23,MATCH($C18,FIXTURES!$B$2:$B$23,0),0))))</f>
        <v>ars</v>
      </c>
      <c r="BI18" s="117" t="str">
        <f>IF(BI$1="SAT",IF(AND(HLOOKUP(BI$2,FIXTURES!$C$2:$NC$23,MATCH($C18,FIXTURES!$B$2:$B$23,0),0)="",HLOOKUP(BI$2+1,FIXTURES!$C$2:$NC$23,MATCH($C18,FIXTURES!$B$2:$B$23,0),0)="",HLOOKUP(BI$2+2,FIXTURES!$C$2:$NC$23,MATCH($C18,FIXTURES!$B$2:$B$23,0),0)=""),HLOOKUP(BI$2-1,FIXTURES!$C$2:$NC$23,MATCH($C18,FIXTURES!$B$2:$B$23,0),0),IF(AND(HLOOKUP(BI$2,FIXTURES!$C$2:$NC$23,MATCH($C18,FIXTURES!$B$2:$B$23,0),0)="",HLOOKUP(BI$2+1,FIXTURES!$C$2:$NC$23,MATCH($C18,FIXTURES!$B$2:$B$23,0),0)=""),HLOOKUP(BI$2+2,FIXTURES!$C$2:$NC$23,MATCH($C18,FIXTURES!$B$2:$B$23,0),0),IF(HLOOKUP(BI$2+1,FIXTURES!$C$2:$NC$23,MATCH($C18,FIXTURES!$B$2:$B$23,0),0)="",HLOOKUP(BI$2,FIXTURES!$C$2:$NC$23,MATCH($C18,FIXTURES!$B$2:$B$23,0),0),HLOOKUP(BI$2+1,FIXTURES!$C$2:$NC$23,MATCH($C18,FIXTURES!$B$2:$B$23,0),0)))),IF(AND(HLOOKUP(BI$2,FIXTURES!$C$2:$NC$23,MATCH($C18,FIXTURES!$B$2:$B$23,0),0)="",HLOOKUP(BI$2+1,FIXTURES!$C$2:$NC$23,MATCH($C18,FIXTURES!$B$2:$B$23,0),0)=""),HLOOKUP(BI$2+2,FIXTURES!$C$2:$NC$23,MATCH($C18,FIXTURES!$B$2:$B$23,0),0),IF(HLOOKUP(BI$2+1,FIXTURES!$C$2:$NC$23,MATCH($C18,FIXTURES!$B$2:$B$23,0),0)="",HLOOKUP(BI$2,FIXTURES!$C$2:$NC$23,MATCH($C18,FIXTURES!$B$2:$B$23,0),0),HLOOKUP(BI$2+1,FIXTURES!$C$2:$NC$23,MATCH($C18,FIXTURES!$B$2:$B$23,0),0))))</f>
        <v>nfo</v>
      </c>
      <c r="BJ18" s="117" t="str">
        <f>IF(BJ$1="SAT",IF(AND(HLOOKUP(BJ$2,FIXTURES!$C$2:$NC$23,MATCH($C18,FIXTURES!$B$2:$B$23,0),0)="",HLOOKUP(BJ$2+1,FIXTURES!$C$2:$NC$23,MATCH($C18,FIXTURES!$B$2:$B$23,0),0)="",HLOOKUP(BJ$2+2,FIXTURES!$C$2:$NC$23,MATCH($C18,FIXTURES!$B$2:$B$23,0),0)=""),HLOOKUP(BJ$2-1,FIXTURES!$C$2:$NC$23,MATCH($C18,FIXTURES!$B$2:$B$23,0),0),IF(AND(HLOOKUP(BJ$2,FIXTURES!$C$2:$NC$23,MATCH($C18,FIXTURES!$B$2:$B$23,0),0)="",HLOOKUP(BJ$2+1,FIXTURES!$C$2:$NC$23,MATCH($C18,FIXTURES!$B$2:$B$23,0),0)=""),HLOOKUP(BJ$2+2,FIXTURES!$C$2:$NC$23,MATCH($C18,FIXTURES!$B$2:$B$23,0),0),IF(HLOOKUP(BJ$2+1,FIXTURES!$C$2:$NC$23,MATCH($C18,FIXTURES!$B$2:$B$23,0),0)="",HLOOKUP(BJ$2,FIXTURES!$C$2:$NC$23,MATCH($C18,FIXTURES!$B$2:$B$23,0),0),HLOOKUP(BJ$2+1,FIXTURES!$C$2:$NC$23,MATCH($C18,FIXTURES!$B$2:$B$23,0),0)))),IF(AND(HLOOKUP(BJ$2,FIXTURES!$C$2:$NC$23,MATCH($C18,FIXTURES!$B$2:$B$23,0),0)="",HLOOKUP(BJ$2+1,FIXTURES!$C$2:$NC$23,MATCH($C18,FIXTURES!$B$2:$B$23,0),0)=""),HLOOKUP(BJ$2+2,FIXTURES!$C$2:$NC$23,MATCH($C18,FIXTURES!$B$2:$B$23,0),0),IF(HLOOKUP(BJ$2+1,FIXTURES!$C$2:$NC$23,MATCH($C18,FIXTURES!$B$2:$B$23,0),0)="",HLOOKUP(BJ$2,FIXTURES!$C$2:$NC$23,MATCH($C18,FIXTURES!$B$2:$B$23,0),0),HLOOKUP(BJ$2+1,FIXTURES!$C$2:$NC$23,MATCH($C18,FIXTURES!$B$2:$B$23,0),0))))</f>
        <v>RB Leipzig</v>
      </c>
      <c r="BK18" s="117" t="str">
        <f>IF(BK$1="SAT",IF(AND(HLOOKUP(BK$2,FIXTURES!$C$2:$NC$23,MATCH($C18,FIXTURES!$B$2:$B$23,0),0)="",HLOOKUP(BK$2+1,FIXTURES!$C$2:$NC$23,MATCH($C18,FIXTURES!$B$2:$B$23,0),0)="",HLOOKUP(BK$2+2,FIXTURES!$C$2:$NC$23,MATCH($C18,FIXTURES!$B$2:$B$23,0),0)=""),HLOOKUP(BK$2-1,FIXTURES!$C$2:$NC$23,MATCH($C18,FIXTURES!$B$2:$B$23,0),0),IF(AND(HLOOKUP(BK$2,FIXTURES!$C$2:$NC$23,MATCH($C18,FIXTURES!$B$2:$B$23,0),0)="",HLOOKUP(BK$2+1,FIXTURES!$C$2:$NC$23,MATCH($C18,FIXTURES!$B$2:$B$23,0),0)=""),HLOOKUP(BK$2+2,FIXTURES!$C$2:$NC$23,MATCH($C18,FIXTURES!$B$2:$B$23,0),0),IF(HLOOKUP(BK$2+1,FIXTURES!$C$2:$NC$23,MATCH($C18,FIXTURES!$B$2:$B$23,0),0)="",HLOOKUP(BK$2,FIXTURES!$C$2:$NC$23,MATCH($C18,FIXTURES!$B$2:$B$23,0),0),HLOOKUP(BK$2+1,FIXTURES!$C$2:$NC$23,MATCH($C18,FIXTURES!$B$2:$B$23,0),0)))),IF(AND(HLOOKUP(BK$2,FIXTURES!$C$2:$NC$23,MATCH($C18,FIXTURES!$B$2:$B$23,0),0)="",HLOOKUP(BK$2+1,FIXTURES!$C$2:$NC$23,MATCH($C18,FIXTURES!$B$2:$B$23,0),0)=""),HLOOKUP(BK$2+2,FIXTURES!$C$2:$NC$23,MATCH($C18,FIXTURES!$B$2:$B$23,0),0),IF(HLOOKUP(BK$2+1,FIXTURES!$C$2:$NC$23,MATCH($C18,FIXTURES!$B$2:$B$23,0),0)="",HLOOKUP(BK$2,FIXTURES!$C$2:$NC$23,MATCH($C18,FIXTURES!$B$2:$B$23,0),0),HLOOKUP(BK$2+1,FIXTURES!$C$2:$NC$23,MATCH($C18,FIXTURES!$B$2:$B$23,0),0))))</f>
        <v>bou</v>
      </c>
      <c r="BL18" s="117" t="str">
        <f>IF(BL$1="SAT",IF(AND(HLOOKUP(BL$2,FIXTURES!$C$2:$NC$23,MATCH($C18,FIXTURES!$B$2:$B$23,0),0)="",HLOOKUP(BL$2+1,FIXTURES!$C$2:$NC$23,MATCH($C18,FIXTURES!$B$2:$B$23,0),0)="",HLOOKUP(BL$2+2,FIXTURES!$C$2:$NC$23,MATCH($C18,FIXTURES!$B$2:$B$23,0),0)=""),HLOOKUP(BL$2-1,FIXTURES!$C$2:$NC$23,MATCH($C18,FIXTURES!$B$2:$B$23,0),0),IF(AND(HLOOKUP(BL$2,FIXTURES!$C$2:$NC$23,MATCH($C18,FIXTURES!$B$2:$B$23,0),0)="",HLOOKUP(BL$2+1,FIXTURES!$C$2:$NC$23,MATCH($C18,FIXTURES!$B$2:$B$23,0),0)=""),HLOOKUP(BL$2+2,FIXTURES!$C$2:$NC$23,MATCH($C18,FIXTURES!$B$2:$B$23,0),0),IF(HLOOKUP(BL$2+1,FIXTURES!$C$2:$NC$23,MATCH($C18,FIXTURES!$B$2:$B$23,0),0)="",HLOOKUP(BL$2,FIXTURES!$C$2:$NC$23,MATCH($C18,FIXTURES!$B$2:$B$23,0),0),HLOOKUP(BL$2+1,FIXTURES!$C$2:$NC$23,MATCH($C18,FIXTURES!$B$2:$B$23,0),0)))),IF(AND(HLOOKUP(BL$2,FIXTURES!$C$2:$NC$23,MATCH($C18,FIXTURES!$B$2:$B$23,0),0)="",HLOOKUP(BL$2+1,FIXTURES!$C$2:$NC$23,MATCH($C18,FIXTURES!$B$2:$B$23,0),0)=""),HLOOKUP(BL$2+2,FIXTURES!$C$2:$NC$23,MATCH($C18,FIXTURES!$B$2:$B$23,0),0),IF(HLOOKUP(BL$2+1,FIXTURES!$C$2:$NC$23,MATCH($C18,FIXTURES!$B$2:$B$23,0),0)="",HLOOKUP(BL$2,FIXTURES!$C$2:$NC$23,MATCH($C18,FIXTURES!$B$2:$B$23,0),0),HLOOKUP(BL$2+1,FIXTURES!$C$2:$NC$23,MATCH($C18,FIXTURES!$B$2:$B$23,0),0))))</f>
        <v>Bristol City</v>
      </c>
      <c r="BM18" s="117" t="str">
        <f>IF(BM$1="SAT",IF(AND(HLOOKUP(BM$2,FIXTURES!$C$2:$NC$23,MATCH($C18,FIXTURES!$B$2:$B$23,0),0)="",HLOOKUP(BM$2+1,FIXTURES!$C$2:$NC$23,MATCH($C18,FIXTURES!$B$2:$B$23,0),0)="",HLOOKUP(BM$2+2,FIXTURES!$C$2:$NC$23,MATCH($C18,FIXTURES!$B$2:$B$23,0),0)=""),HLOOKUP(BM$2-1,FIXTURES!$C$2:$NC$23,MATCH($C18,FIXTURES!$B$2:$B$23,0),0),IF(AND(HLOOKUP(BM$2,FIXTURES!$C$2:$NC$23,MATCH($C18,FIXTURES!$B$2:$B$23,0),0)="",HLOOKUP(BM$2+1,FIXTURES!$C$2:$NC$23,MATCH($C18,FIXTURES!$B$2:$B$23,0),0)=""),HLOOKUP(BM$2+2,FIXTURES!$C$2:$NC$23,MATCH($C18,FIXTURES!$B$2:$B$23,0),0),IF(HLOOKUP(BM$2+1,FIXTURES!$C$2:$NC$23,MATCH($C18,FIXTURES!$B$2:$B$23,0),0)="",HLOOKUP(BM$2,FIXTURES!$C$2:$NC$23,MATCH($C18,FIXTURES!$B$2:$B$23,0),0),HLOOKUP(BM$2+1,FIXTURES!$C$2:$NC$23,MATCH($C18,FIXTURES!$B$2:$B$23,0),0)))),IF(AND(HLOOKUP(BM$2,FIXTURES!$C$2:$NC$23,MATCH($C18,FIXTURES!$B$2:$B$23,0),0)="",HLOOKUP(BM$2+1,FIXTURES!$C$2:$NC$23,MATCH($C18,FIXTURES!$B$2:$B$23,0),0)=""),HLOOKUP(BM$2+2,FIXTURES!$C$2:$NC$23,MATCH($C18,FIXTURES!$B$2:$B$23,0),0),IF(HLOOKUP(BM$2+1,FIXTURES!$C$2:$NC$23,MATCH($C18,FIXTURES!$B$2:$B$23,0),0)="",HLOOKUP(BM$2,FIXTURES!$C$2:$NC$23,MATCH($C18,FIXTURES!$B$2:$B$23,0),0),HLOOKUP(BM$2+1,FIXTURES!$C$2:$NC$23,MATCH($C18,FIXTURES!$B$2:$B$23,0),0))))</f>
        <v>NEW</v>
      </c>
      <c r="BN18" s="117" t="str">
        <f>IF(BN$1="SAT",IF(AND(HLOOKUP(BN$2,FIXTURES!$C$2:$NC$23,MATCH($C18,FIXTURES!$B$2:$B$23,0),0)="",HLOOKUP(BN$2+1,FIXTURES!$C$2:$NC$23,MATCH($C18,FIXTURES!$B$2:$B$23,0),0)="",HLOOKUP(BN$2+2,FIXTURES!$C$2:$NC$23,MATCH($C18,FIXTURES!$B$2:$B$23,0),0)=""),HLOOKUP(BN$2-1,FIXTURES!$C$2:$NC$23,MATCH($C18,FIXTURES!$B$2:$B$23,0),0),IF(AND(HLOOKUP(BN$2,FIXTURES!$C$2:$NC$23,MATCH($C18,FIXTURES!$B$2:$B$23,0),0)="",HLOOKUP(BN$2+1,FIXTURES!$C$2:$NC$23,MATCH($C18,FIXTURES!$B$2:$B$23,0),0)=""),HLOOKUP(BN$2+2,FIXTURES!$C$2:$NC$23,MATCH($C18,FIXTURES!$B$2:$B$23,0),0),IF(HLOOKUP(BN$2+1,FIXTURES!$C$2:$NC$23,MATCH($C18,FIXTURES!$B$2:$B$23,0),0)="",HLOOKUP(BN$2,FIXTURES!$C$2:$NC$23,MATCH($C18,FIXTURES!$B$2:$B$23,0),0),HLOOKUP(BN$2+1,FIXTURES!$C$2:$NC$23,MATCH($C18,FIXTURES!$B$2:$B$23,0),0)))),IF(AND(HLOOKUP(BN$2,FIXTURES!$C$2:$NC$23,MATCH($C18,FIXTURES!$B$2:$B$23,0),0)="",HLOOKUP(BN$2+1,FIXTURES!$C$2:$NC$23,MATCH($C18,FIXTURES!$B$2:$B$23,0),0)=""),HLOOKUP(BN$2+2,FIXTURES!$C$2:$NC$23,MATCH($C18,FIXTURES!$B$2:$B$23,0),0),IF(HLOOKUP(BN$2+1,FIXTURES!$C$2:$NC$23,MATCH($C18,FIXTURES!$B$2:$B$23,0),0)="",HLOOKUP(BN$2,FIXTURES!$C$2:$NC$23,MATCH($C18,FIXTURES!$B$2:$B$23,0),0),HLOOKUP(BN$2+1,FIXTURES!$C$2:$NC$23,MATCH($C18,FIXTURES!$B$2:$B$23,0),0))))</f>
        <v/>
      </c>
      <c r="BO18" s="117" t="str">
        <f>IF(BO$1="SAT",IF(AND(HLOOKUP(BO$2,FIXTURES!$C$2:$NC$23,MATCH($C18,FIXTURES!$B$2:$B$23,0),0)="",HLOOKUP(BO$2+1,FIXTURES!$C$2:$NC$23,MATCH($C18,FIXTURES!$B$2:$B$23,0),0)="",HLOOKUP(BO$2+2,FIXTURES!$C$2:$NC$23,MATCH($C18,FIXTURES!$B$2:$B$23,0),0)=""),HLOOKUP(BO$2-1,FIXTURES!$C$2:$NC$23,MATCH($C18,FIXTURES!$B$2:$B$23,0),0),IF(AND(HLOOKUP(BO$2,FIXTURES!$C$2:$NC$23,MATCH($C18,FIXTURES!$B$2:$B$23,0),0)="",HLOOKUP(BO$2+1,FIXTURES!$C$2:$NC$23,MATCH($C18,FIXTURES!$B$2:$B$23,0),0)=""),HLOOKUP(BO$2+2,FIXTURES!$C$2:$NC$23,MATCH($C18,FIXTURES!$B$2:$B$23,0),0),IF(HLOOKUP(BO$2+1,FIXTURES!$C$2:$NC$23,MATCH($C18,FIXTURES!$B$2:$B$23,0),0)="",HLOOKUP(BO$2,FIXTURES!$C$2:$NC$23,MATCH($C18,FIXTURES!$B$2:$B$23,0),0),HLOOKUP(BO$2+1,FIXTURES!$C$2:$NC$23,MATCH($C18,FIXTURES!$B$2:$B$23,0),0)))),IF(AND(HLOOKUP(BO$2,FIXTURES!$C$2:$NC$23,MATCH($C18,FIXTURES!$B$2:$B$23,0),0)="",HLOOKUP(BO$2+1,FIXTURES!$C$2:$NC$23,MATCH($C18,FIXTURES!$B$2:$B$23,0),0)=""),HLOOKUP(BO$2+2,FIXTURES!$C$2:$NC$23,MATCH($C18,FIXTURES!$B$2:$B$23,0),0),IF(HLOOKUP(BO$2+1,FIXTURES!$C$2:$NC$23,MATCH($C18,FIXTURES!$B$2:$B$23,0),0)="",HLOOKUP(BO$2,FIXTURES!$C$2:$NC$23,MATCH($C18,FIXTURES!$B$2:$B$23,0),0),HLOOKUP(BO$2+1,FIXTURES!$C$2:$NC$23,MATCH($C18,FIXTURES!$B$2:$B$23,0),0))))</f>
        <v>cry</v>
      </c>
      <c r="BP18" s="117" t="str">
        <f>IF(BP$1="SAT",IF(AND(HLOOKUP(BP$2,FIXTURES!$C$2:$NC$23,MATCH($C18,FIXTURES!$B$2:$B$23,0),0)="",HLOOKUP(BP$2+1,FIXTURES!$C$2:$NC$23,MATCH($C18,FIXTURES!$B$2:$B$23,0),0)="",HLOOKUP(BP$2+2,FIXTURES!$C$2:$NC$23,MATCH($C18,FIXTURES!$B$2:$B$23,0),0)=""),HLOOKUP(BP$2-1,FIXTURES!$C$2:$NC$23,MATCH($C18,FIXTURES!$B$2:$B$23,0),0),IF(AND(HLOOKUP(BP$2,FIXTURES!$C$2:$NC$23,MATCH($C18,FIXTURES!$B$2:$B$23,0),0)="",HLOOKUP(BP$2+1,FIXTURES!$C$2:$NC$23,MATCH($C18,FIXTURES!$B$2:$B$23,0),0)=""),HLOOKUP(BP$2+2,FIXTURES!$C$2:$NC$23,MATCH($C18,FIXTURES!$B$2:$B$23,0),0),IF(HLOOKUP(BP$2+1,FIXTURES!$C$2:$NC$23,MATCH($C18,FIXTURES!$B$2:$B$23,0),0)="",HLOOKUP(BP$2,FIXTURES!$C$2:$NC$23,MATCH($C18,FIXTURES!$B$2:$B$23,0),0),HLOOKUP(BP$2+1,FIXTURES!$C$2:$NC$23,MATCH($C18,FIXTURES!$B$2:$B$23,0),0)))),IF(AND(HLOOKUP(BP$2,FIXTURES!$C$2:$NC$23,MATCH($C18,FIXTURES!$B$2:$B$23,0),0)="",HLOOKUP(BP$2+1,FIXTURES!$C$2:$NC$23,MATCH($C18,FIXTURES!$B$2:$B$23,0),0)=""),HLOOKUP(BP$2+2,FIXTURES!$C$2:$NC$23,MATCH($C18,FIXTURES!$B$2:$B$23,0),0),IF(HLOOKUP(BP$2+1,FIXTURES!$C$2:$NC$23,MATCH($C18,FIXTURES!$B$2:$B$23,0),0)="",HLOOKUP(BP$2,FIXTURES!$C$2:$NC$23,MATCH($C18,FIXTURES!$B$2:$B$23,0),0),HLOOKUP(BP$2+1,FIXTURES!$C$2:$NC$23,MATCH($C18,FIXTURES!$B$2:$B$23,0),0))))</f>
        <v>RB Leipzig</v>
      </c>
      <c r="BQ18" s="117" t="str">
        <f>IF(BQ$1="SAT",IF(AND(HLOOKUP(BQ$2,FIXTURES!$C$2:$NC$23,MATCH($C18,FIXTURES!$B$2:$B$23,0),0)="",HLOOKUP(BQ$2+1,FIXTURES!$C$2:$NC$23,MATCH($C18,FIXTURES!$B$2:$B$23,0),0)="",HLOOKUP(BQ$2+2,FIXTURES!$C$2:$NC$23,MATCH($C18,FIXTURES!$B$2:$B$23,0),0)=""),HLOOKUP(BQ$2-1,FIXTURES!$C$2:$NC$23,MATCH($C18,FIXTURES!$B$2:$B$23,0),0),IF(AND(HLOOKUP(BQ$2,FIXTURES!$C$2:$NC$23,MATCH($C18,FIXTURES!$B$2:$B$23,0),0)="",HLOOKUP(BQ$2+1,FIXTURES!$C$2:$NC$23,MATCH($C18,FIXTURES!$B$2:$B$23,0),0)=""),HLOOKUP(BQ$2+2,FIXTURES!$C$2:$NC$23,MATCH($C18,FIXTURES!$B$2:$B$23,0),0),IF(HLOOKUP(BQ$2+1,FIXTURES!$C$2:$NC$23,MATCH($C18,FIXTURES!$B$2:$B$23,0),0)="",HLOOKUP(BQ$2,FIXTURES!$C$2:$NC$23,MATCH($C18,FIXTURES!$B$2:$B$23,0),0),HLOOKUP(BQ$2+1,FIXTURES!$C$2:$NC$23,MATCH($C18,FIXTURES!$B$2:$B$23,0),0)))),IF(AND(HLOOKUP(BQ$2,FIXTURES!$C$2:$NC$23,MATCH($C18,FIXTURES!$B$2:$B$23,0),0)="",HLOOKUP(BQ$2+1,FIXTURES!$C$2:$NC$23,MATCH($C18,FIXTURES!$B$2:$B$23,0),0)=""),HLOOKUP(BQ$2+2,FIXTURES!$C$2:$NC$23,MATCH($C18,FIXTURES!$B$2:$B$23,0),0),IF(HLOOKUP(BQ$2+1,FIXTURES!$C$2:$NC$23,MATCH($C18,FIXTURES!$B$2:$B$23,0),0)="",HLOOKUP(BQ$2,FIXTURES!$C$2:$NC$23,MATCH($C18,FIXTURES!$B$2:$B$23,0),0),HLOOKUP(BQ$2+1,FIXTURES!$C$2:$NC$23,MATCH($C18,FIXTURES!$B$2:$B$23,0),0))))</f>
        <v>Burnley</v>
      </c>
      <c r="BR18" s="117" t="str">
        <f>IF(BR$1="SAT",IF(AND(HLOOKUP(BR$2,FIXTURES!$C$2:$NC$23,MATCH($C18,FIXTURES!$B$2:$B$23,0),0)="",HLOOKUP(BR$2+1,FIXTURES!$C$2:$NC$23,MATCH($C18,FIXTURES!$B$2:$B$23,0),0)="",HLOOKUP(BR$2+2,FIXTURES!$C$2:$NC$23,MATCH($C18,FIXTURES!$B$2:$B$23,0),0)=""),HLOOKUP(BR$2-1,FIXTURES!$C$2:$NC$23,MATCH($C18,FIXTURES!$B$2:$B$23,0),0),IF(AND(HLOOKUP(BR$2,FIXTURES!$C$2:$NC$23,MATCH($C18,FIXTURES!$B$2:$B$23,0),0)="",HLOOKUP(BR$2+1,FIXTURES!$C$2:$NC$23,MATCH($C18,FIXTURES!$B$2:$B$23,0),0)=""),HLOOKUP(BR$2+2,FIXTURES!$C$2:$NC$23,MATCH($C18,FIXTURES!$B$2:$B$23,0),0),IF(HLOOKUP(BR$2+1,FIXTURES!$C$2:$NC$23,MATCH($C18,FIXTURES!$B$2:$B$23,0),0)="",HLOOKUP(BR$2,FIXTURES!$C$2:$NC$23,MATCH($C18,FIXTURES!$B$2:$B$23,0),0),HLOOKUP(BR$2+1,FIXTURES!$C$2:$NC$23,MATCH($C18,FIXTURES!$B$2:$B$23,0),0)))),IF(AND(HLOOKUP(BR$2,FIXTURES!$C$2:$NC$23,MATCH($C18,FIXTURES!$B$2:$B$23,0),0)="",HLOOKUP(BR$2+1,FIXTURES!$C$2:$NC$23,MATCH($C18,FIXTURES!$B$2:$B$23,0),0)=""),HLOOKUP(BR$2+2,FIXTURES!$C$2:$NC$23,MATCH($C18,FIXTURES!$B$2:$B$23,0),0),IF(HLOOKUP(BR$2+1,FIXTURES!$C$2:$NC$23,MATCH($C18,FIXTURES!$B$2:$B$23,0),0)="",HLOOKUP(BR$2,FIXTURES!$C$2:$NC$23,MATCH($C18,FIXTURES!$B$2:$B$23,0),0),HLOOKUP(BR$2+1,FIXTURES!$C$2:$NC$23,MATCH($C18,FIXTURES!$B$2:$B$23,0),0))))</f>
        <v/>
      </c>
      <c r="BS18" s="117" t="str">
        <f>IF(BS$1="SAT",IF(AND(HLOOKUP(BS$2,FIXTURES!$C$2:$NC$23,MATCH($C18,FIXTURES!$B$2:$B$23,0),0)="",HLOOKUP(BS$2+1,FIXTURES!$C$2:$NC$23,MATCH($C18,FIXTURES!$B$2:$B$23,0),0)="",HLOOKUP(BS$2+2,FIXTURES!$C$2:$NC$23,MATCH($C18,FIXTURES!$B$2:$B$23,0),0)=""),HLOOKUP(BS$2-1,FIXTURES!$C$2:$NC$23,MATCH($C18,FIXTURES!$B$2:$B$23,0),0),IF(AND(HLOOKUP(BS$2,FIXTURES!$C$2:$NC$23,MATCH($C18,FIXTURES!$B$2:$B$23,0),0)="",HLOOKUP(BS$2+1,FIXTURES!$C$2:$NC$23,MATCH($C18,FIXTURES!$B$2:$B$23,0),0)=""),HLOOKUP(BS$2+2,FIXTURES!$C$2:$NC$23,MATCH($C18,FIXTURES!$B$2:$B$23,0),0),IF(HLOOKUP(BS$2+1,FIXTURES!$C$2:$NC$23,MATCH($C18,FIXTURES!$B$2:$B$23,0),0)="",HLOOKUP(BS$2,FIXTURES!$C$2:$NC$23,MATCH($C18,FIXTURES!$B$2:$B$23,0),0),HLOOKUP(BS$2+1,FIXTURES!$C$2:$NC$23,MATCH($C18,FIXTURES!$B$2:$B$23,0),0)))),IF(AND(HLOOKUP(BS$2,FIXTURES!$C$2:$NC$23,MATCH($C18,FIXTURES!$B$2:$B$23,0),0)="",HLOOKUP(BS$2+1,FIXTURES!$C$2:$NC$23,MATCH($C18,FIXTURES!$B$2:$B$23,0),0)=""),HLOOKUP(BS$2+2,FIXTURES!$C$2:$NC$23,MATCH($C18,FIXTURES!$B$2:$B$23,0),0),IF(HLOOKUP(BS$2+1,FIXTURES!$C$2:$NC$23,MATCH($C18,FIXTURES!$B$2:$B$23,0),0)="",HLOOKUP(BS$2,FIXTURES!$C$2:$NC$23,MATCH($C18,FIXTURES!$B$2:$B$23,0),0),HLOOKUP(BS$2+1,FIXTURES!$C$2:$NC$23,MATCH($C18,FIXTURES!$B$2:$B$23,0),0))))</f>
        <v/>
      </c>
      <c r="BT18" s="117" t="str">
        <f>IF(BT$1="SAT",IF(AND(HLOOKUP(BT$2,FIXTURES!$C$2:$NC$23,MATCH($C18,FIXTURES!$B$2:$B$23,0),0)="",HLOOKUP(BT$2+1,FIXTURES!$C$2:$NC$23,MATCH($C18,FIXTURES!$B$2:$B$23,0),0)="",HLOOKUP(BT$2+2,FIXTURES!$C$2:$NC$23,MATCH($C18,FIXTURES!$B$2:$B$23,0),0)=""),HLOOKUP(BT$2-1,FIXTURES!$C$2:$NC$23,MATCH($C18,FIXTURES!$B$2:$B$23,0),0),IF(AND(HLOOKUP(BT$2,FIXTURES!$C$2:$NC$23,MATCH($C18,FIXTURES!$B$2:$B$23,0),0)="",HLOOKUP(BT$2+1,FIXTURES!$C$2:$NC$23,MATCH($C18,FIXTURES!$B$2:$B$23,0),0)=""),HLOOKUP(BT$2+2,FIXTURES!$C$2:$NC$23,MATCH($C18,FIXTURES!$B$2:$B$23,0),0),IF(HLOOKUP(BT$2+1,FIXTURES!$C$2:$NC$23,MATCH($C18,FIXTURES!$B$2:$B$23,0),0)="",HLOOKUP(BT$2,FIXTURES!$C$2:$NC$23,MATCH($C18,FIXTURES!$B$2:$B$23,0),0),HLOOKUP(BT$2+1,FIXTURES!$C$2:$NC$23,MATCH($C18,FIXTURES!$B$2:$B$23,0),0)))),IF(AND(HLOOKUP(BT$2,FIXTURES!$C$2:$NC$23,MATCH($C18,FIXTURES!$B$2:$B$23,0),0)="",HLOOKUP(BT$2+1,FIXTURES!$C$2:$NC$23,MATCH($C18,FIXTURES!$B$2:$B$23,0),0)=""),HLOOKUP(BT$2+2,FIXTURES!$C$2:$NC$23,MATCH($C18,FIXTURES!$B$2:$B$23,0),0),IF(HLOOKUP(BT$2+1,FIXTURES!$C$2:$NC$23,MATCH($C18,FIXTURES!$B$2:$B$23,0),0)="",HLOOKUP(BT$2,FIXTURES!$C$2:$NC$23,MATCH($C18,FIXTURES!$B$2:$B$23,0),0),HLOOKUP(BT$2+1,FIXTURES!$C$2:$NC$23,MATCH($C18,FIXTURES!$B$2:$B$23,0),0))))</f>
        <v/>
      </c>
      <c r="BU18" s="117" t="str">
        <f>IF(BU$1="SAT",IF(AND(HLOOKUP(BU$2,FIXTURES!$C$2:$NC$23,MATCH($C18,FIXTURES!$B$2:$B$23,0),0)="",HLOOKUP(BU$2+1,FIXTURES!$C$2:$NC$23,MATCH($C18,FIXTURES!$B$2:$B$23,0),0)="",HLOOKUP(BU$2+2,FIXTURES!$C$2:$NC$23,MATCH($C18,FIXTURES!$B$2:$B$23,0),0)=""),HLOOKUP(BU$2-1,FIXTURES!$C$2:$NC$23,MATCH($C18,FIXTURES!$B$2:$B$23,0),0),IF(AND(HLOOKUP(BU$2,FIXTURES!$C$2:$NC$23,MATCH($C18,FIXTURES!$B$2:$B$23,0),0)="",HLOOKUP(BU$2+1,FIXTURES!$C$2:$NC$23,MATCH($C18,FIXTURES!$B$2:$B$23,0),0)=""),HLOOKUP(BU$2+2,FIXTURES!$C$2:$NC$23,MATCH($C18,FIXTURES!$B$2:$B$23,0),0),IF(HLOOKUP(BU$2+1,FIXTURES!$C$2:$NC$23,MATCH($C18,FIXTURES!$B$2:$B$23,0),0)="",HLOOKUP(BU$2,FIXTURES!$C$2:$NC$23,MATCH($C18,FIXTURES!$B$2:$B$23,0),0),HLOOKUP(BU$2+1,FIXTURES!$C$2:$NC$23,MATCH($C18,FIXTURES!$B$2:$B$23,0),0)))),IF(AND(HLOOKUP(BU$2,FIXTURES!$C$2:$NC$23,MATCH($C18,FIXTURES!$B$2:$B$23,0),0)="",HLOOKUP(BU$2+1,FIXTURES!$C$2:$NC$23,MATCH($C18,FIXTURES!$B$2:$B$23,0),0)=""),HLOOKUP(BU$2+2,FIXTURES!$C$2:$NC$23,MATCH($C18,FIXTURES!$B$2:$B$23,0),0),IF(HLOOKUP(BU$2+1,FIXTURES!$C$2:$NC$23,MATCH($C18,FIXTURES!$B$2:$B$23,0),0)="",HLOOKUP(BU$2,FIXTURES!$C$2:$NC$23,MATCH($C18,FIXTURES!$B$2:$B$23,0),0),HLOOKUP(BU$2+1,FIXTURES!$C$2:$NC$23,MATCH($C18,FIXTURES!$B$2:$B$23,0),0))))</f>
        <v>LIV</v>
      </c>
      <c r="BV18" s="117" t="str">
        <f>IF(BV$1="SAT",IF(AND(HLOOKUP(BV$2,FIXTURES!$C$2:$NC$23,MATCH($C18,FIXTURES!$B$2:$B$23,0),0)="",HLOOKUP(BV$2+1,FIXTURES!$C$2:$NC$23,MATCH($C18,FIXTURES!$B$2:$B$23,0),0)="",HLOOKUP(BV$2+2,FIXTURES!$C$2:$NC$23,MATCH($C18,FIXTURES!$B$2:$B$23,0),0)=""),HLOOKUP(BV$2-1,FIXTURES!$C$2:$NC$23,MATCH($C18,FIXTURES!$B$2:$B$23,0),0),IF(AND(HLOOKUP(BV$2,FIXTURES!$C$2:$NC$23,MATCH($C18,FIXTURES!$B$2:$B$23,0),0)="",HLOOKUP(BV$2+1,FIXTURES!$C$2:$NC$23,MATCH($C18,FIXTURES!$B$2:$B$23,0),0)=""),HLOOKUP(BV$2+2,FIXTURES!$C$2:$NC$23,MATCH($C18,FIXTURES!$B$2:$B$23,0),0),IF(HLOOKUP(BV$2+1,FIXTURES!$C$2:$NC$23,MATCH($C18,FIXTURES!$B$2:$B$23,0),0)="",HLOOKUP(BV$2,FIXTURES!$C$2:$NC$23,MATCH($C18,FIXTURES!$B$2:$B$23,0),0),HLOOKUP(BV$2+1,FIXTURES!$C$2:$NC$23,MATCH($C18,FIXTURES!$B$2:$B$23,0),0)))),IF(AND(HLOOKUP(BV$2,FIXTURES!$C$2:$NC$23,MATCH($C18,FIXTURES!$B$2:$B$23,0),0)="",HLOOKUP(BV$2+1,FIXTURES!$C$2:$NC$23,MATCH($C18,FIXTURES!$B$2:$B$23,0),0)=""),HLOOKUP(BV$2+2,FIXTURES!$C$2:$NC$23,MATCH($C18,FIXTURES!$B$2:$B$23,0),0),IF(HLOOKUP(BV$2+1,FIXTURES!$C$2:$NC$23,MATCH($C18,FIXTURES!$B$2:$B$23,0),0)="",HLOOKUP(BV$2,FIXTURES!$C$2:$NC$23,MATCH($C18,FIXTURES!$B$2:$B$23,0),0),HLOOKUP(BV$2+1,FIXTURES!$C$2:$NC$23,MATCH($C18,FIXTURES!$B$2:$B$23,0),0))))</f>
        <v/>
      </c>
      <c r="BW18" s="117" t="str">
        <f>IF(BW$1="SAT",IF(AND(HLOOKUP(BW$2,FIXTURES!$C$2:$NC$23,MATCH($C18,FIXTURES!$B$2:$B$23,0),0)="",HLOOKUP(BW$2+1,FIXTURES!$C$2:$NC$23,MATCH($C18,FIXTURES!$B$2:$B$23,0),0)="",HLOOKUP(BW$2+2,FIXTURES!$C$2:$NC$23,MATCH($C18,FIXTURES!$B$2:$B$23,0),0)=""),HLOOKUP(BW$2-1,FIXTURES!$C$2:$NC$23,MATCH($C18,FIXTURES!$B$2:$B$23,0),0),IF(AND(HLOOKUP(BW$2,FIXTURES!$C$2:$NC$23,MATCH($C18,FIXTURES!$B$2:$B$23,0),0)="",HLOOKUP(BW$2+1,FIXTURES!$C$2:$NC$23,MATCH($C18,FIXTURES!$B$2:$B$23,0),0)=""),HLOOKUP(BW$2+2,FIXTURES!$C$2:$NC$23,MATCH($C18,FIXTURES!$B$2:$B$23,0),0),IF(HLOOKUP(BW$2+1,FIXTURES!$C$2:$NC$23,MATCH($C18,FIXTURES!$B$2:$B$23,0),0)="",HLOOKUP(BW$2,FIXTURES!$C$2:$NC$23,MATCH($C18,FIXTURES!$B$2:$B$23,0),0),HLOOKUP(BW$2+1,FIXTURES!$C$2:$NC$23,MATCH($C18,FIXTURES!$B$2:$B$23,0),0)))),IF(AND(HLOOKUP(BW$2,FIXTURES!$C$2:$NC$23,MATCH($C18,FIXTURES!$B$2:$B$23,0),0)="",HLOOKUP(BW$2+1,FIXTURES!$C$2:$NC$23,MATCH($C18,FIXTURES!$B$2:$B$23,0),0)=""),HLOOKUP(BW$2+2,FIXTURES!$C$2:$NC$23,MATCH($C18,FIXTURES!$B$2:$B$23,0),0),IF(HLOOKUP(BW$2+1,FIXTURES!$C$2:$NC$23,MATCH($C18,FIXTURES!$B$2:$B$23,0),0)="",HLOOKUP(BW$2,FIXTURES!$C$2:$NC$23,MATCH($C18,FIXTURES!$B$2:$B$23,0),0),HLOOKUP(BW$2+1,FIXTURES!$C$2:$NC$23,MATCH($C18,FIXTURES!$B$2:$B$23,0),0))))</f>
        <v>sou</v>
      </c>
      <c r="BX18" s="117" t="str">
        <f>IF(BX$1="SAT",IF(AND(HLOOKUP(BX$2,FIXTURES!$C$2:$NC$23,MATCH($C18,FIXTURES!$B$2:$B$23,0),0)="",HLOOKUP(BX$2+1,FIXTURES!$C$2:$NC$23,MATCH($C18,FIXTURES!$B$2:$B$23,0),0)="",HLOOKUP(BX$2+2,FIXTURES!$C$2:$NC$23,MATCH($C18,FIXTURES!$B$2:$B$23,0),0)=""),HLOOKUP(BX$2-1,FIXTURES!$C$2:$NC$23,MATCH($C18,FIXTURES!$B$2:$B$23,0),0),IF(AND(HLOOKUP(BX$2,FIXTURES!$C$2:$NC$23,MATCH($C18,FIXTURES!$B$2:$B$23,0),0)="",HLOOKUP(BX$2+1,FIXTURES!$C$2:$NC$23,MATCH($C18,FIXTURES!$B$2:$B$23,0),0)=""),HLOOKUP(BX$2+2,FIXTURES!$C$2:$NC$23,MATCH($C18,FIXTURES!$B$2:$B$23,0),0),IF(HLOOKUP(BX$2+1,FIXTURES!$C$2:$NC$23,MATCH($C18,FIXTURES!$B$2:$B$23,0),0)="",HLOOKUP(BX$2,FIXTURES!$C$2:$NC$23,MATCH($C18,FIXTURES!$B$2:$B$23,0),0),HLOOKUP(BX$2+1,FIXTURES!$C$2:$NC$23,MATCH($C18,FIXTURES!$B$2:$B$23,0),0)))),IF(AND(HLOOKUP(BX$2,FIXTURES!$C$2:$NC$23,MATCH($C18,FIXTURES!$B$2:$B$23,0),0)="",HLOOKUP(BX$2+1,FIXTURES!$C$2:$NC$23,MATCH($C18,FIXTURES!$B$2:$B$23,0),0)=""),HLOOKUP(BX$2+2,FIXTURES!$C$2:$NC$23,MATCH($C18,FIXTURES!$B$2:$B$23,0),0),IF(HLOOKUP(BX$2+1,FIXTURES!$C$2:$NC$23,MATCH($C18,FIXTURES!$B$2:$B$23,0),0)="",HLOOKUP(BX$2,FIXTURES!$C$2:$NC$23,MATCH($C18,FIXTURES!$B$2:$B$23,0),0),HLOOKUP(BX$2+1,FIXTURES!$C$2:$NC$23,MATCH($C18,FIXTURES!$B$2:$B$23,0),0))))</f>
        <v>Bayern Munich</v>
      </c>
      <c r="BY18" s="117" t="str">
        <f>IF(BY$1="SAT",IF(AND(HLOOKUP(BY$2,FIXTURES!$C$2:$NC$23,MATCH($C18,FIXTURES!$B$2:$B$23,0),0)="",HLOOKUP(BY$2+1,FIXTURES!$C$2:$NC$23,MATCH($C18,FIXTURES!$B$2:$B$23,0),0)="",HLOOKUP(BY$2+2,FIXTURES!$C$2:$NC$23,MATCH($C18,FIXTURES!$B$2:$B$23,0),0)=""),HLOOKUP(BY$2-1,FIXTURES!$C$2:$NC$23,MATCH($C18,FIXTURES!$B$2:$B$23,0),0),IF(AND(HLOOKUP(BY$2,FIXTURES!$C$2:$NC$23,MATCH($C18,FIXTURES!$B$2:$B$23,0),0)="",HLOOKUP(BY$2+1,FIXTURES!$C$2:$NC$23,MATCH($C18,FIXTURES!$B$2:$B$23,0),0)=""),HLOOKUP(BY$2+2,FIXTURES!$C$2:$NC$23,MATCH($C18,FIXTURES!$B$2:$B$23,0),0),IF(HLOOKUP(BY$2+1,FIXTURES!$C$2:$NC$23,MATCH($C18,FIXTURES!$B$2:$B$23,0),0)="",HLOOKUP(BY$2,FIXTURES!$C$2:$NC$23,MATCH($C18,FIXTURES!$B$2:$B$23,0),0),HLOOKUP(BY$2+1,FIXTURES!$C$2:$NC$23,MATCH($C18,FIXTURES!$B$2:$B$23,0),0)))),IF(AND(HLOOKUP(BY$2,FIXTURES!$C$2:$NC$23,MATCH($C18,FIXTURES!$B$2:$B$23,0),0)="",HLOOKUP(BY$2+1,FIXTURES!$C$2:$NC$23,MATCH($C18,FIXTURES!$B$2:$B$23,0),0)=""),HLOOKUP(BY$2+2,FIXTURES!$C$2:$NC$23,MATCH($C18,FIXTURES!$B$2:$B$23,0),0),IF(HLOOKUP(BY$2+1,FIXTURES!$C$2:$NC$23,MATCH($C18,FIXTURES!$B$2:$B$23,0),0)="",HLOOKUP(BY$2,FIXTURES!$C$2:$NC$23,MATCH($C18,FIXTURES!$B$2:$B$23,0),0),HLOOKUP(BY$2+1,FIXTURES!$C$2:$NC$23,MATCH($C18,FIXTURES!$B$2:$B$23,0),0))))</f>
        <v>LEI</v>
      </c>
      <c r="BZ18" s="117" t="str">
        <f>IF(BZ$1="SAT",IF(AND(HLOOKUP(BZ$2,FIXTURES!$C$2:$NC$23,MATCH($C18,FIXTURES!$B$2:$B$23,0),0)="",HLOOKUP(BZ$2+1,FIXTURES!$C$2:$NC$23,MATCH($C18,FIXTURES!$B$2:$B$23,0),0)="",HLOOKUP(BZ$2+2,FIXTURES!$C$2:$NC$23,MATCH($C18,FIXTURES!$B$2:$B$23,0),0)=""),HLOOKUP(BZ$2-1,FIXTURES!$C$2:$NC$23,MATCH($C18,FIXTURES!$B$2:$B$23,0),0),IF(AND(HLOOKUP(BZ$2,FIXTURES!$C$2:$NC$23,MATCH($C18,FIXTURES!$B$2:$B$23,0),0)="",HLOOKUP(BZ$2+1,FIXTURES!$C$2:$NC$23,MATCH($C18,FIXTURES!$B$2:$B$23,0),0)=""),HLOOKUP(BZ$2+2,FIXTURES!$C$2:$NC$23,MATCH($C18,FIXTURES!$B$2:$B$23,0),0),IF(HLOOKUP(BZ$2+1,FIXTURES!$C$2:$NC$23,MATCH($C18,FIXTURES!$B$2:$B$23,0),0)="",HLOOKUP(BZ$2,FIXTURES!$C$2:$NC$23,MATCH($C18,FIXTURES!$B$2:$B$23,0),0),HLOOKUP(BZ$2+1,FIXTURES!$C$2:$NC$23,MATCH($C18,FIXTURES!$B$2:$B$23,0),0)))),IF(AND(HLOOKUP(BZ$2,FIXTURES!$C$2:$NC$23,MATCH($C18,FIXTURES!$B$2:$B$23,0),0)="",HLOOKUP(BZ$2+1,FIXTURES!$C$2:$NC$23,MATCH($C18,FIXTURES!$B$2:$B$23,0),0)=""),HLOOKUP(BZ$2+2,FIXTURES!$C$2:$NC$23,MATCH($C18,FIXTURES!$B$2:$B$23,0),0),IF(HLOOKUP(BZ$2+1,FIXTURES!$C$2:$NC$23,MATCH($C18,FIXTURES!$B$2:$B$23,0),0)="",HLOOKUP(BZ$2,FIXTURES!$C$2:$NC$23,MATCH($C18,FIXTURES!$B$2:$B$23,0),0),HLOOKUP(BZ$2+1,FIXTURES!$C$2:$NC$23,MATCH($C18,FIXTURES!$B$2:$B$23,0),0))))</f>
        <v>Bayern Munich</v>
      </c>
      <c r="CA18" s="117" t="str">
        <f>IF(CA$1="SAT",IF(AND(HLOOKUP(CA$2,FIXTURES!$C$2:$NC$23,MATCH($C18,FIXTURES!$B$2:$B$23,0),0)="",HLOOKUP(CA$2+1,FIXTURES!$C$2:$NC$23,MATCH($C18,FIXTURES!$B$2:$B$23,0),0)="",HLOOKUP(CA$2+2,FIXTURES!$C$2:$NC$23,MATCH($C18,FIXTURES!$B$2:$B$23,0),0)=""),HLOOKUP(CA$2-1,FIXTURES!$C$2:$NC$23,MATCH($C18,FIXTURES!$B$2:$B$23,0),0),IF(AND(HLOOKUP(CA$2,FIXTURES!$C$2:$NC$23,MATCH($C18,FIXTURES!$B$2:$B$23,0),0)="",HLOOKUP(CA$2+1,FIXTURES!$C$2:$NC$23,MATCH($C18,FIXTURES!$B$2:$B$23,0),0)=""),HLOOKUP(CA$2+2,FIXTURES!$C$2:$NC$23,MATCH($C18,FIXTURES!$B$2:$B$23,0),0),IF(HLOOKUP(CA$2+1,FIXTURES!$C$2:$NC$23,MATCH($C18,FIXTURES!$B$2:$B$23,0),0)="",HLOOKUP(CA$2,FIXTURES!$C$2:$NC$23,MATCH($C18,FIXTURES!$B$2:$B$23,0),0),HLOOKUP(CA$2+1,FIXTURES!$C$2:$NC$23,MATCH($C18,FIXTURES!$B$2:$B$23,0),0)))),IF(AND(HLOOKUP(CA$2,FIXTURES!$C$2:$NC$23,MATCH($C18,FIXTURES!$B$2:$B$23,0),0)="",HLOOKUP(CA$2+1,FIXTURES!$C$2:$NC$23,MATCH($C18,FIXTURES!$B$2:$B$23,0),0)=""),HLOOKUP(CA$2+2,FIXTURES!$C$2:$NC$23,MATCH($C18,FIXTURES!$B$2:$B$23,0),0),IF(HLOOKUP(CA$2+1,FIXTURES!$C$2:$NC$23,MATCH($C18,FIXTURES!$B$2:$B$23,0),0)="",HLOOKUP(CA$2,FIXTURES!$C$2:$NC$23,MATCH($C18,FIXTURES!$B$2:$B$23,0),0),HLOOKUP(CA$2+1,FIXTURES!$C$2:$NC$23,MATCH($C18,FIXTURES!$B$2:$B$23,0),0))))</f>
        <v>Sheffield Utd</v>
      </c>
      <c r="CB18" s="117" t="str">
        <f>IF(CB$1="SAT",IF(AND(HLOOKUP(CB$2,FIXTURES!$C$2:$NC$23,MATCH($C18,FIXTURES!$B$2:$B$23,0),0)="",HLOOKUP(CB$2+1,FIXTURES!$C$2:$NC$23,MATCH($C18,FIXTURES!$B$2:$B$23,0),0)="",HLOOKUP(CB$2+2,FIXTURES!$C$2:$NC$23,MATCH($C18,FIXTURES!$B$2:$B$23,0),0)=""),HLOOKUP(CB$2-1,FIXTURES!$C$2:$NC$23,MATCH($C18,FIXTURES!$B$2:$B$23,0),0),IF(AND(HLOOKUP(CB$2,FIXTURES!$C$2:$NC$23,MATCH($C18,FIXTURES!$B$2:$B$23,0),0)="",HLOOKUP(CB$2+1,FIXTURES!$C$2:$NC$23,MATCH($C18,FIXTURES!$B$2:$B$23,0),0)=""),HLOOKUP(CB$2+2,FIXTURES!$C$2:$NC$23,MATCH($C18,FIXTURES!$B$2:$B$23,0),0),IF(HLOOKUP(CB$2+1,FIXTURES!$C$2:$NC$23,MATCH($C18,FIXTURES!$B$2:$B$23,0),0)="",HLOOKUP(CB$2,FIXTURES!$C$2:$NC$23,MATCH($C18,FIXTURES!$B$2:$B$23,0),0),HLOOKUP(CB$2+1,FIXTURES!$C$2:$NC$23,MATCH($C18,FIXTURES!$B$2:$B$23,0),0)))),IF(AND(HLOOKUP(CB$2,FIXTURES!$C$2:$NC$23,MATCH($C18,FIXTURES!$B$2:$B$23,0),0)="",HLOOKUP(CB$2+1,FIXTURES!$C$2:$NC$23,MATCH($C18,FIXTURES!$B$2:$B$23,0),0)=""),HLOOKUP(CB$2+2,FIXTURES!$C$2:$NC$23,MATCH($C18,FIXTURES!$B$2:$B$23,0),0),IF(HLOOKUP(CB$2+1,FIXTURES!$C$2:$NC$23,MATCH($C18,FIXTURES!$B$2:$B$23,0),0)="",HLOOKUP(CB$2,FIXTURES!$C$2:$NC$23,MATCH($C18,FIXTURES!$B$2:$B$23,0),0),HLOOKUP(CB$2+1,FIXTURES!$C$2:$NC$23,MATCH($C18,FIXTURES!$B$2:$B$23,0),0))))</f>
        <v>ARS</v>
      </c>
      <c r="CC18" s="117" t="str">
        <f>IF(CC$1="SAT",IF(AND(HLOOKUP(CC$2,FIXTURES!$C$2:$NC$23,MATCH($C18,FIXTURES!$B$2:$B$23,0),0)="",HLOOKUP(CC$2+1,FIXTURES!$C$2:$NC$23,MATCH($C18,FIXTURES!$B$2:$B$23,0),0)="",HLOOKUP(CC$2+2,FIXTURES!$C$2:$NC$23,MATCH($C18,FIXTURES!$B$2:$B$23,0),0)=""),HLOOKUP(CC$2-1,FIXTURES!$C$2:$NC$23,MATCH($C18,FIXTURES!$B$2:$B$23,0),0),IF(AND(HLOOKUP(CC$2,FIXTURES!$C$2:$NC$23,MATCH($C18,FIXTURES!$B$2:$B$23,0),0)="",HLOOKUP(CC$2+1,FIXTURES!$C$2:$NC$23,MATCH($C18,FIXTURES!$B$2:$B$23,0),0)=""),HLOOKUP(CC$2+2,FIXTURES!$C$2:$NC$23,MATCH($C18,FIXTURES!$B$2:$B$23,0),0),IF(HLOOKUP(CC$2+1,FIXTURES!$C$2:$NC$23,MATCH($C18,FIXTURES!$B$2:$B$23,0),0)="",HLOOKUP(CC$2,FIXTURES!$C$2:$NC$23,MATCH($C18,FIXTURES!$B$2:$B$23,0),0),HLOOKUP(CC$2+1,FIXTURES!$C$2:$NC$23,MATCH($C18,FIXTURES!$B$2:$B$23,0),0)))),IF(AND(HLOOKUP(CC$2,FIXTURES!$C$2:$NC$23,MATCH($C18,FIXTURES!$B$2:$B$23,0),0)="",HLOOKUP(CC$2+1,FIXTURES!$C$2:$NC$23,MATCH($C18,FIXTURES!$B$2:$B$23,0),0)=""),HLOOKUP(CC$2+2,FIXTURES!$C$2:$NC$23,MATCH($C18,FIXTURES!$B$2:$B$23,0),0),IF(HLOOKUP(CC$2+1,FIXTURES!$C$2:$NC$23,MATCH($C18,FIXTURES!$B$2:$B$23,0),0)="",HLOOKUP(CC$2,FIXTURES!$C$2:$NC$23,MATCH($C18,FIXTURES!$B$2:$B$23,0),0),HLOOKUP(CC$2+1,FIXTURES!$C$2:$NC$23,MATCH($C18,FIXTURES!$B$2:$B$23,0),0))))</f>
        <v>ful</v>
      </c>
      <c r="CD18" s="117" t="str">
        <f>IF(CD$1="SAT",IF(AND(HLOOKUP(CD$2,FIXTURES!$C$2:$NC$23,MATCH($C18,FIXTURES!$B$2:$B$23,0),0)="",HLOOKUP(CD$2+1,FIXTURES!$C$2:$NC$23,MATCH($C18,FIXTURES!$B$2:$B$23,0),0)="",HLOOKUP(CD$2+2,FIXTURES!$C$2:$NC$23,MATCH($C18,FIXTURES!$B$2:$B$23,0),0)=""),HLOOKUP(CD$2-1,FIXTURES!$C$2:$NC$23,MATCH($C18,FIXTURES!$B$2:$B$23,0),0),IF(AND(HLOOKUP(CD$2,FIXTURES!$C$2:$NC$23,MATCH($C18,FIXTURES!$B$2:$B$23,0),0)="",HLOOKUP(CD$2+1,FIXTURES!$C$2:$NC$23,MATCH($C18,FIXTURES!$B$2:$B$23,0),0)=""),HLOOKUP(CD$2+2,FIXTURES!$C$2:$NC$23,MATCH($C18,FIXTURES!$B$2:$B$23,0),0),IF(HLOOKUP(CD$2+1,FIXTURES!$C$2:$NC$23,MATCH($C18,FIXTURES!$B$2:$B$23,0),0)="",HLOOKUP(CD$2,FIXTURES!$C$2:$NC$23,MATCH($C18,FIXTURES!$B$2:$B$23,0),0),HLOOKUP(CD$2+1,FIXTURES!$C$2:$NC$23,MATCH($C18,FIXTURES!$B$2:$B$23,0),0)))),IF(AND(HLOOKUP(CD$2,FIXTURES!$C$2:$NC$23,MATCH($C18,FIXTURES!$B$2:$B$23,0),0)="",HLOOKUP(CD$2+1,FIXTURES!$C$2:$NC$23,MATCH($C18,FIXTURES!$B$2:$B$23,0),0)=""),HLOOKUP(CD$2+2,FIXTURES!$C$2:$NC$23,MATCH($C18,FIXTURES!$B$2:$B$23,0),0),IF(HLOOKUP(CD$2+1,FIXTURES!$C$2:$NC$23,MATCH($C18,FIXTURES!$B$2:$B$23,0),0)="",HLOOKUP(CD$2,FIXTURES!$C$2:$NC$23,MATCH($C18,FIXTURES!$B$2:$B$23,0),0),HLOOKUP(CD$2+1,FIXTURES!$C$2:$NC$23,MATCH($C18,FIXTURES!$B$2:$B$23,0),0))))</f>
        <v>WHU</v>
      </c>
      <c r="CE18" s="117" t="str">
        <f>IF(CE$1="SAT",IF(AND(HLOOKUP(CE$2,FIXTURES!$C$2:$NC$23,MATCH($C18,FIXTURES!$B$2:$B$23,0),0)="",HLOOKUP(CE$2+1,FIXTURES!$C$2:$NC$23,MATCH($C18,FIXTURES!$B$2:$B$23,0),0)="",HLOOKUP(CE$2+2,FIXTURES!$C$2:$NC$23,MATCH($C18,FIXTURES!$B$2:$B$23,0),0)=""),HLOOKUP(CE$2-1,FIXTURES!$C$2:$NC$23,MATCH($C18,FIXTURES!$B$2:$B$23,0),0),IF(AND(HLOOKUP(CE$2,FIXTURES!$C$2:$NC$23,MATCH($C18,FIXTURES!$B$2:$B$23,0),0)="",HLOOKUP(CE$2+1,FIXTURES!$C$2:$NC$23,MATCH($C18,FIXTURES!$B$2:$B$23,0),0)=""),HLOOKUP(CE$2+2,FIXTURES!$C$2:$NC$23,MATCH($C18,FIXTURES!$B$2:$B$23,0),0),IF(HLOOKUP(CE$2+1,FIXTURES!$C$2:$NC$23,MATCH($C18,FIXTURES!$B$2:$B$23,0),0)="",HLOOKUP(CE$2,FIXTURES!$C$2:$NC$23,MATCH($C18,FIXTURES!$B$2:$B$23,0),0),HLOOKUP(CE$2+1,FIXTURES!$C$2:$NC$23,MATCH($C18,FIXTURES!$B$2:$B$23,0),0)))),IF(AND(HLOOKUP(CE$2,FIXTURES!$C$2:$NC$23,MATCH($C18,FIXTURES!$B$2:$B$23,0),0)="",HLOOKUP(CE$2+1,FIXTURES!$C$2:$NC$23,MATCH($C18,FIXTURES!$B$2:$B$23,0),0)=""),HLOOKUP(CE$2+2,FIXTURES!$C$2:$NC$23,MATCH($C18,FIXTURES!$B$2:$B$23,0),0),IF(HLOOKUP(CE$2+1,FIXTURES!$C$2:$NC$23,MATCH($C18,FIXTURES!$B$2:$B$23,0),0)="",HLOOKUP(CE$2,FIXTURES!$C$2:$NC$23,MATCH($C18,FIXTURES!$B$2:$B$23,0),0),HLOOKUP(CE$2+1,FIXTURES!$C$2:$NC$23,MATCH($C18,FIXTURES!$B$2:$B$23,0),0))))</f>
        <v>LEE</v>
      </c>
      <c r="CF18" s="117" t="str">
        <f>IF(CF$1="SAT",IF(AND(HLOOKUP(CF$2,FIXTURES!$C$2:$NC$23,MATCH($C18,FIXTURES!$B$2:$B$23,0),0)="",HLOOKUP(CF$2+1,FIXTURES!$C$2:$NC$23,MATCH($C18,FIXTURES!$B$2:$B$23,0),0)="",HLOOKUP(CF$2+2,FIXTURES!$C$2:$NC$23,MATCH($C18,FIXTURES!$B$2:$B$23,0),0)=""),HLOOKUP(CF$2-1,FIXTURES!$C$2:$NC$23,MATCH($C18,FIXTURES!$B$2:$B$23,0),0),IF(AND(HLOOKUP(CF$2,FIXTURES!$C$2:$NC$23,MATCH($C18,FIXTURES!$B$2:$B$23,0),0)="",HLOOKUP(CF$2+1,FIXTURES!$C$2:$NC$23,MATCH($C18,FIXTURES!$B$2:$B$23,0),0)=""),HLOOKUP(CF$2+2,FIXTURES!$C$2:$NC$23,MATCH($C18,FIXTURES!$B$2:$B$23,0),0),IF(HLOOKUP(CF$2+1,FIXTURES!$C$2:$NC$23,MATCH($C18,FIXTURES!$B$2:$B$23,0),0)="",HLOOKUP(CF$2,FIXTURES!$C$2:$NC$23,MATCH($C18,FIXTURES!$B$2:$B$23,0),0),HLOOKUP(CF$2+1,FIXTURES!$C$2:$NC$23,MATCH($C18,FIXTURES!$B$2:$B$23,0),0)))),IF(AND(HLOOKUP(CF$2,FIXTURES!$C$2:$NC$23,MATCH($C18,FIXTURES!$B$2:$B$23,0),0)="",HLOOKUP(CF$2+1,FIXTURES!$C$2:$NC$23,MATCH($C18,FIXTURES!$B$2:$B$23,0),0)=""),HLOOKUP(CF$2+2,FIXTURES!$C$2:$NC$23,MATCH($C18,FIXTURES!$B$2:$B$23,0),0),IF(HLOOKUP(CF$2+1,FIXTURES!$C$2:$NC$23,MATCH($C18,FIXTURES!$B$2:$B$23,0),0)="",HLOOKUP(CF$2,FIXTURES!$C$2:$NC$23,MATCH($C18,FIXTURES!$B$2:$B$23,0),0),HLOOKUP(CF$2+1,FIXTURES!$C$2:$NC$23,MATCH($C18,FIXTURES!$B$2:$B$23,0),0))))</f>
        <v>Real Madrid</v>
      </c>
      <c r="CG18" s="117" t="str">
        <f>IF(CG$1="SAT",IF(AND(HLOOKUP(CG$2,FIXTURES!$C$2:$NC$23,MATCH($C18,FIXTURES!$B$2:$B$23,0),0)="",HLOOKUP(CG$2+1,FIXTURES!$C$2:$NC$23,MATCH($C18,FIXTURES!$B$2:$B$23,0),0)="",HLOOKUP(CG$2+2,FIXTURES!$C$2:$NC$23,MATCH($C18,FIXTURES!$B$2:$B$23,0),0)=""),HLOOKUP(CG$2-1,FIXTURES!$C$2:$NC$23,MATCH($C18,FIXTURES!$B$2:$B$23,0),0),IF(AND(HLOOKUP(CG$2,FIXTURES!$C$2:$NC$23,MATCH($C18,FIXTURES!$B$2:$B$23,0),0)="",HLOOKUP(CG$2+1,FIXTURES!$C$2:$NC$23,MATCH($C18,FIXTURES!$B$2:$B$23,0),0)=""),HLOOKUP(CG$2+2,FIXTURES!$C$2:$NC$23,MATCH($C18,FIXTURES!$B$2:$B$23,0),0),IF(HLOOKUP(CG$2+1,FIXTURES!$C$2:$NC$23,MATCH($C18,FIXTURES!$B$2:$B$23,0),0)="",HLOOKUP(CG$2,FIXTURES!$C$2:$NC$23,MATCH($C18,FIXTURES!$B$2:$B$23,0),0),HLOOKUP(CG$2+1,FIXTURES!$C$2:$NC$23,MATCH($C18,FIXTURES!$B$2:$B$23,0),0)))),IF(AND(HLOOKUP(CG$2,FIXTURES!$C$2:$NC$23,MATCH($C18,FIXTURES!$B$2:$B$23,0),0)="",HLOOKUP(CG$2+1,FIXTURES!$C$2:$NC$23,MATCH($C18,FIXTURES!$B$2:$B$23,0),0)=""),HLOOKUP(CG$2+2,FIXTURES!$C$2:$NC$23,MATCH($C18,FIXTURES!$B$2:$B$23,0),0),IF(HLOOKUP(CG$2+1,FIXTURES!$C$2:$NC$23,MATCH($C18,FIXTURES!$B$2:$B$23,0),0)="",HLOOKUP(CG$2,FIXTURES!$C$2:$NC$23,MATCH($C18,FIXTURES!$B$2:$B$23,0),0),HLOOKUP(CG$2+1,FIXTURES!$C$2:$NC$23,MATCH($C18,FIXTURES!$B$2:$B$23,0),0))))</f>
        <v>eve</v>
      </c>
      <c r="CH18" s="117" t="str">
        <f>IF(CH$1="SAT",IF(AND(HLOOKUP(CH$2,FIXTURES!$C$2:$NC$23,MATCH($C18,FIXTURES!$B$2:$B$23,0),0)="",HLOOKUP(CH$2+1,FIXTURES!$C$2:$NC$23,MATCH($C18,FIXTURES!$B$2:$B$23,0),0)="",HLOOKUP(CH$2+2,FIXTURES!$C$2:$NC$23,MATCH($C18,FIXTURES!$B$2:$B$23,0),0)=""),HLOOKUP(CH$2-1,FIXTURES!$C$2:$NC$23,MATCH($C18,FIXTURES!$B$2:$B$23,0),0),IF(AND(HLOOKUP(CH$2,FIXTURES!$C$2:$NC$23,MATCH($C18,FIXTURES!$B$2:$B$23,0),0)="",HLOOKUP(CH$2+1,FIXTURES!$C$2:$NC$23,MATCH($C18,FIXTURES!$B$2:$B$23,0),0)=""),HLOOKUP(CH$2+2,FIXTURES!$C$2:$NC$23,MATCH($C18,FIXTURES!$B$2:$B$23,0),0),IF(HLOOKUP(CH$2+1,FIXTURES!$C$2:$NC$23,MATCH($C18,FIXTURES!$B$2:$B$23,0),0)="",HLOOKUP(CH$2,FIXTURES!$C$2:$NC$23,MATCH($C18,FIXTURES!$B$2:$B$23,0),0),HLOOKUP(CH$2+1,FIXTURES!$C$2:$NC$23,MATCH($C18,FIXTURES!$B$2:$B$23,0),0)))),IF(AND(HLOOKUP(CH$2,FIXTURES!$C$2:$NC$23,MATCH($C18,FIXTURES!$B$2:$B$23,0),0)="",HLOOKUP(CH$2+1,FIXTURES!$C$2:$NC$23,MATCH($C18,FIXTURES!$B$2:$B$23,0),0)=""),HLOOKUP(CH$2+2,FIXTURES!$C$2:$NC$23,MATCH($C18,FIXTURES!$B$2:$B$23,0),0),IF(HLOOKUP(CH$2+1,FIXTURES!$C$2:$NC$23,MATCH($C18,FIXTURES!$B$2:$B$23,0),0)="",HLOOKUP(CH$2,FIXTURES!$C$2:$NC$23,MATCH($C18,FIXTURES!$B$2:$B$23,0),0),HLOOKUP(CH$2+1,FIXTURES!$C$2:$NC$23,MATCH($C18,FIXTURES!$B$2:$B$23,0),0))))</f>
        <v>Real Madrid</v>
      </c>
      <c r="CI18" s="117" t="str">
        <f>IF(CI$1="SAT",IF(AND(HLOOKUP(CI$2,FIXTURES!$C$2:$NC$23,MATCH($C18,FIXTURES!$B$2:$B$23,0),0)="",HLOOKUP(CI$2+1,FIXTURES!$C$2:$NC$23,MATCH($C18,FIXTURES!$B$2:$B$23,0),0)="",HLOOKUP(CI$2+2,FIXTURES!$C$2:$NC$23,MATCH($C18,FIXTURES!$B$2:$B$23,0),0)=""),HLOOKUP(CI$2-1,FIXTURES!$C$2:$NC$23,MATCH($C18,FIXTURES!$B$2:$B$23,0),0),IF(AND(HLOOKUP(CI$2,FIXTURES!$C$2:$NC$23,MATCH($C18,FIXTURES!$B$2:$B$23,0),0)="",HLOOKUP(CI$2+1,FIXTURES!$C$2:$NC$23,MATCH($C18,FIXTURES!$B$2:$B$23,0),0)=""),HLOOKUP(CI$2+2,FIXTURES!$C$2:$NC$23,MATCH($C18,FIXTURES!$B$2:$B$23,0),0),IF(HLOOKUP(CI$2+1,FIXTURES!$C$2:$NC$23,MATCH($C18,FIXTURES!$B$2:$B$23,0),0)="",HLOOKUP(CI$2,FIXTURES!$C$2:$NC$23,MATCH($C18,FIXTURES!$B$2:$B$23,0),0),HLOOKUP(CI$2+1,FIXTURES!$C$2:$NC$23,MATCH($C18,FIXTURES!$B$2:$B$23,0),0)))),IF(AND(HLOOKUP(CI$2,FIXTURES!$C$2:$NC$23,MATCH($C18,FIXTURES!$B$2:$B$23,0),0)="",HLOOKUP(CI$2+1,FIXTURES!$C$2:$NC$23,MATCH($C18,FIXTURES!$B$2:$B$23,0),0)=""),HLOOKUP(CI$2+2,FIXTURES!$C$2:$NC$23,MATCH($C18,FIXTURES!$B$2:$B$23,0),0),IF(HLOOKUP(CI$2+1,FIXTURES!$C$2:$NC$23,MATCH($C18,FIXTURES!$B$2:$B$23,0),0)="",HLOOKUP(CI$2,FIXTURES!$C$2:$NC$23,MATCH($C18,FIXTURES!$B$2:$B$23,0),0),HLOOKUP(CI$2+1,FIXTURES!$C$2:$NC$23,MATCH($C18,FIXTURES!$B$2:$B$23,0),0))))</f>
        <v>CHE</v>
      </c>
      <c r="CJ18" s="117" t="str">
        <f>IF(CJ$1="SAT",IF(AND(HLOOKUP(CJ$2,FIXTURES!$C$2:$NC$23,MATCH($C18,FIXTURES!$B$2:$B$23,0),0)="",HLOOKUP(CJ$2+1,FIXTURES!$C$2:$NC$23,MATCH($C18,FIXTURES!$B$2:$B$23,0),0)="",HLOOKUP(CJ$2+2,FIXTURES!$C$2:$NC$23,MATCH($C18,FIXTURES!$B$2:$B$23,0),0)=""),HLOOKUP(CJ$2-1,FIXTURES!$C$2:$NC$23,MATCH($C18,FIXTURES!$B$2:$B$23,0),0),IF(AND(HLOOKUP(CJ$2,FIXTURES!$C$2:$NC$23,MATCH($C18,FIXTURES!$B$2:$B$23,0),0)="",HLOOKUP(CJ$2+1,FIXTURES!$C$2:$NC$23,MATCH($C18,FIXTURES!$B$2:$B$23,0),0)=""),HLOOKUP(CJ$2+2,FIXTURES!$C$2:$NC$23,MATCH($C18,FIXTURES!$B$2:$B$23,0),0),IF(HLOOKUP(CJ$2+1,FIXTURES!$C$2:$NC$23,MATCH($C18,FIXTURES!$B$2:$B$23,0),0)="",HLOOKUP(CJ$2,FIXTURES!$C$2:$NC$23,MATCH($C18,FIXTURES!$B$2:$B$23,0),0),HLOOKUP(CJ$2+1,FIXTURES!$C$2:$NC$23,MATCH($C18,FIXTURES!$B$2:$B$23,0),0)))),IF(AND(HLOOKUP(CJ$2,FIXTURES!$C$2:$NC$23,MATCH($C18,FIXTURES!$B$2:$B$23,0),0)="",HLOOKUP(CJ$2+1,FIXTURES!$C$2:$NC$23,MATCH($C18,FIXTURES!$B$2:$B$23,0),0)=""),HLOOKUP(CJ$2+2,FIXTURES!$C$2:$NC$23,MATCH($C18,FIXTURES!$B$2:$B$23,0),0),IF(HLOOKUP(CJ$2+1,FIXTURES!$C$2:$NC$23,MATCH($C18,FIXTURES!$B$2:$B$23,0),0)="",HLOOKUP(CJ$2,FIXTURES!$C$2:$NC$23,MATCH($C18,FIXTURES!$B$2:$B$23,0),0),HLOOKUP(CJ$2+1,FIXTURES!$C$2:$NC$23,MATCH($C18,FIXTURES!$B$2:$B$23,0),0))))</f>
        <v>bha</v>
      </c>
      <c r="CK18" s="117" t="str">
        <f>IF(CK$1="SAT",IF(AND(HLOOKUP(CK$2,FIXTURES!$C$2:$NC$23,MATCH($C18,FIXTURES!$B$2:$B$23,0),0)="",HLOOKUP(CK$2+1,FIXTURES!$C$2:$NC$23,MATCH($C18,FIXTURES!$B$2:$B$23,0),0)="",HLOOKUP(CK$2+2,FIXTURES!$C$2:$NC$23,MATCH($C18,FIXTURES!$B$2:$B$23,0),0)=""),HLOOKUP(CK$2-1,FIXTURES!$C$2:$NC$23,MATCH($C18,FIXTURES!$B$2:$B$23,0),0),IF(AND(HLOOKUP(CK$2,FIXTURES!$C$2:$NC$23,MATCH($C18,FIXTURES!$B$2:$B$23,0),0)="",HLOOKUP(CK$2+1,FIXTURES!$C$2:$NC$23,MATCH($C18,FIXTURES!$B$2:$B$23,0),0)=""),HLOOKUP(CK$2+2,FIXTURES!$C$2:$NC$23,MATCH($C18,FIXTURES!$B$2:$B$23,0),0),IF(HLOOKUP(CK$2+1,FIXTURES!$C$2:$NC$23,MATCH($C18,FIXTURES!$B$2:$B$23,0),0)="",HLOOKUP(CK$2,FIXTURES!$C$2:$NC$23,MATCH($C18,FIXTURES!$B$2:$B$23,0),0),HLOOKUP(CK$2+1,FIXTURES!$C$2:$NC$23,MATCH($C18,FIXTURES!$B$2:$B$23,0),0)))),IF(AND(HLOOKUP(CK$2,FIXTURES!$C$2:$NC$23,MATCH($C18,FIXTURES!$B$2:$B$23,0),0)="",HLOOKUP(CK$2+1,FIXTURES!$C$2:$NC$23,MATCH($C18,FIXTURES!$B$2:$B$23,0),0)=""),HLOOKUP(CK$2+2,FIXTURES!$C$2:$NC$23,MATCH($C18,FIXTURES!$B$2:$B$23,0),0),IF(HLOOKUP(CK$2+1,FIXTURES!$C$2:$NC$23,MATCH($C18,FIXTURES!$B$2:$B$23,0),0)="",HLOOKUP(CK$2,FIXTURES!$C$2:$NC$23,MATCH($C18,FIXTURES!$B$2:$B$23,0),0),HLOOKUP(CK$2+1,FIXTURES!$C$2:$NC$23,MATCH($C18,FIXTURES!$B$2:$B$23,0),0))))</f>
        <v>bre</v>
      </c>
      <c r="CL18" s="117" t="str">
        <f>IF(CL$1="SAT",IF(AND(HLOOKUP(CL$2,FIXTURES!$C$2:$NC$23,MATCH($C18,FIXTURES!$B$2:$B$23,0),0)="",HLOOKUP(CL$2+1,FIXTURES!$C$2:$NC$23,MATCH($C18,FIXTURES!$B$2:$B$23,0),0)="",HLOOKUP(CL$2+2,FIXTURES!$C$2:$NC$23,MATCH($C18,FIXTURES!$B$2:$B$23,0),0)=""),HLOOKUP(CL$2-1,FIXTURES!$C$2:$NC$23,MATCH($C18,FIXTURES!$B$2:$B$23,0),0),IF(AND(HLOOKUP(CL$2,FIXTURES!$C$2:$NC$23,MATCH($C18,FIXTURES!$B$2:$B$23,0),0)="",HLOOKUP(CL$2+1,FIXTURES!$C$2:$NC$23,MATCH($C18,FIXTURES!$B$2:$B$23,0),0)=""),HLOOKUP(CL$2+2,FIXTURES!$C$2:$NC$23,MATCH($C18,FIXTURES!$B$2:$B$23,0),0),IF(HLOOKUP(CL$2+1,FIXTURES!$C$2:$NC$23,MATCH($C18,FIXTURES!$B$2:$B$23,0),0)="",HLOOKUP(CL$2,FIXTURES!$C$2:$NC$23,MATCH($C18,FIXTURES!$B$2:$B$23,0),0),HLOOKUP(CL$2+1,FIXTURES!$C$2:$NC$23,MATCH($C18,FIXTURES!$B$2:$B$23,0),0)))),IF(AND(HLOOKUP(CL$2,FIXTURES!$C$2:$NC$23,MATCH($C18,FIXTURES!$B$2:$B$23,0),0)="",HLOOKUP(CL$2+1,FIXTURES!$C$2:$NC$23,MATCH($C18,FIXTURES!$B$2:$B$23,0),0)=""),HLOOKUP(CL$2+2,FIXTURES!$C$2:$NC$23,MATCH($C18,FIXTURES!$B$2:$B$23,0),0),IF(HLOOKUP(CL$2+1,FIXTURES!$C$2:$NC$23,MATCH($C18,FIXTURES!$B$2:$B$23,0),0)="",HLOOKUP(CL$2,FIXTURES!$C$2:$NC$23,MATCH($C18,FIXTURES!$B$2:$B$23,0),0),HLOOKUP(CL$2+1,FIXTURES!$C$2:$NC$23,MATCH($C18,FIXTURES!$B$2:$B$23,0),0))))</f>
        <v/>
      </c>
      <c r="CM18" s="117" t="str">
        <f>IF(CM$1="SAT",IF(AND(HLOOKUP(CM$2,FIXTURES!$C$2:$NC$23,MATCH($C18,FIXTURES!$B$2:$B$23,0),0)="",HLOOKUP(CM$2+1,FIXTURES!$C$2:$NC$23,MATCH($C18,FIXTURES!$B$2:$B$23,0),0)="",HLOOKUP(CM$2+2,FIXTURES!$C$2:$NC$23,MATCH($C18,FIXTURES!$B$2:$B$23,0),0)=""),HLOOKUP(CM$2-1,FIXTURES!$C$2:$NC$23,MATCH($C18,FIXTURES!$B$2:$B$23,0),0),IF(AND(HLOOKUP(CM$2,FIXTURES!$C$2:$NC$23,MATCH($C18,FIXTURES!$B$2:$B$23,0),0)="",HLOOKUP(CM$2+1,FIXTURES!$C$2:$NC$23,MATCH($C18,FIXTURES!$B$2:$B$23,0),0)=""),HLOOKUP(CM$2+2,FIXTURES!$C$2:$NC$23,MATCH($C18,FIXTURES!$B$2:$B$23,0),0),IF(HLOOKUP(CM$2+1,FIXTURES!$C$2:$NC$23,MATCH($C18,FIXTURES!$B$2:$B$23,0),0)="",HLOOKUP(CM$2,FIXTURES!$C$2:$NC$23,MATCH($C18,FIXTURES!$B$2:$B$23,0),0),HLOOKUP(CM$2+1,FIXTURES!$C$2:$NC$23,MATCH($C18,FIXTURES!$B$2:$B$23,0),0)))),IF(AND(HLOOKUP(CM$2,FIXTURES!$C$2:$NC$23,MATCH($C18,FIXTURES!$B$2:$B$23,0),0)="",HLOOKUP(CM$2+1,FIXTURES!$C$2:$NC$23,MATCH($C18,FIXTURES!$B$2:$B$23,0),0)=""),HLOOKUP(CM$2+2,FIXTURES!$C$2:$NC$23,MATCH($C18,FIXTURES!$B$2:$B$23,0),0),IF(HLOOKUP(CM$2+1,FIXTURES!$C$2:$NC$23,MATCH($C18,FIXTURES!$B$2:$B$23,0),0)="",HLOOKUP(CM$2,FIXTURES!$C$2:$NC$23,MATCH($C18,FIXTURES!$B$2:$B$23,0),0),HLOOKUP(CM$2+1,FIXTURES!$C$2:$NC$23,MATCH($C18,FIXTURES!$B$2:$B$23,0),0))))</f>
        <v/>
      </c>
      <c r="CN18" s="117" t="str">
        <f>IF(CN$1="SAT",IF(AND(HLOOKUP(CN$2,FIXTURES!$C$2:$NC$23,MATCH($C18,FIXTURES!$B$2:$B$23,0),0)="",HLOOKUP(CN$2+1,FIXTURES!$C$2:$NC$23,MATCH($C18,FIXTURES!$B$2:$B$23,0),0)="",HLOOKUP(CN$2+2,FIXTURES!$C$2:$NC$23,MATCH($C18,FIXTURES!$B$2:$B$23,0),0)=""),HLOOKUP(CN$2-1,FIXTURES!$C$2:$NC$23,MATCH($C18,FIXTURES!$B$2:$B$23,0),0),IF(AND(HLOOKUP(CN$2,FIXTURES!$C$2:$NC$23,MATCH($C18,FIXTURES!$B$2:$B$23,0),0)="",HLOOKUP(CN$2+1,FIXTURES!$C$2:$NC$23,MATCH($C18,FIXTURES!$B$2:$B$23,0),0)=""),HLOOKUP(CN$2+2,FIXTURES!$C$2:$NC$23,MATCH($C18,FIXTURES!$B$2:$B$23,0),0),IF(HLOOKUP(CN$2+1,FIXTURES!$C$2:$NC$23,MATCH($C18,FIXTURES!$B$2:$B$23,0),0)="",HLOOKUP(CN$2,FIXTURES!$C$2:$NC$23,MATCH($C18,FIXTURES!$B$2:$B$23,0),0),HLOOKUP(CN$2+1,FIXTURES!$C$2:$NC$23,MATCH($C18,FIXTURES!$B$2:$B$23,0),0)))),IF(AND(HLOOKUP(CN$2,FIXTURES!$C$2:$NC$23,MATCH($C18,FIXTURES!$B$2:$B$23,0),0)="",HLOOKUP(CN$2+1,FIXTURES!$C$2:$NC$23,MATCH($C18,FIXTURES!$B$2:$B$23,0),0)=""),HLOOKUP(CN$2+2,FIXTURES!$C$2:$NC$23,MATCH($C18,FIXTURES!$B$2:$B$23,0),0),IF(HLOOKUP(CN$2+1,FIXTURES!$C$2:$NC$23,MATCH($C18,FIXTURES!$B$2:$B$23,0),0)="",HLOOKUP(CN$2,FIXTURES!$C$2:$NC$23,MATCH($C18,FIXTURES!$B$2:$B$23,0),0),HLOOKUP(CN$2+1,FIXTURES!$C$2:$NC$23,MATCH($C18,FIXTURES!$B$2:$B$23,0),0))))</f>
        <v/>
      </c>
      <c r="CO18" s="117" t="str">
        <f>IF(CO$1="SAT",IF(AND(HLOOKUP(CO$2,FIXTURES!$C$2:$NC$23,MATCH($C18,FIXTURES!$B$2:$B$23,0),0)="",HLOOKUP(CO$2+1,FIXTURES!$C$2:$NC$23,MATCH($C18,FIXTURES!$B$2:$B$23,0),0)="",HLOOKUP(CO$2+2,FIXTURES!$C$2:$NC$23,MATCH($C18,FIXTURES!$B$2:$B$23,0),0)=""),HLOOKUP(CO$2-1,FIXTURES!$C$2:$NC$23,MATCH($C18,FIXTURES!$B$2:$B$23,0),0),IF(AND(HLOOKUP(CO$2,FIXTURES!$C$2:$NC$23,MATCH($C18,FIXTURES!$B$2:$B$23,0),0)="",HLOOKUP(CO$2+1,FIXTURES!$C$2:$NC$23,MATCH($C18,FIXTURES!$B$2:$B$23,0),0)=""),HLOOKUP(CO$2+2,FIXTURES!$C$2:$NC$23,MATCH($C18,FIXTURES!$B$2:$B$23,0),0),IF(HLOOKUP(CO$2+1,FIXTURES!$C$2:$NC$23,MATCH($C18,FIXTURES!$B$2:$B$23,0),0)="",HLOOKUP(CO$2,FIXTURES!$C$2:$NC$23,MATCH($C18,FIXTURES!$B$2:$B$23,0),0),HLOOKUP(CO$2+1,FIXTURES!$C$2:$NC$23,MATCH($C18,FIXTURES!$B$2:$B$23,0),0)))),IF(AND(HLOOKUP(CO$2,FIXTURES!$C$2:$NC$23,MATCH($C18,FIXTURES!$B$2:$B$23,0),0)="",HLOOKUP(CO$2+1,FIXTURES!$C$2:$NC$23,MATCH($C18,FIXTURES!$B$2:$B$23,0),0)=""),HLOOKUP(CO$2+2,FIXTURES!$C$2:$NC$23,MATCH($C18,FIXTURES!$B$2:$B$23,0),0),IF(HLOOKUP(CO$2+1,FIXTURES!$C$2:$NC$23,MATCH($C18,FIXTURES!$B$2:$B$23,0),0)="",HLOOKUP(CO$2,FIXTURES!$C$2:$NC$23,MATCH($C18,FIXTURES!$B$2:$B$23,0),0),HLOOKUP(CO$2+1,FIXTURES!$C$2:$NC$23,MATCH($C18,FIXTURES!$B$2:$B$23,0),0))))</f>
        <v/>
      </c>
      <c r="CP18" s="117" t="str">
        <f>IF(CP$1="SAT",IF(AND(HLOOKUP(CP$2,FIXTURES!$C$2:$NC$23,MATCH($C18,FIXTURES!$B$2:$B$23,0),0)="",HLOOKUP(CP$2+1,FIXTURES!$C$2:$NC$23,MATCH($C18,FIXTURES!$B$2:$B$23,0),0)="",HLOOKUP(CP$2+2,FIXTURES!$C$2:$NC$23,MATCH($C18,FIXTURES!$B$2:$B$23,0),0)=""),HLOOKUP(CP$2-1,FIXTURES!$C$2:$NC$23,MATCH($C18,FIXTURES!$B$2:$B$23,0),0),IF(AND(HLOOKUP(CP$2,FIXTURES!$C$2:$NC$23,MATCH($C18,FIXTURES!$B$2:$B$23,0),0)="",HLOOKUP(CP$2+1,FIXTURES!$C$2:$NC$23,MATCH($C18,FIXTURES!$B$2:$B$23,0),0)=""),HLOOKUP(CP$2+2,FIXTURES!$C$2:$NC$23,MATCH($C18,FIXTURES!$B$2:$B$23,0),0),IF(HLOOKUP(CP$2+1,FIXTURES!$C$2:$NC$23,MATCH($C18,FIXTURES!$B$2:$B$23,0),0)="",HLOOKUP(CP$2,FIXTURES!$C$2:$NC$23,MATCH($C18,FIXTURES!$B$2:$B$23,0),0),HLOOKUP(CP$2+1,FIXTURES!$C$2:$NC$23,MATCH($C18,FIXTURES!$B$2:$B$23,0),0)))),IF(AND(HLOOKUP(CP$2,FIXTURES!$C$2:$NC$23,MATCH($C18,FIXTURES!$B$2:$B$23,0),0)="",HLOOKUP(CP$2+1,FIXTURES!$C$2:$NC$23,MATCH($C18,FIXTURES!$B$2:$B$23,0),0)=""),HLOOKUP(CP$2+2,FIXTURES!$C$2:$NC$23,MATCH($C18,FIXTURES!$B$2:$B$23,0),0),IF(HLOOKUP(CP$2+1,FIXTURES!$C$2:$NC$23,MATCH($C18,FIXTURES!$B$2:$B$23,0),0)="",HLOOKUP(CP$2,FIXTURES!$C$2:$NC$23,MATCH($C18,FIXTURES!$B$2:$B$23,0),0),HLOOKUP(CP$2+1,FIXTURES!$C$2:$NC$23,MATCH($C18,FIXTURES!$B$2:$B$23,0),0))))</f>
        <v/>
      </c>
      <c r="CQ18" s="117" t="str">
        <f>IF(CQ$1="SAT",IF(AND(HLOOKUP(CQ$2,FIXTURES!$C$2:$NC$23,MATCH($C18,FIXTURES!$B$2:$B$23,0),0)="",HLOOKUP(CQ$2+1,FIXTURES!$C$2:$NC$23,MATCH($C18,FIXTURES!$B$2:$B$23,0),0)="",HLOOKUP(CQ$2+2,FIXTURES!$C$2:$NC$23,MATCH($C18,FIXTURES!$B$2:$B$23,0),0)=""),HLOOKUP(CQ$2-1,FIXTURES!$C$2:$NC$23,MATCH($C18,FIXTURES!$B$2:$B$23,0),0),IF(AND(HLOOKUP(CQ$2,FIXTURES!$C$2:$NC$23,MATCH($C18,FIXTURES!$B$2:$B$23,0),0)="",HLOOKUP(CQ$2+1,FIXTURES!$C$2:$NC$23,MATCH($C18,FIXTURES!$B$2:$B$23,0),0)=""),HLOOKUP(CQ$2+2,FIXTURES!$C$2:$NC$23,MATCH($C18,FIXTURES!$B$2:$B$23,0),0),IF(HLOOKUP(CQ$2+1,FIXTURES!$C$2:$NC$23,MATCH($C18,FIXTURES!$B$2:$B$23,0),0)="",HLOOKUP(CQ$2,FIXTURES!$C$2:$NC$23,MATCH($C18,FIXTURES!$B$2:$B$23,0),0),HLOOKUP(CQ$2+1,FIXTURES!$C$2:$NC$23,MATCH($C18,FIXTURES!$B$2:$B$23,0),0)))),IF(AND(HLOOKUP(CQ$2,FIXTURES!$C$2:$NC$23,MATCH($C18,FIXTURES!$B$2:$B$23,0),0)="",HLOOKUP(CQ$2+1,FIXTURES!$C$2:$NC$23,MATCH($C18,FIXTURES!$B$2:$B$23,0),0)=""),HLOOKUP(CQ$2+2,FIXTURES!$C$2:$NC$23,MATCH($C18,FIXTURES!$B$2:$B$23,0),0),IF(HLOOKUP(CQ$2+1,FIXTURES!$C$2:$NC$23,MATCH($C18,FIXTURES!$B$2:$B$23,0),0)="",HLOOKUP(CQ$2,FIXTURES!$C$2:$NC$23,MATCH($C18,FIXTURES!$B$2:$B$23,0),0),HLOOKUP(CQ$2+1,FIXTURES!$C$2:$NC$23,MATCH($C18,FIXTURES!$B$2:$B$23,0),0))))</f>
        <v/>
      </c>
      <c r="CR18" s="117" t="str">
        <f>IF(CR$1="SAT",IF(AND(HLOOKUP(CR$2,FIXTURES!$C$2:$NC$23,MATCH($C18,FIXTURES!$B$2:$B$23,0),0)="",HLOOKUP(CR$2+1,FIXTURES!$C$2:$NC$23,MATCH($C18,FIXTURES!$B$2:$B$23,0),0)="",HLOOKUP(CR$2+2,FIXTURES!$C$2:$NC$23,MATCH($C18,FIXTURES!$B$2:$B$23,0),0)=""),HLOOKUP(CR$2-1,FIXTURES!$C$2:$NC$23,MATCH($C18,FIXTURES!$B$2:$B$23,0),0),IF(AND(HLOOKUP(CR$2,FIXTURES!$C$2:$NC$23,MATCH($C18,FIXTURES!$B$2:$B$23,0),0)="",HLOOKUP(CR$2+1,FIXTURES!$C$2:$NC$23,MATCH($C18,FIXTURES!$B$2:$B$23,0),0)=""),HLOOKUP(CR$2+2,FIXTURES!$C$2:$NC$23,MATCH($C18,FIXTURES!$B$2:$B$23,0),0),IF(HLOOKUP(CR$2+1,FIXTURES!$C$2:$NC$23,MATCH($C18,FIXTURES!$B$2:$B$23,0),0)="",HLOOKUP(CR$2,FIXTURES!$C$2:$NC$23,MATCH($C18,FIXTURES!$B$2:$B$23,0),0),HLOOKUP(CR$2+1,FIXTURES!$C$2:$NC$23,MATCH($C18,FIXTURES!$B$2:$B$23,0),0)))),IF(AND(HLOOKUP(CR$2,FIXTURES!$C$2:$NC$23,MATCH($C18,FIXTURES!$B$2:$B$23,0),0)="",HLOOKUP(CR$2+1,FIXTURES!$C$2:$NC$23,MATCH($C18,FIXTURES!$B$2:$B$23,0),0)=""),HLOOKUP(CR$2+2,FIXTURES!$C$2:$NC$23,MATCH($C18,FIXTURES!$B$2:$B$23,0),0),IF(HLOOKUP(CR$2+1,FIXTURES!$C$2:$NC$23,MATCH($C18,FIXTURES!$B$2:$B$23,0),0)="",HLOOKUP(CR$2,FIXTURES!$C$2:$NC$23,MATCH($C18,FIXTURES!$B$2:$B$23,0),0),HLOOKUP(CR$2+1,FIXTURES!$C$2:$NC$23,MATCH($C18,FIXTURES!$B$2:$B$23,0),0))))</f>
        <v/>
      </c>
      <c r="CS18" s="117" t="str">
        <f>IF(CS$1="SAT",IF(AND(HLOOKUP(CS$2,FIXTURES!$C$2:$NC$23,MATCH($C18,FIXTURES!$B$2:$B$23,0),0)="",HLOOKUP(CS$2+1,FIXTURES!$C$2:$NC$23,MATCH($C18,FIXTURES!$B$2:$B$23,0),0)="",HLOOKUP(CS$2+2,FIXTURES!$C$2:$NC$23,MATCH($C18,FIXTURES!$B$2:$B$23,0),0)=""),HLOOKUP(CS$2-1,FIXTURES!$C$2:$NC$23,MATCH($C18,FIXTURES!$B$2:$B$23,0),0),IF(AND(HLOOKUP(CS$2,FIXTURES!$C$2:$NC$23,MATCH($C18,FIXTURES!$B$2:$B$23,0),0)="",HLOOKUP(CS$2+1,FIXTURES!$C$2:$NC$23,MATCH($C18,FIXTURES!$B$2:$B$23,0),0)=""),HLOOKUP(CS$2+2,FIXTURES!$C$2:$NC$23,MATCH($C18,FIXTURES!$B$2:$B$23,0),0),IF(HLOOKUP(CS$2+1,FIXTURES!$C$2:$NC$23,MATCH($C18,FIXTURES!$B$2:$B$23,0),0)="",HLOOKUP(CS$2,FIXTURES!$C$2:$NC$23,MATCH($C18,FIXTURES!$B$2:$B$23,0),0),HLOOKUP(CS$2+1,FIXTURES!$C$2:$NC$23,MATCH($C18,FIXTURES!$B$2:$B$23,0),0)))),IF(AND(HLOOKUP(CS$2,FIXTURES!$C$2:$NC$23,MATCH($C18,FIXTURES!$B$2:$B$23,0),0)="",HLOOKUP(CS$2+1,FIXTURES!$C$2:$NC$23,MATCH($C18,FIXTURES!$B$2:$B$23,0),0)=""),HLOOKUP(CS$2+2,FIXTURES!$C$2:$NC$23,MATCH($C18,FIXTURES!$B$2:$B$23,0),0),IF(HLOOKUP(CS$2+1,FIXTURES!$C$2:$NC$23,MATCH($C18,FIXTURES!$B$2:$B$23,0),0)="",HLOOKUP(CS$2,FIXTURES!$C$2:$NC$23,MATCH($C18,FIXTURES!$B$2:$B$23,0),0),HLOOKUP(CS$2+1,FIXTURES!$C$2:$NC$23,MATCH($C18,FIXTURES!$B$2:$B$23,0),0))))</f>
        <v/>
      </c>
      <c r="CT18" s="117" t="str">
        <f>IF(CT$1="SAT",IF(AND(HLOOKUP(CT$2,FIXTURES!$C$2:$NC$23,MATCH($C18,FIXTURES!$B$2:$B$23,0),0)="",HLOOKUP(CT$2+1,FIXTURES!$C$2:$NC$23,MATCH($C18,FIXTURES!$B$2:$B$23,0),0)="",HLOOKUP(CT$2+2,FIXTURES!$C$2:$NC$23,MATCH($C18,FIXTURES!$B$2:$B$23,0),0)=""),HLOOKUP(CT$2-1,FIXTURES!$C$2:$NC$23,MATCH($C18,FIXTURES!$B$2:$B$23,0),0),IF(AND(HLOOKUP(CT$2,FIXTURES!$C$2:$NC$23,MATCH($C18,FIXTURES!$B$2:$B$23,0),0)="",HLOOKUP(CT$2+1,FIXTURES!$C$2:$NC$23,MATCH($C18,FIXTURES!$B$2:$B$23,0),0)=""),HLOOKUP(CT$2+2,FIXTURES!$C$2:$NC$23,MATCH($C18,FIXTURES!$B$2:$B$23,0),0),IF(HLOOKUP(CT$2+1,FIXTURES!$C$2:$NC$23,MATCH($C18,FIXTURES!$B$2:$B$23,0),0)="",HLOOKUP(CT$2,FIXTURES!$C$2:$NC$23,MATCH($C18,FIXTURES!$B$2:$B$23,0),0),HLOOKUP(CT$2+1,FIXTURES!$C$2:$NC$23,MATCH($C18,FIXTURES!$B$2:$B$23,0),0)))),IF(AND(HLOOKUP(CT$2,FIXTURES!$C$2:$NC$23,MATCH($C18,FIXTURES!$B$2:$B$23,0),0)="",HLOOKUP(CT$2+1,FIXTURES!$C$2:$NC$23,MATCH($C18,FIXTURES!$B$2:$B$23,0),0)=""),HLOOKUP(CT$2+2,FIXTURES!$C$2:$NC$23,MATCH($C18,FIXTURES!$B$2:$B$23,0),0),IF(HLOOKUP(CT$2+1,FIXTURES!$C$2:$NC$23,MATCH($C18,FIXTURES!$B$2:$B$23,0),0)="",HLOOKUP(CT$2,FIXTURES!$C$2:$NC$23,MATCH($C18,FIXTURES!$B$2:$B$23,0),0),HLOOKUP(CT$2+1,FIXTURES!$C$2:$NC$23,MATCH($C18,FIXTURES!$B$2:$B$23,0),0))))</f>
        <v/>
      </c>
      <c r="CU18" s="117" t="str">
        <f>IF(CU$1="SAT",IF(AND(HLOOKUP(CU$2,FIXTURES!$C$2:$NC$23,MATCH($C18,FIXTURES!$B$2:$B$23,0),0)="",HLOOKUP(CU$2+1,FIXTURES!$C$2:$NC$23,MATCH($C18,FIXTURES!$B$2:$B$23,0),0)="",HLOOKUP(CU$2+2,FIXTURES!$C$2:$NC$23,MATCH($C18,FIXTURES!$B$2:$B$23,0),0)=""),HLOOKUP(CU$2-1,FIXTURES!$C$2:$NC$23,MATCH($C18,FIXTURES!$B$2:$B$23,0),0),IF(AND(HLOOKUP(CU$2,FIXTURES!$C$2:$NC$23,MATCH($C18,FIXTURES!$B$2:$B$23,0),0)="",HLOOKUP(CU$2+1,FIXTURES!$C$2:$NC$23,MATCH($C18,FIXTURES!$B$2:$B$23,0),0)=""),HLOOKUP(CU$2+2,FIXTURES!$C$2:$NC$23,MATCH($C18,FIXTURES!$B$2:$B$23,0),0),IF(HLOOKUP(CU$2+1,FIXTURES!$C$2:$NC$23,MATCH($C18,FIXTURES!$B$2:$B$23,0),0)="",HLOOKUP(CU$2,FIXTURES!$C$2:$NC$23,MATCH($C18,FIXTURES!$B$2:$B$23,0),0),HLOOKUP(CU$2+1,FIXTURES!$C$2:$NC$23,MATCH($C18,FIXTURES!$B$2:$B$23,0),0)))),IF(AND(HLOOKUP(CU$2,FIXTURES!$C$2:$NC$23,MATCH($C18,FIXTURES!$B$2:$B$23,0),0)="",HLOOKUP(CU$2+1,FIXTURES!$C$2:$NC$23,MATCH($C18,FIXTURES!$B$2:$B$23,0),0)=""),HLOOKUP(CU$2+2,FIXTURES!$C$2:$NC$23,MATCH($C18,FIXTURES!$B$2:$B$23,0),0),IF(HLOOKUP(CU$2+1,FIXTURES!$C$2:$NC$23,MATCH($C18,FIXTURES!$B$2:$B$23,0),0)="",HLOOKUP(CU$2,FIXTURES!$C$2:$NC$23,MATCH($C18,FIXTURES!$B$2:$B$23,0),0),HLOOKUP(CU$2+1,FIXTURES!$C$2:$NC$23,MATCH($C18,FIXTURES!$B$2:$B$23,0),0))))</f>
        <v/>
      </c>
      <c r="CV18" s="117" t="str">
        <f>IF(CV$1="SAT",IF(AND(HLOOKUP(CV$2,FIXTURES!$C$2:$NC$23,MATCH($C18,FIXTURES!$B$2:$B$23,0),0)="",HLOOKUP(CV$2+1,FIXTURES!$C$2:$NC$23,MATCH($C18,FIXTURES!$B$2:$B$23,0),0)="",HLOOKUP(CV$2+2,FIXTURES!$C$2:$NC$23,MATCH($C18,FIXTURES!$B$2:$B$23,0),0)=""),HLOOKUP(CV$2-1,FIXTURES!$C$2:$NC$23,MATCH($C18,FIXTURES!$B$2:$B$23,0),0),IF(AND(HLOOKUP(CV$2,FIXTURES!$C$2:$NC$23,MATCH($C18,FIXTURES!$B$2:$B$23,0),0)="",HLOOKUP(CV$2+1,FIXTURES!$C$2:$NC$23,MATCH($C18,FIXTURES!$B$2:$B$23,0),0)=""),HLOOKUP(CV$2+2,FIXTURES!$C$2:$NC$23,MATCH($C18,FIXTURES!$B$2:$B$23,0),0),IF(HLOOKUP(CV$2+1,FIXTURES!$C$2:$NC$23,MATCH($C18,FIXTURES!$B$2:$B$23,0),0)="",HLOOKUP(CV$2,FIXTURES!$C$2:$NC$23,MATCH($C18,FIXTURES!$B$2:$B$23,0),0),HLOOKUP(CV$2+1,FIXTURES!$C$2:$NC$23,MATCH($C18,FIXTURES!$B$2:$B$23,0),0)))),IF(AND(HLOOKUP(CV$2,FIXTURES!$C$2:$NC$23,MATCH($C18,FIXTURES!$B$2:$B$23,0),0)="",HLOOKUP(CV$2+1,FIXTURES!$C$2:$NC$23,MATCH($C18,FIXTURES!$B$2:$B$23,0),0)=""),HLOOKUP(CV$2+2,FIXTURES!$C$2:$NC$23,MATCH($C18,FIXTURES!$B$2:$B$23,0),0),IF(HLOOKUP(CV$2+1,FIXTURES!$C$2:$NC$23,MATCH($C18,FIXTURES!$B$2:$B$23,0),0)="",HLOOKUP(CV$2,FIXTURES!$C$2:$NC$23,MATCH($C18,FIXTURES!$B$2:$B$23,0),0),HLOOKUP(CV$2+1,FIXTURES!$C$2:$NC$23,MATCH($C18,FIXTURES!$B$2:$B$23,0),0))))</f>
        <v/>
      </c>
      <c r="CW18" s="117" t="str">
        <f>IF(CW$1="SAT",IF(AND(HLOOKUP(CW$2,FIXTURES!$C$2:$NC$23,MATCH($C18,FIXTURES!$B$2:$B$23,0),0)="",HLOOKUP(CW$2+1,FIXTURES!$C$2:$NC$23,MATCH($C18,FIXTURES!$B$2:$B$23,0),0)="",HLOOKUP(CW$2+2,FIXTURES!$C$2:$NC$23,MATCH($C18,FIXTURES!$B$2:$B$23,0),0)=""),HLOOKUP(CW$2-1,FIXTURES!$C$2:$NC$23,MATCH($C18,FIXTURES!$B$2:$B$23,0),0),IF(AND(HLOOKUP(CW$2,FIXTURES!$C$2:$NC$23,MATCH($C18,FIXTURES!$B$2:$B$23,0),0)="",HLOOKUP(CW$2+1,FIXTURES!$C$2:$NC$23,MATCH($C18,FIXTURES!$B$2:$B$23,0),0)=""),HLOOKUP(CW$2+2,FIXTURES!$C$2:$NC$23,MATCH($C18,FIXTURES!$B$2:$B$23,0),0),IF(HLOOKUP(CW$2+1,FIXTURES!$C$2:$NC$23,MATCH($C18,FIXTURES!$B$2:$B$23,0),0)="",HLOOKUP(CW$2,FIXTURES!$C$2:$NC$23,MATCH($C18,FIXTURES!$B$2:$B$23,0),0),HLOOKUP(CW$2+1,FIXTURES!$C$2:$NC$23,MATCH($C18,FIXTURES!$B$2:$B$23,0),0)))),IF(AND(HLOOKUP(CW$2,FIXTURES!$C$2:$NC$23,MATCH($C18,FIXTURES!$B$2:$B$23,0),0)="",HLOOKUP(CW$2+1,FIXTURES!$C$2:$NC$23,MATCH($C18,FIXTURES!$B$2:$B$23,0),0)=""),HLOOKUP(CW$2+2,FIXTURES!$C$2:$NC$23,MATCH($C18,FIXTURES!$B$2:$B$23,0),0),IF(HLOOKUP(CW$2+1,FIXTURES!$C$2:$NC$23,MATCH($C18,FIXTURES!$B$2:$B$23,0),0)="",HLOOKUP(CW$2,FIXTURES!$C$2:$NC$23,MATCH($C18,FIXTURES!$B$2:$B$23,0),0),HLOOKUP(CW$2+1,FIXTURES!$C$2:$NC$23,MATCH($C18,FIXTURES!$B$2:$B$23,0),0))))</f>
        <v/>
      </c>
      <c r="CX18" s="117" t="str">
        <f>IF(CX$1="SAT",IF(AND(HLOOKUP(CX$2,FIXTURES!$C$2:$NC$23,MATCH($C18,FIXTURES!$B$2:$B$23,0),0)="",HLOOKUP(CX$2+1,FIXTURES!$C$2:$NC$23,MATCH($C18,FIXTURES!$B$2:$B$23,0),0)="",HLOOKUP(CX$2+2,FIXTURES!$C$2:$NC$23,MATCH($C18,FIXTURES!$B$2:$B$23,0),0)=""),HLOOKUP(CX$2-1,FIXTURES!$C$2:$NC$23,MATCH($C18,FIXTURES!$B$2:$B$23,0),0),IF(AND(HLOOKUP(CX$2,FIXTURES!$C$2:$NC$23,MATCH($C18,FIXTURES!$B$2:$B$23,0),0)="",HLOOKUP(CX$2+1,FIXTURES!$C$2:$NC$23,MATCH($C18,FIXTURES!$B$2:$B$23,0),0)=""),HLOOKUP(CX$2+2,FIXTURES!$C$2:$NC$23,MATCH($C18,FIXTURES!$B$2:$B$23,0),0),IF(HLOOKUP(CX$2+1,FIXTURES!$C$2:$NC$23,MATCH($C18,FIXTURES!$B$2:$B$23,0),0)="",HLOOKUP(CX$2,FIXTURES!$C$2:$NC$23,MATCH($C18,FIXTURES!$B$2:$B$23,0),0),HLOOKUP(CX$2+1,FIXTURES!$C$2:$NC$23,MATCH($C18,FIXTURES!$B$2:$B$23,0),0)))),IF(AND(HLOOKUP(CX$2,FIXTURES!$C$2:$NC$23,MATCH($C18,FIXTURES!$B$2:$B$23,0),0)="",HLOOKUP(CX$2+1,FIXTURES!$C$2:$NC$23,MATCH($C18,FIXTURES!$B$2:$B$23,0),0)=""),HLOOKUP(CX$2+2,FIXTURES!$C$2:$NC$23,MATCH($C18,FIXTURES!$B$2:$B$23,0),0),IF(HLOOKUP(CX$2+1,FIXTURES!$C$2:$NC$23,MATCH($C18,FIXTURES!$B$2:$B$23,0),0)="",HLOOKUP(CX$2,FIXTURES!$C$2:$NC$23,MATCH($C18,FIXTURES!$B$2:$B$23,0),0),HLOOKUP(CX$2+1,FIXTURES!$C$2:$NC$23,MATCH($C18,FIXTURES!$B$2:$B$23,0),0))))</f>
        <v/>
      </c>
      <c r="CY18" s="117" t="str">
        <f>IF(CY$1="SAT",IF(AND(HLOOKUP(CY$2,FIXTURES!$C$2:$NC$23,MATCH($C18,FIXTURES!$B$2:$B$23,0),0)="",HLOOKUP(CY$2+1,FIXTURES!$C$2:$NC$23,MATCH($C18,FIXTURES!$B$2:$B$23,0),0)="",HLOOKUP(CY$2+2,FIXTURES!$C$2:$NC$23,MATCH($C18,FIXTURES!$B$2:$B$23,0),0)=""),HLOOKUP(CY$2-1,FIXTURES!$C$2:$NC$23,MATCH($C18,FIXTURES!$B$2:$B$23,0),0),IF(AND(HLOOKUP(CY$2,FIXTURES!$C$2:$NC$23,MATCH($C18,FIXTURES!$B$2:$B$23,0),0)="",HLOOKUP(CY$2+1,FIXTURES!$C$2:$NC$23,MATCH($C18,FIXTURES!$B$2:$B$23,0),0)=""),HLOOKUP(CY$2+2,FIXTURES!$C$2:$NC$23,MATCH($C18,FIXTURES!$B$2:$B$23,0),0),IF(HLOOKUP(CY$2+1,FIXTURES!$C$2:$NC$23,MATCH($C18,FIXTURES!$B$2:$B$23,0),0)="",HLOOKUP(CY$2,FIXTURES!$C$2:$NC$23,MATCH($C18,FIXTURES!$B$2:$B$23,0),0),HLOOKUP(CY$2+1,FIXTURES!$C$2:$NC$23,MATCH($C18,FIXTURES!$B$2:$B$23,0),0)))),IF(AND(HLOOKUP(CY$2,FIXTURES!$C$2:$NC$23,MATCH($C18,FIXTURES!$B$2:$B$23,0),0)="",HLOOKUP(CY$2+1,FIXTURES!$C$2:$NC$23,MATCH($C18,FIXTURES!$B$2:$B$23,0),0)=""),HLOOKUP(CY$2+2,FIXTURES!$C$2:$NC$23,MATCH($C18,FIXTURES!$B$2:$B$23,0),0),IF(HLOOKUP(CY$2+1,FIXTURES!$C$2:$NC$23,MATCH($C18,FIXTURES!$B$2:$B$23,0),0)="",HLOOKUP(CY$2,FIXTURES!$C$2:$NC$23,MATCH($C18,FIXTURES!$B$2:$B$23,0),0),HLOOKUP(CY$2+1,FIXTURES!$C$2:$NC$23,MATCH($C18,FIXTURES!$B$2:$B$23,0),0))))</f>
        <v/>
      </c>
      <c r="CZ18" s="117" t="str">
        <f>IF(CZ$1="SAT",IF(AND(HLOOKUP(CZ$2,FIXTURES!$C$2:$NC$23,MATCH($C18,FIXTURES!$B$2:$B$23,0),0)="",HLOOKUP(CZ$2+1,FIXTURES!$C$2:$NC$23,MATCH($C18,FIXTURES!$B$2:$B$23,0),0)="",HLOOKUP(CZ$2+2,FIXTURES!$C$2:$NC$23,MATCH($C18,FIXTURES!$B$2:$B$23,0),0)=""),HLOOKUP(CZ$2-1,FIXTURES!$C$2:$NC$23,MATCH($C18,FIXTURES!$B$2:$B$23,0),0),IF(AND(HLOOKUP(CZ$2,FIXTURES!$C$2:$NC$23,MATCH($C18,FIXTURES!$B$2:$B$23,0),0)="",HLOOKUP(CZ$2+1,FIXTURES!$C$2:$NC$23,MATCH($C18,FIXTURES!$B$2:$B$23,0),0)=""),HLOOKUP(CZ$2+2,FIXTURES!$C$2:$NC$23,MATCH($C18,FIXTURES!$B$2:$B$23,0),0),IF(HLOOKUP(CZ$2+1,FIXTURES!$C$2:$NC$23,MATCH($C18,FIXTURES!$B$2:$B$23,0),0)="",HLOOKUP(CZ$2,FIXTURES!$C$2:$NC$23,MATCH($C18,FIXTURES!$B$2:$B$23,0),0),HLOOKUP(CZ$2+1,FIXTURES!$C$2:$NC$23,MATCH($C18,FIXTURES!$B$2:$B$23,0),0)))),IF(AND(HLOOKUP(CZ$2,FIXTURES!$C$2:$NC$23,MATCH($C18,FIXTURES!$B$2:$B$23,0),0)="",HLOOKUP(CZ$2+1,FIXTURES!$C$2:$NC$23,MATCH($C18,FIXTURES!$B$2:$B$23,0),0)=""),HLOOKUP(CZ$2+2,FIXTURES!$C$2:$NC$23,MATCH($C18,FIXTURES!$B$2:$B$23,0),0),IF(HLOOKUP(CZ$2+1,FIXTURES!$C$2:$NC$23,MATCH($C18,FIXTURES!$B$2:$B$23,0),0)="",HLOOKUP(CZ$2,FIXTURES!$C$2:$NC$23,MATCH($C18,FIXTURES!$B$2:$B$23,0),0),HLOOKUP(CZ$2+1,FIXTURES!$C$2:$NC$23,MATCH($C18,FIXTURES!$B$2:$B$23,0),0))))</f>
        <v/>
      </c>
      <c r="DA18" s="117" t="str">
        <f>IF(DA$1="SAT",IF(AND(HLOOKUP(DA$2,FIXTURES!$C$2:$NC$23,MATCH($C18,FIXTURES!$B$2:$B$23,0),0)="",HLOOKUP(DA$2+1,FIXTURES!$C$2:$NC$23,MATCH($C18,FIXTURES!$B$2:$B$23,0),0)="",HLOOKUP(DA$2+2,FIXTURES!$C$2:$NC$23,MATCH($C18,FIXTURES!$B$2:$B$23,0),0)=""),HLOOKUP(DA$2-1,FIXTURES!$C$2:$NC$23,MATCH($C18,FIXTURES!$B$2:$B$23,0),0),IF(AND(HLOOKUP(DA$2,FIXTURES!$C$2:$NC$23,MATCH($C18,FIXTURES!$B$2:$B$23,0),0)="",HLOOKUP(DA$2+1,FIXTURES!$C$2:$NC$23,MATCH($C18,FIXTURES!$B$2:$B$23,0),0)=""),HLOOKUP(DA$2+2,FIXTURES!$C$2:$NC$23,MATCH($C18,FIXTURES!$B$2:$B$23,0),0),IF(HLOOKUP(DA$2+1,FIXTURES!$C$2:$NC$23,MATCH($C18,FIXTURES!$B$2:$B$23,0),0)="",HLOOKUP(DA$2,FIXTURES!$C$2:$NC$23,MATCH($C18,FIXTURES!$B$2:$B$23,0),0),HLOOKUP(DA$2+1,FIXTURES!$C$2:$NC$23,MATCH($C18,FIXTURES!$B$2:$B$23,0),0)))),IF(AND(HLOOKUP(DA$2,FIXTURES!$C$2:$NC$23,MATCH($C18,FIXTURES!$B$2:$B$23,0),0)="",HLOOKUP(DA$2+1,FIXTURES!$C$2:$NC$23,MATCH($C18,FIXTURES!$B$2:$B$23,0),0)=""),HLOOKUP(DA$2+2,FIXTURES!$C$2:$NC$23,MATCH($C18,FIXTURES!$B$2:$B$23,0),0),IF(HLOOKUP(DA$2+1,FIXTURES!$C$2:$NC$23,MATCH($C18,FIXTURES!$B$2:$B$23,0),0)="",HLOOKUP(DA$2,FIXTURES!$C$2:$NC$23,MATCH($C18,FIXTURES!$B$2:$B$23,0),0),HLOOKUP(DA$2+1,FIXTURES!$C$2:$NC$23,MATCH($C18,FIXTURES!$B$2:$B$23,0),0))))</f>
        <v/>
      </c>
      <c r="DB18" s="117" t="str">
        <f>IF(DB$1="SAT",IF(AND(HLOOKUP(DB$2,FIXTURES!$C$2:$NC$23,MATCH($C18,FIXTURES!$B$2:$B$23,0),0)="",HLOOKUP(DB$2+1,FIXTURES!$C$2:$NC$23,MATCH($C18,FIXTURES!$B$2:$B$23,0),0)="",HLOOKUP(DB$2+2,FIXTURES!$C$2:$NC$23,MATCH($C18,FIXTURES!$B$2:$B$23,0),0)=""),HLOOKUP(DB$2-1,FIXTURES!$C$2:$NC$23,MATCH($C18,FIXTURES!$B$2:$B$23,0),0),IF(AND(HLOOKUP(DB$2,FIXTURES!$C$2:$NC$23,MATCH($C18,FIXTURES!$B$2:$B$23,0),0)="",HLOOKUP(DB$2+1,FIXTURES!$C$2:$NC$23,MATCH($C18,FIXTURES!$B$2:$B$23,0),0)=""),HLOOKUP(DB$2+2,FIXTURES!$C$2:$NC$23,MATCH($C18,FIXTURES!$B$2:$B$23,0),0),IF(HLOOKUP(DB$2+1,FIXTURES!$C$2:$NC$23,MATCH($C18,FIXTURES!$B$2:$B$23,0),0)="",HLOOKUP(DB$2,FIXTURES!$C$2:$NC$23,MATCH($C18,FIXTURES!$B$2:$B$23,0),0),HLOOKUP(DB$2+1,FIXTURES!$C$2:$NC$23,MATCH($C18,FIXTURES!$B$2:$B$23,0),0)))),IF(AND(HLOOKUP(DB$2,FIXTURES!$C$2:$NC$23,MATCH($C18,FIXTURES!$B$2:$B$23,0),0)="",HLOOKUP(DB$2+1,FIXTURES!$C$2:$NC$23,MATCH($C18,FIXTURES!$B$2:$B$23,0),0)=""),HLOOKUP(DB$2+2,FIXTURES!$C$2:$NC$23,MATCH($C18,FIXTURES!$B$2:$B$23,0),0),IF(HLOOKUP(DB$2+1,FIXTURES!$C$2:$NC$23,MATCH($C18,FIXTURES!$B$2:$B$23,0),0)="",HLOOKUP(DB$2,FIXTURES!$C$2:$NC$23,MATCH($C18,FIXTURES!$B$2:$B$23,0),0),HLOOKUP(DB$2+1,FIXTURES!$C$2:$NC$23,MATCH($C18,FIXTURES!$B$2:$B$23,0),0))))</f>
        <v/>
      </c>
      <c r="DC18" s="117" t="str">
        <f>IF(DC$1="SAT",IF(AND(HLOOKUP(DC$2,FIXTURES!$C$2:$NC$23,MATCH($C18,FIXTURES!$B$2:$B$23,0),0)="",HLOOKUP(DC$2+1,FIXTURES!$C$2:$NC$23,MATCH($C18,FIXTURES!$B$2:$B$23,0),0)="",HLOOKUP(DC$2+2,FIXTURES!$C$2:$NC$23,MATCH($C18,FIXTURES!$B$2:$B$23,0),0)=""),HLOOKUP(DC$2-1,FIXTURES!$C$2:$NC$23,MATCH($C18,FIXTURES!$B$2:$B$23,0),0),IF(AND(HLOOKUP(DC$2,FIXTURES!$C$2:$NC$23,MATCH($C18,FIXTURES!$B$2:$B$23,0),0)="",HLOOKUP(DC$2+1,FIXTURES!$C$2:$NC$23,MATCH($C18,FIXTURES!$B$2:$B$23,0),0)=""),HLOOKUP(DC$2+2,FIXTURES!$C$2:$NC$23,MATCH($C18,FIXTURES!$B$2:$B$23,0),0),IF(HLOOKUP(DC$2+1,FIXTURES!$C$2:$NC$23,MATCH($C18,FIXTURES!$B$2:$B$23,0),0)="",HLOOKUP(DC$2,FIXTURES!$C$2:$NC$23,MATCH($C18,FIXTURES!$B$2:$B$23,0),0),HLOOKUP(DC$2+1,FIXTURES!$C$2:$NC$23,MATCH($C18,FIXTURES!$B$2:$B$23,0),0)))),IF(AND(HLOOKUP(DC$2,FIXTURES!$C$2:$NC$23,MATCH($C18,FIXTURES!$B$2:$B$23,0),0)="",HLOOKUP(DC$2+1,FIXTURES!$C$2:$NC$23,MATCH($C18,FIXTURES!$B$2:$B$23,0),0)=""),HLOOKUP(DC$2+2,FIXTURES!$C$2:$NC$23,MATCH($C18,FIXTURES!$B$2:$B$23,0),0),IF(HLOOKUP(DC$2+1,FIXTURES!$C$2:$NC$23,MATCH($C18,FIXTURES!$B$2:$B$23,0),0)="",HLOOKUP(DC$2,FIXTURES!$C$2:$NC$23,MATCH($C18,FIXTURES!$B$2:$B$23,0),0),HLOOKUP(DC$2+1,FIXTURES!$C$2:$NC$23,MATCH($C18,FIXTURES!$B$2:$B$23,0),0))))</f>
        <v/>
      </c>
      <c r="DD18" s="116"/>
      <c r="DE18" s="102" t="str">
        <f>LEFT(HLOOKUP(DE$2,FIXTURES!$C$2:$NJ$23,MATCH($C18,FIXTURES!$B$2:$B$23,0),0),3)</f>
        <v/>
      </c>
      <c r="DF18" s="102" t="str">
        <f>IF(LEN(HLOOKUP(DE$2,FIXTURES!$C$2:$NJ$23,MATCH($C18,FIXTURES!$B$2:$B$23,0),0))=6,RIGHT(HLOOKUP(DE$2,FIXTURES!$C$2:$NJ$23,MATCH($C18,FIXTURES!$B$2:$B$23,0),0),3),"")</f>
        <v/>
      </c>
      <c r="DG18" s="102" t="str">
        <f>IF(LEN(HLOOKUP(DE$2,FIXTURES!$C$2:$NJ$23,MATCH($C18,FIXTURES!$B$2:$B$23,0),0))=9,RIGHT(HLOOKUP(DE$2,FIXTURES!$C$2:$NJ$23,MATCH($C18,FIXTURES!$B$2:$B$23,0),0),3),"")</f>
        <v/>
      </c>
      <c r="DH18" s="102" t="str">
        <f>IFERROR(IF(BGW!$F45=1,"",VLOOKUP($C18,BGW!$B$33:$E$52,MATCH($DH$2,BGW!$B$32:$E$32,0),0)),"")</f>
        <v/>
      </c>
      <c r="DI18" s="102" t="str">
        <f>IFERROR(IF(BGW!$F70=1,"",VLOOKUP($C18,BGW!$B$58:$E$77,MATCH($DI$2,BGW!$B$57:$E$57,0),0)),"")</f>
        <v/>
      </c>
      <c r="DJ18" s="102" t="str">
        <f>IFERROR(IF(BGW!$F95=1,"",VLOOKUP($C18,BGW!$B$83:$E$102,MATCH($DJ$2,BGW!$B$82:$E$82,0),0)),"")</f>
        <v/>
      </c>
      <c r="DK18" s="116"/>
    </row>
    <row r="19" spans="1:115" s="118" customFormat="1" ht="21.75" customHeight="1" x14ac:dyDescent="0.3">
      <c r="A19" s="103" t="s">
        <v>73</v>
      </c>
      <c r="B19" s="115">
        <f>VLOOKUP(A19,[1]Table!$B$1:$O$21,MATCH("xGD/90",[1]Table!$B$1:$O$1,0),0)</f>
        <v>0.35</v>
      </c>
      <c r="C19" s="116" t="s">
        <v>13</v>
      </c>
      <c r="D19" s="117" t="str">
        <f>IF(D$1="SAT",IF(AND(HLOOKUP(D$2,FIXTURES!$C$2:$NC$23,MATCH($C19,FIXTURES!$B$2:$B$23,0),0)="",HLOOKUP(D$2+1,FIXTURES!$C$2:$NC$23,MATCH($C19,FIXTURES!$B$2:$B$23,0),0)="",HLOOKUP(D$2+2,FIXTURES!$C$2:$NC$23,MATCH($C19,FIXTURES!$B$2:$B$23,0),0)=""),HLOOKUP(D$2-1,FIXTURES!$C$2:$NC$23,MATCH($C19,FIXTURES!$B$2:$B$23,0),0),IF(AND(HLOOKUP(D$2,FIXTURES!$C$2:$NC$23,MATCH($C19,FIXTURES!$B$2:$B$23,0),0)="",HLOOKUP(D$2+1,FIXTURES!$C$2:$NC$23,MATCH($C19,FIXTURES!$B$2:$B$23,0),0)=""),HLOOKUP(D$2+2,FIXTURES!$C$2:$NC$23,MATCH($C19,FIXTURES!$B$2:$B$23,0),0),IF(HLOOKUP(D$2+1,FIXTURES!$C$2:$NC$23,MATCH($C19,FIXTURES!$B$2:$B$23,0),0)="",HLOOKUP(D$2,FIXTURES!$C$2:$NC$23,MATCH($C19,FIXTURES!$B$2:$B$23,0),0),HLOOKUP(D$2+1,FIXTURES!$C$2:$NC$23,MATCH($C19,FIXTURES!$B$2:$B$23,0),0)))),IF(AND(HLOOKUP(D$2,FIXTURES!$C$2:$NC$23,MATCH($C19,FIXTURES!$B$2:$B$23,0),0)="",HLOOKUP(D$2+1,FIXTURES!$C$2:$NC$23,MATCH($C19,FIXTURES!$B$2:$B$23,0),0)=""),HLOOKUP(D$2+2,FIXTURES!$C$2:$NC$23,MATCH($C19,FIXTURES!$B$2:$B$23,0),0),IF(HLOOKUP(D$2+1,FIXTURES!$C$2:$NC$23,MATCH($C19,FIXTURES!$B$2:$B$23,0),0)="",HLOOKUP(D$2,FIXTURES!$C$2:$NC$23,MATCH($C19,FIXTURES!$B$2:$B$23,0),0),HLOOKUP(D$2+1,FIXTURES!$C$2:$NC$23,MATCH($C19,FIXTURES!$B$2:$B$23,0),0))))</f>
        <v/>
      </c>
      <c r="E19" s="117" t="str">
        <f>IF(E$1="SAT",IF(AND(HLOOKUP(E$2,FIXTURES!$C$2:$NC$23,MATCH($C19,FIXTURES!$B$2:$B$23,0),0)="",HLOOKUP(E$2+1,FIXTURES!$C$2:$NC$23,MATCH($C19,FIXTURES!$B$2:$B$23,0),0)="",HLOOKUP(E$2+2,FIXTURES!$C$2:$NC$23,MATCH($C19,FIXTURES!$B$2:$B$23,0),0)=""),HLOOKUP(E$2-1,FIXTURES!$C$2:$NC$23,MATCH($C19,FIXTURES!$B$2:$B$23,0),0),IF(AND(HLOOKUP(E$2,FIXTURES!$C$2:$NC$23,MATCH($C19,FIXTURES!$B$2:$B$23,0),0)="",HLOOKUP(E$2+1,FIXTURES!$C$2:$NC$23,MATCH($C19,FIXTURES!$B$2:$B$23,0),0)=""),HLOOKUP(E$2+2,FIXTURES!$C$2:$NC$23,MATCH($C19,FIXTURES!$B$2:$B$23,0),0),IF(HLOOKUP(E$2+1,FIXTURES!$C$2:$NC$23,MATCH($C19,FIXTURES!$B$2:$B$23,0),0)="",HLOOKUP(E$2,FIXTURES!$C$2:$NC$23,MATCH($C19,FIXTURES!$B$2:$B$23,0),0),HLOOKUP(E$2+1,FIXTURES!$C$2:$NC$23,MATCH($C19,FIXTURES!$B$2:$B$23,0),0)))),IF(AND(HLOOKUP(E$2,FIXTURES!$C$2:$NC$23,MATCH($C19,FIXTURES!$B$2:$B$23,0),0)="",HLOOKUP(E$2+1,FIXTURES!$C$2:$NC$23,MATCH($C19,FIXTURES!$B$2:$B$23,0),0)=""),HLOOKUP(E$2+2,FIXTURES!$C$2:$NC$23,MATCH($C19,FIXTURES!$B$2:$B$23,0),0),IF(HLOOKUP(E$2+1,FIXTURES!$C$2:$NC$23,MATCH($C19,FIXTURES!$B$2:$B$23,0),0)="",HLOOKUP(E$2,FIXTURES!$C$2:$NC$23,MATCH($C19,FIXTURES!$B$2:$B$23,0),0),HLOOKUP(E$2+1,FIXTURES!$C$2:$NC$23,MATCH($C19,FIXTURES!$B$2:$B$23,0),0))))</f>
        <v>BHA</v>
      </c>
      <c r="F19" s="117" t="str">
        <f>IF(F$1="SAT",IF(AND(HLOOKUP(F$2,FIXTURES!$C$2:$NC$23,MATCH($C19,FIXTURES!$B$2:$B$23,0),0)="",HLOOKUP(F$2+1,FIXTURES!$C$2:$NC$23,MATCH($C19,FIXTURES!$B$2:$B$23,0),0)="",HLOOKUP(F$2+2,FIXTURES!$C$2:$NC$23,MATCH($C19,FIXTURES!$B$2:$B$23,0),0)=""),HLOOKUP(F$2-1,FIXTURES!$C$2:$NC$23,MATCH($C19,FIXTURES!$B$2:$B$23,0),0),IF(AND(HLOOKUP(F$2,FIXTURES!$C$2:$NC$23,MATCH($C19,FIXTURES!$B$2:$B$23,0),0)="",HLOOKUP(F$2+1,FIXTURES!$C$2:$NC$23,MATCH($C19,FIXTURES!$B$2:$B$23,0),0)=""),HLOOKUP(F$2+2,FIXTURES!$C$2:$NC$23,MATCH($C19,FIXTURES!$B$2:$B$23,0),0),IF(HLOOKUP(F$2+1,FIXTURES!$C$2:$NC$23,MATCH($C19,FIXTURES!$B$2:$B$23,0),0)="",HLOOKUP(F$2,FIXTURES!$C$2:$NC$23,MATCH($C19,FIXTURES!$B$2:$B$23,0),0),HLOOKUP(F$2+1,FIXTURES!$C$2:$NC$23,MATCH($C19,FIXTURES!$B$2:$B$23,0),0)))),IF(AND(HLOOKUP(F$2,FIXTURES!$C$2:$NC$23,MATCH($C19,FIXTURES!$B$2:$B$23,0),0)="",HLOOKUP(F$2+1,FIXTURES!$C$2:$NC$23,MATCH($C19,FIXTURES!$B$2:$B$23,0),0)=""),HLOOKUP(F$2+2,FIXTURES!$C$2:$NC$23,MATCH($C19,FIXTURES!$B$2:$B$23,0),0),IF(HLOOKUP(F$2+1,FIXTURES!$C$2:$NC$23,MATCH($C19,FIXTURES!$B$2:$B$23,0),0)="",HLOOKUP(F$2,FIXTURES!$C$2:$NC$23,MATCH($C19,FIXTURES!$B$2:$B$23,0),0),HLOOKUP(F$2+1,FIXTURES!$C$2:$NC$23,MATCH($C19,FIXTURES!$B$2:$B$23,0),0))))</f>
        <v/>
      </c>
      <c r="G19" s="117" t="str">
        <f>IF(G$1="SAT",IF(AND(HLOOKUP(G$2,FIXTURES!$C$2:$NC$23,MATCH($C19,FIXTURES!$B$2:$B$23,0),0)="",HLOOKUP(G$2+1,FIXTURES!$C$2:$NC$23,MATCH($C19,FIXTURES!$B$2:$B$23,0),0)="",HLOOKUP(G$2+2,FIXTURES!$C$2:$NC$23,MATCH($C19,FIXTURES!$B$2:$B$23,0),0)=""),HLOOKUP(G$2-1,FIXTURES!$C$2:$NC$23,MATCH($C19,FIXTURES!$B$2:$B$23,0),0),IF(AND(HLOOKUP(G$2,FIXTURES!$C$2:$NC$23,MATCH($C19,FIXTURES!$B$2:$B$23,0),0)="",HLOOKUP(G$2+1,FIXTURES!$C$2:$NC$23,MATCH($C19,FIXTURES!$B$2:$B$23,0),0)=""),HLOOKUP(G$2+2,FIXTURES!$C$2:$NC$23,MATCH($C19,FIXTURES!$B$2:$B$23,0),0),IF(HLOOKUP(G$2+1,FIXTURES!$C$2:$NC$23,MATCH($C19,FIXTURES!$B$2:$B$23,0),0)="",HLOOKUP(G$2,FIXTURES!$C$2:$NC$23,MATCH($C19,FIXTURES!$B$2:$B$23,0),0),HLOOKUP(G$2+1,FIXTURES!$C$2:$NC$23,MATCH($C19,FIXTURES!$B$2:$B$23,0),0)))),IF(AND(HLOOKUP(G$2,FIXTURES!$C$2:$NC$23,MATCH($C19,FIXTURES!$B$2:$B$23,0),0)="",HLOOKUP(G$2+1,FIXTURES!$C$2:$NC$23,MATCH($C19,FIXTURES!$B$2:$B$23,0),0)=""),HLOOKUP(G$2+2,FIXTURES!$C$2:$NC$23,MATCH($C19,FIXTURES!$B$2:$B$23,0),0),IF(HLOOKUP(G$2+1,FIXTURES!$C$2:$NC$23,MATCH($C19,FIXTURES!$B$2:$B$23,0),0)="",HLOOKUP(G$2,FIXTURES!$C$2:$NC$23,MATCH($C19,FIXTURES!$B$2:$B$23,0),0),HLOOKUP(G$2+1,FIXTURES!$C$2:$NC$23,MATCH($C19,FIXTURES!$B$2:$B$23,0),0))))</f>
        <v>bre</v>
      </c>
      <c r="H19" s="117" t="str">
        <f>IF(H$1="SAT",IF(AND(HLOOKUP(H$2,FIXTURES!$C$2:$NC$23,MATCH($C19,FIXTURES!$B$2:$B$23,0),0)="",HLOOKUP(H$2+1,FIXTURES!$C$2:$NC$23,MATCH($C19,FIXTURES!$B$2:$B$23,0),0)="",HLOOKUP(H$2+2,FIXTURES!$C$2:$NC$23,MATCH($C19,FIXTURES!$B$2:$B$23,0),0)=""),HLOOKUP(H$2-1,FIXTURES!$C$2:$NC$23,MATCH($C19,FIXTURES!$B$2:$B$23,0),0),IF(AND(HLOOKUP(H$2,FIXTURES!$C$2:$NC$23,MATCH($C19,FIXTURES!$B$2:$B$23,0),0)="",HLOOKUP(H$2+1,FIXTURES!$C$2:$NC$23,MATCH($C19,FIXTURES!$B$2:$B$23,0),0)=""),HLOOKUP(H$2+2,FIXTURES!$C$2:$NC$23,MATCH($C19,FIXTURES!$B$2:$B$23,0),0),IF(HLOOKUP(H$2+1,FIXTURES!$C$2:$NC$23,MATCH($C19,FIXTURES!$B$2:$B$23,0),0)="",HLOOKUP(H$2,FIXTURES!$C$2:$NC$23,MATCH($C19,FIXTURES!$B$2:$B$23,0),0),HLOOKUP(H$2+1,FIXTURES!$C$2:$NC$23,MATCH($C19,FIXTURES!$B$2:$B$23,0),0)))),IF(AND(HLOOKUP(H$2,FIXTURES!$C$2:$NC$23,MATCH($C19,FIXTURES!$B$2:$B$23,0),0)="",HLOOKUP(H$2+1,FIXTURES!$C$2:$NC$23,MATCH($C19,FIXTURES!$B$2:$B$23,0),0)=""),HLOOKUP(H$2+2,FIXTURES!$C$2:$NC$23,MATCH($C19,FIXTURES!$B$2:$B$23,0),0),IF(HLOOKUP(H$2+1,FIXTURES!$C$2:$NC$23,MATCH($C19,FIXTURES!$B$2:$B$23,0),0)="",HLOOKUP(H$2,FIXTURES!$C$2:$NC$23,MATCH($C19,FIXTURES!$B$2:$B$23,0),0),HLOOKUP(H$2+1,FIXTURES!$C$2:$NC$23,MATCH($C19,FIXTURES!$B$2:$B$23,0),0))))</f>
        <v/>
      </c>
      <c r="I19" s="117" t="str">
        <f>IF(I$1="SAT",IF(AND(HLOOKUP(I$2,FIXTURES!$C$2:$NC$23,MATCH($C19,FIXTURES!$B$2:$B$23,0),0)="",HLOOKUP(I$2+1,FIXTURES!$C$2:$NC$23,MATCH($C19,FIXTURES!$B$2:$B$23,0),0)="",HLOOKUP(I$2+2,FIXTURES!$C$2:$NC$23,MATCH($C19,FIXTURES!$B$2:$B$23,0),0)=""),HLOOKUP(I$2-1,FIXTURES!$C$2:$NC$23,MATCH($C19,FIXTURES!$B$2:$B$23,0),0),IF(AND(HLOOKUP(I$2,FIXTURES!$C$2:$NC$23,MATCH($C19,FIXTURES!$B$2:$B$23,0),0)="",HLOOKUP(I$2+1,FIXTURES!$C$2:$NC$23,MATCH($C19,FIXTURES!$B$2:$B$23,0),0)=""),HLOOKUP(I$2+2,FIXTURES!$C$2:$NC$23,MATCH($C19,FIXTURES!$B$2:$B$23,0),0),IF(HLOOKUP(I$2+1,FIXTURES!$C$2:$NC$23,MATCH($C19,FIXTURES!$B$2:$B$23,0),0)="",HLOOKUP(I$2,FIXTURES!$C$2:$NC$23,MATCH($C19,FIXTURES!$B$2:$B$23,0),0),HLOOKUP(I$2+1,FIXTURES!$C$2:$NC$23,MATCH($C19,FIXTURES!$B$2:$B$23,0),0)))),IF(AND(HLOOKUP(I$2,FIXTURES!$C$2:$NC$23,MATCH($C19,FIXTURES!$B$2:$B$23,0),0)="",HLOOKUP(I$2+1,FIXTURES!$C$2:$NC$23,MATCH($C19,FIXTURES!$B$2:$B$23,0),0)=""),HLOOKUP(I$2+2,FIXTURES!$C$2:$NC$23,MATCH($C19,FIXTURES!$B$2:$B$23,0),0),IF(HLOOKUP(I$2+1,FIXTURES!$C$2:$NC$23,MATCH($C19,FIXTURES!$B$2:$B$23,0),0)="",HLOOKUP(I$2,FIXTURES!$C$2:$NC$23,MATCH($C19,FIXTURES!$B$2:$B$23,0),0),HLOOKUP(I$2+1,FIXTURES!$C$2:$NC$23,MATCH($C19,FIXTURES!$B$2:$B$23,0),0))))</f>
        <v>LIV</v>
      </c>
      <c r="J19" s="117" t="str">
        <f>IF(J$1="SAT",IF(AND(HLOOKUP(J$2,FIXTURES!$C$2:$NC$23,MATCH($C19,FIXTURES!$B$2:$B$23,0),0)="",HLOOKUP(J$2+1,FIXTURES!$C$2:$NC$23,MATCH($C19,FIXTURES!$B$2:$B$23,0),0)="",HLOOKUP(J$2+2,FIXTURES!$C$2:$NC$23,MATCH($C19,FIXTURES!$B$2:$B$23,0),0)=""),HLOOKUP(J$2-1,FIXTURES!$C$2:$NC$23,MATCH($C19,FIXTURES!$B$2:$B$23,0),0),IF(AND(HLOOKUP(J$2,FIXTURES!$C$2:$NC$23,MATCH($C19,FIXTURES!$B$2:$B$23,0),0)="",HLOOKUP(J$2+1,FIXTURES!$C$2:$NC$23,MATCH($C19,FIXTURES!$B$2:$B$23,0),0)=""),HLOOKUP(J$2+2,FIXTURES!$C$2:$NC$23,MATCH($C19,FIXTURES!$B$2:$B$23,0),0),IF(HLOOKUP(J$2+1,FIXTURES!$C$2:$NC$23,MATCH($C19,FIXTURES!$B$2:$B$23,0),0)="",HLOOKUP(J$2,FIXTURES!$C$2:$NC$23,MATCH($C19,FIXTURES!$B$2:$B$23,0),0),HLOOKUP(J$2+1,FIXTURES!$C$2:$NC$23,MATCH($C19,FIXTURES!$B$2:$B$23,0),0)))),IF(AND(HLOOKUP(J$2,FIXTURES!$C$2:$NC$23,MATCH($C19,FIXTURES!$B$2:$B$23,0),0)="",HLOOKUP(J$2+1,FIXTURES!$C$2:$NC$23,MATCH($C19,FIXTURES!$B$2:$B$23,0),0)=""),HLOOKUP(J$2+2,FIXTURES!$C$2:$NC$23,MATCH($C19,FIXTURES!$B$2:$B$23,0),0),IF(HLOOKUP(J$2+1,FIXTURES!$C$2:$NC$23,MATCH($C19,FIXTURES!$B$2:$B$23,0),0)="",HLOOKUP(J$2,FIXTURES!$C$2:$NC$23,MATCH($C19,FIXTURES!$B$2:$B$23,0),0),HLOOKUP(J$2+1,FIXTURES!$C$2:$NC$23,MATCH($C19,FIXTURES!$B$2:$B$23,0),0))))</f>
        <v/>
      </c>
      <c r="K19" s="117" t="str">
        <f>IF(K$1="SAT",IF(AND(HLOOKUP(K$2,FIXTURES!$C$2:$NC$23,MATCH($C19,FIXTURES!$B$2:$B$23,0),0)="",HLOOKUP(K$2+1,FIXTURES!$C$2:$NC$23,MATCH($C19,FIXTURES!$B$2:$B$23,0),0)="",HLOOKUP(K$2+2,FIXTURES!$C$2:$NC$23,MATCH($C19,FIXTURES!$B$2:$B$23,0),0)=""),HLOOKUP(K$2-1,FIXTURES!$C$2:$NC$23,MATCH($C19,FIXTURES!$B$2:$B$23,0),0),IF(AND(HLOOKUP(K$2,FIXTURES!$C$2:$NC$23,MATCH($C19,FIXTURES!$B$2:$B$23,0),0)="",HLOOKUP(K$2+1,FIXTURES!$C$2:$NC$23,MATCH($C19,FIXTURES!$B$2:$B$23,0),0)=""),HLOOKUP(K$2+2,FIXTURES!$C$2:$NC$23,MATCH($C19,FIXTURES!$B$2:$B$23,0),0),IF(HLOOKUP(K$2+1,FIXTURES!$C$2:$NC$23,MATCH($C19,FIXTURES!$B$2:$B$23,0),0)="",HLOOKUP(K$2,FIXTURES!$C$2:$NC$23,MATCH($C19,FIXTURES!$B$2:$B$23,0),0),HLOOKUP(K$2+1,FIXTURES!$C$2:$NC$23,MATCH($C19,FIXTURES!$B$2:$B$23,0),0)))),IF(AND(HLOOKUP(K$2,FIXTURES!$C$2:$NC$23,MATCH($C19,FIXTURES!$B$2:$B$23,0),0)="",HLOOKUP(K$2+1,FIXTURES!$C$2:$NC$23,MATCH($C19,FIXTURES!$B$2:$B$23,0),0)=""),HLOOKUP(K$2+2,FIXTURES!$C$2:$NC$23,MATCH($C19,FIXTURES!$B$2:$B$23,0),0),IF(HLOOKUP(K$2+1,FIXTURES!$C$2:$NC$23,MATCH($C19,FIXTURES!$B$2:$B$23,0),0)="",HLOOKUP(K$2,FIXTURES!$C$2:$NC$23,MATCH($C19,FIXTURES!$B$2:$B$23,0),0),HLOOKUP(K$2+1,FIXTURES!$C$2:$NC$23,MATCH($C19,FIXTURES!$B$2:$B$23,0),0))))</f>
        <v>sou</v>
      </c>
      <c r="L19" s="117" t="str">
        <f>IF(L$1="SAT",IF(AND(HLOOKUP(L$2,FIXTURES!$C$2:$NC$23,MATCH($C19,FIXTURES!$B$2:$B$23,0),0)="",HLOOKUP(L$2+1,FIXTURES!$C$2:$NC$23,MATCH($C19,FIXTURES!$B$2:$B$23,0),0)="",HLOOKUP(L$2+2,FIXTURES!$C$2:$NC$23,MATCH($C19,FIXTURES!$B$2:$B$23,0),0)=""),HLOOKUP(L$2-1,FIXTURES!$C$2:$NC$23,MATCH($C19,FIXTURES!$B$2:$B$23,0),0),IF(AND(HLOOKUP(L$2,FIXTURES!$C$2:$NC$23,MATCH($C19,FIXTURES!$B$2:$B$23,0),0)="",HLOOKUP(L$2+1,FIXTURES!$C$2:$NC$23,MATCH($C19,FIXTURES!$B$2:$B$23,0),0)=""),HLOOKUP(L$2+2,FIXTURES!$C$2:$NC$23,MATCH($C19,FIXTURES!$B$2:$B$23,0),0),IF(HLOOKUP(L$2+1,FIXTURES!$C$2:$NC$23,MATCH($C19,FIXTURES!$B$2:$B$23,0),0)="",HLOOKUP(L$2,FIXTURES!$C$2:$NC$23,MATCH($C19,FIXTURES!$B$2:$B$23,0),0),HLOOKUP(L$2+1,FIXTURES!$C$2:$NC$23,MATCH($C19,FIXTURES!$B$2:$B$23,0),0)))),IF(AND(HLOOKUP(L$2,FIXTURES!$C$2:$NC$23,MATCH($C19,FIXTURES!$B$2:$B$23,0),0)="",HLOOKUP(L$2+1,FIXTURES!$C$2:$NC$23,MATCH($C19,FIXTURES!$B$2:$B$23,0),0)=""),HLOOKUP(L$2+2,FIXTURES!$C$2:$NC$23,MATCH($C19,FIXTURES!$B$2:$B$23,0),0),IF(HLOOKUP(L$2+1,FIXTURES!$C$2:$NC$23,MATCH($C19,FIXTURES!$B$2:$B$23,0),0)="",HLOOKUP(L$2,FIXTURES!$C$2:$NC$23,MATCH($C19,FIXTURES!$B$2:$B$23,0),0),HLOOKUP(L$2+1,FIXTURES!$C$2:$NC$23,MATCH($C19,FIXTURES!$B$2:$B$23,0),0))))</f>
        <v>lei</v>
      </c>
      <c r="M19" s="117" t="str">
        <f>IF(M$1="SAT",IF(AND(HLOOKUP(M$2,FIXTURES!$C$2:$NC$23,MATCH($C19,FIXTURES!$B$2:$B$23,0),0)="",HLOOKUP(M$2+1,FIXTURES!$C$2:$NC$23,MATCH($C19,FIXTURES!$B$2:$B$23,0),0)="",HLOOKUP(M$2+2,FIXTURES!$C$2:$NC$23,MATCH($C19,FIXTURES!$B$2:$B$23,0),0)=""),HLOOKUP(M$2-1,FIXTURES!$C$2:$NC$23,MATCH($C19,FIXTURES!$B$2:$B$23,0),0),IF(AND(HLOOKUP(M$2,FIXTURES!$C$2:$NC$23,MATCH($C19,FIXTURES!$B$2:$B$23,0),0)="",HLOOKUP(M$2+1,FIXTURES!$C$2:$NC$23,MATCH($C19,FIXTURES!$B$2:$B$23,0),0)=""),HLOOKUP(M$2+2,FIXTURES!$C$2:$NC$23,MATCH($C19,FIXTURES!$B$2:$B$23,0),0),IF(HLOOKUP(M$2+1,FIXTURES!$C$2:$NC$23,MATCH($C19,FIXTURES!$B$2:$B$23,0),0)="",HLOOKUP(M$2,FIXTURES!$C$2:$NC$23,MATCH($C19,FIXTURES!$B$2:$B$23,0),0),HLOOKUP(M$2+1,FIXTURES!$C$2:$NC$23,MATCH($C19,FIXTURES!$B$2:$B$23,0),0)))),IF(AND(HLOOKUP(M$2,FIXTURES!$C$2:$NC$23,MATCH($C19,FIXTURES!$B$2:$B$23,0),0)="",HLOOKUP(M$2+1,FIXTURES!$C$2:$NC$23,MATCH($C19,FIXTURES!$B$2:$B$23,0),0)=""),HLOOKUP(M$2+2,FIXTURES!$C$2:$NC$23,MATCH($C19,FIXTURES!$B$2:$B$23,0),0),IF(HLOOKUP(M$2+1,FIXTURES!$C$2:$NC$23,MATCH($C19,FIXTURES!$B$2:$B$23,0),0)="",HLOOKUP(M$2,FIXTURES!$C$2:$NC$23,MATCH($C19,FIXTURES!$B$2:$B$23,0),0),HLOOKUP(M$2+1,FIXTURES!$C$2:$NC$23,MATCH($C19,FIXTURES!$B$2:$B$23,0),0))))</f>
        <v>ARS</v>
      </c>
      <c r="N19" s="117" t="str">
        <f>IF(N$1="SAT",IF(AND(HLOOKUP(N$2,FIXTURES!$C$2:$NC$23,MATCH($C19,FIXTURES!$B$2:$B$23,0),0)="",HLOOKUP(N$2+1,FIXTURES!$C$2:$NC$23,MATCH($C19,FIXTURES!$B$2:$B$23,0),0)="",HLOOKUP(N$2+2,FIXTURES!$C$2:$NC$23,MATCH($C19,FIXTURES!$B$2:$B$23,0),0)=""),HLOOKUP(N$2-1,FIXTURES!$C$2:$NC$23,MATCH($C19,FIXTURES!$B$2:$B$23,0),0),IF(AND(HLOOKUP(N$2,FIXTURES!$C$2:$NC$23,MATCH($C19,FIXTURES!$B$2:$B$23,0),0)="",HLOOKUP(N$2+1,FIXTURES!$C$2:$NC$23,MATCH($C19,FIXTURES!$B$2:$B$23,0),0)=""),HLOOKUP(N$2+2,FIXTURES!$C$2:$NC$23,MATCH($C19,FIXTURES!$B$2:$B$23,0),0),IF(HLOOKUP(N$2+1,FIXTURES!$C$2:$NC$23,MATCH($C19,FIXTURES!$B$2:$B$23,0),0)="",HLOOKUP(N$2,FIXTURES!$C$2:$NC$23,MATCH($C19,FIXTURES!$B$2:$B$23,0),0),HLOOKUP(N$2+1,FIXTURES!$C$2:$NC$23,MATCH($C19,FIXTURES!$B$2:$B$23,0),0)))),IF(AND(HLOOKUP(N$2,FIXTURES!$C$2:$NC$23,MATCH($C19,FIXTURES!$B$2:$B$23,0),0)="",HLOOKUP(N$2+1,FIXTURES!$C$2:$NC$23,MATCH($C19,FIXTURES!$B$2:$B$23,0),0)=""),HLOOKUP(N$2+2,FIXTURES!$C$2:$NC$23,MATCH($C19,FIXTURES!$B$2:$B$23,0),0),IF(HLOOKUP(N$2+1,FIXTURES!$C$2:$NC$23,MATCH($C19,FIXTURES!$B$2:$B$23,0),0)="",HLOOKUP(N$2,FIXTURES!$C$2:$NC$23,MATCH($C19,FIXTURES!$B$2:$B$23,0),0),HLOOKUP(N$2+1,FIXTURES!$C$2:$NC$23,MATCH($C19,FIXTURES!$B$2:$B$23,0),0))))</f>
        <v>Real Sociedad</v>
      </c>
      <c r="O19" s="117" t="str">
        <f>IF(O$1="SAT",IF(AND(HLOOKUP(O$2,FIXTURES!$C$2:$NC$23,MATCH($C19,FIXTURES!$B$2:$B$23,0),0)="",HLOOKUP(O$2+1,FIXTURES!$C$2:$NC$23,MATCH($C19,FIXTURES!$B$2:$B$23,0),0)="",HLOOKUP(O$2+2,FIXTURES!$C$2:$NC$23,MATCH($C19,FIXTURES!$B$2:$B$23,0),0)=""),HLOOKUP(O$2-1,FIXTURES!$C$2:$NC$23,MATCH($C19,FIXTURES!$B$2:$B$23,0),0),IF(AND(HLOOKUP(O$2,FIXTURES!$C$2:$NC$23,MATCH($C19,FIXTURES!$B$2:$B$23,0),0)="",HLOOKUP(O$2+1,FIXTURES!$C$2:$NC$23,MATCH($C19,FIXTURES!$B$2:$B$23,0),0)=""),HLOOKUP(O$2+2,FIXTURES!$C$2:$NC$23,MATCH($C19,FIXTURES!$B$2:$B$23,0),0),IF(HLOOKUP(O$2+1,FIXTURES!$C$2:$NC$23,MATCH($C19,FIXTURES!$B$2:$B$23,0),0)="",HLOOKUP(O$2,FIXTURES!$C$2:$NC$23,MATCH($C19,FIXTURES!$B$2:$B$23,0),0),HLOOKUP(O$2+1,FIXTURES!$C$2:$NC$23,MATCH($C19,FIXTURES!$B$2:$B$23,0),0)))),IF(AND(HLOOKUP(O$2,FIXTURES!$C$2:$NC$23,MATCH($C19,FIXTURES!$B$2:$B$23,0),0)="",HLOOKUP(O$2+1,FIXTURES!$C$2:$NC$23,MATCH($C19,FIXTURES!$B$2:$B$23,0),0)=""),HLOOKUP(O$2+2,FIXTURES!$C$2:$NC$23,MATCH($C19,FIXTURES!$B$2:$B$23,0),0),IF(HLOOKUP(O$2+1,FIXTURES!$C$2:$NC$23,MATCH($C19,FIXTURES!$B$2:$B$23,0),0)="",HLOOKUP(O$2,FIXTURES!$C$2:$NC$23,MATCH($C19,FIXTURES!$B$2:$B$23,0),0),HLOOKUP(O$2+1,FIXTURES!$C$2:$NC$23,MATCH($C19,FIXTURES!$B$2:$B$23,0),0))))</f>
        <v/>
      </c>
      <c r="P19" s="117" t="str">
        <f>IF(P$1="SAT",IF(AND(HLOOKUP(P$2,FIXTURES!$C$2:$NC$23,MATCH($C19,FIXTURES!$B$2:$B$23,0),0)="",HLOOKUP(P$2+1,FIXTURES!$C$2:$NC$23,MATCH($C19,FIXTURES!$B$2:$B$23,0),0)="",HLOOKUP(P$2+2,FIXTURES!$C$2:$NC$23,MATCH($C19,FIXTURES!$B$2:$B$23,0),0)=""),HLOOKUP(P$2-1,FIXTURES!$C$2:$NC$23,MATCH($C19,FIXTURES!$B$2:$B$23,0),0),IF(AND(HLOOKUP(P$2,FIXTURES!$C$2:$NC$23,MATCH($C19,FIXTURES!$B$2:$B$23,0),0)="",HLOOKUP(P$2+1,FIXTURES!$C$2:$NC$23,MATCH($C19,FIXTURES!$B$2:$B$23,0),0)=""),HLOOKUP(P$2+2,FIXTURES!$C$2:$NC$23,MATCH($C19,FIXTURES!$B$2:$B$23,0),0),IF(HLOOKUP(P$2+1,FIXTURES!$C$2:$NC$23,MATCH($C19,FIXTURES!$B$2:$B$23,0),0)="",HLOOKUP(P$2,FIXTURES!$C$2:$NC$23,MATCH($C19,FIXTURES!$B$2:$B$23,0),0),HLOOKUP(P$2+1,FIXTURES!$C$2:$NC$23,MATCH($C19,FIXTURES!$B$2:$B$23,0),0)))),IF(AND(HLOOKUP(P$2,FIXTURES!$C$2:$NC$23,MATCH($C19,FIXTURES!$B$2:$B$23,0),0)="",HLOOKUP(P$2+1,FIXTURES!$C$2:$NC$23,MATCH($C19,FIXTURES!$B$2:$B$23,0),0)=""),HLOOKUP(P$2+2,FIXTURES!$C$2:$NC$23,MATCH($C19,FIXTURES!$B$2:$B$23,0),0),IF(HLOOKUP(P$2+1,FIXTURES!$C$2:$NC$23,MATCH($C19,FIXTURES!$B$2:$B$23,0),0)="",HLOOKUP(P$2,FIXTURES!$C$2:$NC$23,MATCH($C19,FIXTURES!$B$2:$B$23,0),0),HLOOKUP(P$2+1,FIXTURES!$C$2:$NC$23,MATCH($C19,FIXTURES!$B$2:$B$23,0),0))))</f>
        <v>Sheriff Tiraspol</v>
      </c>
      <c r="Q19" s="117" t="str">
        <f>IF(Q$1="SAT",IF(AND(HLOOKUP(Q$2,FIXTURES!$C$2:$NC$23,MATCH($C19,FIXTURES!$B$2:$B$23,0),0)="",HLOOKUP(Q$2+1,FIXTURES!$C$2:$NC$23,MATCH($C19,FIXTURES!$B$2:$B$23,0),0)="",HLOOKUP(Q$2+2,FIXTURES!$C$2:$NC$23,MATCH($C19,FIXTURES!$B$2:$B$23,0),0)=""),HLOOKUP(Q$2-1,FIXTURES!$C$2:$NC$23,MATCH($C19,FIXTURES!$B$2:$B$23,0),0),IF(AND(HLOOKUP(Q$2,FIXTURES!$C$2:$NC$23,MATCH($C19,FIXTURES!$B$2:$B$23,0),0)="",HLOOKUP(Q$2+1,FIXTURES!$C$2:$NC$23,MATCH($C19,FIXTURES!$B$2:$B$23,0),0)=""),HLOOKUP(Q$2+2,FIXTURES!$C$2:$NC$23,MATCH($C19,FIXTURES!$B$2:$B$23,0),0),IF(HLOOKUP(Q$2+1,FIXTURES!$C$2:$NC$23,MATCH($C19,FIXTURES!$B$2:$B$23,0),0)="",HLOOKUP(Q$2,FIXTURES!$C$2:$NC$23,MATCH($C19,FIXTURES!$B$2:$B$23,0),0),HLOOKUP(Q$2+1,FIXTURES!$C$2:$NC$23,MATCH($C19,FIXTURES!$B$2:$B$23,0),0)))),IF(AND(HLOOKUP(Q$2,FIXTURES!$C$2:$NC$23,MATCH($C19,FIXTURES!$B$2:$B$23,0),0)="",HLOOKUP(Q$2+1,FIXTURES!$C$2:$NC$23,MATCH($C19,FIXTURES!$B$2:$B$23,0),0)=""),HLOOKUP(Q$2+2,FIXTURES!$C$2:$NC$23,MATCH($C19,FIXTURES!$B$2:$B$23,0),0),IF(HLOOKUP(Q$2+1,FIXTURES!$C$2:$NC$23,MATCH($C19,FIXTURES!$B$2:$B$23,0),0)="",HLOOKUP(Q$2,FIXTURES!$C$2:$NC$23,MATCH($C19,FIXTURES!$B$2:$B$23,0),0),HLOOKUP(Q$2+1,FIXTURES!$C$2:$NC$23,MATCH($C19,FIXTURES!$B$2:$B$23,0),0))))</f>
        <v/>
      </c>
      <c r="R19" s="117" t="str">
        <f>IF(R$1="SAT",IF(AND(HLOOKUP(R$2,FIXTURES!$C$2:$NC$23,MATCH($C19,FIXTURES!$B$2:$B$23,0),0)="",HLOOKUP(R$2+1,FIXTURES!$C$2:$NC$23,MATCH($C19,FIXTURES!$B$2:$B$23,0),0)="",HLOOKUP(R$2+2,FIXTURES!$C$2:$NC$23,MATCH($C19,FIXTURES!$B$2:$B$23,0),0)=""),HLOOKUP(R$2-1,FIXTURES!$C$2:$NC$23,MATCH($C19,FIXTURES!$B$2:$B$23,0),0),IF(AND(HLOOKUP(R$2,FIXTURES!$C$2:$NC$23,MATCH($C19,FIXTURES!$B$2:$B$23,0),0)="",HLOOKUP(R$2+1,FIXTURES!$C$2:$NC$23,MATCH($C19,FIXTURES!$B$2:$B$23,0),0)=""),HLOOKUP(R$2+2,FIXTURES!$C$2:$NC$23,MATCH($C19,FIXTURES!$B$2:$B$23,0),0),IF(HLOOKUP(R$2+1,FIXTURES!$C$2:$NC$23,MATCH($C19,FIXTURES!$B$2:$B$23,0),0)="",HLOOKUP(R$2,FIXTURES!$C$2:$NC$23,MATCH($C19,FIXTURES!$B$2:$B$23,0),0),HLOOKUP(R$2+1,FIXTURES!$C$2:$NC$23,MATCH($C19,FIXTURES!$B$2:$B$23,0),0)))),IF(AND(HLOOKUP(R$2,FIXTURES!$C$2:$NC$23,MATCH($C19,FIXTURES!$B$2:$B$23,0),0)="",HLOOKUP(R$2+1,FIXTURES!$C$2:$NC$23,MATCH($C19,FIXTURES!$B$2:$B$23,0),0)=""),HLOOKUP(R$2+2,FIXTURES!$C$2:$NC$23,MATCH($C19,FIXTURES!$B$2:$B$23,0),0),IF(HLOOKUP(R$2+1,FIXTURES!$C$2:$NC$23,MATCH($C19,FIXTURES!$B$2:$B$23,0),0)="",HLOOKUP(R$2,FIXTURES!$C$2:$NC$23,MATCH($C19,FIXTURES!$B$2:$B$23,0),0),HLOOKUP(R$2+1,FIXTURES!$C$2:$NC$23,MATCH($C19,FIXTURES!$B$2:$B$23,0),0))))</f>
        <v/>
      </c>
      <c r="S19" s="117" t="str">
        <f>IF(S$1="SAT",IF(AND(HLOOKUP(S$2,FIXTURES!$C$2:$NC$23,MATCH($C19,FIXTURES!$B$2:$B$23,0),0)="",HLOOKUP(S$2+1,FIXTURES!$C$2:$NC$23,MATCH($C19,FIXTURES!$B$2:$B$23,0),0)="",HLOOKUP(S$2+2,FIXTURES!$C$2:$NC$23,MATCH($C19,FIXTURES!$B$2:$B$23,0),0)=""),HLOOKUP(S$2-1,FIXTURES!$C$2:$NC$23,MATCH($C19,FIXTURES!$B$2:$B$23,0),0),IF(AND(HLOOKUP(S$2,FIXTURES!$C$2:$NC$23,MATCH($C19,FIXTURES!$B$2:$B$23,0),0)="",HLOOKUP(S$2+1,FIXTURES!$C$2:$NC$23,MATCH($C19,FIXTURES!$B$2:$B$23,0),0)=""),HLOOKUP(S$2+2,FIXTURES!$C$2:$NC$23,MATCH($C19,FIXTURES!$B$2:$B$23,0),0),IF(HLOOKUP(S$2+1,FIXTURES!$C$2:$NC$23,MATCH($C19,FIXTURES!$B$2:$B$23,0),0)="",HLOOKUP(S$2,FIXTURES!$C$2:$NC$23,MATCH($C19,FIXTURES!$B$2:$B$23,0),0),HLOOKUP(S$2+1,FIXTURES!$C$2:$NC$23,MATCH($C19,FIXTURES!$B$2:$B$23,0),0)))),IF(AND(HLOOKUP(S$2,FIXTURES!$C$2:$NC$23,MATCH($C19,FIXTURES!$B$2:$B$23,0),0)="",HLOOKUP(S$2+1,FIXTURES!$C$2:$NC$23,MATCH($C19,FIXTURES!$B$2:$B$23,0),0)=""),HLOOKUP(S$2+2,FIXTURES!$C$2:$NC$23,MATCH($C19,FIXTURES!$B$2:$B$23,0),0),IF(HLOOKUP(S$2+1,FIXTURES!$C$2:$NC$23,MATCH($C19,FIXTURES!$B$2:$B$23,0),0)="",HLOOKUP(S$2,FIXTURES!$C$2:$NC$23,MATCH($C19,FIXTURES!$B$2:$B$23,0),0),HLOOKUP(S$2+1,FIXTURES!$C$2:$NC$23,MATCH($C19,FIXTURES!$B$2:$B$23,0),0))))</f>
        <v/>
      </c>
      <c r="T19" s="117" t="str">
        <f>IF(T$1="SAT",IF(AND(HLOOKUP(T$2,FIXTURES!$C$2:$NC$23,MATCH($C19,FIXTURES!$B$2:$B$23,0),0)="",HLOOKUP(T$2+1,FIXTURES!$C$2:$NC$23,MATCH($C19,FIXTURES!$B$2:$B$23,0),0)="",HLOOKUP(T$2+2,FIXTURES!$C$2:$NC$23,MATCH($C19,FIXTURES!$B$2:$B$23,0),0)=""),HLOOKUP(T$2-1,FIXTURES!$C$2:$NC$23,MATCH($C19,FIXTURES!$B$2:$B$23,0),0),IF(AND(HLOOKUP(T$2,FIXTURES!$C$2:$NC$23,MATCH($C19,FIXTURES!$B$2:$B$23,0),0)="",HLOOKUP(T$2+1,FIXTURES!$C$2:$NC$23,MATCH($C19,FIXTURES!$B$2:$B$23,0),0)=""),HLOOKUP(T$2+2,FIXTURES!$C$2:$NC$23,MATCH($C19,FIXTURES!$B$2:$B$23,0),0),IF(HLOOKUP(T$2+1,FIXTURES!$C$2:$NC$23,MATCH($C19,FIXTURES!$B$2:$B$23,0),0)="",HLOOKUP(T$2,FIXTURES!$C$2:$NC$23,MATCH($C19,FIXTURES!$B$2:$B$23,0),0),HLOOKUP(T$2+1,FIXTURES!$C$2:$NC$23,MATCH($C19,FIXTURES!$B$2:$B$23,0),0)))),IF(AND(HLOOKUP(T$2,FIXTURES!$C$2:$NC$23,MATCH($C19,FIXTURES!$B$2:$B$23,0),0)="",HLOOKUP(T$2+1,FIXTURES!$C$2:$NC$23,MATCH($C19,FIXTURES!$B$2:$B$23,0),0)=""),HLOOKUP(T$2+2,FIXTURES!$C$2:$NC$23,MATCH($C19,FIXTURES!$B$2:$B$23,0),0),IF(HLOOKUP(T$2+1,FIXTURES!$C$2:$NC$23,MATCH($C19,FIXTURES!$B$2:$B$23,0),0)="",HLOOKUP(T$2,FIXTURES!$C$2:$NC$23,MATCH($C19,FIXTURES!$B$2:$B$23,0),0),HLOOKUP(T$2+1,FIXTURES!$C$2:$NC$23,MATCH($C19,FIXTURES!$B$2:$B$23,0),0))))</f>
        <v/>
      </c>
      <c r="U19" s="117" t="str">
        <f>IF(U$1="SAT",IF(AND(HLOOKUP(U$2,FIXTURES!$C$2:$NC$23,MATCH($C19,FIXTURES!$B$2:$B$23,0),0)="",HLOOKUP(U$2+1,FIXTURES!$C$2:$NC$23,MATCH($C19,FIXTURES!$B$2:$B$23,0),0)="",HLOOKUP(U$2+2,FIXTURES!$C$2:$NC$23,MATCH($C19,FIXTURES!$B$2:$B$23,0),0)=""),HLOOKUP(U$2-1,FIXTURES!$C$2:$NC$23,MATCH($C19,FIXTURES!$B$2:$B$23,0),0),IF(AND(HLOOKUP(U$2,FIXTURES!$C$2:$NC$23,MATCH($C19,FIXTURES!$B$2:$B$23,0),0)="",HLOOKUP(U$2+1,FIXTURES!$C$2:$NC$23,MATCH($C19,FIXTURES!$B$2:$B$23,0),0)=""),HLOOKUP(U$2+2,FIXTURES!$C$2:$NC$23,MATCH($C19,FIXTURES!$B$2:$B$23,0),0),IF(HLOOKUP(U$2+1,FIXTURES!$C$2:$NC$23,MATCH($C19,FIXTURES!$B$2:$B$23,0),0)="",HLOOKUP(U$2,FIXTURES!$C$2:$NC$23,MATCH($C19,FIXTURES!$B$2:$B$23,0),0),HLOOKUP(U$2+1,FIXTURES!$C$2:$NC$23,MATCH($C19,FIXTURES!$B$2:$B$23,0),0)))),IF(AND(HLOOKUP(U$2,FIXTURES!$C$2:$NC$23,MATCH($C19,FIXTURES!$B$2:$B$23,0),0)="",HLOOKUP(U$2+1,FIXTURES!$C$2:$NC$23,MATCH($C19,FIXTURES!$B$2:$B$23,0),0)=""),HLOOKUP(U$2+2,FIXTURES!$C$2:$NC$23,MATCH($C19,FIXTURES!$B$2:$B$23,0),0),IF(HLOOKUP(U$2+1,FIXTURES!$C$2:$NC$23,MATCH($C19,FIXTURES!$B$2:$B$23,0),0)="",HLOOKUP(U$2,FIXTURES!$C$2:$NC$23,MATCH($C19,FIXTURES!$B$2:$B$23,0),0),HLOOKUP(U$2+1,FIXTURES!$C$2:$NC$23,MATCH($C19,FIXTURES!$B$2:$B$23,0),0))))</f>
        <v>mci</v>
      </c>
      <c r="V19" s="117" t="str">
        <f>IF(V$1="SAT",IF(AND(HLOOKUP(V$2,FIXTURES!$C$2:$NC$23,MATCH($C19,FIXTURES!$B$2:$B$23,0),0)="",HLOOKUP(V$2+1,FIXTURES!$C$2:$NC$23,MATCH($C19,FIXTURES!$B$2:$B$23,0),0)="",HLOOKUP(V$2+2,FIXTURES!$C$2:$NC$23,MATCH($C19,FIXTURES!$B$2:$B$23,0),0)=""),HLOOKUP(V$2-1,FIXTURES!$C$2:$NC$23,MATCH($C19,FIXTURES!$B$2:$B$23,0),0),IF(AND(HLOOKUP(V$2,FIXTURES!$C$2:$NC$23,MATCH($C19,FIXTURES!$B$2:$B$23,0),0)="",HLOOKUP(V$2+1,FIXTURES!$C$2:$NC$23,MATCH($C19,FIXTURES!$B$2:$B$23,0),0)=""),HLOOKUP(V$2+2,FIXTURES!$C$2:$NC$23,MATCH($C19,FIXTURES!$B$2:$B$23,0),0),IF(HLOOKUP(V$2+1,FIXTURES!$C$2:$NC$23,MATCH($C19,FIXTURES!$B$2:$B$23,0),0)="",HLOOKUP(V$2,FIXTURES!$C$2:$NC$23,MATCH($C19,FIXTURES!$B$2:$B$23,0),0),HLOOKUP(V$2+1,FIXTURES!$C$2:$NC$23,MATCH($C19,FIXTURES!$B$2:$B$23,0),0)))),IF(AND(HLOOKUP(V$2,FIXTURES!$C$2:$NC$23,MATCH($C19,FIXTURES!$B$2:$B$23,0),0)="",HLOOKUP(V$2+1,FIXTURES!$C$2:$NC$23,MATCH($C19,FIXTURES!$B$2:$B$23,0),0)=""),HLOOKUP(V$2+2,FIXTURES!$C$2:$NC$23,MATCH($C19,FIXTURES!$B$2:$B$23,0),0),IF(HLOOKUP(V$2+1,FIXTURES!$C$2:$NC$23,MATCH($C19,FIXTURES!$B$2:$B$23,0),0)="",HLOOKUP(V$2,FIXTURES!$C$2:$NC$23,MATCH($C19,FIXTURES!$B$2:$B$23,0),0),HLOOKUP(V$2+1,FIXTURES!$C$2:$NC$23,MATCH($C19,FIXTURES!$B$2:$B$23,0),0))))</f>
        <v>AC Omonia</v>
      </c>
      <c r="W19" s="117" t="str">
        <f>IF(W$1="SAT",IF(AND(HLOOKUP(W$2,FIXTURES!$C$2:$NC$23,MATCH($C19,FIXTURES!$B$2:$B$23,0),0)="",HLOOKUP(W$2+1,FIXTURES!$C$2:$NC$23,MATCH($C19,FIXTURES!$B$2:$B$23,0),0)="",HLOOKUP(W$2+2,FIXTURES!$C$2:$NC$23,MATCH($C19,FIXTURES!$B$2:$B$23,0),0)=""),HLOOKUP(W$2-1,FIXTURES!$C$2:$NC$23,MATCH($C19,FIXTURES!$B$2:$B$23,0),0),IF(AND(HLOOKUP(W$2,FIXTURES!$C$2:$NC$23,MATCH($C19,FIXTURES!$B$2:$B$23,0),0)="",HLOOKUP(W$2+1,FIXTURES!$C$2:$NC$23,MATCH($C19,FIXTURES!$B$2:$B$23,0),0)=""),HLOOKUP(W$2+2,FIXTURES!$C$2:$NC$23,MATCH($C19,FIXTURES!$B$2:$B$23,0),0),IF(HLOOKUP(W$2+1,FIXTURES!$C$2:$NC$23,MATCH($C19,FIXTURES!$B$2:$B$23,0),0)="",HLOOKUP(W$2,FIXTURES!$C$2:$NC$23,MATCH($C19,FIXTURES!$B$2:$B$23,0),0),HLOOKUP(W$2+1,FIXTURES!$C$2:$NC$23,MATCH($C19,FIXTURES!$B$2:$B$23,0),0)))),IF(AND(HLOOKUP(W$2,FIXTURES!$C$2:$NC$23,MATCH($C19,FIXTURES!$B$2:$B$23,0),0)="",HLOOKUP(W$2+1,FIXTURES!$C$2:$NC$23,MATCH($C19,FIXTURES!$B$2:$B$23,0),0)=""),HLOOKUP(W$2+2,FIXTURES!$C$2:$NC$23,MATCH($C19,FIXTURES!$B$2:$B$23,0),0),IF(HLOOKUP(W$2+1,FIXTURES!$C$2:$NC$23,MATCH($C19,FIXTURES!$B$2:$B$23,0),0)="",HLOOKUP(W$2,FIXTURES!$C$2:$NC$23,MATCH($C19,FIXTURES!$B$2:$B$23,0),0),HLOOKUP(W$2+1,FIXTURES!$C$2:$NC$23,MATCH($C19,FIXTURES!$B$2:$B$23,0),0))))</f>
        <v>eve</v>
      </c>
      <c r="X19" s="117" t="str">
        <f>IF(X$1="SAT",IF(AND(HLOOKUP(X$2,FIXTURES!$C$2:$NC$23,MATCH($C19,FIXTURES!$B$2:$B$23,0),0)="",HLOOKUP(X$2+1,FIXTURES!$C$2:$NC$23,MATCH($C19,FIXTURES!$B$2:$B$23,0),0)="",HLOOKUP(X$2+2,FIXTURES!$C$2:$NC$23,MATCH($C19,FIXTURES!$B$2:$B$23,0),0)=""),HLOOKUP(X$2-1,FIXTURES!$C$2:$NC$23,MATCH($C19,FIXTURES!$B$2:$B$23,0),0),IF(AND(HLOOKUP(X$2,FIXTURES!$C$2:$NC$23,MATCH($C19,FIXTURES!$B$2:$B$23,0),0)="",HLOOKUP(X$2+1,FIXTURES!$C$2:$NC$23,MATCH($C19,FIXTURES!$B$2:$B$23,0),0)=""),HLOOKUP(X$2+2,FIXTURES!$C$2:$NC$23,MATCH($C19,FIXTURES!$B$2:$B$23,0),0),IF(HLOOKUP(X$2+1,FIXTURES!$C$2:$NC$23,MATCH($C19,FIXTURES!$B$2:$B$23,0),0)="",HLOOKUP(X$2,FIXTURES!$C$2:$NC$23,MATCH($C19,FIXTURES!$B$2:$B$23,0),0),HLOOKUP(X$2+1,FIXTURES!$C$2:$NC$23,MATCH($C19,FIXTURES!$B$2:$B$23,0),0)))),IF(AND(HLOOKUP(X$2,FIXTURES!$C$2:$NC$23,MATCH($C19,FIXTURES!$B$2:$B$23,0),0)="",HLOOKUP(X$2+1,FIXTURES!$C$2:$NC$23,MATCH($C19,FIXTURES!$B$2:$B$23,0),0)=""),HLOOKUP(X$2+2,FIXTURES!$C$2:$NC$23,MATCH($C19,FIXTURES!$B$2:$B$23,0),0),IF(HLOOKUP(X$2+1,FIXTURES!$C$2:$NC$23,MATCH($C19,FIXTURES!$B$2:$B$23,0),0)="",HLOOKUP(X$2,FIXTURES!$C$2:$NC$23,MATCH($C19,FIXTURES!$B$2:$B$23,0),0),HLOOKUP(X$2+1,FIXTURES!$C$2:$NC$23,MATCH($C19,FIXTURES!$B$2:$B$23,0),0))))</f>
        <v>AC Omonia</v>
      </c>
      <c r="Y19" s="117" t="str">
        <f>IF(Y$1="SAT",IF(AND(HLOOKUP(Y$2,FIXTURES!$C$2:$NC$23,MATCH($C19,FIXTURES!$B$2:$B$23,0),0)="",HLOOKUP(Y$2+1,FIXTURES!$C$2:$NC$23,MATCH($C19,FIXTURES!$B$2:$B$23,0),0)="",HLOOKUP(Y$2+2,FIXTURES!$C$2:$NC$23,MATCH($C19,FIXTURES!$B$2:$B$23,0),0)=""),HLOOKUP(Y$2-1,FIXTURES!$C$2:$NC$23,MATCH($C19,FIXTURES!$B$2:$B$23,0),0),IF(AND(HLOOKUP(Y$2,FIXTURES!$C$2:$NC$23,MATCH($C19,FIXTURES!$B$2:$B$23,0),0)="",HLOOKUP(Y$2+1,FIXTURES!$C$2:$NC$23,MATCH($C19,FIXTURES!$B$2:$B$23,0),0)=""),HLOOKUP(Y$2+2,FIXTURES!$C$2:$NC$23,MATCH($C19,FIXTURES!$B$2:$B$23,0),0),IF(HLOOKUP(Y$2+1,FIXTURES!$C$2:$NC$23,MATCH($C19,FIXTURES!$B$2:$B$23,0),0)="",HLOOKUP(Y$2,FIXTURES!$C$2:$NC$23,MATCH($C19,FIXTURES!$B$2:$B$23,0),0),HLOOKUP(Y$2+1,FIXTURES!$C$2:$NC$23,MATCH($C19,FIXTURES!$B$2:$B$23,0),0)))),IF(AND(HLOOKUP(Y$2,FIXTURES!$C$2:$NC$23,MATCH($C19,FIXTURES!$B$2:$B$23,0),0)="",HLOOKUP(Y$2+1,FIXTURES!$C$2:$NC$23,MATCH($C19,FIXTURES!$B$2:$B$23,0),0)=""),HLOOKUP(Y$2+2,FIXTURES!$C$2:$NC$23,MATCH($C19,FIXTURES!$B$2:$B$23,0),0),IF(HLOOKUP(Y$2+1,FIXTURES!$C$2:$NC$23,MATCH($C19,FIXTURES!$B$2:$B$23,0),0)="",HLOOKUP(Y$2,FIXTURES!$C$2:$NC$23,MATCH($C19,FIXTURES!$B$2:$B$23,0),0),HLOOKUP(Y$2+1,FIXTURES!$C$2:$NC$23,MATCH($C19,FIXTURES!$B$2:$B$23,0),0))))</f>
        <v>NEW</v>
      </c>
      <c r="Z19" s="117" t="str">
        <f>IF(Z$1="SAT",IF(AND(HLOOKUP(Z$2,FIXTURES!$C$2:$NC$23,MATCH($C19,FIXTURES!$B$2:$B$23,0),0)="",HLOOKUP(Z$2+1,FIXTURES!$C$2:$NC$23,MATCH($C19,FIXTURES!$B$2:$B$23,0),0)="",HLOOKUP(Z$2+2,FIXTURES!$C$2:$NC$23,MATCH($C19,FIXTURES!$B$2:$B$23,0),0)=""),HLOOKUP(Z$2-1,FIXTURES!$C$2:$NC$23,MATCH($C19,FIXTURES!$B$2:$B$23,0),0),IF(AND(HLOOKUP(Z$2,FIXTURES!$C$2:$NC$23,MATCH($C19,FIXTURES!$B$2:$B$23,0),0)="",HLOOKUP(Z$2+1,FIXTURES!$C$2:$NC$23,MATCH($C19,FIXTURES!$B$2:$B$23,0),0)=""),HLOOKUP(Z$2+2,FIXTURES!$C$2:$NC$23,MATCH($C19,FIXTURES!$B$2:$B$23,0),0),IF(HLOOKUP(Z$2+1,FIXTURES!$C$2:$NC$23,MATCH($C19,FIXTURES!$B$2:$B$23,0),0)="",HLOOKUP(Z$2,FIXTURES!$C$2:$NC$23,MATCH($C19,FIXTURES!$B$2:$B$23,0),0),HLOOKUP(Z$2+1,FIXTURES!$C$2:$NC$23,MATCH($C19,FIXTURES!$B$2:$B$23,0),0)))),IF(AND(HLOOKUP(Z$2,FIXTURES!$C$2:$NC$23,MATCH($C19,FIXTURES!$B$2:$B$23,0),0)="",HLOOKUP(Z$2+1,FIXTURES!$C$2:$NC$23,MATCH($C19,FIXTURES!$B$2:$B$23,0),0)=""),HLOOKUP(Z$2+2,FIXTURES!$C$2:$NC$23,MATCH($C19,FIXTURES!$B$2:$B$23,0),0),IF(HLOOKUP(Z$2+1,FIXTURES!$C$2:$NC$23,MATCH($C19,FIXTURES!$B$2:$B$23,0),0)="",HLOOKUP(Z$2,FIXTURES!$C$2:$NC$23,MATCH($C19,FIXTURES!$B$2:$B$23,0),0),HLOOKUP(Z$2+1,FIXTURES!$C$2:$NC$23,MATCH($C19,FIXTURES!$B$2:$B$23,0),0))))</f>
        <v>TOT</v>
      </c>
      <c r="AA19" s="117" t="str">
        <f>IF(AA$1="SAT",IF(AND(HLOOKUP(AA$2,FIXTURES!$C$2:$NC$23,MATCH($C19,FIXTURES!$B$2:$B$23,0),0)="",HLOOKUP(AA$2+1,FIXTURES!$C$2:$NC$23,MATCH($C19,FIXTURES!$B$2:$B$23,0),0)="",HLOOKUP(AA$2+2,FIXTURES!$C$2:$NC$23,MATCH($C19,FIXTURES!$B$2:$B$23,0),0)=""),HLOOKUP(AA$2-1,FIXTURES!$C$2:$NC$23,MATCH($C19,FIXTURES!$B$2:$B$23,0),0),IF(AND(HLOOKUP(AA$2,FIXTURES!$C$2:$NC$23,MATCH($C19,FIXTURES!$B$2:$B$23,0),0)="",HLOOKUP(AA$2+1,FIXTURES!$C$2:$NC$23,MATCH($C19,FIXTURES!$B$2:$B$23,0),0)=""),HLOOKUP(AA$2+2,FIXTURES!$C$2:$NC$23,MATCH($C19,FIXTURES!$B$2:$B$23,0),0),IF(HLOOKUP(AA$2+1,FIXTURES!$C$2:$NC$23,MATCH($C19,FIXTURES!$B$2:$B$23,0),0)="",HLOOKUP(AA$2,FIXTURES!$C$2:$NC$23,MATCH($C19,FIXTURES!$B$2:$B$23,0),0),HLOOKUP(AA$2+1,FIXTURES!$C$2:$NC$23,MATCH($C19,FIXTURES!$B$2:$B$23,0),0)))),IF(AND(HLOOKUP(AA$2,FIXTURES!$C$2:$NC$23,MATCH($C19,FIXTURES!$B$2:$B$23,0),0)="",HLOOKUP(AA$2+1,FIXTURES!$C$2:$NC$23,MATCH($C19,FIXTURES!$B$2:$B$23,0),0)=""),HLOOKUP(AA$2+2,FIXTURES!$C$2:$NC$23,MATCH($C19,FIXTURES!$B$2:$B$23,0),0),IF(HLOOKUP(AA$2+1,FIXTURES!$C$2:$NC$23,MATCH($C19,FIXTURES!$B$2:$B$23,0),0)="",HLOOKUP(AA$2,FIXTURES!$C$2:$NC$23,MATCH($C19,FIXTURES!$B$2:$B$23,0),0),HLOOKUP(AA$2+1,FIXTURES!$C$2:$NC$23,MATCH($C19,FIXTURES!$B$2:$B$23,0),0))))</f>
        <v>che</v>
      </c>
      <c r="AB19" s="117" t="str">
        <f>IF(AB$1="SAT",IF(AND(HLOOKUP(AB$2,FIXTURES!$C$2:$NC$23,MATCH($C19,FIXTURES!$B$2:$B$23,0),0)="",HLOOKUP(AB$2+1,FIXTURES!$C$2:$NC$23,MATCH($C19,FIXTURES!$B$2:$B$23,0),0)="",HLOOKUP(AB$2+2,FIXTURES!$C$2:$NC$23,MATCH($C19,FIXTURES!$B$2:$B$23,0),0)=""),HLOOKUP(AB$2-1,FIXTURES!$C$2:$NC$23,MATCH($C19,FIXTURES!$B$2:$B$23,0),0),IF(AND(HLOOKUP(AB$2,FIXTURES!$C$2:$NC$23,MATCH($C19,FIXTURES!$B$2:$B$23,0),0)="",HLOOKUP(AB$2+1,FIXTURES!$C$2:$NC$23,MATCH($C19,FIXTURES!$B$2:$B$23,0),0)=""),HLOOKUP(AB$2+2,FIXTURES!$C$2:$NC$23,MATCH($C19,FIXTURES!$B$2:$B$23,0),0),IF(HLOOKUP(AB$2+1,FIXTURES!$C$2:$NC$23,MATCH($C19,FIXTURES!$B$2:$B$23,0),0)="",HLOOKUP(AB$2,FIXTURES!$C$2:$NC$23,MATCH($C19,FIXTURES!$B$2:$B$23,0),0),HLOOKUP(AB$2+1,FIXTURES!$C$2:$NC$23,MATCH($C19,FIXTURES!$B$2:$B$23,0),0)))),IF(AND(HLOOKUP(AB$2,FIXTURES!$C$2:$NC$23,MATCH($C19,FIXTURES!$B$2:$B$23,0),0)="",HLOOKUP(AB$2+1,FIXTURES!$C$2:$NC$23,MATCH($C19,FIXTURES!$B$2:$B$23,0),0)=""),HLOOKUP(AB$2+2,FIXTURES!$C$2:$NC$23,MATCH($C19,FIXTURES!$B$2:$B$23,0),0),IF(HLOOKUP(AB$2+1,FIXTURES!$C$2:$NC$23,MATCH($C19,FIXTURES!$B$2:$B$23,0),0)="",HLOOKUP(AB$2,FIXTURES!$C$2:$NC$23,MATCH($C19,FIXTURES!$B$2:$B$23,0),0),HLOOKUP(AB$2+1,FIXTURES!$C$2:$NC$23,MATCH($C19,FIXTURES!$B$2:$B$23,0),0))))</f>
        <v>Sheriff Tiraspol</v>
      </c>
      <c r="AC19" s="117" t="str">
        <f>IF(AC$1="SAT",IF(AND(HLOOKUP(AC$2,FIXTURES!$C$2:$NC$23,MATCH($C19,FIXTURES!$B$2:$B$23,0),0)="",HLOOKUP(AC$2+1,FIXTURES!$C$2:$NC$23,MATCH($C19,FIXTURES!$B$2:$B$23,0),0)="",HLOOKUP(AC$2+2,FIXTURES!$C$2:$NC$23,MATCH($C19,FIXTURES!$B$2:$B$23,0),0)=""),HLOOKUP(AC$2-1,FIXTURES!$C$2:$NC$23,MATCH($C19,FIXTURES!$B$2:$B$23,0),0),IF(AND(HLOOKUP(AC$2,FIXTURES!$C$2:$NC$23,MATCH($C19,FIXTURES!$B$2:$B$23,0),0)="",HLOOKUP(AC$2+1,FIXTURES!$C$2:$NC$23,MATCH($C19,FIXTURES!$B$2:$B$23,0),0)=""),HLOOKUP(AC$2+2,FIXTURES!$C$2:$NC$23,MATCH($C19,FIXTURES!$B$2:$B$23,0),0),IF(HLOOKUP(AC$2+1,FIXTURES!$C$2:$NC$23,MATCH($C19,FIXTURES!$B$2:$B$23,0),0)="",HLOOKUP(AC$2,FIXTURES!$C$2:$NC$23,MATCH($C19,FIXTURES!$B$2:$B$23,0),0),HLOOKUP(AC$2+1,FIXTURES!$C$2:$NC$23,MATCH($C19,FIXTURES!$B$2:$B$23,0),0)))),IF(AND(HLOOKUP(AC$2,FIXTURES!$C$2:$NC$23,MATCH($C19,FIXTURES!$B$2:$B$23,0),0)="",HLOOKUP(AC$2+1,FIXTURES!$C$2:$NC$23,MATCH($C19,FIXTURES!$B$2:$B$23,0),0)=""),HLOOKUP(AC$2+2,FIXTURES!$C$2:$NC$23,MATCH($C19,FIXTURES!$B$2:$B$23,0),0),IF(HLOOKUP(AC$2+1,FIXTURES!$C$2:$NC$23,MATCH($C19,FIXTURES!$B$2:$B$23,0),0)="",HLOOKUP(AC$2,FIXTURES!$C$2:$NC$23,MATCH($C19,FIXTURES!$B$2:$B$23,0),0),HLOOKUP(AC$2+1,FIXTURES!$C$2:$NC$23,MATCH($C19,FIXTURES!$B$2:$B$23,0),0))))</f>
        <v>WHU</v>
      </c>
      <c r="AD19" s="117" t="str">
        <f>IF(AD$1="SAT",IF(AND(HLOOKUP(AD$2,FIXTURES!$C$2:$NC$23,MATCH($C19,FIXTURES!$B$2:$B$23,0),0)="",HLOOKUP(AD$2+1,FIXTURES!$C$2:$NC$23,MATCH($C19,FIXTURES!$B$2:$B$23,0),0)="",HLOOKUP(AD$2+2,FIXTURES!$C$2:$NC$23,MATCH($C19,FIXTURES!$B$2:$B$23,0),0)=""),HLOOKUP(AD$2-1,FIXTURES!$C$2:$NC$23,MATCH($C19,FIXTURES!$B$2:$B$23,0),0),IF(AND(HLOOKUP(AD$2,FIXTURES!$C$2:$NC$23,MATCH($C19,FIXTURES!$B$2:$B$23,0),0)="",HLOOKUP(AD$2+1,FIXTURES!$C$2:$NC$23,MATCH($C19,FIXTURES!$B$2:$B$23,0),0)=""),HLOOKUP(AD$2+2,FIXTURES!$C$2:$NC$23,MATCH($C19,FIXTURES!$B$2:$B$23,0),0),IF(HLOOKUP(AD$2+1,FIXTURES!$C$2:$NC$23,MATCH($C19,FIXTURES!$B$2:$B$23,0),0)="",HLOOKUP(AD$2,FIXTURES!$C$2:$NC$23,MATCH($C19,FIXTURES!$B$2:$B$23,0),0),HLOOKUP(AD$2+1,FIXTURES!$C$2:$NC$23,MATCH($C19,FIXTURES!$B$2:$B$23,0),0)))),IF(AND(HLOOKUP(AD$2,FIXTURES!$C$2:$NC$23,MATCH($C19,FIXTURES!$B$2:$B$23,0),0)="",HLOOKUP(AD$2+1,FIXTURES!$C$2:$NC$23,MATCH($C19,FIXTURES!$B$2:$B$23,0),0)=""),HLOOKUP(AD$2+2,FIXTURES!$C$2:$NC$23,MATCH($C19,FIXTURES!$B$2:$B$23,0),0),IF(HLOOKUP(AD$2+1,FIXTURES!$C$2:$NC$23,MATCH($C19,FIXTURES!$B$2:$B$23,0),0)="",HLOOKUP(AD$2,FIXTURES!$C$2:$NC$23,MATCH($C19,FIXTURES!$B$2:$B$23,0),0),HLOOKUP(AD$2+1,FIXTURES!$C$2:$NC$23,MATCH($C19,FIXTURES!$B$2:$B$23,0),0))))</f>
        <v>Real Sociedad</v>
      </c>
      <c r="AE19" s="117" t="str">
        <f>IF(AE$1="SAT",IF(AND(HLOOKUP(AE$2,FIXTURES!$C$2:$NC$23,MATCH($C19,FIXTURES!$B$2:$B$23,0),0)="",HLOOKUP(AE$2+1,FIXTURES!$C$2:$NC$23,MATCH($C19,FIXTURES!$B$2:$B$23,0),0)="",HLOOKUP(AE$2+2,FIXTURES!$C$2:$NC$23,MATCH($C19,FIXTURES!$B$2:$B$23,0),0)=""),HLOOKUP(AE$2-1,FIXTURES!$C$2:$NC$23,MATCH($C19,FIXTURES!$B$2:$B$23,0),0),IF(AND(HLOOKUP(AE$2,FIXTURES!$C$2:$NC$23,MATCH($C19,FIXTURES!$B$2:$B$23,0),0)="",HLOOKUP(AE$2+1,FIXTURES!$C$2:$NC$23,MATCH($C19,FIXTURES!$B$2:$B$23,0),0)=""),HLOOKUP(AE$2+2,FIXTURES!$C$2:$NC$23,MATCH($C19,FIXTURES!$B$2:$B$23,0),0),IF(HLOOKUP(AE$2+1,FIXTURES!$C$2:$NC$23,MATCH($C19,FIXTURES!$B$2:$B$23,0),0)="",HLOOKUP(AE$2,FIXTURES!$C$2:$NC$23,MATCH($C19,FIXTURES!$B$2:$B$23,0),0),HLOOKUP(AE$2+1,FIXTURES!$C$2:$NC$23,MATCH($C19,FIXTURES!$B$2:$B$23,0),0)))),IF(AND(HLOOKUP(AE$2,FIXTURES!$C$2:$NC$23,MATCH($C19,FIXTURES!$B$2:$B$23,0),0)="",HLOOKUP(AE$2+1,FIXTURES!$C$2:$NC$23,MATCH($C19,FIXTURES!$B$2:$B$23,0),0)=""),HLOOKUP(AE$2+2,FIXTURES!$C$2:$NC$23,MATCH($C19,FIXTURES!$B$2:$B$23,0),0),IF(HLOOKUP(AE$2+1,FIXTURES!$C$2:$NC$23,MATCH($C19,FIXTURES!$B$2:$B$23,0),0)="",HLOOKUP(AE$2,FIXTURES!$C$2:$NC$23,MATCH($C19,FIXTURES!$B$2:$B$23,0),0),HLOOKUP(AE$2+1,FIXTURES!$C$2:$NC$23,MATCH($C19,FIXTURES!$B$2:$B$23,0),0))))</f>
        <v>avl</v>
      </c>
      <c r="AF19" s="117" t="str">
        <f>IF(AF$1="SAT",IF(AND(HLOOKUP(AF$2,FIXTURES!$C$2:$NC$23,MATCH($C19,FIXTURES!$B$2:$B$23,0),0)="",HLOOKUP(AF$2+1,FIXTURES!$C$2:$NC$23,MATCH($C19,FIXTURES!$B$2:$B$23,0),0)="",HLOOKUP(AF$2+2,FIXTURES!$C$2:$NC$23,MATCH($C19,FIXTURES!$B$2:$B$23,0),0)=""),HLOOKUP(AF$2-1,FIXTURES!$C$2:$NC$23,MATCH($C19,FIXTURES!$B$2:$B$23,0),0),IF(AND(HLOOKUP(AF$2,FIXTURES!$C$2:$NC$23,MATCH($C19,FIXTURES!$B$2:$B$23,0),0)="",HLOOKUP(AF$2+1,FIXTURES!$C$2:$NC$23,MATCH($C19,FIXTURES!$B$2:$B$23,0),0)=""),HLOOKUP(AF$2+2,FIXTURES!$C$2:$NC$23,MATCH($C19,FIXTURES!$B$2:$B$23,0),0),IF(HLOOKUP(AF$2+1,FIXTURES!$C$2:$NC$23,MATCH($C19,FIXTURES!$B$2:$B$23,0),0)="",HLOOKUP(AF$2,FIXTURES!$C$2:$NC$23,MATCH($C19,FIXTURES!$B$2:$B$23,0),0),HLOOKUP(AF$2+1,FIXTURES!$C$2:$NC$23,MATCH($C19,FIXTURES!$B$2:$B$23,0),0)))),IF(AND(HLOOKUP(AF$2,FIXTURES!$C$2:$NC$23,MATCH($C19,FIXTURES!$B$2:$B$23,0),0)="",HLOOKUP(AF$2+1,FIXTURES!$C$2:$NC$23,MATCH($C19,FIXTURES!$B$2:$B$23,0),0)=""),HLOOKUP(AF$2+2,FIXTURES!$C$2:$NC$23,MATCH($C19,FIXTURES!$B$2:$B$23,0),0),IF(HLOOKUP(AF$2+1,FIXTURES!$C$2:$NC$23,MATCH($C19,FIXTURES!$B$2:$B$23,0),0)="",HLOOKUP(AF$2,FIXTURES!$C$2:$NC$23,MATCH($C19,FIXTURES!$B$2:$B$23,0),0),HLOOKUP(AF$2+1,FIXTURES!$C$2:$NC$23,MATCH($C19,FIXTURES!$B$2:$B$23,0),0))))</f>
        <v>Aston Villa</v>
      </c>
      <c r="AG19" s="117" t="str">
        <f>IF(AG$1="SAT",IF(AND(HLOOKUP(AG$2,FIXTURES!$C$2:$NC$23,MATCH($C19,FIXTURES!$B$2:$B$23,0),0)="",HLOOKUP(AG$2+1,FIXTURES!$C$2:$NC$23,MATCH($C19,FIXTURES!$B$2:$B$23,0),0)="",HLOOKUP(AG$2+2,FIXTURES!$C$2:$NC$23,MATCH($C19,FIXTURES!$B$2:$B$23,0),0)=""),HLOOKUP(AG$2-1,FIXTURES!$C$2:$NC$23,MATCH($C19,FIXTURES!$B$2:$B$23,0),0),IF(AND(HLOOKUP(AG$2,FIXTURES!$C$2:$NC$23,MATCH($C19,FIXTURES!$B$2:$B$23,0),0)="",HLOOKUP(AG$2+1,FIXTURES!$C$2:$NC$23,MATCH($C19,FIXTURES!$B$2:$B$23,0),0)=""),HLOOKUP(AG$2+2,FIXTURES!$C$2:$NC$23,MATCH($C19,FIXTURES!$B$2:$B$23,0),0),IF(HLOOKUP(AG$2+1,FIXTURES!$C$2:$NC$23,MATCH($C19,FIXTURES!$B$2:$B$23,0),0)="",HLOOKUP(AG$2,FIXTURES!$C$2:$NC$23,MATCH($C19,FIXTURES!$B$2:$B$23,0),0),HLOOKUP(AG$2+1,FIXTURES!$C$2:$NC$23,MATCH($C19,FIXTURES!$B$2:$B$23,0),0)))),IF(AND(HLOOKUP(AG$2,FIXTURES!$C$2:$NC$23,MATCH($C19,FIXTURES!$B$2:$B$23,0),0)="",HLOOKUP(AG$2+1,FIXTURES!$C$2:$NC$23,MATCH($C19,FIXTURES!$B$2:$B$23,0),0)=""),HLOOKUP(AG$2+2,FIXTURES!$C$2:$NC$23,MATCH($C19,FIXTURES!$B$2:$B$23,0),0),IF(HLOOKUP(AG$2+1,FIXTURES!$C$2:$NC$23,MATCH($C19,FIXTURES!$B$2:$B$23,0),0)="",HLOOKUP(AG$2,FIXTURES!$C$2:$NC$23,MATCH($C19,FIXTURES!$B$2:$B$23,0),0),HLOOKUP(AG$2+1,FIXTURES!$C$2:$NC$23,MATCH($C19,FIXTURES!$B$2:$B$23,0),0))))</f>
        <v>ful</v>
      </c>
      <c r="AH19" s="117" t="str">
        <f>IF(AH$1="SAT",IF(AND(HLOOKUP(AH$2,FIXTURES!$C$2:$NC$23,MATCH($C19,FIXTURES!$B$2:$B$23,0),0)="",HLOOKUP(AH$2+1,FIXTURES!$C$2:$NC$23,MATCH($C19,FIXTURES!$B$2:$B$23,0),0)="",HLOOKUP(AH$2+2,FIXTURES!$C$2:$NC$23,MATCH($C19,FIXTURES!$B$2:$B$23,0),0)=""),HLOOKUP(AH$2-1,FIXTURES!$C$2:$NC$23,MATCH($C19,FIXTURES!$B$2:$B$23,0),0),IF(AND(HLOOKUP(AH$2,FIXTURES!$C$2:$NC$23,MATCH($C19,FIXTURES!$B$2:$B$23,0),0)="",HLOOKUP(AH$2+1,FIXTURES!$C$2:$NC$23,MATCH($C19,FIXTURES!$B$2:$B$23,0),0)=""),HLOOKUP(AH$2+2,FIXTURES!$C$2:$NC$23,MATCH($C19,FIXTURES!$B$2:$B$23,0),0),IF(HLOOKUP(AH$2+1,FIXTURES!$C$2:$NC$23,MATCH($C19,FIXTURES!$B$2:$B$23,0),0)="",HLOOKUP(AH$2,FIXTURES!$C$2:$NC$23,MATCH($C19,FIXTURES!$B$2:$B$23,0),0),HLOOKUP(AH$2+1,FIXTURES!$C$2:$NC$23,MATCH($C19,FIXTURES!$B$2:$B$23,0),0)))),IF(AND(HLOOKUP(AH$2,FIXTURES!$C$2:$NC$23,MATCH($C19,FIXTURES!$B$2:$B$23,0),0)="",HLOOKUP(AH$2+1,FIXTURES!$C$2:$NC$23,MATCH($C19,FIXTURES!$B$2:$B$23,0),0)=""),HLOOKUP(AH$2+2,FIXTURES!$C$2:$NC$23,MATCH($C19,FIXTURES!$B$2:$B$23,0),0),IF(HLOOKUP(AH$2+1,FIXTURES!$C$2:$NC$23,MATCH($C19,FIXTURES!$B$2:$B$23,0),0)="",HLOOKUP(AH$2,FIXTURES!$C$2:$NC$23,MATCH($C19,FIXTURES!$B$2:$B$23,0),0),HLOOKUP(AH$2+1,FIXTURES!$C$2:$NC$23,MATCH($C19,FIXTURES!$B$2:$B$23,0),0))))</f>
        <v/>
      </c>
      <c r="AI19" s="117" t="str">
        <f>IF(AI$1="SAT",IF(AND(HLOOKUP(AI$2,FIXTURES!$C$2:$NC$23,MATCH($C19,FIXTURES!$B$2:$B$23,0),0)="",HLOOKUP(AI$2+1,FIXTURES!$C$2:$NC$23,MATCH($C19,FIXTURES!$B$2:$B$23,0),0)="",HLOOKUP(AI$2+2,FIXTURES!$C$2:$NC$23,MATCH($C19,FIXTURES!$B$2:$B$23,0),0)=""),HLOOKUP(AI$2-1,FIXTURES!$C$2:$NC$23,MATCH($C19,FIXTURES!$B$2:$B$23,0),0),IF(AND(HLOOKUP(AI$2,FIXTURES!$C$2:$NC$23,MATCH($C19,FIXTURES!$B$2:$B$23,0),0)="",HLOOKUP(AI$2+1,FIXTURES!$C$2:$NC$23,MATCH($C19,FIXTURES!$B$2:$B$23,0),0)=""),HLOOKUP(AI$2+2,FIXTURES!$C$2:$NC$23,MATCH($C19,FIXTURES!$B$2:$B$23,0),0),IF(HLOOKUP(AI$2+1,FIXTURES!$C$2:$NC$23,MATCH($C19,FIXTURES!$B$2:$B$23,0),0)="",HLOOKUP(AI$2,FIXTURES!$C$2:$NC$23,MATCH($C19,FIXTURES!$B$2:$B$23,0),0),HLOOKUP(AI$2+1,FIXTURES!$C$2:$NC$23,MATCH($C19,FIXTURES!$B$2:$B$23,0),0)))),IF(AND(HLOOKUP(AI$2,FIXTURES!$C$2:$NC$23,MATCH($C19,FIXTURES!$B$2:$B$23,0),0)="",HLOOKUP(AI$2+1,FIXTURES!$C$2:$NC$23,MATCH($C19,FIXTURES!$B$2:$B$23,0),0)=""),HLOOKUP(AI$2+2,FIXTURES!$C$2:$NC$23,MATCH($C19,FIXTURES!$B$2:$B$23,0),0),IF(HLOOKUP(AI$2+1,FIXTURES!$C$2:$NC$23,MATCH($C19,FIXTURES!$B$2:$B$23,0),0)="",HLOOKUP(AI$2,FIXTURES!$C$2:$NC$23,MATCH($C19,FIXTURES!$B$2:$B$23,0),0),HLOOKUP(AI$2+1,FIXTURES!$C$2:$NC$23,MATCH($C19,FIXTURES!$B$2:$B$23,0),0))))</f>
        <v/>
      </c>
      <c r="AJ19" s="117" t="str">
        <f>IF(AJ$1="SAT",IF(AND(HLOOKUP(AJ$2,FIXTURES!$C$2:$NC$23,MATCH($C19,FIXTURES!$B$2:$B$23,0),0)="",HLOOKUP(AJ$2+1,FIXTURES!$C$2:$NC$23,MATCH($C19,FIXTURES!$B$2:$B$23,0),0)="",HLOOKUP(AJ$2+2,FIXTURES!$C$2:$NC$23,MATCH($C19,FIXTURES!$B$2:$B$23,0),0)=""),HLOOKUP(AJ$2-1,FIXTURES!$C$2:$NC$23,MATCH($C19,FIXTURES!$B$2:$B$23,0),0),IF(AND(HLOOKUP(AJ$2,FIXTURES!$C$2:$NC$23,MATCH($C19,FIXTURES!$B$2:$B$23,0),0)="",HLOOKUP(AJ$2+1,FIXTURES!$C$2:$NC$23,MATCH($C19,FIXTURES!$B$2:$B$23,0),0)=""),HLOOKUP(AJ$2+2,FIXTURES!$C$2:$NC$23,MATCH($C19,FIXTURES!$B$2:$B$23,0),0),IF(HLOOKUP(AJ$2+1,FIXTURES!$C$2:$NC$23,MATCH($C19,FIXTURES!$B$2:$B$23,0),0)="",HLOOKUP(AJ$2,FIXTURES!$C$2:$NC$23,MATCH($C19,FIXTURES!$B$2:$B$23,0),0),HLOOKUP(AJ$2+1,FIXTURES!$C$2:$NC$23,MATCH($C19,FIXTURES!$B$2:$B$23,0),0)))),IF(AND(HLOOKUP(AJ$2,FIXTURES!$C$2:$NC$23,MATCH($C19,FIXTURES!$B$2:$B$23,0),0)="",HLOOKUP(AJ$2+1,FIXTURES!$C$2:$NC$23,MATCH($C19,FIXTURES!$B$2:$B$23,0),0)=""),HLOOKUP(AJ$2+2,FIXTURES!$C$2:$NC$23,MATCH($C19,FIXTURES!$B$2:$B$23,0),0),IF(HLOOKUP(AJ$2+1,FIXTURES!$C$2:$NC$23,MATCH($C19,FIXTURES!$B$2:$B$23,0),0)="",HLOOKUP(AJ$2,FIXTURES!$C$2:$NC$23,MATCH($C19,FIXTURES!$B$2:$B$23,0),0),HLOOKUP(AJ$2+1,FIXTURES!$C$2:$NC$23,MATCH($C19,FIXTURES!$B$2:$B$23,0),0))))</f>
        <v/>
      </c>
      <c r="AK19" s="117" t="str">
        <f>IF(AK$1="SAT",IF(AND(HLOOKUP(AK$2,FIXTURES!$C$2:$NC$23,MATCH($C19,FIXTURES!$B$2:$B$23,0),0)="",HLOOKUP(AK$2+1,FIXTURES!$C$2:$NC$23,MATCH($C19,FIXTURES!$B$2:$B$23,0),0)="",HLOOKUP(AK$2+2,FIXTURES!$C$2:$NC$23,MATCH($C19,FIXTURES!$B$2:$B$23,0),0)=""),HLOOKUP(AK$2-1,FIXTURES!$C$2:$NC$23,MATCH($C19,FIXTURES!$B$2:$B$23,0),0),IF(AND(HLOOKUP(AK$2,FIXTURES!$C$2:$NC$23,MATCH($C19,FIXTURES!$B$2:$B$23,0),0)="",HLOOKUP(AK$2+1,FIXTURES!$C$2:$NC$23,MATCH($C19,FIXTURES!$B$2:$B$23,0),0)=""),HLOOKUP(AK$2+2,FIXTURES!$C$2:$NC$23,MATCH($C19,FIXTURES!$B$2:$B$23,0),0),IF(HLOOKUP(AK$2+1,FIXTURES!$C$2:$NC$23,MATCH($C19,FIXTURES!$B$2:$B$23,0),0)="",HLOOKUP(AK$2,FIXTURES!$C$2:$NC$23,MATCH($C19,FIXTURES!$B$2:$B$23,0),0),HLOOKUP(AK$2+1,FIXTURES!$C$2:$NC$23,MATCH($C19,FIXTURES!$B$2:$B$23,0),0)))),IF(AND(HLOOKUP(AK$2,FIXTURES!$C$2:$NC$23,MATCH($C19,FIXTURES!$B$2:$B$23,0),0)="",HLOOKUP(AK$2+1,FIXTURES!$C$2:$NC$23,MATCH($C19,FIXTURES!$B$2:$B$23,0),0)=""),HLOOKUP(AK$2+2,FIXTURES!$C$2:$NC$23,MATCH($C19,FIXTURES!$B$2:$B$23,0),0),IF(HLOOKUP(AK$2+1,FIXTURES!$C$2:$NC$23,MATCH($C19,FIXTURES!$B$2:$B$23,0),0)="",HLOOKUP(AK$2,FIXTURES!$C$2:$NC$23,MATCH($C19,FIXTURES!$B$2:$B$23,0),0),HLOOKUP(AK$2+1,FIXTURES!$C$2:$NC$23,MATCH($C19,FIXTURES!$B$2:$B$23,0),0))))</f>
        <v/>
      </c>
      <c r="AL19" s="117" t="str">
        <f>IF(AL$1="SAT",IF(AND(HLOOKUP(AL$2,FIXTURES!$C$2:$NC$23,MATCH($C19,FIXTURES!$B$2:$B$23,0),0)="",HLOOKUP(AL$2+1,FIXTURES!$C$2:$NC$23,MATCH($C19,FIXTURES!$B$2:$B$23,0),0)="",HLOOKUP(AL$2+2,FIXTURES!$C$2:$NC$23,MATCH($C19,FIXTURES!$B$2:$B$23,0),0)=""),HLOOKUP(AL$2-1,FIXTURES!$C$2:$NC$23,MATCH($C19,FIXTURES!$B$2:$B$23,0),0),IF(AND(HLOOKUP(AL$2,FIXTURES!$C$2:$NC$23,MATCH($C19,FIXTURES!$B$2:$B$23,0),0)="",HLOOKUP(AL$2+1,FIXTURES!$C$2:$NC$23,MATCH($C19,FIXTURES!$B$2:$B$23,0),0)=""),HLOOKUP(AL$2+2,FIXTURES!$C$2:$NC$23,MATCH($C19,FIXTURES!$B$2:$B$23,0),0),IF(HLOOKUP(AL$2+1,FIXTURES!$C$2:$NC$23,MATCH($C19,FIXTURES!$B$2:$B$23,0),0)="",HLOOKUP(AL$2,FIXTURES!$C$2:$NC$23,MATCH($C19,FIXTURES!$B$2:$B$23,0),0),HLOOKUP(AL$2+1,FIXTURES!$C$2:$NC$23,MATCH($C19,FIXTURES!$B$2:$B$23,0),0)))),IF(AND(HLOOKUP(AL$2,FIXTURES!$C$2:$NC$23,MATCH($C19,FIXTURES!$B$2:$B$23,0),0)="",HLOOKUP(AL$2+1,FIXTURES!$C$2:$NC$23,MATCH($C19,FIXTURES!$B$2:$B$23,0),0)=""),HLOOKUP(AL$2+2,FIXTURES!$C$2:$NC$23,MATCH($C19,FIXTURES!$B$2:$B$23,0),0),IF(HLOOKUP(AL$2+1,FIXTURES!$C$2:$NC$23,MATCH($C19,FIXTURES!$B$2:$B$23,0),0)="",HLOOKUP(AL$2,FIXTURES!$C$2:$NC$23,MATCH($C19,FIXTURES!$B$2:$B$23,0),0),HLOOKUP(AL$2+1,FIXTURES!$C$2:$NC$23,MATCH($C19,FIXTURES!$B$2:$B$23,0),0))))</f>
        <v/>
      </c>
      <c r="AM19" s="117" t="str">
        <f>IF(AM$1="SAT",IF(AND(HLOOKUP(AM$2,FIXTURES!$C$2:$NC$23,MATCH($C19,FIXTURES!$B$2:$B$23,0),0)="",HLOOKUP(AM$2+1,FIXTURES!$C$2:$NC$23,MATCH($C19,FIXTURES!$B$2:$B$23,0),0)="",HLOOKUP(AM$2+2,FIXTURES!$C$2:$NC$23,MATCH($C19,FIXTURES!$B$2:$B$23,0),0)=""),HLOOKUP(AM$2-1,FIXTURES!$C$2:$NC$23,MATCH($C19,FIXTURES!$B$2:$B$23,0),0),IF(AND(HLOOKUP(AM$2,FIXTURES!$C$2:$NC$23,MATCH($C19,FIXTURES!$B$2:$B$23,0),0)="",HLOOKUP(AM$2+1,FIXTURES!$C$2:$NC$23,MATCH($C19,FIXTURES!$B$2:$B$23,0),0)=""),HLOOKUP(AM$2+2,FIXTURES!$C$2:$NC$23,MATCH($C19,FIXTURES!$B$2:$B$23,0),0),IF(HLOOKUP(AM$2+1,FIXTURES!$C$2:$NC$23,MATCH($C19,FIXTURES!$B$2:$B$23,0),0)="",HLOOKUP(AM$2,FIXTURES!$C$2:$NC$23,MATCH($C19,FIXTURES!$B$2:$B$23,0),0),HLOOKUP(AM$2+1,FIXTURES!$C$2:$NC$23,MATCH($C19,FIXTURES!$B$2:$B$23,0),0)))),IF(AND(HLOOKUP(AM$2,FIXTURES!$C$2:$NC$23,MATCH($C19,FIXTURES!$B$2:$B$23,0),0)="",HLOOKUP(AM$2+1,FIXTURES!$C$2:$NC$23,MATCH($C19,FIXTURES!$B$2:$B$23,0),0)=""),HLOOKUP(AM$2+2,FIXTURES!$C$2:$NC$23,MATCH($C19,FIXTURES!$B$2:$B$23,0),0),IF(HLOOKUP(AM$2+1,FIXTURES!$C$2:$NC$23,MATCH($C19,FIXTURES!$B$2:$B$23,0),0)="",HLOOKUP(AM$2,FIXTURES!$C$2:$NC$23,MATCH($C19,FIXTURES!$B$2:$B$23,0),0),HLOOKUP(AM$2+1,FIXTURES!$C$2:$NC$23,MATCH($C19,FIXTURES!$B$2:$B$23,0),0))))</f>
        <v/>
      </c>
      <c r="AN19" s="117" t="str">
        <f>IF(AN$1="SAT",IF(AND(HLOOKUP(AN$2,FIXTURES!$C$2:$NC$23,MATCH($C19,FIXTURES!$B$2:$B$23,0),0)="",HLOOKUP(AN$2+1,FIXTURES!$C$2:$NC$23,MATCH($C19,FIXTURES!$B$2:$B$23,0),0)="",HLOOKUP(AN$2+2,FIXTURES!$C$2:$NC$23,MATCH($C19,FIXTURES!$B$2:$B$23,0),0)=""),HLOOKUP(AN$2-1,FIXTURES!$C$2:$NC$23,MATCH($C19,FIXTURES!$B$2:$B$23,0),0),IF(AND(HLOOKUP(AN$2,FIXTURES!$C$2:$NC$23,MATCH($C19,FIXTURES!$B$2:$B$23,0),0)="",HLOOKUP(AN$2+1,FIXTURES!$C$2:$NC$23,MATCH($C19,FIXTURES!$B$2:$B$23,0),0)=""),HLOOKUP(AN$2+2,FIXTURES!$C$2:$NC$23,MATCH($C19,FIXTURES!$B$2:$B$23,0),0),IF(HLOOKUP(AN$2+1,FIXTURES!$C$2:$NC$23,MATCH($C19,FIXTURES!$B$2:$B$23,0),0)="",HLOOKUP(AN$2,FIXTURES!$C$2:$NC$23,MATCH($C19,FIXTURES!$B$2:$B$23,0),0),HLOOKUP(AN$2+1,FIXTURES!$C$2:$NC$23,MATCH($C19,FIXTURES!$B$2:$B$23,0),0)))),IF(AND(HLOOKUP(AN$2,FIXTURES!$C$2:$NC$23,MATCH($C19,FIXTURES!$B$2:$B$23,0),0)="",HLOOKUP(AN$2+1,FIXTURES!$C$2:$NC$23,MATCH($C19,FIXTURES!$B$2:$B$23,0),0)=""),HLOOKUP(AN$2+2,FIXTURES!$C$2:$NC$23,MATCH($C19,FIXTURES!$B$2:$B$23,0),0),IF(HLOOKUP(AN$2+1,FIXTURES!$C$2:$NC$23,MATCH($C19,FIXTURES!$B$2:$B$23,0),0)="",HLOOKUP(AN$2,FIXTURES!$C$2:$NC$23,MATCH($C19,FIXTURES!$B$2:$B$23,0),0),HLOOKUP(AN$2+1,FIXTURES!$C$2:$NC$23,MATCH($C19,FIXTURES!$B$2:$B$23,0),0))))</f>
        <v/>
      </c>
      <c r="AO19" s="117" t="str">
        <f>IF(AO$1="SAT",IF(AND(HLOOKUP(AO$2,FIXTURES!$C$2:$NC$23,MATCH($C19,FIXTURES!$B$2:$B$23,0),0)="",HLOOKUP(AO$2+1,FIXTURES!$C$2:$NC$23,MATCH($C19,FIXTURES!$B$2:$B$23,0),0)="",HLOOKUP(AO$2+2,FIXTURES!$C$2:$NC$23,MATCH($C19,FIXTURES!$B$2:$B$23,0),0)=""),HLOOKUP(AO$2-1,FIXTURES!$C$2:$NC$23,MATCH($C19,FIXTURES!$B$2:$B$23,0),0),IF(AND(HLOOKUP(AO$2,FIXTURES!$C$2:$NC$23,MATCH($C19,FIXTURES!$B$2:$B$23,0),0)="",HLOOKUP(AO$2+1,FIXTURES!$C$2:$NC$23,MATCH($C19,FIXTURES!$B$2:$B$23,0),0)=""),HLOOKUP(AO$2+2,FIXTURES!$C$2:$NC$23,MATCH($C19,FIXTURES!$B$2:$B$23,0),0),IF(HLOOKUP(AO$2+1,FIXTURES!$C$2:$NC$23,MATCH($C19,FIXTURES!$B$2:$B$23,0),0)="",HLOOKUP(AO$2,FIXTURES!$C$2:$NC$23,MATCH($C19,FIXTURES!$B$2:$B$23,0),0),HLOOKUP(AO$2+1,FIXTURES!$C$2:$NC$23,MATCH($C19,FIXTURES!$B$2:$B$23,0),0)))),IF(AND(HLOOKUP(AO$2,FIXTURES!$C$2:$NC$23,MATCH($C19,FIXTURES!$B$2:$B$23,0),0)="",HLOOKUP(AO$2+1,FIXTURES!$C$2:$NC$23,MATCH($C19,FIXTURES!$B$2:$B$23,0),0)=""),HLOOKUP(AO$2+2,FIXTURES!$C$2:$NC$23,MATCH($C19,FIXTURES!$B$2:$B$23,0),0),IF(HLOOKUP(AO$2+1,FIXTURES!$C$2:$NC$23,MATCH($C19,FIXTURES!$B$2:$B$23,0),0)="",HLOOKUP(AO$2,FIXTURES!$C$2:$NC$23,MATCH($C19,FIXTURES!$B$2:$B$23,0),0),HLOOKUP(AO$2+1,FIXTURES!$C$2:$NC$23,MATCH($C19,FIXTURES!$B$2:$B$23,0),0))))</f>
        <v/>
      </c>
      <c r="AP19" s="117" t="str">
        <f>IF(AP$1="SAT",IF(AND(HLOOKUP(AP$2,FIXTURES!$C$2:$NC$23,MATCH($C19,FIXTURES!$B$2:$B$23,0),0)="",HLOOKUP(AP$2+1,FIXTURES!$C$2:$NC$23,MATCH($C19,FIXTURES!$B$2:$B$23,0),0)="",HLOOKUP(AP$2+2,FIXTURES!$C$2:$NC$23,MATCH($C19,FIXTURES!$B$2:$B$23,0),0)=""),HLOOKUP(AP$2-1,FIXTURES!$C$2:$NC$23,MATCH($C19,FIXTURES!$B$2:$B$23,0),0),IF(AND(HLOOKUP(AP$2,FIXTURES!$C$2:$NC$23,MATCH($C19,FIXTURES!$B$2:$B$23,0),0)="",HLOOKUP(AP$2+1,FIXTURES!$C$2:$NC$23,MATCH($C19,FIXTURES!$B$2:$B$23,0),0)=""),HLOOKUP(AP$2+2,FIXTURES!$C$2:$NC$23,MATCH($C19,FIXTURES!$B$2:$B$23,0),0),IF(HLOOKUP(AP$2+1,FIXTURES!$C$2:$NC$23,MATCH($C19,FIXTURES!$B$2:$B$23,0),0)="",HLOOKUP(AP$2,FIXTURES!$C$2:$NC$23,MATCH($C19,FIXTURES!$B$2:$B$23,0),0),HLOOKUP(AP$2+1,FIXTURES!$C$2:$NC$23,MATCH($C19,FIXTURES!$B$2:$B$23,0),0)))),IF(AND(HLOOKUP(AP$2,FIXTURES!$C$2:$NC$23,MATCH($C19,FIXTURES!$B$2:$B$23,0),0)="",HLOOKUP(AP$2+1,FIXTURES!$C$2:$NC$23,MATCH($C19,FIXTURES!$B$2:$B$23,0),0)=""),HLOOKUP(AP$2+2,FIXTURES!$C$2:$NC$23,MATCH($C19,FIXTURES!$B$2:$B$23,0),0),IF(HLOOKUP(AP$2+1,FIXTURES!$C$2:$NC$23,MATCH($C19,FIXTURES!$B$2:$B$23,0),0)="",HLOOKUP(AP$2,FIXTURES!$C$2:$NC$23,MATCH($C19,FIXTURES!$B$2:$B$23,0),0),HLOOKUP(AP$2+1,FIXTURES!$C$2:$NC$23,MATCH($C19,FIXTURES!$B$2:$B$23,0),0))))</f>
        <v/>
      </c>
      <c r="AQ19" s="117" t="str">
        <f>IF(AQ$1="SAT",IF(AND(HLOOKUP(AQ$2,FIXTURES!$C$2:$NC$23,MATCH($C19,FIXTURES!$B$2:$B$23,0),0)="",HLOOKUP(AQ$2+1,FIXTURES!$C$2:$NC$23,MATCH($C19,FIXTURES!$B$2:$B$23,0),0)="",HLOOKUP(AQ$2+2,FIXTURES!$C$2:$NC$23,MATCH($C19,FIXTURES!$B$2:$B$23,0),0)=""),HLOOKUP(AQ$2-1,FIXTURES!$C$2:$NC$23,MATCH($C19,FIXTURES!$B$2:$B$23,0),0),IF(AND(HLOOKUP(AQ$2,FIXTURES!$C$2:$NC$23,MATCH($C19,FIXTURES!$B$2:$B$23,0),0)="",HLOOKUP(AQ$2+1,FIXTURES!$C$2:$NC$23,MATCH($C19,FIXTURES!$B$2:$B$23,0),0)=""),HLOOKUP(AQ$2+2,FIXTURES!$C$2:$NC$23,MATCH($C19,FIXTURES!$B$2:$B$23,0),0),IF(HLOOKUP(AQ$2+1,FIXTURES!$C$2:$NC$23,MATCH($C19,FIXTURES!$B$2:$B$23,0),0)="",HLOOKUP(AQ$2,FIXTURES!$C$2:$NC$23,MATCH($C19,FIXTURES!$B$2:$B$23,0),0),HLOOKUP(AQ$2+1,FIXTURES!$C$2:$NC$23,MATCH($C19,FIXTURES!$B$2:$B$23,0),0)))),IF(AND(HLOOKUP(AQ$2,FIXTURES!$C$2:$NC$23,MATCH($C19,FIXTURES!$B$2:$B$23,0),0)="",HLOOKUP(AQ$2+1,FIXTURES!$C$2:$NC$23,MATCH($C19,FIXTURES!$B$2:$B$23,0),0)=""),HLOOKUP(AQ$2+2,FIXTURES!$C$2:$NC$23,MATCH($C19,FIXTURES!$B$2:$B$23,0),0),IF(HLOOKUP(AQ$2+1,FIXTURES!$C$2:$NC$23,MATCH($C19,FIXTURES!$B$2:$B$23,0),0)="",HLOOKUP(AQ$2,FIXTURES!$C$2:$NC$23,MATCH($C19,FIXTURES!$B$2:$B$23,0),0),HLOOKUP(AQ$2+1,FIXTURES!$C$2:$NC$23,MATCH($C19,FIXTURES!$B$2:$B$23,0),0))))</f>
        <v/>
      </c>
      <c r="AR19" s="117" t="str">
        <f>IF(AR$1="SAT",IF(AND(HLOOKUP(AR$2,FIXTURES!$C$2:$NC$23,MATCH($C19,FIXTURES!$B$2:$B$23,0),0)="",HLOOKUP(AR$2+1,FIXTURES!$C$2:$NC$23,MATCH($C19,FIXTURES!$B$2:$B$23,0),0)="",HLOOKUP(AR$2+2,FIXTURES!$C$2:$NC$23,MATCH($C19,FIXTURES!$B$2:$B$23,0),0)=""),HLOOKUP(AR$2-1,FIXTURES!$C$2:$NC$23,MATCH($C19,FIXTURES!$B$2:$B$23,0),0),IF(AND(HLOOKUP(AR$2,FIXTURES!$C$2:$NC$23,MATCH($C19,FIXTURES!$B$2:$B$23,0),0)="",HLOOKUP(AR$2+1,FIXTURES!$C$2:$NC$23,MATCH($C19,FIXTURES!$B$2:$B$23,0),0)=""),HLOOKUP(AR$2+2,FIXTURES!$C$2:$NC$23,MATCH($C19,FIXTURES!$B$2:$B$23,0),0),IF(HLOOKUP(AR$2+1,FIXTURES!$C$2:$NC$23,MATCH($C19,FIXTURES!$B$2:$B$23,0),0)="",HLOOKUP(AR$2,FIXTURES!$C$2:$NC$23,MATCH($C19,FIXTURES!$B$2:$B$23,0),0),HLOOKUP(AR$2+1,FIXTURES!$C$2:$NC$23,MATCH($C19,FIXTURES!$B$2:$B$23,0),0)))),IF(AND(HLOOKUP(AR$2,FIXTURES!$C$2:$NC$23,MATCH($C19,FIXTURES!$B$2:$B$23,0),0)="",HLOOKUP(AR$2+1,FIXTURES!$C$2:$NC$23,MATCH($C19,FIXTURES!$B$2:$B$23,0),0)=""),HLOOKUP(AR$2+2,FIXTURES!$C$2:$NC$23,MATCH($C19,FIXTURES!$B$2:$B$23,0),0),IF(HLOOKUP(AR$2+1,FIXTURES!$C$2:$NC$23,MATCH($C19,FIXTURES!$B$2:$B$23,0),0)="",HLOOKUP(AR$2,FIXTURES!$C$2:$NC$23,MATCH($C19,FIXTURES!$B$2:$B$23,0),0),HLOOKUP(AR$2+1,FIXTURES!$C$2:$NC$23,MATCH($C19,FIXTURES!$B$2:$B$23,0),0))))</f>
        <v>Burnley</v>
      </c>
      <c r="AS19" s="117" t="str">
        <f>IF(AS$1="SAT",IF(AND(HLOOKUP(AS$2,FIXTURES!$C$2:$NC$23,MATCH($C19,FIXTURES!$B$2:$B$23,0),0)="",HLOOKUP(AS$2+1,FIXTURES!$C$2:$NC$23,MATCH($C19,FIXTURES!$B$2:$B$23,0),0)="",HLOOKUP(AS$2+2,FIXTURES!$C$2:$NC$23,MATCH($C19,FIXTURES!$B$2:$B$23,0),0)=""),HLOOKUP(AS$2-1,FIXTURES!$C$2:$NC$23,MATCH($C19,FIXTURES!$B$2:$B$23,0),0),IF(AND(HLOOKUP(AS$2,FIXTURES!$C$2:$NC$23,MATCH($C19,FIXTURES!$B$2:$B$23,0),0)="",HLOOKUP(AS$2+1,FIXTURES!$C$2:$NC$23,MATCH($C19,FIXTURES!$B$2:$B$23,0),0)=""),HLOOKUP(AS$2+2,FIXTURES!$C$2:$NC$23,MATCH($C19,FIXTURES!$B$2:$B$23,0),0),IF(HLOOKUP(AS$2+1,FIXTURES!$C$2:$NC$23,MATCH($C19,FIXTURES!$B$2:$B$23,0),0)="",HLOOKUP(AS$2,FIXTURES!$C$2:$NC$23,MATCH($C19,FIXTURES!$B$2:$B$23,0),0),HLOOKUP(AS$2+1,FIXTURES!$C$2:$NC$23,MATCH($C19,FIXTURES!$B$2:$B$23,0),0)))),IF(AND(HLOOKUP(AS$2,FIXTURES!$C$2:$NC$23,MATCH($C19,FIXTURES!$B$2:$B$23,0),0)="",HLOOKUP(AS$2+1,FIXTURES!$C$2:$NC$23,MATCH($C19,FIXTURES!$B$2:$B$23,0),0)=""),HLOOKUP(AS$2+2,FIXTURES!$C$2:$NC$23,MATCH($C19,FIXTURES!$B$2:$B$23,0),0),IF(HLOOKUP(AS$2+1,FIXTURES!$C$2:$NC$23,MATCH($C19,FIXTURES!$B$2:$B$23,0),0)="",HLOOKUP(AS$2,FIXTURES!$C$2:$NC$23,MATCH($C19,FIXTURES!$B$2:$B$23,0),0),HLOOKUP(AS$2+1,FIXTURES!$C$2:$NC$23,MATCH($C19,FIXTURES!$B$2:$B$23,0),0))))</f>
        <v/>
      </c>
      <c r="AT19" s="117" t="str">
        <f>IF(AT$1="SAT",IF(AND(HLOOKUP(AT$2,FIXTURES!$C$2:$NC$23,MATCH($C19,FIXTURES!$B$2:$B$23,0),0)="",HLOOKUP(AT$2+1,FIXTURES!$C$2:$NC$23,MATCH($C19,FIXTURES!$B$2:$B$23,0),0)="",HLOOKUP(AT$2+2,FIXTURES!$C$2:$NC$23,MATCH($C19,FIXTURES!$B$2:$B$23,0),0)=""),HLOOKUP(AT$2-1,FIXTURES!$C$2:$NC$23,MATCH($C19,FIXTURES!$B$2:$B$23,0),0),IF(AND(HLOOKUP(AT$2,FIXTURES!$C$2:$NC$23,MATCH($C19,FIXTURES!$B$2:$B$23,0),0)="",HLOOKUP(AT$2+1,FIXTURES!$C$2:$NC$23,MATCH($C19,FIXTURES!$B$2:$B$23,0),0)=""),HLOOKUP(AT$2+2,FIXTURES!$C$2:$NC$23,MATCH($C19,FIXTURES!$B$2:$B$23,0),0),IF(HLOOKUP(AT$2+1,FIXTURES!$C$2:$NC$23,MATCH($C19,FIXTURES!$B$2:$B$23,0),0)="",HLOOKUP(AT$2,FIXTURES!$C$2:$NC$23,MATCH($C19,FIXTURES!$B$2:$B$23,0),0),HLOOKUP(AT$2+1,FIXTURES!$C$2:$NC$23,MATCH($C19,FIXTURES!$B$2:$B$23,0),0)))),IF(AND(HLOOKUP(AT$2,FIXTURES!$C$2:$NC$23,MATCH($C19,FIXTURES!$B$2:$B$23,0),0)="",HLOOKUP(AT$2+1,FIXTURES!$C$2:$NC$23,MATCH($C19,FIXTURES!$B$2:$B$23,0),0)=""),HLOOKUP(AT$2+2,FIXTURES!$C$2:$NC$23,MATCH($C19,FIXTURES!$B$2:$B$23,0),0),IF(HLOOKUP(AT$2+1,FIXTURES!$C$2:$NC$23,MATCH($C19,FIXTURES!$B$2:$B$23,0),0)="",HLOOKUP(AT$2,FIXTURES!$C$2:$NC$23,MATCH($C19,FIXTURES!$B$2:$B$23,0),0),HLOOKUP(AT$2+1,FIXTURES!$C$2:$NC$23,MATCH($C19,FIXTURES!$B$2:$B$23,0),0))))</f>
        <v>NFO</v>
      </c>
      <c r="AU19" s="117" t="str">
        <f>IF(AU$1="SAT",IF(AND(HLOOKUP(AU$2,FIXTURES!$C$2:$NC$23,MATCH($C19,FIXTURES!$B$2:$B$23,0),0)="",HLOOKUP(AU$2+1,FIXTURES!$C$2:$NC$23,MATCH($C19,FIXTURES!$B$2:$B$23,0),0)="",HLOOKUP(AU$2+2,FIXTURES!$C$2:$NC$23,MATCH($C19,FIXTURES!$B$2:$B$23,0),0)=""),HLOOKUP(AU$2-1,FIXTURES!$C$2:$NC$23,MATCH($C19,FIXTURES!$B$2:$B$23,0),0),IF(AND(HLOOKUP(AU$2,FIXTURES!$C$2:$NC$23,MATCH($C19,FIXTURES!$B$2:$B$23,0),0)="",HLOOKUP(AU$2+1,FIXTURES!$C$2:$NC$23,MATCH($C19,FIXTURES!$B$2:$B$23,0),0)=""),HLOOKUP(AU$2+2,FIXTURES!$C$2:$NC$23,MATCH($C19,FIXTURES!$B$2:$B$23,0),0),IF(HLOOKUP(AU$2+1,FIXTURES!$C$2:$NC$23,MATCH($C19,FIXTURES!$B$2:$B$23,0),0)="",HLOOKUP(AU$2,FIXTURES!$C$2:$NC$23,MATCH($C19,FIXTURES!$B$2:$B$23,0),0),HLOOKUP(AU$2+1,FIXTURES!$C$2:$NC$23,MATCH($C19,FIXTURES!$B$2:$B$23,0),0)))),IF(AND(HLOOKUP(AU$2,FIXTURES!$C$2:$NC$23,MATCH($C19,FIXTURES!$B$2:$B$23,0),0)="",HLOOKUP(AU$2+1,FIXTURES!$C$2:$NC$23,MATCH($C19,FIXTURES!$B$2:$B$23,0),0)=""),HLOOKUP(AU$2+2,FIXTURES!$C$2:$NC$23,MATCH($C19,FIXTURES!$B$2:$B$23,0),0),IF(HLOOKUP(AU$2+1,FIXTURES!$C$2:$NC$23,MATCH($C19,FIXTURES!$B$2:$B$23,0),0)="",HLOOKUP(AU$2,FIXTURES!$C$2:$NC$23,MATCH($C19,FIXTURES!$B$2:$B$23,0),0),HLOOKUP(AU$2+1,FIXTURES!$C$2:$NC$23,MATCH($C19,FIXTURES!$B$2:$B$23,0),0))))</f>
        <v>wol</v>
      </c>
      <c r="AV19" s="117" t="str">
        <f>IF(AV$1="SAT",IF(AND(HLOOKUP(AV$2,FIXTURES!$C$2:$NC$23,MATCH($C19,FIXTURES!$B$2:$B$23,0),0)="",HLOOKUP(AV$2+1,FIXTURES!$C$2:$NC$23,MATCH($C19,FIXTURES!$B$2:$B$23,0),0)="",HLOOKUP(AV$2+2,FIXTURES!$C$2:$NC$23,MATCH($C19,FIXTURES!$B$2:$B$23,0),0)=""),HLOOKUP(AV$2-1,FIXTURES!$C$2:$NC$23,MATCH($C19,FIXTURES!$B$2:$B$23,0),0),IF(AND(HLOOKUP(AV$2,FIXTURES!$C$2:$NC$23,MATCH($C19,FIXTURES!$B$2:$B$23,0),0)="",HLOOKUP(AV$2+1,FIXTURES!$C$2:$NC$23,MATCH($C19,FIXTURES!$B$2:$B$23,0),0)=""),HLOOKUP(AV$2+2,FIXTURES!$C$2:$NC$23,MATCH($C19,FIXTURES!$B$2:$B$23,0),0),IF(HLOOKUP(AV$2+1,FIXTURES!$C$2:$NC$23,MATCH($C19,FIXTURES!$B$2:$B$23,0),0)="",HLOOKUP(AV$2,FIXTURES!$C$2:$NC$23,MATCH($C19,FIXTURES!$B$2:$B$23,0),0),HLOOKUP(AV$2+1,FIXTURES!$C$2:$NC$23,MATCH($C19,FIXTURES!$B$2:$B$23,0),0)))),IF(AND(HLOOKUP(AV$2,FIXTURES!$C$2:$NC$23,MATCH($C19,FIXTURES!$B$2:$B$23,0),0)="",HLOOKUP(AV$2+1,FIXTURES!$C$2:$NC$23,MATCH($C19,FIXTURES!$B$2:$B$23,0),0)=""),HLOOKUP(AV$2+2,FIXTURES!$C$2:$NC$23,MATCH($C19,FIXTURES!$B$2:$B$23,0),0),IF(HLOOKUP(AV$2+1,FIXTURES!$C$2:$NC$23,MATCH($C19,FIXTURES!$B$2:$B$23,0),0)="",HLOOKUP(AV$2,FIXTURES!$C$2:$NC$23,MATCH($C19,FIXTURES!$B$2:$B$23,0),0),HLOOKUP(AV$2+1,FIXTURES!$C$2:$NC$23,MATCH($C19,FIXTURES!$B$2:$B$23,0),0))))</f>
        <v>BOU</v>
      </c>
      <c r="AW19" s="117" t="str">
        <f>IF(AW$1="SAT",IF(AND(HLOOKUP(AW$2,FIXTURES!$C$2:$NC$23,MATCH($C19,FIXTURES!$B$2:$B$23,0),0)="",HLOOKUP(AW$2+1,FIXTURES!$C$2:$NC$23,MATCH($C19,FIXTURES!$B$2:$B$23,0),0)="",HLOOKUP(AW$2+2,FIXTURES!$C$2:$NC$23,MATCH($C19,FIXTURES!$B$2:$B$23,0),0)=""),HLOOKUP(AW$2-1,FIXTURES!$C$2:$NC$23,MATCH($C19,FIXTURES!$B$2:$B$23,0),0),IF(AND(HLOOKUP(AW$2,FIXTURES!$C$2:$NC$23,MATCH($C19,FIXTURES!$B$2:$B$23,0),0)="",HLOOKUP(AW$2+1,FIXTURES!$C$2:$NC$23,MATCH($C19,FIXTURES!$B$2:$B$23,0),0)=""),HLOOKUP(AW$2+2,FIXTURES!$C$2:$NC$23,MATCH($C19,FIXTURES!$B$2:$B$23,0),0),IF(HLOOKUP(AW$2+1,FIXTURES!$C$2:$NC$23,MATCH($C19,FIXTURES!$B$2:$B$23,0),0)="",HLOOKUP(AW$2,FIXTURES!$C$2:$NC$23,MATCH($C19,FIXTURES!$B$2:$B$23,0),0),HLOOKUP(AW$2+1,FIXTURES!$C$2:$NC$23,MATCH($C19,FIXTURES!$B$2:$B$23,0),0)))),IF(AND(HLOOKUP(AW$2,FIXTURES!$C$2:$NC$23,MATCH($C19,FIXTURES!$B$2:$B$23,0),0)="",HLOOKUP(AW$2+1,FIXTURES!$C$2:$NC$23,MATCH($C19,FIXTURES!$B$2:$B$23,0),0)=""),HLOOKUP(AW$2+2,FIXTURES!$C$2:$NC$23,MATCH($C19,FIXTURES!$B$2:$B$23,0),0),IF(HLOOKUP(AW$2+1,FIXTURES!$C$2:$NC$23,MATCH($C19,FIXTURES!$B$2:$B$23,0),0)="",HLOOKUP(AW$2,FIXTURES!$C$2:$NC$23,MATCH($C19,FIXTURES!$B$2:$B$23,0),0),HLOOKUP(AW$2+1,FIXTURES!$C$2:$NC$23,MATCH($C19,FIXTURES!$B$2:$B$23,0),0))))</f>
        <v>Everton</v>
      </c>
      <c r="AX19" s="117" t="str">
        <f>IF(AX$1="SAT",IF(AND(HLOOKUP(AX$2,FIXTURES!$C$2:$NC$23,MATCH($C19,FIXTURES!$B$2:$B$23,0),0)="",HLOOKUP(AX$2+1,FIXTURES!$C$2:$NC$23,MATCH($C19,FIXTURES!$B$2:$B$23,0),0)="",HLOOKUP(AX$2+2,FIXTURES!$C$2:$NC$23,MATCH($C19,FIXTURES!$B$2:$B$23,0),0)=""),HLOOKUP(AX$2-1,FIXTURES!$C$2:$NC$23,MATCH($C19,FIXTURES!$B$2:$B$23,0),0),IF(AND(HLOOKUP(AX$2,FIXTURES!$C$2:$NC$23,MATCH($C19,FIXTURES!$B$2:$B$23,0),0)="",HLOOKUP(AX$2+1,FIXTURES!$C$2:$NC$23,MATCH($C19,FIXTURES!$B$2:$B$23,0),0)=""),HLOOKUP(AX$2+2,FIXTURES!$C$2:$NC$23,MATCH($C19,FIXTURES!$B$2:$B$23,0),0),IF(HLOOKUP(AX$2+1,FIXTURES!$C$2:$NC$23,MATCH($C19,FIXTURES!$B$2:$B$23,0),0)="",HLOOKUP(AX$2,FIXTURES!$C$2:$NC$23,MATCH($C19,FIXTURES!$B$2:$B$23,0),0),HLOOKUP(AX$2+1,FIXTURES!$C$2:$NC$23,MATCH($C19,FIXTURES!$B$2:$B$23,0),0)))),IF(AND(HLOOKUP(AX$2,FIXTURES!$C$2:$NC$23,MATCH($C19,FIXTURES!$B$2:$B$23,0),0)="",HLOOKUP(AX$2+1,FIXTURES!$C$2:$NC$23,MATCH($C19,FIXTURES!$B$2:$B$23,0),0)=""),HLOOKUP(AX$2+2,FIXTURES!$C$2:$NC$23,MATCH($C19,FIXTURES!$B$2:$B$23,0),0),IF(HLOOKUP(AX$2+1,FIXTURES!$C$2:$NC$23,MATCH($C19,FIXTURES!$B$2:$B$23,0),0)="",HLOOKUP(AX$2,FIXTURES!$C$2:$NC$23,MATCH($C19,FIXTURES!$B$2:$B$23,0),0),HLOOKUP(AX$2+1,FIXTURES!$C$2:$NC$23,MATCH($C19,FIXTURES!$B$2:$B$23,0),0))))</f>
        <v>Charlton Ath</v>
      </c>
      <c r="AY19" s="117" t="str">
        <f>IF(AY$1="SAT",IF(AND(HLOOKUP(AY$2,FIXTURES!$C$2:$NC$23,MATCH($C19,FIXTURES!$B$2:$B$23,0),0)="",HLOOKUP(AY$2+1,FIXTURES!$C$2:$NC$23,MATCH($C19,FIXTURES!$B$2:$B$23,0),0)="",HLOOKUP(AY$2+2,FIXTURES!$C$2:$NC$23,MATCH($C19,FIXTURES!$B$2:$B$23,0),0)=""),HLOOKUP(AY$2-1,FIXTURES!$C$2:$NC$23,MATCH($C19,FIXTURES!$B$2:$B$23,0),0),IF(AND(HLOOKUP(AY$2,FIXTURES!$C$2:$NC$23,MATCH($C19,FIXTURES!$B$2:$B$23,0),0)="",HLOOKUP(AY$2+1,FIXTURES!$C$2:$NC$23,MATCH($C19,FIXTURES!$B$2:$B$23,0),0)=""),HLOOKUP(AY$2+2,FIXTURES!$C$2:$NC$23,MATCH($C19,FIXTURES!$B$2:$B$23,0),0),IF(HLOOKUP(AY$2+1,FIXTURES!$C$2:$NC$23,MATCH($C19,FIXTURES!$B$2:$B$23,0),0)="",HLOOKUP(AY$2,FIXTURES!$C$2:$NC$23,MATCH($C19,FIXTURES!$B$2:$B$23,0),0),HLOOKUP(AY$2+1,FIXTURES!$C$2:$NC$23,MATCH($C19,FIXTURES!$B$2:$B$23,0),0)))),IF(AND(HLOOKUP(AY$2,FIXTURES!$C$2:$NC$23,MATCH($C19,FIXTURES!$B$2:$B$23,0),0)="",HLOOKUP(AY$2+1,FIXTURES!$C$2:$NC$23,MATCH($C19,FIXTURES!$B$2:$B$23,0),0)=""),HLOOKUP(AY$2+2,FIXTURES!$C$2:$NC$23,MATCH($C19,FIXTURES!$B$2:$B$23,0),0),IF(HLOOKUP(AY$2+1,FIXTURES!$C$2:$NC$23,MATCH($C19,FIXTURES!$B$2:$B$23,0),0)="",HLOOKUP(AY$2,FIXTURES!$C$2:$NC$23,MATCH($C19,FIXTURES!$B$2:$B$23,0),0),HLOOKUP(AY$2+1,FIXTURES!$C$2:$NC$23,MATCH($C19,FIXTURES!$B$2:$B$23,0),0))))</f>
        <v>MCI</v>
      </c>
      <c r="AZ19" s="117" t="str">
        <f>IF(AZ$1="SAT",IF(AND(HLOOKUP(AZ$2,FIXTURES!$C$2:$NC$23,MATCH($C19,FIXTURES!$B$2:$B$23,0),0)="",HLOOKUP(AZ$2+1,FIXTURES!$C$2:$NC$23,MATCH($C19,FIXTURES!$B$2:$B$23,0),0)="",HLOOKUP(AZ$2+2,FIXTURES!$C$2:$NC$23,MATCH($C19,FIXTURES!$B$2:$B$23,0),0)=""),HLOOKUP(AZ$2-1,FIXTURES!$C$2:$NC$23,MATCH($C19,FIXTURES!$B$2:$B$23,0),0),IF(AND(HLOOKUP(AZ$2,FIXTURES!$C$2:$NC$23,MATCH($C19,FIXTURES!$B$2:$B$23,0),0)="",HLOOKUP(AZ$2+1,FIXTURES!$C$2:$NC$23,MATCH($C19,FIXTURES!$B$2:$B$23,0),0)=""),HLOOKUP(AZ$2+2,FIXTURES!$C$2:$NC$23,MATCH($C19,FIXTURES!$B$2:$B$23,0),0),IF(HLOOKUP(AZ$2+1,FIXTURES!$C$2:$NC$23,MATCH($C19,FIXTURES!$B$2:$B$23,0),0)="",HLOOKUP(AZ$2,FIXTURES!$C$2:$NC$23,MATCH($C19,FIXTURES!$B$2:$B$23,0),0),HLOOKUP(AZ$2+1,FIXTURES!$C$2:$NC$23,MATCH($C19,FIXTURES!$B$2:$B$23,0),0)))),IF(AND(HLOOKUP(AZ$2,FIXTURES!$C$2:$NC$23,MATCH($C19,FIXTURES!$B$2:$B$23,0),0)="",HLOOKUP(AZ$2+1,FIXTURES!$C$2:$NC$23,MATCH($C19,FIXTURES!$B$2:$B$23,0),0)=""),HLOOKUP(AZ$2+2,FIXTURES!$C$2:$NC$23,MATCH($C19,FIXTURES!$B$2:$B$23,0),0),IF(HLOOKUP(AZ$2+1,FIXTURES!$C$2:$NC$23,MATCH($C19,FIXTURES!$B$2:$B$23,0),0)="",HLOOKUP(AZ$2,FIXTURES!$C$2:$NC$23,MATCH($C19,FIXTURES!$B$2:$B$23,0),0),HLOOKUP(AZ$2+1,FIXTURES!$C$2:$NC$23,MATCH($C19,FIXTURES!$B$2:$B$23,0),0))))</f>
        <v>cry</v>
      </c>
      <c r="BA19" s="117" t="str">
        <f>IF(BA$1="SAT",IF(AND(HLOOKUP(BA$2,FIXTURES!$C$2:$NC$23,MATCH($C19,FIXTURES!$B$2:$B$23,0),0)="",HLOOKUP(BA$2+1,FIXTURES!$C$2:$NC$23,MATCH($C19,FIXTURES!$B$2:$B$23,0),0)="",HLOOKUP(BA$2+2,FIXTURES!$C$2:$NC$23,MATCH($C19,FIXTURES!$B$2:$B$23,0),0)=""),HLOOKUP(BA$2-1,FIXTURES!$C$2:$NC$23,MATCH($C19,FIXTURES!$B$2:$B$23,0),0),IF(AND(HLOOKUP(BA$2,FIXTURES!$C$2:$NC$23,MATCH($C19,FIXTURES!$B$2:$B$23,0),0)="",HLOOKUP(BA$2+1,FIXTURES!$C$2:$NC$23,MATCH($C19,FIXTURES!$B$2:$B$23,0),0)=""),HLOOKUP(BA$2+2,FIXTURES!$C$2:$NC$23,MATCH($C19,FIXTURES!$B$2:$B$23,0),0),IF(HLOOKUP(BA$2+1,FIXTURES!$C$2:$NC$23,MATCH($C19,FIXTURES!$B$2:$B$23,0),0)="",HLOOKUP(BA$2,FIXTURES!$C$2:$NC$23,MATCH($C19,FIXTURES!$B$2:$B$23,0),0),HLOOKUP(BA$2+1,FIXTURES!$C$2:$NC$23,MATCH($C19,FIXTURES!$B$2:$B$23,0),0)))),IF(AND(HLOOKUP(BA$2,FIXTURES!$C$2:$NC$23,MATCH($C19,FIXTURES!$B$2:$B$23,0),0)="",HLOOKUP(BA$2+1,FIXTURES!$C$2:$NC$23,MATCH($C19,FIXTURES!$B$2:$B$23,0),0)=""),HLOOKUP(BA$2+2,FIXTURES!$C$2:$NC$23,MATCH($C19,FIXTURES!$B$2:$B$23,0),0),IF(HLOOKUP(BA$2+1,FIXTURES!$C$2:$NC$23,MATCH($C19,FIXTURES!$B$2:$B$23,0),0)="",HLOOKUP(BA$2,FIXTURES!$C$2:$NC$23,MATCH($C19,FIXTURES!$B$2:$B$23,0),0),HLOOKUP(BA$2+1,FIXTURES!$C$2:$NC$23,MATCH($C19,FIXTURES!$B$2:$B$23,0),0))))</f>
        <v>ars</v>
      </c>
      <c r="BB19" s="117" t="str">
        <f>IF(BB$1="SAT",IF(AND(HLOOKUP(BB$2,FIXTURES!$C$2:$NC$23,MATCH($C19,FIXTURES!$B$2:$B$23,0),0)="",HLOOKUP(BB$2+1,FIXTURES!$C$2:$NC$23,MATCH($C19,FIXTURES!$B$2:$B$23,0),0)="",HLOOKUP(BB$2+2,FIXTURES!$C$2:$NC$23,MATCH($C19,FIXTURES!$B$2:$B$23,0),0)=""),HLOOKUP(BB$2-1,FIXTURES!$C$2:$NC$23,MATCH($C19,FIXTURES!$B$2:$B$23,0),0),IF(AND(HLOOKUP(BB$2,FIXTURES!$C$2:$NC$23,MATCH($C19,FIXTURES!$B$2:$B$23,0),0)="",HLOOKUP(BB$2+1,FIXTURES!$C$2:$NC$23,MATCH($C19,FIXTURES!$B$2:$B$23,0),0)=""),HLOOKUP(BB$2+2,FIXTURES!$C$2:$NC$23,MATCH($C19,FIXTURES!$B$2:$B$23,0),0),IF(HLOOKUP(BB$2+1,FIXTURES!$C$2:$NC$23,MATCH($C19,FIXTURES!$B$2:$B$23,0),0)="",HLOOKUP(BB$2,FIXTURES!$C$2:$NC$23,MATCH($C19,FIXTURES!$B$2:$B$23,0),0),HLOOKUP(BB$2+1,FIXTURES!$C$2:$NC$23,MATCH($C19,FIXTURES!$B$2:$B$23,0),0)))),IF(AND(HLOOKUP(BB$2,FIXTURES!$C$2:$NC$23,MATCH($C19,FIXTURES!$B$2:$B$23,0),0)="",HLOOKUP(BB$2+1,FIXTURES!$C$2:$NC$23,MATCH($C19,FIXTURES!$B$2:$B$23,0),0)=""),HLOOKUP(BB$2+2,FIXTURES!$C$2:$NC$23,MATCH($C19,FIXTURES!$B$2:$B$23,0),0),IF(HLOOKUP(BB$2+1,FIXTURES!$C$2:$NC$23,MATCH($C19,FIXTURES!$B$2:$B$23,0),0)="",HLOOKUP(BB$2,FIXTURES!$C$2:$NC$23,MATCH($C19,FIXTURES!$B$2:$B$23,0),0),HLOOKUP(BB$2+1,FIXTURES!$C$2:$NC$23,MATCH($C19,FIXTURES!$B$2:$B$23,0),0))))</f>
        <v>Nott'ham Forest</v>
      </c>
      <c r="BC19" s="117" t="str">
        <f>IF(BC$1="SAT",IF(AND(HLOOKUP(BC$2,FIXTURES!$C$2:$NC$23,MATCH($C19,FIXTURES!$B$2:$B$23,0),0)="",HLOOKUP(BC$2+1,FIXTURES!$C$2:$NC$23,MATCH($C19,FIXTURES!$B$2:$B$23,0),0)="",HLOOKUP(BC$2+2,FIXTURES!$C$2:$NC$23,MATCH($C19,FIXTURES!$B$2:$B$23,0),0)=""),HLOOKUP(BC$2-1,FIXTURES!$C$2:$NC$23,MATCH($C19,FIXTURES!$B$2:$B$23,0),0),IF(AND(HLOOKUP(BC$2,FIXTURES!$C$2:$NC$23,MATCH($C19,FIXTURES!$B$2:$B$23,0),0)="",HLOOKUP(BC$2+1,FIXTURES!$C$2:$NC$23,MATCH($C19,FIXTURES!$B$2:$B$23,0),0)=""),HLOOKUP(BC$2+2,FIXTURES!$C$2:$NC$23,MATCH($C19,FIXTURES!$B$2:$B$23,0),0),IF(HLOOKUP(BC$2+1,FIXTURES!$C$2:$NC$23,MATCH($C19,FIXTURES!$B$2:$B$23,0),0)="",HLOOKUP(BC$2,FIXTURES!$C$2:$NC$23,MATCH($C19,FIXTURES!$B$2:$B$23,0),0),HLOOKUP(BC$2+1,FIXTURES!$C$2:$NC$23,MATCH($C19,FIXTURES!$B$2:$B$23,0),0)))),IF(AND(HLOOKUP(BC$2,FIXTURES!$C$2:$NC$23,MATCH($C19,FIXTURES!$B$2:$B$23,0),0)="",HLOOKUP(BC$2+1,FIXTURES!$C$2:$NC$23,MATCH($C19,FIXTURES!$B$2:$B$23,0),0)=""),HLOOKUP(BC$2+2,FIXTURES!$C$2:$NC$23,MATCH($C19,FIXTURES!$B$2:$B$23,0),0),IF(HLOOKUP(BC$2+1,FIXTURES!$C$2:$NC$23,MATCH($C19,FIXTURES!$B$2:$B$23,0),0)="",HLOOKUP(BC$2,FIXTURES!$C$2:$NC$23,MATCH($C19,FIXTURES!$B$2:$B$23,0),0),HLOOKUP(BC$2+1,FIXTURES!$C$2:$NC$23,MATCH($C19,FIXTURES!$B$2:$B$23,0),0))))</f>
        <v>Reading</v>
      </c>
      <c r="BD19" s="117" t="str">
        <f>IF(BD$1="SAT",IF(AND(HLOOKUP(BD$2,FIXTURES!$C$2:$NC$23,MATCH($C19,FIXTURES!$B$2:$B$23,0),0)="",HLOOKUP(BD$2+1,FIXTURES!$C$2:$NC$23,MATCH($C19,FIXTURES!$B$2:$B$23,0),0)="",HLOOKUP(BD$2+2,FIXTURES!$C$2:$NC$23,MATCH($C19,FIXTURES!$B$2:$B$23,0),0)=""),HLOOKUP(BD$2-1,FIXTURES!$C$2:$NC$23,MATCH($C19,FIXTURES!$B$2:$B$23,0),0),IF(AND(HLOOKUP(BD$2,FIXTURES!$C$2:$NC$23,MATCH($C19,FIXTURES!$B$2:$B$23,0),0)="",HLOOKUP(BD$2+1,FIXTURES!$C$2:$NC$23,MATCH($C19,FIXTURES!$B$2:$B$23,0),0)=""),HLOOKUP(BD$2+2,FIXTURES!$C$2:$NC$23,MATCH($C19,FIXTURES!$B$2:$B$23,0),0),IF(HLOOKUP(BD$2+1,FIXTURES!$C$2:$NC$23,MATCH($C19,FIXTURES!$B$2:$B$23,0),0)="",HLOOKUP(BD$2,FIXTURES!$C$2:$NC$23,MATCH($C19,FIXTURES!$B$2:$B$23,0),0),HLOOKUP(BD$2+1,FIXTURES!$C$2:$NC$23,MATCH($C19,FIXTURES!$B$2:$B$23,0),0)))),IF(AND(HLOOKUP(BD$2,FIXTURES!$C$2:$NC$23,MATCH($C19,FIXTURES!$B$2:$B$23,0),0)="",HLOOKUP(BD$2+1,FIXTURES!$C$2:$NC$23,MATCH($C19,FIXTURES!$B$2:$B$23,0),0)=""),HLOOKUP(BD$2+2,FIXTURES!$C$2:$NC$23,MATCH($C19,FIXTURES!$B$2:$B$23,0),0),IF(HLOOKUP(BD$2+1,FIXTURES!$C$2:$NC$23,MATCH($C19,FIXTURES!$B$2:$B$23,0),0)="",HLOOKUP(BD$2,FIXTURES!$C$2:$NC$23,MATCH($C19,FIXTURES!$B$2:$B$23,0),0),HLOOKUP(BD$2+1,FIXTURES!$C$2:$NC$23,MATCH($C19,FIXTURES!$B$2:$B$23,0),0))))</f>
        <v>Nott'ham Forest</v>
      </c>
      <c r="BE19" s="117" t="str">
        <f>IF(BE$1="SAT",IF(AND(HLOOKUP(BE$2,FIXTURES!$C$2:$NC$23,MATCH($C19,FIXTURES!$B$2:$B$23,0),0)="",HLOOKUP(BE$2+1,FIXTURES!$C$2:$NC$23,MATCH($C19,FIXTURES!$B$2:$B$23,0),0)="",HLOOKUP(BE$2+2,FIXTURES!$C$2:$NC$23,MATCH($C19,FIXTURES!$B$2:$B$23,0),0)=""),HLOOKUP(BE$2-1,FIXTURES!$C$2:$NC$23,MATCH($C19,FIXTURES!$B$2:$B$23,0),0),IF(AND(HLOOKUP(BE$2,FIXTURES!$C$2:$NC$23,MATCH($C19,FIXTURES!$B$2:$B$23,0),0)="",HLOOKUP(BE$2+1,FIXTURES!$C$2:$NC$23,MATCH($C19,FIXTURES!$B$2:$B$23,0),0)=""),HLOOKUP(BE$2+2,FIXTURES!$C$2:$NC$23,MATCH($C19,FIXTURES!$B$2:$B$23,0),0),IF(HLOOKUP(BE$2+1,FIXTURES!$C$2:$NC$23,MATCH($C19,FIXTURES!$B$2:$B$23,0),0)="",HLOOKUP(BE$2,FIXTURES!$C$2:$NC$23,MATCH($C19,FIXTURES!$B$2:$B$23,0),0),HLOOKUP(BE$2+1,FIXTURES!$C$2:$NC$23,MATCH($C19,FIXTURES!$B$2:$B$23,0),0)))),IF(AND(HLOOKUP(BE$2,FIXTURES!$C$2:$NC$23,MATCH($C19,FIXTURES!$B$2:$B$23,0),0)="",HLOOKUP(BE$2+1,FIXTURES!$C$2:$NC$23,MATCH($C19,FIXTURES!$B$2:$B$23,0),0)=""),HLOOKUP(BE$2+2,FIXTURES!$C$2:$NC$23,MATCH($C19,FIXTURES!$B$2:$B$23,0),0),IF(HLOOKUP(BE$2+1,FIXTURES!$C$2:$NC$23,MATCH($C19,FIXTURES!$B$2:$B$23,0),0)="",HLOOKUP(BE$2,FIXTURES!$C$2:$NC$23,MATCH($C19,FIXTURES!$B$2:$B$23,0),0),HLOOKUP(BE$2+1,FIXTURES!$C$2:$NC$23,MATCH($C19,FIXTURES!$B$2:$B$23,0),0))))</f>
        <v>CRY</v>
      </c>
      <c r="BF19" s="117" t="str">
        <f>IF(BF$1="SAT",IF(AND(HLOOKUP(BF$2,FIXTURES!$C$2:$NC$23,MATCH($C19,FIXTURES!$B$2:$B$23,0),0)="",HLOOKUP(BF$2+1,FIXTURES!$C$2:$NC$23,MATCH($C19,FIXTURES!$B$2:$B$23,0),0)="",HLOOKUP(BF$2+2,FIXTURES!$C$2:$NC$23,MATCH($C19,FIXTURES!$B$2:$B$23,0),0)=""),HLOOKUP(BF$2-1,FIXTURES!$C$2:$NC$23,MATCH($C19,FIXTURES!$B$2:$B$23,0),0),IF(AND(HLOOKUP(BF$2,FIXTURES!$C$2:$NC$23,MATCH($C19,FIXTURES!$B$2:$B$23,0),0)="",HLOOKUP(BF$2+1,FIXTURES!$C$2:$NC$23,MATCH($C19,FIXTURES!$B$2:$B$23,0),0)=""),HLOOKUP(BF$2+2,FIXTURES!$C$2:$NC$23,MATCH($C19,FIXTURES!$B$2:$B$23,0),0),IF(HLOOKUP(BF$2+1,FIXTURES!$C$2:$NC$23,MATCH($C19,FIXTURES!$B$2:$B$23,0),0)="",HLOOKUP(BF$2,FIXTURES!$C$2:$NC$23,MATCH($C19,FIXTURES!$B$2:$B$23,0),0),HLOOKUP(BF$2+1,FIXTURES!$C$2:$NC$23,MATCH($C19,FIXTURES!$B$2:$B$23,0),0)))),IF(AND(HLOOKUP(BF$2,FIXTURES!$C$2:$NC$23,MATCH($C19,FIXTURES!$B$2:$B$23,0),0)="",HLOOKUP(BF$2+1,FIXTURES!$C$2:$NC$23,MATCH($C19,FIXTURES!$B$2:$B$23,0),0)=""),HLOOKUP(BF$2+2,FIXTURES!$C$2:$NC$23,MATCH($C19,FIXTURES!$B$2:$B$23,0),0),IF(HLOOKUP(BF$2+1,FIXTURES!$C$2:$NC$23,MATCH($C19,FIXTURES!$B$2:$B$23,0),0)="",HLOOKUP(BF$2,FIXTURES!$C$2:$NC$23,MATCH($C19,FIXTURES!$B$2:$B$23,0),0),HLOOKUP(BF$2+1,FIXTURES!$C$2:$NC$23,MATCH($C19,FIXTURES!$B$2:$B$23,0),0))))</f>
        <v>LEE</v>
      </c>
      <c r="BG19" s="117" t="str">
        <f>IF(BG$1="SAT",IF(AND(HLOOKUP(BG$2,FIXTURES!$C$2:$NC$23,MATCH($C19,FIXTURES!$B$2:$B$23,0),0)="",HLOOKUP(BG$2+1,FIXTURES!$C$2:$NC$23,MATCH($C19,FIXTURES!$B$2:$B$23,0),0)="",HLOOKUP(BG$2+2,FIXTURES!$C$2:$NC$23,MATCH($C19,FIXTURES!$B$2:$B$23,0),0)=""),HLOOKUP(BG$2-1,FIXTURES!$C$2:$NC$23,MATCH($C19,FIXTURES!$B$2:$B$23,0),0),IF(AND(HLOOKUP(BG$2,FIXTURES!$C$2:$NC$23,MATCH($C19,FIXTURES!$B$2:$B$23,0),0)="",HLOOKUP(BG$2+1,FIXTURES!$C$2:$NC$23,MATCH($C19,FIXTURES!$B$2:$B$23,0),0)=""),HLOOKUP(BG$2+2,FIXTURES!$C$2:$NC$23,MATCH($C19,FIXTURES!$B$2:$B$23,0),0),IF(HLOOKUP(BG$2+1,FIXTURES!$C$2:$NC$23,MATCH($C19,FIXTURES!$B$2:$B$23,0),0)="",HLOOKUP(BG$2,FIXTURES!$C$2:$NC$23,MATCH($C19,FIXTURES!$B$2:$B$23,0),0),HLOOKUP(BG$2+1,FIXTURES!$C$2:$NC$23,MATCH($C19,FIXTURES!$B$2:$B$23,0),0)))),IF(AND(HLOOKUP(BG$2,FIXTURES!$C$2:$NC$23,MATCH($C19,FIXTURES!$B$2:$B$23,0),0)="",HLOOKUP(BG$2+1,FIXTURES!$C$2:$NC$23,MATCH($C19,FIXTURES!$B$2:$B$23,0),0)=""),HLOOKUP(BG$2+2,FIXTURES!$C$2:$NC$23,MATCH($C19,FIXTURES!$B$2:$B$23,0),0),IF(HLOOKUP(BG$2+1,FIXTURES!$C$2:$NC$23,MATCH($C19,FIXTURES!$B$2:$B$23,0),0)="",HLOOKUP(BG$2,FIXTURES!$C$2:$NC$23,MATCH($C19,FIXTURES!$B$2:$B$23,0),0),HLOOKUP(BG$2+1,FIXTURES!$C$2:$NC$23,MATCH($C19,FIXTURES!$B$2:$B$23,0),0))))</f>
        <v>lee</v>
      </c>
      <c r="BH19" s="117" t="str">
        <f>IF(BH$1="SAT",IF(AND(HLOOKUP(BH$2,FIXTURES!$C$2:$NC$23,MATCH($C19,FIXTURES!$B$2:$B$23,0),0)="",HLOOKUP(BH$2+1,FIXTURES!$C$2:$NC$23,MATCH($C19,FIXTURES!$B$2:$B$23,0),0)="",HLOOKUP(BH$2+2,FIXTURES!$C$2:$NC$23,MATCH($C19,FIXTURES!$B$2:$B$23,0),0)=""),HLOOKUP(BH$2-1,FIXTURES!$C$2:$NC$23,MATCH($C19,FIXTURES!$B$2:$B$23,0),0),IF(AND(HLOOKUP(BH$2,FIXTURES!$C$2:$NC$23,MATCH($C19,FIXTURES!$B$2:$B$23,0),0)="",HLOOKUP(BH$2+1,FIXTURES!$C$2:$NC$23,MATCH($C19,FIXTURES!$B$2:$B$23,0),0)=""),HLOOKUP(BH$2+2,FIXTURES!$C$2:$NC$23,MATCH($C19,FIXTURES!$B$2:$B$23,0),0),IF(HLOOKUP(BH$2+1,FIXTURES!$C$2:$NC$23,MATCH($C19,FIXTURES!$B$2:$B$23,0),0)="",HLOOKUP(BH$2,FIXTURES!$C$2:$NC$23,MATCH($C19,FIXTURES!$B$2:$B$23,0),0),HLOOKUP(BH$2+1,FIXTURES!$C$2:$NC$23,MATCH($C19,FIXTURES!$B$2:$B$23,0),0)))),IF(AND(HLOOKUP(BH$2,FIXTURES!$C$2:$NC$23,MATCH($C19,FIXTURES!$B$2:$B$23,0),0)="",HLOOKUP(BH$2+1,FIXTURES!$C$2:$NC$23,MATCH($C19,FIXTURES!$B$2:$B$23,0),0)=""),HLOOKUP(BH$2+2,FIXTURES!$C$2:$NC$23,MATCH($C19,FIXTURES!$B$2:$B$23,0),0),IF(HLOOKUP(BH$2+1,FIXTURES!$C$2:$NC$23,MATCH($C19,FIXTURES!$B$2:$B$23,0),0)="",HLOOKUP(BH$2,FIXTURES!$C$2:$NC$23,MATCH($C19,FIXTURES!$B$2:$B$23,0),0),HLOOKUP(BH$2+1,FIXTURES!$C$2:$NC$23,MATCH($C19,FIXTURES!$B$2:$B$23,0),0))))</f>
        <v>Barcelona</v>
      </c>
      <c r="BI19" s="117" t="str">
        <f>IF(BI$1="SAT",IF(AND(HLOOKUP(BI$2,FIXTURES!$C$2:$NC$23,MATCH($C19,FIXTURES!$B$2:$B$23,0),0)="",HLOOKUP(BI$2+1,FIXTURES!$C$2:$NC$23,MATCH($C19,FIXTURES!$B$2:$B$23,0),0)="",HLOOKUP(BI$2+2,FIXTURES!$C$2:$NC$23,MATCH($C19,FIXTURES!$B$2:$B$23,0),0)=""),HLOOKUP(BI$2-1,FIXTURES!$C$2:$NC$23,MATCH($C19,FIXTURES!$B$2:$B$23,0),0),IF(AND(HLOOKUP(BI$2,FIXTURES!$C$2:$NC$23,MATCH($C19,FIXTURES!$B$2:$B$23,0),0)="",HLOOKUP(BI$2+1,FIXTURES!$C$2:$NC$23,MATCH($C19,FIXTURES!$B$2:$B$23,0),0)=""),HLOOKUP(BI$2+2,FIXTURES!$C$2:$NC$23,MATCH($C19,FIXTURES!$B$2:$B$23,0),0),IF(HLOOKUP(BI$2+1,FIXTURES!$C$2:$NC$23,MATCH($C19,FIXTURES!$B$2:$B$23,0),0)="",HLOOKUP(BI$2,FIXTURES!$C$2:$NC$23,MATCH($C19,FIXTURES!$B$2:$B$23,0),0),HLOOKUP(BI$2+1,FIXTURES!$C$2:$NC$23,MATCH($C19,FIXTURES!$B$2:$B$23,0),0)))),IF(AND(HLOOKUP(BI$2,FIXTURES!$C$2:$NC$23,MATCH($C19,FIXTURES!$B$2:$B$23,0),0)="",HLOOKUP(BI$2+1,FIXTURES!$C$2:$NC$23,MATCH($C19,FIXTURES!$B$2:$B$23,0),0)=""),HLOOKUP(BI$2+2,FIXTURES!$C$2:$NC$23,MATCH($C19,FIXTURES!$B$2:$B$23,0),0),IF(HLOOKUP(BI$2+1,FIXTURES!$C$2:$NC$23,MATCH($C19,FIXTURES!$B$2:$B$23,0),0)="",HLOOKUP(BI$2,FIXTURES!$C$2:$NC$23,MATCH($C19,FIXTURES!$B$2:$B$23,0),0),HLOOKUP(BI$2+1,FIXTURES!$C$2:$NC$23,MATCH($C19,FIXTURES!$B$2:$B$23,0),0))))</f>
        <v>LEI</v>
      </c>
      <c r="BJ19" s="117" t="str">
        <f>IF(BJ$1="SAT",IF(AND(HLOOKUP(BJ$2,FIXTURES!$C$2:$NC$23,MATCH($C19,FIXTURES!$B$2:$B$23,0),0)="",HLOOKUP(BJ$2+1,FIXTURES!$C$2:$NC$23,MATCH($C19,FIXTURES!$B$2:$B$23,0),0)="",HLOOKUP(BJ$2+2,FIXTURES!$C$2:$NC$23,MATCH($C19,FIXTURES!$B$2:$B$23,0),0)=""),HLOOKUP(BJ$2-1,FIXTURES!$C$2:$NC$23,MATCH($C19,FIXTURES!$B$2:$B$23,0),0),IF(AND(HLOOKUP(BJ$2,FIXTURES!$C$2:$NC$23,MATCH($C19,FIXTURES!$B$2:$B$23,0),0)="",HLOOKUP(BJ$2+1,FIXTURES!$C$2:$NC$23,MATCH($C19,FIXTURES!$B$2:$B$23,0),0)=""),HLOOKUP(BJ$2+2,FIXTURES!$C$2:$NC$23,MATCH($C19,FIXTURES!$B$2:$B$23,0),0),IF(HLOOKUP(BJ$2+1,FIXTURES!$C$2:$NC$23,MATCH($C19,FIXTURES!$B$2:$B$23,0),0)="",HLOOKUP(BJ$2,FIXTURES!$C$2:$NC$23,MATCH($C19,FIXTURES!$B$2:$B$23,0),0),HLOOKUP(BJ$2+1,FIXTURES!$C$2:$NC$23,MATCH($C19,FIXTURES!$B$2:$B$23,0),0)))),IF(AND(HLOOKUP(BJ$2,FIXTURES!$C$2:$NC$23,MATCH($C19,FIXTURES!$B$2:$B$23,0),0)="",HLOOKUP(BJ$2+1,FIXTURES!$C$2:$NC$23,MATCH($C19,FIXTURES!$B$2:$B$23,0),0)=""),HLOOKUP(BJ$2+2,FIXTURES!$C$2:$NC$23,MATCH($C19,FIXTURES!$B$2:$B$23,0),0),IF(HLOOKUP(BJ$2+1,FIXTURES!$C$2:$NC$23,MATCH($C19,FIXTURES!$B$2:$B$23,0),0)="",HLOOKUP(BJ$2,FIXTURES!$C$2:$NC$23,MATCH($C19,FIXTURES!$B$2:$B$23,0),0),HLOOKUP(BJ$2+1,FIXTURES!$C$2:$NC$23,MATCH($C19,FIXTURES!$B$2:$B$23,0),0))))</f>
        <v>Barcelona</v>
      </c>
      <c r="BK19" s="117" t="str">
        <f>IF(BK$1="SAT",IF(AND(HLOOKUP(BK$2,FIXTURES!$C$2:$NC$23,MATCH($C19,FIXTURES!$B$2:$B$23,0),0)="",HLOOKUP(BK$2+1,FIXTURES!$C$2:$NC$23,MATCH($C19,FIXTURES!$B$2:$B$23,0),0)="",HLOOKUP(BK$2+2,FIXTURES!$C$2:$NC$23,MATCH($C19,FIXTURES!$B$2:$B$23,0),0)=""),HLOOKUP(BK$2-1,FIXTURES!$C$2:$NC$23,MATCH($C19,FIXTURES!$B$2:$B$23,0),0),IF(AND(HLOOKUP(BK$2,FIXTURES!$C$2:$NC$23,MATCH($C19,FIXTURES!$B$2:$B$23,0),0)="",HLOOKUP(BK$2+1,FIXTURES!$C$2:$NC$23,MATCH($C19,FIXTURES!$B$2:$B$23,0),0)=""),HLOOKUP(BK$2+2,FIXTURES!$C$2:$NC$23,MATCH($C19,FIXTURES!$B$2:$B$23,0),0),IF(HLOOKUP(BK$2+1,FIXTURES!$C$2:$NC$23,MATCH($C19,FIXTURES!$B$2:$B$23,0),0)="",HLOOKUP(BK$2,FIXTURES!$C$2:$NC$23,MATCH($C19,FIXTURES!$B$2:$B$23,0),0),HLOOKUP(BK$2+1,FIXTURES!$C$2:$NC$23,MATCH($C19,FIXTURES!$B$2:$B$23,0),0)))),IF(AND(HLOOKUP(BK$2,FIXTURES!$C$2:$NC$23,MATCH($C19,FIXTURES!$B$2:$B$23,0),0)="",HLOOKUP(BK$2+1,FIXTURES!$C$2:$NC$23,MATCH($C19,FIXTURES!$B$2:$B$23,0),0)=""),HLOOKUP(BK$2+2,FIXTURES!$C$2:$NC$23,MATCH($C19,FIXTURES!$B$2:$B$23,0),0),IF(HLOOKUP(BK$2+1,FIXTURES!$C$2:$NC$23,MATCH($C19,FIXTURES!$B$2:$B$23,0),0)="",HLOOKUP(BK$2,FIXTURES!$C$2:$NC$23,MATCH($C19,FIXTURES!$B$2:$B$23,0),0),HLOOKUP(BK$2+1,FIXTURES!$C$2:$NC$23,MATCH($C19,FIXTURES!$B$2:$B$23,0),0))))</f>
        <v>Newcastle Utd</v>
      </c>
      <c r="BL19" s="117" t="str">
        <f>IF(BL$1="SAT",IF(AND(HLOOKUP(BL$2,FIXTURES!$C$2:$NC$23,MATCH($C19,FIXTURES!$B$2:$B$23,0),0)="",HLOOKUP(BL$2+1,FIXTURES!$C$2:$NC$23,MATCH($C19,FIXTURES!$B$2:$B$23,0),0)="",HLOOKUP(BL$2+2,FIXTURES!$C$2:$NC$23,MATCH($C19,FIXTURES!$B$2:$B$23,0),0)=""),HLOOKUP(BL$2-1,FIXTURES!$C$2:$NC$23,MATCH($C19,FIXTURES!$B$2:$B$23,0),0),IF(AND(HLOOKUP(BL$2,FIXTURES!$C$2:$NC$23,MATCH($C19,FIXTURES!$B$2:$B$23,0),0)="",HLOOKUP(BL$2+1,FIXTURES!$C$2:$NC$23,MATCH($C19,FIXTURES!$B$2:$B$23,0),0)=""),HLOOKUP(BL$2+2,FIXTURES!$C$2:$NC$23,MATCH($C19,FIXTURES!$B$2:$B$23,0),0),IF(HLOOKUP(BL$2+1,FIXTURES!$C$2:$NC$23,MATCH($C19,FIXTURES!$B$2:$B$23,0),0)="",HLOOKUP(BL$2,FIXTURES!$C$2:$NC$23,MATCH($C19,FIXTURES!$B$2:$B$23,0),0),HLOOKUP(BL$2+1,FIXTURES!$C$2:$NC$23,MATCH($C19,FIXTURES!$B$2:$B$23,0),0)))),IF(AND(HLOOKUP(BL$2,FIXTURES!$C$2:$NC$23,MATCH($C19,FIXTURES!$B$2:$B$23,0),0)="",HLOOKUP(BL$2+1,FIXTURES!$C$2:$NC$23,MATCH($C19,FIXTURES!$B$2:$B$23,0),0)=""),HLOOKUP(BL$2+2,FIXTURES!$C$2:$NC$23,MATCH($C19,FIXTURES!$B$2:$B$23,0),0),IF(HLOOKUP(BL$2+1,FIXTURES!$C$2:$NC$23,MATCH($C19,FIXTURES!$B$2:$B$23,0),0)="",HLOOKUP(BL$2,FIXTURES!$C$2:$NC$23,MATCH($C19,FIXTURES!$B$2:$B$23,0),0),HLOOKUP(BL$2+1,FIXTURES!$C$2:$NC$23,MATCH($C19,FIXTURES!$B$2:$B$23,0),0))))</f>
        <v>West Ham</v>
      </c>
      <c r="BM19" s="117" t="str">
        <f>IF(BM$1="SAT",IF(AND(HLOOKUP(BM$2,FIXTURES!$C$2:$NC$23,MATCH($C19,FIXTURES!$B$2:$B$23,0),0)="",HLOOKUP(BM$2+1,FIXTURES!$C$2:$NC$23,MATCH($C19,FIXTURES!$B$2:$B$23,0),0)="",HLOOKUP(BM$2+2,FIXTURES!$C$2:$NC$23,MATCH($C19,FIXTURES!$B$2:$B$23,0),0)=""),HLOOKUP(BM$2-1,FIXTURES!$C$2:$NC$23,MATCH($C19,FIXTURES!$B$2:$B$23,0),0),IF(AND(HLOOKUP(BM$2,FIXTURES!$C$2:$NC$23,MATCH($C19,FIXTURES!$B$2:$B$23,0),0)="",HLOOKUP(BM$2+1,FIXTURES!$C$2:$NC$23,MATCH($C19,FIXTURES!$B$2:$B$23,0),0)=""),HLOOKUP(BM$2+2,FIXTURES!$C$2:$NC$23,MATCH($C19,FIXTURES!$B$2:$B$23,0),0),IF(HLOOKUP(BM$2+1,FIXTURES!$C$2:$NC$23,MATCH($C19,FIXTURES!$B$2:$B$23,0),0)="",HLOOKUP(BM$2,FIXTURES!$C$2:$NC$23,MATCH($C19,FIXTURES!$B$2:$B$23,0),0),HLOOKUP(BM$2+1,FIXTURES!$C$2:$NC$23,MATCH($C19,FIXTURES!$B$2:$B$23,0),0)))),IF(AND(HLOOKUP(BM$2,FIXTURES!$C$2:$NC$23,MATCH($C19,FIXTURES!$B$2:$B$23,0),0)="",HLOOKUP(BM$2+1,FIXTURES!$C$2:$NC$23,MATCH($C19,FIXTURES!$B$2:$B$23,0),0)=""),HLOOKUP(BM$2+2,FIXTURES!$C$2:$NC$23,MATCH($C19,FIXTURES!$B$2:$B$23,0),0),IF(HLOOKUP(BM$2+1,FIXTURES!$C$2:$NC$23,MATCH($C19,FIXTURES!$B$2:$B$23,0),0)="",HLOOKUP(BM$2,FIXTURES!$C$2:$NC$23,MATCH($C19,FIXTURES!$B$2:$B$23,0),0),HLOOKUP(BM$2+1,FIXTURES!$C$2:$NC$23,MATCH($C19,FIXTURES!$B$2:$B$23,0),0))))</f>
        <v>liv</v>
      </c>
      <c r="BN19" s="117" t="str">
        <f>IF(BN$1="SAT",IF(AND(HLOOKUP(BN$2,FIXTURES!$C$2:$NC$23,MATCH($C19,FIXTURES!$B$2:$B$23,0),0)="",HLOOKUP(BN$2+1,FIXTURES!$C$2:$NC$23,MATCH($C19,FIXTURES!$B$2:$B$23,0),0)="",HLOOKUP(BN$2+2,FIXTURES!$C$2:$NC$23,MATCH($C19,FIXTURES!$B$2:$B$23,0),0)=""),HLOOKUP(BN$2-1,FIXTURES!$C$2:$NC$23,MATCH($C19,FIXTURES!$B$2:$B$23,0),0),IF(AND(HLOOKUP(BN$2,FIXTURES!$C$2:$NC$23,MATCH($C19,FIXTURES!$B$2:$B$23,0),0)="",HLOOKUP(BN$2+1,FIXTURES!$C$2:$NC$23,MATCH($C19,FIXTURES!$B$2:$B$23,0),0)=""),HLOOKUP(BN$2+2,FIXTURES!$C$2:$NC$23,MATCH($C19,FIXTURES!$B$2:$B$23,0),0),IF(HLOOKUP(BN$2+1,FIXTURES!$C$2:$NC$23,MATCH($C19,FIXTURES!$B$2:$B$23,0),0)="",HLOOKUP(BN$2,FIXTURES!$C$2:$NC$23,MATCH($C19,FIXTURES!$B$2:$B$23,0),0),HLOOKUP(BN$2+1,FIXTURES!$C$2:$NC$23,MATCH($C19,FIXTURES!$B$2:$B$23,0),0)))),IF(AND(HLOOKUP(BN$2,FIXTURES!$C$2:$NC$23,MATCH($C19,FIXTURES!$B$2:$B$23,0),0)="",HLOOKUP(BN$2+1,FIXTURES!$C$2:$NC$23,MATCH($C19,FIXTURES!$B$2:$B$23,0),0)=""),HLOOKUP(BN$2+2,FIXTURES!$C$2:$NC$23,MATCH($C19,FIXTURES!$B$2:$B$23,0),0),IF(HLOOKUP(BN$2+1,FIXTURES!$C$2:$NC$23,MATCH($C19,FIXTURES!$B$2:$B$23,0),0)="",HLOOKUP(BN$2,FIXTURES!$C$2:$NC$23,MATCH($C19,FIXTURES!$B$2:$B$23,0),0),HLOOKUP(BN$2+1,FIXTURES!$C$2:$NC$23,MATCH($C19,FIXTURES!$B$2:$B$23,0),0))))</f>
        <v>Betis</v>
      </c>
      <c r="BO19" s="117" t="str">
        <f>IF(BO$1="SAT",IF(AND(HLOOKUP(BO$2,FIXTURES!$C$2:$NC$23,MATCH($C19,FIXTURES!$B$2:$B$23,0),0)="",HLOOKUP(BO$2+1,FIXTURES!$C$2:$NC$23,MATCH($C19,FIXTURES!$B$2:$B$23,0),0)="",HLOOKUP(BO$2+2,FIXTURES!$C$2:$NC$23,MATCH($C19,FIXTURES!$B$2:$B$23,0),0)=""),HLOOKUP(BO$2-1,FIXTURES!$C$2:$NC$23,MATCH($C19,FIXTURES!$B$2:$B$23,0),0),IF(AND(HLOOKUP(BO$2,FIXTURES!$C$2:$NC$23,MATCH($C19,FIXTURES!$B$2:$B$23,0),0)="",HLOOKUP(BO$2+1,FIXTURES!$C$2:$NC$23,MATCH($C19,FIXTURES!$B$2:$B$23,0),0)=""),HLOOKUP(BO$2+2,FIXTURES!$C$2:$NC$23,MATCH($C19,FIXTURES!$B$2:$B$23,0),0),IF(HLOOKUP(BO$2+1,FIXTURES!$C$2:$NC$23,MATCH($C19,FIXTURES!$B$2:$B$23,0),0)="",HLOOKUP(BO$2,FIXTURES!$C$2:$NC$23,MATCH($C19,FIXTURES!$B$2:$B$23,0),0),HLOOKUP(BO$2+1,FIXTURES!$C$2:$NC$23,MATCH($C19,FIXTURES!$B$2:$B$23,0),0)))),IF(AND(HLOOKUP(BO$2,FIXTURES!$C$2:$NC$23,MATCH($C19,FIXTURES!$B$2:$B$23,0),0)="",HLOOKUP(BO$2+1,FIXTURES!$C$2:$NC$23,MATCH($C19,FIXTURES!$B$2:$B$23,0),0)=""),HLOOKUP(BO$2+2,FIXTURES!$C$2:$NC$23,MATCH($C19,FIXTURES!$B$2:$B$23,0),0),IF(HLOOKUP(BO$2+1,FIXTURES!$C$2:$NC$23,MATCH($C19,FIXTURES!$B$2:$B$23,0),0)="",HLOOKUP(BO$2,FIXTURES!$C$2:$NC$23,MATCH($C19,FIXTURES!$B$2:$B$23,0),0),HLOOKUP(BO$2+1,FIXTURES!$C$2:$NC$23,MATCH($C19,FIXTURES!$B$2:$B$23,0),0))))</f>
        <v>SOU</v>
      </c>
      <c r="BP19" s="117" t="str">
        <f>IF(BP$1="SAT",IF(AND(HLOOKUP(BP$2,FIXTURES!$C$2:$NC$23,MATCH($C19,FIXTURES!$B$2:$B$23,0),0)="",HLOOKUP(BP$2+1,FIXTURES!$C$2:$NC$23,MATCH($C19,FIXTURES!$B$2:$B$23,0),0)="",HLOOKUP(BP$2+2,FIXTURES!$C$2:$NC$23,MATCH($C19,FIXTURES!$B$2:$B$23,0),0)=""),HLOOKUP(BP$2-1,FIXTURES!$C$2:$NC$23,MATCH($C19,FIXTURES!$B$2:$B$23,0),0),IF(AND(HLOOKUP(BP$2,FIXTURES!$C$2:$NC$23,MATCH($C19,FIXTURES!$B$2:$B$23,0),0)="",HLOOKUP(BP$2+1,FIXTURES!$C$2:$NC$23,MATCH($C19,FIXTURES!$B$2:$B$23,0),0)=""),HLOOKUP(BP$2+2,FIXTURES!$C$2:$NC$23,MATCH($C19,FIXTURES!$B$2:$B$23,0),0),IF(HLOOKUP(BP$2+1,FIXTURES!$C$2:$NC$23,MATCH($C19,FIXTURES!$B$2:$B$23,0),0)="",HLOOKUP(BP$2,FIXTURES!$C$2:$NC$23,MATCH($C19,FIXTURES!$B$2:$B$23,0),0),HLOOKUP(BP$2+1,FIXTURES!$C$2:$NC$23,MATCH($C19,FIXTURES!$B$2:$B$23,0),0)))),IF(AND(HLOOKUP(BP$2,FIXTURES!$C$2:$NC$23,MATCH($C19,FIXTURES!$B$2:$B$23,0),0)="",HLOOKUP(BP$2+1,FIXTURES!$C$2:$NC$23,MATCH($C19,FIXTURES!$B$2:$B$23,0),0)=""),HLOOKUP(BP$2+2,FIXTURES!$C$2:$NC$23,MATCH($C19,FIXTURES!$B$2:$B$23,0),0),IF(HLOOKUP(BP$2+1,FIXTURES!$C$2:$NC$23,MATCH($C19,FIXTURES!$B$2:$B$23,0),0)="",HLOOKUP(BP$2,FIXTURES!$C$2:$NC$23,MATCH($C19,FIXTURES!$B$2:$B$23,0),0),HLOOKUP(BP$2+1,FIXTURES!$C$2:$NC$23,MATCH($C19,FIXTURES!$B$2:$B$23,0),0))))</f>
        <v>Betis</v>
      </c>
      <c r="BQ19" s="117" t="str">
        <f>IF(BQ$1="SAT",IF(AND(HLOOKUP(BQ$2,FIXTURES!$C$2:$NC$23,MATCH($C19,FIXTURES!$B$2:$B$23,0),0)="",HLOOKUP(BQ$2+1,FIXTURES!$C$2:$NC$23,MATCH($C19,FIXTURES!$B$2:$B$23,0),0)="",HLOOKUP(BQ$2+2,FIXTURES!$C$2:$NC$23,MATCH($C19,FIXTURES!$B$2:$B$23,0),0)=""),HLOOKUP(BQ$2-1,FIXTURES!$C$2:$NC$23,MATCH($C19,FIXTURES!$B$2:$B$23,0),0),IF(AND(HLOOKUP(BQ$2,FIXTURES!$C$2:$NC$23,MATCH($C19,FIXTURES!$B$2:$B$23,0),0)="",HLOOKUP(BQ$2+1,FIXTURES!$C$2:$NC$23,MATCH($C19,FIXTURES!$B$2:$B$23,0),0)=""),HLOOKUP(BQ$2+2,FIXTURES!$C$2:$NC$23,MATCH($C19,FIXTURES!$B$2:$B$23,0),0),IF(HLOOKUP(BQ$2+1,FIXTURES!$C$2:$NC$23,MATCH($C19,FIXTURES!$B$2:$B$23,0),0)="",HLOOKUP(BQ$2,FIXTURES!$C$2:$NC$23,MATCH($C19,FIXTURES!$B$2:$B$23,0),0),HLOOKUP(BQ$2+1,FIXTURES!$C$2:$NC$23,MATCH($C19,FIXTURES!$B$2:$B$23,0),0)))),IF(AND(HLOOKUP(BQ$2,FIXTURES!$C$2:$NC$23,MATCH($C19,FIXTURES!$B$2:$B$23,0),0)="",HLOOKUP(BQ$2+1,FIXTURES!$C$2:$NC$23,MATCH($C19,FIXTURES!$B$2:$B$23,0),0)=""),HLOOKUP(BQ$2+2,FIXTURES!$C$2:$NC$23,MATCH($C19,FIXTURES!$B$2:$B$23,0),0),IF(HLOOKUP(BQ$2+1,FIXTURES!$C$2:$NC$23,MATCH($C19,FIXTURES!$B$2:$B$23,0),0)="",HLOOKUP(BQ$2,FIXTURES!$C$2:$NC$23,MATCH($C19,FIXTURES!$B$2:$B$23,0),0),HLOOKUP(BQ$2+1,FIXTURES!$C$2:$NC$23,MATCH($C19,FIXTURES!$B$2:$B$23,0),0))))</f>
        <v>Fulham</v>
      </c>
      <c r="BR19" s="117" t="str">
        <f>IF(BR$1="SAT",IF(AND(HLOOKUP(BR$2,FIXTURES!$C$2:$NC$23,MATCH($C19,FIXTURES!$B$2:$B$23,0),0)="",HLOOKUP(BR$2+1,FIXTURES!$C$2:$NC$23,MATCH($C19,FIXTURES!$B$2:$B$23,0),0)="",HLOOKUP(BR$2+2,FIXTURES!$C$2:$NC$23,MATCH($C19,FIXTURES!$B$2:$B$23,0),0)=""),HLOOKUP(BR$2-1,FIXTURES!$C$2:$NC$23,MATCH($C19,FIXTURES!$B$2:$B$23,0),0),IF(AND(HLOOKUP(BR$2,FIXTURES!$C$2:$NC$23,MATCH($C19,FIXTURES!$B$2:$B$23,0),0)="",HLOOKUP(BR$2+1,FIXTURES!$C$2:$NC$23,MATCH($C19,FIXTURES!$B$2:$B$23,0),0)=""),HLOOKUP(BR$2+2,FIXTURES!$C$2:$NC$23,MATCH($C19,FIXTURES!$B$2:$B$23,0),0),IF(HLOOKUP(BR$2+1,FIXTURES!$C$2:$NC$23,MATCH($C19,FIXTURES!$B$2:$B$23,0),0)="",HLOOKUP(BR$2,FIXTURES!$C$2:$NC$23,MATCH($C19,FIXTURES!$B$2:$B$23,0),0),HLOOKUP(BR$2+1,FIXTURES!$C$2:$NC$23,MATCH($C19,FIXTURES!$B$2:$B$23,0),0)))),IF(AND(HLOOKUP(BR$2,FIXTURES!$C$2:$NC$23,MATCH($C19,FIXTURES!$B$2:$B$23,0),0)="",HLOOKUP(BR$2+1,FIXTURES!$C$2:$NC$23,MATCH($C19,FIXTURES!$B$2:$B$23,0),0)=""),HLOOKUP(BR$2+2,FIXTURES!$C$2:$NC$23,MATCH($C19,FIXTURES!$B$2:$B$23,0),0),IF(HLOOKUP(BR$2+1,FIXTURES!$C$2:$NC$23,MATCH($C19,FIXTURES!$B$2:$B$23,0),0)="",HLOOKUP(BR$2,FIXTURES!$C$2:$NC$23,MATCH($C19,FIXTURES!$B$2:$B$23,0),0),HLOOKUP(BR$2+1,FIXTURES!$C$2:$NC$23,MATCH($C19,FIXTURES!$B$2:$B$23,0),0))))</f>
        <v/>
      </c>
      <c r="BS19" s="117" t="str">
        <f>IF(BS$1="SAT",IF(AND(HLOOKUP(BS$2,FIXTURES!$C$2:$NC$23,MATCH($C19,FIXTURES!$B$2:$B$23,0),0)="",HLOOKUP(BS$2+1,FIXTURES!$C$2:$NC$23,MATCH($C19,FIXTURES!$B$2:$B$23,0),0)="",HLOOKUP(BS$2+2,FIXTURES!$C$2:$NC$23,MATCH($C19,FIXTURES!$B$2:$B$23,0),0)=""),HLOOKUP(BS$2-1,FIXTURES!$C$2:$NC$23,MATCH($C19,FIXTURES!$B$2:$B$23,0),0),IF(AND(HLOOKUP(BS$2,FIXTURES!$C$2:$NC$23,MATCH($C19,FIXTURES!$B$2:$B$23,0),0)="",HLOOKUP(BS$2+1,FIXTURES!$C$2:$NC$23,MATCH($C19,FIXTURES!$B$2:$B$23,0),0)=""),HLOOKUP(BS$2+2,FIXTURES!$C$2:$NC$23,MATCH($C19,FIXTURES!$B$2:$B$23,0),0),IF(HLOOKUP(BS$2+1,FIXTURES!$C$2:$NC$23,MATCH($C19,FIXTURES!$B$2:$B$23,0),0)="",HLOOKUP(BS$2,FIXTURES!$C$2:$NC$23,MATCH($C19,FIXTURES!$B$2:$B$23,0),0),HLOOKUP(BS$2+1,FIXTURES!$C$2:$NC$23,MATCH($C19,FIXTURES!$B$2:$B$23,0),0)))),IF(AND(HLOOKUP(BS$2,FIXTURES!$C$2:$NC$23,MATCH($C19,FIXTURES!$B$2:$B$23,0),0)="",HLOOKUP(BS$2+1,FIXTURES!$C$2:$NC$23,MATCH($C19,FIXTURES!$B$2:$B$23,0),0)=""),HLOOKUP(BS$2+2,FIXTURES!$C$2:$NC$23,MATCH($C19,FIXTURES!$B$2:$B$23,0),0),IF(HLOOKUP(BS$2+1,FIXTURES!$C$2:$NC$23,MATCH($C19,FIXTURES!$B$2:$B$23,0),0)="",HLOOKUP(BS$2,FIXTURES!$C$2:$NC$23,MATCH($C19,FIXTURES!$B$2:$B$23,0),0),HLOOKUP(BS$2+1,FIXTURES!$C$2:$NC$23,MATCH($C19,FIXTURES!$B$2:$B$23,0),0))))</f>
        <v/>
      </c>
      <c r="BT19" s="117" t="str">
        <f>IF(BT$1="SAT",IF(AND(HLOOKUP(BT$2,FIXTURES!$C$2:$NC$23,MATCH($C19,FIXTURES!$B$2:$B$23,0),0)="",HLOOKUP(BT$2+1,FIXTURES!$C$2:$NC$23,MATCH($C19,FIXTURES!$B$2:$B$23,0),0)="",HLOOKUP(BT$2+2,FIXTURES!$C$2:$NC$23,MATCH($C19,FIXTURES!$B$2:$B$23,0),0)=""),HLOOKUP(BT$2-1,FIXTURES!$C$2:$NC$23,MATCH($C19,FIXTURES!$B$2:$B$23,0),0),IF(AND(HLOOKUP(BT$2,FIXTURES!$C$2:$NC$23,MATCH($C19,FIXTURES!$B$2:$B$23,0),0)="",HLOOKUP(BT$2+1,FIXTURES!$C$2:$NC$23,MATCH($C19,FIXTURES!$B$2:$B$23,0),0)=""),HLOOKUP(BT$2+2,FIXTURES!$C$2:$NC$23,MATCH($C19,FIXTURES!$B$2:$B$23,0),0),IF(HLOOKUP(BT$2+1,FIXTURES!$C$2:$NC$23,MATCH($C19,FIXTURES!$B$2:$B$23,0),0)="",HLOOKUP(BT$2,FIXTURES!$C$2:$NC$23,MATCH($C19,FIXTURES!$B$2:$B$23,0),0),HLOOKUP(BT$2+1,FIXTURES!$C$2:$NC$23,MATCH($C19,FIXTURES!$B$2:$B$23,0),0)))),IF(AND(HLOOKUP(BT$2,FIXTURES!$C$2:$NC$23,MATCH($C19,FIXTURES!$B$2:$B$23,0),0)="",HLOOKUP(BT$2+1,FIXTURES!$C$2:$NC$23,MATCH($C19,FIXTURES!$B$2:$B$23,0),0)=""),HLOOKUP(BT$2+2,FIXTURES!$C$2:$NC$23,MATCH($C19,FIXTURES!$B$2:$B$23,0),0),IF(HLOOKUP(BT$2+1,FIXTURES!$C$2:$NC$23,MATCH($C19,FIXTURES!$B$2:$B$23,0),0)="",HLOOKUP(BT$2,FIXTURES!$C$2:$NC$23,MATCH($C19,FIXTURES!$B$2:$B$23,0),0),HLOOKUP(BT$2+1,FIXTURES!$C$2:$NC$23,MATCH($C19,FIXTURES!$B$2:$B$23,0),0))))</f>
        <v/>
      </c>
      <c r="BU19" s="117" t="str">
        <f>IF(BU$1="SAT",IF(AND(HLOOKUP(BU$2,FIXTURES!$C$2:$NC$23,MATCH($C19,FIXTURES!$B$2:$B$23,0),0)="",HLOOKUP(BU$2+1,FIXTURES!$C$2:$NC$23,MATCH($C19,FIXTURES!$B$2:$B$23,0),0)="",HLOOKUP(BU$2+2,FIXTURES!$C$2:$NC$23,MATCH($C19,FIXTURES!$B$2:$B$23,0),0)=""),HLOOKUP(BU$2-1,FIXTURES!$C$2:$NC$23,MATCH($C19,FIXTURES!$B$2:$B$23,0),0),IF(AND(HLOOKUP(BU$2,FIXTURES!$C$2:$NC$23,MATCH($C19,FIXTURES!$B$2:$B$23,0),0)="",HLOOKUP(BU$2+1,FIXTURES!$C$2:$NC$23,MATCH($C19,FIXTURES!$B$2:$B$23,0),0)=""),HLOOKUP(BU$2+2,FIXTURES!$C$2:$NC$23,MATCH($C19,FIXTURES!$B$2:$B$23,0),0),IF(HLOOKUP(BU$2+1,FIXTURES!$C$2:$NC$23,MATCH($C19,FIXTURES!$B$2:$B$23,0),0)="",HLOOKUP(BU$2,FIXTURES!$C$2:$NC$23,MATCH($C19,FIXTURES!$B$2:$B$23,0),0),HLOOKUP(BU$2+1,FIXTURES!$C$2:$NC$23,MATCH($C19,FIXTURES!$B$2:$B$23,0),0)))),IF(AND(HLOOKUP(BU$2,FIXTURES!$C$2:$NC$23,MATCH($C19,FIXTURES!$B$2:$B$23,0),0)="",HLOOKUP(BU$2+1,FIXTURES!$C$2:$NC$23,MATCH($C19,FIXTURES!$B$2:$B$23,0),0)=""),HLOOKUP(BU$2+2,FIXTURES!$C$2:$NC$23,MATCH($C19,FIXTURES!$B$2:$B$23,0),0),IF(HLOOKUP(BU$2+1,FIXTURES!$C$2:$NC$23,MATCH($C19,FIXTURES!$B$2:$B$23,0),0)="",HLOOKUP(BU$2,FIXTURES!$C$2:$NC$23,MATCH($C19,FIXTURES!$B$2:$B$23,0),0),HLOOKUP(BU$2+1,FIXTURES!$C$2:$NC$23,MATCH($C19,FIXTURES!$B$2:$B$23,0),0))))</f>
        <v>new</v>
      </c>
      <c r="BV19" s="117" t="str">
        <f>IF(BV$1="SAT",IF(AND(HLOOKUP(BV$2,FIXTURES!$C$2:$NC$23,MATCH($C19,FIXTURES!$B$2:$B$23,0),0)="",HLOOKUP(BV$2+1,FIXTURES!$C$2:$NC$23,MATCH($C19,FIXTURES!$B$2:$B$23,0),0)="",HLOOKUP(BV$2+2,FIXTURES!$C$2:$NC$23,MATCH($C19,FIXTURES!$B$2:$B$23,0),0)=""),HLOOKUP(BV$2-1,FIXTURES!$C$2:$NC$23,MATCH($C19,FIXTURES!$B$2:$B$23,0),0),IF(AND(HLOOKUP(BV$2,FIXTURES!$C$2:$NC$23,MATCH($C19,FIXTURES!$B$2:$B$23,0),0)="",HLOOKUP(BV$2+1,FIXTURES!$C$2:$NC$23,MATCH($C19,FIXTURES!$B$2:$B$23,0),0)=""),HLOOKUP(BV$2+2,FIXTURES!$C$2:$NC$23,MATCH($C19,FIXTURES!$B$2:$B$23,0),0),IF(HLOOKUP(BV$2+1,FIXTURES!$C$2:$NC$23,MATCH($C19,FIXTURES!$B$2:$B$23,0),0)="",HLOOKUP(BV$2,FIXTURES!$C$2:$NC$23,MATCH($C19,FIXTURES!$B$2:$B$23,0),0),HLOOKUP(BV$2+1,FIXTURES!$C$2:$NC$23,MATCH($C19,FIXTURES!$B$2:$B$23,0),0)))),IF(AND(HLOOKUP(BV$2,FIXTURES!$C$2:$NC$23,MATCH($C19,FIXTURES!$B$2:$B$23,0),0)="",HLOOKUP(BV$2+1,FIXTURES!$C$2:$NC$23,MATCH($C19,FIXTURES!$B$2:$B$23,0),0)=""),HLOOKUP(BV$2+2,FIXTURES!$C$2:$NC$23,MATCH($C19,FIXTURES!$B$2:$B$23,0),0),IF(HLOOKUP(BV$2+1,FIXTURES!$C$2:$NC$23,MATCH($C19,FIXTURES!$B$2:$B$23,0),0)="",HLOOKUP(BV$2,FIXTURES!$C$2:$NC$23,MATCH($C19,FIXTURES!$B$2:$B$23,0),0),HLOOKUP(BV$2+1,FIXTURES!$C$2:$NC$23,MATCH($C19,FIXTURES!$B$2:$B$23,0),0))))</f>
        <v>BRE</v>
      </c>
      <c r="BW19" s="117" t="str">
        <f>IF(BW$1="SAT",IF(AND(HLOOKUP(BW$2,FIXTURES!$C$2:$NC$23,MATCH($C19,FIXTURES!$B$2:$B$23,0),0)="",HLOOKUP(BW$2+1,FIXTURES!$C$2:$NC$23,MATCH($C19,FIXTURES!$B$2:$B$23,0),0)="",HLOOKUP(BW$2+2,FIXTURES!$C$2:$NC$23,MATCH($C19,FIXTURES!$B$2:$B$23,0),0)=""),HLOOKUP(BW$2-1,FIXTURES!$C$2:$NC$23,MATCH($C19,FIXTURES!$B$2:$B$23,0),0),IF(AND(HLOOKUP(BW$2,FIXTURES!$C$2:$NC$23,MATCH($C19,FIXTURES!$B$2:$B$23,0),0)="",HLOOKUP(BW$2+1,FIXTURES!$C$2:$NC$23,MATCH($C19,FIXTURES!$B$2:$B$23,0),0)=""),HLOOKUP(BW$2+2,FIXTURES!$C$2:$NC$23,MATCH($C19,FIXTURES!$B$2:$B$23,0),0),IF(HLOOKUP(BW$2+1,FIXTURES!$C$2:$NC$23,MATCH($C19,FIXTURES!$B$2:$B$23,0),0)="",HLOOKUP(BW$2,FIXTURES!$C$2:$NC$23,MATCH($C19,FIXTURES!$B$2:$B$23,0),0),HLOOKUP(BW$2+1,FIXTURES!$C$2:$NC$23,MATCH($C19,FIXTURES!$B$2:$B$23,0),0)))),IF(AND(HLOOKUP(BW$2,FIXTURES!$C$2:$NC$23,MATCH($C19,FIXTURES!$B$2:$B$23,0),0)="",HLOOKUP(BW$2+1,FIXTURES!$C$2:$NC$23,MATCH($C19,FIXTURES!$B$2:$B$23,0),0)=""),HLOOKUP(BW$2+2,FIXTURES!$C$2:$NC$23,MATCH($C19,FIXTURES!$B$2:$B$23,0),0),IF(HLOOKUP(BW$2+1,FIXTURES!$C$2:$NC$23,MATCH($C19,FIXTURES!$B$2:$B$23,0),0)="",HLOOKUP(BW$2,FIXTURES!$C$2:$NC$23,MATCH($C19,FIXTURES!$B$2:$B$23,0),0),HLOOKUP(BW$2+1,FIXTURES!$C$2:$NC$23,MATCH($C19,FIXTURES!$B$2:$B$23,0),0))))</f>
        <v>EVE</v>
      </c>
      <c r="BX19" s="117" t="str">
        <f>IF(BX$1="SAT",IF(AND(HLOOKUP(BX$2,FIXTURES!$C$2:$NC$23,MATCH($C19,FIXTURES!$B$2:$B$23,0),0)="",HLOOKUP(BX$2+1,FIXTURES!$C$2:$NC$23,MATCH($C19,FIXTURES!$B$2:$B$23,0),0)="",HLOOKUP(BX$2+2,FIXTURES!$C$2:$NC$23,MATCH($C19,FIXTURES!$B$2:$B$23,0),0)=""),HLOOKUP(BX$2-1,FIXTURES!$C$2:$NC$23,MATCH($C19,FIXTURES!$B$2:$B$23,0),0),IF(AND(HLOOKUP(BX$2,FIXTURES!$C$2:$NC$23,MATCH($C19,FIXTURES!$B$2:$B$23,0),0)="",HLOOKUP(BX$2+1,FIXTURES!$C$2:$NC$23,MATCH($C19,FIXTURES!$B$2:$B$23,0),0)=""),HLOOKUP(BX$2+2,FIXTURES!$C$2:$NC$23,MATCH($C19,FIXTURES!$B$2:$B$23,0),0),IF(HLOOKUP(BX$2+1,FIXTURES!$C$2:$NC$23,MATCH($C19,FIXTURES!$B$2:$B$23,0),0)="",HLOOKUP(BX$2,FIXTURES!$C$2:$NC$23,MATCH($C19,FIXTURES!$B$2:$B$23,0),0),HLOOKUP(BX$2+1,FIXTURES!$C$2:$NC$23,MATCH($C19,FIXTURES!$B$2:$B$23,0),0)))),IF(AND(HLOOKUP(BX$2,FIXTURES!$C$2:$NC$23,MATCH($C19,FIXTURES!$B$2:$B$23,0),0)="",HLOOKUP(BX$2+1,FIXTURES!$C$2:$NC$23,MATCH($C19,FIXTURES!$B$2:$B$23,0),0)=""),HLOOKUP(BX$2+2,FIXTURES!$C$2:$NC$23,MATCH($C19,FIXTURES!$B$2:$B$23,0),0),IF(HLOOKUP(BX$2+1,FIXTURES!$C$2:$NC$23,MATCH($C19,FIXTURES!$B$2:$B$23,0),0)="",HLOOKUP(BX$2,FIXTURES!$C$2:$NC$23,MATCH($C19,FIXTURES!$B$2:$B$23,0),0),HLOOKUP(BX$2+1,FIXTURES!$C$2:$NC$23,MATCH($C19,FIXTURES!$B$2:$B$23,0),0))))</f>
        <v>Sevilla</v>
      </c>
      <c r="BY19" s="117" t="str">
        <f>IF(BY$1="SAT",IF(AND(HLOOKUP(BY$2,FIXTURES!$C$2:$NC$23,MATCH($C19,FIXTURES!$B$2:$B$23,0),0)="",HLOOKUP(BY$2+1,FIXTURES!$C$2:$NC$23,MATCH($C19,FIXTURES!$B$2:$B$23,0),0)="",HLOOKUP(BY$2+2,FIXTURES!$C$2:$NC$23,MATCH($C19,FIXTURES!$B$2:$B$23,0),0)=""),HLOOKUP(BY$2-1,FIXTURES!$C$2:$NC$23,MATCH($C19,FIXTURES!$B$2:$B$23,0),0),IF(AND(HLOOKUP(BY$2,FIXTURES!$C$2:$NC$23,MATCH($C19,FIXTURES!$B$2:$B$23,0),0)="",HLOOKUP(BY$2+1,FIXTURES!$C$2:$NC$23,MATCH($C19,FIXTURES!$B$2:$B$23,0),0)=""),HLOOKUP(BY$2+2,FIXTURES!$C$2:$NC$23,MATCH($C19,FIXTURES!$B$2:$B$23,0),0),IF(HLOOKUP(BY$2+1,FIXTURES!$C$2:$NC$23,MATCH($C19,FIXTURES!$B$2:$B$23,0),0)="",HLOOKUP(BY$2,FIXTURES!$C$2:$NC$23,MATCH($C19,FIXTURES!$B$2:$B$23,0),0),HLOOKUP(BY$2+1,FIXTURES!$C$2:$NC$23,MATCH($C19,FIXTURES!$B$2:$B$23,0),0)))),IF(AND(HLOOKUP(BY$2,FIXTURES!$C$2:$NC$23,MATCH($C19,FIXTURES!$B$2:$B$23,0),0)="",HLOOKUP(BY$2+1,FIXTURES!$C$2:$NC$23,MATCH($C19,FIXTURES!$B$2:$B$23,0),0)=""),HLOOKUP(BY$2+2,FIXTURES!$C$2:$NC$23,MATCH($C19,FIXTURES!$B$2:$B$23,0),0),IF(HLOOKUP(BY$2+1,FIXTURES!$C$2:$NC$23,MATCH($C19,FIXTURES!$B$2:$B$23,0),0)="",HLOOKUP(BY$2,FIXTURES!$C$2:$NC$23,MATCH($C19,FIXTURES!$B$2:$B$23,0),0),HLOOKUP(BY$2+1,FIXTURES!$C$2:$NC$23,MATCH($C19,FIXTURES!$B$2:$B$23,0),0))))</f>
        <v>nfo</v>
      </c>
      <c r="BZ19" s="117" t="str">
        <f>IF(BZ$1="SAT",IF(AND(HLOOKUP(BZ$2,FIXTURES!$C$2:$NC$23,MATCH($C19,FIXTURES!$B$2:$B$23,0),0)="",HLOOKUP(BZ$2+1,FIXTURES!$C$2:$NC$23,MATCH($C19,FIXTURES!$B$2:$B$23,0),0)="",HLOOKUP(BZ$2+2,FIXTURES!$C$2:$NC$23,MATCH($C19,FIXTURES!$B$2:$B$23,0),0)=""),HLOOKUP(BZ$2-1,FIXTURES!$C$2:$NC$23,MATCH($C19,FIXTURES!$B$2:$B$23,0),0),IF(AND(HLOOKUP(BZ$2,FIXTURES!$C$2:$NC$23,MATCH($C19,FIXTURES!$B$2:$B$23,0),0)="",HLOOKUP(BZ$2+1,FIXTURES!$C$2:$NC$23,MATCH($C19,FIXTURES!$B$2:$B$23,0),0)=""),HLOOKUP(BZ$2+2,FIXTURES!$C$2:$NC$23,MATCH($C19,FIXTURES!$B$2:$B$23,0),0),IF(HLOOKUP(BZ$2+1,FIXTURES!$C$2:$NC$23,MATCH($C19,FIXTURES!$B$2:$B$23,0),0)="",HLOOKUP(BZ$2,FIXTURES!$C$2:$NC$23,MATCH($C19,FIXTURES!$B$2:$B$23,0),0),HLOOKUP(BZ$2+1,FIXTURES!$C$2:$NC$23,MATCH($C19,FIXTURES!$B$2:$B$23,0),0)))),IF(AND(HLOOKUP(BZ$2,FIXTURES!$C$2:$NC$23,MATCH($C19,FIXTURES!$B$2:$B$23,0),0)="",HLOOKUP(BZ$2+1,FIXTURES!$C$2:$NC$23,MATCH($C19,FIXTURES!$B$2:$B$23,0),0)=""),HLOOKUP(BZ$2+2,FIXTURES!$C$2:$NC$23,MATCH($C19,FIXTURES!$B$2:$B$23,0),0),IF(HLOOKUP(BZ$2+1,FIXTURES!$C$2:$NC$23,MATCH($C19,FIXTURES!$B$2:$B$23,0),0)="",HLOOKUP(BZ$2,FIXTURES!$C$2:$NC$23,MATCH($C19,FIXTURES!$B$2:$B$23,0),0),HLOOKUP(BZ$2+1,FIXTURES!$C$2:$NC$23,MATCH($C19,FIXTURES!$B$2:$B$23,0),0))))</f>
        <v>Sevilla</v>
      </c>
      <c r="CA19" s="117" t="str">
        <f>IF(CA$1="SAT",IF(AND(HLOOKUP(CA$2,FIXTURES!$C$2:$NC$23,MATCH($C19,FIXTURES!$B$2:$B$23,0),0)="",HLOOKUP(CA$2+1,FIXTURES!$C$2:$NC$23,MATCH($C19,FIXTURES!$B$2:$B$23,0),0)="",HLOOKUP(CA$2+2,FIXTURES!$C$2:$NC$23,MATCH($C19,FIXTURES!$B$2:$B$23,0),0)=""),HLOOKUP(CA$2-1,FIXTURES!$C$2:$NC$23,MATCH($C19,FIXTURES!$B$2:$B$23,0),0),IF(AND(HLOOKUP(CA$2,FIXTURES!$C$2:$NC$23,MATCH($C19,FIXTURES!$B$2:$B$23,0),0)="",HLOOKUP(CA$2+1,FIXTURES!$C$2:$NC$23,MATCH($C19,FIXTURES!$B$2:$B$23,0),0)=""),HLOOKUP(CA$2+2,FIXTURES!$C$2:$NC$23,MATCH($C19,FIXTURES!$B$2:$B$23,0),0),IF(HLOOKUP(CA$2+1,FIXTURES!$C$2:$NC$23,MATCH($C19,FIXTURES!$B$2:$B$23,0),0)="",HLOOKUP(CA$2,FIXTURES!$C$2:$NC$23,MATCH($C19,FIXTURES!$B$2:$B$23,0),0),HLOOKUP(CA$2+1,FIXTURES!$C$2:$NC$23,MATCH($C19,FIXTURES!$B$2:$B$23,0),0)))),IF(AND(HLOOKUP(CA$2,FIXTURES!$C$2:$NC$23,MATCH($C19,FIXTURES!$B$2:$B$23,0),0)="",HLOOKUP(CA$2+1,FIXTURES!$C$2:$NC$23,MATCH($C19,FIXTURES!$B$2:$B$23,0),0)=""),HLOOKUP(CA$2+2,FIXTURES!$C$2:$NC$23,MATCH($C19,FIXTURES!$B$2:$B$23,0),0),IF(HLOOKUP(CA$2+1,FIXTURES!$C$2:$NC$23,MATCH($C19,FIXTURES!$B$2:$B$23,0),0)="",HLOOKUP(CA$2,FIXTURES!$C$2:$NC$23,MATCH($C19,FIXTURES!$B$2:$B$23,0),0),HLOOKUP(CA$2+1,FIXTURES!$C$2:$NC$23,MATCH($C19,FIXTURES!$B$2:$B$23,0),0))))</f>
        <v>Brighton</v>
      </c>
      <c r="CB19" s="117" t="str">
        <f>IF(CB$1="SAT",IF(AND(HLOOKUP(CB$2,FIXTURES!$C$2:$NC$23,MATCH($C19,FIXTURES!$B$2:$B$23,0),0)="",HLOOKUP(CB$2+1,FIXTURES!$C$2:$NC$23,MATCH($C19,FIXTURES!$B$2:$B$23,0),0)="",HLOOKUP(CB$2+2,FIXTURES!$C$2:$NC$23,MATCH($C19,FIXTURES!$B$2:$B$23,0),0)=""),HLOOKUP(CB$2-1,FIXTURES!$C$2:$NC$23,MATCH($C19,FIXTURES!$B$2:$B$23,0),0),IF(AND(HLOOKUP(CB$2,FIXTURES!$C$2:$NC$23,MATCH($C19,FIXTURES!$B$2:$B$23,0),0)="",HLOOKUP(CB$2+1,FIXTURES!$C$2:$NC$23,MATCH($C19,FIXTURES!$B$2:$B$23,0),0)=""),HLOOKUP(CB$2+2,FIXTURES!$C$2:$NC$23,MATCH($C19,FIXTURES!$B$2:$B$23,0),0),IF(HLOOKUP(CB$2+1,FIXTURES!$C$2:$NC$23,MATCH($C19,FIXTURES!$B$2:$B$23,0),0)="",HLOOKUP(CB$2,FIXTURES!$C$2:$NC$23,MATCH($C19,FIXTURES!$B$2:$B$23,0),0),HLOOKUP(CB$2+1,FIXTURES!$C$2:$NC$23,MATCH($C19,FIXTURES!$B$2:$B$23,0),0)))),IF(AND(HLOOKUP(CB$2,FIXTURES!$C$2:$NC$23,MATCH($C19,FIXTURES!$B$2:$B$23,0),0)="",HLOOKUP(CB$2+1,FIXTURES!$C$2:$NC$23,MATCH($C19,FIXTURES!$B$2:$B$23,0),0)=""),HLOOKUP(CB$2+2,FIXTURES!$C$2:$NC$23,MATCH($C19,FIXTURES!$B$2:$B$23,0),0),IF(HLOOKUP(CB$2+1,FIXTURES!$C$2:$NC$23,MATCH($C19,FIXTURES!$B$2:$B$23,0),0)="",HLOOKUP(CB$2,FIXTURES!$C$2:$NC$23,MATCH($C19,FIXTURES!$B$2:$B$23,0),0),HLOOKUP(CB$2+1,FIXTURES!$C$2:$NC$23,MATCH($C19,FIXTURES!$B$2:$B$23,0),0))))</f>
        <v>tot</v>
      </c>
      <c r="CC19" s="117" t="str">
        <f>IF(CC$1="SAT",IF(AND(HLOOKUP(CC$2,FIXTURES!$C$2:$NC$23,MATCH($C19,FIXTURES!$B$2:$B$23,0),0)="",HLOOKUP(CC$2+1,FIXTURES!$C$2:$NC$23,MATCH($C19,FIXTURES!$B$2:$B$23,0),0)="",HLOOKUP(CC$2+2,FIXTURES!$C$2:$NC$23,MATCH($C19,FIXTURES!$B$2:$B$23,0),0)=""),HLOOKUP(CC$2-1,FIXTURES!$C$2:$NC$23,MATCH($C19,FIXTURES!$B$2:$B$23,0),0),IF(AND(HLOOKUP(CC$2,FIXTURES!$C$2:$NC$23,MATCH($C19,FIXTURES!$B$2:$B$23,0),0)="",HLOOKUP(CC$2+1,FIXTURES!$C$2:$NC$23,MATCH($C19,FIXTURES!$B$2:$B$23,0),0)=""),HLOOKUP(CC$2+2,FIXTURES!$C$2:$NC$23,MATCH($C19,FIXTURES!$B$2:$B$23,0),0),IF(HLOOKUP(CC$2+1,FIXTURES!$C$2:$NC$23,MATCH($C19,FIXTURES!$B$2:$B$23,0),0)="",HLOOKUP(CC$2,FIXTURES!$C$2:$NC$23,MATCH($C19,FIXTURES!$B$2:$B$23,0),0),HLOOKUP(CC$2+1,FIXTURES!$C$2:$NC$23,MATCH($C19,FIXTURES!$B$2:$B$23,0),0)))),IF(AND(HLOOKUP(CC$2,FIXTURES!$C$2:$NC$23,MATCH($C19,FIXTURES!$B$2:$B$23,0),0)="",HLOOKUP(CC$2+1,FIXTURES!$C$2:$NC$23,MATCH($C19,FIXTURES!$B$2:$B$23,0),0)=""),HLOOKUP(CC$2+2,FIXTURES!$C$2:$NC$23,MATCH($C19,FIXTURES!$B$2:$B$23,0),0),IF(HLOOKUP(CC$2+1,FIXTURES!$C$2:$NC$23,MATCH($C19,FIXTURES!$B$2:$B$23,0),0)="",HLOOKUP(CC$2,FIXTURES!$C$2:$NC$23,MATCH($C19,FIXTURES!$B$2:$B$23,0),0),HLOOKUP(CC$2+1,FIXTURES!$C$2:$NC$23,MATCH($C19,FIXTURES!$B$2:$B$23,0),0))))</f>
        <v>AVL</v>
      </c>
      <c r="CD19" s="117" t="str">
        <f>IF(CD$1="SAT",IF(AND(HLOOKUP(CD$2,FIXTURES!$C$2:$NC$23,MATCH($C19,FIXTURES!$B$2:$B$23,0),0)="",HLOOKUP(CD$2+1,FIXTURES!$C$2:$NC$23,MATCH($C19,FIXTURES!$B$2:$B$23,0),0)="",HLOOKUP(CD$2+2,FIXTURES!$C$2:$NC$23,MATCH($C19,FIXTURES!$B$2:$B$23,0),0)=""),HLOOKUP(CD$2-1,FIXTURES!$C$2:$NC$23,MATCH($C19,FIXTURES!$B$2:$B$23,0),0),IF(AND(HLOOKUP(CD$2,FIXTURES!$C$2:$NC$23,MATCH($C19,FIXTURES!$B$2:$B$23,0),0)="",HLOOKUP(CD$2+1,FIXTURES!$C$2:$NC$23,MATCH($C19,FIXTURES!$B$2:$B$23,0),0)=""),HLOOKUP(CD$2+2,FIXTURES!$C$2:$NC$23,MATCH($C19,FIXTURES!$B$2:$B$23,0),0),IF(HLOOKUP(CD$2+1,FIXTURES!$C$2:$NC$23,MATCH($C19,FIXTURES!$B$2:$B$23,0),0)="",HLOOKUP(CD$2,FIXTURES!$C$2:$NC$23,MATCH($C19,FIXTURES!$B$2:$B$23,0),0),HLOOKUP(CD$2+1,FIXTURES!$C$2:$NC$23,MATCH($C19,FIXTURES!$B$2:$B$23,0),0)))),IF(AND(HLOOKUP(CD$2,FIXTURES!$C$2:$NC$23,MATCH($C19,FIXTURES!$B$2:$B$23,0),0)="",HLOOKUP(CD$2+1,FIXTURES!$C$2:$NC$23,MATCH($C19,FIXTURES!$B$2:$B$23,0),0)=""),HLOOKUP(CD$2+2,FIXTURES!$C$2:$NC$23,MATCH($C19,FIXTURES!$B$2:$B$23,0),0),IF(HLOOKUP(CD$2+1,FIXTURES!$C$2:$NC$23,MATCH($C19,FIXTURES!$B$2:$B$23,0),0)="",HLOOKUP(CD$2,FIXTURES!$C$2:$NC$23,MATCH($C19,FIXTURES!$B$2:$B$23,0),0),HLOOKUP(CD$2+1,FIXTURES!$C$2:$NC$23,MATCH($C19,FIXTURES!$B$2:$B$23,0),0))))</f>
        <v>bha</v>
      </c>
      <c r="CE19" s="117" t="str">
        <f>IF(CE$1="SAT",IF(AND(HLOOKUP(CE$2,FIXTURES!$C$2:$NC$23,MATCH($C19,FIXTURES!$B$2:$B$23,0),0)="",HLOOKUP(CE$2+1,FIXTURES!$C$2:$NC$23,MATCH($C19,FIXTURES!$B$2:$B$23,0),0)="",HLOOKUP(CE$2+2,FIXTURES!$C$2:$NC$23,MATCH($C19,FIXTURES!$B$2:$B$23,0),0)=""),HLOOKUP(CE$2-1,FIXTURES!$C$2:$NC$23,MATCH($C19,FIXTURES!$B$2:$B$23,0),0),IF(AND(HLOOKUP(CE$2,FIXTURES!$C$2:$NC$23,MATCH($C19,FIXTURES!$B$2:$B$23,0),0)="",HLOOKUP(CE$2+1,FIXTURES!$C$2:$NC$23,MATCH($C19,FIXTURES!$B$2:$B$23,0),0)=""),HLOOKUP(CE$2+2,FIXTURES!$C$2:$NC$23,MATCH($C19,FIXTURES!$B$2:$B$23,0),0),IF(HLOOKUP(CE$2+1,FIXTURES!$C$2:$NC$23,MATCH($C19,FIXTURES!$B$2:$B$23,0),0)="",HLOOKUP(CE$2,FIXTURES!$C$2:$NC$23,MATCH($C19,FIXTURES!$B$2:$B$23,0),0),HLOOKUP(CE$2+1,FIXTURES!$C$2:$NC$23,MATCH($C19,FIXTURES!$B$2:$B$23,0),0)))),IF(AND(HLOOKUP(CE$2,FIXTURES!$C$2:$NC$23,MATCH($C19,FIXTURES!$B$2:$B$23,0),0)="",HLOOKUP(CE$2+1,FIXTURES!$C$2:$NC$23,MATCH($C19,FIXTURES!$B$2:$B$23,0),0)=""),HLOOKUP(CE$2+2,FIXTURES!$C$2:$NC$23,MATCH($C19,FIXTURES!$B$2:$B$23,0),0),IF(HLOOKUP(CE$2+1,FIXTURES!$C$2:$NC$23,MATCH($C19,FIXTURES!$B$2:$B$23,0),0)="",HLOOKUP(CE$2,FIXTURES!$C$2:$NC$23,MATCH($C19,FIXTURES!$B$2:$B$23,0),0),HLOOKUP(CE$2+1,FIXTURES!$C$2:$NC$23,MATCH($C19,FIXTURES!$B$2:$B$23,0),0))))</f>
        <v>whu</v>
      </c>
      <c r="CF19" s="117" t="str">
        <f>IF(CF$1="SAT",IF(AND(HLOOKUP(CF$2,FIXTURES!$C$2:$NC$23,MATCH($C19,FIXTURES!$B$2:$B$23,0),0)="",HLOOKUP(CF$2+1,FIXTURES!$C$2:$NC$23,MATCH($C19,FIXTURES!$B$2:$B$23,0),0)="",HLOOKUP(CF$2+2,FIXTURES!$C$2:$NC$23,MATCH($C19,FIXTURES!$B$2:$B$23,0),0)=""),HLOOKUP(CF$2-1,FIXTURES!$C$2:$NC$23,MATCH($C19,FIXTURES!$B$2:$B$23,0),0),IF(AND(HLOOKUP(CF$2,FIXTURES!$C$2:$NC$23,MATCH($C19,FIXTURES!$B$2:$B$23,0),0)="",HLOOKUP(CF$2+1,FIXTURES!$C$2:$NC$23,MATCH($C19,FIXTURES!$B$2:$B$23,0),0)=""),HLOOKUP(CF$2+2,FIXTURES!$C$2:$NC$23,MATCH($C19,FIXTURES!$B$2:$B$23,0),0),IF(HLOOKUP(CF$2+1,FIXTURES!$C$2:$NC$23,MATCH($C19,FIXTURES!$B$2:$B$23,0),0)="",HLOOKUP(CF$2,FIXTURES!$C$2:$NC$23,MATCH($C19,FIXTURES!$B$2:$B$23,0),0),HLOOKUP(CF$2+1,FIXTURES!$C$2:$NC$23,MATCH($C19,FIXTURES!$B$2:$B$23,0),0)))),IF(AND(HLOOKUP(CF$2,FIXTURES!$C$2:$NC$23,MATCH($C19,FIXTURES!$B$2:$B$23,0),0)="",HLOOKUP(CF$2+1,FIXTURES!$C$2:$NC$23,MATCH($C19,FIXTURES!$B$2:$B$23,0),0)=""),HLOOKUP(CF$2+2,FIXTURES!$C$2:$NC$23,MATCH($C19,FIXTURES!$B$2:$B$23,0),0),IF(HLOOKUP(CF$2+1,FIXTURES!$C$2:$NC$23,MATCH($C19,FIXTURES!$B$2:$B$23,0),0)="",HLOOKUP(CF$2,FIXTURES!$C$2:$NC$23,MATCH($C19,FIXTURES!$B$2:$B$23,0),0),HLOOKUP(CF$2+1,FIXTURES!$C$2:$NC$23,MATCH($C19,FIXTURES!$B$2:$B$23,0),0))))</f>
        <v/>
      </c>
      <c r="CG19" s="117" t="str">
        <f>IF(CG$1="SAT",IF(AND(HLOOKUP(CG$2,FIXTURES!$C$2:$NC$23,MATCH($C19,FIXTURES!$B$2:$B$23,0),0)="",HLOOKUP(CG$2+1,FIXTURES!$C$2:$NC$23,MATCH($C19,FIXTURES!$B$2:$B$23,0),0)="",HLOOKUP(CG$2+2,FIXTURES!$C$2:$NC$23,MATCH($C19,FIXTURES!$B$2:$B$23,0),0)=""),HLOOKUP(CG$2-1,FIXTURES!$C$2:$NC$23,MATCH($C19,FIXTURES!$B$2:$B$23,0),0),IF(AND(HLOOKUP(CG$2,FIXTURES!$C$2:$NC$23,MATCH($C19,FIXTURES!$B$2:$B$23,0),0)="",HLOOKUP(CG$2+1,FIXTURES!$C$2:$NC$23,MATCH($C19,FIXTURES!$B$2:$B$23,0),0)=""),HLOOKUP(CG$2+2,FIXTURES!$C$2:$NC$23,MATCH($C19,FIXTURES!$B$2:$B$23,0),0),IF(HLOOKUP(CG$2+1,FIXTURES!$C$2:$NC$23,MATCH($C19,FIXTURES!$B$2:$B$23,0),0)="",HLOOKUP(CG$2,FIXTURES!$C$2:$NC$23,MATCH($C19,FIXTURES!$B$2:$B$23,0),0),HLOOKUP(CG$2+1,FIXTURES!$C$2:$NC$23,MATCH($C19,FIXTURES!$B$2:$B$23,0),0)))),IF(AND(HLOOKUP(CG$2,FIXTURES!$C$2:$NC$23,MATCH($C19,FIXTURES!$B$2:$B$23,0),0)="",HLOOKUP(CG$2+1,FIXTURES!$C$2:$NC$23,MATCH($C19,FIXTURES!$B$2:$B$23,0),0)=""),HLOOKUP(CG$2+2,FIXTURES!$C$2:$NC$23,MATCH($C19,FIXTURES!$B$2:$B$23,0),0),IF(HLOOKUP(CG$2+1,FIXTURES!$C$2:$NC$23,MATCH($C19,FIXTURES!$B$2:$B$23,0),0)="",HLOOKUP(CG$2,FIXTURES!$C$2:$NC$23,MATCH($C19,FIXTURES!$B$2:$B$23,0),0),HLOOKUP(CG$2+1,FIXTURES!$C$2:$NC$23,MATCH($C19,FIXTURES!$B$2:$B$23,0),0))))</f>
        <v>WOL</v>
      </c>
      <c r="CH19" s="117" t="str">
        <f>IF(CH$1="SAT",IF(AND(HLOOKUP(CH$2,FIXTURES!$C$2:$NC$23,MATCH($C19,FIXTURES!$B$2:$B$23,0),0)="",HLOOKUP(CH$2+1,FIXTURES!$C$2:$NC$23,MATCH($C19,FIXTURES!$B$2:$B$23,0),0)="",HLOOKUP(CH$2+2,FIXTURES!$C$2:$NC$23,MATCH($C19,FIXTURES!$B$2:$B$23,0),0)=""),HLOOKUP(CH$2-1,FIXTURES!$C$2:$NC$23,MATCH($C19,FIXTURES!$B$2:$B$23,0),0),IF(AND(HLOOKUP(CH$2,FIXTURES!$C$2:$NC$23,MATCH($C19,FIXTURES!$B$2:$B$23,0),0)="",HLOOKUP(CH$2+1,FIXTURES!$C$2:$NC$23,MATCH($C19,FIXTURES!$B$2:$B$23,0),0)=""),HLOOKUP(CH$2+2,FIXTURES!$C$2:$NC$23,MATCH($C19,FIXTURES!$B$2:$B$23,0),0),IF(HLOOKUP(CH$2+1,FIXTURES!$C$2:$NC$23,MATCH($C19,FIXTURES!$B$2:$B$23,0),0)="",HLOOKUP(CH$2,FIXTURES!$C$2:$NC$23,MATCH($C19,FIXTURES!$B$2:$B$23,0),0),HLOOKUP(CH$2+1,FIXTURES!$C$2:$NC$23,MATCH($C19,FIXTURES!$B$2:$B$23,0),0)))),IF(AND(HLOOKUP(CH$2,FIXTURES!$C$2:$NC$23,MATCH($C19,FIXTURES!$B$2:$B$23,0),0)="",HLOOKUP(CH$2+1,FIXTURES!$C$2:$NC$23,MATCH($C19,FIXTURES!$B$2:$B$23,0),0)=""),HLOOKUP(CH$2+2,FIXTURES!$C$2:$NC$23,MATCH($C19,FIXTURES!$B$2:$B$23,0),0),IF(HLOOKUP(CH$2+1,FIXTURES!$C$2:$NC$23,MATCH($C19,FIXTURES!$B$2:$B$23,0),0)="",HLOOKUP(CH$2,FIXTURES!$C$2:$NC$23,MATCH($C19,FIXTURES!$B$2:$B$23,0),0),HLOOKUP(CH$2+1,FIXTURES!$C$2:$NC$23,MATCH($C19,FIXTURES!$B$2:$B$23,0),0))))</f>
        <v/>
      </c>
      <c r="CI19" s="117" t="str">
        <f>IF(CI$1="SAT",IF(AND(HLOOKUP(CI$2,FIXTURES!$C$2:$NC$23,MATCH($C19,FIXTURES!$B$2:$B$23,0),0)="",HLOOKUP(CI$2+1,FIXTURES!$C$2:$NC$23,MATCH($C19,FIXTURES!$B$2:$B$23,0),0)="",HLOOKUP(CI$2+2,FIXTURES!$C$2:$NC$23,MATCH($C19,FIXTURES!$B$2:$B$23,0),0)=""),HLOOKUP(CI$2-1,FIXTURES!$C$2:$NC$23,MATCH($C19,FIXTURES!$B$2:$B$23,0),0),IF(AND(HLOOKUP(CI$2,FIXTURES!$C$2:$NC$23,MATCH($C19,FIXTURES!$B$2:$B$23,0),0)="",HLOOKUP(CI$2+1,FIXTURES!$C$2:$NC$23,MATCH($C19,FIXTURES!$B$2:$B$23,0),0)=""),HLOOKUP(CI$2+2,FIXTURES!$C$2:$NC$23,MATCH($C19,FIXTURES!$B$2:$B$23,0),0),IF(HLOOKUP(CI$2+1,FIXTURES!$C$2:$NC$23,MATCH($C19,FIXTURES!$B$2:$B$23,0),0)="",HLOOKUP(CI$2,FIXTURES!$C$2:$NC$23,MATCH($C19,FIXTURES!$B$2:$B$23,0),0),HLOOKUP(CI$2+1,FIXTURES!$C$2:$NC$23,MATCH($C19,FIXTURES!$B$2:$B$23,0),0)))),IF(AND(HLOOKUP(CI$2,FIXTURES!$C$2:$NC$23,MATCH($C19,FIXTURES!$B$2:$B$23,0),0)="",HLOOKUP(CI$2+1,FIXTURES!$C$2:$NC$23,MATCH($C19,FIXTURES!$B$2:$B$23,0),0)=""),HLOOKUP(CI$2+2,FIXTURES!$C$2:$NC$23,MATCH($C19,FIXTURES!$B$2:$B$23,0),0),IF(HLOOKUP(CI$2+1,FIXTURES!$C$2:$NC$23,MATCH($C19,FIXTURES!$B$2:$B$23,0),0)="",HLOOKUP(CI$2,FIXTURES!$C$2:$NC$23,MATCH($C19,FIXTURES!$B$2:$B$23,0),0),HLOOKUP(CI$2+1,FIXTURES!$C$2:$NC$23,MATCH($C19,FIXTURES!$B$2:$B$23,0),0))))</f>
        <v>bou</v>
      </c>
      <c r="CJ19" s="117" t="str">
        <f>IF(CJ$1="SAT",IF(AND(HLOOKUP(CJ$2,FIXTURES!$C$2:$NC$23,MATCH($C19,FIXTURES!$B$2:$B$23,0),0)="",HLOOKUP(CJ$2+1,FIXTURES!$C$2:$NC$23,MATCH($C19,FIXTURES!$B$2:$B$23,0),0)="",HLOOKUP(CJ$2+2,FIXTURES!$C$2:$NC$23,MATCH($C19,FIXTURES!$B$2:$B$23,0),0)=""),HLOOKUP(CJ$2-1,FIXTURES!$C$2:$NC$23,MATCH($C19,FIXTURES!$B$2:$B$23,0),0),IF(AND(HLOOKUP(CJ$2,FIXTURES!$C$2:$NC$23,MATCH($C19,FIXTURES!$B$2:$B$23,0),0)="",HLOOKUP(CJ$2+1,FIXTURES!$C$2:$NC$23,MATCH($C19,FIXTURES!$B$2:$B$23,0),0)=""),HLOOKUP(CJ$2+2,FIXTURES!$C$2:$NC$23,MATCH($C19,FIXTURES!$B$2:$B$23,0),0),IF(HLOOKUP(CJ$2+1,FIXTURES!$C$2:$NC$23,MATCH($C19,FIXTURES!$B$2:$B$23,0),0)="",HLOOKUP(CJ$2,FIXTURES!$C$2:$NC$23,MATCH($C19,FIXTURES!$B$2:$B$23,0),0),HLOOKUP(CJ$2+1,FIXTURES!$C$2:$NC$23,MATCH($C19,FIXTURES!$B$2:$B$23,0),0)))),IF(AND(HLOOKUP(CJ$2,FIXTURES!$C$2:$NC$23,MATCH($C19,FIXTURES!$B$2:$B$23,0),0)="",HLOOKUP(CJ$2+1,FIXTURES!$C$2:$NC$23,MATCH($C19,FIXTURES!$B$2:$B$23,0),0)=""),HLOOKUP(CJ$2+2,FIXTURES!$C$2:$NC$23,MATCH($C19,FIXTURES!$B$2:$B$23,0),0),IF(HLOOKUP(CJ$2+1,FIXTURES!$C$2:$NC$23,MATCH($C19,FIXTURES!$B$2:$B$23,0),0)="",HLOOKUP(CJ$2,FIXTURES!$C$2:$NC$23,MATCH($C19,FIXTURES!$B$2:$B$23,0),0),HLOOKUP(CJ$2+1,FIXTURES!$C$2:$NC$23,MATCH($C19,FIXTURES!$B$2:$B$23,0),0))))</f>
        <v>CHE</v>
      </c>
      <c r="CK19" s="117" t="str">
        <f>IF(CK$1="SAT",IF(AND(HLOOKUP(CK$2,FIXTURES!$C$2:$NC$23,MATCH($C19,FIXTURES!$B$2:$B$23,0),0)="",HLOOKUP(CK$2+1,FIXTURES!$C$2:$NC$23,MATCH($C19,FIXTURES!$B$2:$B$23,0),0)="",HLOOKUP(CK$2+2,FIXTURES!$C$2:$NC$23,MATCH($C19,FIXTURES!$B$2:$B$23,0),0)=""),HLOOKUP(CK$2-1,FIXTURES!$C$2:$NC$23,MATCH($C19,FIXTURES!$B$2:$B$23,0),0),IF(AND(HLOOKUP(CK$2,FIXTURES!$C$2:$NC$23,MATCH($C19,FIXTURES!$B$2:$B$23,0),0)="",HLOOKUP(CK$2+1,FIXTURES!$C$2:$NC$23,MATCH($C19,FIXTURES!$B$2:$B$23,0),0)=""),HLOOKUP(CK$2+2,FIXTURES!$C$2:$NC$23,MATCH($C19,FIXTURES!$B$2:$B$23,0),0),IF(HLOOKUP(CK$2+1,FIXTURES!$C$2:$NC$23,MATCH($C19,FIXTURES!$B$2:$B$23,0),0)="",HLOOKUP(CK$2,FIXTURES!$C$2:$NC$23,MATCH($C19,FIXTURES!$B$2:$B$23,0),0),HLOOKUP(CK$2+1,FIXTURES!$C$2:$NC$23,MATCH($C19,FIXTURES!$B$2:$B$23,0),0)))),IF(AND(HLOOKUP(CK$2,FIXTURES!$C$2:$NC$23,MATCH($C19,FIXTURES!$B$2:$B$23,0),0)="",HLOOKUP(CK$2+1,FIXTURES!$C$2:$NC$23,MATCH($C19,FIXTURES!$B$2:$B$23,0),0)=""),HLOOKUP(CK$2+2,FIXTURES!$C$2:$NC$23,MATCH($C19,FIXTURES!$B$2:$B$23,0),0),IF(HLOOKUP(CK$2+1,FIXTURES!$C$2:$NC$23,MATCH($C19,FIXTURES!$B$2:$B$23,0),0)="",HLOOKUP(CK$2,FIXTURES!$C$2:$NC$23,MATCH($C19,FIXTURES!$B$2:$B$23,0),0),HLOOKUP(CK$2+1,FIXTURES!$C$2:$NC$23,MATCH($C19,FIXTURES!$B$2:$B$23,0),0))))</f>
        <v>FUL</v>
      </c>
      <c r="CL19" s="117" t="str">
        <f>IF(CL$1="SAT",IF(AND(HLOOKUP(CL$2,FIXTURES!$C$2:$NC$23,MATCH($C19,FIXTURES!$B$2:$B$23,0),0)="",HLOOKUP(CL$2+1,FIXTURES!$C$2:$NC$23,MATCH($C19,FIXTURES!$B$2:$B$23,0),0)="",HLOOKUP(CL$2+2,FIXTURES!$C$2:$NC$23,MATCH($C19,FIXTURES!$B$2:$B$23,0),0)=""),HLOOKUP(CL$2-1,FIXTURES!$C$2:$NC$23,MATCH($C19,FIXTURES!$B$2:$B$23,0),0),IF(AND(HLOOKUP(CL$2,FIXTURES!$C$2:$NC$23,MATCH($C19,FIXTURES!$B$2:$B$23,0),0)="",HLOOKUP(CL$2+1,FIXTURES!$C$2:$NC$23,MATCH($C19,FIXTURES!$B$2:$B$23,0),0)=""),HLOOKUP(CL$2+2,FIXTURES!$C$2:$NC$23,MATCH($C19,FIXTURES!$B$2:$B$23,0),0),IF(HLOOKUP(CL$2+1,FIXTURES!$C$2:$NC$23,MATCH($C19,FIXTURES!$B$2:$B$23,0),0)="",HLOOKUP(CL$2,FIXTURES!$C$2:$NC$23,MATCH($C19,FIXTURES!$B$2:$B$23,0),0),HLOOKUP(CL$2+1,FIXTURES!$C$2:$NC$23,MATCH($C19,FIXTURES!$B$2:$B$23,0),0)))),IF(AND(HLOOKUP(CL$2,FIXTURES!$C$2:$NC$23,MATCH($C19,FIXTURES!$B$2:$B$23,0),0)="",HLOOKUP(CL$2+1,FIXTURES!$C$2:$NC$23,MATCH($C19,FIXTURES!$B$2:$B$23,0),0)=""),HLOOKUP(CL$2+2,FIXTURES!$C$2:$NC$23,MATCH($C19,FIXTURES!$B$2:$B$23,0),0),IF(HLOOKUP(CL$2+1,FIXTURES!$C$2:$NC$23,MATCH($C19,FIXTURES!$B$2:$B$23,0),0)="",HLOOKUP(CL$2,FIXTURES!$C$2:$NC$23,MATCH($C19,FIXTURES!$B$2:$B$23,0),0),HLOOKUP(CL$2+1,FIXTURES!$C$2:$NC$23,MATCH($C19,FIXTURES!$B$2:$B$23,0),0))))</f>
        <v/>
      </c>
      <c r="CM19" s="117" t="str">
        <f>IF(CM$1="SAT",IF(AND(HLOOKUP(CM$2,FIXTURES!$C$2:$NC$23,MATCH($C19,FIXTURES!$B$2:$B$23,0),0)="",HLOOKUP(CM$2+1,FIXTURES!$C$2:$NC$23,MATCH($C19,FIXTURES!$B$2:$B$23,0),0)="",HLOOKUP(CM$2+2,FIXTURES!$C$2:$NC$23,MATCH($C19,FIXTURES!$B$2:$B$23,0),0)=""),HLOOKUP(CM$2-1,FIXTURES!$C$2:$NC$23,MATCH($C19,FIXTURES!$B$2:$B$23,0),0),IF(AND(HLOOKUP(CM$2,FIXTURES!$C$2:$NC$23,MATCH($C19,FIXTURES!$B$2:$B$23,0),0)="",HLOOKUP(CM$2+1,FIXTURES!$C$2:$NC$23,MATCH($C19,FIXTURES!$B$2:$B$23,0),0)=""),HLOOKUP(CM$2+2,FIXTURES!$C$2:$NC$23,MATCH($C19,FIXTURES!$B$2:$B$23,0),0),IF(HLOOKUP(CM$2+1,FIXTURES!$C$2:$NC$23,MATCH($C19,FIXTURES!$B$2:$B$23,0),0)="",HLOOKUP(CM$2,FIXTURES!$C$2:$NC$23,MATCH($C19,FIXTURES!$B$2:$B$23,0),0),HLOOKUP(CM$2+1,FIXTURES!$C$2:$NC$23,MATCH($C19,FIXTURES!$B$2:$B$23,0),0)))),IF(AND(HLOOKUP(CM$2,FIXTURES!$C$2:$NC$23,MATCH($C19,FIXTURES!$B$2:$B$23,0),0)="",HLOOKUP(CM$2+1,FIXTURES!$C$2:$NC$23,MATCH($C19,FIXTURES!$B$2:$B$23,0),0)=""),HLOOKUP(CM$2+2,FIXTURES!$C$2:$NC$23,MATCH($C19,FIXTURES!$B$2:$B$23,0),0),IF(HLOOKUP(CM$2+1,FIXTURES!$C$2:$NC$23,MATCH($C19,FIXTURES!$B$2:$B$23,0),0)="",HLOOKUP(CM$2,FIXTURES!$C$2:$NC$23,MATCH($C19,FIXTURES!$B$2:$B$23,0),0),HLOOKUP(CM$2+1,FIXTURES!$C$2:$NC$23,MATCH($C19,FIXTURES!$B$2:$B$23,0),0))))</f>
        <v/>
      </c>
      <c r="CN19" s="117" t="str">
        <f>IF(CN$1="SAT",IF(AND(HLOOKUP(CN$2,FIXTURES!$C$2:$NC$23,MATCH($C19,FIXTURES!$B$2:$B$23,0),0)="",HLOOKUP(CN$2+1,FIXTURES!$C$2:$NC$23,MATCH($C19,FIXTURES!$B$2:$B$23,0),0)="",HLOOKUP(CN$2+2,FIXTURES!$C$2:$NC$23,MATCH($C19,FIXTURES!$B$2:$B$23,0),0)=""),HLOOKUP(CN$2-1,FIXTURES!$C$2:$NC$23,MATCH($C19,FIXTURES!$B$2:$B$23,0),0),IF(AND(HLOOKUP(CN$2,FIXTURES!$C$2:$NC$23,MATCH($C19,FIXTURES!$B$2:$B$23,0),0)="",HLOOKUP(CN$2+1,FIXTURES!$C$2:$NC$23,MATCH($C19,FIXTURES!$B$2:$B$23,0),0)=""),HLOOKUP(CN$2+2,FIXTURES!$C$2:$NC$23,MATCH($C19,FIXTURES!$B$2:$B$23,0),0),IF(HLOOKUP(CN$2+1,FIXTURES!$C$2:$NC$23,MATCH($C19,FIXTURES!$B$2:$B$23,0),0)="",HLOOKUP(CN$2,FIXTURES!$C$2:$NC$23,MATCH($C19,FIXTURES!$B$2:$B$23,0),0),HLOOKUP(CN$2+1,FIXTURES!$C$2:$NC$23,MATCH($C19,FIXTURES!$B$2:$B$23,0),0)))),IF(AND(HLOOKUP(CN$2,FIXTURES!$C$2:$NC$23,MATCH($C19,FIXTURES!$B$2:$B$23,0),0)="",HLOOKUP(CN$2+1,FIXTURES!$C$2:$NC$23,MATCH($C19,FIXTURES!$B$2:$B$23,0),0)=""),HLOOKUP(CN$2+2,FIXTURES!$C$2:$NC$23,MATCH($C19,FIXTURES!$B$2:$B$23,0),0),IF(HLOOKUP(CN$2+1,FIXTURES!$C$2:$NC$23,MATCH($C19,FIXTURES!$B$2:$B$23,0),0)="",HLOOKUP(CN$2,FIXTURES!$C$2:$NC$23,MATCH($C19,FIXTURES!$B$2:$B$23,0),0),HLOOKUP(CN$2+1,FIXTURES!$C$2:$NC$23,MATCH($C19,FIXTURES!$B$2:$B$23,0),0))))</f>
        <v/>
      </c>
      <c r="CO19" s="117" t="str">
        <f>IF(CO$1="SAT",IF(AND(HLOOKUP(CO$2,FIXTURES!$C$2:$NC$23,MATCH($C19,FIXTURES!$B$2:$B$23,0),0)="",HLOOKUP(CO$2+1,FIXTURES!$C$2:$NC$23,MATCH($C19,FIXTURES!$B$2:$B$23,0),0)="",HLOOKUP(CO$2+2,FIXTURES!$C$2:$NC$23,MATCH($C19,FIXTURES!$B$2:$B$23,0),0)=""),HLOOKUP(CO$2-1,FIXTURES!$C$2:$NC$23,MATCH($C19,FIXTURES!$B$2:$B$23,0),0),IF(AND(HLOOKUP(CO$2,FIXTURES!$C$2:$NC$23,MATCH($C19,FIXTURES!$B$2:$B$23,0),0)="",HLOOKUP(CO$2+1,FIXTURES!$C$2:$NC$23,MATCH($C19,FIXTURES!$B$2:$B$23,0),0)=""),HLOOKUP(CO$2+2,FIXTURES!$C$2:$NC$23,MATCH($C19,FIXTURES!$B$2:$B$23,0),0),IF(HLOOKUP(CO$2+1,FIXTURES!$C$2:$NC$23,MATCH($C19,FIXTURES!$B$2:$B$23,0),0)="",HLOOKUP(CO$2,FIXTURES!$C$2:$NC$23,MATCH($C19,FIXTURES!$B$2:$B$23,0),0),HLOOKUP(CO$2+1,FIXTURES!$C$2:$NC$23,MATCH($C19,FIXTURES!$B$2:$B$23,0),0)))),IF(AND(HLOOKUP(CO$2,FIXTURES!$C$2:$NC$23,MATCH($C19,FIXTURES!$B$2:$B$23,0),0)="",HLOOKUP(CO$2+1,FIXTURES!$C$2:$NC$23,MATCH($C19,FIXTURES!$B$2:$B$23,0),0)=""),HLOOKUP(CO$2+2,FIXTURES!$C$2:$NC$23,MATCH($C19,FIXTURES!$B$2:$B$23,0),0),IF(HLOOKUP(CO$2+1,FIXTURES!$C$2:$NC$23,MATCH($C19,FIXTURES!$B$2:$B$23,0),0)="",HLOOKUP(CO$2,FIXTURES!$C$2:$NC$23,MATCH($C19,FIXTURES!$B$2:$B$23,0),0),HLOOKUP(CO$2+1,FIXTURES!$C$2:$NC$23,MATCH($C19,FIXTURES!$B$2:$B$23,0),0))))</f>
        <v/>
      </c>
      <c r="CP19" s="117" t="str">
        <f>IF(CP$1="SAT",IF(AND(HLOOKUP(CP$2,FIXTURES!$C$2:$NC$23,MATCH($C19,FIXTURES!$B$2:$B$23,0),0)="",HLOOKUP(CP$2+1,FIXTURES!$C$2:$NC$23,MATCH($C19,FIXTURES!$B$2:$B$23,0),0)="",HLOOKUP(CP$2+2,FIXTURES!$C$2:$NC$23,MATCH($C19,FIXTURES!$B$2:$B$23,0),0)=""),HLOOKUP(CP$2-1,FIXTURES!$C$2:$NC$23,MATCH($C19,FIXTURES!$B$2:$B$23,0),0),IF(AND(HLOOKUP(CP$2,FIXTURES!$C$2:$NC$23,MATCH($C19,FIXTURES!$B$2:$B$23,0),0)="",HLOOKUP(CP$2+1,FIXTURES!$C$2:$NC$23,MATCH($C19,FIXTURES!$B$2:$B$23,0),0)=""),HLOOKUP(CP$2+2,FIXTURES!$C$2:$NC$23,MATCH($C19,FIXTURES!$B$2:$B$23,0),0),IF(HLOOKUP(CP$2+1,FIXTURES!$C$2:$NC$23,MATCH($C19,FIXTURES!$B$2:$B$23,0),0)="",HLOOKUP(CP$2,FIXTURES!$C$2:$NC$23,MATCH($C19,FIXTURES!$B$2:$B$23,0),0),HLOOKUP(CP$2+1,FIXTURES!$C$2:$NC$23,MATCH($C19,FIXTURES!$B$2:$B$23,0),0)))),IF(AND(HLOOKUP(CP$2,FIXTURES!$C$2:$NC$23,MATCH($C19,FIXTURES!$B$2:$B$23,0),0)="",HLOOKUP(CP$2+1,FIXTURES!$C$2:$NC$23,MATCH($C19,FIXTURES!$B$2:$B$23,0),0)=""),HLOOKUP(CP$2+2,FIXTURES!$C$2:$NC$23,MATCH($C19,FIXTURES!$B$2:$B$23,0),0),IF(HLOOKUP(CP$2+1,FIXTURES!$C$2:$NC$23,MATCH($C19,FIXTURES!$B$2:$B$23,0),0)="",HLOOKUP(CP$2,FIXTURES!$C$2:$NC$23,MATCH($C19,FIXTURES!$B$2:$B$23,0),0),HLOOKUP(CP$2+1,FIXTURES!$C$2:$NC$23,MATCH($C19,FIXTURES!$B$2:$B$23,0),0))))</f>
        <v/>
      </c>
      <c r="CQ19" s="117" t="str">
        <f>IF(CQ$1="SAT",IF(AND(HLOOKUP(CQ$2,FIXTURES!$C$2:$NC$23,MATCH($C19,FIXTURES!$B$2:$B$23,0),0)="",HLOOKUP(CQ$2+1,FIXTURES!$C$2:$NC$23,MATCH($C19,FIXTURES!$B$2:$B$23,0),0)="",HLOOKUP(CQ$2+2,FIXTURES!$C$2:$NC$23,MATCH($C19,FIXTURES!$B$2:$B$23,0),0)=""),HLOOKUP(CQ$2-1,FIXTURES!$C$2:$NC$23,MATCH($C19,FIXTURES!$B$2:$B$23,0),0),IF(AND(HLOOKUP(CQ$2,FIXTURES!$C$2:$NC$23,MATCH($C19,FIXTURES!$B$2:$B$23,0),0)="",HLOOKUP(CQ$2+1,FIXTURES!$C$2:$NC$23,MATCH($C19,FIXTURES!$B$2:$B$23,0),0)=""),HLOOKUP(CQ$2+2,FIXTURES!$C$2:$NC$23,MATCH($C19,FIXTURES!$B$2:$B$23,0),0),IF(HLOOKUP(CQ$2+1,FIXTURES!$C$2:$NC$23,MATCH($C19,FIXTURES!$B$2:$B$23,0),0)="",HLOOKUP(CQ$2,FIXTURES!$C$2:$NC$23,MATCH($C19,FIXTURES!$B$2:$B$23,0),0),HLOOKUP(CQ$2+1,FIXTURES!$C$2:$NC$23,MATCH($C19,FIXTURES!$B$2:$B$23,0),0)))),IF(AND(HLOOKUP(CQ$2,FIXTURES!$C$2:$NC$23,MATCH($C19,FIXTURES!$B$2:$B$23,0),0)="",HLOOKUP(CQ$2+1,FIXTURES!$C$2:$NC$23,MATCH($C19,FIXTURES!$B$2:$B$23,0),0)=""),HLOOKUP(CQ$2+2,FIXTURES!$C$2:$NC$23,MATCH($C19,FIXTURES!$B$2:$B$23,0),0),IF(HLOOKUP(CQ$2+1,FIXTURES!$C$2:$NC$23,MATCH($C19,FIXTURES!$B$2:$B$23,0),0)="",HLOOKUP(CQ$2,FIXTURES!$C$2:$NC$23,MATCH($C19,FIXTURES!$B$2:$B$23,0),0),HLOOKUP(CQ$2+1,FIXTURES!$C$2:$NC$23,MATCH($C19,FIXTURES!$B$2:$B$23,0),0))))</f>
        <v/>
      </c>
      <c r="CR19" s="117" t="str">
        <f>IF(CR$1="SAT",IF(AND(HLOOKUP(CR$2,FIXTURES!$C$2:$NC$23,MATCH($C19,FIXTURES!$B$2:$B$23,0),0)="",HLOOKUP(CR$2+1,FIXTURES!$C$2:$NC$23,MATCH($C19,FIXTURES!$B$2:$B$23,0),0)="",HLOOKUP(CR$2+2,FIXTURES!$C$2:$NC$23,MATCH($C19,FIXTURES!$B$2:$B$23,0),0)=""),HLOOKUP(CR$2-1,FIXTURES!$C$2:$NC$23,MATCH($C19,FIXTURES!$B$2:$B$23,0),0),IF(AND(HLOOKUP(CR$2,FIXTURES!$C$2:$NC$23,MATCH($C19,FIXTURES!$B$2:$B$23,0),0)="",HLOOKUP(CR$2+1,FIXTURES!$C$2:$NC$23,MATCH($C19,FIXTURES!$B$2:$B$23,0),0)=""),HLOOKUP(CR$2+2,FIXTURES!$C$2:$NC$23,MATCH($C19,FIXTURES!$B$2:$B$23,0),0),IF(HLOOKUP(CR$2+1,FIXTURES!$C$2:$NC$23,MATCH($C19,FIXTURES!$B$2:$B$23,0),0)="",HLOOKUP(CR$2,FIXTURES!$C$2:$NC$23,MATCH($C19,FIXTURES!$B$2:$B$23,0),0),HLOOKUP(CR$2+1,FIXTURES!$C$2:$NC$23,MATCH($C19,FIXTURES!$B$2:$B$23,0),0)))),IF(AND(HLOOKUP(CR$2,FIXTURES!$C$2:$NC$23,MATCH($C19,FIXTURES!$B$2:$B$23,0),0)="",HLOOKUP(CR$2+1,FIXTURES!$C$2:$NC$23,MATCH($C19,FIXTURES!$B$2:$B$23,0),0)=""),HLOOKUP(CR$2+2,FIXTURES!$C$2:$NC$23,MATCH($C19,FIXTURES!$B$2:$B$23,0),0),IF(HLOOKUP(CR$2+1,FIXTURES!$C$2:$NC$23,MATCH($C19,FIXTURES!$B$2:$B$23,0),0)="",HLOOKUP(CR$2,FIXTURES!$C$2:$NC$23,MATCH($C19,FIXTURES!$B$2:$B$23,0),0),HLOOKUP(CR$2+1,FIXTURES!$C$2:$NC$23,MATCH($C19,FIXTURES!$B$2:$B$23,0),0))))</f>
        <v/>
      </c>
      <c r="CS19" s="117" t="str">
        <f>IF(CS$1="SAT",IF(AND(HLOOKUP(CS$2,FIXTURES!$C$2:$NC$23,MATCH($C19,FIXTURES!$B$2:$B$23,0),0)="",HLOOKUP(CS$2+1,FIXTURES!$C$2:$NC$23,MATCH($C19,FIXTURES!$B$2:$B$23,0),0)="",HLOOKUP(CS$2+2,FIXTURES!$C$2:$NC$23,MATCH($C19,FIXTURES!$B$2:$B$23,0),0)=""),HLOOKUP(CS$2-1,FIXTURES!$C$2:$NC$23,MATCH($C19,FIXTURES!$B$2:$B$23,0),0),IF(AND(HLOOKUP(CS$2,FIXTURES!$C$2:$NC$23,MATCH($C19,FIXTURES!$B$2:$B$23,0),0)="",HLOOKUP(CS$2+1,FIXTURES!$C$2:$NC$23,MATCH($C19,FIXTURES!$B$2:$B$23,0),0)=""),HLOOKUP(CS$2+2,FIXTURES!$C$2:$NC$23,MATCH($C19,FIXTURES!$B$2:$B$23,0),0),IF(HLOOKUP(CS$2+1,FIXTURES!$C$2:$NC$23,MATCH($C19,FIXTURES!$B$2:$B$23,0),0)="",HLOOKUP(CS$2,FIXTURES!$C$2:$NC$23,MATCH($C19,FIXTURES!$B$2:$B$23,0),0),HLOOKUP(CS$2+1,FIXTURES!$C$2:$NC$23,MATCH($C19,FIXTURES!$B$2:$B$23,0),0)))),IF(AND(HLOOKUP(CS$2,FIXTURES!$C$2:$NC$23,MATCH($C19,FIXTURES!$B$2:$B$23,0),0)="",HLOOKUP(CS$2+1,FIXTURES!$C$2:$NC$23,MATCH($C19,FIXTURES!$B$2:$B$23,0),0)=""),HLOOKUP(CS$2+2,FIXTURES!$C$2:$NC$23,MATCH($C19,FIXTURES!$B$2:$B$23,0),0),IF(HLOOKUP(CS$2+1,FIXTURES!$C$2:$NC$23,MATCH($C19,FIXTURES!$B$2:$B$23,0),0)="",HLOOKUP(CS$2,FIXTURES!$C$2:$NC$23,MATCH($C19,FIXTURES!$B$2:$B$23,0),0),HLOOKUP(CS$2+1,FIXTURES!$C$2:$NC$23,MATCH($C19,FIXTURES!$B$2:$B$23,0),0))))</f>
        <v/>
      </c>
      <c r="CT19" s="117" t="str">
        <f>IF(CT$1="SAT",IF(AND(HLOOKUP(CT$2,FIXTURES!$C$2:$NC$23,MATCH($C19,FIXTURES!$B$2:$B$23,0),0)="",HLOOKUP(CT$2+1,FIXTURES!$C$2:$NC$23,MATCH($C19,FIXTURES!$B$2:$B$23,0),0)="",HLOOKUP(CT$2+2,FIXTURES!$C$2:$NC$23,MATCH($C19,FIXTURES!$B$2:$B$23,0),0)=""),HLOOKUP(CT$2-1,FIXTURES!$C$2:$NC$23,MATCH($C19,FIXTURES!$B$2:$B$23,0),0),IF(AND(HLOOKUP(CT$2,FIXTURES!$C$2:$NC$23,MATCH($C19,FIXTURES!$B$2:$B$23,0),0)="",HLOOKUP(CT$2+1,FIXTURES!$C$2:$NC$23,MATCH($C19,FIXTURES!$B$2:$B$23,0),0)=""),HLOOKUP(CT$2+2,FIXTURES!$C$2:$NC$23,MATCH($C19,FIXTURES!$B$2:$B$23,0),0),IF(HLOOKUP(CT$2+1,FIXTURES!$C$2:$NC$23,MATCH($C19,FIXTURES!$B$2:$B$23,0),0)="",HLOOKUP(CT$2,FIXTURES!$C$2:$NC$23,MATCH($C19,FIXTURES!$B$2:$B$23,0),0),HLOOKUP(CT$2+1,FIXTURES!$C$2:$NC$23,MATCH($C19,FIXTURES!$B$2:$B$23,0),0)))),IF(AND(HLOOKUP(CT$2,FIXTURES!$C$2:$NC$23,MATCH($C19,FIXTURES!$B$2:$B$23,0),0)="",HLOOKUP(CT$2+1,FIXTURES!$C$2:$NC$23,MATCH($C19,FIXTURES!$B$2:$B$23,0),0)=""),HLOOKUP(CT$2+2,FIXTURES!$C$2:$NC$23,MATCH($C19,FIXTURES!$B$2:$B$23,0),0),IF(HLOOKUP(CT$2+1,FIXTURES!$C$2:$NC$23,MATCH($C19,FIXTURES!$B$2:$B$23,0),0)="",HLOOKUP(CT$2,FIXTURES!$C$2:$NC$23,MATCH($C19,FIXTURES!$B$2:$B$23,0),0),HLOOKUP(CT$2+1,FIXTURES!$C$2:$NC$23,MATCH($C19,FIXTURES!$B$2:$B$23,0),0))))</f>
        <v/>
      </c>
      <c r="CU19" s="117" t="str">
        <f>IF(CU$1="SAT",IF(AND(HLOOKUP(CU$2,FIXTURES!$C$2:$NC$23,MATCH($C19,FIXTURES!$B$2:$B$23,0),0)="",HLOOKUP(CU$2+1,FIXTURES!$C$2:$NC$23,MATCH($C19,FIXTURES!$B$2:$B$23,0),0)="",HLOOKUP(CU$2+2,FIXTURES!$C$2:$NC$23,MATCH($C19,FIXTURES!$B$2:$B$23,0),0)=""),HLOOKUP(CU$2-1,FIXTURES!$C$2:$NC$23,MATCH($C19,FIXTURES!$B$2:$B$23,0),0),IF(AND(HLOOKUP(CU$2,FIXTURES!$C$2:$NC$23,MATCH($C19,FIXTURES!$B$2:$B$23,0),0)="",HLOOKUP(CU$2+1,FIXTURES!$C$2:$NC$23,MATCH($C19,FIXTURES!$B$2:$B$23,0),0)=""),HLOOKUP(CU$2+2,FIXTURES!$C$2:$NC$23,MATCH($C19,FIXTURES!$B$2:$B$23,0),0),IF(HLOOKUP(CU$2+1,FIXTURES!$C$2:$NC$23,MATCH($C19,FIXTURES!$B$2:$B$23,0),0)="",HLOOKUP(CU$2,FIXTURES!$C$2:$NC$23,MATCH($C19,FIXTURES!$B$2:$B$23,0),0),HLOOKUP(CU$2+1,FIXTURES!$C$2:$NC$23,MATCH($C19,FIXTURES!$B$2:$B$23,0),0)))),IF(AND(HLOOKUP(CU$2,FIXTURES!$C$2:$NC$23,MATCH($C19,FIXTURES!$B$2:$B$23,0),0)="",HLOOKUP(CU$2+1,FIXTURES!$C$2:$NC$23,MATCH($C19,FIXTURES!$B$2:$B$23,0),0)=""),HLOOKUP(CU$2+2,FIXTURES!$C$2:$NC$23,MATCH($C19,FIXTURES!$B$2:$B$23,0),0),IF(HLOOKUP(CU$2+1,FIXTURES!$C$2:$NC$23,MATCH($C19,FIXTURES!$B$2:$B$23,0),0)="",HLOOKUP(CU$2,FIXTURES!$C$2:$NC$23,MATCH($C19,FIXTURES!$B$2:$B$23,0),0),HLOOKUP(CU$2+1,FIXTURES!$C$2:$NC$23,MATCH($C19,FIXTURES!$B$2:$B$23,0),0))))</f>
        <v/>
      </c>
      <c r="CV19" s="117" t="str">
        <f>IF(CV$1="SAT",IF(AND(HLOOKUP(CV$2,FIXTURES!$C$2:$NC$23,MATCH($C19,FIXTURES!$B$2:$B$23,0),0)="",HLOOKUP(CV$2+1,FIXTURES!$C$2:$NC$23,MATCH($C19,FIXTURES!$B$2:$B$23,0),0)="",HLOOKUP(CV$2+2,FIXTURES!$C$2:$NC$23,MATCH($C19,FIXTURES!$B$2:$B$23,0),0)=""),HLOOKUP(CV$2-1,FIXTURES!$C$2:$NC$23,MATCH($C19,FIXTURES!$B$2:$B$23,0),0),IF(AND(HLOOKUP(CV$2,FIXTURES!$C$2:$NC$23,MATCH($C19,FIXTURES!$B$2:$B$23,0),0)="",HLOOKUP(CV$2+1,FIXTURES!$C$2:$NC$23,MATCH($C19,FIXTURES!$B$2:$B$23,0),0)=""),HLOOKUP(CV$2+2,FIXTURES!$C$2:$NC$23,MATCH($C19,FIXTURES!$B$2:$B$23,0),0),IF(HLOOKUP(CV$2+1,FIXTURES!$C$2:$NC$23,MATCH($C19,FIXTURES!$B$2:$B$23,0),0)="",HLOOKUP(CV$2,FIXTURES!$C$2:$NC$23,MATCH($C19,FIXTURES!$B$2:$B$23,0),0),HLOOKUP(CV$2+1,FIXTURES!$C$2:$NC$23,MATCH($C19,FIXTURES!$B$2:$B$23,0),0)))),IF(AND(HLOOKUP(CV$2,FIXTURES!$C$2:$NC$23,MATCH($C19,FIXTURES!$B$2:$B$23,0),0)="",HLOOKUP(CV$2+1,FIXTURES!$C$2:$NC$23,MATCH($C19,FIXTURES!$B$2:$B$23,0),0)=""),HLOOKUP(CV$2+2,FIXTURES!$C$2:$NC$23,MATCH($C19,FIXTURES!$B$2:$B$23,0),0),IF(HLOOKUP(CV$2+1,FIXTURES!$C$2:$NC$23,MATCH($C19,FIXTURES!$B$2:$B$23,0),0)="",HLOOKUP(CV$2,FIXTURES!$C$2:$NC$23,MATCH($C19,FIXTURES!$B$2:$B$23,0),0),HLOOKUP(CV$2+1,FIXTURES!$C$2:$NC$23,MATCH($C19,FIXTURES!$B$2:$B$23,0),0))))</f>
        <v/>
      </c>
      <c r="CW19" s="117" t="str">
        <f>IF(CW$1="SAT",IF(AND(HLOOKUP(CW$2,FIXTURES!$C$2:$NC$23,MATCH($C19,FIXTURES!$B$2:$B$23,0),0)="",HLOOKUP(CW$2+1,FIXTURES!$C$2:$NC$23,MATCH($C19,FIXTURES!$B$2:$B$23,0),0)="",HLOOKUP(CW$2+2,FIXTURES!$C$2:$NC$23,MATCH($C19,FIXTURES!$B$2:$B$23,0),0)=""),HLOOKUP(CW$2-1,FIXTURES!$C$2:$NC$23,MATCH($C19,FIXTURES!$B$2:$B$23,0),0),IF(AND(HLOOKUP(CW$2,FIXTURES!$C$2:$NC$23,MATCH($C19,FIXTURES!$B$2:$B$23,0),0)="",HLOOKUP(CW$2+1,FIXTURES!$C$2:$NC$23,MATCH($C19,FIXTURES!$B$2:$B$23,0),0)=""),HLOOKUP(CW$2+2,FIXTURES!$C$2:$NC$23,MATCH($C19,FIXTURES!$B$2:$B$23,0),0),IF(HLOOKUP(CW$2+1,FIXTURES!$C$2:$NC$23,MATCH($C19,FIXTURES!$B$2:$B$23,0),0)="",HLOOKUP(CW$2,FIXTURES!$C$2:$NC$23,MATCH($C19,FIXTURES!$B$2:$B$23,0),0),HLOOKUP(CW$2+1,FIXTURES!$C$2:$NC$23,MATCH($C19,FIXTURES!$B$2:$B$23,0),0)))),IF(AND(HLOOKUP(CW$2,FIXTURES!$C$2:$NC$23,MATCH($C19,FIXTURES!$B$2:$B$23,0),0)="",HLOOKUP(CW$2+1,FIXTURES!$C$2:$NC$23,MATCH($C19,FIXTURES!$B$2:$B$23,0),0)=""),HLOOKUP(CW$2+2,FIXTURES!$C$2:$NC$23,MATCH($C19,FIXTURES!$B$2:$B$23,0),0),IF(HLOOKUP(CW$2+1,FIXTURES!$C$2:$NC$23,MATCH($C19,FIXTURES!$B$2:$B$23,0),0)="",HLOOKUP(CW$2,FIXTURES!$C$2:$NC$23,MATCH($C19,FIXTURES!$B$2:$B$23,0),0),HLOOKUP(CW$2+1,FIXTURES!$C$2:$NC$23,MATCH($C19,FIXTURES!$B$2:$B$23,0),0))))</f>
        <v/>
      </c>
      <c r="CX19" s="117" t="str">
        <f>IF(CX$1="SAT",IF(AND(HLOOKUP(CX$2,FIXTURES!$C$2:$NC$23,MATCH($C19,FIXTURES!$B$2:$B$23,0),0)="",HLOOKUP(CX$2+1,FIXTURES!$C$2:$NC$23,MATCH($C19,FIXTURES!$B$2:$B$23,0),0)="",HLOOKUP(CX$2+2,FIXTURES!$C$2:$NC$23,MATCH($C19,FIXTURES!$B$2:$B$23,0),0)=""),HLOOKUP(CX$2-1,FIXTURES!$C$2:$NC$23,MATCH($C19,FIXTURES!$B$2:$B$23,0),0),IF(AND(HLOOKUP(CX$2,FIXTURES!$C$2:$NC$23,MATCH($C19,FIXTURES!$B$2:$B$23,0),0)="",HLOOKUP(CX$2+1,FIXTURES!$C$2:$NC$23,MATCH($C19,FIXTURES!$B$2:$B$23,0),0)=""),HLOOKUP(CX$2+2,FIXTURES!$C$2:$NC$23,MATCH($C19,FIXTURES!$B$2:$B$23,0),0),IF(HLOOKUP(CX$2+1,FIXTURES!$C$2:$NC$23,MATCH($C19,FIXTURES!$B$2:$B$23,0),0)="",HLOOKUP(CX$2,FIXTURES!$C$2:$NC$23,MATCH($C19,FIXTURES!$B$2:$B$23,0),0),HLOOKUP(CX$2+1,FIXTURES!$C$2:$NC$23,MATCH($C19,FIXTURES!$B$2:$B$23,0),0)))),IF(AND(HLOOKUP(CX$2,FIXTURES!$C$2:$NC$23,MATCH($C19,FIXTURES!$B$2:$B$23,0),0)="",HLOOKUP(CX$2+1,FIXTURES!$C$2:$NC$23,MATCH($C19,FIXTURES!$B$2:$B$23,0),0)=""),HLOOKUP(CX$2+2,FIXTURES!$C$2:$NC$23,MATCH($C19,FIXTURES!$B$2:$B$23,0),0),IF(HLOOKUP(CX$2+1,FIXTURES!$C$2:$NC$23,MATCH($C19,FIXTURES!$B$2:$B$23,0),0)="",HLOOKUP(CX$2,FIXTURES!$C$2:$NC$23,MATCH($C19,FIXTURES!$B$2:$B$23,0),0),HLOOKUP(CX$2+1,FIXTURES!$C$2:$NC$23,MATCH($C19,FIXTURES!$B$2:$B$23,0),0))))</f>
        <v/>
      </c>
      <c r="CY19" s="117" t="str">
        <f>IF(CY$1="SAT",IF(AND(HLOOKUP(CY$2,FIXTURES!$C$2:$NC$23,MATCH($C19,FIXTURES!$B$2:$B$23,0),0)="",HLOOKUP(CY$2+1,FIXTURES!$C$2:$NC$23,MATCH($C19,FIXTURES!$B$2:$B$23,0),0)="",HLOOKUP(CY$2+2,FIXTURES!$C$2:$NC$23,MATCH($C19,FIXTURES!$B$2:$B$23,0),0)=""),HLOOKUP(CY$2-1,FIXTURES!$C$2:$NC$23,MATCH($C19,FIXTURES!$B$2:$B$23,0),0),IF(AND(HLOOKUP(CY$2,FIXTURES!$C$2:$NC$23,MATCH($C19,FIXTURES!$B$2:$B$23,0),0)="",HLOOKUP(CY$2+1,FIXTURES!$C$2:$NC$23,MATCH($C19,FIXTURES!$B$2:$B$23,0),0)=""),HLOOKUP(CY$2+2,FIXTURES!$C$2:$NC$23,MATCH($C19,FIXTURES!$B$2:$B$23,0),0),IF(HLOOKUP(CY$2+1,FIXTURES!$C$2:$NC$23,MATCH($C19,FIXTURES!$B$2:$B$23,0),0)="",HLOOKUP(CY$2,FIXTURES!$C$2:$NC$23,MATCH($C19,FIXTURES!$B$2:$B$23,0),0),HLOOKUP(CY$2+1,FIXTURES!$C$2:$NC$23,MATCH($C19,FIXTURES!$B$2:$B$23,0),0)))),IF(AND(HLOOKUP(CY$2,FIXTURES!$C$2:$NC$23,MATCH($C19,FIXTURES!$B$2:$B$23,0),0)="",HLOOKUP(CY$2+1,FIXTURES!$C$2:$NC$23,MATCH($C19,FIXTURES!$B$2:$B$23,0),0)=""),HLOOKUP(CY$2+2,FIXTURES!$C$2:$NC$23,MATCH($C19,FIXTURES!$B$2:$B$23,0),0),IF(HLOOKUP(CY$2+1,FIXTURES!$C$2:$NC$23,MATCH($C19,FIXTURES!$B$2:$B$23,0),0)="",HLOOKUP(CY$2,FIXTURES!$C$2:$NC$23,MATCH($C19,FIXTURES!$B$2:$B$23,0),0),HLOOKUP(CY$2+1,FIXTURES!$C$2:$NC$23,MATCH($C19,FIXTURES!$B$2:$B$23,0),0))))</f>
        <v/>
      </c>
      <c r="CZ19" s="117" t="str">
        <f>IF(CZ$1="SAT",IF(AND(HLOOKUP(CZ$2,FIXTURES!$C$2:$NC$23,MATCH($C19,FIXTURES!$B$2:$B$23,0),0)="",HLOOKUP(CZ$2+1,FIXTURES!$C$2:$NC$23,MATCH($C19,FIXTURES!$B$2:$B$23,0),0)="",HLOOKUP(CZ$2+2,FIXTURES!$C$2:$NC$23,MATCH($C19,FIXTURES!$B$2:$B$23,0),0)=""),HLOOKUP(CZ$2-1,FIXTURES!$C$2:$NC$23,MATCH($C19,FIXTURES!$B$2:$B$23,0),0),IF(AND(HLOOKUP(CZ$2,FIXTURES!$C$2:$NC$23,MATCH($C19,FIXTURES!$B$2:$B$23,0),0)="",HLOOKUP(CZ$2+1,FIXTURES!$C$2:$NC$23,MATCH($C19,FIXTURES!$B$2:$B$23,0),0)=""),HLOOKUP(CZ$2+2,FIXTURES!$C$2:$NC$23,MATCH($C19,FIXTURES!$B$2:$B$23,0),0),IF(HLOOKUP(CZ$2+1,FIXTURES!$C$2:$NC$23,MATCH($C19,FIXTURES!$B$2:$B$23,0),0)="",HLOOKUP(CZ$2,FIXTURES!$C$2:$NC$23,MATCH($C19,FIXTURES!$B$2:$B$23,0),0),HLOOKUP(CZ$2+1,FIXTURES!$C$2:$NC$23,MATCH($C19,FIXTURES!$B$2:$B$23,0),0)))),IF(AND(HLOOKUP(CZ$2,FIXTURES!$C$2:$NC$23,MATCH($C19,FIXTURES!$B$2:$B$23,0),0)="",HLOOKUP(CZ$2+1,FIXTURES!$C$2:$NC$23,MATCH($C19,FIXTURES!$B$2:$B$23,0),0)=""),HLOOKUP(CZ$2+2,FIXTURES!$C$2:$NC$23,MATCH($C19,FIXTURES!$B$2:$B$23,0),0),IF(HLOOKUP(CZ$2+1,FIXTURES!$C$2:$NC$23,MATCH($C19,FIXTURES!$B$2:$B$23,0),0)="",HLOOKUP(CZ$2,FIXTURES!$C$2:$NC$23,MATCH($C19,FIXTURES!$B$2:$B$23,0),0),HLOOKUP(CZ$2+1,FIXTURES!$C$2:$NC$23,MATCH($C19,FIXTURES!$B$2:$B$23,0),0))))</f>
        <v/>
      </c>
      <c r="DA19" s="117" t="str">
        <f>IF(DA$1="SAT",IF(AND(HLOOKUP(DA$2,FIXTURES!$C$2:$NC$23,MATCH($C19,FIXTURES!$B$2:$B$23,0),0)="",HLOOKUP(DA$2+1,FIXTURES!$C$2:$NC$23,MATCH($C19,FIXTURES!$B$2:$B$23,0),0)="",HLOOKUP(DA$2+2,FIXTURES!$C$2:$NC$23,MATCH($C19,FIXTURES!$B$2:$B$23,0),0)=""),HLOOKUP(DA$2-1,FIXTURES!$C$2:$NC$23,MATCH($C19,FIXTURES!$B$2:$B$23,0),0),IF(AND(HLOOKUP(DA$2,FIXTURES!$C$2:$NC$23,MATCH($C19,FIXTURES!$B$2:$B$23,0),0)="",HLOOKUP(DA$2+1,FIXTURES!$C$2:$NC$23,MATCH($C19,FIXTURES!$B$2:$B$23,0),0)=""),HLOOKUP(DA$2+2,FIXTURES!$C$2:$NC$23,MATCH($C19,FIXTURES!$B$2:$B$23,0),0),IF(HLOOKUP(DA$2+1,FIXTURES!$C$2:$NC$23,MATCH($C19,FIXTURES!$B$2:$B$23,0),0)="",HLOOKUP(DA$2,FIXTURES!$C$2:$NC$23,MATCH($C19,FIXTURES!$B$2:$B$23,0),0),HLOOKUP(DA$2+1,FIXTURES!$C$2:$NC$23,MATCH($C19,FIXTURES!$B$2:$B$23,0),0)))),IF(AND(HLOOKUP(DA$2,FIXTURES!$C$2:$NC$23,MATCH($C19,FIXTURES!$B$2:$B$23,0),0)="",HLOOKUP(DA$2+1,FIXTURES!$C$2:$NC$23,MATCH($C19,FIXTURES!$B$2:$B$23,0),0)=""),HLOOKUP(DA$2+2,FIXTURES!$C$2:$NC$23,MATCH($C19,FIXTURES!$B$2:$B$23,0),0),IF(HLOOKUP(DA$2+1,FIXTURES!$C$2:$NC$23,MATCH($C19,FIXTURES!$B$2:$B$23,0),0)="",HLOOKUP(DA$2,FIXTURES!$C$2:$NC$23,MATCH($C19,FIXTURES!$B$2:$B$23,0),0),HLOOKUP(DA$2+1,FIXTURES!$C$2:$NC$23,MATCH($C19,FIXTURES!$B$2:$B$23,0),0))))</f>
        <v/>
      </c>
      <c r="DB19" s="117" t="str">
        <f>IF(DB$1="SAT",IF(AND(HLOOKUP(DB$2,FIXTURES!$C$2:$NC$23,MATCH($C19,FIXTURES!$B$2:$B$23,0),0)="",HLOOKUP(DB$2+1,FIXTURES!$C$2:$NC$23,MATCH($C19,FIXTURES!$B$2:$B$23,0),0)="",HLOOKUP(DB$2+2,FIXTURES!$C$2:$NC$23,MATCH($C19,FIXTURES!$B$2:$B$23,0),0)=""),HLOOKUP(DB$2-1,FIXTURES!$C$2:$NC$23,MATCH($C19,FIXTURES!$B$2:$B$23,0),0),IF(AND(HLOOKUP(DB$2,FIXTURES!$C$2:$NC$23,MATCH($C19,FIXTURES!$B$2:$B$23,0),0)="",HLOOKUP(DB$2+1,FIXTURES!$C$2:$NC$23,MATCH($C19,FIXTURES!$B$2:$B$23,0),0)=""),HLOOKUP(DB$2+2,FIXTURES!$C$2:$NC$23,MATCH($C19,FIXTURES!$B$2:$B$23,0),0),IF(HLOOKUP(DB$2+1,FIXTURES!$C$2:$NC$23,MATCH($C19,FIXTURES!$B$2:$B$23,0),0)="",HLOOKUP(DB$2,FIXTURES!$C$2:$NC$23,MATCH($C19,FIXTURES!$B$2:$B$23,0),0),HLOOKUP(DB$2+1,FIXTURES!$C$2:$NC$23,MATCH($C19,FIXTURES!$B$2:$B$23,0),0)))),IF(AND(HLOOKUP(DB$2,FIXTURES!$C$2:$NC$23,MATCH($C19,FIXTURES!$B$2:$B$23,0),0)="",HLOOKUP(DB$2+1,FIXTURES!$C$2:$NC$23,MATCH($C19,FIXTURES!$B$2:$B$23,0),0)=""),HLOOKUP(DB$2+2,FIXTURES!$C$2:$NC$23,MATCH($C19,FIXTURES!$B$2:$B$23,0),0),IF(HLOOKUP(DB$2+1,FIXTURES!$C$2:$NC$23,MATCH($C19,FIXTURES!$B$2:$B$23,0),0)="",HLOOKUP(DB$2,FIXTURES!$C$2:$NC$23,MATCH($C19,FIXTURES!$B$2:$B$23,0),0),HLOOKUP(DB$2+1,FIXTURES!$C$2:$NC$23,MATCH($C19,FIXTURES!$B$2:$B$23,0),0))))</f>
        <v/>
      </c>
      <c r="DC19" s="117" t="str">
        <f>IF(DC$1="SAT",IF(AND(HLOOKUP(DC$2,FIXTURES!$C$2:$NC$23,MATCH($C19,FIXTURES!$B$2:$B$23,0),0)="",HLOOKUP(DC$2+1,FIXTURES!$C$2:$NC$23,MATCH($C19,FIXTURES!$B$2:$B$23,0),0)="",HLOOKUP(DC$2+2,FIXTURES!$C$2:$NC$23,MATCH($C19,FIXTURES!$B$2:$B$23,0),0)=""),HLOOKUP(DC$2-1,FIXTURES!$C$2:$NC$23,MATCH($C19,FIXTURES!$B$2:$B$23,0),0),IF(AND(HLOOKUP(DC$2,FIXTURES!$C$2:$NC$23,MATCH($C19,FIXTURES!$B$2:$B$23,0),0)="",HLOOKUP(DC$2+1,FIXTURES!$C$2:$NC$23,MATCH($C19,FIXTURES!$B$2:$B$23,0),0)=""),HLOOKUP(DC$2+2,FIXTURES!$C$2:$NC$23,MATCH($C19,FIXTURES!$B$2:$B$23,0),0),IF(HLOOKUP(DC$2+1,FIXTURES!$C$2:$NC$23,MATCH($C19,FIXTURES!$B$2:$B$23,0),0)="",HLOOKUP(DC$2,FIXTURES!$C$2:$NC$23,MATCH($C19,FIXTURES!$B$2:$B$23,0),0),HLOOKUP(DC$2+1,FIXTURES!$C$2:$NC$23,MATCH($C19,FIXTURES!$B$2:$B$23,0),0)))),IF(AND(HLOOKUP(DC$2,FIXTURES!$C$2:$NC$23,MATCH($C19,FIXTURES!$B$2:$B$23,0),0)="",HLOOKUP(DC$2+1,FIXTURES!$C$2:$NC$23,MATCH($C19,FIXTURES!$B$2:$B$23,0),0)=""),HLOOKUP(DC$2+2,FIXTURES!$C$2:$NC$23,MATCH($C19,FIXTURES!$B$2:$B$23,0),0),IF(HLOOKUP(DC$2+1,FIXTURES!$C$2:$NC$23,MATCH($C19,FIXTURES!$B$2:$B$23,0),0)="",HLOOKUP(DC$2,FIXTURES!$C$2:$NC$23,MATCH($C19,FIXTURES!$B$2:$B$23,0),0),HLOOKUP(DC$2+1,FIXTURES!$C$2:$NC$23,MATCH($C19,FIXTURES!$B$2:$B$23,0),0))))</f>
        <v/>
      </c>
      <c r="DD19" s="116"/>
      <c r="DE19" s="102" t="str">
        <f>LEFT(HLOOKUP(DE$2,FIXTURES!$C$2:$NJ$23,MATCH($C19,FIXTURES!$B$2:$B$23,0),0),3)</f>
        <v/>
      </c>
      <c r="DF19" s="102" t="str">
        <f>IF(LEN(HLOOKUP(DE$2,FIXTURES!$C$2:$NJ$23,MATCH($C19,FIXTURES!$B$2:$B$23,0),0))=6,RIGHT(HLOOKUP(DE$2,FIXTURES!$C$2:$NJ$23,MATCH($C19,FIXTURES!$B$2:$B$23,0),0),3),"")</f>
        <v/>
      </c>
      <c r="DG19" s="102" t="str">
        <f>IF(LEN(HLOOKUP(DE$2,FIXTURES!$C$2:$NJ$23,MATCH($C19,FIXTURES!$B$2:$B$23,0),0))=9,RIGHT(HLOOKUP(DE$2,FIXTURES!$C$2:$NJ$23,MATCH($C19,FIXTURES!$B$2:$B$23,0),0),3),"")</f>
        <v/>
      </c>
      <c r="DH19" s="102" t="str">
        <f>IFERROR(IF(BGW!$F46=1,"",VLOOKUP($C19,BGW!$B$33:$E$52,MATCH($DH$2,BGW!$B$32:$E$32,0),0)),"")</f>
        <v/>
      </c>
      <c r="DI19" s="102" t="str">
        <f>IFERROR(IF(BGW!$F71=1,"",VLOOKUP($C19,BGW!$B$58:$E$77,MATCH($DI$2,BGW!$B$57:$E$57,0),0)),"")</f>
        <v/>
      </c>
      <c r="DJ19" s="102" t="str">
        <f>IFERROR(IF(BGW!$F96=1,"",VLOOKUP($C19,BGW!$B$83:$E$102,MATCH($DJ$2,BGW!$B$82:$E$82,0),0)),"")</f>
        <v/>
      </c>
      <c r="DK19" s="116"/>
    </row>
    <row r="20" spans="1:115" s="118" customFormat="1" ht="21.75" customHeight="1" x14ac:dyDescent="0.3">
      <c r="A20" s="103" t="s">
        <v>50</v>
      </c>
      <c r="B20" s="115">
        <f>VLOOKUP(A20,[1]Table!$B$1:$O$21,MATCH("xGD/90",[1]Table!$B$1:$O$1,0),0)</f>
        <v>0.72</v>
      </c>
      <c r="C20" s="116" t="s">
        <v>14</v>
      </c>
      <c r="D20" s="117" t="str">
        <f>IF(D$1="SAT",IF(AND(HLOOKUP(D$2,FIXTURES!$C$2:$NC$23,MATCH($C20,FIXTURES!$B$2:$B$23,0),0)="",HLOOKUP(D$2+1,FIXTURES!$C$2:$NC$23,MATCH($C20,FIXTURES!$B$2:$B$23,0),0)="",HLOOKUP(D$2+2,FIXTURES!$C$2:$NC$23,MATCH($C20,FIXTURES!$B$2:$B$23,0),0)=""),HLOOKUP(D$2-1,FIXTURES!$C$2:$NC$23,MATCH($C20,FIXTURES!$B$2:$B$23,0),0),IF(AND(HLOOKUP(D$2,FIXTURES!$C$2:$NC$23,MATCH($C20,FIXTURES!$B$2:$B$23,0),0)="",HLOOKUP(D$2+1,FIXTURES!$C$2:$NC$23,MATCH($C20,FIXTURES!$B$2:$B$23,0),0)=""),HLOOKUP(D$2+2,FIXTURES!$C$2:$NC$23,MATCH($C20,FIXTURES!$B$2:$B$23,0),0),IF(HLOOKUP(D$2+1,FIXTURES!$C$2:$NC$23,MATCH($C20,FIXTURES!$B$2:$B$23,0),0)="",HLOOKUP(D$2,FIXTURES!$C$2:$NC$23,MATCH($C20,FIXTURES!$B$2:$B$23,0),0),HLOOKUP(D$2+1,FIXTURES!$C$2:$NC$23,MATCH($C20,FIXTURES!$B$2:$B$23,0),0)))),IF(AND(HLOOKUP(D$2,FIXTURES!$C$2:$NC$23,MATCH($C20,FIXTURES!$B$2:$B$23,0),0)="",HLOOKUP(D$2+1,FIXTURES!$C$2:$NC$23,MATCH($C20,FIXTURES!$B$2:$B$23,0),0)=""),HLOOKUP(D$2+2,FIXTURES!$C$2:$NC$23,MATCH($C20,FIXTURES!$B$2:$B$23,0),0),IF(HLOOKUP(D$2+1,FIXTURES!$C$2:$NC$23,MATCH($C20,FIXTURES!$B$2:$B$23,0),0)="",HLOOKUP(D$2,FIXTURES!$C$2:$NC$23,MATCH($C20,FIXTURES!$B$2:$B$23,0),0),HLOOKUP(D$2+1,FIXTURES!$C$2:$NC$23,MATCH($C20,FIXTURES!$B$2:$B$23,0),0))))</f>
        <v/>
      </c>
      <c r="E20" s="117" t="str">
        <f>IF(E$1="SAT",IF(AND(HLOOKUP(E$2,FIXTURES!$C$2:$NC$23,MATCH($C20,FIXTURES!$B$2:$B$23,0),0)="",HLOOKUP(E$2+1,FIXTURES!$C$2:$NC$23,MATCH($C20,FIXTURES!$B$2:$B$23,0),0)="",HLOOKUP(E$2+2,FIXTURES!$C$2:$NC$23,MATCH($C20,FIXTURES!$B$2:$B$23,0),0)=""),HLOOKUP(E$2-1,FIXTURES!$C$2:$NC$23,MATCH($C20,FIXTURES!$B$2:$B$23,0),0),IF(AND(HLOOKUP(E$2,FIXTURES!$C$2:$NC$23,MATCH($C20,FIXTURES!$B$2:$B$23,0),0)="",HLOOKUP(E$2+1,FIXTURES!$C$2:$NC$23,MATCH($C20,FIXTURES!$B$2:$B$23,0),0)=""),HLOOKUP(E$2+2,FIXTURES!$C$2:$NC$23,MATCH($C20,FIXTURES!$B$2:$B$23,0),0),IF(HLOOKUP(E$2+1,FIXTURES!$C$2:$NC$23,MATCH($C20,FIXTURES!$B$2:$B$23,0),0)="",HLOOKUP(E$2,FIXTURES!$C$2:$NC$23,MATCH($C20,FIXTURES!$B$2:$B$23,0),0),HLOOKUP(E$2+1,FIXTURES!$C$2:$NC$23,MATCH($C20,FIXTURES!$B$2:$B$23,0),0)))),IF(AND(HLOOKUP(E$2,FIXTURES!$C$2:$NC$23,MATCH($C20,FIXTURES!$B$2:$B$23,0),0)="",HLOOKUP(E$2+1,FIXTURES!$C$2:$NC$23,MATCH($C20,FIXTURES!$B$2:$B$23,0),0)=""),HLOOKUP(E$2+2,FIXTURES!$C$2:$NC$23,MATCH($C20,FIXTURES!$B$2:$B$23,0),0),IF(HLOOKUP(E$2+1,FIXTURES!$C$2:$NC$23,MATCH($C20,FIXTURES!$B$2:$B$23,0),0)="",HLOOKUP(E$2,FIXTURES!$C$2:$NC$23,MATCH($C20,FIXTURES!$B$2:$B$23,0),0),HLOOKUP(E$2+1,FIXTURES!$C$2:$NC$23,MATCH($C20,FIXTURES!$B$2:$B$23,0),0))))</f>
        <v>NFO</v>
      </c>
      <c r="F20" s="117" t="str">
        <f>IF(F$1="SAT",IF(AND(HLOOKUP(F$2,FIXTURES!$C$2:$NC$23,MATCH($C20,FIXTURES!$B$2:$B$23,0),0)="",HLOOKUP(F$2+1,FIXTURES!$C$2:$NC$23,MATCH($C20,FIXTURES!$B$2:$B$23,0),0)="",HLOOKUP(F$2+2,FIXTURES!$C$2:$NC$23,MATCH($C20,FIXTURES!$B$2:$B$23,0),0)=""),HLOOKUP(F$2-1,FIXTURES!$C$2:$NC$23,MATCH($C20,FIXTURES!$B$2:$B$23,0),0),IF(AND(HLOOKUP(F$2,FIXTURES!$C$2:$NC$23,MATCH($C20,FIXTURES!$B$2:$B$23,0),0)="",HLOOKUP(F$2+1,FIXTURES!$C$2:$NC$23,MATCH($C20,FIXTURES!$B$2:$B$23,0),0)=""),HLOOKUP(F$2+2,FIXTURES!$C$2:$NC$23,MATCH($C20,FIXTURES!$B$2:$B$23,0),0),IF(HLOOKUP(F$2+1,FIXTURES!$C$2:$NC$23,MATCH($C20,FIXTURES!$B$2:$B$23,0),0)="",HLOOKUP(F$2,FIXTURES!$C$2:$NC$23,MATCH($C20,FIXTURES!$B$2:$B$23,0),0),HLOOKUP(F$2+1,FIXTURES!$C$2:$NC$23,MATCH($C20,FIXTURES!$B$2:$B$23,0),0)))),IF(AND(HLOOKUP(F$2,FIXTURES!$C$2:$NC$23,MATCH($C20,FIXTURES!$B$2:$B$23,0),0)="",HLOOKUP(F$2+1,FIXTURES!$C$2:$NC$23,MATCH($C20,FIXTURES!$B$2:$B$23,0),0)=""),HLOOKUP(F$2+2,FIXTURES!$C$2:$NC$23,MATCH($C20,FIXTURES!$B$2:$B$23,0),0),IF(HLOOKUP(F$2+1,FIXTURES!$C$2:$NC$23,MATCH($C20,FIXTURES!$B$2:$B$23,0),0)="",HLOOKUP(F$2,FIXTURES!$C$2:$NC$23,MATCH($C20,FIXTURES!$B$2:$B$23,0),0),HLOOKUP(F$2+1,FIXTURES!$C$2:$NC$23,MATCH($C20,FIXTURES!$B$2:$B$23,0),0))))</f>
        <v/>
      </c>
      <c r="G20" s="117" t="str">
        <f>IF(G$1="SAT",IF(AND(HLOOKUP(G$2,FIXTURES!$C$2:$NC$23,MATCH($C20,FIXTURES!$B$2:$B$23,0),0)="",HLOOKUP(G$2+1,FIXTURES!$C$2:$NC$23,MATCH($C20,FIXTURES!$B$2:$B$23,0),0)="",HLOOKUP(G$2+2,FIXTURES!$C$2:$NC$23,MATCH($C20,FIXTURES!$B$2:$B$23,0),0)=""),HLOOKUP(G$2-1,FIXTURES!$C$2:$NC$23,MATCH($C20,FIXTURES!$B$2:$B$23,0),0),IF(AND(HLOOKUP(G$2,FIXTURES!$C$2:$NC$23,MATCH($C20,FIXTURES!$B$2:$B$23,0),0)="",HLOOKUP(G$2+1,FIXTURES!$C$2:$NC$23,MATCH($C20,FIXTURES!$B$2:$B$23,0),0)=""),HLOOKUP(G$2+2,FIXTURES!$C$2:$NC$23,MATCH($C20,FIXTURES!$B$2:$B$23,0),0),IF(HLOOKUP(G$2+1,FIXTURES!$C$2:$NC$23,MATCH($C20,FIXTURES!$B$2:$B$23,0),0)="",HLOOKUP(G$2,FIXTURES!$C$2:$NC$23,MATCH($C20,FIXTURES!$B$2:$B$23,0),0),HLOOKUP(G$2+1,FIXTURES!$C$2:$NC$23,MATCH($C20,FIXTURES!$B$2:$B$23,0),0)))),IF(AND(HLOOKUP(G$2,FIXTURES!$C$2:$NC$23,MATCH($C20,FIXTURES!$B$2:$B$23,0),0)="",HLOOKUP(G$2+1,FIXTURES!$C$2:$NC$23,MATCH($C20,FIXTURES!$B$2:$B$23,0),0)=""),HLOOKUP(G$2+2,FIXTURES!$C$2:$NC$23,MATCH($C20,FIXTURES!$B$2:$B$23,0),0),IF(HLOOKUP(G$2+1,FIXTURES!$C$2:$NC$23,MATCH($C20,FIXTURES!$B$2:$B$23,0),0)="",HLOOKUP(G$2,FIXTURES!$C$2:$NC$23,MATCH($C20,FIXTURES!$B$2:$B$23,0),0),HLOOKUP(G$2+1,FIXTURES!$C$2:$NC$23,MATCH($C20,FIXTURES!$B$2:$B$23,0),0))))</f>
        <v>bha</v>
      </c>
      <c r="H20" s="117" t="str">
        <f>IF(H$1="SAT",IF(AND(HLOOKUP(H$2,FIXTURES!$C$2:$NC$23,MATCH($C20,FIXTURES!$B$2:$B$23,0),0)="",HLOOKUP(H$2+1,FIXTURES!$C$2:$NC$23,MATCH($C20,FIXTURES!$B$2:$B$23,0),0)="",HLOOKUP(H$2+2,FIXTURES!$C$2:$NC$23,MATCH($C20,FIXTURES!$B$2:$B$23,0),0)=""),HLOOKUP(H$2-1,FIXTURES!$C$2:$NC$23,MATCH($C20,FIXTURES!$B$2:$B$23,0),0),IF(AND(HLOOKUP(H$2,FIXTURES!$C$2:$NC$23,MATCH($C20,FIXTURES!$B$2:$B$23,0),0)="",HLOOKUP(H$2+1,FIXTURES!$C$2:$NC$23,MATCH($C20,FIXTURES!$B$2:$B$23,0),0)=""),HLOOKUP(H$2+2,FIXTURES!$C$2:$NC$23,MATCH($C20,FIXTURES!$B$2:$B$23,0),0),IF(HLOOKUP(H$2+1,FIXTURES!$C$2:$NC$23,MATCH($C20,FIXTURES!$B$2:$B$23,0),0)="",HLOOKUP(H$2,FIXTURES!$C$2:$NC$23,MATCH($C20,FIXTURES!$B$2:$B$23,0),0),HLOOKUP(H$2+1,FIXTURES!$C$2:$NC$23,MATCH($C20,FIXTURES!$B$2:$B$23,0),0)))),IF(AND(HLOOKUP(H$2,FIXTURES!$C$2:$NC$23,MATCH($C20,FIXTURES!$B$2:$B$23,0),0)="",HLOOKUP(H$2+1,FIXTURES!$C$2:$NC$23,MATCH($C20,FIXTURES!$B$2:$B$23,0),0)=""),HLOOKUP(H$2+2,FIXTURES!$C$2:$NC$23,MATCH($C20,FIXTURES!$B$2:$B$23,0),0),IF(HLOOKUP(H$2+1,FIXTURES!$C$2:$NC$23,MATCH($C20,FIXTURES!$B$2:$B$23,0),0)="",HLOOKUP(H$2,FIXTURES!$C$2:$NC$23,MATCH($C20,FIXTURES!$B$2:$B$23,0),0),HLOOKUP(H$2+1,FIXTURES!$C$2:$NC$23,MATCH($C20,FIXTURES!$B$2:$B$23,0),0))))</f>
        <v/>
      </c>
      <c r="I20" s="117" t="str">
        <f>IF(I$1="SAT",IF(AND(HLOOKUP(I$2,FIXTURES!$C$2:$NC$23,MATCH($C20,FIXTURES!$B$2:$B$23,0),0)="",HLOOKUP(I$2+1,FIXTURES!$C$2:$NC$23,MATCH($C20,FIXTURES!$B$2:$B$23,0),0)="",HLOOKUP(I$2+2,FIXTURES!$C$2:$NC$23,MATCH($C20,FIXTURES!$B$2:$B$23,0),0)=""),HLOOKUP(I$2-1,FIXTURES!$C$2:$NC$23,MATCH($C20,FIXTURES!$B$2:$B$23,0),0),IF(AND(HLOOKUP(I$2,FIXTURES!$C$2:$NC$23,MATCH($C20,FIXTURES!$B$2:$B$23,0),0)="",HLOOKUP(I$2+1,FIXTURES!$C$2:$NC$23,MATCH($C20,FIXTURES!$B$2:$B$23,0),0)=""),HLOOKUP(I$2+2,FIXTURES!$C$2:$NC$23,MATCH($C20,FIXTURES!$B$2:$B$23,0),0),IF(HLOOKUP(I$2+1,FIXTURES!$C$2:$NC$23,MATCH($C20,FIXTURES!$B$2:$B$23,0),0)="",HLOOKUP(I$2,FIXTURES!$C$2:$NC$23,MATCH($C20,FIXTURES!$B$2:$B$23,0),0),HLOOKUP(I$2+1,FIXTURES!$C$2:$NC$23,MATCH($C20,FIXTURES!$B$2:$B$23,0),0)))),IF(AND(HLOOKUP(I$2,FIXTURES!$C$2:$NC$23,MATCH($C20,FIXTURES!$B$2:$B$23,0),0)="",HLOOKUP(I$2+1,FIXTURES!$C$2:$NC$23,MATCH($C20,FIXTURES!$B$2:$B$23,0),0)=""),HLOOKUP(I$2+2,FIXTURES!$C$2:$NC$23,MATCH($C20,FIXTURES!$B$2:$B$23,0),0),IF(HLOOKUP(I$2+1,FIXTURES!$C$2:$NC$23,MATCH($C20,FIXTURES!$B$2:$B$23,0),0)="",HLOOKUP(I$2,FIXTURES!$C$2:$NC$23,MATCH($C20,FIXTURES!$B$2:$B$23,0),0),HLOOKUP(I$2+1,FIXTURES!$C$2:$NC$23,MATCH($C20,FIXTURES!$B$2:$B$23,0),0))))</f>
        <v>MCI</v>
      </c>
      <c r="J20" s="117" t="str">
        <f>IF(J$1="SAT",IF(AND(HLOOKUP(J$2,FIXTURES!$C$2:$NC$23,MATCH($C20,FIXTURES!$B$2:$B$23,0),0)="",HLOOKUP(J$2+1,FIXTURES!$C$2:$NC$23,MATCH($C20,FIXTURES!$B$2:$B$23,0),0)="",HLOOKUP(J$2+2,FIXTURES!$C$2:$NC$23,MATCH($C20,FIXTURES!$B$2:$B$23,0),0)=""),HLOOKUP(J$2-1,FIXTURES!$C$2:$NC$23,MATCH($C20,FIXTURES!$B$2:$B$23,0),0),IF(AND(HLOOKUP(J$2,FIXTURES!$C$2:$NC$23,MATCH($C20,FIXTURES!$B$2:$B$23,0),0)="",HLOOKUP(J$2+1,FIXTURES!$C$2:$NC$23,MATCH($C20,FIXTURES!$B$2:$B$23,0),0)=""),HLOOKUP(J$2+2,FIXTURES!$C$2:$NC$23,MATCH($C20,FIXTURES!$B$2:$B$23,0),0),IF(HLOOKUP(J$2+1,FIXTURES!$C$2:$NC$23,MATCH($C20,FIXTURES!$B$2:$B$23,0),0)="",HLOOKUP(J$2,FIXTURES!$C$2:$NC$23,MATCH($C20,FIXTURES!$B$2:$B$23,0),0),HLOOKUP(J$2+1,FIXTURES!$C$2:$NC$23,MATCH($C20,FIXTURES!$B$2:$B$23,0),0)))),IF(AND(HLOOKUP(J$2,FIXTURES!$C$2:$NC$23,MATCH($C20,FIXTURES!$B$2:$B$23,0),0)="",HLOOKUP(J$2+1,FIXTURES!$C$2:$NC$23,MATCH($C20,FIXTURES!$B$2:$B$23,0),0)=""),HLOOKUP(J$2+2,FIXTURES!$C$2:$NC$23,MATCH($C20,FIXTURES!$B$2:$B$23,0),0),IF(HLOOKUP(J$2+1,FIXTURES!$C$2:$NC$23,MATCH($C20,FIXTURES!$B$2:$B$23,0),0)="",HLOOKUP(J$2,FIXTURES!$C$2:$NC$23,MATCH($C20,FIXTURES!$B$2:$B$23,0),0),HLOOKUP(J$2+1,FIXTURES!$C$2:$NC$23,MATCH($C20,FIXTURES!$B$2:$B$23,0),0))))</f>
        <v>Tranmere Rovers</v>
      </c>
      <c r="K20" s="117" t="str">
        <f>IF(K$1="SAT",IF(AND(HLOOKUP(K$2,FIXTURES!$C$2:$NC$23,MATCH($C20,FIXTURES!$B$2:$B$23,0),0)="",HLOOKUP(K$2+1,FIXTURES!$C$2:$NC$23,MATCH($C20,FIXTURES!$B$2:$B$23,0),0)="",HLOOKUP(K$2+2,FIXTURES!$C$2:$NC$23,MATCH($C20,FIXTURES!$B$2:$B$23,0),0)=""),HLOOKUP(K$2-1,FIXTURES!$C$2:$NC$23,MATCH($C20,FIXTURES!$B$2:$B$23,0),0),IF(AND(HLOOKUP(K$2,FIXTURES!$C$2:$NC$23,MATCH($C20,FIXTURES!$B$2:$B$23,0),0)="",HLOOKUP(K$2+1,FIXTURES!$C$2:$NC$23,MATCH($C20,FIXTURES!$B$2:$B$23,0),0)=""),HLOOKUP(K$2+2,FIXTURES!$C$2:$NC$23,MATCH($C20,FIXTURES!$B$2:$B$23,0),0),IF(HLOOKUP(K$2+1,FIXTURES!$C$2:$NC$23,MATCH($C20,FIXTURES!$B$2:$B$23,0),0)="",HLOOKUP(K$2,FIXTURES!$C$2:$NC$23,MATCH($C20,FIXTURES!$B$2:$B$23,0),0),HLOOKUP(K$2+1,FIXTURES!$C$2:$NC$23,MATCH($C20,FIXTURES!$B$2:$B$23,0),0)))),IF(AND(HLOOKUP(K$2,FIXTURES!$C$2:$NC$23,MATCH($C20,FIXTURES!$B$2:$B$23,0),0)="",HLOOKUP(K$2+1,FIXTURES!$C$2:$NC$23,MATCH($C20,FIXTURES!$B$2:$B$23,0),0)=""),HLOOKUP(K$2+2,FIXTURES!$C$2:$NC$23,MATCH($C20,FIXTURES!$B$2:$B$23,0),0),IF(HLOOKUP(K$2+1,FIXTURES!$C$2:$NC$23,MATCH($C20,FIXTURES!$B$2:$B$23,0),0)="",HLOOKUP(K$2,FIXTURES!$C$2:$NC$23,MATCH($C20,FIXTURES!$B$2:$B$23,0),0),HLOOKUP(K$2+1,FIXTURES!$C$2:$NC$23,MATCH($C20,FIXTURES!$B$2:$B$23,0),0))))</f>
        <v>wol</v>
      </c>
      <c r="L20" s="117" t="str">
        <f>IF(L$1="SAT",IF(AND(HLOOKUP(L$2,FIXTURES!$C$2:$NC$23,MATCH($C20,FIXTURES!$B$2:$B$23,0),0)="",HLOOKUP(L$2+1,FIXTURES!$C$2:$NC$23,MATCH($C20,FIXTURES!$B$2:$B$23,0),0)="",HLOOKUP(L$2+2,FIXTURES!$C$2:$NC$23,MATCH($C20,FIXTURES!$B$2:$B$23,0),0)=""),HLOOKUP(L$2-1,FIXTURES!$C$2:$NC$23,MATCH($C20,FIXTURES!$B$2:$B$23,0),0),IF(AND(HLOOKUP(L$2,FIXTURES!$C$2:$NC$23,MATCH($C20,FIXTURES!$B$2:$B$23,0),0)="",HLOOKUP(L$2+1,FIXTURES!$C$2:$NC$23,MATCH($C20,FIXTURES!$B$2:$B$23,0),0)=""),HLOOKUP(L$2+2,FIXTURES!$C$2:$NC$23,MATCH($C20,FIXTURES!$B$2:$B$23,0),0),IF(HLOOKUP(L$2+1,FIXTURES!$C$2:$NC$23,MATCH($C20,FIXTURES!$B$2:$B$23,0),0)="",HLOOKUP(L$2,FIXTURES!$C$2:$NC$23,MATCH($C20,FIXTURES!$B$2:$B$23,0),0),HLOOKUP(L$2+1,FIXTURES!$C$2:$NC$23,MATCH($C20,FIXTURES!$B$2:$B$23,0),0)))),IF(AND(HLOOKUP(L$2,FIXTURES!$C$2:$NC$23,MATCH($C20,FIXTURES!$B$2:$B$23,0),0)="",HLOOKUP(L$2+1,FIXTURES!$C$2:$NC$23,MATCH($C20,FIXTURES!$B$2:$B$23,0),0)=""),HLOOKUP(L$2+2,FIXTURES!$C$2:$NC$23,MATCH($C20,FIXTURES!$B$2:$B$23,0),0),IF(HLOOKUP(L$2+1,FIXTURES!$C$2:$NC$23,MATCH($C20,FIXTURES!$B$2:$B$23,0),0)="",HLOOKUP(L$2,FIXTURES!$C$2:$NC$23,MATCH($C20,FIXTURES!$B$2:$B$23,0),0),HLOOKUP(L$2+1,FIXTURES!$C$2:$NC$23,MATCH($C20,FIXTURES!$B$2:$B$23,0),0))))</f>
        <v>liv</v>
      </c>
      <c r="M20" s="117" t="str">
        <f>IF(M$1="SAT",IF(AND(HLOOKUP(M$2,FIXTURES!$C$2:$NC$23,MATCH($C20,FIXTURES!$B$2:$B$23,0),0)="",HLOOKUP(M$2+1,FIXTURES!$C$2:$NC$23,MATCH($C20,FIXTURES!$B$2:$B$23,0),0)="",HLOOKUP(M$2+2,FIXTURES!$C$2:$NC$23,MATCH($C20,FIXTURES!$B$2:$B$23,0),0)=""),HLOOKUP(M$2-1,FIXTURES!$C$2:$NC$23,MATCH($C20,FIXTURES!$B$2:$B$23,0),0),IF(AND(HLOOKUP(M$2,FIXTURES!$C$2:$NC$23,MATCH($C20,FIXTURES!$B$2:$B$23,0),0)="",HLOOKUP(M$2+1,FIXTURES!$C$2:$NC$23,MATCH($C20,FIXTURES!$B$2:$B$23,0),0)=""),HLOOKUP(M$2+2,FIXTURES!$C$2:$NC$23,MATCH($C20,FIXTURES!$B$2:$B$23,0),0),IF(HLOOKUP(M$2+1,FIXTURES!$C$2:$NC$23,MATCH($C20,FIXTURES!$B$2:$B$23,0),0)="",HLOOKUP(M$2,FIXTURES!$C$2:$NC$23,MATCH($C20,FIXTURES!$B$2:$B$23,0),0),HLOOKUP(M$2+1,FIXTURES!$C$2:$NC$23,MATCH($C20,FIXTURES!$B$2:$B$23,0),0)))),IF(AND(HLOOKUP(M$2,FIXTURES!$C$2:$NC$23,MATCH($C20,FIXTURES!$B$2:$B$23,0),0)="",HLOOKUP(M$2+1,FIXTURES!$C$2:$NC$23,MATCH($C20,FIXTURES!$B$2:$B$23,0),0)=""),HLOOKUP(M$2+2,FIXTURES!$C$2:$NC$23,MATCH($C20,FIXTURES!$B$2:$B$23,0),0),IF(HLOOKUP(M$2+1,FIXTURES!$C$2:$NC$23,MATCH($C20,FIXTURES!$B$2:$B$23,0),0)="",HLOOKUP(M$2,FIXTURES!$C$2:$NC$23,MATCH($C20,FIXTURES!$B$2:$B$23,0),0),HLOOKUP(M$2+1,FIXTURES!$C$2:$NC$23,MATCH($C20,FIXTURES!$B$2:$B$23,0),0))))</f>
        <v>CRY</v>
      </c>
      <c r="N20" s="117" t="str">
        <f>IF(N$1="SAT",IF(AND(HLOOKUP(N$2,FIXTURES!$C$2:$NC$23,MATCH($C20,FIXTURES!$B$2:$B$23,0),0)="",HLOOKUP(N$2+1,FIXTURES!$C$2:$NC$23,MATCH($C20,FIXTURES!$B$2:$B$23,0),0)="",HLOOKUP(N$2+2,FIXTURES!$C$2:$NC$23,MATCH($C20,FIXTURES!$B$2:$B$23,0),0)=""),HLOOKUP(N$2-1,FIXTURES!$C$2:$NC$23,MATCH($C20,FIXTURES!$B$2:$B$23,0),0),IF(AND(HLOOKUP(N$2,FIXTURES!$C$2:$NC$23,MATCH($C20,FIXTURES!$B$2:$B$23,0),0)="",HLOOKUP(N$2+1,FIXTURES!$C$2:$NC$23,MATCH($C20,FIXTURES!$B$2:$B$23,0),0)=""),HLOOKUP(N$2+2,FIXTURES!$C$2:$NC$23,MATCH($C20,FIXTURES!$B$2:$B$23,0),0),IF(HLOOKUP(N$2+1,FIXTURES!$C$2:$NC$23,MATCH($C20,FIXTURES!$B$2:$B$23,0),0)="",HLOOKUP(N$2,FIXTURES!$C$2:$NC$23,MATCH($C20,FIXTURES!$B$2:$B$23,0),0),HLOOKUP(N$2+1,FIXTURES!$C$2:$NC$23,MATCH($C20,FIXTURES!$B$2:$B$23,0),0)))),IF(AND(HLOOKUP(N$2,FIXTURES!$C$2:$NC$23,MATCH($C20,FIXTURES!$B$2:$B$23,0),0)="",HLOOKUP(N$2+1,FIXTURES!$C$2:$NC$23,MATCH($C20,FIXTURES!$B$2:$B$23,0),0)=""),HLOOKUP(N$2+2,FIXTURES!$C$2:$NC$23,MATCH($C20,FIXTURES!$B$2:$B$23,0),0),IF(HLOOKUP(N$2+1,FIXTURES!$C$2:$NC$23,MATCH($C20,FIXTURES!$B$2:$B$23,0),0)="",HLOOKUP(N$2,FIXTURES!$C$2:$NC$23,MATCH($C20,FIXTURES!$B$2:$B$23,0),0),HLOOKUP(N$2+1,FIXTURES!$C$2:$NC$23,MATCH($C20,FIXTURES!$B$2:$B$23,0),0))))</f>
        <v/>
      </c>
      <c r="O20" s="117" t="str">
        <f>IF(O$1="SAT",IF(AND(HLOOKUP(O$2,FIXTURES!$C$2:$NC$23,MATCH($C20,FIXTURES!$B$2:$B$23,0),0)="",HLOOKUP(O$2+1,FIXTURES!$C$2:$NC$23,MATCH($C20,FIXTURES!$B$2:$B$23,0),0)="",HLOOKUP(O$2+2,FIXTURES!$C$2:$NC$23,MATCH($C20,FIXTURES!$B$2:$B$23,0),0)=""),HLOOKUP(O$2-1,FIXTURES!$C$2:$NC$23,MATCH($C20,FIXTURES!$B$2:$B$23,0),0),IF(AND(HLOOKUP(O$2,FIXTURES!$C$2:$NC$23,MATCH($C20,FIXTURES!$B$2:$B$23,0),0)="",HLOOKUP(O$2+1,FIXTURES!$C$2:$NC$23,MATCH($C20,FIXTURES!$B$2:$B$23,0),0)=""),HLOOKUP(O$2+2,FIXTURES!$C$2:$NC$23,MATCH($C20,FIXTURES!$B$2:$B$23,0),0),IF(HLOOKUP(O$2+1,FIXTURES!$C$2:$NC$23,MATCH($C20,FIXTURES!$B$2:$B$23,0),0)="",HLOOKUP(O$2,FIXTURES!$C$2:$NC$23,MATCH($C20,FIXTURES!$B$2:$B$23,0),0),HLOOKUP(O$2+1,FIXTURES!$C$2:$NC$23,MATCH($C20,FIXTURES!$B$2:$B$23,0),0)))),IF(AND(HLOOKUP(O$2,FIXTURES!$C$2:$NC$23,MATCH($C20,FIXTURES!$B$2:$B$23,0),0)="",HLOOKUP(O$2+1,FIXTURES!$C$2:$NC$23,MATCH($C20,FIXTURES!$B$2:$B$23,0),0)=""),HLOOKUP(O$2+2,FIXTURES!$C$2:$NC$23,MATCH($C20,FIXTURES!$B$2:$B$23,0),0),IF(HLOOKUP(O$2+1,FIXTURES!$C$2:$NC$23,MATCH($C20,FIXTURES!$B$2:$B$23,0),0)="",HLOOKUP(O$2,FIXTURES!$C$2:$NC$23,MATCH($C20,FIXTURES!$B$2:$B$23,0),0),HLOOKUP(O$2+1,FIXTURES!$C$2:$NC$23,MATCH($C20,FIXTURES!$B$2:$B$23,0),0))))</f>
        <v/>
      </c>
      <c r="P20" s="117" t="str">
        <f>IF(P$1="SAT",IF(AND(HLOOKUP(P$2,FIXTURES!$C$2:$NC$23,MATCH($C20,FIXTURES!$B$2:$B$23,0),0)="",HLOOKUP(P$2+1,FIXTURES!$C$2:$NC$23,MATCH($C20,FIXTURES!$B$2:$B$23,0),0)="",HLOOKUP(P$2+2,FIXTURES!$C$2:$NC$23,MATCH($C20,FIXTURES!$B$2:$B$23,0),0)=""),HLOOKUP(P$2-1,FIXTURES!$C$2:$NC$23,MATCH($C20,FIXTURES!$B$2:$B$23,0),0),IF(AND(HLOOKUP(P$2,FIXTURES!$C$2:$NC$23,MATCH($C20,FIXTURES!$B$2:$B$23,0),0)="",HLOOKUP(P$2+1,FIXTURES!$C$2:$NC$23,MATCH($C20,FIXTURES!$B$2:$B$23,0),0)=""),HLOOKUP(P$2+2,FIXTURES!$C$2:$NC$23,MATCH($C20,FIXTURES!$B$2:$B$23,0),0),IF(HLOOKUP(P$2+1,FIXTURES!$C$2:$NC$23,MATCH($C20,FIXTURES!$B$2:$B$23,0),0)="",HLOOKUP(P$2,FIXTURES!$C$2:$NC$23,MATCH($C20,FIXTURES!$B$2:$B$23,0),0),HLOOKUP(P$2+1,FIXTURES!$C$2:$NC$23,MATCH($C20,FIXTURES!$B$2:$B$23,0),0)))),IF(AND(HLOOKUP(P$2,FIXTURES!$C$2:$NC$23,MATCH($C20,FIXTURES!$B$2:$B$23,0),0)="",HLOOKUP(P$2+1,FIXTURES!$C$2:$NC$23,MATCH($C20,FIXTURES!$B$2:$B$23,0),0)=""),HLOOKUP(P$2+2,FIXTURES!$C$2:$NC$23,MATCH($C20,FIXTURES!$B$2:$B$23,0),0),IF(HLOOKUP(P$2+1,FIXTURES!$C$2:$NC$23,MATCH($C20,FIXTURES!$B$2:$B$23,0),0)="",HLOOKUP(P$2,FIXTURES!$C$2:$NC$23,MATCH($C20,FIXTURES!$B$2:$B$23,0),0),HLOOKUP(P$2+1,FIXTURES!$C$2:$NC$23,MATCH($C20,FIXTURES!$B$2:$B$23,0),0))))</f>
        <v/>
      </c>
      <c r="Q20" s="117" t="str">
        <f>IF(Q$1="SAT",IF(AND(HLOOKUP(Q$2,FIXTURES!$C$2:$NC$23,MATCH($C20,FIXTURES!$B$2:$B$23,0),0)="",HLOOKUP(Q$2+1,FIXTURES!$C$2:$NC$23,MATCH($C20,FIXTURES!$B$2:$B$23,0),0)="",HLOOKUP(Q$2+2,FIXTURES!$C$2:$NC$23,MATCH($C20,FIXTURES!$B$2:$B$23,0),0)=""),HLOOKUP(Q$2-1,FIXTURES!$C$2:$NC$23,MATCH($C20,FIXTURES!$B$2:$B$23,0),0),IF(AND(HLOOKUP(Q$2,FIXTURES!$C$2:$NC$23,MATCH($C20,FIXTURES!$B$2:$B$23,0),0)="",HLOOKUP(Q$2+1,FIXTURES!$C$2:$NC$23,MATCH($C20,FIXTURES!$B$2:$B$23,0),0)=""),HLOOKUP(Q$2+2,FIXTURES!$C$2:$NC$23,MATCH($C20,FIXTURES!$B$2:$B$23,0),0),IF(HLOOKUP(Q$2+1,FIXTURES!$C$2:$NC$23,MATCH($C20,FIXTURES!$B$2:$B$23,0),0)="",HLOOKUP(Q$2,FIXTURES!$C$2:$NC$23,MATCH($C20,FIXTURES!$B$2:$B$23,0),0),HLOOKUP(Q$2+1,FIXTURES!$C$2:$NC$23,MATCH($C20,FIXTURES!$B$2:$B$23,0),0)))),IF(AND(HLOOKUP(Q$2,FIXTURES!$C$2:$NC$23,MATCH($C20,FIXTURES!$B$2:$B$23,0),0)="",HLOOKUP(Q$2+1,FIXTURES!$C$2:$NC$23,MATCH($C20,FIXTURES!$B$2:$B$23,0),0)=""),HLOOKUP(Q$2+2,FIXTURES!$C$2:$NC$23,MATCH($C20,FIXTURES!$B$2:$B$23,0),0),IF(HLOOKUP(Q$2+1,FIXTURES!$C$2:$NC$23,MATCH($C20,FIXTURES!$B$2:$B$23,0),0)="",HLOOKUP(Q$2,FIXTURES!$C$2:$NC$23,MATCH($C20,FIXTURES!$B$2:$B$23,0),0),HLOOKUP(Q$2+1,FIXTURES!$C$2:$NC$23,MATCH($C20,FIXTURES!$B$2:$B$23,0),0))))</f>
        <v>BOU</v>
      </c>
      <c r="R20" s="117" t="str">
        <f>IF(R$1="SAT",IF(AND(HLOOKUP(R$2,FIXTURES!$C$2:$NC$23,MATCH($C20,FIXTURES!$B$2:$B$23,0),0)="",HLOOKUP(R$2+1,FIXTURES!$C$2:$NC$23,MATCH($C20,FIXTURES!$B$2:$B$23,0),0)="",HLOOKUP(R$2+2,FIXTURES!$C$2:$NC$23,MATCH($C20,FIXTURES!$B$2:$B$23,0),0)=""),HLOOKUP(R$2-1,FIXTURES!$C$2:$NC$23,MATCH($C20,FIXTURES!$B$2:$B$23,0),0),IF(AND(HLOOKUP(R$2,FIXTURES!$C$2:$NC$23,MATCH($C20,FIXTURES!$B$2:$B$23,0),0)="",HLOOKUP(R$2+1,FIXTURES!$C$2:$NC$23,MATCH($C20,FIXTURES!$B$2:$B$23,0),0)=""),HLOOKUP(R$2+2,FIXTURES!$C$2:$NC$23,MATCH($C20,FIXTURES!$B$2:$B$23,0),0),IF(HLOOKUP(R$2+1,FIXTURES!$C$2:$NC$23,MATCH($C20,FIXTURES!$B$2:$B$23,0),0)="",HLOOKUP(R$2,FIXTURES!$C$2:$NC$23,MATCH($C20,FIXTURES!$B$2:$B$23,0),0),HLOOKUP(R$2+1,FIXTURES!$C$2:$NC$23,MATCH($C20,FIXTURES!$B$2:$B$23,0),0)))),IF(AND(HLOOKUP(R$2,FIXTURES!$C$2:$NC$23,MATCH($C20,FIXTURES!$B$2:$B$23,0),0)="",HLOOKUP(R$2+1,FIXTURES!$C$2:$NC$23,MATCH($C20,FIXTURES!$B$2:$B$23,0),0)=""),HLOOKUP(R$2+2,FIXTURES!$C$2:$NC$23,MATCH($C20,FIXTURES!$B$2:$B$23,0),0),IF(HLOOKUP(R$2+1,FIXTURES!$C$2:$NC$23,MATCH($C20,FIXTURES!$B$2:$B$23,0),0)="",HLOOKUP(R$2,FIXTURES!$C$2:$NC$23,MATCH($C20,FIXTURES!$B$2:$B$23,0),0),HLOOKUP(R$2+1,FIXTURES!$C$2:$NC$23,MATCH($C20,FIXTURES!$B$2:$B$23,0),0))))</f>
        <v/>
      </c>
      <c r="S20" s="117" t="str">
        <f>IF(S$1="SAT",IF(AND(HLOOKUP(S$2,FIXTURES!$C$2:$NC$23,MATCH($C20,FIXTURES!$B$2:$B$23,0),0)="",HLOOKUP(S$2+1,FIXTURES!$C$2:$NC$23,MATCH($C20,FIXTURES!$B$2:$B$23,0),0)="",HLOOKUP(S$2+2,FIXTURES!$C$2:$NC$23,MATCH($C20,FIXTURES!$B$2:$B$23,0),0)=""),HLOOKUP(S$2-1,FIXTURES!$C$2:$NC$23,MATCH($C20,FIXTURES!$B$2:$B$23,0),0),IF(AND(HLOOKUP(S$2,FIXTURES!$C$2:$NC$23,MATCH($C20,FIXTURES!$B$2:$B$23,0),0)="",HLOOKUP(S$2+1,FIXTURES!$C$2:$NC$23,MATCH($C20,FIXTURES!$B$2:$B$23,0),0)=""),HLOOKUP(S$2+2,FIXTURES!$C$2:$NC$23,MATCH($C20,FIXTURES!$B$2:$B$23,0),0),IF(HLOOKUP(S$2+1,FIXTURES!$C$2:$NC$23,MATCH($C20,FIXTURES!$B$2:$B$23,0),0)="",HLOOKUP(S$2,FIXTURES!$C$2:$NC$23,MATCH($C20,FIXTURES!$B$2:$B$23,0),0),HLOOKUP(S$2+1,FIXTURES!$C$2:$NC$23,MATCH($C20,FIXTURES!$B$2:$B$23,0),0)))),IF(AND(HLOOKUP(S$2,FIXTURES!$C$2:$NC$23,MATCH($C20,FIXTURES!$B$2:$B$23,0),0)="",HLOOKUP(S$2+1,FIXTURES!$C$2:$NC$23,MATCH($C20,FIXTURES!$B$2:$B$23,0),0)=""),HLOOKUP(S$2+2,FIXTURES!$C$2:$NC$23,MATCH($C20,FIXTURES!$B$2:$B$23,0),0),IF(HLOOKUP(S$2+1,FIXTURES!$C$2:$NC$23,MATCH($C20,FIXTURES!$B$2:$B$23,0),0)="",HLOOKUP(S$2,FIXTURES!$C$2:$NC$23,MATCH($C20,FIXTURES!$B$2:$B$23,0),0),HLOOKUP(S$2+1,FIXTURES!$C$2:$NC$23,MATCH($C20,FIXTURES!$B$2:$B$23,0),0))))</f>
        <v/>
      </c>
      <c r="T20" s="117" t="str">
        <f>IF(T$1="SAT",IF(AND(HLOOKUP(T$2,FIXTURES!$C$2:$NC$23,MATCH($C20,FIXTURES!$B$2:$B$23,0),0)="",HLOOKUP(T$2+1,FIXTURES!$C$2:$NC$23,MATCH($C20,FIXTURES!$B$2:$B$23,0),0)="",HLOOKUP(T$2+2,FIXTURES!$C$2:$NC$23,MATCH($C20,FIXTURES!$B$2:$B$23,0),0)=""),HLOOKUP(T$2-1,FIXTURES!$C$2:$NC$23,MATCH($C20,FIXTURES!$B$2:$B$23,0),0),IF(AND(HLOOKUP(T$2,FIXTURES!$C$2:$NC$23,MATCH($C20,FIXTURES!$B$2:$B$23,0),0)="",HLOOKUP(T$2+1,FIXTURES!$C$2:$NC$23,MATCH($C20,FIXTURES!$B$2:$B$23,0),0)=""),HLOOKUP(T$2+2,FIXTURES!$C$2:$NC$23,MATCH($C20,FIXTURES!$B$2:$B$23,0),0),IF(HLOOKUP(T$2+1,FIXTURES!$C$2:$NC$23,MATCH($C20,FIXTURES!$B$2:$B$23,0),0)="",HLOOKUP(T$2,FIXTURES!$C$2:$NC$23,MATCH($C20,FIXTURES!$B$2:$B$23,0),0),HLOOKUP(T$2+1,FIXTURES!$C$2:$NC$23,MATCH($C20,FIXTURES!$B$2:$B$23,0),0)))),IF(AND(HLOOKUP(T$2,FIXTURES!$C$2:$NC$23,MATCH($C20,FIXTURES!$B$2:$B$23,0),0)="",HLOOKUP(T$2+1,FIXTURES!$C$2:$NC$23,MATCH($C20,FIXTURES!$B$2:$B$23,0),0)=""),HLOOKUP(T$2+2,FIXTURES!$C$2:$NC$23,MATCH($C20,FIXTURES!$B$2:$B$23,0),0),IF(HLOOKUP(T$2+1,FIXTURES!$C$2:$NC$23,MATCH($C20,FIXTURES!$B$2:$B$23,0),0)="",HLOOKUP(T$2,FIXTURES!$C$2:$NC$23,MATCH($C20,FIXTURES!$B$2:$B$23,0),0),HLOOKUP(T$2+1,FIXTURES!$C$2:$NC$23,MATCH($C20,FIXTURES!$B$2:$B$23,0),0))))</f>
        <v/>
      </c>
      <c r="U20" s="117" t="str">
        <f>IF(U$1="SAT",IF(AND(HLOOKUP(U$2,FIXTURES!$C$2:$NC$23,MATCH($C20,FIXTURES!$B$2:$B$23,0),0)="",HLOOKUP(U$2+1,FIXTURES!$C$2:$NC$23,MATCH($C20,FIXTURES!$B$2:$B$23,0),0)="",HLOOKUP(U$2+2,FIXTURES!$C$2:$NC$23,MATCH($C20,FIXTURES!$B$2:$B$23,0),0)=""),HLOOKUP(U$2-1,FIXTURES!$C$2:$NC$23,MATCH($C20,FIXTURES!$B$2:$B$23,0),0),IF(AND(HLOOKUP(U$2,FIXTURES!$C$2:$NC$23,MATCH($C20,FIXTURES!$B$2:$B$23,0),0)="",HLOOKUP(U$2+1,FIXTURES!$C$2:$NC$23,MATCH($C20,FIXTURES!$B$2:$B$23,0),0)=""),HLOOKUP(U$2+2,FIXTURES!$C$2:$NC$23,MATCH($C20,FIXTURES!$B$2:$B$23,0),0),IF(HLOOKUP(U$2+1,FIXTURES!$C$2:$NC$23,MATCH($C20,FIXTURES!$B$2:$B$23,0),0)="",HLOOKUP(U$2,FIXTURES!$C$2:$NC$23,MATCH($C20,FIXTURES!$B$2:$B$23,0),0),HLOOKUP(U$2+1,FIXTURES!$C$2:$NC$23,MATCH($C20,FIXTURES!$B$2:$B$23,0),0)))),IF(AND(HLOOKUP(U$2,FIXTURES!$C$2:$NC$23,MATCH($C20,FIXTURES!$B$2:$B$23,0),0)="",HLOOKUP(U$2+1,FIXTURES!$C$2:$NC$23,MATCH($C20,FIXTURES!$B$2:$B$23,0),0)=""),HLOOKUP(U$2+2,FIXTURES!$C$2:$NC$23,MATCH($C20,FIXTURES!$B$2:$B$23,0),0),IF(HLOOKUP(U$2+1,FIXTURES!$C$2:$NC$23,MATCH($C20,FIXTURES!$B$2:$B$23,0),0)="",HLOOKUP(U$2,FIXTURES!$C$2:$NC$23,MATCH($C20,FIXTURES!$B$2:$B$23,0),0),HLOOKUP(U$2+1,FIXTURES!$C$2:$NC$23,MATCH($C20,FIXTURES!$B$2:$B$23,0),0))))</f>
        <v>ful</v>
      </c>
      <c r="V20" s="117" t="str">
        <f>IF(V$1="SAT",IF(AND(HLOOKUP(V$2,FIXTURES!$C$2:$NC$23,MATCH($C20,FIXTURES!$B$2:$B$23,0),0)="",HLOOKUP(V$2+1,FIXTURES!$C$2:$NC$23,MATCH($C20,FIXTURES!$B$2:$B$23,0),0)="",HLOOKUP(V$2+2,FIXTURES!$C$2:$NC$23,MATCH($C20,FIXTURES!$B$2:$B$23,0),0)=""),HLOOKUP(V$2-1,FIXTURES!$C$2:$NC$23,MATCH($C20,FIXTURES!$B$2:$B$23,0),0),IF(AND(HLOOKUP(V$2,FIXTURES!$C$2:$NC$23,MATCH($C20,FIXTURES!$B$2:$B$23,0),0)="",HLOOKUP(V$2+1,FIXTURES!$C$2:$NC$23,MATCH($C20,FIXTURES!$B$2:$B$23,0),0)=""),HLOOKUP(V$2+2,FIXTURES!$C$2:$NC$23,MATCH($C20,FIXTURES!$B$2:$B$23,0),0),IF(HLOOKUP(V$2+1,FIXTURES!$C$2:$NC$23,MATCH($C20,FIXTURES!$B$2:$B$23,0),0)="",HLOOKUP(V$2,FIXTURES!$C$2:$NC$23,MATCH($C20,FIXTURES!$B$2:$B$23,0),0),HLOOKUP(V$2+1,FIXTURES!$C$2:$NC$23,MATCH($C20,FIXTURES!$B$2:$B$23,0),0)))),IF(AND(HLOOKUP(V$2,FIXTURES!$C$2:$NC$23,MATCH($C20,FIXTURES!$B$2:$B$23,0),0)="",HLOOKUP(V$2+1,FIXTURES!$C$2:$NC$23,MATCH($C20,FIXTURES!$B$2:$B$23,0),0)=""),HLOOKUP(V$2+2,FIXTURES!$C$2:$NC$23,MATCH($C20,FIXTURES!$B$2:$B$23,0),0),IF(HLOOKUP(V$2+1,FIXTURES!$C$2:$NC$23,MATCH($C20,FIXTURES!$B$2:$B$23,0),0)="",HLOOKUP(V$2,FIXTURES!$C$2:$NC$23,MATCH($C20,FIXTURES!$B$2:$B$23,0),0),HLOOKUP(V$2+1,FIXTURES!$C$2:$NC$23,MATCH($C20,FIXTURES!$B$2:$B$23,0),0))))</f>
        <v/>
      </c>
      <c r="W20" s="117" t="str">
        <f>IF(W$1="SAT",IF(AND(HLOOKUP(W$2,FIXTURES!$C$2:$NC$23,MATCH($C20,FIXTURES!$B$2:$B$23,0),0)="",HLOOKUP(W$2+1,FIXTURES!$C$2:$NC$23,MATCH($C20,FIXTURES!$B$2:$B$23,0),0)="",HLOOKUP(W$2+2,FIXTURES!$C$2:$NC$23,MATCH($C20,FIXTURES!$B$2:$B$23,0),0)=""),HLOOKUP(W$2-1,FIXTURES!$C$2:$NC$23,MATCH($C20,FIXTURES!$B$2:$B$23,0),0),IF(AND(HLOOKUP(W$2,FIXTURES!$C$2:$NC$23,MATCH($C20,FIXTURES!$B$2:$B$23,0),0)="",HLOOKUP(W$2+1,FIXTURES!$C$2:$NC$23,MATCH($C20,FIXTURES!$B$2:$B$23,0),0)=""),HLOOKUP(W$2+2,FIXTURES!$C$2:$NC$23,MATCH($C20,FIXTURES!$B$2:$B$23,0),0),IF(HLOOKUP(W$2+1,FIXTURES!$C$2:$NC$23,MATCH($C20,FIXTURES!$B$2:$B$23,0),0)="",HLOOKUP(W$2,FIXTURES!$C$2:$NC$23,MATCH($C20,FIXTURES!$B$2:$B$23,0),0),HLOOKUP(W$2+1,FIXTURES!$C$2:$NC$23,MATCH($C20,FIXTURES!$B$2:$B$23,0),0)))),IF(AND(HLOOKUP(W$2,FIXTURES!$C$2:$NC$23,MATCH($C20,FIXTURES!$B$2:$B$23,0),0)="",HLOOKUP(W$2+1,FIXTURES!$C$2:$NC$23,MATCH($C20,FIXTURES!$B$2:$B$23,0),0)=""),HLOOKUP(W$2+2,FIXTURES!$C$2:$NC$23,MATCH($C20,FIXTURES!$B$2:$B$23,0),0),IF(HLOOKUP(W$2+1,FIXTURES!$C$2:$NC$23,MATCH($C20,FIXTURES!$B$2:$B$23,0),0)="",HLOOKUP(W$2,FIXTURES!$C$2:$NC$23,MATCH($C20,FIXTURES!$B$2:$B$23,0),0),HLOOKUP(W$2+1,FIXTURES!$C$2:$NC$23,MATCH($C20,FIXTURES!$B$2:$B$23,0),0))))</f>
        <v>BRE</v>
      </c>
      <c r="X20" s="117" t="str">
        <f>IF(X$1="SAT",IF(AND(HLOOKUP(X$2,FIXTURES!$C$2:$NC$23,MATCH($C20,FIXTURES!$B$2:$B$23,0),0)="",HLOOKUP(X$2+1,FIXTURES!$C$2:$NC$23,MATCH($C20,FIXTURES!$B$2:$B$23,0),0)="",HLOOKUP(X$2+2,FIXTURES!$C$2:$NC$23,MATCH($C20,FIXTURES!$B$2:$B$23,0),0)=""),HLOOKUP(X$2-1,FIXTURES!$C$2:$NC$23,MATCH($C20,FIXTURES!$B$2:$B$23,0),0),IF(AND(HLOOKUP(X$2,FIXTURES!$C$2:$NC$23,MATCH($C20,FIXTURES!$B$2:$B$23,0),0)="",HLOOKUP(X$2+1,FIXTURES!$C$2:$NC$23,MATCH($C20,FIXTURES!$B$2:$B$23,0),0)=""),HLOOKUP(X$2+2,FIXTURES!$C$2:$NC$23,MATCH($C20,FIXTURES!$B$2:$B$23,0),0),IF(HLOOKUP(X$2+1,FIXTURES!$C$2:$NC$23,MATCH($C20,FIXTURES!$B$2:$B$23,0),0)="",HLOOKUP(X$2,FIXTURES!$C$2:$NC$23,MATCH($C20,FIXTURES!$B$2:$B$23,0),0),HLOOKUP(X$2+1,FIXTURES!$C$2:$NC$23,MATCH($C20,FIXTURES!$B$2:$B$23,0),0)))),IF(AND(HLOOKUP(X$2,FIXTURES!$C$2:$NC$23,MATCH($C20,FIXTURES!$B$2:$B$23,0),0)="",HLOOKUP(X$2+1,FIXTURES!$C$2:$NC$23,MATCH($C20,FIXTURES!$B$2:$B$23,0),0)=""),HLOOKUP(X$2+2,FIXTURES!$C$2:$NC$23,MATCH($C20,FIXTURES!$B$2:$B$23,0),0),IF(HLOOKUP(X$2+1,FIXTURES!$C$2:$NC$23,MATCH($C20,FIXTURES!$B$2:$B$23,0),0)="",HLOOKUP(X$2,FIXTURES!$C$2:$NC$23,MATCH($C20,FIXTURES!$B$2:$B$23,0),0),HLOOKUP(X$2+1,FIXTURES!$C$2:$NC$23,MATCH($C20,FIXTURES!$B$2:$B$23,0),0))))</f>
        <v/>
      </c>
      <c r="Y20" s="117" t="str">
        <f>IF(Y$1="SAT",IF(AND(HLOOKUP(Y$2,FIXTURES!$C$2:$NC$23,MATCH($C20,FIXTURES!$B$2:$B$23,0),0)="",HLOOKUP(Y$2+1,FIXTURES!$C$2:$NC$23,MATCH($C20,FIXTURES!$B$2:$B$23,0),0)="",HLOOKUP(Y$2+2,FIXTURES!$C$2:$NC$23,MATCH($C20,FIXTURES!$B$2:$B$23,0),0)=""),HLOOKUP(Y$2-1,FIXTURES!$C$2:$NC$23,MATCH($C20,FIXTURES!$B$2:$B$23,0),0),IF(AND(HLOOKUP(Y$2,FIXTURES!$C$2:$NC$23,MATCH($C20,FIXTURES!$B$2:$B$23,0),0)="",HLOOKUP(Y$2+1,FIXTURES!$C$2:$NC$23,MATCH($C20,FIXTURES!$B$2:$B$23,0),0)=""),HLOOKUP(Y$2+2,FIXTURES!$C$2:$NC$23,MATCH($C20,FIXTURES!$B$2:$B$23,0),0),IF(HLOOKUP(Y$2+1,FIXTURES!$C$2:$NC$23,MATCH($C20,FIXTURES!$B$2:$B$23,0),0)="",HLOOKUP(Y$2,FIXTURES!$C$2:$NC$23,MATCH($C20,FIXTURES!$B$2:$B$23,0),0),HLOOKUP(Y$2+1,FIXTURES!$C$2:$NC$23,MATCH($C20,FIXTURES!$B$2:$B$23,0),0)))),IF(AND(HLOOKUP(Y$2,FIXTURES!$C$2:$NC$23,MATCH($C20,FIXTURES!$B$2:$B$23,0),0)="",HLOOKUP(Y$2+1,FIXTURES!$C$2:$NC$23,MATCH($C20,FIXTURES!$B$2:$B$23,0),0)=""),HLOOKUP(Y$2+2,FIXTURES!$C$2:$NC$23,MATCH($C20,FIXTURES!$B$2:$B$23,0),0),IF(HLOOKUP(Y$2+1,FIXTURES!$C$2:$NC$23,MATCH($C20,FIXTURES!$B$2:$B$23,0),0)="",HLOOKUP(Y$2,FIXTURES!$C$2:$NC$23,MATCH($C20,FIXTURES!$B$2:$B$23,0),0),HLOOKUP(Y$2+1,FIXTURES!$C$2:$NC$23,MATCH($C20,FIXTURES!$B$2:$B$23,0),0))))</f>
        <v>mun</v>
      </c>
      <c r="Z20" s="117" t="str">
        <f>IF(Z$1="SAT",IF(AND(HLOOKUP(Z$2,FIXTURES!$C$2:$NC$23,MATCH($C20,FIXTURES!$B$2:$B$23,0),0)="",HLOOKUP(Z$2+1,FIXTURES!$C$2:$NC$23,MATCH($C20,FIXTURES!$B$2:$B$23,0),0)="",HLOOKUP(Z$2+2,FIXTURES!$C$2:$NC$23,MATCH($C20,FIXTURES!$B$2:$B$23,0),0)=""),HLOOKUP(Z$2-1,FIXTURES!$C$2:$NC$23,MATCH($C20,FIXTURES!$B$2:$B$23,0),0),IF(AND(HLOOKUP(Z$2,FIXTURES!$C$2:$NC$23,MATCH($C20,FIXTURES!$B$2:$B$23,0),0)="",HLOOKUP(Z$2+1,FIXTURES!$C$2:$NC$23,MATCH($C20,FIXTURES!$B$2:$B$23,0),0)=""),HLOOKUP(Z$2+2,FIXTURES!$C$2:$NC$23,MATCH($C20,FIXTURES!$B$2:$B$23,0),0),IF(HLOOKUP(Z$2+1,FIXTURES!$C$2:$NC$23,MATCH($C20,FIXTURES!$B$2:$B$23,0),0)="",HLOOKUP(Z$2,FIXTURES!$C$2:$NC$23,MATCH($C20,FIXTURES!$B$2:$B$23,0),0),HLOOKUP(Z$2+1,FIXTURES!$C$2:$NC$23,MATCH($C20,FIXTURES!$B$2:$B$23,0),0)))),IF(AND(HLOOKUP(Z$2,FIXTURES!$C$2:$NC$23,MATCH($C20,FIXTURES!$B$2:$B$23,0),0)="",HLOOKUP(Z$2+1,FIXTURES!$C$2:$NC$23,MATCH($C20,FIXTURES!$B$2:$B$23,0),0)=""),HLOOKUP(Z$2+2,FIXTURES!$C$2:$NC$23,MATCH($C20,FIXTURES!$B$2:$B$23,0),0),IF(HLOOKUP(Z$2+1,FIXTURES!$C$2:$NC$23,MATCH($C20,FIXTURES!$B$2:$B$23,0),0)="",HLOOKUP(Z$2,FIXTURES!$C$2:$NC$23,MATCH($C20,FIXTURES!$B$2:$B$23,0),0),HLOOKUP(Z$2+1,FIXTURES!$C$2:$NC$23,MATCH($C20,FIXTURES!$B$2:$B$23,0),0))))</f>
        <v>EVE</v>
      </c>
      <c r="AA20" s="117" t="str">
        <f>IF(AA$1="SAT",IF(AND(HLOOKUP(AA$2,FIXTURES!$C$2:$NC$23,MATCH($C20,FIXTURES!$B$2:$B$23,0),0)="",HLOOKUP(AA$2+1,FIXTURES!$C$2:$NC$23,MATCH($C20,FIXTURES!$B$2:$B$23,0),0)="",HLOOKUP(AA$2+2,FIXTURES!$C$2:$NC$23,MATCH($C20,FIXTURES!$B$2:$B$23,0),0)=""),HLOOKUP(AA$2-1,FIXTURES!$C$2:$NC$23,MATCH($C20,FIXTURES!$B$2:$B$23,0),0),IF(AND(HLOOKUP(AA$2,FIXTURES!$C$2:$NC$23,MATCH($C20,FIXTURES!$B$2:$B$23,0),0)="",HLOOKUP(AA$2+1,FIXTURES!$C$2:$NC$23,MATCH($C20,FIXTURES!$B$2:$B$23,0),0)=""),HLOOKUP(AA$2+2,FIXTURES!$C$2:$NC$23,MATCH($C20,FIXTURES!$B$2:$B$23,0),0),IF(HLOOKUP(AA$2+1,FIXTURES!$C$2:$NC$23,MATCH($C20,FIXTURES!$B$2:$B$23,0),0)="",HLOOKUP(AA$2,FIXTURES!$C$2:$NC$23,MATCH($C20,FIXTURES!$B$2:$B$23,0),0),HLOOKUP(AA$2+1,FIXTURES!$C$2:$NC$23,MATCH($C20,FIXTURES!$B$2:$B$23,0),0)))),IF(AND(HLOOKUP(AA$2,FIXTURES!$C$2:$NC$23,MATCH($C20,FIXTURES!$B$2:$B$23,0),0)="",HLOOKUP(AA$2+1,FIXTURES!$C$2:$NC$23,MATCH($C20,FIXTURES!$B$2:$B$23,0),0)=""),HLOOKUP(AA$2+2,FIXTURES!$C$2:$NC$23,MATCH($C20,FIXTURES!$B$2:$B$23,0),0),IF(HLOOKUP(AA$2+1,FIXTURES!$C$2:$NC$23,MATCH($C20,FIXTURES!$B$2:$B$23,0),0)="",HLOOKUP(AA$2,FIXTURES!$C$2:$NC$23,MATCH($C20,FIXTURES!$B$2:$B$23,0),0),HLOOKUP(AA$2+1,FIXTURES!$C$2:$NC$23,MATCH($C20,FIXTURES!$B$2:$B$23,0),0))))</f>
        <v>tot</v>
      </c>
      <c r="AB20" s="117" t="str">
        <f>IF(AB$1="SAT",IF(AND(HLOOKUP(AB$2,FIXTURES!$C$2:$NC$23,MATCH($C20,FIXTURES!$B$2:$B$23,0),0)="",HLOOKUP(AB$2+1,FIXTURES!$C$2:$NC$23,MATCH($C20,FIXTURES!$B$2:$B$23,0),0)="",HLOOKUP(AB$2+2,FIXTURES!$C$2:$NC$23,MATCH($C20,FIXTURES!$B$2:$B$23,0),0)=""),HLOOKUP(AB$2-1,FIXTURES!$C$2:$NC$23,MATCH($C20,FIXTURES!$B$2:$B$23,0),0),IF(AND(HLOOKUP(AB$2,FIXTURES!$C$2:$NC$23,MATCH($C20,FIXTURES!$B$2:$B$23,0),0)="",HLOOKUP(AB$2+1,FIXTURES!$C$2:$NC$23,MATCH($C20,FIXTURES!$B$2:$B$23,0),0)=""),HLOOKUP(AB$2+2,FIXTURES!$C$2:$NC$23,MATCH($C20,FIXTURES!$B$2:$B$23,0),0),IF(HLOOKUP(AB$2+1,FIXTURES!$C$2:$NC$23,MATCH($C20,FIXTURES!$B$2:$B$23,0),0)="",HLOOKUP(AB$2,FIXTURES!$C$2:$NC$23,MATCH($C20,FIXTURES!$B$2:$B$23,0),0),HLOOKUP(AB$2+1,FIXTURES!$C$2:$NC$23,MATCH($C20,FIXTURES!$B$2:$B$23,0),0)))),IF(AND(HLOOKUP(AB$2,FIXTURES!$C$2:$NC$23,MATCH($C20,FIXTURES!$B$2:$B$23,0),0)="",HLOOKUP(AB$2+1,FIXTURES!$C$2:$NC$23,MATCH($C20,FIXTURES!$B$2:$B$23,0),0)=""),HLOOKUP(AB$2+2,FIXTURES!$C$2:$NC$23,MATCH($C20,FIXTURES!$B$2:$B$23,0),0),IF(HLOOKUP(AB$2+1,FIXTURES!$C$2:$NC$23,MATCH($C20,FIXTURES!$B$2:$B$23,0),0)="",HLOOKUP(AB$2,FIXTURES!$C$2:$NC$23,MATCH($C20,FIXTURES!$B$2:$B$23,0),0),HLOOKUP(AB$2+1,FIXTURES!$C$2:$NC$23,MATCH($C20,FIXTURES!$B$2:$B$23,0),0))))</f>
        <v/>
      </c>
      <c r="AC20" s="117" t="str">
        <f>IF(AC$1="SAT",IF(AND(HLOOKUP(AC$2,FIXTURES!$C$2:$NC$23,MATCH($C20,FIXTURES!$B$2:$B$23,0),0)="",HLOOKUP(AC$2+1,FIXTURES!$C$2:$NC$23,MATCH($C20,FIXTURES!$B$2:$B$23,0),0)="",HLOOKUP(AC$2+2,FIXTURES!$C$2:$NC$23,MATCH($C20,FIXTURES!$B$2:$B$23,0),0)=""),HLOOKUP(AC$2-1,FIXTURES!$C$2:$NC$23,MATCH($C20,FIXTURES!$B$2:$B$23,0),0),IF(AND(HLOOKUP(AC$2,FIXTURES!$C$2:$NC$23,MATCH($C20,FIXTURES!$B$2:$B$23,0),0)="",HLOOKUP(AC$2+1,FIXTURES!$C$2:$NC$23,MATCH($C20,FIXTURES!$B$2:$B$23,0),0)=""),HLOOKUP(AC$2+2,FIXTURES!$C$2:$NC$23,MATCH($C20,FIXTURES!$B$2:$B$23,0),0),IF(HLOOKUP(AC$2+1,FIXTURES!$C$2:$NC$23,MATCH($C20,FIXTURES!$B$2:$B$23,0),0)="",HLOOKUP(AC$2,FIXTURES!$C$2:$NC$23,MATCH($C20,FIXTURES!$B$2:$B$23,0),0),HLOOKUP(AC$2+1,FIXTURES!$C$2:$NC$23,MATCH($C20,FIXTURES!$B$2:$B$23,0),0)))),IF(AND(HLOOKUP(AC$2,FIXTURES!$C$2:$NC$23,MATCH($C20,FIXTURES!$B$2:$B$23,0),0)="",HLOOKUP(AC$2+1,FIXTURES!$C$2:$NC$23,MATCH($C20,FIXTURES!$B$2:$B$23,0),0)=""),HLOOKUP(AC$2+2,FIXTURES!$C$2:$NC$23,MATCH($C20,FIXTURES!$B$2:$B$23,0),0),IF(HLOOKUP(AC$2+1,FIXTURES!$C$2:$NC$23,MATCH($C20,FIXTURES!$B$2:$B$23,0),0)="",HLOOKUP(AC$2,FIXTURES!$C$2:$NC$23,MATCH($C20,FIXTURES!$B$2:$B$23,0),0),HLOOKUP(AC$2+1,FIXTURES!$C$2:$NC$23,MATCH($C20,FIXTURES!$B$2:$B$23,0),0))))</f>
        <v>AVL</v>
      </c>
      <c r="AD20" s="117" t="str">
        <f>IF(AD$1="SAT",IF(AND(HLOOKUP(AD$2,FIXTURES!$C$2:$NC$23,MATCH($C20,FIXTURES!$B$2:$B$23,0),0)="",HLOOKUP(AD$2+1,FIXTURES!$C$2:$NC$23,MATCH($C20,FIXTURES!$B$2:$B$23,0),0)="",HLOOKUP(AD$2+2,FIXTURES!$C$2:$NC$23,MATCH($C20,FIXTURES!$B$2:$B$23,0),0)=""),HLOOKUP(AD$2-1,FIXTURES!$C$2:$NC$23,MATCH($C20,FIXTURES!$B$2:$B$23,0),0),IF(AND(HLOOKUP(AD$2,FIXTURES!$C$2:$NC$23,MATCH($C20,FIXTURES!$B$2:$B$23,0),0)="",HLOOKUP(AD$2+1,FIXTURES!$C$2:$NC$23,MATCH($C20,FIXTURES!$B$2:$B$23,0),0)=""),HLOOKUP(AD$2+2,FIXTURES!$C$2:$NC$23,MATCH($C20,FIXTURES!$B$2:$B$23,0),0),IF(HLOOKUP(AD$2+1,FIXTURES!$C$2:$NC$23,MATCH($C20,FIXTURES!$B$2:$B$23,0),0)="",HLOOKUP(AD$2,FIXTURES!$C$2:$NC$23,MATCH($C20,FIXTURES!$B$2:$B$23,0),0),HLOOKUP(AD$2+1,FIXTURES!$C$2:$NC$23,MATCH($C20,FIXTURES!$B$2:$B$23,0),0)))),IF(AND(HLOOKUP(AD$2,FIXTURES!$C$2:$NC$23,MATCH($C20,FIXTURES!$B$2:$B$23,0),0)="",HLOOKUP(AD$2+1,FIXTURES!$C$2:$NC$23,MATCH($C20,FIXTURES!$B$2:$B$23,0),0)=""),HLOOKUP(AD$2+2,FIXTURES!$C$2:$NC$23,MATCH($C20,FIXTURES!$B$2:$B$23,0),0),IF(HLOOKUP(AD$2+1,FIXTURES!$C$2:$NC$23,MATCH($C20,FIXTURES!$B$2:$B$23,0),0)="",HLOOKUP(AD$2,FIXTURES!$C$2:$NC$23,MATCH($C20,FIXTURES!$B$2:$B$23,0),0),HLOOKUP(AD$2+1,FIXTURES!$C$2:$NC$23,MATCH($C20,FIXTURES!$B$2:$B$23,0),0))))</f>
        <v/>
      </c>
      <c r="AE20" s="117" t="str">
        <f>IF(AE$1="SAT",IF(AND(HLOOKUP(AE$2,FIXTURES!$C$2:$NC$23,MATCH($C20,FIXTURES!$B$2:$B$23,0),0)="",HLOOKUP(AE$2+1,FIXTURES!$C$2:$NC$23,MATCH($C20,FIXTURES!$B$2:$B$23,0),0)="",HLOOKUP(AE$2+2,FIXTURES!$C$2:$NC$23,MATCH($C20,FIXTURES!$B$2:$B$23,0),0)=""),HLOOKUP(AE$2-1,FIXTURES!$C$2:$NC$23,MATCH($C20,FIXTURES!$B$2:$B$23,0),0),IF(AND(HLOOKUP(AE$2,FIXTURES!$C$2:$NC$23,MATCH($C20,FIXTURES!$B$2:$B$23,0),0)="",HLOOKUP(AE$2+1,FIXTURES!$C$2:$NC$23,MATCH($C20,FIXTURES!$B$2:$B$23,0),0)=""),HLOOKUP(AE$2+2,FIXTURES!$C$2:$NC$23,MATCH($C20,FIXTURES!$B$2:$B$23,0),0),IF(HLOOKUP(AE$2+1,FIXTURES!$C$2:$NC$23,MATCH($C20,FIXTURES!$B$2:$B$23,0),0)="",HLOOKUP(AE$2,FIXTURES!$C$2:$NC$23,MATCH($C20,FIXTURES!$B$2:$B$23,0),0),HLOOKUP(AE$2+1,FIXTURES!$C$2:$NC$23,MATCH($C20,FIXTURES!$B$2:$B$23,0),0)))),IF(AND(HLOOKUP(AE$2,FIXTURES!$C$2:$NC$23,MATCH($C20,FIXTURES!$B$2:$B$23,0),0)="",HLOOKUP(AE$2+1,FIXTURES!$C$2:$NC$23,MATCH($C20,FIXTURES!$B$2:$B$23,0),0)=""),HLOOKUP(AE$2+2,FIXTURES!$C$2:$NC$23,MATCH($C20,FIXTURES!$B$2:$B$23,0),0),IF(HLOOKUP(AE$2+1,FIXTURES!$C$2:$NC$23,MATCH($C20,FIXTURES!$B$2:$B$23,0),0)="",HLOOKUP(AE$2,FIXTURES!$C$2:$NC$23,MATCH($C20,FIXTURES!$B$2:$B$23,0),0),HLOOKUP(AE$2+1,FIXTURES!$C$2:$NC$23,MATCH($C20,FIXTURES!$B$2:$B$23,0),0))))</f>
        <v>sou</v>
      </c>
      <c r="AF20" s="117" t="str">
        <f>IF(AF$1="SAT",IF(AND(HLOOKUP(AF$2,FIXTURES!$C$2:$NC$23,MATCH($C20,FIXTURES!$B$2:$B$23,0),0)="",HLOOKUP(AF$2+1,FIXTURES!$C$2:$NC$23,MATCH($C20,FIXTURES!$B$2:$B$23,0),0)="",HLOOKUP(AF$2+2,FIXTURES!$C$2:$NC$23,MATCH($C20,FIXTURES!$B$2:$B$23,0),0)=""),HLOOKUP(AF$2-1,FIXTURES!$C$2:$NC$23,MATCH($C20,FIXTURES!$B$2:$B$23,0),0),IF(AND(HLOOKUP(AF$2,FIXTURES!$C$2:$NC$23,MATCH($C20,FIXTURES!$B$2:$B$23,0),0)="",HLOOKUP(AF$2+1,FIXTURES!$C$2:$NC$23,MATCH($C20,FIXTURES!$B$2:$B$23,0),0)=""),HLOOKUP(AF$2+2,FIXTURES!$C$2:$NC$23,MATCH($C20,FIXTURES!$B$2:$B$23,0),0),IF(HLOOKUP(AF$2+1,FIXTURES!$C$2:$NC$23,MATCH($C20,FIXTURES!$B$2:$B$23,0),0)="",HLOOKUP(AF$2,FIXTURES!$C$2:$NC$23,MATCH($C20,FIXTURES!$B$2:$B$23,0),0),HLOOKUP(AF$2+1,FIXTURES!$C$2:$NC$23,MATCH($C20,FIXTURES!$B$2:$B$23,0),0)))),IF(AND(HLOOKUP(AF$2,FIXTURES!$C$2:$NC$23,MATCH($C20,FIXTURES!$B$2:$B$23,0),0)="",HLOOKUP(AF$2+1,FIXTURES!$C$2:$NC$23,MATCH($C20,FIXTURES!$B$2:$B$23,0),0)=""),HLOOKUP(AF$2+2,FIXTURES!$C$2:$NC$23,MATCH($C20,FIXTURES!$B$2:$B$23,0),0),IF(HLOOKUP(AF$2+1,FIXTURES!$C$2:$NC$23,MATCH($C20,FIXTURES!$B$2:$B$23,0),0)="",HLOOKUP(AF$2,FIXTURES!$C$2:$NC$23,MATCH($C20,FIXTURES!$B$2:$B$23,0),0),HLOOKUP(AF$2+1,FIXTURES!$C$2:$NC$23,MATCH($C20,FIXTURES!$B$2:$B$23,0),0))))</f>
        <v>Crystal Palace</v>
      </c>
      <c r="AG20" s="117" t="str">
        <f>IF(AG$1="SAT",IF(AND(HLOOKUP(AG$2,FIXTURES!$C$2:$NC$23,MATCH($C20,FIXTURES!$B$2:$B$23,0),0)="",HLOOKUP(AG$2+1,FIXTURES!$C$2:$NC$23,MATCH($C20,FIXTURES!$B$2:$B$23,0),0)="",HLOOKUP(AG$2+2,FIXTURES!$C$2:$NC$23,MATCH($C20,FIXTURES!$B$2:$B$23,0),0)=""),HLOOKUP(AG$2-1,FIXTURES!$C$2:$NC$23,MATCH($C20,FIXTURES!$B$2:$B$23,0),0),IF(AND(HLOOKUP(AG$2,FIXTURES!$C$2:$NC$23,MATCH($C20,FIXTURES!$B$2:$B$23,0),0)="",HLOOKUP(AG$2+1,FIXTURES!$C$2:$NC$23,MATCH($C20,FIXTURES!$B$2:$B$23,0),0)=""),HLOOKUP(AG$2+2,FIXTURES!$C$2:$NC$23,MATCH($C20,FIXTURES!$B$2:$B$23,0),0),IF(HLOOKUP(AG$2+1,FIXTURES!$C$2:$NC$23,MATCH($C20,FIXTURES!$B$2:$B$23,0),0)="",HLOOKUP(AG$2,FIXTURES!$C$2:$NC$23,MATCH($C20,FIXTURES!$B$2:$B$23,0),0),HLOOKUP(AG$2+1,FIXTURES!$C$2:$NC$23,MATCH($C20,FIXTURES!$B$2:$B$23,0),0)))),IF(AND(HLOOKUP(AG$2,FIXTURES!$C$2:$NC$23,MATCH($C20,FIXTURES!$B$2:$B$23,0),0)="",HLOOKUP(AG$2+1,FIXTURES!$C$2:$NC$23,MATCH($C20,FIXTURES!$B$2:$B$23,0),0)=""),HLOOKUP(AG$2+2,FIXTURES!$C$2:$NC$23,MATCH($C20,FIXTURES!$B$2:$B$23,0),0),IF(HLOOKUP(AG$2+1,FIXTURES!$C$2:$NC$23,MATCH($C20,FIXTURES!$B$2:$B$23,0),0)="",HLOOKUP(AG$2,FIXTURES!$C$2:$NC$23,MATCH($C20,FIXTURES!$B$2:$B$23,0),0),HLOOKUP(AG$2+1,FIXTURES!$C$2:$NC$23,MATCH($C20,FIXTURES!$B$2:$B$23,0),0))))</f>
        <v>CHE</v>
      </c>
      <c r="AH20" s="117" t="str">
        <f>IF(AH$1="SAT",IF(AND(HLOOKUP(AH$2,FIXTURES!$C$2:$NC$23,MATCH($C20,FIXTURES!$B$2:$B$23,0),0)="",HLOOKUP(AH$2+1,FIXTURES!$C$2:$NC$23,MATCH($C20,FIXTURES!$B$2:$B$23,0),0)="",HLOOKUP(AH$2+2,FIXTURES!$C$2:$NC$23,MATCH($C20,FIXTURES!$B$2:$B$23,0),0)=""),HLOOKUP(AH$2-1,FIXTURES!$C$2:$NC$23,MATCH($C20,FIXTURES!$B$2:$B$23,0),0),IF(AND(HLOOKUP(AH$2,FIXTURES!$C$2:$NC$23,MATCH($C20,FIXTURES!$B$2:$B$23,0),0)="",HLOOKUP(AH$2+1,FIXTURES!$C$2:$NC$23,MATCH($C20,FIXTURES!$B$2:$B$23,0),0)=""),HLOOKUP(AH$2+2,FIXTURES!$C$2:$NC$23,MATCH($C20,FIXTURES!$B$2:$B$23,0),0),IF(HLOOKUP(AH$2+1,FIXTURES!$C$2:$NC$23,MATCH($C20,FIXTURES!$B$2:$B$23,0),0)="",HLOOKUP(AH$2,FIXTURES!$C$2:$NC$23,MATCH($C20,FIXTURES!$B$2:$B$23,0),0),HLOOKUP(AH$2+1,FIXTURES!$C$2:$NC$23,MATCH($C20,FIXTURES!$B$2:$B$23,0),0)))),IF(AND(HLOOKUP(AH$2,FIXTURES!$C$2:$NC$23,MATCH($C20,FIXTURES!$B$2:$B$23,0),0)="",HLOOKUP(AH$2+1,FIXTURES!$C$2:$NC$23,MATCH($C20,FIXTURES!$B$2:$B$23,0),0)=""),HLOOKUP(AH$2+2,FIXTURES!$C$2:$NC$23,MATCH($C20,FIXTURES!$B$2:$B$23,0),0),IF(HLOOKUP(AH$2+1,FIXTURES!$C$2:$NC$23,MATCH($C20,FIXTURES!$B$2:$B$23,0),0)="",HLOOKUP(AH$2,FIXTURES!$C$2:$NC$23,MATCH($C20,FIXTURES!$B$2:$B$23,0),0),HLOOKUP(AH$2+1,FIXTURES!$C$2:$NC$23,MATCH($C20,FIXTURES!$B$2:$B$23,0),0))))</f>
        <v/>
      </c>
      <c r="AI20" s="117" t="str">
        <f>IF(AI$1="SAT",IF(AND(HLOOKUP(AI$2,FIXTURES!$C$2:$NC$23,MATCH($C20,FIXTURES!$B$2:$B$23,0),0)="",HLOOKUP(AI$2+1,FIXTURES!$C$2:$NC$23,MATCH($C20,FIXTURES!$B$2:$B$23,0),0)="",HLOOKUP(AI$2+2,FIXTURES!$C$2:$NC$23,MATCH($C20,FIXTURES!$B$2:$B$23,0),0)=""),HLOOKUP(AI$2-1,FIXTURES!$C$2:$NC$23,MATCH($C20,FIXTURES!$B$2:$B$23,0),0),IF(AND(HLOOKUP(AI$2,FIXTURES!$C$2:$NC$23,MATCH($C20,FIXTURES!$B$2:$B$23,0),0)="",HLOOKUP(AI$2+1,FIXTURES!$C$2:$NC$23,MATCH($C20,FIXTURES!$B$2:$B$23,0),0)=""),HLOOKUP(AI$2+2,FIXTURES!$C$2:$NC$23,MATCH($C20,FIXTURES!$B$2:$B$23,0),0),IF(HLOOKUP(AI$2+1,FIXTURES!$C$2:$NC$23,MATCH($C20,FIXTURES!$B$2:$B$23,0),0)="",HLOOKUP(AI$2,FIXTURES!$C$2:$NC$23,MATCH($C20,FIXTURES!$B$2:$B$23,0),0),HLOOKUP(AI$2+1,FIXTURES!$C$2:$NC$23,MATCH($C20,FIXTURES!$B$2:$B$23,0),0)))),IF(AND(HLOOKUP(AI$2,FIXTURES!$C$2:$NC$23,MATCH($C20,FIXTURES!$B$2:$B$23,0),0)="",HLOOKUP(AI$2+1,FIXTURES!$C$2:$NC$23,MATCH($C20,FIXTURES!$B$2:$B$23,0),0)=""),HLOOKUP(AI$2+2,FIXTURES!$C$2:$NC$23,MATCH($C20,FIXTURES!$B$2:$B$23,0),0),IF(HLOOKUP(AI$2+1,FIXTURES!$C$2:$NC$23,MATCH($C20,FIXTURES!$B$2:$B$23,0),0)="",HLOOKUP(AI$2,FIXTURES!$C$2:$NC$23,MATCH($C20,FIXTURES!$B$2:$B$23,0),0),HLOOKUP(AI$2+1,FIXTURES!$C$2:$NC$23,MATCH($C20,FIXTURES!$B$2:$B$23,0),0))))</f>
        <v/>
      </c>
      <c r="AJ20" s="117" t="str">
        <f>IF(AJ$1="SAT",IF(AND(HLOOKUP(AJ$2,FIXTURES!$C$2:$NC$23,MATCH($C20,FIXTURES!$B$2:$B$23,0),0)="",HLOOKUP(AJ$2+1,FIXTURES!$C$2:$NC$23,MATCH($C20,FIXTURES!$B$2:$B$23,0),0)="",HLOOKUP(AJ$2+2,FIXTURES!$C$2:$NC$23,MATCH($C20,FIXTURES!$B$2:$B$23,0),0)=""),HLOOKUP(AJ$2-1,FIXTURES!$C$2:$NC$23,MATCH($C20,FIXTURES!$B$2:$B$23,0),0),IF(AND(HLOOKUP(AJ$2,FIXTURES!$C$2:$NC$23,MATCH($C20,FIXTURES!$B$2:$B$23,0),0)="",HLOOKUP(AJ$2+1,FIXTURES!$C$2:$NC$23,MATCH($C20,FIXTURES!$B$2:$B$23,0),0)=""),HLOOKUP(AJ$2+2,FIXTURES!$C$2:$NC$23,MATCH($C20,FIXTURES!$B$2:$B$23,0),0),IF(HLOOKUP(AJ$2+1,FIXTURES!$C$2:$NC$23,MATCH($C20,FIXTURES!$B$2:$B$23,0),0)="",HLOOKUP(AJ$2,FIXTURES!$C$2:$NC$23,MATCH($C20,FIXTURES!$B$2:$B$23,0),0),HLOOKUP(AJ$2+1,FIXTURES!$C$2:$NC$23,MATCH($C20,FIXTURES!$B$2:$B$23,0),0)))),IF(AND(HLOOKUP(AJ$2,FIXTURES!$C$2:$NC$23,MATCH($C20,FIXTURES!$B$2:$B$23,0),0)="",HLOOKUP(AJ$2+1,FIXTURES!$C$2:$NC$23,MATCH($C20,FIXTURES!$B$2:$B$23,0),0)=""),HLOOKUP(AJ$2+2,FIXTURES!$C$2:$NC$23,MATCH($C20,FIXTURES!$B$2:$B$23,0),0),IF(HLOOKUP(AJ$2+1,FIXTURES!$C$2:$NC$23,MATCH($C20,FIXTURES!$B$2:$B$23,0),0)="",HLOOKUP(AJ$2,FIXTURES!$C$2:$NC$23,MATCH($C20,FIXTURES!$B$2:$B$23,0),0),HLOOKUP(AJ$2+1,FIXTURES!$C$2:$NC$23,MATCH($C20,FIXTURES!$B$2:$B$23,0),0))))</f>
        <v/>
      </c>
      <c r="AK20" s="117" t="str">
        <f>IF(AK$1="SAT",IF(AND(HLOOKUP(AK$2,FIXTURES!$C$2:$NC$23,MATCH($C20,FIXTURES!$B$2:$B$23,0),0)="",HLOOKUP(AK$2+1,FIXTURES!$C$2:$NC$23,MATCH($C20,FIXTURES!$B$2:$B$23,0),0)="",HLOOKUP(AK$2+2,FIXTURES!$C$2:$NC$23,MATCH($C20,FIXTURES!$B$2:$B$23,0),0)=""),HLOOKUP(AK$2-1,FIXTURES!$C$2:$NC$23,MATCH($C20,FIXTURES!$B$2:$B$23,0),0),IF(AND(HLOOKUP(AK$2,FIXTURES!$C$2:$NC$23,MATCH($C20,FIXTURES!$B$2:$B$23,0),0)="",HLOOKUP(AK$2+1,FIXTURES!$C$2:$NC$23,MATCH($C20,FIXTURES!$B$2:$B$23,0),0)=""),HLOOKUP(AK$2+2,FIXTURES!$C$2:$NC$23,MATCH($C20,FIXTURES!$B$2:$B$23,0),0),IF(HLOOKUP(AK$2+1,FIXTURES!$C$2:$NC$23,MATCH($C20,FIXTURES!$B$2:$B$23,0),0)="",HLOOKUP(AK$2,FIXTURES!$C$2:$NC$23,MATCH($C20,FIXTURES!$B$2:$B$23,0),0),HLOOKUP(AK$2+1,FIXTURES!$C$2:$NC$23,MATCH($C20,FIXTURES!$B$2:$B$23,0),0)))),IF(AND(HLOOKUP(AK$2,FIXTURES!$C$2:$NC$23,MATCH($C20,FIXTURES!$B$2:$B$23,0),0)="",HLOOKUP(AK$2+1,FIXTURES!$C$2:$NC$23,MATCH($C20,FIXTURES!$B$2:$B$23,0),0)=""),HLOOKUP(AK$2+2,FIXTURES!$C$2:$NC$23,MATCH($C20,FIXTURES!$B$2:$B$23,0),0),IF(HLOOKUP(AK$2+1,FIXTURES!$C$2:$NC$23,MATCH($C20,FIXTURES!$B$2:$B$23,0),0)="",HLOOKUP(AK$2,FIXTURES!$C$2:$NC$23,MATCH($C20,FIXTURES!$B$2:$B$23,0),0),HLOOKUP(AK$2+1,FIXTURES!$C$2:$NC$23,MATCH($C20,FIXTURES!$B$2:$B$23,0),0))))</f>
        <v/>
      </c>
      <c r="AL20" s="117" t="str">
        <f>IF(AL$1="SAT",IF(AND(HLOOKUP(AL$2,FIXTURES!$C$2:$NC$23,MATCH($C20,FIXTURES!$B$2:$B$23,0),0)="",HLOOKUP(AL$2+1,FIXTURES!$C$2:$NC$23,MATCH($C20,FIXTURES!$B$2:$B$23,0),0)="",HLOOKUP(AL$2+2,FIXTURES!$C$2:$NC$23,MATCH($C20,FIXTURES!$B$2:$B$23,0),0)=""),HLOOKUP(AL$2-1,FIXTURES!$C$2:$NC$23,MATCH($C20,FIXTURES!$B$2:$B$23,0),0),IF(AND(HLOOKUP(AL$2,FIXTURES!$C$2:$NC$23,MATCH($C20,FIXTURES!$B$2:$B$23,0),0)="",HLOOKUP(AL$2+1,FIXTURES!$C$2:$NC$23,MATCH($C20,FIXTURES!$B$2:$B$23,0),0)=""),HLOOKUP(AL$2+2,FIXTURES!$C$2:$NC$23,MATCH($C20,FIXTURES!$B$2:$B$23,0),0),IF(HLOOKUP(AL$2+1,FIXTURES!$C$2:$NC$23,MATCH($C20,FIXTURES!$B$2:$B$23,0),0)="",HLOOKUP(AL$2,FIXTURES!$C$2:$NC$23,MATCH($C20,FIXTURES!$B$2:$B$23,0),0),HLOOKUP(AL$2+1,FIXTURES!$C$2:$NC$23,MATCH($C20,FIXTURES!$B$2:$B$23,0),0)))),IF(AND(HLOOKUP(AL$2,FIXTURES!$C$2:$NC$23,MATCH($C20,FIXTURES!$B$2:$B$23,0),0)="",HLOOKUP(AL$2+1,FIXTURES!$C$2:$NC$23,MATCH($C20,FIXTURES!$B$2:$B$23,0),0)=""),HLOOKUP(AL$2+2,FIXTURES!$C$2:$NC$23,MATCH($C20,FIXTURES!$B$2:$B$23,0),0),IF(HLOOKUP(AL$2+1,FIXTURES!$C$2:$NC$23,MATCH($C20,FIXTURES!$B$2:$B$23,0),0)="",HLOOKUP(AL$2,FIXTURES!$C$2:$NC$23,MATCH($C20,FIXTURES!$B$2:$B$23,0),0),HLOOKUP(AL$2+1,FIXTURES!$C$2:$NC$23,MATCH($C20,FIXTURES!$B$2:$B$23,0),0))))</f>
        <v/>
      </c>
      <c r="AM20" s="117" t="str">
        <f>IF(AM$1="SAT",IF(AND(HLOOKUP(AM$2,FIXTURES!$C$2:$NC$23,MATCH($C20,FIXTURES!$B$2:$B$23,0),0)="",HLOOKUP(AM$2+1,FIXTURES!$C$2:$NC$23,MATCH($C20,FIXTURES!$B$2:$B$23,0),0)="",HLOOKUP(AM$2+2,FIXTURES!$C$2:$NC$23,MATCH($C20,FIXTURES!$B$2:$B$23,0),0)=""),HLOOKUP(AM$2-1,FIXTURES!$C$2:$NC$23,MATCH($C20,FIXTURES!$B$2:$B$23,0),0),IF(AND(HLOOKUP(AM$2,FIXTURES!$C$2:$NC$23,MATCH($C20,FIXTURES!$B$2:$B$23,0),0)="",HLOOKUP(AM$2+1,FIXTURES!$C$2:$NC$23,MATCH($C20,FIXTURES!$B$2:$B$23,0),0)=""),HLOOKUP(AM$2+2,FIXTURES!$C$2:$NC$23,MATCH($C20,FIXTURES!$B$2:$B$23,0),0),IF(HLOOKUP(AM$2+1,FIXTURES!$C$2:$NC$23,MATCH($C20,FIXTURES!$B$2:$B$23,0),0)="",HLOOKUP(AM$2,FIXTURES!$C$2:$NC$23,MATCH($C20,FIXTURES!$B$2:$B$23,0),0),HLOOKUP(AM$2+1,FIXTURES!$C$2:$NC$23,MATCH($C20,FIXTURES!$B$2:$B$23,0),0)))),IF(AND(HLOOKUP(AM$2,FIXTURES!$C$2:$NC$23,MATCH($C20,FIXTURES!$B$2:$B$23,0),0)="",HLOOKUP(AM$2+1,FIXTURES!$C$2:$NC$23,MATCH($C20,FIXTURES!$B$2:$B$23,0),0)=""),HLOOKUP(AM$2+2,FIXTURES!$C$2:$NC$23,MATCH($C20,FIXTURES!$B$2:$B$23,0),0),IF(HLOOKUP(AM$2+1,FIXTURES!$C$2:$NC$23,MATCH($C20,FIXTURES!$B$2:$B$23,0),0)="",HLOOKUP(AM$2,FIXTURES!$C$2:$NC$23,MATCH($C20,FIXTURES!$B$2:$B$23,0),0),HLOOKUP(AM$2+1,FIXTURES!$C$2:$NC$23,MATCH($C20,FIXTURES!$B$2:$B$23,0),0))))</f>
        <v/>
      </c>
      <c r="AN20" s="117" t="str">
        <f>IF(AN$1="SAT",IF(AND(HLOOKUP(AN$2,FIXTURES!$C$2:$NC$23,MATCH($C20,FIXTURES!$B$2:$B$23,0),0)="",HLOOKUP(AN$2+1,FIXTURES!$C$2:$NC$23,MATCH($C20,FIXTURES!$B$2:$B$23,0),0)="",HLOOKUP(AN$2+2,FIXTURES!$C$2:$NC$23,MATCH($C20,FIXTURES!$B$2:$B$23,0),0)=""),HLOOKUP(AN$2-1,FIXTURES!$C$2:$NC$23,MATCH($C20,FIXTURES!$B$2:$B$23,0),0),IF(AND(HLOOKUP(AN$2,FIXTURES!$C$2:$NC$23,MATCH($C20,FIXTURES!$B$2:$B$23,0),0)="",HLOOKUP(AN$2+1,FIXTURES!$C$2:$NC$23,MATCH($C20,FIXTURES!$B$2:$B$23,0),0)=""),HLOOKUP(AN$2+2,FIXTURES!$C$2:$NC$23,MATCH($C20,FIXTURES!$B$2:$B$23,0),0),IF(HLOOKUP(AN$2+1,FIXTURES!$C$2:$NC$23,MATCH($C20,FIXTURES!$B$2:$B$23,0),0)="",HLOOKUP(AN$2,FIXTURES!$C$2:$NC$23,MATCH($C20,FIXTURES!$B$2:$B$23,0),0),HLOOKUP(AN$2+1,FIXTURES!$C$2:$NC$23,MATCH($C20,FIXTURES!$B$2:$B$23,0),0)))),IF(AND(HLOOKUP(AN$2,FIXTURES!$C$2:$NC$23,MATCH($C20,FIXTURES!$B$2:$B$23,0),0)="",HLOOKUP(AN$2+1,FIXTURES!$C$2:$NC$23,MATCH($C20,FIXTURES!$B$2:$B$23,0),0)=""),HLOOKUP(AN$2+2,FIXTURES!$C$2:$NC$23,MATCH($C20,FIXTURES!$B$2:$B$23,0),0),IF(HLOOKUP(AN$2+1,FIXTURES!$C$2:$NC$23,MATCH($C20,FIXTURES!$B$2:$B$23,0),0)="",HLOOKUP(AN$2,FIXTURES!$C$2:$NC$23,MATCH($C20,FIXTURES!$B$2:$B$23,0),0),HLOOKUP(AN$2+1,FIXTURES!$C$2:$NC$23,MATCH($C20,FIXTURES!$B$2:$B$23,0),0))))</f>
        <v/>
      </c>
      <c r="AO20" s="117" t="str">
        <f>IF(AO$1="SAT",IF(AND(HLOOKUP(AO$2,FIXTURES!$C$2:$NC$23,MATCH($C20,FIXTURES!$B$2:$B$23,0),0)="",HLOOKUP(AO$2+1,FIXTURES!$C$2:$NC$23,MATCH($C20,FIXTURES!$B$2:$B$23,0),0)="",HLOOKUP(AO$2+2,FIXTURES!$C$2:$NC$23,MATCH($C20,FIXTURES!$B$2:$B$23,0),0)=""),HLOOKUP(AO$2-1,FIXTURES!$C$2:$NC$23,MATCH($C20,FIXTURES!$B$2:$B$23,0),0),IF(AND(HLOOKUP(AO$2,FIXTURES!$C$2:$NC$23,MATCH($C20,FIXTURES!$B$2:$B$23,0),0)="",HLOOKUP(AO$2+1,FIXTURES!$C$2:$NC$23,MATCH($C20,FIXTURES!$B$2:$B$23,0),0)=""),HLOOKUP(AO$2+2,FIXTURES!$C$2:$NC$23,MATCH($C20,FIXTURES!$B$2:$B$23,0),0),IF(HLOOKUP(AO$2+1,FIXTURES!$C$2:$NC$23,MATCH($C20,FIXTURES!$B$2:$B$23,0),0)="",HLOOKUP(AO$2,FIXTURES!$C$2:$NC$23,MATCH($C20,FIXTURES!$B$2:$B$23,0),0),HLOOKUP(AO$2+1,FIXTURES!$C$2:$NC$23,MATCH($C20,FIXTURES!$B$2:$B$23,0),0)))),IF(AND(HLOOKUP(AO$2,FIXTURES!$C$2:$NC$23,MATCH($C20,FIXTURES!$B$2:$B$23,0),0)="",HLOOKUP(AO$2+1,FIXTURES!$C$2:$NC$23,MATCH($C20,FIXTURES!$B$2:$B$23,0),0)=""),HLOOKUP(AO$2+2,FIXTURES!$C$2:$NC$23,MATCH($C20,FIXTURES!$B$2:$B$23,0),0),IF(HLOOKUP(AO$2+1,FIXTURES!$C$2:$NC$23,MATCH($C20,FIXTURES!$B$2:$B$23,0),0)="",HLOOKUP(AO$2,FIXTURES!$C$2:$NC$23,MATCH($C20,FIXTURES!$B$2:$B$23,0),0),HLOOKUP(AO$2+1,FIXTURES!$C$2:$NC$23,MATCH($C20,FIXTURES!$B$2:$B$23,0),0))))</f>
        <v/>
      </c>
      <c r="AP20" s="117" t="str">
        <f>IF(AP$1="SAT",IF(AND(HLOOKUP(AP$2,FIXTURES!$C$2:$NC$23,MATCH($C20,FIXTURES!$B$2:$B$23,0),0)="",HLOOKUP(AP$2+1,FIXTURES!$C$2:$NC$23,MATCH($C20,FIXTURES!$B$2:$B$23,0),0)="",HLOOKUP(AP$2+2,FIXTURES!$C$2:$NC$23,MATCH($C20,FIXTURES!$B$2:$B$23,0),0)=""),HLOOKUP(AP$2-1,FIXTURES!$C$2:$NC$23,MATCH($C20,FIXTURES!$B$2:$B$23,0),0),IF(AND(HLOOKUP(AP$2,FIXTURES!$C$2:$NC$23,MATCH($C20,FIXTURES!$B$2:$B$23,0),0)="",HLOOKUP(AP$2+1,FIXTURES!$C$2:$NC$23,MATCH($C20,FIXTURES!$B$2:$B$23,0),0)=""),HLOOKUP(AP$2+2,FIXTURES!$C$2:$NC$23,MATCH($C20,FIXTURES!$B$2:$B$23,0),0),IF(HLOOKUP(AP$2+1,FIXTURES!$C$2:$NC$23,MATCH($C20,FIXTURES!$B$2:$B$23,0),0)="",HLOOKUP(AP$2,FIXTURES!$C$2:$NC$23,MATCH($C20,FIXTURES!$B$2:$B$23,0),0),HLOOKUP(AP$2+1,FIXTURES!$C$2:$NC$23,MATCH($C20,FIXTURES!$B$2:$B$23,0),0)))),IF(AND(HLOOKUP(AP$2,FIXTURES!$C$2:$NC$23,MATCH($C20,FIXTURES!$B$2:$B$23,0),0)="",HLOOKUP(AP$2+1,FIXTURES!$C$2:$NC$23,MATCH($C20,FIXTURES!$B$2:$B$23,0),0)=""),HLOOKUP(AP$2+2,FIXTURES!$C$2:$NC$23,MATCH($C20,FIXTURES!$B$2:$B$23,0),0),IF(HLOOKUP(AP$2+1,FIXTURES!$C$2:$NC$23,MATCH($C20,FIXTURES!$B$2:$B$23,0),0)="",HLOOKUP(AP$2,FIXTURES!$C$2:$NC$23,MATCH($C20,FIXTURES!$B$2:$B$23,0),0),HLOOKUP(AP$2+1,FIXTURES!$C$2:$NC$23,MATCH($C20,FIXTURES!$B$2:$B$23,0),0))))</f>
        <v/>
      </c>
      <c r="AQ20" s="117" t="str">
        <f>IF(AQ$1="SAT",IF(AND(HLOOKUP(AQ$2,FIXTURES!$C$2:$NC$23,MATCH($C20,FIXTURES!$B$2:$B$23,0),0)="",HLOOKUP(AQ$2+1,FIXTURES!$C$2:$NC$23,MATCH($C20,FIXTURES!$B$2:$B$23,0),0)="",HLOOKUP(AQ$2+2,FIXTURES!$C$2:$NC$23,MATCH($C20,FIXTURES!$B$2:$B$23,0),0)=""),HLOOKUP(AQ$2-1,FIXTURES!$C$2:$NC$23,MATCH($C20,FIXTURES!$B$2:$B$23,0),0),IF(AND(HLOOKUP(AQ$2,FIXTURES!$C$2:$NC$23,MATCH($C20,FIXTURES!$B$2:$B$23,0),0)="",HLOOKUP(AQ$2+1,FIXTURES!$C$2:$NC$23,MATCH($C20,FIXTURES!$B$2:$B$23,0),0)=""),HLOOKUP(AQ$2+2,FIXTURES!$C$2:$NC$23,MATCH($C20,FIXTURES!$B$2:$B$23,0),0),IF(HLOOKUP(AQ$2+1,FIXTURES!$C$2:$NC$23,MATCH($C20,FIXTURES!$B$2:$B$23,0),0)="",HLOOKUP(AQ$2,FIXTURES!$C$2:$NC$23,MATCH($C20,FIXTURES!$B$2:$B$23,0),0),HLOOKUP(AQ$2+1,FIXTURES!$C$2:$NC$23,MATCH($C20,FIXTURES!$B$2:$B$23,0),0)))),IF(AND(HLOOKUP(AQ$2,FIXTURES!$C$2:$NC$23,MATCH($C20,FIXTURES!$B$2:$B$23,0),0)="",HLOOKUP(AQ$2+1,FIXTURES!$C$2:$NC$23,MATCH($C20,FIXTURES!$B$2:$B$23,0),0)=""),HLOOKUP(AQ$2+2,FIXTURES!$C$2:$NC$23,MATCH($C20,FIXTURES!$B$2:$B$23,0),0),IF(HLOOKUP(AQ$2+1,FIXTURES!$C$2:$NC$23,MATCH($C20,FIXTURES!$B$2:$B$23,0),0)="",HLOOKUP(AQ$2,FIXTURES!$C$2:$NC$23,MATCH($C20,FIXTURES!$B$2:$B$23,0),0),HLOOKUP(AQ$2+1,FIXTURES!$C$2:$NC$23,MATCH($C20,FIXTURES!$B$2:$B$23,0),0))))</f>
        <v/>
      </c>
      <c r="AR20" s="117" t="str">
        <f>IF(AR$1="SAT",IF(AND(HLOOKUP(AR$2,FIXTURES!$C$2:$NC$23,MATCH($C20,FIXTURES!$B$2:$B$23,0),0)="",HLOOKUP(AR$2+1,FIXTURES!$C$2:$NC$23,MATCH($C20,FIXTURES!$B$2:$B$23,0),0)="",HLOOKUP(AR$2+2,FIXTURES!$C$2:$NC$23,MATCH($C20,FIXTURES!$B$2:$B$23,0),0)=""),HLOOKUP(AR$2-1,FIXTURES!$C$2:$NC$23,MATCH($C20,FIXTURES!$B$2:$B$23,0),0),IF(AND(HLOOKUP(AR$2,FIXTURES!$C$2:$NC$23,MATCH($C20,FIXTURES!$B$2:$B$23,0),0)="",HLOOKUP(AR$2+1,FIXTURES!$C$2:$NC$23,MATCH($C20,FIXTURES!$B$2:$B$23,0),0)=""),HLOOKUP(AR$2+2,FIXTURES!$C$2:$NC$23,MATCH($C20,FIXTURES!$B$2:$B$23,0),0),IF(HLOOKUP(AR$2+1,FIXTURES!$C$2:$NC$23,MATCH($C20,FIXTURES!$B$2:$B$23,0),0)="",HLOOKUP(AR$2,FIXTURES!$C$2:$NC$23,MATCH($C20,FIXTURES!$B$2:$B$23,0),0),HLOOKUP(AR$2+1,FIXTURES!$C$2:$NC$23,MATCH($C20,FIXTURES!$B$2:$B$23,0),0)))),IF(AND(HLOOKUP(AR$2,FIXTURES!$C$2:$NC$23,MATCH($C20,FIXTURES!$B$2:$B$23,0),0)="",HLOOKUP(AR$2+1,FIXTURES!$C$2:$NC$23,MATCH($C20,FIXTURES!$B$2:$B$23,0),0)=""),HLOOKUP(AR$2+2,FIXTURES!$C$2:$NC$23,MATCH($C20,FIXTURES!$B$2:$B$23,0),0),IF(HLOOKUP(AR$2+1,FIXTURES!$C$2:$NC$23,MATCH($C20,FIXTURES!$B$2:$B$23,0),0)="",HLOOKUP(AR$2,FIXTURES!$C$2:$NC$23,MATCH($C20,FIXTURES!$B$2:$B$23,0),0),HLOOKUP(AR$2+1,FIXTURES!$C$2:$NC$23,MATCH($C20,FIXTURES!$B$2:$B$23,0),0))))</f>
        <v>Bournemouth</v>
      </c>
      <c r="AS20" s="117" t="str">
        <f>IF(AS$1="SAT",IF(AND(HLOOKUP(AS$2,FIXTURES!$C$2:$NC$23,MATCH($C20,FIXTURES!$B$2:$B$23,0),0)="",HLOOKUP(AS$2+1,FIXTURES!$C$2:$NC$23,MATCH($C20,FIXTURES!$B$2:$B$23,0),0)="",HLOOKUP(AS$2+2,FIXTURES!$C$2:$NC$23,MATCH($C20,FIXTURES!$B$2:$B$23,0),0)=""),HLOOKUP(AS$2-1,FIXTURES!$C$2:$NC$23,MATCH($C20,FIXTURES!$B$2:$B$23,0),0),IF(AND(HLOOKUP(AS$2,FIXTURES!$C$2:$NC$23,MATCH($C20,FIXTURES!$B$2:$B$23,0),0)="",HLOOKUP(AS$2+1,FIXTURES!$C$2:$NC$23,MATCH($C20,FIXTURES!$B$2:$B$23,0),0)=""),HLOOKUP(AS$2+2,FIXTURES!$C$2:$NC$23,MATCH($C20,FIXTURES!$B$2:$B$23,0),0),IF(HLOOKUP(AS$2+1,FIXTURES!$C$2:$NC$23,MATCH($C20,FIXTURES!$B$2:$B$23,0),0)="",HLOOKUP(AS$2,FIXTURES!$C$2:$NC$23,MATCH($C20,FIXTURES!$B$2:$B$23,0),0),HLOOKUP(AS$2+1,FIXTURES!$C$2:$NC$23,MATCH($C20,FIXTURES!$B$2:$B$23,0),0)))),IF(AND(HLOOKUP(AS$2,FIXTURES!$C$2:$NC$23,MATCH($C20,FIXTURES!$B$2:$B$23,0),0)="",HLOOKUP(AS$2+1,FIXTURES!$C$2:$NC$23,MATCH($C20,FIXTURES!$B$2:$B$23,0),0)=""),HLOOKUP(AS$2+2,FIXTURES!$C$2:$NC$23,MATCH($C20,FIXTURES!$B$2:$B$23,0),0),IF(HLOOKUP(AS$2+1,FIXTURES!$C$2:$NC$23,MATCH($C20,FIXTURES!$B$2:$B$23,0),0)="",HLOOKUP(AS$2,FIXTURES!$C$2:$NC$23,MATCH($C20,FIXTURES!$B$2:$B$23,0),0),HLOOKUP(AS$2+1,FIXTURES!$C$2:$NC$23,MATCH($C20,FIXTURES!$B$2:$B$23,0),0))))</f>
        <v>lei</v>
      </c>
      <c r="AT20" s="117" t="str">
        <f>IF(AT$1="SAT",IF(AND(HLOOKUP(AT$2,FIXTURES!$C$2:$NC$23,MATCH($C20,FIXTURES!$B$2:$B$23,0),0)="",HLOOKUP(AT$2+1,FIXTURES!$C$2:$NC$23,MATCH($C20,FIXTURES!$B$2:$B$23,0),0)="",HLOOKUP(AT$2+2,FIXTURES!$C$2:$NC$23,MATCH($C20,FIXTURES!$B$2:$B$23,0),0)=""),HLOOKUP(AT$2-1,FIXTURES!$C$2:$NC$23,MATCH($C20,FIXTURES!$B$2:$B$23,0),0),IF(AND(HLOOKUP(AT$2,FIXTURES!$C$2:$NC$23,MATCH($C20,FIXTURES!$B$2:$B$23,0),0)="",HLOOKUP(AT$2+1,FIXTURES!$C$2:$NC$23,MATCH($C20,FIXTURES!$B$2:$B$23,0),0)=""),HLOOKUP(AT$2+2,FIXTURES!$C$2:$NC$23,MATCH($C20,FIXTURES!$B$2:$B$23,0),0),IF(HLOOKUP(AT$2+1,FIXTURES!$C$2:$NC$23,MATCH($C20,FIXTURES!$B$2:$B$23,0),0)="",HLOOKUP(AT$2,FIXTURES!$C$2:$NC$23,MATCH($C20,FIXTURES!$B$2:$B$23,0),0),HLOOKUP(AT$2+1,FIXTURES!$C$2:$NC$23,MATCH($C20,FIXTURES!$B$2:$B$23,0),0)))),IF(AND(HLOOKUP(AT$2,FIXTURES!$C$2:$NC$23,MATCH($C20,FIXTURES!$B$2:$B$23,0),0)="",HLOOKUP(AT$2+1,FIXTURES!$C$2:$NC$23,MATCH($C20,FIXTURES!$B$2:$B$23,0),0)=""),HLOOKUP(AT$2+2,FIXTURES!$C$2:$NC$23,MATCH($C20,FIXTURES!$B$2:$B$23,0),0),IF(HLOOKUP(AT$2+1,FIXTURES!$C$2:$NC$23,MATCH($C20,FIXTURES!$B$2:$B$23,0),0)="",HLOOKUP(AT$2,FIXTURES!$C$2:$NC$23,MATCH($C20,FIXTURES!$B$2:$B$23,0),0),HLOOKUP(AT$2+1,FIXTURES!$C$2:$NC$23,MATCH($C20,FIXTURES!$B$2:$B$23,0),0))))</f>
        <v/>
      </c>
      <c r="AU20" s="117" t="str">
        <f>IF(AU$1="SAT",IF(AND(HLOOKUP(AU$2,FIXTURES!$C$2:$NC$23,MATCH($C20,FIXTURES!$B$2:$B$23,0),0)="",HLOOKUP(AU$2+1,FIXTURES!$C$2:$NC$23,MATCH($C20,FIXTURES!$B$2:$B$23,0),0)="",HLOOKUP(AU$2+2,FIXTURES!$C$2:$NC$23,MATCH($C20,FIXTURES!$B$2:$B$23,0),0)=""),HLOOKUP(AU$2-1,FIXTURES!$C$2:$NC$23,MATCH($C20,FIXTURES!$B$2:$B$23,0),0),IF(AND(HLOOKUP(AU$2,FIXTURES!$C$2:$NC$23,MATCH($C20,FIXTURES!$B$2:$B$23,0),0)="",HLOOKUP(AU$2+1,FIXTURES!$C$2:$NC$23,MATCH($C20,FIXTURES!$B$2:$B$23,0),0)=""),HLOOKUP(AU$2+2,FIXTURES!$C$2:$NC$23,MATCH($C20,FIXTURES!$B$2:$B$23,0),0),IF(HLOOKUP(AU$2+1,FIXTURES!$C$2:$NC$23,MATCH($C20,FIXTURES!$B$2:$B$23,0),0)="",HLOOKUP(AU$2,FIXTURES!$C$2:$NC$23,MATCH($C20,FIXTURES!$B$2:$B$23,0),0),HLOOKUP(AU$2+1,FIXTURES!$C$2:$NC$23,MATCH($C20,FIXTURES!$B$2:$B$23,0),0)))),IF(AND(HLOOKUP(AU$2,FIXTURES!$C$2:$NC$23,MATCH($C20,FIXTURES!$B$2:$B$23,0),0)="",HLOOKUP(AU$2+1,FIXTURES!$C$2:$NC$23,MATCH($C20,FIXTURES!$B$2:$B$23,0),0)=""),HLOOKUP(AU$2+2,FIXTURES!$C$2:$NC$23,MATCH($C20,FIXTURES!$B$2:$B$23,0),0),IF(HLOOKUP(AU$2+1,FIXTURES!$C$2:$NC$23,MATCH($C20,FIXTURES!$B$2:$B$23,0),0)="",HLOOKUP(AU$2,FIXTURES!$C$2:$NC$23,MATCH($C20,FIXTURES!$B$2:$B$23,0),0),HLOOKUP(AU$2+1,FIXTURES!$C$2:$NC$23,MATCH($C20,FIXTURES!$B$2:$B$23,0),0))))</f>
        <v>LEE</v>
      </c>
      <c r="AV20" s="117" t="str">
        <f>IF(AV$1="SAT",IF(AND(HLOOKUP(AV$2,FIXTURES!$C$2:$NC$23,MATCH($C20,FIXTURES!$B$2:$B$23,0),0)="",HLOOKUP(AV$2+1,FIXTURES!$C$2:$NC$23,MATCH($C20,FIXTURES!$B$2:$B$23,0),0)="",HLOOKUP(AV$2+2,FIXTURES!$C$2:$NC$23,MATCH($C20,FIXTURES!$B$2:$B$23,0),0)=""),HLOOKUP(AV$2-1,FIXTURES!$C$2:$NC$23,MATCH($C20,FIXTURES!$B$2:$B$23,0),0),IF(AND(HLOOKUP(AV$2,FIXTURES!$C$2:$NC$23,MATCH($C20,FIXTURES!$B$2:$B$23,0),0)="",HLOOKUP(AV$2+1,FIXTURES!$C$2:$NC$23,MATCH($C20,FIXTURES!$B$2:$B$23,0),0)=""),HLOOKUP(AV$2+2,FIXTURES!$C$2:$NC$23,MATCH($C20,FIXTURES!$B$2:$B$23,0),0),IF(HLOOKUP(AV$2+1,FIXTURES!$C$2:$NC$23,MATCH($C20,FIXTURES!$B$2:$B$23,0),0)="",HLOOKUP(AV$2,FIXTURES!$C$2:$NC$23,MATCH($C20,FIXTURES!$B$2:$B$23,0),0),HLOOKUP(AV$2+1,FIXTURES!$C$2:$NC$23,MATCH($C20,FIXTURES!$B$2:$B$23,0),0)))),IF(AND(HLOOKUP(AV$2,FIXTURES!$C$2:$NC$23,MATCH($C20,FIXTURES!$B$2:$B$23,0),0)="",HLOOKUP(AV$2+1,FIXTURES!$C$2:$NC$23,MATCH($C20,FIXTURES!$B$2:$B$23,0),0)=""),HLOOKUP(AV$2+2,FIXTURES!$C$2:$NC$23,MATCH($C20,FIXTURES!$B$2:$B$23,0),0),IF(HLOOKUP(AV$2+1,FIXTURES!$C$2:$NC$23,MATCH($C20,FIXTURES!$B$2:$B$23,0),0)="",HLOOKUP(AV$2,FIXTURES!$C$2:$NC$23,MATCH($C20,FIXTURES!$B$2:$B$23,0),0),HLOOKUP(AV$2+1,FIXTURES!$C$2:$NC$23,MATCH($C20,FIXTURES!$B$2:$B$23,0),0))))</f>
        <v>ars</v>
      </c>
      <c r="AW20" s="117" t="str">
        <f>IF(AW$1="SAT",IF(AND(HLOOKUP(AW$2,FIXTURES!$C$2:$NC$23,MATCH($C20,FIXTURES!$B$2:$B$23,0),0)="",HLOOKUP(AW$2+1,FIXTURES!$C$2:$NC$23,MATCH($C20,FIXTURES!$B$2:$B$23,0),0)="",HLOOKUP(AW$2+2,FIXTURES!$C$2:$NC$23,MATCH($C20,FIXTURES!$B$2:$B$23,0),0)=""),HLOOKUP(AW$2-1,FIXTURES!$C$2:$NC$23,MATCH($C20,FIXTURES!$B$2:$B$23,0),0),IF(AND(HLOOKUP(AW$2,FIXTURES!$C$2:$NC$23,MATCH($C20,FIXTURES!$B$2:$B$23,0),0)="",HLOOKUP(AW$2+1,FIXTURES!$C$2:$NC$23,MATCH($C20,FIXTURES!$B$2:$B$23,0),0)=""),HLOOKUP(AW$2+2,FIXTURES!$C$2:$NC$23,MATCH($C20,FIXTURES!$B$2:$B$23,0),0),IF(HLOOKUP(AW$2+1,FIXTURES!$C$2:$NC$23,MATCH($C20,FIXTURES!$B$2:$B$23,0),0)="",HLOOKUP(AW$2,FIXTURES!$C$2:$NC$23,MATCH($C20,FIXTURES!$B$2:$B$23,0),0),HLOOKUP(AW$2+1,FIXTURES!$C$2:$NC$23,MATCH($C20,FIXTURES!$B$2:$B$23,0),0)))),IF(AND(HLOOKUP(AW$2,FIXTURES!$C$2:$NC$23,MATCH($C20,FIXTURES!$B$2:$B$23,0),0)="",HLOOKUP(AW$2+1,FIXTURES!$C$2:$NC$23,MATCH($C20,FIXTURES!$B$2:$B$23,0),0)=""),HLOOKUP(AW$2+2,FIXTURES!$C$2:$NC$23,MATCH($C20,FIXTURES!$B$2:$B$23,0),0),IF(HLOOKUP(AW$2+1,FIXTURES!$C$2:$NC$23,MATCH($C20,FIXTURES!$B$2:$B$23,0),0)="",HLOOKUP(AW$2,FIXTURES!$C$2:$NC$23,MATCH($C20,FIXTURES!$B$2:$B$23,0),0),HLOOKUP(AW$2+1,FIXTURES!$C$2:$NC$23,MATCH($C20,FIXTURES!$B$2:$B$23,0),0))))</f>
        <v>Sheffield Weds</v>
      </c>
      <c r="AX20" s="117" t="str">
        <f>IF(AX$1="SAT",IF(AND(HLOOKUP(AX$2,FIXTURES!$C$2:$NC$23,MATCH($C20,FIXTURES!$B$2:$B$23,0),0)="",HLOOKUP(AX$2+1,FIXTURES!$C$2:$NC$23,MATCH($C20,FIXTURES!$B$2:$B$23,0),0)="",HLOOKUP(AX$2+2,FIXTURES!$C$2:$NC$23,MATCH($C20,FIXTURES!$B$2:$B$23,0),0)=""),HLOOKUP(AX$2-1,FIXTURES!$C$2:$NC$23,MATCH($C20,FIXTURES!$B$2:$B$23,0),0),IF(AND(HLOOKUP(AX$2,FIXTURES!$C$2:$NC$23,MATCH($C20,FIXTURES!$B$2:$B$23,0),0)="",HLOOKUP(AX$2+1,FIXTURES!$C$2:$NC$23,MATCH($C20,FIXTURES!$B$2:$B$23,0),0)=""),HLOOKUP(AX$2+2,FIXTURES!$C$2:$NC$23,MATCH($C20,FIXTURES!$B$2:$B$23,0),0),IF(HLOOKUP(AX$2+1,FIXTURES!$C$2:$NC$23,MATCH($C20,FIXTURES!$B$2:$B$23,0),0)="",HLOOKUP(AX$2,FIXTURES!$C$2:$NC$23,MATCH($C20,FIXTURES!$B$2:$B$23,0),0),HLOOKUP(AX$2+1,FIXTURES!$C$2:$NC$23,MATCH($C20,FIXTURES!$B$2:$B$23,0),0)))),IF(AND(HLOOKUP(AX$2,FIXTURES!$C$2:$NC$23,MATCH($C20,FIXTURES!$B$2:$B$23,0),0)="",HLOOKUP(AX$2+1,FIXTURES!$C$2:$NC$23,MATCH($C20,FIXTURES!$B$2:$B$23,0),0)=""),HLOOKUP(AX$2+2,FIXTURES!$C$2:$NC$23,MATCH($C20,FIXTURES!$B$2:$B$23,0),0),IF(HLOOKUP(AX$2+1,FIXTURES!$C$2:$NC$23,MATCH($C20,FIXTURES!$B$2:$B$23,0),0)="",HLOOKUP(AX$2,FIXTURES!$C$2:$NC$23,MATCH($C20,FIXTURES!$B$2:$B$23,0),0),HLOOKUP(AX$2+1,FIXTURES!$C$2:$NC$23,MATCH($C20,FIXTURES!$B$2:$B$23,0),0))))</f>
        <v>Leicester City</v>
      </c>
      <c r="AY20" s="117" t="str">
        <f>IF(AY$1="SAT",IF(AND(HLOOKUP(AY$2,FIXTURES!$C$2:$NC$23,MATCH($C20,FIXTURES!$B$2:$B$23,0),0)="",HLOOKUP(AY$2+1,FIXTURES!$C$2:$NC$23,MATCH($C20,FIXTURES!$B$2:$B$23,0),0)="",HLOOKUP(AY$2+2,FIXTURES!$C$2:$NC$23,MATCH($C20,FIXTURES!$B$2:$B$23,0),0)=""),HLOOKUP(AY$2-1,FIXTURES!$C$2:$NC$23,MATCH($C20,FIXTURES!$B$2:$B$23,0),0),IF(AND(HLOOKUP(AY$2,FIXTURES!$C$2:$NC$23,MATCH($C20,FIXTURES!$B$2:$B$23,0),0)="",HLOOKUP(AY$2+1,FIXTURES!$C$2:$NC$23,MATCH($C20,FIXTURES!$B$2:$B$23,0),0)=""),HLOOKUP(AY$2+2,FIXTURES!$C$2:$NC$23,MATCH($C20,FIXTURES!$B$2:$B$23,0),0),IF(HLOOKUP(AY$2+1,FIXTURES!$C$2:$NC$23,MATCH($C20,FIXTURES!$B$2:$B$23,0),0)="",HLOOKUP(AY$2,FIXTURES!$C$2:$NC$23,MATCH($C20,FIXTURES!$B$2:$B$23,0),0),HLOOKUP(AY$2+1,FIXTURES!$C$2:$NC$23,MATCH($C20,FIXTURES!$B$2:$B$23,0),0)))),IF(AND(HLOOKUP(AY$2,FIXTURES!$C$2:$NC$23,MATCH($C20,FIXTURES!$B$2:$B$23,0),0)="",HLOOKUP(AY$2+1,FIXTURES!$C$2:$NC$23,MATCH($C20,FIXTURES!$B$2:$B$23,0),0)=""),HLOOKUP(AY$2+2,FIXTURES!$C$2:$NC$23,MATCH($C20,FIXTURES!$B$2:$B$23,0),0),IF(HLOOKUP(AY$2+1,FIXTURES!$C$2:$NC$23,MATCH($C20,FIXTURES!$B$2:$B$23,0),0)="",HLOOKUP(AY$2,FIXTURES!$C$2:$NC$23,MATCH($C20,FIXTURES!$B$2:$B$23,0),0),HLOOKUP(AY$2+1,FIXTURES!$C$2:$NC$23,MATCH($C20,FIXTURES!$B$2:$B$23,0),0))))</f>
        <v>FUL</v>
      </c>
      <c r="AZ20" s="117" t="str">
        <f>IF(AZ$1="SAT",IF(AND(HLOOKUP(AZ$2,FIXTURES!$C$2:$NC$23,MATCH($C20,FIXTURES!$B$2:$B$23,0),0)="",HLOOKUP(AZ$2+1,FIXTURES!$C$2:$NC$23,MATCH($C20,FIXTURES!$B$2:$B$23,0),0)="",HLOOKUP(AZ$2+2,FIXTURES!$C$2:$NC$23,MATCH($C20,FIXTURES!$B$2:$B$23,0),0)=""),HLOOKUP(AZ$2-1,FIXTURES!$C$2:$NC$23,MATCH($C20,FIXTURES!$B$2:$B$23,0),0),IF(AND(HLOOKUP(AZ$2,FIXTURES!$C$2:$NC$23,MATCH($C20,FIXTURES!$B$2:$B$23,0),0)="",HLOOKUP(AZ$2+1,FIXTURES!$C$2:$NC$23,MATCH($C20,FIXTURES!$B$2:$B$23,0),0)=""),HLOOKUP(AZ$2+2,FIXTURES!$C$2:$NC$23,MATCH($C20,FIXTURES!$B$2:$B$23,0),0),IF(HLOOKUP(AZ$2+1,FIXTURES!$C$2:$NC$23,MATCH($C20,FIXTURES!$B$2:$B$23,0),0)="",HLOOKUP(AZ$2,FIXTURES!$C$2:$NC$23,MATCH($C20,FIXTURES!$B$2:$B$23,0),0),HLOOKUP(AZ$2+1,FIXTURES!$C$2:$NC$23,MATCH($C20,FIXTURES!$B$2:$B$23,0),0)))),IF(AND(HLOOKUP(AZ$2,FIXTURES!$C$2:$NC$23,MATCH($C20,FIXTURES!$B$2:$B$23,0),0)="",HLOOKUP(AZ$2+1,FIXTURES!$C$2:$NC$23,MATCH($C20,FIXTURES!$B$2:$B$23,0),0)=""),HLOOKUP(AZ$2+2,FIXTURES!$C$2:$NC$23,MATCH($C20,FIXTURES!$B$2:$B$23,0),0),IF(HLOOKUP(AZ$2+1,FIXTURES!$C$2:$NC$23,MATCH($C20,FIXTURES!$B$2:$B$23,0),0)="",HLOOKUP(AZ$2,FIXTURES!$C$2:$NC$23,MATCH($C20,FIXTURES!$B$2:$B$23,0),0),HLOOKUP(AZ$2+1,FIXTURES!$C$2:$NC$23,MATCH($C20,FIXTURES!$B$2:$B$23,0),0))))</f>
        <v/>
      </c>
      <c r="BA20" s="117" t="str">
        <f>IF(BA$1="SAT",IF(AND(HLOOKUP(BA$2,FIXTURES!$C$2:$NC$23,MATCH($C20,FIXTURES!$B$2:$B$23,0),0)="",HLOOKUP(BA$2+1,FIXTURES!$C$2:$NC$23,MATCH($C20,FIXTURES!$B$2:$B$23,0),0)="",HLOOKUP(BA$2+2,FIXTURES!$C$2:$NC$23,MATCH($C20,FIXTURES!$B$2:$B$23,0),0)=""),HLOOKUP(BA$2-1,FIXTURES!$C$2:$NC$23,MATCH($C20,FIXTURES!$B$2:$B$23,0),0),IF(AND(HLOOKUP(BA$2,FIXTURES!$C$2:$NC$23,MATCH($C20,FIXTURES!$B$2:$B$23,0),0)="",HLOOKUP(BA$2+1,FIXTURES!$C$2:$NC$23,MATCH($C20,FIXTURES!$B$2:$B$23,0),0)=""),HLOOKUP(BA$2+2,FIXTURES!$C$2:$NC$23,MATCH($C20,FIXTURES!$B$2:$B$23,0),0),IF(HLOOKUP(BA$2+1,FIXTURES!$C$2:$NC$23,MATCH($C20,FIXTURES!$B$2:$B$23,0),0)="",HLOOKUP(BA$2,FIXTURES!$C$2:$NC$23,MATCH($C20,FIXTURES!$B$2:$B$23,0),0),HLOOKUP(BA$2+1,FIXTURES!$C$2:$NC$23,MATCH($C20,FIXTURES!$B$2:$B$23,0),0)))),IF(AND(HLOOKUP(BA$2,FIXTURES!$C$2:$NC$23,MATCH($C20,FIXTURES!$B$2:$B$23,0),0)="",HLOOKUP(BA$2+1,FIXTURES!$C$2:$NC$23,MATCH($C20,FIXTURES!$B$2:$B$23,0),0)=""),HLOOKUP(BA$2+2,FIXTURES!$C$2:$NC$23,MATCH($C20,FIXTURES!$B$2:$B$23,0),0),IF(HLOOKUP(BA$2+1,FIXTURES!$C$2:$NC$23,MATCH($C20,FIXTURES!$B$2:$B$23,0),0)="",HLOOKUP(BA$2,FIXTURES!$C$2:$NC$23,MATCH($C20,FIXTURES!$B$2:$B$23,0),0),HLOOKUP(BA$2+1,FIXTURES!$C$2:$NC$23,MATCH($C20,FIXTURES!$B$2:$B$23,0),0))))</f>
        <v>cry</v>
      </c>
      <c r="BB20" s="117" t="str">
        <f>IF(BB$1="SAT",IF(AND(HLOOKUP(BB$2,FIXTURES!$C$2:$NC$23,MATCH($C20,FIXTURES!$B$2:$B$23,0),0)="",HLOOKUP(BB$2+1,FIXTURES!$C$2:$NC$23,MATCH($C20,FIXTURES!$B$2:$B$23,0),0)="",HLOOKUP(BB$2+2,FIXTURES!$C$2:$NC$23,MATCH($C20,FIXTURES!$B$2:$B$23,0),0)=""),HLOOKUP(BB$2-1,FIXTURES!$C$2:$NC$23,MATCH($C20,FIXTURES!$B$2:$B$23,0),0),IF(AND(HLOOKUP(BB$2,FIXTURES!$C$2:$NC$23,MATCH($C20,FIXTURES!$B$2:$B$23,0),0)="",HLOOKUP(BB$2+1,FIXTURES!$C$2:$NC$23,MATCH($C20,FIXTURES!$B$2:$B$23,0),0)=""),HLOOKUP(BB$2+2,FIXTURES!$C$2:$NC$23,MATCH($C20,FIXTURES!$B$2:$B$23,0),0),IF(HLOOKUP(BB$2+1,FIXTURES!$C$2:$NC$23,MATCH($C20,FIXTURES!$B$2:$B$23,0),0)="",HLOOKUP(BB$2,FIXTURES!$C$2:$NC$23,MATCH($C20,FIXTURES!$B$2:$B$23,0),0),HLOOKUP(BB$2+1,FIXTURES!$C$2:$NC$23,MATCH($C20,FIXTURES!$B$2:$B$23,0),0)))),IF(AND(HLOOKUP(BB$2,FIXTURES!$C$2:$NC$23,MATCH($C20,FIXTURES!$B$2:$B$23,0),0)="",HLOOKUP(BB$2+1,FIXTURES!$C$2:$NC$23,MATCH($C20,FIXTURES!$B$2:$B$23,0),0)=""),HLOOKUP(BB$2+2,FIXTURES!$C$2:$NC$23,MATCH($C20,FIXTURES!$B$2:$B$23,0),0),IF(HLOOKUP(BB$2+1,FIXTURES!$C$2:$NC$23,MATCH($C20,FIXTURES!$B$2:$B$23,0),0)="",HLOOKUP(BB$2,FIXTURES!$C$2:$NC$23,MATCH($C20,FIXTURES!$B$2:$B$23,0),0),HLOOKUP(BB$2+1,FIXTURES!$C$2:$NC$23,MATCH($C20,FIXTURES!$B$2:$B$23,0),0))))</f>
        <v>Southampton</v>
      </c>
      <c r="BC20" s="117" t="str">
        <f>IF(BC$1="SAT",IF(AND(HLOOKUP(BC$2,FIXTURES!$C$2:$NC$23,MATCH($C20,FIXTURES!$B$2:$B$23,0),0)="",HLOOKUP(BC$2+1,FIXTURES!$C$2:$NC$23,MATCH($C20,FIXTURES!$B$2:$B$23,0),0)="",HLOOKUP(BC$2+2,FIXTURES!$C$2:$NC$23,MATCH($C20,FIXTURES!$B$2:$B$23,0),0)=""),HLOOKUP(BC$2-1,FIXTURES!$C$2:$NC$23,MATCH($C20,FIXTURES!$B$2:$B$23,0),0),IF(AND(HLOOKUP(BC$2,FIXTURES!$C$2:$NC$23,MATCH($C20,FIXTURES!$B$2:$B$23,0),0)="",HLOOKUP(BC$2+1,FIXTURES!$C$2:$NC$23,MATCH($C20,FIXTURES!$B$2:$B$23,0),0)=""),HLOOKUP(BC$2+2,FIXTURES!$C$2:$NC$23,MATCH($C20,FIXTURES!$B$2:$B$23,0),0),IF(HLOOKUP(BC$2+1,FIXTURES!$C$2:$NC$23,MATCH($C20,FIXTURES!$B$2:$B$23,0),0)="",HLOOKUP(BC$2,FIXTURES!$C$2:$NC$23,MATCH($C20,FIXTURES!$B$2:$B$23,0),0),HLOOKUP(BC$2+1,FIXTURES!$C$2:$NC$23,MATCH($C20,FIXTURES!$B$2:$B$23,0),0)))),IF(AND(HLOOKUP(BC$2,FIXTURES!$C$2:$NC$23,MATCH($C20,FIXTURES!$B$2:$B$23,0),0)="",HLOOKUP(BC$2+1,FIXTURES!$C$2:$NC$23,MATCH($C20,FIXTURES!$B$2:$B$23,0),0)=""),HLOOKUP(BC$2+2,FIXTURES!$C$2:$NC$23,MATCH($C20,FIXTURES!$B$2:$B$23,0),0),IF(HLOOKUP(BC$2+1,FIXTURES!$C$2:$NC$23,MATCH($C20,FIXTURES!$B$2:$B$23,0),0)="",HLOOKUP(BC$2,FIXTURES!$C$2:$NC$23,MATCH($C20,FIXTURES!$B$2:$B$23,0),0),HLOOKUP(BC$2+1,FIXTURES!$C$2:$NC$23,MATCH($C20,FIXTURES!$B$2:$B$23,0),0))))</f>
        <v/>
      </c>
      <c r="BD20" s="117" t="str">
        <f>IF(BD$1="SAT",IF(AND(HLOOKUP(BD$2,FIXTURES!$C$2:$NC$23,MATCH($C20,FIXTURES!$B$2:$B$23,0),0)="",HLOOKUP(BD$2+1,FIXTURES!$C$2:$NC$23,MATCH($C20,FIXTURES!$B$2:$B$23,0),0)="",HLOOKUP(BD$2+2,FIXTURES!$C$2:$NC$23,MATCH($C20,FIXTURES!$B$2:$B$23,0),0)=""),HLOOKUP(BD$2-1,FIXTURES!$C$2:$NC$23,MATCH($C20,FIXTURES!$B$2:$B$23,0),0),IF(AND(HLOOKUP(BD$2,FIXTURES!$C$2:$NC$23,MATCH($C20,FIXTURES!$B$2:$B$23,0),0)="",HLOOKUP(BD$2+1,FIXTURES!$C$2:$NC$23,MATCH($C20,FIXTURES!$B$2:$B$23,0),0)=""),HLOOKUP(BD$2+2,FIXTURES!$C$2:$NC$23,MATCH($C20,FIXTURES!$B$2:$B$23,0),0),IF(HLOOKUP(BD$2+1,FIXTURES!$C$2:$NC$23,MATCH($C20,FIXTURES!$B$2:$B$23,0),0)="",HLOOKUP(BD$2,FIXTURES!$C$2:$NC$23,MATCH($C20,FIXTURES!$B$2:$B$23,0),0),HLOOKUP(BD$2+1,FIXTURES!$C$2:$NC$23,MATCH($C20,FIXTURES!$B$2:$B$23,0),0)))),IF(AND(HLOOKUP(BD$2,FIXTURES!$C$2:$NC$23,MATCH($C20,FIXTURES!$B$2:$B$23,0),0)="",HLOOKUP(BD$2+1,FIXTURES!$C$2:$NC$23,MATCH($C20,FIXTURES!$B$2:$B$23,0),0)=""),HLOOKUP(BD$2+2,FIXTURES!$C$2:$NC$23,MATCH($C20,FIXTURES!$B$2:$B$23,0),0),IF(HLOOKUP(BD$2+1,FIXTURES!$C$2:$NC$23,MATCH($C20,FIXTURES!$B$2:$B$23,0),0)="",HLOOKUP(BD$2,FIXTURES!$C$2:$NC$23,MATCH($C20,FIXTURES!$B$2:$B$23,0),0),HLOOKUP(BD$2+1,FIXTURES!$C$2:$NC$23,MATCH($C20,FIXTURES!$B$2:$B$23,0),0))))</f>
        <v>Southampton</v>
      </c>
      <c r="BE20" s="117" t="str">
        <f>IF(BE$1="SAT",IF(AND(HLOOKUP(BE$2,FIXTURES!$C$2:$NC$23,MATCH($C20,FIXTURES!$B$2:$B$23,0),0)="",HLOOKUP(BE$2+1,FIXTURES!$C$2:$NC$23,MATCH($C20,FIXTURES!$B$2:$B$23,0),0)="",HLOOKUP(BE$2+2,FIXTURES!$C$2:$NC$23,MATCH($C20,FIXTURES!$B$2:$B$23,0),0)=""),HLOOKUP(BE$2-1,FIXTURES!$C$2:$NC$23,MATCH($C20,FIXTURES!$B$2:$B$23,0),0),IF(AND(HLOOKUP(BE$2,FIXTURES!$C$2:$NC$23,MATCH($C20,FIXTURES!$B$2:$B$23,0),0)="",HLOOKUP(BE$2+1,FIXTURES!$C$2:$NC$23,MATCH($C20,FIXTURES!$B$2:$B$23,0),0)=""),HLOOKUP(BE$2+2,FIXTURES!$C$2:$NC$23,MATCH($C20,FIXTURES!$B$2:$B$23,0),0),IF(HLOOKUP(BE$2+1,FIXTURES!$C$2:$NC$23,MATCH($C20,FIXTURES!$B$2:$B$23,0),0)="",HLOOKUP(BE$2,FIXTURES!$C$2:$NC$23,MATCH($C20,FIXTURES!$B$2:$B$23,0),0),HLOOKUP(BE$2+1,FIXTURES!$C$2:$NC$23,MATCH($C20,FIXTURES!$B$2:$B$23,0),0)))),IF(AND(HLOOKUP(BE$2,FIXTURES!$C$2:$NC$23,MATCH($C20,FIXTURES!$B$2:$B$23,0),0)="",HLOOKUP(BE$2+1,FIXTURES!$C$2:$NC$23,MATCH($C20,FIXTURES!$B$2:$B$23,0),0)=""),HLOOKUP(BE$2+2,FIXTURES!$C$2:$NC$23,MATCH($C20,FIXTURES!$B$2:$B$23,0),0),IF(HLOOKUP(BE$2+1,FIXTURES!$C$2:$NC$23,MATCH($C20,FIXTURES!$B$2:$B$23,0),0)="",HLOOKUP(BE$2,FIXTURES!$C$2:$NC$23,MATCH($C20,FIXTURES!$B$2:$B$23,0),0),HLOOKUP(BE$2+1,FIXTURES!$C$2:$NC$23,MATCH($C20,FIXTURES!$B$2:$B$23,0),0))))</f>
        <v>WHU</v>
      </c>
      <c r="BF20" s="117" t="str">
        <f>IF(BF$1="SAT",IF(AND(HLOOKUP(BF$2,FIXTURES!$C$2:$NC$23,MATCH($C20,FIXTURES!$B$2:$B$23,0),0)="",HLOOKUP(BF$2+1,FIXTURES!$C$2:$NC$23,MATCH($C20,FIXTURES!$B$2:$B$23,0),0)="",HLOOKUP(BF$2+2,FIXTURES!$C$2:$NC$23,MATCH($C20,FIXTURES!$B$2:$B$23,0),0)=""),HLOOKUP(BF$2-1,FIXTURES!$C$2:$NC$23,MATCH($C20,FIXTURES!$B$2:$B$23,0),0),IF(AND(HLOOKUP(BF$2,FIXTURES!$C$2:$NC$23,MATCH($C20,FIXTURES!$B$2:$B$23,0),0)="",HLOOKUP(BF$2+1,FIXTURES!$C$2:$NC$23,MATCH($C20,FIXTURES!$B$2:$B$23,0),0)=""),HLOOKUP(BF$2+2,FIXTURES!$C$2:$NC$23,MATCH($C20,FIXTURES!$B$2:$B$23,0),0),IF(HLOOKUP(BF$2+1,FIXTURES!$C$2:$NC$23,MATCH($C20,FIXTURES!$B$2:$B$23,0),0)="",HLOOKUP(BF$2,FIXTURES!$C$2:$NC$23,MATCH($C20,FIXTURES!$B$2:$B$23,0),0),HLOOKUP(BF$2+1,FIXTURES!$C$2:$NC$23,MATCH($C20,FIXTURES!$B$2:$B$23,0),0)))),IF(AND(HLOOKUP(BF$2,FIXTURES!$C$2:$NC$23,MATCH($C20,FIXTURES!$B$2:$B$23,0),0)="",HLOOKUP(BF$2+1,FIXTURES!$C$2:$NC$23,MATCH($C20,FIXTURES!$B$2:$B$23,0),0)=""),HLOOKUP(BF$2+2,FIXTURES!$C$2:$NC$23,MATCH($C20,FIXTURES!$B$2:$B$23,0),0),IF(HLOOKUP(BF$2+1,FIXTURES!$C$2:$NC$23,MATCH($C20,FIXTURES!$B$2:$B$23,0),0)="",HLOOKUP(BF$2,FIXTURES!$C$2:$NC$23,MATCH($C20,FIXTURES!$B$2:$B$23,0),0),HLOOKUP(BF$2+1,FIXTURES!$C$2:$NC$23,MATCH($C20,FIXTURES!$B$2:$B$23,0),0))))</f>
        <v/>
      </c>
      <c r="BG20" s="117" t="str">
        <f>IF(BG$1="SAT",IF(AND(HLOOKUP(BG$2,FIXTURES!$C$2:$NC$23,MATCH($C20,FIXTURES!$B$2:$B$23,0),0)="",HLOOKUP(BG$2+1,FIXTURES!$C$2:$NC$23,MATCH($C20,FIXTURES!$B$2:$B$23,0),0)="",HLOOKUP(BG$2+2,FIXTURES!$C$2:$NC$23,MATCH($C20,FIXTURES!$B$2:$B$23,0),0)=""),HLOOKUP(BG$2-1,FIXTURES!$C$2:$NC$23,MATCH($C20,FIXTURES!$B$2:$B$23,0),0),IF(AND(HLOOKUP(BG$2,FIXTURES!$C$2:$NC$23,MATCH($C20,FIXTURES!$B$2:$B$23,0),0)="",HLOOKUP(BG$2+1,FIXTURES!$C$2:$NC$23,MATCH($C20,FIXTURES!$B$2:$B$23,0),0)=""),HLOOKUP(BG$2+2,FIXTURES!$C$2:$NC$23,MATCH($C20,FIXTURES!$B$2:$B$23,0),0),IF(HLOOKUP(BG$2+1,FIXTURES!$C$2:$NC$23,MATCH($C20,FIXTURES!$B$2:$B$23,0),0)="",HLOOKUP(BG$2,FIXTURES!$C$2:$NC$23,MATCH($C20,FIXTURES!$B$2:$B$23,0),0),HLOOKUP(BG$2+1,FIXTURES!$C$2:$NC$23,MATCH($C20,FIXTURES!$B$2:$B$23,0),0)))),IF(AND(HLOOKUP(BG$2,FIXTURES!$C$2:$NC$23,MATCH($C20,FIXTURES!$B$2:$B$23,0),0)="",HLOOKUP(BG$2+1,FIXTURES!$C$2:$NC$23,MATCH($C20,FIXTURES!$B$2:$B$23,0),0)=""),HLOOKUP(BG$2+2,FIXTURES!$C$2:$NC$23,MATCH($C20,FIXTURES!$B$2:$B$23,0),0),IF(HLOOKUP(BG$2+1,FIXTURES!$C$2:$NC$23,MATCH($C20,FIXTURES!$B$2:$B$23,0),0)="",HLOOKUP(BG$2,FIXTURES!$C$2:$NC$23,MATCH($C20,FIXTURES!$B$2:$B$23,0),0),HLOOKUP(BG$2+1,FIXTURES!$C$2:$NC$23,MATCH($C20,FIXTURES!$B$2:$B$23,0),0))))</f>
        <v>bou</v>
      </c>
      <c r="BH20" s="117" t="str">
        <f>IF(BH$1="SAT",IF(AND(HLOOKUP(BH$2,FIXTURES!$C$2:$NC$23,MATCH($C20,FIXTURES!$B$2:$B$23,0),0)="",HLOOKUP(BH$2+1,FIXTURES!$C$2:$NC$23,MATCH($C20,FIXTURES!$B$2:$B$23,0),0)="",HLOOKUP(BH$2+2,FIXTURES!$C$2:$NC$23,MATCH($C20,FIXTURES!$B$2:$B$23,0),0)=""),HLOOKUP(BH$2-1,FIXTURES!$C$2:$NC$23,MATCH($C20,FIXTURES!$B$2:$B$23,0),0),IF(AND(HLOOKUP(BH$2,FIXTURES!$C$2:$NC$23,MATCH($C20,FIXTURES!$B$2:$B$23,0),0)="",HLOOKUP(BH$2+1,FIXTURES!$C$2:$NC$23,MATCH($C20,FIXTURES!$B$2:$B$23,0),0)=""),HLOOKUP(BH$2+2,FIXTURES!$C$2:$NC$23,MATCH($C20,FIXTURES!$B$2:$B$23,0),0),IF(HLOOKUP(BH$2+1,FIXTURES!$C$2:$NC$23,MATCH($C20,FIXTURES!$B$2:$B$23,0),0)="",HLOOKUP(BH$2,FIXTURES!$C$2:$NC$23,MATCH($C20,FIXTURES!$B$2:$B$23,0),0),HLOOKUP(BH$2+1,FIXTURES!$C$2:$NC$23,MATCH($C20,FIXTURES!$B$2:$B$23,0),0)))),IF(AND(HLOOKUP(BH$2,FIXTURES!$C$2:$NC$23,MATCH($C20,FIXTURES!$B$2:$B$23,0),0)="",HLOOKUP(BH$2+1,FIXTURES!$C$2:$NC$23,MATCH($C20,FIXTURES!$B$2:$B$23,0),0)=""),HLOOKUP(BH$2+2,FIXTURES!$C$2:$NC$23,MATCH($C20,FIXTURES!$B$2:$B$23,0),0),IF(HLOOKUP(BH$2+1,FIXTURES!$C$2:$NC$23,MATCH($C20,FIXTURES!$B$2:$B$23,0),0)="",HLOOKUP(BH$2,FIXTURES!$C$2:$NC$23,MATCH($C20,FIXTURES!$B$2:$B$23,0),0),HLOOKUP(BH$2+1,FIXTURES!$C$2:$NC$23,MATCH($C20,FIXTURES!$B$2:$B$23,0),0))))</f>
        <v/>
      </c>
      <c r="BI20" s="117" t="str">
        <f>IF(BI$1="SAT",IF(AND(HLOOKUP(BI$2,FIXTURES!$C$2:$NC$23,MATCH($C20,FIXTURES!$B$2:$B$23,0),0)="",HLOOKUP(BI$2+1,FIXTURES!$C$2:$NC$23,MATCH($C20,FIXTURES!$B$2:$B$23,0),0)="",HLOOKUP(BI$2+2,FIXTURES!$C$2:$NC$23,MATCH($C20,FIXTURES!$B$2:$B$23,0),0)=""),HLOOKUP(BI$2-1,FIXTURES!$C$2:$NC$23,MATCH($C20,FIXTURES!$B$2:$B$23,0),0),IF(AND(HLOOKUP(BI$2,FIXTURES!$C$2:$NC$23,MATCH($C20,FIXTURES!$B$2:$B$23,0),0)="",HLOOKUP(BI$2+1,FIXTURES!$C$2:$NC$23,MATCH($C20,FIXTURES!$B$2:$B$23,0),0)=""),HLOOKUP(BI$2+2,FIXTURES!$C$2:$NC$23,MATCH($C20,FIXTURES!$B$2:$B$23,0),0),IF(HLOOKUP(BI$2+1,FIXTURES!$C$2:$NC$23,MATCH($C20,FIXTURES!$B$2:$B$23,0),0)="",HLOOKUP(BI$2,FIXTURES!$C$2:$NC$23,MATCH($C20,FIXTURES!$B$2:$B$23,0),0),HLOOKUP(BI$2+1,FIXTURES!$C$2:$NC$23,MATCH($C20,FIXTURES!$B$2:$B$23,0),0)))),IF(AND(HLOOKUP(BI$2,FIXTURES!$C$2:$NC$23,MATCH($C20,FIXTURES!$B$2:$B$23,0),0)="",HLOOKUP(BI$2+1,FIXTURES!$C$2:$NC$23,MATCH($C20,FIXTURES!$B$2:$B$23,0),0)=""),HLOOKUP(BI$2+2,FIXTURES!$C$2:$NC$23,MATCH($C20,FIXTURES!$B$2:$B$23,0),0),IF(HLOOKUP(BI$2+1,FIXTURES!$C$2:$NC$23,MATCH($C20,FIXTURES!$B$2:$B$23,0),0)="",HLOOKUP(BI$2,FIXTURES!$C$2:$NC$23,MATCH($C20,FIXTURES!$B$2:$B$23,0),0),HLOOKUP(BI$2+1,FIXTURES!$C$2:$NC$23,MATCH($C20,FIXTURES!$B$2:$B$23,0),0))))</f>
        <v>LIV</v>
      </c>
      <c r="BJ20" s="117" t="str">
        <f>IF(BJ$1="SAT",IF(AND(HLOOKUP(BJ$2,FIXTURES!$C$2:$NC$23,MATCH($C20,FIXTURES!$B$2:$B$23,0),0)="",HLOOKUP(BJ$2+1,FIXTURES!$C$2:$NC$23,MATCH($C20,FIXTURES!$B$2:$B$23,0),0)="",HLOOKUP(BJ$2+2,FIXTURES!$C$2:$NC$23,MATCH($C20,FIXTURES!$B$2:$B$23,0),0)=""),HLOOKUP(BJ$2-1,FIXTURES!$C$2:$NC$23,MATCH($C20,FIXTURES!$B$2:$B$23,0),0),IF(AND(HLOOKUP(BJ$2,FIXTURES!$C$2:$NC$23,MATCH($C20,FIXTURES!$B$2:$B$23,0),0)="",HLOOKUP(BJ$2+1,FIXTURES!$C$2:$NC$23,MATCH($C20,FIXTURES!$B$2:$B$23,0),0)=""),HLOOKUP(BJ$2+2,FIXTURES!$C$2:$NC$23,MATCH($C20,FIXTURES!$B$2:$B$23,0),0),IF(HLOOKUP(BJ$2+1,FIXTURES!$C$2:$NC$23,MATCH($C20,FIXTURES!$B$2:$B$23,0),0)="",HLOOKUP(BJ$2,FIXTURES!$C$2:$NC$23,MATCH($C20,FIXTURES!$B$2:$B$23,0),0),HLOOKUP(BJ$2+1,FIXTURES!$C$2:$NC$23,MATCH($C20,FIXTURES!$B$2:$B$23,0),0)))),IF(AND(HLOOKUP(BJ$2,FIXTURES!$C$2:$NC$23,MATCH($C20,FIXTURES!$B$2:$B$23,0),0)="",HLOOKUP(BJ$2+1,FIXTURES!$C$2:$NC$23,MATCH($C20,FIXTURES!$B$2:$B$23,0),0)=""),HLOOKUP(BJ$2+2,FIXTURES!$C$2:$NC$23,MATCH($C20,FIXTURES!$B$2:$B$23,0),0),IF(HLOOKUP(BJ$2+1,FIXTURES!$C$2:$NC$23,MATCH($C20,FIXTURES!$B$2:$B$23,0),0)="",HLOOKUP(BJ$2,FIXTURES!$C$2:$NC$23,MATCH($C20,FIXTURES!$B$2:$B$23,0),0),HLOOKUP(BJ$2+1,FIXTURES!$C$2:$NC$23,MATCH($C20,FIXTURES!$B$2:$B$23,0),0))))</f>
        <v/>
      </c>
      <c r="BK20" s="117" t="str">
        <f>IF(BK$1="SAT",IF(AND(HLOOKUP(BK$2,FIXTURES!$C$2:$NC$23,MATCH($C20,FIXTURES!$B$2:$B$23,0),0)="",HLOOKUP(BK$2+1,FIXTURES!$C$2:$NC$23,MATCH($C20,FIXTURES!$B$2:$B$23,0),0)="",HLOOKUP(BK$2+2,FIXTURES!$C$2:$NC$23,MATCH($C20,FIXTURES!$B$2:$B$23,0),0)=""),HLOOKUP(BK$2-1,FIXTURES!$C$2:$NC$23,MATCH($C20,FIXTURES!$B$2:$B$23,0),0),IF(AND(HLOOKUP(BK$2,FIXTURES!$C$2:$NC$23,MATCH($C20,FIXTURES!$B$2:$B$23,0),0)="",HLOOKUP(BK$2+1,FIXTURES!$C$2:$NC$23,MATCH($C20,FIXTURES!$B$2:$B$23,0),0)=""),HLOOKUP(BK$2+2,FIXTURES!$C$2:$NC$23,MATCH($C20,FIXTURES!$B$2:$B$23,0),0),IF(HLOOKUP(BK$2+1,FIXTURES!$C$2:$NC$23,MATCH($C20,FIXTURES!$B$2:$B$23,0),0)="",HLOOKUP(BK$2,FIXTURES!$C$2:$NC$23,MATCH($C20,FIXTURES!$B$2:$B$23,0),0),HLOOKUP(BK$2+1,FIXTURES!$C$2:$NC$23,MATCH($C20,FIXTURES!$B$2:$B$23,0),0)))),IF(AND(HLOOKUP(BK$2,FIXTURES!$C$2:$NC$23,MATCH($C20,FIXTURES!$B$2:$B$23,0),0)="",HLOOKUP(BK$2+1,FIXTURES!$C$2:$NC$23,MATCH($C20,FIXTURES!$B$2:$B$23,0),0)=""),HLOOKUP(BK$2+2,FIXTURES!$C$2:$NC$23,MATCH($C20,FIXTURES!$B$2:$B$23,0),0),IF(HLOOKUP(BK$2+1,FIXTURES!$C$2:$NC$23,MATCH($C20,FIXTURES!$B$2:$B$23,0),0)="",HLOOKUP(BK$2,FIXTURES!$C$2:$NC$23,MATCH($C20,FIXTURES!$B$2:$B$23,0),0),HLOOKUP(BK$2+1,FIXTURES!$C$2:$NC$23,MATCH($C20,FIXTURES!$B$2:$B$23,0),0))))</f>
        <v>Manchester Utd</v>
      </c>
      <c r="BL20" s="117" t="str">
        <f>IF(BL$1="SAT",IF(AND(HLOOKUP(BL$2,FIXTURES!$C$2:$NC$23,MATCH($C20,FIXTURES!$B$2:$B$23,0),0)="",HLOOKUP(BL$2+1,FIXTURES!$C$2:$NC$23,MATCH($C20,FIXTURES!$B$2:$B$23,0),0)="",HLOOKUP(BL$2+2,FIXTURES!$C$2:$NC$23,MATCH($C20,FIXTURES!$B$2:$B$23,0),0)=""),HLOOKUP(BL$2-1,FIXTURES!$C$2:$NC$23,MATCH($C20,FIXTURES!$B$2:$B$23,0),0),IF(AND(HLOOKUP(BL$2,FIXTURES!$C$2:$NC$23,MATCH($C20,FIXTURES!$B$2:$B$23,0),0)="",HLOOKUP(BL$2+1,FIXTURES!$C$2:$NC$23,MATCH($C20,FIXTURES!$B$2:$B$23,0),0)=""),HLOOKUP(BL$2+2,FIXTURES!$C$2:$NC$23,MATCH($C20,FIXTURES!$B$2:$B$23,0),0),IF(HLOOKUP(BL$2+1,FIXTURES!$C$2:$NC$23,MATCH($C20,FIXTURES!$B$2:$B$23,0),0)="",HLOOKUP(BL$2,FIXTURES!$C$2:$NC$23,MATCH($C20,FIXTURES!$B$2:$B$23,0),0),HLOOKUP(BL$2+1,FIXTURES!$C$2:$NC$23,MATCH($C20,FIXTURES!$B$2:$B$23,0),0)))),IF(AND(HLOOKUP(BL$2,FIXTURES!$C$2:$NC$23,MATCH($C20,FIXTURES!$B$2:$B$23,0),0)="",HLOOKUP(BL$2+1,FIXTURES!$C$2:$NC$23,MATCH($C20,FIXTURES!$B$2:$B$23,0),0)=""),HLOOKUP(BL$2+2,FIXTURES!$C$2:$NC$23,MATCH($C20,FIXTURES!$B$2:$B$23,0),0),IF(HLOOKUP(BL$2+1,FIXTURES!$C$2:$NC$23,MATCH($C20,FIXTURES!$B$2:$B$23,0),0)="",HLOOKUP(BL$2,FIXTURES!$C$2:$NC$23,MATCH($C20,FIXTURES!$B$2:$B$23,0),0),HLOOKUP(BL$2+1,FIXTURES!$C$2:$NC$23,MATCH($C20,FIXTURES!$B$2:$B$23,0),0))))</f>
        <v/>
      </c>
      <c r="BM20" s="117" t="str">
        <f>IF(BM$1="SAT",IF(AND(HLOOKUP(BM$2,FIXTURES!$C$2:$NC$23,MATCH($C20,FIXTURES!$B$2:$B$23,0),0)="",HLOOKUP(BM$2+1,FIXTURES!$C$2:$NC$23,MATCH($C20,FIXTURES!$B$2:$B$23,0),0)="",HLOOKUP(BM$2+2,FIXTURES!$C$2:$NC$23,MATCH($C20,FIXTURES!$B$2:$B$23,0),0)=""),HLOOKUP(BM$2-1,FIXTURES!$C$2:$NC$23,MATCH($C20,FIXTURES!$B$2:$B$23,0),0),IF(AND(HLOOKUP(BM$2,FIXTURES!$C$2:$NC$23,MATCH($C20,FIXTURES!$B$2:$B$23,0),0)="",HLOOKUP(BM$2+1,FIXTURES!$C$2:$NC$23,MATCH($C20,FIXTURES!$B$2:$B$23,0),0)=""),HLOOKUP(BM$2+2,FIXTURES!$C$2:$NC$23,MATCH($C20,FIXTURES!$B$2:$B$23,0),0),IF(HLOOKUP(BM$2+1,FIXTURES!$C$2:$NC$23,MATCH($C20,FIXTURES!$B$2:$B$23,0),0)="",HLOOKUP(BM$2,FIXTURES!$C$2:$NC$23,MATCH($C20,FIXTURES!$B$2:$B$23,0),0),HLOOKUP(BM$2+1,FIXTURES!$C$2:$NC$23,MATCH($C20,FIXTURES!$B$2:$B$23,0),0)))),IF(AND(HLOOKUP(BM$2,FIXTURES!$C$2:$NC$23,MATCH($C20,FIXTURES!$B$2:$B$23,0),0)="",HLOOKUP(BM$2+1,FIXTURES!$C$2:$NC$23,MATCH($C20,FIXTURES!$B$2:$B$23,0),0)=""),HLOOKUP(BM$2+2,FIXTURES!$C$2:$NC$23,MATCH($C20,FIXTURES!$B$2:$B$23,0),0),IF(HLOOKUP(BM$2+1,FIXTURES!$C$2:$NC$23,MATCH($C20,FIXTURES!$B$2:$B$23,0),0)="",HLOOKUP(BM$2,FIXTURES!$C$2:$NC$23,MATCH($C20,FIXTURES!$B$2:$B$23,0),0),HLOOKUP(BM$2+1,FIXTURES!$C$2:$NC$23,MATCH($C20,FIXTURES!$B$2:$B$23,0),0))))</f>
        <v>mci</v>
      </c>
      <c r="BN20" s="117" t="str">
        <f>IF(BN$1="SAT",IF(AND(HLOOKUP(BN$2,FIXTURES!$C$2:$NC$23,MATCH($C20,FIXTURES!$B$2:$B$23,0),0)="",HLOOKUP(BN$2+1,FIXTURES!$C$2:$NC$23,MATCH($C20,FIXTURES!$B$2:$B$23,0),0)="",HLOOKUP(BN$2+2,FIXTURES!$C$2:$NC$23,MATCH($C20,FIXTURES!$B$2:$B$23,0),0)=""),HLOOKUP(BN$2-1,FIXTURES!$C$2:$NC$23,MATCH($C20,FIXTURES!$B$2:$B$23,0),0),IF(AND(HLOOKUP(BN$2,FIXTURES!$C$2:$NC$23,MATCH($C20,FIXTURES!$B$2:$B$23,0),0)="",HLOOKUP(BN$2+1,FIXTURES!$C$2:$NC$23,MATCH($C20,FIXTURES!$B$2:$B$23,0),0)=""),HLOOKUP(BN$2+2,FIXTURES!$C$2:$NC$23,MATCH($C20,FIXTURES!$B$2:$B$23,0),0),IF(HLOOKUP(BN$2+1,FIXTURES!$C$2:$NC$23,MATCH($C20,FIXTURES!$B$2:$B$23,0),0)="",HLOOKUP(BN$2,FIXTURES!$C$2:$NC$23,MATCH($C20,FIXTURES!$B$2:$B$23,0),0),HLOOKUP(BN$2+1,FIXTURES!$C$2:$NC$23,MATCH($C20,FIXTURES!$B$2:$B$23,0),0)))),IF(AND(HLOOKUP(BN$2,FIXTURES!$C$2:$NC$23,MATCH($C20,FIXTURES!$B$2:$B$23,0),0)="",HLOOKUP(BN$2+1,FIXTURES!$C$2:$NC$23,MATCH($C20,FIXTURES!$B$2:$B$23,0),0)=""),HLOOKUP(BN$2+2,FIXTURES!$C$2:$NC$23,MATCH($C20,FIXTURES!$B$2:$B$23,0),0),IF(HLOOKUP(BN$2+1,FIXTURES!$C$2:$NC$23,MATCH($C20,FIXTURES!$B$2:$B$23,0),0)="",HLOOKUP(BN$2,FIXTURES!$C$2:$NC$23,MATCH($C20,FIXTURES!$B$2:$B$23,0),0),HLOOKUP(BN$2+1,FIXTURES!$C$2:$NC$23,MATCH($C20,FIXTURES!$B$2:$B$23,0),0))))</f>
        <v/>
      </c>
      <c r="BO20" s="117" t="str">
        <f>IF(BO$1="SAT",IF(AND(HLOOKUP(BO$2,FIXTURES!$C$2:$NC$23,MATCH($C20,FIXTURES!$B$2:$B$23,0),0)="",HLOOKUP(BO$2+1,FIXTURES!$C$2:$NC$23,MATCH($C20,FIXTURES!$B$2:$B$23,0),0)="",HLOOKUP(BO$2+2,FIXTURES!$C$2:$NC$23,MATCH($C20,FIXTURES!$B$2:$B$23,0),0)=""),HLOOKUP(BO$2-1,FIXTURES!$C$2:$NC$23,MATCH($C20,FIXTURES!$B$2:$B$23,0),0),IF(AND(HLOOKUP(BO$2,FIXTURES!$C$2:$NC$23,MATCH($C20,FIXTURES!$B$2:$B$23,0),0)="",HLOOKUP(BO$2+1,FIXTURES!$C$2:$NC$23,MATCH($C20,FIXTURES!$B$2:$B$23,0),0)=""),HLOOKUP(BO$2+2,FIXTURES!$C$2:$NC$23,MATCH($C20,FIXTURES!$B$2:$B$23,0),0),IF(HLOOKUP(BO$2+1,FIXTURES!$C$2:$NC$23,MATCH($C20,FIXTURES!$B$2:$B$23,0),0)="",HLOOKUP(BO$2,FIXTURES!$C$2:$NC$23,MATCH($C20,FIXTURES!$B$2:$B$23,0),0),HLOOKUP(BO$2+1,FIXTURES!$C$2:$NC$23,MATCH($C20,FIXTURES!$B$2:$B$23,0),0)))),IF(AND(HLOOKUP(BO$2,FIXTURES!$C$2:$NC$23,MATCH($C20,FIXTURES!$B$2:$B$23,0),0)="",HLOOKUP(BO$2+1,FIXTURES!$C$2:$NC$23,MATCH($C20,FIXTURES!$B$2:$B$23,0),0)=""),HLOOKUP(BO$2+2,FIXTURES!$C$2:$NC$23,MATCH($C20,FIXTURES!$B$2:$B$23,0),0),IF(HLOOKUP(BO$2+1,FIXTURES!$C$2:$NC$23,MATCH($C20,FIXTURES!$B$2:$B$23,0),0)="",HLOOKUP(BO$2,FIXTURES!$C$2:$NC$23,MATCH($C20,FIXTURES!$B$2:$B$23,0),0),HLOOKUP(BO$2+1,FIXTURES!$C$2:$NC$23,MATCH($C20,FIXTURES!$B$2:$B$23,0),0))))</f>
        <v>WOL</v>
      </c>
      <c r="BP20" s="117" t="str">
        <f>IF(BP$1="SAT",IF(AND(HLOOKUP(BP$2,FIXTURES!$C$2:$NC$23,MATCH($C20,FIXTURES!$B$2:$B$23,0),0)="",HLOOKUP(BP$2+1,FIXTURES!$C$2:$NC$23,MATCH($C20,FIXTURES!$B$2:$B$23,0),0)="",HLOOKUP(BP$2+2,FIXTURES!$C$2:$NC$23,MATCH($C20,FIXTURES!$B$2:$B$23,0),0)=""),HLOOKUP(BP$2-1,FIXTURES!$C$2:$NC$23,MATCH($C20,FIXTURES!$B$2:$B$23,0),0),IF(AND(HLOOKUP(BP$2,FIXTURES!$C$2:$NC$23,MATCH($C20,FIXTURES!$B$2:$B$23,0),0)="",HLOOKUP(BP$2+1,FIXTURES!$C$2:$NC$23,MATCH($C20,FIXTURES!$B$2:$B$23,0),0)=""),HLOOKUP(BP$2+2,FIXTURES!$C$2:$NC$23,MATCH($C20,FIXTURES!$B$2:$B$23,0),0),IF(HLOOKUP(BP$2+1,FIXTURES!$C$2:$NC$23,MATCH($C20,FIXTURES!$B$2:$B$23,0),0)="",HLOOKUP(BP$2,FIXTURES!$C$2:$NC$23,MATCH($C20,FIXTURES!$B$2:$B$23,0),0),HLOOKUP(BP$2+1,FIXTURES!$C$2:$NC$23,MATCH($C20,FIXTURES!$B$2:$B$23,0),0)))),IF(AND(HLOOKUP(BP$2,FIXTURES!$C$2:$NC$23,MATCH($C20,FIXTURES!$B$2:$B$23,0),0)="",HLOOKUP(BP$2+1,FIXTURES!$C$2:$NC$23,MATCH($C20,FIXTURES!$B$2:$B$23,0),0)=""),HLOOKUP(BP$2+2,FIXTURES!$C$2:$NC$23,MATCH($C20,FIXTURES!$B$2:$B$23,0),0),IF(HLOOKUP(BP$2+1,FIXTURES!$C$2:$NC$23,MATCH($C20,FIXTURES!$B$2:$B$23,0),0)="",HLOOKUP(BP$2,FIXTURES!$C$2:$NC$23,MATCH($C20,FIXTURES!$B$2:$B$23,0),0),HLOOKUP(BP$2+1,FIXTURES!$C$2:$NC$23,MATCH($C20,FIXTURES!$B$2:$B$23,0),0))))</f>
        <v/>
      </c>
      <c r="BQ20" s="117" t="str">
        <f>IF(BQ$1="SAT",IF(AND(HLOOKUP(BQ$2,FIXTURES!$C$2:$NC$23,MATCH($C20,FIXTURES!$B$2:$B$23,0),0)="",HLOOKUP(BQ$2+1,FIXTURES!$C$2:$NC$23,MATCH($C20,FIXTURES!$B$2:$B$23,0),0)="",HLOOKUP(BQ$2+2,FIXTURES!$C$2:$NC$23,MATCH($C20,FIXTURES!$B$2:$B$23,0),0)=""),HLOOKUP(BQ$2-1,FIXTURES!$C$2:$NC$23,MATCH($C20,FIXTURES!$B$2:$B$23,0),0),IF(AND(HLOOKUP(BQ$2,FIXTURES!$C$2:$NC$23,MATCH($C20,FIXTURES!$B$2:$B$23,0),0)="",HLOOKUP(BQ$2+1,FIXTURES!$C$2:$NC$23,MATCH($C20,FIXTURES!$B$2:$B$23,0),0)=""),HLOOKUP(BQ$2+2,FIXTURES!$C$2:$NC$23,MATCH($C20,FIXTURES!$B$2:$B$23,0),0),IF(HLOOKUP(BQ$2+1,FIXTURES!$C$2:$NC$23,MATCH($C20,FIXTURES!$B$2:$B$23,0),0)="",HLOOKUP(BQ$2,FIXTURES!$C$2:$NC$23,MATCH($C20,FIXTURES!$B$2:$B$23,0),0),HLOOKUP(BQ$2+1,FIXTURES!$C$2:$NC$23,MATCH($C20,FIXTURES!$B$2:$B$23,0),0)))),IF(AND(HLOOKUP(BQ$2,FIXTURES!$C$2:$NC$23,MATCH($C20,FIXTURES!$B$2:$B$23,0),0)="",HLOOKUP(BQ$2+1,FIXTURES!$C$2:$NC$23,MATCH($C20,FIXTURES!$B$2:$B$23,0),0)=""),HLOOKUP(BQ$2+2,FIXTURES!$C$2:$NC$23,MATCH($C20,FIXTURES!$B$2:$B$23,0),0),IF(HLOOKUP(BQ$2+1,FIXTURES!$C$2:$NC$23,MATCH($C20,FIXTURES!$B$2:$B$23,0),0)="",HLOOKUP(BQ$2,FIXTURES!$C$2:$NC$23,MATCH($C20,FIXTURES!$B$2:$B$23,0),0),HLOOKUP(BQ$2+1,FIXTURES!$C$2:$NC$23,MATCH($C20,FIXTURES!$B$2:$B$23,0),0))))</f>
        <v>nfo</v>
      </c>
      <c r="BR20" s="117" t="str">
        <f>IF(BR$1="SAT",IF(AND(HLOOKUP(BR$2,FIXTURES!$C$2:$NC$23,MATCH($C20,FIXTURES!$B$2:$B$23,0),0)="",HLOOKUP(BR$2+1,FIXTURES!$C$2:$NC$23,MATCH($C20,FIXTURES!$B$2:$B$23,0),0)="",HLOOKUP(BR$2+2,FIXTURES!$C$2:$NC$23,MATCH($C20,FIXTURES!$B$2:$B$23,0),0)=""),HLOOKUP(BR$2-1,FIXTURES!$C$2:$NC$23,MATCH($C20,FIXTURES!$B$2:$B$23,0),0),IF(AND(HLOOKUP(BR$2,FIXTURES!$C$2:$NC$23,MATCH($C20,FIXTURES!$B$2:$B$23,0),0)="",HLOOKUP(BR$2+1,FIXTURES!$C$2:$NC$23,MATCH($C20,FIXTURES!$B$2:$B$23,0),0)=""),HLOOKUP(BR$2+2,FIXTURES!$C$2:$NC$23,MATCH($C20,FIXTURES!$B$2:$B$23,0),0),IF(HLOOKUP(BR$2+1,FIXTURES!$C$2:$NC$23,MATCH($C20,FIXTURES!$B$2:$B$23,0),0)="",HLOOKUP(BR$2,FIXTURES!$C$2:$NC$23,MATCH($C20,FIXTURES!$B$2:$B$23,0),0),HLOOKUP(BR$2+1,FIXTURES!$C$2:$NC$23,MATCH($C20,FIXTURES!$B$2:$B$23,0),0)))),IF(AND(HLOOKUP(BR$2,FIXTURES!$C$2:$NC$23,MATCH($C20,FIXTURES!$B$2:$B$23,0),0)="",HLOOKUP(BR$2+1,FIXTURES!$C$2:$NC$23,MATCH($C20,FIXTURES!$B$2:$B$23,0),0)=""),HLOOKUP(BR$2+2,FIXTURES!$C$2:$NC$23,MATCH($C20,FIXTURES!$B$2:$B$23,0),0),IF(HLOOKUP(BR$2+1,FIXTURES!$C$2:$NC$23,MATCH($C20,FIXTURES!$B$2:$B$23,0),0)="",HLOOKUP(BR$2,FIXTURES!$C$2:$NC$23,MATCH($C20,FIXTURES!$B$2:$B$23,0),0),HLOOKUP(BR$2+1,FIXTURES!$C$2:$NC$23,MATCH($C20,FIXTURES!$B$2:$B$23,0),0))))</f>
        <v/>
      </c>
      <c r="BS20" s="117" t="str">
        <f>IF(BS$1="SAT",IF(AND(HLOOKUP(BS$2,FIXTURES!$C$2:$NC$23,MATCH($C20,FIXTURES!$B$2:$B$23,0),0)="",HLOOKUP(BS$2+1,FIXTURES!$C$2:$NC$23,MATCH($C20,FIXTURES!$B$2:$B$23,0),0)="",HLOOKUP(BS$2+2,FIXTURES!$C$2:$NC$23,MATCH($C20,FIXTURES!$B$2:$B$23,0),0)=""),HLOOKUP(BS$2-1,FIXTURES!$C$2:$NC$23,MATCH($C20,FIXTURES!$B$2:$B$23,0),0),IF(AND(HLOOKUP(BS$2,FIXTURES!$C$2:$NC$23,MATCH($C20,FIXTURES!$B$2:$B$23,0),0)="",HLOOKUP(BS$2+1,FIXTURES!$C$2:$NC$23,MATCH($C20,FIXTURES!$B$2:$B$23,0),0)=""),HLOOKUP(BS$2+2,FIXTURES!$C$2:$NC$23,MATCH($C20,FIXTURES!$B$2:$B$23,0),0),IF(HLOOKUP(BS$2+1,FIXTURES!$C$2:$NC$23,MATCH($C20,FIXTURES!$B$2:$B$23,0),0)="",HLOOKUP(BS$2,FIXTURES!$C$2:$NC$23,MATCH($C20,FIXTURES!$B$2:$B$23,0),0),HLOOKUP(BS$2+1,FIXTURES!$C$2:$NC$23,MATCH($C20,FIXTURES!$B$2:$B$23,0),0)))),IF(AND(HLOOKUP(BS$2,FIXTURES!$C$2:$NC$23,MATCH($C20,FIXTURES!$B$2:$B$23,0),0)="",HLOOKUP(BS$2+1,FIXTURES!$C$2:$NC$23,MATCH($C20,FIXTURES!$B$2:$B$23,0),0)=""),HLOOKUP(BS$2+2,FIXTURES!$C$2:$NC$23,MATCH($C20,FIXTURES!$B$2:$B$23,0),0),IF(HLOOKUP(BS$2+1,FIXTURES!$C$2:$NC$23,MATCH($C20,FIXTURES!$B$2:$B$23,0),0)="",HLOOKUP(BS$2,FIXTURES!$C$2:$NC$23,MATCH($C20,FIXTURES!$B$2:$B$23,0),0),HLOOKUP(BS$2+1,FIXTURES!$C$2:$NC$23,MATCH($C20,FIXTURES!$B$2:$B$23,0),0))))</f>
        <v/>
      </c>
      <c r="BT20" s="117" t="str">
        <f>IF(BT$1="SAT",IF(AND(HLOOKUP(BT$2,FIXTURES!$C$2:$NC$23,MATCH($C20,FIXTURES!$B$2:$B$23,0),0)="",HLOOKUP(BT$2+1,FIXTURES!$C$2:$NC$23,MATCH($C20,FIXTURES!$B$2:$B$23,0),0)="",HLOOKUP(BT$2+2,FIXTURES!$C$2:$NC$23,MATCH($C20,FIXTURES!$B$2:$B$23,0),0)=""),HLOOKUP(BT$2-1,FIXTURES!$C$2:$NC$23,MATCH($C20,FIXTURES!$B$2:$B$23,0),0),IF(AND(HLOOKUP(BT$2,FIXTURES!$C$2:$NC$23,MATCH($C20,FIXTURES!$B$2:$B$23,0),0)="",HLOOKUP(BT$2+1,FIXTURES!$C$2:$NC$23,MATCH($C20,FIXTURES!$B$2:$B$23,0),0)=""),HLOOKUP(BT$2+2,FIXTURES!$C$2:$NC$23,MATCH($C20,FIXTURES!$B$2:$B$23,0),0),IF(HLOOKUP(BT$2+1,FIXTURES!$C$2:$NC$23,MATCH($C20,FIXTURES!$B$2:$B$23,0),0)="",HLOOKUP(BT$2,FIXTURES!$C$2:$NC$23,MATCH($C20,FIXTURES!$B$2:$B$23,0),0),HLOOKUP(BT$2+1,FIXTURES!$C$2:$NC$23,MATCH($C20,FIXTURES!$B$2:$B$23,0),0)))),IF(AND(HLOOKUP(BT$2,FIXTURES!$C$2:$NC$23,MATCH($C20,FIXTURES!$B$2:$B$23,0),0)="",HLOOKUP(BT$2+1,FIXTURES!$C$2:$NC$23,MATCH($C20,FIXTURES!$B$2:$B$23,0),0)=""),HLOOKUP(BT$2+2,FIXTURES!$C$2:$NC$23,MATCH($C20,FIXTURES!$B$2:$B$23,0),0),IF(HLOOKUP(BT$2+1,FIXTURES!$C$2:$NC$23,MATCH($C20,FIXTURES!$B$2:$B$23,0),0)="",HLOOKUP(BT$2,FIXTURES!$C$2:$NC$23,MATCH($C20,FIXTURES!$B$2:$B$23,0),0),HLOOKUP(BT$2+1,FIXTURES!$C$2:$NC$23,MATCH($C20,FIXTURES!$B$2:$B$23,0),0))))</f>
        <v/>
      </c>
      <c r="BU20" s="117" t="str">
        <f>IF(BU$1="SAT",IF(AND(HLOOKUP(BU$2,FIXTURES!$C$2:$NC$23,MATCH($C20,FIXTURES!$B$2:$B$23,0),0)="",HLOOKUP(BU$2+1,FIXTURES!$C$2:$NC$23,MATCH($C20,FIXTURES!$B$2:$B$23,0),0)="",HLOOKUP(BU$2+2,FIXTURES!$C$2:$NC$23,MATCH($C20,FIXTURES!$B$2:$B$23,0),0)=""),HLOOKUP(BU$2-1,FIXTURES!$C$2:$NC$23,MATCH($C20,FIXTURES!$B$2:$B$23,0),0),IF(AND(HLOOKUP(BU$2,FIXTURES!$C$2:$NC$23,MATCH($C20,FIXTURES!$B$2:$B$23,0),0)="",HLOOKUP(BU$2+1,FIXTURES!$C$2:$NC$23,MATCH($C20,FIXTURES!$B$2:$B$23,0),0)=""),HLOOKUP(BU$2+2,FIXTURES!$C$2:$NC$23,MATCH($C20,FIXTURES!$B$2:$B$23,0),0),IF(HLOOKUP(BU$2+1,FIXTURES!$C$2:$NC$23,MATCH($C20,FIXTURES!$B$2:$B$23,0),0)="",HLOOKUP(BU$2,FIXTURES!$C$2:$NC$23,MATCH($C20,FIXTURES!$B$2:$B$23,0),0),HLOOKUP(BU$2+1,FIXTURES!$C$2:$NC$23,MATCH($C20,FIXTURES!$B$2:$B$23,0),0)))),IF(AND(HLOOKUP(BU$2,FIXTURES!$C$2:$NC$23,MATCH($C20,FIXTURES!$B$2:$B$23,0),0)="",HLOOKUP(BU$2+1,FIXTURES!$C$2:$NC$23,MATCH($C20,FIXTURES!$B$2:$B$23,0),0)=""),HLOOKUP(BU$2+2,FIXTURES!$C$2:$NC$23,MATCH($C20,FIXTURES!$B$2:$B$23,0),0),IF(HLOOKUP(BU$2+1,FIXTURES!$C$2:$NC$23,MATCH($C20,FIXTURES!$B$2:$B$23,0),0)="",HLOOKUP(BU$2,FIXTURES!$C$2:$NC$23,MATCH($C20,FIXTURES!$B$2:$B$23,0),0),HLOOKUP(BU$2+1,FIXTURES!$C$2:$NC$23,MATCH($C20,FIXTURES!$B$2:$B$23,0),0))))</f>
        <v>MUN</v>
      </c>
      <c r="BV20" s="117" t="str">
        <f>IF(BV$1="SAT",IF(AND(HLOOKUP(BV$2,FIXTURES!$C$2:$NC$23,MATCH($C20,FIXTURES!$B$2:$B$23,0),0)="",HLOOKUP(BV$2+1,FIXTURES!$C$2:$NC$23,MATCH($C20,FIXTURES!$B$2:$B$23,0),0)="",HLOOKUP(BV$2+2,FIXTURES!$C$2:$NC$23,MATCH($C20,FIXTURES!$B$2:$B$23,0),0)=""),HLOOKUP(BV$2-1,FIXTURES!$C$2:$NC$23,MATCH($C20,FIXTURES!$B$2:$B$23,0),0),IF(AND(HLOOKUP(BV$2,FIXTURES!$C$2:$NC$23,MATCH($C20,FIXTURES!$B$2:$B$23,0),0)="",HLOOKUP(BV$2+1,FIXTURES!$C$2:$NC$23,MATCH($C20,FIXTURES!$B$2:$B$23,0),0)=""),HLOOKUP(BV$2+2,FIXTURES!$C$2:$NC$23,MATCH($C20,FIXTURES!$B$2:$B$23,0),0),IF(HLOOKUP(BV$2+1,FIXTURES!$C$2:$NC$23,MATCH($C20,FIXTURES!$B$2:$B$23,0),0)="",HLOOKUP(BV$2,FIXTURES!$C$2:$NC$23,MATCH($C20,FIXTURES!$B$2:$B$23,0),0),HLOOKUP(BV$2+1,FIXTURES!$C$2:$NC$23,MATCH($C20,FIXTURES!$B$2:$B$23,0),0)))),IF(AND(HLOOKUP(BV$2,FIXTURES!$C$2:$NC$23,MATCH($C20,FIXTURES!$B$2:$B$23,0),0)="",HLOOKUP(BV$2+1,FIXTURES!$C$2:$NC$23,MATCH($C20,FIXTURES!$B$2:$B$23,0),0)=""),HLOOKUP(BV$2+2,FIXTURES!$C$2:$NC$23,MATCH($C20,FIXTURES!$B$2:$B$23,0),0),IF(HLOOKUP(BV$2+1,FIXTURES!$C$2:$NC$23,MATCH($C20,FIXTURES!$B$2:$B$23,0),0)="",HLOOKUP(BV$2,FIXTURES!$C$2:$NC$23,MATCH($C20,FIXTURES!$B$2:$B$23,0),0),HLOOKUP(BV$2+1,FIXTURES!$C$2:$NC$23,MATCH($C20,FIXTURES!$B$2:$B$23,0),0))))</f>
        <v>whu</v>
      </c>
      <c r="BW20" s="117" t="str">
        <f>IF(BW$1="SAT",IF(AND(HLOOKUP(BW$2,FIXTURES!$C$2:$NC$23,MATCH($C20,FIXTURES!$B$2:$B$23,0),0)="",HLOOKUP(BW$2+1,FIXTURES!$C$2:$NC$23,MATCH($C20,FIXTURES!$B$2:$B$23,0),0)="",HLOOKUP(BW$2+2,FIXTURES!$C$2:$NC$23,MATCH($C20,FIXTURES!$B$2:$B$23,0),0)=""),HLOOKUP(BW$2-1,FIXTURES!$C$2:$NC$23,MATCH($C20,FIXTURES!$B$2:$B$23,0),0),IF(AND(HLOOKUP(BW$2,FIXTURES!$C$2:$NC$23,MATCH($C20,FIXTURES!$B$2:$B$23,0),0)="",HLOOKUP(BW$2+1,FIXTURES!$C$2:$NC$23,MATCH($C20,FIXTURES!$B$2:$B$23,0),0)=""),HLOOKUP(BW$2+2,FIXTURES!$C$2:$NC$23,MATCH($C20,FIXTURES!$B$2:$B$23,0),0),IF(HLOOKUP(BW$2+1,FIXTURES!$C$2:$NC$23,MATCH($C20,FIXTURES!$B$2:$B$23,0),0)="",HLOOKUP(BW$2,FIXTURES!$C$2:$NC$23,MATCH($C20,FIXTURES!$B$2:$B$23,0),0),HLOOKUP(BW$2+1,FIXTURES!$C$2:$NC$23,MATCH($C20,FIXTURES!$B$2:$B$23,0),0)))),IF(AND(HLOOKUP(BW$2,FIXTURES!$C$2:$NC$23,MATCH($C20,FIXTURES!$B$2:$B$23,0),0)="",HLOOKUP(BW$2+1,FIXTURES!$C$2:$NC$23,MATCH($C20,FIXTURES!$B$2:$B$23,0),0)=""),HLOOKUP(BW$2+2,FIXTURES!$C$2:$NC$23,MATCH($C20,FIXTURES!$B$2:$B$23,0),0),IF(HLOOKUP(BW$2+1,FIXTURES!$C$2:$NC$23,MATCH($C20,FIXTURES!$B$2:$B$23,0),0)="",HLOOKUP(BW$2,FIXTURES!$C$2:$NC$23,MATCH($C20,FIXTURES!$B$2:$B$23,0),0),HLOOKUP(BW$2+1,FIXTURES!$C$2:$NC$23,MATCH($C20,FIXTURES!$B$2:$B$23,0),0))))</f>
        <v>bre</v>
      </c>
      <c r="BX20" s="117" t="str">
        <f>IF(BX$1="SAT",IF(AND(HLOOKUP(BX$2,FIXTURES!$C$2:$NC$23,MATCH($C20,FIXTURES!$B$2:$B$23,0),0)="",HLOOKUP(BX$2+1,FIXTURES!$C$2:$NC$23,MATCH($C20,FIXTURES!$B$2:$B$23,0),0)="",HLOOKUP(BX$2+2,FIXTURES!$C$2:$NC$23,MATCH($C20,FIXTURES!$B$2:$B$23,0),0)=""),HLOOKUP(BX$2-1,FIXTURES!$C$2:$NC$23,MATCH($C20,FIXTURES!$B$2:$B$23,0),0),IF(AND(HLOOKUP(BX$2,FIXTURES!$C$2:$NC$23,MATCH($C20,FIXTURES!$B$2:$B$23,0),0)="",HLOOKUP(BX$2+1,FIXTURES!$C$2:$NC$23,MATCH($C20,FIXTURES!$B$2:$B$23,0),0)=""),HLOOKUP(BX$2+2,FIXTURES!$C$2:$NC$23,MATCH($C20,FIXTURES!$B$2:$B$23,0),0),IF(HLOOKUP(BX$2+1,FIXTURES!$C$2:$NC$23,MATCH($C20,FIXTURES!$B$2:$B$23,0),0)="",HLOOKUP(BX$2,FIXTURES!$C$2:$NC$23,MATCH($C20,FIXTURES!$B$2:$B$23,0),0),HLOOKUP(BX$2+1,FIXTURES!$C$2:$NC$23,MATCH($C20,FIXTURES!$B$2:$B$23,0),0)))),IF(AND(HLOOKUP(BX$2,FIXTURES!$C$2:$NC$23,MATCH($C20,FIXTURES!$B$2:$B$23,0),0)="",HLOOKUP(BX$2+1,FIXTURES!$C$2:$NC$23,MATCH($C20,FIXTURES!$B$2:$B$23,0),0)=""),HLOOKUP(BX$2+2,FIXTURES!$C$2:$NC$23,MATCH($C20,FIXTURES!$B$2:$B$23,0),0),IF(HLOOKUP(BX$2+1,FIXTURES!$C$2:$NC$23,MATCH($C20,FIXTURES!$B$2:$B$23,0),0)="",HLOOKUP(BX$2,FIXTURES!$C$2:$NC$23,MATCH($C20,FIXTURES!$B$2:$B$23,0),0),HLOOKUP(BX$2+1,FIXTURES!$C$2:$NC$23,MATCH($C20,FIXTURES!$B$2:$B$23,0),0))))</f>
        <v/>
      </c>
      <c r="BY20" s="117" t="str">
        <f>IF(BY$1="SAT",IF(AND(HLOOKUP(BY$2,FIXTURES!$C$2:$NC$23,MATCH($C20,FIXTURES!$B$2:$B$23,0),0)="",HLOOKUP(BY$2+1,FIXTURES!$C$2:$NC$23,MATCH($C20,FIXTURES!$B$2:$B$23,0),0)="",HLOOKUP(BY$2+2,FIXTURES!$C$2:$NC$23,MATCH($C20,FIXTURES!$B$2:$B$23,0),0)=""),HLOOKUP(BY$2-1,FIXTURES!$C$2:$NC$23,MATCH($C20,FIXTURES!$B$2:$B$23,0),0),IF(AND(HLOOKUP(BY$2,FIXTURES!$C$2:$NC$23,MATCH($C20,FIXTURES!$B$2:$B$23,0),0)="",HLOOKUP(BY$2+1,FIXTURES!$C$2:$NC$23,MATCH($C20,FIXTURES!$B$2:$B$23,0),0)=""),HLOOKUP(BY$2+2,FIXTURES!$C$2:$NC$23,MATCH($C20,FIXTURES!$B$2:$B$23,0),0),IF(HLOOKUP(BY$2+1,FIXTURES!$C$2:$NC$23,MATCH($C20,FIXTURES!$B$2:$B$23,0),0)="",HLOOKUP(BY$2,FIXTURES!$C$2:$NC$23,MATCH($C20,FIXTURES!$B$2:$B$23,0),0),HLOOKUP(BY$2+1,FIXTURES!$C$2:$NC$23,MATCH($C20,FIXTURES!$B$2:$B$23,0),0)))),IF(AND(HLOOKUP(BY$2,FIXTURES!$C$2:$NC$23,MATCH($C20,FIXTURES!$B$2:$B$23,0),0)="",HLOOKUP(BY$2+1,FIXTURES!$C$2:$NC$23,MATCH($C20,FIXTURES!$B$2:$B$23,0),0)=""),HLOOKUP(BY$2+2,FIXTURES!$C$2:$NC$23,MATCH($C20,FIXTURES!$B$2:$B$23,0),0),IF(HLOOKUP(BY$2+1,FIXTURES!$C$2:$NC$23,MATCH($C20,FIXTURES!$B$2:$B$23,0),0)="",HLOOKUP(BY$2,FIXTURES!$C$2:$NC$23,MATCH($C20,FIXTURES!$B$2:$B$23,0),0),HLOOKUP(BY$2+1,FIXTURES!$C$2:$NC$23,MATCH($C20,FIXTURES!$B$2:$B$23,0),0))))</f>
        <v>avl</v>
      </c>
      <c r="BZ20" s="117" t="str">
        <f>IF(BZ$1="SAT",IF(AND(HLOOKUP(BZ$2,FIXTURES!$C$2:$NC$23,MATCH($C20,FIXTURES!$B$2:$B$23,0),0)="",HLOOKUP(BZ$2+1,FIXTURES!$C$2:$NC$23,MATCH($C20,FIXTURES!$B$2:$B$23,0),0)="",HLOOKUP(BZ$2+2,FIXTURES!$C$2:$NC$23,MATCH($C20,FIXTURES!$B$2:$B$23,0),0)=""),HLOOKUP(BZ$2-1,FIXTURES!$C$2:$NC$23,MATCH($C20,FIXTURES!$B$2:$B$23,0),0),IF(AND(HLOOKUP(BZ$2,FIXTURES!$C$2:$NC$23,MATCH($C20,FIXTURES!$B$2:$B$23,0),0)="",HLOOKUP(BZ$2+1,FIXTURES!$C$2:$NC$23,MATCH($C20,FIXTURES!$B$2:$B$23,0),0)=""),HLOOKUP(BZ$2+2,FIXTURES!$C$2:$NC$23,MATCH($C20,FIXTURES!$B$2:$B$23,0),0),IF(HLOOKUP(BZ$2+1,FIXTURES!$C$2:$NC$23,MATCH($C20,FIXTURES!$B$2:$B$23,0),0)="",HLOOKUP(BZ$2,FIXTURES!$C$2:$NC$23,MATCH($C20,FIXTURES!$B$2:$B$23,0),0),HLOOKUP(BZ$2+1,FIXTURES!$C$2:$NC$23,MATCH($C20,FIXTURES!$B$2:$B$23,0),0)))),IF(AND(HLOOKUP(BZ$2,FIXTURES!$C$2:$NC$23,MATCH($C20,FIXTURES!$B$2:$B$23,0),0)="",HLOOKUP(BZ$2+1,FIXTURES!$C$2:$NC$23,MATCH($C20,FIXTURES!$B$2:$B$23,0),0)=""),HLOOKUP(BZ$2+2,FIXTURES!$C$2:$NC$23,MATCH($C20,FIXTURES!$B$2:$B$23,0),0),IF(HLOOKUP(BZ$2+1,FIXTURES!$C$2:$NC$23,MATCH($C20,FIXTURES!$B$2:$B$23,0),0)="",HLOOKUP(BZ$2,FIXTURES!$C$2:$NC$23,MATCH($C20,FIXTURES!$B$2:$B$23,0),0),HLOOKUP(BZ$2+1,FIXTURES!$C$2:$NC$23,MATCH($C20,FIXTURES!$B$2:$B$23,0),0))))</f>
        <v/>
      </c>
      <c r="CA20" s="117" t="str">
        <f>IF(CA$1="SAT",IF(AND(HLOOKUP(CA$2,FIXTURES!$C$2:$NC$23,MATCH($C20,FIXTURES!$B$2:$B$23,0),0)="",HLOOKUP(CA$2+1,FIXTURES!$C$2:$NC$23,MATCH($C20,FIXTURES!$B$2:$B$23,0),0)="",HLOOKUP(CA$2+2,FIXTURES!$C$2:$NC$23,MATCH($C20,FIXTURES!$B$2:$B$23,0),0)=""),HLOOKUP(CA$2-1,FIXTURES!$C$2:$NC$23,MATCH($C20,FIXTURES!$B$2:$B$23,0),0),IF(AND(HLOOKUP(CA$2,FIXTURES!$C$2:$NC$23,MATCH($C20,FIXTURES!$B$2:$B$23,0),0)="",HLOOKUP(CA$2+1,FIXTURES!$C$2:$NC$23,MATCH($C20,FIXTURES!$B$2:$B$23,0),0)=""),HLOOKUP(CA$2+2,FIXTURES!$C$2:$NC$23,MATCH($C20,FIXTURES!$B$2:$B$23,0),0),IF(HLOOKUP(CA$2+1,FIXTURES!$C$2:$NC$23,MATCH($C20,FIXTURES!$B$2:$B$23,0),0)="",HLOOKUP(CA$2,FIXTURES!$C$2:$NC$23,MATCH($C20,FIXTURES!$B$2:$B$23,0),0),HLOOKUP(CA$2+1,FIXTURES!$C$2:$NC$23,MATCH($C20,FIXTURES!$B$2:$B$23,0),0)))),IF(AND(HLOOKUP(CA$2,FIXTURES!$C$2:$NC$23,MATCH($C20,FIXTURES!$B$2:$B$23,0),0)="",HLOOKUP(CA$2+1,FIXTURES!$C$2:$NC$23,MATCH($C20,FIXTURES!$B$2:$B$23,0),0)=""),HLOOKUP(CA$2+2,FIXTURES!$C$2:$NC$23,MATCH($C20,FIXTURES!$B$2:$B$23,0),0),IF(HLOOKUP(CA$2+1,FIXTURES!$C$2:$NC$23,MATCH($C20,FIXTURES!$B$2:$B$23,0),0)="",HLOOKUP(CA$2,FIXTURES!$C$2:$NC$23,MATCH($C20,FIXTURES!$B$2:$B$23,0),0),HLOOKUP(CA$2+1,FIXTURES!$C$2:$NC$23,MATCH($C20,FIXTURES!$B$2:$B$23,0),0))))</f>
        <v>TOT</v>
      </c>
      <c r="CB20" s="117" t="str">
        <f>IF(CB$1="SAT",IF(AND(HLOOKUP(CB$2,FIXTURES!$C$2:$NC$23,MATCH($C20,FIXTURES!$B$2:$B$23,0),0)="",HLOOKUP(CB$2+1,FIXTURES!$C$2:$NC$23,MATCH($C20,FIXTURES!$B$2:$B$23,0),0)="",HLOOKUP(CB$2+2,FIXTURES!$C$2:$NC$23,MATCH($C20,FIXTURES!$B$2:$B$23,0),0)=""),HLOOKUP(CB$2-1,FIXTURES!$C$2:$NC$23,MATCH($C20,FIXTURES!$B$2:$B$23,0),0),IF(AND(HLOOKUP(CB$2,FIXTURES!$C$2:$NC$23,MATCH($C20,FIXTURES!$B$2:$B$23,0),0)="",HLOOKUP(CB$2+1,FIXTURES!$C$2:$NC$23,MATCH($C20,FIXTURES!$B$2:$B$23,0),0)=""),HLOOKUP(CB$2+2,FIXTURES!$C$2:$NC$23,MATCH($C20,FIXTURES!$B$2:$B$23,0),0),IF(HLOOKUP(CB$2+1,FIXTURES!$C$2:$NC$23,MATCH($C20,FIXTURES!$B$2:$B$23,0),0)="",HLOOKUP(CB$2,FIXTURES!$C$2:$NC$23,MATCH($C20,FIXTURES!$B$2:$B$23,0),0),HLOOKUP(CB$2+1,FIXTURES!$C$2:$NC$23,MATCH($C20,FIXTURES!$B$2:$B$23,0),0)))),IF(AND(HLOOKUP(CB$2,FIXTURES!$C$2:$NC$23,MATCH($C20,FIXTURES!$B$2:$B$23,0),0)="",HLOOKUP(CB$2+1,FIXTURES!$C$2:$NC$23,MATCH($C20,FIXTURES!$B$2:$B$23,0),0)=""),HLOOKUP(CB$2+2,FIXTURES!$C$2:$NC$23,MATCH($C20,FIXTURES!$B$2:$B$23,0),0),IF(HLOOKUP(CB$2+1,FIXTURES!$C$2:$NC$23,MATCH($C20,FIXTURES!$B$2:$B$23,0),0)="",HLOOKUP(CB$2,FIXTURES!$C$2:$NC$23,MATCH($C20,FIXTURES!$B$2:$B$23,0),0),HLOOKUP(CB$2+1,FIXTURES!$C$2:$NC$23,MATCH($C20,FIXTURES!$B$2:$B$23,0),0))))</f>
        <v>eve</v>
      </c>
      <c r="CC20" s="117" t="str">
        <f>IF(CC$1="SAT",IF(AND(HLOOKUP(CC$2,FIXTURES!$C$2:$NC$23,MATCH($C20,FIXTURES!$B$2:$B$23,0),0)="",HLOOKUP(CC$2+1,FIXTURES!$C$2:$NC$23,MATCH($C20,FIXTURES!$B$2:$B$23,0),0)="",HLOOKUP(CC$2+2,FIXTURES!$C$2:$NC$23,MATCH($C20,FIXTURES!$B$2:$B$23,0),0)=""),HLOOKUP(CC$2-1,FIXTURES!$C$2:$NC$23,MATCH($C20,FIXTURES!$B$2:$B$23,0),0),IF(AND(HLOOKUP(CC$2,FIXTURES!$C$2:$NC$23,MATCH($C20,FIXTURES!$B$2:$B$23,0),0)="",HLOOKUP(CC$2+1,FIXTURES!$C$2:$NC$23,MATCH($C20,FIXTURES!$B$2:$B$23,0),0)=""),HLOOKUP(CC$2+2,FIXTURES!$C$2:$NC$23,MATCH($C20,FIXTURES!$B$2:$B$23,0),0),IF(HLOOKUP(CC$2+1,FIXTURES!$C$2:$NC$23,MATCH($C20,FIXTURES!$B$2:$B$23,0),0)="",HLOOKUP(CC$2,FIXTURES!$C$2:$NC$23,MATCH($C20,FIXTURES!$B$2:$B$23,0),0),HLOOKUP(CC$2+1,FIXTURES!$C$2:$NC$23,MATCH($C20,FIXTURES!$B$2:$B$23,0),0)))),IF(AND(HLOOKUP(CC$2,FIXTURES!$C$2:$NC$23,MATCH($C20,FIXTURES!$B$2:$B$23,0),0)="",HLOOKUP(CC$2+1,FIXTURES!$C$2:$NC$23,MATCH($C20,FIXTURES!$B$2:$B$23,0),0)=""),HLOOKUP(CC$2+2,FIXTURES!$C$2:$NC$23,MATCH($C20,FIXTURES!$B$2:$B$23,0),0),IF(HLOOKUP(CC$2+1,FIXTURES!$C$2:$NC$23,MATCH($C20,FIXTURES!$B$2:$B$23,0),0)="",HLOOKUP(CC$2,FIXTURES!$C$2:$NC$23,MATCH($C20,FIXTURES!$B$2:$B$23,0),0),HLOOKUP(CC$2+1,FIXTURES!$C$2:$NC$23,MATCH($C20,FIXTURES!$B$2:$B$23,0),0))))</f>
        <v>SOU</v>
      </c>
      <c r="CD20" s="117" t="str">
        <f>IF(CD$1="SAT",IF(AND(HLOOKUP(CD$2,FIXTURES!$C$2:$NC$23,MATCH($C20,FIXTURES!$B$2:$B$23,0),0)="",HLOOKUP(CD$2+1,FIXTURES!$C$2:$NC$23,MATCH($C20,FIXTURES!$B$2:$B$23,0),0)="",HLOOKUP(CD$2+2,FIXTURES!$C$2:$NC$23,MATCH($C20,FIXTURES!$B$2:$B$23,0),0)=""),HLOOKUP(CD$2-1,FIXTURES!$C$2:$NC$23,MATCH($C20,FIXTURES!$B$2:$B$23,0),0),IF(AND(HLOOKUP(CD$2,FIXTURES!$C$2:$NC$23,MATCH($C20,FIXTURES!$B$2:$B$23,0),0)="",HLOOKUP(CD$2+1,FIXTURES!$C$2:$NC$23,MATCH($C20,FIXTURES!$B$2:$B$23,0),0)=""),HLOOKUP(CD$2+2,FIXTURES!$C$2:$NC$23,MATCH($C20,FIXTURES!$B$2:$B$23,0),0),IF(HLOOKUP(CD$2+1,FIXTURES!$C$2:$NC$23,MATCH($C20,FIXTURES!$B$2:$B$23,0),0)="",HLOOKUP(CD$2,FIXTURES!$C$2:$NC$23,MATCH($C20,FIXTURES!$B$2:$B$23,0),0),HLOOKUP(CD$2+1,FIXTURES!$C$2:$NC$23,MATCH($C20,FIXTURES!$B$2:$B$23,0),0)))),IF(AND(HLOOKUP(CD$2,FIXTURES!$C$2:$NC$23,MATCH($C20,FIXTURES!$B$2:$B$23,0),0)="",HLOOKUP(CD$2+1,FIXTURES!$C$2:$NC$23,MATCH($C20,FIXTURES!$B$2:$B$23,0),0)=""),HLOOKUP(CD$2+2,FIXTURES!$C$2:$NC$23,MATCH($C20,FIXTURES!$B$2:$B$23,0),0),IF(HLOOKUP(CD$2+1,FIXTURES!$C$2:$NC$23,MATCH($C20,FIXTURES!$B$2:$B$23,0),0)="",HLOOKUP(CD$2,FIXTURES!$C$2:$NC$23,MATCH($C20,FIXTURES!$B$2:$B$23,0),0),HLOOKUP(CD$2+1,FIXTURES!$C$2:$NC$23,MATCH($C20,FIXTURES!$B$2:$B$23,0),0))))</f>
        <v/>
      </c>
      <c r="CE20" s="117" t="str">
        <f>IF(CE$1="SAT",IF(AND(HLOOKUP(CE$2,FIXTURES!$C$2:$NC$23,MATCH($C20,FIXTURES!$B$2:$B$23,0),0)="",HLOOKUP(CE$2+1,FIXTURES!$C$2:$NC$23,MATCH($C20,FIXTURES!$B$2:$B$23,0),0)="",HLOOKUP(CE$2+2,FIXTURES!$C$2:$NC$23,MATCH($C20,FIXTURES!$B$2:$B$23,0),0)=""),HLOOKUP(CE$2-1,FIXTURES!$C$2:$NC$23,MATCH($C20,FIXTURES!$B$2:$B$23,0),0),IF(AND(HLOOKUP(CE$2,FIXTURES!$C$2:$NC$23,MATCH($C20,FIXTURES!$B$2:$B$23,0),0)="",HLOOKUP(CE$2+1,FIXTURES!$C$2:$NC$23,MATCH($C20,FIXTURES!$B$2:$B$23,0),0)=""),HLOOKUP(CE$2+2,FIXTURES!$C$2:$NC$23,MATCH($C20,FIXTURES!$B$2:$B$23,0),0),IF(HLOOKUP(CE$2+1,FIXTURES!$C$2:$NC$23,MATCH($C20,FIXTURES!$B$2:$B$23,0),0)="",HLOOKUP(CE$2,FIXTURES!$C$2:$NC$23,MATCH($C20,FIXTURES!$B$2:$B$23,0),0),HLOOKUP(CE$2+1,FIXTURES!$C$2:$NC$23,MATCH($C20,FIXTURES!$B$2:$B$23,0),0)))),IF(AND(HLOOKUP(CE$2,FIXTURES!$C$2:$NC$23,MATCH($C20,FIXTURES!$B$2:$B$23,0),0)="",HLOOKUP(CE$2+1,FIXTURES!$C$2:$NC$23,MATCH($C20,FIXTURES!$B$2:$B$23,0),0)=""),HLOOKUP(CE$2+2,FIXTURES!$C$2:$NC$23,MATCH($C20,FIXTURES!$B$2:$B$23,0),0),IF(HLOOKUP(CE$2+1,FIXTURES!$C$2:$NC$23,MATCH($C20,FIXTURES!$B$2:$B$23,0),0)="",HLOOKUP(CE$2,FIXTURES!$C$2:$NC$23,MATCH($C20,FIXTURES!$B$2:$B$23,0),0),HLOOKUP(CE$2+1,FIXTURES!$C$2:$NC$23,MATCH($C20,FIXTURES!$B$2:$B$23,0),0))))</f>
        <v>ARS</v>
      </c>
      <c r="CF20" s="117" t="str">
        <f>IF(CF$1="SAT",IF(AND(HLOOKUP(CF$2,FIXTURES!$C$2:$NC$23,MATCH($C20,FIXTURES!$B$2:$B$23,0),0)="",HLOOKUP(CF$2+1,FIXTURES!$C$2:$NC$23,MATCH($C20,FIXTURES!$B$2:$B$23,0),0)="",HLOOKUP(CF$2+2,FIXTURES!$C$2:$NC$23,MATCH($C20,FIXTURES!$B$2:$B$23,0),0)=""),HLOOKUP(CF$2-1,FIXTURES!$C$2:$NC$23,MATCH($C20,FIXTURES!$B$2:$B$23,0),0),IF(AND(HLOOKUP(CF$2,FIXTURES!$C$2:$NC$23,MATCH($C20,FIXTURES!$B$2:$B$23,0),0)="",HLOOKUP(CF$2+1,FIXTURES!$C$2:$NC$23,MATCH($C20,FIXTURES!$B$2:$B$23,0),0)=""),HLOOKUP(CF$2+2,FIXTURES!$C$2:$NC$23,MATCH($C20,FIXTURES!$B$2:$B$23,0),0),IF(HLOOKUP(CF$2+1,FIXTURES!$C$2:$NC$23,MATCH($C20,FIXTURES!$B$2:$B$23,0),0)="",HLOOKUP(CF$2,FIXTURES!$C$2:$NC$23,MATCH($C20,FIXTURES!$B$2:$B$23,0),0),HLOOKUP(CF$2+1,FIXTURES!$C$2:$NC$23,MATCH($C20,FIXTURES!$B$2:$B$23,0),0)))),IF(AND(HLOOKUP(CF$2,FIXTURES!$C$2:$NC$23,MATCH($C20,FIXTURES!$B$2:$B$23,0),0)="",HLOOKUP(CF$2+1,FIXTURES!$C$2:$NC$23,MATCH($C20,FIXTURES!$B$2:$B$23,0),0)=""),HLOOKUP(CF$2+2,FIXTURES!$C$2:$NC$23,MATCH($C20,FIXTURES!$B$2:$B$23,0),0),IF(HLOOKUP(CF$2+1,FIXTURES!$C$2:$NC$23,MATCH($C20,FIXTURES!$B$2:$B$23,0),0)="",HLOOKUP(CF$2,FIXTURES!$C$2:$NC$23,MATCH($C20,FIXTURES!$B$2:$B$23,0),0),HLOOKUP(CF$2+1,FIXTURES!$C$2:$NC$23,MATCH($C20,FIXTURES!$B$2:$B$23,0),0))))</f>
        <v/>
      </c>
      <c r="CG20" s="117" t="str">
        <f>IF(CG$1="SAT",IF(AND(HLOOKUP(CG$2,FIXTURES!$C$2:$NC$23,MATCH($C20,FIXTURES!$B$2:$B$23,0),0)="",HLOOKUP(CG$2+1,FIXTURES!$C$2:$NC$23,MATCH($C20,FIXTURES!$B$2:$B$23,0),0)="",HLOOKUP(CG$2+2,FIXTURES!$C$2:$NC$23,MATCH($C20,FIXTURES!$B$2:$B$23,0),0)=""),HLOOKUP(CG$2-1,FIXTURES!$C$2:$NC$23,MATCH($C20,FIXTURES!$B$2:$B$23,0),0),IF(AND(HLOOKUP(CG$2,FIXTURES!$C$2:$NC$23,MATCH($C20,FIXTURES!$B$2:$B$23,0),0)="",HLOOKUP(CG$2+1,FIXTURES!$C$2:$NC$23,MATCH($C20,FIXTURES!$B$2:$B$23,0),0)=""),HLOOKUP(CG$2+2,FIXTURES!$C$2:$NC$23,MATCH($C20,FIXTURES!$B$2:$B$23,0),0),IF(HLOOKUP(CG$2+1,FIXTURES!$C$2:$NC$23,MATCH($C20,FIXTURES!$B$2:$B$23,0),0)="",HLOOKUP(CG$2,FIXTURES!$C$2:$NC$23,MATCH($C20,FIXTURES!$B$2:$B$23,0),0),HLOOKUP(CG$2+1,FIXTURES!$C$2:$NC$23,MATCH($C20,FIXTURES!$B$2:$B$23,0),0)))),IF(AND(HLOOKUP(CG$2,FIXTURES!$C$2:$NC$23,MATCH($C20,FIXTURES!$B$2:$B$23,0),0)="",HLOOKUP(CG$2+1,FIXTURES!$C$2:$NC$23,MATCH($C20,FIXTURES!$B$2:$B$23,0),0)=""),HLOOKUP(CG$2+2,FIXTURES!$C$2:$NC$23,MATCH($C20,FIXTURES!$B$2:$B$23,0),0),IF(HLOOKUP(CG$2+1,FIXTURES!$C$2:$NC$23,MATCH($C20,FIXTURES!$B$2:$B$23,0),0)="",HLOOKUP(CG$2,FIXTURES!$C$2:$NC$23,MATCH($C20,FIXTURES!$B$2:$B$23,0),0),HLOOKUP(CG$2+1,FIXTURES!$C$2:$NC$23,MATCH($C20,FIXTURES!$B$2:$B$23,0),0))))</f>
        <v>lee</v>
      </c>
      <c r="CH20" s="117" t="str">
        <f>IF(CH$1="SAT",IF(AND(HLOOKUP(CH$2,FIXTURES!$C$2:$NC$23,MATCH($C20,FIXTURES!$B$2:$B$23,0),0)="",HLOOKUP(CH$2+1,FIXTURES!$C$2:$NC$23,MATCH($C20,FIXTURES!$B$2:$B$23,0),0)="",HLOOKUP(CH$2+2,FIXTURES!$C$2:$NC$23,MATCH($C20,FIXTURES!$B$2:$B$23,0),0)=""),HLOOKUP(CH$2-1,FIXTURES!$C$2:$NC$23,MATCH($C20,FIXTURES!$B$2:$B$23,0),0),IF(AND(HLOOKUP(CH$2,FIXTURES!$C$2:$NC$23,MATCH($C20,FIXTURES!$B$2:$B$23,0),0)="",HLOOKUP(CH$2+1,FIXTURES!$C$2:$NC$23,MATCH($C20,FIXTURES!$B$2:$B$23,0),0)=""),HLOOKUP(CH$2+2,FIXTURES!$C$2:$NC$23,MATCH($C20,FIXTURES!$B$2:$B$23,0),0),IF(HLOOKUP(CH$2+1,FIXTURES!$C$2:$NC$23,MATCH($C20,FIXTURES!$B$2:$B$23,0),0)="",HLOOKUP(CH$2,FIXTURES!$C$2:$NC$23,MATCH($C20,FIXTURES!$B$2:$B$23,0),0),HLOOKUP(CH$2+1,FIXTURES!$C$2:$NC$23,MATCH($C20,FIXTURES!$B$2:$B$23,0),0)))),IF(AND(HLOOKUP(CH$2,FIXTURES!$C$2:$NC$23,MATCH($C20,FIXTURES!$B$2:$B$23,0),0)="",HLOOKUP(CH$2+1,FIXTURES!$C$2:$NC$23,MATCH($C20,FIXTURES!$B$2:$B$23,0),0)=""),HLOOKUP(CH$2+2,FIXTURES!$C$2:$NC$23,MATCH($C20,FIXTURES!$B$2:$B$23,0),0),IF(HLOOKUP(CH$2+1,FIXTURES!$C$2:$NC$23,MATCH($C20,FIXTURES!$B$2:$B$23,0),0)="",HLOOKUP(CH$2,FIXTURES!$C$2:$NC$23,MATCH($C20,FIXTURES!$B$2:$B$23,0),0),HLOOKUP(CH$2+1,FIXTURES!$C$2:$NC$23,MATCH($C20,FIXTURES!$B$2:$B$23,0),0))))</f>
        <v>BHA</v>
      </c>
      <c r="CI20" s="117" t="str">
        <f>IF(CI$1="SAT",IF(AND(HLOOKUP(CI$2,FIXTURES!$C$2:$NC$23,MATCH($C20,FIXTURES!$B$2:$B$23,0),0)="",HLOOKUP(CI$2+1,FIXTURES!$C$2:$NC$23,MATCH($C20,FIXTURES!$B$2:$B$23,0),0)="",HLOOKUP(CI$2+2,FIXTURES!$C$2:$NC$23,MATCH($C20,FIXTURES!$B$2:$B$23,0),0)=""),HLOOKUP(CI$2-1,FIXTURES!$C$2:$NC$23,MATCH($C20,FIXTURES!$B$2:$B$23,0),0),IF(AND(HLOOKUP(CI$2,FIXTURES!$C$2:$NC$23,MATCH($C20,FIXTURES!$B$2:$B$23,0),0)="",HLOOKUP(CI$2+1,FIXTURES!$C$2:$NC$23,MATCH($C20,FIXTURES!$B$2:$B$23,0),0)=""),HLOOKUP(CI$2+2,FIXTURES!$C$2:$NC$23,MATCH($C20,FIXTURES!$B$2:$B$23,0),0),IF(HLOOKUP(CI$2+1,FIXTURES!$C$2:$NC$23,MATCH($C20,FIXTURES!$B$2:$B$23,0),0)="",HLOOKUP(CI$2,FIXTURES!$C$2:$NC$23,MATCH($C20,FIXTURES!$B$2:$B$23,0),0),HLOOKUP(CI$2+1,FIXTURES!$C$2:$NC$23,MATCH($C20,FIXTURES!$B$2:$B$23,0),0)))),IF(AND(HLOOKUP(CI$2,FIXTURES!$C$2:$NC$23,MATCH($C20,FIXTURES!$B$2:$B$23,0),0)="",HLOOKUP(CI$2+1,FIXTURES!$C$2:$NC$23,MATCH($C20,FIXTURES!$B$2:$B$23,0),0)=""),HLOOKUP(CI$2+2,FIXTURES!$C$2:$NC$23,MATCH($C20,FIXTURES!$B$2:$B$23,0),0),IF(HLOOKUP(CI$2+1,FIXTURES!$C$2:$NC$23,MATCH($C20,FIXTURES!$B$2:$B$23,0),0)="",HLOOKUP(CI$2,FIXTURES!$C$2:$NC$23,MATCH($C20,FIXTURES!$B$2:$B$23,0),0),HLOOKUP(CI$2+1,FIXTURES!$C$2:$NC$23,MATCH($C20,FIXTURES!$B$2:$B$23,0),0))))</f>
        <v>LEI</v>
      </c>
      <c r="CJ20" s="117" t="str">
        <f>IF(CJ$1="SAT",IF(AND(HLOOKUP(CJ$2,FIXTURES!$C$2:$NC$23,MATCH($C20,FIXTURES!$B$2:$B$23,0),0)="",HLOOKUP(CJ$2+1,FIXTURES!$C$2:$NC$23,MATCH($C20,FIXTURES!$B$2:$B$23,0),0)="",HLOOKUP(CJ$2+2,FIXTURES!$C$2:$NC$23,MATCH($C20,FIXTURES!$B$2:$B$23,0),0)=""),HLOOKUP(CJ$2-1,FIXTURES!$C$2:$NC$23,MATCH($C20,FIXTURES!$B$2:$B$23,0),0),IF(AND(HLOOKUP(CJ$2,FIXTURES!$C$2:$NC$23,MATCH($C20,FIXTURES!$B$2:$B$23,0),0)="",HLOOKUP(CJ$2+1,FIXTURES!$C$2:$NC$23,MATCH($C20,FIXTURES!$B$2:$B$23,0),0)=""),HLOOKUP(CJ$2+2,FIXTURES!$C$2:$NC$23,MATCH($C20,FIXTURES!$B$2:$B$23,0),0),IF(HLOOKUP(CJ$2+1,FIXTURES!$C$2:$NC$23,MATCH($C20,FIXTURES!$B$2:$B$23,0),0)="",HLOOKUP(CJ$2,FIXTURES!$C$2:$NC$23,MATCH($C20,FIXTURES!$B$2:$B$23,0),0),HLOOKUP(CJ$2+1,FIXTURES!$C$2:$NC$23,MATCH($C20,FIXTURES!$B$2:$B$23,0),0)))),IF(AND(HLOOKUP(CJ$2,FIXTURES!$C$2:$NC$23,MATCH($C20,FIXTURES!$B$2:$B$23,0),0)="",HLOOKUP(CJ$2+1,FIXTURES!$C$2:$NC$23,MATCH($C20,FIXTURES!$B$2:$B$23,0),0)=""),HLOOKUP(CJ$2+2,FIXTURES!$C$2:$NC$23,MATCH($C20,FIXTURES!$B$2:$B$23,0),0),IF(HLOOKUP(CJ$2+1,FIXTURES!$C$2:$NC$23,MATCH($C20,FIXTURES!$B$2:$B$23,0),0)="",HLOOKUP(CJ$2,FIXTURES!$C$2:$NC$23,MATCH($C20,FIXTURES!$B$2:$B$23,0),0),HLOOKUP(CJ$2+1,FIXTURES!$C$2:$NC$23,MATCH($C20,FIXTURES!$B$2:$B$23,0),0))))</f>
        <v/>
      </c>
      <c r="CK20" s="117" t="str">
        <f>IF(CK$1="SAT",IF(AND(HLOOKUP(CK$2,FIXTURES!$C$2:$NC$23,MATCH($C20,FIXTURES!$B$2:$B$23,0),0)="",HLOOKUP(CK$2+1,FIXTURES!$C$2:$NC$23,MATCH($C20,FIXTURES!$B$2:$B$23,0),0)="",HLOOKUP(CK$2+2,FIXTURES!$C$2:$NC$23,MATCH($C20,FIXTURES!$B$2:$B$23,0),0)=""),HLOOKUP(CK$2-1,FIXTURES!$C$2:$NC$23,MATCH($C20,FIXTURES!$B$2:$B$23,0),0),IF(AND(HLOOKUP(CK$2,FIXTURES!$C$2:$NC$23,MATCH($C20,FIXTURES!$B$2:$B$23,0),0)="",HLOOKUP(CK$2+1,FIXTURES!$C$2:$NC$23,MATCH($C20,FIXTURES!$B$2:$B$23,0),0)=""),HLOOKUP(CK$2+2,FIXTURES!$C$2:$NC$23,MATCH($C20,FIXTURES!$B$2:$B$23,0),0),IF(HLOOKUP(CK$2+1,FIXTURES!$C$2:$NC$23,MATCH($C20,FIXTURES!$B$2:$B$23,0),0)="",HLOOKUP(CK$2,FIXTURES!$C$2:$NC$23,MATCH($C20,FIXTURES!$B$2:$B$23,0),0),HLOOKUP(CK$2+1,FIXTURES!$C$2:$NC$23,MATCH($C20,FIXTURES!$B$2:$B$23,0),0)))),IF(AND(HLOOKUP(CK$2,FIXTURES!$C$2:$NC$23,MATCH($C20,FIXTURES!$B$2:$B$23,0),0)="",HLOOKUP(CK$2+1,FIXTURES!$C$2:$NC$23,MATCH($C20,FIXTURES!$B$2:$B$23,0),0)=""),HLOOKUP(CK$2+2,FIXTURES!$C$2:$NC$23,MATCH($C20,FIXTURES!$B$2:$B$23,0),0),IF(HLOOKUP(CK$2+1,FIXTURES!$C$2:$NC$23,MATCH($C20,FIXTURES!$B$2:$B$23,0),0)="",HLOOKUP(CK$2,FIXTURES!$C$2:$NC$23,MATCH($C20,FIXTURES!$B$2:$B$23,0),0),HLOOKUP(CK$2+1,FIXTURES!$C$2:$NC$23,MATCH($C20,FIXTURES!$B$2:$B$23,0),0))))</f>
        <v>che</v>
      </c>
      <c r="CL20" s="117" t="str">
        <f>IF(CL$1="SAT",IF(AND(HLOOKUP(CL$2,FIXTURES!$C$2:$NC$23,MATCH($C20,FIXTURES!$B$2:$B$23,0),0)="",HLOOKUP(CL$2+1,FIXTURES!$C$2:$NC$23,MATCH($C20,FIXTURES!$B$2:$B$23,0),0)="",HLOOKUP(CL$2+2,FIXTURES!$C$2:$NC$23,MATCH($C20,FIXTURES!$B$2:$B$23,0),0)=""),HLOOKUP(CL$2-1,FIXTURES!$C$2:$NC$23,MATCH($C20,FIXTURES!$B$2:$B$23,0),0),IF(AND(HLOOKUP(CL$2,FIXTURES!$C$2:$NC$23,MATCH($C20,FIXTURES!$B$2:$B$23,0),0)="",HLOOKUP(CL$2+1,FIXTURES!$C$2:$NC$23,MATCH($C20,FIXTURES!$B$2:$B$23,0),0)=""),HLOOKUP(CL$2+2,FIXTURES!$C$2:$NC$23,MATCH($C20,FIXTURES!$B$2:$B$23,0),0),IF(HLOOKUP(CL$2+1,FIXTURES!$C$2:$NC$23,MATCH($C20,FIXTURES!$B$2:$B$23,0),0)="",HLOOKUP(CL$2,FIXTURES!$C$2:$NC$23,MATCH($C20,FIXTURES!$B$2:$B$23,0),0),HLOOKUP(CL$2+1,FIXTURES!$C$2:$NC$23,MATCH($C20,FIXTURES!$B$2:$B$23,0),0)))),IF(AND(HLOOKUP(CL$2,FIXTURES!$C$2:$NC$23,MATCH($C20,FIXTURES!$B$2:$B$23,0),0)="",HLOOKUP(CL$2+1,FIXTURES!$C$2:$NC$23,MATCH($C20,FIXTURES!$B$2:$B$23,0),0)=""),HLOOKUP(CL$2+2,FIXTURES!$C$2:$NC$23,MATCH($C20,FIXTURES!$B$2:$B$23,0),0),IF(HLOOKUP(CL$2+1,FIXTURES!$C$2:$NC$23,MATCH($C20,FIXTURES!$B$2:$B$23,0),0)="",HLOOKUP(CL$2,FIXTURES!$C$2:$NC$23,MATCH($C20,FIXTURES!$B$2:$B$23,0),0),HLOOKUP(CL$2+1,FIXTURES!$C$2:$NC$23,MATCH($C20,FIXTURES!$B$2:$B$23,0),0))))</f>
        <v/>
      </c>
      <c r="CM20" s="117" t="str">
        <f>IF(CM$1="SAT",IF(AND(HLOOKUP(CM$2,FIXTURES!$C$2:$NC$23,MATCH($C20,FIXTURES!$B$2:$B$23,0),0)="",HLOOKUP(CM$2+1,FIXTURES!$C$2:$NC$23,MATCH($C20,FIXTURES!$B$2:$B$23,0),0)="",HLOOKUP(CM$2+2,FIXTURES!$C$2:$NC$23,MATCH($C20,FIXTURES!$B$2:$B$23,0),0)=""),HLOOKUP(CM$2-1,FIXTURES!$C$2:$NC$23,MATCH($C20,FIXTURES!$B$2:$B$23,0),0),IF(AND(HLOOKUP(CM$2,FIXTURES!$C$2:$NC$23,MATCH($C20,FIXTURES!$B$2:$B$23,0),0)="",HLOOKUP(CM$2+1,FIXTURES!$C$2:$NC$23,MATCH($C20,FIXTURES!$B$2:$B$23,0),0)=""),HLOOKUP(CM$2+2,FIXTURES!$C$2:$NC$23,MATCH($C20,FIXTURES!$B$2:$B$23,0),0),IF(HLOOKUP(CM$2+1,FIXTURES!$C$2:$NC$23,MATCH($C20,FIXTURES!$B$2:$B$23,0),0)="",HLOOKUP(CM$2,FIXTURES!$C$2:$NC$23,MATCH($C20,FIXTURES!$B$2:$B$23,0),0),HLOOKUP(CM$2+1,FIXTURES!$C$2:$NC$23,MATCH($C20,FIXTURES!$B$2:$B$23,0),0)))),IF(AND(HLOOKUP(CM$2,FIXTURES!$C$2:$NC$23,MATCH($C20,FIXTURES!$B$2:$B$23,0),0)="",HLOOKUP(CM$2+1,FIXTURES!$C$2:$NC$23,MATCH($C20,FIXTURES!$B$2:$B$23,0),0)=""),HLOOKUP(CM$2+2,FIXTURES!$C$2:$NC$23,MATCH($C20,FIXTURES!$B$2:$B$23,0),0),IF(HLOOKUP(CM$2+1,FIXTURES!$C$2:$NC$23,MATCH($C20,FIXTURES!$B$2:$B$23,0),0)="",HLOOKUP(CM$2,FIXTURES!$C$2:$NC$23,MATCH($C20,FIXTURES!$B$2:$B$23,0),0),HLOOKUP(CM$2+1,FIXTURES!$C$2:$NC$23,MATCH($C20,FIXTURES!$B$2:$B$23,0),0))))</f>
        <v/>
      </c>
      <c r="CN20" s="117" t="str">
        <f>IF(CN$1="SAT",IF(AND(HLOOKUP(CN$2,FIXTURES!$C$2:$NC$23,MATCH($C20,FIXTURES!$B$2:$B$23,0),0)="",HLOOKUP(CN$2+1,FIXTURES!$C$2:$NC$23,MATCH($C20,FIXTURES!$B$2:$B$23,0),0)="",HLOOKUP(CN$2+2,FIXTURES!$C$2:$NC$23,MATCH($C20,FIXTURES!$B$2:$B$23,0),0)=""),HLOOKUP(CN$2-1,FIXTURES!$C$2:$NC$23,MATCH($C20,FIXTURES!$B$2:$B$23,0),0),IF(AND(HLOOKUP(CN$2,FIXTURES!$C$2:$NC$23,MATCH($C20,FIXTURES!$B$2:$B$23,0),0)="",HLOOKUP(CN$2+1,FIXTURES!$C$2:$NC$23,MATCH($C20,FIXTURES!$B$2:$B$23,0),0)=""),HLOOKUP(CN$2+2,FIXTURES!$C$2:$NC$23,MATCH($C20,FIXTURES!$B$2:$B$23,0),0),IF(HLOOKUP(CN$2+1,FIXTURES!$C$2:$NC$23,MATCH($C20,FIXTURES!$B$2:$B$23,0),0)="",HLOOKUP(CN$2,FIXTURES!$C$2:$NC$23,MATCH($C20,FIXTURES!$B$2:$B$23,0),0),HLOOKUP(CN$2+1,FIXTURES!$C$2:$NC$23,MATCH($C20,FIXTURES!$B$2:$B$23,0),0)))),IF(AND(HLOOKUP(CN$2,FIXTURES!$C$2:$NC$23,MATCH($C20,FIXTURES!$B$2:$B$23,0),0)="",HLOOKUP(CN$2+1,FIXTURES!$C$2:$NC$23,MATCH($C20,FIXTURES!$B$2:$B$23,0),0)=""),HLOOKUP(CN$2+2,FIXTURES!$C$2:$NC$23,MATCH($C20,FIXTURES!$B$2:$B$23,0),0),IF(HLOOKUP(CN$2+1,FIXTURES!$C$2:$NC$23,MATCH($C20,FIXTURES!$B$2:$B$23,0),0)="",HLOOKUP(CN$2,FIXTURES!$C$2:$NC$23,MATCH($C20,FIXTURES!$B$2:$B$23,0),0),HLOOKUP(CN$2+1,FIXTURES!$C$2:$NC$23,MATCH($C20,FIXTURES!$B$2:$B$23,0),0))))</f>
        <v/>
      </c>
      <c r="CO20" s="117" t="str">
        <f>IF(CO$1="SAT",IF(AND(HLOOKUP(CO$2,FIXTURES!$C$2:$NC$23,MATCH($C20,FIXTURES!$B$2:$B$23,0),0)="",HLOOKUP(CO$2+1,FIXTURES!$C$2:$NC$23,MATCH($C20,FIXTURES!$B$2:$B$23,0),0)="",HLOOKUP(CO$2+2,FIXTURES!$C$2:$NC$23,MATCH($C20,FIXTURES!$B$2:$B$23,0),0)=""),HLOOKUP(CO$2-1,FIXTURES!$C$2:$NC$23,MATCH($C20,FIXTURES!$B$2:$B$23,0),0),IF(AND(HLOOKUP(CO$2,FIXTURES!$C$2:$NC$23,MATCH($C20,FIXTURES!$B$2:$B$23,0),0)="",HLOOKUP(CO$2+1,FIXTURES!$C$2:$NC$23,MATCH($C20,FIXTURES!$B$2:$B$23,0),0)=""),HLOOKUP(CO$2+2,FIXTURES!$C$2:$NC$23,MATCH($C20,FIXTURES!$B$2:$B$23,0),0),IF(HLOOKUP(CO$2+1,FIXTURES!$C$2:$NC$23,MATCH($C20,FIXTURES!$B$2:$B$23,0),0)="",HLOOKUP(CO$2,FIXTURES!$C$2:$NC$23,MATCH($C20,FIXTURES!$B$2:$B$23,0),0),HLOOKUP(CO$2+1,FIXTURES!$C$2:$NC$23,MATCH($C20,FIXTURES!$B$2:$B$23,0),0)))),IF(AND(HLOOKUP(CO$2,FIXTURES!$C$2:$NC$23,MATCH($C20,FIXTURES!$B$2:$B$23,0),0)="",HLOOKUP(CO$2+1,FIXTURES!$C$2:$NC$23,MATCH($C20,FIXTURES!$B$2:$B$23,0),0)=""),HLOOKUP(CO$2+2,FIXTURES!$C$2:$NC$23,MATCH($C20,FIXTURES!$B$2:$B$23,0),0),IF(HLOOKUP(CO$2+1,FIXTURES!$C$2:$NC$23,MATCH($C20,FIXTURES!$B$2:$B$23,0),0)="",HLOOKUP(CO$2,FIXTURES!$C$2:$NC$23,MATCH($C20,FIXTURES!$B$2:$B$23,0),0),HLOOKUP(CO$2+1,FIXTURES!$C$2:$NC$23,MATCH($C20,FIXTURES!$B$2:$B$23,0),0))))</f>
        <v/>
      </c>
      <c r="CP20" s="117" t="str">
        <f>IF(CP$1="SAT",IF(AND(HLOOKUP(CP$2,FIXTURES!$C$2:$NC$23,MATCH($C20,FIXTURES!$B$2:$B$23,0),0)="",HLOOKUP(CP$2+1,FIXTURES!$C$2:$NC$23,MATCH($C20,FIXTURES!$B$2:$B$23,0),0)="",HLOOKUP(CP$2+2,FIXTURES!$C$2:$NC$23,MATCH($C20,FIXTURES!$B$2:$B$23,0),0)=""),HLOOKUP(CP$2-1,FIXTURES!$C$2:$NC$23,MATCH($C20,FIXTURES!$B$2:$B$23,0),0),IF(AND(HLOOKUP(CP$2,FIXTURES!$C$2:$NC$23,MATCH($C20,FIXTURES!$B$2:$B$23,0),0)="",HLOOKUP(CP$2+1,FIXTURES!$C$2:$NC$23,MATCH($C20,FIXTURES!$B$2:$B$23,0),0)=""),HLOOKUP(CP$2+2,FIXTURES!$C$2:$NC$23,MATCH($C20,FIXTURES!$B$2:$B$23,0),0),IF(HLOOKUP(CP$2+1,FIXTURES!$C$2:$NC$23,MATCH($C20,FIXTURES!$B$2:$B$23,0),0)="",HLOOKUP(CP$2,FIXTURES!$C$2:$NC$23,MATCH($C20,FIXTURES!$B$2:$B$23,0),0),HLOOKUP(CP$2+1,FIXTURES!$C$2:$NC$23,MATCH($C20,FIXTURES!$B$2:$B$23,0),0)))),IF(AND(HLOOKUP(CP$2,FIXTURES!$C$2:$NC$23,MATCH($C20,FIXTURES!$B$2:$B$23,0),0)="",HLOOKUP(CP$2+1,FIXTURES!$C$2:$NC$23,MATCH($C20,FIXTURES!$B$2:$B$23,0),0)=""),HLOOKUP(CP$2+2,FIXTURES!$C$2:$NC$23,MATCH($C20,FIXTURES!$B$2:$B$23,0),0),IF(HLOOKUP(CP$2+1,FIXTURES!$C$2:$NC$23,MATCH($C20,FIXTURES!$B$2:$B$23,0),0)="",HLOOKUP(CP$2,FIXTURES!$C$2:$NC$23,MATCH($C20,FIXTURES!$B$2:$B$23,0),0),HLOOKUP(CP$2+1,FIXTURES!$C$2:$NC$23,MATCH($C20,FIXTURES!$B$2:$B$23,0),0))))</f>
        <v/>
      </c>
      <c r="CQ20" s="117" t="str">
        <f>IF(CQ$1="SAT",IF(AND(HLOOKUP(CQ$2,FIXTURES!$C$2:$NC$23,MATCH($C20,FIXTURES!$B$2:$B$23,0),0)="",HLOOKUP(CQ$2+1,FIXTURES!$C$2:$NC$23,MATCH($C20,FIXTURES!$B$2:$B$23,0),0)="",HLOOKUP(CQ$2+2,FIXTURES!$C$2:$NC$23,MATCH($C20,FIXTURES!$B$2:$B$23,0),0)=""),HLOOKUP(CQ$2-1,FIXTURES!$C$2:$NC$23,MATCH($C20,FIXTURES!$B$2:$B$23,0),0),IF(AND(HLOOKUP(CQ$2,FIXTURES!$C$2:$NC$23,MATCH($C20,FIXTURES!$B$2:$B$23,0),0)="",HLOOKUP(CQ$2+1,FIXTURES!$C$2:$NC$23,MATCH($C20,FIXTURES!$B$2:$B$23,0),0)=""),HLOOKUP(CQ$2+2,FIXTURES!$C$2:$NC$23,MATCH($C20,FIXTURES!$B$2:$B$23,0),0),IF(HLOOKUP(CQ$2+1,FIXTURES!$C$2:$NC$23,MATCH($C20,FIXTURES!$B$2:$B$23,0),0)="",HLOOKUP(CQ$2,FIXTURES!$C$2:$NC$23,MATCH($C20,FIXTURES!$B$2:$B$23,0),0),HLOOKUP(CQ$2+1,FIXTURES!$C$2:$NC$23,MATCH($C20,FIXTURES!$B$2:$B$23,0),0)))),IF(AND(HLOOKUP(CQ$2,FIXTURES!$C$2:$NC$23,MATCH($C20,FIXTURES!$B$2:$B$23,0),0)="",HLOOKUP(CQ$2+1,FIXTURES!$C$2:$NC$23,MATCH($C20,FIXTURES!$B$2:$B$23,0),0)=""),HLOOKUP(CQ$2+2,FIXTURES!$C$2:$NC$23,MATCH($C20,FIXTURES!$B$2:$B$23,0),0),IF(HLOOKUP(CQ$2+1,FIXTURES!$C$2:$NC$23,MATCH($C20,FIXTURES!$B$2:$B$23,0),0)="",HLOOKUP(CQ$2,FIXTURES!$C$2:$NC$23,MATCH($C20,FIXTURES!$B$2:$B$23,0),0),HLOOKUP(CQ$2+1,FIXTURES!$C$2:$NC$23,MATCH($C20,FIXTURES!$B$2:$B$23,0),0))))</f>
        <v/>
      </c>
      <c r="CR20" s="117" t="str">
        <f>IF(CR$1="SAT",IF(AND(HLOOKUP(CR$2,FIXTURES!$C$2:$NC$23,MATCH($C20,FIXTURES!$B$2:$B$23,0),0)="",HLOOKUP(CR$2+1,FIXTURES!$C$2:$NC$23,MATCH($C20,FIXTURES!$B$2:$B$23,0),0)="",HLOOKUP(CR$2+2,FIXTURES!$C$2:$NC$23,MATCH($C20,FIXTURES!$B$2:$B$23,0),0)=""),HLOOKUP(CR$2-1,FIXTURES!$C$2:$NC$23,MATCH($C20,FIXTURES!$B$2:$B$23,0),0),IF(AND(HLOOKUP(CR$2,FIXTURES!$C$2:$NC$23,MATCH($C20,FIXTURES!$B$2:$B$23,0),0)="",HLOOKUP(CR$2+1,FIXTURES!$C$2:$NC$23,MATCH($C20,FIXTURES!$B$2:$B$23,0),0)=""),HLOOKUP(CR$2+2,FIXTURES!$C$2:$NC$23,MATCH($C20,FIXTURES!$B$2:$B$23,0),0),IF(HLOOKUP(CR$2+1,FIXTURES!$C$2:$NC$23,MATCH($C20,FIXTURES!$B$2:$B$23,0),0)="",HLOOKUP(CR$2,FIXTURES!$C$2:$NC$23,MATCH($C20,FIXTURES!$B$2:$B$23,0),0),HLOOKUP(CR$2+1,FIXTURES!$C$2:$NC$23,MATCH($C20,FIXTURES!$B$2:$B$23,0),0)))),IF(AND(HLOOKUP(CR$2,FIXTURES!$C$2:$NC$23,MATCH($C20,FIXTURES!$B$2:$B$23,0),0)="",HLOOKUP(CR$2+1,FIXTURES!$C$2:$NC$23,MATCH($C20,FIXTURES!$B$2:$B$23,0),0)=""),HLOOKUP(CR$2+2,FIXTURES!$C$2:$NC$23,MATCH($C20,FIXTURES!$B$2:$B$23,0),0),IF(HLOOKUP(CR$2+1,FIXTURES!$C$2:$NC$23,MATCH($C20,FIXTURES!$B$2:$B$23,0),0)="",HLOOKUP(CR$2,FIXTURES!$C$2:$NC$23,MATCH($C20,FIXTURES!$B$2:$B$23,0),0),HLOOKUP(CR$2+1,FIXTURES!$C$2:$NC$23,MATCH($C20,FIXTURES!$B$2:$B$23,0),0))))</f>
        <v/>
      </c>
      <c r="CS20" s="117" t="str">
        <f>IF(CS$1="SAT",IF(AND(HLOOKUP(CS$2,FIXTURES!$C$2:$NC$23,MATCH($C20,FIXTURES!$B$2:$B$23,0),0)="",HLOOKUP(CS$2+1,FIXTURES!$C$2:$NC$23,MATCH($C20,FIXTURES!$B$2:$B$23,0),0)="",HLOOKUP(CS$2+2,FIXTURES!$C$2:$NC$23,MATCH($C20,FIXTURES!$B$2:$B$23,0),0)=""),HLOOKUP(CS$2-1,FIXTURES!$C$2:$NC$23,MATCH($C20,FIXTURES!$B$2:$B$23,0),0),IF(AND(HLOOKUP(CS$2,FIXTURES!$C$2:$NC$23,MATCH($C20,FIXTURES!$B$2:$B$23,0),0)="",HLOOKUP(CS$2+1,FIXTURES!$C$2:$NC$23,MATCH($C20,FIXTURES!$B$2:$B$23,0),0)=""),HLOOKUP(CS$2+2,FIXTURES!$C$2:$NC$23,MATCH($C20,FIXTURES!$B$2:$B$23,0),0),IF(HLOOKUP(CS$2+1,FIXTURES!$C$2:$NC$23,MATCH($C20,FIXTURES!$B$2:$B$23,0),0)="",HLOOKUP(CS$2,FIXTURES!$C$2:$NC$23,MATCH($C20,FIXTURES!$B$2:$B$23,0),0),HLOOKUP(CS$2+1,FIXTURES!$C$2:$NC$23,MATCH($C20,FIXTURES!$B$2:$B$23,0),0)))),IF(AND(HLOOKUP(CS$2,FIXTURES!$C$2:$NC$23,MATCH($C20,FIXTURES!$B$2:$B$23,0),0)="",HLOOKUP(CS$2+1,FIXTURES!$C$2:$NC$23,MATCH($C20,FIXTURES!$B$2:$B$23,0),0)=""),HLOOKUP(CS$2+2,FIXTURES!$C$2:$NC$23,MATCH($C20,FIXTURES!$B$2:$B$23,0),0),IF(HLOOKUP(CS$2+1,FIXTURES!$C$2:$NC$23,MATCH($C20,FIXTURES!$B$2:$B$23,0),0)="",HLOOKUP(CS$2,FIXTURES!$C$2:$NC$23,MATCH($C20,FIXTURES!$B$2:$B$23,0),0),HLOOKUP(CS$2+1,FIXTURES!$C$2:$NC$23,MATCH($C20,FIXTURES!$B$2:$B$23,0),0))))</f>
        <v/>
      </c>
      <c r="CT20" s="117" t="str">
        <f>IF(CT$1="SAT",IF(AND(HLOOKUP(CT$2,FIXTURES!$C$2:$NC$23,MATCH($C20,FIXTURES!$B$2:$B$23,0),0)="",HLOOKUP(CT$2+1,FIXTURES!$C$2:$NC$23,MATCH($C20,FIXTURES!$B$2:$B$23,0),0)="",HLOOKUP(CT$2+2,FIXTURES!$C$2:$NC$23,MATCH($C20,FIXTURES!$B$2:$B$23,0),0)=""),HLOOKUP(CT$2-1,FIXTURES!$C$2:$NC$23,MATCH($C20,FIXTURES!$B$2:$B$23,0),0),IF(AND(HLOOKUP(CT$2,FIXTURES!$C$2:$NC$23,MATCH($C20,FIXTURES!$B$2:$B$23,0),0)="",HLOOKUP(CT$2+1,FIXTURES!$C$2:$NC$23,MATCH($C20,FIXTURES!$B$2:$B$23,0),0)=""),HLOOKUP(CT$2+2,FIXTURES!$C$2:$NC$23,MATCH($C20,FIXTURES!$B$2:$B$23,0),0),IF(HLOOKUP(CT$2+1,FIXTURES!$C$2:$NC$23,MATCH($C20,FIXTURES!$B$2:$B$23,0),0)="",HLOOKUP(CT$2,FIXTURES!$C$2:$NC$23,MATCH($C20,FIXTURES!$B$2:$B$23,0),0),HLOOKUP(CT$2+1,FIXTURES!$C$2:$NC$23,MATCH($C20,FIXTURES!$B$2:$B$23,0),0)))),IF(AND(HLOOKUP(CT$2,FIXTURES!$C$2:$NC$23,MATCH($C20,FIXTURES!$B$2:$B$23,0),0)="",HLOOKUP(CT$2+1,FIXTURES!$C$2:$NC$23,MATCH($C20,FIXTURES!$B$2:$B$23,0),0)=""),HLOOKUP(CT$2+2,FIXTURES!$C$2:$NC$23,MATCH($C20,FIXTURES!$B$2:$B$23,0),0),IF(HLOOKUP(CT$2+1,FIXTURES!$C$2:$NC$23,MATCH($C20,FIXTURES!$B$2:$B$23,0),0)="",HLOOKUP(CT$2,FIXTURES!$C$2:$NC$23,MATCH($C20,FIXTURES!$B$2:$B$23,0),0),HLOOKUP(CT$2+1,FIXTURES!$C$2:$NC$23,MATCH($C20,FIXTURES!$B$2:$B$23,0),0))))</f>
        <v/>
      </c>
      <c r="CU20" s="117" t="str">
        <f>IF(CU$1="SAT",IF(AND(HLOOKUP(CU$2,FIXTURES!$C$2:$NC$23,MATCH($C20,FIXTURES!$B$2:$B$23,0),0)="",HLOOKUP(CU$2+1,FIXTURES!$C$2:$NC$23,MATCH($C20,FIXTURES!$B$2:$B$23,0),0)="",HLOOKUP(CU$2+2,FIXTURES!$C$2:$NC$23,MATCH($C20,FIXTURES!$B$2:$B$23,0),0)=""),HLOOKUP(CU$2-1,FIXTURES!$C$2:$NC$23,MATCH($C20,FIXTURES!$B$2:$B$23,0),0),IF(AND(HLOOKUP(CU$2,FIXTURES!$C$2:$NC$23,MATCH($C20,FIXTURES!$B$2:$B$23,0),0)="",HLOOKUP(CU$2+1,FIXTURES!$C$2:$NC$23,MATCH($C20,FIXTURES!$B$2:$B$23,0),0)=""),HLOOKUP(CU$2+2,FIXTURES!$C$2:$NC$23,MATCH($C20,FIXTURES!$B$2:$B$23,0),0),IF(HLOOKUP(CU$2+1,FIXTURES!$C$2:$NC$23,MATCH($C20,FIXTURES!$B$2:$B$23,0),0)="",HLOOKUP(CU$2,FIXTURES!$C$2:$NC$23,MATCH($C20,FIXTURES!$B$2:$B$23,0),0),HLOOKUP(CU$2+1,FIXTURES!$C$2:$NC$23,MATCH($C20,FIXTURES!$B$2:$B$23,0),0)))),IF(AND(HLOOKUP(CU$2,FIXTURES!$C$2:$NC$23,MATCH($C20,FIXTURES!$B$2:$B$23,0),0)="",HLOOKUP(CU$2+1,FIXTURES!$C$2:$NC$23,MATCH($C20,FIXTURES!$B$2:$B$23,0),0)=""),HLOOKUP(CU$2+2,FIXTURES!$C$2:$NC$23,MATCH($C20,FIXTURES!$B$2:$B$23,0),0),IF(HLOOKUP(CU$2+1,FIXTURES!$C$2:$NC$23,MATCH($C20,FIXTURES!$B$2:$B$23,0),0)="",HLOOKUP(CU$2,FIXTURES!$C$2:$NC$23,MATCH($C20,FIXTURES!$B$2:$B$23,0),0),HLOOKUP(CU$2+1,FIXTURES!$C$2:$NC$23,MATCH($C20,FIXTURES!$B$2:$B$23,0),0))))</f>
        <v/>
      </c>
      <c r="CV20" s="117" t="str">
        <f>IF(CV$1="SAT",IF(AND(HLOOKUP(CV$2,FIXTURES!$C$2:$NC$23,MATCH($C20,FIXTURES!$B$2:$B$23,0),0)="",HLOOKUP(CV$2+1,FIXTURES!$C$2:$NC$23,MATCH($C20,FIXTURES!$B$2:$B$23,0),0)="",HLOOKUP(CV$2+2,FIXTURES!$C$2:$NC$23,MATCH($C20,FIXTURES!$B$2:$B$23,0),0)=""),HLOOKUP(CV$2-1,FIXTURES!$C$2:$NC$23,MATCH($C20,FIXTURES!$B$2:$B$23,0),0),IF(AND(HLOOKUP(CV$2,FIXTURES!$C$2:$NC$23,MATCH($C20,FIXTURES!$B$2:$B$23,0),0)="",HLOOKUP(CV$2+1,FIXTURES!$C$2:$NC$23,MATCH($C20,FIXTURES!$B$2:$B$23,0),0)=""),HLOOKUP(CV$2+2,FIXTURES!$C$2:$NC$23,MATCH($C20,FIXTURES!$B$2:$B$23,0),0),IF(HLOOKUP(CV$2+1,FIXTURES!$C$2:$NC$23,MATCH($C20,FIXTURES!$B$2:$B$23,0),0)="",HLOOKUP(CV$2,FIXTURES!$C$2:$NC$23,MATCH($C20,FIXTURES!$B$2:$B$23,0),0),HLOOKUP(CV$2+1,FIXTURES!$C$2:$NC$23,MATCH($C20,FIXTURES!$B$2:$B$23,0),0)))),IF(AND(HLOOKUP(CV$2,FIXTURES!$C$2:$NC$23,MATCH($C20,FIXTURES!$B$2:$B$23,0),0)="",HLOOKUP(CV$2+1,FIXTURES!$C$2:$NC$23,MATCH($C20,FIXTURES!$B$2:$B$23,0),0)=""),HLOOKUP(CV$2+2,FIXTURES!$C$2:$NC$23,MATCH($C20,FIXTURES!$B$2:$B$23,0),0),IF(HLOOKUP(CV$2+1,FIXTURES!$C$2:$NC$23,MATCH($C20,FIXTURES!$B$2:$B$23,0),0)="",HLOOKUP(CV$2,FIXTURES!$C$2:$NC$23,MATCH($C20,FIXTURES!$B$2:$B$23,0),0),HLOOKUP(CV$2+1,FIXTURES!$C$2:$NC$23,MATCH($C20,FIXTURES!$B$2:$B$23,0),0))))</f>
        <v/>
      </c>
      <c r="CW20" s="117" t="str">
        <f>IF(CW$1="SAT",IF(AND(HLOOKUP(CW$2,FIXTURES!$C$2:$NC$23,MATCH($C20,FIXTURES!$B$2:$B$23,0),0)="",HLOOKUP(CW$2+1,FIXTURES!$C$2:$NC$23,MATCH($C20,FIXTURES!$B$2:$B$23,0),0)="",HLOOKUP(CW$2+2,FIXTURES!$C$2:$NC$23,MATCH($C20,FIXTURES!$B$2:$B$23,0),0)=""),HLOOKUP(CW$2-1,FIXTURES!$C$2:$NC$23,MATCH($C20,FIXTURES!$B$2:$B$23,0),0),IF(AND(HLOOKUP(CW$2,FIXTURES!$C$2:$NC$23,MATCH($C20,FIXTURES!$B$2:$B$23,0),0)="",HLOOKUP(CW$2+1,FIXTURES!$C$2:$NC$23,MATCH($C20,FIXTURES!$B$2:$B$23,0),0)=""),HLOOKUP(CW$2+2,FIXTURES!$C$2:$NC$23,MATCH($C20,FIXTURES!$B$2:$B$23,0),0),IF(HLOOKUP(CW$2+1,FIXTURES!$C$2:$NC$23,MATCH($C20,FIXTURES!$B$2:$B$23,0),0)="",HLOOKUP(CW$2,FIXTURES!$C$2:$NC$23,MATCH($C20,FIXTURES!$B$2:$B$23,0),0),HLOOKUP(CW$2+1,FIXTURES!$C$2:$NC$23,MATCH($C20,FIXTURES!$B$2:$B$23,0),0)))),IF(AND(HLOOKUP(CW$2,FIXTURES!$C$2:$NC$23,MATCH($C20,FIXTURES!$B$2:$B$23,0),0)="",HLOOKUP(CW$2+1,FIXTURES!$C$2:$NC$23,MATCH($C20,FIXTURES!$B$2:$B$23,0),0)=""),HLOOKUP(CW$2+2,FIXTURES!$C$2:$NC$23,MATCH($C20,FIXTURES!$B$2:$B$23,0),0),IF(HLOOKUP(CW$2+1,FIXTURES!$C$2:$NC$23,MATCH($C20,FIXTURES!$B$2:$B$23,0),0)="",HLOOKUP(CW$2,FIXTURES!$C$2:$NC$23,MATCH($C20,FIXTURES!$B$2:$B$23,0),0),HLOOKUP(CW$2+1,FIXTURES!$C$2:$NC$23,MATCH($C20,FIXTURES!$B$2:$B$23,0),0))))</f>
        <v/>
      </c>
      <c r="CX20" s="117" t="str">
        <f>IF(CX$1="SAT",IF(AND(HLOOKUP(CX$2,FIXTURES!$C$2:$NC$23,MATCH($C20,FIXTURES!$B$2:$B$23,0),0)="",HLOOKUP(CX$2+1,FIXTURES!$C$2:$NC$23,MATCH($C20,FIXTURES!$B$2:$B$23,0),0)="",HLOOKUP(CX$2+2,FIXTURES!$C$2:$NC$23,MATCH($C20,FIXTURES!$B$2:$B$23,0),0)=""),HLOOKUP(CX$2-1,FIXTURES!$C$2:$NC$23,MATCH($C20,FIXTURES!$B$2:$B$23,0),0),IF(AND(HLOOKUP(CX$2,FIXTURES!$C$2:$NC$23,MATCH($C20,FIXTURES!$B$2:$B$23,0),0)="",HLOOKUP(CX$2+1,FIXTURES!$C$2:$NC$23,MATCH($C20,FIXTURES!$B$2:$B$23,0),0)=""),HLOOKUP(CX$2+2,FIXTURES!$C$2:$NC$23,MATCH($C20,FIXTURES!$B$2:$B$23,0),0),IF(HLOOKUP(CX$2+1,FIXTURES!$C$2:$NC$23,MATCH($C20,FIXTURES!$B$2:$B$23,0),0)="",HLOOKUP(CX$2,FIXTURES!$C$2:$NC$23,MATCH($C20,FIXTURES!$B$2:$B$23,0),0),HLOOKUP(CX$2+1,FIXTURES!$C$2:$NC$23,MATCH($C20,FIXTURES!$B$2:$B$23,0),0)))),IF(AND(HLOOKUP(CX$2,FIXTURES!$C$2:$NC$23,MATCH($C20,FIXTURES!$B$2:$B$23,0),0)="",HLOOKUP(CX$2+1,FIXTURES!$C$2:$NC$23,MATCH($C20,FIXTURES!$B$2:$B$23,0),0)=""),HLOOKUP(CX$2+2,FIXTURES!$C$2:$NC$23,MATCH($C20,FIXTURES!$B$2:$B$23,0),0),IF(HLOOKUP(CX$2+1,FIXTURES!$C$2:$NC$23,MATCH($C20,FIXTURES!$B$2:$B$23,0),0)="",HLOOKUP(CX$2,FIXTURES!$C$2:$NC$23,MATCH($C20,FIXTURES!$B$2:$B$23,0),0),HLOOKUP(CX$2+1,FIXTURES!$C$2:$NC$23,MATCH($C20,FIXTURES!$B$2:$B$23,0),0))))</f>
        <v/>
      </c>
      <c r="CY20" s="117" t="str">
        <f>IF(CY$1="SAT",IF(AND(HLOOKUP(CY$2,FIXTURES!$C$2:$NC$23,MATCH($C20,FIXTURES!$B$2:$B$23,0),0)="",HLOOKUP(CY$2+1,FIXTURES!$C$2:$NC$23,MATCH($C20,FIXTURES!$B$2:$B$23,0),0)="",HLOOKUP(CY$2+2,FIXTURES!$C$2:$NC$23,MATCH($C20,FIXTURES!$B$2:$B$23,0),0)=""),HLOOKUP(CY$2-1,FIXTURES!$C$2:$NC$23,MATCH($C20,FIXTURES!$B$2:$B$23,0),0),IF(AND(HLOOKUP(CY$2,FIXTURES!$C$2:$NC$23,MATCH($C20,FIXTURES!$B$2:$B$23,0),0)="",HLOOKUP(CY$2+1,FIXTURES!$C$2:$NC$23,MATCH($C20,FIXTURES!$B$2:$B$23,0),0)=""),HLOOKUP(CY$2+2,FIXTURES!$C$2:$NC$23,MATCH($C20,FIXTURES!$B$2:$B$23,0),0),IF(HLOOKUP(CY$2+1,FIXTURES!$C$2:$NC$23,MATCH($C20,FIXTURES!$B$2:$B$23,0),0)="",HLOOKUP(CY$2,FIXTURES!$C$2:$NC$23,MATCH($C20,FIXTURES!$B$2:$B$23,0),0),HLOOKUP(CY$2+1,FIXTURES!$C$2:$NC$23,MATCH($C20,FIXTURES!$B$2:$B$23,0),0)))),IF(AND(HLOOKUP(CY$2,FIXTURES!$C$2:$NC$23,MATCH($C20,FIXTURES!$B$2:$B$23,0),0)="",HLOOKUP(CY$2+1,FIXTURES!$C$2:$NC$23,MATCH($C20,FIXTURES!$B$2:$B$23,0),0)=""),HLOOKUP(CY$2+2,FIXTURES!$C$2:$NC$23,MATCH($C20,FIXTURES!$B$2:$B$23,0),0),IF(HLOOKUP(CY$2+1,FIXTURES!$C$2:$NC$23,MATCH($C20,FIXTURES!$B$2:$B$23,0),0)="",HLOOKUP(CY$2,FIXTURES!$C$2:$NC$23,MATCH($C20,FIXTURES!$B$2:$B$23,0),0),HLOOKUP(CY$2+1,FIXTURES!$C$2:$NC$23,MATCH($C20,FIXTURES!$B$2:$B$23,0),0))))</f>
        <v/>
      </c>
      <c r="CZ20" s="117" t="str">
        <f>IF(CZ$1="SAT",IF(AND(HLOOKUP(CZ$2,FIXTURES!$C$2:$NC$23,MATCH($C20,FIXTURES!$B$2:$B$23,0),0)="",HLOOKUP(CZ$2+1,FIXTURES!$C$2:$NC$23,MATCH($C20,FIXTURES!$B$2:$B$23,0),0)="",HLOOKUP(CZ$2+2,FIXTURES!$C$2:$NC$23,MATCH($C20,FIXTURES!$B$2:$B$23,0),0)=""),HLOOKUP(CZ$2-1,FIXTURES!$C$2:$NC$23,MATCH($C20,FIXTURES!$B$2:$B$23,0),0),IF(AND(HLOOKUP(CZ$2,FIXTURES!$C$2:$NC$23,MATCH($C20,FIXTURES!$B$2:$B$23,0),0)="",HLOOKUP(CZ$2+1,FIXTURES!$C$2:$NC$23,MATCH($C20,FIXTURES!$B$2:$B$23,0),0)=""),HLOOKUP(CZ$2+2,FIXTURES!$C$2:$NC$23,MATCH($C20,FIXTURES!$B$2:$B$23,0),0),IF(HLOOKUP(CZ$2+1,FIXTURES!$C$2:$NC$23,MATCH($C20,FIXTURES!$B$2:$B$23,0),0)="",HLOOKUP(CZ$2,FIXTURES!$C$2:$NC$23,MATCH($C20,FIXTURES!$B$2:$B$23,0),0),HLOOKUP(CZ$2+1,FIXTURES!$C$2:$NC$23,MATCH($C20,FIXTURES!$B$2:$B$23,0),0)))),IF(AND(HLOOKUP(CZ$2,FIXTURES!$C$2:$NC$23,MATCH($C20,FIXTURES!$B$2:$B$23,0),0)="",HLOOKUP(CZ$2+1,FIXTURES!$C$2:$NC$23,MATCH($C20,FIXTURES!$B$2:$B$23,0),0)=""),HLOOKUP(CZ$2+2,FIXTURES!$C$2:$NC$23,MATCH($C20,FIXTURES!$B$2:$B$23,0),0),IF(HLOOKUP(CZ$2+1,FIXTURES!$C$2:$NC$23,MATCH($C20,FIXTURES!$B$2:$B$23,0),0)="",HLOOKUP(CZ$2,FIXTURES!$C$2:$NC$23,MATCH($C20,FIXTURES!$B$2:$B$23,0),0),HLOOKUP(CZ$2+1,FIXTURES!$C$2:$NC$23,MATCH($C20,FIXTURES!$B$2:$B$23,0),0))))</f>
        <v/>
      </c>
      <c r="DA20" s="117" t="str">
        <f>IF(DA$1="SAT",IF(AND(HLOOKUP(DA$2,FIXTURES!$C$2:$NC$23,MATCH($C20,FIXTURES!$B$2:$B$23,0),0)="",HLOOKUP(DA$2+1,FIXTURES!$C$2:$NC$23,MATCH($C20,FIXTURES!$B$2:$B$23,0),0)="",HLOOKUP(DA$2+2,FIXTURES!$C$2:$NC$23,MATCH($C20,FIXTURES!$B$2:$B$23,0),0)=""),HLOOKUP(DA$2-1,FIXTURES!$C$2:$NC$23,MATCH($C20,FIXTURES!$B$2:$B$23,0),0),IF(AND(HLOOKUP(DA$2,FIXTURES!$C$2:$NC$23,MATCH($C20,FIXTURES!$B$2:$B$23,0),0)="",HLOOKUP(DA$2+1,FIXTURES!$C$2:$NC$23,MATCH($C20,FIXTURES!$B$2:$B$23,0),0)=""),HLOOKUP(DA$2+2,FIXTURES!$C$2:$NC$23,MATCH($C20,FIXTURES!$B$2:$B$23,0),0),IF(HLOOKUP(DA$2+1,FIXTURES!$C$2:$NC$23,MATCH($C20,FIXTURES!$B$2:$B$23,0),0)="",HLOOKUP(DA$2,FIXTURES!$C$2:$NC$23,MATCH($C20,FIXTURES!$B$2:$B$23,0),0),HLOOKUP(DA$2+1,FIXTURES!$C$2:$NC$23,MATCH($C20,FIXTURES!$B$2:$B$23,0),0)))),IF(AND(HLOOKUP(DA$2,FIXTURES!$C$2:$NC$23,MATCH($C20,FIXTURES!$B$2:$B$23,0),0)="",HLOOKUP(DA$2+1,FIXTURES!$C$2:$NC$23,MATCH($C20,FIXTURES!$B$2:$B$23,0),0)=""),HLOOKUP(DA$2+2,FIXTURES!$C$2:$NC$23,MATCH($C20,FIXTURES!$B$2:$B$23,0),0),IF(HLOOKUP(DA$2+1,FIXTURES!$C$2:$NC$23,MATCH($C20,FIXTURES!$B$2:$B$23,0),0)="",HLOOKUP(DA$2,FIXTURES!$C$2:$NC$23,MATCH($C20,FIXTURES!$B$2:$B$23,0),0),HLOOKUP(DA$2+1,FIXTURES!$C$2:$NC$23,MATCH($C20,FIXTURES!$B$2:$B$23,0),0))))</f>
        <v/>
      </c>
      <c r="DB20" s="117" t="str">
        <f>IF(DB$1="SAT",IF(AND(HLOOKUP(DB$2,FIXTURES!$C$2:$NC$23,MATCH($C20,FIXTURES!$B$2:$B$23,0),0)="",HLOOKUP(DB$2+1,FIXTURES!$C$2:$NC$23,MATCH($C20,FIXTURES!$B$2:$B$23,0),0)="",HLOOKUP(DB$2+2,FIXTURES!$C$2:$NC$23,MATCH($C20,FIXTURES!$B$2:$B$23,0),0)=""),HLOOKUP(DB$2-1,FIXTURES!$C$2:$NC$23,MATCH($C20,FIXTURES!$B$2:$B$23,0),0),IF(AND(HLOOKUP(DB$2,FIXTURES!$C$2:$NC$23,MATCH($C20,FIXTURES!$B$2:$B$23,0),0)="",HLOOKUP(DB$2+1,FIXTURES!$C$2:$NC$23,MATCH($C20,FIXTURES!$B$2:$B$23,0),0)=""),HLOOKUP(DB$2+2,FIXTURES!$C$2:$NC$23,MATCH($C20,FIXTURES!$B$2:$B$23,0),0),IF(HLOOKUP(DB$2+1,FIXTURES!$C$2:$NC$23,MATCH($C20,FIXTURES!$B$2:$B$23,0),0)="",HLOOKUP(DB$2,FIXTURES!$C$2:$NC$23,MATCH($C20,FIXTURES!$B$2:$B$23,0),0),HLOOKUP(DB$2+1,FIXTURES!$C$2:$NC$23,MATCH($C20,FIXTURES!$B$2:$B$23,0),0)))),IF(AND(HLOOKUP(DB$2,FIXTURES!$C$2:$NC$23,MATCH($C20,FIXTURES!$B$2:$B$23,0),0)="",HLOOKUP(DB$2+1,FIXTURES!$C$2:$NC$23,MATCH($C20,FIXTURES!$B$2:$B$23,0),0)=""),HLOOKUP(DB$2+2,FIXTURES!$C$2:$NC$23,MATCH($C20,FIXTURES!$B$2:$B$23,0),0),IF(HLOOKUP(DB$2+1,FIXTURES!$C$2:$NC$23,MATCH($C20,FIXTURES!$B$2:$B$23,0),0)="",HLOOKUP(DB$2,FIXTURES!$C$2:$NC$23,MATCH($C20,FIXTURES!$B$2:$B$23,0),0),HLOOKUP(DB$2+1,FIXTURES!$C$2:$NC$23,MATCH($C20,FIXTURES!$B$2:$B$23,0),0))))</f>
        <v/>
      </c>
      <c r="DC20" s="117" t="str">
        <f>IF(DC$1="SAT",IF(AND(HLOOKUP(DC$2,FIXTURES!$C$2:$NC$23,MATCH($C20,FIXTURES!$B$2:$B$23,0),0)="",HLOOKUP(DC$2+1,FIXTURES!$C$2:$NC$23,MATCH($C20,FIXTURES!$B$2:$B$23,0),0)="",HLOOKUP(DC$2+2,FIXTURES!$C$2:$NC$23,MATCH($C20,FIXTURES!$B$2:$B$23,0),0)=""),HLOOKUP(DC$2-1,FIXTURES!$C$2:$NC$23,MATCH($C20,FIXTURES!$B$2:$B$23,0),0),IF(AND(HLOOKUP(DC$2,FIXTURES!$C$2:$NC$23,MATCH($C20,FIXTURES!$B$2:$B$23,0),0)="",HLOOKUP(DC$2+1,FIXTURES!$C$2:$NC$23,MATCH($C20,FIXTURES!$B$2:$B$23,0),0)=""),HLOOKUP(DC$2+2,FIXTURES!$C$2:$NC$23,MATCH($C20,FIXTURES!$B$2:$B$23,0),0),IF(HLOOKUP(DC$2+1,FIXTURES!$C$2:$NC$23,MATCH($C20,FIXTURES!$B$2:$B$23,0),0)="",HLOOKUP(DC$2,FIXTURES!$C$2:$NC$23,MATCH($C20,FIXTURES!$B$2:$B$23,0),0),HLOOKUP(DC$2+1,FIXTURES!$C$2:$NC$23,MATCH($C20,FIXTURES!$B$2:$B$23,0),0)))),IF(AND(HLOOKUP(DC$2,FIXTURES!$C$2:$NC$23,MATCH($C20,FIXTURES!$B$2:$B$23,0),0)="",HLOOKUP(DC$2+1,FIXTURES!$C$2:$NC$23,MATCH($C20,FIXTURES!$B$2:$B$23,0),0)=""),HLOOKUP(DC$2+2,FIXTURES!$C$2:$NC$23,MATCH($C20,FIXTURES!$B$2:$B$23,0),0),IF(HLOOKUP(DC$2+1,FIXTURES!$C$2:$NC$23,MATCH($C20,FIXTURES!$B$2:$B$23,0),0)="",HLOOKUP(DC$2,FIXTURES!$C$2:$NC$23,MATCH($C20,FIXTURES!$B$2:$B$23,0),0),HLOOKUP(DC$2+1,FIXTURES!$C$2:$NC$23,MATCH($C20,FIXTURES!$B$2:$B$23,0),0))))</f>
        <v/>
      </c>
      <c r="DD20" s="116"/>
      <c r="DE20" s="102" t="str">
        <f>LEFT(HLOOKUP(DE$2,FIXTURES!$C$2:$NJ$23,MATCH($C20,FIXTURES!$B$2:$B$23,0),0),3)</f>
        <v/>
      </c>
      <c r="DF20" s="102" t="str">
        <f>IF(LEN(HLOOKUP(DE$2,FIXTURES!$C$2:$NJ$23,MATCH($C20,FIXTURES!$B$2:$B$23,0),0))=6,RIGHT(HLOOKUP(DE$2,FIXTURES!$C$2:$NJ$23,MATCH($C20,FIXTURES!$B$2:$B$23,0),0),3),"")</f>
        <v/>
      </c>
      <c r="DG20" s="102" t="str">
        <f>IF(LEN(HLOOKUP(DE$2,FIXTURES!$C$2:$NJ$23,MATCH($C20,FIXTURES!$B$2:$B$23,0),0))=9,RIGHT(HLOOKUP(DE$2,FIXTURES!$C$2:$NJ$23,MATCH($C20,FIXTURES!$B$2:$B$23,0),0),3),"")</f>
        <v/>
      </c>
      <c r="DH20" s="102" t="str">
        <f>IFERROR(IF(BGW!$F47=1,"",VLOOKUP($C20,BGW!$B$33:$E$52,MATCH($DH$2,BGW!$B$32:$E$32,0),0)),"")</f>
        <v/>
      </c>
      <c r="DI20" s="102" t="str">
        <f>IFERROR(IF(BGW!$F72=1,"",VLOOKUP($C20,BGW!$B$58:$E$77,MATCH($DI$2,BGW!$B$57:$E$57,0),0)),"")</f>
        <v/>
      </c>
      <c r="DJ20" s="102" t="str">
        <f>IFERROR(IF(BGW!$F97=1,"",VLOOKUP($C20,BGW!$B$83:$E$102,MATCH($DJ$2,BGW!$B$82:$E$82,0),0)),"")</f>
        <v>TOT</v>
      </c>
      <c r="DK20" s="116"/>
    </row>
    <row r="21" spans="1:115" s="118" customFormat="1" ht="21.75" customHeight="1" x14ac:dyDescent="0.3">
      <c r="A21" s="103" t="s">
        <v>52</v>
      </c>
      <c r="B21" s="115">
        <f>VLOOKUP(A21,[1]Table!$B$1:$O$21,MATCH("xGD/90",[1]Table!$B$1:$O$1,0),0)</f>
        <v>-0.68</v>
      </c>
      <c r="C21" s="116" t="s">
        <v>15</v>
      </c>
      <c r="D21" s="117" t="str">
        <f>IF(D$1="SAT",IF(AND(HLOOKUP(D$2,FIXTURES!$C$2:$NC$23,MATCH($C21,FIXTURES!$B$2:$B$23,0),0)="",HLOOKUP(D$2+1,FIXTURES!$C$2:$NC$23,MATCH($C21,FIXTURES!$B$2:$B$23,0),0)="",HLOOKUP(D$2+2,FIXTURES!$C$2:$NC$23,MATCH($C21,FIXTURES!$B$2:$B$23,0),0)=""),HLOOKUP(D$2-1,FIXTURES!$C$2:$NC$23,MATCH($C21,FIXTURES!$B$2:$B$23,0),0),IF(AND(HLOOKUP(D$2,FIXTURES!$C$2:$NC$23,MATCH($C21,FIXTURES!$B$2:$B$23,0),0)="",HLOOKUP(D$2+1,FIXTURES!$C$2:$NC$23,MATCH($C21,FIXTURES!$B$2:$B$23,0),0)=""),HLOOKUP(D$2+2,FIXTURES!$C$2:$NC$23,MATCH($C21,FIXTURES!$B$2:$B$23,0),0),IF(HLOOKUP(D$2+1,FIXTURES!$C$2:$NC$23,MATCH($C21,FIXTURES!$B$2:$B$23,0),0)="",HLOOKUP(D$2,FIXTURES!$C$2:$NC$23,MATCH($C21,FIXTURES!$B$2:$B$23,0),0),HLOOKUP(D$2+1,FIXTURES!$C$2:$NC$23,MATCH($C21,FIXTURES!$B$2:$B$23,0),0)))),IF(AND(HLOOKUP(D$2,FIXTURES!$C$2:$NC$23,MATCH($C21,FIXTURES!$B$2:$B$23,0),0)="",HLOOKUP(D$2+1,FIXTURES!$C$2:$NC$23,MATCH($C21,FIXTURES!$B$2:$B$23,0),0)=""),HLOOKUP(D$2+2,FIXTURES!$C$2:$NC$23,MATCH($C21,FIXTURES!$B$2:$B$23,0),0),IF(HLOOKUP(D$2+1,FIXTURES!$C$2:$NC$23,MATCH($C21,FIXTURES!$B$2:$B$23,0),0)="",HLOOKUP(D$2,FIXTURES!$C$2:$NC$23,MATCH($C21,FIXTURES!$B$2:$B$23,0),0),HLOOKUP(D$2+1,FIXTURES!$C$2:$NC$23,MATCH($C21,FIXTURES!$B$2:$B$23,0),0))))</f>
        <v/>
      </c>
      <c r="E21" s="117" t="str">
        <f>IF(E$1="SAT",IF(AND(HLOOKUP(E$2,FIXTURES!$C$2:$NC$23,MATCH($C21,FIXTURES!$B$2:$B$23,0),0)="",HLOOKUP(E$2+1,FIXTURES!$C$2:$NC$23,MATCH($C21,FIXTURES!$B$2:$B$23,0),0)="",HLOOKUP(E$2+2,FIXTURES!$C$2:$NC$23,MATCH($C21,FIXTURES!$B$2:$B$23,0),0)=""),HLOOKUP(E$2-1,FIXTURES!$C$2:$NC$23,MATCH($C21,FIXTURES!$B$2:$B$23,0),0),IF(AND(HLOOKUP(E$2,FIXTURES!$C$2:$NC$23,MATCH($C21,FIXTURES!$B$2:$B$23,0),0)="",HLOOKUP(E$2+1,FIXTURES!$C$2:$NC$23,MATCH($C21,FIXTURES!$B$2:$B$23,0),0)=""),HLOOKUP(E$2+2,FIXTURES!$C$2:$NC$23,MATCH($C21,FIXTURES!$B$2:$B$23,0),0),IF(HLOOKUP(E$2+1,FIXTURES!$C$2:$NC$23,MATCH($C21,FIXTURES!$B$2:$B$23,0),0)="",HLOOKUP(E$2,FIXTURES!$C$2:$NC$23,MATCH($C21,FIXTURES!$B$2:$B$23,0),0),HLOOKUP(E$2+1,FIXTURES!$C$2:$NC$23,MATCH($C21,FIXTURES!$B$2:$B$23,0),0)))),IF(AND(HLOOKUP(E$2,FIXTURES!$C$2:$NC$23,MATCH($C21,FIXTURES!$B$2:$B$23,0),0)="",HLOOKUP(E$2+1,FIXTURES!$C$2:$NC$23,MATCH($C21,FIXTURES!$B$2:$B$23,0),0)=""),HLOOKUP(E$2+2,FIXTURES!$C$2:$NC$23,MATCH($C21,FIXTURES!$B$2:$B$23,0),0),IF(HLOOKUP(E$2+1,FIXTURES!$C$2:$NC$23,MATCH($C21,FIXTURES!$B$2:$B$23,0),0)="",HLOOKUP(E$2,FIXTURES!$C$2:$NC$23,MATCH($C21,FIXTURES!$B$2:$B$23,0),0),HLOOKUP(E$2+1,FIXTURES!$C$2:$NC$23,MATCH($C21,FIXTURES!$B$2:$B$23,0),0))))</f>
        <v>new</v>
      </c>
      <c r="F21" s="117" t="str">
        <f>IF(F$1="SAT",IF(AND(HLOOKUP(F$2,FIXTURES!$C$2:$NC$23,MATCH($C21,FIXTURES!$B$2:$B$23,0),0)="",HLOOKUP(F$2+1,FIXTURES!$C$2:$NC$23,MATCH($C21,FIXTURES!$B$2:$B$23,0),0)="",HLOOKUP(F$2+2,FIXTURES!$C$2:$NC$23,MATCH($C21,FIXTURES!$B$2:$B$23,0),0)=""),HLOOKUP(F$2-1,FIXTURES!$C$2:$NC$23,MATCH($C21,FIXTURES!$B$2:$B$23,0),0),IF(AND(HLOOKUP(F$2,FIXTURES!$C$2:$NC$23,MATCH($C21,FIXTURES!$B$2:$B$23,0),0)="",HLOOKUP(F$2+1,FIXTURES!$C$2:$NC$23,MATCH($C21,FIXTURES!$B$2:$B$23,0),0)=""),HLOOKUP(F$2+2,FIXTURES!$C$2:$NC$23,MATCH($C21,FIXTURES!$B$2:$B$23,0),0),IF(HLOOKUP(F$2+1,FIXTURES!$C$2:$NC$23,MATCH($C21,FIXTURES!$B$2:$B$23,0),0)="",HLOOKUP(F$2,FIXTURES!$C$2:$NC$23,MATCH($C21,FIXTURES!$B$2:$B$23,0),0),HLOOKUP(F$2+1,FIXTURES!$C$2:$NC$23,MATCH($C21,FIXTURES!$B$2:$B$23,0),0)))),IF(AND(HLOOKUP(F$2,FIXTURES!$C$2:$NC$23,MATCH($C21,FIXTURES!$B$2:$B$23,0),0)="",HLOOKUP(F$2+1,FIXTURES!$C$2:$NC$23,MATCH($C21,FIXTURES!$B$2:$B$23,0),0)=""),HLOOKUP(F$2+2,FIXTURES!$C$2:$NC$23,MATCH($C21,FIXTURES!$B$2:$B$23,0),0),IF(HLOOKUP(F$2+1,FIXTURES!$C$2:$NC$23,MATCH($C21,FIXTURES!$B$2:$B$23,0),0)="",HLOOKUP(F$2,FIXTURES!$C$2:$NC$23,MATCH($C21,FIXTURES!$B$2:$B$23,0),0),HLOOKUP(F$2+1,FIXTURES!$C$2:$NC$23,MATCH($C21,FIXTURES!$B$2:$B$23,0),0))))</f>
        <v/>
      </c>
      <c r="G21" s="117" t="str">
        <f>IF(G$1="SAT",IF(AND(HLOOKUP(G$2,FIXTURES!$C$2:$NC$23,MATCH($C21,FIXTURES!$B$2:$B$23,0),0)="",HLOOKUP(G$2+1,FIXTURES!$C$2:$NC$23,MATCH($C21,FIXTURES!$B$2:$B$23,0),0)="",HLOOKUP(G$2+2,FIXTURES!$C$2:$NC$23,MATCH($C21,FIXTURES!$B$2:$B$23,0),0)=""),HLOOKUP(G$2-1,FIXTURES!$C$2:$NC$23,MATCH($C21,FIXTURES!$B$2:$B$23,0),0),IF(AND(HLOOKUP(G$2,FIXTURES!$C$2:$NC$23,MATCH($C21,FIXTURES!$B$2:$B$23,0),0)="",HLOOKUP(G$2+1,FIXTURES!$C$2:$NC$23,MATCH($C21,FIXTURES!$B$2:$B$23,0),0)=""),HLOOKUP(G$2+2,FIXTURES!$C$2:$NC$23,MATCH($C21,FIXTURES!$B$2:$B$23,0),0),IF(HLOOKUP(G$2+1,FIXTURES!$C$2:$NC$23,MATCH($C21,FIXTURES!$B$2:$B$23,0),0)="",HLOOKUP(G$2,FIXTURES!$C$2:$NC$23,MATCH($C21,FIXTURES!$B$2:$B$23,0),0),HLOOKUP(G$2+1,FIXTURES!$C$2:$NC$23,MATCH($C21,FIXTURES!$B$2:$B$23,0),0)))),IF(AND(HLOOKUP(G$2,FIXTURES!$C$2:$NC$23,MATCH($C21,FIXTURES!$B$2:$B$23,0),0)="",HLOOKUP(G$2+1,FIXTURES!$C$2:$NC$23,MATCH($C21,FIXTURES!$B$2:$B$23,0),0)=""),HLOOKUP(G$2+2,FIXTURES!$C$2:$NC$23,MATCH($C21,FIXTURES!$B$2:$B$23,0),0),IF(HLOOKUP(G$2+1,FIXTURES!$C$2:$NC$23,MATCH($C21,FIXTURES!$B$2:$B$23,0),0)="",HLOOKUP(G$2,FIXTURES!$C$2:$NC$23,MATCH($C21,FIXTURES!$B$2:$B$23,0),0),HLOOKUP(G$2+1,FIXTURES!$C$2:$NC$23,MATCH($C21,FIXTURES!$B$2:$B$23,0),0))))</f>
        <v>WHU</v>
      </c>
      <c r="H21" s="117" t="str">
        <f>IF(H$1="SAT",IF(AND(HLOOKUP(H$2,FIXTURES!$C$2:$NC$23,MATCH($C21,FIXTURES!$B$2:$B$23,0),0)="",HLOOKUP(H$2+1,FIXTURES!$C$2:$NC$23,MATCH($C21,FIXTURES!$B$2:$B$23,0),0)="",HLOOKUP(H$2+2,FIXTURES!$C$2:$NC$23,MATCH($C21,FIXTURES!$B$2:$B$23,0),0)=""),HLOOKUP(H$2-1,FIXTURES!$C$2:$NC$23,MATCH($C21,FIXTURES!$B$2:$B$23,0),0),IF(AND(HLOOKUP(H$2,FIXTURES!$C$2:$NC$23,MATCH($C21,FIXTURES!$B$2:$B$23,0),0)="",HLOOKUP(H$2+1,FIXTURES!$C$2:$NC$23,MATCH($C21,FIXTURES!$B$2:$B$23,0),0)=""),HLOOKUP(H$2+2,FIXTURES!$C$2:$NC$23,MATCH($C21,FIXTURES!$B$2:$B$23,0),0),IF(HLOOKUP(H$2+1,FIXTURES!$C$2:$NC$23,MATCH($C21,FIXTURES!$B$2:$B$23,0),0)="",HLOOKUP(H$2,FIXTURES!$C$2:$NC$23,MATCH($C21,FIXTURES!$B$2:$B$23,0),0),HLOOKUP(H$2+1,FIXTURES!$C$2:$NC$23,MATCH($C21,FIXTURES!$B$2:$B$23,0),0)))),IF(AND(HLOOKUP(H$2,FIXTURES!$C$2:$NC$23,MATCH($C21,FIXTURES!$B$2:$B$23,0),0)="",HLOOKUP(H$2+1,FIXTURES!$C$2:$NC$23,MATCH($C21,FIXTURES!$B$2:$B$23,0),0)=""),HLOOKUP(H$2+2,FIXTURES!$C$2:$NC$23,MATCH($C21,FIXTURES!$B$2:$B$23,0),0),IF(HLOOKUP(H$2+1,FIXTURES!$C$2:$NC$23,MATCH($C21,FIXTURES!$B$2:$B$23,0),0)="",HLOOKUP(H$2,FIXTURES!$C$2:$NC$23,MATCH($C21,FIXTURES!$B$2:$B$23,0),0),HLOOKUP(H$2+1,FIXTURES!$C$2:$NC$23,MATCH($C21,FIXTURES!$B$2:$B$23,0),0))))</f>
        <v/>
      </c>
      <c r="I21" s="117" t="str">
        <f>IF(I$1="SAT",IF(AND(HLOOKUP(I$2,FIXTURES!$C$2:$NC$23,MATCH($C21,FIXTURES!$B$2:$B$23,0),0)="",HLOOKUP(I$2+1,FIXTURES!$C$2:$NC$23,MATCH($C21,FIXTURES!$B$2:$B$23,0),0)="",HLOOKUP(I$2+2,FIXTURES!$C$2:$NC$23,MATCH($C21,FIXTURES!$B$2:$B$23,0),0)=""),HLOOKUP(I$2-1,FIXTURES!$C$2:$NC$23,MATCH($C21,FIXTURES!$B$2:$B$23,0),0),IF(AND(HLOOKUP(I$2,FIXTURES!$C$2:$NC$23,MATCH($C21,FIXTURES!$B$2:$B$23,0),0)="",HLOOKUP(I$2+1,FIXTURES!$C$2:$NC$23,MATCH($C21,FIXTURES!$B$2:$B$23,0),0)=""),HLOOKUP(I$2+2,FIXTURES!$C$2:$NC$23,MATCH($C21,FIXTURES!$B$2:$B$23,0),0),IF(HLOOKUP(I$2+1,FIXTURES!$C$2:$NC$23,MATCH($C21,FIXTURES!$B$2:$B$23,0),0)="",HLOOKUP(I$2,FIXTURES!$C$2:$NC$23,MATCH($C21,FIXTURES!$B$2:$B$23,0),0),HLOOKUP(I$2+1,FIXTURES!$C$2:$NC$23,MATCH($C21,FIXTURES!$B$2:$B$23,0),0)))),IF(AND(HLOOKUP(I$2,FIXTURES!$C$2:$NC$23,MATCH($C21,FIXTURES!$B$2:$B$23,0),0)="",HLOOKUP(I$2+1,FIXTURES!$C$2:$NC$23,MATCH($C21,FIXTURES!$B$2:$B$23,0),0)=""),HLOOKUP(I$2+2,FIXTURES!$C$2:$NC$23,MATCH($C21,FIXTURES!$B$2:$B$23,0),0),IF(HLOOKUP(I$2+1,FIXTURES!$C$2:$NC$23,MATCH($C21,FIXTURES!$B$2:$B$23,0),0)="",HLOOKUP(I$2,FIXTURES!$C$2:$NC$23,MATCH($C21,FIXTURES!$B$2:$B$23,0),0),HLOOKUP(I$2+1,FIXTURES!$C$2:$NC$23,MATCH($C21,FIXTURES!$B$2:$B$23,0),0))))</f>
        <v>eve</v>
      </c>
      <c r="J21" s="117" t="str">
        <f>IF(J$1="SAT",IF(AND(HLOOKUP(J$2,FIXTURES!$C$2:$NC$23,MATCH($C21,FIXTURES!$B$2:$B$23,0),0)="",HLOOKUP(J$2+1,FIXTURES!$C$2:$NC$23,MATCH($C21,FIXTURES!$B$2:$B$23,0),0)="",HLOOKUP(J$2+2,FIXTURES!$C$2:$NC$23,MATCH($C21,FIXTURES!$B$2:$B$23,0),0)=""),HLOOKUP(J$2-1,FIXTURES!$C$2:$NC$23,MATCH($C21,FIXTURES!$B$2:$B$23,0),0),IF(AND(HLOOKUP(J$2,FIXTURES!$C$2:$NC$23,MATCH($C21,FIXTURES!$B$2:$B$23,0),0)="",HLOOKUP(J$2+1,FIXTURES!$C$2:$NC$23,MATCH($C21,FIXTURES!$B$2:$B$23,0),0)=""),HLOOKUP(J$2+2,FIXTURES!$C$2:$NC$23,MATCH($C21,FIXTURES!$B$2:$B$23,0),0),IF(HLOOKUP(J$2+1,FIXTURES!$C$2:$NC$23,MATCH($C21,FIXTURES!$B$2:$B$23,0),0)="",HLOOKUP(J$2,FIXTURES!$C$2:$NC$23,MATCH($C21,FIXTURES!$B$2:$B$23,0),0),HLOOKUP(J$2+1,FIXTURES!$C$2:$NC$23,MATCH($C21,FIXTURES!$B$2:$B$23,0),0)))),IF(AND(HLOOKUP(J$2,FIXTURES!$C$2:$NC$23,MATCH($C21,FIXTURES!$B$2:$B$23,0),0)="",HLOOKUP(J$2+1,FIXTURES!$C$2:$NC$23,MATCH($C21,FIXTURES!$B$2:$B$23,0),0)=""),HLOOKUP(J$2+2,FIXTURES!$C$2:$NC$23,MATCH($C21,FIXTURES!$B$2:$B$23,0),0),IF(HLOOKUP(J$2+1,FIXTURES!$C$2:$NC$23,MATCH($C21,FIXTURES!$B$2:$B$23,0),0)="",HLOOKUP(J$2,FIXTURES!$C$2:$NC$23,MATCH($C21,FIXTURES!$B$2:$B$23,0),0),HLOOKUP(J$2+1,FIXTURES!$C$2:$NC$23,MATCH($C21,FIXTURES!$B$2:$B$23,0),0))))</f>
        <v>Grimsby Town</v>
      </c>
      <c r="K21" s="117" t="str">
        <f>IF(K$1="SAT",IF(AND(HLOOKUP(K$2,FIXTURES!$C$2:$NC$23,MATCH($C21,FIXTURES!$B$2:$B$23,0),0)="",HLOOKUP(K$2+1,FIXTURES!$C$2:$NC$23,MATCH($C21,FIXTURES!$B$2:$B$23,0),0)="",HLOOKUP(K$2+2,FIXTURES!$C$2:$NC$23,MATCH($C21,FIXTURES!$B$2:$B$23,0),0)=""),HLOOKUP(K$2-1,FIXTURES!$C$2:$NC$23,MATCH($C21,FIXTURES!$B$2:$B$23,0),0),IF(AND(HLOOKUP(K$2,FIXTURES!$C$2:$NC$23,MATCH($C21,FIXTURES!$B$2:$B$23,0),0)="",HLOOKUP(K$2+1,FIXTURES!$C$2:$NC$23,MATCH($C21,FIXTURES!$B$2:$B$23,0),0)=""),HLOOKUP(K$2+2,FIXTURES!$C$2:$NC$23,MATCH($C21,FIXTURES!$B$2:$B$23,0),0),IF(HLOOKUP(K$2+1,FIXTURES!$C$2:$NC$23,MATCH($C21,FIXTURES!$B$2:$B$23,0),0)="",HLOOKUP(K$2,FIXTURES!$C$2:$NC$23,MATCH($C21,FIXTURES!$B$2:$B$23,0),0),HLOOKUP(K$2+1,FIXTURES!$C$2:$NC$23,MATCH($C21,FIXTURES!$B$2:$B$23,0),0)))),IF(AND(HLOOKUP(K$2,FIXTURES!$C$2:$NC$23,MATCH($C21,FIXTURES!$B$2:$B$23,0),0)="",HLOOKUP(K$2+1,FIXTURES!$C$2:$NC$23,MATCH($C21,FIXTURES!$B$2:$B$23,0),0)=""),HLOOKUP(K$2+2,FIXTURES!$C$2:$NC$23,MATCH($C21,FIXTURES!$B$2:$B$23,0),0),IF(HLOOKUP(K$2+1,FIXTURES!$C$2:$NC$23,MATCH($C21,FIXTURES!$B$2:$B$23,0),0)="",HLOOKUP(K$2,FIXTURES!$C$2:$NC$23,MATCH($C21,FIXTURES!$B$2:$B$23,0),0),HLOOKUP(K$2+1,FIXTURES!$C$2:$NC$23,MATCH($C21,FIXTURES!$B$2:$B$23,0),0))))</f>
        <v>TOT</v>
      </c>
      <c r="L21" s="117" t="str">
        <f>IF(L$1="SAT",IF(AND(HLOOKUP(L$2,FIXTURES!$C$2:$NC$23,MATCH($C21,FIXTURES!$B$2:$B$23,0),0)="",HLOOKUP(L$2+1,FIXTURES!$C$2:$NC$23,MATCH($C21,FIXTURES!$B$2:$B$23,0),0)="",HLOOKUP(L$2+2,FIXTURES!$C$2:$NC$23,MATCH($C21,FIXTURES!$B$2:$B$23,0),0)=""),HLOOKUP(L$2-1,FIXTURES!$C$2:$NC$23,MATCH($C21,FIXTURES!$B$2:$B$23,0),0),IF(AND(HLOOKUP(L$2,FIXTURES!$C$2:$NC$23,MATCH($C21,FIXTURES!$B$2:$B$23,0),0)="",HLOOKUP(L$2+1,FIXTURES!$C$2:$NC$23,MATCH($C21,FIXTURES!$B$2:$B$23,0),0)=""),HLOOKUP(L$2+2,FIXTURES!$C$2:$NC$23,MATCH($C21,FIXTURES!$B$2:$B$23,0),0),IF(HLOOKUP(L$2+1,FIXTURES!$C$2:$NC$23,MATCH($C21,FIXTURES!$B$2:$B$23,0),0)="",HLOOKUP(L$2,FIXTURES!$C$2:$NC$23,MATCH($C21,FIXTURES!$B$2:$B$23,0),0),HLOOKUP(L$2+1,FIXTURES!$C$2:$NC$23,MATCH($C21,FIXTURES!$B$2:$B$23,0),0)))),IF(AND(HLOOKUP(L$2,FIXTURES!$C$2:$NC$23,MATCH($C21,FIXTURES!$B$2:$B$23,0),0)="",HLOOKUP(L$2+1,FIXTURES!$C$2:$NC$23,MATCH($C21,FIXTURES!$B$2:$B$23,0),0)=""),HLOOKUP(L$2+2,FIXTURES!$C$2:$NC$23,MATCH($C21,FIXTURES!$B$2:$B$23,0),0),IF(HLOOKUP(L$2+1,FIXTURES!$C$2:$NC$23,MATCH($C21,FIXTURES!$B$2:$B$23,0),0)="",HLOOKUP(L$2,FIXTURES!$C$2:$NC$23,MATCH($C21,FIXTURES!$B$2:$B$23,0),0),HLOOKUP(L$2+1,FIXTURES!$C$2:$NC$23,MATCH($C21,FIXTURES!$B$2:$B$23,0),0))))</f>
        <v>mci</v>
      </c>
      <c r="M21" s="117" t="str">
        <f>IF(M$1="SAT",IF(AND(HLOOKUP(M$2,FIXTURES!$C$2:$NC$23,MATCH($C21,FIXTURES!$B$2:$B$23,0),0)="",HLOOKUP(M$2+1,FIXTURES!$C$2:$NC$23,MATCH($C21,FIXTURES!$B$2:$B$23,0),0)="",HLOOKUP(M$2+2,FIXTURES!$C$2:$NC$23,MATCH($C21,FIXTURES!$B$2:$B$23,0),0)=""),HLOOKUP(M$2-1,FIXTURES!$C$2:$NC$23,MATCH($C21,FIXTURES!$B$2:$B$23,0),0),IF(AND(HLOOKUP(M$2,FIXTURES!$C$2:$NC$23,MATCH($C21,FIXTURES!$B$2:$B$23,0),0)="",HLOOKUP(M$2+1,FIXTURES!$C$2:$NC$23,MATCH($C21,FIXTURES!$B$2:$B$23,0),0)=""),HLOOKUP(M$2+2,FIXTURES!$C$2:$NC$23,MATCH($C21,FIXTURES!$B$2:$B$23,0),0),IF(HLOOKUP(M$2+1,FIXTURES!$C$2:$NC$23,MATCH($C21,FIXTURES!$B$2:$B$23,0),0)="",HLOOKUP(M$2,FIXTURES!$C$2:$NC$23,MATCH($C21,FIXTURES!$B$2:$B$23,0),0),HLOOKUP(M$2+1,FIXTURES!$C$2:$NC$23,MATCH($C21,FIXTURES!$B$2:$B$23,0),0)))),IF(AND(HLOOKUP(M$2,FIXTURES!$C$2:$NC$23,MATCH($C21,FIXTURES!$B$2:$B$23,0),0)="",HLOOKUP(M$2+1,FIXTURES!$C$2:$NC$23,MATCH($C21,FIXTURES!$B$2:$B$23,0),0)=""),HLOOKUP(M$2+2,FIXTURES!$C$2:$NC$23,MATCH($C21,FIXTURES!$B$2:$B$23,0),0),IF(HLOOKUP(M$2+1,FIXTURES!$C$2:$NC$23,MATCH($C21,FIXTURES!$B$2:$B$23,0),0)="",HLOOKUP(M$2,FIXTURES!$C$2:$NC$23,MATCH($C21,FIXTURES!$B$2:$B$23,0),0),HLOOKUP(M$2+1,FIXTURES!$C$2:$NC$23,MATCH($C21,FIXTURES!$B$2:$B$23,0),0))))</f>
        <v>BOU</v>
      </c>
      <c r="N21" s="117" t="str">
        <f>IF(N$1="SAT",IF(AND(HLOOKUP(N$2,FIXTURES!$C$2:$NC$23,MATCH($C21,FIXTURES!$B$2:$B$23,0),0)="",HLOOKUP(N$2+1,FIXTURES!$C$2:$NC$23,MATCH($C21,FIXTURES!$B$2:$B$23,0),0)="",HLOOKUP(N$2+2,FIXTURES!$C$2:$NC$23,MATCH($C21,FIXTURES!$B$2:$B$23,0),0)=""),HLOOKUP(N$2-1,FIXTURES!$C$2:$NC$23,MATCH($C21,FIXTURES!$B$2:$B$23,0),0),IF(AND(HLOOKUP(N$2,FIXTURES!$C$2:$NC$23,MATCH($C21,FIXTURES!$B$2:$B$23,0),0)="",HLOOKUP(N$2+1,FIXTURES!$C$2:$NC$23,MATCH($C21,FIXTURES!$B$2:$B$23,0),0)=""),HLOOKUP(N$2+2,FIXTURES!$C$2:$NC$23,MATCH($C21,FIXTURES!$B$2:$B$23,0),0),IF(HLOOKUP(N$2+1,FIXTURES!$C$2:$NC$23,MATCH($C21,FIXTURES!$B$2:$B$23,0),0)="",HLOOKUP(N$2,FIXTURES!$C$2:$NC$23,MATCH($C21,FIXTURES!$B$2:$B$23,0),0),HLOOKUP(N$2+1,FIXTURES!$C$2:$NC$23,MATCH($C21,FIXTURES!$B$2:$B$23,0),0)))),IF(AND(HLOOKUP(N$2,FIXTURES!$C$2:$NC$23,MATCH($C21,FIXTURES!$B$2:$B$23,0),0)="",HLOOKUP(N$2+1,FIXTURES!$C$2:$NC$23,MATCH($C21,FIXTURES!$B$2:$B$23,0),0)=""),HLOOKUP(N$2+2,FIXTURES!$C$2:$NC$23,MATCH($C21,FIXTURES!$B$2:$B$23,0),0),IF(HLOOKUP(N$2+1,FIXTURES!$C$2:$NC$23,MATCH($C21,FIXTURES!$B$2:$B$23,0),0)="",HLOOKUP(N$2,FIXTURES!$C$2:$NC$23,MATCH($C21,FIXTURES!$B$2:$B$23,0),0),HLOOKUP(N$2+1,FIXTURES!$C$2:$NC$23,MATCH($C21,FIXTURES!$B$2:$B$23,0),0))))</f>
        <v/>
      </c>
      <c r="O21" s="117" t="str">
        <f>IF(O$1="SAT",IF(AND(HLOOKUP(O$2,FIXTURES!$C$2:$NC$23,MATCH($C21,FIXTURES!$B$2:$B$23,0),0)="",HLOOKUP(O$2+1,FIXTURES!$C$2:$NC$23,MATCH($C21,FIXTURES!$B$2:$B$23,0),0)="",HLOOKUP(O$2+2,FIXTURES!$C$2:$NC$23,MATCH($C21,FIXTURES!$B$2:$B$23,0),0)=""),HLOOKUP(O$2-1,FIXTURES!$C$2:$NC$23,MATCH($C21,FIXTURES!$B$2:$B$23,0),0),IF(AND(HLOOKUP(O$2,FIXTURES!$C$2:$NC$23,MATCH($C21,FIXTURES!$B$2:$B$23,0),0)="",HLOOKUP(O$2+1,FIXTURES!$C$2:$NC$23,MATCH($C21,FIXTURES!$B$2:$B$23,0),0)=""),HLOOKUP(O$2+2,FIXTURES!$C$2:$NC$23,MATCH($C21,FIXTURES!$B$2:$B$23,0),0),IF(HLOOKUP(O$2+1,FIXTURES!$C$2:$NC$23,MATCH($C21,FIXTURES!$B$2:$B$23,0),0)="",HLOOKUP(O$2,FIXTURES!$C$2:$NC$23,MATCH($C21,FIXTURES!$B$2:$B$23,0),0),HLOOKUP(O$2+1,FIXTURES!$C$2:$NC$23,MATCH($C21,FIXTURES!$B$2:$B$23,0),0)))),IF(AND(HLOOKUP(O$2,FIXTURES!$C$2:$NC$23,MATCH($C21,FIXTURES!$B$2:$B$23,0),0)="",HLOOKUP(O$2+1,FIXTURES!$C$2:$NC$23,MATCH($C21,FIXTURES!$B$2:$B$23,0),0)=""),HLOOKUP(O$2+2,FIXTURES!$C$2:$NC$23,MATCH($C21,FIXTURES!$B$2:$B$23,0),0),IF(HLOOKUP(O$2+1,FIXTURES!$C$2:$NC$23,MATCH($C21,FIXTURES!$B$2:$B$23,0),0)="",HLOOKUP(O$2,FIXTURES!$C$2:$NC$23,MATCH($C21,FIXTURES!$B$2:$B$23,0),0),HLOOKUP(O$2+1,FIXTURES!$C$2:$NC$23,MATCH($C21,FIXTURES!$B$2:$B$23,0),0))))</f>
        <v/>
      </c>
      <c r="P21" s="117" t="str">
        <f>IF(P$1="SAT",IF(AND(HLOOKUP(P$2,FIXTURES!$C$2:$NC$23,MATCH($C21,FIXTURES!$B$2:$B$23,0),0)="",HLOOKUP(P$2+1,FIXTURES!$C$2:$NC$23,MATCH($C21,FIXTURES!$B$2:$B$23,0),0)="",HLOOKUP(P$2+2,FIXTURES!$C$2:$NC$23,MATCH($C21,FIXTURES!$B$2:$B$23,0),0)=""),HLOOKUP(P$2-1,FIXTURES!$C$2:$NC$23,MATCH($C21,FIXTURES!$B$2:$B$23,0),0),IF(AND(HLOOKUP(P$2,FIXTURES!$C$2:$NC$23,MATCH($C21,FIXTURES!$B$2:$B$23,0),0)="",HLOOKUP(P$2+1,FIXTURES!$C$2:$NC$23,MATCH($C21,FIXTURES!$B$2:$B$23,0),0)=""),HLOOKUP(P$2+2,FIXTURES!$C$2:$NC$23,MATCH($C21,FIXTURES!$B$2:$B$23,0),0),IF(HLOOKUP(P$2+1,FIXTURES!$C$2:$NC$23,MATCH($C21,FIXTURES!$B$2:$B$23,0),0)="",HLOOKUP(P$2,FIXTURES!$C$2:$NC$23,MATCH($C21,FIXTURES!$B$2:$B$23,0),0),HLOOKUP(P$2+1,FIXTURES!$C$2:$NC$23,MATCH($C21,FIXTURES!$B$2:$B$23,0),0)))),IF(AND(HLOOKUP(P$2,FIXTURES!$C$2:$NC$23,MATCH($C21,FIXTURES!$B$2:$B$23,0),0)="",HLOOKUP(P$2+1,FIXTURES!$C$2:$NC$23,MATCH($C21,FIXTURES!$B$2:$B$23,0),0)=""),HLOOKUP(P$2+2,FIXTURES!$C$2:$NC$23,MATCH($C21,FIXTURES!$B$2:$B$23,0),0),IF(HLOOKUP(P$2+1,FIXTURES!$C$2:$NC$23,MATCH($C21,FIXTURES!$B$2:$B$23,0),0)="",HLOOKUP(P$2,FIXTURES!$C$2:$NC$23,MATCH($C21,FIXTURES!$B$2:$B$23,0),0),HLOOKUP(P$2+1,FIXTURES!$C$2:$NC$23,MATCH($C21,FIXTURES!$B$2:$B$23,0),0))))</f>
        <v/>
      </c>
      <c r="Q21" s="117" t="str">
        <f>IF(Q$1="SAT",IF(AND(HLOOKUP(Q$2,FIXTURES!$C$2:$NC$23,MATCH($C21,FIXTURES!$B$2:$B$23,0),0)="",HLOOKUP(Q$2+1,FIXTURES!$C$2:$NC$23,MATCH($C21,FIXTURES!$B$2:$B$23,0),0)="",HLOOKUP(Q$2+2,FIXTURES!$C$2:$NC$23,MATCH($C21,FIXTURES!$B$2:$B$23,0),0)=""),HLOOKUP(Q$2-1,FIXTURES!$C$2:$NC$23,MATCH($C21,FIXTURES!$B$2:$B$23,0),0),IF(AND(HLOOKUP(Q$2,FIXTURES!$C$2:$NC$23,MATCH($C21,FIXTURES!$B$2:$B$23,0),0)="",HLOOKUP(Q$2+1,FIXTURES!$C$2:$NC$23,MATCH($C21,FIXTURES!$B$2:$B$23,0),0)=""),HLOOKUP(Q$2+2,FIXTURES!$C$2:$NC$23,MATCH($C21,FIXTURES!$B$2:$B$23,0),0),IF(HLOOKUP(Q$2+1,FIXTURES!$C$2:$NC$23,MATCH($C21,FIXTURES!$B$2:$B$23,0),0)="",HLOOKUP(Q$2,FIXTURES!$C$2:$NC$23,MATCH($C21,FIXTURES!$B$2:$B$23,0),0),HLOOKUP(Q$2+1,FIXTURES!$C$2:$NC$23,MATCH($C21,FIXTURES!$B$2:$B$23,0),0)))),IF(AND(HLOOKUP(Q$2,FIXTURES!$C$2:$NC$23,MATCH($C21,FIXTURES!$B$2:$B$23,0),0)="",HLOOKUP(Q$2+1,FIXTURES!$C$2:$NC$23,MATCH($C21,FIXTURES!$B$2:$B$23,0),0)=""),HLOOKUP(Q$2+2,FIXTURES!$C$2:$NC$23,MATCH($C21,FIXTURES!$B$2:$B$23,0),0),IF(HLOOKUP(Q$2+1,FIXTURES!$C$2:$NC$23,MATCH($C21,FIXTURES!$B$2:$B$23,0),0)="",HLOOKUP(Q$2,FIXTURES!$C$2:$NC$23,MATCH($C21,FIXTURES!$B$2:$B$23,0),0),HLOOKUP(Q$2+1,FIXTURES!$C$2:$NC$23,MATCH($C21,FIXTURES!$B$2:$B$23,0),0))))</f>
        <v>FUL</v>
      </c>
      <c r="R21" s="117" t="str">
        <f>IF(R$1="SAT",IF(AND(HLOOKUP(R$2,FIXTURES!$C$2:$NC$23,MATCH($C21,FIXTURES!$B$2:$B$23,0),0)="",HLOOKUP(R$2+1,FIXTURES!$C$2:$NC$23,MATCH($C21,FIXTURES!$B$2:$B$23,0),0)="",HLOOKUP(R$2+2,FIXTURES!$C$2:$NC$23,MATCH($C21,FIXTURES!$B$2:$B$23,0),0)=""),HLOOKUP(R$2-1,FIXTURES!$C$2:$NC$23,MATCH($C21,FIXTURES!$B$2:$B$23,0),0),IF(AND(HLOOKUP(R$2,FIXTURES!$C$2:$NC$23,MATCH($C21,FIXTURES!$B$2:$B$23,0),0)="",HLOOKUP(R$2+1,FIXTURES!$C$2:$NC$23,MATCH($C21,FIXTURES!$B$2:$B$23,0),0)=""),HLOOKUP(R$2+2,FIXTURES!$C$2:$NC$23,MATCH($C21,FIXTURES!$B$2:$B$23,0),0),IF(HLOOKUP(R$2+1,FIXTURES!$C$2:$NC$23,MATCH($C21,FIXTURES!$B$2:$B$23,0),0)="",HLOOKUP(R$2,FIXTURES!$C$2:$NC$23,MATCH($C21,FIXTURES!$B$2:$B$23,0),0),HLOOKUP(R$2+1,FIXTURES!$C$2:$NC$23,MATCH($C21,FIXTURES!$B$2:$B$23,0),0)))),IF(AND(HLOOKUP(R$2,FIXTURES!$C$2:$NC$23,MATCH($C21,FIXTURES!$B$2:$B$23,0),0)="",HLOOKUP(R$2+1,FIXTURES!$C$2:$NC$23,MATCH($C21,FIXTURES!$B$2:$B$23,0),0)=""),HLOOKUP(R$2+2,FIXTURES!$C$2:$NC$23,MATCH($C21,FIXTURES!$B$2:$B$23,0),0),IF(HLOOKUP(R$2+1,FIXTURES!$C$2:$NC$23,MATCH($C21,FIXTURES!$B$2:$B$23,0),0)="",HLOOKUP(R$2,FIXTURES!$C$2:$NC$23,MATCH($C21,FIXTURES!$B$2:$B$23,0),0),HLOOKUP(R$2+1,FIXTURES!$C$2:$NC$23,MATCH($C21,FIXTURES!$B$2:$B$23,0),0))))</f>
        <v/>
      </c>
      <c r="S21" s="117" t="str">
        <f>IF(S$1="SAT",IF(AND(HLOOKUP(S$2,FIXTURES!$C$2:$NC$23,MATCH($C21,FIXTURES!$B$2:$B$23,0),0)="",HLOOKUP(S$2+1,FIXTURES!$C$2:$NC$23,MATCH($C21,FIXTURES!$B$2:$B$23,0),0)="",HLOOKUP(S$2+2,FIXTURES!$C$2:$NC$23,MATCH($C21,FIXTURES!$B$2:$B$23,0),0)=""),HLOOKUP(S$2-1,FIXTURES!$C$2:$NC$23,MATCH($C21,FIXTURES!$B$2:$B$23,0),0),IF(AND(HLOOKUP(S$2,FIXTURES!$C$2:$NC$23,MATCH($C21,FIXTURES!$B$2:$B$23,0),0)="",HLOOKUP(S$2+1,FIXTURES!$C$2:$NC$23,MATCH($C21,FIXTURES!$B$2:$B$23,0),0)=""),HLOOKUP(S$2+2,FIXTURES!$C$2:$NC$23,MATCH($C21,FIXTURES!$B$2:$B$23,0),0),IF(HLOOKUP(S$2+1,FIXTURES!$C$2:$NC$23,MATCH($C21,FIXTURES!$B$2:$B$23,0),0)="",HLOOKUP(S$2,FIXTURES!$C$2:$NC$23,MATCH($C21,FIXTURES!$B$2:$B$23,0),0),HLOOKUP(S$2+1,FIXTURES!$C$2:$NC$23,MATCH($C21,FIXTURES!$B$2:$B$23,0),0)))),IF(AND(HLOOKUP(S$2,FIXTURES!$C$2:$NC$23,MATCH($C21,FIXTURES!$B$2:$B$23,0),0)="",HLOOKUP(S$2+1,FIXTURES!$C$2:$NC$23,MATCH($C21,FIXTURES!$B$2:$B$23,0),0)=""),HLOOKUP(S$2+2,FIXTURES!$C$2:$NC$23,MATCH($C21,FIXTURES!$B$2:$B$23,0),0),IF(HLOOKUP(S$2+1,FIXTURES!$C$2:$NC$23,MATCH($C21,FIXTURES!$B$2:$B$23,0),0)="",HLOOKUP(S$2,FIXTURES!$C$2:$NC$23,MATCH($C21,FIXTURES!$B$2:$B$23,0),0),HLOOKUP(S$2+1,FIXTURES!$C$2:$NC$23,MATCH($C21,FIXTURES!$B$2:$B$23,0),0))))</f>
        <v/>
      </c>
      <c r="T21" s="117" t="str">
        <f>IF(T$1="SAT",IF(AND(HLOOKUP(T$2,FIXTURES!$C$2:$NC$23,MATCH($C21,FIXTURES!$B$2:$B$23,0),0)="",HLOOKUP(T$2+1,FIXTURES!$C$2:$NC$23,MATCH($C21,FIXTURES!$B$2:$B$23,0),0)="",HLOOKUP(T$2+2,FIXTURES!$C$2:$NC$23,MATCH($C21,FIXTURES!$B$2:$B$23,0),0)=""),HLOOKUP(T$2-1,FIXTURES!$C$2:$NC$23,MATCH($C21,FIXTURES!$B$2:$B$23,0),0),IF(AND(HLOOKUP(T$2,FIXTURES!$C$2:$NC$23,MATCH($C21,FIXTURES!$B$2:$B$23,0),0)="",HLOOKUP(T$2+1,FIXTURES!$C$2:$NC$23,MATCH($C21,FIXTURES!$B$2:$B$23,0),0)=""),HLOOKUP(T$2+2,FIXTURES!$C$2:$NC$23,MATCH($C21,FIXTURES!$B$2:$B$23,0),0),IF(HLOOKUP(T$2+1,FIXTURES!$C$2:$NC$23,MATCH($C21,FIXTURES!$B$2:$B$23,0),0)="",HLOOKUP(T$2,FIXTURES!$C$2:$NC$23,MATCH($C21,FIXTURES!$B$2:$B$23,0),0),HLOOKUP(T$2+1,FIXTURES!$C$2:$NC$23,MATCH($C21,FIXTURES!$B$2:$B$23,0),0)))),IF(AND(HLOOKUP(T$2,FIXTURES!$C$2:$NC$23,MATCH($C21,FIXTURES!$B$2:$B$23,0),0)="",HLOOKUP(T$2+1,FIXTURES!$C$2:$NC$23,MATCH($C21,FIXTURES!$B$2:$B$23,0),0)=""),HLOOKUP(T$2+2,FIXTURES!$C$2:$NC$23,MATCH($C21,FIXTURES!$B$2:$B$23,0),0),IF(HLOOKUP(T$2+1,FIXTURES!$C$2:$NC$23,MATCH($C21,FIXTURES!$B$2:$B$23,0),0)="",HLOOKUP(T$2,FIXTURES!$C$2:$NC$23,MATCH($C21,FIXTURES!$B$2:$B$23,0),0),HLOOKUP(T$2+1,FIXTURES!$C$2:$NC$23,MATCH($C21,FIXTURES!$B$2:$B$23,0),0))))</f>
        <v/>
      </c>
      <c r="U21" s="117" t="str">
        <f>IF(U$1="SAT",IF(AND(HLOOKUP(U$2,FIXTURES!$C$2:$NC$23,MATCH($C21,FIXTURES!$B$2:$B$23,0),0)="",HLOOKUP(U$2+1,FIXTURES!$C$2:$NC$23,MATCH($C21,FIXTURES!$B$2:$B$23,0),0)="",HLOOKUP(U$2+2,FIXTURES!$C$2:$NC$23,MATCH($C21,FIXTURES!$B$2:$B$23,0),0)=""),HLOOKUP(U$2-1,FIXTURES!$C$2:$NC$23,MATCH($C21,FIXTURES!$B$2:$B$23,0),0),IF(AND(HLOOKUP(U$2,FIXTURES!$C$2:$NC$23,MATCH($C21,FIXTURES!$B$2:$B$23,0),0)="",HLOOKUP(U$2+1,FIXTURES!$C$2:$NC$23,MATCH($C21,FIXTURES!$B$2:$B$23,0),0)=""),HLOOKUP(U$2+2,FIXTURES!$C$2:$NC$23,MATCH($C21,FIXTURES!$B$2:$B$23,0),0),IF(HLOOKUP(U$2+1,FIXTURES!$C$2:$NC$23,MATCH($C21,FIXTURES!$B$2:$B$23,0),0)="",HLOOKUP(U$2,FIXTURES!$C$2:$NC$23,MATCH($C21,FIXTURES!$B$2:$B$23,0),0),HLOOKUP(U$2+1,FIXTURES!$C$2:$NC$23,MATCH($C21,FIXTURES!$B$2:$B$23,0),0)))),IF(AND(HLOOKUP(U$2,FIXTURES!$C$2:$NC$23,MATCH($C21,FIXTURES!$B$2:$B$23,0),0)="",HLOOKUP(U$2+1,FIXTURES!$C$2:$NC$23,MATCH($C21,FIXTURES!$B$2:$B$23,0),0)=""),HLOOKUP(U$2+2,FIXTURES!$C$2:$NC$23,MATCH($C21,FIXTURES!$B$2:$B$23,0),0),IF(HLOOKUP(U$2+1,FIXTURES!$C$2:$NC$23,MATCH($C21,FIXTURES!$B$2:$B$23,0),0)="",HLOOKUP(U$2,FIXTURES!$C$2:$NC$23,MATCH($C21,FIXTURES!$B$2:$B$23,0),0),HLOOKUP(U$2+1,FIXTURES!$C$2:$NC$23,MATCH($C21,FIXTURES!$B$2:$B$23,0),0))))</f>
        <v>lei</v>
      </c>
      <c r="V21" s="117" t="str">
        <f>IF(V$1="SAT",IF(AND(HLOOKUP(V$2,FIXTURES!$C$2:$NC$23,MATCH($C21,FIXTURES!$B$2:$B$23,0),0)="",HLOOKUP(V$2+1,FIXTURES!$C$2:$NC$23,MATCH($C21,FIXTURES!$B$2:$B$23,0),0)="",HLOOKUP(V$2+2,FIXTURES!$C$2:$NC$23,MATCH($C21,FIXTURES!$B$2:$B$23,0),0)=""),HLOOKUP(V$2-1,FIXTURES!$C$2:$NC$23,MATCH($C21,FIXTURES!$B$2:$B$23,0),0),IF(AND(HLOOKUP(V$2,FIXTURES!$C$2:$NC$23,MATCH($C21,FIXTURES!$B$2:$B$23,0),0)="",HLOOKUP(V$2+1,FIXTURES!$C$2:$NC$23,MATCH($C21,FIXTURES!$B$2:$B$23,0),0)=""),HLOOKUP(V$2+2,FIXTURES!$C$2:$NC$23,MATCH($C21,FIXTURES!$B$2:$B$23,0),0),IF(HLOOKUP(V$2+1,FIXTURES!$C$2:$NC$23,MATCH($C21,FIXTURES!$B$2:$B$23,0),0)="",HLOOKUP(V$2,FIXTURES!$C$2:$NC$23,MATCH($C21,FIXTURES!$B$2:$B$23,0),0),HLOOKUP(V$2+1,FIXTURES!$C$2:$NC$23,MATCH($C21,FIXTURES!$B$2:$B$23,0),0)))),IF(AND(HLOOKUP(V$2,FIXTURES!$C$2:$NC$23,MATCH($C21,FIXTURES!$B$2:$B$23,0),0)="",HLOOKUP(V$2+1,FIXTURES!$C$2:$NC$23,MATCH($C21,FIXTURES!$B$2:$B$23,0),0)=""),HLOOKUP(V$2+2,FIXTURES!$C$2:$NC$23,MATCH($C21,FIXTURES!$B$2:$B$23,0),0),IF(HLOOKUP(V$2+1,FIXTURES!$C$2:$NC$23,MATCH($C21,FIXTURES!$B$2:$B$23,0),0)="",HLOOKUP(V$2,FIXTURES!$C$2:$NC$23,MATCH($C21,FIXTURES!$B$2:$B$23,0),0),HLOOKUP(V$2+1,FIXTURES!$C$2:$NC$23,MATCH($C21,FIXTURES!$B$2:$B$23,0),0))))</f>
        <v/>
      </c>
      <c r="W21" s="117" t="str">
        <f>IF(W$1="SAT",IF(AND(HLOOKUP(W$2,FIXTURES!$C$2:$NC$23,MATCH($C21,FIXTURES!$B$2:$B$23,0),0)="",HLOOKUP(W$2+1,FIXTURES!$C$2:$NC$23,MATCH($C21,FIXTURES!$B$2:$B$23,0),0)="",HLOOKUP(W$2+2,FIXTURES!$C$2:$NC$23,MATCH($C21,FIXTURES!$B$2:$B$23,0),0)=""),HLOOKUP(W$2-1,FIXTURES!$C$2:$NC$23,MATCH($C21,FIXTURES!$B$2:$B$23,0),0),IF(AND(HLOOKUP(W$2,FIXTURES!$C$2:$NC$23,MATCH($C21,FIXTURES!$B$2:$B$23,0),0)="",HLOOKUP(W$2+1,FIXTURES!$C$2:$NC$23,MATCH($C21,FIXTURES!$B$2:$B$23,0),0)=""),HLOOKUP(W$2+2,FIXTURES!$C$2:$NC$23,MATCH($C21,FIXTURES!$B$2:$B$23,0),0),IF(HLOOKUP(W$2+1,FIXTURES!$C$2:$NC$23,MATCH($C21,FIXTURES!$B$2:$B$23,0),0)="",HLOOKUP(W$2,FIXTURES!$C$2:$NC$23,MATCH($C21,FIXTURES!$B$2:$B$23,0),0),HLOOKUP(W$2+1,FIXTURES!$C$2:$NC$23,MATCH($C21,FIXTURES!$B$2:$B$23,0),0)))),IF(AND(HLOOKUP(W$2,FIXTURES!$C$2:$NC$23,MATCH($C21,FIXTURES!$B$2:$B$23,0),0)="",HLOOKUP(W$2+1,FIXTURES!$C$2:$NC$23,MATCH($C21,FIXTURES!$B$2:$B$23,0),0)=""),HLOOKUP(W$2+2,FIXTURES!$C$2:$NC$23,MATCH($C21,FIXTURES!$B$2:$B$23,0),0),IF(HLOOKUP(W$2+1,FIXTURES!$C$2:$NC$23,MATCH($C21,FIXTURES!$B$2:$B$23,0),0)="",HLOOKUP(W$2,FIXTURES!$C$2:$NC$23,MATCH($C21,FIXTURES!$B$2:$B$23,0),0),HLOOKUP(W$2+1,FIXTURES!$C$2:$NC$23,MATCH($C21,FIXTURES!$B$2:$B$23,0),0))))</f>
        <v>AVL</v>
      </c>
      <c r="X21" s="117" t="str">
        <f>IF(X$1="SAT",IF(AND(HLOOKUP(X$2,FIXTURES!$C$2:$NC$23,MATCH($C21,FIXTURES!$B$2:$B$23,0),0)="",HLOOKUP(X$2+1,FIXTURES!$C$2:$NC$23,MATCH($C21,FIXTURES!$B$2:$B$23,0),0)="",HLOOKUP(X$2+2,FIXTURES!$C$2:$NC$23,MATCH($C21,FIXTURES!$B$2:$B$23,0),0)=""),HLOOKUP(X$2-1,FIXTURES!$C$2:$NC$23,MATCH($C21,FIXTURES!$B$2:$B$23,0),0),IF(AND(HLOOKUP(X$2,FIXTURES!$C$2:$NC$23,MATCH($C21,FIXTURES!$B$2:$B$23,0),0)="",HLOOKUP(X$2+1,FIXTURES!$C$2:$NC$23,MATCH($C21,FIXTURES!$B$2:$B$23,0),0)=""),HLOOKUP(X$2+2,FIXTURES!$C$2:$NC$23,MATCH($C21,FIXTURES!$B$2:$B$23,0),0),IF(HLOOKUP(X$2+1,FIXTURES!$C$2:$NC$23,MATCH($C21,FIXTURES!$B$2:$B$23,0),0)="",HLOOKUP(X$2,FIXTURES!$C$2:$NC$23,MATCH($C21,FIXTURES!$B$2:$B$23,0),0),HLOOKUP(X$2+1,FIXTURES!$C$2:$NC$23,MATCH($C21,FIXTURES!$B$2:$B$23,0),0)))),IF(AND(HLOOKUP(X$2,FIXTURES!$C$2:$NC$23,MATCH($C21,FIXTURES!$B$2:$B$23,0),0)="",HLOOKUP(X$2+1,FIXTURES!$C$2:$NC$23,MATCH($C21,FIXTURES!$B$2:$B$23,0),0)=""),HLOOKUP(X$2+2,FIXTURES!$C$2:$NC$23,MATCH($C21,FIXTURES!$B$2:$B$23,0),0),IF(HLOOKUP(X$2+1,FIXTURES!$C$2:$NC$23,MATCH($C21,FIXTURES!$B$2:$B$23,0),0)="",HLOOKUP(X$2,FIXTURES!$C$2:$NC$23,MATCH($C21,FIXTURES!$B$2:$B$23,0),0),HLOOKUP(X$2+1,FIXTURES!$C$2:$NC$23,MATCH($C21,FIXTURES!$B$2:$B$23,0),0))))</f>
        <v/>
      </c>
      <c r="Y21" s="117" t="str">
        <f>IF(Y$1="SAT",IF(AND(HLOOKUP(Y$2,FIXTURES!$C$2:$NC$23,MATCH($C21,FIXTURES!$B$2:$B$23,0),0)="",HLOOKUP(Y$2+1,FIXTURES!$C$2:$NC$23,MATCH($C21,FIXTURES!$B$2:$B$23,0),0)="",HLOOKUP(Y$2+2,FIXTURES!$C$2:$NC$23,MATCH($C21,FIXTURES!$B$2:$B$23,0),0)=""),HLOOKUP(Y$2-1,FIXTURES!$C$2:$NC$23,MATCH($C21,FIXTURES!$B$2:$B$23,0),0),IF(AND(HLOOKUP(Y$2,FIXTURES!$C$2:$NC$23,MATCH($C21,FIXTURES!$B$2:$B$23,0),0)="",HLOOKUP(Y$2+1,FIXTURES!$C$2:$NC$23,MATCH($C21,FIXTURES!$B$2:$B$23,0),0)=""),HLOOKUP(Y$2+2,FIXTURES!$C$2:$NC$23,MATCH($C21,FIXTURES!$B$2:$B$23,0),0),IF(HLOOKUP(Y$2+1,FIXTURES!$C$2:$NC$23,MATCH($C21,FIXTURES!$B$2:$B$23,0),0)="",HLOOKUP(Y$2,FIXTURES!$C$2:$NC$23,MATCH($C21,FIXTURES!$B$2:$B$23,0),0),HLOOKUP(Y$2+1,FIXTURES!$C$2:$NC$23,MATCH($C21,FIXTURES!$B$2:$B$23,0),0)))),IF(AND(HLOOKUP(Y$2,FIXTURES!$C$2:$NC$23,MATCH($C21,FIXTURES!$B$2:$B$23,0),0)="",HLOOKUP(Y$2+1,FIXTURES!$C$2:$NC$23,MATCH($C21,FIXTURES!$B$2:$B$23,0),0)=""),HLOOKUP(Y$2+2,FIXTURES!$C$2:$NC$23,MATCH($C21,FIXTURES!$B$2:$B$23,0),0),IF(HLOOKUP(Y$2+1,FIXTURES!$C$2:$NC$23,MATCH($C21,FIXTURES!$B$2:$B$23,0),0)="",HLOOKUP(Y$2,FIXTURES!$C$2:$NC$23,MATCH($C21,FIXTURES!$B$2:$B$23,0),0),HLOOKUP(Y$2+1,FIXTURES!$C$2:$NC$23,MATCH($C21,FIXTURES!$B$2:$B$23,0),0))))</f>
        <v>wol</v>
      </c>
      <c r="Z21" s="117" t="str">
        <f>IF(Z$1="SAT",IF(AND(HLOOKUP(Z$2,FIXTURES!$C$2:$NC$23,MATCH($C21,FIXTURES!$B$2:$B$23,0),0)="",HLOOKUP(Z$2+1,FIXTURES!$C$2:$NC$23,MATCH($C21,FIXTURES!$B$2:$B$23,0),0)="",HLOOKUP(Z$2+2,FIXTURES!$C$2:$NC$23,MATCH($C21,FIXTURES!$B$2:$B$23,0),0)=""),HLOOKUP(Z$2-1,FIXTURES!$C$2:$NC$23,MATCH($C21,FIXTURES!$B$2:$B$23,0),0),IF(AND(HLOOKUP(Z$2,FIXTURES!$C$2:$NC$23,MATCH($C21,FIXTURES!$B$2:$B$23,0),0)="",HLOOKUP(Z$2+1,FIXTURES!$C$2:$NC$23,MATCH($C21,FIXTURES!$B$2:$B$23,0),0)=""),HLOOKUP(Z$2+2,FIXTURES!$C$2:$NC$23,MATCH($C21,FIXTURES!$B$2:$B$23,0),0),IF(HLOOKUP(Z$2+1,FIXTURES!$C$2:$NC$23,MATCH($C21,FIXTURES!$B$2:$B$23,0),0)="",HLOOKUP(Z$2,FIXTURES!$C$2:$NC$23,MATCH($C21,FIXTURES!$B$2:$B$23,0),0),HLOOKUP(Z$2+1,FIXTURES!$C$2:$NC$23,MATCH($C21,FIXTURES!$B$2:$B$23,0),0)))),IF(AND(HLOOKUP(Z$2,FIXTURES!$C$2:$NC$23,MATCH($C21,FIXTURES!$B$2:$B$23,0),0)="",HLOOKUP(Z$2+1,FIXTURES!$C$2:$NC$23,MATCH($C21,FIXTURES!$B$2:$B$23,0),0)=""),HLOOKUP(Z$2+2,FIXTURES!$C$2:$NC$23,MATCH($C21,FIXTURES!$B$2:$B$23,0),0),IF(HLOOKUP(Z$2+1,FIXTURES!$C$2:$NC$23,MATCH($C21,FIXTURES!$B$2:$B$23,0),0)="",HLOOKUP(Z$2,FIXTURES!$C$2:$NC$23,MATCH($C21,FIXTURES!$B$2:$B$23,0),0),HLOOKUP(Z$2+1,FIXTURES!$C$2:$NC$23,MATCH($C21,FIXTURES!$B$2:$B$23,0),0))))</f>
        <v>bha</v>
      </c>
      <c r="AA21" s="117" t="str">
        <f>IF(AA$1="SAT",IF(AND(HLOOKUP(AA$2,FIXTURES!$C$2:$NC$23,MATCH($C21,FIXTURES!$B$2:$B$23,0),0)="",HLOOKUP(AA$2+1,FIXTURES!$C$2:$NC$23,MATCH($C21,FIXTURES!$B$2:$B$23,0),0)="",HLOOKUP(AA$2+2,FIXTURES!$C$2:$NC$23,MATCH($C21,FIXTURES!$B$2:$B$23,0),0)=""),HLOOKUP(AA$2-1,FIXTURES!$C$2:$NC$23,MATCH($C21,FIXTURES!$B$2:$B$23,0),0),IF(AND(HLOOKUP(AA$2,FIXTURES!$C$2:$NC$23,MATCH($C21,FIXTURES!$B$2:$B$23,0),0)="",HLOOKUP(AA$2+1,FIXTURES!$C$2:$NC$23,MATCH($C21,FIXTURES!$B$2:$B$23,0),0)=""),HLOOKUP(AA$2+2,FIXTURES!$C$2:$NC$23,MATCH($C21,FIXTURES!$B$2:$B$23,0),0),IF(HLOOKUP(AA$2+1,FIXTURES!$C$2:$NC$23,MATCH($C21,FIXTURES!$B$2:$B$23,0),0)="",HLOOKUP(AA$2,FIXTURES!$C$2:$NC$23,MATCH($C21,FIXTURES!$B$2:$B$23,0),0),HLOOKUP(AA$2+1,FIXTURES!$C$2:$NC$23,MATCH($C21,FIXTURES!$B$2:$B$23,0),0)))),IF(AND(HLOOKUP(AA$2,FIXTURES!$C$2:$NC$23,MATCH($C21,FIXTURES!$B$2:$B$23,0),0)="",HLOOKUP(AA$2+1,FIXTURES!$C$2:$NC$23,MATCH($C21,FIXTURES!$B$2:$B$23,0),0)=""),HLOOKUP(AA$2+2,FIXTURES!$C$2:$NC$23,MATCH($C21,FIXTURES!$B$2:$B$23,0),0),IF(HLOOKUP(AA$2+1,FIXTURES!$C$2:$NC$23,MATCH($C21,FIXTURES!$B$2:$B$23,0),0)="",HLOOKUP(AA$2,FIXTURES!$C$2:$NC$23,MATCH($C21,FIXTURES!$B$2:$B$23,0),0),HLOOKUP(AA$2+1,FIXTURES!$C$2:$NC$23,MATCH($C21,FIXTURES!$B$2:$B$23,0),0))))</f>
        <v>LIV</v>
      </c>
      <c r="AB21" s="117" t="str">
        <f>IF(AB$1="SAT",IF(AND(HLOOKUP(AB$2,FIXTURES!$C$2:$NC$23,MATCH($C21,FIXTURES!$B$2:$B$23,0),0)="",HLOOKUP(AB$2+1,FIXTURES!$C$2:$NC$23,MATCH($C21,FIXTURES!$B$2:$B$23,0),0)="",HLOOKUP(AB$2+2,FIXTURES!$C$2:$NC$23,MATCH($C21,FIXTURES!$B$2:$B$23,0),0)=""),HLOOKUP(AB$2-1,FIXTURES!$C$2:$NC$23,MATCH($C21,FIXTURES!$B$2:$B$23,0),0),IF(AND(HLOOKUP(AB$2,FIXTURES!$C$2:$NC$23,MATCH($C21,FIXTURES!$B$2:$B$23,0),0)="",HLOOKUP(AB$2+1,FIXTURES!$C$2:$NC$23,MATCH($C21,FIXTURES!$B$2:$B$23,0),0)=""),HLOOKUP(AB$2+2,FIXTURES!$C$2:$NC$23,MATCH($C21,FIXTURES!$B$2:$B$23,0),0),IF(HLOOKUP(AB$2+1,FIXTURES!$C$2:$NC$23,MATCH($C21,FIXTURES!$B$2:$B$23,0),0)="",HLOOKUP(AB$2,FIXTURES!$C$2:$NC$23,MATCH($C21,FIXTURES!$B$2:$B$23,0),0),HLOOKUP(AB$2+1,FIXTURES!$C$2:$NC$23,MATCH($C21,FIXTURES!$B$2:$B$23,0),0)))),IF(AND(HLOOKUP(AB$2,FIXTURES!$C$2:$NC$23,MATCH($C21,FIXTURES!$B$2:$B$23,0),0)="",HLOOKUP(AB$2+1,FIXTURES!$C$2:$NC$23,MATCH($C21,FIXTURES!$B$2:$B$23,0),0)=""),HLOOKUP(AB$2+2,FIXTURES!$C$2:$NC$23,MATCH($C21,FIXTURES!$B$2:$B$23,0),0),IF(HLOOKUP(AB$2+1,FIXTURES!$C$2:$NC$23,MATCH($C21,FIXTURES!$B$2:$B$23,0),0)="",HLOOKUP(AB$2,FIXTURES!$C$2:$NC$23,MATCH($C21,FIXTURES!$B$2:$B$23,0),0),HLOOKUP(AB$2+1,FIXTURES!$C$2:$NC$23,MATCH($C21,FIXTURES!$B$2:$B$23,0),0))))</f>
        <v/>
      </c>
      <c r="AC21" s="117" t="str">
        <f>IF(AC$1="SAT",IF(AND(HLOOKUP(AC$2,FIXTURES!$C$2:$NC$23,MATCH($C21,FIXTURES!$B$2:$B$23,0),0)="",HLOOKUP(AC$2+1,FIXTURES!$C$2:$NC$23,MATCH($C21,FIXTURES!$B$2:$B$23,0),0)="",HLOOKUP(AC$2+2,FIXTURES!$C$2:$NC$23,MATCH($C21,FIXTURES!$B$2:$B$23,0),0)=""),HLOOKUP(AC$2-1,FIXTURES!$C$2:$NC$23,MATCH($C21,FIXTURES!$B$2:$B$23,0),0),IF(AND(HLOOKUP(AC$2,FIXTURES!$C$2:$NC$23,MATCH($C21,FIXTURES!$B$2:$B$23,0),0)="",HLOOKUP(AC$2+1,FIXTURES!$C$2:$NC$23,MATCH($C21,FIXTURES!$B$2:$B$23,0),0)=""),HLOOKUP(AC$2+2,FIXTURES!$C$2:$NC$23,MATCH($C21,FIXTURES!$B$2:$B$23,0),0),IF(HLOOKUP(AC$2+1,FIXTURES!$C$2:$NC$23,MATCH($C21,FIXTURES!$B$2:$B$23,0),0)="",HLOOKUP(AC$2,FIXTURES!$C$2:$NC$23,MATCH($C21,FIXTURES!$B$2:$B$23,0),0),HLOOKUP(AC$2+1,FIXTURES!$C$2:$NC$23,MATCH($C21,FIXTURES!$B$2:$B$23,0),0)))),IF(AND(HLOOKUP(AC$2,FIXTURES!$C$2:$NC$23,MATCH($C21,FIXTURES!$B$2:$B$23,0),0)="",HLOOKUP(AC$2+1,FIXTURES!$C$2:$NC$23,MATCH($C21,FIXTURES!$B$2:$B$23,0),0)=""),HLOOKUP(AC$2+2,FIXTURES!$C$2:$NC$23,MATCH($C21,FIXTURES!$B$2:$B$23,0),0),IF(HLOOKUP(AC$2+1,FIXTURES!$C$2:$NC$23,MATCH($C21,FIXTURES!$B$2:$B$23,0),0)="",HLOOKUP(AC$2,FIXTURES!$C$2:$NC$23,MATCH($C21,FIXTURES!$B$2:$B$23,0),0),HLOOKUP(AC$2+1,FIXTURES!$C$2:$NC$23,MATCH($C21,FIXTURES!$B$2:$B$23,0),0))))</f>
        <v>ars</v>
      </c>
      <c r="AD21" s="117" t="str">
        <f>IF(AD$1="SAT",IF(AND(HLOOKUP(AD$2,FIXTURES!$C$2:$NC$23,MATCH($C21,FIXTURES!$B$2:$B$23,0),0)="",HLOOKUP(AD$2+1,FIXTURES!$C$2:$NC$23,MATCH($C21,FIXTURES!$B$2:$B$23,0),0)="",HLOOKUP(AD$2+2,FIXTURES!$C$2:$NC$23,MATCH($C21,FIXTURES!$B$2:$B$23,0),0)=""),HLOOKUP(AD$2-1,FIXTURES!$C$2:$NC$23,MATCH($C21,FIXTURES!$B$2:$B$23,0),0),IF(AND(HLOOKUP(AD$2,FIXTURES!$C$2:$NC$23,MATCH($C21,FIXTURES!$B$2:$B$23,0),0)="",HLOOKUP(AD$2+1,FIXTURES!$C$2:$NC$23,MATCH($C21,FIXTURES!$B$2:$B$23,0),0)=""),HLOOKUP(AD$2+2,FIXTURES!$C$2:$NC$23,MATCH($C21,FIXTURES!$B$2:$B$23,0),0),IF(HLOOKUP(AD$2+1,FIXTURES!$C$2:$NC$23,MATCH($C21,FIXTURES!$B$2:$B$23,0),0)="",HLOOKUP(AD$2,FIXTURES!$C$2:$NC$23,MATCH($C21,FIXTURES!$B$2:$B$23,0),0),HLOOKUP(AD$2+1,FIXTURES!$C$2:$NC$23,MATCH($C21,FIXTURES!$B$2:$B$23,0),0)))),IF(AND(HLOOKUP(AD$2,FIXTURES!$C$2:$NC$23,MATCH($C21,FIXTURES!$B$2:$B$23,0),0)="",HLOOKUP(AD$2+1,FIXTURES!$C$2:$NC$23,MATCH($C21,FIXTURES!$B$2:$B$23,0),0)=""),HLOOKUP(AD$2+2,FIXTURES!$C$2:$NC$23,MATCH($C21,FIXTURES!$B$2:$B$23,0),0),IF(HLOOKUP(AD$2+1,FIXTURES!$C$2:$NC$23,MATCH($C21,FIXTURES!$B$2:$B$23,0),0)="",HLOOKUP(AD$2,FIXTURES!$C$2:$NC$23,MATCH($C21,FIXTURES!$B$2:$B$23,0),0),HLOOKUP(AD$2+1,FIXTURES!$C$2:$NC$23,MATCH($C21,FIXTURES!$B$2:$B$23,0),0))))</f>
        <v/>
      </c>
      <c r="AE21" s="117" t="str">
        <f>IF(AE$1="SAT",IF(AND(HLOOKUP(AE$2,FIXTURES!$C$2:$NC$23,MATCH($C21,FIXTURES!$B$2:$B$23,0),0)="",HLOOKUP(AE$2+1,FIXTURES!$C$2:$NC$23,MATCH($C21,FIXTURES!$B$2:$B$23,0),0)="",HLOOKUP(AE$2+2,FIXTURES!$C$2:$NC$23,MATCH($C21,FIXTURES!$B$2:$B$23,0),0)=""),HLOOKUP(AE$2-1,FIXTURES!$C$2:$NC$23,MATCH($C21,FIXTURES!$B$2:$B$23,0),0),IF(AND(HLOOKUP(AE$2,FIXTURES!$C$2:$NC$23,MATCH($C21,FIXTURES!$B$2:$B$23,0),0)="",HLOOKUP(AE$2+1,FIXTURES!$C$2:$NC$23,MATCH($C21,FIXTURES!$B$2:$B$23,0),0)=""),HLOOKUP(AE$2+2,FIXTURES!$C$2:$NC$23,MATCH($C21,FIXTURES!$B$2:$B$23,0),0),IF(HLOOKUP(AE$2+1,FIXTURES!$C$2:$NC$23,MATCH($C21,FIXTURES!$B$2:$B$23,0),0)="",HLOOKUP(AE$2,FIXTURES!$C$2:$NC$23,MATCH($C21,FIXTURES!$B$2:$B$23,0),0),HLOOKUP(AE$2+1,FIXTURES!$C$2:$NC$23,MATCH($C21,FIXTURES!$B$2:$B$23,0),0)))),IF(AND(HLOOKUP(AE$2,FIXTURES!$C$2:$NC$23,MATCH($C21,FIXTURES!$B$2:$B$23,0),0)="",HLOOKUP(AE$2+1,FIXTURES!$C$2:$NC$23,MATCH($C21,FIXTURES!$B$2:$B$23,0),0)=""),HLOOKUP(AE$2+2,FIXTURES!$C$2:$NC$23,MATCH($C21,FIXTURES!$B$2:$B$23,0),0),IF(HLOOKUP(AE$2+1,FIXTURES!$C$2:$NC$23,MATCH($C21,FIXTURES!$B$2:$B$23,0),0)="",HLOOKUP(AE$2,FIXTURES!$C$2:$NC$23,MATCH($C21,FIXTURES!$B$2:$B$23,0),0),HLOOKUP(AE$2+1,FIXTURES!$C$2:$NC$23,MATCH($C21,FIXTURES!$B$2:$B$23,0),0))))</f>
        <v>BRE</v>
      </c>
      <c r="AF21" s="117" t="str">
        <f>IF(AF$1="SAT",IF(AND(HLOOKUP(AF$2,FIXTURES!$C$2:$NC$23,MATCH($C21,FIXTURES!$B$2:$B$23,0),0)="",HLOOKUP(AF$2+1,FIXTURES!$C$2:$NC$23,MATCH($C21,FIXTURES!$B$2:$B$23,0),0)="",HLOOKUP(AF$2+2,FIXTURES!$C$2:$NC$23,MATCH($C21,FIXTURES!$B$2:$B$23,0),0)=""),HLOOKUP(AF$2-1,FIXTURES!$C$2:$NC$23,MATCH($C21,FIXTURES!$B$2:$B$23,0),0),IF(AND(HLOOKUP(AF$2,FIXTURES!$C$2:$NC$23,MATCH($C21,FIXTURES!$B$2:$B$23,0),0)="",HLOOKUP(AF$2+1,FIXTURES!$C$2:$NC$23,MATCH($C21,FIXTURES!$B$2:$B$23,0),0)=""),HLOOKUP(AF$2+2,FIXTURES!$C$2:$NC$23,MATCH($C21,FIXTURES!$B$2:$B$23,0),0),IF(HLOOKUP(AF$2+1,FIXTURES!$C$2:$NC$23,MATCH($C21,FIXTURES!$B$2:$B$23,0),0)="",HLOOKUP(AF$2,FIXTURES!$C$2:$NC$23,MATCH($C21,FIXTURES!$B$2:$B$23,0),0),HLOOKUP(AF$2+1,FIXTURES!$C$2:$NC$23,MATCH($C21,FIXTURES!$B$2:$B$23,0),0)))),IF(AND(HLOOKUP(AF$2,FIXTURES!$C$2:$NC$23,MATCH($C21,FIXTURES!$B$2:$B$23,0),0)="",HLOOKUP(AF$2+1,FIXTURES!$C$2:$NC$23,MATCH($C21,FIXTURES!$B$2:$B$23,0),0)=""),HLOOKUP(AF$2+2,FIXTURES!$C$2:$NC$23,MATCH($C21,FIXTURES!$B$2:$B$23,0),0),IF(HLOOKUP(AF$2+1,FIXTURES!$C$2:$NC$23,MATCH($C21,FIXTURES!$B$2:$B$23,0),0)="",HLOOKUP(AF$2,FIXTURES!$C$2:$NC$23,MATCH($C21,FIXTURES!$B$2:$B$23,0),0),HLOOKUP(AF$2+1,FIXTURES!$C$2:$NC$23,MATCH($C21,FIXTURES!$B$2:$B$23,0),0))))</f>
        <v>Tottenham</v>
      </c>
      <c r="AG21" s="117" t="str">
        <f>IF(AG$1="SAT",IF(AND(HLOOKUP(AG$2,FIXTURES!$C$2:$NC$23,MATCH($C21,FIXTURES!$B$2:$B$23,0),0)="",HLOOKUP(AG$2+1,FIXTURES!$C$2:$NC$23,MATCH($C21,FIXTURES!$B$2:$B$23,0),0)="",HLOOKUP(AG$2+2,FIXTURES!$C$2:$NC$23,MATCH($C21,FIXTURES!$B$2:$B$23,0),0)=""),HLOOKUP(AG$2-1,FIXTURES!$C$2:$NC$23,MATCH($C21,FIXTURES!$B$2:$B$23,0),0),IF(AND(HLOOKUP(AG$2,FIXTURES!$C$2:$NC$23,MATCH($C21,FIXTURES!$B$2:$B$23,0),0)="",HLOOKUP(AG$2+1,FIXTURES!$C$2:$NC$23,MATCH($C21,FIXTURES!$B$2:$B$23,0),0)=""),HLOOKUP(AG$2+2,FIXTURES!$C$2:$NC$23,MATCH($C21,FIXTURES!$B$2:$B$23,0),0),IF(HLOOKUP(AG$2+1,FIXTURES!$C$2:$NC$23,MATCH($C21,FIXTURES!$B$2:$B$23,0),0)="",HLOOKUP(AG$2,FIXTURES!$C$2:$NC$23,MATCH($C21,FIXTURES!$B$2:$B$23,0),0),HLOOKUP(AG$2+1,FIXTURES!$C$2:$NC$23,MATCH($C21,FIXTURES!$B$2:$B$23,0),0)))),IF(AND(HLOOKUP(AG$2,FIXTURES!$C$2:$NC$23,MATCH($C21,FIXTURES!$B$2:$B$23,0),0)="",HLOOKUP(AG$2+1,FIXTURES!$C$2:$NC$23,MATCH($C21,FIXTURES!$B$2:$B$23,0),0)=""),HLOOKUP(AG$2+2,FIXTURES!$C$2:$NC$23,MATCH($C21,FIXTURES!$B$2:$B$23,0),0),IF(HLOOKUP(AG$2+1,FIXTURES!$C$2:$NC$23,MATCH($C21,FIXTURES!$B$2:$B$23,0),0)="",HLOOKUP(AG$2,FIXTURES!$C$2:$NC$23,MATCH($C21,FIXTURES!$B$2:$B$23,0),0),HLOOKUP(AG$2+1,FIXTURES!$C$2:$NC$23,MATCH($C21,FIXTURES!$B$2:$B$23,0),0))))</f>
        <v>CRY</v>
      </c>
      <c r="AH21" s="117" t="str">
        <f>IF(AH$1="SAT",IF(AND(HLOOKUP(AH$2,FIXTURES!$C$2:$NC$23,MATCH($C21,FIXTURES!$B$2:$B$23,0),0)="",HLOOKUP(AH$2+1,FIXTURES!$C$2:$NC$23,MATCH($C21,FIXTURES!$B$2:$B$23,0),0)="",HLOOKUP(AH$2+2,FIXTURES!$C$2:$NC$23,MATCH($C21,FIXTURES!$B$2:$B$23,0),0)=""),HLOOKUP(AH$2-1,FIXTURES!$C$2:$NC$23,MATCH($C21,FIXTURES!$B$2:$B$23,0),0),IF(AND(HLOOKUP(AH$2,FIXTURES!$C$2:$NC$23,MATCH($C21,FIXTURES!$B$2:$B$23,0),0)="",HLOOKUP(AH$2+1,FIXTURES!$C$2:$NC$23,MATCH($C21,FIXTURES!$B$2:$B$23,0),0)=""),HLOOKUP(AH$2+2,FIXTURES!$C$2:$NC$23,MATCH($C21,FIXTURES!$B$2:$B$23,0),0),IF(HLOOKUP(AH$2+1,FIXTURES!$C$2:$NC$23,MATCH($C21,FIXTURES!$B$2:$B$23,0),0)="",HLOOKUP(AH$2,FIXTURES!$C$2:$NC$23,MATCH($C21,FIXTURES!$B$2:$B$23,0),0),HLOOKUP(AH$2+1,FIXTURES!$C$2:$NC$23,MATCH($C21,FIXTURES!$B$2:$B$23,0),0)))),IF(AND(HLOOKUP(AH$2,FIXTURES!$C$2:$NC$23,MATCH($C21,FIXTURES!$B$2:$B$23,0),0)="",HLOOKUP(AH$2+1,FIXTURES!$C$2:$NC$23,MATCH($C21,FIXTURES!$B$2:$B$23,0),0)=""),HLOOKUP(AH$2+2,FIXTURES!$C$2:$NC$23,MATCH($C21,FIXTURES!$B$2:$B$23,0),0),IF(HLOOKUP(AH$2+1,FIXTURES!$C$2:$NC$23,MATCH($C21,FIXTURES!$B$2:$B$23,0),0)="",HLOOKUP(AH$2,FIXTURES!$C$2:$NC$23,MATCH($C21,FIXTURES!$B$2:$B$23,0),0),HLOOKUP(AH$2+1,FIXTURES!$C$2:$NC$23,MATCH($C21,FIXTURES!$B$2:$B$23,0),0))))</f>
        <v/>
      </c>
      <c r="AI21" s="117" t="str">
        <f>IF(AI$1="SAT",IF(AND(HLOOKUP(AI$2,FIXTURES!$C$2:$NC$23,MATCH($C21,FIXTURES!$B$2:$B$23,0),0)="",HLOOKUP(AI$2+1,FIXTURES!$C$2:$NC$23,MATCH($C21,FIXTURES!$B$2:$B$23,0),0)="",HLOOKUP(AI$2+2,FIXTURES!$C$2:$NC$23,MATCH($C21,FIXTURES!$B$2:$B$23,0),0)=""),HLOOKUP(AI$2-1,FIXTURES!$C$2:$NC$23,MATCH($C21,FIXTURES!$B$2:$B$23,0),0),IF(AND(HLOOKUP(AI$2,FIXTURES!$C$2:$NC$23,MATCH($C21,FIXTURES!$B$2:$B$23,0),0)="",HLOOKUP(AI$2+1,FIXTURES!$C$2:$NC$23,MATCH($C21,FIXTURES!$B$2:$B$23,0),0)=""),HLOOKUP(AI$2+2,FIXTURES!$C$2:$NC$23,MATCH($C21,FIXTURES!$B$2:$B$23,0),0),IF(HLOOKUP(AI$2+1,FIXTURES!$C$2:$NC$23,MATCH($C21,FIXTURES!$B$2:$B$23,0),0)="",HLOOKUP(AI$2,FIXTURES!$C$2:$NC$23,MATCH($C21,FIXTURES!$B$2:$B$23,0),0),HLOOKUP(AI$2+1,FIXTURES!$C$2:$NC$23,MATCH($C21,FIXTURES!$B$2:$B$23,0),0)))),IF(AND(HLOOKUP(AI$2,FIXTURES!$C$2:$NC$23,MATCH($C21,FIXTURES!$B$2:$B$23,0),0)="",HLOOKUP(AI$2+1,FIXTURES!$C$2:$NC$23,MATCH($C21,FIXTURES!$B$2:$B$23,0),0)=""),HLOOKUP(AI$2+2,FIXTURES!$C$2:$NC$23,MATCH($C21,FIXTURES!$B$2:$B$23,0),0),IF(HLOOKUP(AI$2+1,FIXTURES!$C$2:$NC$23,MATCH($C21,FIXTURES!$B$2:$B$23,0),0)="",HLOOKUP(AI$2,FIXTURES!$C$2:$NC$23,MATCH($C21,FIXTURES!$B$2:$B$23,0),0),HLOOKUP(AI$2+1,FIXTURES!$C$2:$NC$23,MATCH($C21,FIXTURES!$B$2:$B$23,0),0))))</f>
        <v/>
      </c>
      <c r="AJ21" s="117" t="str">
        <f>IF(AJ$1="SAT",IF(AND(HLOOKUP(AJ$2,FIXTURES!$C$2:$NC$23,MATCH($C21,FIXTURES!$B$2:$B$23,0),0)="",HLOOKUP(AJ$2+1,FIXTURES!$C$2:$NC$23,MATCH($C21,FIXTURES!$B$2:$B$23,0),0)="",HLOOKUP(AJ$2+2,FIXTURES!$C$2:$NC$23,MATCH($C21,FIXTURES!$B$2:$B$23,0),0)=""),HLOOKUP(AJ$2-1,FIXTURES!$C$2:$NC$23,MATCH($C21,FIXTURES!$B$2:$B$23,0),0),IF(AND(HLOOKUP(AJ$2,FIXTURES!$C$2:$NC$23,MATCH($C21,FIXTURES!$B$2:$B$23,0),0)="",HLOOKUP(AJ$2+1,FIXTURES!$C$2:$NC$23,MATCH($C21,FIXTURES!$B$2:$B$23,0),0)=""),HLOOKUP(AJ$2+2,FIXTURES!$C$2:$NC$23,MATCH($C21,FIXTURES!$B$2:$B$23,0),0),IF(HLOOKUP(AJ$2+1,FIXTURES!$C$2:$NC$23,MATCH($C21,FIXTURES!$B$2:$B$23,0),0)="",HLOOKUP(AJ$2,FIXTURES!$C$2:$NC$23,MATCH($C21,FIXTURES!$B$2:$B$23,0),0),HLOOKUP(AJ$2+1,FIXTURES!$C$2:$NC$23,MATCH($C21,FIXTURES!$B$2:$B$23,0),0)))),IF(AND(HLOOKUP(AJ$2,FIXTURES!$C$2:$NC$23,MATCH($C21,FIXTURES!$B$2:$B$23,0),0)="",HLOOKUP(AJ$2+1,FIXTURES!$C$2:$NC$23,MATCH($C21,FIXTURES!$B$2:$B$23,0),0)=""),HLOOKUP(AJ$2+2,FIXTURES!$C$2:$NC$23,MATCH($C21,FIXTURES!$B$2:$B$23,0),0),IF(HLOOKUP(AJ$2+1,FIXTURES!$C$2:$NC$23,MATCH($C21,FIXTURES!$B$2:$B$23,0),0)="",HLOOKUP(AJ$2,FIXTURES!$C$2:$NC$23,MATCH($C21,FIXTURES!$B$2:$B$23,0),0),HLOOKUP(AJ$2+1,FIXTURES!$C$2:$NC$23,MATCH($C21,FIXTURES!$B$2:$B$23,0),0))))</f>
        <v/>
      </c>
      <c r="AK21" s="117" t="str">
        <f>IF(AK$1="SAT",IF(AND(HLOOKUP(AK$2,FIXTURES!$C$2:$NC$23,MATCH($C21,FIXTURES!$B$2:$B$23,0),0)="",HLOOKUP(AK$2+1,FIXTURES!$C$2:$NC$23,MATCH($C21,FIXTURES!$B$2:$B$23,0),0)="",HLOOKUP(AK$2+2,FIXTURES!$C$2:$NC$23,MATCH($C21,FIXTURES!$B$2:$B$23,0),0)=""),HLOOKUP(AK$2-1,FIXTURES!$C$2:$NC$23,MATCH($C21,FIXTURES!$B$2:$B$23,0),0),IF(AND(HLOOKUP(AK$2,FIXTURES!$C$2:$NC$23,MATCH($C21,FIXTURES!$B$2:$B$23,0),0)="",HLOOKUP(AK$2+1,FIXTURES!$C$2:$NC$23,MATCH($C21,FIXTURES!$B$2:$B$23,0),0)=""),HLOOKUP(AK$2+2,FIXTURES!$C$2:$NC$23,MATCH($C21,FIXTURES!$B$2:$B$23,0),0),IF(HLOOKUP(AK$2+1,FIXTURES!$C$2:$NC$23,MATCH($C21,FIXTURES!$B$2:$B$23,0),0)="",HLOOKUP(AK$2,FIXTURES!$C$2:$NC$23,MATCH($C21,FIXTURES!$B$2:$B$23,0),0),HLOOKUP(AK$2+1,FIXTURES!$C$2:$NC$23,MATCH($C21,FIXTURES!$B$2:$B$23,0),0)))),IF(AND(HLOOKUP(AK$2,FIXTURES!$C$2:$NC$23,MATCH($C21,FIXTURES!$B$2:$B$23,0),0)="",HLOOKUP(AK$2+1,FIXTURES!$C$2:$NC$23,MATCH($C21,FIXTURES!$B$2:$B$23,0),0)=""),HLOOKUP(AK$2+2,FIXTURES!$C$2:$NC$23,MATCH($C21,FIXTURES!$B$2:$B$23,0),0),IF(HLOOKUP(AK$2+1,FIXTURES!$C$2:$NC$23,MATCH($C21,FIXTURES!$B$2:$B$23,0),0)="",HLOOKUP(AK$2,FIXTURES!$C$2:$NC$23,MATCH($C21,FIXTURES!$B$2:$B$23,0),0),HLOOKUP(AK$2+1,FIXTURES!$C$2:$NC$23,MATCH($C21,FIXTURES!$B$2:$B$23,0),0))))</f>
        <v/>
      </c>
      <c r="AL21" s="117" t="str">
        <f>IF(AL$1="SAT",IF(AND(HLOOKUP(AL$2,FIXTURES!$C$2:$NC$23,MATCH($C21,FIXTURES!$B$2:$B$23,0),0)="",HLOOKUP(AL$2+1,FIXTURES!$C$2:$NC$23,MATCH($C21,FIXTURES!$B$2:$B$23,0),0)="",HLOOKUP(AL$2+2,FIXTURES!$C$2:$NC$23,MATCH($C21,FIXTURES!$B$2:$B$23,0),0)=""),HLOOKUP(AL$2-1,FIXTURES!$C$2:$NC$23,MATCH($C21,FIXTURES!$B$2:$B$23,0),0),IF(AND(HLOOKUP(AL$2,FIXTURES!$C$2:$NC$23,MATCH($C21,FIXTURES!$B$2:$B$23,0),0)="",HLOOKUP(AL$2+1,FIXTURES!$C$2:$NC$23,MATCH($C21,FIXTURES!$B$2:$B$23,0),0)=""),HLOOKUP(AL$2+2,FIXTURES!$C$2:$NC$23,MATCH($C21,FIXTURES!$B$2:$B$23,0),0),IF(HLOOKUP(AL$2+1,FIXTURES!$C$2:$NC$23,MATCH($C21,FIXTURES!$B$2:$B$23,0),0)="",HLOOKUP(AL$2,FIXTURES!$C$2:$NC$23,MATCH($C21,FIXTURES!$B$2:$B$23,0),0),HLOOKUP(AL$2+1,FIXTURES!$C$2:$NC$23,MATCH($C21,FIXTURES!$B$2:$B$23,0),0)))),IF(AND(HLOOKUP(AL$2,FIXTURES!$C$2:$NC$23,MATCH($C21,FIXTURES!$B$2:$B$23,0),0)="",HLOOKUP(AL$2+1,FIXTURES!$C$2:$NC$23,MATCH($C21,FIXTURES!$B$2:$B$23,0),0)=""),HLOOKUP(AL$2+2,FIXTURES!$C$2:$NC$23,MATCH($C21,FIXTURES!$B$2:$B$23,0),0),IF(HLOOKUP(AL$2+1,FIXTURES!$C$2:$NC$23,MATCH($C21,FIXTURES!$B$2:$B$23,0),0)="",HLOOKUP(AL$2,FIXTURES!$C$2:$NC$23,MATCH($C21,FIXTURES!$B$2:$B$23,0),0),HLOOKUP(AL$2+1,FIXTURES!$C$2:$NC$23,MATCH($C21,FIXTURES!$B$2:$B$23,0),0))))</f>
        <v/>
      </c>
      <c r="AM21" s="117" t="str">
        <f>IF(AM$1="SAT",IF(AND(HLOOKUP(AM$2,FIXTURES!$C$2:$NC$23,MATCH($C21,FIXTURES!$B$2:$B$23,0),0)="",HLOOKUP(AM$2+1,FIXTURES!$C$2:$NC$23,MATCH($C21,FIXTURES!$B$2:$B$23,0),0)="",HLOOKUP(AM$2+2,FIXTURES!$C$2:$NC$23,MATCH($C21,FIXTURES!$B$2:$B$23,0),0)=""),HLOOKUP(AM$2-1,FIXTURES!$C$2:$NC$23,MATCH($C21,FIXTURES!$B$2:$B$23,0),0),IF(AND(HLOOKUP(AM$2,FIXTURES!$C$2:$NC$23,MATCH($C21,FIXTURES!$B$2:$B$23,0),0)="",HLOOKUP(AM$2+1,FIXTURES!$C$2:$NC$23,MATCH($C21,FIXTURES!$B$2:$B$23,0),0)=""),HLOOKUP(AM$2+2,FIXTURES!$C$2:$NC$23,MATCH($C21,FIXTURES!$B$2:$B$23,0),0),IF(HLOOKUP(AM$2+1,FIXTURES!$C$2:$NC$23,MATCH($C21,FIXTURES!$B$2:$B$23,0),0)="",HLOOKUP(AM$2,FIXTURES!$C$2:$NC$23,MATCH($C21,FIXTURES!$B$2:$B$23,0),0),HLOOKUP(AM$2+1,FIXTURES!$C$2:$NC$23,MATCH($C21,FIXTURES!$B$2:$B$23,0),0)))),IF(AND(HLOOKUP(AM$2,FIXTURES!$C$2:$NC$23,MATCH($C21,FIXTURES!$B$2:$B$23,0),0)="",HLOOKUP(AM$2+1,FIXTURES!$C$2:$NC$23,MATCH($C21,FIXTURES!$B$2:$B$23,0),0)=""),HLOOKUP(AM$2+2,FIXTURES!$C$2:$NC$23,MATCH($C21,FIXTURES!$B$2:$B$23,0),0),IF(HLOOKUP(AM$2+1,FIXTURES!$C$2:$NC$23,MATCH($C21,FIXTURES!$B$2:$B$23,0),0)="",HLOOKUP(AM$2,FIXTURES!$C$2:$NC$23,MATCH($C21,FIXTURES!$B$2:$B$23,0),0),HLOOKUP(AM$2+1,FIXTURES!$C$2:$NC$23,MATCH($C21,FIXTURES!$B$2:$B$23,0),0))))</f>
        <v/>
      </c>
      <c r="AN21" s="117" t="str">
        <f>IF(AN$1="SAT",IF(AND(HLOOKUP(AN$2,FIXTURES!$C$2:$NC$23,MATCH($C21,FIXTURES!$B$2:$B$23,0),0)="",HLOOKUP(AN$2+1,FIXTURES!$C$2:$NC$23,MATCH($C21,FIXTURES!$B$2:$B$23,0),0)="",HLOOKUP(AN$2+2,FIXTURES!$C$2:$NC$23,MATCH($C21,FIXTURES!$B$2:$B$23,0),0)=""),HLOOKUP(AN$2-1,FIXTURES!$C$2:$NC$23,MATCH($C21,FIXTURES!$B$2:$B$23,0),0),IF(AND(HLOOKUP(AN$2,FIXTURES!$C$2:$NC$23,MATCH($C21,FIXTURES!$B$2:$B$23,0),0)="",HLOOKUP(AN$2+1,FIXTURES!$C$2:$NC$23,MATCH($C21,FIXTURES!$B$2:$B$23,0),0)=""),HLOOKUP(AN$2+2,FIXTURES!$C$2:$NC$23,MATCH($C21,FIXTURES!$B$2:$B$23,0),0),IF(HLOOKUP(AN$2+1,FIXTURES!$C$2:$NC$23,MATCH($C21,FIXTURES!$B$2:$B$23,0),0)="",HLOOKUP(AN$2,FIXTURES!$C$2:$NC$23,MATCH($C21,FIXTURES!$B$2:$B$23,0),0),HLOOKUP(AN$2+1,FIXTURES!$C$2:$NC$23,MATCH($C21,FIXTURES!$B$2:$B$23,0),0)))),IF(AND(HLOOKUP(AN$2,FIXTURES!$C$2:$NC$23,MATCH($C21,FIXTURES!$B$2:$B$23,0),0)="",HLOOKUP(AN$2+1,FIXTURES!$C$2:$NC$23,MATCH($C21,FIXTURES!$B$2:$B$23,0),0)=""),HLOOKUP(AN$2+2,FIXTURES!$C$2:$NC$23,MATCH($C21,FIXTURES!$B$2:$B$23,0),0),IF(HLOOKUP(AN$2+1,FIXTURES!$C$2:$NC$23,MATCH($C21,FIXTURES!$B$2:$B$23,0),0)="",HLOOKUP(AN$2,FIXTURES!$C$2:$NC$23,MATCH($C21,FIXTURES!$B$2:$B$23,0),0),HLOOKUP(AN$2+1,FIXTURES!$C$2:$NC$23,MATCH($C21,FIXTURES!$B$2:$B$23,0),0))))</f>
        <v/>
      </c>
      <c r="AO21" s="117" t="str">
        <f>IF(AO$1="SAT",IF(AND(HLOOKUP(AO$2,FIXTURES!$C$2:$NC$23,MATCH($C21,FIXTURES!$B$2:$B$23,0),0)="",HLOOKUP(AO$2+1,FIXTURES!$C$2:$NC$23,MATCH($C21,FIXTURES!$B$2:$B$23,0),0)="",HLOOKUP(AO$2+2,FIXTURES!$C$2:$NC$23,MATCH($C21,FIXTURES!$B$2:$B$23,0),0)=""),HLOOKUP(AO$2-1,FIXTURES!$C$2:$NC$23,MATCH($C21,FIXTURES!$B$2:$B$23,0),0),IF(AND(HLOOKUP(AO$2,FIXTURES!$C$2:$NC$23,MATCH($C21,FIXTURES!$B$2:$B$23,0),0)="",HLOOKUP(AO$2+1,FIXTURES!$C$2:$NC$23,MATCH($C21,FIXTURES!$B$2:$B$23,0),0)=""),HLOOKUP(AO$2+2,FIXTURES!$C$2:$NC$23,MATCH($C21,FIXTURES!$B$2:$B$23,0),0),IF(HLOOKUP(AO$2+1,FIXTURES!$C$2:$NC$23,MATCH($C21,FIXTURES!$B$2:$B$23,0),0)="",HLOOKUP(AO$2,FIXTURES!$C$2:$NC$23,MATCH($C21,FIXTURES!$B$2:$B$23,0),0),HLOOKUP(AO$2+1,FIXTURES!$C$2:$NC$23,MATCH($C21,FIXTURES!$B$2:$B$23,0),0)))),IF(AND(HLOOKUP(AO$2,FIXTURES!$C$2:$NC$23,MATCH($C21,FIXTURES!$B$2:$B$23,0),0)="",HLOOKUP(AO$2+1,FIXTURES!$C$2:$NC$23,MATCH($C21,FIXTURES!$B$2:$B$23,0),0)=""),HLOOKUP(AO$2+2,FIXTURES!$C$2:$NC$23,MATCH($C21,FIXTURES!$B$2:$B$23,0),0),IF(HLOOKUP(AO$2+1,FIXTURES!$C$2:$NC$23,MATCH($C21,FIXTURES!$B$2:$B$23,0),0)="",HLOOKUP(AO$2,FIXTURES!$C$2:$NC$23,MATCH($C21,FIXTURES!$B$2:$B$23,0),0),HLOOKUP(AO$2+1,FIXTURES!$C$2:$NC$23,MATCH($C21,FIXTURES!$B$2:$B$23,0),0))))</f>
        <v/>
      </c>
      <c r="AP21" s="117" t="str">
        <f>IF(AP$1="SAT",IF(AND(HLOOKUP(AP$2,FIXTURES!$C$2:$NC$23,MATCH($C21,FIXTURES!$B$2:$B$23,0),0)="",HLOOKUP(AP$2+1,FIXTURES!$C$2:$NC$23,MATCH($C21,FIXTURES!$B$2:$B$23,0),0)="",HLOOKUP(AP$2+2,FIXTURES!$C$2:$NC$23,MATCH($C21,FIXTURES!$B$2:$B$23,0),0)=""),HLOOKUP(AP$2-1,FIXTURES!$C$2:$NC$23,MATCH($C21,FIXTURES!$B$2:$B$23,0),0),IF(AND(HLOOKUP(AP$2,FIXTURES!$C$2:$NC$23,MATCH($C21,FIXTURES!$B$2:$B$23,0),0)="",HLOOKUP(AP$2+1,FIXTURES!$C$2:$NC$23,MATCH($C21,FIXTURES!$B$2:$B$23,0),0)=""),HLOOKUP(AP$2+2,FIXTURES!$C$2:$NC$23,MATCH($C21,FIXTURES!$B$2:$B$23,0),0),IF(HLOOKUP(AP$2+1,FIXTURES!$C$2:$NC$23,MATCH($C21,FIXTURES!$B$2:$B$23,0),0)="",HLOOKUP(AP$2,FIXTURES!$C$2:$NC$23,MATCH($C21,FIXTURES!$B$2:$B$23,0),0),HLOOKUP(AP$2+1,FIXTURES!$C$2:$NC$23,MATCH($C21,FIXTURES!$B$2:$B$23,0),0)))),IF(AND(HLOOKUP(AP$2,FIXTURES!$C$2:$NC$23,MATCH($C21,FIXTURES!$B$2:$B$23,0),0)="",HLOOKUP(AP$2+1,FIXTURES!$C$2:$NC$23,MATCH($C21,FIXTURES!$B$2:$B$23,0),0)=""),HLOOKUP(AP$2+2,FIXTURES!$C$2:$NC$23,MATCH($C21,FIXTURES!$B$2:$B$23,0),0),IF(HLOOKUP(AP$2+1,FIXTURES!$C$2:$NC$23,MATCH($C21,FIXTURES!$B$2:$B$23,0),0)="",HLOOKUP(AP$2,FIXTURES!$C$2:$NC$23,MATCH($C21,FIXTURES!$B$2:$B$23,0),0),HLOOKUP(AP$2+1,FIXTURES!$C$2:$NC$23,MATCH($C21,FIXTURES!$B$2:$B$23,0),0))))</f>
        <v/>
      </c>
      <c r="AQ21" s="117" t="str">
        <f>IF(AQ$1="SAT",IF(AND(HLOOKUP(AQ$2,FIXTURES!$C$2:$NC$23,MATCH($C21,FIXTURES!$B$2:$B$23,0),0)="",HLOOKUP(AQ$2+1,FIXTURES!$C$2:$NC$23,MATCH($C21,FIXTURES!$B$2:$B$23,0),0)="",HLOOKUP(AQ$2+2,FIXTURES!$C$2:$NC$23,MATCH($C21,FIXTURES!$B$2:$B$23,0),0)=""),HLOOKUP(AQ$2-1,FIXTURES!$C$2:$NC$23,MATCH($C21,FIXTURES!$B$2:$B$23,0),0),IF(AND(HLOOKUP(AQ$2,FIXTURES!$C$2:$NC$23,MATCH($C21,FIXTURES!$B$2:$B$23,0),0)="",HLOOKUP(AQ$2+1,FIXTURES!$C$2:$NC$23,MATCH($C21,FIXTURES!$B$2:$B$23,0),0)=""),HLOOKUP(AQ$2+2,FIXTURES!$C$2:$NC$23,MATCH($C21,FIXTURES!$B$2:$B$23,0),0),IF(HLOOKUP(AQ$2+1,FIXTURES!$C$2:$NC$23,MATCH($C21,FIXTURES!$B$2:$B$23,0),0)="",HLOOKUP(AQ$2,FIXTURES!$C$2:$NC$23,MATCH($C21,FIXTURES!$B$2:$B$23,0),0),HLOOKUP(AQ$2+1,FIXTURES!$C$2:$NC$23,MATCH($C21,FIXTURES!$B$2:$B$23,0),0)))),IF(AND(HLOOKUP(AQ$2,FIXTURES!$C$2:$NC$23,MATCH($C21,FIXTURES!$B$2:$B$23,0),0)="",HLOOKUP(AQ$2+1,FIXTURES!$C$2:$NC$23,MATCH($C21,FIXTURES!$B$2:$B$23,0),0)=""),HLOOKUP(AQ$2+2,FIXTURES!$C$2:$NC$23,MATCH($C21,FIXTURES!$B$2:$B$23,0),0),IF(HLOOKUP(AQ$2+1,FIXTURES!$C$2:$NC$23,MATCH($C21,FIXTURES!$B$2:$B$23,0),0)="",HLOOKUP(AQ$2,FIXTURES!$C$2:$NC$23,MATCH($C21,FIXTURES!$B$2:$B$23,0),0),HLOOKUP(AQ$2+1,FIXTURES!$C$2:$NC$23,MATCH($C21,FIXTURES!$B$2:$B$23,0),0))))</f>
        <v/>
      </c>
      <c r="AR21" s="117" t="str">
        <f>IF(AR$1="SAT",IF(AND(HLOOKUP(AR$2,FIXTURES!$C$2:$NC$23,MATCH($C21,FIXTURES!$B$2:$B$23,0),0)="",HLOOKUP(AR$2+1,FIXTURES!$C$2:$NC$23,MATCH($C21,FIXTURES!$B$2:$B$23,0),0)="",HLOOKUP(AR$2+2,FIXTURES!$C$2:$NC$23,MATCH($C21,FIXTURES!$B$2:$B$23,0),0)=""),HLOOKUP(AR$2-1,FIXTURES!$C$2:$NC$23,MATCH($C21,FIXTURES!$B$2:$B$23,0),0),IF(AND(HLOOKUP(AR$2,FIXTURES!$C$2:$NC$23,MATCH($C21,FIXTURES!$B$2:$B$23,0),0)="",HLOOKUP(AR$2+1,FIXTURES!$C$2:$NC$23,MATCH($C21,FIXTURES!$B$2:$B$23,0),0)=""),HLOOKUP(AR$2+2,FIXTURES!$C$2:$NC$23,MATCH($C21,FIXTURES!$B$2:$B$23,0),0),IF(HLOOKUP(AR$2+1,FIXTURES!$C$2:$NC$23,MATCH($C21,FIXTURES!$B$2:$B$23,0),0)="",HLOOKUP(AR$2,FIXTURES!$C$2:$NC$23,MATCH($C21,FIXTURES!$B$2:$B$23,0),0),HLOOKUP(AR$2+1,FIXTURES!$C$2:$NC$23,MATCH($C21,FIXTURES!$B$2:$B$23,0),0)))),IF(AND(HLOOKUP(AR$2,FIXTURES!$C$2:$NC$23,MATCH($C21,FIXTURES!$B$2:$B$23,0),0)="",HLOOKUP(AR$2+1,FIXTURES!$C$2:$NC$23,MATCH($C21,FIXTURES!$B$2:$B$23,0),0)=""),HLOOKUP(AR$2+2,FIXTURES!$C$2:$NC$23,MATCH($C21,FIXTURES!$B$2:$B$23,0),0),IF(HLOOKUP(AR$2+1,FIXTURES!$C$2:$NC$23,MATCH($C21,FIXTURES!$B$2:$B$23,0),0)="",HLOOKUP(AR$2,FIXTURES!$C$2:$NC$23,MATCH($C21,FIXTURES!$B$2:$B$23,0),0),HLOOKUP(AR$2+1,FIXTURES!$C$2:$NC$23,MATCH($C21,FIXTURES!$B$2:$B$23,0),0))))</f>
        <v>Blackburn</v>
      </c>
      <c r="AS21" s="117" t="str">
        <f>IF(AS$1="SAT",IF(AND(HLOOKUP(AS$2,FIXTURES!$C$2:$NC$23,MATCH($C21,FIXTURES!$B$2:$B$23,0),0)="",HLOOKUP(AS$2+1,FIXTURES!$C$2:$NC$23,MATCH($C21,FIXTURES!$B$2:$B$23,0),0)="",HLOOKUP(AS$2+2,FIXTURES!$C$2:$NC$23,MATCH($C21,FIXTURES!$B$2:$B$23,0),0)=""),HLOOKUP(AS$2-1,FIXTURES!$C$2:$NC$23,MATCH($C21,FIXTURES!$B$2:$B$23,0),0),IF(AND(HLOOKUP(AS$2,FIXTURES!$C$2:$NC$23,MATCH($C21,FIXTURES!$B$2:$B$23,0),0)="",HLOOKUP(AS$2+1,FIXTURES!$C$2:$NC$23,MATCH($C21,FIXTURES!$B$2:$B$23,0),0)=""),HLOOKUP(AS$2+2,FIXTURES!$C$2:$NC$23,MATCH($C21,FIXTURES!$B$2:$B$23,0),0),IF(HLOOKUP(AS$2+1,FIXTURES!$C$2:$NC$23,MATCH($C21,FIXTURES!$B$2:$B$23,0),0)="",HLOOKUP(AS$2,FIXTURES!$C$2:$NC$23,MATCH($C21,FIXTURES!$B$2:$B$23,0),0),HLOOKUP(AS$2+1,FIXTURES!$C$2:$NC$23,MATCH($C21,FIXTURES!$B$2:$B$23,0),0)))),IF(AND(HLOOKUP(AS$2,FIXTURES!$C$2:$NC$23,MATCH($C21,FIXTURES!$B$2:$B$23,0),0)="",HLOOKUP(AS$2+1,FIXTURES!$C$2:$NC$23,MATCH($C21,FIXTURES!$B$2:$B$23,0),0)=""),HLOOKUP(AS$2+2,FIXTURES!$C$2:$NC$23,MATCH($C21,FIXTURES!$B$2:$B$23,0),0),IF(HLOOKUP(AS$2+1,FIXTURES!$C$2:$NC$23,MATCH($C21,FIXTURES!$B$2:$B$23,0),0)="",HLOOKUP(AS$2,FIXTURES!$C$2:$NC$23,MATCH($C21,FIXTURES!$B$2:$B$23,0),0),HLOOKUP(AS$2+1,FIXTURES!$C$2:$NC$23,MATCH($C21,FIXTURES!$B$2:$B$23,0),0))))</f>
        <v/>
      </c>
      <c r="AT21" s="117" t="str">
        <f>IF(AT$1="SAT",IF(AND(HLOOKUP(AT$2,FIXTURES!$C$2:$NC$23,MATCH($C21,FIXTURES!$B$2:$B$23,0),0)="",HLOOKUP(AT$2+1,FIXTURES!$C$2:$NC$23,MATCH($C21,FIXTURES!$B$2:$B$23,0),0)="",HLOOKUP(AT$2+2,FIXTURES!$C$2:$NC$23,MATCH($C21,FIXTURES!$B$2:$B$23,0),0)=""),HLOOKUP(AT$2-1,FIXTURES!$C$2:$NC$23,MATCH($C21,FIXTURES!$B$2:$B$23,0),0),IF(AND(HLOOKUP(AT$2,FIXTURES!$C$2:$NC$23,MATCH($C21,FIXTURES!$B$2:$B$23,0),0)="",HLOOKUP(AT$2+1,FIXTURES!$C$2:$NC$23,MATCH($C21,FIXTURES!$B$2:$B$23,0),0)=""),HLOOKUP(AT$2+2,FIXTURES!$C$2:$NC$23,MATCH($C21,FIXTURES!$B$2:$B$23,0),0),IF(HLOOKUP(AT$2+1,FIXTURES!$C$2:$NC$23,MATCH($C21,FIXTURES!$B$2:$B$23,0),0)="",HLOOKUP(AT$2,FIXTURES!$C$2:$NC$23,MATCH($C21,FIXTURES!$B$2:$B$23,0),0),HLOOKUP(AT$2+1,FIXTURES!$C$2:$NC$23,MATCH($C21,FIXTURES!$B$2:$B$23,0),0)))),IF(AND(HLOOKUP(AT$2,FIXTURES!$C$2:$NC$23,MATCH($C21,FIXTURES!$B$2:$B$23,0),0)="",HLOOKUP(AT$2+1,FIXTURES!$C$2:$NC$23,MATCH($C21,FIXTURES!$B$2:$B$23,0),0)=""),HLOOKUP(AT$2+2,FIXTURES!$C$2:$NC$23,MATCH($C21,FIXTURES!$B$2:$B$23,0),0),IF(HLOOKUP(AT$2+1,FIXTURES!$C$2:$NC$23,MATCH($C21,FIXTURES!$B$2:$B$23,0),0)="",HLOOKUP(AT$2,FIXTURES!$C$2:$NC$23,MATCH($C21,FIXTURES!$B$2:$B$23,0),0),HLOOKUP(AT$2+1,FIXTURES!$C$2:$NC$23,MATCH($C21,FIXTURES!$B$2:$B$23,0),0))))</f>
        <v>mun</v>
      </c>
      <c r="AU21" s="117" t="str">
        <f>IF(AU$1="SAT",IF(AND(HLOOKUP(AU$2,FIXTURES!$C$2:$NC$23,MATCH($C21,FIXTURES!$B$2:$B$23,0),0)="",HLOOKUP(AU$2+1,FIXTURES!$C$2:$NC$23,MATCH($C21,FIXTURES!$B$2:$B$23,0),0)="",HLOOKUP(AU$2+2,FIXTURES!$C$2:$NC$23,MATCH($C21,FIXTURES!$B$2:$B$23,0),0)=""),HLOOKUP(AU$2-1,FIXTURES!$C$2:$NC$23,MATCH($C21,FIXTURES!$B$2:$B$23,0),0),IF(AND(HLOOKUP(AU$2,FIXTURES!$C$2:$NC$23,MATCH($C21,FIXTURES!$B$2:$B$23,0),0)="",HLOOKUP(AU$2+1,FIXTURES!$C$2:$NC$23,MATCH($C21,FIXTURES!$B$2:$B$23,0),0)=""),HLOOKUP(AU$2+2,FIXTURES!$C$2:$NC$23,MATCH($C21,FIXTURES!$B$2:$B$23,0),0),IF(HLOOKUP(AU$2+1,FIXTURES!$C$2:$NC$23,MATCH($C21,FIXTURES!$B$2:$B$23,0),0)="",HLOOKUP(AU$2,FIXTURES!$C$2:$NC$23,MATCH($C21,FIXTURES!$B$2:$B$23,0),0),HLOOKUP(AU$2+1,FIXTURES!$C$2:$NC$23,MATCH($C21,FIXTURES!$B$2:$B$23,0),0)))),IF(AND(HLOOKUP(AU$2,FIXTURES!$C$2:$NC$23,MATCH($C21,FIXTURES!$B$2:$B$23,0),0)="",HLOOKUP(AU$2+1,FIXTURES!$C$2:$NC$23,MATCH($C21,FIXTURES!$B$2:$B$23,0),0)=""),HLOOKUP(AU$2+2,FIXTURES!$C$2:$NC$23,MATCH($C21,FIXTURES!$B$2:$B$23,0),0),IF(HLOOKUP(AU$2+1,FIXTURES!$C$2:$NC$23,MATCH($C21,FIXTURES!$B$2:$B$23,0),0)="",HLOOKUP(AU$2,FIXTURES!$C$2:$NC$23,MATCH($C21,FIXTURES!$B$2:$B$23,0),0),HLOOKUP(AU$2+1,FIXTURES!$C$2:$NC$23,MATCH($C21,FIXTURES!$B$2:$B$23,0),0))))</f>
        <v>CHE</v>
      </c>
      <c r="AV21" s="117" t="str">
        <f>IF(AV$1="SAT",IF(AND(HLOOKUP(AV$2,FIXTURES!$C$2:$NC$23,MATCH($C21,FIXTURES!$B$2:$B$23,0),0)="",HLOOKUP(AV$2+1,FIXTURES!$C$2:$NC$23,MATCH($C21,FIXTURES!$B$2:$B$23,0),0)="",HLOOKUP(AV$2+2,FIXTURES!$C$2:$NC$23,MATCH($C21,FIXTURES!$B$2:$B$23,0),0)=""),HLOOKUP(AV$2-1,FIXTURES!$C$2:$NC$23,MATCH($C21,FIXTURES!$B$2:$B$23,0),0),IF(AND(HLOOKUP(AV$2,FIXTURES!$C$2:$NC$23,MATCH($C21,FIXTURES!$B$2:$B$23,0),0)="",HLOOKUP(AV$2+1,FIXTURES!$C$2:$NC$23,MATCH($C21,FIXTURES!$B$2:$B$23,0),0)=""),HLOOKUP(AV$2+2,FIXTURES!$C$2:$NC$23,MATCH($C21,FIXTURES!$B$2:$B$23,0),0),IF(HLOOKUP(AV$2+1,FIXTURES!$C$2:$NC$23,MATCH($C21,FIXTURES!$B$2:$B$23,0),0)="",HLOOKUP(AV$2,FIXTURES!$C$2:$NC$23,MATCH($C21,FIXTURES!$B$2:$B$23,0),0),HLOOKUP(AV$2+1,FIXTURES!$C$2:$NC$23,MATCH($C21,FIXTURES!$B$2:$B$23,0),0)))),IF(AND(HLOOKUP(AV$2,FIXTURES!$C$2:$NC$23,MATCH($C21,FIXTURES!$B$2:$B$23,0),0)="",HLOOKUP(AV$2+1,FIXTURES!$C$2:$NC$23,MATCH($C21,FIXTURES!$B$2:$B$23,0),0)=""),HLOOKUP(AV$2+2,FIXTURES!$C$2:$NC$23,MATCH($C21,FIXTURES!$B$2:$B$23,0),0),IF(HLOOKUP(AV$2+1,FIXTURES!$C$2:$NC$23,MATCH($C21,FIXTURES!$B$2:$B$23,0),0)="",HLOOKUP(AV$2,FIXTURES!$C$2:$NC$23,MATCH($C21,FIXTURES!$B$2:$B$23,0),0),HLOOKUP(AV$2+1,FIXTURES!$C$2:$NC$23,MATCH($C21,FIXTURES!$B$2:$B$23,0),0))))</f>
        <v>sou</v>
      </c>
      <c r="AW21" s="117" t="str">
        <f>IF(AW$1="SAT",IF(AND(HLOOKUP(AW$2,FIXTURES!$C$2:$NC$23,MATCH($C21,FIXTURES!$B$2:$B$23,0),0)="",HLOOKUP(AW$2+1,FIXTURES!$C$2:$NC$23,MATCH($C21,FIXTURES!$B$2:$B$23,0),0)="",HLOOKUP(AW$2+2,FIXTURES!$C$2:$NC$23,MATCH($C21,FIXTURES!$B$2:$B$23,0),0)=""),HLOOKUP(AW$2-1,FIXTURES!$C$2:$NC$23,MATCH($C21,FIXTURES!$B$2:$B$23,0),0),IF(AND(HLOOKUP(AW$2,FIXTURES!$C$2:$NC$23,MATCH($C21,FIXTURES!$B$2:$B$23,0),0)="",HLOOKUP(AW$2+1,FIXTURES!$C$2:$NC$23,MATCH($C21,FIXTURES!$B$2:$B$23,0),0)=""),HLOOKUP(AW$2+2,FIXTURES!$C$2:$NC$23,MATCH($C21,FIXTURES!$B$2:$B$23,0),0),IF(HLOOKUP(AW$2+1,FIXTURES!$C$2:$NC$23,MATCH($C21,FIXTURES!$B$2:$B$23,0),0)="",HLOOKUP(AW$2,FIXTURES!$C$2:$NC$23,MATCH($C21,FIXTURES!$B$2:$B$23,0),0),HLOOKUP(AW$2+1,FIXTURES!$C$2:$NC$23,MATCH($C21,FIXTURES!$B$2:$B$23,0),0)))),IF(AND(HLOOKUP(AW$2,FIXTURES!$C$2:$NC$23,MATCH($C21,FIXTURES!$B$2:$B$23,0),0)="",HLOOKUP(AW$2+1,FIXTURES!$C$2:$NC$23,MATCH($C21,FIXTURES!$B$2:$B$23,0),0)=""),HLOOKUP(AW$2+2,FIXTURES!$C$2:$NC$23,MATCH($C21,FIXTURES!$B$2:$B$23,0),0),IF(HLOOKUP(AW$2+1,FIXTURES!$C$2:$NC$23,MATCH($C21,FIXTURES!$B$2:$B$23,0),0)="",HLOOKUP(AW$2,FIXTURES!$C$2:$NC$23,MATCH($C21,FIXTURES!$B$2:$B$23,0),0),HLOOKUP(AW$2+1,FIXTURES!$C$2:$NC$23,MATCH($C21,FIXTURES!$B$2:$B$23,0),0))))</f>
        <v>Blackpool</v>
      </c>
      <c r="AX21" s="117" t="str">
        <f>IF(AX$1="SAT",IF(AND(HLOOKUP(AX$2,FIXTURES!$C$2:$NC$23,MATCH($C21,FIXTURES!$B$2:$B$23,0),0)="",HLOOKUP(AX$2+1,FIXTURES!$C$2:$NC$23,MATCH($C21,FIXTURES!$B$2:$B$23,0),0)="",HLOOKUP(AX$2+2,FIXTURES!$C$2:$NC$23,MATCH($C21,FIXTURES!$B$2:$B$23,0),0)=""),HLOOKUP(AX$2-1,FIXTURES!$C$2:$NC$23,MATCH($C21,FIXTURES!$B$2:$B$23,0),0),IF(AND(HLOOKUP(AX$2,FIXTURES!$C$2:$NC$23,MATCH($C21,FIXTURES!$B$2:$B$23,0),0)="",HLOOKUP(AX$2+1,FIXTURES!$C$2:$NC$23,MATCH($C21,FIXTURES!$B$2:$B$23,0),0)=""),HLOOKUP(AX$2+2,FIXTURES!$C$2:$NC$23,MATCH($C21,FIXTURES!$B$2:$B$23,0),0),IF(HLOOKUP(AX$2+1,FIXTURES!$C$2:$NC$23,MATCH($C21,FIXTURES!$B$2:$B$23,0),0)="",HLOOKUP(AX$2,FIXTURES!$C$2:$NC$23,MATCH($C21,FIXTURES!$B$2:$B$23,0),0),HLOOKUP(AX$2+1,FIXTURES!$C$2:$NC$23,MATCH($C21,FIXTURES!$B$2:$B$23,0),0)))),IF(AND(HLOOKUP(AX$2,FIXTURES!$C$2:$NC$23,MATCH($C21,FIXTURES!$B$2:$B$23,0),0)="",HLOOKUP(AX$2+1,FIXTURES!$C$2:$NC$23,MATCH($C21,FIXTURES!$B$2:$B$23,0),0)=""),HLOOKUP(AX$2+2,FIXTURES!$C$2:$NC$23,MATCH($C21,FIXTURES!$B$2:$B$23,0),0),IF(HLOOKUP(AX$2+1,FIXTURES!$C$2:$NC$23,MATCH($C21,FIXTURES!$B$2:$B$23,0),0)="",HLOOKUP(AX$2,FIXTURES!$C$2:$NC$23,MATCH($C21,FIXTURES!$B$2:$B$23,0),0),HLOOKUP(AX$2+1,FIXTURES!$C$2:$NC$23,MATCH($C21,FIXTURES!$B$2:$B$23,0),0))))</f>
        <v>Wolves</v>
      </c>
      <c r="AY21" s="117" t="str">
        <f>IF(AY$1="SAT",IF(AND(HLOOKUP(AY$2,FIXTURES!$C$2:$NC$23,MATCH($C21,FIXTURES!$B$2:$B$23,0),0)="",HLOOKUP(AY$2+1,FIXTURES!$C$2:$NC$23,MATCH($C21,FIXTURES!$B$2:$B$23,0),0)="",HLOOKUP(AY$2+2,FIXTURES!$C$2:$NC$23,MATCH($C21,FIXTURES!$B$2:$B$23,0),0)=""),HLOOKUP(AY$2-1,FIXTURES!$C$2:$NC$23,MATCH($C21,FIXTURES!$B$2:$B$23,0),0),IF(AND(HLOOKUP(AY$2,FIXTURES!$C$2:$NC$23,MATCH($C21,FIXTURES!$B$2:$B$23,0),0)="",HLOOKUP(AY$2+1,FIXTURES!$C$2:$NC$23,MATCH($C21,FIXTURES!$B$2:$B$23,0),0)=""),HLOOKUP(AY$2+2,FIXTURES!$C$2:$NC$23,MATCH($C21,FIXTURES!$B$2:$B$23,0),0),IF(HLOOKUP(AY$2+1,FIXTURES!$C$2:$NC$23,MATCH($C21,FIXTURES!$B$2:$B$23,0),0)="",HLOOKUP(AY$2,FIXTURES!$C$2:$NC$23,MATCH($C21,FIXTURES!$B$2:$B$23,0),0),HLOOKUP(AY$2+1,FIXTURES!$C$2:$NC$23,MATCH($C21,FIXTURES!$B$2:$B$23,0),0)))),IF(AND(HLOOKUP(AY$2,FIXTURES!$C$2:$NC$23,MATCH($C21,FIXTURES!$B$2:$B$23,0),0)="",HLOOKUP(AY$2+1,FIXTURES!$C$2:$NC$23,MATCH($C21,FIXTURES!$B$2:$B$23,0),0)=""),HLOOKUP(AY$2+2,FIXTURES!$C$2:$NC$23,MATCH($C21,FIXTURES!$B$2:$B$23,0),0),IF(HLOOKUP(AY$2+1,FIXTURES!$C$2:$NC$23,MATCH($C21,FIXTURES!$B$2:$B$23,0),0)="",HLOOKUP(AY$2,FIXTURES!$C$2:$NC$23,MATCH($C21,FIXTURES!$B$2:$B$23,0),0),HLOOKUP(AY$2+1,FIXTURES!$C$2:$NC$23,MATCH($C21,FIXTURES!$B$2:$B$23,0),0))))</f>
        <v>LEI</v>
      </c>
      <c r="AZ21" s="117" t="str">
        <f>IF(AZ$1="SAT",IF(AND(HLOOKUP(AZ$2,FIXTURES!$C$2:$NC$23,MATCH($C21,FIXTURES!$B$2:$B$23,0),0)="",HLOOKUP(AZ$2+1,FIXTURES!$C$2:$NC$23,MATCH($C21,FIXTURES!$B$2:$B$23,0),0)="",HLOOKUP(AZ$2+2,FIXTURES!$C$2:$NC$23,MATCH($C21,FIXTURES!$B$2:$B$23,0),0)=""),HLOOKUP(AZ$2-1,FIXTURES!$C$2:$NC$23,MATCH($C21,FIXTURES!$B$2:$B$23,0),0),IF(AND(HLOOKUP(AZ$2,FIXTURES!$C$2:$NC$23,MATCH($C21,FIXTURES!$B$2:$B$23,0),0)="",HLOOKUP(AZ$2+1,FIXTURES!$C$2:$NC$23,MATCH($C21,FIXTURES!$B$2:$B$23,0),0)=""),HLOOKUP(AZ$2+2,FIXTURES!$C$2:$NC$23,MATCH($C21,FIXTURES!$B$2:$B$23,0),0),IF(HLOOKUP(AZ$2+1,FIXTURES!$C$2:$NC$23,MATCH($C21,FIXTURES!$B$2:$B$23,0),0)="",HLOOKUP(AZ$2,FIXTURES!$C$2:$NC$23,MATCH($C21,FIXTURES!$B$2:$B$23,0),0),HLOOKUP(AZ$2+1,FIXTURES!$C$2:$NC$23,MATCH($C21,FIXTURES!$B$2:$B$23,0),0)))),IF(AND(HLOOKUP(AZ$2,FIXTURES!$C$2:$NC$23,MATCH($C21,FIXTURES!$B$2:$B$23,0),0)="",HLOOKUP(AZ$2+1,FIXTURES!$C$2:$NC$23,MATCH($C21,FIXTURES!$B$2:$B$23,0),0)=""),HLOOKUP(AZ$2+2,FIXTURES!$C$2:$NC$23,MATCH($C21,FIXTURES!$B$2:$B$23,0),0),IF(HLOOKUP(AZ$2+1,FIXTURES!$C$2:$NC$23,MATCH($C21,FIXTURES!$B$2:$B$23,0),0)="",HLOOKUP(AZ$2,FIXTURES!$C$2:$NC$23,MATCH($C21,FIXTURES!$B$2:$B$23,0),0),HLOOKUP(AZ$2+1,FIXTURES!$C$2:$NC$23,MATCH($C21,FIXTURES!$B$2:$B$23,0),0))))</f>
        <v/>
      </c>
      <c r="BA21" s="117" t="str">
        <f>IF(BA$1="SAT",IF(AND(HLOOKUP(BA$2,FIXTURES!$C$2:$NC$23,MATCH($C21,FIXTURES!$B$2:$B$23,0),0)="",HLOOKUP(BA$2+1,FIXTURES!$C$2:$NC$23,MATCH($C21,FIXTURES!$B$2:$B$23,0),0)="",HLOOKUP(BA$2+2,FIXTURES!$C$2:$NC$23,MATCH($C21,FIXTURES!$B$2:$B$23,0),0)=""),HLOOKUP(BA$2-1,FIXTURES!$C$2:$NC$23,MATCH($C21,FIXTURES!$B$2:$B$23,0),0),IF(AND(HLOOKUP(BA$2,FIXTURES!$C$2:$NC$23,MATCH($C21,FIXTURES!$B$2:$B$23,0),0)="",HLOOKUP(BA$2+1,FIXTURES!$C$2:$NC$23,MATCH($C21,FIXTURES!$B$2:$B$23,0),0)=""),HLOOKUP(BA$2+2,FIXTURES!$C$2:$NC$23,MATCH($C21,FIXTURES!$B$2:$B$23,0),0),IF(HLOOKUP(BA$2+1,FIXTURES!$C$2:$NC$23,MATCH($C21,FIXTURES!$B$2:$B$23,0),0)="",HLOOKUP(BA$2,FIXTURES!$C$2:$NC$23,MATCH($C21,FIXTURES!$B$2:$B$23,0),0),HLOOKUP(BA$2+1,FIXTURES!$C$2:$NC$23,MATCH($C21,FIXTURES!$B$2:$B$23,0),0)))),IF(AND(HLOOKUP(BA$2,FIXTURES!$C$2:$NC$23,MATCH($C21,FIXTURES!$B$2:$B$23,0),0)="",HLOOKUP(BA$2+1,FIXTURES!$C$2:$NC$23,MATCH($C21,FIXTURES!$B$2:$B$23,0),0)=""),HLOOKUP(BA$2+2,FIXTURES!$C$2:$NC$23,MATCH($C21,FIXTURES!$B$2:$B$23,0),0),IF(HLOOKUP(BA$2+1,FIXTURES!$C$2:$NC$23,MATCH($C21,FIXTURES!$B$2:$B$23,0),0)="",HLOOKUP(BA$2,FIXTURES!$C$2:$NC$23,MATCH($C21,FIXTURES!$B$2:$B$23,0),0),HLOOKUP(BA$2+1,FIXTURES!$C$2:$NC$23,MATCH($C21,FIXTURES!$B$2:$B$23,0),0))))</f>
        <v>bou</v>
      </c>
      <c r="BB21" s="117" t="str">
        <f>IF(BB$1="SAT",IF(AND(HLOOKUP(BB$2,FIXTURES!$C$2:$NC$23,MATCH($C21,FIXTURES!$B$2:$B$23,0),0)="",HLOOKUP(BB$2+1,FIXTURES!$C$2:$NC$23,MATCH($C21,FIXTURES!$B$2:$B$23,0),0)="",HLOOKUP(BB$2+2,FIXTURES!$C$2:$NC$23,MATCH($C21,FIXTURES!$B$2:$B$23,0),0)=""),HLOOKUP(BB$2-1,FIXTURES!$C$2:$NC$23,MATCH($C21,FIXTURES!$B$2:$B$23,0),0),IF(AND(HLOOKUP(BB$2,FIXTURES!$C$2:$NC$23,MATCH($C21,FIXTURES!$B$2:$B$23,0),0)="",HLOOKUP(BB$2+1,FIXTURES!$C$2:$NC$23,MATCH($C21,FIXTURES!$B$2:$B$23,0),0)=""),HLOOKUP(BB$2+2,FIXTURES!$C$2:$NC$23,MATCH($C21,FIXTURES!$B$2:$B$23,0),0),IF(HLOOKUP(BB$2+1,FIXTURES!$C$2:$NC$23,MATCH($C21,FIXTURES!$B$2:$B$23,0),0)="",HLOOKUP(BB$2,FIXTURES!$C$2:$NC$23,MATCH($C21,FIXTURES!$B$2:$B$23,0),0),HLOOKUP(BB$2+1,FIXTURES!$C$2:$NC$23,MATCH($C21,FIXTURES!$B$2:$B$23,0),0)))),IF(AND(HLOOKUP(BB$2,FIXTURES!$C$2:$NC$23,MATCH($C21,FIXTURES!$B$2:$B$23,0),0)="",HLOOKUP(BB$2+1,FIXTURES!$C$2:$NC$23,MATCH($C21,FIXTURES!$B$2:$B$23,0),0)=""),HLOOKUP(BB$2+2,FIXTURES!$C$2:$NC$23,MATCH($C21,FIXTURES!$B$2:$B$23,0),0),IF(HLOOKUP(BB$2+1,FIXTURES!$C$2:$NC$23,MATCH($C21,FIXTURES!$B$2:$B$23,0),0)="",HLOOKUP(BB$2,FIXTURES!$C$2:$NC$23,MATCH($C21,FIXTURES!$B$2:$B$23,0),0),HLOOKUP(BB$2+1,FIXTURES!$C$2:$NC$23,MATCH($C21,FIXTURES!$B$2:$B$23,0),0))))</f>
        <v>Manchester Utd</v>
      </c>
      <c r="BC21" s="117" t="str">
        <f>IF(BC$1="SAT",IF(AND(HLOOKUP(BC$2,FIXTURES!$C$2:$NC$23,MATCH($C21,FIXTURES!$B$2:$B$23,0),0)="",HLOOKUP(BC$2+1,FIXTURES!$C$2:$NC$23,MATCH($C21,FIXTURES!$B$2:$B$23,0),0)="",HLOOKUP(BC$2+2,FIXTURES!$C$2:$NC$23,MATCH($C21,FIXTURES!$B$2:$B$23,0),0)=""),HLOOKUP(BC$2-1,FIXTURES!$C$2:$NC$23,MATCH($C21,FIXTURES!$B$2:$B$23,0),0),IF(AND(HLOOKUP(BC$2,FIXTURES!$C$2:$NC$23,MATCH($C21,FIXTURES!$B$2:$B$23,0),0)="",HLOOKUP(BC$2+1,FIXTURES!$C$2:$NC$23,MATCH($C21,FIXTURES!$B$2:$B$23,0),0)=""),HLOOKUP(BC$2+2,FIXTURES!$C$2:$NC$23,MATCH($C21,FIXTURES!$B$2:$B$23,0),0),IF(HLOOKUP(BC$2+1,FIXTURES!$C$2:$NC$23,MATCH($C21,FIXTURES!$B$2:$B$23,0),0)="",HLOOKUP(BC$2,FIXTURES!$C$2:$NC$23,MATCH($C21,FIXTURES!$B$2:$B$23,0),0),HLOOKUP(BC$2+1,FIXTURES!$C$2:$NC$23,MATCH($C21,FIXTURES!$B$2:$B$23,0),0)))),IF(AND(HLOOKUP(BC$2,FIXTURES!$C$2:$NC$23,MATCH($C21,FIXTURES!$B$2:$B$23,0),0)="",HLOOKUP(BC$2+1,FIXTURES!$C$2:$NC$23,MATCH($C21,FIXTURES!$B$2:$B$23,0),0)=""),HLOOKUP(BC$2+2,FIXTURES!$C$2:$NC$23,MATCH($C21,FIXTURES!$B$2:$B$23,0),0),IF(HLOOKUP(BC$2+1,FIXTURES!$C$2:$NC$23,MATCH($C21,FIXTURES!$B$2:$B$23,0),0)="",HLOOKUP(BC$2,FIXTURES!$C$2:$NC$23,MATCH($C21,FIXTURES!$B$2:$B$23,0),0),HLOOKUP(BC$2+1,FIXTURES!$C$2:$NC$23,MATCH($C21,FIXTURES!$B$2:$B$23,0),0))))</f>
        <v/>
      </c>
      <c r="BD21" s="117" t="str">
        <f>IF(BD$1="SAT",IF(AND(HLOOKUP(BD$2,FIXTURES!$C$2:$NC$23,MATCH($C21,FIXTURES!$B$2:$B$23,0),0)="",HLOOKUP(BD$2+1,FIXTURES!$C$2:$NC$23,MATCH($C21,FIXTURES!$B$2:$B$23,0),0)="",HLOOKUP(BD$2+2,FIXTURES!$C$2:$NC$23,MATCH($C21,FIXTURES!$B$2:$B$23,0),0)=""),HLOOKUP(BD$2-1,FIXTURES!$C$2:$NC$23,MATCH($C21,FIXTURES!$B$2:$B$23,0),0),IF(AND(HLOOKUP(BD$2,FIXTURES!$C$2:$NC$23,MATCH($C21,FIXTURES!$B$2:$B$23,0),0)="",HLOOKUP(BD$2+1,FIXTURES!$C$2:$NC$23,MATCH($C21,FIXTURES!$B$2:$B$23,0),0)=""),HLOOKUP(BD$2+2,FIXTURES!$C$2:$NC$23,MATCH($C21,FIXTURES!$B$2:$B$23,0),0),IF(HLOOKUP(BD$2+1,FIXTURES!$C$2:$NC$23,MATCH($C21,FIXTURES!$B$2:$B$23,0),0)="",HLOOKUP(BD$2,FIXTURES!$C$2:$NC$23,MATCH($C21,FIXTURES!$B$2:$B$23,0),0),HLOOKUP(BD$2+1,FIXTURES!$C$2:$NC$23,MATCH($C21,FIXTURES!$B$2:$B$23,0),0)))),IF(AND(HLOOKUP(BD$2,FIXTURES!$C$2:$NC$23,MATCH($C21,FIXTURES!$B$2:$B$23,0),0)="",HLOOKUP(BD$2+1,FIXTURES!$C$2:$NC$23,MATCH($C21,FIXTURES!$B$2:$B$23,0),0)=""),HLOOKUP(BD$2+2,FIXTURES!$C$2:$NC$23,MATCH($C21,FIXTURES!$B$2:$B$23,0),0),IF(HLOOKUP(BD$2+1,FIXTURES!$C$2:$NC$23,MATCH($C21,FIXTURES!$B$2:$B$23,0),0)="",HLOOKUP(BD$2,FIXTURES!$C$2:$NC$23,MATCH($C21,FIXTURES!$B$2:$B$23,0),0),HLOOKUP(BD$2+1,FIXTURES!$C$2:$NC$23,MATCH($C21,FIXTURES!$B$2:$B$23,0),0))))</f>
        <v>Manchester Utd</v>
      </c>
      <c r="BE21" s="117" t="str">
        <f>IF(BE$1="SAT",IF(AND(HLOOKUP(BE$2,FIXTURES!$C$2:$NC$23,MATCH($C21,FIXTURES!$B$2:$B$23,0),0)="",HLOOKUP(BE$2+1,FIXTURES!$C$2:$NC$23,MATCH($C21,FIXTURES!$B$2:$B$23,0),0)="",HLOOKUP(BE$2+2,FIXTURES!$C$2:$NC$23,MATCH($C21,FIXTURES!$B$2:$B$23,0),0)=""),HLOOKUP(BE$2-1,FIXTURES!$C$2:$NC$23,MATCH($C21,FIXTURES!$B$2:$B$23,0),0),IF(AND(HLOOKUP(BE$2,FIXTURES!$C$2:$NC$23,MATCH($C21,FIXTURES!$B$2:$B$23,0),0)="",HLOOKUP(BE$2+1,FIXTURES!$C$2:$NC$23,MATCH($C21,FIXTURES!$B$2:$B$23,0),0)=""),HLOOKUP(BE$2+2,FIXTURES!$C$2:$NC$23,MATCH($C21,FIXTURES!$B$2:$B$23,0),0),IF(HLOOKUP(BE$2+1,FIXTURES!$C$2:$NC$23,MATCH($C21,FIXTURES!$B$2:$B$23,0),0)="",HLOOKUP(BE$2,FIXTURES!$C$2:$NC$23,MATCH($C21,FIXTURES!$B$2:$B$23,0),0),HLOOKUP(BE$2+1,FIXTURES!$C$2:$NC$23,MATCH($C21,FIXTURES!$B$2:$B$23,0),0)))),IF(AND(HLOOKUP(BE$2,FIXTURES!$C$2:$NC$23,MATCH($C21,FIXTURES!$B$2:$B$23,0),0)="",HLOOKUP(BE$2+1,FIXTURES!$C$2:$NC$23,MATCH($C21,FIXTURES!$B$2:$B$23,0),0)=""),HLOOKUP(BE$2+2,FIXTURES!$C$2:$NC$23,MATCH($C21,FIXTURES!$B$2:$B$23,0),0),IF(HLOOKUP(BE$2+1,FIXTURES!$C$2:$NC$23,MATCH($C21,FIXTURES!$B$2:$B$23,0),0)="",HLOOKUP(BE$2,FIXTURES!$C$2:$NC$23,MATCH($C21,FIXTURES!$B$2:$B$23,0),0),HLOOKUP(BE$2+1,FIXTURES!$C$2:$NC$23,MATCH($C21,FIXTURES!$B$2:$B$23,0),0))))</f>
        <v>LEE</v>
      </c>
      <c r="BF21" s="117" t="str">
        <f>IF(BF$1="SAT",IF(AND(HLOOKUP(BF$2,FIXTURES!$C$2:$NC$23,MATCH($C21,FIXTURES!$B$2:$B$23,0),0)="",HLOOKUP(BF$2+1,FIXTURES!$C$2:$NC$23,MATCH($C21,FIXTURES!$B$2:$B$23,0),0)="",HLOOKUP(BF$2+2,FIXTURES!$C$2:$NC$23,MATCH($C21,FIXTURES!$B$2:$B$23,0),0)=""),HLOOKUP(BF$2-1,FIXTURES!$C$2:$NC$23,MATCH($C21,FIXTURES!$B$2:$B$23,0),0),IF(AND(HLOOKUP(BF$2,FIXTURES!$C$2:$NC$23,MATCH($C21,FIXTURES!$B$2:$B$23,0),0)="",HLOOKUP(BF$2+1,FIXTURES!$C$2:$NC$23,MATCH($C21,FIXTURES!$B$2:$B$23,0),0)=""),HLOOKUP(BF$2+2,FIXTURES!$C$2:$NC$23,MATCH($C21,FIXTURES!$B$2:$B$23,0),0),IF(HLOOKUP(BF$2+1,FIXTURES!$C$2:$NC$23,MATCH($C21,FIXTURES!$B$2:$B$23,0),0)="",HLOOKUP(BF$2,FIXTURES!$C$2:$NC$23,MATCH($C21,FIXTURES!$B$2:$B$23,0),0),HLOOKUP(BF$2+1,FIXTURES!$C$2:$NC$23,MATCH($C21,FIXTURES!$B$2:$B$23,0),0)))),IF(AND(HLOOKUP(BF$2,FIXTURES!$C$2:$NC$23,MATCH($C21,FIXTURES!$B$2:$B$23,0),0)="",HLOOKUP(BF$2+1,FIXTURES!$C$2:$NC$23,MATCH($C21,FIXTURES!$B$2:$B$23,0),0)=""),HLOOKUP(BF$2+2,FIXTURES!$C$2:$NC$23,MATCH($C21,FIXTURES!$B$2:$B$23,0),0),IF(HLOOKUP(BF$2+1,FIXTURES!$C$2:$NC$23,MATCH($C21,FIXTURES!$B$2:$B$23,0),0)="",HLOOKUP(BF$2,FIXTURES!$C$2:$NC$23,MATCH($C21,FIXTURES!$B$2:$B$23,0),0),HLOOKUP(BF$2+1,FIXTURES!$C$2:$NC$23,MATCH($C21,FIXTURES!$B$2:$B$23,0),0))))</f>
        <v/>
      </c>
      <c r="BG21" s="117" t="str">
        <f>IF(BG$1="SAT",IF(AND(HLOOKUP(BG$2,FIXTURES!$C$2:$NC$23,MATCH($C21,FIXTURES!$B$2:$B$23,0),0)="",HLOOKUP(BG$2+1,FIXTURES!$C$2:$NC$23,MATCH($C21,FIXTURES!$B$2:$B$23,0),0)="",HLOOKUP(BG$2+2,FIXTURES!$C$2:$NC$23,MATCH($C21,FIXTURES!$B$2:$B$23,0),0)=""),HLOOKUP(BG$2-1,FIXTURES!$C$2:$NC$23,MATCH($C21,FIXTURES!$B$2:$B$23,0),0),IF(AND(HLOOKUP(BG$2,FIXTURES!$C$2:$NC$23,MATCH($C21,FIXTURES!$B$2:$B$23,0),0)="",HLOOKUP(BG$2+1,FIXTURES!$C$2:$NC$23,MATCH($C21,FIXTURES!$B$2:$B$23,0),0)=""),HLOOKUP(BG$2+2,FIXTURES!$C$2:$NC$23,MATCH($C21,FIXTURES!$B$2:$B$23,0),0),IF(HLOOKUP(BG$2+1,FIXTURES!$C$2:$NC$23,MATCH($C21,FIXTURES!$B$2:$B$23,0),0)="",HLOOKUP(BG$2,FIXTURES!$C$2:$NC$23,MATCH($C21,FIXTURES!$B$2:$B$23,0),0),HLOOKUP(BG$2+1,FIXTURES!$C$2:$NC$23,MATCH($C21,FIXTURES!$B$2:$B$23,0),0)))),IF(AND(HLOOKUP(BG$2,FIXTURES!$C$2:$NC$23,MATCH($C21,FIXTURES!$B$2:$B$23,0),0)="",HLOOKUP(BG$2+1,FIXTURES!$C$2:$NC$23,MATCH($C21,FIXTURES!$B$2:$B$23,0),0)=""),HLOOKUP(BG$2+2,FIXTURES!$C$2:$NC$23,MATCH($C21,FIXTURES!$B$2:$B$23,0),0),IF(HLOOKUP(BG$2+1,FIXTURES!$C$2:$NC$23,MATCH($C21,FIXTURES!$B$2:$B$23,0),0)="",HLOOKUP(BG$2,FIXTURES!$C$2:$NC$23,MATCH($C21,FIXTURES!$B$2:$B$23,0),0),HLOOKUP(BG$2+1,FIXTURES!$C$2:$NC$23,MATCH($C21,FIXTURES!$B$2:$B$23,0),0))))</f>
        <v>ful</v>
      </c>
      <c r="BH21" s="117" t="str">
        <f>IF(BH$1="SAT",IF(AND(HLOOKUP(BH$2,FIXTURES!$C$2:$NC$23,MATCH($C21,FIXTURES!$B$2:$B$23,0),0)="",HLOOKUP(BH$2+1,FIXTURES!$C$2:$NC$23,MATCH($C21,FIXTURES!$B$2:$B$23,0),0)="",HLOOKUP(BH$2+2,FIXTURES!$C$2:$NC$23,MATCH($C21,FIXTURES!$B$2:$B$23,0),0)=""),HLOOKUP(BH$2-1,FIXTURES!$C$2:$NC$23,MATCH($C21,FIXTURES!$B$2:$B$23,0),0),IF(AND(HLOOKUP(BH$2,FIXTURES!$C$2:$NC$23,MATCH($C21,FIXTURES!$B$2:$B$23,0),0)="",HLOOKUP(BH$2+1,FIXTURES!$C$2:$NC$23,MATCH($C21,FIXTURES!$B$2:$B$23,0),0)=""),HLOOKUP(BH$2+2,FIXTURES!$C$2:$NC$23,MATCH($C21,FIXTURES!$B$2:$B$23,0),0),IF(HLOOKUP(BH$2+1,FIXTURES!$C$2:$NC$23,MATCH($C21,FIXTURES!$B$2:$B$23,0),0)="",HLOOKUP(BH$2,FIXTURES!$C$2:$NC$23,MATCH($C21,FIXTURES!$B$2:$B$23,0),0),HLOOKUP(BH$2+1,FIXTURES!$C$2:$NC$23,MATCH($C21,FIXTURES!$B$2:$B$23,0),0)))),IF(AND(HLOOKUP(BH$2,FIXTURES!$C$2:$NC$23,MATCH($C21,FIXTURES!$B$2:$B$23,0),0)="",HLOOKUP(BH$2+1,FIXTURES!$C$2:$NC$23,MATCH($C21,FIXTURES!$B$2:$B$23,0),0)=""),HLOOKUP(BH$2+2,FIXTURES!$C$2:$NC$23,MATCH($C21,FIXTURES!$B$2:$B$23,0),0),IF(HLOOKUP(BH$2+1,FIXTURES!$C$2:$NC$23,MATCH($C21,FIXTURES!$B$2:$B$23,0),0)="",HLOOKUP(BH$2,FIXTURES!$C$2:$NC$23,MATCH($C21,FIXTURES!$B$2:$B$23,0),0),HLOOKUP(BH$2+1,FIXTURES!$C$2:$NC$23,MATCH($C21,FIXTURES!$B$2:$B$23,0),0))))</f>
        <v/>
      </c>
      <c r="BI21" s="117" t="str">
        <f>IF(BI$1="SAT",IF(AND(HLOOKUP(BI$2,FIXTURES!$C$2:$NC$23,MATCH($C21,FIXTURES!$B$2:$B$23,0),0)="",HLOOKUP(BI$2+1,FIXTURES!$C$2:$NC$23,MATCH($C21,FIXTURES!$B$2:$B$23,0),0)="",HLOOKUP(BI$2+2,FIXTURES!$C$2:$NC$23,MATCH($C21,FIXTURES!$B$2:$B$23,0),0)=""),HLOOKUP(BI$2-1,FIXTURES!$C$2:$NC$23,MATCH($C21,FIXTURES!$B$2:$B$23,0),0),IF(AND(HLOOKUP(BI$2,FIXTURES!$C$2:$NC$23,MATCH($C21,FIXTURES!$B$2:$B$23,0),0)="",HLOOKUP(BI$2+1,FIXTURES!$C$2:$NC$23,MATCH($C21,FIXTURES!$B$2:$B$23,0),0)=""),HLOOKUP(BI$2+2,FIXTURES!$C$2:$NC$23,MATCH($C21,FIXTURES!$B$2:$B$23,0),0),IF(HLOOKUP(BI$2+1,FIXTURES!$C$2:$NC$23,MATCH($C21,FIXTURES!$B$2:$B$23,0),0)="",HLOOKUP(BI$2,FIXTURES!$C$2:$NC$23,MATCH($C21,FIXTURES!$B$2:$B$23,0),0),HLOOKUP(BI$2+1,FIXTURES!$C$2:$NC$23,MATCH($C21,FIXTURES!$B$2:$B$23,0),0)))),IF(AND(HLOOKUP(BI$2,FIXTURES!$C$2:$NC$23,MATCH($C21,FIXTURES!$B$2:$B$23,0),0)="",HLOOKUP(BI$2+1,FIXTURES!$C$2:$NC$23,MATCH($C21,FIXTURES!$B$2:$B$23,0),0)=""),HLOOKUP(BI$2+2,FIXTURES!$C$2:$NC$23,MATCH($C21,FIXTURES!$B$2:$B$23,0),0),IF(HLOOKUP(BI$2+1,FIXTURES!$C$2:$NC$23,MATCH($C21,FIXTURES!$B$2:$B$23,0),0)="",HLOOKUP(BI$2,FIXTURES!$C$2:$NC$23,MATCH($C21,FIXTURES!$B$2:$B$23,0),0),HLOOKUP(BI$2+1,FIXTURES!$C$2:$NC$23,MATCH($C21,FIXTURES!$B$2:$B$23,0),0))))</f>
        <v>MCI</v>
      </c>
      <c r="BJ21" s="117" t="str">
        <f>IF(BJ$1="SAT",IF(AND(HLOOKUP(BJ$2,FIXTURES!$C$2:$NC$23,MATCH($C21,FIXTURES!$B$2:$B$23,0),0)="",HLOOKUP(BJ$2+1,FIXTURES!$C$2:$NC$23,MATCH($C21,FIXTURES!$B$2:$B$23,0),0)="",HLOOKUP(BJ$2+2,FIXTURES!$C$2:$NC$23,MATCH($C21,FIXTURES!$B$2:$B$23,0),0)=""),HLOOKUP(BJ$2-1,FIXTURES!$C$2:$NC$23,MATCH($C21,FIXTURES!$B$2:$B$23,0),0),IF(AND(HLOOKUP(BJ$2,FIXTURES!$C$2:$NC$23,MATCH($C21,FIXTURES!$B$2:$B$23,0),0)="",HLOOKUP(BJ$2+1,FIXTURES!$C$2:$NC$23,MATCH($C21,FIXTURES!$B$2:$B$23,0),0)=""),HLOOKUP(BJ$2+2,FIXTURES!$C$2:$NC$23,MATCH($C21,FIXTURES!$B$2:$B$23,0),0),IF(HLOOKUP(BJ$2+1,FIXTURES!$C$2:$NC$23,MATCH($C21,FIXTURES!$B$2:$B$23,0),0)="",HLOOKUP(BJ$2,FIXTURES!$C$2:$NC$23,MATCH($C21,FIXTURES!$B$2:$B$23,0),0),HLOOKUP(BJ$2+1,FIXTURES!$C$2:$NC$23,MATCH($C21,FIXTURES!$B$2:$B$23,0),0)))),IF(AND(HLOOKUP(BJ$2,FIXTURES!$C$2:$NC$23,MATCH($C21,FIXTURES!$B$2:$B$23,0),0)="",HLOOKUP(BJ$2+1,FIXTURES!$C$2:$NC$23,MATCH($C21,FIXTURES!$B$2:$B$23,0),0)=""),HLOOKUP(BJ$2+2,FIXTURES!$C$2:$NC$23,MATCH($C21,FIXTURES!$B$2:$B$23,0),0),IF(HLOOKUP(BJ$2+1,FIXTURES!$C$2:$NC$23,MATCH($C21,FIXTURES!$B$2:$B$23,0),0)="",HLOOKUP(BJ$2,FIXTURES!$C$2:$NC$23,MATCH($C21,FIXTURES!$B$2:$B$23,0),0),HLOOKUP(BJ$2+1,FIXTURES!$C$2:$NC$23,MATCH($C21,FIXTURES!$B$2:$B$23,0),0))))</f>
        <v/>
      </c>
      <c r="BK21" s="117" t="str">
        <f>IF(BK$1="SAT",IF(AND(HLOOKUP(BK$2,FIXTURES!$C$2:$NC$23,MATCH($C21,FIXTURES!$B$2:$B$23,0),0)="",HLOOKUP(BK$2+1,FIXTURES!$C$2:$NC$23,MATCH($C21,FIXTURES!$B$2:$B$23,0),0)="",HLOOKUP(BK$2+2,FIXTURES!$C$2:$NC$23,MATCH($C21,FIXTURES!$B$2:$B$23,0),0)=""),HLOOKUP(BK$2-1,FIXTURES!$C$2:$NC$23,MATCH($C21,FIXTURES!$B$2:$B$23,0),0),IF(AND(HLOOKUP(BK$2,FIXTURES!$C$2:$NC$23,MATCH($C21,FIXTURES!$B$2:$B$23,0),0)="",HLOOKUP(BK$2+1,FIXTURES!$C$2:$NC$23,MATCH($C21,FIXTURES!$B$2:$B$23,0),0)=""),HLOOKUP(BK$2+2,FIXTURES!$C$2:$NC$23,MATCH($C21,FIXTURES!$B$2:$B$23,0),0),IF(HLOOKUP(BK$2+1,FIXTURES!$C$2:$NC$23,MATCH($C21,FIXTURES!$B$2:$B$23,0),0)="",HLOOKUP(BK$2,FIXTURES!$C$2:$NC$23,MATCH($C21,FIXTURES!$B$2:$B$23,0),0),HLOOKUP(BK$2+1,FIXTURES!$C$2:$NC$23,MATCH($C21,FIXTURES!$B$2:$B$23,0),0)))),IF(AND(HLOOKUP(BK$2,FIXTURES!$C$2:$NC$23,MATCH($C21,FIXTURES!$B$2:$B$23,0),0)="",HLOOKUP(BK$2+1,FIXTURES!$C$2:$NC$23,MATCH($C21,FIXTURES!$B$2:$B$23,0),0)=""),HLOOKUP(BK$2+2,FIXTURES!$C$2:$NC$23,MATCH($C21,FIXTURES!$B$2:$B$23,0),0),IF(HLOOKUP(BK$2+1,FIXTURES!$C$2:$NC$23,MATCH($C21,FIXTURES!$B$2:$B$23,0),0)="",HLOOKUP(BK$2,FIXTURES!$C$2:$NC$23,MATCH($C21,FIXTURES!$B$2:$B$23,0),0),HLOOKUP(BK$2+1,FIXTURES!$C$2:$NC$23,MATCH($C21,FIXTURES!$B$2:$B$23,0),0))))</f>
        <v>whu</v>
      </c>
      <c r="BL21" s="117" t="str">
        <f>IF(BL$1="SAT",IF(AND(HLOOKUP(BL$2,FIXTURES!$C$2:$NC$23,MATCH($C21,FIXTURES!$B$2:$B$23,0),0)="",HLOOKUP(BL$2+1,FIXTURES!$C$2:$NC$23,MATCH($C21,FIXTURES!$B$2:$B$23,0),0)="",HLOOKUP(BL$2+2,FIXTURES!$C$2:$NC$23,MATCH($C21,FIXTURES!$B$2:$B$23,0),0)=""),HLOOKUP(BL$2-1,FIXTURES!$C$2:$NC$23,MATCH($C21,FIXTURES!$B$2:$B$23,0),0),IF(AND(HLOOKUP(BL$2,FIXTURES!$C$2:$NC$23,MATCH($C21,FIXTURES!$B$2:$B$23,0),0)="",HLOOKUP(BL$2+1,FIXTURES!$C$2:$NC$23,MATCH($C21,FIXTURES!$B$2:$B$23,0),0)=""),HLOOKUP(BL$2+2,FIXTURES!$C$2:$NC$23,MATCH($C21,FIXTURES!$B$2:$B$23,0),0),IF(HLOOKUP(BL$2+1,FIXTURES!$C$2:$NC$23,MATCH($C21,FIXTURES!$B$2:$B$23,0),0)="",HLOOKUP(BL$2,FIXTURES!$C$2:$NC$23,MATCH($C21,FIXTURES!$B$2:$B$23,0),0),HLOOKUP(BL$2+1,FIXTURES!$C$2:$NC$23,MATCH($C21,FIXTURES!$B$2:$B$23,0),0)))),IF(AND(HLOOKUP(BL$2,FIXTURES!$C$2:$NC$23,MATCH($C21,FIXTURES!$B$2:$B$23,0),0)="",HLOOKUP(BL$2+1,FIXTURES!$C$2:$NC$23,MATCH($C21,FIXTURES!$B$2:$B$23,0),0)=""),HLOOKUP(BL$2+2,FIXTURES!$C$2:$NC$23,MATCH($C21,FIXTURES!$B$2:$B$23,0),0),IF(HLOOKUP(BL$2+1,FIXTURES!$C$2:$NC$23,MATCH($C21,FIXTURES!$B$2:$B$23,0),0)="",HLOOKUP(BL$2,FIXTURES!$C$2:$NC$23,MATCH($C21,FIXTURES!$B$2:$B$23,0),0),HLOOKUP(BL$2+1,FIXTURES!$C$2:$NC$23,MATCH($C21,FIXTURES!$B$2:$B$23,0),0))))</f>
        <v/>
      </c>
      <c r="BM21" s="117" t="str">
        <f>IF(BM$1="SAT",IF(AND(HLOOKUP(BM$2,FIXTURES!$C$2:$NC$23,MATCH($C21,FIXTURES!$B$2:$B$23,0),0)="",HLOOKUP(BM$2+1,FIXTURES!$C$2:$NC$23,MATCH($C21,FIXTURES!$B$2:$B$23,0),0)="",HLOOKUP(BM$2+2,FIXTURES!$C$2:$NC$23,MATCH($C21,FIXTURES!$B$2:$B$23,0),0)=""),HLOOKUP(BM$2-1,FIXTURES!$C$2:$NC$23,MATCH($C21,FIXTURES!$B$2:$B$23,0),0),IF(AND(HLOOKUP(BM$2,FIXTURES!$C$2:$NC$23,MATCH($C21,FIXTURES!$B$2:$B$23,0),0)="",HLOOKUP(BM$2+1,FIXTURES!$C$2:$NC$23,MATCH($C21,FIXTURES!$B$2:$B$23,0),0)=""),HLOOKUP(BM$2+2,FIXTURES!$C$2:$NC$23,MATCH($C21,FIXTURES!$B$2:$B$23,0),0),IF(HLOOKUP(BM$2+1,FIXTURES!$C$2:$NC$23,MATCH($C21,FIXTURES!$B$2:$B$23,0),0)="",HLOOKUP(BM$2,FIXTURES!$C$2:$NC$23,MATCH($C21,FIXTURES!$B$2:$B$23,0),0),HLOOKUP(BM$2+1,FIXTURES!$C$2:$NC$23,MATCH($C21,FIXTURES!$B$2:$B$23,0),0)))),IF(AND(HLOOKUP(BM$2,FIXTURES!$C$2:$NC$23,MATCH($C21,FIXTURES!$B$2:$B$23,0),0)="",HLOOKUP(BM$2+1,FIXTURES!$C$2:$NC$23,MATCH($C21,FIXTURES!$B$2:$B$23,0),0)=""),HLOOKUP(BM$2+2,FIXTURES!$C$2:$NC$23,MATCH($C21,FIXTURES!$B$2:$B$23,0),0),IF(HLOOKUP(BM$2+1,FIXTURES!$C$2:$NC$23,MATCH($C21,FIXTURES!$B$2:$B$23,0),0)="",HLOOKUP(BM$2,FIXTURES!$C$2:$NC$23,MATCH($C21,FIXTURES!$B$2:$B$23,0),0),HLOOKUP(BM$2+1,FIXTURES!$C$2:$NC$23,MATCH($C21,FIXTURES!$B$2:$B$23,0),0))))</f>
        <v>EVE</v>
      </c>
      <c r="BN21" s="117" t="str">
        <f>IF(BN$1="SAT",IF(AND(HLOOKUP(BN$2,FIXTURES!$C$2:$NC$23,MATCH($C21,FIXTURES!$B$2:$B$23,0),0)="",HLOOKUP(BN$2+1,FIXTURES!$C$2:$NC$23,MATCH($C21,FIXTURES!$B$2:$B$23,0),0)="",HLOOKUP(BN$2+2,FIXTURES!$C$2:$NC$23,MATCH($C21,FIXTURES!$B$2:$B$23,0),0)=""),HLOOKUP(BN$2-1,FIXTURES!$C$2:$NC$23,MATCH($C21,FIXTURES!$B$2:$B$23,0),0),IF(AND(HLOOKUP(BN$2,FIXTURES!$C$2:$NC$23,MATCH($C21,FIXTURES!$B$2:$B$23,0),0)="",HLOOKUP(BN$2+1,FIXTURES!$C$2:$NC$23,MATCH($C21,FIXTURES!$B$2:$B$23,0),0)=""),HLOOKUP(BN$2+2,FIXTURES!$C$2:$NC$23,MATCH($C21,FIXTURES!$B$2:$B$23,0),0),IF(HLOOKUP(BN$2+1,FIXTURES!$C$2:$NC$23,MATCH($C21,FIXTURES!$B$2:$B$23,0),0)="",HLOOKUP(BN$2,FIXTURES!$C$2:$NC$23,MATCH($C21,FIXTURES!$B$2:$B$23,0),0),HLOOKUP(BN$2+1,FIXTURES!$C$2:$NC$23,MATCH($C21,FIXTURES!$B$2:$B$23,0),0)))),IF(AND(HLOOKUP(BN$2,FIXTURES!$C$2:$NC$23,MATCH($C21,FIXTURES!$B$2:$B$23,0),0)="",HLOOKUP(BN$2+1,FIXTURES!$C$2:$NC$23,MATCH($C21,FIXTURES!$B$2:$B$23,0),0)=""),HLOOKUP(BN$2+2,FIXTURES!$C$2:$NC$23,MATCH($C21,FIXTURES!$B$2:$B$23,0),0),IF(HLOOKUP(BN$2+1,FIXTURES!$C$2:$NC$23,MATCH($C21,FIXTURES!$B$2:$B$23,0),0)="",HLOOKUP(BN$2,FIXTURES!$C$2:$NC$23,MATCH($C21,FIXTURES!$B$2:$B$23,0),0),HLOOKUP(BN$2+1,FIXTURES!$C$2:$NC$23,MATCH($C21,FIXTURES!$B$2:$B$23,0),0))))</f>
        <v/>
      </c>
      <c r="BO21" s="117" t="str">
        <f>IF(BO$1="SAT",IF(AND(HLOOKUP(BO$2,FIXTURES!$C$2:$NC$23,MATCH($C21,FIXTURES!$B$2:$B$23,0),0)="",HLOOKUP(BO$2+1,FIXTURES!$C$2:$NC$23,MATCH($C21,FIXTURES!$B$2:$B$23,0),0)="",HLOOKUP(BO$2+2,FIXTURES!$C$2:$NC$23,MATCH($C21,FIXTURES!$B$2:$B$23,0),0)=""),HLOOKUP(BO$2-1,FIXTURES!$C$2:$NC$23,MATCH($C21,FIXTURES!$B$2:$B$23,0),0),IF(AND(HLOOKUP(BO$2,FIXTURES!$C$2:$NC$23,MATCH($C21,FIXTURES!$B$2:$B$23,0),0)="",HLOOKUP(BO$2+1,FIXTURES!$C$2:$NC$23,MATCH($C21,FIXTURES!$B$2:$B$23,0),0)=""),HLOOKUP(BO$2+2,FIXTURES!$C$2:$NC$23,MATCH($C21,FIXTURES!$B$2:$B$23,0),0),IF(HLOOKUP(BO$2+1,FIXTURES!$C$2:$NC$23,MATCH($C21,FIXTURES!$B$2:$B$23,0),0)="",HLOOKUP(BO$2,FIXTURES!$C$2:$NC$23,MATCH($C21,FIXTURES!$B$2:$B$23,0),0),HLOOKUP(BO$2+1,FIXTURES!$C$2:$NC$23,MATCH($C21,FIXTURES!$B$2:$B$23,0),0)))),IF(AND(HLOOKUP(BO$2,FIXTURES!$C$2:$NC$23,MATCH($C21,FIXTURES!$B$2:$B$23,0),0)="",HLOOKUP(BO$2+1,FIXTURES!$C$2:$NC$23,MATCH($C21,FIXTURES!$B$2:$B$23,0),0)=""),HLOOKUP(BO$2+2,FIXTURES!$C$2:$NC$23,MATCH($C21,FIXTURES!$B$2:$B$23,0),0),IF(HLOOKUP(BO$2+1,FIXTURES!$C$2:$NC$23,MATCH($C21,FIXTURES!$B$2:$B$23,0),0)="",HLOOKUP(BO$2,FIXTURES!$C$2:$NC$23,MATCH($C21,FIXTURES!$B$2:$B$23,0),0),HLOOKUP(BO$2+1,FIXTURES!$C$2:$NC$23,MATCH($C21,FIXTURES!$B$2:$B$23,0),0))))</f>
        <v>tot</v>
      </c>
      <c r="BP21" s="117" t="str">
        <f>IF(BP$1="SAT",IF(AND(HLOOKUP(BP$2,FIXTURES!$C$2:$NC$23,MATCH($C21,FIXTURES!$B$2:$B$23,0),0)="",HLOOKUP(BP$2+1,FIXTURES!$C$2:$NC$23,MATCH($C21,FIXTURES!$B$2:$B$23,0),0)="",HLOOKUP(BP$2+2,FIXTURES!$C$2:$NC$23,MATCH($C21,FIXTURES!$B$2:$B$23,0),0)=""),HLOOKUP(BP$2-1,FIXTURES!$C$2:$NC$23,MATCH($C21,FIXTURES!$B$2:$B$23,0),0),IF(AND(HLOOKUP(BP$2,FIXTURES!$C$2:$NC$23,MATCH($C21,FIXTURES!$B$2:$B$23,0),0)="",HLOOKUP(BP$2+1,FIXTURES!$C$2:$NC$23,MATCH($C21,FIXTURES!$B$2:$B$23,0),0)=""),HLOOKUP(BP$2+2,FIXTURES!$C$2:$NC$23,MATCH($C21,FIXTURES!$B$2:$B$23,0),0),IF(HLOOKUP(BP$2+1,FIXTURES!$C$2:$NC$23,MATCH($C21,FIXTURES!$B$2:$B$23,0),0)="",HLOOKUP(BP$2,FIXTURES!$C$2:$NC$23,MATCH($C21,FIXTURES!$B$2:$B$23,0),0),HLOOKUP(BP$2+1,FIXTURES!$C$2:$NC$23,MATCH($C21,FIXTURES!$B$2:$B$23,0),0)))),IF(AND(HLOOKUP(BP$2,FIXTURES!$C$2:$NC$23,MATCH($C21,FIXTURES!$B$2:$B$23,0),0)="",HLOOKUP(BP$2+1,FIXTURES!$C$2:$NC$23,MATCH($C21,FIXTURES!$B$2:$B$23,0),0)=""),HLOOKUP(BP$2+2,FIXTURES!$C$2:$NC$23,MATCH($C21,FIXTURES!$B$2:$B$23,0),0),IF(HLOOKUP(BP$2+1,FIXTURES!$C$2:$NC$23,MATCH($C21,FIXTURES!$B$2:$B$23,0),0)="",HLOOKUP(BP$2,FIXTURES!$C$2:$NC$23,MATCH($C21,FIXTURES!$B$2:$B$23,0),0),HLOOKUP(BP$2+1,FIXTURES!$C$2:$NC$23,MATCH($C21,FIXTURES!$B$2:$B$23,0),0))))</f>
        <v/>
      </c>
      <c r="BQ21" s="117" t="str">
        <f>IF(BQ$1="SAT",IF(AND(HLOOKUP(BQ$2,FIXTURES!$C$2:$NC$23,MATCH($C21,FIXTURES!$B$2:$B$23,0),0)="",HLOOKUP(BQ$2+1,FIXTURES!$C$2:$NC$23,MATCH($C21,FIXTURES!$B$2:$B$23,0),0)="",HLOOKUP(BQ$2+2,FIXTURES!$C$2:$NC$23,MATCH($C21,FIXTURES!$B$2:$B$23,0),0)=""),HLOOKUP(BQ$2-1,FIXTURES!$C$2:$NC$23,MATCH($C21,FIXTURES!$B$2:$B$23,0),0),IF(AND(HLOOKUP(BQ$2,FIXTURES!$C$2:$NC$23,MATCH($C21,FIXTURES!$B$2:$B$23,0),0)="",HLOOKUP(BQ$2+1,FIXTURES!$C$2:$NC$23,MATCH($C21,FIXTURES!$B$2:$B$23,0),0)=""),HLOOKUP(BQ$2+2,FIXTURES!$C$2:$NC$23,MATCH($C21,FIXTURES!$B$2:$B$23,0),0),IF(HLOOKUP(BQ$2+1,FIXTURES!$C$2:$NC$23,MATCH($C21,FIXTURES!$B$2:$B$23,0),0)="",HLOOKUP(BQ$2,FIXTURES!$C$2:$NC$23,MATCH($C21,FIXTURES!$B$2:$B$23,0),0),HLOOKUP(BQ$2+1,FIXTURES!$C$2:$NC$23,MATCH($C21,FIXTURES!$B$2:$B$23,0),0)))),IF(AND(HLOOKUP(BQ$2,FIXTURES!$C$2:$NC$23,MATCH($C21,FIXTURES!$B$2:$B$23,0),0)="",HLOOKUP(BQ$2+1,FIXTURES!$C$2:$NC$23,MATCH($C21,FIXTURES!$B$2:$B$23,0),0)=""),HLOOKUP(BQ$2+2,FIXTURES!$C$2:$NC$23,MATCH($C21,FIXTURES!$B$2:$B$23,0),0),IF(HLOOKUP(BQ$2+1,FIXTURES!$C$2:$NC$23,MATCH($C21,FIXTURES!$B$2:$B$23,0),0)="",HLOOKUP(BQ$2,FIXTURES!$C$2:$NC$23,MATCH($C21,FIXTURES!$B$2:$B$23,0),0),HLOOKUP(BQ$2+1,FIXTURES!$C$2:$NC$23,MATCH($C21,FIXTURES!$B$2:$B$23,0),0))))</f>
        <v>NEW</v>
      </c>
      <c r="BR21" s="117" t="str">
        <f>IF(BR$1="SAT",IF(AND(HLOOKUP(BR$2,FIXTURES!$C$2:$NC$23,MATCH($C21,FIXTURES!$B$2:$B$23,0),0)="",HLOOKUP(BR$2+1,FIXTURES!$C$2:$NC$23,MATCH($C21,FIXTURES!$B$2:$B$23,0),0)="",HLOOKUP(BR$2+2,FIXTURES!$C$2:$NC$23,MATCH($C21,FIXTURES!$B$2:$B$23,0),0)=""),HLOOKUP(BR$2-1,FIXTURES!$C$2:$NC$23,MATCH($C21,FIXTURES!$B$2:$B$23,0),0),IF(AND(HLOOKUP(BR$2,FIXTURES!$C$2:$NC$23,MATCH($C21,FIXTURES!$B$2:$B$23,0),0)="",HLOOKUP(BR$2+1,FIXTURES!$C$2:$NC$23,MATCH($C21,FIXTURES!$B$2:$B$23,0),0)=""),HLOOKUP(BR$2+2,FIXTURES!$C$2:$NC$23,MATCH($C21,FIXTURES!$B$2:$B$23,0),0),IF(HLOOKUP(BR$2+1,FIXTURES!$C$2:$NC$23,MATCH($C21,FIXTURES!$B$2:$B$23,0),0)="",HLOOKUP(BR$2,FIXTURES!$C$2:$NC$23,MATCH($C21,FIXTURES!$B$2:$B$23,0),0),HLOOKUP(BR$2+1,FIXTURES!$C$2:$NC$23,MATCH($C21,FIXTURES!$B$2:$B$23,0),0)))),IF(AND(HLOOKUP(BR$2,FIXTURES!$C$2:$NC$23,MATCH($C21,FIXTURES!$B$2:$B$23,0),0)="",HLOOKUP(BR$2+1,FIXTURES!$C$2:$NC$23,MATCH($C21,FIXTURES!$B$2:$B$23,0),0)=""),HLOOKUP(BR$2+2,FIXTURES!$C$2:$NC$23,MATCH($C21,FIXTURES!$B$2:$B$23,0),0),IF(HLOOKUP(BR$2+1,FIXTURES!$C$2:$NC$23,MATCH($C21,FIXTURES!$B$2:$B$23,0),0)="",HLOOKUP(BR$2,FIXTURES!$C$2:$NC$23,MATCH($C21,FIXTURES!$B$2:$B$23,0),0),HLOOKUP(BR$2+1,FIXTURES!$C$2:$NC$23,MATCH($C21,FIXTURES!$B$2:$B$23,0),0))))</f>
        <v/>
      </c>
      <c r="BS21" s="117" t="str">
        <f>IF(BS$1="SAT",IF(AND(HLOOKUP(BS$2,FIXTURES!$C$2:$NC$23,MATCH($C21,FIXTURES!$B$2:$B$23,0),0)="",HLOOKUP(BS$2+1,FIXTURES!$C$2:$NC$23,MATCH($C21,FIXTURES!$B$2:$B$23,0),0)="",HLOOKUP(BS$2+2,FIXTURES!$C$2:$NC$23,MATCH($C21,FIXTURES!$B$2:$B$23,0),0)=""),HLOOKUP(BS$2-1,FIXTURES!$C$2:$NC$23,MATCH($C21,FIXTURES!$B$2:$B$23,0),0),IF(AND(HLOOKUP(BS$2,FIXTURES!$C$2:$NC$23,MATCH($C21,FIXTURES!$B$2:$B$23,0),0)="",HLOOKUP(BS$2+1,FIXTURES!$C$2:$NC$23,MATCH($C21,FIXTURES!$B$2:$B$23,0),0)=""),HLOOKUP(BS$2+2,FIXTURES!$C$2:$NC$23,MATCH($C21,FIXTURES!$B$2:$B$23,0),0),IF(HLOOKUP(BS$2+1,FIXTURES!$C$2:$NC$23,MATCH($C21,FIXTURES!$B$2:$B$23,0),0)="",HLOOKUP(BS$2,FIXTURES!$C$2:$NC$23,MATCH($C21,FIXTURES!$B$2:$B$23,0),0),HLOOKUP(BS$2+1,FIXTURES!$C$2:$NC$23,MATCH($C21,FIXTURES!$B$2:$B$23,0),0)))),IF(AND(HLOOKUP(BS$2,FIXTURES!$C$2:$NC$23,MATCH($C21,FIXTURES!$B$2:$B$23,0),0)="",HLOOKUP(BS$2+1,FIXTURES!$C$2:$NC$23,MATCH($C21,FIXTURES!$B$2:$B$23,0),0)=""),HLOOKUP(BS$2+2,FIXTURES!$C$2:$NC$23,MATCH($C21,FIXTURES!$B$2:$B$23,0),0),IF(HLOOKUP(BS$2+1,FIXTURES!$C$2:$NC$23,MATCH($C21,FIXTURES!$B$2:$B$23,0),0)="",HLOOKUP(BS$2,FIXTURES!$C$2:$NC$23,MATCH($C21,FIXTURES!$B$2:$B$23,0),0),HLOOKUP(BS$2+1,FIXTURES!$C$2:$NC$23,MATCH($C21,FIXTURES!$B$2:$B$23,0),0))))</f>
        <v/>
      </c>
      <c r="BT21" s="117" t="str">
        <f>IF(BT$1="SAT",IF(AND(HLOOKUP(BT$2,FIXTURES!$C$2:$NC$23,MATCH($C21,FIXTURES!$B$2:$B$23,0),0)="",HLOOKUP(BT$2+1,FIXTURES!$C$2:$NC$23,MATCH($C21,FIXTURES!$B$2:$B$23,0),0)="",HLOOKUP(BT$2+2,FIXTURES!$C$2:$NC$23,MATCH($C21,FIXTURES!$B$2:$B$23,0),0)=""),HLOOKUP(BT$2-1,FIXTURES!$C$2:$NC$23,MATCH($C21,FIXTURES!$B$2:$B$23,0),0),IF(AND(HLOOKUP(BT$2,FIXTURES!$C$2:$NC$23,MATCH($C21,FIXTURES!$B$2:$B$23,0),0)="",HLOOKUP(BT$2+1,FIXTURES!$C$2:$NC$23,MATCH($C21,FIXTURES!$B$2:$B$23,0),0)=""),HLOOKUP(BT$2+2,FIXTURES!$C$2:$NC$23,MATCH($C21,FIXTURES!$B$2:$B$23,0),0),IF(HLOOKUP(BT$2+1,FIXTURES!$C$2:$NC$23,MATCH($C21,FIXTURES!$B$2:$B$23,0),0)="",HLOOKUP(BT$2,FIXTURES!$C$2:$NC$23,MATCH($C21,FIXTURES!$B$2:$B$23,0),0),HLOOKUP(BT$2+1,FIXTURES!$C$2:$NC$23,MATCH($C21,FIXTURES!$B$2:$B$23,0),0)))),IF(AND(HLOOKUP(BT$2,FIXTURES!$C$2:$NC$23,MATCH($C21,FIXTURES!$B$2:$B$23,0),0)="",HLOOKUP(BT$2+1,FIXTURES!$C$2:$NC$23,MATCH($C21,FIXTURES!$B$2:$B$23,0),0)=""),HLOOKUP(BT$2+2,FIXTURES!$C$2:$NC$23,MATCH($C21,FIXTURES!$B$2:$B$23,0),0),IF(HLOOKUP(BT$2+1,FIXTURES!$C$2:$NC$23,MATCH($C21,FIXTURES!$B$2:$B$23,0),0)="",HLOOKUP(BT$2,FIXTURES!$C$2:$NC$23,MATCH($C21,FIXTURES!$B$2:$B$23,0),0),HLOOKUP(BT$2+1,FIXTURES!$C$2:$NC$23,MATCH($C21,FIXTURES!$B$2:$B$23,0),0))))</f>
        <v/>
      </c>
      <c r="BU21" s="117" t="str">
        <f>IF(BU$1="SAT",IF(AND(HLOOKUP(BU$2,FIXTURES!$C$2:$NC$23,MATCH($C21,FIXTURES!$B$2:$B$23,0),0)="",HLOOKUP(BU$2+1,FIXTURES!$C$2:$NC$23,MATCH($C21,FIXTURES!$B$2:$B$23,0),0)="",HLOOKUP(BU$2+2,FIXTURES!$C$2:$NC$23,MATCH($C21,FIXTURES!$B$2:$B$23,0),0)=""),HLOOKUP(BU$2-1,FIXTURES!$C$2:$NC$23,MATCH($C21,FIXTURES!$B$2:$B$23,0),0),IF(AND(HLOOKUP(BU$2,FIXTURES!$C$2:$NC$23,MATCH($C21,FIXTURES!$B$2:$B$23,0),0)="",HLOOKUP(BU$2+1,FIXTURES!$C$2:$NC$23,MATCH($C21,FIXTURES!$B$2:$B$23,0),0)=""),HLOOKUP(BU$2+2,FIXTURES!$C$2:$NC$23,MATCH($C21,FIXTURES!$B$2:$B$23,0),0),IF(HLOOKUP(BU$2+1,FIXTURES!$C$2:$NC$23,MATCH($C21,FIXTURES!$B$2:$B$23,0),0)="",HLOOKUP(BU$2,FIXTURES!$C$2:$NC$23,MATCH($C21,FIXTURES!$B$2:$B$23,0),0),HLOOKUP(BU$2+1,FIXTURES!$C$2:$NC$23,MATCH($C21,FIXTURES!$B$2:$B$23,0),0)))),IF(AND(HLOOKUP(BU$2,FIXTURES!$C$2:$NC$23,MATCH($C21,FIXTURES!$B$2:$B$23,0),0)="",HLOOKUP(BU$2+1,FIXTURES!$C$2:$NC$23,MATCH($C21,FIXTURES!$B$2:$B$23,0),0)=""),HLOOKUP(BU$2+2,FIXTURES!$C$2:$NC$23,MATCH($C21,FIXTURES!$B$2:$B$23,0),0),IF(HLOOKUP(BU$2+1,FIXTURES!$C$2:$NC$23,MATCH($C21,FIXTURES!$B$2:$B$23,0),0)="",HLOOKUP(BU$2,FIXTURES!$C$2:$NC$23,MATCH($C21,FIXTURES!$B$2:$B$23,0),0),HLOOKUP(BU$2+1,FIXTURES!$C$2:$NC$23,MATCH($C21,FIXTURES!$B$2:$B$23,0),0))))</f>
        <v>WOL</v>
      </c>
      <c r="BV21" s="117" t="str">
        <f>IF(BV$1="SAT",IF(AND(HLOOKUP(BV$2,FIXTURES!$C$2:$NC$23,MATCH($C21,FIXTURES!$B$2:$B$23,0),0)="",HLOOKUP(BV$2+1,FIXTURES!$C$2:$NC$23,MATCH($C21,FIXTURES!$B$2:$B$23,0),0)="",HLOOKUP(BV$2+2,FIXTURES!$C$2:$NC$23,MATCH($C21,FIXTURES!$B$2:$B$23,0),0)=""),HLOOKUP(BV$2-1,FIXTURES!$C$2:$NC$23,MATCH($C21,FIXTURES!$B$2:$B$23,0),0),IF(AND(HLOOKUP(BV$2,FIXTURES!$C$2:$NC$23,MATCH($C21,FIXTURES!$B$2:$B$23,0),0)="",HLOOKUP(BV$2+1,FIXTURES!$C$2:$NC$23,MATCH($C21,FIXTURES!$B$2:$B$23,0),0)=""),HLOOKUP(BV$2+2,FIXTURES!$C$2:$NC$23,MATCH($C21,FIXTURES!$B$2:$B$23,0),0),IF(HLOOKUP(BV$2+1,FIXTURES!$C$2:$NC$23,MATCH($C21,FIXTURES!$B$2:$B$23,0),0)="",HLOOKUP(BV$2,FIXTURES!$C$2:$NC$23,MATCH($C21,FIXTURES!$B$2:$B$23,0),0),HLOOKUP(BV$2+1,FIXTURES!$C$2:$NC$23,MATCH($C21,FIXTURES!$B$2:$B$23,0),0)))),IF(AND(HLOOKUP(BV$2,FIXTURES!$C$2:$NC$23,MATCH($C21,FIXTURES!$B$2:$B$23,0),0)="",HLOOKUP(BV$2+1,FIXTURES!$C$2:$NC$23,MATCH($C21,FIXTURES!$B$2:$B$23,0),0)=""),HLOOKUP(BV$2+2,FIXTURES!$C$2:$NC$23,MATCH($C21,FIXTURES!$B$2:$B$23,0),0),IF(HLOOKUP(BV$2+1,FIXTURES!$C$2:$NC$23,MATCH($C21,FIXTURES!$B$2:$B$23,0),0)="",HLOOKUP(BV$2,FIXTURES!$C$2:$NC$23,MATCH($C21,FIXTURES!$B$2:$B$23,0),0),HLOOKUP(BV$2+1,FIXTURES!$C$2:$NC$23,MATCH($C21,FIXTURES!$B$2:$B$23,0),0))))</f>
        <v>lee</v>
      </c>
      <c r="BW21" s="117" t="str">
        <f>IF(BW$1="SAT",IF(AND(HLOOKUP(BW$2,FIXTURES!$C$2:$NC$23,MATCH($C21,FIXTURES!$B$2:$B$23,0),0)="",HLOOKUP(BW$2+1,FIXTURES!$C$2:$NC$23,MATCH($C21,FIXTURES!$B$2:$B$23,0),0)="",HLOOKUP(BW$2+2,FIXTURES!$C$2:$NC$23,MATCH($C21,FIXTURES!$B$2:$B$23,0),0)=""),HLOOKUP(BW$2-1,FIXTURES!$C$2:$NC$23,MATCH($C21,FIXTURES!$B$2:$B$23,0),0),IF(AND(HLOOKUP(BW$2,FIXTURES!$C$2:$NC$23,MATCH($C21,FIXTURES!$B$2:$B$23,0),0)="",HLOOKUP(BW$2+1,FIXTURES!$C$2:$NC$23,MATCH($C21,FIXTURES!$B$2:$B$23,0),0)=""),HLOOKUP(BW$2+2,FIXTURES!$C$2:$NC$23,MATCH($C21,FIXTURES!$B$2:$B$23,0),0),IF(HLOOKUP(BW$2+1,FIXTURES!$C$2:$NC$23,MATCH($C21,FIXTURES!$B$2:$B$23,0),0)="",HLOOKUP(BW$2,FIXTURES!$C$2:$NC$23,MATCH($C21,FIXTURES!$B$2:$B$23,0),0),HLOOKUP(BW$2+1,FIXTURES!$C$2:$NC$23,MATCH($C21,FIXTURES!$B$2:$B$23,0),0)))),IF(AND(HLOOKUP(BW$2,FIXTURES!$C$2:$NC$23,MATCH($C21,FIXTURES!$B$2:$B$23,0),0)="",HLOOKUP(BW$2+1,FIXTURES!$C$2:$NC$23,MATCH($C21,FIXTURES!$B$2:$B$23,0),0)=""),HLOOKUP(BW$2+2,FIXTURES!$C$2:$NC$23,MATCH($C21,FIXTURES!$B$2:$B$23,0),0),IF(HLOOKUP(BW$2+1,FIXTURES!$C$2:$NC$23,MATCH($C21,FIXTURES!$B$2:$B$23,0),0)="",HLOOKUP(BW$2,FIXTURES!$C$2:$NC$23,MATCH($C21,FIXTURES!$B$2:$B$23,0),0),HLOOKUP(BW$2+1,FIXTURES!$C$2:$NC$23,MATCH($C21,FIXTURES!$B$2:$B$23,0),0))))</f>
        <v>avl</v>
      </c>
      <c r="BX21" s="117" t="str">
        <f>IF(BX$1="SAT",IF(AND(HLOOKUP(BX$2,FIXTURES!$C$2:$NC$23,MATCH($C21,FIXTURES!$B$2:$B$23,0),0)="",HLOOKUP(BX$2+1,FIXTURES!$C$2:$NC$23,MATCH($C21,FIXTURES!$B$2:$B$23,0),0)="",HLOOKUP(BX$2+2,FIXTURES!$C$2:$NC$23,MATCH($C21,FIXTURES!$B$2:$B$23,0),0)=""),HLOOKUP(BX$2-1,FIXTURES!$C$2:$NC$23,MATCH($C21,FIXTURES!$B$2:$B$23,0),0),IF(AND(HLOOKUP(BX$2,FIXTURES!$C$2:$NC$23,MATCH($C21,FIXTURES!$B$2:$B$23,0),0)="",HLOOKUP(BX$2+1,FIXTURES!$C$2:$NC$23,MATCH($C21,FIXTURES!$B$2:$B$23,0),0)=""),HLOOKUP(BX$2+2,FIXTURES!$C$2:$NC$23,MATCH($C21,FIXTURES!$B$2:$B$23,0),0),IF(HLOOKUP(BX$2+1,FIXTURES!$C$2:$NC$23,MATCH($C21,FIXTURES!$B$2:$B$23,0),0)="",HLOOKUP(BX$2,FIXTURES!$C$2:$NC$23,MATCH($C21,FIXTURES!$B$2:$B$23,0),0),HLOOKUP(BX$2+1,FIXTURES!$C$2:$NC$23,MATCH($C21,FIXTURES!$B$2:$B$23,0),0)))),IF(AND(HLOOKUP(BX$2,FIXTURES!$C$2:$NC$23,MATCH($C21,FIXTURES!$B$2:$B$23,0),0)="",HLOOKUP(BX$2+1,FIXTURES!$C$2:$NC$23,MATCH($C21,FIXTURES!$B$2:$B$23,0),0)=""),HLOOKUP(BX$2+2,FIXTURES!$C$2:$NC$23,MATCH($C21,FIXTURES!$B$2:$B$23,0),0),IF(HLOOKUP(BX$2+1,FIXTURES!$C$2:$NC$23,MATCH($C21,FIXTURES!$B$2:$B$23,0),0)="",HLOOKUP(BX$2,FIXTURES!$C$2:$NC$23,MATCH($C21,FIXTURES!$B$2:$B$23,0),0),HLOOKUP(BX$2+1,FIXTURES!$C$2:$NC$23,MATCH($C21,FIXTURES!$B$2:$B$23,0),0))))</f>
        <v/>
      </c>
      <c r="BY21" s="117" t="str">
        <f>IF(BY$1="SAT",IF(AND(HLOOKUP(BY$2,FIXTURES!$C$2:$NC$23,MATCH($C21,FIXTURES!$B$2:$B$23,0),0)="",HLOOKUP(BY$2+1,FIXTURES!$C$2:$NC$23,MATCH($C21,FIXTURES!$B$2:$B$23,0),0)="",HLOOKUP(BY$2+2,FIXTURES!$C$2:$NC$23,MATCH($C21,FIXTURES!$B$2:$B$23,0),0)=""),HLOOKUP(BY$2-1,FIXTURES!$C$2:$NC$23,MATCH($C21,FIXTURES!$B$2:$B$23,0),0),IF(AND(HLOOKUP(BY$2,FIXTURES!$C$2:$NC$23,MATCH($C21,FIXTURES!$B$2:$B$23,0),0)="",HLOOKUP(BY$2+1,FIXTURES!$C$2:$NC$23,MATCH($C21,FIXTURES!$B$2:$B$23,0),0)=""),HLOOKUP(BY$2+2,FIXTURES!$C$2:$NC$23,MATCH($C21,FIXTURES!$B$2:$B$23,0),0),IF(HLOOKUP(BY$2+1,FIXTURES!$C$2:$NC$23,MATCH($C21,FIXTURES!$B$2:$B$23,0),0)="",HLOOKUP(BY$2,FIXTURES!$C$2:$NC$23,MATCH($C21,FIXTURES!$B$2:$B$23,0),0),HLOOKUP(BY$2+1,FIXTURES!$C$2:$NC$23,MATCH($C21,FIXTURES!$B$2:$B$23,0),0)))),IF(AND(HLOOKUP(BY$2,FIXTURES!$C$2:$NC$23,MATCH($C21,FIXTURES!$B$2:$B$23,0),0)="",HLOOKUP(BY$2+1,FIXTURES!$C$2:$NC$23,MATCH($C21,FIXTURES!$B$2:$B$23,0),0)=""),HLOOKUP(BY$2+2,FIXTURES!$C$2:$NC$23,MATCH($C21,FIXTURES!$B$2:$B$23,0),0),IF(HLOOKUP(BY$2+1,FIXTURES!$C$2:$NC$23,MATCH($C21,FIXTURES!$B$2:$B$23,0),0)="",HLOOKUP(BY$2,FIXTURES!$C$2:$NC$23,MATCH($C21,FIXTURES!$B$2:$B$23,0),0),HLOOKUP(BY$2+1,FIXTURES!$C$2:$NC$23,MATCH($C21,FIXTURES!$B$2:$B$23,0),0))))</f>
        <v>MUN</v>
      </c>
      <c r="BZ21" s="117" t="str">
        <f>IF(BZ$1="SAT",IF(AND(HLOOKUP(BZ$2,FIXTURES!$C$2:$NC$23,MATCH($C21,FIXTURES!$B$2:$B$23,0),0)="",HLOOKUP(BZ$2+1,FIXTURES!$C$2:$NC$23,MATCH($C21,FIXTURES!$B$2:$B$23,0),0)="",HLOOKUP(BZ$2+2,FIXTURES!$C$2:$NC$23,MATCH($C21,FIXTURES!$B$2:$B$23,0),0)=""),HLOOKUP(BZ$2-1,FIXTURES!$C$2:$NC$23,MATCH($C21,FIXTURES!$B$2:$B$23,0),0),IF(AND(HLOOKUP(BZ$2,FIXTURES!$C$2:$NC$23,MATCH($C21,FIXTURES!$B$2:$B$23,0),0)="",HLOOKUP(BZ$2+1,FIXTURES!$C$2:$NC$23,MATCH($C21,FIXTURES!$B$2:$B$23,0),0)=""),HLOOKUP(BZ$2+2,FIXTURES!$C$2:$NC$23,MATCH($C21,FIXTURES!$B$2:$B$23,0),0),IF(HLOOKUP(BZ$2+1,FIXTURES!$C$2:$NC$23,MATCH($C21,FIXTURES!$B$2:$B$23,0),0)="",HLOOKUP(BZ$2,FIXTURES!$C$2:$NC$23,MATCH($C21,FIXTURES!$B$2:$B$23,0),0),HLOOKUP(BZ$2+1,FIXTURES!$C$2:$NC$23,MATCH($C21,FIXTURES!$B$2:$B$23,0),0)))),IF(AND(HLOOKUP(BZ$2,FIXTURES!$C$2:$NC$23,MATCH($C21,FIXTURES!$B$2:$B$23,0),0)="",HLOOKUP(BZ$2+1,FIXTURES!$C$2:$NC$23,MATCH($C21,FIXTURES!$B$2:$B$23,0),0)=""),HLOOKUP(BZ$2+2,FIXTURES!$C$2:$NC$23,MATCH($C21,FIXTURES!$B$2:$B$23,0),0),IF(HLOOKUP(BZ$2+1,FIXTURES!$C$2:$NC$23,MATCH($C21,FIXTURES!$B$2:$B$23,0),0)="",HLOOKUP(BZ$2,FIXTURES!$C$2:$NC$23,MATCH($C21,FIXTURES!$B$2:$B$23,0),0),HLOOKUP(BZ$2+1,FIXTURES!$C$2:$NC$23,MATCH($C21,FIXTURES!$B$2:$B$23,0),0))))</f>
        <v/>
      </c>
      <c r="CA21" s="117" t="str">
        <f>IF(CA$1="SAT",IF(AND(HLOOKUP(CA$2,FIXTURES!$C$2:$NC$23,MATCH($C21,FIXTURES!$B$2:$B$23,0),0)="",HLOOKUP(CA$2+1,FIXTURES!$C$2:$NC$23,MATCH($C21,FIXTURES!$B$2:$B$23,0),0)="",HLOOKUP(CA$2+2,FIXTURES!$C$2:$NC$23,MATCH($C21,FIXTURES!$B$2:$B$23,0),0)=""),HLOOKUP(CA$2-1,FIXTURES!$C$2:$NC$23,MATCH($C21,FIXTURES!$B$2:$B$23,0),0),IF(AND(HLOOKUP(CA$2,FIXTURES!$C$2:$NC$23,MATCH($C21,FIXTURES!$B$2:$B$23,0),0)="",HLOOKUP(CA$2+1,FIXTURES!$C$2:$NC$23,MATCH($C21,FIXTURES!$B$2:$B$23,0),0)=""),HLOOKUP(CA$2+2,FIXTURES!$C$2:$NC$23,MATCH($C21,FIXTURES!$B$2:$B$23,0),0),IF(HLOOKUP(CA$2+1,FIXTURES!$C$2:$NC$23,MATCH($C21,FIXTURES!$B$2:$B$23,0),0)="",HLOOKUP(CA$2,FIXTURES!$C$2:$NC$23,MATCH($C21,FIXTURES!$B$2:$B$23,0),0),HLOOKUP(CA$2+1,FIXTURES!$C$2:$NC$23,MATCH($C21,FIXTURES!$B$2:$B$23,0),0)))),IF(AND(HLOOKUP(CA$2,FIXTURES!$C$2:$NC$23,MATCH($C21,FIXTURES!$B$2:$B$23,0),0)="",HLOOKUP(CA$2+1,FIXTURES!$C$2:$NC$23,MATCH($C21,FIXTURES!$B$2:$B$23,0),0)=""),HLOOKUP(CA$2+2,FIXTURES!$C$2:$NC$23,MATCH($C21,FIXTURES!$B$2:$B$23,0),0),IF(HLOOKUP(CA$2+1,FIXTURES!$C$2:$NC$23,MATCH($C21,FIXTURES!$B$2:$B$23,0),0)="",HLOOKUP(CA$2,FIXTURES!$C$2:$NC$23,MATCH($C21,FIXTURES!$B$2:$B$23,0),0),HLOOKUP(CA$2+1,FIXTURES!$C$2:$NC$23,MATCH($C21,FIXTURES!$B$2:$B$23,0),0))))</f>
        <v>liv</v>
      </c>
      <c r="CB21" s="117" t="str">
        <f>IF(CB$1="SAT",IF(AND(HLOOKUP(CB$2,FIXTURES!$C$2:$NC$23,MATCH($C21,FIXTURES!$B$2:$B$23,0),0)="",HLOOKUP(CB$2+1,FIXTURES!$C$2:$NC$23,MATCH($C21,FIXTURES!$B$2:$B$23,0),0)="",HLOOKUP(CB$2+2,FIXTURES!$C$2:$NC$23,MATCH($C21,FIXTURES!$B$2:$B$23,0),0)=""),HLOOKUP(CB$2-1,FIXTURES!$C$2:$NC$23,MATCH($C21,FIXTURES!$B$2:$B$23,0),0),IF(AND(HLOOKUP(CB$2,FIXTURES!$C$2:$NC$23,MATCH($C21,FIXTURES!$B$2:$B$23,0),0)="",HLOOKUP(CB$2+1,FIXTURES!$C$2:$NC$23,MATCH($C21,FIXTURES!$B$2:$B$23,0),0)=""),HLOOKUP(CB$2+2,FIXTURES!$C$2:$NC$23,MATCH($C21,FIXTURES!$B$2:$B$23,0),0),IF(HLOOKUP(CB$2+1,FIXTURES!$C$2:$NC$23,MATCH($C21,FIXTURES!$B$2:$B$23,0),0)="",HLOOKUP(CB$2,FIXTURES!$C$2:$NC$23,MATCH($C21,FIXTURES!$B$2:$B$23,0),0),HLOOKUP(CB$2+1,FIXTURES!$C$2:$NC$23,MATCH($C21,FIXTURES!$B$2:$B$23,0),0)))),IF(AND(HLOOKUP(CB$2,FIXTURES!$C$2:$NC$23,MATCH($C21,FIXTURES!$B$2:$B$23,0),0)="",HLOOKUP(CB$2+1,FIXTURES!$C$2:$NC$23,MATCH($C21,FIXTURES!$B$2:$B$23,0),0)=""),HLOOKUP(CB$2+2,FIXTURES!$C$2:$NC$23,MATCH($C21,FIXTURES!$B$2:$B$23,0),0),IF(HLOOKUP(CB$2+1,FIXTURES!$C$2:$NC$23,MATCH($C21,FIXTURES!$B$2:$B$23,0),0)="",HLOOKUP(CB$2,FIXTURES!$C$2:$NC$23,MATCH($C21,FIXTURES!$B$2:$B$23,0),0),HLOOKUP(CB$2+1,FIXTURES!$C$2:$NC$23,MATCH($C21,FIXTURES!$B$2:$B$23,0),0))))</f>
        <v>BHA</v>
      </c>
      <c r="CC21" s="117" t="str">
        <f>IF(CC$1="SAT",IF(AND(HLOOKUP(CC$2,FIXTURES!$C$2:$NC$23,MATCH($C21,FIXTURES!$B$2:$B$23,0),0)="",HLOOKUP(CC$2+1,FIXTURES!$C$2:$NC$23,MATCH($C21,FIXTURES!$B$2:$B$23,0),0)="",HLOOKUP(CC$2+2,FIXTURES!$C$2:$NC$23,MATCH($C21,FIXTURES!$B$2:$B$23,0),0)=""),HLOOKUP(CC$2-1,FIXTURES!$C$2:$NC$23,MATCH($C21,FIXTURES!$B$2:$B$23,0),0),IF(AND(HLOOKUP(CC$2,FIXTURES!$C$2:$NC$23,MATCH($C21,FIXTURES!$B$2:$B$23,0),0)="",HLOOKUP(CC$2+1,FIXTURES!$C$2:$NC$23,MATCH($C21,FIXTURES!$B$2:$B$23,0),0)=""),HLOOKUP(CC$2+2,FIXTURES!$C$2:$NC$23,MATCH($C21,FIXTURES!$B$2:$B$23,0),0),IF(HLOOKUP(CC$2+1,FIXTURES!$C$2:$NC$23,MATCH($C21,FIXTURES!$B$2:$B$23,0),0)="",HLOOKUP(CC$2,FIXTURES!$C$2:$NC$23,MATCH($C21,FIXTURES!$B$2:$B$23,0),0),HLOOKUP(CC$2+1,FIXTURES!$C$2:$NC$23,MATCH($C21,FIXTURES!$B$2:$B$23,0),0)))),IF(AND(HLOOKUP(CC$2,FIXTURES!$C$2:$NC$23,MATCH($C21,FIXTURES!$B$2:$B$23,0),0)="",HLOOKUP(CC$2+1,FIXTURES!$C$2:$NC$23,MATCH($C21,FIXTURES!$B$2:$B$23,0),0)=""),HLOOKUP(CC$2+2,FIXTURES!$C$2:$NC$23,MATCH($C21,FIXTURES!$B$2:$B$23,0),0),IF(HLOOKUP(CC$2+1,FIXTURES!$C$2:$NC$23,MATCH($C21,FIXTURES!$B$2:$B$23,0),0)="",HLOOKUP(CC$2,FIXTURES!$C$2:$NC$23,MATCH($C21,FIXTURES!$B$2:$B$23,0),0),HLOOKUP(CC$2+1,FIXTURES!$C$2:$NC$23,MATCH($C21,FIXTURES!$B$2:$B$23,0),0))))</f>
        <v>bre</v>
      </c>
      <c r="CD21" s="117" t="str">
        <f>IF(CD$1="SAT",IF(AND(HLOOKUP(CD$2,FIXTURES!$C$2:$NC$23,MATCH($C21,FIXTURES!$B$2:$B$23,0),0)="",HLOOKUP(CD$2+1,FIXTURES!$C$2:$NC$23,MATCH($C21,FIXTURES!$B$2:$B$23,0),0)="",HLOOKUP(CD$2+2,FIXTURES!$C$2:$NC$23,MATCH($C21,FIXTURES!$B$2:$B$23,0),0)=""),HLOOKUP(CD$2-1,FIXTURES!$C$2:$NC$23,MATCH($C21,FIXTURES!$B$2:$B$23,0),0),IF(AND(HLOOKUP(CD$2,FIXTURES!$C$2:$NC$23,MATCH($C21,FIXTURES!$B$2:$B$23,0),0)="",HLOOKUP(CD$2+1,FIXTURES!$C$2:$NC$23,MATCH($C21,FIXTURES!$B$2:$B$23,0),0)=""),HLOOKUP(CD$2+2,FIXTURES!$C$2:$NC$23,MATCH($C21,FIXTURES!$B$2:$B$23,0),0),IF(HLOOKUP(CD$2+1,FIXTURES!$C$2:$NC$23,MATCH($C21,FIXTURES!$B$2:$B$23,0),0)="",HLOOKUP(CD$2,FIXTURES!$C$2:$NC$23,MATCH($C21,FIXTURES!$B$2:$B$23,0),0),HLOOKUP(CD$2+1,FIXTURES!$C$2:$NC$23,MATCH($C21,FIXTURES!$B$2:$B$23,0),0)))),IF(AND(HLOOKUP(CD$2,FIXTURES!$C$2:$NC$23,MATCH($C21,FIXTURES!$B$2:$B$23,0),0)="",HLOOKUP(CD$2+1,FIXTURES!$C$2:$NC$23,MATCH($C21,FIXTURES!$B$2:$B$23,0),0)=""),HLOOKUP(CD$2+2,FIXTURES!$C$2:$NC$23,MATCH($C21,FIXTURES!$B$2:$B$23,0),0),IF(HLOOKUP(CD$2+1,FIXTURES!$C$2:$NC$23,MATCH($C21,FIXTURES!$B$2:$B$23,0),0)="",HLOOKUP(CD$2,FIXTURES!$C$2:$NC$23,MATCH($C21,FIXTURES!$B$2:$B$23,0),0),HLOOKUP(CD$2+1,FIXTURES!$C$2:$NC$23,MATCH($C21,FIXTURES!$B$2:$B$23,0),0))))</f>
        <v/>
      </c>
      <c r="CE21" s="117" t="str">
        <f>IF(CE$1="SAT",IF(AND(HLOOKUP(CE$2,FIXTURES!$C$2:$NC$23,MATCH($C21,FIXTURES!$B$2:$B$23,0),0)="",HLOOKUP(CE$2+1,FIXTURES!$C$2:$NC$23,MATCH($C21,FIXTURES!$B$2:$B$23,0),0)="",HLOOKUP(CE$2+2,FIXTURES!$C$2:$NC$23,MATCH($C21,FIXTURES!$B$2:$B$23,0),0)=""),HLOOKUP(CE$2-1,FIXTURES!$C$2:$NC$23,MATCH($C21,FIXTURES!$B$2:$B$23,0),0),IF(AND(HLOOKUP(CE$2,FIXTURES!$C$2:$NC$23,MATCH($C21,FIXTURES!$B$2:$B$23,0),0)="",HLOOKUP(CE$2+1,FIXTURES!$C$2:$NC$23,MATCH($C21,FIXTURES!$B$2:$B$23,0),0)=""),HLOOKUP(CE$2+2,FIXTURES!$C$2:$NC$23,MATCH($C21,FIXTURES!$B$2:$B$23,0),0),IF(HLOOKUP(CE$2+1,FIXTURES!$C$2:$NC$23,MATCH($C21,FIXTURES!$B$2:$B$23,0),0)="",HLOOKUP(CE$2,FIXTURES!$C$2:$NC$23,MATCH($C21,FIXTURES!$B$2:$B$23,0),0),HLOOKUP(CE$2+1,FIXTURES!$C$2:$NC$23,MATCH($C21,FIXTURES!$B$2:$B$23,0),0)))),IF(AND(HLOOKUP(CE$2,FIXTURES!$C$2:$NC$23,MATCH($C21,FIXTURES!$B$2:$B$23,0),0)="",HLOOKUP(CE$2+1,FIXTURES!$C$2:$NC$23,MATCH($C21,FIXTURES!$B$2:$B$23,0),0)=""),HLOOKUP(CE$2+2,FIXTURES!$C$2:$NC$23,MATCH($C21,FIXTURES!$B$2:$B$23,0),0),IF(HLOOKUP(CE$2+1,FIXTURES!$C$2:$NC$23,MATCH($C21,FIXTURES!$B$2:$B$23,0),0)="",HLOOKUP(CE$2,FIXTURES!$C$2:$NC$23,MATCH($C21,FIXTURES!$B$2:$B$23,0),0),HLOOKUP(CE$2+1,FIXTURES!$C$2:$NC$23,MATCH($C21,FIXTURES!$B$2:$B$23,0),0))))</f>
        <v>SOU</v>
      </c>
      <c r="CF21" s="117" t="str">
        <f>IF(CF$1="SAT",IF(AND(HLOOKUP(CF$2,FIXTURES!$C$2:$NC$23,MATCH($C21,FIXTURES!$B$2:$B$23,0),0)="",HLOOKUP(CF$2+1,FIXTURES!$C$2:$NC$23,MATCH($C21,FIXTURES!$B$2:$B$23,0),0)="",HLOOKUP(CF$2+2,FIXTURES!$C$2:$NC$23,MATCH($C21,FIXTURES!$B$2:$B$23,0),0)=""),HLOOKUP(CF$2-1,FIXTURES!$C$2:$NC$23,MATCH($C21,FIXTURES!$B$2:$B$23,0),0),IF(AND(HLOOKUP(CF$2,FIXTURES!$C$2:$NC$23,MATCH($C21,FIXTURES!$B$2:$B$23,0),0)="",HLOOKUP(CF$2+1,FIXTURES!$C$2:$NC$23,MATCH($C21,FIXTURES!$B$2:$B$23,0),0)=""),HLOOKUP(CF$2+2,FIXTURES!$C$2:$NC$23,MATCH($C21,FIXTURES!$B$2:$B$23,0),0),IF(HLOOKUP(CF$2+1,FIXTURES!$C$2:$NC$23,MATCH($C21,FIXTURES!$B$2:$B$23,0),0)="",HLOOKUP(CF$2,FIXTURES!$C$2:$NC$23,MATCH($C21,FIXTURES!$B$2:$B$23,0),0),HLOOKUP(CF$2+1,FIXTURES!$C$2:$NC$23,MATCH($C21,FIXTURES!$B$2:$B$23,0),0)))),IF(AND(HLOOKUP(CF$2,FIXTURES!$C$2:$NC$23,MATCH($C21,FIXTURES!$B$2:$B$23,0),0)="",HLOOKUP(CF$2+1,FIXTURES!$C$2:$NC$23,MATCH($C21,FIXTURES!$B$2:$B$23,0),0)=""),HLOOKUP(CF$2+2,FIXTURES!$C$2:$NC$23,MATCH($C21,FIXTURES!$B$2:$B$23,0),0),IF(HLOOKUP(CF$2+1,FIXTURES!$C$2:$NC$23,MATCH($C21,FIXTURES!$B$2:$B$23,0),0)="",HLOOKUP(CF$2,FIXTURES!$C$2:$NC$23,MATCH($C21,FIXTURES!$B$2:$B$23,0),0),HLOOKUP(CF$2+1,FIXTURES!$C$2:$NC$23,MATCH($C21,FIXTURES!$B$2:$B$23,0),0))))</f>
        <v/>
      </c>
      <c r="CG21" s="117" t="str">
        <f>IF(CG$1="SAT",IF(AND(HLOOKUP(CG$2,FIXTURES!$C$2:$NC$23,MATCH($C21,FIXTURES!$B$2:$B$23,0),0)="",HLOOKUP(CG$2+1,FIXTURES!$C$2:$NC$23,MATCH($C21,FIXTURES!$B$2:$B$23,0),0)="",HLOOKUP(CG$2+2,FIXTURES!$C$2:$NC$23,MATCH($C21,FIXTURES!$B$2:$B$23,0),0)=""),HLOOKUP(CG$2-1,FIXTURES!$C$2:$NC$23,MATCH($C21,FIXTURES!$B$2:$B$23,0),0),IF(AND(HLOOKUP(CG$2,FIXTURES!$C$2:$NC$23,MATCH($C21,FIXTURES!$B$2:$B$23,0),0)="",HLOOKUP(CG$2+1,FIXTURES!$C$2:$NC$23,MATCH($C21,FIXTURES!$B$2:$B$23,0),0)=""),HLOOKUP(CG$2+2,FIXTURES!$C$2:$NC$23,MATCH($C21,FIXTURES!$B$2:$B$23,0),0),IF(HLOOKUP(CG$2+1,FIXTURES!$C$2:$NC$23,MATCH($C21,FIXTURES!$B$2:$B$23,0),0)="",HLOOKUP(CG$2,FIXTURES!$C$2:$NC$23,MATCH($C21,FIXTURES!$B$2:$B$23,0),0),HLOOKUP(CG$2+1,FIXTURES!$C$2:$NC$23,MATCH($C21,FIXTURES!$B$2:$B$23,0),0)))),IF(AND(HLOOKUP(CG$2,FIXTURES!$C$2:$NC$23,MATCH($C21,FIXTURES!$B$2:$B$23,0),0)="",HLOOKUP(CG$2+1,FIXTURES!$C$2:$NC$23,MATCH($C21,FIXTURES!$B$2:$B$23,0),0)=""),HLOOKUP(CG$2+2,FIXTURES!$C$2:$NC$23,MATCH($C21,FIXTURES!$B$2:$B$23,0),0),IF(HLOOKUP(CG$2+1,FIXTURES!$C$2:$NC$23,MATCH($C21,FIXTURES!$B$2:$B$23,0),0)="",HLOOKUP(CG$2,FIXTURES!$C$2:$NC$23,MATCH($C21,FIXTURES!$B$2:$B$23,0),0),HLOOKUP(CG$2+1,FIXTURES!$C$2:$NC$23,MATCH($C21,FIXTURES!$B$2:$B$23,0),0))))</f>
        <v>che</v>
      </c>
      <c r="CH21" s="117" t="str">
        <f>IF(CH$1="SAT",IF(AND(HLOOKUP(CH$2,FIXTURES!$C$2:$NC$23,MATCH($C21,FIXTURES!$B$2:$B$23,0),0)="",HLOOKUP(CH$2+1,FIXTURES!$C$2:$NC$23,MATCH($C21,FIXTURES!$B$2:$B$23,0),0)="",HLOOKUP(CH$2+2,FIXTURES!$C$2:$NC$23,MATCH($C21,FIXTURES!$B$2:$B$23,0),0)=""),HLOOKUP(CH$2-1,FIXTURES!$C$2:$NC$23,MATCH($C21,FIXTURES!$B$2:$B$23,0),0),IF(AND(HLOOKUP(CH$2,FIXTURES!$C$2:$NC$23,MATCH($C21,FIXTURES!$B$2:$B$23,0),0)="",HLOOKUP(CH$2+1,FIXTURES!$C$2:$NC$23,MATCH($C21,FIXTURES!$B$2:$B$23,0),0)=""),HLOOKUP(CH$2+2,FIXTURES!$C$2:$NC$23,MATCH($C21,FIXTURES!$B$2:$B$23,0),0),IF(HLOOKUP(CH$2+1,FIXTURES!$C$2:$NC$23,MATCH($C21,FIXTURES!$B$2:$B$23,0),0)="",HLOOKUP(CH$2,FIXTURES!$C$2:$NC$23,MATCH($C21,FIXTURES!$B$2:$B$23,0),0),HLOOKUP(CH$2+1,FIXTURES!$C$2:$NC$23,MATCH($C21,FIXTURES!$B$2:$B$23,0),0)))),IF(AND(HLOOKUP(CH$2,FIXTURES!$C$2:$NC$23,MATCH($C21,FIXTURES!$B$2:$B$23,0),0)="",HLOOKUP(CH$2+1,FIXTURES!$C$2:$NC$23,MATCH($C21,FIXTURES!$B$2:$B$23,0),0)=""),HLOOKUP(CH$2+2,FIXTURES!$C$2:$NC$23,MATCH($C21,FIXTURES!$B$2:$B$23,0),0),IF(HLOOKUP(CH$2+1,FIXTURES!$C$2:$NC$23,MATCH($C21,FIXTURES!$B$2:$B$23,0),0)="",HLOOKUP(CH$2,FIXTURES!$C$2:$NC$23,MATCH($C21,FIXTURES!$B$2:$B$23,0),0),HLOOKUP(CH$2+1,FIXTURES!$C$2:$NC$23,MATCH($C21,FIXTURES!$B$2:$B$23,0),0))))</f>
        <v/>
      </c>
      <c r="CI21" s="117" t="str">
        <f>IF(CI$1="SAT",IF(AND(HLOOKUP(CI$2,FIXTURES!$C$2:$NC$23,MATCH($C21,FIXTURES!$B$2:$B$23,0),0)="",HLOOKUP(CI$2+1,FIXTURES!$C$2:$NC$23,MATCH($C21,FIXTURES!$B$2:$B$23,0),0)="",HLOOKUP(CI$2+2,FIXTURES!$C$2:$NC$23,MATCH($C21,FIXTURES!$B$2:$B$23,0),0)=""),HLOOKUP(CI$2-1,FIXTURES!$C$2:$NC$23,MATCH($C21,FIXTURES!$B$2:$B$23,0),0),IF(AND(HLOOKUP(CI$2,FIXTURES!$C$2:$NC$23,MATCH($C21,FIXTURES!$B$2:$B$23,0),0)="",HLOOKUP(CI$2+1,FIXTURES!$C$2:$NC$23,MATCH($C21,FIXTURES!$B$2:$B$23,0),0)=""),HLOOKUP(CI$2+2,FIXTURES!$C$2:$NC$23,MATCH($C21,FIXTURES!$B$2:$B$23,0),0),IF(HLOOKUP(CI$2+1,FIXTURES!$C$2:$NC$23,MATCH($C21,FIXTURES!$B$2:$B$23,0),0)="",HLOOKUP(CI$2,FIXTURES!$C$2:$NC$23,MATCH($C21,FIXTURES!$B$2:$B$23,0),0),HLOOKUP(CI$2+1,FIXTURES!$C$2:$NC$23,MATCH($C21,FIXTURES!$B$2:$B$23,0),0)))),IF(AND(HLOOKUP(CI$2,FIXTURES!$C$2:$NC$23,MATCH($C21,FIXTURES!$B$2:$B$23,0),0)="",HLOOKUP(CI$2+1,FIXTURES!$C$2:$NC$23,MATCH($C21,FIXTURES!$B$2:$B$23,0),0)=""),HLOOKUP(CI$2+2,FIXTURES!$C$2:$NC$23,MATCH($C21,FIXTURES!$B$2:$B$23,0),0),IF(HLOOKUP(CI$2+1,FIXTURES!$C$2:$NC$23,MATCH($C21,FIXTURES!$B$2:$B$23,0),0)="",HLOOKUP(CI$2,FIXTURES!$C$2:$NC$23,MATCH($C21,FIXTURES!$B$2:$B$23,0),0),HLOOKUP(CI$2+1,FIXTURES!$C$2:$NC$23,MATCH($C21,FIXTURES!$B$2:$B$23,0),0))))</f>
        <v>ARS</v>
      </c>
      <c r="CJ21" s="117" t="str">
        <f>IF(CJ$1="SAT",IF(AND(HLOOKUP(CJ$2,FIXTURES!$C$2:$NC$23,MATCH($C21,FIXTURES!$B$2:$B$23,0),0)="",HLOOKUP(CJ$2+1,FIXTURES!$C$2:$NC$23,MATCH($C21,FIXTURES!$B$2:$B$23,0),0)="",HLOOKUP(CJ$2+2,FIXTURES!$C$2:$NC$23,MATCH($C21,FIXTURES!$B$2:$B$23,0),0)=""),HLOOKUP(CJ$2-1,FIXTURES!$C$2:$NC$23,MATCH($C21,FIXTURES!$B$2:$B$23,0),0),IF(AND(HLOOKUP(CJ$2,FIXTURES!$C$2:$NC$23,MATCH($C21,FIXTURES!$B$2:$B$23,0),0)="",HLOOKUP(CJ$2+1,FIXTURES!$C$2:$NC$23,MATCH($C21,FIXTURES!$B$2:$B$23,0),0)=""),HLOOKUP(CJ$2+2,FIXTURES!$C$2:$NC$23,MATCH($C21,FIXTURES!$B$2:$B$23,0),0),IF(HLOOKUP(CJ$2+1,FIXTURES!$C$2:$NC$23,MATCH($C21,FIXTURES!$B$2:$B$23,0),0)="",HLOOKUP(CJ$2,FIXTURES!$C$2:$NC$23,MATCH($C21,FIXTURES!$B$2:$B$23,0),0),HLOOKUP(CJ$2+1,FIXTURES!$C$2:$NC$23,MATCH($C21,FIXTURES!$B$2:$B$23,0),0)))),IF(AND(HLOOKUP(CJ$2,FIXTURES!$C$2:$NC$23,MATCH($C21,FIXTURES!$B$2:$B$23,0),0)="",HLOOKUP(CJ$2+1,FIXTURES!$C$2:$NC$23,MATCH($C21,FIXTURES!$B$2:$B$23,0),0)=""),HLOOKUP(CJ$2+2,FIXTURES!$C$2:$NC$23,MATCH($C21,FIXTURES!$B$2:$B$23,0),0),IF(HLOOKUP(CJ$2+1,FIXTURES!$C$2:$NC$23,MATCH($C21,FIXTURES!$B$2:$B$23,0),0)="",HLOOKUP(CJ$2,FIXTURES!$C$2:$NC$23,MATCH($C21,FIXTURES!$B$2:$B$23,0),0),HLOOKUP(CJ$2+1,FIXTURES!$C$2:$NC$23,MATCH($C21,FIXTURES!$B$2:$B$23,0),0))))</f>
        <v/>
      </c>
      <c r="CK21" s="117" t="str">
        <f>IF(CK$1="SAT",IF(AND(HLOOKUP(CK$2,FIXTURES!$C$2:$NC$23,MATCH($C21,FIXTURES!$B$2:$B$23,0),0)="",HLOOKUP(CK$2+1,FIXTURES!$C$2:$NC$23,MATCH($C21,FIXTURES!$B$2:$B$23,0),0)="",HLOOKUP(CK$2+2,FIXTURES!$C$2:$NC$23,MATCH($C21,FIXTURES!$B$2:$B$23,0),0)=""),HLOOKUP(CK$2-1,FIXTURES!$C$2:$NC$23,MATCH($C21,FIXTURES!$B$2:$B$23,0),0),IF(AND(HLOOKUP(CK$2,FIXTURES!$C$2:$NC$23,MATCH($C21,FIXTURES!$B$2:$B$23,0),0)="",HLOOKUP(CK$2+1,FIXTURES!$C$2:$NC$23,MATCH($C21,FIXTURES!$B$2:$B$23,0),0)=""),HLOOKUP(CK$2+2,FIXTURES!$C$2:$NC$23,MATCH($C21,FIXTURES!$B$2:$B$23,0),0),IF(HLOOKUP(CK$2+1,FIXTURES!$C$2:$NC$23,MATCH($C21,FIXTURES!$B$2:$B$23,0),0)="",HLOOKUP(CK$2,FIXTURES!$C$2:$NC$23,MATCH($C21,FIXTURES!$B$2:$B$23,0),0),HLOOKUP(CK$2+1,FIXTURES!$C$2:$NC$23,MATCH($C21,FIXTURES!$B$2:$B$23,0),0)))),IF(AND(HLOOKUP(CK$2,FIXTURES!$C$2:$NC$23,MATCH($C21,FIXTURES!$B$2:$B$23,0),0)="",HLOOKUP(CK$2+1,FIXTURES!$C$2:$NC$23,MATCH($C21,FIXTURES!$B$2:$B$23,0),0)=""),HLOOKUP(CK$2+2,FIXTURES!$C$2:$NC$23,MATCH($C21,FIXTURES!$B$2:$B$23,0),0),IF(HLOOKUP(CK$2+1,FIXTURES!$C$2:$NC$23,MATCH($C21,FIXTURES!$B$2:$B$23,0),0)="",HLOOKUP(CK$2,FIXTURES!$C$2:$NC$23,MATCH($C21,FIXTURES!$B$2:$B$23,0),0),HLOOKUP(CK$2+1,FIXTURES!$C$2:$NC$23,MATCH($C21,FIXTURES!$B$2:$B$23,0),0))))</f>
        <v>cry</v>
      </c>
      <c r="CL21" s="117" t="str">
        <f>IF(CL$1="SAT",IF(AND(HLOOKUP(CL$2,FIXTURES!$C$2:$NC$23,MATCH($C21,FIXTURES!$B$2:$B$23,0),0)="",HLOOKUP(CL$2+1,FIXTURES!$C$2:$NC$23,MATCH($C21,FIXTURES!$B$2:$B$23,0),0)="",HLOOKUP(CL$2+2,FIXTURES!$C$2:$NC$23,MATCH($C21,FIXTURES!$B$2:$B$23,0),0)=""),HLOOKUP(CL$2-1,FIXTURES!$C$2:$NC$23,MATCH($C21,FIXTURES!$B$2:$B$23,0),0),IF(AND(HLOOKUP(CL$2,FIXTURES!$C$2:$NC$23,MATCH($C21,FIXTURES!$B$2:$B$23,0),0)="",HLOOKUP(CL$2+1,FIXTURES!$C$2:$NC$23,MATCH($C21,FIXTURES!$B$2:$B$23,0),0)=""),HLOOKUP(CL$2+2,FIXTURES!$C$2:$NC$23,MATCH($C21,FIXTURES!$B$2:$B$23,0),0),IF(HLOOKUP(CL$2+1,FIXTURES!$C$2:$NC$23,MATCH($C21,FIXTURES!$B$2:$B$23,0),0)="",HLOOKUP(CL$2,FIXTURES!$C$2:$NC$23,MATCH($C21,FIXTURES!$B$2:$B$23,0),0),HLOOKUP(CL$2+1,FIXTURES!$C$2:$NC$23,MATCH($C21,FIXTURES!$B$2:$B$23,0),0)))),IF(AND(HLOOKUP(CL$2,FIXTURES!$C$2:$NC$23,MATCH($C21,FIXTURES!$B$2:$B$23,0),0)="",HLOOKUP(CL$2+1,FIXTURES!$C$2:$NC$23,MATCH($C21,FIXTURES!$B$2:$B$23,0),0)=""),HLOOKUP(CL$2+2,FIXTURES!$C$2:$NC$23,MATCH($C21,FIXTURES!$B$2:$B$23,0),0),IF(HLOOKUP(CL$2+1,FIXTURES!$C$2:$NC$23,MATCH($C21,FIXTURES!$B$2:$B$23,0),0)="",HLOOKUP(CL$2,FIXTURES!$C$2:$NC$23,MATCH($C21,FIXTURES!$B$2:$B$23,0),0),HLOOKUP(CL$2+1,FIXTURES!$C$2:$NC$23,MATCH($C21,FIXTURES!$B$2:$B$23,0),0))))</f>
        <v/>
      </c>
      <c r="CM21" s="117" t="str">
        <f>IF(CM$1="SAT",IF(AND(HLOOKUP(CM$2,FIXTURES!$C$2:$NC$23,MATCH($C21,FIXTURES!$B$2:$B$23,0),0)="",HLOOKUP(CM$2+1,FIXTURES!$C$2:$NC$23,MATCH($C21,FIXTURES!$B$2:$B$23,0),0)="",HLOOKUP(CM$2+2,FIXTURES!$C$2:$NC$23,MATCH($C21,FIXTURES!$B$2:$B$23,0),0)=""),HLOOKUP(CM$2-1,FIXTURES!$C$2:$NC$23,MATCH($C21,FIXTURES!$B$2:$B$23,0),0),IF(AND(HLOOKUP(CM$2,FIXTURES!$C$2:$NC$23,MATCH($C21,FIXTURES!$B$2:$B$23,0),0)="",HLOOKUP(CM$2+1,FIXTURES!$C$2:$NC$23,MATCH($C21,FIXTURES!$B$2:$B$23,0),0)=""),HLOOKUP(CM$2+2,FIXTURES!$C$2:$NC$23,MATCH($C21,FIXTURES!$B$2:$B$23,0),0),IF(HLOOKUP(CM$2+1,FIXTURES!$C$2:$NC$23,MATCH($C21,FIXTURES!$B$2:$B$23,0),0)="",HLOOKUP(CM$2,FIXTURES!$C$2:$NC$23,MATCH($C21,FIXTURES!$B$2:$B$23,0),0),HLOOKUP(CM$2+1,FIXTURES!$C$2:$NC$23,MATCH($C21,FIXTURES!$B$2:$B$23,0),0)))),IF(AND(HLOOKUP(CM$2,FIXTURES!$C$2:$NC$23,MATCH($C21,FIXTURES!$B$2:$B$23,0),0)="",HLOOKUP(CM$2+1,FIXTURES!$C$2:$NC$23,MATCH($C21,FIXTURES!$B$2:$B$23,0),0)=""),HLOOKUP(CM$2+2,FIXTURES!$C$2:$NC$23,MATCH($C21,FIXTURES!$B$2:$B$23,0),0),IF(HLOOKUP(CM$2+1,FIXTURES!$C$2:$NC$23,MATCH($C21,FIXTURES!$B$2:$B$23,0),0)="",HLOOKUP(CM$2,FIXTURES!$C$2:$NC$23,MATCH($C21,FIXTURES!$B$2:$B$23,0),0),HLOOKUP(CM$2+1,FIXTURES!$C$2:$NC$23,MATCH($C21,FIXTURES!$B$2:$B$23,0),0))))</f>
        <v/>
      </c>
      <c r="CN21" s="117" t="str">
        <f>IF(CN$1="SAT",IF(AND(HLOOKUP(CN$2,FIXTURES!$C$2:$NC$23,MATCH($C21,FIXTURES!$B$2:$B$23,0),0)="",HLOOKUP(CN$2+1,FIXTURES!$C$2:$NC$23,MATCH($C21,FIXTURES!$B$2:$B$23,0),0)="",HLOOKUP(CN$2+2,FIXTURES!$C$2:$NC$23,MATCH($C21,FIXTURES!$B$2:$B$23,0),0)=""),HLOOKUP(CN$2-1,FIXTURES!$C$2:$NC$23,MATCH($C21,FIXTURES!$B$2:$B$23,0),0),IF(AND(HLOOKUP(CN$2,FIXTURES!$C$2:$NC$23,MATCH($C21,FIXTURES!$B$2:$B$23,0),0)="",HLOOKUP(CN$2+1,FIXTURES!$C$2:$NC$23,MATCH($C21,FIXTURES!$B$2:$B$23,0),0)=""),HLOOKUP(CN$2+2,FIXTURES!$C$2:$NC$23,MATCH($C21,FIXTURES!$B$2:$B$23,0),0),IF(HLOOKUP(CN$2+1,FIXTURES!$C$2:$NC$23,MATCH($C21,FIXTURES!$B$2:$B$23,0),0)="",HLOOKUP(CN$2,FIXTURES!$C$2:$NC$23,MATCH($C21,FIXTURES!$B$2:$B$23,0),0),HLOOKUP(CN$2+1,FIXTURES!$C$2:$NC$23,MATCH($C21,FIXTURES!$B$2:$B$23,0),0)))),IF(AND(HLOOKUP(CN$2,FIXTURES!$C$2:$NC$23,MATCH($C21,FIXTURES!$B$2:$B$23,0),0)="",HLOOKUP(CN$2+1,FIXTURES!$C$2:$NC$23,MATCH($C21,FIXTURES!$B$2:$B$23,0),0)=""),HLOOKUP(CN$2+2,FIXTURES!$C$2:$NC$23,MATCH($C21,FIXTURES!$B$2:$B$23,0),0),IF(HLOOKUP(CN$2+1,FIXTURES!$C$2:$NC$23,MATCH($C21,FIXTURES!$B$2:$B$23,0),0)="",HLOOKUP(CN$2,FIXTURES!$C$2:$NC$23,MATCH($C21,FIXTURES!$B$2:$B$23,0),0),HLOOKUP(CN$2+1,FIXTURES!$C$2:$NC$23,MATCH($C21,FIXTURES!$B$2:$B$23,0),0))))</f>
        <v/>
      </c>
      <c r="CO21" s="117" t="str">
        <f>IF(CO$1="SAT",IF(AND(HLOOKUP(CO$2,FIXTURES!$C$2:$NC$23,MATCH($C21,FIXTURES!$B$2:$B$23,0),0)="",HLOOKUP(CO$2+1,FIXTURES!$C$2:$NC$23,MATCH($C21,FIXTURES!$B$2:$B$23,0),0)="",HLOOKUP(CO$2+2,FIXTURES!$C$2:$NC$23,MATCH($C21,FIXTURES!$B$2:$B$23,0),0)=""),HLOOKUP(CO$2-1,FIXTURES!$C$2:$NC$23,MATCH($C21,FIXTURES!$B$2:$B$23,0),0),IF(AND(HLOOKUP(CO$2,FIXTURES!$C$2:$NC$23,MATCH($C21,FIXTURES!$B$2:$B$23,0),0)="",HLOOKUP(CO$2+1,FIXTURES!$C$2:$NC$23,MATCH($C21,FIXTURES!$B$2:$B$23,0),0)=""),HLOOKUP(CO$2+2,FIXTURES!$C$2:$NC$23,MATCH($C21,FIXTURES!$B$2:$B$23,0),0),IF(HLOOKUP(CO$2+1,FIXTURES!$C$2:$NC$23,MATCH($C21,FIXTURES!$B$2:$B$23,0),0)="",HLOOKUP(CO$2,FIXTURES!$C$2:$NC$23,MATCH($C21,FIXTURES!$B$2:$B$23,0),0),HLOOKUP(CO$2+1,FIXTURES!$C$2:$NC$23,MATCH($C21,FIXTURES!$B$2:$B$23,0),0)))),IF(AND(HLOOKUP(CO$2,FIXTURES!$C$2:$NC$23,MATCH($C21,FIXTURES!$B$2:$B$23,0),0)="",HLOOKUP(CO$2+1,FIXTURES!$C$2:$NC$23,MATCH($C21,FIXTURES!$B$2:$B$23,0),0)=""),HLOOKUP(CO$2+2,FIXTURES!$C$2:$NC$23,MATCH($C21,FIXTURES!$B$2:$B$23,0),0),IF(HLOOKUP(CO$2+1,FIXTURES!$C$2:$NC$23,MATCH($C21,FIXTURES!$B$2:$B$23,0),0)="",HLOOKUP(CO$2,FIXTURES!$C$2:$NC$23,MATCH($C21,FIXTURES!$B$2:$B$23,0),0),HLOOKUP(CO$2+1,FIXTURES!$C$2:$NC$23,MATCH($C21,FIXTURES!$B$2:$B$23,0),0))))</f>
        <v/>
      </c>
      <c r="CP21" s="117" t="str">
        <f>IF(CP$1="SAT",IF(AND(HLOOKUP(CP$2,FIXTURES!$C$2:$NC$23,MATCH($C21,FIXTURES!$B$2:$B$23,0),0)="",HLOOKUP(CP$2+1,FIXTURES!$C$2:$NC$23,MATCH($C21,FIXTURES!$B$2:$B$23,0),0)="",HLOOKUP(CP$2+2,FIXTURES!$C$2:$NC$23,MATCH($C21,FIXTURES!$B$2:$B$23,0),0)=""),HLOOKUP(CP$2-1,FIXTURES!$C$2:$NC$23,MATCH($C21,FIXTURES!$B$2:$B$23,0),0),IF(AND(HLOOKUP(CP$2,FIXTURES!$C$2:$NC$23,MATCH($C21,FIXTURES!$B$2:$B$23,0),0)="",HLOOKUP(CP$2+1,FIXTURES!$C$2:$NC$23,MATCH($C21,FIXTURES!$B$2:$B$23,0),0)=""),HLOOKUP(CP$2+2,FIXTURES!$C$2:$NC$23,MATCH($C21,FIXTURES!$B$2:$B$23,0),0),IF(HLOOKUP(CP$2+1,FIXTURES!$C$2:$NC$23,MATCH($C21,FIXTURES!$B$2:$B$23,0),0)="",HLOOKUP(CP$2,FIXTURES!$C$2:$NC$23,MATCH($C21,FIXTURES!$B$2:$B$23,0),0),HLOOKUP(CP$2+1,FIXTURES!$C$2:$NC$23,MATCH($C21,FIXTURES!$B$2:$B$23,0),0)))),IF(AND(HLOOKUP(CP$2,FIXTURES!$C$2:$NC$23,MATCH($C21,FIXTURES!$B$2:$B$23,0),0)="",HLOOKUP(CP$2+1,FIXTURES!$C$2:$NC$23,MATCH($C21,FIXTURES!$B$2:$B$23,0),0)=""),HLOOKUP(CP$2+2,FIXTURES!$C$2:$NC$23,MATCH($C21,FIXTURES!$B$2:$B$23,0),0),IF(HLOOKUP(CP$2+1,FIXTURES!$C$2:$NC$23,MATCH($C21,FIXTURES!$B$2:$B$23,0),0)="",HLOOKUP(CP$2,FIXTURES!$C$2:$NC$23,MATCH($C21,FIXTURES!$B$2:$B$23,0),0),HLOOKUP(CP$2+1,FIXTURES!$C$2:$NC$23,MATCH($C21,FIXTURES!$B$2:$B$23,0),0))))</f>
        <v/>
      </c>
      <c r="CQ21" s="117" t="str">
        <f>IF(CQ$1="SAT",IF(AND(HLOOKUP(CQ$2,FIXTURES!$C$2:$NC$23,MATCH($C21,FIXTURES!$B$2:$B$23,0),0)="",HLOOKUP(CQ$2+1,FIXTURES!$C$2:$NC$23,MATCH($C21,FIXTURES!$B$2:$B$23,0),0)="",HLOOKUP(CQ$2+2,FIXTURES!$C$2:$NC$23,MATCH($C21,FIXTURES!$B$2:$B$23,0),0)=""),HLOOKUP(CQ$2-1,FIXTURES!$C$2:$NC$23,MATCH($C21,FIXTURES!$B$2:$B$23,0),0),IF(AND(HLOOKUP(CQ$2,FIXTURES!$C$2:$NC$23,MATCH($C21,FIXTURES!$B$2:$B$23,0),0)="",HLOOKUP(CQ$2+1,FIXTURES!$C$2:$NC$23,MATCH($C21,FIXTURES!$B$2:$B$23,0),0)=""),HLOOKUP(CQ$2+2,FIXTURES!$C$2:$NC$23,MATCH($C21,FIXTURES!$B$2:$B$23,0),0),IF(HLOOKUP(CQ$2+1,FIXTURES!$C$2:$NC$23,MATCH($C21,FIXTURES!$B$2:$B$23,0),0)="",HLOOKUP(CQ$2,FIXTURES!$C$2:$NC$23,MATCH($C21,FIXTURES!$B$2:$B$23,0),0),HLOOKUP(CQ$2+1,FIXTURES!$C$2:$NC$23,MATCH($C21,FIXTURES!$B$2:$B$23,0),0)))),IF(AND(HLOOKUP(CQ$2,FIXTURES!$C$2:$NC$23,MATCH($C21,FIXTURES!$B$2:$B$23,0),0)="",HLOOKUP(CQ$2+1,FIXTURES!$C$2:$NC$23,MATCH($C21,FIXTURES!$B$2:$B$23,0),0)=""),HLOOKUP(CQ$2+2,FIXTURES!$C$2:$NC$23,MATCH($C21,FIXTURES!$B$2:$B$23,0),0),IF(HLOOKUP(CQ$2+1,FIXTURES!$C$2:$NC$23,MATCH($C21,FIXTURES!$B$2:$B$23,0),0)="",HLOOKUP(CQ$2,FIXTURES!$C$2:$NC$23,MATCH($C21,FIXTURES!$B$2:$B$23,0),0),HLOOKUP(CQ$2+1,FIXTURES!$C$2:$NC$23,MATCH($C21,FIXTURES!$B$2:$B$23,0),0))))</f>
        <v/>
      </c>
      <c r="CR21" s="117" t="str">
        <f>IF(CR$1="SAT",IF(AND(HLOOKUP(CR$2,FIXTURES!$C$2:$NC$23,MATCH($C21,FIXTURES!$B$2:$B$23,0),0)="",HLOOKUP(CR$2+1,FIXTURES!$C$2:$NC$23,MATCH($C21,FIXTURES!$B$2:$B$23,0),0)="",HLOOKUP(CR$2+2,FIXTURES!$C$2:$NC$23,MATCH($C21,FIXTURES!$B$2:$B$23,0),0)=""),HLOOKUP(CR$2-1,FIXTURES!$C$2:$NC$23,MATCH($C21,FIXTURES!$B$2:$B$23,0),0),IF(AND(HLOOKUP(CR$2,FIXTURES!$C$2:$NC$23,MATCH($C21,FIXTURES!$B$2:$B$23,0),0)="",HLOOKUP(CR$2+1,FIXTURES!$C$2:$NC$23,MATCH($C21,FIXTURES!$B$2:$B$23,0),0)=""),HLOOKUP(CR$2+2,FIXTURES!$C$2:$NC$23,MATCH($C21,FIXTURES!$B$2:$B$23,0),0),IF(HLOOKUP(CR$2+1,FIXTURES!$C$2:$NC$23,MATCH($C21,FIXTURES!$B$2:$B$23,0),0)="",HLOOKUP(CR$2,FIXTURES!$C$2:$NC$23,MATCH($C21,FIXTURES!$B$2:$B$23,0),0),HLOOKUP(CR$2+1,FIXTURES!$C$2:$NC$23,MATCH($C21,FIXTURES!$B$2:$B$23,0),0)))),IF(AND(HLOOKUP(CR$2,FIXTURES!$C$2:$NC$23,MATCH($C21,FIXTURES!$B$2:$B$23,0),0)="",HLOOKUP(CR$2+1,FIXTURES!$C$2:$NC$23,MATCH($C21,FIXTURES!$B$2:$B$23,0),0)=""),HLOOKUP(CR$2+2,FIXTURES!$C$2:$NC$23,MATCH($C21,FIXTURES!$B$2:$B$23,0),0),IF(HLOOKUP(CR$2+1,FIXTURES!$C$2:$NC$23,MATCH($C21,FIXTURES!$B$2:$B$23,0),0)="",HLOOKUP(CR$2,FIXTURES!$C$2:$NC$23,MATCH($C21,FIXTURES!$B$2:$B$23,0),0),HLOOKUP(CR$2+1,FIXTURES!$C$2:$NC$23,MATCH($C21,FIXTURES!$B$2:$B$23,0),0))))</f>
        <v/>
      </c>
      <c r="CS21" s="117" t="str">
        <f>IF(CS$1="SAT",IF(AND(HLOOKUP(CS$2,FIXTURES!$C$2:$NC$23,MATCH($C21,FIXTURES!$B$2:$B$23,0),0)="",HLOOKUP(CS$2+1,FIXTURES!$C$2:$NC$23,MATCH($C21,FIXTURES!$B$2:$B$23,0),0)="",HLOOKUP(CS$2+2,FIXTURES!$C$2:$NC$23,MATCH($C21,FIXTURES!$B$2:$B$23,0),0)=""),HLOOKUP(CS$2-1,FIXTURES!$C$2:$NC$23,MATCH($C21,FIXTURES!$B$2:$B$23,0),0),IF(AND(HLOOKUP(CS$2,FIXTURES!$C$2:$NC$23,MATCH($C21,FIXTURES!$B$2:$B$23,0),0)="",HLOOKUP(CS$2+1,FIXTURES!$C$2:$NC$23,MATCH($C21,FIXTURES!$B$2:$B$23,0),0)=""),HLOOKUP(CS$2+2,FIXTURES!$C$2:$NC$23,MATCH($C21,FIXTURES!$B$2:$B$23,0),0),IF(HLOOKUP(CS$2+1,FIXTURES!$C$2:$NC$23,MATCH($C21,FIXTURES!$B$2:$B$23,0),0)="",HLOOKUP(CS$2,FIXTURES!$C$2:$NC$23,MATCH($C21,FIXTURES!$B$2:$B$23,0),0),HLOOKUP(CS$2+1,FIXTURES!$C$2:$NC$23,MATCH($C21,FIXTURES!$B$2:$B$23,0),0)))),IF(AND(HLOOKUP(CS$2,FIXTURES!$C$2:$NC$23,MATCH($C21,FIXTURES!$B$2:$B$23,0),0)="",HLOOKUP(CS$2+1,FIXTURES!$C$2:$NC$23,MATCH($C21,FIXTURES!$B$2:$B$23,0),0)=""),HLOOKUP(CS$2+2,FIXTURES!$C$2:$NC$23,MATCH($C21,FIXTURES!$B$2:$B$23,0),0),IF(HLOOKUP(CS$2+1,FIXTURES!$C$2:$NC$23,MATCH($C21,FIXTURES!$B$2:$B$23,0),0)="",HLOOKUP(CS$2,FIXTURES!$C$2:$NC$23,MATCH($C21,FIXTURES!$B$2:$B$23,0),0),HLOOKUP(CS$2+1,FIXTURES!$C$2:$NC$23,MATCH($C21,FIXTURES!$B$2:$B$23,0),0))))</f>
        <v/>
      </c>
      <c r="CT21" s="117" t="str">
        <f>IF(CT$1="SAT",IF(AND(HLOOKUP(CT$2,FIXTURES!$C$2:$NC$23,MATCH($C21,FIXTURES!$B$2:$B$23,0),0)="",HLOOKUP(CT$2+1,FIXTURES!$C$2:$NC$23,MATCH($C21,FIXTURES!$B$2:$B$23,0),0)="",HLOOKUP(CT$2+2,FIXTURES!$C$2:$NC$23,MATCH($C21,FIXTURES!$B$2:$B$23,0),0)=""),HLOOKUP(CT$2-1,FIXTURES!$C$2:$NC$23,MATCH($C21,FIXTURES!$B$2:$B$23,0),0),IF(AND(HLOOKUP(CT$2,FIXTURES!$C$2:$NC$23,MATCH($C21,FIXTURES!$B$2:$B$23,0),0)="",HLOOKUP(CT$2+1,FIXTURES!$C$2:$NC$23,MATCH($C21,FIXTURES!$B$2:$B$23,0),0)=""),HLOOKUP(CT$2+2,FIXTURES!$C$2:$NC$23,MATCH($C21,FIXTURES!$B$2:$B$23,0),0),IF(HLOOKUP(CT$2+1,FIXTURES!$C$2:$NC$23,MATCH($C21,FIXTURES!$B$2:$B$23,0),0)="",HLOOKUP(CT$2,FIXTURES!$C$2:$NC$23,MATCH($C21,FIXTURES!$B$2:$B$23,0),0),HLOOKUP(CT$2+1,FIXTURES!$C$2:$NC$23,MATCH($C21,FIXTURES!$B$2:$B$23,0),0)))),IF(AND(HLOOKUP(CT$2,FIXTURES!$C$2:$NC$23,MATCH($C21,FIXTURES!$B$2:$B$23,0),0)="",HLOOKUP(CT$2+1,FIXTURES!$C$2:$NC$23,MATCH($C21,FIXTURES!$B$2:$B$23,0),0)=""),HLOOKUP(CT$2+2,FIXTURES!$C$2:$NC$23,MATCH($C21,FIXTURES!$B$2:$B$23,0),0),IF(HLOOKUP(CT$2+1,FIXTURES!$C$2:$NC$23,MATCH($C21,FIXTURES!$B$2:$B$23,0),0)="",HLOOKUP(CT$2,FIXTURES!$C$2:$NC$23,MATCH($C21,FIXTURES!$B$2:$B$23,0),0),HLOOKUP(CT$2+1,FIXTURES!$C$2:$NC$23,MATCH($C21,FIXTURES!$B$2:$B$23,0),0))))</f>
        <v/>
      </c>
      <c r="CU21" s="117" t="str">
        <f>IF(CU$1="SAT",IF(AND(HLOOKUP(CU$2,FIXTURES!$C$2:$NC$23,MATCH($C21,FIXTURES!$B$2:$B$23,0),0)="",HLOOKUP(CU$2+1,FIXTURES!$C$2:$NC$23,MATCH($C21,FIXTURES!$B$2:$B$23,0),0)="",HLOOKUP(CU$2+2,FIXTURES!$C$2:$NC$23,MATCH($C21,FIXTURES!$B$2:$B$23,0),0)=""),HLOOKUP(CU$2-1,FIXTURES!$C$2:$NC$23,MATCH($C21,FIXTURES!$B$2:$B$23,0),0),IF(AND(HLOOKUP(CU$2,FIXTURES!$C$2:$NC$23,MATCH($C21,FIXTURES!$B$2:$B$23,0),0)="",HLOOKUP(CU$2+1,FIXTURES!$C$2:$NC$23,MATCH($C21,FIXTURES!$B$2:$B$23,0),0)=""),HLOOKUP(CU$2+2,FIXTURES!$C$2:$NC$23,MATCH($C21,FIXTURES!$B$2:$B$23,0),0),IF(HLOOKUP(CU$2+1,FIXTURES!$C$2:$NC$23,MATCH($C21,FIXTURES!$B$2:$B$23,0),0)="",HLOOKUP(CU$2,FIXTURES!$C$2:$NC$23,MATCH($C21,FIXTURES!$B$2:$B$23,0),0),HLOOKUP(CU$2+1,FIXTURES!$C$2:$NC$23,MATCH($C21,FIXTURES!$B$2:$B$23,0),0)))),IF(AND(HLOOKUP(CU$2,FIXTURES!$C$2:$NC$23,MATCH($C21,FIXTURES!$B$2:$B$23,0),0)="",HLOOKUP(CU$2+1,FIXTURES!$C$2:$NC$23,MATCH($C21,FIXTURES!$B$2:$B$23,0),0)=""),HLOOKUP(CU$2+2,FIXTURES!$C$2:$NC$23,MATCH($C21,FIXTURES!$B$2:$B$23,0),0),IF(HLOOKUP(CU$2+1,FIXTURES!$C$2:$NC$23,MATCH($C21,FIXTURES!$B$2:$B$23,0),0)="",HLOOKUP(CU$2,FIXTURES!$C$2:$NC$23,MATCH($C21,FIXTURES!$B$2:$B$23,0),0),HLOOKUP(CU$2+1,FIXTURES!$C$2:$NC$23,MATCH($C21,FIXTURES!$B$2:$B$23,0),0))))</f>
        <v/>
      </c>
      <c r="CV21" s="117" t="str">
        <f>IF(CV$1="SAT",IF(AND(HLOOKUP(CV$2,FIXTURES!$C$2:$NC$23,MATCH($C21,FIXTURES!$B$2:$B$23,0),0)="",HLOOKUP(CV$2+1,FIXTURES!$C$2:$NC$23,MATCH($C21,FIXTURES!$B$2:$B$23,0),0)="",HLOOKUP(CV$2+2,FIXTURES!$C$2:$NC$23,MATCH($C21,FIXTURES!$B$2:$B$23,0),0)=""),HLOOKUP(CV$2-1,FIXTURES!$C$2:$NC$23,MATCH($C21,FIXTURES!$B$2:$B$23,0),0),IF(AND(HLOOKUP(CV$2,FIXTURES!$C$2:$NC$23,MATCH($C21,FIXTURES!$B$2:$B$23,0),0)="",HLOOKUP(CV$2+1,FIXTURES!$C$2:$NC$23,MATCH($C21,FIXTURES!$B$2:$B$23,0),0)=""),HLOOKUP(CV$2+2,FIXTURES!$C$2:$NC$23,MATCH($C21,FIXTURES!$B$2:$B$23,0),0),IF(HLOOKUP(CV$2+1,FIXTURES!$C$2:$NC$23,MATCH($C21,FIXTURES!$B$2:$B$23,0),0)="",HLOOKUP(CV$2,FIXTURES!$C$2:$NC$23,MATCH($C21,FIXTURES!$B$2:$B$23,0),0),HLOOKUP(CV$2+1,FIXTURES!$C$2:$NC$23,MATCH($C21,FIXTURES!$B$2:$B$23,0),0)))),IF(AND(HLOOKUP(CV$2,FIXTURES!$C$2:$NC$23,MATCH($C21,FIXTURES!$B$2:$B$23,0),0)="",HLOOKUP(CV$2+1,FIXTURES!$C$2:$NC$23,MATCH($C21,FIXTURES!$B$2:$B$23,0),0)=""),HLOOKUP(CV$2+2,FIXTURES!$C$2:$NC$23,MATCH($C21,FIXTURES!$B$2:$B$23,0),0),IF(HLOOKUP(CV$2+1,FIXTURES!$C$2:$NC$23,MATCH($C21,FIXTURES!$B$2:$B$23,0),0)="",HLOOKUP(CV$2,FIXTURES!$C$2:$NC$23,MATCH($C21,FIXTURES!$B$2:$B$23,0),0),HLOOKUP(CV$2+1,FIXTURES!$C$2:$NC$23,MATCH($C21,FIXTURES!$B$2:$B$23,0),0))))</f>
        <v/>
      </c>
      <c r="CW21" s="117" t="str">
        <f>IF(CW$1="SAT",IF(AND(HLOOKUP(CW$2,FIXTURES!$C$2:$NC$23,MATCH($C21,FIXTURES!$B$2:$B$23,0),0)="",HLOOKUP(CW$2+1,FIXTURES!$C$2:$NC$23,MATCH($C21,FIXTURES!$B$2:$B$23,0),0)="",HLOOKUP(CW$2+2,FIXTURES!$C$2:$NC$23,MATCH($C21,FIXTURES!$B$2:$B$23,0),0)=""),HLOOKUP(CW$2-1,FIXTURES!$C$2:$NC$23,MATCH($C21,FIXTURES!$B$2:$B$23,0),0),IF(AND(HLOOKUP(CW$2,FIXTURES!$C$2:$NC$23,MATCH($C21,FIXTURES!$B$2:$B$23,0),0)="",HLOOKUP(CW$2+1,FIXTURES!$C$2:$NC$23,MATCH($C21,FIXTURES!$B$2:$B$23,0),0)=""),HLOOKUP(CW$2+2,FIXTURES!$C$2:$NC$23,MATCH($C21,FIXTURES!$B$2:$B$23,0),0),IF(HLOOKUP(CW$2+1,FIXTURES!$C$2:$NC$23,MATCH($C21,FIXTURES!$B$2:$B$23,0),0)="",HLOOKUP(CW$2,FIXTURES!$C$2:$NC$23,MATCH($C21,FIXTURES!$B$2:$B$23,0),0),HLOOKUP(CW$2+1,FIXTURES!$C$2:$NC$23,MATCH($C21,FIXTURES!$B$2:$B$23,0),0)))),IF(AND(HLOOKUP(CW$2,FIXTURES!$C$2:$NC$23,MATCH($C21,FIXTURES!$B$2:$B$23,0),0)="",HLOOKUP(CW$2+1,FIXTURES!$C$2:$NC$23,MATCH($C21,FIXTURES!$B$2:$B$23,0),0)=""),HLOOKUP(CW$2+2,FIXTURES!$C$2:$NC$23,MATCH($C21,FIXTURES!$B$2:$B$23,0),0),IF(HLOOKUP(CW$2+1,FIXTURES!$C$2:$NC$23,MATCH($C21,FIXTURES!$B$2:$B$23,0),0)="",HLOOKUP(CW$2,FIXTURES!$C$2:$NC$23,MATCH($C21,FIXTURES!$B$2:$B$23,0),0),HLOOKUP(CW$2+1,FIXTURES!$C$2:$NC$23,MATCH($C21,FIXTURES!$B$2:$B$23,0),0))))</f>
        <v/>
      </c>
      <c r="CX21" s="117" t="str">
        <f>IF(CX$1="SAT",IF(AND(HLOOKUP(CX$2,FIXTURES!$C$2:$NC$23,MATCH($C21,FIXTURES!$B$2:$B$23,0),0)="",HLOOKUP(CX$2+1,FIXTURES!$C$2:$NC$23,MATCH($C21,FIXTURES!$B$2:$B$23,0),0)="",HLOOKUP(CX$2+2,FIXTURES!$C$2:$NC$23,MATCH($C21,FIXTURES!$B$2:$B$23,0),0)=""),HLOOKUP(CX$2-1,FIXTURES!$C$2:$NC$23,MATCH($C21,FIXTURES!$B$2:$B$23,0),0),IF(AND(HLOOKUP(CX$2,FIXTURES!$C$2:$NC$23,MATCH($C21,FIXTURES!$B$2:$B$23,0),0)="",HLOOKUP(CX$2+1,FIXTURES!$C$2:$NC$23,MATCH($C21,FIXTURES!$B$2:$B$23,0),0)=""),HLOOKUP(CX$2+2,FIXTURES!$C$2:$NC$23,MATCH($C21,FIXTURES!$B$2:$B$23,0),0),IF(HLOOKUP(CX$2+1,FIXTURES!$C$2:$NC$23,MATCH($C21,FIXTURES!$B$2:$B$23,0),0)="",HLOOKUP(CX$2,FIXTURES!$C$2:$NC$23,MATCH($C21,FIXTURES!$B$2:$B$23,0),0),HLOOKUP(CX$2+1,FIXTURES!$C$2:$NC$23,MATCH($C21,FIXTURES!$B$2:$B$23,0),0)))),IF(AND(HLOOKUP(CX$2,FIXTURES!$C$2:$NC$23,MATCH($C21,FIXTURES!$B$2:$B$23,0),0)="",HLOOKUP(CX$2+1,FIXTURES!$C$2:$NC$23,MATCH($C21,FIXTURES!$B$2:$B$23,0),0)=""),HLOOKUP(CX$2+2,FIXTURES!$C$2:$NC$23,MATCH($C21,FIXTURES!$B$2:$B$23,0),0),IF(HLOOKUP(CX$2+1,FIXTURES!$C$2:$NC$23,MATCH($C21,FIXTURES!$B$2:$B$23,0),0)="",HLOOKUP(CX$2,FIXTURES!$C$2:$NC$23,MATCH($C21,FIXTURES!$B$2:$B$23,0),0),HLOOKUP(CX$2+1,FIXTURES!$C$2:$NC$23,MATCH($C21,FIXTURES!$B$2:$B$23,0),0))))</f>
        <v/>
      </c>
      <c r="CY21" s="117" t="str">
        <f>IF(CY$1="SAT",IF(AND(HLOOKUP(CY$2,FIXTURES!$C$2:$NC$23,MATCH($C21,FIXTURES!$B$2:$B$23,0),0)="",HLOOKUP(CY$2+1,FIXTURES!$C$2:$NC$23,MATCH($C21,FIXTURES!$B$2:$B$23,0),0)="",HLOOKUP(CY$2+2,FIXTURES!$C$2:$NC$23,MATCH($C21,FIXTURES!$B$2:$B$23,0),0)=""),HLOOKUP(CY$2-1,FIXTURES!$C$2:$NC$23,MATCH($C21,FIXTURES!$B$2:$B$23,0),0),IF(AND(HLOOKUP(CY$2,FIXTURES!$C$2:$NC$23,MATCH($C21,FIXTURES!$B$2:$B$23,0),0)="",HLOOKUP(CY$2+1,FIXTURES!$C$2:$NC$23,MATCH($C21,FIXTURES!$B$2:$B$23,0),0)=""),HLOOKUP(CY$2+2,FIXTURES!$C$2:$NC$23,MATCH($C21,FIXTURES!$B$2:$B$23,0),0),IF(HLOOKUP(CY$2+1,FIXTURES!$C$2:$NC$23,MATCH($C21,FIXTURES!$B$2:$B$23,0),0)="",HLOOKUP(CY$2,FIXTURES!$C$2:$NC$23,MATCH($C21,FIXTURES!$B$2:$B$23,0),0),HLOOKUP(CY$2+1,FIXTURES!$C$2:$NC$23,MATCH($C21,FIXTURES!$B$2:$B$23,0),0)))),IF(AND(HLOOKUP(CY$2,FIXTURES!$C$2:$NC$23,MATCH($C21,FIXTURES!$B$2:$B$23,0),0)="",HLOOKUP(CY$2+1,FIXTURES!$C$2:$NC$23,MATCH($C21,FIXTURES!$B$2:$B$23,0),0)=""),HLOOKUP(CY$2+2,FIXTURES!$C$2:$NC$23,MATCH($C21,FIXTURES!$B$2:$B$23,0),0),IF(HLOOKUP(CY$2+1,FIXTURES!$C$2:$NC$23,MATCH($C21,FIXTURES!$B$2:$B$23,0),0)="",HLOOKUP(CY$2,FIXTURES!$C$2:$NC$23,MATCH($C21,FIXTURES!$B$2:$B$23,0),0),HLOOKUP(CY$2+1,FIXTURES!$C$2:$NC$23,MATCH($C21,FIXTURES!$B$2:$B$23,0),0))))</f>
        <v/>
      </c>
      <c r="CZ21" s="117" t="str">
        <f>IF(CZ$1="SAT",IF(AND(HLOOKUP(CZ$2,FIXTURES!$C$2:$NC$23,MATCH($C21,FIXTURES!$B$2:$B$23,0),0)="",HLOOKUP(CZ$2+1,FIXTURES!$C$2:$NC$23,MATCH($C21,FIXTURES!$B$2:$B$23,0),0)="",HLOOKUP(CZ$2+2,FIXTURES!$C$2:$NC$23,MATCH($C21,FIXTURES!$B$2:$B$23,0),0)=""),HLOOKUP(CZ$2-1,FIXTURES!$C$2:$NC$23,MATCH($C21,FIXTURES!$B$2:$B$23,0),0),IF(AND(HLOOKUP(CZ$2,FIXTURES!$C$2:$NC$23,MATCH($C21,FIXTURES!$B$2:$B$23,0),0)="",HLOOKUP(CZ$2+1,FIXTURES!$C$2:$NC$23,MATCH($C21,FIXTURES!$B$2:$B$23,0),0)=""),HLOOKUP(CZ$2+2,FIXTURES!$C$2:$NC$23,MATCH($C21,FIXTURES!$B$2:$B$23,0),0),IF(HLOOKUP(CZ$2+1,FIXTURES!$C$2:$NC$23,MATCH($C21,FIXTURES!$B$2:$B$23,0),0)="",HLOOKUP(CZ$2,FIXTURES!$C$2:$NC$23,MATCH($C21,FIXTURES!$B$2:$B$23,0),0),HLOOKUP(CZ$2+1,FIXTURES!$C$2:$NC$23,MATCH($C21,FIXTURES!$B$2:$B$23,0),0)))),IF(AND(HLOOKUP(CZ$2,FIXTURES!$C$2:$NC$23,MATCH($C21,FIXTURES!$B$2:$B$23,0),0)="",HLOOKUP(CZ$2+1,FIXTURES!$C$2:$NC$23,MATCH($C21,FIXTURES!$B$2:$B$23,0),0)=""),HLOOKUP(CZ$2+2,FIXTURES!$C$2:$NC$23,MATCH($C21,FIXTURES!$B$2:$B$23,0),0),IF(HLOOKUP(CZ$2+1,FIXTURES!$C$2:$NC$23,MATCH($C21,FIXTURES!$B$2:$B$23,0),0)="",HLOOKUP(CZ$2,FIXTURES!$C$2:$NC$23,MATCH($C21,FIXTURES!$B$2:$B$23,0),0),HLOOKUP(CZ$2+1,FIXTURES!$C$2:$NC$23,MATCH($C21,FIXTURES!$B$2:$B$23,0),0))))</f>
        <v/>
      </c>
      <c r="DA21" s="117" t="str">
        <f>IF(DA$1="SAT",IF(AND(HLOOKUP(DA$2,FIXTURES!$C$2:$NC$23,MATCH($C21,FIXTURES!$B$2:$B$23,0),0)="",HLOOKUP(DA$2+1,FIXTURES!$C$2:$NC$23,MATCH($C21,FIXTURES!$B$2:$B$23,0),0)="",HLOOKUP(DA$2+2,FIXTURES!$C$2:$NC$23,MATCH($C21,FIXTURES!$B$2:$B$23,0),0)=""),HLOOKUP(DA$2-1,FIXTURES!$C$2:$NC$23,MATCH($C21,FIXTURES!$B$2:$B$23,0),0),IF(AND(HLOOKUP(DA$2,FIXTURES!$C$2:$NC$23,MATCH($C21,FIXTURES!$B$2:$B$23,0),0)="",HLOOKUP(DA$2+1,FIXTURES!$C$2:$NC$23,MATCH($C21,FIXTURES!$B$2:$B$23,0),0)=""),HLOOKUP(DA$2+2,FIXTURES!$C$2:$NC$23,MATCH($C21,FIXTURES!$B$2:$B$23,0),0),IF(HLOOKUP(DA$2+1,FIXTURES!$C$2:$NC$23,MATCH($C21,FIXTURES!$B$2:$B$23,0),0)="",HLOOKUP(DA$2,FIXTURES!$C$2:$NC$23,MATCH($C21,FIXTURES!$B$2:$B$23,0),0),HLOOKUP(DA$2+1,FIXTURES!$C$2:$NC$23,MATCH($C21,FIXTURES!$B$2:$B$23,0),0)))),IF(AND(HLOOKUP(DA$2,FIXTURES!$C$2:$NC$23,MATCH($C21,FIXTURES!$B$2:$B$23,0),0)="",HLOOKUP(DA$2+1,FIXTURES!$C$2:$NC$23,MATCH($C21,FIXTURES!$B$2:$B$23,0),0)=""),HLOOKUP(DA$2+2,FIXTURES!$C$2:$NC$23,MATCH($C21,FIXTURES!$B$2:$B$23,0),0),IF(HLOOKUP(DA$2+1,FIXTURES!$C$2:$NC$23,MATCH($C21,FIXTURES!$B$2:$B$23,0),0)="",HLOOKUP(DA$2,FIXTURES!$C$2:$NC$23,MATCH($C21,FIXTURES!$B$2:$B$23,0),0),HLOOKUP(DA$2+1,FIXTURES!$C$2:$NC$23,MATCH($C21,FIXTURES!$B$2:$B$23,0),0))))</f>
        <v/>
      </c>
      <c r="DB21" s="117" t="str">
        <f>IF(DB$1="SAT",IF(AND(HLOOKUP(DB$2,FIXTURES!$C$2:$NC$23,MATCH($C21,FIXTURES!$B$2:$B$23,0),0)="",HLOOKUP(DB$2+1,FIXTURES!$C$2:$NC$23,MATCH($C21,FIXTURES!$B$2:$B$23,0),0)="",HLOOKUP(DB$2+2,FIXTURES!$C$2:$NC$23,MATCH($C21,FIXTURES!$B$2:$B$23,0),0)=""),HLOOKUP(DB$2-1,FIXTURES!$C$2:$NC$23,MATCH($C21,FIXTURES!$B$2:$B$23,0),0),IF(AND(HLOOKUP(DB$2,FIXTURES!$C$2:$NC$23,MATCH($C21,FIXTURES!$B$2:$B$23,0),0)="",HLOOKUP(DB$2+1,FIXTURES!$C$2:$NC$23,MATCH($C21,FIXTURES!$B$2:$B$23,0),0)=""),HLOOKUP(DB$2+2,FIXTURES!$C$2:$NC$23,MATCH($C21,FIXTURES!$B$2:$B$23,0),0),IF(HLOOKUP(DB$2+1,FIXTURES!$C$2:$NC$23,MATCH($C21,FIXTURES!$B$2:$B$23,0),0)="",HLOOKUP(DB$2,FIXTURES!$C$2:$NC$23,MATCH($C21,FIXTURES!$B$2:$B$23,0),0),HLOOKUP(DB$2+1,FIXTURES!$C$2:$NC$23,MATCH($C21,FIXTURES!$B$2:$B$23,0),0)))),IF(AND(HLOOKUP(DB$2,FIXTURES!$C$2:$NC$23,MATCH($C21,FIXTURES!$B$2:$B$23,0),0)="",HLOOKUP(DB$2+1,FIXTURES!$C$2:$NC$23,MATCH($C21,FIXTURES!$B$2:$B$23,0),0)=""),HLOOKUP(DB$2+2,FIXTURES!$C$2:$NC$23,MATCH($C21,FIXTURES!$B$2:$B$23,0),0),IF(HLOOKUP(DB$2+1,FIXTURES!$C$2:$NC$23,MATCH($C21,FIXTURES!$B$2:$B$23,0),0)="",HLOOKUP(DB$2,FIXTURES!$C$2:$NC$23,MATCH($C21,FIXTURES!$B$2:$B$23,0),0),HLOOKUP(DB$2+1,FIXTURES!$C$2:$NC$23,MATCH($C21,FIXTURES!$B$2:$B$23,0),0))))</f>
        <v/>
      </c>
      <c r="DC21" s="117" t="str">
        <f>IF(DC$1="SAT",IF(AND(HLOOKUP(DC$2,FIXTURES!$C$2:$NC$23,MATCH($C21,FIXTURES!$B$2:$B$23,0),0)="",HLOOKUP(DC$2+1,FIXTURES!$C$2:$NC$23,MATCH($C21,FIXTURES!$B$2:$B$23,0),0)="",HLOOKUP(DC$2+2,FIXTURES!$C$2:$NC$23,MATCH($C21,FIXTURES!$B$2:$B$23,0),0)=""),HLOOKUP(DC$2-1,FIXTURES!$C$2:$NC$23,MATCH($C21,FIXTURES!$B$2:$B$23,0),0),IF(AND(HLOOKUP(DC$2,FIXTURES!$C$2:$NC$23,MATCH($C21,FIXTURES!$B$2:$B$23,0),0)="",HLOOKUP(DC$2+1,FIXTURES!$C$2:$NC$23,MATCH($C21,FIXTURES!$B$2:$B$23,0),0)=""),HLOOKUP(DC$2+2,FIXTURES!$C$2:$NC$23,MATCH($C21,FIXTURES!$B$2:$B$23,0),0),IF(HLOOKUP(DC$2+1,FIXTURES!$C$2:$NC$23,MATCH($C21,FIXTURES!$B$2:$B$23,0),0)="",HLOOKUP(DC$2,FIXTURES!$C$2:$NC$23,MATCH($C21,FIXTURES!$B$2:$B$23,0),0),HLOOKUP(DC$2+1,FIXTURES!$C$2:$NC$23,MATCH($C21,FIXTURES!$B$2:$B$23,0),0)))),IF(AND(HLOOKUP(DC$2,FIXTURES!$C$2:$NC$23,MATCH($C21,FIXTURES!$B$2:$B$23,0),0)="",HLOOKUP(DC$2+1,FIXTURES!$C$2:$NC$23,MATCH($C21,FIXTURES!$B$2:$B$23,0),0)=""),HLOOKUP(DC$2+2,FIXTURES!$C$2:$NC$23,MATCH($C21,FIXTURES!$B$2:$B$23,0),0),IF(HLOOKUP(DC$2+1,FIXTURES!$C$2:$NC$23,MATCH($C21,FIXTURES!$B$2:$B$23,0),0)="",HLOOKUP(DC$2,FIXTURES!$C$2:$NC$23,MATCH($C21,FIXTURES!$B$2:$B$23,0),0),HLOOKUP(DC$2+1,FIXTURES!$C$2:$NC$23,MATCH($C21,FIXTURES!$B$2:$B$23,0),0))))</f>
        <v/>
      </c>
      <c r="DD21" s="116"/>
      <c r="DE21" s="102" t="str">
        <f>LEFT(HLOOKUP(DE$2,FIXTURES!$C$2:$NJ$23,MATCH($C21,FIXTURES!$B$2:$B$23,0),0),3)</f>
        <v/>
      </c>
      <c r="DF21" s="102" t="str">
        <f>IF(LEN(HLOOKUP(DE$2,FIXTURES!$C$2:$NJ$23,MATCH($C21,FIXTURES!$B$2:$B$23,0),0))=6,RIGHT(HLOOKUP(DE$2,FIXTURES!$C$2:$NJ$23,MATCH($C21,FIXTURES!$B$2:$B$23,0),0),3),"")</f>
        <v/>
      </c>
      <c r="DG21" s="102" t="str">
        <f>IF(LEN(HLOOKUP(DE$2,FIXTURES!$C$2:$NJ$23,MATCH($C21,FIXTURES!$B$2:$B$23,0),0))=9,RIGHT(HLOOKUP(DE$2,FIXTURES!$C$2:$NJ$23,MATCH($C21,FIXTURES!$B$2:$B$23,0),0),3),"")</f>
        <v/>
      </c>
      <c r="DH21" s="102" t="str">
        <f>IFERROR(IF(BGW!$F48=1,"",VLOOKUP($C21,BGW!$B$33:$E$52,MATCH($DH$2,BGW!$B$32:$E$32,0),0)),"")</f>
        <v/>
      </c>
      <c r="DI21" s="102" t="str">
        <f>IFERROR(IF(BGW!$F73=1,"",VLOOKUP($C21,BGW!$B$58:$E$77,MATCH($DI$2,BGW!$B$57:$E$57,0),0)),"")</f>
        <v/>
      </c>
      <c r="DJ21" s="102" t="str">
        <f>IFERROR(IF(BGW!$F98=1,"",VLOOKUP($C21,BGW!$B$83:$E$102,MATCH($DJ$2,BGW!$B$82:$E$82,0),0)),"")</f>
        <v/>
      </c>
      <c r="DK21" s="116"/>
    </row>
    <row r="22" spans="1:115" s="118" customFormat="1" ht="21.75" customHeight="1" x14ac:dyDescent="0.3">
      <c r="A22" s="103" t="s">
        <v>47</v>
      </c>
      <c r="B22" s="115">
        <f>VLOOKUP(A22,[1]Table!$B$1:$O$21,MATCH("xGD/90",[1]Table!$B$1:$O$1,0),0)</f>
        <v>-0.49</v>
      </c>
      <c r="C22" s="116" t="s">
        <v>16</v>
      </c>
      <c r="D22" s="117" t="str">
        <f>IF(D$1="SAT",IF(AND(HLOOKUP(D$2,FIXTURES!$C$2:$NC$23,MATCH($C22,FIXTURES!$B$2:$B$23,0),0)="",HLOOKUP(D$2+1,FIXTURES!$C$2:$NC$23,MATCH($C22,FIXTURES!$B$2:$B$23,0),0)="",HLOOKUP(D$2+2,FIXTURES!$C$2:$NC$23,MATCH($C22,FIXTURES!$B$2:$B$23,0),0)=""),HLOOKUP(D$2-1,FIXTURES!$C$2:$NC$23,MATCH($C22,FIXTURES!$B$2:$B$23,0),0),IF(AND(HLOOKUP(D$2,FIXTURES!$C$2:$NC$23,MATCH($C22,FIXTURES!$B$2:$B$23,0),0)="",HLOOKUP(D$2+1,FIXTURES!$C$2:$NC$23,MATCH($C22,FIXTURES!$B$2:$B$23,0),0)=""),HLOOKUP(D$2+2,FIXTURES!$C$2:$NC$23,MATCH($C22,FIXTURES!$B$2:$B$23,0),0),IF(HLOOKUP(D$2+1,FIXTURES!$C$2:$NC$23,MATCH($C22,FIXTURES!$B$2:$B$23,0),0)="",HLOOKUP(D$2,FIXTURES!$C$2:$NC$23,MATCH($C22,FIXTURES!$B$2:$B$23,0),0),HLOOKUP(D$2+1,FIXTURES!$C$2:$NC$23,MATCH($C22,FIXTURES!$B$2:$B$23,0),0)))),IF(AND(HLOOKUP(D$2,FIXTURES!$C$2:$NC$23,MATCH($C22,FIXTURES!$B$2:$B$23,0),0)="",HLOOKUP(D$2+1,FIXTURES!$C$2:$NC$23,MATCH($C22,FIXTURES!$B$2:$B$23,0),0)=""),HLOOKUP(D$2+2,FIXTURES!$C$2:$NC$23,MATCH($C22,FIXTURES!$B$2:$B$23,0),0),IF(HLOOKUP(D$2+1,FIXTURES!$C$2:$NC$23,MATCH($C22,FIXTURES!$B$2:$B$23,0),0)="",HLOOKUP(D$2,FIXTURES!$C$2:$NC$23,MATCH($C22,FIXTURES!$B$2:$B$23,0),0),HLOOKUP(D$2+1,FIXTURES!$C$2:$NC$23,MATCH($C22,FIXTURES!$B$2:$B$23,0),0))))</f>
        <v/>
      </c>
      <c r="E22" s="117" t="str">
        <f>IF(E$1="SAT",IF(AND(HLOOKUP(E$2,FIXTURES!$C$2:$NC$23,MATCH($C22,FIXTURES!$B$2:$B$23,0),0)="",HLOOKUP(E$2+1,FIXTURES!$C$2:$NC$23,MATCH($C22,FIXTURES!$B$2:$B$23,0),0)="",HLOOKUP(E$2+2,FIXTURES!$C$2:$NC$23,MATCH($C22,FIXTURES!$B$2:$B$23,0),0)=""),HLOOKUP(E$2-1,FIXTURES!$C$2:$NC$23,MATCH($C22,FIXTURES!$B$2:$B$23,0),0),IF(AND(HLOOKUP(E$2,FIXTURES!$C$2:$NC$23,MATCH($C22,FIXTURES!$B$2:$B$23,0),0)="",HLOOKUP(E$2+1,FIXTURES!$C$2:$NC$23,MATCH($C22,FIXTURES!$B$2:$B$23,0),0)=""),HLOOKUP(E$2+2,FIXTURES!$C$2:$NC$23,MATCH($C22,FIXTURES!$B$2:$B$23,0),0),IF(HLOOKUP(E$2+1,FIXTURES!$C$2:$NC$23,MATCH($C22,FIXTURES!$B$2:$B$23,0),0)="",HLOOKUP(E$2,FIXTURES!$C$2:$NC$23,MATCH($C22,FIXTURES!$B$2:$B$23,0),0),HLOOKUP(E$2+1,FIXTURES!$C$2:$NC$23,MATCH($C22,FIXTURES!$B$2:$B$23,0),0)))),IF(AND(HLOOKUP(E$2,FIXTURES!$C$2:$NC$23,MATCH($C22,FIXTURES!$B$2:$B$23,0),0)="",HLOOKUP(E$2+1,FIXTURES!$C$2:$NC$23,MATCH($C22,FIXTURES!$B$2:$B$23,0),0)=""),HLOOKUP(E$2+2,FIXTURES!$C$2:$NC$23,MATCH($C22,FIXTURES!$B$2:$B$23,0),0),IF(HLOOKUP(E$2+1,FIXTURES!$C$2:$NC$23,MATCH($C22,FIXTURES!$B$2:$B$23,0),0)="",HLOOKUP(E$2,FIXTURES!$C$2:$NC$23,MATCH($C22,FIXTURES!$B$2:$B$23,0),0),HLOOKUP(E$2+1,FIXTURES!$C$2:$NC$23,MATCH($C22,FIXTURES!$B$2:$B$23,0),0))))</f>
        <v>tot</v>
      </c>
      <c r="F22" s="117" t="str">
        <f>IF(F$1="SAT",IF(AND(HLOOKUP(F$2,FIXTURES!$C$2:$NC$23,MATCH($C22,FIXTURES!$B$2:$B$23,0),0)="",HLOOKUP(F$2+1,FIXTURES!$C$2:$NC$23,MATCH($C22,FIXTURES!$B$2:$B$23,0),0)="",HLOOKUP(F$2+2,FIXTURES!$C$2:$NC$23,MATCH($C22,FIXTURES!$B$2:$B$23,0),0)=""),HLOOKUP(F$2-1,FIXTURES!$C$2:$NC$23,MATCH($C22,FIXTURES!$B$2:$B$23,0),0),IF(AND(HLOOKUP(F$2,FIXTURES!$C$2:$NC$23,MATCH($C22,FIXTURES!$B$2:$B$23,0),0)="",HLOOKUP(F$2+1,FIXTURES!$C$2:$NC$23,MATCH($C22,FIXTURES!$B$2:$B$23,0),0)=""),HLOOKUP(F$2+2,FIXTURES!$C$2:$NC$23,MATCH($C22,FIXTURES!$B$2:$B$23,0),0),IF(HLOOKUP(F$2+1,FIXTURES!$C$2:$NC$23,MATCH($C22,FIXTURES!$B$2:$B$23,0),0)="",HLOOKUP(F$2,FIXTURES!$C$2:$NC$23,MATCH($C22,FIXTURES!$B$2:$B$23,0),0),HLOOKUP(F$2+1,FIXTURES!$C$2:$NC$23,MATCH($C22,FIXTURES!$B$2:$B$23,0),0)))),IF(AND(HLOOKUP(F$2,FIXTURES!$C$2:$NC$23,MATCH($C22,FIXTURES!$B$2:$B$23,0),0)="",HLOOKUP(F$2+1,FIXTURES!$C$2:$NC$23,MATCH($C22,FIXTURES!$B$2:$B$23,0),0)=""),HLOOKUP(F$2+2,FIXTURES!$C$2:$NC$23,MATCH($C22,FIXTURES!$B$2:$B$23,0),0),IF(HLOOKUP(F$2+1,FIXTURES!$C$2:$NC$23,MATCH($C22,FIXTURES!$B$2:$B$23,0),0)="",HLOOKUP(F$2,FIXTURES!$C$2:$NC$23,MATCH($C22,FIXTURES!$B$2:$B$23,0),0),HLOOKUP(F$2+1,FIXTURES!$C$2:$NC$23,MATCH($C22,FIXTURES!$B$2:$B$23,0),0))))</f>
        <v/>
      </c>
      <c r="G22" s="117" t="str">
        <f>IF(G$1="SAT",IF(AND(HLOOKUP(G$2,FIXTURES!$C$2:$NC$23,MATCH($C22,FIXTURES!$B$2:$B$23,0),0)="",HLOOKUP(G$2+1,FIXTURES!$C$2:$NC$23,MATCH($C22,FIXTURES!$B$2:$B$23,0),0)="",HLOOKUP(G$2+2,FIXTURES!$C$2:$NC$23,MATCH($C22,FIXTURES!$B$2:$B$23,0),0)=""),HLOOKUP(G$2-1,FIXTURES!$C$2:$NC$23,MATCH($C22,FIXTURES!$B$2:$B$23,0),0),IF(AND(HLOOKUP(G$2,FIXTURES!$C$2:$NC$23,MATCH($C22,FIXTURES!$B$2:$B$23,0),0)="",HLOOKUP(G$2+1,FIXTURES!$C$2:$NC$23,MATCH($C22,FIXTURES!$B$2:$B$23,0),0)=""),HLOOKUP(G$2+2,FIXTURES!$C$2:$NC$23,MATCH($C22,FIXTURES!$B$2:$B$23,0),0),IF(HLOOKUP(G$2+1,FIXTURES!$C$2:$NC$23,MATCH($C22,FIXTURES!$B$2:$B$23,0),0)="",HLOOKUP(G$2,FIXTURES!$C$2:$NC$23,MATCH($C22,FIXTURES!$B$2:$B$23,0),0),HLOOKUP(G$2+1,FIXTURES!$C$2:$NC$23,MATCH($C22,FIXTURES!$B$2:$B$23,0),0)))),IF(AND(HLOOKUP(G$2,FIXTURES!$C$2:$NC$23,MATCH($C22,FIXTURES!$B$2:$B$23,0),0)="",HLOOKUP(G$2+1,FIXTURES!$C$2:$NC$23,MATCH($C22,FIXTURES!$B$2:$B$23,0),0)=""),HLOOKUP(G$2+2,FIXTURES!$C$2:$NC$23,MATCH($C22,FIXTURES!$B$2:$B$23,0),0),IF(HLOOKUP(G$2+1,FIXTURES!$C$2:$NC$23,MATCH($C22,FIXTURES!$B$2:$B$23,0),0)="",HLOOKUP(G$2,FIXTURES!$C$2:$NC$23,MATCH($C22,FIXTURES!$B$2:$B$23,0),0),HLOOKUP(G$2+1,FIXTURES!$C$2:$NC$23,MATCH($C22,FIXTURES!$B$2:$B$23,0),0))))</f>
        <v>LEE</v>
      </c>
      <c r="H22" s="117" t="str">
        <f>IF(H$1="SAT",IF(AND(HLOOKUP(H$2,FIXTURES!$C$2:$NC$23,MATCH($C22,FIXTURES!$B$2:$B$23,0),0)="",HLOOKUP(H$2+1,FIXTURES!$C$2:$NC$23,MATCH($C22,FIXTURES!$B$2:$B$23,0),0)="",HLOOKUP(H$2+2,FIXTURES!$C$2:$NC$23,MATCH($C22,FIXTURES!$B$2:$B$23,0),0)=""),HLOOKUP(H$2-1,FIXTURES!$C$2:$NC$23,MATCH($C22,FIXTURES!$B$2:$B$23,0),0),IF(AND(HLOOKUP(H$2,FIXTURES!$C$2:$NC$23,MATCH($C22,FIXTURES!$B$2:$B$23,0),0)="",HLOOKUP(H$2+1,FIXTURES!$C$2:$NC$23,MATCH($C22,FIXTURES!$B$2:$B$23,0),0)=""),HLOOKUP(H$2+2,FIXTURES!$C$2:$NC$23,MATCH($C22,FIXTURES!$B$2:$B$23,0),0),IF(HLOOKUP(H$2+1,FIXTURES!$C$2:$NC$23,MATCH($C22,FIXTURES!$B$2:$B$23,0),0)="",HLOOKUP(H$2,FIXTURES!$C$2:$NC$23,MATCH($C22,FIXTURES!$B$2:$B$23,0),0),HLOOKUP(H$2+1,FIXTURES!$C$2:$NC$23,MATCH($C22,FIXTURES!$B$2:$B$23,0),0)))),IF(AND(HLOOKUP(H$2,FIXTURES!$C$2:$NC$23,MATCH($C22,FIXTURES!$B$2:$B$23,0),0)="",HLOOKUP(H$2+1,FIXTURES!$C$2:$NC$23,MATCH($C22,FIXTURES!$B$2:$B$23,0),0)=""),HLOOKUP(H$2+2,FIXTURES!$C$2:$NC$23,MATCH($C22,FIXTURES!$B$2:$B$23,0),0),IF(HLOOKUP(H$2+1,FIXTURES!$C$2:$NC$23,MATCH($C22,FIXTURES!$B$2:$B$23,0),0)="",HLOOKUP(H$2,FIXTURES!$C$2:$NC$23,MATCH($C22,FIXTURES!$B$2:$B$23,0),0),HLOOKUP(H$2+1,FIXTURES!$C$2:$NC$23,MATCH($C22,FIXTURES!$B$2:$B$23,0),0))))</f>
        <v/>
      </c>
      <c r="I22" s="117" t="str">
        <f>IF(I$1="SAT",IF(AND(HLOOKUP(I$2,FIXTURES!$C$2:$NC$23,MATCH($C22,FIXTURES!$B$2:$B$23,0),0)="",HLOOKUP(I$2+1,FIXTURES!$C$2:$NC$23,MATCH($C22,FIXTURES!$B$2:$B$23,0),0)="",HLOOKUP(I$2+2,FIXTURES!$C$2:$NC$23,MATCH($C22,FIXTURES!$B$2:$B$23,0),0)=""),HLOOKUP(I$2-1,FIXTURES!$C$2:$NC$23,MATCH($C22,FIXTURES!$B$2:$B$23,0),0),IF(AND(HLOOKUP(I$2,FIXTURES!$C$2:$NC$23,MATCH($C22,FIXTURES!$B$2:$B$23,0),0)="",HLOOKUP(I$2+1,FIXTURES!$C$2:$NC$23,MATCH($C22,FIXTURES!$B$2:$B$23,0),0)=""),HLOOKUP(I$2+2,FIXTURES!$C$2:$NC$23,MATCH($C22,FIXTURES!$B$2:$B$23,0),0),IF(HLOOKUP(I$2+1,FIXTURES!$C$2:$NC$23,MATCH($C22,FIXTURES!$B$2:$B$23,0),0)="",HLOOKUP(I$2,FIXTURES!$C$2:$NC$23,MATCH($C22,FIXTURES!$B$2:$B$23,0),0),HLOOKUP(I$2+1,FIXTURES!$C$2:$NC$23,MATCH($C22,FIXTURES!$B$2:$B$23,0),0)))),IF(AND(HLOOKUP(I$2,FIXTURES!$C$2:$NC$23,MATCH($C22,FIXTURES!$B$2:$B$23,0),0)="",HLOOKUP(I$2+1,FIXTURES!$C$2:$NC$23,MATCH($C22,FIXTURES!$B$2:$B$23,0),0)=""),HLOOKUP(I$2+2,FIXTURES!$C$2:$NC$23,MATCH($C22,FIXTURES!$B$2:$B$23,0),0),IF(HLOOKUP(I$2+1,FIXTURES!$C$2:$NC$23,MATCH($C22,FIXTURES!$B$2:$B$23,0),0)="",HLOOKUP(I$2,FIXTURES!$C$2:$NC$23,MATCH($C22,FIXTURES!$B$2:$B$23,0),0),HLOOKUP(I$2+1,FIXTURES!$C$2:$NC$23,MATCH($C22,FIXTURES!$B$2:$B$23,0),0))))</f>
        <v>lei</v>
      </c>
      <c r="J22" s="117" t="str">
        <f>IF(J$1="SAT",IF(AND(HLOOKUP(J$2,FIXTURES!$C$2:$NC$23,MATCH($C22,FIXTURES!$B$2:$B$23,0),0)="",HLOOKUP(J$2+1,FIXTURES!$C$2:$NC$23,MATCH($C22,FIXTURES!$B$2:$B$23,0),0)="",HLOOKUP(J$2+2,FIXTURES!$C$2:$NC$23,MATCH($C22,FIXTURES!$B$2:$B$23,0),0)=""),HLOOKUP(J$2-1,FIXTURES!$C$2:$NC$23,MATCH($C22,FIXTURES!$B$2:$B$23,0),0),IF(AND(HLOOKUP(J$2,FIXTURES!$C$2:$NC$23,MATCH($C22,FIXTURES!$B$2:$B$23,0),0)="",HLOOKUP(J$2+1,FIXTURES!$C$2:$NC$23,MATCH($C22,FIXTURES!$B$2:$B$23,0),0)=""),HLOOKUP(J$2+2,FIXTURES!$C$2:$NC$23,MATCH($C22,FIXTURES!$B$2:$B$23,0),0),IF(HLOOKUP(J$2+1,FIXTURES!$C$2:$NC$23,MATCH($C22,FIXTURES!$B$2:$B$23,0),0)="",HLOOKUP(J$2,FIXTURES!$C$2:$NC$23,MATCH($C22,FIXTURES!$B$2:$B$23,0),0),HLOOKUP(J$2+1,FIXTURES!$C$2:$NC$23,MATCH($C22,FIXTURES!$B$2:$B$23,0),0)))),IF(AND(HLOOKUP(J$2,FIXTURES!$C$2:$NC$23,MATCH($C22,FIXTURES!$B$2:$B$23,0),0)="",HLOOKUP(J$2+1,FIXTURES!$C$2:$NC$23,MATCH($C22,FIXTURES!$B$2:$B$23,0),0)=""),HLOOKUP(J$2+2,FIXTURES!$C$2:$NC$23,MATCH($C22,FIXTURES!$B$2:$B$23,0),0),IF(HLOOKUP(J$2+1,FIXTURES!$C$2:$NC$23,MATCH($C22,FIXTURES!$B$2:$B$23,0),0)="",HLOOKUP(J$2,FIXTURES!$C$2:$NC$23,MATCH($C22,FIXTURES!$B$2:$B$23,0),0),HLOOKUP(J$2+1,FIXTURES!$C$2:$NC$23,MATCH($C22,FIXTURES!$B$2:$B$23,0),0))))</f>
        <v>Cambridge Utd</v>
      </c>
      <c r="K22" s="117" t="str">
        <f>IF(K$1="SAT",IF(AND(HLOOKUP(K$2,FIXTURES!$C$2:$NC$23,MATCH($C22,FIXTURES!$B$2:$B$23,0),0)="",HLOOKUP(K$2+1,FIXTURES!$C$2:$NC$23,MATCH($C22,FIXTURES!$B$2:$B$23,0),0)="",HLOOKUP(K$2+2,FIXTURES!$C$2:$NC$23,MATCH($C22,FIXTURES!$B$2:$B$23,0),0)=""),HLOOKUP(K$2-1,FIXTURES!$C$2:$NC$23,MATCH($C22,FIXTURES!$B$2:$B$23,0),0),IF(AND(HLOOKUP(K$2,FIXTURES!$C$2:$NC$23,MATCH($C22,FIXTURES!$B$2:$B$23,0),0)="",HLOOKUP(K$2+1,FIXTURES!$C$2:$NC$23,MATCH($C22,FIXTURES!$B$2:$B$23,0),0)=""),HLOOKUP(K$2+2,FIXTURES!$C$2:$NC$23,MATCH($C22,FIXTURES!$B$2:$B$23,0),0),IF(HLOOKUP(K$2+1,FIXTURES!$C$2:$NC$23,MATCH($C22,FIXTURES!$B$2:$B$23,0),0)="",HLOOKUP(K$2,FIXTURES!$C$2:$NC$23,MATCH($C22,FIXTURES!$B$2:$B$23,0),0),HLOOKUP(K$2+1,FIXTURES!$C$2:$NC$23,MATCH($C22,FIXTURES!$B$2:$B$23,0),0)))),IF(AND(HLOOKUP(K$2,FIXTURES!$C$2:$NC$23,MATCH($C22,FIXTURES!$B$2:$B$23,0),0)="",HLOOKUP(K$2+1,FIXTURES!$C$2:$NC$23,MATCH($C22,FIXTURES!$B$2:$B$23,0),0)=""),HLOOKUP(K$2+2,FIXTURES!$C$2:$NC$23,MATCH($C22,FIXTURES!$B$2:$B$23,0),0),IF(HLOOKUP(K$2+1,FIXTURES!$C$2:$NC$23,MATCH($C22,FIXTURES!$B$2:$B$23,0),0)="",HLOOKUP(K$2,FIXTURES!$C$2:$NC$23,MATCH($C22,FIXTURES!$B$2:$B$23,0),0),HLOOKUP(K$2+1,FIXTURES!$C$2:$NC$23,MATCH($C22,FIXTURES!$B$2:$B$23,0),0))))</f>
        <v>MUN</v>
      </c>
      <c r="L22" s="117" t="str">
        <f>IF(L$1="SAT",IF(AND(HLOOKUP(L$2,FIXTURES!$C$2:$NC$23,MATCH($C22,FIXTURES!$B$2:$B$23,0),0)="",HLOOKUP(L$2+1,FIXTURES!$C$2:$NC$23,MATCH($C22,FIXTURES!$B$2:$B$23,0),0)="",HLOOKUP(L$2+2,FIXTURES!$C$2:$NC$23,MATCH($C22,FIXTURES!$B$2:$B$23,0),0)=""),HLOOKUP(L$2-1,FIXTURES!$C$2:$NC$23,MATCH($C22,FIXTURES!$B$2:$B$23,0),0),IF(AND(HLOOKUP(L$2,FIXTURES!$C$2:$NC$23,MATCH($C22,FIXTURES!$B$2:$B$23,0),0)="",HLOOKUP(L$2+1,FIXTURES!$C$2:$NC$23,MATCH($C22,FIXTURES!$B$2:$B$23,0),0)=""),HLOOKUP(L$2+2,FIXTURES!$C$2:$NC$23,MATCH($C22,FIXTURES!$B$2:$B$23,0),0),IF(HLOOKUP(L$2+1,FIXTURES!$C$2:$NC$23,MATCH($C22,FIXTURES!$B$2:$B$23,0),0)="",HLOOKUP(L$2,FIXTURES!$C$2:$NC$23,MATCH($C22,FIXTURES!$B$2:$B$23,0),0),HLOOKUP(L$2+1,FIXTURES!$C$2:$NC$23,MATCH($C22,FIXTURES!$B$2:$B$23,0),0)))),IF(AND(HLOOKUP(L$2,FIXTURES!$C$2:$NC$23,MATCH($C22,FIXTURES!$B$2:$B$23,0),0)="",HLOOKUP(L$2+1,FIXTURES!$C$2:$NC$23,MATCH($C22,FIXTURES!$B$2:$B$23,0),0)=""),HLOOKUP(L$2+2,FIXTURES!$C$2:$NC$23,MATCH($C22,FIXTURES!$B$2:$B$23,0),0),IF(HLOOKUP(L$2+1,FIXTURES!$C$2:$NC$23,MATCH($C22,FIXTURES!$B$2:$B$23,0),0)="",HLOOKUP(L$2,FIXTURES!$C$2:$NC$23,MATCH($C22,FIXTURES!$B$2:$B$23,0),0),HLOOKUP(L$2+1,FIXTURES!$C$2:$NC$23,MATCH($C22,FIXTURES!$B$2:$B$23,0),0))))</f>
        <v>CHE</v>
      </c>
      <c r="M22" s="117" t="str">
        <f>IF(M$1="SAT",IF(AND(HLOOKUP(M$2,FIXTURES!$C$2:$NC$23,MATCH($C22,FIXTURES!$B$2:$B$23,0),0)="",HLOOKUP(M$2+1,FIXTURES!$C$2:$NC$23,MATCH($C22,FIXTURES!$B$2:$B$23,0),0)="",HLOOKUP(M$2+2,FIXTURES!$C$2:$NC$23,MATCH($C22,FIXTURES!$B$2:$B$23,0),0)=""),HLOOKUP(M$2-1,FIXTURES!$C$2:$NC$23,MATCH($C22,FIXTURES!$B$2:$B$23,0),0),IF(AND(HLOOKUP(M$2,FIXTURES!$C$2:$NC$23,MATCH($C22,FIXTURES!$B$2:$B$23,0),0)="",HLOOKUP(M$2+1,FIXTURES!$C$2:$NC$23,MATCH($C22,FIXTURES!$B$2:$B$23,0),0)=""),HLOOKUP(M$2+2,FIXTURES!$C$2:$NC$23,MATCH($C22,FIXTURES!$B$2:$B$23,0),0),IF(HLOOKUP(M$2+1,FIXTURES!$C$2:$NC$23,MATCH($C22,FIXTURES!$B$2:$B$23,0),0)="",HLOOKUP(M$2,FIXTURES!$C$2:$NC$23,MATCH($C22,FIXTURES!$B$2:$B$23,0),0),HLOOKUP(M$2+1,FIXTURES!$C$2:$NC$23,MATCH($C22,FIXTURES!$B$2:$B$23,0),0)))),IF(AND(HLOOKUP(M$2,FIXTURES!$C$2:$NC$23,MATCH($C22,FIXTURES!$B$2:$B$23,0),0)="",HLOOKUP(M$2+1,FIXTURES!$C$2:$NC$23,MATCH($C22,FIXTURES!$B$2:$B$23,0),0)=""),HLOOKUP(M$2+2,FIXTURES!$C$2:$NC$23,MATCH($C22,FIXTURES!$B$2:$B$23,0),0),IF(HLOOKUP(M$2+1,FIXTURES!$C$2:$NC$23,MATCH($C22,FIXTURES!$B$2:$B$23,0),0)="",HLOOKUP(M$2,FIXTURES!$C$2:$NC$23,MATCH($C22,FIXTURES!$B$2:$B$23,0),0),HLOOKUP(M$2+1,FIXTURES!$C$2:$NC$23,MATCH($C22,FIXTURES!$B$2:$B$23,0),0))))</f>
        <v>wol</v>
      </c>
      <c r="N22" s="117" t="str">
        <f>IF(N$1="SAT",IF(AND(HLOOKUP(N$2,FIXTURES!$C$2:$NC$23,MATCH($C22,FIXTURES!$B$2:$B$23,0),0)="",HLOOKUP(N$2+1,FIXTURES!$C$2:$NC$23,MATCH($C22,FIXTURES!$B$2:$B$23,0),0)="",HLOOKUP(N$2+2,FIXTURES!$C$2:$NC$23,MATCH($C22,FIXTURES!$B$2:$B$23,0),0)=""),HLOOKUP(N$2-1,FIXTURES!$C$2:$NC$23,MATCH($C22,FIXTURES!$B$2:$B$23,0),0),IF(AND(HLOOKUP(N$2,FIXTURES!$C$2:$NC$23,MATCH($C22,FIXTURES!$B$2:$B$23,0),0)="",HLOOKUP(N$2+1,FIXTURES!$C$2:$NC$23,MATCH($C22,FIXTURES!$B$2:$B$23,0),0)=""),HLOOKUP(N$2+2,FIXTURES!$C$2:$NC$23,MATCH($C22,FIXTURES!$B$2:$B$23,0),0),IF(HLOOKUP(N$2+1,FIXTURES!$C$2:$NC$23,MATCH($C22,FIXTURES!$B$2:$B$23,0),0)="",HLOOKUP(N$2,FIXTURES!$C$2:$NC$23,MATCH($C22,FIXTURES!$B$2:$B$23,0),0),HLOOKUP(N$2+1,FIXTURES!$C$2:$NC$23,MATCH($C22,FIXTURES!$B$2:$B$23,0),0)))),IF(AND(HLOOKUP(N$2,FIXTURES!$C$2:$NC$23,MATCH($C22,FIXTURES!$B$2:$B$23,0),0)="",HLOOKUP(N$2+1,FIXTURES!$C$2:$NC$23,MATCH($C22,FIXTURES!$B$2:$B$23,0),0)=""),HLOOKUP(N$2+2,FIXTURES!$C$2:$NC$23,MATCH($C22,FIXTURES!$B$2:$B$23,0),0),IF(HLOOKUP(N$2+1,FIXTURES!$C$2:$NC$23,MATCH($C22,FIXTURES!$B$2:$B$23,0),0)="",HLOOKUP(N$2,FIXTURES!$C$2:$NC$23,MATCH($C22,FIXTURES!$B$2:$B$23,0),0),HLOOKUP(N$2+1,FIXTURES!$C$2:$NC$23,MATCH($C22,FIXTURES!$B$2:$B$23,0),0))))</f>
        <v/>
      </c>
      <c r="O22" s="117" t="str">
        <f>IF(O$1="SAT",IF(AND(HLOOKUP(O$2,FIXTURES!$C$2:$NC$23,MATCH($C22,FIXTURES!$B$2:$B$23,0),0)="",HLOOKUP(O$2+1,FIXTURES!$C$2:$NC$23,MATCH($C22,FIXTURES!$B$2:$B$23,0),0)="",HLOOKUP(O$2+2,FIXTURES!$C$2:$NC$23,MATCH($C22,FIXTURES!$B$2:$B$23,0),0)=""),HLOOKUP(O$2-1,FIXTURES!$C$2:$NC$23,MATCH($C22,FIXTURES!$B$2:$B$23,0),0),IF(AND(HLOOKUP(O$2,FIXTURES!$C$2:$NC$23,MATCH($C22,FIXTURES!$B$2:$B$23,0),0)="",HLOOKUP(O$2+1,FIXTURES!$C$2:$NC$23,MATCH($C22,FIXTURES!$B$2:$B$23,0),0)=""),HLOOKUP(O$2+2,FIXTURES!$C$2:$NC$23,MATCH($C22,FIXTURES!$B$2:$B$23,0),0),IF(HLOOKUP(O$2+1,FIXTURES!$C$2:$NC$23,MATCH($C22,FIXTURES!$B$2:$B$23,0),0)="",HLOOKUP(O$2,FIXTURES!$C$2:$NC$23,MATCH($C22,FIXTURES!$B$2:$B$23,0),0),HLOOKUP(O$2+1,FIXTURES!$C$2:$NC$23,MATCH($C22,FIXTURES!$B$2:$B$23,0),0)))),IF(AND(HLOOKUP(O$2,FIXTURES!$C$2:$NC$23,MATCH($C22,FIXTURES!$B$2:$B$23,0),0)="",HLOOKUP(O$2+1,FIXTURES!$C$2:$NC$23,MATCH($C22,FIXTURES!$B$2:$B$23,0),0)=""),HLOOKUP(O$2+2,FIXTURES!$C$2:$NC$23,MATCH($C22,FIXTURES!$B$2:$B$23,0),0),IF(HLOOKUP(O$2+1,FIXTURES!$C$2:$NC$23,MATCH($C22,FIXTURES!$B$2:$B$23,0),0)="",HLOOKUP(O$2,FIXTURES!$C$2:$NC$23,MATCH($C22,FIXTURES!$B$2:$B$23,0),0),HLOOKUP(O$2+1,FIXTURES!$C$2:$NC$23,MATCH($C22,FIXTURES!$B$2:$B$23,0),0))))</f>
        <v/>
      </c>
      <c r="P22" s="117" t="str">
        <f>IF(P$1="SAT",IF(AND(HLOOKUP(P$2,FIXTURES!$C$2:$NC$23,MATCH($C22,FIXTURES!$B$2:$B$23,0),0)="",HLOOKUP(P$2+1,FIXTURES!$C$2:$NC$23,MATCH($C22,FIXTURES!$B$2:$B$23,0),0)="",HLOOKUP(P$2+2,FIXTURES!$C$2:$NC$23,MATCH($C22,FIXTURES!$B$2:$B$23,0),0)=""),HLOOKUP(P$2-1,FIXTURES!$C$2:$NC$23,MATCH($C22,FIXTURES!$B$2:$B$23,0),0),IF(AND(HLOOKUP(P$2,FIXTURES!$C$2:$NC$23,MATCH($C22,FIXTURES!$B$2:$B$23,0),0)="",HLOOKUP(P$2+1,FIXTURES!$C$2:$NC$23,MATCH($C22,FIXTURES!$B$2:$B$23,0),0)=""),HLOOKUP(P$2+2,FIXTURES!$C$2:$NC$23,MATCH($C22,FIXTURES!$B$2:$B$23,0),0),IF(HLOOKUP(P$2+1,FIXTURES!$C$2:$NC$23,MATCH($C22,FIXTURES!$B$2:$B$23,0),0)="",HLOOKUP(P$2,FIXTURES!$C$2:$NC$23,MATCH($C22,FIXTURES!$B$2:$B$23,0),0),HLOOKUP(P$2+1,FIXTURES!$C$2:$NC$23,MATCH($C22,FIXTURES!$B$2:$B$23,0),0)))),IF(AND(HLOOKUP(P$2,FIXTURES!$C$2:$NC$23,MATCH($C22,FIXTURES!$B$2:$B$23,0),0)="",HLOOKUP(P$2+1,FIXTURES!$C$2:$NC$23,MATCH($C22,FIXTURES!$B$2:$B$23,0),0)=""),HLOOKUP(P$2+2,FIXTURES!$C$2:$NC$23,MATCH($C22,FIXTURES!$B$2:$B$23,0),0),IF(HLOOKUP(P$2+1,FIXTURES!$C$2:$NC$23,MATCH($C22,FIXTURES!$B$2:$B$23,0),0)="",HLOOKUP(P$2,FIXTURES!$C$2:$NC$23,MATCH($C22,FIXTURES!$B$2:$B$23,0),0),HLOOKUP(P$2+1,FIXTURES!$C$2:$NC$23,MATCH($C22,FIXTURES!$B$2:$B$23,0),0))))</f>
        <v/>
      </c>
      <c r="Q22" s="117" t="str">
        <f>IF(Q$1="SAT",IF(AND(HLOOKUP(Q$2,FIXTURES!$C$2:$NC$23,MATCH($C22,FIXTURES!$B$2:$B$23,0),0)="",HLOOKUP(Q$2+1,FIXTURES!$C$2:$NC$23,MATCH($C22,FIXTURES!$B$2:$B$23,0),0)="",HLOOKUP(Q$2+2,FIXTURES!$C$2:$NC$23,MATCH($C22,FIXTURES!$B$2:$B$23,0),0)=""),HLOOKUP(Q$2-1,FIXTURES!$C$2:$NC$23,MATCH($C22,FIXTURES!$B$2:$B$23,0),0),IF(AND(HLOOKUP(Q$2,FIXTURES!$C$2:$NC$23,MATCH($C22,FIXTURES!$B$2:$B$23,0),0)="",HLOOKUP(Q$2+1,FIXTURES!$C$2:$NC$23,MATCH($C22,FIXTURES!$B$2:$B$23,0),0)=""),HLOOKUP(Q$2+2,FIXTURES!$C$2:$NC$23,MATCH($C22,FIXTURES!$B$2:$B$23,0),0),IF(HLOOKUP(Q$2+1,FIXTURES!$C$2:$NC$23,MATCH($C22,FIXTURES!$B$2:$B$23,0),0)="",HLOOKUP(Q$2,FIXTURES!$C$2:$NC$23,MATCH($C22,FIXTURES!$B$2:$B$23,0),0),HLOOKUP(Q$2+1,FIXTURES!$C$2:$NC$23,MATCH($C22,FIXTURES!$B$2:$B$23,0),0)))),IF(AND(HLOOKUP(Q$2,FIXTURES!$C$2:$NC$23,MATCH($C22,FIXTURES!$B$2:$B$23,0),0)="",HLOOKUP(Q$2+1,FIXTURES!$C$2:$NC$23,MATCH($C22,FIXTURES!$B$2:$B$23,0),0)=""),HLOOKUP(Q$2+2,FIXTURES!$C$2:$NC$23,MATCH($C22,FIXTURES!$B$2:$B$23,0),0),IF(HLOOKUP(Q$2+1,FIXTURES!$C$2:$NC$23,MATCH($C22,FIXTURES!$B$2:$B$23,0),0)="",HLOOKUP(Q$2,FIXTURES!$C$2:$NC$23,MATCH($C22,FIXTURES!$B$2:$B$23,0),0),HLOOKUP(Q$2+1,FIXTURES!$C$2:$NC$23,MATCH($C22,FIXTURES!$B$2:$B$23,0),0))))</f>
        <v>avl</v>
      </c>
      <c r="R22" s="117" t="str">
        <f>IF(R$1="SAT",IF(AND(HLOOKUP(R$2,FIXTURES!$C$2:$NC$23,MATCH($C22,FIXTURES!$B$2:$B$23,0),0)="",HLOOKUP(R$2+1,FIXTURES!$C$2:$NC$23,MATCH($C22,FIXTURES!$B$2:$B$23,0),0)="",HLOOKUP(R$2+2,FIXTURES!$C$2:$NC$23,MATCH($C22,FIXTURES!$B$2:$B$23,0),0)=""),HLOOKUP(R$2-1,FIXTURES!$C$2:$NC$23,MATCH($C22,FIXTURES!$B$2:$B$23,0),0),IF(AND(HLOOKUP(R$2,FIXTURES!$C$2:$NC$23,MATCH($C22,FIXTURES!$B$2:$B$23,0),0)="",HLOOKUP(R$2+1,FIXTURES!$C$2:$NC$23,MATCH($C22,FIXTURES!$B$2:$B$23,0),0)=""),HLOOKUP(R$2+2,FIXTURES!$C$2:$NC$23,MATCH($C22,FIXTURES!$B$2:$B$23,0),0),IF(HLOOKUP(R$2+1,FIXTURES!$C$2:$NC$23,MATCH($C22,FIXTURES!$B$2:$B$23,0),0)="",HLOOKUP(R$2,FIXTURES!$C$2:$NC$23,MATCH($C22,FIXTURES!$B$2:$B$23,0),0),HLOOKUP(R$2+1,FIXTURES!$C$2:$NC$23,MATCH($C22,FIXTURES!$B$2:$B$23,0),0)))),IF(AND(HLOOKUP(R$2,FIXTURES!$C$2:$NC$23,MATCH($C22,FIXTURES!$B$2:$B$23,0),0)="",HLOOKUP(R$2+1,FIXTURES!$C$2:$NC$23,MATCH($C22,FIXTURES!$B$2:$B$23,0),0)=""),HLOOKUP(R$2+2,FIXTURES!$C$2:$NC$23,MATCH($C22,FIXTURES!$B$2:$B$23,0),0),IF(HLOOKUP(R$2+1,FIXTURES!$C$2:$NC$23,MATCH($C22,FIXTURES!$B$2:$B$23,0),0)="",HLOOKUP(R$2,FIXTURES!$C$2:$NC$23,MATCH($C22,FIXTURES!$B$2:$B$23,0),0),HLOOKUP(R$2+1,FIXTURES!$C$2:$NC$23,MATCH($C22,FIXTURES!$B$2:$B$23,0),0))))</f>
        <v/>
      </c>
      <c r="S22" s="117" t="str">
        <f>IF(S$1="SAT",IF(AND(HLOOKUP(S$2,FIXTURES!$C$2:$NC$23,MATCH($C22,FIXTURES!$B$2:$B$23,0),0)="",HLOOKUP(S$2+1,FIXTURES!$C$2:$NC$23,MATCH($C22,FIXTURES!$B$2:$B$23,0),0)="",HLOOKUP(S$2+2,FIXTURES!$C$2:$NC$23,MATCH($C22,FIXTURES!$B$2:$B$23,0),0)=""),HLOOKUP(S$2-1,FIXTURES!$C$2:$NC$23,MATCH($C22,FIXTURES!$B$2:$B$23,0),0),IF(AND(HLOOKUP(S$2,FIXTURES!$C$2:$NC$23,MATCH($C22,FIXTURES!$B$2:$B$23,0),0)="",HLOOKUP(S$2+1,FIXTURES!$C$2:$NC$23,MATCH($C22,FIXTURES!$B$2:$B$23,0),0)=""),HLOOKUP(S$2+2,FIXTURES!$C$2:$NC$23,MATCH($C22,FIXTURES!$B$2:$B$23,0),0),IF(HLOOKUP(S$2+1,FIXTURES!$C$2:$NC$23,MATCH($C22,FIXTURES!$B$2:$B$23,0),0)="",HLOOKUP(S$2,FIXTURES!$C$2:$NC$23,MATCH($C22,FIXTURES!$B$2:$B$23,0),0),HLOOKUP(S$2+1,FIXTURES!$C$2:$NC$23,MATCH($C22,FIXTURES!$B$2:$B$23,0),0)))),IF(AND(HLOOKUP(S$2,FIXTURES!$C$2:$NC$23,MATCH($C22,FIXTURES!$B$2:$B$23,0),0)="",HLOOKUP(S$2+1,FIXTURES!$C$2:$NC$23,MATCH($C22,FIXTURES!$B$2:$B$23,0),0)=""),HLOOKUP(S$2+2,FIXTURES!$C$2:$NC$23,MATCH($C22,FIXTURES!$B$2:$B$23,0),0),IF(HLOOKUP(S$2+1,FIXTURES!$C$2:$NC$23,MATCH($C22,FIXTURES!$B$2:$B$23,0),0)="",HLOOKUP(S$2,FIXTURES!$C$2:$NC$23,MATCH($C22,FIXTURES!$B$2:$B$23,0),0),HLOOKUP(S$2+1,FIXTURES!$C$2:$NC$23,MATCH($C22,FIXTURES!$B$2:$B$23,0),0))))</f>
        <v/>
      </c>
      <c r="T22" s="117" t="str">
        <f>IF(T$1="SAT",IF(AND(HLOOKUP(T$2,FIXTURES!$C$2:$NC$23,MATCH($C22,FIXTURES!$B$2:$B$23,0),0)="",HLOOKUP(T$2+1,FIXTURES!$C$2:$NC$23,MATCH($C22,FIXTURES!$B$2:$B$23,0),0)="",HLOOKUP(T$2+2,FIXTURES!$C$2:$NC$23,MATCH($C22,FIXTURES!$B$2:$B$23,0),0)=""),HLOOKUP(T$2-1,FIXTURES!$C$2:$NC$23,MATCH($C22,FIXTURES!$B$2:$B$23,0),0),IF(AND(HLOOKUP(T$2,FIXTURES!$C$2:$NC$23,MATCH($C22,FIXTURES!$B$2:$B$23,0),0)="",HLOOKUP(T$2+1,FIXTURES!$C$2:$NC$23,MATCH($C22,FIXTURES!$B$2:$B$23,0),0)=""),HLOOKUP(T$2+2,FIXTURES!$C$2:$NC$23,MATCH($C22,FIXTURES!$B$2:$B$23,0),0),IF(HLOOKUP(T$2+1,FIXTURES!$C$2:$NC$23,MATCH($C22,FIXTURES!$B$2:$B$23,0),0)="",HLOOKUP(T$2,FIXTURES!$C$2:$NC$23,MATCH($C22,FIXTURES!$B$2:$B$23,0),0),HLOOKUP(T$2+1,FIXTURES!$C$2:$NC$23,MATCH($C22,FIXTURES!$B$2:$B$23,0),0)))),IF(AND(HLOOKUP(T$2,FIXTURES!$C$2:$NC$23,MATCH($C22,FIXTURES!$B$2:$B$23,0),0)="",HLOOKUP(T$2+1,FIXTURES!$C$2:$NC$23,MATCH($C22,FIXTURES!$B$2:$B$23,0),0)=""),HLOOKUP(T$2+2,FIXTURES!$C$2:$NC$23,MATCH($C22,FIXTURES!$B$2:$B$23,0),0),IF(HLOOKUP(T$2+1,FIXTURES!$C$2:$NC$23,MATCH($C22,FIXTURES!$B$2:$B$23,0),0)="",HLOOKUP(T$2,FIXTURES!$C$2:$NC$23,MATCH($C22,FIXTURES!$B$2:$B$23,0),0),HLOOKUP(T$2+1,FIXTURES!$C$2:$NC$23,MATCH($C22,FIXTURES!$B$2:$B$23,0),0))))</f>
        <v/>
      </c>
      <c r="U22" s="117" t="str">
        <f>IF(U$1="SAT",IF(AND(HLOOKUP(U$2,FIXTURES!$C$2:$NC$23,MATCH($C22,FIXTURES!$B$2:$B$23,0),0)="",HLOOKUP(U$2+1,FIXTURES!$C$2:$NC$23,MATCH($C22,FIXTURES!$B$2:$B$23,0),0)="",HLOOKUP(U$2+2,FIXTURES!$C$2:$NC$23,MATCH($C22,FIXTURES!$B$2:$B$23,0),0)=""),HLOOKUP(U$2-1,FIXTURES!$C$2:$NC$23,MATCH($C22,FIXTURES!$B$2:$B$23,0),0),IF(AND(HLOOKUP(U$2,FIXTURES!$C$2:$NC$23,MATCH($C22,FIXTURES!$B$2:$B$23,0),0)="",HLOOKUP(U$2+1,FIXTURES!$C$2:$NC$23,MATCH($C22,FIXTURES!$B$2:$B$23,0),0)=""),HLOOKUP(U$2+2,FIXTURES!$C$2:$NC$23,MATCH($C22,FIXTURES!$B$2:$B$23,0),0),IF(HLOOKUP(U$2+1,FIXTURES!$C$2:$NC$23,MATCH($C22,FIXTURES!$B$2:$B$23,0),0)="",HLOOKUP(U$2,FIXTURES!$C$2:$NC$23,MATCH($C22,FIXTURES!$B$2:$B$23,0),0),HLOOKUP(U$2+1,FIXTURES!$C$2:$NC$23,MATCH($C22,FIXTURES!$B$2:$B$23,0),0)))),IF(AND(HLOOKUP(U$2,FIXTURES!$C$2:$NC$23,MATCH($C22,FIXTURES!$B$2:$B$23,0),0)="",HLOOKUP(U$2+1,FIXTURES!$C$2:$NC$23,MATCH($C22,FIXTURES!$B$2:$B$23,0),0)=""),HLOOKUP(U$2+2,FIXTURES!$C$2:$NC$23,MATCH($C22,FIXTURES!$B$2:$B$23,0),0),IF(HLOOKUP(U$2+1,FIXTURES!$C$2:$NC$23,MATCH($C22,FIXTURES!$B$2:$B$23,0),0)="",HLOOKUP(U$2,FIXTURES!$C$2:$NC$23,MATCH($C22,FIXTURES!$B$2:$B$23,0),0),HLOOKUP(U$2+1,FIXTURES!$C$2:$NC$23,MATCH($C22,FIXTURES!$B$2:$B$23,0),0))))</f>
        <v>EVE</v>
      </c>
      <c r="V22" s="117" t="str">
        <f>IF(V$1="SAT",IF(AND(HLOOKUP(V$2,FIXTURES!$C$2:$NC$23,MATCH($C22,FIXTURES!$B$2:$B$23,0),0)="",HLOOKUP(V$2+1,FIXTURES!$C$2:$NC$23,MATCH($C22,FIXTURES!$B$2:$B$23,0),0)="",HLOOKUP(V$2+2,FIXTURES!$C$2:$NC$23,MATCH($C22,FIXTURES!$B$2:$B$23,0),0)=""),HLOOKUP(V$2-1,FIXTURES!$C$2:$NC$23,MATCH($C22,FIXTURES!$B$2:$B$23,0),0),IF(AND(HLOOKUP(V$2,FIXTURES!$C$2:$NC$23,MATCH($C22,FIXTURES!$B$2:$B$23,0),0)="",HLOOKUP(V$2+1,FIXTURES!$C$2:$NC$23,MATCH($C22,FIXTURES!$B$2:$B$23,0),0)=""),HLOOKUP(V$2+2,FIXTURES!$C$2:$NC$23,MATCH($C22,FIXTURES!$B$2:$B$23,0),0),IF(HLOOKUP(V$2+1,FIXTURES!$C$2:$NC$23,MATCH($C22,FIXTURES!$B$2:$B$23,0),0)="",HLOOKUP(V$2,FIXTURES!$C$2:$NC$23,MATCH($C22,FIXTURES!$B$2:$B$23,0),0),HLOOKUP(V$2+1,FIXTURES!$C$2:$NC$23,MATCH($C22,FIXTURES!$B$2:$B$23,0),0)))),IF(AND(HLOOKUP(V$2,FIXTURES!$C$2:$NC$23,MATCH($C22,FIXTURES!$B$2:$B$23,0),0)="",HLOOKUP(V$2+1,FIXTURES!$C$2:$NC$23,MATCH($C22,FIXTURES!$B$2:$B$23,0),0)=""),HLOOKUP(V$2+2,FIXTURES!$C$2:$NC$23,MATCH($C22,FIXTURES!$B$2:$B$23,0),0),IF(HLOOKUP(V$2+1,FIXTURES!$C$2:$NC$23,MATCH($C22,FIXTURES!$B$2:$B$23,0),0)="",HLOOKUP(V$2,FIXTURES!$C$2:$NC$23,MATCH($C22,FIXTURES!$B$2:$B$23,0),0),HLOOKUP(V$2+1,FIXTURES!$C$2:$NC$23,MATCH($C22,FIXTURES!$B$2:$B$23,0),0))))</f>
        <v/>
      </c>
      <c r="W22" s="117" t="str">
        <f>IF(W$1="SAT",IF(AND(HLOOKUP(W$2,FIXTURES!$C$2:$NC$23,MATCH($C22,FIXTURES!$B$2:$B$23,0),0)="",HLOOKUP(W$2+1,FIXTURES!$C$2:$NC$23,MATCH($C22,FIXTURES!$B$2:$B$23,0),0)="",HLOOKUP(W$2+2,FIXTURES!$C$2:$NC$23,MATCH($C22,FIXTURES!$B$2:$B$23,0),0)=""),HLOOKUP(W$2-1,FIXTURES!$C$2:$NC$23,MATCH($C22,FIXTURES!$B$2:$B$23,0),0),IF(AND(HLOOKUP(W$2,FIXTURES!$C$2:$NC$23,MATCH($C22,FIXTURES!$B$2:$B$23,0),0)="",HLOOKUP(W$2+1,FIXTURES!$C$2:$NC$23,MATCH($C22,FIXTURES!$B$2:$B$23,0),0)=""),HLOOKUP(W$2+2,FIXTURES!$C$2:$NC$23,MATCH($C22,FIXTURES!$B$2:$B$23,0),0),IF(HLOOKUP(W$2+1,FIXTURES!$C$2:$NC$23,MATCH($C22,FIXTURES!$B$2:$B$23,0),0)="",HLOOKUP(W$2,FIXTURES!$C$2:$NC$23,MATCH($C22,FIXTURES!$B$2:$B$23,0),0),HLOOKUP(W$2+1,FIXTURES!$C$2:$NC$23,MATCH($C22,FIXTURES!$B$2:$B$23,0),0)))),IF(AND(HLOOKUP(W$2,FIXTURES!$C$2:$NC$23,MATCH($C22,FIXTURES!$B$2:$B$23,0),0)="",HLOOKUP(W$2+1,FIXTURES!$C$2:$NC$23,MATCH($C22,FIXTURES!$B$2:$B$23,0),0)=""),HLOOKUP(W$2+2,FIXTURES!$C$2:$NC$23,MATCH($C22,FIXTURES!$B$2:$B$23,0),0),IF(HLOOKUP(W$2+1,FIXTURES!$C$2:$NC$23,MATCH($C22,FIXTURES!$B$2:$B$23,0),0)="",HLOOKUP(W$2,FIXTURES!$C$2:$NC$23,MATCH($C22,FIXTURES!$B$2:$B$23,0),0),HLOOKUP(W$2+1,FIXTURES!$C$2:$NC$23,MATCH($C22,FIXTURES!$B$2:$B$23,0),0))))</f>
        <v>mci</v>
      </c>
      <c r="X22" s="117" t="str">
        <f>IF(X$1="SAT",IF(AND(HLOOKUP(X$2,FIXTURES!$C$2:$NC$23,MATCH($C22,FIXTURES!$B$2:$B$23,0),0)="",HLOOKUP(X$2+1,FIXTURES!$C$2:$NC$23,MATCH($C22,FIXTURES!$B$2:$B$23,0),0)="",HLOOKUP(X$2+2,FIXTURES!$C$2:$NC$23,MATCH($C22,FIXTURES!$B$2:$B$23,0),0)=""),HLOOKUP(X$2-1,FIXTURES!$C$2:$NC$23,MATCH($C22,FIXTURES!$B$2:$B$23,0),0),IF(AND(HLOOKUP(X$2,FIXTURES!$C$2:$NC$23,MATCH($C22,FIXTURES!$B$2:$B$23,0),0)="",HLOOKUP(X$2+1,FIXTURES!$C$2:$NC$23,MATCH($C22,FIXTURES!$B$2:$B$23,0),0)=""),HLOOKUP(X$2+2,FIXTURES!$C$2:$NC$23,MATCH($C22,FIXTURES!$B$2:$B$23,0),0),IF(HLOOKUP(X$2+1,FIXTURES!$C$2:$NC$23,MATCH($C22,FIXTURES!$B$2:$B$23,0),0)="",HLOOKUP(X$2,FIXTURES!$C$2:$NC$23,MATCH($C22,FIXTURES!$B$2:$B$23,0),0),HLOOKUP(X$2+1,FIXTURES!$C$2:$NC$23,MATCH($C22,FIXTURES!$B$2:$B$23,0),0)))),IF(AND(HLOOKUP(X$2,FIXTURES!$C$2:$NC$23,MATCH($C22,FIXTURES!$B$2:$B$23,0),0)="",HLOOKUP(X$2+1,FIXTURES!$C$2:$NC$23,MATCH($C22,FIXTURES!$B$2:$B$23,0),0)=""),HLOOKUP(X$2+2,FIXTURES!$C$2:$NC$23,MATCH($C22,FIXTURES!$B$2:$B$23,0),0),IF(HLOOKUP(X$2+1,FIXTURES!$C$2:$NC$23,MATCH($C22,FIXTURES!$B$2:$B$23,0),0)="",HLOOKUP(X$2,FIXTURES!$C$2:$NC$23,MATCH($C22,FIXTURES!$B$2:$B$23,0),0),HLOOKUP(X$2+1,FIXTURES!$C$2:$NC$23,MATCH($C22,FIXTURES!$B$2:$B$23,0),0))))</f>
        <v/>
      </c>
      <c r="Y22" s="117" t="str">
        <f>IF(Y$1="SAT",IF(AND(HLOOKUP(Y$2,FIXTURES!$C$2:$NC$23,MATCH($C22,FIXTURES!$B$2:$B$23,0),0)="",HLOOKUP(Y$2+1,FIXTURES!$C$2:$NC$23,MATCH($C22,FIXTURES!$B$2:$B$23,0),0)="",HLOOKUP(Y$2+2,FIXTURES!$C$2:$NC$23,MATCH($C22,FIXTURES!$B$2:$B$23,0),0)=""),HLOOKUP(Y$2-1,FIXTURES!$C$2:$NC$23,MATCH($C22,FIXTURES!$B$2:$B$23,0),0),IF(AND(HLOOKUP(Y$2,FIXTURES!$C$2:$NC$23,MATCH($C22,FIXTURES!$B$2:$B$23,0),0)="",HLOOKUP(Y$2+1,FIXTURES!$C$2:$NC$23,MATCH($C22,FIXTURES!$B$2:$B$23,0),0)=""),HLOOKUP(Y$2+2,FIXTURES!$C$2:$NC$23,MATCH($C22,FIXTURES!$B$2:$B$23,0),0),IF(HLOOKUP(Y$2+1,FIXTURES!$C$2:$NC$23,MATCH($C22,FIXTURES!$B$2:$B$23,0),0)="",HLOOKUP(Y$2,FIXTURES!$C$2:$NC$23,MATCH($C22,FIXTURES!$B$2:$B$23,0),0),HLOOKUP(Y$2+1,FIXTURES!$C$2:$NC$23,MATCH($C22,FIXTURES!$B$2:$B$23,0),0)))),IF(AND(HLOOKUP(Y$2,FIXTURES!$C$2:$NC$23,MATCH($C22,FIXTURES!$B$2:$B$23,0),0)="",HLOOKUP(Y$2+1,FIXTURES!$C$2:$NC$23,MATCH($C22,FIXTURES!$B$2:$B$23,0),0)=""),HLOOKUP(Y$2+2,FIXTURES!$C$2:$NC$23,MATCH($C22,FIXTURES!$B$2:$B$23,0),0),IF(HLOOKUP(Y$2+1,FIXTURES!$C$2:$NC$23,MATCH($C22,FIXTURES!$B$2:$B$23,0),0)="",HLOOKUP(Y$2,FIXTURES!$C$2:$NC$23,MATCH($C22,FIXTURES!$B$2:$B$23,0),0),HLOOKUP(Y$2+1,FIXTURES!$C$2:$NC$23,MATCH($C22,FIXTURES!$B$2:$B$23,0),0))))</f>
        <v>WHU</v>
      </c>
      <c r="Z22" s="117" t="str">
        <f>IF(Z$1="SAT",IF(AND(HLOOKUP(Z$2,FIXTURES!$C$2:$NC$23,MATCH($C22,FIXTURES!$B$2:$B$23,0),0)="",HLOOKUP(Z$2+1,FIXTURES!$C$2:$NC$23,MATCH($C22,FIXTURES!$B$2:$B$23,0),0)="",HLOOKUP(Z$2+2,FIXTURES!$C$2:$NC$23,MATCH($C22,FIXTURES!$B$2:$B$23,0),0)=""),HLOOKUP(Z$2-1,FIXTURES!$C$2:$NC$23,MATCH($C22,FIXTURES!$B$2:$B$23,0),0),IF(AND(HLOOKUP(Z$2,FIXTURES!$C$2:$NC$23,MATCH($C22,FIXTURES!$B$2:$B$23,0),0)="",HLOOKUP(Z$2+1,FIXTURES!$C$2:$NC$23,MATCH($C22,FIXTURES!$B$2:$B$23,0),0)=""),HLOOKUP(Z$2+2,FIXTURES!$C$2:$NC$23,MATCH($C22,FIXTURES!$B$2:$B$23,0),0),IF(HLOOKUP(Z$2+1,FIXTURES!$C$2:$NC$23,MATCH($C22,FIXTURES!$B$2:$B$23,0),0)="",HLOOKUP(Z$2,FIXTURES!$C$2:$NC$23,MATCH($C22,FIXTURES!$B$2:$B$23,0),0),HLOOKUP(Z$2+1,FIXTURES!$C$2:$NC$23,MATCH($C22,FIXTURES!$B$2:$B$23,0),0)))),IF(AND(HLOOKUP(Z$2,FIXTURES!$C$2:$NC$23,MATCH($C22,FIXTURES!$B$2:$B$23,0),0)="",HLOOKUP(Z$2+1,FIXTURES!$C$2:$NC$23,MATCH($C22,FIXTURES!$B$2:$B$23,0),0)=""),HLOOKUP(Z$2+2,FIXTURES!$C$2:$NC$23,MATCH($C22,FIXTURES!$B$2:$B$23,0),0),IF(HLOOKUP(Z$2+1,FIXTURES!$C$2:$NC$23,MATCH($C22,FIXTURES!$B$2:$B$23,0),0)="",HLOOKUP(Z$2,FIXTURES!$C$2:$NC$23,MATCH($C22,FIXTURES!$B$2:$B$23,0),0),HLOOKUP(Z$2+1,FIXTURES!$C$2:$NC$23,MATCH($C22,FIXTURES!$B$2:$B$23,0),0))))</f>
        <v>bou</v>
      </c>
      <c r="AA22" s="117" t="str">
        <f>IF(AA$1="SAT",IF(AND(HLOOKUP(AA$2,FIXTURES!$C$2:$NC$23,MATCH($C22,FIXTURES!$B$2:$B$23,0),0)="",HLOOKUP(AA$2+1,FIXTURES!$C$2:$NC$23,MATCH($C22,FIXTURES!$B$2:$B$23,0),0)="",HLOOKUP(AA$2+2,FIXTURES!$C$2:$NC$23,MATCH($C22,FIXTURES!$B$2:$B$23,0),0)=""),HLOOKUP(AA$2-1,FIXTURES!$C$2:$NC$23,MATCH($C22,FIXTURES!$B$2:$B$23,0),0),IF(AND(HLOOKUP(AA$2,FIXTURES!$C$2:$NC$23,MATCH($C22,FIXTURES!$B$2:$B$23,0),0)="",HLOOKUP(AA$2+1,FIXTURES!$C$2:$NC$23,MATCH($C22,FIXTURES!$B$2:$B$23,0),0)=""),HLOOKUP(AA$2+2,FIXTURES!$C$2:$NC$23,MATCH($C22,FIXTURES!$B$2:$B$23,0),0),IF(HLOOKUP(AA$2+1,FIXTURES!$C$2:$NC$23,MATCH($C22,FIXTURES!$B$2:$B$23,0),0)="",HLOOKUP(AA$2,FIXTURES!$C$2:$NC$23,MATCH($C22,FIXTURES!$B$2:$B$23,0),0),HLOOKUP(AA$2+1,FIXTURES!$C$2:$NC$23,MATCH($C22,FIXTURES!$B$2:$B$23,0),0)))),IF(AND(HLOOKUP(AA$2,FIXTURES!$C$2:$NC$23,MATCH($C22,FIXTURES!$B$2:$B$23,0),0)="",HLOOKUP(AA$2+1,FIXTURES!$C$2:$NC$23,MATCH($C22,FIXTURES!$B$2:$B$23,0),0)=""),HLOOKUP(AA$2+2,FIXTURES!$C$2:$NC$23,MATCH($C22,FIXTURES!$B$2:$B$23,0),0),IF(HLOOKUP(AA$2+1,FIXTURES!$C$2:$NC$23,MATCH($C22,FIXTURES!$B$2:$B$23,0),0)="",HLOOKUP(AA$2,FIXTURES!$C$2:$NC$23,MATCH($C22,FIXTURES!$B$2:$B$23,0),0),HLOOKUP(AA$2+1,FIXTURES!$C$2:$NC$23,MATCH($C22,FIXTURES!$B$2:$B$23,0),0))))</f>
        <v>ARS</v>
      </c>
      <c r="AB22" s="117" t="str">
        <f>IF(AB$1="SAT",IF(AND(HLOOKUP(AB$2,FIXTURES!$C$2:$NC$23,MATCH($C22,FIXTURES!$B$2:$B$23,0),0)="",HLOOKUP(AB$2+1,FIXTURES!$C$2:$NC$23,MATCH($C22,FIXTURES!$B$2:$B$23,0),0)="",HLOOKUP(AB$2+2,FIXTURES!$C$2:$NC$23,MATCH($C22,FIXTURES!$B$2:$B$23,0),0)=""),HLOOKUP(AB$2-1,FIXTURES!$C$2:$NC$23,MATCH($C22,FIXTURES!$B$2:$B$23,0),0),IF(AND(HLOOKUP(AB$2,FIXTURES!$C$2:$NC$23,MATCH($C22,FIXTURES!$B$2:$B$23,0),0)="",HLOOKUP(AB$2+1,FIXTURES!$C$2:$NC$23,MATCH($C22,FIXTURES!$B$2:$B$23,0),0)=""),HLOOKUP(AB$2+2,FIXTURES!$C$2:$NC$23,MATCH($C22,FIXTURES!$B$2:$B$23,0),0),IF(HLOOKUP(AB$2+1,FIXTURES!$C$2:$NC$23,MATCH($C22,FIXTURES!$B$2:$B$23,0),0)="",HLOOKUP(AB$2,FIXTURES!$C$2:$NC$23,MATCH($C22,FIXTURES!$B$2:$B$23,0),0),HLOOKUP(AB$2+1,FIXTURES!$C$2:$NC$23,MATCH($C22,FIXTURES!$B$2:$B$23,0),0)))),IF(AND(HLOOKUP(AB$2,FIXTURES!$C$2:$NC$23,MATCH($C22,FIXTURES!$B$2:$B$23,0),0)="",HLOOKUP(AB$2+1,FIXTURES!$C$2:$NC$23,MATCH($C22,FIXTURES!$B$2:$B$23,0),0)=""),HLOOKUP(AB$2+2,FIXTURES!$C$2:$NC$23,MATCH($C22,FIXTURES!$B$2:$B$23,0),0),IF(HLOOKUP(AB$2+1,FIXTURES!$C$2:$NC$23,MATCH($C22,FIXTURES!$B$2:$B$23,0),0)="",HLOOKUP(AB$2,FIXTURES!$C$2:$NC$23,MATCH($C22,FIXTURES!$B$2:$B$23,0),0),HLOOKUP(AB$2+1,FIXTURES!$C$2:$NC$23,MATCH($C22,FIXTURES!$B$2:$B$23,0),0))))</f>
        <v/>
      </c>
      <c r="AC22" s="117" t="str">
        <f>IF(AC$1="SAT",IF(AND(HLOOKUP(AC$2,FIXTURES!$C$2:$NC$23,MATCH($C22,FIXTURES!$B$2:$B$23,0),0)="",HLOOKUP(AC$2+1,FIXTURES!$C$2:$NC$23,MATCH($C22,FIXTURES!$B$2:$B$23,0),0)="",HLOOKUP(AC$2+2,FIXTURES!$C$2:$NC$23,MATCH($C22,FIXTURES!$B$2:$B$23,0),0)=""),HLOOKUP(AC$2-1,FIXTURES!$C$2:$NC$23,MATCH($C22,FIXTURES!$B$2:$B$23,0),0),IF(AND(HLOOKUP(AC$2,FIXTURES!$C$2:$NC$23,MATCH($C22,FIXTURES!$B$2:$B$23,0),0)="",HLOOKUP(AC$2+1,FIXTURES!$C$2:$NC$23,MATCH($C22,FIXTURES!$B$2:$B$23,0),0)=""),HLOOKUP(AC$2+2,FIXTURES!$C$2:$NC$23,MATCH($C22,FIXTURES!$B$2:$B$23,0),0),IF(HLOOKUP(AC$2+1,FIXTURES!$C$2:$NC$23,MATCH($C22,FIXTURES!$B$2:$B$23,0),0)="",HLOOKUP(AC$2,FIXTURES!$C$2:$NC$23,MATCH($C22,FIXTURES!$B$2:$B$23,0),0),HLOOKUP(AC$2+1,FIXTURES!$C$2:$NC$23,MATCH($C22,FIXTURES!$B$2:$B$23,0),0)))),IF(AND(HLOOKUP(AC$2,FIXTURES!$C$2:$NC$23,MATCH($C22,FIXTURES!$B$2:$B$23,0),0)="",HLOOKUP(AC$2+1,FIXTURES!$C$2:$NC$23,MATCH($C22,FIXTURES!$B$2:$B$23,0),0)=""),HLOOKUP(AC$2+2,FIXTURES!$C$2:$NC$23,MATCH($C22,FIXTURES!$B$2:$B$23,0),0),IF(HLOOKUP(AC$2+1,FIXTURES!$C$2:$NC$23,MATCH($C22,FIXTURES!$B$2:$B$23,0),0)="",HLOOKUP(AC$2,FIXTURES!$C$2:$NC$23,MATCH($C22,FIXTURES!$B$2:$B$23,0),0),HLOOKUP(AC$2+1,FIXTURES!$C$2:$NC$23,MATCH($C22,FIXTURES!$B$2:$B$23,0),0))))</f>
        <v>cry</v>
      </c>
      <c r="AD22" s="117" t="str">
        <f>IF(AD$1="SAT",IF(AND(HLOOKUP(AD$2,FIXTURES!$C$2:$NC$23,MATCH($C22,FIXTURES!$B$2:$B$23,0),0)="",HLOOKUP(AD$2+1,FIXTURES!$C$2:$NC$23,MATCH($C22,FIXTURES!$B$2:$B$23,0),0)="",HLOOKUP(AD$2+2,FIXTURES!$C$2:$NC$23,MATCH($C22,FIXTURES!$B$2:$B$23,0),0)=""),HLOOKUP(AD$2-1,FIXTURES!$C$2:$NC$23,MATCH($C22,FIXTURES!$B$2:$B$23,0),0),IF(AND(HLOOKUP(AD$2,FIXTURES!$C$2:$NC$23,MATCH($C22,FIXTURES!$B$2:$B$23,0),0)="",HLOOKUP(AD$2+1,FIXTURES!$C$2:$NC$23,MATCH($C22,FIXTURES!$B$2:$B$23,0),0)=""),HLOOKUP(AD$2+2,FIXTURES!$C$2:$NC$23,MATCH($C22,FIXTURES!$B$2:$B$23,0),0),IF(HLOOKUP(AD$2+1,FIXTURES!$C$2:$NC$23,MATCH($C22,FIXTURES!$B$2:$B$23,0),0)="",HLOOKUP(AD$2,FIXTURES!$C$2:$NC$23,MATCH($C22,FIXTURES!$B$2:$B$23,0),0),HLOOKUP(AD$2+1,FIXTURES!$C$2:$NC$23,MATCH($C22,FIXTURES!$B$2:$B$23,0),0)))),IF(AND(HLOOKUP(AD$2,FIXTURES!$C$2:$NC$23,MATCH($C22,FIXTURES!$B$2:$B$23,0),0)="",HLOOKUP(AD$2+1,FIXTURES!$C$2:$NC$23,MATCH($C22,FIXTURES!$B$2:$B$23,0),0)=""),HLOOKUP(AD$2+2,FIXTURES!$C$2:$NC$23,MATCH($C22,FIXTURES!$B$2:$B$23,0),0),IF(HLOOKUP(AD$2+1,FIXTURES!$C$2:$NC$23,MATCH($C22,FIXTURES!$B$2:$B$23,0),0)="",HLOOKUP(AD$2,FIXTURES!$C$2:$NC$23,MATCH($C22,FIXTURES!$B$2:$B$23,0),0),HLOOKUP(AD$2+1,FIXTURES!$C$2:$NC$23,MATCH($C22,FIXTURES!$B$2:$B$23,0),0))))</f>
        <v/>
      </c>
      <c r="AE22" s="117" t="str">
        <f>IF(AE$1="SAT",IF(AND(HLOOKUP(AE$2,FIXTURES!$C$2:$NC$23,MATCH($C22,FIXTURES!$B$2:$B$23,0),0)="",HLOOKUP(AE$2+1,FIXTURES!$C$2:$NC$23,MATCH($C22,FIXTURES!$B$2:$B$23,0),0)="",HLOOKUP(AE$2+2,FIXTURES!$C$2:$NC$23,MATCH($C22,FIXTURES!$B$2:$B$23,0),0)=""),HLOOKUP(AE$2-1,FIXTURES!$C$2:$NC$23,MATCH($C22,FIXTURES!$B$2:$B$23,0),0),IF(AND(HLOOKUP(AE$2,FIXTURES!$C$2:$NC$23,MATCH($C22,FIXTURES!$B$2:$B$23,0),0)="",HLOOKUP(AE$2+1,FIXTURES!$C$2:$NC$23,MATCH($C22,FIXTURES!$B$2:$B$23,0),0)=""),HLOOKUP(AE$2+2,FIXTURES!$C$2:$NC$23,MATCH($C22,FIXTURES!$B$2:$B$23,0),0),IF(HLOOKUP(AE$2+1,FIXTURES!$C$2:$NC$23,MATCH($C22,FIXTURES!$B$2:$B$23,0),0)="",HLOOKUP(AE$2,FIXTURES!$C$2:$NC$23,MATCH($C22,FIXTURES!$B$2:$B$23,0),0),HLOOKUP(AE$2+1,FIXTURES!$C$2:$NC$23,MATCH($C22,FIXTURES!$B$2:$B$23,0),0)))),IF(AND(HLOOKUP(AE$2,FIXTURES!$C$2:$NC$23,MATCH($C22,FIXTURES!$B$2:$B$23,0),0)="",HLOOKUP(AE$2+1,FIXTURES!$C$2:$NC$23,MATCH($C22,FIXTURES!$B$2:$B$23,0),0)=""),HLOOKUP(AE$2+2,FIXTURES!$C$2:$NC$23,MATCH($C22,FIXTURES!$B$2:$B$23,0),0),IF(HLOOKUP(AE$2+1,FIXTURES!$C$2:$NC$23,MATCH($C22,FIXTURES!$B$2:$B$23,0),0)="",HLOOKUP(AE$2,FIXTURES!$C$2:$NC$23,MATCH($C22,FIXTURES!$B$2:$B$23,0),0),HLOOKUP(AE$2+1,FIXTURES!$C$2:$NC$23,MATCH($C22,FIXTURES!$B$2:$B$23,0),0))))</f>
        <v>NEW</v>
      </c>
      <c r="AF22" s="117" t="str">
        <f>IF(AF$1="SAT",IF(AND(HLOOKUP(AF$2,FIXTURES!$C$2:$NC$23,MATCH($C22,FIXTURES!$B$2:$B$23,0),0)="",HLOOKUP(AF$2+1,FIXTURES!$C$2:$NC$23,MATCH($C22,FIXTURES!$B$2:$B$23,0),0)="",HLOOKUP(AF$2+2,FIXTURES!$C$2:$NC$23,MATCH($C22,FIXTURES!$B$2:$B$23,0),0)=""),HLOOKUP(AF$2-1,FIXTURES!$C$2:$NC$23,MATCH($C22,FIXTURES!$B$2:$B$23,0),0),IF(AND(HLOOKUP(AF$2,FIXTURES!$C$2:$NC$23,MATCH($C22,FIXTURES!$B$2:$B$23,0),0)="",HLOOKUP(AF$2+1,FIXTURES!$C$2:$NC$23,MATCH($C22,FIXTURES!$B$2:$B$23,0),0)=""),HLOOKUP(AF$2+2,FIXTURES!$C$2:$NC$23,MATCH($C22,FIXTURES!$B$2:$B$23,0),0),IF(HLOOKUP(AF$2+1,FIXTURES!$C$2:$NC$23,MATCH($C22,FIXTURES!$B$2:$B$23,0),0)="",HLOOKUP(AF$2,FIXTURES!$C$2:$NC$23,MATCH($C22,FIXTURES!$B$2:$B$23,0),0),HLOOKUP(AF$2+1,FIXTURES!$C$2:$NC$23,MATCH($C22,FIXTURES!$B$2:$B$23,0),0)))),IF(AND(HLOOKUP(AF$2,FIXTURES!$C$2:$NC$23,MATCH($C22,FIXTURES!$B$2:$B$23,0),0)="",HLOOKUP(AF$2+1,FIXTURES!$C$2:$NC$23,MATCH($C22,FIXTURES!$B$2:$B$23,0),0)=""),HLOOKUP(AF$2+2,FIXTURES!$C$2:$NC$23,MATCH($C22,FIXTURES!$B$2:$B$23,0),0),IF(HLOOKUP(AF$2+1,FIXTURES!$C$2:$NC$23,MATCH($C22,FIXTURES!$B$2:$B$23,0),0)="",HLOOKUP(AF$2,FIXTURES!$C$2:$NC$23,MATCH($C22,FIXTURES!$B$2:$B$23,0),0),HLOOKUP(AF$2+1,FIXTURES!$C$2:$NC$23,MATCH($C22,FIXTURES!$B$2:$B$23,0),0))))</f>
        <v>Sheffield Weds</v>
      </c>
      <c r="AG22" s="117" t="str">
        <f>IF(AG$1="SAT",IF(AND(HLOOKUP(AG$2,FIXTURES!$C$2:$NC$23,MATCH($C22,FIXTURES!$B$2:$B$23,0),0)="",HLOOKUP(AG$2+1,FIXTURES!$C$2:$NC$23,MATCH($C22,FIXTURES!$B$2:$B$23,0),0)="",HLOOKUP(AG$2+2,FIXTURES!$C$2:$NC$23,MATCH($C22,FIXTURES!$B$2:$B$23,0),0)=""),HLOOKUP(AG$2-1,FIXTURES!$C$2:$NC$23,MATCH($C22,FIXTURES!$B$2:$B$23,0),0),IF(AND(HLOOKUP(AG$2,FIXTURES!$C$2:$NC$23,MATCH($C22,FIXTURES!$B$2:$B$23,0),0)="",HLOOKUP(AG$2+1,FIXTURES!$C$2:$NC$23,MATCH($C22,FIXTURES!$B$2:$B$23,0),0)=""),HLOOKUP(AG$2+2,FIXTURES!$C$2:$NC$23,MATCH($C22,FIXTURES!$B$2:$B$23,0),0),IF(HLOOKUP(AG$2+1,FIXTURES!$C$2:$NC$23,MATCH($C22,FIXTURES!$B$2:$B$23,0),0)="",HLOOKUP(AG$2,FIXTURES!$C$2:$NC$23,MATCH($C22,FIXTURES!$B$2:$B$23,0),0),HLOOKUP(AG$2+1,FIXTURES!$C$2:$NC$23,MATCH($C22,FIXTURES!$B$2:$B$23,0),0)))),IF(AND(HLOOKUP(AG$2,FIXTURES!$C$2:$NC$23,MATCH($C22,FIXTURES!$B$2:$B$23,0),0)="",HLOOKUP(AG$2+1,FIXTURES!$C$2:$NC$23,MATCH($C22,FIXTURES!$B$2:$B$23,0),0)=""),HLOOKUP(AG$2+2,FIXTURES!$C$2:$NC$23,MATCH($C22,FIXTURES!$B$2:$B$23,0),0),IF(HLOOKUP(AG$2+1,FIXTURES!$C$2:$NC$23,MATCH($C22,FIXTURES!$B$2:$B$23,0),0)="",HLOOKUP(AG$2,FIXTURES!$C$2:$NC$23,MATCH($C22,FIXTURES!$B$2:$B$23,0),0),HLOOKUP(AG$2+1,FIXTURES!$C$2:$NC$23,MATCH($C22,FIXTURES!$B$2:$B$23,0),0))))</f>
        <v>liv</v>
      </c>
      <c r="AH22" s="117" t="str">
        <f>IF(AH$1="SAT",IF(AND(HLOOKUP(AH$2,FIXTURES!$C$2:$NC$23,MATCH($C22,FIXTURES!$B$2:$B$23,0),0)="",HLOOKUP(AH$2+1,FIXTURES!$C$2:$NC$23,MATCH($C22,FIXTURES!$B$2:$B$23,0),0)="",HLOOKUP(AH$2+2,FIXTURES!$C$2:$NC$23,MATCH($C22,FIXTURES!$B$2:$B$23,0),0)=""),HLOOKUP(AH$2-1,FIXTURES!$C$2:$NC$23,MATCH($C22,FIXTURES!$B$2:$B$23,0),0),IF(AND(HLOOKUP(AH$2,FIXTURES!$C$2:$NC$23,MATCH($C22,FIXTURES!$B$2:$B$23,0),0)="",HLOOKUP(AH$2+1,FIXTURES!$C$2:$NC$23,MATCH($C22,FIXTURES!$B$2:$B$23,0),0)=""),HLOOKUP(AH$2+2,FIXTURES!$C$2:$NC$23,MATCH($C22,FIXTURES!$B$2:$B$23,0),0),IF(HLOOKUP(AH$2+1,FIXTURES!$C$2:$NC$23,MATCH($C22,FIXTURES!$B$2:$B$23,0),0)="",HLOOKUP(AH$2,FIXTURES!$C$2:$NC$23,MATCH($C22,FIXTURES!$B$2:$B$23,0),0),HLOOKUP(AH$2+1,FIXTURES!$C$2:$NC$23,MATCH($C22,FIXTURES!$B$2:$B$23,0),0)))),IF(AND(HLOOKUP(AH$2,FIXTURES!$C$2:$NC$23,MATCH($C22,FIXTURES!$B$2:$B$23,0),0)="",HLOOKUP(AH$2+1,FIXTURES!$C$2:$NC$23,MATCH($C22,FIXTURES!$B$2:$B$23,0),0)=""),HLOOKUP(AH$2+2,FIXTURES!$C$2:$NC$23,MATCH($C22,FIXTURES!$B$2:$B$23,0),0),IF(HLOOKUP(AH$2+1,FIXTURES!$C$2:$NC$23,MATCH($C22,FIXTURES!$B$2:$B$23,0),0)="",HLOOKUP(AH$2,FIXTURES!$C$2:$NC$23,MATCH($C22,FIXTURES!$B$2:$B$23,0),0),HLOOKUP(AH$2+1,FIXTURES!$C$2:$NC$23,MATCH($C22,FIXTURES!$B$2:$B$23,0),0))))</f>
        <v/>
      </c>
      <c r="AI22" s="117" t="str">
        <f>IF(AI$1="SAT",IF(AND(HLOOKUP(AI$2,FIXTURES!$C$2:$NC$23,MATCH($C22,FIXTURES!$B$2:$B$23,0),0)="",HLOOKUP(AI$2+1,FIXTURES!$C$2:$NC$23,MATCH($C22,FIXTURES!$B$2:$B$23,0),0)="",HLOOKUP(AI$2+2,FIXTURES!$C$2:$NC$23,MATCH($C22,FIXTURES!$B$2:$B$23,0),0)=""),HLOOKUP(AI$2-1,FIXTURES!$C$2:$NC$23,MATCH($C22,FIXTURES!$B$2:$B$23,0),0),IF(AND(HLOOKUP(AI$2,FIXTURES!$C$2:$NC$23,MATCH($C22,FIXTURES!$B$2:$B$23,0),0)="",HLOOKUP(AI$2+1,FIXTURES!$C$2:$NC$23,MATCH($C22,FIXTURES!$B$2:$B$23,0),0)=""),HLOOKUP(AI$2+2,FIXTURES!$C$2:$NC$23,MATCH($C22,FIXTURES!$B$2:$B$23,0),0),IF(HLOOKUP(AI$2+1,FIXTURES!$C$2:$NC$23,MATCH($C22,FIXTURES!$B$2:$B$23,0),0)="",HLOOKUP(AI$2,FIXTURES!$C$2:$NC$23,MATCH($C22,FIXTURES!$B$2:$B$23,0),0),HLOOKUP(AI$2+1,FIXTURES!$C$2:$NC$23,MATCH($C22,FIXTURES!$B$2:$B$23,0),0)))),IF(AND(HLOOKUP(AI$2,FIXTURES!$C$2:$NC$23,MATCH($C22,FIXTURES!$B$2:$B$23,0),0)="",HLOOKUP(AI$2+1,FIXTURES!$C$2:$NC$23,MATCH($C22,FIXTURES!$B$2:$B$23,0),0)=""),HLOOKUP(AI$2+2,FIXTURES!$C$2:$NC$23,MATCH($C22,FIXTURES!$B$2:$B$23,0),0),IF(HLOOKUP(AI$2+1,FIXTURES!$C$2:$NC$23,MATCH($C22,FIXTURES!$B$2:$B$23,0),0)="",HLOOKUP(AI$2,FIXTURES!$C$2:$NC$23,MATCH($C22,FIXTURES!$B$2:$B$23,0),0),HLOOKUP(AI$2+1,FIXTURES!$C$2:$NC$23,MATCH($C22,FIXTURES!$B$2:$B$23,0),0))))</f>
        <v/>
      </c>
      <c r="AJ22" s="117" t="str">
        <f>IF(AJ$1="SAT",IF(AND(HLOOKUP(AJ$2,FIXTURES!$C$2:$NC$23,MATCH($C22,FIXTURES!$B$2:$B$23,0),0)="",HLOOKUP(AJ$2+1,FIXTURES!$C$2:$NC$23,MATCH($C22,FIXTURES!$B$2:$B$23,0),0)="",HLOOKUP(AJ$2+2,FIXTURES!$C$2:$NC$23,MATCH($C22,FIXTURES!$B$2:$B$23,0),0)=""),HLOOKUP(AJ$2-1,FIXTURES!$C$2:$NC$23,MATCH($C22,FIXTURES!$B$2:$B$23,0),0),IF(AND(HLOOKUP(AJ$2,FIXTURES!$C$2:$NC$23,MATCH($C22,FIXTURES!$B$2:$B$23,0),0)="",HLOOKUP(AJ$2+1,FIXTURES!$C$2:$NC$23,MATCH($C22,FIXTURES!$B$2:$B$23,0),0)=""),HLOOKUP(AJ$2+2,FIXTURES!$C$2:$NC$23,MATCH($C22,FIXTURES!$B$2:$B$23,0),0),IF(HLOOKUP(AJ$2+1,FIXTURES!$C$2:$NC$23,MATCH($C22,FIXTURES!$B$2:$B$23,0),0)="",HLOOKUP(AJ$2,FIXTURES!$C$2:$NC$23,MATCH($C22,FIXTURES!$B$2:$B$23,0),0),HLOOKUP(AJ$2+1,FIXTURES!$C$2:$NC$23,MATCH($C22,FIXTURES!$B$2:$B$23,0),0)))),IF(AND(HLOOKUP(AJ$2,FIXTURES!$C$2:$NC$23,MATCH($C22,FIXTURES!$B$2:$B$23,0),0)="",HLOOKUP(AJ$2+1,FIXTURES!$C$2:$NC$23,MATCH($C22,FIXTURES!$B$2:$B$23,0),0)=""),HLOOKUP(AJ$2+2,FIXTURES!$C$2:$NC$23,MATCH($C22,FIXTURES!$B$2:$B$23,0),0),IF(HLOOKUP(AJ$2+1,FIXTURES!$C$2:$NC$23,MATCH($C22,FIXTURES!$B$2:$B$23,0),0)="",HLOOKUP(AJ$2,FIXTURES!$C$2:$NC$23,MATCH($C22,FIXTURES!$B$2:$B$23,0),0),HLOOKUP(AJ$2+1,FIXTURES!$C$2:$NC$23,MATCH($C22,FIXTURES!$B$2:$B$23,0),0))))</f>
        <v/>
      </c>
      <c r="AK22" s="117" t="str">
        <f>IF(AK$1="SAT",IF(AND(HLOOKUP(AK$2,FIXTURES!$C$2:$NC$23,MATCH($C22,FIXTURES!$B$2:$B$23,0),0)="",HLOOKUP(AK$2+1,FIXTURES!$C$2:$NC$23,MATCH($C22,FIXTURES!$B$2:$B$23,0),0)="",HLOOKUP(AK$2+2,FIXTURES!$C$2:$NC$23,MATCH($C22,FIXTURES!$B$2:$B$23,0),0)=""),HLOOKUP(AK$2-1,FIXTURES!$C$2:$NC$23,MATCH($C22,FIXTURES!$B$2:$B$23,0),0),IF(AND(HLOOKUP(AK$2,FIXTURES!$C$2:$NC$23,MATCH($C22,FIXTURES!$B$2:$B$23,0),0)="",HLOOKUP(AK$2+1,FIXTURES!$C$2:$NC$23,MATCH($C22,FIXTURES!$B$2:$B$23,0),0)=""),HLOOKUP(AK$2+2,FIXTURES!$C$2:$NC$23,MATCH($C22,FIXTURES!$B$2:$B$23,0),0),IF(HLOOKUP(AK$2+1,FIXTURES!$C$2:$NC$23,MATCH($C22,FIXTURES!$B$2:$B$23,0),0)="",HLOOKUP(AK$2,FIXTURES!$C$2:$NC$23,MATCH($C22,FIXTURES!$B$2:$B$23,0),0),HLOOKUP(AK$2+1,FIXTURES!$C$2:$NC$23,MATCH($C22,FIXTURES!$B$2:$B$23,0),0)))),IF(AND(HLOOKUP(AK$2,FIXTURES!$C$2:$NC$23,MATCH($C22,FIXTURES!$B$2:$B$23,0),0)="",HLOOKUP(AK$2+1,FIXTURES!$C$2:$NC$23,MATCH($C22,FIXTURES!$B$2:$B$23,0),0)=""),HLOOKUP(AK$2+2,FIXTURES!$C$2:$NC$23,MATCH($C22,FIXTURES!$B$2:$B$23,0),0),IF(HLOOKUP(AK$2+1,FIXTURES!$C$2:$NC$23,MATCH($C22,FIXTURES!$B$2:$B$23,0),0)="",HLOOKUP(AK$2,FIXTURES!$C$2:$NC$23,MATCH($C22,FIXTURES!$B$2:$B$23,0),0),HLOOKUP(AK$2+1,FIXTURES!$C$2:$NC$23,MATCH($C22,FIXTURES!$B$2:$B$23,0),0))))</f>
        <v/>
      </c>
      <c r="AL22" s="117" t="str">
        <f>IF(AL$1="SAT",IF(AND(HLOOKUP(AL$2,FIXTURES!$C$2:$NC$23,MATCH($C22,FIXTURES!$B$2:$B$23,0),0)="",HLOOKUP(AL$2+1,FIXTURES!$C$2:$NC$23,MATCH($C22,FIXTURES!$B$2:$B$23,0),0)="",HLOOKUP(AL$2+2,FIXTURES!$C$2:$NC$23,MATCH($C22,FIXTURES!$B$2:$B$23,0),0)=""),HLOOKUP(AL$2-1,FIXTURES!$C$2:$NC$23,MATCH($C22,FIXTURES!$B$2:$B$23,0),0),IF(AND(HLOOKUP(AL$2,FIXTURES!$C$2:$NC$23,MATCH($C22,FIXTURES!$B$2:$B$23,0),0)="",HLOOKUP(AL$2+1,FIXTURES!$C$2:$NC$23,MATCH($C22,FIXTURES!$B$2:$B$23,0),0)=""),HLOOKUP(AL$2+2,FIXTURES!$C$2:$NC$23,MATCH($C22,FIXTURES!$B$2:$B$23,0),0),IF(HLOOKUP(AL$2+1,FIXTURES!$C$2:$NC$23,MATCH($C22,FIXTURES!$B$2:$B$23,0),0)="",HLOOKUP(AL$2,FIXTURES!$C$2:$NC$23,MATCH($C22,FIXTURES!$B$2:$B$23,0),0),HLOOKUP(AL$2+1,FIXTURES!$C$2:$NC$23,MATCH($C22,FIXTURES!$B$2:$B$23,0),0)))),IF(AND(HLOOKUP(AL$2,FIXTURES!$C$2:$NC$23,MATCH($C22,FIXTURES!$B$2:$B$23,0),0)="",HLOOKUP(AL$2+1,FIXTURES!$C$2:$NC$23,MATCH($C22,FIXTURES!$B$2:$B$23,0),0)=""),HLOOKUP(AL$2+2,FIXTURES!$C$2:$NC$23,MATCH($C22,FIXTURES!$B$2:$B$23,0),0),IF(HLOOKUP(AL$2+1,FIXTURES!$C$2:$NC$23,MATCH($C22,FIXTURES!$B$2:$B$23,0),0)="",HLOOKUP(AL$2,FIXTURES!$C$2:$NC$23,MATCH($C22,FIXTURES!$B$2:$B$23,0),0),HLOOKUP(AL$2+1,FIXTURES!$C$2:$NC$23,MATCH($C22,FIXTURES!$B$2:$B$23,0),0))))</f>
        <v/>
      </c>
      <c r="AM22" s="117" t="str">
        <f>IF(AM$1="SAT",IF(AND(HLOOKUP(AM$2,FIXTURES!$C$2:$NC$23,MATCH($C22,FIXTURES!$B$2:$B$23,0),0)="",HLOOKUP(AM$2+1,FIXTURES!$C$2:$NC$23,MATCH($C22,FIXTURES!$B$2:$B$23,0),0)="",HLOOKUP(AM$2+2,FIXTURES!$C$2:$NC$23,MATCH($C22,FIXTURES!$B$2:$B$23,0),0)=""),HLOOKUP(AM$2-1,FIXTURES!$C$2:$NC$23,MATCH($C22,FIXTURES!$B$2:$B$23,0),0),IF(AND(HLOOKUP(AM$2,FIXTURES!$C$2:$NC$23,MATCH($C22,FIXTURES!$B$2:$B$23,0),0)="",HLOOKUP(AM$2+1,FIXTURES!$C$2:$NC$23,MATCH($C22,FIXTURES!$B$2:$B$23,0),0)=""),HLOOKUP(AM$2+2,FIXTURES!$C$2:$NC$23,MATCH($C22,FIXTURES!$B$2:$B$23,0),0),IF(HLOOKUP(AM$2+1,FIXTURES!$C$2:$NC$23,MATCH($C22,FIXTURES!$B$2:$B$23,0),0)="",HLOOKUP(AM$2,FIXTURES!$C$2:$NC$23,MATCH($C22,FIXTURES!$B$2:$B$23,0),0),HLOOKUP(AM$2+1,FIXTURES!$C$2:$NC$23,MATCH($C22,FIXTURES!$B$2:$B$23,0),0)))),IF(AND(HLOOKUP(AM$2,FIXTURES!$C$2:$NC$23,MATCH($C22,FIXTURES!$B$2:$B$23,0),0)="",HLOOKUP(AM$2+1,FIXTURES!$C$2:$NC$23,MATCH($C22,FIXTURES!$B$2:$B$23,0),0)=""),HLOOKUP(AM$2+2,FIXTURES!$C$2:$NC$23,MATCH($C22,FIXTURES!$B$2:$B$23,0),0),IF(HLOOKUP(AM$2+1,FIXTURES!$C$2:$NC$23,MATCH($C22,FIXTURES!$B$2:$B$23,0),0)="",HLOOKUP(AM$2,FIXTURES!$C$2:$NC$23,MATCH($C22,FIXTURES!$B$2:$B$23,0),0),HLOOKUP(AM$2+1,FIXTURES!$C$2:$NC$23,MATCH($C22,FIXTURES!$B$2:$B$23,0),0))))</f>
        <v/>
      </c>
      <c r="AN22" s="117" t="str">
        <f>IF(AN$1="SAT",IF(AND(HLOOKUP(AN$2,FIXTURES!$C$2:$NC$23,MATCH($C22,FIXTURES!$B$2:$B$23,0),0)="",HLOOKUP(AN$2+1,FIXTURES!$C$2:$NC$23,MATCH($C22,FIXTURES!$B$2:$B$23,0),0)="",HLOOKUP(AN$2+2,FIXTURES!$C$2:$NC$23,MATCH($C22,FIXTURES!$B$2:$B$23,0),0)=""),HLOOKUP(AN$2-1,FIXTURES!$C$2:$NC$23,MATCH($C22,FIXTURES!$B$2:$B$23,0),0),IF(AND(HLOOKUP(AN$2,FIXTURES!$C$2:$NC$23,MATCH($C22,FIXTURES!$B$2:$B$23,0),0)="",HLOOKUP(AN$2+1,FIXTURES!$C$2:$NC$23,MATCH($C22,FIXTURES!$B$2:$B$23,0),0)=""),HLOOKUP(AN$2+2,FIXTURES!$C$2:$NC$23,MATCH($C22,FIXTURES!$B$2:$B$23,0),0),IF(HLOOKUP(AN$2+1,FIXTURES!$C$2:$NC$23,MATCH($C22,FIXTURES!$B$2:$B$23,0),0)="",HLOOKUP(AN$2,FIXTURES!$C$2:$NC$23,MATCH($C22,FIXTURES!$B$2:$B$23,0),0),HLOOKUP(AN$2+1,FIXTURES!$C$2:$NC$23,MATCH($C22,FIXTURES!$B$2:$B$23,0),0)))),IF(AND(HLOOKUP(AN$2,FIXTURES!$C$2:$NC$23,MATCH($C22,FIXTURES!$B$2:$B$23,0),0)="",HLOOKUP(AN$2+1,FIXTURES!$C$2:$NC$23,MATCH($C22,FIXTURES!$B$2:$B$23,0),0)=""),HLOOKUP(AN$2+2,FIXTURES!$C$2:$NC$23,MATCH($C22,FIXTURES!$B$2:$B$23,0),0),IF(HLOOKUP(AN$2+1,FIXTURES!$C$2:$NC$23,MATCH($C22,FIXTURES!$B$2:$B$23,0),0)="",HLOOKUP(AN$2,FIXTURES!$C$2:$NC$23,MATCH($C22,FIXTURES!$B$2:$B$23,0),0),HLOOKUP(AN$2+1,FIXTURES!$C$2:$NC$23,MATCH($C22,FIXTURES!$B$2:$B$23,0),0))))</f>
        <v/>
      </c>
      <c r="AO22" s="117" t="str">
        <f>IF(AO$1="SAT",IF(AND(HLOOKUP(AO$2,FIXTURES!$C$2:$NC$23,MATCH($C22,FIXTURES!$B$2:$B$23,0),0)="",HLOOKUP(AO$2+1,FIXTURES!$C$2:$NC$23,MATCH($C22,FIXTURES!$B$2:$B$23,0),0)="",HLOOKUP(AO$2+2,FIXTURES!$C$2:$NC$23,MATCH($C22,FIXTURES!$B$2:$B$23,0),0)=""),HLOOKUP(AO$2-1,FIXTURES!$C$2:$NC$23,MATCH($C22,FIXTURES!$B$2:$B$23,0),0),IF(AND(HLOOKUP(AO$2,FIXTURES!$C$2:$NC$23,MATCH($C22,FIXTURES!$B$2:$B$23,0),0)="",HLOOKUP(AO$2+1,FIXTURES!$C$2:$NC$23,MATCH($C22,FIXTURES!$B$2:$B$23,0),0)=""),HLOOKUP(AO$2+2,FIXTURES!$C$2:$NC$23,MATCH($C22,FIXTURES!$B$2:$B$23,0),0),IF(HLOOKUP(AO$2+1,FIXTURES!$C$2:$NC$23,MATCH($C22,FIXTURES!$B$2:$B$23,0),0)="",HLOOKUP(AO$2,FIXTURES!$C$2:$NC$23,MATCH($C22,FIXTURES!$B$2:$B$23,0),0),HLOOKUP(AO$2+1,FIXTURES!$C$2:$NC$23,MATCH($C22,FIXTURES!$B$2:$B$23,0),0)))),IF(AND(HLOOKUP(AO$2,FIXTURES!$C$2:$NC$23,MATCH($C22,FIXTURES!$B$2:$B$23,0),0)="",HLOOKUP(AO$2+1,FIXTURES!$C$2:$NC$23,MATCH($C22,FIXTURES!$B$2:$B$23,0),0)=""),HLOOKUP(AO$2+2,FIXTURES!$C$2:$NC$23,MATCH($C22,FIXTURES!$B$2:$B$23,0),0),IF(HLOOKUP(AO$2+1,FIXTURES!$C$2:$NC$23,MATCH($C22,FIXTURES!$B$2:$B$23,0),0)="",HLOOKUP(AO$2,FIXTURES!$C$2:$NC$23,MATCH($C22,FIXTURES!$B$2:$B$23,0),0),HLOOKUP(AO$2+1,FIXTURES!$C$2:$NC$23,MATCH($C22,FIXTURES!$B$2:$B$23,0),0))))</f>
        <v/>
      </c>
      <c r="AP22" s="117" t="str">
        <f>IF(AP$1="SAT",IF(AND(HLOOKUP(AP$2,FIXTURES!$C$2:$NC$23,MATCH($C22,FIXTURES!$B$2:$B$23,0),0)="",HLOOKUP(AP$2+1,FIXTURES!$C$2:$NC$23,MATCH($C22,FIXTURES!$B$2:$B$23,0),0)="",HLOOKUP(AP$2+2,FIXTURES!$C$2:$NC$23,MATCH($C22,FIXTURES!$B$2:$B$23,0),0)=""),HLOOKUP(AP$2-1,FIXTURES!$C$2:$NC$23,MATCH($C22,FIXTURES!$B$2:$B$23,0),0),IF(AND(HLOOKUP(AP$2,FIXTURES!$C$2:$NC$23,MATCH($C22,FIXTURES!$B$2:$B$23,0),0)="",HLOOKUP(AP$2+1,FIXTURES!$C$2:$NC$23,MATCH($C22,FIXTURES!$B$2:$B$23,0),0)=""),HLOOKUP(AP$2+2,FIXTURES!$C$2:$NC$23,MATCH($C22,FIXTURES!$B$2:$B$23,0),0),IF(HLOOKUP(AP$2+1,FIXTURES!$C$2:$NC$23,MATCH($C22,FIXTURES!$B$2:$B$23,0),0)="",HLOOKUP(AP$2,FIXTURES!$C$2:$NC$23,MATCH($C22,FIXTURES!$B$2:$B$23,0),0),HLOOKUP(AP$2+1,FIXTURES!$C$2:$NC$23,MATCH($C22,FIXTURES!$B$2:$B$23,0),0)))),IF(AND(HLOOKUP(AP$2,FIXTURES!$C$2:$NC$23,MATCH($C22,FIXTURES!$B$2:$B$23,0),0)="",HLOOKUP(AP$2+1,FIXTURES!$C$2:$NC$23,MATCH($C22,FIXTURES!$B$2:$B$23,0),0)=""),HLOOKUP(AP$2+2,FIXTURES!$C$2:$NC$23,MATCH($C22,FIXTURES!$B$2:$B$23,0),0),IF(HLOOKUP(AP$2+1,FIXTURES!$C$2:$NC$23,MATCH($C22,FIXTURES!$B$2:$B$23,0),0)="",HLOOKUP(AP$2,FIXTURES!$C$2:$NC$23,MATCH($C22,FIXTURES!$B$2:$B$23,0),0),HLOOKUP(AP$2+1,FIXTURES!$C$2:$NC$23,MATCH($C22,FIXTURES!$B$2:$B$23,0),0))))</f>
        <v/>
      </c>
      <c r="AQ22" s="117" t="str">
        <f>IF(AQ$1="SAT",IF(AND(HLOOKUP(AQ$2,FIXTURES!$C$2:$NC$23,MATCH($C22,FIXTURES!$B$2:$B$23,0),0)="",HLOOKUP(AQ$2+1,FIXTURES!$C$2:$NC$23,MATCH($C22,FIXTURES!$B$2:$B$23,0),0)="",HLOOKUP(AQ$2+2,FIXTURES!$C$2:$NC$23,MATCH($C22,FIXTURES!$B$2:$B$23,0),0)=""),HLOOKUP(AQ$2-1,FIXTURES!$C$2:$NC$23,MATCH($C22,FIXTURES!$B$2:$B$23,0),0),IF(AND(HLOOKUP(AQ$2,FIXTURES!$C$2:$NC$23,MATCH($C22,FIXTURES!$B$2:$B$23,0),0)="",HLOOKUP(AQ$2+1,FIXTURES!$C$2:$NC$23,MATCH($C22,FIXTURES!$B$2:$B$23,0),0)=""),HLOOKUP(AQ$2+2,FIXTURES!$C$2:$NC$23,MATCH($C22,FIXTURES!$B$2:$B$23,0),0),IF(HLOOKUP(AQ$2+1,FIXTURES!$C$2:$NC$23,MATCH($C22,FIXTURES!$B$2:$B$23,0),0)="",HLOOKUP(AQ$2,FIXTURES!$C$2:$NC$23,MATCH($C22,FIXTURES!$B$2:$B$23,0),0),HLOOKUP(AQ$2+1,FIXTURES!$C$2:$NC$23,MATCH($C22,FIXTURES!$B$2:$B$23,0),0)))),IF(AND(HLOOKUP(AQ$2,FIXTURES!$C$2:$NC$23,MATCH($C22,FIXTURES!$B$2:$B$23,0),0)="",HLOOKUP(AQ$2+1,FIXTURES!$C$2:$NC$23,MATCH($C22,FIXTURES!$B$2:$B$23,0),0)=""),HLOOKUP(AQ$2+2,FIXTURES!$C$2:$NC$23,MATCH($C22,FIXTURES!$B$2:$B$23,0),0),IF(HLOOKUP(AQ$2+1,FIXTURES!$C$2:$NC$23,MATCH($C22,FIXTURES!$B$2:$B$23,0),0)="",HLOOKUP(AQ$2,FIXTURES!$C$2:$NC$23,MATCH($C22,FIXTURES!$B$2:$B$23,0),0),HLOOKUP(AQ$2+1,FIXTURES!$C$2:$NC$23,MATCH($C22,FIXTURES!$B$2:$B$23,0),0))))</f>
        <v/>
      </c>
      <c r="AR22" s="117" t="str">
        <f>IF(AR$1="SAT",IF(AND(HLOOKUP(AR$2,FIXTURES!$C$2:$NC$23,MATCH($C22,FIXTURES!$B$2:$B$23,0),0)="",HLOOKUP(AR$2+1,FIXTURES!$C$2:$NC$23,MATCH($C22,FIXTURES!$B$2:$B$23,0),0)="",HLOOKUP(AR$2+2,FIXTURES!$C$2:$NC$23,MATCH($C22,FIXTURES!$B$2:$B$23,0),0)=""),HLOOKUP(AR$2-1,FIXTURES!$C$2:$NC$23,MATCH($C22,FIXTURES!$B$2:$B$23,0),0),IF(AND(HLOOKUP(AR$2,FIXTURES!$C$2:$NC$23,MATCH($C22,FIXTURES!$B$2:$B$23,0),0)="",HLOOKUP(AR$2+1,FIXTURES!$C$2:$NC$23,MATCH($C22,FIXTURES!$B$2:$B$23,0),0)=""),HLOOKUP(AR$2+2,FIXTURES!$C$2:$NC$23,MATCH($C22,FIXTURES!$B$2:$B$23,0),0),IF(HLOOKUP(AR$2+1,FIXTURES!$C$2:$NC$23,MATCH($C22,FIXTURES!$B$2:$B$23,0),0)="",HLOOKUP(AR$2,FIXTURES!$C$2:$NC$23,MATCH($C22,FIXTURES!$B$2:$B$23,0),0),HLOOKUP(AR$2+1,FIXTURES!$C$2:$NC$23,MATCH($C22,FIXTURES!$B$2:$B$23,0),0)))),IF(AND(HLOOKUP(AR$2,FIXTURES!$C$2:$NC$23,MATCH($C22,FIXTURES!$B$2:$B$23,0),0)="",HLOOKUP(AR$2+1,FIXTURES!$C$2:$NC$23,MATCH($C22,FIXTURES!$B$2:$B$23,0),0)=""),HLOOKUP(AR$2+2,FIXTURES!$C$2:$NC$23,MATCH($C22,FIXTURES!$B$2:$B$23,0),0),IF(HLOOKUP(AR$2+1,FIXTURES!$C$2:$NC$23,MATCH($C22,FIXTURES!$B$2:$B$23,0),0)="",HLOOKUP(AR$2,FIXTURES!$C$2:$NC$23,MATCH($C22,FIXTURES!$B$2:$B$23,0),0),HLOOKUP(AR$2+1,FIXTURES!$C$2:$NC$23,MATCH($C22,FIXTURES!$B$2:$B$23,0),0))))</f>
        <v>Lincoln City</v>
      </c>
      <c r="AS22" s="117" t="str">
        <f>IF(AS$1="SAT",IF(AND(HLOOKUP(AS$2,FIXTURES!$C$2:$NC$23,MATCH($C22,FIXTURES!$B$2:$B$23,0),0)="",HLOOKUP(AS$2+1,FIXTURES!$C$2:$NC$23,MATCH($C22,FIXTURES!$B$2:$B$23,0),0)="",HLOOKUP(AS$2+2,FIXTURES!$C$2:$NC$23,MATCH($C22,FIXTURES!$B$2:$B$23,0),0)=""),HLOOKUP(AS$2-1,FIXTURES!$C$2:$NC$23,MATCH($C22,FIXTURES!$B$2:$B$23,0),0),IF(AND(HLOOKUP(AS$2,FIXTURES!$C$2:$NC$23,MATCH($C22,FIXTURES!$B$2:$B$23,0),0)="",HLOOKUP(AS$2+1,FIXTURES!$C$2:$NC$23,MATCH($C22,FIXTURES!$B$2:$B$23,0),0)=""),HLOOKUP(AS$2+2,FIXTURES!$C$2:$NC$23,MATCH($C22,FIXTURES!$B$2:$B$23,0),0),IF(HLOOKUP(AS$2+1,FIXTURES!$C$2:$NC$23,MATCH($C22,FIXTURES!$B$2:$B$23,0),0)="",HLOOKUP(AS$2,FIXTURES!$C$2:$NC$23,MATCH($C22,FIXTURES!$B$2:$B$23,0),0),HLOOKUP(AS$2+1,FIXTURES!$C$2:$NC$23,MATCH($C22,FIXTURES!$B$2:$B$23,0),0)))),IF(AND(HLOOKUP(AS$2,FIXTURES!$C$2:$NC$23,MATCH($C22,FIXTURES!$B$2:$B$23,0),0)="",HLOOKUP(AS$2+1,FIXTURES!$C$2:$NC$23,MATCH($C22,FIXTURES!$B$2:$B$23,0),0)=""),HLOOKUP(AS$2+2,FIXTURES!$C$2:$NC$23,MATCH($C22,FIXTURES!$B$2:$B$23,0),0),IF(HLOOKUP(AS$2+1,FIXTURES!$C$2:$NC$23,MATCH($C22,FIXTURES!$B$2:$B$23,0),0)="",HLOOKUP(AS$2,FIXTURES!$C$2:$NC$23,MATCH($C22,FIXTURES!$B$2:$B$23,0),0),HLOOKUP(AS$2+1,FIXTURES!$C$2:$NC$23,MATCH($C22,FIXTURES!$B$2:$B$23,0),0))))</f>
        <v>BHA</v>
      </c>
      <c r="AT22" s="117" t="str">
        <f>IF(AT$1="SAT",IF(AND(HLOOKUP(AT$2,FIXTURES!$C$2:$NC$23,MATCH($C22,FIXTURES!$B$2:$B$23,0),0)="",HLOOKUP(AT$2+1,FIXTURES!$C$2:$NC$23,MATCH($C22,FIXTURES!$B$2:$B$23,0),0)="",HLOOKUP(AT$2+2,FIXTURES!$C$2:$NC$23,MATCH($C22,FIXTURES!$B$2:$B$23,0),0)=""),HLOOKUP(AT$2-1,FIXTURES!$C$2:$NC$23,MATCH($C22,FIXTURES!$B$2:$B$23,0),0),IF(AND(HLOOKUP(AT$2,FIXTURES!$C$2:$NC$23,MATCH($C22,FIXTURES!$B$2:$B$23,0),0)="",HLOOKUP(AT$2+1,FIXTURES!$C$2:$NC$23,MATCH($C22,FIXTURES!$B$2:$B$23,0),0)=""),HLOOKUP(AT$2+2,FIXTURES!$C$2:$NC$23,MATCH($C22,FIXTURES!$B$2:$B$23,0),0),IF(HLOOKUP(AT$2+1,FIXTURES!$C$2:$NC$23,MATCH($C22,FIXTURES!$B$2:$B$23,0),0)="",HLOOKUP(AT$2,FIXTURES!$C$2:$NC$23,MATCH($C22,FIXTURES!$B$2:$B$23,0),0),HLOOKUP(AT$2+1,FIXTURES!$C$2:$NC$23,MATCH($C22,FIXTURES!$B$2:$B$23,0),0)))),IF(AND(HLOOKUP(AT$2,FIXTURES!$C$2:$NC$23,MATCH($C22,FIXTURES!$B$2:$B$23,0),0)="",HLOOKUP(AT$2+1,FIXTURES!$C$2:$NC$23,MATCH($C22,FIXTURES!$B$2:$B$23,0),0)=""),HLOOKUP(AT$2+2,FIXTURES!$C$2:$NC$23,MATCH($C22,FIXTURES!$B$2:$B$23,0),0),IF(HLOOKUP(AT$2+1,FIXTURES!$C$2:$NC$23,MATCH($C22,FIXTURES!$B$2:$B$23,0),0)="",HLOOKUP(AT$2,FIXTURES!$C$2:$NC$23,MATCH($C22,FIXTURES!$B$2:$B$23,0),0),HLOOKUP(AT$2+1,FIXTURES!$C$2:$NC$23,MATCH($C22,FIXTURES!$B$2:$B$23,0),0))))</f>
        <v/>
      </c>
      <c r="AU22" s="117" t="str">
        <f>IF(AU$1="SAT",IF(AND(HLOOKUP(AU$2,FIXTURES!$C$2:$NC$23,MATCH($C22,FIXTURES!$B$2:$B$23,0),0)="",HLOOKUP(AU$2+1,FIXTURES!$C$2:$NC$23,MATCH($C22,FIXTURES!$B$2:$B$23,0),0)="",HLOOKUP(AU$2+2,FIXTURES!$C$2:$NC$23,MATCH($C22,FIXTURES!$B$2:$B$23,0),0)=""),HLOOKUP(AU$2-1,FIXTURES!$C$2:$NC$23,MATCH($C22,FIXTURES!$B$2:$B$23,0),0),IF(AND(HLOOKUP(AU$2,FIXTURES!$C$2:$NC$23,MATCH($C22,FIXTURES!$B$2:$B$23,0),0)="",HLOOKUP(AU$2+1,FIXTURES!$C$2:$NC$23,MATCH($C22,FIXTURES!$B$2:$B$23,0),0)=""),HLOOKUP(AU$2+2,FIXTURES!$C$2:$NC$23,MATCH($C22,FIXTURES!$B$2:$B$23,0),0),IF(HLOOKUP(AU$2+1,FIXTURES!$C$2:$NC$23,MATCH($C22,FIXTURES!$B$2:$B$23,0),0)="",HLOOKUP(AU$2,FIXTURES!$C$2:$NC$23,MATCH($C22,FIXTURES!$B$2:$B$23,0),0),HLOOKUP(AU$2+1,FIXTURES!$C$2:$NC$23,MATCH($C22,FIXTURES!$B$2:$B$23,0),0)))),IF(AND(HLOOKUP(AU$2,FIXTURES!$C$2:$NC$23,MATCH($C22,FIXTURES!$B$2:$B$23,0),0)="",HLOOKUP(AU$2+1,FIXTURES!$C$2:$NC$23,MATCH($C22,FIXTURES!$B$2:$B$23,0),0)=""),HLOOKUP(AU$2+2,FIXTURES!$C$2:$NC$23,MATCH($C22,FIXTURES!$B$2:$B$23,0),0),IF(HLOOKUP(AU$2+1,FIXTURES!$C$2:$NC$23,MATCH($C22,FIXTURES!$B$2:$B$23,0),0)="",HLOOKUP(AU$2,FIXTURES!$C$2:$NC$23,MATCH($C22,FIXTURES!$B$2:$B$23,0),0),HLOOKUP(AU$2+1,FIXTURES!$C$2:$NC$23,MATCH($C22,FIXTURES!$B$2:$B$23,0),0))))</f>
        <v>ful</v>
      </c>
      <c r="AV22" s="117" t="str">
        <f>IF(AV$1="SAT",IF(AND(HLOOKUP(AV$2,FIXTURES!$C$2:$NC$23,MATCH($C22,FIXTURES!$B$2:$B$23,0),0)="",HLOOKUP(AV$2+1,FIXTURES!$C$2:$NC$23,MATCH($C22,FIXTURES!$B$2:$B$23,0),0)="",HLOOKUP(AV$2+2,FIXTURES!$C$2:$NC$23,MATCH($C22,FIXTURES!$B$2:$B$23,0),0)=""),HLOOKUP(AV$2-1,FIXTURES!$C$2:$NC$23,MATCH($C22,FIXTURES!$B$2:$B$23,0),0),IF(AND(HLOOKUP(AV$2,FIXTURES!$C$2:$NC$23,MATCH($C22,FIXTURES!$B$2:$B$23,0),0)="",HLOOKUP(AV$2+1,FIXTURES!$C$2:$NC$23,MATCH($C22,FIXTURES!$B$2:$B$23,0),0)=""),HLOOKUP(AV$2+2,FIXTURES!$C$2:$NC$23,MATCH($C22,FIXTURES!$B$2:$B$23,0),0),IF(HLOOKUP(AV$2+1,FIXTURES!$C$2:$NC$23,MATCH($C22,FIXTURES!$B$2:$B$23,0),0)="",HLOOKUP(AV$2,FIXTURES!$C$2:$NC$23,MATCH($C22,FIXTURES!$B$2:$B$23,0),0),HLOOKUP(AV$2+1,FIXTURES!$C$2:$NC$23,MATCH($C22,FIXTURES!$B$2:$B$23,0),0)))),IF(AND(HLOOKUP(AV$2,FIXTURES!$C$2:$NC$23,MATCH($C22,FIXTURES!$B$2:$B$23,0),0)="",HLOOKUP(AV$2+1,FIXTURES!$C$2:$NC$23,MATCH($C22,FIXTURES!$B$2:$B$23,0),0)=""),HLOOKUP(AV$2+2,FIXTURES!$C$2:$NC$23,MATCH($C22,FIXTURES!$B$2:$B$23,0),0),IF(HLOOKUP(AV$2+1,FIXTURES!$C$2:$NC$23,MATCH($C22,FIXTURES!$B$2:$B$23,0),0)="",HLOOKUP(AV$2,FIXTURES!$C$2:$NC$23,MATCH($C22,FIXTURES!$B$2:$B$23,0),0),HLOOKUP(AV$2+1,FIXTURES!$C$2:$NC$23,MATCH($C22,FIXTURES!$B$2:$B$23,0),0))))</f>
        <v>NFO</v>
      </c>
      <c r="AW22" s="117" t="str">
        <f>IF(AW$1="SAT",IF(AND(HLOOKUP(AW$2,FIXTURES!$C$2:$NC$23,MATCH($C22,FIXTURES!$B$2:$B$23,0),0)="",HLOOKUP(AW$2+1,FIXTURES!$C$2:$NC$23,MATCH($C22,FIXTURES!$B$2:$B$23,0),0)="",HLOOKUP(AW$2+2,FIXTURES!$C$2:$NC$23,MATCH($C22,FIXTURES!$B$2:$B$23,0),0)=""),HLOOKUP(AW$2-1,FIXTURES!$C$2:$NC$23,MATCH($C22,FIXTURES!$B$2:$B$23,0),0),IF(AND(HLOOKUP(AW$2,FIXTURES!$C$2:$NC$23,MATCH($C22,FIXTURES!$B$2:$B$23,0),0)="",HLOOKUP(AW$2+1,FIXTURES!$C$2:$NC$23,MATCH($C22,FIXTURES!$B$2:$B$23,0),0)=""),HLOOKUP(AW$2+2,FIXTURES!$C$2:$NC$23,MATCH($C22,FIXTURES!$B$2:$B$23,0),0),IF(HLOOKUP(AW$2+1,FIXTURES!$C$2:$NC$23,MATCH($C22,FIXTURES!$B$2:$B$23,0),0)="",HLOOKUP(AW$2,FIXTURES!$C$2:$NC$23,MATCH($C22,FIXTURES!$B$2:$B$23,0),0),HLOOKUP(AW$2+1,FIXTURES!$C$2:$NC$23,MATCH($C22,FIXTURES!$B$2:$B$23,0),0)))),IF(AND(HLOOKUP(AW$2,FIXTURES!$C$2:$NC$23,MATCH($C22,FIXTURES!$B$2:$B$23,0),0)="",HLOOKUP(AW$2+1,FIXTURES!$C$2:$NC$23,MATCH($C22,FIXTURES!$B$2:$B$23,0),0)=""),HLOOKUP(AW$2+2,FIXTURES!$C$2:$NC$23,MATCH($C22,FIXTURES!$B$2:$B$23,0),0),IF(HLOOKUP(AW$2+1,FIXTURES!$C$2:$NC$23,MATCH($C22,FIXTURES!$B$2:$B$23,0),0)="",HLOOKUP(AW$2,FIXTURES!$C$2:$NC$23,MATCH($C22,FIXTURES!$B$2:$B$23,0),0),HLOOKUP(AW$2+1,FIXTURES!$C$2:$NC$23,MATCH($C22,FIXTURES!$B$2:$B$23,0),0))))</f>
        <v>Crystal Palace</v>
      </c>
      <c r="AX22" s="117" t="str">
        <f>IF(AX$1="SAT",IF(AND(HLOOKUP(AX$2,FIXTURES!$C$2:$NC$23,MATCH($C22,FIXTURES!$B$2:$B$23,0),0)="",HLOOKUP(AX$2+1,FIXTURES!$C$2:$NC$23,MATCH($C22,FIXTURES!$B$2:$B$23,0),0)="",HLOOKUP(AX$2+2,FIXTURES!$C$2:$NC$23,MATCH($C22,FIXTURES!$B$2:$B$23,0),0)=""),HLOOKUP(AX$2-1,FIXTURES!$C$2:$NC$23,MATCH($C22,FIXTURES!$B$2:$B$23,0),0),IF(AND(HLOOKUP(AX$2,FIXTURES!$C$2:$NC$23,MATCH($C22,FIXTURES!$B$2:$B$23,0),0)="",HLOOKUP(AX$2+1,FIXTURES!$C$2:$NC$23,MATCH($C22,FIXTURES!$B$2:$B$23,0),0)=""),HLOOKUP(AX$2+2,FIXTURES!$C$2:$NC$23,MATCH($C22,FIXTURES!$B$2:$B$23,0),0),IF(HLOOKUP(AX$2+1,FIXTURES!$C$2:$NC$23,MATCH($C22,FIXTURES!$B$2:$B$23,0),0)="",HLOOKUP(AX$2,FIXTURES!$C$2:$NC$23,MATCH($C22,FIXTURES!$B$2:$B$23,0),0),HLOOKUP(AX$2+1,FIXTURES!$C$2:$NC$23,MATCH($C22,FIXTURES!$B$2:$B$23,0),0)))),IF(AND(HLOOKUP(AX$2,FIXTURES!$C$2:$NC$23,MATCH($C22,FIXTURES!$B$2:$B$23,0),0)="",HLOOKUP(AX$2+1,FIXTURES!$C$2:$NC$23,MATCH($C22,FIXTURES!$B$2:$B$23,0),0)=""),HLOOKUP(AX$2+2,FIXTURES!$C$2:$NC$23,MATCH($C22,FIXTURES!$B$2:$B$23,0),0),IF(HLOOKUP(AX$2+1,FIXTURES!$C$2:$NC$23,MATCH($C22,FIXTURES!$B$2:$B$23,0),0)="",HLOOKUP(AX$2,FIXTURES!$C$2:$NC$23,MATCH($C22,FIXTURES!$B$2:$B$23,0),0),HLOOKUP(AX$2+1,FIXTURES!$C$2:$NC$23,MATCH($C22,FIXTURES!$B$2:$B$23,0),0))))</f>
        <v>Manchester City</v>
      </c>
      <c r="AY22" s="117" t="str">
        <f>IF(AY$1="SAT",IF(AND(HLOOKUP(AY$2,FIXTURES!$C$2:$NC$23,MATCH($C22,FIXTURES!$B$2:$B$23,0),0)="",HLOOKUP(AY$2+1,FIXTURES!$C$2:$NC$23,MATCH($C22,FIXTURES!$B$2:$B$23,0),0)="",HLOOKUP(AY$2+2,FIXTURES!$C$2:$NC$23,MATCH($C22,FIXTURES!$B$2:$B$23,0),0)=""),HLOOKUP(AY$2-1,FIXTURES!$C$2:$NC$23,MATCH($C22,FIXTURES!$B$2:$B$23,0),0),IF(AND(HLOOKUP(AY$2,FIXTURES!$C$2:$NC$23,MATCH($C22,FIXTURES!$B$2:$B$23,0),0)="",HLOOKUP(AY$2+1,FIXTURES!$C$2:$NC$23,MATCH($C22,FIXTURES!$B$2:$B$23,0),0)=""),HLOOKUP(AY$2+2,FIXTURES!$C$2:$NC$23,MATCH($C22,FIXTURES!$B$2:$B$23,0),0),IF(HLOOKUP(AY$2+1,FIXTURES!$C$2:$NC$23,MATCH($C22,FIXTURES!$B$2:$B$23,0),0)="",HLOOKUP(AY$2,FIXTURES!$C$2:$NC$23,MATCH($C22,FIXTURES!$B$2:$B$23,0),0),HLOOKUP(AY$2+1,FIXTURES!$C$2:$NC$23,MATCH($C22,FIXTURES!$B$2:$B$23,0),0)))),IF(AND(HLOOKUP(AY$2,FIXTURES!$C$2:$NC$23,MATCH($C22,FIXTURES!$B$2:$B$23,0),0)="",HLOOKUP(AY$2+1,FIXTURES!$C$2:$NC$23,MATCH($C22,FIXTURES!$B$2:$B$23,0),0)=""),HLOOKUP(AY$2+2,FIXTURES!$C$2:$NC$23,MATCH($C22,FIXTURES!$B$2:$B$23,0),0),IF(HLOOKUP(AY$2+1,FIXTURES!$C$2:$NC$23,MATCH($C22,FIXTURES!$B$2:$B$23,0),0)="",HLOOKUP(AY$2,FIXTURES!$C$2:$NC$23,MATCH($C22,FIXTURES!$B$2:$B$23,0),0),HLOOKUP(AY$2+1,FIXTURES!$C$2:$NC$23,MATCH($C22,FIXTURES!$B$2:$B$23,0),0))))</f>
        <v>eve</v>
      </c>
      <c r="AZ22" s="117" t="str">
        <f>IF(AZ$1="SAT",IF(AND(HLOOKUP(AZ$2,FIXTURES!$C$2:$NC$23,MATCH($C22,FIXTURES!$B$2:$B$23,0),0)="",HLOOKUP(AZ$2+1,FIXTURES!$C$2:$NC$23,MATCH($C22,FIXTURES!$B$2:$B$23,0),0)="",HLOOKUP(AZ$2+2,FIXTURES!$C$2:$NC$23,MATCH($C22,FIXTURES!$B$2:$B$23,0),0)=""),HLOOKUP(AZ$2-1,FIXTURES!$C$2:$NC$23,MATCH($C22,FIXTURES!$B$2:$B$23,0),0),IF(AND(HLOOKUP(AZ$2,FIXTURES!$C$2:$NC$23,MATCH($C22,FIXTURES!$B$2:$B$23,0),0)="",HLOOKUP(AZ$2+1,FIXTURES!$C$2:$NC$23,MATCH($C22,FIXTURES!$B$2:$B$23,0),0)=""),HLOOKUP(AZ$2+2,FIXTURES!$C$2:$NC$23,MATCH($C22,FIXTURES!$B$2:$B$23,0),0),IF(HLOOKUP(AZ$2+1,FIXTURES!$C$2:$NC$23,MATCH($C22,FIXTURES!$B$2:$B$23,0),0)="",HLOOKUP(AZ$2,FIXTURES!$C$2:$NC$23,MATCH($C22,FIXTURES!$B$2:$B$23,0),0),HLOOKUP(AZ$2+1,FIXTURES!$C$2:$NC$23,MATCH($C22,FIXTURES!$B$2:$B$23,0),0)))),IF(AND(HLOOKUP(AZ$2,FIXTURES!$C$2:$NC$23,MATCH($C22,FIXTURES!$B$2:$B$23,0),0)="",HLOOKUP(AZ$2+1,FIXTURES!$C$2:$NC$23,MATCH($C22,FIXTURES!$B$2:$B$23,0),0)=""),HLOOKUP(AZ$2+2,FIXTURES!$C$2:$NC$23,MATCH($C22,FIXTURES!$B$2:$B$23,0),0),IF(HLOOKUP(AZ$2+1,FIXTURES!$C$2:$NC$23,MATCH($C22,FIXTURES!$B$2:$B$23,0),0)="",HLOOKUP(AZ$2,FIXTURES!$C$2:$NC$23,MATCH($C22,FIXTURES!$B$2:$B$23,0),0),HLOOKUP(AZ$2+1,FIXTURES!$C$2:$NC$23,MATCH($C22,FIXTURES!$B$2:$B$23,0),0))))</f>
        <v/>
      </c>
      <c r="BA22" s="117" t="str">
        <f>IF(BA$1="SAT",IF(AND(HLOOKUP(BA$2,FIXTURES!$C$2:$NC$23,MATCH($C22,FIXTURES!$B$2:$B$23,0),0)="",HLOOKUP(BA$2+1,FIXTURES!$C$2:$NC$23,MATCH($C22,FIXTURES!$B$2:$B$23,0),0)="",HLOOKUP(BA$2+2,FIXTURES!$C$2:$NC$23,MATCH($C22,FIXTURES!$B$2:$B$23,0),0)=""),HLOOKUP(BA$2-1,FIXTURES!$C$2:$NC$23,MATCH($C22,FIXTURES!$B$2:$B$23,0),0),IF(AND(HLOOKUP(BA$2,FIXTURES!$C$2:$NC$23,MATCH($C22,FIXTURES!$B$2:$B$23,0),0)="",HLOOKUP(BA$2+1,FIXTURES!$C$2:$NC$23,MATCH($C22,FIXTURES!$B$2:$B$23,0),0)=""),HLOOKUP(BA$2+2,FIXTURES!$C$2:$NC$23,MATCH($C22,FIXTURES!$B$2:$B$23,0),0),IF(HLOOKUP(BA$2+1,FIXTURES!$C$2:$NC$23,MATCH($C22,FIXTURES!$B$2:$B$23,0),0)="",HLOOKUP(BA$2,FIXTURES!$C$2:$NC$23,MATCH($C22,FIXTURES!$B$2:$B$23,0),0),HLOOKUP(BA$2+1,FIXTURES!$C$2:$NC$23,MATCH($C22,FIXTURES!$B$2:$B$23,0),0)))),IF(AND(HLOOKUP(BA$2,FIXTURES!$C$2:$NC$23,MATCH($C22,FIXTURES!$B$2:$B$23,0),0)="",HLOOKUP(BA$2+1,FIXTURES!$C$2:$NC$23,MATCH($C22,FIXTURES!$B$2:$B$23,0),0)=""),HLOOKUP(BA$2+2,FIXTURES!$C$2:$NC$23,MATCH($C22,FIXTURES!$B$2:$B$23,0),0),IF(HLOOKUP(BA$2+1,FIXTURES!$C$2:$NC$23,MATCH($C22,FIXTURES!$B$2:$B$23,0),0)="",HLOOKUP(BA$2,FIXTURES!$C$2:$NC$23,MATCH($C22,FIXTURES!$B$2:$B$23,0),0),HLOOKUP(BA$2+1,FIXTURES!$C$2:$NC$23,MATCH($C22,FIXTURES!$B$2:$B$23,0),0))))</f>
        <v>AVL</v>
      </c>
      <c r="BB22" s="117" t="str">
        <f>IF(BB$1="SAT",IF(AND(HLOOKUP(BB$2,FIXTURES!$C$2:$NC$23,MATCH($C22,FIXTURES!$B$2:$B$23,0),0)="",HLOOKUP(BB$2+1,FIXTURES!$C$2:$NC$23,MATCH($C22,FIXTURES!$B$2:$B$23,0),0)="",HLOOKUP(BB$2+2,FIXTURES!$C$2:$NC$23,MATCH($C22,FIXTURES!$B$2:$B$23,0),0)=""),HLOOKUP(BB$2-1,FIXTURES!$C$2:$NC$23,MATCH($C22,FIXTURES!$B$2:$B$23,0),0),IF(AND(HLOOKUP(BB$2,FIXTURES!$C$2:$NC$23,MATCH($C22,FIXTURES!$B$2:$B$23,0),0)="",HLOOKUP(BB$2+1,FIXTURES!$C$2:$NC$23,MATCH($C22,FIXTURES!$B$2:$B$23,0),0)=""),HLOOKUP(BB$2+2,FIXTURES!$C$2:$NC$23,MATCH($C22,FIXTURES!$B$2:$B$23,0),0),IF(HLOOKUP(BB$2+1,FIXTURES!$C$2:$NC$23,MATCH($C22,FIXTURES!$B$2:$B$23,0),0)="",HLOOKUP(BB$2,FIXTURES!$C$2:$NC$23,MATCH($C22,FIXTURES!$B$2:$B$23,0),0),HLOOKUP(BB$2+1,FIXTURES!$C$2:$NC$23,MATCH($C22,FIXTURES!$B$2:$B$23,0),0)))),IF(AND(HLOOKUP(BB$2,FIXTURES!$C$2:$NC$23,MATCH($C22,FIXTURES!$B$2:$B$23,0),0)="",HLOOKUP(BB$2+1,FIXTURES!$C$2:$NC$23,MATCH($C22,FIXTURES!$B$2:$B$23,0),0)=""),HLOOKUP(BB$2+2,FIXTURES!$C$2:$NC$23,MATCH($C22,FIXTURES!$B$2:$B$23,0),0),IF(HLOOKUP(BB$2+1,FIXTURES!$C$2:$NC$23,MATCH($C22,FIXTURES!$B$2:$B$23,0),0)="",HLOOKUP(BB$2,FIXTURES!$C$2:$NC$23,MATCH($C22,FIXTURES!$B$2:$B$23,0),0),HLOOKUP(BB$2+1,FIXTURES!$C$2:$NC$23,MATCH($C22,FIXTURES!$B$2:$B$23,0),0))))</f>
        <v>Newcastle Utd</v>
      </c>
      <c r="BC22" s="117" t="str">
        <f>IF(BC$1="SAT",IF(AND(HLOOKUP(BC$2,FIXTURES!$C$2:$NC$23,MATCH($C22,FIXTURES!$B$2:$B$23,0),0)="",HLOOKUP(BC$2+1,FIXTURES!$C$2:$NC$23,MATCH($C22,FIXTURES!$B$2:$B$23,0),0)="",HLOOKUP(BC$2+2,FIXTURES!$C$2:$NC$23,MATCH($C22,FIXTURES!$B$2:$B$23,0),0)=""),HLOOKUP(BC$2-1,FIXTURES!$C$2:$NC$23,MATCH($C22,FIXTURES!$B$2:$B$23,0),0),IF(AND(HLOOKUP(BC$2,FIXTURES!$C$2:$NC$23,MATCH($C22,FIXTURES!$B$2:$B$23,0),0)="",HLOOKUP(BC$2+1,FIXTURES!$C$2:$NC$23,MATCH($C22,FIXTURES!$B$2:$B$23,0),0)=""),HLOOKUP(BC$2+2,FIXTURES!$C$2:$NC$23,MATCH($C22,FIXTURES!$B$2:$B$23,0),0),IF(HLOOKUP(BC$2+1,FIXTURES!$C$2:$NC$23,MATCH($C22,FIXTURES!$B$2:$B$23,0),0)="",HLOOKUP(BC$2,FIXTURES!$C$2:$NC$23,MATCH($C22,FIXTURES!$B$2:$B$23,0),0),HLOOKUP(BC$2+1,FIXTURES!$C$2:$NC$23,MATCH($C22,FIXTURES!$B$2:$B$23,0),0)))),IF(AND(HLOOKUP(BC$2,FIXTURES!$C$2:$NC$23,MATCH($C22,FIXTURES!$B$2:$B$23,0),0)="",HLOOKUP(BC$2+1,FIXTURES!$C$2:$NC$23,MATCH($C22,FIXTURES!$B$2:$B$23,0),0)=""),HLOOKUP(BC$2+2,FIXTURES!$C$2:$NC$23,MATCH($C22,FIXTURES!$B$2:$B$23,0),0),IF(HLOOKUP(BC$2+1,FIXTURES!$C$2:$NC$23,MATCH($C22,FIXTURES!$B$2:$B$23,0),0)="",HLOOKUP(BC$2,FIXTURES!$C$2:$NC$23,MATCH($C22,FIXTURES!$B$2:$B$23,0),0),HLOOKUP(BC$2+1,FIXTURES!$C$2:$NC$23,MATCH($C22,FIXTURES!$B$2:$B$23,0),0))))</f>
        <v>Blackpool</v>
      </c>
      <c r="BD22" s="117" t="str">
        <f>IF(BD$1="SAT",IF(AND(HLOOKUP(BD$2,FIXTURES!$C$2:$NC$23,MATCH($C22,FIXTURES!$B$2:$B$23,0),0)="",HLOOKUP(BD$2+1,FIXTURES!$C$2:$NC$23,MATCH($C22,FIXTURES!$B$2:$B$23,0),0)="",HLOOKUP(BD$2+2,FIXTURES!$C$2:$NC$23,MATCH($C22,FIXTURES!$B$2:$B$23,0),0)=""),HLOOKUP(BD$2-1,FIXTURES!$C$2:$NC$23,MATCH($C22,FIXTURES!$B$2:$B$23,0),0),IF(AND(HLOOKUP(BD$2,FIXTURES!$C$2:$NC$23,MATCH($C22,FIXTURES!$B$2:$B$23,0),0)="",HLOOKUP(BD$2+1,FIXTURES!$C$2:$NC$23,MATCH($C22,FIXTURES!$B$2:$B$23,0),0)=""),HLOOKUP(BD$2+2,FIXTURES!$C$2:$NC$23,MATCH($C22,FIXTURES!$B$2:$B$23,0),0),IF(HLOOKUP(BD$2+1,FIXTURES!$C$2:$NC$23,MATCH($C22,FIXTURES!$B$2:$B$23,0),0)="",HLOOKUP(BD$2,FIXTURES!$C$2:$NC$23,MATCH($C22,FIXTURES!$B$2:$B$23,0),0),HLOOKUP(BD$2+1,FIXTURES!$C$2:$NC$23,MATCH($C22,FIXTURES!$B$2:$B$23,0),0)))),IF(AND(HLOOKUP(BD$2,FIXTURES!$C$2:$NC$23,MATCH($C22,FIXTURES!$B$2:$B$23,0),0)="",HLOOKUP(BD$2+1,FIXTURES!$C$2:$NC$23,MATCH($C22,FIXTURES!$B$2:$B$23,0),0)=""),HLOOKUP(BD$2+2,FIXTURES!$C$2:$NC$23,MATCH($C22,FIXTURES!$B$2:$B$23,0),0),IF(HLOOKUP(BD$2+1,FIXTURES!$C$2:$NC$23,MATCH($C22,FIXTURES!$B$2:$B$23,0),0)="",HLOOKUP(BD$2,FIXTURES!$C$2:$NC$23,MATCH($C22,FIXTURES!$B$2:$B$23,0),0),HLOOKUP(BD$2+1,FIXTURES!$C$2:$NC$23,MATCH($C22,FIXTURES!$B$2:$B$23,0),0))))</f>
        <v>Newcastle Utd</v>
      </c>
      <c r="BE22" s="117" t="str">
        <f>IF(BE$1="SAT",IF(AND(HLOOKUP(BE$2,FIXTURES!$C$2:$NC$23,MATCH($C22,FIXTURES!$B$2:$B$23,0),0)="",HLOOKUP(BE$2+1,FIXTURES!$C$2:$NC$23,MATCH($C22,FIXTURES!$B$2:$B$23,0),0)="",HLOOKUP(BE$2+2,FIXTURES!$C$2:$NC$23,MATCH($C22,FIXTURES!$B$2:$B$23,0),0)=""),HLOOKUP(BE$2-1,FIXTURES!$C$2:$NC$23,MATCH($C22,FIXTURES!$B$2:$B$23,0),0),IF(AND(HLOOKUP(BE$2,FIXTURES!$C$2:$NC$23,MATCH($C22,FIXTURES!$B$2:$B$23,0),0)="",HLOOKUP(BE$2+1,FIXTURES!$C$2:$NC$23,MATCH($C22,FIXTURES!$B$2:$B$23,0),0)=""),HLOOKUP(BE$2+2,FIXTURES!$C$2:$NC$23,MATCH($C22,FIXTURES!$B$2:$B$23,0),0),IF(HLOOKUP(BE$2+1,FIXTURES!$C$2:$NC$23,MATCH($C22,FIXTURES!$B$2:$B$23,0),0)="",HLOOKUP(BE$2,FIXTURES!$C$2:$NC$23,MATCH($C22,FIXTURES!$B$2:$B$23,0),0),HLOOKUP(BE$2+1,FIXTURES!$C$2:$NC$23,MATCH($C22,FIXTURES!$B$2:$B$23,0),0)))),IF(AND(HLOOKUP(BE$2,FIXTURES!$C$2:$NC$23,MATCH($C22,FIXTURES!$B$2:$B$23,0),0)="",HLOOKUP(BE$2+1,FIXTURES!$C$2:$NC$23,MATCH($C22,FIXTURES!$B$2:$B$23,0),0)=""),HLOOKUP(BE$2+2,FIXTURES!$C$2:$NC$23,MATCH($C22,FIXTURES!$B$2:$B$23,0),0),IF(HLOOKUP(BE$2+1,FIXTURES!$C$2:$NC$23,MATCH($C22,FIXTURES!$B$2:$B$23,0),0)="",HLOOKUP(BE$2,FIXTURES!$C$2:$NC$23,MATCH($C22,FIXTURES!$B$2:$B$23,0),0),HLOOKUP(BE$2+1,FIXTURES!$C$2:$NC$23,MATCH($C22,FIXTURES!$B$2:$B$23,0),0))))</f>
        <v>bre</v>
      </c>
      <c r="BF22" s="117" t="str">
        <f>IF(BF$1="SAT",IF(AND(HLOOKUP(BF$2,FIXTURES!$C$2:$NC$23,MATCH($C22,FIXTURES!$B$2:$B$23,0),0)="",HLOOKUP(BF$2+1,FIXTURES!$C$2:$NC$23,MATCH($C22,FIXTURES!$B$2:$B$23,0),0)="",HLOOKUP(BF$2+2,FIXTURES!$C$2:$NC$23,MATCH($C22,FIXTURES!$B$2:$B$23,0),0)=""),HLOOKUP(BF$2-1,FIXTURES!$C$2:$NC$23,MATCH($C22,FIXTURES!$B$2:$B$23,0),0),IF(AND(HLOOKUP(BF$2,FIXTURES!$C$2:$NC$23,MATCH($C22,FIXTURES!$B$2:$B$23,0),0)="",HLOOKUP(BF$2+1,FIXTURES!$C$2:$NC$23,MATCH($C22,FIXTURES!$B$2:$B$23,0),0)=""),HLOOKUP(BF$2+2,FIXTURES!$C$2:$NC$23,MATCH($C22,FIXTURES!$B$2:$B$23,0),0),IF(HLOOKUP(BF$2+1,FIXTURES!$C$2:$NC$23,MATCH($C22,FIXTURES!$B$2:$B$23,0),0)="",HLOOKUP(BF$2,FIXTURES!$C$2:$NC$23,MATCH($C22,FIXTURES!$B$2:$B$23,0),0),HLOOKUP(BF$2+1,FIXTURES!$C$2:$NC$23,MATCH($C22,FIXTURES!$B$2:$B$23,0),0)))),IF(AND(HLOOKUP(BF$2,FIXTURES!$C$2:$NC$23,MATCH($C22,FIXTURES!$B$2:$B$23,0),0)="",HLOOKUP(BF$2+1,FIXTURES!$C$2:$NC$23,MATCH($C22,FIXTURES!$B$2:$B$23,0),0)=""),HLOOKUP(BF$2+2,FIXTURES!$C$2:$NC$23,MATCH($C22,FIXTURES!$B$2:$B$23,0),0),IF(HLOOKUP(BF$2+1,FIXTURES!$C$2:$NC$23,MATCH($C22,FIXTURES!$B$2:$B$23,0),0)="",HLOOKUP(BF$2,FIXTURES!$C$2:$NC$23,MATCH($C22,FIXTURES!$B$2:$B$23,0),0),HLOOKUP(BF$2+1,FIXTURES!$C$2:$NC$23,MATCH($C22,FIXTURES!$B$2:$B$23,0),0))))</f>
        <v/>
      </c>
      <c r="BG22" s="117" t="str">
        <f>IF(BG$1="SAT",IF(AND(HLOOKUP(BG$2,FIXTURES!$C$2:$NC$23,MATCH($C22,FIXTURES!$B$2:$B$23,0),0)="",HLOOKUP(BG$2+1,FIXTURES!$C$2:$NC$23,MATCH($C22,FIXTURES!$B$2:$B$23,0),0)="",HLOOKUP(BG$2+2,FIXTURES!$C$2:$NC$23,MATCH($C22,FIXTURES!$B$2:$B$23,0),0)=""),HLOOKUP(BG$2-1,FIXTURES!$C$2:$NC$23,MATCH($C22,FIXTURES!$B$2:$B$23,0),0),IF(AND(HLOOKUP(BG$2,FIXTURES!$C$2:$NC$23,MATCH($C22,FIXTURES!$B$2:$B$23,0),0)="",HLOOKUP(BG$2+1,FIXTURES!$C$2:$NC$23,MATCH($C22,FIXTURES!$B$2:$B$23,0),0)=""),HLOOKUP(BG$2+2,FIXTURES!$C$2:$NC$23,MATCH($C22,FIXTURES!$B$2:$B$23,0),0),IF(HLOOKUP(BG$2+1,FIXTURES!$C$2:$NC$23,MATCH($C22,FIXTURES!$B$2:$B$23,0),0)="",HLOOKUP(BG$2,FIXTURES!$C$2:$NC$23,MATCH($C22,FIXTURES!$B$2:$B$23,0),0),HLOOKUP(BG$2+1,FIXTURES!$C$2:$NC$23,MATCH($C22,FIXTURES!$B$2:$B$23,0),0)))),IF(AND(HLOOKUP(BG$2,FIXTURES!$C$2:$NC$23,MATCH($C22,FIXTURES!$B$2:$B$23,0),0)="",HLOOKUP(BG$2+1,FIXTURES!$C$2:$NC$23,MATCH($C22,FIXTURES!$B$2:$B$23,0),0)=""),HLOOKUP(BG$2+2,FIXTURES!$C$2:$NC$23,MATCH($C22,FIXTURES!$B$2:$B$23,0),0),IF(HLOOKUP(BG$2+1,FIXTURES!$C$2:$NC$23,MATCH($C22,FIXTURES!$B$2:$B$23,0),0)="",HLOOKUP(BG$2,FIXTURES!$C$2:$NC$23,MATCH($C22,FIXTURES!$B$2:$B$23,0),0),HLOOKUP(BG$2+1,FIXTURES!$C$2:$NC$23,MATCH($C22,FIXTURES!$B$2:$B$23,0),0))))</f>
        <v>WOL</v>
      </c>
      <c r="BH22" s="117" t="str">
        <f>IF(BH$1="SAT",IF(AND(HLOOKUP(BH$2,FIXTURES!$C$2:$NC$23,MATCH($C22,FIXTURES!$B$2:$B$23,0),0)="",HLOOKUP(BH$2+1,FIXTURES!$C$2:$NC$23,MATCH($C22,FIXTURES!$B$2:$B$23,0),0)="",HLOOKUP(BH$2+2,FIXTURES!$C$2:$NC$23,MATCH($C22,FIXTURES!$B$2:$B$23,0),0)=""),HLOOKUP(BH$2-1,FIXTURES!$C$2:$NC$23,MATCH($C22,FIXTURES!$B$2:$B$23,0),0),IF(AND(HLOOKUP(BH$2,FIXTURES!$C$2:$NC$23,MATCH($C22,FIXTURES!$B$2:$B$23,0),0)="",HLOOKUP(BH$2+1,FIXTURES!$C$2:$NC$23,MATCH($C22,FIXTURES!$B$2:$B$23,0),0)=""),HLOOKUP(BH$2+2,FIXTURES!$C$2:$NC$23,MATCH($C22,FIXTURES!$B$2:$B$23,0),0),IF(HLOOKUP(BH$2+1,FIXTURES!$C$2:$NC$23,MATCH($C22,FIXTURES!$B$2:$B$23,0),0)="",HLOOKUP(BH$2,FIXTURES!$C$2:$NC$23,MATCH($C22,FIXTURES!$B$2:$B$23,0),0),HLOOKUP(BH$2+1,FIXTURES!$C$2:$NC$23,MATCH($C22,FIXTURES!$B$2:$B$23,0),0)))),IF(AND(HLOOKUP(BH$2,FIXTURES!$C$2:$NC$23,MATCH($C22,FIXTURES!$B$2:$B$23,0),0)="",HLOOKUP(BH$2+1,FIXTURES!$C$2:$NC$23,MATCH($C22,FIXTURES!$B$2:$B$23,0),0)=""),HLOOKUP(BH$2+2,FIXTURES!$C$2:$NC$23,MATCH($C22,FIXTURES!$B$2:$B$23,0),0),IF(HLOOKUP(BH$2+1,FIXTURES!$C$2:$NC$23,MATCH($C22,FIXTURES!$B$2:$B$23,0),0)="",HLOOKUP(BH$2,FIXTURES!$C$2:$NC$23,MATCH($C22,FIXTURES!$B$2:$B$23,0),0),HLOOKUP(BH$2+1,FIXTURES!$C$2:$NC$23,MATCH($C22,FIXTURES!$B$2:$B$23,0),0))))</f>
        <v/>
      </c>
      <c r="BI22" s="117" t="str">
        <f>IF(BI$1="SAT",IF(AND(HLOOKUP(BI$2,FIXTURES!$C$2:$NC$23,MATCH($C22,FIXTURES!$B$2:$B$23,0),0)="",HLOOKUP(BI$2+1,FIXTURES!$C$2:$NC$23,MATCH($C22,FIXTURES!$B$2:$B$23,0),0)="",HLOOKUP(BI$2+2,FIXTURES!$C$2:$NC$23,MATCH($C22,FIXTURES!$B$2:$B$23,0),0)=""),HLOOKUP(BI$2-1,FIXTURES!$C$2:$NC$23,MATCH($C22,FIXTURES!$B$2:$B$23,0),0),IF(AND(HLOOKUP(BI$2,FIXTURES!$C$2:$NC$23,MATCH($C22,FIXTURES!$B$2:$B$23,0),0)="",HLOOKUP(BI$2+1,FIXTURES!$C$2:$NC$23,MATCH($C22,FIXTURES!$B$2:$B$23,0),0)=""),HLOOKUP(BI$2+2,FIXTURES!$C$2:$NC$23,MATCH($C22,FIXTURES!$B$2:$B$23,0),0),IF(HLOOKUP(BI$2+1,FIXTURES!$C$2:$NC$23,MATCH($C22,FIXTURES!$B$2:$B$23,0),0)="",HLOOKUP(BI$2,FIXTURES!$C$2:$NC$23,MATCH($C22,FIXTURES!$B$2:$B$23,0),0),HLOOKUP(BI$2+1,FIXTURES!$C$2:$NC$23,MATCH($C22,FIXTURES!$B$2:$B$23,0),0)))),IF(AND(HLOOKUP(BI$2,FIXTURES!$C$2:$NC$23,MATCH($C22,FIXTURES!$B$2:$B$23,0),0)="",HLOOKUP(BI$2+1,FIXTURES!$C$2:$NC$23,MATCH($C22,FIXTURES!$B$2:$B$23,0),0)=""),HLOOKUP(BI$2+2,FIXTURES!$C$2:$NC$23,MATCH($C22,FIXTURES!$B$2:$B$23,0),0),IF(HLOOKUP(BI$2+1,FIXTURES!$C$2:$NC$23,MATCH($C22,FIXTURES!$B$2:$B$23,0),0)="",HLOOKUP(BI$2,FIXTURES!$C$2:$NC$23,MATCH($C22,FIXTURES!$B$2:$B$23,0),0),HLOOKUP(BI$2+1,FIXTURES!$C$2:$NC$23,MATCH($C22,FIXTURES!$B$2:$B$23,0),0))))</f>
        <v>che</v>
      </c>
      <c r="BJ22" s="117" t="str">
        <f>IF(BJ$1="SAT",IF(AND(HLOOKUP(BJ$2,FIXTURES!$C$2:$NC$23,MATCH($C22,FIXTURES!$B$2:$B$23,0),0)="",HLOOKUP(BJ$2+1,FIXTURES!$C$2:$NC$23,MATCH($C22,FIXTURES!$B$2:$B$23,0),0)="",HLOOKUP(BJ$2+2,FIXTURES!$C$2:$NC$23,MATCH($C22,FIXTURES!$B$2:$B$23,0),0)=""),HLOOKUP(BJ$2-1,FIXTURES!$C$2:$NC$23,MATCH($C22,FIXTURES!$B$2:$B$23,0),0),IF(AND(HLOOKUP(BJ$2,FIXTURES!$C$2:$NC$23,MATCH($C22,FIXTURES!$B$2:$B$23,0),0)="",HLOOKUP(BJ$2+1,FIXTURES!$C$2:$NC$23,MATCH($C22,FIXTURES!$B$2:$B$23,0),0)=""),HLOOKUP(BJ$2+2,FIXTURES!$C$2:$NC$23,MATCH($C22,FIXTURES!$B$2:$B$23,0),0),IF(HLOOKUP(BJ$2+1,FIXTURES!$C$2:$NC$23,MATCH($C22,FIXTURES!$B$2:$B$23,0),0)="",HLOOKUP(BJ$2,FIXTURES!$C$2:$NC$23,MATCH($C22,FIXTURES!$B$2:$B$23,0),0),HLOOKUP(BJ$2+1,FIXTURES!$C$2:$NC$23,MATCH($C22,FIXTURES!$B$2:$B$23,0),0)))),IF(AND(HLOOKUP(BJ$2,FIXTURES!$C$2:$NC$23,MATCH($C22,FIXTURES!$B$2:$B$23,0),0)="",HLOOKUP(BJ$2+1,FIXTURES!$C$2:$NC$23,MATCH($C22,FIXTURES!$B$2:$B$23,0),0)=""),HLOOKUP(BJ$2+2,FIXTURES!$C$2:$NC$23,MATCH($C22,FIXTURES!$B$2:$B$23,0),0),IF(HLOOKUP(BJ$2+1,FIXTURES!$C$2:$NC$23,MATCH($C22,FIXTURES!$B$2:$B$23,0),0)="",HLOOKUP(BJ$2,FIXTURES!$C$2:$NC$23,MATCH($C22,FIXTURES!$B$2:$B$23,0),0),HLOOKUP(BJ$2+1,FIXTURES!$C$2:$NC$23,MATCH($C22,FIXTURES!$B$2:$B$23,0),0))))</f>
        <v/>
      </c>
      <c r="BK22" s="117" t="str">
        <f>IF(BK$1="SAT",IF(AND(HLOOKUP(BK$2,FIXTURES!$C$2:$NC$23,MATCH($C22,FIXTURES!$B$2:$B$23,0),0)="",HLOOKUP(BK$2+1,FIXTURES!$C$2:$NC$23,MATCH($C22,FIXTURES!$B$2:$B$23,0),0)="",HLOOKUP(BK$2+2,FIXTURES!$C$2:$NC$23,MATCH($C22,FIXTURES!$B$2:$B$23,0),0)=""),HLOOKUP(BK$2-1,FIXTURES!$C$2:$NC$23,MATCH($C22,FIXTURES!$B$2:$B$23,0),0),IF(AND(HLOOKUP(BK$2,FIXTURES!$C$2:$NC$23,MATCH($C22,FIXTURES!$B$2:$B$23,0),0)="",HLOOKUP(BK$2+1,FIXTURES!$C$2:$NC$23,MATCH($C22,FIXTURES!$B$2:$B$23,0),0)=""),HLOOKUP(BK$2+2,FIXTURES!$C$2:$NC$23,MATCH($C22,FIXTURES!$B$2:$B$23,0),0),IF(HLOOKUP(BK$2+1,FIXTURES!$C$2:$NC$23,MATCH($C22,FIXTURES!$B$2:$B$23,0),0)="",HLOOKUP(BK$2,FIXTURES!$C$2:$NC$23,MATCH($C22,FIXTURES!$B$2:$B$23,0),0),HLOOKUP(BK$2+1,FIXTURES!$C$2:$NC$23,MATCH($C22,FIXTURES!$B$2:$B$23,0),0)))),IF(AND(HLOOKUP(BK$2,FIXTURES!$C$2:$NC$23,MATCH($C22,FIXTURES!$B$2:$B$23,0),0)="",HLOOKUP(BK$2+1,FIXTURES!$C$2:$NC$23,MATCH($C22,FIXTURES!$B$2:$B$23,0),0)=""),HLOOKUP(BK$2+2,FIXTURES!$C$2:$NC$23,MATCH($C22,FIXTURES!$B$2:$B$23,0),0),IF(HLOOKUP(BK$2+1,FIXTURES!$C$2:$NC$23,MATCH($C22,FIXTURES!$B$2:$B$23,0),0)="",HLOOKUP(BK$2,FIXTURES!$C$2:$NC$23,MATCH($C22,FIXTURES!$B$2:$B$23,0),0),HLOOKUP(BK$2+1,FIXTURES!$C$2:$NC$23,MATCH($C22,FIXTURES!$B$2:$B$23,0),0))))</f>
        <v>lee</v>
      </c>
      <c r="BL22" s="117" t="str">
        <f>IF(BL$1="SAT",IF(AND(HLOOKUP(BL$2,FIXTURES!$C$2:$NC$23,MATCH($C22,FIXTURES!$B$2:$B$23,0),0)="",HLOOKUP(BL$2+1,FIXTURES!$C$2:$NC$23,MATCH($C22,FIXTURES!$B$2:$B$23,0),0)="",HLOOKUP(BL$2+2,FIXTURES!$C$2:$NC$23,MATCH($C22,FIXTURES!$B$2:$B$23,0),0)=""),HLOOKUP(BL$2-1,FIXTURES!$C$2:$NC$23,MATCH($C22,FIXTURES!$B$2:$B$23,0),0),IF(AND(HLOOKUP(BL$2,FIXTURES!$C$2:$NC$23,MATCH($C22,FIXTURES!$B$2:$B$23,0),0)="",HLOOKUP(BL$2+1,FIXTURES!$C$2:$NC$23,MATCH($C22,FIXTURES!$B$2:$B$23,0),0)=""),HLOOKUP(BL$2+2,FIXTURES!$C$2:$NC$23,MATCH($C22,FIXTURES!$B$2:$B$23,0),0),IF(HLOOKUP(BL$2+1,FIXTURES!$C$2:$NC$23,MATCH($C22,FIXTURES!$B$2:$B$23,0),0)="",HLOOKUP(BL$2,FIXTURES!$C$2:$NC$23,MATCH($C22,FIXTURES!$B$2:$B$23,0),0),HLOOKUP(BL$2+1,FIXTURES!$C$2:$NC$23,MATCH($C22,FIXTURES!$B$2:$B$23,0),0)))),IF(AND(HLOOKUP(BL$2,FIXTURES!$C$2:$NC$23,MATCH($C22,FIXTURES!$B$2:$B$23,0),0)="",HLOOKUP(BL$2+1,FIXTURES!$C$2:$NC$23,MATCH($C22,FIXTURES!$B$2:$B$23,0),0)=""),HLOOKUP(BL$2+2,FIXTURES!$C$2:$NC$23,MATCH($C22,FIXTURES!$B$2:$B$23,0),0),IF(HLOOKUP(BL$2+1,FIXTURES!$C$2:$NC$23,MATCH($C22,FIXTURES!$B$2:$B$23,0),0)="",HLOOKUP(BL$2,FIXTURES!$C$2:$NC$23,MATCH($C22,FIXTURES!$B$2:$B$23,0),0),HLOOKUP(BL$2+1,FIXTURES!$C$2:$NC$23,MATCH($C22,FIXTURES!$B$2:$B$23,0),0))))</f>
        <v>Grimsby Town</v>
      </c>
      <c r="BM22" s="117" t="str">
        <f>IF(BM$1="SAT",IF(AND(HLOOKUP(BM$2,FIXTURES!$C$2:$NC$23,MATCH($C22,FIXTURES!$B$2:$B$23,0),0)="",HLOOKUP(BM$2+1,FIXTURES!$C$2:$NC$23,MATCH($C22,FIXTURES!$B$2:$B$23,0),0)="",HLOOKUP(BM$2+2,FIXTURES!$C$2:$NC$23,MATCH($C22,FIXTURES!$B$2:$B$23,0),0)=""),HLOOKUP(BM$2-1,FIXTURES!$C$2:$NC$23,MATCH($C22,FIXTURES!$B$2:$B$23,0),0),IF(AND(HLOOKUP(BM$2,FIXTURES!$C$2:$NC$23,MATCH($C22,FIXTURES!$B$2:$B$23,0),0)="",HLOOKUP(BM$2+1,FIXTURES!$C$2:$NC$23,MATCH($C22,FIXTURES!$B$2:$B$23,0),0)=""),HLOOKUP(BM$2+2,FIXTURES!$C$2:$NC$23,MATCH($C22,FIXTURES!$B$2:$B$23,0),0),IF(HLOOKUP(BM$2+1,FIXTURES!$C$2:$NC$23,MATCH($C22,FIXTURES!$B$2:$B$23,0),0)="",HLOOKUP(BM$2,FIXTURES!$C$2:$NC$23,MATCH($C22,FIXTURES!$B$2:$B$23,0),0),HLOOKUP(BM$2+1,FIXTURES!$C$2:$NC$23,MATCH($C22,FIXTURES!$B$2:$B$23,0),0)))),IF(AND(HLOOKUP(BM$2,FIXTURES!$C$2:$NC$23,MATCH($C22,FIXTURES!$B$2:$B$23,0),0)="",HLOOKUP(BM$2+1,FIXTURES!$C$2:$NC$23,MATCH($C22,FIXTURES!$B$2:$B$23,0),0)=""),HLOOKUP(BM$2+2,FIXTURES!$C$2:$NC$23,MATCH($C22,FIXTURES!$B$2:$B$23,0),0),IF(HLOOKUP(BM$2+1,FIXTURES!$C$2:$NC$23,MATCH($C22,FIXTURES!$B$2:$B$23,0),0)="",HLOOKUP(BM$2,FIXTURES!$C$2:$NC$23,MATCH($C22,FIXTURES!$B$2:$B$23,0),0),HLOOKUP(BM$2+1,FIXTURES!$C$2:$NC$23,MATCH($C22,FIXTURES!$B$2:$B$23,0),0))))</f>
        <v>LEI</v>
      </c>
      <c r="BN22" s="117" t="str">
        <f>IF(BN$1="SAT",IF(AND(HLOOKUP(BN$2,FIXTURES!$C$2:$NC$23,MATCH($C22,FIXTURES!$B$2:$B$23,0),0)="",HLOOKUP(BN$2+1,FIXTURES!$C$2:$NC$23,MATCH($C22,FIXTURES!$B$2:$B$23,0),0)="",HLOOKUP(BN$2+2,FIXTURES!$C$2:$NC$23,MATCH($C22,FIXTURES!$B$2:$B$23,0),0)=""),HLOOKUP(BN$2-1,FIXTURES!$C$2:$NC$23,MATCH($C22,FIXTURES!$B$2:$B$23,0),0),IF(AND(HLOOKUP(BN$2,FIXTURES!$C$2:$NC$23,MATCH($C22,FIXTURES!$B$2:$B$23,0),0)="",HLOOKUP(BN$2+1,FIXTURES!$C$2:$NC$23,MATCH($C22,FIXTURES!$B$2:$B$23,0),0)=""),HLOOKUP(BN$2+2,FIXTURES!$C$2:$NC$23,MATCH($C22,FIXTURES!$B$2:$B$23,0),0),IF(HLOOKUP(BN$2+1,FIXTURES!$C$2:$NC$23,MATCH($C22,FIXTURES!$B$2:$B$23,0),0)="",HLOOKUP(BN$2,FIXTURES!$C$2:$NC$23,MATCH($C22,FIXTURES!$B$2:$B$23,0),0),HLOOKUP(BN$2+1,FIXTURES!$C$2:$NC$23,MATCH($C22,FIXTURES!$B$2:$B$23,0),0)))),IF(AND(HLOOKUP(BN$2,FIXTURES!$C$2:$NC$23,MATCH($C22,FIXTURES!$B$2:$B$23,0),0)="",HLOOKUP(BN$2+1,FIXTURES!$C$2:$NC$23,MATCH($C22,FIXTURES!$B$2:$B$23,0),0)=""),HLOOKUP(BN$2+2,FIXTURES!$C$2:$NC$23,MATCH($C22,FIXTURES!$B$2:$B$23,0),0),IF(HLOOKUP(BN$2+1,FIXTURES!$C$2:$NC$23,MATCH($C22,FIXTURES!$B$2:$B$23,0),0)="",HLOOKUP(BN$2,FIXTURES!$C$2:$NC$23,MATCH($C22,FIXTURES!$B$2:$B$23,0),0),HLOOKUP(BN$2+1,FIXTURES!$C$2:$NC$23,MATCH($C22,FIXTURES!$B$2:$B$23,0),0))))</f>
        <v/>
      </c>
      <c r="BO22" s="117" t="str">
        <f>IF(BO$1="SAT",IF(AND(HLOOKUP(BO$2,FIXTURES!$C$2:$NC$23,MATCH($C22,FIXTURES!$B$2:$B$23,0),0)="",HLOOKUP(BO$2+1,FIXTURES!$C$2:$NC$23,MATCH($C22,FIXTURES!$B$2:$B$23,0),0)="",HLOOKUP(BO$2+2,FIXTURES!$C$2:$NC$23,MATCH($C22,FIXTURES!$B$2:$B$23,0),0)=""),HLOOKUP(BO$2-1,FIXTURES!$C$2:$NC$23,MATCH($C22,FIXTURES!$B$2:$B$23,0),0),IF(AND(HLOOKUP(BO$2,FIXTURES!$C$2:$NC$23,MATCH($C22,FIXTURES!$B$2:$B$23,0),0)="",HLOOKUP(BO$2+1,FIXTURES!$C$2:$NC$23,MATCH($C22,FIXTURES!$B$2:$B$23,0),0)=""),HLOOKUP(BO$2+2,FIXTURES!$C$2:$NC$23,MATCH($C22,FIXTURES!$B$2:$B$23,0),0),IF(HLOOKUP(BO$2+1,FIXTURES!$C$2:$NC$23,MATCH($C22,FIXTURES!$B$2:$B$23,0),0)="",HLOOKUP(BO$2,FIXTURES!$C$2:$NC$23,MATCH($C22,FIXTURES!$B$2:$B$23,0),0),HLOOKUP(BO$2+1,FIXTURES!$C$2:$NC$23,MATCH($C22,FIXTURES!$B$2:$B$23,0),0)))),IF(AND(HLOOKUP(BO$2,FIXTURES!$C$2:$NC$23,MATCH($C22,FIXTURES!$B$2:$B$23,0),0)="",HLOOKUP(BO$2+1,FIXTURES!$C$2:$NC$23,MATCH($C22,FIXTURES!$B$2:$B$23,0),0)=""),HLOOKUP(BO$2+2,FIXTURES!$C$2:$NC$23,MATCH($C22,FIXTURES!$B$2:$B$23,0),0),IF(HLOOKUP(BO$2+1,FIXTURES!$C$2:$NC$23,MATCH($C22,FIXTURES!$B$2:$B$23,0),0)="",HLOOKUP(BO$2,FIXTURES!$C$2:$NC$23,MATCH($C22,FIXTURES!$B$2:$B$23,0),0),HLOOKUP(BO$2+1,FIXTURES!$C$2:$NC$23,MATCH($C22,FIXTURES!$B$2:$B$23,0),0))))</f>
        <v>mun</v>
      </c>
      <c r="BP22" s="117" t="str">
        <f>IF(BP$1="SAT",IF(AND(HLOOKUP(BP$2,FIXTURES!$C$2:$NC$23,MATCH($C22,FIXTURES!$B$2:$B$23,0),0)="",HLOOKUP(BP$2+1,FIXTURES!$C$2:$NC$23,MATCH($C22,FIXTURES!$B$2:$B$23,0),0)="",HLOOKUP(BP$2+2,FIXTURES!$C$2:$NC$23,MATCH($C22,FIXTURES!$B$2:$B$23,0),0)=""),HLOOKUP(BP$2-1,FIXTURES!$C$2:$NC$23,MATCH($C22,FIXTURES!$B$2:$B$23,0),0),IF(AND(HLOOKUP(BP$2,FIXTURES!$C$2:$NC$23,MATCH($C22,FIXTURES!$B$2:$B$23,0),0)="",HLOOKUP(BP$2+1,FIXTURES!$C$2:$NC$23,MATCH($C22,FIXTURES!$B$2:$B$23,0),0)=""),HLOOKUP(BP$2+2,FIXTURES!$C$2:$NC$23,MATCH($C22,FIXTURES!$B$2:$B$23,0),0),IF(HLOOKUP(BP$2+1,FIXTURES!$C$2:$NC$23,MATCH($C22,FIXTURES!$B$2:$B$23,0),0)="",HLOOKUP(BP$2,FIXTURES!$C$2:$NC$23,MATCH($C22,FIXTURES!$B$2:$B$23,0),0),HLOOKUP(BP$2+1,FIXTURES!$C$2:$NC$23,MATCH($C22,FIXTURES!$B$2:$B$23,0),0)))),IF(AND(HLOOKUP(BP$2,FIXTURES!$C$2:$NC$23,MATCH($C22,FIXTURES!$B$2:$B$23,0),0)="",HLOOKUP(BP$2+1,FIXTURES!$C$2:$NC$23,MATCH($C22,FIXTURES!$B$2:$B$23,0),0)=""),HLOOKUP(BP$2+2,FIXTURES!$C$2:$NC$23,MATCH($C22,FIXTURES!$B$2:$B$23,0),0),IF(HLOOKUP(BP$2+1,FIXTURES!$C$2:$NC$23,MATCH($C22,FIXTURES!$B$2:$B$23,0),0)="",HLOOKUP(BP$2,FIXTURES!$C$2:$NC$23,MATCH($C22,FIXTURES!$B$2:$B$23,0),0),HLOOKUP(BP$2+1,FIXTURES!$C$2:$NC$23,MATCH($C22,FIXTURES!$B$2:$B$23,0),0))))</f>
        <v>BRE</v>
      </c>
      <c r="BQ22" s="117" t="str">
        <f>IF(BQ$1="SAT",IF(AND(HLOOKUP(BQ$2,FIXTURES!$C$2:$NC$23,MATCH($C22,FIXTURES!$B$2:$B$23,0),0)="",HLOOKUP(BQ$2+1,FIXTURES!$C$2:$NC$23,MATCH($C22,FIXTURES!$B$2:$B$23,0),0)="",HLOOKUP(BQ$2+2,FIXTURES!$C$2:$NC$23,MATCH($C22,FIXTURES!$B$2:$B$23,0),0)=""),HLOOKUP(BQ$2-1,FIXTURES!$C$2:$NC$23,MATCH($C22,FIXTURES!$B$2:$B$23,0),0),IF(AND(HLOOKUP(BQ$2,FIXTURES!$C$2:$NC$23,MATCH($C22,FIXTURES!$B$2:$B$23,0),0)="",HLOOKUP(BQ$2+1,FIXTURES!$C$2:$NC$23,MATCH($C22,FIXTURES!$B$2:$B$23,0),0)=""),HLOOKUP(BQ$2+2,FIXTURES!$C$2:$NC$23,MATCH($C22,FIXTURES!$B$2:$B$23,0),0),IF(HLOOKUP(BQ$2+1,FIXTURES!$C$2:$NC$23,MATCH($C22,FIXTURES!$B$2:$B$23,0),0)="",HLOOKUP(BQ$2,FIXTURES!$C$2:$NC$23,MATCH($C22,FIXTURES!$B$2:$B$23,0),0),HLOOKUP(BQ$2+1,FIXTURES!$C$2:$NC$23,MATCH($C22,FIXTURES!$B$2:$B$23,0),0)))),IF(AND(HLOOKUP(BQ$2,FIXTURES!$C$2:$NC$23,MATCH($C22,FIXTURES!$B$2:$B$23,0),0)="",HLOOKUP(BQ$2+1,FIXTURES!$C$2:$NC$23,MATCH($C22,FIXTURES!$B$2:$B$23,0),0)=""),HLOOKUP(BQ$2+2,FIXTURES!$C$2:$NC$23,MATCH($C22,FIXTURES!$B$2:$B$23,0),0),IF(HLOOKUP(BQ$2+1,FIXTURES!$C$2:$NC$23,MATCH($C22,FIXTURES!$B$2:$B$23,0),0)="",HLOOKUP(BQ$2,FIXTURES!$C$2:$NC$23,MATCH($C22,FIXTURES!$B$2:$B$23,0),0),HLOOKUP(BQ$2+1,FIXTURES!$C$2:$NC$23,MATCH($C22,FIXTURES!$B$2:$B$23,0),0))))</f>
        <v>TOT</v>
      </c>
      <c r="BR22" s="117" t="str">
        <f>IF(BR$1="SAT",IF(AND(HLOOKUP(BR$2,FIXTURES!$C$2:$NC$23,MATCH($C22,FIXTURES!$B$2:$B$23,0),0)="",HLOOKUP(BR$2+1,FIXTURES!$C$2:$NC$23,MATCH($C22,FIXTURES!$B$2:$B$23,0),0)="",HLOOKUP(BR$2+2,FIXTURES!$C$2:$NC$23,MATCH($C22,FIXTURES!$B$2:$B$23,0),0)=""),HLOOKUP(BR$2-1,FIXTURES!$C$2:$NC$23,MATCH($C22,FIXTURES!$B$2:$B$23,0),0),IF(AND(HLOOKUP(BR$2,FIXTURES!$C$2:$NC$23,MATCH($C22,FIXTURES!$B$2:$B$23,0),0)="",HLOOKUP(BR$2+1,FIXTURES!$C$2:$NC$23,MATCH($C22,FIXTURES!$B$2:$B$23,0),0)=""),HLOOKUP(BR$2+2,FIXTURES!$C$2:$NC$23,MATCH($C22,FIXTURES!$B$2:$B$23,0),0),IF(HLOOKUP(BR$2+1,FIXTURES!$C$2:$NC$23,MATCH($C22,FIXTURES!$B$2:$B$23,0),0)="",HLOOKUP(BR$2,FIXTURES!$C$2:$NC$23,MATCH($C22,FIXTURES!$B$2:$B$23,0),0),HLOOKUP(BR$2+1,FIXTURES!$C$2:$NC$23,MATCH($C22,FIXTURES!$B$2:$B$23,0),0)))),IF(AND(HLOOKUP(BR$2,FIXTURES!$C$2:$NC$23,MATCH($C22,FIXTURES!$B$2:$B$23,0),0)="",HLOOKUP(BR$2+1,FIXTURES!$C$2:$NC$23,MATCH($C22,FIXTURES!$B$2:$B$23,0),0)=""),HLOOKUP(BR$2+2,FIXTURES!$C$2:$NC$23,MATCH($C22,FIXTURES!$B$2:$B$23,0),0),IF(HLOOKUP(BR$2+1,FIXTURES!$C$2:$NC$23,MATCH($C22,FIXTURES!$B$2:$B$23,0),0)="",HLOOKUP(BR$2,FIXTURES!$C$2:$NC$23,MATCH($C22,FIXTURES!$B$2:$B$23,0),0),HLOOKUP(BR$2+1,FIXTURES!$C$2:$NC$23,MATCH($C22,FIXTURES!$B$2:$B$23,0),0))))</f>
        <v/>
      </c>
      <c r="BS22" s="117" t="str">
        <f>IF(BS$1="SAT",IF(AND(HLOOKUP(BS$2,FIXTURES!$C$2:$NC$23,MATCH($C22,FIXTURES!$B$2:$B$23,0),0)="",HLOOKUP(BS$2+1,FIXTURES!$C$2:$NC$23,MATCH($C22,FIXTURES!$B$2:$B$23,0),0)="",HLOOKUP(BS$2+2,FIXTURES!$C$2:$NC$23,MATCH($C22,FIXTURES!$B$2:$B$23,0),0)=""),HLOOKUP(BS$2-1,FIXTURES!$C$2:$NC$23,MATCH($C22,FIXTURES!$B$2:$B$23,0),0),IF(AND(HLOOKUP(BS$2,FIXTURES!$C$2:$NC$23,MATCH($C22,FIXTURES!$B$2:$B$23,0),0)="",HLOOKUP(BS$2+1,FIXTURES!$C$2:$NC$23,MATCH($C22,FIXTURES!$B$2:$B$23,0),0)=""),HLOOKUP(BS$2+2,FIXTURES!$C$2:$NC$23,MATCH($C22,FIXTURES!$B$2:$B$23,0),0),IF(HLOOKUP(BS$2+1,FIXTURES!$C$2:$NC$23,MATCH($C22,FIXTURES!$B$2:$B$23,0),0)="",HLOOKUP(BS$2,FIXTURES!$C$2:$NC$23,MATCH($C22,FIXTURES!$B$2:$B$23,0),0),HLOOKUP(BS$2+1,FIXTURES!$C$2:$NC$23,MATCH($C22,FIXTURES!$B$2:$B$23,0),0)))),IF(AND(HLOOKUP(BS$2,FIXTURES!$C$2:$NC$23,MATCH($C22,FIXTURES!$B$2:$B$23,0),0)="",HLOOKUP(BS$2+1,FIXTURES!$C$2:$NC$23,MATCH($C22,FIXTURES!$B$2:$B$23,0),0)=""),HLOOKUP(BS$2+2,FIXTURES!$C$2:$NC$23,MATCH($C22,FIXTURES!$B$2:$B$23,0),0),IF(HLOOKUP(BS$2+1,FIXTURES!$C$2:$NC$23,MATCH($C22,FIXTURES!$B$2:$B$23,0),0)="",HLOOKUP(BS$2,FIXTURES!$C$2:$NC$23,MATCH($C22,FIXTURES!$B$2:$B$23,0),0),HLOOKUP(BS$2+1,FIXTURES!$C$2:$NC$23,MATCH($C22,FIXTURES!$B$2:$B$23,0),0))))</f>
        <v/>
      </c>
      <c r="BT22" s="117" t="str">
        <f>IF(BT$1="SAT",IF(AND(HLOOKUP(BT$2,FIXTURES!$C$2:$NC$23,MATCH($C22,FIXTURES!$B$2:$B$23,0),0)="",HLOOKUP(BT$2+1,FIXTURES!$C$2:$NC$23,MATCH($C22,FIXTURES!$B$2:$B$23,0),0)="",HLOOKUP(BT$2+2,FIXTURES!$C$2:$NC$23,MATCH($C22,FIXTURES!$B$2:$B$23,0),0)=""),HLOOKUP(BT$2-1,FIXTURES!$C$2:$NC$23,MATCH($C22,FIXTURES!$B$2:$B$23,0),0),IF(AND(HLOOKUP(BT$2,FIXTURES!$C$2:$NC$23,MATCH($C22,FIXTURES!$B$2:$B$23,0),0)="",HLOOKUP(BT$2+1,FIXTURES!$C$2:$NC$23,MATCH($C22,FIXTURES!$B$2:$B$23,0),0)=""),HLOOKUP(BT$2+2,FIXTURES!$C$2:$NC$23,MATCH($C22,FIXTURES!$B$2:$B$23,0),0),IF(HLOOKUP(BT$2+1,FIXTURES!$C$2:$NC$23,MATCH($C22,FIXTURES!$B$2:$B$23,0),0)="",HLOOKUP(BT$2,FIXTURES!$C$2:$NC$23,MATCH($C22,FIXTURES!$B$2:$B$23,0),0),HLOOKUP(BT$2+1,FIXTURES!$C$2:$NC$23,MATCH($C22,FIXTURES!$B$2:$B$23,0),0)))),IF(AND(HLOOKUP(BT$2,FIXTURES!$C$2:$NC$23,MATCH($C22,FIXTURES!$B$2:$B$23,0),0)="",HLOOKUP(BT$2+1,FIXTURES!$C$2:$NC$23,MATCH($C22,FIXTURES!$B$2:$B$23,0),0)=""),HLOOKUP(BT$2+2,FIXTURES!$C$2:$NC$23,MATCH($C22,FIXTURES!$B$2:$B$23,0),0),IF(HLOOKUP(BT$2+1,FIXTURES!$C$2:$NC$23,MATCH($C22,FIXTURES!$B$2:$B$23,0),0)="",HLOOKUP(BT$2,FIXTURES!$C$2:$NC$23,MATCH($C22,FIXTURES!$B$2:$B$23,0),0),HLOOKUP(BT$2+1,FIXTURES!$C$2:$NC$23,MATCH($C22,FIXTURES!$B$2:$B$23,0),0))))</f>
        <v/>
      </c>
      <c r="BU22" s="117" t="str">
        <f>IF(BU$1="SAT",IF(AND(HLOOKUP(BU$2,FIXTURES!$C$2:$NC$23,MATCH($C22,FIXTURES!$B$2:$B$23,0),0)="",HLOOKUP(BU$2+1,FIXTURES!$C$2:$NC$23,MATCH($C22,FIXTURES!$B$2:$B$23,0),0)="",HLOOKUP(BU$2+2,FIXTURES!$C$2:$NC$23,MATCH($C22,FIXTURES!$B$2:$B$23,0),0)=""),HLOOKUP(BU$2-1,FIXTURES!$C$2:$NC$23,MATCH($C22,FIXTURES!$B$2:$B$23,0),0),IF(AND(HLOOKUP(BU$2,FIXTURES!$C$2:$NC$23,MATCH($C22,FIXTURES!$B$2:$B$23,0),0)="",HLOOKUP(BU$2+1,FIXTURES!$C$2:$NC$23,MATCH($C22,FIXTURES!$B$2:$B$23,0),0)=""),HLOOKUP(BU$2+2,FIXTURES!$C$2:$NC$23,MATCH($C22,FIXTURES!$B$2:$B$23,0),0),IF(HLOOKUP(BU$2+1,FIXTURES!$C$2:$NC$23,MATCH($C22,FIXTURES!$B$2:$B$23,0),0)="",HLOOKUP(BU$2,FIXTURES!$C$2:$NC$23,MATCH($C22,FIXTURES!$B$2:$B$23,0),0),HLOOKUP(BU$2+1,FIXTURES!$C$2:$NC$23,MATCH($C22,FIXTURES!$B$2:$B$23,0),0)))),IF(AND(HLOOKUP(BU$2,FIXTURES!$C$2:$NC$23,MATCH($C22,FIXTURES!$B$2:$B$23,0),0)="",HLOOKUP(BU$2+1,FIXTURES!$C$2:$NC$23,MATCH($C22,FIXTURES!$B$2:$B$23,0),0)=""),HLOOKUP(BU$2+2,FIXTURES!$C$2:$NC$23,MATCH($C22,FIXTURES!$B$2:$B$23,0),0),IF(HLOOKUP(BU$2+1,FIXTURES!$C$2:$NC$23,MATCH($C22,FIXTURES!$B$2:$B$23,0),0)="",HLOOKUP(BU$2,FIXTURES!$C$2:$NC$23,MATCH($C22,FIXTURES!$B$2:$B$23,0),0),HLOOKUP(BU$2+1,FIXTURES!$C$2:$NC$23,MATCH($C22,FIXTURES!$B$2:$B$23,0),0))))</f>
        <v>whu</v>
      </c>
      <c r="BV22" s="117" t="str">
        <f>IF(BV$1="SAT",IF(AND(HLOOKUP(BV$2,FIXTURES!$C$2:$NC$23,MATCH($C22,FIXTURES!$B$2:$B$23,0),0)="",HLOOKUP(BV$2+1,FIXTURES!$C$2:$NC$23,MATCH($C22,FIXTURES!$B$2:$B$23,0),0)="",HLOOKUP(BV$2+2,FIXTURES!$C$2:$NC$23,MATCH($C22,FIXTURES!$B$2:$B$23,0),0)=""),HLOOKUP(BV$2-1,FIXTURES!$C$2:$NC$23,MATCH($C22,FIXTURES!$B$2:$B$23,0),0),IF(AND(HLOOKUP(BV$2,FIXTURES!$C$2:$NC$23,MATCH($C22,FIXTURES!$B$2:$B$23,0),0)="",HLOOKUP(BV$2+1,FIXTURES!$C$2:$NC$23,MATCH($C22,FIXTURES!$B$2:$B$23,0),0)=""),HLOOKUP(BV$2+2,FIXTURES!$C$2:$NC$23,MATCH($C22,FIXTURES!$B$2:$B$23,0),0),IF(HLOOKUP(BV$2+1,FIXTURES!$C$2:$NC$23,MATCH($C22,FIXTURES!$B$2:$B$23,0),0)="",HLOOKUP(BV$2,FIXTURES!$C$2:$NC$23,MATCH($C22,FIXTURES!$B$2:$B$23,0),0),HLOOKUP(BV$2+1,FIXTURES!$C$2:$NC$23,MATCH($C22,FIXTURES!$B$2:$B$23,0),0)))),IF(AND(HLOOKUP(BV$2,FIXTURES!$C$2:$NC$23,MATCH($C22,FIXTURES!$B$2:$B$23,0),0)="",HLOOKUP(BV$2+1,FIXTURES!$C$2:$NC$23,MATCH($C22,FIXTURES!$B$2:$B$23,0),0)=""),HLOOKUP(BV$2+2,FIXTURES!$C$2:$NC$23,MATCH($C22,FIXTURES!$B$2:$B$23,0),0),IF(HLOOKUP(BV$2+1,FIXTURES!$C$2:$NC$23,MATCH($C22,FIXTURES!$B$2:$B$23,0),0)="",HLOOKUP(BV$2,FIXTURES!$C$2:$NC$23,MATCH($C22,FIXTURES!$B$2:$B$23,0),0),HLOOKUP(BV$2+1,FIXTURES!$C$2:$NC$23,MATCH($C22,FIXTURES!$B$2:$B$23,0),0))))</f>
        <v/>
      </c>
      <c r="BW22" s="117" t="str">
        <f>IF(BW$1="SAT",IF(AND(HLOOKUP(BW$2,FIXTURES!$C$2:$NC$23,MATCH($C22,FIXTURES!$B$2:$B$23,0),0)="",HLOOKUP(BW$2+1,FIXTURES!$C$2:$NC$23,MATCH($C22,FIXTURES!$B$2:$B$23,0),0)="",HLOOKUP(BW$2+2,FIXTURES!$C$2:$NC$23,MATCH($C22,FIXTURES!$B$2:$B$23,0),0)=""),HLOOKUP(BW$2-1,FIXTURES!$C$2:$NC$23,MATCH($C22,FIXTURES!$B$2:$B$23,0),0),IF(AND(HLOOKUP(BW$2,FIXTURES!$C$2:$NC$23,MATCH($C22,FIXTURES!$B$2:$B$23,0),0)="",HLOOKUP(BW$2+1,FIXTURES!$C$2:$NC$23,MATCH($C22,FIXTURES!$B$2:$B$23,0),0)=""),HLOOKUP(BW$2+2,FIXTURES!$C$2:$NC$23,MATCH($C22,FIXTURES!$B$2:$B$23,0),0),IF(HLOOKUP(BW$2+1,FIXTURES!$C$2:$NC$23,MATCH($C22,FIXTURES!$B$2:$B$23,0),0)="",HLOOKUP(BW$2,FIXTURES!$C$2:$NC$23,MATCH($C22,FIXTURES!$B$2:$B$23,0),0),HLOOKUP(BW$2+1,FIXTURES!$C$2:$NC$23,MATCH($C22,FIXTURES!$B$2:$B$23,0),0)))),IF(AND(HLOOKUP(BW$2,FIXTURES!$C$2:$NC$23,MATCH($C22,FIXTURES!$B$2:$B$23,0),0)="",HLOOKUP(BW$2+1,FIXTURES!$C$2:$NC$23,MATCH($C22,FIXTURES!$B$2:$B$23,0),0)=""),HLOOKUP(BW$2+2,FIXTURES!$C$2:$NC$23,MATCH($C22,FIXTURES!$B$2:$B$23,0),0),IF(HLOOKUP(BW$2+1,FIXTURES!$C$2:$NC$23,MATCH($C22,FIXTURES!$B$2:$B$23,0),0)="",HLOOKUP(BW$2,FIXTURES!$C$2:$NC$23,MATCH($C22,FIXTURES!$B$2:$B$23,0),0),HLOOKUP(BW$2+1,FIXTURES!$C$2:$NC$23,MATCH($C22,FIXTURES!$B$2:$B$23,0),0))))</f>
        <v>MCI</v>
      </c>
      <c r="BX22" s="117" t="str">
        <f>IF(BX$1="SAT",IF(AND(HLOOKUP(BX$2,FIXTURES!$C$2:$NC$23,MATCH($C22,FIXTURES!$B$2:$B$23,0),0)="",HLOOKUP(BX$2+1,FIXTURES!$C$2:$NC$23,MATCH($C22,FIXTURES!$B$2:$B$23,0),0)="",HLOOKUP(BX$2+2,FIXTURES!$C$2:$NC$23,MATCH($C22,FIXTURES!$B$2:$B$23,0),0)=""),HLOOKUP(BX$2-1,FIXTURES!$C$2:$NC$23,MATCH($C22,FIXTURES!$B$2:$B$23,0),0),IF(AND(HLOOKUP(BX$2,FIXTURES!$C$2:$NC$23,MATCH($C22,FIXTURES!$B$2:$B$23,0),0)="",HLOOKUP(BX$2+1,FIXTURES!$C$2:$NC$23,MATCH($C22,FIXTURES!$B$2:$B$23,0),0)=""),HLOOKUP(BX$2+2,FIXTURES!$C$2:$NC$23,MATCH($C22,FIXTURES!$B$2:$B$23,0),0),IF(HLOOKUP(BX$2+1,FIXTURES!$C$2:$NC$23,MATCH($C22,FIXTURES!$B$2:$B$23,0),0)="",HLOOKUP(BX$2,FIXTURES!$C$2:$NC$23,MATCH($C22,FIXTURES!$B$2:$B$23,0),0),HLOOKUP(BX$2+1,FIXTURES!$C$2:$NC$23,MATCH($C22,FIXTURES!$B$2:$B$23,0),0)))),IF(AND(HLOOKUP(BX$2,FIXTURES!$C$2:$NC$23,MATCH($C22,FIXTURES!$B$2:$B$23,0),0)="",HLOOKUP(BX$2+1,FIXTURES!$C$2:$NC$23,MATCH($C22,FIXTURES!$B$2:$B$23,0),0)=""),HLOOKUP(BX$2+2,FIXTURES!$C$2:$NC$23,MATCH($C22,FIXTURES!$B$2:$B$23,0),0),IF(HLOOKUP(BX$2+1,FIXTURES!$C$2:$NC$23,MATCH($C22,FIXTURES!$B$2:$B$23,0),0)="",HLOOKUP(BX$2,FIXTURES!$C$2:$NC$23,MATCH($C22,FIXTURES!$B$2:$B$23,0),0),HLOOKUP(BX$2+1,FIXTURES!$C$2:$NC$23,MATCH($C22,FIXTURES!$B$2:$B$23,0),0))))</f>
        <v/>
      </c>
      <c r="BY22" s="117" t="str">
        <f>IF(BY$1="SAT",IF(AND(HLOOKUP(BY$2,FIXTURES!$C$2:$NC$23,MATCH($C22,FIXTURES!$B$2:$B$23,0),0)="",HLOOKUP(BY$2+1,FIXTURES!$C$2:$NC$23,MATCH($C22,FIXTURES!$B$2:$B$23,0),0)="",HLOOKUP(BY$2+2,FIXTURES!$C$2:$NC$23,MATCH($C22,FIXTURES!$B$2:$B$23,0),0)=""),HLOOKUP(BY$2-1,FIXTURES!$C$2:$NC$23,MATCH($C22,FIXTURES!$B$2:$B$23,0),0),IF(AND(HLOOKUP(BY$2,FIXTURES!$C$2:$NC$23,MATCH($C22,FIXTURES!$B$2:$B$23,0),0)="",HLOOKUP(BY$2+1,FIXTURES!$C$2:$NC$23,MATCH($C22,FIXTURES!$B$2:$B$23,0),0)=""),HLOOKUP(BY$2+2,FIXTURES!$C$2:$NC$23,MATCH($C22,FIXTURES!$B$2:$B$23,0),0),IF(HLOOKUP(BY$2+1,FIXTURES!$C$2:$NC$23,MATCH($C22,FIXTURES!$B$2:$B$23,0),0)="",HLOOKUP(BY$2,FIXTURES!$C$2:$NC$23,MATCH($C22,FIXTURES!$B$2:$B$23,0),0),HLOOKUP(BY$2+1,FIXTURES!$C$2:$NC$23,MATCH($C22,FIXTURES!$B$2:$B$23,0),0)))),IF(AND(HLOOKUP(BY$2,FIXTURES!$C$2:$NC$23,MATCH($C22,FIXTURES!$B$2:$B$23,0),0)="",HLOOKUP(BY$2+1,FIXTURES!$C$2:$NC$23,MATCH($C22,FIXTURES!$B$2:$B$23,0),0)=""),HLOOKUP(BY$2+2,FIXTURES!$C$2:$NC$23,MATCH($C22,FIXTURES!$B$2:$B$23,0),0),IF(HLOOKUP(BY$2+1,FIXTURES!$C$2:$NC$23,MATCH($C22,FIXTURES!$B$2:$B$23,0),0)="",HLOOKUP(BY$2,FIXTURES!$C$2:$NC$23,MATCH($C22,FIXTURES!$B$2:$B$23,0),0),HLOOKUP(BY$2+1,FIXTURES!$C$2:$NC$23,MATCH($C22,FIXTURES!$B$2:$B$23,0),0))))</f>
        <v>CRY</v>
      </c>
      <c r="BZ22" s="117" t="str">
        <f>IF(BZ$1="SAT",IF(AND(HLOOKUP(BZ$2,FIXTURES!$C$2:$NC$23,MATCH($C22,FIXTURES!$B$2:$B$23,0),0)="",HLOOKUP(BZ$2+1,FIXTURES!$C$2:$NC$23,MATCH($C22,FIXTURES!$B$2:$B$23,0),0)="",HLOOKUP(BZ$2+2,FIXTURES!$C$2:$NC$23,MATCH($C22,FIXTURES!$B$2:$B$23,0),0)=""),HLOOKUP(BZ$2-1,FIXTURES!$C$2:$NC$23,MATCH($C22,FIXTURES!$B$2:$B$23,0),0),IF(AND(HLOOKUP(BZ$2,FIXTURES!$C$2:$NC$23,MATCH($C22,FIXTURES!$B$2:$B$23,0),0)="",HLOOKUP(BZ$2+1,FIXTURES!$C$2:$NC$23,MATCH($C22,FIXTURES!$B$2:$B$23,0),0)=""),HLOOKUP(BZ$2+2,FIXTURES!$C$2:$NC$23,MATCH($C22,FIXTURES!$B$2:$B$23,0),0),IF(HLOOKUP(BZ$2+1,FIXTURES!$C$2:$NC$23,MATCH($C22,FIXTURES!$B$2:$B$23,0),0)="",HLOOKUP(BZ$2,FIXTURES!$C$2:$NC$23,MATCH($C22,FIXTURES!$B$2:$B$23,0),0),HLOOKUP(BZ$2+1,FIXTURES!$C$2:$NC$23,MATCH($C22,FIXTURES!$B$2:$B$23,0),0)))),IF(AND(HLOOKUP(BZ$2,FIXTURES!$C$2:$NC$23,MATCH($C22,FIXTURES!$B$2:$B$23,0),0)="",HLOOKUP(BZ$2+1,FIXTURES!$C$2:$NC$23,MATCH($C22,FIXTURES!$B$2:$B$23,0),0)=""),HLOOKUP(BZ$2+2,FIXTURES!$C$2:$NC$23,MATCH($C22,FIXTURES!$B$2:$B$23,0),0),IF(HLOOKUP(BZ$2+1,FIXTURES!$C$2:$NC$23,MATCH($C22,FIXTURES!$B$2:$B$23,0),0)="",HLOOKUP(BZ$2,FIXTURES!$C$2:$NC$23,MATCH($C22,FIXTURES!$B$2:$B$23,0),0),HLOOKUP(BZ$2+1,FIXTURES!$C$2:$NC$23,MATCH($C22,FIXTURES!$B$2:$B$23,0),0))))</f>
        <v/>
      </c>
      <c r="CA22" s="117" t="str">
        <f>IF(CA$1="SAT",IF(AND(HLOOKUP(CA$2,FIXTURES!$C$2:$NC$23,MATCH($C22,FIXTURES!$B$2:$B$23,0),0)="",HLOOKUP(CA$2+1,FIXTURES!$C$2:$NC$23,MATCH($C22,FIXTURES!$B$2:$B$23,0),0)="",HLOOKUP(CA$2+2,FIXTURES!$C$2:$NC$23,MATCH($C22,FIXTURES!$B$2:$B$23,0),0)=""),HLOOKUP(CA$2-1,FIXTURES!$C$2:$NC$23,MATCH($C22,FIXTURES!$B$2:$B$23,0),0),IF(AND(HLOOKUP(CA$2,FIXTURES!$C$2:$NC$23,MATCH($C22,FIXTURES!$B$2:$B$23,0),0)="",HLOOKUP(CA$2+1,FIXTURES!$C$2:$NC$23,MATCH($C22,FIXTURES!$B$2:$B$23,0),0)=""),HLOOKUP(CA$2+2,FIXTURES!$C$2:$NC$23,MATCH($C22,FIXTURES!$B$2:$B$23,0),0),IF(HLOOKUP(CA$2+1,FIXTURES!$C$2:$NC$23,MATCH($C22,FIXTURES!$B$2:$B$23,0),0)="",HLOOKUP(CA$2,FIXTURES!$C$2:$NC$23,MATCH($C22,FIXTURES!$B$2:$B$23,0),0),HLOOKUP(CA$2+1,FIXTURES!$C$2:$NC$23,MATCH($C22,FIXTURES!$B$2:$B$23,0),0)))),IF(AND(HLOOKUP(CA$2,FIXTURES!$C$2:$NC$23,MATCH($C22,FIXTURES!$B$2:$B$23,0),0)="",HLOOKUP(CA$2+1,FIXTURES!$C$2:$NC$23,MATCH($C22,FIXTURES!$B$2:$B$23,0),0)=""),HLOOKUP(CA$2+2,FIXTURES!$C$2:$NC$23,MATCH($C22,FIXTURES!$B$2:$B$23,0),0),IF(HLOOKUP(CA$2+1,FIXTURES!$C$2:$NC$23,MATCH($C22,FIXTURES!$B$2:$B$23,0),0)="",HLOOKUP(CA$2,FIXTURES!$C$2:$NC$23,MATCH($C22,FIXTURES!$B$2:$B$23,0),0),HLOOKUP(CA$2+1,FIXTURES!$C$2:$NC$23,MATCH($C22,FIXTURES!$B$2:$B$23,0),0))))</f>
        <v>ars</v>
      </c>
      <c r="CB22" s="117" t="str">
        <f>IF(CB$1="SAT",IF(AND(HLOOKUP(CB$2,FIXTURES!$C$2:$NC$23,MATCH($C22,FIXTURES!$B$2:$B$23,0),0)="",HLOOKUP(CB$2+1,FIXTURES!$C$2:$NC$23,MATCH($C22,FIXTURES!$B$2:$B$23,0),0)="",HLOOKUP(CB$2+2,FIXTURES!$C$2:$NC$23,MATCH($C22,FIXTURES!$B$2:$B$23,0),0)=""),HLOOKUP(CB$2-1,FIXTURES!$C$2:$NC$23,MATCH($C22,FIXTURES!$B$2:$B$23,0),0),IF(AND(HLOOKUP(CB$2,FIXTURES!$C$2:$NC$23,MATCH($C22,FIXTURES!$B$2:$B$23,0),0)="",HLOOKUP(CB$2+1,FIXTURES!$C$2:$NC$23,MATCH($C22,FIXTURES!$B$2:$B$23,0),0)=""),HLOOKUP(CB$2+2,FIXTURES!$C$2:$NC$23,MATCH($C22,FIXTURES!$B$2:$B$23,0),0),IF(HLOOKUP(CB$2+1,FIXTURES!$C$2:$NC$23,MATCH($C22,FIXTURES!$B$2:$B$23,0),0)="",HLOOKUP(CB$2,FIXTURES!$C$2:$NC$23,MATCH($C22,FIXTURES!$B$2:$B$23,0),0),HLOOKUP(CB$2+1,FIXTURES!$C$2:$NC$23,MATCH($C22,FIXTURES!$B$2:$B$23,0),0)))),IF(AND(HLOOKUP(CB$2,FIXTURES!$C$2:$NC$23,MATCH($C22,FIXTURES!$B$2:$B$23,0),0)="",HLOOKUP(CB$2+1,FIXTURES!$C$2:$NC$23,MATCH($C22,FIXTURES!$B$2:$B$23,0),0)=""),HLOOKUP(CB$2+2,FIXTURES!$C$2:$NC$23,MATCH($C22,FIXTURES!$B$2:$B$23,0),0),IF(HLOOKUP(CB$2+1,FIXTURES!$C$2:$NC$23,MATCH($C22,FIXTURES!$B$2:$B$23,0),0)="",HLOOKUP(CB$2,FIXTURES!$C$2:$NC$23,MATCH($C22,FIXTURES!$B$2:$B$23,0),0),HLOOKUP(CB$2+1,FIXTURES!$C$2:$NC$23,MATCH($C22,FIXTURES!$B$2:$B$23,0),0))))</f>
        <v>BOU</v>
      </c>
      <c r="CC22" s="117" t="str">
        <f>IF(CC$1="SAT",IF(AND(HLOOKUP(CC$2,FIXTURES!$C$2:$NC$23,MATCH($C22,FIXTURES!$B$2:$B$23,0),0)="",HLOOKUP(CC$2+1,FIXTURES!$C$2:$NC$23,MATCH($C22,FIXTURES!$B$2:$B$23,0),0)="",HLOOKUP(CC$2+2,FIXTURES!$C$2:$NC$23,MATCH($C22,FIXTURES!$B$2:$B$23,0),0)=""),HLOOKUP(CC$2-1,FIXTURES!$C$2:$NC$23,MATCH($C22,FIXTURES!$B$2:$B$23,0),0),IF(AND(HLOOKUP(CC$2,FIXTURES!$C$2:$NC$23,MATCH($C22,FIXTURES!$B$2:$B$23,0),0)="",HLOOKUP(CC$2+1,FIXTURES!$C$2:$NC$23,MATCH($C22,FIXTURES!$B$2:$B$23,0),0)=""),HLOOKUP(CC$2+2,FIXTURES!$C$2:$NC$23,MATCH($C22,FIXTURES!$B$2:$B$23,0),0),IF(HLOOKUP(CC$2+1,FIXTURES!$C$2:$NC$23,MATCH($C22,FIXTURES!$B$2:$B$23,0),0)="",HLOOKUP(CC$2,FIXTURES!$C$2:$NC$23,MATCH($C22,FIXTURES!$B$2:$B$23,0),0),HLOOKUP(CC$2+1,FIXTURES!$C$2:$NC$23,MATCH($C22,FIXTURES!$B$2:$B$23,0),0)))),IF(AND(HLOOKUP(CC$2,FIXTURES!$C$2:$NC$23,MATCH($C22,FIXTURES!$B$2:$B$23,0),0)="",HLOOKUP(CC$2+1,FIXTURES!$C$2:$NC$23,MATCH($C22,FIXTURES!$B$2:$B$23,0),0)=""),HLOOKUP(CC$2+2,FIXTURES!$C$2:$NC$23,MATCH($C22,FIXTURES!$B$2:$B$23,0),0),IF(HLOOKUP(CC$2+1,FIXTURES!$C$2:$NC$23,MATCH($C22,FIXTURES!$B$2:$B$23,0),0)="",HLOOKUP(CC$2,FIXTURES!$C$2:$NC$23,MATCH($C22,FIXTURES!$B$2:$B$23,0),0),HLOOKUP(CC$2+1,FIXTURES!$C$2:$NC$23,MATCH($C22,FIXTURES!$B$2:$B$23,0),0))))</f>
        <v>new</v>
      </c>
      <c r="CD22" s="117" t="str">
        <f>IF(CD$1="SAT",IF(AND(HLOOKUP(CD$2,FIXTURES!$C$2:$NC$23,MATCH($C22,FIXTURES!$B$2:$B$23,0),0)="",HLOOKUP(CD$2+1,FIXTURES!$C$2:$NC$23,MATCH($C22,FIXTURES!$B$2:$B$23,0),0)="",HLOOKUP(CD$2+2,FIXTURES!$C$2:$NC$23,MATCH($C22,FIXTURES!$B$2:$B$23,0),0)=""),HLOOKUP(CD$2-1,FIXTURES!$C$2:$NC$23,MATCH($C22,FIXTURES!$B$2:$B$23,0),0),IF(AND(HLOOKUP(CD$2,FIXTURES!$C$2:$NC$23,MATCH($C22,FIXTURES!$B$2:$B$23,0),0)="",HLOOKUP(CD$2+1,FIXTURES!$C$2:$NC$23,MATCH($C22,FIXTURES!$B$2:$B$23,0),0)=""),HLOOKUP(CD$2+2,FIXTURES!$C$2:$NC$23,MATCH($C22,FIXTURES!$B$2:$B$23,0),0),IF(HLOOKUP(CD$2+1,FIXTURES!$C$2:$NC$23,MATCH($C22,FIXTURES!$B$2:$B$23,0),0)="",HLOOKUP(CD$2,FIXTURES!$C$2:$NC$23,MATCH($C22,FIXTURES!$B$2:$B$23,0),0),HLOOKUP(CD$2+1,FIXTURES!$C$2:$NC$23,MATCH($C22,FIXTURES!$B$2:$B$23,0),0)))),IF(AND(HLOOKUP(CD$2,FIXTURES!$C$2:$NC$23,MATCH($C22,FIXTURES!$B$2:$B$23,0),0)="",HLOOKUP(CD$2+1,FIXTURES!$C$2:$NC$23,MATCH($C22,FIXTURES!$B$2:$B$23,0),0)=""),HLOOKUP(CD$2+2,FIXTURES!$C$2:$NC$23,MATCH($C22,FIXTURES!$B$2:$B$23,0),0),IF(HLOOKUP(CD$2+1,FIXTURES!$C$2:$NC$23,MATCH($C22,FIXTURES!$B$2:$B$23,0),0)="",HLOOKUP(CD$2,FIXTURES!$C$2:$NC$23,MATCH($C22,FIXTURES!$B$2:$B$23,0),0),HLOOKUP(CD$2+1,FIXTURES!$C$2:$NC$23,MATCH($C22,FIXTURES!$B$2:$B$23,0),0))))</f>
        <v/>
      </c>
      <c r="CE22" s="117" t="str">
        <f>IF(CE$1="SAT",IF(AND(HLOOKUP(CE$2,FIXTURES!$C$2:$NC$23,MATCH($C22,FIXTURES!$B$2:$B$23,0),0)="",HLOOKUP(CE$2+1,FIXTURES!$C$2:$NC$23,MATCH($C22,FIXTURES!$B$2:$B$23,0),0)="",HLOOKUP(CE$2+2,FIXTURES!$C$2:$NC$23,MATCH($C22,FIXTURES!$B$2:$B$23,0),0)=""),HLOOKUP(CE$2-1,FIXTURES!$C$2:$NC$23,MATCH($C22,FIXTURES!$B$2:$B$23,0),0),IF(AND(HLOOKUP(CE$2,FIXTURES!$C$2:$NC$23,MATCH($C22,FIXTURES!$B$2:$B$23,0),0)="",HLOOKUP(CE$2+1,FIXTURES!$C$2:$NC$23,MATCH($C22,FIXTURES!$B$2:$B$23,0),0)=""),HLOOKUP(CE$2+2,FIXTURES!$C$2:$NC$23,MATCH($C22,FIXTURES!$B$2:$B$23,0),0),IF(HLOOKUP(CE$2+1,FIXTURES!$C$2:$NC$23,MATCH($C22,FIXTURES!$B$2:$B$23,0),0)="",HLOOKUP(CE$2,FIXTURES!$C$2:$NC$23,MATCH($C22,FIXTURES!$B$2:$B$23,0),0),HLOOKUP(CE$2+1,FIXTURES!$C$2:$NC$23,MATCH($C22,FIXTURES!$B$2:$B$23,0),0)))),IF(AND(HLOOKUP(CE$2,FIXTURES!$C$2:$NC$23,MATCH($C22,FIXTURES!$B$2:$B$23,0),0)="",HLOOKUP(CE$2+1,FIXTURES!$C$2:$NC$23,MATCH($C22,FIXTURES!$B$2:$B$23,0),0)=""),HLOOKUP(CE$2+2,FIXTURES!$C$2:$NC$23,MATCH($C22,FIXTURES!$B$2:$B$23,0),0),IF(HLOOKUP(CE$2+1,FIXTURES!$C$2:$NC$23,MATCH($C22,FIXTURES!$B$2:$B$23,0),0)="",HLOOKUP(CE$2,FIXTURES!$C$2:$NC$23,MATCH($C22,FIXTURES!$B$2:$B$23,0),0),HLOOKUP(CE$2+1,FIXTURES!$C$2:$NC$23,MATCH($C22,FIXTURES!$B$2:$B$23,0),0))))</f>
        <v>nfo</v>
      </c>
      <c r="CF22" s="117" t="str">
        <f>IF(CF$1="SAT",IF(AND(HLOOKUP(CF$2,FIXTURES!$C$2:$NC$23,MATCH($C22,FIXTURES!$B$2:$B$23,0),0)="",HLOOKUP(CF$2+1,FIXTURES!$C$2:$NC$23,MATCH($C22,FIXTURES!$B$2:$B$23,0),0)="",HLOOKUP(CF$2+2,FIXTURES!$C$2:$NC$23,MATCH($C22,FIXTURES!$B$2:$B$23,0),0)=""),HLOOKUP(CF$2-1,FIXTURES!$C$2:$NC$23,MATCH($C22,FIXTURES!$B$2:$B$23,0),0),IF(AND(HLOOKUP(CF$2,FIXTURES!$C$2:$NC$23,MATCH($C22,FIXTURES!$B$2:$B$23,0),0)="",HLOOKUP(CF$2+1,FIXTURES!$C$2:$NC$23,MATCH($C22,FIXTURES!$B$2:$B$23,0),0)=""),HLOOKUP(CF$2+2,FIXTURES!$C$2:$NC$23,MATCH($C22,FIXTURES!$B$2:$B$23,0),0),IF(HLOOKUP(CF$2+1,FIXTURES!$C$2:$NC$23,MATCH($C22,FIXTURES!$B$2:$B$23,0),0)="",HLOOKUP(CF$2,FIXTURES!$C$2:$NC$23,MATCH($C22,FIXTURES!$B$2:$B$23,0),0),HLOOKUP(CF$2+1,FIXTURES!$C$2:$NC$23,MATCH($C22,FIXTURES!$B$2:$B$23,0),0)))),IF(AND(HLOOKUP(CF$2,FIXTURES!$C$2:$NC$23,MATCH($C22,FIXTURES!$B$2:$B$23,0),0)="",HLOOKUP(CF$2+1,FIXTURES!$C$2:$NC$23,MATCH($C22,FIXTURES!$B$2:$B$23,0),0)=""),HLOOKUP(CF$2+2,FIXTURES!$C$2:$NC$23,MATCH($C22,FIXTURES!$B$2:$B$23,0),0),IF(HLOOKUP(CF$2+1,FIXTURES!$C$2:$NC$23,MATCH($C22,FIXTURES!$B$2:$B$23,0),0)="",HLOOKUP(CF$2,FIXTURES!$C$2:$NC$23,MATCH($C22,FIXTURES!$B$2:$B$23,0),0),HLOOKUP(CF$2+1,FIXTURES!$C$2:$NC$23,MATCH($C22,FIXTURES!$B$2:$B$23,0),0))))</f>
        <v/>
      </c>
      <c r="CG22" s="117" t="str">
        <f>IF(CG$1="SAT",IF(AND(HLOOKUP(CG$2,FIXTURES!$C$2:$NC$23,MATCH($C22,FIXTURES!$B$2:$B$23,0),0)="",HLOOKUP(CG$2+1,FIXTURES!$C$2:$NC$23,MATCH($C22,FIXTURES!$B$2:$B$23,0),0)="",HLOOKUP(CG$2+2,FIXTURES!$C$2:$NC$23,MATCH($C22,FIXTURES!$B$2:$B$23,0),0)=""),HLOOKUP(CG$2-1,FIXTURES!$C$2:$NC$23,MATCH($C22,FIXTURES!$B$2:$B$23,0),0),IF(AND(HLOOKUP(CG$2,FIXTURES!$C$2:$NC$23,MATCH($C22,FIXTURES!$B$2:$B$23,0),0)="",HLOOKUP(CG$2+1,FIXTURES!$C$2:$NC$23,MATCH($C22,FIXTURES!$B$2:$B$23,0),0)=""),HLOOKUP(CG$2+2,FIXTURES!$C$2:$NC$23,MATCH($C22,FIXTURES!$B$2:$B$23,0),0),IF(HLOOKUP(CG$2+1,FIXTURES!$C$2:$NC$23,MATCH($C22,FIXTURES!$B$2:$B$23,0),0)="",HLOOKUP(CG$2,FIXTURES!$C$2:$NC$23,MATCH($C22,FIXTURES!$B$2:$B$23,0),0),HLOOKUP(CG$2+1,FIXTURES!$C$2:$NC$23,MATCH($C22,FIXTURES!$B$2:$B$23,0),0)))),IF(AND(HLOOKUP(CG$2,FIXTURES!$C$2:$NC$23,MATCH($C22,FIXTURES!$B$2:$B$23,0),0)="",HLOOKUP(CG$2+1,FIXTURES!$C$2:$NC$23,MATCH($C22,FIXTURES!$B$2:$B$23,0),0)=""),HLOOKUP(CG$2+2,FIXTURES!$C$2:$NC$23,MATCH($C22,FIXTURES!$B$2:$B$23,0),0),IF(HLOOKUP(CG$2+1,FIXTURES!$C$2:$NC$23,MATCH($C22,FIXTURES!$B$2:$B$23,0),0)="",HLOOKUP(CG$2,FIXTURES!$C$2:$NC$23,MATCH($C22,FIXTURES!$B$2:$B$23,0),0),HLOOKUP(CG$2+1,FIXTURES!$C$2:$NC$23,MATCH($C22,FIXTURES!$B$2:$B$23,0),0))))</f>
        <v>FUL</v>
      </c>
      <c r="CH22" s="117" t="str">
        <f>IF(CH$1="SAT",IF(AND(HLOOKUP(CH$2,FIXTURES!$C$2:$NC$23,MATCH($C22,FIXTURES!$B$2:$B$23,0),0)="",HLOOKUP(CH$2+1,FIXTURES!$C$2:$NC$23,MATCH($C22,FIXTURES!$B$2:$B$23,0),0)="",HLOOKUP(CH$2+2,FIXTURES!$C$2:$NC$23,MATCH($C22,FIXTURES!$B$2:$B$23,0),0)=""),HLOOKUP(CH$2-1,FIXTURES!$C$2:$NC$23,MATCH($C22,FIXTURES!$B$2:$B$23,0),0),IF(AND(HLOOKUP(CH$2,FIXTURES!$C$2:$NC$23,MATCH($C22,FIXTURES!$B$2:$B$23,0),0)="",HLOOKUP(CH$2+1,FIXTURES!$C$2:$NC$23,MATCH($C22,FIXTURES!$B$2:$B$23,0),0)=""),HLOOKUP(CH$2+2,FIXTURES!$C$2:$NC$23,MATCH($C22,FIXTURES!$B$2:$B$23,0),0),IF(HLOOKUP(CH$2+1,FIXTURES!$C$2:$NC$23,MATCH($C22,FIXTURES!$B$2:$B$23,0),0)="",HLOOKUP(CH$2,FIXTURES!$C$2:$NC$23,MATCH($C22,FIXTURES!$B$2:$B$23,0),0),HLOOKUP(CH$2+1,FIXTURES!$C$2:$NC$23,MATCH($C22,FIXTURES!$B$2:$B$23,0),0)))),IF(AND(HLOOKUP(CH$2,FIXTURES!$C$2:$NC$23,MATCH($C22,FIXTURES!$B$2:$B$23,0),0)="",HLOOKUP(CH$2+1,FIXTURES!$C$2:$NC$23,MATCH($C22,FIXTURES!$B$2:$B$23,0),0)=""),HLOOKUP(CH$2+2,FIXTURES!$C$2:$NC$23,MATCH($C22,FIXTURES!$B$2:$B$23,0),0),IF(HLOOKUP(CH$2+1,FIXTURES!$C$2:$NC$23,MATCH($C22,FIXTURES!$B$2:$B$23,0),0)="",HLOOKUP(CH$2,FIXTURES!$C$2:$NC$23,MATCH($C22,FIXTURES!$B$2:$B$23,0),0),HLOOKUP(CH$2+1,FIXTURES!$C$2:$NC$23,MATCH($C22,FIXTURES!$B$2:$B$23,0),0))))</f>
        <v/>
      </c>
      <c r="CI22" s="117" t="str">
        <f>IF(CI$1="SAT",IF(AND(HLOOKUP(CI$2,FIXTURES!$C$2:$NC$23,MATCH($C22,FIXTURES!$B$2:$B$23,0),0)="",HLOOKUP(CI$2+1,FIXTURES!$C$2:$NC$23,MATCH($C22,FIXTURES!$B$2:$B$23,0),0)="",HLOOKUP(CI$2+2,FIXTURES!$C$2:$NC$23,MATCH($C22,FIXTURES!$B$2:$B$23,0),0)=""),HLOOKUP(CI$2-1,FIXTURES!$C$2:$NC$23,MATCH($C22,FIXTURES!$B$2:$B$23,0),0),IF(AND(HLOOKUP(CI$2,FIXTURES!$C$2:$NC$23,MATCH($C22,FIXTURES!$B$2:$B$23,0),0)="",HLOOKUP(CI$2+1,FIXTURES!$C$2:$NC$23,MATCH($C22,FIXTURES!$B$2:$B$23,0),0)=""),HLOOKUP(CI$2+2,FIXTURES!$C$2:$NC$23,MATCH($C22,FIXTURES!$B$2:$B$23,0),0),IF(HLOOKUP(CI$2+1,FIXTURES!$C$2:$NC$23,MATCH($C22,FIXTURES!$B$2:$B$23,0),0)="",HLOOKUP(CI$2,FIXTURES!$C$2:$NC$23,MATCH($C22,FIXTURES!$B$2:$B$23,0),0),HLOOKUP(CI$2+1,FIXTURES!$C$2:$NC$23,MATCH($C22,FIXTURES!$B$2:$B$23,0),0)))),IF(AND(HLOOKUP(CI$2,FIXTURES!$C$2:$NC$23,MATCH($C22,FIXTURES!$B$2:$B$23,0),0)="",HLOOKUP(CI$2+1,FIXTURES!$C$2:$NC$23,MATCH($C22,FIXTURES!$B$2:$B$23,0),0)=""),HLOOKUP(CI$2+2,FIXTURES!$C$2:$NC$23,MATCH($C22,FIXTURES!$B$2:$B$23,0),0),IF(HLOOKUP(CI$2+1,FIXTURES!$C$2:$NC$23,MATCH($C22,FIXTURES!$B$2:$B$23,0),0)="",HLOOKUP(CI$2,FIXTURES!$C$2:$NC$23,MATCH($C22,FIXTURES!$B$2:$B$23,0),0),HLOOKUP(CI$2+1,FIXTURES!$C$2:$NC$23,MATCH($C22,FIXTURES!$B$2:$B$23,0),0))))</f>
        <v>bha</v>
      </c>
      <c r="CJ22" s="117" t="str">
        <f>IF(CJ$1="SAT",IF(AND(HLOOKUP(CJ$2,FIXTURES!$C$2:$NC$23,MATCH($C22,FIXTURES!$B$2:$B$23,0),0)="",HLOOKUP(CJ$2+1,FIXTURES!$C$2:$NC$23,MATCH($C22,FIXTURES!$B$2:$B$23,0),0)="",HLOOKUP(CJ$2+2,FIXTURES!$C$2:$NC$23,MATCH($C22,FIXTURES!$B$2:$B$23,0),0)=""),HLOOKUP(CJ$2-1,FIXTURES!$C$2:$NC$23,MATCH($C22,FIXTURES!$B$2:$B$23,0),0),IF(AND(HLOOKUP(CJ$2,FIXTURES!$C$2:$NC$23,MATCH($C22,FIXTURES!$B$2:$B$23,0),0)="",HLOOKUP(CJ$2+1,FIXTURES!$C$2:$NC$23,MATCH($C22,FIXTURES!$B$2:$B$23,0),0)=""),HLOOKUP(CJ$2+2,FIXTURES!$C$2:$NC$23,MATCH($C22,FIXTURES!$B$2:$B$23,0),0),IF(HLOOKUP(CJ$2+1,FIXTURES!$C$2:$NC$23,MATCH($C22,FIXTURES!$B$2:$B$23,0),0)="",HLOOKUP(CJ$2,FIXTURES!$C$2:$NC$23,MATCH($C22,FIXTURES!$B$2:$B$23,0),0),HLOOKUP(CJ$2+1,FIXTURES!$C$2:$NC$23,MATCH($C22,FIXTURES!$B$2:$B$23,0),0)))),IF(AND(HLOOKUP(CJ$2,FIXTURES!$C$2:$NC$23,MATCH($C22,FIXTURES!$B$2:$B$23,0),0)="",HLOOKUP(CJ$2+1,FIXTURES!$C$2:$NC$23,MATCH($C22,FIXTURES!$B$2:$B$23,0),0)=""),HLOOKUP(CJ$2+2,FIXTURES!$C$2:$NC$23,MATCH($C22,FIXTURES!$B$2:$B$23,0),0),IF(HLOOKUP(CJ$2+1,FIXTURES!$C$2:$NC$23,MATCH($C22,FIXTURES!$B$2:$B$23,0),0)="",HLOOKUP(CJ$2,FIXTURES!$C$2:$NC$23,MATCH($C22,FIXTURES!$B$2:$B$23,0),0),HLOOKUP(CJ$2+1,FIXTURES!$C$2:$NC$23,MATCH($C22,FIXTURES!$B$2:$B$23,0),0))))</f>
        <v/>
      </c>
      <c r="CK22" s="117" t="str">
        <f>IF(CK$1="SAT",IF(AND(HLOOKUP(CK$2,FIXTURES!$C$2:$NC$23,MATCH($C22,FIXTURES!$B$2:$B$23,0),0)="",HLOOKUP(CK$2+1,FIXTURES!$C$2:$NC$23,MATCH($C22,FIXTURES!$B$2:$B$23,0),0)="",HLOOKUP(CK$2+2,FIXTURES!$C$2:$NC$23,MATCH($C22,FIXTURES!$B$2:$B$23,0),0)=""),HLOOKUP(CK$2-1,FIXTURES!$C$2:$NC$23,MATCH($C22,FIXTURES!$B$2:$B$23,0),0),IF(AND(HLOOKUP(CK$2,FIXTURES!$C$2:$NC$23,MATCH($C22,FIXTURES!$B$2:$B$23,0),0)="",HLOOKUP(CK$2+1,FIXTURES!$C$2:$NC$23,MATCH($C22,FIXTURES!$B$2:$B$23,0),0)=""),HLOOKUP(CK$2+2,FIXTURES!$C$2:$NC$23,MATCH($C22,FIXTURES!$B$2:$B$23,0),0),IF(HLOOKUP(CK$2+1,FIXTURES!$C$2:$NC$23,MATCH($C22,FIXTURES!$B$2:$B$23,0),0)="",HLOOKUP(CK$2,FIXTURES!$C$2:$NC$23,MATCH($C22,FIXTURES!$B$2:$B$23,0),0),HLOOKUP(CK$2+1,FIXTURES!$C$2:$NC$23,MATCH($C22,FIXTURES!$B$2:$B$23,0),0)))),IF(AND(HLOOKUP(CK$2,FIXTURES!$C$2:$NC$23,MATCH($C22,FIXTURES!$B$2:$B$23,0),0)="",HLOOKUP(CK$2+1,FIXTURES!$C$2:$NC$23,MATCH($C22,FIXTURES!$B$2:$B$23,0),0)=""),HLOOKUP(CK$2+2,FIXTURES!$C$2:$NC$23,MATCH($C22,FIXTURES!$B$2:$B$23,0),0),IF(HLOOKUP(CK$2+1,FIXTURES!$C$2:$NC$23,MATCH($C22,FIXTURES!$B$2:$B$23,0),0)="",HLOOKUP(CK$2,FIXTURES!$C$2:$NC$23,MATCH($C22,FIXTURES!$B$2:$B$23,0),0),HLOOKUP(CK$2+1,FIXTURES!$C$2:$NC$23,MATCH($C22,FIXTURES!$B$2:$B$23,0),0))))</f>
        <v>LIV</v>
      </c>
      <c r="CL22" s="117" t="str">
        <f>IF(CL$1="SAT",IF(AND(HLOOKUP(CL$2,FIXTURES!$C$2:$NC$23,MATCH($C22,FIXTURES!$B$2:$B$23,0),0)="",HLOOKUP(CL$2+1,FIXTURES!$C$2:$NC$23,MATCH($C22,FIXTURES!$B$2:$B$23,0),0)="",HLOOKUP(CL$2+2,FIXTURES!$C$2:$NC$23,MATCH($C22,FIXTURES!$B$2:$B$23,0),0)=""),HLOOKUP(CL$2-1,FIXTURES!$C$2:$NC$23,MATCH($C22,FIXTURES!$B$2:$B$23,0),0),IF(AND(HLOOKUP(CL$2,FIXTURES!$C$2:$NC$23,MATCH($C22,FIXTURES!$B$2:$B$23,0),0)="",HLOOKUP(CL$2+1,FIXTURES!$C$2:$NC$23,MATCH($C22,FIXTURES!$B$2:$B$23,0),0)=""),HLOOKUP(CL$2+2,FIXTURES!$C$2:$NC$23,MATCH($C22,FIXTURES!$B$2:$B$23,0),0),IF(HLOOKUP(CL$2+1,FIXTURES!$C$2:$NC$23,MATCH($C22,FIXTURES!$B$2:$B$23,0),0)="",HLOOKUP(CL$2,FIXTURES!$C$2:$NC$23,MATCH($C22,FIXTURES!$B$2:$B$23,0),0),HLOOKUP(CL$2+1,FIXTURES!$C$2:$NC$23,MATCH($C22,FIXTURES!$B$2:$B$23,0),0)))),IF(AND(HLOOKUP(CL$2,FIXTURES!$C$2:$NC$23,MATCH($C22,FIXTURES!$B$2:$B$23,0),0)="",HLOOKUP(CL$2+1,FIXTURES!$C$2:$NC$23,MATCH($C22,FIXTURES!$B$2:$B$23,0),0)=""),HLOOKUP(CL$2+2,FIXTURES!$C$2:$NC$23,MATCH($C22,FIXTURES!$B$2:$B$23,0),0),IF(HLOOKUP(CL$2+1,FIXTURES!$C$2:$NC$23,MATCH($C22,FIXTURES!$B$2:$B$23,0),0)="",HLOOKUP(CL$2,FIXTURES!$C$2:$NC$23,MATCH($C22,FIXTURES!$B$2:$B$23,0),0),HLOOKUP(CL$2+1,FIXTURES!$C$2:$NC$23,MATCH($C22,FIXTURES!$B$2:$B$23,0),0))))</f>
        <v/>
      </c>
      <c r="CM22" s="117" t="str">
        <f>IF(CM$1="SAT",IF(AND(HLOOKUP(CM$2,FIXTURES!$C$2:$NC$23,MATCH($C22,FIXTURES!$B$2:$B$23,0),0)="",HLOOKUP(CM$2+1,FIXTURES!$C$2:$NC$23,MATCH($C22,FIXTURES!$B$2:$B$23,0),0)="",HLOOKUP(CM$2+2,FIXTURES!$C$2:$NC$23,MATCH($C22,FIXTURES!$B$2:$B$23,0),0)=""),HLOOKUP(CM$2-1,FIXTURES!$C$2:$NC$23,MATCH($C22,FIXTURES!$B$2:$B$23,0),0),IF(AND(HLOOKUP(CM$2,FIXTURES!$C$2:$NC$23,MATCH($C22,FIXTURES!$B$2:$B$23,0),0)="",HLOOKUP(CM$2+1,FIXTURES!$C$2:$NC$23,MATCH($C22,FIXTURES!$B$2:$B$23,0),0)=""),HLOOKUP(CM$2+2,FIXTURES!$C$2:$NC$23,MATCH($C22,FIXTURES!$B$2:$B$23,0),0),IF(HLOOKUP(CM$2+1,FIXTURES!$C$2:$NC$23,MATCH($C22,FIXTURES!$B$2:$B$23,0),0)="",HLOOKUP(CM$2,FIXTURES!$C$2:$NC$23,MATCH($C22,FIXTURES!$B$2:$B$23,0),0),HLOOKUP(CM$2+1,FIXTURES!$C$2:$NC$23,MATCH($C22,FIXTURES!$B$2:$B$23,0),0)))),IF(AND(HLOOKUP(CM$2,FIXTURES!$C$2:$NC$23,MATCH($C22,FIXTURES!$B$2:$B$23,0),0)="",HLOOKUP(CM$2+1,FIXTURES!$C$2:$NC$23,MATCH($C22,FIXTURES!$B$2:$B$23,0),0)=""),HLOOKUP(CM$2+2,FIXTURES!$C$2:$NC$23,MATCH($C22,FIXTURES!$B$2:$B$23,0),0),IF(HLOOKUP(CM$2+1,FIXTURES!$C$2:$NC$23,MATCH($C22,FIXTURES!$B$2:$B$23,0),0)="",HLOOKUP(CM$2,FIXTURES!$C$2:$NC$23,MATCH($C22,FIXTURES!$B$2:$B$23,0),0),HLOOKUP(CM$2+1,FIXTURES!$C$2:$NC$23,MATCH($C22,FIXTURES!$B$2:$B$23,0),0))))</f>
        <v/>
      </c>
      <c r="CN22" s="117" t="str">
        <f>IF(CN$1="SAT",IF(AND(HLOOKUP(CN$2,FIXTURES!$C$2:$NC$23,MATCH($C22,FIXTURES!$B$2:$B$23,0),0)="",HLOOKUP(CN$2+1,FIXTURES!$C$2:$NC$23,MATCH($C22,FIXTURES!$B$2:$B$23,0),0)="",HLOOKUP(CN$2+2,FIXTURES!$C$2:$NC$23,MATCH($C22,FIXTURES!$B$2:$B$23,0),0)=""),HLOOKUP(CN$2-1,FIXTURES!$C$2:$NC$23,MATCH($C22,FIXTURES!$B$2:$B$23,0),0),IF(AND(HLOOKUP(CN$2,FIXTURES!$C$2:$NC$23,MATCH($C22,FIXTURES!$B$2:$B$23,0),0)="",HLOOKUP(CN$2+1,FIXTURES!$C$2:$NC$23,MATCH($C22,FIXTURES!$B$2:$B$23,0),0)=""),HLOOKUP(CN$2+2,FIXTURES!$C$2:$NC$23,MATCH($C22,FIXTURES!$B$2:$B$23,0),0),IF(HLOOKUP(CN$2+1,FIXTURES!$C$2:$NC$23,MATCH($C22,FIXTURES!$B$2:$B$23,0),0)="",HLOOKUP(CN$2,FIXTURES!$C$2:$NC$23,MATCH($C22,FIXTURES!$B$2:$B$23,0),0),HLOOKUP(CN$2+1,FIXTURES!$C$2:$NC$23,MATCH($C22,FIXTURES!$B$2:$B$23,0),0)))),IF(AND(HLOOKUP(CN$2,FIXTURES!$C$2:$NC$23,MATCH($C22,FIXTURES!$B$2:$B$23,0),0)="",HLOOKUP(CN$2+1,FIXTURES!$C$2:$NC$23,MATCH($C22,FIXTURES!$B$2:$B$23,0),0)=""),HLOOKUP(CN$2+2,FIXTURES!$C$2:$NC$23,MATCH($C22,FIXTURES!$B$2:$B$23,0),0),IF(HLOOKUP(CN$2+1,FIXTURES!$C$2:$NC$23,MATCH($C22,FIXTURES!$B$2:$B$23,0),0)="",HLOOKUP(CN$2,FIXTURES!$C$2:$NC$23,MATCH($C22,FIXTURES!$B$2:$B$23,0),0),HLOOKUP(CN$2+1,FIXTURES!$C$2:$NC$23,MATCH($C22,FIXTURES!$B$2:$B$23,0),0))))</f>
        <v/>
      </c>
      <c r="CO22" s="117" t="str">
        <f>IF(CO$1="SAT",IF(AND(HLOOKUP(CO$2,FIXTURES!$C$2:$NC$23,MATCH($C22,FIXTURES!$B$2:$B$23,0),0)="",HLOOKUP(CO$2+1,FIXTURES!$C$2:$NC$23,MATCH($C22,FIXTURES!$B$2:$B$23,0),0)="",HLOOKUP(CO$2+2,FIXTURES!$C$2:$NC$23,MATCH($C22,FIXTURES!$B$2:$B$23,0),0)=""),HLOOKUP(CO$2-1,FIXTURES!$C$2:$NC$23,MATCH($C22,FIXTURES!$B$2:$B$23,0),0),IF(AND(HLOOKUP(CO$2,FIXTURES!$C$2:$NC$23,MATCH($C22,FIXTURES!$B$2:$B$23,0),0)="",HLOOKUP(CO$2+1,FIXTURES!$C$2:$NC$23,MATCH($C22,FIXTURES!$B$2:$B$23,0),0)=""),HLOOKUP(CO$2+2,FIXTURES!$C$2:$NC$23,MATCH($C22,FIXTURES!$B$2:$B$23,0),0),IF(HLOOKUP(CO$2+1,FIXTURES!$C$2:$NC$23,MATCH($C22,FIXTURES!$B$2:$B$23,0),0)="",HLOOKUP(CO$2,FIXTURES!$C$2:$NC$23,MATCH($C22,FIXTURES!$B$2:$B$23,0),0),HLOOKUP(CO$2+1,FIXTURES!$C$2:$NC$23,MATCH($C22,FIXTURES!$B$2:$B$23,0),0)))),IF(AND(HLOOKUP(CO$2,FIXTURES!$C$2:$NC$23,MATCH($C22,FIXTURES!$B$2:$B$23,0),0)="",HLOOKUP(CO$2+1,FIXTURES!$C$2:$NC$23,MATCH($C22,FIXTURES!$B$2:$B$23,0),0)=""),HLOOKUP(CO$2+2,FIXTURES!$C$2:$NC$23,MATCH($C22,FIXTURES!$B$2:$B$23,0),0),IF(HLOOKUP(CO$2+1,FIXTURES!$C$2:$NC$23,MATCH($C22,FIXTURES!$B$2:$B$23,0),0)="",HLOOKUP(CO$2,FIXTURES!$C$2:$NC$23,MATCH($C22,FIXTURES!$B$2:$B$23,0),0),HLOOKUP(CO$2+1,FIXTURES!$C$2:$NC$23,MATCH($C22,FIXTURES!$B$2:$B$23,0),0))))</f>
        <v/>
      </c>
      <c r="CP22" s="117" t="str">
        <f>IF(CP$1="SAT",IF(AND(HLOOKUP(CP$2,FIXTURES!$C$2:$NC$23,MATCH($C22,FIXTURES!$B$2:$B$23,0),0)="",HLOOKUP(CP$2+1,FIXTURES!$C$2:$NC$23,MATCH($C22,FIXTURES!$B$2:$B$23,0),0)="",HLOOKUP(CP$2+2,FIXTURES!$C$2:$NC$23,MATCH($C22,FIXTURES!$B$2:$B$23,0),0)=""),HLOOKUP(CP$2-1,FIXTURES!$C$2:$NC$23,MATCH($C22,FIXTURES!$B$2:$B$23,0),0),IF(AND(HLOOKUP(CP$2,FIXTURES!$C$2:$NC$23,MATCH($C22,FIXTURES!$B$2:$B$23,0),0)="",HLOOKUP(CP$2+1,FIXTURES!$C$2:$NC$23,MATCH($C22,FIXTURES!$B$2:$B$23,0),0)=""),HLOOKUP(CP$2+2,FIXTURES!$C$2:$NC$23,MATCH($C22,FIXTURES!$B$2:$B$23,0),0),IF(HLOOKUP(CP$2+1,FIXTURES!$C$2:$NC$23,MATCH($C22,FIXTURES!$B$2:$B$23,0),0)="",HLOOKUP(CP$2,FIXTURES!$C$2:$NC$23,MATCH($C22,FIXTURES!$B$2:$B$23,0),0),HLOOKUP(CP$2+1,FIXTURES!$C$2:$NC$23,MATCH($C22,FIXTURES!$B$2:$B$23,0),0)))),IF(AND(HLOOKUP(CP$2,FIXTURES!$C$2:$NC$23,MATCH($C22,FIXTURES!$B$2:$B$23,0),0)="",HLOOKUP(CP$2+1,FIXTURES!$C$2:$NC$23,MATCH($C22,FIXTURES!$B$2:$B$23,0),0)=""),HLOOKUP(CP$2+2,FIXTURES!$C$2:$NC$23,MATCH($C22,FIXTURES!$B$2:$B$23,0),0),IF(HLOOKUP(CP$2+1,FIXTURES!$C$2:$NC$23,MATCH($C22,FIXTURES!$B$2:$B$23,0),0)="",HLOOKUP(CP$2,FIXTURES!$C$2:$NC$23,MATCH($C22,FIXTURES!$B$2:$B$23,0),0),HLOOKUP(CP$2+1,FIXTURES!$C$2:$NC$23,MATCH($C22,FIXTURES!$B$2:$B$23,0),0))))</f>
        <v/>
      </c>
      <c r="CQ22" s="117" t="str">
        <f>IF(CQ$1="SAT",IF(AND(HLOOKUP(CQ$2,FIXTURES!$C$2:$NC$23,MATCH($C22,FIXTURES!$B$2:$B$23,0),0)="",HLOOKUP(CQ$2+1,FIXTURES!$C$2:$NC$23,MATCH($C22,FIXTURES!$B$2:$B$23,0),0)="",HLOOKUP(CQ$2+2,FIXTURES!$C$2:$NC$23,MATCH($C22,FIXTURES!$B$2:$B$23,0),0)=""),HLOOKUP(CQ$2-1,FIXTURES!$C$2:$NC$23,MATCH($C22,FIXTURES!$B$2:$B$23,0),0),IF(AND(HLOOKUP(CQ$2,FIXTURES!$C$2:$NC$23,MATCH($C22,FIXTURES!$B$2:$B$23,0),0)="",HLOOKUP(CQ$2+1,FIXTURES!$C$2:$NC$23,MATCH($C22,FIXTURES!$B$2:$B$23,0),0)=""),HLOOKUP(CQ$2+2,FIXTURES!$C$2:$NC$23,MATCH($C22,FIXTURES!$B$2:$B$23,0),0),IF(HLOOKUP(CQ$2+1,FIXTURES!$C$2:$NC$23,MATCH($C22,FIXTURES!$B$2:$B$23,0),0)="",HLOOKUP(CQ$2,FIXTURES!$C$2:$NC$23,MATCH($C22,FIXTURES!$B$2:$B$23,0),0),HLOOKUP(CQ$2+1,FIXTURES!$C$2:$NC$23,MATCH($C22,FIXTURES!$B$2:$B$23,0),0)))),IF(AND(HLOOKUP(CQ$2,FIXTURES!$C$2:$NC$23,MATCH($C22,FIXTURES!$B$2:$B$23,0),0)="",HLOOKUP(CQ$2+1,FIXTURES!$C$2:$NC$23,MATCH($C22,FIXTURES!$B$2:$B$23,0),0)=""),HLOOKUP(CQ$2+2,FIXTURES!$C$2:$NC$23,MATCH($C22,FIXTURES!$B$2:$B$23,0),0),IF(HLOOKUP(CQ$2+1,FIXTURES!$C$2:$NC$23,MATCH($C22,FIXTURES!$B$2:$B$23,0),0)="",HLOOKUP(CQ$2,FIXTURES!$C$2:$NC$23,MATCH($C22,FIXTURES!$B$2:$B$23,0),0),HLOOKUP(CQ$2+1,FIXTURES!$C$2:$NC$23,MATCH($C22,FIXTURES!$B$2:$B$23,0),0))))</f>
        <v/>
      </c>
      <c r="CR22" s="117" t="str">
        <f>IF(CR$1="SAT",IF(AND(HLOOKUP(CR$2,FIXTURES!$C$2:$NC$23,MATCH($C22,FIXTURES!$B$2:$B$23,0),0)="",HLOOKUP(CR$2+1,FIXTURES!$C$2:$NC$23,MATCH($C22,FIXTURES!$B$2:$B$23,0),0)="",HLOOKUP(CR$2+2,FIXTURES!$C$2:$NC$23,MATCH($C22,FIXTURES!$B$2:$B$23,0),0)=""),HLOOKUP(CR$2-1,FIXTURES!$C$2:$NC$23,MATCH($C22,FIXTURES!$B$2:$B$23,0),0),IF(AND(HLOOKUP(CR$2,FIXTURES!$C$2:$NC$23,MATCH($C22,FIXTURES!$B$2:$B$23,0),0)="",HLOOKUP(CR$2+1,FIXTURES!$C$2:$NC$23,MATCH($C22,FIXTURES!$B$2:$B$23,0),0)=""),HLOOKUP(CR$2+2,FIXTURES!$C$2:$NC$23,MATCH($C22,FIXTURES!$B$2:$B$23,0),0),IF(HLOOKUP(CR$2+1,FIXTURES!$C$2:$NC$23,MATCH($C22,FIXTURES!$B$2:$B$23,0),0)="",HLOOKUP(CR$2,FIXTURES!$C$2:$NC$23,MATCH($C22,FIXTURES!$B$2:$B$23,0),0),HLOOKUP(CR$2+1,FIXTURES!$C$2:$NC$23,MATCH($C22,FIXTURES!$B$2:$B$23,0),0)))),IF(AND(HLOOKUP(CR$2,FIXTURES!$C$2:$NC$23,MATCH($C22,FIXTURES!$B$2:$B$23,0),0)="",HLOOKUP(CR$2+1,FIXTURES!$C$2:$NC$23,MATCH($C22,FIXTURES!$B$2:$B$23,0),0)=""),HLOOKUP(CR$2+2,FIXTURES!$C$2:$NC$23,MATCH($C22,FIXTURES!$B$2:$B$23,0),0),IF(HLOOKUP(CR$2+1,FIXTURES!$C$2:$NC$23,MATCH($C22,FIXTURES!$B$2:$B$23,0),0)="",HLOOKUP(CR$2,FIXTURES!$C$2:$NC$23,MATCH($C22,FIXTURES!$B$2:$B$23,0),0),HLOOKUP(CR$2+1,FIXTURES!$C$2:$NC$23,MATCH($C22,FIXTURES!$B$2:$B$23,0),0))))</f>
        <v/>
      </c>
      <c r="CS22" s="117" t="str">
        <f>IF(CS$1="SAT",IF(AND(HLOOKUP(CS$2,FIXTURES!$C$2:$NC$23,MATCH($C22,FIXTURES!$B$2:$B$23,0),0)="",HLOOKUP(CS$2+1,FIXTURES!$C$2:$NC$23,MATCH($C22,FIXTURES!$B$2:$B$23,0),0)="",HLOOKUP(CS$2+2,FIXTURES!$C$2:$NC$23,MATCH($C22,FIXTURES!$B$2:$B$23,0),0)=""),HLOOKUP(CS$2-1,FIXTURES!$C$2:$NC$23,MATCH($C22,FIXTURES!$B$2:$B$23,0),0),IF(AND(HLOOKUP(CS$2,FIXTURES!$C$2:$NC$23,MATCH($C22,FIXTURES!$B$2:$B$23,0),0)="",HLOOKUP(CS$2+1,FIXTURES!$C$2:$NC$23,MATCH($C22,FIXTURES!$B$2:$B$23,0),0)=""),HLOOKUP(CS$2+2,FIXTURES!$C$2:$NC$23,MATCH($C22,FIXTURES!$B$2:$B$23,0),0),IF(HLOOKUP(CS$2+1,FIXTURES!$C$2:$NC$23,MATCH($C22,FIXTURES!$B$2:$B$23,0),0)="",HLOOKUP(CS$2,FIXTURES!$C$2:$NC$23,MATCH($C22,FIXTURES!$B$2:$B$23,0),0),HLOOKUP(CS$2+1,FIXTURES!$C$2:$NC$23,MATCH($C22,FIXTURES!$B$2:$B$23,0),0)))),IF(AND(HLOOKUP(CS$2,FIXTURES!$C$2:$NC$23,MATCH($C22,FIXTURES!$B$2:$B$23,0),0)="",HLOOKUP(CS$2+1,FIXTURES!$C$2:$NC$23,MATCH($C22,FIXTURES!$B$2:$B$23,0),0)=""),HLOOKUP(CS$2+2,FIXTURES!$C$2:$NC$23,MATCH($C22,FIXTURES!$B$2:$B$23,0),0),IF(HLOOKUP(CS$2+1,FIXTURES!$C$2:$NC$23,MATCH($C22,FIXTURES!$B$2:$B$23,0),0)="",HLOOKUP(CS$2,FIXTURES!$C$2:$NC$23,MATCH($C22,FIXTURES!$B$2:$B$23,0),0),HLOOKUP(CS$2+1,FIXTURES!$C$2:$NC$23,MATCH($C22,FIXTURES!$B$2:$B$23,0),0))))</f>
        <v/>
      </c>
      <c r="CT22" s="117" t="str">
        <f>IF(CT$1="SAT",IF(AND(HLOOKUP(CT$2,FIXTURES!$C$2:$NC$23,MATCH($C22,FIXTURES!$B$2:$B$23,0),0)="",HLOOKUP(CT$2+1,FIXTURES!$C$2:$NC$23,MATCH($C22,FIXTURES!$B$2:$B$23,0),0)="",HLOOKUP(CT$2+2,FIXTURES!$C$2:$NC$23,MATCH($C22,FIXTURES!$B$2:$B$23,0),0)=""),HLOOKUP(CT$2-1,FIXTURES!$C$2:$NC$23,MATCH($C22,FIXTURES!$B$2:$B$23,0),0),IF(AND(HLOOKUP(CT$2,FIXTURES!$C$2:$NC$23,MATCH($C22,FIXTURES!$B$2:$B$23,0),0)="",HLOOKUP(CT$2+1,FIXTURES!$C$2:$NC$23,MATCH($C22,FIXTURES!$B$2:$B$23,0),0)=""),HLOOKUP(CT$2+2,FIXTURES!$C$2:$NC$23,MATCH($C22,FIXTURES!$B$2:$B$23,0),0),IF(HLOOKUP(CT$2+1,FIXTURES!$C$2:$NC$23,MATCH($C22,FIXTURES!$B$2:$B$23,0),0)="",HLOOKUP(CT$2,FIXTURES!$C$2:$NC$23,MATCH($C22,FIXTURES!$B$2:$B$23,0),0),HLOOKUP(CT$2+1,FIXTURES!$C$2:$NC$23,MATCH($C22,FIXTURES!$B$2:$B$23,0),0)))),IF(AND(HLOOKUP(CT$2,FIXTURES!$C$2:$NC$23,MATCH($C22,FIXTURES!$B$2:$B$23,0),0)="",HLOOKUP(CT$2+1,FIXTURES!$C$2:$NC$23,MATCH($C22,FIXTURES!$B$2:$B$23,0),0)=""),HLOOKUP(CT$2+2,FIXTURES!$C$2:$NC$23,MATCH($C22,FIXTURES!$B$2:$B$23,0),0),IF(HLOOKUP(CT$2+1,FIXTURES!$C$2:$NC$23,MATCH($C22,FIXTURES!$B$2:$B$23,0),0)="",HLOOKUP(CT$2,FIXTURES!$C$2:$NC$23,MATCH($C22,FIXTURES!$B$2:$B$23,0),0),HLOOKUP(CT$2+1,FIXTURES!$C$2:$NC$23,MATCH($C22,FIXTURES!$B$2:$B$23,0),0))))</f>
        <v/>
      </c>
      <c r="CU22" s="117" t="str">
        <f>IF(CU$1="SAT",IF(AND(HLOOKUP(CU$2,FIXTURES!$C$2:$NC$23,MATCH($C22,FIXTURES!$B$2:$B$23,0),0)="",HLOOKUP(CU$2+1,FIXTURES!$C$2:$NC$23,MATCH($C22,FIXTURES!$B$2:$B$23,0),0)="",HLOOKUP(CU$2+2,FIXTURES!$C$2:$NC$23,MATCH($C22,FIXTURES!$B$2:$B$23,0),0)=""),HLOOKUP(CU$2-1,FIXTURES!$C$2:$NC$23,MATCH($C22,FIXTURES!$B$2:$B$23,0),0),IF(AND(HLOOKUP(CU$2,FIXTURES!$C$2:$NC$23,MATCH($C22,FIXTURES!$B$2:$B$23,0),0)="",HLOOKUP(CU$2+1,FIXTURES!$C$2:$NC$23,MATCH($C22,FIXTURES!$B$2:$B$23,0),0)=""),HLOOKUP(CU$2+2,FIXTURES!$C$2:$NC$23,MATCH($C22,FIXTURES!$B$2:$B$23,0),0),IF(HLOOKUP(CU$2+1,FIXTURES!$C$2:$NC$23,MATCH($C22,FIXTURES!$B$2:$B$23,0),0)="",HLOOKUP(CU$2,FIXTURES!$C$2:$NC$23,MATCH($C22,FIXTURES!$B$2:$B$23,0),0),HLOOKUP(CU$2+1,FIXTURES!$C$2:$NC$23,MATCH($C22,FIXTURES!$B$2:$B$23,0),0)))),IF(AND(HLOOKUP(CU$2,FIXTURES!$C$2:$NC$23,MATCH($C22,FIXTURES!$B$2:$B$23,0),0)="",HLOOKUP(CU$2+1,FIXTURES!$C$2:$NC$23,MATCH($C22,FIXTURES!$B$2:$B$23,0),0)=""),HLOOKUP(CU$2+2,FIXTURES!$C$2:$NC$23,MATCH($C22,FIXTURES!$B$2:$B$23,0),0),IF(HLOOKUP(CU$2+1,FIXTURES!$C$2:$NC$23,MATCH($C22,FIXTURES!$B$2:$B$23,0),0)="",HLOOKUP(CU$2,FIXTURES!$C$2:$NC$23,MATCH($C22,FIXTURES!$B$2:$B$23,0),0),HLOOKUP(CU$2+1,FIXTURES!$C$2:$NC$23,MATCH($C22,FIXTURES!$B$2:$B$23,0),0))))</f>
        <v/>
      </c>
      <c r="CV22" s="117" t="str">
        <f>IF(CV$1="SAT",IF(AND(HLOOKUP(CV$2,FIXTURES!$C$2:$NC$23,MATCH($C22,FIXTURES!$B$2:$B$23,0),0)="",HLOOKUP(CV$2+1,FIXTURES!$C$2:$NC$23,MATCH($C22,FIXTURES!$B$2:$B$23,0),0)="",HLOOKUP(CV$2+2,FIXTURES!$C$2:$NC$23,MATCH($C22,FIXTURES!$B$2:$B$23,0),0)=""),HLOOKUP(CV$2-1,FIXTURES!$C$2:$NC$23,MATCH($C22,FIXTURES!$B$2:$B$23,0),0),IF(AND(HLOOKUP(CV$2,FIXTURES!$C$2:$NC$23,MATCH($C22,FIXTURES!$B$2:$B$23,0),0)="",HLOOKUP(CV$2+1,FIXTURES!$C$2:$NC$23,MATCH($C22,FIXTURES!$B$2:$B$23,0),0)=""),HLOOKUP(CV$2+2,FIXTURES!$C$2:$NC$23,MATCH($C22,FIXTURES!$B$2:$B$23,0),0),IF(HLOOKUP(CV$2+1,FIXTURES!$C$2:$NC$23,MATCH($C22,FIXTURES!$B$2:$B$23,0),0)="",HLOOKUP(CV$2,FIXTURES!$C$2:$NC$23,MATCH($C22,FIXTURES!$B$2:$B$23,0),0),HLOOKUP(CV$2+1,FIXTURES!$C$2:$NC$23,MATCH($C22,FIXTURES!$B$2:$B$23,0),0)))),IF(AND(HLOOKUP(CV$2,FIXTURES!$C$2:$NC$23,MATCH($C22,FIXTURES!$B$2:$B$23,0),0)="",HLOOKUP(CV$2+1,FIXTURES!$C$2:$NC$23,MATCH($C22,FIXTURES!$B$2:$B$23,0),0)=""),HLOOKUP(CV$2+2,FIXTURES!$C$2:$NC$23,MATCH($C22,FIXTURES!$B$2:$B$23,0),0),IF(HLOOKUP(CV$2+1,FIXTURES!$C$2:$NC$23,MATCH($C22,FIXTURES!$B$2:$B$23,0),0)="",HLOOKUP(CV$2,FIXTURES!$C$2:$NC$23,MATCH($C22,FIXTURES!$B$2:$B$23,0),0),HLOOKUP(CV$2+1,FIXTURES!$C$2:$NC$23,MATCH($C22,FIXTURES!$B$2:$B$23,0),0))))</f>
        <v/>
      </c>
      <c r="CW22" s="117" t="str">
        <f>IF(CW$1="SAT",IF(AND(HLOOKUP(CW$2,FIXTURES!$C$2:$NC$23,MATCH($C22,FIXTURES!$B$2:$B$23,0),0)="",HLOOKUP(CW$2+1,FIXTURES!$C$2:$NC$23,MATCH($C22,FIXTURES!$B$2:$B$23,0),0)="",HLOOKUP(CW$2+2,FIXTURES!$C$2:$NC$23,MATCH($C22,FIXTURES!$B$2:$B$23,0),0)=""),HLOOKUP(CW$2-1,FIXTURES!$C$2:$NC$23,MATCH($C22,FIXTURES!$B$2:$B$23,0),0),IF(AND(HLOOKUP(CW$2,FIXTURES!$C$2:$NC$23,MATCH($C22,FIXTURES!$B$2:$B$23,0),0)="",HLOOKUP(CW$2+1,FIXTURES!$C$2:$NC$23,MATCH($C22,FIXTURES!$B$2:$B$23,0),0)=""),HLOOKUP(CW$2+2,FIXTURES!$C$2:$NC$23,MATCH($C22,FIXTURES!$B$2:$B$23,0),0),IF(HLOOKUP(CW$2+1,FIXTURES!$C$2:$NC$23,MATCH($C22,FIXTURES!$B$2:$B$23,0),0)="",HLOOKUP(CW$2,FIXTURES!$C$2:$NC$23,MATCH($C22,FIXTURES!$B$2:$B$23,0),0),HLOOKUP(CW$2+1,FIXTURES!$C$2:$NC$23,MATCH($C22,FIXTURES!$B$2:$B$23,0),0)))),IF(AND(HLOOKUP(CW$2,FIXTURES!$C$2:$NC$23,MATCH($C22,FIXTURES!$B$2:$B$23,0),0)="",HLOOKUP(CW$2+1,FIXTURES!$C$2:$NC$23,MATCH($C22,FIXTURES!$B$2:$B$23,0),0)=""),HLOOKUP(CW$2+2,FIXTURES!$C$2:$NC$23,MATCH($C22,FIXTURES!$B$2:$B$23,0),0),IF(HLOOKUP(CW$2+1,FIXTURES!$C$2:$NC$23,MATCH($C22,FIXTURES!$B$2:$B$23,0),0)="",HLOOKUP(CW$2,FIXTURES!$C$2:$NC$23,MATCH($C22,FIXTURES!$B$2:$B$23,0),0),HLOOKUP(CW$2+1,FIXTURES!$C$2:$NC$23,MATCH($C22,FIXTURES!$B$2:$B$23,0),0))))</f>
        <v/>
      </c>
      <c r="CX22" s="117" t="str">
        <f>IF(CX$1="SAT",IF(AND(HLOOKUP(CX$2,FIXTURES!$C$2:$NC$23,MATCH($C22,FIXTURES!$B$2:$B$23,0),0)="",HLOOKUP(CX$2+1,FIXTURES!$C$2:$NC$23,MATCH($C22,FIXTURES!$B$2:$B$23,0),0)="",HLOOKUP(CX$2+2,FIXTURES!$C$2:$NC$23,MATCH($C22,FIXTURES!$B$2:$B$23,0),0)=""),HLOOKUP(CX$2-1,FIXTURES!$C$2:$NC$23,MATCH($C22,FIXTURES!$B$2:$B$23,0),0),IF(AND(HLOOKUP(CX$2,FIXTURES!$C$2:$NC$23,MATCH($C22,FIXTURES!$B$2:$B$23,0),0)="",HLOOKUP(CX$2+1,FIXTURES!$C$2:$NC$23,MATCH($C22,FIXTURES!$B$2:$B$23,0),0)=""),HLOOKUP(CX$2+2,FIXTURES!$C$2:$NC$23,MATCH($C22,FIXTURES!$B$2:$B$23,0),0),IF(HLOOKUP(CX$2+1,FIXTURES!$C$2:$NC$23,MATCH($C22,FIXTURES!$B$2:$B$23,0),0)="",HLOOKUP(CX$2,FIXTURES!$C$2:$NC$23,MATCH($C22,FIXTURES!$B$2:$B$23,0),0),HLOOKUP(CX$2+1,FIXTURES!$C$2:$NC$23,MATCH($C22,FIXTURES!$B$2:$B$23,0),0)))),IF(AND(HLOOKUP(CX$2,FIXTURES!$C$2:$NC$23,MATCH($C22,FIXTURES!$B$2:$B$23,0),0)="",HLOOKUP(CX$2+1,FIXTURES!$C$2:$NC$23,MATCH($C22,FIXTURES!$B$2:$B$23,0),0)=""),HLOOKUP(CX$2+2,FIXTURES!$C$2:$NC$23,MATCH($C22,FIXTURES!$B$2:$B$23,0),0),IF(HLOOKUP(CX$2+1,FIXTURES!$C$2:$NC$23,MATCH($C22,FIXTURES!$B$2:$B$23,0),0)="",HLOOKUP(CX$2,FIXTURES!$C$2:$NC$23,MATCH($C22,FIXTURES!$B$2:$B$23,0),0),HLOOKUP(CX$2+1,FIXTURES!$C$2:$NC$23,MATCH($C22,FIXTURES!$B$2:$B$23,0),0))))</f>
        <v/>
      </c>
      <c r="CY22" s="117" t="str">
        <f>IF(CY$1="SAT",IF(AND(HLOOKUP(CY$2,FIXTURES!$C$2:$NC$23,MATCH($C22,FIXTURES!$B$2:$B$23,0),0)="",HLOOKUP(CY$2+1,FIXTURES!$C$2:$NC$23,MATCH($C22,FIXTURES!$B$2:$B$23,0),0)="",HLOOKUP(CY$2+2,FIXTURES!$C$2:$NC$23,MATCH($C22,FIXTURES!$B$2:$B$23,0),0)=""),HLOOKUP(CY$2-1,FIXTURES!$C$2:$NC$23,MATCH($C22,FIXTURES!$B$2:$B$23,0),0),IF(AND(HLOOKUP(CY$2,FIXTURES!$C$2:$NC$23,MATCH($C22,FIXTURES!$B$2:$B$23,0),0)="",HLOOKUP(CY$2+1,FIXTURES!$C$2:$NC$23,MATCH($C22,FIXTURES!$B$2:$B$23,0),0)=""),HLOOKUP(CY$2+2,FIXTURES!$C$2:$NC$23,MATCH($C22,FIXTURES!$B$2:$B$23,0),0),IF(HLOOKUP(CY$2+1,FIXTURES!$C$2:$NC$23,MATCH($C22,FIXTURES!$B$2:$B$23,0),0)="",HLOOKUP(CY$2,FIXTURES!$C$2:$NC$23,MATCH($C22,FIXTURES!$B$2:$B$23,0),0),HLOOKUP(CY$2+1,FIXTURES!$C$2:$NC$23,MATCH($C22,FIXTURES!$B$2:$B$23,0),0)))),IF(AND(HLOOKUP(CY$2,FIXTURES!$C$2:$NC$23,MATCH($C22,FIXTURES!$B$2:$B$23,0),0)="",HLOOKUP(CY$2+1,FIXTURES!$C$2:$NC$23,MATCH($C22,FIXTURES!$B$2:$B$23,0),0)=""),HLOOKUP(CY$2+2,FIXTURES!$C$2:$NC$23,MATCH($C22,FIXTURES!$B$2:$B$23,0),0),IF(HLOOKUP(CY$2+1,FIXTURES!$C$2:$NC$23,MATCH($C22,FIXTURES!$B$2:$B$23,0),0)="",HLOOKUP(CY$2,FIXTURES!$C$2:$NC$23,MATCH($C22,FIXTURES!$B$2:$B$23,0),0),HLOOKUP(CY$2+1,FIXTURES!$C$2:$NC$23,MATCH($C22,FIXTURES!$B$2:$B$23,0),0))))</f>
        <v/>
      </c>
      <c r="CZ22" s="117" t="str">
        <f>IF(CZ$1="SAT",IF(AND(HLOOKUP(CZ$2,FIXTURES!$C$2:$NC$23,MATCH($C22,FIXTURES!$B$2:$B$23,0),0)="",HLOOKUP(CZ$2+1,FIXTURES!$C$2:$NC$23,MATCH($C22,FIXTURES!$B$2:$B$23,0),0)="",HLOOKUP(CZ$2+2,FIXTURES!$C$2:$NC$23,MATCH($C22,FIXTURES!$B$2:$B$23,0),0)=""),HLOOKUP(CZ$2-1,FIXTURES!$C$2:$NC$23,MATCH($C22,FIXTURES!$B$2:$B$23,0),0),IF(AND(HLOOKUP(CZ$2,FIXTURES!$C$2:$NC$23,MATCH($C22,FIXTURES!$B$2:$B$23,0),0)="",HLOOKUP(CZ$2+1,FIXTURES!$C$2:$NC$23,MATCH($C22,FIXTURES!$B$2:$B$23,0),0)=""),HLOOKUP(CZ$2+2,FIXTURES!$C$2:$NC$23,MATCH($C22,FIXTURES!$B$2:$B$23,0),0),IF(HLOOKUP(CZ$2+1,FIXTURES!$C$2:$NC$23,MATCH($C22,FIXTURES!$B$2:$B$23,0),0)="",HLOOKUP(CZ$2,FIXTURES!$C$2:$NC$23,MATCH($C22,FIXTURES!$B$2:$B$23,0),0),HLOOKUP(CZ$2+1,FIXTURES!$C$2:$NC$23,MATCH($C22,FIXTURES!$B$2:$B$23,0),0)))),IF(AND(HLOOKUP(CZ$2,FIXTURES!$C$2:$NC$23,MATCH($C22,FIXTURES!$B$2:$B$23,0),0)="",HLOOKUP(CZ$2+1,FIXTURES!$C$2:$NC$23,MATCH($C22,FIXTURES!$B$2:$B$23,0),0)=""),HLOOKUP(CZ$2+2,FIXTURES!$C$2:$NC$23,MATCH($C22,FIXTURES!$B$2:$B$23,0),0),IF(HLOOKUP(CZ$2+1,FIXTURES!$C$2:$NC$23,MATCH($C22,FIXTURES!$B$2:$B$23,0),0)="",HLOOKUP(CZ$2,FIXTURES!$C$2:$NC$23,MATCH($C22,FIXTURES!$B$2:$B$23,0),0),HLOOKUP(CZ$2+1,FIXTURES!$C$2:$NC$23,MATCH($C22,FIXTURES!$B$2:$B$23,0),0))))</f>
        <v/>
      </c>
      <c r="DA22" s="117" t="str">
        <f>IF(DA$1="SAT",IF(AND(HLOOKUP(DA$2,FIXTURES!$C$2:$NC$23,MATCH($C22,FIXTURES!$B$2:$B$23,0),0)="",HLOOKUP(DA$2+1,FIXTURES!$C$2:$NC$23,MATCH($C22,FIXTURES!$B$2:$B$23,0),0)="",HLOOKUP(DA$2+2,FIXTURES!$C$2:$NC$23,MATCH($C22,FIXTURES!$B$2:$B$23,0),0)=""),HLOOKUP(DA$2-1,FIXTURES!$C$2:$NC$23,MATCH($C22,FIXTURES!$B$2:$B$23,0),0),IF(AND(HLOOKUP(DA$2,FIXTURES!$C$2:$NC$23,MATCH($C22,FIXTURES!$B$2:$B$23,0),0)="",HLOOKUP(DA$2+1,FIXTURES!$C$2:$NC$23,MATCH($C22,FIXTURES!$B$2:$B$23,0),0)=""),HLOOKUP(DA$2+2,FIXTURES!$C$2:$NC$23,MATCH($C22,FIXTURES!$B$2:$B$23,0),0),IF(HLOOKUP(DA$2+1,FIXTURES!$C$2:$NC$23,MATCH($C22,FIXTURES!$B$2:$B$23,0),0)="",HLOOKUP(DA$2,FIXTURES!$C$2:$NC$23,MATCH($C22,FIXTURES!$B$2:$B$23,0),0),HLOOKUP(DA$2+1,FIXTURES!$C$2:$NC$23,MATCH($C22,FIXTURES!$B$2:$B$23,0),0)))),IF(AND(HLOOKUP(DA$2,FIXTURES!$C$2:$NC$23,MATCH($C22,FIXTURES!$B$2:$B$23,0),0)="",HLOOKUP(DA$2+1,FIXTURES!$C$2:$NC$23,MATCH($C22,FIXTURES!$B$2:$B$23,0),0)=""),HLOOKUP(DA$2+2,FIXTURES!$C$2:$NC$23,MATCH($C22,FIXTURES!$B$2:$B$23,0),0),IF(HLOOKUP(DA$2+1,FIXTURES!$C$2:$NC$23,MATCH($C22,FIXTURES!$B$2:$B$23,0),0)="",HLOOKUP(DA$2,FIXTURES!$C$2:$NC$23,MATCH($C22,FIXTURES!$B$2:$B$23,0),0),HLOOKUP(DA$2+1,FIXTURES!$C$2:$NC$23,MATCH($C22,FIXTURES!$B$2:$B$23,0),0))))</f>
        <v/>
      </c>
      <c r="DB22" s="117" t="str">
        <f>IF(DB$1="SAT",IF(AND(HLOOKUP(DB$2,FIXTURES!$C$2:$NC$23,MATCH($C22,FIXTURES!$B$2:$B$23,0),0)="",HLOOKUP(DB$2+1,FIXTURES!$C$2:$NC$23,MATCH($C22,FIXTURES!$B$2:$B$23,0),0)="",HLOOKUP(DB$2+2,FIXTURES!$C$2:$NC$23,MATCH($C22,FIXTURES!$B$2:$B$23,0),0)=""),HLOOKUP(DB$2-1,FIXTURES!$C$2:$NC$23,MATCH($C22,FIXTURES!$B$2:$B$23,0),0),IF(AND(HLOOKUP(DB$2,FIXTURES!$C$2:$NC$23,MATCH($C22,FIXTURES!$B$2:$B$23,0),0)="",HLOOKUP(DB$2+1,FIXTURES!$C$2:$NC$23,MATCH($C22,FIXTURES!$B$2:$B$23,0),0)=""),HLOOKUP(DB$2+2,FIXTURES!$C$2:$NC$23,MATCH($C22,FIXTURES!$B$2:$B$23,0),0),IF(HLOOKUP(DB$2+1,FIXTURES!$C$2:$NC$23,MATCH($C22,FIXTURES!$B$2:$B$23,0),0)="",HLOOKUP(DB$2,FIXTURES!$C$2:$NC$23,MATCH($C22,FIXTURES!$B$2:$B$23,0),0),HLOOKUP(DB$2+1,FIXTURES!$C$2:$NC$23,MATCH($C22,FIXTURES!$B$2:$B$23,0),0)))),IF(AND(HLOOKUP(DB$2,FIXTURES!$C$2:$NC$23,MATCH($C22,FIXTURES!$B$2:$B$23,0),0)="",HLOOKUP(DB$2+1,FIXTURES!$C$2:$NC$23,MATCH($C22,FIXTURES!$B$2:$B$23,0),0)=""),HLOOKUP(DB$2+2,FIXTURES!$C$2:$NC$23,MATCH($C22,FIXTURES!$B$2:$B$23,0),0),IF(HLOOKUP(DB$2+1,FIXTURES!$C$2:$NC$23,MATCH($C22,FIXTURES!$B$2:$B$23,0),0)="",HLOOKUP(DB$2,FIXTURES!$C$2:$NC$23,MATCH($C22,FIXTURES!$B$2:$B$23,0),0),HLOOKUP(DB$2+1,FIXTURES!$C$2:$NC$23,MATCH($C22,FIXTURES!$B$2:$B$23,0),0))))</f>
        <v/>
      </c>
      <c r="DC22" s="117" t="str">
        <f>IF(DC$1="SAT",IF(AND(HLOOKUP(DC$2,FIXTURES!$C$2:$NC$23,MATCH($C22,FIXTURES!$B$2:$B$23,0),0)="",HLOOKUP(DC$2+1,FIXTURES!$C$2:$NC$23,MATCH($C22,FIXTURES!$B$2:$B$23,0),0)="",HLOOKUP(DC$2+2,FIXTURES!$C$2:$NC$23,MATCH($C22,FIXTURES!$B$2:$B$23,0),0)=""),HLOOKUP(DC$2-1,FIXTURES!$C$2:$NC$23,MATCH($C22,FIXTURES!$B$2:$B$23,0),0),IF(AND(HLOOKUP(DC$2,FIXTURES!$C$2:$NC$23,MATCH($C22,FIXTURES!$B$2:$B$23,0),0)="",HLOOKUP(DC$2+1,FIXTURES!$C$2:$NC$23,MATCH($C22,FIXTURES!$B$2:$B$23,0),0)=""),HLOOKUP(DC$2+2,FIXTURES!$C$2:$NC$23,MATCH($C22,FIXTURES!$B$2:$B$23,0),0),IF(HLOOKUP(DC$2+1,FIXTURES!$C$2:$NC$23,MATCH($C22,FIXTURES!$B$2:$B$23,0),0)="",HLOOKUP(DC$2,FIXTURES!$C$2:$NC$23,MATCH($C22,FIXTURES!$B$2:$B$23,0),0),HLOOKUP(DC$2+1,FIXTURES!$C$2:$NC$23,MATCH($C22,FIXTURES!$B$2:$B$23,0),0)))),IF(AND(HLOOKUP(DC$2,FIXTURES!$C$2:$NC$23,MATCH($C22,FIXTURES!$B$2:$B$23,0),0)="",HLOOKUP(DC$2+1,FIXTURES!$C$2:$NC$23,MATCH($C22,FIXTURES!$B$2:$B$23,0),0)=""),HLOOKUP(DC$2+2,FIXTURES!$C$2:$NC$23,MATCH($C22,FIXTURES!$B$2:$B$23,0),0),IF(HLOOKUP(DC$2+1,FIXTURES!$C$2:$NC$23,MATCH($C22,FIXTURES!$B$2:$B$23,0),0)="",HLOOKUP(DC$2,FIXTURES!$C$2:$NC$23,MATCH($C22,FIXTURES!$B$2:$B$23,0),0),HLOOKUP(DC$2+1,FIXTURES!$C$2:$NC$23,MATCH($C22,FIXTURES!$B$2:$B$23,0),0))))</f>
        <v/>
      </c>
      <c r="DD22" s="116"/>
      <c r="DE22" s="102" t="str">
        <f>LEFT(HLOOKUP(DE$2,FIXTURES!$C$2:$NJ$23,MATCH($C22,FIXTURES!$B$2:$B$23,0),0),3)</f>
        <v/>
      </c>
      <c r="DF22" s="102" t="str">
        <f>IF(LEN(HLOOKUP(DE$2,FIXTURES!$C$2:$NJ$23,MATCH($C22,FIXTURES!$B$2:$B$23,0),0))=6,RIGHT(HLOOKUP(DE$2,FIXTURES!$C$2:$NJ$23,MATCH($C22,FIXTURES!$B$2:$B$23,0),0),3),"")</f>
        <v/>
      </c>
      <c r="DG22" s="102" t="str">
        <f>IF(LEN(HLOOKUP(DE$2,FIXTURES!$C$2:$NJ$23,MATCH($C22,FIXTURES!$B$2:$B$23,0),0))=9,RIGHT(HLOOKUP(DE$2,FIXTURES!$C$2:$NJ$23,MATCH($C22,FIXTURES!$B$2:$B$23,0),0),3),"")</f>
        <v/>
      </c>
      <c r="DH22" s="102" t="str">
        <f>IFERROR(IF(BGW!$F49=1,"",VLOOKUP($C22,BGW!$B$33:$E$52,MATCH($DH$2,BGW!$B$32:$E$32,0),0)),"")</f>
        <v/>
      </c>
      <c r="DI22" s="102" t="str">
        <f>IFERROR(IF(BGW!$F74=1,"",VLOOKUP($C22,BGW!$B$58:$E$77,MATCH($DI$2,BGW!$B$57:$E$57,0),0)),"")</f>
        <v>TOT</v>
      </c>
      <c r="DJ22" s="102" t="str">
        <f>IFERROR(IF(BGW!$F99=1,"",VLOOKUP($C22,BGW!$B$83:$E$102,MATCH($DJ$2,BGW!$B$82:$E$82,0),0)),"")</f>
        <v>ars</v>
      </c>
      <c r="DK22" s="116"/>
    </row>
    <row r="23" spans="1:115" s="118" customFormat="1" ht="21.75" customHeight="1" x14ac:dyDescent="0.3">
      <c r="A23" s="103" t="s">
        <v>45</v>
      </c>
      <c r="B23" s="115">
        <f>VLOOKUP(A23,[1]Table!$B$1:$O$21,MATCH("xGD/90",[1]Table!$B$1:$O$1,0),0)</f>
        <v>0.16</v>
      </c>
      <c r="C23" s="116" t="s">
        <v>17</v>
      </c>
      <c r="D23" s="117" t="str">
        <f>IF(D$1="SAT",IF(AND(HLOOKUP(D$2,FIXTURES!$C$2:$NC$23,MATCH($C23,FIXTURES!$B$2:$B$23,0),0)="",HLOOKUP(D$2+1,FIXTURES!$C$2:$NC$23,MATCH($C23,FIXTURES!$B$2:$B$23,0),0)="",HLOOKUP(D$2+2,FIXTURES!$C$2:$NC$23,MATCH($C23,FIXTURES!$B$2:$B$23,0),0)=""),HLOOKUP(D$2-1,FIXTURES!$C$2:$NC$23,MATCH($C23,FIXTURES!$B$2:$B$23,0),0),IF(AND(HLOOKUP(D$2,FIXTURES!$C$2:$NC$23,MATCH($C23,FIXTURES!$B$2:$B$23,0),0)="",HLOOKUP(D$2+1,FIXTURES!$C$2:$NC$23,MATCH($C23,FIXTURES!$B$2:$B$23,0),0)=""),HLOOKUP(D$2+2,FIXTURES!$C$2:$NC$23,MATCH($C23,FIXTURES!$B$2:$B$23,0),0),IF(HLOOKUP(D$2+1,FIXTURES!$C$2:$NC$23,MATCH($C23,FIXTURES!$B$2:$B$23,0),0)="",HLOOKUP(D$2,FIXTURES!$C$2:$NC$23,MATCH($C23,FIXTURES!$B$2:$B$23,0),0),HLOOKUP(D$2+1,FIXTURES!$C$2:$NC$23,MATCH($C23,FIXTURES!$B$2:$B$23,0),0)))),IF(AND(HLOOKUP(D$2,FIXTURES!$C$2:$NC$23,MATCH($C23,FIXTURES!$B$2:$B$23,0),0)="",HLOOKUP(D$2+1,FIXTURES!$C$2:$NC$23,MATCH($C23,FIXTURES!$B$2:$B$23,0),0)=""),HLOOKUP(D$2+2,FIXTURES!$C$2:$NC$23,MATCH($C23,FIXTURES!$B$2:$B$23,0),0),IF(HLOOKUP(D$2+1,FIXTURES!$C$2:$NC$23,MATCH($C23,FIXTURES!$B$2:$B$23,0),0)="",HLOOKUP(D$2,FIXTURES!$C$2:$NC$23,MATCH($C23,FIXTURES!$B$2:$B$23,0),0),HLOOKUP(D$2+1,FIXTURES!$C$2:$NC$23,MATCH($C23,FIXTURES!$B$2:$B$23,0),0))))</f>
        <v/>
      </c>
      <c r="E23" s="117" t="str">
        <f>IF(E$1="SAT",IF(AND(HLOOKUP(E$2,FIXTURES!$C$2:$NC$23,MATCH($C23,FIXTURES!$B$2:$B$23,0),0)="",HLOOKUP(E$2+1,FIXTURES!$C$2:$NC$23,MATCH($C23,FIXTURES!$B$2:$B$23,0),0)="",HLOOKUP(E$2+2,FIXTURES!$C$2:$NC$23,MATCH($C23,FIXTURES!$B$2:$B$23,0),0)=""),HLOOKUP(E$2-1,FIXTURES!$C$2:$NC$23,MATCH($C23,FIXTURES!$B$2:$B$23,0),0),IF(AND(HLOOKUP(E$2,FIXTURES!$C$2:$NC$23,MATCH($C23,FIXTURES!$B$2:$B$23,0),0)="",HLOOKUP(E$2+1,FIXTURES!$C$2:$NC$23,MATCH($C23,FIXTURES!$B$2:$B$23,0),0)=""),HLOOKUP(E$2+2,FIXTURES!$C$2:$NC$23,MATCH($C23,FIXTURES!$B$2:$B$23,0),0),IF(HLOOKUP(E$2+1,FIXTURES!$C$2:$NC$23,MATCH($C23,FIXTURES!$B$2:$B$23,0),0)="",HLOOKUP(E$2,FIXTURES!$C$2:$NC$23,MATCH($C23,FIXTURES!$B$2:$B$23,0),0),HLOOKUP(E$2+1,FIXTURES!$C$2:$NC$23,MATCH($C23,FIXTURES!$B$2:$B$23,0),0)))),IF(AND(HLOOKUP(E$2,FIXTURES!$C$2:$NC$23,MATCH($C23,FIXTURES!$B$2:$B$23,0),0)="",HLOOKUP(E$2+1,FIXTURES!$C$2:$NC$23,MATCH($C23,FIXTURES!$B$2:$B$23,0),0)=""),HLOOKUP(E$2+2,FIXTURES!$C$2:$NC$23,MATCH($C23,FIXTURES!$B$2:$B$23,0),0),IF(HLOOKUP(E$2+1,FIXTURES!$C$2:$NC$23,MATCH($C23,FIXTURES!$B$2:$B$23,0),0)="",HLOOKUP(E$2,FIXTURES!$C$2:$NC$23,MATCH($C23,FIXTURES!$B$2:$B$23,0),0),HLOOKUP(E$2+1,FIXTURES!$C$2:$NC$23,MATCH($C23,FIXTURES!$B$2:$B$23,0),0))))</f>
        <v>SOU</v>
      </c>
      <c r="F23" s="117" t="str">
        <f>IF(F$1="SAT",IF(AND(HLOOKUP(F$2,FIXTURES!$C$2:$NC$23,MATCH($C23,FIXTURES!$B$2:$B$23,0),0)="",HLOOKUP(F$2+1,FIXTURES!$C$2:$NC$23,MATCH($C23,FIXTURES!$B$2:$B$23,0),0)="",HLOOKUP(F$2+2,FIXTURES!$C$2:$NC$23,MATCH($C23,FIXTURES!$B$2:$B$23,0),0)=""),HLOOKUP(F$2-1,FIXTURES!$C$2:$NC$23,MATCH($C23,FIXTURES!$B$2:$B$23,0),0),IF(AND(HLOOKUP(F$2,FIXTURES!$C$2:$NC$23,MATCH($C23,FIXTURES!$B$2:$B$23,0),0)="",HLOOKUP(F$2+1,FIXTURES!$C$2:$NC$23,MATCH($C23,FIXTURES!$B$2:$B$23,0),0)=""),HLOOKUP(F$2+2,FIXTURES!$C$2:$NC$23,MATCH($C23,FIXTURES!$B$2:$B$23,0),0),IF(HLOOKUP(F$2+1,FIXTURES!$C$2:$NC$23,MATCH($C23,FIXTURES!$B$2:$B$23,0),0)="",HLOOKUP(F$2,FIXTURES!$C$2:$NC$23,MATCH($C23,FIXTURES!$B$2:$B$23,0),0),HLOOKUP(F$2+1,FIXTURES!$C$2:$NC$23,MATCH($C23,FIXTURES!$B$2:$B$23,0),0)))),IF(AND(HLOOKUP(F$2,FIXTURES!$C$2:$NC$23,MATCH($C23,FIXTURES!$B$2:$B$23,0),0)="",HLOOKUP(F$2+1,FIXTURES!$C$2:$NC$23,MATCH($C23,FIXTURES!$B$2:$B$23,0),0)=""),HLOOKUP(F$2+2,FIXTURES!$C$2:$NC$23,MATCH($C23,FIXTURES!$B$2:$B$23,0),0),IF(HLOOKUP(F$2+1,FIXTURES!$C$2:$NC$23,MATCH($C23,FIXTURES!$B$2:$B$23,0),0)="",HLOOKUP(F$2,FIXTURES!$C$2:$NC$23,MATCH($C23,FIXTURES!$B$2:$B$23,0),0),HLOOKUP(F$2+1,FIXTURES!$C$2:$NC$23,MATCH($C23,FIXTURES!$B$2:$B$23,0),0))))</f>
        <v/>
      </c>
      <c r="G23" s="117" t="str">
        <f>IF(G$1="SAT",IF(AND(HLOOKUP(G$2,FIXTURES!$C$2:$NC$23,MATCH($C23,FIXTURES!$B$2:$B$23,0),0)="",HLOOKUP(G$2+1,FIXTURES!$C$2:$NC$23,MATCH($C23,FIXTURES!$B$2:$B$23,0),0)="",HLOOKUP(G$2+2,FIXTURES!$C$2:$NC$23,MATCH($C23,FIXTURES!$B$2:$B$23,0),0)=""),HLOOKUP(G$2-1,FIXTURES!$C$2:$NC$23,MATCH($C23,FIXTURES!$B$2:$B$23,0),0),IF(AND(HLOOKUP(G$2,FIXTURES!$C$2:$NC$23,MATCH($C23,FIXTURES!$B$2:$B$23,0),0)="",HLOOKUP(G$2+1,FIXTURES!$C$2:$NC$23,MATCH($C23,FIXTURES!$B$2:$B$23,0),0)=""),HLOOKUP(G$2+2,FIXTURES!$C$2:$NC$23,MATCH($C23,FIXTURES!$B$2:$B$23,0),0),IF(HLOOKUP(G$2+1,FIXTURES!$C$2:$NC$23,MATCH($C23,FIXTURES!$B$2:$B$23,0),0)="",HLOOKUP(G$2,FIXTURES!$C$2:$NC$23,MATCH($C23,FIXTURES!$B$2:$B$23,0),0),HLOOKUP(G$2+1,FIXTURES!$C$2:$NC$23,MATCH($C23,FIXTURES!$B$2:$B$23,0),0)))),IF(AND(HLOOKUP(G$2,FIXTURES!$C$2:$NC$23,MATCH($C23,FIXTURES!$B$2:$B$23,0),0)="",HLOOKUP(G$2+1,FIXTURES!$C$2:$NC$23,MATCH($C23,FIXTURES!$B$2:$B$23,0),0)=""),HLOOKUP(G$2+2,FIXTURES!$C$2:$NC$23,MATCH($C23,FIXTURES!$B$2:$B$23,0),0),IF(HLOOKUP(G$2+1,FIXTURES!$C$2:$NC$23,MATCH($C23,FIXTURES!$B$2:$B$23,0),0)="",HLOOKUP(G$2,FIXTURES!$C$2:$NC$23,MATCH($C23,FIXTURES!$B$2:$B$23,0),0),HLOOKUP(G$2+1,FIXTURES!$C$2:$NC$23,MATCH($C23,FIXTURES!$B$2:$B$23,0),0))))</f>
        <v>che</v>
      </c>
      <c r="H23" s="117" t="str">
        <f>IF(H$1="SAT",IF(AND(HLOOKUP(H$2,FIXTURES!$C$2:$NC$23,MATCH($C23,FIXTURES!$B$2:$B$23,0),0)="",HLOOKUP(H$2+1,FIXTURES!$C$2:$NC$23,MATCH($C23,FIXTURES!$B$2:$B$23,0),0)="",HLOOKUP(H$2+2,FIXTURES!$C$2:$NC$23,MATCH($C23,FIXTURES!$B$2:$B$23,0),0)=""),HLOOKUP(H$2-1,FIXTURES!$C$2:$NC$23,MATCH($C23,FIXTURES!$B$2:$B$23,0),0),IF(AND(HLOOKUP(H$2,FIXTURES!$C$2:$NC$23,MATCH($C23,FIXTURES!$B$2:$B$23,0),0)="",HLOOKUP(H$2+1,FIXTURES!$C$2:$NC$23,MATCH($C23,FIXTURES!$B$2:$B$23,0),0)=""),HLOOKUP(H$2+2,FIXTURES!$C$2:$NC$23,MATCH($C23,FIXTURES!$B$2:$B$23,0),0),IF(HLOOKUP(H$2+1,FIXTURES!$C$2:$NC$23,MATCH($C23,FIXTURES!$B$2:$B$23,0),0)="",HLOOKUP(H$2,FIXTURES!$C$2:$NC$23,MATCH($C23,FIXTURES!$B$2:$B$23,0),0),HLOOKUP(H$2+1,FIXTURES!$C$2:$NC$23,MATCH($C23,FIXTURES!$B$2:$B$23,0),0)))),IF(AND(HLOOKUP(H$2,FIXTURES!$C$2:$NC$23,MATCH($C23,FIXTURES!$B$2:$B$23,0),0)="",HLOOKUP(H$2+1,FIXTURES!$C$2:$NC$23,MATCH($C23,FIXTURES!$B$2:$B$23,0),0)=""),HLOOKUP(H$2+2,FIXTURES!$C$2:$NC$23,MATCH($C23,FIXTURES!$B$2:$B$23,0),0),IF(HLOOKUP(H$2+1,FIXTURES!$C$2:$NC$23,MATCH($C23,FIXTURES!$B$2:$B$23,0),0)="",HLOOKUP(H$2,FIXTURES!$C$2:$NC$23,MATCH($C23,FIXTURES!$B$2:$B$23,0),0),HLOOKUP(H$2+1,FIXTURES!$C$2:$NC$23,MATCH($C23,FIXTURES!$B$2:$B$23,0),0))))</f>
        <v/>
      </c>
      <c r="I23" s="117" t="str">
        <f>IF(I$1="SAT",IF(AND(HLOOKUP(I$2,FIXTURES!$C$2:$NC$23,MATCH($C23,FIXTURES!$B$2:$B$23,0),0)="",HLOOKUP(I$2+1,FIXTURES!$C$2:$NC$23,MATCH($C23,FIXTURES!$B$2:$B$23,0),0)="",HLOOKUP(I$2+2,FIXTURES!$C$2:$NC$23,MATCH($C23,FIXTURES!$B$2:$B$23,0),0)=""),HLOOKUP(I$2-1,FIXTURES!$C$2:$NC$23,MATCH($C23,FIXTURES!$B$2:$B$23,0),0),IF(AND(HLOOKUP(I$2,FIXTURES!$C$2:$NC$23,MATCH($C23,FIXTURES!$B$2:$B$23,0),0)="",HLOOKUP(I$2+1,FIXTURES!$C$2:$NC$23,MATCH($C23,FIXTURES!$B$2:$B$23,0),0)=""),HLOOKUP(I$2+2,FIXTURES!$C$2:$NC$23,MATCH($C23,FIXTURES!$B$2:$B$23,0),0),IF(HLOOKUP(I$2+1,FIXTURES!$C$2:$NC$23,MATCH($C23,FIXTURES!$B$2:$B$23,0),0)="",HLOOKUP(I$2,FIXTURES!$C$2:$NC$23,MATCH($C23,FIXTURES!$B$2:$B$23,0),0),HLOOKUP(I$2+1,FIXTURES!$C$2:$NC$23,MATCH($C23,FIXTURES!$B$2:$B$23,0),0)))),IF(AND(HLOOKUP(I$2,FIXTURES!$C$2:$NC$23,MATCH($C23,FIXTURES!$B$2:$B$23,0),0)="",HLOOKUP(I$2+1,FIXTURES!$C$2:$NC$23,MATCH($C23,FIXTURES!$B$2:$B$23,0),0)=""),HLOOKUP(I$2+2,FIXTURES!$C$2:$NC$23,MATCH($C23,FIXTURES!$B$2:$B$23,0),0),IF(HLOOKUP(I$2+1,FIXTURES!$C$2:$NC$23,MATCH($C23,FIXTURES!$B$2:$B$23,0),0)="",HLOOKUP(I$2,FIXTURES!$C$2:$NC$23,MATCH($C23,FIXTURES!$B$2:$B$23,0),0),HLOOKUP(I$2+1,FIXTURES!$C$2:$NC$23,MATCH($C23,FIXTURES!$B$2:$B$23,0),0))))</f>
        <v>WOL</v>
      </c>
      <c r="J23" s="117" t="str">
        <f>IF(J$1="SAT",IF(AND(HLOOKUP(J$2,FIXTURES!$C$2:$NC$23,MATCH($C23,FIXTURES!$B$2:$B$23,0),0)="",HLOOKUP(J$2+1,FIXTURES!$C$2:$NC$23,MATCH($C23,FIXTURES!$B$2:$B$23,0),0)="",HLOOKUP(J$2+2,FIXTURES!$C$2:$NC$23,MATCH($C23,FIXTURES!$B$2:$B$23,0),0)=""),HLOOKUP(J$2-1,FIXTURES!$C$2:$NC$23,MATCH($C23,FIXTURES!$B$2:$B$23,0),0),IF(AND(HLOOKUP(J$2,FIXTURES!$C$2:$NC$23,MATCH($C23,FIXTURES!$B$2:$B$23,0),0)="",HLOOKUP(J$2+1,FIXTURES!$C$2:$NC$23,MATCH($C23,FIXTURES!$B$2:$B$23,0),0)=""),HLOOKUP(J$2+2,FIXTURES!$C$2:$NC$23,MATCH($C23,FIXTURES!$B$2:$B$23,0),0),IF(HLOOKUP(J$2+1,FIXTURES!$C$2:$NC$23,MATCH($C23,FIXTURES!$B$2:$B$23,0),0)="",HLOOKUP(J$2,FIXTURES!$C$2:$NC$23,MATCH($C23,FIXTURES!$B$2:$B$23,0),0),HLOOKUP(J$2+1,FIXTURES!$C$2:$NC$23,MATCH($C23,FIXTURES!$B$2:$B$23,0),0)))),IF(AND(HLOOKUP(J$2,FIXTURES!$C$2:$NC$23,MATCH($C23,FIXTURES!$B$2:$B$23,0),0)="",HLOOKUP(J$2+1,FIXTURES!$C$2:$NC$23,MATCH($C23,FIXTURES!$B$2:$B$23,0),0)=""),HLOOKUP(J$2+2,FIXTURES!$C$2:$NC$23,MATCH($C23,FIXTURES!$B$2:$B$23,0),0),IF(HLOOKUP(J$2+1,FIXTURES!$C$2:$NC$23,MATCH($C23,FIXTURES!$B$2:$B$23,0),0)="",HLOOKUP(J$2,FIXTURES!$C$2:$NC$23,MATCH($C23,FIXTURES!$B$2:$B$23,0),0),HLOOKUP(J$2+1,FIXTURES!$C$2:$NC$23,MATCH($C23,FIXTURES!$B$2:$B$23,0),0))))</f>
        <v/>
      </c>
      <c r="K23" s="117" t="str">
        <f>IF(K$1="SAT",IF(AND(HLOOKUP(K$2,FIXTURES!$C$2:$NC$23,MATCH($C23,FIXTURES!$B$2:$B$23,0),0)="",HLOOKUP(K$2+1,FIXTURES!$C$2:$NC$23,MATCH($C23,FIXTURES!$B$2:$B$23,0),0)="",HLOOKUP(K$2+2,FIXTURES!$C$2:$NC$23,MATCH($C23,FIXTURES!$B$2:$B$23,0),0)=""),HLOOKUP(K$2-1,FIXTURES!$C$2:$NC$23,MATCH($C23,FIXTURES!$B$2:$B$23,0),0),IF(AND(HLOOKUP(K$2,FIXTURES!$C$2:$NC$23,MATCH($C23,FIXTURES!$B$2:$B$23,0),0)="",HLOOKUP(K$2+1,FIXTURES!$C$2:$NC$23,MATCH($C23,FIXTURES!$B$2:$B$23,0),0)=""),HLOOKUP(K$2+2,FIXTURES!$C$2:$NC$23,MATCH($C23,FIXTURES!$B$2:$B$23,0),0),IF(HLOOKUP(K$2+1,FIXTURES!$C$2:$NC$23,MATCH($C23,FIXTURES!$B$2:$B$23,0),0)="",HLOOKUP(K$2,FIXTURES!$C$2:$NC$23,MATCH($C23,FIXTURES!$B$2:$B$23,0),0),HLOOKUP(K$2+1,FIXTURES!$C$2:$NC$23,MATCH($C23,FIXTURES!$B$2:$B$23,0),0)))),IF(AND(HLOOKUP(K$2,FIXTURES!$C$2:$NC$23,MATCH($C23,FIXTURES!$B$2:$B$23,0),0)="",HLOOKUP(K$2+1,FIXTURES!$C$2:$NC$23,MATCH($C23,FIXTURES!$B$2:$B$23,0),0)=""),HLOOKUP(K$2+2,FIXTURES!$C$2:$NC$23,MATCH($C23,FIXTURES!$B$2:$B$23,0),0),IF(HLOOKUP(K$2+1,FIXTURES!$C$2:$NC$23,MATCH($C23,FIXTURES!$B$2:$B$23,0),0)="",HLOOKUP(K$2,FIXTURES!$C$2:$NC$23,MATCH($C23,FIXTURES!$B$2:$B$23,0),0),HLOOKUP(K$2+1,FIXTURES!$C$2:$NC$23,MATCH($C23,FIXTURES!$B$2:$B$23,0),0))))</f>
        <v>nfo</v>
      </c>
      <c r="L23" s="117" t="str">
        <f>IF(L$1="SAT",IF(AND(HLOOKUP(L$2,FIXTURES!$C$2:$NC$23,MATCH($C23,FIXTURES!$B$2:$B$23,0),0)="",HLOOKUP(L$2+1,FIXTURES!$C$2:$NC$23,MATCH($C23,FIXTURES!$B$2:$B$23,0),0)="",HLOOKUP(L$2+2,FIXTURES!$C$2:$NC$23,MATCH($C23,FIXTURES!$B$2:$B$23,0),0)=""),HLOOKUP(L$2-1,FIXTURES!$C$2:$NC$23,MATCH($C23,FIXTURES!$B$2:$B$23,0),0),IF(AND(HLOOKUP(L$2,FIXTURES!$C$2:$NC$23,MATCH($C23,FIXTURES!$B$2:$B$23,0),0)="",HLOOKUP(L$2+1,FIXTURES!$C$2:$NC$23,MATCH($C23,FIXTURES!$B$2:$B$23,0),0)=""),HLOOKUP(L$2+2,FIXTURES!$C$2:$NC$23,MATCH($C23,FIXTURES!$B$2:$B$23,0),0),IF(HLOOKUP(L$2+1,FIXTURES!$C$2:$NC$23,MATCH($C23,FIXTURES!$B$2:$B$23,0),0)="",HLOOKUP(L$2,FIXTURES!$C$2:$NC$23,MATCH($C23,FIXTURES!$B$2:$B$23,0),0),HLOOKUP(L$2+1,FIXTURES!$C$2:$NC$23,MATCH($C23,FIXTURES!$B$2:$B$23,0),0)))),IF(AND(HLOOKUP(L$2,FIXTURES!$C$2:$NC$23,MATCH($C23,FIXTURES!$B$2:$B$23,0),0)="",HLOOKUP(L$2+1,FIXTURES!$C$2:$NC$23,MATCH($C23,FIXTURES!$B$2:$B$23,0),0)=""),HLOOKUP(L$2+2,FIXTURES!$C$2:$NC$23,MATCH($C23,FIXTURES!$B$2:$B$23,0),0),IF(HLOOKUP(L$2+1,FIXTURES!$C$2:$NC$23,MATCH($C23,FIXTURES!$B$2:$B$23,0),0)="",HLOOKUP(L$2,FIXTURES!$C$2:$NC$23,MATCH($C23,FIXTURES!$B$2:$B$23,0),0),HLOOKUP(L$2+1,FIXTURES!$C$2:$NC$23,MATCH($C23,FIXTURES!$B$2:$B$23,0),0))))</f>
        <v>whu</v>
      </c>
      <c r="M23" s="117" t="str">
        <f>IF(M$1="SAT",IF(AND(HLOOKUP(M$2,FIXTURES!$C$2:$NC$23,MATCH($C23,FIXTURES!$B$2:$B$23,0),0)="",HLOOKUP(M$2+1,FIXTURES!$C$2:$NC$23,MATCH($C23,FIXTURES!$B$2:$B$23,0),0)="",HLOOKUP(M$2+2,FIXTURES!$C$2:$NC$23,MATCH($C23,FIXTURES!$B$2:$B$23,0),0)=""),HLOOKUP(M$2-1,FIXTURES!$C$2:$NC$23,MATCH($C23,FIXTURES!$B$2:$B$23,0),0),IF(AND(HLOOKUP(M$2,FIXTURES!$C$2:$NC$23,MATCH($C23,FIXTURES!$B$2:$B$23,0),0)="",HLOOKUP(M$2+1,FIXTURES!$C$2:$NC$23,MATCH($C23,FIXTURES!$B$2:$B$23,0),0)=""),HLOOKUP(M$2+2,FIXTURES!$C$2:$NC$23,MATCH($C23,FIXTURES!$B$2:$B$23,0),0),IF(HLOOKUP(M$2+1,FIXTURES!$C$2:$NC$23,MATCH($C23,FIXTURES!$B$2:$B$23,0),0)="",HLOOKUP(M$2,FIXTURES!$C$2:$NC$23,MATCH($C23,FIXTURES!$B$2:$B$23,0),0),HLOOKUP(M$2+1,FIXTURES!$C$2:$NC$23,MATCH($C23,FIXTURES!$B$2:$B$23,0),0)))),IF(AND(HLOOKUP(M$2,FIXTURES!$C$2:$NC$23,MATCH($C23,FIXTURES!$B$2:$B$23,0),0)="",HLOOKUP(M$2+1,FIXTURES!$C$2:$NC$23,MATCH($C23,FIXTURES!$B$2:$B$23,0),0)=""),HLOOKUP(M$2+2,FIXTURES!$C$2:$NC$23,MATCH($C23,FIXTURES!$B$2:$B$23,0),0),IF(HLOOKUP(M$2+1,FIXTURES!$C$2:$NC$23,MATCH($C23,FIXTURES!$B$2:$B$23,0),0)="",HLOOKUP(M$2,FIXTURES!$C$2:$NC$23,MATCH($C23,FIXTURES!$B$2:$B$23,0),0),HLOOKUP(M$2+1,FIXTURES!$C$2:$NC$23,MATCH($C23,FIXTURES!$B$2:$B$23,0),0))))</f>
        <v>FUL</v>
      </c>
      <c r="N23" s="117" t="str">
        <f>IF(N$1="SAT",IF(AND(HLOOKUP(N$2,FIXTURES!$C$2:$NC$23,MATCH($C23,FIXTURES!$B$2:$B$23,0),0)="",HLOOKUP(N$2+1,FIXTURES!$C$2:$NC$23,MATCH($C23,FIXTURES!$B$2:$B$23,0),0)="",HLOOKUP(N$2+2,FIXTURES!$C$2:$NC$23,MATCH($C23,FIXTURES!$B$2:$B$23,0),0)=""),HLOOKUP(N$2-1,FIXTURES!$C$2:$NC$23,MATCH($C23,FIXTURES!$B$2:$B$23,0),0),IF(AND(HLOOKUP(N$2,FIXTURES!$C$2:$NC$23,MATCH($C23,FIXTURES!$B$2:$B$23,0),0)="",HLOOKUP(N$2+1,FIXTURES!$C$2:$NC$23,MATCH($C23,FIXTURES!$B$2:$B$23,0),0)=""),HLOOKUP(N$2+2,FIXTURES!$C$2:$NC$23,MATCH($C23,FIXTURES!$B$2:$B$23,0),0),IF(HLOOKUP(N$2+1,FIXTURES!$C$2:$NC$23,MATCH($C23,FIXTURES!$B$2:$B$23,0),0)="",HLOOKUP(N$2,FIXTURES!$C$2:$NC$23,MATCH($C23,FIXTURES!$B$2:$B$23,0),0),HLOOKUP(N$2+1,FIXTURES!$C$2:$NC$23,MATCH($C23,FIXTURES!$B$2:$B$23,0),0)))),IF(AND(HLOOKUP(N$2,FIXTURES!$C$2:$NC$23,MATCH($C23,FIXTURES!$B$2:$B$23,0),0)="",HLOOKUP(N$2+1,FIXTURES!$C$2:$NC$23,MATCH($C23,FIXTURES!$B$2:$B$23,0),0)=""),HLOOKUP(N$2+2,FIXTURES!$C$2:$NC$23,MATCH($C23,FIXTURES!$B$2:$B$23,0),0),IF(HLOOKUP(N$2+1,FIXTURES!$C$2:$NC$23,MATCH($C23,FIXTURES!$B$2:$B$23,0),0)="",HLOOKUP(N$2,FIXTURES!$C$2:$NC$23,MATCH($C23,FIXTURES!$B$2:$B$23,0),0),HLOOKUP(N$2+1,FIXTURES!$C$2:$NC$23,MATCH($C23,FIXTURES!$B$2:$B$23,0),0))))</f>
        <v>Marseille</v>
      </c>
      <c r="O23" s="117" t="str">
        <f>IF(O$1="SAT",IF(AND(HLOOKUP(O$2,FIXTURES!$C$2:$NC$23,MATCH($C23,FIXTURES!$B$2:$B$23,0),0)="",HLOOKUP(O$2+1,FIXTURES!$C$2:$NC$23,MATCH($C23,FIXTURES!$B$2:$B$23,0),0)="",HLOOKUP(O$2+2,FIXTURES!$C$2:$NC$23,MATCH($C23,FIXTURES!$B$2:$B$23,0),0)=""),HLOOKUP(O$2-1,FIXTURES!$C$2:$NC$23,MATCH($C23,FIXTURES!$B$2:$B$23,0),0),IF(AND(HLOOKUP(O$2,FIXTURES!$C$2:$NC$23,MATCH($C23,FIXTURES!$B$2:$B$23,0),0)="",HLOOKUP(O$2+1,FIXTURES!$C$2:$NC$23,MATCH($C23,FIXTURES!$B$2:$B$23,0),0)=""),HLOOKUP(O$2+2,FIXTURES!$C$2:$NC$23,MATCH($C23,FIXTURES!$B$2:$B$23,0),0),IF(HLOOKUP(O$2+1,FIXTURES!$C$2:$NC$23,MATCH($C23,FIXTURES!$B$2:$B$23,0),0)="",HLOOKUP(O$2,FIXTURES!$C$2:$NC$23,MATCH($C23,FIXTURES!$B$2:$B$23,0),0),HLOOKUP(O$2+1,FIXTURES!$C$2:$NC$23,MATCH($C23,FIXTURES!$B$2:$B$23,0),0)))),IF(AND(HLOOKUP(O$2,FIXTURES!$C$2:$NC$23,MATCH($C23,FIXTURES!$B$2:$B$23,0),0)="",HLOOKUP(O$2+1,FIXTURES!$C$2:$NC$23,MATCH($C23,FIXTURES!$B$2:$B$23,0),0)=""),HLOOKUP(O$2+2,FIXTURES!$C$2:$NC$23,MATCH($C23,FIXTURES!$B$2:$B$23,0),0),IF(HLOOKUP(O$2+1,FIXTURES!$C$2:$NC$23,MATCH($C23,FIXTURES!$B$2:$B$23,0),0)="",HLOOKUP(O$2,FIXTURES!$C$2:$NC$23,MATCH($C23,FIXTURES!$B$2:$B$23,0),0),HLOOKUP(O$2+1,FIXTURES!$C$2:$NC$23,MATCH($C23,FIXTURES!$B$2:$B$23,0),0))))</f>
        <v/>
      </c>
      <c r="P23" s="117" t="str">
        <f>IF(P$1="SAT",IF(AND(HLOOKUP(P$2,FIXTURES!$C$2:$NC$23,MATCH($C23,FIXTURES!$B$2:$B$23,0),0)="",HLOOKUP(P$2+1,FIXTURES!$C$2:$NC$23,MATCH($C23,FIXTURES!$B$2:$B$23,0),0)="",HLOOKUP(P$2+2,FIXTURES!$C$2:$NC$23,MATCH($C23,FIXTURES!$B$2:$B$23,0),0)=""),HLOOKUP(P$2-1,FIXTURES!$C$2:$NC$23,MATCH($C23,FIXTURES!$B$2:$B$23,0),0),IF(AND(HLOOKUP(P$2,FIXTURES!$C$2:$NC$23,MATCH($C23,FIXTURES!$B$2:$B$23,0),0)="",HLOOKUP(P$2+1,FIXTURES!$C$2:$NC$23,MATCH($C23,FIXTURES!$B$2:$B$23,0),0)=""),HLOOKUP(P$2+2,FIXTURES!$C$2:$NC$23,MATCH($C23,FIXTURES!$B$2:$B$23,0),0),IF(HLOOKUP(P$2+1,FIXTURES!$C$2:$NC$23,MATCH($C23,FIXTURES!$B$2:$B$23,0),0)="",HLOOKUP(P$2,FIXTURES!$C$2:$NC$23,MATCH($C23,FIXTURES!$B$2:$B$23,0),0),HLOOKUP(P$2+1,FIXTURES!$C$2:$NC$23,MATCH($C23,FIXTURES!$B$2:$B$23,0),0)))),IF(AND(HLOOKUP(P$2,FIXTURES!$C$2:$NC$23,MATCH($C23,FIXTURES!$B$2:$B$23,0),0)="",HLOOKUP(P$2+1,FIXTURES!$C$2:$NC$23,MATCH($C23,FIXTURES!$B$2:$B$23,0),0)=""),HLOOKUP(P$2+2,FIXTURES!$C$2:$NC$23,MATCH($C23,FIXTURES!$B$2:$B$23,0),0),IF(HLOOKUP(P$2+1,FIXTURES!$C$2:$NC$23,MATCH($C23,FIXTURES!$B$2:$B$23,0),0)="",HLOOKUP(P$2,FIXTURES!$C$2:$NC$23,MATCH($C23,FIXTURES!$B$2:$B$23,0),0),HLOOKUP(P$2+1,FIXTURES!$C$2:$NC$23,MATCH($C23,FIXTURES!$B$2:$B$23,0),0))))</f>
        <v>Sporting CP</v>
      </c>
      <c r="Q23" s="117" t="str">
        <f>IF(Q$1="SAT",IF(AND(HLOOKUP(Q$2,FIXTURES!$C$2:$NC$23,MATCH($C23,FIXTURES!$B$2:$B$23,0),0)="",HLOOKUP(Q$2+1,FIXTURES!$C$2:$NC$23,MATCH($C23,FIXTURES!$B$2:$B$23,0),0)="",HLOOKUP(Q$2+2,FIXTURES!$C$2:$NC$23,MATCH($C23,FIXTURES!$B$2:$B$23,0),0)=""),HLOOKUP(Q$2-1,FIXTURES!$C$2:$NC$23,MATCH($C23,FIXTURES!$B$2:$B$23,0),0),IF(AND(HLOOKUP(Q$2,FIXTURES!$C$2:$NC$23,MATCH($C23,FIXTURES!$B$2:$B$23,0),0)="",HLOOKUP(Q$2+1,FIXTURES!$C$2:$NC$23,MATCH($C23,FIXTURES!$B$2:$B$23,0),0)=""),HLOOKUP(Q$2+2,FIXTURES!$C$2:$NC$23,MATCH($C23,FIXTURES!$B$2:$B$23,0),0),IF(HLOOKUP(Q$2+1,FIXTURES!$C$2:$NC$23,MATCH($C23,FIXTURES!$B$2:$B$23,0),0)="",HLOOKUP(Q$2,FIXTURES!$C$2:$NC$23,MATCH($C23,FIXTURES!$B$2:$B$23,0),0),HLOOKUP(Q$2+1,FIXTURES!$C$2:$NC$23,MATCH($C23,FIXTURES!$B$2:$B$23,0),0)))),IF(AND(HLOOKUP(Q$2,FIXTURES!$C$2:$NC$23,MATCH($C23,FIXTURES!$B$2:$B$23,0),0)="",HLOOKUP(Q$2+1,FIXTURES!$C$2:$NC$23,MATCH($C23,FIXTURES!$B$2:$B$23,0),0)=""),HLOOKUP(Q$2+2,FIXTURES!$C$2:$NC$23,MATCH($C23,FIXTURES!$B$2:$B$23,0),0),IF(HLOOKUP(Q$2+1,FIXTURES!$C$2:$NC$23,MATCH($C23,FIXTURES!$B$2:$B$23,0),0)="",HLOOKUP(Q$2,FIXTURES!$C$2:$NC$23,MATCH($C23,FIXTURES!$B$2:$B$23,0),0),HLOOKUP(Q$2+1,FIXTURES!$C$2:$NC$23,MATCH($C23,FIXTURES!$B$2:$B$23,0),0))))</f>
        <v>LEI</v>
      </c>
      <c r="R23" s="117" t="str">
        <f>IF(R$1="SAT",IF(AND(HLOOKUP(R$2,FIXTURES!$C$2:$NC$23,MATCH($C23,FIXTURES!$B$2:$B$23,0),0)="",HLOOKUP(R$2+1,FIXTURES!$C$2:$NC$23,MATCH($C23,FIXTURES!$B$2:$B$23,0),0)="",HLOOKUP(R$2+2,FIXTURES!$C$2:$NC$23,MATCH($C23,FIXTURES!$B$2:$B$23,0),0)=""),HLOOKUP(R$2-1,FIXTURES!$C$2:$NC$23,MATCH($C23,FIXTURES!$B$2:$B$23,0),0),IF(AND(HLOOKUP(R$2,FIXTURES!$C$2:$NC$23,MATCH($C23,FIXTURES!$B$2:$B$23,0),0)="",HLOOKUP(R$2+1,FIXTURES!$C$2:$NC$23,MATCH($C23,FIXTURES!$B$2:$B$23,0),0)=""),HLOOKUP(R$2+2,FIXTURES!$C$2:$NC$23,MATCH($C23,FIXTURES!$B$2:$B$23,0),0),IF(HLOOKUP(R$2+1,FIXTURES!$C$2:$NC$23,MATCH($C23,FIXTURES!$B$2:$B$23,0),0)="",HLOOKUP(R$2,FIXTURES!$C$2:$NC$23,MATCH($C23,FIXTURES!$B$2:$B$23,0),0),HLOOKUP(R$2+1,FIXTURES!$C$2:$NC$23,MATCH($C23,FIXTURES!$B$2:$B$23,0),0)))),IF(AND(HLOOKUP(R$2,FIXTURES!$C$2:$NC$23,MATCH($C23,FIXTURES!$B$2:$B$23,0),0)="",HLOOKUP(R$2+1,FIXTURES!$C$2:$NC$23,MATCH($C23,FIXTURES!$B$2:$B$23,0),0)=""),HLOOKUP(R$2+2,FIXTURES!$C$2:$NC$23,MATCH($C23,FIXTURES!$B$2:$B$23,0),0),IF(HLOOKUP(R$2+1,FIXTURES!$C$2:$NC$23,MATCH($C23,FIXTURES!$B$2:$B$23,0),0)="",HLOOKUP(R$2,FIXTURES!$C$2:$NC$23,MATCH($C23,FIXTURES!$B$2:$B$23,0),0),HLOOKUP(R$2+1,FIXTURES!$C$2:$NC$23,MATCH($C23,FIXTURES!$B$2:$B$23,0),0))))</f>
        <v/>
      </c>
      <c r="S23" s="117" t="str">
        <f>IF(S$1="SAT",IF(AND(HLOOKUP(S$2,FIXTURES!$C$2:$NC$23,MATCH($C23,FIXTURES!$B$2:$B$23,0),0)="",HLOOKUP(S$2+1,FIXTURES!$C$2:$NC$23,MATCH($C23,FIXTURES!$B$2:$B$23,0),0)="",HLOOKUP(S$2+2,FIXTURES!$C$2:$NC$23,MATCH($C23,FIXTURES!$B$2:$B$23,0),0)=""),HLOOKUP(S$2-1,FIXTURES!$C$2:$NC$23,MATCH($C23,FIXTURES!$B$2:$B$23,0),0),IF(AND(HLOOKUP(S$2,FIXTURES!$C$2:$NC$23,MATCH($C23,FIXTURES!$B$2:$B$23,0),0)="",HLOOKUP(S$2+1,FIXTURES!$C$2:$NC$23,MATCH($C23,FIXTURES!$B$2:$B$23,0),0)=""),HLOOKUP(S$2+2,FIXTURES!$C$2:$NC$23,MATCH($C23,FIXTURES!$B$2:$B$23,0),0),IF(HLOOKUP(S$2+1,FIXTURES!$C$2:$NC$23,MATCH($C23,FIXTURES!$B$2:$B$23,0),0)="",HLOOKUP(S$2,FIXTURES!$C$2:$NC$23,MATCH($C23,FIXTURES!$B$2:$B$23,0),0),HLOOKUP(S$2+1,FIXTURES!$C$2:$NC$23,MATCH($C23,FIXTURES!$B$2:$B$23,0),0)))),IF(AND(HLOOKUP(S$2,FIXTURES!$C$2:$NC$23,MATCH($C23,FIXTURES!$B$2:$B$23,0),0)="",HLOOKUP(S$2+1,FIXTURES!$C$2:$NC$23,MATCH($C23,FIXTURES!$B$2:$B$23,0),0)=""),HLOOKUP(S$2+2,FIXTURES!$C$2:$NC$23,MATCH($C23,FIXTURES!$B$2:$B$23,0),0),IF(HLOOKUP(S$2+1,FIXTURES!$C$2:$NC$23,MATCH($C23,FIXTURES!$B$2:$B$23,0),0)="",HLOOKUP(S$2,FIXTURES!$C$2:$NC$23,MATCH($C23,FIXTURES!$B$2:$B$23,0),0),HLOOKUP(S$2+1,FIXTURES!$C$2:$NC$23,MATCH($C23,FIXTURES!$B$2:$B$23,0),0))))</f>
        <v/>
      </c>
      <c r="T23" s="117" t="str">
        <f>IF(T$1="SAT",IF(AND(HLOOKUP(T$2,FIXTURES!$C$2:$NC$23,MATCH($C23,FIXTURES!$B$2:$B$23,0),0)="",HLOOKUP(T$2+1,FIXTURES!$C$2:$NC$23,MATCH($C23,FIXTURES!$B$2:$B$23,0),0)="",HLOOKUP(T$2+2,FIXTURES!$C$2:$NC$23,MATCH($C23,FIXTURES!$B$2:$B$23,0),0)=""),HLOOKUP(T$2-1,FIXTURES!$C$2:$NC$23,MATCH($C23,FIXTURES!$B$2:$B$23,0),0),IF(AND(HLOOKUP(T$2,FIXTURES!$C$2:$NC$23,MATCH($C23,FIXTURES!$B$2:$B$23,0),0)="",HLOOKUP(T$2+1,FIXTURES!$C$2:$NC$23,MATCH($C23,FIXTURES!$B$2:$B$23,0),0)=""),HLOOKUP(T$2+2,FIXTURES!$C$2:$NC$23,MATCH($C23,FIXTURES!$B$2:$B$23,0),0),IF(HLOOKUP(T$2+1,FIXTURES!$C$2:$NC$23,MATCH($C23,FIXTURES!$B$2:$B$23,0),0)="",HLOOKUP(T$2,FIXTURES!$C$2:$NC$23,MATCH($C23,FIXTURES!$B$2:$B$23,0),0),HLOOKUP(T$2+1,FIXTURES!$C$2:$NC$23,MATCH($C23,FIXTURES!$B$2:$B$23,0),0)))),IF(AND(HLOOKUP(T$2,FIXTURES!$C$2:$NC$23,MATCH($C23,FIXTURES!$B$2:$B$23,0),0)="",HLOOKUP(T$2+1,FIXTURES!$C$2:$NC$23,MATCH($C23,FIXTURES!$B$2:$B$23,0),0)=""),HLOOKUP(T$2+2,FIXTURES!$C$2:$NC$23,MATCH($C23,FIXTURES!$B$2:$B$23,0),0),IF(HLOOKUP(T$2+1,FIXTURES!$C$2:$NC$23,MATCH($C23,FIXTURES!$B$2:$B$23,0),0)="",HLOOKUP(T$2,FIXTURES!$C$2:$NC$23,MATCH($C23,FIXTURES!$B$2:$B$23,0),0),HLOOKUP(T$2+1,FIXTURES!$C$2:$NC$23,MATCH($C23,FIXTURES!$B$2:$B$23,0),0))))</f>
        <v/>
      </c>
      <c r="U23" s="117" t="str">
        <f>IF(U$1="SAT",IF(AND(HLOOKUP(U$2,FIXTURES!$C$2:$NC$23,MATCH($C23,FIXTURES!$B$2:$B$23,0),0)="",HLOOKUP(U$2+1,FIXTURES!$C$2:$NC$23,MATCH($C23,FIXTURES!$B$2:$B$23,0),0)="",HLOOKUP(U$2+2,FIXTURES!$C$2:$NC$23,MATCH($C23,FIXTURES!$B$2:$B$23,0),0)=""),HLOOKUP(U$2-1,FIXTURES!$C$2:$NC$23,MATCH($C23,FIXTURES!$B$2:$B$23,0),0),IF(AND(HLOOKUP(U$2,FIXTURES!$C$2:$NC$23,MATCH($C23,FIXTURES!$B$2:$B$23,0),0)="",HLOOKUP(U$2+1,FIXTURES!$C$2:$NC$23,MATCH($C23,FIXTURES!$B$2:$B$23,0),0)=""),HLOOKUP(U$2+2,FIXTURES!$C$2:$NC$23,MATCH($C23,FIXTURES!$B$2:$B$23,0),0),IF(HLOOKUP(U$2+1,FIXTURES!$C$2:$NC$23,MATCH($C23,FIXTURES!$B$2:$B$23,0),0)="",HLOOKUP(U$2,FIXTURES!$C$2:$NC$23,MATCH($C23,FIXTURES!$B$2:$B$23,0),0),HLOOKUP(U$2+1,FIXTURES!$C$2:$NC$23,MATCH($C23,FIXTURES!$B$2:$B$23,0),0)))),IF(AND(HLOOKUP(U$2,FIXTURES!$C$2:$NC$23,MATCH($C23,FIXTURES!$B$2:$B$23,0),0)="",HLOOKUP(U$2+1,FIXTURES!$C$2:$NC$23,MATCH($C23,FIXTURES!$B$2:$B$23,0),0)=""),HLOOKUP(U$2+2,FIXTURES!$C$2:$NC$23,MATCH($C23,FIXTURES!$B$2:$B$23,0),0),IF(HLOOKUP(U$2+1,FIXTURES!$C$2:$NC$23,MATCH($C23,FIXTURES!$B$2:$B$23,0),0)="",HLOOKUP(U$2,FIXTURES!$C$2:$NC$23,MATCH($C23,FIXTURES!$B$2:$B$23,0),0),HLOOKUP(U$2+1,FIXTURES!$C$2:$NC$23,MATCH($C23,FIXTURES!$B$2:$B$23,0),0))))</f>
        <v>ars</v>
      </c>
      <c r="V23" s="117" t="str">
        <f>IF(V$1="SAT",IF(AND(HLOOKUP(V$2,FIXTURES!$C$2:$NC$23,MATCH($C23,FIXTURES!$B$2:$B$23,0),0)="",HLOOKUP(V$2+1,FIXTURES!$C$2:$NC$23,MATCH($C23,FIXTURES!$B$2:$B$23,0),0)="",HLOOKUP(V$2+2,FIXTURES!$C$2:$NC$23,MATCH($C23,FIXTURES!$B$2:$B$23,0),0)=""),HLOOKUP(V$2-1,FIXTURES!$C$2:$NC$23,MATCH($C23,FIXTURES!$B$2:$B$23,0),0),IF(AND(HLOOKUP(V$2,FIXTURES!$C$2:$NC$23,MATCH($C23,FIXTURES!$B$2:$B$23,0),0)="",HLOOKUP(V$2+1,FIXTURES!$C$2:$NC$23,MATCH($C23,FIXTURES!$B$2:$B$23,0),0)=""),HLOOKUP(V$2+2,FIXTURES!$C$2:$NC$23,MATCH($C23,FIXTURES!$B$2:$B$23,0),0),IF(HLOOKUP(V$2+1,FIXTURES!$C$2:$NC$23,MATCH($C23,FIXTURES!$B$2:$B$23,0),0)="",HLOOKUP(V$2,FIXTURES!$C$2:$NC$23,MATCH($C23,FIXTURES!$B$2:$B$23,0),0),HLOOKUP(V$2+1,FIXTURES!$C$2:$NC$23,MATCH($C23,FIXTURES!$B$2:$B$23,0),0)))),IF(AND(HLOOKUP(V$2,FIXTURES!$C$2:$NC$23,MATCH($C23,FIXTURES!$B$2:$B$23,0),0)="",HLOOKUP(V$2+1,FIXTURES!$C$2:$NC$23,MATCH($C23,FIXTURES!$B$2:$B$23,0),0)=""),HLOOKUP(V$2+2,FIXTURES!$C$2:$NC$23,MATCH($C23,FIXTURES!$B$2:$B$23,0),0),IF(HLOOKUP(V$2+1,FIXTURES!$C$2:$NC$23,MATCH($C23,FIXTURES!$B$2:$B$23,0),0)="",HLOOKUP(V$2,FIXTURES!$C$2:$NC$23,MATCH($C23,FIXTURES!$B$2:$B$23,0),0),HLOOKUP(V$2+1,FIXTURES!$C$2:$NC$23,MATCH($C23,FIXTURES!$B$2:$B$23,0),0))))</f>
        <v>Eint Frankfurt</v>
      </c>
      <c r="W23" s="117" t="str">
        <f>IF(W$1="SAT",IF(AND(HLOOKUP(W$2,FIXTURES!$C$2:$NC$23,MATCH($C23,FIXTURES!$B$2:$B$23,0),0)="",HLOOKUP(W$2+1,FIXTURES!$C$2:$NC$23,MATCH($C23,FIXTURES!$B$2:$B$23,0),0)="",HLOOKUP(W$2+2,FIXTURES!$C$2:$NC$23,MATCH($C23,FIXTURES!$B$2:$B$23,0),0)=""),HLOOKUP(W$2-1,FIXTURES!$C$2:$NC$23,MATCH($C23,FIXTURES!$B$2:$B$23,0),0),IF(AND(HLOOKUP(W$2,FIXTURES!$C$2:$NC$23,MATCH($C23,FIXTURES!$B$2:$B$23,0),0)="",HLOOKUP(W$2+1,FIXTURES!$C$2:$NC$23,MATCH($C23,FIXTURES!$B$2:$B$23,0),0)=""),HLOOKUP(W$2+2,FIXTURES!$C$2:$NC$23,MATCH($C23,FIXTURES!$B$2:$B$23,0),0),IF(HLOOKUP(W$2+1,FIXTURES!$C$2:$NC$23,MATCH($C23,FIXTURES!$B$2:$B$23,0),0)="",HLOOKUP(W$2,FIXTURES!$C$2:$NC$23,MATCH($C23,FIXTURES!$B$2:$B$23,0),0),HLOOKUP(W$2+1,FIXTURES!$C$2:$NC$23,MATCH($C23,FIXTURES!$B$2:$B$23,0),0)))),IF(AND(HLOOKUP(W$2,FIXTURES!$C$2:$NC$23,MATCH($C23,FIXTURES!$B$2:$B$23,0),0)="",HLOOKUP(W$2+1,FIXTURES!$C$2:$NC$23,MATCH($C23,FIXTURES!$B$2:$B$23,0),0)=""),HLOOKUP(W$2+2,FIXTURES!$C$2:$NC$23,MATCH($C23,FIXTURES!$B$2:$B$23,0),0),IF(HLOOKUP(W$2+1,FIXTURES!$C$2:$NC$23,MATCH($C23,FIXTURES!$B$2:$B$23,0),0)="",HLOOKUP(W$2,FIXTURES!$C$2:$NC$23,MATCH($C23,FIXTURES!$B$2:$B$23,0),0),HLOOKUP(W$2+1,FIXTURES!$C$2:$NC$23,MATCH($C23,FIXTURES!$B$2:$B$23,0),0))))</f>
        <v>bha</v>
      </c>
      <c r="X23" s="117" t="str">
        <f>IF(X$1="SAT",IF(AND(HLOOKUP(X$2,FIXTURES!$C$2:$NC$23,MATCH($C23,FIXTURES!$B$2:$B$23,0),0)="",HLOOKUP(X$2+1,FIXTURES!$C$2:$NC$23,MATCH($C23,FIXTURES!$B$2:$B$23,0),0)="",HLOOKUP(X$2+2,FIXTURES!$C$2:$NC$23,MATCH($C23,FIXTURES!$B$2:$B$23,0),0)=""),HLOOKUP(X$2-1,FIXTURES!$C$2:$NC$23,MATCH($C23,FIXTURES!$B$2:$B$23,0),0),IF(AND(HLOOKUP(X$2,FIXTURES!$C$2:$NC$23,MATCH($C23,FIXTURES!$B$2:$B$23,0),0)="",HLOOKUP(X$2+1,FIXTURES!$C$2:$NC$23,MATCH($C23,FIXTURES!$B$2:$B$23,0),0)=""),HLOOKUP(X$2+2,FIXTURES!$C$2:$NC$23,MATCH($C23,FIXTURES!$B$2:$B$23,0),0),IF(HLOOKUP(X$2+1,FIXTURES!$C$2:$NC$23,MATCH($C23,FIXTURES!$B$2:$B$23,0),0)="",HLOOKUP(X$2,FIXTURES!$C$2:$NC$23,MATCH($C23,FIXTURES!$B$2:$B$23,0),0),HLOOKUP(X$2+1,FIXTURES!$C$2:$NC$23,MATCH($C23,FIXTURES!$B$2:$B$23,0),0)))),IF(AND(HLOOKUP(X$2,FIXTURES!$C$2:$NC$23,MATCH($C23,FIXTURES!$B$2:$B$23,0),0)="",HLOOKUP(X$2+1,FIXTURES!$C$2:$NC$23,MATCH($C23,FIXTURES!$B$2:$B$23,0),0)=""),HLOOKUP(X$2+2,FIXTURES!$C$2:$NC$23,MATCH($C23,FIXTURES!$B$2:$B$23,0),0),IF(HLOOKUP(X$2+1,FIXTURES!$C$2:$NC$23,MATCH($C23,FIXTURES!$B$2:$B$23,0),0)="",HLOOKUP(X$2,FIXTURES!$C$2:$NC$23,MATCH($C23,FIXTURES!$B$2:$B$23,0),0),HLOOKUP(X$2+1,FIXTURES!$C$2:$NC$23,MATCH($C23,FIXTURES!$B$2:$B$23,0),0))))</f>
        <v>Eint Frankfurt</v>
      </c>
      <c r="Y23" s="117" t="str">
        <f>IF(Y$1="SAT",IF(AND(HLOOKUP(Y$2,FIXTURES!$C$2:$NC$23,MATCH($C23,FIXTURES!$B$2:$B$23,0),0)="",HLOOKUP(Y$2+1,FIXTURES!$C$2:$NC$23,MATCH($C23,FIXTURES!$B$2:$B$23,0),0)="",HLOOKUP(Y$2+2,FIXTURES!$C$2:$NC$23,MATCH($C23,FIXTURES!$B$2:$B$23,0),0)=""),HLOOKUP(Y$2-1,FIXTURES!$C$2:$NC$23,MATCH($C23,FIXTURES!$B$2:$B$23,0),0),IF(AND(HLOOKUP(Y$2,FIXTURES!$C$2:$NC$23,MATCH($C23,FIXTURES!$B$2:$B$23,0),0)="",HLOOKUP(Y$2+1,FIXTURES!$C$2:$NC$23,MATCH($C23,FIXTURES!$B$2:$B$23,0),0)=""),HLOOKUP(Y$2+2,FIXTURES!$C$2:$NC$23,MATCH($C23,FIXTURES!$B$2:$B$23,0),0),IF(HLOOKUP(Y$2+1,FIXTURES!$C$2:$NC$23,MATCH($C23,FIXTURES!$B$2:$B$23,0),0)="",HLOOKUP(Y$2,FIXTURES!$C$2:$NC$23,MATCH($C23,FIXTURES!$B$2:$B$23,0),0),HLOOKUP(Y$2+1,FIXTURES!$C$2:$NC$23,MATCH($C23,FIXTURES!$B$2:$B$23,0),0)))),IF(AND(HLOOKUP(Y$2,FIXTURES!$C$2:$NC$23,MATCH($C23,FIXTURES!$B$2:$B$23,0),0)="",HLOOKUP(Y$2+1,FIXTURES!$C$2:$NC$23,MATCH($C23,FIXTURES!$B$2:$B$23,0),0)=""),HLOOKUP(Y$2+2,FIXTURES!$C$2:$NC$23,MATCH($C23,FIXTURES!$B$2:$B$23,0),0),IF(HLOOKUP(Y$2+1,FIXTURES!$C$2:$NC$23,MATCH($C23,FIXTURES!$B$2:$B$23,0),0)="",HLOOKUP(Y$2,FIXTURES!$C$2:$NC$23,MATCH($C23,FIXTURES!$B$2:$B$23,0),0),HLOOKUP(Y$2+1,FIXTURES!$C$2:$NC$23,MATCH($C23,FIXTURES!$B$2:$B$23,0),0))))</f>
        <v>EVE</v>
      </c>
      <c r="Z23" s="117" t="str">
        <f>IF(Z$1="SAT",IF(AND(HLOOKUP(Z$2,FIXTURES!$C$2:$NC$23,MATCH($C23,FIXTURES!$B$2:$B$23,0),0)="",HLOOKUP(Z$2+1,FIXTURES!$C$2:$NC$23,MATCH($C23,FIXTURES!$B$2:$B$23,0),0)="",HLOOKUP(Z$2+2,FIXTURES!$C$2:$NC$23,MATCH($C23,FIXTURES!$B$2:$B$23,0),0)=""),HLOOKUP(Z$2-1,FIXTURES!$C$2:$NC$23,MATCH($C23,FIXTURES!$B$2:$B$23,0),0),IF(AND(HLOOKUP(Z$2,FIXTURES!$C$2:$NC$23,MATCH($C23,FIXTURES!$B$2:$B$23,0),0)="",HLOOKUP(Z$2+1,FIXTURES!$C$2:$NC$23,MATCH($C23,FIXTURES!$B$2:$B$23,0),0)=""),HLOOKUP(Z$2+2,FIXTURES!$C$2:$NC$23,MATCH($C23,FIXTURES!$B$2:$B$23,0),0),IF(HLOOKUP(Z$2+1,FIXTURES!$C$2:$NC$23,MATCH($C23,FIXTURES!$B$2:$B$23,0),0)="",HLOOKUP(Z$2,FIXTURES!$C$2:$NC$23,MATCH($C23,FIXTURES!$B$2:$B$23,0),0),HLOOKUP(Z$2+1,FIXTURES!$C$2:$NC$23,MATCH($C23,FIXTURES!$B$2:$B$23,0),0)))),IF(AND(HLOOKUP(Z$2,FIXTURES!$C$2:$NC$23,MATCH($C23,FIXTURES!$B$2:$B$23,0),0)="",HLOOKUP(Z$2+1,FIXTURES!$C$2:$NC$23,MATCH($C23,FIXTURES!$B$2:$B$23,0),0)=""),HLOOKUP(Z$2+2,FIXTURES!$C$2:$NC$23,MATCH($C23,FIXTURES!$B$2:$B$23,0),0),IF(HLOOKUP(Z$2+1,FIXTURES!$C$2:$NC$23,MATCH($C23,FIXTURES!$B$2:$B$23,0),0)="",HLOOKUP(Z$2,FIXTURES!$C$2:$NC$23,MATCH($C23,FIXTURES!$B$2:$B$23,0),0),HLOOKUP(Z$2+1,FIXTURES!$C$2:$NC$23,MATCH($C23,FIXTURES!$B$2:$B$23,0),0))))</f>
        <v>mun</v>
      </c>
      <c r="AA23" s="117" t="str">
        <f>IF(AA$1="SAT",IF(AND(HLOOKUP(AA$2,FIXTURES!$C$2:$NC$23,MATCH($C23,FIXTURES!$B$2:$B$23,0),0)="",HLOOKUP(AA$2+1,FIXTURES!$C$2:$NC$23,MATCH($C23,FIXTURES!$B$2:$B$23,0),0)="",HLOOKUP(AA$2+2,FIXTURES!$C$2:$NC$23,MATCH($C23,FIXTURES!$B$2:$B$23,0),0)=""),HLOOKUP(AA$2-1,FIXTURES!$C$2:$NC$23,MATCH($C23,FIXTURES!$B$2:$B$23,0),0),IF(AND(HLOOKUP(AA$2,FIXTURES!$C$2:$NC$23,MATCH($C23,FIXTURES!$B$2:$B$23,0),0)="",HLOOKUP(AA$2+1,FIXTURES!$C$2:$NC$23,MATCH($C23,FIXTURES!$B$2:$B$23,0),0)=""),HLOOKUP(AA$2+2,FIXTURES!$C$2:$NC$23,MATCH($C23,FIXTURES!$B$2:$B$23,0),0),IF(HLOOKUP(AA$2+1,FIXTURES!$C$2:$NC$23,MATCH($C23,FIXTURES!$B$2:$B$23,0),0)="",HLOOKUP(AA$2,FIXTURES!$C$2:$NC$23,MATCH($C23,FIXTURES!$B$2:$B$23,0),0),HLOOKUP(AA$2+1,FIXTURES!$C$2:$NC$23,MATCH($C23,FIXTURES!$B$2:$B$23,0),0)))),IF(AND(HLOOKUP(AA$2,FIXTURES!$C$2:$NC$23,MATCH($C23,FIXTURES!$B$2:$B$23,0),0)="",HLOOKUP(AA$2+1,FIXTURES!$C$2:$NC$23,MATCH($C23,FIXTURES!$B$2:$B$23,0),0)=""),HLOOKUP(AA$2+2,FIXTURES!$C$2:$NC$23,MATCH($C23,FIXTURES!$B$2:$B$23,0),0),IF(HLOOKUP(AA$2+1,FIXTURES!$C$2:$NC$23,MATCH($C23,FIXTURES!$B$2:$B$23,0),0)="",HLOOKUP(AA$2,FIXTURES!$C$2:$NC$23,MATCH($C23,FIXTURES!$B$2:$B$23,0),0),HLOOKUP(AA$2+1,FIXTURES!$C$2:$NC$23,MATCH($C23,FIXTURES!$B$2:$B$23,0),0))))</f>
        <v>NEW</v>
      </c>
      <c r="AB23" s="117" t="str">
        <f>IF(AB$1="SAT",IF(AND(HLOOKUP(AB$2,FIXTURES!$C$2:$NC$23,MATCH($C23,FIXTURES!$B$2:$B$23,0),0)="",HLOOKUP(AB$2+1,FIXTURES!$C$2:$NC$23,MATCH($C23,FIXTURES!$B$2:$B$23,0),0)="",HLOOKUP(AB$2+2,FIXTURES!$C$2:$NC$23,MATCH($C23,FIXTURES!$B$2:$B$23,0),0)=""),HLOOKUP(AB$2-1,FIXTURES!$C$2:$NC$23,MATCH($C23,FIXTURES!$B$2:$B$23,0),0),IF(AND(HLOOKUP(AB$2,FIXTURES!$C$2:$NC$23,MATCH($C23,FIXTURES!$B$2:$B$23,0),0)="",HLOOKUP(AB$2+1,FIXTURES!$C$2:$NC$23,MATCH($C23,FIXTURES!$B$2:$B$23,0),0)=""),HLOOKUP(AB$2+2,FIXTURES!$C$2:$NC$23,MATCH($C23,FIXTURES!$B$2:$B$23,0),0),IF(HLOOKUP(AB$2+1,FIXTURES!$C$2:$NC$23,MATCH($C23,FIXTURES!$B$2:$B$23,0),0)="",HLOOKUP(AB$2,FIXTURES!$C$2:$NC$23,MATCH($C23,FIXTURES!$B$2:$B$23,0),0),HLOOKUP(AB$2+1,FIXTURES!$C$2:$NC$23,MATCH($C23,FIXTURES!$B$2:$B$23,0),0)))),IF(AND(HLOOKUP(AB$2,FIXTURES!$C$2:$NC$23,MATCH($C23,FIXTURES!$B$2:$B$23,0),0)="",HLOOKUP(AB$2+1,FIXTURES!$C$2:$NC$23,MATCH($C23,FIXTURES!$B$2:$B$23,0),0)=""),HLOOKUP(AB$2+2,FIXTURES!$C$2:$NC$23,MATCH($C23,FIXTURES!$B$2:$B$23,0),0),IF(HLOOKUP(AB$2+1,FIXTURES!$C$2:$NC$23,MATCH($C23,FIXTURES!$B$2:$B$23,0),0)="",HLOOKUP(AB$2,FIXTURES!$C$2:$NC$23,MATCH($C23,FIXTURES!$B$2:$B$23,0),0),HLOOKUP(AB$2+1,FIXTURES!$C$2:$NC$23,MATCH($C23,FIXTURES!$B$2:$B$23,0),0))))</f>
        <v>Sporting CP</v>
      </c>
      <c r="AC23" s="117" t="str">
        <f>IF(AC$1="SAT",IF(AND(HLOOKUP(AC$2,FIXTURES!$C$2:$NC$23,MATCH($C23,FIXTURES!$B$2:$B$23,0),0)="",HLOOKUP(AC$2+1,FIXTURES!$C$2:$NC$23,MATCH($C23,FIXTURES!$B$2:$B$23,0),0)="",HLOOKUP(AC$2+2,FIXTURES!$C$2:$NC$23,MATCH($C23,FIXTURES!$B$2:$B$23,0),0)=""),HLOOKUP(AC$2-1,FIXTURES!$C$2:$NC$23,MATCH($C23,FIXTURES!$B$2:$B$23,0),0),IF(AND(HLOOKUP(AC$2,FIXTURES!$C$2:$NC$23,MATCH($C23,FIXTURES!$B$2:$B$23,0),0)="",HLOOKUP(AC$2+1,FIXTURES!$C$2:$NC$23,MATCH($C23,FIXTURES!$B$2:$B$23,0),0)=""),HLOOKUP(AC$2+2,FIXTURES!$C$2:$NC$23,MATCH($C23,FIXTURES!$B$2:$B$23,0),0),IF(HLOOKUP(AC$2+1,FIXTURES!$C$2:$NC$23,MATCH($C23,FIXTURES!$B$2:$B$23,0),0)="",HLOOKUP(AC$2,FIXTURES!$C$2:$NC$23,MATCH($C23,FIXTURES!$B$2:$B$23,0),0),HLOOKUP(AC$2+1,FIXTURES!$C$2:$NC$23,MATCH($C23,FIXTURES!$B$2:$B$23,0),0)))),IF(AND(HLOOKUP(AC$2,FIXTURES!$C$2:$NC$23,MATCH($C23,FIXTURES!$B$2:$B$23,0),0)="",HLOOKUP(AC$2+1,FIXTURES!$C$2:$NC$23,MATCH($C23,FIXTURES!$B$2:$B$23,0),0)=""),HLOOKUP(AC$2+2,FIXTURES!$C$2:$NC$23,MATCH($C23,FIXTURES!$B$2:$B$23,0),0),IF(HLOOKUP(AC$2+1,FIXTURES!$C$2:$NC$23,MATCH($C23,FIXTURES!$B$2:$B$23,0),0)="",HLOOKUP(AC$2,FIXTURES!$C$2:$NC$23,MATCH($C23,FIXTURES!$B$2:$B$23,0),0),HLOOKUP(AC$2+1,FIXTURES!$C$2:$NC$23,MATCH($C23,FIXTURES!$B$2:$B$23,0),0))))</f>
        <v>bou</v>
      </c>
      <c r="AD23" s="117" t="str">
        <f>IF(AD$1="SAT",IF(AND(HLOOKUP(AD$2,FIXTURES!$C$2:$NC$23,MATCH($C23,FIXTURES!$B$2:$B$23,0),0)="",HLOOKUP(AD$2+1,FIXTURES!$C$2:$NC$23,MATCH($C23,FIXTURES!$B$2:$B$23,0),0)="",HLOOKUP(AD$2+2,FIXTURES!$C$2:$NC$23,MATCH($C23,FIXTURES!$B$2:$B$23,0),0)=""),HLOOKUP(AD$2-1,FIXTURES!$C$2:$NC$23,MATCH($C23,FIXTURES!$B$2:$B$23,0),0),IF(AND(HLOOKUP(AD$2,FIXTURES!$C$2:$NC$23,MATCH($C23,FIXTURES!$B$2:$B$23,0),0)="",HLOOKUP(AD$2+1,FIXTURES!$C$2:$NC$23,MATCH($C23,FIXTURES!$B$2:$B$23,0),0)=""),HLOOKUP(AD$2+2,FIXTURES!$C$2:$NC$23,MATCH($C23,FIXTURES!$B$2:$B$23,0),0),IF(HLOOKUP(AD$2+1,FIXTURES!$C$2:$NC$23,MATCH($C23,FIXTURES!$B$2:$B$23,0),0)="",HLOOKUP(AD$2,FIXTURES!$C$2:$NC$23,MATCH($C23,FIXTURES!$B$2:$B$23,0),0),HLOOKUP(AD$2+1,FIXTURES!$C$2:$NC$23,MATCH($C23,FIXTURES!$B$2:$B$23,0),0)))),IF(AND(HLOOKUP(AD$2,FIXTURES!$C$2:$NC$23,MATCH($C23,FIXTURES!$B$2:$B$23,0),0)="",HLOOKUP(AD$2+1,FIXTURES!$C$2:$NC$23,MATCH($C23,FIXTURES!$B$2:$B$23,0),0)=""),HLOOKUP(AD$2+2,FIXTURES!$C$2:$NC$23,MATCH($C23,FIXTURES!$B$2:$B$23,0),0),IF(HLOOKUP(AD$2+1,FIXTURES!$C$2:$NC$23,MATCH($C23,FIXTURES!$B$2:$B$23,0),0)="",HLOOKUP(AD$2,FIXTURES!$C$2:$NC$23,MATCH($C23,FIXTURES!$B$2:$B$23,0),0),HLOOKUP(AD$2+1,FIXTURES!$C$2:$NC$23,MATCH($C23,FIXTURES!$B$2:$B$23,0),0))))</f>
        <v>Marseille</v>
      </c>
      <c r="AE23" s="117" t="str">
        <f>IF(AE$1="SAT",IF(AND(HLOOKUP(AE$2,FIXTURES!$C$2:$NC$23,MATCH($C23,FIXTURES!$B$2:$B$23,0),0)="",HLOOKUP(AE$2+1,FIXTURES!$C$2:$NC$23,MATCH($C23,FIXTURES!$B$2:$B$23,0),0)="",HLOOKUP(AE$2+2,FIXTURES!$C$2:$NC$23,MATCH($C23,FIXTURES!$B$2:$B$23,0),0)=""),HLOOKUP(AE$2-1,FIXTURES!$C$2:$NC$23,MATCH($C23,FIXTURES!$B$2:$B$23,0),0),IF(AND(HLOOKUP(AE$2,FIXTURES!$C$2:$NC$23,MATCH($C23,FIXTURES!$B$2:$B$23,0),0)="",HLOOKUP(AE$2+1,FIXTURES!$C$2:$NC$23,MATCH($C23,FIXTURES!$B$2:$B$23,0),0)=""),HLOOKUP(AE$2+2,FIXTURES!$C$2:$NC$23,MATCH($C23,FIXTURES!$B$2:$B$23,0),0),IF(HLOOKUP(AE$2+1,FIXTURES!$C$2:$NC$23,MATCH($C23,FIXTURES!$B$2:$B$23,0),0)="",HLOOKUP(AE$2,FIXTURES!$C$2:$NC$23,MATCH($C23,FIXTURES!$B$2:$B$23,0),0),HLOOKUP(AE$2+1,FIXTURES!$C$2:$NC$23,MATCH($C23,FIXTURES!$B$2:$B$23,0),0)))),IF(AND(HLOOKUP(AE$2,FIXTURES!$C$2:$NC$23,MATCH($C23,FIXTURES!$B$2:$B$23,0),0)="",HLOOKUP(AE$2+1,FIXTURES!$C$2:$NC$23,MATCH($C23,FIXTURES!$B$2:$B$23,0),0)=""),HLOOKUP(AE$2+2,FIXTURES!$C$2:$NC$23,MATCH($C23,FIXTURES!$B$2:$B$23,0),0),IF(HLOOKUP(AE$2+1,FIXTURES!$C$2:$NC$23,MATCH($C23,FIXTURES!$B$2:$B$23,0),0)="",HLOOKUP(AE$2,FIXTURES!$C$2:$NC$23,MATCH($C23,FIXTURES!$B$2:$B$23,0),0),HLOOKUP(AE$2+1,FIXTURES!$C$2:$NC$23,MATCH($C23,FIXTURES!$B$2:$B$23,0),0))))</f>
        <v>LIV</v>
      </c>
      <c r="AF23" s="117" t="str">
        <f>IF(AF$1="SAT",IF(AND(HLOOKUP(AF$2,FIXTURES!$C$2:$NC$23,MATCH($C23,FIXTURES!$B$2:$B$23,0),0)="",HLOOKUP(AF$2+1,FIXTURES!$C$2:$NC$23,MATCH($C23,FIXTURES!$B$2:$B$23,0),0)="",HLOOKUP(AF$2+2,FIXTURES!$C$2:$NC$23,MATCH($C23,FIXTURES!$B$2:$B$23,0),0)=""),HLOOKUP(AF$2-1,FIXTURES!$C$2:$NC$23,MATCH($C23,FIXTURES!$B$2:$B$23,0),0),IF(AND(HLOOKUP(AF$2,FIXTURES!$C$2:$NC$23,MATCH($C23,FIXTURES!$B$2:$B$23,0),0)="",HLOOKUP(AF$2+1,FIXTURES!$C$2:$NC$23,MATCH($C23,FIXTURES!$B$2:$B$23,0),0)=""),HLOOKUP(AF$2+2,FIXTURES!$C$2:$NC$23,MATCH($C23,FIXTURES!$B$2:$B$23,0),0),IF(HLOOKUP(AF$2+1,FIXTURES!$C$2:$NC$23,MATCH($C23,FIXTURES!$B$2:$B$23,0),0)="",HLOOKUP(AF$2,FIXTURES!$C$2:$NC$23,MATCH($C23,FIXTURES!$B$2:$B$23,0),0),HLOOKUP(AF$2+1,FIXTURES!$C$2:$NC$23,MATCH($C23,FIXTURES!$B$2:$B$23,0),0)))),IF(AND(HLOOKUP(AF$2,FIXTURES!$C$2:$NC$23,MATCH($C23,FIXTURES!$B$2:$B$23,0),0)="",HLOOKUP(AF$2+1,FIXTURES!$C$2:$NC$23,MATCH($C23,FIXTURES!$B$2:$B$23,0),0)=""),HLOOKUP(AF$2+2,FIXTURES!$C$2:$NC$23,MATCH($C23,FIXTURES!$B$2:$B$23,0),0),IF(HLOOKUP(AF$2+1,FIXTURES!$C$2:$NC$23,MATCH($C23,FIXTURES!$B$2:$B$23,0),0)="",HLOOKUP(AF$2,FIXTURES!$C$2:$NC$23,MATCH($C23,FIXTURES!$B$2:$B$23,0),0),HLOOKUP(AF$2+1,FIXTURES!$C$2:$NC$23,MATCH($C23,FIXTURES!$B$2:$B$23,0),0))))</f>
        <v>Nott'ham Forest</v>
      </c>
      <c r="AG23" s="117" t="str">
        <f>IF(AG$1="SAT",IF(AND(HLOOKUP(AG$2,FIXTURES!$C$2:$NC$23,MATCH($C23,FIXTURES!$B$2:$B$23,0),0)="",HLOOKUP(AG$2+1,FIXTURES!$C$2:$NC$23,MATCH($C23,FIXTURES!$B$2:$B$23,0),0)="",HLOOKUP(AG$2+2,FIXTURES!$C$2:$NC$23,MATCH($C23,FIXTURES!$B$2:$B$23,0),0)=""),HLOOKUP(AG$2-1,FIXTURES!$C$2:$NC$23,MATCH($C23,FIXTURES!$B$2:$B$23,0),0),IF(AND(HLOOKUP(AG$2,FIXTURES!$C$2:$NC$23,MATCH($C23,FIXTURES!$B$2:$B$23,0),0)="",HLOOKUP(AG$2+1,FIXTURES!$C$2:$NC$23,MATCH($C23,FIXTURES!$B$2:$B$23,0),0)=""),HLOOKUP(AG$2+2,FIXTURES!$C$2:$NC$23,MATCH($C23,FIXTURES!$B$2:$B$23,0),0),IF(HLOOKUP(AG$2+1,FIXTURES!$C$2:$NC$23,MATCH($C23,FIXTURES!$B$2:$B$23,0),0)="",HLOOKUP(AG$2,FIXTURES!$C$2:$NC$23,MATCH($C23,FIXTURES!$B$2:$B$23,0),0),HLOOKUP(AG$2+1,FIXTURES!$C$2:$NC$23,MATCH($C23,FIXTURES!$B$2:$B$23,0),0)))),IF(AND(HLOOKUP(AG$2,FIXTURES!$C$2:$NC$23,MATCH($C23,FIXTURES!$B$2:$B$23,0),0)="",HLOOKUP(AG$2+1,FIXTURES!$C$2:$NC$23,MATCH($C23,FIXTURES!$B$2:$B$23,0),0)=""),HLOOKUP(AG$2+2,FIXTURES!$C$2:$NC$23,MATCH($C23,FIXTURES!$B$2:$B$23,0),0),IF(HLOOKUP(AG$2+1,FIXTURES!$C$2:$NC$23,MATCH($C23,FIXTURES!$B$2:$B$23,0),0)="",HLOOKUP(AG$2,FIXTURES!$C$2:$NC$23,MATCH($C23,FIXTURES!$B$2:$B$23,0),0),HLOOKUP(AG$2+1,FIXTURES!$C$2:$NC$23,MATCH($C23,FIXTURES!$B$2:$B$23,0),0))))</f>
        <v>LEE</v>
      </c>
      <c r="AH23" s="117" t="str">
        <f>IF(AH$1="SAT",IF(AND(HLOOKUP(AH$2,FIXTURES!$C$2:$NC$23,MATCH($C23,FIXTURES!$B$2:$B$23,0),0)="",HLOOKUP(AH$2+1,FIXTURES!$C$2:$NC$23,MATCH($C23,FIXTURES!$B$2:$B$23,0),0)="",HLOOKUP(AH$2+2,FIXTURES!$C$2:$NC$23,MATCH($C23,FIXTURES!$B$2:$B$23,0),0)=""),HLOOKUP(AH$2-1,FIXTURES!$C$2:$NC$23,MATCH($C23,FIXTURES!$B$2:$B$23,0),0),IF(AND(HLOOKUP(AH$2,FIXTURES!$C$2:$NC$23,MATCH($C23,FIXTURES!$B$2:$B$23,0),0)="",HLOOKUP(AH$2+1,FIXTURES!$C$2:$NC$23,MATCH($C23,FIXTURES!$B$2:$B$23,0),0)=""),HLOOKUP(AH$2+2,FIXTURES!$C$2:$NC$23,MATCH($C23,FIXTURES!$B$2:$B$23,0),0),IF(HLOOKUP(AH$2+1,FIXTURES!$C$2:$NC$23,MATCH($C23,FIXTURES!$B$2:$B$23,0),0)="",HLOOKUP(AH$2,FIXTURES!$C$2:$NC$23,MATCH($C23,FIXTURES!$B$2:$B$23,0),0),HLOOKUP(AH$2+1,FIXTURES!$C$2:$NC$23,MATCH($C23,FIXTURES!$B$2:$B$23,0),0)))),IF(AND(HLOOKUP(AH$2,FIXTURES!$C$2:$NC$23,MATCH($C23,FIXTURES!$B$2:$B$23,0),0)="",HLOOKUP(AH$2+1,FIXTURES!$C$2:$NC$23,MATCH($C23,FIXTURES!$B$2:$B$23,0),0)=""),HLOOKUP(AH$2+2,FIXTURES!$C$2:$NC$23,MATCH($C23,FIXTURES!$B$2:$B$23,0),0),IF(HLOOKUP(AH$2+1,FIXTURES!$C$2:$NC$23,MATCH($C23,FIXTURES!$B$2:$B$23,0),0)="",HLOOKUP(AH$2,FIXTURES!$C$2:$NC$23,MATCH($C23,FIXTURES!$B$2:$B$23,0),0),HLOOKUP(AH$2+1,FIXTURES!$C$2:$NC$23,MATCH($C23,FIXTURES!$B$2:$B$23,0),0))))</f>
        <v/>
      </c>
      <c r="AI23" s="117" t="str">
        <f>IF(AI$1="SAT",IF(AND(HLOOKUP(AI$2,FIXTURES!$C$2:$NC$23,MATCH($C23,FIXTURES!$B$2:$B$23,0),0)="",HLOOKUP(AI$2+1,FIXTURES!$C$2:$NC$23,MATCH($C23,FIXTURES!$B$2:$B$23,0),0)="",HLOOKUP(AI$2+2,FIXTURES!$C$2:$NC$23,MATCH($C23,FIXTURES!$B$2:$B$23,0),0)=""),HLOOKUP(AI$2-1,FIXTURES!$C$2:$NC$23,MATCH($C23,FIXTURES!$B$2:$B$23,0),0),IF(AND(HLOOKUP(AI$2,FIXTURES!$C$2:$NC$23,MATCH($C23,FIXTURES!$B$2:$B$23,0),0)="",HLOOKUP(AI$2+1,FIXTURES!$C$2:$NC$23,MATCH($C23,FIXTURES!$B$2:$B$23,0),0)=""),HLOOKUP(AI$2+2,FIXTURES!$C$2:$NC$23,MATCH($C23,FIXTURES!$B$2:$B$23,0),0),IF(HLOOKUP(AI$2+1,FIXTURES!$C$2:$NC$23,MATCH($C23,FIXTURES!$B$2:$B$23,0),0)="",HLOOKUP(AI$2,FIXTURES!$C$2:$NC$23,MATCH($C23,FIXTURES!$B$2:$B$23,0),0),HLOOKUP(AI$2+1,FIXTURES!$C$2:$NC$23,MATCH($C23,FIXTURES!$B$2:$B$23,0),0)))),IF(AND(HLOOKUP(AI$2,FIXTURES!$C$2:$NC$23,MATCH($C23,FIXTURES!$B$2:$B$23,0),0)="",HLOOKUP(AI$2+1,FIXTURES!$C$2:$NC$23,MATCH($C23,FIXTURES!$B$2:$B$23,0),0)=""),HLOOKUP(AI$2+2,FIXTURES!$C$2:$NC$23,MATCH($C23,FIXTURES!$B$2:$B$23,0),0),IF(HLOOKUP(AI$2+1,FIXTURES!$C$2:$NC$23,MATCH($C23,FIXTURES!$B$2:$B$23,0),0)="",HLOOKUP(AI$2,FIXTURES!$C$2:$NC$23,MATCH($C23,FIXTURES!$B$2:$B$23,0),0),HLOOKUP(AI$2+1,FIXTURES!$C$2:$NC$23,MATCH($C23,FIXTURES!$B$2:$B$23,0),0))))</f>
        <v/>
      </c>
      <c r="AJ23" s="117" t="str">
        <f>IF(AJ$1="SAT",IF(AND(HLOOKUP(AJ$2,FIXTURES!$C$2:$NC$23,MATCH($C23,FIXTURES!$B$2:$B$23,0),0)="",HLOOKUP(AJ$2+1,FIXTURES!$C$2:$NC$23,MATCH($C23,FIXTURES!$B$2:$B$23,0),0)="",HLOOKUP(AJ$2+2,FIXTURES!$C$2:$NC$23,MATCH($C23,FIXTURES!$B$2:$B$23,0),0)=""),HLOOKUP(AJ$2-1,FIXTURES!$C$2:$NC$23,MATCH($C23,FIXTURES!$B$2:$B$23,0),0),IF(AND(HLOOKUP(AJ$2,FIXTURES!$C$2:$NC$23,MATCH($C23,FIXTURES!$B$2:$B$23,0),0)="",HLOOKUP(AJ$2+1,FIXTURES!$C$2:$NC$23,MATCH($C23,FIXTURES!$B$2:$B$23,0),0)=""),HLOOKUP(AJ$2+2,FIXTURES!$C$2:$NC$23,MATCH($C23,FIXTURES!$B$2:$B$23,0),0),IF(HLOOKUP(AJ$2+1,FIXTURES!$C$2:$NC$23,MATCH($C23,FIXTURES!$B$2:$B$23,0),0)="",HLOOKUP(AJ$2,FIXTURES!$C$2:$NC$23,MATCH($C23,FIXTURES!$B$2:$B$23,0),0),HLOOKUP(AJ$2+1,FIXTURES!$C$2:$NC$23,MATCH($C23,FIXTURES!$B$2:$B$23,0),0)))),IF(AND(HLOOKUP(AJ$2,FIXTURES!$C$2:$NC$23,MATCH($C23,FIXTURES!$B$2:$B$23,0),0)="",HLOOKUP(AJ$2+1,FIXTURES!$C$2:$NC$23,MATCH($C23,FIXTURES!$B$2:$B$23,0),0)=""),HLOOKUP(AJ$2+2,FIXTURES!$C$2:$NC$23,MATCH($C23,FIXTURES!$B$2:$B$23,0),0),IF(HLOOKUP(AJ$2+1,FIXTURES!$C$2:$NC$23,MATCH($C23,FIXTURES!$B$2:$B$23,0),0)="",HLOOKUP(AJ$2,FIXTURES!$C$2:$NC$23,MATCH($C23,FIXTURES!$B$2:$B$23,0),0),HLOOKUP(AJ$2+1,FIXTURES!$C$2:$NC$23,MATCH($C23,FIXTURES!$B$2:$B$23,0),0))))</f>
        <v/>
      </c>
      <c r="AK23" s="117" t="str">
        <f>IF(AK$1="SAT",IF(AND(HLOOKUP(AK$2,FIXTURES!$C$2:$NC$23,MATCH($C23,FIXTURES!$B$2:$B$23,0),0)="",HLOOKUP(AK$2+1,FIXTURES!$C$2:$NC$23,MATCH($C23,FIXTURES!$B$2:$B$23,0),0)="",HLOOKUP(AK$2+2,FIXTURES!$C$2:$NC$23,MATCH($C23,FIXTURES!$B$2:$B$23,0),0)=""),HLOOKUP(AK$2-1,FIXTURES!$C$2:$NC$23,MATCH($C23,FIXTURES!$B$2:$B$23,0),0),IF(AND(HLOOKUP(AK$2,FIXTURES!$C$2:$NC$23,MATCH($C23,FIXTURES!$B$2:$B$23,0),0)="",HLOOKUP(AK$2+1,FIXTURES!$C$2:$NC$23,MATCH($C23,FIXTURES!$B$2:$B$23,0),0)=""),HLOOKUP(AK$2+2,FIXTURES!$C$2:$NC$23,MATCH($C23,FIXTURES!$B$2:$B$23,0),0),IF(HLOOKUP(AK$2+1,FIXTURES!$C$2:$NC$23,MATCH($C23,FIXTURES!$B$2:$B$23,0),0)="",HLOOKUP(AK$2,FIXTURES!$C$2:$NC$23,MATCH($C23,FIXTURES!$B$2:$B$23,0),0),HLOOKUP(AK$2+1,FIXTURES!$C$2:$NC$23,MATCH($C23,FIXTURES!$B$2:$B$23,0),0)))),IF(AND(HLOOKUP(AK$2,FIXTURES!$C$2:$NC$23,MATCH($C23,FIXTURES!$B$2:$B$23,0),0)="",HLOOKUP(AK$2+1,FIXTURES!$C$2:$NC$23,MATCH($C23,FIXTURES!$B$2:$B$23,0),0)=""),HLOOKUP(AK$2+2,FIXTURES!$C$2:$NC$23,MATCH($C23,FIXTURES!$B$2:$B$23,0),0),IF(HLOOKUP(AK$2+1,FIXTURES!$C$2:$NC$23,MATCH($C23,FIXTURES!$B$2:$B$23,0),0)="",HLOOKUP(AK$2,FIXTURES!$C$2:$NC$23,MATCH($C23,FIXTURES!$B$2:$B$23,0),0),HLOOKUP(AK$2+1,FIXTURES!$C$2:$NC$23,MATCH($C23,FIXTURES!$B$2:$B$23,0),0))))</f>
        <v/>
      </c>
      <c r="AL23" s="117" t="str">
        <f>IF(AL$1="SAT",IF(AND(HLOOKUP(AL$2,FIXTURES!$C$2:$NC$23,MATCH($C23,FIXTURES!$B$2:$B$23,0),0)="",HLOOKUP(AL$2+1,FIXTURES!$C$2:$NC$23,MATCH($C23,FIXTURES!$B$2:$B$23,0),0)="",HLOOKUP(AL$2+2,FIXTURES!$C$2:$NC$23,MATCH($C23,FIXTURES!$B$2:$B$23,0),0)=""),HLOOKUP(AL$2-1,FIXTURES!$C$2:$NC$23,MATCH($C23,FIXTURES!$B$2:$B$23,0),0),IF(AND(HLOOKUP(AL$2,FIXTURES!$C$2:$NC$23,MATCH($C23,FIXTURES!$B$2:$B$23,0),0)="",HLOOKUP(AL$2+1,FIXTURES!$C$2:$NC$23,MATCH($C23,FIXTURES!$B$2:$B$23,0),0)=""),HLOOKUP(AL$2+2,FIXTURES!$C$2:$NC$23,MATCH($C23,FIXTURES!$B$2:$B$23,0),0),IF(HLOOKUP(AL$2+1,FIXTURES!$C$2:$NC$23,MATCH($C23,FIXTURES!$B$2:$B$23,0),0)="",HLOOKUP(AL$2,FIXTURES!$C$2:$NC$23,MATCH($C23,FIXTURES!$B$2:$B$23,0),0),HLOOKUP(AL$2+1,FIXTURES!$C$2:$NC$23,MATCH($C23,FIXTURES!$B$2:$B$23,0),0)))),IF(AND(HLOOKUP(AL$2,FIXTURES!$C$2:$NC$23,MATCH($C23,FIXTURES!$B$2:$B$23,0),0)="",HLOOKUP(AL$2+1,FIXTURES!$C$2:$NC$23,MATCH($C23,FIXTURES!$B$2:$B$23,0),0)=""),HLOOKUP(AL$2+2,FIXTURES!$C$2:$NC$23,MATCH($C23,FIXTURES!$B$2:$B$23,0),0),IF(HLOOKUP(AL$2+1,FIXTURES!$C$2:$NC$23,MATCH($C23,FIXTURES!$B$2:$B$23,0),0)="",HLOOKUP(AL$2,FIXTURES!$C$2:$NC$23,MATCH($C23,FIXTURES!$B$2:$B$23,0),0),HLOOKUP(AL$2+1,FIXTURES!$C$2:$NC$23,MATCH($C23,FIXTURES!$B$2:$B$23,0),0))))</f>
        <v/>
      </c>
      <c r="AM23" s="117" t="str">
        <f>IF(AM$1="SAT",IF(AND(HLOOKUP(AM$2,FIXTURES!$C$2:$NC$23,MATCH($C23,FIXTURES!$B$2:$B$23,0),0)="",HLOOKUP(AM$2+1,FIXTURES!$C$2:$NC$23,MATCH($C23,FIXTURES!$B$2:$B$23,0),0)="",HLOOKUP(AM$2+2,FIXTURES!$C$2:$NC$23,MATCH($C23,FIXTURES!$B$2:$B$23,0),0)=""),HLOOKUP(AM$2-1,FIXTURES!$C$2:$NC$23,MATCH($C23,FIXTURES!$B$2:$B$23,0),0),IF(AND(HLOOKUP(AM$2,FIXTURES!$C$2:$NC$23,MATCH($C23,FIXTURES!$B$2:$B$23,0),0)="",HLOOKUP(AM$2+1,FIXTURES!$C$2:$NC$23,MATCH($C23,FIXTURES!$B$2:$B$23,0),0)=""),HLOOKUP(AM$2+2,FIXTURES!$C$2:$NC$23,MATCH($C23,FIXTURES!$B$2:$B$23,0),0),IF(HLOOKUP(AM$2+1,FIXTURES!$C$2:$NC$23,MATCH($C23,FIXTURES!$B$2:$B$23,0),0)="",HLOOKUP(AM$2,FIXTURES!$C$2:$NC$23,MATCH($C23,FIXTURES!$B$2:$B$23,0),0),HLOOKUP(AM$2+1,FIXTURES!$C$2:$NC$23,MATCH($C23,FIXTURES!$B$2:$B$23,0),0)))),IF(AND(HLOOKUP(AM$2,FIXTURES!$C$2:$NC$23,MATCH($C23,FIXTURES!$B$2:$B$23,0),0)="",HLOOKUP(AM$2+1,FIXTURES!$C$2:$NC$23,MATCH($C23,FIXTURES!$B$2:$B$23,0),0)=""),HLOOKUP(AM$2+2,FIXTURES!$C$2:$NC$23,MATCH($C23,FIXTURES!$B$2:$B$23,0),0),IF(HLOOKUP(AM$2+1,FIXTURES!$C$2:$NC$23,MATCH($C23,FIXTURES!$B$2:$B$23,0),0)="",HLOOKUP(AM$2,FIXTURES!$C$2:$NC$23,MATCH($C23,FIXTURES!$B$2:$B$23,0),0),HLOOKUP(AM$2+1,FIXTURES!$C$2:$NC$23,MATCH($C23,FIXTURES!$B$2:$B$23,0),0))))</f>
        <v/>
      </c>
      <c r="AN23" s="117" t="str">
        <f>IF(AN$1="SAT",IF(AND(HLOOKUP(AN$2,FIXTURES!$C$2:$NC$23,MATCH($C23,FIXTURES!$B$2:$B$23,0),0)="",HLOOKUP(AN$2+1,FIXTURES!$C$2:$NC$23,MATCH($C23,FIXTURES!$B$2:$B$23,0),0)="",HLOOKUP(AN$2+2,FIXTURES!$C$2:$NC$23,MATCH($C23,FIXTURES!$B$2:$B$23,0),0)=""),HLOOKUP(AN$2-1,FIXTURES!$C$2:$NC$23,MATCH($C23,FIXTURES!$B$2:$B$23,0),0),IF(AND(HLOOKUP(AN$2,FIXTURES!$C$2:$NC$23,MATCH($C23,FIXTURES!$B$2:$B$23,0),0)="",HLOOKUP(AN$2+1,FIXTURES!$C$2:$NC$23,MATCH($C23,FIXTURES!$B$2:$B$23,0),0)=""),HLOOKUP(AN$2+2,FIXTURES!$C$2:$NC$23,MATCH($C23,FIXTURES!$B$2:$B$23,0),0),IF(HLOOKUP(AN$2+1,FIXTURES!$C$2:$NC$23,MATCH($C23,FIXTURES!$B$2:$B$23,0),0)="",HLOOKUP(AN$2,FIXTURES!$C$2:$NC$23,MATCH($C23,FIXTURES!$B$2:$B$23,0),0),HLOOKUP(AN$2+1,FIXTURES!$C$2:$NC$23,MATCH($C23,FIXTURES!$B$2:$B$23,0),0)))),IF(AND(HLOOKUP(AN$2,FIXTURES!$C$2:$NC$23,MATCH($C23,FIXTURES!$B$2:$B$23,0),0)="",HLOOKUP(AN$2+1,FIXTURES!$C$2:$NC$23,MATCH($C23,FIXTURES!$B$2:$B$23,0),0)=""),HLOOKUP(AN$2+2,FIXTURES!$C$2:$NC$23,MATCH($C23,FIXTURES!$B$2:$B$23,0),0),IF(HLOOKUP(AN$2+1,FIXTURES!$C$2:$NC$23,MATCH($C23,FIXTURES!$B$2:$B$23,0),0)="",HLOOKUP(AN$2,FIXTURES!$C$2:$NC$23,MATCH($C23,FIXTURES!$B$2:$B$23,0),0),HLOOKUP(AN$2+1,FIXTURES!$C$2:$NC$23,MATCH($C23,FIXTURES!$B$2:$B$23,0),0))))</f>
        <v/>
      </c>
      <c r="AO23" s="117" t="str">
        <f>IF(AO$1="SAT",IF(AND(HLOOKUP(AO$2,FIXTURES!$C$2:$NC$23,MATCH($C23,FIXTURES!$B$2:$B$23,0),0)="",HLOOKUP(AO$2+1,FIXTURES!$C$2:$NC$23,MATCH($C23,FIXTURES!$B$2:$B$23,0),0)="",HLOOKUP(AO$2+2,FIXTURES!$C$2:$NC$23,MATCH($C23,FIXTURES!$B$2:$B$23,0),0)=""),HLOOKUP(AO$2-1,FIXTURES!$C$2:$NC$23,MATCH($C23,FIXTURES!$B$2:$B$23,0),0),IF(AND(HLOOKUP(AO$2,FIXTURES!$C$2:$NC$23,MATCH($C23,FIXTURES!$B$2:$B$23,0),0)="",HLOOKUP(AO$2+1,FIXTURES!$C$2:$NC$23,MATCH($C23,FIXTURES!$B$2:$B$23,0),0)=""),HLOOKUP(AO$2+2,FIXTURES!$C$2:$NC$23,MATCH($C23,FIXTURES!$B$2:$B$23,0),0),IF(HLOOKUP(AO$2+1,FIXTURES!$C$2:$NC$23,MATCH($C23,FIXTURES!$B$2:$B$23,0),0)="",HLOOKUP(AO$2,FIXTURES!$C$2:$NC$23,MATCH($C23,FIXTURES!$B$2:$B$23,0),0),HLOOKUP(AO$2+1,FIXTURES!$C$2:$NC$23,MATCH($C23,FIXTURES!$B$2:$B$23,0),0)))),IF(AND(HLOOKUP(AO$2,FIXTURES!$C$2:$NC$23,MATCH($C23,FIXTURES!$B$2:$B$23,0),0)="",HLOOKUP(AO$2+1,FIXTURES!$C$2:$NC$23,MATCH($C23,FIXTURES!$B$2:$B$23,0),0)=""),HLOOKUP(AO$2+2,FIXTURES!$C$2:$NC$23,MATCH($C23,FIXTURES!$B$2:$B$23,0),0),IF(HLOOKUP(AO$2+1,FIXTURES!$C$2:$NC$23,MATCH($C23,FIXTURES!$B$2:$B$23,0),0)="",HLOOKUP(AO$2,FIXTURES!$C$2:$NC$23,MATCH($C23,FIXTURES!$B$2:$B$23,0),0),HLOOKUP(AO$2+1,FIXTURES!$C$2:$NC$23,MATCH($C23,FIXTURES!$B$2:$B$23,0),0))))</f>
        <v/>
      </c>
      <c r="AP23" s="117" t="str">
        <f>IF(AP$1="SAT",IF(AND(HLOOKUP(AP$2,FIXTURES!$C$2:$NC$23,MATCH($C23,FIXTURES!$B$2:$B$23,0),0)="",HLOOKUP(AP$2+1,FIXTURES!$C$2:$NC$23,MATCH($C23,FIXTURES!$B$2:$B$23,0),0)="",HLOOKUP(AP$2+2,FIXTURES!$C$2:$NC$23,MATCH($C23,FIXTURES!$B$2:$B$23,0),0)=""),HLOOKUP(AP$2-1,FIXTURES!$C$2:$NC$23,MATCH($C23,FIXTURES!$B$2:$B$23,0),0),IF(AND(HLOOKUP(AP$2,FIXTURES!$C$2:$NC$23,MATCH($C23,FIXTURES!$B$2:$B$23,0),0)="",HLOOKUP(AP$2+1,FIXTURES!$C$2:$NC$23,MATCH($C23,FIXTURES!$B$2:$B$23,0),0)=""),HLOOKUP(AP$2+2,FIXTURES!$C$2:$NC$23,MATCH($C23,FIXTURES!$B$2:$B$23,0),0),IF(HLOOKUP(AP$2+1,FIXTURES!$C$2:$NC$23,MATCH($C23,FIXTURES!$B$2:$B$23,0),0)="",HLOOKUP(AP$2,FIXTURES!$C$2:$NC$23,MATCH($C23,FIXTURES!$B$2:$B$23,0),0),HLOOKUP(AP$2+1,FIXTURES!$C$2:$NC$23,MATCH($C23,FIXTURES!$B$2:$B$23,0),0)))),IF(AND(HLOOKUP(AP$2,FIXTURES!$C$2:$NC$23,MATCH($C23,FIXTURES!$B$2:$B$23,0),0)="",HLOOKUP(AP$2+1,FIXTURES!$C$2:$NC$23,MATCH($C23,FIXTURES!$B$2:$B$23,0),0)=""),HLOOKUP(AP$2+2,FIXTURES!$C$2:$NC$23,MATCH($C23,FIXTURES!$B$2:$B$23,0),0),IF(HLOOKUP(AP$2+1,FIXTURES!$C$2:$NC$23,MATCH($C23,FIXTURES!$B$2:$B$23,0),0)="",HLOOKUP(AP$2,FIXTURES!$C$2:$NC$23,MATCH($C23,FIXTURES!$B$2:$B$23,0),0),HLOOKUP(AP$2+1,FIXTURES!$C$2:$NC$23,MATCH($C23,FIXTURES!$B$2:$B$23,0),0))))</f>
        <v/>
      </c>
      <c r="AQ23" s="117" t="str">
        <f>IF(AQ$1="SAT",IF(AND(HLOOKUP(AQ$2,FIXTURES!$C$2:$NC$23,MATCH($C23,FIXTURES!$B$2:$B$23,0),0)="",HLOOKUP(AQ$2+1,FIXTURES!$C$2:$NC$23,MATCH($C23,FIXTURES!$B$2:$B$23,0),0)="",HLOOKUP(AQ$2+2,FIXTURES!$C$2:$NC$23,MATCH($C23,FIXTURES!$B$2:$B$23,0),0)=""),HLOOKUP(AQ$2-1,FIXTURES!$C$2:$NC$23,MATCH($C23,FIXTURES!$B$2:$B$23,0),0),IF(AND(HLOOKUP(AQ$2,FIXTURES!$C$2:$NC$23,MATCH($C23,FIXTURES!$B$2:$B$23,0),0)="",HLOOKUP(AQ$2+1,FIXTURES!$C$2:$NC$23,MATCH($C23,FIXTURES!$B$2:$B$23,0),0)=""),HLOOKUP(AQ$2+2,FIXTURES!$C$2:$NC$23,MATCH($C23,FIXTURES!$B$2:$B$23,0),0),IF(HLOOKUP(AQ$2+1,FIXTURES!$C$2:$NC$23,MATCH($C23,FIXTURES!$B$2:$B$23,0),0)="",HLOOKUP(AQ$2,FIXTURES!$C$2:$NC$23,MATCH($C23,FIXTURES!$B$2:$B$23,0),0),HLOOKUP(AQ$2+1,FIXTURES!$C$2:$NC$23,MATCH($C23,FIXTURES!$B$2:$B$23,0),0)))),IF(AND(HLOOKUP(AQ$2,FIXTURES!$C$2:$NC$23,MATCH($C23,FIXTURES!$B$2:$B$23,0),0)="",HLOOKUP(AQ$2+1,FIXTURES!$C$2:$NC$23,MATCH($C23,FIXTURES!$B$2:$B$23,0),0)=""),HLOOKUP(AQ$2+2,FIXTURES!$C$2:$NC$23,MATCH($C23,FIXTURES!$B$2:$B$23,0),0),IF(HLOOKUP(AQ$2+1,FIXTURES!$C$2:$NC$23,MATCH($C23,FIXTURES!$B$2:$B$23,0),0)="",HLOOKUP(AQ$2,FIXTURES!$C$2:$NC$23,MATCH($C23,FIXTURES!$B$2:$B$23,0),0),HLOOKUP(AQ$2+1,FIXTURES!$C$2:$NC$23,MATCH($C23,FIXTURES!$B$2:$B$23,0),0))))</f>
        <v/>
      </c>
      <c r="AR23" s="117" t="str">
        <f>IF(AR$1="SAT",IF(AND(HLOOKUP(AR$2,FIXTURES!$C$2:$NC$23,MATCH($C23,FIXTURES!$B$2:$B$23,0),0)="",HLOOKUP(AR$2+1,FIXTURES!$C$2:$NC$23,MATCH($C23,FIXTURES!$B$2:$B$23,0),0)="",HLOOKUP(AR$2+2,FIXTURES!$C$2:$NC$23,MATCH($C23,FIXTURES!$B$2:$B$23,0),0)=""),HLOOKUP(AR$2-1,FIXTURES!$C$2:$NC$23,MATCH($C23,FIXTURES!$B$2:$B$23,0),0),IF(AND(HLOOKUP(AR$2,FIXTURES!$C$2:$NC$23,MATCH($C23,FIXTURES!$B$2:$B$23,0),0)="",HLOOKUP(AR$2+1,FIXTURES!$C$2:$NC$23,MATCH($C23,FIXTURES!$B$2:$B$23,0),0)=""),HLOOKUP(AR$2+2,FIXTURES!$C$2:$NC$23,MATCH($C23,FIXTURES!$B$2:$B$23,0),0),IF(HLOOKUP(AR$2+1,FIXTURES!$C$2:$NC$23,MATCH($C23,FIXTURES!$B$2:$B$23,0),0)="",HLOOKUP(AR$2,FIXTURES!$C$2:$NC$23,MATCH($C23,FIXTURES!$B$2:$B$23,0),0),HLOOKUP(AR$2+1,FIXTURES!$C$2:$NC$23,MATCH($C23,FIXTURES!$B$2:$B$23,0),0)))),IF(AND(HLOOKUP(AR$2,FIXTURES!$C$2:$NC$23,MATCH($C23,FIXTURES!$B$2:$B$23,0),0)="",HLOOKUP(AR$2+1,FIXTURES!$C$2:$NC$23,MATCH($C23,FIXTURES!$B$2:$B$23,0),0)=""),HLOOKUP(AR$2+2,FIXTURES!$C$2:$NC$23,MATCH($C23,FIXTURES!$B$2:$B$23,0),0),IF(HLOOKUP(AR$2+1,FIXTURES!$C$2:$NC$23,MATCH($C23,FIXTURES!$B$2:$B$23,0),0)="",HLOOKUP(AR$2,FIXTURES!$C$2:$NC$23,MATCH($C23,FIXTURES!$B$2:$B$23,0),0),HLOOKUP(AR$2+1,FIXTURES!$C$2:$NC$23,MATCH($C23,FIXTURES!$B$2:$B$23,0),0))))</f>
        <v/>
      </c>
      <c r="AS23" s="117" t="str">
        <f>IF(AS$1="SAT",IF(AND(HLOOKUP(AS$2,FIXTURES!$C$2:$NC$23,MATCH($C23,FIXTURES!$B$2:$B$23,0),0)="",HLOOKUP(AS$2+1,FIXTURES!$C$2:$NC$23,MATCH($C23,FIXTURES!$B$2:$B$23,0),0)="",HLOOKUP(AS$2+2,FIXTURES!$C$2:$NC$23,MATCH($C23,FIXTURES!$B$2:$B$23,0),0)=""),HLOOKUP(AS$2-1,FIXTURES!$C$2:$NC$23,MATCH($C23,FIXTURES!$B$2:$B$23,0),0),IF(AND(HLOOKUP(AS$2,FIXTURES!$C$2:$NC$23,MATCH($C23,FIXTURES!$B$2:$B$23,0),0)="",HLOOKUP(AS$2+1,FIXTURES!$C$2:$NC$23,MATCH($C23,FIXTURES!$B$2:$B$23,0),0)=""),HLOOKUP(AS$2+2,FIXTURES!$C$2:$NC$23,MATCH($C23,FIXTURES!$B$2:$B$23,0),0),IF(HLOOKUP(AS$2+1,FIXTURES!$C$2:$NC$23,MATCH($C23,FIXTURES!$B$2:$B$23,0),0)="",HLOOKUP(AS$2,FIXTURES!$C$2:$NC$23,MATCH($C23,FIXTURES!$B$2:$B$23,0),0),HLOOKUP(AS$2+1,FIXTURES!$C$2:$NC$23,MATCH($C23,FIXTURES!$B$2:$B$23,0),0)))),IF(AND(HLOOKUP(AS$2,FIXTURES!$C$2:$NC$23,MATCH($C23,FIXTURES!$B$2:$B$23,0),0)="",HLOOKUP(AS$2+1,FIXTURES!$C$2:$NC$23,MATCH($C23,FIXTURES!$B$2:$B$23,0),0)=""),HLOOKUP(AS$2+2,FIXTURES!$C$2:$NC$23,MATCH($C23,FIXTURES!$B$2:$B$23,0),0),IF(HLOOKUP(AS$2+1,FIXTURES!$C$2:$NC$23,MATCH($C23,FIXTURES!$B$2:$B$23,0),0)="",HLOOKUP(AS$2,FIXTURES!$C$2:$NC$23,MATCH($C23,FIXTURES!$B$2:$B$23,0),0),HLOOKUP(AS$2+1,FIXTURES!$C$2:$NC$23,MATCH($C23,FIXTURES!$B$2:$B$23,0),0))))</f>
        <v>bre</v>
      </c>
      <c r="AT23" s="117" t="str">
        <f>IF(AT$1="SAT",IF(AND(HLOOKUP(AT$2,FIXTURES!$C$2:$NC$23,MATCH($C23,FIXTURES!$B$2:$B$23,0),0)="",HLOOKUP(AT$2+1,FIXTURES!$C$2:$NC$23,MATCH($C23,FIXTURES!$B$2:$B$23,0),0)="",HLOOKUP(AT$2+2,FIXTURES!$C$2:$NC$23,MATCH($C23,FIXTURES!$B$2:$B$23,0),0)=""),HLOOKUP(AT$2-1,FIXTURES!$C$2:$NC$23,MATCH($C23,FIXTURES!$B$2:$B$23,0),0),IF(AND(HLOOKUP(AT$2,FIXTURES!$C$2:$NC$23,MATCH($C23,FIXTURES!$B$2:$B$23,0),0)="",HLOOKUP(AT$2+1,FIXTURES!$C$2:$NC$23,MATCH($C23,FIXTURES!$B$2:$B$23,0),0)=""),HLOOKUP(AT$2+2,FIXTURES!$C$2:$NC$23,MATCH($C23,FIXTURES!$B$2:$B$23,0),0),IF(HLOOKUP(AT$2+1,FIXTURES!$C$2:$NC$23,MATCH($C23,FIXTURES!$B$2:$B$23,0),0)="",HLOOKUP(AT$2,FIXTURES!$C$2:$NC$23,MATCH($C23,FIXTURES!$B$2:$B$23,0),0),HLOOKUP(AT$2+1,FIXTURES!$C$2:$NC$23,MATCH($C23,FIXTURES!$B$2:$B$23,0),0)))),IF(AND(HLOOKUP(AT$2,FIXTURES!$C$2:$NC$23,MATCH($C23,FIXTURES!$B$2:$B$23,0),0)="",HLOOKUP(AT$2+1,FIXTURES!$C$2:$NC$23,MATCH($C23,FIXTURES!$B$2:$B$23,0),0)=""),HLOOKUP(AT$2+2,FIXTURES!$C$2:$NC$23,MATCH($C23,FIXTURES!$B$2:$B$23,0),0),IF(HLOOKUP(AT$2+1,FIXTURES!$C$2:$NC$23,MATCH($C23,FIXTURES!$B$2:$B$23,0),0)="",HLOOKUP(AT$2,FIXTURES!$C$2:$NC$23,MATCH($C23,FIXTURES!$B$2:$B$23,0),0),HLOOKUP(AT$2+1,FIXTURES!$C$2:$NC$23,MATCH($C23,FIXTURES!$B$2:$B$23,0),0))))</f>
        <v/>
      </c>
      <c r="AU23" s="117" t="str">
        <f>IF(AU$1="SAT",IF(AND(HLOOKUP(AU$2,FIXTURES!$C$2:$NC$23,MATCH($C23,FIXTURES!$B$2:$B$23,0),0)="",HLOOKUP(AU$2+1,FIXTURES!$C$2:$NC$23,MATCH($C23,FIXTURES!$B$2:$B$23,0),0)="",HLOOKUP(AU$2+2,FIXTURES!$C$2:$NC$23,MATCH($C23,FIXTURES!$B$2:$B$23,0),0)=""),HLOOKUP(AU$2-1,FIXTURES!$C$2:$NC$23,MATCH($C23,FIXTURES!$B$2:$B$23,0),0),IF(AND(HLOOKUP(AU$2,FIXTURES!$C$2:$NC$23,MATCH($C23,FIXTURES!$B$2:$B$23,0),0)="",HLOOKUP(AU$2+1,FIXTURES!$C$2:$NC$23,MATCH($C23,FIXTURES!$B$2:$B$23,0),0)=""),HLOOKUP(AU$2+2,FIXTURES!$C$2:$NC$23,MATCH($C23,FIXTURES!$B$2:$B$23,0),0),IF(HLOOKUP(AU$2+1,FIXTURES!$C$2:$NC$23,MATCH($C23,FIXTURES!$B$2:$B$23,0),0)="",HLOOKUP(AU$2,FIXTURES!$C$2:$NC$23,MATCH($C23,FIXTURES!$B$2:$B$23,0),0),HLOOKUP(AU$2+1,FIXTURES!$C$2:$NC$23,MATCH($C23,FIXTURES!$B$2:$B$23,0),0)))),IF(AND(HLOOKUP(AU$2,FIXTURES!$C$2:$NC$23,MATCH($C23,FIXTURES!$B$2:$B$23,0),0)="",HLOOKUP(AU$2+1,FIXTURES!$C$2:$NC$23,MATCH($C23,FIXTURES!$B$2:$B$23,0),0)=""),HLOOKUP(AU$2+2,FIXTURES!$C$2:$NC$23,MATCH($C23,FIXTURES!$B$2:$B$23,0),0),IF(HLOOKUP(AU$2+1,FIXTURES!$C$2:$NC$23,MATCH($C23,FIXTURES!$B$2:$B$23,0),0)="",HLOOKUP(AU$2,FIXTURES!$C$2:$NC$23,MATCH($C23,FIXTURES!$B$2:$B$23,0),0),HLOOKUP(AU$2+1,FIXTURES!$C$2:$NC$23,MATCH($C23,FIXTURES!$B$2:$B$23,0),0))))</f>
        <v>AVL</v>
      </c>
      <c r="AV23" s="117" t="str">
        <f>IF(AV$1="SAT",IF(AND(HLOOKUP(AV$2,FIXTURES!$C$2:$NC$23,MATCH($C23,FIXTURES!$B$2:$B$23,0),0)="",HLOOKUP(AV$2+1,FIXTURES!$C$2:$NC$23,MATCH($C23,FIXTURES!$B$2:$B$23,0),0)="",HLOOKUP(AV$2+2,FIXTURES!$C$2:$NC$23,MATCH($C23,FIXTURES!$B$2:$B$23,0),0)=""),HLOOKUP(AV$2-1,FIXTURES!$C$2:$NC$23,MATCH($C23,FIXTURES!$B$2:$B$23,0),0),IF(AND(HLOOKUP(AV$2,FIXTURES!$C$2:$NC$23,MATCH($C23,FIXTURES!$B$2:$B$23,0),0)="",HLOOKUP(AV$2+1,FIXTURES!$C$2:$NC$23,MATCH($C23,FIXTURES!$B$2:$B$23,0),0)=""),HLOOKUP(AV$2+2,FIXTURES!$C$2:$NC$23,MATCH($C23,FIXTURES!$B$2:$B$23,0),0),IF(HLOOKUP(AV$2+1,FIXTURES!$C$2:$NC$23,MATCH($C23,FIXTURES!$B$2:$B$23,0),0)="",HLOOKUP(AV$2,FIXTURES!$C$2:$NC$23,MATCH($C23,FIXTURES!$B$2:$B$23,0),0),HLOOKUP(AV$2+1,FIXTURES!$C$2:$NC$23,MATCH($C23,FIXTURES!$B$2:$B$23,0),0)))),IF(AND(HLOOKUP(AV$2,FIXTURES!$C$2:$NC$23,MATCH($C23,FIXTURES!$B$2:$B$23,0),0)="",HLOOKUP(AV$2+1,FIXTURES!$C$2:$NC$23,MATCH($C23,FIXTURES!$B$2:$B$23,0),0)=""),HLOOKUP(AV$2+2,FIXTURES!$C$2:$NC$23,MATCH($C23,FIXTURES!$B$2:$B$23,0),0),IF(HLOOKUP(AV$2+1,FIXTURES!$C$2:$NC$23,MATCH($C23,FIXTURES!$B$2:$B$23,0),0)="",HLOOKUP(AV$2,FIXTURES!$C$2:$NC$23,MATCH($C23,FIXTURES!$B$2:$B$23,0),0),HLOOKUP(AV$2+1,FIXTURES!$C$2:$NC$23,MATCH($C23,FIXTURES!$B$2:$B$23,0),0))))</f>
        <v>cry</v>
      </c>
      <c r="AW23" s="117" t="str">
        <f>IF(AW$1="SAT",IF(AND(HLOOKUP(AW$2,FIXTURES!$C$2:$NC$23,MATCH($C23,FIXTURES!$B$2:$B$23,0),0)="",HLOOKUP(AW$2+1,FIXTURES!$C$2:$NC$23,MATCH($C23,FIXTURES!$B$2:$B$23,0),0)="",HLOOKUP(AW$2+2,FIXTURES!$C$2:$NC$23,MATCH($C23,FIXTURES!$B$2:$B$23,0),0)=""),HLOOKUP(AW$2-1,FIXTURES!$C$2:$NC$23,MATCH($C23,FIXTURES!$B$2:$B$23,0),0),IF(AND(HLOOKUP(AW$2,FIXTURES!$C$2:$NC$23,MATCH($C23,FIXTURES!$B$2:$B$23,0),0)="",HLOOKUP(AW$2+1,FIXTURES!$C$2:$NC$23,MATCH($C23,FIXTURES!$B$2:$B$23,0),0)=""),HLOOKUP(AW$2+2,FIXTURES!$C$2:$NC$23,MATCH($C23,FIXTURES!$B$2:$B$23,0),0),IF(HLOOKUP(AW$2+1,FIXTURES!$C$2:$NC$23,MATCH($C23,FIXTURES!$B$2:$B$23,0),0)="",HLOOKUP(AW$2,FIXTURES!$C$2:$NC$23,MATCH($C23,FIXTURES!$B$2:$B$23,0),0),HLOOKUP(AW$2+1,FIXTURES!$C$2:$NC$23,MATCH($C23,FIXTURES!$B$2:$B$23,0),0)))),IF(AND(HLOOKUP(AW$2,FIXTURES!$C$2:$NC$23,MATCH($C23,FIXTURES!$B$2:$B$23,0),0)="",HLOOKUP(AW$2+1,FIXTURES!$C$2:$NC$23,MATCH($C23,FIXTURES!$B$2:$B$23,0),0)=""),HLOOKUP(AW$2+2,FIXTURES!$C$2:$NC$23,MATCH($C23,FIXTURES!$B$2:$B$23,0),0),IF(HLOOKUP(AW$2+1,FIXTURES!$C$2:$NC$23,MATCH($C23,FIXTURES!$B$2:$B$23,0),0)="",HLOOKUP(AW$2,FIXTURES!$C$2:$NC$23,MATCH($C23,FIXTURES!$B$2:$B$23,0),0),HLOOKUP(AW$2+1,FIXTURES!$C$2:$NC$23,MATCH($C23,FIXTURES!$B$2:$B$23,0),0))))</f>
        <v>Portsmouth</v>
      </c>
      <c r="AX23" s="117" t="str">
        <f>IF(AX$1="SAT",IF(AND(HLOOKUP(AX$2,FIXTURES!$C$2:$NC$23,MATCH($C23,FIXTURES!$B$2:$B$23,0),0)="",HLOOKUP(AX$2+1,FIXTURES!$C$2:$NC$23,MATCH($C23,FIXTURES!$B$2:$B$23,0),0)="",HLOOKUP(AX$2+2,FIXTURES!$C$2:$NC$23,MATCH($C23,FIXTURES!$B$2:$B$23,0),0)=""),HLOOKUP(AX$2-1,FIXTURES!$C$2:$NC$23,MATCH($C23,FIXTURES!$B$2:$B$23,0),0),IF(AND(HLOOKUP(AX$2,FIXTURES!$C$2:$NC$23,MATCH($C23,FIXTURES!$B$2:$B$23,0),0)="",HLOOKUP(AX$2+1,FIXTURES!$C$2:$NC$23,MATCH($C23,FIXTURES!$B$2:$B$23,0),0)=""),HLOOKUP(AX$2+2,FIXTURES!$C$2:$NC$23,MATCH($C23,FIXTURES!$B$2:$B$23,0),0),IF(HLOOKUP(AX$2+1,FIXTURES!$C$2:$NC$23,MATCH($C23,FIXTURES!$B$2:$B$23,0),0)="",HLOOKUP(AX$2,FIXTURES!$C$2:$NC$23,MATCH($C23,FIXTURES!$B$2:$B$23,0),0),HLOOKUP(AX$2+1,FIXTURES!$C$2:$NC$23,MATCH($C23,FIXTURES!$B$2:$B$23,0),0)))),IF(AND(HLOOKUP(AX$2,FIXTURES!$C$2:$NC$23,MATCH($C23,FIXTURES!$B$2:$B$23,0),0)="",HLOOKUP(AX$2+1,FIXTURES!$C$2:$NC$23,MATCH($C23,FIXTURES!$B$2:$B$23,0),0)=""),HLOOKUP(AX$2+2,FIXTURES!$C$2:$NC$23,MATCH($C23,FIXTURES!$B$2:$B$23,0),0),IF(HLOOKUP(AX$2+1,FIXTURES!$C$2:$NC$23,MATCH($C23,FIXTURES!$B$2:$B$23,0),0)="",HLOOKUP(AX$2,FIXTURES!$C$2:$NC$23,MATCH($C23,FIXTURES!$B$2:$B$23,0),0),HLOOKUP(AX$2+1,FIXTURES!$C$2:$NC$23,MATCH($C23,FIXTURES!$B$2:$B$23,0),0))))</f>
        <v/>
      </c>
      <c r="AY23" s="117" t="str">
        <f>IF(AY$1="SAT",IF(AND(HLOOKUP(AY$2,FIXTURES!$C$2:$NC$23,MATCH($C23,FIXTURES!$B$2:$B$23,0),0)="",HLOOKUP(AY$2+1,FIXTURES!$C$2:$NC$23,MATCH($C23,FIXTURES!$B$2:$B$23,0),0)="",HLOOKUP(AY$2+2,FIXTURES!$C$2:$NC$23,MATCH($C23,FIXTURES!$B$2:$B$23,0),0)=""),HLOOKUP(AY$2-1,FIXTURES!$C$2:$NC$23,MATCH($C23,FIXTURES!$B$2:$B$23,0),0),IF(AND(HLOOKUP(AY$2,FIXTURES!$C$2:$NC$23,MATCH($C23,FIXTURES!$B$2:$B$23,0),0)="",HLOOKUP(AY$2+1,FIXTURES!$C$2:$NC$23,MATCH($C23,FIXTURES!$B$2:$B$23,0),0)=""),HLOOKUP(AY$2+2,FIXTURES!$C$2:$NC$23,MATCH($C23,FIXTURES!$B$2:$B$23,0),0),IF(HLOOKUP(AY$2+1,FIXTURES!$C$2:$NC$23,MATCH($C23,FIXTURES!$B$2:$B$23,0),0)="",HLOOKUP(AY$2,FIXTURES!$C$2:$NC$23,MATCH($C23,FIXTURES!$B$2:$B$23,0),0),HLOOKUP(AY$2+1,FIXTURES!$C$2:$NC$23,MATCH($C23,FIXTURES!$B$2:$B$23,0),0)))),IF(AND(HLOOKUP(AY$2,FIXTURES!$C$2:$NC$23,MATCH($C23,FIXTURES!$B$2:$B$23,0),0)="",HLOOKUP(AY$2+1,FIXTURES!$C$2:$NC$23,MATCH($C23,FIXTURES!$B$2:$B$23,0),0)=""),HLOOKUP(AY$2+2,FIXTURES!$C$2:$NC$23,MATCH($C23,FIXTURES!$B$2:$B$23,0),0),IF(HLOOKUP(AY$2+1,FIXTURES!$C$2:$NC$23,MATCH($C23,FIXTURES!$B$2:$B$23,0),0)="",HLOOKUP(AY$2,FIXTURES!$C$2:$NC$23,MATCH($C23,FIXTURES!$B$2:$B$23,0),0),HLOOKUP(AY$2+1,FIXTURES!$C$2:$NC$23,MATCH($C23,FIXTURES!$B$2:$B$23,0),0))))</f>
        <v>ARS</v>
      </c>
      <c r="AZ23" s="117" t="str">
        <f>IF(AZ$1="SAT",IF(AND(HLOOKUP(AZ$2,FIXTURES!$C$2:$NC$23,MATCH($C23,FIXTURES!$B$2:$B$23,0),0)="",HLOOKUP(AZ$2+1,FIXTURES!$C$2:$NC$23,MATCH($C23,FIXTURES!$B$2:$B$23,0),0)="",HLOOKUP(AZ$2+2,FIXTURES!$C$2:$NC$23,MATCH($C23,FIXTURES!$B$2:$B$23,0),0)=""),HLOOKUP(AZ$2-1,FIXTURES!$C$2:$NC$23,MATCH($C23,FIXTURES!$B$2:$B$23,0),0),IF(AND(HLOOKUP(AZ$2,FIXTURES!$C$2:$NC$23,MATCH($C23,FIXTURES!$B$2:$B$23,0),0)="",HLOOKUP(AZ$2+1,FIXTURES!$C$2:$NC$23,MATCH($C23,FIXTURES!$B$2:$B$23,0),0)=""),HLOOKUP(AZ$2+2,FIXTURES!$C$2:$NC$23,MATCH($C23,FIXTURES!$B$2:$B$23,0),0),IF(HLOOKUP(AZ$2+1,FIXTURES!$C$2:$NC$23,MATCH($C23,FIXTURES!$B$2:$B$23,0),0)="",HLOOKUP(AZ$2,FIXTURES!$C$2:$NC$23,MATCH($C23,FIXTURES!$B$2:$B$23,0),0),HLOOKUP(AZ$2+1,FIXTURES!$C$2:$NC$23,MATCH($C23,FIXTURES!$B$2:$B$23,0),0)))),IF(AND(HLOOKUP(AZ$2,FIXTURES!$C$2:$NC$23,MATCH($C23,FIXTURES!$B$2:$B$23,0),0)="",HLOOKUP(AZ$2+1,FIXTURES!$C$2:$NC$23,MATCH($C23,FIXTURES!$B$2:$B$23,0),0)=""),HLOOKUP(AZ$2+2,FIXTURES!$C$2:$NC$23,MATCH($C23,FIXTURES!$B$2:$B$23,0),0),IF(HLOOKUP(AZ$2+1,FIXTURES!$C$2:$NC$23,MATCH($C23,FIXTURES!$B$2:$B$23,0),0)="",HLOOKUP(AZ$2,FIXTURES!$C$2:$NC$23,MATCH($C23,FIXTURES!$B$2:$B$23,0),0),HLOOKUP(AZ$2+1,FIXTURES!$C$2:$NC$23,MATCH($C23,FIXTURES!$B$2:$B$23,0),0))))</f>
        <v>mci</v>
      </c>
      <c r="BA23" s="117" t="str">
        <f>IF(BA$1="SAT",IF(AND(HLOOKUP(BA$2,FIXTURES!$C$2:$NC$23,MATCH($C23,FIXTURES!$B$2:$B$23,0),0)="",HLOOKUP(BA$2+1,FIXTURES!$C$2:$NC$23,MATCH($C23,FIXTURES!$B$2:$B$23,0),0)="",HLOOKUP(BA$2+2,FIXTURES!$C$2:$NC$23,MATCH($C23,FIXTURES!$B$2:$B$23,0),0)=""),HLOOKUP(BA$2-1,FIXTURES!$C$2:$NC$23,MATCH($C23,FIXTURES!$B$2:$B$23,0),0),IF(AND(HLOOKUP(BA$2,FIXTURES!$C$2:$NC$23,MATCH($C23,FIXTURES!$B$2:$B$23,0),0)="",HLOOKUP(BA$2+1,FIXTURES!$C$2:$NC$23,MATCH($C23,FIXTURES!$B$2:$B$23,0),0)=""),HLOOKUP(BA$2+2,FIXTURES!$C$2:$NC$23,MATCH($C23,FIXTURES!$B$2:$B$23,0),0),IF(HLOOKUP(BA$2+1,FIXTURES!$C$2:$NC$23,MATCH($C23,FIXTURES!$B$2:$B$23,0),0)="",HLOOKUP(BA$2,FIXTURES!$C$2:$NC$23,MATCH($C23,FIXTURES!$B$2:$B$23,0),0),HLOOKUP(BA$2+1,FIXTURES!$C$2:$NC$23,MATCH($C23,FIXTURES!$B$2:$B$23,0),0)))),IF(AND(HLOOKUP(BA$2,FIXTURES!$C$2:$NC$23,MATCH($C23,FIXTURES!$B$2:$B$23,0),0)="",HLOOKUP(BA$2+1,FIXTURES!$C$2:$NC$23,MATCH($C23,FIXTURES!$B$2:$B$23,0),0)=""),HLOOKUP(BA$2+2,FIXTURES!$C$2:$NC$23,MATCH($C23,FIXTURES!$B$2:$B$23,0),0),IF(HLOOKUP(BA$2+1,FIXTURES!$C$2:$NC$23,MATCH($C23,FIXTURES!$B$2:$B$23,0),0)="",HLOOKUP(BA$2,FIXTURES!$C$2:$NC$23,MATCH($C23,FIXTURES!$B$2:$B$23,0),0),HLOOKUP(BA$2+1,FIXTURES!$C$2:$NC$23,MATCH($C23,FIXTURES!$B$2:$B$23,0),0))))</f>
        <v>ful</v>
      </c>
      <c r="BB23" s="117" t="str">
        <f>IF(BB$1="SAT",IF(AND(HLOOKUP(BB$2,FIXTURES!$C$2:$NC$23,MATCH($C23,FIXTURES!$B$2:$B$23,0),0)="",HLOOKUP(BB$2+1,FIXTURES!$C$2:$NC$23,MATCH($C23,FIXTURES!$B$2:$B$23,0),0)="",HLOOKUP(BB$2+2,FIXTURES!$C$2:$NC$23,MATCH($C23,FIXTURES!$B$2:$B$23,0),0)=""),HLOOKUP(BB$2-1,FIXTURES!$C$2:$NC$23,MATCH($C23,FIXTURES!$B$2:$B$23,0),0),IF(AND(HLOOKUP(BB$2,FIXTURES!$C$2:$NC$23,MATCH($C23,FIXTURES!$B$2:$B$23,0),0)="",HLOOKUP(BB$2+1,FIXTURES!$C$2:$NC$23,MATCH($C23,FIXTURES!$B$2:$B$23,0),0)=""),HLOOKUP(BB$2+2,FIXTURES!$C$2:$NC$23,MATCH($C23,FIXTURES!$B$2:$B$23,0),0),IF(HLOOKUP(BB$2+1,FIXTURES!$C$2:$NC$23,MATCH($C23,FIXTURES!$B$2:$B$23,0),0)="",HLOOKUP(BB$2,FIXTURES!$C$2:$NC$23,MATCH($C23,FIXTURES!$B$2:$B$23,0),0),HLOOKUP(BB$2+1,FIXTURES!$C$2:$NC$23,MATCH($C23,FIXTURES!$B$2:$B$23,0),0)))),IF(AND(HLOOKUP(BB$2,FIXTURES!$C$2:$NC$23,MATCH($C23,FIXTURES!$B$2:$B$23,0),0)="",HLOOKUP(BB$2+1,FIXTURES!$C$2:$NC$23,MATCH($C23,FIXTURES!$B$2:$B$23,0),0)=""),HLOOKUP(BB$2+2,FIXTURES!$C$2:$NC$23,MATCH($C23,FIXTURES!$B$2:$B$23,0),0),IF(HLOOKUP(BB$2+1,FIXTURES!$C$2:$NC$23,MATCH($C23,FIXTURES!$B$2:$B$23,0),0)="",HLOOKUP(BB$2,FIXTURES!$C$2:$NC$23,MATCH($C23,FIXTURES!$B$2:$B$23,0),0),HLOOKUP(BB$2+1,FIXTURES!$C$2:$NC$23,MATCH($C23,FIXTURES!$B$2:$B$23,0),0))))</f>
        <v/>
      </c>
      <c r="BC23" s="117" t="str">
        <f>IF(BC$1="SAT",IF(AND(HLOOKUP(BC$2,FIXTURES!$C$2:$NC$23,MATCH($C23,FIXTURES!$B$2:$B$23,0),0)="",HLOOKUP(BC$2+1,FIXTURES!$C$2:$NC$23,MATCH($C23,FIXTURES!$B$2:$B$23,0),0)="",HLOOKUP(BC$2+2,FIXTURES!$C$2:$NC$23,MATCH($C23,FIXTURES!$B$2:$B$23,0),0)=""),HLOOKUP(BC$2-1,FIXTURES!$C$2:$NC$23,MATCH($C23,FIXTURES!$B$2:$B$23,0),0),IF(AND(HLOOKUP(BC$2,FIXTURES!$C$2:$NC$23,MATCH($C23,FIXTURES!$B$2:$B$23,0),0)="",HLOOKUP(BC$2+1,FIXTURES!$C$2:$NC$23,MATCH($C23,FIXTURES!$B$2:$B$23,0),0)=""),HLOOKUP(BC$2+2,FIXTURES!$C$2:$NC$23,MATCH($C23,FIXTURES!$B$2:$B$23,0),0),IF(HLOOKUP(BC$2+1,FIXTURES!$C$2:$NC$23,MATCH($C23,FIXTURES!$B$2:$B$23,0),0)="",HLOOKUP(BC$2,FIXTURES!$C$2:$NC$23,MATCH($C23,FIXTURES!$B$2:$B$23,0),0),HLOOKUP(BC$2+1,FIXTURES!$C$2:$NC$23,MATCH($C23,FIXTURES!$B$2:$B$23,0),0)))),IF(AND(HLOOKUP(BC$2,FIXTURES!$C$2:$NC$23,MATCH($C23,FIXTURES!$B$2:$B$23,0),0)="",HLOOKUP(BC$2+1,FIXTURES!$C$2:$NC$23,MATCH($C23,FIXTURES!$B$2:$B$23,0),0)=""),HLOOKUP(BC$2+2,FIXTURES!$C$2:$NC$23,MATCH($C23,FIXTURES!$B$2:$B$23,0),0),IF(HLOOKUP(BC$2+1,FIXTURES!$C$2:$NC$23,MATCH($C23,FIXTURES!$B$2:$B$23,0),0)="",HLOOKUP(BC$2,FIXTURES!$C$2:$NC$23,MATCH($C23,FIXTURES!$B$2:$B$23,0),0),HLOOKUP(BC$2+1,FIXTURES!$C$2:$NC$23,MATCH($C23,FIXTURES!$B$2:$B$23,0),0))))</f>
        <v>Preston</v>
      </c>
      <c r="BD23" s="117" t="str">
        <f>IF(BD$1="SAT",IF(AND(HLOOKUP(BD$2,FIXTURES!$C$2:$NC$23,MATCH($C23,FIXTURES!$B$2:$B$23,0),0)="",HLOOKUP(BD$2+1,FIXTURES!$C$2:$NC$23,MATCH($C23,FIXTURES!$B$2:$B$23,0),0)="",HLOOKUP(BD$2+2,FIXTURES!$C$2:$NC$23,MATCH($C23,FIXTURES!$B$2:$B$23,0),0)=""),HLOOKUP(BD$2-1,FIXTURES!$C$2:$NC$23,MATCH($C23,FIXTURES!$B$2:$B$23,0),0),IF(AND(HLOOKUP(BD$2,FIXTURES!$C$2:$NC$23,MATCH($C23,FIXTURES!$B$2:$B$23,0),0)="",HLOOKUP(BD$2+1,FIXTURES!$C$2:$NC$23,MATCH($C23,FIXTURES!$B$2:$B$23,0),0)=""),HLOOKUP(BD$2+2,FIXTURES!$C$2:$NC$23,MATCH($C23,FIXTURES!$B$2:$B$23,0),0),IF(HLOOKUP(BD$2+1,FIXTURES!$C$2:$NC$23,MATCH($C23,FIXTURES!$B$2:$B$23,0),0)="",HLOOKUP(BD$2,FIXTURES!$C$2:$NC$23,MATCH($C23,FIXTURES!$B$2:$B$23,0),0),HLOOKUP(BD$2+1,FIXTURES!$C$2:$NC$23,MATCH($C23,FIXTURES!$B$2:$B$23,0),0)))),IF(AND(HLOOKUP(BD$2,FIXTURES!$C$2:$NC$23,MATCH($C23,FIXTURES!$B$2:$B$23,0),0)="",HLOOKUP(BD$2+1,FIXTURES!$C$2:$NC$23,MATCH($C23,FIXTURES!$B$2:$B$23,0),0)=""),HLOOKUP(BD$2+2,FIXTURES!$C$2:$NC$23,MATCH($C23,FIXTURES!$B$2:$B$23,0),0),IF(HLOOKUP(BD$2+1,FIXTURES!$C$2:$NC$23,MATCH($C23,FIXTURES!$B$2:$B$23,0),0)="",HLOOKUP(BD$2,FIXTURES!$C$2:$NC$23,MATCH($C23,FIXTURES!$B$2:$B$23,0),0),HLOOKUP(BD$2+1,FIXTURES!$C$2:$NC$23,MATCH($C23,FIXTURES!$B$2:$B$23,0),0))))</f>
        <v/>
      </c>
      <c r="BE23" s="117" t="str">
        <f>IF(BE$1="SAT",IF(AND(HLOOKUP(BE$2,FIXTURES!$C$2:$NC$23,MATCH($C23,FIXTURES!$B$2:$B$23,0),0)="",HLOOKUP(BE$2+1,FIXTURES!$C$2:$NC$23,MATCH($C23,FIXTURES!$B$2:$B$23,0),0)="",HLOOKUP(BE$2+2,FIXTURES!$C$2:$NC$23,MATCH($C23,FIXTURES!$B$2:$B$23,0),0)=""),HLOOKUP(BE$2-1,FIXTURES!$C$2:$NC$23,MATCH($C23,FIXTURES!$B$2:$B$23,0),0),IF(AND(HLOOKUP(BE$2,FIXTURES!$C$2:$NC$23,MATCH($C23,FIXTURES!$B$2:$B$23,0),0)="",HLOOKUP(BE$2+1,FIXTURES!$C$2:$NC$23,MATCH($C23,FIXTURES!$B$2:$B$23,0),0)=""),HLOOKUP(BE$2+2,FIXTURES!$C$2:$NC$23,MATCH($C23,FIXTURES!$B$2:$B$23,0),0),IF(HLOOKUP(BE$2+1,FIXTURES!$C$2:$NC$23,MATCH($C23,FIXTURES!$B$2:$B$23,0),0)="",HLOOKUP(BE$2,FIXTURES!$C$2:$NC$23,MATCH($C23,FIXTURES!$B$2:$B$23,0),0),HLOOKUP(BE$2+1,FIXTURES!$C$2:$NC$23,MATCH($C23,FIXTURES!$B$2:$B$23,0),0)))),IF(AND(HLOOKUP(BE$2,FIXTURES!$C$2:$NC$23,MATCH($C23,FIXTURES!$B$2:$B$23,0),0)="",HLOOKUP(BE$2+1,FIXTURES!$C$2:$NC$23,MATCH($C23,FIXTURES!$B$2:$B$23,0),0)=""),HLOOKUP(BE$2+2,FIXTURES!$C$2:$NC$23,MATCH($C23,FIXTURES!$B$2:$B$23,0),0),IF(HLOOKUP(BE$2+1,FIXTURES!$C$2:$NC$23,MATCH($C23,FIXTURES!$B$2:$B$23,0),0)="",HLOOKUP(BE$2,FIXTURES!$C$2:$NC$23,MATCH($C23,FIXTURES!$B$2:$B$23,0),0),HLOOKUP(BE$2+1,FIXTURES!$C$2:$NC$23,MATCH($C23,FIXTURES!$B$2:$B$23,0),0))))</f>
        <v>MCI</v>
      </c>
      <c r="BF23" s="117" t="str">
        <f>IF(BF$1="SAT",IF(AND(HLOOKUP(BF$2,FIXTURES!$C$2:$NC$23,MATCH($C23,FIXTURES!$B$2:$B$23,0),0)="",HLOOKUP(BF$2+1,FIXTURES!$C$2:$NC$23,MATCH($C23,FIXTURES!$B$2:$B$23,0),0)="",HLOOKUP(BF$2+2,FIXTURES!$C$2:$NC$23,MATCH($C23,FIXTURES!$B$2:$B$23,0),0)=""),HLOOKUP(BF$2-1,FIXTURES!$C$2:$NC$23,MATCH($C23,FIXTURES!$B$2:$B$23,0),0),IF(AND(HLOOKUP(BF$2,FIXTURES!$C$2:$NC$23,MATCH($C23,FIXTURES!$B$2:$B$23,0),0)="",HLOOKUP(BF$2+1,FIXTURES!$C$2:$NC$23,MATCH($C23,FIXTURES!$B$2:$B$23,0),0)=""),HLOOKUP(BF$2+2,FIXTURES!$C$2:$NC$23,MATCH($C23,FIXTURES!$B$2:$B$23,0),0),IF(HLOOKUP(BF$2+1,FIXTURES!$C$2:$NC$23,MATCH($C23,FIXTURES!$B$2:$B$23,0),0)="",HLOOKUP(BF$2,FIXTURES!$C$2:$NC$23,MATCH($C23,FIXTURES!$B$2:$B$23,0),0),HLOOKUP(BF$2+1,FIXTURES!$C$2:$NC$23,MATCH($C23,FIXTURES!$B$2:$B$23,0),0)))),IF(AND(HLOOKUP(BF$2,FIXTURES!$C$2:$NC$23,MATCH($C23,FIXTURES!$B$2:$B$23,0),0)="",HLOOKUP(BF$2+1,FIXTURES!$C$2:$NC$23,MATCH($C23,FIXTURES!$B$2:$B$23,0),0)=""),HLOOKUP(BF$2+2,FIXTURES!$C$2:$NC$23,MATCH($C23,FIXTURES!$B$2:$B$23,0),0),IF(HLOOKUP(BF$2+1,FIXTURES!$C$2:$NC$23,MATCH($C23,FIXTURES!$B$2:$B$23,0),0)="",HLOOKUP(BF$2,FIXTURES!$C$2:$NC$23,MATCH($C23,FIXTURES!$B$2:$B$23,0),0),HLOOKUP(BF$2+1,FIXTURES!$C$2:$NC$23,MATCH($C23,FIXTURES!$B$2:$B$23,0),0))))</f>
        <v/>
      </c>
      <c r="BG23" s="117" t="str">
        <f>IF(BG$1="SAT",IF(AND(HLOOKUP(BG$2,FIXTURES!$C$2:$NC$23,MATCH($C23,FIXTURES!$B$2:$B$23,0),0)="",HLOOKUP(BG$2+1,FIXTURES!$C$2:$NC$23,MATCH($C23,FIXTURES!$B$2:$B$23,0),0)="",HLOOKUP(BG$2+2,FIXTURES!$C$2:$NC$23,MATCH($C23,FIXTURES!$B$2:$B$23,0),0)=""),HLOOKUP(BG$2-1,FIXTURES!$C$2:$NC$23,MATCH($C23,FIXTURES!$B$2:$B$23,0),0),IF(AND(HLOOKUP(BG$2,FIXTURES!$C$2:$NC$23,MATCH($C23,FIXTURES!$B$2:$B$23,0),0)="",HLOOKUP(BG$2+1,FIXTURES!$C$2:$NC$23,MATCH($C23,FIXTURES!$B$2:$B$23,0),0)=""),HLOOKUP(BG$2+2,FIXTURES!$C$2:$NC$23,MATCH($C23,FIXTURES!$B$2:$B$23,0),0),IF(HLOOKUP(BG$2+1,FIXTURES!$C$2:$NC$23,MATCH($C23,FIXTURES!$B$2:$B$23,0),0)="",HLOOKUP(BG$2,FIXTURES!$C$2:$NC$23,MATCH($C23,FIXTURES!$B$2:$B$23,0),0),HLOOKUP(BG$2+1,FIXTURES!$C$2:$NC$23,MATCH($C23,FIXTURES!$B$2:$B$23,0),0)))),IF(AND(HLOOKUP(BG$2,FIXTURES!$C$2:$NC$23,MATCH($C23,FIXTURES!$B$2:$B$23,0),0)="",HLOOKUP(BG$2+1,FIXTURES!$C$2:$NC$23,MATCH($C23,FIXTURES!$B$2:$B$23,0),0)=""),HLOOKUP(BG$2+2,FIXTURES!$C$2:$NC$23,MATCH($C23,FIXTURES!$B$2:$B$23,0),0),IF(HLOOKUP(BG$2+1,FIXTURES!$C$2:$NC$23,MATCH($C23,FIXTURES!$B$2:$B$23,0),0)="",HLOOKUP(BG$2,FIXTURES!$C$2:$NC$23,MATCH($C23,FIXTURES!$B$2:$B$23,0),0),HLOOKUP(BG$2+1,FIXTURES!$C$2:$NC$23,MATCH($C23,FIXTURES!$B$2:$B$23,0),0))))</f>
        <v>lei</v>
      </c>
      <c r="BH23" s="117" t="str">
        <f>IF(BH$1="SAT",IF(AND(HLOOKUP(BH$2,FIXTURES!$C$2:$NC$23,MATCH($C23,FIXTURES!$B$2:$B$23,0),0)="",HLOOKUP(BH$2+1,FIXTURES!$C$2:$NC$23,MATCH($C23,FIXTURES!$B$2:$B$23,0),0)="",HLOOKUP(BH$2+2,FIXTURES!$C$2:$NC$23,MATCH($C23,FIXTURES!$B$2:$B$23,0),0)=""),HLOOKUP(BH$2-1,FIXTURES!$C$2:$NC$23,MATCH($C23,FIXTURES!$B$2:$B$23,0),0),IF(AND(HLOOKUP(BH$2,FIXTURES!$C$2:$NC$23,MATCH($C23,FIXTURES!$B$2:$B$23,0),0)="",HLOOKUP(BH$2+1,FIXTURES!$C$2:$NC$23,MATCH($C23,FIXTURES!$B$2:$B$23,0),0)=""),HLOOKUP(BH$2+2,FIXTURES!$C$2:$NC$23,MATCH($C23,FIXTURES!$B$2:$B$23,0),0),IF(HLOOKUP(BH$2+1,FIXTURES!$C$2:$NC$23,MATCH($C23,FIXTURES!$B$2:$B$23,0),0)="",HLOOKUP(BH$2,FIXTURES!$C$2:$NC$23,MATCH($C23,FIXTURES!$B$2:$B$23,0),0),HLOOKUP(BH$2+1,FIXTURES!$C$2:$NC$23,MATCH($C23,FIXTURES!$B$2:$B$23,0),0)))),IF(AND(HLOOKUP(BH$2,FIXTURES!$C$2:$NC$23,MATCH($C23,FIXTURES!$B$2:$B$23,0),0)="",HLOOKUP(BH$2+1,FIXTURES!$C$2:$NC$23,MATCH($C23,FIXTURES!$B$2:$B$23,0),0)=""),HLOOKUP(BH$2+2,FIXTURES!$C$2:$NC$23,MATCH($C23,FIXTURES!$B$2:$B$23,0),0),IF(HLOOKUP(BH$2+1,FIXTURES!$C$2:$NC$23,MATCH($C23,FIXTURES!$B$2:$B$23,0),0)="",HLOOKUP(BH$2,FIXTURES!$C$2:$NC$23,MATCH($C23,FIXTURES!$B$2:$B$23,0),0),HLOOKUP(BH$2+1,FIXTURES!$C$2:$NC$23,MATCH($C23,FIXTURES!$B$2:$B$23,0),0))))</f>
        <v>Milan</v>
      </c>
      <c r="BI23" s="117" t="str">
        <f>IF(BI$1="SAT",IF(AND(HLOOKUP(BI$2,FIXTURES!$C$2:$NC$23,MATCH($C23,FIXTURES!$B$2:$B$23,0),0)="",HLOOKUP(BI$2+1,FIXTURES!$C$2:$NC$23,MATCH($C23,FIXTURES!$B$2:$B$23,0),0)="",HLOOKUP(BI$2+2,FIXTURES!$C$2:$NC$23,MATCH($C23,FIXTURES!$B$2:$B$23,0),0)=""),HLOOKUP(BI$2-1,FIXTURES!$C$2:$NC$23,MATCH($C23,FIXTURES!$B$2:$B$23,0),0),IF(AND(HLOOKUP(BI$2,FIXTURES!$C$2:$NC$23,MATCH($C23,FIXTURES!$B$2:$B$23,0),0)="",HLOOKUP(BI$2+1,FIXTURES!$C$2:$NC$23,MATCH($C23,FIXTURES!$B$2:$B$23,0),0)=""),HLOOKUP(BI$2+2,FIXTURES!$C$2:$NC$23,MATCH($C23,FIXTURES!$B$2:$B$23,0),0),IF(HLOOKUP(BI$2+1,FIXTURES!$C$2:$NC$23,MATCH($C23,FIXTURES!$B$2:$B$23,0),0)="",HLOOKUP(BI$2,FIXTURES!$C$2:$NC$23,MATCH($C23,FIXTURES!$B$2:$B$23,0),0),HLOOKUP(BI$2+1,FIXTURES!$C$2:$NC$23,MATCH($C23,FIXTURES!$B$2:$B$23,0),0)))),IF(AND(HLOOKUP(BI$2,FIXTURES!$C$2:$NC$23,MATCH($C23,FIXTURES!$B$2:$B$23,0),0)="",HLOOKUP(BI$2+1,FIXTURES!$C$2:$NC$23,MATCH($C23,FIXTURES!$B$2:$B$23,0),0)=""),HLOOKUP(BI$2+2,FIXTURES!$C$2:$NC$23,MATCH($C23,FIXTURES!$B$2:$B$23,0),0),IF(HLOOKUP(BI$2+1,FIXTURES!$C$2:$NC$23,MATCH($C23,FIXTURES!$B$2:$B$23,0),0)="",HLOOKUP(BI$2,FIXTURES!$C$2:$NC$23,MATCH($C23,FIXTURES!$B$2:$B$23,0),0),HLOOKUP(BI$2+1,FIXTURES!$C$2:$NC$23,MATCH($C23,FIXTURES!$B$2:$B$23,0),0))))</f>
        <v>WHU</v>
      </c>
      <c r="BJ23" s="117" t="str">
        <f>IF(BJ$1="SAT",IF(AND(HLOOKUP(BJ$2,FIXTURES!$C$2:$NC$23,MATCH($C23,FIXTURES!$B$2:$B$23,0),0)="",HLOOKUP(BJ$2+1,FIXTURES!$C$2:$NC$23,MATCH($C23,FIXTURES!$B$2:$B$23,0),0)="",HLOOKUP(BJ$2+2,FIXTURES!$C$2:$NC$23,MATCH($C23,FIXTURES!$B$2:$B$23,0),0)=""),HLOOKUP(BJ$2-1,FIXTURES!$C$2:$NC$23,MATCH($C23,FIXTURES!$B$2:$B$23,0),0),IF(AND(HLOOKUP(BJ$2,FIXTURES!$C$2:$NC$23,MATCH($C23,FIXTURES!$B$2:$B$23,0),0)="",HLOOKUP(BJ$2+1,FIXTURES!$C$2:$NC$23,MATCH($C23,FIXTURES!$B$2:$B$23,0),0)=""),HLOOKUP(BJ$2+2,FIXTURES!$C$2:$NC$23,MATCH($C23,FIXTURES!$B$2:$B$23,0),0),IF(HLOOKUP(BJ$2+1,FIXTURES!$C$2:$NC$23,MATCH($C23,FIXTURES!$B$2:$B$23,0),0)="",HLOOKUP(BJ$2,FIXTURES!$C$2:$NC$23,MATCH($C23,FIXTURES!$B$2:$B$23,0),0),HLOOKUP(BJ$2+1,FIXTURES!$C$2:$NC$23,MATCH($C23,FIXTURES!$B$2:$B$23,0),0)))),IF(AND(HLOOKUP(BJ$2,FIXTURES!$C$2:$NC$23,MATCH($C23,FIXTURES!$B$2:$B$23,0),0)="",HLOOKUP(BJ$2+1,FIXTURES!$C$2:$NC$23,MATCH($C23,FIXTURES!$B$2:$B$23,0),0)=""),HLOOKUP(BJ$2+2,FIXTURES!$C$2:$NC$23,MATCH($C23,FIXTURES!$B$2:$B$23,0),0),IF(HLOOKUP(BJ$2+1,FIXTURES!$C$2:$NC$23,MATCH($C23,FIXTURES!$B$2:$B$23,0),0)="",HLOOKUP(BJ$2,FIXTURES!$C$2:$NC$23,MATCH($C23,FIXTURES!$B$2:$B$23,0),0),HLOOKUP(BJ$2+1,FIXTURES!$C$2:$NC$23,MATCH($C23,FIXTURES!$B$2:$B$23,0),0))))</f>
        <v/>
      </c>
      <c r="BK23" s="117" t="str">
        <f>IF(BK$1="SAT",IF(AND(HLOOKUP(BK$2,FIXTURES!$C$2:$NC$23,MATCH($C23,FIXTURES!$B$2:$B$23,0),0)="",HLOOKUP(BK$2+1,FIXTURES!$C$2:$NC$23,MATCH($C23,FIXTURES!$B$2:$B$23,0),0)="",HLOOKUP(BK$2+2,FIXTURES!$C$2:$NC$23,MATCH($C23,FIXTURES!$B$2:$B$23,0),0)=""),HLOOKUP(BK$2-1,FIXTURES!$C$2:$NC$23,MATCH($C23,FIXTURES!$B$2:$B$23,0),0),IF(AND(HLOOKUP(BK$2,FIXTURES!$C$2:$NC$23,MATCH($C23,FIXTURES!$B$2:$B$23,0),0)="",HLOOKUP(BK$2+1,FIXTURES!$C$2:$NC$23,MATCH($C23,FIXTURES!$B$2:$B$23,0),0)=""),HLOOKUP(BK$2+2,FIXTURES!$C$2:$NC$23,MATCH($C23,FIXTURES!$B$2:$B$23,0),0),IF(HLOOKUP(BK$2+1,FIXTURES!$C$2:$NC$23,MATCH($C23,FIXTURES!$B$2:$B$23,0),0)="",HLOOKUP(BK$2,FIXTURES!$C$2:$NC$23,MATCH($C23,FIXTURES!$B$2:$B$23,0),0),HLOOKUP(BK$2+1,FIXTURES!$C$2:$NC$23,MATCH($C23,FIXTURES!$B$2:$B$23,0),0)))),IF(AND(HLOOKUP(BK$2,FIXTURES!$C$2:$NC$23,MATCH($C23,FIXTURES!$B$2:$B$23,0),0)="",HLOOKUP(BK$2+1,FIXTURES!$C$2:$NC$23,MATCH($C23,FIXTURES!$B$2:$B$23,0),0)=""),HLOOKUP(BK$2+2,FIXTURES!$C$2:$NC$23,MATCH($C23,FIXTURES!$B$2:$B$23,0),0),IF(HLOOKUP(BK$2+1,FIXTURES!$C$2:$NC$23,MATCH($C23,FIXTURES!$B$2:$B$23,0),0)="",HLOOKUP(BK$2,FIXTURES!$C$2:$NC$23,MATCH($C23,FIXTURES!$B$2:$B$23,0),0),HLOOKUP(BK$2+1,FIXTURES!$C$2:$NC$23,MATCH($C23,FIXTURES!$B$2:$B$23,0),0))))</f>
        <v>CHE</v>
      </c>
      <c r="BL23" s="117" t="str">
        <f>IF(BL$1="SAT",IF(AND(HLOOKUP(BL$2,FIXTURES!$C$2:$NC$23,MATCH($C23,FIXTURES!$B$2:$B$23,0),0)="",HLOOKUP(BL$2+1,FIXTURES!$C$2:$NC$23,MATCH($C23,FIXTURES!$B$2:$B$23,0),0)="",HLOOKUP(BL$2+2,FIXTURES!$C$2:$NC$23,MATCH($C23,FIXTURES!$B$2:$B$23,0),0)=""),HLOOKUP(BL$2-1,FIXTURES!$C$2:$NC$23,MATCH($C23,FIXTURES!$B$2:$B$23,0),0),IF(AND(HLOOKUP(BL$2,FIXTURES!$C$2:$NC$23,MATCH($C23,FIXTURES!$B$2:$B$23,0),0)="",HLOOKUP(BL$2+1,FIXTURES!$C$2:$NC$23,MATCH($C23,FIXTURES!$B$2:$B$23,0),0)=""),HLOOKUP(BL$2+2,FIXTURES!$C$2:$NC$23,MATCH($C23,FIXTURES!$B$2:$B$23,0),0),IF(HLOOKUP(BL$2+1,FIXTURES!$C$2:$NC$23,MATCH($C23,FIXTURES!$B$2:$B$23,0),0)="",HLOOKUP(BL$2,FIXTURES!$C$2:$NC$23,MATCH($C23,FIXTURES!$B$2:$B$23,0),0),HLOOKUP(BL$2+1,FIXTURES!$C$2:$NC$23,MATCH($C23,FIXTURES!$B$2:$B$23,0),0)))),IF(AND(HLOOKUP(BL$2,FIXTURES!$C$2:$NC$23,MATCH($C23,FIXTURES!$B$2:$B$23,0),0)="",HLOOKUP(BL$2+1,FIXTURES!$C$2:$NC$23,MATCH($C23,FIXTURES!$B$2:$B$23,0),0)=""),HLOOKUP(BL$2+2,FIXTURES!$C$2:$NC$23,MATCH($C23,FIXTURES!$B$2:$B$23,0),0),IF(HLOOKUP(BL$2+1,FIXTURES!$C$2:$NC$23,MATCH($C23,FIXTURES!$B$2:$B$23,0),0)="",HLOOKUP(BL$2,FIXTURES!$C$2:$NC$23,MATCH($C23,FIXTURES!$B$2:$B$23,0),0),HLOOKUP(BL$2+1,FIXTURES!$C$2:$NC$23,MATCH($C23,FIXTURES!$B$2:$B$23,0),0))))</f>
        <v>Sheffield Utd</v>
      </c>
      <c r="BM23" s="117" t="str">
        <f>IF(BM$1="SAT",IF(AND(HLOOKUP(BM$2,FIXTURES!$C$2:$NC$23,MATCH($C23,FIXTURES!$B$2:$B$23,0),0)="",HLOOKUP(BM$2+1,FIXTURES!$C$2:$NC$23,MATCH($C23,FIXTURES!$B$2:$B$23,0),0)="",HLOOKUP(BM$2+2,FIXTURES!$C$2:$NC$23,MATCH($C23,FIXTURES!$B$2:$B$23,0),0)=""),HLOOKUP(BM$2-1,FIXTURES!$C$2:$NC$23,MATCH($C23,FIXTURES!$B$2:$B$23,0),0),IF(AND(HLOOKUP(BM$2,FIXTURES!$C$2:$NC$23,MATCH($C23,FIXTURES!$B$2:$B$23,0),0)="",HLOOKUP(BM$2+1,FIXTURES!$C$2:$NC$23,MATCH($C23,FIXTURES!$B$2:$B$23,0),0)=""),HLOOKUP(BM$2+2,FIXTURES!$C$2:$NC$23,MATCH($C23,FIXTURES!$B$2:$B$23,0),0),IF(HLOOKUP(BM$2+1,FIXTURES!$C$2:$NC$23,MATCH($C23,FIXTURES!$B$2:$B$23,0),0)="",HLOOKUP(BM$2,FIXTURES!$C$2:$NC$23,MATCH($C23,FIXTURES!$B$2:$B$23,0),0),HLOOKUP(BM$2+1,FIXTURES!$C$2:$NC$23,MATCH($C23,FIXTURES!$B$2:$B$23,0),0)))),IF(AND(HLOOKUP(BM$2,FIXTURES!$C$2:$NC$23,MATCH($C23,FIXTURES!$B$2:$B$23,0),0)="",HLOOKUP(BM$2+1,FIXTURES!$C$2:$NC$23,MATCH($C23,FIXTURES!$B$2:$B$23,0),0)=""),HLOOKUP(BM$2+2,FIXTURES!$C$2:$NC$23,MATCH($C23,FIXTURES!$B$2:$B$23,0),0),IF(HLOOKUP(BM$2+1,FIXTURES!$C$2:$NC$23,MATCH($C23,FIXTURES!$B$2:$B$23,0),0)="",HLOOKUP(BM$2,FIXTURES!$C$2:$NC$23,MATCH($C23,FIXTURES!$B$2:$B$23,0),0),HLOOKUP(BM$2+1,FIXTURES!$C$2:$NC$23,MATCH($C23,FIXTURES!$B$2:$B$23,0),0))))</f>
        <v>wol</v>
      </c>
      <c r="BN23" s="117" t="str">
        <f>IF(BN$1="SAT",IF(AND(HLOOKUP(BN$2,FIXTURES!$C$2:$NC$23,MATCH($C23,FIXTURES!$B$2:$B$23,0),0)="",HLOOKUP(BN$2+1,FIXTURES!$C$2:$NC$23,MATCH($C23,FIXTURES!$B$2:$B$23,0),0)="",HLOOKUP(BN$2+2,FIXTURES!$C$2:$NC$23,MATCH($C23,FIXTURES!$B$2:$B$23,0),0)=""),HLOOKUP(BN$2-1,FIXTURES!$C$2:$NC$23,MATCH($C23,FIXTURES!$B$2:$B$23,0),0),IF(AND(HLOOKUP(BN$2,FIXTURES!$C$2:$NC$23,MATCH($C23,FIXTURES!$B$2:$B$23,0),0)="",HLOOKUP(BN$2+1,FIXTURES!$C$2:$NC$23,MATCH($C23,FIXTURES!$B$2:$B$23,0),0)=""),HLOOKUP(BN$2+2,FIXTURES!$C$2:$NC$23,MATCH($C23,FIXTURES!$B$2:$B$23,0),0),IF(HLOOKUP(BN$2+1,FIXTURES!$C$2:$NC$23,MATCH($C23,FIXTURES!$B$2:$B$23,0),0)="",HLOOKUP(BN$2,FIXTURES!$C$2:$NC$23,MATCH($C23,FIXTURES!$B$2:$B$23,0),0),HLOOKUP(BN$2+1,FIXTURES!$C$2:$NC$23,MATCH($C23,FIXTURES!$B$2:$B$23,0),0)))),IF(AND(HLOOKUP(BN$2,FIXTURES!$C$2:$NC$23,MATCH($C23,FIXTURES!$B$2:$B$23,0),0)="",HLOOKUP(BN$2+1,FIXTURES!$C$2:$NC$23,MATCH($C23,FIXTURES!$B$2:$B$23,0),0)=""),HLOOKUP(BN$2+2,FIXTURES!$C$2:$NC$23,MATCH($C23,FIXTURES!$B$2:$B$23,0),0),IF(HLOOKUP(BN$2+1,FIXTURES!$C$2:$NC$23,MATCH($C23,FIXTURES!$B$2:$B$23,0),0)="",HLOOKUP(BN$2,FIXTURES!$C$2:$NC$23,MATCH($C23,FIXTURES!$B$2:$B$23,0),0),HLOOKUP(BN$2+1,FIXTURES!$C$2:$NC$23,MATCH($C23,FIXTURES!$B$2:$B$23,0),0))))</f>
        <v>Milan</v>
      </c>
      <c r="BO23" s="117" t="str">
        <f>IF(BO$1="SAT",IF(AND(HLOOKUP(BO$2,FIXTURES!$C$2:$NC$23,MATCH($C23,FIXTURES!$B$2:$B$23,0),0)="",HLOOKUP(BO$2+1,FIXTURES!$C$2:$NC$23,MATCH($C23,FIXTURES!$B$2:$B$23,0),0)="",HLOOKUP(BO$2+2,FIXTURES!$C$2:$NC$23,MATCH($C23,FIXTURES!$B$2:$B$23,0),0)=""),HLOOKUP(BO$2-1,FIXTURES!$C$2:$NC$23,MATCH($C23,FIXTURES!$B$2:$B$23,0),0),IF(AND(HLOOKUP(BO$2,FIXTURES!$C$2:$NC$23,MATCH($C23,FIXTURES!$B$2:$B$23,0),0)="",HLOOKUP(BO$2+1,FIXTURES!$C$2:$NC$23,MATCH($C23,FIXTURES!$B$2:$B$23,0),0)=""),HLOOKUP(BO$2+2,FIXTURES!$C$2:$NC$23,MATCH($C23,FIXTURES!$B$2:$B$23,0),0),IF(HLOOKUP(BO$2+1,FIXTURES!$C$2:$NC$23,MATCH($C23,FIXTURES!$B$2:$B$23,0),0)="",HLOOKUP(BO$2,FIXTURES!$C$2:$NC$23,MATCH($C23,FIXTURES!$B$2:$B$23,0),0),HLOOKUP(BO$2+1,FIXTURES!$C$2:$NC$23,MATCH($C23,FIXTURES!$B$2:$B$23,0),0)))),IF(AND(HLOOKUP(BO$2,FIXTURES!$C$2:$NC$23,MATCH($C23,FIXTURES!$B$2:$B$23,0),0)="",HLOOKUP(BO$2+1,FIXTURES!$C$2:$NC$23,MATCH($C23,FIXTURES!$B$2:$B$23,0),0)=""),HLOOKUP(BO$2+2,FIXTURES!$C$2:$NC$23,MATCH($C23,FIXTURES!$B$2:$B$23,0),0),IF(HLOOKUP(BO$2+1,FIXTURES!$C$2:$NC$23,MATCH($C23,FIXTURES!$B$2:$B$23,0),0)="",HLOOKUP(BO$2,FIXTURES!$C$2:$NC$23,MATCH($C23,FIXTURES!$B$2:$B$23,0),0),HLOOKUP(BO$2+1,FIXTURES!$C$2:$NC$23,MATCH($C23,FIXTURES!$B$2:$B$23,0),0))))</f>
        <v>NFO</v>
      </c>
      <c r="BP23" s="117" t="str">
        <f>IF(BP$1="SAT",IF(AND(HLOOKUP(BP$2,FIXTURES!$C$2:$NC$23,MATCH($C23,FIXTURES!$B$2:$B$23,0),0)="",HLOOKUP(BP$2+1,FIXTURES!$C$2:$NC$23,MATCH($C23,FIXTURES!$B$2:$B$23,0),0)="",HLOOKUP(BP$2+2,FIXTURES!$C$2:$NC$23,MATCH($C23,FIXTURES!$B$2:$B$23,0),0)=""),HLOOKUP(BP$2-1,FIXTURES!$C$2:$NC$23,MATCH($C23,FIXTURES!$B$2:$B$23,0),0),IF(AND(HLOOKUP(BP$2,FIXTURES!$C$2:$NC$23,MATCH($C23,FIXTURES!$B$2:$B$23,0),0)="",HLOOKUP(BP$2+1,FIXTURES!$C$2:$NC$23,MATCH($C23,FIXTURES!$B$2:$B$23,0),0)=""),HLOOKUP(BP$2+2,FIXTURES!$C$2:$NC$23,MATCH($C23,FIXTURES!$B$2:$B$23,0),0),IF(HLOOKUP(BP$2+1,FIXTURES!$C$2:$NC$23,MATCH($C23,FIXTURES!$B$2:$B$23,0),0)="",HLOOKUP(BP$2,FIXTURES!$C$2:$NC$23,MATCH($C23,FIXTURES!$B$2:$B$23,0),0),HLOOKUP(BP$2+1,FIXTURES!$C$2:$NC$23,MATCH($C23,FIXTURES!$B$2:$B$23,0),0)))),IF(AND(HLOOKUP(BP$2,FIXTURES!$C$2:$NC$23,MATCH($C23,FIXTURES!$B$2:$B$23,0),0)="",HLOOKUP(BP$2+1,FIXTURES!$C$2:$NC$23,MATCH($C23,FIXTURES!$B$2:$B$23,0),0)=""),HLOOKUP(BP$2+2,FIXTURES!$C$2:$NC$23,MATCH($C23,FIXTURES!$B$2:$B$23,0),0),IF(HLOOKUP(BP$2+1,FIXTURES!$C$2:$NC$23,MATCH($C23,FIXTURES!$B$2:$B$23,0),0)="",HLOOKUP(BP$2,FIXTURES!$C$2:$NC$23,MATCH($C23,FIXTURES!$B$2:$B$23,0),0),HLOOKUP(BP$2+1,FIXTURES!$C$2:$NC$23,MATCH($C23,FIXTURES!$B$2:$B$23,0),0))))</f>
        <v/>
      </c>
      <c r="BQ23" s="117" t="str">
        <f>IF(BQ$1="SAT",IF(AND(HLOOKUP(BQ$2,FIXTURES!$C$2:$NC$23,MATCH($C23,FIXTURES!$B$2:$B$23,0),0)="",HLOOKUP(BQ$2+1,FIXTURES!$C$2:$NC$23,MATCH($C23,FIXTURES!$B$2:$B$23,0),0)="",HLOOKUP(BQ$2+2,FIXTURES!$C$2:$NC$23,MATCH($C23,FIXTURES!$B$2:$B$23,0),0)=""),HLOOKUP(BQ$2-1,FIXTURES!$C$2:$NC$23,MATCH($C23,FIXTURES!$B$2:$B$23,0),0),IF(AND(HLOOKUP(BQ$2,FIXTURES!$C$2:$NC$23,MATCH($C23,FIXTURES!$B$2:$B$23,0),0)="",HLOOKUP(BQ$2+1,FIXTURES!$C$2:$NC$23,MATCH($C23,FIXTURES!$B$2:$B$23,0),0)=""),HLOOKUP(BQ$2+2,FIXTURES!$C$2:$NC$23,MATCH($C23,FIXTURES!$B$2:$B$23,0),0),IF(HLOOKUP(BQ$2+1,FIXTURES!$C$2:$NC$23,MATCH($C23,FIXTURES!$B$2:$B$23,0),0)="",HLOOKUP(BQ$2,FIXTURES!$C$2:$NC$23,MATCH($C23,FIXTURES!$B$2:$B$23,0),0),HLOOKUP(BQ$2+1,FIXTURES!$C$2:$NC$23,MATCH($C23,FIXTURES!$B$2:$B$23,0),0)))),IF(AND(HLOOKUP(BQ$2,FIXTURES!$C$2:$NC$23,MATCH($C23,FIXTURES!$B$2:$B$23,0),0)="",HLOOKUP(BQ$2+1,FIXTURES!$C$2:$NC$23,MATCH($C23,FIXTURES!$B$2:$B$23,0),0)=""),HLOOKUP(BQ$2+2,FIXTURES!$C$2:$NC$23,MATCH($C23,FIXTURES!$B$2:$B$23,0),0),IF(HLOOKUP(BQ$2+1,FIXTURES!$C$2:$NC$23,MATCH($C23,FIXTURES!$B$2:$B$23,0),0)="",HLOOKUP(BQ$2,FIXTURES!$C$2:$NC$23,MATCH($C23,FIXTURES!$B$2:$B$23,0),0),HLOOKUP(BQ$2+1,FIXTURES!$C$2:$NC$23,MATCH($C23,FIXTURES!$B$2:$B$23,0),0))))</f>
        <v>sou</v>
      </c>
      <c r="BR23" s="117" t="str">
        <f>IF(BR$1="SAT",IF(AND(HLOOKUP(BR$2,FIXTURES!$C$2:$NC$23,MATCH($C23,FIXTURES!$B$2:$B$23,0),0)="",HLOOKUP(BR$2+1,FIXTURES!$C$2:$NC$23,MATCH($C23,FIXTURES!$B$2:$B$23,0),0)="",HLOOKUP(BR$2+2,FIXTURES!$C$2:$NC$23,MATCH($C23,FIXTURES!$B$2:$B$23,0),0)=""),HLOOKUP(BR$2-1,FIXTURES!$C$2:$NC$23,MATCH($C23,FIXTURES!$B$2:$B$23,0),0),IF(AND(HLOOKUP(BR$2,FIXTURES!$C$2:$NC$23,MATCH($C23,FIXTURES!$B$2:$B$23,0),0)="",HLOOKUP(BR$2+1,FIXTURES!$C$2:$NC$23,MATCH($C23,FIXTURES!$B$2:$B$23,0),0)=""),HLOOKUP(BR$2+2,FIXTURES!$C$2:$NC$23,MATCH($C23,FIXTURES!$B$2:$B$23,0),0),IF(HLOOKUP(BR$2+1,FIXTURES!$C$2:$NC$23,MATCH($C23,FIXTURES!$B$2:$B$23,0),0)="",HLOOKUP(BR$2,FIXTURES!$C$2:$NC$23,MATCH($C23,FIXTURES!$B$2:$B$23,0),0),HLOOKUP(BR$2+1,FIXTURES!$C$2:$NC$23,MATCH($C23,FIXTURES!$B$2:$B$23,0),0)))),IF(AND(HLOOKUP(BR$2,FIXTURES!$C$2:$NC$23,MATCH($C23,FIXTURES!$B$2:$B$23,0),0)="",HLOOKUP(BR$2+1,FIXTURES!$C$2:$NC$23,MATCH($C23,FIXTURES!$B$2:$B$23,0),0)=""),HLOOKUP(BR$2+2,FIXTURES!$C$2:$NC$23,MATCH($C23,FIXTURES!$B$2:$B$23,0),0),IF(HLOOKUP(BR$2+1,FIXTURES!$C$2:$NC$23,MATCH($C23,FIXTURES!$B$2:$B$23,0),0)="",HLOOKUP(BR$2,FIXTURES!$C$2:$NC$23,MATCH($C23,FIXTURES!$B$2:$B$23,0),0),HLOOKUP(BR$2+1,FIXTURES!$C$2:$NC$23,MATCH($C23,FIXTURES!$B$2:$B$23,0),0))))</f>
        <v/>
      </c>
      <c r="BS23" s="117" t="str">
        <f>IF(BS$1="SAT",IF(AND(HLOOKUP(BS$2,FIXTURES!$C$2:$NC$23,MATCH($C23,FIXTURES!$B$2:$B$23,0),0)="",HLOOKUP(BS$2+1,FIXTURES!$C$2:$NC$23,MATCH($C23,FIXTURES!$B$2:$B$23,0),0)="",HLOOKUP(BS$2+2,FIXTURES!$C$2:$NC$23,MATCH($C23,FIXTURES!$B$2:$B$23,0),0)=""),HLOOKUP(BS$2-1,FIXTURES!$C$2:$NC$23,MATCH($C23,FIXTURES!$B$2:$B$23,0),0),IF(AND(HLOOKUP(BS$2,FIXTURES!$C$2:$NC$23,MATCH($C23,FIXTURES!$B$2:$B$23,0),0)="",HLOOKUP(BS$2+1,FIXTURES!$C$2:$NC$23,MATCH($C23,FIXTURES!$B$2:$B$23,0),0)=""),HLOOKUP(BS$2+2,FIXTURES!$C$2:$NC$23,MATCH($C23,FIXTURES!$B$2:$B$23,0),0),IF(HLOOKUP(BS$2+1,FIXTURES!$C$2:$NC$23,MATCH($C23,FIXTURES!$B$2:$B$23,0),0)="",HLOOKUP(BS$2,FIXTURES!$C$2:$NC$23,MATCH($C23,FIXTURES!$B$2:$B$23,0),0),HLOOKUP(BS$2+1,FIXTURES!$C$2:$NC$23,MATCH($C23,FIXTURES!$B$2:$B$23,0),0)))),IF(AND(HLOOKUP(BS$2,FIXTURES!$C$2:$NC$23,MATCH($C23,FIXTURES!$B$2:$B$23,0),0)="",HLOOKUP(BS$2+1,FIXTURES!$C$2:$NC$23,MATCH($C23,FIXTURES!$B$2:$B$23,0),0)=""),HLOOKUP(BS$2+2,FIXTURES!$C$2:$NC$23,MATCH($C23,FIXTURES!$B$2:$B$23,0),0),IF(HLOOKUP(BS$2+1,FIXTURES!$C$2:$NC$23,MATCH($C23,FIXTURES!$B$2:$B$23,0),0)="",HLOOKUP(BS$2,FIXTURES!$C$2:$NC$23,MATCH($C23,FIXTURES!$B$2:$B$23,0),0),HLOOKUP(BS$2+1,FIXTURES!$C$2:$NC$23,MATCH($C23,FIXTURES!$B$2:$B$23,0),0))))</f>
        <v/>
      </c>
      <c r="BT23" s="117" t="str">
        <f>IF(BT$1="SAT",IF(AND(HLOOKUP(BT$2,FIXTURES!$C$2:$NC$23,MATCH($C23,FIXTURES!$B$2:$B$23,0),0)="",HLOOKUP(BT$2+1,FIXTURES!$C$2:$NC$23,MATCH($C23,FIXTURES!$B$2:$B$23,0),0)="",HLOOKUP(BT$2+2,FIXTURES!$C$2:$NC$23,MATCH($C23,FIXTURES!$B$2:$B$23,0),0)=""),HLOOKUP(BT$2-1,FIXTURES!$C$2:$NC$23,MATCH($C23,FIXTURES!$B$2:$B$23,0),0),IF(AND(HLOOKUP(BT$2,FIXTURES!$C$2:$NC$23,MATCH($C23,FIXTURES!$B$2:$B$23,0),0)="",HLOOKUP(BT$2+1,FIXTURES!$C$2:$NC$23,MATCH($C23,FIXTURES!$B$2:$B$23,0),0)=""),HLOOKUP(BT$2+2,FIXTURES!$C$2:$NC$23,MATCH($C23,FIXTURES!$B$2:$B$23,0),0),IF(HLOOKUP(BT$2+1,FIXTURES!$C$2:$NC$23,MATCH($C23,FIXTURES!$B$2:$B$23,0),0)="",HLOOKUP(BT$2,FIXTURES!$C$2:$NC$23,MATCH($C23,FIXTURES!$B$2:$B$23,0),0),HLOOKUP(BT$2+1,FIXTURES!$C$2:$NC$23,MATCH($C23,FIXTURES!$B$2:$B$23,0),0)))),IF(AND(HLOOKUP(BT$2,FIXTURES!$C$2:$NC$23,MATCH($C23,FIXTURES!$B$2:$B$23,0),0)="",HLOOKUP(BT$2+1,FIXTURES!$C$2:$NC$23,MATCH($C23,FIXTURES!$B$2:$B$23,0),0)=""),HLOOKUP(BT$2+2,FIXTURES!$C$2:$NC$23,MATCH($C23,FIXTURES!$B$2:$B$23,0),0),IF(HLOOKUP(BT$2+1,FIXTURES!$C$2:$NC$23,MATCH($C23,FIXTURES!$B$2:$B$23,0),0)="",HLOOKUP(BT$2,FIXTURES!$C$2:$NC$23,MATCH($C23,FIXTURES!$B$2:$B$23,0),0),HLOOKUP(BT$2+1,FIXTURES!$C$2:$NC$23,MATCH($C23,FIXTURES!$B$2:$B$23,0),0))))</f>
        <v/>
      </c>
      <c r="BU23" s="117" t="str">
        <f>IF(BU$1="SAT",IF(AND(HLOOKUP(BU$2,FIXTURES!$C$2:$NC$23,MATCH($C23,FIXTURES!$B$2:$B$23,0),0)="",HLOOKUP(BU$2+1,FIXTURES!$C$2:$NC$23,MATCH($C23,FIXTURES!$B$2:$B$23,0),0)="",HLOOKUP(BU$2+2,FIXTURES!$C$2:$NC$23,MATCH($C23,FIXTURES!$B$2:$B$23,0),0)=""),HLOOKUP(BU$2-1,FIXTURES!$C$2:$NC$23,MATCH($C23,FIXTURES!$B$2:$B$23,0),0),IF(AND(HLOOKUP(BU$2,FIXTURES!$C$2:$NC$23,MATCH($C23,FIXTURES!$B$2:$B$23,0),0)="",HLOOKUP(BU$2+1,FIXTURES!$C$2:$NC$23,MATCH($C23,FIXTURES!$B$2:$B$23,0),0)=""),HLOOKUP(BU$2+2,FIXTURES!$C$2:$NC$23,MATCH($C23,FIXTURES!$B$2:$B$23,0),0),IF(HLOOKUP(BU$2+1,FIXTURES!$C$2:$NC$23,MATCH($C23,FIXTURES!$B$2:$B$23,0),0)="",HLOOKUP(BU$2,FIXTURES!$C$2:$NC$23,MATCH($C23,FIXTURES!$B$2:$B$23,0),0),HLOOKUP(BU$2+1,FIXTURES!$C$2:$NC$23,MATCH($C23,FIXTURES!$B$2:$B$23,0),0)))),IF(AND(HLOOKUP(BU$2,FIXTURES!$C$2:$NC$23,MATCH($C23,FIXTURES!$B$2:$B$23,0),0)="",HLOOKUP(BU$2+1,FIXTURES!$C$2:$NC$23,MATCH($C23,FIXTURES!$B$2:$B$23,0),0)=""),HLOOKUP(BU$2+2,FIXTURES!$C$2:$NC$23,MATCH($C23,FIXTURES!$B$2:$B$23,0),0),IF(HLOOKUP(BU$2+1,FIXTURES!$C$2:$NC$23,MATCH($C23,FIXTURES!$B$2:$B$23,0),0)="",HLOOKUP(BU$2,FIXTURES!$C$2:$NC$23,MATCH($C23,FIXTURES!$B$2:$B$23,0),0),HLOOKUP(BU$2+1,FIXTURES!$C$2:$NC$23,MATCH($C23,FIXTURES!$B$2:$B$23,0),0))))</f>
        <v>eve</v>
      </c>
      <c r="BV23" s="117" t="str">
        <f>IF(BV$1="SAT",IF(AND(HLOOKUP(BV$2,FIXTURES!$C$2:$NC$23,MATCH($C23,FIXTURES!$B$2:$B$23,0),0)="",HLOOKUP(BV$2+1,FIXTURES!$C$2:$NC$23,MATCH($C23,FIXTURES!$B$2:$B$23,0),0)="",HLOOKUP(BV$2+2,FIXTURES!$C$2:$NC$23,MATCH($C23,FIXTURES!$B$2:$B$23,0),0)=""),HLOOKUP(BV$2-1,FIXTURES!$C$2:$NC$23,MATCH($C23,FIXTURES!$B$2:$B$23,0),0),IF(AND(HLOOKUP(BV$2,FIXTURES!$C$2:$NC$23,MATCH($C23,FIXTURES!$B$2:$B$23,0),0)="",HLOOKUP(BV$2+1,FIXTURES!$C$2:$NC$23,MATCH($C23,FIXTURES!$B$2:$B$23,0),0)=""),HLOOKUP(BV$2+2,FIXTURES!$C$2:$NC$23,MATCH($C23,FIXTURES!$B$2:$B$23,0),0),IF(HLOOKUP(BV$2+1,FIXTURES!$C$2:$NC$23,MATCH($C23,FIXTURES!$B$2:$B$23,0),0)="",HLOOKUP(BV$2,FIXTURES!$C$2:$NC$23,MATCH($C23,FIXTURES!$B$2:$B$23,0),0),HLOOKUP(BV$2+1,FIXTURES!$C$2:$NC$23,MATCH($C23,FIXTURES!$B$2:$B$23,0),0)))),IF(AND(HLOOKUP(BV$2,FIXTURES!$C$2:$NC$23,MATCH($C23,FIXTURES!$B$2:$B$23,0),0)="",HLOOKUP(BV$2+1,FIXTURES!$C$2:$NC$23,MATCH($C23,FIXTURES!$B$2:$B$23,0),0)=""),HLOOKUP(BV$2+2,FIXTURES!$C$2:$NC$23,MATCH($C23,FIXTURES!$B$2:$B$23,0),0),IF(HLOOKUP(BV$2+1,FIXTURES!$C$2:$NC$23,MATCH($C23,FIXTURES!$B$2:$B$23,0),0)="",HLOOKUP(BV$2,FIXTURES!$C$2:$NC$23,MATCH($C23,FIXTURES!$B$2:$B$23,0),0),HLOOKUP(BV$2+1,FIXTURES!$C$2:$NC$23,MATCH($C23,FIXTURES!$B$2:$B$23,0),0))))</f>
        <v/>
      </c>
      <c r="BW23" s="117" t="str">
        <f>IF(BW$1="SAT",IF(AND(HLOOKUP(BW$2,FIXTURES!$C$2:$NC$23,MATCH($C23,FIXTURES!$B$2:$B$23,0),0)="",HLOOKUP(BW$2+1,FIXTURES!$C$2:$NC$23,MATCH($C23,FIXTURES!$B$2:$B$23,0),0)="",HLOOKUP(BW$2+2,FIXTURES!$C$2:$NC$23,MATCH($C23,FIXTURES!$B$2:$B$23,0),0)=""),HLOOKUP(BW$2-1,FIXTURES!$C$2:$NC$23,MATCH($C23,FIXTURES!$B$2:$B$23,0),0),IF(AND(HLOOKUP(BW$2,FIXTURES!$C$2:$NC$23,MATCH($C23,FIXTURES!$B$2:$B$23,0),0)="",HLOOKUP(BW$2+1,FIXTURES!$C$2:$NC$23,MATCH($C23,FIXTURES!$B$2:$B$23,0),0)=""),HLOOKUP(BW$2+2,FIXTURES!$C$2:$NC$23,MATCH($C23,FIXTURES!$B$2:$B$23,0),0),IF(HLOOKUP(BW$2+1,FIXTURES!$C$2:$NC$23,MATCH($C23,FIXTURES!$B$2:$B$23,0),0)="",HLOOKUP(BW$2,FIXTURES!$C$2:$NC$23,MATCH($C23,FIXTURES!$B$2:$B$23,0),0),HLOOKUP(BW$2+1,FIXTURES!$C$2:$NC$23,MATCH($C23,FIXTURES!$B$2:$B$23,0),0)))),IF(AND(HLOOKUP(BW$2,FIXTURES!$C$2:$NC$23,MATCH($C23,FIXTURES!$B$2:$B$23,0),0)="",HLOOKUP(BW$2+1,FIXTURES!$C$2:$NC$23,MATCH($C23,FIXTURES!$B$2:$B$23,0),0)=""),HLOOKUP(BW$2+2,FIXTURES!$C$2:$NC$23,MATCH($C23,FIXTURES!$B$2:$B$23,0),0),IF(HLOOKUP(BW$2+1,FIXTURES!$C$2:$NC$23,MATCH($C23,FIXTURES!$B$2:$B$23,0),0)="",HLOOKUP(BW$2,FIXTURES!$C$2:$NC$23,MATCH($C23,FIXTURES!$B$2:$B$23,0),0),HLOOKUP(BW$2+1,FIXTURES!$C$2:$NC$23,MATCH($C23,FIXTURES!$B$2:$B$23,0),0))))</f>
        <v>BHA</v>
      </c>
      <c r="BX23" s="117" t="str">
        <f>IF(BX$1="SAT",IF(AND(HLOOKUP(BX$2,FIXTURES!$C$2:$NC$23,MATCH($C23,FIXTURES!$B$2:$B$23,0),0)="",HLOOKUP(BX$2+1,FIXTURES!$C$2:$NC$23,MATCH($C23,FIXTURES!$B$2:$B$23,0),0)="",HLOOKUP(BX$2+2,FIXTURES!$C$2:$NC$23,MATCH($C23,FIXTURES!$B$2:$B$23,0),0)=""),HLOOKUP(BX$2-1,FIXTURES!$C$2:$NC$23,MATCH($C23,FIXTURES!$B$2:$B$23,0),0),IF(AND(HLOOKUP(BX$2,FIXTURES!$C$2:$NC$23,MATCH($C23,FIXTURES!$B$2:$B$23,0),0)="",HLOOKUP(BX$2+1,FIXTURES!$C$2:$NC$23,MATCH($C23,FIXTURES!$B$2:$B$23,0),0)=""),HLOOKUP(BX$2+2,FIXTURES!$C$2:$NC$23,MATCH($C23,FIXTURES!$B$2:$B$23,0),0),IF(HLOOKUP(BX$2+1,FIXTURES!$C$2:$NC$23,MATCH($C23,FIXTURES!$B$2:$B$23,0),0)="",HLOOKUP(BX$2,FIXTURES!$C$2:$NC$23,MATCH($C23,FIXTURES!$B$2:$B$23,0),0),HLOOKUP(BX$2+1,FIXTURES!$C$2:$NC$23,MATCH($C23,FIXTURES!$B$2:$B$23,0),0)))),IF(AND(HLOOKUP(BX$2,FIXTURES!$C$2:$NC$23,MATCH($C23,FIXTURES!$B$2:$B$23,0),0)="",HLOOKUP(BX$2+1,FIXTURES!$C$2:$NC$23,MATCH($C23,FIXTURES!$B$2:$B$23,0),0)=""),HLOOKUP(BX$2+2,FIXTURES!$C$2:$NC$23,MATCH($C23,FIXTURES!$B$2:$B$23,0),0),IF(HLOOKUP(BX$2+1,FIXTURES!$C$2:$NC$23,MATCH($C23,FIXTURES!$B$2:$B$23,0),0)="",HLOOKUP(BX$2,FIXTURES!$C$2:$NC$23,MATCH($C23,FIXTURES!$B$2:$B$23,0),0),HLOOKUP(BX$2+1,FIXTURES!$C$2:$NC$23,MATCH($C23,FIXTURES!$B$2:$B$23,0),0))))</f>
        <v/>
      </c>
      <c r="BY23" s="117" t="str">
        <f>IF(BY$1="SAT",IF(AND(HLOOKUP(BY$2,FIXTURES!$C$2:$NC$23,MATCH($C23,FIXTURES!$B$2:$B$23,0),0)="",HLOOKUP(BY$2+1,FIXTURES!$C$2:$NC$23,MATCH($C23,FIXTURES!$B$2:$B$23,0),0)="",HLOOKUP(BY$2+2,FIXTURES!$C$2:$NC$23,MATCH($C23,FIXTURES!$B$2:$B$23,0),0)=""),HLOOKUP(BY$2-1,FIXTURES!$C$2:$NC$23,MATCH($C23,FIXTURES!$B$2:$B$23,0),0),IF(AND(HLOOKUP(BY$2,FIXTURES!$C$2:$NC$23,MATCH($C23,FIXTURES!$B$2:$B$23,0),0)="",HLOOKUP(BY$2+1,FIXTURES!$C$2:$NC$23,MATCH($C23,FIXTURES!$B$2:$B$23,0),0)=""),HLOOKUP(BY$2+2,FIXTURES!$C$2:$NC$23,MATCH($C23,FIXTURES!$B$2:$B$23,0),0),IF(HLOOKUP(BY$2+1,FIXTURES!$C$2:$NC$23,MATCH($C23,FIXTURES!$B$2:$B$23,0),0)="",HLOOKUP(BY$2,FIXTURES!$C$2:$NC$23,MATCH($C23,FIXTURES!$B$2:$B$23,0),0),HLOOKUP(BY$2+1,FIXTURES!$C$2:$NC$23,MATCH($C23,FIXTURES!$B$2:$B$23,0),0)))),IF(AND(HLOOKUP(BY$2,FIXTURES!$C$2:$NC$23,MATCH($C23,FIXTURES!$B$2:$B$23,0),0)="",HLOOKUP(BY$2+1,FIXTURES!$C$2:$NC$23,MATCH($C23,FIXTURES!$B$2:$B$23,0),0)=""),HLOOKUP(BY$2+2,FIXTURES!$C$2:$NC$23,MATCH($C23,FIXTURES!$B$2:$B$23,0),0),IF(HLOOKUP(BY$2+1,FIXTURES!$C$2:$NC$23,MATCH($C23,FIXTURES!$B$2:$B$23,0),0)="",HLOOKUP(BY$2,FIXTURES!$C$2:$NC$23,MATCH($C23,FIXTURES!$B$2:$B$23,0),0),HLOOKUP(BY$2+1,FIXTURES!$C$2:$NC$23,MATCH($C23,FIXTURES!$B$2:$B$23,0),0))))</f>
        <v>BOU</v>
      </c>
      <c r="BZ23" s="117" t="str">
        <f>IF(BZ$1="SAT",IF(AND(HLOOKUP(BZ$2,FIXTURES!$C$2:$NC$23,MATCH($C23,FIXTURES!$B$2:$B$23,0),0)="",HLOOKUP(BZ$2+1,FIXTURES!$C$2:$NC$23,MATCH($C23,FIXTURES!$B$2:$B$23,0),0)="",HLOOKUP(BZ$2+2,FIXTURES!$C$2:$NC$23,MATCH($C23,FIXTURES!$B$2:$B$23,0),0)=""),HLOOKUP(BZ$2-1,FIXTURES!$C$2:$NC$23,MATCH($C23,FIXTURES!$B$2:$B$23,0),0),IF(AND(HLOOKUP(BZ$2,FIXTURES!$C$2:$NC$23,MATCH($C23,FIXTURES!$B$2:$B$23,0),0)="",HLOOKUP(BZ$2+1,FIXTURES!$C$2:$NC$23,MATCH($C23,FIXTURES!$B$2:$B$23,0),0)=""),HLOOKUP(BZ$2+2,FIXTURES!$C$2:$NC$23,MATCH($C23,FIXTURES!$B$2:$B$23,0),0),IF(HLOOKUP(BZ$2+1,FIXTURES!$C$2:$NC$23,MATCH($C23,FIXTURES!$B$2:$B$23,0),0)="",HLOOKUP(BZ$2,FIXTURES!$C$2:$NC$23,MATCH($C23,FIXTURES!$B$2:$B$23,0),0),HLOOKUP(BZ$2+1,FIXTURES!$C$2:$NC$23,MATCH($C23,FIXTURES!$B$2:$B$23,0),0)))),IF(AND(HLOOKUP(BZ$2,FIXTURES!$C$2:$NC$23,MATCH($C23,FIXTURES!$B$2:$B$23,0),0)="",HLOOKUP(BZ$2+1,FIXTURES!$C$2:$NC$23,MATCH($C23,FIXTURES!$B$2:$B$23,0),0)=""),HLOOKUP(BZ$2+2,FIXTURES!$C$2:$NC$23,MATCH($C23,FIXTURES!$B$2:$B$23,0),0),IF(HLOOKUP(BZ$2+1,FIXTURES!$C$2:$NC$23,MATCH($C23,FIXTURES!$B$2:$B$23,0),0)="",HLOOKUP(BZ$2,FIXTURES!$C$2:$NC$23,MATCH($C23,FIXTURES!$B$2:$B$23,0),0),HLOOKUP(BZ$2+1,FIXTURES!$C$2:$NC$23,MATCH($C23,FIXTURES!$B$2:$B$23,0),0))))</f>
        <v/>
      </c>
      <c r="CA23" s="117" t="str">
        <f>IF(CA$1="SAT",IF(AND(HLOOKUP(CA$2,FIXTURES!$C$2:$NC$23,MATCH($C23,FIXTURES!$B$2:$B$23,0),0)="",HLOOKUP(CA$2+1,FIXTURES!$C$2:$NC$23,MATCH($C23,FIXTURES!$B$2:$B$23,0),0)="",HLOOKUP(CA$2+2,FIXTURES!$C$2:$NC$23,MATCH($C23,FIXTURES!$B$2:$B$23,0),0)=""),HLOOKUP(CA$2-1,FIXTURES!$C$2:$NC$23,MATCH($C23,FIXTURES!$B$2:$B$23,0),0),IF(AND(HLOOKUP(CA$2,FIXTURES!$C$2:$NC$23,MATCH($C23,FIXTURES!$B$2:$B$23,0),0)="",HLOOKUP(CA$2+1,FIXTURES!$C$2:$NC$23,MATCH($C23,FIXTURES!$B$2:$B$23,0),0)=""),HLOOKUP(CA$2+2,FIXTURES!$C$2:$NC$23,MATCH($C23,FIXTURES!$B$2:$B$23,0),0),IF(HLOOKUP(CA$2+1,FIXTURES!$C$2:$NC$23,MATCH($C23,FIXTURES!$B$2:$B$23,0),0)="",HLOOKUP(CA$2,FIXTURES!$C$2:$NC$23,MATCH($C23,FIXTURES!$B$2:$B$23,0),0),HLOOKUP(CA$2+1,FIXTURES!$C$2:$NC$23,MATCH($C23,FIXTURES!$B$2:$B$23,0),0)))),IF(AND(HLOOKUP(CA$2,FIXTURES!$C$2:$NC$23,MATCH($C23,FIXTURES!$B$2:$B$23,0),0)="",HLOOKUP(CA$2+1,FIXTURES!$C$2:$NC$23,MATCH($C23,FIXTURES!$B$2:$B$23,0),0)=""),HLOOKUP(CA$2+2,FIXTURES!$C$2:$NC$23,MATCH($C23,FIXTURES!$B$2:$B$23,0),0),IF(HLOOKUP(CA$2+1,FIXTURES!$C$2:$NC$23,MATCH($C23,FIXTURES!$B$2:$B$23,0),0)="",HLOOKUP(CA$2,FIXTURES!$C$2:$NC$23,MATCH($C23,FIXTURES!$B$2:$B$23,0),0),HLOOKUP(CA$2+1,FIXTURES!$C$2:$NC$23,MATCH($C23,FIXTURES!$B$2:$B$23,0),0))))</f>
        <v>new</v>
      </c>
      <c r="CB23" s="117" t="str">
        <f>IF(CB$1="SAT",IF(AND(HLOOKUP(CB$2,FIXTURES!$C$2:$NC$23,MATCH($C23,FIXTURES!$B$2:$B$23,0),0)="",HLOOKUP(CB$2+1,FIXTURES!$C$2:$NC$23,MATCH($C23,FIXTURES!$B$2:$B$23,0),0)="",HLOOKUP(CB$2+2,FIXTURES!$C$2:$NC$23,MATCH($C23,FIXTURES!$B$2:$B$23,0),0)=""),HLOOKUP(CB$2-1,FIXTURES!$C$2:$NC$23,MATCH($C23,FIXTURES!$B$2:$B$23,0),0),IF(AND(HLOOKUP(CB$2,FIXTURES!$C$2:$NC$23,MATCH($C23,FIXTURES!$B$2:$B$23,0),0)="",HLOOKUP(CB$2+1,FIXTURES!$C$2:$NC$23,MATCH($C23,FIXTURES!$B$2:$B$23,0),0)=""),HLOOKUP(CB$2+2,FIXTURES!$C$2:$NC$23,MATCH($C23,FIXTURES!$B$2:$B$23,0),0),IF(HLOOKUP(CB$2+1,FIXTURES!$C$2:$NC$23,MATCH($C23,FIXTURES!$B$2:$B$23,0),0)="",HLOOKUP(CB$2,FIXTURES!$C$2:$NC$23,MATCH($C23,FIXTURES!$B$2:$B$23,0),0),HLOOKUP(CB$2+1,FIXTURES!$C$2:$NC$23,MATCH($C23,FIXTURES!$B$2:$B$23,0),0)))),IF(AND(HLOOKUP(CB$2,FIXTURES!$C$2:$NC$23,MATCH($C23,FIXTURES!$B$2:$B$23,0),0)="",HLOOKUP(CB$2+1,FIXTURES!$C$2:$NC$23,MATCH($C23,FIXTURES!$B$2:$B$23,0),0)=""),HLOOKUP(CB$2+2,FIXTURES!$C$2:$NC$23,MATCH($C23,FIXTURES!$B$2:$B$23,0),0),IF(HLOOKUP(CB$2+1,FIXTURES!$C$2:$NC$23,MATCH($C23,FIXTURES!$B$2:$B$23,0),0)="",HLOOKUP(CB$2,FIXTURES!$C$2:$NC$23,MATCH($C23,FIXTURES!$B$2:$B$23,0),0),HLOOKUP(CB$2+1,FIXTURES!$C$2:$NC$23,MATCH($C23,FIXTURES!$B$2:$B$23,0),0))))</f>
        <v>MUN</v>
      </c>
      <c r="CC23" s="117" t="str">
        <f>IF(CC$1="SAT",IF(AND(HLOOKUP(CC$2,FIXTURES!$C$2:$NC$23,MATCH($C23,FIXTURES!$B$2:$B$23,0),0)="",HLOOKUP(CC$2+1,FIXTURES!$C$2:$NC$23,MATCH($C23,FIXTURES!$B$2:$B$23,0),0)="",HLOOKUP(CC$2+2,FIXTURES!$C$2:$NC$23,MATCH($C23,FIXTURES!$B$2:$B$23,0),0)=""),HLOOKUP(CC$2-1,FIXTURES!$C$2:$NC$23,MATCH($C23,FIXTURES!$B$2:$B$23,0),0),IF(AND(HLOOKUP(CC$2,FIXTURES!$C$2:$NC$23,MATCH($C23,FIXTURES!$B$2:$B$23,0),0)="",HLOOKUP(CC$2+1,FIXTURES!$C$2:$NC$23,MATCH($C23,FIXTURES!$B$2:$B$23,0),0)=""),HLOOKUP(CC$2+2,FIXTURES!$C$2:$NC$23,MATCH($C23,FIXTURES!$B$2:$B$23,0),0),IF(HLOOKUP(CC$2+1,FIXTURES!$C$2:$NC$23,MATCH($C23,FIXTURES!$B$2:$B$23,0),0)="",HLOOKUP(CC$2,FIXTURES!$C$2:$NC$23,MATCH($C23,FIXTURES!$B$2:$B$23,0),0),HLOOKUP(CC$2+1,FIXTURES!$C$2:$NC$23,MATCH($C23,FIXTURES!$B$2:$B$23,0),0)))),IF(AND(HLOOKUP(CC$2,FIXTURES!$C$2:$NC$23,MATCH($C23,FIXTURES!$B$2:$B$23,0),0)="",HLOOKUP(CC$2+1,FIXTURES!$C$2:$NC$23,MATCH($C23,FIXTURES!$B$2:$B$23,0),0)=""),HLOOKUP(CC$2+2,FIXTURES!$C$2:$NC$23,MATCH($C23,FIXTURES!$B$2:$B$23,0),0),IF(HLOOKUP(CC$2+1,FIXTURES!$C$2:$NC$23,MATCH($C23,FIXTURES!$B$2:$B$23,0),0)="",HLOOKUP(CC$2,FIXTURES!$C$2:$NC$23,MATCH($C23,FIXTURES!$B$2:$B$23,0),0),HLOOKUP(CC$2+1,FIXTURES!$C$2:$NC$23,MATCH($C23,FIXTURES!$B$2:$B$23,0),0))))</f>
        <v>liv</v>
      </c>
      <c r="CD23" s="117" t="str">
        <f>IF(CD$1="SAT",IF(AND(HLOOKUP(CD$2,FIXTURES!$C$2:$NC$23,MATCH($C23,FIXTURES!$B$2:$B$23,0),0)="",HLOOKUP(CD$2+1,FIXTURES!$C$2:$NC$23,MATCH($C23,FIXTURES!$B$2:$B$23,0),0)="",HLOOKUP(CD$2+2,FIXTURES!$C$2:$NC$23,MATCH($C23,FIXTURES!$B$2:$B$23,0),0)=""),HLOOKUP(CD$2-1,FIXTURES!$C$2:$NC$23,MATCH($C23,FIXTURES!$B$2:$B$23,0),0),IF(AND(HLOOKUP(CD$2,FIXTURES!$C$2:$NC$23,MATCH($C23,FIXTURES!$B$2:$B$23,0),0)="",HLOOKUP(CD$2+1,FIXTURES!$C$2:$NC$23,MATCH($C23,FIXTURES!$B$2:$B$23,0),0)=""),HLOOKUP(CD$2+2,FIXTURES!$C$2:$NC$23,MATCH($C23,FIXTURES!$B$2:$B$23,0),0),IF(HLOOKUP(CD$2+1,FIXTURES!$C$2:$NC$23,MATCH($C23,FIXTURES!$B$2:$B$23,0),0)="",HLOOKUP(CD$2,FIXTURES!$C$2:$NC$23,MATCH($C23,FIXTURES!$B$2:$B$23,0),0),HLOOKUP(CD$2+1,FIXTURES!$C$2:$NC$23,MATCH($C23,FIXTURES!$B$2:$B$23,0),0)))),IF(AND(HLOOKUP(CD$2,FIXTURES!$C$2:$NC$23,MATCH($C23,FIXTURES!$B$2:$B$23,0),0)="",HLOOKUP(CD$2+1,FIXTURES!$C$2:$NC$23,MATCH($C23,FIXTURES!$B$2:$B$23,0),0)=""),HLOOKUP(CD$2+2,FIXTURES!$C$2:$NC$23,MATCH($C23,FIXTURES!$B$2:$B$23,0),0),IF(HLOOKUP(CD$2+1,FIXTURES!$C$2:$NC$23,MATCH($C23,FIXTURES!$B$2:$B$23,0),0)="",HLOOKUP(CD$2,FIXTURES!$C$2:$NC$23,MATCH($C23,FIXTURES!$B$2:$B$23,0),0),HLOOKUP(CD$2+1,FIXTURES!$C$2:$NC$23,MATCH($C23,FIXTURES!$B$2:$B$23,0),0))))</f>
        <v/>
      </c>
      <c r="CE23" s="117" t="str">
        <f>IF(CE$1="SAT",IF(AND(HLOOKUP(CE$2,FIXTURES!$C$2:$NC$23,MATCH($C23,FIXTURES!$B$2:$B$23,0),0)="",HLOOKUP(CE$2+1,FIXTURES!$C$2:$NC$23,MATCH($C23,FIXTURES!$B$2:$B$23,0),0)="",HLOOKUP(CE$2+2,FIXTURES!$C$2:$NC$23,MATCH($C23,FIXTURES!$B$2:$B$23,0),0)=""),HLOOKUP(CE$2-1,FIXTURES!$C$2:$NC$23,MATCH($C23,FIXTURES!$B$2:$B$23,0),0),IF(AND(HLOOKUP(CE$2,FIXTURES!$C$2:$NC$23,MATCH($C23,FIXTURES!$B$2:$B$23,0),0)="",HLOOKUP(CE$2+1,FIXTURES!$C$2:$NC$23,MATCH($C23,FIXTURES!$B$2:$B$23,0),0)=""),HLOOKUP(CE$2+2,FIXTURES!$C$2:$NC$23,MATCH($C23,FIXTURES!$B$2:$B$23,0),0),IF(HLOOKUP(CE$2+1,FIXTURES!$C$2:$NC$23,MATCH($C23,FIXTURES!$B$2:$B$23,0),0)="",HLOOKUP(CE$2,FIXTURES!$C$2:$NC$23,MATCH($C23,FIXTURES!$B$2:$B$23,0),0),HLOOKUP(CE$2+1,FIXTURES!$C$2:$NC$23,MATCH($C23,FIXTURES!$B$2:$B$23,0),0)))),IF(AND(HLOOKUP(CE$2,FIXTURES!$C$2:$NC$23,MATCH($C23,FIXTURES!$B$2:$B$23,0),0)="",HLOOKUP(CE$2+1,FIXTURES!$C$2:$NC$23,MATCH($C23,FIXTURES!$B$2:$B$23,0),0)=""),HLOOKUP(CE$2+2,FIXTURES!$C$2:$NC$23,MATCH($C23,FIXTURES!$B$2:$B$23,0),0),IF(HLOOKUP(CE$2+1,FIXTURES!$C$2:$NC$23,MATCH($C23,FIXTURES!$B$2:$B$23,0),0)="",HLOOKUP(CE$2,FIXTURES!$C$2:$NC$23,MATCH($C23,FIXTURES!$B$2:$B$23,0),0),HLOOKUP(CE$2+1,FIXTURES!$C$2:$NC$23,MATCH($C23,FIXTURES!$B$2:$B$23,0),0))))</f>
        <v>CRY</v>
      </c>
      <c r="CF23" s="117" t="str">
        <f>IF(CF$1="SAT",IF(AND(HLOOKUP(CF$2,FIXTURES!$C$2:$NC$23,MATCH($C23,FIXTURES!$B$2:$B$23,0),0)="",HLOOKUP(CF$2+1,FIXTURES!$C$2:$NC$23,MATCH($C23,FIXTURES!$B$2:$B$23,0),0)="",HLOOKUP(CF$2+2,FIXTURES!$C$2:$NC$23,MATCH($C23,FIXTURES!$B$2:$B$23,0),0)=""),HLOOKUP(CF$2-1,FIXTURES!$C$2:$NC$23,MATCH($C23,FIXTURES!$B$2:$B$23,0),0),IF(AND(HLOOKUP(CF$2,FIXTURES!$C$2:$NC$23,MATCH($C23,FIXTURES!$B$2:$B$23,0),0)="",HLOOKUP(CF$2+1,FIXTURES!$C$2:$NC$23,MATCH($C23,FIXTURES!$B$2:$B$23,0),0)=""),HLOOKUP(CF$2+2,FIXTURES!$C$2:$NC$23,MATCH($C23,FIXTURES!$B$2:$B$23,0),0),IF(HLOOKUP(CF$2+1,FIXTURES!$C$2:$NC$23,MATCH($C23,FIXTURES!$B$2:$B$23,0),0)="",HLOOKUP(CF$2,FIXTURES!$C$2:$NC$23,MATCH($C23,FIXTURES!$B$2:$B$23,0),0),HLOOKUP(CF$2+1,FIXTURES!$C$2:$NC$23,MATCH($C23,FIXTURES!$B$2:$B$23,0),0)))),IF(AND(HLOOKUP(CF$2,FIXTURES!$C$2:$NC$23,MATCH($C23,FIXTURES!$B$2:$B$23,0),0)="",HLOOKUP(CF$2+1,FIXTURES!$C$2:$NC$23,MATCH($C23,FIXTURES!$B$2:$B$23,0),0)=""),HLOOKUP(CF$2+2,FIXTURES!$C$2:$NC$23,MATCH($C23,FIXTURES!$B$2:$B$23,0),0),IF(HLOOKUP(CF$2+1,FIXTURES!$C$2:$NC$23,MATCH($C23,FIXTURES!$B$2:$B$23,0),0)="",HLOOKUP(CF$2,FIXTURES!$C$2:$NC$23,MATCH($C23,FIXTURES!$B$2:$B$23,0),0),HLOOKUP(CF$2+1,FIXTURES!$C$2:$NC$23,MATCH($C23,FIXTURES!$B$2:$B$23,0),0))))</f>
        <v/>
      </c>
      <c r="CG23" s="117" t="str">
        <f>IF(CG$1="SAT",IF(AND(HLOOKUP(CG$2,FIXTURES!$C$2:$NC$23,MATCH($C23,FIXTURES!$B$2:$B$23,0),0)="",HLOOKUP(CG$2+1,FIXTURES!$C$2:$NC$23,MATCH($C23,FIXTURES!$B$2:$B$23,0),0)="",HLOOKUP(CG$2+2,FIXTURES!$C$2:$NC$23,MATCH($C23,FIXTURES!$B$2:$B$23,0),0)=""),HLOOKUP(CG$2-1,FIXTURES!$C$2:$NC$23,MATCH($C23,FIXTURES!$B$2:$B$23,0),0),IF(AND(HLOOKUP(CG$2,FIXTURES!$C$2:$NC$23,MATCH($C23,FIXTURES!$B$2:$B$23,0),0)="",HLOOKUP(CG$2+1,FIXTURES!$C$2:$NC$23,MATCH($C23,FIXTURES!$B$2:$B$23,0),0)=""),HLOOKUP(CG$2+2,FIXTURES!$C$2:$NC$23,MATCH($C23,FIXTURES!$B$2:$B$23,0),0),IF(HLOOKUP(CG$2+1,FIXTURES!$C$2:$NC$23,MATCH($C23,FIXTURES!$B$2:$B$23,0),0)="",HLOOKUP(CG$2,FIXTURES!$C$2:$NC$23,MATCH($C23,FIXTURES!$B$2:$B$23,0),0),HLOOKUP(CG$2+1,FIXTURES!$C$2:$NC$23,MATCH($C23,FIXTURES!$B$2:$B$23,0),0)))),IF(AND(HLOOKUP(CG$2,FIXTURES!$C$2:$NC$23,MATCH($C23,FIXTURES!$B$2:$B$23,0),0)="",HLOOKUP(CG$2+1,FIXTURES!$C$2:$NC$23,MATCH($C23,FIXTURES!$B$2:$B$23,0),0)=""),HLOOKUP(CG$2+2,FIXTURES!$C$2:$NC$23,MATCH($C23,FIXTURES!$B$2:$B$23,0),0),IF(HLOOKUP(CG$2+1,FIXTURES!$C$2:$NC$23,MATCH($C23,FIXTURES!$B$2:$B$23,0),0)="",HLOOKUP(CG$2,FIXTURES!$C$2:$NC$23,MATCH($C23,FIXTURES!$B$2:$B$23,0),0),HLOOKUP(CG$2+1,FIXTURES!$C$2:$NC$23,MATCH($C23,FIXTURES!$B$2:$B$23,0),0))))</f>
        <v>avl</v>
      </c>
      <c r="CH23" s="117" t="str">
        <f>IF(CH$1="SAT",IF(AND(HLOOKUP(CH$2,FIXTURES!$C$2:$NC$23,MATCH($C23,FIXTURES!$B$2:$B$23,0),0)="",HLOOKUP(CH$2+1,FIXTURES!$C$2:$NC$23,MATCH($C23,FIXTURES!$B$2:$B$23,0),0)="",HLOOKUP(CH$2+2,FIXTURES!$C$2:$NC$23,MATCH($C23,FIXTURES!$B$2:$B$23,0),0)=""),HLOOKUP(CH$2-1,FIXTURES!$C$2:$NC$23,MATCH($C23,FIXTURES!$B$2:$B$23,0),0),IF(AND(HLOOKUP(CH$2,FIXTURES!$C$2:$NC$23,MATCH($C23,FIXTURES!$B$2:$B$23,0),0)="",HLOOKUP(CH$2+1,FIXTURES!$C$2:$NC$23,MATCH($C23,FIXTURES!$B$2:$B$23,0),0)=""),HLOOKUP(CH$2+2,FIXTURES!$C$2:$NC$23,MATCH($C23,FIXTURES!$B$2:$B$23,0),0),IF(HLOOKUP(CH$2+1,FIXTURES!$C$2:$NC$23,MATCH($C23,FIXTURES!$B$2:$B$23,0),0)="",HLOOKUP(CH$2,FIXTURES!$C$2:$NC$23,MATCH($C23,FIXTURES!$B$2:$B$23,0),0),HLOOKUP(CH$2+1,FIXTURES!$C$2:$NC$23,MATCH($C23,FIXTURES!$B$2:$B$23,0),0)))),IF(AND(HLOOKUP(CH$2,FIXTURES!$C$2:$NC$23,MATCH($C23,FIXTURES!$B$2:$B$23,0),0)="",HLOOKUP(CH$2+1,FIXTURES!$C$2:$NC$23,MATCH($C23,FIXTURES!$B$2:$B$23,0),0)=""),HLOOKUP(CH$2+2,FIXTURES!$C$2:$NC$23,MATCH($C23,FIXTURES!$B$2:$B$23,0),0),IF(HLOOKUP(CH$2+1,FIXTURES!$C$2:$NC$23,MATCH($C23,FIXTURES!$B$2:$B$23,0),0)="",HLOOKUP(CH$2,FIXTURES!$C$2:$NC$23,MATCH($C23,FIXTURES!$B$2:$B$23,0),0),HLOOKUP(CH$2+1,FIXTURES!$C$2:$NC$23,MATCH($C23,FIXTURES!$B$2:$B$23,0),0))))</f>
        <v/>
      </c>
      <c r="CI23" s="117" t="str">
        <f>IF(CI$1="SAT",IF(AND(HLOOKUP(CI$2,FIXTURES!$C$2:$NC$23,MATCH($C23,FIXTURES!$B$2:$B$23,0),0)="",HLOOKUP(CI$2+1,FIXTURES!$C$2:$NC$23,MATCH($C23,FIXTURES!$B$2:$B$23,0),0)="",HLOOKUP(CI$2+2,FIXTURES!$C$2:$NC$23,MATCH($C23,FIXTURES!$B$2:$B$23,0),0)=""),HLOOKUP(CI$2-1,FIXTURES!$C$2:$NC$23,MATCH($C23,FIXTURES!$B$2:$B$23,0),0),IF(AND(HLOOKUP(CI$2,FIXTURES!$C$2:$NC$23,MATCH($C23,FIXTURES!$B$2:$B$23,0),0)="",HLOOKUP(CI$2+1,FIXTURES!$C$2:$NC$23,MATCH($C23,FIXTURES!$B$2:$B$23,0),0)=""),HLOOKUP(CI$2+2,FIXTURES!$C$2:$NC$23,MATCH($C23,FIXTURES!$B$2:$B$23,0),0),IF(HLOOKUP(CI$2+1,FIXTURES!$C$2:$NC$23,MATCH($C23,FIXTURES!$B$2:$B$23,0),0)="",HLOOKUP(CI$2,FIXTURES!$C$2:$NC$23,MATCH($C23,FIXTURES!$B$2:$B$23,0),0),HLOOKUP(CI$2+1,FIXTURES!$C$2:$NC$23,MATCH($C23,FIXTURES!$B$2:$B$23,0),0)))),IF(AND(HLOOKUP(CI$2,FIXTURES!$C$2:$NC$23,MATCH($C23,FIXTURES!$B$2:$B$23,0),0)="",HLOOKUP(CI$2+1,FIXTURES!$C$2:$NC$23,MATCH($C23,FIXTURES!$B$2:$B$23,0),0)=""),HLOOKUP(CI$2+2,FIXTURES!$C$2:$NC$23,MATCH($C23,FIXTURES!$B$2:$B$23,0),0),IF(HLOOKUP(CI$2+1,FIXTURES!$C$2:$NC$23,MATCH($C23,FIXTURES!$B$2:$B$23,0),0)="",HLOOKUP(CI$2,FIXTURES!$C$2:$NC$23,MATCH($C23,FIXTURES!$B$2:$B$23,0),0),HLOOKUP(CI$2+1,FIXTURES!$C$2:$NC$23,MATCH($C23,FIXTURES!$B$2:$B$23,0),0))))</f>
        <v>BRE</v>
      </c>
      <c r="CJ23" s="117" t="str">
        <f>IF(CJ$1="SAT",IF(AND(HLOOKUP(CJ$2,FIXTURES!$C$2:$NC$23,MATCH($C23,FIXTURES!$B$2:$B$23,0),0)="",HLOOKUP(CJ$2+1,FIXTURES!$C$2:$NC$23,MATCH($C23,FIXTURES!$B$2:$B$23,0),0)="",HLOOKUP(CJ$2+2,FIXTURES!$C$2:$NC$23,MATCH($C23,FIXTURES!$B$2:$B$23,0),0)=""),HLOOKUP(CJ$2-1,FIXTURES!$C$2:$NC$23,MATCH($C23,FIXTURES!$B$2:$B$23,0),0),IF(AND(HLOOKUP(CJ$2,FIXTURES!$C$2:$NC$23,MATCH($C23,FIXTURES!$B$2:$B$23,0),0)="",HLOOKUP(CJ$2+1,FIXTURES!$C$2:$NC$23,MATCH($C23,FIXTURES!$B$2:$B$23,0),0)=""),HLOOKUP(CJ$2+2,FIXTURES!$C$2:$NC$23,MATCH($C23,FIXTURES!$B$2:$B$23,0),0),IF(HLOOKUP(CJ$2+1,FIXTURES!$C$2:$NC$23,MATCH($C23,FIXTURES!$B$2:$B$23,0),0)="",HLOOKUP(CJ$2,FIXTURES!$C$2:$NC$23,MATCH($C23,FIXTURES!$B$2:$B$23,0),0),HLOOKUP(CJ$2+1,FIXTURES!$C$2:$NC$23,MATCH($C23,FIXTURES!$B$2:$B$23,0),0)))),IF(AND(HLOOKUP(CJ$2,FIXTURES!$C$2:$NC$23,MATCH($C23,FIXTURES!$B$2:$B$23,0),0)="",HLOOKUP(CJ$2+1,FIXTURES!$C$2:$NC$23,MATCH($C23,FIXTURES!$B$2:$B$23,0),0)=""),HLOOKUP(CJ$2+2,FIXTURES!$C$2:$NC$23,MATCH($C23,FIXTURES!$B$2:$B$23,0),0),IF(HLOOKUP(CJ$2+1,FIXTURES!$C$2:$NC$23,MATCH($C23,FIXTURES!$B$2:$B$23,0),0)="",HLOOKUP(CJ$2,FIXTURES!$C$2:$NC$23,MATCH($C23,FIXTURES!$B$2:$B$23,0),0),HLOOKUP(CJ$2+1,FIXTURES!$C$2:$NC$23,MATCH($C23,FIXTURES!$B$2:$B$23,0),0))))</f>
        <v/>
      </c>
      <c r="CK23" s="117" t="str">
        <f>IF(CK$1="SAT",IF(AND(HLOOKUP(CK$2,FIXTURES!$C$2:$NC$23,MATCH($C23,FIXTURES!$B$2:$B$23,0),0)="",HLOOKUP(CK$2+1,FIXTURES!$C$2:$NC$23,MATCH($C23,FIXTURES!$B$2:$B$23,0),0)="",HLOOKUP(CK$2+2,FIXTURES!$C$2:$NC$23,MATCH($C23,FIXTURES!$B$2:$B$23,0),0)=""),HLOOKUP(CK$2-1,FIXTURES!$C$2:$NC$23,MATCH($C23,FIXTURES!$B$2:$B$23,0),0),IF(AND(HLOOKUP(CK$2,FIXTURES!$C$2:$NC$23,MATCH($C23,FIXTURES!$B$2:$B$23,0),0)="",HLOOKUP(CK$2+1,FIXTURES!$C$2:$NC$23,MATCH($C23,FIXTURES!$B$2:$B$23,0),0)=""),HLOOKUP(CK$2+2,FIXTURES!$C$2:$NC$23,MATCH($C23,FIXTURES!$B$2:$B$23,0),0),IF(HLOOKUP(CK$2+1,FIXTURES!$C$2:$NC$23,MATCH($C23,FIXTURES!$B$2:$B$23,0),0)="",HLOOKUP(CK$2,FIXTURES!$C$2:$NC$23,MATCH($C23,FIXTURES!$B$2:$B$23,0),0),HLOOKUP(CK$2+1,FIXTURES!$C$2:$NC$23,MATCH($C23,FIXTURES!$B$2:$B$23,0),0)))),IF(AND(HLOOKUP(CK$2,FIXTURES!$C$2:$NC$23,MATCH($C23,FIXTURES!$B$2:$B$23,0),0)="",HLOOKUP(CK$2+1,FIXTURES!$C$2:$NC$23,MATCH($C23,FIXTURES!$B$2:$B$23,0),0)=""),HLOOKUP(CK$2+2,FIXTURES!$C$2:$NC$23,MATCH($C23,FIXTURES!$B$2:$B$23,0),0),IF(HLOOKUP(CK$2+1,FIXTURES!$C$2:$NC$23,MATCH($C23,FIXTURES!$B$2:$B$23,0),0)="",HLOOKUP(CK$2,FIXTURES!$C$2:$NC$23,MATCH($C23,FIXTURES!$B$2:$B$23,0),0),HLOOKUP(CK$2+1,FIXTURES!$C$2:$NC$23,MATCH($C23,FIXTURES!$B$2:$B$23,0),0))))</f>
        <v>lee</v>
      </c>
      <c r="CL23" s="117" t="str">
        <f>IF(CL$1="SAT",IF(AND(HLOOKUP(CL$2,FIXTURES!$C$2:$NC$23,MATCH($C23,FIXTURES!$B$2:$B$23,0),0)="",HLOOKUP(CL$2+1,FIXTURES!$C$2:$NC$23,MATCH($C23,FIXTURES!$B$2:$B$23,0),0)="",HLOOKUP(CL$2+2,FIXTURES!$C$2:$NC$23,MATCH($C23,FIXTURES!$B$2:$B$23,0),0)=""),HLOOKUP(CL$2-1,FIXTURES!$C$2:$NC$23,MATCH($C23,FIXTURES!$B$2:$B$23,0),0),IF(AND(HLOOKUP(CL$2,FIXTURES!$C$2:$NC$23,MATCH($C23,FIXTURES!$B$2:$B$23,0),0)="",HLOOKUP(CL$2+1,FIXTURES!$C$2:$NC$23,MATCH($C23,FIXTURES!$B$2:$B$23,0),0)=""),HLOOKUP(CL$2+2,FIXTURES!$C$2:$NC$23,MATCH($C23,FIXTURES!$B$2:$B$23,0),0),IF(HLOOKUP(CL$2+1,FIXTURES!$C$2:$NC$23,MATCH($C23,FIXTURES!$B$2:$B$23,0),0)="",HLOOKUP(CL$2,FIXTURES!$C$2:$NC$23,MATCH($C23,FIXTURES!$B$2:$B$23,0),0),HLOOKUP(CL$2+1,FIXTURES!$C$2:$NC$23,MATCH($C23,FIXTURES!$B$2:$B$23,0),0)))),IF(AND(HLOOKUP(CL$2,FIXTURES!$C$2:$NC$23,MATCH($C23,FIXTURES!$B$2:$B$23,0),0)="",HLOOKUP(CL$2+1,FIXTURES!$C$2:$NC$23,MATCH($C23,FIXTURES!$B$2:$B$23,0),0)=""),HLOOKUP(CL$2+2,FIXTURES!$C$2:$NC$23,MATCH($C23,FIXTURES!$B$2:$B$23,0),0),IF(HLOOKUP(CL$2+1,FIXTURES!$C$2:$NC$23,MATCH($C23,FIXTURES!$B$2:$B$23,0),0)="",HLOOKUP(CL$2,FIXTURES!$C$2:$NC$23,MATCH($C23,FIXTURES!$B$2:$B$23,0),0),HLOOKUP(CL$2+1,FIXTURES!$C$2:$NC$23,MATCH($C23,FIXTURES!$B$2:$B$23,0),0))))</f>
        <v/>
      </c>
      <c r="CM23" s="117" t="str">
        <f>IF(CM$1="SAT",IF(AND(HLOOKUP(CM$2,FIXTURES!$C$2:$NC$23,MATCH($C23,FIXTURES!$B$2:$B$23,0),0)="",HLOOKUP(CM$2+1,FIXTURES!$C$2:$NC$23,MATCH($C23,FIXTURES!$B$2:$B$23,0),0)="",HLOOKUP(CM$2+2,FIXTURES!$C$2:$NC$23,MATCH($C23,FIXTURES!$B$2:$B$23,0),0)=""),HLOOKUP(CM$2-1,FIXTURES!$C$2:$NC$23,MATCH($C23,FIXTURES!$B$2:$B$23,0),0),IF(AND(HLOOKUP(CM$2,FIXTURES!$C$2:$NC$23,MATCH($C23,FIXTURES!$B$2:$B$23,0),0)="",HLOOKUP(CM$2+1,FIXTURES!$C$2:$NC$23,MATCH($C23,FIXTURES!$B$2:$B$23,0),0)=""),HLOOKUP(CM$2+2,FIXTURES!$C$2:$NC$23,MATCH($C23,FIXTURES!$B$2:$B$23,0),0),IF(HLOOKUP(CM$2+1,FIXTURES!$C$2:$NC$23,MATCH($C23,FIXTURES!$B$2:$B$23,0),0)="",HLOOKUP(CM$2,FIXTURES!$C$2:$NC$23,MATCH($C23,FIXTURES!$B$2:$B$23,0),0),HLOOKUP(CM$2+1,FIXTURES!$C$2:$NC$23,MATCH($C23,FIXTURES!$B$2:$B$23,0),0)))),IF(AND(HLOOKUP(CM$2,FIXTURES!$C$2:$NC$23,MATCH($C23,FIXTURES!$B$2:$B$23,0),0)="",HLOOKUP(CM$2+1,FIXTURES!$C$2:$NC$23,MATCH($C23,FIXTURES!$B$2:$B$23,0),0)=""),HLOOKUP(CM$2+2,FIXTURES!$C$2:$NC$23,MATCH($C23,FIXTURES!$B$2:$B$23,0),0),IF(HLOOKUP(CM$2+1,FIXTURES!$C$2:$NC$23,MATCH($C23,FIXTURES!$B$2:$B$23,0),0)="",HLOOKUP(CM$2,FIXTURES!$C$2:$NC$23,MATCH($C23,FIXTURES!$B$2:$B$23,0),0),HLOOKUP(CM$2+1,FIXTURES!$C$2:$NC$23,MATCH($C23,FIXTURES!$B$2:$B$23,0),0))))</f>
        <v/>
      </c>
      <c r="CN23" s="117" t="str">
        <f>IF(CN$1="SAT",IF(AND(HLOOKUP(CN$2,FIXTURES!$C$2:$NC$23,MATCH($C23,FIXTURES!$B$2:$B$23,0),0)="",HLOOKUP(CN$2+1,FIXTURES!$C$2:$NC$23,MATCH($C23,FIXTURES!$B$2:$B$23,0),0)="",HLOOKUP(CN$2+2,FIXTURES!$C$2:$NC$23,MATCH($C23,FIXTURES!$B$2:$B$23,0),0)=""),HLOOKUP(CN$2-1,FIXTURES!$C$2:$NC$23,MATCH($C23,FIXTURES!$B$2:$B$23,0),0),IF(AND(HLOOKUP(CN$2,FIXTURES!$C$2:$NC$23,MATCH($C23,FIXTURES!$B$2:$B$23,0),0)="",HLOOKUP(CN$2+1,FIXTURES!$C$2:$NC$23,MATCH($C23,FIXTURES!$B$2:$B$23,0),0)=""),HLOOKUP(CN$2+2,FIXTURES!$C$2:$NC$23,MATCH($C23,FIXTURES!$B$2:$B$23,0),0),IF(HLOOKUP(CN$2+1,FIXTURES!$C$2:$NC$23,MATCH($C23,FIXTURES!$B$2:$B$23,0),0)="",HLOOKUP(CN$2,FIXTURES!$C$2:$NC$23,MATCH($C23,FIXTURES!$B$2:$B$23,0),0),HLOOKUP(CN$2+1,FIXTURES!$C$2:$NC$23,MATCH($C23,FIXTURES!$B$2:$B$23,0),0)))),IF(AND(HLOOKUP(CN$2,FIXTURES!$C$2:$NC$23,MATCH($C23,FIXTURES!$B$2:$B$23,0),0)="",HLOOKUP(CN$2+1,FIXTURES!$C$2:$NC$23,MATCH($C23,FIXTURES!$B$2:$B$23,0),0)=""),HLOOKUP(CN$2+2,FIXTURES!$C$2:$NC$23,MATCH($C23,FIXTURES!$B$2:$B$23,0),0),IF(HLOOKUP(CN$2+1,FIXTURES!$C$2:$NC$23,MATCH($C23,FIXTURES!$B$2:$B$23,0),0)="",HLOOKUP(CN$2,FIXTURES!$C$2:$NC$23,MATCH($C23,FIXTURES!$B$2:$B$23,0),0),HLOOKUP(CN$2+1,FIXTURES!$C$2:$NC$23,MATCH($C23,FIXTURES!$B$2:$B$23,0),0))))</f>
        <v/>
      </c>
      <c r="CO23" s="117" t="str">
        <f>IF(CO$1="SAT",IF(AND(HLOOKUP(CO$2,FIXTURES!$C$2:$NC$23,MATCH($C23,FIXTURES!$B$2:$B$23,0),0)="",HLOOKUP(CO$2+1,FIXTURES!$C$2:$NC$23,MATCH($C23,FIXTURES!$B$2:$B$23,0),0)="",HLOOKUP(CO$2+2,FIXTURES!$C$2:$NC$23,MATCH($C23,FIXTURES!$B$2:$B$23,0),0)=""),HLOOKUP(CO$2-1,FIXTURES!$C$2:$NC$23,MATCH($C23,FIXTURES!$B$2:$B$23,0),0),IF(AND(HLOOKUP(CO$2,FIXTURES!$C$2:$NC$23,MATCH($C23,FIXTURES!$B$2:$B$23,0),0)="",HLOOKUP(CO$2+1,FIXTURES!$C$2:$NC$23,MATCH($C23,FIXTURES!$B$2:$B$23,0),0)=""),HLOOKUP(CO$2+2,FIXTURES!$C$2:$NC$23,MATCH($C23,FIXTURES!$B$2:$B$23,0),0),IF(HLOOKUP(CO$2+1,FIXTURES!$C$2:$NC$23,MATCH($C23,FIXTURES!$B$2:$B$23,0),0)="",HLOOKUP(CO$2,FIXTURES!$C$2:$NC$23,MATCH($C23,FIXTURES!$B$2:$B$23,0),0),HLOOKUP(CO$2+1,FIXTURES!$C$2:$NC$23,MATCH($C23,FIXTURES!$B$2:$B$23,0),0)))),IF(AND(HLOOKUP(CO$2,FIXTURES!$C$2:$NC$23,MATCH($C23,FIXTURES!$B$2:$B$23,0),0)="",HLOOKUP(CO$2+1,FIXTURES!$C$2:$NC$23,MATCH($C23,FIXTURES!$B$2:$B$23,0),0)=""),HLOOKUP(CO$2+2,FIXTURES!$C$2:$NC$23,MATCH($C23,FIXTURES!$B$2:$B$23,0),0),IF(HLOOKUP(CO$2+1,FIXTURES!$C$2:$NC$23,MATCH($C23,FIXTURES!$B$2:$B$23,0),0)="",HLOOKUP(CO$2,FIXTURES!$C$2:$NC$23,MATCH($C23,FIXTURES!$B$2:$B$23,0),0),HLOOKUP(CO$2+1,FIXTURES!$C$2:$NC$23,MATCH($C23,FIXTURES!$B$2:$B$23,0),0))))</f>
        <v/>
      </c>
      <c r="CP23" s="117" t="str">
        <f>IF(CP$1="SAT",IF(AND(HLOOKUP(CP$2,FIXTURES!$C$2:$NC$23,MATCH($C23,FIXTURES!$B$2:$B$23,0),0)="",HLOOKUP(CP$2+1,FIXTURES!$C$2:$NC$23,MATCH($C23,FIXTURES!$B$2:$B$23,0),0)="",HLOOKUP(CP$2+2,FIXTURES!$C$2:$NC$23,MATCH($C23,FIXTURES!$B$2:$B$23,0),0)=""),HLOOKUP(CP$2-1,FIXTURES!$C$2:$NC$23,MATCH($C23,FIXTURES!$B$2:$B$23,0),0),IF(AND(HLOOKUP(CP$2,FIXTURES!$C$2:$NC$23,MATCH($C23,FIXTURES!$B$2:$B$23,0),0)="",HLOOKUP(CP$2+1,FIXTURES!$C$2:$NC$23,MATCH($C23,FIXTURES!$B$2:$B$23,0),0)=""),HLOOKUP(CP$2+2,FIXTURES!$C$2:$NC$23,MATCH($C23,FIXTURES!$B$2:$B$23,0),0),IF(HLOOKUP(CP$2+1,FIXTURES!$C$2:$NC$23,MATCH($C23,FIXTURES!$B$2:$B$23,0),0)="",HLOOKUP(CP$2,FIXTURES!$C$2:$NC$23,MATCH($C23,FIXTURES!$B$2:$B$23,0),0),HLOOKUP(CP$2+1,FIXTURES!$C$2:$NC$23,MATCH($C23,FIXTURES!$B$2:$B$23,0),0)))),IF(AND(HLOOKUP(CP$2,FIXTURES!$C$2:$NC$23,MATCH($C23,FIXTURES!$B$2:$B$23,0),0)="",HLOOKUP(CP$2+1,FIXTURES!$C$2:$NC$23,MATCH($C23,FIXTURES!$B$2:$B$23,0),0)=""),HLOOKUP(CP$2+2,FIXTURES!$C$2:$NC$23,MATCH($C23,FIXTURES!$B$2:$B$23,0),0),IF(HLOOKUP(CP$2+1,FIXTURES!$C$2:$NC$23,MATCH($C23,FIXTURES!$B$2:$B$23,0),0)="",HLOOKUP(CP$2,FIXTURES!$C$2:$NC$23,MATCH($C23,FIXTURES!$B$2:$B$23,0),0),HLOOKUP(CP$2+1,FIXTURES!$C$2:$NC$23,MATCH($C23,FIXTURES!$B$2:$B$23,0),0))))</f>
        <v/>
      </c>
      <c r="CQ23" s="117" t="str">
        <f>IF(CQ$1="SAT",IF(AND(HLOOKUP(CQ$2,FIXTURES!$C$2:$NC$23,MATCH($C23,FIXTURES!$B$2:$B$23,0),0)="",HLOOKUP(CQ$2+1,FIXTURES!$C$2:$NC$23,MATCH($C23,FIXTURES!$B$2:$B$23,0),0)="",HLOOKUP(CQ$2+2,FIXTURES!$C$2:$NC$23,MATCH($C23,FIXTURES!$B$2:$B$23,0),0)=""),HLOOKUP(CQ$2-1,FIXTURES!$C$2:$NC$23,MATCH($C23,FIXTURES!$B$2:$B$23,0),0),IF(AND(HLOOKUP(CQ$2,FIXTURES!$C$2:$NC$23,MATCH($C23,FIXTURES!$B$2:$B$23,0),0)="",HLOOKUP(CQ$2+1,FIXTURES!$C$2:$NC$23,MATCH($C23,FIXTURES!$B$2:$B$23,0),0)=""),HLOOKUP(CQ$2+2,FIXTURES!$C$2:$NC$23,MATCH($C23,FIXTURES!$B$2:$B$23,0),0),IF(HLOOKUP(CQ$2+1,FIXTURES!$C$2:$NC$23,MATCH($C23,FIXTURES!$B$2:$B$23,0),0)="",HLOOKUP(CQ$2,FIXTURES!$C$2:$NC$23,MATCH($C23,FIXTURES!$B$2:$B$23,0),0),HLOOKUP(CQ$2+1,FIXTURES!$C$2:$NC$23,MATCH($C23,FIXTURES!$B$2:$B$23,0),0)))),IF(AND(HLOOKUP(CQ$2,FIXTURES!$C$2:$NC$23,MATCH($C23,FIXTURES!$B$2:$B$23,0),0)="",HLOOKUP(CQ$2+1,FIXTURES!$C$2:$NC$23,MATCH($C23,FIXTURES!$B$2:$B$23,0),0)=""),HLOOKUP(CQ$2+2,FIXTURES!$C$2:$NC$23,MATCH($C23,FIXTURES!$B$2:$B$23,0),0),IF(HLOOKUP(CQ$2+1,FIXTURES!$C$2:$NC$23,MATCH($C23,FIXTURES!$B$2:$B$23,0),0)="",HLOOKUP(CQ$2,FIXTURES!$C$2:$NC$23,MATCH($C23,FIXTURES!$B$2:$B$23,0),0),HLOOKUP(CQ$2+1,FIXTURES!$C$2:$NC$23,MATCH($C23,FIXTURES!$B$2:$B$23,0),0))))</f>
        <v/>
      </c>
      <c r="CR23" s="117" t="str">
        <f>IF(CR$1="SAT",IF(AND(HLOOKUP(CR$2,FIXTURES!$C$2:$NC$23,MATCH($C23,FIXTURES!$B$2:$B$23,0),0)="",HLOOKUP(CR$2+1,FIXTURES!$C$2:$NC$23,MATCH($C23,FIXTURES!$B$2:$B$23,0),0)="",HLOOKUP(CR$2+2,FIXTURES!$C$2:$NC$23,MATCH($C23,FIXTURES!$B$2:$B$23,0),0)=""),HLOOKUP(CR$2-1,FIXTURES!$C$2:$NC$23,MATCH($C23,FIXTURES!$B$2:$B$23,0),0),IF(AND(HLOOKUP(CR$2,FIXTURES!$C$2:$NC$23,MATCH($C23,FIXTURES!$B$2:$B$23,0),0)="",HLOOKUP(CR$2+1,FIXTURES!$C$2:$NC$23,MATCH($C23,FIXTURES!$B$2:$B$23,0),0)=""),HLOOKUP(CR$2+2,FIXTURES!$C$2:$NC$23,MATCH($C23,FIXTURES!$B$2:$B$23,0),0),IF(HLOOKUP(CR$2+1,FIXTURES!$C$2:$NC$23,MATCH($C23,FIXTURES!$B$2:$B$23,0),0)="",HLOOKUP(CR$2,FIXTURES!$C$2:$NC$23,MATCH($C23,FIXTURES!$B$2:$B$23,0),0),HLOOKUP(CR$2+1,FIXTURES!$C$2:$NC$23,MATCH($C23,FIXTURES!$B$2:$B$23,0),0)))),IF(AND(HLOOKUP(CR$2,FIXTURES!$C$2:$NC$23,MATCH($C23,FIXTURES!$B$2:$B$23,0),0)="",HLOOKUP(CR$2+1,FIXTURES!$C$2:$NC$23,MATCH($C23,FIXTURES!$B$2:$B$23,0),0)=""),HLOOKUP(CR$2+2,FIXTURES!$C$2:$NC$23,MATCH($C23,FIXTURES!$B$2:$B$23,0),0),IF(HLOOKUP(CR$2+1,FIXTURES!$C$2:$NC$23,MATCH($C23,FIXTURES!$B$2:$B$23,0),0)="",HLOOKUP(CR$2,FIXTURES!$C$2:$NC$23,MATCH($C23,FIXTURES!$B$2:$B$23,0),0),HLOOKUP(CR$2+1,FIXTURES!$C$2:$NC$23,MATCH($C23,FIXTURES!$B$2:$B$23,0),0))))</f>
        <v/>
      </c>
      <c r="CS23" s="117" t="str">
        <f>IF(CS$1="SAT",IF(AND(HLOOKUP(CS$2,FIXTURES!$C$2:$NC$23,MATCH($C23,FIXTURES!$B$2:$B$23,0),0)="",HLOOKUP(CS$2+1,FIXTURES!$C$2:$NC$23,MATCH($C23,FIXTURES!$B$2:$B$23,0),0)="",HLOOKUP(CS$2+2,FIXTURES!$C$2:$NC$23,MATCH($C23,FIXTURES!$B$2:$B$23,0),0)=""),HLOOKUP(CS$2-1,FIXTURES!$C$2:$NC$23,MATCH($C23,FIXTURES!$B$2:$B$23,0),0),IF(AND(HLOOKUP(CS$2,FIXTURES!$C$2:$NC$23,MATCH($C23,FIXTURES!$B$2:$B$23,0),0)="",HLOOKUP(CS$2+1,FIXTURES!$C$2:$NC$23,MATCH($C23,FIXTURES!$B$2:$B$23,0),0)=""),HLOOKUP(CS$2+2,FIXTURES!$C$2:$NC$23,MATCH($C23,FIXTURES!$B$2:$B$23,0),0),IF(HLOOKUP(CS$2+1,FIXTURES!$C$2:$NC$23,MATCH($C23,FIXTURES!$B$2:$B$23,0),0)="",HLOOKUP(CS$2,FIXTURES!$C$2:$NC$23,MATCH($C23,FIXTURES!$B$2:$B$23,0),0),HLOOKUP(CS$2+1,FIXTURES!$C$2:$NC$23,MATCH($C23,FIXTURES!$B$2:$B$23,0),0)))),IF(AND(HLOOKUP(CS$2,FIXTURES!$C$2:$NC$23,MATCH($C23,FIXTURES!$B$2:$B$23,0),0)="",HLOOKUP(CS$2+1,FIXTURES!$C$2:$NC$23,MATCH($C23,FIXTURES!$B$2:$B$23,0),0)=""),HLOOKUP(CS$2+2,FIXTURES!$C$2:$NC$23,MATCH($C23,FIXTURES!$B$2:$B$23,0),0),IF(HLOOKUP(CS$2+1,FIXTURES!$C$2:$NC$23,MATCH($C23,FIXTURES!$B$2:$B$23,0),0)="",HLOOKUP(CS$2,FIXTURES!$C$2:$NC$23,MATCH($C23,FIXTURES!$B$2:$B$23,0),0),HLOOKUP(CS$2+1,FIXTURES!$C$2:$NC$23,MATCH($C23,FIXTURES!$B$2:$B$23,0),0))))</f>
        <v/>
      </c>
      <c r="CT23" s="117" t="str">
        <f>IF(CT$1="SAT",IF(AND(HLOOKUP(CT$2,FIXTURES!$C$2:$NC$23,MATCH($C23,FIXTURES!$B$2:$B$23,0),0)="",HLOOKUP(CT$2+1,FIXTURES!$C$2:$NC$23,MATCH($C23,FIXTURES!$B$2:$B$23,0),0)="",HLOOKUP(CT$2+2,FIXTURES!$C$2:$NC$23,MATCH($C23,FIXTURES!$B$2:$B$23,0),0)=""),HLOOKUP(CT$2-1,FIXTURES!$C$2:$NC$23,MATCH($C23,FIXTURES!$B$2:$B$23,0),0),IF(AND(HLOOKUP(CT$2,FIXTURES!$C$2:$NC$23,MATCH($C23,FIXTURES!$B$2:$B$23,0),0)="",HLOOKUP(CT$2+1,FIXTURES!$C$2:$NC$23,MATCH($C23,FIXTURES!$B$2:$B$23,0),0)=""),HLOOKUP(CT$2+2,FIXTURES!$C$2:$NC$23,MATCH($C23,FIXTURES!$B$2:$B$23,0),0),IF(HLOOKUP(CT$2+1,FIXTURES!$C$2:$NC$23,MATCH($C23,FIXTURES!$B$2:$B$23,0),0)="",HLOOKUP(CT$2,FIXTURES!$C$2:$NC$23,MATCH($C23,FIXTURES!$B$2:$B$23,0),0),HLOOKUP(CT$2+1,FIXTURES!$C$2:$NC$23,MATCH($C23,FIXTURES!$B$2:$B$23,0),0)))),IF(AND(HLOOKUP(CT$2,FIXTURES!$C$2:$NC$23,MATCH($C23,FIXTURES!$B$2:$B$23,0),0)="",HLOOKUP(CT$2+1,FIXTURES!$C$2:$NC$23,MATCH($C23,FIXTURES!$B$2:$B$23,0),0)=""),HLOOKUP(CT$2+2,FIXTURES!$C$2:$NC$23,MATCH($C23,FIXTURES!$B$2:$B$23,0),0),IF(HLOOKUP(CT$2+1,FIXTURES!$C$2:$NC$23,MATCH($C23,FIXTURES!$B$2:$B$23,0),0)="",HLOOKUP(CT$2,FIXTURES!$C$2:$NC$23,MATCH($C23,FIXTURES!$B$2:$B$23,0),0),HLOOKUP(CT$2+1,FIXTURES!$C$2:$NC$23,MATCH($C23,FIXTURES!$B$2:$B$23,0),0))))</f>
        <v/>
      </c>
      <c r="CU23" s="117" t="str">
        <f>IF(CU$1="SAT",IF(AND(HLOOKUP(CU$2,FIXTURES!$C$2:$NC$23,MATCH($C23,FIXTURES!$B$2:$B$23,0),0)="",HLOOKUP(CU$2+1,FIXTURES!$C$2:$NC$23,MATCH($C23,FIXTURES!$B$2:$B$23,0),0)="",HLOOKUP(CU$2+2,FIXTURES!$C$2:$NC$23,MATCH($C23,FIXTURES!$B$2:$B$23,0),0)=""),HLOOKUP(CU$2-1,FIXTURES!$C$2:$NC$23,MATCH($C23,FIXTURES!$B$2:$B$23,0),0),IF(AND(HLOOKUP(CU$2,FIXTURES!$C$2:$NC$23,MATCH($C23,FIXTURES!$B$2:$B$23,0),0)="",HLOOKUP(CU$2+1,FIXTURES!$C$2:$NC$23,MATCH($C23,FIXTURES!$B$2:$B$23,0),0)=""),HLOOKUP(CU$2+2,FIXTURES!$C$2:$NC$23,MATCH($C23,FIXTURES!$B$2:$B$23,0),0),IF(HLOOKUP(CU$2+1,FIXTURES!$C$2:$NC$23,MATCH($C23,FIXTURES!$B$2:$B$23,0),0)="",HLOOKUP(CU$2,FIXTURES!$C$2:$NC$23,MATCH($C23,FIXTURES!$B$2:$B$23,0),0),HLOOKUP(CU$2+1,FIXTURES!$C$2:$NC$23,MATCH($C23,FIXTURES!$B$2:$B$23,0),0)))),IF(AND(HLOOKUP(CU$2,FIXTURES!$C$2:$NC$23,MATCH($C23,FIXTURES!$B$2:$B$23,0),0)="",HLOOKUP(CU$2+1,FIXTURES!$C$2:$NC$23,MATCH($C23,FIXTURES!$B$2:$B$23,0),0)=""),HLOOKUP(CU$2+2,FIXTURES!$C$2:$NC$23,MATCH($C23,FIXTURES!$B$2:$B$23,0),0),IF(HLOOKUP(CU$2+1,FIXTURES!$C$2:$NC$23,MATCH($C23,FIXTURES!$B$2:$B$23,0),0)="",HLOOKUP(CU$2,FIXTURES!$C$2:$NC$23,MATCH($C23,FIXTURES!$B$2:$B$23,0),0),HLOOKUP(CU$2+1,FIXTURES!$C$2:$NC$23,MATCH($C23,FIXTURES!$B$2:$B$23,0),0))))</f>
        <v/>
      </c>
      <c r="CV23" s="117" t="str">
        <f>IF(CV$1="SAT",IF(AND(HLOOKUP(CV$2,FIXTURES!$C$2:$NC$23,MATCH($C23,FIXTURES!$B$2:$B$23,0),0)="",HLOOKUP(CV$2+1,FIXTURES!$C$2:$NC$23,MATCH($C23,FIXTURES!$B$2:$B$23,0),0)="",HLOOKUP(CV$2+2,FIXTURES!$C$2:$NC$23,MATCH($C23,FIXTURES!$B$2:$B$23,0),0)=""),HLOOKUP(CV$2-1,FIXTURES!$C$2:$NC$23,MATCH($C23,FIXTURES!$B$2:$B$23,0),0),IF(AND(HLOOKUP(CV$2,FIXTURES!$C$2:$NC$23,MATCH($C23,FIXTURES!$B$2:$B$23,0),0)="",HLOOKUP(CV$2+1,FIXTURES!$C$2:$NC$23,MATCH($C23,FIXTURES!$B$2:$B$23,0),0)=""),HLOOKUP(CV$2+2,FIXTURES!$C$2:$NC$23,MATCH($C23,FIXTURES!$B$2:$B$23,0),0),IF(HLOOKUP(CV$2+1,FIXTURES!$C$2:$NC$23,MATCH($C23,FIXTURES!$B$2:$B$23,0),0)="",HLOOKUP(CV$2,FIXTURES!$C$2:$NC$23,MATCH($C23,FIXTURES!$B$2:$B$23,0),0),HLOOKUP(CV$2+1,FIXTURES!$C$2:$NC$23,MATCH($C23,FIXTURES!$B$2:$B$23,0),0)))),IF(AND(HLOOKUP(CV$2,FIXTURES!$C$2:$NC$23,MATCH($C23,FIXTURES!$B$2:$B$23,0),0)="",HLOOKUP(CV$2+1,FIXTURES!$C$2:$NC$23,MATCH($C23,FIXTURES!$B$2:$B$23,0),0)=""),HLOOKUP(CV$2+2,FIXTURES!$C$2:$NC$23,MATCH($C23,FIXTURES!$B$2:$B$23,0),0),IF(HLOOKUP(CV$2+1,FIXTURES!$C$2:$NC$23,MATCH($C23,FIXTURES!$B$2:$B$23,0),0)="",HLOOKUP(CV$2,FIXTURES!$C$2:$NC$23,MATCH($C23,FIXTURES!$B$2:$B$23,0),0),HLOOKUP(CV$2+1,FIXTURES!$C$2:$NC$23,MATCH($C23,FIXTURES!$B$2:$B$23,0),0))))</f>
        <v/>
      </c>
      <c r="CW23" s="117" t="str">
        <f>IF(CW$1="SAT",IF(AND(HLOOKUP(CW$2,FIXTURES!$C$2:$NC$23,MATCH($C23,FIXTURES!$B$2:$B$23,0),0)="",HLOOKUP(CW$2+1,FIXTURES!$C$2:$NC$23,MATCH($C23,FIXTURES!$B$2:$B$23,0),0)="",HLOOKUP(CW$2+2,FIXTURES!$C$2:$NC$23,MATCH($C23,FIXTURES!$B$2:$B$23,0),0)=""),HLOOKUP(CW$2-1,FIXTURES!$C$2:$NC$23,MATCH($C23,FIXTURES!$B$2:$B$23,0),0),IF(AND(HLOOKUP(CW$2,FIXTURES!$C$2:$NC$23,MATCH($C23,FIXTURES!$B$2:$B$23,0),0)="",HLOOKUP(CW$2+1,FIXTURES!$C$2:$NC$23,MATCH($C23,FIXTURES!$B$2:$B$23,0),0)=""),HLOOKUP(CW$2+2,FIXTURES!$C$2:$NC$23,MATCH($C23,FIXTURES!$B$2:$B$23,0),0),IF(HLOOKUP(CW$2+1,FIXTURES!$C$2:$NC$23,MATCH($C23,FIXTURES!$B$2:$B$23,0),0)="",HLOOKUP(CW$2,FIXTURES!$C$2:$NC$23,MATCH($C23,FIXTURES!$B$2:$B$23,0),0),HLOOKUP(CW$2+1,FIXTURES!$C$2:$NC$23,MATCH($C23,FIXTURES!$B$2:$B$23,0),0)))),IF(AND(HLOOKUP(CW$2,FIXTURES!$C$2:$NC$23,MATCH($C23,FIXTURES!$B$2:$B$23,0),0)="",HLOOKUP(CW$2+1,FIXTURES!$C$2:$NC$23,MATCH($C23,FIXTURES!$B$2:$B$23,0),0)=""),HLOOKUP(CW$2+2,FIXTURES!$C$2:$NC$23,MATCH($C23,FIXTURES!$B$2:$B$23,0),0),IF(HLOOKUP(CW$2+1,FIXTURES!$C$2:$NC$23,MATCH($C23,FIXTURES!$B$2:$B$23,0),0)="",HLOOKUP(CW$2,FIXTURES!$C$2:$NC$23,MATCH($C23,FIXTURES!$B$2:$B$23,0),0),HLOOKUP(CW$2+1,FIXTURES!$C$2:$NC$23,MATCH($C23,FIXTURES!$B$2:$B$23,0),0))))</f>
        <v/>
      </c>
      <c r="CX23" s="117" t="str">
        <f>IF(CX$1="SAT",IF(AND(HLOOKUP(CX$2,FIXTURES!$C$2:$NC$23,MATCH($C23,FIXTURES!$B$2:$B$23,0),0)="",HLOOKUP(CX$2+1,FIXTURES!$C$2:$NC$23,MATCH($C23,FIXTURES!$B$2:$B$23,0),0)="",HLOOKUP(CX$2+2,FIXTURES!$C$2:$NC$23,MATCH($C23,FIXTURES!$B$2:$B$23,0),0)=""),HLOOKUP(CX$2-1,FIXTURES!$C$2:$NC$23,MATCH($C23,FIXTURES!$B$2:$B$23,0),0),IF(AND(HLOOKUP(CX$2,FIXTURES!$C$2:$NC$23,MATCH($C23,FIXTURES!$B$2:$B$23,0),0)="",HLOOKUP(CX$2+1,FIXTURES!$C$2:$NC$23,MATCH($C23,FIXTURES!$B$2:$B$23,0),0)=""),HLOOKUP(CX$2+2,FIXTURES!$C$2:$NC$23,MATCH($C23,FIXTURES!$B$2:$B$23,0),0),IF(HLOOKUP(CX$2+1,FIXTURES!$C$2:$NC$23,MATCH($C23,FIXTURES!$B$2:$B$23,0),0)="",HLOOKUP(CX$2,FIXTURES!$C$2:$NC$23,MATCH($C23,FIXTURES!$B$2:$B$23,0),0),HLOOKUP(CX$2+1,FIXTURES!$C$2:$NC$23,MATCH($C23,FIXTURES!$B$2:$B$23,0),0)))),IF(AND(HLOOKUP(CX$2,FIXTURES!$C$2:$NC$23,MATCH($C23,FIXTURES!$B$2:$B$23,0),0)="",HLOOKUP(CX$2+1,FIXTURES!$C$2:$NC$23,MATCH($C23,FIXTURES!$B$2:$B$23,0),0)=""),HLOOKUP(CX$2+2,FIXTURES!$C$2:$NC$23,MATCH($C23,FIXTURES!$B$2:$B$23,0),0),IF(HLOOKUP(CX$2+1,FIXTURES!$C$2:$NC$23,MATCH($C23,FIXTURES!$B$2:$B$23,0),0)="",HLOOKUP(CX$2,FIXTURES!$C$2:$NC$23,MATCH($C23,FIXTURES!$B$2:$B$23,0),0),HLOOKUP(CX$2+1,FIXTURES!$C$2:$NC$23,MATCH($C23,FIXTURES!$B$2:$B$23,0),0))))</f>
        <v/>
      </c>
      <c r="CY23" s="117" t="str">
        <f>IF(CY$1="SAT",IF(AND(HLOOKUP(CY$2,FIXTURES!$C$2:$NC$23,MATCH($C23,FIXTURES!$B$2:$B$23,0),0)="",HLOOKUP(CY$2+1,FIXTURES!$C$2:$NC$23,MATCH($C23,FIXTURES!$B$2:$B$23,0),0)="",HLOOKUP(CY$2+2,FIXTURES!$C$2:$NC$23,MATCH($C23,FIXTURES!$B$2:$B$23,0),0)=""),HLOOKUP(CY$2-1,FIXTURES!$C$2:$NC$23,MATCH($C23,FIXTURES!$B$2:$B$23,0),0),IF(AND(HLOOKUP(CY$2,FIXTURES!$C$2:$NC$23,MATCH($C23,FIXTURES!$B$2:$B$23,0),0)="",HLOOKUP(CY$2+1,FIXTURES!$C$2:$NC$23,MATCH($C23,FIXTURES!$B$2:$B$23,0),0)=""),HLOOKUP(CY$2+2,FIXTURES!$C$2:$NC$23,MATCH($C23,FIXTURES!$B$2:$B$23,0),0),IF(HLOOKUP(CY$2+1,FIXTURES!$C$2:$NC$23,MATCH($C23,FIXTURES!$B$2:$B$23,0),0)="",HLOOKUP(CY$2,FIXTURES!$C$2:$NC$23,MATCH($C23,FIXTURES!$B$2:$B$23,0),0),HLOOKUP(CY$2+1,FIXTURES!$C$2:$NC$23,MATCH($C23,FIXTURES!$B$2:$B$23,0),0)))),IF(AND(HLOOKUP(CY$2,FIXTURES!$C$2:$NC$23,MATCH($C23,FIXTURES!$B$2:$B$23,0),0)="",HLOOKUP(CY$2+1,FIXTURES!$C$2:$NC$23,MATCH($C23,FIXTURES!$B$2:$B$23,0),0)=""),HLOOKUP(CY$2+2,FIXTURES!$C$2:$NC$23,MATCH($C23,FIXTURES!$B$2:$B$23,0),0),IF(HLOOKUP(CY$2+1,FIXTURES!$C$2:$NC$23,MATCH($C23,FIXTURES!$B$2:$B$23,0),0)="",HLOOKUP(CY$2,FIXTURES!$C$2:$NC$23,MATCH($C23,FIXTURES!$B$2:$B$23,0),0),HLOOKUP(CY$2+1,FIXTURES!$C$2:$NC$23,MATCH($C23,FIXTURES!$B$2:$B$23,0),0))))</f>
        <v/>
      </c>
      <c r="CZ23" s="117" t="str">
        <f>IF(CZ$1="SAT",IF(AND(HLOOKUP(CZ$2,FIXTURES!$C$2:$NC$23,MATCH($C23,FIXTURES!$B$2:$B$23,0),0)="",HLOOKUP(CZ$2+1,FIXTURES!$C$2:$NC$23,MATCH($C23,FIXTURES!$B$2:$B$23,0),0)="",HLOOKUP(CZ$2+2,FIXTURES!$C$2:$NC$23,MATCH($C23,FIXTURES!$B$2:$B$23,0),0)=""),HLOOKUP(CZ$2-1,FIXTURES!$C$2:$NC$23,MATCH($C23,FIXTURES!$B$2:$B$23,0),0),IF(AND(HLOOKUP(CZ$2,FIXTURES!$C$2:$NC$23,MATCH($C23,FIXTURES!$B$2:$B$23,0),0)="",HLOOKUP(CZ$2+1,FIXTURES!$C$2:$NC$23,MATCH($C23,FIXTURES!$B$2:$B$23,0),0)=""),HLOOKUP(CZ$2+2,FIXTURES!$C$2:$NC$23,MATCH($C23,FIXTURES!$B$2:$B$23,0),0),IF(HLOOKUP(CZ$2+1,FIXTURES!$C$2:$NC$23,MATCH($C23,FIXTURES!$B$2:$B$23,0),0)="",HLOOKUP(CZ$2,FIXTURES!$C$2:$NC$23,MATCH($C23,FIXTURES!$B$2:$B$23,0),0),HLOOKUP(CZ$2+1,FIXTURES!$C$2:$NC$23,MATCH($C23,FIXTURES!$B$2:$B$23,0),0)))),IF(AND(HLOOKUP(CZ$2,FIXTURES!$C$2:$NC$23,MATCH($C23,FIXTURES!$B$2:$B$23,0),0)="",HLOOKUP(CZ$2+1,FIXTURES!$C$2:$NC$23,MATCH($C23,FIXTURES!$B$2:$B$23,0),0)=""),HLOOKUP(CZ$2+2,FIXTURES!$C$2:$NC$23,MATCH($C23,FIXTURES!$B$2:$B$23,0),0),IF(HLOOKUP(CZ$2+1,FIXTURES!$C$2:$NC$23,MATCH($C23,FIXTURES!$B$2:$B$23,0),0)="",HLOOKUP(CZ$2,FIXTURES!$C$2:$NC$23,MATCH($C23,FIXTURES!$B$2:$B$23,0),0),HLOOKUP(CZ$2+1,FIXTURES!$C$2:$NC$23,MATCH($C23,FIXTURES!$B$2:$B$23,0),0))))</f>
        <v/>
      </c>
      <c r="DA23" s="117" t="str">
        <f>IF(DA$1="SAT",IF(AND(HLOOKUP(DA$2,FIXTURES!$C$2:$NC$23,MATCH($C23,FIXTURES!$B$2:$B$23,0),0)="",HLOOKUP(DA$2+1,FIXTURES!$C$2:$NC$23,MATCH($C23,FIXTURES!$B$2:$B$23,0),0)="",HLOOKUP(DA$2+2,FIXTURES!$C$2:$NC$23,MATCH($C23,FIXTURES!$B$2:$B$23,0),0)=""),HLOOKUP(DA$2-1,FIXTURES!$C$2:$NC$23,MATCH($C23,FIXTURES!$B$2:$B$23,0),0),IF(AND(HLOOKUP(DA$2,FIXTURES!$C$2:$NC$23,MATCH($C23,FIXTURES!$B$2:$B$23,0),0)="",HLOOKUP(DA$2+1,FIXTURES!$C$2:$NC$23,MATCH($C23,FIXTURES!$B$2:$B$23,0),0)=""),HLOOKUP(DA$2+2,FIXTURES!$C$2:$NC$23,MATCH($C23,FIXTURES!$B$2:$B$23,0),0),IF(HLOOKUP(DA$2+1,FIXTURES!$C$2:$NC$23,MATCH($C23,FIXTURES!$B$2:$B$23,0),0)="",HLOOKUP(DA$2,FIXTURES!$C$2:$NC$23,MATCH($C23,FIXTURES!$B$2:$B$23,0),0),HLOOKUP(DA$2+1,FIXTURES!$C$2:$NC$23,MATCH($C23,FIXTURES!$B$2:$B$23,0),0)))),IF(AND(HLOOKUP(DA$2,FIXTURES!$C$2:$NC$23,MATCH($C23,FIXTURES!$B$2:$B$23,0),0)="",HLOOKUP(DA$2+1,FIXTURES!$C$2:$NC$23,MATCH($C23,FIXTURES!$B$2:$B$23,0),0)=""),HLOOKUP(DA$2+2,FIXTURES!$C$2:$NC$23,MATCH($C23,FIXTURES!$B$2:$B$23,0),0),IF(HLOOKUP(DA$2+1,FIXTURES!$C$2:$NC$23,MATCH($C23,FIXTURES!$B$2:$B$23,0),0)="",HLOOKUP(DA$2,FIXTURES!$C$2:$NC$23,MATCH($C23,FIXTURES!$B$2:$B$23,0),0),HLOOKUP(DA$2+1,FIXTURES!$C$2:$NC$23,MATCH($C23,FIXTURES!$B$2:$B$23,0),0))))</f>
        <v/>
      </c>
      <c r="DB23" s="117" t="str">
        <f>IF(DB$1="SAT",IF(AND(HLOOKUP(DB$2,FIXTURES!$C$2:$NC$23,MATCH($C23,FIXTURES!$B$2:$B$23,0),0)="",HLOOKUP(DB$2+1,FIXTURES!$C$2:$NC$23,MATCH($C23,FIXTURES!$B$2:$B$23,0),0)="",HLOOKUP(DB$2+2,FIXTURES!$C$2:$NC$23,MATCH($C23,FIXTURES!$B$2:$B$23,0),0)=""),HLOOKUP(DB$2-1,FIXTURES!$C$2:$NC$23,MATCH($C23,FIXTURES!$B$2:$B$23,0),0),IF(AND(HLOOKUP(DB$2,FIXTURES!$C$2:$NC$23,MATCH($C23,FIXTURES!$B$2:$B$23,0),0)="",HLOOKUP(DB$2+1,FIXTURES!$C$2:$NC$23,MATCH($C23,FIXTURES!$B$2:$B$23,0),0)=""),HLOOKUP(DB$2+2,FIXTURES!$C$2:$NC$23,MATCH($C23,FIXTURES!$B$2:$B$23,0),0),IF(HLOOKUP(DB$2+1,FIXTURES!$C$2:$NC$23,MATCH($C23,FIXTURES!$B$2:$B$23,0),0)="",HLOOKUP(DB$2,FIXTURES!$C$2:$NC$23,MATCH($C23,FIXTURES!$B$2:$B$23,0),0),HLOOKUP(DB$2+1,FIXTURES!$C$2:$NC$23,MATCH($C23,FIXTURES!$B$2:$B$23,0),0)))),IF(AND(HLOOKUP(DB$2,FIXTURES!$C$2:$NC$23,MATCH($C23,FIXTURES!$B$2:$B$23,0),0)="",HLOOKUP(DB$2+1,FIXTURES!$C$2:$NC$23,MATCH($C23,FIXTURES!$B$2:$B$23,0),0)=""),HLOOKUP(DB$2+2,FIXTURES!$C$2:$NC$23,MATCH($C23,FIXTURES!$B$2:$B$23,0),0),IF(HLOOKUP(DB$2+1,FIXTURES!$C$2:$NC$23,MATCH($C23,FIXTURES!$B$2:$B$23,0),0)="",HLOOKUP(DB$2,FIXTURES!$C$2:$NC$23,MATCH($C23,FIXTURES!$B$2:$B$23,0),0),HLOOKUP(DB$2+1,FIXTURES!$C$2:$NC$23,MATCH($C23,FIXTURES!$B$2:$B$23,0),0))))</f>
        <v/>
      </c>
      <c r="DC23" s="117" t="str">
        <f>IF(DC$1="SAT",IF(AND(HLOOKUP(DC$2,FIXTURES!$C$2:$NC$23,MATCH($C23,FIXTURES!$B$2:$B$23,0),0)="",HLOOKUP(DC$2+1,FIXTURES!$C$2:$NC$23,MATCH($C23,FIXTURES!$B$2:$B$23,0),0)="",HLOOKUP(DC$2+2,FIXTURES!$C$2:$NC$23,MATCH($C23,FIXTURES!$B$2:$B$23,0),0)=""),HLOOKUP(DC$2-1,FIXTURES!$C$2:$NC$23,MATCH($C23,FIXTURES!$B$2:$B$23,0),0),IF(AND(HLOOKUP(DC$2,FIXTURES!$C$2:$NC$23,MATCH($C23,FIXTURES!$B$2:$B$23,0),0)="",HLOOKUP(DC$2+1,FIXTURES!$C$2:$NC$23,MATCH($C23,FIXTURES!$B$2:$B$23,0),0)=""),HLOOKUP(DC$2+2,FIXTURES!$C$2:$NC$23,MATCH($C23,FIXTURES!$B$2:$B$23,0),0),IF(HLOOKUP(DC$2+1,FIXTURES!$C$2:$NC$23,MATCH($C23,FIXTURES!$B$2:$B$23,0),0)="",HLOOKUP(DC$2,FIXTURES!$C$2:$NC$23,MATCH($C23,FIXTURES!$B$2:$B$23,0),0),HLOOKUP(DC$2+1,FIXTURES!$C$2:$NC$23,MATCH($C23,FIXTURES!$B$2:$B$23,0),0)))),IF(AND(HLOOKUP(DC$2,FIXTURES!$C$2:$NC$23,MATCH($C23,FIXTURES!$B$2:$B$23,0),0)="",HLOOKUP(DC$2+1,FIXTURES!$C$2:$NC$23,MATCH($C23,FIXTURES!$B$2:$B$23,0),0)=""),HLOOKUP(DC$2+2,FIXTURES!$C$2:$NC$23,MATCH($C23,FIXTURES!$B$2:$B$23,0),0),IF(HLOOKUP(DC$2+1,FIXTURES!$C$2:$NC$23,MATCH($C23,FIXTURES!$B$2:$B$23,0),0)="",HLOOKUP(DC$2,FIXTURES!$C$2:$NC$23,MATCH($C23,FIXTURES!$B$2:$B$23,0),0),HLOOKUP(DC$2+1,FIXTURES!$C$2:$NC$23,MATCH($C23,FIXTURES!$B$2:$B$23,0),0))))</f>
        <v/>
      </c>
      <c r="DD23" s="116"/>
      <c r="DE23" s="102" t="str">
        <f>LEFT(HLOOKUP(DE$2,FIXTURES!$C$2:$NJ$23,MATCH($C23,FIXTURES!$B$2:$B$23,0),0),3)</f>
        <v/>
      </c>
      <c r="DF23" s="102" t="str">
        <f>IF(LEN(HLOOKUP(DE$2,FIXTURES!$C$2:$NJ$23,MATCH($C23,FIXTURES!$B$2:$B$23,0),0))=6,RIGHT(HLOOKUP(DE$2,FIXTURES!$C$2:$NJ$23,MATCH($C23,FIXTURES!$B$2:$B$23,0),0),3),"")</f>
        <v/>
      </c>
      <c r="DG23" s="102" t="str">
        <f>IF(LEN(HLOOKUP(DE$2,FIXTURES!$C$2:$NJ$23,MATCH($C23,FIXTURES!$B$2:$B$23,0),0))=9,RIGHT(HLOOKUP(DE$2,FIXTURES!$C$2:$NJ$23,MATCH($C23,FIXTURES!$B$2:$B$23,0),0),3),"")</f>
        <v/>
      </c>
      <c r="DH23" s="102" t="str">
        <f>IFERROR(IF(BGW!$F50=1,"",VLOOKUP($C23,BGW!$B$33:$E$52,MATCH($DH$2,BGW!$B$32:$E$32,0),0)),"")</f>
        <v/>
      </c>
      <c r="DI23" s="102" t="str">
        <f>IFERROR(IF(BGW!$F75=1,"",VLOOKUP($C23,BGW!$B$58:$E$77,MATCH($DI$2,BGW!$B$57:$E$57,0),0)),"")</f>
        <v>sou</v>
      </c>
      <c r="DJ23" s="102" t="str">
        <f>IFERROR(IF(BGW!$F100=1,"",VLOOKUP($C23,BGW!$B$83:$E$102,MATCH($DJ$2,BGW!$B$82:$E$82,0),0)),"")</f>
        <v>new</v>
      </c>
      <c r="DK23" s="116"/>
    </row>
    <row r="24" spans="1:115" s="118" customFormat="1" ht="21.75" customHeight="1" x14ac:dyDescent="0.3">
      <c r="A24" s="103" t="s">
        <v>78</v>
      </c>
      <c r="B24" s="115">
        <f>VLOOKUP(A24,[1]Table!$B$1:$O$21,MATCH("xGD/90",[1]Table!$B$1:$O$1,0),0)</f>
        <v>0.05</v>
      </c>
      <c r="C24" s="116" t="s">
        <v>18</v>
      </c>
      <c r="D24" s="117" t="str">
        <f>IF(D$1="SAT",IF(AND(HLOOKUP(D$2,FIXTURES!$C$2:$NC$23,MATCH($C24,FIXTURES!$B$2:$B$23,0),0)="",HLOOKUP(D$2+1,FIXTURES!$C$2:$NC$23,MATCH($C24,FIXTURES!$B$2:$B$23,0),0)="",HLOOKUP(D$2+2,FIXTURES!$C$2:$NC$23,MATCH($C24,FIXTURES!$B$2:$B$23,0),0)=""),HLOOKUP(D$2-1,FIXTURES!$C$2:$NC$23,MATCH($C24,FIXTURES!$B$2:$B$23,0),0),IF(AND(HLOOKUP(D$2,FIXTURES!$C$2:$NC$23,MATCH($C24,FIXTURES!$B$2:$B$23,0),0)="",HLOOKUP(D$2+1,FIXTURES!$C$2:$NC$23,MATCH($C24,FIXTURES!$B$2:$B$23,0),0)=""),HLOOKUP(D$2+2,FIXTURES!$C$2:$NC$23,MATCH($C24,FIXTURES!$B$2:$B$23,0),0),IF(HLOOKUP(D$2+1,FIXTURES!$C$2:$NC$23,MATCH($C24,FIXTURES!$B$2:$B$23,0),0)="",HLOOKUP(D$2,FIXTURES!$C$2:$NC$23,MATCH($C24,FIXTURES!$B$2:$B$23,0),0),HLOOKUP(D$2+1,FIXTURES!$C$2:$NC$23,MATCH($C24,FIXTURES!$B$2:$B$23,0),0)))),IF(AND(HLOOKUP(D$2,FIXTURES!$C$2:$NC$23,MATCH($C24,FIXTURES!$B$2:$B$23,0),0)="",HLOOKUP(D$2+1,FIXTURES!$C$2:$NC$23,MATCH($C24,FIXTURES!$B$2:$B$23,0),0)=""),HLOOKUP(D$2+2,FIXTURES!$C$2:$NC$23,MATCH($C24,FIXTURES!$B$2:$B$23,0),0),IF(HLOOKUP(D$2+1,FIXTURES!$C$2:$NC$23,MATCH($C24,FIXTURES!$B$2:$B$23,0),0)="",HLOOKUP(D$2,FIXTURES!$C$2:$NC$23,MATCH($C24,FIXTURES!$B$2:$B$23,0),0),HLOOKUP(D$2+1,FIXTURES!$C$2:$NC$23,MATCH($C24,FIXTURES!$B$2:$B$23,0),0))))</f>
        <v/>
      </c>
      <c r="E24" s="117" t="str">
        <f>IF(E$1="SAT",IF(AND(HLOOKUP(E$2,FIXTURES!$C$2:$NC$23,MATCH($C24,FIXTURES!$B$2:$B$23,0),0)="",HLOOKUP(E$2+1,FIXTURES!$C$2:$NC$23,MATCH($C24,FIXTURES!$B$2:$B$23,0),0)="",HLOOKUP(E$2+2,FIXTURES!$C$2:$NC$23,MATCH($C24,FIXTURES!$B$2:$B$23,0),0)=""),HLOOKUP(E$2-1,FIXTURES!$C$2:$NC$23,MATCH($C24,FIXTURES!$B$2:$B$23,0),0),IF(AND(HLOOKUP(E$2,FIXTURES!$C$2:$NC$23,MATCH($C24,FIXTURES!$B$2:$B$23,0),0)="",HLOOKUP(E$2+1,FIXTURES!$C$2:$NC$23,MATCH($C24,FIXTURES!$B$2:$B$23,0),0)=""),HLOOKUP(E$2+2,FIXTURES!$C$2:$NC$23,MATCH($C24,FIXTURES!$B$2:$B$23,0),0),IF(HLOOKUP(E$2+1,FIXTURES!$C$2:$NC$23,MATCH($C24,FIXTURES!$B$2:$B$23,0),0)="",HLOOKUP(E$2,FIXTURES!$C$2:$NC$23,MATCH($C24,FIXTURES!$B$2:$B$23,0),0),HLOOKUP(E$2+1,FIXTURES!$C$2:$NC$23,MATCH($C24,FIXTURES!$B$2:$B$23,0),0)))),IF(AND(HLOOKUP(E$2,FIXTURES!$C$2:$NC$23,MATCH($C24,FIXTURES!$B$2:$B$23,0),0)="",HLOOKUP(E$2+1,FIXTURES!$C$2:$NC$23,MATCH($C24,FIXTURES!$B$2:$B$23,0),0)=""),HLOOKUP(E$2+2,FIXTURES!$C$2:$NC$23,MATCH($C24,FIXTURES!$B$2:$B$23,0),0),IF(HLOOKUP(E$2+1,FIXTURES!$C$2:$NC$23,MATCH($C24,FIXTURES!$B$2:$B$23,0),0)="",HLOOKUP(E$2,FIXTURES!$C$2:$NC$23,MATCH($C24,FIXTURES!$B$2:$B$23,0),0),HLOOKUP(E$2+1,FIXTURES!$C$2:$NC$23,MATCH($C24,FIXTURES!$B$2:$B$23,0),0))))</f>
        <v>MCI</v>
      </c>
      <c r="F24" s="117" t="str">
        <f>IF(F$1="SAT",IF(AND(HLOOKUP(F$2,FIXTURES!$C$2:$NC$23,MATCH($C24,FIXTURES!$B$2:$B$23,0),0)="",HLOOKUP(F$2+1,FIXTURES!$C$2:$NC$23,MATCH($C24,FIXTURES!$B$2:$B$23,0),0)="",HLOOKUP(F$2+2,FIXTURES!$C$2:$NC$23,MATCH($C24,FIXTURES!$B$2:$B$23,0),0)=""),HLOOKUP(F$2-1,FIXTURES!$C$2:$NC$23,MATCH($C24,FIXTURES!$B$2:$B$23,0),0),IF(AND(HLOOKUP(F$2,FIXTURES!$C$2:$NC$23,MATCH($C24,FIXTURES!$B$2:$B$23,0),0)="",HLOOKUP(F$2+1,FIXTURES!$C$2:$NC$23,MATCH($C24,FIXTURES!$B$2:$B$23,0),0)=""),HLOOKUP(F$2+2,FIXTURES!$C$2:$NC$23,MATCH($C24,FIXTURES!$B$2:$B$23,0),0),IF(HLOOKUP(F$2+1,FIXTURES!$C$2:$NC$23,MATCH($C24,FIXTURES!$B$2:$B$23,0),0)="",HLOOKUP(F$2,FIXTURES!$C$2:$NC$23,MATCH($C24,FIXTURES!$B$2:$B$23,0),0),HLOOKUP(F$2+1,FIXTURES!$C$2:$NC$23,MATCH($C24,FIXTURES!$B$2:$B$23,0),0)))),IF(AND(HLOOKUP(F$2,FIXTURES!$C$2:$NC$23,MATCH($C24,FIXTURES!$B$2:$B$23,0),0)="",HLOOKUP(F$2+1,FIXTURES!$C$2:$NC$23,MATCH($C24,FIXTURES!$B$2:$B$23,0),0)=""),HLOOKUP(F$2+2,FIXTURES!$C$2:$NC$23,MATCH($C24,FIXTURES!$B$2:$B$23,0),0),IF(HLOOKUP(F$2+1,FIXTURES!$C$2:$NC$23,MATCH($C24,FIXTURES!$B$2:$B$23,0),0)="",HLOOKUP(F$2,FIXTURES!$C$2:$NC$23,MATCH($C24,FIXTURES!$B$2:$B$23,0),0),HLOOKUP(F$2+1,FIXTURES!$C$2:$NC$23,MATCH($C24,FIXTURES!$B$2:$B$23,0),0))))</f>
        <v/>
      </c>
      <c r="G24" s="117" t="str">
        <f>IF(G$1="SAT",IF(AND(HLOOKUP(G$2,FIXTURES!$C$2:$NC$23,MATCH($C24,FIXTURES!$B$2:$B$23,0),0)="",HLOOKUP(G$2+1,FIXTURES!$C$2:$NC$23,MATCH($C24,FIXTURES!$B$2:$B$23,0),0)="",HLOOKUP(G$2+2,FIXTURES!$C$2:$NC$23,MATCH($C24,FIXTURES!$B$2:$B$23,0),0)=""),HLOOKUP(G$2-1,FIXTURES!$C$2:$NC$23,MATCH($C24,FIXTURES!$B$2:$B$23,0),0),IF(AND(HLOOKUP(G$2,FIXTURES!$C$2:$NC$23,MATCH($C24,FIXTURES!$B$2:$B$23,0),0)="",HLOOKUP(G$2+1,FIXTURES!$C$2:$NC$23,MATCH($C24,FIXTURES!$B$2:$B$23,0),0)=""),HLOOKUP(G$2+2,FIXTURES!$C$2:$NC$23,MATCH($C24,FIXTURES!$B$2:$B$23,0),0),IF(HLOOKUP(G$2+1,FIXTURES!$C$2:$NC$23,MATCH($C24,FIXTURES!$B$2:$B$23,0),0)="",HLOOKUP(G$2,FIXTURES!$C$2:$NC$23,MATCH($C24,FIXTURES!$B$2:$B$23,0),0),HLOOKUP(G$2+1,FIXTURES!$C$2:$NC$23,MATCH($C24,FIXTURES!$B$2:$B$23,0),0)))),IF(AND(HLOOKUP(G$2,FIXTURES!$C$2:$NC$23,MATCH($C24,FIXTURES!$B$2:$B$23,0),0)="",HLOOKUP(G$2+1,FIXTURES!$C$2:$NC$23,MATCH($C24,FIXTURES!$B$2:$B$23,0),0)=""),HLOOKUP(G$2+2,FIXTURES!$C$2:$NC$23,MATCH($C24,FIXTURES!$B$2:$B$23,0),0),IF(HLOOKUP(G$2+1,FIXTURES!$C$2:$NC$23,MATCH($C24,FIXTURES!$B$2:$B$23,0),0)="",HLOOKUP(G$2,FIXTURES!$C$2:$NC$23,MATCH($C24,FIXTURES!$B$2:$B$23,0),0),HLOOKUP(G$2+1,FIXTURES!$C$2:$NC$23,MATCH($C24,FIXTURES!$B$2:$B$23,0),0))))</f>
        <v>nfo</v>
      </c>
      <c r="H24" s="117" t="str">
        <f>IF(H$1="SAT",IF(AND(HLOOKUP(H$2,FIXTURES!$C$2:$NC$23,MATCH($C24,FIXTURES!$B$2:$B$23,0),0)="",HLOOKUP(H$2+1,FIXTURES!$C$2:$NC$23,MATCH($C24,FIXTURES!$B$2:$B$23,0),0)="",HLOOKUP(H$2+2,FIXTURES!$C$2:$NC$23,MATCH($C24,FIXTURES!$B$2:$B$23,0),0)=""),HLOOKUP(H$2-1,FIXTURES!$C$2:$NC$23,MATCH($C24,FIXTURES!$B$2:$B$23,0),0),IF(AND(HLOOKUP(H$2,FIXTURES!$C$2:$NC$23,MATCH($C24,FIXTURES!$B$2:$B$23,0),0)="",HLOOKUP(H$2+1,FIXTURES!$C$2:$NC$23,MATCH($C24,FIXTURES!$B$2:$B$23,0),0)=""),HLOOKUP(H$2+2,FIXTURES!$C$2:$NC$23,MATCH($C24,FIXTURES!$B$2:$B$23,0),0),IF(HLOOKUP(H$2+1,FIXTURES!$C$2:$NC$23,MATCH($C24,FIXTURES!$B$2:$B$23,0),0)="",HLOOKUP(H$2,FIXTURES!$C$2:$NC$23,MATCH($C24,FIXTURES!$B$2:$B$23,0),0),HLOOKUP(H$2+1,FIXTURES!$C$2:$NC$23,MATCH($C24,FIXTURES!$B$2:$B$23,0),0)))),IF(AND(HLOOKUP(H$2,FIXTURES!$C$2:$NC$23,MATCH($C24,FIXTURES!$B$2:$B$23,0),0)="",HLOOKUP(H$2+1,FIXTURES!$C$2:$NC$23,MATCH($C24,FIXTURES!$B$2:$B$23,0),0)=""),HLOOKUP(H$2+2,FIXTURES!$C$2:$NC$23,MATCH($C24,FIXTURES!$B$2:$B$23,0),0),IF(HLOOKUP(H$2+1,FIXTURES!$C$2:$NC$23,MATCH($C24,FIXTURES!$B$2:$B$23,0),0)="",HLOOKUP(H$2,FIXTURES!$C$2:$NC$23,MATCH($C24,FIXTURES!$B$2:$B$23,0),0),HLOOKUP(H$2+1,FIXTURES!$C$2:$NC$23,MATCH($C24,FIXTURES!$B$2:$B$23,0),0))))</f>
        <v/>
      </c>
      <c r="I24" s="117" t="str">
        <f>IF(I$1="SAT",IF(AND(HLOOKUP(I$2,FIXTURES!$C$2:$NC$23,MATCH($C24,FIXTURES!$B$2:$B$23,0),0)="",HLOOKUP(I$2+1,FIXTURES!$C$2:$NC$23,MATCH($C24,FIXTURES!$B$2:$B$23,0),0)="",HLOOKUP(I$2+2,FIXTURES!$C$2:$NC$23,MATCH($C24,FIXTURES!$B$2:$B$23,0),0)=""),HLOOKUP(I$2-1,FIXTURES!$C$2:$NC$23,MATCH($C24,FIXTURES!$B$2:$B$23,0),0),IF(AND(HLOOKUP(I$2,FIXTURES!$C$2:$NC$23,MATCH($C24,FIXTURES!$B$2:$B$23,0),0)="",HLOOKUP(I$2+1,FIXTURES!$C$2:$NC$23,MATCH($C24,FIXTURES!$B$2:$B$23,0),0)=""),HLOOKUP(I$2+2,FIXTURES!$C$2:$NC$23,MATCH($C24,FIXTURES!$B$2:$B$23,0),0),IF(HLOOKUP(I$2+1,FIXTURES!$C$2:$NC$23,MATCH($C24,FIXTURES!$B$2:$B$23,0),0)="",HLOOKUP(I$2,FIXTURES!$C$2:$NC$23,MATCH($C24,FIXTURES!$B$2:$B$23,0),0),HLOOKUP(I$2+1,FIXTURES!$C$2:$NC$23,MATCH($C24,FIXTURES!$B$2:$B$23,0),0)))),IF(AND(HLOOKUP(I$2,FIXTURES!$C$2:$NC$23,MATCH($C24,FIXTURES!$B$2:$B$23,0),0)="",HLOOKUP(I$2+1,FIXTURES!$C$2:$NC$23,MATCH($C24,FIXTURES!$B$2:$B$23,0),0)=""),HLOOKUP(I$2+2,FIXTURES!$C$2:$NC$23,MATCH($C24,FIXTURES!$B$2:$B$23,0),0),IF(HLOOKUP(I$2+1,FIXTURES!$C$2:$NC$23,MATCH($C24,FIXTURES!$B$2:$B$23,0),0)="",HLOOKUP(I$2,FIXTURES!$C$2:$NC$23,MATCH($C24,FIXTURES!$B$2:$B$23,0),0),HLOOKUP(I$2+1,FIXTURES!$C$2:$NC$23,MATCH($C24,FIXTURES!$B$2:$B$23,0),0))))</f>
        <v>BHA</v>
      </c>
      <c r="J24" s="117" t="str">
        <f>IF(J$1="SAT",IF(AND(HLOOKUP(J$2,FIXTURES!$C$2:$NC$23,MATCH($C24,FIXTURES!$B$2:$B$23,0),0)="",HLOOKUP(J$2+1,FIXTURES!$C$2:$NC$23,MATCH($C24,FIXTURES!$B$2:$B$23,0),0)="",HLOOKUP(J$2+2,FIXTURES!$C$2:$NC$23,MATCH($C24,FIXTURES!$B$2:$B$23,0),0)=""),HLOOKUP(J$2-1,FIXTURES!$C$2:$NC$23,MATCH($C24,FIXTURES!$B$2:$B$23,0),0),IF(AND(HLOOKUP(J$2,FIXTURES!$C$2:$NC$23,MATCH($C24,FIXTURES!$B$2:$B$23,0),0)="",HLOOKUP(J$2+1,FIXTURES!$C$2:$NC$23,MATCH($C24,FIXTURES!$B$2:$B$23,0),0)=""),HLOOKUP(J$2+2,FIXTURES!$C$2:$NC$23,MATCH($C24,FIXTURES!$B$2:$B$23,0),0),IF(HLOOKUP(J$2+1,FIXTURES!$C$2:$NC$23,MATCH($C24,FIXTURES!$B$2:$B$23,0),0)="",HLOOKUP(J$2,FIXTURES!$C$2:$NC$23,MATCH($C24,FIXTURES!$B$2:$B$23,0),0),HLOOKUP(J$2+1,FIXTURES!$C$2:$NC$23,MATCH($C24,FIXTURES!$B$2:$B$23,0),0)))),IF(AND(HLOOKUP(J$2,FIXTURES!$C$2:$NC$23,MATCH($C24,FIXTURES!$B$2:$B$23,0),0)="",HLOOKUP(J$2+1,FIXTURES!$C$2:$NC$23,MATCH($C24,FIXTURES!$B$2:$B$23,0),0)=""),HLOOKUP(J$2+2,FIXTURES!$C$2:$NC$23,MATCH($C24,FIXTURES!$B$2:$B$23,0),0),IF(HLOOKUP(J$2+1,FIXTURES!$C$2:$NC$23,MATCH($C24,FIXTURES!$B$2:$B$23,0),0)="",HLOOKUP(J$2,FIXTURES!$C$2:$NC$23,MATCH($C24,FIXTURES!$B$2:$B$23,0),0),HLOOKUP(J$2+1,FIXTURES!$C$2:$NC$23,MATCH($C24,FIXTURES!$B$2:$B$23,0),0))))</f>
        <v/>
      </c>
      <c r="K24" s="117" t="str">
        <f>IF(K$1="SAT",IF(AND(HLOOKUP(K$2,FIXTURES!$C$2:$NC$23,MATCH($C24,FIXTURES!$B$2:$B$23,0),0)="",HLOOKUP(K$2+1,FIXTURES!$C$2:$NC$23,MATCH($C24,FIXTURES!$B$2:$B$23,0),0)="",HLOOKUP(K$2+2,FIXTURES!$C$2:$NC$23,MATCH($C24,FIXTURES!$B$2:$B$23,0),0)=""),HLOOKUP(K$2-1,FIXTURES!$C$2:$NC$23,MATCH($C24,FIXTURES!$B$2:$B$23,0),0),IF(AND(HLOOKUP(K$2,FIXTURES!$C$2:$NC$23,MATCH($C24,FIXTURES!$B$2:$B$23,0),0)="",HLOOKUP(K$2+1,FIXTURES!$C$2:$NC$23,MATCH($C24,FIXTURES!$B$2:$B$23,0),0)=""),HLOOKUP(K$2+2,FIXTURES!$C$2:$NC$23,MATCH($C24,FIXTURES!$B$2:$B$23,0),0),IF(HLOOKUP(K$2+1,FIXTURES!$C$2:$NC$23,MATCH($C24,FIXTURES!$B$2:$B$23,0),0)="",HLOOKUP(K$2,FIXTURES!$C$2:$NC$23,MATCH($C24,FIXTURES!$B$2:$B$23,0),0),HLOOKUP(K$2+1,FIXTURES!$C$2:$NC$23,MATCH($C24,FIXTURES!$B$2:$B$23,0),0)))),IF(AND(HLOOKUP(K$2,FIXTURES!$C$2:$NC$23,MATCH($C24,FIXTURES!$B$2:$B$23,0),0)="",HLOOKUP(K$2+1,FIXTURES!$C$2:$NC$23,MATCH($C24,FIXTURES!$B$2:$B$23,0),0)=""),HLOOKUP(K$2+2,FIXTURES!$C$2:$NC$23,MATCH($C24,FIXTURES!$B$2:$B$23,0),0),IF(HLOOKUP(K$2+1,FIXTURES!$C$2:$NC$23,MATCH($C24,FIXTURES!$B$2:$B$23,0),0)="",HLOOKUP(K$2,FIXTURES!$C$2:$NC$23,MATCH($C24,FIXTURES!$B$2:$B$23,0),0),HLOOKUP(K$2+1,FIXTURES!$C$2:$NC$23,MATCH($C24,FIXTURES!$B$2:$B$23,0),0))))</f>
        <v>avl</v>
      </c>
      <c r="L24" s="117" t="str">
        <f>IF(L$1="SAT",IF(AND(HLOOKUP(L$2,FIXTURES!$C$2:$NC$23,MATCH($C24,FIXTURES!$B$2:$B$23,0),0)="",HLOOKUP(L$2+1,FIXTURES!$C$2:$NC$23,MATCH($C24,FIXTURES!$B$2:$B$23,0),0)="",HLOOKUP(L$2+2,FIXTURES!$C$2:$NC$23,MATCH($C24,FIXTURES!$B$2:$B$23,0),0)=""),HLOOKUP(L$2-1,FIXTURES!$C$2:$NC$23,MATCH($C24,FIXTURES!$B$2:$B$23,0),0),IF(AND(HLOOKUP(L$2,FIXTURES!$C$2:$NC$23,MATCH($C24,FIXTURES!$B$2:$B$23,0),0)="",HLOOKUP(L$2+1,FIXTURES!$C$2:$NC$23,MATCH($C24,FIXTURES!$B$2:$B$23,0),0)=""),HLOOKUP(L$2+2,FIXTURES!$C$2:$NC$23,MATCH($C24,FIXTURES!$B$2:$B$23,0),0),IF(HLOOKUP(L$2+1,FIXTURES!$C$2:$NC$23,MATCH($C24,FIXTURES!$B$2:$B$23,0),0)="",HLOOKUP(L$2,FIXTURES!$C$2:$NC$23,MATCH($C24,FIXTURES!$B$2:$B$23,0),0),HLOOKUP(L$2+1,FIXTURES!$C$2:$NC$23,MATCH($C24,FIXTURES!$B$2:$B$23,0),0)))),IF(AND(HLOOKUP(L$2,FIXTURES!$C$2:$NC$23,MATCH($C24,FIXTURES!$B$2:$B$23,0),0)="",HLOOKUP(L$2+1,FIXTURES!$C$2:$NC$23,MATCH($C24,FIXTURES!$B$2:$B$23,0),0)=""),HLOOKUP(L$2+2,FIXTURES!$C$2:$NC$23,MATCH($C24,FIXTURES!$B$2:$B$23,0),0),IF(HLOOKUP(L$2+1,FIXTURES!$C$2:$NC$23,MATCH($C24,FIXTURES!$B$2:$B$23,0),0)="",HLOOKUP(L$2,FIXTURES!$C$2:$NC$23,MATCH($C24,FIXTURES!$B$2:$B$23,0),0),HLOOKUP(L$2+1,FIXTURES!$C$2:$NC$23,MATCH($C24,FIXTURES!$B$2:$B$23,0),0))))</f>
        <v>TOT</v>
      </c>
      <c r="M24" s="117" t="str">
        <f>IF(M$1="SAT",IF(AND(HLOOKUP(M$2,FIXTURES!$C$2:$NC$23,MATCH($C24,FIXTURES!$B$2:$B$23,0),0)="",HLOOKUP(M$2+1,FIXTURES!$C$2:$NC$23,MATCH($C24,FIXTURES!$B$2:$B$23,0),0)="",HLOOKUP(M$2+2,FIXTURES!$C$2:$NC$23,MATCH($C24,FIXTURES!$B$2:$B$23,0),0)=""),HLOOKUP(M$2-1,FIXTURES!$C$2:$NC$23,MATCH($C24,FIXTURES!$B$2:$B$23,0),0),IF(AND(HLOOKUP(M$2,FIXTURES!$C$2:$NC$23,MATCH($C24,FIXTURES!$B$2:$B$23,0),0)="",HLOOKUP(M$2+1,FIXTURES!$C$2:$NC$23,MATCH($C24,FIXTURES!$B$2:$B$23,0),0)=""),HLOOKUP(M$2+2,FIXTURES!$C$2:$NC$23,MATCH($C24,FIXTURES!$B$2:$B$23,0),0),IF(HLOOKUP(M$2+1,FIXTURES!$C$2:$NC$23,MATCH($C24,FIXTURES!$B$2:$B$23,0),0)="",HLOOKUP(M$2,FIXTURES!$C$2:$NC$23,MATCH($C24,FIXTURES!$B$2:$B$23,0),0),HLOOKUP(M$2+1,FIXTURES!$C$2:$NC$23,MATCH($C24,FIXTURES!$B$2:$B$23,0),0)))),IF(AND(HLOOKUP(M$2,FIXTURES!$C$2:$NC$23,MATCH($C24,FIXTURES!$B$2:$B$23,0),0)="",HLOOKUP(M$2+1,FIXTURES!$C$2:$NC$23,MATCH($C24,FIXTURES!$B$2:$B$23,0),0)=""),HLOOKUP(M$2+2,FIXTURES!$C$2:$NC$23,MATCH($C24,FIXTURES!$B$2:$B$23,0),0),IF(HLOOKUP(M$2+1,FIXTURES!$C$2:$NC$23,MATCH($C24,FIXTURES!$B$2:$B$23,0),0)="",HLOOKUP(M$2,FIXTURES!$C$2:$NC$23,MATCH($C24,FIXTURES!$B$2:$B$23,0),0),HLOOKUP(M$2+1,FIXTURES!$C$2:$NC$23,MATCH($C24,FIXTURES!$B$2:$B$23,0),0))))</f>
        <v>che</v>
      </c>
      <c r="N24" s="117" t="str">
        <f>IF(N$1="SAT",IF(AND(HLOOKUP(N$2,FIXTURES!$C$2:$NC$23,MATCH($C24,FIXTURES!$B$2:$B$23,0),0)="",HLOOKUP(N$2+1,FIXTURES!$C$2:$NC$23,MATCH($C24,FIXTURES!$B$2:$B$23,0),0)="",HLOOKUP(N$2+2,FIXTURES!$C$2:$NC$23,MATCH($C24,FIXTURES!$B$2:$B$23,0),0)=""),HLOOKUP(N$2-1,FIXTURES!$C$2:$NC$23,MATCH($C24,FIXTURES!$B$2:$B$23,0),0),IF(AND(HLOOKUP(N$2,FIXTURES!$C$2:$NC$23,MATCH($C24,FIXTURES!$B$2:$B$23,0),0)="",HLOOKUP(N$2+1,FIXTURES!$C$2:$NC$23,MATCH($C24,FIXTURES!$B$2:$B$23,0),0)=""),HLOOKUP(N$2+2,FIXTURES!$C$2:$NC$23,MATCH($C24,FIXTURES!$B$2:$B$23,0),0),IF(HLOOKUP(N$2+1,FIXTURES!$C$2:$NC$23,MATCH($C24,FIXTURES!$B$2:$B$23,0),0)="",HLOOKUP(N$2,FIXTURES!$C$2:$NC$23,MATCH($C24,FIXTURES!$B$2:$B$23,0),0),HLOOKUP(N$2+1,FIXTURES!$C$2:$NC$23,MATCH($C24,FIXTURES!$B$2:$B$23,0),0)))),IF(AND(HLOOKUP(N$2,FIXTURES!$C$2:$NC$23,MATCH($C24,FIXTURES!$B$2:$B$23,0),0)="",HLOOKUP(N$2+1,FIXTURES!$C$2:$NC$23,MATCH($C24,FIXTURES!$B$2:$B$23,0),0)=""),HLOOKUP(N$2+2,FIXTURES!$C$2:$NC$23,MATCH($C24,FIXTURES!$B$2:$B$23,0),0),IF(HLOOKUP(N$2+1,FIXTURES!$C$2:$NC$23,MATCH($C24,FIXTURES!$B$2:$B$23,0),0)="",HLOOKUP(N$2,FIXTURES!$C$2:$NC$23,MATCH($C24,FIXTURES!$B$2:$B$23,0),0),HLOOKUP(N$2+1,FIXTURES!$C$2:$NC$23,MATCH($C24,FIXTURES!$B$2:$B$23,0),0))))</f>
        <v>FCSB</v>
      </c>
      <c r="O24" s="117" t="str">
        <f>IF(O$1="SAT",IF(AND(HLOOKUP(O$2,FIXTURES!$C$2:$NC$23,MATCH($C24,FIXTURES!$B$2:$B$23,0),0)="",HLOOKUP(O$2+1,FIXTURES!$C$2:$NC$23,MATCH($C24,FIXTURES!$B$2:$B$23,0),0)="",HLOOKUP(O$2+2,FIXTURES!$C$2:$NC$23,MATCH($C24,FIXTURES!$B$2:$B$23,0),0)=""),HLOOKUP(O$2-1,FIXTURES!$C$2:$NC$23,MATCH($C24,FIXTURES!$B$2:$B$23,0),0),IF(AND(HLOOKUP(O$2,FIXTURES!$C$2:$NC$23,MATCH($C24,FIXTURES!$B$2:$B$23,0),0)="",HLOOKUP(O$2+1,FIXTURES!$C$2:$NC$23,MATCH($C24,FIXTURES!$B$2:$B$23,0),0)=""),HLOOKUP(O$2+2,FIXTURES!$C$2:$NC$23,MATCH($C24,FIXTURES!$B$2:$B$23,0),0),IF(HLOOKUP(O$2+1,FIXTURES!$C$2:$NC$23,MATCH($C24,FIXTURES!$B$2:$B$23,0),0)="",HLOOKUP(O$2,FIXTURES!$C$2:$NC$23,MATCH($C24,FIXTURES!$B$2:$B$23,0),0),HLOOKUP(O$2+1,FIXTURES!$C$2:$NC$23,MATCH($C24,FIXTURES!$B$2:$B$23,0),0)))),IF(AND(HLOOKUP(O$2,FIXTURES!$C$2:$NC$23,MATCH($C24,FIXTURES!$B$2:$B$23,0),0)="",HLOOKUP(O$2+1,FIXTURES!$C$2:$NC$23,MATCH($C24,FIXTURES!$B$2:$B$23,0),0)=""),HLOOKUP(O$2+2,FIXTURES!$C$2:$NC$23,MATCH($C24,FIXTURES!$B$2:$B$23,0),0),IF(HLOOKUP(O$2+1,FIXTURES!$C$2:$NC$23,MATCH($C24,FIXTURES!$B$2:$B$23,0),0)="",HLOOKUP(O$2,FIXTURES!$C$2:$NC$23,MATCH($C24,FIXTURES!$B$2:$B$23,0),0),HLOOKUP(O$2+1,FIXTURES!$C$2:$NC$23,MATCH($C24,FIXTURES!$B$2:$B$23,0),0))))</f>
        <v/>
      </c>
      <c r="P24" s="117" t="str">
        <f>IF(P$1="SAT",IF(AND(HLOOKUP(P$2,FIXTURES!$C$2:$NC$23,MATCH($C24,FIXTURES!$B$2:$B$23,0),0)="",HLOOKUP(P$2+1,FIXTURES!$C$2:$NC$23,MATCH($C24,FIXTURES!$B$2:$B$23,0),0)="",HLOOKUP(P$2+2,FIXTURES!$C$2:$NC$23,MATCH($C24,FIXTURES!$B$2:$B$23,0),0)=""),HLOOKUP(P$2-1,FIXTURES!$C$2:$NC$23,MATCH($C24,FIXTURES!$B$2:$B$23,0),0),IF(AND(HLOOKUP(P$2,FIXTURES!$C$2:$NC$23,MATCH($C24,FIXTURES!$B$2:$B$23,0),0)="",HLOOKUP(P$2+1,FIXTURES!$C$2:$NC$23,MATCH($C24,FIXTURES!$B$2:$B$23,0),0)=""),HLOOKUP(P$2+2,FIXTURES!$C$2:$NC$23,MATCH($C24,FIXTURES!$B$2:$B$23,0),0),IF(HLOOKUP(P$2+1,FIXTURES!$C$2:$NC$23,MATCH($C24,FIXTURES!$B$2:$B$23,0),0)="",HLOOKUP(P$2,FIXTURES!$C$2:$NC$23,MATCH($C24,FIXTURES!$B$2:$B$23,0),0),HLOOKUP(P$2+1,FIXTURES!$C$2:$NC$23,MATCH($C24,FIXTURES!$B$2:$B$23,0),0)))),IF(AND(HLOOKUP(P$2,FIXTURES!$C$2:$NC$23,MATCH($C24,FIXTURES!$B$2:$B$23,0),0)="",HLOOKUP(P$2+1,FIXTURES!$C$2:$NC$23,MATCH($C24,FIXTURES!$B$2:$B$23,0),0)=""),HLOOKUP(P$2+2,FIXTURES!$C$2:$NC$23,MATCH($C24,FIXTURES!$B$2:$B$23,0),0),IF(HLOOKUP(P$2+1,FIXTURES!$C$2:$NC$23,MATCH($C24,FIXTURES!$B$2:$B$23,0),0)="",HLOOKUP(P$2,FIXTURES!$C$2:$NC$23,MATCH($C24,FIXTURES!$B$2:$B$23,0),0),HLOOKUP(P$2+1,FIXTURES!$C$2:$NC$23,MATCH($C24,FIXTURES!$B$2:$B$23,0),0))))</f>
        <v>Silkeborg</v>
      </c>
      <c r="Q24" s="117" t="str">
        <f>IF(Q$1="SAT",IF(AND(HLOOKUP(Q$2,FIXTURES!$C$2:$NC$23,MATCH($C24,FIXTURES!$B$2:$B$23,0),0)="",HLOOKUP(Q$2+1,FIXTURES!$C$2:$NC$23,MATCH($C24,FIXTURES!$B$2:$B$23,0),0)="",HLOOKUP(Q$2+2,FIXTURES!$C$2:$NC$23,MATCH($C24,FIXTURES!$B$2:$B$23,0),0)=""),HLOOKUP(Q$2-1,FIXTURES!$C$2:$NC$23,MATCH($C24,FIXTURES!$B$2:$B$23,0),0),IF(AND(HLOOKUP(Q$2,FIXTURES!$C$2:$NC$23,MATCH($C24,FIXTURES!$B$2:$B$23,0),0)="",HLOOKUP(Q$2+1,FIXTURES!$C$2:$NC$23,MATCH($C24,FIXTURES!$B$2:$B$23,0),0)=""),HLOOKUP(Q$2+2,FIXTURES!$C$2:$NC$23,MATCH($C24,FIXTURES!$B$2:$B$23,0),0),IF(HLOOKUP(Q$2+1,FIXTURES!$C$2:$NC$23,MATCH($C24,FIXTURES!$B$2:$B$23,0),0)="",HLOOKUP(Q$2,FIXTURES!$C$2:$NC$23,MATCH($C24,FIXTURES!$B$2:$B$23,0),0),HLOOKUP(Q$2+1,FIXTURES!$C$2:$NC$23,MATCH($C24,FIXTURES!$B$2:$B$23,0),0)))),IF(AND(HLOOKUP(Q$2,FIXTURES!$C$2:$NC$23,MATCH($C24,FIXTURES!$B$2:$B$23,0),0)="",HLOOKUP(Q$2+1,FIXTURES!$C$2:$NC$23,MATCH($C24,FIXTURES!$B$2:$B$23,0),0)=""),HLOOKUP(Q$2+2,FIXTURES!$C$2:$NC$23,MATCH($C24,FIXTURES!$B$2:$B$23,0),0),IF(HLOOKUP(Q$2+1,FIXTURES!$C$2:$NC$23,MATCH($C24,FIXTURES!$B$2:$B$23,0),0)="",HLOOKUP(Q$2,FIXTURES!$C$2:$NC$23,MATCH($C24,FIXTURES!$B$2:$B$23,0),0),HLOOKUP(Q$2+1,FIXTURES!$C$2:$NC$23,MATCH($C24,FIXTURES!$B$2:$B$23,0),0))))</f>
        <v>eve</v>
      </c>
      <c r="R24" s="117" t="str">
        <f>IF(R$1="SAT",IF(AND(HLOOKUP(R$2,FIXTURES!$C$2:$NC$23,MATCH($C24,FIXTURES!$B$2:$B$23,0),0)="",HLOOKUP(R$2+1,FIXTURES!$C$2:$NC$23,MATCH($C24,FIXTURES!$B$2:$B$23,0),0)="",HLOOKUP(R$2+2,FIXTURES!$C$2:$NC$23,MATCH($C24,FIXTURES!$B$2:$B$23,0),0)=""),HLOOKUP(R$2-1,FIXTURES!$C$2:$NC$23,MATCH($C24,FIXTURES!$B$2:$B$23,0),0),IF(AND(HLOOKUP(R$2,FIXTURES!$C$2:$NC$23,MATCH($C24,FIXTURES!$B$2:$B$23,0),0)="",HLOOKUP(R$2+1,FIXTURES!$C$2:$NC$23,MATCH($C24,FIXTURES!$B$2:$B$23,0),0)=""),HLOOKUP(R$2+2,FIXTURES!$C$2:$NC$23,MATCH($C24,FIXTURES!$B$2:$B$23,0),0),IF(HLOOKUP(R$2+1,FIXTURES!$C$2:$NC$23,MATCH($C24,FIXTURES!$B$2:$B$23,0),0)="",HLOOKUP(R$2,FIXTURES!$C$2:$NC$23,MATCH($C24,FIXTURES!$B$2:$B$23,0),0),HLOOKUP(R$2+1,FIXTURES!$C$2:$NC$23,MATCH($C24,FIXTURES!$B$2:$B$23,0),0)))),IF(AND(HLOOKUP(R$2,FIXTURES!$C$2:$NC$23,MATCH($C24,FIXTURES!$B$2:$B$23,0),0)="",HLOOKUP(R$2+1,FIXTURES!$C$2:$NC$23,MATCH($C24,FIXTURES!$B$2:$B$23,0),0)=""),HLOOKUP(R$2+2,FIXTURES!$C$2:$NC$23,MATCH($C24,FIXTURES!$B$2:$B$23,0),0),IF(HLOOKUP(R$2+1,FIXTURES!$C$2:$NC$23,MATCH($C24,FIXTURES!$B$2:$B$23,0),0)="",HLOOKUP(R$2,FIXTURES!$C$2:$NC$23,MATCH($C24,FIXTURES!$B$2:$B$23,0),0),HLOOKUP(R$2+1,FIXTURES!$C$2:$NC$23,MATCH($C24,FIXTURES!$B$2:$B$23,0),0))))</f>
        <v/>
      </c>
      <c r="S24" s="117" t="str">
        <f>IF(S$1="SAT",IF(AND(HLOOKUP(S$2,FIXTURES!$C$2:$NC$23,MATCH($C24,FIXTURES!$B$2:$B$23,0),0)="",HLOOKUP(S$2+1,FIXTURES!$C$2:$NC$23,MATCH($C24,FIXTURES!$B$2:$B$23,0),0)="",HLOOKUP(S$2+2,FIXTURES!$C$2:$NC$23,MATCH($C24,FIXTURES!$B$2:$B$23,0),0)=""),HLOOKUP(S$2-1,FIXTURES!$C$2:$NC$23,MATCH($C24,FIXTURES!$B$2:$B$23,0),0),IF(AND(HLOOKUP(S$2,FIXTURES!$C$2:$NC$23,MATCH($C24,FIXTURES!$B$2:$B$23,0),0)="",HLOOKUP(S$2+1,FIXTURES!$C$2:$NC$23,MATCH($C24,FIXTURES!$B$2:$B$23,0),0)=""),HLOOKUP(S$2+2,FIXTURES!$C$2:$NC$23,MATCH($C24,FIXTURES!$B$2:$B$23,0),0),IF(HLOOKUP(S$2+1,FIXTURES!$C$2:$NC$23,MATCH($C24,FIXTURES!$B$2:$B$23,0),0)="",HLOOKUP(S$2,FIXTURES!$C$2:$NC$23,MATCH($C24,FIXTURES!$B$2:$B$23,0),0),HLOOKUP(S$2+1,FIXTURES!$C$2:$NC$23,MATCH($C24,FIXTURES!$B$2:$B$23,0),0)))),IF(AND(HLOOKUP(S$2,FIXTURES!$C$2:$NC$23,MATCH($C24,FIXTURES!$B$2:$B$23,0),0)="",HLOOKUP(S$2+1,FIXTURES!$C$2:$NC$23,MATCH($C24,FIXTURES!$B$2:$B$23,0),0)=""),HLOOKUP(S$2+2,FIXTURES!$C$2:$NC$23,MATCH($C24,FIXTURES!$B$2:$B$23,0),0),IF(HLOOKUP(S$2+1,FIXTURES!$C$2:$NC$23,MATCH($C24,FIXTURES!$B$2:$B$23,0),0)="",HLOOKUP(S$2,FIXTURES!$C$2:$NC$23,MATCH($C24,FIXTURES!$B$2:$B$23,0),0),HLOOKUP(S$2+1,FIXTURES!$C$2:$NC$23,MATCH($C24,FIXTURES!$B$2:$B$23,0),0))))</f>
        <v/>
      </c>
      <c r="T24" s="117" t="str">
        <f>IF(T$1="SAT",IF(AND(HLOOKUP(T$2,FIXTURES!$C$2:$NC$23,MATCH($C24,FIXTURES!$B$2:$B$23,0),0)="",HLOOKUP(T$2+1,FIXTURES!$C$2:$NC$23,MATCH($C24,FIXTURES!$B$2:$B$23,0),0)="",HLOOKUP(T$2+2,FIXTURES!$C$2:$NC$23,MATCH($C24,FIXTURES!$B$2:$B$23,0),0)=""),HLOOKUP(T$2-1,FIXTURES!$C$2:$NC$23,MATCH($C24,FIXTURES!$B$2:$B$23,0),0),IF(AND(HLOOKUP(T$2,FIXTURES!$C$2:$NC$23,MATCH($C24,FIXTURES!$B$2:$B$23,0),0)="",HLOOKUP(T$2+1,FIXTURES!$C$2:$NC$23,MATCH($C24,FIXTURES!$B$2:$B$23,0),0)=""),HLOOKUP(T$2+2,FIXTURES!$C$2:$NC$23,MATCH($C24,FIXTURES!$B$2:$B$23,0),0),IF(HLOOKUP(T$2+1,FIXTURES!$C$2:$NC$23,MATCH($C24,FIXTURES!$B$2:$B$23,0),0)="",HLOOKUP(T$2,FIXTURES!$C$2:$NC$23,MATCH($C24,FIXTURES!$B$2:$B$23,0),0),HLOOKUP(T$2+1,FIXTURES!$C$2:$NC$23,MATCH($C24,FIXTURES!$B$2:$B$23,0),0)))),IF(AND(HLOOKUP(T$2,FIXTURES!$C$2:$NC$23,MATCH($C24,FIXTURES!$B$2:$B$23,0),0)="",HLOOKUP(T$2+1,FIXTURES!$C$2:$NC$23,MATCH($C24,FIXTURES!$B$2:$B$23,0),0)=""),HLOOKUP(T$2+2,FIXTURES!$C$2:$NC$23,MATCH($C24,FIXTURES!$B$2:$B$23,0),0),IF(HLOOKUP(T$2+1,FIXTURES!$C$2:$NC$23,MATCH($C24,FIXTURES!$B$2:$B$23,0),0)="",HLOOKUP(T$2,FIXTURES!$C$2:$NC$23,MATCH($C24,FIXTURES!$B$2:$B$23,0),0),HLOOKUP(T$2+1,FIXTURES!$C$2:$NC$23,MATCH($C24,FIXTURES!$B$2:$B$23,0),0))))</f>
        <v/>
      </c>
      <c r="U24" s="117" t="str">
        <f>IF(U$1="SAT",IF(AND(HLOOKUP(U$2,FIXTURES!$C$2:$NC$23,MATCH($C24,FIXTURES!$B$2:$B$23,0),0)="",HLOOKUP(U$2+1,FIXTURES!$C$2:$NC$23,MATCH($C24,FIXTURES!$B$2:$B$23,0),0)="",HLOOKUP(U$2+2,FIXTURES!$C$2:$NC$23,MATCH($C24,FIXTURES!$B$2:$B$23,0),0)=""),HLOOKUP(U$2-1,FIXTURES!$C$2:$NC$23,MATCH($C24,FIXTURES!$B$2:$B$23,0),0),IF(AND(HLOOKUP(U$2,FIXTURES!$C$2:$NC$23,MATCH($C24,FIXTURES!$B$2:$B$23,0),0)="",HLOOKUP(U$2+1,FIXTURES!$C$2:$NC$23,MATCH($C24,FIXTURES!$B$2:$B$23,0),0)=""),HLOOKUP(U$2+2,FIXTURES!$C$2:$NC$23,MATCH($C24,FIXTURES!$B$2:$B$23,0),0),IF(HLOOKUP(U$2+1,FIXTURES!$C$2:$NC$23,MATCH($C24,FIXTURES!$B$2:$B$23,0),0)="",HLOOKUP(U$2,FIXTURES!$C$2:$NC$23,MATCH($C24,FIXTURES!$B$2:$B$23,0),0),HLOOKUP(U$2+1,FIXTURES!$C$2:$NC$23,MATCH($C24,FIXTURES!$B$2:$B$23,0),0)))),IF(AND(HLOOKUP(U$2,FIXTURES!$C$2:$NC$23,MATCH($C24,FIXTURES!$B$2:$B$23,0),0)="",HLOOKUP(U$2+1,FIXTURES!$C$2:$NC$23,MATCH($C24,FIXTURES!$B$2:$B$23,0),0)=""),HLOOKUP(U$2+2,FIXTURES!$C$2:$NC$23,MATCH($C24,FIXTURES!$B$2:$B$23,0),0),IF(HLOOKUP(U$2+1,FIXTURES!$C$2:$NC$23,MATCH($C24,FIXTURES!$B$2:$B$23,0),0)="",HLOOKUP(U$2,FIXTURES!$C$2:$NC$23,MATCH($C24,FIXTURES!$B$2:$B$23,0),0),HLOOKUP(U$2+1,FIXTURES!$C$2:$NC$23,MATCH($C24,FIXTURES!$B$2:$B$23,0),0))))</f>
        <v>WOL</v>
      </c>
      <c r="V24" s="117" t="str">
        <f>IF(V$1="SAT",IF(AND(HLOOKUP(V$2,FIXTURES!$C$2:$NC$23,MATCH($C24,FIXTURES!$B$2:$B$23,0),0)="",HLOOKUP(V$2+1,FIXTURES!$C$2:$NC$23,MATCH($C24,FIXTURES!$B$2:$B$23,0),0)="",HLOOKUP(V$2+2,FIXTURES!$C$2:$NC$23,MATCH($C24,FIXTURES!$B$2:$B$23,0),0)=""),HLOOKUP(V$2-1,FIXTURES!$C$2:$NC$23,MATCH($C24,FIXTURES!$B$2:$B$23,0),0),IF(AND(HLOOKUP(V$2,FIXTURES!$C$2:$NC$23,MATCH($C24,FIXTURES!$B$2:$B$23,0),0)="",HLOOKUP(V$2+1,FIXTURES!$C$2:$NC$23,MATCH($C24,FIXTURES!$B$2:$B$23,0),0)=""),HLOOKUP(V$2+2,FIXTURES!$C$2:$NC$23,MATCH($C24,FIXTURES!$B$2:$B$23,0),0),IF(HLOOKUP(V$2+1,FIXTURES!$C$2:$NC$23,MATCH($C24,FIXTURES!$B$2:$B$23,0),0)="",HLOOKUP(V$2,FIXTURES!$C$2:$NC$23,MATCH($C24,FIXTURES!$B$2:$B$23,0),0),HLOOKUP(V$2+1,FIXTURES!$C$2:$NC$23,MATCH($C24,FIXTURES!$B$2:$B$23,0),0)))),IF(AND(HLOOKUP(V$2,FIXTURES!$C$2:$NC$23,MATCH($C24,FIXTURES!$B$2:$B$23,0),0)="",HLOOKUP(V$2+1,FIXTURES!$C$2:$NC$23,MATCH($C24,FIXTURES!$B$2:$B$23,0),0)=""),HLOOKUP(V$2+2,FIXTURES!$C$2:$NC$23,MATCH($C24,FIXTURES!$B$2:$B$23,0),0),IF(HLOOKUP(V$2+1,FIXTURES!$C$2:$NC$23,MATCH($C24,FIXTURES!$B$2:$B$23,0),0)="",HLOOKUP(V$2,FIXTURES!$C$2:$NC$23,MATCH($C24,FIXTURES!$B$2:$B$23,0),0),HLOOKUP(V$2+1,FIXTURES!$C$2:$NC$23,MATCH($C24,FIXTURES!$B$2:$B$23,0),0))))</f>
        <v>Anderlecht</v>
      </c>
      <c r="W24" s="117" t="str">
        <f>IF(W$1="SAT",IF(AND(HLOOKUP(W$2,FIXTURES!$C$2:$NC$23,MATCH($C24,FIXTURES!$B$2:$B$23,0),0)="",HLOOKUP(W$2+1,FIXTURES!$C$2:$NC$23,MATCH($C24,FIXTURES!$B$2:$B$23,0),0)="",HLOOKUP(W$2+2,FIXTURES!$C$2:$NC$23,MATCH($C24,FIXTURES!$B$2:$B$23,0),0)=""),HLOOKUP(W$2-1,FIXTURES!$C$2:$NC$23,MATCH($C24,FIXTURES!$B$2:$B$23,0),0),IF(AND(HLOOKUP(W$2,FIXTURES!$C$2:$NC$23,MATCH($C24,FIXTURES!$B$2:$B$23,0),0)="",HLOOKUP(W$2+1,FIXTURES!$C$2:$NC$23,MATCH($C24,FIXTURES!$B$2:$B$23,0),0)=""),HLOOKUP(W$2+2,FIXTURES!$C$2:$NC$23,MATCH($C24,FIXTURES!$B$2:$B$23,0),0),IF(HLOOKUP(W$2+1,FIXTURES!$C$2:$NC$23,MATCH($C24,FIXTURES!$B$2:$B$23,0),0)="",HLOOKUP(W$2,FIXTURES!$C$2:$NC$23,MATCH($C24,FIXTURES!$B$2:$B$23,0),0),HLOOKUP(W$2+1,FIXTURES!$C$2:$NC$23,MATCH($C24,FIXTURES!$B$2:$B$23,0),0)))),IF(AND(HLOOKUP(W$2,FIXTURES!$C$2:$NC$23,MATCH($C24,FIXTURES!$B$2:$B$23,0),0)="",HLOOKUP(W$2+1,FIXTURES!$C$2:$NC$23,MATCH($C24,FIXTURES!$B$2:$B$23,0),0)=""),HLOOKUP(W$2+2,FIXTURES!$C$2:$NC$23,MATCH($C24,FIXTURES!$B$2:$B$23,0),0),IF(HLOOKUP(W$2+1,FIXTURES!$C$2:$NC$23,MATCH($C24,FIXTURES!$B$2:$B$23,0),0)="",HLOOKUP(W$2,FIXTURES!$C$2:$NC$23,MATCH($C24,FIXTURES!$B$2:$B$23,0),0),HLOOKUP(W$2+1,FIXTURES!$C$2:$NC$23,MATCH($C24,FIXTURES!$B$2:$B$23,0),0))))</f>
        <v>FUL</v>
      </c>
      <c r="X24" s="117" t="str">
        <f>IF(X$1="SAT",IF(AND(HLOOKUP(X$2,FIXTURES!$C$2:$NC$23,MATCH($C24,FIXTURES!$B$2:$B$23,0),0)="",HLOOKUP(X$2+1,FIXTURES!$C$2:$NC$23,MATCH($C24,FIXTURES!$B$2:$B$23,0),0)="",HLOOKUP(X$2+2,FIXTURES!$C$2:$NC$23,MATCH($C24,FIXTURES!$B$2:$B$23,0),0)=""),HLOOKUP(X$2-1,FIXTURES!$C$2:$NC$23,MATCH($C24,FIXTURES!$B$2:$B$23,0),0),IF(AND(HLOOKUP(X$2,FIXTURES!$C$2:$NC$23,MATCH($C24,FIXTURES!$B$2:$B$23,0),0)="",HLOOKUP(X$2+1,FIXTURES!$C$2:$NC$23,MATCH($C24,FIXTURES!$B$2:$B$23,0),0)=""),HLOOKUP(X$2+2,FIXTURES!$C$2:$NC$23,MATCH($C24,FIXTURES!$B$2:$B$23,0),0),IF(HLOOKUP(X$2+1,FIXTURES!$C$2:$NC$23,MATCH($C24,FIXTURES!$B$2:$B$23,0),0)="",HLOOKUP(X$2,FIXTURES!$C$2:$NC$23,MATCH($C24,FIXTURES!$B$2:$B$23,0),0),HLOOKUP(X$2+1,FIXTURES!$C$2:$NC$23,MATCH($C24,FIXTURES!$B$2:$B$23,0),0)))),IF(AND(HLOOKUP(X$2,FIXTURES!$C$2:$NC$23,MATCH($C24,FIXTURES!$B$2:$B$23,0),0)="",HLOOKUP(X$2+1,FIXTURES!$C$2:$NC$23,MATCH($C24,FIXTURES!$B$2:$B$23,0),0)=""),HLOOKUP(X$2+2,FIXTURES!$C$2:$NC$23,MATCH($C24,FIXTURES!$B$2:$B$23,0),0),IF(HLOOKUP(X$2+1,FIXTURES!$C$2:$NC$23,MATCH($C24,FIXTURES!$B$2:$B$23,0),0)="",HLOOKUP(X$2,FIXTURES!$C$2:$NC$23,MATCH($C24,FIXTURES!$B$2:$B$23,0),0),HLOOKUP(X$2+1,FIXTURES!$C$2:$NC$23,MATCH($C24,FIXTURES!$B$2:$B$23,0),0))))</f>
        <v>Anderlecht</v>
      </c>
      <c r="Y24" s="117" t="str">
        <f>IF(Y$1="SAT",IF(AND(HLOOKUP(Y$2,FIXTURES!$C$2:$NC$23,MATCH($C24,FIXTURES!$B$2:$B$23,0),0)="",HLOOKUP(Y$2+1,FIXTURES!$C$2:$NC$23,MATCH($C24,FIXTURES!$B$2:$B$23,0),0)="",HLOOKUP(Y$2+2,FIXTURES!$C$2:$NC$23,MATCH($C24,FIXTURES!$B$2:$B$23,0),0)=""),HLOOKUP(Y$2-1,FIXTURES!$C$2:$NC$23,MATCH($C24,FIXTURES!$B$2:$B$23,0),0),IF(AND(HLOOKUP(Y$2,FIXTURES!$C$2:$NC$23,MATCH($C24,FIXTURES!$B$2:$B$23,0),0)="",HLOOKUP(Y$2+1,FIXTURES!$C$2:$NC$23,MATCH($C24,FIXTURES!$B$2:$B$23,0),0)=""),HLOOKUP(Y$2+2,FIXTURES!$C$2:$NC$23,MATCH($C24,FIXTURES!$B$2:$B$23,0),0),IF(HLOOKUP(Y$2+1,FIXTURES!$C$2:$NC$23,MATCH($C24,FIXTURES!$B$2:$B$23,0),0)="",HLOOKUP(Y$2,FIXTURES!$C$2:$NC$23,MATCH($C24,FIXTURES!$B$2:$B$23,0),0),HLOOKUP(Y$2+1,FIXTURES!$C$2:$NC$23,MATCH($C24,FIXTURES!$B$2:$B$23,0),0)))),IF(AND(HLOOKUP(Y$2,FIXTURES!$C$2:$NC$23,MATCH($C24,FIXTURES!$B$2:$B$23,0),0)="",HLOOKUP(Y$2+1,FIXTURES!$C$2:$NC$23,MATCH($C24,FIXTURES!$B$2:$B$23,0),0)=""),HLOOKUP(Y$2+2,FIXTURES!$C$2:$NC$23,MATCH($C24,FIXTURES!$B$2:$B$23,0),0),IF(HLOOKUP(Y$2+1,FIXTURES!$C$2:$NC$23,MATCH($C24,FIXTURES!$B$2:$B$23,0),0)="",HLOOKUP(Y$2,FIXTURES!$C$2:$NC$23,MATCH($C24,FIXTURES!$B$2:$B$23,0),0),HLOOKUP(Y$2+1,FIXTURES!$C$2:$NC$23,MATCH($C24,FIXTURES!$B$2:$B$23,0),0))))</f>
        <v>sou</v>
      </c>
      <c r="Z24" s="117" t="str">
        <f>IF(Z$1="SAT",IF(AND(HLOOKUP(Z$2,FIXTURES!$C$2:$NC$23,MATCH($C24,FIXTURES!$B$2:$B$23,0),0)="",HLOOKUP(Z$2+1,FIXTURES!$C$2:$NC$23,MATCH($C24,FIXTURES!$B$2:$B$23,0),0)="",HLOOKUP(Z$2+2,FIXTURES!$C$2:$NC$23,MATCH($C24,FIXTURES!$B$2:$B$23,0),0)=""),HLOOKUP(Z$2-1,FIXTURES!$C$2:$NC$23,MATCH($C24,FIXTURES!$B$2:$B$23,0),0),IF(AND(HLOOKUP(Z$2,FIXTURES!$C$2:$NC$23,MATCH($C24,FIXTURES!$B$2:$B$23,0),0)="",HLOOKUP(Z$2+1,FIXTURES!$C$2:$NC$23,MATCH($C24,FIXTURES!$B$2:$B$23,0),0)=""),HLOOKUP(Z$2+2,FIXTURES!$C$2:$NC$23,MATCH($C24,FIXTURES!$B$2:$B$23,0),0),IF(HLOOKUP(Z$2+1,FIXTURES!$C$2:$NC$23,MATCH($C24,FIXTURES!$B$2:$B$23,0),0)="",HLOOKUP(Z$2,FIXTURES!$C$2:$NC$23,MATCH($C24,FIXTURES!$B$2:$B$23,0),0),HLOOKUP(Z$2+1,FIXTURES!$C$2:$NC$23,MATCH($C24,FIXTURES!$B$2:$B$23,0),0)))),IF(AND(HLOOKUP(Z$2,FIXTURES!$C$2:$NC$23,MATCH($C24,FIXTURES!$B$2:$B$23,0),0)="",HLOOKUP(Z$2+1,FIXTURES!$C$2:$NC$23,MATCH($C24,FIXTURES!$B$2:$B$23,0),0)=""),HLOOKUP(Z$2+2,FIXTURES!$C$2:$NC$23,MATCH($C24,FIXTURES!$B$2:$B$23,0),0),IF(HLOOKUP(Z$2+1,FIXTURES!$C$2:$NC$23,MATCH($C24,FIXTURES!$B$2:$B$23,0),0)="",HLOOKUP(Z$2,FIXTURES!$C$2:$NC$23,MATCH($C24,FIXTURES!$B$2:$B$23,0),0),HLOOKUP(Z$2+1,FIXTURES!$C$2:$NC$23,MATCH($C24,FIXTURES!$B$2:$B$23,0),0))))</f>
        <v>liv</v>
      </c>
      <c r="AA24" s="117" t="str">
        <f>IF(AA$1="SAT",IF(AND(HLOOKUP(AA$2,FIXTURES!$C$2:$NC$23,MATCH($C24,FIXTURES!$B$2:$B$23,0),0)="",HLOOKUP(AA$2+1,FIXTURES!$C$2:$NC$23,MATCH($C24,FIXTURES!$B$2:$B$23,0),0)="",HLOOKUP(AA$2+2,FIXTURES!$C$2:$NC$23,MATCH($C24,FIXTURES!$B$2:$B$23,0),0)=""),HLOOKUP(AA$2-1,FIXTURES!$C$2:$NC$23,MATCH($C24,FIXTURES!$B$2:$B$23,0),0),IF(AND(HLOOKUP(AA$2,FIXTURES!$C$2:$NC$23,MATCH($C24,FIXTURES!$B$2:$B$23,0),0)="",HLOOKUP(AA$2+1,FIXTURES!$C$2:$NC$23,MATCH($C24,FIXTURES!$B$2:$B$23,0),0)=""),HLOOKUP(AA$2+2,FIXTURES!$C$2:$NC$23,MATCH($C24,FIXTURES!$B$2:$B$23,0),0),IF(HLOOKUP(AA$2+1,FIXTURES!$C$2:$NC$23,MATCH($C24,FIXTURES!$B$2:$B$23,0),0)="",HLOOKUP(AA$2,FIXTURES!$C$2:$NC$23,MATCH($C24,FIXTURES!$B$2:$B$23,0),0),HLOOKUP(AA$2+1,FIXTURES!$C$2:$NC$23,MATCH($C24,FIXTURES!$B$2:$B$23,0),0)))),IF(AND(HLOOKUP(AA$2,FIXTURES!$C$2:$NC$23,MATCH($C24,FIXTURES!$B$2:$B$23,0),0)="",HLOOKUP(AA$2+1,FIXTURES!$C$2:$NC$23,MATCH($C24,FIXTURES!$B$2:$B$23,0),0)=""),HLOOKUP(AA$2+2,FIXTURES!$C$2:$NC$23,MATCH($C24,FIXTURES!$B$2:$B$23,0),0),IF(HLOOKUP(AA$2+1,FIXTURES!$C$2:$NC$23,MATCH($C24,FIXTURES!$B$2:$B$23,0),0)="",HLOOKUP(AA$2,FIXTURES!$C$2:$NC$23,MATCH($C24,FIXTURES!$B$2:$B$23,0),0),HLOOKUP(AA$2+1,FIXTURES!$C$2:$NC$23,MATCH($C24,FIXTURES!$B$2:$B$23,0),0))))</f>
        <v>BOU</v>
      </c>
      <c r="AB24" s="117" t="str">
        <f>IF(AB$1="SAT",IF(AND(HLOOKUP(AB$2,FIXTURES!$C$2:$NC$23,MATCH($C24,FIXTURES!$B$2:$B$23,0),0)="",HLOOKUP(AB$2+1,FIXTURES!$C$2:$NC$23,MATCH($C24,FIXTURES!$B$2:$B$23,0),0)="",HLOOKUP(AB$2+2,FIXTURES!$C$2:$NC$23,MATCH($C24,FIXTURES!$B$2:$B$23,0),0)=""),HLOOKUP(AB$2-1,FIXTURES!$C$2:$NC$23,MATCH($C24,FIXTURES!$B$2:$B$23,0),0),IF(AND(HLOOKUP(AB$2,FIXTURES!$C$2:$NC$23,MATCH($C24,FIXTURES!$B$2:$B$23,0),0)="",HLOOKUP(AB$2+1,FIXTURES!$C$2:$NC$23,MATCH($C24,FIXTURES!$B$2:$B$23,0),0)=""),HLOOKUP(AB$2+2,FIXTURES!$C$2:$NC$23,MATCH($C24,FIXTURES!$B$2:$B$23,0),0),IF(HLOOKUP(AB$2+1,FIXTURES!$C$2:$NC$23,MATCH($C24,FIXTURES!$B$2:$B$23,0),0)="",HLOOKUP(AB$2,FIXTURES!$C$2:$NC$23,MATCH($C24,FIXTURES!$B$2:$B$23,0),0),HLOOKUP(AB$2+1,FIXTURES!$C$2:$NC$23,MATCH($C24,FIXTURES!$B$2:$B$23,0),0)))),IF(AND(HLOOKUP(AB$2,FIXTURES!$C$2:$NC$23,MATCH($C24,FIXTURES!$B$2:$B$23,0),0)="",HLOOKUP(AB$2+1,FIXTURES!$C$2:$NC$23,MATCH($C24,FIXTURES!$B$2:$B$23,0),0)=""),HLOOKUP(AB$2+2,FIXTURES!$C$2:$NC$23,MATCH($C24,FIXTURES!$B$2:$B$23,0),0),IF(HLOOKUP(AB$2+1,FIXTURES!$C$2:$NC$23,MATCH($C24,FIXTURES!$B$2:$B$23,0),0)="",HLOOKUP(AB$2,FIXTURES!$C$2:$NC$23,MATCH($C24,FIXTURES!$B$2:$B$23,0),0),HLOOKUP(AB$2+1,FIXTURES!$C$2:$NC$23,MATCH($C24,FIXTURES!$B$2:$B$23,0),0))))</f>
        <v>Silkeborg</v>
      </c>
      <c r="AC24" s="117" t="str">
        <f>IF(AC$1="SAT",IF(AND(HLOOKUP(AC$2,FIXTURES!$C$2:$NC$23,MATCH($C24,FIXTURES!$B$2:$B$23,0),0)="",HLOOKUP(AC$2+1,FIXTURES!$C$2:$NC$23,MATCH($C24,FIXTURES!$B$2:$B$23,0),0)="",HLOOKUP(AC$2+2,FIXTURES!$C$2:$NC$23,MATCH($C24,FIXTURES!$B$2:$B$23,0),0)=""),HLOOKUP(AC$2-1,FIXTURES!$C$2:$NC$23,MATCH($C24,FIXTURES!$B$2:$B$23,0),0),IF(AND(HLOOKUP(AC$2,FIXTURES!$C$2:$NC$23,MATCH($C24,FIXTURES!$B$2:$B$23,0),0)="",HLOOKUP(AC$2+1,FIXTURES!$C$2:$NC$23,MATCH($C24,FIXTURES!$B$2:$B$23,0),0)=""),HLOOKUP(AC$2+2,FIXTURES!$C$2:$NC$23,MATCH($C24,FIXTURES!$B$2:$B$23,0),0),IF(HLOOKUP(AC$2+1,FIXTURES!$C$2:$NC$23,MATCH($C24,FIXTURES!$B$2:$B$23,0),0)="",HLOOKUP(AC$2,FIXTURES!$C$2:$NC$23,MATCH($C24,FIXTURES!$B$2:$B$23,0),0),HLOOKUP(AC$2+1,FIXTURES!$C$2:$NC$23,MATCH($C24,FIXTURES!$B$2:$B$23,0),0)))),IF(AND(HLOOKUP(AC$2,FIXTURES!$C$2:$NC$23,MATCH($C24,FIXTURES!$B$2:$B$23,0),0)="",HLOOKUP(AC$2+1,FIXTURES!$C$2:$NC$23,MATCH($C24,FIXTURES!$B$2:$B$23,0),0)=""),HLOOKUP(AC$2+2,FIXTURES!$C$2:$NC$23,MATCH($C24,FIXTURES!$B$2:$B$23,0),0),IF(HLOOKUP(AC$2+1,FIXTURES!$C$2:$NC$23,MATCH($C24,FIXTURES!$B$2:$B$23,0),0)="",HLOOKUP(AC$2,FIXTURES!$C$2:$NC$23,MATCH($C24,FIXTURES!$B$2:$B$23,0),0),HLOOKUP(AC$2+1,FIXTURES!$C$2:$NC$23,MATCH($C24,FIXTURES!$B$2:$B$23,0),0))))</f>
        <v>mun</v>
      </c>
      <c r="AD24" s="117" t="str">
        <f>IF(AD$1="SAT",IF(AND(HLOOKUP(AD$2,FIXTURES!$C$2:$NC$23,MATCH($C24,FIXTURES!$B$2:$B$23,0),0)="",HLOOKUP(AD$2+1,FIXTURES!$C$2:$NC$23,MATCH($C24,FIXTURES!$B$2:$B$23,0),0)="",HLOOKUP(AD$2+2,FIXTURES!$C$2:$NC$23,MATCH($C24,FIXTURES!$B$2:$B$23,0),0)=""),HLOOKUP(AD$2-1,FIXTURES!$C$2:$NC$23,MATCH($C24,FIXTURES!$B$2:$B$23,0),0),IF(AND(HLOOKUP(AD$2,FIXTURES!$C$2:$NC$23,MATCH($C24,FIXTURES!$B$2:$B$23,0),0)="",HLOOKUP(AD$2+1,FIXTURES!$C$2:$NC$23,MATCH($C24,FIXTURES!$B$2:$B$23,0),0)=""),HLOOKUP(AD$2+2,FIXTURES!$C$2:$NC$23,MATCH($C24,FIXTURES!$B$2:$B$23,0),0),IF(HLOOKUP(AD$2+1,FIXTURES!$C$2:$NC$23,MATCH($C24,FIXTURES!$B$2:$B$23,0),0)="",HLOOKUP(AD$2,FIXTURES!$C$2:$NC$23,MATCH($C24,FIXTURES!$B$2:$B$23,0),0),HLOOKUP(AD$2+1,FIXTURES!$C$2:$NC$23,MATCH($C24,FIXTURES!$B$2:$B$23,0),0)))),IF(AND(HLOOKUP(AD$2,FIXTURES!$C$2:$NC$23,MATCH($C24,FIXTURES!$B$2:$B$23,0),0)="",HLOOKUP(AD$2+1,FIXTURES!$C$2:$NC$23,MATCH($C24,FIXTURES!$B$2:$B$23,0),0)=""),HLOOKUP(AD$2+2,FIXTURES!$C$2:$NC$23,MATCH($C24,FIXTURES!$B$2:$B$23,0),0),IF(HLOOKUP(AD$2+1,FIXTURES!$C$2:$NC$23,MATCH($C24,FIXTURES!$B$2:$B$23,0),0)="",HLOOKUP(AD$2,FIXTURES!$C$2:$NC$23,MATCH($C24,FIXTURES!$B$2:$B$23,0),0),HLOOKUP(AD$2+1,FIXTURES!$C$2:$NC$23,MATCH($C24,FIXTURES!$B$2:$B$23,0),0))))</f>
        <v>FCSB</v>
      </c>
      <c r="AE24" s="117" t="str">
        <f>IF(AE$1="SAT",IF(AND(HLOOKUP(AE$2,FIXTURES!$C$2:$NC$23,MATCH($C24,FIXTURES!$B$2:$B$23,0),0)="",HLOOKUP(AE$2+1,FIXTURES!$C$2:$NC$23,MATCH($C24,FIXTURES!$B$2:$B$23,0),0)="",HLOOKUP(AE$2+2,FIXTURES!$C$2:$NC$23,MATCH($C24,FIXTURES!$B$2:$B$23,0),0)=""),HLOOKUP(AE$2-1,FIXTURES!$C$2:$NC$23,MATCH($C24,FIXTURES!$B$2:$B$23,0),0),IF(AND(HLOOKUP(AE$2,FIXTURES!$C$2:$NC$23,MATCH($C24,FIXTURES!$B$2:$B$23,0),0)="",HLOOKUP(AE$2+1,FIXTURES!$C$2:$NC$23,MATCH($C24,FIXTURES!$B$2:$B$23,0),0)=""),HLOOKUP(AE$2+2,FIXTURES!$C$2:$NC$23,MATCH($C24,FIXTURES!$B$2:$B$23,0),0),IF(HLOOKUP(AE$2+1,FIXTURES!$C$2:$NC$23,MATCH($C24,FIXTURES!$B$2:$B$23,0),0)="",HLOOKUP(AE$2,FIXTURES!$C$2:$NC$23,MATCH($C24,FIXTURES!$B$2:$B$23,0),0),HLOOKUP(AE$2+1,FIXTURES!$C$2:$NC$23,MATCH($C24,FIXTURES!$B$2:$B$23,0),0)))),IF(AND(HLOOKUP(AE$2,FIXTURES!$C$2:$NC$23,MATCH($C24,FIXTURES!$B$2:$B$23,0),0)="",HLOOKUP(AE$2+1,FIXTURES!$C$2:$NC$23,MATCH($C24,FIXTURES!$B$2:$B$23,0),0)=""),HLOOKUP(AE$2+2,FIXTURES!$C$2:$NC$23,MATCH($C24,FIXTURES!$B$2:$B$23,0),0),IF(HLOOKUP(AE$2+1,FIXTURES!$C$2:$NC$23,MATCH($C24,FIXTURES!$B$2:$B$23,0),0)="",HLOOKUP(AE$2,FIXTURES!$C$2:$NC$23,MATCH($C24,FIXTURES!$B$2:$B$23,0),0),HLOOKUP(AE$2+1,FIXTURES!$C$2:$NC$23,MATCH($C24,FIXTURES!$B$2:$B$23,0),0))))</f>
        <v>CRY</v>
      </c>
      <c r="AF24" s="117" t="str">
        <f>IF(AF$1="SAT",IF(AND(HLOOKUP(AF$2,FIXTURES!$C$2:$NC$23,MATCH($C24,FIXTURES!$B$2:$B$23,0),0)="",HLOOKUP(AF$2+1,FIXTURES!$C$2:$NC$23,MATCH($C24,FIXTURES!$B$2:$B$23,0),0)="",HLOOKUP(AF$2+2,FIXTURES!$C$2:$NC$23,MATCH($C24,FIXTURES!$B$2:$B$23,0),0)=""),HLOOKUP(AF$2-1,FIXTURES!$C$2:$NC$23,MATCH($C24,FIXTURES!$B$2:$B$23,0),0),IF(AND(HLOOKUP(AF$2,FIXTURES!$C$2:$NC$23,MATCH($C24,FIXTURES!$B$2:$B$23,0),0)="",HLOOKUP(AF$2+1,FIXTURES!$C$2:$NC$23,MATCH($C24,FIXTURES!$B$2:$B$23,0),0)=""),HLOOKUP(AF$2+2,FIXTURES!$C$2:$NC$23,MATCH($C24,FIXTURES!$B$2:$B$23,0),0),IF(HLOOKUP(AF$2+1,FIXTURES!$C$2:$NC$23,MATCH($C24,FIXTURES!$B$2:$B$23,0),0)="",HLOOKUP(AF$2,FIXTURES!$C$2:$NC$23,MATCH($C24,FIXTURES!$B$2:$B$23,0),0),HLOOKUP(AF$2+1,FIXTURES!$C$2:$NC$23,MATCH($C24,FIXTURES!$B$2:$B$23,0),0)))),IF(AND(HLOOKUP(AF$2,FIXTURES!$C$2:$NC$23,MATCH($C24,FIXTURES!$B$2:$B$23,0),0)="",HLOOKUP(AF$2+1,FIXTURES!$C$2:$NC$23,MATCH($C24,FIXTURES!$B$2:$B$23,0),0)=""),HLOOKUP(AF$2+2,FIXTURES!$C$2:$NC$23,MATCH($C24,FIXTURES!$B$2:$B$23,0),0),IF(HLOOKUP(AF$2+1,FIXTURES!$C$2:$NC$23,MATCH($C24,FIXTURES!$B$2:$B$23,0),0)="",HLOOKUP(AF$2,FIXTURES!$C$2:$NC$23,MATCH($C24,FIXTURES!$B$2:$B$23,0),0),HLOOKUP(AF$2+1,FIXTURES!$C$2:$NC$23,MATCH($C24,FIXTURES!$B$2:$B$23,0),0))))</f>
        <v>Blackburn</v>
      </c>
      <c r="AG24" s="117" t="str">
        <f>IF(AG$1="SAT",IF(AND(HLOOKUP(AG$2,FIXTURES!$C$2:$NC$23,MATCH($C24,FIXTURES!$B$2:$B$23,0),0)="",HLOOKUP(AG$2+1,FIXTURES!$C$2:$NC$23,MATCH($C24,FIXTURES!$B$2:$B$23,0),0)="",HLOOKUP(AG$2+2,FIXTURES!$C$2:$NC$23,MATCH($C24,FIXTURES!$B$2:$B$23,0),0)=""),HLOOKUP(AG$2-1,FIXTURES!$C$2:$NC$23,MATCH($C24,FIXTURES!$B$2:$B$23,0),0),IF(AND(HLOOKUP(AG$2,FIXTURES!$C$2:$NC$23,MATCH($C24,FIXTURES!$B$2:$B$23,0),0)="",HLOOKUP(AG$2+1,FIXTURES!$C$2:$NC$23,MATCH($C24,FIXTURES!$B$2:$B$23,0),0)=""),HLOOKUP(AG$2+2,FIXTURES!$C$2:$NC$23,MATCH($C24,FIXTURES!$B$2:$B$23,0),0),IF(HLOOKUP(AG$2+1,FIXTURES!$C$2:$NC$23,MATCH($C24,FIXTURES!$B$2:$B$23,0),0)="",HLOOKUP(AG$2,FIXTURES!$C$2:$NC$23,MATCH($C24,FIXTURES!$B$2:$B$23,0),0),HLOOKUP(AG$2+1,FIXTURES!$C$2:$NC$23,MATCH($C24,FIXTURES!$B$2:$B$23,0),0)))),IF(AND(HLOOKUP(AG$2,FIXTURES!$C$2:$NC$23,MATCH($C24,FIXTURES!$B$2:$B$23,0),0)="",HLOOKUP(AG$2+1,FIXTURES!$C$2:$NC$23,MATCH($C24,FIXTURES!$B$2:$B$23,0),0)=""),HLOOKUP(AG$2+2,FIXTURES!$C$2:$NC$23,MATCH($C24,FIXTURES!$B$2:$B$23,0),0),IF(HLOOKUP(AG$2+1,FIXTURES!$C$2:$NC$23,MATCH($C24,FIXTURES!$B$2:$B$23,0),0)="",HLOOKUP(AG$2,FIXTURES!$C$2:$NC$23,MATCH($C24,FIXTURES!$B$2:$B$23,0),0),HLOOKUP(AG$2+1,FIXTURES!$C$2:$NC$23,MATCH($C24,FIXTURES!$B$2:$B$23,0),0))))</f>
        <v>LEI</v>
      </c>
      <c r="AH24" s="117" t="str">
        <f>IF(AH$1="SAT",IF(AND(HLOOKUP(AH$2,FIXTURES!$C$2:$NC$23,MATCH($C24,FIXTURES!$B$2:$B$23,0),0)="",HLOOKUP(AH$2+1,FIXTURES!$C$2:$NC$23,MATCH($C24,FIXTURES!$B$2:$B$23,0),0)="",HLOOKUP(AH$2+2,FIXTURES!$C$2:$NC$23,MATCH($C24,FIXTURES!$B$2:$B$23,0),0)=""),HLOOKUP(AH$2-1,FIXTURES!$C$2:$NC$23,MATCH($C24,FIXTURES!$B$2:$B$23,0),0),IF(AND(HLOOKUP(AH$2,FIXTURES!$C$2:$NC$23,MATCH($C24,FIXTURES!$B$2:$B$23,0),0)="",HLOOKUP(AH$2+1,FIXTURES!$C$2:$NC$23,MATCH($C24,FIXTURES!$B$2:$B$23,0),0)=""),HLOOKUP(AH$2+2,FIXTURES!$C$2:$NC$23,MATCH($C24,FIXTURES!$B$2:$B$23,0),0),IF(HLOOKUP(AH$2+1,FIXTURES!$C$2:$NC$23,MATCH($C24,FIXTURES!$B$2:$B$23,0),0)="",HLOOKUP(AH$2,FIXTURES!$C$2:$NC$23,MATCH($C24,FIXTURES!$B$2:$B$23,0),0),HLOOKUP(AH$2+1,FIXTURES!$C$2:$NC$23,MATCH($C24,FIXTURES!$B$2:$B$23,0),0)))),IF(AND(HLOOKUP(AH$2,FIXTURES!$C$2:$NC$23,MATCH($C24,FIXTURES!$B$2:$B$23,0),0)="",HLOOKUP(AH$2+1,FIXTURES!$C$2:$NC$23,MATCH($C24,FIXTURES!$B$2:$B$23,0),0)=""),HLOOKUP(AH$2+2,FIXTURES!$C$2:$NC$23,MATCH($C24,FIXTURES!$B$2:$B$23,0),0),IF(HLOOKUP(AH$2+1,FIXTURES!$C$2:$NC$23,MATCH($C24,FIXTURES!$B$2:$B$23,0),0)="",HLOOKUP(AH$2,FIXTURES!$C$2:$NC$23,MATCH($C24,FIXTURES!$B$2:$B$23,0),0),HLOOKUP(AH$2+1,FIXTURES!$C$2:$NC$23,MATCH($C24,FIXTURES!$B$2:$B$23,0),0))))</f>
        <v/>
      </c>
      <c r="AI24" s="117" t="str">
        <f>IF(AI$1="SAT",IF(AND(HLOOKUP(AI$2,FIXTURES!$C$2:$NC$23,MATCH($C24,FIXTURES!$B$2:$B$23,0),0)="",HLOOKUP(AI$2+1,FIXTURES!$C$2:$NC$23,MATCH($C24,FIXTURES!$B$2:$B$23,0),0)="",HLOOKUP(AI$2+2,FIXTURES!$C$2:$NC$23,MATCH($C24,FIXTURES!$B$2:$B$23,0),0)=""),HLOOKUP(AI$2-1,FIXTURES!$C$2:$NC$23,MATCH($C24,FIXTURES!$B$2:$B$23,0),0),IF(AND(HLOOKUP(AI$2,FIXTURES!$C$2:$NC$23,MATCH($C24,FIXTURES!$B$2:$B$23,0),0)="",HLOOKUP(AI$2+1,FIXTURES!$C$2:$NC$23,MATCH($C24,FIXTURES!$B$2:$B$23,0),0)=""),HLOOKUP(AI$2+2,FIXTURES!$C$2:$NC$23,MATCH($C24,FIXTURES!$B$2:$B$23,0),0),IF(HLOOKUP(AI$2+1,FIXTURES!$C$2:$NC$23,MATCH($C24,FIXTURES!$B$2:$B$23,0),0)="",HLOOKUP(AI$2,FIXTURES!$C$2:$NC$23,MATCH($C24,FIXTURES!$B$2:$B$23,0),0),HLOOKUP(AI$2+1,FIXTURES!$C$2:$NC$23,MATCH($C24,FIXTURES!$B$2:$B$23,0),0)))),IF(AND(HLOOKUP(AI$2,FIXTURES!$C$2:$NC$23,MATCH($C24,FIXTURES!$B$2:$B$23,0),0)="",HLOOKUP(AI$2+1,FIXTURES!$C$2:$NC$23,MATCH($C24,FIXTURES!$B$2:$B$23,0),0)=""),HLOOKUP(AI$2+2,FIXTURES!$C$2:$NC$23,MATCH($C24,FIXTURES!$B$2:$B$23,0),0),IF(HLOOKUP(AI$2+1,FIXTURES!$C$2:$NC$23,MATCH($C24,FIXTURES!$B$2:$B$23,0),0)="",HLOOKUP(AI$2,FIXTURES!$C$2:$NC$23,MATCH($C24,FIXTURES!$B$2:$B$23,0),0),HLOOKUP(AI$2+1,FIXTURES!$C$2:$NC$23,MATCH($C24,FIXTURES!$B$2:$B$23,0),0))))</f>
        <v/>
      </c>
      <c r="AJ24" s="117" t="str">
        <f>IF(AJ$1="SAT",IF(AND(HLOOKUP(AJ$2,FIXTURES!$C$2:$NC$23,MATCH($C24,FIXTURES!$B$2:$B$23,0),0)="",HLOOKUP(AJ$2+1,FIXTURES!$C$2:$NC$23,MATCH($C24,FIXTURES!$B$2:$B$23,0),0)="",HLOOKUP(AJ$2+2,FIXTURES!$C$2:$NC$23,MATCH($C24,FIXTURES!$B$2:$B$23,0),0)=""),HLOOKUP(AJ$2-1,FIXTURES!$C$2:$NC$23,MATCH($C24,FIXTURES!$B$2:$B$23,0),0),IF(AND(HLOOKUP(AJ$2,FIXTURES!$C$2:$NC$23,MATCH($C24,FIXTURES!$B$2:$B$23,0),0)="",HLOOKUP(AJ$2+1,FIXTURES!$C$2:$NC$23,MATCH($C24,FIXTURES!$B$2:$B$23,0),0)=""),HLOOKUP(AJ$2+2,FIXTURES!$C$2:$NC$23,MATCH($C24,FIXTURES!$B$2:$B$23,0),0),IF(HLOOKUP(AJ$2+1,FIXTURES!$C$2:$NC$23,MATCH($C24,FIXTURES!$B$2:$B$23,0),0)="",HLOOKUP(AJ$2,FIXTURES!$C$2:$NC$23,MATCH($C24,FIXTURES!$B$2:$B$23,0),0),HLOOKUP(AJ$2+1,FIXTURES!$C$2:$NC$23,MATCH($C24,FIXTURES!$B$2:$B$23,0),0)))),IF(AND(HLOOKUP(AJ$2,FIXTURES!$C$2:$NC$23,MATCH($C24,FIXTURES!$B$2:$B$23,0),0)="",HLOOKUP(AJ$2+1,FIXTURES!$C$2:$NC$23,MATCH($C24,FIXTURES!$B$2:$B$23,0),0)=""),HLOOKUP(AJ$2+2,FIXTURES!$C$2:$NC$23,MATCH($C24,FIXTURES!$B$2:$B$23,0),0),IF(HLOOKUP(AJ$2+1,FIXTURES!$C$2:$NC$23,MATCH($C24,FIXTURES!$B$2:$B$23,0),0)="",HLOOKUP(AJ$2,FIXTURES!$C$2:$NC$23,MATCH($C24,FIXTURES!$B$2:$B$23,0),0),HLOOKUP(AJ$2+1,FIXTURES!$C$2:$NC$23,MATCH($C24,FIXTURES!$B$2:$B$23,0),0))))</f>
        <v/>
      </c>
      <c r="AK24" s="117" t="str">
        <f>IF(AK$1="SAT",IF(AND(HLOOKUP(AK$2,FIXTURES!$C$2:$NC$23,MATCH($C24,FIXTURES!$B$2:$B$23,0),0)="",HLOOKUP(AK$2+1,FIXTURES!$C$2:$NC$23,MATCH($C24,FIXTURES!$B$2:$B$23,0),0)="",HLOOKUP(AK$2+2,FIXTURES!$C$2:$NC$23,MATCH($C24,FIXTURES!$B$2:$B$23,0),0)=""),HLOOKUP(AK$2-1,FIXTURES!$C$2:$NC$23,MATCH($C24,FIXTURES!$B$2:$B$23,0),0),IF(AND(HLOOKUP(AK$2,FIXTURES!$C$2:$NC$23,MATCH($C24,FIXTURES!$B$2:$B$23,0),0)="",HLOOKUP(AK$2+1,FIXTURES!$C$2:$NC$23,MATCH($C24,FIXTURES!$B$2:$B$23,0),0)=""),HLOOKUP(AK$2+2,FIXTURES!$C$2:$NC$23,MATCH($C24,FIXTURES!$B$2:$B$23,0),0),IF(HLOOKUP(AK$2+1,FIXTURES!$C$2:$NC$23,MATCH($C24,FIXTURES!$B$2:$B$23,0),0)="",HLOOKUP(AK$2,FIXTURES!$C$2:$NC$23,MATCH($C24,FIXTURES!$B$2:$B$23,0),0),HLOOKUP(AK$2+1,FIXTURES!$C$2:$NC$23,MATCH($C24,FIXTURES!$B$2:$B$23,0),0)))),IF(AND(HLOOKUP(AK$2,FIXTURES!$C$2:$NC$23,MATCH($C24,FIXTURES!$B$2:$B$23,0),0)="",HLOOKUP(AK$2+1,FIXTURES!$C$2:$NC$23,MATCH($C24,FIXTURES!$B$2:$B$23,0),0)=""),HLOOKUP(AK$2+2,FIXTURES!$C$2:$NC$23,MATCH($C24,FIXTURES!$B$2:$B$23,0),0),IF(HLOOKUP(AK$2+1,FIXTURES!$C$2:$NC$23,MATCH($C24,FIXTURES!$B$2:$B$23,0),0)="",HLOOKUP(AK$2,FIXTURES!$C$2:$NC$23,MATCH($C24,FIXTURES!$B$2:$B$23,0),0),HLOOKUP(AK$2+1,FIXTURES!$C$2:$NC$23,MATCH($C24,FIXTURES!$B$2:$B$23,0),0))))</f>
        <v/>
      </c>
      <c r="AL24" s="117" t="str">
        <f>IF(AL$1="SAT",IF(AND(HLOOKUP(AL$2,FIXTURES!$C$2:$NC$23,MATCH($C24,FIXTURES!$B$2:$B$23,0),0)="",HLOOKUP(AL$2+1,FIXTURES!$C$2:$NC$23,MATCH($C24,FIXTURES!$B$2:$B$23,0),0)="",HLOOKUP(AL$2+2,FIXTURES!$C$2:$NC$23,MATCH($C24,FIXTURES!$B$2:$B$23,0),0)=""),HLOOKUP(AL$2-1,FIXTURES!$C$2:$NC$23,MATCH($C24,FIXTURES!$B$2:$B$23,0),0),IF(AND(HLOOKUP(AL$2,FIXTURES!$C$2:$NC$23,MATCH($C24,FIXTURES!$B$2:$B$23,0),0)="",HLOOKUP(AL$2+1,FIXTURES!$C$2:$NC$23,MATCH($C24,FIXTURES!$B$2:$B$23,0),0)=""),HLOOKUP(AL$2+2,FIXTURES!$C$2:$NC$23,MATCH($C24,FIXTURES!$B$2:$B$23,0),0),IF(HLOOKUP(AL$2+1,FIXTURES!$C$2:$NC$23,MATCH($C24,FIXTURES!$B$2:$B$23,0),0)="",HLOOKUP(AL$2,FIXTURES!$C$2:$NC$23,MATCH($C24,FIXTURES!$B$2:$B$23,0),0),HLOOKUP(AL$2+1,FIXTURES!$C$2:$NC$23,MATCH($C24,FIXTURES!$B$2:$B$23,0),0)))),IF(AND(HLOOKUP(AL$2,FIXTURES!$C$2:$NC$23,MATCH($C24,FIXTURES!$B$2:$B$23,0),0)="",HLOOKUP(AL$2+1,FIXTURES!$C$2:$NC$23,MATCH($C24,FIXTURES!$B$2:$B$23,0),0)=""),HLOOKUP(AL$2+2,FIXTURES!$C$2:$NC$23,MATCH($C24,FIXTURES!$B$2:$B$23,0),0),IF(HLOOKUP(AL$2+1,FIXTURES!$C$2:$NC$23,MATCH($C24,FIXTURES!$B$2:$B$23,0),0)="",HLOOKUP(AL$2,FIXTURES!$C$2:$NC$23,MATCH($C24,FIXTURES!$B$2:$B$23,0),0),HLOOKUP(AL$2+1,FIXTURES!$C$2:$NC$23,MATCH($C24,FIXTURES!$B$2:$B$23,0),0))))</f>
        <v/>
      </c>
      <c r="AM24" s="117" t="str">
        <f>IF(AM$1="SAT",IF(AND(HLOOKUP(AM$2,FIXTURES!$C$2:$NC$23,MATCH($C24,FIXTURES!$B$2:$B$23,0),0)="",HLOOKUP(AM$2+1,FIXTURES!$C$2:$NC$23,MATCH($C24,FIXTURES!$B$2:$B$23,0),0)="",HLOOKUP(AM$2+2,FIXTURES!$C$2:$NC$23,MATCH($C24,FIXTURES!$B$2:$B$23,0),0)=""),HLOOKUP(AM$2-1,FIXTURES!$C$2:$NC$23,MATCH($C24,FIXTURES!$B$2:$B$23,0),0),IF(AND(HLOOKUP(AM$2,FIXTURES!$C$2:$NC$23,MATCH($C24,FIXTURES!$B$2:$B$23,0),0)="",HLOOKUP(AM$2+1,FIXTURES!$C$2:$NC$23,MATCH($C24,FIXTURES!$B$2:$B$23,0),0)=""),HLOOKUP(AM$2+2,FIXTURES!$C$2:$NC$23,MATCH($C24,FIXTURES!$B$2:$B$23,0),0),IF(HLOOKUP(AM$2+1,FIXTURES!$C$2:$NC$23,MATCH($C24,FIXTURES!$B$2:$B$23,0),0)="",HLOOKUP(AM$2,FIXTURES!$C$2:$NC$23,MATCH($C24,FIXTURES!$B$2:$B$23,0),0),HLOOKUP(AM$2+1,FIXTURES!$C$2:$NC$23,MATCH($C24,FIXTURES!$B$2:$B$23,0),0)))),IF(AND(HLOOKUP(AM$2,FIXTURES!$C$2:$NC$23,MATCH($C24,FIXTURES!$B$2:$B$23,0),0)="",HLOOKUP(AM$2+1,FIXTURES!$C$2:$NC$23,MATCH($C24,FIXTURES!$B$2:$B$23,0),0)=""),HLOOKUP(AM$2+2,FIXTURES!$C$2:$NC$23,MATCH($C24,FIXTURES!$B$2:$B$23,0),0),IF(HLOOKUP(AM$2+1,FIXTURES!$C$2:$NC$23,MATCH($C24,FIXTURES!$B$2:$B$23,0),0)="",HLOOKUP(AM$2,FIXTURES!$C$2:$NC$23,MATCH($C24,FIXTURES!$B$2:$B$23,0),0),HLOOKUP(AM$2+1,FIXTURES!$C$2:$NC$23,MATCH($C24,FIXTURES!$B$2:$B$23,0),0))))</f>
        <v/>
      </c>
      <c r="AN24" s="117" t="str">
        <f>IF(AN$1="SAT",IF(AND(HLOOKUP(AN$2,FIXTURES!$C$2:$NC$23,MATCH($C24,FIXTURES!$B$2:$B$23,0),0)="",HLOOKUP(AN$2+1,FIXTURES!$C$2:$NC$23,MATCH($C24,FIXTURES!$B$2:$B$23,0),0)="",HLOOKUP(AN$2+2,FIXTURES!$C$2:$NC$23,MATCH($C24,FIXTURES!$B$2:$B$23,0),0)=""),HLOOKUP(AN$2-1,FIXTURES!$C$2:$NC$23,MATCH($C24,FIXTURES!$B$2:$B$23,0),0),IF(AND(HLOOKUP(AN$2,FIXTURES!$C$2:$NC$23,MATCH($C24,FIXTURES!$B$2:$B$23,0),0)="",HLOOKUP(AN$2+1,FIXTURES!$C$2:$NC$23,MATCH($C24,FIXTURES!$B$2:$B$23,0),0)=""),HLOOKUP(AN$2+2,FIXTURES!$C$2:$NC$23,MATCH($C24,FIXTURES!$B$2:$B$23,0),0),IF(HLOOKUP(AN$2+1,FIXTURES!$C$2:$NC$23,MATCH($C24,FIXTURES!$B$2:$B$23,0),0)="",HLOOKUP(AN$2,FIXTURES!$C$2:$NC$23,MATCH($C24,FIXTURES!$B$2:$B$23,0),0),HLOOKUP(AN$2+1,FIXTURES!$C$2:$NC$23,MATCH($C24,FIXTURES!$B$2:$B$23,0),0)))),IF(AND(HLOOKUP(AN$2,FIXTURES!$C$2:$NC$23,MATCH($C24,FIXTURES!$B$2:$B$23,0),0)="",HLOOKUP(AN$2+1,FIXTURES!$C$2:$NC$23,MATCH($C24,FIXTURES!$B$2:$B$23,0),0)=""),HLOOKUP(AN$2+2,FIXTURES!$C$2:$NC$23,MATCH($C24,FIXTURES!$B$2:$B$23,0),0),IF(HLOOKUP(AN$2+1,FIXTURES!$C$2:$NC$23,MATCH($C24,FIXTURES!$B$2:$B$23,0),0)="",HLOOKUP(AN$2,FIXTURES!$C$2:$NC$23,MATCH($C24,FIXTURES!$B$2:$B$23,0),0),HLOOKUP(AN$2+1,FIXTURES!$C$2:$NC$23,MATCH($C24,FIXTURES!$B$2:$B$23,0),0))))</f>
        <v/>
      </c>
      <c r="AO24" s="117" t="str">
        <f>IF(AO$1="SAT",IF(AND(HLOOKUP(AO$2,FIXTURES!$C$2:$NC$23,MATCH($C24,FIXTURES!$B$2:$B$23,0),0)="",HLOOKUP(AO$2+1,FIXTURES!$C$2:$NC$23,MATCH($C24,FIXTURES!$B$2:$B$23,0),0)="",HLOOKUP(AO$2+2,FIXTURES!$C$2:$NC$23,MATCH($C24,FIXTURES!$B$2:$B$23,0),0)=""),HLOOKUP(AO$2-1,FIXTURES!$C$2:$NC$23,MATCH($C24,FIXTURES!$B$2:$B$23,0),0),IF(AND(HLOOKUP(AO$2,FIXTURES!$C$2:$NC$23,MATCH($C24,FIXTURES!$B$2:$B$23,0),0)="",HLOOKUP(AO$2+1,FIXTURES!$C$2:$NC$23,MATCH($C24,FIXTURES!$B$2:$B$23,0),0)=""),HLOOKUP(AO$2+2,FIXTURES!$C$2:$NC$23,MATCH($C24,FIXTURES!$B$2:$B$23,0),0),IF(HLOOKUP(AO$2+1,FIXTURES!$C$2:$NC$23,MATCH($C24,FIXTURES!$B$2:$B$23,0),0)="",HLOOKUP(AO$2,FIXTURES!$C$2:$NC$23,MATCH($C24,FIXTURES!$B$2:$B$23,0),0),HLOOKUP(AO$2+1,FIXTURES!$C$2:$NC$23,MATCH($C24,FIXTURES!$B$2:$B$23,0),0)))),IF(AND(HLOOKUP(AO$2,FIXTURES!$C$2:$NC$23,MATCH($C24,FIXTURES!$B$2:$B$23,0),0)="",HLOOKUP(AO$2+1,FIXTURES!$C$2:$NC$23,MATCH($C24,FIXTURES!$B$2:$B$23,0),0)=""),HLOOKUP(AO$2+2,FIXTURES!$C$2:$NC$23,MATCH($C24,FIXTURES!$B$2:$B$23,0),0),IF(HLOOKUP(AO$2+1,FIXTURES!$C$2:$NC$23,MATCH($C24,FIXTURES!$B$2:$B$23,0),0)="",HLOOKUP(AO$2,FIXTURES!$C$2:$NC$23,MATCH($C24,FIXTURES!$B$2:$B$23,0),0),HLOOKUP(AO$2+1,FIXTURES!$C$2:$NC$23,MATCH($C24,FIXTURES!$B$2:$B$23,0),0))))</f>
        <v/>
      </c>
      <c r="AP24" s="117" t="str">
        <f>IF(AP$1="SAT",IF(AND(HLOOKUP(AP$2,FIXTURES!$C$2:$NC$23,MATCH($C24,FIXTURES!$B$2:$B$23,0),0)="",HLOOKUP(AP$2+1,FIXTURES!$C$2:$NC$23,MATCH($C24,FIXTURES!$B$2:$B$23,0),0)="",HLOOKUP(AP$2+2,FIXTURES!$C$2:$NC$23,MATCH($C24,FIXTURES!$B$2:$B$23,0),0)=""),HLOOKUP(AP$2-1,FIXTURES!$C$2:$NC$23,MATCH($C24,FIXTURES!$B$2:$B$23,0),0),IF(AND(HLOOKUP(AP$2,FIXTURES!$C$2:$NC$23,MATCH($C24,FIXTURES!$B$2:$B$23,0),0)="",HLOOKUP(AP$2+1,FIXTURES!$C$2:$NC$23,MATCH($C24,FIXTURES!$B$2:$B$23,0),0)=""),HLOOKUP(AP$2+2,FIXTURES!$C$2:$NC$23,MATCH($C24,FIXTURES!$B$2:$B$23,0),0),IF(HLOOKUP(AP$2+1,FIXTURES!$C$2:$NC$23,MATCH($C24,FIXTURES!$B$2:$B$23,0),0)="",HLOOKUP(AP$2,FIXTURES!$C$2:$NC$23,MATCH($C24,FIXTURES!$B$2:$B$23,0),0),HLOOKUP(AP$2+1,FIXTURES!$C$2:$NC$23,MATCH($C24,FIXTURES!$B$2:$B$23,0),0)))),IF(AND(HLOOKUP(AP$2,FIXTURES!$C$2:$NC$23,MATCH($C24,FIXTURES!$B$2:$B$23,0),0)="",HLOOKUP(AP$2+1,FIXTURES!$C$2:$NC$23,MATCH($C24,FIXTURES!$B$2:$B$23,0),0)=""),HLOOKUP(AP$2+2,FIXTURES!$C$2:$NC$23,MATCH($C24,FIXTURES!$B$2:$B$23,0),0),IF(HLOOKUP(AP$2+1,FIXTURES!$C$2:$NC$23,MATCH($C24,FIXTURES!$B$2:$B$23,0),0)="",HLOOKUP(AP$2,FIXTURES!$C$2:$NC$23,MATCH($C24,FIXTURES!$B$2:$B$23,0),0),HLOOKUP(AP$2+1,FIXTURES!$C$2:$NC$23,MATCH($C24,FIXTURES!$B$2:$B$23,0),0))))</f>
        <v/>
      </c>
      <c r="AQ24" s="117" t="str">
        <f>IF(AQ$1="SAT",IF(AND(HLOOKUP(AQ$2,FIXTURES!$C$2:$NC$23,MATCH($C24,FIXTURES!$B$2:$B$23,0),0)="",HLOOKUP(AQ$2+1,FIXTURES!$C$2:$NC$23,MATCH($C24,FIXTURES!$B$2:$B$23,0),0)="",HLOOKUP(AQ$2+2,FIXTURES!$C$2:$NC$23,MATCH($C24,FIXTURES!$B$2:$B$23,0),0)=""),HLOOKUP(AQ$2-1,FIXTURES!$C$2:$NC$23,MATCH($C24,FIXTURES!$B$2:$B$23,0),0),IF(AND(HLOOKUP(AQ$2,FIXTURES!$C$2:$NC$23,MATCH($C24,FIXTURES!$B$2:$B$23,0),0)="",HLOOKUP(AQ$2+1,FIXTURES!$C$2:$NC$23,MATCH($C24,FIXTURES!$B$2:$B$23,0),0)=""),HLOOKUP(AQ$2+2,FIXTURES!$C$2:$NC$23,MATCH($C24,FIXTURES!$B$2:$B$23,0),0),IF(HLOOKUP(AQ$2+1,FIXTURES!$C$2:$NC$23,MATCH($C24,FIXTURES!$B$2:$B$23,0),0)="",HLOOKUP(AQ$2,FIXTURES!$C$2:$NC$23,MATCH($C24,FIXTURES!$B$2:$B$23,0),0),HLOOKUP(AQ$2+1,FIXTURES!$C$2:$NC$23,MATCH($C24,FIXTURES!$B$2:$B$23,0),0)))),IF(AND(HLOOKUP(AQ$2,FIXTURES!$C$2:$NC$23,MATCH($C24,FIXTURES!$B$2:$B$23,0),0)="",HLOOKUP(AQ$2+1,FIXTURES!$C$2:$NC$23,MATCH($C24,FIXTURES!$B$2:$B$23,0),0)=""),HLOOKUP(AQ$2+2,FIXTURES!$C$2:$NC$23,MATCH($C24,FIXTURES!$B$2:$B$23,0),0),IF(HLOOKUP(AQ$2+1,FIXTURES!$C$2:$NC$23,MATCH($C24,FIXTURES!$B$2:$B$23,0),0)="",HLOOKUP(AQ$2,FIXTURES!$C$2:$NC$23,MATCH($C24,FIXTURES!$B$2:$B$23,0),0),HLOOKUP(AQ$2+1,FIXTURES!$C$2:$NC$23,MATCH($C24,FIXTURES!$B$2:$B$23,0),0))))</f>
        <v/>
      </c>
      <c r="AR24" s="117" t="str">
        <f>IF(AR$1="SAT",IF(AND(HLOOKUP(AR$2,FIXTURES!$C$2:$NC$23,MATCH($C24,FIXTURES!$B$2:$B$23,0),0)="",HLOOKUP(AR$2+1,FIXTURES!$C$2:$NC$23,MATCH($C24,FIXTURES!$B$2:$B$23,0),0)="",HLOOKUP(AR$2+2,FIXTURES!$C$2:$NC$23,MATCH($C24,FIXTURES!$B$2:$B$23,0),0)=""),HLOOKUP(AR$2-1,FIXTURES!$C$2:$NC$23,MATCH($C24,FIXTURES!$B$2:$B$23,0),0),IF(AND(HLOOKUP(AR$2,FIXTURES!$C$2:$NC$23,MATCH($C24,FIXTURES!$B$2:$B$23,0),0)="",HLOOKUP(AR$2+1,FIXTURES!$C$2:$NC$23,MATCH($C24,FIXTURES!$B$2:$B$23,0),0)=""),HLOOKUP(AR$2+2,FIXTURES!$C$2:$NC$23,MATCH($C24,FIXTURES!$B$2:$B$23,0),0),IF(HLOOKUP(AR$2+1,FIXTURES!$C$2:$NC$23,MATCH($C24,FIXTURES!$B$2:$B$23,0),0)="",HLOOKUP(AR$2,FIXTURES!$C$2:$NC$23,MATCH($C24,FIXTURES!$B$2:$B$23,0),0),HLOOKUP(AR$2+1,FIXTURES!$C$2:$NC$23,MATCH($C24,FIXTURES!$B$2:$B$23,0),0)))),IF(AND(HLOOKUP(AR$2,FIXTURES!$C$2:$NC$23,MATCH($C24,FIXTURES!$B$2:$B$23,0),0)="",HLOOKUP(AR$2+1,FIXTURES!$C$2:$NC$23,MATCH($C24,FIXTURES!$B$2:$B$23,0),0)=""),HLOOKUP(AR$2+2,FIXTURES!$C$2:$NC$23,MATCH($C24,FIXTURES!$B$2:$B$23,0),0),IF(HLOOKUP(AR$2+1,FIXTURES!$C$2:$NC$23,MATCH($C24,FIXTURES!$B$2:$B$23,0),0)="",HLOOKUP(AR$2,FIXTURES!$C$2:$NC$23,MATCH($C24,FIXTURES!$B$2:$B$23,0),0),HLOOKUP(AR$2+1,FIXTURES!$C$2:$NC$23,MATCH($C24,FIXTURES!$B$2:$B$23,0),0))))</f>
        <v/>
      </c>
      <c r="AS24" s="117" t="str">
        <f>IF(AS$1="SAT",IF(AND(HLOOKUP(AS$2,FIXTURES!$C$2:$NC$23,MATCH($C24,FIXTURES!$B$2:$B$23,0),0)="",HLOOKUP(AS$2+1,FIXTURES!$C$2:$NC$23,MATCH($C24,FIXTURES!$B$2:$B$23,0),0)="",HLOOKUP(AS$2+2,FIXTURES!$C$2:$NC$23,MATCH($C24,FIXTURES!$B$2:$B$23,0),0)=""),HLOOKUP(AS$2-1,FIXTURES!$C$2:$NC$23,MATCH($C24,FIXTURES!$B$2:$B$23,0),0),IF(AND(HLOOKUP(AS$2,FIXTURES!$C$2:$NC$23,MATCH($C24,FIXTURES!$B$2:$B$23,0),0)="",HLOOKUP(AS$2+1,FIXTURES!$C$2:$NC$23,MATCH($C24,FIXTURES!$B$2:$B$23,0),0)=""),HLOOKUP(AS$2+2,FIXTURES!$C$2:$NC$23,MATCH($C24,FIXTURES!$B$2:$B$23,0),0),IF(HLOOKUP(AS$2+1,FIXTURES!$C$2:$NC$23,MATCH($C24,FIXTURES!$B$2:$B$23,0),0)="",HLOOKUP(AS$2,FIXTURES!$C$2:$NC$23,MATCH($C24,FIXTURES!$B$2:$B$23,0),0),HLOOKUP(AS$2+1,FIXTURES!$C$2:$NC$23,MATCH($C24,FIXTURES!$B$2:$B$23,0),0)))),IF(AND(HLOOKUP(AS$2,FIXTURES!$C$2:$NC$23,MATCH($C24,FIXTURES!$B$2:$B$23,0),0)="",HLOOKUP(AS$2+1,FIXTURES!$C$2:$NC$23,MATCH($C24,FIXTURES!$B$2:$B$23,0),0)=""),HLOOKUP(AS$2+2,FIXTURES!$C$2:$NC$23,MATCH($C24,FIXTURES!$B$2:$B$23,0),0),IF(HLOOKUP(AS$2+1,FIXTURES!$C$2:$NC$23,MATCH($C24,FIXTURES!$B$2:$B$23,0),0)="",HLOOKUP(AS$2,FIXTURES!$C$2:$NC$23,MATCH($C24,FIXTURES!$B$2:$B$23,0),0),HLOOKUP(AS$2+1,FIXTURES!$C$2:$NC$23,MATCH($C24,FIXTURES!$B$2:$B$23,0),0))))</f>
        <v>ars</v>
      </c>
      <c r="AT24" s="117" t="str">
        <f>IF(AT$1="SAT",IF(AND(HLOOKUP(AT$2,FIXTURES!$C$2:$NC$23,MATCH($C24,FIXTURES!$B$2:$B$23,0),0)="",HLOOKUP(AT$2+1,FIXTURES!$C$2:$NC$23,MATCH($C24,FIXTURES!$B$2:$B$23,0),0)="",HLOOKUP(AT$2+2,FIXTURES!$C$2:$NC$23,MATCH($C24,FIXTURES!$B$2:$B$23,0),0)=""),HLOOKUP(AT$2-1,FIXTURES!$C$2:$NC$23,MATCH($C24,FIXTURES!$B$2:$B$23,0),0),IF(AND(HLOOKUP(AT$2,FIXTURES!$C$2:$NC$23,MATCH($C24,FIXTURES!$B$2:$B$23,0),0)="",HLOOKUP(AT$2+1,FIXTURES!$C$2:$NC$23,MATCH($C24,FIXTURES!$B$2:$B$23,0),0)=""),HLOOKUP(AT$2+2,FIXTURES!$C$2:$NC$23,MATCH($C24,FIXTURES!$B$2:$B$23,0),0),IF(HLOOKUP(AT$2+1,FIXTURES!$C$2:$NC$23,MATCH($C24,FIXTURES!$B$2:$B$23,0),0)="",HLOOKUP(AT$2,FIXTURES!$C$2:$NC$23,MATCH($C24,FIXTURES!$B$2:$B$23,0),0),HLOOKUP(AT$2+1,FIXTURES!$C$2:$NC$23,MATCH($C24,FIXTURES!$B$2:$B$23,0),0)))),IF(AND(HLOOKUP(AT$2,FIXTURES!$C$2:$NC$23,MATCH($C24,FIXTURES!$B$2:$B$23,0),0)="",HLOOKUP(AT$2+1,FIXTURES!$C$2:$NC$23,MATCH($C24,FIXTURES!$B$2:$B$23,0),0)=""),HLOOKUP(AT$2+2,FIXTURES!$C$2:$NC$23,MATCH($C24,FIXTURES!$B$2:$B$23,0),0),IF(HLOOKUP(AT$2+1,FIXTURES!$C$2:$NC$23,MATCH($C24,FIXTURES!$B$2:$B$23,0),0)="",HLOOKUP(AT$2,FIXTURES!$C$2:$NC$23,MATCH($C24,FIXTURES!$B$2:$B$23,0),0),HLOOKUP(AT$2+1,FIXTURES!$C$2:$NC$23,MATCH($C24,FIXTURES!$B$2:$B$23,0),0))))</f>
        <v/>
      </c>
      <c r="AU24" s="117" t="str">
        <f>IF(AU$1="SAT",IF(AND(HLOOKUP(AU$2,FIXTURES!$C$2:$NC$23,MATCH($C24,FIXTURES!$B$2:$B$23,0),0)="",HLOOKUP(AU$2+1,FIXTURES!$C$2:$NC$23,MATCH($C24,FIXTURES!$B$2:$B$23,0),0)="",HLOOKUP(AU$2+2,FIXTURES!$C$2:$NC$23,MATCH($C24,FIXTURES!$B$2:$B$23,0),0)=""),HLOOKUP(AU$2-1,FIXTURES!$C$2:$NC$23,MATCH($C24,FIXTURES!$B$2:$B$23,0),0),IF(AND(HLOOKUP(AU$2,FIXTURES!$C$2:$NC$23,MATCH($C24,FIXTURES!$B$2:$B$23,0),0)="",HLOOKUP(AU$2+1,FIXTURES!$C$2:$NC$23,MATCH($C24,FIXTURES!$B$2:$B$23,0),0)=""),HLOOKUP(AU$2+2,FIXTURES!$C$2:$NC$23,MATCH($C24,FIXTURES!$B$2:$B$23,0),0),IF(HLOOKUP(AU$2+1,FIXTURES!$C$2:$NC$23,MATCH($C24,FIXTURES!$B$2:$B$23,0),0)="",HLOOKUP(AU$2,FIXTURES!$C$2:$NC$23,MATCH($C24,FIXTURES!$B$2:$B$23,0),0),HLOOKUP(AU$2+1,FIXTURES!$C$2:$NC$23,MATCH($C24,FIXTURES!$B$2:$B$23,0),0)))),IF(AND(HLOOKUP(AU$2,FIXTURES!$C$2:$NC$23,MATCH($C24,FIXTURES!$B$2:$B$23,0),0)="",HLOOKUP(AU$2+1,FIXTURES!$C$2:$NC$23,MATCH($C24,FIXTURES!$B$2:$B$23,0),0)=""),HLOOKUP(AU$2+2,FIXTURES!$C$2:$NC$23,MATCH($C24,FIXTURES!$B$2:$B$23,0),0),IF(HLOOKUP(AU$2+1,FIXTURES!$C$2:$NC$23,MATCH($C24,FIXTURES!$B$2:$B$23,0),0)="",HLOOKUP(AU$2,FIXTURES!$C$2:$NC$23,MATCH($C24,FIXTURES!$B$2:$B$23,0),0),HLOOKUP(AU$2+1,FIXTURES!$C$2:$NC$23,MATCH($C24,FIXTURES!$B$2:$B$23,0),0))))</f>
        <v>BRE</v>
      </c>
      <c r="AV24" s="117" t="str">
        <f>IF(AV$1="SAT",IF(AND(HLOOKUP(AV$2,FIXTURES!$C$2:$NC$23,MATCH($C24,FIXTURES!$B$2:$B$23,0),0)="",HLOOKUP(AV$2+1,FIXTURES!$C$2:$NC$23,MATCH($C24,FIXTURES!$B$2:$B$23,0),0)="",HLOOKUP(AV$2+2,FIXTURES!$C$2:$NC$23,MATCH($C24,FIXTURES!$B$2:$B$23,0),0)=""),HLOOKUP(AV$2-1,FIXTURES!$C$2:$NC$23,MATCH($C24,FIXTURES!$B$2:$B$23,0),0),IF(AND(HLOOKUP(AV$2,FIXTURES!$C$2:$NC$23,MATCH($C24,FIXTURES!$B$2:$B$23,0),0)="",HLOOKUP(AV$2+1,FIXTURES!$C$2:$NC$23,MATCH($C24,FIXTURES!$B$2:$B$23,0),0)=""),HLOOKUP(AV$2+2,FIXTURES!$C$2:$NC$23,MATCH($C24,FIXTURES!$B$2:$B$23,0),0),IF(HLOOKUP(AV$2+1,FIXTURES!$C$2:$NC$23,MATCH($C24,FIXTURES!$B$2:$B$23,0),0)="",HLOOKUP(AV$2,FIXTURES!$C$2:$NC$23,MATCH($C24,FIXTURES!$B$2:$B$23,0),0),HLOOKUP(AV$2+1,FIXTURES!$C$2:$NC$23,MATCH($C24,FIXTURES!$B$2:$B$23,0),0)))),IF(AND(HLOOKUP(AV$2,FIXTURES!$C$2:$NC$23,MATCH($C24,FIXTURES!$B$2:$B$23,0),0)="",HLOOKUP(AV$2+1,FIXTURES!$C$2:$NC$23,MATCH($C24,FIXTURES!$B$2:$B$23,0),0)=""),HLOOKUP(AV$2+2,FIXTURES!$C$2:$NC$23,MATCH($C24,FIXTURES!$B$2:$B$23,0),0),IF(HLOOKUP(AV$2+1,FIXTURES!$C$2:$NC$23,MATCH($C24,FIXTURES!$B$2:$B$23,0),0)="",HLOOKUP(AV$2,FIXTURES!$C$2:$NC$23,MATCH($C24,FIXTURES!$B$2:$B$23,0),0),HLOOKUP(AV$2+1,FIXTURES!$C$2:$NC$23,MATCH($C24,FIXTURES!$B$2:$B$23,0),0))))</f>
        <v>lee</v>
      </c>
      <c r="AW24" s="117" t="str">
        <f>IF(AW$1="SAT",IF(AND(HLOOKUP(AW$2,FIXTURES!$C$2:$NC$23,MATCH($C24,FIXTURES!$B$2:$B$23,0),0)="",HLOOKUP(AW$2+1,FIXTURES!$C$2:$NC$23,MATCH($C24,FIXTURES!$B$2:$B$23,0),0)="",HLOOKUP(AW$2+2,FIXTURES!$C$2:$NC$23,MATCH($C24,FIXTURES!$B$2:$B$23,0),0)=""),HLOOKUP(AW$2-1,FIXTURES!$C$2:$NC$23,MATCH($C24,FIXTURES!$B$2:$B$23,0),0),IF(AND(HLOOKUP(AW$2,FIXTURES!$C$2:$NC$23,MATCH($C24,FIXTURES!$B$2:$B$23,0),0)="",HLOOKUP(AW$2+1,FIXTURES!$C$2:$NC$23,MATCH($C24,FIXTURES!$B$2:$B$23,0),0)=""),HLOOKUP(AW$2+2,FIXTURES!$C$2:$NC$23,MATCH($C24,FIXTURES!$B$2:$B$23,0),0),IF(HLOOKUP(AW$2+1,FIXTURES!$C$2:$NC$23,MATCH($C24,FIXTURES!$B$2:$B$23,0),0)="",HLOOKUP(AW$2,FIXTURES!$C$2:$NC$23,MATCH($C24,FIXTURES!$B$2:$B$23,0),0),HLOOKUP(AW$2+1,FIXTURES!$C$2:$NC$23,MATCH($C24,FIXTURES!$B$2:$B$23,0),0)))),IF(AND(HLOOKUP(AW$2,FIXTURES!$C$2:$NC$23,MATCH($C24,FIXTURES!$B$2:$B$23,0),0)="",HLOOKUP(AW$2+1,FIXTURES!$C$2:$NC$23,MATCH($C24,FIXTURES!$B$2:$B$23,0),0)=""),HLOOKUP(AW$2+2,FIXTURES!$C$2:$NC$23,MATCH($C24,FIXTURES!$B$2:$B$23,0),0),IF(HLOOKUP(AW$2+1,FIXTURES!$C$2:$NC$23,MATCH($C24,FIXTURES!$B$2:$B$23,0),0)="",HLOOKUP(AW$2,FIXTURES!$C$2:$NC$23,MATCH($C24,FIXTURES!$B$2:$B$23,0),0),HLOOKUP(AW$2+1,FIXTURES!$C$2:$NC$23,MATCH($C24,FIXTURES!$B$2:$B$23,0),0))))</f>
        <v>Brentford</v>
      </c>
      <c r="AX24" s="117" t="str">
        <f>IF(AX$1="SAT",IF(AND(HLOOKUP(AX$2,FIXTURES!$C$2:$NC$23,MATCH($C24,FIXTURES!$B$2:$B$23,0),0)="",HLOOKUP(AX$2+1,FIXTURES!$C$2:$NC$23,MATCH($C24,FIXTURES!$B$2:$B$23,0),0)="",HLOOKUP(AX$2+2,FIXTURES!$C$2:$NC$23,MATCH($C24,FIXTURES!$B$2:$B$23,0),0)=""),HLOOKUP(AX$2-1,FIXTURES!$C$2:$NC$23,MATCH($C24,FIXTURES!$B$2:$B$23,0),0),IF(AND(HLOOKUP(AX$2,FIXTURES!$C$2:$NC$23,MATCH($C24,FIXTURES!$B$2:$B$23,0),0)="",HLOOKUP(AX$2+1,FIXTURES!$C$2:$NC$23,MATCH($C24,FIXTURES!$B$2:$B$23,0),0)=""),HLOOKUP(AX$2+2,FIXTURES!$C$2:$NC$23,MATCH($C24,FIXTURES!$B$2:$B$23,0),0),IF(HLOOKUP(AX$2+1,FIXTURES!$C$2:$NC$23,MATCH($C24,FIXTURES!$B$2:$B$23,0),0)="",HLOOKUP(AX$2,FIXTURES!$C$2:$NC$23,MATCH($C24,FIXTURES!$B$2:$B$23,0),0),HLOOKUP(AX$2+1,FIXTURES!$C$2:$NC$23,MATCH($C24,FIXTURES!$B$2:$B$23,0),0)))),IF(AND(HLOOKUP(AX$2,FIXTURES!$C$2:$NC$23,MATCH($C24,FIXTURES!$B$2:$B$23,0),0)="",HLOOKUP(AX$2+1,FIXTURES!$C$2:$NC$23,MATCH($C24,FIXTURES!$B$2:$B$23,0),0)=""),HLOOKUP(AX$2+2,FIXTURES!$C$2:$NC$23,MATCH($C24,FIXTURES!$B$2:$B$23,0),0),IF(HLOOKUP(AX$2+1,FIXTURES!$C$2:$NC$23,MATCH($C24,FIXTURES!$B$2:$B$23,0),0)="",HLOOKUP(AX$2,FIXTURES!$C$2:$NC$23,MATCH($C24,FIXTURES!$B$2:$B$23,0),0),HLOOKUP(AX$2+1,FIXTURES!$C$2:$NC$23,MATCH($C24,FIXTURES!$B$2:$B$23,0),0))))</f>
        <v/>
      </c>
      <c r="AY24" s="117" t="str">
        <f>IF(AY$1="SAT",IF(AND(HLOOKUP(AY$2,FIXTURES!$C$2:$NC$23,MATCH($C24,FIXTURES!$B$2:$B$23,0),0)="",HLOOKUP(AY$2+1,FIXTURES!$C$2:$NC$23,MATCH($C24,FIXTURES!$B$2:$B$23,0),0)="",HLOOKUP(AY$2+2,FIXTURES!$C$2:$NC$23,MATCH($C24,FIXTURES!$B$2:$B$23,0),0)=""),HLOOKUP(AY$2-1,FIXTURES!$C$2:$NC$23,MATCH($C24,FIXTURES!$B$2:$B$23,0),0),IF(AND(HLOOKUP(AY$2,FIXTURES!$C$2:$NC$23,MATCH($C24,FIXTURES!$B$2:$B$23,0),0)="",HLOOKUP(AY$2+1,FIXTURES!$C$2:$NC$23,MATCH($C24,FIXTURES!$B$2:$B$23,0),0)=""),HLOOKUP(AY$2+2,FIXTURES!$C$2:$NC$23,MATCH($C24,FIXTURES!$B$2:$B$23,0),0),IF(HLOOKUP(AY$2+1,FIXTURES!$C$2:$NC$23,MATCH($C24,FIXTURES!$B$2:$B$23,0),0)="",HLOOKUP(AY$2,FIXTURES!$C$2:$NC$23,MATCH($C24,FIXTURES!$B$2:$B$23,0),0),HLOOKUP(AY$2+1,FIXTURES!$C$2:$NC$23,MATCH($C24,FIXTURES!$B$2:$B$23,0),0)))),IF(AND(HLOOKUP(AY$2,FIXTURES!$C$2:$NC$23,MATCH($C24,FIXTURES!$B$2:$B$23,0),0)="",HLOOKUP(AY$2+1,FIXTURES!$C$2:$NC$23,MATCH($C24,FIXTURES!$B$2:$B$23,0),0)=""),HLOOKUP(AY$2+2,FIXTURES!$C$2:$NC$23,MATCH($C24,FIXTURES!$B$2:$B$23,0),0),IF(HLOOKUP(AY$2+1,FIXTURES!$C$2:$NC$23,MATCH($C24,FIXTURES!$B$2:$B$23,0),0)="",HLOOKUP(AY$2,FIXTURES!$C$2:$NC$23,MATCH($C24,FIXTURES!$B$2:$B$23,0),0),HLOOKUP(AY$2+1,FIXTURES!$C$2:$NC$23,MATCH($C24,FIXTURES!$B$2:$B$23,0),0))))</f>
        <v>wol</v>
      </c>
      <c r="AZ24" s="117" t="str">
        <f>IF(AZ$1="SAT",IF(AND(HLOOKUP(AZ$2,FIXTURES!$C$2:$NC$23,MATCH($C24,FIXTURES!$B$2:$B$23,0),0)="",HLOOKUP(AZ$2+1,FIXTURES!$C$2:$NC$23,MATCH($C24,FIXTURES!$B$2:$B$23,0),0)="",HLOOKUP(AZ$2+2,FIXTURES!$C$2:$NC$23,MATCH($C24,FIXTURES!$B$2:$B$23,0),0)=""),HLOOKUP(AZ$2-1,FIXTURES!$C$2:$NC$23,MATCH($C24,FIXTURES!$B$2:$B$23,0),0),IF(AND(HLOOKUP(AZ$2,FIXTURES!$C$2:$NC$23,MATCH($C24,FIXTURES!$B$2:$B$23,0),0)="",HLOOKUP(AZ$2+1,FIXTURES!$C$2:$NC$23,MATCH($C24,FIXTURES!$B$2:$B$23,0),0)=""),HLOOKUP(AZ$2+2,FIXTURES!$C$2:$NC$23,MATCH($C24,FIXTURES!$B$2:$B$23,0),0),IF(HLOOKUP(AZ$2+1,FIXTURES!$C$2:$NC$23,MATCH($C24,FIXTURES!$B$2:$B$23,0),0)="",HLOOKUP(AZ$2,FIXTURES!$C$2:$NC$23,MATCH($C24,FIXTURES!$B$2:$B$23,0),0),HLOOKUP(AZ$2+1,FIXTURES!$C$2:$NC$23,MATCH($C24,FIXTURES!$B$2:$B$23,0),0)))),IF(AND(HLOOKUP(AZ$2,FIXTURES!$C$2:$NC$23,MATCH($C24,FIXTURES!$B$2:$B$23,0),0)="",HLOOKUP(AZ$2+1,FIXTURES!$C$2:$NC$23,MATCH($C24,FIXTURES!$B$2:$B$23,0),0)=""),HLOOKUP(AZ$2+2,FIXTURES!$C$2:$NC$23,MATCH($C24,FIXTURES!$B$2:$B$23,0),0),IF(HLOOKUP(AZ$2+1,FIXTURES!$C$2:$NC$23,MATCH($C24,FIXTURES!$B$2:$B$23,0),0)="",HLOOKUP(AZ$2,FIXTURES!$C$2:$NC$23,MATCH($C24,FIXTURES!$B$2:$B$23,0),0),HLOOKUP(AZ$2+1,FIXTURES!$C$2:$NC$23,MATCH($C24,FIXTURES!$B$2:$B$23,0),0))))</f>
        <v/>
      </c>
      <c r="BA24" s="117" t="str">
        <f>IF(BA$1="SAT",IF(AND(HLOOKUP(BA$2,FIXTURES!$C$2:$NC$23,MATCH($C24,FIXTURES!$B$2:$B$23,0),0)="",HLOOKUP(BA$2+1,FIXTURES!$C$2:$NC$23,MATCH($C24,FIXTURES!$B$2:$B$23,0),0)="",HLOOKUP(BA$2+2,FIXTURES!$C$2:$NC$23,MATCH($C24,FIXTURES!$B$2:$B$23,0),0)=""),HLOOKUP(BA$2-1,FIXTURES!$C$2:$NC$23,MATCH($C24,FIXTURES!$B$2:$B$23,0),0),IF(AND(HLOOKUP(BA$2,FIXTURES!$C$2:$NC$23,MATCH($C24,FIXTURES!$B$2:$B$23,0),0)="",HLOOKUP(BA$2+1,FIXTURES!$C$2:$NC$23,MATCH($C24,FIXTURES!$B$2:$B$23,0),0)=""),HLOOKUP(BA$2+2,FIXTURES!$C$2:$NC$23,MATCH($C24,FIXTURES!$B$2:$B$23,0),0),IF(HLOOKUP(BA$2+1,FIXTURES!$C$2:$NC$23,MATCH($C24,FIXTURES!$B$2:$B$23,0),0)="",HLOOKUP(BA$2,FIXTURES!$C$2:$NC$23,MATCH($C24,FIXTURES!$B$2:$B$23,0),0),HLOOKUP(BA$2+1,FIXTURES!$C$2:$NC$23,MATCH($C24,FIXTURES!$B$2:$B$23,0),0)))),IF(AND(HLOOKUP(BA$2,FIXTURES!$C$2:$NC$23,MATCH($C24,FIXTURES!$B$2:$B$23,0),0)="",HLOOKUP(BA$2+1,FIXTURES!$C$2:$NC$23,MATCH($C24,FIXTURES!$B$2:$B$23,0),0)=""),HLOOKUP(BA$2+2,FIXTURES!$C$2:$NC$23,MATCH($C24,FIXTURES!$B$2:$B$23,0),0),IF(HLOOKUP(BA$2+1,FIXTURES!$C$2:$NC$23,MATCH($C24,FIXTURES!$B$2:$B$23,0),0)="",HLOOKUP(BA$2,FIXTURES!$C$2:$NC$23,MATCH($C24,FIXTURES!$B$2:$B$23,0),0),HLOOKUP(BA$2+1,FIXTURES!$C$2:$NC$23,MATCH($C24,FIXTURES!$B$2:$B$23,0),0))))</f>
        <v>EVE</v>
      </c>
      <c r="BB24" s="117" t="str">
        <f>IF(BB$1="SAT",IF(AND(HLOOKUP(BB$2,FIXTURES!$C$2:$NC$23,MATCH($C24,FIXTURES!$B$2:$B$23,0),0)="",HLOOKUP(BB$2+1,FIXTURES!$C$2:$NC$23,MATCH($C24,FIXTURES!$B$2:$B$23,0),0)="",HLOOKUP(BB$2+2,FIXTURES!$C$2:$NC$23,MATCH($C24,FIXTURES!$B$2:$B$23,0),0)=""),HLOOKUP(BB$2-1,FIXTURES!$C$2:$NC$23,MATCH($C24,FIXTURES!$B$2:$B$23,0),0),IF(AND(HLOOKUP(BB$2,FIXTURES!$C$2:$NC$23,MATCH($C24,FIXTURES!$B$2:$B$23,0),0)="",HLOOKUP(BB$2+1,FIXTURES!$C$2:$NC$23,MATCH($C24,FIXTURES!$B$2:$B$23,0),0)=""),HLOOKUP(BB$2+2,FIXTURES!$C$2:$NC$23,MATCH($C24,FIXTURES!$B$2:$B$23,0),0),IF(HLOOKUP(BB$2+1,FIXTURES!$C$2:$NC$23,MATCH($C24,FIXTURES!$B$2:$B$23,0),0)="",HLOOKUP(BB$2,FIXTURES!$C$2:$NC$23,MATCH($C24,FIXTURES!$B$2:$B$23,0),0),HLOOKUP(BB$2+1,FIXTURES!$C$2:$NC$23,MATCH($C24,FIXTURES!$B$2:$B$23,0),0)))),IF(AND(HLOOKUP(BB$2,FIXTURES!$C$2:$NC$23,MATCH($C24,FIXTURES!$B$2:$B$23,0),0)="",HLOOKUP(BB$2+1,FIXTURES!$C$2:$NC$23,MATCH($C24,FIXTURES!$B$2:$B$23,0),0)=""),HLOOKUP(BB$2+2,FIXTURES!$C$2:$NC$23,MATCH($C24,FIXTURES!$B$2:$B$23,0),0),IF(HLOOKUP(BB$2+1,FIXTURES!$C$2:$NC$23,MATCH($C24,FIXTURES!$B$2:$B$23,0),0)="",HLOOKUP(BB$2,FIXTURES!$C$2:$NC$23,MATCH($C24,FIXTURES!$B$2:$B$23,0),0),HLOOKUP(BB$2+1,FIXTURES!$C$2:$NC$23,MATCH($C24,FIXTURES!$B$2:$B$23,0),0))))</f>
        <v/>
      </c>
      <c r="BC24" s="117" t="str">
        <f>IF(BC$1="SAT",IF(AND(HLOOKUP(BC$2,FIXTURES!$C$2:$NC$23,MATCH($C24,FIXTURES!$B$2:$B$23,0),0)="",HLOOKUP(BC$2+1,FIXTURES!$C$2:$NC$23,MATCH($C24,FIXTURES!$B$2:$B$23,0),0)="",HLOOKUP(BC$2+2,FIXTURES!$C$2:$NC$23,MATCH($C24,FIXTURES!$B$2:$B$23,0),0)=""),HLOOKUP(BC$2-1,FIXTURES!$C$2:$NC$23,MATCH($C24,FIXTURES!$B$2:$B$23,0),0),IF(AND(HLOOKUP(BC$2,FIXTURES!$C$2:$NC$23,MATCH($C24,FIXTURES!$B$2:$B$23,0),0)="",HLOOKUP(BC$2+1,FIXTURES!$C$2:$NC$23,MATCH($C24,FIXTURES!$B$2:$B$23,0),0)=""),HLOOKUP(BC$2+2,FIXTURES!$C$2:$NC$23,MATCH($C24,FIXTURES!$B$2:$B$23,0),0),IF(HLOOKUP(BC$2+1,FIXTURES!$C$2:$NC$23,MATCH($C24,FIXTURES!$B$2:$B$23,0),0)="",HLOOKUP(BC$2,FIXTURES!$C$2:$NC$23,MATCH($C24,FIXTURES!$B$2:$B$23,0),0),HLOOKUP(BC$2+1,FIXTURES!$C$2:$NC$23,MATCH($C24,FIXTURES!$B$2:$B$23,0),0)))),IF(AND(HLOOKUP(BC$2,FIXTURES!$C$2:$NC$23,MATCH($C24,FIXTURES!$B$2:$B$23,0),0)="",HLOOKUP(BC$2+1,FIXTURES!$C$2:$NC$23,MATCH($C24,FIXTURES!$B$2:$B$23,0),0)=""),HLOOKUP(BC$2+2,FIXTURES!$C$2:$NC$23,MATCH($C24,FIXTURES!$B$2:$B$23,0),0),IF(HLOOKUP(BC$2+1,FIXTURES!$C$2:$NC$23,MATCH($C24,FIXTURES!$B$2:$B$23,0),0)="",HLOOKUP(BC$2,FIXTURES!$C$2:$NC$23,MATCH($C24,FIXTURES!$B$2:$B$23,0),0),HLOOKUP(BC$2+1,FIXTURES!$C$2:$NC$23,MATCH($C24,FIXTURES!$B$2:$B$23,0),0))))</f>
        <v>Derby County</v>
      </c>
      <c r="BD24" s="117" t="str">
        <f>IF(BD$1="SAT",IF(AND(HLOOKUP(BD$2,FIXTURES!$C$2:$NC$23,MATCH($C24,FIXTURES!$B$2:$B$23,0),0)="",HLOOKUP(BD$2+1,FIXTURES!$C$2:$NC$23,MATCH($C24,FIXTURES!$B$2:$B$23,0),0)="",HLOOKUP(BD$2+2,FIXTURES!$C$2:$NC$23,MATCH($C24,FIXTURES!$B$2:$B$23,0),0)=""),HLOOKUP(BD$2-1,FIXTURES!$C$2:$NC$23,MATCH($C24,FIXTURES!$B$2:$B$23,0),0),IF(AND(HLOOKUP(BD$2,FIXTURES!$C$2:$NC$23,MATCH($C24,FIXTURES!$B$2:$B$23,0),0)="",HLOOKUP(BD$2+1,FIXTURES!$C$2:$NC$23,MATCH($C24,FIXTURES!$B$2:$B$23,0),0)=""),HLOOKUP(BD$2+2,FIXTURES!$C$2:$NC$23,MATCH($C24,FIXTURES!$B$2:$B$23,0),0),IF(HLOOKUP(BD$2+1,FIXTURES!$C$2:$NC$23,MATCH($C24,FIXTURES!$B$2:$B$23,0),0)="",HLOOKUP(BD$2,FIXTURES!$C$2:$NC$23,MATCH($C24,FIXTURES!$B$2:$B$23,0),0),HLOOKUP(BD$2+1,FIXTURES!$C$2:$NC$23,MATCH($C24,FIXTURES!$B$2:$B$23,0),0)))),IF(AND(HLOOKUP(BD$2,FIXTURES!$C$2:$NC$23,MATCH($C24,FIXTURES!$B$2:$B$23,0),0)="",HLOOKUP(BD$2+1,FIXTURES!$C$2:$NC$23,MATCH($C24,FIXTURES!$B$2:$B$23,0),0)=""),HLOOKUP(BD$2+2,FIXTURES!$C$2:$NC$23,MATCH($C24,FIXTURES!$B$2:$B$23,0),0),IF(HLOOKUP(BD$2+1,FIXTURES!$C$2:$NC$23,MATCH($C24,FIXTURES!$B$2:$B$23,0),0)="",HLOOKUP(BD$2,FIXTURES!$C$2:$NC$23,MATCH($C24,FIXTURES!$B$2:$B$23,0),0),HLOOKUP(BD$2+1,FIXTURES!$C$2:$NC$23,MATCH($C24,FIXTURES!$B$2:$B$23,0),0))))</f>
        <v/>
      </c>
      <c r="BE24" s="117" t="str">
        <f>IF(BE$1="SAT",IF(AND(HLOOKUP(BE$2,FIXTURES!$C$2:$NC$23,MATCH($C24,FIXTURES!$B$2:$B$23,0),0)="",HLOOKUP(BE$2+1,FIXTURES!$C$2:$NC$23,MATCH($C24,FIXTURES!$B$2:$B$23,0),0)="",HLOOKUP(BE$2+2,FIXTURES!$C$2:$NC$23,MATCH($C24,FIXTURES!$B$2:$B$23,0),0)=""),HLOOKUP(BE$2-1,FIXTURES!$C$2:$NC$23,MATCH($C24,FIXTURES!$B$2:$B$23,0),0),IF(AND(HLOOKUP(BE$2,FIXTURES!$C$2:$NC$23,MATCH($C24,FIXTURES!$B$2:$B$23,0),0)="",HLOOKUP(BE$2+1,FIXTURES!$C$2:$NC$23,MATCH($C24,FIXTURES!$B$2:$B$23,0),0)=""),HLOOKUP(BE$2+2,FIXTURES!$C$2:$NC$23,MATCH($C24,FIXTURES!$B$2:$B$23,0),0),IF(HLOOKUP(BE$2+1,FIXTURES!$C$2:$NC$23,MATCH($C24,FIXTURES!$B$2:$B$23,0),0)="",HLOOKUP(BE$2,FIXTURES!$C$2:$NC$23,MATCH($C24,FIXTURES!$B$2:$B$23,0),0),HLOOKUP(BE$2+1,FIXTURES!$C$2:$NC$23,MATCH($C24,FIXTURES!$B$2:$B$23,0),0)))),IF(AND(HLOOKUP(BE$2,FIXTURES!$C$2:$NC$23,MATCH($C24,FIXTURES!$B$2:$B$23,0),0)="",HLOOKUP(BE$2+1,FIXTURES!$C$2:$NC$23,MATCH($C24,FIXTURES!$B$2:$B$23,0),0)=""),HLOOKUP(BE$2+2,FIXTURES!$C$2:$NC$23,MATCH($C24,FIXTURES!$B$2:$B$23,0),0),IF(HLOOKUP(BE$2+1,FIXTURES!$C$2:$NC$23,MATCH($C24,FIXTURES!$B$2:$B$23,0),0)="",HLOOKUP(BE$2,FIXTURES!$C$2:$NC$23,MATCH($C24,FIXTURES!$B$2:$B$23,0),0),HLOOKUP(BE$2+1,FIXTURES!$C$2:$NC$23,MATCH($C24,FIXTURES!$B$2:$B$23,0),0))))</f>
        <v>new</v>
      </c>
      <c r="BF24" s="117" t="str">
        <f>IF(BF$1="SAT",IF(AND(HLOOKUP(BF$2,FIXTURES!$C$2:$NC$23,MATCH($C24,FIXTURES!$B$2:$B$23,0),0)="",HLOOKUP(BF$2+1,FIXTURES!$C$2:$NC$23,MATCH($C24,FIXTURES!$B$2:$B$23,0),0)="",HLOOKUP(BF$2+2,FIXTURES!$C$2:$NC$23,MATCH($C24,FIXTURES!$B$2:$B$23,0),0)=""),HLOOKUP(BF$2-1,FIXTURES!$C$2:$NC$23,MATCH($C24,FIXTURES!$B$2:$B$23,0),0),IF(AND(HLOOKUP(BF$2,FIXTURES!$C$2:$NC$23,MATCH($C24,FIXTURES!$B$2:$B$23,0),0)="",HLOOKUP(BF$2+1,FIXTURES!$C$2:$NC$23,MATCH($C24,FIXTURES!$B$2:$B$23,0),0)=""),HLOOKUP(BF$2+2,FIXTURES!$C$2:$NC$23,MATCH($C24,FIXTURES!$B$2:$B$23,0),0),IF(HLOOKUP(BF$2+1,FIXTURES!$C$2:$NC$23,MATCH($C24,FIXTURES!$B$2:$B$23,0),0)="",HLOOKUP(BF$2,FIXTURES!$C$2:$NC$23,MATCH($C24,FIXTURES!$B$2:$B$23,0),0),HLOOKUP(BF$2+1,FIXTURES!$C$2:$NC$23,MATCH($C24,FIXTURES!$B$2:$B$23,0),0)))),IF(AND(HLOOKUP(BF$2,FIXTURES!$C$2:$NC$23,MATCH($C24,FIXTURES!$B$2:$B$23,0),0)="",HLOOKUP(BF$2+1,FIXTURES!$C$2:$NC$23,MATCH($C24,FIXTURES!$B$2:$B$23,0),0)=""),HLOOKUP(BF$2+2,FIXTURES!$C$2:$NC$23,MATCH($C24,FIXTURES!$B$2:$B$23,0),0),IF(HLOOKUP(BF$2+1,FIXTURES!$C$2:$NC$23,MATCH($C24,FIXTURES!$B$2:$B$23,0),0)="",HLOOKUP(BF$2,FIXTURES!$C$2:$NC$23,MATCH($C24,FIXTURES!$B$2:$B$23,0),0),HLOOKUP(BF$2+1,FIXTURES!$C$2:$NC$23,MATCH($C24,FIXTURES!$B$2:$B$23,0),0))))</f>
        <v/>
      </c>
      <c r="BG24" s="117" t="str">
        <f>IF(BG$1="SAT",IF(AND(HLOOKUP(BG$2,FIXTURES!$C$2:$NC$23,MATCH($C24,FIXTURES!$B$2:$B$23,0),0)="",HLOOKUP(BG$2+1,FIXTURES!$C$2:$NC$23,MATCH($C24,FIXTURES!$B$2:$B$23,0),0)="",HLOOKUP(BG$2+2,FIXTURES!$C$2:$NC$23,MATCH($C24,FIXTURES!$B$2:$B$23,0),0)=""),HLOOKUP(BG$2-1,FIXTURES!$C$2:$NC$23,MATCH($C24,FIXTURES!$B$2:$B$23,0),0),IF(AND(HLOOKUP(BG$2,FIXTURES!$C$2:$NC$23,MATCH($C24,FIXTURES!$B$2:$B$23,0),0)="",HLOOKUP(BG$2+1,FIXTURES!$C$2:$NC$23,MATCH($C24,FIXTURES!$B$2:$B$23,0),0)=""),HLOOKUP(BG$2+2,FIXTURES!$C$2:$NC$23,MATCH($C24,FIXTURES!$B$2:$B$23,0),0),IF(HLOOKUP(BG$2+1,FIXTURES!$C$2:$NC$23,MATCH($C24,FIXTURES!$B$2:$B$23,0),0)="",HLOOKUP(BG$2,FIXTURES!$C$2:$NC$23,MATCH($C24,FIXTURES!$B$2:$B$23,0),0),HLOOKUP(BG$2+1,FIXTURES!$C$2:$NC$23,MATCH($C24,FIXTURES!$B$2:$B$23,0),0)))),IF(AND(HLOOKUP(BG$2,FIXTURES!$C$2:$NC$23,MATCH($C24,FIXTURES!$B$2:$B$23,0),0)="",HLOOKUP(BG$2+1,FIXTURES!$C$2:$NC$23,MATCH($C24,FIXTURES!$B$2:$B$23,0),0)=""),HLOOKUP(BG$2+2,FIXTURES!$C$2:$NC$23,MATCH($C24,FIXTURES!$B$2:$B$23,0),0),IF(HLOOKUP(BG$2+1,FIXTURES!$C$2:$NC$23,MATCH($C24,FIXTURES!$B$2:$B$23,0),0)="",HLOOKUP(BG$2,FIXTURES!$C$2:$NC$23,MATCH($C24,FIXTURES!$B$2:$B$23,0),0),HLOOKUP(BG$2+1,FIXTURES!$C$2:$NC$23,MATCH($C24,FIXTURES!$B$2:$B$23,0),0))))</f>
        <v>CHE</v>
      </c>
      <c r="BH24" s="117" t="str">
        <f>IF(BH$1="SAT",IF(AND(HLOOKUP(BH$2,FIXTURES!$C$2:$NC$23,MATCH($C24,FIXTURES!$B$2:$B$23,0),0)="",HLOOKUP(BH$2+1,FIXTURES!$C$2:$NC$23,MATCH($C24,FIXTURES!$B$2:$B$23,0),0)="",HLOOKUP(BH$2+2,FIXTURES!$C$2:$NC$23,MATCH($C24,FIXTURES!$B$2:$B$23,0),0)=""),HLOOKUP(BH$2-1,FIXTURES!$C$2:$NC$23,MATCH($C24,FIXTURES!$B$2:$B$23,0),0),IF(AND(HLOOKUP(BH$2,FIXTURES!$C$2:$NC$23,MATCH($C24,FIXTURES!$B$2:$B$23,0),0)="",HLOOKUP(BH$2+1,FIXTURES!$C$2:$NC$23,MATCH($C24,FIXTURES!$B$2:$B$23,0),0)=""),HLOOKUP(BH$2+2,FIXTURES!$C$2:$NC$23,MATCH($C24,FIXTURES!$B$2:$B$23,0),0),IF(HLOOKUP(BH$2+1,FIXTURES!$C$2:$NC$23,MATCH($C24,FIXTURES!$B$2:$B$23,0),0)="",HLOOKUP(BH$2,FIXTURES!$C$2:$NC$23,MATCH($C24,FIXTURES!$B$2:$B$23,0),0),HLOOKUP(BH$2+1,FIXTURES!$C$2:$NC$23,MATCH($C24,FIXTURES!$B$2:$B$23,0),0)))),IF(AND(HLOOKUP(BH$2,FIXTURES!$C$2:$NC$23,MATCH($C24,FIXTURES!$B$2:$B$23,0),0)="",HLOOKUP(BH$2+1,FIXTURES!$C$2:$NC$23,MATCH($C24,FIXTURES!$B$2:$B$23,0),0)=""),HLOOKUP(BH$2+2,FIXTURES!$C$2:$NC$23,MATCH($C24,FIXTURES!$B$2:$B$23,0),0),IF(HLOOKUP(BH$2+1,FIXTURES!$C$2:$NC$23,MATCH($C24,FIXTURES!$B$2:$B$23,0),0)="",HLOOKUP(BH$2,FIXTURES!$C$2:$NC$23,MATCH($C24,FIXTURES!$B$2:$B$23,0),0),HLOOKUP(BH$2+1,FIXTURES!$C$2:$NC$23,MATCH($C24,FIXTURES!$B$2:$B$23,0),0))))</f>
        <v/>
      </c>
      <c r="BI24" s="117" t="str">
        <f>IF(BI$1="SAT",IF(AND(HLOOKUP(BI$2,FIXTURES!$C$2:$NC$23,MATCH($C24,FIXTURES!$B$2:$B$23,0),0)="",HLOOKUP(BI$2+1,FIXTURES!$C$2:$NC$23,MATCH($C24,FIXTURES!$B$2:$B$23,0),0)="",HLOOKUP(BI$2+2,FIXTURES!$C$2:$NC$23,MATCH($C24,FIXTURES!$B$2:$B$23,0),0)=""),HLOOKUP(BI$2-1,FIXTURES!$C$2:$NC$23,MATCH($C24,FIXTURES!$B$2:$B$23,0),0),IF(AND(HLOOKUP(BI$2,FIXTURES!$C$2:$NC$23,MATCH($C24,FIXTURES!$B$2:$B$23,0),0)="",HLOOKUP(BI$2+1,FIXTURES!$C$2:$NC$23,MATCH($C24,FIXTURES!$B$2:$B$23,0),0)=""),HLOOKUP(BI$2+2,FIXTURES!$C$2:$NC$23,MATCH($C24,FIXTURES!$B$2:$B$23,0),0),IF(HLOOKUP(BI$2+1,FIXTURES!$C$2:$NC$23,MATCH($C24,FIXTURES!$B$2:$B$23,0),0)="",HLOOKUP(BI$2,FIXTURES!$C$2:$NC$23,MATCH($C24,FIXTURES!$B$2:$B$23,0),0),HLOOKUP(BI$2+1,FIXTURES!$C$2:$NC$23,MATCH($C24,FIXTURES!$B$2:$B$23,0),0)))),IF(AND(HLOOKUP(BI$2,FIXTURES!$C$2:$NC$23,MATCH($C24,FIXTURES!$B$2:$B$23,0),0)="",HLOOKUP(BI$2+1,FIXTURES!$C$2:$NC$23,MATCH($C24,FIXTURES!$B$2:$B$23,0),0)=""),HLOOKUP(BI$2+2,FIXTURES!$C$2:$NC$23,MATCH($C24,FIXTURES!$B$2:$B$23,0),0),IF(HLOOKUP(BI$2+1,FIXTURES!$C$2:$NC$23,MATCH($C24,FIXTURES!$B$2:$B$23,0),0)="",HLOOKUP(BI$2,FIXTURES!$C$2:$NC$23,MATCH($C24,FIXTURES!$B$2:$B$23,0),0),HLOOKUP(BI$2+1,FIXTURES!$C$2:$NC$23,MATCH($C24,FIXTURES!$B$2:$B$23,0),0))))</f>
        <v>tot</v>
      </c>
      <c r="BJ24" s="117" t="str">
        <f>IF(BJ$1="SAT",IF(AND(HLOOKUP(BJ$2,FIXTURES!$C$2:$NC$23,MATCH($C24,FIXTURES!$B$2:$B$23,0),0)="",HLOOKUP(BJ$2+1,FIXTURES!$C$2:$NC$23,MATCH($C24,FIXTURES!$B$2:$B$23,0),0)="",HLOOKUP(BJ$2+2,FIXTURES!$C$2:$NC$23,MATCH($C24,FIXTURES!$B$2:$B$23,0),0)=""),HLOOKUP(BJ$2-1,FIXTURES!$C$2:$NC$23,MATCH($C24,FIXTURES!$B$2:$B$23,0),0),IF(AND(HLOOKUP(BJ$2,FIXTURES!$C$2:$NC$23,MATCH($C24,FIXTURES!$B$2:$B$23,0),0)="",HLOOKUP(BJ$2+1,FIXTURES!$C$2:$NC$23,MATCH($C24,FIXTURES!$B$2:$B$23,0),0)=""),HLOOKUP(BJ$2+2,FIXTURES!$C$2:$NC$23,MATCH($C24,FIXTURES!$B$2:$B$23,0),0),IF(HLOOKUP(BJ$2+1,FIXTURES!$C$2:$NC$23,MATCH($C24,FIXTURES!$B$2:$B$23,0),0)="",HLOOKUP(BJ$2,FIXTURES!$C$2:$NC$23,MATCH($C24,FIXTURES!$B$2:$B$23,0),0),HLOOKUP(BJ$2+1,FIXTURES!$C$2:$NC$23,MATCH($C24,FIXTURES!$B$2:$B$23,0),0)))),IF(AND(HLOOKUP(BJ$2,FIXTURES!$C$2:$NC$23,MATCH($C24,FIXTURES!$B$2:$B$23,0),0)="",HLOOKUP(BJ$2+1,FIXTURES!$C$2:$NC$23,MATCH($C24,FIXTURES!$B$2:$B$23,0),0)=""),HLOOKUP(BJ$2+2,FIXTURES!$C$2:$NC$23,MATCH($C24,FIXTURES!$B$2:$B$23,0),0),IF(HLOOKUP(BJ$2+1,FIXTURES!$C$2:$NC$23,MATCH($C24,FIXTURES!$B$2:$B$23,0),0)="",HLOOKUP(BJ$2,FIXTURES!$C$2:$NC$23,MATCH($C24,FIXTURES!$B$2:$B$23,0),0),HLOOKUP(BJ$2+1,FIXTURES!$C$2:$NC$23,MATCH($C24,FIXTURES!$B$2:$B$23,0),0))))</f>
        <v/>
      </c>
      <c r="BK24" s="117" t="str">
        <f>IF(BK$1="SAT",IF(AND(HLOOKUP(BK$2,FIXTURES!$C$2:$NC$23,MATCH($C24,FIXTURES!$B$2:$B$23,0),0)="",HLOOKUP(BK$2+1,FIXTURES!$C$2:$NC$23,MATCH($C24,FIXTURES!$B$2:$B$23,0),0)="",HLOOKUP(BK$2+2,FIXTURES!$C$2:$NC$23,MATCH($C24,FIXTURES!$B$2:$B$23,0),0)=""),HLOOKUP(BK$2-1,FIXTURES!$C$2:$NC$23,MATCH($C24,FIXTURES!$B$2:$B$23,0),0),IF(AND(HLOOKUP(BK$2,FIXTURES!$C$2:$NC$23,MATCH($C24,FIXTURES!$B$2:$B$23,0),0)="",HLOOKUP(BK$2+1,FIXTURES!$C$2:$NC$23,MATCH($C24,FIXTURES!$B$2:$B$23,0),0)=""),HLOOKUP(BK$2+2,FIXTURES!$C$2:$NC$23,MATCH($C24,FIXTURES!$B$2:$B$23,0),0),IF(HLOOKUP(BK$2+1,FIXTURES!$C$2:$NC$23,MATCH($C24,FIXTURES!$B$2:$B$23,0),0)="",HLOOKUP(BK$2,FIXTURES!$C$2:$NC$23,MATCH($C24,FIXTURES!$B$2:$B$23,0),0),HLOOKUP(BK$2+1,FIXTURES!$C$2:$NC$23,MATCH($C24,FIXTURES!$B$2:$B$23,0),0)))),IF(AND(HLOOKUP(BK$2,FIXTURES!$C$2:$NC$23,MATCH($C24,FIXTURES!$B$2:$B$23,0),0)="",HLOOKUP(BK$2+1,FIXTURES!$C$2:$NC$23,MATCH($C24,FIXTURES!$B$2:$B$23,0),0)=""),HLOOKUP(BK$2+2,FIXTURES!$C$2:$NC$23,MATCH($C24,FIXTURES!$B$2:$B$23,0),0),IF(HLOOKUP(BK$2+1,FIXTURES!$C$2:$NC$23,MATCH($C24,FIXTURES!$B$2:$B$23,0),0)="",HLOOKUP(BK$2,FIXTURES!$C$2:$NC$23,MATCH($C24,FIXTURES!$B$2:$B$23,0),0),HLOOKUP(BK$2+1,FIXTURES!$C$2:$NC$23,MATCH($C24,FIXTURES!$B$2:$B$23,0),0))))</f>
        <v>NFO</v>
      </c>
      <c r="BL24" s="117" t="str">
        <f>IF(BL$1="SAT",IF(AND(HLOOKUP(BL$2,FIXTURES!$C$2:$NC$23,MATCH($C24,FIXTURES!$B$2:$B$23,0),0)="",HLOOKUP(BL$2+1,FIXTURES!$C$2:$NC$23,MATCH($C24,FIXTURES!$B$2:$B$23,0),0)="",HLOOKUP(BL$2+2,FIXTURES!$C$2:$NC$23,MATCH($C24,FIXTURES!$B$2:$B$23,0),0)=""),HLOOKUP(BL$2-1,FIXTURES!$C$2:$NC$23,MATCH($C24,FIXTURES!$B$2:$B$23,0),0),IF(AND(HLOOKUP(BL$2,FIXTURES!$C$2:$NC$23,MATCH($C24,FIXTURES!$B$2:$B$23,0),0)="",HLOOKUP(BL$2+1,FIXTURES!$C$2:$NC$23,MATCH($C24,FIXTURES!$B$2:$B$23,0),0)=""),HLOOKUP(BL$2+2,FIXTURES!$C$2:$NC$23,MATCH($C24,FIXTURES!$B$2:$B$23,0),0),IF(HLOOKUP(BL$2+1,FIXTURES!$C$2:$NC$23,MATCH($C24,FIXTURES!$B$2:$B$23,0),0)="",HLOOKUP(BL$2,FIXTURES!$C$2:$NC$23,MATCH($C24,FIXTURES!$B$2:$B$23,0),0),HLOOKUP(BL$2+1,FIXTURES!$C$2:$NC$23,MATCH($C24,FIXTURES!$B$2:$B$23,0),0)))),IF(AND(HLOOKUP(BL$2,FIXTURES!$C$2:$NC$23,MATCH($C24,FIXTURES!$B$2:$B$23,0),0)="",HLOOKUP(BL$2+1,FIXTURES!$C$2:$NC$23,MATCH($C24,FIXTURES!$B$2:$B$23,0),0)=""),HLOOKUP(BL$2+2,FIXTURES!$C$2:$NC$23,MATCH($C24,FIXTURES!$B$2:$B$23,0),0),IF(HLOOKUP(BL$2+1,FIXTURES!$C$2:$NC$23,MATCH($C24,FIXTURES!$B$2:$B$23,0),0)="",HLOOKUP(BL$2,FIXTURES!$C$2:$NC$23,MATCH($C24,FIXTURES!$B$2:$B$23,0),0),HLOOKUP(BL$2+1,FIXTURES!$C$2:$NC$23,MATCH($C24,FIXTURES!$B$2:$B$23,0),0))))</f>
        <v>Manchester Utd</v>
      </c>
      <c r="BM24" s="117" t="str">
        <f>IF(BM$1="SAT",IF(AND(HLOOKUP(BM$2,FIXTURES!$C$2:$NC$23,MATCH($C24,FIXTURES!$B$2:$B$23,0),0)="",HLOOKUP(BM$2+1,FIXTURES!$C$2:$NC$23,MATCH($C24,FIXTURES!$B$2:$B$23,0),0)="",HLOOKUP(BM$2+2,FIXTURES!$C$2:$NC$23,MATCH($C24,FIXTURES!$B$2:$B$23,0),0)=""),HLOOKUP(BM$2-1,FIXTURES!$C$2:$NC$23,MATCH($C24,FIXTURES!$B$2:$B$23,0),0),IF(AND(HLOOKUP(BM$2,FIXTURES!$C$2:$NC$23,MATCH($C24,FIXTURES!$B$2:$B$23,0),0)="",HLOOKUP(BM$2+1,FIXTURES!$C$2:$NC$23,MATCH($C24,FIXTURES!$B$2:$B$23,0),0)=""),HLOOKUP(BM$2+2,FIXTURES!$C$2:$NC$23,MATCH($C24,FIXTURES!$B$2:$B$23,0),0),IF(HLOOKUP(BM$2+1,FIXTURES!$C$2:$NC$23,MATCH($C24,FIXTURES!$B$2:$B$23,0),0)="",HLOOKUP(BM$2,FIXTURES!$C$2:$NC$23,MATCH($C24,FIXTURES!$B$2:$B$23,0),0),HLOOKUP(BM$2+1,FIXTURES!$C$2:$NC$23,MATCH($C24,FIXTURES!$B$2:$B$23,0),0)))),IF(AND(HLOOKUP(BM$2,FIXTURES!$C$2:$NC$23,MATCH($C24,FIXTURES!$B$2:$B$23,0),0)="",HLOOKUP(BM$2+1,FIXTURES!$C$2:$NC$23,MATCH($C24,FIXTURES!$B$2:$B$23,0),0)=""),HLOOKUP(BM$2+2,FIXTURES!$C$2:$NC$23,MATCH($C24,FIXTURES!$B$2:$B$23,0),0),IF(HLOOKUP(BM$2+1,FIXTURES!$C$2:$NC$23,MATCH($C24,FIXTURES!$B$2:$B$23,0),0)="",HLOOKUP(BM$2,FIXTURES!$C$2:$NC$23,MATCH($C24,FIXTURES!$B$2:$B$23,0),0),HLOOKUP(BM$2+1,FIXTURES!$C$2:$NC$23,MATCH($C24,FIXTURES!$B$2:$B$23,0),0))))</f>
        <v>bha</v>
      </c>
      <c r="BN24" s="117" t="str">
        <f>IF(BN$1="SAT",IF(AND(HLOOKUP(BN$2,FIXTURES!$C$2:$NC$23,MATCH($C24,FIXTURES!$B$2:$B$23,0),0)="",HLOOKUP(BN$2+1,FIXTURES!$C$2:$NC$23,MATCH($C24,FIXTURES!$B$2:$B$23,0),0)="",HLOOKUP(BN$2+2,FIXTURES!$C$2:$NC$23,MATCH($C24,FIXTURES!$B$2:$B$23,0),0)=""),HLOOKUP(BN$2-1,FIXTURES!$C$2:$NC$23,MATCH($C24,FIXTURES!$B$2:$B$23,0),0),IF(AND(HLOOKUP(BN$2,FIXTURES!$C$2:$NC$23,MATCH($C24,FIXTURES!$B$2:$B$23,0),0)="",HLOOKUP(BN$2+1,FIXTURES!$C$2:$NC$23,MATCH($C24,FIXTURES!$B$2:$B$23,0),0)=""),HLOOKUP(BN$2+2,FIXTURES!$C$2:$NC$23,MATCH($C24,FIXTURES!$B$2:$B$23,0),0),IF(HLOOKUP(BN$2+1,FIXTURES!$C$2:$NC$23,MATCH($C24,FIXTURES!$B$2:$B$23,0),0)="",HLOOKUP(BN$2,FIXTURES!$C$2:$NC$23,MATCH($C24,FIXTURES!$B$2:$B$23,0),0),HLOOKUP(BN$2+1,FIXTURES!$C$2:$NC$23,MATCH($C24,FIXTURES!$B$2:$B$23,0),0)))),IF(AND(HLOOKUP(BN$2,FIXTURES!$C$2:$NC$23,MATCH($C24,FIXTURES!$B$2:$B$23,0),0)="",HLOOKUP(BN$2+1,FIXTURES!$C$2:$NC$23,MATCH($C24,FIXTURES!$B$2:$B$23,0),0)=""),HLOOKUP(BN$2+2,FIXTURES!$C$2:$NC$23,MATCH($C24,FIXTURES!$B$2:$B$23,0),0),IF(HLOOKUP(BN$2+1,FIXTURES!$C$2:$NC$23,MATCH($C24,FIXTURES!$B$2:$B$23,0),0)="",HLOOKUP(BN$2,FIXTURES!$C$2:$NC$23,MATCH($C24,FIXTURES!$B$2:$B$23,0),0),HLOOKUP(BN$2+1,FIXTURES!$C$2:$NC$23,MATCH($C24,FIXTURES!$B$2:$B$23,0),0))))</f>
        <v>AÉK Lárnaka</v>
      </c>
      <c r="BO24" s="117" t="str">
        <f>IF(BO$1="SAT",IF(AND(HLOOKUP(BO$2,FIXTURES!$C$2:$NC$23,MATCH($C24,FIXTURES!$B$2:$B$23,0),0)="",HLOOKUP(BO$2+1,FIXTURES!$C$2:$NC$23,MATCH($C24,FIXTURES!$B$2:$B$23,0),0)="",HLOOKUP(BO$2+2,FIXTURES!$C$2:$NC$23,MATCH($C24,FIXTURES!$B$2:$B$23,0),0)=""),HLOOKUP(BO$2-1,FIXTURES!$C$2:$NC$23,MATCH($C24,FIXTURES!$B$2:$B$23,0),0),IF(AND(HLOOKUP(BO$2,FIXTURES!$C$2:$NC$23,MATCH($C24,FIXTURES!$B$2:$B$23,0),0)="",HLOOKUP(BO$2+1,FIXTURES!$C$2:$NC$23,MATCH($C24,FIXTURES!$B$2:$B$23,0),0)=""),HLOOKUP(BO$2+2,FIXTURES!$C$2:$NC$23,MATCH($C24,FIXTURES!$B$2:$B$23,0),0),IF(HLOOKUP(BO$2+1,FIXTURES!$C$2:$NC$23,MATCH($C24,FIXTURES!$B$2:$B$23,0),0)="",HLOOKUP(BO$2,FIXTURES!$C$2:$NC$23,MATCH($C24,FIXTURES!$B$2:$B$23,0),0),HLOOKUP(BO$2+1,FIXTURES!$C$2:$NC$23,MATCH($C24,FIXTURES!$B$2:$B$23,0),0)))),IF(AND(HLOOKUP(BO$2,FIXTURES!$C$2:$NC$23,MATCH($C24,FIXTURES!$B$2:$B$23,0),0)="",HLOOKUP(BO$2+1,FIXTURES!$C$2:$NC$23,MATCH($C24,FIXTURES!$B$2:$B$23,0),0)=""),HLOOKUP(BO$2+2,FIXTURES!$C$2:$NC$23,MATCH($C24,FIXTURES!$B$2:$B$23,0),0),IF(HLOOKUP(BO$2+1,FIXTURES!$C$2:$NC$23,MATCH($C24,FIXTURES!$B$2:$B$23,0),0)="",HLOOKUP(BO$2,FIXTURES!$C$2:$NC$23,MATCH($C24,FIXTURES!$B$2:$B$23,0),0),HLOOKUP(BO$2+1,FIXTURES!$C$2:$NC$23,MATCH($C24,FIXTURES!$B$2:$B$23,0),0))))</f>
        <v>AVL</v>
      </c>
      <c r="BP24" s="117" t="str">
        <f>IF(BP$1="SAT",IF(AND(HLOOKUP(BP$2,FIXTURES!$C$2:$NC$23,MATCH($C24,FIXTURES!$B$2:$B$23,0),0)="",HLOOKUP(BP$2+1,FIXTURES!$C$2:$NC$23,MATCH($C24,FIXTURES!$B$2:$B$23,0),0)="",HLOOKUP(BP$2+2,FIXTURES!$C$2:$NC$23,MATCH($C24,FIXTURES!$B$2:$B$23,0),0)=""),HLOOKUP(BP$2-1,FIXTURES!$C$2:$NC$23,MATCH($C24,FIXTURES!$B$2:$B$23,0),0),IF(AND(HLOOKUP(BP$2,FIXTURES!$C$2:$NC$23,MATCH($C24,FIXTURES!$B$2:$B$23,0),0)="",HLOOKUP(BP$2+1,FIXTURES!$C$2:$NC$23,MATCH($C24,FIXTURES!$B$2:$B$23,0),0)=""),HLOOKUP(BP$2+2,FIXTURES!$C$2:$NC$23,MATCH($C24,FIXTURES!$B$2:$B$23,0),0),IF(HLOOKUP(BP$2+1,FIXTURES!$C$2:$NC$23,MATCH($C24,FIXTURES!$B$2:$B$23,0),0)="",HLOOKUP(BP$2,FIXTURES!$C$2:$NC$23,MATCH($C24,FIXTURES!$B$2:$B$23,0),0),HLOOKUP(BP$2+1,FIXTURES!$C$2:$NC$23,MATCH($C24,FIXTURES!$B$2:$B$23,0),0)))),IF(AND(HLOOKUP(BP$2,FIXTURES!$C$2:$NC$23,MATCH($C24,FIXTURES!$B$2:$B$23,0),0)="",HLOOKUP(BP$2+1,FIXTURES!$C$2:$NC$23,MATCH($C24,FIXTURES!$B$2:$B$23,0),0)=""),HLOOKUP(BP$2+2,FIXTURES!$C$2:$NC$23,MATCH($C24,FIXTURES!$B$2:$B$23,0),0),IF(HLOOKUP(BP$2+1,FIXTURES!$C$2:$NC$23,MATCH($C24,FIXTURES!$B$2:$B$23,0),0)="",HLOOKUP(BP$2,FIXTURES!$C$2:$NC$23,MATCH($C24,FIXTURES!$B$2:$B$23,0),0),HLOOKUP(BP$2+1,FIXTURES!$C$2:$NC$23,MATCH($C24,FIXTURES!$B$2:$B$23,0),0))))</f>
        <v>AÉK Lárnaka</v>
      </c>
      <c r="BQ24" s="117" t="str">
        <f>IF(BQ$1="SAT",IF(AND(HLOOKUP(BQ$2,FIXTURES!$C$2:$NC$23,MATCH($C24,FIXTURES!$B$2:$B$23,0),0)="",HLOOKUP(BQ$2+1,FIXTURES!$C$2:$NC$23,MATCH($C24,FIXTURES!$B$2:$B$23,0),0)="",HLOOKUP(BQ$2+2,FIXTURES!$C$2:$NC$23,MATCH($C24,FIXTURES!$B$2:$B$23,0),0)=""),HLOOKUP(BQ$2-1,FIXTURES!$C$2:$NC$23,MATCH($C24,FIXTURES!$B$2:$B$23,0),0),IF(AND(HLOOKUP(BQ$2,FIXTURES!$C$2:$NC$23,MATCH($C24,FIXTURES!$B$2:$B$23,0),0)="",HLOOKUP(BQ$2+1,FIXTURES!$C$2:$NC$23,MATCH($C24,FIXTURES!$B$2:$B$23,0),0)=""),HLOOKUP(BQ$2+2,FIXTURES!$C$2:$NC$23,MATCH($C24,FIXTURES!$B$2:$B$23,0),0),IF(HLOOKUP(BQ$2+1,FIXTURES!$C$2:$NC$23,MATCH($C24,FIXTURES!$B$2:$B$23,0),0)="",HLOOKUP(BQ$2,FIXTURES!$C$2:$NC$23,MATCH($C24,FIXTURES!$B$2:$B$23,0),0),HLOOKUP(BQ$2+1,FIXTURES!$C$2:$NC$23,MATCH($C24,FIXTURES!$B$2:$B$23,0),0)))),IF(AND(HLOOKUP(BQ$2,FIXTURES!$C$2:$NC$23,MATCH($C24,FIXTURES!$B$2:$B$23,0),0)="",HLOOKUP(BQ$2+1,FIXTURES!$C$2:$NC$23,MATCH($C24,FIXTURES!$B$2:$B$23,0),0)=""),HLOOKUP(BQ$2+2,FIXTURES!$C$2:$NC$23,MATCH($C24,FIXTURES!$B$2:$B$23,0),0),IF(HLOOKUP(BQ$2+1,FIXTURES!$C$2:$NC$23,MATCH($C24,FIXTURES!$B$2:$B$23,0),0)="",HLOOKUP(BQ$2,FIXTURES!$C$2:$NC$23,MATCH($C24,FIXTURES!$B$2:$B$23,0),0),HLOOKUP(BQ$2+1,FIXTURES!$C$2:$NC$23,MATCH($C24,FIXTURES!$B$2:$B$23,0),0))))</f>
        <v/>
      </c>
      <c r="BR24" s="117" t="str">
        <f>IF(BR$1="SAT",IF(AND(HLOOKUP(BR$2,FIXTURES!$C$2:$NC$23,MATCH($C24,FIXTURES!$B$2:$B$23,0),0)="",HLOOKUP(BR$2+1,FIXTURES!$C$2:$NC$23,MATCH($C24,FIXTURES!$B$2:$B$23,0),0)="",HLOOKUP(BR$2+2,FIXTURES!$C$2:$NC$23,MATCH($C24,FIXTURES!$B$2:$B$23,0),0)=""),HLOOKUP(BR$2-1,FIXTURES!$C$2:$NC$23,MATCH($C24,FIXTURES!$B$2:$B$23,0),0),IF(AND(HLOOKUP(BR$2,FIXTURES!$C$2:$NC$23,MATCH($C24,FIXTURES!$B$2:$B$23,0),0)="",HLOOKUP(BR$2+1,FIXTURES!$C$2:$NC$23,MATCH($C24,FIXTURES!$B$2:$B$23,0),0)=""),HLOOKUP(BR$2+2,FIXTURES!$C$2:$NC$23,MATCH($C24,FIXTURES!$B$2:$B$23,0),0),IF(HLOOKUP(BR$2+1,FIXTURES!$C$2:$NC$23,MATCH($C24,FIXTURES!$B$2:$B$23,0),0)="",HLOOKUP(BR$2,FIXTURES!$C$2:$NC$23,MATCH($C24,FIXTURES!$B$2:$B$23,0),0),HLOOKUP(BR$2+1,FIXTURES!$C$2:$NC$23,MATCH($C24,FIXTURES!$B$2:$B$23,0),0)))),IF(AND(HLOOKUP(BR$2,FIXTURES!$C$2:$NC$23,MATCH($C24,FIXTURES!$B$2:$B$23,0),0)="",HLOOKUP(BR$2+1,FIXTURES!$C$2:$NC$23,MATCH($C24,FIXTURES!$B$2:$B$23,0),0)=""),HLOOKUP(BR$2+2,FIXTURES!$C$2:$NC$23,MATCH($C24,FIXTURES!$B$2:$B$23,0),0),IF(HLOOKUP(BR$2+1,FIXTURES!$C$2:$NC$23,MATCH($C24,FIXTURES!$B$2:$B$23,0),0)="",HLOOKUP(BR$2,FIXTURES!$C$2:$NC$23,MATCH($C24,FIXTURES!$B$2:$B$23,0),0),HLOOKUP(BR$2+1,FIXTURES!$C$2:$NC$23,MATCH($C24,FIXTURES!$B$2:$B$23,0),0))))</f>
        <v/>
      </c>
      <c r="BS24" s="117" t="str">
        <f>IF(BS$1="SAT",IF(AND(HLOOKUP(BS$2,FIXTURES!$C$2:$NC$23,MATCH($C24,FIXTURES!$B$2:$B$23,0),0)="",HLOOKUP(BS$2+1,FIXTURES!$C$2:$NC$23,MATCH($C24,FIXTURES!$B$2:$B$23,0),0)="",HLOOKUP(BS$2+2,FIXTURES!$C$2:$NC$23,MATCH($C24,FIXTURES!$B$2:$B$23,0),0)=""),HLOOKUP(BS$2-1,FIXTURES!$C$2:$NC$23,MATCH($C24,FIXTURES!$B$2:$B$23,0),0),IF(AND(HLOOKUP(BS$2,FIXTURES!$C$2:$NC$23,MATCH($C24,FIXTURES!$B$2:$B$23,0),0)="",HLOOKUP(BS$2+1,FIXTURES!$C$2:$NC$23,MATCH($C24,FIXTURES!$B$2:$B$23,0),0)=""),HLOOKUP(BS$2+2,FIXTURES!$C$2:$NC$23,MATCH($C24,FIXTURES!$B$2:$B$23,0),0),IF(HLOOKUP(BS$2+1,FIXTURES!$C$2:$NC$23,MATCH($C24,FIXTURES!$B$2:$B$23,0),0)="",HLOOKUP(BS$2,FIXTURES!$C$2:$NC$23,MATCH($C24,FIXTURES!$B$2:$B$23,0),0),HLOOKUP(BS$2+1,FIXTURES!$C$2:$NC$23,MATCH($C24,FIXTURES!$B$2:$B$23,0),0)))),IF(AND(HLOOKUP(BS$2,FIXTURES!$C$2:$NC$23,MATCH($C24,FIXTURES!$B$2:$B$23,0),0)="",HLOOKUP(BS$2+1,FIXTURES!$C$2:$NC$23,MATCH($C24,FIXTURES!$B$2:$B$23,0),0)=""),HLOOKUP(BS$2+2,FIXTURES!$C$2:$NC$23,MATCH($C24,FIXTURES!$B$2:$B$23,0),0),IF(HLOOKUP(BS$2+1,FIXTURES!$C$2:$NC$23,MATCH($C24,FIXTURES!$B$2:$B$23,0),0)="",HLOOKUP(BS$2,FIXTURES!$C$2:$NC$23,MATCH($C24,FIXTURES!$B$2:$B$23,0),0),HLOOKUP(BS$2+1,FIXTURES!$C$2:$NC$23,MATCH($C24,FIXTURES!$B$2:$B$23,0),0))))</f>
        <v/>
      </c>
      <c r="BT24" s="117" t="str">
        <f>IF(BT$1="SAT",IF(AND(HLOOKUP(BT$2,FIXTURES!$C$2:$NC$23,MATCH($C24,FIXTURES!$B$2:$B$23,0),0)="",HLOOKUP(BT$2+1,FIXTURES!$C$2:$NC$23,MATCH($C24,FIXTURES!$B$2:$B$23,0),0)="",HLOOKUP(BT$2+2,FIXTURES!$C$2:$NC$23,MATCH($C24,FIXTURES!$B$2:$B$23,0),0)=""),HLOOKUP(BT$2-1,FIXTURES!$C$2:$NC$23,MATCH($C24,FIXTURES!$B$2:$B$23,0),0),IF(AND(HLOOKUP(BT$2,FIXTURES!$C$2:$NC$23,MATCH($C24,FIXTURES!$B$2:$B$23,0),0)="",HLOOKUP(BT$2+1,FIXTURES!$C$2:$NC$23,MATCH($C24,FIXTURES!$B$2:$B$23,0),0)=""),HLOOKUP(BT$2+2,FIXTURES!$C$2:$NC$23,MATCH($C24,FIXTURES!$B$2:$B$23,0),0),IF(HLOOKUP(BT$2+1,FIXTURES!$C$2:$NC$23,MATCH($C24,FIXTURES!$B$2:$B$23,0),0)="",HLOOKUP(BT$2,FIXTURES!$C$2:$NC$23,MATCH($C24,FIXTURES!$B$2:$B$23,0),0),HLOOKUP(BT$2+1,FIXTURES!$C$2:$NC$23,MATCH($C24,FIXTURES!$B$2:$B$23,0),0)))),IF(AND(HLOOKUP(BT$2,FIXTURES!$C$2:$NC$23,MATCH($C24,FIXTURES!$B$2:$B$23,0),0)="",HLOOKUP(BT$2+1,FIXTURES!$C$2:$NC$23,MATCH($C24,FIXTURES!$B$2:$B$23,0),0)=""),HLOOKUP(BT$2+2,FIXTURES!$C$2:$NC$23,MATCH($C24,FIXTURES!$B$2:$B$23,0),0),IF(HLOOKUP(BT$2+1,FIXTURES!$C$2:$NC$23,MATCH($C24,FIXTURES!$B$2:$B$23,0),0)="",HLOOKUP(BT$2,FIXTURES!$C$2:$NC$23,MATCH($C24,FIXTURES!$B$2:$B$23,0),0),HLOOKUP(BT$2+1,FIXTURES!$C$2:$NC$23,MATCH($C24,FIXTURES!$B$2:$B$23,0),0))))</f>
        <v/>
      </c>
      <c r="BU24" s="117" t="str">
        <f>IF(BU$1="SAT",IF(AND(HLOOKUP(BU$2,FIXTURES!$C$2:$NC$23,MATCH($C24,FIXTURES!$B$2:$B$23,0),0)="",HLOOKUP(BU$2+1,FIXTURES!$C$2:$NC$23,MATCH($C24,FIXTURES!$B$2:$B$23,0),0)="",HLOOKUP(BU$2+2,FIXTURES!$C$2:$NC$23,MATCH($C24,FIXTURES!$B$2:$B$23,0),0)=""),HLOOKUP(BU$2-1,FIXTURES!$C$2:$NC$23,MATCH($C24,FIXTURES!$B$2:$B$23,0),0),IF(AND(HLOOKUP(BU$2,FIXTURES!$C$2:$NC$23,MATCH($C24,FIXTURES!$B$2:$B$23,0),0)="",HLOOKUP(BU$2+1,FIXTURES!$C$2:$NC$23,MATCH($C24,FIXTURES!$B$2:$B$23,0),0)=""),HLOOKUP(BU$2+2,FIXTURES!$C$2:$NC$23,MATCH($C24,FIXTURES!$B$2:$B$23,0),0),IF(HLOOKUP(BU$2+1,FIXTURES!$C$2:$NC$23,MATCH($C24,FIXTURES!$B$2:$B$23,0),0)="",HLOOKUP(BU$2,FIXTURES!$C$2:$NC$23,MATCH($C24,FIXTURES!$B$2:$B$23,0),0),HLOOKUP(BU$2+1,FIXTURES!$C$2:$NC$23,MATCH($C24,FIXTURES!$B$2:$B$23,0),0)))),IF(AND(HLOOKUP(BU$2,FIXTURES!$C$2:$NC$23,MATCH($C24,FIXTURES!$B$2:$B$23,0),0)="",HLOOKUP(BU$2+1,FIXTURES!$C$2:$NC$23,MATCH($C24,FIXTURES!$B$2:$B$23,0),0)=""),HLOOKUP(BU$2+2,FIXTURES!$C$2:$NC$23,MATCH($C24,FIXTURES!$B$2:$B$23,0),0),IF(HLOOKUP(BU$2+1,FIXTURES!$C$2:$NC$23,MATCH($C24,FIXTURES!$B$2:$B$23,0),0)="",HLOOKUP(BU$2,FIXTURES!$C$2:$NC$23,MATCH($C24,FIXTURES!$B$2:$B$23,0),0),HLOOKUP(BU$2+1,FIXTURES!$C$2:$NC$23,MATCH($C24,FIXTURES!$B$2:$B$23,0),0))))</f>
        <v>SOU</v>
      </c>
      <c r="BV24" s="117" t="str">
        <f>IF(BV$1="SAT",IF(AND(HLOOKUP(BV$2,FIXTURES!$C$2:$NC$23,MATCH($C24,FIXTURES!$B$2:$B$23,0),0)="",HLOOKUP(BV$2+1,FIXTURES!$C$2:$NC$23,MATCH($C24,FIXTURES!$B$2:$B$23,0),0)="",HLOOKUP(BV$2+2,FIXTURES!$C$2:$NC$23,MATCH($C24,FIXTURES!$B$2:$B$23,0),0)=""),HLOOKUP(BV$2-1,FIXTURES!$C$2:$NC$23,MATCH($C24,FIXTURES!$B$2:$B$23,0),0),IF(AND(HLOOKUP(BV$2,FIXTURES!$C$2:$NC$23,MATCH($C24,FIXTURES!$B$2:$B$23,0),0)="",HLOOKUP(BV$2+1,FIXTURES!$C$2:$NC$23,MATCH($C24,FIXTURES!$B$2:$B$23,0),0)=""),HLOOKUP(BV$2+2,FIXTURES!$C$2:$NC$23,MATCH($C24,FIXTURES!$B$2:$B$23,0),0),IF(HLOOKUP(BV$2+1,FIXTURES!$C$2:$NC$23,MATCH($C24,FIXTURES!$B$2:$B$23,0),0)="",HLOOKUP(BV$2,FIXTURES!$C$2:$NC$23,MATCH($C24,FIXTURES!$B$2:$B$23,0),0),HLOOKUP(BV$2+1,FIXTURES!$C$2:$NC$23,MATCH($C24,FIXTURES!$B$2:$B$23,0),0)))),IF(AND(HLOOKUP(BV$2,FIXTURES!$C$2:$NC$23,MATCH($C24,FIXTURES!$B$2:$B$23,0),0)="",HLOOKUP(BV$2+1,FIXTURES!$C$2:$NC$23,MATCH($C24,FIXTURES!$B$2:$B$23,0),0)=""),HLOOKUP(BV$2+2,FIXTURES!$C$2:$NC$23,MATCH($C24,FIXTURES!$B$2:$B$23,0),0),IF(HLOOKUP(BV$2+1,FIXTURES!$C$2:$NC$23,MATCH($C24,FIXTURES!$B$2:$B$23,0),0)="",HLOOKUP(BV$2,FIXTURES!$C$2:$NC$23,MATCH($C24,FIXTURES!$B$2:$B$23,0),0),HLOOKUP(BV$2+1,FIXTURES!$C$2:$NC$23,MATCH($C24,FIXTURES!$B$2:$B$23,0),0))))</f>
        <v>NEW</v>
      </c>
      <c r="BW24" s="117" t="str">
        <f>IF(BW$1="SAT",IF(AND(HLOOKUP(BW$2,FIXTURES!$C$2:$NC$23,MATCH($C24,FIXTURES!$B$2:$B$23,0),0)="",HLOOKUP(BW$2+1,FIXTURES!$C$2:$NC$23,MATCH($C24,FIXTURES!$B$2:$B$23,0),0)="",HLOOKUP(BW$2+2,FIXTURES!$C$2:$NC$23,MATCH($C24,FIXTURES!$B$2:$B$23,0),0)=""),HLOOKUP(BW$2-1,FIXTURES!$C$2:$NC$23,MATCH($C24,FIXTURES!$B$2:$B$23,0),0),IF(AND(HLOOKUP(BW$2,FIXTURES!$C$2:$NC$23,MATCH($C24,FIXTURES!$B$2:$B$23,0),0)="",HLOOKUP(BW$2+1,FIXTURES!$C$2:$NC$23,MATCH($C24,FIXTURES!$B$2:$B$23,0),0)=""),HLOOKUP(BW$2+2,FIXTURES!$C$2:$NC$23,MATCH($C24,FIXTURES!$B$2:$B$23,0),0),IF(HLOOKUP(BW$2+1,FIXTURES!$C$2:$NC$23,MATCH($C24,FIXTURES!$B$2:$B$23,0),0)="",HLOOKUP(BW$2,FIXTURES!$C$2:$NC$23,MATCH($C24,FIXTURES!$B$2:$B$23,0),0),HLOOKUP(BW$2+1,FIXTURES!$C$2:$NC$23,MATCH($C24,FIXTURES!$B$2:$B$23,0),0)))),IF(AND(HLOOKUP(BW$2,FIXTURES!$C$2:$NC$23,MATCH($C24,FIXTURES!$B$2:$B$23,0),0)="",HLOOKUP(BW$2+1,FIXTURES!$C$2:$NC$23,MATCH($C24,FIXTURES!$B$2:$B$23,0),0)=""),HLOOKUP(BW$2+2,FIXTURES!$C$2:$NC$23,MATCH($C24,FIXTURES!$B$2:$B$23,0),0),IF(HLOOKUP(BW$2+1,FIXTURES!$C$2:$NC$23,MATCH($C24,FIXTURES!$B$2:$B$23,0),0)="",HLOOKUP(BW$2,FIXTURES!$C$2:$NC$23,MATCH($C24,FIXTURES!$B$2:$B$23,0),0),HLOOKUP(BW$2+1,FIXTURES!$C$2:$NC$23,MATCH($C24,FIXTURES!$B$2:$B$23,0),0))))</f>
        <v>ful</v>
      </c>
      <c r="BX24" s="117" t="str">
        <f>IF(BX$1="SAT",IF(AND(HLOOKUP(BX$2,FIXTURES!$C$2:$NC$23,MATCH($C24,FIXTURES!$B$2:$B$23,0),0)="",HLOOKUP(BX$2+1,FIXTURES!$C$2:$NC$23,MATCH($C24,FIXTURES!$B$2:$B$23,0),0)="",HLOOKUP(BX$2+2,FIXTURES!$C$2:$NC$23,MATCH($C24,FIXTURES!$B$2:$B$23,0),0)=""),HLOOKUP(BX$2-1,FIXTURES!$C$2:$NC$23,MATCH($C24,FIXTURES!$B$2:$B$23,0),0),IF(AND(HLOOKUP(BX$2,FIXTURES!$C$2:$NC$23,MATCH($C24,FIXTURES!$B$2:$B$23,0),0)="",HLOOKUP(BX$2+1,FIXTURES!$C$2:$NC$23,MATCH($C24,FIXTURES!$B$2:$B$23,0),0)=""),HLOOKUP(BX$2+2,FIXTURES!$C$2:$NC$23,MATCH($C24,FIXTURES!$B$2:$B$23,0),0),IF(HLOOKUP(BX$2+1,FIXTURES!$C$2:$NC$23,MATCH($C24,FIXTURES!$B$2:$B$23,0),0)="",HLOOKUP(BX$2,FIXTURES!$C$2:$NC$23,MATCH($C24,FIXTURES!$B$2:$B$23,0),0),HLOOKUP(BX$2+1,FIXTURES!$C$2:$NC$23,MATCH($C24,FIXTURES!$B$2:$B$23,0),0)))),IF(AND(HLOOKUP(BX$2,FIXTURES!$C$2:$NC$23,MATCH($C24,FIXTURES!$B$2:$B$23,0),0)="",HLOOKUP(BX$2+1,FIXTURES!$C$2:$NC$23,MATCH($C24,FIXTURES!$B$2:$B$23,0),0)=""),HLOOKUP(BX$2+2,FIXTURES!$C$2:$NC$23,MATCH($C24,FIXTURES!$B$2:$B$23,0),0),IF(HLOOKUP(BX$2+1,FIXTURES!$C$2:$NC$23,MATCH($C24,FIXTURES!$B$2:$B$23,0),0)="",HLOOKUP(BX$2,FIXTURES!$C$2:$NC$23,MATCH($C24,FIXTURES!$B$2:$B$23,0),0),HLOOKUP(BX$2+1,FIXTURES!$C$2:$NC$23,MATCH($C24,FIXTURES!$B$2:$B$23,0),0))))</f>
        <v>Gent</v>
      </c>
      <c r="BY24" s="117" t="str">
        <f>IF(BY$1="SAT",IF(AND(HLOOKUP(BY$2,FIXTURES!$C$2:$NC$23,MATCH($C24,FIXTURES!$B$2:$B$23,0),0)="",HLOOKUP(BY$2+1,FIXTURES!$C$2:$NC$23,MATCH($C24,FIXTURES!$B$2:$B$23,0),0)="",HLOOKUP(BY$2+2,FIXTURES!$C$2:$NC$23,MATCH($C24,FIXTURES!$B$2:$B$23,0),0)=""),HLOOKUP(BY$2-1,FIXTURES!$C$2:$NC$23,MATCH($C24,FIXTURES!$B$2:$B$23,0),0),IF(AND(HLOOKUP(BY$2,FIXTURES!$C$2:$NC$23,MATCH($C24,FIXTURES!$B$2:$B$23,0),0)="",HLOOKUP(BY$2+1,FIXTURES!$C$2:$NC$23,MATCH($C24,FIXTURES!$B$2:$B$23,0),0)=""),HLOOKUP(BY$2+2,FIXTURES!$C$2:$NC$23,MATCH($C24,FIXTURES!$B$2:$B$23,0),0),IF(HLOOKUP(BY$2+1,FIXTURES!$C$2:$NC$23,MATCH($C24,FIXTURES!$B$2:$B$23,0),0)="",HLOOKUP(BY$2,FIXTURES!$C$2:$NC$23,MATCH($C24,FIXTURES!$B$2:$B$23,0),0),HLOOKUP(BY$2+1,FIXTURES!$C$2:$NC$23,MATCH($C24,FIXTURES!$B$2:$B$23,0),0)))),IF(AND(HLOOKUP(BY$2,FIXTURES!$C$2:$NC$23,MATCH($C24,FIXTURES!$B$2:$B$23,0),0)="",HLOOKUP(BY$2+1,FIXTURES!$C$2:$NC$23,MATCH($C24,FIXTURES!$B$2:$B$23,0),0)=""),HLOOKUP(BY$2+2,FIXTURES!$C$2:$NC$23,MATCH($C24,FIXTURES!$B$2:$B$23,0),0),IF(HLOOKUP(BY$2+1,FIXTURES!$C$2:$NC$23,MATCH($C24,FIXTURES!$B$2:$B$23,0),0)="",HLOOKUP(BY$2,FIXTURES!$C$2:$NC$23,MATCH($C24,FIXTURES!$B$2:$B$23,0),0),HLOOKUP(BY$2+1,FIXTURES!$C$2:$NC$23,MATCH($C24,FIXTURES!$B$2:$B$23,0),0))))</f>
        <v>ARS</v>
      </c>
      <c r="BZ24" s="117" t="str">
        <f>IF(BZ$1="SAT",IF(AND(HLOOKUP(BZ$2,FIXTURES!$C$2:$NC$23,MATCH($C24,FIXTURES!$B$2:$B$23,0),0)="",HLOOKUP(BZ$2+1,FIXTURES!$C$2:$NC$23,MATCH($C24,FIXTURES!$B$2:$B$23,0),0)="",HLOOKUP(BZ$2+2,FIXTURES!$C$2:$NC$23,MATCH($C24,FIXTURES!$B$2:$B$23,0),0)=""),HLOOKUP(BZ$2-1,FIXTURES!$C$2:$NC$23,MATCH($C24,FIXTURES!$B$2:$B$23,0),0),IF(AND(HLOOKUP(BZ$2,FIXTURES!$C$2:$NC$23,MATCH($C24,FIXTURES!$B$2:$B$23,0),0)="",HLOOKUP(BZ$2+1,FIXTURES!$C$2:$NC$23,MATCH($C24,FIXTURES!$B$2:$B$23,0),0)=""),HLOOKUP(BZ$2+2,FIXTURES!$C$2:$NC$23,MATCH($C24,FIXTURES!$B$2:$B$23,0),0),IF(HLOOKUP(BZ$2+1,FIXTURES!$C$2:$NC$23,MATCH($C24,FIXTURES!$B$2:$B$23,0),0)="",HLOOKUP(BZ$2,FIXTURES!$C$2:$NC$23,MATCH($C24,FIXTURES!$B$2:$B$23,0),0),HLOOKUP(BZ$2+1,FIXTURES!$C$2:$NC$23,MATCH($C24,FIXTURES!$B$2:$B$23,0),0)))),IF(AND(HLOOKUP(BZ$2,FIXTURES!$C$2:$NC$23,MATCH($C24,FIXTURES!$B$2:$B$23,0),0)="",HLOOKUP(BZ$2+1,FIXTURES!$C$2:$NC$23,MATCH($C24,FIXTURES!$B$2:$B$23,0),0)=""),HLOOKUP(BZ$2+2,FIXTURES!$C$2:$NC$23,MATCH($C24,FIXTURES!$B$2:$B$23,0),0),IF(HLOOKUP(BZ$2+1,FIXTURES!$C$2:$NC$23,MATCH($C24,FIXTURES!$B$2:$B$23,0),0)="",HLOOKUP(BZ$2,FIXTURES!$C$2:$NC$23,MATCH($C24,FIXTURES!$B$2:$B$23,0),0),HLOOKUP(BZ$2+1,FIXTURES!$C$2:$NC$23,MATCH($C24,FIXTURES!$B$2:$B$23,0),0))))</f>
        <v>Gent</v>
      </c>
      <c r="CA24" s="117" t="str">
        <f>IF(CA$1="SAT",IF(AND(HLOOKUP(CA$2,FIXTURES!$C$2:$NC$23,MATCH($C24,FIXTURES!$B$2:$B$23,0),0)="",HLOOKUP(CA$2+1,FIXTURES!$C$2:$NC$23,MATCH($C24,FIXTURES!$B$2:$B$23,0),0)="",HLOOKUP(CA$2+2,FIXTURES!$C$2:$NC$23,MATCH($C24,FIXTURES!$B$2:$B$23,0),0)=""),HLOOKUP(CA$2-1,FIXTURES!$C$2:$NC$23,MATCH($C24,FIXTURES!$B$2:$B$23,0),0),IF(AND(HLOOKUP(CA$2,FIXTURES!$C$2:$NC$23,MATCH($C24,FIXTURES!$B$2:$B$23,0),0)="",HLOOKUP(CA$2+1,FIXTURES!$C$2:$NC$23,MATCH($C24,FIXTURES!$B$2:$B$23,0),0)=""),HLOOKUP(CA$2+2,FIXTURES!$C$2:$NC$23,MATCH($C24,FIXTURES!$B$2:$B$23,0),0),IF(HLOOKUP(CA$2+1,FIXTURES!$C$2:$NC$23,MATCH($C24,FIXTURES!$B$2:$B$23,0),0)="",HLOOKUP(CA$2,FIXTURES!$C$2:$NC$23,MATCH($C24,FIXTURES!$B$2:$B$23,0),0),HLOOKUP(CA$2+1,FIXTURES!$C$2:$NC$23,MATCH($C24,FIXTURES!$B$2:$B$23,0),0)))),IF(AND(HLOOKUP(CA$2,FIXTURES!$C$2:$NC$23,MATCH($C24,FIXTURES!$B$2:$B$23,0),0)="",HLOOKUP(CA$2+1,FIXTURES!$C$2:$NC$23,MATCH($C24,FIXTURES!$B$2:$B$23,0),0)=""),HLOOKUP(CA$2+2,FIXTURES!$C$2:$NC$23,MATCH($C24,FIXTURES!$B$2:$B$23,0),0),IF(HLOOKUP(CA$2+1,FIXTURES!$C$2:$NC$23,MATCH($C24,FIXTURES!$B$2:$B$23,0),0)="",HLOOKUP(CA$2,FIXTURES!$C$2:$NC$23,MATCH($C24,FIXTURES!$B$2:$B$23,0),0),HLOOKUP(CA$2+1,FIXTURES!$C$2:$NC$23,MATCH($C24,FIXTURES!$B$2:$B$23,0),0))))</f>
        <v>bou</v>
      </c>
      <c r="CB24" s="117" t="str">
        <f>IF(CB$1="SAT",IF(AND(HLOOKUP(CB$2,FIXTURES!$C$2:$NC$23,MATCH($C24,FIXTURES!$B$2:$B$23,0),0)="",HLOOKUP(CB$2+1,FIXTURES!$C$2:$NC$23,MATCH($C24,FIXTURES!$B$2:$B$23,0),0)="",HLOOKUP(CB$2+2,FIXTURES!$C$2:$NC$23,MATCH($C24,FIXTURES!$B$2:$B$23,0),0)=""),HLOOKUP(CB$2-1,FIXTURES!$C$2:$NC$23,MATCH($C24,FIXTURES!$B$2:$B$23,0),0),IF(AND(HLOOKUP(CB$2,FIXTURES!$C$2:$NC$23,MATCH($C24,FIXTURES!$B$2:$B$23,0),0)="",HLOOKUP(CB$2+1,FIXTURES!$C$2:$NC$23,MATCH($C24,FIXTURES!$B$2:$B$23,0),0)=""),HLOOKUP(CB$2+2,FIXTURES!$C$2:$NC$23,MATCH($C24,FIXTURES!$B$2:$B$23,0),0),IF(HLOOKUP(CB$2+1,FIXTURES!$C$2:$NC$23,MATCH($C24,FIXTURES!$B$2:$B$23,0),0)="",HLOOKUP(CB$2,FIXTURES!$C$2:$NC$23,MATCH($C24,FIXTURES!$B$2:$B$23,0),0),HLOOKUP(CB$2+1,FIXTURES!$C$2:$NC$23,MATCH($C24,FIXTURES!$B$2:$B$23,0),0)))),IF(AND(HLOOKUP(CB$2,FIXTURES!$C$2:$NC$23,MATCH($C24,FIXTURES!$B$2:$B$23,0),0)="",HLOOKUP(CB$2+1,FIXTURES!$C$2:$NC$23,MATCH($C24,FIXTURES!$B$2:$B$23,0),0)=""),HLOOKUP(CB$2+2,FIXTURES!$C$2:$NC$23,MATCH($C24,FIXTURES!$B$2:$B$23,0),0),IF(HLOOKUP(CB$2+1,FIXTURES!$C$2:$NC$23,MATCH($C24,FIXTURES!$B$2:$B$23,0),0)="",HLOOKUP(CB$2,FIXTURES!$C$2:$NC$23,MATCH($C24,FIXTURES!$B$2:$B$23,0),0),HLOOKUP(CB$2+1,FIXTURES!$C$2:$NC$23,MATCH($C24,FIXTURES!$B$2:$B$23,0),0))))</f>
        <v>LIV</v>
      </c>
      <c r="CC24" s="117" t="str">
        <f>IF(CC$1="SAT",IF(AND(HLOOKUP(CC$2,FIXTURES!$C$2:$NC$23,MATCH($C24,FIXTURES!$B$2:$B$23,0),0)="",HLOOKUP(CC$2+1,FIXTURES!$C$2:$NC$23,MATCH($C24,FIXTURES!$B$2:$B$23,0),0)="",HLOOKUP(CC$2+2,FIXTURES!$C$2:$NC$23,MATCH($C24,FIXTURES!$B$2:$B$23,0),0)=""),HLOOKUP(CC$2-1,FIXTURES!$C$2:$NC$23,MATCH($C24,FIXTURES!$B$2:$B$23,0),0),IF(AND(HLOOKUP(CC$2,FIXTURES!$C$2:$NC$23,MATCH($C24,FIXTURES!$B$2:$B$23,0),0)="",HLOOKUP(CC$2+1,FIXTURES!$C$2:$NC$23,MATCH($C24,FIXTURES!$B$2:$B$23,0),0)=""),HLOOKUP(CC$2+2,FIXTURES!$C$2:$NC$23,MATCH($C24,FIXTURES!$B$2:$B$23,0),0),IF(HLOOKUP(CC$2+1,FIXTURES!$C$2:$NC$23,MATCH($C24,FIXTURES!$B$2:$B$23,0),0)="",HLOOKUP(CC$2,FIXTURES!$C$2:$NC$23,MATCH($C24,FIXTURES!$B$2:$B$23,0),0),HLOOKUP(CC$2+1,FIXTURES!$C$2:$NC$23,MATCH($C24,FIXTURES!$B$2:$B$23,0),0)))),IF(AND(HLOOKUP(CC$2,FIXTURES!$C$2:$NC$23,MATCH($C24,FIXTURES!$B$2:$B$23,0),0)="",HLOOKUP(CC$2+1,FIXTURES!$C$2:$NC$23,MATCH($C24,FIXTURES!$B$2:$B$23,0),0)=""),HLOOKUP(CC$2+2,FIXTURES!$C$2:$NC$23,MATCH($C24,FIXTURES!$B$2:$B$23,0),0),IF(HLOOKUP(CC$2+1,FIXTURES!$C$2:$NC$23,MATCH($C24,FIXTURES!$B$2:$B$23,0),0)="",HLOOKUP(CC$2,FIXTURES!$C$2:$NC$23,MATCH($C24,FIXTURES!$B$2:$B$23,0),0),HLOOKUP(CC$2+1,FIXTURES!$C$2:$NC$23,MATCH($C24,FIXTURES!$B$2:$B$23,0),0))))</f>
        <v>cry</v>
      </c>
      <c r="CD24" s="117" t="str">
        <f>IF(CD$1="SAT",IF(AND(HLOOKUP(CD$2,FIXTURES!$C$2:$NC$23,MATCH($C24,FIXTURES!$B$2:$B$23,0),0)="",HLOOKUP(CD$2+1,FIXTURES!$C$2:$NC$23,MATCH($C24,FIXTURES!$B$2:$B$23,0),0)="",HLOOKUP(CD$2+2,FIXTURES!$C$2:$NC$23,MATCH($C24,FIXTURES!$B$2:$B$23,0),0)=""),HLOOKUP(CD$2-1,FIXTURES!$C$2:$NC$23,MATCH($C24,FIXTURES!$B$2:$B$23,0),0),IF(AND(HLOOKUP(CD$2,FIXTURES!$C$2:$NC$23,MATCH($C24,FIXTURES!$B$2:$B$23,0),0)="",HLOOKUP(CD$2+1,FIXTURES!$C$2:$NC$23,MATCH($C24,FIXTURES!$B$2:$B$23,0),0)=""),HLOOKUP(CD$2+2,FIXTURES!$C$2:$NC$23,MATCH($C24,FIXTURES!$B$2:$B$23,0),0),IF(HLOOKUP(CD$2+1,FIXTURES!$C$2:$NC$23,MATCH($C24,FIXTURES!$B$2:$B$23,0),0)="",HLOOKUP(CD$2,FIXTURES!$C$2:$NC$23,MATCH($C24,FIXTURES!$B$2:$B$23,0),0),HLOOKUP(CD$2+1,FIXTURES!$C$2:$NC$23,MATCH($C24,FIXTURES!$B$2:$B$23,0),0)))),IF(AND(HLOOKUP(CD$2,FIXTURES!$C$2:$NC$23,MATCH($C24,FIXTURES!$B$2:$B$23,0),0)="",HLOOKUP(CD$2+1,FIXTURES!$C$2:$NC$23,MATCH($C24,FIXTURES!$B$2:$B$23,0),0)=""),HLOOKUP(CD$2+2,FIXTURES!$C$2:$NC$23,MATCH($C24,FIXTURES!$B$2:$B$23,0),0),IF(HLOOKUP(CD$2+1,FIXTURES!$C$2:$NC$23,MATCH($C24,FIXTURES!$B$2:$B$23,0),0)="",HLOOKUP(CD$2,FIXTURES!$C$2:$NC$23,MATCH($C24,FIXTURES!$B$2:$B$23,0),0),HLOOKUP(CD$2+1,FIXTURES!$C$2:$NC$23,MATCH($C24,FIXTURES!$B$2:$B$23,0),0))))</f>
        <v>mci</v>
      </c>
      <c r="CE24" s="117" t="str">
        <f>IF(CE$1="SAT",IF(AND(HLOOKUP(CE$2,FIXTURES!$C$2:$NC$23,MATCH($C24,FIXTURES!$B$2:$B$23,0),0)="",HLOOKUP(CE$2+1,FIXTURES!$C$2:$NC$23,MATCH($C24,FIXTURES!$B$2:$B$23,0),0)="",HLOOKUP(CE$2+2,FIXTURES!$C$2:$NC$23,MATCH($C24,FIXTURES!$B$2:$B$23,0),0)=""),HLOOKUP(CE$2-1,FIXTURES!$C$2:$NC$23,MATCH($C24,FIXTURES!$B$2:$B$23,0),0),IF(AND(HLOOKUP(CE$2,FIXTURES!$C$2:$NC$23,MATCH($C24,FIXTURES!$B$2:$B$23,0),0)="",HLOOKUP(CE$2+1,FIXTURES!$C$2:$NC$23,MATCH($C24,FIXTURES!$B$2:$B$23,0),0)=""),HLOOKUP(CE$2+2,FIXTURES!$C$2:$NC$23,MATCH($C24,FIXTURES!$B$2:$B$23,0),0),IF(HLOOKUP(CE$2+1,FIXTURES!$C$2:$NC$23,MATCH($C24,FIXTURES!$B$2:$B$23,0),0)="",HLOOKUP(CE$2,FIXTURES!$C$2:$NC$23,MATCH($C24,FIXTURES!$B$2:$B$23,0),0),HLOOKUP(CE$2+1,FIXTURES!$C$2:$NC$23,MATCH($C24,FIXTURES!$B$2:$B$23,0),0)))),IF(AND(HLOOKUP(CE$2,FIXTURES!$C$2:$NC$23,MATCH($C24,FIXTURES!$B$2:$B$23,0),0)="",HLOOKUP(CE$2+1,FIXTURES!$C$2:$NC$23,MATCH($C24,FIXTURES!$B$2:$B$23,0),0)=""),HLOOKUP(CE$2+2,FIXTURES!$C$2:$NC$23,MATCH($C24,FIXTURES!$B$2:$B$23,0),0),IF(HLOOKUP(CE$2+1,FIXTURES!$C$2:$NC$23,MATCH($C24,FIXTURES!$B$2:$B$23,0),0)="",HLOOKUP(CE$2,FIXTURES!$C$2:$NC$23,MATCH($C24,FIXTURES!$B$2:$B$23,0),0),HLOOKUP(CE$2+1,FIXTURES!$C$2:$NC$23,MATCH($C24,FIXTURES!$B$2:$B$23,0),0))))</f>
        <v>MUN</v>
      </c>
      <c r="CF24" s="117" t="str">
        <f>IF(CF$1="SAT",IF(AND(HLOOKUP(CF$2,FIXTURES!$C$2:$NC$23,MATCH($C24,FIXTURES!$B$2:$B$23,0),0)="",HLOOKUP(CF$2+1,FIXTURES!$C$2:$NC$23,MATCH($C24,FIXTURES!$B$2:$B$23,0),0)="",HLOOKUP(CF$2+2,FIXTURES!$C$2:$NC$23,MATCH($C24,FIXTURES!$B$2:$B$23,0),0)=""),HLOOKUP(CF$2-1,FIXTURES!$C$2:$NC$23,MATCH($C24,FIXTURES!$B$2:$B$23,0),0),IF(AND(HLOOKUP(CF$2,FIXTURES!$C$2:$NC$23,MATCH($C24,FIXTURES!$B$2:$B$23,0),0)="",HLOOKUP(CF$2+1,FIXTURES!$C$2:$NC$23,MATCH($C24,FIXTURES!$B$2:$B$23,0),0)=""),HLOOKUP(CF$2+2,FIXTURES!$C$2:$NC$23,MATCH($C24,FIXTURES!$B$2:$B$23,0),0),IF(HLOOKUP(CF$2+1,FIXTURES!$C$2:$NC$23,MATCH($C24,FIXTURES!$B$2:$B$23,0),0)="",HLOOKUP(CF$2,FIXTURES!$C$2:$NC$23,MATCH($C24,FIXTURES!$B$2:$B$23,0),0),HLOOKUP(CF$2+1,FIXTURES!$C$2:$NC$23,MATCH($C24,FIXTURES!$B$2:$B$23,0),0)))),IF(AND(HLOOKUP(CF$2,FIXTURES!$C$2:$NC$23,MATCH($C24,FIXTURES!$B$2:$B$23,0),0)="",HLOOKUP(CF$2+1,FIXTURES!$C$2:$NC$23,MATCH($C24,FIXTURES!$B$2:$B$23,0),0)=""),HLOOKUP(CF$2+2,FIXTURES!$C$2:$NC$23,MATCH($C24,FIXTURES!$B$2:$B$23,0),0),IF(HLOOKUP(CF$2+1,FIXTURES!$C$2:$NC$23,MATCH($C24,FIXTURES!$B$2:$B$23,0),0)="",HLOOKUP(CF$2,FIXTURES!$C$2:$NC$23,MATCH($C24,FIXTURES!$B$2:$B$23,0),0),HLOOKUP(CF$2+1,FIXTURES!$C$2:$NC$23,MATCH($C24,FIXTURES!$B$2:$B$23,0),0))))</f>
        <v>AZ Alkmaar</v>
      </c>
      <c r="CG24" s="117" t="str">
        <f>IF(CG$1="SAT",IF(AND(HLOOKUP(CG$2,FIXTURES!$C$2:$NC$23,MATCH($C24,FIXTURES!$B$2:$B$23,0),0)="",HLOOKUP(CG$2+1,FIXTURES!$C$2:$NC$23,MATCH($C24,FIXTURES!$B$2:$B$23,0),0)="",HLOOKUP(CG$2+2,FIXTURES!$C$2:$NC$23,MATCH($C24,FIXTURES!$B$2:$B$23,0),0)=""),HLOOKUP(CG$2-1,FIXTURES!$C$2:$NC$23,MATCH($C24,FIXTURES!$B$2:$B$23,0),0),IF(AND(HLOOKUP(CG$2,FIXTURES!$C$2:$NC$23,MATCH($C24,FIXTURES!$B$2:$B$23,0),0)="",HLOOKUP(CG$2+1,FIXTURES!$C$2:$NC$23,MATCH($C24,FIXTURES!$B$2:$B$23,0),0)=""),HLOOKUP(CG$2+2,FIXTURES!$C$2:$NC$23,MATCH($C24,FIXTURES!$B$2:$B$23,0),0),IF(HLOOKUP(CG$2+1,FIXTURES!$C$2:$NC$23,MATCH($C24,FIXTURES!$B$2:$B$23,0),0)="",HLOOKUP(CG$2,FIXTURES!$C$2:$NC$23,MATCH($C24,FIXTURES!$B$2:$B$23,0),0),HLOOKUP(CG$2+1,FIXTURES!$C$2:$NC$23,MATCH($C24,FIXTURES!$B$2:$B$23,0),0)))),IF(AND(HLOOKUP(CG$2,FIXTURES!$C$2:$NC$23,MATCH($C24,FIXTURES!$B$2:$B$23,0),0)="",HLOOKUP(CG$2+1,FIXTURES!$C$2:$NC$23,MATCH($C24,FIXTURES!$B$2:$B$23,0),0)=""),HLOOKUP(CG$2+2,FIXTURES!$C$2:$NC$23,MATCH($C24,FIXTURES!$B$2:$B$23,0),0),IF(HLOOKUP(CG$2+1,FIXTURES!$C$2:$NC$23,MATCH($C24,FIXTURES!$B$2:$B$23,0),0)="",HLOOKUP(CG$2,FIXTURES!$C$2:$NC$23,MATCH($C24,FIXTURES!$B$2:$B$23,0),0),HLOOKUP(CG$2+1,FIXTURES!$C$2:$NC$23,MATCH($C24,FIXTURES!$B$2:$B$23,0),0))))</f>
        <v>bre</v>
      </c>
      <c r="CH24" s="117" t="str">
        <f>IF(CH$1="SAT",IF(AND(HLOOKUP(CH$2,FIXTURES!$C$2:$NC$23,MATCH($C24,FIXTURES!$B$2:$B$23,0),0)="",HLOOKUP(CH$2+1,FIXTURES!$C$2:$NC$23,MATCH($C24,FIXTURES!$B$2:$B$23,0),0)="",HLOOKUP(CH$2+2,FIXTURES!$C$2:$NC$23,MATCH($C24,FIXTURES!$B$2:$B$23,0),0)=""),HLOOKUP(CH$2-1,FIXTURES!$C$2:$NC$23,MATCH($C24,FIXTURES!$B$2:$B$23,0),0),IF(AND(HLOOKUP(CH$2,FIXTURES!$C$2:$NC$23,MATCH($C24,FIXTURES!$B$2:$B$23,0),0)="",HLOOKUP(CH$2+1,FIXTURES!$C$2:$NC$23,MATCH($C24,FIXTURES!$B$2:$B$23,0),0)=""),HLOOKUP(CH$2+2,FIXTURES!$C$2:$NC$23,MATCH($C24,FIXTURES!$B$2:$B$23,0),0),IF(HLOOKUP(CH$2+1,FIXTURES!$C$2:$NC$23,MATCH($C24,FIXTURES!$B$2:$B$23,0),0)="",HLOOKUP(CH$2,FIXTURES!$C$2:$NC$23,MATCH($C24,FIXTURES!$B$2:$B$23,0),0),HLOOKUP(CH$2+1,FIXTURES!$C$2:$NC$23,MATCH($C24,FIXTURES!$B$2:$B$23,0),0)))),IF(AND(HLOOKUP(CH$2,FIXTURES!$C$2:$NC$23,MATCH($C24,FIXTURES!$B$2:$B$23,0),0)="",HLOOKUP(CH$2+1,FIXTURES!$C$2:$NC$23,MATCH($C24,FIXTURES!$B$2:$B$23,0),0)=""),HLOOKUP(CH$2+2,FIXTURES!$C$2:$NC$23,MATCH($C24,FIXTURES!$B$2:$B$23,0),0),IF(HLOOKUP(CH$2+1,FIXTURES!$C$2:$NC$23,MATCH($C24,FIXTURES!$B$2:$B$23,0),0)="",HLOOKUP(CH$2,FIXTURES!$C$2:$NC$23,MATCH($C24,FIXTURES!$B$2:$B$23,0),0),HLOOKUP(CH$2+1,FIXTURES!$C$2:$NC$23,MATCH($C24,FIXTURES!$B$2:$B$23,0),0))))</f>
        <v>AZ Alkmaar</v>
      </c>
      <c r="CI24" s="117" t="str">
        <f>IF(CI$1="SAT",IF(AND(HLOOKUP(CI$2,FIXTURES!$C$2:$NC$23,MATCH($C24,FIXTURES!$B$2:$B$23,0),0)="",HLOOKUP(CI$2+1,FIXTURES!$C$2:$NC$23,MATCH($C24,FIXTURES!$B$2:$B$23,0),0)="",HLOOKUP(CI$2+2,FIXTURES!$C$2:$NC$23,MATCH($C24,FIXTURES!$B$2:$B$23,0),0)=""),HLOOKUP(CI$2-1,FIXTURES!$C$2:$NC$23,MATCH($C24,FIXTURES!$B$2:$B$23,0),0),IF(AND(HLOOKUP(CI$2,FIXTURES!$C$2:$NC$23,MATCH($C24,FIXTURES!$B$2:$B$23,0),0)="",HLOOKUP(CI$2+1,FIXTURES!$C$2:$NC$23,MATCH($C24,FIXTURES!$B$2:$B$23,0),0)=""),HLOOKUP(CI$2+2,FIXTURES!$C$2:$NC$23,MATCH($C24,FIXTURES!$B$2:$B$23,0),0),IF(HLOOKUP(CI$2+1,FIXTURES!$C$2:$NC$23,MATCH($C24,FIXTURES!$B$2:$B$23,0),0)="",HLOOKUP(CI$2,FIXTURES!$C$2:$NC$23,MATCH($C24,FIXTURES!$B$2:$B$23,0),0),HLOOKUP(CI$2+1,FIXTURES!$C$2:$NC$23,MATCH($C24,FIXTURES!$B$2:$B$23,0),0)))),IF(AND(HLOOKUP(CI$2,FIXTURES!$C$2:$NC$23,MATCH($C24,FIXTURES!$B$2:$B$23,0),0)="",HLOOKUP(CI$2+1,FIXTURES!$C$2:$NC$23,MATCH($C24,FIXTURES!$B$2:$B$23,0),0)=""),HLOOKUP(CI$2+2,FIXTURES!$C$2:$NC$23,MATCH($C24,FIXTURES!$B$2:$B$23,0),0),IF(HLOOKUP(CI$2+1,FIXTURES!$C$2:$NC$23,MATCH($C24,FIXTURES!$B$2:$B$23,0),0)="",HLOOKUP(CI$2,FIXTURES!$C$2:$NC$23,MATCH($C24,FIXTURES!$B$2:$B$23,0),0),HLOOKUP(CI$2+1,FIXTURES!$C$2:$NC$23,MATCH($C24,FIXTURES!$B$2:$B$23,0),0))))</f>
        <v>LEE</v>
      </c>
      <c r="CJ24" s="117" t="str">
        <f>IF(CJ$1="SAT",IF(AND(HLOOKUP(CJ$2,FIXTURES!$C$2:$NC$23,MATCH($C24,FIXTURES!$B$2:$B$23,0),0)="",HLOOKUP(CJ$2+1,FIXTURES!$C$2:$NC$23,MATCH($C24,FIXTURES!$B$2:$B$23,0),0)="",HLOOKUP(CJ$2+2,FIXTURES!$C$2:$NC$23,MATCH($C24,FIXTURES!$B$2:$B$23,0),0)=""),HLOOKUP(CJ$2-1,FIXTURES!$C$2:$NC$23,MATCH($C24,FIXTURES!$B$2:$B$23,0),0),IF(AND(HLOOKUP(CJ$2,FIXTURES!$C$2:$NC$23,MATCH($C24,FIXTURES!$B$2:$B$23,0),0)="",HLOOKUP(CJ$2+1,FIXTURES!$C$2:$NC$23,MATCH($C24,FIXTURES!$B$2:$B$23,0),0)=""),HLOOKUP(CJ$2+2,FIXTURES!$C$2:$NC$23,MATCH($C24,FIXTURES!$B$2:$B$23,0),0),IF(HLOOKUP(CJ$2+1,FIXTURES!$C$2:$NC$23,MATCH($C24,FIXTURES!$B$2:$B$23,0),0)="",HLOOKUP(CJ$2,FIXTURES!$C$2:$NC$23,MATCH($C24,FIXTURES!$B$2:$B$23,0),0),HLOOKUP(CJ$2+1,FIXTURES!$C$2:$NC$23,MATCH($C24,FIXTURES!$B$2:$B$23,0),0)))),IF(AND(HLOOKUP(CJ$2,FIXTURES!$C$2:$NC$23,MATCH($C24,FIXTURES!$B$2:$B$23,0),0)="",HLOOKUP(CJ$2+1,FIXTURES!$C$2:$NC$23,MATCH($C24,FIXTURES!$B$2:$B$23,0),0)=""),HLOOKUP(CJ$2+2,FIXTURES!$C$2:$NC$23,MATCH($C24,FIXTURES!$B$2:$B$23,0),0),IF(HLOOKUP(CJ$2+1,FIXTURES!$C$2:$NC$23,MATCH($C24,FIXTURES!$B$2:$B$23,0),0)="",HLOOKUP(CJ$2,FIXTURES!$C$2:$NC$23,MATCH($C24,FIXTURES!$B$2:$B$23,0),0),HLOOKUP(CJ$2+1,FIXTURES!$C$2:$NC$23,MATCH($C24,FIXTURES!$B$2:$B$23,0),0))))</f>
        <v/>
      </c>
      <c r="CK24" s="117" t="str">
        <f>IF(CK$1="SAT",IF(AND(HLOOKUP(CK$2,FIXTURES!$C$2:$NC$23,MATCH($C24,FIXTURES!$B$2:$B$23,0),0)="",HLOOKUP(CK$2+1,FIXTURES!$C$2:$NC$23,MATCH($C24,FIXTURES!$B$2:$B$23,0),0)="",HLOOKUP(CK$2+2,FIXTURES!$C$2:$NC$23,MATCH($C24,FIXTURES!$B$2:$B$23,0),0)=""),HLOOKUP(CK$2-1,FIXTURES!$C$2:$NC$23,MATCH($C24,FIXTURES!$B$2:$B$23,0),0),IF(AND(HLOOKUP(CK$2,FIXTURES!$C$2:$NC$23,MATCH($C24,FIXTURES!$B$2:$B$23,0),0)="",HLOOKUP(CK$2+1,FIXTURES!$C$2:$NC$23,MATCH($C24,FIXTURES!$B$2:$B$23,0),0)=""),HLOOKUP(CK$2+2,FIXTURES!$C$2:$NC$23,MATCH($C24,FIXTURES!$B$2:$B$23,0),0),IF(HLOOKUP(CK$2+1,FIXTURES!$C$2:$NC$23,MATCH($C24,FIXTURES!$B$2:$B$23,0),0)="",HLOOKUP(CK$2,FIXTURES!$C$2:$NC$23,MATCH($C24,FIXTURES!$B$2:$B$23,0),0),HLOOKUP(CK$2+1,FIXTURES!$C$2:$NC$23,MATCH($C24,FIXTURES!$B$2:$B$23,0),0)))),IF(AND(HLOOKUP(CK$2,FIXTURES!$C$2:$NC$23,MATCH($C24,FIXTURES!$B$2:$B$23,0),0)="",HLOOKUP(CK$2+1,FIXTURES!$C$2:$NC$23,MATCH($C24,FIXTURES!$B$2:$B$23,0),0)=""),HLOOKUP(CK$2+2,FIXTURES!$C$2:$NC$23,MATCH($C24,FIXTURES!$B$2:$B$23,0),0),IF(HLOOKUP(CK$2+1,FIXTURES!$C$2:$NC$23,MATCH($C24,FIXTURES!$B$2:$B$23,0),0)="",HLOOKUP(CK$2,FIXTURES!$C$2:$NC$23,MATCH($C24,FIXTURES!$B$2:$B$23,0),0),HLOOKUP(CK$2+1,FIXTURES!$C$2:$NC$23,MATCH($C24,FIXTURES!$B$2:$B$23,0),0))))</f>
        <v>lei</v>
      </c>
      <c r="CL24" s="117" t="str">
        <f>IF(CL$1="SAT",IF(AND(HLOOKUP(CL$2,FIXTURES!$C$2:$NC$23,MATCH($C24,FIXTURES!$B$2:$B$23,0),0)="",HLOOKUP(CL$2+1,FIXTURES!$C$2:$NC$23,MATCH($C24,FIXTURES!$B$2:$B$23,0),0)="",HLOOKUP(CL$2+2,FIXTURES!$C$2:$NC$23,MATCH($C24,FIXTURES!$B$2:$B$23,0),0)=""),HLOOKUP(CL$2-1,FIXTURES!$C$2:$NC$23,MATCH($C24,FIXTURES!$B$2:$B$23,0),0),IF(AND(HLOOKUP(CL$2,FIXTURES!$C$2:$NC$23,MATCH($C24,FIXTURES!$B$2:$B$23,0),0)="",HLOOKUP(CL$2+1,FIXTURES!$C$2:$NC$23,MATCH($C24,FIXTURES!$B$2:$B$23,0),0)=""),HLOOKUP(CL$2+2,FIXTURES!$C$2:$NC$23,MATCH($C24,FIXTURES!$B$2:$B$23,0),0),IF(HLOOKUP(CL$2+1,FIXTURES!$C$2:$NC$23,MATCH($C24,FIXTURES!$B$2:$B$23,0),0)="",HLOOKUP(CL$2,FIXTURES!$C$2:$NC$23,MATCH($C24,FIXTURES!$B$2:$B$23,0),0),HLOOKUP(CL$2+1,FIXTURES!$C$2:$NC$23,MATCH($C24,FIXTURES!$B$2:$B$23,0),0)))),IF(AND(HLOOKUP(CL$2,FIXTURES!$C$2:$NC$23,MATCH($C24,FIXTURES!$B$2:$B$23,0),0)="",HLOOKUP(CL$2+1,FIXTURES!$C$2:$NC$23,MATCH($C24,FIXTURES!$B$2:$B$23,0),0)=""),HLOOKUP(CL$2+2,FIXTURES!$C$2:$NC$23,MATCH($C24,FIXTURES!$B$2:$B$23,0),0),IF(HLOOKUP(CL$2+1,FIXTURES!$C$2:$NC$23,MATCH($C24,FIXTURES!$B$2:$B$23,0),0)="",HLOOKUP(CL$2,FIXTURES!$C$2:$NC$23,MATCH($C24,FIXTURES!$B$2:$B$23,0),0),HLOOKUP(CL$2+1,FIXTURES!$C$2:$NC$23,MATCH($C24,FIXTURES!$B$2:$B$23,0),0))))</f>
        <v/>
      </c>
      <c r="CM24" s="117" t="str">
        <f>IF(CM$1="SAT",IF(AND(HLOOKUP(CM$2,FIXTURES!$C$2:$NC$23,MATCH($C24,FIXTURES!$B$2:$B$23,0),0)="",HLOOKUP(CM$2+1,FIXTURES!$C$2:$NC$23,MATCH($C24,FIXTURES!$B$2:$B$23,0),0)="",HLOOKUP(CM$2+2,FIXTURES!$C$2:$NC$23,MATCH($C24,FIXTURES!$B$2:$B$23,0),0)=""),HLOOKUP(CM$2-1,FIXTURES!$C$2:$NC$23,MATCH($C24,FIXTURES!$B$2:$B$23,0),0),IF(AND(HLOOKUP(CM$2,FIXTURES!$C$2:$NC$23,MATCH($C24,FIXTURES!$B$2:$B$23,0),0)="",HLOOKUP(CM$2+1,FIXTURES!$C$2:$NC$23,MATCH($C24,FIXTURES!$B$2:$B$23,0),0)=""),HLOOKUP(CM$2+2,FIXTURES!$C$2:$NC$23,MATCH($C24,FIXTURES!$B$2:$B$23,0),0),IF(HLOOKUP(CM$2+1,FIXTURES!$C$2:$NC$23,MATCH($C24,FIXTURES!$B$2:$B$23,0),0)="",HLOOKUP(CM$2,FIXTURES!$C$2:$NC$23,MATCH($C24,FIXTURES!$B$2:$B$23,0),0),HLOOKUP(CM$2+1,FIXTURES!$C$2:$NC$23,MATCH($C24,FIXTURES!$B$2:$B$23,0),0)))),IF(AND(HLOOKUP(CM$2,FIXTURES!$C$2:$NC$23,MATCH($C24,FIXTURES!$B$2:$B$23,0),0)="",HLOOKUP(CM$2+1,FIXTURES!$C$2:$NC$23,MATCH($C24,FIXTURES!$B$2:$B$23,0),0)=""),HLOOKUP(CM$2+2,FIXTURES!$C$2:$NC$23,MATCH($C24,FIXTURES!$B$2:$B$23,0),0),IF(HLOOKUP(CM$2+1,FIXTURES!$C$2:$NC$23,MATCH($C24,FIXTURES!$B$2:$B$23,0),0)="",HLOOKUP(CM$2,FIXTURES!$C$2:$NC$23,MATCH($C24,FIXTURES!$B$2:$B$23,0),0),HLOOKUP(CM$2+1,FIXTURES!$C$2:$NC$23,MATCH($C24,FIXTURES!$B$2:$B$23,0),0))))</f>
        <v/>
      </c>
      <c r="CN24" s="117" t="str">
        <f>IF(CN$1="SAT",IF(AND(HLOOKUP(CN$2,FIXTURES!$C$2:$NC$23,MATCH($C24,FIXTURES!$B$2:$B$23,0),0)="",HLOOKUP(CN$2+1,FIXTURES!$C$2:$NC$23,MATCH($C24,FIXTURES!$B$2:$B$23,0),0)="",HLOOKUP(CN$2+2,FIXTURES!$C$2:$NC$23,MATCH($C24,FIXTURES!$B$2:$B$23,0),0)=""),HLOOKUP(CN$2-1,FIXTURES!$C$2:$NC$23,MATCH($C24,FIXTURES!$B$2:$B$23,0),0),IF(AND(HLOOKUP(CN$2,FIXTURES!$C$2:$NC$23,MATCH($C24,FIXTURES!$B$2:$B$23,0),0)="",HLOOKUP(CN$2+1,FIXTURES!$C$2:$NC$23,MATCH($C24,FIXTURES!$B$2:$B$23,0),0)=""),HLOOKUP(CN$2+2,FIXTURES!$C$2:$NC$23,MATCH($C24,FIXTURES!$B$2:$B$23,0),0),IF(HLOOKUP(CN$2+1,FIXTURES!$C$2:$NC$23,MATCH($C24,FIXTURES!$B$2:$B$23,0),0)="",HLOOKUP(CN$2,FIXTURES!$C$2:$NC$23,MATCH($C24,FIXTURES!$B$2:$B$23,0),0),HLOOKUP(CN$2+1,FIXTURES!$C$2:$NC$23,MATCH($C24,FIXTURES!$B$2:$B$23,0),0)))),IF(AND(HLOOKUP(CN$2,FIXTURES!$C$2:$NC$23,MATCH($C24,FIXTURES!$B$2:$B$23,0),0)="",HLOOKUP(CN$2+1,FIXTURES!$C$2:$NC$23,MATCH($C24,FIXTURES!$B$2:$B$23,0),0)=""),HLOOKUP(CN$2+2,FIXTURES!$C$2:$NC$23,MATCH($C24,FIXTURES!$B$2:$B$23,0),0),IF(HLOOKUP(CN$2+1,FIXTURES!$C$2:$NC$23,MATCH($C24,FIXTURES!$B$2:$B$23,0),0)="",HLOOKUP(CN$2,FIXTURES!$C$2:$NC$23,MATCH($C24,FIXTURES!$B$2:$B$23,0),0),HLOOKUP(CN$2+1,FIXTURES!$C$2:$NC$23,MATCH($C24,FIXTURES!$B$2:$B$23,0),0))))</f>
        <v/>
      </c>
      <c r="CO24" s="117" t="str">
        <f>IF(CO$1="SAT",IF(AND(HLOOKUP(CO$2,FIXTURES!$C$2:$NC$23,MATCH($C24,FIXTURES!$B$2:$B$23,0),0)="",HLOOKUP(CO$2+1,FIXTURES!$C$2:$NC$23,MATCH($C24,FIXTURES!$B$2:$B$23,0),0)="",HLOOKUP(CO$2+2,FIXTURES!$C$2:$NC$23,MATCH($C24,FIXTURES!$B$2:$B$23,0),0)=""),HLOOKUP(CO$2-1,FIXTURES!$C$2:$NC$23,MATCH($C24,FIXTURES!$B$2:$B$23,0),0),IF(AND(HLOOKUP(CO$2,FIXTURES!$C$2:$NC$23,MATCH($C24,FIXTURES!$B$2:$B$23,0),0)="",HLOOKUP(CO$2+1,FIXTURES!$C$2:$NC$23,MATCH($C24,FIXTURES!$B$2:$B$23,0),0)=""),HLOOKUP(CO$2+2,FIXTURES!$C$2:$NC$23,MATCH($C24,FIXTURES!$B$2:$B$23,0),0),IF(HLOOKUP(CO$2+1,FIXTURES!$C$2:$NC$23,MATCH($C24,FIXTURES!$B$2:$B$23,0),0)="",HLOOKUP(CO$2,FIXTURES!$C$2:$NC$23,MATCH($C24,FIXTURES!$B$2:$B$23,0),0),HLOOKUP(CO$2+1,FIXTURES!$C$2:$NC$23,MATCH($C24,FIXTURES!$B$2:$B$23,0),0)))),IF(AND(HLOOKUP(CO$2,FIXTURES!$C$2:$NC$23,MATCH($C24,FIXTURES!$B$2:$B$23,0),0)="",HLOOKUP(CO$2+1,FIXTURES!$C$2:$NC$23,MATCH($C24,FIXTURES!$B$2:$B$23,0),0)=""),HLOOKUP(CO$2+2,FIXTURES!$C$2:$NC$23,MATCH($C24,FIXTURES!$B$2:$B$23,0),0),IF(HLOOKUP(CO$2+1,FIXTURES!$C$2:$NC$23,MATCH($C24,FIXTURES!$B$2:$B$23,0),0)="",HLOOKUP(CO$2,FIXTURES!$C$2:$NC$23,MATCH($C24,FIXTURES!$B$2:$B$23,0),0),HLOOKUP(CO$2+1,FIXTURES!$C$2:$NC$23,MATCH($C24,FIXTURES!$B$2:$B$23,0),0))))</f>
        <v/>
      </c>
      <c r="CP24" s="117" t="str">
        <f>IF(CP$1="SAT",IF(AND(HLOOKUP(CP$2,FIXTURES!$C$2:$NC$23,MATCH($C24,FIXTURES!$B$2:$B$23,0),0)="",HLOOKUP(CP$2+1,FIXTURES!$C$2:$NC$23,MATCH($C24,FIXTURES!$B$2:$B$23,0),0)="",HLOOKUP(CP$2+2,FIXTURES!$C$2:$NC$23,MATCH($C24,FIXTURES!$B$2:$B$23,0),0)=""),HLOOKUP(CP$2-1,FIXTURES!$C$2:$NC$23,MATCH($C24,FIXTURES!$B$2:$B$23,0),0),IF(AND(HLOOKUP(CP$2,FIXTURES!$C$2:$NC$23,MATCH($C24,FIXTURES!$B$2:$B$23,0),0)="",HLOOKUP(CP$2+1,FIXTURES!$C$2:$NC$23,MATCH($C24,FIXTURES!$B$2:$B$23,0),0)=""),HLOOKUP(CP$2+2,FIXTURES!$C$2:$NC$23,MATCH($C24,FIXTURES!$B$2:$B$23,0),0),IF(HLOOKUP(CP$2+1,FIXTURES!$C$2:$NC$23,MATCH($C24,FIXTURES!$B$2:$B$23,0),0)="",HLOOKUP(CP$2,FIXTURES!$C$2:$NC$23,MATCH($C24,FIXTURES!$B$2:$B$23,0),0),HLOOKUP(CP$2+1,FIXTURES!$C$2:$NC$23,MATCH($C24,FIXTURES!$B$2:$B$23,0),0)))),IF(AND(HLOOKUP(CP$2,FIXTURES!$C$2:$NC$23,MATCH($C24,FIXTURES!$B$2:$B$23,0),0)="",HLOOKUP(CP$2+1,FIXTURES!$C$2:$NC$23,MATCH($C24,FIXTURES!$B$2:$B$23,0),0)=""),HLOOKUP(CP$2+2,FIXTURES!$C$2:$NC$23,MATCH($C24,FIXTURES!$B$2:$B$23,0),0),IF(HLOOKUP(CP$2+1,FIXTURES!$C$2:$NC$23,MATCH($C24,FIXTURES!$B$2:$B$23,0),0)="",HLOOKUP(CP$2,FIXTURES!$C$2:$NC$23,MATCH($C24,FIXTURES!$B$2:$B$23,0),0),HLOOKUP(CP$2+1,FIXTURES!$C$2:$NC$23,MATCH($C24,FIXTURES!$B$2:$B$23,0),0))))</f>
        <v/>
      </c>
      <c r="CQ24" s="117" t="str">
        <f>IF(CQ$1="SAT",IF(AND(HLOOKUP(CQ$2,FIXTURES!$C$2:$NC$23,MATCH($C24,FIXTURES!$B$2:$B$23,0),0)="",HLOOKUP(CQ$2+1,FIXTURES!$C$2:$NC$23,MATCH($C24,FIXTURES!$B$2:$B$23,0),0)="",HLOOKUP(CQ$2+2,FIXTURES!$C$2:$NC$23,MATCH($C24,FIXTURES!$B$2:$B$23,0),0)=""),HLOOKUP(CQ$2-1,FIXTURES!$C$2:$NC$23,MATCH($C24,FIXTURES!$B$2:$B$23,0),0),IF(AND(HLOOKUP(CQ$2,FIXTURES!$C$2:$NC$23,MATCH($C24,FIXTURES!$B$2:$B$23,0),0)="",HLOOKUP(CQ$2+1,FIXTURES!$C$2:$NC$23,MATCH($C24,FIXTURES!$B$2:$B$23,0),0)=""),HLOOKUP(CQ$2+2,FIXTURES!$C$2:$NC$23,MATCH($C24,FIXTURES!$B$2:$B$23,0),0),IF(HLOOKUP(CQ$2+1,FIXTURES!$C$2:$NC$23,MATCH($C24,FIXTURES!$B$2:$B$23,0),0)="",HLOOKUP(CQ$2,FIXTURES!$C$2:$NC$23,MATCH($C24,FIXTURES!$B$2:$B$23,0),0),HLOOKUP(CQ$2+1,FIXTURES!$C$2:$NC$23,MATCH($C24,FIXTURES!$B$2:$B$23,0),0)))),IF(AND(HLOOKUP(CQ$2,FIXTURES!$C$2:$NC$23,MATCH($C24,FIXTURES!$B$2:$B$23,0),0)="",HLOOKUP(CQ$2+1,FIXTURES!$C$2:$NC$23,MATCH($C24,FIXTURES!$B$2:$B$23,0),0)=""),HLOOKUP(CQ$2+2,FIXTURES!$C$2:$NC$23,MATCH($C24,FIXTURES!$B$2:$B$23,0),0),IF(HLOOKUP(CQ$2+1,FIXTURES!$C$2:$NC$23,MATCH($C24,FIXTURES!$B$2:$B$23,0),0)="",HLOOKUP(CQ$2,FIXTURES!$C$2:$NC$23,MATCH($C24,FIXTURES!$B$2:$B$23,0),0),HLOOKUP(CQ$2+1,FIXTURES!$C$2:$NC$23,MATCH($C24,FIXTURES!$B$2:$B$23,0),0))))</f>
        <v/>
      </c>
      <c r="CR24" s="117" t="str">
        <f>IF(CR$1="SAT",IF(AND(HLOOKUP(CR$2,FIXTURES!$C$2:$NC$23,MATCH($C24,FIXTURES!$B$2:$B$23,0),0)="",HLOOKUP(CR$2+1,FIXTURES!$C$2:$NC$23,MATCH($C24,FIXTURES!$B$2:$B$23,0),0)="",HLOOKUP(CR$2+2,FIXTURES!$C$2:$NC$23,MATCH($C24,FIXTURES!$B$2:$B$23,0),0)=""),HLOOKUP(CR$2-1,FIXTURES!$C$2:$NC$23,MATCH($C24,FIXTURES!$B$2:$B$23,0),0),IF(AND(HLOOKUP(CR$2,FIXTURES!$C$2:$NC$23,MATCH($C24,FIXTURES!$B$2:$B$23,0),0)="",HLOOKUP(CR$2+1,FIXTURES!$C$2:$NC$23,MATCH($C24,FIXTURES!$B$2:$B$23,0),0)=""),HLOOKUP(CR$2+2,FIXTURES!$C$2:$NC$23,MATCH($C24,FIXTURES!$B$2:$B$23,0),0),IF(HLOOKUP(CR$2+1,FIXTURES!$C$2:$NC$23,MATCH($C24,FIXTURES!$B$2:$B$23,0),0)="",HLOOKUP(CR$2,FIXTURES!$C$2:$NC$23,MATCH($C24,FIXTURES!$B$2:$B$23,0),0),HLOOKUP(CR$2+1,FIXTURES!$C$2:$NC$23,MATCH($C24,FIXTURES!$B$2:$B$23,0),0)))),IF(AND(HLOOKUP(CR$2,FIXTURES!$C$2:$NC$23,MATCH($C24,FIXTURES!$B$2:$B$23,0),0)="",HLOOKUP(CR$2+1,FIXTURES!$C$2:$NC$23,MATCH($C24,FIXTURES!$B$2:$B$23,0),0)=""),HLOOKUP(CR$2+2,FIXTURES!$C$2:$NC$23,MATCH($C24,FIXTURES!$B$2:$B$23,0),0),IF(HLOOKUP(CR$2+1,FIXTURES!$C$2:$NC$23,MATCH($C24,FIXTURES!$B$2:$B$23,0),0)="",HLOOKUP(CR$2,FIXTURES!$C$2:$NC$23,MATCH($C24,FIXTURES!$B$2:$B$23,0),0),HLOOKUP(CR$2+1,FIXTURES!$C$2:$NC$23,MATCH($C24,FIXTURES!$B$2:$B$23,0),0))))</f>
        <v/>
      </c>
      <c r="CS24" s="117" t="str">
        <f>IF(CS$1="SAT",IF(AND(HLOOKUP(CS$2,FIXTURES!$C$2:$NC$23,MATCH($C24,FIXTURES!$B$2:$B$23,0),0)="",HLOOKUP(CS$2+1,FIXTURES!$C$2:$NC$23,MATCH($C24,FIXTURES!$B$2:$B$23,0),0)="",HLOOKUP(CS$2+2,FIXTURES!$C$2:$NC$23,MATCH($C24,FIXTURES!$B$2:$B$23,0),0)=""),HLOOKUP(CS$2-1,FIXTURES!$C$2:$NC$23,MATCH($C24,FIXTURES!$B$2:$B$23,0),0),IF(AND(HLOOKUP(CS$2,FIXTURES!$C$2:$NC$23,MATCH($C24,FIXTURES!$B$2:$B$23,0),0)="",HLOOKUP(CS$2+1,FIXTURES!$C$2:$NC$23,MATCH($C24,FIXTURES!$B$2:$B$23,0),0)=""),HLOOKUP(CS$2+2,FIXTURES!$C$2:$NC$23,MATCH($C24,FIXTURES!$B$2:$B$23,0),0),IF(HLOOKUP(CS$2+1,FIXTURES!$C$2:$NC$23,MATCH($C24,FIXTURES!$B$2:$B$23,0),0)="",HLOOKUP(CS$2,FIXTURES!$C$2:$NC$23,MATCH($C24,FIXTURES!$B$2:$B$23,0),0),HLOOKUP(CS$2+1,FIXTURES!$C$2:$NC$23,MATCH($C24,FIXTURES!$B$2:$B$23,0),0)))),IF(AND(HLOOKUP(CS$2,FIXTURES!$C$2:$NC$23,MATCH($C24,FIXTURES!$B$2:$B$23,0),0)="",HLOOKUP(CS$2+1,FIXTURES!$C$2:$NC$23,MATCH($C24,FIXTURES!$B$2:$B$23,0),0)=""),HLOOKUP(CS$2+2,FIXTURES!$C$2:$NC$23,MATCH($C24,FIXTURES!$B$2:$B$23,0),0),IF(HLOOKUP(CS$2+1,FIXTURES!$C$2:$NC$23,MATCH($C24,FIXTURES!$B$2:$B$23,0),0)="",HLOOKUP(CS$2,FIXTURES!$C$2:$NC$23,MATCH($C24,FIXTURES!$B$2:$B$23,0),0),HLOOKUP(CS$2+1,FIXTURES!$C$2:$NC$23,MATCH($C24,FIXTURES!$B$2:$B$23,0),0))))</f>
        <v/>
      </c>
      <c r="CT24" s="117" t="str">
        <f>IF(CT$1="SAT",IF(AND(HLOOKUP(CT$2,FIXTURES!$C$2:$NC$23,MATCH($C24,FIXTURES!$B$2:$B$23,0),0)="",HLOOKUP(CT$2+1,FIXTURES!$C$2:$NC$23,MATCH($C24,FIXTURES!$B$2:$B$23,0),0)="",HLOOKUP(CT$2+2,FIXTURES!$C$2:$NC$23,MATCH($C24,FIXTURES!$B$2:$B$23,0),0)=""),HLOOKUP(CT$2-1,FIXTURES!$C$2:$NC$23,MATCH($C24,FIXTURES!$B$2:$B$23,0),0),IF(AND(HLOOKUP(CT$2,FIXTURES!$C$2:$NC$23,MATCH($C24,FIXTURES!$B$2:$B$23,0),0)="",HLOOKUP(CT$2+1,FIXTURES!$C$2:$NC$23,MATCH($C24,FIXTURES!$B$2:$B$23,0),0)=""),HLOOKUP(CT$2+2,FIXTURES!$C$2:$NC$23,MATCH($C24,FIXTURES!$B$2:$B$23,0),0),IF(HLOOKUP(CT$2+1,FIXTURES!$C$2:$NC$23,MATCH($C24,FIXTURES!$B$2:$B$23,0),0)="",HLOOKUP(CT$2,FIXTURES!$C$2:$NC$23,MATCH($C24,FIXTURES!$B$2:$B$23,0),0),HLOOKUP(CT$2+1,FIXTURES!$C$2:$NC$23,MATCH($C24,FIXTURES!$B$2:$B$23,0),0)))),IF(AND(HLOOKUP(CT$2,FIXTURES!$C$2:$NC$23,MATCH($C24,FIXTURES!$B$2:$B$23,0),0)="",HLOOKUP(CT$2+1,FIXTURES!$C$2:$NC$23,MATCH($C24,FIXTURES!$B$2:$B$23,0),0)=""),HLOOKUP(CT$2+2,FIXTURES!$C$2:$NC$23,MATCH($C24,FIXTURES!$B$2:$B$23,0),0),IF(HLOOKUP(CT$2+1,FIXTURES!$C$2:$NC$23,MATCH($C24,FIXTURES!$B$2:$B$23,0),0)="",HLOOKUP(CT$2,FIXTURES!$C$2:$NC$23,MATCH($C24,FIXTURES!$B$2:$B$23,0),0),HLOOKUP(CT$2+1,FIXTURES!$C$2:$NC$23,MATCH($C24,FIXTURES!$B$2:$B$23,0),0))))</f>
        <v/>
      </c>
      <c r="CU24" s="117" t="str">
        <f>IF(CU$1="SAT",IF(AND(HLOOKUP(CU$2,FIXTURES!$C$2:$NC$23,MATCH($C24,FIXTURES!$B$2:$B$23,0),0)="",HLOOKUP(CU$2+1,FIXTURES!$C$2:$NC$23,MATCH($C24,FIXTURES!$B$2:$B$23,0),0)="",HLOOKUP(CU$2+2,FIXTURES!$C$2:$NC$23,MATCH($C24,FIXTURES!$B$2:$B$23,0),0)=""),HLOOKUP(CU$2-1,FIXTURES!$C$2:$NC$23,MATCH($C24,FIXTURES!$B$2:$B$23,0),0),IF(AND(HLOOKUP(CU$2,FIXTURES!$C$2:$NC$23,MATCH($C24,FIXTURES!$B$2:$B$23,0),0)="",HLOOKUP(CU$2+1,FIXTURES!$C$2:$NC$23,MATCH($C24,FIXTURES!$B$2:$B$23,0),0)=""),HLOOKUP(CU$2+2,FIXTURES!$C$2:$NC$23,MATCH($C24,FIXTURES!$B$2:$B$23,0),0),IF(HLOOKUP(CU$2+1,FIXTURES!$C$2:$NC$23,MATCH($C24,FIXTURES!$B$2:$B$23,0),0)="",HLOOKUP(CU$2,FIXTURES!$C$2:$NC$23,MATCH($C24,FIXTURES!$B$2:$B$23,0),0),HLOOKUP(CU$2+1,FIXTURES!$C$2:$NC$23,MATCH($C24,FIXTURES!$B$2:$B$23,0),0)))),IF(AND(HLOOKUP(CU$2,FIXTURES!$C$2:$NC$23,MATCH($C24,FIXTURES!$B$2:$B$23,0),0)="",HLOOKUP(CU$2+1,FIXTURES!$C$2:$NC$23,MATCH($C24,FIXTURES!$B$2:$B$23,0),0)=""),HLOOKUP(CU$2+2,FIXTURES!$C$2:$NC$23,MATCH($C24,FIXTURES!$B$2:$B$23,0),0),IF(HLOOKUP(CU$2+1,FIXTURES!$C$2:$NC$23,MATCH($C24,FIXTURES!$B$2:$B$23,0),0)="",HLOOKUP(CU$2,FIXTURES!$C$2:$NC$23,MATCH($C24,FIXTURES!$B$2:$B$23,0),0),HLOOKUP(CU$2+1,FIXTURES!$C$2:$NC$23,MATCH($C24,FIXTURES!$B$2:$B$23,0),0))))</f>
        <v/>
      </c>
      <c r="CV24" s="117" t="str">
        <f>IF(CV$1="SAT",IF(AND(HLOOKUP(CV$2,FIXTURES!$C$2:$NC$23,MATCH($C24,FIXTURES!$B$2:$B$23,0),0)="",HLOOKUP(CV$2+1,FIXTURES!$C$2:$NC$23,MATCH($C24,FIXTURES!$B$2:$B$23,0),0)="",HLOOKUP(CV$2+2,FIXTURES!$C$2:$NC$23,MATCH($C24,FIXTURES!$B$2:$B$23,0),0)=""),HLOOKUP(CV$2-1,FIXTURES!$C$2:$NC$23,MATCH($C24,FIXTURES!$B$2:$B$23,0),0),IF(AND(HLOOKUP(CV$2,FIXTURES!$C$2:$NC$23,MATCH($C24,FIXTURES!$B$2:$B$23,0),0)="",HLOOKUP(CV$2+1,FIXTURES!$C$2:$NC$23,MATCH($C24,FIXTURES!$B$2:$B$23,0),0)=""),HLOOKUP(CV$2+2,FIXTURES!$C$2:$NC$23,MATCH($C24,FIXTURES!$B$2:$B$23,0),0),IF(HLOOKUP(CV$2+1,FIXTURES!$C$2:$NC$23,MATCH($C24,FIXTURES!$B$2:$B$23,0),0)="",HLOOKUP(CV$2,FIXTURES!$C$2:$NC$23,MATCH($C24,FIXTURES!$B$2:$B$23,0),0),HLOOKUP(CV$2+1,FIXTURES!$C$2:$NC$23,MATCH($C24,FIXTURES!$B$2:$B$23,0),0)))),IF(AND(HLOOKUP(CV$2,FIXTURES!$C$2:$NC$23,MATCH($C24,FIXTURES!$B$2:$B$23,0),0)="",HLOOKUP(CV$2+1,FIXTURES!$C$2:$NC$23,MATCH($C24,FIXTURES!$B$2:$B$23,0),0)=""),HLOOKUP(CV$2+2,FIXTURES!$C$2:$NC$23,MATCH($C24,FIXTURES!$B$2:$B$23,0),0),IF(HLOOKUP(CV$2+1,FIXTURES!$C$2:$NC$23,MATCH($C24,FIXTURES!$B$2:$B$23,0),0)="",HLOOKUP(CV$2,FIXTURES!$C$2:$NC$23,MATCH($C24,FIXTURES!$B$2:$B$23,0),0),HLOOKUP(CV$2+1,FIXTURES!$C$2:$NC$23,MATCH($C24,FIXTURES!$B$2:$B$23,0),0))))</f>
        <v/>
      </c>
      <c r="CW24" s="117" t="str">
        <f>IF(CW$1="SAT",IF(AND(HLOOKUP(CW$2,FIXTURES!$C$2:$NC$23,MATCH($C24,FIXTURES!$B$2:$B$23,0),0)="",HLOOKUP(CW$2+1,FIXTURES!$C$2:$NC$23,MATCH($C24,FIXTURES!$B$2:$B$23,0),0)="",HLOOKUP(CW$2+2,FIXTURES!$C$2:$NC$23,MATCH($C24,FIXTURES!$B$2:$B$23,0),0)=""),HLOOKUP(CW$2-1,FIXTURES!$C$2:$NC$23,MATCH($C24,FIXTURES!$B$2:$B$23,0),0),IF(AND(HLOOKUP(CW$2,FIXTURES!$C$2:$NC$23,MATCH($C24,FIXTURES!$B$2:$B$23,0),0)="",HLOOKUP(CW$2+1,FIXTURES!$C$2:$NC$23,MATCH($C24,FIXTURES!$B$2:$B$23,0),0)=""),HLOOKUP(CW$2+2,FIXTURES!$C$2:$NC$23,MATCH($C24,FIXTURES!$B$2:$B$23,0),0),IF(HLOOKUP(CW$2+1,FIXTURES!$C$2:$NC$23,MATCH($C24,FIXTURES!$B$2:$B$23,0),0)="",HLOOKUP(CW$2,FIXTURES!$C$2:$NC$23,MATCH($C24,FIXTURES!$B$2:$B$23,0),0),HLOOKUP(CW$2+1,FIXTURES!$C$2:$NC$23,MATCH($C24,FIXTURES!$B$2:$B$23,0),0)))),IF(AND(HLOOKUP(CW$2,FIXTURES!$C$2:$NC$23,MATCH($C24,FIXTURES!$B$2:$B$23,0),0)="",HLOOKUP(CW$2+1,FIXTURES!$C$2:$NC$23,MATCH($C24,FIXTURES!$B$2:$B$23,0),0)=""),HLOOKUP(CW$2+2,FIXTURES!$C$2:$NC$23,MATCH($C24,FIXTURES!$B$2:$B$23,0),0),IF(HLOOKUP(CW$2+1,FIXTURES!$C$2:$NC$23,MATCH($C24,FIXTURES!$B$2:$B$23,0),0)="",HLOOKUP(CW$2,FIXTURES!$C$2:$NC$23,MATCH($C24,FIXTURES!$B$2:$B$23,0),0),HLOOKUP(CW$2+1,FIXTURES!$C$2:$NC$23,MATCH($C24,FIXTURES!$B$2:$B$23,0),0))))</f>
        <v/>
      </c>
      <c r="CX24" s="117" t="str">
        <f>IF(CX$1="SAT",IF(AND(HLOOKUP(CX$2,FIXTURES!$C$2:$NC$23,MATCH($C24,FIXTURES!$B$2:$B$23,0),0)="",HLOOKUP(CX$2+1,FIXTURES!$C$2:$NC$23,MATCH($C24,FIXTURES!$B$2:$B$23,0),0)="",HLOOKUP(CX$2+2,FIXTURES!$C$2:$NC$23,MATCH($C24,FIXTURES!$B$2:$B$23,0),0)=""),HLOOKUP(CX$2-1,FIXTURES!$C$2:$NC$23,MATCH($C24,FIXTURES!$B$2:$B$23,0),0),IF(AND(HLOOKUP(CX$2,FIXTURES!$C$2:$NC$23,MATCH($C24,FIXTURES!$B$2:$B$23,0),0)="",HLOOKUP(CX$2+1,FIXTURES!$C$2:$NC$23,MATCH($C24,FIXTURES!$B$2:$B$23,0),0)=""),HLOOKUP(CX$2+2,FIXTURES!$C$2:$NC$23,MATCH($C24,FIXTURES!$B$2:$B$23,0),0),IF(HLOOKUP(CX$2+1,FIXTURES!$C$2:$NC$23,MATCH($C24,FIXTURES!$B$2:$B$23,0),0)="",HLOOKUP(CX$2,FIXTURES!$C$2:$NC$23,MATCH($C24,FIXTURES!$B$2:$B$23,0),0),HLOOKUP(CX$2+1,FIXTURES!$C$2:$NC$23,MATCH($C24,FIXTURES!$B$2:$B$23,0),0)))),IF(AND(HLOOKUP(CX$2,FIXTURES!$C$2:$NC$23,MATCH($C24,FIXTURES!$B$2:$B$23,0),0)="",HLOOKUP(CX$2+1,FIXTURES!$C$2:$NC$23,MATCH($C24,FIXTURES!$B$2:$B$23,0),0)=""),HLOOKUP(CX$2+2,FIXTURES!$C$2:$NC$23,MATCH($C24,FIXTURES!$B$2:$B$23,0),0),IF(HLOOKUP(CX$2+1,FIXTURES!$C$2:$NC$23,MATCH($C24,FIXTURES!$B$2:$B$23,0),0)="",HLOOKUP(CX$2,FIXTURES!$C$2:$NC$23,MATCH($C24,FIXTURES!$B$2:$B$23,0),0),HLOOKUP(CX$2+1,FIXTURES!$C$2:$NC$23,MATCH($C24,FIXTURES!$B$2:$B$23,0),0))))</f>
        <v/>
      </c>
      <c r="CY24" s="117" t="str">
        <f>IF(CY$1="SAT",IF(AND(HLOOKUP(CY$2,FIXTURES!$C$2:$NC$23,MATCH($C24,FIXTURES!$B$2:$B$23,0),0)="",HLOOKUP(CY$2+1,FIXTURES!$C$2:$NC$23,MATCH($C24,FIXTURES!$B$2:$B$23,0),0)="",HLOOKUP(CY$2+2,FIXTURES!$C$2:$NC$23,MATCH($C24,FIXTURES!$B$2:$B$23,0),0)=""),HLOOKUP(CY$2-1,FIXTURES!$C$2:$NC$23,MATCH($C24,FIXTURES!$B$2:$B$23,0),0),IF(AND(HLOOKUP(CY$2,FIXTURES!$C$2:$NC$23,MATCH($C24,FIXTURES!$B$2:$B$23,0),0)="",HLOOKUP(CY$2+1,FIXTURES!$C$2:$NC$23,MATCH($C24,FIXTURES!$B$2:$B$23,0),0)=""),HLOOKUP(CY$2+2,FIXTURES!$C$2:$NC$23,MATCH($C24,FIXTURES!$B$2:$B$23,0),0),IF(HLOOKUP(CY$2+1,FIXTURES!$C$2:$NC$23,MATCH($C24,FIXTURES!$B$2:$B$23,0),0)="",HLOOKUP(CY$2,FIXTURES!$C$2:$NC$23,MATCH($C24,FIXTURES!$B$2:$B$23,0),0),HLOOKUP(CY$2+1,FIXTURES!$C$2:$NC$23,MATCH($C24,FIXTURES!$B$2:$B$23,0),0)))),IF(AND(HLOOKUP(CY$2,FIXTURES!$C$2:$NC$23,MATCH($C24,FIXTURES!$B$2:$B$23,0),0)="",HLOOKUP(CY$2+1,FIXTURES!$C$2:$NC$23,MATCH($C24,FIXTURES!$B$2:$B$23,0),0)=""),HLOOKUP(CY$2+2,FIXTURES!$C$2:$NC$23,MATCH($C24,FIXTURES!$B$2:$B$23,0),0),IF(HLOOKUP(CY$2+1,FIXTURES!$C$2:$NC$23,MATCH($C24,FIXTURES!$B$2:$B$23,0),0)="",HLOOKUP(CY$2,FIXTURES!$C$2:$NC$23,MATCH($C24,FIXTURES!$B$2:$B$23,0),0),HLOOKUP(CY$2+1,FIXTURES!$C$2:$NC$23,MATCH($C24,FIXTURES!$B$2:$B$23,0),0))))</f>
        <v/>
      </c>
      <c r="CZ24" s="117" t="str">
        <f>IF(CZ$1="SAT",IF(AND(HLOOKUP(CZ$2,FIXTURES!$C$2:$NC$23,MATCH($C24,FIXTURES!$B$2:$B$23,0),0)="",HLOOKUP(CZ$2+1,FIXTURES!$C$2:$NC$23,MATCH($C24,FIXTURES!$B$2:$B$23,0),0)="",HLOOKUP(CZ$2+2,FIXTURES!$C$2:$NC$23,MATCH($C24,FIXTURES!$B$2:$B$23,0),0)=""),HLOOKUP(CZ$2-1,FIXTURES!$C$2:$NC$23,MATCH($C24,FIXTURES!$B$2:$B$23,0),0),IF(AND(HLOOKUP(CZ$2,FIXTURES!$C$2:$NC$23,MATCH($C24,FIXTURES!$B$2:$B$23,0),0)="",HLOOKUP(CZ$2+1,FIXTURES!$C$2:$NC$23,MATCH($C24,FIXTURES!$B$2:$B$23,0),0)=""),HLOOKUP(CZ$2+2,FIXTURES!$C$2:$NC$23,MATCH($C24,FIXTURES!$B$2:$B$23,0),0),IF(HLOOKUP(CZ$2+1,FIXTURES!$C$2:$NC$23,MATCH($C24,FIXTURES!$B$2:$B$23,0),0)="",HLOOKUP(CZ$2,FIXTURES!$C$2:$NC$23,MATCH($C24,FIXTURES!$B$2:$B$23,0),0),HLOOKUP(CZ$2+1,FIXTURES!$C$2:$NC$23,MATCH($C24,FIXTURES!$B$2:$B$23,0),0)))),IF(AND(HLOOKUP(CZ$2,FIXTURES!$C$2:$NC$23,MATCH($C24,FIXTURES!$B$2:$B$23,0),0)="",HLOOKUP(CZ$2+1,FIXTURES!$C$2:$NC$23,MATCH($C24,FIXTURES!$B$2:$B$23,0),0)=""),HLOOKUP(CZ$2+2,FIXTURES!$C$2:$NC$23,MATCH($C24,FIXTURES!$B$2:$B$23,0),0),IF(HLOOKUP(CZ$2+1,FIXTURES!$C$2:$NC$23,MATCH($C24,FIXTURES!$B$2:$B$23,0),0)="",HLOOKUP(CZ$2,FIXTURES!$C$2:$NC$23,MATCH($C24,FIXTURES!$B$2:$B$23,0),0),HLOOKUP(CZ$2+1,FIXTURES!$C$2:$NC$23,MATCH($C24,FIXTURES!$B$2:$B$23,0),0))))</f>
        <v/>
      </c>
      <c r="DA24" s="117" t="str">
        <f>IF(DA$1="SAT",IF(AND(HLOOKUP(DA$2,FIXTURES!$C$2:$NC$23,MATCH($C24,FIXTURES!$B$2:$B$23,0),0)="",HLOOKUP(DA$2+1,FIXTURES!$C$2:$NC$23,MATCH($C24,FIXTURES!$B$2:$B$23,0),0)="",HLOOKUP(DA$2+2,FIXTURES!$C$2:$NC$23,MATCH($C24,FIXTURES!$B$2:$B$23,0),0)=""),HLOOKUP(DA$2-1,FIXTURES!$C$2:$NC$23,MATCH($C24,FIXTURES!$B$2:$B$23,0),0),IF(AND(HLOOKUP(DA$2,FIXTURES!$C$2:$NC$23,MATCH($C24,FIXTURES!$B$2:$B$23,0),0)="",HLOOKUP(DA$2+1,FIXTURES!$C$2:$NC$23,MATCH($C24,FIXTURES!$B$2:$B$23,0),0)=""),HLOOKUP(DA$2+2,FIXTURES!$C$2:$NC$23,MATCH($C24,FIXTURES!$B$2:$B$23,0),0),IF(HLOOKUP(DA$2+1,FIXTURES!$C$2:$NC$23,MATCH($C24,FIXTURES!$B$2:$B$23,0),0)="",HLOOKUP(DA$2,FIXTURES!$C$2:$NC$23,MATCH($C24,FIXTURES!$B$2:$B$23,0),0),HLOOKUP(DA$2+1,FIXTURES!$C$2:$NC$23,MATCH($C24,FIXTURES!$B$2:$B$23,0),0)))),IF(AND(HLOOKUP(DA$2,FIXTURES!$C$2:$NC$23,MATCH($C24,FIXTURES!$B$2:$B$23,0),0)="",HLOOKUP(DA$2+1,FIXTURES!$C$2:$NC$23,MATCH($C24,FIXTURES!$B$2:$B$23,0),0)=""),HLOOKUP(DA$2+2,FIXTURES!$C$2:$NC$23,MATCH($C24,FIXTURES!$B$2:$B$23,0),0),IF(HLOOKUP(DA$2+1,FIXTURES!$C$2:$NC$23,MATCH($C24,FIXTURES!$B$2:$B$23,0),0)="",HLOOKUP(DA$2,FIXTURES!$C$2:$NC$23,MATCH($C24,FIXTURES!$B$2:$B$23,0),0),HLOOKUP(DA$2+1,FIXTURES!$C$2:$NC$23,MATCH($C24,FIXTURES!$B$2:$B$23,0),0))))</f>
        <v/>
      </c>
      <c r="DB24" s="117" t="str">
        <f>IF(DB$1="SAT",IF(AND(HLOOKUP(DB$2,FIXTURES!$C$2:$NC$23,MATCH($C24,FIXTURES!$B$2:$B$23,0),0)="",HLOOKUP(DB$2+1,FIXTURES!$C$2:$NC$23,MATCH($C24,FIXTURES!$B$2:$B$23,0),0)="",HLOOKUP(DB$2+2,FIXTURES!$C$2:$NC$23,MATCH($C24,FIXTURES!$B$2:$B$23,0),0)=""),HLOOKUP(DB$2-1,FIXTURES!$C$2:$NC$23,MATCH($C24,FIXTURES!$B$2:$B$23,0),0),IF(AND(HLOOKUP(DB$2,FIXTURES!$C$2:$NC$23,MATCH($C24,FIXTURES!$B$2:$B$23,0),0)="",HLOOKUP(DB$2+1,FIXTURES!$C$2:$NC$23,MATCH($C24,FIXTURES!$B$2:$B$23,0),0)=""),HLOOKUP(DB$2+2,FIXTURES!$C$2:$NC$23,MATCH($C24,FIXTURES!$B$2:$B$23,0),0),IF(HLOOKUP(DB$2+1,FIXTURES!$C$2:$NC$23,MATCH($C24,FIXTURES!$B$2:$B$23,0),0)="",HLOOKUP(DB$2,FIXTURES!$C$2:$NC$23,MATCH($C24,FIXTURES!$B$2:$B$23,0),0),HLOOKUP(DB$2+1,FIXTURES!$C$2:$NC$23,MATCH($C24,FIXTURES!$B$2:$B$23,0),0)))),IF(AND(HLOOKUP(DB$2,FIXTURES!$C$2:$NC$23,MATCH($C24,FIXTURES!$B$2:$B$23,0),0)="",HLOOKUP(DB$2+1,FIXTURES!$C$2:$NC$23,MATCH($C24,FIXTURES!$B$2:$B$23,0),0)=""),HLOOKUP(DB$2+2,FIXTURES!$C$2:$NC$23,MATCH($C24,FIXTURES!$B$2:$B$23,0),0),IF(HLOOKUP(DB$2+1,FIXTURES!$C$2:$NC$23,MATCH($C24,FIXTURES!$B$2:$B$23,0),0)="",HLOOKUP(DB$2,FIXTURES!$C$2:$NC$23,MATCH($C24,FIXTURES!$B$2:$B$23,0),0),HLOOKUP(DB$2+1,FIXTURES!$C$2:$NC$23,MATCH($C24,FIXTURES!$B$2:$B$23,0),0))))</f>
        <v/>
      </c>
      <c r="DC24" s="117" t="str">
        <f>IF(DC$1="SAT",IF(AND(HLOOKUP(DC$2,FIXTURES!$C$2:$NC$23,MATCH($C24,FIXTURES!$B$2:$B$23,0),0)="",HLOOKUP(DC$2+1,FIXTURES!$C$2:$NC$23,MATCH($C24,FIXTURES!$B$2:$B$23,0),0)="",HLOOKUP(DC$2+2,FIXTURES!$C$2:$NC$23,MATCH($C24,FIXTURES!$B$2:$B$23,0),0)=""),HLOOKUP(DC$2-1,FIXTURES!$C$2:$NC$23,MATCH($C24,FIXTURES!$B$2:$B$23,0),0),IF(AND(HLOOKUP(DC$2,FIXTURES!$C$2:$NC$23,MATCH($C24,FIXTURES!$B$2:$B$23,0),0)="",HLOOKUP(DC$2+1,FIXTURES!$C$2:$NC$23,MATCH($C24,FIXTURES!$B$2:$B$23,0),0)=""),HLOOKUP(DC$2+2,FIXTURES!$C$2:$NC$23,MATCH($C24,FIXTURES!$B$2:$B$23,0),0),IF(HLOOKUP(DC$2+1,FIXTURES!$C$2:$NC$23,MATCH($C24,FIXTURES!$B$2:$B$23,0),0)="",HLOOKUP(DC$2,FIXTURES!$C$2:$NC$23,MATCH($C24,FIXTURES!$B$2:$B$23,0),0),HLOOKUP(DC$2+1,FIXTURES!$C$2:$NC$23,MATCH($C24,FIXTURES!$B$2:$B$23,0),0)))),IF(AND(HLOOKUP(DC$2,FIXTURES!$C$2:$NC$23,MATCH($C24,FIXTURES!$B$2:$B$23,0),0)="",HLOOKUP(DC$2+1,FIXTURES!$C$2:$NC$23,MATCH($C24,FIXTURES!$B$2:$B$23,0),0)=""),HLOOKUP(DC$2+2,FIXTURES!$C$2:$NC$23,MATCH($C24,FIXTURES!$B$2:$B$23,0),0),IF(HLOOKUP(DC$2+1,FIXTURES!$C$2:$NC$23,MATCH($C24,FIXTURES!$B$2:$B$23,0),0)="",HLOOKUP(DC$2,FIXTURES!$C$2:$NC$23,MATCH($C24,FIXTURES!$B$2:$B$23,0),0),HLOOKUP(DC$2+1,FIXTURES!$C$2:$NC$23,MATCH($C24,FIXTURES!$B$2:$B$23,0),0))))</f>
        <v/>
      </c>
      <c r="DD24" s="116"/>
      <c r="DE24" s="102" t="str">
        <f>LEFT(HLOOKUP(DE$2,FIXTURES!$C$2:$NJ$23,MATCH($C24,FIXTURES!$B$2:$B$23,0),0),3)</f>
        <v/>
      </c>
      <c r="DF24" s="102" t="str">
        <f>IF(LEN(HLOOKUP(DE$2,FIXTURES!$C$2:$NJ$23,MATCH($C24,FIXTURES!$B$2:$B$23,0),0))=6,RIGHT(HLOOKUP(DE$2,FIXTURES!$C$2:$NJ$23,MATCH($C24,FIXTURES!$B$2:$B$23,0),0),3),"")</f>
        <v/>
      </c>
      <c r="DG24" s="102" t="str">
        <f>IF(LEN(HLOOKUP(DE$2,FIXTURES!$C$2:$NJ$23,MATCH($C24,FIXTURES!$B$2:$B$23,0),0))=9,RIGHT(HLOOKUP(DE$2,FIXTURES!$C$2:$NJ$23,MATCH($C24,FIXTURES!$B$2:$B$23,0),0),3),"")</f>
        <v/>
      </c>
      <c r="DH24" s="102" t="str">
        <f>IFERROR(IF(BGW!$F51=1,"",VLOOKUP($C24,BGW!$B$33:$E$52,MATCH($DH$2,BGW!$B$32:$E$32,0),0)),"")</f>
        <v/>
      </c>
      <c r="DI24" s="102" t="str">
        <f>IFERROR(IF(BGW!$F76=1,"",VLOOKUP($C24,BGW!$B$58:$E$77,MATCH($DI$2,BGW!$B$57:$E$57,0),0)),"")</f>
        <v/>
      </c>
      <c r="DJ24" s="102" t="str">
        <f>IFERROR(IF(BGW!$F101=1,"",VLOOKUP($C24,BGW!$B$83:$E$102,MATCH($DJ$2,BGW!$B$82:$E$82,0),0)),"")</f>
        <v>bou</v>
      </c>
      <c r="DK24" s="116"/>
    </row>
    <row r="25" spans="1:115" s="118" customFormat="1" ht="21.75" customHeight="1" x14ac:dyDescent="0.3">
      <c r="A25" s="111" t="s">
        <v>57</v>
      </c>
      <c r="B25" s="115">
        <f>VLOOKUP(A25,[1]Table!$B$1:$O$21,MATCH("xGD/90",[1]Table!$B$1:$O$1,0),0)</f>
        <v>-0.46</v>
      </c>
      <c r="C25" s="116" t="s">
        <v>19</v>
      </c>
      <c r="D25" s="117" t="str">
        <f>IF(D$1="SAT",IF(AND(HLOOKUP(D$2,FIXTURES!$C$2:$NC$23,MATCH($C25,FIXTURES!$B$2:$B$23,0),0)="",HLOOKUP(D$2+1,FIXTURES!$C$2:$NC$23,MATCH($C25,FIXTURES!$B$2:$B$23,0),0)="",HLOOKUP(D$2+2,FIXTURES!$C$2:$NC$23,MATCH($C25,FIXTURES!$B$2:$B$23,0),0)=""),HLOOKUP(D$2-1,FIXTURES!$C$2:$NC$23,MATCH($C25,FIXTURES!$B$2:$B$23,0),0),IF(AND(HLOOKUP(D$2,FIXTURES!$C$2:$NC$23,MATCH($C25,FIXTURES!$B$2:$B$23,0),0)="",HLOOKUP(D$2+1,FIXTURES!$C$2:$NC$23,MATCH($C25,FIXTURES!$B$2:$B$23,0),0)=""),HLOOKUP(D$2+2,FIXTURES!$C$2:$NC$23,MATCH($C25,FIXTURES!$B$2:$B$23,0),0),IF(HLOOKUP(D$2+1,FIXTURES!$C$2:$NC$23,MATCH($C25,FIXTURES!$B$2:$B$23,0),0)="",HLOOKUP(D$2,FIXTURES!$C$2:$NC$23,MATCH($C25,FIXTURES!$B$2:$B$23,0),0),HLOOKUP(D$2+1,FIXTURES!$C$2:$NC$23,MATCH($C25,FIXTURES!$B$2:$B$23,0),0)))),IF(AND(HLOOKUP(D$2,FIXTURES!$C$2:$NC$23,MATCH($C25,FIXTURES!$B$2:$B$23,0),0)="",HLOOKUP(D$2+1,FIXTURES!$C$2:$NC$23,MATCH($C25,FIXTURES!$B$2:$B$23,0),0)=""),HLOOKUP(D$2+2,FIXTURES!$C$2:$NC$23,MATCH($C25,FIXTURES!$B$2:$B$23,0),0),IF(HLOOKUP(D$2+1,FIXTURES!$C$2:$NC$23,MATCH($C25,FIXTURES!$B$2:$B$23,0),0)="",HLOOKUP(D$2,FIXTURES!$C$2:$NC$23,MATCH($C25,FIXTURES!$B$2:$B$23,0),0),HLOOKUP(D$2+1,FIXTURES!$C$2:$NC$23,MATCH($C25,FIXTURES!$B$2:$B$23,0),0))))</f>
        <v/>
      </c>
      <c r="E25" s="117" t="str">
        <f>IF(E$1="SAT",IF(AND(HLOOKUP(E$2,FIXTURES!$C$2:$NC$23,MATCH($C25,FIXTURES!$B$2:$B$23,0),0)="",HLOOKUP(E$2+1,FIXTURES!$C$2:$NC$23,MATCH($C25,FIXTURES!$B$2:$B$23,0),0)="",HLOOKUP(E$2+2,FIXTURES!$C$2:$NC$23,MATCH($C25,FIXTURES!$B$2:$B$23,0),0)=""),HLOOKUP(E$2-1,FIXTURES!$C$2:$NC$23,MATCH($C25,FIXTURES!$B$2:$B$23,0),0),IF(AND(HLOOKUP(E$2,FIXTURES!$C$2:$NC$23,MATCH($C25,FIXTURES!$B$2:$B$23,0),0)="",HLOOKUP(E$2+1,FIXTURES!$C$2:$NC$23,MATCH($C25,FIXTURES!$B$2:$B$23,0),0)=""),HLOOKUP(E$2+2,FIXTURES!$C$2:$NC$23,MATCH($C25,FIXTURES!$B$2:$B$23,0),0),IF(HLOOKUP(E$2+1,FIXTURES!$C$2:$NC$23,MATCH($C25,FIXTURES!$B$2:$B$23,0),0)="",HLOOKUP(E$2,FIXTURES!$C$2:$NC$23,MATCH($C25,FIXTURES!$B$2:$B$23,0),0),HLOOKUP(E$2+1,FIXTURES!$C$2:$NC$23,MATCH($C25,FIXTURES!$B$2:$B$23,0),0)))),IF(AND(HLOOKUP(E$2,FIXTURES!$C$2:$NC$23,MATCH($C25,FIXTURES!$B$2:$B$23,0),0)="",HLOOKUP(E$2+1,FIXTURES!$C$2:$NC$23,MATCH($C25,FIXTURES!$B$2:$B$23,0),0)=""),HLOOKUP(E$2+2,FIXTURES!$C$2:$NC$23,MATCH($C25,FIXTURES!$B$2:$B$23,0),0),IF(HLOOKUP(E$2+1,FIXTURES!$C$2:$NC$23,MATCH($C25,FIXTURES!$B$2:$B$23,0),0)="",HLOOKUP(E$2,FIXTURES!$C$2:$NC$23,MATCH($C25,FIXTURES!$B$2:$B$23,0),0),HLOOKUP(E$2+1,FIXTURES!$C$2:$NC$23,MATCH($C25,FIXTURES!$B$2:$B$23,0),0))))</f>
        <v>lee</v>
      </c>
      <c r="F25" s="117" t="str">
        <f>IF(F$1="SAT",IF(AND(HLOOKUP(F$2,FIXTURES!$C$2:$NC$23,MATCH($C25,FIXTURES!$B$2:$B$23,0),0)="",HLOOKUP(F$2+1,FIXTURES!$C$2:$NC$23,MATCH($C25,FIXTURES!$B$2:$B$23,0),0)="",HLOOKUP(F$2+2,FIXTURES!$C$2:$NC$23,MATCH($C25,FIXTURES!$B$2:$B$23,0),0)=""),HLOOKUP(F$2-1,FIXTURES!$C$2:$NC$23,MATCH($C25,FIXTURES!$B$2:$B$23,0),0),IF(AND(HLOOKUP(F$2,FIXTURES!$C$2:$NC$23,MATCH($C25,FIXTURES!$B$2:$B$23,0),0)="",HLOOKUP(F$2+1,FIXTURES!$C$2:$NC$23,MATCH($C25,FIXTURES!$B$2:$B$23,0),0)=""),HLOOKUP(F$2+2,FIXTURES!$C$2:$NC$23,MATCH($C25,FIXTURES!$B$2:$B$23,0),0),IF(HLOOKUP(F$2+1,FIXTURES!$C$2:$NC$23,MATCH($C25,FIXTURES!$B$2:$B$23,0),0)="",HLOOKUP(F$2,FIXTURES!$C$2:$NC$23,MATCH($C25,FIXTURES!$B$2:$B$23,0),0),HLOOKUP(F$2+1,FIXTURES!$C$2:$NC$23,MATCH($C25,FIXTURES!$B$2:$B$23,0),0)))),IF(AND(HLOOKUP(F$2,FIXTURES!$C$2:$NC$23,MATCH($C25,FIXTURES!$B$2:$B$23,0),0)="",HLOOKUP(F$2+1,FIXTURES!$C$2:$NC$23,MATCH($C25,FIXTURES!$B$2:$B$23,0),0)=""),HLOOKUP(F$2+2,FIXTURES!$C$2:$NC$23,MATCH($C25,FIXTURES!$B$2:$B$23,0),0),IF(HLOOKUP(F$2+1,FIXTURES!$C$2:$NC$23,MATCH($C25,FIXTURES!$B$2:$B$23,0),0)="",HLOOKUP(F$2,FIXTURES!$C$2:$NC$23,MATCH($C25,FIXTURES!$B$2:$B$23,0),0),HLOOKUP(F$2+1,FIXTURES!$C$2:$NC$23,MATCH($C25,FIXTURES!$B$2:$B$23,0),0))))</f>
        <v/>
      </c>
      <c r="G25" s="117" t="str">
        <f>IF(G$1="SAT",IF(AND(HLOOKUP(G$2,FIXTURES!$C$2:$NC$23,MATCH($C25,FIXTURES!$B$2:$B$23,0),0)="",HLOOKUP(G$2+1,FIXTURES!$C$2:$NC$23,MATCH($C25,FIXTURES!$B$2:$B$23,0),0)="",HLOOKUP(G$2+2,FIXTURES!$C$2:$NC$23,MATCH($C25,FIXTURES!$B$2:$B$23,0),0)=""),HLOOKUP(G$2-1,FIXTURES!$C$2:$NC$23,MATCH($C25,FIXTURES!$B$2:$B$23,0),0),IF(AND(HLOOKUP(G$2,FIXTURES!$C$2:$NC$23,MATCH($C25,FIXTURES!$B$2:$B$23,0),0)="",HLOOKUP(G$2+1,FIXTURES!$C$2:$NC$23,MATCH($C25,FIXTURES!$B$2:$B$23,0),0)=""),HLOOKUP(G$2+2,FIXTURES!$C$2:$NC$23,MATCH($C25,FIXTURES!$B$2:$B$23,0),0),IF(HLOOKUP(G$2+1,FIXTURES!$C$2:$NC$23,MATCH($C25,FIXTURES!$B$2:$B$23,0),0)="",HLOOKUP(G$2,FIXTURES!$C$2:$NC$23,MATCH($C25,FIXTURES!$B$2:$B$23,0),0),HLOOKUP(G$2+1,FIXTURES!$C$2:$NC$23,MATCH($C25,FIXTURES!$B$2:$B$23,0),0)))),IF(AND(HLOOKUP(G$2,FIXTURES!$C$2:$NC$23,MATCH($C25,FIXTURES!$B$2:$B$23,0),0)="",HLOOKUP(G$2+1,FIXTURES!$C$2:$NC$23,MATCH($C25,FIXTURES!$B$2:$B$23,0),0)=""),HLOOKUP(G$2+2,FIXTURES!$C$2:$NC$23,MATCH($C25,FIXTURES!$B$2:$B$23,0),0),IF(HLOOKUP(G$2+1,FIXTURES!$C$2:$NC$23,MATCH($C25,FIXTURES!$B$2:$B$23,0),0)="",HLOOKUP(G$2,FIXTURES!$C$2:$NC$23,MATCH($C25,FIXTURES!$B$2:$B$23,0),0),HLOOKUP(G$2+1,FIXTURES!$C$2:$NC$23,MATCH($C25,FIXTURES!$B$2:$B$23,0),0))))</f>
        <v>FUL</v>
      </c>
      <c r="H25" s="117" t="str">
        <f>IF(H$1="SAT",IF(AND(HLOOKUP(H$2,FIXTURES!$C$2:$NC$23,MATCH($C25,FIXTURES!$B$2:$B$23,0),0)="",HLOOKUP(H$2+1,FIXTURES!$C$2:$NC$23,MATCH($C25,FIXTURES!$B$2:$B$23,0),0)="",HLOOKUP(H$2+2,FIXTURES!$C$2:$NC$23,MATCH($C25,FIXTURES!$B$2:$B$23,0),0)=""),HLOOKUP(H$2-1,FIXTURES!$C$2:$NC$23,MATCH($C25,FIXTURES!$B$2:$B$23,0),0),IF(AND(HLOOKUP(H$2,FIXTURES!$C$2:$NC$23,MATCH($C25,FIXTURES!$B$2:$B$23,0),0)="",HLOOKUP(H$2+1,FIXTURES!$C$2:$NC$23,MATCH($C25,FIXTURES!$B$2:$B$23,0),0)=""),HLOOKUP(H$2+2,FIXTURES!$C$2:$NC$23,MATCH($C25,FIXTURES!$B$2:$B$23,0),0),IF(HLOOKUP(H$2+1,FIXTURES!$C$2:$NC$23,MATCH($C25,FIXTURES!$B$2:$B$23,0),0)="",HLOOKUP(H$2,FIXTURES!$C$2:$NC$23,MATCH($C25,FIXTURES!$B$2:$B$23,0),0),HLOOKUP(H$2+1,FIXTURES!$C$2:$NC$23,MATCH($C25,FIXTURES!$B$2:$B$23,0),0)))),IF(AND(HLOOKUP(H$2,FIXTURES!$C$2:$NC$23,MATCH($C25,FIXTURES!$B$2:$B$23,0),0)="",HLOOKUP(H$2+1,FIXTURES!$C$2:$NC$23,MATCH($C25,FIXTURES!$B$2:$B$23,0),0)=""),HLOOKUP(H$2+2,FIXTURES!$C$2:$NC$23,MATCH($C25,FIXTURES!$B$2:$B$23,0),0),IF(HLOOKUP(H$2+1,FIXTURES!$C$2:$NC$23,MATCH($C25,FIXTURES!$B$2:$B$23,0),0)="",HLOOKUP(H$2,FIXTURES!$C$2:$NC$23,MATCH($C25,FIXTURES!$B$2:$B$23,0),0),HLOOKUP(H$2+1,FIXTURES!$C$2:$NC$23,MATCH($C25,FIXTURES!$B$2:$B$23,0),0))))</f>
        <v/>
      </c>
      <c r="I25" s="117" t="str">
        <f>IF(I$1="SAT",IF(AND(HLOOKUP(I$2,FIXTURES!$C$2:$NC$23,MATCH($C25,FIXTURES!$B$2:$B$23,0),0)="",HLOOKUP(I$2+1,FIXTURES!$C$2:$NC$23,MATCH($C25,FIXTURES!$B$2:$B$23,0),0)="",HLOOKUP(I$2+2,FIXTURES!$C$2:$NC$23,MATCH($C25,FIXTURES!$B$2:$B$23,0),0)=""),HLOOKUP(I$2-1,FIXTURES!$C$2:$NC$23,MATCH($C25,FIXTURES!$B$2:$B$23,0),0),IF(AND(HLOOKUP(I$2,FIXTURES!$C$2:$NC$23,MATCH($C25,FIXTURES!$B$2:$B$23,0),0)="",HLOOKUP(I$2+1,FIXTURES!$C$2:$NC$23,MATCH($C25,FIXTURES!$B$2:$B$23,0),0)=""),HLOOKUP(I$2+2,FIXTURES!$C$2:$NC$23,MATCH($C25,FIXTURES!$B$2:$B$23,0),0),IF(HLOOKUP(I$2+1,FIXTURES!$C$2:$NC$23,MATCH($C25,FIXTURES!$B$2:$B$23,0),0)="",HLOOKUP(I$2,FIXTURES!$C$2:$NC$23,MATCH($C25,FIXTURES!$B$2:$B$23,0),0),HLOOKUP(I$2+1,FIXTURES!$C$2:$NC$23,MATCH($C25,FIXTURES!$B$2:$B$23,0),0)))),IF(AND(HLOOKUP(I$2,FIXTURES!$C$2:$NC$23,MATCH($C25,FIXTURES!$B$2:$B$23,0),0)="",HLOOKUP(I$2+1,FIXTURES!$C$2:$NC$23,MATCH($C25,FIXTURES!$B$2:$B$23,0),0)=""),HLOOKUP(I$2+2,FIXTURES!$C$2:$NC$23,MATCH($C25,FIXTURES!$B$2:$B$23,0),0),IF(HLOOKUP(I$2+1,FIXTURES!$C$2:$NC$23,MATCH($C25,FIXTURES!$B$2:$B$23,0),0)="",HLOOKUP(I$2,FIXTURES!$C$2:$NC$23,MATCH($C25,FIXTURES!$B$2:$B$23,0),0),HLOOKUP(I$2+1,FIXTURES!$C$2:$NC$23,MATCH($C25,FIXTURES!$B$2:$B$23,0),0))))</f>
        <v>tot</v>
      </c>
      <c r="J25" s="117" t="str">
        <f>IF(J$1="SAT",IF(AND(HLOOKUP(J$2,FIXTURES!$C$2:$NC$23,MATCH($C25,FIXTURES!$B$2:$B$23,0),0)="",HLOOKUP(J$2+1,FIXTURES!$C$2:$NC$23,MATCH($C25,FIXTURES!$B$2:$B$23,0),0)="",HLOOKUP(J$2+2,FIXTURES!$C$2:$NC$23,MATCH($C25,FIXTURES!$B$2:$B$23,0),0)=""),HLOOKUP(J$2-1,FIXTURES!$C$2:$NC$23,MATCH($C25,FIXTURES!$B$2:$B$23,0),0),IF(AND(HLOOKUP(J$2,FIXTURES!$C$2:$NC$23,MATCH($C25,FIXTURES!$B$2:$B$23,0),0)="",HLOOKUP(J$2+1,FIXTURES!$C$2:$NC$23,MATCH($C25,FIXTURES!$B$2:$B$23,0),0)=""),HLOOKUP(J$2+2,FIXTURES!$C$2:$NC$23,MATCH($C25,FIXTURES!$B$2:$B$23,0),0),IF(HLOOKUP(J$2+1,FIXTURES!$C$2:$NC$23,MATCH($C25,FIXTURES!$B$2:$B$23,0),0)="",HLOOKUP(J$2,FIXTURES!$C$2:$NC$23,MATCH($C25,FIXTURES!$B$2:$B$23,0),0),HLOOKUP(J$2+1,FIXTURES!$C$2:$NC$23,MATCH($C25,FIXTURES!$B$2:$B$23,0),0)))),IF(AND(HLOOKUP(J$2,FIXTURES!$C$2:$NC$23,MATCH($C25,FIXTURES!$B$2:$B$23,0),0)="",HLOOKUP(J$2+1,FIXTURES!$C$2:$NC$23,MATCH($C25,FIXTURES!$B$2:$B$23,0),0)=""),HLOOKUP(J$2+2,FIXTURES!$C$2:$NC$23,MATCH($C25,FIXTURES!$B$2:$B$23,0),0),IF(HLOOKUP(J$2+1,FIXTURES!$C$2:$NC$23,MATCH($C25,FIXTURES!$B$2:$B$23,0),0)="",HLOOKUP(J$2,FIXTURES!$C$2:$NC$23,MATCH($C25,FIXTURES!$B$2:$B$23,0),0),HLOOKUP(J$2+1,FIXTURES!$C$2:$NC$23,MATCH($C25,FIXTURES!$B$2:$B$23,0),0))))</f>
        <v>Preston</v>
      </c>
      <c r="K25" s="117" t="str">
        <f>IF(K$1="SAT",IF(AND(HLOOKUP(K$2,FIXTURES!$C$2:$NC$23,MATCH($C25,FIXTURES!$B$2:$B$23,0),0)="",HLOOKUP(K$2+1,FIXTURES!$C$2:$NC$23,MATCH($C25,FIXTURES!$B$2:$B$23,0),0)="",HLOOKUP(K$2+2,FIXTURES!$C$2:$NC$23,MATCH($C25,FIXTURES!$B$2:$B$23,0),0)=""),HLOOKUP(K$2-1,FIXTURES!$C$2:$NC$23,MATCH($C25,FIXTURES!$B$2:$B$23,0),0),IF(AND(HLOOKUP(K$2,FIXTURES!$C$2:$NC$23,MATCH($C25,FIXTURES!$B$2:$B$23,0),0)="",HLOOKUP(K$2+1,FIXTURES!$C$2:$NC$23,MATCH($C25,FIXTURES!$B$2:$B$23,0),0)=""),HLOOKUP(K$2+2,FIXTURES!$C$2:$NC$23,MATCH($C25,FIXTURES!$B$2:$B$23,0),0),IF(HLOOKUP(K$2+1,FIXTURES!$C$2:$NC$23,MATCH($C25,FIXTURES!$B$2:$B$23,0),0)="",HLOOKUP(K$2,FIXTURES!$C$2:$NC$23,MATCH($C25,FIXTURES!$B$2:$B$23,0),0),HLOOKUP(K$2+1,FIXTURES!$C$2:$NC$23,MATCH($C25,FIXTURES!$B$2:$B$23,0),0)))),IF(AND(HLOOKUP(K$2,FIXTURES!$C$2:$NC$23,MATCH($C25,FIXTURES!$B$2:$B$23,0),0)="",HLOOKUP(K$2+1,FIXTURES!$C$2:$NC$23,MATCH($C25,FIXTURES!$B$2:$B$23,0),0)=""),HLOOKUP(K$2+2,FIXTURES!$C$2:$NC$23,MATCH($C25,FIXTURES!$B$2:$B$23,0),0),IF(HLOOKUP(K$2+1,FIXTURES!$C$2:$NC$23,MATCH($C25,FIXTURES!$B$2:$B$23,0),0)="",HLOOKUP(K$2,FIXTURES!$C$2:$NC$23,MATCH($C25,FIXTURES!$B$2:$B$23,0),0),HLOOKUP(K$2+1,FIXTURES!$C$2:$NC$23,MATCH($C25,FIXTURES!$B$2:$B$23,0),0))))</f>
        <v>NEW</v>
      </c>
      <c r="L25" s="117" t="str">
        <f>IF(L$1="SAT",IF(AND(HLOOKUP(L$2,FIXTURES!$C$2:$NC$23,MATCH($C25,FIXTURES!$B$2:$B$23,0),0)="",HLOOKUP(L$2+1,FIXTURES!$C$2:$NC$23,MATCH($C25,FIXTURES!$B$2:$B$23,0),0)="",HLOOKUP(L$2+2,FIXTURES!$C$2:$NC$23,MATCH($C25,FIXTURES!$B$2:$B$23,0),0)=""),HLOOKUP(L$2-1,FIXTURES!$C$2:$NC$23,MATCH($C25,FIXTURES!$B$2:$B$23,0),0),IF(AND(HLOOKUP(L$2,FIXTURES!$C$2:$NC$23,MATCH($C25,FIXTURES!$B$2:$B$23,0),0)="",HLOOKUP(L$2+1,FIXTURES!$C$2:$NC$23,MATCH($C25,FIXTURES!$B$2:$B$23,0),0)=""),HLOOKUP(L$2+2,FIXTURES!$C$2:$NC$23,MATCH($C25,FIXTURES!$B$2:$B$23,0),0),IF(HLOOKUP(L$2+1,FIXTURES!$C$2:$NC$23,MATCH($C25,FIXTURES!$B$2:$B$23,0),0)="",HLOOKUP(L$2,FIXTURES!$C$2:$NC$23,MATCH($C25,FIXTURES!$B$2:$B$23,0),0),HLOOKUP(L$2+1,FIXTURES!$C$2:$NC$23,MATCH($C25,FIXTURES!$B$2:$B$23,0),0)))),IF(AND(HLOOKUP(L$2,FIXTURES!$C$2:$NC$23,MATCH($C25,FIXTURES!$B$2:$B$23,0),0)="",HLOOKUP(L$2+1,FIXTURES!$C$2:$NC$23,MATCH($C25,FIXTURES!$B$2:$B$23,0),0)=""),HLOOKUP(L$2+2,FIXTURES!$C$2:$NC$23,MATCH($C25,FIXTURES!$B$2:$B$23,0),0),IF(HLOOKUP(L$2+1,FIXTURES!$C$2:$NC$23,MATCH($C25,FIXTURES!$B$2:$B$23,0),0)="",HLOOKUP(L$2,FIXTURES!$C$2:$NC$23,MATCH($C25,FIXTURES!$B$2:$B$23,0),0),HLOOKUP(L$2+1,FIXTURES!$C$2:$NC$23,MATCH($C25,FIXTURES!$B$2:$B$23,0),0))))</f>
        <v>bou</v>
      </c>
      <c r="M25" s="117" t="str">
        <f>IF(M$1="SAT",IF(AND(HLOOKUP(M$2,FIXTURES!$C$2:$NC$23,MATCH($C25,FIXTURES!$B$2:$B$23,0),0)="",HLOOKUP(M$2+1,FIXTURES!$C$2:$NC$23,MATCH($C25,FIXTURES!$B$2:$B$23,0),0)="",HLOOKUP(M$2+2,FIXTURES!$C$2:$NC$23,MATCH($C25,FIXTURES!$B$2:$B$23,0),0)=""),HLOOKUP(M$2-1,FIXTURES!$C$2:$NC$23,MATCH($C25,FIXTURES!$B$2:$B$23,0),0),IF(AND(HLOOKUP(M$2,FIXTURES!$C$2:$NC$23,MATCH($C25,FIXTURES!$B$2:$B$23,0),0)="",HLOOKUP(M$2+1,FIXTURES!$C$2:$NC$23,MATCH($C25,FIXTURES!$B$2:$B$23,0),0)=""),HLOOKUP(M$2+2,FIXTURES!$C$2:$NC$23,MATCH($C25,FIXTURES!$B$2:$B$23,0),0),IF(HLOOKUP(M$2+1,FIXTURES!$C$2:$NC$23,MATCH($C25,FIXTURES!$B$2:$B$23,0),0)="",HLOOKUP(M$2,FIXTURES!$C$2:$NC$23,MATCH($C25,FIXTURES!$B$2:$B$23,0),0),HLOOKUP(M$2+1,FIXTURES!$C$2:$NC$23,MATCH($C25,FIXTURES!$B$2:$B$23,0),0)))),IF(AND(HLOOKUP(M$2,FIXTURES!$C$2:$NC$23,MATCH($C25,FIXTURES!$B$2:$B$23,0),0)="",HLOOKUP(M$2+1,FIXTURES!$C$2:$NC$23,MATCH($C25,FIXTURES!$B$2:$B$23,0),0)=""),HLOOKUP(M$2+2,FIXTURES!$C$2:$NC$23,MATCH($C25,FIXTURES!$B$2:$B$23,0),0),IF(HLOOKUP(M$2+1,FIXTURES!$C$2:$NC$23,MATCH($C25,FIXTURES!$B$2:$B$23,0),0)="",HLOOKUP(M$2,FIXTURES!$C$2:$NC$23,MATCH($C25,FIXTURES!$B$2:$B$23,0),0),HLOOKUP(M$2+1,FIXTURES!$C$2:$NC$23,MATCH($C25,FIXTURES!$B$2:$B$23,0),0))))</f>
        <v>SOU</v>
      </c>
      <c r="N25" s="117" t="str">
        <f>IF(N$1="SAT",IF(AND(HLOOKUP(N$2,FIXTURES!$C$2:$NC$23,MATCH($C25,FIXTURES!$B$2:$B$23,0),0)="",HLOOKUP(N$2+1,FIXTURES!$C$2:$NC$23,MATCH($C25,FIXTURES!$B$2:$B$23,0),0)="",HLOOKUP(N$2+2,FIXTURES!$C$2:$NC$23,MATCH($C25,FIXTURES!$B$2:$B$23,0),0)=""),HLOOKUP(N$2-1,FIXTURES!$C$2:$NC$23,MATCH($C25,FIXTURES!$B$2:$B$23,0),0),IF(AND(HLOOKUP(N$2,FIXTURES!$C$2:$NC$23,MATCH($C25,FIXTURES!$B$2:$B$23,0),0)="",HLOOKUP(N$2+1,FIXTURES!$C$2:$NC$23,MATCH($C25,FIXTURES!$B$2:$B$23,0),0)=""),HLOOKUP(N$2+2,FIXTURES!$C$2:$NC$23,MATCH($C25,FIXTURES!$B$2:$B$23,0),0),IF(HLOOKUP(N$2+1,FIXTURES!$C$2:$NC$23,MATCH($C25,FIXTURES!$B$2:$B$23,0),0)="",HLOOKUP(N$2,FIXTURES!$C$2:$NC$23,MATCH($C25,FIXTURES!$B$2:$B$23,0),0),HLOOKUP(N$2+1,FIXTURES!$C$2:$NC$23,MATCH($C25,FIXTURES!$B$2:$B$23,0),0)))),IF(AND(HLOOKUP(N$2,FIXTURES!$C$2:$NC$23,MATCH($C25,FIXTURES!$B$2:$B$23,0),0)="",HLOOKUP(N$2+1,FIXTURES!$C$2:$NC$23,MATCH($C25,FIXTURES!$B$2:$B$23,0),0)=""),HLOOKUP(N$2+2,FIXTURES!$C$2:$NC$23,MATCH($C25,FIXTURES!$B$2:$B$23,0),0),IF(HLOOKUP(N$2+1,FIXTURES!$C$2:$NC$23,MATCH($C25,FIXTURES!$B$2:$B$23,0),0)="",HLOOKUP(N$2,FIXTURES!$C$2:$NC$23,MATCH($C25,FIXTURES!$B$2:$B$23,0),0),HLOOKUP(N$2+1,FIXTURES!$C$2:$NC$23,MATCH($C25,FIXTURES!$B$2:$B$23,0),0))))</f>
        <v/>
      </c>
      <c r="O25" s="117" t="str">
        <f>IF(O$1="SAT",IF(AND(HLOOKUP(O$2,FIXTURES!$C$2:$NC$23,MATCH($C25,FIXTURES!$B$2:$B$23,0),0)="",HLOOKUP(O$2+1,FIXTURES!$C$2:$NC$23,MATCH($C25,FIXTURES!$B$2:$B$23,0),0)="",HLOOKUP(O$2+2,FIXTURES!$C$2:$NC$23,MATCH($C25,FIXTURES!$B$2:$B$23,0),0)=""),HLOOKUP(O$2-1,FIXTURES!$C$2:$NC$23,MATCH($C25,FIXTURES!$B$2:$B$23,0),0),IF(AND(HLOOKUP(O$2,FIXTURES!$C$2:$NC$23,MATCH($C25,FIXTURES!$B$2:$B$23,0),0)="",HLOOKUP(O$2+1,FIXTURES!$C$2:$NC$23,MATCH($C25,FIXTURES!$B$2:$B$23,0),0)=""),HLOOKUP(O$2+2,FIXTURES!$C$2:$NC$23,MATCH($C25,FIXTURES!$B$2:$B$23,0),0),IF(HLOOKUP(O$2+1,FIXTURES!$C$2:$NC$23,MATCH($C25,FIXTURES!$B$2:$B$23,0),0)="",HLOOKUP(O$2,FIXTURES!$C$2:$NC$23,MATCH($C25,FIXTURES!$B$2:$B$23,0),0),HLOOKUP(O$2+1,FIXTURES!$C$2:$NC$23,MATCH($C25,FIXTURES!$B$2:$B$23,0),0)))),IF(AND(HLOOKUP(O$2,FIXTURES!$C$2:$NC$23,MATCH($C25,FIXTURES!$B$2:$B$23,0),0)="",HLOOKUP(O$2+1,FIXTURES!$C$2:$NC$23,MATCH($C25,FIXTURES!$B$2:$B$23,0),0)=""),HLOOKUP(O$2+2,FIXTURES!$C$2:$NC$23,MATCH($C25,FIXTURES!$B$2:$B$23,0),0),IF(HLOOKUP(O$2+1,FIXTURES!$C$2:$NC$23,MATCH($C25,FIXTURES!$B$2:$B$23,0),0)="",HLOOKUP(O$2,FIXTURES!$C$2:$NC$23,MATCH($C25,FIXTURES!$B$2:$B$23,0),0),HLOOKUP(O$2+1,FIXTURES!$C$2:$NC$23,MATCH($C25,FIXTURES!$B$2:$B$23,0),0))))</f>
        <v/>
      </c>
      <c r="P25" s="117" t="str">
        <f>IF(P$1="SAT",IF(AND(HLOOKUP(P$2,FIXTURES!$C$2:$NC$23,MATCH($C25,FIXTURES!$B$2:$B$23,0),0)="",HLOOKUP(P$2+1,FIXTURES!$C$2:$NC$23,MATCH($C25,FIXTURES!$B$2:$B$23,0),0)="",HLOOKUP(P$2+2,FIXTURES!$C$2:$NC$23,MATCH($C25,FIXTURES!$B$2:$B$23,0),0)=""),HLOOKUP(P$2-1,FIXTURES!$C$2:$NC$23,MATCH($C25,FIXTURES!$B$2:$B$23,0),0),IF(AND(HLOOKUP(P$2,FIXTURES!$C$2:$NC$23,MATCH($C25,FIXTURES!$B$2:$B$23,0),0)="",HLOOKUP(P$2+1,FIXTURES!$C$2:$NC$23,MATCH($C25,FIXTURES!$B$2:$B$23,0),0)=""),HLOOKUP(P$2+2,FIXTURES!$C$2:$NC$23,MATCH($C25,FIXTURES!$B$2:$B$23,0),0),IF(HLOOKUP(P$2+1,FIXTURES!$C$2:$NC$23,MATCH($C25,FIXTURES!$B$2:$B$23,0),0)="",HLOOKUP(P$2,FIXTURES!$C$2:$NC$23,MATCH($C25,FIXTURES!$B$2:$B$23,0),0),HLOOKUP(P$2+1,FIXTURES!$C$2:$NC$23,MATCH($C25,FIXTURES!$B$2:$B$23,0),0)))),IF(AND(HLOOKUP(P$2,FIXTURES!$C$2:$NC$23,MATCH($C25,FIXTURES!$B$2:$B$23,0),0)="",HLOOKUP(P$2+1,FIXTURES!$C$2:$NC$23,MATCH($C25,FIXTURES!$B$2:$B$23,0),0)=""),HLOOKUP(P$2+2,FIXTURES!$C$2:$NC$23,MATCH($C25,FIXTURES!$B$2:$B$23,0),0),IF(HLOOKUP(P$2+1,FIXTURES!$C$2:$NC$23,MATCH($C25,FIXTURES!$B$2:$B$23,0),0)="",HLOOKUP(P$2,FIXTURES!$C$2:$NC$23,MATCH($C25,FIXTURES!$B$2:$B$23,0),0),HLOOKUP(P$2+1,FIXTURES!$C$2:$NC$23,MATCH($C25,FIXTURES!$B$2:$B$23,0),0))))</f>
        <v/>
      </c>
      <c r="Q25" s="117" t="str">
        <f>IF(Q$1="SAT",IF(AND(HLOOKUP(Q$2,FIXTURES!$C$2:$NC$23,MATCH($C25,FIXTURES!$B$2:$B$23,0),0)="",HLOOKUP(Q$2+1,FIXTURES!$C$2:$NC$23,MATCH($C25,FIXTURES!$B$2:$B$23,0),0)="",HLOOKUP(Q$2+2,FIXTURES!$C$2:$NC$23,MATCH($C25,FIXTURES!$B$2:$B$23,0),0)=""),HLOOKUP(Q$2-1,FIXTURES!$C$2:$NC$23,MATCH($C25,FIXTURES!$B$2:$B$23,0),0),IF(AND(HLOOKUP(Q$2,FIXTURES!$C$2:$NC$23,MATCH($C25,FIXTURES!$B$2:$B$23,0),0)="",HLOOKUP(Q$2+1,FIXTURES!$C$2:$NC$23,MATCH($C25,FIXTURES!$B$2:$B$23,0),0)=""),HLOOKUP(Q$2+2,FIXTURES!$C$2:$NC$23,MATCH($C25,FIXTURES!$B$2:$B$23,0),0),IF(HLOOKUP(Q$2+1,FIXTURES!$C$2:$NC$23,MATCH($C25,FIXTURES!$B$2:$B$23,0),0)="",HLOOKUP(Q$2,FIXTURES!$C$2:$NC$23,MATCH($C25,FIXTURES!$B$2:$B$23,0),0),HLOOKUP(Q$2+1,FIXTURES!$C$2:$NC$23,MATCH($C25,FIXTURES!$B$2:$B$23,0),0)))),IF(AND(HLOOKUP(Q$2,FIXTURES!$C$2:$NC$23,MATCH($C25,FIXTURES!$B$2:$B$23,0),0)="",HLOOKUP(Q$2+1,FIXTURES!$C$2:$NC$23,MATCH($C25,FIXTURES!$B$2:$B$23,0),0)=""),HLOOKUP(Q$2+2,FIXTURES!$C$2:$NC$23,MATCH($C25,FIXTURES!$B$2:$B$23,0),0),IF(HLOOKUP(Q$2+1,FIXTURES!$C$2:$NC$23,MATCH($C25,FIXTURES!$B$2:$B$23,0),0)="",HLOOKUP(Q$2,FIXTURES!$C$2:$NC$23,MATCH($C25,FIXTURES!$B$2:$B$23,0),0),HLOOKUP(Q$2+1,FIXTURES!$C$2:$NC$23,MATCH($C25,FIXTURES!$B$2:$B$23,0),0))))</f>
        <v>MCI</v>
      </c>
      <c r="R25" s="117" t="str">
        <f>IF(R$1="SAT",IF(AND(HLOOKUP(R$2,FIXTURES!$C$2:$NC$23,MATCH($C25,FIXTURES!$B$2:$B$23,0),0)="",HLOOKUP(R$2+1,FIXTURES!$C$2:$NC$23,MATCH($C25,FIXTURES!$B$2:$B$23,0),0)="",HLOOKUP(R$2+2,FIXTURES!$C$2:$NC$23,MATCH($C25,FIXTURES!$B$2:$B$23,0),0)=""),HLOOKUP(R$2-1,FIXTURES!$C$2:$NC$23,MATCH($C25,FIXTURES!$B$2:$B$23,0),0),IF(AND(HLOOKUP(R$2,FIXTURES!$C$2:$NC$23,MATCH($C25,FIXTURES!$B$2:$B$23,0),0)="",HLOOKUP(R$2+1,FIXTURES!$C$2:$NC$23,MATCH($C25,FIXTURES!$B$2:$B$23,0),0)=""),HLOOKUP(R$2+2,FIXTURES!$C$2:$NC$23,MATCH($C25,FIXTURES!$B$2:$B$23,0),0),IF(HLOOKUP(R$2+1,FIXTURES!$C$2:$NC$23,MATCH($C25,FIXTURES!$B$2:$B$23,0),0)="",HLOOKUP(R$2,FIXTURES!$C$2:$NC$23,MATCH($C25,FIXTURES!$B$2:$B$23,0),0),HLOOKUP(R$2+1,FIXTURES!$C$2:$NC$23,MATCH($C25,FIXTURES!$B$2:$B$23,0),0)))),IF(AND(HLOOKUP(R$2,FIXTURES!$C$2:$NC$23,MATCH($C25,FIXTURES!$B$2:$B$23,0),0)="",HLOOKUP(R$2+1,FIXTURES!$C$2:$NC$23,MATCH($C25,FIXTURES!$B$2:$B$23,0),0)=""),HLOOKUP(R$2+2,FIXTURES!$C$2:$NC$23,MATCH($C25,FIXTURES!$B$2:$B$23,0),0),IF(HLOOKUP(R$2+1,FIXTURES!$C$2:$NC$23,MATCH($C25,FIXTURES!$B$2:$B$23,0),0)="",HLOOKUP(R$2,FIXTURES!$C$2:$NC$23,MATCH($C25,FIXTURES!$B$2:$B$23,0),0),HLOOKUP(R$2+1,FIXTURES!$C$2:$NC$23,MATCH($C25,FIXTURES!$B$2:$B$23,0),0))))</f>
        <v/>
      </c>
      <c r="S25" s="117" t="str">
        <f>IF(S$1="SAT",IF(AND(HLOOKUP(S$2,FIXTURES!$C$2:$NC$23,MATCH($C25,FIXTURES!$B$2:$B$23,0),0)="",HLOOKUP(S$2+1,FIXTURES!$C$2:$NC$23,MATCH($C25,FIXTURES!$B$2:$B$23,0),0)="",HLOOKUP(S$2+2,FIXTURES!$C$2:$NC$23,MATCH($C25,FIXTURES!$B$2:$B$23,0),0)=""),HLOOKUP(S$2-1,FIXTURES!$C$2:$NC$23,MATCH($C25,FIXTURES!$B$2:$B$23,0),0),IF(AND(HLOOKUP(S$2,FIXTURES!$C$2:$NC$23,MATCH($C25,FIXTURES!$B$2:$B$23,0),0)="",HLOOKUP(S$2+1,FIXTURES!$C$2:$NC$23,MATCH($C25,FIXTURES!$B$2:$B$23,0),0)=""),HLOOKUP(S$2+2,FIXTURES!$C$2:$NC$23,MATCH($C25,FIXTURES!$B$2:$B$23,0),0),IF(HLOOKUP(S$2+1,FIXTURES!$C$2:$NC$23,MATCH($C25,FIXTURES!$B$2:$B$23,0),0)="",HLOOKUP(S$2,FIXTURES!$C$2:$NC$23,MATCH($C25,FIXTURES!$B$2:$B$23,0),0),HLOOKUP(S$2+1,FIXTURES!$C$2:$NC$23,MATCH($C25,FIXTURES!$B$2:$B$23,0),0)))),IF(AND(HLOOKUP(S$2,FIXTURES!$C$2:$NC$23,MATCH($C25,FIXTURES!$B$2:$B$23,0),0)="",HLOOKUP(S$2+1,FIXTURES!$C$2:$NC$23,MATCH($C25,FIXTURES!$B$2:$B$23,0),0)=""),HLOOKUP(S$2+2,FIXTURES!$C$2:$NC$23,MATCH($C25,FIXTURES!$B$2:$B$23,0),0),IF(HLOOKUP(S$2+1,FIXTURES!$C$2:$NC$23,MATCH($C25,FIXTURES!$B$2:$B$23,0),0)="",HLOOKUP(S$2,FIXTURES!$C$2:$NC$23,MATCH($C25,FIXTURES!$B$2:$B$23,0),0),HLOOKUP(S$2+1,FIXTURES!$C$2:$NC$23,MATCH($C25,FIXTURES!$B$2:$B$23,0),0))))</f>
        <v/>
      </c>
      <c r="T25" s="117" t="str">
        <f>IF(T$1="SAT",IF(AND(HLOOKUP(T$2,FIXTURES!$C$2:$NC$23,MATCH($C25,FIXTURES!$B$2:$B$23,0),0)="",HLOOKUP(T$2+1,FIXTURES!$C$2:$NC$23,MATCH($C25,FIXTURES!$B$2:$B$23,0),0)="",HLOOKUP(T$2+2,FIXTURES!$C$2:$NC$23,MATCH($C25,FIXTURES!$B$2:$B$23,0),0)=""),HLOOKUP(T$2-1,FIXTURES!$C$2:$NC$23,MATCH($C25,FIXTURES!$B$2:$B$23,0),0),IF(AND(HLOOKUP(T$2,FIXTURES!$C$2:$NC$23,MATCH($C25,FIXTURES!$B$2:$B$23,0),0)="",HLOOKUP(T$2+1,FIXTURES!$C$2:$NC$23,MATCH($C25,FIXTURES!$B$2:$B$23,0),0)=""),HLOOKUP(T$2+2,FIXTURES!$C$2:$NC$23,MATCH($C25,FIXTURES!$B$2:$B$23,0),0),IF(HLOOKUP(T$2+1,FIXTURES!$C$2:$NC$23,MATCH($C25,FIXTURES!$B$2:$B$23,0),0)="",HLOOKUP(T$2,FIXTURES!$C$2:$NC$23,MATCH($C25,FIXTURES!$B$2:$B$23,0),0),HLOOKUP(T$2+1,FIXTURES!$C$2:$NC$23,MATCH($C25,FIXTURES!$B$2:$B$23,0),0)))),IF(AND(HLOOKUP(T$2,FIXTURES!$C$2:$NC$23,MATCH($C25,FIXTURES!$B$2:$B$23,0),0)="",HLOOKUP(T$2+1,FIXTURES!$C$2:$NC$23,MATCH($C25,FIXTURES!$B$2:$B$23,0),0)=""),HLOOKUP(T$2+2,FIXTURES!$C$2:$NC$23,MATCH($C25,FIXTURES!$B$2:$B$23,0),0),IF(HLOOKUP(T$2+1,FIXTURES!$C$2:$NC$23,MATCH($C25,FIXTURES!$B$2:$B$23,0),0)="",HLOOKUP(T$2,FIXTURES!$C$2:$NC$23,MATCH($C25,FIXTURES!$B$2:$B$23,0),0),HLOOKUP(T$2+1,FIXTURES!$C$2:$NC$23,MATCH($C25,FIXTURES!$B$2:$B$23,0),0))))</f>
        <v/>
      </c>
      <c r="U25" s="117" t="str">
        <f>IF(U$1="SAT",IF(AND(HLOOKUP(U$2,FIXTURES!$C$2:$NC$23,MATCH($C25,FIXTURES!$B$2:$B$23,0),0)="",HLOOKUP(U$2+1,FIXTURES!$C$2:$NC$23,MATCH($C25,FIXTURES!$B$2:$B$23,0),0)="",HLOOKUP(U$2+2,FIXTURES!$C$2:$NC$23,MATCH($C25,FIXTURES!$B$2:$B$23,0),0)=""),HLOOKUP(U$2-1,FIXTURES!$C$2:$NC$23,MATCH($C25,FIXTURES!$B$2:$B$23,0),0),IF(AND(HLOOKUP(U$2,FIXTURES!$C$2:$NC$23,MATCH($C25,FIXTURES!$B$2:$B$23,0),0)="",HLOOKUP(U$2+1,FIXTURES!$C$2:$NC$23,MATCH($C25,FIXTURES!$B$2:$B$23,0),0)=""),HLOOKUP(U$2+2,FIXTURES!$C$2:$NC$23,MATCH($C25,FIXTURES!$B$2:$B$23,0),0),IF(HLOOKUP(U$2+1,FIXTURES!$C$2:$NC$23,MATCH($C25,FIXTURES!$B$2:$B$23,0),0)="",HLOOKUP(U$2,FIXTURES!$C$2:$NC$23,MATCH($C25,FIXTURES!$B$2:$B$23,0),0),HLOOKUP(U$2+1,FIXTURES!$C$2:$NC$23,MATCH($C25,FIXTURES!$B$2:$B$23,0),0)))),IF(AND(HLOOKUP(U$2,FIXTURES!$C$2:$NC$23,MATCH($C25,FIXTURES!$B$2:$B$23,0),0)="",HLOOKUP(U$2+1,FIXTURES!$C$2:$NC$23,MATCH($C25,FIXTURES!$B$2:$B$23,0),0)=""),HLOOKUP(U$2+2,FIXTURES!$C$2:$NC$23,MATCH($C25,FIXTURES!$B$2:$B$23,0),0),IF(HLOOKUP(U$2+1,FIXTURES!$C$2:$NC$23,MATCH($C25,FIXTURES!$B$2:$B$23,0),0)="",HLOOKUP(U$2,FIXTURES!$C$2:$NC$23,MATCH($C25,FIXTURES!$B$2:$B$23,0),0),HLOOKUP(U$2+1,FIXTURES!$C$2:$NC$23,MATCH($C25,FIXTURES!$B$2:$B$23,0),0))))</f>
        <v>whu</v>
      </c>
      <c r="V25" s="117" t="str">
        <f>IF(V$1="SAT",IF(AND(HLOOKUP(V$2,FIXTURES!$C$2:$NC$23,MATCH($C25,FIXTURES!$B$2:$B$23,0),0)="",HLOOKUP(V$2+1,FIXTURES!$C$2:$NC$23,MATCH($C25,FIXTURES!$B$2:$B$23,0),0)="",HLOOKUP(V$2+2,FIXTURES!$C$2:$NC$23,MATCH($C25,FIXTURES!$B$2:$B$23,0),0)=""),HLOOKUP(V$2-1,FIXTURES!$C$2:$NC$23,MATCH($C25,FIXTURES!$B$2:$B$23,0),0),IF(AND(HLOOKUP(V$2,FIXTURES!$C$2:$NC$23,MATCH($C25,FIXTURES!$B$2:$B$23,0),0)="",HLOOKUP(V$2+1,FIXTURES!$C$2:$NC$23,MATCH($C25,FIXTURES!$B$2:$B$23,0),0)=""),HLOOKUP(V$2+2,FIXTURES!$C$2:$NC$23,MATCH($C25,FIXTURES!$B$2:$B$23,0),0),IF(HLOOKUP(V$2+1,FIXTURES!$C$2:$NC$23,MATCH($C25,FIXTURES!$B$2:$B$23,0),0)="",HLOOKUP(V$2,FIXTURES!$C$2:$NC$23,MATCH($C25,FIXTURES!$B$2:$B$23,0),0),HLOOKUP(V$2+1,FIXTURES!$C$2:$NC$23,MATCH($C25,FIXTURES!$B$2:$B$23,0),0)))),IF(AND(HLOOKUP(V$2,FIXTURES!$C$2:$NC$23,MATCH($C25,FIXTURES!$B$2:$B$23,0),0)="",HLOOKUP(V$2+1,FIXTURES!$C$2:$NC$23,MATCH($C25,FIXTURES!$B$2:$B$23,0),0)=""),HLOOKUP(V$2+2,FIXTURES!$C$2:$NC$23,MATCH($C25,FIXTURES!$B$2:$B$23,0),0),IF(HLOOKUP(V$2+1,FIXTURES!$C$2:$NC$23,MATCH($C25,FIXTURES!$B$2:$B$23,0),0)="",HLOOKUP(V$2,FIXTURES!$C$2:$NC$23,MATCH($C25,FIXTURES!$B$2:$B$23,0),0),HLOOKUP(V$2+1,FIXTURES!$C$2:$NC$23,MATCH($C25,FIXTURES!$B$2:$B$23,0),0))))</f>
        <v/>
      </c>
      <c r="W25" s="117" t="str">
        <f>IF(W$1="SAT",IF(AND(HLOOKUP(W$2,FIXTURES!$C$2:$NC$23,MATCH($C25,FIXTURES!$B$2:$B$23,0),0)="",HLOOKUP(W$2+1,FIXTURES!$C$2:$NC$23,MATCH($C25,FIXTURES!$B$2:$B$23,0),0)="",HLOOKUP(W$2+2,FIXTURES!$C$2:$NC$23,MATCH($C25,FIXTURES!$B$2:$B$23,0),0)=""),HLOOKUP(W$2-1,FIXTURES!$C$2:$NC$23,MATCH($C25,FIXTURES!$B$2:$B$23,0),0),IF(AND(HLOOKUP(W$2,FIXTURES!$C$2:$NC$23,MATCH($C25,FIXTURES!$B$2:$B$23,0),0)="",HLOOKUP(W$2+1,FIXTURES!$C$2:$NC$23,MATCH($C25,FIXTURES!$B$2:$B$23,0),0)=""),HLOOKUP(W$2+2,FIXTURES!$C$2:$NC$23,MATCH($C25,FIXTURES!$B$2:$B$23,0),0),IF(HLOOKUP(W$2+1,FIXTURES!$C$2:$NC$23,MATCH($C25,FIXTURES!$B$2:$B$23,0),0)="",HLOOKUP(W$2,FIXTURES!$C$2:$NC$23,MATCH($C25,FIXTURES!$B$2:$B$23,0),0),HLOOKUP(W$2+1,FIXTURES!$C$2:$NC$23,MATCH($C25,FIXTURES!$B$2:$B$23,0),0)))),IF(AND(HLOOKUP(W$2,FIXTURES!$C$2:$NC$23,MATCH($C25,FIXTURES!$B$2:$B$23,0),0)="",HLOOKUP(W$2+1,FIXTURES!$C$2:$NC$23,MATCH($C25,FIXTURES!$B$2:$B$23,0),0)=""),HLOOKUP(W$2+2,FIXTURES!$C$2:$NC$23,MATCH($C25,FIXTURES!$B$2:$B$23,0),0),IF(HLOOKUP(W$2+1,FIXTURES!$C$2:$NC$23,MATCH($C25,FIXTURES!$B$2:$B$23,0),0)="",HLOOKUP(W$2,FIXTURES!$C$2:$NC$23,MATCH($C25,FIXTURES!$B$2:$B$23,0),0),HLOOKUP(W$2+1,FIXTURES!$C$2:$NC$23,MATCH($C25,FIXTURES!$B$2:$B$23,0),0))))</f>
        <v>che</v>
      </c>
      <c r="X25" s="117" t="str">
        <f>IF(X$1="SAT",IF(AND(HLOOKUP(X$2,FIXTURES!$C$2:$NC$23,MATCH($C25,FIXTURES!$B$2:$B$23,0),0)="",HLOOKUP(X$2+1,FIXTURES!$C$2:$NC$23,MATCH($C25,FIXTURES!$B$2:$B$23,0),0)="",HLOOKUP(X$2+2,FIXTURES!$C$2:$NC$23,MATCH($C25,FIXTURES!$B$2:$B$23,0),0)=""),HLOOKUP(X$2-1,FIXTURES!$C$2:$NC$23,MATCH($C25,FIXTURES!$B$2:$B$23,0),0),IF(AND(HLOOKUP(X$2,FIXTURES!$C$2:$NC$23,MATCH($C25,FIXTURES!$B$2:$B$23,0),0)="",HLOOKUP(X$2+1,FIXTURES!$C$2:$NC$23,MATCH($C25,FIXTURES!$B$2:$B$23,0),0)=""),HLOOKUP(X$2+2,FIXTURES!$C$2:$NC$23,MATCH($C25,FIXTURES!$B$2:$B$23,0),0),IF(HLOOKUP(X$2+1,FIXTURES!$C$2:$NC$23,MATCH($C25,FIXTURES!$B$2:$B$23,0),0)="",HLOOKUP(X$2,FIXTURES!$C$2:$NC$23,MATCH($C25,FIXTURES!$B$2:$B$23,0),0),HLOOKUP(X$2+1,FIXTURES!$C$2:$NC$23,MATCH($C25,FIXTURES!$B$2:$B$23,0),0)))),IF(AND(HLOOKUP(X$2,FIXTURES!$C$2:$NC$23,MATCH($C25,FIXTURES!$B$2:$B$23,0),0)="",HLOOKUP(X$2+1,FIXTURES!$C$2:$NC$23,MATCH($C25,FIXTURES!$B$2:$B$23,0),0)=""),HLOOKUP(X$2+2,FIXTURES!$C$2:$NC$23,MATCH($C25,FIXTURES!$B$2:$B$23,0),0),IF(HLOOKUP(X$2+1,FIXTURES!$C$2:$NC$23,MATCH($C25,FIXTURES!$B$2:$B$23,0),0)="",HLOOKUP(X$2,FIXTURES!$C$2:$NC$23,MATCH($C25,FIXTURES!$B$2:$B$23,0),0),HLOOKUP(X$2+1,FIXTURES!$C$2:$NC$23,MATCH($C25,FIXTURES!$B$2:$B$23,0),0))))</f>
        <v/>
      </c>
      <c r="Y25" s="117" t="str">
        <f>IF(Y$1="SAT",IF(AND(HLOOKUP(Y$2,FIXTURES!$C$2:$NC$23,MATCH($C25,FIXTURES!$B$2:$B$23,0),0)="",HLOOKUP(Y$2+1,FIXTURES!$C$2:$NC$23,MATCH($C25,FIXTURES!$B$2:$B$23,0),0)="",HLOOKUP(Y$2+2,FIXTURES!$C$2:$NC$23,MATCH($C25,FIXTURES!$B$2:$B$23,0),0)=""),HLOOKUP(Y$2-1,FIXTURES!$C$2:$NC$23,MATCH($C25,FIXTURES!$B$2:$B$23,0),0),IF(AND(HLOOKUP(Y$2,FIXTURES!$C$2:$NC$23,MATCH($C25,FIXTURES!$B$2:$B$23,0),0)="",HLOOKUP(Y$2+1,FIXTURES!$C$2:$NC$23,MATCH($C25,FIXTURES!$B$2:$B$23,0),0)=""),HLOOKUP(Y$2+2,FIXTURES!$C$2:$NC$23,MATCH($C25,FIXTURES!$B$2:$B$23,0),0),IF(HLOOKUP(Y$2+1,FIXTURES!$C$2:$NC$23,MATCH($C25,FIXTURES!$B$2:$B$23,0),0)="",HLOOKUP(Y$2,FIXTURES!$C$2:$NC$23,MATCH($C25,FIXTURES!$B$2:$B$23,0),0),HLOOKUP(Y$2+1,FIXTURES!$C$2:$NC$23,MATCH($C25,FIXTURES!$B$2:$B$23,0),0)))),IF(AND(HLOOKUP(Y$2,FIXTURES!$C$2:$NC$23,MATCH($C25,FIXTURES!$B$2:$B$23,0),0)="",HLOOKUP(Y$2+1,FIXTURES!$C$2:$NC$23,MATCH($C25,FIXTURES!$B$2:$B$23,0),0)=""),HLOOKUP(Y$2+2,FIXTURES!$C$2:$NC$23,MATCH($C25,FIXTURES!$B$2:$B$23,0),0),IF(HLOOKUP(Y$2+1,FIXTURES!$C$2:$NC$23,MATCH($C25,FIXTURES!$B$2:$B$23,0),0)="",HLOOKUP(Y$2,FIXTURES!$C$2:$NC$23,MATCH($C25,FIXTURES!$B$2:$B$23,0),0),HLOOKUP(Y$2+1,FIXTURES!$C$2:$NC$23,MATCH($C25,FIXTURES!$B$2:$B$23,0),0))))</f>
        <v>NFO</v>
      </c>
      <c r="Z25" s="117" t="str">
        <f>IF(Z$1="SAT",IF(AND(HLOOKUP(Z$2,FIXTURES!$C$2:$NC$23,MATCH($C25,FIXTURES!$B$2:$B$23,0),0)="",HLOOKUP(Z$2+1,FIXTURES!$C$2:$NC$23,MATCH($C25,FIXTURES!$B$2:$B$23,0),0)="",HLOOKUP(Z$2+2,FIXTURES!$C$2:$NC$23,MATCH($C25,FIXTURES!$B$2:$B$23,0),0)=""),HLOOKUP(Z$2-1,FIXTURES!$C$2:$NC$23,MATCH($C25,FIXTURES!$B$2:$B$23,0),0),IF(AND(HLOOKUP(Z$2,FIXTURES!$C$2:$NC$23,MATCH($C25,FIXTURES!$B$2:$B$23,0),0)="",HLOOKUP(Z$2+1,FIXTURES!$C$2:$NC$23,MATCH($C25,FIXTURES!$B$2:$B$23,0),0)=""),HLOOKUP(Z$2+2,FIXTURES!$C$2:$NC$23,MATCH($C25,FIXTURES!$B$2:$B$23,0),0),IF(HLOOKUP(Z$2+1,FIXTURES!$C$2:$NC$23,MATCH($C25,FIXTURES!$B$2:$B$23,0),0)="",HLOOKUP(Z$2,FIXTURES!$C$2:$NC$23,MATCH($C25,FIXTURES!$B$2:$B$23,0),0),HLOOKUP(Z$2+1,FIXTURES!$C$2:$NC$23,MATCH($C25,FIXTURES!$B$2:$B$23,0),0)))),IF(AND(HLOOKUP(Z$2,FIXTURES!$C$2:$NC$23,MATCH($C25,FIXTURES!$B$2:$B$23,0),0)="",HLOOKUP(Z$2+1,FIXTURES!$C$2:$NC$23,MATCH($C25,FIXTURES!$B$2:$B$23,0),0)=""),HLOOKUP(Z$2+2,FIXTURES!$C$2:$NC$23,MATCH($C25,FIXTURES!$B$2:$B$23,0),0),IF(HLOOKUP(Z$2+1,FIXTURES!$C$2:$NC$23,MATCH($C25,FIXTURES!$B$2:$B$23,0),0)="",HLOOKUP(Z$2,FIXTURES!$C$2:$NC$23,MATCH($C25,FIXTURES!$B$2:$B$23,0),0),HLOOKUP(Z$2+1,FIXTURES!$C$2:$NC$23,MATCH($C25,FIXTURES!$B$2:$B$23,0),0))))</f>
        <v>cry</v>
      </c>
      <c r="AA25" s="117" t="str">
        <f>IF(AA$1="SAT",IF(AND(HLOOKUP(AA$2,FIXTURES!$C$2:$NC$23,MATCH($C25,FIXTURES!$B$2:$B$23,0),0)="",HLOOKUP(AA$2+1,FIXTURES!$C$2:$NC$23,MATCH($C25,FIXTURES!$B$2:$B$23,0),0)="",HLOOKUP(AA$2+2,FIXTURES!$C$2:$NC$23,MATCH($C25,FIXTURES!$B$2:$B$23,0),0)=""),HLOOKUP(AA$2-1,FIXTURES!$C$2:$NC$23,MATCH($C25,FIXTURES!$B$2:$B$23,0),0),IF(AND(HLOOKUP(AA$2,FIXTURES!$C$2:$NC$23,MATCH($C25,FIXTURES!$B$2:$B$23,0),0)="",HLOOKUP(AA$2+1,FIXTURES!$C$2:$NC$23,MATCH($C25,FIXTURES!$B$2:$B$23,0),0)=""),HLOOKUP(AA$2+2,FIXTURES!$C$2:$NC$23,MATCH($C25,FIXTURES!$B$2:$B$23,0),0),IF(HLOOKUP(AA$2+1,FIXTURES!$C$2:$NC$23,MATCH($C25,FIXTURES!$B$2:$B$23,0),0)="",HLOOKUP(AA$2,FIXTURES!$C$2:$NC$23,MATCH($C25,FIXTURES!$B$2:$B$23,0),0),HLOOKUP(AA$2+1,FIXTURES!$C$2:$NC$23,MATCH($C25,FIXTURES!$B$2:$B$23,0),0)))),IF(AND(HLOOKUP(AA$2,FIXTURES!$C$2:$NC$23,MATCH($C25,FIXTURES!$B$2:$B$23,0),0)="",HLOOKUP(AA$2+1,FIXTURES!$C$2:$NC$23,MATCH($C25,FIXTURES!$B$2:$B$23,0),0)=""),HLOOKUP(AA$2+2,FIXTURES!$C$2:$NC$23,MATCH($C25,FIXTURES!$B$2:$B$23,0),0),IF(HLOOKUP(AA$2+1,FIXTURES!$C$2:$NC$23,MATCH($C25,FIXTURES!$B$2:$B$23,0),0)="",HLOOKUP(AA$2,FIXTURES!$C$2:$NC$23,MATCH($C25,FIXTURES!$B$2:$B$23,0),0),HLOOKUP(AA$2+1,FIXTURES!$C$2:$NC$23,MATCH($C25,FIXTURES!$B$2:$B$23,0),0))))</f>
        <v>LEI</v>
      </c>
      <c r="AB25" s="117" t="str">
        <f>IF(AB$1="SAT",IF(AND(HLOOKUP(AB$2,FIXTURES!$C$2:$NC$23,MATCH($C25,FIXTURES!$B$2:$B$23,0),0)="",HLOOKUP(AB$2+1,FIXTURES!$C$2:$NC$23,MATCH($C25,FIXTURES!$B$2:$B$23,0),0)="",HLOOKUP(AB$2+2,FIXTURES!$C$2:$NC$23,MATCH($C25,FIXTURES!$B$2:$B$23,0),0)=""),HLOOKUP(AB$2-1,FIXTURES!$C$2:$NC$23,MATCH($C25,FIXTURES!$B$2:$B$23,0),0),IF(AND(HLOOKUP(AB$2,FIXTURES!$C$2:$NC$23,MATCH($C25,FIXTURES!$B$2:$B$23,0),0)="",HLOOKUP(AB$2+1,FIXTURES!$C$2:$NC$23,MATCH($C25,FIXTURES!$B$2:$B$23,0),0)=""),HLOOKUP(AB$2+2,FIXTURES!$C$2:$NC$23,MATCH($C25,FIXTURES!$B$2:$B$23,0),0),IF(HLOOKUP(AB$2+1,FIXTURES!$C$2:$NC$23,MATCH($C25,FIXTURES!$B$2:$B$23,0),0)="",HLOOKUP(AB$2,FIXTURES!$C$2:$NC$23,MATCH($C25,FIXTURES!$B$2:$B$23,0),0),HLOOKUP(AB$2+1,FIXTURES!$C$2:$NC$23,MATCH($C25,FIXTURES!$B$2:$B$23,0),0)))),IF(AND(HLOOKUP(AB$2,FIXTURES!$C$2:$NC$23,MATCH($C25,FIXTURES!$B$2:$B$23,0),0)="",HLOOKUP(AB$2+1,FIXTURES!$C$2:$NC$23,MATCH($C25,FIXTURES!$B$2:$B$23,0),0)=""),HLOOKUP(AB$2+2,FIXTURES!$C$2:$NC$23,MATCH($C25,FIXTURES!$B$2:$B$23,0),0),IF(HLOOKUP(AB$2+1,FIXTURES!$C$2:$NC$23,MATCH($C25,FIXTURES!$B$2:$B$23,0),0)="",HLOOKUP(AB$2,FIXTURES!$C$2:$NC$23,MATCH($C25,FIXTURES!$B$2:$B$23,0),0),HLOOKUP(AB$2+1,FIXTURES!$C$2:$NC$23,MATCH($C25,FIXTURES!$B$2:$B$23,0),0))))</f>
        <v/>
      </c>
      <c r="AC25" s="117" t="str">
        <f>IF(AC$1="SAT",IF(AND(HLOOKUP(AC$2,FIXTURES!$C$2:$NC$23,MATCH($C25,FIXTURES!$B$2:$B$23,0),0)="",HLOOKUP(AC$2+1,FIXTURES!$C$2:$NC$23,MATCH($C25,FIXTURES!$B$2:$B$23,0),0)="",HLOOKUP(AC$2+2,FIXTURES!$C$2:$NC$23,MATCH($C25,FIXTURES!$B$2:$B$23,0),0)=""),HLOOKUP(AC$2-1,FIXTURES!$C$2:$NC$23,MATCH($C25,FIXTURES!$B$2:$B$23,0),0),IF(AND(HLOOKUP(AC$2,FIXTURES!$C$2:$NC$23,MATCH($C25,FIXTURES!$B$2:$B$23,0),0)="",HLOOKUP(AC$2+1,FIXTURES!$C$2:$NC$23,MATCH($C25,FIXTURES!$B$2:$B$23,0),0)=""),HLOOKUP(AC$2+2,FIXTURES!$C$2:$NC$23,MATCH($C25,FIXTURES!$B$2:$B$23,0),0),IF(HLOOKUP(AC$2+1,FIXTURES!$C$2:$NC$23,MATCH($C25,FIXTURES!$B$2:$B$23,0),0)="",HLOOKUP(AC$2,FIXTURES!$C$2:$NC$23,MATCH($C25,FIXTURES!$B$2:$B$23,0),0),HLOOKUP(AC$2+1,FIXTURES!$C$2:$NC$23,MATCH($C25,FIXTURES!$B$2:$B$23,0),0)))),IF(AND(HLOOKUP(AC$2,FIXTURES!$C$2:$NC$23,MATCH($C25,FIXTURES!$B$2:$B$23,0),0)="",HLOOKUP(AC$2+1,FIXTURES!$C$2:$NC$23,MATCH($C25,FIXTURES!$B$2:$B$23,0),0)=""),HLOOKUP(AC$2+2,FIXTURES!$C$2:$NC$23,MATCH($C25,FIXTURES!$B$2:$B$23,0),0),IF(HLOOKUP(AC$2+1,FIXTURES!$C$2:$NC$23,MATCH($C25,FIXTURES!$B$2:$B$23,0),0)="",HLOOKUP(AC$2,FIXTURES!$C$2:$NC$23,MATCH($C25,FIXTURES!$B$2:$B$23,0),0),HLOOKUP(AC$2+1,FIXTURES!$C$2:$NC$23,MATCH($C25,FIXTURES!$B$2:$B$23,0),0))))</f>
        <v>bre</v>
      </c>
      <c r="AD25" s="117" t="str">
        <f>IF(AD$1="SAT",IF(AND(HLOOKUP(AD$2,FIXTURES!$C$2:$NC$23,MATCH($C25,FIXTURES!$B$2:$B$23,0),0)="",HLOOKUP(AD$2+1,FIXTURES!$C$2:$NC$23,MATCH($C25,FIXTURES!$B$2:$B$23,0),0)="",HLOOKUP(AD$2+2,FIXTURES!$C$2:$NC$23,MATCH($C25,FIXTURES!$B$2:$B$23,0),0)=""),HLOOKUP(AD$2-1,FIXTURES!$C$2:$NC$23,MATCH($C25,FIXTURES!$B$2:$B$23,0),0),IF(AND(HLOOKUP(AD$2,FIXTURES!$C$2:$NC$23,MATCH($C25,FIXTURES!$B$2:$B$23,0),0)="",HLOOKUP(AD$2+1,FIXTURES!$C$2:$NC$23,MATCH($C25,FIXTURES!$B$2:$B$23,0),0)=""),HLOOKUP(AD$2+2,FIXTURES!$C$2:$NC$23,MATCH($C25,FIXTURES!$B$2:$B$23,0),0),IF(HLOOKUP(AD$2+1,FIXTURES!$C$2:$NC$23,MATCH($C25,FIXTURES!$B$2:$B$23,0),0)="",HLOOKUP(AD$2,FIXTURES!$C$2:$NC$23,MATCH($C25,FIXTURES!$B$2:$B$23,0),0),HLOOKUP(AD$2+1,FIXTURES!$C$2:$NC$23,MATCH($C25,FIXTURES!$B$2:$B$23,0),0)))),IF(AND(HLOOKUP(AD$2,FIXTURES!$C$2:$NC$23,MATCH($C25,FIXTURES!$B$2:$B$23,0),0)="",HLOOKUP(AD$2+1,FIXTURES!$C$2:$NC$23,MATCH($C25,FIXTURES!$B$2:$B$23,0),0)=""),HLOOKUP(AD$2+2,FIXTURES!$C$2:$NC$23,MATCH($C25,FIXTURES!$B$2:$B$23,0),0),IF(HLOOKUP(AD$2+1,FIXTURES!$C$2:$NC$23,MATCH($C25,FIXTURES!$B$2:$B$23,0),0)="",HLOOKUP(AD$2,FIXTURES!$C$2:$NC$23,MATCH($C25,FIXTURES!$B$2:$B$23,0),0),HLOOKUP(AD$2+1,FIXTURES!$C$2:$NC$23,MATCH($C25,FIXTURES!$B$2:$B$23,0),0))))</f>
        <v/>
      </c>
      <c r="AE25" s="117" t="str">
        <f>IF(AE$1="SAT",IF(AND(HLOOKUP(AE$2,FIXTURES!$C$2:$NC$23,MATCH($C25,FIXTURES!$B$2:$B$23,0),0)="",HLOOKUP(AE$2+1,FIXTURES!$C$2:$NC$23,MATCH($C25,FIXTURES!$B$2:$B$23,0),0)="",HLOOKUP(AE$2+2,FIXTURES!$C$2:$NC$23,MATCH($C25,FIXTURES!$B$2:$B$23,0),0)=""),HLOOKUP(AE$2-1,FIXTURES!$C$2:$NC$23,MATCH($C25,FIXTURES!$B$2:$B$23,0),0),IF(AND(HLOOKUP(AE$2,FIXTURES!$C$2:$NC$23,MATCH($C25,FIXTURES!$B$2:$B$23,0),0)="",HLOOKUP(AE$2+1,FIXTURES!$C$2:$NC$23,MATCH($C25,FIXTURES!$B$2:$B$23,0),0)=""),HLOOKUP(AE$2+2,FIXTURES!$C$2:$NC$23,MATCH($C25,FIXTURES!$B$2:$B$23,0),0),IF(HLOOKUP(AE$2+1,FIXTURES!$C$2:$NC$23,MATCH($C25,FIXTURES!$B$2:$B$23,0),0)="",HLOOKUP(AE$2,FIXTURES!$C$2:$NC$23,MATCH($C25,FIXTURES!$B$2:$B$23,0),0),HLOOKUP(AE$2+1,FIXTURES!$C$2:$NC$23,MATCH($C25,FIXTURES!$B$2:$B$23,0),0)))),IF(AND(HLOOKUP(AE$2,FIXTURES!$C$2:$NC$23,MATCH($C25,FIXTURES!$B$2:$B$23,0),0)="",HLOOKUP(AE$2+1,FIXTURES!$C$2:$NC$23,MATCH($C25,FIXTURES!$B$2:$B$23,0),0)=""),HLOOKUP(AE$2+2,FIXTURES!$C$2:$NC$23,MATCH($C25,FIXTURES!$B$2:$B$23,0),0),IF(HLOOKUP(AE$2+1,FIXTURES!$C$2:$NC$23,MATCH($C25,FIXTURES!$B$2:$B$23,0),0)="",HLOOKUP(AE$2,FIXTURES!$C$2:$NC$23,MATCH($C25,FIXTURES!$B$2:$B$23,0),0),HLOOKUP(AE$2+1,FIXTURES!$C$2:$NC$23,MATCH($C25,FIXTURES!$B$2:$B$23,0),0))))</f>
        <v>BHA</v>
      </c>
      <c r="AF25" s="117" t="str">
        <f>IF(AF$1="SAT",IF(AND(HLOOKUP(AF$2,FIXTURES!$C$2:$NC$23,MATCH($C25,FIXTURES!$B$2:$B$23,0),0)="",HLOOKUP(AF$2+1,FIXTURES!$C$2:$NC$23,MATCH($C25,FIXTURES!$B$2:$B$23,0),0)="",HLOOKUP(AF$2+2,FIXTURES!$C$2:$NC$23,MATCH($C25,FIXTURES!$B$2:$B$23,0),0)=""),HLOOKUP(AF$2-1,FIXTURES!$C$2:$NC$23,MATCH($C25,FIXTURES!$B$2:$B$23,0),0),IF(AND(HLOOKUP(AF$2,FIXTURES!$C$2:$NC$23,MATCH($C25,FIXTURES!$B$2:$B$23,0),0)="",HLOOKUP(AF$2+1,FIXTURES!$C$2:$NC$23,MATCH($C25,FIXTURES!$B$2:$B$23,0),0)=""),HLOOKUP(AF$2+2,FIXTURES!$C$2:$NC$23,MATCH($C25,FIXTURES!$B$2:$B$23,0),0),IF(HLOOKUP(AF$2+1,FIXTURES!$C$2:$NC$23,MATCH($C25,FIXTURES!$B$2:$B$23,0),0)="",HLOOKUP(AF$2,FIXTURES!$C$2:$NC$23,MATCH($C25,FIXTURES!$B$2:$B$23,0),0),HLOOKUP(AF$2+1,FIXTURES!$C$2:$NC$23,MATCH($C25,FIXTURES!$B$2:$B$23,0),0)))),IF(AND(HLOOKUP(AF$2,FIXTURES!$C$2:$NC$23,MATCH($C25,FIXTURES!$B$2:$B$23,0),0)="",HLOOKUP(AF$2+1,FIXTURES!$C$2:$NC$23,MATCH($C25,FIXTURES!$B$2:$B$23,0),0)=""),HLOOKUP(AF$2+2,FIXTURES!$C$2:$NC$23,MATCH($C25,FIXTURES!$B$2:$B$23,0),0),IF(HLOOKUP(AF$2+1,FIXTURES!$C$2:$NC$23,MATCH($C25,FIXTURES!$B$2:$B$23,0),0)="",HLOOKUP(AF$2,FIXTURES!$C$2:$NC$23,MATCH($C25,FIXTURES!$B$2:$B$23,0),0),HLOOKUP(AF$2+1,FIXTURES!$C$2:$NC$23,MATCH($C25,FIXTURES!$B$2:$B$23,0),0))))</f>
        <v>Leeds United</v>
      </c>
      <c r="AG25" s="117" t="str">
        <f>IF(AG$1="SAT",IF(AND(HLOOKUP(AG$2,FIXTURES!$C$2:$NC$23,MATCH($C25,FIXTURES!$B$2:$B$23,0),0)="",HLOOKUP(AG$2+1,FIXTURES!$C$2:$NC$23,MATCH($C25,FIXTURES!$B$2:$B$23,0),0)="",HLOOKUP(AG$2+2,FIXTURES!$C$2:$NC$23,MATCH($C25,FIXTURES!$B$2:$B$23,0),0)=""),HLOOKUP(AG$2-1,FIXTURES!$C$2:$NC$23,MATCH($C25,FIXTURES!$B$2:$B$23,0),0),IF(AND(HLOOKUP(AG$2,FIXTURES!$C$2:$NC$23,MATCH($C25,FIXTURES!$B$2:$B$23,0),0)="",HLOOKUP(AG$2+1,FIXTURES!$C$2:$NC$23,MATCH($C25,FIXTURES!$B$2:$B$23,0),0)=""),HLOOKUP(AG$2+2,FIXTURES!$C$2:$NC$23,MATCH($C25,FIXTURES!$B$2:$B$23,0),0),IF(HLOOKUP(AG$2+1,FIXTURES!$C$2:$NC$23,MATCH($C25,FIXTURES!$B$2:$B$23,0),0)="",HLOOKUP(AG$2,FIXTURES!$C$2:$NC$23,MATCH($C25,FIXTURES!$B$2:$B$23,0),0),HLOOKUP(AG$2+1,FIXTURES!$C$2:$NC$23,MATCH($C25,FIXTURES!$B$2:$B$23,0),0)))),IF(AND(HLOOKUP(AG$2,FIXTURES!$C$2:$NC$23,MATCH($C25,FIXTURES!$B$2:$B$23,0),0)="",HLOOKUP(AG$2+1,FIXTURES!$C$2:$NC$23,MATCH($C25,FIXTURES!$B$2:$B$23,0),0)=""),HLOOKUP(AG$2+2,FIXTURES!$C$2:$NC$23,MATCH($C25,FIXTURES!$B$2:$B$23,0),0),IF(HLOOKUP(AG$2+1,FIXTURES!$C$2:$NC$23,MATCH($C25,FIXTURES!$B$2:$B$23,0),0)="",HLOOKUP(AG$2,FIXTURES!$C$2:$NC$23,MATCH($C25,FIXTURES!$B$2:$B$23,0),0),HLOOKUP(AG$2+1,FIXTURES!$C$2:$NC$23,MATCH($C25,FIXTURES!$B$2:$B$23,0),0))))</f>
        <v>ARS</v>
      </c>
      <c r="AH25" s="117" t="str">
        <f>IF(AH$1="SAT",IF(AND(HLOOKUP(AH$2,FIXTURES!$C$2:$NC$23,MATCH($C25,FIXTURES!$B$2:$B$23,0),0)="",HLOOKUP(AH$2+1,FIXTURES!$C$2:$NC$23,MATCH($C25,FIXTURES!$B$2:$B$23,0),0)="",HLOOKUP(AH$2+2,FIXTURES!$C$2:$NC$23,MATCH($C25,FIXTURES!$B$2:$B$23,0),0)=""),HLOOKUP(AH$2-1,FIXTURES!$C$2:$NC$23,MATCH($C25,FIXTURES!$B$2:$B$23,0),0),IF(AND(HLOOKUP(AH$2,FIXTURES!$C$2:$NC$23,MATCH($C25,FIXTURES!$B$2:$B$23,0),0)="",HLOOKUP(AH$2+1,FIXTURES!$C$2:$NC$23,MATCH($C25,FIXTURES!$B$2:$B$23,0),0)=""),HLOOKUP(AH$2+2,FIXTURES!$C$2:$NC$23,MATCH($C25,FIXTURES!$B$2:$B$23,0),0),IF(HLOOKUP(AH$2+1,FIXTURES!$C$2:$NC$23,MATCH($C25,FIXTURES!$B$2:$B$23,0),0)="",HLOOKUP(AH$2,FIXTURES!$C$2:$NC$23,MATCH($C25,FIXTURES!$B$2:$B$23,0),0),HLOOKUP(AH$2+1,FIXTURES!$C$2:$NC$23,MATCH($C25,FIXTURES!$B$2:$B$23,0),0)))),IF(AND(HLOOKUP(AH$2,FIXTURES!$C$2:$NC$23,MATCH($C25,FIXTURES!$B$2:$B$23,0),0)="",HLOOKUP(AH$2+1,FIXTURES!$C$2:$NC$23,MATCH($C25,FIXTURES!$B$2:$B$23,0),0)=""),HLOOKUP(AH$2+2,FIXTURES!$C$2:$NC$23,MATCH($C25,FIXTURES!$B$2:$B$23,0),0),IF(HLOOKUP(AH$2+1,FIXTURES!$C$2:$NC$23,MATCH($C25,FIXTURES!$B$2:$B$23,0),0)="",HLOOKUP(AH$2,FIXTURES!$C$2:$NC$23,MATCH($C25,FIXTURES!$B$2:$B$23,0),0),HLOOKUP(AH$2+1,FIXTURES!$C$2:$NC$23,MATCH($C25,FIXTURES!$B$2:$B$23,0),0))))</f>
        <v/>
      </c>
      <c r="AI25" s="117" t="str">
        <f>IF(AI$1="SAT",IF(AND(HLOOKUP(AI$2,FIXTURES!$C$2:$NC$23,MATCH($C25,FIXTURES!$B$2:$B$23,0),0)="",HLOOKUP(AI$2+1,FIXTURES!$C$2:$NC$23,MATCH($C25,FIXTURES!$B$2:$B$23,0),0)="",HLOOKUP(AI$2+2,FIXTURES!$C$2:$NC$23,MATCH($C25,FIXTURES!$B$2:$B$23,0),0)=""),HLOOKUP(AI$2-1,FIXTURES!$C$2:$NC$23,MATCH($C25,FIXTURES!$B$2:$B$23,0),0),IF(AND(HLOOKUP(AI$2,FIXTURES!$C$2:$NC$23,MATCH($C25,FIXTURES!$B$2:$B$23,0),0)="",HLOOKUP(AI$2+1,FIXTURES!$C$2:$NC$23,MATCH($C25,FIXTURES!$B$2:$B$23,0),0)=""),HLOOKUP(AI$2+2,FIXTURES!$C$2:$NC$23,MATCH($C25,FIXTURES!$B$2:$B$23,0),0),IF(HLOOKUP(AI$2+1,FIXTURES!$C$2:$NC$23,MATCH($C25,FIXTURES!$B$2:$B$23,0),0)="",HLOOKUP(AI$2,FIXTURES!$C$2:$NC$23,MATCH($C25,FIXTURES!$B$2:$B$23,0),0),HLOOKUP(AI$2+1,FIXTURES!$C$2:$NC$23,MATCH($C25,FIXTURES!$B$2:$B$23,0),0)))),IF(AND(HLOOKUP(AI$2,FIXTURES!$C$2:$NC$23,MATCH($C25,FIXTURES!$B$2:$B$23,0),0)="",HLOOKUP(AI$2+1,FIXTURES!$C$2:$NC$23,MATCH($C25,FIXTURES!$B$2:$B$23,0),0)=""),HLOOKUP(AI$2+2,FIXTURES!$C$2:$NC$23,MATCH($C25,FIXTURES!$B$2:$B$23,0),0),IF(HLOOKUP(AI$2+1,FIXTURES!$C$2:$NC$23,MATCH($C25,FIXTURES!$B$2:$B$23,0),0)="",HLOOKUP(AI$2,FIXTURES!$C$2:$NC$23,MATCH($C25,FIXTURES!$B$2:$B$23,0),0),HLOOKUP(AI$2+1,FIXTURES!$C$2:$NC$23,MATCH($C25,FIXTURES!$B$2:$B$23,0),0))))</f>
        <v/>
      </c>
      <c r="AJ25" s="117" t="str">
        <f>IF(AJ$1="SAT",IF(AND(HLOOKUP(AJ$2,FIXTURES!$C$2:$NC$23,MATCH($C25,FIXTURES!$B$2:$B$23,0),0)="",HLOOKUP(AJ$2+1,FIXTURES!$C$2:$NC$23,MATCH($C25,FIXTURES!$B$2:$B$23,0),0)="",HLOOKUP(AJ$2+2,FIXTURES!$C$2:$NC$23,MATCH($C25,FIXTURES!$B$2:$B$23,0),0)=""),HLOOKUP(AJ$2-1,FIXTURES!$C$2:$NC$23,MATCH($C25,FIXTURES!$B$2:$B$23,0),0),IF(AND(HLOOKUP(AJ$2,FIXTURES!$C$2:$NC$23,MATCH($C25,FIXTURES!$B$2:$B$23,0),0)="",HLOOKUP(AJ$2+1,FIXTURES!$C$2:$NC$23,MATCH($C25,FIXTURES!$B$2:$B$23,0),0)=""),HLOOKUP(AJ$2+2,FIXTURES!$C$2:$NC$23,MATCH($C25,FIXTURES!$B$2:$B$23,0),0),IF(HLOOKUP(AJ$2+1,FIXTURES!$C$2:$NC$23,MATCH($C25,FIXTURES!$B$2:$B$23,0),0)="",HLOOKUP(AJ$2,FIXTURES!$C$2:$NC$23,MATCH($C25,FIXTURES!$B$2:$B$23,0),0),HLOOKUP(AJ$2+1,FIXTURES!$C$2:$NC$23,MATCH($C25,FIXTURES!$B$2:$B$23,0),0)))),IF(AND(HLOOKUP(AJ$2,FIXTURES!$C$2:$NC$23,MATCH($C25,FIXTURES!$B$2:$B$23,0),0)="",HLOOKUP(AJ$2+1,FIXTURES!$C$2:$NC$23,MATCH($C25,FIXTURES!$B$2:$B$23,0),0)=""),HLOOKUP(AJ$2+2,FIXTURES!$C$2:$NC$23,MATCH($C25,FIXTURES!$B$2:$B$23,0),0),IF(HLOOKUP(AJ$2+1,FIXTURES!$C$2:$NC$23,MATCH($C25,FIXTURES!$B$2:$B$23,0),0)="",HLOOKUP(AJ$2,FIXTURES!$C$2:$NC$23,MATCH($C25,FIXTURES!$B$2:$B$23,0),0),HLOOKUP(AJ$2+1,FIXTURES!$C$2:$NC$23,MATCH($C25,FIXTURES!$B$2:$B$23,0),0))))</f>
        <v/>
      </c>
      <c r="AK25" s="117" t="str">
        <f>IF(AK$1="SAT",IF(AND(HLOOKUP(AK$2,FIXTURES!$C$2:$NC$23,MATCH($C25,FIXTURES!$B$2:$B$23,0),0)="",HLOOKUP(AK$2+1,FIXTURES!$C$2:$NC$23,MATCH($C25,FIXTURES!$B$2:$B$23,0),0)="",HLOOKUP(AK$2+2,FIXTURES!$C$2:$NC$23,MATCH($C25,FIXTURES!$B$2:$B$23,0),0)=""),HLOOKUP(AK$2-1,FIXTURES!$C$2:$NC$23,MATCH($C25,FIXTURES!$B$2:$B$23,0),0),IF(AND(HLOOKUP(AK$2,FIXTURES!$C$2:$NC$23,MATCH($C25,FIXTURES!$B$2:$B$23,0),0)="",HLOOKUP(AK$2+1,FIXTURES!$C$2:$NC$23,MATCH($C25,FIXTURES!$B$2:$B$23,0),0)=""),HLOOKUP(AK$2+2,FIXTURES!$C$2:$NC$23,MATCH($C25,FIXTURES!$B$2:$B$23,0),0),IF(HLOOKUP(AK$2+1,FIXTURES!$C$2:$NC$23,MATCH($C25,FIXTURES!$B$2:$B$23,0),0)="",HLOOKUP(AK$2,FIXTURES!$C$2:$NC$23,MATCH($C25,FIXTURES!$B$2:$B$23,0),0),HLOOKUP(AK$2+1,FIXTURES!$C$2:$NC$23,MATCH($C25,FIXTURES!$B$2:$B$23,0),0)))),IF(AND(HLOOKUP(AK$2,FIXTURES!$C$2:$NC$23,MATCH($C25,FIXTURES!$B$2:$B$23,0),0)="",HLOOKUP(AK$2+1,FIXTURES!$C$2:$NC$23,MATCH($C25,FIXTURES!$B$2:$B$23,0),0)=""),HLOOKUP(AK$2+2,FIXTURES!$C$2:$NC$23,MATCH($C25,FIXTURES!$B$2:$B$23,0),0),IF(HLOOKUP(AK$2+1,FIXTURES!$C$2:$NC$23,MATCH($C25,FIXTURES!$B$2:$B$23,0),0)="",HLOOKUP(AK$2,FIXTURES!$C$2:$NC$23,MATCH($C25,FIXTURES!$B$2:$B$23,0),0),HLOOKUP(AK$2+1,FIXTURES!$C$2:$NC$23,MATCH($C25,FIXTURES!$B$2:$B$23,0),0))))</f>
        <v/>
      </c>
      <c r="AL25" s="117" t="str">
        <f>IF(AL$1="SAT",IF(AND(HLOOKUP(AL$2,FIXTURES!$C$2:$NC$23,MATCH($C25,FIXTURES!$B$2:$B$23,0),0)="",HLOOKUP(AL$2+1,FIXTURES!$C$2:$NC$23,MATCH($C25,FIXTURES!$B$2:$B$23,0),0)="",HLOOKUP(AL$2+2,FIXTURES!$C$2:$NC$23,MATCH($C25,FIXTURES!$B$2:$B$23,0),0)=""),HLOOKUP(AL$2-1,FIXTURES!$C$2:$NC$23,MATCH($C25,FIXTURES!$B$2:$B$23,0),0),IF(AND(HLOOKUP(AL$2,FIXTURES!$C$2:$NC$23,MATCH($C25,FIXTURES!$B$2:$B$23,0),0)="",HLOOKUP(AL$2+1,FIXTURES!$C$2:$NC$23,MATCH($C25,FIXTURES!$B$2:$B$23,0),0)=""),HLOOKUP(AL$2+2,FIXTURES!$C$2:$NC$23,MATCH($C25,FIXTURES!$B$2:$B$23,0),0),IF(HLOOKUP(AL$2+1,FIXTURES!$C$2:$NC$23,MATCH($C25,FIXTURES!$B$2:$B$23,0),0)="",HLOOKUP(AL$2,FIXTURES!$C$2:$NC$23,MATCH($C25,FIXTURES!$B$2:$B$23,0),0),HLOOKUP(AL$2+1,FIXTURES!$C$2:$NC$23,MATCH($C25,FIXTURES!$B$2:$B$23,0),0)))),IF(AND(HLOOKUP(AL$2,FIXTURES!$C$2:$NC$23,MATCH($C25,FIXTURES!$B$2:$B$23,0),0)="",HLOOKUP(AL$2+1,FIXTURES!$C$2:$NC$23,MATCH($C25,FIXTURES!$B$2:$B$23,0),0)=""),HLOOKUP(AL$2+2,FIXTURES!$C$2:$NC$23,MATCH($C25,FIXTURES!$B$2:$B$23,0),0),IF(HLOOKUP(AL$2+1,FIXTURES!$C$2:$NC$23,MATCH($C25,FIXTURES!$B$2:$B$23,0),0)="",HLOOKUP(AL$2,FIXTURES!$C$2:$NC$23,MATCH($C25,FIXTURES!$B$2:$B$23,0),0),HLOOKUP(AL$2+1,FIXTURES!$C$2:$NC$23,MATCH($C25,FIXTURES!$B$2:$B$23,0),0))))</f>
        <v/>
      </c>
      <c r="AM25" s="117" t="str">
        <f>IF(AM$1="SAT",IF(AND(HLOOKUP(AM$2,FIXTURES!$C$2:$NC$23,MATCH($C25,FIXTURES!$B$2:$B$23,0),0)="",HLOOKUP(AM$2+1,FIXTURES!$C$2:$NC$23,MATCH($C25,FIXTURES!$B$2:$B$23,0),0)="",HLOOKUP(AM$2+2,FIXTURES!$C$2:$NC$23,MATCH($C25,FIXTURES!$B$2:$B$23,0),0)=""),HLOOKUP(AM$2-1,FIXTURES!$C$2:$NC$23,MATCH($C25,FIXTURES!$B$2:$B$23,0),0),IF(AND(HLOOKUP(AM$2,FIXTURES!$C$2:$NC$23,MATCH($C25,FIXTURES!$B$2:$B$23,0),0)="",HLOOKUP(AM$2+1,FIXTURES!$C$2:$NC$23,MATCH($C25,FIXTURES!$B$2:$B$23,0),0)=""),HLOOKUP(AM$2+2,FIXTURES!$C$2:$NC$23,MATCH($C25,FIXTURES!$B$2:$B$23,0),0),IF(HLOOKUP(AM$2+1,FIXTURES!$C$2:$NC$23,MATCH($C25,FIXTURES!$B$2:$B$23,0),0)="",HLOOKUP(AM$2,FIXTURES!$C$2:$NC$23,MATCH($C25,FIXTURES!$B$2:$B$23,0),0),HLOOKUP(AM$2+1,FIXTURES!$C$2:$NC$23,MATCH($C25,FIXTURES!$B$2:$B$23,0),0)))),IF(AND(HLOOKUP(AM$2,FIXTURES!$C$2:$NC$23,MATCH($C25,FIXTURES!$B$2:$B$23,0),0)="",HLOOKUP(AM$2+1,FIXTURES!$C$2:$NC$23,MATCH($C25,FIXTURES!$B$2:$B$23,0),0)=""),HLOOKUP(AM$2+2,FIXTURES!$C$2:$NC$23,MATCH($C25,FIXTURES!$B$2:$B$23,0),0),IF(HLOOKUP(AM$2+1,FIXTURES!$C$2:$NC$23,MATCH($C25,FIXTURES!$B$2:$B$23,0),0)="",HLOOKUP(AM$2,FIXTURES!$C$2:$NC$23,MATCH($C25,FIXTURES!$B$2:$B$23,0),0),HLOOKUP(AM$2+1,FIXTURES!$C$2:$NC$23,MATCH($C25,FIXTURES!$B$2:$B$23,0),0))))</f>
        <v/>
      </c>
      <c r="AN25" s="117" t="str">
        <f>IF(AN$1="SAT",IF(AND(HLOOKUP(AN$2,FIXTURES!$C$2:$NC$23,MATCH($C25,FIXTURES!$B$2:$B$23,0),0)="",HLOOKUP(AN$2+1,FIXTURES!$C$2:$NC$23,MATCH($C25,FIXTURES!$B$2:$B$23,0),0)="",HLOOKUP(AN$2+2,FIXTURES!$C$2:$NC$23,MATCH($C25,FIXTURES!$B$2:$B$23,0),0)=""),HLOOKUP(AN$2-1,FIXTURES!$C$2:$NC$23,MATCH($C25,FIXTURES!$B$2:$B$23,0),0),IF(AND(HLOOKUP(AN$2,FIXTURES!$C$2:$NC$23,MATCH($C25,FIXTURES!$B$2:$B$23,0),0)="",HLOOKUP(AN$2+1,FIXTURES!$C$2:$NC$23,MATCH($C25,FIXTURES!$B$2:$B$23,0),0)=""),HLOOKUP(AN$2+2,FIXTURES!$C$2:$NC$23,MATCH($C25,FIXTURES!$B$2:$B$23,0),0),IF(HLOOKUP(AN$2+1,FIXTURES!$C$2:$NC$23,MATCH($C25,FIXTURES!$B$2:$B$23,0),0)="",HLOOKUP(AN$2,FIXTURES!$C$2:$NC$23,MATCH($C25,FIXTURES!$B$2:$B$23,0),0),HLOOKUP(AN$2+1,FIXTURES!$C$2:$NC$23,MATCH($C25,FIXTURES!$B$2:$B$23,0),0)))),IF(AND(HLOOKUP(AN$2,FIXTURES!$C$2:$NC$23,MATCH($C25,FIXTURES!$B$2:$B$23,0),0)="",HLOOKUP(AN$2+1,FIXTURES!$C$2:$NC$23,MATCH($C25,FIXTURES!$B$2:$B$23,0),0)=""),HLOOKUP(AN$2+2,FIXTURES!$C$2:$NC$23,MATCH($C25,FIXTURES!$B$2:$B$23,0),0),IF(HLOOKUP(AN$2+1,FIXTURES!$C$2:$NC$23,MATCH($C25,FIXTURES!$B$2:$B$23,0),0)="",HLOOKUP(AN$2,FIXTURES!$C$2:$NC$23,MATCH($C25,FIXTURES!$B$2:$B$23,0),0),HLOOKUP(AN$2+1,FIXTURES!$C$2:$NC$23,MATCH($C25,FIXTURES!$B$2:$B$23,0),0))))</f>
        <v/>
      </c>
      <c r="AO25" s="117" t="str">
        <f>IF(AO$1="SAT",IF(AND(HLOOKUP(AO$2,FIXTURES!$C$2:$NC$23,MATCH($C25,FIXTURES!$B$2:$B$23,0),0)="",HLOOKUP(AO$2+1,FIXTURES!$C$2:$NC$23,MATCH($C25,FIXTURES!$B$2:$B$23,0),0)="",HLOOKUP(AO$2+2,FIXTURES!$C$2:$NC$23,MATCH($C25,FIXTURES!$B$2:$B$23,0),0)=""),HLOOKUP(AO$2-1,FIXTURES!$C$2:$NC$23,MATCH($C25,FIXTURES!$B$2:$B$23,0),0),IF(AND(HLOOKUP(AO$2,FIXTURES!$C$2:$NC$23,MATCH($C25,FIXTURES!$B$2:$B$23,0),0)="",HLOOKUP(AO$2+1,FIXTURES!$C$2:$NC$23,MATCH($C25,FIXTURES!$B$2:$B$23,0),0)=""),HLOOKUP(AO$2+2,FIXTURES!$C$2:$NC$23,MATCH($C25,FIXTURES!$B$2:$B$23,0),0),IF(HLOOKUP(AO$2+1,FIXTURES!$C$2:$NC$23,MATCH($C25,FIXTURES!$B$2:$B$23,0),0)="",HLOOKUP(AO$2,FIXTURES!$C$2:$NC$23,MATCH($C25,FIXTURES!$B$2:$B$23,0),0),HLOOKUP(AO$2+1,FIXTURES!$C$2:$NC$23,MATCH($C25,FIXTURES!$B$2:$B$23,0),0)))),IF(AND(HLOOKUP(AO$2,FIXTURES!$C$2:$NC$23,MATCH($C25,FIXTURES!$B$2:$B$23,0),0)="",HLOOKUP(AO$2+1,FIXTURES!$C$2:$NC$23,MATCH($C25,FIXTURES!$B$2:$B$23,0),0)=""),HLOOKUP(AO$2+2,FIXTURES!$C$2:$NC$23,MATCH($C25,FIXTURES!$B$2:$B$23,0),0),IF(HLOOKUP(AO$2+1,FIXTURES!$C$2:$NC$23,MATCH($C25,FIXTURES!$B$2:$B$23,0),0)="",HLOOKUP(AO$2,FIXTURES!$C$2:$NC$23,MATCH($C25,FIXTURES!$B$2:$B$23,0),0),HLOOKUP(AO$2+1,FIXTURES!$C$2:$NC$23,MATCH($C25,FIXTURES!$B$2:$B$23,0),0))))</f>
        <v/>
      </c>
      <c r="AP25" s="117" t="str">
        <f>IF(AP$1="SAT",IF(AND(HLOOKUP(AP$2,FIXTURES!$C$2:$NC$23,MATCH($C25,FIXTURES!$B$2:$B$23,0),0)="",HLOOKUP(AP$2+1,FIXTURES!$C$2:$NC$23,MATCH($C25,FIXTURES!$B$2:$B$23,0),0)="",HLOOKUP(AP$2+2,FIXTURES!$C$2:$NC$23,MATCH($C25,FIXTURES!$B$2:$B$23,0),0)=""),HLOOKUP(AP$2-1,FIXTURES!$C$2:$NC$23,MATCH($C25,FIXTURES!$B$2:$B$23,0),0),IF(AND(HLOOKUP(AP$2,FIXTURES!$C$2:$NC$23,MATCH($C25,FIXTURES!$B$2:$B$23,0),0)="",HLOOKUP(AP$2+1,FIXTURES!$C$2:$NC$23,MATCH($C25,FIXTURES!$B$2:$B$23,0),0)=""),HLOOKUP(AP$2+2,FIXTURES!$C$2:$NC$23,MATCH($C25,FIXTURES!$B$2:$B$23,0),0),IF(HLOOKUP(AP$2+1,FIXTURES!$C$2:$NC$23,MATCH($C25,FIXTURES!$B$2:$B$23,0),0)="",HLOOKUP(AP$2,FIXTURES!$C$2:$NC$23,MATCH($C25,FIXTURES!$B$2:$B$23,0),0),HLOOKUP(AP$2+1,FIXTURES!$C$2:$NC$23,MATCH($C25,FIXTURES!$B$2:$B$23,0),0)))),IF(AND(HLOOKUP(AP$2,FIXTURES!$C$2:$NC$23,MATCH($C25,FIXTURES!$B$2:$B$23,0),0)="",HLOOKUP(AP$2+1,FIXTURES!$C$2:$NC$23,MATCH($C25,FIXTURES!$B$2:$B$23,0),0)=""),HLOOKUP(AP$2+2,FIXTURES!$C$2:$NC$23,MATCH($C25,FIXTURES!$B$2:$B$23,0),0),IF(HLOOKUP(AP$2+1,FIXTURES!$C$2:$NC$23,MATCH($C25,FIXTURES!$B$2:$B$23,0),0)="",HLOOKUP(AP$2,FIXTURES!$C$2:$NC$23,MATCH($C25,FIXTURES!$B$2:$B$23,0),0),HLOOKUP(AP$2+1,FIXTURES!$C$2:$NC$23,MATCH($C25,FIXTURES!$B$2:$B$23,0),0))))</f>
        <v/>
      </c>
      <c r="AQ25" s="117" t="str">
        <f>IF(AQ$1="SAT",IF(AND(HLOOKUP(AQ$2,FIXTURES!$C$2:$NC$23,MATCH($C25,FIXTURES!$B$2:$B$23,0),0)="",HLOOKUP(AQ$2+1,FIXTURES!$C$2:$NC$23,MATCH($C25,FIXTURES!$B$2:$B$23,0),0)="",HLOOKUP(AQ$2+2,FIXTURES!$C$2:$NC$23,MATCH($C25,FIXTURES!$B$2:$B$23,0),0)=""),HLOOKUP(AQ$2-1,FIXTURES!$C$2:$NC$23,MATCH($C25,FIXTURES!$B$2:$B$23,0),0),IF(AND(HLOOKUP(AQ$2,FIXTURES!$C$2:$NC$23,MATCH($C25,FIXTURES!$B$2:$B$23,0),0)="",HLOOKUP(AQ$2+1,FIXTURES!$C$2:$NC$23,MATCH($C25,FIXTURES!$B$2:$B$23,0),0)=""),HLOOKUP(AQ$2+2,FIXTURES!$C$2:$NC$23,MATCH($C25,FIXTURES!$B$2:$B$23,0),0),IF(HLOOKUP(AQ$2+1,FIXTURES!$C$2:$NC$23,MATCH($C25,FIXTURES!$B$2:$B$23,0),0)="",HLOOKUP(AQ$2,FIXTURES!$C$2:$NC$23,MATCH($C25,FIXTURES!$B$2:$B$23,0),0),HLOOKUP(AQ$2+1,FIXTURES!$C$2:$NC$23,MATCH($C25,FIXTURES!$B$2:$B$23,0),0)))),IF(AND(HLOOKUP(AQ$2,FIXTURES!$C$2:$NC$23,MATCH($C25,FIXTURES!$B$2:$B$23,0),0)="",HLOOKUP(AQ$2+1,FIXTURES!$C$2:$NC$23,MATCH($C25,FIXTURES!$B$2:$B$23,0),0)=""),HLOOKUP(AQ$2+2,FIXTURES!$C$2:$NC$23,MATCH($C25,FIXTURES!$B$2:$B$23,0),0),IF(HLOOKUP(AQ$2+1,FIXTURES!$C$2:$NC$23,MATCH($C25,FIXTURES!$B$2:$B$23,0),0)="",HLOOKUP(AQ$2,FIXTURES!$C$2:$NC$23,MATCH($C25,FIXTURES!$B$2:$B$23,0),0),HLOOKUP(AQ$2+1,FIXTURES!$C$2:$NC$23,MATCH($C25,FIXTURES!$B$2:$B$23,0),0))))</f>
        <v/>
      </c>
      <c r="AR25" s="117" t="str">
        <f>IF(AR$1="SAT",IF(AND(HLOOKUP(AR$2,FIXTURES!$C$2:$NC$23,MATCH($C25,FIXTURES!$B$2:$B$23,0),0)="",HLOOKUP(AR$2+1,FIXTURES!$C$2:$NC$23,MATCH($C25,FIXTURES!$B$2:$B$23,0),0)="",HLOOKUP(AR$2+2,FIXTURES!$C$2:$NC$23,MATCH($C25,FIXTURES!$B$2:$B$23,0),0)=""),HLOOKUP(AR$2-1,FIXTURES!$C$2:$NC$23,MATCH($C25,FIXTURES!$B$2:$B$23,0),0),IF(AND(HLOOKUP(AR$2,FIXTURES!$C$2:$NC$23,MATCH($C25,FIXTURES!$B$2:$B$23,0),0)="",HLOOKUP(AR$2+1,FIXTURES!$C$2:$NC$23,MATCH($C25,FIXTURES!$B$2:$B$23,0),0)=""),HLOOKUP(AR$2+2,FIXTURES!$C$2:$NC$23,MATCH($C25,FIXTURES!$B$2:$B$23,0),0),IF(HLOOKUP(AR$2+1,FIXTURES!$C$2:$NC$23,MATCH($C25,FIXTURES!$B$2:$B$23,0),0)="",HLOOKUP(AR$2,FIXTURES!$C$2:$NC$23,MATCH($C25,FIXTURES!$B$2:$B$23,0),0),HLOOKUP(AR$2+1,FIXTURES!$C$2:$NC$23,MATCH($C25,FIXTURES!$B$2:$B$23,0),0)))),IF(AND(HLOOKUP(AR$2,FIXTURES!$C$2:$NC$23,MATCH($C25,FIXTURES!$B$2:$B$23,0),0)="",HLOOKUP(AR$2+1,FIXTURES!$C$2:$NC$23,MATCH($C25,FIXTURES!$B$2:$B$23,0),0)=""),HLOOKUP(AR$2+2,FIXTURES!$C$2:$NC$23,MATCH($C25,FIXTURES!$B$2:$B$23,0),0),IF(HLOOKUP(AR$2+1,FIXTURES!$C$2:$NC$23,MATCH($C25,FIXTURES!$B$2:$B$23,0),0)="",HLOOKUP(AR$2,FIXTURES!$C$2:$NC$23,MATCH($C25,FIXTURES!$B$2:$B$23,0),0),HLOOKUP(AR$2+1,FIXTURES!$C$2:$NC$23,MATCH($C25,FIXTURES!$B$2:$B$23,0),0))))</f>
        <v>Gillingham</v>
      </c>
      <c r="AS25" s="117" t="str">
        <f>IF(AS$1="SAT",IF(AND(HLOOKUP(AS$2,FIXTURES!$C$2:$NC$23,MATCH($C25,FIXTURES!$B$2:$B$23,0),0)="",HLOOKUP(AS$2+1,FIXTURES!$C$2:$NC$23,MATCH($C25,FIXTURES!$B$2:$B$23,0),0)="",HLOOKUP(AS$2+2,FIXTURES!$C$2:$NC$23,MATCH($C25,FIXTURES!$B$2:$B$23,0),0)=""),HLOOKUP(AS$2-1,FIXTURES!$C$2:$NC$23,MATCH($C25,FIXTURES!$B$2:$B$23,0),0),IF(AND(HLOOKUP(AS$2,FIXTURES!$C$2:$NC$23,MATCH($C25,FIXTURES!$B$2:$B$23,0),0)="",HLOOKUP(AS$2+1,FIXTURES!$C$2:$NC$23,MATCH($C25,FIXTURES!$B$2:$B$23,0),0)=""),HLOOKUP(AS$2+2,FIXTURES!$C$2:$NC$23,MATCH($C25,FIXTURES!$B$2:$B$23,0),0),IF(HLOOKUP(AS$2+1,FIXTURES!$C$2:$NC$23,MATCH($C25,FIXTURES!$B$2:$B$23,0),0)="",HLOOKUP(AS$2,FIXTURES!$C$2:$NC$23,MATCH($C25,FIXTURES!$B$2:$B$23,0),0),HLOOKUP(AS$2+1,FIXTURES!$C$2:$NC$23,MATCH($C25,FIXTURES!$B$2:$B$23,0),0)))),IF(AND(HLOOKUP(AS$2,FIXTURES!$C$2:$NC$23,MATCH($C25,FIXTURES!$B$2:$B$23,0),0)="",HLOOKUP(AS$2+1,FIXTURES!$C$2:$NC$23,MATCH($C25,FIXTURES!$B$2:$B$23,0),0)=""),HLOOKUP(AS$2+2,FIXTURES!$C$2:$NC$23,MATCH($C25,FIXTURES!$B$2:$B$23,0),0),IF(HLOOKUP(AS$2+1,FIXTURES!$C$2:$NC$23,MATCH($C25,FIXTURES!$B$2:$B$23,0),0)="",HLOOKUP(AS$2,FIXTURES!$C$2:$NC$23,MATCH($C25,FIXTURES!$B$2:$B$23,0),0),HLOOKUP(AS$2+1,FIXTURES!$C$2:$NC$23,MATCH($C25,FIXTURES!$B$2:$B$23,0),0))))</f>
        <v>eve</v>
      </c>
      <c r="AT25" s="117" t="str">
        <f>IF(AT$1="SAT",IF(AND(HLOOKUP(AT$2,FIXTURES!$C$2:$NC$23,MATCH($C25,FIXTURES!$B$2:$B$23,0),0)="",HLOOKUP(AT$2+1,FIXTURES!$C$2:$NC$23,MATCH($C25,FIXTURES!$B$2:$B$23,0),0)="",HLOOKUP(AT$2+2,FIXTURES!$C$2:$NC$23,MATCH($C25,FIXTURES!$B$2:$B$23,0),0)=""),HLOOKUP(AT$2-1,FIXTURES!$C$2:$NC$23,MATCH($C25,FIXTURES!$B$2:$B$23,0),0),IF(AND(HLOOKUP(AT$2,FIXTURES!$C$2:$NC$23,MATCH($C25,FIXTURES!$B$2:$B$23,0),0)="",HLOOKUP(AT$2+1,FIXTURES!$C$2:$NC$23,MATCH($C25,FIXTURES!$B$2:$B$23,0),0)=""),HLOOKUP(AT$2+2,FIXTURES!$C$2:$NC$23,MATCH($C25,FIXTURES!$B$2:$B$23,0),0),IF(HLOOKUP(AT$2+1,FIXTURES!$C$2:$NC$23,MATCH($C25,FIXTURES!$B$2:$B$23,0),0)="",HLOOKUP(AT$2,FIXTURES!$C$2:$NC$23,MATCH($C25,FIXTURES!$B$2:$B$23,0),0),HLOOKUP(AT$2+1,FIXTURES!$C$2:$NC$23,MATCH($C25,FIXTURES!$B$2:$B$23,0),0)))),IF(AND(HLOOKUP(AT$2,FIXTURES!$C$2:$NC$23,MATCH($C25,FIXTURES!$B$2:$B$23,0),0)="",HLOOKUP(AT$2+1,FIXTURES!$C$2:$NC$23,MATCH($C25,FIXTURES!$B$2:$B$23,0),0)=""),HLOOKUP(AT$2+2,FIXTURES!$C$2:$NC$23,MATCH($C25,FIXTURES!$B$2:$B$23,0),0),IF(HLOOKUP(AT$2+1,FIXTURES!$C$2:$NC$23,MATCH($C25,FIXTURES!$B$2:$B$23,0),0)="",HLOOKUP(AT$2,FIXTURES!$C$2:$NC$23,MATCH($C25,FIXTURES!$B$2:$B$23,0),0),HLOOKUP(AT$2+1,FIXTURES!$C$2:$NC$23,MATCH($C25,FIXTURES!$B$2:$B$23,0),0))))</f>
        <v/>
      </c>
      <c r="AU25" s="117" t="str">
        <f>IF(AU$1="SAT",IF(AND(HLOOKUP(AU$2,FIXTURES!$C$2:$NC$23,MATCH($C25,FIXTURES!$B$2:$B$23,0),0)="",HLOOKUP(AU$2+1,FIXTURES!$C$2:$NC$23,MATCH($C25,FIXTURES!$B$2:$B$23,0),0)="",HLOOKUP(AU$2+2,FIXTURES!$C$2:$NC$23,MATCH($C25,FIXTURES!$B$2:$B$23,0),0)=""),HLOOKUP(AU$2-1,FIXTURES!$C$2:$NC$23,MATCH($C25,FIXTURES!$B$2:$B$23,0),0),IF(AND(HLOOKUP(AU$2,FIXTURES!$C$2:$NC$23,MATCH($C25,FIXTURES!$B$2:$B$23,0),0)="",HLOOKUP(AU$2+1,FIXTURES!$C$2:$NC$23,MATCH($C25,FIXTURES!$B$2:$B$23,0),0)=""),HLOOKUP(AU$2+2,FIXTURES!$C$2:$NC$23,MATCH($C25,FIXTURES!$B$2:$B$23,0),0),IF(HLOOKUP(AU$2+1,FIXTURES!$C$2:$NC$23,MATCH($C25,FIXTURES!$B$2:$B$23,0),0)="",HLOOKUP(AU$2,FIXTURES!$C$2:$NC$23,MATCH($C25,FIXTURES!$B$2:$B$23,0),0),HLOOKUP(AU$2+1,FIXTURES!$C$2:$NC$23,MATCH($C25,FIXTURES!$B$2:$B$23,0),0)))),IF(AND(HLOOKUP(AU$2,FIXTURES!$C$2:$NC$23,MATCH($C25,FIXTURES!$B$2:$B$23,0),0)="",HLOOKUP(AU$2+1,FIXTURES!$C$2:$NC$23,MATCH($C25,FIXTURES!$B$2:$B$23,0),0)=""),HLOOKUP(AU$2+2,FIXTURES!$C$2:$NC$23,MATCH($C25,FIXTURES!$B$2:$B$23,0),0),IF(HLOOKUP(AU$2+1,FIXTURES!$C$2:$NC$23,MATCH($C25,FIXTURES!$B$2:$B$23,0),0)="",HLOOKUP(AU$2,FIXTURES!$C$2:$NC$23,MATCH($C25,FIXTURES!$B$2:$B$23,0),0),HLOOKUP(AU$2+1,FIXTURES!$C$2:$NC$23,MATCH($C25,FIXTURES!$B$2:$B$23,0),0))))</f>
        <v>MUN</v>
      </c>
      <c r="AV25" s="117" t="str">
        <f>IF(AV$1="SAT",IF(AND(HLOOKUP(AV$2,FIXTURES!$C$2:$NC$23,MATCH($C25,FIXTURES!$B$2:$B$23,0),0)="",HLOOKUP(AV$2+1,FIXTURES!$C$2:$NC$23,MATCH($C25,FIXTURES!$B$2:$B$23,0),0)="",HLOOKUP(AV$2+2,FIXTURES!$C$2:$NC$23,MATCH($C25,FIXTURES!$B$2:$B$23,0),0)=""),HLOOKUP(AV$2-1,FIXTURES!$C$2:$NC$23,MATCH($C25,FIXTURES!$B$2:$B$23,0),0),IF(AND(HLOOKUP(AV$2,FIXTURES!$C$2:$NC$23,MATCH($C25,FIXTURES!$B$2:$B$23,0),0)="",HLOOKUP(AV$2+1,FIXTURES!$C$2:$NC$23,MATCH($C25,FIXTURES!$B$2:$B$23,0),0)=""),HLOOKUP(AV$2+2,FIXTURES!$C$2:$NC$23,MATCH($C25,FIXTURES!$B$2:$B$23,0),0),IF(HLOOKUP(AV$2+1,FIXTURES!$C$2:$NC$23,MATCH($C25,FIXTURES!$B$2:$B$23,0),0)="",HLOOKUP(AV$2,FIXTURES!$C$2:$NC$23,MATCH($C25,FIXTURES!$B$2:$B$23,0),0),HLOOKUP(AV$2+1,FIXTURES!$C$2:$NC$23,MATCH($C25,FIXTURES!$B$2:$B$23,0),0)))),IF(AND(HLOOKUP(AV$2,FIXTURES!$C$2:$NC$23,MATCH($C25,FIXTURES!$B$2:$B$23,0),0)="",HLOOKUP(AV$2+1,FIXTURES!$C$2:$NC$23,MATCH($C25,FIXTURES!$B$2:$B$23,0),0)=""),HLOOKUP(AV$2+2,FIXTURES!$C$2:$NC$23,MATCH($C25,FIXTURES!$B$2:$B$23,0),0),IF(HLOOKUP(AV$2+1,FIXTURES!$C$2:$NC$23,MATCH($C25,FIXTURES!$B$2:$B$23,0),0)="",HLOOKUP(AV$2,FIXTURES!$C$2:$NC$23,MATCH($C25,FIXTURES!$B$2:$B$23,0),0),HLOOKUP(AV$2+1,FIXTURES!$C$2:$NC$23,MATCH($C25,FIXTURES!$B$2:$B$23,0),0))))</f>
        <v>avl</v>
      </c>
      <c r="AW25" s="117" t="str">
        <f>IF(AW$1="SAT",IF(AND(HLOOKUP(AW$2,FIXTURES!$C$2:$NC$23,MATCH($C25,FIXTURES!$B$2:$B$23,0),0)="",HLOOKUP(AW$2+1,FIXTURES!$C$2:$NC$23,MATCH($C25,FIXTURES!$B$2:$B$23,0),0)="",HLOOKUP(AW$2+2,FIXTURES!$C$2:$NC$23,MATCH($C25,FIXTURES!$B$2:$B$23,0),0)=""),HLOOKUP(AW$2-1,FIXTURES!$C$2:$NC$23,MATCH($C25,FIXTURES!$B$2:$B$23,0),0),IF(AND(HLOOKUP(AW$2,FIXTURES!$C$2:$NC$23,MATCH($C25,FIXTURES!$B$2:$B$23,0),0)="",HLOOKUP(AW$2+1,FIXTURES!$C$2:$NC$23,MATCH($C25,FIXTURES!$B$2:$B$23,0),0)=""),HLOOKUP(AW$2+2,FIXTURES!$C$2:$NC$23,MATCH($C25,FIXTURES!$B$2:$B$23,0),0),IF(HLOOKUP(AW$2+1,FIXTURES!$C$2:$NC$23,MATCH($C25,FIXTURES!$B$2:$B$23,0),0)="",HLOOKUP(AW$2,FIXTURES!$C$2:$NC$23,MATCH($C25,FIXTURES!$B$2:$B$23,0),0),HLOOKUP(AW$2+1,FIXTURES!$C$2:$NC$23,MATCH($C25,FIXTURES!$B$2:$B$23,0),0)))),IF(AND(HLOOKUP(AW$2,FIXTURES!$C$2:$NC$23,MATCH($C25,FIXTURES!$B$2:$B$23,0),0)="",HLOOKUP(AW$2+1,FIXTURES!$C$2:$NC$23,MATCH($C25,FIXTURES!$B$2:$B$23,0),0)=""),HLOOKUP(AW$2+2,FIXTURES!$C$2:$NC$23,MATCH($C25,FIXTURES!$B$2:$B$23,0),0),IF(HLOOKUP(AW$2+1,FIXTURES!$C$2:$NC$23,MATCH($C25,FIXTURES!$B$2:$B$23,0),0)="",HLOOKUP(AW$2,FIXTURES!$C$2:$NC$23,MATCH($C25,FIXTURES!$B$2:$B$23,0),0),HLOOKUP(AW$2+1,FIXTURES!$C$2:$NC$23,MATCH($C25,FIXTURES!$B$2:$B$23,0),0))))</f>
        <v>Liverpool</v>
      </c>
      <c r="AX25" s="117" t="str">
        <f>IF(AX$1="SAT",IF(AND(HLOOKUP(AX$2,FIXTURES!$C$2:$NC$23,MATCH($C25,FIXTURES!$B$2:$B$23,0),0)="",HLOOKUP(AX$2+1,FIXTURES!$C$2:$NC$23,MATCH($C25,FIXTURES!$B$2:$B$23,0),0)="",HLOOKUP(AX$2+2,FIXTURES!$C$2:$NC$23,MATCH($C25,FIXTURES!$B$2:$B$23,0),0)=""),HLOOKUP(AX$2-1,FIXTURES!$C$2:$NC$23,MATCH($C25,FIXTURES!$B$2:$B$23,0),0),IF(AND(HLOOKUP(AX$2,FIXTURES!$C$2:$NC$23,MATCH($C25,FIXTURES!$B$2:$B$23,0),0)="",HLOOKUP(AX$2+1,FIXTURES!$C$2:$NC$23,MATCH($C25,FIXTURES!$B$2:$B$23,0),0)=""),HLOOKUP(AX$2+2,FIXTURES!$C$2:$NC$23,MATCH($C25,FIXTURES!$B$2:$B$23,0),0),IF(HLOOKUP(AX$2+1,FIXTURES!$C$2:$NC$23,MATCH($C25,FIXTURES!$B$2:$B$23,0),0)="",HLOOKUP(AX$2,FIXTURES!$C$2:$NC$23,MATCH($C25,FIXTURES!$B$2:$B$23,0),0),HLOOKUP(AX$2+1,FIXTURES!$C$2:$NC$23,MATCH($C25,FIXTURES!$B$2:$B$23,0),0)))),IF(AND(HLOOKUP(AX$2,FIXTURES!$C$2:$NC$23,MATCH($C25,FIXTURES!$B$2:$B$23,0),0)="",HLOOKUP(AX$2+1,FIXTURES!$C$2:$NC$23,MATCH($C25,FIXTURES!$B$2:$B$23,0),0)=""),HLOOKUP(AX$2+2,FIXTURES!$C$2:$NC$23,MATCH($C25,FIXTURES!$B$2:$B$23,0),0),IF(HLOOKUP(AX$2+1,FIXTURES!$C$2:$NC$23,MATCH($C25,FIXTURES!$B$2:$B$23,0),0)="",HLOOKUP(AX$2,FIXTURES!$C$2:$NC$23,MATCH($C25,FIXTURES!$B$2:$B$23,0),0),HLOOKUP(AX$2+1,FIXTURES!$C$2:$NC$23,MATCH($C25,FIXTURES!$B$2:$B$23,0),0))))</f>
        <v>Nott'ham Forest</v>
      </c>
      <c r="AY25" s="117" t="str">
        <f>IF(AY$1="SAT",IF(AND(HLOOKUP(AY$2,FIXTURES!$C$2:$NC$23,MATCH($C25,FIXTURES!$B$2:$B$23,0),0)="",HLOOKUP(AY$2+1,FIXTURES!$C$2:$NC$23,MATCH($C25,FIXTURES!$B$2:$B$23,0),0)="",HLOOKUP(AY$2+2,FIXTURES!$C$2:$NC$23,MATCH($C25,FIXTURES!$B$2:$B$23,0),0)=""),HLOOKUP(AY$2-1,FIXTURES!$C$2:$NC$23,MATCH($C25,FIXTURES!$B$2:$B$23,0),0),IF(AND(HLOOKUP(AY$2,FIXTURES!$C$2:$NC$23,MATCH($C25,FIXTURES!$B$2:$B$23,0),0)="",HLOOKUP(AY$2+1,FIXTURES!$C$2:$NC$23,MATCH($C25,FIXTURES!$B$2:$B$23,0),0)=""),HLOOKUP(AY$2+2,FIXTURES!$C$2:$NC$23,MATCH($C25,FIXTURES!$B$2:$B$23,0),0),IF(HLOOKUP(AY$2+1,FIXTURES!$C$2:$NC$23,MATCH($C25,FIXTURES!$B$2:$B$23,0),0)="",HLOOKUP(AY$2,FIXTURES!$C$2:$NC$23,MATCH($C25,FIXTURES!$B$2:$B$23,0),0),HLOOKUP(AY$2+1,FIXTURES!$C$2:$NC$23,MATCH($C25,FIXTURES!$B$2:$B$23,0),0)))),IF(AND(HLOOKUP(AY$2,FIXTURES!$C$2:$NC$23,MATCH($C25,FIXTURES!$B$2:$B$23,0),0)="",HLOOKUP(AY$2+1,FIXTURES!$C$2:$NC$23,MATCH($C25,FIXTURES!$B$2:$B$23,0),0)=""),HLOOKUP(AY$2+2,FIXTURES!$C$2:$NC$23,MATCH($C25,FIXTURES!$B$2:$B$23,0),0),IF(HLOOKUP(AY$2+1,FIXTURES!$C$2:$NC$23,MATCH($C25,FIXTURES!$B$2:$B$23,0),0)="",HLOOKUP(AY$2,FIXTURES!$C$2:$NC$23,MATCH($C25,FIXTURES!$B$2:$B$23,0),0),HLOOKUP(AY$2+1,FIXTURES!$C$2:$NC$23,MATCH($C25,FIXTURES!$B$2:$B$23,0),0))))</f>
        <v>WHU</v>
      </c>
      <c r="AZ25" s="117" t="str">
        <f>IF(AZ$1="SAT",IF(AND(HLOOKUP(AZ$2,FIXTURES!$C$2:$NC$23,MATCH($C25,FIXTURES!$B$2:$B$23,0),0)="",HLOOKUP(AZ$2+1,FIXTURES!$C$2:$NC$23,MATCH($C25,FIXTURES!$B$2:$B$23,0),0)="",HLOOKUP(AZ$2+2,FIXTURES!$C$2:$NC$23,MATCH($C25,FIXTURES!$B$2:$B$23,0),0)=""),HLOOKUP(AZ$2-1,FIXTURES!$C$2:$NC$23,MATCH($C25,FIXTURES!$B$2:$B$23,0),0),IF(AND(HLOOKUP(AZ$2,FIXTURES!$C$2:$NC$23,MATCH($C25,FIXTURES!$B$2:$B$23,0),0)="",HLOOKUP(AZ$2+1,FIXTURES!$C$2:$NC$23,MATCH($C25,FIXTURES!$B$2:$B$23,0),0)=""),HLOOKUP(AZ$2+2,FIXTURES!$C$2:$NC$23,MATCH($C25,FIXTURES!$B$2:$B$23,0),0),IF(HLOOKUP(AZ$2+1,FIXTURES!$C$2:$NC$23,MATCH($C25,FIXTURES!$B$2:$B$23,0),0)="",HLOOKUP(AZ$2,FIXTURES!$C$2:$NC$23,MATCH($C25,FIXTURES!$B$2:$B$23,0),0),HLOOKUP(AZ$2+1,FIXTURES!$C$2:$NC$23,MATCH($C25,FIXTURES!$B$2:$B$23,0),0)))),IF(AND(HLOOKUP(AZ$2,FIXTURES!$C$2:$NC$23,MATCH($C25,FIXTURES!$B$2:$B$23,0),0)="",HLOOKUP(AZ$2+1,FIXTURES!$C$2:$NC$23,MATCH($C25,FIXTURES!$B$2:$B$23,0),0)=""),HLOOKUP(AZ$2+2,FIXTURES!$C$2:$NC$23,MATCH($C25,FIXTURES!$B$2:$B$23,0),0),IF(HLOOKUP(AZ$2+1,FIXTURES!$C$2:$NC$23,MATCH($C25,FIXTURES!$B$2:$B$23,0),0)="",HLOOKUP(AZ$2,FIXTURES!$C$2:$NC$23,MATCH($C25,FIXTURES!$B$2:$B$23,0),0),HLOOKUP(AZ$2+1,FIXTURES!$C$2:$NC$23,MATCH($C25,FIXTURES!$B$2:$B$23,0),0))))</f>
        <v>Liverpool</v>
      </c>
      <c r="BA25" s="117" t="str">
        <f>IF(BA$1="SAT",IF(AND(HLOOKUP(BA$2,FIXTURES!$C$2:$NC$23,MATCH($C25,FIXTURES!$B$2:$B$23,0),0)="",HLOOKUP(BA$2+1,FIXTURES!$C$2:$NC$23,MATCH($C25,FIXTURES!$B$2:$B$23,0),0)="",HLOOKUP(BA$2+2,FIXTURES!$C$2:$NC$23,MATCH($C25,FIXTURES!$B$2:$B$23,0),0)=""),HLOOKUP(BA$2-1,FIXTURES!$C$2:$NC$23,MATCH($C25,FIXTURES!$B$2:$B$23,0),0),IF(AND(HLOOKUP(BA$2,FIXTURES!$C$2:$NC$23,MATCH($C25,FIXTURES!$B$2:$B$23,0),0)="",HLOOKUP(BA$2+1,FIXTURES!$C$2:$NC$23,MATCH($C25,FIXTURES!$B$2:$B$23,0),0)=""),HLOOKUP(BA$2+2,FIXTURES!$C$2:$NC$23,MATCH($C25,FIXTURES!$B$2:$B$23,0),0),IF(HLOOKUP(BA$2+1,FIXTURES!$C$2:$NC$23,MATCH($C25,FIXTURES!$B$2:$B$23,0),0)="",HLOOKUP(BA$2,FIXTURES!$C$2:$NC$23,MATCH($C25,FIXTURES!$B$2:$B$23,0),0),HLOOKUP(BA$2+1,FIXTURES!$C$2:$NC$23,MATCH($C25,FIXTURES!$B$2:$B$23,0),0)))),IF(AND(HLOOKUP(BA$2,FIXTURES!$C$2:$NC$23,MATCH($C25,FIXTURES!$B$2:$B$23,0),0)="",HLOOKUP(BA$2+1,FIXTURES!$C$2:$NC$23,MATCH($C25,FIXTURES!$B$2:$B$23,0),0)=""),HLOOKUP(BA$2+2,FIXTURES!$C$2:$NC$23,MATCH($C25,FIXTURES!$B$2:$B$23,0),0),IF(HLOOKUP(BA$2+1,FIXTURES!$C$2:$NC$23,MATCH($C25,FIXTURES!$B$2:$B$23,0),0)="",HLOOKUP(BA$2,FIXTURES!$C$2:$NC$23,MATCH($C25,FIXTURES!$B$2:$B$23,0),0),HLOOKUP(BA$2+1,FIXTURES!$C$2:$NC$23,MATCH($C25,FIXTURES!$B$2:$B$23,0),0))))</f>
        <v>mci</v>
      </c>
      <c r="BB25" s="117" t="str">
        <f>IF(BB$1="SAT",IF(AND(HLOOKUP(BB$2,FIXTURES!$C$2:$NC$23,MATCH($C25,FIXTURES!$B$2:$B$23,0),0)="",HLOOKUP(BB$2+1,FIXTURES!$C$2:$NC$23,MATCH($C25,FIXTURES!$B$2:$B$23,0),0)="",HLOOKUP(BB$2+2,FIXTURES!$C$2:$NC$23,MATCH($C25,FIXTURES!$B$2:$B$23,0),0)=""),HLOOKUP(BB$2-1,FIXTURES!$C$2:$NC$23,MATCH($C25,FIXTURES!$B$2:$B$23,0),0),IF(AND(HLOOKUP(BB$2,FIXTURES!$C$2:$NC$23,MATCH($C25,FIXTURES!$B$2:$B$23,0),0)="",HLOOKUP(BB$2+1,FIXTURES!$C$2:$NC$23,MATCH($C25,FIXTURES!$B$2:$B$23,0),0)=""),HLOOKUP(BB$2+2,FIXTURES!$C$2:$NC$23,MATCH($C25,FIXTURES!$B$2:$B$23,0),0),IF(HLOOKUP(BB$2+1,FIXTURES!$C$2:$NC$23,MATCH($C25,FIXTURES!$B$2:$B$23,0),0)="",HLOOKUP(BB$2,FIXTURES!$C$2:$NC$23,MATCH($C25,FIXTURES!$B$2:$B$23,0),0),HLOOKUP(BB$2+1,FIXTURES!$C$2:$NC$23,MATCH($C25,FIXTURES!$B$2:$B$23,0),0)))),IF(AND(HLOOKUP(BB$2,FIXTURES!$C$2:$NC$23,MATCH($C25,FIXTURES!$B$2:$B$23,0),0)="",HLOOKUP(BB$2+1,FIXTURES!$C$2:$NC$23,MATCH($C25,FIXTURES!$B$2:$B$23,0),0)=""),HLOOKUP(BB$2+2,FIXTURES!$C$2:$NC$23,MATCH($C25,FIXTURES!$B$2:$B$23,0),0),IF(HLOOKUP(BB$2+1,FIXTURES!$C$2:$NC$23,MATCH($C25,FIXTURES!$B$2:$B$23,0),0)="",HLOOKUP(BB$2,FIXTURES!$C$2:$NC$23,MATCH($C25,FIXTURES!$B$2:$B$23,0),0),HLOOKUP(BB$2+1,FIXTURES!$C$2:$NC$23,MATCH($C25,FIXTURES!$B$2:$B$23,0),0))))</f>
        <v/>
      </c>
      <c r="BC25" s="117" t="str">
        <f>IF(BC$1="SAT",IF(AND(HLOOKUP(BC$2,FIXTURES!$C$2:$NC$23,MATCH($C25,FIXTURES!$B$2:$B$23,0),0)="",HLOOKUP(BC$2+1,FIXTURES!$C$2:$NC$23,MATCH($C25,FIXTURES!$B$2:$B$23,0),0)="",HLOOKUP(BC$2+2,FIXTURES!$C$2:$NC$23,MATCH($C25,FIXTURES!$B$2:$B$23,0),0)=""),HLOOKUP(BC$2-1,FIXTURES!$C$2:$NC$23,MATCH($C25,FIXTURES!$B$2:$B$23,0),0),IF(AND(HLOOKUP(BC$2,FIXTURES!$C$2:$NC$23,MATCH($C25,FIXTURES!$B$2:$B$23,0),0)="",HLOOKUP(BC$2+1,FIXTURES!$C$2:$NC$23,MATCH($C25,FIXTURES!$B$2:$B$23,0),0)=""),HLOOKUP(BC$2+2,FIXTURES!$C$2:$NC$23,MATCH($C25,FIXTURES!$B$2:$B$23,0),0),IF(HLOOKUP(BC$2+1,FIXTURES!$C$2:$NC$23,MATCH($C25,FIXTURES!$B$2:$B$23,0),0)="",HLOOKUP(BC$2,FIXTURES!$C$2:$NC$23,MATCH($C25,FIXTURES!$B$2:$B$23,0),0),HLOOKUP(BC$2+1,FIXTURES!$C$2:$NC$23,MATCH($C25,FIXTURES!$B$2:$B$23,0),0)))),IF(AND(HLOOKUP(BC$2,FIXTURES!$C$2:$NC$23,MATCH($C25,FIXTURES!$B$2:$B$23,0),0)="",HLOOKUP(BC$2+1,FIXTURES!$C$2:$NC$23,MATCH($C25,FIXTURES!$B$2:$B$23,0),0)=""),HLOOKUP(BC$2+2,FIXTURES!$C$2:$NC$23,MATCH($C25,FIXTURES!$B$2:$B$23,0),0),IF(HLOOKUP(BC$2+1,FIXTURES!$C$2:$NC$23,MATCH($C25,FIXTURES!$B$2:$B$23,0),0)="",HLOOKUP(BC$2,FIXTURES!$C$2:$NC$23,MATCH($C25,FIXTURES!$B$2:$B$23,0),0),HLOOKUP(BC$2+1,FIXTURES!$C$2:$NC$23,MATCH($C25,FIXTURES!$B$2:$B$23,0),0))))</f>
        <v/>
      </c>
      <c r="BD25" s="117" t="str">
        <f>IF(BD$1="SAT",IF(AND(HLOOKUP(BD$2,FIXTURES!$C$2:$NC$23,MATCH($C25,FIXTURES!$B$2:$B$23,0),0)="",HLOOKUP(BD$2+1,FIXTURES!$C$2:$NC$23,MATCH($C25,FIXTURES!$B$2:$B$23,0),0)="",HLOOKUP(BD$2+2,FIXTURES!$C$2:$NC$23,MATCH($C25,FIXTURES!$B$2:$B$23,0),0)=""),HLOOKUP(BD$2-1,FIXTURES!$C$2:$NC$23,MATCH($C25,FIXTURES!$B$2:$B$23,0),0),IF(AND(HLOOKUP(BD$2,FIXTURES!$C$2:$NC$23,MATCH($C25,FIXTURES!$B$2:$B$23,0),0)="",HLOOKUP(BD$2+1,FIXTURES!$C$2:$NC$23,MATCH($C25,FIXTURES!$B$2:$B$23,0),0)=""),HLOOKUP(BD$2+2,FIXTURES!$C$2:$NC$23,MATCH($C25,FIXTURES!$B$2:$B$23,0),0),IF(HLOOKUP(BD$2+1,FIXTURES!$C$2:$NC$23,MATCH($C25,FIXTURES!$B$2:$B$23,0),0)="",HLOOKUP(BD$2,FIXTURES!$C$2:$NC$23,MATCH($C25,FIXTURES!$B$2:$B$23,0),0),HLOOKUP(BD$2+1,FIXTURES!$C$2:$NC$23,MATCH($C25,FIXTURES!$B$2:$B$23,0),0)))),IF(AND(HLOOKUP(BD$2,FIXTURES!$C$2:$NC$23,MATCH($C25,FIXTURES!$B$2:$B$23,0),0)="",HLOOKUP(BD$2+1,FIXTURES!$C$2:$NC$23,MATCH($C25,FIXTURES!$B$2:$B$23,0),0)=""),HLOOKUP(BD$2+2,FIXTURES!$C$2:$NC$23,MATCH($C25,FIXTURES!$B$2:$B$23,0),0),IF(HLOOKUP(BD$2+1,FIXTURES!$C$2:$NC$23,MATCH($C25,FIXTURES!$B$2:$B$23,0),0)="",HLOOKUP(BD$2,FIXTURES!$C$2:$NC$23,MATCH($C25,FIXTURES!$B$2:$B$23,0),0),HLOOKUP(BD$2+1,FIXTURES!$C$2:$NC$23,MATCH($C25,FIXTURES!$B$2:$B$23,0),0))))</f>
        <v/>
      </c>
      <c r="BE25" s="117" t="str">
        <f>IF(BE$1="SAT",IF(AND(HLOOKUP(BE$2,FIXTURES!$C$2:$NC$23,MATCH($C25,FIXTURES!$B$2:$B$23,0),0)="",HLOOKUP(BE$2+1,FIXTURES!$C$2:$NC$23,MATCH($C25,FIXTURES!$B$2:$B$23,0),0)="",HLOOKUP(BE$2+2,FIXTURES!$C$2:$NC$23,MATCH($C25,FIXTURES!$B$2:$B$23,0),0)=""),HLOOKUP(BE$2-1,FIXTURES!$C$2:$NC$23,MATCH($C25,FIXTURES!$B$2:$B$23,0),0),IF(AND(HLOOKUP(BE$2,FIXTURES!$C$2:$NC$23,MATCH($C25,FIXTURES!$B$2:$B$23,0),0)="",HLOOKUP(BE$2+1,FIXTURES!$C$2:$NC$23,MATCH($C25,FIXTURES!$B$2:$B$23,0),0)=""),HLOOKUP(BE$2+2,FIXTURES!$C$2:$NC$23,MATCH($C25,FIXTURES!$B$2:$B$23,0),0),IF(HLOOKUP(BE$2+1,FIXTURES!$C$2:$NC$23,MATCH($C25,FIXTURES!$B$2:$B$23,0),0)="",HLOOKUP(BE$2,FIXTURES!$C$2:$NC$23,MATCH($C25,FIXTURES!$B$2:$B$23,0),0),HLOOKUP(BE$2+1,FIXTURES!$C$2:$NC$23,MATCH($C25,FIXTURES!$B$2:$B$23,0),0)))),IF(AND(HLOOKUP(BE$2,FIXTURES!$C$2:$NC$23,MATCH($C25,FIXTURES!$B$2:$B$23,0),0)="",HLOOKUP(BE$2+1,FIXTURES!$C$2:$NC$23,MATCH($C25,FIXTURES!$B$2:$B$23,0),0)=""),HLOOKUP(BE$2+2,FIXTURES!$C$2:$NC$23,MATCH($C25,FIXTURES!$B$2:$B$23,0),0),IF(HLOOKUP(BE$2+1,FIXTURES!$C$2:$NC$23,MATCH($C25,FIXTURES!$B$2:$B$23,0),0)="",HLOOKUP(BE$2,FIXTURES!$C$2:$NC$23,MATCH($C25,FIXTURES!$B$2:$B$23,0),0),HLOOKUP(BE$2+1,FIXTURES!$C$2:$NC$23,MATCH($C25,FIXTURES!$B$2:$B$23,0),0))))</f>
        <v>LIV</v>
      </c>
      <c r="BF25" s="117" t="str">
        <f>IF(BF$1="SAT",IF(AND(HLOOKUP(BF$2,FIXTURES!$C$2:$NC$23,MATCH($C25,FIXTURES!$B$2:$B$23,0),0)="",HLOOKUP(BF$2+1,FIXTURES!$C$2:$NC$23,MATCH($C25,FIXTURES!$B$2:$B$23,0),0)="",HLOOKUP(BF$2+2,FIXTURES!$C$2:$NC$23,MATCH($C25,FIXTURES!$B$2:$B$23,0),0)=""),HLOOKUP(BF$2-1,FIXTURES!$C$2:$NC$23,MATCH($C25,FIXTURES!$B$2:$B$23,0),0),IF(AND(HLOOKUP(BF$2,FIXTURES!$C$2:$NC$23,MATCH($C25,FIXTURES!$B$2:$B$23,0),0)="",HLOOKUP(BF$2+1,FIXTURES!$C$2:$NC$23,MATCH($C25,FIXTURES!$B$2:$B$23,0),0)=""),HLOOKUP(BF$2+2,FIXTURES!$C$2:$NC$23,MATCH($C25,FIXTURES!$B$2:$B$23,0),0),IF(HLOOKUP(BF$2+1,FIXTURES!$C$2:$NC$23,MATCH($C25,FIXTURES!$B$2:$B$23,0),0)="",HLOOKUP(BF$2,FIXTURES!$C$2:$NC$23,MATCH($C25,FIXTURES!$B$2:$B$23,0),0),HLOOKUP(BF$2+1,FIXTURES!$C$2:$NC$23,MATCH($C25,FIXTURES!$B$2:$B$23,0),0)))),IF(AND(HLOOKUP(BF$2,FIXTURES!$C$2:$NC$23,MATCH($C25,FIXTURES!$B$2:$B$23,0),0)="",HLOOKUP(BF$2+1,FIXTURES!$C$2:$NC$23,MATCH($C25,FIXTURES!$B$2:$B$23,0),0)=""),HLOOKUP(BF$2+2,FIXTURES!$C$2:$NC$23,MATCH($C25,FIXTURES!$B$2:$B$23,0),0),IF(HLOOKUP(BF$2+1,FIXTURES!$C$2:$NC$23,MATCH($C25,FIXTURES!$B$2:$B$23,0),0)="",HLOOKUP(BF$2,FIXTURES!$C$2:$NC$23,MATCH($C25,FIXTURES!$B$2:$B$23,0),0),HLOOKUP(BF$2+1,FIXTURES!$C$2:$NC$23,MATCH($C25,FIXTURES!$B$2:$B$23,0),0))))</f>
        <v/>
      </c>
      <c r="BG25" s="117" t="str">
        <f>IF(BG$1="SAT",IF(AND(HLOOKUP(BG$2,FIXTURES!$C$2:$NC$23,MATCH($C25,FIXTURES!$B$2:$B$23,0),0)="",HLOOKUP(BG$2+1,FIXTURES!$C$2:$NC$23,MATCH($C25,FIXTURES!$B$2:$B$23,0),0)="",HLOOKUP(BG$2+2,FIXTURES!$C$2:$NC$23,MATCH($C25,FIXTURES!$B$2:$B$23,0),0)=""),HLOOKUP(BG$2-1,FIXTURES!$C$2:$NC$23,MATCH($C25,FIXTURES!$B$2:$B$23,0),0),IF(AND(HLOOKUP(BG$2,FIXTURES!$C$2:$NC$23,MATCH($C25,FIXTURES!$B$2:$B$23,0),0)="",HLOOKUP(BG$2+1,FIXTURES!$C$2:$NC$23,MATCH($C25,FIXTURES!$B$2:$B$23,0),0)=""),HLOOKUP(BG$2+2,FIXTURES!$C$2:$NC$23,MATCH($C25,FIXTURES!$B$2:$B$23,0),0),IF(HLOOKUP(BG$2+1,FIXTURES!$C$2:$NC$23,MATCH($C25,FIXTURES!$B$2:$B$23,0),0)="",HLOOKUP(BG$2,FIXTURES!$C$2:$NC$23,MATCH($C25,FIXTURES!$B$2:$B$23,0),0),HLOOKUP(BG$2+1,FIXTURES!$C$2:$NC$23,MATCH($C25,FIXTURES!$B$2:$B$23,0),0)))),IF(AND(HLOOKUP(BG$2,FIXTURES!$C$2:$NC$23,MATCH($C25,FIXTURES!$B$2:$B$23,0),0)="",HLOOKUP(BG$2+1,FIXTURES!$C$2:$NC$23,MATCH($C25,FIXTURES!$B$2:$B$23,0),0)=""),HLOOKUP(BG$2+2,FIXTURES!$C$2:$NC$23,MATCH($C25,FIXTURES!$B$2:$B$23,0),0),IF(HLOOKUP(BG$2+1,FIXTURES!$C$2:$NC$23,MATCH($C25,FIXTURES!$B$2:$B$23,0),0)="",HLOOKUP(BG$2,FIXTURES!$C$2:$NC$23,MATCH($C25,FIXTURES!$B$2:$B$23,0),0),HLOOKUP(BG$2+1,FIXTURES!$C$2:$NC$23,MATCH($C25,FIXTURES!$B$2:$B$23,0),0))))</f>
        <v>sou</v>
      </c>
      <c r="BH25" s="117" t="str">
        <f>IF(BH$1="SAT",IF(AND(HLOOKUP(BH$2,FIXTURES!$C$2:$NC$23,MATCH($C25,FIXTURES!$B$2:$B$23,0),0)="",HLOOKUP(BH$2+1,FIXTURES!$C$2:$NC$23,MATCH($C25,FIXTURES!$B$2:$B$23,0),0)="",HLOOKUP(BH$2+2,FIXTURES!$C$2:$NC$23,MATCH($C25,FIXTURES!$B$2:$B$23,0),0)=""),HLOOKUP(BH$2-1,FIXTURES!$C$2:$NC$23,MATCH($C25,FIXTURES!$B$2:$B$23,0),0),IF(AND(HLOOKUP(BH$2,FIXTURES!$C$2:$NC$23,MATCH($C25,FIXTURES!$B$2:$B$23,0),0)="",HLOOKUP(BH$2+1,FIXTURES!$C$2:$NC$23,MATCH($C25,FIXTURES!$B$2:$B$23,0),0)=""),HLOOKUP(BH$2+2,FIXTURES!$C$2:$NC$23,MATCH($C25,FIXTURES!$B$2:$B$23,0),0),IF(HLOOKUP(BH$2+1,FIXTURES!$C$2:$NC$23,MATCH($C25,FIXTURES!$B$2:$B$23,0),0)="",HLOOKUP(BH$2,FIXTURES!$C$2:$NC$23,MATCH($C25,FIXTURES!$B$2:$B$23,0),0),HLOOKUP(BH$2+1,FIXTURES!$C$2:$NC$23,MATCH($C25,FIXTURES!$B$2:$B$23,0),0)))),IF(AND(HLOOKUP(BH$2,FIXTURES!$C$2:$NC$23,MATCH($C25,FIXTURES!$B$2:$B$23,0),0)="",HLOOKUP(BH$2+1,FIXTURES!$C$2:$NC$23,MATCH($C25,FIXTURES!$B$2:$B$23,0),0)=""),HLOOKUP(BH$2+2,FIXTURES!$C$2:$NC$23,MATCH($C25,FIXTURES!$B$2:$B$23,0),0),IF(HLOOKUP(BH$2+1,FIXTURES!$C$2:$NC$23,MATCH($C25,FIXTURES!$B$2:$B$23,0),0)="",HLOOKUP(BH$2,FIXTURES!$C$2:$NC$23,MATCH($C25,FIXTURES!$B$2:$B$23,0),0),HLOOKUP(BH$2+1,FIXTURES!$C$2:$NC$23,MATCH($C25,FIXTURES!$B$2:$B$23,0),0))))</f>
        <v/>
      </c>
      <c r="BI25" s="117" t="str">
        <f>IF(BI$1="SAT",IF(AND(HLOOKUP(BI$2,FIXTURES!$C$2:$NC$23,MATCH($C25,FIXTURES!$B$2:$B$23,0),0)="",HLOOKUP(BI$2+1,FIXTURES!$C$2:$NC$23,MATCH($C25,FIXTURES!$B$2:$B$23,0),0)="",HLOOKUP(BI$2+2,FIXTURES!$C$2:$NC$23,MATCH($C25,FIXTURES!$B$2:$B$23,0),0)=""),HLOOKUP(BI$2-1,FIXTURES!$C$2:$NC$23,MATCH($C25,FIXTURES!$B$2:$B$23,0),0),IF(AND(HLOOKUP(BI$2,FIXTURES!$C$2:$NC$23,MATCH($C25,FIXTURES!$B$2:$B$23,0),0)="",HLOOKUP(BI$2+1,FIXTURES!$C$2:$NC$23,MATCH($C25,FIXTURES!$B$2:$B$23,0),0)=""),HLOOKUP(BI$2+2,FIXTURES!$C$2:$NC$23,MATCH($C25,FIXTURES!$B$2:$B$23,0),0),IF(HLOOKUP(BI$2+1,FIXTURES!$C$2:$NC$23,MATCH($C25,FIXTURES!$B$2:$B$23,0),0)="",HLOOKUP(BI$2,FIXTURES!$C$2:$NC$23,MATCH($C25,FIXTURES!$B$2:$B$23,0),0),HLOOKUP(BI$2+1,FIXTURES!$C$2:$NC$23,MATCH($C25,FIXTURES!$B$2:$B$23,0),0)))),IF(AND(HLOOKUP(BI$2,FIXTURES!$C$2:$NC$23,MATCH($C25,FIXTURES!$B$2:$B$23,0),0)="",HLOOKUP(BI$2+1,FIXTURES!$C$2:$NC$23,MATCH($C25,FIXTURES!$B$2:$B$23,0),0)=""),HLOOKUP(BI$2+2,FIXTURES!$C$2:$NC$23,MATCH($C25,FIXTURES!$B$2:$B$23,0),0),IF(HLOOKUP(BI$2+1,FIXTURES!$C$2:$NC$23,MATCH($C25,FIXTURES!$B$2:$B$23,0),0)="",HLOOKUP(BI$2,FIXTURES!$C$2:$NC$23,MATCH($C25,FIXTURES!$B$2:$B$23,0),0),HLOOKUP(BI$2+1,FIXTURES!$C$2:$NC$23,MATCH($C25,FIXTURES!$B$2:$B$23,0),0))))</f>
        <v>BOU</v>
      </c>
      <c r="BJ25" s="117" t="str">
        <f>IF(BJ$1="SAT",IF(AND(HLOOKUP(BJ$2,FIXTURES!$C$2:$NC$23,MATCH($C25,FIXTURES!$B$2:$B$23,0),0)="",HLOOKUP(BJ$2+1,FIXTURES!$C$2:$NC$23,MATCH($C25,FIXTURES!$B$2:$B$23,0),0)="",HLOOKUP(BJ$2+2,FIXTURES!$C$2:$NC$23,MATCH($C25,FIXTURES!$B$2:$B$23,0),0)=""),HLOOKUP(BJ$2-1,FIXTURES!$C$2:$NC$23,MATCH($C25,FIXTURES!$B$2:$B$23,0),0),IF(AND(HLOOKUP(BJ$2,FIXTURES!$C$2:$NC$23,MATCH($C25,FIXTURES!$B$2:$B$23,0),0)="",HLOOKUP(BJ$2+1,FIXTURES!$C$2:$NC$23,MATCH($C25,FIXTURES!$B$2:$B$23,0),0)=""),HLOOKUP(BJ$2+2,FIXTURES!$C$2:$NC$23,MATCH($C25,FIXTURES!$B$2:$B$23,0),0),IF(HLOOKUP(BJ$2+1,FIXTURES!$C$2:$NC$23,MATCH($C25,FIXTURES!$B$2:$B$23,0),0)="",HLOOKUP(BJ$2,FIXTURES!$C$2:$NC$23,MATCH($C25,FIXTURES!$B$2:$B$23,0),0),HLOOKUP(BJ$2+1,FIXTURES!$C$2:$NC$23,MATCH($C25,FIXTURES!$B$2:$B$23,0),0)))),IF(AND(HLOOKUP(BJ$2,FIXTURES!$C$2:$NC$23,MATCH($C25,FIXTURES!$B$2:$B$23,0),0)="",HLOOKUP(BJ$2+1,FIXTURES!$C$2:$NC$23,MATCH($C25,FIXTURES!$B$2:$B$23,0),0)=""),HLOOKUP(BJ$2+2,FIXTURES!$C$2:$NC$23,MATCH($C25,FIXTURES!$B$2:$B$23,0),0),IF(HLOOKUP(BJ$2+1,FIXTURES!$C$2:$NC$23,MATCH($C25,FIXTURES!$B$2:$B$23,0),0)="",HLOOKUP(BJ$2,FIXTURES!$C$2:$NC$23,MATCH($C25,FIXTURES!$B$2:$B$23,0),0),HLOOKUP(BJ$2+1,FIXTURES!$C$2:$NC$23,MATCH($C25,FIXTURES!$B$2:$B$23,0),0))))</f>
        <v/>
      </c>
      <c r="BK25" s="117" t="str">
        <f>IF(BK$1="SAT",IF(AND(HLOOKUP(BK$2,FIXTURES!$C$2:$NC$23,MATCH($C25,FIXTURES!$B$2:$B$23,0),0)="",HLOOKUP(BK$2+1,FIXTURES!$C$2:$NC$23,MATCH($C25,FIXTURES!$B$2:$B$23,0),0)="",HLOOKUP(BK$2+2,FIXTURES!$C$2:$NC$23,MATCH($C25,FIXTURES!$B$2:$B$23,0),0)=""),HLOOKUP(BK$2-1,FIXTURES!$C$2:$NC$23,MATCH($C25,FIXTURES!$B$2:$B$23,0),0),IF(AND(HLOOKUP(BK$2,FIXTURES!$C$2:$NC$23,MATCH($C25,FIXTURES!$B$2:$B$23,0),0)="",HLOOKUP(BK$2+1,FIXTURES!$C$2:$NC$23,MATCH($C25,FIXTURES!$B$2:$B$23,0),0)=""),HLOOKUP(BK$2+2,FIXTURES!$C$2:$NC$23,MATCH($C25,FIXTURES!$B$2:$B$23,0),0),IF(HLOOKUP(BK$2+1,FIXTURES!$C$2:$NC$23,MATCH($C25,FIXTURES!$B$2:$B$23,0),0)="",HLOOKUP(BK$2,FIXTURES!$C$2:$NC$23,MATCH($C25,FIXTURES!$B$2:$B$23,0),0),HLOOKUP(BK$2+1,FIXTURES!$C$2:$NC$23,MATCH($C25,FIXTURES!$B$2:$B$23,0),0)))),IF(AND(HLOOKUP(BK$2,FIXTURES!$C$2:$NC$23,MATCH($C25,FIXTURES!$B$2:$B$23,0),0)="",HLOOKUP(BK$2+1,FIXTURES!$C$2:$NC$23,MATCH($C25,FIXTURES!$B$2:$B$23,0),0)=""),HLOOKUP(BK$2+2,FIXTURES!$C$2:$NC$23,MATCH($C25,FIXTURES!$B$2:$B$23,0),0),IF(HLOOKUP(BK$2+1,FIXTURES!$C$2:$NC$23,MATCH($C25,FIXTURES!$B$2:$B$23,0),0)="",HLOOKUP(BK$2,FIXTURES!$C$2:$NC$23,MATCH($C25,FIXTURES!$B$2:$B$23,0),0),HLOOKUP(BK$2+1,FIXTURES!$C$2:$NC$23,MATCH($C25,FIXTURES!$B$2:$B$23,0),0))))</f>
        <v>ful</v>
      </c>
      <c r="BL25" s="117" t="str">
        <f>IF(BL$1="SAT",IF(AND(HLOOKUP(BL$2,FIXTURES!$C$2:$NC$23,MATCH($C25,FIXTURES!$B$2:$B$23,0),0)="",HLOOKUP(BL$2+1,FIXTURES!$C$2:$NC$23,MATCH($C25,FIXTURES!$B$2:$B$23,0),0)="",HLOOKUP(BL$2+2,FIXTURES!$C$2:$NC$23,MATCH($C25,FIXTURES!$B$2:$B$23,0),0)=""),HLOOKUP(BL$2-1,FIXTURES!$C$2:$NC$23,MATCH($C25,FIXTURES!$B$2:$B$23,0),0),IF(AND(HLOOKUP(BL$2,FIXTURES!$C$2:$NC$23,MATCH($C25,FIXTURES!$B$2:$B$23,0),0)="",HLOOKUP(BL$2+1,FIXTURES!$C$2:$NC$23,MATCH($C25,FIXTURES!$B$2:$B$23,0),0)=""),HLOOKUP(BL$2+2,FIXTURES!$C$2:$NC$23,MATCH($C25,FIXTURES!$B$2:$B$23,0),0),IF(HLOOKUP(BL$2+1,FIXTURES!$C$2:$NC$23,MATCH($C25,FIXTURES!$B$2:$B$23,0),0)="",HLOOKUP(BL$2,FIXTURES!$C$2:$NC$23,MATCH($C25,FIXTURES!$B$2:$B$23,0),0),HLOOKUP(BL$2+1,FIXTURES!$C$2:$NC$23,MATCH($C25,FIXTURES!$B$2:$B$23,0),0)))),IF(AND(HLOOKUP(BL$2,FIXTURES!$C$2:$NC$23,MATCH($C25,FIXTURES!$B$2:$B$23,0),0)="",HLOOKUP(BL$2+1,FIXTURES!$C$2:$NC$23,MATCH($C25,FIXTURES!$B$2:$B$23,0),0)=""),HLOOKUP(BL$2+2,FIXTURES!$C$2:$NC$23,MATCH($C25,FIXTURES!$B$2:$B$23,0),0),IF(HLOOKUP(BL$2+1,FIXTURES!$C$2:$NC$23,MATCH($C25,FIXTURES!$B$2:$B$23,0),0)="",HLOOKUP(BL$2,FIXTURES!$C$2:$NC$23,MATCH($C25,FIXTURES!$B$2:$B$23,0),0),HLOOKUP(BL$2+1,FIXTURES!$C$2:$NC$23,MATCH($C25,FIXTURES!$B$2:$B$23,0),0))))</f>
        <v>liv</v>
      </c>
      <c r="BM25" s="117" t="str">
        <f>IF(BM$1="SAT",IF(AND(HLOOKUP(BM$2,FIXTURES!$C$2:$NC$23,MATCH($C25,FIXTURES!$B$2:$B$23,0),0)="",HLOOKUP(BM$2+1,FIXTURES!$C$2:$NC$23,MATCH($C25,FIXTURES!$B$2:$B$23,0),0)="",HLOOKUP(BM$2+2,FIXTURES!$C$2:$NC$23,MATCH($C25,FIXTURES!$B$2:$B$23,0),0)=""),HLOOKUP(BM$2-1,FIXTURES!$C$2:$NC$23,MATCH($C25,FIXTURES!$B$2:$B$23,0),0),IF(AND(HLOOKUP(BM$2,FIXTURES!$C$2:$NC$23,MATCH($C25,FIXTURES!$B$2:$B$23,0),0)="",HLOOKUP(BM$2+1,FIXTURES!$C$2:$NC$23,MATCH($C25,FIXTURES!$B$2:$B$23,0),0)=""),HLOOKUP(BM$2+2,FIXTURES!$C$2:$NC$23,MATCH($C25,FIXTURES!$B$2:$B$23,0),0),IF(HLOOKUP(BM$2+1,FIXTURES!$C$2:$NC$23,MATCH($C25,FIXTURES!$B$2:$B$23,0),0)="",HLOOKUP(BM$2,FIXTURES!$C$2:$NC$23,MATCH($C25,FIXTURES!$B$2:$B$23,0),0),HLOOKUP(BM$2+1,FIXTURES!$C$2:$NC$23,MATCH($C25,FIXTURES!$B$2:$B$23,0),0)))),IF(AND(HLOOKUP(BM$2,FIXTURES!$C$2:$NC$23,MATCH($C25,FIXTURES!$B$2:$B$23,0),0)="",HLOOKUP(BM$2+1,FIXTURES!$C$2:$NC$23,MATCH($C25,FIXTURES!$B$2:$B$23,0),0)=""),HLOOKUP(BM$2+2,FIXTURES!$C$2:$NC$23,MATCH($C25,FIXTURES!$B$2:$B$23,0),0),IF(HLOOKUP(BM$2+1,FIXTURES!$C$2:$NC$23,MATCH($C25,FIXTURES!$B$2:$B$23,0),0)="",HLOOKUP(BM$2,FIXTURES!$C$2:$NC$23,MATCH($C25,FIXTURES!$B$2:$B$23,0),0),HLOOKUP(BM$2+1,FIXTURES!$C$2:$NC$23,MATCH($C25,FIXTURES!$B$2:$B$23,0),0))))</f>
        <v>TOT</v>
      </c>
      <c r="BN25" s="117" t="str">
        <f>IF(BN$1="SAT",IF(AND(HLOOKUP(BN$2,FIXTURES!$C$2:$NC$23,MATCH($C25,FIXTURES!$B$2:$B$23,0),0)="",HLOOKUP(BN$2+1,FIXTURES!$C$2:$NC$23,MATCH($C25,FIXTURES!$B$2:$B$23,0),0)="",HLOOKUP(BN$2+2,FIXTURES!$C$2:$NC$23,MATCH($C25,FIXTURES!$B$2:$B$23,0),0)=""),HLOOKUP(BN$2-1,FIXTURES!$C$2:$NC$23,MATCH($C25,FIXTURES!$B$2:$B$23,0),0),IF(AND(HLOOKUP(BN$2,FIXTURES!$C$2:$NC$23,MATCH($C25,FIXTURES!$B$2:$B$23,0),0)="",HLOOKUP(BN$2+1,FIXTURES!$C$2:$NC$23,MATCH($C25,FIXTURES!$B$2:$B$23,0),0)=""),HLOOKUP(BN$2+2,FIXTURES!$C$2:$NC$23,MATCH($C25,FIXTURES!$B$2:$B$23,0),0),IF(HLOOKUP(BN$2+1,FIXTURES!$C$2:$NC$23,MATCH($C25,FIXTURES!$B$2:$B$23,0),0)="",HLOOKUP(BN$2,FIXTURES!$C$2:$NC$23,MATCH($C25,FIXTURES!$B$2:$B$23,0),0),HLOOKUP(BN$2+1,FIXTURES!$C$2:$NC$23,MATCH($C25,FIXTURES!$B$2:$B$23,0),0)))),IF(AND(HLOOKUP(BN$2,FIXTURES!$C$2:$NC$23,MATCH($C25,FIXTURES!$B$2:$B$23,0),0)="",HLOOKUP(BN$2+1,FIXTURES!$C$2:$NC$23,MATCH($C25,FIXTURES!$B$2:$B$23,0),0)=""),HLOOKUP(BN$2+2,FIXTURES!$C$2:$NC$23,MATCH($C25,FIXTURES!$B$2:$B$23,0),0),IF(HLOOKUP(BN$2+1,FIXTURES!$C$2:$NC$23,MATCH($C25,FIXTURES!$B$2:$B$23,0),0)="",HLOOKUP(BN$2,FIXTURES!$C$2:$NC$23,MATCH($C25,FIXTURES!$B$2:$B$23,0),0),HLOOKUP(BN$2+1,FIXTURES!$C$2:$NC$23,MATCH($C25,FIXTURES!$B$2:$B$23,0),0))))</f>
        <v/>
      </c>
      <c r="BO25" s="117" t="str">
        <f>IF(BO$1="SAT",IF(AND(HLOOKUP(BO$2,FIXTURES!$C$2:$NC$23,MATCH($C25,FIXTURES!$B$2:$B$23,0),0)="",HLOOKUP(BO$2+1,FIXTURES!$C$2:$NC$23,MATCH($C25,FIXTURES!$B$2:$B$23,0),0)="",HLOOKUP(BO$2+2,FIXTURES!$C$2:$NC$23,MATCH($C25,FIXTURES!$B$2:$B$23,0),0)=""),HLOOKUP(BO$2-1,FIXTURES!$C$2:$NC$23,MATCH($C25,FIXTURES!$B$2:$B$23,0),0),IF(AND(HLOOKUP(BO$2,FIXTURES!$C$2:$NC$23,MATCH($C25,FIXTURES!$B$2:$B$23,0),0)="",HLOOKUP(BO$2+1,FIXTURES!$C$2:$NC$23,MATCH($C25,FIXTURES!$B$2:$B$23,0),0)=""),HLOOKUP(BO$2+2,FIXTURES!$C$2:$NC$23,MATCH($C25,FIXTURES!$B$2:$B$23,0),0),IF(HLOOKUP(BO$2+1,FIXTURES!$C$2:$NC$23,MATCH($C25,FIXTURES!$B$2:$B$23,0),0)="",HLOOKUP(BO$2,FIXTURES!$C$2:$NC$23,MATCH($C25,FIXTURES!$B$2:$B$23,0),0),HLOOKUP(BO$2+1,FIXTURES!$C$2:$NC$23,MATCH($C25,FIXTURES!$B$2:$B$23,0),0)))),IF(AND(HLOOKUP(BO$2,FIXTURES!$C$2:$NC$23,MATCH($C25,FIXTURES!$B$2:$B$23,0),0)="",HLOOKUP(BO$2+1,FIXTURES!$C$2:$NC$23,MATCH($C25,FIXTURES!$B$2:$B$23,0),0)=""),HLOOKUP(BO$2+2,FIXTURES!$C$2:$NC$23,MATCH($C25,FIXTURES!$B$2:$B$23,0),0),IF(HLOOKUP(BO$2+1,FIXTURES!$C$2:$NC$23,MATCH($C25,FIXTURES!$B$2:$B$23,0),0)="",HLOOKUP(BO$2,FIXTURES!$C$2:$NC$23,MATCH($C25,FIXTURES!$B$2:$B$23,0),0),HLOOKUP(BO$2+1,FIXTURES!$C$2:$NC$23,MATCH($C25,FIXTURES!$B$2:$B$23,0),0))))</f>
        <v>new</v>
      </c>
      <c r="BP25" s="117" t="str">
        <f>IF(BP$1="SAT",IF(AND(HLOOKUP(BP$2,FIXTURES!$C$2:$NC$23,MATCH($C25,FIXTURES!$B$2:$B$23,0),0)="",HLOOKUP(BP$2+1,FIXTURES!$C$2:$NC$23,MATCH($C25,FIXTURES!$B$2:$B$23,0),0)="",HLOOKUP(BP$2+2,FIXTURES!$C$2:$NC$23,MATCH($C25,FIXTURES!$B$2:$B$23,0),0)=""),HLOOKUP(BP$2-1,FIXTURES!$C$2:$NC$23,MATCH($C25,FIXTURES!$B$2:$B$23,0),0),IF(AND(HLOOKUP(BP$2,FIXTURES!$C$2:$NC$23,MATCH($C25,FIXTURES!$B$2:$B$23,0),0)="",HLOOKUP(BP$2+1,FIXTURES!$C$2:$NC$23,MATCH($C25,FIXTURES!$B$2:$B$23,0),0)=""),HLOOKUP(BP$2+2,FIXTURES!$C$2:$NC$23,MATCH($C25,FIXTURES!$B$2:$B$23,0),0),IF(HLOOKUP(BP$2+1,FIXTURES!$C$2:$NC$23,MATCH($C25,FIXTURES!$B$2:$B$23,0),0)="",HLOOKUP(BP$2,FIXTURES!$C$2:$NC$23,MATCH($C25,FIXTURES!$B$2:$B$23,0),0),HLOOKUP(BP$2+1,FIXTURES!$C$2:$NC$23,MATCH($C25,FIXTURES!$B$2:$B$23,0),0)))),IF(AND(HLOOKUP(BP$2,FIXTURES!$C$2:$NC$23,MATCH($C25,FIXTURES!$B$2:$B$23,0),0)="",HLOOKUP(BP$2+1,FIXTURES!$C$2:$NC$23,MATCH($C25,FIXTURES!$B$2:$B$23,0),0)=""),HLOOKUP(BP$2+2,FIXTURES!$C$2:$NC$23,MATCH($C25,FIXTURES!$B$2:$B$23,0),0),IF(HLOOKUP(BP$2+1,FIXTURES!$C$2:$NC$23,MATCH($C25,FIXTURES!$B$2:$B$23,0),0)="",HLOOKUP(BP$2,FIXTURES!$C$2:$NC$23,MATCH($C25,FIXTURES!$B$2:$B$23,0),0),HLOOKUP(BP$2+1,FIXTURES!$C$2:$NC$23,MATCH($C25,FIXTURES!$B$2:$B$23,0),0))))</f>
        <v/>
      </c>
      <c r="BQ25" s="117" t="str">
        <f>IF(BQ$1="SAT",IF(AND(HLOOKUP(BQ$2,FIXTURES!$C$2:$NC$23,MATCH($C25,FIXTURES!$B$2:$B$23,0),0)="",HLOOKUP(BQ$2+1,FIXTURES!$C$2:$NC$23,MATCH($C25,FIXTURES!$B$2:$B$23,0),0)="",HLOOKUP(BQ$2+2,FIXTURES!$C$2:$NC$23,MATCH($C25,FIXTURES!$B$2:$B$23,0),0)=""),HLOOKUP(BQ$2-1,FIXTURES!$C$2:$NC$23,MATCH($C25,FIXTURES!$B$2:$B$23,0),0),IF(AND(HLOOKUP(BQ$2,FIXTURES!$C$2:$NC$23,MATCH($C25,FIXTURES!$B$2:$B$23,0),0)="",HLOOKUP(BQ$2+1,FIXTURES!$C$2:$NC$23,MATCH($C25,FIXTURES!$B$2:$B$23,0),0)=""),HLOOKUP(BQ$2+2,FIXTURES!$C$2:$NC$23,MATCH($C25,FIXTURES!$B$2:$B$23,0),0),IF(HLOOKUP(BQ$2+1,FIXTURES!$C$2:$NC$23,MATCH($C25,FIXTURES!$B$2:$B$23,0),0)="",HLOOKUP(BQ$2,FIXTURES!$C$2:$NC$23,MATCH($C25,FIXTURES!$B$2:$B$23,0),0),HLOOKUP(BQ$2+1,FIXTURES!$C$2:$NC$23,MATCH($C25,FIXTURES!$B$2:$B$23,0),0)))),IF(AND(HLOOKUP(BQ$2,FIXTURES!$C$2:$NC$23,MATCH($C25,FIXTURES!$B$2:$B$23,0),0)="",HLOOKUP(BQ$2+1,FIXTURES!$C$2:$NC$23,MATCH($C25,FIXTURES!$B$2:$B$23,0),0)=""),HLOOKUP(BQ$2+2,FIXTURES!$C$2:$NC$23,MATCH($C25,FIXTURES!$B$2:$B$23,0),0),IF(HLOOKUP(BQ$2+1,FIXTURES!$C$2:$NC$23,MATCH($C25,FIXTURES!$B$2:$B$23,0),0)="",HLOOKUP(BQ$2,FIXTURES!$C$2:$NC$23,MATCH($C25,FIXTURES!$B$2:$B$23,0),0),HLOOKUP(BQ$2+1,FIXTURES!$C$2:$NC$23,MATCH($C25,FIXTURES!$B$2:$B$23,0),0))))</f>
        <v>LEE</v>
      </c>
      <c r="BR25" s="117" t="str">
        <f>IF(BR$1="SAT",IF(AND(HLOOKUP(BR$2,FIXTURES!$C$2:$NC$23,MATCH($C25,FIXTURES!$B$2:$B$23,0),0)="",HLOOKUP(BR$2+1,FIXTURES!$C$2:$NC$23,MATCH($C25,FIXTURES!$B$2:$B$23,0),0)="",HLOOKUP(BR$2+2,FIXTURES!$C$2:$NC$23,MATCH($C25,FIXTURES!$B$2:$B$23,0),0)=""),HLOOKUP(BR$2-1,FIXTURES!$C$2:$NC$23,MATCH($C25,FIXTURES!$B$2:$B$23,0),0),IF(AND(HLOOKUP(BR$2,FIXTURES!$C$2:$NC$23,MATCH($C25,FIXTURES!$B$2:$B$23,0),0)="",HLOOKUP(BR$2+1,FIXTURES!$C$2:$NC$23,MATCH($C25,FIXTURES!$B$2:$B$23,0),0)=""),HLOOKUP(BR$2+2,FIXTURES!$C$2:$NC$23,MATCH($C25,FIXTURES!$B$2:$B$23,0),0),IF(HLOOKUP(BR$2+1,FIXTURES!$C$2:$NC$23,MATCH($C25,FIXTURES!$B$2:$B$23,0),0)="",HLOOKUP(BR$2,FIXTURES!$C$2:$NC$23,MATCH($C25,FIXTURES!$B$2:$B$23,0),0),HLOOKUP(BR$2+1,FIXTURES!$C$2:$NC$23,MATCH($C25,FIXTURES!$B$2:$B$23,0),0)))),IF(AND(HLOOKUP(BR$2,FIXTURES!$C$2:$NC$23,MATCH($C25,FIXTURES!$B$2:$B$23,0),0)="",HLOOKUP(BR$2+1,FIXTURES!$C$2:$NC$23,MATCH($C25,FIXTURES!$B$2:$B$23,0),0)=""),HLOOKUP(BR$2+2,FIXTURES!$C$2:$NC$23,MATCH($C25,FIXTURES!$B$2:$B$23,0),0),IF(HLOOKUP(BR$2+1,FIXTURES!$C$2:$NC$23,MATCH($C25,FIXTURES!$B$2:$B$23,0),0)="",HLOOKUP(BR$2,FIXTURES!$C$2:$NC$23,MATCH($C25,FIXTURES!$B$2:$B$23,0),0),HLOOKUP(BR$2+1,FIXTURES!$C$2:$NC$23,MATCH($C25,FIXTURES!$B$2:$B$23,0),0))))</f>
        <v/>
      </c>
      <c r="BS25" s="117" t="str">
        <f>IF(BS$1="SAT",IF(AND(HLOOKUP(BS$2,FIXTURES!$C$2:$NC$23,MATCH($C25,FIXTURES!$B$2:$B$23,0),0)="",HLOOKUP(BS$2+1,FIXTURES!$C$2:$NC$23,MATCH($C25,FIXTURES!$B$2:$B$23,0),0)="",HLOOKUP(BS$2+2,FIXTURES!$C$2:$NC$23,MATCH($C25,FIXTURES!$B$2:$B$23,0),0)=""),HLOOKUP(BS$2-1,FIXTURES!$C$2:$NC$23,MATCH($C25,FIXTURES!$B$2:$B$23,0),0),IF(AND(HLOOKUP(BS$2,FIXTURES!$C$2:$NC$23,MATCH($C25,FIXTURES!$B$2:$B$23,0),0)="",HLOOKUP(BS$2+1,FIXTURES!$C$2:$NC$23,MATCH($C25,FIXTURES!$B$2:$B$23,0),0)=""),HLOOKUP(BS$2+2,FIXTURES!$C$2:$NC$23,MATCH($C25,FIXTURES!$B$2:$B$23,0),0),IF(HLOOKUP(BS$2+1,FIXTURES!$C$2:$NC$23,MATCH($C25,FIXTURES!$B$2:$B$23,0),0)="",HLOOKUP(BS$2,FIXTURES!$C$2:$NC$23,MATCH($C25,FIXTURES!$B$2:$B$23,0),0),HLOOKUP(BS$2+1,FIXTURES!$C$2:$NC$23,MATCH($C25,FIXTURES!$B$2:$B$23,0),0)))),IF(AND(HLOOKUP(BS$2,FIXTURES!$C$2:$NC$23,MATCH($C25,FIXTURES!$B$2:$B$23,0),0)="",HLOOKUP(BS$2+1,FIXTURES!$C$2:$NC$23,MATCH($C25,FIXTURES!$B$2:$B$23,0),0)=""),HLOOKUP(BS$2+2,FIXTURES!$C$2:$NC$23,MATCH($C25,FIXTURES!$B$2:$B$23,0),0),IF(HLOOKUP(BS$2+1,FIXTURES!$C$2:$NC$23,MATCH($C25,FIXTURES!$B$2:$B$23,0),0)="",HLOOKUP(BS$2,FIXTURES!$C$2:$NC$23,MATCH($C25,FIXTURES!$B$2:$B$23,0),0),HLOOKUP(BS$2+1,FIXTURES!$C$2:$NC$23,MATCH($C25,FIXTURES!$B$2:$B$23,0),0))))</f>
        <v/>
      </c>
      <c r="BT25" s="117" t="str">
        <f>IF(BT$1="SAT",IF(AND(HLOOKUP(BT$2,FIXTURES!$C$2:$NC$23,MATCH($C25,FIXTURES!$B$2:$B$23,0),0)="",HLOOKUP(BT$2+1,FIXTURES!$C$2:$NC$23,MATCH($C25,FIXTURES!$B$2:$B$23,0),0)="",HLOOKUP(BT$2+2,FIXTURES!$C$2:$NC$23,MATCH($C25,FIXTURES!$B$2:$B$23,0),0)=""),HLOOKUP(BT$2-1,FIXTURES!$C$2:$NC$23,MATCH($C25,FIXTURES!$B$2:$B$23,0),0),IF(AND(HLOOKUP(BT$2,FIXTURES!$C$2:$NC$23,MATCH($C25,FIXTURES!$B$2:$B$23,0),0)="",HLOOKUP(BT$2+1,FIXTURES!$C$2:$NC$23,MATCH($C25,FIXTURES!$B$2:$B$23,0),0)=""),HLOOKUP(BT$2+2,FIXTURES!$C$2:$NC$23,MATCH($C25,FIXTURES!$B$2:$B$23,0),0),IF(HLOOKUP(BT$2+1,FIXTURES!$C$2:$NC$23,MATCH($C25,FIXTURES!$B$2:$B$23,0),0)="",HLOOKUP(BT$2,FIXTURES!$C$2:$NC$23,MATCH($C25,FIXTURES!$B$2:$B$23,0),0),HLOOKUP(BT$2+1,FIXTURES!$C$2:$NC$23,MATCH($C25,FIXTURES!$B$2:$B$23,0),0)))),IF(AND(HLOOKUP(BT$2,FIXTURES!$C$2:$NC$23,MATCH($C25,FIXTURES!$B$2:$B$23,0),0)="",HLOOKUP(BT$2+1,FIXTURES!$C$2:$NC$23,MATCH($C25,FIXTURES!$B$2:$B$23,0),0)=""),HLOOKUP(BT$2+2,FIXTURES!$C$2:$NC$23,MATCH($C25,FIXTURES!$B$2:$B$23,0),0),IF(HLOOKUP(BT$2+1,FIXTURES!$C$2:$NC$23,MATCH($C25,FIXTURES!$B$2:$B$23,0),0)="",HLOOKUP(BT$2,FIXTURES!$C$2:$NC$23,MATCH($C25,FIXTURES!$B$2:$B$23,0),0),HLOOKUP(BT$2+1,FIXTURES!$C$2:$NC$23,MATCH($C25,FIXTURES!$B$2:$B$23,0),0))))</f>
        <v/>
      </c>
      <c r="BU25" s="117" t="str">
        <f>IF(BU$1="SAT",IF(AND(HLOOKUP(BU$2,FIXTURES!$C$2:$NC$23,MATCH($C25,FIXTURES!$B$2:$B$23,0),0)="",HLOOKUP(BU$2+1,FIXTURES!$C$2:$NC$23,MATCH($C25,FIXTURES!$B$2:$B$23,0),0)="",HLOOKUP(BU$2+2,FIXTURES!$C$2:$NC$23,MATCH($C25,FIXTURES!$B$2:$B$23,0),0)=""),HLOOKUP(BU$2-1,FIXTURES!$C$2:$NC$23,MATCH($C25,FIXTURES!$B$2:$B$23,0),0),IF(AND(HLOOKUP(BU$2,FIXTURES!$C$2:$NC$23,MATCH($C25,FIXTURES!$B$2:$B$23,0),0)="",HLOOKUP(BU$2+1,FIXTURES!$C$2:$NC$23,MATCH($C25,FIXTURES!$B$2:$B$23,0),0)=""),HLOOKUP(BU$2+2,FIXTURES!$C$2:$NC$23,MATCH($C25,FIXTURES!$B$2:$B$23,0),0),IF(HLOOKUP(BU$2+1,FIXTURES!$C$2:$NC$23,MATCH($C25,FIXTURES!$B$2:$B$23,0),0)="",HLOOKUP(BU$2,FIXTURES!$C$2:$NC$23,MATCH($C25,FIXTURES!$B$2:$B$23,0),0),HLOOKUP(BU$2+1,FIXTURES!$C$2:$NC$23,MATCH($C25,FIXTURES!$B$2:$B$23,0),0)))),IF(AND(HLOOKUP(BU$2,FIXTURES!$C$2:$NC$23,MATCH($C25,FIXTURES!$B$2:$B$23,0),0)="",HLOOKUP(BU$2+1,FIXTURES!$C$2:$NC$23,MATCH($C25,FIXTURES!$B$2:$B$23,0),0)=""),HLOOKUP(BU$2+2,FIXTURES!$C$2:$NC$23,MATCH($C25,FIXTURES!$B$2:$B$23,0),0),IF(HLOOKUP(BU$2+1,FIXTURES!$C$2:$NC$23,MATCH($C25,FIXTURES!$B$2:$B$23,0),0)="",HLOOKUP(BU$2,FIXTURES!$C$2:$NC$23,MATCH($C25,FIXTURES!$B$2:$B$23,0),0),HLOOKUP(BU$2+1,FIXTURES!$C$2:$NC$23,MATCH($C25,FIXTURES!$B$2:$B$23,0),0))))</f>
        <v>nfo</v>
      </c>
      <c r="BV25" s="117" t="str">
        <f>IF(BV$1="SAT",IF(AND(HLOOKUP(BV$2,FIXTURES!$C$2:$NC$23,MATCH($C25,FIXTURES!$B$2:$B$23,0),0)="",HLOOKUP(BV$2+1,FIXTURES!$C$2:$NC$23,MATCH($C25,FIXTURES!$B$2:$B$23,0),0)="",HLOOKUP(BV$2+2,FIXTURES!$C$2:$NC$23,MATCH($C25,FIXTURES!$B$2:$B$23,0),0)=""),HLOOKUP(BV$2-1,FIXTURES!$C$2:$NC$23,MATCH($C25,FIXTURES!$B$2:$B$23,0),0),IF(AND(HLOOKUP(BV$2,FIXTURES!$C$2:$NC$23,MATCH($C25,FIXTURES!$B$2:$B$23,0),0)="",HLOOKUP(BV$2+1,FIXTURES!$C$2:$NC$23,MATCH($C25,FIXTURES!$B$2:$B$23,0),0)=""),HLOOKUP(BV$2+2,FIXTURES!$C$2:$NC$23,MATCH($C25,FIXTURES!$B$2:$B$23,0),0),IF(HLOOKUP(BV$2+1,FIXTURES!$C$2:$NC$23,MATCH($C25,FIXTURES!$B$2:$B$23,0),0)="",HLOOKUP(BV$2,FIXTURES!$C$2:$NC$23,MATCH($C25,FIXTURES!$B$2:$B$23,0),0),HLOOKUP(BV$2+1,FIXTURES!$C$2:$NC$23,MATCH($C25,FIXTURES!$B$2:$B$23,0),0)))),IF(AND(HLOOKUP(BV$2,FIXTURES!$C$2:$NC$23,MATCH($C25,FIXTURES!$B$2:$B$23,0),0)="",HLOOKUP(BV$2+1,FIXTURES!$C$2:$NC$23,MATCH($C25,FIXTURES!$B$2:$B$23,0),0)=""),HLOOKUP(BV$2+2,FIXTURES!$C$2:$NC$23,MATCH($C25,FIXTURES!$B$2:$B$23,0),0),IF(HLOOKUP(BV$2+1,FIXTURES!$C$2:$NC$23,MATCH($C25,FIXTURES!$B$2:$B$23,0),0)="",HLOOKUP(BV$2,FIXTURES!$C$2:$NC$23,MATCH($C25,FIXTURES!$B$2:$B$23,0),0),HLOOKUP(BV$2+1,FIXTURES!$C$2:$NC$23,MATCH($C25,FIXTURES!$B$2:$B$23,0),0))))</f>
        <v/>
      </c>
      <c r="BW25" s="117" t="str">
        <f>IF(BW$1="SAT",IF(AND(HLOOKUP(BW$2,FIXTURES!$C$2:$NC$23,MATCH($C25,FIXTURES!$B$2:$B$23,0),0)="",HLOOKUP(BW$2+1,FIXTURES!$C$2:$NC$23,MATCH($C25,FIXTURES!$B$2:$B$23,0),0)="",HLOOKUP(BW$2+2,FIXTURES!$C$2:$NC$23,MATCH($C25,FIXTURES!$B$2:$B$23,0),0)=""),HLOOKUP(BW$2-1,FIXTURES!$C$2:$NC$23,MATCH($C25,FIXTURES!$B$2:$B$23,0),0),IF(AND(HLOOKUP(BW$2,FIXTURES!$C$2:$NC$23,MATCH($C25,FIXTURES!$B$2:$B$23,0),0)="",HLOOKUP(BW$2+1,FIXTURES!$C$2:$NC$23,MATCH($C25,FIXTURES!$B$2:$B$23,0),0)=""),HLOOKUP(BW$2+2,FIXTURES!$C$2:$NC$23,MATCH($C25,FIXTURES!$B$2:$B$23,0),0),IF(HLOOKUP(BW$2+1,FIXTURES!$C$2:$NC$23,MATCH($C25,FIXTURES!$B$2:$B$23,0),0)="",HLOOKUP(BW$2,FIXTURES!$C$2:$NC$23,MATCH($C25,FIXTURES!$B$2:$B$23,0),0),HLOOKUP(BW$2+1,FIXTURES!$C$2:$NC$23,MATCH($C25,FIXTURES!$B$2:$B$23,0),0)))),IF(AND(HLOOKUP(BW$2,FIXTURES!$C$2:$NC$23,MATCH($C25,FIXTURES!$B$2:$B$23,0),0)="",HLOOKUP(BW$2+1,FIXTURES!$C$2:$NC$23,MATCH($C25,FIXTURES!$B$2:$B$23,0),0)=""),HLOOKUP(BW$2+2,FIXTURES!$C$2:$NC$23,MATCH($C25,FIXTURES!$B$2:$B$23,0),0),IF(HLOOKUP(BW$2+1,FIXTURES!$C$2:$NC$23,MATCH($C25,FIXTURES!$B$2:$B$23,0),0)="",HLOOKUP(BW$2,FIXTURES!$C$2:$NC$23,MATCH($C25,FIXTURES!$B$2:$B$23,0),0),HLOOKUP(BW$2+1,FIXTURES!$C$2:$NC$23,MATCH($C25,FIXTURES!$B$2:$B$23,0),0))))</f>
        <v>CHE</v>
      </c>
      <c r="BX25" s="117" t="str">
        <f>IF(BX$1="SAT",IF(AND(HLOOKUP(BX$2,FIXTURES!$C$2:$NC$23,MATCH($C25,FIXTURES!$B$2:$B$23,0),0)="",HLOOKUP(BX$2+1,FIXTURES!$C$2:$NC$23,MATCH($C25,FIXTURES!$B$2:$B$23,0),0)="",HLOOKUP(BX$2+2,FIXTURES!$C$2:$NC$23,MATCH($C25,FIXTURES!$B$2:$B$23,0),0)=""),HLOOKUP(BX$2-1,FIXTURES!$C$2:$NC$23,MATCH($C25,FIXTURES!$B$2:$B$23,0),0),IF(AND(HLOOKUP(BX$2,FIXTURES!$C$2:$NC$23,MATCH($C25,FIXTURES!$B$2:$B$23,0),0)="",HLOOKUP(BX$2+1,FIXTURES!$C$2:$NC$23,MATCH($C25,FIXTURES!$B$2:$B$23,0),0)=""),HLOOKUP(BX$2+2,FIXTURES!$C$2:$NC$23,MATCH($C25,FIXTURES!$B$2:$B$23,0),0),IF(HLOOKUP(BX$2+1,FIXTURES!$C$2:$NC$23,MATCH($C25,FIXTURES!$B$2:$B$23,0),0)="",HLOOKUP(BX$2,FIXTURES!$C$2:$NC$23,MATCH($C25,FIXTURES!$B$2:$B$23,0),0),HLOOKUP(BX$2+1,FIXTURES!$C$2:$NC$23,MATCH($C25,FIXTURES!$B$2:$B$23,0),0)))),IF(AND(HLOOKUP(BX$2,FIXTURES!$C$2:$NC$23,MATCH($C25,FIXTURES!$B$2:$B$23,0),0)="",HLOOKUP(BX$2+1,FIXTURES!$C$2:$NC$23,MATCH($C25,FIXTURES!$B$2:$B$23,0),0)=""),HLOOKUP(BX$2+2,FIXTURES!$C$2:$NC$23,MATCH($C25,FIXTURES!$B$2:$B$23,0),0),IF(HLOOKUP(BX$2+1,FIXTURES!$C$2:$NC$23,MATCH($C25,FIXTURES!$B$2:$B$23,0),0)="",HLOOKUP(BX$2,FIXTURES!$C$2:$NC$23,MATCH($C25,FIXTURES!$B$2:$B$23,0),0),HLOOKUP(BX$2+1,FIXTURES!$C$2:$NC$23,MATCH($C25,FIXTURES!$B$2:$B$23,0),0))))</f>
        <v/>
      </c>
      <c r="BY25" s="117" t="str">
        <f>IF(BY$1="SAT",IF(AND(HLOOKUP(BY$2,FIXTURES!$C$2:$NC$23,MATCH($C25,FIXTURES!$B$2:$B$23,0),0)="",HLOOKUP(BY$2+1,FIXTURES!$C$2:$NC$23,MATCH($C25,FIXTURES!$B$2:$B$23,0),0)="",HLOOKUP(BY$2+2,FIXTURES!$C$2:$NC$23,MATCH($C25,FIXTURES!$B$2:$B$23,0),0)=""),HLOOKUP(BY$2-1,FIXTURES!$C$2:$NC$23,MATCH($C25,FIXTURES!$B$2:$B$23,0),0),IF(AND(HLOOKUP(BY$2,FIXTURES!$C$2:$NC$23,MATCH($C25,FIXTURES!$B$2:$B$23,0),0)="",HLOOKUP(BY$2+1,FIXTURES!$C$2:$NC$23,MATCH($C25,FIXTURES!$B$2:$B$23,0),0)=""),HLOOKUP(BY$2+2,FIXTURES!$C$2:$NC$23,MATCH($C25,FIXTURES!$B$2:$B$23,0),0),IF(HLOOKUP(BY$2+1,FIXTURES!$C$2:$NC$23,MATCH($C25,FIXTURES!$B$2:$B$23,0),0)="",HLOOKUP(BY$2,FIXTURES!$C$2:$NC$23,MATCH($C25,FIXTURES!$B$2:$B$23,0),0),HLOOKUP(BY$2+1,FIXTURES!$C$2:$NC$23,MATCH($C25,FIXTURES!$B$2:$B$23,0),0)))),IF(AND(HLOOKUP(BY$2,FIXTURES!$C$2:$NC$23,MATCH($C25,FIXTURES!$B$2:$B$23,0),0)="",HLOOKUP(BY$2+1,FIXTURES!$C$2:$NC$23,MATCH($C25,FIXTURES!$B$2:$B$23,0),0)=""),HLOOKUP(BY$2+2,FIXTURES!$C$2:$NC$23,MATCH($C25,FIXTURES!$B$2:$B$23,0),0),IF(HLOOKUP(BY$2+1,FIXTURES!$C$2:$NC$23,MATCH($C25,FIXTURES!$B$2:$B$23,0),0)="",HLOOKUP(BY$2,FIXTURES!$C$2:$NC$23,MATCH($C25,FIXTURES!$B$2:$B$23,0),0),HLOOKUP(BY$2+1,FIXTURES!$C$2:$NC$23,MATCH($C25,FIXTURES!$B$2:$B$23,0),0))))</f>
        <v>BRE</v>
      </c>
      <c r="BZ25" s="117" t="str">
        <f>IF(BZ$1="SAT",IF(AND(HLOOKUP(BZ$2,FIXTURES!$C$2:$NC$23,MATCH($C25,FIXTURES!$B$2:$B$23,0),0)="",HLOOKUP(BZ$2+1,FIXTURES!$C$2:$NC$23,MATCH($C25,FIXTURES!$B$2:$B$23,0),0)="",HLOOKUP(BZ$2+2,FIXTURES!$C$2:$NC$23,MATCH($C25,FIXTURES!$B$2:$B$23,0),0)=""),HLOOKUP(BZ$2-1,FIXTURES!$C$2:$NC$23,MATCH($C25,FIXTURES!$B$2:$B$23,0),0),IF(AND(HLOOKUP(BZ$2,FIXTURES!$C$2:$NC$23,MATCH($C25,FIXTURES!$B$2:$B$23,0),0)="",HLOOKUP(BZ$2+1,FIXTURES!$C$2:$NC$23,MATCH($C25,FIXTURES!$B$2:$B$23,0),0)=""),HLOOKUP(BZ$2+2,FIXTURES!$C$2:$NC$23,MATCH($C25,FIXTURES!$B$2:$B$23,0),0),IF(HLOOKUP(BZ$2+1,FIXTURES!$C$2:$NC$23,MATCH($C25,FIXTURES!$B$2:$B$23,0),0)="",HLOOKUP(BZ$2,FIXTURES!$C$2:$NC$23,MATCH($C25,FIXTURES!$B$2:$B$23,0),0),HLOOKUP(BZ$2+1,FIXTURES!$C$2:$NC$23,MATCH($C25,FIXTURES!$B$2:$B$23,0),0)))),IF(AND(HLOOKUP(BZ$2,FIXTURES!$C$2:$NC$23,MATCH($C25,FIXTURES!$B$2:$B$23,0),0)="",HLOOKUP(BZ$2+1,FIXTURES!$C$2:$NC$23,MATCH($C25,FIXTURES!$B$2:$B$23,0),0)=""),HLOOKUP(BZ$2+2,FIXTURES!$C$2:$NC$23,MATCH($C25,FIXTURES!$B$2:$B$23,0),0),IF(HLOOKUP(BZ$2+1,FIXTURES!$C$2:$NC$23,MATCH($C25,FIXTURES!$B$2:$B$23,0),0)="",HLOOKUP(BZ$2,FIXTURES!$C$2:$NC$23,MATCH($C25,FIXTURES!$B$2:$B$23,0),0),HLOOKUP(BZ$2+1,FIXTURES!$C$2:$NC$23,MATCH($C25,FIXTURES!$B$2:$B$23,0),0))))</f>
        <v/>
      </c>
      <c r="CA25" s="117" t="str">
        <f>IF(CA$1="SAT",IF(AND(HLOOKUP(CA$2,FIXTURES!$C$2:$NC$23,MATCH($C25,FIXTURES!$B$2:$B$23,0),0)="",HLOOKUP(CA$2+1,FIXTURES!$C$2:$NC$23,MATCH($C25,FIXTURES!$B$2:$B$23,0),0)="",HLOOKUP(CA$2+2,FIXTURES!$C$2:$NC$23,MATCH($C25,FIXTURES!$B$2:$B$23,0),0)=""),HLOOKUP(CA$2-1,FIXTURES!$C$2:$NC$23,MATCH($C25,FIXTURES!$B$2:$B$23,0),0),IF(AND(HLOOKUP(CA$2,FIXTURES!$C$2:$NC$23,MATCH($C25,FIXTURES!$B$2:$B$23,0),0)="",HLOOKUP(CA$2+1,FIXTURES!$C$2:$NC$23,MATCH($C25,FIXTURES!$B$2:$B$23,0),0)=""),HLOOKUP(CA$2+2,FIXTURES!$C$2:$NC$23,MATCH($C25,FIXTURES!$B$2:$B$23,0),0),IF(HLOOKUP(CA$2+1,FIXTURES!$C$2:$NC$23,MATCH($C25,FIXTURES!$B$2:$B$23,0),0)="",HLOOKUP(CA$2,FIXTURES!$C$2:$NC$23,MATCH($C25,FIXTURES!$B$2:$B$23,0),0),HLOOKUP(CA$2+1,FIXTURES!$C$2:$NC$23,MATCH($C25,FIXTURES!$B$2:$B$23,0),0)))),IF(AND(HLOOKUP(CA$2,FIXTURES!$C$2:$NC$23,MATCH($C25,FIXTURES!$B$2:$B$23,0),0)="",HLOOKUP(CA$2+1,FIXTURES!$C$2:$NC$23,MATCH($C25,FIXTURES!$B$2:$B$23,0),0)=""),HLOOKUP(CA$2+2,FIXTURES!$C$2:$NC$23,MATCH($C25,FIXTURES!$B$2:$B$23,0),0),IF(HLOOKUP(CA$2+1,FIXTURES!$C$2:$NC$23,MATCH($C25,FIXTURES!$B$2:$B$23,0),0)="",HLOOKUP(CA$2,FIXTURES!$C$2:$NC$23,MATCH($C25,FIXTURES!$B$2:$B$23,0),0),HLOOKUP(CA$2+1,FIXTURES!$C$2:$NC$23,MATCH($C25,FIXTURES!$B$2:$B$23,0),0))))</f>
        <v>lei</v>
      </c>
      <c r="CB25" s="117" t="str">
        <f>IF(CB$1="SAT",IF(AND(HLOOKUP(CB$2,FIXTURES!$C$2:$NC$23,MATCH($C25,FIXTURES!$B$2:$B$23,0),0)="",HLOOKUP(CB$2+1,FIXTURES!$C$2:$NC$23,MATCH($C25,FIXTURES!$B$2:$B$23,0),0)="",HLOOKUP(CB$2+2,FIXTURES!$C$2:$NC$23,MATCH($C25,FIXTURES!$B$2:$B$23,0),0)=""),HLOOKUP(CB$2-1,FIXTURES!$C$2:$NC$23,MATCH($C25,FIXTURES!$B$2:$B$23,0),0),IF(AND(HLOOKUP(CB$2,FIXTURES!$C$2:$NC$23,MATCH($C25,FIXTURES!$B$2:$B$23,0),0)="",HLOOKUP(CB$2+1,FIXTURES!$C$2:$NC$23,MATCH($C25,FIXTURES!$B$2:$B$23,0),0)=""),HLOOKUP(CB$2+2,FIXTURES!$C$2:$NC$23,MATCH($C25,FIXTURES!$B$2:$B$23,0),0),IF(HLOOKUP(CB$2+1,FIXTURES!$C$2:$NC$23,MATCH($C25,FIXTURES!$B$2:$B$23,0),0)="",HLOOKUP(CB$2,FIXTURES!$C$2:$NC$23,MATCH($C25,FIXTURES!$B$2:$B$23,0),0),HLOOKUP(CB$2+1,FIXTURES!$C$2:$NC$23,MATCH($C25,FIXTURES!$B$2:$B$23,0),0)))),IF(AND(HLOOKUP(CB$2,FIXTURES!$C$2:$NC$23,MATCH($C25,FIXTURES!$B$2:$B$23,0),0)="",HLOOKUP(CB$2+1,FIXTURES!$C$2:$NC$23,MATCH($C25,FIXTURES!$B$2:$B$23,0),0)=""),HLOOKUP(CB$2+2,FIXTURES!$C$2:$NC$23,MATCH($C25,FIXTURES!$B$2:$B$23,0),0),IF(HLOOKUP(CB$2+1,FIXTURES!$C$2:$NC$23,MATCH($C25,FIXTURES!$B$2:$B$23,0),0)="",HLOOKUP(CB$2,FIXTURES!$C$2:$NC$23,MATCH($C25,FIXTURES!$B$2:$B$23,0),0),HLOOKUP(CB$2+1,FIXTURES!$C$2:$NC$23,MATCH($C25,FIXTURES!$B$2:$B$23,0),0))))</f>
        <v>CRY</v>
      </c>
      <c r="CC25" s="117" t="str">
        <f>IF(CC$1="SAT",IF(AND(HLOOKUP(CC$2,FIXTURES!$C$2:$NC$23,MATCH($C25,FIXTURES!$B$2:$B$23,0),0)="",HLOOKUP(CC$2+1,FIXTURES!$C$2:$NC$23,MATCH($C25,FIXTURES!$B$2:$B$23,0),0)="",HLOOKUP(CC$2+2,FIXTURES!$C$2:$NC$23,MATCH($C25,FIXTURES!$B$2:$B$23,0),0)=""),HLOOKUP(CC$2-1,FIXTURES!$C$2:$NC$23,MATCH($C25,FIXTURES!$B$2:$B$23,0),0),IF(AND(HLOOKUP(CC$2,FIXTURES!$C$2:$NC$23,MATCH($C25,FIXTURES!$B$2:$B$23,0),0)="",HLOOKUP(CC$2+1,FIXTURES!$C$2:$NC$23,MATCH($C25,FIXTURES!$B$2:$B$23,0),0)=""),HLOOKUP(CC$2+2,FIXTURES!$C$2:$NC$23,MATCH($C25,FIXTURES!$B$2:$B$23,0),0),IF(HLOOKUP(CC$2+1,FIXTURES!$C$2:$NC$23,MATCH($C25,FIXTURES!$B$2:$B$23,0),0)="",HLOOKUP(CC$2,FIXTURES!$C$2:$NC$23,MATCH($C25,FIXTURES!$B$2:$B$23,0),0),HLOOKUP(CC$2+1,FIXTURES!$C$2:$NC$23,MATCH($C25,FIXTURES!$B$2:$B$23,0),0)))),IF(AND(HLOOKUP(CC$2,FIXTURES!$C$2:$NC$23,MATCH($C25,FIXTURES!$B$2:$B$23,0),0)="",HLOOKUP(CC$2+1,FIXTURES!$C$2:$NC$23,MATCH($C25,FIXTURES!$B$2:$B$23,0),0)=""),HLOOKUP(CC$2+2,FIXTURES!$C$2:$NC$23,MATCH($C25,FIXTURES!$B$2:$B$23,0),0),IF(HLOOKUP(CC$2+1,FIXTURES!$C$2:$NC$23,MATCH($C25,FIXTURES!$B$2:$B$23,0),0)="",HLOOKUP(CC$2,FIXTURES!$C$2:$NC$23,MATCH($C25,FIXTURES!$B$2:$B$23,0),0),HLOOKUP(CC$2+1,FIXTURES!$C$2:$NC$23,MATCH($C25,FIXTURES!$B$2:$B$23,0),0))))</f>
        <v>bha</v>
      </c>
      <c r="CD25" s="117" t="str">
        <f>IF(CD$1="SAT",IF(AND(HLOOKUP(CD$2,FIXTURES!$C$2:$NC$23,MATCH($C25,FIXTURES!$B$2:$B$23,0),0)="",HLOOKUP(CD$2+1,FIXTURES!$C$2:$NC$23,MATCH($C25,FIXTURES!$B$2:$B$23,0),0)="",HLOOKUP(CD$2+2,FIXTURES!$C$2:$NC$23,MATCH($C25,FIXTURES!$B$2:$B$23,0),0)=""),HLOOKUP(CD$2-1,FIXTURES!$C$2:$NC$23,MATCH($C25,FIXTURES!$B$2:$B$23,0),0),IF(AND(HLOOKUP(CD$2,FIXTURES!$C$2:$NC$23,MATCH($C25,FIXTURES!$B$2:$B$23,0),0)="",HLOOKUP(CD$2+1,FIXTURES!$C$2:$NC$23,MATCH($C25,FIXTURES!$B$2:$B$23,0),0)=""),HLOOKUP(CD$2+2,FIXTURES!$C$2:$NC$23,MATCH($C25,FIXTURES!$B$2:$B$23,0),0),IF(HLOOKUP(CD$2+1,FIXTURES!$C$2:$NC$23,MATCH($C25,FIXTURES!$B$2:$B$23,0),0)="",HLOOKUP(CD$2,FIXTURES!$C$2:$NC$23,MATCH($C25,FIXTURES!$B$2:$B$23,0),0),HLOOKUP(CD$2+1,FIXTURES!$C$2:$NC$23,MATCH($C25,FIXTURES!$B$2:$B$23,0),0)))),IF(AND(HLOOKUP(CD$2,FIXTURES!$C$2:$NC$23,MATCH($C25,FIXTURES!$B$2:$B$23,0),0)="",HLOOKUP(CD$2+1,FIXTURES!$C$2:$NC$23,MATCH($C25,FIXTURES!$B$2:$B$23,0),0)=""),HLOOKUP(CD$2+2,FIXTURES!$C$2:$NC$23,MATCH($C25,FIXTURES!$B$2:$B$23,0),0),IF(HLOOKUP(CD$2+1,FIXTURES!$C$2:$NC$23,MATCH($C25,FIXTURES!$B$2:$B$23,0),0)="",HLOOKUP(CD$2,FIXTURES!$C$2:$NC$23,MATCH($C25,FIXTURES!$B$2:$B$23,0),0),HLOOKUP(CD$2+1,FIXTURES!$C$2:$NC$23,MATCH($C25,FIXTURES!$B$2:$B$23,0),0))))</f>
        <v/>
      </c>
      <c r="CE25" s="117" t="str">
        <f>IF(CE$1="SAT",IF(AND(HLOOKUP(CE$2,FIXTURES!$C$2:$NC$23,MATCH($C25,FIXTURES!$B$2:$B$23,0),0)="",HLOOKUP(CE$2+1,FIXTURES!$C$2:$NC$23,MATCH($C25,FIXTURES!$B$2:$B$23,0),0)="",HLOOKUP(CE$2+2,FIXTURES!$C$2:$NC$23,MATCH($C25,FIXTURES!$B$2:$B$23,0),0)=""),HLOOKUP(CE$2-1,FIXTURES!$C$2:$NC$23,MATCH($C25,FIXTURES!$B$2:$B$23,0),0),IF(AND(HLOOKUP(CE$2,FIXTURES!$C$2:$NC$23,MATCH($C25,FIXTURES!$B$2:$B$23,0),0)="",HLOOKUP(CE$2+1,FIXTURES!$C$2:$NC$23,MATCH($C25,FIXTURES!$B$2:$B$23,0),0)=""),HLOOKUP(CE$2+2,FIXTURES!$C$2:$NC$23,MATCH($C25,FIXTURES!$B$2:$B$23,0),0),IF(HLOOKUP(CE$2+1,FIXTURES!$C$2:$NC$23,MATCH($C25,FIXTURES!$B$2:$B$23,0),0)="",HLOOKUP(CE$2,FIXTURES!$C$2:$NC$23,MATCH($C25,FIXTURES!$B$2:$B$23,0),0),HLOOKUP(CE$2+1,FIXTURES!$C$2:$NC$23,MATCH($C25,FIXTURES!$B$2:$B$23,0),0)))),IF(AND(HLOOKUP(CE$2,FIXTURES!$C$2:$NC$23,MATCH($C25,FIXTURES!$B$2:$B$23,0),0)="",HLOOKUP(CE$2+1,FIXTURES!$C$2:$NC$23,MATCH($C25,FIXTURES!$B$2:$B$23,0),0)=""),HLOOKUP(CE$2+2,FIXTURES!$C$2:$NC$23,MATCH($C25,FIXTURES!$B$2:$B$23,0),0),IF(HLOOKUP(CE$2+1,FIXTURES!$C$2:$NC$23,MATCH($C25,FIXTURES!$B$2:$B$23,0),0)="",HLOOKUP(CE$2,FIXTURES!$C$2:$NC$23,MATCH($C25,FIXTURES!$B$2:$B$23,0),0),HLOOKUP(CE$2+1,FIXTURES!$C$2:$NC$23,MATCH($C25,FIXTURES!$B$2:$B$23,0),0))))</f>
        <v>AVL</v>
      </c>
      <c r="CF25" s="117" t="str">
        <f>IF(CF$1="SAT",IF(AND(HLOOKUP(CF$2,FIXTURES!$C$2:$NC$23,MATCH($C25,FIXTURES!$B$2:$B$23,0),0)="",HLOOKUP(CF$2+1,FIXTURES!$C$2:$NC$23,MATCH($C25,FIXTURES!$B$2:$B$23,0),0)="",HLOOKUP(CF$2+2,FIXTURES!$C$2:$NC$23,MATCH($C25,FIXTURES!$B$2:$B$23,0),0)=""),HLOOKUP(CF$2-1,FIXTURES!$C$2:$NC$23,MATCH($C25,FIXTURES!$B$2:$B$23,0),0),IF(AND(HLOOKUP(CF$2,FIXTURES!$C$2:$NC$23,MATCH($C25,FIXTURES!$B$2:$B$23,0),0)="",HLOOKUP(CF$2+1,FIXTURES!$C$2:$NC$23,MATCH($C25,FIXTURES!$B$2:$B$23,0),0)=""),HLOOKUP(CF$2+2,FIXTURES!$C$2:$NC$23,MATCH($C25,FIXTURES!$B$2:$B$23,0),0),IF(HLOOKUP(CF$2+1,FIXTURES!$C$2:$NC$23,MATCH($C25,FIXTURES!$B$2:$B$23,0),0)="",HLOOKUP(CF$2,FIXTURES!$C$2:$NC$23,MATCH($C25,FIXTURES!$B$2:$B$23,0),0),HLOOKUP(CF$2+1,FIXTURES!$C$2:$NC$23,MATCH($C25,FIXTURES!$B$2:$B$23,0),0)))),IF(AND(HLOOKUP(CF$2,FIXTURES!$C$2:$NC$23,MATCH($C25,FIXTURES!$B$2:$B$23,0),0)="",HLOOKUP(CF$2+1,FIXTURES!$C$2:$NC$23,MATCH($C25,FIXTURES!$B$2:$B$23,0),0)=""),HLOOKUP(CF$2+2,FIXTURES!$C$2:$NC$23,MATCH($C25,FIXTURES!$B$2:$B$23,0),0),IF(HLOOKUP(CF$2+1,FIXTURES!$C$2:$NC$23,MATCH($C25,FIXTURES!$B$2:$B$23,0),0)="",HLOOKUP(CF$2,FIXTURES!$C$2:$NC$23,MATCH($C25,FIXTURES!$B$2:$B$23,0),0),HLOOKUP(CF$2+1,FIXTURES!$C$2:$NC$23,MATCH($C25,FIXTURES!$B$2:$B$23,0),0))))</f>
        <v/>
      </c>
      <c r="CG25" s="117" t="str">
        <f>IF(CG$1="SAT",IF(AND(HLOOKUP(CG$2,FIXTURES!$C$2:$NC$23,MATCH($C25,FIXTURES!$B$2:$B$23,0),0)="",HLOOKUP(CG$2+1,FIXTURES!$C$2:$NC$23,MATCH($C25,FIXTURES!$B$2:$B$23,0),0)="",HLOOKUP(CG$2+2,FIXTURES!$C$2:$NC$23,MATCH($C25,FIXTURES!$B$2:$B$23,0),0)=""),HLOOKUP(CG$2-1,FIXTURES!$C$2:$NC$23,MATCH($C25,FIXTURES!$B$2:$B$23,0),0),IF(AND(HLOOKUP(CG$2,FIXTURES!$C$2:$NC$23,MATCH($C25,FIXTURES!$B$2:$B$23,0),0)="",HLOOKUP(CG$2+1,FIXTURES!$C$2:$NC$23,MATCH($C25,FIXTURES!$B$2:$B$23,0),0)=""),HLOOKUP(CG$2+2,FIXTURES!$C$2:$NC$23,MATCH($C25,FIXTURES!$B$2:$B$23,0),0),IF(HLOOKUP(CG$2+1,FIXTURES!$C$2:$NC$23,MATCH($C25,FIXTURES!$B$2:$B$23,0),0)="",HLOOKUP(CG$2,FIXTURES!$C$2:$NC$23,MATCH($C25,FIXTURES!$B$2:$B$23,0),0),HLOOKUP(CG$2+1,FIXTURES!$C$2:$NC$23,MATCH($C25,FIXTURES!$B$2:$B$23,0),0)))),IF(AND(HLOOKUP(CG$2,FIXTURES!$C$2:$NC$23,MATCH($C25,FIXTURES!$B$2:$B$23,0),0)="",HLOOKUP(CG$2+1,FIXTURES!$C$2:$NC$23,MATCH($C25,FIXTURES!$B$2:$B$23,0),0)=""),HLOOKUP(CG$2+2,FIXTURES!$C$2:$NC$23,MATCH($C25,FIXTURES!$B$2:$B$23,0),0),IF(HLOOKUP(CG$2+1,FIXTURES!$C$2:$NC$23,MATCH($C25,FIXTURES!$B$2:$B$23,0),0)="",HLOOKUP(CG$2,FIXTURES!$C$2:$NC$23,MATCH($C25,FIXTURES!$B$2:$B$23,0),0),HLOOKUP(CG$2+1,FIXTURES!$C$2:$NC$23,MATCH($C25,FIXTURES!$B$2:$B$23,0),0))))</f>
        <v>mun</v>
      </c>
      <c r="CH25" s="117" t="str">
        <f>IF(CH$1="SAT",IF(AND(HLOOKUP(CH$2,FIXTURES!$C$2:$NC$23,MATCH($C25,FIXTURES!$B$2:$B$23,0),0)="",HLOOKUP(CH$2+1,FIXTURES!$C$2:$NC$23,MATCH($C25,FIXTURES!$B$2:$B$23,0),0)="",HLOOKUP(CH$2+2,FIXTURES!$C$2:$NC$23,MATCH($C25,FIXTURES!$B$2:$B$23,0),0)=""),HLOOKUP(CH$2-1,FIXTURES!$C$2:$NC$23,MATCH($C25,FIXTURES!$B$2:$B$23,0),0),IF(AND(HLOOKUP(CH$2,FIXTURES!$C$2:$NC$23,MATCH($C25,FIXTURES!$B$2:$B$23,0),0)="",HLOOKUP(CH$2+1,FIXTURES!$C$2:$NC$23,MATCH($C25,FIXTURES!$B$2:$B$23,0),0)=""),HLOOKUP(CH$2+2,FIXTURES!$C$2:$NC$23,MATCH($C25,FIXTURES!$B$2:$B$23,0),0),IF(HLOOKUP(CH$2+1,FIXTURES!$C$2:$NC$23,MATCH($C25,FIXTURES!$B$2:$B$23,0),0)="",HLOOKUP(CH$2,FIXTURES!$C$2:$NC$23,MATCH($C25,FIXTURES!$B$2:$B$23,0),0),HLOOKUP(CH$2+1,FIXTURES!$C$2:$NC$23,MATCH($C25,FIXTURES!$B$2:$B$23,0),0)))),IF(AND(HLOOKUP(CH$2,FIXTURES!$C$2:$NC$23,MATCH($C25,FIXTURES!$B$2:$B$23,0),0)="",HLOOKUP(CH$2+1,FIXTURES!$C$2:$NC$23,MATCH($C25,FIXTURES!$B$2:$B$23,0),0)=""),HLOOKUP(CH$2+2,FIXTURES!$C$2:$NC$23,MATCH($C25,FIXTURES!$B$2:$B$23,0),0),IF(HLOOKUP(CH$2+1,FIXTURES!$C$2:$NC$23,MATCH($C25,FIXTURES!$B$2:$B$23,0),0)="",HLOOKUP(CH$2,FIXTURES!$C$2:$NC$23,MATCH($C25,FIXTURES!$B$2:$B$23,0),0),HLOOKUP(CH$2+1,FIXTURES!$C$2:$NC$23,MATCH($C25,FIXTURES!$B$2:$B$23,0),0))))</f>
        <v/>
      </c>
      <c r="CI25" s="117" t="str">
        <f>IF(CI$1="SAT",IF(AND(HLOOKUP(CI$2,FIXTURES!$C$2:$NC$23,MATCH($C25,FIXTURES!$B$2:$B$23,0),0)="",HLOOKUP(CI$2+1,FIXTURES!$C$2:$NC$23,MATCH($C25,FIXTURES!$B$2:$B$23,0),0)="",HLOOKUP(CI$2+2,FIXTURES!$C$2:$NC$23,MATCH($C25,FIXTURES!$B$2:$B$23,0),0)=""),HLOOKUP(CI$2-1,FIXTURES!$C$2:$NC$23,MATCH($C25,FIXTURES!$B$2:$B$23,0),0),IF(AND(HLOOKUP(CI$2,FIXTURES!$C$2:$NC$23,MATCH($C25,FIXTURES!$B$2:$B$23,0),0)="",HLOOKUP(CI$2+1,FIXTURES!$C$2:$NC$23,MATCH($C25,FIXTURES!$B$2:$B$23,0),0)=""),HLOOKUP(CI$2+2,FIXTURES!$C$2:$NC$23,MATCH($C25,FIXTURES!$B$2:$B$23,0),0),IF(HLOOKUP(CI$2+1,FIXTURES!$C$2:$NC$23,MATCH($C25,FIXTURES!$B$2:$B$23,0),0)="",HLOOKUP(CI$2,FIXTURES!$C$2:$NC$23,MATCH($C25,FIXTURES!$B$2:$B$23,0),0),HLOOKUP(CI$2+1,FIXTURES!$C$2:$NC$23,MATCH($C25,FIXTURES!$B$2:$B$23,0),0)))),IF(AND(HLOOKUP(CI$2,FIXTURES!$C$2:$NC$23,MATCH($C25,FIXTURES!$B$2:$B$23,0),0)="",HLOOKUP(CI$2+1,FIXTURES!$C$2:$NC$23,MATCH($C25,FIXTURES!$B$2:$B$23,0),0)=""),HLOOKUP(CI$2+2,FIXTURES!$C$2:$NC$23,MATCH($C25,FIXTURES!$B$2:$B$23,0),0),IF(HLOOKUP(CI$2+1,FIXTURES!$C$2:$NC$23,MATCH($C25,FIXTURES!$B$2:$B$23,0),0)="",HLOOKUP(CI$2,FIXTURES!$C$2:$NC$23,MATCH($C25,FIXTURES!$B$2:$B$23,0),0),HLOOKUP(CI$2+1,FIXTURES!$C$2:$NC$23,MATCH($C25,FIXTURES!$B$2:$B$23,0),0))))</f>
        <v>EVE</v>
      </c>
      <c r="CJ25" s="117" t="str">
        <f>IF(CJ$1="SAT",IF(AND(HLOOKUP(CJ$2,FIXTURES!$C$2:$NC$23,MATCH($C25,FIXTURES!$B$2:$B$23,0),0)="",HLOOKUP(CJ$2+1,FIXTURES!$C$2:$NC$23,MATCH($C25,FIXTURES!$B$2:$B$23,0),0)="",HLOOKUP(CJ$2+2,FIXTURES!$C$2:$NC$23,MATCH($C25,FIXTURES!$B$2:$B$23,0),0)=""),HLOOKUP(CJ$2-1,FIXTURES!$C$2:$NC$23,MATCH($C25,FIXTURES!$B$2:$B$23,0),0),IF(AND(HLOOKUP(CJ$2,FIXTURES!$C$2:$NC$23,MATCH($C25,FIXTURES!$B$2:$B$23,0),0)="",HLOOKUP(CJ$2+1,FIXTURES!$C$2:$NC$23,MATCH($C25,FIXTURES!$B$2:$B$23,0),0)=""),HLOOKUP(CJ$2+2,FIXTURES!$C$2:$NC$23,MATCH($C25,FIXTURES!$B$2:$B$23,0),0),IF(HLOOKUP(CJ$2+1,FIXTURES!$C$2:$NC$23,MATCH($C25,FIXTURES!$B$2:$B$23,0),0)="",HLOOKUP(CJ$2,FIXTURES!$C$2:$NC$23,MATCH($C25,FIXTURES!$B$2:$B$23,0),0),HLOOKUP(CJ$2+1,FIXTURES!$C$2:$NC$23,MATCH($C25,FIXTURES!$B$2:$B$23,0),0)))),IF(AND(HLOOKUP(CJ$2,FIXTURES!$C$2:$NC$23,MATCH($C25,FIXTURES!$B$2:$B$23,0),0)="",HLOOKUP(CJ$2+1,FIXTURES!$C$2:$NC$23,MATCH($C25,FIXTURES!$B$2:$B$23,0),0)=""),HLOOKUP(CJ$2+2,FIXTURES!$C$2:$NC$23,MATCH($C25,FIXTURES!$B$2:$B$23,0),0),IF(HLOOKUP(CJ$2+1,FIXTURES!$C$2:$NC$23,MATCH($C25,FIXTURES!$B$2:$B$23,0),0)="",HLOOKUP(CJ$2,FIXTURES!$C$2:$NC$23,MATCH($C25,FIXTURES!$B$2:$B$23,0),0),HLOOKUP(CJ$2+1,FIXTURES!$C$2:$NC$23,MATCH($C25,FIXTURES!$B$2:$B$23,0),0))))</f>
        <v/>
      </c>
      <c r="CK25" s="117" t="str">
        <f>IF(CK$1="SAT",IF(AND(HLOOKUP(CK$2,FIXTURES!$C$2:$NC$23,MATCH($C25,FIXTURES!$B$2:$B$23,0),0)="",HLOOKUP(CK$2+1,FIXTURES!$C$2:$NC$23,MATCH($C25,FIXTURES!$B$2:$B$23,0),0)="",HLOOKUP(CK$2+2,FIXTURES!$C$2:$NC$23,MATCH($C25,FIXTURES!$B$2:$B$23,0),0)=""),HLOOKUP(CK$2-1,FIXTURES!$C$2:$NC$23,MATCH($C25,FIXTURES!$B$2:$B$23,0),0),IF(AND(HLOOKUP(CK$2,FIXTURES!$C$2:$NC$23,MATCH($C25,FIXTURES!$B$2:$B$23,0),0)="",HLOOKUP(CK$2+1,FIXTURES!$C$2:$NC$23,MATCH($C25,FIXTURES!$B$2:$B$23,0),0)=""),HLOOKUP(CK$2+2,FIXTURES!$C$2:$NC$23,MATCH($C25,FIXTURES!$B$2:$B$23,0),0),IF(HLOOKUP(CK$2+1,FIXTURES!$C$2:$NC$23,MATCH($C25,FIXTURES!$B$2:$B$23,0),0)="",HLOOKUP(CK$2,FIXTURES!$C$2:$NC$23,MATCH($C25,FIXTURES!$B$2:$B$23,0),0),HLOOKUP(CK$2+1,FIXTURES!$C$2:$NC$23,MATCH($C25,FIXTURES!$B$2:$B$23,0),0)))),IF(AND(HLOOKUP(CK$2,FIXTURES!$C$2:$NC$23,MATCH($C25,FIXTURES!$B$2:$B$23,0),0)="",HLOOKUP(CK$2+1,FIXTURES!$C$2:$NC$23,MATCH($C25,FIXTURES!$B$2:$B$23,0),0)=""),HLOOKUP(CK$2+2,FIXTURES!$C$2:$NC$23,MATCH($C25,FIXTURES!$B$2:$B$23,0),0),IF(HLOOKUP(CK$2+1,FIXTURES!$C$2:$NC$23,MATCH($C25,FIXTURES!$B$2:$B$23,0),0)="",HLOOKUP(CK$2,FIXTURES!$C$2:$NC$23,MATCH($C25,FIXTURES!$B$2:$B$23,0),0),HLOOKUP(CK$2+1,FIXTURES!$C$2:$NC$23,MATCH($C25,FIXTURES!$B$2:$B$23,0),0))))</f>
        <v>ars</v>
      </c>
      <c r="CL25" s="117" t="str">
        <f>IF(CL$1="SAT",IF(AND(HLOOKUP(CL$2,FIXTURES!$C$2:$NC$23,MATCH($C25,FIXTURES!$B$2:$B$23,0),0)="",HLOOKUP(CL$2+1,FIXTURES!$C$2:$NC$23,MATCH($C25,FIXTURES!$B$2:$B$23,0),0)="",HLOOKUP(CL$2+2,FIXTURES!$C$2:$NC$23,MATCH($C25,FIXTURES!$B$2:$B$23,0),0)=""),HLOOKUP(CL$2-1,FIXTURES!$C$2:$NC$23,MATCH($C25,FIXTURES!$B$2:$B$23,0),0),IF(AND(HLOOKUP(CL$2,FIXTURES!$C$2:$NC$23,MATCH($C25,FIXTURES!$B$2:$B$23,0),0)="",HLOOKUP(CL$2+1,FIXTURES!$C$2:$NC$23,MATCH($C25,FIXTURES!$B$2:$B$23,0),0)=""),HLOOKUP(CL$2+2,FIXTURES!$C$2:$NC$23,MATCH($C25,FIXTURES!$B$2:$B$23,0),0),IF(HLOOKUP(CL$2+1,FIXTURES!$C$2:$NC$23,MATCH($C25,FIXTURES!$B$2:$B$23,0),0)="",HLOOKUP(CL$2,FIXTURES!$C$2:$NC$23,MATCH($C25,FIXTURES!$B$2:$B$23,0),0),HLOOKUP(CL$2+1,FIXTURES!$C$2:$NC$23,MATCH($C25,FIXTURES!$B$2:$B$23,0),0)))),IF(AND(HLOOKUP(CL$2,FIXTURES!$C$2:$NC$23,MATCH($C25,FIXTURES!$B$2:$B$23,0),0)="",HLOOKUP(CL$2+1,FIXTURES!$C$2:$NC$23,MATCH($C25,FIXTURES!$B$2:$B$23,0),0)=""),HLOOKUP(CL$2+2,FIXTURES!$C$2:$NC$23,MATCH($C25,FIXTURES!$B$2:$B$23,0),0),IF(HLOOKUP(CL$2+1,FIXTURES!$C$2:$NC$23,MATCH($C25,FIXTURES!$B$2:$B$23,0),0)="",HLOOKUP(CL$2,FIXTURES!$C$2:$NC$23,MATCH($C25,FIXTURES!$B$2:$B$23,0),0),HLOOKUP(CL$2+1,FIXTURES!$C$2:$NC$23,MATCH($C25,FIXTURES!$B$2:$B$23,0),0))))</f>
        <v/>
      </c>
      <c r="CM25" s="117" t="str">
        <f>IF(CM$1="SAT",IF(AND(HLOOKUP(CM$2,FIXTURES!$C$2:$NC$23,MATCH($C25,FIXTURES!$B$2:$B$23,0),0)="",HLOOKUP(CM$2+1,FIXTURES!$C$2:$NC$23,MATCH($C25,FIXTURES!$B$2:$B$23,0),0)="",HLOOKUP(CM$2+2,FIXTURES!$C$2:$NC$23,MATCH($C25,FIXTURES!$B$2:$B$23,0),0)=""),HLOOKUP(CM$2-1,FIXTURES!$C$2:$NC$23,MATCH($C25,FIXTURES!$B$2:$B$23,0),0),IF(AND(HLOOKUP(CM$2,FIXTURES!$C$2:$NC$23,MATCH($C25,FIXTURES!$B$2:$B$23,0),0)="",HLOOKUP(CM$2+1,FIXTURES!$C$2:$NC$23,MATCH($C25,FIXTURES!$B$2:$B$23,0),0)=""),HLOOKUP(CM$2+2,FIXTURES!$C$2:$NC$23,MATCH($C25,FIXTURES!$B$2:$B$23,0),0),IF(HLOOKUP(CM$2+1,FIXTURES!$C$2:$NC$23,MATCH($C25,FIXTURES!$B$2:$B$23,0),0)="",HLOOKUP(CM$2,FIXTURES!$C$2:$NC$23,MATCH($C25,FIXTURES!$B$2:$B$23,0),0),HLOOKUP(CM$2+1,FIXTURES!$C$2:$NC$23,MATCH($C25,FIXTURES!$B$2:$B$23,0),0)))),IF(AND(HLOOKUP(CM$2,FIXTURES!$C$2:$NC$23,MATCH($C25,FIXTURES!$B$2:$B$23,0),0)="",HLOOKUP(CM$2+1,FIXTURES!$C$2:$NC$23,MATCH($C25,FIXTURES!$B$2:$B$23,0),0)=""),HLOOKUP(CM$2+2,FIXTURES!$C$2:$NC$23,MATCH($C25,FIXTURES!$B$2:$B$23,0),0),IF(HLOOKUP(CM$2+1,FIXTURES!$C$2:$NC$23,MATCH($C25,FIXTURES!$B$2:$B$23,0),0)="",HLOOKUP(CM$2,FIXTURES!$C$2:$NC$23,MATCH($C25,FIXTURES!$B$2:$B$23,0),0),HLOOKUP(CM$2+1,FIXTURES!$C$2:$NC$23,MATCH($C25,FIXTURES!$B$2:$B$23,0),0))))</f>
        <v/>
      </c>
      <c r="CN25" s="117" t="str">
        <f>IF(CN$1="SAT",IF(AND(HLOOKUP(CN$2,FIXTURES!$C$2:$NC$23,MATCH($C25,FIXTURES!$B$2:$B$23,0),0)="",HLOOKUP(CN$2+1,FIXTURES!$C$2:$NC$23,MATCH($C25,FIXTURES!$B$2:$B$23,0),0)="",HLOOKUP(CN$2+2,FIXTURES!$C$2:$NC$23,MATCH($C25,FIXTURES!$B$2:$B$23,0),0)=""),HLOOKUP(CN$2-1,FIXTURES!$C$2:$NC$23,MATCH($C25,FIXTURES!$B$2:$B$23,0),0),IF(AND(HLOOKUP(CN$2,FIXTURES!$C$2:$NC$23,MATCH($C25,FIXTURES!$B$2:$B$23,0),0)="",HLOOKUP(CN$2+1,FIXTURES!$C$2:$NC$23,MATCH($C25,FIXTURES!$B$2:$B$23,0),0)=""),HLOOKUP(CN$2+2,FIXTURES!$C$2:$NC$23,MATCH($C25,FIXTURES!$B$2:$B$23,0),0),IF(HLOOKUP(CN$2+1,FIXTURES!$C$2:$NC$23,MATCH($C25,FIXTURES!$B$2:$B$23,0),0)="",HLOOKUP(CN$2,FIXTURES!$C$2:$NC$23,MATCH($C25,FIXTURES!$B$2:$B$23,0),0),HLOOKUP(CN$2+1,FIXTURES!$C$2:$NC$23,MATCH($C25,FIXTURES!$B$2:$B$23,0),0)))),IF(AND(HLOOKUP(CN$2,FIXTURES!$C$2:$NC$23,MATCH($C25,FIXTURES!$B$2:$B$23,0),0)="",HLOOKUP(CN$2+1,FIXTURES!$C$2:$NC$23,MATCH($C25,FIXTURES!$B$2:$B$23,0),0)=""),HLOOKUP(CN$2+2,FIXTURES!$C$2:$NC$23,MATCH($C25,FIXTURES!$B$2:$B$23,0),0),IF(HLOOKUP(CN$2+1,FIXTURES!$C$2:$NC$23,MATCH($C25,FIXTURES!$B$2:$B$23,0),0)="",HLOOKUP(CN$2,FIXTURES!$C$2:$NC$23,MATCH($C25,FIXTURES!$B$2:$B$23,0),0),HLOOKUP(CN$2+1,FIXTURES!$C$2:$NC$23,MATCH($C25,FIXTURES!$B$2:$B$23,0),0))))</f>
        <v/>
      </c>
      <c r="CO25" s="117" t="str">
        <f>IF(CO$1="SAT",IF(AND(HLOOKUP(CO$2,FIXTURES!$C$2:$NC$23,MATCH($C25,FIXTURES!$B$2:$B$23,0),0)="",HLOOKUP(CO$2+1,FIXTURES!$C$2:$NC$23,MATCH($C25,FIXTURES!$B$2:$B$23,0),0)="",HLOOKUP(CO$2+2,FIXTURES!$C$2:$NC$23,MATCH($C25,FIXTURES!$B$2:$B$23,0),0)=""),HLOOKUP(CO$2-1,FIXTURES!$C$2:$NC$23,MATCH($C25,FIXTURES!$B$2:$B$23,0),0),IF(AND(HLOOKUP(CO$2,FIXTURES!$C$2:$NC$23,MATCH($C25,FIXTURES!$B$2:$B$23,0),0)="",HLOOKUP(CO$2+1,FIXTURES!$C$2:$NC$23,MATCH($C25,FIXTURES!$B$2:$B$23,0),0)=""),HLOOKUP(CO$2+2,FIXTURES!$C$2:$NC$23,MATCH($C25,FIXTURES!$B$2:$B$23,0),0),IF(HLOOKUP(CO$2+1,FIXTURES!$C$2:$NC$23,MATCH($C25,FIXTURES!$B$2:$B$23,0),0)="",HLOOKUP(CO$2,FIXTURES!$C$2:$NC$23,MATCH($C25,FIXTURES!$B$2:$B$23,0),0),HLOOKUP(CO$2+1,FIXTURES!$C$2:$NC$23,MATCH($C25,FIXTURES!$B$2:$B$23,0),0)))),IF(AND(HLOOKUP(CO$2,FIXTURES!$C$2:$NC$23,MATCH($C25,FIXTURES!$B$2:$B$23,0),0)="",HLOOKUP(CO$2+1,FIXTURES!$C$2:$NC$23,MATCH($C25,FIXTURES!$B$2:$B$23,0),0)=""),HLOOKUP(CO$2+2,FIXTURES!$C$2:$NC$23,MATCH($C25,FIXTURES!$B$2:$B$23,0),0),IF(HLOOKUP(CO$2+1,FIXTURES!$C$2:$NC$23,MATCH($C25,FIXTURES!$B$2:$B$23,0),0)="",HLOOKUP(CO$2,FIXTURES!$C$2:$NC$23,MATCH($C25,FIXTURES!$B$2:$B$23,0),0),HLOOKUP(CO$2+1,FIXTURES!$C$2:$NC$23,MATCH($C25,FIXTURES!$B$2:$B$23,0),0))))</f>
        <v/>
      </c>
      <c r="CP25" s="117" t="str">
        <f>IF(CP$1="SAT",IF(AND(HLOOKUP(CP$2,FIXTURES!$C$2:$NC$23,MATCH($C25,FIXTURES!$B$2:$B$23,0),0)="",HLOOKUP(CP$2+1,FIXTURES!$C$2:$NC$23,MATCH($C25,FIXTURES!$B$2:$B$23,0),0)="",HLOOKUP(CP$2+2,FIXTURES!$C$2:$NC$23,MATCH($C25,FIXTURES!$B$2:$B$23,0),0)=""),HLOOKUP(CP$2-1,FIXTURES!$C$2:$NC$23,MATCH($C25,FIXTURES!$B$2:$B$23,0),0),IF(AND(HLOOKUP(CP$2,FIXTURES!$C$2:$NC$23,MATCH($C25,FIXTURES!$B$2:$B$23,0),0)="",HLOOKUP(CP$2+1,FIXTURES!$C$2:$NC$23,MATCH($C25,FIXTURES!$B$2:$B$23,0),0)=""),HLOOKUP(CP$2+2,FIXTURES!$C$2:$NC$23,MATCH($C25,FIXTURES!$B$2:$B$23,0),0),IF(HLOOKUP(CP$2+1,FIXTURES!$C$2:$NC$23,MATCH($C25,FIXTURES!$B$2:$B$23,0),0)="",HLOOKUP(CP$2,FIXTURES!$C$2:$NC$23,MATCH($C25,FIXTURES!$B$2:$B$23,0),0),HLOOKUP(CP$2+1,FIXTURES!$C$2:$NC$23,MATCH($C25,FIXTURES!$B$2:$B$23,0),0)))),IF(AND(HLOOKUP(CP$2,FIXTURES!$C$2:$NC$23,MATCH($C25,FIXTURES!$B$2:$B$23,0),0)="",HLOOKUP(CP$2+1,FIXTURES!$C$2:$NC$23,MATCH($C25,FIXTURES!$B$2:$B$23,0),0)=""),HLOOKUP(CP$2+2,FIXTURES!$C$2:$NC$23,MATCH($C25,FIXTURES!$B$2:$B$23,0),0),IF(HLOOKUP(CP$2+1,FIXTURES!$C$2:$NC$23,MATCH($C25,FIXTURES!$B$2:$B$23,0),0)="",HLOOKUP(CP$2,FIXTURES!$C$2:$NC$23,MATCH($C25,FIXTURES!$B$2:$B$23,0),0),HLOOKUP(CP$2+1,FIXTURES!$C$2:$NC$23,MATCH($C25,FIXTURES!$B$2:$B$23,0),0))))</f>
        <v/>
      </c>
      <c r="CQ25" s="117" t="str">
        <f>IF(CQ$1="SAT",IF(AND(HLOOKUP(CQ$2,FIXTURES!$C$2:$NC$23,MATCH($C25,FIXTURES!$B$2:$B$23,0),0)="",HLOOKUP(CQ$2+1,FIXTURES!$C$2:$NC$23,MATCH($C25,FIXTURES!$B$2:$B$23,0),0)="",HLOOKUP(CQ$2+2,FIXTURES!$C$2:$NC$23,MATCH($C25,FIXTURES!$B$2:$B$23,0),0)=""),HLOOKUP(CQ$2-1,FIXTURES!$C$2:$NC$23,MATCH($C25,FIXTURES!$B$2:$B$23,0),0),IF(AND(HLOOKUP(CQ$2,FIXTURES!$C$2:$NC$23,MATCH($C25,FIXTURES!$B$2:$B$23,0),0)="",HLOOKUP(CQ$2+1,FIXTURES!$C$2:$NC$23,MATCH($C25,FIXTURES!$B$2:$B$23,0),0)=""),HLOOKUP(CQ$2+2,FIXTURES!$C$2:$NC$23,MATCH($C25,FIXTURES!$B$2:$B$23,0),0),IF(HLOOKUP(CQ$2+1,FIXTURES!$C$2:$NC$23,MATCH($C25,FIXTURES!$B$2:$B$23,0),0)="",HLOOKUP(CQ$2,FIXTURES!$C$2:$NC$23,MATCH($C25,FIXTURES!$B$2:$B$23,0),0),HLOOKUP(CQ$2+1,FIXTURES!$C$2:$NC$23,MATCH($C25,FIXTURES!$B$2:$B$23,0),0)))),IF(AND(HLOOKUP(CQ$2,FIXTURES!$C$2:$NC$23,MATCH($C25,FIXTURES!$B$2:$B$23,0),0)="",HLOOKUP(CQ$2+1,FIXTURES!$C$2:$NC$23,MATCH($C25,FIXTURES!$B$2:$B$23,0),0)=""),HLOOKUP(CQ$2+2,FIXTURES!$C$2:$NC$23,MATCH($C25,FIXTURES!$B$2:$B$23,0),0),IF(HLOOKUP(CQ$2+1,FIXTURES!$C$2:$NC$23,MATCH($C25,FIXTURES!$B$2:$B$23,0),0)="",HLOOKUP(CQ$2,FIXTURES!$C$2:$NC$23,MATCH($C25,FIXTURES!$B$2:$B$23,0),0),HLOOKUP(CQ$2+1,FIXTURES!$C$2:$NC$23,MATCH($C25,FIXTURES!$B$2:$B$23,0),0))))</f>
        <v/>
      </c>
      <c r="CR25" s="117" t="str">
        <f>IF(CR$1="SAT",IF(AND(HLOOKUP(CR$2,FIXTURES!$C$2:$NC$23,MATCH($C25,FIXTURES!$B$2:$B$23,0),0)="",HLOOKUP(CR$2+1,FIXTURES!$C$2:$NC$23,MATCH($C25,FIXTURES!$B$2:$B$23,0),0)="",HLOOKUP(CR$2+2,FIXTURES!$C$2:$NC$23,MATCH($C25,FIXTURES!$B$2:$B$23,0),0)=""),HLOOKUP(CR$2-1,FIXTURES!$C$2:$NC$23,MATCH($C25,FIXTURES!$B$2:$B$23,0),0),IF(AND(HLOOKUP(CR$2,FIXTURES!$C$2:$NC$23,MATCH($C25,FIXTURES!$B$2:$B$23,0),0)="",HLOOKUP(CR$2+1,FIXTURES!$C$2:$NC$23,MATCH($C25,FIXTURES!$B$2:$B$23,0),0)=""),HLOOKUP(CR$2+2,FIXTURES!$C$2:$NC$23,MATCH($C25,FIXTURES!$B$2:$B$23,0),0),IF(HLOOKUP(CR$2+1,FIXTURES!$C$2:$NC$23,MATCH($C25,FIXTURES!$B$2:$B$23,0),0)="",HLOOKUP(CR$2,FIXTURES!$C$2:$NC$23,MATCH($C25,FIXTURES!$B$2:$B$23,0),0),HLOOKUP(CR$2+1,FIXTURES!$C$2:$NC$23,MATCH($C25,FIXTURES!$B$2:$B$23,0),0)))),IF(AND(HLOOKUP(CR$2,FIXTURES!$C$2:$NC$23,MATCH($C25,FIXTURES!$B$2:$B$23,0),0)="",HLOOKUP(CR$2+1,FIXTURES!$C$2:$NC$23,MATCH($C25,FIXTURES!$B$2:$B$23,0),0)=""),HLOOKUP(CR$2+2,FIXTURES!$C$2:$NC$23,MATCH($C25,FIXTURES!$B$2:$B$23,0),0),IF(HLOOKUP(CR$2+1,FIXTURES!$C$2:$NC$23,MATCH($C25,FIXTURES!$B$2:$B$23,0),0)="",HLOOKUP(CR$2,FIXTURES!$C$2:$NC$23,MATCH($C25,FIXTURES!$B$2:$B$23,0),0),HLOOKUP(CR$2+1,FIXTURES!$C$2:$NC$23,MATCH($C25,FIXTURES!$B$2:$B$23,0),0))))</f>
        <v/>
      </c>
      <c r="CS25" s="117" t="str">
        <f>IF(CS$1="SAT",IF(AND(HLOOKUP(CS$2,FIXTURES!$C$2:$NC$23,MATCH($C25,FIXTURES!$B$2:$B$23,0),0)="",HLOOKUP(CS$2+1,FIXTURES!$C$2:$NC$23,MATCH($C25,FIXTURES!$B$2:$B$23,0),0)="",HLOOKUP(CS$2+2,FIXTURES!$C$2:$NC$23,MATCH($C25,FIXTURES!$B$2:$B$23,0),0)=""),HLOOKUP(CS$2-1,FIXTURES!$C$2:$NC$23,MATCH($C25,FIXTURES!$B$2:$B$23,0),0),IF(AND(HLOOKUP(CS$2,FIXTURES!$C$2:$NC$23,MATCH($C25,FIXTURES!$B$2:$B$23,0),0)="",HLOOKUP(CS$2+1,FIXTURES!$C$2:$NC$23,MATCH($C25,FIXTURES!$B$2:$B$23,0),0)=""),HLOOKUP(CS$2+2,FIXTURES!$C$2:$NC$23,MATCH($C25,FIXTURES!$B$2:$B$23,0),0),IF(HLOOKUP(CS$2+1,FIXTURES!$C$2:$NC$23,MATCH($C25,FIXTURES!$B$2:$B$23,0),0)="",HLOOKUP(CS$2,FIXTURES!$C$2:$NC$23,MATCH($C25,FIXTURES!$B$2:$B$23,0),0),HLOOKUP(CS$2+1,FIXTURES!$C$2:$NC$23,MATCH($C25,FIXTURES!$B$2:$B$23,0),0)))),IF(AND(HLOOKUP(CS$2,FIXTURES!$C$2:$NC$23,MATCH($C25,FIXTURES!$B$2:$B$23,0),0)="",HLOOKUP(CS$2+1,FIXTURES!$C$2:$NC$23,MATCH($C25,FIXTURES!$B$2:$B$23,0),0)=""),HLOOKUP(CS$2+2,FIXTURES!$C$2:$NC$23,MATCH($C25,FIXTURES!$B$2:$B$23,0),0),IF(HLOOKUP(CS$2+1,FIXTURES!$C$2:$NC$23,MATCH($C25,FIXTURES!$B$2:$B$23,0),0)="",HLOOKUP(CS$2,FIXTURES!$C$2:$NC$23,MATCH($C25,FIXTURES!$B$2:$B$23,0),0),HLOOKUP(CS$2+1,FIXTURES!$C$2:$NC$23,MATCH($C25,FIXTURES!$B$2:$B$23,0),0))))</f>
        <v/>
      </c>
      <c r="CT25" s="117" t="str">
        <f>IF(CT$1="SAT",IF(AND(HLOOKUP(CT$2,FIXTURES!$C$2:$NC$23,MATCH($C25,FIXTURES!$B$2:$B$23,0),0)="",HLOOKUP(CT$2+1,FIXTURES!$C$2:$NC$23,MATCH($C25,FIXTURES!$B$2:$B$23,0),0)="",HLOOKUP(CT$2+2,FIXTURES!$C$2:$NC$23,MATCH($C25,FIXTURES!$B$2:$B$23,0),0)=""),HLOOKUP(CT$2-1,FIXTURES!$C$2:$NC$23,MATCH($C25,FIXTURES!$B$2:$B$23,0),0),IF(AND(HLOOKUP(CT$2,FIXTURES!$C$2:$NC$23,MATCH($C25,FIXTURES!$B$2:$B$23,0),0)="",HLOOKUP(CT$2+1,FIXTURES!$C$2:$NC$23,MATCH($C25,FIXTURES!$B$2:$B$23,0),0)=""),HLOOKUP(CT$2+2,FIXTURES!$C$2:$NC$23,MATCH($C25,FIXTURES!$B$2:$B$23,0),0),IF(HLOOKUP(CT$2+1,FIXTURES!$C$2:$NC$23,MATCH($C25,FIXTURES!$B$2:$B$23,0),0)="",HLOOKUP(CT$2,FIXTURES!$C$2:$NC$23,MATCH($C25,FIXTURES!$B$2:$B$23,0),0),HLOOKUP(CT$2+1,FIXTURES!$C$2:$NC$23,MATCH($C25,FIXTURES!$B$2:$B$23,0),0)))),IF(AND(HLOOKUP(CT$2,FIXTURES!$C$2:$NC$23,MATCH($C25,FIXTURES!$B$2:$B$23,0),0)="",HLOOKUP(CT$2+1,FIXTURES!$C$2:$NC$23,MATCH($C25,FIXTURES!$B$2:$B$23,0),0)=""),HLOOKUP(CT$2+2,FIXTURES!$C$2:$NC$23,MATCH($C25,FIXTURES!$B$2:$B$23,0),0),IF(HLOOKUP(CT$2+1,FIXTURES!$C$2:$NC$23,MATCH($C25,FIXTURES!$B$2:$B$23,0),0)="",HLOOKUP(CT$2,FIXTURES!$C$2:$NC$23,MATCH($C25,FIXTURES!$B$2:$B$23,0),0),HLOOKUP(CT$2+1,FIXTURES!$C$2:$NC$23,MATCH($C25,FIXTURES!$B$2:$B$23,0),0))))</f>
        <v/>
      </c>
      <c r="CU25" s="117" t="str">
        <f>IF(CU$1="SAT",IF(AND(HLOOKUP(CU$2,FIXTURES!$C$2:$NC$23,MATCH($C25,FIXTURES!$B$2:$B$23,0),0)="",HLOOKUP(CU$2+1,FIXTURES!$C$2:$NC$23,MATCH($C25,FIXTURES!$B$2:$B$23,0),0)="",HLOOKUP(CU$2+2,FIXTURES!$C$2:$NC$23,MATCH($C25,FIXTURES!$B$2:$B$23,0),0)=""),HLOOKUP(CU$2-1,FIXTURES!$C$2:$NC$23,MATCH($C25,FIXTURES!$B$2:$B$23,0),0),IF(AND(HLOOKUP(CU$2,FIXTURES!$C$2:$NC$23,MATCH($C25,FIXTURES!$B$2:$B$23,0),0)="",HLOOKUP(CU$2+1,FIXTURES!$C$2:$NC$23,MATCH($C25,FIXTURES!$B$2:$B$23,0),0)=""),HLOOKUP(CU$2+2,FIXTURES!$C$2:$NC$23,MATCH($C25,FIXTURES!$B$2:$B$23,0),0),IF(HLOOKUP(CU$2+1,FIXTURES!$C$2:$NC$23,MATCH($C25,FIXTURES!$B$2:$B$23,0),0)="",HLOOKUP(CU$2,FIXTURES!$C$2:$NC$23,MATCH($C25,FIXTURES!$B$2:$B$23,0),0),HLOOKUP(CU$2+1,FIXTURES!$C$2:$NC$23,MATCH($C25,FIXTURES!$B$2:$B$23,0),0)))),IF(AND(HLOOKUP(CU$2,FIXTURES!$C$2:$NC$23,MATCH($C25,FIXTURES!$B$2:$B$23,0),0)="",HLOOKUP(CU$2+1,FIXTURES!$C$2:$NC$23,MATCH($C25,FIXTURES!$B$2:$B$23,0),0)=""),HLOOKUP(CU$2+2,FIXTURES!$C$2:$NC$23,MATCH($C25,FIXTURES!$B$2:$B$23,0),0),IF(HLOOKUP(CU$2+1,FIXTURES!$C$2:$NC$23,MATCH($C25,FIXTURES!$B$2:$B$23,0),0)="",HLOOKUP(CU$2,FIXTURES!$C$2:$NC$23,MATCH($C25,FIXTURES!$B$2:$B$23,0),0),HLOOKUP(CU$2+1,FIXTURES!$C$2:$NC$23,MATCH($C25,FIXTURES!$B$2:$B$23,0),0))))</f>
        <v/>
      </c>
      <c r="CV25" s="117" t="str">
        <f>IF(CV$1="SAT",IF(AND(HLOOKUP(CV$2,FIXTURES!$C$2:$NC$23,MATCH($C25,FIXTURES!$B$2:$B$23,0),0)="",HLOOKUP(CV$2+1,FIXTURES!$C$2:$NC$23,MATCH($C25,FIXTURES!$B$2:$B$23,0),0)="",HLOOKUP(CV$2+2,FIXTURES!$C$2:$NC$23,MATCH($C25,FIXTURES!$B$2:$B$23,0),0)=""),HLOOKUP(CV$2-1,FIXTURES!$C$2:$NC$23,MATCH($C25,FIXTURES!$B$2:$B$23,0),0),IF(AND(HLOOKUP(CV$2,FIXTURES!$C$2:$NC$23,MATCH($C25,FIXTURES!$B$2:$B$23,0),0)="",HLOOKUP(CV$2+1,FIXTURES!$C$2:$NC$23,MATCH($C25,FIXTURES!$B$2:$B$23,0),0)=""),HLOOKUP(CV$2+2,FIXTURES!$C$2:$NC$23,MATCH($C25,FIXTURES!$B$2:$B$23,0),0),IF(HLOOKUP(CV$2+1,FIXTURES!$C$2:$NC$23,MATCH($C25,FIXTURES!$B$2:$B$23,0),0)="",HLOOKUP(CV$2,FIXTURES!$C$2:$NC$23,MATCH($C25,FIXTURES!$B$2:$B$23,0),0),HLOOKUP(CV$2+1,FIXTURES!$C$2:$NC$23,MATCH($C25,FIXTURES!$B$2:$B$23,0),0)))),IF(AND(HLOOKUP(CV$2,FIXTURES!$C$2:$NC$23,MATCH($C25,FIXTURES!$B$2:$B$23,0),0)="",HLOOKUP(CV$2+1,FIXTURES!$C$2:$NC$23,MATCH($C25,FIXTURES!$B$2:$B$23,0),0)=""),HLOOKUP(CV$2+2,FIXTURES!$C$2:$NC$23,MATCH($C25,FIXTURES!$B$2:$B$23,0),0),IF(HLOOKUP(CV$2+1,FIXTURES!$C$2:$NC$23,MATCH($C25,FIXTURES!$B$2:$B$23,0),0)="",HLOOKUP(CV$2,FIXTURES!$C$2:$NC$23,MATCH($C25,FIXTURES!$B$2:$B$23,0),0),HLOOKUP(CV$2+1,FIXTURES!$C$2:$NC$23,MATCH($C25,FIXTURES!$B$2:$B$23,0),0))))</f>
        <v/>
      </c>
      <c r="CW25" s="117" t="str">
        <f>IF(CW$1="SAT",IF(AND(HLOOKUP(CW$2,FIXTURES!$C$2:$NC$23,MATCH($C25,FIXTURES!$B$2:$B$23,0),0)="",HLOOKUP(CW$2+1,FIXTURES!$C$2:$NC$23,MATCH($C25,FIXTURES!$B$2:$B$23,0),0)="",HLOOKUP(CW$2+2,FIXTURES!$C$2:$NC$23,MATCH($C25,FIXTURES!$B$2:$B$23,0),0)=""),HLOOKUP(CW$2-1,FIXTURES!$C$2:$NC$23,MATCH($C25,FIXTURES!$B$2:$B$23,0),0),IF(AND(HLOOKUP(CW$2,FIXTURES!$C$2:$NC$23,MATCH($C25,FIXTURES!$B$2:$B$23,0),0)="",HLOOKUP(CW$2+1,FIXTURES!$C$2:$NC$23,MATCH($C25,FIXTURES!$B$2:$B$23,0),0)=""),HLOOKUP(CW$2+2,FIXTURES!$C$2:$NC$23,MATCH($C25,FIXTURES!$B$2:$B$23,0),0),IF(HLOOKUP(CW$2+1,FIXTURES!$C$2:$NC$23,MATCH($C25,FIXTURES!$B$2:$B$23,0),0)="",HLOOKUP(CW$2,FIXTURES!$C$2:$NC$23,MATCH($C25,FIXTURES!$B$2:$B$23,0),0),HLOOKUP(CW$2+1,FIXTURES!$C$2:$NC$23,MATCH($C25,FIXTURES!$B$2:$B$23,0),0)))),IF(AND(HLOOKUP(CW$2,FIXTURES!$C$2:$NC$23,MATCH($C25,FIXTURES!$B$2:$B$23,0),0)="",HLOOKUP(CW$2+1,FIXTURES!$C$2:$NC$23,MATCH($C25,FIXTURES!$B$2:$B$23,0),0)=""),HLOOKUP(CW$2+2,FIXTURES!$C$2:$NC$23,MATCH($C25,FIXTURES!$B$2:$B$23,0),0),IF(HLOOKUP(CW$2+1,FIXTURES!$C$2:$NC$23,MATCH($C25,FIXTURES!$B$2:$B$23,0),0)="",HLOOKUP(CW$2,FIXTURES!$C$2:$NC$23,MATCH($C25,FIXTURES!$B$2:$B$23,0),0),HLOOKUP(CW$2+1,FIXTURES!$C$2:$NC$23,MATCH($C25,FIXTURES!$B$2:$B$23,0),0))))</f>
        <v/>
      </c>
      <c r="CX25" s="117" t="str">
        <f>IF(CX$1="SAT",IF(AND(HLOOKUP(CX$2,FIXTURES!$C$2:$NC$23,MATCH($C25,FIXTURES!$B$2:$B$23,0),0)="",HLOOKUP(CX$2+1,FIXTURES!$C$2:$NC$23,MATCH($C25,FIXTURES!$B$2:$B$23,0),0)="",HLOOKUP(CX$2+2,FIXTURES!$C$2:$NC$23,MATCH($C25,FIXTURES!$B$2:$B$23,0),0)=""),HLOOKUP(CX$2-1,FIXTURES!$C$2:$NC$23,MATCH($C25,FIXTURES!$B$2:$B$23,0),0),IF(AND(HLOOKUP(CX$2,FIXTURES!$C$2:$NC$23,MATCH($C25,FIXTURES!$B$2:$B$23,0),0)="",HLOOKUP(CX$2+1,FIXTURES!$C$2:$NC$23,MATCH($C25,FIXTURES!$B$2:$B$23,0),0)=""),HLOOKUP(CX$2+2,FIXTURES!$C$2:$NC$23,MATCH($C25,FIXTURES!$B$2:$B$23,0),0),IF(HLOOKUP(CX$2+1,FIXTURES!$C$2:$NC$23,MATCH($C25,FIXTURES!$B$2:$B$23,0),0)="",HLOOKUP(CX$2,FIXTURES!$C$2:$NC$23,MATCH($C25,FIXTURES!$B$2:$B$23,0),0),HLOOKUP(CX$2+1,FIXTURES!$C$2:$NC$23,MATCH($C25,FIXTURES!$B$2:$B$23,0),0)))),IF(AND(HLOOKUP(CX$2,FIXTURES!$C$2:$NC$23,MATCH($C25,FIXTURES!$B$2:$B$23,0),0)="",HLOOKUP(CX$2+1,FIXTURES!$C$2:$NC$23,MATCH($C25,FIXTURES!$B$2:$B$23,0),0)=""),HLOOKUP(CX$2+2,FIXTURES!$C$2:$NC$23,MATCH($C25,FIXTURES!$B$2:$B$23,0),0),IF(HLOOKUP(CX$2+1,FIXTURES!$C$2:$NC$23,MATCH($C25,FIXTURES!$B$2:$B$23,0),0)="",HLOOKUP(CX$2,FIXTURES!$C$2:$NC$23,MATCH($C25,FIXTURES!$B$2:$B$23,0),0),HLOOKUP(CX$2+1,FIXTURES!$C$2:$NC$23,MATCH($C25,FIXTURES!$B$2:$B$23,0),0))))</f>
        <v/>
      </c>
      <c r="CY25" s="117" t="str">
        <f>IF(CY$1="SAT",IF(AND(HLOOKUP(CY$2,FIXTURES!$C$2:$NC$23,MATCH($C25,FIXTURES!$B$2:$B$23,0),0)="",HLOOKUP(CY$2+1,FIXTURES!$C$2:$NC$23,MATCH($C25,FIXTURES!$B$2:$B$23,0),0)="",HLOOKUP(CY$2+2,FIXTURES!$C$2:$NC$23,MATCH($C25,FIXTURES!$B$2:$B$23,0),0)=""),HLOOKUP(CY$2-1,FIXTURES!$C$2:$NC$23,MATCH($C25,FIXTURES!$B$2:$B$23,0),0),IF(AND(HLOOKUP(CY$2,FIXTURES!$C$2:$NC$23,MATCH($C25,FIXTURES!$B$2:$B$23,0),0)="",HLOOKUP(CY$2+1,FIXTURES!$C$2:$NC$23,MATCH($C25,FIXTURES!$B$2:$B$23,0),0)=""),HLOOKUP(CY$2+2,FIXTURES!$C$2:$NC$23,MATCH($C25,FIXTURES!$B$2:$B$23,0),0),IF(HLOOKUP(CY$2+1,FIXTURES!$C$2:$NC$23,MATCH($C25,FIXTURES!$B$2:$B$23,0),0)="",HLOOKUP(CY$2,FIXTURES!$C$2:$NC$23,MATCH($C25,FIXTURES!$B$2:$B$23,0),0),HLOOKUP(CY$2+1,FIXTURES!$C$2:$NC$23,MATCH($C25,FIXTURES!$B$2:$B$23,0),0)))),IF(AND(HLOOKUP(CY$2,FIXTURES!$C$2:$NC$23,MATCH($C25,FIXTURES!$B$2:$B$23,0),0)="",HLOOKUP(CY$2+1,FIXTURES!$C$2:$NC$23,MATCH($C25,FIXTURES!$B$2:$B$23,0),0)=""),HLOOKUP(CY$2+2,FIXTURES!$C$2:$NC$23,MATCH($C25,FIXTURES!$B$2:$B$23,0),0),IF(HLOOKUP(CY$2+1,FIXTURES!$C$2:$NC$23,MATCH($C25,FIXTURES!$B$2:$B$23,0),0)="",HLOOKUP(CY$2,FIXTURES!$C$2:$NC$23,MATCH($C25,FIXTURES!$B$2:$B$23,0),0),HLOOKUP(CY$2+1,FIXTURES!$C$2:$NC$23,MATCH($C25,FIXTURES!$B$2:$B$23,0),0))))</f>
        <v/>
      </c>
      <c r="CZ25" s="117" t="str">
        <f>IF(CZ$1="SAT",IF(AND(HLOOKUP(CZ$2,FIXTURES!$C$2:$NC$23,MATCH($C25,FIXTURES!$B$2:$B$23,0),0)="",HLOOKUP(CZ$2+1,FIXTURES!$C$2:$NC$23,MATCH($C25,FIXTURES!$B$2:$B$23,0),0)="",HLOOKUP(CZ$2+2,FIXTURES!$C$2:$NC$23,MATCH($C25,FIXTURES!$B$2:$B$23,0),0)=""),HLOOKUP(CZ$2-1,FIXTURES!$C$2:$NC$23,MATCH($C25,FIXTURES!$B$2:$B$23,0),0),IF(AND(HLOOKUP(CZ$2,FIXTURES!$C$2:$NC$23,MATCH($C25,FIXTURES!$B$2:$B$23,0),0)="",HLOOKUP(CZ$2+1,FIXTURES!$C$2:$NC$23,MATCH($C25,FIXTURES!$B$2:$B$23,0),0)=""),HLOOKUP(CZ$2+2,FIXTURES!$C$2:$NC$23,MATCH($C25,FIXTURES!$B$2:$B$23,0),0),IF(HLOOKUP(CZ$2+1,FIXTURES!$C$2:$NC$23,MATCH($C25,FIXTURES!$B$2:$B$23,0),0)="",HLOOKUP(CZ$2,FIXTURES!$C$2:$NC$23,MATCH($C25,FIXTURES!$B$2:$B$23,0),0),HLOOKUP(CZ$2+1,FIXTURES!$C$2:$NC$23,MATCH($C25,FIXTURES!$B$2:$B$23,0),0)))),IF(AND(HLOOKUP(CZ$2,FIXTURES!$C$2:$NC$23,MATCH($C25,FIXTURES!$B$2:$B$23,0),0)="",HLOOKUP(CZ$2+1,FIXTURES!$C$2:$NC$23,MATCH($C25,FIXTURES!$B$2:$B$23,0),0)=""),HLOOKUP(CZ$2+2,FIXTURES!$C$2:$NC$23,MATCH($C25,FIXTURES!$B$2:$B$23,0),0),IF(HLOOKUP(CZ$2+1,FIXTURES!$C$2:$NC$23,MATCH($C25,FIXTURES!$B$2:$B$23,0),0)="",HLOOKUP(CZ$2,FIXTURES!$C$2:$NC$23,MATCH($C25,FIXTURES!$B$2:$B$23,0),0),HLOOKUP(CZ$2+1,FIXTURES!$C$2:$NC$23,MATCH($C25,FIXTURES!$B$2:$B$23,0),0))))</f>
        <v/>
      </c>
      <c r="DA25" s="117" t="str">
        <f>IF(DA$1="SAT",IF(AND(HLOOKUP(DA$2,FIXTURES!$C$2:$NC$23,MATCH($C25,FIXTURES!$B$2:$B$23,0),0)="",HLOOKUP(DA$2+1,FIXTURES!$C$2:$NC$23,MATCH($C25,FIXTURES!$B$2:$B$23,0),0)="",HLOOKUP(DA$2+2,FIXTURES!$C$2:$NC$23,MATCH($C25,FIXTURES!$B$2:$B$23,0),0)=""),HLOOKUP(DA$2-1,FIXTURES!$C$2:$NC$23,MATCH($C25,FIXTURES!$B$2:$B$23,0),0),IF(AND(HLOOKUP(DA$2,FIXTURES!$C$2:$NC$23,MATCH($C25,FIXTURES!$B$2:$B$23,0),0)="",HLOOKUP(DA$2+1,FIXTURES!$C$2:$NC$23,MATCH($C25,FIXTURES!$B$2:$B$23,0),0)=""),HLOOKUP(DA$2+2,FIXTURES!$C$2:$NC$23,MATCH($C25,FIXTURES!$B$2:$B$23,0),0),IF(HLOOKUP(DA$2+1,FIXTURES!$C$2:$NC$23,MATCH($C25,FIXTURES!$B$2:$B$23,0),0)="",HLOOKUP(DA$2,FIXTURES!$C$2:$NC$23,MATCH($C25,FIXTURES!$B$2:$B$23,0),0),HLOOKUP(DA$2+1,FIXTURES!$C$2:$NC$23,MATCH($C25,FIXTURES!$B$2:$B$23,0),0)))),IF(AND(HLOOKUP(DA$2,FIXTURES!$C$2:$NC$23,MATCH($C25,FIXTURES!$B$2:$B$23,0),0)="",HLOOKUP(DA$2+1,FIXTURES!$C$2:$NC$23,MATCH($C25,FIXTURES!$B$2:$B$23,0),0)=""),HLOOKUP(DA$2+2,FIXTURES!$C$2:$NC$23,MATCH($C25,FIXTURES!$B$2:$B$23,0),0),IF(HLOOKUP(DA$2+1,FIXTURES!$C$2:$NC$23,MATCH($C25,FIXTURES!$B$2:$B$23,0),0)="",HLOOKUP(DA$2,FIXTURES!$C$2:$NC$23,MATCH($C25,FIXTURES!$B$2:$B$23,0),0),HLOOKUP(DA$2+1,FIXTURES!$C$2:$NC$23,MATCH($C25,FIXTURES!$B$2:$B$23,0),0))))</f>
        <v/>
      </c>
      <c r="DB25" s="117" t="str">
        <f>IF(DB$1="SAT",IF(AND(HLOOKUP(DB$2,FIXTURES!$C$2:$NC$23,MATCH($C25,FIXTURES!$B$2:$B$23,0),0)="",HLOOKUP(DB$2+1,FIXTURES!$C$2:$NC$23,MATCH($C25,FIXTURES!$B$2:$B$23,0),0)="",HLOOKUP(DB$2+2,FIXTURES!$C$2:$NC$23,MATCH($C25,FIXTURES!$B$2:$B$23,0),0)=""),HLOOKUP(DB$2-1,FIXTURES!$C$2:$NC$23,MATCH($C25,FIXTURES!$B$2:$B$23,0),0),IF(AND(HLOOKUP(DB$2,FIXTURES!$C$2:$NC$23,MATCH($C25,FIXTURES!$B$2:$B$23,0),0)="",HLOOKUP(DB$2+1,FIXTURES!$C$2:$NC$23,MATCH($C25,FIXTURES!$B$2:$B$23,0),0)=""),HLOOKUP(DB$2+2,FIXTURES!$C$2:$NC$23,MATCH($C25,FIXTURES!$B$2:$B$23,0),0),IF(HLOOKUP(DB$2+1,FIXTURES!$C$2:$NC$23,MATCH($C25,FIXTURES!$B$2:$B$23,0),0)="",HLOOKUP(DB$2,FIXTURES!$C$2:$NC$23,MATCH($C25,FIXTURES!$B$2:$B$23,0),0),HLOOKUP(DB$2+1,FIXTURES!$C$2:$NC$23,MATCH($C25,FIXTURES!$B$2:$B$23,0),0)))),IF(AND(HLOOKUP(DB$2,FIXTURES!$C$2:$NC$23,MATCH($C25,FIXTURES!$B$2:$B$23,0),0)="",HLOOKUP(DB$2+1,FIXTURES!$C$2:$NC$23,MATCH($C25,FIXTURES!$B$2:$B$23,0),0)=""),HLOOKUP(DB$2+2,FIXTURES!$C$2:$NC$23,MATCH($C25,FIXTURES!$B$2:$B$23,0),0),IF(HLOOKUP(DB$2+1,FIXTURES!$C$2:$NC$23,MATCH($C25,FIXTURES!$B$2:$B$23,0),0)="",HLOOKUP(DB$2,FIXTURES!$C$2:$NC$23,MATCH($C25,FIXTURES!$B$2:$B$23,0),0),HLOOKUP(DB$2+1,FIXTURES!$C$2:$NC$23,MATCH($C25,FIXTURES!$B$2:$B$23,0),0))))</f>
        <v/>
      </c>
      <c r="DC25" s="117" t="str">
        <f>IF(DC$1="SAT",IF(AND(HLOOKUP(DC$2,FIXTURES!$C$2:$NC$23,MATCH($C25,FIXTURES!$B$2:$B$23,0),0)="",HLOOKUP(DC$2+1,FIXTURES!$C$2:$NC$23,MATCH($C25,FIXTURES!$B$2:$B$23,0),0)="",HLOOKUP(DC$2+2,FIXTURES!$C$2:$NC$23,MATCH($C25,FIXTURES!$B$2:$B$23,0),0)=""),HLOOKUP(DC$2-1,FIXTURES!$C$2:$NC$23,MATCH($C25,FIXTURES!$B$2:$B$23,0),0),IF(AND(HLOOKUP(DC$2,FIXTURES!$C$2:$NC$23,MATCH($C25,FIXTURES!$B$2:$B$23,0),0)="",HLOOKUP(DC$2+1,FIXTURES!$C$2:$NC$23,MATCH($C25,FIXTURES!$B$2:$B$23,0),0)=""),HLOOKUP(DC$2+2,FIXTURES!$C$2:$NC$23,MATCH($C25,FIXTURES!$B$2:$B$23,0),0),IF(HLOOKUP(DC$2+1,FIXTURES!$C$2:$NC$23,MATCH($C25,FIXTURES!$B$2:$B$23,0),0)="",HLOOKUP(DC$2,FIXTURES!$C$2:$NC$23,MATCH($C25,FIXTURES!$B$2:$B$23,0),0),HLOOKUP(DC$2+1,FIXTURES!$C$2:$NC$23,MATCH($C25,FIXTURES!$B$2:$B$23,0),0)))),IF(AND(HLOOKUP(DC$2,FIXTURES!$C$2:$NC$23,MATCH($C25,FIXTURES!$B$2:$B$23,0),0)="",HLOOKUP(DC$2+1,FIXTURES!$C$2:$NC$23,MATCH($C25,FIXTURES!$B$2:$B$23,0),0)=""),HLOOKUP(DC$2+2,FIXTURES!$C$2:$NC$23,MATCH($C25,FIXTURES!$B$2:$B$23,0),0),IF(HLOOKUP(DC$2+1,FIXTURES!$C$2:$NC$23,MATCH($C25,FIXTURES!$B$2:$B$23,0),0)="",HLOOKUP(DC$2,FIXTURES!$C$2:$NC$23,MATCH($C25,FIXTURES!$B$2:$B$23,0),0),HLOOKUP(DC$2+1,FIXTURES!$C$2:$NC$23,MATCH($C25,FIXTURES!$B$2:$B$23,0),0))))</f>
        <v/>
      </c>
      <c r="DD25" s="116"/>
      <c r="DE25" s="102" t="str">
        <f>LEFT(HLOOKUP(DE$2,FIXTURES!$C$2:$NJ$23,MATCH($C25,FIXTURES!$B$2:$B$23,0),0),3)</f>
        <v/>
      </c>
      <c r="DF25" s="102" t="str">
        <f>IF(LEN(HLOOKUP(DE$2,FIXTURES!$C$2:$NJ$23,MATCH($C25,FIXTURES!$B$2:$B$23,0),0))=6,RIGHT(HLOOKUP(DE$2,FIXTURES!$C$2:$NJ$23,MATCH($C25,FIXTURES!$B$2:$B$23,0),0),3),"")</f>
        <v/>
      </c>
      <c r="DG25" s="102" t="str">
        <f>IF(LEN(HLOOKUP(DE$2,FIXTURES!$C$2:$NJ$23,MATCH($C25,FIXTURES!$B$2:$B$23,0),0))=9,RIGHT(HLOOKUP(DE$2,FIXTURES!$C$2:$NJ$23,MATCH($C25,FIXTURES!$B$2:$B$23,0),0),3),"")</f>
        <v/>
      </c>
      <c r="DH25" s="102" t="str">
        <f>IFERROR(IF(BGW!$F52=1,"",VLOOKUP($C25,BGW!$B$33:$E$52,MATCH($DH$2,BGW!$B$32:$E$32,0),0)),"")</f>
        <v/>
      </c>
      <c r="DI25" s="102" t="str">
        <f>IFERROR(IF(BGW!$F77=1,"",VLOOKUP($C25,BGW!$B$58:$E$77,MATCH($DI$2,BGW!$B$57:$E$57,0),0)),"")</f>
        <v>LEE</v>
      </c>
      <c r="DJ25" s="102" t="str">
        <f>IFERROR(IF(BGW!$F102=1,"",VLOOKUP($C25,BGW!$B$83:$E$102,MATCH($DJ$2,BGW!$B$82:$E$82,0),0)),"")</f>
        <v>lei</v>
      </c>
      <c r="DK25" s="116"/>
    </row>
    <row r="26" spans="1:115" ht="21.75" customHeight="1" x14ac:dyDescent="0.25">
      <c r="DE26" s="62"/>
    </row>
    <row r="27" spans="1:115" ht="21.75" customHeight="1" x14ac:dyDescent="0.25">
      <c r="BB27" s="56"/>
    </row>
    <row r="28" spans="1:115" ht="21.75" customHeight="1" x14ac:dyDescent="0.25">
      <c r="B28" s="36" t="s">
        <v>1121</v>
      </c>
      <c r="C28" s="36" t="s">
        <v>25</v>
      </c>
    </row>
    <row r="29" spans="1:115" s="49" customFormat="1" ht="21.75" customHeight="1" x14ac:dyDescent="0.25">
      <c r="A29" s="48" t="s">
        <v>36</v>
      </c>
      <c r="B29" s="44">
        <f>VLOOKUP(A29,[1]Table!$B$1:$O$21,MATCH("xGD/90",[1]Table!$B$1:$O$1,0),0)</f>
        <v>0.92</v>
      </c>
      <c r="C29" s="60" t="s">
        <v>0</v>
      </c>
      <c r="D29" s="63" t="str">
        <f>IFERROR(VLOOKUP(D6,[1]Table2!$B$1:$Z$21,MATCH("xGA/90",[1]Table2!$B$1:$Z$1,0),0)*VLOOKUP($C6,[1]Table2!$B$1:$Z$21,MATCH("xG/90",[1]Table2!$B$1:$Z$1,0),0),"")</f>
        <v/>
      </c>
      <c r="E29" s="63">
        <f>IFERROR(VLOOKUP(E6,[1]Table2!$B$1:$Z$21,MATCH("xGA/90",[1]Table2!$B$1:$Z$1,0),0)*VLOOKUP($C6,[1]Table2!$B$1:$Z$21,MATCH("xG/90",[1]Table2!$B$1:$Z$1,0),0),"")</f>
        <v>2.6040624999999999</v>
      </c>
      <c r="F29" s="63" t="str">
        <f>IFERROR(VLOOKUP(F6,[1]Table2!$B$1:$Z$21,MATCH("xGA/90",[1]Table2!$B$1:$Z$1,0),0)*VLOOKUP($C6,[1]Table2!$B$1:$Z$21,MATCH("xG/90",[1]Table2!$B$1:$Z$1,0),0),"")</f>
        <v/>
      </c>
      <c r="G29" s="63">
        <f>IFERROR(VLOOKUP(G6,[1]Table2!$B$1:$Z$21,MATCH("xGA/90",[1]Table2!$B$1:$Z$1,0),0)*VLOOKUP($C6,[1]Table2!$B$1:$Z$21,MATCH("xG/90",[1]Table2!$B$1:$Z$1,0),0),"")</f>
        <v>3.2362988281249998</v>
      </c>
      <c r="H29" s="63" t="str">
        <f>IFERROR(VLOOKUP(H6,[1]Table2!$B$1:$Z$21,MATCH("xGA/90",[1]Table2!$B$1:$Z$1,0),0)*VLOOKUP($C6,[1]Table2!$B$1:$Z$21,MATCH("xG/90",[1]Table2!$B$1:$Z$1,0),0),"")</f>
        <v/>
      </c>
      <c r="I29" s="63">
        <f>IFERROR(VLOOKUP(I6,[1]Table2!$B$1:$Z$21,MATCH("xGA/90",[1]Table2!$B$1:$Z$1,0),0)*VLOOKUP($C6,[1]Table2!$B$1:$Z$21,MATCH("xG/90",[1]Table2!$B$1:$Z$1,0),0),"")</f>
        <v>3.5242480468749995</v>
      </c>
      <c r="J29" s="63" t="str">
        <f>IFERROR(VLOOKUP(J6,[1]Table2!$B$1:$Z$21,MATCH("xGA/90",[1]Table2!$B$1:$Z$1,0),0)*VLOOKUP($C6,[1]Table2!$B$1:$Z$21,MATCH("xG/90",[1]Table2!$B$1:$Z$1,0),0),"")</f>
        <v/>
      </c>
      <c r="K29" s="63">
        <f>IFERROR(VLOOKUP(K6,[1]Table2!$B$1:$Z$21,MATCH("xGA/90",[1]Table2!$B$1:$Z$1,0),0)*VLOOKUP($C6,[1]Table2!$B$1:$Z$21,MATCH("xG/90",[1]Table2!$B$1:$Z$1,0),0),"")</f>
        <v>3.2825403225806449</v>
      </c>
      <c r="L29" s="63">
        <f>IFERROR(VLOOKUP(L6,[1]Table2!$B$1:$Z$21,MATCH("xGA/90",[1]Table2!$B$1:$Z$1,0),0)*VLOOKUP($C6,[1]Table2!$B$1:$Z$21,MATCH("xG/90",[1]Table2!$B$1:$Z$1,0),0),"")</f>
        <v>2.9358300781249995</v>
      </c>
      <c r="M29" s="63">
        <f>IFERROR(VLOOKUP(M6,[1]Table2!$B$1:$Z$21,MATCH("xGA/90",[1]Table2!$B$1:$Z$1,0),0)*VLOOKUP($C6,[1]Table2!$B$1:$Z$21,MATCH("xG/90",[1]Table2!$B$1:$Z$1,0),0),"")</f>
        <v>2.5840312499999998</v>
      </c>
      <c r="N29" s="63" t="str">
        <f>IFERROR(VLOOKUP(N6,[1]Table2!$B$1:$Z$21,MATCH("xGA/90",[1]Table2!$B$1:$Z$1,0),0)*VLOOKUP($C6,[1]Table2!$B$1:$Z$21,MATCH("xG/90",[1]Table2!$B$1:$Z$1,0),0),"")</f>
        <v/>
      </c>
      <c r="O29" s="63" t="str">
        <f>IFERROR(VLOOKUP(O6,[1]Table2!$B$1:$Z$21,MATCH("xGA/90",[1]Table2!$B$1:$Z$1,0),0)*VLOOKUP($C6,[1]Table2!$B$1:$Z$21,MATCH("xG/90",[1]Table2!$B$1:$Z$1,0),0),"")</f>
        <v/>
      </c>
      <c r="P29" s="63" t="str">
        <f>IFERROR(VLOOKUP(P6,[1]Table2!$B$1:$Z$21,MATCH("xGA/90",[1]Table2!$B$1:$Z$1,0),0)*VLOOKUP($C6,[1]Table2!$B$1:$Z$21,MATCH("xG/90",[1]Table2!$B$1:$Z$1,0),0),"")</f>
        <v/>
      </c>
      <c r="Q29" s="63">
        <f>IFERROR(VLOOKUP(Q6,[1]Table2!$B$1:$Z$21,MATCH("xGA/90",[1]Table2!$B$1:$Z$1,0),0)*VLOOKUP($C6,[1]Table2!$B$1:$Z$21,MATCH("xG/90",[1]Table2!$B$1:$Z$1,0),0),"")</f>
        <v>2.6353613281249997</v>
      </c>
      <c r="R29" s="63" t="str">
        <f>IFERROR(VLOOKUP(R6,[1]Table2!$B$1:$Z$21,MATCH("xGA/90",[1]Table2!$B$1:$Z$1,0),0)*VLOOKUP($C6,[1]Table2!$B$1:$Z$21,MATCH("xG/90",[1]Table2!$B$1:$Z$1,0),0),"")</f>
        <v/>
      </c>
      <c r="S29" s="63" t="str">
        <f>IFERROR(VLOOKUP(S6,[1]Table2!$B$1:$Z$21,MATCH("xGA/90",[1]Table2!$B$1:$Z$1,0),0)*VLOOKUP($C6,[1]Table2!$B$1:$Z$21,MATCH("xG/90",[1]Table2!$B$1:$Z$1,0),0),"")</f>
        <v/>
      </c>
      <c r="T29" s="63" t="str">
        <f>IFERROR(VLOOKUP(T6,[1]Table2!$B$1:$Z$21,MATCH("xGA/90",[1]Table2!$B$1:$Z$1,0),0)*VLOOKUP($C6,[1]Table2!$B$1:$Z$21,MATCH("xG/90",[1]Table2!$B$1:$Z$1,0),0),"")</f>
        <v/>
      </c>
      <c r="U29" s="63">
        <f>IFERROR(VLOOKUP(U6,[1]Table2!$B$1:$Z$21,MATCH("xGA/90",[1]Table2!$B$1:$Z$1,0),0)*VLOOKUP($C6,[1]Table2!$B$1:$Z$21,MATCH("xG/90",[1]Table2!$B$1:$Z$1,0),0),"")</f>
        <v>2.5790234375000001</v>
      </c>
      <c r="V29" s="63" t="str">
        <f>IFERROR(VLOOKUP(V6,[1]Table2!$B$1:$Z$21,MATCH("xGA/90",[1]Table2!$B$1:$Z$1,0),0)*VLOOKUP($C6,[1]Table2!$B$1:$Z$21,MATCH("xG/90",[1]Table2!$B$1:$Z$1,0),0),"")</f>
        <v/>
      </c>
      <c r="W29" s="63">
        <f>IFERROR(VLOOKUP(W6,[1]Table2!$B$1:$Z$21,MATCH("xGA/90",[1]Table2!$B$1:$Z$1,0),0)*VLOOKUP($C6,[1]Table2!$B$1:$Z$21,MATCH("xG/90",[1]Table2!$B$1:$Z$1,0),0),"")</f>
        <v>2.8043749999999994</v>
      </c>
      <c r="X29" s="63" t="str">
        <f>IFERROR(VLOOKUP(X6,[1]Table2!$B$1:$Z$21,MATCH("xGA/90",[1]Table2!$B$1:$Z$1,0),0)*VLOOKUP($C6,[1]Table2!$B$1:$Z$21,MATCH("xG/90",[1]Table2!$B$1:$Z$1,0),0),"")</f>
        <v/>
      </c>
      <c r="Y29" s="63">
        <f>IFERROR(VLOOKUP(Y6,[1]Table2!$B$1:$Z$21,MATCH("xGA/90",[1]Table2!$B$1:$Z$1,0),0)*VLOOKUP($C6,[1]Table2!$B$1:$Z$21,MATCH("xG/90",[1]Table2!$B$1:$Z$1,0),0),"")</f>
        <v>3.3677539062499995</v>
      </c>
      <c r="Z29" s="63" t="str">
        <f>IFERROR(VLOOKUP(Z6,[1]Table2!$B$1:$Z$21,MATCH("xGA/90",[1]Table2!$B$1:$Z$1,0),0)*VLOOKUP($C6,[1]Table2!$B$1:$Z$21,MATCH("xG/90",[1]Table2!$B$1:$Z$1,0),0),"")</f>
        <v/>
      </c>
      <c r="AA29" s="63">
        <f>IFERROR(VLOOKUP(AA6,[1]Table2!$B$1:$Z$21,MATCH("xGA/90",[1]Table2!$B$1:$Z$1,0),0)*VLOOKUP($C6,[1]Table2!$B$1:$Z$21,MATCH("xG/90",[1]Table2!$B$1:$Z$1,0),0),"")</f>
        <v>2.8857519531249998</v>
      </c>
      <c r="AB29" s="63" t="str">
        <f>IFERROR(VLOOKUP(AB6,[1]Table2!$B$1:$Z$21,MATCH("xGA/90",[1]Table2!$B$1:$Z$1,0),0)*VLOOKUP($C6,[1]Table2!$B$1:$Z$21,MATCH("xG/90",[1]Table2!$B$1:$Z$1,0),0),"")</f>
        <v/>
      </c>
      <c r="AC29" s="63">
        <f>IFERROR(VLOOKUP(AC6,[1]Table2!$B$1:$Z$21,MATCH("xGA/90",[1]Table2!$B$1:$Z$1,0),0)*VLOOKUP($C6,[1]Table2!$B$1:$Z$21,MATCH("xG/90",[1]Table2!$B$1:$Z$1,0),0),"")</f>
        <v>3.3802734374999996</v>
      </c>
      <c r="AD29" s="63" t="str">
        <f>IFERROR(VLOOKUP(AD6,[1]Table2!$B$1:$Z$21,MATCH("xGA/90",[1]Table2!$B$1:$Z$1,0),0)*VLOOKUP($C6,[1]Table2!$B$1:$Z$21,MATCH("xG/90",[1]Table2!$B$1:$Z$1,0),0),"")</f>
        <v/>
      </c>
      <c r="AE29" s="63">
        <f>IFERROR(VLOOKUP(AE6,[1]Table2!$B$1:$Z$21,MATCH("xGA/90",[1]Table2!$B$1:$Z$1,0),0)*VLOOKUP($C6,[1]Table2!$B$1:$Z$21,MATCH("xG/90",[1]Table2!$B$1:$Z$1,0),0),"")</f>
        <v>2.5265221774193547</v>
      </c>
      <c r="AF29" s="63" t="str">
        <f>IFERROR(VLOOKUP(AF6,[1]Table2!$B$1:$Z$21,MATCH("xGA/90",[1]Table2!$B$1:$Z$1,0),0)*VLOOKUP($C6,[1]Table2!$B$1:$Z$21,MATCH("xG/90",[1]Table2!$B$1:$Z$1,0),0),"")</f>
        <v/>
      </c>
      <c r="AG29" s="63">
        <f>IFERROR(VLOOKUP(AG6,[1]Table2!$B$1:$Z$21,MATCH("xGA/90",[1]Table2!$B$1:$Z$1,0),0)*VLOOKUP($C6,[1]Table2!$B$1:$Z$21,MATCH("xG/90",[1]Table2!$B$1:$Z$1,0),0),"")</f>
        <v>2.9107910156249996</v>
      </c>
      <c r="AH29" s="63" t="str">
        <f>IFERROR(VLOOKUP(AH6,[1]Table2!$B$1:$Z$21,MATCH("xGA/90",[1]Table2!$B$1:$Z$1,0),0)*VLOOKUP($C6,[1]Table2!$B$1:$Z$21,MATCH("xG/90",[1]Table2!$B$1:$Z$1,0),0),"")</f>
        <v/>
      </c>
      <c r="AI29" s="63" t="str">
        <f>IFERROR(VLOOKUP(AI6,[1]Table2!$B$1:$Z$21,MATCH("xGA/90",[1]Table2!$B$1:$Z$1,0),0)*VLOOKUP($C6,[1]Table2!$B$1:$Z$21,MATCH("xG/90",[1]Table2!$B$1:$Z$1,0),0),"")</f>
        <v/>
      </c>
      <c r="AJ29" s="63" t="str">
        <f>IFERROR(VLOOKUP(AJ6,[1]Table2!$B$1:$Z$21,MATCH("xGA/90",[1]Table2!$B$1:$Z$1,0),0)*VLOOKUP($C6,[1]Table2!$B$1:$Z$21,MATCH("xG/90",[1]Table2!$B$1:$Z$1,0),0),"")</f>
        <v/>
      </c>
      <c r="AK29" s="63" t="str">
        <f>IFERROR(VLOOKUP(AK6,[1]Table2!$B$1:$Z$21,MATCH("xGA/90",[1]Table2!$B$1:$Z$1,0),0)*VLOOKUP($C6,[1]Table2!$B$1:$Z$21,MATCH("xG/90",[1]Table2!$B$1:$Z$1,0),0),"")</f>
        <v/>
      </c>
      <c r="AL29" s="63" t="str">
        <f>IFERROR(VLOOKUP(AL6,[1]Table2!$B$1:$Z$21,MATCH("xGA/90",[1]Table2!$B$1:$Z$1,0),0)*VLOOKUP($C6,[1]Table2!$B$1:$Z$21,MATCH("xG/90",[1]Table2!$B$1:$Z$1,0),0),"")</f>
        <v/>
      </c>
      <c r="AM29" s="63" t="str">
        <f>IFERROR(VLOOKUP(AM6,[1]Table2!$B$1:$Z$21,MATCH("xGA/90",[1]Table2!$B$1:$Z$1,0),0)*VLOOKUP($C6,[1]Table2!$B$1:$Z$21,MATCH("xG/90",[1]Table2!$B$1:$Z$1,0),0),"")</f>
        <v/>
      </c>
      <c r="AN29" s="63" t="str">
        <f>IFERROR(VLOOKUP(AN6,[1]Table2!$B$1:$Z$21,MATCH("xGA/90",[1]Table2!$B$1:$Z$1,0),0)*VLOOKUP($C6,[1]Table2!$B$1:$Z$21,MATCH("xG/90",[1]Table2!$B$1:$Z$1,0),0),"")</f>
        <v/>
      </c>
      <c r="AO29" s="63" t="str">
        <f>IFERROR(VLOOKUP(AO6,[1]Table2!$B$1:$Z$21,MATCH("xGA/90",[1]Table2!$B$1:$Z$1,0),0)*VLOOKUP($C6,[1]Table2!$B$1:$Z$21,MATCH("xG/90",[1]Table2!$B$1:$Z$1,0),0),"")</f>
        <v/>
      </c>
      <c r="AP29" s="63" t="str">
        <f>IFERROR(VLOOKUP(AP6,[1]Table2!$B$1:$Z$21,MATCH("xGA/90",[1]Table2!$B$1:$Z$1,0),0)*VLOOKUP($C6,[1]Table2!$B$1:$Z$21,MATCH("xG/90",[1]Table2!$B$1:$Z$1,0),0),"")</f>
        <v/>
      </c>
      <c r="AQ29" s="63" t="str">
        <f>IFERROR(VLOOKUP(AQ6,[1]Table2!$B$1:$Z$21,MATCH("xGA/90",[1]Table2!$B$1:$Z$1,0),0)*VLOOKUP($C6,[1]Table2!$B$1:$Z$21,MATCH("xG/90",[1]Table2!$B$1:$Z$1,0),0),"")</f>
        <v/>
      </c>
      <c r="AR29" s="63" t="str">
        <f>IFERROR(VLOOKUP(AR6,[1]Table2!$B$1:$Z$21,MATCH("xGA/90",[1]Table2!$B$1:$Z$1,0),0)*VLOOKUP($C6,[1]Table2!$B$1:$Z$21,MATCH("xG/90",[1]Table2!$B$1:$Z$1,0),0),"")</f>
        <v/>
      </c>
      <c r="AS29" s="63">
        <f>IFERROR(VLOOKUP(AS6,[1]Table2!$B$1:$Z$21,MATCH("xGA/90",[1]Table2!$B$1:$Z$1,0),0)*VLOOKUP($C6,[1]Table2!$B$1:$Z$21,MATCH("xG/90",[1]Table2!$B$1:$Z$1,0),0),"")</f>
        <v>2.5523689516129031</v>
      </c>
      <c r="AT29" s="63" t="str">
        <f>IFERROR(VLOOKUP(AT6,[1]Table2!$B$1:$Z$21,MATCH("xGA/90",[1]Table2!$B$1:$Z$1,0),0)*VLOOKUP($C6,[1]Table2!$B$1:$Z$21,MATCH("xG/90",[1]Table2!$B$1:$Z$1,0),0),"")</f>
        <v/>
      </c>
      <c r="AU29" s="63">
        <f>IFERROR(VLOOKUP(AU6,[1]Table2!$B$1:$Z$21,MATCH("xGA/90",[1]Table2!$B$1:$Z$1,0),0)*VLOOKUP($C6,[1]Table2!$B$1:$Z$21,MATCH("xG/90",[1]Table2!$B$1:$Z$1,0),0),"")</f>
        <v>2.3208620689655173</v>
      </c>
      <c r="AV29" s="63">
        <f>IFERROR(VLOOKUP(AV6,[1]Table2!$B$1:$Z$21,MATCH("xGA/90",[1]Table2!$B$1:$Z$1,0),0)*VLOOKUP($C6,[1]Table2!$B$1:$Z$21,MATCH("xG/90",[1]Table2!$B$1:$Z$1,0),0),"")</f>
        <v>2.0548185483870967</v>
      </c>
      <c r="AW29" s="63" t="str">
        <f>IFERROR(VLOOKUP(AW6,[1]Table2!$B$1:$Z$21,MATCH("xGA/90",[1]Table2!$B$1:$Z$1,0),0)*VLOOKUP($C6,[1]Table2!$B$1:$Z$21,MATCH("xG/90",[1]Table2!$B$1:$Z$1,0),0),"")</f>
        <v/>
      </c>
      <c r="AX29" s="63" t="str">
        <f>IFERROR(VLOOKUP(AX6,[1]Table2!$B$1:$Z$21,MATCH("xGA/90",[1]Table2!$B$1:$Z$1,0),0)*VLOOKUP($C6,[1]Table2!$B$1:$Z$21,MATCH("xG/90",[1]Table2!$B$1:$Z$1,0),0),"")</f>
        <v/>
      </c>
      <c r="AY29" s="63">
        <f>IFERROR(VLOOKUP(AY6,[1]Table2!$B$1:$Z$21,MATCH("xGA/90",[1]Table2!$B$1:$Z$1,0),0)*VLOOKUP($C6,[1]Table2!$B$1:$Z$21,MATCH("xG/90",[1]Table2!$B$1:$Z$1,0),0),"")</f>
        <v>2.5790234375000001</v>
      </c>
      <c r="AZ29" s="63" t="str">
        <f>IFERROR(VLOOKUP(AZ6,[1]Table2!$B$1:$Z$21,MATCH("xGA/90",[1]Table2!$B$1:$Z$1,0),0)*VLOOKUP($C6,[1]Table2!$B$1:$Z$21,MATCH("xG/90",[1]Table2!$B$1:$Z$1,0),0),"")</f>
        <v/>
      </c>
      <c r="BA29" s="63">
        <f>IFERROR(VLOOKUP(BA6,[1]Table2!$B$1:$Z$21,MATCH("xGA/90",[1]Table2!$B$1:$Z$1,0),0)*VLOOKUP($C6,[1]Table2!$B$1:$Z$21,MATCH("xG/90",[1]Table2!$B$1:$Z$1,0),0),"")</f>
        <v>2.5840312499999998</v>
      </c>
      <c r="BB29" s="63" t="str">
        <f>IFERROR(VLOOKUP(BB6,[1]Table2!$B$1:$Z$21,MATCH("xGA/90",[1]Table2!$B$1:$Z$1,0),0)*VLOOKUP($C6,[1]Table2!$B$1:$Z$21,MATCH("xG/90",[1]Table2!$B$1:$Z$1,0),0),"")</f>
        <v/>
      </c>
      <c r="BC29" s="63" t="str">
        <f>IFERROR(VLOOKUP(BC6,[1]Table2!$B$1:$Z$21,MATCH("xGA/90",[1]Table2!$B$1:$Z$1,0),0)*VLOOKUP($C6,[1]Table2!$B$1:$Z$21,MATCH("xG/90",[1]Table2!$B$1:$Z$1,0),0),"")</f>
        <v/>
      </c>
      <c r="BD29" s="63" t="str">
        <f>IFERROR(VLOOKUP(BD6,[1]Table2!$B$1:$Z$21,MATCH("xGA/90",[1]Table2!$B$1:$Z$1,0),0)*VLOOKUP($C6,[1]Table2!$B$1:$Z$21,MATCH("xG/90",[1]Table2!$B$1:$Z$1,0),0),"")</f>
        <v/>
      </c>
      <c r="BE29" s="63">
        <f>IFERROR(VLOOKUP(BE6,[1]Table2!$B$1:$Z$21,MATCH("xGA/90",[1]Table2!$B$1:$Z$1,0),0)*VLOOKUP($C6,[1]Table2!$B$1:$Z$21,MATCH("xG/90",[1]Table2!$B$1:$Z$1,0),0),"")</f>
        <v>3.3802734374999996</v>
      </c>
      <c r="BF29" s="63" t="str">
        <f>IFERROR(VLOOKUP(BF6,[1]Table2!$B$1:$Z$21,MATCH("xGA/90",[1]Table2!$B$1:$Z$1,0),0)*VLOOKUP($C6,[1]Table2!$B$1:$Z$21,MATCH("xG/90",[1]Table2!$B$1:$Z$1,0),0),"")</f>
        <v/>
      </c>
      <c r="BG29" s="63">
        <f>IFERROR(VLOOKUP(BG6,[1]Table2!$B$1:$Z$21,MATCH("xGA/90",[1]Table2!$B$1:$Z$1,0),0)*VLOOKUP($C6,[1]Table2!$B$1:$Z$21,MATCH("xG/90",[1]Table2!$B$1:$Z$1,0),0),"")</f>
        <v>2.6353613281249997</v>
      </c>
      <c r="BH29" s="63">
        <f>IFERROR(VLOOKUP(BH6,[1]Table2!$B$1:$Z$21,MATCH("xGA/90",[1]Table2!$B$1:$Z$1,0),0)*VLOOKUP($C6,[1]Table2!$B$1:$Z$21,MATCH("xG/90",[1]Table2!$B$1:$Z$1,0),0),"")</f>
        <v>1.6358854166666665</v>
      </c>
      <c r="BI29" s="63">
        <f>IFERROR(VLOOKUP(BI6,[1]Table2!$B$1:$Z$21,MATCH("xGA/90",[1]Table2!$B$1:$Z$1,0),0)*VLOOKUP($C6,[1]Table2!$B$1:$Z$21,MATCH("xG/90",[1]Table2!$B$1:$Z$1,0),0),"")</f>
        <v>2.9358300781249995</v>
      </c>
      <c r="BJ29" s="63" t="str">
        <f>IFERROR(VLOOKUP(BJ6,[1]Table2!$B$1:$Z$21,MATCH("xGA/90",[1]Table2!$B$1:$Z$1,0),0)*VLOOKUP($C6,[1]Table2!$B$1:$Z$21,MATCH("xG/90",[1]Table2!$B$1:$Z$1,0),0),"")</f>
        <v/>
      </c>
      <c r="BK29" s="63">
        <f>IFERROR(VLOOKUP(BK6,[1]Table2!$B$1:$Z$21,MATCH("xGA/90",[1]Table2!$B$1:$Z$1,0),0)*VLOOKUP($C6,[1]Table2!$B$1:$Z$21,MATCH("xG/90",[1]Table2!$B$1:$Z$1,0),0),"")</f>
        <v>3.2362988281249998</v>
      </c>
      <c r="BL29" s="63">
        <f>IFERROR(VLOOKUP(BL6,[1]Table2!$B$1:$Z$21,MATCH("xGA/90",[1]Table2!$B$1:$Z$1,0),0)*VLOOKUP($C6,[1]Table2!$B$1:$Z$21,MATCH("xG/90",[1]Table2!$B$1:$Z$1,0),0),"")</f>
        <v>3.3802734374999996</v>
      </c>
      <c r="BM29" s="63">
        <f>IFERROR(VLOOKUP(BM6,[1]Table2!$B$1:$Z$21,MATCH("xGA/90",[1]Table2!$B$1:$Z$1,0),0)*VLOOKUP($C6,[1]Table2!$B$1:$Z$21,MATCH("xG/90",[1]Table2!$B$1:$Z$1,0),0),"")</f>
        <v>3.5242480468749995</v>
      </c>
      <c r="BN29" s="63" t="str">
        <f>IFERROR(VLOOKUP(BN6,[1]Table2!$B$1:$Z$21,MATCH("xGA/90",[1]Table2!$B$1:$Z$1,0),0)*VLOOKUP($C6,[1]Table2!$B$1:$Z$21,MATCH("xG/90",[1]Table2!$B$1:$Z$1,0),0),"")</f>
        <v/>
      </c>
      <c r="BO29" s="63">
        <f>IFERROR(VLOOKUP(BO6,[1]Table2!$B$1:$Z$21,MATCH("xGA/90",[1]Table2!$B$1:$Z$1,0),0)*VLOOKUP($C6,[1]Table2!$B$1:$Z$21,MATCH("xG/90",[1]Table2!$B$1:$Z$1,0),0),"")</f>
        <v>3.2825403225806449</v>
      </c>
      <c r="BP29" s="63" t="str">
        <f>IFERROR(VLOOKUP(BP6,[1]Table2!$B$1:$Z$21,MATCH("xGA/90",[1]Table2!$B$1:$Z$1,0),0)*VLOOKUP($C6,[1]Table2!$B$1:$Z$21,MATCH("xG/90",[1]Table2!$B$1:$Z$1,0),0),"")</f>
        <v/>
      </c>
      <c r="BQ29" s="63">
        <f>IFERROR(VLOOKUP(BQ6,[1]Table2!$B$1:$Z$21,MATCH("xGA/90",[1]Table2!$B$1:$Z$1,0),0)*VLOOKUP($C6,[1]Table2!$B$1:$Z$21,MATCH("xG/90",[1]Table2!$B$1:$Z$1,0),0),"")</f>
        <v>2.6040624999999999</v>
      </c>
      <c r="BR29" s="63" t="str">
        <f>IFERROR(VLOOKUP(BR6,[1]Table2!$B$1:$Z$21,MATCH("xGA/90",[1]Table2!$B$1:$Z$1,0),0)*VLOOKUP($C6,[1]Table2!$B$1:$Z$21,MATCH("xG/90",[1]Table2!$B$1:$Z$1,0),0),"")</f>
        <v/>
      </c>
      <c r="BS29" s="63" t="str">
        <f>IFERROR(VLOOKUP(BS6,[1]Table2!$B$1:$Z$21,MATCH("xGA/90",[1]Table2!$B$1:$Z$1,0),0)*VLOOKUP($C6,[1]Table2!$B$1:$Z$21,MATCH("xG/90",[1]Table2!$B$1:$Z$1,0),0),"")</f>
        <v/>
      </c>
      <c r="BT29" s="63" t="str">
        <f>IFERROR(VLOOKUP(BT6,[1]Table2!$B$1:$Z$21,MATCH("xGA/90",[1]Table2!$B$1:$Z$1,0),0)*VLOOKUP($C6,[1]Table2!$B$1:$Z$21,MATCH("xG/90",[1]Table2!$B$1:$Z$1,0),0),"")</f>
        <v/>
      </c>
      <c r="BU29" s="63">
        <f>IFERROR(VLOOKUP(BU6,[1]Table2!$B$1:$Z$21,MATCH("xGA/90",[1]Table2!$B$1:$Z$1,0),0)*VLOOKUP($C6,[1]Table2!$B$1:$Z$21,MATCH("xG/90",[1]Table2!$B$1:$Z$1,0),0),"")</f>
        <v>3.3677539062499995</v>
      </c>
      <c r="BV29" s="63" t="str">
        <f>IFERROR(VLOOKUP(BV6,[1]Table2!$B$1:$Z$21,MATCH("xGA/90",[1]Table2!$B$1:$Z$1,0),0)*VLOOKUP($C6,[1]Table2!$B$1:$Z$21,MATCH("xG/90",[1]Table2!$B$1:$Z$1,0),0),"")</f>
        <v/>
      </c>
      <c r="BW29" s="63">
        <f>IFERROR(VLOOKUP(BW6,[1]Table2!$B$1:$Z$21,MATCH("xGA/90",[1]Table2!$B$1:$Z$1,0),0)*VLOOKUP($C6,[1]Table2!$B$1:$Z$21,MATCH("xG/90",[1]Table2!$B$1:$Z$1,0),0),"")</f>
        <v>2.8043749999999994</v>
      </c>
      <c r="BX29" s="63" t="str">
        <f>IFERROR(VLOOKUP(BX6,[1]Table2!$B$1:$Z$21,MATCH("xGA/90",[1]Table2!$B$1:$Z$1,0),0)*VLOOKUP($C6,[1]Table2!$B$1:$Z$21,MATCH("xG/90",[1]Table2!$B$1:$Z$1,0),0),"")</f>
        <v/>
      </c>
      <c r="BY29" s="63">
        <f>IFERROR(VLOOKUP(BY6,[1]Table2!$B$1:$Z$21,MATCH("xGA/90",[1]Table2!$B$1:$Z$1,0),0)*VLOOKUP($C6,[1]Table2!$B$1:$Z$21,MATCH("xG/90",[1]Table2!$B$1:$Z$1,0),0),"")</f>
        <v>2.5523689516129031</v>
      </c>
      <c r="BZ29" s="63" t="str">
        <f>IFERROR(VLOOKUP(BZ6,[1]Table2!$B$1:$Z$21,MATCH("xGA/90",[1]Table2!$B$1:$Z$1,0),0)*VLOOKUP($C6,[1]Table2!$B$1:$Z$21,MATCH("xG/90",[1]Table2!$B$1:$Z$1,0),0),"")</f>
        <v/>
      </c>
      <c r="CA29" s="63">
        <f>IFERROR(VLOOKUP(CA6,[1]Table2!$B$1:$Z$21,MATCH("xGA/90",[1]Table2!$B$1:$Z$1,0),0)*VLOOKUP($C6,[1]Table2!$B$1:$Z$21,MATCH("xG/90",[1]Table2!$B$1:$Z$1,0),0),"")</f>
        <v>2.8857519531249998</v>
      </c>
      <c r="CB29" s="63">
        <f>IFERROR(VLOOKUP(CB6,[1]Table2!$B$1:$Z$21,MATCH("xGA/90",[1]Table2!$B$1:$Z$1,0),0)*VLOOKUP($C6,[1]Table2!$B$1:$Z$21,MATCH("xG/90",[1]Table2!$B$1:$Z$1,0),0),"")</f>
        <v>1.6358854166666665</v>
      </c>
      <c r="CC29" s="63" t="str">
        <f>IFERROR(VLOOKUP(CC6,[1]Table2!$B$1:$Z$21,MATCH("xGA/90",[1]Table2!$B$1:$Z$1,0),0)*VLOOKUP($C6,[1]Table2!$B$1:$Z$21,MATCH("xG/90",[1]Table2!$B$1:$Z$1,0),0),"")</f>
        <v/>
      </c>
      <c r="CD29" s="63">
        <f>IFERROR(VLOOKUP(CD6,[1]Table2!$B$1:$Z$21,MATCH("xGA/90",[1]Table2!$B$1:$Z$1,0),0)*VLOOKUP($C6,[1]Table2!$B$1:$Z$21,MATCH("xG/90",[1]Table2!$B$1:$Z$1,0),0),"")</f>
        <v>2.5265221774193547</v>
      </c>
      <c r="CE29" s="63">
        <f>IFERROR(VLOOKUP(CE6,[1]Table2!$B$1:$Z$21,MATCH("xGA/90",[1]Table2!$B$1:$Z$1,0),0)*VLOOKUP($C6,[1]Table2!$B$1:$Z$21,MATCH("xG/90",[1]Table2!$B$1:$Z$1,0),0),"")</f>
        <v>2.0548185483870967</v>
      </c>
      <c r="CF29" s="63" t="str">
        <f>IFERROR(VLOOKUP(CF6,[1]Table2!$B$1:$Z$21,MATCH("xGA/90",[1]Table2!$B$1:$Z$1,0),0)*VLOOKUP($C6,[1]Table2!$B$1:$Z$21,MATCH("xG/90",[1]Table2!$B$1:$Z$1,0),0),"")</f>
        <v/>
      </c>
      <c r="CG29" s="63">
        <f>IFERROR(VLOOKUP(CG6,[1]Table2!$B$1:$Z$21,MATCH("xGA/90",[1]Table2!$B$1:$Z$1,0),0)*VLOOKUP($C6,[1]Table2!$B$1:$Z$21,MATCH("xG/90",[1]Table2!$B$1:$Z$1,0),0),"")</f>
        <v>2.3208620689655173</v>
      </c>
      <c r="CH29" s="63" t="str">
        <f>IFERROR(VLOOKUP(CH6,[1]Table2!$B$1:$Z$21,MATCH("xGA/90",[1]Table2!$B$1:$Z$1,0),0)*VLOOKUP($C6,[1]Table2!$B$1:$Z$21,MATCH("xG/90",[1]Table2!$B$1:$Z$1,0),0),"")</f>
        <v/>
      </c>
      <c r="CI29" s="63">
        <f>IFERROR(VLOOKUP(CI6,[1]Table2!$B$1:$Z$21,MATCH("xGA/90",[1]Table2!$B$1:$Z$1,0),0)*VLOOKUP($C6,[1]Table2!$B$1:$Z$21,MATCH("xG/90",[1]Table2!$B$1:$Z$1,0),0),"")</f>
        <v>3.3802734374999996</v>
      </c>
      <c r="CJ29" s="63" t="str">
        <f>IFERROR(VLOOKUP(CJ6,[1]Table2!$B$1:$Z$21,MATCH("xGA/90",[1]Table2!$B$1:$Z$1,0),0)*VLOOKUP($C6,[1]Table2!$B$1:$Z$21,MATCH("xG/90",[1]Table2!$B$1:$Z$1,0),0),"")</f>
        <v/>
      </c>
      <c r="CK29" s="63">
        <f>IFERROR(VLOOKUP(CK6,[1]Table2!$B$1:$Z$21,MATCH("xGA/90",[1]Table2!$B$1:$Z$1,0),0)*VLOOKUP($C6,[1]Table2!$B$1:$Z$21,MATCH("xG/90",[1]Table2!$B$1:$Z$1,0),0),"")</f>
        <v>2.9107910156249996</v>
      </c>
      <c r="CL29" s="63" t="str">
        <f>IFERROR(VLOOKUP(CL6,[1]Table2!$B$1:$Z$21,MATCH("xGA/90",[1]Table2!$B$1:$Z$1,0),0)*VLOOKUP($C6,[1]Table2!$B$1:$Z$21,MATCH("xG/90",[1]Table2!$B$1:$Z$1,0),0),"")</f>
        <v/>
      </c>
      <c r="CM29" s="63" t="str">
        <f>IFERROR(VLOOKUP(CM6,[1]Table2!$B$1:$Z$21,MATCH("xGA/90",[1]Table2!$B$1:$Z$1,0),0)*VLOOKUP($C6,[1]Table2!$B$1:$Z$21,MATCH("xG/90",[1]Table2!$B$1:$Z$1,0),0),"")</f>
        <v/>
      </c>
      <c r="CN29" s="63" t="str">
        <f>IFERROR(VLOOKUP(CN6,[1]Table2!$B$1:$Z$21,MATCH("xGA/90",[1]Table2!$B$1:$Z$1,0),0)*VLOOKUP($C6,[1]Table2!$B$1:$Z$21,MATCH("xG/90",[1]Table2!$B$1:$Z$1,0),0),"")</f>
        <v/>
      </c>
      <c r="CO29" s="63" t="str">
        <f>IFERROR(VLOOKUP(CO6,[1]Table2!$B$1:$Z$21,MATCH("xGA/90",[1]Table2!$B$1:$Z$1,0),0)*VLOOKUP($C6,[1]Table2!$B$1:$Z$21,MATCH("xG/90",[1]Table2!$B$1:$Z$1,0),0),"")</f>
        <v/>
      </c>
      <c r="CP29" s="63" t="str">
        <f>IFERROR(VLOOKUP(CP6,[1]Table2!$B$1:$Z$21,MATCH("xGA/90",[1]Table2!$B$1:$Z$1,0),0)*VLOOKUP($C6,[1]Table2!$B$1:$Z$21,MATCH("xG/90",[1]Table2!$B$1:$Z$1,0),0),"")</f>
        <v/>
      </c>
      <c r="CQ29" s="63" t="str">
        <f>IFERROR(VLOOKUP(CQ6,[1]Table2!$B$1:$Z$21,MATCH("xGA/90",[1]Table2!$B$1:$Z$1,0),0)*VLOOKUP($C6,[1]Table2!$B$1:$Z$21,MATCH("xG/90",[1]Table2!$B$1:$Z$1,0),0),"")</f>
        <v/>
      </c>
      <c r="CR29" s="63" t="str">
        <f>IFERROR(VLOOKUP(CR6,[1]Table2!$B$1:$Z$21,MATCH("xGA/90",[1]Table2!$B$1:$Z$1,0),0)*VLOOKUP($C6,[1]Table2!$B$1:$Z$21,MATCH("xG/90",[1]Table2!$B$1:$Z$1,0),0),"")</f>
        <v/>
      </c>
      <c r="CS29" s="63" t="str">
        <f>IFERROR(VLOOKUP(CS6,[1]Table2!$B$1:$Z$21,MATCH("xGA/90",[1]Table2!$B$1:$Z$1,0),0)*VLOOKUP($C6,[1]Table2!$B$1:$Z$21,MATCH("xG/90",[1]Table2!$B$1:$Z$1,0),0),"")</f>
        <v/>
      </c>
      <c r="CT29" s="63" t="str">
        <f>IFERROR(VLOOKUP(CT6,[1]Table2!$B$1:$Z$21,MATCH("xGA/90",[1]Table2!$B$1:$Z$1,0),0)*VLOOKUP($C6,[1]Table2!$B$1:$Z$21,MATCH("xG/90",[1]Table2!$B$1:$Z$1,0),0),"")</f>
        <v/>
      </c>
      <c r="CU29" s="63" t="str">
        <f>IFERROR(VLOOKUP(CU6,[1]Table2!$B$1:$Z$21,MATCH("xGA/90",[1]Table2!$B$1:$Z$1,0),0)*VLOOKUP($C6,[1]Table2!$B$1:$Z$21,MATCH("xG/90",[1]Table2!$B$1:$Z$1,0),0),"")</f>
        <v/>
      </c>
      <c r="CV29" s="63" t="str">
        <f>IFERROR(VLOOKUP(CV6,[1]Table2!$B$1:$Z$21,MATCH("xGA/90",[1]Table2!$B$1:$Z$1,0),0)*VLOOKUP($C6,[1]Table2!$B$1:$Z$21,MATCH("xG/90",[1]Table2!$B$1:$Z$1,0),0),"")</f>
        <v/>
      </c>
      <c r="CW29" s="63" t="str">
        <f>IFERROR(VLOOKUP(CW6,[1]Table2!$B$1:$Z$21,MATCH("xGA/90",[1]Table2!$B$1:$Z$1,0),0)*VLOOKUP($C6,[1]Table2!$B$1:$Z$21,MATCH("xG/90",[1]Table2!$B$1:$Z$1,0),0),"")</f>
        <v/>
      </c>
      <c r="CX29" s="63" t="str">
        <f>IFERROR(VLOOKUP(CX6,[1]Table2!$B$1:$Z$21,MATCH("xGA/90",[1]Table2!$B$1:$Z$1,0),0)*VLOOKUP($C6,[1]Table2!$B$1:$Z$21,MATCH("xG/90",[1]Table2!$B$1:$Z$1,0),0),"")</f>
        <v/>
      </c>
      <c r="CY29" s="63" t="str">
        <f>IFERROR(VLOOKUP(CY6,[1]Table2!$B$1:$Z$21,MATCH("xGA/90",[1]Table2!$B$1:$Z$1,0),0)*VLOOKUP($C6,[1]Table2!$B$1:$Z$21,MATCH("xG/90",[1]Table2!$B$1:$Z$1,0),0),"")</f>
        <v/>
      </c>
      <c r="CZ29" s="63" t="str">
        <f>IFERROR(VLOOKUP(CZ6,[1]Table2!$B$1:$Z$21,MATCH("xGA/90",[1]Table2!$B$1:$Z$1,0),0)*VLOOKUP($C6,[1]Table2!$B$1:$Z$21,MATCH("xG/90",[1]Table2!$B$1:$Z$1,0),0),"")</f>
        <v/>
      </c>
      <c r="DA29" s="63" t="str">
        <f>IFERROR(VLOOKUP(DA6,[1]Table2!$B$1:$Z$21,MATCH("xGA/90",[1]Table2!$B$1:$Z$1,0),0)*VLOOKUP($C6,[1]Table2!$B$1:$Z$21,MATCH("xG/90",[1]Table2!$B$1:$Z$1,0),0),"")</f>
        <v/>
      </c>
      <c r="DB29" s="63" t="str">
        <f>IFERROR(VLOOKUP(DB6,[1]Table2!$B$1:$Z$21,MATCH("xGA/90",[1]Table2!$B$1:$Z$1,0),0)*VLOOKUP($C6,[1]Table2!$B$1:$Z$21,MATCH("xG/90",[1]Table2!$B$1:$Z$1,0),0),"")</f>
        <v/>
      </c>
      <c r="DC29" s="63" t="str">
        <f>IFERROR(VLOOKUP(DC6,[1]Table2!$B$1:$Z$21,MATCH("xGA/90",[1]Table2!$B$1:$Z$1,0),0)*VLOOKUP($C6,[1]Table2!$B$1:$Z$21,MATCH("xG/90",[1]Table2!$B$1:$Z$1,0),0),"")</f>
        <v/>
      </c>
      <c r="DE29" s="101"/>
      <c r="DF29" s="101"/>
      <c r="DG29" s="101"/>
      <c r="DH29" s="101"/>
      <c r="DI29" s="101"/>
      <c r="DJ29" s="101"/>
    </row>
    <row r="30" spans="1:115" s="49" customFormat="1" ht="21.75" customHeight="1" x14ac:dyDescent="0.25">
      <c r="A30" s="48" t="s">
        <v>61</v>
      </c>
      <c r="B30" s="44">
        <f>VLOOKUP(A30,[1]Table!$B$1:$O$21,MATCH("xGD/90",[1]Table!$B$1:$O$1,0),0)</f>
        <v>-0.16</v>
      </c>
      <c r="C30" s="60" t="s">
        <v>1</v>
      </c>
      <c r="D30" s="63" t="str">
        <f>IFERROR(VLOOKUP(D7,[1]Table2!$B$1:$Z$21,MATCH("xGA/90",[1]Table2!$B$1:$Z$1,0),0)*VLOOKUP($C7,[1]Table2!$B$1:$Z$21,MATCH("xG/90",[1]Table2!$B$1:$Z$1,0),0),"")</f>
        <v/>
      </c>
      <c r="E30" s="63">
        <f>IFERROR(VLOOKUP(E7,[1]Table2!$B$1:$Z$21,MATCH("xGA/90",[1]Table2!$B$1:$Z$1,0),0)*VLOOKUP($C7,[1]Table2!$B$1:$Z$21,MATCH("xG/90",[1]Table2!$B$1:$Z$1,0),0),"")</f>
        <v>2.2981835937499997</v>
      </c>
      <c r="F30" s="63" t="str">
        <f>IFERROR(VLOOKUP(F7,[1]Table2!$B$1:$Z$21,MATCH("xGA/90",[1]Table2!$B$1:$Z$1,0),0)*VLOOKUP($C7,[1]Table2!$B$1:$Z$21,MATCH("xG/90",[1]Table2!$B$1:$Z$1,0),0),"")</f>
        <v/>
      </c>
      <c r="G30" s="63">
        <f>IFERROR(VLOOKUP(G7,[1]Table2!$B$1:$Z$21,MATCH("xGA/90",[1]Table2!$B$1:$Z$1,0),0)*VLOOKUP($C7,[1]Table2!$B$1:$Z$21,MATCH("xG/90",[1]Table2!$B$1:$Z$1,0),0),"")</f>
        <v>2.2042968749999998</v>
      </c>
      <c r="H30" s="63" t="str">
        <f>IFERROR(VLOOKUP(H7,[1]Table2!$B$1:$Z$21,MATCH("xGA/90",[1]Table2!$B$1:$Z$1,0),0)*VLOOKUP($C7,[1]Table2!$B$1:$Z$21,MATCH("xG/90",[1]Table2!$B$1:$Z$1,0),0),"")</f>
        <v/>
      </c>
      <c r="I30" s="63">
        <f>IFERROR(VLOOKUP(I7,[1]Table2!$B$1:$Z$21,MATCH("xGA/90",[1]Table2!$B$1:$Z$1,0),0)*VLOOKUP($C7,[1]Table2!$B$1:$Z$21,MATCH("xG/90",[1]Table2!$B$1:$Z$1,0),0),"")</f>
        <v>1.6981249999999999</v>
      </c>
      <c r="J30" s="63" t="str">
        <f>IFERROR(VLOOKUP(J7,[1]Table2!$B$1:$Z$21,MATCH("xGA/90",[1]Table2!$B$1:$Z$1,0),0)*VLOOKUP($C7,[1]Table2!$B$1:$Z$21,MATCH("xG/90",[1]Table2!$B$1:$Z$1,0),0),"")</f>
        <v/>
      </c>
      <c r="K30" s="63">
        <f>IFERROR(VLOOKUP(K7,[1]Table2!$B$1:$Z$21,MATCH("xGA/90",[1]Table2!$B$1:$Z$1,0),0)*VLOOKUP($C7,[1]Table2!$B$1:$Z$21,MATCH("xG/90",[1]Table2!$B$1:$Z$1,0),0),"")</f>
        <v>1.6644153225806451</v>
      </c>
      <c r="L30" s="63">
        <f>IFERROR(VLOOKUP(L7,[1]Table2!$B$1:$Z$21,MATCH("xGA/90",[1]Table2!$B$1:$Z$1,0),0)*VLOOKUP($C7,[1]Table2!$B$1:$Z$21,MATCH("xG/90",[1]Table2!$B$1:$Z$1,0),0),"")</f>
        <v>1.41646484375</v>
      </c>
      <c r="M30" s="63">
        <f>IFERROR(VLOOKUP(M7,[1]Table2!$B$1:$Z$21,MATCH("xGA/90",[1]Table2!$B$1:$Z$1,0),0)*VLOOKUP($C7,[1]Table2!$B$1:$Z$21,MATCH("xG/90",[1]Table2!$B$1:$Z$1,0),0),"")</f>
        <v>1.0667708333333332</v>
      </c>
      <c r="N30" s="63" t="str">
        <f>IFERROR(VLOOKUP(N7,[1]Table2!$B$1:$Z$21,MATCH("xGA/90",[1]Table2!$B$1:$Z$1,0),0)*VLOOKUP($C7,[1]Table2!$B$1:$Z$21,MATCH("xG/90",[1]Table2!$B$1:$Z$1,0),0),"")</f>
        <v/>
      </c>
      <c r="O30" s="63" t="str">
        <f>IFERROR(VLOOKUP(O7,[1]Table2!$B$1:$Z$21,MATCH("xGA/90",[1]Table2!$B$1:$Z$1,0),0)*VLOOKUP($C7,[1]Table2!$B$1:$Z$21,MATCH("xG/90",[1]Table2!$B$1:$Z$1,0),0),"")</f>
        <v/>
      </c>
      <c r="P30" s="63" t="str">
        <f>IFERROR(VLOOKUP(P7,[1]Table2!$B$1:$Z$21,MATCH("xGA/90",[1]Table2!$B$1:$Z$1,0),0)*VLOOKUP($C7,[1]Table2!$B$1:$Z$21,MATCH("xG/90",[1]Table2!$B$1:$Z$1,0),0),"")</f>
        <v/>
      </c>
      <c r="Q30" s="63">
        <f>IFERROR(VLOOKUP(Q7,[1]Table2!$B$1:$Z$21,MATCH("xGA/90",[1]Table2!$B$1:$Z$1,0),0)*VLOOKUP($C7,[1]Table2!$B$1:$Z$21,MATCH("xG/90",[1]Table2!$B$1:$Z$1,0),0),"")</f>
        <v>1.88181640625</v>
      </c>
      <c r="R30" s="63" t="str">
        <f>IFERROR(VLOOKUP(R7,[1]Table2!$B$1:$Z$21,MATCH("xGA/90",[1]Table2!$B$1:$Z$1,0),0)*VLOOKUP($C7,[1]Table2!$B$1:$Z$21,MATCH("xG/90",[1]Table2!$B$1:$Z$1,0),0),"")</f>
        <v/>
      </c>
      <c r="S30" s="63" t="str">
        <f>IFERROR(VLOOKUP(S7,[1]Table2!$B$1:$Z$21,MATCH("xGA/90",[1]Table2!$B$1:$Z$1,0),0)*VLOOKUP($C7,[1]Table2!$B$1:$Z$21,MATCH("xG/90",[1]Table2!$B$1:$Z$1,0),0),"")</f>
        <v/>
      </c>
      <c r="T30" s="63" t="str">
        <f>IFERROR(VLOOKUP(T7,[1]Table2!$B$1:$Z$21,MATCH("xGA/90",[1]Table2!$B$1:$Z$1,0),0)*VLOOKUP($C7,[1]Table2!$B$1:$Z$21,MATCH("xG/90",[1]Table2!$B$1:$Z$1,0),0),"")</f>
        <v/>
      </c>
      <c r="U30" s="63">
        <f>IFERROR(VLOOKUP(U7,[1]Table2!$B$1:$Z$21,MATCH("xGA/90",[1]Table2!$B$1:$Z$1,0),0)*VLOOKUP($C7,[1]Table2!$B$1:$Z$21,MATCH("xG/90",[1]Table2!$B$1:$Z$1,0),0),"")</f>
        <v>2.1961328124999997</v>
      </c>
      <c r="V30" s="63" t="str">
        <f>IFERROR(VLOOKUP(V7,[1]Table2!$B$1:$Z$21,MATCH("xGA/90",[1]Table2!$B$1:$Z$1,0),0)*VLOOKUP($C7,[1]Table2!$B$1:$Z$21,MATCH("xG/90",[1]Table2!$B$1:$Z$1,0),0),"")</f>
        <v/>
      </c>
      <c r="W30" s="63">
        <f>IFERROR(VLOOKUP(W7,[1]Table2!$B$1:$Z$21,MATCH("xGA/90",[1]Table2!$B$1:$Z$1,0),0)*VLOOKUP($C7,[1]Table2!$B$1:$Z$21,MATCH("xG/90",[1]Table2!$B$1:$Z$1,0),0),"")</f>
        <v>2.2042968749999998</v>
      </c>
      <c r="X30" s="63" t="str">
        <f>IFERROR(VLOOKUP(X7,[1]Table2!$B$1:$Z$21,MATCH("xGA/90",[1]Table2!$B$1:$Z$1,0),0)*VLOOKUP($C7,[1]Table2!$B$1:$Z$21,MATCH("xG/90",[1]Table2!$B$1:$Z$1,0),0),"")</f>
        <v/>
      </c>
      <c r="Y30" s="63">
        <f>IFERROR(VLOOKUP(Y7,[1]Table2!$B$1:$Z$21,MATCH("xGA/90",[1]Table2!$B$1:$Z$1,0),0)*VLOOKUP($C7,[1]Table2!$B$1:$Z$21,MATCH("xG/90",[1]Table2!$B$1:$Z$1,0),0),"")</f>
        <v>1.6475604838709677</v>
      </c>
      <c r="Z30" s="63">
        <f>IFERROR(VLOOKUP(Z7,[1]Table2!$B$1:$Z$21,MATCH("xGA/90",[1]Table2!$B$1:$Z$1,0),0)*VLOOKUP($C7,[1]Table2!$B$1:$Z$21,MATCH("xG/90",[1]Table2!$B$1:$Z$1,0),0),"")</f>
        <v>2.1405645161290319</v>
      </c>
      <c r="AA30" s="63">
        <f>IFERROR(VLOOKUP(AA7,[1]Table2!$B$1:$Z$21,MATCH("xGA/90",[1]Table2!$B$1:$Z$1,0),0)*VLOOKUP($C7,[1]Table2!$B$1:$Z$21,MATCH("xG/90",[1]Table2!$B$1:$Z$1,0),0),"")</f>
        <v>1.71853515625</v>
      </c>
      <c r="AB30" s="63" t="str">
        <f>IFERROR(VLOOKUP(AB7,[1]Table2!$B$1:$Z$21,MATCH("xGA/90",[1]Table2!$B$1:$Z$1,0),0)*VLOOKUP($C7,[1]Table2!$B$1:$Z$21,MATCH("xG/90",[1]Table2!$B$1:$Z$1,0),0),"")</f>
        <v/>
      </c>
      <c r="AC30" s="63">
        <f>IFERROR(VLOOKUP(AC7,[1]Table2!$B$1:$Z$21,MATCH("xGA/90",[1]Table2!$B$1:$Z$1,0),0)*VLOOKUP($C7,[1]Table2!$B$1:$Z$21,MATCH("xG/90",[1]Table2!$B$1:$Z$1,0),0),"")</f>
        <v>1.3399596774193547</v>
      </c>
      <c r="AD30" s="63" t="str">
        <f>IFERROR(VLOOKUP(AD7,[1]Table2!$B$1:$Z$21,MATCH("xGA/90",[1]Table2!$B$1:$Z$1,0),0)*VLOOKUP($C7,[1]Table2!$B$1:$Z$21,MATCH("xG/90",[1]Table2!$B$1:$Z$1,0),0),"")</f>
        <v/>
      </c>
      <c r="AE30" s="63">
        <f>IFERROR(VLOOKUP(AE7,[1]Table2!$B$1:$Z$21,MATCH("xGA/90",[1]Table2!$B$1:$Z$1,0),0)*VLOOKUP($C7,[1]Table2!$B$1:$Z$21,MATCH("xG/90",[1]Table2!$B$1:$Z$1,0),0),"")</f>
        <v>1.6850624999999999</v>
      </c>
      <c r="AF30" s="63" t="str">
        <f>IFERROR(VLOOKUP(AF7,[1]Table2!$B$1:$Z$21,MATCH("xGA/90",[1]Table2!$B$1:$Z$1,0),0)*VLOOKUP($C7,[1]Table2!$B$1:$Z$21,MATCH("xG/90",[1]Table2!$B$1:$Z$1,0),0),"")</f>
        <v/>
      </c>
      <c r="AG30" s="63">
        <f>IFERROR(VLOOKUP(AG7,[1]Table2!$B$1:$Z$21,MATCH("xGA/90",[1]Table2!$B$1:$Z$1,0),0)*VLOOKUP($C7,[1]Table2!$B$1:$Z$21,MATCH("xG/90",[1]Table2!$B$1:$Z$1,0),0),"")</f>
        <v>1.5134482758620691</v>
      </c>
      <c r="AH30" s="63" t="str">
        <f>IFERROR(VLOOKUP(AH7,[1]Table2!$B$1:$Z$21,MATCH("xGA/90",[1]Table2!$B$1:$Z$1,0),0)*VLOOKUP($C7,[1]Table2!$B$1:$Z$21,MATCH("xG/90",[1]Table2!$B$1:$Z$1,0),0),"")</f>
        <v/>
      </c>
      <c r="AI30" s="63" t="str">
        <f>IFERROR(VLOOKUP(AI7,[1]Table2!$B$1:$Z$21,MATCH("xGA/90",[1]Table2!$B$1:$Z$1,0),0)*VLOOKUP($C7,[1]Table2!$B$1:$Z$21,MATCH("xG/90",[1]Table2!$B$1:$Z$1,0),0),"")</f>
        <v/>
      </c>
      <c r="AJ30" s="63" t="str">
        <f>IFERROR(VLOOKUP(AJ7,[1]Table2!$B$1:$Z$21,MATCH("xGA/90",[1]Table2!$B$1:$Z$1,0),0)*VLOOKUP($C7,[1]Table2!$B$1:$Z$21,MATCH("xG/90",[1]Table2!$B$1:$Z$1,0),0),"")</f>
        <v/>
      </c>
      <c r="AK30" s="63" t="str">
        <f>IFERROR(VLOOKUP(AK7,[1]Table2!$B$1:$Z$21,MATCH("xGA/90",[1]Table2!$B$1:$Z$1,0),0)*VLOOKUP($C7,[1]Table2!$B$1:$Z$21,MATCH("xG/90",[1]Table2!$B$1:$Z$1,0),0),"")</f>
        <v/>
      </c>
      <c r="AL30" s="63" t="str">
        <f>IFERROR(VLOOKUP(AL7,[1]Table2!$B$1:$Z$21,MATCH("xGA/90",[1]Table2!$B$1:$Z$1,0),0)*VLOOKUP($C7,[1]Table2!$B$1:$Z$21,MATCH("xG/90",[1]Table2!$B$1:$Z$1,0),0),"")</f>
        <v/>
      </c>
      <c r="AM30" s="63" t="str">
        <f>IFERROR(VLOOKUP(AM7,[1]Table2!$B$1:$Z$21,MATCH("xGA/90",[1]Table2!$B$1:$Z$1,0),0)*VLOOKUP($C7,[1]Table2!$B$1:$Z$21,MATCH("xG/90",[1]Table2!$B$1:$Z$1,0),0),"")</f>
        <v/>
      </c>
      <c r="AN30" s="63" t="str">
        <f>IFERROR(VLOOKUP(AN7,[1]Table2!$B$1:$Z$21,MATCH("xGA/90",[1]Table2!$B$1:$Z$1,0),0)*VLOOKUP($C7,[1]Table2!$B$1:$Z$21,MATCH("xG/90",[1]Table2!$B$1:$Z$1,0),0),"")</f>
        <v/>
      </c>
      <c r="AO30" s="63" t="str">
        <f>IFERROR(VLOOKUP(AO7,[1]Table2!$B$1:$Z$21,MATCH("xGA/90",[1]Table2!$B$1:$Z$1,0),0)*VLOOKUP($C7,[1]Table2!$B$1:$Z$21,MATCH("xG/90",[1]Table2!$B$1:$Z$1,0),0),"")</f>
        <v/>
      </c>
      <c r="AP30" s="63" t="str">
        <f>IFERROR(VLOOKUP(AP7,[1]Table2!$B$1:$Z$21,MATCH("xGA/90",[1]Table2!$B$1:$Z$1,0),0)*VLOOKUP($C7,[1]Table2!$B$1:$Z$21,MATCH("xG/90",[1]Table2!$B$1:$Z$1,0),0),"")</f>
        <v/>
      </c>
      <c r="AQ30" s="63" t="str">
        <f>IFERROR(VLOOKUP(AQ7,[1]Table2!$B$1:$Z$21,MATCH("xGA/90",[1]Table2!$B$1:$Z$1,0),0)*VLOOKUP($C7,[1]Table2!$B$1:$Z$21,MATCH("xG/90",[1]Table2!$B$1:$Z$1,0),0),"")</f>
        <v/>
      </c>
      <c r="AR30" s="63" t="str">
        <f>IFERROR(VLOOKUP(AR7,[1]Table2!$B$1:$Z$21,MATCH("xGA/90",[1]Table2!$B$1:$Z$1,0),0)*VLOOKUP($C7,[1]Table2!$B$1:$Z$21,MATCH("xG/90",[1]Table2!$B$1:$Z$1,0),0),"")</f>
        <v/>
      </c>
      <c r="AS30" s="63">
        <f>IFERROR(VLOOKUP(AS7,[1]Table2!$B$1:$Z$21,MATCH("xGA/90",[1]Table2!$B$1:$Z$1,0),0)*VLOOKUP($C7,[1]Table2!$B$1:$Z$21,MATCH("xG/90",[1]Table2!$B$1:$Z$1,0),0),"")</f>
        <v>1.8287499999999997</v>
      </c>
      <c r="AT30" s="63" t="str">
        <f>IFERROR(VLOOKUP(AT7,[1]Table2!$B$1:$Z$21,MATCH("xGA/90",[1]Table2!$B$1:$Z$1,0),0)*VLOOKUP($C7,[1]Table2!$B$1:$Z$21,MATCH("xG/90",[1]Table2!$B$1:$Z$1,0),0),"")</f>
        <v/>
      </c>
      <c r="AU30" s="63">
        <f>IFERROR(VLOOKUP(AU7,[1]Table2!$B$1:$Z$21,MATCH("xGA/90",[1]Table2!$B$1:$Z$1,0),0)*VLOOKUP($C7,[1]Table2!$B$1:$Z$21,MATCH("xG/90",[1]Table2!$B$1:$Z$1,0),0),"")</f>
        <v>1.6817968750000001</v>
      </c>
      <c r="AV30" s="63">
        <f>IFERROR(VLOOKUP(AV7,[1]Table2!$B$1:$Z$21,MATCH("xGA/90",[1]Table2!$B$1:$Z$1,0),0)*VLOOKUP($C7,[1]Table2!$B$1:$Z$21,MATCH("xG/90",[1]Table2!$B$1:$Z$1,0),0),"")</f>
        <v>1.8981445312499998</v>
      </c>
      <c r="AW30" s="63" t="str">
        <f>IFERROR(VLOOKUP(AW7,[1]Table2!$B$1:$Z$21,MATCH("xGA/90",[1]Table2!$B$1:$Z$1,0),0)*VLOOKUP($C7,[1]Table2!$B$1:$Z$21,MATCH("xG/90",[1]Table2!$B$1:$Z$1,0),0),"")</f>
        <v/>
      </c>
      <c r="AX30" s="63" t="str">
        <f>IFERROR(VLOOKUP(AX7,[1]Table2!$B$1:$Z$21,MATCH("xGA/90",[1]Table2!$B$1:$Z$1,0),0)*VLOOKUP($C7,[1]Table2!$B$1:$Z$21,MATCH("xG/90",[1]Table2!$B$1:$Z$1,0),0),"")</f>
        <v/>
      </c>
      <c r="AY30" s="63">
        <f>IFERROR(VLOOKUP(AY7,[1]Table2!$B$1:$Z$21,MATCH("xGA/90",[1]Table2!$B$1:$Z$1,0),0)*VLOOKUP($C7,[1]Table2!$B$1:$Z$21,MATCH("xG/90",[1]Table2!$B$1:$Z$1,0),0),"")</f>
        <v>2.1961328124999997</v>
      </c>
      <c r="AZ30" s="63" t="str">
        <f>IFERROR(VLOOKUP(AZ7,[1]Table2!$B$1:$Z$21,MATCH("xGA/90",[1]Table2!$B$1:$Z$1,0),0)*VLOOKUP($C7,[1]Table2!$B$1:$Z$21,MATCH("xG/90",[1]Table2!$B$1:$Z$1,0),0),"")</f>
        <v/>
      </c>
      <c r="BA30" s="63">
        <f>IFERROR(VLOOKUP(BA7,[1]Table2!$B$1:$Z$21,MATCH("xGA/90",[1]Table2!$B$1:$Z$1,0),0)*VLOOKUP($C7,[1]Table2!$B$1:$Z$21,MATCH("xG/90",[1]Table2!$B$1:$Z$1,0),0),"")</f>
        <v>1.88181640625</v>
      </c>
      <c r="BB30" s="63" t="str">
        <f>IFERROR(VLOOKUP(BB7,[1]Table2!$B$1:$Z$21,MATCH("xGA/90",[1]Table2!$B$1:$Z$1,0),0)*VLOOKUP($C7,[1]Table2!$B$1:$Z$21,MATCH("xG/90",[1]Table2!$B$1:$Z$1,0),0),"")</f>
        <v/>
      </c>
      <c r="BC30" s="63" t="str">
        <f>IFERROR(VLOOKUP(BC7,[1]Table2!$B$1:$Z$21,MATCH("xGA/90",[1]Table2!$B$1:$Z$1,0),0)*VLOOKUP($C7,[1]Table2!$B$1:$Z$21,MATCH("xG/90",[1]Table2!$B$1:$Z$1,0),0),"")</f>
        <v/>
      </c>
      <c r="BD30" s="63" t="str">
        <f>IFERROR(VLOOKUP(BD7,[1]Table2!$B$1:$Z$21,MATCH("xGA/90",[1]Table2!$B$1:$Z$1,0),0)*VLOOKUP($C7,[1]Table2!$B$1:$Z$21,MATCH("xG/90",[1]Table2!$B$1:$Z$1,0),0),"")</f>
        <v/>
      </c>
      <c r="BE30" s="63">
        <f>IFERROR(VLOOKUP(BE7,[1]Table2!$B$1:$Z$21,MATCH("xGA/90",[1]Table2!$B$1:$Z$1,0),0)*VLOOKUP($C7,[1]Table2!$B$1:$Z$21,MATCH("xG/90",[1]Table2!$B$1:$Z$1,0),0),"")</f>
        <v>2.1104101562499999</v>
      </c>
      <c r="BF30" s="63" t="str">
        <f>IFERROR(VLOOKUP(BF7,[1]Table2!$B$1:$Z$21,MATCH("xGA/90",[1]Table2!$B$1:$Z$1,0),0)*VLOOKUP($C7,[1]Table2!$B$1:$Z$21,MATCH("xG/90",[1]Table2!$B$1:$Z$1,0),0),"")</f>
        <v/>
      </c>
      <c r="BG30" s="63">
        <f>IFERROR(VLOOKUP(BG7,[1]Table2!$B$1:$Z$21,MATCH("xGA/90",[1]Table2!$B$1:$Z$1,0),0)*VLOOKUP($C7,[1]Table2!$B$1:$Z$21,MATCH("xG/90",[1]Table2!$B$1:$Z$1,0),0),"")</f>
        <v>1.0667708333333332</v>
      </c>
      <c r="BH30" s="63" t="str">
        <f>IFERROR(VLOOKUP(BH7,[1]Table2!$B$1:$Z$21,MATCH("xGA/90",[1]Table2!$B$1:$Z$1,0),0)*VLOOKUP($C7,[1]Table2!$B$1:$Z$21,MATCH("xG/90",[1]Table2!$B$1:$Z$1,0),0),"")</f>
        <v/>
      </c>
      <c r="BI30" s="63">
        <f>IFERROR(VLOOKUP(BI7,[1]Table2!$B$1:$Z$21,MATCH("xGA/90",[1]Table2!$B$1:$Z$1,0),0)*VLOOKUP($C7,[1]Table2!$B$1:$Z$21,MATCH("xG/90",[1]Table2!$B$1:$Z$1,0),0),"")</f>
        <v>1.41646484375</v>
      </c>
      <c r="BJ30" s="63" t="str">
        <f>IFERROR(VLOOKUP(BJ7,[1]Table2!$B$1:$Z$21,MATCH("xGA/90",[1]Table2!$B$1:$Z$1,0),0)*VLOOKUP($C7,[1]Table2!$B$1:$Z$21,MATCH("xG/90",[1]Table2!$B$1:$Z$1,0),0),"")</f>
        <v/>
      </c>
      <c r="BK30" s="63">
        <f>IFERROR(VLOOKUP(BK7,[1]Table2!$B$1:$Z$21,MATCH("xGA/90",[1]Table2!$B$1:$Z$1,0),0)*VLOOKUP($C7,[1]Table2!$B$1:$Z$21,MATCH("xG/90",[1]Table2!$B$1:$Z$1,0),0),"")</f>
        <v>2.2042968749999998</v>
      </c>
      <c r="BL30" s="63" t="str">
        <f>IFERROR(VLOOKUP(BL7,[1]Table2!$B$1:$Z$21,MATCH("xGA/90",[1]Table2!$B$1:$Z$1,0),0)*VLOOKUP($C7,[1]Table2!$B$1:$Z$21,MATCH("xG/90",[1]Table2!$B$1:$Z$1,0),0),"")</f>
        <v/>
      </c>
      <c r="BM30" s="63">
        <f>IFERROR(VLOOKUP(BM7,[1]Table2!$B$1:$Z$21,MATCH("xGA/90",[1]Table2!$B$1:$Z$1,0),0)*VLOOKUP($C7,[1]Table2!$B$1:$Z$21,MATCH("xG/90",[1]Table2!$B$1:$Z$1,0),0),"")</f>
        <v>1.6981249999999999</v>
      </c>
      <c r="BN30" s="63" t="str">
        <f>IFERROR(VLOOKUP(BN7,[1]Table2!$B$1:$Z$21,MATCH("xGA/90",[1]Table2!$B$1:$Z$1,0),0)*VLOOKUP($C7,[1]Table2!$B$1:$Z$21,MATCH("xG/90",[1]Table2!$B$1:$Z$1,0),0),"")</f>
        <v/>
      </c>
      <c r="BO30" s="63">
        <f>IFERROR(VLOOKUP(BO7,[1]Table2!$B$1:$Z$21,MATCH("xGA/90",[1]Table2!$B$1:$Z$1,0),0)*VLOOKUP($C7,[1]Table2!$B$1:$Z$21,MATCH("xG/90",[1]Table2!$B$1:$Z$1,0),0),"")</f>
        <v>1.6644153225806451</v>
      </c>
      <c r="BP30" s="63" t="str">
        <f>IFERROR(VLOOKUP(BP7,[1]Table2!$B$1:$Z$21,MATCH("xGA/90",[1]Table2!$B$1:$Z$1,0),0)*VLOOKUP($C7,[1]Table2!$B$1:$Z$21,MATCH("xG/90",[1]Table2!$B$1:$Z$1,0),0),"")</f>
        <v/>
      </c>
      <c r="BQ30" s="63">
        <f>IFERROR(VLOOKUP(BQ7,[1]Table2!$B$1:$Z$21,MATCH("xGA/90",[1]Table2!$B$1:$Z$1,0),0)*VLOOKUP($C7,[1]Table2!$B$1:$Z$21,MATCH("xG/90",[1]Table2!$B$1:$Z$1,0),0),"")</f>
        <v>2.2981835937499997</v>
      </c>
      <c r="BR30" s="63" t="str">
        <f>IFERROR(VLOOKUP(BR7,[1]Table2!$B$1:$Z$21,MATCH("xGA/90",[1]Table2!$B$1:$Z$1,0),0)*VLOOKUP($C7,[1]Table2!$B$1:$Z$21,MATCH("xG/90",[1]Table2!$B$1:$Z$1,0),0),"")</f>
        <v/>
      </c>
      <c r="BS30" s="63" t="str">
        <f>IFERROR(VLOOKUP(BS7,[1]Table2!$B$1:$Z$21,MATCH("xGA/90",[1]Table2!$B$1:$Z$1,0),0)*VLOOKUP($C7,[1]Table2!$B$1:$Z$21,MATCH("xG/90",[1]Table2!$B$1:$Z$1,0),0),"")</f>
        <v/>
      </c>
      <c r="BT30" s="63" t="str">
        <f>IFERROR(VLOOKUP(BT7,[1]Table2!$B$1:$Z$21,MATCH("xGA/90",[1]Table2!$B$1:$Z$1,0),0)*VLOOKUP($C7,[1]Table2!$B$1:$Z$21,MATCH("xG/90",[1]Table2!$B$1:$Z$1,0),0),"")</f>
        <v/>
      </c>
      <c r="BU30" s="63">
        <f>IFERROR(VLOOKUP(BU7,[1]Table2!$B$1:$Z$21,MATCH("xGA/90",[1]Table2!$B$1:$Z$1,0),0)*VLOOKUP($C7,[1]Table2!$B$1:$Z$21,MATCH("xG/90",[1]Table2!$B$1:$Z$1,0),0),"")</f>
        <v>1.6475604838709677</v>
      </c>
      <c r="BV30" s="63">
        <f>IFERROR(VLOOKUP(BV7,[1]Table2!$B$1:$Z$21,MATCH("xGA/90",[1]Table2!$B$1:$Z$1,0),0)*VLOOKUP($C7,[1]Table2!$B$1:$Z$21,MATCH("xG/90",[1]Table2!$B$1:$Z$1,0),0),"")</f>
        <v>2.1104101562499999</v>
      </c>
      <c r="BW30" s="63">
        <f>IFERROR(VLOOKUP(BW7,[1]Table2!$B$1:$Z$21,MATCH("xGA/90",[1]Table2!$B$1:$Z$1,0),0)*VLOOKUP($C7,[1]Table2!$B$1:$Z$21,MATCH("xG/90",[1]Table2!$B$1:$Z$1,0),0),"")</f>
        <v>2.2042968749999998</v>
      </c>
      <c r="BX30" s="63" t="str">
        <f>IFERROR(VLOOKUP(BX7,[1]Table2!$B$1:$Z$21,MATCH("xGA/90",[1]Table2!$B$1:$Z$1,0),0)*VLOOKUP($C7,[1]Table2!$B$1:$Z$21,MATCH("xG/90",[1]Table2!$B$1:$Z$1,0),0),"")</f>
        <v/>
      </c>
      <c r="BY30" s="63">
        <f>IFERROR(VLOOKUP(BY7,[1]Table2!$B$1:$Z$21,MATCH("xGA/90",[1]Table2!$B$1:$Z$1,0),0)*VLOOKUP($C7,[1]Table2!$B$1:$Z$21,MATCH("xG/90",[1]Table2!$B$1:$Z$1,0),0),"")</f>
        <v>1.3399596774193547</v>
      </c>
      <c r="BZ30" s="63" t="str">
        <f>IFERROR(VLOOKUP(BZ7,[1]Table2!$B$1:$Z$21,MATCH("xGA/90",[1]Table2!$B$1:$Z$1,0),0)*VLOOKUP($C7,[1]Table2!$B$1:$Z$21,MATCH("xG/90",[1]Table2!$B$1:$Z$1,0),0),"")</f>
        <v/>
      </c>
      <c r="CA30" s="63">
        <f>IFERROR(VLOOKUP(CA7,[1]Table2!$B$1:$Z$21,MATCH("xGA/90",[1]Table2!$B$1:$Z$1,0),0)*VLOOKUP($C7,[1]Table2!$B$1:$Z$21,MATCH("xG/90",[1]Table2!$B$1:$Z$1,0),0),"")</f>
        <v>1.71853515625</v>
      </c>
      <c r="CB30" s="63">
        <f>IFERROR(VLOOKUP(CB7,[1]Table2!$B$1:$Z$21,MATCH("xGA/90",[1]Table2!$B$1:$Z$1,0),0)*VLOOKUP($C7,[1]Table2!$B$1:$Z$21,MATCH("xG/90",[1]Table2!$B$1:$Z$1,0),0),"")</f>
        <v>2.1405645161290319</v>
      </c>
      <c r="CC30" s="63">
        <f>IFERROR(VLOOKUP(CC7,[1]Table2!$B$1:$Z$21,MATCH("xGA/90",[1]Table2!$B$1:$Z$1,0),0)*VLOOKUP($C7,[1]Table2!$B$1:$Z$21,MATCH("xG/90",[1]Table2!$B$1:$Z$1,0),0),"")</f>
        <v>1.6850624999999999</v>
      </c>
      <c r="CD30" s="63" t="str">
        <f>IFERROR(VLOOKUP(CD7,[1]Table2!$B$1:$Z$21,MATCH("xGA/90",[1]Table2!$B$1:$Z$1,0),0)*VLOOKUP($C7,[1]Table2!$B$1:$Z$21,MATCH("xG/90",[1]Table2!$B$1:$Z$1,0),0),"")</f>
        <v/>
      </c>
      <c r="CE30" s="63">
        <f>IFERROR(VLOOKUP(CE7,[1]Table2!$B$1:$Z$21,MATCH("xGA/90",[1]Table2!$B$1:$Z$1,0),0)*VLOOKUP($C7,[1]Table2!$B$1:$Z$21,MATCH("xG/90",[1]Table2!$B$1:$Z$1,0),0),"")</f>
        <v>1.8981445312499998</v>
      </c>
      <c r="CF30" s="63" t="str">
        <f>IFERROR(VLOOKUP(CF7,[1]Table2!$B$1:$Z$21,MATCH("xGA/90",[1]Table2!$B$1:$Z$1,0),0)*VLOOKUP($C7,[1]Table2!$B$1:$Z$21,MATCH("xG/90",[1]Table2!$B$1:$Z$1,0),0),"")</f>
        <v/>
      </c>
      <c r="CG30" s="63">
        <f>IFERROR(VLOOKUP(CG7,[1]Table2!$B$1:$Z$21,MATCH("xGA/90",[1]Table2!$B$1:$Z$1,0),0)*VLOOKUP($C7,[1]Table2!$B$1:$Z$21,MATCH("xG/90",[1]Table2!$B$1:$Z$1,0),0),"")</f>
        <v>1.6817968750000001</v>
      </c>
      <c r="CH30" s="63" t="str">
        <f>IFERROR(VLOOKUP(CH7,[1]Table2!$B$1:$Z$21,MATCH("xGA/90",[1]Table2!$B$1:$Z$1,0),0)*VLOOKUP($C7,[1]Table2!$B$1:$Z$21,MATCH("xG/90",[1]Table2!$B$1:$Z$1,0),0),"")</f>
        <v/>
      </c>
      <c r="CI30" s="63">
        <f>IFERROR(VLOOKUP(CI7,[1]Table2!$B$1:$Z$21,MATCH("xGA/90",[1]Table2!$B$1:$Z$1,0),0)*VLOOKUP($C7,[1]Table2!$B$1:$Z$21,MATCH("xG/90",[1]Table2!$B$1:$Z$1,0),0),"")</f>
        <v>1.8287499999999997</v>
      </c>
      <c r="CJ30" s="63" t="str">
        <f>IFERROR(VLOOKUP(CJ7,[1]Table2!$B$1:$Z$21,MATCH("xGA/90",[1]Table2!$B$1:$Z$1,0),0)*VLOOKUP($C7,[1]Table2!$B$1:$Z$21,MATCH("xG/90",[1]Table2!$B$1:$Z$1,0),0),"")</f>
        <v/>
      </c>
      <c r="CK30" s="63">
        <f>IFERROR(VLOOKUP(CK7,[1]Table2!$B$1:$Z$21,MATCH("xGA/90",[1]Table2!$B$1:$Z$1,0),0)*VLOOKUP($C7,[1]Table2!$B$1:$Z$21,MATCH("xG/90",[1]Table2!$B$1:$Z$1,0),0),"")</f>
        <v>1.5134482758620691</v>
      </c>
      <c r="CL30" s="63" t="str">
        <f>IFERROR(VLOOKUP(CL7,[1]Table2!$B$1:$Z$21,MATCH("xGA/90",[1]Table2!$B$1:$Z$1,0),0)*VLOOKUP($C7,[1]Table2!$B$1:$Z$21,MATCH("xG/90",[1]Table2!$B$1:$Z$1,0),0),"")</f>
        <v/>
      </c>
      <c r="CM30" s="63" t="str">
        <f>IFERROR(VLOOKUP(CM7,[1]Table2!$B$1:$Z$21,MATCH("xGA/90",[1]Table2!$B$1:$Z$1,0),0)*VLOOKUP($C7,[1]Table2!$B$1:$Z$21,MATCH("xG/90",[1]Table2!$B$1:$Z$1,0),0),"")</f>
        <v/>
      </c>
      <c r="CN30" s="63" t="str">
        <f>IFERROR(VLOOKUP(CN7,[1]Table2!$B$1:$Z$21,MATCH("xGA/90",[1]Table2!$B$1:$Z$1,0),0)*VLOOKUP($C7,[1]Table2!$B$1:$Z$21,MATCH("xG/90",[1]Table2!$B$1:$Z$1,0),0),"")</f>
        <v/>
      </c>
      <c r="CO30" s="63" t="str">
        <f>IFERROR(VLOOKUP(CO7,[1]Table2!$B$1:$Z$21,MATCH("xGA/90",[1]Table2!$B$1:$Z$1,0),0)*VLOOKUP($C7,[1]Table2!$B$1:$Z$21,MATCH("xG/90",[1]Table2!$B$1:$Z$1,0),0),"")</f>
        <v/>
      </c>
      <c r="CP30" s="63" t="str">
        <f>IFERROR(VLOOKUP(CP7,[1]Table2!$B$1:$Z$21,MATCH("xGA/90",[1]Table2!$B$1:$Z$1,0),0)*VLOOKUP($C7,[1]Table2!$B$1:$Z$21,MATCH("xG/90",[1]Table2!$B$1:$Z$1,0),0),"")</f>
        <v/>
      </c>
      <c r="CQ30" s="63" t="str">
        <f>IFERROR(VLOOKUP(CQ7,[1]Table2!$B$1:$Z$21,MATCH("xGA/90",[1]Table2!$B$1:$Z$1,0),0)*VLOOKUP($C7,[1]Table2!$B$1:$Z$21,MATCH("xG/90",[1]Table2!$B$1:$Z$1,0),0),"")</f>
        <v/>
      </c>
      <c r="CR30" s="63" t="str">
        <f>IFERROR(VLOOKUP(CR7,[1]Table2!$B$1:$Z$21,MATCH("xGA/90",[1]Table2!$B$1:$Z$1,0),0)*VLOOKUP($C7,[1]Table2!$B$1:$Z$21,MATCH("xG/90",[1]Table2!$B$1:$Z$1,0),0),"")</f>
        <v/>
      </c>
      <c r="CS30" s="63" t="str">
        <f>IFERROR(VLOOKUP(CS7,[1]Table2!$B$1:$Z$21,MATCH("xGA/90",[1]Table2!$B$1:$Z$1,0),0)*VLOOKUP($C7,[1]Table2!$B$1:$Z$21,MATCH("xG/90",[1]Table2!$B$1:$Z$1,0),0),"")</f>
        <v/>
      </c>
      <c r="CT30" s="63" t="str">
        <f>IFERROR(VLOOKUP(CT7,[1]Table2!$B$1:$Z$21,MATCH("xGA/90",[1]Table2!$B$1:$Z$1,0),0)*VLOOKUP($C7,[1]Table2!$B$1:$Z$21,MATCH("xG/90",[1]Table2!$B$1:$Z$1,0),0),"")</f>
        <v/>
      </c>
      <c r="CU30" s="63" t="str">
        <f>IFERROR(VLOOKUP(CU7,[1]Table2!$B$1:$Z$21,MATCH("xGA/90",[1]Table2!$B$1:$Z$1,0),0)*VLOOKUP($C7,[1]Table2!$B$1:$Z$21,MATCH("xG/90",[1]Table2!$B$1:$Z$1,0),0),"")</f>
        <v/>
      </c>
      <c r="CV30" s="63" t="str">
        <f>IFERROR(VLOOKUP(CV7,[1]Table2!$B$1:$Z$21,MATCH("xGA/90",[1]Table2!$B$1:$Z$1,0),0)*VLOOKUP($C7,[1]Table2!$B$1:$Z$21,MATCH("xG/90",[1]Table2!$B$1:$Z$1,0),0),"")</f>
        <v/>
      </c>
      <c r="CW30" s="63" t="str">
        <f>IFERROR(VLOOKUP(CW7,[1]Table2!$B$1:$Z$21,MATCH("xGA/90",[1]Table2!$B$1:$Z$1,0),0)*VLOOKUP($C7,[1]Table2!$B$1:$Z$21,MATCH("xG/90",[1]Table2!$B$1:$Z$1,0),0),"")</f>
        <v/>
      </c>
      <c r="CX30" s="63" t="str">
        <f>IFERROR(VLOOKUP(CX7,[1]Table2!$B$1:$Z$21,MATCH("xGA/90",[1]Table2!$B$1:$Z$1,0),0)*VLOOKUP($C7,[1]Table2!$B$1:$Z$21,MATCH("xG/90",[1]Table2!$B$1:$Z$1,0),0),"")</f>
        <v/>
      </c>
      <c r="CY30" s="63" t="str">
        <f>IFERROR(VLOOKUP(CY7,[1]Table2!$B$1:$Z$21,MATCH("xGA/90",[1]Table2!$B$1:$Z$1,0),0)*VLOOKUP($C7,[1]Table2!$B$1:$Z$21,MATCH("xG/90",[1]Table2!$B$1:$Z$1,0),0),"")</f>
        <v/>
      </c>
      <c r="CZ30" s="63" t="str">
        <f>IFERROR(VLOOKUP(CZ7,[1]Table2!$B$1:$Z$21,MATCH("xGA/90",[1]Table2!$B$1:$Z$1,0),0)*VLOOKUP($C7,[1]Table2!$B$1:$Z$21,MATCH("xG/90",[1]Table2!$B$1:$Z$1,0),0),"")</f>
        <v/>
      </c>
      <c r="DA30" s="63" t="str">
        <f>IFERROR(VLOOKUP(DA7,[1]Table2!$B$1:$Z$21,MATCH("xGA/90",[1]Table2!$B$1:$Z$1,0),0)*VLOOKUP($C7,[1]Table2!$B$1:$Z$21,MATCH("xG/90",[1]Table2!$B$1:$Z$1,0),0),"")</f>
        <v/>
      </c>
      <c r="DB30" s="63" t="str">
        <f>IFERROR(VLOOKUP(DB7,[1]Table2!$B$1:$Z$21,MATCH("xGA/90",[1]Table2!$B$1:$Z$1,0),0)*VLOOKUP($C7,[1]Table2!$B$1:$Z$21,MATCH("xG/90",[1]Table2!$B$1:$Z$1,0),0),"")</f>
        <v/>
      </c>
      <c r="DC30" s="63" t="str">
        <f>IFERROR(VLOOKUP(DC7,[1]Table2!$B$1:$Z$21,MATCH("xGA/90",[1]Table2!$B$1:$Z$1,0),0)*VLOOKUP($C7,[1]Table2!$B$1:$Z$21,MATCH("xG/90",[1]Table2!$B$1:$Z$1,0),0),"")</f>
        <v/>
      </c>
      <c r="DE30" s="101"/>
      <c r="DF30" s="101"/>
      <c r="DG30" s="101"/>
      <c r="DH30" s="101"/>
      <c r="DI30" s="101"/>
      <c r="DJ30" s="101"/>
    </row>
    <row r="31" spans="1:115" s="49" customFormat="1" ht="21.75" customHeight="1" x14ac:dyDescent="0.25">
      <c r="A31" s="48" t="s">
        <v>60</v>
      </c>
      <c r="B31" s="44">
        <f>VLOOKUP(A31,[1]Table!$B$1:$O$21,MATCH("xGD/90",[1]Table!$B$1:$O$1,0),0)</f>
        <v>-0.75</v>
      </c>
      <c r="C31" s="60" t="s">
        <v>2</v>
      </c>
      <c r="D31" s="63" t="str">
        <f>IFERROR(VLOOKUP(D8,[1]Table2!$B$1:$Z$21,MATCH("xGA/90",[1]Table2!$B$1:$Z$1,0),0)*VLOOKUP($C8,[1]Table2!$B$1:$Z$21,MATCH("xG/90",[1]Table2!$B$1:$Z$1,0),0),"")</f>
        <v/>
      </c>
      <c r="E31" s="63">
        <f>IFERROR(VLOOKUP(E8,[1]Table2!$B$1:$Z$21,MATCH("xGA/90",[1]Table2!$B$1:$Z$1,0),0)*VLOOKUP($C8,[1]Table2!$B$1:$Z$21,MATCH("xG/90",[1]Table2!$B$1:$Z$1,0),0),"")</f>
        <v>1.4793652343749999</v>
      </c>
      <c r="F31" s="63" t="str">
        <f>IFERROR(VLOOKUP(F8,[1]Table2!$B$1:$Z$21,MATCH("xGA/90",[1]Table2!$B$1:$Z$1,0),0)*VLOOKUP($C8,[1]Table2!$B$1:$Z$21,MATCH("xG/90",[1]Table2!$B$1:$Z$1,0),0),"")</f>
        <v/>
      </c>
      <c r="G31" s="63">
        <f>IFERROR(VLOOKUP(G8,[1]Table2!$B$1:$Z$21,MATCH("xGA/90",[1]Table2!$B$1:$Z$1,0),0)*VLOOKUP($C8,[1]Table2!$B$1:$Z$21,MATCH("xG/90",[1]Table2!$B$1:$Z$1,0),0),"")</f>
        <v>0.82432291666666657</v>
      </c>
      <c r="H31" s="63" t="str">
        <f>IFERROR(VLOOKUP(H8,[1]Table2!$B$1:$Z$21,MATCH("xGA/90",[1]Table2!$B$1:$Z$1,0),0)*VLOOKUP($C8,[1]Table2!$B$1:$Z$21,MATCH("xG/90",[1]Table2!$B$1:$Z$1,0),0),"")</f>
        <v/>
      </c>
      <c r="I31" s="63">
        <f>IFERROR(VLOOKUP(I8,[1]Table2!$B$1:$Z$21,MATCH("xGA/90",[1]Table2!$B$1:$Z$1,0),0)*VLOOKUP($C8,[1]Table2!$B$1:$Z$21,MATCH("xG/90",[1]Table2!$B$1:$Z$1,0),0),"")</f>
        <v>1.0945410156249999</v>
      </c>
      <c r="J31" s="63" t="str">
        <f>IFERROR(VLOOKUP(J8,[1]Table2!$B$1:$Z$21,MATCH("xGA/90",[1]Table2!$B$1:$Z$1,0),0)*VLOOKUP($C8,[1]Table2!$B$1:$Z$21,MATCH("xG/90",[1]Table2!$B$1:$Z$1,0),0),"")</f>
        <v/>
      </c>
      <c r="K31" s="63">
        <f>IFERROR(VLOOKUP(K8,[1]Table2!$B$1:$Z$21,MATCH("xGA/90",[1]Table2!$B$1:$Z$1,0),0)*VLOOKUP($C8,[1]Table2!$B$1:$Z$21,MATCH("xG/90",[1]Table2!$B$1:$Z$1,0),0),"")</f>
        <v>1.4131249999999997</v>
      </c>
      <c r="L31" s="63">
        <f>IFERROR(VLOOKUP(L8,[1]Table2!$B$1:$Z$21,MATCH("xGA/90",[1]Table2!$B$1:$Z$1,0),0)*VLOOKUP($C8,[1]Table2!$B$1:$Z$21,MATCH("xG/90",[1]Table2!$B$1:$Z$1,0),0),"")</f>
        <v>1.4667480468749998</v>
      </c>
      <c r="M31" s="63">
        <f>IFERROR(VLOOKUP(M8,[1]Table2!$B$1:$Z$21,MATCH("xGA/90",[1]Table2!$B$1:$Z$1,0),0)*VLOOKUP($C8,[1]Table2!$B$1:$Z$21,MATCH("xG/90",[1]Table2!$B$1:$Z$1,0),0),"")</f>
        <v>1.7033203124999998</v>
      </c>
      <c r="N31" s="63" t="str">
        <f>IFERROR(VLOOKUP(N8,[1]Table2!$B$1:$Z$21,MATCH("xGA/90",[1]Table2!$B$1:$Z$1,0),0)*VLOOKUP($C8,[1]Table2!$B$1:$Z$21,MATCH("xG/90",[1]Table2!$B$1:$Z$1,0),0),"")</f>
        <v/>
      </c>
      <c r="O31" s="63" t="str">
        <f>IFERROR(VLOOKUP(O8,[1]Table2!$B$1:$Z$21,MATCH("xGA/90",[1]Table2!$B$1:$Z$1,0),0)*VLOOKUP($C8,[1]Table2!$B$1:$Z$21,MATCH("xG/90",[1]Table2!$B$1:$Z$1,0),0),"")</f>
        <v/>
      </c>
      <c r="P31" s="63" t="str">
        <f>IFERROR(VLOOKUP(P8,[1]Table2!$B$1:$Z$21,MATCH("xGA/90",[1]Table2!$B$1:$Z$1,0),0)*VLOOKUP($C8,[1]Table2!$B$1:$Z$21,MATCH("xG/90",[1]Table2!$B$1:$Z$1,0),0),"")</f>
        <v/>
      </c>
      <c r="Q31" s="63">
        <f>IFERROR(VLOOKUP(Q8,[1]Table2!$B$1:$Z$21,MATCH("xGA/90",[1]Table2!$B$1:$Z$1,0),0)*VLOOKUP($C8,[1]Table2!$B$1:$Z$21,MATCH("xG/90",[1]Table2!$B$1:$Z$1,0),0),"")</f>
        <v>1.0354233870967742</v>
      </c>
      <c r="R31" s="63" t="str">
        <f>IFERROR(VLOOKUP(R8,[1]Table2!$B$1:$Z$21,MATCH("xGA/90",[1]Table2!$B$1:$Z$1,0),0)*VLOOKUP($C8,[1]Table2!$B$1:$Z$21,MATCH("xG/90",[1]Table2!$B$1:$Z$1,0),0),"")</f>
        <v/>
      </c>
      <c r="S31" s="63" t="str">
        <f>IFERROR(VLOOKUP(S8,[1]Table2!$B$1:$Z$21,MATCH("xGA/90",[1]Table2!$B$1:$Z$1,0),0)*VLOOKUP($C8,[1]Table2!$B$1:$Z$21,MATCH("xG/90",[1]Table2!$B$1:$Z$1,0),0),"")</f>
        <v/>
      </c>
      <c r="T31" s="63" t="str">
        <f>IFERROR(VLOOKUP(T8,[1]Table2!$B$1:$Z$21,MATCH("xGA/90",[1]Table2!$B$1:$Z$1,0),0)*VLOOKUP($C8,[1]Table2!$B$1:$Z$21,MATCH("xG/90",[1]Table2!$B$1:$Z$1,0),0),"")</f>
        <v/>
      </c>
      <c r="U31" s="63">
        <f>IFERROR(VLOOKUP(U8,[1]Table2!$B$1:$Z$21,MATCH("xGA/90",[1]Table2!$B$1:$Z$1,0),0)*VLOOKUP($C8,[1]Table2!$B$1:$Z$21,MATCH("xG/90",[1]Table2!$B$1:$Z$1,0),0),"")</f>
        <v>1.3279589843749999</v>
      </c>
      <c r="V31" s="63" t="str">
        <f>IFERROR(VLOOKUP(V8,[1]Table2!$B$1:$Z$21,MATCH("xGA/90",[1]Table2!$B$1:$Z$1,0),0)*VLOOKUP($C8,[1]Table2!$B$1:$Z$21,MATCH("xG/90",[1]Table2!$B$1:$Z$1,0),0),"")</f>
        <v/>
      </c>
      <c r="W31" s="63">
        <f>IFERROR(VLOOKUP(W8,[1]Table2!$B$1:$Z$21,MATCH("xGA/90",[1]Table2!$B$1:$Z$1,0),0)*VLOOKUP($C8,[1]Table2!$B$1:$Z$21,MATCH("xG/90",[1]Table2!$B$1:$Z$1,0),0),"")</f>
        <v>1.6307714843749999</v>
      </c>
      <c r="X31" s="63" t="str">
        <f>IFERROR(VLOOKUP(X8,[1]Table2!$B$1:$Z$21,MATCH("xGA/90",[1]Table2!$B$1:$Z$1,0),0)*VLOOKUP($C8,[1]Table2!$B$1:$Z$21,MATCH("xG/90",[1]Table2!$B$1:$Z$1,0),0),"")</f>
        <v/>
      </c>
      <c r="Y31" s="63">
        <f>IFERROR(VLOOKUP(Y8,[1]Table2!$B$1:$Z$21,MATCH("xGA/90",[1]Table2!$B$1:$Z$1,0),0)*VLOOKUP($C8,[1]Table2!$B$1:$Z$21,MATCH("xG/90",[1]Table2!$B$1:$Z$1,0),0),"")</f>
        <v>1.6540725806451611</v>
      </c>
      <c r="Z31" s="63">
        <f>IFERROR(VLOOKUP(Z8,[1]Table2!$B$1:$Z$21,MATCH("xGA/90",[1]Table2!$B$1:$Z$1,0),0)*VLOOKUP($C8,[1]Table2!$B$1:$Z$21,MATCH("xG/90",[1]Table2!$B$1:$Z$1,0),0),"")</f>
        <v>1.454130859375</v>
      </c>
      <c r="AA31" s="63">
        <f>IFERROR(VLOOKUP(AA8,[1]Table2!$B$1:$Z$21,MATCH("xGA/90",[1]Table2!$B$1:$Z$1,0),0)*VLOOKUP($C8,[1]Table2!$B$1:$Z$21,MATCH("xG/90",[1]Table2!$B$1:$Z$1,0),0),"")</f>
        <v>1.2861391129032256</v>
      </c>
      <c r="AB31" s="63" t="str">
        <f>IFERROR(VLOOKUP(AB8,[1]Table2!$B$1:$Z$21,MATCH("xGA/90",[1]Table2!$B$1:$Z$1,0),0)*VLOOKUP($C8,[1]Table2!$B$1:$Z$21,MATCH("xG/90",[1]Table2!$B$1:$Z$1,0),0),"")</f>
        <v/>
      </c>
      <c r="AC31" s="63">
        <f>IFERROR(VLOOKUP(AC8,[1]Table2!$B$1:$Z$21,MATCH("xGA/90",[1]Table2!$B$1:$Z$1,0),0)*VLOOKUP($C8,[1]Table2!$B$1:$Z$21,MATCH("xG/90",[1]Table2!$B$1:$Z$1,0),0),"")</f>
        <v>1.2995703125</v>
      </c>
      <c r="AD31" s="63" t="str">
        <f>IFERROR(VLOOKUP(AD8,[1]Table2!$B$1:$Z$21,MATCH("xGA/90",[1]Table2!$B$1:$Z$1,0),0)*VLOOKUP($C8,[1]Table2!$B$1:$Z$21,MATCH("xG/90",[1]Table2!$B$1:$Z$1,0),0),"")</f>
        <v/>
      </c>
      <c r="AE31" s="63">
        <f>IFERROR(VLOOKUP(AE8,[1]Table2!$B$1:$Z$21,MATCH("xGA/90",[1]Table2!$B$1:$Z$1,0),0)*VLOOKUP($C8,[1]Table2!$B$1:$Z$21,MATCH("xG/90",[1]Table2!$B$1:$Z$1,0),0),"")</f>
        <v>1.6970117187499998</v>
      </c>
      <c r="AF31" s="63" t="str">
        <f>IFERROR(VLOOKUP(AF8,[1]Table2!$B$1:$Z$21,MATCH("xGA/90",[1]Table2!$B$1:$Z$1,0),0)*VLOOKUP($C8,[1]Table2!$B$1:$Z$21,MATCH("xG/90",[1]Table2!$B$1:$Z$1,0),0),"")</f>
        <v/>
      </c>
      <c r="AG31" s="63">
        <f>IFERROR(VLOOKUP(AG8,[1]Table2!$B$1:$Z$21,MATCH("xGA/90",[1]Table2!$B$1:$Z$1,0),0)*VLOOKUP($C8,[1]Table2!$B$1:$Z$21,MATCH("xG/90",[1]Table2!$B$1:$Z$1,0),0),"")</f>
        <v>1.7033203124999998</v>
      </c>
      <c r="AH31" s="63" t="str">
        <f>IFERROR(VLOOKUP(AH8,[1]Table2!$B$1:$Z$21,MATCH("xGA/90",[1]Table2!$B$1:$Z$1,0),0)*VLOOKUP($C8,[1]Table2!$B$1:$Z$21,MATCH("xG/90",[1]Table2!$B$1:$Z$1,0),0),"")</f>
        <v/>
      </c>
      <c r="AI31" s="63" t="str">
        <f>IFERROR(VLOOKUP(AI8,[1]Table2!$B$1:$Z$21,MATCH("xGA/90",[1]Table2!$B$1:$Z$1,0),0)*VLOOKUP($C8,[1]Table2!$B$1:$Z$21,MATCH("xG/90",[1]Table2!$B$1:$Z$1,0),0),"")</f>
        <v/>
      </c>
      <c r="AJ31" s="63" t="str">
        <f>IFERROR(VLOOKUP(AJ8,[1]Table2!$B$1:$Z$21,MATCH("xGA/90",[1]Table2!$B$1:$Z$1,0),0)*VLOOKUP($C8,[1]Table2!$B$1:$Z$21,MATCH("xG/90",[1]Table2!$B$1:$Z$1,0),0),"")</f>
        <v/>
      </c>
      <c r="AK31" s="63" t="str">
        <f>IFERROR(VLOOKUP(AK8,[1]Table2!$B$1:$Z$21,MATCH("xGA/90",[1]Table2!$B$1:$Z$1,0),0)*VLOOKUP($C8,[1]Table2!$B$1:$Z$21,MATCH("xG/90",[1]Table2!$B$1:$Z$1,0),0),"")</f>
        <v/>
      </c>
      <c r="AL31" s="63" t="str">
        <f>IFERROR(VLOOKUP(AL8,[1]Table2!$B$1:$Z$21,MATCH("xGA/90",[1]Table2!$B$1:$Z$1,0),0)*VLOOKUP($C8,[1]Table2!$B$1:$Z$21,MATCH("xG/90",[1]Table2!$B$1:$Z$1,0),0),"")</f>
        <v/>
      </c>
      <c r="AM31" s="63" t="str">
        <f>IFERROR(VLOOKUP(AM8,[1]Table2!$B$1:$Z$21,MATCH("xGA/90",[1]Table2!$B$1:$Z$1,0),0)*VLOOKUP($C8,[1]Table2!$B$1:$Z$21,MATCH("xG/90",[1]Table2!$B$1:$Z$1,0),0),"")</f>
        <v/>
      </c>
      <c r="AN31" s="63" t="str">
        <f>IFERROR(VLOOKUP(AN8,[1]Table2!$B$1:$Z$21,MATCH("xGA/90",[1]Table2!$B$1:$Z$1,0),0)*VLOOKUP($C8,[1]Table2!$B$1:$Z$21,MATCH("xG/90",[1]Table2!$B$1:$Z$1,0),0),"")</f>
        <v/>
      </c>
      <c r="AO31" s="63" t="str">
        <f>IFERROR(VLOOKUP(AO8,[1]Table2!$B$1:$Z$21,MATCH("xGA/90",[1]Table2!$B$1:$Z$1,0),0)*VLOOKUP($C8,[1]Table2!$B$1:$Z$21,MATCH("xG/90",[1]Table2!$B$1:$Z$1,0),0),"")</f>
        <v/>
      </c>
      <c r="AP31" s="63" t="str">
        <f>IFERROR(VLOOKUP(AP8,[1]Table2!$B$1:$Z$21,MATCH("xGA/90",[1]Table2!$B$1:$Z$1,0),0)*VLOOKUP($C8,[1]Table2!$B$1:$Z$21,MATCH("xG/90",[1]Table2!$B$1:$Z$1,0),0),"")</f>
        <v/>
      </c>
      <c r="AQ31" s="63" t="str">
        <f>IFERROR(VLOOKUP(AQ8,[1]Table2!$B$1:$Z$21,MATCH("xGA/90",[1]Table2!$B$1:$Z$1,0),0)*VLOOKUP($C8,[1]Table2!$B$1:$Z$21,MATCH("xG/90",[1]Table2!$B$1:$Z$1,0),0),"")</f>
        <v/>
      </c>
      <c r="AR31" s="63" t="str">
        <f>IFERROR(VLOOKUP(AR8,[1]Table2!$B$1:$Z$21,MATCH("xGA/90",[1]Table2!$B$1:$Z$1,0),0)*VLOOKUP($C8,[1]Table2!$B$1:$Z$21,MATCH("xG/90",[1]Table2!$B$1:$Z$1,0),0),"")</f>
        <v/>
      </c>
      <c r="AS31" s="63" t="str">
        <f>IFERROR(VLOOKUP(AS8,[1]Table2!$B$1:$Z$21,MATCH("xGA/90",[1]Table2!$B$1:$Z$1,0),0)*VLOOKUP($C8,[1]Table2!$B$1:$Z$21,MATCH("xG/90",[1]Table2!$B$1:$Z$1,0),0),"")</f>
        <v/>
      </c>
      <c r="AT31" s="63">
        <f>IFERROR(VLOOKUP(AT8,[1]Table2!$B$1:$Z$21,MATCH("xGA/90",[1]Table2!$B$1:$Z$1,0),0)*VLOOKUP($C8,[1]Table2!$B$1:$Z$21,MATCH("xG/90",[1]Table2!$B$1:$Z$1,0),0),"")</f>
        <v>1.2731149193548386</v>
      </c>
      <c r="AU31" s="63">
        <f>IFERROR(VLOOKUP(AU8,[1]Table2!$B$1:$Z$21,MATCH("xGA/90",[1]Table2!$B$1:$Z$1,0),0)*VLOOKUP($C8,[1]Table2!$B$1:$Z$21,MATCH("xG/90",[1]Table2!$B$1:$Z$1,0),0),"")</f>
        <v>1.3121874999999998</v>
      </c>
      <c r="AV31" s="63">
        <f>IFERROR(VLOOKUP(AV8,[1]Table2!$B$1:$Z$21,MATCH("xGA/90",[1]Table2!$B$1:$Z$1,0),0)*VLOOKUP($C8,[1]Table2!$B$1:$Z$21,MATCH("xG/90",[1]Table2!$B$1:$Z$1,0),0),"")</f>
        <v>1.3020937499999998</v>
      </c>
      <c r="AW31" s="63" t="str">
        <f>IFERROR(VLOOKUP(AW8,[1]Table2!$B$1:$Z$21,MATCH("xGA/90",[1]Table2!$B$1:$Z$1,0),0)*VLOOKUP($C8,[1]Table2!$B$1:$Z$21,MATCH("xG/90",[1]Table2!$B$1:$Z$1,0),0),"")</f>
        <v/>
      </c>
      <c r="AX31" s="63" t="str">
        <f>IFERROR(VLOOKUP(AX8,[1]Table2!$B$1:$Z$21,MATCH("xGA/90",[1]Table2!$B$1:$Z$1,0),0)*VLOOKUP($C8,[1]Table2!$B$1:$Z$21,MATCH("xG/90",[1]Table2!$B$1:$Z$1,0),0),"")</f>
        <v/>
      </c>
      <c r="AY31" s="63">
        <f>IFERROR(VLOOKUP(AY8,[1]Table2!$B$1:$Z$21,MATCH("xGA/90",[1]Table2!$B$1:$Z$1,0),0)*VLOOKUP($C8,[1]Table2!$B$1:$Z$21,MATCH("xG/90",[1]Table2!$B$1:$Z$1,0),0),"")</f>
        <v>1.3279589843749999</v>
      </c>
      <c r="AZ31" s="63" t="str">
        <f>IFERROR(VLOOKUP(AZ8,[1]Table2!$B$1:$Z$21,MATCH("xGA/90",[1]Table2!$B$1:$Z$1,0),0)*VLOOKUP($C8,[1]Table2!$B$1:$Z$21,MATCH("xG/90",[1]Table2!$B$1:$Z$1,0),0),"")</f>
        <v/>
      </c>
      <c r="BA31" s="63">
        <f>IFERROR(VLOOKUP(BA8,[1]Table2!$B$1:$Z$21,MATCH("xGA/90",[1]Table2!$B$1:$Z$1,0),0)*VLOOKUP($C8,[1]Table2!$B$1:$Z$21,MATCH("xG/90",[1]Table2!$B$1:$Z$1,0),0),"")</f>
        <v>1.7033203124999998</v>
      </c>
      <c r="BB31" s="63" t="str">
        <f>IFERROR(VLOOKUP(BB8,[1]Table2!$B$1:$Z$21,MATCH("xGA/90",[1]Table2!$B$1:$Z$1,0),0)*VLOOKUP($C8,[1]Table2!$B$1:$Z$21,MATCH("xG/90",[1]Table2!$B$1:$Z$1,0),0),"")</f>
        <v/>
      </c>
      <c r="BC31" s="63" t="str">
        <f>IFERROR(VLOOKUP(BC8,[1]Table2!$B$1:$Z$21,MATCH("xGA/90",[1]Table2!$B$1:$Z$1,0),0)*VLOOKUP($C8,[1]Table2!$B$1:$Z$21,MATCH("xG/90",[1]Table2!$B$1:$Z$1,0),0),"")</f>
        <v/>
      </c>
      <c r="BD31" s="63" t="str">
        <f>IFERROR(VLOOKUP(BD8,[1]Table2!$B$1:$Z$21,MATCH("xGA/90",[1]Table2!$B$1:$Z$1,0),0)*VLOOKUP($C8,[1]Table2!$B$1:$Z$21,MATCH("xG/90",[1]Table2!$B$1:$Z$1,0),0),"")</f>
        <v/>
      </c>
      <c r="BE31" s="63">
        <f>IFERROR(VLOOKUP(BE8,[1]Table2!$B$1:$Z$21,MATCH("xGA/90",[1]Table2!$B$1:$Z$1,0),0)*VLOOKUP($C8,[1]Table2!$B$1:$Z$21,MATCH("xG/90",[1]Table2!$B$1:$Z$1,0),0),"")</f>
        <v>1.1694827586206897</v>
      </c>
      <c r="BF31" s="63" t="str">
        <f>IFERROR(VLOOKUP(BF8,[1]Table2!$B$1:$Z$21,MATCH("xGA/90",[1]Table2!$B$1:$Z$1,0),0)*VLOOKUP($C8,[1]Table2!$B$1:$Z$21,MATCH("xG/90",[1]Table2!$B$1:$Z$1,0),0),"")</f>
        <v/>
      </c>
      <c r="BG31" s="63">
        <f>IFERROR(VLOOKUP(BG8,[1]Table2!$B$1:$Z$21,MATCH("xGA/90",[1]Table2!$B$1:$Z$1,0),0)*VLOOKUP($C8,[1]Table2!$B$1:$Z$21,MATCH("xG/90",[1]Table2!$B$1:$Z$1,0),0),"")</f>
        <v>1.0354233870967742</v>
      </c>
      <c r="BH31" s="63" t="str">
        <f>IFERROR(VLOOKUP(BH8,[1]Table2!$B$1:$Z$21,MATCH("xGA/90",[1]Table2!$B$1:$Z$1,0),0)*VLOOKUP($C8,[1]Table2!$B$1:$Z$21,MATCH("xG/90",[1]Table2!$B$1:$Z$1,0),0),"")</f>
        <v/>
      </c>
      <c r="BI31" s="63">
        <f>IFERROR(VLOOKUP(BI8,[1]Table2!$B$1:$Z$21,MATCH("xGA/90",[1]Table2!$B$1:$Z$1,0),0)*VLOOKUP($C8,[1]Table2!$B$1:$Z$21,MATCH("xG/90",[1]Table2!$B$1:$Z$1,0),0),"")</f>
        <v>1.4667480468749998</v>
      </c>
      <c r="BJ31" s="63" t="str">
        <f>IFERROR(VLOOKUP(BJ8,[1]Table2!$B$1:$Z$21,MATCH("xGA/90",[1]Table2!$B$1:$Z$1,0),0)*VLOOKUP($C8,[1]Table2!$B$1:$Z$21,MATCH("xG/90",[1]Table2!$B$1:$Z$1,0),0),"")</f>
        <v/>
      </c>
      <c r="BK31" s="63">
        <f>IFERROR(VLOOKUP(BK8,[1]Table2!$B$1:$Z$21,MATCH("xGA/90",[1]Table2!$B$1:$Z$1,0),0)*VLOOKUP($C8,[1]Table2!$B$1:$Z$21,MATCH("xG/90",[1]Table2!$B$1:$Z$1,0),0),"")</f>
        <v>0.82432291666666657</v>
      </c>
      <c r="BL31" s="63" t="str">
        <f>IFERROR(VLOOKUP(BL8,[1]Table2!$B$1:$Z$21,MATCH("xGA/90",[1]Table2!$B$1:$Z$1,0),0)*VLOOKUP($C8,[1]Table2!$B$1:$Z$21,MATCH("xG/90",[1]Table2!$B$1:$Z$1,0),0),"")</f>
        <v/>
      </c>
      <c r="BM31" s="63">
        <f>IFERROR(VLOOKUP(BM8,[1]Table2!$B$1:$Z$21,MATCH("xGA/90",[1]Table2!$B$1:$Z$1,0),0)*VLOOKUP($C8,[1]Table2!$B$1:$Z$21,MATCH("xG/90",[1]Table2!$B$1:$Z$1,0),0),"")</f>
        <v>1.0945410156249999</v>
      </c>
      <c r="BN31" s="63" t="str">
        <f>IFERROR(VLOOKUP(BN8,[1]Table2!$B$1:$Z$21,MATCH("xGA/90",[1]Table2!$B$1:$Z$1,0),0)*VLOOKUP($C8,[1]Table2!$B$1:$Z$21,MATCH("xG/90",[1]Table2!$B$1:$Z$1,0),0),"")</f>
        <v/>
      </c>
      <c r="BO31" s="63">
        <f>IFERROR(VLOOKUP(BO8,[1]Table2!$B$1:$Z$21,MATCH("xGA/90",[1]Table2!$B$1:$Z$1,0),0)*VLOOKUP($C8,[1]Table2!$B$1:$Z$21,MATCH("xG/90",[1]Table2!$B$1:$Z$1,0),0),"")</f>
        <v>1.4131249999999997</v>
      </c>
      <c r="BP31" s="63" t="str">
        <f>IFERROR(VLOOKUP(BP8,[1]Table2!$B$1:$Z$21,MATCH("xGA/90",[1]Table2!$B$1:$Z$1,0),0)*VLOOKUP($C8,[1]Table2!$B$1:$Z$21,MATCH("xG/90",[1]Table2!$B$1:$Z$1,0),0),"")</f>
        <v/>
      </c>
      <c r="BQ31" s="63">
        <f>IFERROR(VLOOKUP(BQ8,[1]Table2!$B$1:$Z$21,MATCH("xGA/90",[1]Table2!$B$1:$Z$1,0),0)*VLOOKUP($C8,[1]Table2!$B$1:$Z$21,MATCH("xG/90",[1]Table2!$B$1:$Z$1,0),0),"")</f>
        <v>1.4793652343749999</v>
      </c>
      <c r="BR31" s="63" t="str">
        <f>IFERROR(VLOOKUP(BR8,[1]Table2!$B$1:$Z$21,MATCH("xGA/90",[1]Table2!$B$1:$Z$1,0),0)*VLOOKUP($C8,[1]Table2!$B$1:$Z$21,MATCH("xG/90",[1]Table2!$B$1:$Z$1,0),0),"")</f>
        <v/>
      </c>
      <c r="BS31" s="63" t="str">
        <f>IFERROR(VLOOKUP(BS8,[1]Table2!$B$1:$Z$21,MATCH("xGA/90",[1]Table2!$B$1:$Z$1,0),0)*VLOOKUP($C8,[1]Table2!$B$1:$Z$21,MATCH("xG/90",[1]Table2!$B$1:$Z$1,0),0),"")</f>
        <v/>
      </c>
      <c r="BT31" s="63" t="str">
        <f>IFERROR(VLOOKUP(BT8,[1]Table2!$B$1:$Z$21,MATCH("xGA/90",[1]Table2!$B$1:$Z$1,0),0)*VLOOKUP($C8,[1]Table2!$B$1:$Z$21,MATCH("xG/90",[1]Table2!$B$1:$Z$1,0),0),"")</f>
        <v/>
      </c>
      <c r="BU31" s="63">
        <f>IFERROR(VLOOKUP(BU8,[1]Table2!$B$1:$Z$21,MATCH("xGA/90",[1]Table2!$B$1:$Z$1,0),0)*VLOOKUP($C8,[1]Table2!$B$1:$Z$21,MATCH("xG/90",[1]Table2!$B$1:$Z$1,0),0),"")</f>
        <v>1.6540725806451611</v>
      </c>
      <c r="BV31" s="63">
        <f>IFERROR(VLOOKUP(BV8,[1]Table2!$B$1:$Z$21,MATCH("xGA/90",[1]Table2!$B$1:$Z$1,0),0)*VLOOKUP($C8,[1]Table2!$B$1:$Z$21,MATCH("xG/90",[1]Table2!$B$1:$Z$1,0),0),"")</f>
        <v>1.1694827586206897</v>
      </c>
      <c r="BW31" s="63">
        <f>IFERROR(VLOOKUP(BW8,[1]Table2!$B$1:$Z$21,MATCH("xGA/90",[1]Table2!$B$1:$Z$1,0),0)*VLOOKUP($C8,[1]Table2!$B$1:$Z$21,MATCH("xG/90",[1]Table2!$B$1:$Z$1,0),0),"")</f>
        <v>1.6307714843749999</v>
      </c>
      <c r="BX31" s="63" t="str">
        <f>IFERROR(VLOOKUP(BX8,[1]Table2!$B$1:$Z$21,MATCH("xGA/90",[1]Table2!$B$1:$Z$1,0),0)*VLOOKUP($C8,[1]Table2!$B$1:$Z$21,MATCH("xG/90",[1]Table2!$B$1:$Z$1,0),0),"")</f>
        <v/>
      </c>
      <c r="BY31" s="63">
        <f>IFERROR(VLOOKUP(BY8,[1]Table2!$B$1:$Z$21,MATCH("xGA/90",[1]Table2!$B$1:$Z$1,0),0)*VLOOKUP($C8,[1]Table2!$B$1:$Z$21,MATCH("xG/90",[1]Table2!$B$1:$Z$1,0),0),"")</f>
        <v>1.2995703125</v>
      </c>
      <c r="BZ31" s="63" t="str">
        <f>IFERROR(VLOOKUP(BZ8,[1]Table2!$B$1:$Z$21,MATCH("xGA/90",[1]Table2!$B$1:$Z$1,0),0)*VLOOKUP($C8,[1]Table2!$B$1:$Z$21,MATCH("xG/90",[1]Table2!$B$1:$Z$1,0),0),"")</f>
        <v/>
      </c>
      <c r="CA31" s="63">
        <f>IFERROR(VLOOKUP(CA8,[1]Table2!$B$1:$Z$21,MATCH("xGA/90",[1]Table2!$B$1:$Z$1,0),0)*VLOOKUP($C8,[1]Table2!$B$1:$Z$21,MATCH("xG/90",[1]Table2!$B$1:$Z$1,0),0),"")</f>
        <v>1.2861391129032256</v>
      </c>
      <c r="CB31" s="63">
        <f>IFERROR(VLOOKUP(CB8,[1]Table2!$B$1:$Z$21,MATCH("xGA/90",[1]Table2!$B$1:$Z$1,0),0)*VLOOKUP($C8,[1]Table2!$B$1:$Z$21,MATCH("xG/90",[1]Table2!$B$1:$Z$1,0),0),"")</f>
        <v>1.454130859375</v>
      </c>
      <c r="CC31" s="63">
        <f>IFERROR(VLOOKUP(CC8,[1]Table2!$B$1:$Z$21,MATCH("xGA/90",[1]Table2!$B$1:$Z$1,0),0)*VLOOKUP($C8,[1]Table2!$B$1:$Z$21,MATCH("xG/90",[1]Table2!$B$1:$Z$1,0),0),"")</f>
        <v>1.6970117187499998</v>
      </c>
      <c r="CD31" s="63" t="str">
        <f>IFERROR(VLOOKUP(CD8,[1]Table2!$B$1:$Z$21,MATCH("xGA/90",[1]Table2!$B$1:$Z$1,0),0)*VLOOKUP($C8,[1]Table2!$B$1:$Z$21,MATCH("xG/90",[1]Table2!$B$1:$Z$1,0),0),"")</f>
        <v/>
      </c>
      <c r="CE31" s="63">
        <f>IFERROR(VLOOKUP(CE8,[1]Table2!$B$1:$Z$21,MATCH("xGA/90",[1]Table2!$B$1:$Z$1,0),0)*VLOOKUP($C8,[1]Table2!$B$1:$Z$21,MATCH("xG/90",[1]Table2!$B$1:$Z$1,0),0),"")</f>
        <v>1.2731149193548386</v>
      </c>
      <c r="CF31" s="63" t="str">
        <f>IFERROR(VLOOKUP(CF8,[1]Table2!$B$1:$Z$21,MATCH("xGA/90",[1]Table2!$B$1:$Z$1,0),0)*VLOOKUP($C8,[1]Table2!$B$1:$Z$21,MATCH("xG/90",[1]Table2!$B$1:$Z$1,0),0),"")</f>
        <v/>
      </c>
      <c r="CG31" s="63">
        <f>IFERROR(VLOOKUP(CG8,[1]Table2!$B$1:$Z$21,MATCH("xGA/90",[1]Table2!$B$1:$Z$1,0),0)*VLOOKUP($C8,[1]Table2!$B$1:$Z$21,MATCH("xG/90",[1]Table2!$B$1:$Z$1,0),0),"")</f>
        <v>1.3121874999999998</v>
      </c>
      <c r="CH31" s="63" t="str">
        <f>IFERROR(VLOOKUP(CH8,[1]Table2!$B$1:$Z$21,MATCH("xGA/90",[1]Table2!$B$1:$Z$1,0),0)*VLOOKUP($C8,[1]Table2!$B$1:$Z$21,MATCH("xG/90",[1]Table2!$B$1:$Z$1,0),0),"")</f>
        <v/>
      </c>
      <c r="CI31" s="63">
        <f>IFERROR(VLOOKUP(CI8,[1]Table2!$B$1:$Z$21,MATCH("xGA/90",[1]Table2!$B$1:$Z$1,0),0)*VLOOKUP($C8,[1]Table2!$B$1:$Z$21,MATCH("xG/90",[1]Table2!$B$1:$Z$1,0),0),"")</f>
        <v>1.3020937499999998</v>
      </c>
      <c r="CJ31" s="63" t="str">
        <f>IFERROR(VLOOKUP(CJ8,[1]Table2!$B$1:$Z$21,MATCH("xGA/90",[1]Table2!$B$1:$Z$1,0),0)*VLOOKUP($C8,[1]Table2!$B$1:$Z$21,MATCH("xG/90",[1]Table2!$B$1:$Z$1,0),0),"")</f>
        <v/>
      </c>
      <c r="CK31" s="63">
        <f>IFERROR(VLOOKUP(CK8,[1]Table2!$B$1:$Z$21,MATCH("xGA/90",[1]Table2!$B$1:$Z$1,0),0)*VLOOKUP($C8,[1]Table2!$B$1:$Z$21,MATCH("xG/90",[1]Table2!$B$1:$Z$1,0),0),"")</f>
        <v>1.7033203124999998</v>
      </c>
      <c r="CL31" s="63" t="str">
        <f>IFERROR(VLOOKUP(CL8,[1]Table2!$B$1:$Z$21,MATCH("xGA/90",[1]Table2!$B$1:$Z$1,0),0)*VLOOKUP($C8,[1]Table2!$B$1:$Z$21,MATCH("xG/90",[1]Table2!$B$1:$Z$1,0),0),"")</f>
        <v/>
      </c>
      <c r="CM31" s="63" t="str">
        <f>IFERROR(VLOOKUP(CM8,[1]Table2!$B$1:$Z$21,MATCH("xGA/90",[1]Table2!$B$1:$Z$1,0),0)*VLOOKUP($C8,[1]Table2!$B$1:$Z$21,MATCH("xG/90",[1]Table2!$B$1:$Z$1,0),0),"")</f>
        <v/>
      </c>
      <c r="CN31" s="63" t="str">
        <f>IFERROR(VLOOKUP(CN8,[1]Table2!$B$1:$Z$21,MATCH("xGA/90",[1]Table2!$B$1:$Z$1,0),0)*VLOOKUP($C8,[1]Table2!$B$1:$Z$21,MATCH("xG/90",[1]Table2!$B$1:$Z$1,0),0),"")</f>
        <v/>
      </c>
      <c r="CO31" s="63" t="str">
        <f>IFERROR(VLOOKUP(CO8,[1]Table2!$B$1:$Z$21,MATCH("xGA/90",[1]Table2!$B$1:$Z$1,0),0)*VLOOKUP($C8,[1]Table2!$B$1:$Z$21,MATCH("xG/90",[1]Table2!$B$1:$Z$1,0),0),"")</f>
        <v/>
      </c>
      <c r="CP31" s="63" t="str">
        <f>IFERROR(VLOOKUP(CP8,[1]Table2!$B$1:$Z$21,MATCH("xGA/90",[1]Table2!$B$1:$Z$1,0),0)*VLOOKUP($C8,[1]Table2!$B$1:$Z$21,MATCH("xG/90",[1]Table2!$B$1:$Z$1,0),0),"")</f>
        <v/>
      </c>
      <c r="CQ31" s="63" t="str">
        <f>IFERROR(VLOOKUP(CQ8,[1]Table2!$B$1:$Z$21,MATCH("xGA/90",[1]Table2!$B$1:$Z$1,0),0)*VLOOKUP($C8,[1]Table2!$B$1:$Z$21,MATCH("xG/90",[1]Table2!$B$1:$Z$1,0),0),"")</f>
        <v/>
      </c>
      <c r="CR31" s="63" t="str">
        <f>IFERROR(VLOOKUP(CR8,[1]Table2!$B$1:$Z$21,MATCH("xGA/90",[1]Table2!$B$1:$Z$1,0),0)*VLOOKUP($C8,[1]Table2!$B$1:$Z$21,MATCH("xG/90",[1]Table2!$B$1:$Z$1,0),0),"")</f>
        <v/>
      </c>
      <c r="CS31" s="63" t="str">
        <f>IFERROR(VLOOKUP(CS8,[1]Table2!$B$1:$Z$21,MATCH("xGA/90",[1]Table2!$B$1:$Z$1,0),0)*VLOOKUP($C8,[1]Table2!$B$1:$Z$21,MATCH("xG/90",[1]Table2!$B$1:$Z$1,0),0),"")</f>
        <v/>
      </c>
      <c r="CT31" s="63" t="str">
        <f>IFERROR(VLOOKUP(CT8,[1]Table2!$B$1:$Z$21,MATCH("xGA/90",[1]Table2!$B$1:$Z$1,0),0)*VLOOKUP($C8,[1]Table2!$B$1:$Z$21,MATCH("xG/90",[1]Table2!$B$1:$Z$1,0),0),"")</f>
        <v/>
      </c>
      <c r="CU31" s="63" t="str">
        <f>IFERROR(VLOOKUP(CU8,[1]Table2!$B$1:$Z$21,MATCH("xGA/90",[1]Table2!$B$1:$Z$1,0),0)*VLOOKUP($C8,[1]Table2!$B$1:$Z$21,MATCH("xG/90",[1]Table2!$B$1:$Z$1,0),0),"")</f>
        <v/>
      </c>
      <c r="CV31" s="63" t="str">
        <f>IFERROR(VLOOKUP(CV8,[1]Table2!$B$1:$Z$21,MATCH("xGA/90",[1]Table2!$B$1:$Z$1,0),0)*VLOOKUP($C8,[1]Table2!$B$1:$Z$21,MATCH("xG/90",[1]Table2!$B$1:$Z$1,0),0),"")</f>
        <v/>
      </c>
      <c r="CW31" s="63" t="str">
        <f>IFERROR(VLOOKUP(CW8,[1]Table2!$B$1:$Z$21,MATCH("xGA/90",[1]Table2!$B$1:$Z$1,0),0)*VLOOKUP($C8,[1]Table2!$B$1:$Z$21,MATCH("xG/90",[1]Table2!$B$1:$Z$1,0),0),"")</f>
        <v/>
      </c>
      <c r="CX31" s="63" t="str">
        <f>IFERROR(VLOOKUP(CX8,[1]Table2!$B$1:$Z$21,MATCH("xGA/90",[1]Table2!$B$1:$Z$1,0),0)*VLOOKUP($C8,[1]Table2!$B$1:$Z$21,MATCH("xG/90",[1]Table2!$B$1:$Z$1,0),0),"")</f>
        <v/>
      </c>
      <c r="CY31" s="63" t="str">
        <f>IFERROR(VLOOKUP(CY8,[1]Table2!$B$1:$Z$21,MATCH("xGA/90",[1]Table2!$B$1:$Z$1,0),0)*VLOOKUP($C8,[1]Table2!$B$1:$Z$21,MATCH("xG/90",[1]Table2!$B$1:$Z$1,0),0),"")</f>
        <v/>
      </c>
      <c r="CZ31" s="63" t="str">
        <f>IFERROR(VLOOKUP(CZ8,[1]Table2!$B$1:$Z$21,MATCH("xGA/90",[1]Table2!$B$1:$Z$1,0),0)*VLOOKUP($C8,[1]Table2!$B$1:$Z$21,MATCH("xG/90",[1]Table2!$B$1:$Z$1,0),0),"")</f>
        <v/>
      </c>
      <c r="DA31" s="63" t="str">
        <f>IFERROR(VLOOKUP(DA8,[1]Table2!$B$1:$Z$21,MATCH("xGA/90",[1]Table2!$B$1:$Z$1,0),0)*VLOOKUP($C8,[1]Table2!$B$1:$Z$21,MATCH("xG/90",[1]Table2!$B$1:$Z$1,0),0),"")</f>
        <v/>
      </c>
      <c r="DB31" s="63" t="str">
        <f>IFERROR(VLOOKUP(DB8,[1]Table2!$B$1:$Z$21,MATCH("xGA/90",[1]Table2!$B$1:$Z$1,0),0)*VLOOKUP($C8,[1]Table2!$B$1:$Z$21,MATCH("xG/90",[1]Table2!$B$1:$Z$1,0),0),"")</f>
        <v/>
      </c>
      <c r="DC31" s="63" t="str">
        <f>IFERROR(VLOOKUP(DC8,[1]Table2!$B$1:$Z$21,MATCH("xGA/90",[1]Table2!$B$1:$Z$1,0),0)*VLOOKUP($C8,[1]Table2!$B$1:$Z$21,MATCH("xG/90",[1]Table2!$B$1:$Z$1,0),0),"")</f>
        <v/>
      </c>
      <c r="DE31" s="101"/>
      <c r="DF31" s="101"/>
      <c r="DG31" s="101"/>
      <c r="DH31" s="101"/>
      <c r="DI31" s="101"/>
      <c r="DJ31" s="101"/>
    </row>
    <row r="32" spans="1:115" s="49" customFormat="1" ht="21.75" customHeight="1" x14ac:dyDescent="0.25">
      <c r="A32" s="48" t="s">
        <v>70</v>
      </c>
      <c r="B32" s="44">
        <f>VLOOKUP(A32,[1]Table!$B$1:$O$21,MATCH("xGD/90",[1]Table!$B$1:$O$1,0),0)</f>
        <v>0.18</v>
      </c>
      <c r="C32" s="60" t="s">
        <v>3</v>
      </c>
      <c r="D32" s="63" t="str">
        <f>IFERROR(VLOOKUP(D9,[1]Table2!$B$1:$Z$21,MATCH("xGA/90",[1]Table2!$B$1:$Z$1,0),0)*VLOOKUP($C9,[1]Table2!$B$1:$Z$21,MATCH("xG/90",[1]Table2!$B$1:$Z$1,0),0),"")</f>
        <v/>
      </c>
      <c r="E32" s="63">
        <f>IFERROR(VLOOKUP(E9,[1]Table2!$B$1:$Z$21,MATCH("xGA/90",[1]Table2!$B$1:$Z$1,0),0)*VLOOKUP($C9,[1]Table2!$B$1:$Z$21,MATCH("xG/90",[1]Table2!$B$1:$Z$1,0),0),"")</f>
        <v>2.4183886718749998</v>
      </c>
      <c r="F32" s="63" t="str">
        <f>IFERROR(VLOOKUP(F9,[1]Table2!$B$1:$Z$21,MATCH("xGA/90",[1]Table2!$B$1:$Z$1,0),0)*VLOOKUP($C9,[1]Table2!$B$1:$Z$21,MATCH("xG/90",[1]Table2!$B$1:$Z$1,0),0),"")</f>
        <v/>
      </c>
      <c r="G32" s="63">
        <f>IFERROR(VLOOKUP(G9,[1]Table2!$B$1:$Z$21,MATCH("xGA/90",[1]Table2!$B$1:$Z$1,0),0)*VLOOKUP($C9,[1]Table2!$B$1:$Z$21,MATCH("xG/90",[1]Table2!$B$1:$Z$1,0),0),"")</f>
        <v>1.9309687499999999</v>
      </c>
      <c r="H32" s="63" t="str">
        <f>IFERROR(VLOOKUP(H9,[1]Table2!$B$1:$Z$21,MATCH("xGA/90",[1]Table2!$B$1:$Z$1,0),0)*VLOOKUP($C9,[1]Table2!$B$1:$Z$21,MATCH("xG/90",[1]Table2!$B$1:$Z$1,0),0),"")</f>
        <v/>
      </c>
      <c r="I32" s="63">
        <f>IFERROR(VLOOKUP(I9,[1]Table2!$B$1:$Z$21,MATCH("xGA/90",[1]Table2!$B$1:$Z$1,0),0)*VLOOKUP($C9,[1]Table2!$B$1:$Z$21,MATCH("xG/90",[1]Table2!$B$1:$Z$1,0),0),"")</f>
        <v>2.4529435483870965</v>
      </c>
      <c r="J32" s="63" t="str">
        <f>IFERROR(VLOOKUP(J9,[1]Table2!$B$1:$Z$21,MATCH("xGA/90",[1]Table2!$B$1:$Z$1,0),0)*VLOOKUP($C9,[1]Table2!$B$1:$Z$21,MATCH("xG/90",[1]Table2!$B$1:$Z$1,0),0),"")</f>
        <v/>
      </c>
      <c r="K32" s="63">
        <f>IFERROR(VLOOKUP(K9,[1]Table2!$B$1:$Z$21,MATCH("xGA/90",[1]Table2!$B$1:$Z$1,0),0)*VLOOKUP($C9,[1]Table2!$B$1:$Z$21,MATCH("xG/90",[1]Table2!$B$1:$Z$1,0),0),"")</f>
        <v>2.5259765624999999</v>
      </c>
      <c r="L32" s="63">
        <f>IFERROR(VLOOKUP(L9,[1]Table2!$B$1:$Z$21,MATCH("xGA/90",[1]Table2!$B$1:$Z$1,0),0)*VLOOKUP($C9,[1]Table2!$B$1:$Z$21,MATCH("xG/90",[1]Table2!$B$1:$Z$1,0),0),"")</f>
        <v>1.9459375000000001</v>
      </c>
      <c r="M32" s="63">
        <f>IFERROR(VLOOKUP(M9,[1]Table2!$B$1:$Z$21,MATCH("xGA/90",[1]Table2!$B$1:$Z$1,0),0)*VLOOKUP($C9,[1]Table2!$B$1:$Z$21,MATCH("xG/90",[1]Table2!$B$1:$Z$1,0),0),"")</f>
        <v>2.51662109375</v>
      </c>
      <c r="N32" s="63" t="str">
        <f>IFERROR(VLOOKUP(N9,[1]Table2!$B$1:$Z$21,MATCH("xGA/90",[1]Table2!$B$1:$Z$1,0),0)*VLOOKUP($C9,[1]Table2!$B$1:$Z$21,MATCH("xG/90",[1]Table2!$B$1:$Z$1,0),0),"")</f>
        <v/>
      </c>
      <c r="O32" s="63" t="str">
        <f>IFERROR(VLOOKUP(O9,[1]Table2!$B$1:$Z$21,MATCH("xGA/90",[1]Table2!$B$1:$Z$1,0),0)*VLOOKUP($C9,[1]Table2!$B$1:$Z$21,MATCH("xG/90",[1]Table2!$B$1:$Z$1,0),0),"")</f>
        <v/>
      </c>
      <c r="P32" s="63" t="str">
        <f>IFERROR(VLOOKUP(P9,[1]Table2!$B$1:$Z$21,MATCH("xGA/90",[1]Table2!$B$1:$Z$1,0),0)*VLOOKUP($C9,[1]Table2!$B$1:$Z$21,MATCH("xG/90",[1]Table2!$B$1:$Z$1,0),0),"")</f>
        <v/>
      </c>
      <c r="Q32" s="63">
        <f>IFERROR(VLOOKUP(Q9,[1]Table2!$B$1:$Z$21,MATCH("xGA/90",[1]Table2!$B$1:$Z$1,0),0)*VLOOKUP($C9,[1]Table2!$B$1:$Z$21,MATCH("xG/90",[1]Table2!$B$1:$Z$1,0),0),"")</f>
        <v>1.6231738281250001</v>
      </c>
      <c r="R32" s="63" t="str">
        <f>IFERROR(VLOOKUP(R9,[1]Table2!$B$1:$Z$21,MATCH("xGA/90",[1]Table2!$B$1:$Z$1,0),0)*VLOOKUP($C9,[1]Table2!$B$1:$Z$21,MATCH("xG/90",[1]Table2!$B$1:$Z$1,0),0),"")</f>
        <v/>
      </c>
      <c r="S32" s="63" t="str">
        <f>IFERROR(VLOOKUP(S9,[1]Table2!$B$1:$Z$21,MATCH("xGA/90",[1]Table2!$B$1:$Z$1,0),0)*VLOOKUP($C9,[1]Table2!$B$1:$Z$21,MATCH("xG/90",[1]Table2!$B$1:$Z$1,0),0),"")</f>
        <v/>
      </c>
      <c r="T32" s="63" t="str">
        <f>IFERROR(VLOOKUP(T9,[1]Table2!$B$1:$Z$21,MATCH("xGA/90",[1]Table2!$B$1:$Z$1,0),0)*VLOOKUP($C9,[1]Table2!$B$1:$Z$21,MATCH("xG/90",[1]Table2!$B$1:$Z$1,0),0),"")</f>
        <v/>
      </c>
      <c r="U32" s="63">
        <f>IFERROR(VLOOKUP(U9,[1]Table2!$B$1:$Z$21,MATCH("xGA/90",[1]Table2!$B$1:$Z$1,0),0)*VLOOKUP($C9,[1]Table2!$B$1:$Z$21,MATCH("xG/90",[1]Table2!$B$1:$Z$1,0),0),"")</f>
        <v>2.633564453125</v>
      </c>
      <c r="V32" s="63" t="str">
        <f>IFERROR(VLOOKUP(V9,[1]Table2!$B$1:$Z$21,MATCH("xGA/90",[1]Table2!$B$1:$Z$1,0),0)*VLOOKUP($C9,[1]Table2!$B$1:$Z$21,MATCH("xG/90",[1]Table2!$B$1:$Z$1,0),0),"")</f>
        <v/>
      </c>
      <c r="W32" s="63">
        <f>IFERROR(VLOOKUP(W9,[1]Table2!$B$1:$Z$21,MATCH("xGA/90",[1]Table2!$B$1:$Z$1,0),0)*VLOOKUP($C9,[1]Table2!$B$1:$Z$21,MATCH("xG/90",[1]Table2!$B$1:$Z$1,0),0),"")</f>
        <v>1.5355040322580646</v>
      </c>
      <c r="X32" s="63" t="str">
        <f>IFERROR(VLOOKUP(X9,[1]Table2!$B$1:$Z$21,MATCH("xGA/90",[1]Table2!$B$1:$Z$1,0),0)*VLOOKUP($C9,[1]Table2!$B$1:$Z$21,MATCH("xG/90",[1]Table2!$B$1:$Z$1,0),0),"")</f>
        <v/>
      </c>
      <c r="Y32" s="63">
        <f>IFERROR(VLOOKUP(Y9,[1]Table2!$B$1:$Z$21,MATCH("xGA/90",[1]Table2!$B$1:$Z$1,0),0)*VLOOKUP($C9,[1]Table2!$B$1:$Z$21,MATCH("xG/90",[1]Table2!$B$1:$Z$1,0),0),"")</f>
        <v>1.7343103448275863</v>
      </c>
      <c r="Z32" s="63">
        <f>IFERROR(VLOOKUP(Z9,[1]Table2!$B$1:$Z$21,MATCH("xGA/90",[1]Table2!$B$1:$Z$1,0),0)*VLOOKUP($C9,[1]Table2!$B$1:$Z$21,MATCH("xG/90",[1]Table2!$B$1:$Z$1,0),0),"")</f>
        <v>1.8879939516129032</v>
      </c>
      <c r="AA32" s="63">
        <f>IFERROR(VLOOKUP(AA9,[1]Table2!$B$1:$Z$21,MATCH("xGA/90",[1]Table2!$B$1:$Z$1,0),0)*VLOOKUP($C9,[1]Table2!$B$1:$Z$21,MATCH("xG/90",[1]Table2!$B$1:$Z$1,0),0),"")</f>
        <v>2.1938574218749998</v>
      </c>
      <c r="AB32" s="63" t="str">
        <f>IFERROR(VLOOKUP(AB9,[1]Table2!$B$1:$Z$21,MATCH("xGA/90",[1]Table2!$B$1:$Z$1,0),0)*VLOOKUP($C9,[1]Table2!$B$1:$Z$21,MATCH("xG/90",[1]Table2!$B$1:$Z$1,0),0),"")</f>
        <v/>
      </c>
      <c r="AC32" s="63">
        <f>IFERROR(VLOOKUP(AC9,[1]Table2!$B$1:$Z$21,MATCH("xGA/90",[1]Table2!$B$1:$Z$1,0),0)*VLOOKUP($C9,[1]Table2!$B$1:$Z$21,MATCH("xG/90",[1]Table2!$B$1:$Z$1,0),0),"")</f>
        <v>2.1751464843749999</v>
      </c>
      <c r="AD32" s="63" t="str">
        <f>IFERROR(VLOOKUP(AD9,[1]Table2!$B$1:$Z$21,MATCH("xGA/90",[1]Table2!$B$1:$Z$1,0),0)*VLOOKUP($C9,[1]Table2!$B$1:$Z$21,MATCH("xG/90",[1]Table2!$B$1:$Z$1,0),0),"")</f>
        <v/>
      </c>
      <c r="AE32" s="63">
        <f>IFERROR(VLOOKUP(AE9,[1]Table2!$B$1:$Z$21,MATCH("xGA/90",[1]Table2!$B$1:$Z$1,0),0)*VLOOKUP($C9,[1]Table2!$B$1:$Z$21,MATCH("xG/90",[1]Table2!$B$1:$Z$1,0),0),"")</f>
        <v>2.5259765624999999</v>
      </c>
      <c r="AF32" s="63" t="str">
        <f>IFERROR(VLOOKUP(AF9,[1]Table2!$B$1:$Z$21,MATCH("xGA/90",[1]Table2!$B$1:$Z$1,0),0)*VLOOKUP($C9,[1]Table2!$B$1:$Z$21,MATCH("xG/90",[1]Table2!$B$1:$Z$1,0),0),"")</f>
        <v/>
      </c>
      <c r="AG32" s="63">
        <f>IFERROR(VLOOKUP(AG9,[1]Table2!$B$1:$Z$21,MATCH("xGA/90",[1]Table2!$B$1:$Z$1,0),0)*VLOOKUP($C9,[1]Table2!$B$1:$Z$21,MATCH("xG/90",[1]Table2!$B$1:$Z$1,0),0),"")</f>
        <v>1.2224479166666666</v>
      </c>
      <c r="AH32" s="63" t="str">
        <f>IFERROR(VLOOKUP(AH9,[1]Table2!$B$1:$Z$21,MATCH("xGA/90",[1]Table2!$B$1:$Z$1,0),0)*VLOOKUP($C9,[1]Table2!$B$1:$Z$21,MATCH("xG/90",[1]Table2!$B$1:$Z$1,0),0),"")</f>
        <v/>
      </c>
      <c r="AI32" s="63" t="str">
        <f>IFERROR(VLOOKUP(AI9,[1]Table2!$B$1:$Z$21,MATCH("xGA/90",[1]Table2!$B$1:$Z$1,0),0)*VLOOKUP($C9,[1]Table2!$B$1:$Z$21,MATCH("xG/90",[1]Table2!$B$1:$Z$1,0),0),"")</f>
        <v/>
      </c>
      <c r="AJ32" s="63" t="str">
        <f>IFERROR(VLOOKUP(AJ9,[1]Table2!$B$1:$Z$21,MATCH("xGA/90",[1]Table2!$B$1:$Z$1,0),0)*VLOOKUP($C9,[1]Table2!$B$1:$Z$21,MATCH("xG/90",[1]Table2!$B$1:$Z$1,0),0),"")</f>
        <v/>
      </c>
      <c r="AK32" s="63" t="str">
        <f>IFERROR(VLOOKUP(AK9,[1]Table2!$B$1:$Z$21,MATCH("xGA/90",[1]Table2!$B$1:$Z$1,0),0)*VLOOKUP($C9,[1]Table2!$B$1:$Z$21,MATCH("xG/90",[1]Table2!$B$1:$Z$1,0),0),"")</f>
        <v/>
      </c>
      <c r="AL32" s="63" t="str">
        <f>IFERROR(VLOOKUP(AL9,[1]Table2!$B$1:$Z$21,MATCH("xGA/90",[1]Table2!$B$1:$Z$1,0),0)*VLOOKUP($C9,[1]Table2!$B$1:$Z$21,MATCH("xG/90",[1]Table2!$B$1:$Z$1,0),0),"")</f>
        <v/>
      </c>
      <c r="AM32" s="63" t="str">
        <f>IFERROR(VLOOKUP(AM9,[1]Table2!$B$1:$Z$21,MATCH("xGA/90",[1]Table2!$B$1:$Z$1,0),0)*VLOOKUP($C9,[1]Table2!$B$1:$Z$21,MATCH("xG/90",[1]Table2!$B$1:$Z$1,0),0),"")</f>
        <v/>
      </c>
      <c r="AN32" s="63" t="str">
        <f>IFERROR(VLOOKUP(AN9,[1]Table2!$B$1:$Z$21,MATCH("xGA/90",[1]Table2!$B$1:$Z$1,0),0)*VLOOKUP($C9,[1]Table2!$B$1:$Z$21,MATCH("xG/90",[1]Table2!$B$1:$Z$1,0),0),"")</f>
        <v/>
      </c>
      <c r="AO32" s="63" t="str">
        <f>IFERROR(VLOOKUP(AO9,[1]Table2!$B$1:$Z$21,MATCH("xGA/90",[1]Table2!$B$1:$Z$1,0),0)*VLOOKUP($C9,[1]Table2!$B$1:$Z$21,MATCH("xG/90",[1]Table2!$B$1:$Z$1,0),0),"")</f>
        <v/>
      </c>
      <c r="AP32" s="63" t="str">
        <f>IFERROR(VLOOKUP(AP9,[1]Table2!$B$1:$Z$21,MATCH("xGA/90",[1]Table2!$B$1:$Z$1,0),0)*VLOOKUP($C9,[1]Table2!$B$1:$Z$21,MATCH("xG/90",[1]Table2!$B$1:$Z$1,0),0),"")</f>
        <v/>
      </c>
      <c r="AQ32" s="63" t="str">
        <f>IFERROR(VLOOKUP(AQ9,[1]Table2!$B$1:$Z$21,MATCH("xGA/90",[1]Table2!$B$1:$Z$1,0),0)*VLOOKUP($C9,[1]Table2!$B$1:$Z$21,MATCH("xG/90",[1]Table2!$B$1:$Z$1,0),0),"")</f>
        <v/>
      </c>
      <c r="AR32" s="63" t="str">
        <f>IFERROR(VLOOKUP(AR9,[1]Table2!$B$1:$Z$21,MATCH("xGA/90",[1]Table2!$B$1:$Z$1,0),0)*VLOOKUP($C9,[1]Table2!$B$1:$Z$21,MATCH("xG/90",[1]Table2!$B$1:$Z$1,0),0),"")</f>
        <v/>
      </c>
      <c r="AS32" s="63">
        <f>IFERROR(VLOOKUP(AS9,[1]Table2!$B$1:$Z$21,MATCH("xGA/90",[1]Table2!$B$1:$Z$1,0),0)*VLOOKUP($C9,[1]Table2!$B$1:$Z$21,MATCH("xG/90",[1]Table2!$B$1:$Z$1,0),0),"")</f>
        <v>1.9272265625</v>
      </c>
      <c r="AT32" s="63" t="str">
        <f>IFERROR(VLOOKUP(AT9,[1]Table2!$B$1:$Z$21,MATCH("xGA/90",[1]Table2!$B$1:$Z$1,0),0)*VLOOKUP($C9,[1]Table2!$B$1:$Z$21,MATCH("xG/90",[1]Table2!$B$1:$Z$1,0),0),"")</f>
        <v/>
      </c>
      <c r="AU32" s="63">
        <f>IFERROR(VLOOKUP(AU9,[1]Table2!$B$1:$Z$21,MATCH("xGA/90",[1]Table2!$B$1:$Z$1,0),0)*VLOOKUP($C9,[1]Table2!$B$1:$Z$21,MATCH("xG/90",[1]Table2!$B$1:$Z$1,0),0),"")</f>
        <v>2.0956249999999996</v>
      </c>
      <c r="AV32" s="63" t="str">
        <f>IFERROR(VLOOKUP(AV9,[1]Table2!$B$1:$Z$21,MATCH("xGA/90",[1]Table2!$B$1:$Z$1,0),0)*VLOOKUP($C9,[1]Table2!$B$1:$Z$21,MATCH("xG/90",[1]Table2!$B$1:$Z$1,0),0),"")</f>
        <v/>
      </c>
      <c r="AW32" s="63" t="str">
        <f>IFERROR(VLOOKUP(AW9,[1]Table2!$B$1:$Z$21,MATCH("xGA/90",[1]Table2!$B$1:$Z$1,0),0)*VLOOKUP($C9,[1]Table2!$B$1:$Z$21,MATCH("xG/90",[1]Table2!$B$1:$Z$1,0),0),"")</f>
        <v/>
      </c>
      <c r="AX32" s="63" t="str">
        <f>IFERROR(VLOOKUP(AX9,[1]Table2!$B$1:$Z$21,MATCH("xGA/90",[1]Table2!$B$1:$Z$1,0),0)*VLOOKUP($C9,[1]Table2!$B$1:$Z$21,MATCH("xG/90",[1]Table2!$B$1:$Z$1,0),0),"")</f>
        <v/>
      </c>
      <c r="AY32" s="63">
        <f>IFERROR(VLOOKUP(AY9,[1]Table2!$B$1:$Z$21,MATCH("xGA/90",[1]Table2!$B$1:$Z$1,0),0)*VLOOKUP($C9,[1]Table2!$B$1:$Z$21,MATCH("xG/90",[1]Table2!$B$1:$Z$1,0),0),"")</f>
        <v>2.633564453125</v>
      </c>
      <c r="AZ32" s="63" t="str">
        <f>IFERROR(VLOOKUP(AZ9,[1]Table2!$B$1:$Z$21,MATCH("xGA/90",[1]Table2!$B$1:$Z$1,0),0)*VLOOKUP($C9,[1]Table2!$B$1:$Z$21,MATCH("xG/90",[1]Table2!$B$1:$Z$1,0),0),"")</f>
        <v/>
      </c>
      <c r="BA32" s="63">
        <f>IFERROR(VLOOKUP(BA9,[1]Table2!$B$1:$Z$21,MATCH("xGA/90",[1]Table2!$B$1:$Z$1,0),0)*VLOOKUP($C9,[1]Table2!$B$1:$Z$21,MATCH("xG/90",[1]Table2!$B$1:$Z$1,0),0),"")</f>
        <v>2.51662109375</v>
      </c>
      <c r="BB32" s="63" t="str">
        <f>IFERROR(VLOOKUP(BB9,[1]Table2!$B$1:$Z$21,MATCH("xGA/90",[1]Table2!$B$1:$Z$1,0),0)*VLOOKUP($C9,[1]Table2!$B$1:$Z$21,MATCH("xG/90",[1]Table2!$B$1:$Z$1,0),0),"")</f>
        <v/>
      </c>
      <c r="BC32" s="63" t="str">
        <f>IFERROR(VLOOKUP(BC9,[1]Table2!$B$1:$Z$21,MATCH("xGA/90",[1]Table2!$B$1:$Z$1,0),0)*VLOOKUP($C9,[1]Table2!$B$1:$Z$21,MATCH("xG/90",[1]Table2!$B$1:$Z$1,0),0),"")</f>
        <v/>
      </c>
      <c r="BD32" s="63" t="str">
        <f>IFERROR(VLOOKUP(BD9,[1]Table2!$B$1:$Z$21,MATCH("xGA/90",[1]Table2!$B$1:$Z$1,0),0)*VLOOKUP($C9,[1]Table2!$B$1:$Z$21,MATCH("xG/90",[1]Table2!$B$1:$Z$1,0),0),"")</f>
        <v/>
      </c>
      <c r="BE32" s="63">
        <f>IFERROR(VLOOKUP(BE9,[1]Table2!$B$1:$Z$21,MATCH("xGA/90",[1]Table2!$B$1:$Z$1,0),0)*VLOOKUP($C9,[1]Table2!$B$1:$Z$21,MATCH("xG/90",[1]Table2!$B$1:$Z$1,0),0),"")</f>
        <v>2.1564355468750001</v>
      </c>
      <c r="BF32" s="63" t="str">
        <f>IFERROR(VLOOKUP(BF9,[1]Table2!$B$1:$Z$21,MATCH("xGA/90",[1]Table2!$B$1:$Z$1,0),0)*VLOOKUP($C9,[1]Table2!$B$1:$Z$21,MATCH("xG/90",[1]Table2!$B$1:$Z$1,0),0),"")</f>
        <v/>
      </c>
      <c r="BG32" s="63">
        <f>IFERROR(VLOOKUP(BG9,[1]Table2!$B$1:$Z$21,MATCH("xGA/90",[1]Table2!$B$1:$Z$1,0),0)*VLOOKUP($C9,[1]Table2!$B$1:$Z$21,MATCH("xG/90",[1]Table2!$B$1:$Z$1,0),0),"")</f>
        <v>1.6231738281250001</v>
      </c>
      <c r="BH32" s="63" t="str">
        <f>IFERROR(VLOOKUP(BH9,[1]Table2!$B$1:$Z$21,MATCH("xGA/90",[1]Table2!$B$1:$Z$1,0),0)*VLOOKUP($C9,[1]Table2!$B$1:$Z$21,MATCH("xG/90",[1]Table2!$B$1:$Z$1,0),0),"")</f>
        <v/>
      </c>
      <c r="BI32" s="63">
        <f>IFERROR(VLOOKUP(BI9,[1]Table2!$B$1:$Z$21,MATCH("xGA/90",[1]Table2!$B$1:$Z$1,0),0)*VLOOKUP($C9,[1]Table2!$B$1:$Z$21,MATCH("xG/90",[1]Table2!$B$1:$Z$1,0),0),"")</f>
        <v>1.9459375000000001</v>
      </c>
      <c r="BJ32" s="63" t="str">
        <f>IFERROR(VLOOKUP(BJ9,[1]Table2!$B$1:$Z$21,MATCH("xGA/90",[1]Table2!$B$1:$Z$1,0),0)*VLOOKUP($C9,[1]Table2!$B$1:$Z$21,MATCH("xG/90",[1]Table2!$B$1:$Z$1,0),0),"")</f>
        <v/>
      </c>
      <c r="BK32" s="63" t="str">
        <f>IFERROR(VLOOKUP(BK9,[1]Table2!$B$1:$Z$21,MATCH("xGA/90",[1]Table2!$B$1:$Z$1,0),0)*VLOOKUP($C9,[1]Table2!$B$1:$Z$21,MATCH("xG/90",[1]Table2!$B$1:$Z$1,0),0),"")</f>
        <v/>
      </c>
      <c r="BL32" s="63" t="str">
        <f>IFERROR(VLOOKUP(BL9,[1]Table2!$B$1:$Z$21,MATCH("xGA/90",[1]Table2!$B$1:$Z$1,0),0)*VLOOKUP($C9,[1]Table2!$B$1:$Z$21,MATCH("xG/90",[1]Table2!$B$1:$Z$1,0),0),"")</f>
        <v/>
      </c>
      <c r="BM32" s="63">
        <f>IFERROR(VLOOKUP(BM9,[1]Table2!$B$1:$Z$21,MATCH("xGA/90",[1]Table2!$B$1:$Z$1,0),0)*VLOOKUP($C9,[1]Table2!$B$1:$Z$21,MATCH("xG/90",[1]Table2!$B$1:$Z$1,0),0),"")</f>
        <v>2.4529435483870965</v>
      </c>
      <c r="BN32" s="63" t="str">
        <f>IFERROR(VLOOKUP(BN9,[1]Table2!$B$1:$Z$21,MATCH("xGA/90",[1]Table2!$B$1:$Z$1,0),0)*VLOOKUP($C9,[1]Table2!$B$1:$Z$21,MATCH("xG/90",[1]Table2!$B$1:$Z$1,0),0),"")</f>
        <v/>
      </c>
      <c r="BO32" s="63">
        <f>IFERROR(VLOOKUP(BO9,[1]Table2!$B$1:$Z$21,MATCH("xGA/90",[1]Table2!$B$1:$Z$1,0),0)*VLOOKUP($C9,[1]Table2!$B$1:$Z$21,MATCH("xG/90",[1]Table2!$B$1:$Z$1,0),0),"")</f>
        <v>2.5259765624999999</v>
      </c>
      <c r="BP32" s="63">
        <f>IFERROR(VLOOKUP(BP9,[1]Table2!$B$1:$Z$21,MATCH("xGA/90",[1]Table2!$B$1:$Z$1,0),0)*VLOOKUP($C9,[1]Table2!$B$1:$Z$21,MATCH("xG/90",[1]Table2!$B$1:$Z$1,0),0),"")</f>
        <v>2.1564355468750001</v>
      </c>
      <c r="BQ32" s="63">
        <f>IFERROR(VLOOKUP(BQ9,[1]Table2!$B$1:$Z$21,MATCH("xGA/90",[1]Table2!$B$1:$Z$1,0),0)*VLOOKUP($C9,[1]Table2!$B$1:$Z$21,MATCH("xG/90",[1]Table2!$B$1:$Z$1,0),0),"")</f>
        <v>2.4183886718749998</v>
      </c>
      <c r="BR32" s="63" t="str">
        <f>IFERROR(VLOOKUP(BR9,[1]Table2!$B$1:$Z$21,MATCH("xGA/90",[1]Table2!$B$1:$Z$1,0),0)*VLOOKUP($C9,[1]Table2!$B$1:$Z$21,MATCH("xG/90",[1]Table2!$B$1:$Z$1,0),0),"")</f>
        <v/>
      </c>
      <c r="BS32" s="63" t="str">
        <f>IFERROR(VLOOKUP(BS9,[1]Table2!$B$1:$Z$21,MATCH("xGA/90",[1]Table2!$B$1:$Z$1,0),0)*VLOOKUP($C9,[1]Table2!$B$1:$Z$21,MATCH("xG/90",[1]Table2!$B$1:$Z$1,0),0),"")</f>
        <v/>
      </c>
      <c r="BT32" s="63" t="str">
        <f>IFERROR(VLOOKUP(BT9,[1]Table2!$B$1:$Z$21,MATCH("xGA/90",[1]Table2!$B$1:$Z$1,0),0)*VLOOKUP($C9,[1]Table2!$B$1:$Z$21,MATCH("xG/90",[1]Table2!$B$1:$Z$1,0),0),"")</f>
        <v/>
      </c>
      <c r="BU32" s="63">
        <f>IFERROR(VLOOKUP(BU9,[1]Table2!$B$1:$Z$21,MATCH("xGA/90",[1]Table2!$B$1:$Z$1,0),0)*VLOOKUP($C9,[1]Table2!$B$1:$Z$21,MATCH("xG/90",[1]Table2!$B$1:$Z$1,0),0),"")</f>
        <v>1.7343103448275863</v>
      </c>
      <c r="BV32" s="63">
        <f>IFERROR(VLOOKUP(BV9,[1]Table2!$B$1:$Z$21,MATCH("xGA/90",[1]Table2!$B$1:$Z$1,0),0)*VLOOKUP($C9,[1]Table2!$B$1:$Z$21,MATCH("xG/90",[1]Table2!$B$1:$Z$1,0),0),"")</f>
        <v>1.9309687499999999</v>
      </c>
      <c r="BW32" s="63">
        <f>IFERROR(VLOOKUP(BW9,[1]Table2!$B$1:$Z$21,MATCH("xGA/90",[1]Table2!$B$1:$Z$1,0),0)*VLOOKUP($C9,[1]Table2!$B$1:$Z$21,MATCH("xG/90",[1]Table2!$B$1:$Z$1,0),0),"")</f>
        <v>1.5355040322580646</v>
      </c>
      <c r="BX32" s="63" t="str">
        <f>IFERROR(VLOOKUP(BX9,[1]Table2!$B$1:$Z$21,MATCH("xGA/90",[1]Table2!$B$1:$Z$1,0),0)*VLOOKUP($C9,[1]Table2!$B$1:$Z$21,MATCH("xG/90",[1]Table2!$B$1:$Z$1,0),0),"")</f>
        <v/>
      </c>
      <c r="BY32" s="63">
        <f>IFERROR(VLOOKUP(BY9,[1]Table2!$B$1:$Z$21,MATCH("xGA/90",[1]Table2!$B$1:$Z$1,0),0)*VLOOKUP($C9,[1]Table2!$B$1:$Z$21,MATCH("xG/90",[1]Table2!$B$1:$Z$1,0),0),"")</f>
        <v>2.1751464843749999</v>
      </c>
      <c r="BZ32" s="63" t="str">
        <f>IFERROR(VLOOKUP(BZ9,[1]Table2!$B$1:$Z$21,MATCH("xGA/90",[1]Table2!$B$1:$Z$1,0),0)*VLOOKUP($C9,[1]Table2!$B$1:$Z$21,MATCH("xG/90",[1]Table2!$B$1:$Z$1,0),0),"")</f>
        <v/>
      </c>
      <c r="CA32" s="63">
        <f>IFERROR(VLOOKUP(CA9,[1]Table2!$B$1:$Z$21,MATCH("xGA/90",[1]Table2!$B$1:$Z$1,0),0)*VLOOKUP($C9,[1]Table2!$B$1:$Z$21,MATCH("xG/90",[1]Table2!$B$1:$Z$1,0),0),"")</f>
        <v>2.1938574218749998</v>
      </c>
      <c r="CB32" s="63">
        <f>IFERROR(VLOOKUP(CB9,[1]Table2!$B$1:$Z$21,MATCH("xGA/90",[1]Table2!$B$1:$Z$1,0),0)*VLOOKUP($C9,[1]Table2!$B$1:$Z$21,MATCH("xG/90",[1]Table2!$B$1:$Z$1,0),0),"")</f>
        <v>1.8879939516129032</v>
      </c>
      <c r="CC32" s="63">
        <f>IFERROR(VLOOKUP(CC9,[1]Table2!$B$1:$Z$21,MATCH("xGA/90",[1]Table2!$B$1:$Z$1,0),0)*VLOOKUP($C9,[1]Table2!$B$1:$Z$21,MATCH("xG/90",[1]Table2!$B$1:$Z$1,0),0),"")</f>
        <v>2.5259765624999999</v>
      </c>
      <c r="CD32" s="63" t="str">
        <f>IFERROR(VLOOKUP(CD9,[1]Table2!$B$1:$Z$21,MATCH("xGA/90",[1]Table2!$B$1:$Z$1,0),0)*VLOOKUP($C9,[1]Table2!$B$1:$Z$21,MATCH("xG/90",[1]Table2!$B$1:$Z$1,0),0),"")</f>
        <v/>
      </c>
      <c r="CE32" s="63">
        <f>IFERROR(VLOOKUP(CE9,[1]Table2!$B$1:$Z$21,MATCH("xGA/90",[1]Table2!$B$1:$Z$1,0),0)*VLOOKUP($C9,[1]Table2!$B$1:$Z$21,MATCH("xG/90",[1]Table2!$B$1:$Z$1,0),0),"")</f>
        <v>2.0956249999999996</v>
      </c>
      <c r="CF32" s="63" t="str">
        <f>IFERROR(VLOOKUP(CF9,[1]Table2!$B$1:$Z$21,MATCH("xGA/90",[1]Table2!$B$1:$Z$1,0),0)*VLOOKUP($C9,[1]Table2!$B$1:$Z$21,MATCH("xG/90",[1]Table2!$B$1:$Z$1,0),0),"")</f>
        <v/>
      </c>
      <c r="CG32" s="63">
        <f>IFERROR(VLOOKUP(CG9,[1]Table2!$B$1:$Z$21,MATCH("xGA/90",[1]Table2!$B$1:$Z$1,0),0)*VLOOKUP($C9,[1]Table2!$B$1:$Z$21,MATCH("xG/90",[1]Table2!$B$1:$Z$1,0),0),"")</f>
        <v>1.9073084677419354</v>
      </c>
      <c r="CH32" s="63" t="str">
        <f>IFERROR(VLOOKUP(CH9,[1]Table2!$B$1:$Z$21,MATCH("xGA/90",[1]Table2!$B$1:$Z$1,0),0)*VLOOKUP($C9,[1]Table2!$B$1:$Z$21,MATCH("xG/90",[1]Table2!$B$1:$Z$1,0),0),"")</f>
        <v/>
      </c>
      <c r="CI32" s="63">
        <f>IFERROR(VLOOKUP(CI9,[1]Table2!$B$1:$Z$21,MATCH("xGA/90",[1]Table2!$B$1:$Z$1,0),0)*VLOOKUP($C9,[1]Table2!$B$1:$Z$21,MATCH("xG/90",[1]Table2!$B$1:$Z$1,0),0),"")</f>
        <v>1.9272265625</v>
      </c>
      <c r="CJ32" s="63" t="str">
        <f>IFERROR(VLOOKUP(CJ9,[1]Table2!$B$1:$Z$21,MATCH("xGA/90",[1]Table2!$B$1:$Z$1,0),0)*VLOOKUP($C9,[1]Table2!$B$1:$Z$21,MATCH("xG/90",[1]Table2!$B$1:$Z$1,0),0),"")</f>
        <v/>
      </c>
      <c r="CK32" s="63">
        <f>IFERROR(VLOOKUP(CK9,[1]Table2!$B$1:$Z$21,MATCH("xGA/90",[1]Table2!$B$1:$Z$1,0),0)*VLOOKUP($C9,[1]Table2!$B$1:$Z$21,MATCH("xG/90",[1]Table2!$B$1:$Z$1,0),0),"")</f>
        <v>1.2224479166666666</v>
      </c>
      <c r="CL32" s="63" t="str">
        <f>IFERROR(VLOOKUP(CL9,[1]Table2!$B$1:$Z$21,MATCH("xGA/90",[1]Table2!$B$1:$Z$1,0),0)*VLOOKUP($C9,[1]Table2!$B$1:$Z$21,MATCH("xG/90",[1]Table2!$B$1:$Z$1,0),0),"")</f>
        <v/>
      </c>
      <c r="CM32" s="63" t="str">
        <f>IFERROR(VLOOKUP(CM9,[1]Table2!$B$1:$Z$21,MATCH("xGA/90",[1]Table2!$B$1:$Z$1,0),0)*VLOOKUP($C9,[1]Table2!$B$1:$Z$21,MATCH("xG/90",[1]Table2!$B$1:$Z$1,0),0),"")</f>
        <v/>
      </c>
      <c r="CN32" s="63" t="str">
        <f>IFERROR(VLOOKUP(CN9,[1]Table2!$B$1:$Z$21,MATCH("xGA/90",[1]Table2!$B$1:$Z$1,0),0)*VLOOKUP($C9,[1]Table2!$B$1:$Z$21,MATCH("xG/90",[1]Table2!$B$1:$Z$1,0),0),"")</f>
        <v/>
      </c>
      <c r="CO32" s="63" t="str">
        <f>IFERROR(VLOOKUP(CO9,[1]Table2!$B$1:$Z$21,MATCH("xGA/90",[1]Table2!$B$1:$Z$1,0),0)*VLOOKUP($C9,[1]Table2!$B$1:$Z$21,MATCH("xG/90",[1]Table2!$B$1:$Z$1,0),0),"")</f>
        <v/>
      </c>
      <c r="CP32" s="63" t="str">
        <f>IFERROR(VLOOKUP(CP9,[1]Table2!$B$1:$Z$21,MATCH("xGA/90",[1]Table2!$B$1:$Z$1,0),0)*VLOOKUP($C9,[1]Table2!$B$1:$Z$21,MATCH("xG/90",[1]Table2!$B$1:$Z$1,0),0),"")</f>
        <v/>
      </c>
      <c r="CQ32" s="63" t="str">
        <f>IFERROR(VLOOKUP(CQ9,[1]Table2!$B$1:$Z$21,MATCH("xGA/90",[1]Table2!$B$1:$Z$1,0),0)*VLOOKUP($C9,[1]Table2!$B$1:$Z$21,MATCH("xG/90",[1]Table2!$B$1:$Z$1,0),0),"")</f>
        <v/>
      </c>
      <c r="CR32" s="63" t="str">
        <f>IFERROR(VLOOKUP(CR9,[1]Table2!$B$1:$Z$21,MATCH("xGA/90",[1]Table2!$B$1:$Z$1,0),0)*VLOOKUP($C9,[1]Table2!$B$1:$Z$21,MATCH("xG/90",[1]Table2!$B$1:$Z$1,0),0),"")</f>
        <v/>
      </c>
      <c r="CS32" s="63" t="str">
        <f>IFERROR(VLOOKUP(CS9,[1]Table2!$B$1:$Z$21,MATCH("xGA/90",[1]Table2!$B$1:$Z$1,0),0)*VLOOKUP($C9,[1]Table2!$B$1:$Z$21,MATCH("xG/90",[1]Table2!$B$1:$Z$1,0),0),"")</f>
        <v/>
      </c>
      <c r="CT32" s="63" t="str">
        <f>IFERROR(VLOOKUP(CT9,[1]Table2!$B$1:$Z$21,MATCH("xGA/90",[1]Table2!$B$1:$Z$1,0),0)*VLOOKUP($C9,[1]Table2!$B$1:$Z$21,MATCH("xG/90",[1]Table2!$B$1:$Z$1,0),0),"")</f>
        <v/>
      </c>
      <c r="CU32" s="63" t="str">
        <f>IFERROR(VLOOKUP(CU9,[1]Table2!$B$1:$Z$21,MATCH("xGA/90",[1]Table2!$B$1:$Z$1,0),0)*VLOOKUP($C9,[1]Table2!$B$1:$Z$21,MATCH("xG/90",[1]Table2!$B$1:$Z$1,0),0),"")</f>
        <v/>
      </c>
      <c r="CV32" s="63" t="str">
        <f>IFERROR(VLOOKUP(CV9,[1]Table2!$B$1:$Z$21,MATCH("xGA/90",[1]Table2!$B$1:$Z$1,0),0)*VLOOKUP($C9,[1]Table2!$B$1:$Z$21,MATCH("xG/90",[1]Table2!$B$1:$Z$1,0),0),"")</f>
        <v/>
      </c>
      <c r="CW32" s="63" t="str">
        <f>IFERROR(VLOOKUP(CW9,[1]Table2!$B$1:$Z$21,MATCH("xGA/90",[1]Table2!$B$1:$Z$1,0),0)*VLOOKUP($C9,[1]Table2!$B$1:$Z$21,MATCH("xG/90",[1]Table2!$B$1:$Z$1,0),0),"")</f>
        <v/>
      </c>
      <c r="CX32" s="63" t="str">
        <f>IFERROR(VLOOKUP(CX9,[1]Table2!$B$1:$Z$21,MATCH("xGA/90",[1]Table2!$B$1:$Z$1,0),0)*VLOOKUP($C9,[1]Table2!$B$1:$Z$21,MATCH("xG/90",[1]Table2!$B$1:$Z$1,0),0),"")</f>
        <v/>
      </c>
      <c r="CY32" s="63" t="str">
        <f>IFERROR(VLOOKUP(CY9,[1]Table2!$B$1:$Z$21,MATCH("xGA/90",[1]Table2!$B$1:$Z$1,0),0)*VLOOKUP($C9,[1]Table2!$B$1:$Z$21,MATCH("xG/90",[1]Table2!$B$1:$Z$1,0),0),"")</f>
        <v/>
      </c>
      <c r="CZ32" s="63" t="str">
        <f>IFERROR(VLOOKUP(CZ9,[1]Table2!$B$1:$Z$21,MATCH("xGA/90",[1]Table2!$B$1:$Z$1,0),0)*VLOOKUP($C9,[1]Table2!$B$1:$Z$21,MATCH("xG/90",[1]Table2!$B$1:$Z$1,0),0),"")</f>
        <v/>
      </c>
      <c r="DA32" s="63" t="str">
        <f>IFERROR(VLOOKUP(DA9,[1]Table2!$B$1:$Z$21,MATCH("xGA/90",[1]Table2!$B$1:$Z$1,0),0)*VLOOKUP($C9,[1]Table2!$B$1:$Z$21,MATCH("xG/90",[1]Table2!$B$1:$Z$1,0),0),"")</f>
        <v/>
      </c>
      <c r="DB32" s="63" t="str">
        <f>IFERROR(VLOOKUP(DB9,[1]Table2!$B$1:$Z$21,MATCH("xGA/90",[1]Table2!$B$1:$Z$1,0),0)*VLOOKUP($C9,[1]Table2!$B$1:$Z$21,MATCH("xG/90",[1]Table2!$B$1:$Z$1,0),0),"")</f>
        <v/>
      </c>
      <c r="DC32" s="63" t="str">
        <f>IFERROR(VLOOKUP(DC9,[1]Table2!$B$1:$Z$21,MATCH("xGA/90",[1]Table2!$B$1:$Z$1,0),0)*VLOOKUP($C9,[1]Table2!$B$1:$Z$21,MATCH("xG/90",[1]Table2!$B$1:$Z$1,0),0),"")</f>
        <v/>
      </c>
      <c r="DE32" s="101"/>
      <c r="DF32" s="101"/>
      <c r="DG32" s="101"/>
      <c r="DH32" s="101"/>
      <c r="DI32" s="101"/>
      <c r="DJ32" s="101"/>
    </row>
    <row r="33" spans="1:114" s="49" customFormat="1" ht="21.75" customHeight="1" x14ac:dyDescent="0.25">
      <c r="A33" s="48" t="s">
        <v>75</v>
      </c>
      <c r="B33" s="44">
        <f>VLOOKUP(A33,[1]Table!$B$1:$O$21,MATCH("xGD/90",[1]Table!$B$1:$O$1,0),0)</f>
        <v>0.7</v>
      </c>
      <c r="C33" s="60" t="s">
        <v>4</v>
      </c>
      <c r="D33" s="63" t="str">
        <f>IFERROR(VLOOKUP(D10,[1]Table2!$B$1:$Z$21,MATCH("xGA/90",[1]Table2!$B$1:$Z$1,0),0)*VLOOKUP($C10,[1]Table2!$B$1:$Z$21,MATCH("xG/90",[1]Table2!$B$1:$Z$1,0),0),"")</f>
        <v/>
      </c>
      <c r="E33" s="63">
        <f>IFERROR(VLOOKUP(E10,[1]Table2!$B$1:$Z$21,MATCH("xGA/90",[1]Table2!$B$1:$Z$1,0),0)*VLOOKUP($C10,[1]Table2!$B$1:$Z$21,MATCH("xG/90",[1]Table2!$B$1:$Z$1,0),0),"")</f>
        <v>2.4020689655172416</v>
      </c>
      <c r="F33" s="63" t="str">
        <f>IFERROR(VLOOKUP(F10,[1]Table2!$B$1:$Z$21,MATCH("xGA/90",[1]Table2!$B$1:$Z$1,0),0)*VLOOKUP($C10,[1]Table2!$B$1:$Z$21,MATCH("xG/90",[1]Table2!$B$1:$Z$1,0),0),"")</f>
        <v/>
      </c>
      <c r="G33" s="63">
        <f>IFERROR(VLOOKUP(G10,[1]Table2!$B$1:$Z$21,MATCH("xGA/90",[1]Table2!$B$1:$Z$1,0),0)*VLOOKUP($C10,[1]Table2!$B$1:$Z$21,MATCH("xG/90",[1]Table2!$B$1:$Z$1,0),0),"")</f>
        <v>1.9101223581757509</v>
      </c>
      <c r="H33" s="63" t="str">
        <f>IFERROR(VLOOKUP(H10,[1]Table2!$B$1:$Z$21,MATCH("xGA/90",[1]Table2!$B$1:$Z$1,0),0)*VLOOKUP($C10,[1]Table2!$B$1:$Z$21,MATCH("xG/90",[1]Table2!$B$1:$Z$1,0),0),"")</f>
        <v/>
      </c>
      <c r="I33" s="63">
        <f>IFERROR(VLOOKUP(I10,[1]Table2!$B$1:$Z$21,MATCH("xGA/90",[1]Table2!$B$1:$Z$1,0),0)*VLOOKUP($C10,[1]Table2!$B$1:$Z$21,MATCH("xG/90",[1]Table2!$B$1:$Z$1,0),0),"")</f>
        <v>2.3726362625139044</v>
      </c>
      <c r="J33" s="63" t="str">
        <f>IFERROR(VLOOKUP(J10,[1]Table2!$B$1:$Z$21,MATCH("xGA/90",[1]Table2!$B$1:$Z$1,0),0)*VLOOKUP($C10,[1]Table2!$B$1:$Z$21,MATCH("xG/90",[1]Table2!$B$1:$Z$1,0),0),"")</f>
        <v/>
      </c>
      <c r="K33" s="63">
        <f>IFERROR(VLOOKUP(K10,[1]Table2!$B$1:$Z$21,MATCH("xGA/90",[1]Table2!$B$1:$Z$1,0),0)*VLOOKUP($C10,[1]Table2!$B$1:$Z$21,MATCH("xG/90",[1]Table2!$B$1:$Z$1,0),0),"")</f>
        <v>3.130603448275862</v>
      </c>
      <c r="L33" s="63">
        <f>IFERROR(VLOOKUP(L10,[1]Table2!$B$1:$Z$21,MATCH("xGA/90",[1]Table2!$B$1:$Z$1,0),0)*VLOOKUP($C10,[1]Table2!$B$1:$Z$21,MATCH("xG/90",[1]Table2!$B$1:$Z$1,0),0),"")</f>
        <v>3.0513904338153504</v>
      </c>
      <c r="M33" s="63">
        <f>IFERROR(VLOOKUP(M10,[1]Table2!$B$1:$Z$21,MATCH("xGA/90",[1]Table2!$B$1:$Z$1,0),0)*VLOOKUP($C10,[1]Table2!$B$1:$Z$21,MATCH("xG/90",[1]Table2!$B$1:$Z$1,0),0),"")</f>
        <v>3.0084051724137932</v>
      </c>
      <c r="N33" s="63" t="str">
        <f>IFERROR(VLOOKUP(N10,[1]Table2!$B$1:$Z$21,MATCH("xGA/90",[1]Table2!$B$1:$Z$1,0),0)*VLOOKUP($C10,[1]Table2!$B$1:$Z$21,MATCH("xG/90",[1]Table2!$B$1:$Z$1,0),0),"")</f>
        <v/>
      </c>
      <c r="O33" s="63" t="str">
        <f>IFERROR(VLOOKUP(O10,[1]Table2!$B$1:$Z$21,MATCH("xGA/90",[1]Table2!$B$1:$Z$1,0),0)*VLOOKUP($C10,[1]Table2!$B$1:$Z$21,MATCH("xG/90",[1]Table2!$B$1:$Z$1,0),0),"")</f>
        <v/>
      </c>
      <c r="P33" s="63" t="str">
        <f>IFERROR(VLOOKUP(P10,[1]Table2!$B$1:$Z$21,MATCH("xGA/90",[1]Table2!$B$1:$Z$1,0),0)*VLOOKUP($C10,[1]Table2!$B$1:$Z$21,MATCH("xG/90",[1]Table2!$B$1:$Z$1,0),0),"")</f>
        <v/>
      </c>
      <c r="Q33" s="63" t="str">
        <f>IFERROR(VLOOKUP(Q10,[1]Table2!$B$1:$Z$21,MATCH("xGA/90",[1]Table2!$B$1:$Z$1,0),0)*VLOOKUP($C10,[1]Table2!$B$1:$Z$21,MATCH("xG/90",[1]Table2!$B$1:$Z$1,0),0),"")</f>
        <v/>
      </c>
      <c r="R33" s="63" t="str">
        <f>IFERROR(VLOOKUP(R10,[1]Table2!$B$1:$Z$21,MATCH("xGA/90",[1]Table2!$B$1:$Z$1,0),0)*VLOOKUP($C10,[1]Table2!$B$1:$Z$21,MATCH("xG/90",[1]Table2!$B$1:$Z$1,0),0),"")</f>
        <v/>
      </c>
      <c r="S33" s="63" t="str">
        <f>IFERROR(VLOOKUP(S10,[1]Table2!$B$1:$Z$21,MATCH("xGA/90",[1]Table2!$B$1:$Z$1,0),0)*VLOOKUP($C10,[1]Table2!$B$1:$Z$21,MATCH("xG/90",[1]Table2!$B$1:$Z$1,0),0),"")</f>
        <v/>
      </c>
      <c r="T33" s="63" t="str">
        <f>IFERROR(VLOOKUP(T10,[1]Table2!$B$1:$Z$21,MATCH("xGA/90",[1]Table2!$B$1:$Z$1,0),0)*VLOOKUP($C10,[1]Table2!$B$1:$Z$21,MATCH("xG/90",[1]Table2!$B$1:$Z$1,0),0),"")</f>
        <v/>
      </c>
      <c r="U33" s="63">
        <f>IFERROR(VLOOKUP(U10,[1]Table2!$B$1:$Z$21,MATCH("xGA/90",[1]Table2!$B$1:$Z$1,0),0)*VLOOKUP($C10,[1]Table2!$B$1:$Z$21,MATCH("xG/90",[1]Table2!$B$1:$Z$1,0),0),"")</f>
        <v>2.6068965517241378</v>
      </c>
      <c r="V33" s="63" t="str">
        <f>IFERROR(VLOOKUP(V10,[1]Table2!$B$1:$Z$21,MATCH("xGA/90",[1]Table2!$B$1:$Z$1,0),0)*VLOOKUP($C10,[1]Table2!$B$1:$Z$21,MATCH("xG/90",[1]Table2!$B$1:$Z$1,0),0),"")</f>
        <v/>
      </c>
      <c r="W33" s="63">
        <f>IFERROR(VLOOKUP(W10,[1]Table2!$B$1:$Z$21,MATCH("xGA/90",[1]Table2!$B$1:$Z$1,0),0)*VLOOKUP($C10,[1]Table2!$B$1:$Z$21,MATCH("xG/90",[1]Table2!$B$1:$Z$1,0),0),"")</f>
        <v>2.3974137931034485</v>
      </c>
      <c r="X33" s="63" t="str">
        <f>IFERROR(VLOOKUP(X10,[1]Table2!$B$1:$Z$21,MATCH("xGA/90",[1]Table2!$B$1:$Z$1,0),0)*VLOOKUP($C10,[1]Table2!$B$1:$Z$21,MATCH("xG/90",[1]Table2!$B$1:$Z$1,0),0),"")</f>
        <v/>
      </c>
      <c r="Y33" s="63">
        <f>IFERROR(VLOOKUP(Y10,[1]Table2!$B$1:$Z$21,MATCH("xGA/90",[1]Table2!$B$1:$Z$1,0),0)*VLOOKUP($C10,[1]Table2!$B$1:$Z$21,MATCH("xG/90",[1]Table2!$B$1:$Z$1,0),0),"")</f>
        <v>2.4497844827586208</v>
      </c>
      <c r="Z33" s="63">
        <f>IFERROR(VLOOKUP(Z10,[1]Table2!$B$1:$Z$21,MATCH("xGA/90",[1]Table2!$B$1:$Z$1,0),0)*VLOOKUP($C10,[1]Table2!$B$1:$Z$21,MATCH("xG/90",[1]Table2!$B$1:$Z$1,0),0),"")</f>
        <v>3.1422413793103448</v>
      </c>
      <c r="AA33" s="63">
        <f>IFERROR(VLOOKUP(AA10,[1]Table2!$B$1:$Z$21,MATCH("xGA/90",[1]Table2!$B$1:$Z$1,0),0)*VLOOKUP($C10,[1]Table2!$B$1:$Z$21,MATCH("xG/90",[1]Table2!$B$1:$Z$1,0),0),"")</f>
        <v>1.5206896551724136</v>
      </c>
      <c r="AB33" s="63" t="str">
        <f>IFERROR(VLOOKUP(AB10,[1]Table2!$B$1:$Z$21,MATCH("xGA/90",[1]Table2!$B$1:$Z$1,0),0)*VLOOKUP($C10,[1]Table2!$B$1:$Z$21,MATCH("xG/90",[1]Table2!$B$1:$Z$1,0),0),"")</f>
        <v/>
      </c>
      <c r="AC33" s="63">
        <f>IFERROR(VLOOKUP(AC10,[1]Table2!$B$1:$Z$21,MATCH("xGA/90",[1]Table2!$B$1:$Z$1,0),0)*VLOOKUP($C10,[1]Table2!$B$1:$Z$21,MATCH("xG/90",[1]Table2!$B$1:$Z$1,0),0),"")</f>
        <v>2.3486095661846496</v>
      </c>
      <c r="AD33" s="63" t="str">
        <f>IFERROR(VLOOKUP(AD10,[1]Table2!$B$1:$Z$21,MATCH("xGA/90",[1]Table2!$B$1:$Z$1,0),0)*VLOOKUP($C10,[1]Table2!$B$1:$Z$21,MATCH("xG/90",[1]Table2!$B$1:$Z$1,0),0),"")</f>
        <v/>
      </c>
      <c r="AE33" s="63">
        <f>IFERROR(VLOOKUP(AE10,[1]Table2!$B$1:$Z$21,MATCH("xGA/90",[1]Table2!$B$1:$Z$1,0),0)*VLOOKUP($C10,[1]Table2!$B$1:$Z$21,MATCH("xG/90",[1]Table2!$B$1:$Z$1,0),0),"")</f>
        <v>2.7058189655172411</v>
      </c>
      <c r="AF33" s="63" t="str">
        <f>IFERROR(VLOOKUP(AF10,[1]Table2!$B$1:$Z$21,MATCH("xGA/90",[1]Table2!$B$1:$Z$1,0),0)*VLOOKUP($C10,[1]Table2!$B$1:$Z$21,MATCH("xG/90",[1]Table2!$B$1:$Z$1,0),0),"")</f>
        <v/>
      </c>
      <c r="AG33" s="63">
        <f>IFERROR(VLOOKUP(AG10,[1]Table2!$B$1:$Z$21,MATCH("xGA/90",[1]Table2!$B$1:$Z$1,0),0)*VLOOKUP($C10,[1]Table2!$B$1:$Z$21,MATCH("xG/90",[1]Table2!$B$1:$Z$1,0),0),"")</f>
        <v>2.7290948275862066</v>
      </c>
      <c r="AH33" s="63" t="str">
        <f>IFERROR(VLOOKUP(AH10,[1]Table2!$B$1:$Z$21,MATCH("xGA/90",[1]Table2!$B$1:$Z$1,0),0)*VLOOKUP($C10,[1]Table2!$B$1:$Z$21,MATCH("xG/90",[1]Table2!$B$1:$Z$1,0),0),"")</f>
        <v/>
      </c>
      <c r="AI33" s="63" t="str">
        <f>IFERROR(VLOOKUP(AI10,[1]Table2!$B$1:$Z$21,MATCH("xGA/90",[1]Table2!$B$1:$Z$1,0),0)*VLOOKUP($C10,[1]Table2!$B$1:$Z$21,MATCH("xG/90",[1]Table2!$B$1:$Z$1,0),0),"")</f>
        <v/>
      </c>
      <c r="AJ33" s="63" t="str">
        <f>IFERROR(VLOOKUP(AJ10,[1]Table2!$B$1:$Z$21,MATCH("xGA/90",[1]Table2!$B$1:$Z$1,0),0)*VLOOKUP($C10,[1]Table2!$B$1:$Z$21,MATCH("xG/90",[1]Table2!$B$1:$Z$1,0),0),"")</f>
        <v/>
      </c>
      <c r="AK33" s="63" t="str">
        <f>IFERROR(VLOOKUP(AK10,[1]Table2!$B$1:$Z$21,MATCH("xGA/90",[1]Table2!$B$1:$Z$1,0),0)*VLOOKUP($C10,[1]Table2!$B$1:$Z$21,MATCH("xG/90",[1]Table2!$B$1:$Z$1,0),0),"")</f>
        <v/>
      </c>
      <c r="AL33" s="63" t="str">
        <f>IFERROR(VLOOKUP(AL10,[1]Table2!$B$1:$Z$21,MATCH("xGA/90",[1]Table2!$B$1:$Z$1,0),0)*VLOOKUP($C10,[1]Table2!$B$1:$Z$21,MATCH("xG/90",[1]Table2!$B$1:$Z$1,0),0),"")</f>
        <v/>
      </c>
      <c r="AM33" s="63" t="str">
        <f>IFERROR(VLOOKUP(AM10,[1]Table2!$B$1:$Z$21,MATCH("xGA/90",[1]Table2!$B$1:$Z$1,0),0)*VLOOKUP($C10,[1]Table2!$B$1:$Z$21,MATCH("xG/90",[1]Table2!$B$1:$Z$1,0),0),"")</f>
        <v/>
      </c>
      <c r="AN33" s="63" t="str">
        <f>IFERROR(VLOOKUP(AN10,[1]Table2!$B$1:$Z$21,MATCH("xGA/90",[1]Table2!$B$1:$Z$1,0),0)*VLOOKUP($C10,[1]Table2!$B$1:$Z$21,MATCH("xG/90",[1]Table2!$B$1:$Z$1,0),0),"")</f>
        <v/>
      </c>
      <c r="AO33" s="63" t="str">
        <f>IFERROR(VLOOKUP(AO10,[1]Table2!$B$1:$Z$21,MATCH("xGA/90",[1]Table2!$B$1:$Z$1,0),0)*VLOOKUP($C10,[1]Table2!$B$1:$Z$21,MATCH("xG/90",[1]Table2!$B$1:$Z$1,0),0),"")</f>
        <v/>
      </c>
      <c r="AP33" s="63" t="str">
        <f>IFERROR(VLOOKUP(AP10,[1]Table2!$B$1:$Z$21,MATCH("xGA/90",[1]Table2!$B$1:$Z$1,0),0)*VLOOKUP($C10,[1]Table2!$B$1:$Z$21,MATCH("xG/90",[1]Table2!$B$1:$Z$1,0),0),"")</f>
        <v/>
      </c>
      <c r="AQ33" s="63" t="str">
        <f>IFERROR(VLOOKUP(AQ10,[1]Table2!$B$1:$Z$21,MATCH("xGA/90",[1]Table2!$B$1:$Z$1,0),0)*VLOOKUP($C10,[1]Table2!$B$1:$Z$21,MATCH("xG/90",[1]Table2!$B$1:$Z$1,0),0),"")</f>
        <v/>
      </c>
      <c r="AR33" s="63" t="str">
        <f>IFERROR(VLOOKUP(AR10,[1]Table2!$B$1:$Z$21,MATCH("xGA/90",[1]Table2!$B$1:$Z$1,0),0)*VLOOKUP($C10,[1]Table2!$B$1:$Z$21,MATCH("xG/90",[1]Table2!$B$1:$Z$1,0),0),"")</f>
        <v/>
      </c>
      <c r="AS33" s="63">
        <f>IFERROR(VLOOKUP(AS10,[1]Table2!$B$1:$Z$21,MATCH("xGA/90",[1]Table2!$B$1:$Z$1,0),0)*VLOOKUP($C10,[1]Table2!$B$1:$Z$21,MATCH("xG/90",[1]Table2!$B$1:$Z$1,0),0),"")</f>
        <v>2.6825431034482761</v>
      </c>
      <c r="AT33" s="63" t="str">
        <f>IFERROR(VLOOKUP(AT10,[1]Table2!$B$1:$Z$21,MATCH("xGA/90",[1]Table2!$B$1:$Z$1,0),0)*VLOOKUP($C10,[1]Table2!$B$1:$Z$21,MATCH("xG/90",[1]Table2!$B$1:$Z$1,0),0),"")</f>
        <v/>
      </c>
      <c r="AU33" s="63">
        <f>IFERROR(VLOOKUP(AU10,[1]Table2!$B$1:$Z$21,MATCH("xGA/90",[1]Table2!$B$1:$Z$1,0),0)*VLOOKUP($C10,[1]Table2!$B$1:$Z$21,MATCH("xG/90",[1]Table2!$B$1:$Z$1,0),0),"")</f>
        <v>2.0191810344827585</v>
      </c>
      <c r="AV33" s="63">
        <f>IFERROR(VLOOKUP(AV10,[1]Table2!$B$1:$Z$21,MATCH("xGA/90",[1]Table2!$B$1:$Z$1,0),0)*VLOOKUP($C10,[1]Table2!$B$1:$Z$21,MATCH("xG/90",[1]Table2!$B$1:$Z$1,0),0),"")</f>
        <v>3.1422413793103448</v>
      </c>
      <c r="AW33" s="63" t="str">
        <f>IFERROR(VLOOKUP(AW10,[1]Table2!$B$1:$Z$21,MATCH("xGA/90",[1]Table2!$B$1:$Z$1,0),0)*VLOOKUP($C10,[1]Table2!$B$1:$Z$21,MATCH("xG/90",[1]Table2!$B$1:$Z$1,0),0),"")</f>
        <v/>
      </c>
      <c r="AX33" s="63" t="str">
        <f>IFERROR(VLOOKUP(AX10,[1]Table2!$B$1:$Z$21,MATCH("xGA/90",[1]Table2!$B$1:$Z$1,0),0)*VLOOKUP($C10,[1]Table2!$B$1:$Z$21,MATCH("xG/90",[1]Table2!$B$1:$Z$1,0),0),"")</f>
        <v/>
      </c>
      <c r="AY33" s="63">
        <f>IFERROR(VLOOKUP(AY10,[1]Table2!$B$1:$Z$21,MATCH("xGA/90",[1]Table2!$B$1:$Z$1,0),0)*VLOOKUP($C10,[1]Table2!$B$1:$Z$21,MATCH("xG/90",[1]Table2!$B$1:$Z$1,0),0),"")</f>
        <v>2.6068965517241378</v>
      </c>
      <c r="AZ33" s="63" t="str">
        <f>IFERROR(VLOOKUP(AZ10,[1]Table2!$B$1:$Z$21,MATCH("xGA/90",[1]Table2!$B$1:$Z$1,0),0)*VLOOKUP($C10,[1]Table2!$B$1:$Z$21,MATCH("xG/90",[1]Table2!$B$1:$Z$1,0),0),"")</f>
        <v/>
      </c>
      <c r="BA33" s="63">
        <f>IFERROR(VLOOKUP(BA10,[1]Table2!$B$1:$Z$21,MATCH("xGA/90",[1]Table2!$B$1:$Z$1,0),0)*VLOOKUP($C10,[1]Table2!$B$1:$Z$21,MATCH("xG/90",[1]Table2!$B$1:$Z$1,0),0),"")</f>
        <v>3.0084051724137932</v>
      </c>
      <c r="BB33" s="63" t="str">
        <f>IFERROR(VLOOKUP(BB10,[1]Table2!$B$1:$Z$21,MATCH("xGA/90",[1]Table2!$B$1:$Z$1,0),0)*VLOOKUP($C10,[1]Table2!$B$1:$Z$21,MATCH("xG/90",[1]Table2!$B$1:$Z$1,0),0),"")</f>
        <v/>
      </c>
      <c r="BC33" s="63" t="str">
        <f>IFERROR(VLOOKUP(BC10,[1]Table2!$B$1:$Z$21,MATCH("xGA/90",[1]Table2!$B$1:$Z$1,0),0)*VLOOKUP($C10,[1]Table2!$B$1:$Z$21,MATCH("xG/90",[1]Table2!$B$1:$Z$1,0),0),"")</f>
        <v/>
      </c>
      <c r="BD33" s="63" t="str">
        <f>IFERROR(VLOOKUP(BD10,[1]Table2!$B$1:$Z$21,MATCH("xGA/90",[1]Table2!$B$1:$Z$1,0),0)*VLOOKUP($C10,[1]Table2!$B$1:$Z$21,MATCH("xG/90",[1]Table2!$B$1:$Z$1,0),0),"")</f>
        <v/>
      </c>
      <c r="BE33" s="63">
        <f>IFERROR(VLOOKUP(BE10,[1]Table2!$B$1:$Z$21,MATCH("xGA/90",[1]Table2!$B$1:$Z$1,0),0)*VLOOKUP($C10,[1]Table2!$B$1:$Z$21,MATCH("xG/90",[1]Table2!$B$1:$Z$1,0),0),"")</f>
        <v>3.2760775862068963</v>
      </c>
      <c r="BF33" s="63" t="str">
        <f>IFERROR(VLOOKUP(BF10,[1]Table2!$B$1:$Z$21,MATCH("xGA/90",[1]Table2!$B$1:$Z$1,0),0)*VLOOKUP($C10,[1]Table2!$B$1:$Z$21,MATCH("xG/90",[1]Table2!$B$1:$Z$1,0),0),"")</f>
        <v/>
      </c>
      <c r="BG33" s="63">
        <f>IFERROR(VLOOKUP(BG10,[1]Table2!$B$1:$Z$21,MATCH("xGA/90",[1]Table2!$B$1:$Z$1,0),0)*VLOOKUP($C10,[1]Table2!$B$1:$Z$21,MATCH("xG/90",[1]Table2!$B$1:$Z$1,0),0),"")</f>
        <v>2.420689655172414</v>
      </c>
      <c r="BH33" s="63" t="str">
        <f>IFERROR(VLOOKUP(BH10,[1]Table2!$B$1:$Z$21,MATCH("xGA/90",[1]Table2!$B$1:$Z$1,0),0)*VLOOKUP($C10,[1]Table2!$B$1:$Z$21,MATCH("xG/90",[1]Table2!$B$1:$Z$1,0),0),"")</f>
        <v/>
      </c>
      <c r="BI33" s="63">
        <f>IFERROR(VLOOKUP(BI10,[1]Table2!$B$1:$Z$21,MATCH("xGA/90",[1]Table2!$B$1:$Z$1,0),0)*VLOOKUP($C10,[1]Table2!$B$1:$Z$21,MATCH("xG/90",[1]Table2!$B$1:$Z$1,0),0),"")</f>
        <v>3.0513904338153504</v>
      </c>
      <c r="BJ33" s="63" t="str">
        <f>IFERROR(VLOOKUP(BJ10,[1]Table2!$B$1:$Z$21,MATCH("xGA/90",[1]Table2!$B$1:$Z$1,0),0)*VLOOKUP($C10,[1]Table2!$B$1:$Z$21,MATCH("xG/90",[1]Table2!$B$1:$Z$1,0),0),"")</f>
        <v/>
      </c>
      <c r="BK33" s="63" t="str">
        <f>IFERROR(VLOOKUP(BK10,[1]Table2!$B$1:$Z$21,MATCH("xGA/90",[1]Table2!$B$1:$Z$1,0),0)*VLOOKUP($C10,[1]Table2!$B$1:$Z$21,MATCH("xG/90",[1]Table2!$B$1:$Z$1,0),0),"")</f>
        <v/>
      </c>
      <c r="BL33" s="63" t="str">
        <f>IFERROR(VLOOKUP(BL10,[1]Table2!$B$1:$Z$21,MATCH("xGA/90",[1]Table2!$B$1:$Z$1,0),0)*VLOOKUP($C10,[1]Table2!$B$1:$Z$21,MATCH("xG/90",[1]Table2!$B$1:$Z$1,0),0),"")</f>
        <v/>
      </c>
      <c r="BM33" s="63">
        <f>IFERROR(VLOOKUP(BM10,[1]Table2!$B$1:$Z$21,MATCH("xGA/90",[1]Table2!$B$1:$Z$1,0),0)*VLOOKUP($C10,[1]Table2!$B$1:$Z$21,MATCH("xG/90",[1]Table2!$B$1:$Z$1,0),0),"")</f>
        <v>2.3726362625139044</v>
      </c>
      <c r="BN33" s="63" t="str">
        <f>IFERROR(VLOOKUP(BN10,[1]Table2!$B$1:$Z$21,MATCH("xGA/90",[1]Table2!$B$1:$Z$1,0),0)*VLOOKUP($C10,[1]Table2!$B$1:$Z$21,MATCH("xG/90",[1]Table2!$B$1:$Z$1,0),0),"")</f>
        <v/>
      </c>
      <c r="BO33" s="63">
        <f>IFERROR(VLOOKUP(BO10,[1]Table2!$B$1:$Z$21,MATCH("xGA/90",[1]Table2!$B$1:$Z$1,0),0)*VLOOKUP($C10,[1]Table2!$B$1:$Z$21,MATCH("xG/90",[1]Table2!$B$1:$Z$1,0),0),"")</f>
        <v>3.130603448275862</v>
      </c>
      <c r="BP33" s="63">
        <f>IFERROR(VLOOKUP(BP10,[1]Table2!$B$1:$Z$21,MATCH("xGA/90",[1]Table2!$B$1:$Z$1,0),0)*VLOOKUP($C10,[1]Table2!$B$1:$Z$21,MATCH("xG/90",[1]Table2!$B$1:$Z$1,0),0),"")</f>
        <v>2.420689655172414</v>
      </c>
      <c r="BQ33" s="63" t="str">
        <f>IFERROR(VLOOKUP(BQ10,[1]Table2!$B$1:$Z$21,MATCH("xGA/90",[1]Table2!$B$1:$Z$1,0),0)*VLOOKUP($C10,[1]Table2!$B$1:$Z$21,MATCH("xG/90",[1]Table2!$B$1:$Z$1,0),0),"")</f>
        <v/>
      </c>
      <c r="BR33" s="63" t="str">
        <f>IFERROR(VLOOKUP(BR10,[1]Table2!$B$1:$Z$21,MATCH("xGA/90",[1]Table2!$B$1:$Z$1,0),0)*VLOOKUP($C10,[1]Table2!$B$1:$Z$21,MATCH("xG/90",[1]Table2!$B$1:$Z$1,0),0),"")</f>
        <v/>
      </c>
      <c r="BS33" s="63" t="str">
        <f>IFERROR(VLOOKUP(BS10,[1]Table2!$B$1:$Z$21,MATCH("xGA/90",[1]Table2!$B$1:$Z$1,0),0)*VLOOKUP($C10,[1]Table2!$B$1:$Z$21,MATCH("xG/90",[1]Table2!$B$1:$Z$1,0),0),"")</f>
        <v/>
      </c>
      <c r="BT33" s="63" t="str">
        <f>IFERROR(VLOOKUP(BT10,[1]Table2!$B$1:$Z$21,MATCH("xGA/90",[1]Table2!$B$1:$Z$1,0),0)*VLOOKUP($C10,[1]Table2!$B$1:$Z$21,MATCH("xG/90",[1]Table2!$B$1:$Z$1,0),0),"")</f>
        <v/>
      </c>
      <c r="BU33" s="63">
        <f>IFERROR(VLOOKUP(BU10,[1]Table2!$B$1:$Z$21,MATCH("xGA/90",[1]Table2!$B$1:$Z$1,0),0)*VLOOKUP($C10,[1]Table2!$B$1:$Z$21,MATCH("xG/90",[1]Table2!$B$1:$Z$1,0),0),"")</f>
        <v>2.4497844827586208</v>
      </c>
      <c r="BV33" s="63">
        <f>IFERROR(VLOOKUP(BV10,[1]Table2!$B$1:$Z$21,MATCH("xGA/90",[1]Table2!$B$1:$Z$1,0),0)*VLOOKUP($C10,[1]Table2!$B$1:$Z$21,MATCH("xG/90",[1]Table2!$B$1:$Z$1,0),0),"")</f>
        <v>3.2760775862068963</v>
      </c>
      <c r="BW33" s="63">
        <f>IFERROR(VLOOKUP(BW10,[1]Table2!$B$1:$Z$21,MATCH("xGA/90",[1]Table2!$B$1:$Z$1,0),0)*VLOOKUP($C10,[1]Table2!$B$1:$Z$21,MATCH("xG/90",[1]Table2!$B$1:$Z$1,0),0),"")</f>
        <v>2.3974137931034485</v>
      </c>
      <c r="BX33" s="63" t="str">
        <f>IFERROR(VLOOKUP(BX10,[1]Table2!$B$1:$Z$21,MATCH("xGA/90",[1]Table2!$B$1:$Z$1,0),0)*VLOOKUP($C10,[1]Table2!$B$1:$Z$21,MATCH("xG/90",[1]Table2!$B$1:$Z$1,0),0),"")</f>
        <v/>
      </c>
      <c r="BY33" s="63">
        <f>IFERROR(VLOOKUP(BY10,[1]Table2!$B$1:$Z$21,MATCH("xGA/90",[1]Table2!$B$1:$Z$1,0),0)*VLOOKUP($C10,[1]Table2!$B$1:$Z$21,MATCH("xG/90",[1]Table2!$B$1:$Z$1,0),0),"")</f>
        <v>2.3486095661846496</v>
      </c>
      <c r="BZ33" s="63" t="str">
        <f>IFERROR(VLOOKUP(BZ10,[1]Table2!$B$1:$Z$21,MATCH("xGA/90",[1]Table2!$B$1:$Z$1,0),0)*VLOOKUP($C10,[1]Table2!$B$1:$Z$21,MATCH("xG/90",[1]Table2!$B$1:$Z$1,0),0),"")</f>
        <v/>
      </c>
      <c r="CA33" s="63" t="str">
        <f>IFERROR(VLOOKUP(CA10,[1]Table2!$B$1:$Z$21,MATCH("xGA/90",[1]Table2!$B$1:$Z$1,0),0)*VLOOKUP($C10,[1]Table2!$B$1:$Z$21,MATCH("xG/90",[1]Table2!$B$1:$Z$1,0),0),"")</f>
        <v/>
      </c>
      <c r="CB33" s="63">
        <f>IFERROR(VLOOKUP(CB10,[1]Table2!$B$1:$Z$21,MATCH("xGA/90",[1]Table2!$B$1:$Z$1,0),0)*VLOOKUP($C10,[1]Table2!$B$1:$Z$21,MATCH("xG/90",[1]Table2!$B$1:$Z$1,0),0),"")</f>
        <v>3.1422413793103448</v>
      </c>
      <c r="CC33" s="63">
        <f>IFERROR(VLOOKUP(CC10,[1]Table2!$B$1:$Z$21,MATCH("xGA/90",[1]Table2!$B$1:$Z$1,0),0)*VLOOKUP($C10,[1]Table2!$B$1:$Z$21,MATCH("xG/90",[1]Table2!$B$1:$Z$1,0),0),"")</f>
        <v>2.7058189655172411</v>
      </c>
      <c r="CD33" s="63">
        <f>IFERROR(VLOOKUP(CD10,[1]Table2!$B$1:$Z$21,MATCH("xGA/90",[1]Table2!$B$1:$Z$1,0),0)*VLOOKUP($C10,[1]Table2!$B$1:$Z$21,MATCH("xG/90",[1]Table2!$B$1:$Z$1,0),0),"")</f>
        <v>2.4020689655172416</v>
      </c>
      <c r="CE33" s="63">
        <f>IFERROR(VLOOKUP(CE10,[1]Table2!$B$1:$Z$21,MATCH("xGA/90",[1]Table2!$B$1:$Z$1,0),0)*VLOOKUP($C10,[1]Table2!$B$1:$Z$21,MATCH("xG/90",[1]Table2!$B$1:$Z$1,0),0),"")</f>
        <v>3.1422413793103448</v>
      </c>
      <c r="CF33" s="63" t="str">
        <f>IFERROR(VLOOKUP(CF10,[1]Table2!$B$1:$Z$21,MATCH("xGA/90",[1]Table2!$B$1:$Z$1,0),0)*VLOOKUP($C10,[1]Table2!$B$1:$Z$21,MATCH("xG/90",[1]Table2!$B$1:$Z$1,0),0),"")</f>
        <v/>
      </c>
      <c r="CG33" s="63">
        <f>IFERROR(VLOOKUP(CG10,[1]Table2!$B$1:$Z$21,MATCH("xGA/90",[1]Table2!$B$1:$Z$1,0),0)*VLOOKUP($C10,[1]Table2!$B$1:$Z$21,MATCH("xG/90",[1]Table2!$B$1:$Z$1,0),0),"")</f>
        <v>2.0191810344827585</v>
      </c>
      <c r="CH33" s="63">
        <f>IFERROR(VLOOKUP(CH10,[1]Table2!$B$1:$Z$21,MATCH("xGA/90",[1]Table2!$B$1:$Z$1,0),0)*VLOOKUP($C10,[1]Table2!$B$1:$Z$21,MATCH("xG/90",[1]Table2!$B$1:$Z$1,0),0),"")</f>
        <v>1.9101223581757509</v>
      </c>
      <c r="CI33" s="63">
        <f>IFERROR(VLOOKUP(CI10,[1]Table2!$B$1:$Z$21,MATCH("xGA/90",[1]Table2!$B$1:$Z$1,0),0)*VLOOKUP($C10,[1]Table2!$B$1:$Z$21,MATCH("xG/90",[1]Table2!$B$1:$Z$1,0),0),"")</f>
        <v>2.6825431034482761</v>
      </c>
      <c r="CJ33" s="63">
        <f>IFERROR(VLOOKUP(CJ10,[1]Table2!$B$1:$Z$21,MATCH("xGA/90",[1]Table2!$B$1:$Z$1,0),0)*VLOOKUP($C10,[1]Table2!$B$1:$Z$21,MATCH("xG/90",[1]Table2!$B$1:$Z$1,0),0),"")</f>
        <v>1.5206896551724136</v>
      </c>
      <c r="CK33" s="63">
        <f>IFERROR(VLOOKUP(CK10,[1]Table2!$B$1:$Z$21,MATCH("xGA/90",[1]Table2!$B$1:$Z$1,0),0)*VLOOKUP($C10,[1]Table2!$B$1:$Z$21,MATCH("xG/90",[1]Table2!$B$1:$Z$1,0),0),"")</f>
        <v>2.7290948275862066</v>
      </c>
      <c r="CL33" s="63" t="str">
        <f>IFERROR(VLOOKUP(CL10,[1]Table2!$B$1:$Z$21,MATCH("xGA/90",[1]Table2!$B$1:$Z$1,0),0)*VLOOKUP($C10,[1]Table2!$B$1:$Z$21,MATCH("xG/90",[1]Table2!$B$1:$Z$1,0),0),"")</f>
        <v/>
      </c>
      <c r="CM33" s="63" t="str">
        <f>IFERROR(VLOOKUP(CM10,[1]Table2!$B$1:$Z$21,MATCH("xGA/90",[1]Table2!$B$1:$Z$1,0),0)*VLOOKUP($C10,[1]Table2!$B$1:$Z$21,MATCH("xG/90",[1]Table2!$B$1:$Z$1,0),0),"")</f>
        <v/>
      </c>
      <c r="CN33" s="63" t="str">
        <f>IFERROR(VLOOKUP(CN10,[1]Table2!$B$1:$Z$21,MATCH("xGA/90",[1]Table2!$B$1:$Z$1,0),0)*VLOOKUP($C10,[1]Table2!$B$1:$Z$21,MATCH("xG/90",[1]Table2!$B$1:$Z$1,0),0),"")</f>
        <v/>
      </c>
      <c r="CO33" s="63" t="str">
        <f>IFERROR(VLOOKUP(CO10,[1]Table2!$B$1:$Z$21,MATCH("xGA/90",[1]Table2!$B$1:$Z$1,0),0)*VLOOKUP($C10,[1]Table2!$B$1:$Z$21,MATCH("xG/90",[1]Table2!$B$1:$Z$1,0),0),"")</f>
        <v/>
      </c>
      <c r="CP33" s="63" t="str">
        <f>IFERROR(VLOOKUP(CP10,[1]Table2!$B$1:$Z$21,MATCH("xGA/90",[1]Table2!$B$1:$Z$1,0),0)*VLOOKUP($C10,[1]Table2!$B$1:$Z$21,MATCH("xG/90",[1]Table2!$B$1:$Z$1,0),0),"")</f>
        <v/>
      </c>
      <c r="CQ33" s="63" t="str">
        <f>IFERROR(VLOOKUP(CQ10,[1]Table2!$B$1:$Z$21,MATCH("xGA/90",[1]Table2!$B$1:$Z$1,0),0)*VLOOKUP($C10,[1]Table2!$B$1:$Z$21,MATCH("xG/90",[1]Table2!$B$1:$Z$1,0),0),"")</f>
        <v/>
      </c>
      <c r="CR33" s="63" t="str">
        <f>IFERROR(VLOOKUP(CR10,[1]Table2!$B$1:$Z$21,MATCH("xGA/90",[1]Table2!$B$1:$Z$1,0),0)*VLOOKUP($C10,[1]Table2!$B$1:$Z$21,MATCH("xG/90",[1]Table2!$B$1:$Z$1,0),0),"")</f>
        <v/>
      </c>
      <c r="CS33" s="63" t="str">
        <f>IFERROR(VLOOKUP(CS10,[1]Table2!$B$1:$Z$21,MATCH("xGA/90",[1]Table2!$B$1:$Z$1,0),0)*VLOOKUP($C10,[1]Table2!$B$1:$Z$21,MATCH("xG/90",[1]Table2!$B$1:$Z$1,0),0),"")</f>
        <v/>
      </c>
      <c r="CT33" s="63" t="str">
        <f>IFERROR(VLOOKUP(CT10,[1]Table2!$B$1:$Z$21,MATCH("xGA/90",[1]Table2!$B$1:$Z$1,0),0)*VLOOKUP($C10,[1]Table2!$B$1:$Z$21,MATCH("xG/90",[1]Table2!$B$1:$Z$1,0),0),"")</f>
        <v/>
      </c>
      <c r="CU33" s="63" t="str">
        <f>IFERROR(VLOOKUP(CU10,[1]Table2!$B$1:$Z$21,MATCH("xGA/90",[1]Table2!$B$1:$Z$1,0),0)*VLOOKUP($C10,[1]Table2!$B$1:$Z$21,MATCH("xG/90",[1]Table2!$B$1:$Z$1,0),0),"")</f>
        <v/>
      </c>
      <c r="CV33" s="63" t="str">
        <f>IFERROR(VLOOKUP(CV10,[1]Table2!$B$1:$Z$21,MATCH("xGA/90",[1]Table2!$B$1:$Z$1,0),0)*VLOOKUP($C10,[1]Table2!$B$1:$Z$21,MATCH("xG/90",[1]Table2!$B$1:$Z$1,0),0),"")</f>
        <v/>
      </c>
      <c r="CW33" s="63" t="str">
        <f>IFERROR(VLOOKUP(CW10,[1]Table2!$B$1:$Z$21,MATCH("xGA/90",[1]Table2!$B$1:$Z$1,0),0)*VLOOKUP($C10,[1]Table2!$B$1:$Z$21,MATCH("xG/90",[1]Table2!$B$1:$Z$1,0),0),"")</f>
        <v/>
      </c>
      <c r="CX33" s="63" t="str">
        <f>IFERROR(VLOOKUP(CX10,[1]Table2!$B$1:$Z$21,MATCH("xGA/90",[1]Table2!$B$1:$Z$1,0),0)*VLOOKUP($C10,[1]Table2!$B$1:$Z$21,MATCH("xG/90",[1]Table2!$B$1:$Z$1,0),0),"")</f>
        <v/>
      </c>
      <c r="CY33" s="63" t="str">
        <f>IFERROR(VLOOKUP(CY10,[1]Table2!$B$1:$Z$21,MATCH("xGA/90",[1]Table2!$B$1:$Z$1,0),0)*VLOOKUP($C10,[1]Table2!$B$1:$Z$21,MATCH("xG/90",[1]Table2!$B$1:$Z$1,0),0),"")</f>
        <v/>
      </c>
      <c r="CZ33" s="63" t="str">
        <f>IFERROR(VLOOKUP(CZ10,[1]Table2!$B$1:$Z$21,MATCH("xGA/90",[1]Table2!$B$1:$Z$1,0),0)*VLOOKUP($C10,[1]Table2!$B$1:$Z$21,MATCH("xG/90",[1]Table2!$B$1:$Z$1,0),0),"")</f>
        <v/>
      </c>
      <c r="DA33" s="63" t="str">
        <f>IFERROR(VLOOKUP(DA10,[1]Table2!$B$1:$Z$21,MATCH("xGA/90",[1]Table2!$B$1:$Z$1,0),0)*VLOOKUP($C10,[1]Table2!$B$1:$Z$21,MATCH("xG/90",[1]Table2!$B$1:$Z$1,0),0),"")</f>
        <v/>
      </c>
      <c r="DB33" s="63" t="str">
        <f>IFERROR(VLOOKUP(DB10,[1]Table2!$B$1:$Z$21,MATCH("xGA/90",[1]Table2!$B$1:$Z$1,0),0)*VLOOKUP($C10,[1]Table2!$B$1:$Z$21,MATCH("xG/90",[1]Table2!$B$1:$Z$1,0),0),"")</f>
        <v/>
      </c>
      <c r="DC33" s="63" t="str">
        <f>IFERROR(VLOOKUP(DC10,[1]Table2!$B$1:$Z$21,MATCH("xGA/90",[1]Table2!$B$1:$Z$1,0),0)*VLOOKUP($C10,[1]Table2!$B$1:$Z$21,MATCH("xG/90",[1]Table2!$B$1:$Z$1,0),0),"")</f>
        <v/>
      </c>
      <c r="DE33" s="101"/>
      <c r="DF33" s="101"/>
      <c r="DG33" s="101"/>
      <c r="DH33" s="101"/>
      <c r="DI33" s="101"/>
      <c r="DJ33" s="101"/>
    </row>
    <row r="34" spans="1:114" s="49" customFormat="1" ht="21.75" customHeight="1" x14ac:dyDescent="0.25">
      <c r="A34" s="48" t="s">
        <v>66</v>
      </c>
      <c r="B34" s="44">
        <f>VLOOKUP(A34,[1]Table!$B$1:$O$21,MATCH("xGD/90",[1]Table!$B$1:$O$1,0),0)</f>
        <v>0.01</v>
      </c>
      <c r="C34" s="60" t="s">
        <v>5</v>
      </c>
      <c r="D34" s="63" t="str">
        <f>IFERROR(VLOOKUP(D11,[1]Table2!$B$1:$Z$21,MATCH("xGA/90",[1]Table2!$B$1:$Z$1,0),0)*VLOOKUP($C11,[1]Table2!$B$1:$Z$21,MATCH("xG/90",[1]Table2!$B$1:$Z$1,0),0),"")</f>
        <v/>
      </c>
      <c r="E34" s="63">
        <f>IFERROR(VLOOKUP(E11,[1]Table2!$B$1:$Z$21,MATCH("xGA/90",[1]Table2!$B$1:$Z$1,0),0)*VLOOKUP($C11,[1]Table2!$B$1:$Z$21,MATCH("xG/90",[1]Table2!$B$1:$Z$1,0),0),"")</f>
        <v>2.150201612903226</v>
      </c>
      <c r="F34" s="63" t="str">
        <f>IFERROR(VLOOKUP(F11,[1]Table2!$B$1:$Z$21,MATCH("xGA/90",[1]Table2!$B$1:$Z$1,0),0)*VLOOKUP($C11,[1]Table2!$B$1:$Z$21,MATCH("xG/90",[1]Table2!$B$1:$Z$1,0),0),"")</f>
        <v/>
      </c>
      <c r="G34" s="63">
        <f>IFERROR(VLOOKUP(G11,[1]Table2!$B$1:$Z$21,MATCH("xGA/90",[1]Table2!$B$1:$Z$1,0),0)*VLOOKUP($C11,[1]Table2!$B$1:$Z$21,MATCH("xG/90",[1]Table2!$B$1:$Z$1,0),0),"")</f>
        <v>1.6405241935483872</v>
      </c>
      <c r="H34" s="63" t="str">
        <f>IFERROR(VLOOKUP(H11,[1]Table2!$B$1:$Z$21,MATCH("xGA/90",[1]Table2!$B$1:$Z$1,0),0)*VLOOKUP($C11,[1]Table2!$B$1:$Z$21,MATCH("xG/90",[1]Table2!$B$1:$Z$1,0),0),"")</f>
        <v/>
      </c>
      <c r="I34" s="63">
        <f>IFERROR(VLOOKUP(I11,[1]Table2!$B$1:$Z$21,MATCH("xGA/90",[1]Table2!$B$1:$Z$1,0),0)*VLOOKUP($C11,[1]Table2!$B$1:$Z$21,MATCH("xG/90",[1]Table2!$B$1:$Z$1,0),0),"")</f>
        <v>2.1422379032258063</v>
      </c>
      <c r="J34" s="63" t="str">
        <f>IFERROR(VLOOKUP(J11,[1]Table2!$B$1:$Z$21,MATCH("xGA/90",[1]Table2!$B$1:$Z$1,0),0)*VLOOKUP($C11,[1]Table2!$B$1:$Z$21,MATCH("xG/90",[1]Table2!$B$1:$Z$1,0),0),"")</f>
        <v/>
      </c>
      <c r="K34" s="63">
        <f>IFERROR(VLOOKUP(K11,[1]Table2!$B$1:$Z$21,MATCH("xGA/90",[1]Table2!$B$1:$Z$1,0),0)*VLOOKUP($C11,[1]Table2!$B$1:$Z$21,MATCH("xG/90",[1]Table2!$B$1:$Z$1,0),0),"")</f>
        <v>2.0586189516129032</v>
      </c>
      <c r="L34" s="63">
        <f>IFERROR(VLOOKUP(L11,[1]Table2!$B$1:$Z$21,MATCH("xGA/90",[1]Table2!$B$1:$Z$1,0),0)*VLOOKUP($C11,[1]Table2!$B$1:$Z$21,MATCH("xG/90",[1]Table2!$B$1:$Z$1,0),0),"")</f>
        <v>1.8356350806451613</v>
      </c>
      <c r="M34" s="63">
        <f>IFERROR(VLOOKUP(M11,[1]Table2!$B$1:$Z$21,MATCH("xGA/90",[1]Table2!$B$1:$Z$1,0),0)*VLOOKUP($C11,[1]Table2!$B$1:$Z$21,MATCH("xG/90",[1]Table2!$B$1:$Z$1,0),0),"")</f>
        <v>1.6235691987513006</v>
      </c>
      <c r="N34" s="63" t="str">
        <f>IFERROR(VLOOKUP(N11,[1]Table2!$B$1:$Z$21,MATCH("xGA/90",[1]Table2!$B$1:$Z$1,0),0)*VLOOKUP($C11,[1]Table2!$B$1:$Z$21,MATCH("xG/90",[1]Table2!$B$1:$Z$1,0),0),"")</f>
        <v/>
      </c>
      <c r="O34" s="63" t="str">
        <f>IFERROR(VLOOKUP(O11,[1]Table2!$B$1:$Z$21,MATCH("xGA/90",[1]Table2!$B$1:$Z$1,0),0)*VLOOKUP($C11,[1]Table2!$B$1:$Z$21,MATCH("xG/90",[1]Table2!$B$1:$Z$1,0),0),"")</f>
        <v/>
      </c>
      <c r="P34" s="63" t="str">
        <f>IFERROR(VLOOKUP(P11,[1]Table2!$B$1:$Z$21,MATCH("xGA/90",[1]Table2!$B$1:$Z$1,0),0)*VLOOKUP($C11,[1]Table2!$B$1:$Z$21,MATCH("xG/90",[1]Table2!$B$1:$Z$1,0),0),"")</f>
        <v/>
      </c>
      <c r="Q34" s="63" t="str">
        <f>IFERROR(VLOOKUP(Q11,[1]Table2!$B$1:$Z$21,MATCH("xGA/90",[1]Table2!$B$1:$Z$1,0),0)*VLOOKUP($C11,[1]Table2!$B$1:$Z$21,MATCH("xG/90",[1]Table2!$B$1:$Z$1,0),0),"")</f>
        <v/>
      </c>
      <c r="R34" s="63" t="str">
        <f>IFERROR(VLOOKUP(R11,[1]Table2!$B$1:$Z$21,MATCH("xGA/90",[1]Table2!$B$1:$Z$1,0),0)*VLOOKUP($C11,[1]Table2!$B$1:$Z$21,MATCH("xG/90",[1]Table2!$B$1:$Z$1,0),0),"")</f>
        <v/>
      </c>
      <c r="S34" s="63" t="str">
        <f>IFERROR(VLOOKUP(S11,[1]Table2!$B$1:$Z$21,MATCH("xGA/90",[1]Table2!$B$1:$Z$1,0),0)*VLOOKUP($C11,[1]Table2!$B$1:$Z$21,MATCH("xG/90",[1]Table2!$B$1:$Z$1,0),0),"")</f>
        <v/>
      </c>
      <c r="T34" s="63" t="str">
        <f>IFERROR(VLOOKUP(T11,[1]Table2!$B$1:$Z$21,MATCH("xGA/90",[1]Table2!$B$1:$Z$1,0),0)*VLOOKUP($C11,[1]Table2!$B$1:$Z$21,MATCH("xG/90",[1]Table2!$B$1:$Z$1,0),0),"")</f>
        <v/>
      </c>
      <c r="U34" s="63">
        <f>IFERROR(VLOOKUP(U11,[1]Table2!$B$1:$Z$21,MATCH("xGA/90",[1]Table2!$B$1:$Z$1,0),0)*VLOOKUP($C11,[1]Table2!$B$1:$Z$21,MATCH("xG/90",[1]Table2!$B$1:$Z$1,0),0),"")</f>
        <v>1.6564516129032258</v>
      </c>
      <c r="V34" s="63" t="str">
        <f>IFERROR(VLOOKUP(V11,[1]Table2!$B$1:$Z$21,MATCH("xGA/90",[1]Table2!$B$1:$Z$1,0),0)*VLOOKUP($C11,[1]Table2!$B$1:$Z$21,MATCH("xG/90",[1]Table2!$B$1:$Z$1,0),0),"")</f>
        <v/>
      </c>
      <c r="W34" s="63">
        <f>IFERROR(VLOOKUP(W11,[1]Table2!$B$1:$Z$21,MATCH("xGA/90",[1]Table2!$B$1:$Z$1,0),0)*VLOOKUP($C11,[1]Table2!$B$1:$Z$21,MATCH("xG/90",[1]Table2!$B$1:$Z$1,0),0),"")</f>
        <v>1.8515625</v>
      </c>
      <c r="X34" s="63" t="str">
        <f>IFERROR(VLOOKUP(X11,[1]Table2!$B$1:$Z$21,MATCH("xGA/90",[1]Table2!$B$1:$Z$1,0),0)*VLOOKUP($C11,[1]Table2!$B$1:$Z$21,MATCH("xG/90",[1]Table2!$B$1:$Z$1,0),0),"")</f>
        <v/>
      </c>
      <c r="Y34" s="63">
        <f>IFERROR(VLOOKUP(Y11,[1]Table2!$B$1:$Z$21,MATCH("xGA/90",[1]Table2!$B$1:$Z$1,0),0)*VLOOKUP($C11,[1]Table2!$B$1:$Z$21,MATCH("xG/90",[1]Table2!$B$1:$Z$1,0),0),"")</f>
        <v>1.8674899193548387</v>
      </c>
      <c r="Z34" s="63">
        <f>IFERROR(VLOOKUP(Z11,[1]Table2!$B$1:$Z$21,MATCH("xGA/90",[1]Table2!$B$1:$Z$1,0),0)*VLOOKUP($C11,[1]Table2!$B$1:$Z$21,MATCH("xG/90",[1]Table2!$B$1:$Z$1,0),0),"")</f>
        <v>1.6763608870967743</v>
      </c>
      <c r="AA34" s="63">
        <f>IFERROR(VLOOKUP(AA11,[1]Table2!$B$1:$Z$21,MATCH("xGA/90",[1]Table2!$B$1:$Z$1,0),0)*VLOOKUP($C11,[1]Table2!$B$1:$Z$21,MATCH("xG/90",[1]Table2!$B$1:$Z$1,0),0),"")</f>
        <v>1.6437096774193549</v>
      </c>
      <c r="AB34" s="63" t="str">
        <f>IFERROR(VLOOKUP(AB11,[1]Table2!$B$1:$Z$21,MATCH("xGA/90",[1]Table2!$B$1:$Z$1,0),0)*VLOOKUP($C11,[1]Table2!$B$1:$Z$21,MATCH("xG/90",[1]Table2!$B$1:$Z$1,0),0),"")</f>
        <v/>
      </c>
      <c r="AC34" s="63">
        <f>IFERROR(VLOOKUP(AC11,[1]Table2!$B$1:$Z$21,MATCH("xGA/90",[1]Table2!$B$1:$Z$1,0),0)*VLOOKUP($C11,[1]Table2!$B$1:$Z$21,MATCH("xG/90",[1]Table2!$B$1:$Z$1,0),0),"")</f>
        <v>1.4763070077864295</v>
      </c>
      <c r="AD34" s="63" t="str">
        <f>IFERROR(VLOOKUP(AD11,[1]Table2!$B$1:$Z$21,MATCH("xGA/90",[1]Table2!$B$1:$Z$1,0),0)*VLOOKUP($C11,[1]Table2!$B$1:$Z$21,MATCH("xG/90",[1]Table2!$B$1:$Z$1,0),0),"")</f>
        <v/>
      </c>
      <c r="AE34" s="63">
        <f>IFERROR(VLOOKUP(AE11,[1]Table2!$B$1:$Z$21,MATCH("xGA/90",[1]Table2!$B$1:$Z$1,0),0)*VLOOKUP($C11,[1]Table2!$B$1:$Z$21,MATCH("xG/90",[1]Table2!$B$1:$Z$1,0),0),"")</f>
        <v>1.3817036290322582</v>
      </c>
      <c r="AF34" s="63" t="str">
        <f>IFERROR(VLOOKUP(AF11,[1]Table2!$B$1:$Z$21,MATCH("xGA/90",[1]Table2!$B$1:$Z$1,0),0)*VLOOKUP($C11,[1]Table2!$B$1:$Z$21,MATCH("xG/90",[1]Table2!$B$1:$Z$1,0),0),"")</f>
        <v/>
      </c>
      <c r="AG34" s="63">
        <f>IFERROR(VLOOKUP(AG11,[1]Table2!$B$1:$Z$21,MATCH("xGA/90",[1]Table2!$B$1:$Z$1,0),0)*VLOOKUP($C11,[1]Table2!$B$1:$Z$21,MATCH("xG/90",[1]Table2!$B$1:$Z$1,0),0),"")</f>
        <v>1.3070759625390218</v>
      </c>
      <c r="AH34" s="63" t="str">
        <f>IFERROR(VLOOKUP(AH11,[1]Table2!$B$1:$Z$21,MATCH("xGA/90",[1]Table2!$B$1:$Z$1,0),0)*VLOOKUP($C11,[1]Table2!$B$1:$Z$21,MATCH("xG/90",[1]Table2!$B$1:$Z$1,0),0),"")</f>
        <v/>
      </c>
      <c r="AI34" s="63" t="str">
        <f>IFERROR(VLOOKUP(AI11,[1]Table2!$B$1:$Z$21,MATCH("xGA/90",[1]Table2!$B$1:$Z$1,0),0)*VLOOKUP($C11,[1]Table2!$B$1:$Z$21,MATCH("xG/90",[1]Table2!$B$1:$Z$1,0),0),"")</f>
        <v/>
      </c>
      <c r="AJ34" s="63" t="str">
        <f>IFERROR(VLOOKUP(AJ11,[1]Table2!$B$1:$Z$21,MATCH("xGA/90",[1]Table2!$B$1:$Z$1,0),0)*VLOOKUP($C11,[1]Table2!$B$1:$Z$21,MATCH("xG/90",[1]Table2!$B$1:$Z$1,0),0),"")</f>
        <v/>
      </c>
      <c r="AK34" s="63" t="str">
        <f>IFERROR(VLOOKUP(AK11,[1]Table2!$B$1:$Z$21,MATCH("xGA/90",[1]Table2!$B$1:$Z$1,0),0)*VLOOKUP($C11,[1]Table2!$B$1:$Z$21,MATCH("xG/90",[1]Table2!$B$1:$Z$1,0),0),"")</f>
        <v/>
      </c>
      <c r="AL34" s="63" t="str">
        <f>IFERROR(VLOOKUP(AL11,[1]Table2!$B$1:$Z$21,MATCH("xGA/90",[1]Table2!$B$1:$Z$1,0),0)*VLOOKUP($C11,[1]Table2!$B$1:$Z$21,MATCH("xG/90",[1]Table2!$B$1:$Z$1,0),0),"")</f>
        <v/>
      </c>
      <c r="AM34" s="63" t="str">
        <f>IFERROR(VLOOKUP(AM11,[1]Table2!$B$1:$Z$21,MATCH("xGA/90",[1]Table2!$B$1:$Z$1,0),0)*VLOOKUP($C11,[1]Table2!$B$1:$Z$21,MATCH("xG/90",[1]Table2!$B$1:$Z$1,0),0),"")</f>
        <v/>
      </c>
      <c r="AN34" s="63" t="str">
        <f>IFERROR(VLOOKUP(AN11,[1]Table2!$B$1:$Z$21,MATCH("xGA/90",[1]Table2!$B$1:$Z$1,0),0)*VLOOKUP($C11,[1]Table2!$B$1:$Z$21,MATCH("xG/90",[1]Table2!$B$1:$Z$1,0),0),"")</f>
        <v/>
      </c>
      <c r="AO34" s="63" t="str">
        <f>IFERROR(VLOOKUP(AO11,[1]Table2!$B$1:$Z$21,MATCH("xGA/90",[1]Table2!$B$1:$Z$1,0),0)*VLOOKUP($C11,[1]Table2!$B$1:$Z$21,MATCH("xG/90",[1]Table2!$B$1:$Z$1,0),0),"")</f>
        <v/>
      </c>
      <c r="AP34" s="63" t="str">
        <f>IFERROR(VLOOKUP(AP11,[1]Table2!$B$1:$Z$21,MATCH("xGA/90",[1]Table2!$B$1:$Z$1,0),0)*VLOOKUP($C11,[1]Table2!$B$1:$Z$21,MATCH("xG/90",[1]Table2!$B$1:$Z$1,0),0),"")</f>
        <v/>
      </c>
      <c r="AQ34" s="63" t="str">
        <f>IFERROR(VLOOKUP(AQ11,[1]Table2!$B$1:$Z$21,MATCH("xGA/90",[1]Table2!$B$1:$Z$1,0),0)*VLOOKUP($C11,[1]Table2!$B$1:$Z$21,MATCH("xG/90",[1]Table2!$B$1:$Z$1,0),0),"")</f>
        <v/>
      </c>
      <c r="AR34" s="63" t="str">
        <f>IFERROR(VLOOKUP(AR11,[1]Table2!$B$1:$Z$21,MATCH("xGA/90",[1]Table2!$B$1:$Z$1,0),0)*VLOOKUP($C11,[1]Table2!$B$1:$Z$21,MATCH("xG/90",[1]Table2!$B$1:$Z$1,0),0),"")</f>
        <v/>
      </c>
      <c r="AS34" s="63" t="str">
        <f>IFERROR(VLOOKUP(AS11,[1]Table2!$B$1:$Z$21,MATCH("xGA/90",[1]Table2!$B$1:$Z$1,0),0)*VLOOKUP($C11,[1]Table2!$B$1:$Z$21,MATCH("xG/90",[1]Table2!$B$1:$Z$1,0),0),"")</f>
        <v/>
      </c>
      <c r="AT34" s="63">
        <f>IFERROR(VLOOKUP(AT11,[1]Table2!$B$1:$Z$21,MATCH("xGA/90",[1]Table2!$B$1:$Z$1,0),0)*VLOOKUP($C11,[1]Table2!$B$1:$Z$21,MATCH("xG/90",[1]Table2!$B$1:$Z$1,0),0),"")</f>
        <v>2.2417842741935483</v>
      </c>
      <c r="AU34" s="63">
        <f>IFERROR(VLOOKUP(AU11,[1]Table2!$B$1:$Z$21,MATCH("xGA/90",[1]Table2!$B$1:$Z$1,0),0)*VLOOKUP($C11,[1]Table2!$B$1:$Z$21,MATCH("xG/90",[1]Table2!$B$1:$Z$1,0),0),"")</f>
        <v>2.150201612903226</v>
      </c>
      <c r="AV34" s="63">
        <f>IFERROR(VLOOKUP(AV11,[1]Table2!$B$1:$Z$21,MATCH("xGA/90",[1]Table2!$B$1:$Z$1,0),0)*VLOOKUP($C11,[1]Table2!$B$1:$Z$21,MATCH("xG/90",[1]Table2!$B$1:$Z$1,0),0),"")</f>
        <v>1.0405913978494623</v>
      </c>
      <c r="AW34" s="63" t="str">
        <f>IFERROR(VLOOKUP(AW11,[1]Table2!$B$1:$Z$21,MATCH("xGA/90",[1]Table2!$B$1:$Z$1,0),0)*VLOOKUP($C11,[1]Table2!$B$1:$Z$21,MATCH("xG/90",[1]Table2!$B$1:$Z$1,0),0),"")</f>
        <v/>
      </c>
      <c r="AX34" s="63">
        <f>IFERROR(VLOOKUP(AX11,[1]Table2!$B$1:$Z$21,MATCH("xGA/90",[1]Table2!$B$1:$Z$1,0),0)*VLOOKUP($C11,[1]Table2!$B$1:$Z$21,MATCH("xG/90",[1]Table2!$B$1:$Z$1,0),0),"")</f>
        <v>2.0880332986472423</v>
      </c>
      <c r="AY34" s="63">
        <f>IFERROR(VLOOKUP(AY11,[1]Table2!$B$1:$Z$21,MATCH("xGA/90",[1]Table2!$B$1:$Z$1,0),0)*VLOOKUP($C11,[1]Table2!$B$1:$Z$21,MATCH("xG/90",[1]Table2!$B$1:$Z$1,0),0),"")</f>
        <v>1.6564516129032258</v>
      </c>
      <c r="AZ34" s="63" t="str">
        <f>IFERROR(VLOOKUP(AZ11,[1]Table2!$B$1:$Z$21,MATCH("xGA/90",[1]Table2!$B$1:$Z$1,0),0)*VLOOKUP($C11,[1]Table2!$B$1:$Z$21,MATCH("xG/90",[1]Table2!$B$1:$Z$1,0),0),"")</f>
        <v/>
      </c>
      <c r="BA34" s="63">
        <f>IFERROR(VLOOKUP(BA11,[1]Table2!$B$1:$Z$21,MATCH("xGA/90",[1]Table2!$B$1:$Z$1,0),0)*VLOOKUP($C11,[1]Table2!$B$1:$Z$21,MATCH("xG/90",[1]Table2!$B$1:$Z$1,0),0),"")</f>
        <v>1.7838709677419353</v>
      </c>
      <c r="BB34" s="63" t="str">
        <f>IFERROR(VLOOKUP(BB11,[1]Table2!$B$1:$Z$21,MATCH("xGA/90",[1]Table2!$B$1:$Z$1,0),0)*VLOOKUP($C11,[1]Table2!$B$1:$Z$21,MATCH("xG/90",[1]Table2!$B$1:$Z$1,0),0),"")</f>
        <v/>
      </c>
      <c r="BC34" s="63" t="str">
        <f>IFERROR(VLOOKUP(BC11,[1]Table2!$B$1:$Z$21,MATCH("xGA/90",[1]Table2!$B$1:$Z$1,0),0)*VLOOKUP($C11,[1]Table2!$B$1:$Z$21,MATCH("xG/90",[1]Table2!$B$1:$Z$1,0),0),"")</f>
        <v/>
      </c>
      <c r="BD34" s="63" t="str">
        <f>IFERROR(VLOOKUP(BD11,[1]Table2!$B$1:$Z$21,MATCH("xGA/90",[1]Table2!$B$1:$Z$1,0),0)*VLOOKUP($C11,[1]Table2!$B$1:$Z$21,MATCH("xG/90",[1]Table2!$B$1:$Z$1,0),0),"")</f>
        <v/>
      </c>
      <c r="BE34" s="63">
        <f>IFERROR(VLOOKUP(BE11,[1]Table2!$B$1:$Z$21,MATCH("xGA/90",[1]Table2!$B$1:$Z$1,0),0)*VLOOKUP($C11,[1]Table2!$B$1:$Z$21,MATCH("xG/90",[1]Table2!$B$1:$Z$1,0),0),"")</f>
        <v>2.0880332986472423</v>
      </c>
      <c r="BF34" s="63" t="str">
        <f>IFERROR(VLOOKUP(BF11,[1]Table2!$B$1:$Z$21,MATCH("xGA/90",[1]Table2!$B$1:$Z$1,0),0)*VLOOKUP($C11,[1]Table2!$B$1:$Z$21,MATCH("xG/90",[1]Table2!$B$1:$Z$1,0),0),"")</f>
        <v/>
      </c>
      <c r="BG34" s="63">
        <f>IFERROR(VLOOKUP(BG11,[1]Table2!$B$1:$Z$21,MATCH("xGA/90",[1]Table2!$B$1:$Z$1,0),0)*VLOOKUP($C11,[1]Table2!$B$1:$Z$21,MATCH("xG/90",[1]Table2!$B$1:$Z$1,0),0),"")</f>
        <v>1.6235691987513006</v>
      </c>
      <c r="BH34" s="63" t="str">
        <f>IFERROR(VLOOKUP(BH11,[1]Table2!$B$1:$Z$21,MATCH("xGA/90",[1]Table2!$B$1:$Z$1,0),0)*VLOOKUP($C11,[1]Table2!$B$1:$Z$21,MATCH("xG/90",[1]Table2!$B$1:$Z$1,0),0),"")</f>
        <v/>
      </c>
      <c r="BI34" s="63">
        <f>IFERROR(VLOOKUP(BI11,[1]Table2!$B$1:$Z$21,MATCH("xGA/90",[1]Table2!$B$1:$Z$1,0),0)*VLOOKUP($C11,[1]Table2!$B$1:$Z$21,MATCH("xG/90",[1]Table2!$B$1:$Z$1,0),0),"")</f>
        <v>1.8356350806451613</v>
      </c>
      <c r="BJ34" s="63" t="str">
        <f>IFERROR(VLOOKUP(BJ11,[1]Table2!$B$1:$Z$21,MATCH("xGA/90",[1]Table2!$B$1:$Z$1,0),0)*VLOOKUP($C11,[1]Table2!$B$1:$Z$21,MATCH("xG/90",[1]Table2!$B$1:$Z$1,0),0),"")</f>
        <v/>
      </c>
      <c r="BK34" s="63">
        <f>IFERROR(VLOOKUP(BK11,[1]Table2!$B$1:$Z$21,MATCH("xGA/90",[1]Table2!$B$1:$Z$1,0),0)*VLOOKUP($C11,[1]Table2!$B$1:$Z$21,MATCH("xG/90",[1]Table2!$B$1:$Z$1,0),0),"")</f>
        <v>1.6405241935483872</v>
      </c>
      <c r="BL34" s="63" t="str">
        <f>IFERROR(VLOOKUP(BL11,[1]Table2!$B$1:$Z$21,MATCH("xGA/90",[1]Table2!$B$1:$Z$1,0),0)*VLOOKUP($C11,[1]Table2!$B$1:$Z$21,MATCH("xG/90",[1]Table2!$B$1:$Z$1,0),0),"")</f>
        <v/>
      </c>
      <c r="BM34" s="63">
        <f>IFERROR(VLOOKUP(BM11,[1]Table2!$B$1:$Z$21,MATCH("xGA/90",[1]Table2!$B$1:$Z$1,0),0)*VLOOKUP($C11,[1]Table2!$B$1:$Z$21,MATCH("xG/90",[1]Table2!$B$1:$Z$1,0),0),"")</f>
        <v>2.1422379032258063</v>
      </c>
      <c r="BN34" s="63" t="str">
        <f>IFERROR(VLOOKUP(BN11,[1]Table2!$B$1:$Z$21,MATCH("xGA/90",[1]Table2!$B$1:$Z$1,0),0)*VLOOKUP($C11,[1]Table2!$B$1:$Z$21,MATCH("xG/90",[1]Table2!$B$1:$Z$1,0),0),"")</f>
        <v/>
      </c>
      <c r="BO34" s="63">
        <f>IFERROR(VLOOKUP(BO11,[1]Table2!$B$1:$Z$21,MATCH("xGA/90",[1]Table2!$B$1:$Z$1,0),0)*VLOOKUP($C11,[1]Table2!$B$1:$Z$21,MATCH("xG/90",[1]Table2!$B$1:$Z$1,0),0),"")</f>
        <v>2.0586189516129032</v>
      </c>
      <c r="BP34" s="63" t="str">
        <f>IFERROR(VLOOKUP(BP11,[1]Table2!$B$1:$Z$21,MATCH("xGA/90",[1]Table2!$B$1:$Z$1,0),0)*VLOOKUP($C11,[1]Table2!$B$1:$Z$21,MATCH("xG/90",[1]Table2!$B$1:$Z$1,0),0),"")</f>
        <v/>
      </c>
      <c r="BQ34" s="63">
        <f>IFERROR(VLOOKUP(BQ11,[1]Table2!$B$1:$Z$21,MATCH("xGA/90",[1]Table2!$B$1:$Z$1,0),0)*VLOOKUP($C11,[1]Table2!$B$1:$Z$21,MATCH("xG/90",[1]Table2!$B$1:$Z$1,0),0),"")</f>
        <v>2.150201612903226</v>
      </c>
      <c r="BR34" s="63" t="str">
        <f>IFERROR(VLOOKUP(BR11,[1]Table2!$B$1:$Z$21,MATCH("xGA/90",[1]Table2!$B$1:$Z$1,0),0)*VLOOKUP($C11,[1]Table2!$B$1:$Z$21,MATCH("xG/90",[1]Table2!$B$1:$Z$1,0),0),"")</f>
        <v/>
      </c>
      <c r="BS34" s="63" t="str">
        <f>IFERROR(VLOOKUP(BS11,[1]Table2!$B$1:$Z$21,MATCH("xGA/90",[1]Table2!$B$1:$Z$1,0),0)*VLOOKUP($C11,[1]Table2!$B$1:$Z$21,MATCH("xG/90",[1]Table2!$B$1:$Z$1,0),0),"")</f>
        <v/>
      </c>
      <c r="BT34" s="63" t="str">
        <f>IFERROR(VLOOKUP(BT11,[1]Table2!$B$1:$Z$21,MATCH("xGA/90",[1]Table2!$B$1:$Z$1,0),0)*VLOOKUP($C11,[1]Table2!$B$1:$Z$21,MATCH("xG/90",[1]Table2!$B$1:$Z$1,0),0),"")</f>
        <v/>
      </c>
      <c r="BU34" s="63">
        <f>IFERROR(VLOOKUP(BU11,[1]Table2!$B$1:$Z$21,MATCH("xGA/90",[1]Table2!$B$1:$Z$1,0),0)*VLOOKUP($C11,[1]Table2!$B$1:$Z$21,MATCH("xG/90",[1]Table2!$B$1:$Z$1,0),0),"")</f>
        <v>1.8674899193548387</v>
      </c>
      <c r="BV34" s="63">
        <f>IFERROR(VLOOKUP(BV11,[1]Table2!$B$1:$Z$21,MATCH("xGA/90",[1]Table2!$B$1:$Z$1,0),0)*VLOOKUP($C11,[1]Table2!$B$1:$Z$21,MATCH("xG/90",[1]Table2!$B$1:$Z$1,0),0),"")</f>
        <v>1.7838709677419353</v>
      </c>
      <c r="BW34" s="63">
        <f>IFERROR(VLOOKUP(BW11,[1]Table2!$B$1:$Z$21,MATCH("xGA/90",[1]Table2!$B$1:$Z$1,0),0)*VLOOKUP($C11,[1]Table2!$B$1:$Z$21,MATCH("xG/90",[1]Table2!$B$1:$Z$1,0),0),"")</f>
        <v>1.8515625</v>
      </c>
      <c r="BX34" s="63" t="str">
        <f>IFERROR(VLOOKUP(BX11,[1]Table2!$B$1:$Z$21,MATCH("xGA/90",[1]Table2!$B$1:$Z$1,0),0)*VLOOKUP($C11,[1]Table2!$B$1:$Z$21,MATCH("xG/90",[1]Table2!$B$1:$Z$1,0),0),"")</f>
        <v/>
      </c>
      <c r="BY34" s="63">
        <f>IFERROR(VLOOKUP(BY11,[1]Table2!$B$1:$Z$21,MATCH("xGA/90",[1]Table2!$B$1:$Z$1,0),0)*VLOOKUP($C11,[1]Table2!$B$1:$Z$21,MATCH("xG/90",[1]Table2!$B$1:$Z$1,0),0),"")</f>
        <v>1.4763070077864295</v>
      </c>
      <c r="BZ34" s="63" t="str">
        <f>IFERROR(VLOOKUP(BZ11,[1]Table2!$B$1:$Z$21,MATCH("xGA/90",[1]Table2!$B$1:$Z$1,0),0)*VLOOKUP($C11,[1]Table2!$B$1:$Z$21,MATCH("xG/90",[1]Table2!$B$1:$Z$1,0),0),"")</f>
        <v/>
      </c>
      <c r="CA34" s="63" t="str">
        <f>IFERROR(VLOOKUP(CA11,[1]Table2!$B$1:$Z$21,MATCH("xGA/90",[1]Table2!$B$1:$Z$1,0),0)*VLOOKUP($C11,[1]Table2!$B$1:$Z$21,MATCH("xG/90",[1]Table2!$B$1:$Z$1,0),0),"")</f>
        <v/>
      </c>
      <c r="CB34" s="63">
        <f>IFERROR(VLOOKUP(CB11,[1]Table2!$B$1:$Z$21,MATCH("xGA/90",[1]Table2!$B$1:$Z$1,0),0)*VLOOKUP($C11,[1]Table2!$B$1:$Z$21,MATCH("xG/90",[1]Table2!$B$1:$Z$1,0),0),"")</f>
        <v>1.6763608870967743</v>
      </c>
      <c r="CC34" s="63" t="str">
        <f>IFERROR(VLOOKUP(CC11,[1]Table2!$B$1:$Z$21,MATCH("xGA/90",[1]Table2!$B$1:$Z$1,0),0)*VLOOKUP($C11,[1]Table2!$B$1:$Z$21,MATCH("xG/90",[1]Table2!$B$1:$Z$1,0),0),"")</f>
        <v/>
      </c>
      <c r="CD34" s="63">
        <f>IFERROR(VLOOKUP(CD11,[1]Table2!$B$1:$Z$21,MATCH("xGA/90",[1]Table2!$B$1:$Z$1,0),0)*VLOOKUP($C11,[1]Table2!$B$1:$Z$21,MATCH("xG/90",[1]Table2!$B$1:$Z$1,0),0),"")</f>
        <v>1.3817036290322582</v>
      </c>
      <c r="CE34" s="63">
        <f>IFERROR(VLOOKUP(CE11,[1]Table2!$B$1:$Z$21,MATCH("xGA/90",[1]Table2!$B$1:$Z$1,0),0)*VLOOKUP($C11,[1]Table2!$B$1:$Z$21,MATCH("xG/90",[1]Table2!$B$1:$Z$1,0),0),"")</f>
        <v>2.2417842741935483</v>
      </c>
      <c r="CF34" s="63" t="str">
        <f>IFERROR(VLOOKUP(CF11,[1]Table2!$B$1:$Z$21,MATCH("xGA/90",[1]Table2!$B$1:$Z$1,0),0)*VLOOKUP($C11,[1]Table2!$B$1:$Z$21,MATCH("xG/90",[1]Table2!$B$1:$Z$1,0),0),"")</f>
        <v/>
      </c>
      <c r="CG34" s="63">
        <f>IFERROR(VLOOKUP(CG11,[1]Table2!$B$1:$Z$21,MATCH("xGA/90",[1]Table2!$B$1:$Z$1,0),0)*VLOOKUP($C11,[1]Table2!$B$1:$Z$21,MATCH("xG/90",[1]Table2!$B$1:$Z$1,0),0),"")</f>
        <v>2.150201612903226</v>
      </c>
      <c r="CH34" s="63" t="str">
        <f>IFERROR(VLOOKUP(CH11,[1]Table2!$B$1:$Z$21,MATCH("xGA/90",[1]Table2!$B$1:$Z$1,0),0)*VLOOKUP($C11,[1]Table2!$B$1:$Z$21,MATCH("xG/90",[1]Table2!$B$1:$Z$1,0),0),"")</f>
        <v/>
      </c>
      <c r="CI34" s="63">
        <f>IFERROR(VLOOKUP(CI11,[1]Table2!$B$1:$Z$21,MATCH("xGA/90",[1]Table2!$B$1:$Z$1,0),0)*VLOOKUP($C11,[1]Table2!$B$1:$Z$21,MATCH("xG/90",[1]Table2!$B$1:$Z$1,0),0),"")</f>
        <v>1.0405913978494623</v>
      </c>
      <c r="CJ34" s="63">
        <f>IFERROR(VLOOKUP(CJ11,[1]Table2!$B$1:$Z$21,MATCH("xGA/90",[1]Table2!$B$1:$Z$1,0),0)*VLOOKUP($C11,[1]Table2!$B$1:$Z$21,MATCH("xG/90",[1]Table2!$B$1:$Z$1,0),0),"")</f>
        <v>1.6437096774193549</v>
      </c>
      <c r="CK34" s="63">
        <f>IFERROR(VLOOKUP(CK11,[1]Table2!$B$1:$Z$21,MATCH("xGA/90",[1]Table2!$B$1:$Z$1,0),0)*VLOOKUP($C11,[1]Table2!$B$1:$Z$21,MATCH("xG/90",[1]Table2!$B$1:$Z$1,0),0),"")</f>
        <v>1.3070759625390218</v>
      </c>
      <c r="CL34" s="63" t="str">
        <f>IFERROR(VLOOKUP(CL11,[1]Table2!$B$1:$Z$21,MATCH("xGA/90",[1]Table2!$B$1:$Z$1,0),0)*VLOOKUP($C11,[1]Table2!$B$1:$Z$21,MATCH("xG/90",[1]Table2!$B$1:$Z$1,0),0),"")</f>
        <v/>
      </c>
      <c r="CM34" s="63" t="str">
        <f>IFERROR(VLOOKUP(CM11,[1]Table2!$B$1:$Z$21,MATCH("xGA/90",[1]Table2!$B$1:$Z$1,0),0)*VLOOKUP($C11,[1]Table2!$B$1:$Z$21,MATCH("xG/90",[1]Table2!$B$1:$Z$1,0),0),"")</f>
        <v/>
      </c>
      <c r="CN34" s="63" t="str">
        <f>IFERROR(VLOOKUP(CN11,[1]Table2!$B$1:$Z$21,MATCH("xGA/90",[1]Table2!$B$1:$Z$1,0),0)*VLOOKUP($C11,[1]Table2!$B$1:$Z$21,MATCH("xG/90",[1]Table2!$B$1:$Z$1,0),0),"")</f>
        <v/>
      </c>
      <c r="CO34" s="63" t="str">
        <f>IFERROR(VLOOKUP(CO11,[1]Table2!$B$1:$Z$21,MATCH("xGA/90",[1]Table2!$B$1:$Z$1,0),0)*VLOOKUP($C11,[1]Table2!$B$1:$Z$21,MATCH("xG/90",[1]Table2!$B$1:$Z$1,0),0),"")</f>
        <v/>
      </c>
      <c r="CP34" s="63" t="str">
        <f>IFERROR(VLOOKUP(CP11,[1]Table2!$B$1:$Z$21,MATCH("xGA/90",[1]Table2!$B$1:$Z$1,0),0)*VLOOKUP($C11,[1]Table2!$B$1:$Z$21,MATCH("xG/90",[1]Table2!$B$1:$Z$1,0),0),"")</f>
        <v/>
      </c>
      <c r="CQ34" s="63" t="str">
        <f>IFERROR(VLOOKUP(CQ11,[1]Table2!$B$1:$Z$21,MATCH("xGA/90",[1]Table2!$B$1:$Z$1,0),0)*VLOOKUP($C11,[1]Table2!$B$1:$Z$21,MATCH("xG/90",[1]Table2!$B$1:$Z$1,0),0),"")</f>
        <v/>
      </c>
      <c r="CR34" s="63" t="str">
        <f>IFERROR(VLOOKUP(CR11,[1]Table2!$B$1:$Z$21,MATCH("xGA/90",[1]Table2!$B$1:$Z$1,0),0)*VLOOKUP($C11,[1]Table2!$B$1:$Z$21,MATCH("xG/90",[1]Table2!$B$1:$Z$1,0),0),"")</f>
        <v/>
      </c>
      <c r="CS34" s="63" t="str">
        <f>IFERROR(VLOOKUP(CS11,[1]Table2!$B$1:$Z$21,MATCH("xGA/90",[1]Table2!$B$1:$Z$1,0),0)*VLOOKUP($C11,[1]Table2!$B$1:$Z$21,MATCH("xG/90",[1]Table2!$B$1:$Z$1,0),0),"")</f>
        <v/>
      </c>
      <c r="CT34" s="63" t="str">
        <f>IFERROR(VLOOKUP(CT11,[1]Table2!$B$1:$Z$21,MATCH("xGA/90",[1]Table2!$B$1:$Z$1,0),0)*VLOOKUP($C11,[1]Table2!$B$1:$Z$21,MATCH("xG/90",[1]Table2!$B$1:$Z$1,0),0),"")</f>
        <v/>
      </c>
      <c r="CU34" s="63" t="str">
        <f>IFERROR(VLOOKUP(CU11,[1]Table2!$B$1:$Z$21,MATCH("xGA/90",[1]Table2!$B$1:$Z$1,0),0)*VLOOKUP($C11,[1]Table2!$B$1:$Z$21,MATCH("xG/90",[1]Table2!$B$1:$Z$1,0),0),"")</f>
        <v/>
      </c>
      <c r="CV34" s="63" t="str">
        <f>IFERROR(VLOOKUP(CV11,[1]Table2!$B$1:$Z$21,MATCH("xGA/90",[1]Table2!$B$1:$Z$1,0),0)*VLOOKUP($C11,[1]Table2!$B$1:$Z$21,MATCH("xG/90",[1]Table2!$B$1:$Z$1,0),0),"")</f>
        <v/>
      </c>
      <c r="CW34" s="63" t="str">
        <f>IFERROR(VLOOKUP(CW11,[1]Table2!$B$1:$Z$21,MATCH("xGA/90",[1]Table2!$B$1:$Z$1,0),0)*VLOOKUP($C11,[1]Table2!$B$1:$Z$21,MATCH("xG/90",[1]Table2!$B$1:$Z$1,0),0),"")</f>
        <v/>
      </c>
      <c r="CX34" s="63" t="str">
        <f>IFERROR(VLOOKUP(CX11,[1]Table2!$B$1:$Z$21,MATCH("xGA/90",[1]Table2!$B$1:$Z$1,0),0)*VLOOKUP($C11,[1]Table2!$B$1:$Z$21,MATCH("xG/90",[1]Table2!$B$1:$Z$1,0),0),"")</f>
        <v/>
      </c>
      <c r="CY34" s="63" t="str">
        <f>IFERROR(VLOOKUP(CY11,[1]Table2!$B$1:$Z$21,MATCH("xGA/90",[1]Table2!$B$1:$Z$1,0),0)*VLOOKUP($C11,[1]Table2!$B$1:$Z$21,MATCH("xG/90",[1]Table2!$B$1:$Z$1,0),0),"")</f>
        <v/>
      </c>
      <c r="CZ34" s="63" t="str">
        <f>IFERROR(VLOOKUP(CZ11,[1]Table2!$B$1:$Z$21,MATCH("xGA/90",[1]Table2!$B$1:$Z$1,0),0)*VLOOKUP($C11,[1]Table2!$B$1:$Z$21,MATCH("xG/90",[1]Table2!$B$1:$Z$1,0),0),"")</f>
        <v/>
      </c>
      <c r="DA34" s="63" t="str">
        <f>IFERROR(VLOOKUP(DA11,[1]Table2!$B$1:$Z$21,MATCH("xGA/90",[1]Table2!$B$1:$Z$1,0),0)*VLOOKUP($C11,[1]Table2!$B$1:$Z$21,MATCH("xG/90",[1]Table2!$B$1:$Z$1,0),0),"")</f>
        <v/>
      </c>
      <c r="DB34" s="63" t="str">
        <f>IFERROR(VLOOKUP(DB11,[1]Table2!$B$1:$Z$21,MATCH("xGA/90",[1]Table2!$B$1:$Z$1,0),0)*VLOOKUP($C11,[1]Table2!$B$1:$Z$21,MATCH("xG/90",[1]Table2!$B$1:$Z$1,0),0),"")</f>
        <v/>
      </c>
      <c r="DC34" s="63" t="str">
        <f>IFERROR(VLOOKUP(DC11,[1]Table2!$B$1:$Z$21,MATCH("xGA/90",[1]Table2!$B$1:$Z$1,0),0)*VLOOKUP($C11,[1]Table2!$B$1:$Z$21,MATCH("xG/90",[1]Table2!$B$1:$Z$1,0),0),"")</f>
        <v/>
      </c>
      <c r="DE34" s="101"/>
      <c r="DF34" s="101"/>
      <c r="DG34" s="101"/>
      <c r="DH34" s="101"/>
      <c r="DI34" s="101"/>
      <c r="DJ34" s="101"/>
    </row>
    <row r="35" spans="1:114" s="49" customFormat="1" ht="21.75" customHeight="1" x14ac:dyDescent="0.25">
      <c r="A35" s="48" t="s">
        <v>34</v>
      </c>
      <c r="B35" s="44">
        <f>VLOOKUP(A35,[1]Table!$B$1:$O$21,MATCH("xGD/90",[1]Table!$B$1:$O$1,0),0)</f>
        <v>-0.32</v>
      </c>
      <c r="C35" s="60" t="s">
        <v>6</v>
      </c>
      <c r="D35" s="63" t="str">
        <f>IFERROR(VLOOKUP(D12,[1]Table2!$B$1:$Z$21,MATCH("xGA/90",[1]Table2!$B$1:$Z$1,0),0)*VLOOKUP($C12,[1]Table2!$B$1:$Z$21,MATCH("xG/90",[1]Table2!$B$1:$Z$1,0),0),"")</f>
        <v/>
      </c>
      <c r="E35" s="63">
        <f>IFERROR(VLOOKUP(E12,[1]Table2!$B$1:$Z$21,MATCH("xGA/90",[1]Table2!$B$1:$Z$1,0),0)*VLOOKUP($C12,[1]Table2!$B$1:$Z$21,MATCH("xG/90",[1]Table2!$B$1:$Z$1,0),0),"")</f>
        <v>1.0674316406250002</v>
      </c>
      <c r="F35" s="63" t="str">
        <f>IFERROR(VLOOKUP(F12,[1]Table2!$B$1:$Z$21,MATCH("xGA/90",[1]Table2!$B$1:$Z$1,0),0)*VLOOKUP($C12,[1]Table2!$B$1:$Z$21,MATCH("xG/90",[1]Table2!$B$1:$Z$1,0),0),"")</f>
        <v/>
      </c>
      <c r="G35" s="63">
        <f>IFERROR(VLOOKUP(G12,[1]Table2!$B$1:$Z$21,MATCH("xGA/90",[1]Table2!$B$1:$Z$1,0),0)*VLOOKUP($C12,[1]Table2!$B$1:$Z$21,MATCH("xG/90",[1]Table2!$B$1:$Z$1,0),0),"")</f>
        <v>1.3781249999999998</v>
      </c>
      <c r="H35" s="63" t="str">
        <f>IFERROR(VLOOKUP(H12,[1]Table2!$B$1:$Z$21,MATCH("xGA/90",[1]Table2!$B$1:$Z$1,0),0)*VLOOKUP($C12,[1]Table2!$B$1:$Z$21,MATCH("xG/90",[1]Table2!$B$1:$Z$1,0),0),"")</f>
        <v/>
      </c>
      <c r="I35" s="63">
        <f>IFERROR(VLOOKUP(I12,[1]Table2!$B$1:$Z$21,MATCH("xGA/90",[1]Table2!$B$1:$Z$1,0),0)*VLOOKUP($C12,[1]Table2!$B$1:$Z$21,MATCH("xG/90",[1]Table2!$B$1:$Z$1,0),0),"")</f>
        <v>1.4427246093749999</v>
      </c>
      <c r="J35" s="63" t="str">
        <f>IFERROR(VLOOKUP(J12,[1]Table2!$B$1:$Z$21,MATCH("xGA/90",[1]Table2!$B$1:$Z$1,0),0)*VLOOKUP($C12,[1]Table2!$B$1:$Z$21,MATCH("xG/90",[1]Table2!$B$1:$Z$1,0),0),"")</f>
        <v/>
      </c>
      <c r="K35" s="63">
        <f>IFERROR(VLOOKUP(K12,[1]Table2!$B$1:$Z$21,MATCH("xGA/90",[1]Table2!$B$1:$Z$1,0),0)*VLOOKUP($C12,[1]Table2!$B$1:$Z$21,MATCH("xG/90",[1]Table2!$B$1:$Z$1,0),0),"")</f>
        <v>0.80390624999999993</v>
      </c>
      <c r="L35" s="63">
        <f>IFERROR(VLOOKUP(L12,[1]Table2!$B$1:$Z$21,MATCH("xGA/90",[1]Table2!$B$1:$Z$1,0),0)*VLOOKUP($C12,[1]Table2!$B$1:$Z$21,MATCH("xG/90",[1]Table2!$B$1:$Z$1,0),0),"")</f>
        <v>1.2950683593750001</v>
      </c>
      <c r="M35" s="63">
        <f>IFERROR(VLOOKUP(M12,[1]Table2!$B$1:$Z$21,MATCH("xGA/90",[1]Table2!$B$1:$Z$1,0),0)*VLOOKUP($C12,[1]Table2!$B$1:$Z$21,MATCH("xG/90",[1]Table2!$B$1:$Z$1,0),0),"")</f>
        <v>1.0097782258064516</v>
      </c>
      <c r="N35" s="63" t="str">
        <f>IFERROR(VLOOKUP(N12,[1]Table2!$B$1:$Z$21,MATCH("xGA/90",[1]Table2!$B$1:$Z$1,0),0)*VLOOKUP($C12,[1]Table2!$B$1:$Z$21,MATCH("xG/90",[1]Table2!$B$1:$Z$1,0),0),"")</f>
        <v/>
      </c>
      <c r="O35" s="63" t="str">
        <f>IFERROR(VLOOKUP(O12,[1]Table2!$B$1:$Z$21,MATCH("xGA/90",[1]Table2!$B$1:$Z$1,0),0)*VLOOKUP($C12,[1]Table2!$B$1:$Z$21,MATCH("xG/90",[1]Table2!$B$1:$Z$1,0),0),"")</f>
        <v/>
      </c>
      <c r="P35" s="63" t="str">
        <f>IFERROR(VLOOKUP(P12,[1]Table2!$B$1:$Z$21,MATCH("xGA/90",[1]Table2!$B$1:$Z$1,0),0)*VLOOKUP($C12,[1]Table2!$B$1:$Z$21,MATCH("xG/90",[1]Table2!$B$1:$Z$1,0),0),"")</f>
        <v/>
      </c>
      <c r="Q35" s="63" t="str">
        <f>IFERROR(VLOOKUP(Q12,[1]Table2!$B$1:$Z$21,MATCH("xGA/90",[1]Table2!$B$1:$Z$1,0),0)*VLOOKUP($C12,[1]Table2!$B$1:$Z$21,MATCH("xG/90",[1]Table2!$B$1:$Z$1,0),0),"")</f>
        <v/>
      </c>
      <c r="R35" s="63" t="str">
        <f>IFERROR(VLOOKUP(R12,[1]Table2!$B$1:$Z$21,MATCH("xGA/90",[1]Table2!$B$1:$Z$1,0),0)*VLOOKUP($C12,[1]Table2!$B$1:$Z$21,MATCH("xG/90",[1]Table2!$B$1:$Z$1,0),0),"")</f>
        <v/>
      </c>
      <c r="S35" s="63" t="str">
        <f>IFERROR(VLOOKUP(S12,[1]Table2!$B$1:$Z$21,MATCH("xGA/90",[1]Table2!$B$1:$Z$1,0),0)*VLOOKUP($C12,[1]Table2!$B$1:$Z$21,MATCH("xG/90",[1]Table2!$B$1:$Z$1,0),0),"")</f>
        <v/>
      </c>
      <c r="T35" s="63" t="str">
        <f>IFERROR(VLOOKUP(T12,[1]Table2!$B$1:$Z$21,MATCH("xGA/90",[1]Table2!$B$1:$Z$1,0),0)*VLOOKUP($C12,[1]Table2!$B$1:$Z$21,MATCH("xG/90",[1]Table2!$B$1:$Z$1,0),0),"")</f>
        <v/>
      </c>
      <c r="U35" s="63">
        <f>IFERROR(VLOOKUP(U12,[1]Table2!$B$1:$Z$21,MATCH("xGA/90",[1]Table2!$B$1:$Z$1,0),0)*VLOOKUP($C12,[1]Table2!$B$1:$Z$21,MATCH("xG/90",[1]Table2!$B$1:$Z$1,0),0),"")</f>
        <v>1.2415826612903225</v>
      </c>
      <c r="V35" s="63" t="str">
        <f>IFERROR(VLOOKUP(V12,[1]Table2!$B$1:$Z$21,MATCH("xGA/90",[1]Table2!$B$1:$Z$1,0),0)*VLOOKUP($C12,[1]Table2!$B$1:$Z$21,MATCH("xG/90",[1]Table2!$B$1:$Z$1,0),0),"")</f>
        <v/>
      </c>
      <c r="W35" s="63">
        <f>IFERROR(VLOOKUP(W12,[1]Table2!$B$1:$Z$21,MATCH("xGA/90",[1]Table2!$B$1:$Z$1,0),0)*VLOOKUP($C12,[1]Table2!$B$1:$Z$21,MATCH("xG/90",[1]Table2!$B$1:$Z$1,0),0),"")</f>
        <v>1.6549804687499998</v>
      </c>
      <c r="X35" s="63" t="str">
        <f>IFERROR(VLOOKUP(X12,[1]Table2!$B$1:$Z$21,MATCH("xGA/90",[1]Table2!$B$1:$Z$1,0),0)*VLOOKUP($C12,[1]Table2!$B$1:$Z$21,MATCH("xG/90",[1]Table2!$B$1:$Z$1,0),0),"")</f>
        <v/>
      </c>
      <c r="Y35" s="63">
        <f>IFERROR(VLOOKUP(Y12,[1]Table2!$B$1:$Z$21,MATCH("xGA/90",[1]Table2!$B$1:$Z$1,0),0)*VLOOKUP($C12,[1]Table2!$B$1:$Z$21,MATCH("xG/90",[1]Table2!$B$1:$Z$1,0),0),"")</f>
        <v>1.5903808593750002</v>
      </c>
      <c r="Z35" s="63">
        <f>IFERROR(VLOOKUP(Z12,[1]Table2!$B$1:$Z$21,MATCH("xGA/90",[1]Table2!$B$1:$Z$1,0),0)*VLOOKUP($C12,[1]Table2!$B$1:$Z$21,MATCH("xG/90",[1]Table2!$B$1:$Z$1,0),0),"")</f>
        <v>1.430419921875</v>
      </c>
      <c r="AA35" s="63">
        <f>IFERROR(VLOOKUP(AA12,[1]Table2!$B$1:$Z$21,MATCH("xGA/90",[1]Table2!$B$1:$Z$1,0),0)*VLOOKUP($C12,[1]Table2!$B$1:$Z$21,MATCH("xG/90",[1]Table2!$B$1:$Z$1,0),0),"")</f>
        <v>1.6611328125</v>
      </c>
      <c r="AB35" s="63" t="str">
        <f>IFERROR(VLOOKUP(AB12,[1]Table2!$B$1:$Z$21,MATCH("xGA/90",[1]Table2!$B$1:$Z$1,0),0)*VLOOKUP($C12,[1]Table2!$B$1:$Z$21,MATCH("xG/90",[1]Table2!$B$1:$Z$1,0),0),"")</f>
        <v/>
      </c>
      <c r="AC35" s="63">
        <f>IFERROR(VLOOKUP(AC12,[1]Table2!$B$1:$Z$21,MATCH("xGA/90",[1]Table2!$B$1:$Z$1,0),0)*VLOOKUP($C12,[1]Table2!$B$1:$Z$21,MATCH("xG/90",[1]Table2!$B$1:$Z$1,0),0),"")</f>
        <v>1.4181152343750001</v>
      </c>
      <c r="AD35" s="63" t="str">
        <f>IFERROR(VLOOKUP(AD12,[1]Table2!$B$1:$Z$21,MATCH("xGA/90",[1]Table2!$B$1:$Z$1,0),0)*VLOOKUP($C12,[1]Table2!$B$1:$Z$21,MATCH("xG/90",[1]Table2!$B$1:$Z$1,0),0),"")</f>
        <v/>
      </c>
      <c r="AE35" s="63">
        <f>IFERROR(VLOOKUP(AE12,[1]Table2!$B$1:$Z$21,MATCH("xGA/90",[1]Table2!$B$1:$Z$1,0),0)*VLOOKUP($C12,[1]Table2!$B$1:$Z$21,MATCH("xG/90",[1]Table2!$B$1:$Z$1,0),0),"")</f>
        <v>1.2542842741935483</v>
      </c>
      <c r="AF35" s="63" t="str">
        <f>IFERROR(VLOOKUP(AF12,[1]Table2!$B$1:$Z$21,MATCH("xGA/90",[1]Table2!$B$1:$Z$1,0),0)*VLOOKUP($C12,[1]Table2!$B$1:$Z$21,MATCH("xG/90",[1]Table2!$B$1:$Z$1,0),0),"")</f>
        <v/>
      </c>
      <c r="AG35" s="63">
        <f>IFERROR(VLOOKUP(AG12,[1]Table2!$B$1:$Z$21,MATCH("xGA/90",[1]Table2!$B$1:$Z$1,0),0)*VLOOKUP($C12,[1]Table2!$B$1:$Z$21,MATCH("xG/90",[1]Table2!$B$1:$Z$1,0),0),"")</f>
        <v>1.6611328125</v>
      </c>
      <c r="AH35" s="63" t="str">
        <f>IFERROR(VLOOKUP(AH12,[1]Table2!$B$1:$Z$21,MATCH("xGA/90",[1]Table2!$B$1:$Z$1,0),0)*VLOOKUP($C12,[1]Table2!$B$1:$Z$21,MATCH("xG/90",[1]Table2!$B$1:$Z$1,0),0),"")</f>
        <v/>
      </c>
      <c r="AI35" s="63" t="str">
        <f>IFERROR(VLOOKUP(AI12,[1]Table2!$B$1:$Z$21,MATCH("xGA/90",[1]Table2!$B$1:$Z$1,0),0)*VLOOKUP($C12,[1]Table2!$B$1:$Z$21,MATCH("xG/90",[1]Table2!$B$1:$Z$1,0),0),"")</f>
        <v/>
      </c>
      <c r="AJ35" s="63" t="str">
        <f>IFERROR(VLOOKUP(AJ12,[1]Table2!$B$1:$Z$21,MATCH("xGA/90",[1]Table2!$B$1:$Z$1,0),0)*VLOOKUP($C12,[1]Table2!$B$1:$Z$21,MATCH("xG/90",[1]Table2!$B$1:$Z$1,0),0),"")</f>
        <v/>
      </c>
      <c r="AK35" s="63" t="str">
        <f>IFERROR(VLOOKUP(AK12,[1]Table2!$B$1:$Z$21,MATCH("xGA/90",[1]Table2!$B$1:$Z$1,0),0)*VLOOKUP($C12,[1]Table2!$B$1:$Z$21,MATCH("xG/90",[1]Table2!$B$1:$Z$1,0),0),"")</f>
        <v/>
      </c>
      <c r="AL35" s="63" t="str">
        <f>IFERROR(VLOOKUP(AL12,[1]Table2!$B$1:$Z$21,MATCH("xGA/90",[1]Table2!$B$1:$Z$1,0),0)*VLOOKUP($C12,[1]Table2!$B$1:$Z$21,MATCH("xG/90",[1]Table2!$B$1:$Z$1,0),0),"")</f>
        <v/>
      </c>
      <c r="AM35" s="63" t="str">
        <f>IFERROR(VLOOKUP(AM12,[1]Table2!$B$1:$Z$21,MATCH("xGA/90",[1]Table2!$B$1:$Z$1,0),0)*VLOOKUP($C12,[1]Table2!$B$1:$Z$21,MATCH("xG/90",[1]Table2!$B$1:$Z$1,0),0),"")</f>
        <v/>
      </c>
      <c r="AN35" s="63" t="str">
        <f>IFERROR(VLOOKUP(AN12,[1]Table2!$B$1:$Z$21,MATCH("xGA/90",[1]Table2!$B$1:$Z$1,0),0)*VLOOKUP($C12,[1]Table2!$B$1:$Z$21,MATCH("xG/90",[1]Table2!$B$1:$Z$1,0),0),"")</f>
        <v/>
      </c>
      <c r="AO35" s="63" t="str">
        <f>IFERROR(VLOOKUP(AO12,[1]Table2!$B$1:$Z$21,MATCH("xGA/90",[1]Table2!$B$1:$Z$1,0),0)*VLOOKUP($C12,[1]Table2!$B$1:$Z$21,MATCH("xG/90",[1]Table2!$B$1:$Z$1,0),0),"")</f>
        <v/>
      </c>
      <c r="AP35" s="63" t="str">
        <f>IFERROR(VLOOKUP(AP12,[1]Table2!$B$1:$Z$21,MATCH("xGA/90",[1]Table2!$B$1:$Z$1,0),0)*VLOOKUP($C12,[1]Table2!$B$1:$Z$21,MATCH("xG/90",[1]Table2!$B$1:$Z$1,0),0),"")</f>
        <v/>
      </c>
      <c r="AQ35" s="63" t="str">
        <f>IFERROR(VLOOKUP(AQ12,[1]Table2!$B$1:$Z$21,MATCH("xGA/90",[1]Table2!$B$1:$Z$1,0),0)*VLOOKUP($C12,[1]Table2!$B$1:$Z$21,MATCH("xG/90",[1]Table2!$B$1:$Z$1,0),0),"")</f>
        <v/>
      </c>
      <c r="AR35" s="63" t="str">
        <f>IFERROR(VLOOKUP(AR12,[1]Table2!$B$1:$Z$21,MATCH("xGA/90",[1]Table2!$B$1:$Z$1,0),0)*VLOOKUP($C12,[1]Table2!$B$1:$Z$21,MATCH("xG/90",[1]Table2!$B$1:$Z$1,0),0),"")</f>
        <v/>
      </c>
      <c r="AS35" s="63">
        <f>IFERROR(VLOOKUP(AS12,[1]Table2!$B$1:$Z$21,MATCH("xGA/90",[1]Table2!$B$1:$Z$1,0),0)*VLOOKUP($C12,[1]Table2!$B$1:$Z$21,MATCH("xG/90",[1]Table2!$B$1:$Z$1,0),0),"")</f>
        <v>1.6131048387096774</v>
      </c>
      <c r="AT35" s="63" t="str">
        <f>IFERROR(VLOOKUP(AT12,[1]Table2!$B$1:$Z$21,MATCH("xGA/90",[1]Table2!$B$1:$Z$1,0),0)*VLOOKUP($C12,[1]Table2!$B$1:$Z$21,MATCH("xG/90",[1]Table2!$B$1:$Z$1,0),0),"")</f>
        <v/>
      </c>
      <c r="AU35" s="63">
        <f>IFERROR(VLOOKUP(AU12,[1]Table2!$B$1:$Z$21,MATCH("xGA/90",[1]Table2!$B$1:$Z$1,0),0)*VLOOKUP($C12,[1]Table2!$B$1:$Z$21,MATCH("xG/90",[1]Table2!$B$1:$Z$1,0),0),"")</f>
        <v>1.7318847656249998</v>
      </c>
      <c r="AV35" s="63">
        <f>IFERROR(VLOOKUP(AV12,[1]Table2!$B$1:$Z$21,MATCH("xGA/90",[1]Table2!$B$1:$Z$1,0),0)*VLOOKUP($C12,[1]Table2!$B$1:$Z$21,MATCH("xG/90",[1]Table2!$B$1:$Z$1,0),0),"")</f>
        <v>1.2673828125000002</v>
      </c>
      <c r="AW35" s="63" t="str">
        <f>IFERROR(VLOOKUP(AW12,[1]Table2!$B$1:$Z$21,MATCH("xGA/90",[1]Table2!$B$1:$Z$1,0),0)*VLOOKUP($C12,[1]Table2!$B$1:$Z$21,MATCH("xG/90",[1]Table2!$B$1:$Z$1,0),0),"")</f>
        <v/>
      </c>
      <c r="AX35" s="63" t="str">
        <f>IFERROR(VLOOKUP(AX12,[1]Table2!$B$1:$Z$21,MATCH("xGA/90",[1]Table2!$B$1:$Z$1,0),0)*VLOOKUP($C12,[1]Table2!$B$1:$Z$21,MATCH("xG/90",[1]Table2!$B$1:$Z$1,0),0),"")</f>
        <v/>
      </c>
      <c r="AY35" s="63">
        <f>IFERROR(VLOOKUP(AY12,[1]Table2!$B$1:$Z$21,MATCH("xGA/90",[1]Table2!$B$1:$Z$1,0),0)*VLOOKUP($C12,[1]Table2!$B$1:$Z$21,MATCH("xG/90",[1]Table2!$B$1:$Z$1,0),0),"")</f>
        <v>1.2415826612903225</v>
      </c>
      <c r="AZ35" s="63">
        <f>IFERROR(VLOOKUP(AZ12,[1]Table2!$B$1:$Z$21,MATCH("xGA/90",[1]Table2!$B$1:$Z$1,0),0)*VLOOKUP($C12,[1]Table2!$B$1:$Z$21,MATCH("xG/90",[1]Table2!$B$1:$Z$1,0),0),"")</f>
        <v>1.2698437499999999</v>
      </c>
      <c r="BA35" s="63">
        <f>IFERROR(VLOOKUP(BA12,[1]Table2!$B$1:$Z$21,MATCH("xGA/90",[1]Table2!$B$1:$Z$1,0),0)*VLOOKUP($C12,[1]Table2!$B$1:$Z$21,MATCH("xG/90",[1]Table2!$B$1:$Z$1,0),0),"")</f>
        <v>1.0097782258064516</v>
      </c>
      <c r="BB35" s="63" t="str">
        <f>IFERROR(VLOOKUP(BB12,[1]Table2!$B$1:$Z$21,MATCH("xGA/90",[1]Table2!$B$1:$Z$1,0),0)*VLOOKUP($C12,[1]Table2!$B$1:$Z$21,MATCH("xG/90",[1]Table2!$B$1:$Z$1,0),0),"")</f>
        <v/>
      </c>
      <c r="BC35" s="63" t="str">
        <f>IFERROR(VLOOKUP(BC12,[1]Table2!$B$1:$Z$21,MATCH("xGA/90",[1]Table2!$B$1:$Z$1,0),0)*VLOOKUP($C12,[1]Table2!$B$1:$Z$21,MATCH("xG/90",[1]Table2!$B$1:$Z$1,0),0),"")</f>
        <v/>
      </c>
      <c r="BD35" s="63" t="str">
        <f>IFERROR(VLOOKUP(BD12,[1]Table2!$B$1:$Z$21,MATCH("xGA/90",[1]Table2!$B$1:$Z$1,0),0)*VLOOKUP($C12,[1]Table2!$B$1:$Z$21,MATCH("xG/90",[1]Table2!$B$1:$Z$1,0),0),"")</f>
        <v/>
      </c>
      <c r="BE35" s="63">
        <f>IFERROR(VLOOKUP(BE12,[1]Table2!$B$1:$Z$21,MATCH("xGA/90",[1]Table2!$B$1:$Z$1,0),0)*VLOOKUP($C12,[1]Table2!$B$1:$Z$21,MATCH("xG/90",[1]Table2!$B$1:$Z$1,0),0),"")</f>
        <v>1.2698437499999999</v>
      </c>
      <c r="BF35" s="63" t="str">
        <f>IFERROR(VLOOKUP(BF12,[1]Table2!$B$1:$Z$21,MATCH("xGA/90",[1]Table2!$B$1:$Z$1,0),0)*VLOOKUP($C12,[1]Table2!$B$1:$Z$21,MATCH("xG/90",[1]Table2!$B$1:$Z$1,0),0),"")</f>
        <v/>
      </c>
      <c r="BG35" s="63">
        <f>IFERROR(VLOOKUP(BG12,[1]Table2!$B$1:$Z$21,MATCH("xGA/90",[1]Table2!$B$1:$Z$1,0),0)*VLOOKUP($C12,[1]Table2!$B$1:$Z$21,MATCH("xG/90",[1]Table2!$B$1:$Z$1,0),0),"")</f>
        <v>1.1405172413793105</v>
      </c>
      <c r="BH35" s="63" t="str">
        <f>IFERROR(VLOOKUP(BH12,[1]Table2!$B$1:$Z$21,MATCH("xGA/90",[1]Table2!$B$1:$Z$1,0),0)*VLOOKUP($C12,[1]Table2!$B$1:$Z$21,MATCH("xG/90",[1]Table2!$B$1:$Z$1,0),0),"")</f>
        <v/>
      </c>
      <c r="BI35" s="63">
        <f>IFERROR(VLOOKUP(BI12,[1]Table2!$B$1:$Z$21,MATCH("xGA/90",[1]Table2!$B$1:$Z$1,0),0)*VLOOKUP($C12,[1]Table2!$B$1:$Z$21,MATCH("xG/90",[1]Table2!$B$1:$Z$1,0),0),"")</f>
        <v>1.2950683593750001</v>
      </c>
      <c r="BJ35" s="63" t="str">
        <f>IFERROR(VLOOKUP(BJ12,[1]Table2!$B$1:$Z$21,MATCH("xGA/90",[1]Table2!$B$1:$Z$1,0),0)*VLOOKUP($C12,[1]Table2!$B$1:$Z$21,MATCH("xG/90",[1]Table2!$B$1:$Z$1,0),0),"")</f>
        <v/>
      </c>
      <c r="BK35" s="63">
        <f>IFERROR(VLOOKUP(BK12,[1]Table2!$B$1:$Z$21,MATCH("xGA/90",[1]Table2!$B$1:$Z$1,0),0)*VLOOKUP($C12,[1]Table2!$B$1:$Z$21,MATCH("xG/90",[1]Table2!$B$1:$Z$1,0),0),"")</f>
        <v>1.3781249999999998</v>
      </c>
      <c r="BL35" s="63" t="str">
        <f>IFERROR(VLOOKUP(BL12,[1]Table2!$B$1:$Z$21,MATCH("xGA/90",[1]Table2!$B$1:$Z$1,0),0)*VLOOKUP($C12,[1]Table2!$B$1:$Z$21,MATCH("xG/90",[1]Table2!$B$1:$Z$1,0),0),"")</f>
        <v/>
      </c>
      <c r="BM35" s="63">
        <f>IFERROR(VLOOKUP(BM12,[1]Table2!$B$1:$Z$21,MATCH("xGA/90",[1]Table2!$B$1:$Z$1,0),0)*VLOOKUP($C12,[1]Table2!$B$1:$Z$21,MATCH("xG/90",[1]Table2!$B$1:$Z$1,0),0),"")</f>
        <v>1.4427246093749999</v>
      </c>
      <c r="BN35" s="63" t="str">
        <f>IFERROR(VLOOKUP(BN12,[1]Table2!$B$1:$Z$21,MATCH("xGA/90",[1]Table2!$B$1:$Z$1,0),0)*VLOOKUP($C12,[1]Table2!$B$1:$Z$21,MATCH("xG/90",[1]Table2!$B$1:$Z$1,0),0),"")</f>
        <v/>
      </c>
      <c r="BO35" s="63">
        <f>IFERROR(VLOOKUP(BO12,[1]Table2!$B$1:$Z$21,MATCH("xGA/90",[1]Table2!$B$1:$Z$1,0),0)*VLOOKUP($C12,[1]Table2!$B$1:$Z$21,MATCH("xG/90",[1]Table2!$B$1:$Z$1,0),0),"")</f>
        <v>0.80390624999999993</v>
      </c>
      <c r="BP35" s="63">
        <f>IFERROR(VLOOKUP(BP12,[1]Table2!$B$1:$Z$21,MATCH("xGA/90",[1]Table2!$B$1:$Z$1,0),0)*VLOOKUP($C12,[1]Table2!$B$1:$Z$21,MATCH("xG/90",[1]Table2!$B$1:$Z$1,0),0),"")</f>
        <v>1.1405172413793105</v>
      </c>
      <c r="BQ35" s="63">
        <f>IFERROR(VLOOKUP(BQ12,[1]Table2!$B$1:$Z$21,MATCH("xGA/90",[1]Table2!$B$1:$Z$1,0),0)*VLOOKUP($C12,[1]Table2!$B$1:$Z$21,MATCH("xG/90",[1]Table2!$B$1:$Z$1,0),0),"")</f>
        <v>1.0674316406250002</v>
      </c>
      <c r="BR35" s="63" t="str">
        <f>IFERROR(VLOOKUP(BR12,[1]Table2!$B$1:$Z$21,MATCH("xGA/90",[1]Table2!$B$1:$Z$1,0),0)*VLOOKUP($C12,[1]Table2!$B$1:$Z$21,MATCH("xG/90",[1]Table2!$B$1:$Z$1,0),0),"")</f>
        <v/>
      </c>
      <c r="BS35" s="63" t="str">
        <f>IFERROR(VLOOKUP(BS12,[1]Table2!$B$1:$Z$21,MATCH("xGA/90",[1]Table2!$B$1:$Z$1,0),0)*VLOOKUP($C12,[1]Table2!$B$1:$Z$21,MATCH("xG/90",[1]Table2!$B$1:$Z$1,0),0),"")</f>
        <v/>
      </c>
      <c r="BT35" s="63" t="str">
        <f>IFERROR(VLOOKUP(BT12,[1]Table2!$B$1:$Z$21,MATCH("xGA/90",[1]Table2!$B$1:$Z$1,0),0)*VLOOKUP($C12,[1]Table2!$B$1:$Z$21,MATCH("xG/90",[1]Table2!$B$1:$Z$1,0),0),"")</f>
        <v/>
      </c>
      <c r="BU35" s="63">
        <f>IFERROR(VLOOKUP(BU12,[1]Table2!$B$1:$Z$21,MATCH("xGA/90",[1]Table2!$B$1:$Z$1,0),0)*VLOOKUP($C12,[1]Table2!$B$1:$Z$21,MATCH("xG/90",[1]Table2!$B$1:$Z$1,0),0),"")</f>
        <v>1.5903808593750002</v>
      </c>
      <c r="BV35" s="63" t="str">
        <f>IFERROR(VLOOKUP(BV12,[1]Table2!$B$1:$Z$21,MATCH("xGA/90",[1]Table2!$B$1:$Z$1,0),0)*VLOOKUP($C12,[1]Table2!$B$1:$Z$21,MATCH("xG/90",[1]Table2!$B$1:$Z$1,0),0),"")</f>
        <v/>
      </c>
      <c r="BW35" s="63">
        <f>IFERROR(VLOOKUP(BW12,[1]Table2!$B$1:$Z$21,MATCH("xGA/90",[1]Table2!$B$1:$Z$1,0),0)*VLOOKUP($C12,[1]Table2!$B$1:$Z$21,MATCH("xG/90",[1]Table2!$B$1:$Z$1,0),0),"")</f>
        <v>1.6549804687499998</v>
      </c>
      <c r="BX35" s="63" t="str">
        <f>IFERROR(VLOOKUP(BX12,[1]Table2!$B$1:$Z$21,MATCH("xGA/90",[1]Table2!$B$1:$Z$1,0),0)*VLOOKUP($C12,[1]Table2!$B$1:$Z$21,MATCH("xG/90",[1]Table2!$B$1:$Z$1,0),0),"")</f>
        <v/>
      </c>
      <c r="BY35" s="63">
        <f>IFERROR(VLOOKUP(BY12,[1]Table2!$B$1:$Z$21,MATCH("xGA/90",[1]Table2!$B$1:$Z$1,0),0)*VLOOKUP($C12,[1]Table2!$B$1:$Z$21,MATCH("xG/90",[1]Table2!$B$1:$Z$1,0),0),"")</f>
        <v>1.4181152343750001</v>
      </c>
      <c r="BZ35" s="63" t="str">
        <f>IFERROR(VLOOKUP(BZ12,[1]Table2!$B$1:$Z$21,MATCH("xGA/90",[1]Table2!$B$1:$Z$1,0),0)*VLOOKUP($C12,[1]Table2!$B$1:$Z$21,MATCH("xG/90",[1]Table2!$B$1:$Z$1,0),0),"")</f>
        <v/>
      </c>
      <c r="CA35" s="63">
        <f>IFERROR(VLOOKUP(CA12,[1]Table2!$B$1:$Z$21,MATCH("xGA/90",[1]Table2!$B$1:$Z$1,0),0)*VLOOKUP($C12,[1]Table2!$B$1:$Z$21,MATCH("xG/90",[1]Table2!$B$1:$Z$1,0),0),"")</f>
        <v>1.6611328125</v>
      </c>
      <c r="CB35" s="63">
        <f>IFERROR(VLOOKUP(CB12,[1]Table2!$B$1:$Z$21,MATCH("xGA/90",[1]Table2!$B$1:$Z$1,0),0)*VLOOKUP($C12,[1]Table2!$B$1:$Z$21,MATCH("xG/90",[1]Table2!$B$1:$Z$1,0),0),"")</f>
        <v>1.430419921875</v>
      </c>
      <c r="CC35" s="63">
        <f>IFERROR(VLOOKUP(CC12,[1]Table2!$B$1:$Z$21,MATCH("xGA/90",[1]Table2!$B$1:$Z$1,0),0)*VLOOKUP($C12,[1]Table2!$B$1:$Z$21,MATCH("xG/90",[1]Table2!$B$1:$Z$1,0),0),"")</f>
        <v>1.2542842741935483</v>
      </c>
      <c r="CD35" s="63" t="str">
        <f>IFERROR(VLOOKUP(CD12,[1]Table2!$B$1:$Z$21,MATCH("xGA/90",[1]Table2!$B$1:$Z$1,0),0)*VLOOKUP($C12,[1]Table2!$B$1:$Z$21,MATCH("xG/90",[1]Table2!$B$1:$Z$1,0),0),"")</f>
        <v/>
      </c>
      <c r="CE35" s="63">
        <f>IFERROR(VLOOKUP(CE12,[1]Table2!$B$1:$Z$21,MATCH("xGA/90",[1]Table2!$B$1:$Z$1,0),0)*VLOOKUP($C12,[1]Table2!$B$1:$Z$21,MATCH("xG/90",[1]Table2!$B$1:$Z$1,0),0),"")</f>
        <v>1.2673828125000002</v>
      </c>
      <c r="CF35" s="63" t="str">
        <f>IFERROR(VLOOKUP(CF12,[1]Table2!$B$1:$Z$21,MATCH("xGA/90",[1]Table2!$B$1:$Z$1,0),0)*VLOOKUP($C12,[1]Table2!$B$1:$Z$21,MATCH("xG/90",[1]Table2!$B$1:$Z$1,0),0),"")</f>
        <v/>
      </c>
      <c r="CG35" s="63">
        <f>IFERROR(VLOOKUP(CG12,[1]Table2!$B$1:$Z$21,MATCH("xGA/90",[1]Table2!$B$1:$Z$1,0),0)*VLOOKUP($C12,[1]Table2!$B$1:$Z$21,MATCH("xG/90",[1]Table2!$B$1:$Z$1,0),0),"")</f>
        <v>1.7318847656249998</v>
      </c>
      <c r="CH35" s="63" t="str">
        <f>IFERROR(VLOOKUP(CH12,[1]Table2!$B$1:$Z$21,MATCH("xGA/90",[1]Table2!$B$1:$Z$1,0),0)*VLOOKUP($C12,[1]Table2!$B$1:$Z$21,MATCH("xG/90",[1]Table2!$B$1:$Z$1,0),0),"")</f>
        <v/>
      </c>
      <c r="CI35" s="63">
        <f>IFERROR(VLOOKUP(CI12,[1]Table2!$B$1:$Z$21,MATCH("xGA/90",[1]Table2!$B$1:$Z$1,0),0)*VLOOKUP($C12,[1]Table2!$B$1:$Z$21,MATCH("xG/90",[1]Table2!$B$1:$Z$1,0),0),"")</f>
        <v>1.6131048387096774</v>
      </c>
      <c r="CJ35" s="63" t="str">
        <f>IFERROR(VLOOKUP(CJ12,[1]Table2!$B$1:$Z$21,MATCH("xGA/90",[1]Table2!$B$1:$Z$1,0),0)*VLOOKUP($C12,[1]Table2!$B$1:$Z$21,MATCH("xG/90",[1]Table2!$B$1:$Z$1,0),0),"")</f>
        <v/>
      </c>
      <c r="CK35" s="63">
        <f>IFERROR(VLOOKUP(CK12,[1]Table2!$B$1:$Z$21,MATCH("xGA/90",[1]Table2!$B$1:$Z$1,0),0)*VLOOKUP($C12,[1]Table2!$B$1:$Z$21,MATCH("xG/90",[1]Table2!$B$1:$Z$1,0),0),"")</f>
        <v>1.6611328125</v>
      </c>
      <c r="CL35" s="63" t="str">
        <f>IFERROR(VLOOKUP(CL12,[1]Table2!$B$1:$Z$21,MATCH("xGA/90",[1]Table2!$B$1:$Z$1,0),0)*VLOOKUP($C12,[1]Table2!$B$1:$Z$21,MATCH("xG/90",[1]Table2!$B$1:$Z$1,0),0),"")</f>
        <v/>
      </c>
      <c r="CM35" s="63" t="str">
        <f>IFERROR(VLOOKUP(CM12,[1]Table2!$B$1:$Z$21,MATCH("xGA/90",[1]Table2!$B$1:$Z$1,0),0)*VLOOKUP($C12,[1]Table2!$B$1:$Z$21,MATCH("xG/90",[1]Table2!$B$1:$Z$1,0),0),"")</f>
        <v/>
      </c>
      <c r="CN35" s="63" t="str">
        <f>IFERROR(VLOOKUP(CN12,[1]Table2!$B$1:$Z$21,MATCH("xGA/90",[1]Table2!$B$1:$Z$1,0),0)*VLOOKUP($C12,[1]Table2!$B$1:$Z$21,MATCH("xG/90",[1]Table2!$B$1:$Z$1,0),0),"")</f>
        <v/>
      </c>
      <c r="CO35" s="63" t="str">
        <f>IFERROR(VLOOKUP(CO12,[1]Table2!$B$1:$Z$21,MATCH("xGA/90",[1]Table2!$B$1:$Z$1,0),0)*VLOOKUP($C12,[1]Table2!$B$1:$Z$21,MATCH("xG/90",[1]Table2!$B$1:$Z$1,0),0),"")</f>
        <v/>
      </c>
      <c r="CP35" s="63" t="str">
        <f>IFERROR(VLOOKUP(CP12,[1]Table2!$B$1:$Z$21,MATCH("xGA/90",[1]Table2!$B$1:$Z$1,0),0)*VLOOKUP($C12,[1]Table2!$B$1:$Z$21,MATCH("xG/90",[1]Table2!$B$1:$Z$1,0),0),"")</f>
        <v/>
      </c>
      <c r="CQ35" s="63" t="str">
        <f>IFERROR(VLOOKUP(CQ12,[1]Table2!$B$1:$Z$21,MATCH("xGA/90",[1]Table2!$B$1:$Z$1,0),0)*VLOOKUP($C12,[1]Table2!$B$1:$Z$21,MATCH("xG/90",[1]Table2!$B$1:$Z$1,0),0),"")</f>
        <v/>
      </c>
      <c r="CR35" s="63" t="str">
        <f>IFERROR(VLOOKUP(CR12,[1]Table2!$B$1:$Z$21,MATCH("xGA/90",[1]Table2!$B$1:$Z$1,0),0)*VLOOKUP($C12,[1]Table2!$B$1:$Z$21,MATCH("xG/90",[1]Table2!$B$1:$Z$1,0),0),"")</f>
        <v/>
      </c>
      <c r="CS35" s="63" t="str">
        <f>IFERROR(VLOOKUP(CS12,[1]Table2!$B$1:$Z$21,MATCH("xGA/90",[1]Table2!$B$1:$Z$1,0),0)*VLOOKUP($C12,[1]Table2!$B$1:$Z$21,MATCH("xG/90",[1]Table2!$B$1:$Z$1,0),0),"")</f>
        <v/>
      </c>
      <c r="CT35" s="63" t="str">
        <f>IFERROR(VLOOKUP(CT12,[1]Table2!$B$1:$Z$21,MATCH("xGA/90",[1]Table2!$B$1:$Z$1,0),0)*VLOOKUP($C12,[1]Table2!$B$1:$Z$21,MATCH("xG/90",[1]Table2!$B$1:$Z$1,0),0),"")</f>
        <v/>
      </c>
      <c r="CU35" s="63" t="str">
        <f>IFERROR(VLOOKUP(CU12,[1]Table2!$B$1:$Z$21,MATCH("xGA/90",[1]Table2!$B$1:$Z$1,0),0)*VLOOKUP($C12,[1]Table2!$B$1:$Z$21,MATCH("xG/90",[1]Table2!$B$1:$Z$1,0),0),"")</f>
        <v/>
      </c>
      <c r="CV35" s="63" t="str">
        <f>IFERROR(VLOOKUP(CV12,[1]Table2!$B$1:$Z$21,MATCH("xGA/90",[1]Table2!$B$1:$Z$1,0),0)*VLOOKUP($C12,[1]Table2!$B$1:$Z$21,MATCH("xG/90",[1]Table2!$B$1:$Z$1,0),0),"")</f>
        <v/>
      </c>
      <c r="CW35" s="63" t="str">
        <f>IFERROR(VLOOKUP(CW12,[1]Table2!$B$1:$Z$21,MATCH("xGA/90",[1]Table2!$B$1:$Z$1,0),0)*VLOOKUP($C12,[1]Table2!$B$1:$Z$21,MATCH("xG/90",[1]Table2!$B$1:$Z$1,0),0),"")</f>
        <v/>
      </c>
      <c r="CX35" s="63" t="str">
        <f>IFERROR(VLOOKUP(CX12,[1]Table2!$B$1:$Z$21,MATCH("xGA/90",[1]Table2!$B$1:$Z$1,0),0)*VLOOKUP($C12,[1]Table2!$B$1:$Z$21,MATCH("xG/90",[1]Table2!$B$1:$Z$1,0),0),"")</f>
        <v/>
      </c>
      <c r="CY35" s="63" t="str">
        <f>IFERROR(VLOOKUP(CY12,[1]Table2!$B$1:$Z$21,MATCH("xGA/90",[1]Table2!$B$1:$Z$1,0),0)*VLOOKUP($C12,[1]Table2!$B$1:$Z$21,MATCH("xG/90",[1]Table2!$B$1:$Z$1,0),0),"")</f>
        <v/>
      </c>
      <c r="CZ35" s="63" t="str">
        <f>IFERROR(VLOOKUP(CZ12,[1]Table2!$B$1:$Z$21,MATCH("xGA/90",[1]Table2!$B$1:$Z$1,0),0)*VLOOKUP($C12,[1]Table2!$B$1:$Z$21,MATCH("xG/90",[1]Table2!$B$1:$Z$1,0),0),"")</f>
        <v/>
      </c>
      <c r="DA35" s="63" t="str">
        <f>IFERROR(VLOOKUP(DA12,[1]Table2!$B$1:$Z$21,MATCH("xGA/90",[1]Table2!$B$1:$Z$1,0),0)*VLOOKUP($C12,[1]Table2!$B$1:$Z$21,MATCH("xG/90",[1]Table2!$B$1:$Z$1,0),0),"")</f>
        <v/>
      </c>
      <c r="DB35" s="63" t="str">
        <f>IFERROR(VLOOKUP(DB12,[1]Table2!$B$1:$Z$21,MATCH("xGA/90",[1]Table2!$B$1:$Z$1,0),0)*VLOOKUP($C12,[1]Table2!$B$1:$Z$21,MATCH("xG/90",[1]Table2!$B$1:$Z$1,0),0),"")</f>
        <v/>
      </c>
      <c r="DC35" s="63" t="str">
        <f>IFERROR(VLOOKUP(DC12,[1]Table2!$B$1:$Z$21,MATCH("xGA/90",[1]Table2!$B$1:$Z$1,0),0)*VLOOKUP($C12,[1]Table2!$B$1:$Z$21,MATCH("xG/90",[1]Table2!$B$1:$Z$1,0),0),"")</f>
        <v/>
      </c>
      <c r="DE35" s="101"/>
      <c r="DF35" s="101"/>
      <c r="DG35" s="101"/>
      <c r="DH35" s="101"/>
      <c r="DI35" s="101"/>
      <c r="DJ35" s="101"/>
    </row>
    <row r="36" spans="1:114" s="49" customFormat="1" ht="21.75" customHeight="1" x14ac:dyDescent="0.25">
      <c r="A36" s="48" t="s">
        <v>64</v>
      </c>
      <c r="B36" s="44">
        <f>VLOOKUP(A36,[1]Table!$B$1:$O$21,MATCH("xGD/90",[1]Table!$B$1:$O$1,0),0)</f>
        <v>-0.61</v>
      </c>
      <c r="C36" s="60" t="s">
        <v>7</v>
      </c>
      <c r="D36" s="63" t="str">
        <f>IFERROR(VLOOKUP(D13,[1]Table2!$B$1:$Z$21,MATCH("xGA/90",[1]Table2!$B$1:$Z$1,0),0)*VLOOKUP($C13,[1]Table2!$B$1:$Z$21,MATCH("xG/90",[1]Table2!$B$1:$Z$1,0),0),"")</f>
        <v/>
      </c>
      <c r="E36" s="63">
        <f>IFERROR(VLOOKUP(E13,[1]Table2!$B$1:$Z$21,MATCH("xGA/90",[1]Table2!$B$1:$Z$1,0),0)*VLOOKUP($C13,[1]Table2!$B$1:$Z$21,MATCH("xG/90",[1]Table2!$B$1:$Z$1,0),0),"")</f>
        <v>1.3519455645161289</v>
      </c>
      <c r="F36" s="63" t="str">
        <f>IFERROR(VLOOKUP(F13,[1]Table2!$B$1:$Z$21,MATCH("xGA/90",[1]Table2!$B$1:$Z$1,0),0)*VLOOKUP($C13,[1]Table2!$B$1:$Z$21,MATCH("xG/90",[1]Table2!$B$1:$Z$1,0),0),"")</f>
        <v/>
      </c>
      <c r="G36" s="63">
        <f>IFERROR(VLOOKUP(G13,[1]Table2!$B$1:$Z$21,MATCH("xGA/90",[1]Table2!$B$1:$Z$1,0),0)*VLOOKUP($C13,[1]Table2!$B$1:$Z$21,MATCH("xG/90",[1]Table2!$B$1:$Z$1,0),0),"")</f>
        <v>1.5709667968749998</v>
      </c>
      <c r="H36" s="63" t="str">
        <f>IFERROR(VLOOKUP(H13,[1]Table2!$B$1:$Z$21,MATCH("xGA/90",[1]Table2!$B$1:$Z$1,0),0)*VLOOKUP($C13,[1]Table2!$B$1:$Z$21,MATCH("xG/90",[1]Table2!$B$1:$Z$1,0),0),"")</f>
        <v/>
      </c>
      <c r="I36" s="63">
        <f>IFERROR(VLOOKUP(I13,[1]Table2!$B$1:$Z$21,MATCH("xGA/90",[1]Table2!$B$1:$Z$1,0),0)*VLOOKUP($C13,[1]Table2!$B$1:$Z$21,MATCH("xG/90",[1]Table2!$B$1:$Z$1,0),0),"")</f>
        <v>1.8087890624999998</v>
      </c>
      <c r="J36" s="63" t="str">
        <f>IFERROR(VLOOKUP(J13,[1]Table2!$B$1:$Z$21,MATCH("xGA/90",[1]Table2!$B$1:$Z$1,0),0)*VLOOKUP($C13,[1]Table2!$B$1:$Z$21,MATCH("xG/90",[1]Table2!$B$1:$Z$1,0),0),"")</f>
        <v/>
      </c>
      <c r="K36" s="63">
        <f>IFERROR(VLOOKUP(K13,[1]Table2!$B$1:$Z$21,MATCH("xGA/90",[1]Table2!$B$1:$Z$1,0),0)*VLOOKUP($C13,[1]Table2!$B$1:$Z$21,MATCH("xG/90",[1]Table2!$B$1:$Z$1,0),0),"")</f>
        <v>1.410185546875</v>
      </c>
      <c r="L36" s="63">
        <f>IFERROR(VLOOKUP(L13,[1]Table2!$B$1:$Z$21,MATCH("xGA/90",[1]Table2!$B$1:$Z$1,0),0)*VLOOKUP($C13,[1]Table2!$B$1:$Z$21,MATCH("xG/90",[1]Table2!$B$1:$Z$1,0),0),"")</f>
        <v>1.8020898437499997</v>
      </c>
      <c r="M36" s="63">
        <f>IFERROR(VLOOKUP(M13,[1]Table2!$B$1:$Z$21,MATCH("xGA/90",[1]Table2!$B$1:$Z$1,0),0)*VLOOKUP($C13,[1]Table2!$B$1:$Z$21,MATCH("xG/90",[1]Table2!$B$1:$Z$1,0),0),"")</f>
        <v>1.5006249999999999</v>
      </c>
      <c r="N36" s="63" t="str">
        <f>IFERROR(VLOOKUP(N13,[1]Table2!$B$1:$Z$21,MATCH("xGA/90",[1]Table2!$B$1:$Z$1,0),0)*VLOOKUP($C13,[1]Table2!$B$1:$Z$21,MATCH("xG/90",[1]Table2!$B$1:$Z$1,0),0),"")</f>
        <v/>
      </c>
      <c r="O36" s="63" t="str">
        <f>IFERROR(VLOOKUP(O13,[1]Table2!$B$1:$Z$21,MATCH("xGA/90",[1]Table2!$B$1:$Z$1,0),0)*VLOOKUP($C13,[1]Table2!$B$1:$Z$21,MATCH("xG/90",[1]Table2!$B$1:$Z$1,0),0),"")</f>
        <v/>
      </c>
      <c r="P36" s="63" t="str">
        <f>IFERROR(VLOOKUP(P13,[1]Table2!$B$1:$Z$21,MATCH("xGA/90",[1]Table2!$B$1:$Z$1,0),0)*VLOOKUP($C13,[1]Table2!$B$1:$Z$21,MATCH("xG/90",[1]Table2!$B$1:$Z$1,0),0),"")</f>
        <v/>
      </c>
      <c r="Q36" s="63">
        <f>IFERROR(VLOOKUP(Q13,[1]Table2!$B$1:$Z$21,MATCH("xGA/90",[1]Table2!$B$1:$Z$1,0),0)*VLOOKUP($C13,[1]Table2!$B$1:$Z$21,MATCH("xG/90",[1]Table2!$B$1:$Z$1,0),0),"")</f>
        <v>1.3657762096774193</v>
      </c>
      <c r="R36" s="63" t="str">
        <f>IFERROR(VLOOKUP(R13,[1]Table2!$B$1:$Z$21,MATCH("xGA/90",[1]Table2!$B$1:$Z$1,0),0)*VLOOKUP($C13,[1]Table2!$B$1:$Z$21,MATCH("xG/90",[1]Table2!$B$1:$Z$1,0),0),"")</f>
        <v/>
      </c>
      <c r="S36" s="63" t="str">
        <f>IFERROR(VLOOKUP(S13,[1]Table2!$B$1:$Z$21,MATCH("xGA/90",[1]Table2!$B$1:$Z$1,0),0)*VLOOKUP($C13,[1]Table2!$B$1:$Z$21,MATCH("xG/90",[1]Table2!$B$1:$Z$1,0),0),"")</f>
        <v/>
      </c>
      <c r="T36" s="63" t="str">
        <f>IFERROR(VLOOKUP(T13,[1]Table2!$B$1:$Z$21,MATCH("xGA/90",[1]Table2!$B$1:$Z$1,0),0)*VLOOKUP($C13,[1]Table2!$B$1:$Z$21,MATCH("xG/90",[1]Table2!$B$1:$Z$1,0),0),"")</f>
        <v/>
      </c>
      <c r="U36" s="63">
        <f>IFERROR(VLOOKUP(U13,[1]Table2!$B$1:$Z$21,MATCH("xGA/90",[1]Table2!$B$1:$Z$1,0),0)*VLOOKUP($C13,[1]Table2!$B$1:$Z$21,MATCH("xG/90",[1]Table2!$B$1:$Z$1,0),0),"")</f>
        <v>1.544169921875</v>
      </c>
      <c r="V36" s="63" t="str">
        <f>IFERROR(VLOOKUP(V13,[1]Table2!$B$1:$Z$21,MATCH("xGA/90",[1]Table2!$B$1:$Z$1,0),0)*VLOOKUP($C13,[1]Table2!$B$1:$Z$21,MATCH("xG/90",[1]Table2!$B$1:$Z$1,0),0),"")</f>
        <v/>
      </c>
      <c r="W36" s="63">
        <f>IFERROR(VLOOKUP(W13,[1]Table2!$B$1:$Z$21,MATCH("xGA/90",[1]Table2!$B$1:$Z$1,0),0)*VLOOKUP($C13,[1]Table2!$B$1:$Z$21,MATCH("xG/90",[1]Table2!$B$1:$Z$1,0),0),"")</f>
        <v>1.38271875</v>
      </c>
      <c r="X36" s="63" t="str">
        <f>IFERROR(VLOOKUP(X13,[1]Table2!$B$1:$Z$21,MATCH("xGA/90",[1]Table2!$B$1:$Z$1,0),0)*VLOOKUP($C13,[1]Table2!$B$1:$Z$21,MATCH("xG/90",[1]Table2!$B$1:$Z$1,0),0),"")</f>
        <v/>
      </c>
      <c r="Y36" s="63">
        <f>IFERROR(VLOOKUP(Y13,[1]Table2!$B$1:$Z$21,MATCH("xGA/90",[1]Table2!$B$1:$Z$1,0),0)*VLOOKUP($C13,[1]Table2!$B$1:$Z$21,MATCH("xG/90",[1]Table2!$B$1:$Z$1,0),0),"")</f>
        <v>1.3800390625000001</v>
      </c>
      <c r="Z36" s="63">
        <f>IFERROR(VLOOKUP(Z13,[1]Table2!$B$1:$Z$21,MATCH("xGA/90",[1]Table2!$B$1:$Z$1,0),0)*VLOOKUP($C13,[1]Table2!$B$1:$Z$21,MATCH("xG/90",[1]Table2!$B$1:$Z$1,0),0),"")</f>
        <v>1.0995362903225807</v>
      </c>
      <c r="AA36" s="63">
        <f>IFERROR(VLOOKUP(AA13,[1]Table2!$B$1:$Z$21,MATCH("xGA/90",[1]Table2!$B$1:$Z$1,0),0)*VLOOKUP($C13,[1]Table2!$B$1:$Z$21,MATCH("xG/90",[1]Table2!$B$1:$Z$1,0),0),"")</f>
        <v>1.3934374999999999</v>
      </c>
      <c r="AB36" s="63" t="str">
        <f>IFERROR(VLOOKUP(AB13,[1]Table2!$B$1:$Z$21,MATCH("xGA/90",[1]Table2!$B$1:$Z$1,0),0)*VLOOKUP($C13,[1]Table2!$B$1:$Z$21,MATCH("xG/90",[1]Table2!$B$1:$Z$1,0),0),"")</f>
        <v/>
      </c>
      <c r="AC36" s="63">
        <f>IFERROR(VLOOKUP(AC13,[1]Table2!$B$1:$Z$21,MATCH("xGA/90",[1]Table2!$B$1:$Z$1,0),0)*VLOOKUP($C13,[1]Table2!$B$1:$Z$21,MATCH("xG/90",[1]Table2!$B$1:$Z$1,0),0),"")</f>
        <v>1.7564919354838708</v>
      </c>
      <c r="AD36" s="63" t="str">
        <f>IFERROR(VLOOKUP(AD13,[1]Table2!$B$1:$Z$21,MATCH("xGA/90",[1]Table2!$B$1:$Z$1,0),0)*VLOOKUP($C13,[1]Table2!$B$1:$Z$21,MATCH("xG/90",[1]Table2!$B$1:$Z$1,0),0),"")</f>
        <v/>
      </c>
      <c r="AE36" s="63">
        <f>IFERROR(VLOOKUP(AE13,[1]Table2!$B$1:$Z$21,MATCH("xGA/90",[1]Table2!$B$1:$Z$1,0),0)*VLOOKUP($C13,[1]Table2!$B$1:$Z$21,MATCH("xG/90",[1]Table2!$B$1:$Z$1,0),0),"")</f>
        <v>1.7317480468749999</v>
      </c>
      <c r="AF36" s="63" t="str">
        <f>IFERROR(VLOOKUP(AF13,[1]Table2!$B$1:$Z$21,MATCH("xGA/90",[1]Table2!$B$1:$Z$1,0),0)*VLOOKUP($C13,[1]Table2!$B$1:$Z$21,MATCH("xG/90",[1]Table2!$B$1:$Z$1,0),0),"")</f>
        <v/>
      </c>
      <c r="AG36" s="63">
        <f>IFERROR(VLOOKUP(AG13,[1]Table2!$B$1:$Z$21,MATCH("xGA/90",[1]Table2!$B$1:$Z$1,0),0)*VLOOKUP($C13,[1]Table2!$B$1:$Z$21,MATCH("xG/90",[1]Table2!$B$1:$Z$1,0),0),"")</f>
        <v>1.8858300781249997</v>
      </c>
      <c r="AH36" s="63" t="str">
        <f>IFERROR(VLOOKUP(AH13,[1]Table2!$B$1:$Z$21,MATCH("xGA/90",[1]Table2!$B$1:$Z$1,0),0)*VLOOKUP($C13,[1]Table2!$B$1:$Z$21,MATCH("xG/90",[1]Table2!$B$1:$Z$1,0),0),"")</f>
        <v/>
      </c>
      <c r="AI36" s="63" t="str">
        <f>IFERROR(VLOOKUP(AI13,[1]Table2!$B$1:$Z$21,MATCH("xGA/90",[1]Table2!$B$1:$Z$1,0),0)*VLOOKUP($C13,[1]Table2!$B$1:$Z$21,MATCH("xG/90",[1]Table2!$B$1:$Z$1,0),0),"")</f>
        <v/>
      </c>
      <c r="AJ36" s="63" t="str">
        <f>IFERROR(VLOOKUP(AJ13,[1]Table2!$B$1:$Z$21,MATCH("xGA/90",[1]Table2!$B$1:$Z$1,0),0)*VLOOKUP($C13,[1]Table2!$B$1:$Z$21,MATCH("xG/90",[1]Table2!$B$1:$Z$1,0),0),"")</f>
        <v/>
      </c>
      <c r="AK36" s="63" t="str">
        <f>IFERROR(VLOOKUP(AK13,[1]Table2!$B$1:$Z$21,MATCH("xGA/90",[1]Table2!$B$1:$Z$1,0),0)*VLOOKUP($C13,[1]Table2!$B$1:$Z$21,MATCH("xG/90",[1]Table2!$B$1:$Z$1,0),0),"")</f>
        <v/>
      </c>
      <c r="AL36" s="63" t="str">
        <f>IFERROR(VLOOKUP(AL13,[1]Table2!$B$1:$Z$21,MATCH("xGA/90",[1]Table2!$B$1:$Z$1,0),0)*VLOOKUP($C13,[1]Table2!$B$1:$Z$21,MATCH("xG/90",[1]Table2!$B$1:$Z$1,0),0),"")</f>
        <v/>
      </c>
      <c r="AM36" s="63" t="str">
        <f>IFERROR(VLOOKUP(AM13,[1]Table2!$B$1:$Z$21,MATCH("xGA/90",[1]Table2!$B$1:$Z$1,0),0)*VLOOKUP($C13,[1]Table2!$B$1:$Z$21,MATCH("xG/90",[1]Table2!$B$1:$Z$1,0),0),"")</f>
        <v/>
      </c>
      <c r="AN36" s="63" t="str">
        <f>IFERROR(VLOOKUP(AN13,[1]Table2!$B$1:$Z$21,MATCH("xGA/90",[1]Table2!$B$1:$Z$1,0),0)*VLOOKUP($C13,[1]Table2!$B$1:$Z$21,MATCH("xG/90",[1]Table2!$B$1:$Z$1,0),0),"")</f>
        <v/>
      </c>
      <c r="AO36" s="63" t="str">
        <f>IFERROR(VLOOKUP(AO13,[1]Table2!$B$1:$Z$21,MATCH("xGA/90",[1]Table2!$B$1:$Z$1,0),0)*VLOOKUP($C13,[1]Table2!$B$1:$Z$21,MATCH("xG/90",[1]Table2!$B$1:$Z$1,0),0),"")</f>
        <v/>
      </c>
      <c r="AP36" s="63" t="str">
        <f>IFERROR(VLOOKUP(AP13,[1]Table2!$B$1:$Z$21,MATCH("xGA/90",[1]Table2!$B$1:$Z$1,0),0)*VLOOKUP($C13,[1]Table2!$B$1:$Z$21,MATCH("xG/90",[1]Table2!$B$1:$Z$1,0),0),"")</f>
        <v/>
      </c>
      <c r="AQ36" s="63" t="str">
        <f>IFERROR(VLOOKUP(AQ13,[1]Table2!$B$1:$Z$21,MATCH("xGA/90",[1]Table2!$B$1:$Z$1,0),0)*VLOOKUP($C13,[1]Table2!$B$1:$Z$21,MATCH("xG/90",[1]Table2!$B$1:$Z$1,0),0),"")</f>
        <v/>
      </c>
      <c r="AR36" s="63" t="str">
        <f>IFERROR(VLOOKUP(AR13,[1]Table2!$B$1:$Z$21,MATCH("xGA/90",[1]Table2!$B$1:$Z$1,0),0)*VLOOKUP($C13,[1]Table2!$B$1:$Z$21,MATCH("xG/90",[1]Table2!$B$1:$Z$1,0),0),"")</f>
        <v/>
      </c>
      <c r="AS36" s="63">
        <f>IFERROR(VLOOKUP(AS13,[1]Table2!$B$1:$Z$21,MATCH("xGA/90",[1]Table2!$B$1:$Z$1,0),0)*VLOOKUP($C13,[1]Table2!$B$1:$Z$21,MATCH("xG/90",[1]Table2!$B$1:$Z$1,0),0),"")</f>
        <v>1.5575683593749998</v>
      </c>
      <c r="AT36" s="63" t="str">
        <f>IFERROR(VLOOKUP(AT13,[1]Table2!$B$1:$Z$21,MATCH("xGA/90",[1]Table2!$B$1:$Z$1,0),0)*VLOOKUP($C13,[1]Table2!$B$1:$Z$21,MATCH("xG/90",[1]Table2!$B$1:$Z$1,0),0),"")</f>
        <v/>
      </c>
      <c r="AU36" s="63">
        <f>IFERROR(VLOOKUP(AU13,[1]Table2!$B$1:$Z$21,MATCH("xGA/90",[1]Table2!$B$1:$Z$1,0),0)*VLOOKUP($C13,[1]Table2!$B$1:$Z$21,MATCH("xG/90",[1]Table2!$B$1:$Z$1,0),0),"")</f>
        <v>0.87536458333333322</v>
      </c>
      <c r="AV36" s="63">
        <f>IFERROR(VLOOKUP(AV13,[1]Table2!$B$1:$Z$21,MATCH("xGA/90",[1]Table2!$B$1:$Z$1,0),0)*VLOOKUP($C13,[1]Table2!$B$1:$Z$21,MATCH("xG/90",[1]Table2!$B$1:$Z$1,0),0),"")</f>
        <v>1.2418965517241378</v>
      </c>
      <c r="AW36" s="63" t="str">
        <f>IFERROR(VLOOKUP(AW13,[1]Table2!$B$1:$Z$21,MATCH("xGA/90",[1]Table2!$B$1:$Z$1,0),0)*VLOOKUP($C13,[1]Table2!$B$1:$Z$21,MATCH("xG/90",[1]Table2!$B$1:$Z$1,0),0),"")</f>
        <v/>
      </c>
      <c r="AX36" s="63" t="str">
        <f>IFERROR(VLOOKUP(AX13,[1]Table2!$B$1:$Z$21,MATCH("xGA/90",[1]Table2!$B$1:$Z$1,0),0)*VLOOKUP($C13,[1]Table2!$B$1:$Z$21,MATCH("xG/90",[1]Table2!$B$1:$Z$1,0),0),"")</f>
        <v/>
      </c>
      <c r="AY36" s="63">
        <f>IFERROR(VLOOKUP(AY13,[1]Table2!$B$1:$Z$21,MATCH("xGA/90",[1]Table2!$B$1:$Z$1,0),0)*VLOOKUP($C13,[1]Table2!$B$1:$Z$21,MATCH("xG/90",[1]Table2!$B$1:$Z$1,0),0),"")</f>
        <v>1.544169921875</v>
      </c>
      <c r="AZ36" s="63" t="str">
        <f>IFERROR(VLOOKUP(AZ13,[1]Table2!$B$1:$Z$21,MATCH("xGA/90",[1]Table2!$B$1:$Z$1,0),0)*VLOOKUP($C13,[1]Table2!$B$1:$Z$21,MATCH("xG/90",[1]Table2!$B$1:$Z$1,0),0),"")</f>
        <v/>
      </c>
      <c r="BA36" s="63">
        <f>IFERROR(VLOOKUP(BA13,[1]Table2!$B$1:$Z$21,MATCH("xGA/90",[1]Table2!$B$1:$Z$1,0),0)*VLOOKUP($C13,[1]Table2!$B$1:$Z$21,MATCH("xG/90",[1]Table2!$B$1:$Z$1,0),0),"")</f>
        <v>1.3657762096774193</v>
      </c>
      <c r="BB36" s="63" t="str">
        <f>IFERROR(VLOOKUP(BB13,[1]Table2!$B$1:$Z$21,MATCH("xGA/90",[1]Table2!$B$1:$Z$1,0),0)*VLOOKUP($C13,[1]Table2!$B$1:$Z$21,MATCH("xG/90",[1]Table2!$B$1:$Z$1,0),0),"")</f>
        <v/>
      </c>
      <c r="BC36" s="63" t="str">
        <f>IFERROR(VLOOKUP(BC13,[1]Table2!$B$1:$Z$21,MATCH("xGA/90",[1]Table2!$B$1:$Z$1,0),0)*VLOOKUP($C13,[1]Table2!$B$1:$Z$21,MATCH("xG/90",[1]Table2!$B$1:$Z$1,0),0),"")</f>
        <v/>
      </c>
      <c r="BD36" s="63" t="str">
        <f>IFERROR(VLOOKUP(BD13,[1]Table2!$B$1:$Z$21,MATCH("xGA/90",[1]Table2!$B$1:$Z$1,0),0)*VLOOKUP($C13,[1]Table2!$B$1:$Z$21,MATCH("xG/90",[1]Table2!$B$1:$Z$1,0),0),"")</f>
        <v/>
      </c>
      <c r="BE36" s="63">
        <f>IFERROR(VLOOKUP(BE13,[1]Table2!$B$1:$Z$21,MATCH("xGA/90",[1]Table2!$B$1:$Z$1,0),0)*VLOOKUP($C13,[1]Table2!$B$1:$Z$21,MATCH("xG/90",[1]Table2!$B$1:$Z$1,0),0),"")</f>
        <v>1.162314453125</v>
      </c>
      <c r="BF36" s="63" t="str">
        <f>IFERROR(VLOOKUP(BF13,[1]Table2!$B$1:$Z$21,MATCH("xGA/90",[1]Table2!$B$1:$Z$1,0),0)*VLOOKUP($C13,[1]Table2!$B$1:$Z$21,MATCH("xG/90",[1]Table2!$B$1:$Z$1,0),0),"")</f>
        <v/>
      </c>
      <c r="BG36" s="63">
        <f>IFERROR(VLOOKUP(BG13,[1]Table2!$B$1:$Z$21,MATCH("xGA/90",[1]Table2!$B$1:$Z$1,0),0)*VLOOKUP($C13,[1]Table2!$B$1:$Z$21,MATCH("xG/90",[1]Table2!$B$1:$Z$1,0),0),"")</f>
        <v>1.5006249999999999</v>
      </c>
      <c r="BH36" s="63" t="str">
        <f>IFERROR(VLOOKUP(BH13,[1]Table2!$B$1:$Z$21,MATCH("xGA/90",[1]Table2!$B$1:$Z$1,0),0)*VLOOKUP($C13,[1]Table2!$B$1:$Z$21,MATCH("xG/90",[1]Table2!$B$1:$Z$1,0),0),"")</f>
        <v/>
      </c>
      <c r="BI36" s="63">
        <f>IFERROR(VLOOKUP(BI13,[1]Table2!$B$1:$Z$21,MATCH("xGA/90",[1]Table2!$B$1:$Z$1,0),0)*VLOOKUP($C13,[1]Table2!$B$1:$Z$21,MATCH("xG/90",[1]Table2!$B$1:$Z$1,0),0),"")</f>
        <v>1.8020898437499997</v>
      </c>
      <c r="BJ36" s="63" t="str">
        <f>IFERROR(VLOOKUP(BJ13,[1]Table2!$B$1:$Z$21,MATCH("xGA/90",[1]Table2!$B$1:$Z$1,0),0)*VLOOKUP($C13,[1]Table2!$B$1:$Z$21,MATCH("xG/90",[1]Table2!$B$1:$Z$1,0),0),"")</f>
        <v/>
      </c>
      <c r="BK36" s="63">
        <f>IFERROR(VLOOKUP(BK13,[1]Table2!$B$1:$Z$21,MATCH("xGA/90",[1]Table2!$B$1:$Z$1,0),0)*VLOOKUP($C13,[1]Table2!$B$1:$Z$21,MATCH("xG/90",[1]Table2!$B$1:$Z$1,0),0),"")</f>
        <v>1.5709667968749998</v>
      </c>
      <c r="BL36" s="63">
        <f>IFERROR(VLOOKUP(BL13,[1]Table2!$B$1:$Z$21,MATCH("xGA/90",[1]Table2!$B$1:$Z$1,0),0)*VLOOKUP($C13,[1]Table2!$B$1:$Z$21,MATCH("xG/90",[1]Table2!$B$1:$Z$1,0),0),"")</f>
        <v>1.162314453125</v>
      </c>
      <c r="BM36" s="63">
        <f>IFERROR(VLOOKUP(BM13,[1]Table2!$B$1:$Z$21,MATCH("xGA/90",[1]Table2!$B$1:$Z$1,0),0)*VLOOKUP($C13,[1]Table2!$B$1:$Z$21,MATCH("xG/90",[1]Table2!$B$1:$Z$1,0),0),"")</f>
        <v>1.8087890624999998</v>
      </c>
      <c r="BN36" s="63" t="str">
        <f>IFERROR(VLOOKUP(BN13,[1]Table2!$B$1:$Z$21,MATCH("xGA/90",[1]Table2!$B$1:$Z$1,0),0)*VLOOKUP($C13,[1]Table2!$B$1:$Z$21,MATCH("xG/90",[1]Table2!$B$1:$Z$1,0),0),"")</f>
        <v/>
      </c>
      <c r="BO36" s="63">
        <f>IFERROR(VLOOKUP(BO13,[1]Table2!$B$1:$Z$21,MATCH("xGA/90",[1]Table2!$B$1:$Z$1,0),0)*VLOOKUP($C13,[1]Table2!$B$1:$Z$21,MATCH("xG/90",[1]Table2!$B$1:$Z$1,0),0),"")</f>
        <v>1.410185546875</v>
      </c>
      <c r="BP36" s="63" t="str">
        <f>IFERROR(VLOOKUP(BP13,[1]Table2!$B$1:$Z$21,MATCH("xGA/90",[1]Table2!$B$1:$Z$1,0),0)*VLOOKUP($C13,[1]Table2!$B$1:$Z$21,MATCH("xG/90",[1]Table2!$B$1:$Z$1,0),0),"")</f>
        <v/>
      </c>
      <c r="BQ36" s="63">
        <f>IFERROR(VLOOKUP(BQ13,[1]Table2!$B$1:$Z$21,MATCH("xGA/90",[1]Table2!$B$1:$Z$1,0),0)*VLOOKUP($C13,[1]Table2!$B$1:$Z$21,MATCH("xG/90",[1]Table2!$B$1:$Z$1,0),0),"")</f>
        <v>1.3519455645161289</v>
      </c>
      <c r="BR36" s="63" t="str">
        <f>IFERROR(VLOOKUP(BR13,[1]Table2!$B$1:$Z$21,MATCH("xGA/90",[1]Table2!$B$1:$Z$1,0),0)*VLOOKUP($C13,[1]Table2!$B$1:$Z$21,MATCH("xG/90",[1]Table2!$B$1:$Z$1,0),0),"")</f>
        <v/>
      </c>
      <c r="BS36" s="63" t="str">
        <f>IFERROR(VLOOKUP(BS13,[1]Table2!$B$1:$Z$21,MATCH("xGA/90",[1]Table2!$B$1:$Z$1,0),0)*VLOOKUP($C13,[1]Table2!$B$1:$Z$21,MATCH("xG/90",[1]Table2!$B$1:$Z$1,0),0),"")</f>
        <v/>
      </c>
      <c r="BT36" s="63" t="str">
        <f>IFERROR(VLOOKUP(BT13,[1]Table2!$B$1:$Z$21,MATCH("xGA/90",[1]Table2!$B$1:$Z$1,0),0)*VLOOKUP($C13,[1]Table2!$B$1:$Z$21,MATCH("xG/90",[1]Table2!$B$1:$Z$1,0),0),"")</f>
        <v/>
      </c>
      <c r="BU36" s="63">
        <f>IFERROR(VLOOKUP(BU13,[1]Table2!$B$1:$Z$21,MATCH("xGA/90",[1]Table2!$B$1:$Z$1,0),0)*VLOOKUP($C13,[1]Table2!$B$1:$Z$21,MATCH("xG/90",[1]Table2!$B$1:$Z$1,0),0),"")</f>
        <v>1.3800390625000001</v>
      </c>
      <c r="BV36" s="63" t="str">
        <f>IFERROR(VLOOKUP(BV13,[1]Table2!$B$1:$Z$21,MATCH("xGA/90",[1]Table2!$B$1:$Z$1,0),0)*VLOOKUP($C13,[1]Table2!$B$1:$Z$21,MATCH("xG/90",[1]Table2!$B$1:$Z$1,0),0),"")</f>
        <v/>
      </c>
      <c r="BW36" s="63">
        <f>IFERROR(VLOOKUP(BW13,[1]Table2!$B$1:$Z$21,MATCH("xGA/90",[1]Table2!$B$1:$Z$1,0),0)*VLOOKUP($C13,[1]Table2!$B$1:$Z$21,MATCH("xG/90",[1]Table2!$B$1:$Z$1,0),0),"")</f>
        <v>1.38271875</v>
      </c>
      <c r="BX36" s="63" t="str">
        <f>IFERROR(VLOOKUP(BX13,[1]Table2!$B$1:$Z$21,MATCH("xGA/90",[1]Table2!$B$1:$Z$1,0),0)*VLOOKUP($C13,[1]Table2!$B$1:$Z$21,MATCH("xG/90",[1]Table2!$B$1:$Z$1,0),0),"")</f>
        <v/>
      </c>
      <c r="BY36" s="63">
        <f>IFERROR(VLOOKUP(BY13,[1]Table2!$B$1:$Z$21,MATCH("xGA/90",[1]Table2!$B$1:$Z$1,0),0)*VLOOKUP($C13,[1]Table2!$B$1:$Z$21,MATCH("xG/90",[1]Table2!$B$1:$Z$1,0),0),"")</f>
        <v>1.7564919354838708</v>
      </c>
      <c r="BZ36" s="63" t="str">
        <f>IFERROR(VLOOKUP(BZ13,[1]Table2!$B$1:$Z$21,MATCH("xGA/90",[1]Table2!$B$1:$Z$1,0),0)*VLOOKUP($C13,[1]Table2!$B$1:$Z$21,MATCH("xG/90",[1]Table2!$B$1:$Z$1,0),0),"")</f>
        <v/>
      </c>
      <c r="CA36" s="63">
        <f>IFERROR(VLOOKUP(CA13,[1]Table2!$B$1:$Z$21,MATCH("xGA/90",[1]Table2!$B$1:$Z$1,0),0)*VLOOKUP($C13,[1]Table2!$B$1:$Z$21,MATCH("xG/90",[1]Table2!$B$1:$Z$1,0),0),"")</f>
        <v>1.3934374999999999</v>
      </c>
      <c r="CB36" s="63">
        <f>IFERROR(VLOOKUP(CB13,[1]Table2!$B$1:$Z$21,MATCH("xGA/90",[1]Table2!$B$1:$Z$1,0),0)*VLOOKUP($C13,[1]Table2!$B$1:$Z$21,MATCH("xG/90",[1]Table2!$B$1:$Z$1,0),0),"")</f>
        <v>1.0995362903225807</v>
      </c>
      <c r="CC36" s="63">
        <f>IFERROR(VLOOKUP(CC13,[1]Table2!$B$1:$Z$21,MATCH("xGA/90",[1]Table2!$B$1:$Z$1,0),0)*VLOOKUP($C13,[1]Table2!$B$1:$Z$21,MATCH("xG/90",[1]Table2!$B$1:$Z$1,0),0),"")</f>
        <v>1.7317480468749999</v>
      </c>
      <c r="CD36" s="63" t="str">
        <f>IFERROR(VLOOKUP(CD13,[1]Table2!$B$1:$Z$21,MATCH("xGA/90",[1]Table2!$B$1:$Z$1,0),0)*VLOOKUP($C13,[1]Table2!$B$1:$Z$21,MATCH("xG/90",[1]Table2!$B$1:$Z$1,0),0),"")</f>
        <v/>
      </c>
      <c r="CE36" s="63">
        <f>IFERROR(VLOOKUP(CE13,[1]Table2!$B$1:$Z$21,MATCH("xGA/90",[1]Table2!$B$1:$Z$1,0),0)*VLOOKUP($C13,[1]Table2!$B$1:$Z$21,MATCH("xG/90",[1]Table2!$B$1:$Z$1,0),0),"")</f>
        <v>1.2418965517241378</v>
      </c>
      <c r="CF36" s="63" t="str">
        <f>IFERROR(VLOOKUP(CF13,[1]Table2!$B$1:$Z$21,MATCH("xGA/90",[1]Table2!$B$1:$Z$1,0),0)*VLOOKUP($C13,[1]Table2!$B$1:$Z$21,MATCH("xG/90",[1]Table2!$B$1:$Z$1,0),0),"")</f>
        <v/>
      </c>
      <c r="CG36" s="63">
        <f>IFERROR(VLOOKUP(CG13,[1]Table2!$B$1:$Z$21,MATCH("xGA/90",[1]Table2!$B$1:$Z$1,0),0)*VLOOKUP($C13,[1]Table2!$B$1:$Z$21,MATCH("xG/90",[1]Table2!$B$1:$Z$1,0),0),"")</f>
        <v>0.87536458333333322</v>
      </c>
      <c r="CH36" s="63" t="str">
        <f>IFERROR(VLOOKUP(CH13,[1]Table2!$B$1:$Z$21,MATCH("xGA/90",[1]Table2!$B$1:$Z$1,0),0)*VLOOKUP($C13,[1]Table2!$B$1:$Z$21,MATCH("xG/90",[1]Table2!$B$1:$Z$1,0),0),"")</f>
        <v/>
      </c>
      <c r="CI36" s="63">
        <f>IFERROR(VLOOKUP(CI13,[1]Table2!$B$1:$Z$21,MATCH("xGA/90",[1]Table2!$B$1:$Z$1,0),0)*VLOOKUP($C13,[1]Table2!$B$1:$Z$21,MATCH("xG/90",[1]Table2!$B$1:$Z$1,0),0),"")</f>
        <v>1.5575683593749998</v>
      </c>
      <c r="CJ36" s="63" t="str">
        <f>IFERROR(VLOOKUP(CJ13,[1]Table2!$B$1:$Z$21,MATCH("xGA/90",[1]Table2!$B$1:$Z$1,0),0)*VLOOKUP($C13,[1]Table2!$B$1:$Z$21,MATCH("xG/90",[1]Table2!$B$1:$Z$1,0),0),"")</f>
        <v/>
      </c>
      <c r="CK36" s="63">
        <f>IFERROR(VLOOKUP(CK13,[1]Table2!$B$1:$Z$21,MATCH("xGA/90",[1]Table2!$B$1:$Z$1,0),0)*VLOOKUP($C13,[1]Table2!$B$1:$Z$21,MATCH("xG/90",[1]Table2!$B$1:$Z$1,0),0),"")</f>
        <v>1.8858300781249997</v>
      </c>
      <c r="CL36" s="63" t="str">
        <f>IFERROR(VLOOKUP(CL13,[1]Table2!$B$1:$Z$21,MATCH("xGA/90",[1]Table2!$B$1:$Z$1,0),0)*VLOOKUP($C13,[1]Table2!$B$1:$Z$21,MATCH("xG/90",[1]Table2!$B$1:$Z$1,0),0),"")</f>
        <v/>
      </c>
      <c r="CM36" s="63" t="str">
        <f>IFERROR(VLOOKUP(CM13,[1]Table2!$B$1:$Z$21,MATCH("xGA/90",[1]Table2!$B$1:$Z$1,0),0)*VLOOKUP($C13,[1]Table2!$B$1:$Z$21,MATCH("xG/90",[1]Table2!$B$1:$Z$1,0),0),"")</f>
        <v/>
      </c>
      <c r="CN36" s="63" t="str">
        <f>IFERROR(VLOOKUP(CN13,[1]Table2!$B$1:$Z$21,MATCH("xGA/90",[1]Table2!$B$1:$Z$1,0),0)*VLOOKUP($C13,[1]Table2!$B$1:$Z$21,MATCH("xG/90",[1]Table2!$B$1:$Z$1,0),0),"")</f>
        <v/>
      </c>
      <c r="CO36" s="63" t="str">
        <f>IFERROR(VLOOKUP(CO13,[1]Table2!$B$1:$Z$21,MATCH("xGA/90",[1]Table2!$B$1:$Z$1,0),0)*VLOOKUP($C13,[1]Table2!$B$1:$Z$21,MATCH("xG/90",[1]Table2!$B$1:$Z$1,0),0),"")</f>
        <v/>
      </c>
      <c r="CP36" s="63" t="str">
        <f>IFERROR(VLOOKUP(CP13,[1]Table2!$B$1:$Z$21,MATCH("xGA/90",[1]Table2!$B$1:$Z$1,0),0)*VLOOKUP($C13,[1]Table2!$B$1:$Z$21,MATCH("xG/90",[1]Table2!$B$1:$Z$1,0),0),"")</f>
        <v/>
      </c>
      <c r="CQ36" s="63" t="str">
        <f>IFERROR(VLOOKUP(CQ13,[1]Table2!$B$1:$Z$21,MATCH("xGA/90",[1]Table2!$B$1:$Z$1,0),0)*VLOOKUP($C13,[1]Table2!$B$1:$Z$21,MATCH("xG/90",[1]Table2!$B$1:$Z$1,0),0),"")</f>
        <v/>
      </c>
      <c r="CR36" s="63" t="str">
        <f>IFERROR(VLOOKUP(CR13,[1]Table2!$B$1:$Z$21,MATCH("xGA/90",[1]Table2!$B$1:$Z$1,0),0)*VLOOKUP($C13,[1]Table2!$B$1:$Z$21,MATCH("xG/90",[1]Table2!$B$1:$Z$1,0),0),"")</f>
        <v/>
      </c>
      <c r="CS36" s="63" t="str">
        <f>IFERROR(VLOOKUP(CS13,[1]Table2!$B$1:$Z$21,MATCH("xGA/90",[1]Table2!$B$1:$Z$1,0),0)*VLOOKUP($C13,[1]Table2!$B$1:$Z$21,MATCH("xG/90",[1]Table2!$B$1:$Z$1,0),0),"")</f>
        <v/>
      </c>
      <c r="CT36" s="63" t="str">
        <f>IFERROR(VLOOKUP(CT13,[1]Table2!$B$1:$Z$21,MATCH("xGA/90",[1]Table2!$B$1:$Z$1,0),0)*VLOOKUP($C13,[1]Table2!$B$1:$Z$21,MATCH("xG/90",[1]Table2!$B$1:$Z$1,0),0),"")</f>
        <v/>
      </c>
      <c r="CU36" s="63" t="str">
        <f>IFERROR(VLOOKUP(CU13,[1]Table2!$B$1:$Z$21,MATCH("xGA/90",[1]Table2!$B$1:$Z$1,0),0)*VLOOKUP($C13,[1]Table2!$B$1:$Z$21,MATCH("xG/90",[1]Table2!$B$1:$Z$1,0),0),"")</f>
        <v/>
      </c>
      <c r="CV36" s="63" t="str">
        <f>IFERROR(VLOOKUP(CV13,[1]Table2!$B$1:$Z$21,MATCH("xGA/90",[1]Table2!$B$1:$Z$1,0),0)*VLOOKUP($C13,[1]Table2!$B$1:$Z$21,MATCH("xG/90",[1]Table2!$B$1:$Z$1,0),0),"")</f>
        <v/>
      </c>
      <c r="CW36" s="63" t="str">
        <f>IFERROR(VLOOKUP(CW13,[1]Table2!$B$1:$Z$21,MATCH("xGA/90",[1]Table2!$B$1:$Z$1,0),0)*VLOOKUP($C13,[1]Table2!$B$1:$Z$21,MATCH("xG/90",[1]Table2!$B$1:$Z$1,0),0),"")</f>
        <v/>
      </c>
      <c r="CX36" s="63" t="str">
        <f>IFERROR(VLOOKUP(CX13,[1]Table2!$B$1:$Z$21,MATCH("xGA/90",[1]Table2!$B$1:$Z$1,0),0)*VLOOKUP($C13,[1]Table2!$B$1:$Z$21,MATCH("xG/90",[1]Table2!$B$1:$Z$1,0),0),"")</f>
        <v/>
      </c>
      <c r="CY36" s="63" t="str">
        <f>IFERROR(VLOOKUP(CY13,[1]Table2!$B$1:$Z$21,MATCH("xGA/90",[1]Table2!$B$1:$Z$1,0),0)*VLOOKUP($C13,[1]Table2!$B$1:$Z$21,MATCH("xG/90",[1]Table2!$B$1:$Z$1,0),0),"")</f>
        <v/>
      </c>
      <c r="CZ36" s="63" t="str">
        <f>IFERROR(VLOOKUP(CZ13,[1]Table2!$B$1:$Z$21,MATCH("xGA/90",[1]Table2!$B$1:$Z$1,0),0)*VLOOKUP($C13,[1]Table2!$B$1:$Z$21,MATCH("xG/90",[1]Table2!$B$1:$Z$1,0),0),"")</f>
        <v/>
      </c>
      <c r="DA36" s="63" t="str">
        <f>IFERROR(VLOOKUP(DA13,[1]Table2!$B$1:$Z$21,MATCH("xGA/90",[1]Table2!$B$1:$Z$1,0),0)*VLOOKUP($C13,[1]Table2!$B$1:$Z$21,MATCH("xG/90",[1]Table2!$B$1:$Z$1,0),0),"")</f>
        <v/>
      </c>
      <c r="DB36" s="63" t="str">
        <f>IFERROR(VLOOKUP(DB13,[1]Table2!$B$1:$Z$21,MATCH("xGA/90",[1]Table2!$B$1:$Z$1,0),0)*VLOOKUP($C13,[1]Table2!$B$1:$Z$21,MATCH("xG/90",[1]Table2!$B$1:$Z$1,0),0),"")</f>
        <v/>
      </c>
      <c r="DC36" s="63" t="str">
        <f>IFERROR(VLOOKUP(DC13,[1]Table2!$B$1:$Z$21,MATCH("xGA/90",[1]Table2!$B$1:$Z$1,0),0)*VLOOKUP($C13,[1]Table2!$B$1:$Z$21,MATCH("xG/90",[1]Table2!$B$1:$Z$1,0),0),"")</f>
        <v/>
      </c>
      <c r="DE36" s="101"/>
      <c r="DF36" s="101"/>
      <c r="DG36" s="101"/>
      <c r="DH36" s="101"/>
      <c r="DI36" s="101"/>
      <c r="DJ36" s="101"/>
    </row>
    <row r="37" spans="1:114" s="49" customFormat="1" ht="21.75" customHeight="1" x14ac:dyDescent="0.25">
      <c r="A37" s="48" t="s">
        <v>40</v>
      </c>
      <c r="B37" s="44">
        <f>VLOOKUP(A37,[1]Table!$B$1:$O$21,MATCH("xGD/90",[1]Table!$B$1:$O$1,0),0)</f>
        <v>-0.4</v>
      </c>
      <c r="C37" s="60" t="s">
        <v>8</v>
      </c>
      <c r="D37" s="63" t="str">
        <f>IFERROR(VLOOKUP(D14,[1]Table2!$B$1:$Z$21,MATCH("xGA/90",[1]Table2!$B$1:$Z$1,0),0)*VLOOKUP($C14,[1]Table2!$B$1:$Z$21,MATCH("xG/90",[1]Table2!$B$1:$Z$1,0),0),"")</f>
        <v/>
      </c>
      <c r="E37" s="63">
        <f>IFERROR(VLOOKUP(E14,[1]Table2!$B$1:$Z$21,MATCH("xGA/90",[1]Table2!$B$1:$Z$1,0),0)*VLOOKUP($C14,[1]Table2!$B$1:$Z$21,MATCH("xG/90",[1]Table2!$B$1:$Z$1,0),0),"")</f>
        <v>1.7432258064516128</v>
      </c>
      <c r="F37" s="63" t="str">
        <f>IFERROR(VLOOKUP(F14,[1]Table2!$B$1:$Z$21,MATCH("xGA/90",[1]Table2!$B$1:$Z$1,0),0)*VLOOKUP($C14,[1]Table2!$B$1:$Z$21,MATCH("xG/90",[1]Table2!$B$1:$Z$1,0),0),"")</f>
        <v/>
      </c>
      <c r="G37" s="63">
        <f>IFERROR(VLOOKUP(G14,[1]Table2!$B$1:$Z$21,MATCH("xGA/90",[1]Table2!$B$1:$Z$1,0),0)*VLOOKUP($C14,[1]Table2!$B$1:$Z$21,MATCH("xG/90",[1]Table2!$B$1:$Z$1,0),0),"")</f>
        <v>1.809375</v>
      </c>
      <c r="H37" s="63" t="str">
        <f>IFERROR(VLOOKUP(H14,[1]Table2!$B$1:$Z$21,MATCH("xGA/90",[1]Table2!$B$1:$Z$1,0),0)*VLOOKUP($C14,[1]Table2!$B$1:$Z$21,MATCH("xG/90",[1]Table2!$B$1:$Z$1,0),0),"")</f>
        <v/>
      </c>
      <c r="I37" s="63">
        <f>IFERROR(VLOOKUP(I14,[1]Table2!$B$1:$Z$21,MATCH("xGA/90",[1]Table2!$B$1:$Z$1,0),0)*VLOOKUP($C14,[1]Table2!$B$1:$Z$21,MATCH("xG/90",[1]Table2!$B$1:$Z$1,0),0),"")</f>
        <v>1.6381653225806452</v>
      </c>
      <c r="J37" s="63" t="str">
        <f>IFERROR(VLOOKUP(J14,[1]Table2!$B$1:$Z$21,MATCH("xGA/90",[1]Table2!$B$1:$Z$1,0),0)*VLOOKUP($C14,[1]Table2!$B$1:$Z$21,MATCH("xG/90",[1]Table2!$B$1:$Z$1,0),0),"")</f>
        <v/>
      </c>
      <c r="K37" s="63">
        <f>IFERROR(VLOOKUP(K14,[1]Table2!$B$1:$Z$21,MATCH("xGA/90",[1]Table2!$B$1:$Z$1,0),0)*VLOOKUP($C14,[1]Table2!$B$1:$Z$21,MATCH("xG/90",[1]Table2!$B$1:$Z$1,0),0),"")</f>
        <v>1.3502217741935485</v>
      </c>
      <c r="L37" s="63">
        <f>IFERROR(VLOOKUP(L14,[1]Table2!$B$1:$Z$21,MATCH("xGA/90",[1]Table2!$B$1:$Z$1,0),0)*VLOOKUP($C14,[1]Table2!$B$1:$Z$21,MATCH("xG/90",[1]Table2!$B$1:$Z$1,0),0),"")</f>
        <v>1.4426696329254729</v>
      </c>
      <c r="M37" s="63">
        <f>IFERROR(VLOOKUP(M14,[1]Table2!$B$1:$Z$21,MATCH("xGA/90",[1]Table2!$B$1:$Z$1,0),0)*VLOOKUP($C14,[1]Table2!$B$1:$Z$21,MATCH("xG/90",[1]Table2!$B$1:$Z$1,0),0),"")</f>
        <v>1.6031451612903227</v>
      </c>
      <c r="N37" s="63" t="str">
        <f>IFERROR(VLOOKUP(N14,[1]Table2!$B$1:$Z$21,MATCH("xGA/90",[1]Table2!$B$1:$Z$1,0),0)*VLOOKUP($C14,[1]Table2!$B$1:$Z$21,MATCH("xG/90",[1]Table2!$B$1:$Z$1,0),0),"")</f>
        <v/>
      </c>
      <c r="O37" s="63" t="str">
        <f>IFERROR(VLOOKUP(O14,[1]Table2!$B$1:$Z$21,MATCH("xGA/90",[1]Table2!$B$1:$Z$1,0),0)*VLOOKUP($C14,[1]Table2!$B$1:$Z$21,MATCH("xG/90",[1]Table2!$B$1:$Z$1,0),0),"")</f>
        <v/>
      </c>
      <c r="P37" s="63" t="str">
        <f>IFERROR(VLOOKUP(P14,[1]Table2!$B$1:$Z$21,MATCH("xGA/90",[1]Table2!$B$1:$Z$1,0),0)*VLOOKUP($C14,[1]Table2!$B$1:$Z$21,MATCH("xG/90",[1]Table2!$B$1:$Z$1,0),0),"")</f>
        <v/>
      </c>
      <c r="Q37" s="63">
        <f>IFERROR(VLOOKUP(Q14,[1]Table2!$B$1:$Z$21,MATCH("xGA/90",[1]Table2!$B$1:$Z$1,0),0)*VLOOKUP($C14,[1]Table2!$B$1:$Z$21,MATCH("xG/90",[1]Table2!$B$1:$Z$1,0),0),"")</f>
        <v>2.1012096774193547</v>
      </c>
      <c r="R37" s="63" t="str">
        <f>IFERROR(VLOOKUP(R14,[1]Table2!$B$1:$Z$21,MATCH("xGA/90",[1]Table2!$B$1:$Z$1,0),0)*VLOOKUP($C14,[1]Table2!$B$1:$Z$21,MATCH("xG/90",[1]Table2!$B$1:$Z$1,0),0),"")</f>
        <v/>
      </c>
      <c r="S37" s="63" t="str">
        <f>IFERROR(VLOOKUP(S14,[1]Table2!$B$1:$Z$21,MATCH("xGA/90",[1]Table2!$B$1:$Z$1,0),0)*VLOOKUP($C14,[1]Table2!$B$1:$Z$21,MATCH("xG/90",[1]Table2!$B$1:$Z$1,0),0),"")</f>
        <v/>
      </c>
      <c r="T37" s="63" t="str">
        <f>IFERROR(VLOOKUP(T14,[1]Table2!$B$1:$Z$21,MATCH("xGA/90",[1]Table2!$B$1:$Z$1,0),0)*VLOOKUP($C14,[1]Table2!$B$1:$Z$21,MATCH("xG/90",[1]Table2!$B$1:$Z$1,0),0),"")</f>
        <v/>
      </c>
      <c r="U37" s="63">
        <f>IFERROR(VLOOKUP(U14,[1]Table2!$B$1:$Z$21,MATCH("xGA/90",[1]Table2!$B$1:$Z$1,0),0)*VLOOKUP($C14,[1]Table2!$B$1:$Z$21,MATCH("xG/90",[1]Table2!$B$1:$Z$1,0),0),"")</f>
        <v>1.2772944849115504</v>
      </c>
      <c r="V37" s="63" t="str">
        <f>IFERROR(VLOOKUP(V14,[1]Table2!$B$1:$Z$21,MATCH("xGA/90",[1]Table2!$B$1:$Z$1,0),0)*VLOOKUP($C14,[1]Table2!$B$1:$Z$21,MATCH("xG/90",[1]Table2!$B$1:$Z$1,0),0),"")</f>
        <v/>
      </c>
      <c r="W37" s="63">
        <f>IFERROR(VLOOKUP(W14,[1]Table2!$B$1:$Z$21,MATCH("xGA/90",[1]Table2!$B$1:$Z$1,0),0)*VLOOKUP($C14,[1]Table2!$B$1:$Z$21,MATCH("xG/90",[1]Table2!$B$1:$Z$1,0),0),"")</f>
        <v>1.586576482830385</v>
      </c>
      <c r="X37" s="63" t="str">
        <f>IFERROR(VLOOKUP(X14,[1]Table2!$B$1:$Z$21,MATCH("xGA/90",[1]Table2!$B$1:$Z$1,0),0)*VLOOKUP($C14,[1]Table2!$B$1:$Z$21,MATCH("xG/90",[1]Table2!$B$1:$Z$1,0),0),"")</f>
        <v/>
      </c>
      <c r="Y37" s="63">
        <f>IFERROR(VLOOKUP(Y14,[1]Table2!$B$1:$Z$21,MATCH("xGA/90",[1]Table2!$B$1:$Z$1,0),0)*VLOOKUP($C14,[1]Table2!$B$1:$Z$21,MATCH("xG/90",[1]Table2!$B$1:$Z$1,0),0),"")</f>
        <v>2.1907056451612901</v>
      </c>
      <c r="Z37" s="63">
        <f>IFERROR(VLOOKUP(Z14,[1]Table2!$B$1:$Z$21,MATCH("xGA/90",[1]Table2!$B$1:$Z$1,0),0)*VLOOKUP($C14,[1]Table2!$B$1:$Z$21,MATCH("xG/90",[1]Table2!$B$1:$Z$1,0),0),"")</f>
        <v>1.824939516129032</v>
      </c>
      <c r="AA37" s="63">
        <f>IFERROR(VLOOKUP(AA14,[1]Table2!$B$1:$Z$21,MATCH("xGA/90",[1]Table2!$B$1:$Z$1,0),0)*VLOOKUP($C14,[1]Table2!$B$1:$Z$21,MATCH("xG/90",[1]Table2!$B$1:$Z$1,0),0),"")</f>
        <v>2.0934274193548386</v>
      </c>
      <c r="AB37" s="63" t="str">
        <f>IFERROR(VLOOKUP(AB14,[1]Table2!$B$1:$Z$21,MATCH("xGA/90",[1]Table2!$B$1:$Z$1,0),0)*VLOOKUP($C14,[1]Table2!$B$1:$Z$21,MATCH("xG/90",[1]Table2!$B$1:$Z$1,0),0),"")</f>
        <v/>
      </c>
      <c r="AC37" s="63">
        <f>IFERROR(VLOOKUP(AC14,[1]Table2!$B$1:$Z$21,MATCH("xGA/90",[1]Table2!$B$1:$Z$1,0),0)*VLOOKUP($C14,[1]Table2!$B$1:$Z$21,MATCH("xG/90",[1]Table2!$B$1:$Z$1,0),0),"")</f>
        <v>2.1012096774193547</v>
      </c>
      <c r="AD37" s="63" t="str">
        <f>IFERROR(VLOOKUP(AD14,[1]Table2!$B$1:$Z$21,MATCH("xGA/90",[1]Table2!$B$1:$Z$1,0),0)*VLOOKUP($C14,[1]Table2!$B$1:$Z$21,MATCH("xG/90",[1]Table2!$B$1:$Z$1,0),0),"")</f>
        <v/>
      </c>
      <c r="AE37" s="63">
        <f>IFERROR(VLOOKUP(AE14,[1]Table2!$B$1:$Z$21,MATCH("xGA/90",[1]Table2!$B$1:$Z$1,0),0)*VLOOKUP($C14,[1]Table2!$B$1:$Z$21,MATCH("xG/90",[1]Table2!$B$1:$Z$1,0),0),"")</f>
        <v>1.0168817204301075</v>
      </c>
      <c r="AF37" s="63" t="str">
        <f>IFERROR(VLOOKUP(AF14,[1]Table2!$B$1:$Z$21,MATCH("xGA/90",[1]Table2!$B$1:$Z$1,0),0)*VLOOKUP($C14,[1]Table2!$B$1:$Z$21,MATCH("xG/90",[1]Table2!$B$1:$Z$1,0),0),"")</f>
        <v/>
      </c>
      <c r="AG37" s="63">
        <f>IFERROR(VLOOKUP(AG14,[1]Table2!$B$1:$Z$21,MATCH("xGA/90",[1]Table2!$B$1:$Z$1,0),0)*VLOOKUP($C14,[1]Table2!$B$1:$Z$21,MATCH("xG/90",[1]Table2!$B$1:$Z$1,0),0),"")</f>
        <v>1.6062580645161291</v>
      </c>
      <c r="AH37" s="63" t="str">
        <f>IFERROR(VLOOKUP(AH14,[1]Table2!$B$1:$Z$21,MATCH("xGA/90",[1]Table2!$B$1:$Z$1,0),0)*VLOOKUP($C14,[1]Table2!$B$1:$Z$21,MATCH("xG/90",[1]Table2!$B$1:$Z$1,0),0),"")</f>
        <v/>
      </c>
      <c r="AI37" s="63" t="str">
        <f>IFERROR(VLOOKUP(AI14,[1]Table2!$B$1:$Z$21,MATCH("xGA/90",[1]Table2!$B$1:$Z$1,0),0)*VLOOKUP($C14,[1]Table2!$B$1:$Z$21,MATCH("xG/90",[1]Table2!$B$1:$Z$1,0),0),"")</f>
        <v/>
      </c>
      <c r="AJ37" s="63" t="str">
        <f>IFERROR(VLOOKUP(AJ14,[1]Table2!$B$1:$Z$21,MATCH("xGA/90",[1]Table2!$B$1:$Z$1,0),0)*VLOOKUP($C14,[1]Table2!$B$1:$Z$21,MATCH("xG/90",[1]Table2!$B$1:$Z$1,0),0),"")</f>
        <v/>
      </c>
      <c r="AK37" s="63" t="str">
        <f>IFERROR(VLOOKUP(AK14,[1]Table2!$B$1:$Z$21,MATCH("xGA/90",[1]Table2!$B$1:$Z$1,0),0)*VLOOKUP($C14,[1]Table2!$B$1:$Z$21,MATCH("xG/90",[1]Table2!$B$1:$Z$1,0),0),"")</f>
        <v/>
      </c>
      <c r="AL37" s="63" t="str">
        <f>IFERROR(VLOOKUP(AL14,[1]Table2!$B$1:$Z$21,MATCH("xGA/90",[1]Table2!$B$1:$Z$1,0),0)*VLOOKUP($C14,[1]Table2!$B$1:$Z$21,MATCH("xG/90",[1]Table2!$B$1:$Z$1,0),0),"")</f>
        <v/>
      </c>
      <c r="AM37" s="63" t="str">
        <f>IFERROR(VLOOKUP(AM14,[1]Table2!$B$1:$Z$21,MATCH("xGA/90",[1]Table2!$B$1:$Z$1,0),0)*VLOOKUP($C14,[1]Table2!$B$1:$Z$21,MATCH("xG/90",[1]Table2!$B$1:$Z$1,0),0),"")</f>
        <v/>
      </c>
      <c r="AN37" s="63" t="str">
        <f>IFERROR(VLOOKUP(AN14,[1]Table2!$B$1:$Z$21,MATCH("xGA/90",[1]Table2!$B$1:$Z$1,0),0)*VLOOKUP($C14,[1]Table2!$B$1:$Z$21,MATCH("xG/90",[1]Table2!$B$1:$Z$1,0),0),"")</f>
        <v/>
      </c>
      <c r="AO37" s="63" t="str">
        <f>IFERROR(VLOOKUP(AO14,[1]Table2!$B$1:$Z$21,MATCH("xGA/90",[1]Table2!$B$1:$Z$1,0),0)*VLOOKUP($C14,[1]Table2!$B$1:$Z$21,MATCH("xG/90",[1]Table2!$B$1:$Z$1,0),0),"")</f>
        <v/>
      </c>
      <c r="AP37" s="63" t="str">
        <f>IFERROR(VLOOKUP(AP14,[1]Table2!$B$1:$Z$21,MATCH("xGA/90",[1]Table2!$B$1:$Z$1,0),0)*VLOOKUP($C14,[1]Table2!$B$1:$Z$21,MATCH("xG/90",[1]Table2!$B$1:$Z$1,0),0),"")</f>
        <v/>
      </c>
      <c r="AQ37" s="63" t="str">
        <f>IFERROR(VLOOKUP(AQ14,[1]Table2!$B$1:$Z$21,MATCH("xGA/90",[1]Table2!$B$1:$Z$1,0),0)*VLOOKUP($C14,[1]Table2!$B$1:$Z$21,MATCH("xG/90",[1]Table2!$B$1:$Z$1,0),0),"")</f>
        <v/>
      </c>
      <c r="AR37" s="63" t="str">
        <f>IFERROR(VLOOKUP(AR14,[1]Table2!$B$1:$Z$21,MATCH("xGA/90",[1]Table2!$B$1:$Z$1,0),0)*VLOOKUP($C14,[1]Table2!$B$1:$Z$21,MATCH("xG/90",[1]Table2!$B$1:$Z$1,0),0),"")</f>
        <v/>
      </c>
      <c r="AS37" s="63">
        <f>IFERROR(VLOOKUP(AS14,[1]Table2!$B$1:$Z$21,MATCH("xGA/90",[1]Table2!$B$1:$Z$1,0),0)*VLOOKUP($C14,[1]Table2!$B$1:$Z$21,MATCH("xG/90",[1]Table2!$B$1:$Z$1,0),0),"")</f>
        <v>1.6187096774193548</v>
      </c>
      <c r="AT37" s="63" t="str">
        <f>IFERROR(VLOOKUP(AT14,[1]Table2!$B$1:$Z$21,MATCH("xGA/90",[1]Table2!$B$1:$Z$1,0),0)*VLOOKUP($C14,[1]Table2!$B$1:$Z$21,MATCH("xG/90",[1]Table2!$B$1:$Z$1,0),0),"")</f>
        <v/>
      </c>
      <c r="AU37" s="63">
        <f>IFERROR(VLOOKUP(AU14,[1]Table2!$B$1:$Z$21,MATCH("xGA/90",[1]Table2!$B$1:$Z$1,0),0)*VLOOKUP($C14,[1]Table2!$B$1:$Z$21,MATCH("xG/90",[1]Table2!$B$1:$Z$1,0),0),"")</f>
        <v>1.7938104838709676</v>
      </c>
      <c r="AV37" s="63">
        <f>IFERROR(VLOOKUP(AV14,[1]Table2!$B$1:$Z$21,MATCH("xGA/90",[1]Table2!$B$1:$Z$1,0),0)*VLOOKUP($C14,[1]Table2!$B$1:$Z$21,MATCH("xG/90",[1]Table2!$B$1:$Z$1,0),0),"")</f>
        <v>2.0117137096774194</v>
      </c>
      <c r="AW37" s="63" t="str">
        <f>IFERROR(VLOOKUP(AW14,[1]Table2!$B$1:$Z$21,MATCH("xGA/90",[1]Table2!$B$1:$Z$1,0),0)*VLOOKUP($C14,[1]Table2!$B$1:$Z$21,MATCH("xG/90",[1]Table2!$B$1:$Z$1,0),0),"")</f>
        <v/>
      </c>
      <c r="AX37" s="63">
        <f>IFERROR(VLOOKUP(AX14,[1]Table2!$B$1:$Z$21,MATCH("xGA/90",[1]Table2!$B$1:$Z$1,0),0)*VLOOKUP($C14,[1]Table2!$B$1:$Z$21,MATCH("xG/90",[1]Table2!$B$1:$Z$1,0),0),"")</f>
        <v>1.5705098855359001</v>
      </c>
      <c r="AY37" s="63">
        <f>IFERROR(VLOOKUP(AY14,[1]Table2!$B$1:$Z$21,MATCH("xGA/90",[1]Table2!$B$1:$Z$1,0),0)*VLOOKUP($C14,[1]Table2!$B$1:$Z$21,MATCH("xG/90",[1]Table2!$B$1:$Z$1,0),0),"")</f>
        <v>1.2772944849115504</v>
      </c>
      <c r="AZ37" s="63" t="str">
        <f>IFERROR(VLOOKUP(AZ14,[1]Table2!$B$1:$Z$21,MATCH("xGA/90",[1]Table2!$B$1:$Z$1,0),0)*VLOOKUP($C14,[1]Table2!$B$1:$Z$21,MATCH("xG/90",[1]Table2!$B$1:$Z$1,0),0),"")</f>
        <v/>
      </c>
      <c r="BA37" s="63">
        <f>IFERROR(VLOOKUP(BA14,[1]Table2!$B$1:$Z$21,MATCH("xGA/90",[1]Table2!$B$1:$Z$1,0),0)*VLOOKUP($C14,[1]Table2!$B$1:$Z$21,MATCH("xG/90",[1]Table2!$B$1:$Z$1,0),0),"")</f>
        <v>1.6031451612903227</v>
      </c>
      <c r="BB37" s="63" t="str">
        <f>IFERROR(VLOOKUP(BB14,[1]Table2!$B$1:$Z$21,MATCH("xGA/90",[1]Table2!$B$1:$Z$1,0),0)*VLOOKUP($C14,[1]Table2!$B$1:$Z$21,MATCH("xG/90",[1]Table2!$B$1:$Z$1,0),0),"")</f>
        <v/>
      </c>
      <c r="BC37" s="63" t="str">
        <f>IFERROR(VLOOKUP(BC14,[1]Table2!$B$1:$Z$21,MATCH("xGA/90",[1]Table2!$B$1:$Z$1,0),0)*VLOOKUP($C14,[1]Table2!$B$1:$Z$21,MATCH("xG/90",[1]Table2!$B$1:$Z$1,0),0),"")</f>
        <v/>
      </c>
      <c r="BD37" s="63" t="str">
        <f>IFERROR(VLOOKUP(BD14,[1]Table2!$B$1:$Z$21,MATCH("xGA/90",[1]Table2!$B$1:$Z$1,0),0)*VLOOKUP($C14,[1]Table2!$B$1:$Z$21,MATCH("xG/90",[1]Table2!$B$1:$Z$1,0),0),"")</f>
        <v/>
      </c>
      <c r="BE37" s="63">
        <f>IFERROR(VLOOKUP(BE14,[1]Table2!$B$1:$Z$21,MATCH("xGA/90",[1]Table2!$B$1:$Z$1,0),0)*VLOOKUP($C14,[1]Table2!$B$1:$Z$21,MATCH("xG/90",[1]Table2!$B$1:$Z$1,0),0),"")</f>
        <v>1.5705098855359001</v>
      </c>
      <c r="BF37" s="63" t="str">
        <f>IFERROR(VLOOKUP(BF14,[1]Table2!$B$1:$Z$21,MATCH("xGA/90",[1]Table2!$B$1:$Z$1,0),0)*VLOOKUP($C14,[1]Table2!$B$1:$Z$21,MATCH("xG/90",[1]Table2!$B$1:$Z$1,0),0),"")</f>
        <v/>
      </c>
      <c r="BG37" s="63">
        <f>IFERROR(VLOOKUP(BG14,[1]Table2!$B$1:$Z$21,MATCH("xGA/90",[1]Table2!$B$1:$Z$1,0),0)*VLOOKUP($C14,[1]Table2!$B$1:$Z$21,MATCH("xG/90",[1]Table2!$B$1:$Z$1,0),0),"")</f>
        <v>2.1012096774193547</v>
      </c>
      <c r="BH37" s="63" t="str">
        <f>IFERROR(VLOOKUP(BH14,[1]Table2!$B$1:$Z$21,MATCH("xGA/90",[1]Table2!$B$1:$Z$1,0),0)*VLOOKUP($C14,[1]Table2!$B$1:$Z$21,MATCH("xG/90",[1]Table2!$B$1:$Z$1,0),0),"")</f>
        <v/>
      </c>
      <c r="BI37" s="63">
        <f>IFERROR(VLOOKUP(BI14,[1]Table2!$B$1:$Z$21,MATCH("xGA/90",[1]Table2!$B$1:$Z$1,0),0)*VLOOKUP($C14,[1]Table2!$B$1:$Z$21,MATCH("xG/90",[1]Table2!$B$1:$Z$1,0),0),"")</f>
        <v>1.4426696329254729</v>
      </c>
      <c r="BJ37" s="63" t="str">
        <f>IFERROR(VLOOKUP(BJ14,[1]Table2!$B$1:$Z$21,MATCH("xGA/90",[1]Table2!$B$1:$Z$1,0),0)*VLOOKUP($C14,[1]Table2!$B$1:$Z$21,MATCH("xG/90",[1]Table2!$B$1:$Z$1,0),0),"")</f>
        <v/>
      </c>
      <c r="BK37" s="63">
        <f>IFERROR(VLOOKUP(BK14,[1]Table2!$B$1:$Z$21,MATCH("xGA/90",[1]Table2!$B$1:$Z$1,0),0)*VLOOKUP($C14,[1]Table2!$B$1:$Z$21,MATCH("xG/90",[1]Table2!$B$1:$Z$1,0),0),"")</f>
        <v>1.809375</v>
      </c>
      <c r="BL37" s="63" t="str">
        <f>IFERROR(VLOOKUP(BL14,[1]Table2!$B$1:$Z$21,MATCH("xGA/90",[1]Table2!$B$1:$Z$1,0),0)*VLOOKUP($C14,[1]Table2!$B$1:$Z$21,MATCH("xG/90",[1]Table2!$B$1:$Z$1,0),0),"")</f>
        <v/>
      </c>
      <c r="BM37" s="63">
        <f>IFERROR(VLOOKUP(BM14,[1]Table2!$B$1:$Z$21,MATCH("xGA/90",[1]Table2!$B$1:$Z$1,0),0)*VLOOKUP($C14,[1]Table2!$B$1:$Z$21,MATCH("xG/90",[1]Table2!$B$1:$Z$1,0),0),"")</f>
        <v>1.6381653225806452</v>
      </c>
      <c r="BN37" s="63" t="str">
        <f>IFERROR(VLOOKUP(BN14,[1]Table2!$B$1:$Z$21,MATCH("xGA/90",[1]Table2!$B$1:$Z$1,0),0)*VLOOKUP($C14,[1]Table2!$B$1:$Z$21,MATCH("xG/90",[1]Table2!$B$1:$Z$1,0),0),"")</f>
        <v/>
      </c>
      <c r="BO37" s="63">
        <f>IFERROR(VLOOKUP(BO14,[1]Table2!$B$1:$Z$21,MATCH("xGA/90",[1]Table2!$B$1:$Z$1,0),0)*VLOOKUP($C14,[1]Table2!$B$1:$Z$21,MATCH("xG/90",[1]Table2!$B$1:$Z$1,0),0),"")</f>
        <v>1.3502217741935485</v>
      </c>
      <c r="BP37" s="63" t="str">
        <f>IFERROR(VLOOKUP(BP14,[1]Table2!$B$1:$Z$21,MATCH("xGA/90",[1]Table2!$B$1:$Z$1,0),0)*VLOOKUP($C14,[1]Table2!$B$1:$Z$21,MATCH("xG/90",[1]Table2!$B$1:$Z$1,0),0),"")</f>
        <v/>
      </c>
      <c r="BQ37" s="63" t="str">
        <f>IFERROR(VLOOKUP(BQ14,[1]Table2!$B$1:$Z$21,MATCH("xGA/90",[1]Table2!$B$1:$Z$1,0),0)*VLOOKUP($C14,[1]Table2!$B$1:$Z$21,MATCH("xG/90",[1]Table2!$B$1:$Z$1,0),0),"")</f>
        <v/>
      </c>
      <c r="BR37" s="63" t="str">
        <f>IFERROR(VLOOKUP(BR14,[1]Table2!$B$1:$Z$21,MATCH("xGA/90",[1]Table2!$B$1:$Z$1,0),0)*VLOOKUP($C14,[1]Table2!$B$1:$Z$21,MATCH("xG/90",[1]Table2!$B$1:$Z$1,0),0),"")</f>
        <v/>
      </c>
      <c r="BS37" s="63" t="str">
        <f>IFERROR(VLOOKUP(BS14,[1]Table2!$B$1:$Z$21,MATCH("xGA/90",[1]Table2!$B$1:$Z$1,0),0)*VLOOKUP($C14,[1]Table2!$B$1:$Z$21,MATCH("xG/90",[1]Table2!$B$1:$Z$1,0),0),"")</f>
        <v/>
      </c>
      <c r="BT37" s="63" t="str">
        <f>IFERROR(VLOOKUP(BT14,[1]Table2!$B$1:$Z$21,MATCH("xGA/90",[1]Table2!$B$1:$Z$1,0),0)*VLOOKUP($C14,[1]Table2!$B$1:$Z$21,MATCH("xG/90",[1]Table2!$B$1:$Z$1,0),0),"")</f>
        <v/>
      </c>
      <c r="BU37" s="63">
        <f>IFERROR(VLOOKUP(BU14,[1]Table2!$B$1:$Z$21,MATCH("xGA/90",[1]Table2!$B$1:$Z$1,0),0)*VLOOKUP($C14,[1]Table2!$B$1:$Z$21,MATCH("xG/90",[1]Table2!$B$1:$Z$1,0),0),"")</f>
        <v>2.1907056451612901</v>
      </c>
      <c r="BV37" s="63" t="str">
        <f>IFERROR(VLOOKUP(BV14,[1]Table2!$B$1:$Z$21,MATCH("xGA/90",[1]Table2!$B$1:$Z$1,0),0)*VLOOKUP($C14,[1]Table2!$B$1:$Z$21,MATCH("xG/90",[1]Table2!$B$1:$Z$1,0),0),"")</f>
        <v/>
      </c>
      <c r="BW37" s="63">
        <f>IFERROR(VLOOKUP(BW14,[1]Table2!$B$1:$Z$21,MATCH("xGA/90",[1]Table2!$B$1:$Z$1,0),0)*VLOOKUP($C14,[1]Table2!$B$1:$Z$21,MATCH("xG/90",[1]Table2!$B$1:$Z$1,0),0),"")</f>
        <v>1.586576482830385</v>
      </c>
      <c r="BX37" s="63" t="str">
        <f>IFERROR(VLOOKUP(BX14,[1]Table2!$B$1:$Z$21,MATCH("xGA/90",[1]Table2!$B$1:$Z$1,0),0)*VLOOKUP($C14,[1]Table2!$B$1:$Z$21,MATCH("xG/90",[1]Table2!$B$1:$Z$1,0),0),"")</f>
        <v/>
      </c>
      <c r="BY37" s="63">
        <f>IFERROR(VLOOKUP(BY14,[1]Table2!$B$1:$Z$21,MATCH("xGA/90",[1]Table2!$B$1:$Z$1,0),0)*VLOOKUP($C14,[1]Table2!$B$1:$Z$21,MATCH("xG/90",[1]Table2!$B$1:$Z$1,0),0),"")</f>
        <v>2.1012096774193547</v>
      </c>
      <c r="BZ37" s="63" t="str">
        <f>IFERROR(VLOOKUP(BZ14,[1]Table2!$B$1:$Z$21,MATCH("xGA/90",[1]Table2!$B$1:$Z$1,0),0)*VLOOKUP($C14,[1]Table2!$B$1:$Z$21,MATCH("xG/90",[1]Table2!$B$1:$Z$1,0),0),"")</f>
        <v/>
      </c>
      <c r="CA37" s="63">
        <f>IFERROR(VLOOKUP(CA14,[1]Table2!$B$1:$Z$21,MATCH("xGA/90",[1]Table2!$B$1:$Z$1,0),0)*VLOOKUP($C14,[1]Table2!$B$1:$Z$21,MATCH("xG/90",[1]Table2!$B$1:$Z$1,0),0),"")</f>
        <v>2.0934274193548386</v>
      </c>
      <c r="CB37" s="63">
        <f>IFERROR(VLOOKUP(CB14,[1]Table2!$B$1:$Z$21,MATCH("xGA/90",[1]Table2!$B$1:$Z$1,0),0)*VLOOKUP($C14,[1]Table2!$B$1:$Z$21,MATCH("xG/90",[1]Table2!$B$1:$Z$1,0),0),"")</f>
        <v>1.824939516129032</v>
      </c>
      <c r="CC37" s="63">
        <f>IFERROR(VLOOKUP(CC14,[1]Table2!$B$1:$Z$21,MATCH("xGA/90",[1]Table2!$B$1:$Z$1,0),0)*VLOOKUP($C14,[1]Table2!$B$1:$Z$21,MATCH("xG/90",[1]Table2!$B$1:$Z$1,0),0),"")</f>
        <v>1.0168817204301075</v>
      </c>
      <c r="CD37" s="63">
        <f>IFERROR(VLOOKUP(CD14,[1]Table2!$B$1:$Z$21,MATCH("xGA/90",[1]Table2!$B$1:$Z$1,0),0)*VLOOKUP($C14,[1]Table2!$B$1:$Z$21,MATCH("xG/90",[1]Table2!$B$1:$Z$1,0),0),"")</f>
        <v>1.7432258064516128</v>
      </c>
      <c r="CE37" s="63">
        <f>IFERROR(VLOOKUP(CE14,[1]Table2!$B$1:$Z$21,MATCH("xGA/90",[1]Table2!$B$1:$Z$1,0),0)*VLOOKUP($C14,[1]Table2!$B$1:$Z$21,MATCH("xG/90",[1]Table2!$B$1:$Z$1,0),0),"")</f>
        <v>2.0117137096774194</v>
      </c>
      <c r="CF37" s="63" t="str">
        <f>IFERROR(VLOOKUP(CF14,[1]Table2!$B$1:$Z$21,MATCH("xGA/90",[1]Table2!$B$1:$Z$1,0),0)*VLOOKUP($C14,[1]Table2!$B$1:$Z$21,MATCH("xG/90",[1]Table2!$B$1:$Z$1,0),0),"")</f>
        <v/>
      </c>
      <c r="CG37" s="63">
        <f>IFERROR(VLOOKUP(CG14,[1]Table2!$B$1:$Z$21,MATCH("xGA/90",[1]Table2!$B$1:$Z$1,0),0)*VLOOKUP($C14,[1]Table2!$B$1:$Z$21,MATCH("xG/90",[1]Table2!$B$1:$Z$1,0),0),"")</f>
        <v>1.7938104838709676</v>
      </c>
      <c r="CH37" s="63" t="str">
        <f>IFERROR(VLOOKUP(CH14,[1]Table2!$B$1:$Z$21,MATCH("xGA/90",[1]Table2!$B$1:$Z$1,0),0)*VLOOKUP($C14,[1]Table2!$B$1:$Z$21,MATCH("xG/90",[1]Table2!$B$1:$Z$1,0),0),"")</f>
        <v/>
      </c>
      <c r="CI37" s="63">
        <f>IFERROR(VLOOKUP(CI14,[1]Table2!$B$1:$Z$21,MATCH("xGA/90",[1]Table2!$B$1:$Z$1,0),0)*VLOOKUP($C14,[1]Table2!$B$1:$Z$21,MATCH("xG/90",[1]Table2!$B$1:$Z$1,0),0),"")</f>
        <v>1.6187096774193548</v>
      </c>
      <c r="CJ37" s="63" t="str">
        <f>IFERROR(VLOOKUP(CJ14,[1]Table2!$B$1:$Z$21,MATCH("xGA/90",[1]Table2!$B$1:$Z$1,0),0)*VLOOKUP($C14,[1]Table2!$B$1:$Z$21,MATCH("xG/90",[1]Table2!$B$1:$Z$1,0),0),"")</f>
        <v/>
      </c>
      <c r="CK37" s="63">
        <f>IFERROR(VLOOKUP(CK14,[1]Table2!$B$1:$Z$21,MATCH("xGA/90",[1]Table2!$B$1:$Z$1,0),0)*VLOOKUP($C14,[1]Table2!$B$1:$Z$21,MATCH("xG/90",[1]Table2!$B$1:$Z$1,0),0),"")</f>
        <v>1.6062580645161291</v>
      </c>
      <c r="CL37" s="63" t="str">
        <f>IFERROR(VLOOKUP(CL14,[1]Table2!$B$1:$Z$21,MATCH("xGA/90",[1]Table2!$B$1:$Z$1,0),0)*VLOOKUP($C14,[1]Table2!$B$1:$Z$21,MATCH("xG/90",[1]Table2!$B$1:$Z$1,0),0),"")</f>
        <v/>
      </c>
      <c r="CM37" s="63" t="str">
        <f>IFERROR(VLOOKUP(CM14,[1]Table2!$B$1:$Z$21,MATCH("xGA/90",[1]Table2!$B$1:$Z$1,0),0)*VLOOKUP($C14,[1]Table2!$B$1:$Z$21,MATCH("xG/90",[1]Table2!$B$1:$Z$1,0),0),"")</f>
        <v/>
      </c>
      <c r="CN37" s="63" t="str">
        <f>IFERROR(VLOOKUP(CN14,[1]Table2!$B$1:$Z$21,MATCH("xGA/90",[1]Table2!$B$1:$Z$1,0),0)*VLOOKUP($C14,[1]Table2!$B$1:$Z$21,MATCH("xG/90",[1]Table2!$B$1:$Z$1,0),0),"")</f>
        <v/>
      </c>
      <c r="CO37" s="63" t="str">
        <f>IFERROR(VLOOKUP(CO14,[1]Table2!$B$1:$Z$21,MATCH("xGA/90",[1]Table2!$B$1:$Z$1,0),0)*VLOOKUP($C14,[1]Table2!$B$1:$Z$21,MATCH("xG/90",[1]Table2!$B$1:$Z$1,0),0),"")</f>
        <v/>
      </c>
      <c r="CP37" s="63" t="str">
        <f>IFERROR(VLOOKUP(CP14,[1]Table2!$B$1:$Z$21,MATCH("xGA/90",[1]Table2!$B$1:$Z$1,0),0)*VLOOKUP($C14,[1]Table2!$B$1:$Z$21,MATCH("xG/90",[1]Table2!$B$1:$Z$1,0),0),"")</f>
        <v/>
      </c>
      <c r="CQ37" s="63" t="str">
        <f>IFERROR(VLOOKUP(CQ14,[1]Table2!$B$1:$Z$21,MATCH("xGA/90",[1]Table2!$B$1:$Z$1,0),0)*VLOOKUP($C14,[1]Table2!$B$1:$Z$21,MATCH("xG/90",[1]Table2!$B$1:$Z$1,0),0),"")</f>
        <v/>
      </c>
      <c r="CR37" s="63" t="str">
        <f>IFERROR(VLOOKUP(CR14,[1]Table2!$B$1:$Z$21,MATCH("xGA/90",[1]Table2!$B$1:$Z$1,0),0)*VLOOKUP($C14,[1]Table2!$B$1:$Z$21,MATCH("xG/90",[1]Table2!$B$1:$Z$1,0),0),"")</f>
        <v/>
      </c>
      <c r="CS37" s="63" t="str">
        <f>IFERROR(VLOOKUP(CS14,[1]Table2!$B$1:$Z$21,MATCH("xGA/90",[1]Table2!$B$1:$Z$1,0),0)*VLOOKUP($C14,[1]Table2!$B$1:$Z$21,MATCH("xG/90",[1]Table2!$B$1:$Z$1,0),0),"")</f>
        <v/>
      </c>
      <c r="CT37" s="63" t="str">
        <f>IFERROR(VLOOKUP(CT14,[1]Table2!$B$1:$Z$21,MATCH("xGA/90",[1]Table2!$B$1:$Z$1,0),0)*VLOOKUP($C14,[1]Table2!$B$1:$Z$21,MATCH("xG/90",[1]Table2!$B$1:$Z$1,0),0),"")</f>
        <v/>
      </c>
      <c r="CU37" s="63" t="str">
        <f>IFERROR(VLOOKUP(CU14,[1]Table2!$B$1:$Z$21,MATCH("xGA/90",[1]Table2!$B$1:$Z$1,0),0)*VLOOKUP($C14,[1]Table2!$B$1:$Z$21,MATCH("xG/90",[1]Table2!$B$1:$Z$1,0),0),"")</f>
        <v/>
      </c>
      <c r="CV37" s="63" t="str">
        <f>IFERROR(VLOOKUP(CV14,[1]Table2!$B$1:$Z$21,MATCH("xGA/90",[1]Table2!$B$1:$Z$1,0),0)*VLOOKUP($C14,[1]Table2!$B$1:$Z$21,MATCH("xG/90",[1]Table2!$B$1:$Z$1,0),0),"")</f>
        <v/>
      </c>
      <c r="CW37" s="63" t="str">
        <f>IFERROR(VLOOKUP(CW14,[1]Table2!$B$1:$Z$21,MATCH("xGA/90",[1]Table2!$B$1:$Z$1,0),0)*VLOOKUP($C14,[1]Table2!$B$1:$Z$21,MATCH("xG/90",[1]Table2!$B$1:$Z$1,0),0),"")</f>
        <v/>
      </c>
      <c r="CX37" s="63" t="str">
        <f>IFERROR(VLOOKUP(CX14,[1]Table2!$B$1:$Z$21,MATCH("xGA/90",[1]Table2!$B$1:$Z$1,0),0)*VLOOKUP($C14,[1]Table2!$B$1:$Z$21,MATCH("xG/90",[1]Table2!$B$1:$Z$1,0),0),"")</f>
        <v/>
      </c>
      <c r="CY37" s="63" t="str">
        <f>IFERROR(VLOOKUP(CY14,[1]Table2!$B$1:$Z$21,MATCH("xGA/90",[1]Table2!$B$1:$Z$1,0),0)*VLOOKUP($C14,[1]Table2!$B$1:$Z$21,MATCH("xG/90",[1]Table2!$B$1:$Z$1,0),0),"")</f>
        <v/>
      </c>
      <c r="CZ37" s="63" t="str">
        <f>IFERROR(VLOOKUP(CZ14,[1]Table2!$B$1:$Z$21,MATCH("xGA/90",[1]Table2!$B$1:$Z$1,0),0)*VLOOKUP($C14,[1]Table2!$B$1:$Z$21,MATCH("xG/90",[1]Table2!$B$1:$Z$1,0),0),"")</f>
        <v/>
      </c>
      <c r="DA37" s="63" t="str">
        <f>IFERROR(VLOOKUP(DA14,[1]Table2!$B$1:$Z$21,MATCH("xGA/90",[1]Table2!$B$1:$Z$1,0),0)*VLOOKUP($C14,[1]Table2!$B$1:$Z$21,MATCH("xG/90",[1]Table2!$B$1:$Z$1,0),0),"")</f>
        <v/>
      </c>
      <c r="DB37" s="63" t="str">
        <f>IFERROR(VLOOKUP(DB14,[1]Table2!$B$1:$Z$21,MATCH("xGA/90",[1]Table2!$B$1:$Z$1,0),0)*VLOOKUP($C14,[1]Table2!$B$1:$Z$21,MATCH("xG/90",[1]Table2!$B$1:$Z$1,0),0),"")</f>
        <v/>
      </c>
      <c r="DC37" s="63" t="str">
        <f>IFERROR(VLOOKUP(DC14,[1]Table2!$B$1:$Z$21,MATCH("xGA/90",[1]Table2!$B$1:$Z$1,0),0)*VLOOKUP($C14,[1]Table2!$B$1:$Z$21,MATCH("xG/90",[1]Table2!$B$1:$Z$1,0),0),"")</f>
        <v/>
      </c>
      <c r="DE37" s="101"/>
      <c r="DF37" s="101"/>
      <c r="DG37" s="101"/>
      <c r="DH37" s="101"/>
      <c r="DI37" s="101"/>
      <c r="DJ37" s="101"/>
    </row>
    <row r="38" spans="1:114" s="49" customFormat="1" ht="21.75" customHeight="1" x14ac:dyDescent="0.25">
      <c r="A38" s="48" t="s">
        <v>55</v>
      </c>
      <c r="B38" s="44">
        <f>VLOOKUP(A38,[1]Table!$B$1:$O$21,MATCH("xGD/90",[1]Table!$B$1:$O$1,0),0)</f>
        <v>-0.44</v>
      </c>
      <c r="C38" s="60" t="s">
        <v>9</v>
      </c>
      <c r="D38" s="63" t="str">
        <f>IFERROR(VLOOKUP(D15,[1]Table2!$B$1:$Z$21,MATCH("xGA/90",[1]Table2!$B$1:$Z$1,0),0)*VLOOKUP($C15,[1]Table2!$B$1:$Z$21,MATCH("xG/90",[1]Table2!$B$1:$Z$1,0),0),"")</f>
        <v/>
      </c>
      <c r="E38" s="63">
        <f>IFERROR(VLOOKUP(E15,[1]Table2!$B$1:$Z$21,MATCH("xGA/90",[1]Table2!$B$1:$Z$1,0),0)*VLOOKUP($C15,[1]Table2!$B$1:$Z$21,MATCH("xG/90",[1]Table2!$B$1:$Z$1,0),0),"")</f>
        <v>1.8027832031250002</v>
      </c>
      <c r="F38" s="63" t="str">
        <f>IFERROR(VLOOKUP(F15,[1]Table2!$B$1:$Z$21,MATCH("xGA/90",[1]Table2!$B$1:$Z$1,0),0)*VLOOKUP($C15,[1]Table2!$B$1:$Z$21,MATCH("xG/90",[1]Table2!$B$1:$Z$1,0),0),"")</f>
        <v/>
      </c>
      <c r="G38" s="63">
        <f>IFERROR(VLOOKUP(G15,[1]Table2!$B$1:$Z$21,MATCH("xGA/90",[1]Table2!$B$1:$Z$1,0),0)*VLOOKUP($C15,[1]Table2!$B$1:$Z$21,MATCH("xG/90",[1]Table2!$B$1:$Z$1,0),0),"")</f>
        <v>1.7872753906250003</v>
      </c>
      <c r="H38" s="63" t="str">
        <f>IFERROR(VLOOKUP(H15,[1]Table2!$B$1:$Z$21,MATCH("xGA/90",[1]Table2!$B$1:$Z$1,0),0)*VLOOKUP($C15,[1]Table2!$B$1:$Z$21,MATCH("xG/90",[1]Table2!$B$1:$Z$1,0),0),"")</f>
        <v/>
      </c>
      <c r="I38" s="63">
        <f>IFERROR(VLOOKUP(I15,[1]Table2!$B$1:$Z$21,MATCH("xGA/90",[1]Table2!$B$1:$Z$1,0),0)*VLOOKUP($C15,[1]Table2!$B$1:$Z$21,MATCH("xG/90",[1]Table2!$B$1:$Z$1,0),0),"")</f>
        <v>1.564788306451613</v>
      </c>
      <c r="J38" s="63" t="str">
        <f>IFERROR(VLOOKUP(J15,[1]Table2!$B$1:$Z$21,MATCH("xGA/90",[1]Table2!$B$1:$Z$1,0),0)*VLOOKUP($C15,[1]Table2!$B$1:$Z$21,MATCH("xG/90",[1]Table2!$B$1:$Z$1,0),0),"")</f>
        <v/>
      </c>
      <c r="K38" s="63">
        <f>IFERROR(VLOOKUP(K15,[1]Table2!$B$1:$Z$21,MATCH("xGA/90",[1]Table2!$B$1:$Z$1,0),0)*VLOOKUP($C15,[1]Table2!$B$1:$Z$21,MATCH("xG/90",[1]Table2!$B$1:$Z$1,0),0),"")</f>
        <v>1.4374137931034485</v>
      </c>
      <c r="L38" s="63">
        <f>IFERROR(VLOOKUP(L15,[1]Table2!$B$1:$Z$21,MATCH("xGA/90",[1]Table2!$B$1:$Z$1,0),0)*VLOOKUP($C15,[1]Table2!$B$1:$Z$21,MATCH("xG/90",[1]Table2!$B$1:$Z$1,0),0),"")</f>
        <v>2.0935546875000002</v>
      </c>
      <c r="M38" s="63">
        <f>IFERROR(VLOOKUP(M15,[1]Table2!$B$1:$Z$21,MATCH("xGA/90",[1]Table2!$B$1:$Z$1,0),0)*VLOOKUP($C15,[1]Table2!$B$1:$Z$21,MATCH("xG/90",[1]Table2!$B$1:$Z$1,0),0),"")</f>
        <v>1.6321972656250001</v>
      </c>
      <c r="N38" s="63" t="str">
        <f>IFERROR(VLOOKUP(N15,[1]Table2!$B$1:$Z$21,MATCH("xGA/90",[1]Table2!$B$1:$Z$1,0),0)*VLOOKUP($C15,[1]Table2!$B$1:$Z$21,MATCH("xG/90",[1]Table2!$B$1:$Z$1,0),0),"")</f>
        <v/>
      </c>
      <c r="O38" s="63" t="str">
        <f>IFERROR(VLOOKUP(O15,[1]Table2!$B$1:$Z$21,MATCH("xGA/90",[1]Table2!$B$1:$Z$1,0),0)*VLOOKUP($C15,[1]Table2!$B$1:$Z$21,MATCH("xG/90",[1]Table2!$B$1:$Z$1,0),0),"")</f>
        <v/>
      </c>
      <c r="P38" s="63" t="str">
        <f>IFERROR(VLOOKUP(P15,[1]Table2!$B$1:$Z$21,MATCH("xGA/90",[1]Table2!$B$1:$Z$1,0),0)*VLOOKUP($C15,[1]Table2!$B$1:$Z$21,MATCH("xG/90",[1]Table2!$B$1:$Z$1,0),0),"")</f>
        <v/>
      </c>
      <c r="Q38" s="63" t="str">
        <f>IFERROR(VLOOKUP(Q15,[1]Table2!$B$1:$Z$21,MATCH("xGA/90",[1]Table2!$B$1:$Z$1,0),0)*VLOOKUP($C15,[1]Table2!$B$1:$Z$21,MATCH("xG/90",[1]Table2!$B$1:$Z$1,0),0),"")</f>
        <v/>
      </c>
      <c r="R38" s="63" t="str">
        <f>IFERROR(VLOOKUP(R15,[1]Table2!$B$1:$Z$21,MATCH("xGA/90",[1]Table2!$B$1:$Z$1,0),0)*VLOOKUP($C15,[1]Table2!$B$1:$Z$21,MATCH("xG/90",[1]Table2!$B$1:$Z$1,0),0),"")</f>
        <v/>
      </c>
      <c r="S38" s="63" t="str">
        <f>IFERROR(VLOOKUP(S15,[1]Table2!$B$1:$Z$21,MATCH("xGA/90",[1]Table2!$B$1:$Z$1,0),0)*VLOOKUP($C15,[1]Table2!$B$1:$Z$21,MATCH("xG/90",[1]Table2!$B$1:$Z$1,0),0),"")</f>
        <v/>
      </c>
      <c r="T38" s="63" t="str">
        <f>IFERROR(VLOOKUP(T15,[1]Table2!$B$1:$Z$21,MATCH("xGA/90",[1]Table2!$B$1:$Z$1,0),0)*VLOOKUP($C15,[1]Table2!$B$1:$Z$21,MATCH("xG/90",[1]Table2!$B$1:$Z$1,0),0),"")</f>
        <v/>
      </c>
      <c r="U38" s="63">
        <f>IFERROR(VLOOKUP(U15,[1]Table2!$B$1:$Z$21,MATCH("xGA/90",[1]Table2!$B$1:$Z$1,0),0)*VLOOKUP($C15,[1]Table2!$B$1:$Z$21,MATCH("xG/90",[1]Table2!$B$1:$Z$1,0),0),"")</f>
        <v>1.8182910156250001</v>
      </c>
      <c r="V38" s="63" t="str">
        <f>IFERROR(VLOOKUP(V15,[1]Table2!$B$1:$Z$21,MATCH("xGA/90",[1]Table2!$B$1:$Z$1,0),0)*VLOOKUP($C15,[1]Table2!$B$1:$Z$21,MATCH("xG/90",[1]Table2!$B$1:$Z$1,0),0),"")</f>
        <v/>
      </c>
      <c r="W38" s="63">
        <f>IFERROR(VLOOKUP(W15,[1]Table2!$B$1:$Z$21,MATCH("xGA/90",[1]Table2!$B$1:$Z$1,0),0)*VLOOKUP($C15,[1]Table2!$B$1:$Z$21,MATCH("xG/90",[1]Table2!$B$1:$Z$1,0),0),"")</f>
        <v>1.6128125000000002</v>
      </c>
      <c r="X38" s="63" t="str">
        <f>IFERROR(VLOOKUP(X15,[1]Table2!$B$1:$Z$21,MATCH("xGA/90",[1]Table2!$B$1:$Z$1,0),0)*VLOOKUP($C15,[1]Table2!$B$1:$Z$21,MATCH("xG/90",[1]Table2!$B$1:$Z$1,0),0),"")</f>
        <v/>
      </c>
      <c r="Y38" s="63">
        <f>IFERROR(VLOOKUP(Y15,[1]Table2!$B$1:$Z$21,MATCH("xGA/90",[1]Table2!$B$1:$Z$1,0),0)*VLOOKUP($C15,[1]Table2!$B$1:$Z$21,MATCH("xG/90",[1]Table2!$B$1:$Z$1,0),0),"")</f>
        <v>1.3453027343750001</v>
      </c>
      <c r="Z38" s="63">
        <f>IFERROR(VLOOKUP(Z15,[1]Table2!$B$1:$Z$21,MATCH("xGA/90",[1]Table2!$B$1:$Z$1,0),0)*VLOOKUP($C15,[1]Table2!$B$1:$Z$21,MATCH("xG/90",[1]Table2!$B$1:$Z$1,0),0),"")</f>
        <v>2.0043847656250002</v>
      </c>
      <c r="AA38" s="63">
        <f>IFERROR(VLOOKUP(AA15,[1]Table2!$B$1:$Z$21,MATCH("xGA/90",[1]Table2!$B$1:$Z$1,0),0)*VLOOKUP($C15,[1]Table2!$B$1:$Z$21,MATCH("xG/90",[1]Table2!$B$1:$Z$1,0),0),"")</f>
        <v>2.0330241935483873</v>
      </c>
      <c r="AB38" s="63" t="str">
        <f>IFERROR(VLOOKUP(AB15,[1]Table2!$B$1:$Z$21,MATCH("xGA/90",[1]Table2!$B$1:$Z$1,0),0)*VLOOKUP($C15,[1]Table2!$B$1:$Z$21,MATCH("xG/90",[1]Table2!$B$1:$Z$1,0),0),"")</f>
        <v/>
      </c>
      <c r="AC38" s="63">
        <f>IFERROR(VLOOKUP(AC15,[1]Table2!$B$1:$Z$21,MATCH("xGA/90",[1]Table2!$B$1:$Z$1,0),0)*VLOOKUP($C15,[1]Table2!$B$1:$Z$21,MATCH("xG/90",[1]Table2!$B$1:$Z$1,0),0),"")</f>
        <v>1.7368749999999999</v>
      </c>
      <c r="AD38" s="63" t="str">
        <f>IFERROR(VLOOKUP(AD15,[1]Table2!$B$1:$Z$21,MATCH("xGA/90",[1]Table2!$B$1:$Z$1,0),0)*VLOOKUP($C15,[1]Table2!$B$1:$Z$21,MATCH("xG/90",[1]Table2!$B$1:$Z$1,0),0),"")</f>
        <v/>
      </c>
      <c r="AE38" s="63">
        <f>IFERROR(VLOOKUP(AE15,[1]Table2!$B$1:$Z$21,MATCH("xGA/90",[1]Table2!$B$1:$Z$1,0),0)*VLOOKUP($C15,[1]Table2!$B$1:$Z$21,MATCH("xG/90",[1]Table2!$B$1:$Z$1,0),0),"")</f>
        <v>2.1827246093750001</v>
      </c>
      <c r="AF38" s="63" t="str">
        <f>IFERROR(VLOOKUP(AF15,[1]Table2!$B$1:$Z$21,MATCH("xGA/90",[1]Table2!$B$1:$Z$1,0),0)*VLOOKUP($C15,[1]Table2!$B$1:$Z$21,MATCH("xG/90",[1]Table2!$B$1:$Z$1,0),0),"")</f>
        <v/>
      </c>
      <c r="AG38" s="63">
        <f>IFERROR(VLOOKUP(AG15,[1]Table2!$B$1:$Z$21,MATCH("xGA/90",[1]Table2!$B$1:$Z$1,0),0)*VLOOKUP($C15,[1]Table2!$B$1:$Z$21,MATCH("xG/90",[1]Table2!$B$1:$Z$1,0),0),"")</f>
        <v>1.5973046875000003</v>
      </c>
      <c r="AH38" s="63" t="str">
        <f>IFERROR(VLOOKUP(AH15,[1]Table2!$B$1:$Z$21,MATCH("xGA/90",[1]Table2!$B$1:$Z$1,0),0)*VLOOKUP($C15,[1]Table2!$B$1:$Z$21,MATCH("xG/90",[1]Table2!$B$1:$Z$1,0),0),"")</f>
        <v/>
      </c>
      <c r="AI38" s="63" t="str">
        <f>IFERROR(VLOOKUP(AI15,[1]Table2!$B$1:$Z$21,MATCH("xGA/90",[1]Table2!$B$1:$Z$1,0),0)*VLOOKUP($C15,[1]Table2!$B$1:$Z$21,MATCH("xG/90",[1]Table2!$B$1:$Z$1,0),0),"")</f>
        <v/>
      </c>
      <c r="AJ38" s="63" t="str">
        <f>IFERROR(VLOOKUP(AJ15,[1]Table2!$B$1:$Z$21,MATCH("xGA/90",[1]Table2!$B$1:$Z$1,0),0)*VLOOKUP($C15,[1]Table2!$B$1:$Z$21,MATCH("xG/90",[1]Table2!$B$1:$Z$1,0),0),"")</f>
        <v/>
      </c>
      <c r="AK38" s="63" t="str">
        <f>IFERROR(VLOOKUP(AK15,[1]Table2!$B$1:$Z$21,MATCH("xGA/90",[1]Table2!$B$1:$Z$1,0),0)*VLOOKUP($C15,[1]Table2!$B$1:$Z$21,MATCH("xG/90",[1]Table2!$B$1:$Z$1,0),0),"")</f>
        <v/>
      </c>
      <c r="AL38" s="63" t="str">
        <f>IFERROR(VLOOKUP(AL15,[1]Table2!$B$1:$Z$21,MATCH("xGA/90",[1]Table2!$B$1:$Z$1,0),0)*VLOOKUP($C15,[1]Table2!$B$1:$Z$21,MATCH("xG/90",[1]Table2!$B$1:$Z$1,0),0),"")</f>
        <v/>
      </c>
      <c r="AM38" s="63" t="str">
        <f>IFERROR(VLOOKUP(AM15,[1]Table2!$B$1:$Z$21,MATCH("xGA/90",[1]Table2!$B$1:$Z$1,0),0)*VLOOKUP($C15,[1]Table2!$B$1:$Z$21,MATCH("xG/90",[1]Table2!$B$1:$Z$1,0),0),"")</f>
        <v/>
      </c>
      <c r="AN38" s="63" t="str">
        <f>IFERROR(VLOOKUP(AN15,[1]Table2!$B$1:$Z$21,MATCH("xGA/90",[1]Table2!$B$1:$Z$1,0),0)*VLOOKUP($C15,[1]Table2!$B$1:$Z$21,MATCH("xG/90",[1]Table2!$B$1:$Z$1,0),0),"")</f>
        <v/>
      </c>
      <c r="AO38" s="63" t="str">
        <f>IFERROR(VLOOKUP(AO15,[1]Table2!$B$1:$Z$21,MATCH("xGA/90",[1]Table2!$B$1:$Z$1,0),0)*VLOOKUP($C15,[1]Table2!$B$1:$Z$21,MATCH("xG/90",[1]Table2!$B$1:$Z$1,0),0),"")</f>
        <v/>
      </c>
      <c r="AP38" s="63" t="str">
        <f>IFERROR(VLOOKUP(AP15,[1]Table2!$B$1:$Z$21,MATCH("xGA/90",[1]Table2!$B$1:$Z$1,0),0)*VLOOKUP($C15,[1]Table2!$B$1:$Z$21,MATCH("xG/90",[1]Table2!$B$1:$Z$1,0),0),"")</f>
        <v/>
      </c>
      <c r="AQ38" s="63" t="str">
        <f>IFERROR(VLOOKUP(AQ15,[1]Table2!$B$1:$Z$21,MATCH("xGA/90",[1]Table2!$B$1:$Z$1,0),0)*VLOOKUP($C15,[1]Table2!$B$1:$Z$21,MATCH("xG/90",[1]Table2!$B$1:$Z$1,0),0),"")</f>
        <v/>
      </c>
      <c r="AR38" s="63" t="str">
        <f>IFERROR(VLOOKUP(AR15,[1]Table2!$B$1:$Z$21,MATCH("xGA/90",[1]Table2!$B$1:$Z$1,0),0)*VLOOKUP($C15,[1]Table2!$B$1:$Z$21,MATCH("xG/90",[1]Table2!$B$1:$Z$1,0),0),"")</f>
        <v/>
      </c>
      <c r="AS38" s="63" t="str">
        <f>IFERROR(VLOOKUP(AS15,[1]Table2!$B$1:$Z$21,MATCH("xGA/90",[1]Table2!$B$1:$Z$1,0),0)*VLOOKUP($C15,[1]Table2!$B$1:$Z$21,MATCH("xG/90",[1]Table2!$B$1:$Z$1,0),0),"")</f>
        <v/>
      </c>
      <c r="AT38" s="63">
        <f>IFERROR(VLOOKUP(AT15,[1]Table2!$B$1:$Z$21,MATCH("xGA/90",[1]Table2!$B$1:$Z$1,0),0)*VLOOKUP($C15,[1]Table2!$B$1:$Z$21,MATCH("xG/90",[1]Table2!$B$1:$Z$1,0),0),"")</f>
        <v>1.0131770833333333</v>
      </c>
      <c r="AU38" s="63">
        <f>IFERROR(VLOOKUP(AU15,[1]Table2!$B$1:$Z$21,MATCH("xGA/90",[1]Table2!$B$1:$Z$1,0),0)*VLOOKUP($C15,[1]Table2!$B$1:$Z$21,MATCH("xG/90",[1]Table2!$B$1:$Z$1,0),0),"")</f>
        <v>1.2726411290322583</v>
      </c>
      <c r="AV38" s="63">
        <f>IFERROR(VLOOKUP(AV15,[1]Table2!$B$1:$Z$21,MATCH("xGA/90",[1]Table2!$B$1:$Z$1,0),0)*VLOOKUP($C15,[1]Table2!$B$1:$Z$21,MATCH("xG/90",[1]Table2!$B$1:$Z$1,0),0),"")</f>
        <v>1.5807963709677419</v>
      </c>
      <c r="AW38" s="63" t="str">
        <f>IFERROR(VLOOKUP(AW15,[1]Table2!$B$1:$Z$21,MATCH("xGA/90",[1]Table2!$B$1:$Z$1,0),0)*VLOOKUP($C15,[1]Table2!$B$1:$Z$21,MATCH("xG/90",[1]Table2!$B$1:$Z$1,0),0),"")</f>
        <v/>
      </c>
      <c r="AX38" s="63" t="str">
        <f>IFERROR(VLOOKUP(AX15,[1]Table2!$B$1:$Z$21,MATCH("xGA/90",[1]Table2!$B$1:$Z$1,0),0)*VLOOKUP($C15,[1]Table2!$B$1:$Z$21,MATCH("xG/90",[1]Table2!$B$1:$Z$1,0),0),"")</f>
        <v/>
      </c>
      <c r="AY38" s="63">
        <f>IFERROR(VLOOKUP(AY15,[1]Table2!$B$1:$Z$21,MATCH("xGA/90",[1]Table2!$B$1:$Z$1,0),0)*VLOOKUP($C15,[1]Table2!$B$1:$Z$21,MATCH("xG/90",[1]Table2!$B$1:$Z$1,0),0),"")</f>
        <v>1.8182910156250001</v>
      </c>
      <c r="AZ38" s="63" t="str">
        <f>IFERROR(VLOOKUP(AZ15,[1]Table2!$B$1:$Z$21,MATCH("xGA/90",[1]Table2!$B$1:$Z$1,0),0)*VLOOKUP($C15,[1]Table2!$B$1:$Z$21,MATCH("xG/90",[1]Table2!$B$1:$Z$1,0),0),"")</f>
        <v/>
      </c>
      <c r="BA38" s="63">
        <f>IFERROR(VLOOKUP(BA15,[1]Table2!$B$1:$Z$21,MATCH("xGA/90",[1]Table2!$B$1:$Z$1,0),0)*VLOOKUP($C15,[1]Table2!$B$1:$Z$21,MATCH("xG/90",[1]Table2!$B$1:$Z$1,0),0),"")</f>
        <v>1.6321972656250001</v>
      </c>
      <c r="BB38" s="63" t="str">
        <f>IFERROR(VLOOKUP(BB15,[1]Table2!$B$1:$Z$21,MATCH("xGA/90",[1]Table2!$B$1:$Z$1,0),0)*VLOOKUP($C15,[1]Table2!$B$1:$Z$21,MATCH("xG/90",[1]Table2!$B$1:$Z$1,0),0),"")</f>
        <v/>
      </c>
      <c r="BC38" s="63" t="str">
        <f>IFERROR(VLOOKUP(BC15,[1]Table2!$B$1:$Z$21,MATCH("xGA/90",[1]Table2!$B$1:$Z$1,0),0)*VLOOKUP($C15,[1]Table2!$B$1:$Z$21,MATCH("xG/90",[1]Table2!$B$1:$Z$1,0),0),"")</f>
        <v/>
      </c>
      <c r="BD38" s="63" t="str">
        <f>IFERROR(VLOOKUP(BD15,[1]Table2!$B$1:$Z$21,MATCH("xGA/90",[1]Table2!$B$1:$Z$1,0),0)*VLOOKUP($C15,[1]Table2!$B$1:$Z$21,MATCH("xG/90",[1]Table2!$B$1:$Z$1,0),0),"")</f>
        <v/>
      </c>
      <c r="BE38" s="63">
        <f>IFERROR(VLOOKUP(BE15,[1]Table2!$B$1:$Z$21,MATCH("xGA/90",[1]Table2!$B$1:$Z$1,0),0)*VLOOKUP($C15,[1]Table2!$B$1:$Z$21,MATCH("xG/90",[1]Table2!$B$1:$Z$1,0),0),"")</f>
        <v>2.0935546875000002</v>
      </c>
      <c r="BF38" s="63">
        <f>IFERROR(VLOOKUP(BF15,[1]Table2!$B$1:$Z$21,MATCH("xGA/90",[1]Table2!$B$1:$Z$1,0),0)*VLOOKUP($C15,[1]Table2!$B$1:$Z$21,MATCH("xG/90",[1]Table2!$B$1:$Z$1,0),0),"")</f>
        <v>1.6004062500000003</v>
      </c>
      <c r="BG38" s="63">
        <f>IFERROR(VLOOKUP(BG15,[1]Table2!$B$1:$Z$21,MATCH("xGA/90",[1]Table2!$B$1:$Z$1,0),0)*VLOOKUP($C15,[1]Table2!$B$1:$Z$21,MATCH("xG/90",[1]Table2!$B$1:$Z$1,0),0),"")</f>
        <v>1.6004062500000003</v>
      </c>
      <c r="BH38" s="63" t="str">
        <f>IFERROR(VLOOKUP(BH15,[1]Table2!$B$1:$Z$21,MATCH("xGA/90",[1]Table2!$B$1:$Z$1,0),0)*VLOOKUP($C15,[1]Table2!$B$1:$Z$21,MATCH("xG/90",[1]Table2!$B$1:$Z$1,0),0),"")</f>
        <v/>
      </c>
      <c r="BI38" s="63">
        <f>IFERROR(VLOOKUP(BI15,[1]Table2!$B$1:$Z$21,MATCH("xGA/90",[1]Table2!$B$1:$Z$1,0),0)*VLOOKUP($C15,[1]Table2!$B$1:$Z$21,MATCH("xG/90",[1]Table2!$B$1:$Z$1,0),0),"")</f>
        <v>2.0935546875000002</v>
      </c>
      <c r="BJ38" s="63" t="str">
        <f>IFERROR(VLOOKUP(BJ15,[1]Table2!$B$1:$Z$21,MATCH("xGA/90",[1]Table2!$B$1:$Z$1,0),0)*VLOOKUP($C15,[1]Table2!$B$1:$Z$21,MATCH("xG/90",[1]Table2!$B$1:$Z$1,0),0),"")</f>
        <v/>
      </c>
      <c r="BK38" s="63">
        <f>IFERROR(VLOOKUP(BK15,[1]Table2!$B$1:$Z$21,MATCH("xGA/90",[1]Table2!$B$1:$Z$1,0),0)*VLOOKUP($C15,[1]Table2!$B$1:$Z$21,MATCH("xG/90",[1]Table2!$B$1:$Z$1,0),0),"")</f>
        <v>1.7872753906250003</v>
      </c>
      <c r="BL38" s="63" t="str">
        <f>IFERROR(VLOOKUP(BL15,[1]Table2!$B$1:$Z$21,MATCH("xGA/90",[1]Table2!$B$1:$Z$1,0),0)*VLOOKUP($C15,[1]Table2!$B$1:$Z$21,MATCH("xG/90",[1]Table2!$B$1:$Z$1,0),0),"")</f>
        <v/>
      </c>
      <c r="BM38" s="63">
        <f>IFERROR(VLOOKUP(BM15,[1]Table2!$B$1:$Z$21,MATCH("xGA/90",[1]Table2!$B$1:$Z$1,0),0)*VLOOKUP($C15,[1]Table2!$B$1:$Z$21,MATCH("xG/90",[1]Table2!$B$1:$Z$1,0),0),"")</f>
        <v>1.564788306451613</v>
      </c>
      <c r="BN38" s="63" t="str">
        <f>IFERROR(VLOOKUP(BN15,[1]Table2!$B$1:$Z$21,MATCH("xGA/90",[1]Table2!$B$1:$Z$1,0),0)*VLOOKUP($C15,[1]Table2!$B$1:$Z$21,MATCH("xG/90",[1]Table2!$B$1:$Z$1,0),0),"")</f>
        <v/>
      </c>
      <c r="BO38" s="63">
        <f>IFERROR(VLOOKUP(BO15,[1]Table2!$B$1:$Z$21,MATCH("xGA/90",[1]Table2!$B$1:$Z$1,0),0)*VLOOKUP($C15,[1]Table2!$B$1:$Z$21,MATCH("xG/90",[1]Table2!$B$1:$Z$1,0),0),"")</f>
        <v>1.4374137931034485</v>
      </c>
      <c r="BP38" s="63" t="str">
        <f>IFERROR(VLOOKUP(BP15,[1]Table2!$B$1:$Z$21,MATCH("xGA/90",[1]Table2!$B$1:$Z$1,0),0)*VLOOKUP($C15,[1]Table2!$B$1:$Z$21,MATCH("xG/90",[1]Table2!$B$1:$Z$1,0),0),"")</f>
        <v/>
      </c>
      <c r="BQ38" s="63">
        <f>IFERROR(VLOOKUP(BQ15,[1]Table2!$B$1:$Z$21,MATCH("xGA/90",[1]Table2!$B$1:$Z$1,0),0)*VLOOKUP($C15,[1]Table2!$B$1:$Z$21,MATCH("xG/90",[1]Table2!$B$1:$Z$1,0),0),"")</f>
        <v>1.8027832031250002</v>
      </c>
      <c r="BR38" s="63" t="str">
        <f>IFERROR(VLOOKUP(BR15,[1]Table2!$B$1:$Z$21,MATCH("xGA/90",[1]Table2!$B$1:$Z$1,0),0)*VLOOKUP($C15,[1]Table2!$B$1:$Z$21,MATCH("xG/90",[1]Table2!$B$1:$Z$1,0),0),"")</f>
        <v/>
      </c>
      <c r="BS38" s="63" t="str">
        <f>IFERROR(VLOOKUP(BS15,[1]Table2!$B$1:$Z$21,MATCH("xGA/90",[1]Table2!$B$1:$Z$1,0),0)*VLOOKUP($C15,[1]Table2!$B$1:$Z$21,MATCH("xG/90",[1]Table2!$B$1:$Z$1,0),0),"")</f>
        <v/>
      </c>
      <c r="BT38" s="63" t="str">
        <f>IFERROR(VLOOKUP(BT15,[1]Table2!$B$1:$Z$21,MATCH("xGA/90",[1]Table2!$B$1:$Z$1,0),0)*VLOOKUP($C15,[1]Table2!$B$1:$Z$21,MATCH("xG/90",[1]Table2!$B$1:$Z$1,0),0),"")</f>
        <v/>
      </c>
      <c r="BU38" s="63">
        <f>IFERROR(VLOOKUP(BU15,[1]Table2!$B$1:$Z$21,MATCH("xGA/90",[1]Table2!$B$1:$Z$1,0),0)*VLOOKUP($C15,[1]Table2!$B$1:$Z$21,MATCH("xG/90",[1]Table2!$B$1:$Z$1,0),0),"")</f>
        <v>1.3453027343750001</v>
      </c>
      <c r="BV38" s="63">
        <f>IFERROR(VLOOKUP(BV15,[1]Table2!$B$1:$Z$21,MATCH("xGA/90",[1]Table2!$B$1:$Z$1,0),0)*VLOOKUP($C15,[1]Table2!$B$1:$Z$21,MATCH("xG/90",[1]Table2!$B$1:$Z$1,0),0),"")</f>
        <v>2.0935546875000002</v>
      </c>
      <c r="BW38" s="63">
        <f>IFERROR(VLOOKUP(BW15,[1]Table2!$B$1:$Z$21,MATCH("xGA/90",[1]Table2!$B$1:$Z$1,0),0)*VLOOKUP($C15,[1]Table2!$B$1:$Z$21,MATCH("xG/90",[1]Table2!$B$1:$Z$1,0),0),"")</f>
        <v>1.6128125000000002</v>
      </c>
      <c r="BX38" s="63" t="str">
        <f>IFERROR(VLOOKUP(BX15,[1]Table2!$B$1:$Z$21,MATCH("xGA/90",[1]Table2!$B$1:$Z$1,0),0)*VLOOKUP($C15,[1]Table2!$B$1:$Z$21,MATCH("xG/90",[1]Table2!$B$1:$Z$1,0),0),"")</f>
        <v/>
      </c>
      <c r="BY38" s="63">
        <f>IFERROR(VLOOKUP(BY15,[1]Table2!$B$1:$Z$21,MATCH("xGA/90",[1]Table2!$B$1:$Z$1,0),0)*VLOOKUP($C15,[1]Table2!$B$1:$Z$21,MATCH("xG/90",[1]Table2!$B$1:$Z$1,0),0),"")</f>
        <v>1.7368749999999999</v>
      </c>
      <c r="BZ38" s="63" t="str">
        <f>IFERROR(VLOOKUP(BZ15,[1]Table2!$B$1:$Z$21,MATCH("xGA/90",[1]Table2!$B$1:$Z$1,0),0)*VLOOKUP($C15,[1]Table2!$B$1:$Z$21,MATCH("xG/90",[1]Table2!$B$1:$Z$1,0),0),"")</f>
        <v/>
      </c>
      <c r="CA38" s="63">
        <f>IFERROR(VLOOKUP(CA15,[1]Table2!$B$1:$Z$21,MATCH("xGA/90",[1]Table2!$B$1:$Z$1,0),0)*VLOOKUP($C15,[1]Table2!$B$1:$Z$21,MATCH("xG/90",[1]Table2!$B$1:$Z$1,0),0),"")</f>
        <v>2.0330241935483873</v>
      </c>
      <c r="CB38" s="63">
        <f>IFERROR(VLOOKUP(CB15,[1]Table2!$B$1:$Z$21,MATCH("xGA/90",[1]Table2!$B$1:$Z$1,0),0)*VLOOKUP($C15,[1]Table2!$B$1:$Z$21,MATCH("xG/90",[1]Table2!$B$1:$Z$1,0),0),"")</f>
        <v>2.0043847656250002</v>
      </c>
      <c r="CC38" s="63">
        <f>IFERROR(VLOOKUP(CC15,[1]Table2!$B$1:$Z$21,MATCH("xGA/90",[1]Table2!$B$1:$Z$1,0),0)*VLOOKUP($C15,[1]Table2!$B$1:$Z$21,MATCH("xG/90",[1]Table2!$B$1:$Z$1,0),0),"")</f>
        <v>2.1827246093750001</v>
      </c>
      <c r="CD38" s="63" t="str">
        <f>IFERROR(VLOOKUP(CD15,[1]Table2!$B$1:$Z$21,MATCH("xGA/90",[1]Table2!$B$1:$Z$1,0),0)*VLOOKUP($C15,[1]Table2!$B$1:$Z$21,MATCH("xG/90",[1]Table2!$B$1:$Z$1,0),0),"")</f>
        <v/>
      </c>
      <c r="CE38" s="63">
        <f>IFERROR(VLOOKUP(CE15,[1]Table2!$B$1:$Z$21,MATCH("xGA/90",[1]Table2!$B$1:$Z$1,0),0)*VLOOKUP($C15,[1]Table2!$B$1:$Z$21,MATCH("xG/90",[1]Table2!$B$1:$Z$1,0),0),"")</f>
        <v>1.0131770833333333</v>
      </c>
      <c r="CF38" s="63" t="str">
        <f>IFERROR(VLOOKUP(CF15,[1]Table2!$B$1:$Z$21,MATCH("xGA/90",[1]Table2!$B$1:$Z$1,0),0)*VLOOKUP($C15,[1]Table2!$B$1:$Z$21,MATCH("xG/90",[1]Table2!$B$1:$Z$1,0),0),"")</f>
        <v/>
      </c>
      <c r="CG38" s="63">
        <f>IFERROR(VLOOKUP(CG15,[1]Table2!$B$1:$Z$21,MATCH("xGA/90",[1]Table2!$B$1:$Z$1,0),0)*VLOOKUP($C15,[1]Table2!$B$1:$Z$21,MATCH("xG/90",[1]Table2!$B$1:$Z$1,0),0),"")</f>
        <v>1.2726411290322583</v>
      </c>
      <c r="CH38" s="63" t="str">
        <f>IFERROR(VLOOKUP(CH15,[1]Table2!$B$1:$Z$21,MATCH("xGA/90",[1]Table2!$B$1:$Z$1,0),0)*VLOOKUP($C15,[1]Table2!$B$1:$Z$21,MATCH("xG/90",[1]Table2!$B$1:$Z$1,0),0),"")</f>
        <v/>
      </c>
      <c r="CI38" s="63">
        <f>IFERROR(VLOOKUP(CI15,[1]Table2!$B$1:$Z$21,MATCH("xGA/90",[1]Table2!$B$1:$Z$1,0),0)*VLOOKUP($C15,[1]Table2!$B$1:$Z$21,MATCH("xG/90",[1]Table2!$B$1:$Z$1,0),0),"")</f>
        <v>1.5807963709677419</v>
      </c>
      <c r="CJ38" s="63" t="str">
        <f>IFERROR(VLOOKUP(CJ15,[1]Table2!$B$1:$Z$21,MATCH("xGA/90",[1]Table2!$B$1:$Z$1,0),0)*VLOOKUP($C15,[1]Table2!$B$1:$Z$21,MATCH("xG/90",[1]Table2!$B$1:$Z$1,0),0),"")</f>
        <v/>
      </c>
      <c r="CK38" s="63">
        <f>IFERROR(VLOOKUP(CK15,[1]Table2!$B$1:$Z$21,MATCH("xGA/90",[1]Table2!$B$1:$Z$1,0),0)*VLOOKUP($C15,[1]Table2!$B$1:$Z$21,MATCH("xG/90",[1]Table2!$B$1:$Z$1,0),0),"")</f>
        <v>1.5973046875000003</v>
      </c>
      <c r="CL38" s="63" t="str">
        <f>IFERROR(VLOOKUP(CL15,[1]Table2!$B$1:$Z$21,MATCH("xGA/90",[1]Table2!$B$1:$Z$1,0),0)*VLOOKUP($C15,[1]Table2!$B$1:$Z$21,MATCH("xG/90",[1]Table2!$B$1:$Z$1,0),0),"")</f>
        <v/>
      </c>
      <c r="CM38" s="63" t="str">
        <f>IFERROR(VLOOKUP(CM15,[1]Table2!$B$1:$Z$21,MATCH("xGA/90",[1]Table2!$B$1:$Z$1,0),0)*VLOOKUP($C15,[1]Table2!$B$1:$Z$21,MATCH("xG/90",[1]Table2!$B$1:$Z$1,0),0),"")</f>
        <v/>
      </c>
      <c r="CN38" s="63" t="str">
        <f>IFERROR(VLOOKUP(CN15,[1]Table2!$B$1:$Z$21,MATCH("xGA/90",[1]Table2!$B$1:$Z$1,0),0)*VLOOKUP($C15,[1]Table2!$B$1:$Z$21,MATCH("xG/90",[1]Table2!$B$1:$Z$1,0),0),"")</f>
        <v/>
      </c>
      <c r="CO38" s="63" t="str">
        <f>IFERROR(VLOOKUP(CO15,[1]Table2!$B$1:$Z$21,MATCH("xGA/90",[1]Table2!$B$1:$Z$1,0),0)*VLOOKUP($C15,[1]Table2!$B$1:$Z$21,MATCH("xG/90",[1]Table2!$B$1:$Z$1,0),0),"")</f>
        <v/>
      </c>
      <c r="CP38" s="63" t="str">
        <f>IFERROR(VLOOKUP(CP15,[1]Table2!$B$1:$Z$21,MATCH("xGA/90",[1]Table2!$B$1:$Z$1,0),0)*VLOOKUP($C15,[1]Table2!$B$1:$Z$21,MATCH("xG/90",[1]Table2!$B$1:$Z$1,0),0),"")</f>
        <v/>
      </c>
      <c r="CQ38" s="63" t="str">
        <f>IFERROR(VLOOKUP(CQ15,[1]Table2!$B$1:$Z$21,MATCH("xGA/90",[1]Table2!$B$1:$Z$1,0),0)*VLOOKUP($C15,[1]Table2!$B$1:$Z$21,MATCH("xG/90",[1]Table2!$B$1:$Z$1,0),0),"")</f>
        <v/>
      </c>
      <c r="CR38" s="63" t="str">
        <f>IFERROR(VLOOKUP(CR15,[1]Table2!$B$1:$Z$21,MATCH("xGA/90",[1]Table2!$B$1:$Z$1,0),0)*VLOOKUP($C15,[1]Table2!$B$1:$Z$21,MATCH("xG/90",[1]Table2!$B$1:$Z$1,0),0),"")</f>
        <v/>
      </c>
      <c r="CS38" s="63" t="str">
        <f>IFERROR(VLOOKUP(CS15,[1]Table2!$B$1:$Z$21,MATCH("xGA/90",[1]Table2!$B$1:$Z$1,0),0)*VLOOKUP($C15,[1]Table2!$B$1:$Z$21,MATCH("xG/90",[1]Table2!$B$1:$Z$1,0),0),"")</f>
        <v/>
      </c>
      <c r="CT38" s="63" t="str">
        <f>IFERROR(VLOOKUP(CT15,[1]Table2!$B$1:$Z$21,MATCH("xGA/90",[1]Table2!$B$1:$Z$1,0),0)*VLOOKUP($C15,[1]Table2!$B$1:$Z$21,MATCH("xG/90",[1]Table2!$B$1:$Z$1,0),0),"")</f>
        <v/>
      </c>
      <c r="CU38" s="63" t="str">
        <f>IFERROR(VLOOKUP(CU15,[1]Table2!$B$1:$Z$21,MATCH("xGA/90",[1]Table2!$B$1:$Z$1,0),0)*VLOOKUP($C15,[1]Table2!$B$1:$Z$21,MATCH("xG/90",[1]Table2!$B$1:$Z$1,0),0),"")</f>
        <v/>
      </c>
      <c r="CV38" s="63" t="str">
        <f>IFERROR(VLOOKUP(CV15,[1]Table2!$B$1:$Z$21,MATCH("xGA/90",[1]Table2!$B$1:$Z$1,0),0)*VLOOKUP($C15,[1]Table2!$B$1:$Z$21,MATCH("xG/90",[1]Table2!$B$1:$Z$1,0),0),"")</f>
        <v/>
      </c>
      <c r="CW38" s="63" t="str">
        <f>IFERROR(VLOOKUP(CW15,[1]Table2!$B$1:$Z$21,MATCH("xGA/90",[1]Table2!$B$1:$Z$1,0),0)*VLOOKUP($C15,[1]Table2!$B$1:$Z$21,MATCH("xG/90",[1]Table2!$B$1:$Z$1,0),0),"")</f>
        <v/>
      </c>
      <c r="CX38" s="63" t="str">
        <f>IFERROR(VLOOKUP(CX15,[1]Table2!$B$1:$Z$21,MATCH("xGA/90",[1]Table2!$B$1:$Z$1,0),0)*VLOOKUP($C15,[1]Table2!$B$1:$Z$21,MATCH("xG/90",[1]Table2!$B$1:$Z$1,0),0),"")</f>
        <v/>
      </c>
      <c r="CY38" s="63" t="str">
        <f>IFERROR(VLOOKUP(CY15,[1]Table2!$B$1:$Z$21,MATCH("xGA/90",[1]Table2!$B$1:$Z$1,0),0)*VLOOKUP($C15,[1]Table2!$B$1:$Z$21,MATCH("xG/90",[1]Table2!$B$1:$Z$1,0),0),"")</f>
        <v/>
      </c>
      <c r="CZ38" s="63" t="str">
        <f>IFERROR(VLOOKUP(CZ15,[1]Table2!$B$1:$Z$21,MATCH("xGA/90",[1]Table2!$B$1:$Z$1,0),0)*VLOOKUP($C15,[1]Table2!$B$1:$Z$21,MATCH("xG/90",[1]Table2!$B$1:$Z$1,0),0),"")</f>
        <v/>
      </c>
      <c r="DA38" s="63" t="str">
        <f>IFERROR(VLOOKUP(DA15,[1]Table2!$B$1:$Z$21,MATCH("xGA/90",[1]Table2!$B$1:$Z$1,0),0)*VLOOKUP($C15,[1]Table2!$B$1:$Z$21,MATCH("xG/90",[1]Table2!$B$1:$Z$1,0),0),"")</f>
        <v/>
      </c>
      <c r="DB38" s="63" t="str">
        <f>IFERROR(VLOOKUP(DB15,[1]Table2!$B$1:$Z$21,MATCH("xGA/90",[1]Table2!$B$1:$Z$1,0),0)*VLOOKUP($C15,[1]Table2!$B$1:$Z$21,MATCH("xG/90",[1]Table2!$B$1:$Z$1,0),0),"")</f>
        <v/>
      </c>
      <c r="DC38" s="63" t="str">
        <f>IFERROR(VLOOKUP(DC15,[1]Table2!$B$1:$Z$21,MATCH("xGA/90",[1]Table2!$B$1:$Z$1,0),0)*VLOOKUP($C15,[1]Table2!$B$1:$Z$21,MATCH("xG/90",[1]Table2!$B$1:$Z$1,0),0),"")</f>
        <v/>
      </c>
      <c r="DE38" s="101"/>
      <c r="DF38" s="101"/>
      <c r="DG38" s="101"/>
      <c r="DH38" s="101"/>
      <c r="DI38" s="101"/>
      <c r="DJ38" s="101"/>
    </row>
    <row r="39" spans="1:114" s="49" customFormat="1" ht="21.75" customHeight="1" x14ac:dyDescent="0.25">
      <c r="A39" s="48" t="s">
        <v>69</v>
      </c>
      <c r="B39" s="44">
        <f>VLOOKUP(A39,[1]Table!$B$1:$O$21,MATCH("xGD/90",[1]Table!$B$1:$O$1,0),0)</f>
        <v>-0.35</v>
      </c>
      <c r="C39" s="60" t="s">
        <v>10</v>
      </c>
      <c r="D39" s="63" t="str">
        <f>IFERROR(VLOOKUP(D16,[1]Table2!$B$1:$Z$21,MATCH("xGA/90",[1]Table2!$B$1:$Z$1,0),0)*VLOOKUP($C16,[1]Table2!$B$1:$Z$21,MATCH("xG/90",[1]Table2!$B$1:$Z$1,0),0),"")</f>
        <v/>
      </c>
      <c r="E39" s="63">
        <f>IFERROR(VLOOKUP(E16,[1]Table2!$B$1:$Z$21,MATCH("xGA/90",[1]Table2!$B$1:$Z$1,0),0)*VLOOKUP($C16,[1]Table2!$B$1:$Z$21,MATCH("xG/90",[1]Table2!$B$1:$Z$1,0),0),"")</f>
        <v>1.6609765624999999</v>
      </c>
      <c r="F39" s="63" t="str">
        <f>IFERROR(VLOOKUP(F16,[1]Table2!$B$1:$Z$21,MATCH("xGA/90",[1]Table2!$B$1:$Z$1,0),0)*VLOOKUP($C16,[1]Table2!$B$1:$Z$21,MATCH("xG/90",[1]Table2!$B$1:$Z$1,0),0),"")</f>
        <v/>
      </c>
      <c r="G39" s="63">
        <f>IFERROR(VLOOKUP(G16,[1]Table2!$B$1:$Z$21,MATCH("xGA/90",[1]Table2!$B$1:$Z$1,0),0)*VLOOKUP($C16,[1]Table2!$B$1:$Z$21,MATCH("xG/90",[1]Table2!$B$1:$Z$1,0),0),"")</f>
        <v>1.3690234375000001</v>
      </c>
      <c r="H39" s="63" t="str">
        <f>IFERROR(VLOOKUP(H16,[1]Table2!$B$1:$Z$21,MATCH("xGA/90",[1]Table2!$B$1:$Z$1,0),0)*VLOOKUP($C16,[1]Table2!$B$1:$Z$21,MATCH("xG/90",[1]Table2!$B$1:$Z$1,0),0),"")</f>
        <v/>
      </c>
      <c r="I39" s="63">
        <f>IFERROR(VLOOKUP(I16,[1]Table2!$B$1:$Z$21,MATCH("xGA/90",[1]Table2!$B$1:$Z$1,0),0)*VLOOKUP($C16,[1]Table2!$B$1:$Z$21,MATCH("xG/90",[1]Table2!$B$1:$Z$1,0),0),"")</f>
        <v>1.8187890625000001</v>
      </c>
      <c r="J39" s="63" t="str">
        <f>IFERROR(VLOOKUP(J16,[1]Table2!$B$1:$Z$21,MATCH("xGA/90",[1]Table2!$B$1:$Z$1,0),0)*VLOOKUP($C16,[1]Table2!$B$1:$Z$21,MATCH("xG/90",[1]Table2!$B$1:$Z$1,0),0),"")</f>
        <v/>
      </c>
      <c r="K39" s="63">
        <f>IFERROR(VLOOKUP(K16,[1]Table2!$B$1:$Z$21,MATCH("xGA/90",[1]Table2!$B$1:$Z$1,0),0)*VLOOKUP($C16,[1]Table2!$B$1:$Z$21,MATCH("xG/90",[1]Table2!$B$1:$Z$1,0),0),"")</f>
        <v>1.5923790322580644</v>
      </c>
      <c r="L39" s="63">
        <f>IFERROR(VLOOKUP(L16,[1]Table2!$B$1:$Z$21,MATCH("xGA/90",[1]Table2!$B$1:$Z$1,0),0)*VLOOKUP($C16,[1]Table2!$B$1:$Z$21,MATCH("xG/90",[1]Table2!$B$1:$Z$1,0),0),"")</f>
        <v>1.628625</v>
      </c>
      <c r="M39" s="63">
        <f>IFERROR(VLOOKUP(M16,[1]Table2!$B$1:$Z$21,MATCH("xGA/90",[1]Table2!$B$1:$Z$1,0),0)*VLOOKUP($C16,[1]Table2!$B$1:$Z$21,MATCH("xG/90",[1]Table2!$B$1:$Z$1,0),0),"")</f>
        <v>1.4627586206896552</v>
      </c>
      <c r="N39" s="63" t="str">
        <f>IFERROR(VLOOKUP(N16,[1]Table2!$B$1:$Z$21,MATCH("xGA/90",[1]Table2!$B$1:$Z$1,0),0)*VLOOKUP($C16,[1]Table2!$B$1:$Z$21,MATCH("xG/90",[1]Table2!$B$1:$Z$1,0),0),"")</f>
        <v/>
      </c>
      <c r="O39" s="63" t="str">
        <f>IFERROR(VLOOKUP(O16,[1]Table2!$B$1:$Z$21,MATCH("xGA/90",[1]Table2!$B$1:$Z$1,0),0)*VLOOKUP($C16,[1]Table2!$B$1:$Z$21,MATCH("xG/90",[1]Table2!$B$1:$Z$1,0),0),"")</f>
        <v/>
      </c>
      <c r="P39" s="63" t="str">
        <f>IFERROR(VLOOKUP(P16,[1]Table2!$B$1:$Z$21,MATCH("xGA/90",[1]Table2!$B$1:$Z$1,0),0)*VLOOKUP($C16,[1]Table2!$B$1:$Z$21,MATCH("xG/90",[1]Table2!$B$1:$Z$1,0),0),"")</f>
        <v/>
      </c>
      <c r="Q39" s="63">
        <f>IFERROR(VLOOKUP(Q16,[1]Table2!$B$1:$Z$21,MATCH("xGA/90",[1]Table2!$B$1:$Z$1,0),0)*VLOOKUP($C16,[1]Table2!$B$1:$Z$21,MATCH("xG/90",[1]Table2!$B$1:$Z$1,0),0),"")</f>
        <v>1.62546875</v>
      </c>
      <c r="R39" s="63" t="str">
        <f>IFERROR(VLOOKUP(R16,[1]Table2!$B$1:$Z$21,MATCH("xGA/90",[1]Table2!$B$1:$Z$1,0),0)*VLOOKUP($C16,[1]Table2!$B$1:$Z$21,MATCH("xG/90",[1]Table2!$B$1:$Z$1,0),0),"")</f>
        <v/>
      </c>
      <c r="S39" s="63" t="str">
        <f>IFERROR(VLOOKUP(S16,[1]Table2!$B$1:$Z$21,MATCH("xGA/90",[1]Table2!$B$1:$Z$1,0),0)*VLOOKUP($C16,[1]Table2!$B$1:$Z$21,MATCH("xG/90",[1]Table2!$B$1:$Z$1,0),0),"")</f>
        <v/>
      </c>
      <c r="T39" s="63" t="str">
        <f>IFERROR(VLOOKUP(T16,[1]Table2!$B$1:$Z$21,MATCH("xGA/90",[1]Table2!$B$1:$Z$1,0),0)*VLOOKUP($C16,[1]Table2!$B$1:$Z$21,MATCH("xG/90",[1]Table2!$B$1:$Z$1,0),0),"")</f>
        <v/>
      </c>
      <c r="U39" s="63">
        <f>IFERROR(VLOOKUP(U16,[1]Table2!$B$1:$Z$21,MATCH("xGA/90",[1]Table2!$B$1:$Z$1,0),0)*VLOOKUP($C16,[1]Table2!$B$1:$Z$21,MATCH("xG/90",[1]Table2!$B$1:$Z$1,0),0),"")</f>
        <v>2.1304687499999999</v>
      </c>
      <c r="V39" s="63" t="str">
        <f>IFERROR(VLOOKUP(V16,[1]Table2!$B$1:$Z$21,MATCH("xGA/90",[1]Table2!$B$1:$Z$1,0),0)*VLOOKUP($C16,[1]Table2!$B$1:$Z$21,MATCH("xG/90",[1]Table2!$B$1:$Z$1,0),0),"")</f>
        <v/>
      </c>
      <c r="W39" s="63">
        <f>IFERROR(VLOOKUP(W16,[1]Table2!$B$1:$Z$21,MATCH("xGA/90",[1]Table2!$B$1:$Z$1,0),0)*VLOOKUP($C16,[1]Table2!$B$1:$Z$21,MATCH("xG/90",[1]Table2!$B$1:$Z$1,0),0),"")</f>
        <v>2.2212109375</v>
      </c>
      <c r="X39" s="63" t="str">
        <f>IFERROR(VLOOKUP(X16,[1]Table2!$B$1:$Z$21,MATCH("xGA/90",[1]Table2!$B$1:$Z$1,0),0)*VLOOKUP($C16,[1]Table2!$B$1:$Z$21,MATCH("xG/90",[1]Table2!$B$1:$Z$1,0),0),"")</f>
        <v/>
      </c>
      <c r="Y39" s="63">
        <f>IFERROR(VLOOKUP(Y16,[1]Table2!$B$1:$Z$21,MATCH("xGA/90",[1]Table2!$B$1:$Z$1,0),0)*VLOOKUP($C16,[1]Table2!$B$1:$Z$21,MATCH("xG/90",[1]Table2!$B$1:$Z$1,0),0),"")</f>
        <v>1.6412500000000001</v>
      </c>
      <c r="Z39" s="63">
        <f>IFERROR(VLOOKUP(Z16,[1]Table2!$B$1:$Z$21,MATCH("xGA/90",[1]Table2!$B$1:$Z$1,0),0)*VLOOKUP($C16,[1]Table2!$B$1:$Z$21,MATCH("xG/90",[1]Table2!$B$1:$Z$1,0),0),"")</f>
        <v>2.122578125</v>
      </c>
      <c r="AA39" s="63">
        <f>IFERROR(VLOOKUP(AA16,[1]Table2!$B$1:$Z$21,MATCH("xGA/90",[1]Table2!$B$1:$Z$1,0),0)*VLOOKUP($C16,[1]Table2!$B$1:$Z$21,MATCH("xG/90",[1]Table2!$B$1:$Z$1,0),0),"")</f>
        <v>1.8345703124999999</v>
      </c>
      <c r="AB39" s="63" t="str">
        <f>IFERROR(VLOOKUP(AB16,[1]Table2!$B$1:$Z$21,MATCH("xGA/90",[1]Table2!$B$1:$Z$1,0),0)*VLOOKUP($C16,[1]Table2!$B$1:$Z$21,MATCH("xG/90",[1]Table2!$B$1:$Z$1,0),0),"")</f>
        <v/>
      </c>
      <c r="AC39" s="63">
        <f>IFERROR(VLOOKUP(AC16,[1]Table2!$B$1:$Z$21,MATCH("xGA/90",[1]Table2!$B$1:$Z$1,0),0)*VLOOKUP($C16,[1]Table2!$B$1:$Z$21,MATCH("xG/90",[1]Table2!$B$1:$Z$1,0),0),"")</f>
        <v>1.0310416666666666</v>
      </c>
      <c r="AD39" s="63" t="str">
        <f>IFERROR(VLOOKUP(AD16,[1]Table2!$B$1:$Z$21,MATCH("xGA/90",[1]Table2!$B$1:$Z$1,0),0)*VLOOKUP($C16,[1]Table2!$B$1:$Z$21,MATCH("xG/90",[1]Table2!$B$1:$Z$1,0),0),"")</f>
        <v/>
      </c>
      <c r="AE39" s="63">
        <f>IFERROR(VLOOKUP(AE16,[1]Table2!$B$1:$Z$21,MATCH("xGA/90",[1]Table2!$B$1:$Z$1,0),0)*VLOOKUP($C16,[1]Table2!$B$1:$Z$21,MATCH("xG/90",[1]Table2!$B$1:$Z$1,0),0),"")</f>
        <v>2.1304687499999999</v>
      </c>
      <c r="AF39" s="63" t="str">
        <f>IFERROR(VLOOKUP(AF16,[1]Table2!$B$1:$Z$21,MATCH("xGA/90",[1]Table2!$B$1:$Z$1,0),0)*VLOOKUP($C16,[1]Table2!$B$1:$Z$21,MATCH("xG/90",[1]Table2!$B$1:$Z$1,0),0),"")</f>
        <v/>
      </c>
      <c r="AG39" s="63">
        <f>IFERROR(VLOOKUP(AG16,[1]Table2!$B$1:$Z$21,MATCH("xGA/90",[1]Table2!$B$1:$Z$1,0),0)*VLOOKUP($C16,[1]Table2!$B$1:$Z$21,MATCH("xG/90",[1]Table2!$B$1:$Z$1,0),0),"")</f>
        <v>1.6086693548387097</v>
      </c>
      <c r="AH39" s="63" t="str">
        <f>IFERROR(VLOOKUP(AH16,[1]Table2!$B$1:$Z$21,MATCH("xGA/90",[1]Table2!$B$1:$Z$1,0),0)*VLOOKUP($C16,[1]Table2!$B$1:$Z$21,MATCH("xG/90",[1]Table2!$B$1:$Z$1,0),0),"")</f>
        <v/>
      </c>
      <c r="AI39" s="63" t="str">
        <f>IFERROR(VLOOKUP(AI16,[1]Table2!$B$1:$Z$21,MATCH("xGA/90",[1]Table2!$B$1:$Z$1,0),0)*VLOOKUP($C16,[1]Table2!$B$1:$Z$21,MATCH("xG/90",[1]Table2!$B$1:$Z$1,0),0),"")</f>
        <v/>
      </c>
      <c r="AJ39" s="63" t="str">
        <f>IFERROR(VLOOKUP(AJ16,[1]Table2!$B$1:$Z$21,MATCH("xGA/90",[1]Table2!$B$1:$Z$1,0),0)*VLOOKUP($C16,[1]Table2!$B$1:$Z$21,MATCH("xG/90",[1]Table2!$B$1:$Z$1,0),0),"")</f>
        <v/>
      </c>
      <c r="AK39" s="63" t="str">
        <f>IFERROR(VLOOKUP(AK16,[1]Table2!$B$1:$Z$21,MATCH("xGA/90",[1]Table2!$B$1:$Z$1,0),0)*VLOOKUP($C16,[1]Table2!$B$1:$Z$21,MATCH("xG/90",[1]Table2!$B$1:$Z$1,0),0),"")</f>
        <v/>
      </c>
      <c r="AL39" s="63" t="str">
        <f>IFERROR(VLOOKUP(AL16,[1]Table2!$B$1:$Z$21,MATCH("xGA/90",[1]Table2!$B$1:$Z$1,0),0)*VLOOKUP($C16,[1]Table2!$B$1:$Z$21,MATCH("xG/90",[1]Table2!$B$1:$Z$1,0),0),"")</f>
        <v/>
      </c>
      <c r="AM39" s="63" t="str">
        <f>IFERROR(VLOOKUP(AM16,[1]Table2!$B$1:$Z$21,MATCH("xGA/90",[1]Table2!$B$1:$Z$1,0),0)*VLOOKUP($C16,[1]Table2!$B$1:$Z$21,MATCH("xG/90",[1]Table2!$B$1:$Z$1,0),0),"")</f>
        <v/>
      </c>
      <c r="AN39" s="63" t="str">
        <f>IFERROR(VLOOKUP(AN16,[1]Table2!$B$1:$Z$21,MATCH("xGA/90",[1]Table2!$B$1:$Z$1,0),0)*VLOOKUP($C16,[1]Table2!$B$1:$Z$21,MATCH("xG/90",[1]Table2!$B$1:$Z$1,0),0),"")</f>
        <v/>
      </c>
      <c r="AO39" s="63" t="str">
        <f>IFERROR(VLOOKUP(AO16,[1]Table2!$B$1:$Z$21,MATCH("xGA/90",[1]Table2!$B$1:$Z$1,0),0)*VLOOKUP($C16,[1]Table2!$B$1:$Z$21,MATCH("xG/90",[1]Table2!$B$1:$Z$1,0),0),"")</f>
        <v/>
      </c>
      <c r="AP39" s="63" t="str">
        <f>IFERROR(VLOOKUP(AP16,[1]Table2!$B$1:$Z$21,MATCH("xGA/90",[1]Table2!$B$1:$Z$1,0),0)*VLOOKUP($C16,[1]Table2!$B$1:$Z$21,MATCH("xG/90",[1]Table2!$B$1:$Z$1,0),0),"")</f>
        <v/>
      </c>
      <c r="AQ39" s="63" t="str">
        <f>IFERROR(VLOOKUP(AQ16,[1]Table2!$B$1:$Z$21,MATCH("xGA/90",[1]Table2!$B$1:$Z$1,0),0)*VLOOKUP($C16,[1]Table2!$B$1:$Z$21,MATCH("xG/90",[1]Table2!$B$1:$Z$1,0),0),"")</f>
        <v/>
      </c>
      <c r="AR39" s="63" t="str">
        <f>IFERROR(VLOOKUP(AR16,[1]Table2!$B$1:$Z$21,MATCH("xGA/90",[1]Table2!$B$1:$Z$1,0),0)*VLOOKUP($C16,[1]Table2!$B$1:$Z$21,MATCH("xG/90",[1]Table2!$B$1:$Z$1,0),0),"")</f>
        <v/>
      </c>
      <c r="AS39" s="63">
        <f>IFERROR(VLOOKUP(AS16,[1]Table2!$B$1:$Z$21,MATCH("xGA/90",[1]Table2!$B$1:$Z$1,0),0)*VLOOKUP($C16,[1]Table2!$B$1:$Z$21,MATCH("xG/90",[1]Table2!$B$1:$Z$1,0),0),"")</f>
        <v>1.2950806451612904</v>
      </c>
      <c r="AT39" s="63" t="str">
        <f>IFERROR(VLOOKUP(AT16,[1]Table2!$B$1:$Z$21,MATCH("xGA/90",[1]Table2!$B$1:$Z$1,0),0)*VLOOKUP($C16,[1]Table2!$B$1:$Z$21,MATCH("xG/90",[1]Table2!$B$1:$Z$1,0),0),"")</f>
        <v/>
      </c>
      <c r="AU39" s="63">
        <f>IFERROR(VLOOKUP(AU16,[1]Table2!$B$1:$Z$21,MATCH("xGA/90",[1]Table2!$B$1:$Z$1,0),0)*VLOOKUP($C16,[1]Table2!$B$1:$Z$21,MATCH("xG/90",[1]Table2!$B$1:$Z$1,0),0),"")</f>
        <v>1.7674999999999998</v>
      </c>
      <c r="AV39" s="63">
        <f>IFERROR(VLOOKUP(AV16,[1]Table2!$B$1:$Z$21,MATCH("xGA/90",[1]Table2!$B$1:$Z$1,0),0)*VLOOKUP($C16,[1]Table2!$B$1:$Z$21,MATCH("xG/90",[1]Table2!$B$1:$Z$1,0),0),"")</f>
        <v>2.0688709677419355</v>
      </c>
      <c r="AW39" s="63" t="str">
        <f>IFERROR(VLOOKUP(AW16,[1]Table2!$B$1:$Z$21,MATCH("xGA/90",[1]Table2!$B$1:$Z$1,0),0)*VLOOKUP($C16,[1]Table2!$B$1:$Z$21,MATCH("xG/90",[1]Table2!$B$1:$Z$1,0),0),"")</f>
        <v/>
      </c>
      <c r="AX39" s="63" t="str">
        <f>IFERROR(VLOOKUP(AX16,[1]Table2!$B$1:$Z$21,MATCH("xGA/90",[1]Table2!$B$1:$Z$1,0),0)*VLOOKUP($C16,[1]Table2!$B$1:$Z$21,MATCH("xG/90",[1]Table2!$B$1:$Z$1,0),0),"")</f>
        <v/>
      </c>
      <c r="AY39" s="63">
        <f>IFERROR(VLOOKUP(AY16,[1]Table2!$B$1:$Z$21,MATCH("xGA/90",[1]Table2!$B$1:$Z$1,0),0)*VLOOKUP($C16,[1]Table2!$B$1:$Z$21,MATCH("xG/90",[1]Table2!$B$1:$Z$1,0),0),"")</f>
        <v>2.1304687499999999</v>
      </c>
      <c r="AZ39" s="63" t="str">
        <f>IFERROR(VLOOKUP(AZ16,[1]Table2!$B$1:$Z$21,MATCH("xGA/90",[1]Table2!$B$1:$Z$1,0),0)*VLOOKUP($C16,[1]Table2!$B$1:$Z$21,MATCH("xG/90",[1]Table2!$B$1:$Z$1,0),0),"")</f>
        <v/>
      </c>
      <c r="BA39" s="63">
        <f>IFERROR(VLOOKUP(BA16,[1]Table2!$B$1:$Z$21,MATCH("xGA/90",[1]Table2!$B$1:$Z$1,0),0)*VLOOKUP($C16,[1]Table2!$B$1:$Z$21,MATCH("xG/90",[1]Table2!$B$1:$Z$1,0),0),"")</f>
        <v>1.4627586206896552</v>
      </c>
      <c r="BB39" s="63" t="str">
        <f>IFERROR(VLOOKUP(BB16,[1]Table2!$B$1:$Z$21,MATCH("xGA/90",[1]Table2!$B$1:$Z$1,0),0)*VLOOKUP($C16,[1]Table2!$B$1:$Z$21,MATCH("xG/90",[1]Table2!$B$1:$Z$1,0),0),"")</f>
        <v/>
      </c>
      <c r="BC39" s="63" t="str">
        <f>IFERROR(VLOOKUP(BC16,[1]Table2!$B$1:$Z$21,MATCH("xGA/90",[1]Table2!$B$1:$Z$1,0),0)*VLOOKUP($C16,[1]Table2!$B$1:$Z$21,MATCH("xG/90",[1]Table2!$B$1:$Z$1,0),0),"")</f>
        <v/>
      </c>
      <c r="BD39" s="63" t="str">
        <f>IFERROR(VLOOKUP(BD16,[1]Table2!$B$1:$Z$21,MATCH("xGA/90",[1]Table2!$B$1:$Z$1,0),0)*VLOOKUP($C16,[1]Table2!$B$1:$Z$21,MATCH("xG/90",[1]Table2!$B$1:$Z$1,0),0),"")</f>
        <v/>
      </c>
      <c r="BE39" s="63">
        <f>IFERROR(VLOOKUP(BE16,[1]Table2!$B$1:$Z$21,MATCH("xGA/90",[1]Table2!$B$1:$Z$1,0),0)*VLOOKUP($C16,[1]Table2!$B$1:$Z$21,MATCH("xG/90",[1]Table2!$B$1:$Z$1,0),0),"")</f>
        <v>1.8503515624999998</v>
      </c>
      <c r="BF39" s="63" t="str">
        <f>IFERROR(VLOOKUP(BF16,[1]Table2!$B$1:$Z$21,MATCH("xGA/90",[1]Table2!$B$1:$Z$1,0),0)*VLOOKUP($C16,[1]Table2!$B$1:$Z$21,MATCH("xG/90",[1]Table2!$B$1:$Z$1,0),0),"")</f>
        <v/>
      </c>
      <c r="BG39" s="63">
        <f>IFERROR(VLOOKUP(BG16,[1]Table2!$B$1:$Z$21,MATCH("xGA/90",[1]Table2!$B$1:$Z$1,0),0)*VLOOKUP($C16,[1]Table2!$B$1:$Z$21,MATCH("xG/90",[1]Table2!$B$1:$Z$1,0),0),"")</f>
        <v>1.62546875</v>
      </c>
      <c r="BH39" s="63" t="str">
        <f>IFERROR(VLOOKUP(BH16,[1]Table2!$B$1:$Z$21,MATCH("xGA/90",[1]Table2!$B$1:$Z$1,0),0)*VLOOKUP($C16,[1]Table2!$B$1:$Z$21,MATCH("xG/90",[1]Table2!$B$1:$Z$1,0),0),"")</f>
        <v/>
      </c>
      <c r="BI39" s="63">
        <f>IFERROR(VLOOKUP(BI16,[1]Table2!$B$1:$Z$21,MATCH("xGA/90",[1]Table2!$B$1:$Z$1,0),0)*VLOOKUP($C16,[1]Table2!$B$1:$Z$21,MATCH("xG/90",[1]Table2!$B$1:$Z$1,0),0),"")</f>
        <v>1.628625</v>
      </c>
      <c r="BJ39" s="63" t="str">
        <f>IFERROR(VLOOKUP(BJ16,[1]Table2!$B$1:$Z$21,MATCH("xGA/90",[1]Table2!$B$1:$Z$1,0),0)*VLOOKUP($C16,[1]Table2!$B$1:$Z$21,MATCH("xG/90",[1]Table2!$B$1:$Z$1,0),0),"")</f>
        <v/>
      </c>
      <c r="BK39" s="63">
        <f>IFERROR(VLOOKUP(BK16,[1]Table2!$B$1:$Z$21,MATCH("xGA/90",[1]Table2!$B$1:$Z$1,0),0)*VLOOKUP($C16,[1]Table2!$B$1:$Z$21,MATCH("xG/90",[1]Table2!$B$1:$Z$1,0),0),"")</f>
        <v>1.3690234375000001</v>
      </c>
      <c r="BL39" s="63" t="str">
        <f>IFERROR(VLOOKUP(BL16,[1]Table2!$B$1:$Z$21,MATCH("xGA/90",[1]Table2!$B$1:$Z$1,0),0)*VLOOKUP($C16,[1]Table2!$B$1:$Z$21,MATCH("xG/90",[1]Table2!$B$1:$Z$1,0),0),"")</f>
        <v/>
      </c>
      <c r="BM39" s="63">
        <f>IFERROR(VLOOKUP(BM16,[1]Table2!$B$1:$Z$21,MATCH("xGA/90",[1]Table2!$B$1:$Z$1,0),0)*VLOOKUP($C16,[1]Table2!$B$1:$Z$21,MATCH("xG/90",[1]Table2!$B$1:$Z$1,0),0),"")</f>
        <v>1.8187890625000001</v>
      </c>
      <c r="BN39" s="63" t="str">
        <f>IFERROR(VLOOKUP(BN16,[1]Table2!$B$1:$Z$21,MATCH("xGA/90",[1]Table2!$B$1:$Z$1,0),0)*VLOOKUP($C16,[1]Table2!$B$1:$Z$21,MATCH("xG/90",[1]Table2!$B$1:$Z$1,0),0),"")</f>
        <v/>
      </c>
      <c r="BO39" s="63">
        <f>IFERROR(VLOOKUP(BO16,[1]Table2!$B$1:$Z$21,MATCH("xGA/90",[1]Table2!$B$1:$Z$1,0),0)*VLOOKUP($C16,[1]Table2!$B$1:$Z$21,MATCH("xG/90",[1]Table2!$B$1:$Z$1,0),0),"")</f>
        <v>1.5923790322580644</v>
      </c>
      <c r="BP39" s="63" t="str">
        <f>IFERROR(VLOOKUP(BP16,[1]Table2!$B$1:$Z$21,MATCH("xGA/90",[1]Table2!$B$1:$Z$1,0),0)*VLOOKUP($C16,[1]Table2!$B$1:$Z$21,MATCH("xG/90",[1]Table2!$B$1:$Z$1,0),0),"")</f>
        <v/>
      </c>
      <c r="BQ39" s="63">
        <f>IFERROR(VLOOKUP(BQ16,[1]Table2!$B$1:$Z$21,MATCH("xGA/90",[1]Table2!$B$1:$Z$1,0),0)*VLOOKUP($C16,[1]Table2!$B$1:$Z$21,MATCH("xG/90",[1]Table2!$B$1:$Z$1,0),0),"")</f>
        <v>1.6609765624999999</v>
      </c>
      <c r="BR39" s="63" t="str">
        <f>IFERROR(VLOOKUP(BR16,[1]Table2!$B$1:$Z$21,MATCH("xGA/90",[1]Table2!$B$1:$Z$1,0),0)*VLOOKUP($C16,[1]Table2!$B$1:$Z$21,MATCH("xG/90",[1]Table2!$B$1:$Z$1,0),0),"")</f>
        <v/>
      </c>
      <c r="BS39" s="63" t="str">
        <f>IFERROR(VLOOKUP(BS16,[1]Table2!$B$1:$Z$21,MATCH("xGA/90",[1]Table2!$B$1:$Z$1,0),0)*VLOOKUP($C16,[1]Table2!$B$1:$Z$21,MATCH("xG/90",[1]Table2!$B$1:$Z$1,0),0),"")</f>
        <v/>
      </c>
      <c r="BT39" s="63" t="str">
        <f>IFERROR(VLOOKUP(BT16,[1]Table2!$B$1:$Z$21,MATCH("xGA/90",[1]Table2!$B$1:$Z$1,0),0)*VLOOKUP($C16,[1]Table2!$B$1:$Z$21,MATCH("xG/90",[1]Table2!$B$1:$Z$1,0),0),"")</f>
        <v/>
      </c>
      <c r="BU39" s="63">
        <f>IFERROR(VLOOKUP(BU16,[1]Table2!$B$1:$Z$21,MATCH("xGA/90",[1]Table2!$B$1:$Z$1,0),0)*VLOOKUP($C16,[1]Table2!$B$1:$Z$21,MATCH("xG/90",[1]Table2!$B$1:$Z$1,0),0),"")</f>
        <v>1.6412500000000001</v>
      </c>
      <c r="BV39" s="63">
        <f>IFERROR(VLOOKUP(BV16,[1]Table2!$B$1:$Z$21,MATCH("xGA/90",[1]Table2!$B$1:$Z$1,0),0)*VLOOKUP($C16,[1]Table2!$B$1:$Z$21,MATCH("xG/90",[1]Table2!$B$1:$Z$1,0),0),"")</f>
        <v>1.8503515624999998</v>
      </c>
      <c r="BW39" s="63">
        <f>IFERROR(VLOOKUP(BW16,[1]Table2!$B$1:$Z$21,MATCH("xGA/90",[1]Table2!$B$1:$Z$1,0),0)*VLOOKUP($C16,[1]Table2!$B$1:$Z$21,MATCH("xG/90",[1]Table2!$B$1:$Z$1,0),0),"")</f>
        <v>2.2212109375</v>
      </c>
      <c r="BX39" s="63" t="str">
        <f>IFERROR(VLOOKUP(BX16,[1]Table2!$B$1:$Z$21,MATCH("xGA/90",[1]Table2!$B$1:$Z$1,0),0)*VLOOKUP($C16,[1]Table2!$B$1:$Z$21,MATCH("xG/90",[1]Table2!$B$1:$Z$1,0),0),"")</f>
        <v/>
      </c>
      <c r="BY39" s="63">
        <f>IFERROR(VLOOKUP(BY16,[1]Table2!$B$1:$Z$21,MATCH("xGA/90",[1]Table2!$B$1:$Z$1,0),0)*VLOOKUP($C16,[1]Table2!$B$1:$Z$21,MATCH("xG/90",[1]Table2!$B$1:$Z$1,0),0),"")</f>
        <v>1.0310416666666666</v>
      </c>
      <c r="BZ39" s="63" t="str">
        <f>IFERROR(VLOOKUP(BZ16,[1]Table2!$B$1:$Z$21,MATCH("xGA/90",[1]Table2!$B$1:$Z$1,0),0)*VLOOKUP($C16,[1]Table2!$B$1:$Z$21,MATCH("xG/90",[1]Table2!$B$1:$Z$1,0),0),"")</f>
        <v/>
      </c>
      <c r="CA39" s="63">
        <f>IFERROR(VLOOKUP(CA16,[1]Table2!$B$1:$Z$21,MATCH("xGA/90",[1]Table2!$B$1:$Z$1,0),0)*VLOOKUP($C16,[1]Table2!$B$1:$Z$21,MATCH("xG/90",[1]Table2!$B$1:$Z$1,0),0),"")</f>
        <v>1.8345703124999999</v>
      </c>
      <c r="CB39" s="63">
        <f>IFERROR(VLOOKUP(CB16,[1]Table2!$B$1:$Z$21,MATCH("xGA/90",[1]Table2!$B$1:$Z$1,0),0)*VLOOKUP($C16,[1]Table2!$B$1:$Z$21,MATCH("xG/90",[1]Table2!$B$1:$Z$1,0),0),"")</f>
        <v>2.122578125</v>
      </c>
      <c r="CC39" s="63">
        <f>IFERROR(VLOOKUP(CC16,[1]Table2!$B$1:$Z$21,MATCH("xGA/90",[1]Table2!$B$1:$Z$1,0),0)*VLOOKUP($C16,[1]Table2!$B$1:$Z$21,MATCH("xG/90",[1]Table2!$B$1:$Z$1,0),0),"")</f>
        <v>2.1304687499999999</v>
      </c>
      <c r="CD39" s="63" t="str">
        <f>IFERROR(VLOOKUP(CD16,[1]Table2!$B$1:$Z$21,MATCH("xGA/90",[1]Table2!$B$1:$Z$1,0),0)*VLOOKUP($C16,[1]Table2!$B$1:$Z$21,MATCH("xG/90",[1]Table2!$B$1:$Z$1,0),0),"")</f>
        <v/>
      </c>
      <c r="CE39" s="63">
        <f>IFERROR(VLOOKUP(CE16,[1]Table2!$B$1:$Z$21,MATCH("xGA/90",[1]Table2!$B$1:$Z$1,0),0)*VLOOKUP($C16,[1]Table2!$B$1:$Z$21,MATCH("xG/90",[1]Table2!$B$1:$Z$1,0),0),"")</f>
        <v>2.0688709677419355</v>
      </c>
      <c r="CF39" s="63" t="str">
        <f>IFERROR(VLOOKUP(CF16,[1]Table2!$B$1:$Z$21,MATCH("xGA/90",[1]Table2!$B$1:$Z$1,0),0)*VLOOKUP($C16,[1]Table2!$B$1:$Z$21,MATCH("xG/90",[1]Table2!$B$1:$Z$1,0),0),"")</f>
        <v/>
      </c>
      <c r="CG39" s="63">
        <f>IFERROR(VLOOKUP(CG16,[1]Table2!$B$1:$Z$21,MATCH("xGA/90",[1]Table2!$B$1:$Z$1,0),0)*VLOOKUP($C16,[1]Table2!$B$1:$Z$21,MATCH("xG/90",[1]Table2!$B$1:$Z$1,0),0),"")</f>
        <v>1.7674999999999998</v>
      </c>
      <c r="CH39" s="63" t="str">
        <f>IFERROR(VLOOKUP(CH16,[1]Table2!$B$1:$Z$21,MATCH("xGA/90",[1]Table2!$B$1:$Z$1,0),0)*VLOOKUP($C16,[1]Table2!$B$1:$Z$21,MATCH("xG/90",[1]Table2!$B$1:$Z$1,0),0),"")</f>
        <v/>
      </c>
      <c r="CI39" s="63">
        <f>IFERROR(VLOOKUP(CI16,[1]Table2!$B$1:$Z$21,MATCH("xGA/90",[1]Table2!$B$1:$Z$1,0),0)*VLOOKUP($C16,[1]Table2!$B$1:$Z$21,MATCH("xG/90",[1]Table2!$B$1:$Z$1,0),0),"")</f>
        <v>1.2950806451612904</v>
      </c>
      <c r="CJ39" s="63" t="str">
        <f>IFERROR(VLOOKUP(CJ16,[1]Table2!$B$1:$Z$21,MATCH("xGA/90",[1]Table2!$B$1:$Z$1,0),0)*VLOOKUP($C16,[1]Table2!$B$1:$Z$21,MATCH("xG/90",[1]Table2!$B$1:$Z$1,0),0),"")</f>
        <v/>
      </c>
      <c r="CK39" s="63">
        <f>IFERROR(VLOOKUP(CK16,[1]Table2!$B$1:$Z$21,MATCH("xGA/90",[1]Table2!$B$1:$Z$1,0),0)*VLOOKUP($C16,[1]Table2!$B$1:$Z$21,MATCH("xG/90",[1]Table2!$B$1:$Z$1,0),0),"")</f>
        <v>1.6086693548387097</v>
      </c>
      <c r="CL39" s="63" t="str">
        <f>IFERROR(VLOOKUP(CL16,[1]Table2!$B$1:$Z$21,MATCH("xGA/90",[1]Table2!$B$1:$Z$1,0),0)*VLOOKUP($C16,[1]Table2!$B$1:$Z$21,MATCH("xG/90",[1]Table2!$B$1:$Z$1,0),0),"")</f>
        <v/>
      </c>
      <c r="CM39" s="63" t="str">
        <f>IFERROR(VLOOKUP(CM16,[1]Table2!$B$1:$Z$21,MATCH("xGA/90",[1]Table2!$B$1:$Z$1,0),0)*VLOOKUP($C16,[1]Table2!$B$1:$Z$21,MATCH("xG/90",[1]Table2!$B$1:$Z$1,0),0),"")</f>
        <v/>
      </c>
      <c r="CN39" s="63" t="str">
        <f>IFERROR(VLOOKUP(CN16,[1]Table2!$B$1:$Z$21,MATCH("xGA/90",[1]Table2!$B$1:$Z$1,0),0)*VLOOKUP($C16,[1]Table2!$B$1:$Z$21,MATCH("xG/90",[1]Table2!$B$1:$Z$1,0),0),"")</f>
        <v/>
      </c>
      <c r="CO39" s="63" t="str">
        <f>IFERROR(VLOOKUP(CO16,[1]Table2!$B$1:$Z$21,MATCH("xGA/90",[1]Table2!$B$1:$Z$1,0),0)*VLOOKUP($C16,[1]Table2!$B$1:$Z$21,MATCH("xG/90",[1]Table2!$B$1:$Z$1,0),0),"")</f>
        <v/>
      </c>
      <c r="CP39" s="63" t="str">
        <f>IFERROR(VLOOKUP(CP16,[1]Table2!$B$1:$Z$21,MATCH("xGA/90",[1]Table2!$B$1:$Z$1,0),0)*VLOOKUP($C16,[1]Table2!$B$1:$Z$21,MATCH("xG/90",[1]Table2!$B$1:$Z$1,0),0),"")</f>
        <v/>
      </c>
      <c r="CQ39" s="63" t="str">
        <f>IFERROR(VLOOKUP(CQ16,[1]Table2!$B$1:$Z$21,MATCH("xGA/90",[1]Table2!$B$1:$Z$1,0),0)*VLOOKUP($C16,[1]Table2!$B$1:$Z$21,MATCH("xG/90",[1]Table2!$B$1:$Z$1,0),0),"")</f>
        <v/>
      </c>
      <c r="CR39" s="63" t="str">
        <f>IFERROR(VLOOKUP(CR16,[1]Table2!$B$1:$Z$21,MATCH("xGA/90",[1]Table2!$B$1:$Z$1,0),0)*VLOOKUP($C16,[1]Table2!$B$1:$Z$21,MATCH("xG/90",[1]Table2!$B$1:$Z$1,0),0),"")</f>
        <v/>
      </c>
      <c r="CS39" s="63" t="str">
        <f>IFERROR(VLOOKUP(CS16,[1]Table2!$B$1:$Z$21,MATCH("xGA/90",[1]Table2!$B$1:$Z$1,0),0)*VLOOKUP($C16,[1]Table2!$B$1:$Z$21,MATCH("xG/90",[1]Table2!$B$1:$Z$1,0),0),"")</f>
        <v/>
      </c>
      <c r="CT39" s="63" t="str">
        <f>IFERROR(VLOOKUP(CT16,[1]Table2!$B$1:$Z$21,MATCH("xGA/90",[1]Table2!$B$1:$Z$1,0),0)*VLOOKUP($C16,[1]Table2!$B$1:$Z$21,MATCH("xG/90",[1]Table2!$B$1:$Z$1,0),0),"")</f>
        <v/>
      </c>
      <c r="CU39" s="63" t="str">
        <f>IFERROR(VLOOKUP(CU16,[1]Table2!$B$1:$Z$21,MATCH("xGA/90",[1]Table2!$B$1:$Z$1,0),0)*VLOOKUP($C16,[1]Table2!$B$1:$Z$21,MATCH("xG/90",[1]Table2!$B$1:$Z$1,0),0),"")</f>
        <v/>
      </c>
      <c r="CV39" s="63" t="str">
        <f>IFERROR(VLOOKUP(CV16,[1]Table2!$B$1:$Z$21,MATCH("xGA/90",[1]Table2!$B$1:$Z$1,0),0)*VLOOKUP($C16,[1]Table2!$B$1:$Z$21,MATCH("xG/90",[1]Table2!$B$1:$Z$1,0),0),"")</f>
        <v/>
      </c>
      <c r="CW39" s="63" t="str">
        <f>IFERROR(VLOOKUP(CW16,[1]Table2!$B$1:$Z$21,MATCH("xGA/90",[1]Table2!$B$1:$Z$1,0),0)*VLOOKUP($C16,[1]Table2!$B$1:$Z$21,MATCH("xG/90",[1]Table2!$B$1:$Z$1,0),0),"")</f>
        <v/>
      </c>
      <c r="CX39" s="63" t="str">
        <f>IFERROR(VLOOKUP(CX16,[1]Table2!$B$1:$Z$21,MATCH("xGA/90",[1]Table2!$B$1:$Z$1,0),0)*VLOOKUP($C16,[1]Table2!$B$1:$Z$21,MATCH("xG/90",[1]Table2!$B$1:$Z$1,0),0),"")</f>
        <v/>
      </c>
      <c r="CY39" s="63" t="str">
        <f>IFERROR(VLOOKUP(CY16,[1]Table2!$B$1:$Z$21,MATCH("xGA/90",[1]Table2!$B$1:$Z$1,0),0)*VLOOKUP($C16,[1]Table2!$B$1:$Z$21,MATCH("xG/90",[1]Table2!$B$1:$Z$1,0),0),"")</f>
        <v/>
      </c>
      <c r="CZ39" s="63" t="str">
        <f>IFERROR(VLOOKUP(CZ16,[1]Table2!$B$1:$Z$21,MATCH("xGA/90",[1]Table2!$B$1:$Z$1,0),0)*VLOOKUP($C16,[1]Table2!$B$1:$Z$21,MATCH("xG/90",[1]Table2!$B$1:$Z$1,0),0),"")</f>
        <v/>
      </c>
      <c r="DA39" s="63" t="str">
        <f>IFERROR(VLOOKUP(DA16,[1]Table2!$B$1:$Z$21,MATCH("xGA/90",[1]Table2!$B$1:$Z$1,0),0)*VLOOKUP($C16,[1]Table2!$B$1:$Z$21,MATCH("xG/90",[1]Table2!$B$1:$Z$1,0),0),"")</f>
        <v/>
      </c>
      <c r="DB39" s="63" t="str">
        <f>IFERROR(VLOOKUP(DB16,[1]Table2!$B$1:$Z$21,MATCH("xGA/90",[1]Table2!$B$1:$Z$1,0),0)*VLOOKUP($C16,[1]Table2!$B$1:$Z$21,MATCH("xG/90",[1]Table2!$B$1:$Z$1,0),0),"")</f>
        <v/>
      </c>
      <c r="DC39" s="63" t="str">
        <f>IFERROR(VLOOKUP(DC16,[1]Table2!$B$1:$Z$21,MATCH("xGA/90",[1]Table2!$B$1:$Z$1,0),0)*VLOOKUP($C16,[1]Table2!$B$1:$Z$21,MATCH("xG/90",[1]Table2!$B$1:$Z$1,0),0),"")</f>
        <v/>
      </c>
      <c r="DE39" s="101"/>
      <c r="DF39" s="101"/>
      <c r="DG39" s="101"/>
      <c r="DH39" s="101"/>
      <c r="DI39" s="101"/>
      <c r="DJ39" s="101"/>
    </row>
    <row r="40" spans="1:114" s="49" customFormat="1" ht="21.75" customHeight="1" x14ac:dyDescent="0.25">
      <c r="A40" s="48" t="s">
        <v>42</v>
      </c>
      <c r="B40" s="44">
        <f>VLOOKUP(A40,[1]Table!$B$1:$O$21,MATCH("xGD/90",[1]Table!$B$1:$O$1,0),0)</f>
        <v>0.45</v>
      </c>
      <c r="C40" s="60" t="s">
        <v>11</v>
      </c>
      <c r="D40" s="63" t="str">
        <f>IFERROR(VLOOKUP(D17,[1]Table2!$B$1:$Z$21,MATCH("xGA/90",[1]Table2!$B$1:$Z$1,0),0)*VLOOKUP($C17,[1]Table2!$B$1:$Z$21,MATCH("xG/90",[1]Table2!$B$1:$Z$1,0),0),"")</f>
        <v/>
      </c>
      <c r="E40" s="63">
        <f>IFERROR(VLOOKUP(E17,[1]Table2!$B$1:$Z$21,MATCH("xGA/90",[1]Table2!$B$1:$Z$1,0),0)*VLOOKUP($C17,[1]Table2!$B$1:$Z$21,MATCH("xG/90",[1]Table2!$B$1:$Z$1,0),0),"")</f>
        <v>3.039542143600416</v>
      </c>
      <c r="F40" s="63" t="str">
        <f>IFERROR(VLOOKUP(F17,[1]Table2!$B$1:$Z$21,MATCH("xGA/90",[1]Table2!$B$1:$Z$1,0),0)*VLOOKUP($C17,[1]Table2!$B$1:$Z$21,MATCH("xG/90",[1]Table2!$B$1:$Z$1,0),0),"")</f>
        <v/>
      </c>
      <c r="G40" s="63">
        <f>IFERROR(VLOOKUP(G17,[1]Table2!$B$1:$Z$21,MATCH("xGA/90",[1]Table2!$B$1:$Z$1,0),0)*VLOOKUP($C17,[1]Table2!$B$1:$Z$21,MATCH("xG/90",[1]Table2!$B$1:$Z$1,0),0),"")</f>
        <v>2.411290322580645</v>
      </c>
      <c r="H40" s="63" t="str">
        <f>IFERROR(VLOOKUP(H17,[1]Table2!$B$1:$Z$21,MATCH("xGA/90",[1]Table2!$B$1:$Z$1,0),0)*VLOOKUP($C17,[1]Table2!$B$1:$Z$21,MATCH("xG/90",[1]Table2!$B$1:$Z$1,0),0),"")</f>
        <v/>
      </c>
      <c r="I40" s="63">
        <f>IFERROR(VLOOKUP(I17,[1]Table2!$B$1:$Z$21,MATCH("xGA/90",[1]Table2!$B$1:$Z$1,0),0)*VLOOKUP($C17,[1]Table2!$B$1:$Z$21,MATCH("xG/90",[1]Table2!$B$1:$Z$1,0),0),"")</f>
        <v>2.3927419354838708</v>
      </c>
      <c r="J40" s="63" t="str">
        <f>IFERROR(VLOOKUP(J17,[1]Table2!$B$1:$Z$21,MATCH("xGA/90",[1]Table2!$B$1:$Z$1,0),0)*VLOOKUP($C17,[1]Table2!$B$1:$Z$21,MATCH("xG/90",[1]Table2!$B$1:$Z$1,0),0),"")</f>
        <v/>
      </c>
      <c r="K40" s="63">
        <f>IFERROR(VLOOKUP(K17,[1]Table2!$B$1:$Z$21,MATCH("xGA/90",[1]Table2!$B$1:$Z$1,0),0)*VLOOKUP($C17,[1]Table2!$B$1:$Z$21,MATCH("xG/90",[1]Table2!$B$1:$Z$1,0),0),"")</f>
        <v>3.2633568548387095</v>
      </c>
      <c r="L40" s="63">
        <f>IFERROR(VLOOKUP(L17,[1]Table2!$B$1:$Z$21,MATCH("xGA/90",[1]Table2!$B$1:$Z$1,0),0)*VLOOKUP($C17,[1]Table2!$B$1:$Z$21,MATCH("xG/90",[1]Table2!$B$1:$Z$1,0),0),"")</f>
        <v>1.9027055150884495</v>
      </c>
      <c r="M40" s="63">
        <f>IFERROR(VLOOKUP(M17,[1]Table2!$B$1:$Z$21,MATCH("xGA/90",[1]Table2!$B$1:$Z$1,0),0)*VLOOKUP($C17,[1]Table2!$B$1:$Z$21,MATCH("xG/90",[1]Table2!$B$1:$Z$1,0),0),"")</f>
        <v>3.130040322580645</v>
      </c>
      <c r="N40" s="63" t="str">
        <f>IFERROR(VLOOKUP(N17,[1]Table2!$B$1:$Z$21,MATCH("xGA/90",[1]Table2!$B$1:$Z$1,0),0)*VLOOKUP($C17,[1]Table2!$B$1:$Z$21,MATCH("xG/90",[1]Table2!$B$1:$Z$1,0),0),"")</f>
        <v/>
      </c>
      <c r="O40" s="63" t="str">
        <f>IFERROR(VLOOKUP(O17,[1]Table2!$B$1:$Z$21,MATCH("xGA/90",[1]Table2!$B$1:$Z$1,0),0)*VLOOKUP($C17,[1]Table2!$B$1:$Z$21,MATCH("xG/90",[1]Table2!$B$1:$Z$1,0),0),"")</f>
        <v/>
      </c>
      <c r="P40" s="63" t="str">
        <f>IFERROR(VLOOKUP(P17,[1]Table2!$B$1:$Z$21,MATCH("xGA/90",[1]Table2!$B$1:$Z$1,0),0)*VLOOKUP($C17,[1]Table2!$B$1:$Z$21,MATCH("xG/90",[1]Table2!$B$1:$Z$1,0),0),"")</f>
        <v/>
      </c>
      <c r="Q40" s="63" t="str">
        <f>IFERROR(VLOOKUP(Q17,[1]Table2!$B$1:$Z$21,MATCH("xGA/90",[1]Table2!$B$1:$Z$1,0),0)*VLOOKUP($C17,[1]Table2!$B$1:$Z$21,MATCH("xG/90",[1]Table2!$B$1:$Z$1,0),0),"")</f>
        <v/>
      </c>
      <c r="R40" s="63" t="str">
        <f>IFERROR(VLOOKUP(R17,[1]Table2!$B$1:$Z$21,MATCH("xGA/90",[1]Table2!$B$1:$Z$1,0),0)*VLOOKUP($C17,[1]Table2!$B$1:$Z$21,MATCH("xG/90",[1]Table2!$B$1:$Z$1,0),0),"")</f>
        <v/>
      </c>
      <c r="S40" s="63" t="str">
        <f>IFERROR(VLOOKUP(S17,[1]Table2!$B$1:$Z$21,MATCH("xGA/90",[1]Table2!$B$1:$Z$1,0),0)*VLOOKUP($C17,[1]Table2!$B$1:$Z$21,MATCH("xG/90",[1]Table2!$B$1:$Z$1,0),0),"")</f>
        <v/>
      </c>
      <c r="T40" s="63" t="str">
        <f>IFERROR(VLOOKUP(T17,[1]Table2!$B$1:$Z$21,MATCH("xGA/90",[1]Table2!$B$1:$Z$1,0),0)*VLOOKUP($C17,[1]Table2!$B$1:$Z$21,MATCH("xG/90",[1]Table2!$B$1:$Z$1,0),0),"")</f>
        <v/>
      </c>
      <c r="U40" s="63">
        <f>IFERROR(VLOOKUP(U17,[1]Table2!$B$1:$Z$21,MATCH("xGA/90",[1]Table2!$B$1:$Z$1,0),0)*VLOOKUP($C17,[1]Table2!$B$1:$Z$21,MATCH("xG/90",[1]Table2!$B$1:$Z$1,0),0),"")</f>
        <v>2.1490545050055618</v>
      </c>
      <c r="V40" s="63" t="str">
        <f>IFERROR(VLOOKUP(V17,[1]Table2!$B$1:$Z$21,MATCH("xGA/90",[1]Table2!$B$1:$Z$1,0),0)*VLOOKUP($C17,[1]Table2!$B$1:$Z$21,MATCH("xG/90",[1]Table2!$B$1:$Z$1,0),0),"")</f>
        <v/>
      </c>
      <c r="W40" s="63">
        <f>IFERROR(VLOOKUP(W17,[1]Table2!$B$1:$Z$21,MATCH("xGA/90",[1]Table2!$B$1:$Z$1,0),0)*VLOOKUP($C17,[1]Table2!$B$1:$Z$21,MATCH("xG/90",[1]Table2!$B$1:$Z$1,0),0),"")</f>
        <v>2.0113407258064515</v>
      </c>
      <c r="X40" s="63" t="str">
        <f>IFERROR(VLOOKUP(X17,[1]Table2!$B$1:$Z$21,MATCH("xGA/90",[1]Table2!$B$1:$Z$1,0),0)*VLOOKUP($C17,[1]Table2!$B$1:$Z$21,MATCH("xG/90",[1]Table2!$B$1:$Z$1,0),0),"")</f>
        <v/>
      </c>
      <c r="Y40" s="63">
        <f>IFERROR(VLOOKUP(Y17,[1]Table2!$B$1:$Z$21,MATCH("xGA/90",[1]Table2!$B$1:$Z$1,0),0)*VLOOKUP($C17,[1]Table2!$B$1:$Z$21,MATCH("xG/90",[1]Table2!$B$1:$Z$1,0),0),"")</f>
        <v>1.514784946236559</v>
      </c>
      <c r="Z40" s="63">
        <f>IFERROR(VLOOKUP(Z17,[1]Table2!$B$1:$Z$21,MATCH("xGA/90",[1]Table2!$B$1:$Z$1,0),0)*VLOOKUP($C17,[1]Table2!$B$1:$Z$21,MATCH("xG/90",[1]Table2!$B$1:$Z$1,0),0),"")</f>
        <v>2.3634235171696147</v>
      </c>
      <c r="AA40" s="63">
        <f>IFERROR(VLOOKUP(AA17,[1]Table2!$B$1:$Z$21,MATCH("xGA/90",[1]Table2!$B$1:$Z$1,0),0)*VLOOKUP($C17,[1]Table2!$B$1:$Z$21,MATCH("xG/90",[1]Table2!$B$1:$Z$1,0),0),"")</f>
        <v>3.130040322580645</v>
      </c>
      <c r="AB40" s="63" t="str">
        <f>IFERROR(VLOOKUP(AB17,[1]Table2!$B$1:$Z$21,MATCH("xGA/90",[1]Table2!$B$1:$Z$1,0),0)*VLOOKUP($C17,[1]Table2!$B$1:$Z$21,MATCH("xG/90",[1]Table2!$B$1:$Z$1,0),0),"")</f>
        <v/>
      </c>
      <c r="AC40" s="63">
        <f>IFERROR(VLOOKUP(AC17,[1]Table2!$B$1:$Z$21,MATCH("xGA/90",[1]Table2!$B$1:$Z$1,0),0)*VLOOKUP($C17,[1]Table2!$B$1:$Z$21,MATCH("xG/90",[1]Table2!$B$1:$Z$1,0),0),"")</f>
        <v>3.118447580645161</v>
      </c>
      <c r="AD40" s="63" t="str">
        <f>IFERROR(VLOOKUP(AD17,[1]Table2!$B$1:$Z$21,MATCH("xGA/90",[1]Table2!$B$1:$Z$1,0),0)*VLOOKUP($C17,[1]Table2!$B$1:$Z$21,MATCH("xG/90",[1]Table2!$B$1:$Z$1,0),0),"")</f>
        <v/>
      </c>
      <c r="AE40" s="63">
        <f>IFERROR(VLOOKUP(AE17,[1]Table2!$B$1:$Z$21,MATCH("xGA/90",[1]Table2!$B$1:$Z$1,0),0)*VLOOKUP($C17,[1]Table2!$B$1:$Z$21,MATCH("xG/90",[1]Table2!$B$1:$Z$1,0),0),"")</f>
        <v>2.3881048387096775</v>
      </c>
      <c r="AF40" s="63" t="str">
        <f>IFERROR(VLOOKUP(AF17,[1]Table2!$B$1:$Z$21,MATCH("xGA/90",[1]Table2!$B$1:$Z$1,0),0)*VLOOKUP($C17,[1]Table2!$B$1:$Z$21,MATCH("xG/90",[1]Table2!$B$1:$Z$1,0),0),"")</f>
        <v/>
      </c>
      <c r="AG40" s="63">
        <f>IFERROR(VLOOKUP(AG17,[1]Table2!$B$1:$Z$21,MATCH("xGA/90",[1]Table2!$B$1:$Z$1,0),0)*VLOOKUP($C17,[1]Table2!$B$1:$Z$21,MATCH("xG/90",[1]Table2!$B$1:$Z$1,0),0),"")</f>
        <v>2.672127016129032</v>
      </c>
      <c r="AH40" s="63" t="str">
        <f>IFERROR(VLOOKUP(AH17,[1]Table2!$B$1:$Z$21,MATCH("xGA/90",[1]Table2!$B$1:$Z$1,0),0)*VLOOKUP($C17,[1]Table2!$B$1:$Z$21,MATCH("xG/90",[1]Table2!$B$1:$Z$1,0),0),"")</f>
        <v/>
      </c>
      <c r="AI40" s="63" t="str">
        <f>IFERROR(VLOOKUP(AI17,[1]Table2!$B$1:$Z$21,MATCH("xGA/90",[1]Table2!$B$1:$Z$1,0),0)*VLOOKUP($C17,[1]Table2!$B$1:$Z$21,MATCH("xG/90",[1]Table2!$B$1:$Z$1,0),0),"")</f>
        <v/>
      </c>
      <c r="AJ40" s="63" t="str">
        <f>IFERROR(VLOOKUP(AJ17,[1]Table2!$B$1:$Z$21,MATCH("xGA/90",[1]Table2!$B$1:$Z$1,0),0)*VLOOKUP($C17,[1]Table2!$B$1:$Z$21,MATCH("xG/90",[1]Table2!$B$1:$Z$1,0),0),"")</f>
        <v/>
      </c>
      <c r="AK40" s="63" t="str">
        <f>IFERROR(VLOOKUP(AK17,[1]Table2!$B$1:$Z$21,MATCH("xGA/90",[1]Table2!$B$1:$Z$1,0),0)*VLOOKUP($C17,[1]Table2!$B$1:$Z$21,MATCH("xG/90",[1]Table2!$B$1:$Z$1,0),0),"")</f>
        <v/>
      </c>
      <c r="AL40" s="63" t="str">
        <f>IFERROR(VLOOKUP(AL17,[1]Table2!$B$1:$Z$21,MATCH("xGA/90",[1]Table2!$B$1:$Z$1,0),0)*VLOOKUP($C17,[1]Table2!$B$1:$Z$21,MATCH("xG/90",[1]Table2!$B$1:$Z$1,0),0),"")</f>
        <v/>
      </c>
      <c r="AM40" s="63" t="str">
        <f>IFERROR(VLOOKUP(AM17,[1]Table2!$B$1:$Z$21,MATCH("xGA/90",[1]Table2!$B$1:$Z$1,0),0)*VLOOKUP($C17,[1]Table2!$B$1:$Z$21,MATCH("xG/90",[1]Table2!$B$1:$Z$1,0),0),"")</f>
        <v/>
      </c>
      <c r="AN40" s="63" t="str">
        <f>IFERROR(VLOOKUP(AN17,[1]Table2!$B$1:$Z$21,MATCH("xGA/90",[1]Table2!$B$1:$Z$1,0),0)*VLOOKUP($C17,[1]Table2!$B$1:$Z$21,MATCH("xG/90",[1]Table2!$B$1:$Z$1,0),0),"")</f>
        <v/>
      </c>
      <c r="AO40" s="63" t="str">
        <f>IFERROR(VLOOKUP(AO17,[1]Table2!$B$1:$Z$21,MATCH("xGA/90",[1]Table2!$B$1:$Z$1,0),0)*VLOOKUP($C17,[1]Table2!$B$1:$Z$21,MATCH("xG/90",[1]Table2!$B$1:$Z$1,0),0),"")</f>
        <v/>
      </c>
      <c r="AP40" s="63" t="str">
        <f>IFERROR(VLOOKUP(AP17,[1]Table2!$B$1:$Z$21,MATCH("xGA/90",[1]Table2!$B$1:$Z$1,0),0)*VLOOKUP($C17,[1]Table2!$B$1:$Z$21,MATCH("xG/90",[1]Table2!$B$1:$Z$1,0),0),"")</f>
        <v/>
      </c>
      <c r="AQ40" s="63" t="str">
        <f>IFERROR(VLOOKUP(AQ17,[1]Table2!$B$1:$Z$21,MATCH("xGA/90",[1]Table2!$B$1:$Z$1,0),0)*VLOOKUP($C17,[1]Table2!$B$1:$Z$21,MATCH("xG/90",[1]Table2!$B$1:$Z$1,0),0),"")</f>
        <v/>
      </c>
      <c r="AR40" s="63" t="str">
        <f>IFERROR(VLOOKUP(AR17,[1]Table2!$B$1:$Z$21,MATCH("xGA/90",[1]Table2!$B$1:$Z$1,0),0)*VLOOKUP($C17,[1]Table2!$B$1:$Z$21,MATCH("xG/90",[1]Table2!$B$1:$Z$1,0),0),"")</f>
        <v/>
      </c>
      <c r="AS40" s="63">
        <f>IFERROR(VLOOKUP(AS17,[1]Table2!$B$1:$Z$21,MATCH("xGA/90",[1]Table2!$B$1:$Z$1,0),0)*VLOOKUP($C17,[1]Table2!$B$1:$Z$21,MATCH("xG/90",[1]Table2!$B$1:$Z$1,0),0),"")</f>
        <v>2.7184979838709675</v>
      </c>
      <c r="AT40" s="63" t="str">
        <f>IFERROR(VLOOKUP(AT17,[1]Table2!$B$1:$Z$21,MATCH("xGA/90",[1]Table2!$B$1:$Z$1,0),0)*VLOOKUP($C17,[1]Table2!$B$1:$Z$21,MATCH("xG/90",[1]Table2!$B$1:$Z$1,0),0),"")</f>
        <v/>
      </c>
      <c r="AU40" s="63">
        <f>IFERROR(VLOOKUP(AU17,[1]Table2!$B$1:$Z$21,MATCH("xGA/90",[1]Table2!$B$1:$Z$1,0),0)*VLOOKUP($C17,[1]Table2!$B$1:$Z$21,MATCH("xG/90",[1]Table2!$B$1:$Z$1,0),0),"")</f>
        <v>2.440272177419355</v>
      </c>
      <c r="AV40" s="63" t="str">
        <f>IFERROR(VLOOKUP(AV17,[1]Table2!$B$1:$Z$21,MATCH("xGA/90",[1]Table2!$B$1:$Z$1,0),0)*VLOOKUP($C17,[1]Table2!$B$1:$Z$21,MATCH("xG/90",[1]Table2!$B$1:$Z$1,0),0),"")</f>
        <v/>
      </c>
      <c r="AW40" s="63" t="str">
        <f>IFERROR(VLOOKUP(AW17,[1]Table2!$B$1:$Z$21,MATCH("xGA/90",[1]Table2!$B$1:$Z$1,0),0)*VLOOKUP($C17,[1]Table2!$B$1:$Z$21,MATCH("xG/90",[1]Table2!$B$1:$Z$1,0),0),"")</f>
        <v/>
      </c>
      <c r="AX40" s="63" t="str">
        <f>IFERROR(VLOOKUP(AX17,[1]Table2!$B$1:$Z$21,MATCH("xGA/90",[1]Table2!$B$1:$Z$1,0),0)*VLOOKUP($C17,[1]Table2!$B$1:$Z$21,MATCH("xG/90",[1]Table2!$B$1:$Z$1,0),0),"")</f>
        <v/>
      </c>
      <c r="AY40" s="63">
        <f>IFERROR(VLOOKUP(AY17,[1]Table2!$B$1:$Z$21,MATCH("xGA/90",[1]Table2!$B$1:$Z$1,0),0)*VLOOKUP($C17,[1]Table2!$B$1:$Z$21,MATCH("xG/90",[1]Table2!$B$1:$Z$1,0),0),"")</f>
        <v>2.1490545050055618</v>
      </c>
      <c r="AZ40" s="63" t="str">
        <f>IFERROR(VLOOKUP(AZ17,[1]Table2!$B$1:$Z$21,MATCH("xGA/90",[1]Table2!$B$1:$Z$1,0),0)*VLOOKUP($C17,[1]Table2!$B$1:$Z$21,MATCH("xG/90",[1]Table2!$B$1:$Z$1,0),0),"")</f>
        <v/>
      </c>
      <c r="BA40" s="63">
        <f>IFERROR(VLOOKUP(BA17,[1]Table2!$B$1:$Z$21,MATCH("xGA/90",[1]Table2!$B$1:$Z$1,0),0)*VLOOKUP($C17,[1]Table2!$B$1:$Z$21,MATCH("xG/90",[1]Table2!$B$1:$Z$1,0),0),"")</f>
        <v>2.3394901144640996</v>
      </c>
      <c r="BB40" s="63" t="str">
        <f>IFERROR(VLOOKUP(BB17,[1]Table2!$B$1:$Z$21,MATCH("xGA/90",[1]Table2!$B$1:$Z$1,0),0)*VLOOKUP($C17,[1]Table2!$B$1:$Z$21,MATCH("xG/90",[1]Table2!$B$1:$Z$1,0),0),"")</f>
        <v/>
      </c>
      <c r="BC40" s="63" t="str">
        <f>IFERROR(VLOOKUP(BC17,[1]Table2!$B$1:$Z$21,MATCH("xGA/90",[1]Table2!$B$1:$Z$1,0),0)*VLOOKUP($C17,[1]Table2!$B$1:$Z$21,MATCH("xG/90",[1]Table2!$B$1:$Z$1,0),0),"")</f>
        <v/>
      </c>
      <c r="BD40" s="63" t="str">
        <f>IFERROR(VLOOKUP(BD17,[1]Table2!$B$1:$Z$21,MATCH("xGA/90",[1]Table2!$B$1:$Z$1,0),0)*VLOOKUP($C17,[1]Table2!$B$1:$Z$21,MATCH("xG/90",[1]Table2!$B$1:$Z$1,0),0),"")</f>
        <v/>
      </c>
      <c r="BE40" s="63">
        <f>IFERROR(VLOOKUP(BE17,[1]Table2!$B$1:$Z$21,MATCH("xGA/90",[1]Table2!$B$1:$Z$1,0),0)*VLOOKUP($C17,[1]Table2!$B$1:$Z$21,MATCH("xG/90",[1]Table2!$B$1:$Z$1,0),0),"")</f>
        <v>2.6953125</v>
      </c>
      <c r="BF40" s="63" t="str">
        <f>IFERROR(VLOOKUP(BF17,[1]Table2!$B$1:$Z$21,MATCH("xGA/90",[1]Table2!$B$1:$Z$1,0),0)*VLOOKUP($C17,[1]Table2!$B$1:$Z$21,MATCH("xG/90",[1]Table2!$B$1:$Z$1,0),0),"")</f>
        <v/>
      </c>
      <c r="BG40" s="63">
        <f>IFERROR(VLOOKUP(BG17,[1]Table2!$B$1:$Z$21,MATCH("xGA/90",[1]Table2!$B$1:$Z$1,0),0)*VLOOKUP($C17,[1]Table2!$B$1:$Z$21,MATCH("xG/90",[1]Table2!$B$1:$Z$1,0),0),"")</f>
        <v>3.130040322580645</v>
      </c>
      <c r="BH40" s="63" t="str">
        <f>IFERROR(VLOOKUP(BH17,[1]Table2!$B$1:$Z$21,MATCH("xGA/90",[1]Table2!$B$1:$Z$1,0),0)*VLOOKUP($C17,[1]Table2!$B$1:$Z$21,MATCH("xG/90",[1]Table2!$B$1:$Z$1,0),0),"")</f>
        <v/>
      </c>
      <c r="BI40" s="63">
        <f>IFERROR(VLOOKUP(BI17,[1]Table2!$B$1:$Z$21,MATCH("xGA/90",[1]Table2!$B$1:$Z$1,0),0)*VLOOKUP($C17,[1]Table2!$B$1:$Z$21,MATCH("xG/90",[1]Table2!$B$1:$Z$1,0),0),"")</f>
        <v>1.9027055150884495</v>
      </c>
      <c r="BJ40" s="63" t="str">
        <f>IFERROR(VLOOKUP(BJ17,[1]Table2!$B$1:$Z$21,MATCH("xGA/90",[1]Table2!$B$1:$Z$1,0),0)*VLOOKUP($C17,[1]Table2!$B$1:$Z$21,MATCH("xG/90",[1]Table2!$B$1:$Z$1,0),0),"")</f>
        <v/>
      </c>
      <c r="BK40" s="63">
        <f>IFERROR(VLOOKUP(BK17,[1]Table2!$B$1:$Z$21,MATCH("xGA/90",[1]Table2!$B$1:$Z$1,0),0)*VLOOKUP($C17,[1]Table2!$B$1:$Z$21,MATCH("xG/90",[1]Table2!$B$1:$Z$1,0),0),"")</f>
        <v>2.411290322580645</v>
      </c>
      <c r="BL40" s="63">
        <f>IFERROR(VLOOKUP(BL17,[1]Table2!$B$1:$Z$21,MATCH("xGA/90",[1]Table2!$B$1:$Z$1,0),0)*VLOOKUP($C17,[1]Table2!$B$1:$Z$21,MATCH("xG/90",[1]Table2!$B$1:$Z$1,0),0),"")</f>
        <v>2.6953125</v>
      </c>
      <c r="BM40" s="63">
        <f>IFERROR(VLOOKUP(BM17,[1]Table2!$B$1:$Z$21,MATCH("xGA/90",[1]Table2!$B$1:$Z$1,0),0)*VLOOKUP($C17,[1]Table2!$B$1:$Z$21,MATCH("xG/90",[1]Table2!$B$1:$Z$1,0),0),"")</f>
        <v>2.3927419354838708</v>
      </c>
      <c r="BN40" s="63" t="str">
        <f>IFERROR(VLOOKUP(BN17,[1]Table2!$B$1:$Z$21,MATCH("xGA/90",[1]Table2!$B$1:$Z$1,0),0)*VLOOKUP($C17,[1]Table2!$B$1:$Z$21,MATCH("xG/90",[1]Table2!$B$1:$Z$1,0),0),"")</f>
        <v/>
      </c>
      <c r="BO40" s="63">
        <f>IFERROR(VLOOKUP(BO17,[1]Table2!$B$1:$Z$21,MATCH("xGA/90",[1]Table2!$B$1:$Z$1,0),0)*VLOOKUP($C17,[1]Table2!$B$1:$Z$21,MATCH("xG/90",[1]Table2!$B$1:$Z$1,0),0),"")</f>
        <v>3.2633568548387095</v>
      </c>
      <c r="BP40" s="63" t="str">
        <f>IFERROR(VLOOKUP(BP17,[1]Table2!$B$1:$Z$21,MATCH("xGA/90",[1]Table2!$B$1:$Z$1,0),0)*VLOOKUP($C17,[1]Table2!$B$1:$Z$21,MATCH("xG/90",[1]Table2!$B$1:$Z$1,0),0),"")</f>
        <v/>
      </c>
      <c r="BQ40" s="63" t="str">
        <f>IFERROR(VLOOKUP(BQ17,[1]Table2!$B$1:$Z$21,MATCH("xGA/90",[1]Table2!$B$1:$Z$1,0),0)*VLOOKUP($C17,[1]Table2!$B$1:$Z$21,MATCH("xG/90",[1]Table2!$B$1:$Z$1,0),0),"")</f>
        <v/>
      </c>
      <c r="BR40" s="63" t="str">
        <f>IFERROR(VLOOKUP(BR17,[1]Table2!$B$1:$Z$21,MATCH("xGA/90",[1]Table2!$B$1:$Z$1,0),0)*VLOOKUP($C17,[1]Table2!$B$1:$Z$21,MATCH("xG/90",[1]Table2!$B$1:$Z$1,0),0),"")</f>
        <v/>
      </c>
      <c r="BS40" s="63" t="str">
        <f>IFERROR(VLOOKUP(BS17,[1]Table2!$B$1:$Z$21,MATCH("xGA/90",[1]Table2!$B$1:$Z$1,0),0)*VLOOKUP($C17,[1]Table2!$B$1:$Z$21,MATCH("xG/90",[1]Table2!$B$1:$Z$1,0),0),"")</f>
        <v/>
      </c>
      <c r="BT40" s="63" t="str">
        <f>IFERROR(VLOOKUP(BT17,[1]Table2!$B$1:$Z$21,MATCH("xGA/90",[1]Table2!$B$1:$Z$1,0),0)*VLOOKUP($C17,[1]Table2!$B$1:$Z$21,MATCH("xG/90",[1]Table2!$B$1:$Z$1,0),0),"")</f>
        <v/>
      </c>
      <c r="BU40" s="63">
        <f>IFERROR(VLOOKUP(BU17,[1]Table2!$B$1:$Z$21,MATCH("xGA/90",[1]Table2!$B$1:$Z$1,0),0)*VLOOKUP($C17,[1]Table2!$B$1:$Z$21,MATCH("xG/90",[1]Table2!$B$1:$Z$1,0),0),"")</f>
        <v>1.514784946236559</v>
      </c>
      <c r="BV40" s="63">
        <f>IFERROR(VLOOKUP(BV17,[1]Table2!$B$1:$Z$21,MATCH("xGA/90",[1]Table2!$B$1:$Z$1,0),0)*VLOOKUP($C17,[1]Table2!$B$1:$Z$21,MATCH("xG/90",[1]Table2!$B$1:$Z$1,0),0),"")</f>
        <v>2.3394901144640996</v>
      </c>
      <c r="BW40" s="63">
        <f>IFERROR(VLOOKUP(BW17,[1]Table2!$B$1:$Z$21,MATCH("xGA/90",[1]Table2!$B$1:$Z$1,0),0)*VLOOKUP($C17,[1]Table2!$B$1:$Z$21,MATCH("xG/90",[1]Table2!$B$1:$Z$1,0),0),"")</f>
        <v>2.0113407258064515</v>
      </c>
      <c r="BX40" s="63" t="str">
        <f>IFERROR(VLOOKUP(BX17,[1]Table2!$B$1:$Z$21,MATCH("xGA/90",[1]Table2!$B$1:$Z$1,0),0)*VLOOKUP($C17,[1]Table2!$B$1:$Z$21,MATCH("xG/90",[1]Table2!$B$1:$Z$1,0),0),"")</f>
        <v/>
      </c>
      <c r="BY40" s="63">
        <f>IFERROR(VLOOKUP(BY17,[1]Table2!$B$1:$Z$21,MATCH("xGA/90",[1]Table2!$B$1:$Z$1,0),0)*VLOOKUP($C17,[1]Table2!$B$1:$Z$21,MATCH("xG/90",[1]Table2!$B$1:$Z$1,0),0),"")</f>
        <v>3.118447580645161</v>
      </c>
      <c r="BZ40" s="63" t="str">
        <f>IFERROR(VLOOKUP(BZ17,[1]Table2!$B$1:$Z$21,MATCH("xGA/90",[1]Table2!$B$1:$Z$1,0),0)*VLOOKUP($C17,[1]Table2!$B$1:$Z$21,MATCH("xG/90",[1]Table2!$B$1:$Z$1,0),0),"")</f>
        <v/>
      </c>
      <c r="CA40" s="63">
        <f>IFERROR(VLOOKUP(CA17,[1]Table2!$B$1:$Z$21,MATCH("xGA/90",[1]Table2!$B$1:$Z$1,0),0)*VLOOKUP($C17,[1]Table2!$B$1:$Z$21,MATCH("xG/90",[1]Table2!$B$1:$Z$1,0),0),"")</f>
        <v>3.130040322580645</v>
      </c>
      <c r="CB40" s="63">
        <f>IFERROR(VLOOKUP(CB17,[1]Table2!$B$1:$Z$21,MATCH("xGA/90",[1]Table2!$B$1:$Z$1,0),0)*VLOOKUP($C17,[1]Table2!$B$1:$Z$21,MATCH("xG/90",[1]Table2!$B$1:$Z$1,0),0),"")</f>
        <v>2.3634235171696147</v>
      </c>
      <c r="CC40" s="63">
        <f>IFERROR(VLOOKUP(CC17,[1]Table2!$B$1:$Z$21,MATCH("xGA/90",[1]Table2!$B$1:$Z$1,0),0)*VLOOKUP($C17,[1]Table2!$B$1:$Z$21,MATCH("xG/90",[1]Table2!$B$1:$Z$1,0),0),"")</f>
        <v>2.3881048387096775</v>
      </c>
      <c r="CD40" s="63">
        <f>IFERROR(VLOOKUP(CD17,[1]Table2!$B$1:$Z$21,MATCH("xGA/90",[1]Table2!$B$1:$Z$1,0),0)*VLOOKUP($C17,[1]Table2!$B$1:$Z$21,MATCH("xG/90",[1]Table2!$B$1:$Z$1,0),0),"")</f>
        <v>3.039542143600416</v>
      </c>
      <c r="CE40" s="63">
        <f>IFERROR(VLOOKUP(CE17,[1]Table2!$B$1:$Z$21,MATCH("xGA/90",[1]Table2!$B$1:$Z$1,0),0)*VLOOKUP($C17,[1]Table2!$B$1:$Z$21,MATCH("xG/90",[1]Table2!$B$1:$Z$1,0),0),"")</f>
        <v>2.440272177419355</v>
      </c>
      <c r="CF40" s="63" t="str">
        <f>IFERROR(VLOOKUP(CF17,[1]Table2!$B$1:$Z$21,MATCH("xGA/90",[1]Table2!$B$1:$Z$1,0),0)*VLOOKUP($C17,[1]Table2!$B$1:$Z$21,MATCH("xG/90",[1]Table2!$B$1:$Z$1,0),0),"")</f>
        <v/>
      </c>
      <c r="CG40" s="63">
        <f>IFERROR(VLOOKUP(CG17,[1]Table2!$B$1:$Z$21,MATCH("xGA/90",[1]Table2!$B$1:$Z$1,0),0)*VLOOKUP($C17,[1]Table2!$B$1:$Z$21,MATCH("xG/90",[1]Table2!$B$1:$Z$1,0),0),"")</f>
        <v>2.9967237903225805</v>
      </c>
      <c r="CH40" s="63" t="str">
        <f>IFERROR(VLOOKUP(CH17,[1]Table2!$B$1:$Z$21,MATCH("xGA/90",[1]Table2!$B$1:$Z$1,0),0)*VLOOKUP($C17,[1]Table2!$B$1:$Z$21,MATCH("xG/90",[1]Table2!$B$1:$Z$1,0),0),"")</f>
        <v/>
      </c>
      <c r="CI40" s="63">
        <f>IFERROR(VLOOKUP(CI17,[1]Table2!$B$1:$Z$21,MATCH("xGA/90",[1]Table2!$B$1:$Z$1,0),0)*VLOOKUP($C17,[1]Table2!$B$1:$Z$21,MATCH("xG/90",[1]Table2!$B$1:$Z$1,0),0),"")</f>
        <v>2.7184979838709675</v>
      </c>
      <c r="CJ40" s="63" t="str">
        <f>IFERROR(VLOOKUP(CJ17,[1]Table2!$B$1:$Z$21,MATCH("xGA/90",[1]Table2!$B$1:$Z$1,0),0)*VLOOKUP($C17,[1]Table2!$B$1:$Z$21,MATCH("xG/90",[1]Table2!$B$1:$Z$1,0),0),"")</f>
        <v/>
      </c>
      <c r="CK40" s="63">
        <f>IFERROR(VLOOKUP(CK17,[1]Table2!$B$1:$Z$21,MATCH("xGA/90",[1]Table2!$B$1:$Z$1,0),0)*VLOOKUP($C17,[1]Table2!$B$1:$Z$21,MATCH("xG/90",[1]Table2!$B$1:$Z$1,0),0),"")</f>
        <v>2.672127016129032</v>
      </c>
      <c r="CL40" s="63" t="str">
        <f>IFERROR(VLOOKUP(CL17,[1]Table2!$B$1:$Z$21,MATCH("xGA/90",[1]Table2!$B$1:$Z$1,0),0)*VLOOKUP($C17,[1]Table2!$B$1:$Z$21,MATCH("xG/90",[1]Table2!$B$1:$Z$1,0),0),"")</f>
        <v/>
      </c>
      <c r="CM40" s="63" t="str">
        <f>IFERROR(VLOOKUP(CM17,[1]Table2!$B$1:$Z$21,MATCH("xGA/90",[1]Table2!$B$1:$Z$1,0),0)*VLOOKUP($C17,[1]Table2!$B$1:$Z$21,MATCH("xG/90",[1]Table2!$B$1:$Z$1,0),0),"")</f>
        <v/>
      </c>
      <c r="CN40" s="63" t="str">
        <f>IFERROR(VLOOKUP(CN17,[1]Table2!$B$1:$Z$21,MATCH("xGA/90",[1]Table2!$B$1:$Z$1,0),0)*VLOOKUP($C17,[1]Table2!$B$1:$Z$21,MATCH("xG/90",[1]Table2!$B$1:$Z$1,0),0),"")</f>
        <v/>
      </c>
      <c r="CO40" s="63" t="str">
        <f>IFERROR(VLOOKUP(CO17,[1]Table2!$B$1:$Z$21,MATCH("xGA/90",[1]Table2!$B$1:$Z$1,0),0)*VLOOKUP($C17,[1]Table2!$B$1:$Z$21,MATCH("xG/90",[1]Table2!$B$1:$Z$1,0),0),"")</f>
        <v/>
      </c>
      <c r="CP40" s="63" t="str">
        <f>IFERROR(VLOOKUP(CP17,[1]Table2!$B$1:$Z$21,MATCH("xGA/90",[1]Table2!$B$1:$Z$1,0),0)*VLOOKUP($C17,[1]Table2!$B$1:$Z$21,MATCH("xG/90",[1]Table2!$B$1:$Z$1,0),0),"")</f>
        <v/>
      </c>
      <c r="CQ40" s="63" t="str">
        <f>IFERROR(VLOOKUP(CQ17,[1]Table2!$B$1:$Z$21,MATCH("xGA/90",[1]Table2!$B$1:$Z$1,0),0)*VLOOKUP($C17,[1]Table2!$B$1:$Z$21,MATCH("xG/90",[1]Table2!$B$1:$Z$1,0),0),"")</f>
        <v/>
      </c>
      <c r="CR40" s="63" t="str">
        <f>IFERROR(VLOOKUP(CR17,[1]Table2!$B$1:$Z$21,MATCH("xGA/90",[1]Table2!$B$1:$Z$1,0),0)*VLOOKUP($C17,[1]Table2!$B$1:$Z$21,MATCH("xG/90",[1]Table2!$B$1:$Z$1,0),0),"")</f>
        <v/>
      </c>
      <c r="CS40" s="63" t="str">
        <f>IFERROR(VLOOKUP(CS17,[1]Table2!$B$1:$Z$21,MATCH("xGA/90",[1]Table2!$B$1:$Z$1,0),0)*VLOOKUP($C17,[1]Table2!$B$1:$Z$21,MATCH("xG/90",[1]Table2!$B$1:$Z$1,0),0),"")</f>
        <v/>
      </c>
      <c r="CT40" s="63" t="str">
        <f>IFERROR(VLOOKUP(CT17,[1]Table2!$B$1:$Z$21,MATCH("xGA/90",[1]Table2!$B$1:$Z$1,0),0)*VLOOKUP($C17,[1]Table2!$B$1:$Z$21,MATCH("xG/90",[1]Table2!$B$1:$Z$1,0),0),"")</f>
        <v/>
      </c>
      <c r="CU40" s="63" t="str">
        <f>IFERROR(VLOOKUP(CU17,[1]Table2!$B$1:$Z$21,MATCH("xGA/90",[1]Table2!$B$1:$Z$1,0),0)*VLOOKUP($C17,[1]Table2!$B$1:$Z$21,MATCH("xG/90",[1]Table2!$B$1:$Z$1,0),0),"")</f>
        <v/>
      </c>
      <c r="CV40" s="63" t="str">
        <f>IFERROR(VLOOKUP(CV17,[1]Table2!$B$1:$Z$21,MATCH("xGA/90",[1]Table2!$B$1:$Z$1,0),0)*VLOOKUP($C17,[1]Table2!$B$1:$Z$21,MATCH("xG/90",[1]Table2!$B$1:$Z$1,0),0),"")</f>
        <v/>
      </c>
      <c r="CW40" s="63" t="str">
        <f>IFERROR(VLOOKUP(CW17,[1]Table2!$B$1:$Z$21,MATCH("xGA/90",[1]Table2!$B$1:$Z$1,0),0)*VLOOKUP($C17,[1]Table2!$B$1:$Z$21,MATCH("xG/90",[1]Table2!$B$1:$Z$1,0),0),"")</f>
        <v/>
      </c>
      <c r="CX40" s="63" t="str">
        <f>IFERROR(VLOOKUP(CX17,[1]Table2!$B$1:$Z$21,MATCH("xGA/90",[1]Table2!$B$1:$Z$1,0),0)*VLOOKUP($C17,[1]Table2!$B$1:$Z$21,MATCH("xG/90",[1]Table2!$B$1:$Z$1,0),0),"")</f>
        <v/>
      </c>
      <c r="CY40" s="63" t="str">
        <f>IFERROR(VLOOKUP(CY17,[1]Table2!$B$1:$Z$21,MATCH("xGA/90",[1]Table2!$B$1:$Z$1,0),0)*VLOOKUP($C17,[1]Table2!$B$1:$Z$21,MATCH("xG/90",[1]Table2!$B$1:$Z$1,0),0),"")</f>
        <v/>
      </c>
      <c r="CZ40" s="63" t="str">
        <f>IFERROR(VLOOKUP(CZ17,[1]Table2!$B$1:$Z$21,MATCH("xGA/90",[1]Table2!$B$1:$Z$1,0),0)*VLOOKUP($C17,[1]Table2!$B$1:$Z$21,MATCH("xG/90",[1]Table2!$B$1:$Z$1,0),0),"")</f>
        <v/>
      </c>
      <c r="DA40" s="63" t="str">
        <f>IFERROR(VLOOKUP(DA17,[1]Table2!$B$1:$Z$21,MATCH("xGA/90",[1]Table2!$B$1:$Z$1,0),0)*VLOOKUP($C17,[1]Table2!$B$1:$Z$21,MATCH("xG/90",[1]Table2!$B$1:$Z$1,0),0),"")</f>
        <v/>
      </c>
      <c r="DB40" s="63" t="str">
        <f>IFERROR(VLOOKUP(DB17,[1]Table2!$B$1:$Z$21,MATCH("xGA/90",[1]Table2!$B$1:$Z$1,0),0)*VLOOKUP($C17,[1]Table2!$B$1:$Z$21,MATCH("xG/90",[1]Table2!$B$1:$Z$1,0),0),"")</f>
        <v/>
      </c>
      <c r="DC40" s="63" t="str">
        <f>IFERROR(VLOOKUP(DC17,[1]Table2!$B$1:$Z$21,MATCH("xGA/90",[1]Table2!$B$1:$Z$1,0),0)*VLOOKUP($C17,[1]Table2!$B$1:$Z$21,MATCH("xG/90",[1]Table2!$B$1:$Z$1,0),0),"")</f>
        <v/>
      </c>
      <c r="DE40" s="101"/>
      <c r="DF40" s="101"/>
      <c r="DG40" s="101"/>
      <c r="DH40" s="101"/>
      <c r="DI40" s="101"/>
      <c r="DJ40" s="101"/>
    </row>
    <row r="41" spans="1:114" s="49" customFormat="1" ht="21.75" customHeight="1" x14ac:dyDescent="0.25">
      <c r="A41" s="48" t="s">
        <v>79</v>
      </c>
      <c r="B41" s="44">
        <f>VLOOKUP(A41,[1]Table!$B$1:$O$21,MATCH("xGD/90",[1]Table!$B$1:$O$1,0),0)</f>
        <v>1.3</v>
      </c>
      <c r="C41" s="60" t="s">
        <v>12</v>
      </c>
      <c r="D41" s="63" t="str">
        <f>IFERROR(VLOOKUP(D18,[1]Table2!$B$1:$Z$21,MATCH("xGA/90",[1]Table2!$B$1:$Z$1,0),0)*VLOOKUP($C18,[1]Table2!$B$1:$Z$21,MATCH("xG/90",[1]Table2!$B$1:$Z$1,0),0),"")</f>
        <v/>
      </c>
      <c r="E41" s="63">
        <f>IFERROR(VLOOKUP(E18,[1]Table2!$B$1:$Z$21,MATCH("xGA/90",[1]Table2!$B$1:$Z$1,0),0)*VLOOKUP($C18,[1]Table2!$B$1:$Z$21,MATCH("xG/90",[1]Table2!$B$1:$Z$1,0),0),"")</f>
        <v>2.6970430107526884</v>
      </c>
      <c r="F41" s="63" t="str">
        <f>IFERROR(VLOOKUP(F18,[1]Table2!$B$1:$Z$21,MATCH("xGA/90",[1]Table2!$B$1:$Z$1,0),0)*VLOOKUP($C18,[1]Table2!$B$1:$Z$21,MATCH("xG/90",[1]Table2!$B$1:$Z$1,0),0),"")</f>
        <v/>
      </c>
      <c r="G41" s="63">
        <f>IFERROR(VLOOKUP(G18,[1]Table2!$B$1:$Z$21,MATCH("xGA/90",[1]Table2!$B$1:$Z$1,0),0)*VLOOKUP($C18,[1]Table2!$B$1:$Z$21,MATCH("xG/90",[1]Table2!$B$1:$Z$1,0),0),"")</f>
        <v>3.7240104166666663</v>
      </c>
      <c r="H41" s="63" t="str">
        <f>IFERROR(VLOOKUP(H18,[1]Table2!$B$1:$Z$21,MATCH("xGA/90",[1]Table2!$B$1:$Z$1,0),0)*VLOOKUP($C18,[1]Table2!$B$1:$Z$21,MATCH("xG/90",[1]Table2!$B$1:$Z$1,0),0),"")</f>
        <v/>
      </c>
      <c r="I41" s="63">
        <f>IFERROR(VLOOKUP(I18,[1]Table2!$B$1:$Z$21,MATCH("xGA/90",[1]Table2!$B$1:$Z$1,0),0)*VLOOKUP($C18,[1]Table2!$B$1:$Z$21,MATCH("xG/90",[1]Table2!$B$1:$Z$1,0),0),"")</f>
        <v>2.1712903225806452</v>
      </c>
      <c r="J41" s="63" t="str">
        <f>IFERROR(VLOOKUP(J18,[1]Table2!$B$1:$Z$21,MATCH("xGA/90",[1]Table2!$B$1:$Z$1,0),0)*VLOOKUP($C18,[1]Table2!$B$1:$Z$21,MATCH("xG/90",[1]Table2!$B$1:$Z$1,0),0),"")</f>
        <v/>
      </c>
      <c r="K41" s="63">
        <f>IFERROR(VLOOKUP(K18,[1]Table2!$B$1:$Z$21,MATCH("xGA/90",[1]Table2!$B$1:$Z$1,0),0)*VLOOKUP($C18,[1]Table2!$B$1:$Z$21,MATCH("xG/90",[1]Table2!$B$1:$Z$1,0),0),"")</f>
        <v>2.7516666666666669</v>
      </c>
      <c r="L41" s="63">
        <f>IFERROR(VLOOKUP(L18,[1]Table2!$B$1:$Z$21,MATCH("xGA/90",[1]Table2!$B$1:$Z$1,0),0)*VLOOKUP($C18,[1]Table2!$B$1:$Z$21,MATCH("xG/90",[1]Table2!$B$1:$Z$1,0),0),"")</f>
        <v>3.5718749999999999</v>
      </c>
      <c r="M41" s="63">
        <f>IFERROR(VLOOKUP(M18,[1]Table2!$B$1:$Z$21,MATCH("xGA/90",[1]Table2!$B$1:$Z$1,0),0)*VLOOKUP($C18,[1]Table2!$B$1:$Z$21,MATCH("xG/90",[1]Table2!$B$1:$Z$1,0),0),"")</f>
        <v>3.1022395833333332</v>
      </c>
      <c r="N41" s="63" t="str">
        <f>IFERROR(VLOOKUP(N18,[1]Table2!$B$1:$Z$21,MATCH("xGA/90",[1]Table2!$B$1:$Z$1,0),0)*VLOOKUP($C18,[1]Table2!$B$1:$Z$21,MATCH("xG/90",[1]Table2!$B$1:$Z$1,0),0),"")</f>
        <v/>
      </c>
      <c r="O41" s="63" t="str">
        <f>IFERROR(VLOOKUP(O18,[1]Table2!$B$1:$Z$21,MATCH("xGA/90",[1]Table2!$B$1:$Z$1,0),0)*VLOOKUP($C18,[1]Table2!$B$1:$Z$21,MATCH("xG/90",[1]Table2!$B$1:$Z$1,0),0),"")</f>
        <v/>
      </c>
      <c r="P41" s="63" t="str">
        <f>IFERROR(VLOOKUP(P18,[1]Table2!$B$1:$Z$21,MATCH("xGA/90",[1]Table2!$B$1:$Z$1,0),0)*VLOOKUP($C18,[1]Table2!$B$1:$Z$21,MATCH("xG/90",[1]Table2!$B$1:$Z$1,0),0),"")</f>
        <v/>
      </c>
      <c r="Q41" s="63">
        <f>IFERROR(VLOOKUP(Q18,[1]Table2!$B$1:$Z$21,MATCH("xGA/90",[1]Table2!$B$1:$Z$1,0),0)*VLOOKUP($C18,[1]Table2!$B$1:$Z$21,MATCH("xG/90",[1]Table2!$B$1:$Z$1,0),0),"")</f>
        <v>3.0757812499999999</v>
      </c>
      <c r="R41" s="63" t="str">
        <f>IFERROR(VLOOKUP(R18,[1]Table2!$B$1:$Z$21,MATCH("xGA/90",[1]Table2!$B$1:$Z$1,0),0)*VLOOKUP($C18,[1]Table2!$B$1:$Z$21,MATCH("xG/90",[1]Table2!$B$1:$Z$1,0),0),"")</f>
        <v/>
      </c>
      <c r="S41" s="63" t="str">
        <f>IFERROR(VLOOKUP(S18,[1]Table2!$B$1:$Z$21,MATCH("xGA/90",[1]Table2!$B$1:$Z$1,0),0)*VLOOKUP($C18,[1]Table2!$B$1:$Z$21,MATCH("xG/90",[1]Table2!$B$1:$Z$1,0),0),"")</f>
        <v/>
      </c>
      <c r="T41" s="63" t="str">
        <f>IFERROR(VLOOKUP(T18,[1]Table2!$B$1:$Z$21,MATCH("xGA/90",[1]Table2!$B$1:$Z$1,0),0)*VLOOKUP($C18,[1]Table2!$B$1:$Z$21,MATCH("xG/90",[1]Table2!$B$1:$Z$1,0),0),"")</f>
        <v/>
      </c>
      <c r="U41" s="63">
        <f>IFERROR(VLOOKUP(U18,[1]Table2!$B$1:$Z$21,MATCH("xGA/90",[1]Table2!$B$1:$Z$1,0),0)*VLOOKUP($C18,[1]Table2!$B$1:$Z$21,MATCH("xG/90",[1]Table2!$B$1:$Z$1,0),0),"")</f>
        <v>2.7305000000000001</v>
      </c>
      <c r="V41" s="63" t="str">
        <f>IFERROR(VLOOKUP(V18,[1]Table2!$B$1:$Z$21,MATCH("xGA/90",[1]Table2!$B$1:$Z$1,0),0)*VLOOKUP($C18,[1]Table2!$B$1:$Z$21,MATCH("xG/90",[1]Table2!$B$1:$Z$1,0),0),"")</f>
        <v/>
      </c>
      <c r="W41" s="63">
        <f>IFERROR(VLOOKUP(W18,[1]Table2!$B$1:$Z$21,MATCH("xGA/90",[1]Table2!$B$1:$Z$1,0),0)*VLOOKUP($C18,[1]Table2!$B$1:$Z$21,MATCH("xG/90",[1]Table2!$B$1:$Z$1,0),0),"")</f>
        <v>3.0493229166666667</v>
      </c>
      <c r="X41" s="63" t="str">
        <f>IFERROR(VLOOKUP(X18,[1]Table2!$B$1:$Z$21,MATCH("xGA/90",[1]Table2!$B$1:$Z$1,0),0)*VLOOKUP($C18,[1]Table2!$B$1:$Z$21,MATCH("xG/90",[1]Table2!$B$1:$Z$1,0),0),"")</f>
        <v/>
      </c>
      <c r="Y41" s="63">
        <f>IFERROR(VLOOKUP(Y18,[1]Table2!$B$1:$Z$21,MATCH("xGA/90",[1]Table2!$B$1:$Z$1,0),0)*VLOOKUP($C18,[1]Table2!$B$1:$Z$21,MATCH("xG/90",[1]Table2!$B$1:$Z$1,0),0),"")</f>
        <v>2.9633333333333334</v>
      </c>
      <c r="Z41" s="63" t="str">
        <f>IFERROR(VLOOKUP(Z18,[1]Table2!$B$1:$Z$21,MATCH("xGA/90",[1]Table2!$B$1:$Z$1,0),0)*VLOOKUP($C18,[1]Table2!$B$1:$Z$21,MATCH("xG/90",[1]Table2!$B$1:$Z$1,0),0),"")</f>
        <v/>
      </c>
      <c r="AA41" s="63">
        <f>IFERROR(VLOOKUP(AA18,[1]Table2!$B$1:$Z$21,MATCH("xGA/90",[1]Table2!$B$1:$Z$1,0),0)*VLOOKUP($C18,[1]Table2!$B$1:$Z$21,MATCH("xG/90",[1]Table2!$B$1:$Z$1,0),0),"")</f>
        <v>2.4524137931034486</v>
      </c>
      <c r="AB41" s="63" t="str">
        <f>IFERROR(VLOOKUP(AB18,[1]Table2!$B$1:$Z$21,MATCH("xGA/90",[1]Table2!$B$1:$Z$1,0),0)*VLOOKUP($C18,[1]Table2!$B$1:$Z$21,MATCH("xG/90",[1]Table2!$B$1:$Z$1,0),0),"")</f>
        <v/>
      </c>
      <c r="AC41" s="63">
        <f>IFERROR(VLOOKUP(AC18,[1]Table2!$B$1:$Z$21,MATCH("xGA/90",[1]Table2!$B$1:$Z$1,0),0)*VLOOKUP($C18,[1]Table2!$B$1:$Z$21,MATCH("xG/90",[1]Table2!$B$1:$Z$1,0),0),"")</f>
        <v>3.4197395833333335</v>
      </c>
      <c r="AD41" s="63" t="str">
        <f>IFERROR(VLOOKUP(AD18,[1]Table2!$B$1:$Z$21,MATCH("xGA/90",[1]Table2!$B$1:$Z$1,0),0)*VLOOKUP($C18,[1]Table2!$B$1:$Z$21,MATCH("xG/90",[1]Table2!$B$1:$Z$1,0),0),"")</f>
        <v/>
      </c>
      <c r="AE41" s="63">
        <f>IFERROR(VLOOKUP(AE18,[1]Table2!$B$1:$Z$21,MATCH("xGA/90",[1]Table2!$B$1:$Z$1,0),0)*VLOOKUP($C18,[1]Table2!$B$1:$Z$21,MATCH("xG/90",[1]Table2!$B$1:$Z$1,0),0),"")</f>
        <v>3.4686021505376345</v>
      </c>
      <c r="AF41" s="63" t="str">
        <f>IFERROR(VLOOKUP(AF18,[1]Table2!$B$1:$Z$21,MATCH("xGA/90",[1]Table2!$B$1:$Z$1,0),0)*VLOOKUP($C18,[1]Table2!$B$1:$Z$21,MATCH("xG/90",[1]Table2!$B$1:$Z$1,0),0),"")</f>
        <v/>
      </c>
      <c r="AG41" s="63">
        <f>IFERROR(VLOOKUP(AG18,[1]Table2!$B$1:$Z$21,MATCH("xGA/90",[1]Table2!$B$1:$Z$1,0),0)*VLOOKUP($C18,[1]Table2!$B$1:$Z$21,MATCH("xG/90",[1]Table2!$B$1:$Z$1,0),0),"")</f>
        <v>2.7847395833333333</v>
      </c>
      <c r="AH41" s="63" t="str">
        <f>IFERROR(VLOOKUP(AH18,[1]Table2!$B$1:$Z$21,MATCH("xGA/90",[1]Table2!$B$1:$Z$1,0),0)*VLOOKUP($C18,[1]Table2!$B$1:$Z$21,MATCH("xG/90",[1]Table2!$B$1:$Z$1,0),0),"")</f>
        <v/>
      </c>
      <c r="AI41" s="63" t="str">
        <f>IFERROR(VLOOKUP(AI18,[1]Table2!$B$1:$Z$21,MATCH("xGA/90",[1]Table2!$B$1:$Z$1,0),0)*VLOOKUP($C18,[1]Table2!$B$1:$Z$21,MATCH("xG/90",[1]Table2!$B$1:$Z$1,0),0),"")</f>
        <v/>
      </c>
      <c r="AJ41" s="63" t="str">
        <f>IFERROR(VLOOKUP(AJ18,[1]Table2!$B$1:$Z$21,MATCH("xGA/90",[1]Table2!$B$1:$Z$1,0),0)*VLOOKUP($C18,[1]Table2!$B$1:$Z$21,MATCH("xG/90",[1]Table2!$B$1:$Z$1,0),0),"")</f>
        <v/>
      </c>
      <c r="AK41" s="63" t="str">
        <f>IFERROR(VLOOKUP(AK18,[1]Table2!$B$1:$Z$21,MATCH("xGA/90",[1]Table2!$B$1:$Z$1,0),0)*VLOOKUP($C18,[1]Table2!$B$1:$Z$21,MATCH("xG/90",[1]Table2!$B$1:$Z$1,0),0),"")</f>
        <v/>
      </c>
      <c r="AL41" s="63" t="str">
        <f>IFERROR(VLOOKUP(AL18,[1]Table2!$B$1:$Z$21,MATCH("xGA/90",[1]Table2!$B$1:$Z$1,0),0)*VLOOKUP($C18,[1]Table2!$B$1:$Z$21,MATCH("xG/90",[1]Table2!$B$1:$Z$1,0),0),"")</f>
        <v/>
      </c>
      <c r="AM41" s="63" t="str">
        <f>IFERROR(VLOOKUP(AM18,[1]Table2!$B$1:$Z$21,MATCH("xGA/90",[1]Table2!$B$1:$Z$1,0),0)*VLOOKUP($C18,[1]Table2!$B$1:$Z$21,MATCH("xG/90",[1]Table2!$B$1:$Z$1,0),0),"")</f>
        <v/>
      </c>
      <c r="AN41" s="63" t="str">
        <f>IFERROR(VLOOKUP(AN18,[1]Table2!$B$1:$Z$21,MATCH("xGA/90",[1]Table2!$B$1:$Z$1,0),0)*VLOOKUP($C18,[1]Table2!$B$1:$Z$21,MATCH("xG/90",[1]Table2!$B$1:$Z$1,0),0),"")</f>
        <v/>
      </c>
      <c r="AO41" s="63" t="str">
        <f>IFERROR(VLOOKUP(AO18,[1]Table2!$B$1:$Z$21,MATCH("xGA/90",[1]Table2!$B$1:$Z$1,0),0)*VLOOKUP($C18,[1]Table2!$B$1:$Z$21,MATCH("xG/90",[1]Table2!$B$1:$Z$1,0),0),"")</f>
        <v/>
      </c>
      <c r="AP41" s="63" t="str">
        <f>IFERROR(VLOOKUP(AP18,[1]Table2!$B$1:$Z$21,MATCH("xGA/90",[1]Table2!$B$1:$Z$1,0),0)*VLOOKUP($C18,[1]Table2!$B$1:$Z$21,MATCH("xG/90",[1]Table2!$B$1:$Z$1,0),0),"")</f>
        <v/>
      </c>
      <c r="AQ41" s="63" t="str">
        <f>IFERROR(VLOOKUP(AQ18,[1]Table2!$B$1:$Z$21,MATCH("xGA/90",[1]Table2!$B$1:$Z$1,0),0)*VLOOKUP($C18,[1]Table2!$B$1:$Z$21,MATCH("xG/90",[1]Table2!$B$1:$Z$1,0),0),"")</f>
        <v/>
      </c>
      <c r="AR41" s="63" t="str">
        <f>IFERROR(VLOOKUP(AR18,[1]Table2!$B$1:$Z$21,MATCH("xGA/90",[1]Table2!$B$1:$Z$1,0),0)*VLOOKUP($C18,[1]Table2!$B$1:$Z$21,MATCH("xG/90",[1]Table2!$B$1:$Z$1,0),0),"")</f>
        <v/>
      </c>
      <c r="AS41" s="63" t="str">
        <f>IFERROR(VLOOKUP(AS18,[1]Table2!$B$1:$Z$21,MATCH("xGA/90",[1]Table2!$B$1:$Z$1,0),0)*VLOOKUP($C18,[1]Table2!$B$1:$Z$21,MATCH("xG/90",[1]Table2!$B$1:$Z$1,0),0),"")</f>
        <v/>
      </c>
      <c r="AT41" s="63">
        <f>IFERROR(VLOOKUP(AT18,[1]Table2!$B$1:$Z$21,MATCH("xGA/90",[1]Table2!$B$1:$Z$1,0),0)*VLOOKUP($C18,[1]Table2!$B$1:$Z$21,MATCH("xG/90",[1]Table2!$B$1:$Z$1,0),0),"")</f>
        <v>3.5586458333333333</v>
      </c>
      <c r="AU41" s="63">
        <f>IFERROR(VLOOKUP(AU18,[1]Table2!$B$1:$Z$21,MATCH("xGA/90",[1]Table2!$B$1:$Z$1,0),0)*VLOOKUP($C18,[1]Table2!$B$1:$Z$21,MATCH("xG/90",[1]Table2!$B$1:$Z$1,0),0),"")</f>
        <v>3.5718749999999999</v>
      </c>
      <c r="AV41" s="63">
        <f>IFERROR(VLOOKUP(AV18,[1]Table2!$B$1:$Z$21,MATCH("xGA/90",[1]Table2!$B$1:$Z$1,0),0)*VLOOKUP($C18,[1]Table2!$B$1:$Z$21,MATCH("xG/90",[1]Table2!$B$1:$Z$1,0),0),"")</f>
        <v>2.6697311827956987</v>
      </c>
      <c r="AW41" s="63" t="str">
        <f>IFERROR(VLOOKUP(AW18,[1]Table2!$B$1:$Z$21,MATCH("xGA/90",[1]Table2!$B$1:$Z$1,0),0)*VLOOKUP($C18,[1]Table2!$B$1:$Z$21,MATCH("xG/90",[1]Table2!$B$1:$Z$1,0),0),"")</f>
        <v/>
      </c>
      <c r="AX41" s="63" t="str">
        <f>IFERROR(VLOOKUP(AX18,[1]Table2!$B$1:$Z$21,MATCH("xGA/90",[1]Table2!$B$1:$Z$1,0),0)*VLOOKUP($C18,[1]Table2!$B$1:$Z$21,MATCH("xG/90",[1]Table2!$B$1:$Z$1,0),0),"")</f>
        <v/>
      </c>
      <c r="AY41" s="63">
        <f>IFERROR(VLOOKUP(AY18,[1]Table2!$B$1:$Z$21,MATCH("xGA/90",[1]Table2!$B$1:$Z$1,0),0)*VLOOKUP($C18,[1]Table2!$B$1:$Z$21,MATCH("xG/90",[1]Table2!$B$1:$Z$1,0),0),"")</f>
        <v>2.7305000000000001</v>
      </c>
      <c r="AZ41" s="63">
        <f>IFERROR(VLOOKUP(AZ18,[1]Table2!$B$1:$Z$21,MATCH("xGA/90",[1]Table2!$B$1:$Z$1,0),0)*VLOOKUP($C18,[1]Table2!$B$1:$Z$21,MATCH("xG/90",[1]Table2!$B$1:$Z$1,0),0),"")</f>
        <v>2.7252083333333337</v>
      </c>
      <c r="BA41" s="63">
        <f>IFERROR(VLOOKUP(BA18,[1]Table2!$B$1:$Z$21,MATCH("xGA/90",[1]Table2!$B$1:$Z$1,0),0)*VLOOKUP($C18,[1]Table2!$B$1:$Z$21,MATCH("xG/90",[1]Table2!$B$1:$Z$1,0),0),"")</f>
        <v>3.0757812499999999</v>
      </c>
      <c r="BB41" s="63" t="str">
        <f>IFERROR(VLOOKUP(BB18,[1]Table2!$B$1:$Z$21,MATCH("xGA/90",[1]Table2!$B$1:$Z$1,0),0)*VLOOKUP($C18,[1]Table2!$B$1:$Z$21,MATCH("xG/90",[1]Table2!$B$1:$Z$1,0),0),"")</f>
        <v/>
      </c>
      <c r="BC41" s="63" t="str">
        <f>IFERROR(VLOOKUP(BC18,[1]Table2!$B$1:$Z$21,MATCH("xGA/90",[1]Table2!$B$1:$Z$1,0),0)*VLOOKUP($C18,[1]Table2!$B$1:$Z$21,MATCH("xG/90",[1]Table2!$B$1:$Z$1,0),0),"")</f>
        <v/>
      </c>
      <c r="BD41" s="63" t="str">
        <f>IFERROR(VLOOKUP(BD18,[1]Table2!$B$1:$Z$21,MATCH("xGA/90",[1]Table2!$B$1:$Z$1,0),0)*VLOOKUP($C18,[1]Table2!$B$1:$Z$21,MATCH("xG/90",[1]Table2!$B$1:$Z$1,0),0),"")</f>
        <v/>
      </c>
      <c r="BE41" s="63">
        <f>IFERROR(VLOOKUP(BE18,[1]Table2!$B$1:$Z$21,MATCH("xGA/90",[1]Table2!$B$1:$Z$1,0),0)*VLOOKUP($C18,[1]Table2!$B$1:$Z$21,MATCH("xG/90",[1]Table2!$B$1:$Z$1,0),0),"")</f>
        <v>2.7252083333333337</v>
      </c>
      <c r="BF41" s="63" t="str">
        <f>IFERROR(VLOOKUP(BF18,[1]Table2!$B$1:$Z$21,MATCH("xGA/90",[1]Table2!$B$1:$Z$1,0),0)*VLOOKUP($C18,[1]Table2!$B$1:$Z$21,MATCH("xG/90",[1]Table2!$B$1:$Z$1,0),0),"")</f>
        <v/>
      </c>
      <c r="BG41" s="63">
        <f>IFERROR(VLOOKUP(BG18,[1]Table2!$B$1:$Z$21,MATCH("xGA/90",[1]Table2!$B$1:$Z$1,0),0)*VLOOKUP($C18,[1]Table2!$B$1:$Z$21,MATCH("xG/90",[1]Table2!$B$1:$Z$1,0),0),"")</f>
        <v>3.1022395833333332</v>
      </c>
      <c r="BH41" s="63">
        <f>IFERROR(VLOOKUP(BH18,[1]Table2!$B$1:$Z$21,MATCH("xGA/90",[1]Table2!$B$1:$Z$1,0),0)*VLOOKUP($C18,[1]Table2!$B$1:$Z$21,MATCH("xG/90",[1]Table2!$B$1:$Z$1,0),0),"")</f>
        <v>2.2952604166666668</v>
      </c>
      <c r="BI41" s="63">
        <f>IFERROR(VLOOKUP(BI18,[1]Table2!$B$1:$Z$21,MATCH("xGA/90",[1]Table2!$B$1:$Z$1,0),0)*VLOOKUP($C18,[1]Table2!$B$1:$Z$21,MATCH("xG/90",[1]Table2!$B$1:$Z$1,0),0),"")</f>
        <v>3.5718749999999999</v>
      </c>
      <c r="BJ41" s="63" t="str">
        <f>IFERROR(VLOOKUP(BJ18,[1]Table2!$B$1:$Z$21,MATCH("xGA/90",[1]Table2!$B$1:$Z$1,0),0)*VLOOKUP($C18,[1]Table2!$B$1:$Z$21,MATCH("xG/90",[1]Table2!$B$1:$Z$1,0),0),"")</f>
        <v/>
      </c>
      <c r="BK41" s="63">
        <f>IFERROR(VLOOKUP(BK18,[1]Table2!$B$1:$Z$21,MATCH("xGA/90",[1]Table2!$B$1:$Z$1,0),0)*VLOOKUP($C18,[1]Table2!$B$1:$Z$21,MATCH("xG/90",[1]Table2!$B$1:$Z$1,0),0),"")</f>
        <v>3.7240104166666663</v>
      </c>
      <c r="BL41" s="63" t="str">
        <f>IFERROR(VLOOKUP(BL18,[1]Table2!$B$1:$Z$21,MATCH("xGA/90",[1]Table2!$B$1:$Z$1,0),0)*VLOOKUP($C18,[1]Table2!$B$1:$Z$21,MATCH("xG/90",[1]Table2!$B$1:$Z$1,0),0),"")</f>
        <v/>
      </c>
      <c r="BM41" s="63">
        <f>IFERROR(VLOOKUP(BM18,[1]Table2!$B$1:$Z$21,MATCH("xGA/90",[1]Table2!$B$1:$Z$1,0),0)*VLOOKUP($C18,[1]Table2!$B$1:$Z$21,MATCH("xG/90",[1]Table2!$B$1:$Z$1,0),0),"")</f>
        <v>2.1712903225806452</v>
      </c>
      <c r="BN41" s="63" t="str">
        <f>IFERROR(VLOOKUP(BN18,[1]Table2!$B$1:$Z$21,MATCH("xGA/90",[1]Table2!$B$1:$Z$1,0),0)*VLOOKUP($C18,[1]Table2!$B$1:$Z$21,MATCH("xG/90",[1]Table2!$B$1:$Z$1,0),0),"")</f>
        <v/>
      </c>
      <c r="BO41" s="63">
        <f>IFERROR(VLOOKUP(BO18,[1]Table2!$B$1:$Z$21,MATCH("xGA/90",[1]Table2!$B$1:$Z$1,0),0)*VLOOKUP($C18,[1]Table2!$B$1:$Z$21,MATCH("xG/90",[1]Table2!$B$1:$Z$1,0),0),"")</f>
        <v>2.7516666666666669</v>
      </c>
      <c r="BP41" s="63" t="str">
        <f>IFERROR(VLOOKUP(BP18,[1]Table2!$B$1:$Z$21,MATCH("xGA/90",[1]Table2!$B$1:$Z$1,0),0)*VLOOKUP($C18,[1]Table2!$B$1:$Z$21,MATCH("xG/90",[1]Table2!$B$1:$Z$1,0),0),"")</f>
        <v/>
      </c>
      <c r="BQ41" s="63" t="str">
        <f>IFERROR(VLOOKUP(BQ18,[1]Table2!$B$1:$Z$21,MATCH("xGA/90",[1]Table2!$B$1:$Z$1,0),0)*VLOOKUP($C18,[1]Table2!$B$1:$Z$21,MATCH("xG/90",[1]Table2!$B$1:$Z$1,0),0),"")</f>
        <v/>
      </c>
      <c r="BR41" s="63" t="str">
        <f>IFERROR(VLOOKUP(BR18,[1]Table2!$B$1:$Z$21,MATCH("xGA/90",[1]Table2!$B$1:$Z$1,0),0)*VLOOKUP($C18,[1]Table2!$B$1:$Z$21,MATCH("xG/90",[1]Table2!$B$1:$Z$1,0),0),"")</f>
        <v/>
      </c>
      <c r="BS41" s="63" t="str">
        <f>IFERROR(VLOOKUP(BS18,[1]Table2!$B$1:$Z$21,MATCH("xGA/90",[1]Table2!$B$1:$Z$1,0),0)*VLOOKUP($C18,[1]Table2!$B$1:$Z$21,MATCH("xG/90",[1]Table2!$B$1:$Z$1,0),0),"")</f>
        <v/>
      </c>
      <c r="BT41" s="63" t="str">
        <f>IFERROR(VLOOKUP(BT18,[1]Table2!$B$1:$Z$21,MATCH("xGA/90",[1]Table2!$B$1:$Z$1,0),0)*VLOOKUP($C18,[1]Table2!$B$1:$Z$21,MATCH("xG/90",[1]Table2!$B$1:$Z$1,0),0),"")</f>
        <v/>
      </c>
      <c r="BU41" s="63">
        <f>IFERROR(VLOOKUP(BU18,[1]Table2!$B$1:$Z$21,MATCH("xGA/90",[1]Table2!$B$1:$Z$1,0),0)*VLOOKUP($C18,[1]Table2!$B$1:$Z$21,MATCH("xG/90",[1]Table2!$B$1:$Z$1,0),0),"")</f>
        <v>2.9633333333333334</v>
      </c>
      <c r="BV41" s="63" t="str">
        <f>IFERROR(VLOOKUP(BV18,[1]Table2!$B$1:$Z$21,MATCH("xGA/90",[1]Table2!$B$1:$Z$1,0),0)*VLOOKUP($C18,[1]Table2!$B$1:$Z$21,MATCH("xG/90",[1]Table2!$B$1:$Z$1,0),0),"")</f>
        <v/>
      </c>
      <c r="BW41" s="63">
        <f>IFERROR(VLOOKUP(BW18,[1]Table2!$B$1:$Z$21,MATCH("xGA/90",[1]Table2!$B$1:$Z$1,0),0)*VLOOKUP($C18,[1]Table2!$B$1:$Z$21,MATCH("xG/90",[1]Table2!$B$1:$Z$1,0),0),"")</f>
        <v>3.0493229166666667</v>
      </c>
      <c r="BX41" s="63" t="str">
        <f>IFERROR(VLOOKUP(BX18,[1]Table2!$B$1:$Z$21,MATCH("xGA/90",[1]Table2!$B$1:$Z$1,0),0)*VLOOKUP($C18,[1]Table2!$B$1:$Z$21,MATCH("xG/90",[1]Table2!$B$1:$Z$1,0),0),"")</f>
        <v/>
      </c>
      <c r="BY41" s="63">
        <f>IFERROR(VLOOKUP(BY18,[1]Table2!$B$1:$Z$21,MATCH("xGA/90",[1]Table2!$B$1:$Z$1,0),0)*VLOOKUP($C18,[1]Table2!$B$1:$Z$21,MATCH("xG/90",[1]Table2!$B$1:$Z$1,0),0),"")</f>
        <v>3.4197395833333335</v>
      </c>
      <c r="BZ41" s="63" t="str">
        <f>IFERROR(VLOOKUP(BZ18,[1]Table2!$B$1:$Z$21,MATCH("xGA/90",[1]Table2!$B$1:$Z$1,0),0)*VLOOKUP($C18,[1]Table2!$B$1:$Z$21,MATCH("xG/90",[1]Table2!$B$1:$Z$1,0),0),"")</f>
        <v/>
      </c>
      <c r="CA41" s="63" t="str">
        <f>IFERROR(VLOOKUP(CA18,[1]Table2!$B$1:$Z$21,MATCH("xGA/90",[1]Table2!$B$1:$Z$1,0),0)*VLOOKUP($C18,[1]Table2!$B$1:$Z$21,MATCH("xG/90",[1]Table2!$B$1:$Z$1,0),0),"")</f>
        <v/>
      </c>
      <c r="CB41" s="63">
        <f>IFERROR(VLOOKUP(CB18,[1]Table2!$B$1:$Z$21,MATCH("xGA/90",[1]Table2!$B$1:$Z$1,0),0)*VLOOKUP($C18,[1]Table2!$B$1:$Z$21,MATCH("xG/90",[1]Table2!$B$1:$Z$1,0),0),"")</f>
        <v>2.2952604166666668</v>
      </c>
      <c r="CC41" s="63">
        <f>IFERROR(VLOOKUP(CC18,[1]Table2!$B$1:$Z$21,MATCH("xGA/90",[1]Table2!$B$1:$Z$1,0),0)*VLOOKUP($C18,[1]Table2!$B$1:$Z$21,MATCH("xG/90",[1]Table2!$B$1:$Z$1,0),0),"")</f>
        <v>3.4686021505376345</v>
      </c>
      <c r="CD41" s="63">
        <f>IFERROR(VLOOKUP(CD18,[1]Table2!$B$1:$Z$21,MATCH("xGA/90",[1]Table2!$B$1:$Z$1,0),0)*VLOOKUP($C18,[1]Table2!$B$1:$Z$21,MATCH("xG/90",[1]Table2!$B$1:$Z$1,0),0),"")</f>
        <v>2.6970430107526884</v>
      </c>
      <c r="CE41" s="63">
        <f>IFERROR(VLOOKUP(CE18,[1]Table2!$B$1:$Z$21,MATCH("xGA/90",[1]Table2!$B$1:$Z$1,0),0)*VLOOKUP($C18,[1]Table2!$B$1:$Z$21,MATCH("xG/90",[1]Table2!$B$1:$Z$1,0),0),"")</f>
        <v>3.5586458333333333</v>
      </c>
      <c r="CF41" s="63" t="str">
        <f>IFERROR(VLOOKUP(CF18,[1]Table2!$B$1:$Z$21,MATCH("xGA/90",[1]Table2!$B$1:$Z$1,0),0)*VLOOKUP($C18,[1]Table2!$B$1:$Z$21,MATCH("xG/90",[1]Table2!$B$1:$Z$1,0),0),"")</f>
        <v/>
      </c>
      <c r="CG41" s="63">
        <f>IFERROR(VLOOKUP(CG18,[1]Table2!$B$1:$Z$21,MATCH("xGA/90",[1]Table2!$B$1:$Z$1,0),0)*VLOOKUP($C18,[1]Table2!$B$1:$Z$21,MATCH("xG/90",[1]Table2!$B$1:$Z$1,0),0),"")</f>
        <v>3.5718749999999999</v>
      </c>
      <c r="CH41" s="63" t="str">
        <f>IFERROR(VLOOKUP(CH18,[1]Table2!$B$1:$Z$21,MATCH("xGA/90",[1]Table2!$B$1:$Z$1,0),0)*VLOOKUP($C18,[1]Table2!$B$1:$Z$21,MATCH("xG/90",[1]Table2!$B$1:$Z$1,0),0),"")</f>
        <v/>
      </c>
      <c r="CI41" s="63">
        <f>IFERROR(VLOOKUP(CI18,[1]Table2!$B$1:$Z$21,MATCH("xGA/90",[1]Table2!$B$1:$Z$1,0),0)*VLOOKUP($C18,[1]Table2!$B$1:$Z$21,MATCH("xG/90",[1]Table2!$B$1:$Z$1,0),0),"")</f>
        <v>2.6697311827956987</v>
      </c>
      <c r="CJ41" s="63">
        <f>IFERROR(VLOOKUP(CJ18,[1]Table2!$B$1:$Z$21,MATCH("xGA/90",[1]Table2!$B$1:$Z$1,0),0)*VLOOKUP($C18,[1]Table2!$B$1:$Z$21,MATCH("xG/90",[1]Table2!$B$1:$Z$1,0),0),"")</f>
        <v>2.4524137931034486</v>
      </c>
      <c r="CK41" s="63">
        <f>IFERROR(VLOOKUP(CK18,[1]Table2!$B$1:$Z$21,MATCH("xGA/90",[1]Table2!$B$1:$Z$1,0),0)*VLOOKUP($C18,[1]Table2!$B$1:$Z$21,MATCH("xG/90",[1]Table2!$B$1:$Z$1,0),0),"")</f>
        <v>2.7847395833333333</v>
      </c>
      <c r="CL41" s="63" t="str">
        <f>IFERROR(VLOOKUP(CL18,[1]Table2!$B$1:$Z$21,MATCH("xGA/90",[1]Table2!$B$1:$Z$1,0),0)*VLOOKUP($C18,[1]Table2!$B$1:$Z$21,MATCH("xG/90",[1]Table2!$B$1:$Z$1,0),0),"")</f>
        <v/>
      </c>
      <c r="CM41" s="63" t="str">
        <f>IFERROR(VLOOKUP(CM18,[1]Table2!$B$1:$Z$21,MATCH("xGA/90",[1]Table2!$B$1:$Z$1,0),0)*VLOOKUP($C18,[1]Table2!$B$1:$Z$21,MATCH("xG/90",[1]Table2!$B$1:$Z$1,0),0),"")</f>
        <v/>
      </c>
      <c r="CN41" s="63" t="str">
        <f>IFERROR(VLOOKUP(CN18,[1]Table2!$B$1:$Z$21,MATCH("xGA/90",[1]Table2!$B$1:$Z$1,0),0)*VLOOKUP($C18,[1]Table2!$B$1:$Z$21,MATCH("xG/90",[1]Table2!$B$1:$Z$1,0),0),"")</f>
        <v/>
      </c>
      <c r="CO41" s="63" t="str">
        <f>IFERROR(VLOOKUP(CO18,[1]Table2!$B$1:$Z$21,MATCH("xGA/90",[1]Table2!$B$1:$Z$1,0),0)*VLOOKUP($C18,[1]Table2!$B$1:$Z$21,MATCH("xG/90",[1]Table2!$B$1:$Z$1,0),0),"")</f>
        <v/>
      </c>
      <c r="CP41" s="63" t="str">
        <f>IFERROR(VLOOKUP(CP18,[1]Table2!$B$1:$Z$21,MATCH("xGA/90",[1]Table2!$B$1:$Z$1,0),0)*VLOOKUP($C18,[1]Table2!$B$1:$Z$21,MATCH("xG/90",[1]Table2!$B$1:$Z$1,0),0),"")</f>
        <v/>
      </c>
      <c r="CQ41" s="63" t="str">
        <f>IFERROR(VLOOKUP(CQ18,[1]Table2!$B$1:$Z$21,MATCH("xGA/90",[1]Table2!$B$1:$Z$1,0),0)*VLOOKUP($C18,[1]Table2!$B$1:$Z$21,MATCH("xG/90",[1]Table2!$B$1:$Z$1,0),0),"")</f>
        <v/>
      </c>
      <c r="CR41" s="63" t="str">
        <f>IFERROR(VLOOKUP(CR18,[1]Table2!$B$1:$Z$21,MATCH("xGA/90",[1]Table2!$B$1:$Z$1,0),0)*VLOOKUP($C18,[1]Table2!$B$1:$Z$21,MATCH("xG/90",[1]Table2!$B$1:$Z$1,0),0),"")</f>
        <v/>
      </c>
      <c r="CS41" s="63" t="str">
        <f>IFERROR(VLOOKUP(CS18,[1]Table2!$B$1:$Z$21,MATCH("xGA/90",[1]Table2!$B$1:$Z$1,0),0)*VLOOKUP($C18,[1]Table2!$B$1:$Z$21,MATCH("xG/90",[1]Table2!$B$1:$Z$1,0),0),"")</f>
        <v/>
      </c>
      <c r="CT41" s="63" t="str">
        <f>IFERROR(VLOOKUP(CT18,[1]Table2!$B$1:$Z$21,MATCH("xGA/90",[1]Table2!$B$1:$Z$1,0),0)*VLOOKUP($C18,[1]Table2!$B$1:$Z$21,MATCH("xG/90",[1]Table2!$B$1:$Z$1,0),0),"")</f>
        <v/>
      </c>
      <c r="CU41" s="63" t="str">
        <f>IFERROR(VLOOKUP(CU18,[1]Table2!$B$1:$Z$21,MATCH("xGA/90",[1]Table2!$B$1:$Z$1,0),0)*VLOOKUP($C18,[1]Table2!$B$1:$Z$21,MATCH("xG/90",[1]Table2!$B$1:$Z$1,0),0),"")</f>
        <v/>
      </c>
      <c r="CV41" s="63" t="str">
        <f>IFERROR(VLOOKUP(CV18,[1]Table2!$B$1:$Z$21,MATCH("xGA/90",[1]Table2!$B$1:$Z$1,0),0)*VLOOKUP($C18,[1]Table2!$B$1:$Z$21,MATCH("xG/90",[1]Table2!$B$1:$Z$1,0),0),"")</f>
        <v/>
      </c>
      <c r="CW41" s="63" t="str">
        <f>IFERROR(VLOOKUP(CW18,[1]Table2!$B$1:$Z$21,MATCH("xGA/90",[1]Table2!$B$1:$Z$1,0),0)*VLOOKUP($C18,[1]Table2!$B$1:$Z$21,MATCH("xG/90",[1]Table2!$B$1:$Z$1,0),0),"")</f>
        <v/>
      </c>
      <c r="CX41" s="63" t="str">
        <f>IFERROR(VLOOKUP(CX18,[1]Table2!$B$1:$Z$21,MATCH("xGA/90",[1]Table2!$B$1:$Z$1,0),0)*VLOOKUP($C18,[1]Table2!$B$1:$Z$21,MATCH("xG/90",[1]Table2!$B$1:$Z$1,0),0),"")</f>
        <v/>
      </c>
      <c r="CY41" s="63" t="str">
        <f>IFERROR(VLOOKUP(CY18,[1]Table2!$B$1:$Z$21,MATCH("xGA/90",[1]Table2!$B$1:$Z$1,0),0)*VLOOKUP($C18,[1]Table2!$B$1:$Z$21,MATCH("xG/90",[1]Table2!$B$1:$Z$1,0),0),"")</f>
        <v/>
      </c>
      <c r="CZ41" s="63" t="str">
        <f>IFERROR(VLOOKUP(CZ18,[1]Table2!$B$1:$Z$21,MATCH("xGA/90",[1]Table2!$B$1:$Z$1,0),0)*VLOOKUP($C18,[1]Table2!$B$1:$Z$21,MATCH("xG/90",[1]Table2!$B$1:$Z$1,0),0),"")</f>
        <v/>
      </c>
      <c r="DA41" s="63" t="str">
        <f>IFERROR(VLOOKUP(DA18,[1]Table2!$B$1:$Z$21,MATCH("xGA/90",[1]Table2!$B$1:$Z$1,0),0)*VLOOKUP($C18,[1]Table2!$B$1:$Z$21,MATCH("xG/90",[1]Table2!$B$1:$Z$1,0),0),"")</f>
        <v/>
      </c>
      <c r="DB41" s="63" t="str">
        <f>IFERROR(VLOOKUP(DB18,[1]Table2!$B$1:$Z$21,MATCH("xGA/90",[1]Table2!$B$1:$Z$1,0),0)*VLOOKUP($C18,[1]Table2!$B$1:$Z$21,MATCH("xG/90",[1]Table2!$B$1:$Z$1,0),0),"")</f>
        <v/>
      </c>
      <c r="DC41" s="63" t="str">
        <f>IFERROR(VLOOKUP(DC18,[1]Table2!$B$1:$Z$21,MATCH("xGA/90",[1]Table2!$B$1:$Z$1,0),0)*VLOOKUP($C18,[1]Table2!$B$1:$Z$21,MATCH("xG/90",[1]Table2!$B$1:$Z$1,0),0),"")</f>
        <v/>
      </c>
      <c r="DE41" s="101"/>
      <c r="DF41" s="101"/>
      <c r="DG41" s="101"/>
      <c r="DH41" s="101"/>
      <c r="DI41" s="101"/>
      <c r="DJ41" s="101"/>
    </row>
    <row r="42" spans="1:114" s="49" customFormat="1" ht="21.75" customHeight="1" x14ac:dyDescent="0.25">
      <c r="A42" s="48" t="s">
        <v>73</v>
      </c>
      <c r="B42" s="44">
        <f>VLOOKUP(A42,[1]Table!$B$1:$O$21,MATCH("xGD/90",[1]Table!$B$1:$O$1,0),0)</f>
        <v>0.35</v>
      </c>
      <c r="C42" s="60" t="s">
        <v>13</v>
      </c>
      <c r="D42" s="63" t="str">
        <f>IFERROR(VLOOKUP(D19,[1]Table2!$B$1:$Z$21,MATCH("xGA/90",[1]Table2!$B$1:$Z$1,0),0)*VLOOKUP($C19,[1]Table2!$B$1:$Z$21,MATCH("xG/90",[1]Table2!$B$1:$Z$1,0),0),"")</f>
        <v/>
      </c>
      <c r="E42" s="63">
        <f>IFERROR(VLOOKUP(E19,[1]Table2!$B$1:$Z$21,MATCH("xGA/90",[1]Table2!$B$1:$Z$1,0),0)*VLOOKUP($C19,[1]Table2!$B$1:$Z$21,MATCH("xG/90",[1]Table2!$B$1:$Z$1,0),0),"")</f>
        <v>1.9040000000000001</v>
      </c>
      <c r="F42" s="63" t="str">
        <f>IFERROR(VLOOKUP(F19,[1]Table2!$B$1:$Z$21,MATCH("xGA/90",[1]Table2!$B$1:$Z$1,0),0)*VLOOKUP($C19,[1]Table2!$B$1:$Z$21,MATCH("xG/90",[1]Table2!$B$1:$Z$1,0),0),"")</f>
        <v/>
      </c>
      <c r="G42" s="63">
        <f>IFERROR(VLOOKUP(G19,[1]Table2!$B$1:$Z$21,MATCH("xGA/90",[1]Table2!$B$1:$Z$1,0),0)*VLOOKUP($C19,[1]Table2!$B$1:$Z$21,MATCH("xG/90",[1]Table2!$B$1:$Z$1,0),0),"")</f>
        <v>2.1620104166666669</v>
      </c>
      <c r="H42" s="63" t="str">
        <f>IFERROR(VLOOKUP(H19,[1]Table2!$B$1:$Z$21,MATCH("xGA/90",[1]Table2!$B$1:$Z$1,0),0)*VLOOKUP($C19,[1]Table2!$B$1:$Z$21,MATCH("xG/90",[1]Table2!$B$1:$Z$1,0),0),"")</f>
        <v/>
      </c>
      <c r="I42" s="63">
        <f>IFERROR(VLOOKUP(I19,[1]Table2!$B$1:$Z$21,MATCH("xGA/90",[1]Table2!$B$1:$Z$1,0),0)*VLOOKUP($C19,[1]Table2!$B$1:$Z$21,MATCH("xG/90",[1]Table2!$B$1:$Z$1,0),0),"")</f>
        <v>2.3006666666666664</v>
      </c>
      <c r="J42" s="63" t="str">
        <f>IFERROR(VLOOKUP(J19,[1]Table2!$B$1:$Z$21,MATCH("xGA/90",[1]Table2!$B$1:$Z$1,0),0)*VLOOKUP($C19,[1]Table2!$B$1:$Z$21,MATCH("xG/90",[1]Table2!$B$1:$Z$1,0),0),"")</f>
        <v/>
      </c>
      <c r="K42" s="63">
        <f>IFERROR(VLOOKUP(K19,[1]Table2!$B$1:$Z$21,MATCH("xGA/90",[1]Table2!$B$1:$Z$1,0),0)*VLOOKUP($C19,[1]Table2!$B$1:$Z$21,MATCH("xG/90",[1]Table2!$B$1:$Z$1,0),0),"")</f>
        <v>2.3674270833333333</v>
      </c>
      <c r="L42" s="63">
        <f>IFERROR(VLOOKUP(L19,[1]Table2!$B$1:$Z$21,MATCH("xGA/90",[1]Table2!$B$1:$Z$1,0),0)*VLOOKUP($C19,[1]Table2!$B$1:$Z$21,MATCH("xG/90",[1]Table2!$B$1:$Z$1,0),0),"")</f>
        <v>2.6550104166666668</v>
      </c>
      <c r="M42" s="63">
        <f>IFERROR(VLOOKUP(M19,[1]Table2!$B$1:$Z$21,MATCH("xGA/90",[1]Table2!$B$1:$Z$1,0),0)*VLOOKUP($C19,[1]Table2!$B$1:$Z$21,MATCH("xG/90",[1]Table2!$B$1:$Z$1,0),0),"")</f>
        <v>1.7819895833333335</v>
      </c>
      <c r="N42" s="63" t="str">
        <f>IFERROR(VLOOKUP(N19,[1]Table2!$B$1:$Z$21,MATCH("xGA/90",[1]Table2!$B$1:$Z$1,0),0)*VLOOKUP($C19,[1]Table2!$B$1:$Z$21,MATCH("xG/90",[1]Table2!$B$1:$Z$1,0),0),"")</f>
        <v/>
      </c>
      <c r="O42" s="63" t="str">
        <f>IFERROR(VLOOKUP(O19,[1]Table2!$B$1:$Z$21,MATCH("xGA/90",[1]Table2!$B$1:$Z$1,0),0)*VLOOKUP($C19,[1]Table2!$B$1:$Z$21,MATCH("xG/90",[1]Table2!$B$1:$Z$1,0),0),"")</f>
        <v/>
      </c>
      <c r="P42" s="63" t="str">
        <f>IFERROR(VLOOKUP(P19,[1]Table2!$B$1:$Z$21,MATCH("xGA/90",[1]Table2!$B$1:$Z$1,0),0)*VLOOKUP($C19,[1]Table2!$B$1:$Z$21,MATCH("xG/90",[1]Table2!$B$1:$Z$1,0),0),"")</f>
        <v/>
      </c>
      <c r="Q42" s="63" t="str">
        <f>IFERROR(VLOOKUP(Q19,[1]Table2!$B$1:$Z$21,MATCH("xGA/90",[1]Table2!$B$1:$Z$1,0),0)*VLOOKUP($C19,[1]Table2!$B$1:$Z$21,MATCH("xG/90",[1]Table2!$B$1:$Z$1,0),0),"")</f>
        <v/>
      </c>
      <c r="R42" s="63" t="str">
        <f>IFERROR(VLOOKUP(R19,[1]Table2!$B$1:$Z$21,MATCH("xGA/90",[1]Table2!$B$1:$Z$1,0),0)*VLOOKUP($C19,[1]Table2!$B$1:$Z$21,MATCH("xG/90",[1]Table2!$B$1:$Z$1,0),0),"")</f>
        <v/>
      </c>
      <c r="S42" s="63" t="str">
        <f>IFERROR(VLOOKUP(S19,[1]Table2!$B$1:$Z$21,MATCH("xGA/90",[1]Table2!$B$1:$Z$1,0),0)*VLOOKUP($C19,[1]Table2!$B$1:$Z$21,MATCH("xG/90",[1]Table2!$B$1:$Z$1,0),0),"")</f>
        <v/>
      </c>
      <c r="T42" s="63" t="str">
        <f>IFERROR(VLOOKUP(T19,[1]Table2!$B$1:$Z$21,MATCH("xGA/90",[1]Table2!$B$1:$Z$1,0),0)*VLOOKUP($C19,[1]Table2!$B$1:$Z$21,MATCH("xG/90",[1]Table2!$B$1:$Z$1,0),0),"")</f>
        <v/>
      </c>
      <c r="U42" s="63">
        <f>IFERROR(VLOOKUP(U19,[1]Table2!$B$1:$Z$21,MATCH("xGA/90",[1]Table2!$B$1:$Z$1,0),0)*VLOOKUP($C19,[1]Table2!$B$1:$Z$21,MATCH("xG/90",[1]Table2!$B$1:$Z$1,0),0),"")</f>
        <v>1.3420555555555556</v>
      </c>
      <c r="V42" s="63" t="str">
        <f>IFERROR(VLOOKUP(V19,[1]Table2!$B$1:$Z$21,MATCH("xGA/90",[1]Table2!$B$1:$Z$1,0),0)*VLOOKUP($C19,[1]Table2!$B$1:$Z$21,MATCH("xG/90",[1]Table2!$B$1:$Z$1,0),0),"")</f>
        <v/>
      </c>
      <c r="W42" s="63">
        <f>IFERROR(VLOOKUP(W19,[1]Table2!$B$1:$Z$21,MATCH("xGA/90",[1]Table2!$B$1:$Z$1,0),0)*VLOOKUP($C19,[1]Table2!$B$1:$Z$21,MATCH("xG/90",[1]Table2!$B$1:$Z$1,0),0),"")</f>
        <v>2.7731249999999998</v>
      </c>
      <c r="X42" s="63" t="str">
        <f>IFERROR(VLOOKUP(X19,[1]Table2!$B$1:$Z$21,MATCH("xGA/90",[1]Table2!$B$1:$Z$1,0),0)*VLOOKUP($C19,[1]Table2!$B$1:$Z$21,MATCH("xG/90",[1]Table2!$B$1:$Z$1,0),0),"")</f>
        <v/>
      </c>
      <c r="Y42" s="63">
        <f>IFERROR(VLOOKUP(Y19,[1]Table2!$B$1:$Z$21,MATCH("xGA/90",[1]Table2!$B$1:$Z$1,0),0)*VLOOKUP($C19,[1]Table2!$B$1:$Z$21,MATCH("xG/90",[1]Table2!$B$1:$Z$1,0),0),"")</f>
        <v>1.685741935483871</v>
      </c>
      <c r="Z42" s="63">
        <f>IFERROR(VLOOKUP(Z19,[1]Table2!$B$1:$Z$21,MATCH("xGA/90",[1]Table2!$B$1:$Z$1,0),0)*VLOOKUP($C19,[1]Table2!$B$1:$Z$21,MATCH("xG/90",[1]Table2!$B$1:$Z$1,0),0),"")</f>
        <v>2.115791666666667</v>
      </c>
      <c r="AA42" s="63">
        <f>IFERROR(VLOOKUP(AA19,[1]Table2!$B$1:$Z$21,MATCH("xGA/90",[1]Table2!$B$1:$Z$1,0),0)*VLOOKUP($C19,[1]Table2!$B$1:$Z$21,MATCH("xG/90",[1]Table2!$B$1:$Z$1,0),0),"")</f>
        <v>2.0727204301075268</v>
      </c>
      <c r="AB42" s="63" t="str">
        <f>IFERROR(VLOOKUP(AB19,[1]Table2!$B$1:$Z$21,MATCH("xGA/90",[1]Table2!$B$1:$Z$1,0),0)*VLOOKUP($C19,[1]Table2!$B$1:$Z$21,MATCH("xG/90",[1]Table2!$B$1:$Z$1,0),0),"")</f>
        <v/>
      </c>
      <c r="AC42" s="63">
        <f>IFERROR(VLOOKUP(AC19,[1]Table2!$B$1:$Z$21,MATCH("xGA/90",[1]Table2!$B$1:$Z$1,0),0)*VLOOKUP($C19,[1]Table2!$B$1:$Z$21,MATCH("xG/90",[1]Table2!$B$1:$Z$1,0),0),"")</f>
        <v>2.0939247311827955</v>
      </c>
      <c r="AD42" s="63" t="str">
        <f>IFERROR(VLOOKUP(AD19,[1]Table2!$B$1:$Z$21,MATCH("xGA/90",[1]Table2!$B$1:$Z$1,0),0)*VLOOKUP($C19,[1]Table2!$B$1:$Z$21,MATCH("xG/90",[1]Table2!$B$1:$Z$1,0),0),"")</f>
        <v/>
      </c>
      <c r="AE42" s="63">
        <f>IFERROR(VLOOKUP(AE19,[1]Table2!$B$1:$Z$21,MATCH("xGA/90",[1]Table2!$B$1:$Z$1,0),0)*VLOOKUP($C19,[1]Table2!$B$1:$Z$21,MATCH("xG/90",[1]Table2!$B$1:$Z$1,0),0),"")</f>
        <v>2.4085104166666667</v>
      </c>
      <c r="AF42" s="63" t="str">
        <f>IFERROR(VLOOKUP(AF19,[1]Table2!$B$1:$Z$21,MATCH("xGA/90",[1]Table2!$B$1:$Z$1,0),0)*VLOOKUP($C19,[1]Table2!$B$1:$Z$21,MATCH("xG/90",[1]Table2!$B$1:$Z$1,0),0),"")</f>
        <v/>
      </c>
      <c r="AG42" s="63">
        <f>IFERROR(VLOOKUP(AG19,[1]Table2!$B$1:$Z$21,MATCH("xGA/90",[1]Table2!$B$1:$Z$1,0),0)*VLOOKUP($C19,[1]Table2!$B$1:$Z$21,MATCH("xG/90",[1]Table2!$B$1:$Z$1,0),0),"")</f>
        <v>2.6929462365591399</v>
      </c>
      <c r="AH42" s="63" t="str">
        <f>IFERROR(VLOOKUP(AH19,[1]Table2!$B$1:$Z$21,MATCH("xGA/90",[1]Table2!$B$1:$Z$1,0),0)*VLOOKUP($C19,[1]Table2!$B$1:$Z$21,MATCH("xG/90",[1]Table2!$B$1:$Z$1,0),0),"")</f>
        <v/>
      </c>
      <c r="AI42" s="63" t="str">
        <f>IFERROR(VLOOKUP(AI19,[1]Table2!$B$1:$Z$21,MATCH("xGA/90",[1]Table2!$B$1:$Z$1,0),0)*VLOOKUP($C19,[1]Table2!$B$1:$Z$21,MATCH("xG/90",[1]Table2!$B$1:$Z$1,0),0),"")</f>
        <v/>
      </c>
      <c r="AJ42" s="63" t="str">
        <f>IFERROR(VLOOKUP(AJ19,[1]Table2!$B$1:$Z$21,MATCH("xGA/90",[1]Table2!$B$1:$Z$1,0),0)*VLOOKUP($C19,[1]Table2!$B$1:$Z$21,MATCH("xG/90",[1]Table2!$B$1:$Z$1,0),0),"")</f>
        <v/>
      </c>
      <c r="AK42" s="63" t="str">
        <f>IFERROR(VLOOKUP(AK19,[1]Table2!$B$1:$Z$21,MATCH("xGA/90",[1]Table2!$B$1:$Z$1,0),0)*VLOOKUP($C19,[1]Table2!$B$1:$Z$21,MATCH("xG/90",[1]Table2!$B$1:$Z$1,0),0),"")</f>
        <v/>
      </c>
      <c r="AL42" s="63" t="str">
        <f>IFERROR(VLOOKUP(AL19,[1]Table2!$B$1:$Z$21,MATCH("xGA/90",[1]Table2!$B$1:$Z$1,0),0)*VLOOKUP($C19,[1]Table2!$B$1:$Z$21,MATCH("xG/90",[1]Table2!$B$1:$Z$1,0),0),"")</f>
        <v/>
      </c>
      <c r="AM42" s="63" t="str">
        <f>IFERROR(VLOOKUP(AM19,[1]Table2!$B$1:$Z$21,MATCH("xGA/90",[1]Table2!$B$1:$Z$1,0),0)*VLOOKUP($C19,[1]Table2!$B$1:$Z$21,MATCH("xG/90",[1]Table2!$B$1:$Z$1,0),0),"")</f>
        <v/>
      </c>
      <c r="AN42" s="63" t="str">
        <f>IFERROR(VLOOKUP(AN19,[1]Table2!$B$1:$Z$21,MATCH("xGA/90",[1]Table2!$B$1:$Z$1,0),0)*VLOOKUP($C19,[1]Table2!$B$1:$Z$21,MATCH("xG/90",[1]Table2!$B$1:$Z$1,0),0),"")</f>
        <v/>
      </c>
      <c r="AO42" s="63" t="str">
        <f>IFERROR(VLOOKUP(AO19,[1]Table2!$B$1:$Z$21,MATCH("xGA/90",[1]Table2!$B$1:$Z$1,0),0)*VLOOKUP($C19,[1]Table2!$B$1:$Z$21,MATCH("xG/90",[1]Table2!$B$1:$Z$1,0),0),"")</f>
        <v/>
      </c>
      <c r="AP42" s="63" t="str">
        <f>IFERROR(VLOOKUP(AP19,[1]Table2!$B$1:$Z$21,MATCH("xGA/90",[1]Table2!$B$1:$Z$1,0),0)*VLOOKUP($C19,[1]Table2!$B$1:$Z$21,MATCH("xG/90",[1]Table2!$B$1:$Z$1,0),0),"")</f>
        <v/>
      </c>
      <c r="AQ42" s="63" t="str">
        <f>IFERROR(VLOOKUP(AQ19,[1]Table2!$B$1:$Z$21,MATCH("xGA/90",[1]Table2!$B$1:$Z$1,0),0)*VLOOKUP($C19,[1]Table2!$B$1:$Z$21,MATCH("xG/90",[1]Table2!$B$1:$Z$1,0),0),"")</f>
        <v/>
      </c>
      <c r="AR42" s="63" t="str">
        <f>IFERROR(VLOOKUP(AR19,[1]Table2!$B$1:$Z$21,MATCH("xGA/90",[1]Table2!$B$1:$Z$1,0),0)*VLOOKUP($C19,[1]Table2!$B$1:$Z$21,MATCH("xG/90",[1]Table2!$B$1:$Z$1,0),0),"")</f>
        <v/>
      </c>
      <c r="AS42" s="63" t="str">
        <f>IFERROR(VLOOKUP(AS19,[1]Table2!$B$1:$Z$21,MATCH("xGA/90",[1]Table2!$B$1:$Z$1,0),0)*VLOOKUP($C19,[1]Table2!$B$1:$Z$21,MATCH("xG/90",[1]Table2!$B$1:$Z$1,0),0),"")</f>
        <v/>
      </c>
      <c r="AT42" s="63">
        <f>IFERROR(VLOOKUP(AT19,[1]Table2!$B$1:$Z$21,MATCH("xGA/90",[1]Table2!$B$1:$Z$1,0),0)*VLOOKUP($C19,[1]Table2!$B$1:$Z$21,MATCH("xG/90",[1]Table2!$B$1:$Z$1,0),0),"")</f>
        <v>2.7731249999999998</v>
      </c>
      <c r="AU42" s="63">
        <f>IFERROR(VLOOKUP(AU19,[1]Table2!$B$1:$Z$21,MATCH("xGA/90",[1]Table2!$B$1:$Z$1,0),0)*VLOOKUP($C19,[1]Table2!$B$1:$Z$21,MATCH("xG/90",[1]Table2!$B$1:$Z$1,0),0),"")</f>
        <v>2.3879687499999998</v>
      </c>
      <c r="AV42" s="63">
        <f>IFERROR(VLOOKUP(AV19,[1]Table2!$B$1:$Z$21,MATCH("xGA/90",[1]Table2!$B$1:$Z$1,0),0)*VLOOKUP($C19,[1]Table2!$B$1:$Z$21,MATCH("xG/90",[1]Table2!$B$1:$Z$1,0),0),"")</f>
        <v>2.8912395833333333</v>
      </c>
      <c r="AW42" s="63" t="str">
        <f>IFERROR(VLOOKUP(AW19,[1]Table2!$B$1:$Z$21,MATCH("xGA/90",[1]Table2!$B$1:$Z$1,0),0)*VLOOKUP($C19,[1]Table2!$B$1:$Z$21,MATCH("xG/90",[1]Table2!$B$1:$Z$1,0),0),"")</f>
        <v/>
      </c>
      <c r="AX42" s="63" t="str">
        <f>IFERROR(VLOOKUP(AX19,[1]Table2!$B$1:$Z$21,MATCH("xGA/90",[1]Table2!$B$1:$Z$1,0),0)*VLOOKUP($C19,[1]Table2!$B$1:$Z$21,MATCH("xG/90",[1]Table2!$B$1:$Z$1,0),0),"")</f>
        <v/>
      </c>
      <c r="AY42" s="63">
        <f>IFERROR(VLOOKUP(AY19,[1]Table2!$B$1:$Z$21,MATCH("xGA/90",[1]Table2!$B$1:$Z$1,0),0)*VLOOKUP($C19,[1]Table2!$B$1:$Z$21,MATCH("xG/90",[1]Table2!$B$1:$Z$1,0),0),"")</f>
        <v>1.3420555555555556</v>
      </c>
      <c r="AZ42" s="63">
        <f>IFERROR(VLOOKUP(AZ19,[1]Table2!$B$1:$Z$21,MATCH("xGA/90",[1]Table2!$B$1:$Z$1,0),0)*VLOOKUP($C19,[1]Table2!$B$1:$Z$21,MATCH("xG/90",[1]Table2!$B$1:$Z$1,0),0),"")</f>
        <v>2.1363333333333334</v>
      </c>
      <c r="BA42" s="63">
        <f>IFERROR(VLOOKUP(BA19,[1]Table2!$B$1:$Z$21,MATCH("xGA/90",[1]Table2!$B$1:$Z$1,0),0)*VLOOKUP($C19,[1]Table2!$B$1:$Z$21,MATCH("xG/90",[1]Table2!$B$1:$Z$1,0),0),"")</f>
        <v>1.7819895833333335</v>
      </c>
      <c r="BB42" s="63" t="str">
        <f>IFERROR(VLOOKUP(BB19,[1]Table2!$B$1:$Z$21,MATCH("xGA/90",[1]Table2!$B$1:$Z$1,0),0)*VLOOKUP($C19,[1]Table2!$B$1:$Z$21,MATCH("xG/90",[1]Table2!$B$1:$Z$1,0),0),"")</f>
        <v/>
      </c>
      <c r="BC42" s="63" t="str">
        <f>IFERROR(VLOOKUP(BC19,[1]Table2!$B$1:$Z$21,MATCH("xGA/90",[1]Table2!$B$1:$Z$1,0),0)*VLOOKUP($C19,[1]Table2!$B$1:$Z$21,MATCH("xG/90",[1]Table2!$B$1:$Z$1,0),0),"")</f>
        <v/>
      </c>
      <c r="BD42" s="63" t="str">
        <f>IFERROR(VLOOKUP(BD19,[1]Table2!$B$1:$Z$21,MATCH("xGA/90",[1]Table2!$B$1:$Z$1,0),0)*VLOOKUP($C19,[1]Table2!$B$1:$Z$21,MATCH("xG/90",[1]Table2!$B$1:$Z$1,0),0),"")</f>
        <v/>
      </c>
      <c r="BE42" s="63">
        <f>IFERROR(VLOOKUP(BE19,[1]Table2!$B$1:$Z$21,MATCH("xGA/90",[1]Table2!$B$1:$Z$1,0),0)*VLOOKUP($C19,[1]Table2!$B$1:$Z$21,MATCH("xG/90",[1]Table2!$B$1:$Z$1,0),0),"")</f>
        <v>2.1363333333333334</v>
      </c>
      <c r="BF42" s="63">
        <f>IFERROR(VLOOKUP(BF19,[1]Table2!$B$1:$Z$21,MATCH("xGA/90",[1]Table2!$B$1:$Z$1,0),0)*VLOOKUP($C19,[1]Table2!$B$1:$Z$21,MATCH("xG/90",[1]Table2!$B$1:$Z$1,0),0),"")</f>
        <v>2.7628541666666666</v>
      </c>
      <c r="BG42" s="63">
        <f>IFERROR(VLOOKUP(BG19,[1]Table2!$B$1:$Z$21,MATCH("xGA/90",[1]Table2!$B$1:$Z$1,0),0)*VLOOKUP($C19,[1]Table2!$B$1:$Z$21,MATCH("xG/90",[1]Table2!$B$1:$Z$1,0),0),"")</f>
        <v>2.7628541666666666</v>
      </c>
      <c r="BH42" s="63" t="str">
        <f>IFERROR(VLOOKUP(BH19,[1]Table2!$B$1:$Z$21,MATCH("xGA/90",[1]Table2!$B$1:$Z$1,0),0)*VLOOKUP($C19,[1]Table2!$B$1:$Z$21,MATCH("xG/90",[1]Table2!$B$1:$Z$1,0),0),"")</f>
        <v/>
      </c>
      <c r="BI42" s="63">
        <f>IFERROR(VLOOKUP(BI19,[1]Table2!$B$1:$Z$21,MATCH("xGA/90",[1]Table2!$B$1:$Z$1,0),0)*VLOOKUP($C19,[1]Table2!$B$1:$Z$21,MATCH("xG/90",[1]Table2!$B$1:$Z$1,0),0),"")</f>
        <v>2.6550104166666668</v>
      </c>
      <c r="BJ42" s="63" t="str">
        <f>IFERROR(VLOOKUP(BJ19,[1]Table2!$B$1:$Z$21,MATCH("xGA/90",[1]Table2!$B$1:$Z$1,0),0)*VLOOKUP($C19,[1]Table2!$B$1:$Z$21,MATCH("xG/90",[1]Table2!$B$1:$Z$1,0),0),"")</f>
        <v/>
      </c>
      <c r="BK42" s="63" t="str">
        <f>IFERROR(VLOOKUP(BK19,[1]Table2!$B$1:$Z$21,MATCH("xGA/90",[1]Table2!$B$1:$Z$1,0),0)*VLOOKUP($C19,[1]Table2!$B$1:$Z$21,MATCH("xG/90",[1]Table2!$B$1:$Z$1,0),0),"")</f>
        <v/>
      </c>
      <c r="BL42" s="63" t="str">
        <f>IFERROR(VLOOKUP(BL19,[1]Table2!$B$1:$Z$21,MATCH("xGA/90",[1]Table2!$B$1:$Z$1,0),0)*VLOOKUP($C19,[1]Table2!$B$1:$Z$21,MATCH("xG/90",[1]Table2!$B$1:$Z$1,0),0),"")</f>
        <v/>
      </c>
      <c r="BM42" s="63">
        <f>IFERROR(VLOOKUP(BM19,[1]Table2!$B$1:$Z$21,MATCH("xGA/90",[1]Table2!$B$1:$Z$1,0),0)*VLOOKUP($C19,[1]Table2!$B$1:$Z$21,MATCH("xG/90",[1]Table2!$B$1:$Z$1,0),0),"")</f>
        <v>2.3006666666666664</v>
      </c>
      <c r="BN42" s="63" t="str">
        <f>IFERROR(VLOOKUP(BN19,[1]Table2!$B$1:$Z$21,MATCH("xGA/90",[1]Table2!$B$1:$Z$1,0),0)*VLOOKUP($C19,[1]Table2!$B$1:$Z$21,MATCH("xG/90",[1]Table2!$B$1:$Z$1,0),0),"")</f>
        <v/>
      </c>
      <c r="BO42" s="63">
        <f>IFERROR(VLOOKUP(BO19,[1]Table2!$B$1:$Z$21,MATCH("xGA/90",[1]Table2!$B$1:$Z$1,0),0)*VLOOKUP($C19,[1]Table2!$B$1:$Z$21,MATCH("xG/90",[1]Table2!$B$1:$Z$1,0),0),"")</f>
        <v>2.3674270833333333</v>
      </c>
      <c r="BP42" s="63" t="str">
        <f>IFERROR(VLOOKUP(BP19,[1]Table2!$B$1:$Z$21,MATCH("xGA/90",[1]Table2!$B$1:$Z$1,0),0)*VLOOKUP($C19,[1]Table2!$B$1:$Z$21,MATCH("xG/90",[1]Table2!$B$1:$Z$1,0),0),"")</f>
        <v/>
      </c>
      <c r="BQ42" s="63" t="str">
        <f>IFERROR(VLOOKUP(BQ19,[1]Table2!$B$1:$Z$21,MATCH("xGA/90",[1]Table2!$B$1:$Z$1,0),0)*VLOOKUP($C19,[1]Table2!$B$1:$Z$21,MATCH("xG/90",[1]Table2!$B$1:$Z$1,0),0),"")</f>
        <v/>
      </c>
      <c r="BR42" s="63" t="str">
        <f>IFERROR(VLOOKUP(BR19,[1]Table2!$B$1:$Z$21,MATCH("xGA/90",[1]Table2!$B$1:$Z$1,0),0)*VLOOKUP($C19,[1]Table2!$B$1:$Z$21,MATCH("xG/90",[1]Table2!$B$1:$Z$1,0),0),"")</f>
        <v/>
      </c>
      <c r="BS42" s="63" t="str">
        <f>IFERROR(VLOOKUP(BS19,[1]Table2!$B$1:$Z$21,MATCH("xGA/90",[1]Table2!$B$1:$Z$1,0),0)*VLOOKUP($C19,[1]Table2!$B$1:$Z$21,MATCH("xG/90",[1]Table2!$B$1:$Z$1,0),0),"")</f>
        <v/>
      </c>
      <c r="BT42" s="63" t="str">
        <f>IFERROR(VLOOKUP(BT19,[1]Table2!$B$1:$Z$21,MATCH("xGA/90",[1]Table2!$B$1:$Z$1,0),0)*VLOOKUP($C19,[1]Table2!$B$1:$Z$21,MATCH("xG/90",[1]Table2!$B$1:$Z$1,0),0),"")</f>
        <v/>
      </c>
      <c r="BU42" s="63">
        <f>IFERROR(VLOOKUP(BU19,[1]Table2!$B$1:$Z$21,MATCH("xGA/90",[1]Table2!$B$1:$Z$1,0),0)*VLOOKUP($C19,[1]Table2!$B$1:$Z$21,MATCH("xG/90",[1]Table2!$B$1:$Z$1,0),0),"")</f>
        <v>1.685741935483871</v>
      </c>
      <c r="BV42" s="63">
        <f>IFERROR(VLOOKUP(BV19,[1]Table2!$B$1:$Z$21,MATCH("xGA/90",[1]Table2!$B$1:$Z$1,0),0)*VLOOKUP($C19,[1]Table2!$B$1:$Z$21,MATCH("xG/90",[1]Table2!$B$1:$Z$1,0),0),"")</f>
        <v>2.1620104166666669</v>
      </c>
      <c r="BW42" s="63">
        <f>IFERROR(VLOOKUP(BW19,[1]Table2!$B$1:$Z$21,MATCH("xGA/90",[1]Table2!$B$1:$Z$1,0),0)*VLOOKUP($C19,[1]Table2!$B$1:$Z$21,MATCH("xG/90",[1]Table2!$B$1:$Z$1,0),0),"")</f>
        <v>2.7731249999999998</v>
      </c>
      <c r="BX42" s="63" t="str">
        <f>IFERROR(VLOOKUP(BX19,[1]Table2!$B$1:$Z$21,MATCH("xGA/90",[1]Table2!$B$1:$Z$1,0),0)*VLOOKUP($C19,[1]Table2!$B$1:$Z$21,MATCH("xG/90",[1]Table2!$B$1:$Z$1,0),0),"")</f>
        <v/>
      </c>
      <c r="BY42" s="63">
        <f>IFERROR(VLOOKUP(BY19,[1]Table2!$B$1:$Z$21,MATCH("xGA/90",[1]Table2!$B$1:$Z$1,0),0)*VLOOKUP($C19,[1]Table2!$B$1:$Z$21,MATCH("xG/90",[1]Table2!$B$1:$Z$1,0),0),"")</f>
        <v>2.7731249999999998</v>
      </c>
      <c r="BZ42" s="63" t="str">
        <f>IFERROR(VLOOKUP(BZ19,[1]Table2!$B$1:$Z$21,MATCH("xGA/90",[1]Table2!$B$1:$Z$1,0),0)*VLOOKUP($C19,[1]Table2!$B$1:$Z$21,MATCH("xG/90",[1]Table2!$B$1:$Z$1,0),0),"")</f>
        <v/>
      </c>
      <c r="CA42" s="63" t="str">
        <f>IFERROR(VLOOKUP(CA19,[1]Table2!$B$1:$Z$21,MATCH("xGA/90",[1]Table2!$B$1:$Z$1,0),0)*VLOOKUP($C19,[1]Table2!$B$1:$Z$21,MATCH("xG/90",[1]Table2!$B$1:$Z$1,0),0),"")</f>
        <v/>
      </c>
      <c r="CB42" s="63">
        <f>IFERROR(VLOOKUP(CB19,[1]Table2!$B$1:$Z$21,MATCH("xGA/90",[1]Table2!$B$1:$Z$1,0),0)*VLOOKUP($C19,[1]Table2!$B$1:$Z$21,MATCH("xG/90",[1]Table2!$B$1:$Z$1,0),0),"")</f>
        <v>2.115791666666667</v>
      </c>
      <c r="CC42" s="63">
        <f>IFERROR(VLOOKUP(CC19,[1]Table2!$B$1:$Z$21,MATCH("xGA/90",[1]Table2!$B$1:$Z$1,0),0)*VLOOKUP($C19,[1]Table2!$B$1:$Z$21,MATCH("xG/90",[1]Table2!$B$1:$Z$1,0),0),"")</f>
        <v>2.4085104166666667</v>
      </c>
      <c r="CD42" s="63">
        <f>IFERROR(VLOOKUP(CD19,[1]Table2!$B$1:$Z$21,MATCH("xGA/90",[1]Table2!$B$1:$Z$1,0),0)*VLOOKUP($C19,[1]Table2!$B$1:$Z$21,MATCH("xG/90",[1]Table2!$B$1:$Z$1,0),0),"")</f>
        <v>1.9040000000000001</v>
      </c>
      <c r="CE42" s="63">
        <f>IFERROR(VLOOKUP(CE19,[1]Table2!$B$1:$Z$21,MATCH("xGA/90",[1]Table2!$B$1:$Z$1,0),0)*VLOOKUP($C19,[1]Table2!$B$1:$Z$21,MATCH("xG/90",[1]Table2!$B$1:$Z$1,0),0),"")</f>
        <v>2.0939247311827955</v>
      </c>
      <c r="CF42" s="63" t="str">
        <f>IFERROR(VLOOKUP(CF19,[1]Table2!$B$1:$Z$21,MATCH("xGA/90",[1]Table2!$B$1:$Z$1,0),0)*VLOOKUP($C19,[1]Table2!$B$1:$Z$21,MATCH("xG/90",[1]Table2!$B$1:$Z$1,0),0),"")</f>
        <v/>
      </c>
      <c r="CG42" s="63">
        <f>IFERROR(VLOOKUP(CG19,[1]Table2!$B$1:$Z$21,MATCH("xGA/90",[1]Table2!$B$1:$Z$1,0),0)*VLOOKUP($C19,[1]Table2!$B$1:$Z$21,MATCH("xG/90",[1]Table2!$B$1:$Z$1,0),0),"")</f>
        <v>2.3879687499999998</v>
      </c>
      <c r="CH42" s="63" t="str">
        <f>IFERROR(VLOOKUP(CH19,[1]Table2!$B$1:$Z$21,MATCH("xGA/90",[1]Table2!$B$1:$Z$1,0),0)*VLOOKUP($C19,[1]Table2!$B$1:$Z$21,MATCH("xG/90",[1]Table2!$B$1:$Z$1,0),0),"")</f>
        <v/>
      </c>
      <c r="CI42" s="63">
        <f>IFERROR(VLOOKUP(CI19,[1]Table2!$B$1:$Z$21,MATCH("xGA/90",[1]Table2!$B$1:$Z$1,0),0)*VLOOKUP($C19,[1]Table2!$B$1:$Z$21,MATCH("xG/90",[1]Table2!$B$1:$Z$1,0),0),"")</f>
        <v>2.8912395833333333</v>
      </c>
      <c r="CJ42" s="63">
        <f>IFERROR(VLOOKUP(CJ19,[1]Table2!$B$1:$Z$21,MATCH("xGA/90",[1]Table2!$B$1:$Z$1,0),0)*VLOOKUP($C19,[1]Table2!$B$1:$Z$21,MATCH("xG/90",[1]Table2!$B$1:$Z$1,0),0),"")</f>
        <v>2.0727204301075268</v>
      </c>
      <c r="CK42" s="63">
        <f>IFERROR(VLOOKUP(CK19,[1]Table2!$B$1:$Z$21,MATCH("xGA/90",[1]Table2!$B$1:$Z$1,0),0)*VLOOKUP($C19,[1]Table2!$B$1:$Z$21,MATCH("xG/90",[1]Table2!$B$1:$Z$1,0),0),"")</f>
        <v>2.6929462365591399</v>
      </c>
      <c r="CL42" s="63" t="str">
        <f>IFERROR(VLOOKUP(CL19,[1]Table2!$B$1:$Z$21,MATCH("xGA/90",[1]Table2!$B$1:$Z$1,0),0)*VLOOKUP($C19,[1]Table2!$B$1:$Z$21,MATCH("xG/90",[1]Table2!$B$1:$Z$1,0),0),"")</f>
        <v/>
      </c>
      <c r="CM42" s="63" t="str">
        <f>IFERROR(VLOOKUP(CM19,[1]Table2!$B$1:$Z$21,MATCH("xGA/90",[1]Table2!$B$1:$Z$1,0),0)*VLOOKUP($C19,[1]Table2!$B$1:$Z$21,MATCH("xG/90",[1]Table2!$B$1:$Z$1,0),0),"")</f>
        <v/>
      </c>
      <c r="CN42" s="63" t="str">
        <f>IFERROR(VLOOKUP(CN19,[1]Table2!$B$1:$Z$21,MATCH("xGA/90",[1]Table2!$B$1:$Z$1,0),0)*VLOOKUP($C19,[1]Table2!$B$1:$Z$21,MATCH("xG/90",[1]Table2!$B$1:$Z$1,0),0),"")</f>
        <v/>
      </c>
      <c r="CO42" s="63" t="str">
        <f>IFERROR(VLOOKUP(CO19,[1]Table2!$B$1:$Z$21,MATCH("xGA/90",[1]Table2!$B$1:$Z$1,0),0)*VLOOKUP($C19,[1]Table2!$B$1:$Z$21,MATCH("xG/90",[1]Table2!$B$1:$Z$1,0),0),"")</f>
        <v/>
      </c>
      <c r="CP42" s="63" t="str">
        <f>IFERROR(VLOOKUP(CP19,[1]Table2!$B$1:$Z$21,MATCH("xGA/90",[1]Table2!$B$1:$Z$1,0),0)*VLOOKUP($C19,[1]Table2!$B$1:$Z$21,MATCH("xG/90",[1]Table2!$B$1:$Z$1,0),0),"")</f>
        <v/>
      </c>
      <c r="CQ42" s="63" t="str">
        <f>IFERROR(VLOOKUP(CQ19,[1]Table2!$B$1:$Z$21,MATCH("xGA/90",[1]Table2!$B$1:$Z$1,0),0)*VLOOKUP($C19,[1]Table2!$B$1:$Z$21,MATCH("xG/90",[1]Table2!$B$1:$Z$1,0),0),"")</f>
        <v/>
      </c>
      <c r="CR42" s="63" t="str">
        <f>IFERROR(VLOOKUP(CR19,[1]Table2!$B$1:$Z$21,MATCH("xGA/90",[1]Table2!$B$1:$Z$1,0),0)*VLOOKUP($C19,[1]Table2!$B$1:$Z$21,MATCH("xG/90",[1]Table2!$B$1:$Z$1,0),0),"")</f>
        <v/>
      </c>
      <c r="CS42" s="63" t="str">
        <f>IFERROR(VLOOKUP(CS19,[1]Table2!$B$1:$Z$21,MATCH("xGA/90",[1]Table2!$B$1:$Z$1,0),0)*VLOOKUP($C19,[1]Table2!$B$1:$Z$21,MATCH("xG/90",[1]Table2!$B$1:$Z$1,0),0),"")</f>
        <v/>
      </c>
      <c r="CT42" s="63" t="str">
        <f>IFERROR(VLOOKUP(CT19,[1]Table2!$B$1:$Z$21,MATCH("xGA/90",[1]Table2!$B$1:$Z$1,0),0)*VLOOKUP($C19,[1]Table2!$B$1:$Z$21,MATCH("xG/90",[1]Table2!$B$1:$Z$1,0),0),"")</f>
        <v/>
      </c>
      <c r="CU42" s="63" t="str">
        <f>IFERROR(VLOOKUP(CU19,[1]Table2!$B$1:$Z$21,MATCH("xGA/90",[1]Table2!$B$1:$Z$1,0),0)*VLOOKUP($C19,[1]Table2!$B$1:$Z$21,MATCH("xG/90",[1]Table2!$B$1:$Z$1,0),0),"")</f>
        <v/>
      </c>
      <c r="CV42" s="63" t="str">
        <f>IFERROR(VLOOKUP(CV19,[1]Table2!$B$1:$Z$21,MATCH("xGA/90",[1]Table2!$B$1:$Z$1,0),0)*VLOOKUP($C19,[1]Table2!$B$1:$Z$21,MATCH("xG/90",[1]Table2!$B$1:$Z$1,0),0),"")</f>
        <v/>
      </c>
      <c r="CW42" s="63" t="str">
        <f>IFERROR(VLOOKUP(CW19,[1]Table2!$B$1:$Z$21,MATCH("xGA/90",[1]Table2!$B$1:$Z$1,0),0)*VLOOKUP($C19,[1]Table2!$B$1:$Z$21,MATCH("xG/90",[1]Table2!$B$1:$Z$1,0),0),"")</f>
        <v/>
      </c>
      <c r="CX42" s="63" t="str">
        <f>IFERROR(VLOOKUP(CX19,[1]Table2!$B$1:$Z$21,MATCH("xGA/90",[1]Table2!$B$1:$Z$1,0),0)*VLOOKUP($C19,[1]Table2!$B$1:$Z$21,MATCH("xG/90",[1]Table2!$B$1:$Z$1,0),0),"")</f>
        <v/>
      </c>
      <c r="CY42" s="63" t="str">
        <f>IFERROR(VLOOKUP(CY19,[1]Table2!$B$1:$Z$21,MATCH("xGA/90",[1]Table2!$B$1:$Z$1,0),0)*VLOOKUP($C19,[1]Table2!$B$1:$Z$21,MATCH("xG/90",[1]Table2!$B$1:$Z$1,0),0),"")</f>
        <v/>
      </c>
      <c r="CZ42" s="63" t="str">
        <f>IFERROR(VLOOKUP(CZ19,[1]Table2!$B$1:$Z$21,MATCH("xGA/90",[1]Table2!$B$1:$Z$1,0),0)*VLOOKUP($C19,[1]Table2!$B$1:$Z$21,MATCH("xG/90",[1]Table2!$B$1:$Z$1,0),0),"")</f>
        <v/>
      </c>
      <c r="DA42" s="63" t="str">
        <f>IFERROR(VLOOKUP(DA19,[1]Table2!$B$1:$Z$21,MATCH("xGA/90",[1]Table2!$B$1:$Z$1,0),0)*VLOOKUP($C19,[1]Table2!$B$1:$Z$21,MATCH("xG/90",[1]Table2!$B$1:$Z$1,0),0),"")</f>
        <v/>
      </c>
      <c r="DB42" s="63" t="str">
        <f>IFERROR(VLOOKUP(DB19,[1]Table2!$B$1:$Z$21,MATCH("xGA/90",[1]Table2!$B$1:$Z$1,0),0)*VLOOKUP($C19,[1]Table2!$B$1:$Z$21,MATCH("xG/90",[1]Table2!$B$1:$Z$1,0),0),"")</f>
        <v/>
      </c>
      <c r="DC42" s="63" t="str">
        <f>IFERROR(VLOOKUP(DC19,[1]Table2!$B$1:$Z$21,MATCH("xGA/90",[1]Table2!$B$1:$Z$1,0),0)*VLOOKUP($C19,[1]Table2!$B$1:$Z$21,MATCH("xG/90",[1]Table2!$B$1:$Z$1,0),0),"")</f>
        <v/>
      </c>
      <c r="DE42" s="101"/>
      <c r="DF42" s="101"/>
      <c r="DG42" s="101"/>
      <c r="DH42" s="101"/>
      <c r="DI42" s="101"/>
      <c r="DJ42" s="101"/>
    </row>
    <row r="43" spans="1:114" s="49" customFormat="1" ht="21.75" customHeight="1" x14ac:dyDescent="0.25">
      <c r="A43" s="48" t="s">
        <v>50</v>
      </c>
      <c r="B43" s="44">
        <f>VLOOKUP(A43,[1]Table!$B$1:$O$21,MATCH("xGD/90",[1]Table!$B$1:$O$1,0),0)</f>
        <v>0.72</v>
      </c>
      <c r="C43" s="60" t="s">
        <v>14</v>
      </c>
      <c r="D43" s="63" t="str">
        <f>IFERROR(VLOOKUP(D20,[1]Table2!$B$1:$Z$21,MATCH("xGA/90",[1]Table2!$B$1:$Z$1,0),0)*VLOOKUP($C20,[1]Table2!$B$1:$Z$21,MATCH("xG/90",[1]Table2!$B$1:$Z$1,0),0),"")</f>
        <v/>
      </c>
      <c r="E43" s="63">
        <f>IFERROR(VLOOKUP(E20,[1]Table2!$B$1:$Z$21,MATCH("xGA/90",[1]Table2!$B$1:$Z$1,0),0)*VLOOKUP($C20,[1]Table2!$B$1:$Z$21,MATCH("xG/90",[1]Table2!$B$1:$Z$1,0),0),"")</f>
        <v>2.9504032258064519</v>
      </c>
      <c r="F43" s="63" t="str">
        <f>IFERROR(VLOOKUP(F20,[1]Table2!$B$1:$Z$21,MATCH("xGA/90",[1]Table2!$B$1:$Z$1,0),0)*VLOOKUP($C20,[1]Table2!$B$1:$Z$21,MATCH("xG/90",[1]Table2!$B$1:$Z$1,0),0),"")</f>
        <v/>
      </c>
      <c r="G43" s="63">
        <f>IFERROR(VLOOKUP(G20,[1]Table2!$B$1:$Z$21,MATCH("xGA/90",[1]Table2!$B$1:$Z$1,0),0)*VLOOKUP($C20,[1]Table2!$B$1:$Z$21,MATCH("xG/90",[1]Table2!$B$1:$Z$1,0),0),"")</f>
        <v>2.025717463848721</v>
      </c>
      <c r="H43" s="63" t="str">
        <f>IFERROR(VLOOKUP(H20,[1]Table2!$B$1:$Z$21,MATCH("xGA/90",[1]Table2!$B$1:$Z$1,0),0)*VLOOKUP($C20,[1]Table2!$B$1:$Z$21,MATCH("xG/90",[1]Table2!$B$1:$Z$1,0),0),"")</f>
        <v/>
      </c>
      <c r="I43" s="63">
        <f>IFERROR(VLOOKUP(I20,[1]Table2!$B$1:$Z$21,MATCH("xGA/90",[1]Table2!$B$1:$Z$1,0),0)*VLOOKUP($C20,[1]Table2!$B$1:$Z$21,MATCH("xG/90",[1]Table2!$B$1:$Z$1,0),0),"")</f>
        <v>1.4278494623655915</v>
      </c>
      <c r="J43" s="63" t="str">
        <f>IFERROR(VLOOKUP(J20,[1]Table2!$B$1:$Z$21,MATCH("xGA/90",[1]Table2!$B$1:$Z$1,0),0)*VLOOKUP($C20,[1]Table2!$B$1:$Z$21,MATCH("xG/90",[1]Table2!$B$1:$Z$1,0),0),"")</f>
        <v/>
      </c>
      <c r="K43" s="63">
        <f>IFERROR(VLOOKUP(K20,[1]Table2!$B$1:$Z$21,MATCH("xGA/90",[1]Table2!$B$1:$Z$1,0),0)*VLOOKUP($C20,[1]Table2!$B$1:$Z$21,MATCH("xG/90",[1]Table2!$B$1:$Z$1,0),0),"")</f>
        <v>2.5406250000000004</v>
      </c>
      <c r="L43" s="63">
        <f>IFERROR(VLOOKUP(L20,[1]Table2!$B$1:$Z$21,MATCH("xGA/90",[1]Table2!$B$1:$Z$1,0),0)*VLOOKUP($C20,[1]Table2!$B$1:$Z$21,MATCH("xG/90",[1]Table2!$B$1:$Z$1,0),0),"")</f>
        <v>2.447741935483871</v>
      </c>
      <c r="M43" s="63">
        <f>IFERROR(VLOOKUP(M20,[1]Table2!$B$1:$Z$21,MATCH("xGA/90",[1]Table2!$B$1:$Z$1,0),0)*VLOOKUP($C20,[1]Table2!$B$1:$Z$21,MATCH("xG/90",[1]Table2!$B$1:$Z$1,0),0),"")</f>
        <v>2.2729032258064517</v>
      </c>
      <c r="N43" s="63" t="str">
        <f>IFERROR(VLOOKUP(N20,[1]Table2!$B$1:$Z$21,MATCH("xGA/90",[1]Table2!$B$1:$Z$1,0),0)*VLOOKUP($C20,[1]Table2!$B$1:$Z$21,MATCH("xG/90",[1]Table2!$B$1:$Z$1,0),0),"")</f>
        <v/>
      </c>
      <c r="O43" s="63" t="str">
        <f>IFERROR(VLOOKUP(O20,[1]Table2!$B$1:$Z$21,MATCH("xGA/90",[1]Table2!$B$1:$Z$1,0),0)*VLOOKUP($C20,[1]Table2!$B$1:$Z$21,MATCH("xG/90",[1]Table2!$B$1:$Z$1,0),0),"")</f>
        <v/>
      </c>
      <c r="P43" s="63" t="str">
        <f>IFERROR(VLOOKUP(P20,[1]Table2!$B$1:$Z$21,MATCH("xGA/90",[1]Table2!$B$1:$Z$1,0),0)*VLOOKUP($C20,[1]Table2!$B$1:$Z$21,MATCH("xG/90",[1]Table2!$B$1:$Z$1,0),0),"")</f>
        <v/>
      </c>
      <c r="Q43" s="63">
        <f>IFERROR(VLOOKUP(Q20,[1]Table2!$B$1:$Z$21,MATCH("xGA/90",[1]Table2!$B$1:$Z$1,0),0)*VLOOKUP($C20,[1]Table2!$B$1:$Z$21,MATCH("xG/90",[1]Table2!$B$1:$Z$1,0),0),"")</f>
        <v>3.0760685483870969</v>
      </c>
      <c r="R43" s="63" t="str">
        <f>IFERROR(VLOOKUP(R20,[1]Table2!$B$1:$Z$21,MATCH("xGA/90",[1]Table2!$B$1:$Z$1,0),0)*VLOOKUP($C20,[1]Table2!$B$1:$Z$21,MATCH("xG/90",[1]Table2!$B$1:$Z$1,0),0),"")</f>
        <v/>
      </c>
      <c r="S43" s="63" t="str">
        <f>IFERROR(VLOOKUP(S20,[1]Table2!$B$1:$Z$21,MATCH("xGA/90",[1]Table2!$B$1:$Z$1,0),0)*VLOOKUP($C20,[1]Table2!$B$1:$Z$21,MATCH("xG/90",[1]Table2!$B$1:$Z$1,0),0),"")</f>
        <v/>
      </c>
      <c r="T43" s="63" t="str">
        <f>IFERROR(VLOOKUP(T20,[1]Table2!$B$1:$Z$21,MATCH("xGA/90",[1]Table2!$B$1:$Z$1,0),0)*VLOOKUP($C20,[1]Table2!$B$1:$Z$21,MATCH("xG/90",[1]Table2!$B$1:$Z$1,0),0),"")</f>
        <v/>
      </c>
      <c r="U43" s="63">
        <f>IFERROR(VLOOKUP(U20,[1]Table2!$B$1:$Z$21,MATCH("xGA/90",[1]Table2!$B$1:$Z$1,0),0)*VLOOKUP($C20,[1]Table2!$B$1:$Z$21,MATCH("xG/90",[1]Table2!$B$1:$Z$1,0),0),"")</f>
        <v>2.8650988553590011</v>
      </c>
      <c r="V43" s="63" t="str">
        <f>IFERROR(VLOOKUP(V20,[1]Table2!$B$1:$Z$21,MATCH("xGA/90",[1]Table2!$B$1:$Z$1,0),0)*VLOOKUP($C20,[1]Table2!$B$1:$Z$21,MATCH("xG/90",[1]Table2!$B$1:$Z$1,0),0),"")</f>
        <v/>
      </c>
      <c r="W43" s="63">
        <f>IFERROR(VLOOKUP(W20,[1]Table2!$B$1:$Z$21,MATCH("xGA/90",[1]Table2!$B$1:$Z$1,0),0)*VLOOKUP($C20,[1]Table2!$B$1:$Z$21,MATCH("xG/90",[1]Table2!$B$1:$Z$1,0),0),"")</f>
        <v>2.3002217741935485</v>
      </c>
      <c r="X43" s="63" t="str">
        <f>IFERROR(VLOOKUP(X20,[1]Table2!$B$1:$Z$21,MATCH("xGA/90",[1]Table2!$B$1:$Z$1,0),0)*VLOOKUP($C20,[1]Table2!$B$1:$Z$21,MATCH("xG/90",[1]Table2!$B$1:$Z$1,0),0),"")</f>
        <v/>
      </c>
      <c r="Y43" s="63">
        <f>IFERROR(VLOOKUP(Y20,[1]Table2!$B$1:$Z$21,MATCH("xGA/90",[1]Table2!$B$1:$Z$1,0),0)*VLOOKUP($C20,[1]Table2!$B$1:$Z$21,MATCH("xG/90",[1]Table2!$B$1:$Z$1,0),0),"")</f>
        <v>2.2554193548387098</v>
      </c>
      <c r="Z43" s="63">
        <f>IFERROR(VLOOKUP(Z20,[1]Table2!$B$1:$Z$21,MATCH("xGA/90",[1]Table2!$B$1:$Z$1,0),0)*VLOOKUP($C20,[1]Table2!$B$1:$Z$21,MATCH("xG/90",[1]Table2!$B$1:$Z$1,0),0),"")</f>
        <v>2.9504032258064519</v>
      </c>
      <c r="AA43" s="63">
        <f>IFERROR(VLOOKUP(AA20,[1]Table2!$B$1:$Z$21,MATCH("xGA/90",[1]Table2!$B$1:$Z$1,0),0)*VLOOKUP($C20,[1]Table2!$B$1:$Z$21,MATCH("xG/90",[1]Table2!$B$1:$Z$1,0),0),"")</f>
        <v>2.2510483870967746</v>
      </c>
      <c r="AB43" s="63" t="str">
        <f>IFERROR(VLOOKUP(AB20,[1]Table2!$B$1:$Z$21,MATCH("xGA/90",[1]Table2!$B$1:$Z$1,0),0)*VLOOKUP($C20,[1]Table2!$B$1:$Z$21,MATCH("xG/90",[1]Table2!$B$1:$Z$1,0),0),"")</f>
        <v/>
      </c>
      <c r="AC43" s="63">
        <f>IFERROR(VLOOKUP(AC20,[1]Table2!$B$1:$Z$21,MATCH("xGA/90",[1]Table2!$B$1:$Z$1,0),0)*VLOOKUP($C20,[1]Table2!$B$1:$Z$21,MATCH("xG/90",[1]Table2!$B$1:$Z$1,0),0),"")</f>
        <v>2.5624798387096774</v>
      </c>
      <c r="AD43" s="63" t="str">
        <f>IFERROR(VLOOKUP(AD20,[1]Table2!$B$1:$Z$21,MATCH("xGA/90",[1]Table2!$B$1:$Z$1,0),0)*VLOOKUP($C20,[1]Table2!$B$1:$Z$21,MATCH("xG/90",[1]Table2!$B$1:$Z$1,0),0),"")</f>
        <v/>
      </c>
      <c r="AE43" s="63">
        <f>IFERROR(VLOOKUP(AE20,[1]Table2!$B$1:$Z$21,MATCH("xGA/90",[1]Table2!$B$1:$Z$1,0),0)*VLOOKUP($C20,[1]Table2!$B$1:$Z$21,MATCH("xG/90",[1]Table2!$B$1:$Z$1,0),0),"")</f>
        <v>2.5187701612903228</v>
      </c>
      <c r="AF43" s="63" t="str">
        <f>IFERROR(VLOOKUP(AF20,[1]Table2!$B$1:$Z$21,MATCH("xGA/90",[1]Table2!$B$1:$Z$1,0),0)*VLOOKUP($C20,[1]Table2!$B$1:$Z$21,MATCH("xG/90",[1]Table2!$B$1:$Z$1,0),0),"")</f>
        <v/>
      </c>
      <c r="AG43" s="63">
        <f>IFERROR(VLOOKUP(AG20,[1]Table2!$B$1:$Z$21,MATCH("xGA/90",[1]Table2!$B$1:$Z$1,0),0)*VLOOKUP($C20,[1]Table2!$B$1:$Z$21,MATCH("xG/90",[1]Table2!$B$1:$Z$1,0),0),"")</f>
        <v>2.2052237252861602</v>
      </c>
      <c r="AH43" s="63" t="str">
        <f>IFERROR(VLOOKUP(AH20,[1]Table2!$B$1:$Z$21,MATCH("xGA/90",[1]Table2!$B$1:$Z$1,0),0)*VLOOKUP($C20,[1]Table2!$B$1:$Z$21,MATCH("xG/90",[1]Table2!$B$1:$Z$1,0),0),"")</f>
        <v/>
      </c>
      <c r="AI43" s="63" t="str">
        <f>IFERROR(VLOOKUP(AI20,[1]Table2!$B$1:$Z$21,MATCH("xGA/90",[1]Table2!$B$1:$Z$1,0),0)*VLOOKUP($C20,[1]Table2!$B$1:$Z$21,MATCH("xG/90",[1]Table2!$B$1:$Z$1,0),0),"")</f>
        <v/>
      </c>
      <c r="AJ43" s="63" t="str">
        <f>IFERROR(VLOOKUP(AJ20,[1]Table2!$B$1:$Z$21,MATCH("xGA/90",[1]Table2!$B$1:$Z$1,0),0)*VLOOKUP($C20,[1]Table2!$B$1:$Z$21,MATCH("xG/90",[1]Table2!$B$1:$Z$1,0),0),"")</f>
        <v/>
      </c>
      <c r="AK43" s="63" t="str">
        <f>IFERROR(VLOOKUP(AK20,[1]Table2!$B$1:$Z$21,MATCH("xGA/90",[1]Table2!$B$1:$Z$1,0),0)*VLOOKUP($C20,[1]Table2!$B$1:$Z$21,MATCH("xG/90",[1]Table2!$B$1:$Z$1,0),0),"")</f>
        <v/>
      </c>
      <c r="AL43" s="63" t="str">
        <f>IFERROR(VLOOKUP(AL20,[1]Table2!$B$1:$Z$21,MATCH("xGA/90",[1]Table2!$B$1:$Z$1,0),0)*VLOOKUP($C20,[1]Table2!$B$1:$Z$21,MATCH("xG/90",[1]Table2!$B$1:$Z$1,0),0),"")</f>
        <v/>
      </c>
      <c r="AM43" s="63" t="str">
        <f>IFERROR(VLOOKUP(AM20,[1]Table2!$B$1:$Z$21,MATCH("xGA/90",[1]Table2!$B$1:$Z$1,0),0)*VLOOKUP($C20,[1]Table2!$B$1:$Z$21,MATCH("xG/90",[1]Table2!$B$1:$Z$1,0),0),"")</f>
        <v/>
      </c>
      <c r="AN43" s="63" t="str">
        <f>IFERROR(VLOOKUP(AN20,[1]Table2!$B$1:$Z$21,MATCH("xGA/90",[1]Table2!$B$1:$Z$1,0),0)*VLOOKUP($C20,[1]Table2!$B$1:$Z$21,MATCH("xG/90",[1]Table2!$B$1:$Z$1,0),0),"")</f>
        <v/>
      </c>
      <c r="AO43" s="63" t="str">
        <f>IFERROR(VLOOKUP(AO20,[1]Table2!$B$1:$Z$21,MATCH("xGA/90",[1]Table2!$B$1:$Z$1,0),0)*VLOOKUP($C20,[1]Table2!$B$1:$Z$21,MATCH("xG/90",[1]Table2!$B$1:$Z$1,0),0),"")</f>
        <v/>
      </c>
      <c r="AP43" s="63" t="str">
        <f>IFERROR(VLOOKUP(AP20,[1]Table2!$B$1:$Z$21,MATCH("xGA/90",[1]Table2!$B$1:$Z$1,0),0)*VLOOKUP($C20,[1]Table2!$B$1:$Z$21,MATCH("xG/90",[1]Table2!$B$1:$Z$1,0),0),"")</f>
        <v/>
      </c>
      <c r="AQ43" s="63" t="str">
        <f>IFERROR(VLOOKUP(AQ20,[1]Table2!$B$1:$Z$21,MATCH("xGA/90",[1]Table2!$B$1:$Z$1,0),0)*VLOOKUP($C20,[1]Table2!$B$1:$Z$21,MATCH("xG/90",[1]Table2!$B$1:$Z$1,0),0),"")</f>
        <v/>
      </c>
      <c r="AR43" s="63" t="str">
        <f>IFERROR(VLOOKUP(AR20,[1]Table2!$B$1:$Z$21,MATCH("xGA/90",[1]Table2!$B$1:$Z$1,0),0)*VLOOKUP($C20,[1]Table2!$B$1:$Z$21,MATCH("xG/90",[1]Table2!$B$1:$Z$1,0),0),"")</f>
        <v/>
      </c>
      <c r="AS43" s="63">
        <f>IFERROR(VLOOKUP(AS20,[1]Table2!$B$1:$Z$21,MATCH("xGA/90",[1]Table2!$B$1:$Z$1,0),0)*VLOOKUP($C20,[1]Table2!$B$1:$Z$21,MATCH("xG/90",[1]Table2!$B$1:$Z$1,0),0),"")</f>
        <v>2.8247379032258069</v>
      </c>
      <c r="AT43" s="63" t="str">
        <f>IFERROR(VLOOKUP(AT20,[1]Table2!$B$1:$Z$21,MATCH("xGA/90",[1]Table2!$B$1:$Z$1,0),0)*VLOOKUP($C20,[1]Table2!$B$1:$Z$21,MATCH("xG/90",[1]Table2!$B$1:$Z$1,0),0),"")</f>
        <v/>
      </c>
      <c r="AU43" s="63">
        <f>IFERROR(VLOOKUP(AU20,[1]Table2!$B$1:$Z$21,MATCH("xGA/90",[1]Table2!$B$1:$Z$1,0),0)*VLOOKUP($C20,[1]Table2!$B$1:$Z$21,MATCH("xG/90",[1]Table2!$B$1:$Z$1,0),0),"")</f>
        <v>2.9394758064516129</v>
      </c>
      <c r="AV43" s="63">
        <f>IFERROR(VLOOKUP(AV20,[1]Table2!$B$1:$Z$21,MATCH("xGA/90",[1]Table2!$B$1:$Z$1,0),0)*VLOOKUP($C20,[1]Table2!$B$1:$Z$21,MATCH("xG/90",[1]Table2!$B$1:$Z$1,0),0),"")</f>
        <v>1.8959072580645164</v>
      </c>
      <c r="AW43" s="63" t="str">
        <f>IFERROR(VLOOKUP(AW20,[1]Table2!$B$1:$Z$21,MATCH("xGA/90",[1]Table2!$B$1:$Z$1,0),0)*VLOOKUP($C20,[1]Table2!$B$1:$Z$21,MATCH("xG/90",[1]Table2!$B$1:$Z$1,0),0),"")</f>
        <v/>
      </c>
      <c r="AX43" s="63" t="str">
        <f>IFERROR(VLOOKUP(AX20,[1]Table2!$B$1:$Z$21,MATCH("xGA/90",[1]Table2!$B$1:$Z$1,0),0)*VLOOKUP($C20,[1]Table2!$B$1:$Z$21,MATCH("xG/90",[1]Table2!$B$1:$Z$1,0),0),"")</f>
        <v/>
      </c>
      <c r="AY43" s="63">
        <f>IFERROR(VLOOKUP(AY20,[1]Table2!$B$1:$Z$21,MATCH("xGA/90",[1]Table2!$B$1:$Z$1,0),0)*VLOOKUP($C20,[1]Table2!$B$1:$Z$21,MATCH("xG/90",[1]Table2!$B$1:$Z$1,0),0),"")</f>
        <v>2.8650988553590011</v>
      </c>
      <c r="AZ43" s="63" t="str">
        <f>IFERROR(VLOOKUP(AZ20,[1]Table2!$B$1:$Z$21,MATCH("xGA/90",[1]Table2!$B$1:$Z$1,0),0)*VLOOKUP($C20,[1]Table2!$B$1:$Z$21,MATCH("xG/90",[1]Table2!$B$1:$Z$1,0),0),"")</f>
        <v/>
      </c>
      <c r="BA43" s="63">
        <f>IFERROR(VLOOKUP(BA20,[1]Table2!$B$1:$Z$21,MATCH("xGA/90",[1]Table2!$B$1:$Z$1,0),0)*VLOOKUP($C20,[1]Table2!$B$1:$Z$21,MATCH("xG/90",[1]Table2!$B$1:$Z$1,0),0),"")</f>
        <v>2.2729032258064517</v>
      </c>
      <c r="BB43" s="63" t="str">
        <f>IFERROR(VLOOKUP(BB20,[1]Table2!$B$1:$Z$21,MATCH("xGA/90",[1]Table2!$B$1:$Z$1,0),0)*VLOOKUP($C20,[1]Table2!$B$1:$Z$21,MATCH("xG/90",[1]Table2!$B$1:$Z$1,0),0),"")</f>
        <v/>
      </c>
      <c r="BC43" s="63" t="str">
        <f>IFERROR(VLOOKUP(BC20,[1]Table2!$B$1:$Z$21,MATCH("xGA/90",[1]Table2!$B$1:$Z$1,0),0)*VLOOKUP($C20,[1]Table2!$B$1:$Z$21,MATCH("xG/90",[1]Table2!$B$1:$Z$1,0),0),"")</f>
        <v/>
      </c>
      <c r="BD43" s="63" t="str">
        <f>IFERROR(VLOOKUP(BD20,[1]Table2!$B$1:$Z$21,MATCH("xGA/90",[1]Table2!$B$1:$Z$1,0),0)*VLOOKUP($C20,[1]Table2!$B$1:$Z$21,MATCH("xG/90",[1]Table2!$B$1:$Z$1,0),0),"")</f>
        <v/>
      </c>
      <c r="BE43" s="63">
        <f>IFERROR(VLOOKUP(BE20,[1]Table2!$B$1:$Z$21,MATCH("xGA/90",[1]Table2!$B$1:$Z$1,0),0)*VLOOKUP($C20,[1]Table2!$B$1:$Z$21,MATCH("xG/90",[1]Table2!$B$1:$Z$1,0),0),"")</f>
        <v>2.227783558792924</v>
      </c>
      <c r="BF43" s="63" t="str">
        <f>IFERROR(VLOOKUP(BF20,[1]Table2!$B$1:$Z$21,MATCH("xGA/90",[1]Table2!$B$1:$Z$1,0),0)*VLOOKUP($C20,[1]Table2!$B$1:$Z$21,MATCH("xG/90",[1]Table2!$B$1:$Z$1,0),0),"")</f>
        <v/>
      </c>
      <c r="BG43" s="63">
        <f>IFERROR(VLOOKUP(BG20,[1]Table2!$B$1:$Z$21,MATCH("xGA/90",[1]Table2!$B$1:$Z$1,0),0)*VLOOKUP($C20,[1]Table2!$B$1:$Z$21,MATCH("xG/90",[1]Table2!$B$1:$Z$1,0),0),"")</f>
        <v>3.0760685483870969</v>
      </c>
      <c r="BH43" s="63" t="str">
        <f>IFERROR(VLOOKUP(BH20,[1]Table2!$B$1:$Z$21,MATCH("xGA/90",[1]Table2!$B$1:$Z$1,0),0)*VLOOKUP($C20,[1]Table2!$B$1:$Z$21,MATCH("xG/90",[1]Table2!$B$1:$Z$1,0),0),"")</f>
        <v/>
      </c>
      <c r="BI43" s="63">
        <f>IFERROR(VLOOKUP(BI20,[1]Table2!$B$1:$Z$21,MATCH("xGA/90",[1]Table2!$B$1:$Z$1,0),0)*VLOOKUP($C20,[1]Table2!$B$1:$Z$21,MATCH("xG/90",[1]Table2!$B$1:$Z$1,0),0),"")</f>
        <v>2.447741935483871</v>
      </c>
      <c r="BJ43" s="63" t="str">
        <f>IFERROR(VLOOKUP(BJ20,[1]Table2!$B$1:$Z$21,MATCH("xGA/90",[1]Table2!$B$1:$Z$1,0),0)*VLOOKUP($C20,[1]Table2!$B$1:$Z$21,MATCH("xG/90",[1]Table2!$B$1:$Z$1,0),0),"")</f>
        <v/>
      </c>
      <c r="BK43" s="63" t="str">
        <f>IFERROR(VLOOKUP(BK20,[1]Table2!$B$1:$Z$21,MATCH("xGA/90",[1]Table2!$B$1:$Z$1,0),0)*VLOOKUP($C20,[1]Table2!$B$1:$Z$21,MATCH("xG/90",[1]Table2!$B$1:$Z$1,0),0),"")</f>
        <v/>
      </c>
      <c r="BL43" s="63" t="str">
        <f>IFERROR(VLOOKUP(BL20,[1]Table2!$B$1:$Z$21,MATCH("xGA/90",[1]Table2!$B$1:$Z$1,0),0)*VLOOKUP($C20,[1]Table2!$B$1:$Z$21,MATCH("xG/90",[1]Table2!$B$1:$Z$1,0),0),"")</f>
        <v/>
      </c>
      <c r="BM43" s="63">
        <f>IFERROR(VLOOKUP(BM20,[1]Table2!$B$1:$Z$21,MATCH("xGA/90",[1]Table2!$B$1:$Z$1,0),0)*VLOOKUP($C20,[1]Table2!$B$1:$Z$21,MATCH("xG/90",[1]Table2!$B$1:$Z$1,0),0),"")</f>
        <v>1.4278494623655915</v>
      </c>
      <c r="BN43" s="63" t="str">
        <f>IFERROR(VLOOKUP(BN20,[1]Table2!$B$1:$Z$21,MATCH("xGA/90",[1]Table2!$B$1:$Z$1,0),0)*VLOOKUP($C20,[1]Table2!$B$1:$Z$21,MATCH("xG/90",[1]Table2!$B$1:$Z$1,0),0),"")</f>
        <v/>
      </c>
      <c r="BO43" s="63">
        <f>IFERROR(VLOOKUP(BO20,[1]Table2!$B$1:$Z$21,MATCH("xGA/90",[1]Table2!$B$1:$Z$1,0),0)*VLOOKUP($C20,[1]Table2!$B$1:$Z$21,MATCH("xG/90",[1]Table2!$B$1:$Z$1,0),0),"")</f>
        <v>2.5406250000000004</v>
      </c>
      <c r="BP43" s="63" t="str">
        <f>IFERROR(VLOOKUP(BP20,[1]Table2!$B$1:$Z$21,MATCH("xGA/90",[1]Table2!$B$1:$Z$1,0),0)*VLOOKUP($C20,[1]Table2!$B$1:$Z$21,MATCH("xG/90",[1]Table2!$B$1:$Z$1,0),0),"")</f>
        <v/>
      </c>
      <c r="BQ43" s="63">
        <f>IFERROR(VLOOKUP(BQ20,[1]Table2!$B$1:$Z$21,MATCH("xGA/90",[1]Table2!$B$1:$Z$1,0),0)*VLOOKUP($C20,[1]Table2!$B$1:$Z$21,MATCH("xG/90",[1]Table2!$B$1:$Z$1,0),0),"")</f>
        <v>2.9504032258064519</v>
      </c>
      <c r="BR43" s="63" t="str">
        <f>IFERROR(VLOOKUP(BR20,[1]Table2!$B$1:$Z$21,MATCH("xGA/90",[1]Table2!$B$1:$Z$1,0),0)*VLOOKUP($C20,[1]Table2!$B$1:$Z$21,MATCH("xG/90",[1]Table2!$B$1:$Z$1,0),0),"")</f>
        <v/>
      </c>
      <c r="BS43" s="63" t="str">
        <f>IFERROR(VLOOKUP(BS20,[1]Table2!$B$1:$Z$21,MATCH("xGA/90",[1]Table2!$B$1:$Z$1,0),0)*VLOOKUP($C20,[1]Table2!$B$1:$Z$21,MATCH("xG/90",[1]Table2!$B$1:$Z$1,0),0),"")</f>
        <v/>
      </c>
      <c r="BT43" s="63" t="str">
        <f>IFERROR(VLOOKUP(BT20,[1]Table2!$B$1:$Z$21,MATCH("xGA/90",[1]Table2!$B$1:$Z$1,0),0)*VLOOKUP($C20,[1]Table2!$B$1:$Z$21,MATCH("xG/90",[1]Table2!$B$1:$Z$1,0),0),"")</f>
        <v/>
      </c>
      <c r="BU43" s="63">
        <f>IFERROR(VLOOKUP(BU20,[1]Table2!$B$1:$Z$21,MATCH("xGA/90",[1]Table2!$B$1:$Z$1,0),0)*VLOOKUP($C20,[1]Table2!$B$1:$Z$21,MATCH("xG/90",[1]Table2!$B$1:$Z$1,0),0),"")</f>
        <v>2.2554193548387098</v>
      </c>
      <c r="BV43" s="63">
        <f>IFERROR(VLOOKUP(BV20,[1]Table2!$B$1:$Z$21,MATCH("xGA/90",[1]Table2!$B$1:$Z$1,0),0)*VLOOKUP($C20,[1]Table2!$B$1:$Z$21,MATCH("xG/90",[1]Table2!$B$1:$Z$1,0),0),"")</f>
        <v>2.227783558792924</v>
      </c>
      <c r="BW43" s="63">
        <f>IFERROR(VLOOKUP(BW20,[1]Table2!$B$1:$Z$21,MATCH("xGA/90",[1]Table2!$B$1:$Z$1,0),0)*VLOOKUP($C20,[1]Table2!$B$1:$Z$21,MATCH("xG/90",[1]Table2!$B$1:$Z$1,0),0),"")</f>
        <v>2.3002217741935485</v>
      </c>
      <c r="BX43" s="63" t="str">
        <f>IFERROR(VLOOKUP(BX20,[1]Table2!$B$1:$Z$21,MATCH("xGA/90",[1]Table2!$B$1:$Z$1,0),0)*VLOOKUP($C20,[1]Table2!$B$1:$Z$21,MATCH("xG/90",[1]Table2!$B$1:$Z$1,0),0),"")</f>
        <v/>
      </c>
      <c r="BY43" s="63">
        <f>IFERROR(VLOOKUP(BY20,[1]Table2!$B$1:$Z$21,MATCH("xGA/90",[1]Table2!$B$1:$Z$1,0),0)*VLOOKUP($C20,[1]Table2!$B$1:$Z$21,MATCH("xG/90",[1]Table2!$B$1:$Z$1,0),0),"")</f>
        <v>2.5624798387096774</v>
      </c>
      <c r="BZ43" s="63" t="str">
        <f>IFERROR(VLOOKUP(BZ20,[1]Table2!$B$1:$Z$21,MATCH("xGA/90",[1]Table2!$B$1:$Z$1,0),0)*VLOOKUP($C20,[1]Table2!$B$1:$Z$21,MATCH("xG/90",[1]Table2!$B$1:$Z$1,0),0),"")</f>
        <v/>
      </c>
      <c r="CA43" s="63">
        <f>IFERROR(VLOOKUP(CA20,[1]Table2!$B$1:$Z$21,MATCH("xGA/90",[1]Table2!$B$1:$Z$1,0),0)*VLOOKUP($C20,[1]Table2!$B$1:$Z$21,MATCH("xG/90",[1]Table2!$B$1:$Z$1,0),0),"")</f>
        <v>2.2510483870967746</v>
      </c>
      <c r="CB43" s="63">
        <f>IFERROR(VLOOKUP(CB20,[1]Table2!$B$1:$Z$21,MATCH("xGA/90",[1]Table2!$B$1:$Z$1,0),0)*VLOOKUP($C20,[1]Table2!$B$1:$Z$21,MATCH("xG/90",[1]Table2!$B$1:$Z$1,0),0),"")</f>
        <v>2.9504032258064519</v>
      </c>
      <c r="CC43" s="63">
        <f>IFERROR(VLOOKUP(CC20,[1]Table2!$B$1:$Z$21,MATCH("xGA/90",[1]Table2!$B$1:$Z$1,0),0)*VLOOKUP($C20,[1]Table2!$B$1:$Z$21,MATCH("xG/90",[1]Table2!$B$1:$Z$1,0),0),"")</f>
        <v>2.5187701612903228</v>
      </c>
      <c r="CD43" s="63" t="str">
        <f>IFERROR(VLOOKUP(CD20,[1]Table2!$B$1:$Z$21,MATCH("xGA/90",[1]Table2!$B$1:$Z$1,0),0)*VLOOKUP($C20,[1]Table2!$B$1:$Z$21,MATCH("xG/90",[1]Table2!$B$1:$Z$1,0),0),"")</f>
        <v/>
      </c>
      <c r="CE43" s="63">
        <f>IFERROR(VLOOKUP(CE20,[1]Table2!$B$1:$Z$21,MATCH("xGA/90",[1]Table2!$B$1:$Z$1,0),0)*VLOOKUP($C20,[1]Table2!$B$1:$Z$21,MATCH("xG/90",[1]Table2!$B$1:$Z$1,0),0),"")</f>
        <v>1.8959072580645164</v>
      </c>
      <c r="CF43" s="63" t="str">
        <f>IFERROR(VLOOKUP(CF20,[1]Table2!$B$1:$Z$21,MATCH("xGA/90",[1]Table2!$B$1:$Z$1,0),0)*VLOOKUP($C20,[1]Table2!$B$1:$Z$21,MATCH("xG/90",[1]Table2!$B$1:$Z$1,0),0),"")</f>
        <v/>
      </c>
      <c r="CG43" s="63">
        <f>IFERROR(VLOOKUP(CG20,[1]Table2!$B$1:$Z$21,MATCH("xGA/90",[1]Table2!$B$1:$Z$1,0),0)*VLOOKUP($C20,[1]Table2!$B$1:$Z$21,MATCH("xG/90",[1]Table2!$B$1:$Z$1,0),0),"")</f>
        <v>2.9394758064516129</v>
      </c>
      <c r="CH43" s="63">
        <f>IFERROR(VLOOKUP(CH20,[1]Table2!$B$1:$Z$21,MATCH("xGA/90",[1]Table2!$B$1:$Z$1,0),0)*VLOOKUP($C20,[1]Table2!$B$1:$Z$21,MATCH("xG/90",[1]Table2!$B$1:$Z$1,0),0),"")</f>
        <v>2.025717463848721</v>
      </c>
      <c r="CI43" s="63">
        <f>IFERROR(VLOOKUP(CI20,[1]Table2!$B$1:$Z$21,MATCH("xGA/90",[1]Table2!$B$1:$Z$1,0),0)*VLOOKUP($C20,[1]Table2!$B$1:$Z$21,MATCH("xG/90",[1]Table2!$B$1:$Z$1,0),0),"")</f>
        <v>2.8247379032258069</v>
      </c>
      <c r="CJ43" s="63" t="str">
        <f>IFERROR(VLOOKUP(CJ20,[1]Table2!$B$1:$Z$21,MATCH("xGA/90",[1]Table2!$B$1:$Z$1,0),0)*VLOOKUP($C20,[1]Table2!$B$1:$Z$21,MATCH("xG/90",[1]Table2!$B$1:$Z$1,0),0),"")</f>
        <v/>
      </c>
      <c r="CK43" s="63">
        <f>IFERROR(VLOOKUP(CK20,[1]Table2!$B$1:$Z$21,MATCH("xGA/90",[1]Table2!$B$1:$Z$1,0),0)*VLOOKUP($C20,[1]Table2!$B$1:$Z$21,MATCH("xG/90",[1]Table2!$B$1:$Z$1,0),0),"")</f>
        <v>2.2052237252861602</v>
      </c>
      <c r="CL43" s="63" t="str">
        <f>IFERROR(VLOOKUP(CL20,[1]Table2!$B$1:$Z$21,MATCH("xGA/90",[1]Table2!$B$1:$Z$1,0),0)*VLOOKUP($C20,[1]Table2!$B$1:$Z$21,MATCH("xG/90",[1]Table2!$B$1:$Z$1,0),0),"")</f>
        <v/>
      </c>
      <c r="CM43" s="63" t="str">
        <f>IFERROR(VLOOKUP(CM20,[1]Table2!$B$1:$Z$21,MATCH("xGA/90",[1]Table2!$B$1:$Z$1,0),0)*VLOOKUP($C20,[1]Table2!$B$1:$Z$21,MATCH("xG/90",[1]Table2!$B$1:$Z$1,0),0),"")</f>
        <v/>
      </c>
      <c r="CN43" s="63" t="str">
        <f>IFERROR(VLOOKUP(CN20,[1]Table2!$B$1:$Z$21,MATCH("xGA/90",[1]Table2!$B$1:$Z$1,0),0)*VLOOKUP($C20,[1]Table2!$B$1:$Z$21,MATCH("xG/90",[1]Table2!$B$1:$Z$1,0),0),"")</f>
        <v/>
      </c>
      <c r="CO43" s="63" t="str">
        <f>IFERROR(VLOOKUP(CO20,[1]Table2!$B$1:$Z$21,MATCH("xGA/90",[1]Table2!$B$1:$Z$1,0),0)*VLOOKUP($C20,[1]Table2!$B$1:$Z$21,MATCH("xG/90",[1]Table2!$B$1:$Z$1,0),0),"")</f>
        <v/>
      </c>
      <c r="CP43" s="63" t="str">
        <f>IFERROR(VLOOKUP(CP20,[1]Table2!$B$1:$Z$21,MATCH("xGA/90",[1]Table2!$B$1:$Z$1,0),0)*VLOOKUP($C20,[1]Table2!$B$1:$Z$21,MATCH("xG/90",[1]Table2!$B$1:$Z$1,0),0),"")</f>
        <v/>
      </c>
      <c r="CQ43" s="63" t="str">
        <f>IFERROR(VLOOKUP(CQ20,[1]Table2!$B$1:$Z$21,MATCH("xGA/90",[1]Table2!$B$1:$Z$1,0),0)*VLOOKUP($C20,[1]Table2!$B$1:$Z$21,MATCH("xG/90",[1]Table2!$B$1:$Z$1,0),0),"")</f>
        <v/>
      </c>
      <c r="CR43" s="63" t="str">
        <f>IFERROR(VLOOKUP(CR20,[1]Table2!$B$1:$Z$21,MATCH("xGA/90",[1]Table2!$B$1:$Z$1,0),0)*VLOOKUP($C20,[1]Table2!$B$1:$Z$21,MATCH("xG/90",[1]Table2!$B$1:$Z$1,0),0),"")</f>
        <v/>
      </c>
      <c r="CS43" s="63" t="str">
        <f>IFERROR(VLOOKUP(CS20,[1]Table2!$B$1:$Z$21,MATCH("xGA/90",[1]Table2!$B$1:$Z$1,0),0)*VLOOKUP($C20,[1]Table2!$B$1:$Z$21,MATCH("xG/90",[1]Table2!$B$1:$Z$1,0),0),"")</f>
        <v/>
      </c>
      <c r="CT43" s="63" t="str">
        <f>IFERROR(VLOOKUP(CT20,[1]Table2!$B$1:$Z$21,MATCH("xGA/90",[1]Table2!$B$1:$Z$1,0),0)*VLOOKUP($C20,[1]Table2!$B$1:$Z$21,MATCH("xG/90",[1]Table2!$B$1:$Z$1,0),0),"")</f>
        <v/>
      </c>
      <c r="CU43" s="63" t="str">
        <f>IFERROR(VLOOKUP(CU20,[1]Table2!$B$1:$Z$21,MATCH("xGA/90",[1]Table2!$B$1:$Z$1,0),0)*VLOOKUP($C20,[1]Table2!$B$1:$Z$21,MATCH("xG/90",[1]Table2!$B$1:$Z$1,0),0),"")</f>
        <v/>
      </c>
      <c r="CV43" s="63" t="str">
        <f>IFERROR(VLOOKUP(CV20,[1]Table2!$B$1:$Z$21,MATCH("xGA/90",[1]Table2!$B$1:$Z$1,0),0)*VLOOKUP($C20,[1]Table2!$B$1:$Z$21,MATCH("xG/90",[1]Table2!$B$1:$Z$1,0),0),"")</f>
        <v/>
      </c>
      <c r="CW43" s="63" t="str">
        <f>IFERROR(VLOOKUP(CW20,[1]Table2!$B$1:$Z$21,MATCH("xGA/90",[1]Table2!$B$1:$Z$1,0),0)*VLOOKUP($C20,[1]Table2!$B$1:$Z$21,MATCH("xG/90",[1]Table2!$B$1:$Z$1,0),0),"")</f>
        <v/>
      </c>
      <c r="CX43" s="63" t="str">
        <f>IFERROR(VLOOKUP(CX20,[1]Table2!$B$1:$Z$21,MATCH("xGA/90",[1]Table2!$B$1:$Z$1,0),0)*VLOOKUP($C20,[1]Table2!$B$1:$Z$21,MATCH("xG/90",[1]Table2!$B$1:$Z$1,0),0),"")</f>
        <v/>
      </c>
      <c r="CY43" s="63" t="str">
        <f>IFERROR(VLOOKUP(CY20,[1]Table2!$B$1:$Z$21,MATCH("xGA/90",[1]Table2!$B$1:$Z$1,0),0)*VLOOKUP($C20,[1]Table2!$B$1:$Z$21,MATCH("xG/90",[1]Table2!$B$1:$Z$1,0),0),"")</f>
        <v/>
      </c>
      <c r="CZ43" s="63" t="str">
        <f>IFERROR(VLOOKUP(CZ20,[1]Table2!$B$1:$Z$21,MATCH("xGA/90",[1]Table2!$B$1:$Z$1,0),0)*VLOOKUP($C20,[1]Table2!$B$1:$Z$21,MATCH("xG/90",[1]Table2!$B$1:$Z$1,0),0),"")</f>
        <v/>
      </c>
      <c r="DA43" s="63" t="str">
        <f>IFERROR(VLOOKUP(DA20,[1]Table2!$B$1:$Z$21,MATCH("xGA/90",[1]Table2!$B$1:$Z$1,0),0)*VLOOKUP($C20,[1]Table2!$B$1:$Z$21,MATCH("xG/90",[1]Table2!$B$1:$Z$1,0),0),"")</f>
        <v/>
      </c>
      <c r="DB43" s="63" t="str">
        <f>IFERROR(VLOOKUP(DB20,[1]Table2!$B$1:$Z$21,MATCH("xGA/90",[1]Table2!$B$1:$Z$1,0),0)*VLOOKUP($C20,[1]Table2!$B$1:$Z$21,MATCH("xG/90",[1]Table2!$B$1:$Z$1,0),0),"")</f>
        <v/>
      </c>
      <c r="DC43" s="63" t="str">
        <f>IFERROR(VLOOKUP(DC20,[1]Table2!$B$1:$Z$21,MATCH("xGA/90",[1]Table2!$B$1:$Z$1,0),0)*VLOOKUP($C20,[1]Table2!$B$1:$Z$21,MATCH("xG/90",[1]Table2!$B$1:$Z$1,0),0),"")</f>
        <v/>
      </c>
      <c r="DE43" s="101"/>
      <c r="DF43" s="101"/>
      <c r="DG43" s="101"/>
      <c r="DH43" s="101"/>
      <c r="DI43" s="101"/>
      <c r="DJ43" s="101"/>
    </row>
    <row r="44" spans="1:114" s="49" customFormat="1" ht="21.75" customHeight="1" x14ac:dyDescent="0.25">
      <c r="A44" s="48" t="s">
        <v>52</v>
      </c>
      <c r="B44" s="44">
        <f>VLOOKUP(A44,[1]Table!$B$1:$O$21,MATCH("xGD/90",[1]Table!$B$1:$O$1,0),0)</f>
        <v>-0.68</v>
      </c>
      <c r="C44" s="60" t="s">
        <v>15</v>
      </c>
      <c r="D44" s="63" t="str">
        <f>IFERROR(VLOOKUP(D21,[1]Table2!$B$1:$Z$21,MATCH("xGA/90",[1]Table2!$B$1:$Z$1,0),0)*VLOOKUP($C21,[1]Table2!$B$1:$Z$21,MATCH("xG/90",[1]Table2!$B$1:$Z$1,0),0),"")</f>
        <v/>
      </c>
      <c r="E44" s="63">
        <f>IFERROR(VLOOKUP(E21,[1]Table2!$B$1:$Z$21,MATCH("xGA/90",[1]Table2!$B$1:$Z$1,0),0)*VLOOKUP($C21,[1]Table2!$B$1:$Z$21,MATCH("xG/90",[1]Table2!$B$1:$Z$1,0),0),"")</f>
        <v>1.0290120967741936</v>
      </c>
      <c r="F44" s="63" t="str">
        <f>IFERROR(VLOOKUP(F21,[1]Table2!$B$1:$Z$21,MATCH("xGA/90",[1]Table2!$B$1:$Z$1,0),0)*VLOOKUP($C21,[1]Table2!$B$1:$Z$21,MATCH("xG/90",[1]Table2!$B$1:$Z$1,0),0),"")</f>
        <v/>
      </c>
      <c r="G44" s="63">
        <f>IFERROR(VLOOKUP(G21,[1]Table2!$B$1:$Z$21,MATCH("xGA/90",[1]Table2!$B$1:$Z$1,0),0)*VLOOKUP($C21,[1]Table2!$B$1:$Z$21,MATCH("xG/90",[1]Table2!$B$1:$Z$1,0),0),"")</f>
        <v>1.2781754032258066</v>
      </c>
      <c r="H44" s="63" t="str">
        <f>IFERROR(VLOOKUP(H21,[1]Table2!$B$1:$Z$21,MATCH("xGA/90",[1]Table2!$B$1:$Z$1,0),0)*VLOOKUP($C21,[1]Table2!$B$1:$Z$21,MATCH("xG/90",[1]Table2!$B$1:$Z$1,0),0),"")</f>
        <v/>
      </c>
      <c r="I44" s="63">
        <f>IFERROR(VLOOKUP(I21,[1]Table2!$B$1:$Z$21,MATCH("xGA/90",[1]Table2!$B$1:$Z$1,0),0)*VLOOKUP($C21,[1]Table2!$B$1:$Z$21,MATCH("xG/90",[1]Table2!$B$1:$Z$1,0),0),"")</f>
        <v>1.6927734375000001</v>
      </c>
      <c r="J44" s="63" t="str">
        <f>IFERROR(VLOOKUP(J21,[1]Table2!$B$1:$Z$21,MATCH("xGA/90",[1]Table2!$B$1:$Z$1,0),0)*VLOOKUP($C21,[1]Table2!$B$1:$Z$21,MATCH("xG/90",[1]Table2!$B$1:$Z$1,0),0),"")</f>
        <v/>
      </c>
      <c r="K44" s="63">
        <f>IFERROR(VLOOKUP(K21,[1]Table2!$B$1:$Z$21,MATCH("xGA/90",[1]Table2!$B$1:$Z$1,0),0)*VLOOKUP($C21,[1]Table2!$B$1:$Z$21,MATCH("xG/90",[1]Table2!$B$1:$Z$1,0),0),"")</f>
        <v>1.2915234375000002</v>
      </c>
      <c r="L44" s="63">
        <f>IFERROR(VLOOKUP(L21,[1]Table2!$B$1:$Z$21,MATCH("xGA/90",[1]Table2!$B$1:$Z$1,0),0)*VLOOKUP($C21,[1]Table2!$B$1:$Z$21,MATCH("xG/90",[1]Table2!$B$1:$Z$1,0),0),"")</f>
        <v>0.81921875</v>
      </c>
      <c r="M44" s="63">
        <f>IFERROR(VLOOKUP(M21,[1]Table2!$B$1:$Z$21,MATCH("xGA/90",[1]Table2!$B$1:$Z$1,0),0)*VLOOKUP($C21,[1]Table2!$B$1:$Z$21,MATCH("xG/90",[1]Table2!$B$1:$Z$1,0),0),"")</f>
        <v>1.764873046875</v>
      </c>
      <c r="N44" s="63" t="str">
        <f>IFERROR(VLOOKUP(N21,[1]Table2!$B$1:$Z$21,MATCH("xGA/90",[1]Table2!$B$1:$Z$1,0),0)*VLOOKUP($C21,[1]Table2!$B$1:$Z$21,MATCH("xG/90",[1]Table2!$B$1:$Z$1,0),0),"")</f>
        <v/>
      </c>
      <c r="O44" s="63" t="str">
        <f>IFERROR(VLOOKUP(O21,[1]Table2!$B$1:$Z$21,MATCH("xGA/90",[1]Table2!$B$1:$Z$1,0),0)*VLOOKUP($C21,[1]Table2!$B$1:$Z$21,MATCH("xG/90",[1]Table2!$B$1:$Z$1,0),0),"")</f>
        <v/>
      </c>
      <c r="P44" s="63" t="str">
        <f>IFERROR(VLOOKUP(P21,[1]Table2!$B$1:$Z$21,MATCH("xGA/90",[1]Table2!$B$1:$Z$1,0),0)*VLOOKUP($C21,[1]Table2!$B$1:$Z$21,MATCH("xG/90",[1]Table2!$B$1:$Z$1,0),0),"")</f>
        <v/>
      </c>
      <c r="Q44" s="63">
        <f>IFERROR(VLOOKUP(Q21,[1]Table2!$B$1:$Z$21,MATCH("xGA/90",[1]Table2!$B$1:$Z$1,0),0)*VLOOKUP($C21,[1]Table2!$B$1:$Z$21,MATCH("xG/90",[1]Table2!$B$1:$Z$1,0),0),"")</f>
        <v>1.6438306451612903</v>
      </c>
      <c r="R44" s="63" t="str">
        <f>IFERROR(VLOOKUP(R21,[1]Table2!$B$1:$Z$21,MATCH("xGA/90",[1]Table2!$B$1:$Z$1,0),0)*VLOOKUP($C21,[1]Table2!$B$1:$Z$21,MATCH("xG/90",[1]Table2!$B$1:$Z$1,0),0),"")</f>
        <v/>
      </c>
      <c r="S44" s="63" t="str">
        <f>IFERROR(VLOOKUP(S21,[1]Table2!$B$1:$Z$21,MATCH("xGA/90",[1]Table2!$B$1:$Z$1,0),0)*VLOOKUP($C21,[1]Table2!$B$1:$Z$21,MATCH("xG/90",[1]Table2!$B$1:$Z$1,0),0),"")</f>
        <v/>
      </c>
      <c r="T44" s="63" t="str">
        <f>IFERROR(VLOOKUP(T21,[1]Table2!$B$1:$Z$21,MATCH("xGA/90",[1]Table2!$B$1:$Z$1,0),0)*VLOOKUP($C21,[1]Table2!$B$1:$Z$21,MATCH("xG/90",[1]Table2!$B$1:$Z$1,0),0),"")</f>
        <v/>
      </c>
      <c r="U44" s="63">
        <f>IFERROR(VLOOKUP(U21,[1]Table2!$B$1:$Z$21,MATCH("xGA/90",[1]Table2!$B$1:$Z$1,0),0)*VLOOKUP($C21,[1]Table2!$B$1:$Z$21,MATCH("xG/90",[1]Table2!$B$1:$Z$1,0),0),"")</f>
        <v>1.6206738281250002</v>
      </c>
      <c r="V44" s="63" t="str">
        <f>IFERROR(VLOOKUP(V21,[1]Table2!$B$1:$Z$21,MATCH("xGA/90",[1]Table2!$B$1:$Z$1,0),0)*VLOOKUP($C21,[1]Table2!$B$1:$Z$21,MATCH("xG/90",[1]Table2!$B$1:$Z$1,0),0),"")</f>
        <v/>
      </c>
      <c r="W44" s="63">
        <f>IFERROR(VLOOKUP(W21,[1]Table2!$B$1:$Z$21,MATCH("xGA/90",[1]Table2!$B$1:$Z$1,0),0)*VLOOKUP($C21,[1]Table2!$B$1:$Z$21,MATCH("xG/90",[1]Table2!$B$1:$Z$1,0),0),"")</f>
        <v>1.470205078125</v>
      </c>
      <c r="X44" s="63" t="str">
        <f>IFERROR(VLOOKUP(X21,[1]Table2!$B$1:$Z$21,MATCH("xGA/90",[1]Table2!$B$1:$Z$1,0),0)*VLOOKUP($C21,[1]Table2!$B$1:$Z$21,MATCH("xG/90",[1]Table2!$B$1:$Z$1,0),0),"")</f>
        <v/>
      </c>
      <c r="Y44" s="63">
        <f>IFERROR(VLOOKUP(Y21,[1]Table2!$B$1:$Z$21,MATCH("xGA/90",[1]Table2!$B$1:$Z$1,0),0)*VLOOKUP($C21,[1]Table2!$B$1:$Z$21,MATCH("xG/90",[1]Table2!$B$1:$Z$1,0),0),"")</f>
        <v>1.4576660156250001</v>
      </c>
      <c r="Z44" s="63">
        <f>IFERROR(VLOOKUP(Z21,[1]Table2!$B$1:$Z$21,MATCH("xGA/90",[1]Table2!$B$1:$Z$1,0),0)*VLOOKUP($C21,[1]Table2!$B$1:$Z$21,MATCH("xG/90",[1]Table2!$B$1:$Z$1,0),0),"")</f>
        <v>1.162241379310345</v>
      </c>
      <c r="AA44" s="63">
        <f>IFERROR(VLOOKUP(AA21,[1]Table2!$B$1:$Z$21,MATCH("xGA/90",[1]Table2!$B$1:$Z$1,0),0)*VLOOKUP($C21,[1]Table2!$B$1:$Z$21,MATCH("xG/90",[1]Table2!$B$1:$Z$1,0),0),"")</f>
        <v>1.4043749999999999</v>
      </c>
      <c r="AB44" s="63" t="str">
        <f>IFERROR(VLOOKUP(AB21,[1]Table2!$B$1:$Z$21,MATCH("xGA/90",[1]Table2!$B$1:$Z$1,0),0)*VLOOKUP($C21,[1]Table2!$B$1:$Z$21,MATCH("xG/90",[1]Table2!$B$1:$Z$1,0),0),"")</f>
        <v/>
      </c>
      <c r="AC44" s="63">
        <f>IFERROR(VLOOKUP(AC21,[1]Table2!$B$1:$Z$21,MATCH("xGA/90",[1]Table2!$B$1:$Z$1,0),0)*VLOOKUP($C21,[1]Table2!$B$1:$Z$21,MATCH("xG/90",[1]Table2!$B$1:$Z$1,0),0),"")</f>
        <v>1.0877636718750001</v>
      </c>
      <c r="AD44" s="63" t="str">
        <f>IFERROR(VLOOKUP(AD21,[1]Table2!$B$1:$Z$21,MATCH("xGA/90",[1]Table2!$B$1:$Z$1,0),0)*VLOOKUP($C21,[1]Table2!$B$1:$Z$21,MATCH("xG/90",[1]Table2!$B$1:$Z$1,0),0),"")</f>
        <v/>
      </c>
      <c r="AE44" s="63">
        <f>IFERROR(VLOOKUP(AE21,[1]Table2!$B$1:$Z$21,MATCH("xGA/90",[1]Table2!$B$1:$Z$1,0),0)*VLOOKUP($C21,[1]Table2!$B$1:$Z$21,MATCH("xG/90",[1]Table2!$B$1:$Z$1,0),0),"")</f>
        <v>1.3197363281250001</v>
      </c>
      <c r="AF44" s="63" t="str">
        <f>IFERROR(VLOOKUP(AF21,[1]Table2!$B$1:$Z$21,MATCH("xGA/90",[1]Table2!$B$1:$Z$1,0),0)*VLOOKUP($C21,[1]Table2!$B$1:$Z$21,MATCH("xG/90",[1]Table2!$B$1:$Z$1,0),0),"")</f>
        <v/>
      </c>
      <c r="AG44" s="63">
        <f>IFERROR(VLOOKUP(AG21,[1]Table2!$B$1:$Z$21,MATCH("xGA/90",[1]Table2!$B$1:$Z$1,0),0)*VLOOKUP($C21,[1]Table2!$B$1:$Z$21,MATCH("xG/90",[1]Table2!$B$1:$Z$1,0),0),"")</f>
        <v>1.3040625000000001</v>
      </c>
      <c r="AH44" s="63" t="str">
        <f>IFERROR(VLOOKUP(AH21,[1]Table2!$B$1:$Z$21,MATCH("xGA/90",[1]Table2!$B$1:$Z$1,0),0)*VLOOKUP($C21,[1]Table2!$B$1:$Z$21,MATCH("xG/90",[1]Table2!$B$1:$Z$1,0),0),"")</f>
        <v/>
      </c>
      <c r="AI44" s="63" t="str">
        <f>IFERROR(VLOOKUP(AI21,[1]Table2!$B$1:$Z$21,MATCH("xGA/90",[1]Table2!$B$1:$Z$1,0),0)*VLOOKUP($C21,[1]Table2!$B$1:$Z$21,MATCH("xG/90",[1]Table2!$B$1:$Z$1,0),0),"")</f>
        <v/>
      </c>
      <c r="AJ44" s="63" t="str">
        <f>IFERROR(VLOOKUP(AJ21,[1]Table2!$B$1:$Z$21,MATCH("xGA/90",[1]Table2!$B$1:$Z$1,0),0)*VLOOKUP($C21,[1]Table2!$B$1:$Z$21,MATCH("xG/90",[1]Table2!$B$1:$Z$1,0),0),"")</f>
        <v/>
      </c>
      <c r="AK44" s="63" t="str">
        <f>IFERROR(VLOOKUP(AK21,[1]Table2!$B$1:$Z$21,MATCH("xGA/90",[1]Table2!$B$1:$Z$1,0),0)*VLOOKUP($C21,[1]Table2!$B$1:$Z$21,MATCH("xG/90",[1]Table2!$B$1:$Z$1,0),0),"")</f>
        <v/>
      </c>
      <c r="AL44" s="63" t="str">
        <f>IFERROR(VLOOKUP(AL21,[1]Table2!$B$1:$Z$21,MATCH("xGA/90",[1]Table2!$B$1:$Z$1,0),0)*VLOOKUP($C21,[1]Table2!$B$1:$Z$21,MATCH("xG/90",[1]Table2!$B$1:$Z$1,0),0),"")</f>
        <v/>
      </c>
      <c r="AM44" s="63" t="str">
        <f>IFERROR(VLOOKUP(AM21,[1]Table2!$B$1:$Z$21,MATCH("xGA/90",[1]Table2!$B$1:$Z$1,0),0)*VLOOKUP($C21,[1]Table2!$B$1:$Z$21,MATCH("xG/90",[1]Table2!$B$1:$Z$1,0),0),"")</f>
        <v/>
      </c>
      <c r="AN44" s="63" t="str">
        <f>IFERROR(VLOOKUP(AN21,[1]Table2!$B$1:$Z$21,MATCH("xGA/90",[1]Table2!$B$1:$Z$1,0),0)*VLOOKUP($C21,[1]Table2!$B$1:$Z$21,MATCH("xG/90",[1]Table2!$B$1:$Z$1,0),0),"")</f>
        <v/>
      </c>
      <c r="AO44" s="63" t="str">
        <f>IFERROR(VLOOKUP(AO21,[1]Table2!$B$1:$Z$21,MATCH("xGA/90",[1]Table2!$B$1:$Z$1,0),0)*VLOOKUP($C21,[1]Table2!$B$1:$Z$21,MATCH("xG/90",[1]Table2!$B$1:$Z$1,0),0),"")</f>
        <v/>
      </c>
      <c r="AP44" s="63" t="str">
        <f>IFERROR(VLOOKUP(AP21,[1]Table2!$B$1:$Z$21,MATCH("xGA/90",[1]Table2!$B$1:$Z$1,0),0)*VLOOKUP($C21,[1]Table2!$B$1:$Z$21,MATCH("xG/90",[1]Table2!$B$1:$Z$1,0),0),"")</f>
        <v/>
      </c>
      <c r="AQ44" s="63" t="str">
        <f>IFERROR(VLOOKUP(AQ21,[1]Table2!$B$1:$Z$21,MATCH("xGA/90",[1]Table2!$B$1:$Z$1,0),0)*VLOOKUP($C21,[1]Table2!$B$1:$Z$21,MATCH("xG/90",[1]Table2!$B$1:$Z$1,0),0),"")</f>
        <v/>
      </c>
      <c r="AR44" s="63" t="str">
        <f>IFERROR(VLOOKUP(AR21,[1]Table2!$B$1:$Z$21,MATCH("xGA/90",[1]Table2!$B$1:$Z$1,0),0)*VLOOKUP($C21,[1]Table2!$B$1:$Z$21,MATCH("xG/90",[1]Table2!$B$1:$Z$1,0),0),"")</f>
        <v/>
      </c>
      <c r="AS44" s="63" t="str">
        <f>IFERROR(VLOOKUP(AS21,[1]Table2!$B$1:$Z$21,MATCH("xGA/90",[1]Table2!$B$1:$Z$1,0),0)*VLOOKUP($C21,[1]Table2!$B$1:$Z$21,MATCH("xG/90",[1]Table2!$B$1:$Z$1,0),0),"")</f>
        <v/>
      </c>
      <c r="AT44" s="63">
        <f>IFERROR(VLOOKUP(AT21,[1]Table2!$B$1:$Z$21,MATCH("xGA/90",[1]Table2!$B$1:$Z$1,0),0)*VLOOKUP($C21,[1]Table2!$B$1:$Z$21,MATCH("xG/90",[1]Table2!$B$1:$Z$1,0),0),"")</f>
        <v>1.2940312500000002</v>
      </c>
      <c r="AU44" s="63">
        <f>IFERROR(VLOOKUP(AU21,[1]Table2!$B$1:$Z$21,MATCH("xGA/90",[1]Table2!$B$1:$Z$1,0),0)*VLOOKUP($C21,[1]Table2!$B$1:$Z$21,MATCH("xG/90",[1]Table2!$B$1:$Z$1,0),0),"")</f>
        <v>1.2652318548387096</v>
      </c>
      <c r="AV44" s="63">
        <f>IFERROR(VLOOKUP(AV21,[1]Table2!$B$1:$Z$21,MATCH("xGA/90",[1]Table2!$B$1:$Z$1,0),0)*VLOOKUP($C21,[1]Table2!$B$1:$Z$21,MATCH("xG/90",[1]Table2!$B$1:$Z$1,0),0),"")</f>
        <v>1.4451269531250002</v>
      </c>
      <c r="AW44" s="63" t="str">
        <f>IFERROR(VLOOKUP(AW21,[1]Table2!$B$1:$Z$21,MATCH("xGA/90",[1]Table2!$B$1:$Z$1,0),0)*VLOOKUP($C21,[1]Table2!$B$1:$Z$21,MATCH("xG/90",[1]Table2!$B$1:$Z$1,0),0),"")</f>
        <v/>
      </c>
      <c r="AX44" s="63" t="str">
        <f>IFERROR(VLOOKUP(AX21,[1]Table2!$B$1:$Z$21,MATCH("xGA/90",[1]Table2!$B$1:$Z$1,0),0)*VLOOKUP($C21,[1]Table2!$B$1:$Z$21,MATCH("xG/90",[1]Table2!$B$1:$Z$1,0),0),"")</f>
        <v/>
      </c>
      <c r="AY44" s="63">
        <f>IFERROR(VLOOKUP(AY21,[1]Table2!$B$1:$Z$21,MATCH("xGA/90",[1]Table2!$B$1:$Z$1,0),0)*VLOOKUP($C21,[1]Table2!$B$1:$Z$21,MATCH("xG/90",[1]Table2!$B$1:$Z$1,0),0),"")</f>
        <v>1.6206738281250002</v>
      </c>
      <c r="AZ44" s="63" t="str">
        <f>IFERROR(VLOOKUP(AZ21,[1]Table2!$B$1:$Z$21,MATCH("xGA/90",[1]Table2!$B$1:$Z$1,0),0)*VLOOKUP($C21,[1]Table2!$B$1:$Z$21,MATCH("xG/90",[1]Table2!$B$1:$Z$1,0),0),"")</f>
        <v/>
      </c>
      <c r="BA44" s="63">
        <f>IFERROR(VLOOKUP(BA21,[1]Table2!$B$1:$Z$21,MATCH("xGA/90",[1]Table2!$B$1:$Z$1,0),0)*VLOOKUP($C21,[1]Table2!$B$1:$Z$21,MATCH("xG/90",[1]Table2!$B$1:$Z$1,0),0),"")</f>
        <v>1.764873046875</v>
      </c>
      <c r="BB44" s="63" t="str">
        <f>IFERROR(VLOOKUP(BB21,[1]Table2!$B$1:$Z$21,MATCH("xGA/90",[1]Table2!$B$1:$Z$1,0),0)*VLOOKUP($C21,[1]Table2!$B$1:$Z$21,MATCH("xG/90",[1]Table2!$B$1:$Z$1,0),0),"")</f>
        <v/>
      </c>
      <c r="BC44" s="63" t="str">
        <f>IFERROR(VLOOKUP(BC21,[1]Table2!$B$1:$Z$21,MATCH("xGA/90",[1]Table2!$B$1:$Z$1,0),0)*VLOOKUP($C21,[1]Table2!$B$1:$Z$21,MATCH("xG/90",[1]Table2!$B$1:$Z$1,0),0),"")</f>
        <v/>
      </c>
      <c r="BD44" s="63" t="str">
        <f>IFERROR(VLOOKUP(BD21,[1]Table2!$B$1:$Z$21,MATCH("xGA/90",[1]Table2!$B$1:$Z$1,0),0)*VLOOKUP($C21,[1]Table2!$B$1:$Z$21,MATCH("xG/90",[1]Table2!$B$1:$Z$1,0),0),"")</f>
        <v/>
      </c>
      <c r="BE44" s="63">
        <f>IFERROR(VLOOKUP(BE21,[1]Table2!$B$1:$Z$21,MATCH("xGA/90",[1]Table2!$B$1:$Z$1,0),0)*VLOOKUP($C21,[1]Table2!$B$1:$Z$21,MATCH("xG/90",[1]Table2!$B$1:$Z$1,0),0),"")</f>
        <v>1.68650390625</v>
      </c>
      <c r="BF44" s="63" t="str">
        <f>IFERROR(VLOOKUP(BF21,[1]Table2!$B$1:$Z$21,MATCH("xGA/90",[1]Table2!$B$1:$Z$1,0),0)*VLOOKUP($C21,[1]Table2!$B$1:$Z$21,MATCH("xG/90",[1]Table2!$B$1:$Z$1,0),0),"")</f>
        <v/>
      </c>
      <c r="BG44" s="63">
        <f>IFERROR(VLOOKUP(BG21,[1]Table2!$B$1:$Z$21,MATCH("xGA/90",[1]Table2!$B$1:$Z$1,0),0)*VLOOKUP($C21,[1]Table2!$B$1:$Z$21,MATCH("xG/90",[1]Table2!$B$1:$Z$1,0),0),"")</f>
        <v>1.6438306451612903</v>
      </c>
      <c r="BH44" s="63" t="str">
        <f>IFERROR(VLOOKUP(BH21,[1]Table2!$B$1:$Z$21,MATCH("xGA/90",[1]Table2!$B$1:$Z$1,0),0)*VLOOKUP($C21,[1]Table2!$B$1:$Z$21,MATCH("xG/90",[1]Table2!$B$1:$Z$1,0),0),"")</f>
        <v/>
      </c>
      <c r="BI44" s="63">
        <f>IFERROR(VLOOKUP(BI21,[1]Table2!$B$1:$Z$21,MATCH("xGA/90",[1]Table2!$B$1:$Z$1,0),0)*VLOOKUP($C21,[1]Table2!$B$1:$Z$21,MATCH("xG/90",[1]Table2!$B$1:$Z$1,0),0),"")</f>
        <v>0.81921875</v>
      </c>
      <c r="BJ44" s="63" t="str">
        <f>IFERROR(VLOOKUP(BJ21,[1]Table2!$B$1:$Z$21,MATCH("xGA/90",[1]Table2!$B$1:$Z$1,0),0)*VLOOKUP($C21,[1]Table2!$B$1:$Z$21,MATCH("xG/90",[1]Table2!$B$1:$Z$1,0),0),"")</f>
        <v/>
      </c>
      <c r="BK44" s="63">
        <f>IFERROR(VLOOKUP(BK21,[1]Table2!$B$1:$Z$21,MATCH("xGA/90",[1]Table2!$B$1:$Z$1,0),0)*VLOOKUP($C21,[1]Table2!$B$1:$Z$21,MATCH("xG/90",[1]Table2!$B$1:$Z$1,0),0),"")</f>
        <v>1.2781754032258066</v>
      </c>
      <c r="BL44" s="63" t="str">
        <f>IFERROR(VLOOKUP(BL21,[1]Table2!$B$1:$Z$21,MATCH("xGA/90",[1]Table2!$B$1:$Z$1,0),0)*VLOOKUP($C21,[1]Table2!$B$1:$Z$21,MATCH("xG/90",[1]Table2!$B$1:$Z$1,0),0),"")</f>
        <v/>
      </c>
      <c r="BM44" s="63">
        <f>IFERROR(VLOOKUP(BM21,[1]Table2!$B$1:$Z$21,MATCH("xGA/90",[1]Table2!$B$1:$Z$1,0),0)*VLOOKUP($C21,[1]Table2!$B$1:$Z$21,MATCH("xG/90",[1]Table2!$B$1:$Z$1,0),0),"")</f>
        <v>1.6927734375000001</v>
      </c>
      <c r="BN44" s="63" t="str">
        <f>IFERROR(VLOOKUP(BN21,[1]Table2!$B$1:$Z$21,MATCH("xGA/90",[1]Table2!$B$1:$Z$1,0),0)*VLOOKUP($C21,[1]Table2!$B$1:$Z$21,MATCH("xG/90",[1]Table2!$B$1:$Z$1,0),0),"")</f>
        <v/>
      </c>
      <c r="BO44" s="63">
        <f>IFERROR(VLOOKUP(BO21,[1]Table2!$B$1:$Z$21,MATCH("xGA/90",[1]Table2!$B$1:$Z$1,0),0)*VLOOKUP($C21,[1]Table2!$B$1:$Z$21,MATCH("xG/90",[1]Table2!$B$1:$Z$1,0),0),"")</f>
        <v>1.2915234375000002</v>
      </c>
      <c r="BP44" s="63" t="str">
        <f>IFERROR(VLOOKUP(BP21,[1]Table2!$B$1:$Z$21,MATCH("xGA/90",[1]Table2!$B$1:$Z$1,0),0)*VLOOKUP($C21,[1]Table2!$B$1:$Z$21,MATCH("xG/90",[1]Table2!$B$1:$Z$1,0),0),"")</f>
        <v/>
      </c>
      <c r="BQ44" s="63">
        <f>IFERROR(VLOOKUP(BQ21,[1]Table2!$B$1:$Z$21,MATCH("xGA/90",[1]Table2!$B$1:$Z$1,0),0)*VLOOKUP($C21,[1]Table2!$B$1:$Z$21,MATCH("xG/90",[1]Table2!$B$1:$Z$1,0),0),"")</f>
        <v>1.0290120967741936</v>
      </c>
      <c r="BR44" s="63" t="str">
        <f>IFERROR(VLOOKUP(BR21,[1]Table2!$B$1:$Z$21,MATCH("xGA/90",[1]Table2!$B$1:$Z$1,0),0)*VLOOKUP($C21,[1]Table2!$B$1:$Z$21,MATCH("xG/90",[1]Table2!$B$1:$Z$1,0),0),"")</f>
        <v/>
      </c>
      <c r="BS44" s="63" t="str">
        <f>IFERROR(VLOOKUP(BS21,[1]Table2!$B$1:$Z$21,MATCH("xGA/90",[1]Table2!$B$1:$Z$1,0),0)*VLOOKUP($C21,[1]Table2!$B$1:$Z$21,MATCH("xG/90",[1]Table2!$B$1:$Z$1,0),0),"")</f>
        <v/>
      </c>
      <c r="BT44" s="63" t="str">
        <f>IFERROR(VLOOKUP(BT21,[1]Table2!$B$1:$Z$21,MATCH("xGA/90",[1]Table2!$B$1:$Z$1,0),0)*VLOOKUP($C21,[1]Table2!$B$1:$Z$21,MATCH("xG/90",[1]Table2!$B$1:$Z$1,0),0),"")</f>
        <v/>
      </c>
      <c r="BU44" s="63">
        <f>IFERROR(VLOOKUP(BU21,[1]Table2!$B$1:$Z$21,MATCH("xGA/90",[1]Table2!$B$1:$Z$1,0),0)*VLOOKUP($C21,[1]Table2!$B$1:$Z$21,MATCH("xG/90",[1]Table2!$B$1:$Z$1,0),0),"")</f>
        <v>1.4576660156250001</v>
      </c>
      <c r="BV44" s="63">
        <f>IFERROR(VLOOKUP(BV21,[1]Table2!$B$1:$Z$21,MATCH("xGA/90",[1]Table2!$B$1:$Z$1,0),0)*VLOOKUP($C21,[1]Table2!$B$1:$Z$21,MATCH("xG/90",[1]Table2!$B$1:$Z$1,0),0),"")</f>
        <v>1.68650390625</v>
      </c>
      <c r="BW44" s="63">
        <f>IFERROR(VLOOKUP(BW21,[1]Table2!$B$1:$Z$21,MATCH("xGA/90",[1]Table2!$B$1:$Z$1,0),0)*VLOOKUP($C21,[1]Table2!$B$1:$Z$21,MATCH("xG/90",[1]Table2!$B$1:$Z$1,0),0),"")</f>
        <v>1.470205078125</v>
      </c>
      <c r="BX44" s="63" t="str">
        <f>IFERROR(VLOOKUP(BX21,[1]Table2!$B$1:$Z$21,MATCH("xGA/90",[1]Table2!$B$1:$Z$1,0),0)*VLOOKUP($C21,[1]Table2!$B$1:$Z$21,MATCH("xG/90",[1]Table2!$B$1:$Z$1,0),0),"")</f>
        <v/>
      </c>
      <c r="BY44" s="63">
        <f>IFERROR(VLOOKUP(BY21,[1]Table2!$B$1:$Z$21,MATCH("xGA/90",[1]Table2!$B$1:$Z$1,0),0)*VLOOKUP($C21,[1]Table2!$B$1:$Z$21,MATCH("xG/90",[1]Table2!$B$1:$Z$1,0),0),"")</f>
        <v>1.2940312500000002</v>
      </c>
      <c r="BZ44" s="63" t="str">
        <f>IFERROR(VLOOKUP(BZ21,[1]Table2!$B$1:$Z$21,MATCH("xGA/90",[1]Table2!$B$1:$Z$1,0),0)*VLOOKUP($C21,[1]Table2!$B$1:$Z$21,MATCH("xG/90",[1]Table2!$B$1:$Z$1,0),0),"")</f>
        <v/>
      </c>
      <c r="CA44" s="63">
        <f>IFERROR(VLOOKUP(CA21,[1]Table2!$B$1:$Z$21,MATCH("xGA/90",[1]Table2!$B$1:$Z$1,0),0)*VLOOKUP($C21,[1]Table2!$B$1:$Z$21,MATCH("xG/90",[1]Table2!$B$1:$Z$1,0),0),"")</f>
        <v>1.4043749999999999</v>
      </c>
      <c r="CB44" s="63">
        <f>IFERROR(VLOOKUP(CB21,[1]Table2!$B$1:$Z$21,MATCH("xGA/90",[1]Table2!$B$1:$Z$1,0),0)*VLOOKUP($C21,[1]Table2!$B$1:$Z$21,MATCH("xG/90",[1]Table2!$B$1:$Z$1,0),0),"")</f>
        <v>1.162241379310345</v>
      </c>
      <c r="CC44" s="63">
        <f>IFERROR(VLOOKUP(CC21,[1]Table2!$B$1:$Z$21,MATCH("xGA/90",[1]Table2!$B$1:$Z$1,0),0)*VLOOKUP($C21,[1]Table2!$B$1:$Z$21,MATCH("xG/90",[1]Table2!$B$1:$Z$1,0),0),"")</f>
        <v>1.3197363281250001</v>
      </c>
      <c r="CD44" s="63" t="str">
        <f>IFERROR(VLOOKUP(CD21,[1]Table2!$B$1:$Z$21,MATCH("xGA/90",[1]Table2!$B$1:$Z$1,0),0)*VLOOKUP($C21,[1]Table2!$B$1:$Z$21,MATCH("xG/90",[1]Table2!$B$1:$Z$1,0),0),"")</f>
        <v/>
      </c>
      <c r="CE44" s="63">
        <f>IFERROR(VLOOKUP(CE21,[1]Table2!$B$1:$Z$21,MATCH("xGA/90",[1]Table2!$B$1:$Z$1,0),0)*VLOOKUP($C21,[1]Table2!$B$1:$Z$21,MATCH("xG/90",[1]Table2!$B$1:$Z$1,0),0),"")</f>
        <v>1.4451269531250002</v>
      </c>
      <c r="CF44" s="63" t="str">
        <f>IFERROR(VLOOKUP(CF21,[1]Table2!$B$1:$Z$21,MATCH("xGA/90",[1]Table2!$B$1:$Z$1,0),0)*VLOOKUP($C21,[1]Table2!$B$1:$Z$21,MATCH("xG/90",[1]Table2!$B$1:$Z$1,0),0),"")</f>
        <v/>
      </c>
      <c r="CG44" s="63">
        <f>IFERROR(VLOOKUP(CG21,[1]Table2!$B$1:$Z$21,MATCH("xGA/90",[1]Table2!$B$1:$Z$1,0),0)*VLOOKUP($C21,[1]Table2!$B$1:$Z$21,MATCH("xG/90",[1]Table2!$B$1:$Z$1,0),0),"")</f>
        <v>1.2652318548387096</v>
      </c>
      <c r="CH44" s="63" t="str">
        <f>IFERROR(VLOOKUP(CH21,[1]Table2!$B$1:$Z$21,MATCH("xGA/90",[1]Table2!$B$1:$Z$1,0),0)*VLOOKUP($C21,[1]Table2!$B$1:$Z$21,MATCH("xG/90",[1]Table2!$B$1:$Z$1,0),0),"")</f>
        <v/>
      </c>
      <c r="CI44" s="63">
        <f>IFERROR(VLOOKUP(CI21,[1]Table2!$B$1:$Z$21,MATCH("xGA/90",[1]Table2!$B$1:$Z$1,0),0)*VLOOKUP($C21,[1]Table2!$B$1:$Z$21,MATCH("xG/90",[1]Table2!$B$1:$Z$1,0),0),"")</f>
        <v>1.0877636718750001</v>
      </c>
      <c r="CJ44" s="63" t="str">
        <f>IFERROR(VLOOKUP(CJ21,[1]Table2!$B$1:$Z$21,MATCH("xGA/90",[1]Table2!$B$1:$Z$1,0),0)*VLOOKUP($C21,[1]Table2!$B$1:$Z$21,MATCH("xG/90",[1]Table2!$B$1:$Z$1,0),0),"")</f>
        <v/>
      </c>
      <c r="CK44" s="63">
        <f>IFERROR(VLOOKUP(CK21,[1]Table2!$B$1:$Z$21,MATCH("xGA/90",[1]Table2!$B$1:$Z$1,0),0)*VLOOKUP($C21,[1]Table2!$B$1:$Z$21,MATCH("xG/90",[1]Table2!$B$1:$Z$1,0),0),"")</f>
        <v>1.3040625000000001</v>
      </c>
      <c r="CL44" s="63" t="str">
        <f>IFERROR(VLOOKUP(CL21,[1]Table2!$B$1:$Z$21,MATCH("xGA/90",[1]Table2!$B$1:$Z$1,0),0)*VLOOKUP($C21,[1]Table2!$B$1:$Z$21,MATCH("xG/90",[1]Table2!$B$1:$Z$1,0),0),"")</f>
        <v/>
      </c>
      <c r="CM44" s="63" t="str">
        <f>IFERROR(VLOOKUP(CM21,[1]Table2!$B$1:$Z$21,MATCH("xGA/90",[1]Table2!$B$1:$Z$1,0),0)*VLOOKUP($C21,[1]Table2!$B$1:$Z$21,MATCH("xG/90",[1]Table2!$B$1:$Z$1,0),0),"")</f>
        <v/>
      </c>
      <c r="CN44" s="63" t="str">
        <f>IFERROR(VLOOKUP(CN21,[1]Table2!$B$1:$Z$21,MATCH("xGA/90",[1]Table2!$B$1:$Z$1,0),0)*VLOOKUP($C21,[1]Table2!$B$1:$Z$21,MATCH("xG/90",[1]Table2!$B$1:$Z$1,0),0),"")</f>
        <v/>
      </c>
      <c r="CO44" s="63" t="str">
        <f>IFERROR(VLOOKUP(CO21,[1]Table2!$B$1:$Z$21,MATCH("xGA/90",[1]Table2!$B$1:$Z$1,0),0)*VLOOKUP($C21,[1]Table2!$B$1:$Z$21,MATCH("xG/90",[1]Table2!$B$1:$Z$1,0),0),"")</f>
        <v/>
      </c>
      <c r="CP44" s="63" t="str">
        <f>IFERROR(VLOOKUP(CP21,[1]Table2!$B$1:$Z$21,MATCH("xGA/90",[1]Table2!$B$1:$Z$1,0),0)*VLOOKUP($C21,[1]Table2!$B$1:$Z$21,MATCH("xG/90",[1]Table2!$B$1:$Z$1,0),0),"")</f>
        <v/>
      </c>
      <c r="CQ44" s="63" t="str">
        <f>IFERROR(VLOOKUP(CQ21,[1]Table2!$B$1:$Z$21,MATCH("xGA/90",[1]Table2!$B$1:$Z$1,0),0)*VLOOKUP($C21,[1]Table2!$B$1:$Z$21,MATCH("xG/90",[1]Table2!$B$1:$Z$1,0),0),"")</f>
        <v/>
      </c>
      <c r="CR44" s="63" t="str">
        <f>IFERROR(VLOOKUP(CR21,[1]Table2!$B$1:$Z$21,MATCH("xGA/90",[1]Table2!$B$1:$Z$1,0),0)*VLOOKUP($C21,[1]Table2!$B$1:$Z$21,MATCH("xG/90",[1]Table2!$B$1:$Z$1,0),0),"")</f>
        <v/>
      </c>
      <c r="CS44" s="63" t="str">
        <f>IFERROR(VLOOKUP(CS21,[1]Table2!$B$1:$Z$21,MATCH("xGA/90",[1]Table2!$B$1:$Z$1,0),0)*VLOOKUP($C21,[1]Table2!$B$1:$Z$21,MATCH("xG/90",[1]Table2!$B$1:$Z$1,0),0),"")</f>
        <v/>
      </c>
      <c r="CT44" s="63" t="str">
        <f>IFERROR(VLOOKUP(CT21,[1]Table2!$B$1:$Z$21,MATCH("xGA/90",[1]Table2!$B$1:$Z$1,0),0)*VLOOKUP($C21,[1]Table2!$B$1:$Z$21,MATCH("xG/90",[1]Table2!$B$1:$Z$1,0),0),"")</f>
        <v/>
      </c>
      <c r="CU44" s="63" t="str">
        <f>IFERROR(VLOOKUP(CU21,[1]Table2!$B$1:$Z$21,MATCH("xGA/90",[1]Table2!$B$1:$Z$1,0),0)*VLOOKUP($C21,[1]Table2!$B$1:$Z$21,MATCH("xG/90",[1]Table2!$B$1:$Z$1,0),0),"")</f>
        <v/>
      </c>
      <c r="CV44" s="63" t="str">
        <f>IFERROR(VLOOKUP(CV21,[1]Table2!$B$1:$Z$21,MATCH("xGA/90",[1]Table2!$B$1:$Z$1,0),0)*VLOOKUP($C21,[1]Table2!$B$1:$Z$21,MATCH("xG/90",[1]Table2!$B$1:$Z$1,0),0),"")</f>
        <v/>
      </c>
      <c r="CW44" s="63" t="str">
        <f>IFERROR(VLOOKUP(CW21,[1]Table2!$B$1:$Z$21,MATCH("xGA/90",[1]Table2!$B$1:$Z$1,0),0)*VLOOKUP($C21,[1]Table2!$B$1:$Z$21,MATCH("xG/90",[1]Table2!$B$1:$Z$1,0),0),"")</f>
        <v/>
      </c>
      <c r="CX44" s="63" t="str">
        <f>IFERROR(VLOOKUP(CX21,[1]Table2!$B$1:$Z$21,MATCH("xGA/90",[1]Table2!$B$1:$Z$1,0),0)*VLOOKUP($C21,[1]Table2!$B$1:$Z$21,MATCH("xG/90",[1]Table2!$B$1:$Z$1,0),0),"")</f>
        <v/>
      </c>
      <c r="CY44" s="63" t="str">
        <f>IFERROR(VLOOKUP(CY21,[1]Table2!$B$1:$Z$21,MATCH("xGA/90",[1]Table2!$B$1:$Z$1,0),0)*VLOOKUP($C21,[1]Table2!$B$1:$Z$21,MATCH("xG/90",[1]Table2!$B$1:$Z$1,0),0),"")</f>
        <v/>
      </c>
      <c r="CZ44" s="63" t="str">
        <f>IFERROR(VLOOKUP(CZ21,[1]Table2!$B$1:$Z$21,MATCH("xGA/90",[1]Table2!$B$1:$Z$1,0),0)*VLOOKUP($C21,[1]Table2!$B$1:$Z$21,MATCH("xG/90",[1]Table2!$B$1:$Z$1,0),0),"")</f>
        <v/>
      </c>
      <c r="DA44" s="63" t="str">
        <f>IFERROR(VLOOKUP(DA21,[1]Table2!$B$1:$Z$21,MATCH("xGA/90",[1]Table2!$B$1:$Z$1,0),0)*VLOOKUP($C21,[1]Table2!$B$1:$Z$21,MATCH("xG/90",[1]Table2!$B$1:$Z$1,0),0),"")</f>
        <v/>
      </c>
      <c r="DB44" s="63" t="str">
        <f>IFERROR(VLOOKUP(DB21,[1]Table2!$B$1:$Z$21,MATCH("xGA/90",[1]Table2!$B$1:$Z$1,0),0)*VLOOKUP($C21,[1]Table2!$B$1:$Z$21,MATCH("xG/90",[1]Table2!$B$1:$Z$1,0),0),"")</f>
        <v/>
      </c>
      <c r="DC44" s="63" t="str">
        <f>IFERROR(VLOOKUP(DC21,[1]Table2!$B$1:$Z$21,MATCH("xGA/90",[1]Table2!$B$1:$Z$1,0),0)*VLOOKUP($C21,[1]Table2!$B$1:$Z$21,MATCH("xG/90",[1]Table2!$B$1:$Z$1,0),0),"")</f>
        <v/>
      </c>
      <c r="DE44" s="101"/>
      <c r="DF44" s="101"/>
      <c r="DG44" s="101"/>
      <c r="DH44" s="101"/>
      <c r="DI44" s="101"/>
      <c r="DJ44" s="101"/>
    </row>
    <row r="45" spans="1:114" s="49" customFormat="1" ht="21.75" customHeight="1" x14ac:dyDescent="0.25">
      <c r="A45" s="48" t="s">
        <v>47</v>
      </c>
      <c r="B45" s="44">
        <f>VLOOKUP(A45,[1]Table!$B$1:$O$21,MATCH("xGD/90",[1]Table!$B$1:$O$1,0),0)</f>
        <v>-0.49</v>
      </c>
      <c r="C45" s="60" t="s">
        <v>16</v>
      </c>
      <c r="D45" s="63" t="str">
        <f>IFERROR(VLOOKUP(D22,[1]Table2!$B$1:$Z$21,MATCH("xGA/90",[1]Table2!$B$1:$Z$1,0),0)*VLOOKUP($C22,[1]Table2!$B$1:$Z$21,MATCH("xG/90",[1]Table2!$B$1:$Z$1,0),0),"")</f>
        <v/>
      </c>
      <c r="E45" s="63">
        <f>IFERROR(VLOOKUP(E22,[1]Table2!$B$1:$Z$21,MATCH("xGA/90",[1]Table2!$B$1:$Z$1,0),0)*VLOOKUP($C22,[1]Table2!$B$1:$Z$21,MATCH("xG/90",[1]Table2!$B$1:$Z$1,0),0),"")</f>
        <v>1.2271484375000001</v>
      </c>
      <c r="F45" s="63" t="str">
        <f>IFERROR(VLOOKUP(F22,[1]Table2!$B$1:$Z$21,MATCH("xGA/90",[1]Table2!$B$1:$Z$1,0),0)*VLOOKUP($C22,[1]Table2!$B$1:$Z$21,MATCH("xG/90",[1]Table2!$B$1:$Z$1,0),0),"")</f>
        <v/>
      </c>
      <c r="G45" s="63">
        <f>IFERROR(VLOOKUP(G22,[1]Table2!$B$1:$Z$21,MATCH("xGA/90",[1]Table2!$B$1:$Z$1,0),0)*VLOOKUP($C22,[1]Table2!$B$1:$Z$21,MATCH("xG/90",[1]Table2!$B$1:$Z$1,0),0),"")</f>
        <v>1.6024414062499999</v>
      </c>
      <c r="H45" s="63" t="str">
        <f>IFERROR(VLOOKUP(H22,[1]Table2!$B$1:$Z$21,MATCH("xGA/90",[1]Table2!$B$1:$Z$1,0),0)*VLOOKUP($C22,[1]Table2!$B$1:$Z$21,MATCH("xG/90",[1]Table2!$B$1:$Z$1,0),0),"")</f>
        <v/>
      </c>
      <c r="I45" s="63">
        <f>IFERROR(VLOOKUP(I22,[1]Table2!$B$1:$Z$21,MATCH("xGA/90",[1]Table2!$B$1:$Z$1,0),0)*VLOOKUP($C22,[1]Table2!$B$1:$Z$21,MATCH("xG/90",[1]Table2!$B$1:$Z$1,0),0),"")</f>
        <v>1.5398925781250001</v>
      </c>
      <c r="J45" s="63" t="str">
        <f>IFERROR(VLOOKUP(J22,[1]Table2!$B$1:$Z$21,MATCH("xGA/90",[1]Table2!$B$1:$Z$1,0),0)*VLOOKUP($C22,[1]Table2!$B$1:$Z$21,MATCH("xG/90",[1]Table2!$B$1:$Z$1,0),0),"")</f>
        <v/>
      </c>
      <c r="K45" s="63">
        <f>IFERROR(VLOOKUP(K22,[1]Table2!$B$1:$Z$21,MATCH("xGA/90",[1]Table2!$B$1:$Z$1,0),0)*VLOOKUP($C22,[1]Table2!$B$1:$Z$21,MATCH("xG/90",[1]Table2!$B$1:$Z$1,0),0),"")</f>
        <v>1.22953125</v>
      </c>
      <c r="L45" s="63">
        <f>IFERROR(VLOOKUP(L22,[1]Table2!$B$1:$Z$21,MATCH("xGA/90",[1]Table2!$B$1:$Z$1,0),0)*VLOOKUP($C22,[1]Table2!$B$1:$Z$21,MATCH("xG/90",[1]Table2!$B$1:$Z$1,0),0),"")</f>
        <v>1.2021673387096774</v>
      </c>
      <c r="M45" s="63">
        <f>IFERROR(VLOOKUP(M22,[1]Table2!$B$1:$Z$21,MATCH("xGA/90",[1]Table2!$B$1:$Z$1,0),0)*VLOOKUP($C22,[1]Table2!$B$1:$Z$21,MATCH("xG/90",[1]Table2!$B$1:$Z$1,0),0),"")</f>
        <v>1.385009765625</v>
      </c>
      <c r="N45" s="63" t="str">
        <f>IFERROR(VLOOKUP(N22,[1]Table2!$B$1:$Z$21,MATCH("xGA/90",[1]Table2!$B$1:$Z$1,0),0)*VLOOKUP($C22,[1]Table2!$B$1:$Z$21,MATCH("xG/90",[1]Table2!$B$1:$Z$1,0),0),"")</f>
        <v/>
      </c>
      <c r="O45" s="63" t="str">
        <f>IFERROR(VLOOKUP(O22,[1]Table2!$B$1:$Z$21,MATCH("xGA/90",[1]Table2!$B$1:$Z$1,0),0)*VLOOKUP($C22,[1]Table2!$B$1:$Z$21,MATCH("xG/90",[1]Table2!$B$1:$Z$1,0),0),"")</f>
        <v/>
      </c>
      <c r="P45" s="63" t="str">
        <f>IFERROR(VLOOKUP(P22,[1]Table2!$B$1:$Z$21,MATCH("xGA/90",[1]Table2!$B$1:$Z$1,0),0)*VLOOKUP($C22,[1]Table2!$B$1:$Z$21,MATCH("xG/90",[1]Table2!$B$1:$Z$1,0),0),"")</f>
        <v/>
      </c>
      <c r="Q45" s="63">
        <f>IFERROR(VLOOKUP(Q22,[1]Table2!$B$1:$Z$21,MATCH("xGA/90",[1]Table2!$B$1:$Z$1,0),0)*VLOOKUP($C22,[1]Table2!$B$1:$Z$21,MATCH("xG/90",[1]Table2!$B$1:$Z$1,0),0),"")</f>
        <v>1.396923828125</v>
      </c>
      <c r="R45" s="63" t="str">
        <f>IFERROR(VLOOKUP(R22,[1]Table2!$B$1:$Z$21,MATCH("xGA/90",[1]Table2!$B$1:$Z$1,0),0)*VLOOKUP($C22,[1]Table2!$B$1:$Z$21,MATCH("xG/90",[1]Table2!$B$1:$Z$1,0),0),"")</f>
        <v/>
      </c>
      <c r="S45" s="63" t="str">
        <f>IFERROR(VLOOKUP(S22,[1]Table2!$B$1:$Z$21,MATCH("xGA/90",[1]Table2!$B$1:$Z$1,0),0)*VLOOKUP($C22,[1]Table2!$B$1:$Z$21,MATCH("xG/90",[1]Table2!$B$1:$Z$1,0),0),"")</f>
        <v/>
      </c>
      <c r="T45" s="63" t="str">
        <f>IFERROR(VLOOKUP(T22,[1]Table2!$B$1:$Z$21,MATCH("xGA/90",[1]Table2!$B$1:$Z$1,0),0)*VLOOKUP($C22,[1]Table2!$B$1:$Z$21,MATCH("xG/90",[1]Table2!$B$1:$Z$1,0),0),"")</f>
        <v/>
      </c>
      <c r="U45" s="63">
        <f>IFERROR(VLOOKUP(U22,[1]Table2!$B$1:$Z$21,MATCH("xGA/90",[1]Table2!$B$1:$Z$1,0),0)*VLOOKUP($C22,[1]Table2!$B$1:$Z$21,MATCH("xG/90",[1]Table2!$B$1:$Z$1,0),0),"")</f>
        <v>1.6083984375</v>
      </c>
      <c r="V45" s="63" t="str">
        <f>IFERROR(VLOOKUP(V22,[1]Table2!$B$1:$Z$21,MATCH("xGA/90",[1]Table2!$B$1:$Z$1,0),0)*VLOOKUP($C22,[1]Table2!$B$1:$Z$21,MATCH("xG/90",[1]Table2!$B$1:$Z$1,0),0),"")</f>
        <v/>
      </c>
      <c r="W45" s="63">
        <f>IFERROR(VLOOKUP(W22,[1]Table2!$B$1:$Z$21,MATCH("xGA/90",[1]Table2!$B$1:$Z$1,0),0)*VLOOKUP($C22,[1]Table2!$B$1:$Z$21,MATCH("xG/90",[1]Table2!$B$1:$Z$1,0),0),"")</f>
        <v>0.77838541666666661</v>
      </c>
      <c r="X45" s="63" t="str">
        <f>IFERROR(VLOOKUP(X22,[1]Table2!$B$1:$Z$21,MATCH("xGA/90",[1]Table2!$B$1:$Z$1,0),0)*VLOOKUP($C22,[1]Table2!$B$1:$Z$21,MATCH("xG/90",[1]Table2!$B$1:$Z$1,0),0),"")</f>
        <v/>
      </c>
      <c r="Y45" s="63">
        <f>IFERROR(VLOOKUP(Y22,[1]Table2!$B$1:$Z$21,MATCH("xGA/90",[1]Table2!$B$1:$Z$1,0),0)*VLOOKUP($C22,[1]Table2!$B$1:$Z$21,MATCH("xG/90",[1]Table2!$B$1:$Z$1,0),0),"")</f>
        <v>1.2144657258064515</v>
      </c>
      <c r="Z45" s="63">
        <f>IFERROR(VLOOKUP(Z22,[1]Table2!$B$1:$Z$21,MATCH("xGA/90",[1]Table2!$B$1:$Z$1,0),0)*VLOOKUP($C22,[1]Table2!$B$1:$Z$21,MATCH("xG/90",[1]Table2!$B$1:$Z$1,0),0),"")</f>
        <v>1.6769042968749999</v>
      </c>
      <c r="AA45" s="63">
        <f>IFERROR(VLOOKUP(AA22,[1]Table2!$B$1:$Z$21,MATCH("xGA/90",[1]Table2!$B$1:$Z$1,0),0)*VLOOKUP($C22,[1]Table2!$B$1:$Z$21,MATCH("xG/90",[1]Table2!$B$1:$Z$1,0),0),"")</f>
        <v>1.0335449218750001</v>
      </c>
      <c r="AB45" s="63" t="str">
        <f>IFERROR(VLOOKUP(AB22,[1]Table2!$B$1:$Z$21,MATCH("xGA/90",[1]Table2!$B$1:$Z$1,0),0)*VLOOKUP($C22,[1]Table2!$B$1:$Z$21,MATCH("xG/90",[1]Table2!$B$1:$Z$1,0),0),"")</f>
        <v/>
      </c>
      <c r="AC45" s="63">
        <f>IFERROR(VLOOKUP(AC22,[1]Table2!$B$1:$Z$21,MATCH("xGA/90",[1]Table2!$B$1:$Z$1,0),0)*VLOOKUP($C22,[1]Table2!$B$1:$Z$21,MATCH("xG/90",[1]Table2!$B$1:$Z$1,0),0),"")</f>
        <v>1.2390625</v>
      </c>
      <c r="AD45" s="63" t="str">
        <f>IFERROR(VLOOKUP(AD22,[1]Table2!$B$1:$Z$21,MATCH("xGA/90",[1]Table2!$B$1:$Z$1,0),0)*VLOOKUP($C22,[1]Table2!$B$1:$Z$21,MATCH("xG/90",[1]Table2!$B$1:$Z$1,0),0),"")</f>
        <v/>
      </c>
      <c r="AE45" s="63">
        <f>IFERROR(VLOOKUP(AE22,[1]Table2!$B$1:$Z$21,MATCH("xGA/90",[1]Table2!$B$1:$Z$1,0),0)*VLOOKUP($C22,[1]Table2!$B$1:$Z$21,MATCH("xG/90",[1]Table2!$B$1:$Z$1,0),0),"")</f>
        <v>0.97772177419354844</v>
      </c>
      <c r="AF45" s="63" t="str">
        <f>IFERROR(VLOOKUP(AF22,[1]Table2!$B$1:$Z$21,MATCH("xGA/90",[1]Table2!$B$1:$Z$1,0),0)*VLOOKUP($C22,[1]Table2!$B$1:$Z$21,MATCH("xG/90",[1]Table2!$B$1:$Z$1,0),0),"")</f>
        <v/>
      </c>
      <c r="AG45" s="63">
        <f>IFERROR(VLOOKUP(AG22,[1]Table2!$B$1:$Z$21,MATCH("xGA/90",[1]Table2!$B$1:$Z$1,0),0)*VLOOKUP($C22,[1]Table2!$B$1:$Z$21,MATCH("xG/90",[1]Table2!$B$1:$Z$1,0),0),"")</f>
        <v>1.3343749999999999</v>
      </c>
      <c r="AH45" s="63" t="str">
        <f>IFERROR(VLOOKUP(AH22,[1]Table2!$B$1:$Z$21,MATCH("xGA/90",[1]Table2!$B$1:$Z$1,0),0)*VLOOKUP($C22,[1]Table2!$B$1:$Z$21,MATCH("xG/90",[1]Table2!$B$1:$Z$1,0),0),"")</f>
        <v/>
      </c>
      <c r="AI45" s="63" t="str">
        <f>IFERROR(VLOOKUP(AI22,[1]Table2!$B$1:$Z$21,MATCH("xGA/90",[1]Table2!$B$1:$Z$1,0),0)*VLOOKUP($C22,[1]Table2!$B$1:$Z$21,MATCH("xG/90",[1]Table2!$B$1:$Z$1,0),0),"")</f>
        <v/>
      </c>
      <c r="AJ45" s="63" t="str">
        <f>IFERROR(VLOOKUP(AJ22,[1]Table2!$B$1:$Z$21,MATCH("xGA/90",[1]Table2!$B$1:$Z$1,0),0)*VLOOKUP($C22,[1]Table2!$B$1:$Z$21,MATCH("xG/90",[1]Table2!$B$1:$Z$1,0),0),"")</f>
        <v/>
      </c>
      <c r="AK45" s="63" t="str">
        <f>IFERROR(VLOOKUP(AK22,[1]Table2!$B$1:$Z$21,MATCH("xGA/90",[1]Table2!$B$1:$Z$1,0),0)*VLOOKUP($C22,[1]Table2!$B$1:$Z$21,MATCH("xG/90",[1]Table2!$B$1:$Z$1,0),0),"")</f>
        <v/>
      </c>
      <c r="AL45" s="63" t="str">
        <f>IFERROR(VLOOKUP(AL22,[1]Table2!$B$1:$Z$21,MATCH("xGA/90",[1]Table2!$B$1:$Z$1,0),0)*VLOOKUP($C22,[1]Table2!$B$1:$Z$21,MATCH("xG/90",[1]Table2!$B$1:$Z$1,0),0),"")</f>
        <v/>
      </c>
      <c r="AM45" s="63" t="str">
        <f>IFERROR(VLOOKUP(AM22,[1]Table2!$B$1:$Z$21,MATCH("xGA/90",[1]Table2!$B$1:$Z$1,0),0)*VLOOKUP($C22,[1]Table2!$B$1:$Z$21,MATCH("xG/90",[1]Table2!$B$1:$Z$1,0),0),"")</f>
        <v/>
      </c>
      <c r="AN45" s="63" t="str">
        <f>IFERROR(VLOOKUP(AN22,[1]Table2!$B$1:$Z$21,MATCH("xGA/90",[1]Table2!$B$1:$Z$1,0),0)*VLOOKUP($C22,[1]Table2!$B$1:$Z$21,MATCH("xG/90",[1]Table2!$B$1:$Z$1,0),0),"")</f>
        <v/>
      </c>
      <c r="AO45" s="63" t="str">
        <f>IFERROR(VLOOKUP(AO22,[1]Table2!$B$1:$Z$21,MATCH("xGA/90",[1]Table2!$B$1:$Z$1,0),0)*VLOOKUP($C22,[1]Table2!$B$1:$Z$21,MATCH("xG/90",[1]Table2!$B$1:$Z$1,0),0),"")</f>
        <v/>
      </c>
      <c r="AP45" s="63" t="str">
        <f>IFERROR(VLOOKUP(AP22,[1]Table2!$B$1:$Z$21,MATCH("xGA/90",[1]Table2!$B$1:$Z$1,0),0)*VLOOKUP($C22,[1]Table2!$B$1:$Z$21,MATCH("xG/90",[1]Table2!$B$1:$Z$1,0),0),"")</f>
        <v/>
      </c>
      <c r="AQ45" s="63" t="str">
        <f>IFERROR(VLOOKUP(AQ22,[1]Table2!$B$1:$Z$21,MATCH("xGA/90",[1]Table2!$B$1:$Z$1,0),0)*VLOOKUP($C22,[1]Table2!$B$1:$Z$21,MATCH("xG/90",[1]Table2!$B$1:$Z$1,0),0),"")</f>
        <v/>
      </c>
      <c r="AR45" s="63" t="str">
        <f>IFERROR(VLOOKUP(AR22,[1]Table2!$B$1:$Z$21,MATCH("xGA/90",[1]Table2!$B$1:$Z$1,0),0)*VLOOKUP($C22,[1]Table2!$B$1:$Z$21,MATCH("xG/90",[1]Table2!$B$1:$Z$1,0),0),"")</f>
        <v/>
      </c>
      <c r="AS45" s="63">
        <f>IFERROR(VLOOKUP(AS22,[1]Table2!$B$1:$Z$21,MATCH("xGA/90",[1]Table2!$B$1:$Z$1,0),0)*VLOOKUP($C22,[1]Table2!$B$1:$Z$21,MATCH("xG/90",[1]Table2!$B$1:$Z$1,0),0),"")</f>
        <v>1.1043103448275864</v>
      </c>
      <c r="AT45" s="63" t="str">
        <f>IFERROR(VLOOKUP(AT22,[1]Table2!$B$1:$Z$21,MATCH("xGA/90",[1]Table2!$B$1:$Z$1,0),0)*VLOOKUP($C22,[1]Table2!$B$1:$Z$21,MATCH("xG/90",[1]Table2!$B$1:$Z$1,0),0),"")</f>
        <v/>
      </c>
      <c r="AU45" s="63">
        <f>IFERROR(VLOOKUP(AU22,[1]Table2!$B$1:$Z$21,MATCH("xGA/90",[1]Table2!$B$1:$Z$1,0),0)*VLOOKUP($C22,[1]Table2!$B$1:$Z$21,MATCH("xG/90",[1]Table2!$B$1:$Z$1,0),0),"")</f>
        <v>1.5618951612903225</v>
      </c>
      <c r="AV45" s="63">
        <f>IFERROR(VLOOKUP(AV22,[1]Table2!$B$1:$Z$21,MATCH("xGA/90",[1]Table2!$B$1:$Z$1,0),0)*VLOOKUP($C22,[1]Table2!$B$1:$Z$21,MATCH("xG/90",[1]Table2!$B$1:$Z$1,0),0),"")</f>
        <v>1.6083984375</v>
      </c>
      <c r="AW45" s="63" t="str">
        <f>IFERROR(VLOOKUP(AW22,[1]Table2!$B$1:$Z$21,MATCH("xGA/90",[1]Table2!$B$1:$Z$1,0),0)*VLOOKUP($C22,[1]Table2!$B$1:$Z$21,MATCH("xG/90",[1]Table2!$B$1:$Z$1,0),0),"")</f>
        <v/>
      </c>
      <c r="AX45" s="63" t="str">
        <f>IFERROR(VLOOKUP(AX22,[1]Table2!$B$1:$Z$21,MATCH("xGA/90",[1]Table2!$B$1:$Z$1,0),0)*VLOOKUP($C22,[1]Table2!$B$1:$Z$21,MATCH("xG/90",[1]Table2!$B$1:$Z$1,0),0),"")</f>
        <v/>
      </c>
      <c r="AY45" s="63">
        <f>IFERROR(VLOOKUP(AY22,[1]Table2!$B$1:$Z$21,MATCH("xGA/90",[1]Table2!$B$1:$Z$1,0),0)*VLOOKUP($C22,[1]Table2!$B$1:$Z$21,MATCH("xG/90",[1]Table2!$B$1:$Z$1,0),0),"")</f>
        <v>1.6083984375</v>
      </c>
      <c r="AZ45" s="63" t="str">
        <f>IFERROR(VLOOKUP(AZ22,[1]Table2!$B$1:$Z$21,MATCH("xGA/90",[1]Table2!$B$1:$Z$1,0),0)*VLOOKUP($C22,[1]Table2!$B$1:$Z$21,MATCH("xG/90",[1]Table2!$B$1:$Z$1,0),0),"")</f>
        <v/>
      </c>
      <c r="BA45" s="63">
        <f>IFERROR(VLOOKUP(BA22,[1]Table2!$B$1:$Z$21,MATCH("xGA/90",[1]Table2!$B$1:$Z$1,0),0)*VLOOKUP($C22,[1]Table2!$B$1:$Z$21,MATCH("xG/90",[1]Table2!$B$1:$Z$1,0),0),"")</f>
        <v>1.396923828125</v>
      </c>
      <c r="BB45" s="63" t="str">
        <f>IFERROR(VLOOKUP(BB22,[1]Table2!$B$1:$Z$21,MATCH("xGA/90",[1]Table2!$B$1:$Z$1,0),0)*VLOOKUP($C22,[1]Table2!$B$1:$Z$21,MATCH("xG/90",[1]Table2!$B$1:$Z$1,0),0),"")</f>
        <v/>
      </c>
      <c r="BC45" s="63" t="str">
        <f>IFERROR(VLOOKUP(BC22,[1]Table2!$B$1:$Z$21,MATCH("xGA/90",[1]Table2!$B$1:$Z$1,0),0)*VLOOKUP($C22,[1]Table2!$B$1:$Z$21,MATCH("xG/90",[1]Table2!$B$1:$Z$1,0),0),"")</f>
        <v/>
      </c>
      <c r="BD45" s="63" t="str">
        <f>IFERROR(VLOOKUP(BD22,[1]Table2!$B$1:$Z$21,MATCH("xGA/90",[1]Table2!$B$1:$Z$1,0),0)*VLOOKUP($C22,[1]Table2!$B$1:$Z$21,MATCH("xG/90",[1]Table2!$B$1:$Z$1,0),0),"")</f>
        <v/>
      </c>
      <c r="BE45" s="63">
        <f>IFERROR(VLOOKUP(BE22,[1]Table2!$B$1:$Z$21,MATCH("xGA/90",[1]Table2!$B$1:$Z$1,0),0)*VLOOKUP($C22,[1]Table2!$B$1:$Z$21,MATCH("xG/90",[1]Table2!$B$1:$Z$1,0),0),"")</f>
        <v>1.253955078125</v>
      </c>
      <c r="BF45" s="63" t="str">
        <f>IFERROR(VLOOKUP(BF22,[1]Table2!$B$1:$Z$21,MATCH("xGA/90",[1]Table2!$B$1:$Z$1,0),0)*VLOOKUP($C22,[1]Table2!$B$1:$Z$21,MATCH("xG/90",[1]Table2!$B$1:$Z$1,0),0),"")</f>
        <v/>
      </c>
      <c r="BG45" s="63">
        <f>IFERROR(VLOOKUP(BG22,[1]Table2!$B$1:$Z$21,MATCH("xGA/90",[1]Table2!$B$1:$Z$1,0),0)*VLOOKUP($C22,[1]Table2!$B$1:$Z$21,MATCH("xG/90",[1]Table2!$B$1:$Z$1,0),0),"")</f>
        <v>1.385009765625</v>
      </c>
      <c r="BH45" s="63" t="str">
        <f>IFERROR(VLOOKUP(BH22,[1]Table2!$B$1:$Z$21,MATCH("xGA/90",[1]Table2!$B$1:$Z$1,0),0)*VLOOKUP($C22,[1]Table2!$B$1:$Z$21,MATCH("xG/90",[1]Table2!$B$1:$Z$1,0),0),"")</f>
        <v/>
      </c>
      <c r="BI45" s="63">
        <f>IFERROR(VLOOKUP(BI22,[1]Table2!$B$1:$Z$21,MATCH("xGA/90",[1]Table2!$B$1:$Z$1,0),0)*VLOOKUP($C22,[1]Table2!$B$1:$Z$21,MATCH("xG/90",[1]Table2!$B$1:$Z$1,0),0),"")</f>
        <v>1.2021673387096774</v>
      </c>
      <c r="BJ45" s="63" t="str">
        <f>IFERROR(VLOOKUP(BJ22,[1]Table2!$B$1:$Z$21,MATCH("xGA/90",[1]Table2!$B$1:$Z$1,0),0)*VLOOKUP($C22,[1]Table2!$B$1:$Z$21,MATCH("xG/90",[1]Table2!$B$1:$Z$1,0),0),"")</f>
        <v/>
      </c>
      <c r="BK45" s="63">
        <f>IFERROR(VLOOKUP(BK22,[1]Table2!$B$1:$Z$21,MATCH("xGA/90",[1]Table2!$B$1:$Z$1,0),0)*VLOOKUP($C22,[1]Table2!$B$1:$Z$21,MATCH("xG/90",[1]Table2!$B$1:$Z$1,0),0),"")</f>
        <v>1.6024414062499999</v>
      </c>
      <c r="BL45" s="63" t="str">
        <f>IFERROR(VLOOKUP(BL22,[1]Table2!$B$1:$Z$21,MATCH("xGA/90",[1]Table2!$B$1:$Z$1,0),0)*VLOOKUP($C22,[1]Table2!$B$1:$Z$21,MATCH("xG/90",[1]Table2!$B$1:$Z$1,0),0),"")</f>
        <v/>
      </c>
      <c r="BM45" s="63">
        <f>IFERROR(VLOOKUP(BM22,[1]Table2!$B$1:$Z$21,MATCH("xGA/90",[1]Table2!$B$1:$Z$1,0),0)*VLOOKUP($C22,[1]Table2!$B$1:$Z$21,MATCH("xG/90",[1]Table2!$B$1:$Z$1,0),0),"")</f>
        <v>1.5398925781250001</v>
      </c>
      <c r="BN45" s="63" t="str">
        <f>IFERROR(VLOOKUP(BN22,[1]Table2!$B$1:$Z$21,MATCH("xGA/90",[1]Table2!$B$1:$Z$1,0),0)*VLOOKUP($C22,[1]Table2!$B$1:$Z$21,MATCH("xG/90",[1]Table2!$B$1:$Z$1,0),0),"")</f>
        <v/>
      </c>
      <c r="BO45" s="63">
        <f>IFERROR(VLOOKUP(BO22,[1]Table2!$B$1:$Z$21,MATCH("xGA/90",[1]Table2!$B$1:$Z$1,0),0)*VLOOKUP($C22,[1]Table2!$B$1:$Z$21,MATCH("xG/90",[1]Table2!$B$1:$Z$1,0),0),"")</f>
        <v>1.22953125</v>
      </c>
      <c r="BP45" s="63">
        <f>IFERROR(VLOOKUP(BP22,[1]Table2!$B$1:$Z$21,MATCH("xGA/90",[1]Table2!$B$1:$Z$1,0),0)*VLOOKUP($C22,[1]Table2!$B$1:$Z$21,MATCH("xG/90",[1]Table2!$B$1:$Z$1,0),0),"")</f>
        <v>1.253955078125</v>
      </c>
      <c r="BQ45" s="63">
        <f>IFERROR(VLOOKUP(BQ22,[1]Table2!$B$1:$Z$21,MATCH("xGA/90",[1]Table2!$B$1:$Z$1,0),0)*VLOOKUP($C22,[1]Table2!$B$1:$Z$21,MATCH("xG/90",[1]Table2!$B$1:$Z$1,0),0),"")</f>
        <v>1.2271484375000001</v>
      </c>
      <c r="BR45" s="63" t="str">
        <f>IFERROR(VLOOKUP(BR22,[1]Table2!$B$1:$Z$21,MATCH("xGA/90",[1]Table2!$B$1:$Z$1,0),0)*VLOOKUP($C22,[1]Table2!$B$1:$Z$21,MATCH("xG/90",[1]Table2!$B$1:$Z$1,0),0),"")</f>
        <v/>
      </c>
      <c r="BS45" s="63" t="str">
        <f>IFERROR(VLOOKUP(BS22,[1]Table2!$B$1:$Z$21,MATCH("xGA/90",[1]Table2!$B$1:$Z$1,0),0)*VLOOKUP($C22,[1]Table2!$B$1:$Z$21,MATCH("xG/90",[1]Table2!$B$1:$Z$1,0),0),"")</f>
        <v/>
      </c>
      <c r="BT45" s="63" t="str">
        <f>IFERROR(VLOOKUP(BT22,[1]Table2!$B$1:$Z$21,MATCH("xGA/90",[1]Table2!$B$1:$Z$1,0),0)*VLOOKUP($C22,[1]Table2!$B$1:$Z$21,MATCH("xG/90",[1]Table2!$B$1:$Z$1,0),0),"")</f>
        <v/>
      </c>
      <c r="BU45" s="63">
        <f>IFERROR(VLOOKUP(BU22,[1]Table2!$B$1:$Z$21,MATCH("xGA/90",[1]Table2!$B$1:$Z$1,0),0)*VLOOKUP($C22,[1]Table2!$B$1:$Z$21,MATCH("xG/90",[1]Table2!$B$1:$Z$1,0),0),"")</f>
        <v>1.2144657258064515</v>
      </c>
      <c r="BV45" s="63" t="str">
        <f>IFERROR(VLOOKUP(BV22,[1]Table2!$B$1:$Z$21,MATCH("xGA/90",[1]Table2!$B$1:$Z$1,0),0)*VLOOKUP($C22,[1]Table2!$B$1:$Z$21,MATCH("xG/90",[1]Table2!$B$1:$Z$1,0),0),"")</f>
        <v/>
      </c>
      <c r="BW45" s="63">
        <f>IFERROR(VLOOKUP(BW22,[1]Table2!$B$1:$Z$21,MATCH("xGA/90",[1]Table2!$B$1:$Z$1,0),0)*VLOOKUP($C22,[1]Table2!$B$1:$Z$21,MATCH("xG/90",[1]Table2!$B$1:$Z$1,0),0),"")</f>
        <v>0.77838541666666661</v>
      </c>
      <c r="BX45" s="63" t="str">
        <f>IFERROR(VLOOKUP(BX22,[1]Table2!$B$1:$Z$21,MATCH("xGA/90",[1]Table2!$B$1:$Z$1,0),0)*VLOOKUP($C22,[1]Table2!$B$1:$Z$21,MATCH("xG/90",[1]Table2!$B$1:$Z$1,0),0),"")</f>
        <v/>
      </c>
      <c r="BY45" s="63">
        <f>IFERROR(VLOOKUP(BY22,[1]Table2!$B$1:$Z$21,MATCH("xGA/90",[1]Table2!$B$1:$Z$1,0),0)*VLOOKUP($C22,[1]Table2!$B$1:$Z$21,MATCH("xG/90",[1]Table2!$B$1:$Z$1,0),0),"")</f>
        <v>1.2390625</v>
      </c>
      <c r="BZ45" s="63" t="str">
        <f>IFERROR(VLOOKUP(BZ22,[1]Table2!$B$1:$Z$21,MATCH("xGA/90",[1]Table2!$B$1:$Z$1,0),0)*VLOOKUP($C22,[1]Table2!$B$1:$Z$21,MATCH("xG/90",[1]Table2!$B$1:$Z$1,0),0),"")</f>
        <v/>
      </c>
      <c r="CA45" s="63">
        <f>IFERROR(VLOOKUP(CA22,[1]Table2!$B$1:$Z$21,MATCH("xGA/90",[1]Table2!$B$1:$Z$1,0),0)*VLOOKUP($C22,[1]Table2!$B$1:$Z$21,MATCH("xG/90",[1]Table2!$B$1:$Z$1,0),0),"")</f>
        <v>1.0335449218750001</v>
      </c>
      <c r="CB45" s="63">
        <f>IFERROR(VLOOKUP(CB22,[1]Table2!$B$1:$Z$21,MATCH("xGA/90",[1]Table2!$B$1:$Z$1,0),0)*VLOOKUP($C22,[1]Table2!$B$1:$Z$21,MATCH("xG/90",[1]Table2!$B$1:$Z$1,0),0),"")</f>
        <v>1.6769042968749999</v>
      </c>
      <c r="CC45" s="63">
        <f>IFERROR(VLOOKUP(CC22,[1]Table2!$B$1:$Z$21,MATCH("xGA/90",[1]Table2!$B$1:$Z$1,0),0)*VLOOKUP($C22,[1]Table2!$B$1:$Z$21,MATCH("xG/90",[1]Table2!$B$1:$Z$1,0),0),"")</f>
        <v>0.97772177419354844</v>
      </c>
      <c r="CD45" s="63" t="str">
        <f>IFERROR(VLOOKUP(CD22,[1]Table2!$B$1:$Z$21,MATCH("xGA/90",[1]Table2!$B$1:$Z$1,0),0)*VLOOKUP($C22,[1]Table2!$B$1:$Z$21,MATCH("xG/90",[1]Table2!$B$1:$Z$1,0),0),"")</f>
        <v/>
      </c>
      <c r="CE45" s="63">
        <f>IFERROR(VLOOKUP(CE22,[1]Table2!$B$1:$Z$21,MATCH("xGA/90",[1]Table2!$B$1:$Z$1,0),0)*VLOOKUP($C22,[1]Table2!$B$1:$Z$21,MATCH("xG/90",[1]Table2!$B$1:$Z$1,0),0),"")</f>
        <v>1.6083984375</v>
      </c>
      <c r="CF45" s="63" t="str">
        <f>IFERROR(VLOOKUP(CF22,[1]Table2!$B$1:$Z$21,MATCH("xGA/90",[1]Table2!$B$1:$Z$1,0),0)*VLOOKUP($C22,[1]Table2!$B$1:$Z$21,MATCH("xG/90",[1]Table2!$B$1:$Z$1,0),0),"")</f>
        <v/>
      </c>
      <c r="CG45" s="63">
        <f>IFERROR(VLOOKUP(CG22,[1]Table2!$B$1:$Z$21,MATCH("xGA/90",[1]Table2!$B$1:$Z$1,0),0)*VLOOKUP($C22,[1]Table2!$B$1:$Z$21,MATCH("xG/90",[1]Table2!$B$1:$Z$1,0),0),"")</f>
        <v>1.5618951612903225</v>
      </c>
      <c r="CH45" s="63" t="str">
        <f>IFERROR(VLOOKUP(CH22,[1]Table2!$B$1:$Z$21,MATCH("xGA/90",[1]Table2!$B$1:$Z$1,0),0)*VLOOKUP($C22,[1]Table2!$B$1:$Z$21,MATCH("xG/90",[1]Table2!$B$1:$Z$1,0),0),"")</f>
        <v/>
      </c>
      <c r="CI45" s="63">
        <f>IFERROR(VLOOKUP(CI22,[1]Table2!$B$1:$Z$21,MATCH("xGA/90",[1]Table2!$B$1:$Z$1,0),0)*VLOOKUP($C22,[1]Table2!$B$1:$Z$21,MATCH("xG/90",[1]Table2!$B$1:$Z$1,0),0),"")</f>
        <v>1.1043103448275864</v>
      </c>
      <c r="CJ45" s="63" t="str">
        <f>IFERROR(VLOOKUP(CJ22,[1]Table2!$B$1:$Z$21,MATCH("xGA/90",[1]Table2!$B$1:$Z$1,0),0)*VLOOKUP($C22,[1]Table2!$B$1:$Z$21,MATCH("xG/90",[1]Table2!$B$1:$Z$1,0),0),"")</f>
        <v/>
      </c>
      <c r="CK45" s="63">
        <f>IFERROR(VLOOKUP(CK22,[1]Table2!$B$1:$Z$21,MATCH("xGA/90",[1]Table2!$B$1:$Z$1,0),0)*VLOOKUP($C22,[1]Table2!$B$1:$Z$21,MATCH("xG/90",[1]Table2!$B$1:$Z$1,0),0),"")</f>
        <v>1.3343749999999999</v>
      </c>
      <c r="CL45" s="63" t="str">
        <f>IFERROR(VLOOKUP(CL22,[1]Table2!$B$1:$Z$21,MATCH("xGA/90",[1]Table2!$B$1:$Z$1,0),0)*VLOOKUP($C22,[1]Table2!$B$1:$Z$21,MATCH("xG/90",[1]Table2!$B$1:$Z$1,0),0),"")</f>
        <v/>
      </c>
      <c r="CM45" s="63" t="str">
        <f>IFERROR(VLOOKUP(CM22,[1]Table2!$B$1:$Z$21,MATCH("xGA/90",[1]Table2!$B$1:$Z$1,0),0)*VLOOKUP($C22,[1]Table2!$B$1:$Z$21,MATCH("xG/90",[1]Table2!$B$1:$Z$1,0),0),"")</f>
        <v/>
      </c>
      <c r="CN45" s="63" t="str">
        <f>IFERROR(VLOOKUP(CN22,[1]Table2!$B$1:$Z$21,MATCH("xGA/90",[1]Table2!$B$1:$Z$1,0),0)*VLOOKUP($C22,[1]Table2!$B$1:$Z$21,MATCH("xG/90",[1]Table2!$B$1:$Z$1,0),0),"")</f>
        <v/>
      </c>
      <c r="CO45" s="63" t="str">
        <f>IFERROR(VLOOKUP(CO22,[1]Table2!$B$1:$Z$21,MATCH("xGA/90",[1]Table2!$B$1:$Z$1,0),0)*VLOOKUP($C22,[1]Table2!$B$1:$Z$21,MATCH("xG/90",[1]Table2!$B$1:$Z$1,0),0),"")</f>
        <v/>
      </c>
      <c r="CP45" s="63" t="str">
        <f>IFERROR(VLOOKUP(CP22,[1]Table2!$B$1:$Z$21,MATCH("xGA/90",[1]Table2!$B$1:$Z$1,0),0)*VLOOKUP($C22,[1]Table2!$B$1:$Z$21,MATCH("xG/90",[1]Table2!$B$1:$Z$1,0),0),"")</f>
        <v/>
      </c>
      <c r="CQ45" s="63" t="str">
        <f>IFERROR(VLOOKUP(CQ22,[1]Table2!$B$1:$Z$21,MATCH("xGA/90",[1]Table2!$B$1:$Z$1,0),0)*VLOOKUP($C22,[1]Table2!$B$1:$Z$21,MATCH("xG/90",[1]Table2!$B$1:$Z$1,0),0),"")</f>
        <v/>
      </c>
      <c r="CR45" s="63" t="str">
        <f>IFERROR(VLOOKUP(CR22,[1]Table2!$B$1:$Z$21,MATCH("xGA/90",[1]Table2!$B$1:$Z$1,0),0)*VLOOKUP($C22,[1]Table2!$B$1:$Z$21,MATCH("xG/90",[1]Table2!$B$1:$Z$1,0),0),"")</f>
        <v/>
      </c>
      <c r="CS45" s="63" t="str">
        <f>IFERROR(VLOOKUP(CS22,[1]Table2!$B$1:$Z$21,MATCH("xGA/90",[1]Table2!$B$1:$Z$1,0),0)*VLOOKUP($C22,[1]Table2!$B$1:$Z$21,MATCH("xG/90",[1]Table2!$B$1:$Z$1,0),0),"")</f>
        <v/>
      </c>
      <c r="CT45" s="63" t="str">
        <f>IFERROR(VLOOKUP(CT22,[1]Table2!$B$1:$Z$21,MATCH("xGA/90",[1]Table2!$B$1:$Z$1,0),0)*VLOOKUP($C22,[1]Table2!$B$1:$Z$21,MATCH("xG/90",[1]Table2!$B$1:$Z$1,0),0),"")</f>
        <v/>
      </c>
      <c r="CU45" s="63" t="str">
        <f>IFERROR(VLOOKUP(CU22,[1]Table2!$B$1:$Z$21,MATCH("xGA/90",[1]Table2!$B$1:$Z$1,0),0)*VLOOKUP($C22,[1]Table2!$B$1:$Z$21,MATCH("xG/90",[1]Table2!$B$1:$Z$1,0),0),"")</f>
        <v/>
      </c>
      <c r="CV45" s="63" t="str">
        <f>IFERROR(VLOOKUP(CV22,[1]Table2!$B$1:$Z$21,MATCH("xGA/90",[1]Table2!$B$1:$Z$1,0),0)*VLOOKUP($C22,[1]Table2!$B$1:$Z$21,MATCH("xG/90",[1]Table2!$B$1:$Z$1,0),0),"")</f>
        <v/>
      </c>
      <c r="CW45" s="63" t="str">
        <f>IFERROR(VLOOKUP(CW22,[1]Table2!$B$1:$Z$21,MATCH("xGA/90",[1]Table2!$B$1:$Z$1,0),0)*VLOOKUP($C22,[1]Table2!$B$1:$Z$21,MATCH("xG/90",[1]Table2!$B$1:$Z$1,0),0),"")</f>
        <v/>
      </c>
      <c r="CX45" s="63" t="str">
        <f>IFERROR(VLOOKUP(CX22,[1]Table2!$B$1:$Z$21,MATCH("xGA/90",[1]Table2!$B$1:$Z$1,0),0)*VLOOKUP($C22,[1]Table2!$B$1:$Z$21,MATCH("xG/90",[1]Table2!$B$1:$Z$1,0),0),"")</f>
        <v/>
      </c>
      <c r="CY45" s="63" t="str">
        <f>IFERROR(VLOOKUP(CY22,[1]Table2!$B$1:$Z$21,MATCH("xGA/90",[1]Table2!$B$1:$Z$1,0),0)*VLOOKUP($C22,[1]Table2!$B$1:$Z$21,MATCH("xG/90",[1]Table2!$B$1:$Z$1,0),0),"")</f>
        <v/>
      </c>
      <c r="CZ45" s="63" t="str">
        <f>IFERROR(VLOOKUP(CZ22,[1]Table2!$B$1:$Z$21,MATCH("xGA/90",[1]Table2!$B$1:$Z$1,0),0)*VLOOKUP($C22,[1]Table2!$B$1:$Z$21,MATCH("xG/90",[1]Table2!$B$1:$Z$1,0),0),"")</f>
        <v/>
      </c>
      <c r="DA45" s="63" t="str">
        <f>IFERROR(VLOOKUP(DA22,[1]Table2!$B$1:$Z$21,MATCH("xGA/90",[1]Table2!$B$1:$Z$1,0),0)*VLOOKUP($C22,[1]Table2!$B$1:$Z$21,MATCH("xG/90",[1]Table2!$B$1:$Z$1,0),0),"")</f>
        <v/>
      </c>
      <c r="DB45" s="63" t="str">
        <f>IFERROR(VLOOKUP(DB22,[1]Table2!$B$1:$Z$21,MATCH("xGA/90",[1]Table2!$B$1:$Z$1,0),0)*VLOOKUP($C22,[1]Table2!$B$1:$Z$21,MATCH("xG/90",[1]Table2!$B$1:$Z$1,0),0),"")</f>
        <v/>
      </c>
      <c r="DC45" s="63" t="str">
        <f>IFERROR(VLOOKUP(DC22,[1]Table2!$B$1:$Z$21,MATCH("xGA/90",[1]Table2!$B$1:$Z$1,0),0)*VLOOKUP($C22,[1]Table2!$B$1:$Z$21,MATCH("xG/90",[1]Table2!$B$1:$Z$1,0),0),"")</f>
        <v/>
      </c>
      <c r="DE45" s="101"/>
      <c r="DF45" s="101"/>
      <c r="DG45" s="101"/>
      <c r="DH45" s="101"/>
      <c r="DI45" s="101"/>
      <c r="DJ45" s="101"/>
    </row>
    <row r="46" spans="1:114" s="49" customFormat="1" ht="21.75" customHeight="1" x14ac:dyDescent="0.25">
      <c r="A46" s="48" t="s">
        <v>45</v>
      </c>
      <c r="B46" s="44">
        <f>VLOOKUP(A46,[1]Table!$B$1:$O$21,MATCH("xGD/90",[1]Table!$B$1:$O$1,0),0)</f>
        <v>0.16</v>
      </c>
      <c r="C46" s="60" t="s">
        <v>17</v>
      </c>
      <c r="D46" s="63" t="str">
        <f>IFERROR(VLOOKUP(D23,[1]Table2!$B$1:$Z$21,MATCH("xGA/90",[1]Table2!$B$1:$Z$1,0),0)*VLOOKUP($C23,[1]Table2!$B$1:$Z$21,MATCH("xG/90",[1]Table2!$B$1:$Z$1,0),0),"")</f>
        <v/>
      </c>
      <c r="E46" s="63">
        <f>IFERROR(VLOOKUP(E23,[1]Table2!$B$1:$Z$21,MATCH("xGA/90",[1]Table2!$B$1:$Z$1,0),0)*VLOOKUP($C23,[1]Table2!$B$1:$Z$21,MATCH("xG/90",[1]Table2!$B$1:$Z$1,0),0),"")</f>
        <v>2.08890625</v>
      </c>
      <c r="F46" s="63" t="str">
        <f>IFERROR(VLOOKUP(F23,[1]Table2!$B$1:$Z$21,MATCH("xGA/90",[1]Table2!$B$1:$Z$1,0),0)*VLOOKUP($C23,[1]Table2!$B$1:$Z$21,MATCH("xG/90",[1]Table2!$B$1:$Z$1,0),0),"")</f>
        <v/>
      </c>
      <c r="G46" s="63">
        <f>IFERROR(VLOOKUP(G23,[1]Table2!$B$1:$Z$21,MATCH("xGA/90",[1]Table2!$B$1:$Z$1,0),0)*VLOOKUP($C23,[1]Table2!$B$1:$Z$21,MATCH("xG/90",[1]Table2!$B$1:$Z$1,0),0),"")</f>
        <v>1.8288709677419352</v>
      </c>
      <c r="H46" s="63" t="str">
        <f>IFERROR(VLOOKUP(H23,[1]Table2!$B$1:$Z$21,MATCH("xGA/90",[1]Table2!$B$1:$Z$1,0),0)*VLOOKUP($C23,[1]Table2!$B$1:$Z$21,MATCH("xG/90",[1]Table2!$B$1:$Z$1,0),0),"")</f>
        <v/>
      </c>
      <c r="I46" s="63">
        <f>IFERROR(VLOOKUP(I23,[1]Table2!$B$1:$Z$21,MATCH("xGA/90",[1]Table2!$B$1:$Z$1,0),0)*VLOOKUP($C23,[1]Table2!$B$1:$Z$21,MATCH("xG/90",[1]Table2!$B$1:$Z$1,0),0),"")</f>
        <v>2.1070312499999999</v>
      </c>
      <c r="J46" s="63" t="str">
        <f>IFERROR(VLOOKUP(J23,[1]Table2!$B$1:$Z$21,MATCH("xGA/90",[1]Table2!$B$1:$Z$1,0),0)*VLOOKUP($C23,[1]Table2!$B$1:$Z$21,MATCH("xG/90",[1]Table2!$B$1:$Z$1,0),0),"")</f>
        <v/>
      </c>
      <c r="K46" s="63">
        <f>IFERROR(VLOOKUP(K23,[1]Table2!$B$1:$Z$21,MATCH("xGA/90",[1]Table2!$B$1:$Z$1,0),0)*VLOOKUP($C23,[1]Table2!$B$1:$Z$21,MATCH("xG/90",[1]Table2!$B$1:$Z$1,0),0),"")</f>
        <v>2.4468749999999999</v>
      </c>
      <c r="L46" s="63">
        <f>IFERROR(VLOOKUP(L23,[1]Table2!$B$1:$Z$21,MATCH("xGA/90",[1]Table2!$B$1:$Z$1,0),0)*VLOOKUP($C23,[1]Table2!$B$1:$Z$21,MATCH("xG/90",[1]Table2!$B$1:$Z$1,0),0),"")</f>
        <v>1.8475806451612902</v>
      </c>
      <c r="M46" s="63">
        <f>IFERROR(VLOOKUP(M23,[1]Table2!$B$1:$Z$21,MATCH("xGA/90",[1]Table2!$B$1:$Z$1,0),0)*VLOOKUP($C23,[1]Table2!$B$1:$Z$21,MATCH("xG/90",[1]Table2!$B$1:$Z$1,0),0),"")</f>
        <v>2.3761290322580644</v>
      </c>
      <c r="N46" s="63" t="str">
        <f>IFERROR(VLOOKUP(N23,[1]Table2!$B$1:$Z$21,MATCH("xGA/90",[1]Table2!$B$1:$Z$1,0),0)*VLOOKUP($C23,[1]Table2!$B$1:$Z$21,MATCH("xG/90",[1]Table2!$B$1:$Z$1,0),0),"")</f>
        <v/>
      </c>
      <c r="O46" s="63" t="str">
        <f>IFERROR(VLOOKUP(O23,[1]Table2!$B$1:$Z$21,MATCH("xGA/90",[1]Table2!$B$1:$Z$1,0),0)*VLOOKUP($C23,[1]Table2!$B$1:$Z$21,MATCH("xG/90",[1]Table2!$B$1:$Z$1,0),0),"")</f>
        <v/>
      </c>
      <c r="P46" s="63" t="str">
        <f>IFERROR(VLOOKUP(P23,[1]Table2!$B$1:$Z$21,MATCH("xGA/90",[1]Table2!$B$1:$Z$1,0),0)*VLOOKUP($C23,[1]Table2!$B$1:$Z$21,MATCH("xG/90",[1]Table2!$B$1:$Z$1,0),0),"")</f>
        <v/>
      </c>
      <c r="Q46" s="63">
        <f>IFERROR(VLOOKUP(Q23,[1]Table2!$B$1:$Z$21,MATCH("xGA/90",[1]Table2!$B$1:$Z$1,0),0)*VLOOKUP($C23,[1]Table2!$B$1:$Z$21,MATCH("xG/90",[1]Table2!$B$1:$Z$1,0),0),"")</f>
        <v>2.3426562500000001</v>
      </c>
      <c r="R46" s="63" t="str">
        <f>IFERROR(VLOOKUP(R23,[1]Table2!$B$1:$Z$21,MATCH("xGA/90",[1]Table2!$B$1:$Z$1,0),0)*VLOOKUP($C23,[1]Table2!$B$1:$Z$21,MATCH("xG/90",[1]Table2!$B$1:$Z$1,0),0),"")</f>
        <v/>
      </c>
      <c r="S46" s="63" t="str">
        <f>IFERROR(VLOOKUP(S23,[1]Table2!$B$1:$Z$21,MATCH("xGA/90",[1]Table2!$B$1:$Z$1,0),0)*VLOOKUP($C23,[1]Table2!$B$1:$Z$21,MATCH("xG/90",[1]Table2!$B$1:$Z$1,0),0),"")</f>
        <v/>
      </c>
      <c r="T46" s="63" t="str">
        <f>IFERROR(VLOOKUP(T23,[1]Table2!$B$1:$Z$21,MATCH("xGA/90",[1]Table2!$B$1:$Z$1,0),0)*VLOOKUP($C23,[1]Table2!$B$1:$Z$21,MATCH("xG/90",[1]Table2!$B$1:$Z$1,0),0),"")</f>
        <v/>
      </c>
      <c r="U46" s="63">
        <f>IFERROR(VLOOKUP(U23,[1]Table2!$B$1:$Z$21,MATCH("xGA/90",[1]Table2!$B$1:$Z$1,0),0)*VLOOKUP($C23,[1]Table2!$B$1:$Z$21,MATCH("xG/90",[1]Table2!$B$1:$Z$1,0),0),"")</f>
        <v>1.5723437500000002</v>
      </c>
      <c r="V46" s="63" t="str">
        <f>IFERROR(VLOOKUP(V23,[1]Table2!$B$1:$Z$21,MATCH("xGA/90",[1]Table2!$B$1:$Z$1,0),0)*VLOOKUP($C23,[1]Table2!$B$1:$Z$21,MATCH("xG/90",[1]Table2!$B$1:$Z$1,0),0),"")</f>
        <v/>
      </c>
      <c r="W46" s="63">
        <f>IFERROR(VLOOKUP(W23,[1]Table2!$B$1:$Z$21,MATCH("xGA/90",[1]Table2!$B$1:$Z$1,0),0)*VLOOKUP($C23,[1]Table2!$B$1:$Z$21,MATCH("xG/90",[1]Table2!$B$1:$Z$1,0),0),"")</f>
        <v>1.6800000000000002</v>
      </c>
      <c r="X46" s="63" t="str">
        <f>IFERROR(VLOOKUP(X23,[1]Table2!$B$1:$Z$21,MATCH("xGA/90",[1]Table2!$B$1:$Z$1,0),0)*VLOOKUP($C23,[1]Table2!$B$1:$Z$21,MATCH("xG/90",[1]Table2!$B$1:$Z$1,0),0),"")</f>
        <v/>
      </c>
      <c r="Y46" s="63">
        <f>IFERROR(VLOOKUP(Y23,[1]Table2!$B$1:$Z$21,MATCH("xGA/90",[1]Table2!$B$1:$Z$1,0),0)*VLOOKUP($C23,[1]Table2!$B$1:$Z$21,MATCH("xG/90",[1]Table2!$B$1:$Z$1,0),0),"")</f>
        <v>2.4468749999999999</v>
      </c>
      <c r="Z46" s="63">
        <f>IFERROR(VLOOKUP(Z23,[1]Table2!$B$1:$Z$21,MATCH("xGA/90",[1]Table2!$B$1:$Z$1,0),0)*VLOOKUP($C23,[1]Table2!$B$1:$Z$21,MATCH("xG/90",[1]Table2!$B$1:$Z$1,0),0),"")</f>
        <v>1.8705000000000001</v>
      </c>
      <c r="AA46" s="63">
        <f>IFERROR(VLOOKUP(AA23,[1]Table2!$B$1:$Z$21,MATCH("xGA/90",[1]Table2!$B$1:$Z$1,0),0)*VLOOKUP($C23,[1]Table2!$B$1:$Z$21,MATCH("xG/90",[1]Table2!$B$1:$Z$1,0),0),"")</f>
        <v>1.4874193548387098</v>
      </c>
      <c r="AB46" s="63" t="str">
        <f>IFERROR(VLOOKUP(AB23,[1]Table2!$B$1:$Z$21,MATCH("xGA/90",[1]Table2!$B$1:$Z$1,0),0)*VLOOKUP($C23,[1]Table2!$B$1:$Z$21,MATCH("xG/90",[1]Table2!$B$1:$Z$1,0),0),"")</f>
        <v/>
      </c>
      <c r="AC46" s="63">
        <f>IFERROR(VLOOKUP(AC23,[1]Table2!$B$1:$Z$21,MATCH("xGA/90",[1]Table2!$B$1:$Z$1,0),0)*VLOOKUP($C23,[1]Table2!$B$1:$Z$21,MATCH("xG/90",[1]Table2!$B$1:$Z$1,0),0),"")</f>
        <v>2.5510937499999997</v>
      </c>
      <c r="AD46" s="63" t="str">
        <f>IFERROR(VLOOKUP(AD23,[1]Table2!$B$1:$Z$21,MATCH("xGA/90",[1]Table2!$B$1:$Z$1,0),0)*VLOOKUP($C23,[1]Table2!$B$1:$Z$21,MATCH("xG/90",[1]Table2!$B$1:$Z$1,0),0),"")</f>
        <v/>
      </c>
      <c r="AE46" s="63">
        <f>IFERROR(VLOOKUP(AE23,[1]Table2!$B$1:$Z$21,MATCH("xGA/90",[1]Table2!$B$1:$Z$1,0),0)*VLOOKUP($C23,[1]Table2!$B$1:$Z$21,MATCH("xG/90",[1]Table2!$B$1:$Z$1,0),0),"")</f>
        <v>2.0299999999999998</v>
      </c>
      <c r="AF46" s="63" t="str">
        <f>IFERROR(VLOOKUP(AF23,[1]Table2!$B$1:$Z$21,MATCH("xGA/90",[1]Table2!$B$1:$Z$1,0),0)*VLOOKUP($C23,[1]Table2!$B$1:$Z$21,MATCH("xG/90",[1]Table2!$B$1:$Z$1,0),0),"")</f>
        <v/>
      </c>
      <c r="AG46" s="63">
        <f>IFERROR(VLOOKUP(AG23,[1]Table2!$B$1:$Z$21,MATCH("xGA/90",[1]Table2!$B$1:$Z$1,0),0)*VLOOKUP($C23,[1]Table2!$B$1:$Z$21,MATCH("xG/90",[1]Table2!$B$1:$Z$1,0),0),"")</f>
        <v>2.4378124999999997</v>
      </c>
      <c r="AH46" s="63" t="str">
        <f>IFERROR(VLOOKUP(AH23,[1]Table2!$B$1:$Z$21,MATCH("xGA/90",[1]Table2!$B$1:$Z$1,0),0)*VLOOKUP($C23,[1]Table2!$B$1:$Z$21,MATCH("xG/90",[1]Table2!$B$1:$Z$1,0),0),"")</f>
        <v/>
      </c>
      <c r="AI46" s="63" t="str">
        <f>IFERROR(VLOOKUP(AI23,[1]Table2!$B$1:$Z$21,MATCH("xGA/90",[1]Table2!$B$1:$Z$1,0),0)*VLOOKUP($C23,[1]Table2!$B$1:$Z$21,MATCH("xG/90",[1]Table2!$B$1:$Z$1,0),0),"")</f>
        <v/>
      </c>
      <c r="AJ46" s="63" t="str">
        <f>IFERROR(VLOOKUP(AJ23,[1]Table2!$B$1:$Z$21,MATCH("xGA/90",[1]Table2!$B$1:$Z$1,0),0)*VLOOKUP($C23,[1]Table2!$B$1:$Z$21,MATCH("xG/90",[1]Table2!$B$1:$Z$1,0),0),"")</f>
        <v/>
      </c>
      <c r="AK46" s="63" t="str">
        <f>IFERROR(VLOOKUP(AK23,[1]Table2!$B$1:$Z$21,MATCH("xGA/90",[1]Table2!$B$1:$Z$1,0),0)*VLOOKUP($C23,[1]Table2!$B$1:$Z$21,MATCH("xG/90",[1]Table2!$B$1:$Z$1,0),0),"")</f>
        <v/>
      </c>
      <c r="AL46" s="63" t="str">
        <f>IFERROR(VLOOKUP(AL23,[1]Table2!$B$1:$Z$21,MATCH("xGA/90",[1]Table2!$B$1:$Z$1,0),0)*VLOOKUP($C23,[1]Table2!$B$1:$Z$21,MATCH("xG/90",[1]Table2!$B$1:$Z$1,0),0),"")</f>
        <v/>
      </c>
      <c r="AM46" s="63" t="str">
        <f>IFERROR(VLOOKUP(AM23,[1]Table2!$B$1:$Z$21,MATCH("xGA/90",[1]Table2!$B$1:$Z$1,0),0)*VLOOKUP($C23,[1]Table2!$B$1:$Z$21,MATCH("xG/90",[1]Table2!$B$1:$Z$1,0),0),"")</f>
        <v/>
      </c>
      <c r="AN46" s="63" t="str">
        <f>IFERROR(VLOOKUP(AN23,[1]Table2!$B$1:$Z$21,MATCH("xGA/90",[1]Table2!$B$1:$Z$1,0),0)*VLOOKUP($C23,[1]Table2!$B$1:$Z$21,MATCH("xG/90",[1]Table2!$B$1:$Z$1,0),0),"")</f>
        <v/>
      </c>
      <c r="AO46" s="63" t="str">
        <f>IFERROR(VLOOKUP(AO23,[1]Table2!$B$1:$Z$21,MATCH("xGA/90",[1]Table2!$B$1:$Z$1,0),0)*VLOOKUP($C23,[1]Table2!$B$1:$Z$21,MATCH("xG/90",[1]Table2!$B$1:$Z$1,0),0),"")</f>
        <v/>
      </c>
      <c r="AP46" s="63" t="str">
        <f>IFERROR(VLOOKUP(AP23,[1]Table2!$B$1:$Z$21,MATCH("xGA/90",[1]Table2!$B$1:$Z$1,0),0)*VLOOKUP($C23,[1]Table2!$B$1:$Z$21,MATCH("xG/90",[1]Table2!$B$1:$Z$1,0),0),"")</f>
        <v/>
      </c>
      <c r="AQ46" s="63" t="str">
        <f>IFERROR(VLOOKUP(AQ23,[1]Table2!$B$1:$Z$21,MATCH("xGA/90",[1]Table2!$B$1:$Z$1,0),0)*VLOOKUP($C23,[1]Table2!$B$1:$Z$21,MATCH("xG/90",[1]Table2!$B$1:$Z$1,0),0),"")</f>
        <v/>
      </c>
      <c r="AR46" s="63" t="str">
        <f>IFERROR(VLOOKUP(AR23,[1]Table2!$B$1:$Z$21,MATCH("xGA/90",[1]Table2!$B$1:$Z$1,0),0)*VLOOKUP($C23,[1]Table2!$B$1:$Z$21,MATCH("xG/90",[1]Table2!$B$1:$Z$1,0),0),"")</f>
        <v/>
      </c>
      <c r="AS46" s="63">
        <f>IFERROR(VLOOKUP(AS23,[1]Table2!$B$1:$Z$21,MATCH("xGA/90",[1]Table2!$B$1:$Z$1,0),0)*VLOOKUP($C23,[1]Table2!$B$1:$Z$21,MATCH("xG/90",[1]Table2!$B$1:$Z$1,0),0),"")</f>
        <v>1.9076562500000001</v>
      </c>
      <c r="AT46" s="63" t="str">
        <f>IFERROR(VLOOKUP(AT23,[1]Table2!$B$1:$Z$21,MATCH("xGA/90",[1]Table2!$B$1:$Z$1,0),0)*VLOOKUP($C23,[1]Table2!$B$1:$Z$21,MATCH("xG/90",[1]Table2!$B$1:$Z$1,0),0),"")</f>
        <v/>
      </c>
      <c r="AU46" s="63">
        <f>IFERROR(VLOOKUP(AU23,[1]Table2!$B$1:$Z$21,MATCH("xGA/90",[1]Table2!$B$1:$Z$1,0),0)*VLOOKUP($C23,[1]Table2!$B$1:$Z$21,MATCH("xG/90",[1]Table2!$B$1:$Z$1,0),0),"")</f>
        <v>2.1251562499999999</v>
      </c>
      <c r="AV46" s="63">
        <f>IFERROR(VLOOKUP(AV23,[1]Table2!$B$1:$Z$21,MATCH("xGA/90",[1]Table2!$B$1:$Z$1,0),0)*VLOOKUP($C23,[1]Table2!$B$1:$Z$21,MATCH("xG/90",[1]Table2!$B$1:$Z$1,0),0),"")</f>
        <v>1.885</v>
      </c>
      <c r="AW46" s="63" t="str">
        <f>IFERROR(VLOOKUP(AW23,[1]Table2!$B$1:$Z$21,MATCH("xGA/90",[1]Table2!$B$1:$Z$1,0),0)*VLOOKUP($C23,[1]Table2!$B$1:$Z$21,MATCH("xG/90",[1]Table2!$B$1:$Z$1,0),0),"")</f>
        <v/>
      </c>
      <c r="AX46" s="63" t="str">
        <f>IFERROR(VLOOKUP(AX23,[1]Table2!$B$1:$Z$21,MATCH("xGA/90",[1]Table2!$B$1:$Z$1,0),0)*VLOOKUP($C23,[1]Table2!$B$1:$Z$21,MATCH("xG/90",[1]Table2!$B$1:$Z$1,0),0),"")</f>
        <v/>
      </c>
      <c r="AY46" s="63">
        <f>IFERROR(VLOOKUP(AY23,[1]Table2!$B$1:$Z$21,MATCH("xGA/90",[1]Table2!$B$1:$Z$1,0),0)*VLOOKUP($C23,[1]Table2!$B$1:$Z$21,MATCH("xG/90",[1]Table2!$B$1:$Z$1,0),0),"")</f>
        <v>1.5723437500000002</v>
      </c>
      <c r="AZ46" s="63">
        <f>IFERROR(VLOOKUP(AZ23,[1]Table2!$B$1:$Z$21,MATCH("xGA/90",[1]Table2!$B$1:$Z$1,0),0)*VLOOKUP($C23,[1]Table2!$B$1:$Z$21,MATCH("xG/90",[1]Table2!$B$1:$Z$1,0),0),"")</f>
        <v>1.1841666666666666</v>
      </c>
      <c r="BA46" s="63">
        <f>IFERROR(VLOOKUP(BA23,[1]Table2!$B$1:$Z$21,MATCH("xGA/90",[1]Table2!$B$1:$Z$1,0),0)*VLOOKUP($C23,[1]Table2!$B$1:$Z$21,MATCH("xG/90",[1]Table2!$B$1:$Z$1,0),0),"")</f>
        <v>2.3761290322580644</v>
      </c>
      <c r="BB46" s="63" t="str">
        <f>IFERROR(VLOOKUP(BB23,[1]Table2!$B$1:$Z$21,MATCH("xGA/90",[1]Table2!$B$1:$Z$1,0),0)*VLOOKUP($C23,[1]Table2!$B$1:$Z$21,MATCH("xG/90",[1]Table2!$B$1:$Z$1,0),0),"")</f>
        <v/>
      </c>
      <c r="BC46" s="63" t="str">
        <f>IFERROR(VLOOKUP(BC23,[1]Table2!$B$1:$Z$21,MATCH("xGA/90",[1]Table2!$B$1:$Z$1,0),0)*VLOOKUP($C23,[1]Table2!$B$1:$Z$21,MATCH("xG/90",[1]Table2!$B$1:$Z$1,0),0),"")</f>
        <v/>
      </c>
      <c r="BD46" s="63" t="str">
        <f>IFERROR(VLOOKUP(BD23,[1]Table2!$B$1:$Z$21,MATCH("xGA/90",[1]Table2!$B$1:$Z$1,0),0)*VLOOKUP($C23,[1]Table2!$B$1:$Z$21,MATCH("xG/90",[1]Table2!$B$1:$Z$1,0),0),"")</f>
        <v/>
      </c>
      <c r="BE46" s="63">
        <f>IFERROR(VLOOKUP(BE23,[1]Table2!$B$1:$Z$21,MATCH("xGA/90",[1]Table2!$B$1:$Z$1,0),0)*VLOOKUP($C23,[1]Table2!$B$1:$Z$21,MATCH("xG/90",[1]Table2!$B$1:$Z$1,0),0),"")</f>
        <v>1.1841666666666666</v>
      </c>
      <c r="BF46" s="63" t="str">
        <f>IFERROR(VLOOKUP(BF23,[1]Table2!$B$1:$Z$21,MATCH("xGA/90",[1]Table2!$B$1:$Z$1,0),0)*VLOOKUP($C23,[1]Table2!$B$1:$Z$21,MATCH("xG/90",[1]Table2!$B$1:$Z$1,0),0),"")</f>
        <v/>
      </c>
      <c r="BG46" s="63">
        <f>IFERROR(VLOOKUP(BG23,[1]Table2!$B$1:$Z$21,MATCH("xGA/90",[1]Table2!$B$1:$Z$1,0),0)*VLOOKUP($C23,[1]Table2!$B$1:$Z$21,MATCH("xG/90",[1]Table2!$B$1:$Z$1,0),0),"")</f>
        <v>2.3426562500000001</v>
      </c>
      <c r="BH46" s="63" t="str">
        <f>IFERROR(VLOOKUP(BH23,[1]Table2!$B$1:$Z$21,MATCH("xGA/90",[1]Table2!$B$1:$Z$1,0),0)*VLOOKUP($C23,[1]Table2!$B$1:$Z$21,MATCH("xG/90",[1]Table2!$B$1:$Z$1,0),0),"")</f>
        <v/>
      </c>
      <c r="BI46" s="63">
        <f>IFERROR(VLOOKUP(BI23,[1]Table2!$B$1:$Z$21,MATCH("xGA/90",[1]Table2!$B$1:$Z$1,0),0)*VLOOKUP($C23,[1]Table2!$B$1:$Z$21,MATCH("xG/90",[1]Table2!$B$1:$Z$1,0),0),"")</f>
        <v>1.8475806451612902</v>
      </c>
      <c r="BJ46" s="63" t="str">
        <f>IFERROR(VLOOKUP(BJ23,[1]Table2!$B$1:$Z$21,MATCH("xGA/90",[1]Table2!$B$1:$Z$1,0),0)*VLOOKUP($C23,[1]Table2!$B$1:$Z$21,MATCH("xG/90",[1]Table2!$B$1:$Z$1,0),0),"")</f>
        <v/>
      </c>
      <c r="BK46" s="63">
        <f>IFERROR(VLOOKUP(BK23,[1]Table2!$B$1:$Z$21,MATCH("xGA/90",[1]Table2!$B$1:$Z$1,0),0)*VLOOKUP($C23,[1]Table2!$B$1:$Z$21,MATCH("xG/90",[1]Table2!$B$1:$Z$1,0),0),"")</f>
        <v>1.8288709677419352</v>
      </c>
      <c r="BL46" s="63" t="str">
        <f>IFERROR(VLOOKUP(BL23,[1]Table2!$B$1:$Z$21,MATCH("xGA/90",[1]Table2!$B$1:$Z$1,0),0)*VLOOKUP($C23,[1]Table2!$B$1:$Z$21,MATCH("xG/90",[1]Table2!$B$1:$Z$1,0),0),"")</f>
        <v/>
      </c>
      <c r="BM46" s="63">
        <f>IFERROR(VLOOKUP(BM23,[1]Table2!$B$1:$Z$21,MATCH("xGA/90",[1]Table2!$B$1:$Z$1,0),0)*VLOOKUP($C23,[1]Table2!$B$1:$Z$21,MATCH("xG/90",[1]Table2!$B$1:$Z$1,0),0),"")</f>
        <v>2.1070312499999999</v>
      </c>
      <c r="BN46" s="63" t="str">
        <f>IFERROR(VLOOKUP(BN23,[1]Table2!$B$1:$Z$21,MATCH("xGA/90",[1]Table2!$B$1:$Z$1,0),0)*VLOOKUP($C23,[1]Table2!$B$1:$Z$21,MATCH("xG/90",[1]Table2!$B$1:$Z$1,0),0),"")</f>
        <v/>
      </c>
      <c r="BO46" s="63">
        <f>IFERROR(VLOOKUP(BO23,[1]Table2!$B$1:$Z$21,MATCH("xGA/90",[1]Table2!$B$1:$Z$1,0),0)*VLOOKUP($C23,[1]Table2!$B$1:$Z$21,MATCH("xG/90",[1]Table2!$B$1:$Z$1,0),0),"")</f>
        <v>2.4468749999999999</v>
      </c>
      <c r="BP46" s="63" t="str">
        <f>IFERROR(VLOOKUP(BP23,[1]Table2!$B$1:$Z$21,MATCH("xGA/90",[1]Table2!$B$1:$Z$1,0),0)*VLOOKUP($C23,[1]Table2!$B$1:$Z$21,MATCH("xG/90",[1]Table2!$B$1:$Z$1,0),0),"")</f>
        <v/>
      </c>
      <c r="BQ46" s="63">
        <f>IFERROR(VLOOKUP(BQ23,[1]Table2!$B$1:$Z$21,MATCH("xGA/90",[1]Table2!$B$1:$Z$1,0),0)*VLOOKUP($C23,[1]Table2!$B$1:$Z$21,MATCH("xG/90",[1]Table2!$B$1:$Z$1,0),0),"")</f>
        <v>2.08890625</v>
      </c>
      <c r="BR46" s="63" t="str">
        <f>IFERROR(VLOOKUP(BR23,[1]Table2!$B$1:$Z$21,MATCH("xGA/90",[1]Table2!$B$1:$Z$1,0),0)*VLOOKUP($C23,[1]Table2!$B$1:$Z$21,MATCH("xG/90",[1]Table2!$B$1:$Z$1,0),0),"")</f>
        <v/>
      </c>
      <c r="BS46" s="63" t="str">
        <f>IFERROR(VLOOKUP(BS23,[1]Table2!$B$1:$Z$21,MATCH("xGA/90",[1]Table2!$B$1:$Z$1,0),0)*VLOOKUP($C23,[1]Table2!$B$1:$Z$21,MATCH("xG/90",[1]Table2!$B$1:$Z$1,0),0),"")</f>
        <v/>
      </c>
      <c r="BT46" s="63" t="str">
        <f>IFERROR(VLOOKUP(BT23,[1]Table2!$B$1:$Z$21,MATCH("xGA/90",[1]Table2!$B$1:$Z$1,0),0)*VLOOKUP($C23,[1]Table2!$B$1:$Z$21,MATCH("xG/90",[1]Table2!$B$1:$Z$1,0),0),"")</f>
        <v/>
      </c>
      <c r="BU46" s="63">
        <f>IFERROR(VLOOKUP(BU23,[1]Table2!$B$1:$Z$21,MATCH("xGA/90",[1]Table2!$B$1:$Z$1,0),0)*VLOOKUP($C23,[1]Table2!$B$1:$Z$21,MATCH("xG/90",[1]Table2!$B$1:$Z$1,0),0),"")</f>
        <v>2.4468749999999999</v>
      </c>
      <c r="BV46" s="63" t="str">
        <f>IFERROR(VLOOKUP(BV23,[1]Table2!$B$1:$Z$21,MATCH("xGA/90",[1]Table2!$B$1:$Z$1,0),0)*VLOOKUP($C23,[1]Table2!$B$1:$Z$21,MATCH("xG/90",[1]Table2!$B$1:$Z$1,0),0),"")</f>
        <v/>
      </c>
      <c r="BW46" s="63">
        <f>IFERROR(VLOOKUP(BW23,[1]Table2!$B$1:$Z$21,MATCH("xGA/90",[1]Table2!$B$1:$Z$1,0),0)*VLOOKUP($C23,[1]Table2!$B$1:$Z$21,MATCH("xG/90",[1]Table2!$B$1:$Z$1,0),0),"")</f>
        <v>1.6800000000000002</v>
      </c>
      <c r="BX46" s="63" t="str">
        <f>IFERROR(VLOOKUP(BX23,[1]Table2!$B$1:$Z$21,MATCH("xGA/90",[1]Table2!$B$1:$Z$1,0),0)*VLOOKUP($C23,[1]Table2!$B$1:$Z$21,MATCH("xG/90",[1]Table2!$B$1:$Z$1,0),0),"")</f>
        <v/>
      </c>
      <c r="BY46" s="63">
        <f>IFERROR(VLOOKUP(BY23,[1]Table2!$B$1:$Z$21,MATCH("xGA/90",[1]Table2!$B$1:$Z$1,0),0)*VLOOKUP($C23,[1]Table2!$B$1:$Z$21,MATCH("xG/90",[1]Table2!$B$1:$Z$1,0),0),"")</f>
        <v>2.5510937499999997</v>
      </c>
      <c r="BZ46" s="63" t="str">
        <f>IFERROR(VLOOKUP(BZ23,[1]Table2!$B$1:$Z$21,MATCH("xGA/90",[1]Table2!$B$1:$Z$1,0),0)*VLOOKUP($C23,[1]Table2!$B$1:$Z$21,MATCH("xG/90",[1]Table2!$B$1:$Z$1,0),0),"")</f>
        <v/>
      </c>
      <c r="CA46" s="63">
        <f>IFERROR(VLOOKUP(CA23,[1]Table2!$B$1:$Z$21,MATCH("xGA/90",[1]Table2!$B$1:$Z$1,0),0)*VLOOKUP($C23,[1]Table2!$B$1:$Z$21,MATCH("xG/90",[1]Table2!$B$1:$Z$1,0),0),"")</f>
        <v>1.4874193548387098</v>
      </c>
      <c r="CB46" s="63">
        <f>IFERROR(VLOOKUP(CB23,[1]Table2!$B$1:$Z$21,MATCH("xGA/90",[1]Table2!$B$1:$Z$1,0),0)*VLOOKUP($C23,[1]Table2!$B$1:$Z$21,MATCH("xG/90",[1]Table2!$B$1:$Z$1,0),0),"")</f>
        <v>1.8705000000000001</v>
      </c>
      <c r="CC46" s="63">
        <f>IFERROR(VLOOKUP(CC23,[1]Table2!$B$1:$Z$21,MATCH("xGA/90",[1]Table2!$B$1:$Z$1,0),0)*VLOOKUP($C23,[1]Table2!$B$1:$Z$21,MATCH("xG/90",[1]Table2!$B$1:$Z$1,0),0),"")</f>
        <v>2.0299999999999998</v>
      </c>
      <c r="CD46" s="63" t="str">
        <f>IFERROR(VLOOKUP(CD23,[1]Table2!$B$1:$Z$21,MATCH("xGA/90",[1]Table2!$B$1:$Z$1,0),0)*VLOOKUP($C23,[1]Table2!$B$1:$Z$21,MATCH("xG/90",[1]Table2!$B$1:$Z$1,0),0),"")</f>
        <v/>
      </c>
      <c r="CE46" s="63">
        <f>IFERROR(VLOOKUP(CE23,[1]Table2!$B$1:$Z$21,MATCH("xGA/90",[1]Table2!$B$1:$Z$1,0),0)*VLOOKUP($C23,[1]Table2!$B$1:$Z$21,MATCH("xG/90",[1]Table2!$B$1:$Z$1,0),0),"")</f>
        <v>1.885</v>
      </c>
      <c r="CF46" s="63" t="str">
        <f>IFERROR(VLOOKUP(CF23,[1]Table2!$B$1:$Z$21,MATCH("xGA/90",[1]Table2!$B$1:$Z$1,0),0)*VLOOKUP($C23,[1]Table2!$B$1:$Z$21,MATCH("xG/90",[1]Table2!$B$1:$Z$1,0),0),"")</f>
        <v/>
      </c>
      <c r="CG46" s="63">
        <f>IFERROR(VLOOKUP(CG23,[1]Table2!$B$1:$Z$21,MATCH("xGA/90",[1]Table2!$B$1:$Z$1,0),0)*VLOOKUP($C23,[1]Table2!$B$1:$Z$21,MATCH("xG/90",[1]Table2!$B$1:$Z$1,0),0),"")</f>
        <v>2.1251562499999999</v>
      </c>
      <c r="CH46" s="63" t="str">
        <f>IFERROR(VLOOKUP(CH23,[1]Table2!$B$1:$Z$21,MATCH("xGA/90",[1]Table2!$B$1:$Z$1,0),0)*VLOOKUP($C23,[1]Table2!$B$1:$Z$21,MATCH("xG/90",[1]Table2!$B$1:$Z$1,0),0),"")</f>
        <v/>
      </c>
      <c r="CI46" s="63">
        <f>IFERROR(VLOOKUP(CI23,[1]Table2!$B$1:$Z$21,MATCH("xGA/90",[1]Table2!$B$1:$Z$1,0),0)*VLOOKUP($C23,[1]Table2!$B$1:$Z$21,MATCH("xG/90",[1]Table2!$B$1:$Z$1,0),0),"")</f>
        <v>1.9076562500000001</v>
      </c>
      <c r="CJ46" s="63" t="str">
        <f>IFERROR(VLOOKUP(CJ23,[1]Table2!$B$1:$Z$21,MATCH("xGA/90",[1]Table2!$B$1:$Z$1,0),0)*VLOOKUP($C23,[1]Table2!$B$1:$Z$21,MATCH("xG/90",[1]Table2!$B$1:$Z$1,0),0),"")</f>
        <v/>
      </c>
      <c r="CK46" s="63">
        <f>IFERROR(VLOOKUP(CK23,[1]Table2!$B$1:$Z$21,MATCH("xGA/90",[1]Table2!$B$1:$Z$1,0),0)*VLOOKUP($C23,[1]Table2!$B$1:$Z$21,MATCH("xG/90",[1]Table2!$B$1:$Z$1,0),0),"")</f>
        <v>2.4378124999999997</v>
      </c>
      <c r="CL46" s="63" t="str">
        <f>IFERROR(VLOOKUP(CL23,[1]Table2!$B$1:$Z$21,MATCH("xGA/90",[1]Table2!$B$1:$Z$1,0),0)*VLOOKUP($C23,[1]Table2!$B$1:$Z$21,MATCH("xG/90",[1]Table2!$B$1:$Z$1,0),0),"")</f>
        <v/>
      </c>
      <c r="CM46" s="63" t="str">
        <f>IFERROR(VLOOKUP(CM23,[1]Table2!$B$1:$Z$21,MATCH("xGA/90",[1]Table2!$B$1:$Z$1,0),0)*VLOOKUP($C23,[1]Table2!$B$1:$Z$21,MATCH("xG/90",[1]Table2!$B$1:$Z$1,0),0),"")</f>
        <v/>
      </c>
      <c r="CN46" s="63" t="str">
        <f>IFERROR(VLOOKUP(CN23,[1]Table2!$B$1:$Z$21,MATCH("xGA/90",[1]Table2!$B$1:$Z$1,0),0)*VLOOKUP($C23,[1]Table2!$B$1:$Z$21,MATCH("xG/90",[1]Table2!$B$1:$Z$1,0),0),"")</f>
        <v/>
      </c>
      <c r="CO46" s="63" t="str">
        <f>IFERROR(VLOOKUP(CO23,[1]Table2!$B$1:$Z$21,MATCH("xGA/90",[1]Table2!$B$1:$Z$1,0),0)*VLOOKUP($C23,[1]Table2!$B$1:$Z$21,MATCH("xG/90",[1]Table2!$B$1:$Z$1,0),0),"")</f>
        <v/>
      </c>
      <c r="CP46" s="63" t="str">
        <f>IFERROR(VLOOKUP(CP23,[1]Table2!$B$1:$Z$21,MATCH("xGA/90",[1]Table2!$B$1:$Z$1,0),0)*VLOOKUP($C23,[1]Table2!$B$1:$Z$21,MATCH("xG/90",[1]Table2!$B$1:$Z$1,0),0),"")</f>
        <v/>
      </c>
      <c r="CQ46" s="63" t="str">
        <f>IFERROR(VLOOKUP(CQ23,[1]Table2!$B$1:$Z$21,MATCH("xGA/90",[1]Table2!$B$1:$Z$1,0),0)*VLOOKUP($C23,[1]Table2!$B$1:$Z$21,MATCH("xG/90",[1]Table2!$B$1:$Z$1,0),0),"")</f>
        <v/>
      </c>
      <c r="CR46" s="63" t="str">
        <f>IFERROR(VLOOKUP(CR23,[1]Table2!$B$1:$Z$21,MATCH("xGA/90",[1]Table2!$B$1:$Z$1,0),0)*VLOOKUP($C23,[1]Table2!$B$1:$Z$21,MATCH("xG/90",[1]Table2!$B$1:$Z$1,0),0),"")</f>
        <v/>
      </c>
      <c r="CS46" s="63" t="str">
        <f>IFERROR(VLOOKUP(CS23,[1]Table2!$B$1:$Z$21,MATCH("xGA/90",[1]Table2!$B$1:$Z$1,0),0)*VLOOKUP($C23,[1]Table2!$B$1:$Z$21,MATCH("xG/90",[1]Table2!$B$1:$Z$1,0),0),"")</f>
        <v/>
      </c>
      <c r="CT46" s="63" t="str">
        <f>IFERROR(VLOOKUP(CT23,[1]Table2!$B$1:$Z$21,MATCH("xGA/90",[1]Table2!$B$1:$Z$1,0),0)*VLOOKUP($C23,[1]Table2!$B$1:$Z$21,MATCH("xG/90",[1]Table2!$B$1:$Z$1,0),0),"")</f>
        <v/>
      </c>
      <c r="CU46" s="63" t="str">
        <f>IFERROR(VLOOKUP(CU23,[1]Table2!$B$1:$Z$21,MATCH("xGA/90",[1]Table2!$B$1:$Z$1,0),0)*VLOOKUP($C23,[1]Table2!$B$1:$Z$21,MATCH("xG/90",[1]Table2!$B$1:$Z$1,0),0),"")</f>
        <v/>
      </c>
      <c r="CV46" s="63" t="str">
        <f>IFERROR(VLOOKUP(CV23,[1]Table2!$B$1:$Z$21,MATCH("xGA/90",[1]Table2!$B$1:$Z$1,0),0)*VLOOKUP($C23,[1]Table2!$B$1:$Z$21,MATCH("xG/90",[1]Table2!$B$1:$Z$1,0),0),"")</f>
        <v/>
      </c>
      <c r="CW46" s="63" t="str">
        <f>IFERROR(VLOOKUP(CW23,[1]Table2!$B$1:$Z$21,MATCH("xGA/90",[1]Table2!$B$1:$Z$1,0),0)*VLOOKUP($C23,[1]Table2!$B$1:$Z$21,MATCH("xG/90",[1]Table2!$B$1:$Z$1,0),0),"")</f>
        <v/>
      </c>
      <c r="CX46" s="63" t="str">
        <f>IFERROR(VLOOKUP(CX23,[1]Table2!$B$1:$Z$21,MATCH("xGA/90",[1]Table2!$B$1:$Z$1,0),0)*VLOOKUP($C23,[1]Table2!$B$1:$Z$21,MATCH("xG/90",[1]Table2!$B$1:$Z$1,0),0),"")</f>
        <v/>
      </c>
      <c r="CY46" s="63" t="str">
        <f>IFERROR(VLOOKUP(CY23,[1]Table2!$B$1:$Z$21,MATCH("xGA/90",[1]Table2!$B$1:$Z$1,0),0)*VLOOKUP($C23,[1]Table2!$B$1:$Z$21,MATCH("xG/90",[1]Table2!$B$1:$Z$1,0),0),"")</f>
        <v/>
      </c>
      <c r="CZ46" s="63" t="str">
        <f>IFERROR(VLOOKUP(CZ23,[1]Table2!$B$1:$Z$21,MATCH("xGA/90",[1]Table2!$B$1:$Z$1,0),0)*VLOOKUP($C23,[1]Table2!$B$1:$Z$21,MATCH("xG/90",[1]Table2!$B$1:$Z$1,0),0),"")</f>
        <v/>
      </c>
      <c r="DA46" s="63" t="str">
        <f>IFERROR(VLOOKUP(DA23,[1]Table2!$B$1:$Z$21,MATCH("xGA/90",[1]Table2!$B$1:$Z$1,0),0)*VLOOKUP($C23,[1]Table2!$B$1:$Z$21,MATCH("xG/90",[1]Table2!$B$1:$Z$1,0),0),"")</f>
        <v/>
      </c>
      <c r="DB46" s="63" t="str">
        <f>IFERROR(VLOOKUP(DB23,[1]Table2!$B$1:$Z$21,MATCH("xGA/90",[1]Table2!$B$1:$Z$1,0),0)*VLOOKUP($C23,[1]Table2!$B$1:$Z$21,MATCH("xG/90",[1]Table2!$B$1:$Z$1,0),0),"")</f>
        <v/>
      </c>
      <c r="DC46" s="63" t="str">
        <f>IFERROR(VLOOKUP(DC23,[1]Table2!$B$1:$Z$21,MATCH("xGA/90",[1]Table2!$B$1:$Z$1,0),0)*VLOOKUP($C23,[1]Table2!$B$1:$Z$21,MATCH("xG/90",[1]Table2!$B$1:$Z$1,0),0),"")</f>
        <v/>
      </c>
      <c r="DE46" s="101"/>
      <c r="DF46" s="101"/>
      <c r="DG46" s="101"/>
      <c r="DH46" s="101"/>
      <c r="DI46" s="101"/>
      <c r="DJ46" s="101"/>
    </row>
    <row r="47" spans="1:114" s="49" customFormat="1" ht="21.75" customHeight="1" x14ac:dyDescent="0.25">
      <c r="A47" s="48" t="s">
        <v>78</v>
      </c>
      <c r="B47" s="44">
        <f>VLOOKUP(A47,[1]Table!$B$1:$O$21,MATCH("xGD/90",[1]Table!$B$1:$O$1,0),0)</f>
        <v>0.05</v>
      </c>
      <c r="C47" s="60" t="s">
        <v>18</v>
      </c>
      <c r="D47" s="63" t="str">
        <f>IFERROR(VLOOKUP(D24,[1]Table2!$B$1:$Z$21,MATCH("xGA/90",[1]Table2!$B$1:$Z$1,0),0)*VLOOKUP($C24,[1]Table2!$B$1:$Z$21,MATCH("xG/90",[1]Table2!$B$1:$Z$1,0),0),"")</f>
        <v/>
      </c>
      <c r="E47" s="63">
        <f>IFERROR(VLOOKUP(E24,[1]Table2!$B$1:$Z$21,MATCH("xGA/90",[1]Table2!$B$1:$Z$1,0),0)*VLOOKUP($C24,[1]Table2!$B$1:$Z$21,MATCH("xG/90",[1]Table2!$B$1:$Z$1,0),0),"")</f>
        <v>1.082741935483871</v>
      </c>
      <c r="F47" s="63" t="str">
        <f>IFERROR(VLOOKUP(F24,[1]Table2!$B$1:$Z$21,MATCH("xGA/90",[1]Table2!$B$1:$Z$1,0),0)*VLOOKUP($C24,[1]Table2!$B$1:$Z$21,MATCH("xG/90",[1]Table2!$B$1:$Z$1,0),0),"")</f>
        <v/>
      </c>
      <c r="G47" s="63">
        <f>IFERROR(VLOOKUP(G24,[1]Table2!$B$1:$Z$21,MATCH("xGA/90",[1]Table2!$B$1:$Z$1,0),0)*VLOOKUP($C24,[1]Table2!$B$1:$Z$21,MATCH("xG/90",[1]Table2!$B$1:$Z$1,0),0),"")</f>
        <v>2.2372983870967742</v>
      </c>
      <c r="H47" s="63" t="str">
        <f>IFERROR(VLOOKUP(H24,[1]Table2!$B$1:$Z$21,MATCH("xGA/90",[1]Table2!$B$1:$Z$1,0),0)*VLOOKUP($C24,[1]Table2!$B$1:$Z$21,MATCH("xG/90",[1]Table2!$B$1:$Z$1,0),0),"")</f>
        <v/>
      </c>
      <c r="I47" s="63">
        <f>IFERROR(VLOOKUP(I24,[1]Table2!$B$1:$Z$21,MATCH("xGA/90",[1]Table2!$B$1:$Z$1,0),0)*VLOOKUP($C24,[1]Table2!$B$1:$Z$21,MATCH("xG/90",[1]Table2!$B$1:$Z$1,0),0),"")</f>
        <v>1.5361067853170192</v>
      </c>
      <c r="J47" s="63" t="str">
        <f>IFERROR(VLOOKUP(J24,[1]Table2!$B$1:$Z$21,MATCH("xGA/90",[1]Table2!$B$1:$Z$1,0),0)*VLOOKUP($C24,[1]Table2!$B$1:$Z$21,MATCH("xG/90",[1]Table2!$B$1:$Z$1,0),0),"")</f>
        <v/>
      </c>
      <c r="K47" s="63">
        <f>IFERROR(VLOOKUP(K24,[1]Table2!$B$1:$Z$21,MATCH("xGA/90",[1]Table2!$B$1:$Z$1,0),0)*VLOOKUP($C24,[1]Table2!$B$1:$Z$21,MATCH("xG/90",[1]Table2!$B$1:$Z$1,0),0),"")</f>
        <v>1.9431350806451615</v>
      </c>
      <c r="L47" s="63">
        <f>IFERROR(VLOOKUP(L24,[1]Table2!$B$1:$Z$21,MATCH("xGA/90",[1]Table2!$B$1:$Z$1,0),0)*VLOOKUP($C24,[1]Table2!$B$1:$Z$21,MATCH("xG/90",[1]Table2!$B$1:$Z$1,0),0),"")</f>
        <v>1.7069758064516132</v>
      </c>
      <c r="M47" s="63">
        <f>IFERROR(VLOOKUP(M24,[1]Table2!$B$1:$Z$21,MATCH("xGA/90",[1]Table2!$B$1:$Z$1,0),0)*VLOOKUP($C24,[1]Table2!$B$1:$Z$21,MATCH("xG/90",[1]Table2!$B$1:$Z$1,0),0),"")</f>
        <v>1.6722268470343393</v>
      </c>
      <c r="N47" s="63" t="str">
        <f>IFERROR(VLOOKUP(N24,[1]Table2!$B$1:$Z$21,MATCH("xGA/90",[1]Table2!$B$1:$Z$1,0),0)*VLOOKUP($C24,[1]Table2!$B$1:$Z$21,MATCH("xG/90",[1]Table2!$B$1:$Z$1,0),0),"")</f>
        <v/>
      </c>
      <c r="O47" s="63" t="str">
        <f>IFERROR(VLOOKUP(O24,[1]Table2!$B$1:$Z$21,MATCH("xGA/90",[1]Table2!$B$1:$Z$1,0),0)*VLOOKUP($C24,[1]Table2!$B$1:$Z$21,MATCH("xG/90",[1]Table2!$B$1:$Z$1,0),0),"")</f>
        <v/>
      </c>
      <c r="P47" s="63" t="str">
        <f>IFERROR(VLOOKUP(P24,[1]Table2!$B$1:$Z$21,MATCH("xGA/90",[1]Table2!$B$1:$Z$1,0),0)*VLOOKUP($C24,[1]Table2!$B$1:$Z$21,MATCH("xG/90",[1]Table2!$B$1:$Z$1,0),0),"")</f>
        <v/>
      </c>
      <c r="Q47" s="63">
        <f>IFERROR(VLOOKUP(Q24,[1]Table2!$B$1:$Z$21,MATCH("xGA/90",[1]Table2!$B$1:$Z$1,0),0)*VLOOKUP($C24,[1]Table2!$B$1:$Z$21,MATCH("xG/90",[1]Table2!$B$1:$Z$1,0),0),"")</f>
        <v>2.2372983870967742</v>
      </c>
      <c r="R47" s="63" t="str">
        <f>IFERROR(VLOOKUP(R24,[1]Table2!$B$1:$Z$21,MATCH("xGA/90",[1]Table2!$B$1:$Z$1,0),0)*VLOOKUP($C24,[1]Table2!$B$1:$Z$21,MATCH("xG/90",[1]Table2!$B$1:$Z$1,0),0),"")</f>
        <v/>
      </c>
      <c r="S47" s="63" t="str">
        <f>IFERROR(VLOOKUP(S24,[1]Table2!$B$1:$Z$21,MATCH("xGA/90",[1]Table2!$B$1:$Z$1,0),0)*VLOOKUP($C24,[1]Table2!$B$1:$Z$21,MATCH("xG/90",[1]Table2!$B$1:$Z$1,0),0),"")</f>
        <v/>
      </c>
      <c r="T47" s="63" t="str">
        <f>IFERROR(VLOOKUP(T24,[1]Table2!$B$1:$Z$21,MATCH("xGA/90",[1]Table2!$B$1:$Z$1,0),0)*VLOOKUP($C24,[1]Table2!$B$1:$Z$21,MATCH("xG/90",[1]Table2!$B$1:$Z$1,0),0),"")</f>
        <v/>
      </c>
      <c r="U47" s="63">
        <f>IFERROR(VLOOKUP(U24,[1]Table2!$B$1:$Z$21,MATCH("xGA/90",[1]Table2!$B$1:$Z$1,0),0)*VLOOKUP($C24,[1]Table2!$B$1:$Z$21,MATCH("xG/90",[1]Table2!$B$1:$Z$1,0),0),"")</f>
        <v>1.9265625000000002</v>
      </c>
      <c r="V47" s="63" t="str">
        <f>IFERROR(VLOOKUP(V24,[1]Table2!$B$1:$Z$21,MATCH("xGA/90",[1]Table2!$B$1:$Z$1,0),0)*VLOOKUP($C24,[1]Table2!$B$1:$Z$21,MATCH("xG/90",[1]Table2!$B$1:$Z$1,0),0),"")</f>
        <v/>
      </c>
      <c r="W47" s="63">
        <f>IFERROR(VLOOKUP(W24,[1]Table2!$B$1:$Z$21,MATCH("xGA/90",[1]Table2!$B$1:$Z$1,0),0)*VLOOKUP($C24,[1]Table2!$B$1:$Z$21,MATCH("xG/90",[1]Table2!$B$1:$Z$1,0),0),"")</f>
        <v>2.1726118626430804</v>
      </c>
      <c r="X47" s="63" t="str">
        <f>IFERROR(VLOOKUP(X24,[1]Table2!$B$1:$Z$21,MATCH("xGA/90",[1]Table2!$B$1:$Z$1,0),0)*VLOOKUP($C24,[1]Table2!$B$1:$Z$21,MATCH("xG/90",[1]Table2!$B$1:$Z$1,0),0),"")</f>
        <v/>
      </c>
      <c r="Y47" s="63">
        <f>IFERROR(VLOOKUP(Y24,[1]Table2!$B$1:$Z$21,MATCH("xGA/90",[1]Table2!$B$1:$Z$1,0),0)*VLOOKUP($C24,[1]Table2!$B$1:$Z$21,MATCH("xG/90",[1]Table2!$B$1:$Z$1,0),0),"")</f>
        <v>1.9099899193548389</v>
      </c>
      <c r="Z47" s="63">
        <f>IFERROR(VLOOKUP(Z24,[1]Table2!$B$1:$Z$21,MATCH("xGA/90",[1]Table2!$B$1:$Z$1,0),0)*VLOOKUP($C24,[1]Table2!$B$1:$Z$21,MATCH("xG/90",[1]Table2!$B$1:$Z$1,0),0),"")</f>
        <v>1.8561290322580646</v>
      </c>
      <c r="AA47" s="63">
        <f>IFERROR(VLOOKUP(AA24,[1]Table2!$B$1:$Z$21,MATCH("xGA/90",[1]Table2!$B$1:$Z$1,0),0)*VLOOKUP($C24,[1]Table2!$B$1:$Z$21,MATCH("xG/90",[1]Table2!$B$1:$Z$1,0),0),"")</f>
        <v>2.3325907258064515</v>
      </c>
      <c r="AB47" s="63" t="str">
        <f>IFERROR(VLOOKUP(AB24,[1]Table2!$B$1:$Z$21,MATCH("xGA/90",[1]Table2!$B$1:$Z$1,0),0)*VLOOKUP($C24,[1]Table2!$B$1:$Z$21,MATCH("xG/90",[1]Table2!$B$1:$Z$1,0),0),"")</f>
        <v/>
      </c>
      <c r="AC47" s="63">
        <f>IFERROR(VLOOKUP(AC24,[1]Table2!$B$1:$Z$21,MATCH("xGA/90",[1]Table2!$B$1:$Z$1,0),0)*VLOOKUP($C24,[1]Table2!$B$1:$Z$21,MATCH("xG/90",[1]Table2!$B$1:$Z$1,0),0),"")</f>
        <v>1.7102903225806454</v>
      </c>
      <c r="AD47" s="63" t="str">
        <f>IFERROR(VLOOKUP(AD24,[1]Table2!$B$1:$Z$21,MATCH("xGA/90",[1]Table2!$B$1:$Z$1,0),0)*VLOOKUP($C24,[1]Table2!$B$1:$Z$21,MATCH("xG/90",[1]Table2!$B$1:$Z$1,0),0),"")</f>
        <v/>
      </c>
      <c r="AE47" s="63">
        <f>IFERROR(VLOOKUP(AE24,[1]Table2!$B$1:$Z$21,MATCH("xGA/90",[1]Table2!$B$1:$Z$1,0),0)*VLOOKUP($C24,[1]Table2!$B$1:$Z$21,MATCH("xG/90",[1]Table2!$B$1:$Z$1,0),0),"")</f>
        <v>1.7235483870967745</v>
      </c>
      <c r="AF47" s="63" t="str">
        <f>IFERROR(VLOOKUP(AF24,[1]Table2!$B$1:$Z$21,MATCH("xGA/90",[1]Table2!$B$1:$Z$1,0),0)*VLOOKUP($C24,[1]Table2!$B$1:$Z$21,MATCH("xG/90",[1]Table2!$B$1:$Z$1,0),0),"")</f>
        <v/>
      </c>
      <c r="AG47" s="63">
        <f>IFERROR(VLOOKUP(AG24,[1]Table2!$B$1:$Z$21,MATCH("xGA/90",[1]Table2!$B$1:$Z$1,0),0)*VLOOKUP($C24,[1]Table2!$B$1:$Z$21,MATCH("xG/90",[1]Table2!$B$1:$Z$1,0),0),"")</f>
        <v>2.1420060483870969</v>
      </c>
      <c r="AH47" s="63" t="str">
        <f>IFERROR(VLOOKUP(AH24,[1]Table2!$B$1:$Z$21,MATCH("xGA/90",[1]Table2!$B$1:$Z$1,0),0)*VLOOKUP($C24,[1]Table2!$B$1:$Z$21,MATCH("xG/90",[1]Table2!$B$1:$Z$1,0),0),"")</f>
        <v/>
      </c>
      <c r="AI47" s="63" t="str">
        <f>IFERROR(VLOOKUP(AI24,[1]Table2!$B$1:$Z$21,MATCH("xGA/90",[1]Table2!$B$1:$Z$1,0),0)*VLOOKUP($C24,[1]Table2!$B$1:$Z$21,MATCH("xG/90",[1]Table2!$B$1:$Z$1,0),0),"")</f>
        <v/>
      </c>
      <c r="AJ47" s="63" t="str">
        <f>IFERROR(VLOOKUP(AJ24,[1]Table2!$B$1:$Z$21,MATCH("xGA/90",[1]Table2!$B$1:$Z$1,0),0)*VLOOKUP($C24,[1]Table2!$B$1:$Z$21,MATCH("xG/90",[1]Table2!$B$1:$Z$1,0),0),"")</f>
        <v/>
      </c>
      <c r="AK47" s="63" t="str">
        <f>IFERROR(VLOOKUP(AK24,[1]Table2!$B$1:$Z$21,MATCH("xGA/90",[1]Table2!$B$1:$Z$1,0),0)*VLOOKUP($C24,[1]Table2!$B$1:$Z$21,MATCH("xG/90",[1]Table2!$B$1:$Z$1,0),0),"")</f>
        <v/>
      </c>
      <c r="AL47" s="63" t="str">
        <f>IFERROR(VLOOKUP(AL24,[1]Table2!$B$1:$Z$21,MATCH("xGA/90",[1]Table2!$B$1:$Z$1,0),0)*VLOOKUP($C24,[1]Table2!$B$1:$Z$21,MATCH("xG/90",[1]Table2!$B$1:$Z$1,0),0),"")</f>
        <v/>
      </c>
      <c r="AM47" s="63" t="str">
        <f>IFERROR(VLOOKUP(AM24,[1]Table2!$B$1:$Z$21,MATCH("xGA/90",[1]Table2!$B$1:$Z$1,0),0)*VLOOKUP($C24,[1]Table2!$B$1:$Z$21,MATCH("xG/90",[1]Table2!$B$1:$Z$1,0),0),"")</f>
        <v/>
      </c>
      <c r="AN47" s="63" t="str">
        <f>IFERROR(VLOOKUP(AN24,[1]Table2!$B$1:$Z$21,MATCH("xGA/90",[1]Table2!$B$1:$Z$1,0),0)*VLOOKUP($C24,[1]Table2!$B$1:$Z$21,MATCH("xG/90",[1]Table2!$B$1:$Z$1,0),0),"")</f>
        <v/>
      </c>
      <c r="AO47" s="63" t="str">
        <f>IFERROR(VLOOKUP(AO24,[1]Table2!$B$1:$Z$21,MATCH("xGA/90",[1]Table2!$B$1:$Z$1,0),0)*VLOOKUP($C24,[1]Table2!$B$1:$Z$21,MATCH("xG/90",[1]Table2!$B$1:$Z$1,0),0),"")</f>
        <v/>
      </c>
      <c r="AP47" s="63" t="str">
        <f>IFERROR(VLOOKUP(AP24,[1]Table2!$B$1:$Z$21,MATCH("xGA/90",[1]Table2!$B$1:$Z$1,0),0)*VLOOKUP($C24,[1]Table2!$B$1:$Z$21,MATCH("xG/90",[1]Table2!$B$1:$Z$1,0),0),"")</f>
        <v/>
      </c>
      <c r="AQ47" s="63" t="str">
        <f>IFERROR(VLOOKUP(AQ24,[1]Table2!$B$1:$Z$21,MATCH("xGA/90",[1]Table2!$B$1:$Z$1,0),0)*VLOOKUP($C24,[1]Table2!$B$1:$Z$21,MATCH("xG/90",[1]Table2!$B$1:$Z$1,0),0),"")</f>
        <v/>
      </c>
      <c r="AR47" s="63" t="str">
        <f>IFERROR(VLOOKUP(AR24,[1]Table2!$B$1:$Z$21,MATCH("xGA/90",[1]Table2!$B$1:$Z$1,0),0)*VLOOKUP($C24,[1]Table2!$B$1:$Z$21,MATCH("xG/90",[1]Table2!$B$1:$Z$1,0),0),"")</f>
        <v/>
      </c>
      <c r="AS47" s="63">
        <f>IFERROR(VLOOKUP(AS24,[1]Table2!$B$1:$Z$21,MATCH("xGA/90",[1]Table2!$B$1:$Z$1,0),0)*VLOOKUP($C24,[1]Table2!$B$1:$Z$21,MATCH("xG/90",[1]Table2!$B$1:$Z$1,0),0),"")</f>
        <v>1.4376713709677422</v>
      </c>
      <c r="AT47" s="63" t="str">
        <f>IFERROR(VLOOKUP(AT24,[1]Table2!$B$1:$Z$21,MATCH("xGA/90",[1]Table2!$B$1:$Z$1,0),0)*VLOOKUP($C24,[1]Table2!$B$1:$Z$21,MATCH("xG/90",[1]Table2!$B$1:$Z$1,0),0),"")</f>
        <v/>
      </c>
      <c r="AU47" s="63">
        <f>IFERROR(VLOOKUP(AU24,[1]Table2!$B$1:$Z$21,MATCH("xGA/90",[1]Table2!$B$1:$Z$1,0),0)*VLOOKUP($C24,[1]Table2!$B$1:$Z$21,MATCH("xG/90",[1]Table2!$B$1:$Z$1,0),0),"")</f>
        <v>1.7442641129032259</v>
      </c>
      <c r="AV47" s="63">
        <f>IFERROR(VLOOKUP(AV24,[1]Table2!$B$1:$Z$21,MATCH("xGA/90",[1]Table2!$B$1:$Z$1,0),0)*VLOOKUP($C24,[1]Table2!$B$1:$Z$21,MATCH("xG/90",[1]Table2!$B$1:$Z$1,0),0),"")</f>
        <v>2.2290120967741935</v>
      </c>
      <c r="AW47" s="63" t="str">
        <f>IFERROR(VLOOKUP(AW24,[1]Table2!$B$1:$Z$21,MATCH("xGA/90",[1]Table2!$B$1:$Z$1,0),0)*VLOOKUP($C24,[1]Table2!$B$1:$Z$21,MATCH("xG/90",[1]Table2!$B$1:$Z$1,0),0),"")</f>
        <v/>
      </c>
      <c r="AX47" s="63" t="str">
        <f>IFERROR(VLOOKUP(AX24,[1]Table2!$B$1:$Z$21,MATCH("xGA/90",[1]Table2!$B$1:$Z$1,0),0)*VLOOKUP($C24,[1]Table2!$B$1:$Z$21,MATCH("xG/90",[1]Table2!$B$1:$Z$1,0),0),"")</f>
        <v/>
      </c>
      <c r="AY47" s="63">
        <f>IFERROR(VLOOKUP(AY24,[1]Table2!$B$1:$Z$21,MATCH("xGA/90",[1]Table2!$B$1:$Z$1,0),0)*VLOOKUP($C24,[1]Table2!$B$1:$Z$21,MATCH("xG/90",[1]Table2!$B$1:$Z$1,0),0),"")</f>
        <v>1.9265625000000002</v>
      </c>
      <c r="AZ47" s="63" t="str">
        <f>IFERROR(VLOOKUP(AZ24,[1]Table2!$B$1:$Z$21,MATCH("xGA/90",[1]Table2!$B$1:$Z$1,0),0)*VLOOKUP($C24,[1]Table2!$B$1:$Z$21,MATCH("xG/90",[1]Table2!$B$1:$Z$1,0),0),"")</f>
        <v/>
      </c>
      <c r="BA47" s="63">
        <f>IFERROR(VLOOKUP(BA24,[1]Table2!$B$1:$Z$21,MATCH("xGA/90",[1]Table2!$B$1:$Z$1,0),0)*VLOOKUP($C24,[1]Table2!$B$1:$Z$21,MATCH("xG/90",[1]Table2!$B$1:$Z$1,0),0),"")</f>
        <v>2.2372983870967742</v>
      </c>
      <c r="BB47" s="63" t="str">
        <f>IFERROR(VLOOKUP(BB24,[1]Table2!$B$1:$Z$21,MATCH("xGA/90",[1]Table2!$B$1:$Z$1,0),0)*VLOOKUP($C24,[1]Table2!$B$1:$Z$21,MATCH("xG/90",[1]Table2!$B$1:$Z$1,0),0),"")</f>
        <v/>
      </c>
      <c r="BC47" s="63" t="str">
        <f>IFERROR(VLOOKUP(BC24,[1]Table2!$B$1:$Z$21,MATCH("xGA/90",[1]Table2!$B$1:$Z$1,0),0)*VLOOKUP($C24,[1]Table2!$B$1:$Z$21,MATCH("xG/90",[1]Table2!$B$1:$Z$1,0),0),"")</f>
        <v/>
      </c>
      <c r="BD47" s="63" t="str">
        <f>IFERROR(VLOOKUP(BD24,[1]Table2!$B$1:$Z$21,MATCH("xGA/90",[1]Table2!$B$1:$Z$1,0),0)*VLOOKUP($C24,[1]Table2!$B$1:$Z$21,MATCH("xG/90",[1]Table2!$B$1:$Z$1,0),0),"")</f>
        <v/>
      </c>
      <c r="BE47" s="63">
        <f>IFERROR(VLOOKUP(BE24,[1]Table2!$B$1:$Z$21,MATCH("xGA/90",[1]Table2!$B$1:$Z$1,0),0)*VLOOKUP($C24,[1]Table2!$B$1:$Z$21,MATCH("xG/90",[1]Table2!$B$1:$Z$1,0),0),"")</f>
        <v>1.3600208116545267</v>
      </c>
      <c r="BF47" s="63" t="str">
        <f>IFERROR(VLOOKUP(BF24,[1]Table2!$B$1:$Z$21,MATCH("xGA/90",[1]Table2!$B$1:$Z$1,0),0)*VLOOKUP($C24,[1]Table2!$B$1:$Z$21,MATCH("xG/90",[1]Table2!$B$1:$Z$1,0),0),"")</f>
        <v/>
      </c>
      <c r="BG47" s="63">
        <f>IFERROR(VLOOKUP(BG24,[1]Table2!$B$1:$Z$21,MATCH("xGA/90",[1]Table2!$B$1:$Z$1,0),0)*VLOOKUP($C24,[1]Table2!$B$1:$Z$21,MATCH("xG/90",[1]Table2!$B$1:$Z$1,0),0),"")</f>
        <v>1.6722268470343393</v>
      </c>
      <c r="BH47" s="63" t="str">
        <f>IFERROR(VLOOKUP(BH24,[1]Table2!$B$1:$Z$21,MATCH("xGA/90",[1]Table2!$B$1:$Z$1,0),0)*VLOOKUP($C24,[1]Table2!$B$1:$Z$21,MATCH("xG/90",[1]Table2!$B$1:$Z$1,0),0),"")</f>
        <v/>
      </c>
      <c r="BI47" s="63">
        <f>IFERROR(VLOOKUP(BI24,[1]Table2!$B$1:$Z$21,MATCH("xGA/90",[1]Table2!$B$1:$Z$1,0),0)*VLOOKUP($C24,[1]Table2!$B$1:$Z$21,MATCH("xG/90",[1]Table2!$B$1:$Z$1,0),0),"")</f>
        <v>1.7069758064516132</v>
      </c>
      <c r="BJ47" s="63" t="str">
        <f>IFERROR(VLOOKUP(BJ24,[1]Table2!$B$1:$Z$21,MATCH("xGA/90",[1]Table2!$B$1:$Z$1,0),0)*VLOOKUP($C24,[1]Table2!$B$1:$Z$21,MATCH("xG/90",[1]Table2!$B$1:$Z$1,0),0),"")</f>
        <v/>
      </c>
      <c r="BK47" s="63">
        <f>IFERROR(VLOOKUP(BK24,[1]Table2!$B$1:$Z$21,MATCH("xGA/90",[1]Table2!$B$1:$Z$1,0),0)*VLOOKUP($C24,[1]Table2!$B$1:$Z$21,MATCH("xG/90",[1]Table2!$B$1:$Z$1,0),0),"")</f>
        <v>2.2372983870967742</v>
      </c>
      <c r="BL47" s="63" t="str">
        <f>IFERROR(VLOOKUP(BL24,[1]Table2!$B$1:$Z$21,MATCH("xGA/90",[1]Table2!$B$1:$Z$1,0),0)*VLOOKUP($C24,[1]Table2!$B$1:$Z$21,MATCH("xG/90",[1]Table2!$B$1:$Z$1,0),0),"")</f>
        <v/>
      </c>
      <c r="BM47" s="63">
        <f>IFERROR(VLOOKUP(BM24,[1]Table2!$B$1:$Z$21,MATCH("xGA/90",[1]Table2!$B$1:$Z$1,0),0)*VLOOKUP($C24,[1]Table2!$B$1:$Z$21,MATCH("xG/90",[1]Table2!$B$1:$Z$1,0),0),"")</f>
        <v>1.5361067853170192</v>
      </c>
      <c r="BN47" s="63" t="str">
        <f>IFERROR(VLOOKUP(BN24,[1]Table2!$B$1:$Z$21,MATCH("xGA/90",[1]Table2!$B$1:$Z$1,0),0)*VLOOKUP($C24,[1]Table2!$B$1:$Z$21,MATCH("xG/90",[1]Table2!$B$1:$Z$1,0),0),"")</f>
        <v/>
      </c>
      <c r="BO47" s="63">
        <f>IFERROR(VLOOKUP(BO24,[1]Table2!$B$1:$Z$21,MATCH("xGA/90",[1]Table2!$B$1:$Z$1,0),0)*VLOOKUP($C24,[1]Table2!$B$1:$Z$21,MATCH("xG/90",[1]Table2!$B$1:$Z$1,0),0),"")</f>
        <v>1.9431350806451615</v>
      </c>
      <c r="BP47" s="63" t="str">
        <f>IFERROR(VLOOKUP(BP24,[1]Table2!$B$1:$Z$21,MATCH("xGA/90",[1]Table2!$B$1:$Z$1,0),0)*VLOOKUP($C24,[1]Table2!$B$1:$Z$21,MATCH("xG/90",[1]Table2!$B$1:$Z$1,0),0),"")</f>
        <v/>
      </c>
      <c r="BQ47" s="63" t="str">
        <f>IFERROR(VLOOKUP(BQ24,[1]Table2!$B$1:$Z$21,MATCH("xGA/90",[1]Table2!$B$1:$Z$1,0),0)*VLOOKUP($C24,[1]Table2!$B$1:$Z$21,MATCH("xG/90",[1]Table2!$B$1:$Z$1,0),0),"")</f>
        <v/>
      </c>
      <c r="BR47" s="63" t="str">
        <f>IFERROR(VLOOKUP(BR24,[1]Table2!$B$1:$Z$21,MATCH("xGA/90",[1]Table2!$B$1:$Z$1,0),0)*VLOOKUP($C24,[1]Table2!$B$1:$Z$21,MATCH("xG/90",[1]Table2!$B$1:$Z$1,0),0),"")</f>
        <v/>
      </c>
      <c r="BS47" s="63" t="str">
        <f>IFERROR(VLOOKUP(BS24,[1]Table2!$B$1:$Z$21,MATCH("xGA/90",[1]Table2!$B$1:$Z$1,0),0)*VLOOKUP($C24,[1]Table2!$B$1:$Z$21,MATCH("xG/90",[1]Table2!$B$1:$Z$1,0),0),"")</f>
        <v/>
      </c>
      <c r="BT47" s="63" t="str">
        <f>IFERROR(VLOOKUP(BT24,[1]Table2!$B$1:$Z$21,MATCH("xGA/90",[1]Table2!$B$1:$Z$1,0),0)*VLOOKUP($C24,[1]Table2!$B$1:$Z$21,MATCH("xG/90",[1]Table2!$B$1:$Z$1,0),0),"")</f>
        <v/>
      </c>
      <c r="BU47" s="63">
        <f>IFERROR(VLOOKUP(BU24,[1]Table2!$B$1:$Z$21,MATCH("xGA/90",[1]Table2!$B$1:$Z$1,0),0)*VLOOKUP($C24,[1]Table2!$B$1:$Z$21,MATCH("xG/90",[1]Table2!$B$1:$Z$1,0),0),"")</f>
        <v>1.9099899193548389</v>
      </c>
      <c r="BV47" s="63">
        <f>IFERROR(VLOOKUP(BV24,[1]Table2!$B$1:$Z$21,MATCH("xGA/90",[1]Table2!$B$1:$Z$1,0),0)*VLOOKUP($C24,[1]Table2!$B$1:$Z$21,MATCH("xG/90",[1]Table2!$B$1:$Z$1,0),0),"")</f>
        <v>1.3600208116545267</v>
      </c>
      <c r="BW47" s="63">
        <f>IFERROR(VLOOKUP(BW24,[1]Table2!$B$1:$Z$21,MATCH("xGA/90",[1]Table2!$B$1:$Z$1,0),0)*VLOOKUP($C24,[1]Table2!$B$1:$Z$21,MATCH("xG/90",[1]Table2!$B$1:$Z$1,0),0),"")</f>
        <v>2.1726118626430804</v>
      </c>
      <c r="BX47" s="63" t="str">
        <f>IFERROR(VLOOKUP(BX24,[1]Table2!$B$1:$Z$21,MATCH("xGA/90",[1]Table2!$B$1:$Z$1,0),0)*VLOOKUP($C24,[1]Table2!$B$1:$Z$21,MATCH("xG/90",[1]Table2!$B$1:$Z$1,0),0),"")</f>
        <v/>
      </c>
      <c r="BY47" s="63">
        <f>IFERROR(VLOOKUP(BY24,[1]Table2!$B$1:$Z$21,MATCH("xGA/90",[1]Table2!$B$1:$Z$1,0),0)*VLOOKUP($C24,[1]Table2!$B$1:$Z$21,MATCH("xG/90",[1]Table2!$B$1:$Z$1,0),0),"")</f>
        <v>1.4376713709677422</v>
      </c>
      <c r="BZ47" s="63" t="str">
        <f>IFERROR(VLOOKUP(BZ24,[1]Table2!$B$1:$Z$21,MATCH("xGA/90",[1]Table2!$B$1:$Z$1,0),0)*VLOOKUP($C24,[1]Table2!$B$1:$Z$21,MATCH("xG/90",[1]Table2!$B$1:$Z$1,0),0),"")</f>
        <v/>
      </c>
      <c r="CA47" s="63">
        <f>IFERROR(VLOOKUP(CA24,[1]Table2!$B$1:$Z$21,MATCH("xGA/90",[1]Table2!$B$1:$Z$1,0),0)*VLOOKUP($C24,[1]Table2!$B$1:$Z$21,MATCH("xG/90",[1]Table2!$B$1:$Z$1,0),0),"")</f>
        <v>2.3325907258064515</v>
      </c>
      <c r="CB47" s="63">
        <f>IFERROR(VLOOKUP(CB24,[1]Table2!$B$1:$Z$21,MATCH("xGA/90",[1]Table2!$B$1:$Z$1,0),0)*VLOOKUP($C24,[1]Table2!$B$1:$Z$21,MATCH("xG/90",[1]Table2!$B$1:$Z$1,0),0),"")</f>
        <v>1.8561290322580646</v>
      </c>
      <c r="CC47" s="63">
        <f>IFERROR(VLOOKUP(CC24,[1]Table2!$B$1:$Z$21,MATCH("xGA/90",[1]Table2!$B$1:$Z$1,0),0)*VLOOKUP($C24,[1]Table2!$B$1:$Z$21,MATCH("xG/90",[1]Table2!$B$1:$Z$1,0),0),"")</f>
        <v>1.7235483870967745</v>
      </c>
      <c r="CD47" s="63">
        <f>IFERROR(VLOOKUP(CD24,[1]Table2!$B$1:$Z$21,MATCH("xGA/90",[1]Table2!$B$1:$Z$1,0),0)*VLOOKUP($C24,[1]Table2!$B$1:$Z$21,MATCH("xG/90",[1]Table2!$B$1:$Z$1,0),0),"")</f>
        <v>1.082741935483871</v>
      </c>
      <c r="CE47" s="63">
        <f>IFERROR(VLOOKUP(CE24,[1]Table2!$B$1:$Z$21,MATCH("xGA/90",[1]Table2!$B$1:$Z$1,0),0)*VLOOKUP($C24,[1]Table2!$B$1:$Z$21,MATCH("xG/90",[1]Table2!$B$1:$Z$1,0),0),"")</f>
        <v>1.7102903225806454</v>
      </c>
      <c r="CF47" s="63" t="str">
        <f>IFERROR(VLOOKUP(CF24,[1]Table2!$B$1:$Z$21,MATCH("xGA/90",[1]Table2!$B$1:$Z$1,0),0)*VLOOKUP($C24,[1]Table2!$B$1:$Z$21,MATCH("xG/90",[1]Table2!$B$1:$Z$1,0),0),"")</f>
        <v/>
      </c>
      <c r="CG47" s="63">
        <f>IFERROR(VLOOKUP(CG24,[1]Table2!$B$1:$Z$21,MATCH("xGA/90",[1]Table2!$B$1:$Z$1,0),0)*VLOOKUP($C24,[1]Table2!$B$1:$Z$21,MATCH("xG/90",[1]Table2!$B$1:$Z$1,0),0),"")</f>
        <v>1.7442641129032259</v>
      </c>
      <c r="CH47" s="63" t="str">
        <f>IFERROR(VLOOKUP(CH24,[1]Table2!$B$1:$Z$21,MATCH("xGA/90",[1]Table2!$B$1:$Z$1,0),0)*VLOOKUP($C24,[1]Table2!$B$1:$Z$21,MATCH("xG/90",[1]Table2!$B$1:$Z$1,0),0),"")</f>
        <v/>
      </c>
      <c r="CI47" s="63">
        <f>IFERROR(VLOOKUP(CI24,[1]Table2!$B$1:$Z$21,MATCH("xGA/90",[1]Table2!$B$1:$Z$1,0),0)*VLOOKUP($C24,[1]Table2!$B$1:$Z$21,MATCH("xG/90",[1]Table2!$B$1:$Z$1,0),0),"")</f>
        <v>2.2290120967741935</v>
      </c>
      <c r="CJ47" s="63" t="str">
        <f>IFERROR(VLOOKUP(CJ24,[1]Table2!$B$1:$Z$21,MATCH("xGA/90",[1]Table2!$B$1:$Z$1,0),0)*VLOOKUP($C24,[1]Table2!$B$1:$Z$21,MATCH("xG/90",[1]Table2!$B$1:$Z$1,0),0),"")</f>
        <v/>
      </c>
      <c r="CK47" s="63">
        <f>IFERROR(VLOOKUP(CK24,[1]Table2!$B$1:$Z$21,MATCH("xGA/90",[1]Table2!$B$1:$Z$1,0),0)*VLOOKUP($C24,[1]Table2!$B$1:$Z$21,MATCH("xG/90",[1]Table2!$B$1:$Z$1,0),0),"")</f>
        <v>2.1420060483870969</v>
      </c>
      <c r="CL47" s="63" t="str">
        <f>IFERROR(VLOOKUP(CL24,[1]Table2!$B$1:$Z$21,MATCH("xGA/90",[1]Table2!$B$1:$Z$1,0),0)*VLOOKUP($C24,[1]Table2!$B$1:$Z$21,MATCH("xG/90",[1]Table2!$B$1:$Z$1,0),0),"")</f>
        <v/>
      </c>
      <c r="CM47" s="63" t="str">
        <f>IFERROR(VLOOKUP(CM24,[1]Table2!$B$1:$Z$21,MATCH("xGA/90",[1]Table2!$B$1:$Z$1,0),0)*VLOOKUP($C24,[1]Table2!$B$1:$Z$21,MATCH("xG/90",[1]Table2!$B$1:$Z$1,0),0),"")</f>
        <v/>
      </c>
      <c r="CN47" s="63" t="str">
        <f>IFERROR(VLOOKUP(CN24,[1]Table2!$B$1:$Z$21,MATCH("xGA/90",[1]Table2!$B$1:$Z$1,0),0)*VLOOKUP($C24,[1]Table2!$B$1:$Z$21,MATCH("xG/90",[1]Table2!$B$1:$Z$1,0),0),"")</f>
        <v/>
      </c>
      <c r="CO47" s="63" t="str">
        <f>IFERROR(VLOOKUP(CO24,[1]Table2!$B$1:$Z$21,MATCH("xGA/90",[1]Table2!$B$1:$Z$1,0),0)*VLOOKUP($C24,[1]Table2!$B$1:$Z$21,MATCH("xG/90",[1]Table2!$B$1:$Z$1,0),0),"")</f>
        <v/>
      </c>
      <c r="CP47" s="63" t="str">
        <f>IFERROR(VLOOKUP(CP24,[1]Table2!$B$1:$Z$21,MATCH("xGA/90",[1]Table2!$B$1:$Z$1,0),0)*VLOOKUP($C24,[1]Table2!$B$1:$Z$21,MATCH("xG/90",[1]Table2!$B$1:$Z$1,0),0),"")</f>
        <v/>
      </c>
      <c r="CQ47" s="63" t="str">
        <f>IFERROR(VLOOKUP(CQ24,[1]Table2!$B$1:$Z$21,MATCH("xGA/90",[1]Table2!$B$1:$Z$1,0),0)*VLOOKUP($C24,[1]Table2!$B$1:$Z$21,MATCH("xG/90",[1]Table2!$B$1:$Z$1,0),0),"")</f>
        <v/>
      </c>
      <c r="CR47" s="63" t="str">
        <f>IFERROR(VLOOKUP(CR24,[1]Table2!$B$1:$Z$21,MATCH("xGA/90",[1]Table2!$B$1:$Z$1,0),0)*VLOOKUP($C24,[1]Table2!$B$1:$Z$21,MATCH("xG/90",[1]Table2!$B$1:$Z$1,0),0),"")</f>
        <v/>
      </c>
      <c r="CS47" s="63" t="str">
        <f>IFERROR(VLOOKUP(CS24,[1]Table2!$B$1:$Z$21,MATCH("xGA/90",[1]Table2!$B$1:$Z$1,0),0)*VLOOKUP($C24,[1]Table2!$B$1:$Z$21,MATCH("xG/90",[1]Table2!$B$1:$Z$1,0),0),"")</f>
        <v/>
      </c>
      <c r="CT47" s="63" t="str">
        <f>IFERROR(VLOOKUP(CT24,[1]Table2!$B$1:$Z$21,MATCH("xGA/90",[1]Table2!$B$1:$Z$1,0),0)*VLOOKUP($C24,[1]Table2!$B$1:$Z$21,MATCH("xG/90",[1]Table2!$B$1:$Z$1,0),0),"")</f>
        <v/>
      </c>
      <c r="CU47" s="63" t="str">
        <f>IFERROR(VLOOKUP(CU24,[1]Table2!$B$1:$Z$21,MATCH("xGA/90",[1]Table2!$B$1:$Z$1,0),0)*VLOOKUP($C24,[1]Table2!$B$1:$Z$21,MATCH("xG/90",[1]Table2!$B$1:$Z$1,0),0),"")</f>
        <v/>
      </c>
      <c r="CV47" s="63" t="str">
        <f>IFERROR(VLOOKUP(CV24,[1]Table2!$B$1:$Z$21,MATCH("xGA/90",[1]Table2!$B$1:$Z$1,0),0)*VLOOKUP($C24,[1]Table2!$B$1:$Z$21,MATCH("xG/90",[1]Table2!$B$1:$Z$1,0),0),"")</f>
        <v/>
      </c>
      <c r="CW47" s="63" t="str">
        <f>IFERROR(VLOOKUP(CW24,[1]Table2!$B$1:$Z$21,MATCH("xGA/90",[1]Table2!$B$1:$Z$1,0),0)*VLOOKUP($C24,[1]Table2!$B$1:$Z$21,MATCH("xG/90",[1]Table2!$B$1:$Z$1,0),0),"")</f>
        <v/>
      </c>
      <c r="CX47" s="63" t="str">
        <f>IFERROR(VLOOKUP(CX24,[1]Table2!$B$1:$Z$21,MATCH("xGA/90",[1]Table2!$B$1:$Z$1,0),0)*VLOOKUP($C24,[1]Table2!$B$1:$Z$21,MATCH("xG/90",[1]Table2!$B$1:$Z$1,0),0),"")</f>
        <v/>
      </c>
      <c r="CY47" s="63" t="str">
        <f>IFERROR(VLOOKUP(CY24,[1]Table2!$B$1:$Z$21,MATCH("xGA/90",[1]Table2!$B$1:$Z$1,0),0)*VLOOKUP($C24,[1]Table2!$B$1:$Z$21,MATCH("xG/90",[1]Table2!$B$1:$Z$1,0),0),"")</f>
        <v/>
      </c>
      <c r="CZ47" s="63" t="str">
        <f>IFERROR(VLOOKUP(CZ24,[1]Table2!$B$1:$Z$21,MATCH("xGA/90",[1]Table2!$B$1:$Z$1,0),0)*VLOOKUP($C24,[1]Table2!$B$1:$Z$21,MATCH("xG/90",[1]Table2!$B$1:$Z$1,0),0),"")</f>
        <v/>
      </c>
      <c r="DA47" s="63" t="str">
        <f>IFERROR(VLOOKUP(DA24,[1]Table2!$B$1:$Z$21,MATCH("xGA/90",[1]Table2!$B$1:$Z$1,0),0)*VLOOKUP($C24,[1]Table2!$B$1:$Z$21,MATCH("xG/90",[1]Table2!$B$1:$Z$1,0),0),"")</f>
        <v/>
      </c>
      <c r="DB47" s="63" t="str">
        <f>IFERROR(VLOOKUP(DB24,[1]Table2!$B$1:$Z$21,MATCH("xGA/90",[1]Table2!$B$1:$Z$1,0),0)*VLOOKUP($C24,[1]Table2!$B$1:$Z$21,MATCH("xG/90",[1]Table2!$B$1:$Z$1,0),0),"")</f>
        <v/>
      </c>
      <c r="DC47" s="63" t="str">
        <f>IFERROR(VLOOKUP(DC24,[1]Table2!$B$1:$Z$21,MATCH("xGA/90",[1]Table2!$B$1:$Z$1,0),0)*VLOOKUP($C24,[1]Table2!$B$1:$Z$21,MATCH("xG/90",[1]Table2!$B$1:$Z$1,0),0),"")</f>
        <v/>
      </c>
      <c r="DE47" s="101"/>
      <c r="DF47" s="101"/>
      <c r="DG47" s="101"/>
      <c r="DH47" s="101"/>
      <c r="DI47" s="101"/>
      <c r="DJ47" s="101"/>
    </row>
    <row r="48" spans="1:114" s="49" customFormat="1" ht="21.75" customHeight="1" x14ac:dyDescent="0.25">
      <c r="A48" s="50" t="s">
        <v>57</v>
      </c>
      <c r="B48" s="44">
        <f>VLOOKUP(A48,[1]Table!$B$1:$O$21,MATCH("xGD/90",[1]Table!$B$1:$O$1,0),0)</f>
        <v>-0.46</v>
      </c>
      <c r="C48" s="60" t="s">
        <v>19</v>
      </c>
      <c r="D48" s="63" t="str">
        <f>IFERROR(VLOOKUP(D25,[1]Table2!$B$1:$Z$21,MATCH("xGA/90",[1]Table2!$B$1:$Z$1,0),0)*VLOOKUP($C25,[1]Table2!$B$1:$Z$21,MATCH("xG/90",[1]Table2!$B$1:$Z$1,0),0),"")</f>
        <v/>
      </c>
      <c r="E48" s="63">
        <f>IFERROR(VLOOKUP(E25,[1]Table2!$B$1:$Z$21,MATCH("xGA/90",[1]Table2!$B$1:$Z$1,0),0)*VLOOKUP($C25,[1]Table2!$B$1:$Z$21,MATCH("xG/90",[1]Table2!$B$1:$Z$1,0),0),"")</f>
        <v>1.6602343749999999</v>
      </c>
      <c r="F48" s="63" t="str">
        <f>IFERROR(VLOOKUP(F25,[1]Table2!$B$1:$Z$21,MATCH("xGA/90",[1]Table2!$B$1:$Z$1,0),0)*VLOOKUP($C25,[1]Table2!$B$1:$Z$21,MATCH("xG/90",[1]Table2!$B$1:$Z$1,0),0),"")</f>
        <v/>
      </c>
      <c r="G48" s="63">
        <f>IFERROR(VLOOKUP(G25,[1]Table2!$B$1:$Z$21,MATCH("xGA/90",[1]Table2!$B$1:$Z$1,0),0)*VLOOKUP($C25,[1]Table2!$B$1:$Z$21,MATCH("xG/90",[1]Table2!$B$1:$Z$1,0),0),"")</f>
        <v>1.6182258064516128</v>
      </c>
      <c r="H48" s="63" t="str">
        <f>IFERROR(VLOOKUP(H25,[1]Table2!$B$1:$Z$21,MATCH("xGA/90",[1]Table2!$B$1:$Z$1,0),0)*VLOOKUP($C25,[1]Table2!$B$1:$Z$21,MATCH("xG/90",[1]Table2!$B$1:$Z$1,0),0),"")</f>
        <v/>
      </c>
      <c r="I48" s="63">
        <f>IFERROR(VLOOKUP(I25,[1]Table2!$B$1:$Z$21,MATCH("xGA/90",[1]Table2!$B$1:$Z$1,0),0)*VLOOKUP($C25,[1]Table2!$B$1:$Z$21,MATCH("xG/90",[1]Table2!$B$1:$Z$1,0),0),"")</f>
        <v>1.2714062500000001</v>
      </c>
      <c r="J48" s="63" t="str">
        <f>IFERROR(VLOOKUP(J25,[1]Table2!$B$1:$Z$21,MATCH("xGA/90",[1]Table2!$B$1:$Z$1,0),0)*VLOOKUP($C25,[1]Table2!$B$1:$Z$21,MATCH("xG/90",[1]Table2!$B$1:$Z$1,0),0),"")</f>
        <v/>
      </c>
      <c r="K48" s="63">
        <f>IFERROR(VLOOKUP(K25,[1]Table2!$B$1:$Z$21,MATCH("xGA/90",[1]Table2!$B$1:$Z$1,0),0)*VLOOKUP($C25,[1]Table2!$B$1:$Z$21,MATCH("xG/90",[1]Table2!$B$1:$Z$1,0),0),"")</f>
        <v>1.0129838709677421</v>
      </c>
      <c r="L48" s="63">
        <f>IFERROR(VLOOKUP(L25,[1]Table2!$B$1:$Z$21,MATCH("xGA/90",[1]Table2!$B$1:$Z$1,0),0)*VLOOKUP($C25,[1]Table2!$B$1:$Z$21,MATCH("xG/90",[1]Table2!$B$1:$Z$1,0),0),"")</f>
        <v>1.7373828124999999</v>
      </c>
      <c r="M48" s="63">
        <f>IFERROR(VLOOKUP(M25,[1]Table2!$B$1:$Z$21,MATCH("xGA/90",[1]Table2!$B$1:$Z$1,0),0)*VLOOKUP($C25,[1]Table2!$B$1:$Z$21,MATCH("xG/90",[1]Table2!$B$1:$Z$1,0),0),"")</f>
        <v>1.4226171875000002</v>
      </c>
      <c r="N48" s="63" t="str">
        <f>IFERROR(VLOOKUP(N25,[1]Table2!$B$1:$Z$21,MATCH("xGA/90",[1]Table2!$B$1:$Z$1,0),0)*VLOOKUP($C25,[1]Table2!$B$1:$Z$21,MATCH("xG/90",[1]Table2!$B$1:$Z$1,0),0),"")</f>
        <v/>
      </c>
      <c r="O48" s="63" t="str">
        <f>IFERROR(VLOOKUP(O25,[1]Table2!$B$1:$Z$21,MATCH("xGA/90",[1]Table2!$B$1:$Z$1,0),0)*VLOOKUP($C25,[1]Table2!$B$1:$Z$21,MATCH("xG/90",[1]Table2!$B$1:$Z$1,0),0),"")</f>
        <v/>
      </c>
      <c r="P48" s="63" t="str">
        <f>IFERROR(VLOOKUP(P25,[1]Table2!$B$1:$Z$21,MATCH("xGA/90",[1]Table2!$B$1:$Z$1,0),0)*VLOOKUP($C25,[1]Table2!$B$1:$Z$21,MATCH("xG/90",[1]Table2!$B$1:$Z$1,0),0),"")</f>
        <v/>
      </c>
      <c r="Q48" s="63">
        <f>IFERROR(VLOOKUP(Q25,[1]Table2!$B$1:$Z$21,MATCH("xGA/90",[1]Table2!$B$1:$Z$1,0),0)*VLOOKUP($C25,[1]Table2!$B$1:$Z$21,MATCH("xG/90",[1]Table2!$B$1:$Z$1,0),0),"")</f>
        <v>0.80645833333333339</v>
      </c>
      <c r="R48" s="63" t="str">
        <f>IFERROR(VLOOKUP(R25,[1]Table2!$B$1:$Z$21,MATCH("xGA/90",[1]Table2!$B$1:$Z$1,0),0)*VLOOKUP($C25,[1]Table2!$B$1:$Z$21,MATCH("xG/90",[1]Table2!$B$1:$Z$1,0),0),"")</f>
        <v/>
      </c>
      <c r="S48" s="63" t="str">
        <f>IFERROR(VLOOKUP(S25,[1]Table2!$B$1:$Z$21,MATCH("xGA/90",[1]Table2!$B$1:$Z$1,0),0)*VLOOKUP($C25,[1]Table2!$B$1:$Z$21,MATCH("xG/90",[1]Table2!$B$1:$Z$1,0),0),"")</f>
        <v/>
      </c>
      <c r="T48" s="63" t="str">
        <f>IFERROR(VLOOKUP(T25,[1]Table2!$B$1:$Z$21,MATCH("xGA/90",[1]Table2!$B$1:$Z$1,0),0)*VLOOKUP($C25,[1]Table2!$B$1:$Z$21,MATCH("xG/90",[1]Table2!$B$1:$Z$1,0),0),"")</f>
        <v/>
      </c>
      <c r="U48" s="63">
        <f>IFERROR(VLOOKUP(U25,[1]Table2!$B$1:$Z$21,MATCH("xGA/90",[1]Table2!$B$1:$Z$1,0),0)*VLOOKUP($C25,[1]Table2!$B$1:$Z$21,MATCH("xG/90",[1]Table2!$B$1:$Z$1,0),0),"")</f>
        <v>1.2582661290322581</v>
      </c>
      <c r="V48" s="63" t="str">
        <f>IFERROR(VLOOKUP(V25,[1]Table2!$B$1:$Z$21,MATCH("xGA/90",[1]Table2!$B$1:$Z$1,0),0)*VLOOKUP($C25,[1]Table2!$B$1:$Z$21,MATCH("xG/90",[1]Table2!$B$1:$Z$1,0),0),"")</f>
        <v/>
      </c>
      <c r="W48" s="63">
        <f>IFERROR(VLOOKUP(W25,[1]Table2!$B$1:$Z$21,MATCH("xGA/90",[1]Table2!$B$1:$Z$1,0),0)*VLOOKUP($C25,[1]Table2!$B$1:$Z$21,MATCH("xG/90",[1]Table2!$B$1:$Z$1,0),0),"")</f>
        <v>1.2455241935483872</v>
      </c>
      <c r="X48" s="63" t="str">
        <f>IFERROR(VLOOKUP(X25,[1]Table2!$B$1:$Z$21,MATCH("xGA/90",[1]Table2!$B$1:$Z$1,0),0)*VLOOKUP($C25,[1]Table2!$B$1:$Z$21,MATCH("xG/90",[1]Table2!$B$1:$Z$1,0),0),"")</f>
        <v/>
      </c>
      <c r="Y48" s="63">
        <f>IFERROR(VLOOKUP(Y25,[1]Table2!$B$1:$Z$21,MATCH("xGA/90",[1]Table2!$B$1:$Z$1,0),0)*VLOOKUP($C25,[1]Table2!$B$1:$Z$21,MATCH("xG/90",[1]Table2!$B$1:$Z$1,0),0),"")</f>
        <v>1.6664062500000001</v>
      </c>
      <c r="Z48" s="63">
        <f>IFERROR(VLOOKUP(Z25,[1]Table2!$B$1:$Z$21,MATCH("xGA/90",[1]Table2!$B$1:$Z$1,0),0)*VLOOKUP($C25,[1]Table2!$B$1:$Z$21,MATCH("xG/90",[1]Table2!$B$1:$Z$1,0),0),"")</f>
        <v>1.2837500000000002</v>
      </c>
      <c r="AA48" s="63">
        <f>IFERROR(VLOOKUP(AA25,[1]Table2!$B$1:$Z$21,MATCH("xGA/90",[1]Table2!$B$1:$Z$1,0),0)*VLOOKUP($C25,[1]Table2!$B$1:$Z$21,MATCH("xG/90",[1]Table2!$B$1:$Z$1,0),0),"")</f>
        <v>1.5954296875000002</v>
      </c>
      <c r="AB48" s="63" t="str">
        <f>IFERROR(VLOOKUP(AB25,[1]Table2!$B$1:$Z$21,MATCH("xGA/90",[1]Table2!$B$1:$Z$1,0),0)*VLOOKUP($C25,[1]Table2!$B$1:$Z$21,MATCH("xG/90",[1]Table2!$B$1:$Z$1,0),0),"")</f>
        <v/>
      </c>
      <c r="AC48" s="63">
        <f>IFERROR(VLOOKUP(AC25,[1]Table2!$B$1:$Z$21,MATCH("xGA/90",[1]Table2!$B$1:$Z$1,0),0)*VLOOKUP($C25,[1]Table2!$B$1:$Z$21,MATCH("xG/90",[1]Table2!$B$1:$Z$1,0),0),"")</f>
        <v>1.2991796875000001</v>
      </c>
      <c r="AD48" s="63" t="str">
        <f>IFERROR(VLOOKUP(AD25,[1]Table2!$B$1:$Z$21,MATCH("xGA/90",[1]Table2!$B$1:$Z$1,0),0)*VLOOKUP($C25,[1]Table2!$B$1:$Z$21,MATCH("xG/90",[1]Table2!$B$1:$Z$1,0),0),"")</f>
        <v/>
      </c>
      <c r="AE48" s="63">
        <f>IFERROR(VLOOKUP(AE25,[1]Table2!$B$1:$Z$21,MATCH("xGA/90",[1]Table2!$B$1:$Z$1,0),0)*VLOOKUP($C25,[1]Table2!$B$1:$Z$21,MATCH("xG/90",[1]Table2!$B$1:$Z$1,0),0),"")</f>
        <v>1.1441379310344828</v>
      </c>
      <c r="AF48" s="63" t="str">
        <f>IFERROR(VLOOKUP(AF25,[1]Table2!$B$1:$Z$21,MATCH("xGA/90",[1]Table2!$B$1:$Z$1,0),0)*VLOOKUP($C25,[1]Table2!$B$1:$Z$21,MATCH("xG/90",[1]Table2!$B$1:$Z$1,0),0),"")</f>
        <v/>
      </c>
      <c r="AG48" s="63">
        <f>IFERROR(VLOOKUP(AG25,[1]Table2!$B$1:$Z$21,MATCH("xGA/90",[1]Table2!$B$1:$Z$1,0),0)*VLOOKUP($C25,[1]Table2!$B$1:$Z$21,MATCH("xG/90",[1]Table2!$B$1:$Z$1,0),0),"")</f>
        <v>1.0708203125000002</v>
      </c>
      <c r="AH48" s="63" t="str">
        <f>IFERROR(VLOOKUP(AH25,[1]Table2!$B$1:$Z$21,MATCH("xGA/90",[1]Table2!$B$1:$Z$1,0),0)*VLOOKUP($C25,[1]Table2!$B$1:$Z$21,MATCH("xG/90",[1]Table2!$B$1:$Z$1,0),0),"")</f>
        <v/>
      </c>
      <c r="AI48" s="63" t="str">
        <f>IFERROR(VLOOKUP(AI25,[1]Table2!$B$1:$Z$21,MATCH("xGA/90",[1]Table2!$B$1:$Z$1,0),0)*VLOOKUP($C25,[1]Table2!$B$1:$Z$21,MATCH("xG/90",[1]Table2!$B$1:$Z$1,0),0),"")</f>
        <v/>
      </c>
      <c r="AJ48" s="63" t="str">
        <f>IFERROR(VLOOKUP(AJ25,[1]Table2!$B$1:$Z$21,MATCH("xGA/90",[1]Table2!$B$1:$Z$1,0),0)*VLOOKUP($C25,[1]Table2!$B$1:$Z$21,MATCH("xG/90",[1]Table2!$B$1:$Z$1,0),0),"")</f>
        <v/>
      </c>
      <c r="AK48" s="63" t="str">
        <f>IFERROR(VLOOKUP(AK25,[1]Table2!$B$1:$Z$21,MATCH("xGA/90",[1]Table2!$B$1:$Z$1,0),0)*VLOOKUP($C25,[1]Table2!$B$1:$Z$21,MATCH("xG/90",[1]Table2!$B$1:$Z$1,0),0),"")</f>
        <v/>
      </c>
      <c r="AL48" s="63" t="str">
        <f>IFERROR(VLOOKUP(AL25,[1]Table2!$B$1:$Z$21,MATCH("xGA/90",[1]Table2!$B$1:$Z$1,0),0)*VLOOKUP($C25,[1]Table2!$B$1:$Z$21,MATCH("xG/90",[1]Table2!$B$1:$Z$1,0),0),"")</f>
        <v/>
      </c>
      <c r="AM48" s="63" t="str">
        <f>IFERROR(VLOOKUP(AM25,[1]Table2!$B$1:$Z$21,MATCH("xGA/90",[1]Table2!$B$1:$Z$1,0),0)*VLOOKUP($C25,[1]Table2!$B$1:$Z$21,MATCH("xG/90",[1]Table2!$B$1:$Z$1,0),0),"")</f>
        <v/>
      </c>
      <c r="AN48" s="63" t="str">
        <f>IFERROR(VLOOKUP(AN25,[1]Table2!$B$1:$Z$21,MATCH("xGA/90",[1]Table2!$B$1:$Z$1,0),0)*VLOOKUP($C25,[1]Table2!$B$1:$Z$21,MATCH("xG/90",[1]Table2!$B$1:$Z$1,0),0),"")</f>
        <v/>
      </c>
      <c r="AO48" s="63" t="str">
        <f>IFERROR(VLOOKUP(AO25,[1]Table2!$B$1:$Z$21,MATCH("xGA/90",[1]Table2!$B$1:$Z$1,0),0)*VLOOKUP($C25,[1]Table2!$B$1:$Z$21,MATCH("xG/90",[1]Table2!$B$1:$Z$1,0),0),"")</f>
        <v/>
      </c>
      <c r="AP48" s="63" t="str">
        <f>IFERROR(VLOOKUP(AP25,[1]Table2!$B$1:$Z$21,MATCH("xGA/90",[1]Table2!$B$1:$Z$1,0),0)*VLOOKUP($C25,[1]Table2!$B$1:$Z$21,MATCH("xG/90",[1]Table2!$B$1:$Z$1,0),0),"")</f>
        <v/>
      </c>
      <c r="AQ48" s="63" t="str">
        <f>IFERROR(VLOOKUP(AQ25,[1]Table2!$B$1:$Z$21,MATCH("xGA/90",[1]Table2!$B$1:$Z$1,0),0)*VLOOKUP($C25,[1]Table2!$B$1:$Z$21,MATCH("xG/90",[1]Table2!$B$1:$Z$1,0),0),"")</f>
        <v/>
      </c>
      <c r="AR48" s="63" t="str">
        <f>IFERROR(VLOOKUP(AR25,[1]Table2!$B$1:$Z$21,MATCH("xGA/90",[1]Table2!$B$1:$Z$1,0),0)*VLOOKUP($C25,[1]Table2!$B$1:$Z$21,MATCH("xG/90",[1]Table2!$B$1:$Z$1,0),0),"")</f>
        <v/>
      </c>
      <c r="AS48" s="63">
        <f>IFERROR(VLOOKUP(AS25,[1]Table2!$B$1:$Z$21,MATCH("xGA/90",[1]Table2!$B$1:$Z$1,0),0)*VLOOKUP($C25,[1]Table2!$B$1:$Z$21,MATCH("xG/90",[1]Table2!$B$1:$Z$1,0),0),"")</f>
        <v>1.6664062500000001</v>
      </c>
      <c r="AT48" s="63" t="str">
        <f>IFERROR(VLOOKUP(AT25,[1]Table2!$B$1:$Z$21,MATCH("xGA/90",[1]Table2!$B$1:$Z$1,0),0)*VLOOKUP($C25,[1]Table2!$B$1:$Z$21,MATCH("xG/90",[1]Table2!$B$1:$Z$1,0),0),"")</f>
        <v/>
      </c>
      <c r="AU48" s="63">
        <f>IFERROR(VLOOKUP(AU25,[1]Table2!$B$1:$Z$21,MATCH("xGA/90",[1]Table2!$B$1:$Z$1,0),0)*VLOOKUP($C25,[1]Table2!$B$1:$Z$21,MATCH("xG/90",[1]Table2!$B$1:$Z$1,0),0),"")</f>
        <v>1.2738750000000001</v>
      </c>
      <c r="AV48" s="63">
        <f>IFERROR(VLOOKUP(AV25,[1]Table2!$B$1:$Z$21,MATCH("xGA/90",[1]Table2!$B$1:$Z$1,0),0)*VLOOKUP($C25,[1]Table2!$B$1:$Z$21,MATCH("xG/90",[1]Table2!$B$1:$Z$1,0),0),"")</f>
        <v>1.4473046875</v>
      </c>
      <c r="AW48" s="63" t="str">
        <f>IFERROR(VLOOKUP(AW25,[1]Table2!$B$1:$Z$21,MATCH("xGA/90",[1]Table2!$B$1:$Z$1,0),0)*VLOOKUP($C25,[1]Table2!$B$1:$Z$21,MATCH("xG/90",[1]Table2!$B$1:$Z$1,0),0),"")</f>
        <v/>
      </c>
      <c r="AX48" s="63" t="str">
        <f>IFERROR(VLOOKUP(AX25,[1]Table2!$B$1:$Z$21,MATCH("xGA/90",[1]Table2!$B$1:$Z$1,0),0)*VLOOKUP($C25,[1]Table2!$B$1:$Z$21,MATCH("xG/90",[1]Table2!$B$1:$Z$1,0),0),"")</f>
        <v/>
      </c>
      <c r="AY48" s="63">
        <f>IFERROR(VLOOKUP(AY25,[1]Table2!$B$1:$Z$21,MATCH("xGA/90",[1]Table2!$B$1:$Z$1,0),0)*VLOOKUP($C25,[1]Table2!$B$1:$Z$21,MATCH("xG/90",[1]Table2!$B$1:$Z$1,0),0),"")</f>
        <v>1.2582661290322581</v>
      </c>
      <c r="AZ48" s="63" t="str">
        <f>IFERROR(VLOOKUP(AZ25,[1]Table2!$B$1:$Z$21,MATCH("xGA/90",[1]Table2!$B$1:$Z$1,0),0)*VLOOKUP($C25,[1]Table2!$B$1:$Z$21,MATCH("xG/90",[1]Table2!$B$1:$Z$1,0),0),"")</f>
        <v/>
      </c>
      <c r="BA48" s="63">
        <f>IFERROR(VLOOKUP(BA25,[1]Table2!$B$1:$Z$21,MATCH("xGA/90",[1]Table2!$B$1:$Z$1,0),0)*VLOOKUP($C25,[1]Table2!$B$1:$Z$21,MATCH("xG/90",[1]Table2!$B$1:$Z$1,0),0),"")</f>
        <v>0.80645833333333339</v>
      </c>
      <c r="BB48" s="63" t="str">
        <f>IFERROR(VLOOKUP(BB25,[1]Table2!$B$1:$Z$21,MATCH("xGA/90",[1]Table2!$B$1:$Z$1,0),0)*VLOOKUP($C25,[1]Table2!$B$1:$Z$21,MATCH("xG/90",[1]Table2!$B$1:$Z$1,0),0),"")</f>
        <v/>
      </c>
      <c r="BC48" s="63" t="str">
        <f>IFERROR(VLOOKUP(BC25,[1]Table2!$B$1:$Z$21,MATCH("xGA/90",[1]Table2!$B$1:$Z$1,0),0)*VLOOKUP($C25,[1]Table2!$B$1:$Z$21,MATCH("xG/90",[1]Table2!$B$1:$Z$1,0),0),"")</f>
        <v/>
      </c>
      <c r="BD48" s="63" t="str">
        <f>IFERROR(VLOOKUP(BD25,[1]Table2!$B$1:$Z$21,MATCH("xGA/90",[1]Table2!$B$1:$Z$1,0),0)*VLOOKUP($C25,[1]Table2!$B$1:$Z$21,MATCH("xG/90",[1]Table2!$B$1:$Z$1,0),0),"")</f>
        <v/>
      </c>
      <c r="BE48" s="63">
        <f>IFERROR(VLOOKUP(BE25,[1]Table2!$B$1:$Z$21,MATCH("xGA/90",[1]Table2!$B$1:$Z$1,0),0)*VLOOKUP($C25,[1]Table2!$B$1:$Z$21,MATCH("xG/90",[1]Table2!$B$1:$Z$1,0),0),"")</f>
        <v>1.3825000000000001</v>
      </c>
      <c r="BF48" s="63" t="str">
        <f>IFERROR(VLOOKUP(BF25,[1]Table2!$B$1:$Z$21,MATCH("xGA/90",[1]Table2!$B$1:$Z$1,0),0)*VLOOKUP($C25,[1]Table2!$B$1:$Z$21,MATCH("xG/90",[1]Table2!$B$1:$Z$1,0),0),"")</f>
        <v/>
      </c>
      <c r="BG48" s="63">
        <f>IFERROR(VLOOKUP(BG25,[1]Table2!$B$1:$Z$21,MATCH("xGA/90",[1]Table2!$B$1:$Z$1,0),0)*VLOOKUP($C25,[1]Table2!$B$1:$Z$21,MATCH("xG/90",[1]Table2!$B$1:$Z$1,0),0),"")</f>
        <v>1.4226171875000002</v>
      </c>
      <c r="BH48" s="63" t="str">
        <f>IFERROR(VLOOKUP(BH25,[1]Table2!$B$1:$Z$21,MATCH("xGA/90",[1]Table2!$B$1:$Z$1,0),0)*VLOOKUP($C25,[1]Table2!$B$1:$Z$21,MATCH("xG/90",[1]Table2!$B$1:$Z$1,0),0),"")</f>
        <v/>
      </c>
      <c r="BI48" s="63">
        <f>IFERROR(VLOOKUP(BI25,[1]Table2!$B$1:$Z$21,MATCH("xGA/90",[1]Table2!$B$1:$Z$1,0),0)*VLOOKUP($C25,[1]Table2!$B$1:$Z$21,MATCH("xG/90",[1]Table2!$B$1:$Z$1,0),0),"")</f>
        <v>1.7373828124999999</v>
      </c>
      <c r="BJ48" s="63" t="str">
        <f>IFERROR(VLOOKUP(BJ25,[1]Table2!$B$1:$Z$21,MATCH("xGA/90",[1]Table2!$B$1:$Z$1,0),0)*VLOOKUP($C25,[1]Table2!$B$1:$Z$21,MATCH("xG/90",[1]Table2!$B$1:$Z$1,0),0),"")</f>
        <v/>
      </c>
      <c r="BK48" s="63">
        <f>IFERROR(VLOOKUP(BK25,[1]Table2!$B$1:$Z$21,MATCH("xGA/90",[1]Table2!$B$1:$Z$1,0),0)*VLOOKUP($C25,[1]Table2!$B$1:$Z$21,MATCH("xG/90",[1]Table2!$B$1:$Z$1,0),0),"")</f>
        <v>1.6182258064516128</v>
      </c>
      <c r="BL48" s="63">
        <f>IFERROR(VLOOKUP(BL25,[1]Table2!$B$1:$Z$21,MATCH("xGA/90",[1]Table2!$B$1:$Z$1,0),0)*VLOOKUP($C25,[1]Table2!$B$1:$Z$21,MATCH("xG/90",[1]Table2!$B$1:$Z$1,0),0),"")</f>
        <v>1.3825000000000001</v>
      </c>
      <c r="BM48" s="63">
        <f>IFERROR(VLOOKUP(BM25,[1]Table2!$B$1:$Z$21,MATCH("xGA/90",[1]Table2!$B$1:$Z$1,0),0)*VLOOKUP($C25,[1]Table2!$B$1:$Z$21,MATCH("xG/90",[1]Table2!$B$1:$Z$1,0),0),"")</f>
        <v>1.2714062500000001</v>
      </c>
      <c r="BN48" s="63" t="str">
        <f>IFERROR(VLOOKUP(BN25,[1]Table2!$B$1:$Z$21,MATCH("xGA/90",[1]Table2!$B$1:$Z$1,0),0)*VLOOKUP($C25,[1]Table2!$B$1:$Z$21,MATCH("xG/90",[1]Table2!$B$1:$Z$1,0),0),"")</f>
        <v/>
      </c>
      <c r="BO48" s="63">
        <f>IFERROR(VLOOKUP(BO25,[1]Table2!$B$1:$Z$21,MATCH("xGA/90",[1]Table2!$B$1:$Z$1,0),0)*VLOOKUP($C25,[1]Table2!$B$1:$Z$21,MATCH("xG/90",[1]Table2!$B$1:$Z$1,0),0),"")</f>
        <v>1.0129838709677421</v>
      </c>
      <c r="BP48" s="63" t="str">
        <f>IFERROR(VLOOKUP(BP25,[1]Table2!$B$1:$Z$21,MATCH("xGA/90",[1]Table2!$B$1:$Z$1,0),0)*VLOOKUP($C25,[1]Table2!$B$1:$Z$21,MATCH("xG/90",[1]Table2!$B$1:$Z$1,0),0),"")</f>
        <v/>
      </c>
      <c r="BQ48" s="63">
        <f>IFERROR(VLOOKUP(BQ25,[1]Table2!$B$1:$Z$21,MATCH("xGA/90",[1]Table2!$B$1:$Z$1,0),0)*VLOOKUP($C25,[1]Table2!$B$1:$Z$21,MATCH("xG/90",[1]Table2!$B$1:$Z$1,0),0),"")</f>
        <v>1.6602343749999999</v>
      </c>
      <c r="BR48" s="63" t="str">
        <f>IFERROR(VLOOKUP(BR25,[1]Table2!$B$1:$Z$21,MATCH("xGA/90",[1]Table2!$B$1:$Z$1,0),0)*VLOOKUP($C25,[1]Table2!$B$1:$Z$21,MATCH("xG/90",[1]Table2!$B$1:$Z$1,0),0),"")</f>
        <v/>
      </c>
      <c r="BS48" s="63" t="str">
        <f>IFERROR(VLOOKUP(BS25,[1]Table2!$B$1:$Z$21,MATCH("xGA/90",[1]Table2!$B$1:$Z$1,0),0)*VLOOKUP($C25,[1]Table2!$B$1:$Z$21,MATCH("xG/90",[1]Table2!$B$1:$Z$1,0),0),"")</f>
        <v/>
      </c>
      <c r="BT48" s="63" t="str">
        <f>IFERROR(VLOOKUP(BT25,[1]Table2!$B$1:$Z$21,MATCH("xGA/90",[1]Table2!$B$1:$Z$1,0),0)*VLOOKUP($C25,[1]Table2!$B$1:$Z$21,MATCH("xG/90",[1]Table2!$B$1:$Z$1,0),0),"")</f>
        <v/>
      </c>
      <c r="BU48" s="63">
        <f>IFERROR(VLOOKUP(BU25,[1]Table2!$B$1:$Z$21,MATCH("xGA/90",[1]Table2!$B$1:$Z$1,0),0)*VLOOKUP($C25,[1]Table2!$B$1:$Z$21,MATCH("xG/90",[1]Table2!$B$1:$Z$1,0),0),"")</f>
        <v>1.6664062500000001</v>
      </c>
      <c r="BV48" s="63" t="str">
        <f>IFERROR(VLOOKUP(BV25,[1]Table2!$B$1:$Z$21,MATCH("xGA/90",[1]Table2!$B$1:$Z$1,0),0)*VLOOKUP($C25,[1]Table2!$B$1:$Z$21,MATCH("xG/90",[1]Table2!$B$1:$Z$1,0),0),"")</f>
        <v/>
      </c>
      <c r="BW48" s="63">
        <f>IFERROR(VLOOKUP(BW25,[1]Table2!$B$1:$Z$21,MATCH("xGA/90",[1]Table2!$B$1:$Z$1,0),0)*VLOOKUP($C25,[1]Table2!$B$1:$Z$21,MATCH("xG/90",[1]Table2!$B$1:$Z$1,0),0),"")</f>
        <v>1.2455241935483872</v>
      </c>
      <c r="BX48" s="63" t="str">
        <f>IFERROR(VLOOKUP(BX25,[1]Table2!$B$1:$Z$21,MATCH("xGA/90",[1]Table2!$B$1:$Z$1,0),0)*VLOOKUP($C25,[1]Table2!$B$1:$Z$21,MATCH("xG/90",[1]Table2!$B$1:$Z$1,0),0),"")</f>
        <v/>
      </c>
      <c r="BY48" s="63">
        <f>IFERROR(VLOOKUP(BY25,[1]Table2!$B$1:$Z$21,MATCH("xGA/90",[1]Table2!$B$1:$Z$1,0),0)*VLOOKUP($C25,[1]Table2!$B$1:$Z$21,MATCH("xG/90",[1]Table2!$B$1:$Z$1,0),0),"")</f>
        <v>1.2991796875000001</v>
      </c>
      <c r="BZ48" s="63" t="str">
        <f>IFERROR(VLOOKUP(BZ25,[1]Table2!$B$1:$Z$21,MATCH("xGA/90",[1]Table2!$B$1:$Z$1,0),0)*VLOOKUP($C25,[1]Table2!$B$1:$Z$21,MATCH("xG/90",[1]Table2!$B$1:$Z$1,0),0),"")</f>
        <v/>
      </c>
      <c r="CA48" s="63">
        <f>IFERROR(VLOOKUP(CA25,[1]Table2!$B$1:$Z$21,MATCH("xGA/90",[1]Table2!$B$1:$Z$1,0),0)*VLOOKUP($C25,[1]Table2!$B$1:$Z$21,MATCH("xG/90",[1]Table2!$B$1:$Z$1,0),0),"")</f>
        <v>1.5954296875000002</v>
      </c>
      <c r="CB48" s="63">
        <f>IFERROR(VLOOKUP(CB25,[1]Table2!$B$1:$Z$21,MATCH("xGA/90",[1]Table2!$B$1:$Z$1,0),0)*VLOOKUP($C25,[1]Table2!$B$1:$Z$21,MATCH("xG/90",[1]Table2!$B$1:$Z$1,0),0),"")</f>
        <v>1.2837500000000002</v>
      </c>
      <c r="CC48" s="63">
        <f>IFERROR(VLOOKUP(CC25,[1]Table2!$B$1:$Z$21,MATCH("xGA/90",[1]Table2!$B$1:$Z$1,0),0)*VLOOKUP($C25,[1]Table2!$B$1:$Z$21,MATCH("xG/90",[1]Table2!$B$1:$Z$1,0),0),"")</f>
        <v>1.1441379310344828</v>
      </c>
      <c r="CD48" s="63" t="str">
        <f>IFERROR(VLOOKUP(CD25,[1]Table2!$B$1:$Z$21,MATCH("xGA/90",[1]Table2!$B$1:$Z$1,0),0)*VLOOKUP($C25,[1]Table2!$B$1:$Z$21,MATCH("xG/90",[1]Table2!$B$1:$Z$1,0),0),"")</f>
        <v/>
      </c>
      <c r="CE48" s="63">
        <f>IFERROR(VLOOKUP(CE25,[1]Table2!$B$1:$Z$21,MATCH("xGA/90",[1]Table2!$B$1:$Z$1,0),0)*VLOOKUP($C25,[1]Table2!$B$1:$Z$21,MATCH("xG/90",[1]Table2!$B$1:$Z$1,0),0),"")</f>
        <v>1.4473046875</v>
      </c>
      <c r="CF48" s="63" t="str">
        <f>IFERROR(VLOOKUP(CF25,[1]Table2!$B$1:$Z$21,MATCH("xGA/90",[1]Table2!$B$1:$Z$1,0),0)*VLOOKUP($C25,[1]Table2!$B$1:$Z$21,MATCH("xG/90",[1]Table2!$B$1:$Z$1,0),0),"")</f>
        <v/>
      </c>
      <c r="CG48" s="63">
        <f>IFERROR(VLOOKUP(CG25,[1]Table2!$B$1:$Z$21,MATCH("xGA/90",[1]Table2!$B$1:$Z$1,0),0)*VLOOKUP($C25,[1]Table2!$B$1:$Z$21,MATCH("xG/90",[1]Table2!$B$1:$Z$1,0),0),"")</f>
        <v>1.2738750000000001</v>
      </c>
      <c r="CH48" s="63" t="str">
        <f>IFERROR(VLOOKUP(CH25,[1]Table2!$B$1:$Z$21,MATCH("xGA/90",[1]Table2!$B$1:$Z$1,0),0)*VLOOKUP($C25,[1]Table2!$B$1:$Z$21,MATCH("xG/90",[1]Table2!$B$1:$Z$1,0),0),"")</f>
        <v/>
      </c>
      <c r="CI48" s="63">
        <f>IFERROR(VLOOKUP(CI25,[1]Table2!$B$1:$Z$21,MATCH("xGA/90",[1]Table2!$B$1:$Z$1,0),0)*VLOOKUP($C25,[1]Table2!$B$1:$Z$21,MATCH("xG/90",[1]Table2!$B$1:$Z$1,0),0),"")</f>
        <v>1.6664062500000001</v>
      </c>
      <c r="CJ48" s="63" t="str">
        <f>IFERROR(VLOOKUP(CJ25,[1]Table2!$B$1:$Z$21,MATCH("xGA/90",[1]Table2!$B$1:$Z$1,0),0)*VLOOKUP($C25,[1]Table2!$B$1:$Z$21,MATCH("xG/90",[1]Table2!$B$1:$Z$1,0),0),"")</f>
        <v/>
      </c>
      <c r="CK48" s="63">
        <f>IFERROR(VLOOKUP(CK25,[1]Table2!$B$1:$Z$21,MATCH("xGA/90",[1]Table2!$B$1:$Z$1,0),0)*VLOOKUP($C25,[1]Table2!$B$1:$Z$21,MATCH("xG/90",[1]Table2!$B$1:$Z$1,0),0),"")</f>
        <v>1.0708203125000002</v>
      </c>
      <c r="CL48" s="63" t="str">
        <f>IFERROR(VLOOKUP(CL25,[1]Table2!$B$1:$Z$21,MATCH("xGA/90",[1]Table2!$B$1:$Z$1,0),0)*VLOOKUP($C25,[1]Table2!$B$1:$Z$21,MATCH("xG/90",[1]Table2!$B$1:$Z$1,0),0),"")</f>
        <v/>
      </c>
      <c r="CM48" s="63" t="str">
        <f>IFERROR(VLOOKUP(CM25,[1]Table2!$B$1:$Z$21,MATCH("xGA/90",[1]Table2!$B$1:$Z$1,0),0)*VLOOKUP($C25,[1]Table2!$B$1:$Z$21,MATCH("xG/90",[1]Table2!$B$1:$Z$1,0),0),"")</f>
        <v/>
      </c>
      <c r="CN48" s="63" t="str">
        <f>IFERROR(VLOOKUP(CN25,[1]Table2!$B$1:$Z$21,MATCH("xGA/90",[1]Table2!$B$1:$Z$1,0),0)*VLOOKUP($C25,[1]Table2!$B$1:$Z$21,MATCH("xG/90",[1]Table2!$B$1:$Z$1,0),0),"")</f>
        <v/>
      </c>
      <c r="CO48" s="63" t="str">
        <f>IFERROR(VLOOKUP(CO25,[1]Table2!$B$1:$Z$21,MATCH("xGA/90",[1]Table2!$B$1:$Z$1,0),0)*VLOOKUP($C25,[1]Table2!$B$1:$Z$21,MATCH("xG/90",[1]Table2!$B$1:$Z$1,0),0),"")</f>
        <v/>
      </c>
      <c r="CP48" s="63" t="str">
        <f>IFERROR(VLOOKUP(CP25,[1]Table2!$B$1:$Z$21,MATCH("xGA/90",[1]Table2!$B$1:$Z$1,0),0)*VLOOKUP($C25,[1]Table2!$B$1:$Z$21,MATCH("xG/90",[1]Table2!$B$1:$Z$1,0),0),"")</f>
        <v/>
      </c>
      <c r="CQ48" s="63" t="str">
        <f>IFERROR(VLOOKUP(CQ25,[1]Table2!$B$1:$Z$21,MATCH("xGA/90",[1]Table2!$B$1:$Z$1,0),0)*VLOOKUP($C25,[1]Table2!$B$1:$Z$21,MATCH("xG/90",[1]Table2!$B$1:$Z$1,0),0),"")</f>
        <v/>
      </c>
      <c r="CR48" s="63" t="str">
        <f>IFERROR(VLOOKUP(CR25,[1]Table2!$B$1:$Z$21,MATCH("xGA/90",[1]Table2!$B$1:$Z$1,0),0)*VLOOKUP($C25,[1]Table2!$B$1:$Z$21,MATCH("xG/90",[1]Table2!$B$1:$Z$1,0),0),"")</f>
        <v/>
      </c>
      <c r="CS48" s="63" t="str">
        <f>IFERROR(VLOOKUP(CS25,[1]Table2!$B$1:$Z$21,MATCH("xGA/90",[1]Table2!$B$1:$Z$1,0),0)*VLOOKUP($C25,[1]Table2!$B$1:$Z$21,MATCH("xG/90",[1]Table2!$B$1:$Z$1,0),0),"")</f>
        <v/>
      </c>
      <c r="CT48" s="63" t="str">
        <f>IFERROR(VLOOKUP(CT25,[1]Table2!$B$1:$Z$21,MATCH("xGA/90",[1]Table2!$B$1:$Z$1,0),0)*VLOOKUP($C25,[1]Table2!$B$1:$Z$21,MATCH("xG/90",[1]Table2!$B$1:$Z$1,0),0),"")</f>
        <v/>
      </c>
      <c r="CU48" s="63" t="str">
        <f>IFERROR(VLOOKUP(CU25,[1]Table2!$B$1:$Z$21,MATCH("xGA/90",[1]Table2!$B$1:$Z$1,0),0)*VLOOKUP($C25,[1]Table2!$B$1:$Z$21,MATCH("xG/90",[1]Table2!$B$1:$Z$1,0),0),"")</f>
        <v/>
      </c>
      <c r="CV48" s="63" t="str">
        <f>IFERROR(VLOOKUP(CV25,[1]Table2!$B$1:$Z$21,MATCH("xGA/90",[1]Table2!$B$1:$Z$1,0),0)*VLOOKUP($C25,[1]Table2!$B$1:$Z$21,MATCH("xG/90",[1]Table2!$B$1:$Z$1,0),0),"")</f>
        <v/>
      </c>
      <c r="CW48" s="63" t="str">
        <f>IFERROR(VLOOKUP(CW25,[1]Table2!$B$1:$Z$21,MATCH("xGA/90",[1]Table2!$B$1:$Z$1,0),0)*VLOOKUP($C25,[1]Table2!$B$1:$Z$21,MATCH("xG/90",[1]Table2!$B$1:$Z$1,0),0),"")</f>
        <v/>
      </c>
      <c r="CX48" s="63" t="str">
        <f>IFERROR(VLOOKUP(CX25,[1]Table2!$B$1:$Z$21,MATCH("xGA/90",[1]Table2!$B$1:$Z$1,0),0)*VLOOKUP($C25,[1]Table2!$B$1:$Z$21,MATCH("xG/90",[1]Table2!$B$1:$Z$1,0),0),"")</f>
        <v/>
      </c>
      <c r="CY48" s="63" t="str">
        <f>IFERROR(VLOOKUP(CY25,[1]Table2!$B$1:$Z$21,MATCH("xGA/90",[1]Table2!$B$1:$Z$1,0),0)*VLOOKUP($C25,[1]Table2!$B$1:$Z$21,MATCH("xG/90",[1]Table2!$B$1:$Z$1,0),0),"")</f>
        <v/>
      </c>
      <c r="CZ48" s="63" t="str">
        <f>IFERROR(VLOOKUP(CZ25,[1]Table2!$B$1:$Z$21,MATCH("xGA/90",[1]Table2!$B$1:$Z$1,0),0)*VLOOKUP($C25,[1]Table2!$B$1:$Z$21,MATCH("xG/90",[1]Table2!$B$1:$Z$1,0),0),"")</f>
        <v/>
      </c>
      <c r="DA48" s="63" t="str">
        <f>IFERROR(VLOOKUP(DA25,[1]Table2!$B$1:$Z$21,MATCH("xGA/90",[1]Table2!$B$1:$Z$1,0),0)*VLOOKUP($C25,[1]Table2!$B$1:$Z$21,MATCH("xG/90",[1]Table2!$B$1:$Z$1,0),0),"")</f>
        <v/>
      </c>
      <c r="DB48" s="63" t="str">
        <f>IFERROR(VLOOKUP(DB25,[1]Table2!$B$1:$Z$21,MATCH("xGA/90",[1]Table2!$B$1:$Z$1,0),0)*VLOOKUP($C25,[1]Table2!$B$1:$Z$21,MATCH("xG/90",[1]Table2!$B$1:$Z$1,0),0),"")</f>
        <v/>
      </c>
      <c r="DC48" s="63" t="str">
        <f>IFERROR(VLOOKUP(DC25,[1]Table2!$B$1:$Z$21,MATCH("xGA/90",[1]Table2!$B$1:$Z$1,0),0)*VLOOKUP($C25,[1]Table2!$B$1:$Z$21,MATCH("xG/90",[1]Table2!$B$1:$Z$1,0),0),"")</f>
        <v/>
      </c>
      <c r="DE48" s="101"/>
      <c r="DF48" s="101"/>
      <c r="DG48" s="101"/>
      <c r="DH48" s="101"/>
      <c r="DI48" s="101"/>
      <c r="DJ48" s="101"/>
    </row>
    <row r="51" spans="1:114" ht="21.75" customHeight="1" x14ac:dyDescent="0.25">
      <c r="B51" s="36" t="s">
        <v>1122</v>
      </c>
      <c r="C51" s="36" t="s">
        <v>1119</v>
      </c>
    </row>
    <row r="52" spans="1:114" s="49" customFormat="1" ht="21.75" customHeight="1" x14ac:dyDescent="0.25">
      <c r="A52" s="48" t="s">
        <v>36</v>
      </c>
      <c r="B52" s="44">
        <f>VLOOKUP(A52,[1]Table!$B$1:$O$21,MATCH("xGD/90",[1]Table!$B$1:$O$1,0),0)</f>
        <v>0.92</v>
      </c>
      <c r="C52" s="45" t="s">
        <v>0</v>
      </c>
      <c r="D52" s="63" t="str">
        <f>IFERROR(VLOOKUP($C6,[1]Table2!$B$1:$Z$21,MATCH("xGD/90",[1]Table2!$B$1:$Z$1,0),0)-VLOOKUP(D6,[1]Table2!$B$1:$Z$21,MATCH("xGD/90",[1]Table2!$B$1:$Z$1,0),0),"")</f>
        <v/>
      </c>
      <c r="E52" s="63">
        <f>IFERROR(VLOOKUP($C6,[1]Table2!$B$1:$Z$21,MATCH("xGD/90",[1]Table2!$B$1:$Z$1,0),0)-VLOOKUP(E6,[1]Table2!$B$1:$Z$21,MATCH("xGD/90",[1]Table2!$B$1:$Z$1,0),0),"")</f>
        <v>1.24</v>
      </c>
      <c r="F52" s="63" t="str">
        <f>IFERROR(VLOOKUP($C6,[1]Table2!$B$1:$Z$21,MATCH("xGD/90",[1]Table2!$B$1:$Z$1,0),0)-VLOOKUP(F6,[1]Table2!$B$1:$Z$21,MATCH("xGD/90",[1]Table2!$B$1:$Z$1,0),0),"")</f>
        <v/>
      </c>
      <c r="G52" s="63">
        <f>IFERROR(VLOOKUP($C6,[1]Table2!$B$1:$Z$21,MATCH("xGD/90",[1]Table2!$B$1:$Z$1,0),0)-VLOOKUP(G6,[1]Table2!$B$1:$Z$21,MATCH("xGD/90",[1]Table2!$B$1:$Z$1,0),0),"")</f>
        <v>1.27</v>
      </c>
      <c r="H52" s="63" t="str">
        <f>IFERROR(VLOOKUP($C6,[1]Table2!$B$1:$Z$21,MATCH("xGD/90",[1]Table2!$B$1:$Z$1,0),0)-VLOOKUP(H6,[1]Table2!$B$1:$Z$21,MATCH("xGD/90",[1]Table2!$B$1:$Z$1,0),0),"")</f>
        <v/>
      </c>
      <c r="I52" s="63">
        <f>IFERROR(VLOOKUP($C6,[1]Table2!$B$1:$Z$21,MATCH("xGD/90",[1]Table2!$B$1:$Z$1,0),0)-VLOOKUP(I6,[1]Table2!$B$1:$Z$21,MATCH("xGD/90",[1]Table2!$B$1:$Z$1,0),0),"")</f>
        <v>1.67</v>
      </c>
      <c r="J52" s="63" t="str">
        <f>IFERROR(VLOOKUP($C6,[1]Table2!$B$1:$Z$21,MATCH("xGD/90",[1]Table2!$B$1:$Z$1,0),0)-VLOOKUP(J6,[1]Table2!$B$1:$Z$21,MATCH("xGD/90",[1]Table2!$B$1:$Z$1,0),0),"")</f>
        <v/>
      </c>
      <c r="K52" s="63">
        <f>IFERROR(VLOOKUP($C6,[1]Table2!$B$1:$Z$21,MATCH("xGD/90",[1]Table2!$B$1:$Z$1,0),0)-VLOOKUP(K6,[1]Table2!$B$1:$Z$21,MATCH("xGD/90",[1]Table2!$B$1:$Z$1,0),0),"")</f>
        <v>1.32</v>
      </c>
      <c r="L52" s="63">
        <f>IFERROR(VLOOKUP($C6,[1]Table2!$B$1:$Z$21,MATCH("xGD/90",[1]Table2!$B$1:$Z$1,0),0)-VLOOKUP(L6,[1]Table2!$B$1:$Z$21,MATCH("xGD/90",[1]Table2!$B$1:$Z$1,0),0),"")</f>
        <v>1.08</v>
      </c>
      <c r="M52" s="63">
        <f>IFERROR(VLOOKUP($C6,[1]Table2!$B$1:$Z$21,MATCH("xGD/90",[1]Table2!$B$1:$Z$1,0),0)-VLOOKUP(M6,[1]Table2!$B$1:$Z$21,MATCH("xGD/90",[1]Table2!$B$1:$Z$1,0),0),"")</f>
        <v>0.57000000000000006</v>
      </c>
      <c r="N52" s="63" t="str">
        <f>IFERROR(VLOOKUP($C6,[1]Table2!$B$1:$Z$21,MATCH("xGD/90",[1]Table2!$B$1:$Z$1,0),0)-VLOOKUP(N6,[1]Table2!$B$1:$Z$21,MATCH("xGD/90",[1]Table2!$B$1:$Z$1,0),0),"")</f>
        <v/>
      </c>
      <c r="O52" s="63" t="str">
        <f>IFERROR(VLOOKUP($C6,[1]Table2!$B$1:$Z$21,MATCH("xGD/90",[1]Table2!$B$1:$Z$1,0),0)-VLOOKUP(O6,[1]Table2!$B$1:$Z$21,MATCH("xGD/90",[1]Table2!$B$1:$Z$1,0),0),"")</f>
        <v/>
      </c>
      <c r="P52" s="63" t="str">
        <f>IFERROR(VLOOKUP($C6,[1]Table2!$B$1:$Z$21,MATCH("xGD/90",[1]Table2!$B$1:$Z$1,0),0)-VLOOKUP(P6,[1]Table2!$B$1:$Z$21,MATCH("xGD/90",[1]Table2!$B$1:$Z$1,0),0),"")</f>
        <v/>
      </c>
      <c r="Q52" s="63">
        <f>IFERROR(VLOOKUP($C6,[1]Table2!$B$1:$Z$21,MATCH("xGD/90",[1]Table2!$B$1:$Z$1,0),0)-VLOOKUP(Q6,[1]Table2!$B$1:$Z$21,MATCH("xGD/90",[1]Table2!$B$1:$Z$1,0),0),"")</f>
        <v>0.74</v>
      </c>
      <c r="R52" s="63" t="str">
        <f>IFERROR(VLOOKUP($C6,[1]Table2!$B$1:$Z$21,MATCH("xGD/90",[1]Table2!$B$1:$Z$1,0),0)-VLOOKUP(R6,[1]Table2!$B$1:$Z$21,MATCH("xGD/90",[1]Table2!$B$1:$Z$1,0),0),"")</f>
        <v/>
      </c>
      <c r="S52" s="63" t="str">
        <f>IFERROR(VLOOKUP($C6,[1]Table2!$B$1:$Z$21,MATCH("xGD/90",[1]Table2!$B$1:$Z$1,0),0)-VLOOKUP(S6,[1]Table2!$B$1:$Z$21,MATCH("xGD/90",[1]Table2!$B$1:$Z$1,0),0),"")</f>
        <v/>
      </c>
      <c r="T52" s="63" t="str">
        <f>IFERROR(VLOOKUP($C6,[1]Table2!$B$1:$Z$21,MATCH("xGD/90",[1]Table2!$B$1:$Z$1,0),0)-VLOOKUP(T6,[1]Table2!$B$1:$Z$21,MATCH("xGD/90",[1]Table2!$B$1:$Z$1,0),0),"")</f>
        <v/>
      </c>
      <c r="U52" s="63">
        <f>IFERROR(VLOOKUP($C6,[1]Table2!$B$1:$Z$21,MATCH("xGD/90",[1]Table2!$B$1:$Z$1,0),0)-VLOOKUP(U6,[1]Table2!$B$1:$Z$21,MATCH("xGD/90",[1]Table2!$B$1:$Z$1,0),0),"")</f>
        <v>0.76</v>
      </c>
      <c r="V52" s="63" t="str">
        <f>IFERROR(VLOOKUP($C6,[1]Table2!$B$1:$Z$21,MATCH("xGD/90",[1]Table2!$B$1:$Z$1,0),0)-VLOOKUP(V6,[1]Table2!$B$1:$Z$21,MATCH("xGD/90",[1]Table2!$B$1:$Z$1,0),0),"")</f>
        <v/>
      </c>
      <c r="W52" s="63">
        <f>IFERROR(VLOOKUP($C6,[1]Table2!$B$1:$Z$21,MATCH("xGD/90",[1]Table2!$B$1:$Z$1,0),0)-VLOOKUP(W6,[1]Table2!$B$1:$Z$21,MATCH("xGD/90",[1]Table2!$B$1:$Z$1,0),0),"")</f>
        <v>0.47000000000000003</v>
      </c>
      <c r="X52" s="63" t="str">
        <f>IFERROR(VLOOKUP($C6,[1]Table2!$B$1:$Z$21,MATCH("xGD/90",[1]Table2!$B$1:$Z$1,0),0)-VLOOKUP(X6,[1]Table2!$B$1:$Z$21,MATCH("xGD/90",[1]Table2!$B$1:$Z$1,0),0),"")</f>
        <v/>
      </c>
      <c r="Y52" s="63">
        <f>IFERROR(VLOOKUP($C6,[1]Table2!$B$1:$Z$21,MATCH("xGD/90",[1]Table2!$B$1:$Z$1,0),0)-VLOOKUP(Y6,[1]Table2!$B$1:$Z$21,MATCH("xGD/90",[1]Table2!$B$1:$Z$1,0),0),"")</f>
        <v>1.36</v>
      </c>
      <c r="Z52" s="63" t="str">
        <f>IFERROR(VLOOKUP($C6,[1]Table2!$B$1:$Z$21,MATCH("xGD/90",[1]Table2!$B$1:$Z$1,0),0)-VLOOKUP(Z6,[1]Table2!$B$1:$Z$21,MATCH("xGD/90",[1]Table2!$B$1:$Z$1,0),0),"")</f>
        <v/>
      </c>
      <c r="AA52" s="63">
        <f>IFERROR(VLOOKUP($C6,[1]Table2!$B$1:$Z$21,MATCH("xGD/90",[1]Table2!$B$1:$Z$1,0),0)-VLOOKUP(AA6,[1]Table2!$B$1:$Z$21,MATCH("xGD/90",[1]Table2!$B$1:$Z$1,0),0),"")</f>
        <v>1.4100000000000001</v>
      </c>
      <c r="AB52" s="63" t="str">
        <f>IFERROR(VLOOKUP($C6,[1]Table2!$B$1:$Z$21,MATCH("xGD/90",[1]Table2!$B$1:$Z$1,0),0)-VLOOKUP(AB6,[1]Table2!$B$1:$Z$21,MATCH("xGD/90",[1]Table2!$B$1:$Z$1,0),0),"")</f>
        <v/>
      </c>
      <c r="AC52" s="63">
        <f>IFERROR(VLOOKUP($C6,[1]Table2!$B$1:$Z$21,MATCH("xGD/90",[1]Table2!$B$1:$Z$1,0),0)-VLOOKUP(AC6,[1]Table2!$B$1:$Z$21,MATCH("xGD/90",[1]Table2!$B$1:$Z$1,0),0),"")</f>
        <v>1.6</v>
      </c>
      <c r="AD52" s="63" t="str">
        <f>IFERROR(VLOOKUP($C6,[1]Table2!$B$1:$Z$21,MATCH("xGD/90",[1]Table2!$B$1:$Z$1,0),0)-VLOOKUP(AD6,[1]Table2!$B$1:$Z$21,MATCH("xGD/90",[1]Table2!$B$1:$Z$1,0),0),"")</f>
        <v/>
      </c>
      <c r="AE52" s="63">
        <f>IFERROR(VLOOKUP($C6,[1]Table2!$B$1:$Z$21,MATCH("xGD/90",[1]Table2!$B$1:$Z$1,0),0)-VLOOKUP(AE6,[1]Table2!$B$1:$Z$21,MATCH("xGD/90",[1]Table2!$B$1:$Z$1,0),0),"")</f>
        <v>0.91</v>
      </c>
      <c r="AF52" s="63" t="str">
        <f>IFERROR(VLOOKUP($C6,[1]Table2!$B$1:$Z$21,MATCH("xGD/90",[1]Table2!$B$1:$Z$1,0),0)-VLOOKUP(AF6,[1]Table2!$B$1:$Z$21,MATCH("xGD/90",[1]Table2!$B$1:$Z$1,0),0),"")</f>
        <v/>
      </c>
      <c r="AG52" s="63">
        <f>IFERROR(VLOOKUP($C6,[1]Table2!$B$1:$Z$21,MATCH("xGD/90",[1]Table2!$B$1:$Z$1,0),0)-VLOOKUP(AG6,[1]Table2!$B$1:$Z$21,MATCH("xGD/90",[1]Table2!$B$1:$Z$1,0),0),"")</f>
        <v>1.3800000000000001</v>
      </c>
      <c r="AH52" s="63" t="str">
        <f>IFERROR(VLOOKUP($C6,[1]Table2!$B$1:$Z$21,MATCH("xGD/90",[1]Table2!$B$1:$Z$1,0),0)-VLOOKUP(AH6,[1]Table2!$B$1:$Z$21,MATCH("xGD/90",[1]Table2!$B$1:$Z$1,0),0),"")</f>
        <v/>
      </c>
      <c r="AI52" s="63" t="str">
        <f>IFERROR(VLOOKUP($C6,[1]Table2!$B$1:$Z$21,MATCH("xGD/90",[1]Table2!$B$1:$Z$1,0),0)-VLOOKUP(AI6,[1]Table2!$B$1:$Z$21,MATCH("xGD/90",[1]Table2!$B$1:$Z$1,0),0),"")</f>
        <v/>
      </c>
      <c r="AJ52" s="63" t="str">
        <f>IFERROR(VLOOKUP($C6,[1]Table2!$B$1:$Z$21,MATCH("xGD/90",[1]Table2!$B$1:$Z$1,0),0)-VLOOKUP(AJ6,[1]Table2!$B$1:$Z$21,MATCH("xGD/90",[1]Table2!$B$1:$Z$1,0),0),"")</f>
        <v/>
      </c>
      <c r="AK52" s="63" t="str">
        <f>IFERROR(VLOOKUP($C6,[1]Table2!$B$1:$Z$21,MATCH("xGD/90",[1]Table2!$B$1:$Z$1,0),0)-VLOOKUP(AK6,[1]Table2!$B$1:$Z$21,MATCH("xGD/90",[1]Table2!$B$1:$Z$1,0),0),"")</f>
        <v/>
      </c>
      <c r="AL52" s="63" t="str">
        <f>IFERROR(VLOOKUP($C6,[1]Table2!$B$1:$Z$21,MATCH("xGD/90",[1]Table2!$B$1:$Z$1,0),0)-VLOOKUP(AL6,[1]Table2!$B$1:$Z$21,MATCH("xGD/90",[1]Table2!$B$1:$Z$1,0),0),"")</f>
        <v/>
      </c>
      <c r="AM52" s="63" t="str">
        <f>IFERROR(VLOOKUP($C6,[1]Table2!$B$1:$Z$21,MATCH("xGD/90",[1]Table2!$B$1:$Z$1,0),0)-VLOOKUP(AM6,[1]Table2!$B$1:$Z$21,MATCH("xGD/90",[1]Table2!$B$1:$Z$1,0),0),"")</f>
        <v/>
      </c>
      <c r="AN52" s="63" t="str">
        <f>IFERROR(VLOOKUP($C6,[1]Table2!$B$1:$Z$21,MATCH("xGD/90",[1]Table2!$B$1:$Z$1,0),0)-VLOOKUP(AN6,[1]Table2!$B$1:$Z$21,MATCH("xGD/90",[1]Table2!$B$1:$Z$1,0),0),"")</f>
        <v/>
      </c>
      <c r="AO52" s="63" t="str">
        <f>IFERROR(VLOOKUP($C6,[1]Table2!$B$1:$Z$21,MATCH("xGD/90",[1]Table2!$B$1:$Z$1,0),0)-VLOOKUP(AO6,[1]Table2!$B$1:$Z$21,MATCH("xGD/90",[1]Table2!$B$1:$Z$1,0),0),"")</f>
        <v/>
      </c>
      <c r="AP52" s="63" t="str">
        <f>IFERROR(VLOOKUP($C6,[1]Table2!$B$1:$Z$21,MATCH("xGD/90",[1]Table2!$B$1:$Z$1,0),0)-VLOOKUP(AP6,[1]Table2!$B$1:$Z$21,MATCH("xGD/90",[1]Table2!$B$1:$Z$1,0),0),"")</f>
        <v/>
      </c>
      <c r="AQ52" s="63" t="str">
        <f>IFERROR(VLOOKUP($C6,[1]Table2!$B$1:$Z$21,MATCH("xGD/90",[1]Table2!$B$1:$Z$1,0),0)-VLOOKUP(AQ6,[1]Table2!$B$1:$Z$21,MATCH("xGD/90",[1]Table2!$B$1:$Z$1,0),0),"")</f>
        <v/>
      </c>
      <c r="AR52" s="63" t="str">
        <f>IFERROR(VLOOKUP($C6,[1]Table2!$B$1:$Z$21,MATCH("xGD/90",[1]Table2!$B$1:$Z$1,0),0)-VLOOKUP(AR6,[1]Table2!$B$1:$Z$21,MATCH("xGD/90",[1]Table2!$B$1:$Z$1,0),0),"")</f>
        <v/>
      </c>
      <c r="AS52" s="63">
        <f>IFERROR(VLOOKUP($C6,[1]Table2!$B$1:$Z$21,MATCH("xGD/90",[1]Table2!$B$1:$Z$1,0),0)-VLOOKUP(AS6,[1]Table2!$B$1:$Z$21,MATCH("xGD/90",[1]Table2!$B$1:$Z$1,0),0),"")</f>
        <v>0.87</v>
      </c>
      <c r="AT52" s="63" t="str">
        <f>IFERROR(VLOOKUP($C6,[1]Table2!$B$1:$Z$21,MATCH("xGD/90",[1]Table2!$B$1:$Z$1,0),0)-VLOOKUP(AT6,[1]Table2!$B$1:$Z$21,MATCH("xGD/90",[1]Table2!$B$1:$Z$1,0),0),"")</f>
        <v/>
      </c>
      <c r="AU52" s="63">
        <f>IFERROR(VLOOKUP($C6,[1]Table2!$B$1:$Z$21,MATCH("xGD/90",[1]Table2!$B$1:$Z$1,0),0)-VLOOKUP(AU6,[1]Table2!$B$1:$Z$21,MATCH("xGD/90",[1]Table2!$B$1:$Z$1,0),0),"")</f>
        <v>0.22000000000000008</v>
      </c>
      <c r="AV52" s="63">
        <f>IFERROR(VLOOKUP($C6,[1]Table2!$B$1:$Z$21,MATCH("xGD/90",[1]Table2!$B$1:$Z$1,0),0)-VLOOKUP(AV6,[1]Table2!$B$1:$Z$21,MATCH("xGD/90",[1]Table2!$B$1:$Z$1,0),0),"")</f>
        <v>0.20000000000000007</v>
      </c>
      <c r="AW52" s="63" t="str">
        <f>IFERROR(VLOOKUP($C6,[1]Table2!$B$1:$Z$21,MATCH("xGD/90",[1]Table2!$B$1:$Z$1,0),0)-VLOOKUP(AW6,[1]Table2!$B$1:$Z$21,MATCH("xGD/90",[1]Table2!$B$1:$Z$1,0),0),"")</f>
        <v/>
      </c>
      <c r="AX52" s="63" t="str">
        <f>IFERROR(VLOOKUP($C6,[1]Table2!$B$1:$Z$21,MATCH("xGD/90",[1]Table2!$B$1:$Z$1,0),0)-VLOOKUP(AX6,[1]Table2!$B$1:$Z$21,MATCH("xGD/90",[1]Table2!$B$1:$Z$1,0),0),"")</f>
        <v/>
      </c>
      <c r="AY52" s="63">
        <f>IFERROR(VLOOKUP($C6,[1]Table2!$B$1:$Z$21,MATCH("xGD/90",[1]Table2!$B$1:$Z$1,0),0)-VLOOKUP(AY6,[1]Table2!$B$1:$Z$21,MATCH("xGD/90",[1]Table2!$B$1:$Z$1,0),0),"")</f>
        <v>0.76</v>
      </c>
      <c r="AZ52" s="63" t="str">
        <f>IFERROR(VLOOKUP($C6,[1]Table2!$B$1:$Z$21,MATCH("xGD/90",[1]Table2!$B$1:$Z$1,0),0)-VLOOKUP(AZ6,[1]Table2!$B$1:$Z$21,MATCH("xGD/90",[1]Table2!$B$1:$Z$1,0),0),"")</f>
        <v/>
      </c>
      <c r="BA52" s="63">
        <f>IFERROR(VLOOKUP($C6,[1]Table2!$B$1:$Z$21,MATCH("xGD/90",[1]Table2!$B$1:$Z$1,0),0)-VLOOKUP(BA6,[1]Table2!$B$1:$Z$21,MATCH("xGD/90",[1]Table2!$B$1:$Z$1,0),0),"")</f>
        <v>0.57000000000000006</v>
      </c>
      <c r="BB52" s="63" t="str">
        <f>IFERROR(VLOOKUP($C6,[1]Table2!$B$1:$Z$21,MATCH("xGD/90",[1]Table2!$B$1:$Z$1,0),0)-VLOOKUP(BB6,[1]Table2!$B$1:$Z$21,MATCH("xGD/90",[1]Table2!$B$1:$Z$1,0),0),"")</f>
        <v/>
      </c>
      <c r="BC52" s="63" t="str">
        <f>IFERROR(VLOOKUP($C6,[1]Table2!$B$1:$Z$21,MATCH("xGD/90",[1]Table2!$B$1:$Z$1,0),0)-VLOOKUP(BC6,[1]Table2!$B$1:$Z$21,MATCH("xGD/90",[1]Table2!$B$1:$Z$1,0),0),"")</f>
        <v/>
      </c>
      <c r="BD52" s="63" t="str">
        <f>IFERROR(VLOOKUP($C6,[1]Table2!$B$1:$Z$21,MATCH("xGD/90",[1]Table2!$B$1:$Z$1,0),0)-VLOOKUP(BD6,[1]Table2!$B$1:$Z$21,MATCH("xGD/90",[1]Table2!$B$1:$Z$1,0),0),"")</f>
        <v/>
      </c>
      <c r="BE52" s="63">
        <f>IFERROR(VLOOKUP($C6,[1]Table2!$B$1:$Z$21,MATCH("xGD/90",[1]Table2!$B$1:$Z$1,0),0)-VLOOKUP(BE6,[1]Table2!$B$1:$Z$21,MATCH("xGD/90",[1]Table2!$B$1:$Z$1,0),0),"")</f>
        <v>1.53</v>
      </c>
      <c r="BF52" s="63" t="str">
        <f>IFERROR(VLOOKUP($C6,[1]Table2!$B$1:$Z$21,MATCH("xGD/90",[1]Table2!$B$1:$Z$1,0),0)-VLOOKUP(BF6,[1]Table2!$B$1:$Z$21,MATCH("xGD/90",[1]Table2!$B$1:$Z$1,0),0),"")</f>
        <v/>
      </c>
      <c r="BG52" s="63">
        <f>IFERROR(VLOOKUP($C6,[1]Table2!$B$1:$Z$21,MATCH("xGD/90",[1]Table2!$B$1:$Z$1,0),0)-VLOOKUP(BG6,[1]Table2!$B$1:$Z$21,MATCH("xGD/90",[1]Table2!$B$1:$Z$1,0),0),"")</f>
        <v>0.74</v>
      </c>
      <c r="BH52" s="63">
        <f>IFERROR(VLOOKUP($C6,[1]Table2!$B$1:$Z$21,MATCH("xGD/90",[1]Table2!$B$1:$Z$1,0),0)-VLOOKUP(BH6,[1]Table2!$B$1:$Z$21,MATCH("xGD/90",[1]Table2!$B$1:$Z$1,0),0),"")</f>
        <v>-0.38</v>
      </c>
      <c r="BI52" s="63">
        <f>IFERROR(VLOOKUP($C6,[1]Table2!$B$1:$Z$21,MATCH("xGD/90",[1]Table2!$B$1:$Z$1,0),0)-VLOOKUP(BI6,[1]Table2!$B$1:$Z$21,MATCH("xGD/90",[1]Table2!$B$1:$Z$1,0),0),"")</f>
        <v>1.08</v>
      </c>
      <c r="BJ52" s="63" t="str">
        <f>IFERROR(VLOOKUP($C6,[1]Table2!$B$1:$Z$21,MATCH("xGD/90",[1]Table2!$B$1:$Z$1,0),0)-VLOOKUP(BJ6,[1]Table2!$B$1:$Z$21,MATCH("xGD/90",[1]Table2!$B$1:$Z$1,0),0),"")</f>
        <v/>
      </c>
      <c r="BK52" s="63">
        <f>IFERROR(VLOOKUP($C6,[1]Table2!$B$1:$Z$21,MATCH("xGD/90",[1]Table2!$B$1:$Z$1,0),0)-VLOOKUP(BK6,[1]Table2!$B$1:$Z$21,MATCH("xGD/90",[1]Table2!$B$1:$Z$1,0),0),"")</f>
        <v>1.27</v>
      </c>
      <c r="BL52" s="63">
        <f>IFERROR(VLOOKUP($C6,[1]Table2!$B$1:$Z$21,MATCH("xGD/90",[1]Table2!$B$1:$Z$1,0),0)-VLOOKUP(BL6,[1]Table2!$B$1:$Z$21,MATCH("xGD/90",[1]Table2!$B$1:$Z$1,0),0),"")</f>
        <v>1.53</v>
      </c>
      <c r="BM52" s="63">
        <f>IFERROR(VLOOKUP($C6,[1]Table2!$B$1:$Z$21,MATCH("xGD/90",[1]Table2!$B$1:$Z$1,0),0)-VLOOKUP(BM6,[1]Table2!$B$1:$Z$21,MATCH("xGD/90",[1]Table2!$B$1:$Z$1,0),0),"")</f>
        <v>1.67</v>
      </c>
      <c r="BN52" s="63" t="str">
        <f>IFERROR(VLOOKUP($C6,[1]Table2!$B$1:$Z$21,MATCH("xGD/90",[1]Table2!$B$1:$Z$1,0),0)-VLOOKUP(BN6,[1]Table2!$B$1:$Z$21,MATCH("xGD/90",[1]Table2!$B$1:$Z$1,0),0),"")</f>
        <v/>
      </c>
      <c r="BO52" s="63">
        <f>IFERROR(VLOOKUP($C6,[1]Table2!$B$1:$Z$21,MATCH("xGD/90",[1]Table2!$B$1:$Z$1,0),0)-VLOOKUP(BO6,[1]Table2!$B$1:$Z$21,MATCH("xGD/90",[1]Table2!$B$1:$Z$1,0),0),"")</f>
        <v>1.32</v>
      </c>
      <c r="BP52" s="63" t="str">
        <f>IFERROR(VLOOKUP($C6,[1]Table2!$B$1:$Z$21,MATCH("xGD/90",[1]Table2!$B$1:$Z$1,0),0)-VLOOKUP(BP6,[1]Table2!$B$1:$Z$21,MATCH("xGD/90",[1]Table2!$B$1:$Z$1,0),0),"")</f>
        <v/>
      </c>
      <c r="BQ52" s="63">
        <f>IFERROR(VLOOKUP($C6,[1]Table2!$B$1:$Z$21,MATCH("xGD/90",[1]Table2!$B$1:$Z$1,0),0)-VLOOKUP(BQ6,[1]Table2!$B$1:$Z$21,MATCH("xGD/90",[1]Table2!$B$1:$Z$1,0),0),"")</f>
        <v>1.24</v>
      </c>
      <c r="BR52" s="63" t="str">
        <f>IFERROR(VLOOKUP($C6,[1]Table2!$B$1:$Z$21,MATCH("xGD/90",[1]Table2!$B$1:$Z$1,0),0)-VLOOKUP(BR6,[1]Table2!$B$1:$Z$21,MATCH("xGD/90",[1]Table2!$B$1:$Z$1,0),0),"")</f>
        <v/>
      </c>
      <c r="BS52" s="63" t="str">
        <f>IFERROR(VLOOKUP($C6,[1]Table2!$B$1:$Z$21,MATCH("xGD/90",[1]Table2!$B$1:$Z$1,0),0)-VLOOKUP(BS6,[1]Table2!$B$1:$Z$21,MATCH("xGD/90",[1]Table2!$B$1:$Z$1,0),0),"")</f>
        <v/>
      </c>
      <c r="BT52" s="63" t="str">
        <f>IFERROR(VLOOKUP($C6,[1]Table2!$B$1:$Z$21,MATCH("xGD/90",[1]Table2!$B$1:$Z$1,0),0)-VLOOKUP(BT6,[1]Table2!$B$1:$Z$21,MATCH("xGD/90",[1]Table2!$B$1:$Z$1,0),0),"")</f>
        <v/>
      </c>
      <c r="BU52" s="63">
        <f>IFERROR(VLOOKUP($C6,[1]Table2!$B$1:$Z$21,MATCH("xGD/90",[1]Table2!$B$1:$Z$1,0),0)-VLOOKUP(BU6,[1]Table2!$B$1:$Z$21,MATCH("xGD/90",[1]Table2!$B$1:$Z$1,0),0),"")</f>
        <v>1.36</v>
      </c>
      <c r="BV52" s="63" t="str">
        <f>IFERROR(VLOOKUP($C6,[1]Table2!$B$1:$Z$21,MATCH("xGD/90",[1]Table2!$B$1:$Z$1,0),0)-VLOOKUP(BV6,[1]Table2!$B$1:$Z$21,MATCH("xGD/90",[1]Table2!$B$1:$Z$1,0),0),"")</f>
        <v/>
      </c>
      <c r="BW52" s="63">
        <f>IFERROR(VLOOKUP($C6,[1]Table2!$B$1:$Z$21,MATCH("xGD/90",[1]Table2!$B$1:$Z$1,0),0)-VLOOKUP(BW6,[1]Table2!$B$1:$Z$21,MATCH("xGD/90",[1]Table2!$B$1:$Z$1,0),0),"")</f>
        <v>0.47000000000000003</v>
      </c>
      <c r="BX52" s="63" t="str">
        <f>IFERROR(VLOOKUP($C6,[1]Table2!$B$1:$Z$21,MATCH("xGD/90",[1]Table2!$B$1:$Z$1,0),0)-VLOOKUP(BX6,[1]Table2!$B$1:$Z$21,MATCH("xGD/90",[1]Table2!$B$1:$Z$1,0),0),"")</f>
        <v/>
      </c>
      <c r="BY52" s="63">
        <f>IFERROR(VLOOKUP($C6,[1]Table2!$B$1:$Z$21,MATCH("xGD/90",[1]Table2!$B$1:$Z$1,0),0)-VLOOKUP(BY6,[1]Table2!$B$1:$Z$21,MATCH("xGD/90",[1]Table2!$B$1:$Z$1,0),0),"")</f>
        <v>0.87</v>
      </c>
      <c r="BZ52" s="63" t="str">
        <f>IFERROR(VLOOKUP($C6,[1]Table2!$B$1:$Z$21,MATCH("xGD/90",[1]Table2!$B$1:$Z$1,0),0)-VLOOKUP(BZ6,[1]Table2!$B$1:$Z$21,MATCH("xGD/90",[1]Table2!$B$1:$Z$1,0),0),"")</f>
        <v/>
      </c>
      <c r="CA52" s="63">
        <f>IFERROR(VLOOKUP($C6,[1]Table2!$B$1:$Z$21,MATCH("xGD/90",[1]Table2!$B$1:$Z$1,0),0)-VLOOKUP(CA6,[1]Table2!$B$1:$Z$21,MATCH("xGD/90",[1]Table2!$B$1:$Z$1,0),0),"")</f>
        <v>1.4100000000000001</v>
      </c>
      <c r="CB52" s="63">
        <f>IFERROR(VLOOKUP($C6,[1]Table2!$B$1:$Z$21,MATCH("xGD/90",[1]Table2!$B$1:$Z$1,0),0)-VLOOKUP(CB6,[1]Table2!$B$1:$Z$21,MATCH("xGD/90",[1]Table2!$B$1:$Z$1,0),0),"")</f>
        <v>-0.38</v>
      </c>
      <c r="CC52" s="63" t="str">
        <f>IFERROR(VLOOKUP($C6,[1]Table2!$B$1:$Z$21,MATCH("xGD/90",[1]Table2!$B$1:$Z$1,0),0)-VLOOKUP(CC6,[1]Table2!$B$1:$Z$21,MATCH("xGD/90",[1]Table2!$B$1:$Z$1,0),0),"")</f>
        <v/>
      </c>
      <c r="CD52" s="63">
        <f>IFERROR(VLOOKUP($C6,[1]Table2!$B$1:$Z$21,MATCH("xGD/90",[1]Table2!$B$1:$Z$1,0),0)-VLOOKUP(CD6,[1]Table2!$B$1:$Z$21,MATCH("xGD/90",[1]Table2!$B$1:$Z$1,0),0),"")</f>
        <v>0.91</v>
      </c>
      <c r="CE52" s="63">
        <f>IFERROR(VLOOKUP($C6,[1]Table2!$B$1:$Z$21,MATCH("xGD/90",[1]Table2!$B$1:$Z$1,0),0)-VLOOKUP(CE6,[1]Table2!$B$1:$Z$21,MATCH("xGD/90",[1]Table2!$B$1:$Z$1,0),0),"")</f>
        <v>0.20000000000000007</v>
      </c>
      <c r="CF52" s="63" t="str">
        <f>IFERROR(VLOOKUP($C6,[1]Table2!$B$1:$Z$21,MATCH("xGD/90",[1]Table2!$B$1:$Z$1,0),0)-VLOOKUP(CF6,[1]Table2!$B$1:$Z$21,MATCH("xGD/90",[1]Table2!$B$1:$Z$1,0),0),"")</f>
        <v/>
      </c>
      <c r="CG52" s="63">
        <f>IFERROR(VLOOKUP($C6,[1]Table2!$B$1:$Z$21,MATCH("xGD/90",[1]Table2!$B$1:$Z$1,0),0)-VLOOKUP(CG6,[1]Table2!$B$1:$Z$21,MATCH("xGD/90",[1]Table2!$B$1:$Z$1,0),0),"")</f>
        <v>0.22000000000000008</v>
      </c>
      <c r="CH52" s="63" t="str">
        <f>IFERROR(VLOOKUP($C6,[1]Table2!$B$1:$Z$21,MATCH("xGD/90",[1]Table2!$B$1:$Z$1,0),0)-VLOOKUP(CH6,[1]Table2!$B$1:$Z$21,MATCH("xGD/90",[1]Table2!$B$1:$Z$1,0),0),"")</f>
        <v/>
      </c>
      <c r="CI52" s="63">
        <f>IFERROR(VLOOKUP($C6,[1]Table2!$B$1:$Z$21,MATCH("xGD/90",[1]Table2!$B$1:$Z$1,0),0)-VLOOKUP(CI6,[1]Table2!$B$1:$Z$21,MATCH("xGD/90",[1]Table2!$B$1:$Z$1,0),0),"")</f>
        <v>1.6</v>
      </c>
      <c r="CJ52" s="63" t="str">
        <f>IFERROR(VLOOKUP($C6,[1]Table2!$B$1:$Z$21,MATCH("xGD/90",[1]Table2!$B$1:$Z$1,0),0)-VLOOKUP(CJ6,[1]Table2!$B$1:$Z$21,MATCH("xGD/90",[1]Table2!$B$1:$Z$1,0),0),"")</f>
        <v/>
      </c>
      <c r="CK52" s="63">
        <f>IFERROR(VLOOKUP($C6,[1]Table2!$B$1:$Z$21,MATCH("xGD/90",[1]Table2!$B$1:$Z$1,0),0)-VLOOKUP(CK6,[1]Table2!$B$1:$Z$21,MATCH("xGD/90",[1]Table2!$B$1:$Z$1,0),0),"")</f>
        <v>1.3800000000000001</v>
      </c>
      <c r="CL52" s="63" t="str">
        <f>IFERROR(VLOOKUP($C6,[1]Table2!$B$1:$Z$21,MATCH("xGD/90",[1]Table2!$B$1:$Z$1,0),0)-VLOOKUP(CL6,[1]Table2!$B$1:$Z$21,MATCH("xGD/90",[1]Table2!$B$1:$Z$1,0),0),"")</f>
        <v/>
      </c>
      <c r="CM52" s="63" t="str">
        <f>IFERROR(VLOOKUP($C6,[1]Table2!$B$1:$Z$21,MATCH("xGD/90",[1]Table2!$B$1:$Z$1,0),0)-VLOOKUP(CM6,[1]Table2!$B$1:$Z$21,MATCH("xGD/90",[1]Table2!$B$1:$Z$1,0),0),"")</f>
        <v/>
      </c>
      <c r="CN52" s="63" t="str">
        <f>IFERROR(VLOOKUP($C6,[1]Table2!$B$1:$Z$21,MATCH("xGD/90",[1]Table2!$B$1:$Z$1,0),0)-VLOOKUP(CN6,[1]Table2!$B$1:$Z$21,MATCH("xGD/90",[1]Table2!$B$1:$Z$1,0),0),"")</f>
        <v/>
      </c>
      <c r="CO52" s="63" t="str">
        <f>IFERROR(VLOOKUP($C6,[1]Table2!$B$1:$Z$21,MATCH("xGD/90",[1]Table2!$B$1:$Z$1,0),0)-VLOOKUP(CO6,[1]Table2!$B$1:$Z$21,MATCH("xGD/90",[1]Table2!$B$1:$Z$1,0),0),"")</f>
        <v/>
      </c>
      <c r="CP52" s="63" t="str">
        <f>IFERROR(VLOOKUP($C6,[1]Table2!$B$1:$Z$21,MATCH("xGD/90",[1]Table2!$B$1:$Z$1,0),0)-VLOOKUP(CP6,[1]Table2!$B$1:$Z$21,MATCH("xGD/90",[1]Table2!$B$1:$Z$1,0),0),"")</f>
        <v/>
      </c>
      <c r="CQ52" s="63" t="str">
        <f>IFERROR(VLOOKUP($C6,[1]Table2!$B$1:$Z$21,MATCH("xGD/90",[1]Table2!$B$1:$Z$1,0),0)-VLOOKUP(CQ6,[1]Table2!$B$1:$Z$21,MATCH("xGD/90",[1]Table2!$B$1:$Z$1,0),0),"")</f>
        <v/>
      </c>
      <c r="CR52" s="63" t="str">
        <f>IFERROR(VLOOKUP($C6,[1]Table2!$B$1:$Z$21,MATCH("xGD/90",[1]Table2!$B$1:$Z$1,0),0)-VLOOKUP(CR6,[1]Table2!$B$1:$Z$21,MATCH("xGD/90",[1]Table2!$B$1:$Z$1,0),0),"")</f>
        <v/>
      </c>
      <c r="CS52" s="63" t="str">
        <f>IFERROR(VLOOKUP($C6,[1]Table2!$B$1:$Z$21,MATCH("xGD/90",[1]Table2!$B$1:$Z$1,0),0)-VLOOKUP(CS6,[1]Table2!$B$1:$Z$21,MATCH("xGD/90",[1]Table2!$B$1:$Z$1,0),0),"")</f>
        <v/>
      </c>
      <c r="CT52" s="63" t="str">
        <f>IFERROR(VLOOKUP($C6,[1]Table2!$B$1:$Z$21,MATCH("xGD/90",[1]Table2!$B$1:$Z$1,0),0)-VLOOKUP(CT6,[1]Table2!$B$1:$Z$21,MATCH("xGD/90",[1]Table2!$B$1:$Z$1,0),0),"")</f>
        <v/>
      </c>
      <c r="CU52" s="63" t="str">
        <f>IFERROR(VLOOKUP($C6,[1]Table2!$B$1:$Z$21,MATCH("xGD/90",[1]Table2!$B$1:$Z$1,0),0)-VLOOKUP(CU6,[1]Table2!$B$1:$Z$21,MATCH("xGD/90",[1]Table2!$B$1:$Z$1,0),0),"")</f>
        <v/>
      </c>
      <c r="CV52" s="63" t="str">
        <f>IFERROR(VLOOKUP($C6,[1]Table2!$B$1:$Z$21,MATCH("xGD/90",[1]Table2!$B$1:$Z$1,0),0)-VLOOKUP(CV6,[1]Table2!$B$1:$Z$21,MATCH("xGD/90",[1]Table2!$B$1:$Z$1,0),0),"")</f>
        <v/>
      </c>
      <c r="CW52" s="63" t="str">
        <f>IFERROR(VLOOKUP($C6,[1]Table2!$B$1:$Z$21,MATCH("xGD/90",[1]Table2!$B$1:$Z$1,0),0)-VLOOKUP(CW6,[1]Table2!$B$1:$Z$21,MATCH("xGD/90",[1]Table2!$B$1:$Z$1,0),0),"")</f>
        <v/>
      </c>
      <c r="CX52" s="63" t="str">
        <f>IFERROR(VLOOKUP($C6,[1]Table2!$B$1:$Z$21,MATCH("xGD/90",[1]Table2!$B$1:$Z$1,0),0)-VLOOKUP(CX6,[1]Table2!$B$1:$Z$21,MATCH("xGD/90",[1]Table2!$B$1:$Z$1,0),0),"")</f>
        <v/>
      </c>
      <c r="CY52" s="63" t="str">
        <f>IFERROR(VLOOKUP($C6,[1]Table2!$B$1:$Z$21,MATCH("xGD/90",[1]Table2!$B$1:$Z$1,0),0)-VLOOKUP(CY6,[1]Table2!$B$1:$Z$21,MATCH("xGD/90",[1]Table2!$B$1:$Z$1,0),0),"")</f>
        <v/>
      </c>
      <c r="CZ52" s="63" t="str">
        <f>IFERROR(VLOOKUP($C6,[1]Table2!$B$1:$Z$21,MATCH("xGD/90",[1]Table2!$B$1:$Z$1,0),0)-VLOOKUP(CZ6,[1]Table2!$B$1:$Z$21,MATCH("xGD/90",[1]Table2!$B$1:$Z$1,0),0),"")</f>
        <v/>
      </c>
      <c r="DA52" s="63" t="str">
        <f>IFERROR(VLOOKUP($C6,[1]Table2!$B$1:$Z$21,MATCH("xGD/90",[1]Table2!$B$1:$Z$1,0),0)-VLOOKUP(DA6,[1]Table2!$B$1:$Z$21,MATCH("xGD/90",[1]Table2!$B$1:$Z$1,0),0),"")</f>
        <v/>
      </c>
      <c r="DB52" s="63" t="str">
        <f>IFERROR(VLOOKUP($C6,[1]Table2!$B$1:$Z$21,MATCH("xGD/90",[1]Table2!$B$1:$Z$1,0),0)-VLOOKUP(DB6,[1]Table2!$B$1:$Z$21,MATCH("xGD/90",[1]Table2!$B$1:$Z$1,0),0),"")</f>
        <v/>
      </c>
      <c r="DC52" s="63" t="str">
        <f>IFERROR(VLOOKUP($C6,[1]Table2!$B$1:$Z$21,MATCH("xGD/90",[1]Table2!$B$1:$Z$1,0),0)-VLOOKUP(DC6,[1]Table2!$B$1:$Z$21,MATCH("xGD/90",[1]Table2!$B$1:$Z$1,0),0),"")</f>
        <v/>
      </c>
      <c r="DE52" s="101"/>
      <c r="DF52" s="101"/>
      <c r="DG52" s="101"/>
      <c r="DH52" s="101"/>
      <c r="DI52" s="101"/>
      <c r="DJ52" s="101"/>
    </row>
    <row r="53" spans="1:114" s="49" customFormat="1" ht="21.75" customHeight="1" x14ac:dyDescent="0.25">
      <c r="A53" s="48" t="s">
        <v>61</v>
      </c>
      <c r="B53" s="44">
        <f>VLOOKUP(A53,[1]Table!$B$1:$O$21,MATCH("xGD/90",[1]Table!$B$1:$O$1,0),0)</f>
        <v>-0.16</v>
      </c>
      <c r="C53" s="45" t="s">
        <v>1</v>
      </c>
      <c r="D53" s="63" t="str">
        <f>IFERROR(VLOOKUP($C7,[1]Table2!$B$1:$Z$21,MATCH("xGD/90",[1]Table2!$B$1:$Z$1,0),0)-VLOOKUP(D7,[1]Table2!$B$1:$Z$21,MATCH("xGD/90",[1]Table2!$B$1:$Z$1,0),0),"")</f>
        <v/>
      </c>
      <c r="E53" s="63">
        <f>IFERROR(VLOOKUP($C7,[1]Table2!$B$1:$Z$21,MATCH("xGD/90",[1]Table2!$B$1:$Z$1,0),0)-VLOOKUP(E7,[1]Table2!$B$1:$Z$21,MATCH("xGD/90",[1]Table2!$B$1:$Z$1,0),0),"")</f>
        <v>0.59</v>
      </c>
      <c r="F53" s="63" t="str">
        <f>IFERROR(VLOOKUP($C7,[1]Table2!$B$1:$Z$21,MATCH("xGD/90",[1]Table2!$B$1:$Z$1,0),0)-VLOOKUP(F7,[1]Table2!$B$1:$Z$21,MATCH("xGD/90",[1]Table2!$B$1:$Z$1,0),0),"")</f>
        <v/>
      </c>
      <c r="G53" s="63">
        <f>IFERROR(VLOOKUP($C7,[1]Table2!$B$1:$Z$21,MATCH("xGD/90",[1]Table2!$B$1:$Z$1,0),0)-VLOOKUP(G7,[1]Table2!$B$1:$Z$21,MATCH("xGD/90",[1]Table2!$B$1:$Z$1,0),0),"")</f>
        <v>0.44999999999999996</v>
      </c>
      <c r="H53" s="63" t="str">
        <f>IFERROR(VLOOKUP($C7,[1]Table2!$B$1:$Z$21,MATCH("xGD/90",[1]Table2!$B$1:$Z$1,0),0)-VLOOKUP(H7,[1]Table2!$B$1:$Z$21,MATCH("xGD/90",[1]Table2!$B$1:$Z$1,0),0),"")</f>
        <v/>
      </c>
      <c r="I53" s="63">
        <f>IFERROR(VLOOKUP($C7,[1]Table2!$B$1:$Z$21,MATCH("xGD/90",[1]Table2!$B$1:$Z$1,0),0)-VLOOKUP(I7,[1]Table2!$B$1:$Z$21,MATCH("xGD/90",[1]Table2!$B$1:$Z$1,0),0),"")</f>
        <v>0.16</v>
      </c>
      <c r="J53" s="63" t="str">
        <f>IFERROR(VLOOKUP($C7,[1]Table2!$B$1:$Z$21,MATCH("xGD/90",[1]Table2!$B$1:$Z$1,0),0)-VLOOKUP(J7,[1]Table2!$B$1:$Z$21,MATCH("xGD/90",[1]Table2!$B$1:$Z$1,0),0),"")</f>
        <v/>
      </c>
      <c r="K53" s="63">
        <f>IFERROR(VLOOKUP($C7,[1]Table2!$B$1:$Z$21,MATCH("xGD/90",[1]Table2!$B$1:$Z$1,0),0)-VLOOKUP(K7,[1]Table2!$B$1:$Z$21,MATCH("xGD/90",[1]Table2!$B$1:$Z$1,0),0),"")</f>
        <v>-0.21000000000000002</v>
      </c>
      <c r="L53" s="63">
        <f>IFERROR(VLOOKUP($C7,[1]Table2!$B$1:$Z$21,MATCH("xGD/90",[1]Table2!$B$1:$Z$1,0),0)-VLOOKUP(L7,[1]Table2!$B$1:$Z$21,MATCH("xGD/90",[1]Table2!$B$1:$Z$1,0),0),"")</f>
        <v>-1.08</v>
      </c>
      <c r="M53" s="63">
        <f>IFERROR(VLOOKUP($C7,[1]Table2!$B$1:$Z$21,MATCH("xGD/90",[1]Table2!$B$1:$Z$1,0),0)-VLOOKUP(M7,[1]Table2!$B$1:$Z$21,MATCH("xGD/90",[1]Table2!$B$1:$Z$1,0),0),"")</f>
        <v>-1.46</v>
      </c>
      <c r="N53" s="63" t="str">
        <f>IFERROR(VLOOKUP($C7,[1]Table2!$B$1:$Z$21,MATCH("xGD/90",[1]Table2!$B$1:$Z$1,0),0)-VLOOKUP(N7,[1]Table2!$B$1:$Z$21,MATCH("xGD/90",[1]Table2!$B$1:$Z$1,0),0),"")</f>
        <v/>
      </c>
      <c r="O53" s="63" t="str">
        <f>IFERROR(VLOOKUP($C7,[1]Table2!$B$1:$Z$21,MATCH("xGD/90",[1]Table2!$B$1:$Z$1,0),0)-VLOOKUP(O7,[1]Table2!$B$1:$Z$21,MATCH("xGD/90",[1]Table2!$B$1:$Z$1,0),0),"")</f>
        <v/>
      </c>
      <c r="P53" s="63" t="str">
        <f>IFERROR(VLOOKUP($C7,[1]Table2!$B$1:$Z$21,MATCH("xGD/90",[1]Table2!$B$1:$Z$1,0),0)-VLOOKUP(P7,[1]Table2!$B$1:$Z$21,MATCH("xGD/90",[1]Table2!$B$1:$Z$1,0),0),"")</f>
        <v/>
      </c>
      <c r="Q53" s="63">
        <f>IFERROR(VLOOKUP($C7,[1]Table2!$B$1:$Z$21,MATCH("xGD/90",[1]Table2!$B$1:$Z$1,0),0)-VLOOKUP(Q7,[1]Table2!$B$1:$Z$21,MATCH("xGD/90",[1]Table2!$B$1:$Z$1,0),0),"")</f>
        <v>0.32999999999999996</v>
      </c>
      <c r="R53" s="63" t="str">
        <f>IFERROR(VLOOKUP($C7,[1]Table2!$B$1:$Z$21,MATCH("xGD/90",[1]Table2!$B$1:$Z$1,0),0)-VLOOKUP(R7,[1]Table2!$B$1:$Z$21,MATCH("xGD/90",[1]Table2!$B$1:$Z$1,0),0),"")</f>
        <v/>
      </c>
      <c r="S53" s="63" t="str">
        <f>IFERROR(VLOOKUP($C7,[1]Table2!$B$1:$Z$21,MATCH("xGD/90",[1]Table2!$B$1:$Z$1,0),0)-VLOOKUP(S7,[1]Table2!$B$1:$Z$21,MATCH("xGD/90",[1]Table2!$B$1:$Z$1,0),0),"")</f>
        <v/>
      </c>
      <c r="T53" s="63" t="str">
        <f>IFERROR(VLOOKUP($C7,[1]Table2!$B$1:$Z$21,MATCH("xGD/90",[1]Table2!$B$1:$Z$1,0),0)-VLOOKUP(T7,[1]Table2!$B$1:$Z$21,MATCH("xGD/90",[1]Table2!$B$1:$Z$1,0),0),"")</f>
        <v/>
      </c>
      <c r="U53" s="63">
        <f>IFERROR(VLOOKUP($C7,[1]Table2!$B$1:$Z$21,MATCH("xGD/90",[1]Table2!$B$1:$Z$1,0),0)-VLOOKUP(U7,[1]Table2!$B$1:$Z$21,MATCH("xGD/90",[1]Table2!$B$1:$Z$1,0),0),"")</f>
        <v>0.28000000000000003</v>
      </c>
      <c r="V53" s="63" t="str">
        <f>IFERROR(VLOOKUP($C7,[1]Table2!$B$1:$Z$21,MATCH("xGD/90",[1]Table2!$B$1:$Z$1,0),0)-VLOOKUP(V7,[1]Table2!$B$1:$Z$21,MATCH("xGD/90",[1]Table2!$B$1:$Z$1,0),0),"")</f>
        <v/>
      </c>
      <c r="W53" s="63">
        <f>IFERROR(VLOOKUP($C7,[1]Table2!$B$1:$Z$21,MATCH("xGD/90",[1]Table2!$B$1:$Z$1,0),0)-VLOOKUP(W7,[1]Table2!$B$1:$Z$21,MATCH("xGD/90",[1]Table2!$B$1:$Z$1,0),0),"")</f>
        <v>0.52</v>
      </c>
      <c r="X53" s="63" t="str">
        <f>IFERROR(VLOOKUP($C7,[1]Table2!$B$1:$Z$21,MATCH("xGD/90",[1]Table2!$B$1:$Z$1,0),0)-VLOOKUP(X7,[1]Table2!$B$1:$Z$21,MATCH("xGD/90",[1]Table2!$B$1:$Z$1,0),0),"")</f>
        <v/>
      </c>
      <c r="Y53" s="63">
        <f>IFERROR(VLOOKUP($C7,[1]Table2!$B$1:$Z$21,MATCH("xGD/90",[1]Table2!$B$1:$Z$1,0),0)-VLOOKUP(Y7,[1]Table2!$B$1:$Z$21,MATCH("xGD/90",[1]Table2!$B$1:$Z$1,0),0),"")</f>
        <v>-0.17</v>
      </c>
      <c r="Z53" s="63">
        <f>IFERROR(VLOOKUP($C7,[1]Table2!$B$1:$Z$21,MATCH("xGD/90",[1]Table2!$B$1:$Z$1,0),0)-VLOOKUP(Z7,[1]Table2!$B$1:$Z$21,MATCH("xGD/90",[1]Table2!$B$1:$Z$1,0),0),"")</f>
        <v>0.24000000000000002</v>
      </c>
      <c r="AA53" s="63">
        <f>IFERROR(VLOOKUP($C7,[1]Table2!$B$1:$Z$21,MATCH("xGD/90",[1]Table2!$B$1:$Z$1,0),0)-VLOOKUP(AA7,[1]Table2!$B$1:$Z$21,MATCH("xGD/90",[1]Table2!$B$1:$Z$1,0),0),"")</f>
        <v>-0.33999999999999997</v>
      </c>
      <c r="AB53" s="63" t="str">
        <f>IFERROR(VLOOKUP($C7,[1]Table2!$B$1:$Z$21,MATCH("xGD/90",[1]Table2!$B$1:$Z$1,0),0)-VLOOKUP(AB7,[1]Table2!$B$1:$Z$21,MATCH("xGD/90",[1]Table2!$B$1:$Z$1,0),0),"")</f>
        <v/>
      </c>
      <c r="AC53" s="63">
        <f>IFERROR(VLOOKUP($C7,[1]Table2!$B$1:$Z$21,MATCH("xGD/90",[1]Table2!$B$1:$Z$1,0),0)-VLOOKUP(AC7,[1]Table2!$B$1:$Z$21,MATCH("xGD/90",[1]Table2!$B$1:$Z$1,0),0),"")</f>
        <v>-0.88</v>
      </c>
      <c r="AD53" s="63" t="str">
        <f>IFERROR(VLOOKUP($C7,[1]Table2!$B$1:$Z$21,MATCH("xGD/90",[1]Table2!$B$1:$Z$1,0),0)-VLOOKUP(AD7,[1]Table2!$B$1:$Z$21,MATCH("xGD/90",[1]Table2!$B$1:$Z$1,0),0),"")</f>
        <v/>
      </c>
      <c r="AE53" s="63">
        <f>IFERROR(VLOOKUP($C7,[1]Table2!$B$1:$Z$21,MATCH("xGD/90",[1]Table2!$B$1:$Z$1,0),0)-VLOOKUP(AE7,[1]Table2!$B$1:$Z$21,MATCH("xGD/90",[1]Table2!$B$1:$Z$1,0),0),"")</f>
        <v>-0.51</v>
      </c>
      <c r="AF53" s="63" t="str">
        <f>IFERROR(VLOOKUP($C7,[1]Table2!$B$1:$Z$21,MATCH("xGD/90",[1]Table2!$B$1:$Z$1,0),0)-VLOOKUP(AF7,[1]Table2!$B$1:$Z$21,MATCH("xGD/90",[1]Table2!$B$1:$Z$1,0),0),"")</f>
        <v/>
      </c>
      <c r="AG53" s="63">
        <f>IFERROR(VLOOKUP($C7,[1]Table2!$B$1:$Z$21,MATCH("xGD/90",[1]Table2!$B$1:$Z$1,0),0)-VLOOKUP(AG7,[1]Table2!$B$1:$Z$21,MATCH("xGD/90",[1]Table2!$B$1:$Z$1,0),0),"")</f>
        <v>-0.86</v>
      </c>
      <c r="AH53" s="63" t="str">
        <f>IFERROR(VLOOKUP($C7,[1]Table2!$B$1:$Z$21,MATCH("xGD/90",[1]Table2!$B$1:$Z$1,0),0)-VLOOKUP(AH7,[1]Table2!$B$1:$Z$21,MATCH("xGD/90",[1]Table2!$B$1:$Z$1,0),0),"")</f>
        <v/>
      </c>
      <c r="AI53" s="63" t="str">
        <f>IFERROR(VLOOKUP($C7,[1]Table2!$B$1:$Z$21,MATCH("xGD/90",[1]Table2!$B$1:$Z$1,0),0)-VLOOKUP(AI7,[1]Table2!$B$1:$Z$21,MATCH("xGD/90",[1]Table2!$B$1:$Z$1,0),0),"")</f>
        <v/>
      </c>
      <c r="AJ53" s="63" t="str">
        <f>IFERROR(VLOOKUP($C7,[1]Table2!$B$1:$Z$21,MATCH("xGD/90",[1]Table2!$B$1:$Z$1,0),0)-VLOOKUP(AJ7,[1]Table2!$B$1:$Z$21,MATCH("xGD/90",[1]Table2!$B$1:$Z$1,0),0),"")</f>
        <v/>
      </c>
      <c r="AK53" s="63" t="str">
        <f>IFERROR(VLOOKUP($C7,[1]Table2!$B$1:$Z$21,MATCH("xGD/90",[1]Table2!$B$1:$Z$1,0),0)-VLOOKUP(AK7,[1]Table2!$B$1:$Z$21,MATCH("xGD/90",[1]Table2!$B$1:$Z$1,0),0),"")</f>
        <v/>
      </c>
      <c r="AL53" s="63" t="str">
        <f>IFERROR(VLOOKUP($C7,[1]Table2!$B$1:$Z$21,MATCH("xGD/90",[1]Table2!$B$1:$Z$1,0),0)-VLOOKUP(AL7,[1]Table2!$B$1:$Z$21,MATCH("xGD/90",[1]Table2!$B$1:$Z$1,0),0),"")</f>
        <v/>
      </c>
      <c r="AM53" s="63" t="str">
        <f>IFERROR(VLOOKUP($C7,[1]Table2!$B$1:$Z$21,MATCH("xGD/90",[1]Table2!$B$1:$Z$1,0),0)-VLOOKUP(AM7,[1]Table2!$B$1:$Z$21,MATCH("xGD/90",[1]Table2!$B$1:$Z$1,0),0),"")</f>
        <v/>
      </c>
      <c r="AN53" s="63" t="str">
        <f>IFERROR(VLOOKUP($C7,[1]Table2!$B$1:$Z$21,MATCH("xGD/90",[1]Table2!$B$1:$Z$1,0),0)-VLOOKUP(AN7,[1]Table2!$B$1:$Z$21,MATCH("xGD/90",[1]Table2!$B$1:$Z$1,0),0),"")</f>
        <v/>
      </c>
      <c r="AO53" s="63" t="str">
        <f>IFERROR(VLOOKUP($C7,[1]Table2!$B$1:$Z$21,MATCH("xGD/90",[1]Table2!$B$1:$Z$1,0),0)-VLOOKUP(AO7,[1]Table2!$B$1:$Z$21,MATCH("xGD/90",[1]Table2!$B$1:$Z$1,0),0),"")</f>
        <v/>
      </c>
      <c r="AP53" s="63" t="str">
        <f>IFERROR(VLOOKUP($C7,[1]Table2!$B$1:$Z$21,MATCH("xGD/90",[1]Table2!$B$1:$Z$1,0),0)-VLOOKUP(AP7,[1]Table2!$B$1:$Z$21,MATCH("xGD/90",[1]Table2!$B$1:$Z$1,0),0),"")</f>
        <v/>
      </c>
      <c r="AQ53" s="63" t="str">
        <f>IFERROR(VLOOKUP($C7,[1]Table2!$B$1:$Z$21,MATCH("xGD/90",[1]Table2!$B$1:$Z$1,0),0)-VLOOKUP(AQ7,[1]Table2!$B$1:$Z$21,MATCH("xGD/90",[1]Table2!$B$1:$Z$1,0),0),"")</f>
        <v/>
      </c>
      <c r="AR53" s="63" t="str">
        <f>IFERROR(VLOOKUP($C7,[1]Table2!$B$1:$Z$21,MATCH("xGD/90",[1]Table2!$B$1:$Z$1,0),0)-VLOOKUP(AR7,[1]Table2!$B$1:$Z$21,MATCH("xGD/90",[1]Table2!$B$1:$Z$1,0),0),"")</f>
        <v/>
      </c>
      <c r="AS53" s="63">
        <f>IFERROR(VLOOKUP($C7,[1]Table2!$B$1:$Z$21,MATCH("xGD/90",[1]Table2!$B$1:$Z$1,0),0)-VLOOKUP(AS7,[1]Table2!$B$1:$Z$21,MATCH("xGD/90",[1]Table2!$B$1:$Z$1,0),0),"")</f>
        <v>-0.61</v>
      </c>
      <c r="AT53" s="63" t="str">
        <f>IFERROR(VLOOKUP($C7,[1]Table2!$B$1:$Z$21,MATCH("xGD/90",[1]Table2!$B$1:$Z$1,0),0)-VLOOKUP(AT7,[1]Table2!$B$1:$Z$21,MATCH("xGD/90",[1]Table2!$B$1:$Z$1,0),0),"")</f>
        <v/>
      </c>
      <c r="AU53" s="63">
        <f>IFERROR(VLOOKUP($C7,[1]Table2!$B$1:$Z$21,MATCH("xGD/90",[1]Table2!$B$1:$Z$1,0),0)-VLOOKUP(AU7,[1]Table2!$B$1:$Z$21,MATCH("xGD/90",[1]Table2!$B$1:$Z$1,0),0),"")</f>
        <v>-0.32</v>
      </c>
      <c r="AV53" s="63">
        <f>IFERROR(VLOOKUP($C7,[1]Table2!$B$1:$Z$21,MATCH("xGD/90",[1]Table2!$B$1:$Z$1,0),0)-VLOOKUP(AV7,[1]Table2!$B$1:$Z$21,MATCH("xGD/90",[1]Table2!$B$1:$Z$1,0),0),"")</f>
        <v>0.30000000000000004</v>
      </c>
      <c r="AW53" s="63" t="str">
        <f>IFERROR(VLOOKUP($C7,[1]Table2!$B$1:$Z$21,MATCH("xGD/90",[1]Table2!$B$1:$Z$1,0),0)-VLOOKUP(AW7,[1]Table2!$B$1:$Z$21,MATCH("xGD/90",[1]Table2!$B$1:$Z$1,0),0),"")</f>
        <v/>
      </c>
      <c r="AX53" s="63" t="str">
        <f>IFERROR(VLOOKUP($C7,[1]Table2!$B$1:$Z$21,MATCH("xGD/90",[1]Table2!$B$1:$Z$1,0),0)-VLOOKUP(AX7,[1]Table2!$B$1:$Z$21,MATCH("xGD/90",[1]Table2!$B$1:$Z$1,0),0),"")</f>
        <v/>
      </c>
      <c r="AY53" s="63">
        <f>IFERROR(VLOOKUP($C7,[1]Table2!$B$1:$Z$21,MATCH("xGD/90",[1]Table2!$B$1:$Z$1,0),0)-VLOOKUP(AY7,[1]Table2!$B$1:$Z$21,MATCH("xGD/90",[1]Table2!$B$1:$Z$1,0),0),"")</f>
        <v>0.28000000000000003</v>
      </c>
      <c r="AZ53" s="63" t="str">
        <f>IFERROR(VLOOKUP($C7,[1]Table2!$B$1:$Z$21,MATCH("xGD/90",[1]Table2!$B$1:$Z$1,0),0)-VLOOKUP(AZ7,[1]Table2!$B$1:$Z$21,MATCH("xGD/90",[1]Table2!$B$1:$Z$1,0),0),"")</f>
        <v/>
      </c>
      <c r="BA53" s="63">
        <f>IFERROR(VLOOKUP($C7,[1]Table2!$B$1:$Z$21,MATCH("xGD/90",[1]Table2!$B$1:$Z$1,0),0)-VLOOKUP(BA7,[1]Table2!$B$1:$Z$21,MATCH("xGD/90",[1]Table2!$B$1:$Z$1,0),0),"")</f>
        <v>0.32999999999999996</v>
      </c>
      <c r="BB53" s="63" t="str">
        <f>IFERROR(VLOOKUP($C7,[1]Table2!$B$1:$Z$21,MATCH("xGD/90",[1]Table2!$B$1:$Z$1,0),0)-VLOOKUP(BB7,[1]Table2!$B$1:$Z$21,MATCH("xGD/90",[1]Table2!$B$1:$Z$1,0),0),"")</f>
        <v/>
      </c>
      <c r="BC53" s="63" t="str">
        <f>IFERROR(VLOOKUP($C7,[1]Table2!$B$1:$Z$21,MATCH("xGD/90",[1]Table2!$B$1:$Z$1,0),0)-VLOOKUP(BC7,[1]Table2!$B$1:$Z$21,MATCH("xGD/90",[1]Table2!$B$1:$Z$1,0),0),"")</f>
        <v/>
      </c>
      <c r="BD53" s="63" t="str">
        <f>IFERROR(VLOOKUP($C7,[1]Table2!$B$1:$Z$21,MATCH("xGD/90",[1]Table2!$B$1:$Z$1,0),0)-VLOOKUP(BD7,[1]Table2!$B$1:$Z$21,MATCH("xGD/90",[1]Table2!$B$1:$Z$1,0),0),"")</f>
        <v/>
      </c>
      <c r="BE53" s="63">
        <f>IFERROR(VLOOKUP($C7,[1]Table2!$B$1:$Z$21,MATCH("xGD/90",[1]Table2!$B$1:$Z$1,0),0)-VLOOKUP(BE7,[1]Table2!$B$1:$Z$21,MATCH("xGD/90",[1]Table2!$B$1:$Z$1,0),0),"")</f>
        <v>0.18999999999999997</v>
      </c>
      <c r="BF53" s="63" t="str">
        <f>IFERROR(VLOOKUP($C7,[1]Table2!$B$1:$Z$21,MATCH("xGD/90",[1]Table2!$B$1:$Z$1,0),0)-VLOOKUP(BF7,[1]Table2!$B$1:$Z$21,MATCH("xGD/90",[1]Table2!$B$1:$Z$1,0),0),"")</f>
        <v/>
      </c>
      <c r="BG53" s="63">
        <f>IFERROR(VLOOKUP($C7,[1]Table2!$B$1:$Z$21,MATCH("xGD/90",[1]Table2!$B$1:$Z$1,0),0)-VLOOKUP(BG7,[1]Table2!$B$1:$Z$21,MATCH("xGD/90",[1]Table2!$B$1:$Z$1,0),0),"")</f>
        <v>-1.46</v>
      </c>
      <c r="BH53" s="63" t="str">
        <f>IFERROR(VLOOKUP($C7,[1]Table2!$B$1:$Z$21,MATCH("xGD/90",[1]Table2!$B$1:$Z$1,0),0)-VLOOKUP(BH7,[1]Table2!$B$1:$Z$21,MATCH("xGD/90",[1]Table2!$B$1:$Z$1,0),0),"")</f>
        <v/>
      </c>
      <c r="BI53" s="63">
        <f>IFERROR(VLOOKUP($C7,[1]Table2!$B$1:$Z$21,MATCH("xGD/90",[1]Table2!$B$1:$Z$1,0),0)-VLOOKUP(BI7,[1]Table2!$B$1:$Z$21,MATCH("xGD/90",[1]Table2!$B$1:$Z$1,0),0),"")</f>
        <v>-1.08</v>
      </c>
      <c r="BJ53" s="63" t="str">
        <f>IFERROR(VLOOKUP($C7,[1]Table2!$B$1:$Z$21,MATCH("xGD/90",[1]Table2!$B$1:$Z$1,0),0)-VLOOKUP(BJ7,[1]Table2!$B$1:$Z$21,MATCH("xGD/90",[1]Table2!$B$1:$Z$1,0),0),"")</f>
        <v/>
      </c>
      <c r="BK53" s="63">
        <f>IFERROR(VLOOKUP($C7,[1]Table2!$B$1:$Z$21,MATCH("xGD/90",[1]Table2!$B$1:$Z$1,0),0)-VLOOKUP(BK7,[1]Table2!$B$1:$Z$21,MATCH("xGD/90",[1]Table2!$B$1:$Z$1,0),0),"")</f>
        <v>0.44999999999999996</v>
      </c>
      <c r="BL53" s="63" t="str">
        <f>IFERROR(VLOOKUP($C7,[1]Table2!$B$1:$Z$21,MATCH("xGD/90",[1]Table2!$B$1:$Z$1,0),0)-VLOOKUP(BL7,[1]Table2!$B$1:$Z$21,MATCH("xGD/90",[1]Table2!$B$1:$Z$1,0),0),"")</f>
        <v/>
      </c>
      <c r="BM53" s="63">
        <f>IFERROR(VLOOKUP($C7,[1]Table2!$B$1:$Z$21,MATCH("xGD/90",[1]Table2!$B$1:$Z$1,0),0)-VLOOKUP(BM7,[1]Table2!$B$1:$Z$21,MATCH("xGD/90",[1]Table2!$B$1:$Z$1,0),0),"")</f>
        <v>0.16</v>
      </c>
      <c r="BN53" s="63" t="str">
        <f>IFERROR(VLOOKUP($C7,[1]Table2!$B$1:$Z$21,MATCH("xGD/90",[1]Table2!$B$1:$Z$1,0),0)-VLOOKUP(BN7,[1]Table2!$B$1:$Z$21,MATCH("xGD/90",[1]Table2!$B$1:$Z$1,0),0),"")</f>
        <v/>
      </c>
      <c r="BO53" s="63">
        <f>IFERROR(VLOOKUP($C7,[1]Table2!$B$1:$Z$21,MATCH("xGD/90",[1]Table2!$B$1:$Z$1,0),0)-VLOOKUP(BO7,[1]Table2!$B$1:$Z$21,MATCH("xGD/90",[1]Table2!$B$1:$Z$1,0),0),"")</f>
        <v>-0.21000000000000002</v>
      </c>
      <c r="BP53" s="63" t="str">
        <f>IFERROR(VLOOKUP($C7,[1]Table2!$B$1:$Z$21,MATCH("xGD/90",[1]Table2!$B$1:$Z$1,0),0)-VLOOKUP(BP7,[1]Table2!$B$1:$Z$21,MATCH("xGD/90",[1]Table2!$B$1:$Z$1,0),0),"")</f>
        <v/>
      </c>
      <c r="BQ53" s="63">
        <f>IFERROR(VLOOKUP($C7,[1]Table2!$B$1:$Z$21,MATCH("xGD/90",[1]Table2!$B$1:$Z$1,0),0)-VLOOKUP(BQ7,[1]Table2!$B$1:$Z$21,MATCH("xGD/90",[1]Table2!$B$1:$Z$1,0),0),"")</f>
        <v>0.59</v>
      </c>
      <c r="BR53" s="63" t="str">
        <f>IFERROR(VLOOKUP($C7,[1]Table2!$B$1:$Z$21,MATCH("xGD/90",[1]Table2!$B$1:$Z$1,0),0)-VLOOKUP(BR7,[1]Table2!$B$1:$Z$21,MATCH("xGD/90",[1]Table2!$B$1:$Z$1,0),0),"")</f>
        <v/>
      </c>
      <c r="BS53" s="63" t="str">
        <f>IFERROR(VLOOKUP($C7,[1]Table2!$B$1:$Z$21,MATCH("xGD/90",[1]Table2!$B$1:$Z$1,0),0)-VLOOKUP(BS7,[1]Table2!$B$1:$Z$21,MATCH("xGD/90",[1]Table2!$B$1:$Z$1,0),0),"")</f>
        <v/>
      </c>
      <c r="BT53" s="63" t="str">
        <f>IFERROR(VLOOKUP($C7,[1]Table2!$B$1:$Z$21,MATCH("xGD/90",[1]Table2!$B$1:$Z$1,0),0)-VLOOKUP(BT7,[1]Table2!$B$1:$Z$21,MATCH("xGD/90",[1]Table2!$B$1:$Z$1,0),0),"")</f>
        <v/>
      </c>
      <c r="BU53" s="63">
        <f>IFERROR(VLOOKUP($C7,[1]Table2!$B$1:$Z$21,MATCH("xGD/90",[1]Table2!$B$1:$Z$1,0),0)-VLOOKUP(BU7,[1]Table2!$B$1:$Z$21,MATCH("xGD/90",[1]Table2!$B$1:$Z$1,0),0),"")</f>
        <v>-0.17</v>
      </c>
      <c r="BV53" s="63">
        <f>IFERROR(VLOOKUP($C7,[1]Table2!$B$1:$Z$21,MATCH("xGD/90",[1]Table2!$B$1:$Z$1,0),0)-VLOOKUP(BV7,[1]Table2!$B$1:$Z$21,MATCH("xGD/90",[1]Table2!$B$1:$Z$1,0),0),"")</f>
        <v>0.18999999999999997</v>
      </c>
      <c r="BW53" s="63">
        <f>IFERROR(VLOOKUP($C7,[1]Table2!$B$1:$Z$21,MATCH("xGD/90",[1]Table2!$B$1:$Z$1,0),0)-VLOOKUP(BW7,[1]Table2!$B$1:$Z$21,MATCH("xGD/90",[1]Table2!$B$1:$Z$1,0),0),"")</f>
        <v>0.52</v>
      </c>
      <c r="BX53" s="63" t="str">
        <f>IFERROR(VLOOKUP($C7,[1]Table2!$B$1:$Z$21,MATCH("xGD/90",[1]Table2!$B$1:$Z$1,0),0)-VLOOKUP(BX7,[1]Table2!$B$1:$Z$21,MATCH("xGD/90",[1]Table2!$B$1:$Z$1,0),0),"")</f>
        <v/>
      </c>
      <c r="BY53" s="63">
        <f>IFERROR(VLOOKUP($C7,[1]Table2!$B$1:$Z$21,MATCH("xGD/90",[1]Table2!$B$1:$Z$1,0),0)-VLOOKUP(BY7,[1]Table2!$B$1:$Z$21,MATCH("xGD/90",[1]Table2!$B$1:$Z$1,0),0),"")</f>
        <v>-0.88</v>
      </c>
      <c r="BZ53" s="63" t="str">
        <f>IFERROR(VLOOKUP($C7,[1]Table2!$B$1:$Z$21,MATCH("xGD/90",[1]Table2!$B$1:$Z$1,0),0)-VLOOKUP(BZ7,[1]Table2!$B$1:$Z$21,MATCH("xGD/90",[1]Table2!$B$1:$Z$1,0),0),"")</f>
        <v/>
      </c>
      <c r="CA53" s="63">
        <f>IFERROR(VLOOKUP($C7,[1]Table2!$B$1:$Z$21,MATCH("xGD/90",[1]Table2!$B$1:$Z$1,0),0)-VLOOKUP(CA7,[1]Table2!$B$1:$Z$21,MATCH("xGD/90",[1]Table2!$B$1:$Z$1,0),0),"")</f>
        <v>-0.33999999999999997</v>
      </c>
      <c r="CB53" s="63">
        <f>IFERROR(VLOOKUP($C7,[1]Table2!$B$1:$Z$21,MATCH("xGD/90",[1]Table2!$B$1:$Z$1,0),0)-VLOOKUP(CB7,[1]Table2!$B$1:$Z$21,MATCH("xGD/90",[1]Table2!$B$1:$Z$1,0),0),"")</f>
        <v>0.24000000000000002</v>
      </c>
      <c r="CC53" s="63">
        <f>IFERROR(VLOOKUP($C7,[1]Table2!$B$1:$Z$21,MATCH("xGD/90",[1]Table2!$B$1:$Z$1,0),0)-VLOOKUP(CC7,[1]Table2!$B$1:$Z$21,MATCH("xGD/90",[1]Table2!$B$1:$Z$1,0),0),"")</f>
        <v>-0.51</v>
      </c>
      <c r="CD53" s="63" t="str">
        <f>IFERROR(VLOOKUP($C7,[1]Table2!$B$1:$Z$21,MATCH("xGD/90",[1]Table2!$B$1:$Z$1,0),0)-VLOOKUP(CD7,[1]Table2!$B$1:$Z$21,MATCH("xGD/90",[1]Table2!$B$1:$Z$1,0),0),"")</f>
        <v/>
      </c>
      <c r="CE53" s="63">
        <f>IFERROR(VLOOKUP($C7,[1]Table2!$B$1:$Z$21,MATCH("xGD/90",[1]Table2!$B$1:$Z$1,0),0)-VLOOKUP(CE7,[1]Table2!$B$1:$Z$21,MATCH("xGD/90",[1]Table2!$B$1:$Z$1,0),0),"")</f>
        <v>0.30000000000000004</v>
      </c>
      <c r="CF53" s="63" t="str">
        <f>IFERROR(VLOOKUP($C7,[1]Table2!$B$1:$Z$21,MATCH("xGD/90",[1]Table2!$B$1:$Z$1,0),0)-VLOOKUP(CF7,[1]Table2!$B$1:$Z$21,MATCH("xGD/90",[1]Table2!$B$1:$Z$1,0),0),"")</f>
        <v/>
      </c>
      <c r="CG53" s="63">
        <f>IFERROR(VLOOKUP($C7,[1]Table2!$B$1:$Z$21,MATCH("xGD/90",[1]Table2!$B$1:$Z$1,0),0)-VLOOKUP(CG7,[1]Table2!$B$1:$Z$21,MATCH("xGD/90",[1]Table2!$B$1:$Z$1,0),0),"")</f>
        <v>-0.32</v>
      </c>
      <c r="CH53" s="63" t="str">
        <f>IFERROR(VLOOKUP($C7,[1]Table2!$B$1:$Z$21,MATCH("xGD/90",[1]Table2!$B$1:$Z$1,0),0)-VLOOKUP(CH7,[1]Table2!$B$1:$Z$21,MATCH("xGD/90",[1]Table2!$B$1:$Z$1,0),0),"")</f>
        <v/>
      </c>
      <c r="CI53" s="63">
        <f>IFERROR(VLOOKUP($C7,[1]Table2!$B$1:$Z$21,MATCH("xGD/90",[1]Table2!$B$1:$Z$1,0),0)-VLOOKUP(CI7,[1]Table2!$B$1:$Z$21,MATCH("xGD/90",[1]Table2!$B$1:$Z$1,0),0),"")</f>
        <v>-0.61</v>
      </c>
      <c r="CJ53" s="63" t="str">
        <f>IFERROR(VLOOKUP($C7,[1]Table2!$B$1:$Z$21,MATCH("xGD/90",[1]Table2!$B$1:$Z$1,0),0)-VLOOKUP(CJ7,[1]Table2!$B$1:$Z$21,MATCH("xGD/90",[1]Table2!$B$1:$Z$1,0),0),"")</f>
        <v/>
      </c>
      <c r="CK53" s="63">
        <f>IFERROR(VLOOKUP($C7,[1]Table2!$B$1:$Z$21,MATCH("xGD/90",[1]Table2!$B$1:$Z$1,0),0)-VLOOKUP(CK7,[1]Table2!$B$1:$Z$21,MATCH("xGD/90",[1]Table2!$B$1:$Z$1,0),0),"")</f>
        <v>-0.86</v>
      </c>
      <c r="CL53" s="63" t="str">
        <f>IFERROR(VLOOKUP($C7,[1]Table2!$B$1:$Z$21,MATCH("xGD/90",[1]Table2!$B$1:$Z$1,0),0)-VLOOKUP(CL7,[1]Table2!$B$1:$Z$21,MATCH("xGD/90",[1]Table2!$B$1:$Z$1,0),0),"")</f>
        <v/>
      </c>
      <c r="CM53" s="63" t="str">
        <f>IFERROR(VLOOKUP($C7,[1]Table2!$B$1:$Z$21,MATCH("xGD/90",[1]Table2!$B$1:$Z$1,0),0)-VLOOKUP(CM7,[1]Table2!$B$1:$Z$21,MATCH("xGD/90",[1]Table2!$B$1:$Z$1,0),0),"")</f>
        <v/>
      </c>
      <c r="CN53" s="63" t="str">
        <f>IFERROR(VLOOKUP($C7,[1]Table2!$B$1:$Z$21,MATCH("xGD/90",[1]Table2!$B$1:$Z$1,0),0)-VLOOKUP(CN7,[1]Table2!$B$1:$Z$21,MATCH("xGD/90",[1]Table2!$B$1:$Z$1,0),0),"")</f>
        <v/>
      </c>
      <c r="CO53" s="63" t="str">
        <f>IFERROR(VLOOKUP($C7,[1]Table2!$B$1:$Z$21,MATCH("xGD/90",[1]Table2!$B$1:$Z$1,0),0)-VLOOKUP(CO7,[1]Table2!$B$1:$Z$21,MATCH("xGD/90",[1]Table2!$B$1:$Z$1,0),0),"")</f>
        <v/>
      </c>
      <c r="CP53" s="63" t="str">
        <f>IFERROR(VLOOKUP($C7,[1]Table2!$B$1:$Z$21,MATCH("xGD/90",[1]Table2!$B$1:$Z$1,0),0)-VLOOKUP(CP7,[1]Table2!$B$1:$Z$21,MATCH("xGD/90",[1]Table2!$B$1:$Z$1,0),0),"")</f>
        <v/>
      </c>
      <c r="CQ53" s="63" t="str">
        <f>IFERROR(VLOOKUP($C7,[1]Table2!$B$1:$Z$21,MATCH("xGD/90",[1]Table2!$B$1:$Z$1,0),0)-VLOOKUP(CQ7,[1]Table2!$B$1:$Z$21,MATCH("xGD/90",[1]Table2!$B$1:$Z$1,0),0),"")</f>
        <v/>
      </c>
      <c r="CR53" s="63" t="str">
        <f>IFERROR(VLOOKUP($C7,[1]Table2!$B$1:$Z$21,MATCH("xGD/90",[1]Table2!$B$1:$Z$1,0),0)-VLOOKUP(CR7,[1]Table2!$B$1:$Z$21,MATCH("xGD/90",[1]Table2!$B$1:$Z$1,0),0),"")</f>
        <v/>
      </c>
      <c r="CS53" s="63" t="str">
        <f>IFERROR(VLOOKUP($C7,[1]Table2!$B$1:$Z$21,MATCH("xGD/90",[1]Table2!$B$1:$Z$1,0),0)-VLOOKUP(CS7,[1]Table2!$B$1:$Z$21,MATCH("xGD/90",[1]Table2!$B$1:$Z$1,0),0),"")</f>
        <v/>
      </c>
      <c r="CT53" s="63" t="str">
        <f>IFERROR(VLOOKUP($C7,[1]Table2!$B$1:$Z$21,MATCH("xGD/90",[1]Table2!$B$1:$Z$1,0),0)-VLOOKUP(CT7,[1]Table2!$B$1:$Z$21,MATCH("xGD/90",[1]Table2!$B$1:$Z$1,0),0),"")</f>
        <v/>
      </c>
      <c r="CU53" s="63" t="str">
        <f>IFERROR(VLOOKUP($C7,[1]Table2!$B$1:$Z$21,MATCH("xGD/90",[1]Table2!$B$1:$Z$1,0),0)-VLOOKUP(CU7,[1]Table2!$B$1:$Z$21,MATCH("xGD/90",[1]Table2!$B$1:$Z$1,0),0),"")</f>
        <v/>
      </c>
      <c r="CV53" s="63" t="str">
        <f>IFERROR(VLOOKUP($C7,[1]Table2!$B$1:$Z$21,MATCH("xGD/90",[1]Table2!$B$1:$Z$1,0),0)-VLOOKUP(CV7,[1]Table2!$B$1:$Z$21,MATCH("xGD/90",[1]Table2!$B$1:$Z$1,0),0),"")</f>
        <v/>
      </c>
      <c r="CW53" s="63" t="str">
        <f>IFERROR(VLOOKUP($C7,[1]Table2!$B$1:$Z$21,MATCH("xGD/90",[1]Table2!$B$1:$Z$1,0),0)-VLOOKUP(CW7,[1]Table2!$B$1:$Z$21,MATCH("xGD/90",[1]Table2!$B$1:$Z$1,0),0),"")</f>
        <v/>
      </c>
      <c r="CX53" s="63" t="str">
        <f>IFERROR(VLOOKUP($C7,[1]Table2!$B$1:$Z$21,MATCH("xGD/90",[1]Table2!$B$1:$Z$1,0),0)-VLOOKUP(CX7,[1]Table2!$B$1:$Z$21,MATCH("xGD/90",[1]Table2!$B$1:$Z$1,0),0),"")</f>
        <v/>
      </c>
      <c r="CY53" s="63" t="str">
        <f>IFERROR(VLOOKUP($C7,[1]Table2!$B$1:$Z$21,MATCH("xGD/90",[1]Table2!$B$1:$Z$1,0),0)-VLOOKUP(CY7,[1]Table2!$B$1:$Z$21,MATCH("xGD/90",[1]Table2!$B$1:$Z$1,0),0),"")</f>
        <v/>
      </c>
      <c r="CZ53" s="63" t="str">
        <f>IFERROR(VLOOKUP($C7,[1]Table2!$B$1:$Z$21,MATCH("xGD/90",[1]Table2!$B$1:$Z$1,0),0)-VLOOKUP(CZ7,[1]Table2!$B$1:$Z$21,MATCH("xGD/90",[1]Table2!$B$1:$Z$1,0),0),"")</f>
        <v/>
      </c>
      <c r="DA53" s="63" t="str">
        <f>IFERROR(VLOOKUP($C7,[1]Table2!$B$1:$Z$21,MATCH("xGD/90",[1]Table2!$B$1:$Z$1,0),0)-VLOOKUP(DA7,[1]Table2!$B$1:$Z$21,MATCH("xGD/90",[1]Table2!$B$1:$Z$1,0),0),"")</f>
        <v/>
      </c>
      <c r="DB53" s="63" t="str">
        <f>IFERROR(VLOOKUP($C7,[1]Table2!$B$1:$Z$21,MATCH("xGD/90",[1]Table2!$B$1:$Z$1,0),0)-VLOOKUP(DB7,[1]Table2!$B$1:$Z$21,MATCH("xGD/90",[1]Table2!$B$1:$Z$1,0),0),"")</f>
        <v/>
      </c>
      <c r="DC53" s="63" t="str">
        <f>IFERROR(VLOOKUP($C7,[1]Table2!$B$1:$Z$21,MATCH("xGD/90",[1]Table2!$B$1:$Z$1,0),0)-VLOOKUP(DC7,[1]Table2!$B$1:$Z$21,MATCH("xGD/90",[1]Table2!$B$1:$Z$1,0),0),"")</f>
        <v/>
      </c>
      <c r="DE53" s="101"/>
      <c r="DF53" s="101"/>
      <c r="DG53" s="101"/>
      <c r="DH53" s="101"/>
      <c r="DI53" s="101"/>
      <c r="DJ53" s="101"/>
    </row>
    <row r="54" spans="1:114" s="49" customFormat="1" ht="21.75" customHeight="1" x14ac:dyDescent="0.25">
      <c r="A54" s="48" t="s">
        <v>60</v>
      </c>
      <c r="B54" s="44">
        <f>VLOOKUP(A54,[1]Table!$B$1:$O$21,MATCH("xGD/90",[1]Table!$B$1:$O$1,0),0)</f>
        <v>-0.75</v>
      </c>
      <c r="C54" s="45" t="s">
        <v>2</v>
      </c>
      <c r="D54" s="63" t="str">
        <f>IFERROR(VLOOKUP($C8,[1]Table2!$B$1:$Z$21,MATCH("xGD/90",[1]Table2!$B$1:$Z$1,0),0)-VLOOKUP(D8,[1]Table2!$B$1:$Z$21,MATCH("xGD/90",[1]Table2!$B$1:$Z$1,0),0),"")</f>
        <v/>
      </c>
      <c r="E54" s="63">
        <f>IFERROR(VLOOKUP($C8,[1]Table2!$B$1:$Z$21,MATCH("xGD/90",[1]Table2!$B$1:$Z$1,0),0)-VLOOKUP(E8,[1]Table2!$B$1:$Z$21,MATCH("xGD/90",[1]Table2!$B$1:$Z$1,0),0),"")</f>
        <v>-0.59</v>
      </c>
      <c r="F54" s="63" t="str">
        <f>IFERROR(VLOOKUP($C8,[1]Table2!$B$1:$Z$21,MATCH("xGD/90",[1]Table2!$B$1:$Z$1,0),0)-VLOOKUP(F8,[1]Table2!$B$1:$Z$21,MATCH("xGD/90",[1]Table2!$B$1:$Z$1,0),0),"")</f>
        <v/>
      </c>
      <c r="G54" s="63">
        <f>IFERROR(VLOOKUP($C8,[1]Table2!$B$1:$Z$21,MATCH("xGD/90",[1]Table2!$B$1:$Z$1,0),0)-VLOOKUP(G8,[1]Table2!$B$1:$Z$21,MATCH("xGD/90",[1]Table2!$B$1:$Z$1,0),0),"")</f>
        <v>-2.0499999999999998</v>
      </c>
      <c r="H54" s="63" t="str">
        <f>IFERROR(VLOOKUP($C8,[1]Table2!$B$1:$Z$21,MATCH("xGD/90",[1]Table2!$B$1:$Z$1,0),0)-VLOOKUP(H8,[1]Table2!$B$1:$Z$21,MATCH("xGD/90",[1]Table2!$B$1:$Z$1,0),0),"")</f>
        <v/>
      </c>
      <c r="I54" s="63">
        <f>IFERROR(VLOOKUP($C8,[1]Table2!$B$1:$Z$21,MATCH("xGD/90",[1]Table2!$B$1:$Z$1,0),0)-VLOOKUP(I8,[1]Table2!$B$1:$Z$21,MATCH("xGD/90",[1]Table2!$B$1:$Z$1,0),0),"")</f>
        <v>-1.67</v>
      </c>
      <c r="J54" s="63" t="str">
        <f>IFERROR(VLOOKUP($C8,[1]Table2!$B$1:$Z$21,MATCH("xGD/90",[1]Table2!$B$1:$Z$1,0),0)-VLOOKUP(J8,[1]Table2!$B$1:$Z$21,MATCH("xGD/90",[1]Table2!$B$1:$Z$1,0),0),"")</f>
        <v/>
      </c>
      <c r="K54" s="63">
        <f>IFERROR(VLOOKUP($C8,[1]Table2!$B$1:$Z$21,MATCH("xGD/90",[1]Table2!$B$1:$Z$1,0),0)-VLOOKUP(K8,[1]Table2!$B$1:$Z$21,MATCH("xGD/90",[1]Table2!$B$1:$Z$1,0),0),"")</f>
        <v>-1.2</v>
      </c>
      <c r="L54" s="63">
        <f>IFERROR(VLOOKUP($C8,[1]Table2!$B$1:$Z$21,MATCH("xGD/90",[1]Table2!$B$1:$Z$1,0),0)-VLOOKUP(L8,[1]Table2!$B$1:$Z$21,MATCH("xGD/90",[1]Table2!$B$1:$Z$1,0),0),"")</f>
        <v>-0.28999999999999998</v>
      </c>
      <c r="M54" s="63">
        <f>IFERROR(VLOOKUP($C8,[1]Table2!$B$1:$Z$21,MATCH("xGD/90",[1]Table2!$B$1:$Z$1,0),0)-VLOOKUP(M8,[1]Table2!$B$1:$Z$21,MATCH("xGD/90",[1]Table2!$B$1:$Z$1,0),0),"")</f>
        <v>-6.9999999999999951E-2</v>
      </c>
      <c r="N54" s="63" t="str">
        <f>IFERROR(VLOOKUP($C8,[1]Table2!$B$1:$Z$21,MATCH("xGD/90",[1]Table2!$B$1:$Z$1,0),0)-VLOOKUP(N8,[1]Table2!$B$1:$Z$21,MATCH("xGD/90",[1]Table2!$B$1:$Z$1,0),0),"")</f>
        <v/>
      </c>
      <c r="O54" s="63" t="str">
        <f>IFERROR(VLOOKUP($C8,[1]Table2!$B$1:$Z$21,MATCH("xGD/90",[1]Table2!$B$1:$Z$1,0),0)-VLOOKUP(O8,[1]Table2!$B$1:$Z$21,MATCH("xGD/90",[1]Table2!$B$1:$Z$1,0),0),"")</f>
        <v/>
      </c>
      <c r="P54" s="63" t="str">
        <f>IFERROR(VLOOKUP($C8,[1]Table2!$B$1:$Z$21,MATCH("xGD/90",[1]Table2!$B$1:$Z$1,0),0)-VLOOKUP(P8,[1]Table2!$B$1:$Z$21,MATCH("xGD/90",[1]Table2!$B$1:$Z$1,0),0),"")</f>
        <v/>
      </c>
      <c r="Q54" s="63">
        <f>IFERROR(VLOOKUP($C8,[1]Table2!$B$1:$Z$21,MATCH("xGD/90",[1]Table2!$B$1:$Z$1,0),0)-VLOOKUP(Q8,[1]Table2!$B$1:$Z$21,MATCH("xGD/90",[1]Table2!$B$1:$Z$1,0),0),"")</f>
        <v>-1.47</v>
      </c>
      <c r="R54" s="63" t="str">
        <f>IFERROR(VLOOKUP($C8,[1]Table2!$B$1:$Z$21,MATCH("xGD/90",[1]Table2!$B$1:$Z$1,0),0)-VLOOKUP(R8,[1]Table2!$B$1:$Z$21,MATCH("xGD/90",[1]Table2!$B$1:$Z$1,0),0),"")</f>
        <v/>
      </c>
      <c r="S54" s="63" t="str">
        <f>IFERROR(VLOOKUP($C8,[1]Table2!$B$1:$Z$21,MATCH("xGD/90",[1]Table2!$B$1:$Z$1,0),0)-VLOOKUP(S8,[1]Table2!$B$1:$Z$21,MATCH("xGD/90",[1]Table2!$B$1:$Z$1,0),0),"")</f>
        <v/>
      </c>
      <c r="T54" s="63" t="str">
        <f>IFERROR(VLOOKUP($C8,[1]Table2!$B$1:$Z$21,MATCH("xGD/90",[1]Table2!$B$1:$Z$1,0),0)-VLOOKUP(T8,[1]Table2!$B$1:$Z$21,MATCH("xGD/90",[1]Table2!$B$1:$Z$1,0),0),"")</f>
        <v/>
      </c>
      <c r="U54" s="63">
        <f>IFERROR(VLOOKUP($C8,[1]Table2!$B$1:$Z$21,MATCH("xGD/90",[1]Table2!$B$1:$Z$1,0),0)-VLOOKUP(U8,[1]Table2!$B$1:$Z$21,MATCH("xGD/90",[1]Table2!$B$1:$Z$1,0),0),"")</f>
        <v>-0.92999999999999994</v>
      </c>
      <c r="V54" s="63" t="str">
        <f>IFERROR(VLOOKUP($C8,[1]Table2!$B$1:$Z$21,MATCH("xGD/90",[1]Table2!$B$1:$Z$1,0),0)-VLOOKUP(V8,[1]Table2!$B$1:$Z$21,MATCH("xGD/90",[1]Table2!$B$1:$Z$1,0),0),"")</f>
        <v/>
      </c>
      <c r="W54" s="63">
        <f>IFERROR(VLOOKUP($C8,[1]Table2!$B$1:$Z$21,MATCH("xGD/90",[1]Table2!$B$1:$Z$1,0),0)-VLOOKUP(W8,[1]Table2!$B$1:$Z$21,MATCH("xGD/90",[1]Table2!$B$1:$Z$1,0),0),"")</f>
        <v>-0.4</v>
      </c>
      <c r="X54" s="63" t="str">
        <f>IFERROR(VLOOKUP($C8,[1]Table2!$B$1:$Z$21,MATCH("xGD/90",[1]Table2!$B$1:$Z$1,0),0)-VLOOKUP(X8,[1]Table2!$B$1:$Z$21,MATCH("xGD/90",[1]Table2!$B$1:$Z$1,0),0),"")</f>
        <v/>
      </c>
      <c r="Y54" s="63">
        <f>IFERROR(VLOOKUP($C8,[1]Table2!$B$1:$Z$21,MATCH("xGD/90",[1]Table2!$B$1:$Z$1,0),0)-VLOOKUP(Y8,[1]Table2!$B$1:$Z$21,MATCH("xGD/90",[1]Table2!$B$1:$Z$1,0),0),"")</f>
        <v>-0.35</v>
      </c>
      <c r="Z54" s="63">
        <f>IFERROR(VLOOKUP($C8,[1]Table2!$B$1:$Z$21,MATCH("xGD/90",[1]Table2!$B$1:$Z$1,0),0)-VLOOKUP(Z8,[1]Table2!$B$1:$Z$21,MATCH("xGD/90",[1]Table2!$B$1:$Z$1,0),0),"")</f>
        <v>-0.26</v>
      </c>
      <c r="AA54" s="63">
        <f>IFERROR(VLOOKUP($C8,[1]Table2!$B$1:$Z$21,MATCH("xGD/90",[1]Table2!$B$1:$Z$1,0),0)-VLOOKUP(AA8,[1]Table2!$B$1:$Z$21,MATCH("xGD/90",[1]Table2!$B$1:$Z$1,0),0),"")</f>
        <v>-0.8</v>
      </c>
      <c r="AB54" s="63" t="str">
        <f>IFERROR(VLOOKUP($C8,[1]Table2!$B$1:$Z$21,MATCH("xGD/90",[1]Table2!$B$1:$Z$1,0),0)-VLOOKUP(AB8,[1]Table2!$B$1:$Z$21,MATCH("xGD/90",[1]Table2!$B$1:$Z$1,0),0),"")</f>
        <v/>
      </c>
      <c r="AC54" s="63">
        <f>IFERROR(VLOOKUP($C8,[1]Table2!$B$1:$Z$21,MATCH("xGD/90",[1]Table2!$B$1:$Z$1,0),0)-VLOOKUP(AC8,[1]Table2!$B$1:$Z$21,MATCH("xGD/90",[1]Table2!$B$1:$Z$1,0),0),"")</f>
        <v>-0.91</v>
      </c>
      <c r="AD54" s="63" t="str">
        <f>IFERROR(VLOOKUP($C8,[1]Table2!$B$1:$Z$21,MATCH("xGD/90",[1]Table2!$B$1:$Z$1,0),0)-VLOOKUP(AD8,[1]Table2!$B$1:$Z$21,MATCH("xGD/90",[1]Table2!$B$1:$Z$1,0),0),"")</f>
        <v/>
      </c>
      <c r="AE54" s="63">
        <f>IFERROR(VLOOKUP($C8,[1]Table2!$B$1:$Z$21,MATCH("xGD/90",[1]Table2!$B$1:$Z$1,0),0)-VLOOKUP(AE8,[1]Table2!$B$1:$Z$21,MATCH("xGD/90",[1]Table2!$B$1:$Z$1,0),0),"")</f>
        <v>-0.31</v>
      </c>
      <c r="AF54" s="63" t="str">
        <f>IFERROR(VLOOKUP($C8,[1]Table2!$B$1:$Z$21,MATCH("xGD/90",[1]Table2!$B$1:$Z$1,0),0)-VLOOKUP(AF8,[1]Table2!$B$1:$Z$21,MATCH("xGD/90",[1]Table2!$B$1:$Z$1,0),0),"")</f>
        <v/>
      </c>
      <c r="AG54" s="63">
        <f>IFERROR(VLOOKUP($C8,[1]Table2!$B$1:$Z$21,MATCH("xGD/90",[1]Table2!$B$1:$Z$1,0),0)-VLOOKUP(AG8,[1]Table2!$B$1:$Z$21,MATCH("xGD/90",[1]Table2!$B$1:$Z$1,0),0),"")</f>
        <v>-0.14000000000000001</v>
      </c>
      <c r="AH54" s="63" t="str">
        <f>IFERROR(VLOOKUP($C8,[1]Table2!$B$1:$Z$21,MATCH("xGD/90",[1]Table2!$B$1:$Z$1,0),0)-VLOOKUP(AH8,[1]Table2!$B$1:$Z$21,MATCH("xGD/90",[1]Table2!$B$1:$Z$1,0),0),"")</f>
        <v/>
      </c>
      <c r="AI54" s="63" t="str">
        <f>IFERROR(VLOOKUP($C8,[1]Table2!$B$1:$Z$21,MATCH("xGD/90",[1]Table2!$B$1:$Z$1,0),0)-VLOOKUP(AI8,[1]Table2!$B$1:$Z$21,MATCH("xGD/90",[1]Table2!$B$1:$Z$1,0),0),"")</f>
        <v/>
      </c>
      <c r="AJ54" s="63" t="str">
        <f>IFERROR(VLOOKUP($C8,[1]Table2!$B$1:$Z$21,MATCH("xGD/90",[1]Table2!$B$1:$Z$1,0),0)-VLOOKUP(AJ8,[1]Table2!$B$1:$Z$21,MATCH("xGD/90",[1]Table2!$B$1:$Z$1,0),0),"")</f>
        <v/>
      </c>
      <c r="AK54" s="63" t="str">
        <f>IFERROR(VLOOKUP($C8,[1]Table2!$B$1:$Z$21,MATCH("xGD/90",[1]Table2!$B$1:$Z$1,0),0)-VLOOKUP(AK8,[1]Table2!$B$1:$Z$21,MATCH("xGD/90",[1]Table2!$B$1:$Z$1,0),0),"")</f>
        <v/>
      </c>
      <c r="AL54" s="63" t="str">
        <f>IFERROR(VLOOKUP($C8,[1]Table2!$B$1:$Z$21,MATCH("xGD/90",[1]Table2!$B$1:$Z$1,0),0)-VLOOKUP(AL8,[1]Table2!$B$1:$Z$21,MATCH("xGD/90",[1]Table2!$B$1:$Z$1,0),0),"")</f>
        <v/>
      </c>
      <c r="AM54" s="63" t="str">
        <f>IFERROR(VLOOKUP($C8,[1]Table2!$B$1:$Z$21,MATCH("xGD/90",[1]Table2!$B$1:$Z$1,0),0)-VLOOKUP(AM8,[1]Table2!$B$1:$Z$21,MATCH("xGD/90",[1]Table2!$B$1:$Z$1,0),0),"")</f>
        <v/>
      </c>
      <c r="AN54" s="63" t="str">
        <f>IFERROR(VLOOKUP($C8,[1]Table2!$B$1:$Z$21,MATCH("xGD/90",[1]Table2!$B$1:$Z$1,0),0)-VLOOKUP(AN8,[1]Table2!$B$1:$Z$21,MATCH("xGD/90",[1]Table2!$B$1:$Z$1,0),0),"")</f>
        <v/>
      </c>
      <c r="AO54" s="63" t="str">
        <f>IFERROR(VLOOKUP($C8,[1]Table2!$B$1:$Z$21,MATCH("xGD/90",[1]Table2!$B$1:$Z$1,0),0)-VLOOKUP(AO8,[1]Table2!$B$1:$Z$21,MATCH("xGD/90",[1]Table2!$B$1:$Z$1,0),0),"")</f>
        <v/>
      </c>
      <c r="AP54" s="63" t="str">
        <f>IFERROR(VLOOKUP($C8,[1]Table2!$B$1:$Z$21,MATCH("xGD/90",[1]Table2!$B$1:$Z$1,0),0)-VLOOKUP(AP8,[1]Table2!$B$1:$Z$21,MATCH("xGD/90",[1]Table2!$B$1:$Z$1,0),0),"")</f>
        <v/>
      </c>
      <c r="AQ54" s="63" t="str">
        <f>IFERROR(VLOOKUP($C8,[1]Table2!$B$1:$Z$21,MATCH("xGD/90",[1]Table2!$B$1:$Z$1,0),0)-VLOOKUP(AQ8,[1]Table2!$B$1:$Z$21,MATCH("xGD/90",[1]Table2!$B$1:$Z$1,0),0),"")</f>
        <v/>
      </c>
      <c r="AR54" s="63" t="str">
        <f>IFERROR(VLOOKUP($C8,[1]Table2!$B$1:$Z$21,MATCH("xGD/90",[1]Table2!$B$1:$Z$1,0),0)-VLOOKUP(AR8,[1]Table2!$B$1:$Z$21,MATCH("xGD/90",[1]Table2!$B$1:$Z$1,0),0),"")</f>
        <v/>
      </c>
      <c r="AS54" s="63" t="str">
        <f>IFERROR(VLOOKUP($C8,[1]Table2!$B$1:$Z$21,MATCH("xGD/90",[1]Table2!$B$1:$Z$1,0),0)-VLOOKUP(AS8,[1]Table2!$B$1:$Z$21,MATCH("xGD/90",[1]Table2!$B$1:$Z$1,0),0),"")</f>
        <v/>
      </c>
      <c r="AT54" s="63">
        <f>IFERROR(VLOOKUP($C8,[1]Table2!$B$1:$Z$21,MATCH("xGD/90",[1]Table2!$B$1:$Z$1,0),0)-VLOOKUP(AT8,[1]Table2!$B$1:$Z$21,MATCH("xGD/90",[1]Table2!$B$1:$Z$1,0),0),"")</f>
        <v>-0.76</v>
      </c>
      <c r="AU54" s="63">
        <f>IFERROR(VLOOKUP($C8,[1]Table2!$B$1:$Z$21,MATCH("xGD/90",[1]Table2!$B$1:$Z$1,0),0)-VLOOKUP(AU8,[1]Table2!$B$1:$Z$21,MATCH("xGD/90",[1]Table2!$B$1:$Z$1,0),0),"")</f>
        <v>-0.43</v>
      </c>
      <c r="AV54" s="63">
        <f>IFERROR(VLOOKUP($C8,[1]Table2!$B$1:$Z$21,MATCH("xGD/90",[1]Table2!$B$1:$Z$1,0),0)-VLOOKUP(AV8,[1]Table2!$B$1:$Z$21,MATCH("xGD/90",[1]Table2!$B$1:$Z$1,0),0),"")</f>
        <v>-1.1000000000000001</v>
      </c>
      <c r="AW54" s="63" t="str">
        <f>IFERROR(VLOOKUP($C8,[1]Table2!$B$1:$Z$21,MATCH("xGD/90",[1]Table2!$B$1:$Z$1,0),0)-VLOOKUP(AW8,[1]Table2!$B$1:$Z$21,MATCH("xGD/90",[1]Table2!$B$1:$Z$1,0),0),"")</f>
        <v/>
      </c>
      <c r="AX54" s="63" t="str">
        <f>IFERROR(VLOOKUP($C8,[1]Table2!$B$1:$Z$21,MATCH("xGD/90",[1]Table2!$B$1:$Z$1,0),0)-VLOOKUP(AX8,[1]Table2!$B$1:$Z$21,MATCH("xGD/90",[1]Table2!$B$1:$Z$1,0),0),"")</f>
        <v/>
      </c>
      <c r="AY54" s="63">
        <f>IFERROR(VLOOKUP($C8,[1]Table2!$B$1:$Z$21,MATCH("xGD/90",[1]Table2!$B$1:$Z$1,0),0)-VLOOKUP(AY8,[1]Table2!$B$1:$Z$21,MATCH("xGD/90",[1]Table2!$B$1:$Z$1,0),0),"")</f>
        <v>-0.92999999999999994</v>
      </c>
      <c r="AZ54" s="63" t="str">
        <f>IFERROR(VLOOKUP($C8,[1]Table2!$B$1:$Z$21,MATCH("xGD/90",[1]Table2!$B$1:$Z$1,0),0)-VLOOKUP(AZ8,[1]Table2!$B$1:$Z$21,MATCH("xGD/90",[1]Table2!$B$1:$Z$1,0),0),"")</f>
        <v/>
      </c>
      <c r="BA54" s="63">
        <f>IFERROR(VLOOKUP($C8,[1]Table2!$B$1:$Z$21,MATCH("xGD/90",[1]Table2!$B$1:$Z$1,0),0)-VLOOKUP(BA8,[1]Table2!$B$1:$Z$21,MATCH("xGD/90",[1]Table2!$B$1:$Z$1,0),0),"")</f>
        <v>-6.9999999999999951E-2</v>
      </c>
      <c r="BB54" s="63" t="str">
        <f>IFERROR(VLOOKUP($C8,[1]Table2!$B$1:$Z$21,MATCH("xGD/90",[1]Table2!$B$1:$Z$1,0),0)-VLOOKUP(BB8,[1]Table2!$B$1:$Z$21,MATCH("xGD/90",[1]Table2!$B$1:$Z$1,0),0),"")</f>
        <v/>
      </c>
      <c r="BC54" s="63" t="str">
        <f>IFERROR(VLOOKUP($C8,[1]Table2!$B$1:$Z$21,MATCH("xGD/90",[1]Table2!$B$1:$Z$1,0),0)-VLOOKUP(BC8,[1]Table2!$B$1:$Z$21,MATCH("xGD/90",[1]Table2!$B$1:$Z$1,0),0),"")</f>
        <v/>
      </c>
      <c r="BD54" s="63" t="str">
        <f>IFERROR(VLOOKUP($C8,[1]Table2!$B$1:$Z$21,MATCH("xGD/90",[1]Table2!$B$1:$Z$1,0),0)-VLOOKUP(BD8,[1]Table2!$B$1:$Z$21,MATCH("xGD/90",[1]Table2!$B$1:$Z$1,0),0),"")</f>
        <v/>
      </c>
      <c r="BE54" s="63">
        <f>IFERROR(VLOOKUP($C8,[1]Table2!$B$1:$Z$21,MATCH("xGD/90",[1]Table2!$B$1:$Z$1,0),0)-VLOOKUP(BE8,[1]Table2!$B$1:$Z$21,MATCH("xGD/90",[1]Table2!$B$1:$Z$1,0),0),"")</f>
        <v>-1.45</v>
      </c>
      <c r="BF54" s="63" t="str">
        <f>IFERROR(VLOOKUP($C8,[1]Table2!$B$1:$Z$21,MATCH("xGD/90",[1]Table2!$B$1:$Z$1,0),0)-VLOOKUP(BF8,[1]Table2!$B$1:$Z$21,MATCH("xGD/90",[1]Table2!$B$1:$Z$1,0),0),"")</f>
        <v/>
      </c>
      <c r="BG54" s="63">
        <f>IFERROR(VLOOKUP($C8,[1]Table2!$B$1:$Z$21,MATCH("xGD/90",[1]Table2!$B$1:$Z$1,0),0)-VLOOKUP(BG8,[1]Table2!$B$1:$Z$21,MATCH("xGD/90",[1]Table2!$B$1:$Z$1,0),0),"")</f>
        <v>-1.47</v>
      </c>
      <c r="BH54" s="63" t="str">
        <f>IFERROR(VLOOKUP($C8,[1]Table2!$B$1:$Z$21,MATCH("xGD/90",[1]Table2!$B$1:$Z$1,0),0)-VLOOKUP(BH8,[1]Table2!$B$1:$Z$21,MATCH("xGD/90",[1]Table2!$B$1:$Z$1,0),0),"")</f>
        <v/>
      </c>
      <c r="BI54" s="63">
        <f>IFERROR(VLOOKUP($C8,[1]Table2!$B$1:$Z$21,MATCH("xGD/90",[1]Table2!$B$1:$Z$1,0),0)-VLOOKUP(BI8,[1]Table2!$B$1:$Z$21,MATCH("xGD/90",[1]Table2!$B$1:$Z$1,0),0),"")</f>
        <v>-0.28999999999999998</v>
      </c>
      <c r="BJ54" s="63" t="str">
        <f>IFERROR(VLOOKUP($C8,[1]Table2!$B$1:$Z$21,MATCH("xGD/90",[1]Table2!$B$1:$Z$1,0),0)-VLOOKUP(BJ8,[1]Table2!$B$1:$Z$21,MATCH("xGD/90",[1]Table2!$B$1:$Z$1,0),0),"")</f>
        <v/>
      </c>
      <c r="BK54" s="63">
        <f>IFERROR(VLOOKUP($C8,[1]Table2!$B$1:$Z$21,MATCH("xGD/90",[1]Table2!$B$1:$Z$1,0),0)-VLOOKUP(BK8,[1]Table2!$B$1:$Z$21,MATCH("xGD/90",[1]Table2!$B$1:$Z$1,0),0),"")</f>
        <v>-2.0499999999999998</v>
      </c>
      <c r="BL54" s="63" t="str">
        <f>IFERROR(VLOOKUP($C8,[1]Table2!$B$1:$Z$21,MATCH("xGD/90",[1]Table2!$B$1:$Z$1,0),0)-VLOOKUP(BL8,[1]Table2!$B$1:$Z$21,MATCH("xGD/90",[1]Table2!$B$1:$Z$1,0),0),"")</f>
        <v/>
      </c>
      <c r="BM54" s="63">
        <f>IFERROR(VLOOKUP($C8,[1]Table2!$B$1:$Z$21,MATCH("xGD/90",[1]Table2!$B$1:$Z$1,0),0)-VLOOKUP(BM8,[1]Table2!$B$1:$Z$21,MATCH("xGD/90",[1]Table2!$B$1:$Z$1,0),0),"")</f>
        <v>-1.67</v>
      </c>
      <c r="BN54" s="63" t="str">
        <f>IFERROR(VLOOKUP($C8,[1]Table2!$B$1:$Z$21,MATCH("xGD/90",[1]Table2!$B$1:$Z$1,0),0)-VLOOKUP(BN8,[1]Table2!$B$1:$Z$21,MATCH("xGD/90",[1]Table2!$B$1:$Z$1,0),0),"")</f>
        <v/>
      </c>
      <c r="BO54" s="63">
        <f>IFERROR(VLOOKUP($C8,[1]Table2!$B$1:$Z$21,MATCH("xGD/90",[1]Table2!$B$1:$Z$1,0),0)-VLOOKUP(BO8,[1]Table2!$B$1:$Z$21,MATCH("xGD/90",[1]Table2!$B$1:$Z$1,0),0),"")</f>
        <v>-1.2</v>
      </c>
      <c r="BP54" s="63" t="str">
        <f>IFERROR(VLOOKUP($C8,[1]Table2!$B$1:$Z$21,MATCH("xGD/90",[1]Table2!$B$1:$Z$1,0),0)-VLOOKUP(BP8,[1]Table2!$B$1:$Z$21,MATCH("xGD/90",[1]Table2!$B$1:$Z$1,0),0),"")</f>
        <v/>
      </c>
      <c r="BQ54" s="63">
        <f>IFERROR(VLOOKUP($C8,[1]Table2!$B$1:$Z$21,MATCH("xGD/90",[1]Table2!$B$1:$Z$1,0),0)-VLOOKUP(BQ8,[1]Table2!$B$1:$Z$21,MATCH("xGD/90",[1]Table2!$B$1:$Z$1,0),0),"")</f>
        <v>-0.59</v>
      </c>
      <c r="BR54" s="63" t="str">
        <f>IFERROR(VLOOKUP($C8,[1]Table2!$B$1:$Z$21,MATCH("xGD/90",[1]Table2!$B$1:$Z$1,0),0)-VLOOKUP(BR8,[1]Table2!$B$1:$Z$21,MATCH("xGD/90",[1]Table2!$B$1:$Z$1,0),0),"")</f>
        <v/>
      </c>
      <c r="BS54" s="63" t="str">
        <f>IFERROR(VLOOKUP($C8,[1]Table2!$B$1:$Z$21,MATCH("xGD/90",[1]Table2!$B$1:$Z$1,0),0)-VLOOKUP(BS8,[1]Table2!$B$1:$Z$21,MATCH("xGD/90",[1]Table2!$B$1:$Z$1,0),0),"")</f>
        <v/>
      </c>
      <c r="BT54" s="63" t="str">
        <f>IFERROR(VLOOKUP($C8,[1]Table2!$B$1:$Z$21,MATCH("xGD/90",[1]Table2!$B$1:$Z$1,0),0)-VLOOKUP(BT8,[1]Table2!$B$1:$Z$21,MATCH("xGD/90",[1]Table2!$B$1:$Z$1,0),0),"")</f>
        <v/>
      </c>
      <c r="BU54" s="63">
        <f>IFERROR(VLOOKUP($C8,[1]Table2!$B$1:$Z$21,MATCH("xGD/90",[1]Table2!$B$1:$Z$1,0),0)-VLOOKUP(BU8,[1]Table2!$B$1:$Z$21,MATCH("xGD/90",[1]Table2!$B$1:$Z$1,0),0),"")</f>
        <v>-0.35</v>
      </c>
      <c r="BV54" s="63">
        <f>IFERROR(VLOOKUP($C8,[1]Table2!$B$1:$Z$21,MATCH("xGD/90",[1]Table2!$B$1:$Z$1,0),0)-VLOOKUP(BV8,[1]Table2!$B$1:$Z$21,MATCH("xGD/90",[1]Table2!$B$1:$Z$1,0),0),"")</f>
        <v>-1.45</v>
      </c>
      <c r="BW54" s="63">
        <f>IFERROR(VLOOKUP($C8,[1]Table2!$B$1:$Z$21,MATCH("xGD/90",[1]Table2!$B$1:$Z$1,0),0)-VLOOKUP(BW8,[1]Table2!$B$1:$Z$21,MATCH("xGD/90",[1]Table2!$B$1:$Z$1,0),0),"")</f>
        <v>-0.4</v>
      </c>
      <c r="BX54" s="63" t="str">
        <f>IFERROR(VLOOKUP($C8,[1]Table2!$B$1:$Z$21,MATCH("xGD/90",[1]Table2!$B$1:$Z$1,0),0)-VLOOKUP(BX8,[1]Table2!$B$1:$Z$21,MATCH("xGD/90",[1]Table2!$B$1:$Z$1,0),0),"")</f>
        <v/>
      </c>
      <c r="BY54" s="63">
        <f>IFERROR(VLOOKUP($C8,[1]Table2!$B$1:$Z$21,MATCH("xGD/90",[1]Table2!$B$1:$Z$1,0),0)-VLOOKUP(BY8,[1]Table2!$B$1:$Z$21,MATCH("xGD/90",[1]Table2!$B$1:$Z$1,0),0),"")</f>
        <v>-0.91</v>
      </c>
      <c r="BZ54" s="63" t="str">
        <f>IFERROR(VLOOKUP($C8,[1]Table2!$B$1:$Z$21,MATCH("xGD/90",[1]Table2!$B$1:$Z$1,0),0)-VLOOKUP(BZ8,[1]Table2!$B$1:$Z$21,MATCH("xGD/90",[1]Table2!$B$1:$Z$1,0),0),"")</f>
        <v/>
      </c>
      <c r="CA54" s="63">
        <f>IFERROR(VLOOKUP($C8,[1]Table2!$B$1:$Z$21,MATCH("xGD/90",[1]Table2!$B$1:$Z$1,0),0)-VLOOKUP(CA8,[1]Table2!$B$1:$Z$21,MATCH("xGD/90",[1]Table2!$B$1:$Z$1,0),0),"")</f>
        <v>-0.8</v>
      </c>
      <c r="CB54" s="63">
        <f>IFERROR(VLOOKUP($C8,[1]Table2!$B$1:$Z$21,MATCH("xGD/90",[1]Table2!$B$1:$Z$1,0),0)-VLOOKUP(CB8,[1]Table2!$B$1:$Z$21,MATCH("xGD/90",[1]Table2!$B$1:$Z$1,0),0),"")</f>
        <v>-0.26</v>
      </c>
      <c r="CC54" s="63">
        <f>IFERROR(VLOOKUP($C8,[1]Table2!$B$1:$Z$21,MATCH("xGD/90",[1]Table2!$B$1:$Z$1,0),0)-VLOOKUP(CC8,[1]Table2!$B$1:$Z$21,MATCH("xGD/90",[1]Table2!$B$1:$Z$1,0),0),"")</f>
        <v>-0.31</v>
      </c>
      <c r="CD54" s="63" t="str">
        <f>IFERROR(VLOOKUP($C8,[1]Table2!$B$1:$Z$21,MATCH("xGD/90",[1]Table2!$B$1:$Z$1,0),0)-VLOOKUP(CD8,[1]Table2!$B$1:$Z$21,MATCH("xGD/90",[1]Table2!$B$1:$Z$1,0),0),"")</f>
        <v/>
      </c>
      <c r="CE54" s="63">
        <f>IFERROR(VLOOKUP($C8,[1]Table2!$B$1:$Z$21,MATCH("xGD/90",[1]Table2!$B$1:$Z$1,0),0)-VLOOKUP(CE8,[1]Table2!$B$1:$Z$21,MATCH("xGD/90",[1]Table2!$B$1:$Z$1,0),0),"")</f>
        <v>-0.76</v>
      </c>
      <c r="CF54" s="63" t="str">
        <f>IFERROR(VLOOKUP($C8,[1]Table2!$B$1:$Z$21,MATCH("xGD/90",[1]Table2!$B$1:$Z$1,0),0)-VLOOKUP(CF8,[1]Table2!$B$1:$Z$21,MATCH("xGD/90",[1]Table2!$B$1:$Z$1,0),0),"")</f>
        <v/>
      </c>
      <c r="CG54" s="63">
        <f>IFERROR(VLOOKUP($C8,[1]Table2!$B$1:$Z$21,MATCH("xGD/90",[1]Table2!$B$1:$Z$1,0),0)-VLOOKUP(CG8,[1]Table2!$B$1:$Z$21,MATCH("xGD/90",[1]Table2!$B$1:$Z$1,0),0),"")</f>
        <v>-0.43</v>
      </c>
      <c r="CH54" s="63" t="str">
        <f>IFERROR(VLOOKUP($C8,[1]Table2!$B$1:$Z$21,MATCH("xGD/90",[1]Table2!$B$1:$Z$1,0),0)-VLOOKUP(CH8,[1]Table2!$B$1:$Z$21,MATCH("xGD/90",[1]Table2!$B$1:$Z$1,0),0),"")</f>
        <v/>
      </c>
      <c r="CI54" s="63">
        <f>IFERROR(VLOOKUP($C8,[1]Table2!$B$1:$Z$21,MATCH("xGD/90",[1]Table2!$B$1:$Z$1,0),0)-VLOOKUP(CI8,[1]Table2!$B$1:$Z$21,MATCH("xGD/90",[1]Table2!$B$1:$Z$1,0),0),"")</f>
        <v>-1.1000000000000001</v>
      </c>
      <c r="CJ54" s="63" t="str">
        <f>IFERROR(VLOOKUP($C8,[1]Table2!$B$1:$Z$21,MATCH("xGD/90",[1]Table2!$B$1:$Z$1,0),0)-VLOOKUP(CJ8,[1]Table2!$B$1:$Z$21,MATCH("xGD/90",[1]Table2!$B$1:$Z$1,0),0),"")</f>
        <v/>
      </c>
      <c r="CK54" s="63">
        <f>IFERROR(VLOOKUP($C8,[1]Table2!$B$1:$Z$21,MATCH("xGD/90",[1]Table2!$B$1:$Z$1,0),0)-VLOOKUP(CK8,[1]Table2!$B$1:$Z$21,MATCH("xGD/90",[1]Table2!$B$1:$Z$1,0),0),"")</f>
        <v>-0.14000000000000001</v>
      </c>
      <c r="CL54" s="63" t="str">
        <f>IFERROR(VLOOKUP($C8,[1]Table2!$B$1:$Z$21,MATCH("xGD/90",[1]Table2!$B$1:$Z$1,0),0)-VLOOKUP(CL8,[1]Table2!$B$1:$Z$21,MATCH("xGD/90",[1]Table2!$B$1:$Z$1,0),0),"")</f>
        <v/>
      </c>
      <c r="CM54" s="63" t="str">
        <f>IFERROR(VLOOKUP($C8,[1]Table2!$B$1:$Z$21,MATCH("xGD/90",[1]Table2!$B$1:$Z$1,0),0)-VLOOKUP(CM8,[1]Table2!$B$1:$Z$21,MATCH("xGD/90",[1]Table2!$B$1:$Z$1,0),0),"")</f>
        <v/>
      </c>
      <c r="CN54" s="63" t="str">
        <f>IFERROR(VLOOKUP($C8,[1]Table2!$B$1:$Z$21,MATCH("xGD/90",[1]Table2!$B$1:$Z$1,0),0)-VLOOKUP(CN8,[1]Table2!$B$1:$Z$21,MATCH("xGD/90",[1]Table2!$B$1:$Z$1,0),0),"")</f>
        <v/>
      </c>
      <c r="CO54" s="63" t="str">
        <f>IFERROR(VLOOKUP($C8,[1]Table2!$B$1:$Z$21,MATCH("xGD/90",[1]Table2!$B$1:$Z$1,0),0)-VLOOKUP(CO8,[1]Table2!$B$1:$Z$21,MATCH("xGD/90",[1]Table2!$B$1:$Z$1,0),0),"")</f>
        <v/>
      </c>
      <c r="CP54" s="63" t="str">
        <f>IFERROR(VLOOKUP($C8,[1]Table2!$B$1:$Z$21,MATCH("xGD/90",[1]Table2!$B$1:$Z$1,0),0)-VLOOKUP(CP8,[1]Table2!$B$1:$Z$21,MATCH("xGD/90",[1]Table2!$B$1:$Z$1,0),0),"")</f>
        <v/>
      </c>
      <c r="CQ54" s="63" t="str">
        <f>IFERROR(VLOOKUP($C8,[1]Table2!$B$1:$Z$21,MATCH("xGD/90",[1]Table2!$B$1:$Z$1,0),0)-VLOOKUP(CQ8,[1]Table2!$B$1:$Z$21,MATCH("xGD/90",[1]Table2!$B$1:$Z$1,0),0),"")</f>
        <v/>
      </c>
      <c r="CR54" s="63" t="str">
        <f>IFERROR(VLOOKUP($C8,[1]Table2!$B$1:$Z$21,MATCH("xGD/90",[1]Table2!$B$1:$Z$1,0),0)-VLOOKUP(CR8,[1]Table2!$B$1:$Z$21,MATCH("xGD/90",[1]Table2!$B$1:$Z$1,0),0),"")</f>
        <v/>
      </c>
      <c r="CS54" s="63" t="str">
        <f>IFERROR(VLOOKUP($C8,[1]Table2!$B$1:$Z$21,MATCH("xGD/90",[1]Table2!$B$1:$Z$1,0),0)-VLOOKUP(CS8,[1]Table2!$B$1:$Z$21,MATCH("xGD/90",[1]Table2!$B$1:$Z$1,0),0),"")</f>
        <v/>
      </c>
      <c r="CT54" s="63" t="str">
        <f>IFERROR(VLOOKUP($C8,[1]Table2!$B$1:$Z$21,MATCH("xGD/90",[1]Table2!$B$1:$Z$1,0),0)-VLOOKUP(CT8,[1]Table2!$B$1:$Z$21,MATCH("xGD/90",[1]Table2!$B$1:$Z$1,0),0),"")</f>
        <v/>
      </c>
      <c r="CU54" s="63" t="str">
        <f>IFERROR(VLOOKUP($C8,[1]Table2!$B$1:$Z$21,MATCH("xGD/90",[1]Table2!$B$1:$Z$1,0),0)-VLOOKUP(CU8,[1]Table2!$B$1:$Z$21,MATCH("xGD/90",[1]Table2!$B$1:$Z$1,0),0),"")</f>
        <v/>
      </c>
      <c r="CV54" s="63" t="str">
        <f>IFERROR(VLOOKUP($C8,[1]Table2!$B$1:$Z$21,MATCH("xGD/90",[1]Table2!$B$1:$Z$1,0),0)-VLOOKUP(CV8,[1]Table2!$B$1:$Z$21,MATCH("xGD/90",[1]Table2!$B$1:$Z$1,0),0),"")</f>
        <v/>
      </c>
      <c r="CW54" s="63" t="str">
        <f>IFERROR(VLOOKUP($C8,[1]Table2!$B$1:$Z$21,MATCH("xGD/90",[1]Table2!$B$1:$Z$1,0),0)-VLOOKUP(CW8,[1]Table2!$B$1:$Z$21,MATCH("xGD/90",[1]Table2!$B$1:$Z$1,0),0),"")</f>
        <v/>
      </c>
      <c r="CX54" s="63" t="str">
        <f>IFERROR(VLOOKUP($C8,[1]Table2!$B$1:$Z$21,MATCH("xGD/90",[1]Table2!$B$1:$Z$1,0),0)-VLOOKUP(CX8,[1]Table2!$B$1:$Z$21,MATCH("xGD/90",[1]Table2!$B$1:$Z$1,0),0),"")</f>
        <v/>
      </c>
      <c r="CY54" s="63" t="str">
        <f>IFERROR(VLOOKUP($C8,[1]Table2!$B$1:$Z$21,MATCH("xGD/90",[1]Table2!$B$1:$Z$1,0),0)-VLOOKUP(CY8,[1]Table2!$B$1:$Z$21,MATCH("xGD/90",[1]Table2!$B$1:$Z$1,0),0),"")</f>
        <v/>
      </c>
      <c r="CZ54" s="63" t="str">
        <f>IFERROR(VLOOKUP($C8,[1]Table2!$B$1:$Z$21,MATCH("xGD/90",[1]Table2!$B$1:$Z$1,0),0)-VLOOKUP(CZ8,[1]Table2!$B$1:$Z$21,MATCH("xGD/90",[1]Table2!$B$1:$Z$1,0),0),"")</f>
        <v/>
      </c>
      <c r="DA54" s="63" t="str">
        <f>IFERROR(VLOOKUP($C8,[1]Table2!$B$1:$Z$21,MATCH("xGD/90",[1]Table2!$B$1:$Z$1,0),0)-VLOOKUP(DA8,[1]Table2!$B$1:$Z$21,MATCH("xGD/90",[1]Table2!$B$1:$Z$1,0),0),"")</f>
        <v/>
      </c>
      <c r="DB54" s="63" t="str">
        <f>IFERROR(VLOOKUP($C8,[1]Table2!$B$1:$Z$21,MATCH("xGD/90",[1]Table2!$B$1:$Z$1,0),0)-VLOOKUP(DB8,[1]Table2!$B$1:$Z$21,MATCH("xGD/90",[1]Table2!$B$1:$Z$1,0),0),"")</f>
        <v/>
      </c>
      <c r="DC54" s="63" t="str">
        <f>IFERROR(VLOOKUP($C8,[1]Table2!$B$1:$Z$21,MATCH("xGD/90",[1]Table2!$B$1:$Z$1,0),0)-VLOOKUP(DC8,[1]Table2!$B$1:$Z$21,MATCH("xGD/90",[1]Table2!$B$1:$Z$1,0),0),"")</f>
        <v/>
      </c>
      <c r="DE54" s="101"/>
      <c r="DF54" s="101"/>
      <c r="DG54" s="101"/>
      <c r="DH54" s="101"/>
      <c r="DI54" s="101"/>
      <c r="DJ54" s="101"/>
    </row>
    <row r="55" spans="1:114" s="49" customFormat="1" ht="21.75" customHeight="1" x14ac:dyDescent="0.25">
      <c r="A55" s="48" t="s">
        <v>70</v>
      </c>
      <c r="B55" s="44">
        <f>VLOOKUP(A55,[1]Table!$B$1:$O$21,MATCH("xGD/90",[1]Table!$B$1:$O$1,0),0)</f>
        <v>0.18</v>
      </c>
      <c r="C55" s="45" t="s">
        <v>3</v>
      </c>
      <c r="D55" s="63" t="str">
        <f>IFERROR(VLOOKUP($C9,[1]Table2!$B$1:$Z$21,MATCH("xGD/90",[1]Table2!$B$1:$Z$1,0),0)-VLOOKUP(D9,[1]Table2!$B$1:$Z$21,MATCH("xGD/90",[1]Table2!$B$1:$Z$1,0),0),"")</f>
        <v/>
      </c>
      <c r="E55" s="63">
        <f>IFERROR(VLOOKUP($C9,[1]Table2!$B$1:$Z$21,MATCH("xGD/90",[1]Table2!$B$1:$Z$1,0),0)-VLOOKUP(E9,[1]Table2!$B$1:$Z$21,MATCH("xGD/90",[1]Table2!$B$1:$Z$1,0),0),"")</f>
        <v>0.53</v>
      </c>
      <c r="F55" s="63" t="str">
        <f>IFERROR(VLOOKUP($C9,[1]Table2!$B$1:$Z$21,MATCH("xGD/90",[1]Table2!$B$1:$Z$1,0),0)-VLOOKUP(F9,[1]Table2!$B$1:$Z$21,MATCH("xGD/90",[1]Table2!$B$1:$Z$1,0),0),"")</f>
        <v/>
      </c>
      <c r="G55" s="63">
        <f>IFERROR(VLOOKUP($C9,[1]Table2!$B$1:$Z$21,MATCH("xGD/90",[1]Table2!$B$1:$Z$1,0),0)-VLOOKUP(G9,[1]Table2!$B$1:$Z$21,MATCH("xGD/90",[1]Table2!$B$1:$Z$1,0),0),"")</f>
        <v>-0.16999999999999998</v>
      </c>
      <c r="H55" s="63" t="str">
        <f>IFERROR(VLOOKUP($C9,[1]Table2!$B$1:$Z$21,MATCH("xGD/90",[1]Table2!$B$1:$Z$1,0),0)-VLOOKUP(H9,[1]Table2!$B$1:$Z$21,MATCH("xGD/90",[1]Table2!$B$1:$Z$1,0),0),"")</f>
        <v/>
      </c>
      <c r="I55" s="63">
        <f>IFERROR(VLOOKUP($C9,[1]Table2!$B$1:$Z$21,MATCH("xGD/90",[1]Table2!$B$1:$Z$1,0),0)-VLOOKUP(I9,[1]Table2!$B$1:$Z$21,MATCH("xGD/90",[1]Table2!$B$1:$Z$1,0),0),"")</f>
        <v>0.58000000000000007</v>
      </c>
      <c r="J55" s="63" t="str">
        <f>IFERROR(VLOOKUP($C9,[1]Table2!$B$1:$Z$21,MATCH("xGD/90",[1]Table2!$B$1:$Z$1,0),0)-VLOOKUP(J9,[1]Table2!$B$1:$Z$21,MATCH("xGD/90",[1]Table2!$B$1:$Z$1,0),0),"")</f>
        <v/>
      </c>
      <c r="K55" s="63">
        <f>IFERROR(VLOOKUP($C9,[1]Table2!$B$1:$Z$21,MATCH("xGD/90",[1]Table2!$B$1:$Z$1,0),0)-VLOOKUP(K9,[1]Table2!$B$1:$Z$21,MATCH("xGD/90",[1]Table2!$B$1:$Z$1,0),0),"")</f>
        <v>0.79</v>
      </c>
      <c r="L55" s="63">
        <f>IFERROR(VLOOKUP($C9,[1]Table2!$B$1:$Z$21,MATCH("xGD/90",[1]Table2!$B$1:$Z$1,0),0)-VLOOKUP(L9,[1]Table2!$B$1:$Z$21,MATCH("xGD/90",[1]Table2!$B$1:$Z$1,0),0),"")</f>
        <v>0.5</v>
      </c>
      <c r="M55" s="63">
        <f>IFERROR(VLOOKUP($C9,[1]Table2!$B$1:$Z$21,MATCH("xGD/90",[1]Table2!$B$1:$Z$1,0),0)-VLOOKUP(M9,[1]Table2!$B$1:$Z$21,MATCH("xGD/90",[1]Table2!$B$1:$Z$1,0),0),"")</f>
        <v>0.62</v>
      </c>
      <c r="N55" s="63" t="str">
        <f>IFERROR(VLOOKUP($C9,[1]Table2!$B$1:$Z$21,MATCH("xGD/90",[1]Table2!$B$1:$Z$1,0),0)-VLOOKUP(N9,[1]Table2!$B$1:$Z$21,MATCH("xGD/90",[1]Table2!$B$1:$Z$1,0),0),"")</f>
        <v/>
      </c>
      <c r="O55" s="63" t="str">
        <f>IFERROR(VLOOKUP($C9,[1]Table2!$B$1:$Z$21,MATCH("xGD/90",[1]Table2!$B$1:$Z$1,0),0)-VLOOKUP(O9,[1]Table2!$B$1:$Z$21,MATCH("xGD/90",[1]Table2!$B$1:$Z$1,0),0),"")</f>
        <v/>
      </c>
      <c r="P55" s="63" t="str">
        <f>IFERROR(VLOOKUP($C9,[1]Table2!$B$1:$Z$21,MATCH("xGD/90",[1]Table2!$B$1:$Z$1,0),0)-VLOOKUP(P9,[1]Table2!$B$1:$Z$21,MATCH("xGD/90",[1]Table2!$B$1:$Z$1,0),0),"")</f>
        <v/>
      </c>
      <c r="Q55" s="63">
        <f>IFERROR(VLOOKUP($C9,[1]Table2!$B$1:$Z$21,MATCH("xGD/90",[1]Table2!$B$1:$Z$1,0),0)-VLOOKUP(Q9,[1]Table2!$B$1:$Z$21,MATCH("xGD/90",[1]Table2!$B$1:$Z$1,0),0),"")</f>
        <v>-0.74</v>
      </c>
      <c r="R55" s="63" t="str">
        <f>IFERROR(VLOOKUP($C9,[1]Table2!$B$1:$Z$21,MATCH("xGD/90",[1]Table2!$B$1:$Z$1,0),0)-VLOOKUP(R9,[1]Table2!$B$1:$Z$21,MATCH("xGD/90",[1]Table2!$B$1:$Z$1,0),0),"")</f>
        <v/>
      </c>
      <c r="S55" s="63" t="str">
        <f>IFERROR(VLOOKUP($C9,[1]Table2!$B$1:$Z$21,MATCH("xGD/90",[1]Table2!$B$1:$Z$1,0),0)-VLOOKUP(S9,[1]Table2!$B$1:$Z$21,MATCH("xGD/90",[1]Table2!$B$1:$Z$1,0),0),"")</f>
        <v/>
      </c>
      <c r="T55" s="63" t="str">
        <f>IFERROR(VLOOKUP($C9,[1]Table2!$B$1:$Z$21,MATCH("xGD/90",[1]Table2!$B$1:$Z$1,0),0)-VLOOKUP(T9,[1]Table2!$B$1:$Z$21,MATCH("xGD/90",[1]Table2!$B$1:$Z$1,0),0),"")</f>
        <v/>
      </c>
      <c r="U55" s="63">
        <f>IFERROR(VLOOKUP($C9,[1]Table2!$B$1:$Z$21,MATCH("xGD/90",[1]Table2!$B$1:$Z$1,0),0)-VLOOKUP(U9,[1]Table2!$B$1:$Z$21,MATCH("xGD/90",[1]Table2!$B$1:$Z$1,0),0),"")</f>
        <v>0.92999999999999994</v>
      </c>
      <c r="V55" s="63" t="str">
        <f>IFERROR(VLOOKUP($C9,[1]Table2!$B$1:$Z$21,MATCH("xGD/90",[1]Table2!$B$1:$Z$1,0),0)-VLOOKUP(V9,[1]Table2!$B$1:$Z$21,MATCH("xGD/90",[1]Table2!$B$1:$Z$1,0),0),"")</f>
        <v/>
      </c>
      <c r="W55" s="63">
        <f>IFERROR(VLOOKUP($C9,[1]Table2!$B$1:$Z$21,MATCH("xGD/90",[1]Table2!$B$1:$Z$1,0),0)-VLOOKUP(W9,[1]Table2!$B$1:$Z$21,MATCH("xGD/90",[1]Table2!$B$1:$Z$1,0),0),"")</f>
        <v>-0.54</v>
      </c>
      <c r="X55" s="63" t="str">
        <f>IFERROR(VLOOKUP($C9,[1]Table2!$B$1:$Z$21,MATCH("xGD/90",[1]Table2!$B$1:$Z$1,0),0)-VLOOKUP(X9,[1]Table2!$B$1:$Z$21,MATCH("xGD/90",[1]Table2!$B$1:$Z$1,0),0),"")</f>
        <v/>
      </c>
      <c r="Y55" s="63">
        <f>IFERROR(VLOOKUP($C9,[1]Table2!$B$1:$Z$21,MATCH("xGD/90",[1]Table2!$B$1:$Z$1,0),0)-VLOOKUP(Y9,[1]Table2!$B$1:$Z$21,MATCH("xGD/90",[1]Table2!$B$1:$Z$1,0),0),"")</f>
        <v>-0.52</v>
      </c>
      <c r="Z55" s="63">
        <f>IFERROR(VLOOKUP($C9,[1]Table2!$B$1:$Z$21,MATCH("xGD/90",[1]Table2!$B$1:$Z$1,0),0)-VLOOKUP(Z9,[1]Table2!$B$1:$Z$21,MATCH("xGD/90",[1]Table2!$B$1:$Z$1,0),0),"")</f>
        <v>0.16999999999999998</v>
      </c>
      <c r="AA55" s="63">
        <f>IFERROR(VLOOKUP($C9,[1]Table2!$B$1:$Z$21,MATCH("xGD/90",[1]Table2!$B$1:$Z$1,0),0)-VLOOKUP(AA9,[1]Table2!$B$1:$Z$21,MATCH("xGD/90",[1]Table2!$B$1:$Z$1,0),0),"")</f>
        <v>0.33999999999999997</v>
      </c>
      <c r="AB55" s="63" t="str">
        <f>IFERROR(VLOOKUP($C9,[1]Table2!$B$1:$Z$21,MATCH("xGD/90",[1]Table2!$B$1:$Z$1,0),0)-VLOOKUP(AB9,[1]Table2!$B$1:$Z$21,MATCH("xGD/90",[1]Table2!$B$1:$Z$1,0),0),"")</f>
        <v/>
      </c>
      <c r="AC55" s="63">
        <f>IFERROR(VLOOKUP($C9,[1]Table2!$B$1:$Z$21,MATCH("xGD/90",[1]Table2!$B$1:$Z$1,0),0)-VLOOKUP(AC9,[1]Table2!$B$1:$Z$21,MATCH("xGD/90",[1]Table2!$B$1:$Z$1,0),0),"")</f>
        <v>0.64</v>
      </c>
      <c r="AD55" s="63" t="str">
        <f>IFERROR(VLOOKUP($C9,[1]Table2!$B$1:$Z$21,MATCH("xGD/90",[1]Table2!$B$1:$Z$1,0),0)-VLOOKUP(AD9,[1]Table2!$B$1:$Z$21,MATCH("xGD/90",[1]Table2!$B$1:$Z$1,0),0),"")</f>
        <v/>
      </c>
      <c r="AE55" s="63">
        <f>IFERROR(VLOOKUP($C9,[1]Table2!$B$1:$Z$21,MATCH("xGD/90",[1]Table2!$B$1:$Z$1,0),0)-VLOOKUP(AE9,[1]Table2!$B$1:$Z$21,MATCH("xGD/90",[1]Table2!$B$1:$Z$1,0),0),"")</f>
        <v>0.8600000000000001</v>
      </c>
      <c r="AF55" s="63" t="str">
        <f>IFERROR(VLOOKUP($C9,[1]Table2!$B$1:$Z$21,MATCH("xGD/90",[1]Table2!$B$1:$Z$1,0),0)-VLOOKUP(AF9,[1]Table2!$B$1:$Z$21,MATCH("xGD/90",[1]Table2!$B$1:$Z$1,0),0),"")</f>
        <v/>
      </c>
      <c r="AG55" s="63">
        <f>IFERROR(VLOOKUP($C9,[1]Table2!$B$1:$Z$21,MATCH("xGD/90",[1]Table2!$B$1:$Z$1,0),0)-VLOOKUP(AG9,[1]Table2!$B$1:$Z$21,MATCH("xGD/90",[1]Table2!$B$1:$Z$1,0),0),"")</f>
        <v>-1.1200000000000001</v>
      </c>
      <c r="AH55" s="63" t="str">
        <f>IFERROR(VLOOKUP($C9,[1]Table2!$B$1:$Z$21,MATCH("xGD/90",[1]Table2!$B$1:$Z$1,0),0)-VLOOKUP(AH9,[1]Table2!$B$1:$Z$21,MATCH("xGD/90",[1]Table2!$B$1:$Z$1,0),0),"")</f>
        <v/>
      </c>
      <c r="AI55" s="63" t="str">
        <f>IFERROR(VLOOKUP($C9,[1]Table2!$B$1:$Z$21,MATCH("xGD/90",[1]Table2!$B$1:$Z$1,0),0)-VLOOKUP(AI9,[1]Table2!$B$1:$Z$21,MATCH("xGD/90",[1]Table2!$B$1:$Z$1,0),0),"")</f>
        <v/>
      </c>
      <c r="AJ55" s="63" t="str">
        <f>IFERROR(VLOOKUP($C9,[1]Table2!$B$1:$Z$21,MATCH("xGD/90",[1]Table2!$B$1:$Z$1,0),0)-VLOOKUP(AJ9,[1]Table2!$B$1:$Z$21,MATCH("xGD/90",[1]Table2!$B$1:$Z$1,0),0),"")</f>
        <v/>
      </c>
      <c r="AK55" s="63" t="str">
        <f>IFERROR(VLOOKUP($C9,[1]Table2!$B$1:$Z$21,MATCH("xGD/90",[1]Table2!$B$1:$Z$1,0),0)-VLOOKUP(AK9,[1]Table2!$B$1:$Z$21,MATCH("xGD/90",[1]Table2!$B$1:$Z$1,0),0),"")</f>
        <v/>
      </c>
      <c r="AL55" s="63" t="str">
        <f>IFERROR(VLOOKUP($C9,[1]Table2!$B$1:$Z$21,MATCH("xGD/90",[1]Table2!$B$1:$Z$1,0),0)-VLOOKUP(AL9,[1]Table2!$B$1:$Z$21,MATCH("xGD/90",[1]Table2!$B$1:$Z$1,0),0),"")</f>
        <v/>
      </c>
      <c r="AM55" s="63" t="str">
        <f>IFERROR(VLOOKUP($C9,[1]Table2!$B$1:$Z$21,MATCH("xGD/90",[1]Table2!$B$1:$Z$1,0),0)-VLOOKUP(AM9,[1]Table2!$B$1:$Z$21,MATCH("xGD/90",[1]Table2!$B$1:$Z$1,0),0),"")</f>
        <v/>
      </c>
      <c r="AN55" s="63" t="str">
        <f>IFERROR(VLOOKUP($C9,[1]Table2!$B$1:$Z$21,MATCH("xGD/90",[1]Table2!$B$1:$Z$1,0),0)-VLOOKUP(AN9,[1]Table2!$B$1:$Z$21,MATCH("xGD/90",[1]Table2!$B$1:$Z$1,0),0),"")</f>
        <v/>
      </c>
      <c r="AO55" s="63" t="str">
        <f>IFERROR(VLOOKUP($C9,[1]Table2!$B$1:$Z$21,MATCH("xGD/90",[1]Table2!$B$1:$Z$1,0),0)-VLOOKUP(AO9,[1]Table2!$B$1:$Z$21,MATCH("xGD/90",[1]Table2!$B$1:$Z$1,0),0),"")</f>
        <v/>
      </c>
      <c r="AP55" s="63" t="str">
        <f>IFERROR(VLOOKUP($C9,[1]Table2!$B$1:$Z$21,MATCH("xGD/90",[1]Table2!$B$1:$Z$1,0),0)-VLOOKUP(AP9,[1]Table2!$B$1:$Z$21,MATCH("xGD/90",[1]Table2!$B$1:$Z$1,0),0),"")</f>
        <v/>
      </c>
      <c r="AQ55" s="63" t="str">
        <f>IFERROR(VLOOKUP($C9,[1]Table2!$B$1:$Z$21,MATCH("xGD/90",[1]Table2!$B$1:$Z$1,0),0)-VLOOKUP(AQ9,[1]Table2!$B$1:$Z$21,MATCH("xGD/90",[1]Table2!$B$1:$Z$1,0),0),"")</f>
        <v/>
      </c>
      <c r="AR55" s="63" t="str">
        <f>IFERROR(VLOOKUP($C9,[1]Table2!$B$1:$Z$21,MATCH("xGD/90",[1]Table2!$B$1:$Z$1,0),0)-VLOOKUP(AR9,[1]Table2!$B$1:$Z$21,MATCH("xGD/90",[1]Table2!$B$1:$Z$1,0),0),"")</f>
        <v/>
      </c>
      <c r="AS55" s="63">
        <f>IFERROR(VLOOKUP($C9,[1]Table2!$B$1:$Z$21,MATCH("xGD/90",[1]Table2!$B$1:$Z$1,0),0)-VLOOKUP(AS9,[1]Table2!$B$1:$Z$21,MATCH("xGD/90",[1]Table2!$B$1:$Z$1,0),0),"")</f>
        <v>1.999999999999999E-2</v>
      </c>
      <c r="AT55" s="63" t="str">
        <f>IFERROR(VLOOKUP($C9,[1]Table2!$B$1:$Z$21,MATCH("xGD/90",[1]Table2!$B$1:$Z$1,0),0)-VLOOKUP(AT9,[1]Table2!$B$1:$Z$21,MATCH("xGD/90",[1]Table2!$B$1:$Z$1,0),0),"")</f>
        <v/>
      </c>
      <c r="AU55" s="63">
        <f>IFERROR(VLOOKUP($C9,[1]Table2!$B$1:$Z$21,MATCH("xGD/90",[1]Table2!$B$1:$Z$1,0),0)-VLOOKUP(AU9,[1]Table2!$B$1:$Z$21,MATCH("xGD/90",[1]Table2!$B$1:$Z$1,0),0),"")</f>
        <v>-0.27</v>
      </c>
      <c r="AV55" s="63" t="str">
        <f>IFERROR(VLOOKUP($C9,[1]Table2!$B$1:$Z$21,MATCH("xGD/90",[1]Table2!$B$1:$Z$1,0),0)-VLOOKUP(AV9,[1]Table2!$B$1:$Z$21,MATCH("xGD/90",[1]Table2!$B$1:$Z$1,0),0),"")</f>
        <v/>
      </c>
      <c r="AW55" s="63" t="str">
        <f>IFERROR(VLOOKUP($C9,[1]Table2!$B$1:$Z$21,MATCH("xGD/90",[1]Table2!$B$1:$Z$1,0),0)-VLOOKUP(AW9,[1]Table2!$B$1:$Z$21,MATCH("xGD/90",[1]Table2!$B$1:$Z$1,0),0),"")</f>
        <v/>
      </c>
      <c r="AX55" s="63" t="str">
        <f>IFERROR(VLOOKUP($C9,[1]Table2!$B$1:$Z$21,MATCH("xGD/90",[1]Table2!$B$1:$Z$1,0),0)-VLOOKUP(AX9,[1]Table2!$B$1:$Z$21,MATCH("xGD/90",[1]Table2!$B$1:$Z$1,0),0),"")</f>
        <v/>
      </c>
      <c r="AY55" s="63">
        <f>IFERROR(VLOOKUP($C9,[1]Table2!$B$1:$Z$21,MATCH("xGD/90",[1]Table2!$B$1:$Z$1,0),0)-VLOOKUP(AY9,[1]Table2!$B$1:$Z$21,MATCH("xGD/90",[1]Table2!$B$1:$Z$1,0),0),"")</f>
        <v>0.92999999999999994</v>
      </c>
      <c r="AZ55" s="63" t="str">
        <f>IFERROR(VLOOKUP($C9,[1]Table2!$B$1:$Z$21,MATCH("xGD/90",[1]Table2!$B$1:$Z$1,0),0)-VLOOKUP(AZ9,[1]Table2!$B$1:$Z$21,MATCH("xGD/90",[1]Table2!$B$1:$Z$1,0),0),"")</f>
        <v/>
      </c>
      <c r="BA55" s="63">
        <f>IFERROR(VLOOKUP($C9,[1]Table2!$B$1:$Z$21,MATCH("xGD/90",[1]Table2!$B$1:$Z$1,0),0)-VLOOKUP(BA9,[1]Table2!$B$1:$Z$21,MATCH("xGD/90",[1]Table2!$B$1:$Z$1,0),0),"")</f>
        <v>0.62</v>
      </c>
      <c r="BB55" s="63" t="str">
        <f>IFERROR(VLOOKUP($C9,[1]Table2!$B$1:$Z$21,MATCH("xGD/90",[1]Table2!$B$1:$Z$1,0),0)-VLOOKUP(BB9,[1]Table2!$B$1:$Z$21,MATCH("xGD/90",[1]Table2!$B$1:$Z$1,0),0),"")</f>
        <v/>
      </c>
      <c r="BC55" s="63" t="str">
        <f>IFERROR(VLOOKUP($C9,[1]Table2!$B$1:$Z$21,MATCH("xGD/90",[1]Table2!$B$1:$Z$1,0),0)-VLOOKUP(BC9,[1]Table2!$B$1:$Z$21,MATCH("xGD/90",[1]Table2!$B$1:$Z$1,0),0),"")</f>
        <v/>
      </c>
      <c r="BD55" s="63" t="str">
        <f>IFERROR(VLOOKUP($C9,[1]Table2!$B$1:$Z$21,MATCH("xGD/90",[1]Table2!$B$1:$Z$1,0),0)-VLOOKUP(BD9,[1]Table2!$B$1:$Z$21,MATCH("xGD/90",[1]Table2!$B$1:$Z$1,0),0),"")</f>
        <v/>
      </c>
      <c r="BE55" s="63">
        <f>IFERROR(VLOOKUP($C9,[1]Table2!$B$1:$Z$21,MATCH("xGD/90",[1]Table2!$B$1:$Z$1,0),0)-VLOOKUP(BE9,[1]Table2!$B$1:$Z$21,MATCH("xGD/90",[1]Table2!$B$1:$Z$1,0),0),"")</f>
        <v>0.66999999999999993</v>
      </c>
      <c r="BF55" s="63" t="str">
        <f>IFERROR(VLOOKUP($C9,[1]Table2!$B$1:$Z$21,MATCH("xGD/90",[1]Table2!$B$1:$Z$1,0),0)-VLOOKUP(BF9,[1]Table2!$B$1:$Z$21,MATCH("xGD/90",[1]Table2!$B$1:$Z$1,0),0),"")</f>
        <v/>
      </c>
      <c r="BG55" s="63">
        <f>IFERROR(VLOOKUP($C9,[1]Table2!$B$1:$Z$21,MATCH("xGD/90",[1]Table2!$B$1:$Z$1,0),0)-VLOOKUP(BG9,[1]Table2!$B$1:$Z$21,MATCH("xGD/90",[1]Table2!$B$1:$Z$1,0),0),"")</f>
        <v>-0.74</v>
      </c>
      <c r="BH55" s="63" t="str">
        <f>IFERROR(VLOOKUP($C9,[1]Table2!$B$1:$Z$21,MATCH("xGD/90",[1]Table2!$B$1:$Z$1,0),0)-VLOOKUP(BH9,[1]Table2!$B$1:$Z$21,MATCH("xGD/90",[1]Table2!$B$1:$Z$1,0),0),"")</f>
        <v/>
      </c>
      <c r="BI55" s="63">
        <f>IFERROR(VLOOKUP($C9,[1]Table2!$B$1:$Z$21,MATCH("xGD/90",[1]Table2!$B$1:$Z$1,0),0)-VLOOKUP(BI9,[1]Table2!$B$1:$Z$21,MATCH("xGD/90",[1]Table2!$B$1:$Z$1,0),0),"")</f>
        <v>0.5</v>
      </c>
      <c r="BJ55" s="63" t="str">
        <f>IFERROR(VLOOKUP($C9,[1]Table2!$B$1:$Z$21,MATCH("xGD/90",[1]Table2!$B$1:$Z$1,0),0)-VLOOKUP(BJ9,[1]Table2!$B$1:$Z$21,MATCH("xGD/90",[1]Table2!$B$1:$Z$1,0),0),"")</f>
        <v/>
      </c>
      <c r="BK55" s="63" t="str">
        <f>IFERROR(VLOOKUP($C9,[1]Table2!$B$1:$Z$21,MATCH("xGD/90",[1]Table2!$B$1:$Z$1,0),0)-VLOOKUP(BK9,[1]Table2!$B$1:$Z$21,MATCH("xGD/90",[1]Table2!$B$1:$Z$1,0),0),"")</f>
        <v/>
      </c>
      <c r="BL55" s="63" t="str">
        <f>IFERROR(VLOOKUP($C9,[1]Table2!$B$1:$Z$21,MATCH("xGD/90",[1]Table2!$B$1:$Z$1,0),0)-VLOOKUP(BL9,[1]Table2!$B$1:$Z$21,MATCH("xGD/90",[1]Table2!$B$1:$Z$1,0),0),"")</f>
        <v/>
      </c>
      <c r="BM55" s="63">
        <f>IFERROR(VLOOKUP($C9,[1]Table2!$B$1:$Z$21,MATCH("xGD/90",[1]Table2!$B$1:$Z$1,0),0)-VLOOKUP(BM9,[1]Table2!$B$1:$Z$21,MATCH("xGD/90",[1]Table2!$B$1:$Z$1,0),0),"")</f>
        <v>0.58000000000000007</v>
      </c>
      <c r="BN55" s="63" t="str">
        <f>IFERROR(VLOOKUP($C9,[1]Table2!$B$1:$Z$21,MATCH("xGD/90",[1]Table2!$B$1:$Z$1,0),0)-VLOOKUP(BN9,[1]Table2!$B$1:$Z$21,MATCH("xGD/90",[1]Table2!$B$1:$Z$1,0),0),"")</f>
        <v/>
      </c>
      <c r="BO55" s="63">
        <f>IFERROR(VLOOKUP($C9,[1]Table2!$B$1:$Z$21,MATCH("xGD/90",[1]Table2!$B$1:$Z$1,0),0)-VLOOKUP(BO9,[1]Table2!$B$1:$Z$21,MATCH("xGD/90",[1]Table2!$B$1:$Z$1,0),0),"")</f>
        <v>0.79</v>
      </c>
      <c r="BP55" s="63">
        <f>IFERROR(VLOOKUP($C9,[1]Table2!$B$1:$Z$21,MATCH("xGD/90",[1]Table2!$B$1:$Z$1,0),0)-VLOOKUP(BP9,[1]Table2!$B$1:$Z$21,MATCH("xGD/90",[1]Table2!$B$1:$Z$1,0),0),"")</f>
        <v>0.66999999999999993</v>
      </c>
      <c r="BQ55" s="63">
        <f>IFERROR(VLOOKUP($C9,[1]Table2!$B$1:$Z$21,MATCH("xGD/90",[1]Table2!$B$1:$Z$1,0),0)-VLOOKUP(BQ9,[1]Table2!$B$1:$Z$21,MATCH("xGD/90",[1]Table2!$B$1:$Z$1,0),0),"")</f>
        <v>0.53</v>
      </c>
      <c r="BR55" s="63" t="str">
        <f>IFERROR(VLOOKUP($C9,[1]Table2!$B$1:$Z$21,MATCH("xGD/90",[1]Table2!$B$1:$Z$1,0),0)-VLOOKUP(BR9,[1]Table2!$B$1:$Z$21,MATCH("xGD/90",[1]Table2!$B$1:$Z$1,0),0),"")</f>
        <v/>
      </c>
      <c r="BS55" s="63" t="str">
        <f>IFERROR(VLOOKUP($C9,[1]Table2!$B$1:$Z$21,MATCH("xGD/90",[1]Table2!$B$1:$Z$1,0),0)-VLOOKUP(BS9,[1]Table2!$B$1:$Z$21,MATCH("xGD/90",[1]Table2!$B$1:$Z$1,0),0),"")</f>
        <v/>
      </c>
      <c r="BT55" s="63" t="str">
        <f>IFERROR(VLOOKUP($C9,[1]Table2!$B$1:$Z$21,MATCH("xGD/90",[1]Table2!$B$1:$Z$1,0),0)-VLOOKUP(BT9,[1]Table2!$B$1:$Z$21,MATCH("xGD/90",[1]Table2!$B$1:$Z$1,0),0),"")</f>
        <v/>
      </c>
      <c r="BU55" s="63">
        <f>IFERROR(VLOOKUP($C9,[1]Table2!$B$1:$Z$21,MATCH("xGD/90",[1]Table2!$B$1:$Z$1,0),0)-VLOOKUP(BU9,[1]Table2!$B$1:$Z$21,MATCH("xGD/90",[1]Table2!$B$1:$Z$1,0),0),"")</f>
        <v>-0.52</v>
      </c>
      <c r="BV55" s="63">
        <f>IFERROR(VLOOKUP($C9,[1]Table2!$B$1:$Z$21,MATCH("xGD/90",[1]Table2!$B$1:$Z$1,0),0)-VLOOKUP(BV9,[1]Table2!$B$1:$Z$21,MATCH("xGD/90",[1]Table2!$B$1:$Z$1,0),0),"")</f>
        <v>-0.16999999999999998</v>
      </c>
      <c r="BW55" s="63">
        <f>IFERROR(VLOOKUP($C9,[1]Table2!$B$1:$Z$21,MATCH("xGD/90",[1]Table2!$B$1:$Z$1,0),0)-VLOOKUP(BW9,[1]Table2!$B$1:$Z$21,MATCH("xGD/90",[1]Table2!$B$1:$Z$1,0),0),"")</f>
        <v>-0.54</v>
      </c>
      <c r="BX55" s="63" t="str">
        <f>IFERROR(VLOOKUP($C9,[1]Table2!$B$1:$Z$21,MATCH("xGD/90",[1]Table2!$B$1:$Z$1,0),0)-VLOOKUP(BX9,[1]Table2!$B$1:$Z$21,MATCH("xGD/90",[1]Table2!$B$1:$Z$1,0),0),"")</f>
        <v/>
      </c>
      <c r="BY55" s="63">
        <f>IFERROR(VLOOKUP($C9,[1]Table2!$B$1:$Z$21,MATCH("xGD/90",[1]Table2!$B$1:$Z$1,0),0)-VLOOKUP(BY9,[1]Table2!$B$1:$Z$21,MATCH("xGD/90",[1]Table2!$B$1:$Z$1,0),0),"")</f>
        <v>0.64</v>
      </c>
      <c r="BZ55" s="63" t="str">
        <f>IFERROR(VLOOKUP($C9,[1]Table2!$B$1:$Z$21,MATCH("xGD/90",[1]Table2!$B$1:$Z$1,0),0)-VLOOKUP(BZ9,[1]Table2!$B$1:$Z$21,MATCH("xGD/90",[1]Table2!$B$1:$Z$1,0),0),"")</f>
        <v/>
      </c>
      <c r="CA55" s="63">
        <f>IFERROR(VLOOKUP($C9,[1]Table2!$B$1:$Z$21,MATCH("xGD/90",[1]Table2!$B$1:$Z$1,0),0)-VLOOKUP(CA9,[1]Table2!$B$1:$Z$21,MATCH("xGD/90",[1]Table2!$B$1:$Z$1,0),0),"")</f>
        <v>0.33999999999999997</v>
      </c>
      <c r="CB55" s="63">
        <f>IFERROR(VLOOKUP($C9,[1]Table2!$B$1:$Z$21,MATCH("xGD/90",[1]Table2!$B$1:$Z$1,0),0)-VLOOKUP(CB9,[1]Table2!$B$1:$Z$21,MATCH("xGD/90",[1]Table2!$B$1:$Z$1,0),0),"")</f>
        <v>0.16999999999999998</v>
      </c>
      <c r="CC55" s="63">
        <f>IFERROR(VLOOKUP($C9,[1]Table2!$B$1:$Z$21,MATCH("xGD/90",[1]Table2!$B$1:$Z$1,0),0)-VLOOKUP(CC9,[1]Table2!$B$1:$Z$21,MATCH("xGD/90",[1]Table2!$B$1:$Z$1,0),0),"")</f>
        <v>0.8600000000000001</v>
      </c>
      <c r="CD55" s="63" t="str">
        <f>IFERROR(VLOOKUP($C9,[1]Table2!$B$1:$Z$21,MATCH("xGD/90",[1]Table2!$B$1:$Z$1,0),0)-VLOOKUP(CD9,[1]Table2!$B$1:$Z$21,MATCH("xGD/90",[1]Table2!$B$1:$Z$1,0),0),"")</f>
        <v/>
      </c>
      <c r="CE55" s="63">
        <f>IFERROR(VLOOKUP($C9,[1]Table2!$B$1:$Z$21,MATCH("xGD/90",[1]Table2!$B$1:$Z$1,0),0)-VLOOKUP(CE9,[1]Table2!$B$1:$Z$21,MATCH("xGD/90",[1]Table2!$B$1:$Z$1,0),0),"")</f>
        <v>-0.27</v>
      </c>
      <c r="CF55" s="63" t="str">
        <f>IFERROR(VLOOKUP($C9,[1]Table2!$B$1:$Z$21,MATCH("xGD/90",[1]Table2!$B$1:$Z$1,0),0)-VLOOKUP(CF9,[1]Table2!$B$1:$Z$21,MATCH("xGD/90",[1]Table2!$B$1:$Z$1,0),0),"")</f>
        <v/>
      </c>
      <c r="CG55" s="63">
        <f>IFERROR(VLOOKUP($C9,[1]Table2!$B$1:$Z$21,MATCH("xGD/90",[1]Table2!$B$1:$Z$1,0),0)-VLOOKUP(CG9,[1]Table2!$B$1:$Z$21,MATCH("xGD/90",[1]Table2!$B$1:$Z$1,0),0),"")</f>
        <v>0.13</v>
      </c>
      <c r="CH55" s="63" t="str">
        <f>IFERROR(VLOOKUP($C9,[1]Table2!$B$1:$Z$21,MATCH("xGD/90",[1]Table2!$B$1:$Z$1,0),0)-VLOOKUP(CH9,[1]Table2!$B$1:$Z$21,MATCH("xGD/90",[1]Table2!$B$1:$Z$1,0),0),"")</f>
        <v/>
      </c>
      <c r="CI55" s="63">
        <f>IFERROR(VLOOKUP($C9,[1]Table2!$B$1:$Z$21,MATCH("xGD/90",[1]Table2!$B$1:$Z$1,0),0)-VLOOKUP(CI9,[1]Table2!$B$1:$Z$21,MATCH("xGD/90",[1]Table2!$B$1:$Z$1,0),0),"")</f>
        <v>1.999999999999999E-2</v>
      </c>
      <c r="CJ55" s="63" t="str">
        <f>IFERROR(VLOOKUP($C9,[1]Table2!$B$1:$Z$21,MATCH("xGD/90",[1]Table2!$B$1:$Z$1,0),0)-VLOOKUP(CJ9,[1]Table2!$B$1:$Z$21,MATCH("xGD/90",[1]Table2!$B$1:$Z$1,0),0),"")</f>
        <v/>
      </c>
      <c r="CK55" s="63">
        <f>IFERROR(VLOOKUP($C9,[1]Table2!$B$1:$Z$21,MATCH("xGD/90",[1]Table2!$B$1:$Z$1,0),0)-VLOOKUP(CK9,[1]Table2!$B$1:$Z$21,MATCH("xGD/90",[1]Table2!$B$1:$Z$1,0),0),"")</f>
        <v>-1.1200000000000001</v>
      </c>
      <c r="CL55" s="63" t="str">
        <f>IFERROR(VLOOKUP($C9,[1]Table2!$B$1:$Z$21,MATCH("xGD/90",[1]Table2!$B$1:$Z$1,0),0)-VLOOKUP(CL9,[1]Table2!$B$1:$Z$21,MATCH("xGD/90",[1]Table2!$B$1:$Z$1,0),0),"")</f>
        <v/>
      </c>
      <c r="CM55" s="63" t="str">
        <f>IFERROR(VLOOKUP($C9,[1]Table2!$B$1:$Z$21,MATCH("xGD/90",[1]Table2!$B$1:$Z$1,0),0)-VLOOKUP(CM9,[1]Table2!$B$1:$Z$21,MATCH("xGD/90",[1]Table2!$B$1:$Z$1,0),0),"")</f>
        <v/>
      </c>
      <c r="CN55" s="63" t="str">
        <f>IFERROR(VLOOKUP($C9,[1]Table2!$B$1:$Z$21,MATCH("xGD/90",[1]Table2!$B$1:$Z$1,0),0)-VLOOKUP(CN9,[1]Table2!$B$1:$Z$21,MATCH("xGD/90",[1]Table2!$B$1:$Z$1,0),0),"")</f>
        <v/>
      </c>
      <c r="CO55" s="63" t="str">
        <f>IFERROR(VLOOKUP($C9,[1]Table2!$B$1:$Z$21,MATCH("xGD/90",[1]Table2!$B$1:$Z$1,0),0)-VLOOKUP(CO9,[1]Table2!$B$1:$Z$21,MATCH("xGD/90",[1]Table2!$B$1:$Z$1,0),0),"")</f>
        <v/>
      </c>
      <c r="CP55" s="63" t="str">
        <f>IFERROR(VLOOKUP($C9,[1]Table2!$B$1:$Z$21,MATCH("xGD/90",[1]Table2!$B$1:$Z$1,0),0)-VLOOKUP(CP9,[1]Table2!$B$1:$Z$21,MATCH("xGD/90",[1]Table2!$B$1:$Z$1,0),0),"")</f>
        <v/>
      </c>
      <c r="CQ55" s="63" t="str">
        <f>IFERROR(VLOOKUP($C9,[1]Table2!$B$1:$Z$21,MATCH("xGD/90",[1]Table2!$B$1:$Z$1,0),0)-VLOOKUP(CQ9,[1]Table2!$B$1:$Z$21,MATCH("xGD/90",[1]Table2!$B$1:$Z$1,0),0),"")</f>
        <v/>
      </c>
      <c r="CR55" s="63" t="str">
        <f>IFERROR(VLOOKUP($C9,[1]Table2!$B$1:$Z$21,MATCH("xGD/90",[1]Table2!$B$1:$Z$1,0),0)-VLOOKUP(CR9,[1]Table2!$B$1:$Z$21,MATCH("xGD/90",[1]Table2!$B$1:$Z$1,0),0),"")</f>
        <v/>
      </c>
      <c r="CS55" s="63" t="str">
        <f>IFERROR(VLOOKUP($C9,[1]Table2!$B$1:$Z$21,MATCH("xGD/90",[1]Table2!$B$1:$Z$1,0),0)-VLOOKUP(CS9,[1]Table2!$B$1:$Z$21,MATCH("xGD/90",[1]Table2!$B$1:$Z$1,0),0),"")</f>
        <v/>
      </c>
      <c r="CT55" s="63" t="str">
        <f>IFERROR(VLOOKUP($C9,[1]Table2!$B$1:$Z$21,MATCH("xGD/90",[1]Table2!$B$1:$Z$1,0),0)-VLOOKUP(CT9,[1]Table2!$B$1:$Z$21,MATCH("xGD/90",[1]Table2!$B$1:$Z$1,0),0),"")</f>
        <v/>
      </c>
      <c r="CU55" s="63" t="str">
        <f>IFERROR(VLOOKUP($C9,[1]Table2!$B$1:$Z$21,MATCH("xGD/90",[1]Table2!$B$1:$Z$1,0),0)-VLOOKUP(CU9,[1]Table2!$B$1:$Z$21,MATCH("xGD/90",[1]Table2!$B$1:$Z$1,0),0),"")</f>
        <v/>
      </c>
      <c r="CV55" s="63" t="str">
        <f>IFERROR(VLOOKUP($C9,[1]Table2!$B$1:$Z$21,MATCH("xGD/90",[1]Table2!$B$1:$Z$1,0),0)-VLOOKUP(CV9,[1]Table2!$B$1:$Z$21,MATCH("xGD/90",[1]Table2!$B$1:$Z$1,0),0),"")</f>
        <v/>
      </c>
      <c r="CW55" s="63" t="str">
        <f>IFERROR(VLOOKUP($C9,[1]Table2!$B$1:$Z$21,MATCH("xGD/90",[1]Table2!$B$1:$Z$1,0),0)-VLOOKUP(CW9,[1]Table2!$B$1:$Z$21,MATCH("xGD/90",[1]Table2!$B$1:$Z$1,0),0),"")</f>
        <v/>
      </c>
      <c r="CX55" s="63" t="str">
        <f>IFERROR(VLOOKUP($C9,[1]Table2!$B$1:$Z$21,MATCH("xGD/90",[1]Table2!$B$1:$Z$1,0),0)-VLOOKUP(CX9,[1]Table2!$B$1:$Z$21,MATCH("xGD/90",[1]Table2!$B$1:$Z$1,0),0),"")</f>
        <v/>
      </c>
      <c r="CY55" s="63" t="str">
        <f>IFERROR(VLOOKUP($C9,[1]Table2!$B$1:$Z$21,MATCH("xGD/90",[1]Table2!$B$1:$Z$1,0),0)-VLOOKUP(CY9,[1]Table2!$B$1:$Z$21,MATCH("xGD/90",[1]Table2!$B$1:$Z$1,0),0),"")</f>
        <v/>
      </c>
      <c r="CZ55" s="63" t="str">
        <f>IFERROR(VLOOKUP($C9,[1]Table2!$B$1:$Z$21,MATCH("xGD/90",[1]Table2!$B$1:$Z$1,0),0)-VLOOKUP(CZ9,[1]Table2!$B$1:$Z$21,MATCH("xGD/90",[1]Table2!$B$1:$Z$1,0),0),"")</f>
        <v/>
      </c>
      <c r="DA55" s="63" t="str">
        <f>IFERROR(VLOOKUP($C9,[1]Table2!$B$1:$Z$21,MATCH("xGD/90",[1]Table2!$B$1:$Z$1,0),0)-VLOOKUP(DA9,[1]Table2!$B$1:$Z$21,MATCH("xGD/90",[1]Table2!$B$1:$Z$1,0),0),"")</f>
        <v/>
      </c>
      <c r="DB55" s="63" t="str">
        <f>IFERROR(VLOOKUP($C9,[1]Table2!$B$1:$Z$21,MATCH("xGD/90",[1]Table2!$B$1:$Z$1,0),0)-VLOOKUP(DB9,[1]Table2!$B$1:$Z$21,MATCH("xGD/90",[1]Table2!$B$1:$Z$1,0),0),"")</f>
        <v/>
      </c>
      <c r="DC55" s="63" t="str">
        <f>IFERROR(VLOOKUP($C9,[1]Table2!$B$1:$Z$21,MATCH("xGD/90",[1]Table2!$B$1:$Z$1,0),0)-VLOOKUP(DC9,[1]Table2!$B$1:$Z$21,MATCH("xGD/90",[1]Table2!$B$1:$Z$1,0),0),"")</f>
        <v/>
      </c>
      <c r="DE55" s="101"/>
      <c r="DF55" s="101"/>
      <c r="DG55" s="101"/>
      <c r="DH55" s="101"/>
      <c r="DI55" s="101"/>
      <c r="DJ55" s="101"/>
    </row>
    <row r="56" spans="1:114" s="49" customFormat="1" ht="21.75" customHeight="1" x14ac:dyDescent="0.25">
      <c r="A56" s="48" t="s">
        <v>75</v>
      </c>
      <c r="B56" s="44">
        <f>VLOOKUP(A56,[1]Table!$B$1:$O$21,MATCH("xGD/90",[1]Table!$B$1:$O$1,0),0)</f>
        <v>0.7</v>
      </c>
      <c r="C56" s="45" t="s">
        <v>4</v>
      </c>
      <c r="D56" s="63" t="str">
        <f>IFERROR(VLOOKUP($C10,[1]Table2!$B$1:$Z$21,MATCH("xGD/90",[1]Table2!$B$1:$Z$1,0),0)-VLOOKUP(D10,[1]Table2!$B$1:$Z$21,MATCH("xGD/90",[1]Table2!$B$1:$Z$1,0),0),"")</f>
        <v/>
      </c>
      <c r="E56" s="63">
        <f>IFERROR(VLOOKUP($C10,[1]Table2!$B$1:$Z$21,MATCH("xGD/90",[1]Table2!$B$1:$Z$1,0),0)-VLOOKUP(E10,[1]Table2!$B$1:$Z$21,MATCH("xGD/90",[1]Table2!$B$1:$Z$1,0),0),"")</f>
        <v>0.35</v>
      </c>
      <c r="F56" s="63" t="str">
        <f>IFERROR(VLOOKUP($C10,[1]Table2!$B$1:$Z$21,MATCH("xGD/90",[1]Table2!$B$1:$Z$1,0),0)-VLOOKUP(F10,[1]Table2!$B$1:$Z$21,MATCH("xGD/90",[1]Table2!$B$1:$Z$1,0),0),"")</f>
        <v/>
      </c>
      <c r="G56" s="63">
        <f>IFERROR(VLOOKUP($C10,[1]Table2!$B$1:$Z$21,MATCH("xGD/90",[1]Table2!$B$1:$Z$1,0),0)-VLOOKUP(G10,[1]Table2!$B$1:$Z$21,MATCH("xGD/90",[1]Table2!$B$1:$Z$1,0),0),"")</f>
        <v>-2.0000000000000018E-2</v>
      </c>
      <c r="H56" s="63" t="str">
        <f>IFERROR(VLOOKUP($C10,[1]Table2!$B$1:$Z$21,MATCH("xGD/90",[1]Table2!$B$1:$Z$1,0),0)-VLOOKUP(H10,[1]Table2!$B$1:$Z$21,MATCH("xGD/90",[1]Table2!$B$1:$Z$1,0),0),"")</f>
        <v/>
      </c>
      <c r="I56" s="63">
        <f>IFERROR(VLOOKUP($C10,[1]Table2!$B$1:$Z$21,MATCH("xGD/90",[1]Table2!$B$1:$Z$1,0),0)-VLOOKUP(I10,[1]Table2!$B$1:$Z$21,MATCH("xGD/90",[1]Table2!$B$1:$Z$1,0),0),"")</f>
        <v>0.64999999999999991</v>
      </c>
      <c r="J56" s="63" t="str">
        <f>IFERROR(VLOOKUP($C10,[1]Table2!$B$1:$Z$21,MATCH("xGD/90",[1]Table2!$B$1:$Z$1,0),0)-VLOOKUP(J10,[1]Table2!$B$1:$Z$21,MATCH("xGD/90",[1]Table2!$B$1:$Z$1,0),0),"")</f>
        <v/>
      </c>
      <c r="K56" s="63">
        <f>IFERROR(VLOOKUP($C10,[1]Table2!$B$1:$Z$21,MATCH("xGD/90",[1]Table2!$B$1:$Z$1,0),0)-VLOOKUP(K10,[1]Table2!$B$1:$Z$21,MATCH("xGD/90",[1]Table2!$B$1:$Z$1,0),0),"")</f>
        <v>1.1399999999999999</v>
      </c>
      <c r="L56" s="63">
        <f>IFERROR(VLOOKUP($C10,[1]Table2!$B$1:$Z$21,MATCH("xGD/90",[1]Table2!$B$1:$Z$1,0),0)-VLOOKUP(L10,[1]Table2!$B$1:$Z$21,MATCH("xGD/90",[1]Table2!$B$1:$Z$1,0),0),"")</f>
        <v>1.1000000000000001</v>
      </c>
      <c r="M56" s="63">
        <f>IFERROR(VLOOKUP($C10,[1]Table2!$B$1:$Z$21,MATCH("xGD/90",[1]Table2!$B$1:$Z$1,0),0)-VLOOKUP(M10,[1]Table2!$B$1:$Z$21,MATCH("xGD/90",[1]Table2!$B$1:$Z$1,0),0),"")</f>
        <v>1.0499999999999998</v>
      </c>
      <c r="N56" s="63" t="str">
        <f>IFERROR(VLOOKUP($C10,[1]Table2!$B$1:$Z$21,MATCH("xGD/90",[1]Table2!$B$1:$Z$1,0),0)-VLOOKUP(N10,[1]Table2!$B$1:$Z$21,MATCH("xGD/90",[1]Table2!$B$1:$Z$1,0),0),"")</f>
        <v/>
      </c>
      <c r="O56" s="63" t="str">
        <f>IFERROR(VLOOKUP($C10,[1]Table2!$B$1:$Z$21,MATCH("xGD/90",[1]Table2!$B$1:$Z$1,0),0)-VLOOKUP(O10,[1]Table2!$B$1:$Z$21,MATCH("xGD/90",[1]Table2!$B$1:$Z$1,0),0),"")</f>
        <v/>
      </c>
      <c r="P56" s="63" t="str">
        <f>IFERROR(VLOOKUP($C10,[1]Table2!$B$1:$Z$21,MATCH("xGD/90",[1]Table2!$B$1:$Z$1,0),0)-VLOOKUP(P10,[1]Table2!$B$1:$Z$21,MATCH("xGD/90",[1]Table2!$B$1:$Z$1,0),0),"")</f>
        <v/>
      </c>
      <c r="Q56" s="63" t="str">
        <f>IFERROR(VLOOKUP($C10,[1]Table2!$B$1:$Z$21,MATCH("xGD/90",[1]Table2!$B$1:$Z$1,0),0)-VLOOKUP(Q10,[1]Table2!$B$1:$Z$21,MATCH("xGD/90",[1]Table2!$B$1:$Z$1,0),0),"")</f>
        <v/>
      </c>
      <c r="R56" s="63" t="str">
        <f>IFERROR(VLOOKUP($C10,[1]Table2!$B$1:$Z$21,MATCH("xGD/90",[1]Table2!$B$1:$Z$1,0),0)-VLOOKUP(R10,[1]Table2!$B$1:$Z$21,MATCH("xGD/90",[1]Table2!$B$1:$Z$1,0),0),"")</f>
        <v/>
      </c>
      <c r="S56" s="63" t="str">
        <f>IFERROR(VLOOKUP($C10,[1]Table2!$B$1:$Z$21,MATCH("xGD/90",[1]Table2!$B$1:$Z$1,0),0)-VLOOKUP(S10,[1]Table2!$B$1:$Z$21,MATCH("xGD/90",[1]Table2!$B$1:$Z$1,0),0),"")</f>
        <v/>
      </c>
      <c r="T56" s="63" t="str">
        <f>IFERROR(VLOOKUP($C10,[1]Table2!$B$1:$Z$21,MATCH("xGD/90",[1]Table2!$B$1:$Z$1,0),0)-VLOOKUP(T10,[1]Table2!$B$1:$Z$21,MATCH("xGD/90",[1]Table2!$B$1:$Z$1,0),0),"")</f>
        <v/>
      </c>
      <c r="U56" s="63">
        <f>IFERROR(VLOOKUP($C10,[1]Table2!$B$1:$Z$21,MATCH("xGD/90",[1]Table2!$B$1:$Z$1,0),0)-VLOOKUP(U10,[1]Table2!$B$1:$Z$21,MATCH("xGD/90",[1]Table2!$B$1:$Z$1,0),0),"")</f>
        <v>0.24999999999999994</v>
      </c>
      <c r="V56" s="63" t="str">
        <f>IFERROR(VLOOKUP($C10,[1]Table2!$B$1:$Z$21,MATCH("xGD/90",[1]Table2!$B$1:$Z$1,0),0)-VLOOKUP(V10,[1]Table2!$B$1:$Z$21,MATCH("xGD/90",[1]Table2!$B$1:$Z$1,0),0),"")</f>
        <v/>
      </c>
      <c r="W56" s="63">
        <f>IFERROR(VLOOKUP($C10,[1]Table2!$B$1:$Z$21,MATCH("xGD/90",[1]Table2!$B$1:$Z$1,0),0)-VLOOKUP(W10,[1]Table2!$B$1:$Z$21,MATCH("xGD/90",[1]Table2!$B$1:$Z$1,0),0),"")</f>
        <v>0.53999999999999992</v>
      </c>
      <c r="X56" s="63" t="str">
        <f>IFERROR(VLOOKUP($C10,[1]Table2!$B$1:$Z$21,MATCH("xGD/90",[1]Table2!$B$1:$Z$1,0),0)-VLOOKUP(X10,[1]Table2!$B$1:$Z$21,MATCH("xGD/90",[1]Table2!$B$1:$Z$1,0),0),"")</f>
        <v/>
      </c>
      <c r="Y56" s="63">
        <f>IFERROR(VLOOKUP($C10,[1]Table2!$B$1:$Z$21,MATCH("xGD/90",[1]Table2!$B$1:$Z$1,0),0)-VLOOKUP(Y10,[1]Table2!$B$1:$Z$21,MATCH("xGD/90",[1]Table2!$B$1:$Z$1,0),0),"")</f>
        <v>0.52</v>
      </c>
      <c r="Z56" s="63">
        <f>IFERROR(VLOOKUP($C10,[1]Table2!$B$1:$Z$21,MATCH("xGD/90",[1]Table2!$B$1:$Z$1,0),0)-VLOOKUP(Z10,[1]Table2!$B$1:$Z$21,MATCH("xGD/90",[1]Table2!$B$1:$Z$1,0),0),"")</f>
        <v>1.38</v>
      </c>
      <c r="AA56" s="63">
        <f>IFERROR(VLOOKUP($C10,[1]Table2!$B$1:$Z$21,MATCH("xGD/90",[1]Table2!$B$1:$Z$1,0),0)-VLOOKUP(AA10,[1]Table2!$B$1:$Z$21,MATCH("xGD/90",[1]Table2!$B$1:$Z$1,0),0),"")</f>
        <v>-0.60000000000000009</v>
      </c>
      <c r="AB56" s="63" t="str">
        <f>IFERROR(VLOOKUP($C10,[1]Table2!$B$1:$Z$21,MATCH("xGD/90",[1]Table2!$B$1:$Z$1,0),0)-VLOOKUP(AB10,[1]Table2!$B$1:$Z$21,MATCH("xGD/90",[1]Table2!$B$1:$Z$1,0),0),"")</f>
        <v/>
      </c>
      <c r="AC56" s="63">
        <f>IFERROR(VLOOKUP($C10,[1]Table2!$B$1:$Z$21,MATCH("xGD/90",[1]Table2!$B$1:$Z$1,0),0)-VLOOKUP(AC10,[1]Table2!$B$1:$Z$21,MATCH("xGD/90",[1]Table2!$B$1:$Z$1,0),0),"")</f>
        <v>0.69</v>
      </c>
      <c r="AD56" s="63" t="str">
        <f>IFERROR(VLOOKUP($C10,[1]Table2!$B$1:$Z$21,MATCH("xGD/90",[1]Table2!$B$1:$Z$1,0),0)-VLOOKUP(AD10,[1]Table2!$B$1:$Z$21,MATCH("xGD/90",[1]Table2!$B$1:$Z$1,0),0),"")</f>
        <v/>
      </c>
      <c r="AE56" s="63">
        <f>IFERROR(VLOOKUP($C10,[1]Table2!$B$1:$Z$21,MATCH("xGD/90",[1]Table2!$B$1:$Z$1,0),0)-VLOOKUP(AE10,[1]Table2!$B$1:$Z$21,MATCH("xGD/90",[1]Table2!$B$1:$Z$1,0),0),"")</f>
        <v>1.1599999999999999</v>
      </c>
      <c r="AF56" s="63" t="str">
        <f>IFERROR(VLOOKUP($C10,[1]Table2!$B$1:$Z$21,MATCH("xGD/90",[1]Table2!$B$1:$Z$1,0),0)-VLOOKUP(AF10,[1]Table2!$B$1:$Z$21,MATCH("xGD/90",[1]Table2!$B$1:$Z$1,0),0),"")</f>
        <v/>
      </c>
      <c r="AG56" s="63">
        <f>IFERROR(VLOOKUP($C10,[1]Table2!$B$1:$Z$21,MATCH("xGD/90",[1]Table2!$B$1:$Z$1,0),0)-VLOOKUP(AG10,[1]Table2!$B$1:$Z$21,MATCH("xGD/90",[1]Table2!$B$1:$Z$1,0),0),"")</f>
        <v>0.86</v>
      </c>
      <c r="AH56" s="63" t="str">
        <f>IFERROR(VLOOKUP($C10,[1]Table2!$B$1:$Z$21,MATCH("xGD/90",[1]Table2!$B$1:$Z$1,0),0)-VLOOKUP(AH10,[1]Table2!$B$1:$Z$21,MATCH("xGD/90",[1]Table2!$B$1:$Z$1,0),0),"")</f>
        <v/>
      </c>
      <c r="AI56" s="63" t="str">
        <f>IFERROR(VLOOKUP($C10,[1]Table2!$B$1:$Z$21,MATCH("xGD/90",[1]Table2!$B$1:$Z$1,0),0)-VLOOKUP(AI10,[1]Table2!$B$1:$Z$21,MATCH("xGD/90",[1]Table2!$B$1:$Z$1,0),0),"")</f>
        <v/>
      </c>
      <c r="AJ56" s="63" t="str">
        <f>IFERROR(VLOOKUP($C10,[1]Table2!$B$1:$Z$21,MATCH("xGD/90",[1]Table2!$B$1:$Z$1,0),0)-VLOOKUP(AJ10,[1]Table2!$B$1:$Z$21,MATCH("xGD/90",[1]Table2!$B$1:$Z$1,0),0),"")</f>
        <v/>
      </c>
      <c r="AK56" s="63" t="str">
        <f>IFERROR(VLOOKUP($C10,[1]Table2!$B$1:$Z$21,MATCH("xGD/90",[1]Table2!$B$1:$Z$1,0),0)-VLOOKUP(AK10,[1]Table2!$B$1:$Z$21,MATCH("xGD/90",[1]Table2!$B$1:$Z$1,0),0),"")</f>
        <v/>
      </c>
      <c r="AL56" s="63" t="str">
        <f>IFERROR(VLOOKUP($C10,[1]Table2!$B$1:$Z$21,MATCH("xGD/90",[1]Table2!$B$1:$Z$1,0),0)-VLOOKUP(AL10,[1]Table2!$B$1:$Z$21,MATCH("xGD/90",[1]Table2!$B$1:$Z$1,0),0),"")</f>
        <v/>
      </c>
      <c r="AM56" s="63" t="str">
        <f>IFERROR(VLOOKUP($C10,[1]Table2!$B$1:$Z$21,MATCH("xGD/90",[1]Table2!$B$1:$Z$1,0),0)-VLOOKUP(AM10,[1]Table2!$B$1:$Z$21,MATCH("xGD/90",[1]Table2!$B$1:$Z$1,0),0),"")</f>
        <v/>
      </c>
      <c r="AN56" s="63" t="str">
        <f>IFERROR(VLOOKUP($C10,[1]Table2!$B$1:$Z$21,MATCH("xGD/90",[1]Table2!$B$1:$Z$1,0),0)-VLOOKUP(AN10,[1]Table2!$B$1:$Z$21,MATCH("xGD/90",[1]Table2!$B$1:$Z$1,0),0),"")</f>
        <v/>
      </c>
      <c r="AO56" s="63" t="str">
        <f>IFERROR(VLOOKUP($C10,[1]Table2!$B$1:$Z$21,MATCH("xGD/90",[1]Table2!$B$1:$Z$1,0),0)-VLOOKUP(AO10,[1]Table2!$B$1:$Z$21,MATCH("xGD/90",[1]Table2!$B$1:$Z$1,0),0),"")</f>
        <v/>
      </c>
      <c r="AP56" s="63" t="str">
        <f>IFERROR(VLOOKUP($C10,[1]Table2!$B$1:$Z$21,MATCH("xGD/90",[1]Table2!$B$1:$Z$1,0),0)-VLOOKUP(AP10,[1]Table2!$B$1:$Z$21,MATCH("xGD/90",[1]Table2!$B$1:$Z$1,0),0),"")</f>
        <v/>
      </c>
      <c r="AQ56" s="63" t="str">
        <f>IFERROR(VLOOKUP($C10,[1]Table2!$B$1:$Z$21,MATCH("xGD/90",[1]Table2!$B$1:$Z$1,0),0)-VLOOKUP(AQ10,[1]Table2!$B$1:$Z$21,MATCH("xGD/90",[1]Table2!$B$1:$Z$1,0),0),"")</f>
        <v/>
      </c>
      <c r="AR56" s="63" t="str">
        <f>IFERROR(VLOOKUP($C10,[1]Table2!$B$1:$Z$21,MATCH("xGD/90",[1]Table2!$B$1:$Z$1,0),0)-VLOOKUP(AR10,[1]Table2!$B$1:$Z$21,MATCH("xGD/90",[1]Table2!$B$1:$Z$1,0),0),"")</f>
        <v/>
      </c>
      <c r="AS56" s="63">
        <f>IFERROR(VLOOKUP($C10,[1]Table2!$B$1:$Z$21,MATCH("xGD/90",[1]Table2!$B$1:$Z$1,0),0)-VLOOKUP(AS10,[1]Table2!$B$1:$Z$21,MATCH("xGD/90",[1]Table2!$B$1:$Z$1,0),0),"")</f>
        <v>1.19</v>
      </c>
      <c r="AT56" s="63" t="str">
        <f>IFERROR(VLOOKUP($C10,[1]Table2!$B$1:$Z$21,MATCH("xGD/90",[1]Table2!$B$1:$Z$1,0),0)-VLOOKUP(AT10,[1]Table2!$B$1:$Z$21,MATCH("xGD/90",[1]Table2!$B$1:$Z$1,0),0),"")</f>
        <v/>
      </c>
      <c r="AU56" s="63">
        <f>IFERROR(VLOOKUP($C10,[1]Table2!$B$1:$Z$21,MATCH("xGD/90",[1]Table2!$B$1:$Z$1,0),0)-VLOOKUP(AU10,[1]Table2!$B$1:$Z$21,MATCH("xGD/90",[1]Table2!$B$1:$Z$1,0),0),"")</f>
        <v>-0.22000000000000008</v>
      </c>
      <c r="AV56" s="63">
        <f>IFERROR(VLOOKUP($C10,[1]Table2!$B$1:$Z$21,MATCH("xGD/90",[1]Table2!$B$1:$Z$1,0),0)-VLOOKUP(AV10,[1]Table2!$B$1:$Z$21,MATCH("xGD/90",[1]Table2!$B$1:$Z$1,0),0),"")</f>
        <v>1.31</v>
      </c>
      <c r="AW56" s="63" t="str">
        <f>IFERROR(VLOOKUP($C10,[1]Table2!$B$1:$Z$21,MATCH("xGD/90",[1]Table2!$B$1:$Z$1,0),0)-VLOOKUP(AW10,[1]Table2!$B$1:$Z$21,MATCH("xGD/90",[1]Table2!$B$1:$Z$1,0),0),"")</f>
        <v/>
      </c>
      <c r="AX56" s="63" t="str">
        <f>IFERROR(VLOOKUP($C10,[1]Table2!$B$1:$Z$21,MATCH("xGD/90",[1]Table2!$B$1:$Z$1,0),0)-VLOOKUP(AX10,[1]Table2!$B$1:$Z$21,MATCH("xGD/90",[1]Table2!$B$1:$Z$1,0),0),"")</f>
        <v/>
      </c>
      <c r="AY56" s="63">
        <f>IFERROR(VLOOKUP($C10,[1]Table2!$B$1:$Z$21,MATCH("xGD/90",[1]Table2!$B$1:$Z$1,0),0)-VLOOKUP(AY10,[1]Table2!$B$1:$Z$21,MATCH("xGD/90",[1]Table2!$B$1:$Z$1,0),0),"")</f>
        <v>0.24999999999999994</v>
      </c>
      <c r="AZ56" s="63" t="str">
        <f>IFERROR(VLOOKUP($C10,[1]Table2!$B$1:$Z$21,MATCH("xGD/90",[1]Table2!$B$1:$Z$1,0),0)-VLOOKUP(AZ10,[1]Table2!$B$1:$Z$21,MATCH("xGD/90",[1]Table2!$B$1:$Z$1,0),0),"")</f>
        <v/>
      </c>
      <c r="BA56" s="63">
        <f>IFERROR(VLOOKUP($C10,[1]Table2!$B$1:$Z$21,MATCH("xGD/90",[1]Table2!$B$1:$Z$1,0),0)-VLOOKUP(BA10,[1]Table2!$B$1:$Z$21,MATCH("xGD/90",[1]Table2!$B$1:$Z$1,0),0),"")</f>
        <v>1.0499999999999998</v>
      </c>
      <c r="BB56" s="63" t="str">
        <f>IFERROR(VLOOKUP($C10,[1]Table2!$B$1:$Z$21,MATCH("xGD/90",[1]Table2!$B$1:$Z$1,0),0)-VLOOKUP(BB10,[1]Table2!$B$1:$Z$21,MATCH("xGD/90",[1]Table2!$B$1:$Z$1,0),0),"")</f>
        <v/>
      </c>
      <c r="BC56" s="63" t="str">
        <f>IFERROR(VLOOKUP($C10,[1]Table2!$B$1:$Z$21,MATCH("xGD/90",[1]Table2!$B$1:$Z$1,0),0)-VLOOKUP(BC10,[1]Table2!$B$1:$Z$21,MATCH("xGD/90",[1]Table2!$B$1:$Z$1,0),0),"")</f>
        <v/>
      </c>
      <c r="BD56" s="63" t="str">
        <f>IFERROR(VLOOKUP($C10,[1]Table2!$B$1:$Z$21,MATCH("xGD/90",[1]Table2!$B$1:$Z$1,0),0)-VLOOKUP(BD10,[1]Table2!$B$1:$Z$21,MATCH("xGD/90",[1]Table2!$B$1:$Z$1,0),0),"")</f>
        <v/>
      </c>
      <c r="BE56" s="63">
        <f>IFERROR(VLOOKUP($C10,[1]Table2!$B$1:$Z$21,MATCH("xGD/90",[1]Table2!$B$1:$Z$1,0),0)-VLOOKUP(BE10,[1]Table2!$B$1:$Z$21,MATCH("xGD/90",[1]Table2!$B$1:$Z$1,0),0),"")</f>
        <v>1.45</v>
      </c>
      <c r="BF56" s="63" t="str">
        <f>IFERROR(VLOOKUP($C10,[1]Table2!$B$1:$Z$21,MATCH("xGD/90",[1]Table2!$B$1:$Z$1,0),0)-VLOOKUP(BF10,[1]Table2!$B$1:$Z$21,MATCH("xGD/90",[1]Table2!$B$1:$Z$1,0),0),"")</f>
        <v/>
      </c>
      <c r="BG56" s="63">
        <f>IFERROR(VLOOKUP($C10,[1]Table2!$B$1:$Z$21,MATCH("xGD/90",[1]Table2!$B$1:$Z$1,0),0)-VLOOKUP(BG10,[1]Table2!$B$1:$Z$21,MATCH("xGD/90",[1]Table2!$B$1:$Z$1,0),0),"")</f>
        <v>1.02</v>
      </c>
      <c r="BH56" s="63" t="str">
        <f>IFERROR(VLOOKUP($C10,[1]Table2!$B$1:$Z$21,MATCH("xGD/90",[1]Table2!$B$1:$Z$1,0),0)-VLOOKUP(BH10,[1]Table2!$B$1:$Z$21,MATCH("xGD/90",[1]Table2!$B$1:$Z$1,0),0),"")</f>
        <v/>
      </c>
      <c r="BI56" s="63">
        <f>IFERROR(VLOOKUP($C10,[1]Table2!$B$1:$Z$21,MATCH("xGD/90",[1]Table2!$B$1:$Z$1,0),0)-VLOOKUP(BI10,[1]Table2!$B$1:$Z$21,MATCH("xGD/90",[1]Table2!$B$1:$Z$1,0),0),"")</f>
        <v>1.1000000000000001</v>
      </c>
      <c r="BJ56" s="63" t="str">
        <f>IFERROR(VLOOKUP($C10,[1]Table2!$B$1:$Z$21,MATCH("xGD/90",[1]Table2!$B$1:$Z$1,0),0)-VLOOKUP(BJ10,[1]Table2!$B$1:$Z$21,MATCH("xGD/90",[1]Table2!$B$1:$Z$1,0),0),"")</f>
        <v/>
      </c>
      <c r="BK56" s="63" t="str">
        <f>IFERROR(VLOOKUP($C10,[1]Table2!$B$1:$Z$21,MATCH("xGD/90",[1]Table2!$B$1:$Z$1,0),0)-VLOOKUP(BK10,[1]Table2!$B$1:$Z$21,MATCH("xGD/90",[1]Table2!$B$1:$Z$1,0),0),"")</f>
        <v/>
      </c>
      <c r="BL56" s="63" t="str">
        <f>IFERROR(VLOOKUP($C10,[1]Table2!$B$1:$Z$21,MATCH("xGD/90",[1]Table2!$B$1:$Z$1,0),0)-VLOOKUP(BL10,[1]Table2!$B$1:$Z$21,MATCH("xGD/90",[1]Table2!$B$1:$Z$1,0),0),"")</f>
        <v/>
      </c>
      <c r="BM56" s="63">
        <f>IFERROR(VLOOKUP($C10,[1]Table2!$B$1:$Z$21,MATCH("xGD/90",[1]Table2!$B$1:$Z$1,0),0)-VLOOKUP(BM10,[1]Table2!$B$1:$Z$21,MATCH("xGD/90",[1]Table2!$B$1:$Z$1,0),0),"")</f>
        <v>0.64999999999999991</v>
      </c>
      <c r="BN56" s="63" t="str">
        <f>IFERROR(VLOOKUP($C10,[1]Table2!$B$1:$Z$21,MATCH("xGD/90",[1]Table2!$B$1:$Z$1,0),0)-VLOOKUP(BN10,[1]Table2!$B$1:$Z$21,MATCH("xGD/90",[1]Table2!$B$1:$Z$1,0),0),"")</f>
        <v/>
      </c>
      <c r="BO56" s="63">
        <f>IFERROR(VLOOKUP($C10,[1]Table2!$B$1:$Z$21,MATCH("xGD/90",[1]Table2!$B$1:$Z$1,0),0)-VLOOKUP(BO10,[1]Table2!$B$1:$Z$21,MATCH("xGD/90",[1]Table2!$B$1:$Z$1,0),0),"")</f>
        <v>1.1399999999999999</v>
      </c>
      <c r="BP56" s="63">
        <f>IFERROR(VLOOKUP($C10,[1]Table2!$B$1:$Z$21,MATCH("xGD/90",[1]Table2!$B$1:$Z$1,0),0)-VLOOKUP(BP10,[1]Table2!$B$1:$Z$21,MATCH("xGD/90",[1]Table2!$B$1:$Z$1,0),0),"")</f>
        <v>1.02</v>
      </c>
      <c r="BQ56" s="63" t="str">
        <f>IFERROR(VLOOKUP($C10,[1]Table2!$B$1:$Z$21,MATCH("xGD/90",[1]Table2!$B$1:$Z$1,0),0)-VLOOKUP(BQ10,[1]Table2!$B$1:$Z$21,MATCH("xGD/90",[1]Table2!$B$1:$Z$1,0),0),"")</f>
        <v/>
      </c>
      <c r="BR56" s="63" t="str">
        <f>IFERROR(VLOOKUP($C10,[1]Table2!$B$1:$Z$21,MATCH("xGD/90",[1]Table2!$B$1:$Z$1,0),0)-VLOOKUP(BR10,[1]Table2!$B$1:$Z$21,MATCH("xGD/90",[1]Table2!$B$1:$Z$1,0),0),"")</f>
        <v/>
      </c>
      <c r="BS56" s="63" t="str">
        <f>IFERROR(VLOOKUP($C10,[1]Table2!$B$1:$Z$21,MATCH("xGD/90",[1]Table2!$B$1:$Z$1,0),0)-VLOOKUP(BS10,[1]Table2!$B$1:$Z$21,MATCH("xGD/90",[1]Table2!$B$1:$Z$1,0),0),"")</f>
        <v/>
      </c>
      <c r="BT56" s="63" t="str">
        <f>IFERROR(VLOOKUP($C10,[1]Table2!$B$1:$Z$21,MATCH("xGD/90",[1]Table2!$B$1:$Z$1,0),0)-VLOOKUP(BT10,[1]Table2!$B$1:$Z$21,MATCH("xGD/90",[1]Table2!$B$1:$Z$1,0),0),"")</f>
        <v/>
      </c>
      <c r="BU56" s="63">
        <f>IFERROR(VLOOKUP($C10,[1]Table2!$B$1:$Z$21,MATCH("xGD/90",[1]Table2!$B$1:$Z$1,0),0)-VLOOKUP(BU10,[1]Table2!$B$1:$Z$21,MATCH("xGD/90",[1]Table2!$B$1:$Z$1,0),0),"")</f>
        <v>0.52</v>
      </c>
      <c r="BV56" s="63">
        <f>IFERROR(VLOOKUP($C10,[1]Table2!$B$1:$Z$21,MATCH("xGD/90",[1]Table2!$B$1:$Z$1,0),0)-VLOOKUP(BV10,[1]Table2!$B$1:$Z$21,MATCH("xGD/90",[1]Table2!$B$1:$Z$1,0),0),"")</f>
        <v>1.45</v>
      </c>
      <c r="BW56" s="63">
        <f>IFERROR(VLOOKUP($C10,[1]Table2!$B$1:$Z$21,MATCH("xGD/90",[1]Table2!$B$1:$Z$1,0),0)-VLOOKUP(BW10,[1]Table2!$B$1:$Z$21,MATCH("xGD/90",[1]Table2!$B$1:$Z$1,0),0),"")</f>
        <v>0.53999999999999992</v>
      </c>
      <c r="BX56" s="63" t="str">
        <f>IFERROR(VLOOKUP($C10,[1]Table2!$B$1:$Z$21,MATCH("xGD/90",[1]Table2!$B$1:$Z$1,0),0)-VLOOKUP(BX10,[1]Table2!$B$1:$Z$21,MATCH("xGD/90",[1]Table2!$B$1:$Z$1,0),0),"")</f>
        <v/>
      </c>
      <c r="BY56" s="63">
        <f>IFERROR(VLOOKUP($C10,[1]Table2!$B$1:$Z$21,MATCH("xGD/90",[1]Table2!$B$1:$Z$1,0),0)-VLOOKUP(BY10,[1]Table2!$B$1:$Z$21,MATCH("xGD/90",[1]Table2!$B$1:$Z$1,0),0),"")</f>
        <v>0.69</v>
      </c>
      <c r="BZ56" s="63" t="str">
        <f>IFERROR(VLOOKUP($C10,[1]Table2!$B$1:$Z$21,MATCH("xGD/90",[1]Table2!$B$1:$Z$1,0),0)-VLOOKUP(BZ10,[1]Table2!$B$1:$Z$21,MATCH("xGD/90",[1]Table2!$B$1:$Z$1,0),0),"")</f>
        <v/>
      </c>
      <c r="CA56" s="63" t="str">
        <f>IFERROR(VLOOKUP($C10,[1]Table2!$B$1:$Z$21,MATCH("xGD/90",[1]Table2!$B$1:$Z$1,0),0)-VLOOKUP(CA10,[1]Table2!$B$1:$Z$21,MATCH("xGD/90",[1]Table2!$B$1:$Z$1,0),0),"")</f>
        <v/>
      </c>
      <c r="CB56" s="63">
        <f>IFERROR(VLOOKUP($C10,[1]Table2!$B$1:$Z$21,MATCH("xGD/90",[1]Table2!$B$1:$Z$1,0),0)-VLOOKUP(CB10,[1]Table2!$B$1:$Z$21,MATCH("xGD/90",[1]Table2!$B$1:$Z$1,0),0),"")</f>
        <v>1.38</v>
      </c>
      <c r="CC56" s="63">
        <f>IFERROR(VLOOKUP($C10,[1]Table2!$B$1:$Z$21,MATCH("xGD/90",[1]Table2!$B$1:$Z$1,0),0)-VLOOKUP(CC10,[1]Table2!$B$1:$Z$21,MATCH("xGD/90",[1]Table2!$B$1:$Z$1,0),0),"")</f>
        <v>1.1599999999999999</v>
      </c>
      <c r="CD56" s="63">
        <f>IFERROR(VLOOKUP($C10,[1]Table2!$B$1:$Z$21,MATCH("xGD/90",[1]Table2!$B$1:$Z$1,0),0)-VLOOKUP(CD10,[1]Table2!$B$1:$Z$21,MATCH("xGD/90",[1]Table2!$B$1:$Z$1,0),0),"")</f>
        <v>0.35</v>
      </c>
      <c r="CE56" s="63">
        <f>IFERROR(VLOOKUP($C10,[1]Table2!$B$1:$Z$21,MATCH("xGD/90",[1]Table2!$B$1:$Z$1,0),0)-VLOOKUP(CE10,[1]Table2!$B$1:$Z$21,MATCH("xGD/90",[1]Table2!$B$1:$Z$1,0),0),"")</f>
        <v>1.31</v>
      </c>
      <c r="CF56" s="63" t="str">
        <f>IFERROR(VLOOKUP($C10,[1]Table2!$B$1:$Z$21,MATCH("xGD/90",[1]Table2!$B$1:$Z$1,0),0)-VLOOKUP(CF10,[1]Table2!$B$1:$Z$21,MATCH("xGD/90",[1]Table2!$B$1:$Z$1,0),0),"")</f>
        <v/>
      </c>
      <c r="CG56" s="63">
        <f>IFERROR(VLOOKUP($C10,[1]Table2!$B$1:$Z$21,MATCH("xGD/90",[1]Table2!$B$1:$Z$1,0),0)-VLOOKUP(CG10,[1]Table2!$B$1:$Z$21,MATCH("xGD/90",[1]Table2!$B$1:$Z$1,0),0),"")</f>
        <v>-0.22000000000000008</v>
      </c>
      <c r="CH56" s="63">
        <f>IFERROR(VLOOKUP($C10,[1]Table2!$B$1:$Z$21,MATCH("xGD/90",[1]Table2!$B$1:$Z$1,0),0)-VLOOKUP(CH10,[1]Table2!$B$1:$Z$21,MATCH("xGD/90",[1]Table2!$B$1:$Z$1,0),0),"")</f>
        <v>-2.0000000000000018E-2</v>
      </c>
      <c r="CI56" s="63">
        <f>IFERROR(VLOOKUP($C10,[1]Table2!$B$1:$Z$21,MATCH("xGD/90",[1]Table2!$B$1:$Z$1,0),0)-VLOOKUP(CI10,[1]Table2!$B$1:$Z$21,MATCH("xGD/90",[1]Table2!$B$1:$Z$1,0),0),"")</f>
        <v>1.19</v>
      </c>
      <c r="CJ56" s="63">
        <f>IFERROR(VLOOKUP($C10,[1]Table2!$B$1:$Z$21,MATCH("xGD/90",[1]Table2!$B$1:$Z$1,0),0)-VLOOKUP(CJ10,[1]Table2!$B$1:$Z$21,MATCH("xGD/90",[1]Table2!$B$1:$Z$1,0),0),"")</f>
        <v>-0.60000000000000009</v>
      </c>
      <c r="CK56" s="63">
        <f>IFERROR(VLOOKUP($C10,[1]Table2!$B$1:$Z$21,MATCH("xGD/90",[1]Table2!$B$1:$Z$1,0),0)-VLOOKUP(CK10,[1]Table2!$B$1:$Z$21,MATCH("xGD/90",[1]Table2!$B$1:$Z$1,0),0),"")</f>
        <v>0.86</v>
      </c>
      <c r="CL56" s="63" t="str">
        <f>IFERROR(VLOOKUP($C10,[1]Table2!$B$1:$Z$21,MATCH("xGD/90",[1]Table2!$B$1:$Z$1,0),0)-VLOOKUP(CL10,[1]Table2!$B$1:$Z$21,MATCH("xGD/90",[1]Table2!$B$1:$Z$1,0),0),"")</f>
        <v/>
      </c>
      <c r="CM56" s="63" t="str">
        <f>IFERROR(VLOOKUP($C10,[1]Table2!$B$1:$Z$21,MATCH("xGD/90",[1]Table2!$B$1:$Z$1,0),0)-VLOOKUP(CM10,[1]Table2!$B$1:$Z$21,MATCH("xGD/90",[1]Table2!$B$1:$Z$1,0),0),"")</f>
        <v/>
      </c>
      <c r="CN56" s="63" t="str">
        <f>IFERROR(VLOOKUP($C10,[1]Table2!$B$1:$Z$21,MATCH("xGD/90",[1]Table2!$B$1:$Z$1,0),0)-VLOOKUP(CN10,[1]Table2!$B$1:$Z$21,MATCH("xGD/90",[1]Table2!$B$1:$Z$1,0),0),"")</f>
        <v/>
      </c>
      <c r="CO56" s="63" t="str">
        <f>IFERROR(VLOOKUP($C10,[1]Table2!$B$1:$Z$21,MATCH("xGD/90",[1]Table2!$B$1:$Z$1,0),0)-VLOOKUP(CO10,[1]Table2!$B$1:$Z$21,MATCH("xGD/90",[1]Table2!$B$1:$Z$1,0),0),"")</f>
        <v/>
      </c>
      <c r="CP56" s="63" t="str">
        <f>IFERROR(VLOOKUP($C10,[1]Table2!$B$1:$Z$21,MATCH("xGD/90",[1]Table2!$B$1:$Z$1,0),0)-VLOOKUP(CP10,[1]Table2!$B$1:$Z$21,MATCH("xGD/90",[1]Table2!$B$1:$Z$1,0),0),"")</f>
        <v/>
      </c>
      <c r="CQ56" s="63" t="str">
        <f>IFERROR(VLOOKUP($C10,[1]Table2!$B$1:$Z$21,MATCH("xGD/90",[1]Table2!$B$1:$Z$1,0),0)-VLOOKUP(CQ10,[1]Table2!$B$1:$Z$21,MATCH("xGD/90",[1]Table2!$B$1:$Z$1,0),0),"")</f>
        <v/>
      </c>
      <c r="CR56" s="63" t="str">
        <f>IFERROR(VLOOKUP($C10,[1]Table2!$B$1:$Z$21,MATCH("xGD/90",[1]Table2!$B$1:$Z$1,0),0)-VLOOKUP(CR10,[1]Table2!$B$1:$Z$21,MATCH("xGD/90",[1]Table2!$B$1:$Z$1,0),0),"")</f>
        <v/>
      </c>
      <c r="CS56" s="63" t="str">
        <f>IFERROR(VLOOKUP($C10,[1]Table2!$B$1:$Z$21,MATCH("xGD/90",[1]Table2!$B$1:$Z$1,0),0)-VLOOKUP(CS10,[1]Table2!$B$1:$Z$21,MATCH("xGD/90",[1]Table2!$B$1:$Z$1,0),0),"")</f>
        <v/>
      </c>
      <c r="CT56" s="63" t="str">
        <f>IFERROR(VLOOKUP($C10,[1]Table2!$B$1:$Z$21,MATCH("xGD/90",[1]Table2!$B$1:$Z$1,0),0)-VLOOKUP(CT10,[1]Table2!$B$1:$Z$21,MATCH("xGD/90",[1]Table2!$B$1:$Z$1,0),0),"")</f>
        <v/>
      </c>
      <c r="CU56" s="63" t="str">
        <f>IFERROR(VLOOKUP($C10,[1]Table2!$B$1:$Z$21,MATCH("xGD/90",[1]Table2!$B$1:$Z$1,0),0)-VLOOKUP(CU10,[1]Table2!$B$1:$Z$21,MATCH("xGD/90",[1]Table2!$B$1:$Z$1,0),0),"")</f>
        <v/>
      </c>
      <c r="CV56" s="63" t="str">
        <f>IFERROR(VLOOKUP($C10,[1]Table2!$B$1:$Z$21,MATCH("xGD/90",[1]Table2!$B$1:$Z$1,0),0)-VLOOKUP(CV10,[1]Table2!$B$1:$Z$21,MATCH("xGD/90",[1]Table2!$B$1:$Z$1,0),0),"")</f>
        <v/>
      </c>
      <c r="CW56" s="63" t="str">
        <f>IFERROR(VLOOKUP($C10,[1]Table2!$B$1:$Z$21,MATCH("xGD/90",[1]Table2!$B$1:$Z$1,0),0)-VLOOKUP(CW10,[1]Table2!$B$1:$Z$21,MATCH("xGD/90",[1]Table2!$B$1:$Z$1,0),0),"")</f>
        <v/>
      </c>
      <c r="CX56" s="63" t="str">
        <f>IFERROR(VLOOKUP($C10,[1]Table2!$B$1:$Z$21,MATCH("xGD/90",[1]Table2!$B$1:$Z$1,0),0)-VLOOKUP(CX10,[1]Table2!$B$1:$Z$21,MATCH("xGD/90",[1]Table2!$B$1:$Z$1,0),0),"")</f>
        <v/>
      </c>
      <c r="CY56" s="63" t="str">
        <f>IFERROR(VLOOKUP($C10,[1]Table2!$B$1:$Z$21,MATCH("xGD/90",[1]Table2!$B$1:$Z$1,0),0)-VLOOKUP(CY10,[1]Table2!$B$1:$Z$21,MATCH("xGD/90",[1]Table2!$B$1:$Z$1,0),0),"")</f>
        <v/>
      </c>
      <c r="CZ56" s="63" t="str">
        <f>IFERROR(VLOOKUP($C10,[1]Table2!$B$1:$Z$21,MATCH("xGD/90",[1]Table2!$B$1:$Z$1,0),0)-VLOOKUP(CZ10,[1]Table2!$B$1:$Z$21,MATCH("xGD/90",[1]Table2!$B$1:$Z$1,0),0),"")</f>
        <v/>
      </c>
      <c r="DA56" s="63" t="str">
        <f>IFERROR(VLOOKUP($C10,[1]Table2!$B$1:$Z$21,MATCH("xGD/90",[1]Table2!$B$1:$Z$1,0),0)-VLOOKUP(DA10,[1]Table2!$B$1:$Z$21,MATCH("xGD/90",[1]Table2!$B$1:$Z$1,0),0),"")</f>
        <v/>
      </c>
      <c r="DB56" s="63" t="str">
        <f>IFERROR(VLOOKUP($C10,[1]Table2!$B$1:$Z$21,MATCH("xGD/90",[1]Table2!$B$1:$Z$1,0),0)-VLOOKUP(DB10,[1]Table2!$B$1:$Z$21,MATCH("xGD/90",[1]Table2!$B$1:$Z$1,0),0),"")</f>
        <v/>
      </c>
      <c r="DC56" s="63" t="str">
        <f>IFERROR(VLOOKUP($C10,[1]Table2!$B$1:$Z$21,MATCH("xGD/90",[1]Table2!$B$1:$Z$1,0),0)-VLOOKUP(DC10,[1]Table2!$B$1:$Z$21,MATCH("xGD/90",[1]Table2!$B$1:$Z$1,0),0),"")</f>
        <v/>
      </c>
      <c r="DE56" s="101"/>
      <c r="DF56" s="101"/>
      <c r="DG56" s="101"/>
      <c r="DH56" s="101"/>
      <c r="DI56" s="101"/>
      <c r="DJ56" s="101"/>
    </row>
    <row r="57" spans="1:114" s="49" customFormat="1" ht="21.75" customHeight="1" x14ac:dyDescent="0.25">
      <c r="A57" s="48" t="s">
        <v>66</v>
      </c>
      <c r="B57" s="44">
        <f>VLOOKUP(A57,[1]Table!$B$1:$O$21,MATCH("xGD/90",[1]Table!$B$1:$O$1,0),0)</f>
        <v>0.01</v>
      </c>
      <c r="C57" s="45" t="s">
        <v>5</v>
      </c>
      <c r="D57" s="63" t="str">
        <f>IFERROR(VLOOKUP($C11,[1]Table2!$B$1:$Z$21,MATCH("xGD/90",[1]Table2!$B$1:$Z$1,0),0)-VLOOKUP(D11,[1]Table2!$B$1:$Z$21,MATCH("xGD/90",[1]Table2!$B$1:$Z$1,0),0),"")</f>
        <v/>
      </c>
      <c r="E57" s="63">
        <f>IFERROR(VLOOKUP($C11,[1]Table2!$B$1:$Z$21,MATCH("xGD/90",[1]Table2!$B$1:$Z$1,0),0)-VLOOKUP(E11,[1]Table2!$B$1:$Z$21,MATCH("xGD/90",[1]Table2!$B$1:$Z$1,0),0),"")</f>
        <v>0.62</v>
      </c>
      <c r="F57" s="63" t="str">
        <f>IFERROR(VLOOKUP($C11,[1]Table2!$B$1:$Z$21,MATCH("xGD/90",[1]Table2!$B$1:$Z$1,0),0)-VLOOKUP(F11,[1]Table2!$B$1:$Z$21,MATCH("xGD/90",[1]Table2!$B$1:$Z$1,0),0),"")</f>
        <v/>
      </c>
      <c r="G57" s="63">
        <f>IFERROR(VLOOKUP($C11,[1]Table2!$B$1:$Z$21,MATCH("xGD/90",[1]Table2!$B$1:$Z$1,0),0)-VLOOKUP(G11,[1]Table2!$B$1:$Z$21,MATCH("xGD/90",[1]Table2!$B$1:$Z$1,0),0),"")</f>
        <v>-0.15</v>
      </c>
      <c r="H57" s="63" t="str">
        <f>IFERROR(VLOOKUP($C11,[1]Table2!$B$1:$Z$21,MATCH("xGD/90",[1]Table2!$B$1:$Z$1,0),0)-VLOOKUP(H11,[1]Table2!$B$1:$Z$21,MATCH("xGD/90",[1]Table2!$B$1:$Z$1,0),0),"")</f>
        <v/>
      </c>
      <c r="I57" s="63">
        <f>IFERROR(VLOOKUP($C11,[1]Table2!$B$1:$Z$21,MATCH("xGD/90",[1]Table2!$B$1:$Z$1,0),0)-VLOOKUP(I11,[1]Table2!$B$1:$Z$21,MATCH("xGD/90",[1]Table2!$B$1:$Z$1,0),0),"")</f>
        <v>0.45</v>
      </c>
      <c r="J57" s="63" t="str">
        <f>IFERROR(VLOOKUP($C11,[1]Table2!$B$1:$Z$21,MATCH("xGD/90",[1]Table2!$B$1:$Z$1,0),0)-VLOOKUP(J11,[1]Table2!$B$1:$Z$21,MATCH("xGD/90",[1]Table2!$B$1:$Z$1,0),0),"")</f>
        <v/>
      </c>
      <c r="K57" s="63">
        <f>IFERROR(VLOOKUP($C11,[1]Table2!$B$1:$Z$21,MATCH("xGD/90",[1]Table2!$B$1:$Z$1,0),0)-VLOOKUP(K11,[1]Table2!$B$1:$Z$21,MATCH("xGD/90",[1]Table2!$B$1:$Z$1,0),0),"")</f>
        <v>0.36</v>
      </c>
      <c r="L57" s="63">
        <f>IFERROR(VLOOKUP($C11,[1]Table2!$B$1:$Z$21,MATCH("xGD/90",[1]Table2!$B$1:$Z$1,0),0)-VLOOKUP(L11,[1]Table2!$B$1:$Z$21,MATCH("xGD/90",[1]Table2!$B$1:$Z$1,0),0),"")</f>
        <v>0.5</v>
      </c>
      <c r="M57" s="63">
        <f>IFERROR(VLOOKUP($C11,[1]Table2!$B$1:$Z$21,MATCH("xGD/90",[1]Table2!$B$1:$Z$1,0),0)-VLOOKUP(M11,[1]Table2!$B$1:$Z$21,MATCH("xGD/90",[1]Table2!$B$1:$Z$1,0),0),"")</f>
        <v>-0.04</v>
      </c>
      <c r="N57" s="63" t="str">
        <f>IFERROR(VLOOKUP($C11,[1]Table2!$B$1:$Z$21,MATCH("xGD/90",[1]Table2!$B$1:$Z$1,0),0)-VLOOKUP(N11,[1]Table2!$B$1:$Z$21,MATCH("xGD/90",[1]Table2!$B$1:$Z$1,0),0),"")</f>
        <v/>
      </c>
      <c r="O57" s="63" t="str">
        <f>IFERROR(VLOOKUP($C11,[1]Table2!$B$1:$Z$21,MATCH("xGD/90",[1]Table2!$B$1:$Z$1,0),0)-VLOOKUP(O11,[1]Table2!$B$1:$Z$21,MATCH("xGD/90",[1]Table2!$B$1:$Z$1,0),0),"")</f>
        <v/>
      </c>
      <c r="P57" s="63" t="str">
        <f>IFERROR(VLOOKUP($C11,[1]Table2!$B$1:$Z$21,MATCH("xGD/90",[1]Table2!$B$1:$Z$1,0),0)-VLOOKUP(P11,[1]Table2!$B$1:$Z$21,MATCH("xGD/90",[1]Table2!$B$1:$Z$1,0),0),"")</f>
        <v/>
      </c>
      <c r="Q57" s="63" t="str">
        <f>IFERROR(VLOOKUP($C11,[1]Table2!$B$1:$Z$21,MATCH("xGD/90",[1]Table2!$B$1:$Z$1,0),0)-VLOOKUP(Q11,[1]Table2!$B$1:$Z$21,MATCH("xGD/90",[1]Table2!$B$1:$Z$1,0),0),"")</f>
        <v/>
      </c>
      <c r="R57" s="63" t="str">
        <f>IFERROR(VLOOKUP($C11,[1]Table2!$B$1:$Z$21,MATCH("xGD/90",[1]Table2!$B$1:$Z$1,0),0)-VLOOKUP(R11,[1]Table2!$B$1:$Z$21,MATCH("xGD/90",[1]Table2!$B$1:$Z$1,0),0),"")</f>
        <v/>
      </c>
      <c r="S57" s="63" t="str">
        <f>IFERROR(VLOOKUP($C11,[1]Table2!$B$1:$Z$21,MATCH("xGD/90",[1]Table2!$B$1:$Z$1,0),0)-VLOOKUP(S11,[1]Table2!$B$1:$Z$21,MATCH("xGD/90",[1]Table2!$B$1:$Z$1,0),0),"")</f>
        <v/>
      </c>
      <c r="T57" s="63" t="str">
        <f>IFERROR(VLOOKUP($C11,[1]Table2!$B$1:$Z$21,MATCH("xGD/90",[1]Table2!$B$1:$Z$1,0),0)-VLOOKUP(T11,[1]Table2!$B$1:$Z$21,MATCH("xGD/90",[1]Table2!$B$1:$Z$1,0),0),"")</f>
        <v/>
      </c>
      <c r="U57" s="63">
        <f>IFERROR(VLOOKUP($C11,[1]Table2!$B$1:$Z$21,MATCH("xGD/90",[1]Table2!$B$1:$Z$1,0),0)-VLOOKUP(U11,[1]Table2!$B$1:$Z$21,MATCH("xGD/90",[1]Table2!$B$1:$Z$1,0),0),"")</f>
        <v>0.33</v>
      </c>
      <c r="V57" s="63" t="str">
        <f>IFERROR(VLOOKUP($C11,[1]Table2!$B$1:$Z$21,MATCH("xGD/90",[1]Table2!$B$1:$Z$1,0),0)-VLOOKUP(V11,[1]Table2!$B$1:$Z$21,MATCH("xGD/90",[1]Table2!$B$1:$Z$1,0),0),"")</f>
        <v/>
      </c>
      <c r="W57" s="63">
        <f>IFERROR(VLOOKUP($C11,[1]Table2!$B$1:$Z$21,MATCH("xGD/90",[1]Table2!$B$1:$Z$1,0),0)-VLOOKUP(W11,[1]Table2!$B$1:$Z$21,MATCH("xGD/90",[1]Table2!$B$1:$Z$1,0),0),"")</f>
        <v>0.47000000000000003</v>
      </c>
      <c r="X57" s="63" t="str">
        <f>IFERROR(VLOOKUP($C11,[1]Table2!$B$1:$Z$21,MATCH("xGD/90",[1]Table2!$B$1:$Z$1,0),0)-VLOOKUP(X11,[1]Table2!$B$1:$Z$21,MATCH("xGD/90",[1]Table2!$B$1:$Z$1,0),0),"")</f>
        <v/>
      </c>
      <c r="Y57" s="63">
        <f>IFERROR(VLOOKUP($C11,[1]Table2!$B$1:$Z$21,MATCH("xGD/90",[1]Table2!$B$1:$Z$1,0),0)-VLOOKUP(Y11,[1]Table2!$B$1:$Z$21,MATCH("xGD/90",[1]Table2!$B$1:$Z$1,0),0),"")</f>
        <v>0.17</v>
      </c>
      <c r="Z57" s="63">
        <f>IFERROR(VLOOKUP($C11,[1]Table2!$B$1:$Z$21,MATCH("xGD/90",[1]Table2!$B$1:$Z$1,0),0)-VLOOKUP(Z11,[1]Table2!$B$1:$Z$21,MATCH("xGD/90",[1]Table2!$B$1:$Z$1,0),0),"")</f>
        <v>-0.16999999999999998</v>
      </c>
      <c r="AA57" s="63">
        <f>IFERROR(VLOOKUP($C11,[1]Table2!$B$1:$Z$21,MATCH("xGD/90",[1]Table2!$B$1:$Z$1,0),0)-VLOOKUP(AA11,[1]Table2!$B$1:$Z$21,MATCH("xGD/90",[1]Table2!$B$1:$Z$1,0),0),"")</f>
        <v>-0.33999999999999997</v>
      </c>
      <c r="AB57" s="63" t="str">
        <f>IFERROR(VLOOKUP($C11,[1]Table2!$B$1:$Z$21,MATCH("xGD/90",[1]Table2!$B$1:$Z$1,0),0)-VLOOKUP(AB11,[1]Table2!$B$1:$Z$21,MATCH("xGD/90",[1]Table2!$B$1:$Z$1,0),0),"")</f>
        <v/>
      </c>
      <c r="AC57" s="63">
        <f>IFERROR(VLOOKUP($C11,[1]Table2!$B$1:$Z$21,MATCH("xGD/90",[1]Table2!$B$1:$Z$1,0),0)-VLOOKUP(AC11,[1]Table2!$B$1:$Z$21,MATCH("xGD/90",[1]Table2!$B$1:$Z$1,0),0),"")</f>
        <v>-0.69</v>
      </c>
      <c r="AD57" s="63" t="str">
        <f>IFERROR(VLOOKUP($C11,[1]Table2!$B$1:$Z$21,MATCH("xGD/90",[1]Table2!$B$1:$Z$1,0),0)-VLOOKUP(AD11,[1]Table2!$B$1:$Z$21,MATCH("xGD/90",[1]Table2!$B$1:$Z$1,0),0),"")</f>
        <v/>
      </c>
      <c r="AE57" s="63">
        <f>IFERROR(VLOOKUP($C11,[1]Table2!$B$1:$Z$21,MATCH("xGD/90",[1]Table2!$B$1:$Z$1,0),0)-VLOOKUP(AE11,[1]Table2!$B$1:$Z$21,MATCH("xGD/90",[1]Table2!$B$1:$Z$1,0),0),"")</f>
        <v>-0.91</v>
      </c>
      <c r="AF57" s="63" t="str">
        <f>IFERROR(VLOOKUP($C11,[1]Table2!$B$1:$Z$21,MATCH("xGD/90",[1]Table2!$B$1:$Z$1,0),0)-VLOOKUP(AF11,[1]Table2!$B$1:$Z$21,MATCH("xGD/90",[1]Table2!$B$1:$Z$1,0),0),"")</f>
        <v/>
      </c>
      <c r="AG57" s="63">
        <f>IFERROR(VLOOKUP($C11,[1]Table2!$B$1:$Z$21,MATCH("xGD/90",[1]Table2!$B$1:$Z$1,0),0)-VLOOKUP(AG11,[1]Table2!$B$1:$Z$21,MATCH("xGD/90",[1]Table2!$B$1:$Z$1,0),0),"")</f>
        <v>-0.71</v>
      </c>
      <c r="AH57" s="63" t="str">
        <f>IFERROR(VLOOKUP($C11,[1]Table2!$B$1:$Z$21,MATCH("xGD/90",[1]Table2!$B$1:$Z$1,0),0)-VLOOKUP(AH11,[1]Table2!$B$1:$Z$21,MATCH("xGD/90",[1]Table2!$B$1:$Z$1,0),0),"")</f>
        <v/>
      </c>
      <c r="AI57" s="63" t="str">
        <f>IFERROR(VLOOKUP($C11,[1]Table2!$B$1:$Z$21,MATCH("xGD/90",[1]Table2!$B$1:$Z$1,0),0)-VLOOKUP(AI11,[1]Table2!$B$1:$Z$21,MATCH("xGD/90",[1]Table2!$B$1:$Z$1,0),0),"")</f>
        <v/>
      </c>
      <c r="AJ57" s="63" t="str">
        <f>IFERROR(VLOOKUP($C11,[1]Table2!$B$1:$Z$21,MATCH("xGD/90",[1]Table2!$B$1:$Z$1,0),0)-VLOOKUP(AJ11,[1]Table2!$B$1:$Z$21,MATCH("xGD/90",[1]Table2!$B$1:$Z$1,0),0),"")</f>
        <v/>
      </c>
      <c r="AK57" s="63" t="str">
        <f>IFERROR(VLOOKUP($C11,[1]Table2!$B$1:$Z$21,MATCH("xGD/90",[1]Table2!$B$1:$Z$1,0),0)-VLOOKUP(AK11,[1]Table2!$B$1:$Z$21,MATCH("xGD/90",[1]Table2!$B$1:$Z$1,0),0),"")</f>
        <v/>
      </c>
      <c r="AL57" s="63" t="str">
        <f>IFERROR(VLOOKUP($C11,[1]Table2!$B$1:$Z$21,MATCH("xGD/90",[1]Table2!$B$1:$Z$1,0),0)-VLOOKUP(AL11,[1]Table2!$B$1:$Z$21,MATCH("xGD/90",[1]Table2!$B$1:$Z$1,0),0),"")</f>
        <v/>
      </c>
      <c r="AM57" s="63" t="str">
        <f>IFERROR(VLOOKUP($C11,[1]Table2!$B$1:$Z$21,MATCH("xGD/90",[1]Table2!$B$1:$Z$1,0),0)-VLOOKUP(AM11,[1]Table2!$B$1:$Z$21,MATCH("xGD/90",[1]Table2!$B$1:$Z$1,0),0),"")</f>
        <v/>
      </c>
      <c r="AN57" s="63" t="str">
        <f>IFERROR(VLOOKUP($C11,[1]Table2!$B$1:$Z$21,MATCH("xGD/90",[1]Table2!$B$1:$Z$1,0),0)-VLOOKUP(AN11,[1]Table2!$B$1:$Z$21,MATCH("xGD/90",[1]Table2!$B$1:$Z$1,0),0),"")</f>
        <v/>
      </c>
      <c r="AO57" s="63" t="str">
        <f>IFERROR(VLOOKUP($C11,[1]Table2!$B$1:$Z$21,MATCH("xGD/90",[1]Table2!$B$1:$Z$1,0),0)-VLOOKUP(AO11,[1]Table2!$B$1:$Z$21,MATCH("xGD/90",[1]Table2!$B$1:$Z$1,0),0),"")</f>
        <v/>
      </c>
      <c r="AP57" s="63" t="str">
        <f>IFERROR(VLOOKUP($C11,[1]Table2!$B$1:$Z$21,MATCH("xGD/90",[1]Table2!$B$1:$Z$1,0),0)-VLOOKUP(AP11,[1]Table2!$B$1:$Z$21,MATCH("xGD/90",[1]Table2!$B$1:$Z$1,0),0),"")</f>
        <v/>
      </c>
      <c r="AQ57" s="63" t="str">
        <f>IFERROR(VLOOKUP($C11,[1]Table2!$B$1:$Z$21,MATCH("xGD/90",[1]Table2!$B$1:$Z$1,0),0)-VLOOKUP(AQ11,[1]Table2!$B$1:$Z$21,MATCH("xGD/90",[1]Table2!$B$1:$Z$1,0),0),"")</f>
        <v/>
      </c>
      <c r="AR57" s="63" t="str">
        <f>IFERROR(VLOOKUP($C11,[1]Table2!$B$1:$Z$21,MATCH("xGD/90",[1]Table2!$B$1:$Z$1,0),0)-VLOOKUP(AR11,[1]Table2!$B$1:$Z$21,MATCH("xGD/90",[1]Table2!$B$1:$Z$1,0),0),"")</f>
        <v/>
      </c>
      <c r="AS57" s="63" t="str">
        <f>IFERROR(VLOOKUP($C11,[1]Table2!$B$1:$Z$21,MATCH("xGD/90",[1]Table2!$B$1:$Z$1,0),0)-VLOOKUP(AS11,[1]Table2!$B$1:$Z$21,MATCH("xGD/90",[1]Table2!$B$1:$Z$1,0),0),"")</f>
        <v/>
      </c>
      <c r="AT57" s="63">
        <f>IFERROR(VLOOKUP($C11,[1]Table2!$B$1:$Z$21,MATCH("xGD/90",[1]Table2!$B$1:$Z$1,0),0)-VLOOKUP(AT11,[1]Table2!$B$1:$Z$21,MATCH("xGD/90",[1]Table2!$B$1:$Z$1,0),0),"")</f>
        <v>0.76</v>
      </c>
      <c r="AU57" s="63">
        <f>IFERROR(VLOOKUP($C11,[1]Table2!$B$1:$Z$21,MATCH("xGD/90",[1]Table2!$B$1:$Z$1,0),0)-VLOOKUP(AU11,[1]Table2!$B$1:$Z$21,MATCH("xGD/90",[1]Table2!$B$1:$Z$1,0),0),"")</f>
        <v>0.69000000000000006</v>
      </c>
      <c r="AV57" s="63">
        <f>IFERROR(VLOOKUP($C11,[1]Table2!$B$1:$Z$21,MATCH("xGD/90",[1]Table2!$B$1:$Z$1,0),0)-VLOOKUP(AV11,[1]Table2!$B$1:$Z$21,MATCH("xGD/90",[1]Table2!$B$1:$Z$1,0),0),"")</f>
        <v>-1.29</v>
      </c>
      <c r="AW57" s="63" t="str">
        <f>IFERROR(VLOOKUP($C11,[1]Table2!$B$1:$Z$21,MATCH("xGD/90",[1]Table2!$B$1:$Z$1,0),0)-VLOOKUP(AW11,[1]Table2!$B$1:$Z$21,MATCH("xGD/90",[1]Table2!$B$1:$Z$1,0),0),"")</f>
        <v/>
      </c>
      <c r="AX57" s="63">
        <f>IFERROR(VLOOKUP($C11,[1]Table2!$B$1:$Z$21,MATCH("xGD/90",[1]Table2!$B$1:$Z$1,0),0)-VLOOKUP(AX11,[1]Table2!$B$1:$Z$21,MATCH("xGD/90",[1]Table2!$B$1:$Z$1,0),0),"")</f>
        <v>0.41000000000000003</v>
      </c>
      <c r="AY57" s="63">
        <f>IFERROR(VLOOKUP($C11,[1]Table2!$B$1:$Z$21,MATCH("xGD/90",[1]Table2!$B$1:$Z$1,0),0)-VLOOKUP(AY11,[1]Table2!$B$1:$Z$21,MATCH("xGD/90",[1]Table2!$B$1:$Z$1,0),0),"")</f>
        <v>0.33</v>
      </c>
      <c r="AZ57" s="63" t="str">
        <f>IFERROR(VLOOKUP($C11,[1]Table2!$B$1:$Z$21,MATCH("xGD/90",[1]Table2!$B$1:$Z$1,0),0)-VLOOKUP(AZ11,[1]Table2!$B$1:$Z$21,MATCH("xGD/90",[1]Table2!$B$1:$Z$1,0),0),"")</f>
        <v/>
      </c>
      <c r="BA57" s="63">
        <f>IFERROR(VLOOKUP($C11,[1]Table2!$B$1:$Z$21,MATCH("xGD/90",[1]Table2!$B$1:$Z$1,0),0)-VLOOKUP(BA11,[1]Table2!$B$1:$Z$21,MATCH("xGD/90",[1]Table2!$B$1:$Z$1,0),0),"")</f>
        <v>-0.44</v>
      </c>
      <c r="BB57" s="63" t="str">
        <f>IFERROR(VLOOKUP($C11,[1]Table2!$B$1:$Z$21,MATCH("xGD/90",[1]Table2!$B$1:$Z$1,0),0)-VLOOKUP(BB11,[1]Table2!$B$1:$Z$21,MATCH("xGD/90",[1]Table2!$B$1:$Z$1,0),0),"")</f>
        <v/>
      </c>
      <c r="BC57" s="63" t="str">
        <f>IFERROR(VLOOKUP($C11,[1]Table2!$B$1:$Z$21,MATCH("xGD/90",[1]Table2!$B$1:$Z$1,0),0)-VLOOKUP(BC11,[1]Table2!$B$1:$Z$21,MATCH("xGD/90",[1]Table2!$B$1:$Z$1,0),0),"")</f>
        <v/>
      </c>
      <c r="BD57" s="63" t="str">
        <f>IFERROR(VLOOKUP($C11,[1]Table2!$B$1:$Z$21,MATCH("xGD/90",[1]Table2!$B$1:$Z$1,0),0)-VLOOKUP(BD11,[1]Table2!$B$1:$Z$21,MATCH("xGD/90",[1]Table2!$B$1:$Z$1,0),0),"")</f>
        <v/>
      </c>
      <c r="BE57" s="63">
        <f>IFERROR(VLOOKUP($C11,[1]Table2!$B$1:$Z$21,MATCH("xGD/90",[1]Table2!$B$1:$Z$1,0),0)-VLOOKUP(BE11,[1]Table2!$B$1:$Z$21,MATCH("xGD/90",[1]Table2!$B$1:$Z$1,0),0),"")</f>
        <v>0.41000000000000003</v>
      </c>
      <c r="BF57" s="63" t="str">
        <f>IFERROR(VLOOKUP($C11,[1]Table2!$B$1:$Z$21,MATCH("xGD/90",[1]Table2!$B$1:$Z$1,0),0)-VLOOKUP(BF11,[1]Table2!$B$1:$Z$21,MATCH("xGD/90",[1]Table2!$B$1:$Z$1,0),0),"")</f>
        <v/>
      </c>
      <c r="BG57" s="63">
        <f>IFERROR(VLOOKUP($C11,[1]Table2!$B$1:$Z$21,MATCH("xGD/90",[1]Table2!$B$1:$Z$1,0),0)-VLOOKUP(BG11,[1]Table2!$B$1:$Z$21,MATCH("xGD/90",[1]Table2!$B$1:$Z$1,0),0),"")</f>
        <v>-0.04</v>
      </c>
      <c r="BH57" s="63" t="str">
        <f>IFERROR(VLOOKUP($C11,[1]Table2!$B$1:$Z$21,MATCH("xGD/90",[1]Table2!$B$1:$Z$1,0),0)-VLOOKUP(BH11,[1]Table2!$B$1:$Z$21,MATCH("xGD/90",[1]Table2!$B$1:$Z$1,0),0),"")</f>
        <v/>
      </c>
      <c r="BI57" s="63">
        <f>IFERROR(VLOOKUP($C11,[1]Table2!$B$1:$Z$21,MATCH("xGD/90",[1]Table2!$B$1:$Z$1,0),0)-VLOOKUP(BI11,[1]Table2!$B$1:$Z$21,MATCH("xGD/90",[1]Table2!$B$1:$Z$1,0),0),"")</f>
        <v>0.5</v>
      </c>
      <c r="BJ57" s="63" t="str">
        <f>IFERROR(VLOOKUP($C11,[1]Table2!$B$1:$Z$21,MATCH("xGD/90",[1]Table2!$B$1:$Z$1,0),0)-VLOOKUP(BJ11,[1]Table2!$B$1:$Z$21,MATCH("xGD/90",[1]Table2!$B$1:$Z$1,0),0),"")</f>
        <v/>
      </c>
      <c r="BK57" s="63">
        <f>IFERROR(VLOOKUP($C11,[1]Table2!$B$1:$Z$21,MATCH("xGD/90",[1]Table2!$B$1:$Z$1,0),0)-VLOOKUP(BK11,[1]Table2!$B$1:$Z$21,MATCH("xGD/90",[1]Table2!$B$1:$Z$1,0),0),"")</f>
        <v>-0.15</v>
      </c>
      <c r="BL57" s="63" t="str">
        <f>IFERROR(VLOOKUP($C11,[1]Table2!$B$1:$Z$21,MATCH("xGD/90",[1]Table2!$B$1:$Z$1,0),0)-VLOOKUP(BL11,[1]Table2!$B$1:$Z$21,MATCH("xGD/90",[1]Table2!$B$1:$Z$1,0),0),"")</f>
        <v/>
      </c>
      <c r="BM57" s="63">
        <f>IFERROR(VLOOKUP($C11,[1]Table2!$B$1:$Z$21,MATCH("xGD/90",[1]Table2!$B$1:$Z$1,0),0)-VLOOKUP(BM11,[1]Table2!$B$1:$Z$21,MATCH("xGD/90",[1]Table2!$B$1:$Z$1,0),0),"")</f>
        <v>0.45</v>
      </c>
      <c r="BN57" s="63" t="str">
        <f>IFERROR(VLOOKUP($C11,[1]Table2!$B$1:$Z$21,MATCH("xGD/90",[1]Table2!$B$1:$Z$1,0),0)-VLOOKUP(BN11,[1]Table2!$B$1:$Z$21,MATCH("xGD/90",[1]Table2!$B$1:$Z$1,0),0),"")</f>
        <v/>
      </c>
      <c r="BO57" s="63">
        <f>IFERROR(VLOOKUP($C11,[1]Table2!$B$1:$Z$21,MATCH("xGD/90",[1]Table2!$B$1:$Z$1,0),0)-VLOOKUP(BO11,[1]Table2!$B$1:$Z$21,MATCH("xGD/90",[1]Table2!$B$1:$Z$1,0),0),"")</f>
        <v>0.36</v>
      </c>
      <c r="BP57" s="63" t="str">
        <f>IFERROR(VLOOKUP($C11,[1]Table2!$B$1:$Z$21,MATCH("xGD/90",[1]Table2!$B$1:$Z$1,0),0)-VLOOKUP(BP11,[1]Table2!$B$1:$Z$21,MATCH("xGD/90",[1]Table2!$B$1:$Z$1,0),0),"")</f>
        <v/>
      </c>
      <c r="BQ57" s="63">
        <f>IFERROR(VLOOKUP($C11,[1]Table2!$B$1:$Z$21,MATCH("xGD/90",[1]Table2!$B$1:$Z$1,0),0)-VLOOKUP(BQ11,[1]Table2!$B$1:$Z$21,MATCH("xGD/90",[1]Table2!$B$1:$Z$1,0),0),"")</f>
        <v>0.62</v>
      </c>
      <c r="BR57" s="63" t="str">
        <f>IFERROR(VLOOKUP($C11,[1]Table2!$B$1:$Z$21,MATCH("xGD/90",[1]Table2!$B$1:$Z$1,0),0)-VLOOKUP(BR11,[1]Table2!$B$1:$Z$21,MATCH("xGD/90",[1]Table2!$B$1:$Z$1,0),0),"")</f>
        <v/>
      </c>
      <c r="BS57" s="63" t="str">
        <f>IFERROR(VLOOKUP($C11,[1]Table2!$B$1:$Z$21,MATCH("xGD/90",[1]Table2!$B$1:$Z$1,0),0)-VLOOKUP(BS11,[1]Table2!$B$1:$Z$21,MATCH("xGD/90",[1]Table2!$B$1:$Z$1,0),0),"")</f>
        <v/>
      </c>
      <c r="BT57" s="63" t="str">
        <f>IFERROR(VLOOKUP($C11,[1]Table2!$B$1:$Z$21,MATCH("xGD/90",[1]Table2!$B$1:$Z$1,0),0)-VLOOKUP(BT11,[1]Table2!$B$1:$Z$21,MATCH("xGD/90",[1]Table2!$B$1:$Z$1,0),0),"")</f>
        <v/>
      </c>
      <c r="BU57" s="63">
        <f>IFERROR(VLOOKUP($C11,[1]Table2!$B$1:$Z$21,MATCH("xGD/90",[1]Table2!$B$1:$Z$1,0),0)-VLOOKUP(BU11,[1]Table2!$B$1:$Z$21,MATCH("xGD/90",[1]Table2!$B$1:$Z$1,0),0),"")</f>
        <v>0.17</v>
      </c>
      <c r="BV57" s="63">
        <f>IFERROR(VLOOKUP($C11,[1]Table2!$B$1:$Z$21,MATCH("xGD/90",[1]Table2!$B$1:$Z$1,0),0)-VLOOKUP(BV11,[1]Table2!$B$1:$Z$21,MATCH("xGD/90",[1]Table2!$B$1:$Z$1,0),0),"")</f>
        <v>-0.44</v>
      </c>
      <c r="BW57" s="63">
        <f>IFERROR(VLOOKUP($C11,[1]Table2!$B$1:$Z$21,MATCH("xGD/90",[1]Table2!$B$1:$Z$1,0),0)-VLOOKUP(BW11,[1]Table2!$B$1:$Z$21,MATCH("xGD/90",[1]Table2!$B$1:$Z$1,0),0),"")</f>
        <v>0.47000000000000003</v>
      </c>
      <c r="BX57" s="63" t="str">
        <f>IFERROR(VLOOKUP($C11,[1]Table2!$B$1:$Z$21,MATCH("xGD/90",[1]Table2!$B$1:$Z$1,0),0)-VLOOKUP(BX11,[1]Table2!$B$1:$Z$21,MATCH("xGD/90",[1]Table2!$B$1:$Z$1,0),0),"")</f>
        <v/>
      </c>
      <c r="BY57" s="63">
        <f>IFERROR(VLOOKUP($C11,[1]Table2!$B$1:$Z$21,MATCH("xGD/90",[1]Table2!$B$1:$Z$1,0),0)-VLOOKUP(BY11,[1]Table2!$B$1:$Z$21,MATCH("xGD/90",[1]Table2!$B$1:$Z$1,0),0),"")</f>
        <v>-0.69</v>
      </c>
      <c r="BZ57" s="63" t="str">
        <f>IFERROR(VLOOKUP($C11,[1]Table2!$B$1:$Z$21,MATCH("xGD/90",[1]Table2!$B$1:$Z$1,0),0)-VLOOKUP(BZ11,[1]Table2!$B$1:$Z$21,MATCH("xGD/90",[1]Table2!$B$1:$Z$1,0),0),"")</f>
        <v/>
      </c>
      <c r="CA57" s="63" t="str">
        <f>IFERROR(VLOOKUP($C11,[1]Table2!$B$1:$Z$21,MATCH("xGD/90",[1]Table2!$B$1:$Z$1,0),0)-VLOOKUP(CA11,[1]Table2!$B$1:$Z$21,MATCH("xGD/90",[1]Table2!$B$1:$Z$1,0),0),"")</f>
        <v/>
      </c>
      <c r="CB57" s="63">
        <f>IFERROR(VLOOKUP($C11,[1]Table2!$B$1:$Z$21,MATCH("xGD/90",[1]Table2!$B$1:$Z$1,0),0)-VLOOKUP(CB11,[1]Table2!$B$1:$Z$21,MATCH("xGD/90",[1]Table2!$B$1:$Z$1,0),0),"")</f>
        <v>-0.16999999999999998</v>
      </c>
      <c r="CC57" s="63" t="str">
        <f>IFERROR(VLOOKUP($C11,[1]Table2!$B$1:$Z$21,MATCH("xGD/90",[1]Table2!$B$1:$Z$1,0),0)-VLOOKUP(CC11,[1]Table2!$B$1:$Z$21,MATCH("xGD/90",[1]Table2!$B$1:$Z$1,0),0),"")</f>
        <v/>
      </c>
      <c r="CD57" s="63">
        <f>IFERROR(VLOOKUP($C11,[1]Table2!$B$1:$Z$21,MATCH("xGD/90",[1]Table2!$B$1:$Z$1,0),0)-VLOOKUP(CD11,[1]Table2!$B$1:$Z$21,MATCH("xGD/90",[1]Table2!$B$1:$Z$1,0),0),"")</f>
        <v>-0.91</v>
      </c>
      <c r="CE57" s="63">
        <f>IFERROR(VLOOKUP($C11,[1]Table2!$B$1:$Z$21,MATCH("xGD/90",[1]Table2!$B$1:$Z$1,0),0)-VLOOKUP(CE11,[1]Table2!$B$1:$Z$21,MATCH("xGD/90",[1]Table2!$B$1:$Z$1,0),0),"")</f>
        <v>0.76</v>
      </c>
      <c r="CF57" s="63" t="str">
        <f>IFERROR(VLOOKUP($C11,[1]Table2!$B$1:$Z$21,MATCH("xGD/90",[1]Table2!$B$1:$Z$1,0),0)-VLOOKUP(CF11,[1]Table2!$B$1:$Z$21,MATCH("xGD/90",[1]Table2!$B$1:$Z$1,0),0),"")</f>
        <v/>
      </c>
      <c r="CG57" s="63">
        <f>IFERROR(VLOOKUP($C11,[1]Table2!$B$1:$Z$21,MATCH("xGD/90",[1]Table2!$B$1:$Z$1,0),0)-VLOOKUP(CG11,[1]Table2!$B$1:$Z$21,MATCH("xGD/90",[1]Table2!$B$1:$Z$1,0),0),"")</f>
        <v>0.69000000000000006</v>
      </c>
      <c r="CH57" s="63" t="str">
        <f>IFERROR(VLOOKUP($C11,[1]Table2!$B$1:$Z$21,MATCH("xGD/90",[1]Table2!$B$1:$Z$1,0),0)-VLOOKUP(CH11,[1]Table2!$B$1:$Z$21,MATCH("xGD/90",[1]Table2!$B$1:$Z$1,0),0),"")</f>
        <v/>
      </c>
      <c r="CI57" s="63">
        <f>IFERROR(VLOOKUP($C11,[1]Table2!$B$1:$Z$21,MATCH("xGD/90",[1]Table2!$B$1:$Z$1,0),0)-VLOOKUP(CI11,[1]Table2!$B$1:$Z$21,MATCH("xGD/90",[1]Table2!$B$1:$Z$1,0),0),"")</f>
        <v>-1.29</v>
      </c>
      <c r="CJ57" s="63">
        <f>IFERROR(VLOOKUP($C11,[1]Table2!$B$1:$Z$21,MATCH("xGD/90",[1]Table2!$B$1:$Z$1,0),0)-VLOOKUP(CJ11,[1]Table2!$B$1:$Z$21,MATCH("xGD/90",[1]Table2!$B$1:$Z$1,0),0),"")</f>
        <v>-0.33999999999999997</v>
      </c>
      <c r="CK57" s="63">
        <f>IFERROR(VLOOKUP($C11,[1]Table2!$B$1:$Z$21,MATCH("xGD/90",[1]Table2!$B$1:$Z$1,0),0)-VLOOKUP(CK11,[1]Table2!$B$1:$Z$21,MATCH("xGD/90",[1]Table2!$B$1:$Z$1,0),0),"")</f>
        <v>-0.71</v>
      </c>
      <c r="CL57" s="63" t="str">
        <f>IFERROR(VLOOKUP($C11,[1]Table2!$B$1:$Z$21,MATCH("xGD/90",[1]Table2!$B$1:$Z$1,0),0)-VLOOKUP(CL11,[1]Table2!$B$1:$Z$21,MATCH("xGD/90",[1]Table2!$B$1:$Z$1,0),0),"")</f>
        <v/>
      </c>
      <c r="CM57" s="63" t="str">
        <f>IFERROR(VLOOKUP($C11,[1]Table2!$B$1:$Z$21,MATCH("xGD/90",[1]Table2!$B$1:$Z$1,0),0)-VLOOKUP(CM11,[1]Table2!$B$1:$Z$21,MATCH("xGD/90",[1]Table2!$B$1:$Z$1,0),0),"")</f>
        <v/>
      </c>
      <c r="CN57" s="63" t="str">
        <f>IFERROR(VLOOKUP($C11,[1]Table2!$B$1:$Z$21,MATCH("xGD/90",[1]Table2!$B$1:$Z$1,0),0)-VLOOKUP(CN11,[1]Table2!$B$1:$Z$21,MATCH("xGD/90",[1]Table2!$B$1:$Z$1,0),0),"")</f>
        <v/>
      </c>
      <c r="CO57" s="63" t="str">
        <f>IFERROR(VLOOKUP($C11,[1]Table2!$B$1:$Z$21,MATCH("xGD/90",[1]Table2!$B$1:$Z$1,0),0)-VLOOKUP(CO11,[1]Table2!$B$1:$Z$21,MATCH("xGD/90",[1]Table2!$B$1:$Z$1,0),0),"")</f>
        <v/>
      </c>
      <c r="CP57" s="63" t="str">
        <f>IFERROR(VLOOKUP($C11,[1]Table2!$B$1:$Z$21,MATCH("xGD/90",[1]Table2!$B$1:$Z$1,0),0)-VLOOKUP(CP11,[1]Table2!$B$1:$Z$21,MATCH("xGD/90",[1]Table2!$B$1:$Z$1,0),0),"")</f>
        <v/>
      </c>
      <c r="CQ57" s="63" t="str">
        <f>IFERROR(VLOOKUP($C11,[1]Table2!$B$1:$Z$21,MATCH("xGD/90",[1]Table2!$B$1:$Z$1,0),0)-VLOOKUP(CQ11,[1]Table2!$B$1:$Z$21,MATCH("xGD/90",[1]Table2!$B$1:$Z$1,0),0),"")</f>
        <v/>
      </c>
      <c r="CR57" s="63" t="str">
        <f>IFERROR(VLOOKUP($C11,[1]Table2!$B$1:$Z$21,MATCH("xGD/90",[1]Table2!$B$1:$Z$1,0),0)-VLOOKUP(CR11,[1]Table2!$B$1:$Z$21,MATCH("xGD/90",[1]Table2!$B$1:$Z$1,0),0),"")</f>
        <v/>
      </c>
      <c r="CS57" s="63" t="str">
        <f>IFERROR(VLOOKUP($C11,[1]Table2!$B$1:$Z$21,MATCH("xGD/90",[1]Table2!$B$1:$Z$1,0),0)-VLOOKUP(CS11,[1]Table2!$B$1:$Z$21,MATCH("xGD/90",[1]Table2!$B$1:$Z$1,0),0),"")</f>
        <v/>
      </c>
      <c r="CT57" s="63" t="str">
        <f>IFERROR(VLOOKUP($C11,[1]Table2!$B$1:$Z$21,MATCH("xGD/90",[1]Table2!$B$1:$Z$1,0),0)-VLOOKUP(CT11,[1]Table2!$B$1:$Z$21,MATCH("xGD/90",[1]Table2!$B$1:$Z$1,0),0),"")</f>
        <v/>
      </c>
      <c r="CU57" s="63" t="str">
        <f>IFERROR(VLOOKUP($C11,[1]Table2!$B$1:$Z$21,MATCH("xGD/90",[1]Table2!$B$1:$Z$1,0),0)-VLOOKUP(CU11,[1]Table2!$B$1:$Z$21,MATCH("xGD/90",[1]Table2!$B$1:$Z$1,0),0),"")</f>
        <v/>
      </c>
      <c r="CV57" s="63" t="str">
        <f>IFERROR(VLOOKUP($C11,[1]Table2!$B$1:$Z$21,MATCH("xGD/90",[1]Table2!$B$1:$Z$1,0),0)-VLOOKUP(CV11,[1]Table2!$B$1:$Z$21,MATCH("xGD/90",[1]Table2!$B$1:$Z$1,0),0),"")</f>
        <v/>
      </c>
      <c r="CW57" s="63" t="str">
        <f>IFERROR(VLOOKUP($C11,[1]Table2!$B$1:$Z$21,MATCH("xGD/90",[1]Table2!$B$1:$Z$1,0),0)-VLOOKUP(CW11,[1]Table2!$B$1:$Z$21,MATCH("xGD/90",[1]Table2!$B$1:$Z$1,0),0),"")</f>
        <v/>
      </c>
      <c r="CX57" s="63" t="str">
        <f>IFERROR(VLOOKUP($C11,[1]Table2!$B$1:$Z$21,MATCH("xGD/90",[1]Table2!$B$1:$Z$1,0),0)-VLOOKUP(CX11,[1]Table2!$B$1:$Z$21,MATCH("xGD/90",[1]Table2!$B$1:$Z$1,0),0),"")</f>
        <v/>
      </c>
      <c r="CY57" s="63" t="str">
        <f>IFERROR(VLOOKUP($C11,[1]Table2!$B$1:$Z$21,MATCH("xGD/90",[1]Table2!$B$1:$Z$1,0),0)-VLOOKUP(CY11,[1]Table2!$B$1:$Z$21,MATCH("xGD/90",[1]Table2!$B$1:$Z$1,0),0),"")</f>
        <v/>
      </c>
      <c r="CZ57" s="63" t="str">
        <f>IFERROR(VLOOKUP($C11,[1]Table2!$B$1:$Z$21,MATCH("xGD/90",[1]Table2!$B$1:$Z$1,0),0)-VLOOKUP(CZ11,[1]Table2!$B$1:$Z$21,MATCH("xGD/90",[1]Table2!$B$1:$Z$1,0),0),"")</f>
        <v/>
      </c>
      <c r="DA57" s="63" t="str">
        <f>IFERROR(VLOOKUP($C11,[1]Table2!$B$1:$Z$21,MATCH("xGD/90",[1]Table2!$B$1:$Z$1,0),0)-VLOOKUP(DA11,[1]Table2!$B$1:$Z$21,MATCH("xGD/90",[1]Table2!$B$1:$Z$1,0),0),"")</f>
        <v/>
      </c>
      <c r="DB57" s="63" t="str">
        <f>IFERROR(VLOOKUP($C11,[1]Table2!$B$1:$Z$21,MATCH("xGD/90",[1]Table2!$B$1:$Z$1,0),0)-VLOOKUP(DB11,[1]Table2!$B$1:$Z$21,MATCH("xGD/90",[1]Table2!$B$1:$Z$1,0),0),"")</f>
        <v/>
      </c>
      <c r="DC57" s="63" t="str">
        <f>IFERROR(VLOOKUP($C11,[1]Table2!$B$1:$Z$21,MATCH("xGD/90",[1]Table2!$B$1:$Z$1,0),0)-VLOOKUP(DC11,[1]Table2!$B$1:$Z$21,MATCH("xGD/90",[1]Table2!$B$1:$Z$1,0),0),"")</f>
        <v/>
      </c>
      <c r="DE57" s="101"/>
      <c r="DF57" s="101"/>
      <c r="DG57" s="101"/>
      <c r="DH57" s="101"/>
      <c r="DI57" s="101"/>
      <c r="DJ57" s="101"/>
    </row>
    <row r="58" spans="1:114" s="49" customFormat="1" ht="21.75" customHeight="1" x14ac:dyDescent="0.25">
      <c r="A58" s="48" t="s">
        <v>34</v>
      </c>
      <c r="B58" s="44">
        <f>VLOOKUP(A58,[1]Table!$B$1:$O$21,MATCH("xGD/90",[1]Table!$B$1:$O$1,0),0)</f>
        <v>-0.32</v>
      </c>
      <c r="C58" s="45" t="s">
        <v>6</v>
      </c>
      <c r="D58" s="63" t="str">
        <f>IFERROR(VLOOKUP($C12,[1]Table2!$B$1:$Z$21,MATCH("xGD/90",[1]Table2!$B$1:$Z$1,0),0)-VLOOKUP(D12,[1]Table2!$B$1:$Z$21,MATCH("xGD/90",[1]Table2!$B$1:$Z$1,0),0),"")</f>
        <v/>
      </c>
      <c r="E58" s="63">
        <f>IFERROR(VLOOKUP($C12,[1]Table2!$B$1:$Z$21,MATCH("xGD/90",[1]Table2!$B$1:$Z$1,0),0)-VLOOKUP(E12,[1]Table2!$B$1:$Z$21,MATCH("xGD/90",[1]Table2!$B$1:$Z$1,0),0),"")</f>
        <v>-1.24</v>
      </c>
      <c r="F58" s="63" t="str">
        <f>IFERROR(VLOOKUP($C12,[1]Table2!$B$1:$Z$21,MATCH("xGD/90",[1]Table2!$B$1:$Z$1,0),0)-VLOOKUP(F12,[1]Table2!$B$1:$Z$21,MATCH("xGD/90",[1]Table2!$B$1:$Z$1,0),0),"")</f>
        <v/>
      </c>
      <c r="G58" s="63">
        <f>IFERROR(VLOOKUP($C12,[1]Table2!$B$1:$Z$21,MATCH("xGD/90",[1]Table2!$B$1:$Z$1,0),0)-VLOOKUP(G12,[1]Table2!$B$1:$Z$21,MATCH("xGD/90",[1]Table2!$B$1:$Z$1,0),0),"")</f>
        <v>-0.77</v>
      </c>
      <c r="H58" s="63" t="str">
        <f>IFERROR(VLOOKUP($C12,[1]Table2!$B$1:$Z$21,MATCH("xGD/90",[1]Table2!$B$1:$Z$1,0),0)-VLOOKUP(H12,[1]Table2!$B$1:$Z$21,MATCH("xGD/90",[1]Table2!$B$1:$Z$1,0),0),"")</f>
        <v/>
      </c>
      <c r="I58" s="63">
        <f>IFERROR(VLOOKUP($C12,[1]Table2!$B$1:$Z$21,MATCH("xGD/90",[1]Table2!$B$1:$Z$1,0),0)-VLOOKUP(I12,[1]Table2!$B$1:$Z$21,MATCH("xGD/90",[1]Table2!$B$1:$Z$1,0),0),"")</f>
        <v>-0.16</v>
      </c>
      <c r="J58" s="63" t="str">
        <f>IFERROR(VLOOKUP($C12,[1]Table2!$B$1:$Z$21,MATCH("xGD/90",[1]Table2!$B$1:$Z$1,0),0)-VLOOKUP(J12,[1]Table2!$B$1:$Z$21,MATCH("xGD/90",[1]Table2!$B$1:$Z$1,0),0),"")</f>
        <v/>
      </c>
      <c r="K58" s="63">
        <f>IFERROR(VLOOKUP($C12,[1]Table2!$B$1:$Z$21,MATCH("xGD/90",[1]Table2!$B$1:$Z$1,0),0)-VLOOKUP(K12,[1]Table2!$B$1:$Z$21,MATCH("xGD/90",[1]Table2!$B$1:$Z$1,0),0),"")</f>
        <v>-1.62</v>
      </c>
      <c r="L58" s="63">
        <f>IFERROR(VLOOKUP($C12,[1]Table2!$B$1:$Z$21,MATCH("xGD/90",[1]Table2!$B$1:$Z$1,0),0)-VLOOKUP(L12,[1]Table2!$B$1:$Z$21,MATCH("xGD/90",[1]Table2!$B$1:$Z$1,0),0),"")</f>
        <v>-0.5</v>
      </c>
      <c r="M58" s="63">
        <f>IFERROR(VLOOKUP($C12,[1]Table2!$B$1:$Z$21,MATCH("xGD/90",[1]Table2!$B$1:$Z$1,0),0)-VLOOKUP(M12,[1]Table2!$B$1:$Z$21,MATCH("xGD/90",[1]Table2!$B$1:$Z$1,0),0),"")</f>
        <v>-1.04</v>
      </c>
      <c r="N58" s="63" t="str">
        <f>IFERROR(VLOOKUP($C12,[1]Table2!$B$1:$Z$21,MATCH("xGD/90",[1]Table2!$B$1:$Z$1,0),0)-VLOOKUP(N12,[1]Table2!$B$1:$Z$21,MATCH("xGD/90",[1]Table2!$B$1:$Z$1,0),0),"")</f>
        <v/>
      </c>
      <c r="O58" s="63" t="str">
        <f>IFERROR(VLOOKUP($C12,[1]Table2!$B$1:$Z$21,MATCH("xGD/90",[1]Table2!$B$1:$Z$1,0),0)-VLOOKUP(O12,[1]Table2!$B$1:$Z$21,MATCH("xGD/90",[1]Table2!$B$1:$Z$1,0),0),"")</f>
        <v/>
      </c>
      <c r="P58" s="63" t="str">
        <f>IFERROR(VLOOKUP($C12,[1]Table2!$B$1:$Z$21,MATCH("xGD/90",[1]Table2!$B$1:$Z$1,0),0)-VLOOKUP(P12,[1]Table2!$B$1:$Z$21,MATCH("xGD/90",[1]Table2!$B$1:$Z$1,0),0),"")</f>
        <v/>
      </c>
      <c r="Q58" s="63" t="str">
        <f>IFERROR(VLOOKUP($C12,[1]Table2!$B$1:$Z$21,MATCH("xGD/90",[1]Table2!$B$1:$Z$1,0),0)-VLOOKUP(Q12,[1]Table2!$B$1:$Z$21,MATCH("xGD/90",[1]Table2!$B$1:$Z$1,0),0),"")</f>
        <v/>
      </c>
      <c r="R58" s="63" t="str">
        <f>IFERROR(VLOOKUP($C12,[1]Table2!$B$1:$Z$21,MATCH("xGD/90",[1]Table2!$B$1:$Z$1,0),0)-VLOOKUP(R12,[1]Table2!$B$1:$Z$21,MATCH("xGD/90",[1]Table2!$B$1:$Z$1,0),0),"")</f>
        <v/>
      </c>
      <c r="S58" s="63" t="str">
        <f>IFERROR(VLOOKUP($C12,[1]Table2!$B$1:$Z$21,MATCH("xGD/90",[1]Table2!$B$1:$Z$1,0),0)-VLOOKUP(S12,[1]Table2!$B$1:$Z$21,MATCH("xGD/90",[1]Table2!$B$1:$Z$1,0),0),"")</f>
        <v/>
      </c>
      <c r="T58" s="63" t="str">
        <f>IFERROR(VLOOKUP($C12,[1]Table2!$B$1:$Z$21,MATCH("xGD/90",[1]Table2!$B$1:$Z$1,0),0)-VLOOKUP(T12,[1]Table2!$B$1:$Z$21,MATCH("xGD/90",[1]Table2!$B$1:$Z$1,0),0),"")</f>
        <v/>
      </c>
      <c r="U58" s="63">
        <f>IFERROR(VLOOKUP($C12,[1]Table2!$B$1:$Z$21,MATCH("xGD/90",[1]Table2!$B$1:$Z$1,0),0)-VLOOKUP(U12,[1]Table2!$B$1:$Z$21,MATCH("xGD/90",[1]Table2!$B$1:$Z$1,0),0),"")</f>
        <v>-0.33</v>
      </c>
      <c r="V58" s="63" t="str">
        <f>IFERROR(VLOOKUP($C12,[1]Table2!$B$1:$Z$21,MATCH("xGD/90",[1]Table2!$B$1:$Z$1,0),0)-VLOOKUP(V12,[1]Table2!$B$1:$Z$21,MATCH("xGD/90",[1]Table2!$B$1:$Z$1,0),0),"")</f>
        <v/>
      </c>
      <c r="W58" s="63">
        <f>IFERROR(VLOOKUP($C12,[1]Table2!$B$1:$Z$21,MATCH("xGD/90",[1]Table2!$B$1:$Z$1,0),0)-VLOOKUP(W12,[1]Table2!$B$1:$Z$21,MATCH("xGD/90",[1]Table2!$B$1:$Z$1,0),0),"")</f>
        <v>0.12</v>
      </c>
      <c r="X58" s="63" t="str">
        <f>IFERROR(VLOOKUP($C12,[1]Table2!$B$1:$Z$21,MATCH("xGD/90",[1]Table2!$B$1:$Z$1,0),0)-VLOOKUP(X12,[1]Table2!$B$1:$Z$21,MATCH("xGD/90",[1]Table2!$B$1:$Z$1,0),0),"")</f>
        <v/>
      </c>
      <c r="Y58" s="63">
        <f>IFERROR(VLOOKUP($C12,[1]Table2!$B$1:$Z$21,MATCH("xGD/90",[1]Table2!$B$1:$Z$1,0),0)-VLOOKUP(Y12,[1]Table2!$B$1:$Z$21,MATCH("xGD/90",[1]Table2!$B$1:$Z$1,0),0),"")</f>
        <v>2.9999999999999971E-2</v>
      </c>
      <c r="Z58" s="63">
        <f>IFERROR(VLOOKUP($C12,[1]Table2!$B$1:$Z$21,MATCH("xGD/90",[1]Table2!$B$1:$Z$1,0),0)-VLOOKUP(Z12,[1]Table2!$B$1:$Z$21,MATCH("xGD/90",[1]Table2!$B$1:$Z$1,0),0),"")</f>
        <v>0.14000000000000001</v>
      </c>
      <c r="AA58" s="63">
        <f>IFERROR(VLOOKUP($C12,[1]Table2!$B$1:$Z$21,MATCH("xGD/90",[1]Table2!$B$1:$Z$1,0),0)-VLOOKUP(AA12,[1]Table2!$B$1:$Z$21,MATCH("xGD/90",[1]Table2!$B$1:$Z$1,0),0),"")</f>
        <v>0.28999999999999998</v>
      </c>
      <c r="AB58" s="63" t="str">
        <f>IFERROR(VLOOKUP($C12,[1]Table2!$B$1:$Z$21,MATCH("xGD/90",[1]Table2!$B$1:$Z$1,0),0)-VLOOKUP(AB12,[1]Table2!$B$1:$Z$21,MATCH("xGD/90",[1]Table2!$B$1:$Z$1,0),0),"")</f>
        <v/>
      </c>
      <c r="AC58" s="63">
        <f>IFERROR(VLOOKUP($C12,[1]Table2!$B$1:$Z$21,MATCH("xGD/90",[1]Table2!$B$1:$Z$1,0),0)-VLOOKUP(AC12,[1]Table2!$B$1:$Z$21,MATCH("xGD/90",[1]Table2!$B$1:$Z$1,0),0),"")</f>
        <v>0.16999999999999998</v>
      </c>
      <c r="AD58" s="63" t="str">
        <f>IFERROR(VLOOKUP($C12,[1]Table2!$B$1:$Z$21,MATCH("xGD/90",[1]Table2!$B$1:$Z$1,0),0)-VLOOKUP(AD12,[1]Table2!$B$1:$Z$21,MATCH("xGD/90",[1]Table2!$B$1:$Z$1,0),0),"")</f>
        <v/>
      </c>
      <c r="AE58" s="63">
        <f>IFERROR(VLOOKUP($C12,[1]Table2!$B$1:$Z$21,MATCH("xGD/90",[1]Table2!$B$1:$Z$1,0),0)-VLOOKUP(AE12,[1]Table2!$B$1:$Z$21,MATCH("xGD/90",[1]Table2!$B$1:$Z$1,0),0),"")</f>
        <v>-0.37</v>
      </c>
      <c r="AF58" s="63" t="str">
        <f>IFERROR(VLOOKUP($C12,[1]Table2!$B$1:$Z$21,MATCH("xGD/90",[1]Table2!$B$1:$Z$1,0),0)-VLOOKUP(AF12,[1]Table2!$B$1:$Z$21,MATCH("xGD/90",[1]Table2!$B$1:$Z$1,0),0),"")</f>
        <v/>
      </c>
      <c r="AG58" s="63">
        <f>IFERROR(VLOOKUP($C12,[1]Table2!$B$1:$Z$21,MATCH("xGD/90",[1]Table2!$B$1:$Z$1,0),0)-VLOOKUP(AG12,[1]Table2!$B$1:$Z$21,MATCH("xGD/90",[1]Table2!$B$1:$Z$1,0),0),"")</f>
        <v>0.36000000000000004</v>
      </c>
      <c r="AH58" s="63" t="str">
        <f>IFERROR(VLOOKUP($C12,[1]Table2!$B$1:$Z$21,MATCH("xGD/90",[1]Table2!$B$1:$Z$1,0),0)-VLOOKUP(AH12,[1]Table2!$B$1:$Z$21,MATCH("xGD/90",[1]Table2!$B$1:$Z$1,0),0),"")</f>
        <v/>
      </c>
      <c r="AI58" s="63" t="str">
        <f>IFERROR(VLOOKUP($C12,[1]Table2!$B$1:$Z$21,MATCH("xGD/90",[1]Table2!$B$1:$Z$1,0),0)-VLOOKUP(AI12,[1]Table2!$B$1:$Z$21,MATCH("xGD/90",[1]Table2!$B$1:$Z$1,0),0),"")</f>
        <v/>
      </c>
      <c r="AJ58" s="63" t="str">
        <f>IFERROR(VLOOKUP($C12,[1]Table2!$B$1:$Z$21,MATCH("xGD/90",[1]Table2!$B$1:$Z$1,0),0)-VLOOKUP(AJ12,[1]Table2!$B$1:$Z$21,MATCH("xGD/90",[1]Table2!$B$1:$Z$1,0),0),"")</f>
        <v/>
      </c>
      <c r="AK58" s="63" t="str">
        <f>IFERROR(VLOOKUP($C12,[1]Table2!$B$1:$Z$21,MATCH("xGD/90",[1]Table2!$B$1:$Z$1,0),0)-VLOOKUP(AK12,[1]Table2!$B$1:$Z$21,MATCH("xGD/90",[1]Table2!$B$1:$Z$1,0),0),"")</f>
        <v/>
      </c>
      <c r="AL58" s="63" t="str">
        <f>IFERROR(VLOOKUP($C12,[1]Table2!$B$1:$Z$21,MATCH("xGD/90",[1]Table2!$B$1:$Z$1,0),0)-VLOOKUP(AL12,[1]Table2!$B$1:$Z$21,MATCH("xGD/90",[1]Table2!$B$1:$Z$1,0),0),"")</f>
        <v/>
      </c>
      <c r="AM58" s="63" t="str">
        <f>IFERROR(VLOOKUP($C12,[1]Table2!$B$1:$Z$21,MATCH("xGD/90",[1]Table2!$B$1:$Z$1,0),0)-VLOOKUP(AM12,[1]Table2!$B$1:$Z$21,MATCH("xGD/90",[1]Table2!$B$1:$Z$1,0),0),"")</f>
        <v/>
      </c>
      <c r="AN58" s="63" t="str">
        <f>IFERROR(VLOOKUP($C12,[1]Table2!$B$1:$Z$21,MATCH("xGD/90",[1]Table2!$B$1:$Z$1,0),0)-VLOOKUP(AN12,[1]Table2!$B$1:$Z$21,MATCH("xGD/90",[1]Table2!$B$1:$Z$1,0),0),"")</f>
        <v/>
      </c>
      <c r="AO58" s="63" t="str">
        <f>IFERROR(VLOOKUP($C12,[1]Table2!$B$1:$Z$21,MATCH("xGD/90",[1]Table2!$B$1:$Z$1,0),0)-VLOOKUP(AO12,[1]Table2!$B$1:$Z$21,MATCH("xGD/90",[1]Table2!$B$1:$Z$1,0),0),"")</f>
        <v/>
      </c>
      <c r="AP58" s="63" t="str">
        <f>IFERROR(VLOOKUP($C12,[1]Table2!$B$1:$Z$21,MATCH("xGD/90",[1]Table2!$B$1:$Z$1,0),0)-VLOOKUP(AP12,[1]Table2!$B$1:$Z$21,MATCH("xGD/90",[1]Table2!$B$1:$Z$1,0),0),"")</f>
        <v/>
      </c>
      <c r="AQ58" s="63" t="str">
        <f>IFERROR(VLOOKUP($C12,[1]Table2!$B$1:$Z$21,MATCH("xGD/90",[1]Table2!$B$1:$Z$1,0),0)-VLOOKUP(AQ12,[1]Table2!$B$1:$Z$21,MATCH("xGD/90",[1]Table2!$B$1:$Z$1,0),0),"")</f>
        <v/>
      </c>
      <c r="AR58" s="63" t="str">
        <f>IFERROR(VLOOKUP($C12,[1]Table2!$B$1:$Z$21,MATCH("xGD/90",[1]Table2!$B$1:$Z$1,0),0)-VLOOKUP(AR12,[1]Table2!$B$1:$Z$21,MATCH("xGD/90",[1]Table2!$B$1:$Z$1,0),0),"")</f>
        <v/>
      </c>
      <c r="AS58" s="63">
        <f>IFERROR(VLOOKUP($C12,[1]Table2!$B$1:$Z$21,MATCH("xGD/90",[1]Table2!$B$1:$Z$1,0),0)-VLOOKUP(AS12,[1]Table2!$B$1:$Z$21,MATCH("xGD/90",[1]Table2!$B$1:$Z$1,0),0),"")</f>
        <v>8.0000000000000016E-2</v>
      </c>
      <c r="AT58" s="63" t="str">
        <f>IFERROR(VLOOKUP($C12,[1]Table2!$B$1:$Z$21,MATCH("xGD/90",[1]Table2!$B$1:$Z$1,0),0)-VLOOKUP(AT12,[1]Table2!$B$1:$Z$21,MATCH("xGD/90",[1]Table2!$B$1:$Z$1,0),0),"")</f>
        <v/>
      </c>
      <c r="AU58" s="63">
        <f>IFERROR(VLOOKUP($C12,[1]Table2!$B$1:$Z$21,MATCH("xGD/90",[1]Table2!$B$1:$Z$1,0),0)-VLOOKUP(AU12,[1]Table2!$B$1:$Z$21,MATCH("xGD/90",[1]Table2!$B$1:$Z$1,0),0),"")</f>
        <v>0.43</v>
      </c>
      <c r="AV58" s="63">
        <f>IFERROR(VLOOKUP($C12,[1]Table2!$B$1:$Z$21,MATCH("xGD/90",[1]Table2!$B$1:$Z$1,0),0)-VLOOKUP(AV12,[1]Table2!$B$1:$Z$21,MATCH("xGD/90",[1]Table2!$B$1:$Z$1,0),0),"")</f>
        <v>-0.48</v>
      </c>
      <c r="AW58" s="63" t="str">
        <f>IFERROR(VLOOKUP($C12,[1]Table2!$B$1:$Z$21,MATCH("xGD/90",[1]Table2!$B$1:$Z$1,0),0)-VLOOKUP(AW12,[1]Table2!$B$1:$Z$21,MATCH("xGD/90",[1]Table2!$B$1:$Z$1,0),0),"")</f>
        <v/>
      </c>
      <c r="AX58" s="63" t="str">
        <f>IFERROR(VLOOKUP($C12,[1]Table2!$B$1:$Z$21,MATCH("xGD/90",[1]Table2!$B$1:$Z$1,0),0)-VLOOKUP(AX12,[1]Table2!$B$1:$Z$21,MATCH("xGD/90",[1]Table2!$B$1:$Z$1,0),0),"")</f>
        <v/>
      </c>
      <c r="AY58" s="63">
        <f>IFERROR(VLOOKUP($C12,[1]Table2!$B$1:$Z$21,MATCH("xGD/90",[1]Table2!$B$1:$Z$1,0),0)-VLOOKUP(AY12,[1]Table2!$B$1:$Z$21,MATCH("xGD/90",[1]Table2!$B$1:$Z$1,0),0),"")</f>
        <v>-0.33</v>
      </c>
      <c r="AZ58" s="63">
        <f>IFERROR(VLOOKUP($C12,[1]Table2!$B$1:$Z$21,MATCH("xGD/90",[1]Table2!$B$1:$Z$1,0),0)-VLOOKUP(AZ12,[1]Table2!$B$1:$Z$21,MATCH("xGD/90",[1]Table2!$B$1:$Z$1,0),0),"")</f>
        <v>-0.66999999999999993</v>
      </c>
      <c r="BA58" s="63">
        <f>IFERROR(VLOOKUP($C12,[1]Table2!$B$1:$Z$21,MATCH("xGD/90",[1]Table2!$B$1:$Z$1,0),0)-VLOOKUP(BA12,[1]Table2!$B$1:$Z$21,MATCH("xGD/90",[1]Table2!$B$1:$Z$1,0),0),"")</f>
        <v>-1.04</v>
      </c>
      <c r="BB58" s="63" t="str">
        <f>IFERROR(VLOOKUP($C12,[1]Table2!$B$1:$Z$21,MATCH("xGD/90",[1]Table2!$B$1:$Z$1,0),0)-VLOOKUP(BB12,[1]Table2!$B$1:$Z$21,MATCH("xGD/90",[1]Table2!$B$1:$Z$1,0),0),"")</f>
        <v/>
      </c>
      <c r="BC58" s="63" t="str">
        <f>IFERROR(VLOOKUP($C12,[1]Table2!$B$1:$Z$21,MATCH("xGD/90",[1]Table2!$B$1:$Z$1,0),0)-VLOOKUP(BC12,[1]Table2!$B$1:$Z$21,MATCH("xGD/90",[1]Table2!$B$1:$Z$1,0),0),"")</f>
        <v/>
      </c>
      <c r="BD58" s="63" t="str">
        <f>IFERROR(VLOOKUP($C12,[1]Table2!$B$1:$Z$21,MATCH("xGD/90",[1]Table2!$B$1:$Z$1,0),0)-VLOOKUP(BD12,[1]Table2!$B$1:$Z$21,MATCH("xGD/90",[1]Table2!$B$1:$Z$1,0),0),"")</f>
        <v/>
      </c>
      <c r="BE58" s="63">
        <f>IFERROR(VLOOKUP($C12,[1]Table2!$B$1:$Z$21,MATCH("xGD/90",[1]Table2!$B$1:$Z$1,0),0)-VLOOKUP(BE12,[1]Table2!$B$1:$Z$21,MATCH("xGD/90",[1]Table2!$B$1:$Z$1,0),0),"")</f>
        <v>-0.66999999999999993</v>
      </c>
      <c r="BF58" s="63" t="str">
        <f>IFERROR(VLOOKUP($C12,[1]Table2!$B$1:$Z$21,MATCH("xGD/90",[1]Table2!$B$1:$Z$1,0),0)-VLOOKUP(BF12,[1]Table2!$B$1:$Z$21,MATCH("xGD/90",[1]Table2!$B$1:$Z$1,0),0),"")</f>
        <v/>
      </c>
      <c r="BG58" s="63">
        <f>IFERROR(VLOOKUP($C12,[1]Table2!$B$1:$Z$21,MATCH("xGD/90",[1]Table2!$B$1:$Z$1,0),0)-VLOOKUP(BG12,[1]Table2!$B$1:$Z$21,MATCH("xGD/90",[1]Table2!$B$1:$Z$1,0),0),"")</f>
        <v>-1.02</v>
      </c>
      <c r="BH58" s="63" t="str">
        <f>IFERROR(VLOOKUP($C12,[1]Table2!$B$1:$Z$21,MATCH("xGD/90",[1]Table2!$B$1:$Z$1,0),0)-VLOOKUP(BH12,[1]Table2!$B$1:$Z$21,MATCH("xGD/90",[1]Table2!$B$1:$Z$1,0),0),"")</f>
        <v/>
      </c>
      <c r="BI58" s="63">
        <f>IFERROR(VLOOKUP($C12,[1]Table2!$B$1:$Z$21,MATCH("xGD/90",[1]Table2!$B$1:$Z$1,0),0)-VLOOKUP(BI12,[1]Table2!$B$1:$Z$21,MATCH("xGD/90",[1]Table2!$B$1:$Z$1,0),0),"")</f>
        <v>-0.5</v>
      </c>
      <c r="BJ58" s="63" t="str">
        <f>IFERROR(VLOOKUP($C12,[1]Table2!$B$1:$Z$21,MATCH("xGD/90",[1]Table2!$B$1:$Z$1,0),0)-VLOOKUP(BJ12,[1]Table2!$B$1:$Z$21,MATCH("xGD/90",[1]Table2!$B$1:$Z$1,0),0),"")</f>
        <v/>
      </c>
      <c r="BK58" s="63">
        <f>IFERROR(VLOOKUP($C12,[1]Table2!$B$1:$Z$21,MATCH("xGD/90",[1]Table2!$B$1:$Z$1,0),0)-VLOOKUP(BK12,[1]Table2!$B$1:$Z$21,MATCH("xGD/90",[1]Table2!$B$1:$Z$1,0),0),"")</f>
        <v>-0.77</v>
      </c>
      <c r="BL58" s="63" t="str">
        <f>IFERROR(VLOOKUP($C12,[1]Table2!$B$1:$Z$21,MATCH("xGD/90",[1]Table2!$B$1:$Z$1,0),0)-VLOOKUP(BL12,[1]Table2!$B$1:$Z$21,MATCH("xGD/90",[1]Table2!$B$1:$Z$1,0),0),"")</f>
        <v/>
      </c>
      <c r="BM58" s="63">
        <f>IFERROR(VLOOKUP($C12,[1]Table2!$B$1:$Z$21,MATCH("xGD/90",[1]Table2!$B$1:$Z$1,0),0)-VLOOKUP(BM12,[1]Table2!$B$1:$Z$21,MATCH("xGD/90",[1]Table2!$B$1:$Z$1,0),0),"")</f>
        <v>-0.16</v>
      </c>
      <c r="BN58" s="63" t="str">
        <f>IFERROR(VLOOKUP($C12,[1]Table2!$B$1:$Z$21,MATCH("xGD/90",[1]Table2!$B$1:$Z$1,0),0)-VLOOKUP(BN12,[1]Table2!$B$1:$Z$21,MATCH("xGD/90",[1]Table2!$B$1:$Z$1,0),0),"")</f>
        <v/>
      </c>
      <c r="BO58" s="63">
        <f>IFERROR(VLOOKUP($C12,[1]Table2!$B$1:$Z$21,MATCH("xGD/90",[1]Table2!$B$1:$Z$1,0),0)-VLOOKUP(BO12,[1]Table2!$B$1:$Z$21,MATCH("xGD/90",[1]Table2!$B$1:$Z$1,0),0),"")</f>
        <v>-1.62</v>
      </c>
      <c r="BP58" s="63">
        <f>IFERROR(VLOOKUP($C12,[1]Table2!$B$1:$Z$21,MATCH("xGD/90",[1]Table2!$B$1:$Z$1,0),0)-VLOOKUP(BP12,[1]Table2!$B$1:$Z$21,MATCH("xGD/90",[1]Table2!$B$1:$Z$1,0),0),"")</f>
        <v>-1.02</v>
      </c>
      <c r="BQ58" s="63">
        <f>IFERROR(VLOOKUP($C12,[1]Table2!$B$1:$Z$21,MATCH("xGD/90",[1]Table2!$B$1:$Z$1,0),0)-VLOOKUP(BQ12,[1]Table2!$B$1:$Z$21,MATCH("xGD/90",[1]Table2!$B$1:$Z$1,0),0),"")</f>
        <v>-1.24</v>
      </c>
      <c r="BR58" s="63" t="str">
        <f>IFERROR(VLOOKUP($C12,[1]Table2!$B$1:$Z$21,MATCH("xGD/90",[1]Table2!$B$1:$Z$1,0),0)-VLOOKUP(BR12,[1]Table2!$B$1:$Z$21,MATCH("xGD/90",[1]Table2!$B$1:$Z$1,0),0),"")</f>
        <v/>
      </c>
      <c r="BS58" s="63" t="str">
        <f>IFERROR(VLOOKUP($C12,[1]Table2!$B$1:$Z$21,MATCH("xGD/90",[1]Table2!$B$1:$Z$1,0),0)-VLOOKUP(BS12,[1]Table2!$B$1:$Z$21,MATCH("xGD/90",[1]Table2!$B$1:$Z$1,0),0),"")</f>
        <v/>
      </c>
      <c r="BT58" s="63" t="str">
        <f>IFERROR(VLOOKUP($C12,[1]Table2!$B$1:$Z$21,MATCH("xGD/90",[1]Table2!$B$1:$Z$1,0),0)-VLOOKUP(BT12,[1]Table2!$B$1:$Z$21,MATCH("xGD/90",[1]Table2!$B$1:$Z$1,0),0),"")</f>
        <v/>
      </c>
      <c r="BU58" s="63">
        <f>IFERROR(VLOOKUP($C12,[1]Table2!$B$1:$Z$21,MATCH("xGD/90",[1]Table2!$B$1:$Z$1,0),0)-VLOOKUP(BU12,[1]Table2!$B$1:$Z$21,MATCH("xGD/90",[1]Table2!$B$1:$Z$1,0),0),"")</f>
        <v>2.9999999999999971E-2</v>
      </c>
      <c r="BV58" s="63" t="str">
        <f>IFERROR(VLOOKUP($C12,[1]Table2!$B$1:$Z$21,MATCH("xGD/90",[1]Table2!$B$1:$Z$1,0),0)-VLOOKUP(BV12,[1]Table2!$B$1:$Z$21,MATCH("xGD/90",[1]Table2!$B$1:$Z$1,0),0),"")</f>
        <v/>
      </c>
      <c r="BW58" s="63">
        <f>IFERROR(VLOOKUP($C12,[1]Table2!$B$1:$Z$21,MATCH("xGD/90",[1]Table2!$B$1:$Z$1,0),0)-VLOOKUP(BW12,[1]Table2!$B$1:$Z$21,MATCH("xGD/90",[1]Table2!$B$1:$Z$1,0),0),"")</f>
        <v>0.12</v>
      </c>
      <c r="BX58" s="63" t="str">
        <f>IFERROR(VLOOKUP($C12,[1]Table2!$B$1:$Z$21,MATCH("xGD/90",[1]Table2!$B$1:$Z$1,0),0)-VLOOKUP(BX12,[1]Table2!$B$1:$Z$21,MATCH("xGD/90",[1]Table2!$B$1:$Z$1,0),0),"")</f>
        <v/>
      </c>
      <c r="BY58" s="63">
        <f>IFERROR(VLOOKUP($C12,[1]Table2!$B$1:$Z$21,MATCH("xGD/90",[1]Table2!$B$1:$Z$1,0),0)-VLOOKUP(BY12,[1]Table2!$B$1:$Z$21,MATCH("xGD/90",[1]Table2!$B$1:$Z$1,0),0),"")</f>
        <v>0.16999999999999998</v>
      </c>
      <c r="BZ58" s="63" t="str">
        <f>IFERROR(VLOOKUP($C12,[1]Table2!$B$1:$Z$21,MATCH("xGD/90",[1]Table2!$B$1:$Z$1,0),0)-VLOOKUP(BZ12,[1]Table2!$B$1:$Z$21,MATCH("xGD/90",[1]Table2!$B$1:$Z$1,0),0),"")</f>
        <v/>
      </c>
      <c r="CA58" s="63">
        <f>IFERROR(VLOOKUP($C12,[1]Table2!$B$1:$Z$21,MATCH("xGD/90",[1]Table2!$B$1:$Z$1,0),0)-VLOOKUP(CA12,[1]Table2!$B$1:$Z$21,MATCH("xGD/90",[1]Table2!$B$1:$Z$1,0),0),"")</f>
        <v>0.28999999999999998</v>
      </c>
      <c r="CB58" s="63">
        <f>IFERROR(VLOOKUP($C12,[1]Table2!$B$1:$Z$21,MATCH("xGD/90",[1]Table2!$B$1:$Z$1,0),0)-VLOOKUP(CB12,[1]Table2!$B$1:$Z$21,MATCH("xGD/90",[1]Table2!$B$1:$Z$1,0),0),"")</f>
        <v>0.14000000000000001</v>
      </c>
      <c r="CC58" s="63">
        <f>IFERROR(VLOOKUP($C12,[1]Table2!$B$1:$Z$21,MATCH("xGD/90",[1]Table2!$B$1:$Z$1,0),0)-VLOOKUP(CC12,[1]Table2!$B$1:$Z$21,MATCH("xGD/90",[1]Table2!$B$1:$Z$1,0),0),"")</f>
        <v>-0.37</v>
      </c>
      <c r="CD58" s="63" t="str">
        <f>IFERROR(VLOOKUP($C12,[1]Table2!$B$1:$Z$21,MATCH("xGD/90",[1]Table2!$B$1:$Z$1,0),0)-VLOOKUP(CD12,[1]Table2!$B$1:$Z$21,MATCH("xGD/90",[1]Table2!$B$1:$Z$1,0),0),"")</f>
        <v/>
      </c>
      <c r="CE58" s="63">
        <f>IFERROR(VLOOKUP($C12,[1]Table2!$B$1:$Z$21,MATCH("xGD/90",[1]Table2!$B$1:$Z$1,0),0)-VLOOKUP(CE12,[1]Table2!$B$1:$Z$21,MATCH("xGD/90",[1]Table2!$B$1:$Z$1,0),0),"")</f>
        <v>-0.48</v>
      </c>
      <c r="CF58" s="63" t="str">
        <f>IFERROR(VLOOKUP($C12,[1]Table2!$B$1:$Z$21,MATCH("xGD/90",[1]Table2!$B$1:$Z$1,0),0)-VLOOKUP(CF12,[1]Table2!$B$1:$Z$21,MATCH("xGD/90",[1]Table2!$B$1:$Z$1,0),0),"")</f>
        <v/>
      </c>
      <c r="CG58" s="63">
        <f>IFERROR(VLOOKUP($C12,[1]Table2!$B$1:$Z$21,MATCH("xGD/90",[1]Table2!$B$1:$Z$1,0),0)-VLOOKUP(CG12,[1]Table2!$B$1:$Z$21,MATCH("xGD/90",[1]Table2!$B$1:$Z$1,0),0),"")</f>
        <v>0.43</v>
      </c>
      <c r="CH58" s="63" t="str">
        <f>IFERROR(VLOOKUP($C12,[1]Table2!$B$1:$Z$21,MATCH("xGD/90",[1]Table2!$B$1:$Z$1,0),0)-VLOOKUP(CH12,[1]Table2!$B$1:$Z$21,MATCH("xGD/90",[1]Table2!$B$1:$Z$1,0),0),"")</f>
        <v/>
      </c>
      <c r="CI58" s="63">
        <f>IFERROR(VLOOKUP($C12,[1]Table2!$B$1:$Z$21,MATCH("xGD/90",[1]Table2!$B$1:$Z$1,0),0)-VLOOKUP(CI12,[1]Table2!$B$1:$Z$21,MATCH("xGD/90",[1]Table2!$B$1:$Z$1,0),0),"")</f>
        <v>8.0000000000000016E-2</v>
      </c>
      <c r="CJ58" s="63" t="str">
        <f>IFERROR(VLOOKUP($C12,[1]Table2!$B$1:$Z$21,MATCH("xGD/90",[1]Table2!$B$1:$Z$1,0),0)-VLOOKUP(CJ12,[1]Table2!$B$1:$Z$21,MATCH("xGD/90",[1]Table2!$B$1:$Z$1,0),0),"")</f>
        <v/>
      </c>
      <c r="CK58" s="63">
        <f>IFERROR(VLOOKUP($C12,[1]Table2!$B$1:$Z$21,MATCH("xGD/90",[1]Table2!$B$1:$Z$1,0),0)-VLOOKUP(CK12,[1]Table2!$B$1:$Z$21,MATCH("xGD/90",[1]Table2!$B$1:$Z$1,0),0),"")</f>
        <v>0.36000000000000004</v>
      </c>
      <c r="CL58" s="63" t="str">
        <f>IFERROR(VLOOKUP($C12,[1]Table2!$B$1:$Z$21,MATCH("xGD/90",[1]Table2!$B$1:$Z$1,0),0)-VLOOKUP(CL12,[1]Table2!$B$1:$Z$21,MATCH("xGD/90",[1]Table2!$B$1:$Z$1,0),0),"")</f>
        <v/>
      </c>
      <c r="CM58" s="63" t="str">
        <f>IFERROR(VLOOKUP($C12,[1]Table2!$B$1:$Z$21,MATCH("xGD/90",[1]Table2!$B$1:$Z$1,0),0)-VLOOKUP(CM12,[1]Table2!$B$1:$Z$21,MATCH("xGD/90",[1]Table2!$B$1:$Z$1,0),0),"")</f>
        <v/>
      </c>
      <c r="CN58" s="63" t="str">
        <f>IFERROR(VLOOKUP($C12,[1]Table2!$B$1:$Z$21,MATCH("xGD/90",[1]Table2!$B$1:$Z$1,0),0)-VLOOKUP(CN12,[1]Table2!$B$1:$Z$21,MATCH("xGD/90",[1]Table2!$B$1:$Z$1,0),0),"")</f>
        <v/>
      </c>
      <c r="CO58" s="63" t="str">
        <f>IFERROR(VLOOKUP($C12,[1]Table2!$B$1:$Z$21,MATCH("xGD/90",[1]Table2!$B$1:$Z$1,0),0)-VLOOKUP(CO12,[1]Table2!$B$1:$Z$21,MATCH("xGD/90",[1]Table2!$B$1:$Z$1,0),0),"")</f>
        <v/>
      </c>
      <c r="CP58" s="63" t="str">
        <f>IFERROR(VLOOKUP($C12,[1]Table2!$B$1:$Z$21,MATCH("xGD/90",[1]Table2!$B$1:$Z$1,0),0)-VLOOKUP(CP12,[1]Table2!$B$1:$Z$21,MATCH("xGD/90",[1]Table2!$B$1:$Z$1,0),0),"")</f>
        <v/>
      </c>
      <c r="CQ58" s="63" t="str">
        <f>IFERROR(VLOOKUP($C12,[1]Table2!$B$1:$Z$21,MATCH("xGD/90",[1]Table2!$B$1:$Z$1,0),0)-VLOOKUP(CQ12,[1]Table2!$B$1:$Z$21,MATCH("xGD/90",[1]Table2!$B$1:$Z$1,0),0),"")</f>
        <v/>
      </c>
      <c r="CR58" s="63" t="str">
        <f>IFERROR(VLOOKUP($C12,[1]Table2!$B$1:$Z$21,MATCH("xGD/90",[1]Table2!$B$1:$Z$1,0),0)-VLOOKUP(CR12,[1]Table2!$B$1:$Z$21,MATCH("xGD/90",[1]Table2!$B$1:$Z$1,0),0),"")</f>
        <v/>
      </c>
      <c r="CS58" s="63" t="str">
        <f>IFERROR(VLOOKUP($C12,[1]Table2!$B$1:$Z$21,MATCH("xGD/90",[1]Table2!$B$1:$Z$1,0),0)-VLOOKUP(CS12,[1]Table2!$B$1:$Z$21,MATCH("xGD/90",[1]Table2!$B$1:$Z$1,0),0),"")</f>
        <v/>
      </c>
      <c r="CT58" s="63" t="str">
        <f>IFERROR(VLOOKUP($C12,[1]Table2!$B$1:$Z$21,MATCH("xGD/90",[1]Table2!$B$1:$Z$1,0),0)-VLOOKUP(CT12,[1]Table2!$B$1:$Z$21,MATCH("xGD/90",[1]Table2!$B$1:$Z$1,0),0),"")</f>
        <v/>
      </c>
      <c r="CU58" s="63" t="str">
        <f>IFERROR(VLOOKUP($C12,[1]Table2!$B$1:$Z$21,MATCH("xGD/90",[1]Table2!$B$1:$Z$1,0),0)-VLOOKUP(CU12,[1]Table2!$B$1:$Z$21,MATCH("xGD/90",[1]Table2!$B$1:$Z$1,0),0),"")</f>
        <v/>
      </c>
      <c r="CV58" s="63" t="str">
        <f>IFERROR(VLOOKUP($C12,[1]Table2!$B$1:$Z$21,MATCH("xGD/90",[1]Table2!$B$1:$Z$1,0),0)-VLOOKUP(CV12,[1]Table2!$B$1:$Z$21,MATCH("xGD/90",[1]Table2!$B$1:$Z$1,0),0),"")</f>
        <v/>
      </c>
      <c r="CW58" s="63" t="str">
        <f>IFERROR(VLOOKUP($C12,[1]Table2!$B$1:$Z$21,MATCH("xGD/90",[1]Table2!$B$1:$Z$1,0),0)-VLOOKUP(CW12,[1]Table2!$B$1:$Z$21,MATCH("xGD/90",[1]Table2!$B$1:$Z$1,0),0),"")</f>
        <v/>
      </c>
      <c r="CX58" s="63" t="str">
        <f>IFERROR(VLOOKUP($C12,[1]Table2!$B$1:$Z$21,MATCH("xGD/90",[1]Table2!$B$1:$Z$1,0),0)-VLOOKUP(CX12,[1]Table2!$B$1:$Z$21,MATCH("xGD/90",[1]Table2!$B$1:$Z$1,0),0),"")</f>
        <v/>
      </c>
      <c r="CY58" s="63" t="str">
        <f>IFERROR(VLOOKUP($C12,[1]Table2!$B$1:$Z$21,MATCH("xGD/90",[1]Table2!$B$1:$Z$1,0),0)-VLOOKUP(CY12,[1]Table2!$B$1:$Z$21,MATCH("xGD/90",[1]Table2!$B$1:$Z$1,0),0),"")</f>
        <v/>
      </c>
      <c r="CZ58" s="63" t="str">
        <f>IFERROR(VLOOKUP($C12,[1]Table2!$B$1:$Z$21,MATCH("xGD/90",[1]Table2!$B$1:$Z$1,0),0)-VLOOKUP(CZ12,[1]Table2!$B$1:$Z$21,MATCH("xGD/90",[1]Table2!$B$1:$Z$1,0),0),"")</f>
        <v/>
      </c>
      <c r="DA58" s="63" t="str">
        <f>IFERROR(VLOOKUP($C12,[1]Table2!$B$1:$Z$21,MATCH("xGD/90",[1]Table2!$B$1:$Z$1,0),0)-VLOOKUP(DA12,[1]Table2!$B$1:$Z$21,MATCH("xGD/90",[1]Table2!$B$1:$Z$1,0),0),"")</f>
        <v/>
      </c>
      <c r="DB58" s="63" t="str">
        <f>IFERROR(VLOOKUP($C12,[1]Table2!$B$1:$Z$21,MATCH("xGD/90",[1]Table2!$B$1:$Z$1,0),0)-VLOOKUP(DB12,[1]Table2!$B$1:$Z$21,MATCH("xGD/90",[1]Table2!$B$1:$Z$1,0),0),"")</f>
        <v/>
      </c>
      <c r="DC58" s="63" t="str">
        <f>IFERROR(VLOOKUP($C12,[1]Table2!$B$1:$Z$21,MATCH("xGD/90",[1]Table2!$B$1:$Z$1,0),0)-VLOOKUP(DC12,[1]Table2!$B$1:$Z$21,MATCH("xGD/90",[1]Table2!$B$1:$Z$1,0),0),"")</f>
        <v/>
      </c>
      <c r="DE58" s="101"/>
      <c r="DF58" s="101"/>
      <c r="DG58" s="101"/>
      <c r="DH58" s="101"/>
      <c r="DI58" s="101"/>
      <c r="DJ58" s="101"/>
    </row>
    <row r="59" spans="1:114" s="49" customFormat="1" ht="21.75" customHeight="1" x14ac:dyDescent="0.25">
      <c r="A59" s="48" t="s">
        <v>64</v>
      </c>
      <c r="B59" s="44">
        <f>VLOOKUP(A59,[1]Table!$B$1:$O$21,MATCH("xGD/90",[1]Table!$B$1:$O$1,0),0)</f>
        <v>-0.61</v>
      </c>
      <c r="C59" s="45" t="s">
        <v>7</v>
      </c>
      <c r="D59" s="63" t="str">
        <f>IFERROR(VLOOKUP($C13,[1]Table2!$B$1:$Z$21,MATCH("xGD/90",[1]Table2!$B$1:$Z$1,0),0)-VLOOKUP(D13,[1]Table2!$B$1:$Z$21,MATCH("xGD/90",[1]Table2!$B$1:$Z$1,0),0),"")</f>
        <v/>
      </c>
      <c r="E59" s="63">
        <f>IFERROR(VLOOKUP($C13,[1]Table2!$B$1:$Z$21,MATCH("xGD/90",[1]Table2!$B$1:$Z$1,0),0)-VLOOKUP(E13,[1]Table2!$B$1:$Z$21,MATCH("xGD/90",[1]Table2!$B$1:$Z$1,0),0),"")</f>
        <v>-0.62</v>
      </c>
      <c r="F59" s="63" t="str">
        <f>IFERROR(VLOOKUP($C13,[1]Table2!$B$1:$Z$21,MATCH("xGD/90",[1]Table2!$B$1:$Z$1,0),0)-VLOOKUP(F13,[1]Table2!$B$1:$Z$21,MATCH("xGD/90",[1]Table2!$B$1:$Z$1,0),0),"")</f>
        <v/>
      </c>
      <c r="G59" s="63">
        <f>IFERROR(VLOOKUP($C13,[1]Table2!$B$1:$Z$21,MATCH("xGD/90",[1]Table2!$B$1:$Z$1,0),0)-VLOOKUP(G13,[1]Table2!$B$1:$Z$21,MATCH("xGD/90",[1]Table2!$B$1:$Z$1,0),0),"")</f>
        <v>-0.44999999999999996</v>
      </c>
      <c r="H59" s="63" t="str">
        <f>IFERROR(VLOOKUP($C13,[1]Table2!$B$1:$Z$21,MATCH("xGD/90",[1]Table2!$B$1:$Z$1,0),0)-VLOOKUP(H13,[1]Table2!$B$1:$Z$21,MATCH("xGD/90",[1]Table2!$B$1:$Z$1,0),0),"")</f>
        <v/>
      </c>
      <c r="I59" s="63">
        <f>IFERROR(VLOOKUP($C13,[1]Table2!$B$1:$Z$21,MATCH("xGD/90",[1]Table2!$B$1:$Z$1,0),0)-VLOOKUP(I13,[1]Table2!$B$1:$Z$21,MATCH("xGD/90",[1]Table2!$B$1:$Z$1,0),0),"")</f>
        <v>7.0000000000000062E-2</v>
      </c>
      <c r="J59" s="63" t="str">
        <f>IFERROR(VLOOKUP($C13,[1]Table2!$B$1:$Z$21,MATCH("xGD/90",[1]Table2!$B$1:$Z$1,0),0)-VLOOKUP(J13,[1]Table2!$B$1:$Z$21,MATCH("xGD/90",[1]Table2!$B$1:$Z$1,0),0),"")</f>
        <v/>
      </c>
      <c r="K59" s="63">
        <f>IFERROR(VLOOKUP($C13,[1]Table2!$B$1:$Z$21,MATCH("xGD/90",[1]Table2!$B$1:$Z$1,0),0)-VLOOKUP(K13,[1]Table2!$B$1:$Z$21,MATCH("xGD/90",[1]Table2!$B$1:$Z$1,0),0),"")</f>
        <v>-0.79</v>
      </c>
      <c r="L59" s="63">
        <f>IFERROR(VLOOKUP($C13,[1]Table2!$B$1:$Z$21,MATCH("xGD/90",[1]Table2!$B$1:$Z$1,0),0)-VLOOKUP(L13,[1]Table2!$B$1:$Z$21,MATCH("xGD/90",[1]Table2!$B$1:$Z$1,0),0),"")</f>
        <v>-0.16999999999999998</v>
      </c>
      <c r="M59" s="63">
        <f>IFERROR(VLOOKUP($C13,[1]Table2!$B$1:$Z$21,MATCH("xGD/90",[1]Table2!$B$1:$Z$1,0),0)-VLOOKUP(M13,[1]Table2!$B$1:$Z$21,MATCH("xGD/90",[1]Table2!$B$1:$Z$1,0),0),"")</f>
        <v>-1.06</v>
      </c>
      <c r="N59" s="63" t="str">
        <f>IFERROR(VLOOKUP($C13,[1]Table2!$B$1:$Z$21,MATCH("xGD/90",[1]Table2!$B$1:$Z$1,0),0)-VLOOKUP(N13,[1]Table2!$B$1:$Z$21,MATCH("xGD/90",[1]Table2!$B$1:$Z$1,0),0),"")</f>
        <v/>
      </c>
      <c r="O59" s="63" t="str">
        <f>IFERROR(VLOOKUP($C13,[1]Table2!$B$1:$Z$21,MATCH("xGD/90",[1]Table2!$B$1:$Z$1,0),0)-VLOOKUP(O13,[1]Table2!$B$1:$Z$21,MATCH("xGD/90",[1]Table2!$B$1:$Z$1,0),0),"")</f>
        <v/>
      </c>
      <c r="P59" s="63" t="str">
        <f>IFERROR(VLOOKUP($C13,[1]Table2!$B$1:$Z$21,MATCH("xGD/90",[1]Table2!$B$1:$Z$1,0),0)-VLOOKUP(P13,[1]Table2!$B$1:$Z$21,MATCH("xGD/90",[1]Table2!$B$1:$Z$1,0),0),"")</f>
        <v/>
      </c>
      <c r="Q59" s="63">
        <f>IFERROR(VLOOKUP($C13,[1]Table2!$B$1:$Z$21,MATCH("xGD/90",[1]Table2!$B$1:$Z$1,0),0)-VLOOKUP(Q13,[1]Table2!$B$1:$Z$21,MATCH("xGD/90",[1]Table2!$B$1:$Z$1,0),0),"")</f>
        <v>-0.66</v>
      </c>
      <c r="R59" s="63" t="str">
        <f>IFERROR(VLOOKUP($C13,[1]Table2!$B$1:$Z$21,MATCH("xGD/90",[1]Table2!$B$1:$Z$1,0),0)-VLOOKUP(R13,[1]Table2!$B$1:$Z$21,MATCH("xGD/90",[1]Table2!$B$1:$Z$1,0),0),"")</f>
        <v/>
      </c>
      <c r="S59" s="63" t="str">
        <f>IFERROR(VLOOKUP($C13,[1]Table2!$B$1:$Z$21,MATCH("xGD/90",[1]Table2!$B$1:$Z$1,0),0)-VLOOKUP(S13,[1]Table2!$B$1:$Z$21,MATCH("xGD/90",[1]Table2!$B$1:$Z$1,0),0),"")</f>
        <v/>
      </c>
      <c r="T59" s="63" t="str">
        <f>IFERROR(VLOOKUP($C13,[1]Table2!$B$1:$Z$21,MATCH("xGD/90",[1]Table2!$B$1:$Z$1,0),0)-VLOOKUP(T13,[1]Table2!$B$1:$Z$21,MATCH("xGD/90",[1]Table2!$B$1:$Z$1,0),0),"")</f>
        <v/>
      </c>
      <c r="U59" s="63">
        <f>IFERROR(VLOOKUP($C13,[1]Table2!$B$1:$Z$21,MATCH("xGD/90",[1]Table2!$B$1:$Z$1,0),0)-VLOOKUP(U13,[1]Table2!$B$1:$Z$21,MATCH("xGD/90",[1]Table2!$B$1:$Z$1,0),0),"")</f>
        <v>-0.12</v>
      </c>
      <c r="V59" s="63" t="str">
        <f>IFERROR(VLOOKUP($C13,[1]Table2!$B$1:$Z$21,MATCH("xGD/90",[1]Table2!$B$1:$Z$1,0),0)-VLOOKUP(V13,[1]Table2!$B$1:$Z$21,MATCH("xGD/90",[1]Table2!$B$1:$Z$1,0),0),"")</f>
        <v/>
      </c>
      <c r="W59" s="63">
        <f>IFERROR(VLOOKUP($C13,[1]Table2!$B$1:$Z$21,MATCH("xGD/90",[1]Table2!$B$1:$Z$1,0),0)-VLOOKUP(W13,[1]Table2!$B$1:$Z$21,MATCH("xGD/90",[1]Table2!$B$1:$Z$1,0),0),"")</f>
        <v>-0.96</v>
      </c>
      <c r="X59" s="63" t="str">
        <f>IFERROR(VLOOKUP($C13,[1]Table2!$B$1:$Z$21,MATCH("xGD/90",[1]Table2!$B$1:$Z$1,0),0)-VLOOKUP(X13,[1]Table2!$B$1:$Z$21,MATCH("xGD/90",[1]Table2!$B$1:$Z$1,0),0),"")</f>
        <v/>
      </c>
      <c r="Y59" s="63">
        <f>IFERROR(VLOOKUP($C13,[1]Table2!$B$1:$Z$21,MATCH("xGD/90",[1]Table2!$B$1:$Z$1,0),0)-VLOOKUP(Y13,[1]Table2!$B$1:$Z$21,MATCH("xGD/90",[1]Table2!$B$1:$Z$1,0),0),"")</f>
        <v>-0.77</v>
      </c>
      <c r="Z59" s="63">
        <f>IFERROR(VLOOKUP($C13,[1]Table2!$B$1:$Z$21,MATCH("xGD/90",[1]Table2!$B$1:$Z$1,0),0)-VLOOKUP(Z13,[1]Table2!$B$1:$Z$21,MATCH("xGD/90",[1]Table2!$B$1:$Z$1,0),0),"")</f>
        <v>-1.33</v>
      </c>
      <c r="AA59" s="63">
        <f>IFERROR(VLOOKUP($C13,[1]Table2!$B$1:$Z$21,MATCH("xGD/90",[1]Table2!$B$1:$Z$1,0),0)-VLOOKUP(AA13,[1]Table2!$B$1:$Z$21,MATCH("xGD/90",[1]Table2!$B$1:$Z$1,0),0),"")</f>
        <v>-0.28999999999999998</v>
      </c>
      <c r="AB59" s="63" t="str">
        <f>IFERROR(VLOOKUP($C13,[1]Table2!$B$1:$Z$21,MATCH("xGD/90",[1]Table2!$B$1:$Z$1,0),0)-VLOOKUP(AB13,[1]Table2!$B$1:$Z$21,MATCH("xGD/90",[1]Table2!$B$1:$Z$1,0),0),"")</f>
        <v/>
      </c>
      <c r="AC59" s="63">
        <f>IFERROR(VLOOKUP($C13,[1]Table2!$B$1:$Z$21,MATCH("xGD/90",[1]Table2!$B$1:$Z$1,0),0)-VLOOKUP(AC13,[1]Table2!$B$1:$Z$21,MATCH("xGD/90",[1]Table2!$B$1:$Z$1,0),0),"")</f>
        <v>-0.20999999999999996</v>
      </c>
      <c r="AD59" s="63" t="str">
        <f>IFERROR(VLOOKUP($C13,[1]Table2!$B$1:$Z$21,MATCH("xGD/90",[1]Table2!$B$1:$Z$1,0),0)-VLOOKUP(AD13,[1]Table2!$B$1:$Z$21,MATCH("xGD/90",[1]Table2!$B$1:$Z$1,0),0),"")</f>
        <v/>
      </c>
      <c r="AE59" s="63">
        <f>IFERROR(VLOOKUP($C13,[1]Table2!$B$1:$Z$21,MATCH("xGD/90",[1]Table2!$B$1:$Z$1,0),0)-VLOOKUP(AE13,[1]Table2!$B$1:$Z$21,MATCH("xGD/90",[1]Table2!$B$1:$Z$1,0),0),"")</f>
        <v>-0.26</v>
      </c>
      <c r="AF59" s="63" t="str">
        <f>IFERROR(VLOOKUP($C13,[1]Table2!$B$1:$Z$21,MATCH("xGD/90",[1]Table2!$B$1:$Z$1,0),0)-VLOOKUP(AF13,[1]Table2!$B$1:$Z$21,MATCH("xGD/90",[1]Table2!$B$1:$Z$1,0),0),"")</f>
        <v/>
      </c>
      <c r="AG59" s="63">
        <f>IFERROR(VLOOKUP($C13,[1]Table2!$B$1:$Z$21,MATCH("xGD/90",[1]Table2!$B$1:$Z$1,0),0)-VLOOKUP(AG13,[1]Table2!$B$1:$Z$21,MATCH("xGD/90",[1]Table2!$B$1:$Z$1,0),0),"")</f>
        <v>0.14000000000000001</v>
      </c>
      <c r="AH59" s="63" t="str">
        <f>IFERROR(VLOOKUP($C13,[1]Table2!$B$1:$Z$21,MATCH("xGD/90",[1]Table2!$B$1:$Z$1,0),0)-VLOOKUP(AH13,[1]Table2!$B$1:$Z$21,MATCH("xGD/90",[1]Table2!$B$1:$Z$1,0),0),"")</f>
        <v/>
      </c>
      <c r="AI59" s="63" t="str">
        <f>IFERROR(VLOOKUP($C13,[1]Table2!$B$1:$Z$21,MATCH("xGD/90",[1]Table2!$B$1:$Z$1,0),0)-VLOOKUP(AI13,[1]Table2!$B$1:$Z$21,MATCH("xGD/90",[1]Table2!$B$1:$Z$1,0),0),"")</f>
        <v/>
      </c>
      <c r="AJ59" s="63" t="str">
        <f>IFERROR(VLOOKUP($C13,[1]Table2!$B$1:$Z$21,MATCH("xGD/90",[1]Table2!$B$1:$Z$1,0),0)-VLOOKUP(AJ13,[1]Table2!$B$1:$Z$21,MATCH("xGD/90",[1]Table2!$B$1:$Z$1,0),0),"")</f>
        <v/>
      </c>
      <c r="AK59" s="63" t="str">
        <f>IFERROR(VLOOKUP($C13,[1]Table2!$B$1:$Z$21,MATCH("xGD/90",[1]Table2!$B$1:$Z$1,0),0)-VLOOKUP(AK13,[1]Table2!$B$1:$Z$21,MATCH("xGD/90",[1]Table2!$B$1:$Z$1,0),0),"")</f>
        <v/>
      </c>
      <c r="AL59" s="63" t="str">
        <f>IFERROR(VLOOKUP($C13,[1]Table2!$B$1:$Z$21,MATCH("xGD/90",[1]Table2!$B$1:$Z$1,0),0)-VLOOKUP(AL13,[1]Table2!$B$1:$Z$21,MATCH("xGD/90",[1]Table2!$B$1:$Z$1,0),0),"")</f>
        <v/>
      </c>
      <c r="AM59" s="63" t="str">
        <f>IFERROR(VLOOKUP($C13,[1]Table2!$B$1:$Z$21,MATCH("xGD/90",[1]Table2!$B$1:$Z$1,0),0)-VLOOKUP(AM13,[1]Table2!$B$1:$Z$21,MATCH("xGD/90",[1]Table2!$B$1:$Z$1,0),0),"")</f>
        <v/>
      </c>
      <c r="AN59" s="63" t="str">
        <f>IFERROR(VLOOKUP($C13,[1]Table2!$B$1:$Z$21,MATCH("xGD/90",[1]Table2!$B$1:$Z$1,0),0)-VLOOKUP(AN13,[1]Table2!$B$1:$Z$21,MATCH("xGD/90",[1]Table2!$B$1:$Z$1,0),0),"")</f>
        <v/>
      </c>
      <c r="AO59" s="63" t="str">
        <f>IFERROR(VLOOKUP($C13,[1]Table2!$B$1:$Z$21,MATCH("xGD/90",[1]Table2!$B$1:$Z$1,0),0)-VLOOKUP(AO13,[1]Table2!$B$1:$Z$21,MATCH("xGD/90",[1]Table2!$B$1:$Z$1,0),0),"")</f>
        <v/>
      </c>
      <c r="AP59" s="63" t="str">
        <f>IFERROR(VLOOKUP($C13,[1]Table2!$B$1:$Z$21,MATCH("xGD/90",[1]Table2!$B$1:$Z$1,0),0)-VLOOKUP(AP13,[1]Table2!$B$1:$Z$21,MATCH("xGD/90",[1]Table2!$B$1:$Z$1,0),0),"")</f>
        <v/>
      </c>
      <c r="AQ59" s="63" t="str">
        <f>IFERROR(VLOOKUP($C13,[1]Table2!$B$1:$Z$21,MATCH("xGD/90",[1]Table2!$B$1:$Z$1,0),0)-VLOOKUP(AQ13,[1]Table2!$B$1:$Z$21,MATCH("xGD/90",[1]Table2!$B$1:$Z$1,0),0),"")</f>
        <v/>
      </c>
      <c r="AR59" s="63" t="str">
        <f>IFERROR(VLOOKUP($C13,[1]Table2!$B$1:$Z$21,MATCH("xGD/90",[1]Table2!$B$1:$Z$1,0),0)-VLOOKUP(AR13,[1]Table2!$B$1:$Z$21,MATCH("xGD/90",[1]Table2!$B$1:$Z$1,0),0),"")</f>
        <v/>
      </c>
      <c r="AS59" s="63">
        <f>IFERROR(VLOOKUP($C13,[1]Table2!$B$1:$Z$21,MATCH("xGD/90",[1]Table2!$B$1:$Z$1,0),0)-VLOOKUP(AS13,[1]Table2!$B$1:$Z$21,MATCH("xGD/90",[1]Table2!$B$1:$Z$1,0),0),"")</f>
        <v>-0.14999999999999997</v>
      </c>
      <c r="AT59" s="63" t="str">
        <f>IFERROR(VLOOKUP($C13,[1]Table2!$B$1:$Z$21,MATCH("xGD/90",[1]Table2!$B$1:$Z$1,0),0)-VLOOKUP(AT13,[1]Table2!$B$1:$Z$21,MATCH("xGD/90",[1]Table2!$B$1:$Z$1,0),0),"")</f>
        <v/>
      </c>
      <c r="AU59" s="63">
        <f>IFERROR(VLOOKUP($C13,[1]Table2!$B$1:$Z$21,MATCH("xGD/90",[1]Table2!$B$1:$Z$1,0),0)-VLOOKUP(AU13,[1]Table2!$B$1:$Z$21,MATCH("xGD/90",[1]Table2!$B$1:$Z$1,0),0),"")</f>
        <v>-1.9100000000000001</v>
      </c>
      <c r="AV59" s="63">
        <f>IFERROR(VLOOKUP($C13,[1]Table2!$B$1:$Z$21,MATCH("xGD/90",[1]Table2!$B$1:$Z$1,0),0)-VLOOKUP(AV13,[1]Table2!$B$1:$Z$21,MATCH("xGD/90",[1]Table2!$B$1:$Z$1,0),0),"")</f>
        <v>-1.31</v>
      </c>
      <c r="AW59" s="63" t="str">
        <f>IFERROR(VLOOKUP($C13,[1]Table2!$B$1:$Z$21,MATCH("xGD/90",[1]Table2!$B$1:$Z$1,0),0)-VLOOKUP(AW13,[1]Table2!$B$1:$Z$21,MATCH("xGD/90",[1]Table2!$B$1:$Z$1,0),0),"")</f>
        <v/>
      </c>
      <c r="AX59" s="63" t="str">
        <f>IFERROR(VLOOKUP($C13,[1]Table2!$B$1:$Z$21,MATCH("xGD/90",[1]Table2!$B$1:$Z$1,0),0)-VLOOKUP(AX13,[1]Table2!$B$1:$Z$21,MATCH("xGD/90",[1]Table2!$B$1:$Z$1,0),0),"")</f>
        <v/>
      </c>
      <c r="AY59" s="63">
        <f>IFERROR(VLOOKUP($C13,[1]Table2!$B$1:$Z$21,MATCH("xGD/90",[1]Table2!$B$1:$Z$1,0),0)-VLOOKUP(AY13,[1]Table2!$B$1:$Z$21,MATCH("xGD/90",[1]Table2!$B$1:$Z$1,0),0),"")</f>
        <v>-0.12</v>
      </c>
      <c r="AZ59" s="63" t="str">
        <f>IFERROR(VLOOKUP($C13,[1]Table2!$B$1:$Z$21,MATCH("xGD/90",[1]Table2!$B$1:$Z$1,0),0)-VLOOKUP(AZ13,[1]Table2!$B$1:$Z$21,MATCH("xGD/90",[1]Table2!$B$1:$Z$1,0),0),"")</f>
        <v/>
      </c>
      <c r="BA59" s="63">
        <f>IFERROR(VLOOKUP($C13,[1]Table2!$B$1:$Z$21,MATCH("xGD/90",[1]Table2!$B$1:$Z$1,0),0)-VLOOKUP(BA13,[1]Table2!$B$1:$Z$21,MATCH("xGD/90",[1]Table2!$B$1:$Z$1,0),0),"")</f>
        <v>-0.66</v>
      </c>
      <c r="BB59" s="63" t="str">
        <f>IFERROR(VLOOKUP($C13,[1]Table2!$B$1:$Z$21,MATCH("xGD/90",[1]Table2!$B$1:$Z$1,0),0)-VLOOKUP(BB13,[1]Table2!$B$1:$Z$21,MATCH("xGD/90",[1]Table2!$B$1:$Z$1,0),0),"")</f>
        <v/>
      </c>
      <c r="BC59" s="63" t="str">
        <f>IFERROR(VLOOKUP($C13,[1]Table2!$B$1:$Z$21,MATCH("xGD/90",[1]Table2!$B$1:$Z$1,0),0)-VLOOKUP(BC13,[1]Table2!$B$1:$Z$21,MATCH("xGD/90",[1]Table2!$B$1:$Z$1,0),0),"")</f>
        <v/>
      </c>
      <c r="BD59" s="63" t="str">
        <f>IFERROR(VLOOKUP($C13,[1]Table2!$B$1:$Z$21,MATCH("xGD/90",[1]Table2!$B$1:$Z$1,0),0)-VLOOKUP(BD13,[1]Table2!$B$1:$Z$21,MATCH("xGD/90",[1]Table2!$B$1:$Z$1,0),0),"")</f>
        <v/>
      </c>
      <c r="BE59" s="63">
        <f>IFERROR(VLOOKUP($C13,[1]Table2!$B$1:$Z$21,MATCH("xGD/90",[1]Table2!$B$1:$Z$1,0),0)-VLOOKUP(BE13,[1]Table2!$B$1:$Z$21,MATCH("xGD/90",[1]Table2!$B$1:$Z$1,0),0),"")</f>
        <v>-1.53</v>
      </c>
      <c r="BF59" s="63" t="str">
        <f>IFERROR(VLOOKUP($C13,[1]Table2!$B$1:$Z$21,MATCH("xGD/90",[1]Table2!$B$1:$Z$1,0),0)-VLOOKUP(BF13,[1]Table2!$B$1:$Z$21,MATCH("xGD/90",[1]Table2!$B$1:$Z$1,0),0),"")</f>
        <v/>
      </c>
      <c r="BG59" s="63">
        <f>IFERROR(VLOOKUP($C13,[1]Table2!$B$1:$Z$21,MATCH("xGD/90",[1]Table2!$B$1:$Z$1,0),0)-VLOOKUP(BG13,[1]Table2!$B$1:$Z$21,MATCH("xGD/90",[1]Table2!$B$1:$Z$1,0),0),"")</f>
        <v>-1.06</v>
      </c>
      <c r="BH59" s="63" t="str">
        <f>IFERROR(VLOOKUP($C13,[1]Table2!$B$1:$Z$21,MATCH("xGD/90",[1]Table2!$B$1:$Z$1,0),0)-VLOOKUP(BH13,[1]Table2!$B$1:$Z$21,MATCH("xGD/90",[1]Table2!$B$1:$Z$1,0),0),"")</f>
        <v/>
      </c>
      <c r="BI59" s="63">
        <f>IFERROR(VLOOKUP($C13,[1]Table2!$B$1:$Z$21,MATCH("xGD/90",[1]Table2!$B$1:$Z$1,0),0)-VLOOKUP(BI13,[1]Table2!$B$1:$Z$21,MATCH("xGD/90",[1]Table2!$B$1:$Z$1,0),0),"")</f>
        <v>-0.16999999999999998</v>
      </c>
      <c r="BJ59" s="63" t="str">
        <f>IFERROR(VLOOKUP($C13,[1]Table2!$B$1:$Z$21,MATCH("xGD/90",[1]Table2!$B$1:$Z$1,0),0)-VLOOKUP(BJ13,[1]Table2!$B$1:$Z$21,MATCH("xGD/90",[1]Table2!$B$1:$Z$1,0),0),"")</f>
        <v/>
      </c>
      <c r="BK59" s="63">
        <f>IFERROR(VLOOKUP($C13,[1]Table2!$B$1:$Z$21,MATCH("xGD/90",[1]Table2!$B$1:$Z$1,0),0)-VLOOKUP(BK13,[1]Table2!$B$1:$Z$21,MATCH("xGD/90",[1]Table2!$B$1:$Z$1,0),0),"")</f>
        <v>-0.44999999999999996</v>
      </c>
      <c r="BL59" s="63">
        <f>IFERROR(VLOOKUP($C13,[1]Table2!$B$1:$Z$21,MATCH("xGD/90",[1]Table2!$B$1:$Z$1,0),0)-VLOOKUP(BL13,[1]Table2!$B$1:$Z$21,MATCH("xGD/90",[1]Table2!$B$1:$Z$1,0),0),"")</f>
        <v>-1.53</v>
      </c>
      <c r="BM59" s="63">
        <f>IFERROR(VLOOKUP($C13,[1]Table2!$B$1:$Z$21,MATCH("xGD/90",[1]Table2!$B$1:$Z$1,0),0)-VLOOKUP(BM13,[1]Table2!$B$1:$Z$21,MATCH("xGD/90",[1]Table2!$B$1:$Z$1,0),0),"")</f>
        <v>7.0000000000000062E-2</v>
      </c>
      <c r="BN59" s="63" t="str">
        <f>IFERROR(VLOOKUP($C13,[1]Table2!$B$1:$Z$21,MATCH("xGD/90",[1]Table2!$B$1:$Z$1,0),0)-VLOOKUP(BN13,[1]Table2!$B$1:$Z$21,MATCH("xGD/90",[1]Table2!$B$1:$Z$1,0),0),"")</f>
        <v/>
      </c>
      <c r="BO59" s="63">
        <f>IFERROR(VLOOKUP($C13,[1]Table2!$B$1:$Z$21,MATCH("xGD/90",[1]Table2!$B$1:$Z$1,0),0)-VLOOKUP(BO13,[1]Table2!$B$1:$Z$21,MATCH("xGD/90",[1]Table2!$B$1:$Z$1,0),0),"")</f>
        <v>-0.79</v>
      </c>
      <c r="BP59" s="63" t="str">
        <f>IFERROR(VLOOKUP($C13,[1]Table2!$B$1:$Z$21,MATCH("xGD/90",[1]Table2!$B$1:$Z$1,0),0)-VLOOKUP(BP13,[1]Table2!$B$1:$Z$21,MATCH("xGD/90",[1]Table2!$B$1:$Z$1,0),0),"")</f>
        <v/>
      </c>
      <c r="BQ59" s="63">
        <f>IFERROR(VLOOKUP($C13,[1]Table2!$B$1:$Z$21,MATCH("xGD/90",[1]Table2!$B$1:$Z$1,0),0)-VLOOKUP(BQ13,[1]Table2!$B$1:$Z$21,MATCH("xGD/90",[1]Table2!$B$1:$Z$1,0),0),"")</f>
        <v>-0.62</v>
      </c>
      <c r="BR59" s="63" t="str">
        <f>IFERROR(VLOOKUP($C13,[1]Table2!$B$1:$Z$21,MATCH("xGD/90",[1]Table2!$B$1:$Z$1,0),0)-VLOOKUP(BR13,[1]Table2!$B$1:$Z$21,MATCH("xGD/90",[1]Table2!$B$1:$Z$1,0),0),"")</f>
        <v/>
      </c>
      <c r="BS59" s="63" t="str">
        <f>IFERROR(VLOOKUP($C13,[1]Table2!$B$1:$Z$21,MATCH("xGD/90",[1]Table2!$B$1:$Z$1,0),0)-VLOOKUP(BS13,[1]Table2!$B$1:$Z$21,MATCH("xGD/90",[1]Table2!$B$1:$Z$1,0),0),"")</f>
        <v/>
      </c>
      <c r="BT59" s="63" t="str">
        <f>IFERROR(VLOOKUP($C13,[1]Table2!$B$1:$Z$21,MATCH("xGD/90",[1]Table2!$B$1:$Z$1,0),0)-VLOOKUP(BT13,[1]Table2!$B$1:$Z$21,MATCH("xGD/90",[1]Table2!$B$1:$Z$1,0),0),"")</f>
        <v/>
      </c>
      <c r="BU59" s="63">
        <f>IFERROR(VLOOKUP($C13,[1]Table2!$B$1:$Z$21,MATCH("xGD/90",[1]Table2!$B$1:$Z$1,0),0)-VLOOKUP(BU13,[1]Table2!$B$1:$Z$21,MATCH("xGD/90",[1]Table2!$B$1:$Z$1,0),0),"")</f>
        <v>-0.77</v>
      </c>
      <c r="BV59" s="63" t="str">
        <f>IFERROR(VLOOKUP($C13,[1]Table2!$B$1:$Z$21,MATCH("xGD/90",[1]Table2!$B$1:$Z$1,0),0)-VLOOKUP(BV13,[1]Table2!$B$1:$Z$21,MATCH("xGD/90",[1]Table2!$B$1:$Z$1,0),0),"")</f>
        <v/>
      </c>
      <c r="BW59" s="63">
        <f>IFERROR(VLOOKUP($C13,[1]Table2!$B$1:$Z$21,MATCH("xGD/90",[1]Table2!$B$1:$Z$1,0),0)-VLOOKUP(BW13,[1]Table2!$B$1:$Z$21,MATCH("xGD/90",[1]Table2!$B$1:$Z$1,0),0),"")</f>
        <v>-0.96</v>
      </c>
      <c r="BX59" s="63" t="str">
        <f>IFERROR(VLOOKUP($C13,[1]Table2!$B$1:$Z$21,MATCH("xGD/90",[1]Table2!$B$1:$Z$1,0),0)-VLOOKUP(BX13,[1]Table2!$B$1:$Z$21,MATCH("xGD/90",[1]Table2!$B$1:$Z$1,0),0),"")</f>
        <v/>
      </c>
      <c r="BY59" s="63">
        <f>IFERROR(VLOOKUP($C13,[1]Table2!$B$1:$Z$21,MATCH("xGD/90",[1]Table2!$B$1:$Z$1,0),0)-VLOOKUP(BY13,[1]Table2!$B$1:$Z$21,MATCH("xGD/90",[1]Table2!$B$1:$Z$1,0),0),"")</f>
        <v>-0.20999999999999996</v>
      </c>
      <c r="BZ59" s="63" t="str">
        <f>IFERROR(VLOOKUP($C13,[1]Table2!$B$1:$Z$21,MATCH("xGD/90",[1]Table2!$B$1:$Z$1,0),0)-VLOOKUP(BZ13,[1]Table2!$B$1:$Z$21,MATCH("xGD/90",[1]Table2!$B$1:$Z$1,0),0),"")</f>
        <v/>
      </c>
      <c r="CA59" s="63">
        <f>IFERROR(VLOOKUP($C13,[1]Table2!$B$1:$Z$21,MATCH("xGD/90",[1]Table2!$B$1:$Z$1,0),0)-VLOOKUP(CA13,[1]Table2!$B$1:$Z$21,MATCH("xGD/90",[1]Table2!$B$1:$Z$1,0),0),"")</f>
        <v>-0.28999999999999998</v>
      </c>
      <c r="CB59" s="63">
        <f>IFERROR(VLOOKUP($C13,[1]Table2!$B$1:$Z$21,MATCH("xGD/90",[1]Table2!$B$1:$Z$1,0),0)-VLOOKUP(CB13,[1]Table2!$B$1:$Z$21,MATCH("xGD/90",[1]Table2!$B$1:$Z$1,0),0),"")</f>
        <v>-1.33</v>
      </c>
      <c r="CC59" s="63">
        <f>IFERROR(VLOOKUP($C13,[1]Table2!$B$1:$Z$21,MATCH("xGD/90",[1]Table2!$B$1:$Z$1,0),0)-VLOOKUP(CC13,[1]Table2!$B$1:$Z$21,MATCH("xGD/90",[1]Table2!$B$1:$Z$1,0),0),"")</f>
        <v>-0.26</v>
      </c>
      <c r="CD59" s="63" t="str">
        <f>IFERROR(VLOOKUP($C13,[1]Table2!$B$1:$Z$21,MATCH("xGD/90",[1]Table2!$B$1:$Z$1,0),0)-VLOOKUP(CD13,[1]Table2!$B$1:$Z$21,MATCH("xGD/90",[1]Table2!$B$1:$Z$1,0),0),"")</f>
        <v/>
      </c>
      <c r="CE59" s="63">
        <f>IFERROR(VLOOKUP($C13,[1]Table2!$B$1:$Z$21,MATCH("xGD/90",[1]Table2!$B$1:$Z$1,0),0)-VLOOKUP(CE13,[1]Table2!$B$1:$Z$21,MATCH("xGD/90",[1]Table2!$B$1:$Z$1,0),0),"")</f>
        <v>-1.31</v>
      </c>
      <c r="CF59" s="63" t="str">
        <f>IFERROR(VLOOKUP($C13,[1]Table2!$B$1:$Z$21,MATCH("xGD/90",[1]Table2!$B$1:$Z$1,0),0)-VLOOKUP(CF13,[1]Table2!$B$1:$Z$21,MATCH("xGD/90",[1]Table2!$B$1:$Z$1,0),0),"")</f>
        <v/>
      </c>
      <c r="CG59" s="63">
        <f>IFERROR(VLOOKUP($C13,[1]Table2!$B$1:$Z$21,MATCH("xGD/90",[1]Table2!$B$1:$Z$1,0),0)-VLOOKUP(CG13,[1]Table2!$B$1:$Z$21,MATCH("xGD/90",[1]Table2!$B$1:$Z$1,0),0),"")</f>
        <v>-1.9100000000000001</v>
      </c>
      <c r="CH59" s="63" t="str">
        <f>IFERROR(VLOOKUP($C13,[1]Table2!$B$1:$Z$21,MATCH("xGD/90",[1]Table2!$B$1:$Z$1,0),0)-VLOOKUP(CH13,[1]Table2!$B$1:$Z$21,MATCH("xGD/90",[1]Table2!$B$1:$Z$1,0),0),"")</f>
        <v/>
      </c>
      <c r="CI59" s="63">
        <f>IFERROR(VLOOKUP($C13,[1]Table2!$B$1:$Z$21,MATCH("xGD/90",[1]Table2!$B$1:$Z$1,0),0)-VLOOKUP(CI13,[1]Table2!$B$1:$Z$21,MATCH("xGD/90",[1]Table2!$B$1:$Z$1,0),0),"")</f>
        <v>-0.14999999999999997</v>
      </c>
      <c r="CJ59" s="63" t="str">
        <f>IFERROR(VLOOKUP($C13,[1]Table2!$B$1:$Z$21,MATCH("xGD/90",[1]Table2!$B$1:$Z$1,0),0)-VLOOKUP(CJ13,[1]Table2!$B$1:$Z$21,MATCH("xGD/90",[1]Table2!$B$1:$Z$1,0),0),"")</f>
        <v/>
      </c>
      <c r="CK59" s="63">
        <f>IFERROR(VLOOKUP($C13,[1]Table2!$B$1:$Z$21,MATCH("xGD/90",[1]Table2!$B$1:$Z$1,0),0)-VLOOKUP(CK13,[1]Table2!$B$1:$Z$21,MATCH("xGD/90",[1]Table2!$B$1:$Z$1,0),0),"")</f>
        <v>0.14000000000000001</v>
      </c>
      <c r="CL59" s="63" t="str">
        <f>IFERROR(VLOOKUP($C13,[1]Table2!$B$1:$Z$21,MATCH("xGD/90",[1]Table2!$B$1:$Z$1,0),0)-VLOOKUP(CL13,[1]Table2!$B$1:$Z$21,MATCH("xGD/90",[1]Table2!$B$1:$Z$1,0),0),"")</f>
        <v/>
      </c>
      <c r="CM59" s="63" t="str">
        <f>IFERROR(VLOOKUP($C13,[1]Table2!$B$1:$Z$21,MATCH("xGD/90",[1]Table2!$B$1:$Z$1,0),0)-VLOOKUP(CM13,[1]Table2!$B$1:$Z$21,MATCH("xGD/90",[1]Table2!$B$1:$Z$1,0),0),"")</f>
        <v/>
      </c>
      <c r="CN59" s="63" t="str">
        <f>IFERROR(VLOOKUP($C13,[1]Table2!$B$1:$Z$21,MATCH("xGD/90",[1]Table2!$B$1:$Z$1,0),0)-VLOOKUP(CN13,[1]Table2!$B$1:$Z$21,MATCH("xGD/90",[1]Table2!$B$1:$Z$1,0),0),"")</f>
        <v/>
      </c>
      <c r="CO59" s="63" t="str">
        <f>IFERROR(VLOOKUP($C13,[1]Table2!$B$1:$Z$21,MATCH("xGD/90",[1]Table2!$B$1:$Z$1,0),0)-VLOOKUP(CO13,[1]Table2!$B$1:$Z$21,MATCH("xGD/90",[1]Table2!$B$1:$Z$1,0),0),"")</f>
        <v/>
      </c>
      <c r="CP59" s="63" t="str">
        <f>IFERROR(VLOOKUP($C13,[1]Table2!$B$1:$Z$21,MATCH("xGD/90",[1]Table2!$B$1:$Z$1,0),0)-VLOOKUP(CP13,[1]Table2!$B$1:$Z$21,MATCH("xGD/90",[1]Table2!$B$1:$Z$1,0),0),"")</f>
        <v/>
      </c>
      <c r="CQ59" s="63" t="str">
        <f>IFERROR(VLOOKUP($C13,[1]Table2!$B$1:$Z$21,MATCH("xGD/90",[1]Table2!$B$1:$Z$1,0),0)-VLOOKUP(CQ13,[1]Table2!$B$1:$Z$21,MATCH("xGD/90",[1]Table2!$B$1:$Z$1,0),0),"")</f>
        <v/>
      </c>
      <c r="CR59" s="63" t="str">
        <f>IFERROR(VLOOKUP($C13,[1]Table2!$B$1:$Z$21,MATCH("xGD/90",[1]Table2!$B$1:$Z$1,0),0)-VLOOKUP(CR13,[1]Table2!$B$1:$Z$21,MATCH("xGD/90",[1]Table2!$B$1:$Z$1,0),0),"")</f>
        <v/>
      </c>
      <c r="CS59" s="63" t="str">
        <f>IFERROR(VLOOKUP($C13,[1]Table2!$B$1:$Z$21,MATCH("xGD/90",[1]Table2!$B$1:$Z$1,0),0)-VLOOKUP(CS13,[1]Table2!$B$1:$Z$21,MATCH("xGD/90",[1]Table2!$B$1:$Z$1,0),0),"")</f>
        <v/>
      </c>
      <c r="CT59" s="63" t="str">
        <f>IFERROR(VLOOKUP($C13,[1]Table2!$B$1:$Z$21,MATCH("xGD/90",[1]Table2!$B$1:$Z$1,0),0)-VLOOKUP(CT13,[1]Table2!$B$1:$Z$21,MATCH("xGD/90",[1]Table2!$B$1:$Z$1,0),0),"")</f>
        <v/>
      </c>
      <c r="CU59" s="63" t="str">
        <f>IFERROR(VLOOKUP($C13,[1]Table2!$B$1:$Z$21,MATCH("xGD/90",[1]Table2!$B$1:$Z$1,0),0)-VLOOKUP(CU13,[1]Table2!$B$1:$Z$21,MATCH("xGD/90",[1]Table2!$B$1:$Z$1,0),0),"")</f>
        <v/>
      </c>
      <c r="CV59" s="63" t="str">
        <f>IFERROR(VLOOKUP($C13,[1]Table2!$B$1:$Z$21,MATCH("xGD/90",[1]Table2!$B$1:$Z$1,0),0)-VLOOKUP(CV13,[1]Table2!$B$1:$Z$21,MATCH("xGD/90",[1]Table2!$B$1:$Z$1,0),0),"")</f>
        <v/>
      </c>
      <c r="CW59" s="63" t="str">
        <f>IFERROR(VLOOKUP($C13,[1]Table2!$B$1:$Z$21,MATCH("xGD/90",[1]Table2!$B$1:$Z$1,0),0)-VLOOKUP(CW13,[1]Table2!$B$1:$Z$21,MATCH("xGD/90",[1]Table2!$B$1:$Z$1,0),0),"")</f>
        <v/>
      </c>
      <c r="CX59" s="63" t="str">
        <f>IFERROR(VLOOKUP($C13,[1]Table2!$B$1:$Z$21,MATCH("xGD/90",[1]Table2!$B$1:$Z$1,0),0)-VLOOKUP(CX13,[1]Table2!$B$1:$Z$21,MATCH("xGD/90",[1]Table2!$B$1:$Z$1,0),0),"")</f>
        <v/>
      </c>
      <c r="CY59" s="63" t="str">
        <f>IFERROR(VLOOKUP($C13,[1]Table2!$B$1:$Z$21,MATCH("xGD/90",[1]Table2!$B$1:$Z$1,0),0)-VLOOKUP(CY13,[1]Table2!$B$1:$Z$21,MATCH("xGD/90",[1]Table2!$B$1:$Z$1,0),0),"")</f>
        <v/>
      </c>
      <c r="CZ59" s="63" t="str">
        <f>IFERROR(VLOOKUP($C13,[1]Table2!$B$1:$Z$21,MATCH("xGD/90",[1]Table2!$B$1:$Z$1,0),0)-VLOOKUP(CZ13,[1]Table2!$B$1:$Z$21,MATCH("xGD/90",[1]Table2!$B$1:$Z$1,0),0),"")</f>
        <v/>
      </c>
      <c r="DA59" s="63" t="str">
        <f>IFERROR(VLOOKUP($C13,[1]Table2!$B$1:$Z$21,MATCH("xGD/90",[1]Table2!$B$1:$Z$1,0),0)-VLOOKUP(DA13,[1]Table2!$B$1:$Z$21,MATCH("xGD/90",[1]Table2!$B$1:$Z$1,0),0),"")</f>
        <v/>
      </c>
      <c r="DB59" s="63" t="str">
        <f>IFERROR(VLOOKUP($C13,[1]Table2!$B$1:$Z$21,MATCH("xGD/90",[1]Table2!$B$1:$Z$1,0),0)-VLOOKUP(DB13,[1]Table2!$B$1:$Z$21,MATCH("xGD/90",[1]Table2!$B$1:$Z$1,0),0),"")</f>
        <v/>
      </c>
      <c r="DC59" s="63" t="str">
        <f>IFERROR(VLOOKUP($C13,[1]Table2!$B$1:$Z$21,MATCH("xGD/90",[1]Table2!$B$1:$Z$1,0),0)-VLOOKUP(DC13,[1]Table2!$B$1:$Z$21,MATCH("xGD/90",[1]Table2!$B$1:$Z$1,0),0),"")</f>
        <v/>
      </c>
      <c r="DE59" s="101"/>
      <c r="DF59" s="101"/>
      <c r="DG59" s="101"/>
      <c r="DH59" s="101"/>
      <c r="DI59" s="101"/>
      <c r="DJ59" s="101"/>
    </row>
    <row r="60" spans="1:114" s="49" customFormat="1" ht="21.75" customHeight="1" x14ac:dyDescent="0.25">
      <c r="A60" s="48" t="s">
        <v>40</v>
      </c>
      <c r="B60" s="44">
        <f>VLOOKUP(A60,[1]Table!$B$1:$O$21,MATCH("xGD/90",[1]Table!$B$1:$O$1,0),0)</f>
        <v>-0.4</v>
      </c>
      <c r="C60" s="45" t="s">
        <v>8</v>
      </c>
      <c r="D60" s="63" t="str">
        <f>IFERROR(VLOOKUP($C14,[1]Table2!$B$1:$Z$21,MATCH("xGD/90",[1]Table2!$B$1:$Z$1,0),0)-VLOOKUP(D14,[1]Table2!$B$1:$Z$21,MATCH("xGD/90",[1]Table2!$B$1:$Z$1,0),0),"")</f>
        <v/>
      </c>
      <c r="E60" s="63">
        <f>IFERROR(VLOOKUP($C14,[1]Table2!$B$1:$Z$21,MATCH("xGD/90",[1]Table2!$B$1:$Z$1,0),0)-VLOOKUP(E14,[1]Table2!$B$1:$Z$21,MATCH("xGD/90",[1]Table2!$B$1:$Z$1,0),0),"")</f>
        <v>-0.85000000000000009</v>
      </c>
      <c r="F60" s="63" t="str">
        <f>IFERROR(VLOOKUP($C14,[1]Table2!$B$1:$Z$21,MATCH("xGD/90",[1]Table2!$B$1:$Z$1,0),0)-VLOOKUP(F14,[1]Table2!$B$1:$Z$21,MATCH("xGD/90",[1]Table2!$B$1:$Z$1,0),0),"")</f>
        <v/>
      </c>
      <c r="G60" s="63">
        <f>IFERROR(VLOOKUP($C14,[1]Table2!$B$1:$Z$21,MATCH("xGD/90",[1]Table2!$B$1:$Z$1,0),0)-VLOOKUP(G14,[1]Table2!$B$1:$Z$21,MATCH("xGD/90",[1]Table2!$B$1:$Z$1,0),0),"")</f>
        <v>0.06</v>
      </c>
      <c r="H60" s="63" t="str">
        <f>IFERROR(VLOOKUP($C14,[1]Table2!$B$1:$Z$21,MATCH("xGD/90",[1]Table2!$B$1:$Z$1,0),0)-VLOOKUP(H14,[1]Table2!$B$1:$Z$21,MATCH("xGD/90",[1]Table2!$B$1:$Z$1,0),0),"")</f>
        <v/>
      </c>
      <c r="I60" s="63">
        <f>IFERROR(VLOOKUP($C14,[1]Table2!$B$1:$Z$21,MATCH("xGD/90",[1]Table2!$B$1:$Z$1,0),0)-VLOOKUP(I14,[1]Table2!$B$1:$Z$21,MATCH("xGD/90",[1]Table2!$B$1:$Z$1,0),0),"")</f>
        <v>-0.58000000000000007</v>
      </c>
      <c r="J60" s="63" t="str">
        <f>IFERROR(VLOOKUP($C14,[1]Table2!$B$1:$Z$21,MATCH("xGD/90",[1]Table2!$B$1:$Z$1,0),0)-VLOOKUP(J14,[1]Table2!$B$1:$Z$21,MATCH("xGD/90",[1]Table2!$B$1:$Z$1,0),0),"")</f>
        <v/>
      </c>
      <c r="K60" s="63">
        <f>IFERROR(VLOOKUP($C14,[1]Table2!$B$1:$Z$21,MATCH("xGD/90",[1]Table2!$B$1:$Z$1,0),0)-VLOOKUP(K14,[1]Table2!$B$1:$Z$21,MATCH("xGD/90",[1]Table2!$B$1:$Z$1,0),0),"")</f>
        <v>-1.32</v>
      </c>
      <c r="L60" s="63">
        <f>IFERROR(VLOOKUP($C14,[1]Table2!$B$1:$Z$21,MATCH("xGD/90",[1]Table2!$B$1:$Z$1,0),0)-VLOOKUP(L14,[1]Table2!$B$1:$Z$21,MATCH("xGD/90",[1]Table2!$B$1:$Z$1,0),0),"")</f>
        <v>-1.1000000000000001</v>
      </c>
      <c r="M60" s="63">
        <f>IFERROR(VLOOKUP($C14,[1]Table2!$B$1:$Z$21,MATCH("xGD/90",[1]Table2!$B$1:$Z$1,0),0)-VLOOKUP(M14,[1]Table2!$B$1:$Z$21,MATCH("xGD/90",[1]Table2!$B$1:$Z$1,0),0),"")</f>
        <v>-0.56000000000000005</v>
      </c>
      <c r="N60" s="63" t="str">
        <f>IFERROR(VLOOKUP($C14,[1]Table2!$B$1:$Z$21,MATCH("xGD/90",[1]Table2!$B$1:$Z$1,0),0)-VLOOKUP(N14,[1]Table2!$B$1:$Z$21,MATCH("xGD/90",[1]Table2!$B$1:$Z$1,0),0),"")</f>
        <v/>
      </c>
      <c r="O60" s="63" t="str">
        <f>IFERROR(VLOOKUP($C14,[1]Table2!$B$1:$Z$21,MATCH("xGD/90",[1]Table2!$B$1:$Z$1,0),0)-VLOOKUP(O14,[1]Table2!$B$1:$Z$21,MATCH("xGD/90",[1]Table2!$B$1:$Z$1,0),0),"")</f>
        <v/>
      </c>
      <c r="P60" s="63" t="str">
        <f>IFERROR(VLOOKUP($C14,[1]Table2!$B$1:$Z$21,MATCH("xGD/90",[1]Table2!$B$1:$Z$1,0),0)-VLOOKUP(P14,[1]Table2!$B$1:$Z$21,MATCH("xGD/90",[1]Table2!$B$1:$Z$1,0),0),"")</f>
        <v/>
      </c>
      <c r="Q60" s="63">
        <f>IFERROR(VLOOKUP($C14,[1]Table2!$B$1:$Z$21,MATCH("xGD/90",[1]Table2!$B$1:$Z$1,0),0)-VLOOKUP(Q14,[1]Table2!$B$1:$Z$21,MATCH("xGD/90",[1]Table2!$B$1:$Z$1,0),0),"")</f>
        <v>0.28000000000000003</v>
      </c>
      <c r="R60" s="63" t="str">
        <f>IFERROR(VLOOKUP($C14,[1]Table2!$B$1:$Z$21,MATCH("xGD/90",[1]Table2!$B$1:$Z$1,0),0)-VLOOKUP(R14,[1]Table2!$B$1:$Z$21,MATCH("xGD/90",[1]Table2!$B$1:$Z$1,0),0),"")</f>
        <v/>
      </c>
      <c r="S60" s="63" t="str">
        <f>IFERROR(VLOOKUP($C14,[1]Table2!$B$1:$Z$21,MATCH("xGD/90",[1]Table2!$B$1:$Z$1,0),0)-VLOOKUP(S14,[1]Table2!$B$1:$Z$21,MATCH("xGD/90",[1]Table2!$B$1:$Z$1,0),0),"")</f>
        <v/>
      </c>
      <c r="T60" s="63" t="str">
        <f>IFERROR(VLOOKUP($C14,[1]Table2!$B$1:$Z$21,MATCH("xGD/90",[1]Table2!$B$1:$Z$1,0),0)-VLOOKUP(T14,[1]Table2!$B$1:$Z$21,MATCH("xGD/90",[1]Table2!$B$1:$Z$1,0),0),"")</f>
        <v/>
      </c>
      <c r="U60" s="63">
        <f>IFERROR(VLOOKUP($C14,[1]Table2!$B$1:$Z$21,MATCH("xGD/90",[1]Table2!$B$1:$Z$1,0),0)-VLOOKUP(U14,[1]Table2!$B$1:$Z$21,MATCH("xGD/90",[1]Table2!$B$1:$Z$1,0),0),"")</f>
        <v>-1.1200000000000001</v>
      </c>
      <c r="V60" s="63" t="str">
        <f>IFERROR(VLOOKUP($C14,[1]Table2!$B$1:$Z$21,MATCH("xGD/90",[1]Table2!$B$1:$Z$1,0),0)-VLOOKUP(V14,[1]Table2!$B$1:$Z$21,MATCH("xGD/90",[1]Table2!$B$1:$Z$1,0),0),"")</f>
        <v/>
      </c>
      <c r="W60" s="63">
        <f>IFERROR(VLOOKUP($C14,[1]Table2!$B$1:$Z$21,MATCH("xGD/90",[1]Table2!$B$1:$Z$1,0),0)-VLOOKUP(W14,[1]Table2!$B$1:$Z$21,MATCH("xGD/90",[1]Table2!$B$1:$Z$1,0),0),"")</f>
        <v>-0.45</v>
      </c>
      <c r="X60" s="63" t="str">
        <f>IFERROR(VLOOKUP($C14,[1]Table2!$B$1:$Z$21,MATCH("xGD/90",[1]Table2!$B$1:$Z$1,0),0)-VLOOKUP(X14,[1]Table2!$B$1:$Z$21,MATCH("xGD/90",[1]Table2!$B$1:$Z$1,0),0),"")</f>
        <v/>
      </c>
      <c r="Y60" s="63">
        <f>IFERROR(VLOOKUP($C14,[1]Table2!$B$1:$Z$21,MATCH("xGD/90",[1]Table2!$B$1:$Z$1,0),0)-VLOOKUP(Y14,[1]Table2!$B$1:$Z$21,MATCH("xGD/90",[1]Table2!$B$1:$Z$1,0),0),"")</f>
        <v>0.35</v>
      </c>
      <c r="Z60" s="63">
        <f>IFERROR(VLOOKUP($C14,[1]Table2!$B$1:$Z$21,MATCH("xGD/90",[1]Table2!$B$1:$Z$1,0),0)-VLOOKUP(Z14,[1]Table2!$B$1:$Z$21,MATCH("xGD/90",[1]Table2!$B$1:$Z$1,0),0),"")</f>
        <v>-0.24000000000000002</v>
      </c>
      <c r="AA60" s="63">
        <f>IFERROR(VLOOKUP($C14,[1]Table2!$B$1:$Z$21,MATCH("xGD/90",[1]Table2!$B$1:$Z$1,0),0)-VLOOKUP(AA14,[1]Table2!$B$1:$Z$21,MATCH("xGD/90",[1]Table2!$B$1:$Z$1,0),0),"")</f>
        <v>3.999999999999998E-2</v>
      </c>
      <c r="AB60" s="63" t="str">
        <f>IFERROR(VLOOKUP($C14,[1]Table2!$B$1:$Z$21,MATCH("xGD/90",[1]Table2!$B$1:$Z$1,0),0)-VLOOKUP(AB14,[1]Table2!$B$1:$Z$21,MATCH("xGD/90",[1]Table2!$B$1:$Z$1,0),0),"")</f>
        <v/>
      </c>
      <c r="AC60" s="63">
        <f>IFERROR(VLOOKUP($C14,[1]Table2!$B$1:$Z$21,MATCH("xGD/90",[1]Table2!$B$1:$Z$1,0),0)-VLOOKUP(AC14,[1]Table2!$B$1:$Z$21,MATCH("xGD/90",[1]Table2!$B$1:$Z$1,0),0),"")</f>
        <v>0.20999999999999996</v>
      </c>
      <c r="AD60" s="63" t="str">
        <f>IFERROR(VLOOKUP($C14,[1]Table2!$B$1:$Z$21,MATCH("xGD/90",[1]Table2!$B$1:$Z$1,0),0)-VLOOKUP(AD14,[1]Table2!$B$1:$Z$21,MATCH("xGD/90",[1]Table2!$B$1:$Z$1,0),0),"")</f>
        <v/>
      </c>
      <c r="AE60" s="63">
        <f>IFERROR(VLOOKUP($C14,[1]Table2!$B$1:$Z$21,MATCH("xGD/90",[1]Table2!$B$1:$Z$1,0),0)-VLOOKUP(AE14,[1]Table2!$B$1:$Z$21,MATCH("xGD/90",[1]Table2!$B$1:$Z$1,0),0),"")</f>
        <v>-1.7000000000000002</v>
      </c>
      <c r="AF60" s="63" t="str">
        <f>IFERROR(VLOOKUP($C14,[1]Table2!$B$1:$Z$21,MATCH("xGD/90",[1]Table2!$B$1:$Z$1,0),0)-VLOOKUP(AF14,[1]Table2!$B$1:$Z$21,MATCH("xGD/90",[1]Table2!$B$1:$Z$1,0),0),"")</f>
        <v/>
      </c>
      <c r="AG60" s="63">
        <f>IFERROR(VLOOKUP($C14,[1]Table2!$B$1:$Z$21,MATCH("xGD/90",[1]Table2!$B$1:$Z$1,0),0)-VLOOKUP(AG14,[1]Table2!$B$1:$Z$21,MATCH("xGD/90",[1]Table2!$B$1:$Z$1,0),0),"")</f>
        <v>-0.75</v>
      </c>
      <c r="AH60" s="63" t="str">
        <f>IFERROR(VLOOKUP($C14,[1]Table2!$B$1:$Z$21,MATCH("xGD/90",[1]Table2!$B$1:$Z$1,0),0)-VLOOKUP(AH14,[1]Table2!$B$1:$Z$21,MATCH("xGD/90",[1]Table2!$B$1:$Z$1,0),0),"")</f>
        <v/>
      </c>
      <c r="AI60" s="63" t="str">
        <f>IFERROR(VLOOKUP($C14,[1]Table2!$B$1:$Z$21,MATCH("xGD/90",[1]Table2!$B$1:$Z$1,0),0)-VLOOKUP(AI14,[1]Table2!$B$1:$Z$21,MATCH("xGD/90",[1]Table2!$B$1:$Z$1,0),0),"")</f>
        <v/>
      </c>
      <c r="AJ60" s="63" t="str">
        <f>IFERROR(VLOOKUP($C14,[1]Table2!$B$1:$Z$21,MATCH("xGD/90",[1]Table2!$B$1:$Z$1,0),0)-VLOOKUP(AJ14,[1]Table2!$B$1:$Z$21,MATCH("xGD/90",[1]Table2!$B$1:$Z$1,0),0),"")</f>
        <v/>
      </c>
      <c r="AK60" s="63" t="str">
        <f>IFERROR(VLOOKUP($C14,[1]Table2!$B$1:$Z$21,MATCH("xGD/90",[1]Table2!$B$1:$Z$1,0),0)-VLOOKUP(AK14,[1]Table2!$B$1:$Z$21,MATCH("xGD/90",[1]Table2!$B$1:$Z$1,0),0),"")</f>
        <v/>
      </c>
      <c r="AL60" s="63" t="str">
        <f>IFERROR(VLOOKUP($C14,[1]Table2!$B$1:$Z$21,MATCH("xGD/90",[1]Table2!$B$1:$Z$1,0),0)-VLOOKUP(AL14,[1]Table2!$B$1:$Z$21,MATCH("xGD/90",[1]Table2!$B$1:$Z$1,0),0),"")</f>
        <v/>
      </c>
      <c r="AM60" s="63" t="str">
        <f>IFERROR(VLOOKUP($C14,[1]Table2!$B$1:$Z$21,MATCH("xGD/90",[1]Table2!$B$1:$Z$1,0),0)-VLOOKUP(AM14,[1]Table2!$B$1:$Z$21,MATCH("xGD/90",[1]Table2!$B$1:$Z$1,0),0),"")</f>
        <v/>
      </c>
      <c r="AN60" s="63" t="str">
        <f>IFERROR(VLOOKUP($C14,[1]Table2!$B$1:$Z$21,MATCH("xGD/90",[1]Table2!$B$1:$Z$1,0),0)-VLOOKUP(AN14,[1]Table2!$B$1:$Z$21,MATCH("xGD/90",[1]Table2!$B$1:$Z$1,0),0),"")</f>
        <v/>
      </c>
      <c r="AO60" s="63" t="str">
        <f>IFERROR(VLOOKUP($C14,[1]Table2!$B$1:$Z$21,MATCH("xGD/90",[1]Table2!$B$1:$Z$1,0),0)-VLOOKUP(AO14,[1]Table2!$B$1:$Z$21,MATCH("xGD/90",[1]Table2!$B$1:$Z$1,0),0),"")</f>
        <v/>
      </c>
      <c r="AP60" s="63" t="str">
        <f>IFERROR(VLOOKUP($C14,[1]Table2!$B$1:$Z$21,MATCH("xGD/90",[1]Table2!$B$1:$Z$1,0),0)-VLOOKUP(AP14,[1]Table2!$B$1:$Z$21,MATCH("xGD/90",[1]Table2!$B$1:$Z$1,0),0),"")</f>
        <v/>
      </c>
      <c r="AQ60" s="63" t="str">
        <f>IFERROR(VLOOKUP($C14,[1]Table2!$B$1:$Z$21,MATCH("xGD/90",[1]Table2!$B$1:$Z$1,0),0)-VLOOKUP(AQ14,[1]Table2!$B$1:$Z$21,MATCH("xGD/90",[1]Table2!$B$1:$Z$1,0),0),"")</f>
        <v/>
      </c>
      <c r="AR60" s="63" t="str">
        <f>IFERROR(VLOOKUP($C14,[1]Table2!$B$1:$Z$21,MATCH("xGD/90",[1]Table2!$B$1:$Z$1,0),0)-VLOOKUP(AR14,[1]Table2!$B$1:$Z$21,MATCH("xGD/90",[1]Table2!$B$1:$Z$1,0),0),"")</f>
        <v/>
      </c>
      <c r="AS60" s="63">
        <f>IFERROR(VLOOKUP($C14,[1]Table2!$B$1:$Z$21,MATCH("xGD/90",[1]Table2!$B$1:$Z$1,0),0)-VLOOKUP(AS14,[1]Table2!$B$1:$Z$21,MATCH("xGD/90",[1]Table2!$B$1:$Z$1,0),0),"")</f>
        <v>-8.0000000000000016E-2</v>
      </c>
      <c r="AT60" s="63" t="str">
        <f>IFERROR(VLOOKUP($C14,[1]Table2!$B$1:$Z$21,MATCH("xGD/90",[1]Table2!$B$1:$Z$1,0),0)-VLOOKUP(AT14,[1]Table2!$B$1:$Z$21,MATCH("xGD/90",[1]Table2!$B$1:$Z$1,0),0),"")</f>
        <v/>
      </c>
      <c r="AU60" s="63">
        <f>IFERROR(VLOOKUP($C14,[1]Table2!$B$1:$Z$21,MATCH("xGD/90",[1]Table2!$B$1:$Z$1,0),0)-VLOOKUP(AU14,[1]Table2!$B$1:$Z$21,MATCH("xGD/90",[1]Table2!$B$1:$Z$1,0),0),"")</f>
        <v>8.9999999999999969E-2</v>
      </c>
      <c r="AV60" s="63">
        <f>IFERROR(VLOOKUP($C14,[1]Table2!$B$1:$Z$21,MATCH("xGD/90",[1]Table2!$B$1:$Z$1,0),0)-VLOOKUP(AV14,[1]Table2!$B$1:$Z$21,MATCH("xGD/90",[1]Table2!$B$1:$Z$1,0),0),"")</f>
        <v>-5.0000000000000044E-2</v>
      </c>
      <c r="AW60" s="63" t="str">
        <f>IFERROR(VLOOKUP($C14,[1]Table2!$B$1:$Z$21,MATCH("xGD/90",[1]Table2!$B$1:$Z$1,0),0)-VLOOKUP(AW14,[1]Table2!$B$1:$Z$21,MATCH("xGD/90",[1]Table2!$B$1:$Z$1,0),0),"")</f>
        <v/>
      </c>
      <c r="AX60" s="63">
        <f>IFERROR(VLOOKUP($C14,[1]Table2!$B$1:$Z$21,MATCH("xGD/90",[1]Table2!$B$1:$Z$1,0),0)-VLOOKUP(AX14,[1]Table2!$B$1:$Z$21,MATCH("xGD/90",[1]Table2!$B$1:$Z$1,0),0),"")</f>
        <v>-0.41000000000000003</v>
      </c>
      <c r="AY60" s="63">
        <f>IFERROR(VLOOKUP($C14,[1]Table2!$B$1:$Z$21,MATCH("xGD/90",[1]Table2!$B$1:$Z$1,0),0)-VLOOKUP(AY14,[1]Table2!$B$1:$Z$21,MATCH("xGD/90",[1]Table2!$B$1:$Z$1,0),0),"")</f>
        <v>-1.1200000000000001</v>
      </c>
      <c r="AZ60" s="63" t="str">
        <f>IFERROR(VLOOKUP($C14,[1]Table2!$B$1:$Z$21,MATCH("xGD/90",[1]Table2!$B$1:$Z$1,0),0)-VLOOKUP(AZ14,[1]Table2!$B$1:$Z$21,MATCH("xGD/90",[1]Table2!$B$1:$Z$1,0),0),"")</f>
        <v/>
      </c>
      <c r="BA60" s="63">
        <f>IFERROR(VLOOKUP($C14,[1]Table2!$B$1:$Z$21,MATCH("xGD/90",[1]Table2!$B$1:$Z$1,0),0)-VLOOKUP(BA14,[1]Table2!$B$1:$Z$21,MATCH("xGD/90",[1]Table2!$B$1:$Z$1,0),0),"")</f>
        <v>-0.56000000000000005</v>
      </c>
      <c r="BB60" s="63" t="str">
        <f>IFERROR(VLOOKUP($C14,[1]Table2!$B$1:$Z$21,MATCH("xGD/90",[1]Table2!$B$1:$Z$1,0),0)-VLOOKUP(BB14,[1]Table2!$B$1:$Z$21,MATCH("xGD/90",[1]Table2!$B$1:$Z$1,0),0),"")</f>
        <v/>
      </c>
      <c r="BC60" s="63" t="str">
        <f>IFERROR(VLOOKUP($C14,[1]Table2!$B$1:$Z$21,MATCH("xGD/90",[1]Table2!$B$1:$Z$1,0),0)-VLOOKUP(BC14,[1]Table2!$B$1:$Z$21,MATCH("xGD/90",[1]Table2!$B$1:$Z$1,0),0),"")</f>
        <v/>
      </c>
      <c r="BD60" s="63" t="str">
        <f>IFERROR(VLOOKUP($C14,[1]Table2!$B$1:$Z$21,MATCH("xGD/90",[1]Table2!$B$1:$Z$1,0),0)-VLOOKUP(BD14,[1]Table2!$B$1:$Z$21,MATCH("xGD/90",[1]Table2!$B$1:$Z$1,0),0),"")</f>
        <v/>
      </c>
      <c r="BE60" s="63">
        <f>IFERROR(VLOOKUP($C14,[1]Table2!$B$1:$Z$21,MATCH("xGD/90",[1]Table2!$B$1:$Z$1,0),0)-VLOOKUP(BE14,[1]Table2!$B$1:$Z$21,MATCH("xGD/90",[1]Table2!$B$1:$Z$1,0),0),"")</f>
        <v>-0.41000000000000003</v>
      </c>
      <c r="BF60" s="63" t="str">
        <f>IFERROR(VLOOKUP($C14,[1]Table2!$B$1:$Z$21,MATCH("xGD/90",[1]Table2!$B$1:$Z$1,0),0)-VLOOKUP(BF14,[1]Table2!$B$1:$Z$21,MATCH("xGD/90",[1]Table2!$B$1:$Z$1,0),0),"")</f>
        <v/>
      </c>
      <c r="BG60" s="63">
        <f>IFERROR(VLOOKUP($C14,[1]Table2!$B$1:$Z$21,MATCH("xGD/90",[1]Table2!$B$1:$Z$1,0),0)-VLOOKUP(BG14,[1]Table2!$B$1:$Z$21,MATCH("xGD/90",[1]Table2!$B$1:$Z$1,0),0),"")</f>
        <v>0.28000000000000003</v>
      </c>
      <c r="BH60" s="63" t="str">
        <f>IFERROR(VLOOKUP($C14,[1]Table2!$B$1:$Z$21,MATCH("xGD/90",[1]Table2!$B$1:$Z$1,0),0)-VLOOKUP(BH14,[1]Table2!$B$1:$Z$21,MATCH("xGD/90",[1]Table2!$B$1:$Z$1,0),0),"")</f>
        <v/>
      </c>
      <c r="BI60" s="63">
        <f>IFERROR(VLOOKUP($C14,[1]Table2!$B$1:$Z$21,MATCH("xGD/90",[1]Table2!$B$1:$Z$1,0),0)-VLOOKUP(BI14,[1]Table2!$B$1:$Z$21,MATCH("xGD/90",[1]Table2!$B$1:$Z$1,0),0),"")</f>
        <v>-1.1000000000000001</v>
      </c>
      <c r="BJ60" s="63" t="str">
        <f>IFERROR(VLOOKUP($C14,[1]Table2!$B$1:$Z$21,MATCH("xGD/90",[1]Table2!$B$1:$Z$1,0),0)-VLOOKUP(BJ14,[1]Table2!$B$1:$Z$21,MATCH("xGD/90",[1]Table2!$B$1:$Z$1,0),0),"")</f>
        <v/>
      </c>
      <c r="BK60" s="63">
        <f>IFERROR(VLOOKUP($C14,[1]Table2!$B$1:$Z$21,MATCH("xGD/90",[1]Table2!$B$1:$Z$1,0),0)-VLOOKUP(BK14,[1]Table2!$B$1:$Z$21,MATCH("xGD/90",[1]Table2!$B$1:$Z$1,0),0),"")</f>
        <v>0.06</v>
      </c>
      <c r="BL60" s="63" t="str">
        <f>IFERROR(VLOOKUP($C14,[1]Table2!$B$1:$Z$21,MATCH("xGD/90",[1]Table2!$B$1:$Z$1,0),0)-VLOOKUP(BL14,[1]Table2!$B$1:$Z$21,MATCH("xGD/90",[1]Table2!$B$1:$Z$1,0),0),"")</f>
        <v/>
      </c>
      <c r="BM60" s="63">
        <f>IFERROR(VLOOKUP($C14,[1]Table2!$B$1:$Z$21,MATCH("xGD/90",[1]Table2!$B$1:$Z$1,0),0)-VLOOKUP(BM14,[1]Table2!$B$1:$Z$21,MATCH("xGD/90",[1]Table2!$B$1:$Z$1,0),0),"")</f>
        <v>-0.58000000000000007</v>
      </c>
      <c r="BN60" s="63" t="str">
        <f>IFERROR(VLOOKUP($C14,[1]Table2!$B$1:$Z$21,MATCH("xGD/90",[1]Table2!$B$1:$Z$1,0),0)-VLOOKUP(BN14,[1]Table2!$B$1:$Z$21,MATCH("xGD/90",[1]Table2!$B$1:$Z$1,0),0),"")</f>
        <v/>
      </c>
      <c r="BO60" s="63">
        <f>IFERROR(VLOOKUP($C14,[1]Table2!$B$1:$Z$21,MATCH("xGD/90",[1]Table2!$B$1:$Z$1,0),0)-VLOOKUP(BO14,[1]Table2!$B$1:$Z$21,MATCH("xGD/90",[1]Table2!$B$1:$Z$1,0),0),"")</f>
        <v>-1.32</v>
      </c>
      <c r="BP60" s="63" t="str">
        <f>IFERROR(VLOOKUP($C14,[1]Table2!$B$1:$Z$21,MATCH("xGD/90",[1]Table2!$B$1:$Z$1,0),0)-VLOOKUP(BP14,[1]Table2!$B$1:$Z$21,MATCH("xGD/90",[1]Table2!$B$1:$Z$1,0),0),"")</f>
        <v/>
      </c>
      <c r="BQ60" s="63" t="str">
        <f>IFERROR(VLOOKUP($C14,[1]Table2!$B$1:$Z$21,MATCH("xGD/90",[1]Table2!$B$1:$Z$1,0),0)-VLOOKUP(BQ14,[1]Table2!$B$1:$Z$21,MATCH("xGD/90",[1]Table2!$B$1:$Z$1,0),0),"")</f>
        <v/>
      </c>
      <c r="BR60" s="63" t="str">
        <f>IFERROR(VLOOKUP($C14,[1]Table2!$B$1:$Z$21,MATCH("xGD/90",[1]Table2!$B$1:$Z$1,0),0)-VLOOKUP(BR14,[1]Table2!$B$1:$Z$21,MATCH("xGD/90",[1]Table2!$B$1:$Z$1,0),0),"")</f>
        <v/>
      </c>
      <c r="BS60" s="63" t="str">
        <f>IFERROR(VLOOKUP($C14,[1]Table2!$B$1:$Z$21,MATCH("xGD/90",[1]Table2!$B$1:$Z$1,0),0)-VLOOKUP(BS14,[1]Table2!$B$1:$Z$21,MATCH("xGD/90",[1]Table2!$B$1:$Z$1,0),0),"")</f>
        <v/>
      </c>
      <c r="BT60" s="63" t="str">
        <f>IFERROR(VLOOKUP($C14,[1]Table2!$B$1:$Z$21,MATCH("xGD/90",[1]Table2!$B$1:$Z$1,0),0)-VLOOKUP(BT14,[1]Table2!$B$1:$Z$21,MATCH("xGD/90",[1]Table2!$B$1:$Z$1,0),0),"")</f>
        <v/>
      </c>
      <c r="BU60" s="63">
        <f>IFERROR(VLOOKUP($C14,[1]Table2!$B$1:$Z$21,MATCH("xGD/90",[1]Table2!$B$1:$Z$1,0),0)-VLOOKUP(BU14,[1]Table2!$B$1:$Z$21,MATCH("xGD/90",[1]Table2!$B$1:$Z$1,0),0),"")</f>
        <v>0.35</v>
      </c>
      <c r="BV60" s="63" t="str">
        <f>IFERROR(VLOOKUP($C14,[1]Table2!$B$1:$Z$21,MATCH("xGD/90",[1]Table2!$B$1:$Z$1,0),0)-VLOOKUP(BV14,[1]Table2!$B$1:$Z$21,MATCH("xGD/90",[1]Table2!$B$1:$Z$1,0),0),"")</f>
        <v/>
      </c>
      <c r="BW60" s="63">
        <f>IFERROR(VLOOKUP($C14,[1]Table2!$B$1:$Z$21,MATCH("xGD/90",[1]Table2!$B$1:$Z$1,0),0)-VLOOKUP(BW14,[1]Table2!$B$1:$Z$21,MATCH("xGD/90",[1]Table2!$B$1:$Z$1,0),0),"")</f>
        <v>-0.45</v>
      </c>
      <c r="BX60" s="63" t="str">
        <f>IFERROR(VLOOKUP($C14,[1]Table2!$B$1:$Z$21,MATCH("xGD/90",[1]Table2!$B$1:$Z$1,0),0)-VLOOKUP(BX14,[1]Table2!$B$1:$Z$21,MATCH("xGD/90",[1]Table2!$B$1:$Z$1,0),0),"")</f>
        <v/>
      </c>
      <c r="BY60" s="63">
        <f>IFERROR(VLOOKUP($C14,[1]Table2!$B$1:$Z$21,MATCH("xGD/90",[1]Table2!$B$1:$Z$1,0),0)-VLOOKUP(BY14,[1]Table2!$B$1:$Z$21,MATCH("xGD/90",[1]Table2!$B$1:$Z$1,0),0),"")</f>
        <v>0.20999999999999996</v>
      </c>
      <c r="BZ60" s="63" t="str">
        <f>IFERROR(VLOOKUP($C14,[1]Table2!$B$1:$Z$21,MATCH("xGD/90",[1]Table2!$B$1:$Z$1,0),0)-VLOOKUP(BZ14,[1]Table2!$B$1:$Z$21,MATCH("xGD/90",[1]Table2!$B$1:$Z$1,0),0),"")</f>
        <v/>
      </c>
      <c r="CA60" s="63">
        <f>IFERROR(VLOOKUP($C14,[1]Table2!$B$1:$Z$21,MATCH("xGD/90",[1]Table2!$B$1:$Z$1,0),0)-VLOOKUP(CA14,[1]Table2!$B$1:$Z$21,MATCH("xGD/90",[1]Table2!$B$1:$Z$1,0),0),"")</f>
        <v>3.999999999999998E-2</v>
      </c>
      <c r="CB60" s="63">
        <f>IFERROR(VLOOKUP($C14,[1]Table2!$B$1:$Z$21,MATCH("xGD/90",[1]Table2!$B$1:$Z$1,0),0)-VLOOKUP(CB14,[1]Table2!$B$1:$Z$21,MATCH("xGD/90",[1]Table2!$B$1:$Z$1,0),0),"")</f>
        <v>-0.24000000000000002</v>
      </c>
      <c r="CC60" s="63">
        <f>IFERROR(VLOOKUP($C14,[1]Table2!$B$1:$Z$21,MATCH("xGD/90",[1]Table2!$B$1:$Z$1,0),0)-VLOOKUP(CC14,[1]Table2!$B$1:$Z$21,MATCH("xGD/90",[1]Table2!$B$1:$Z$1,0),0),"")</f>
        <v>-1.7000000000000002</v>
      </c>
      <c r="CD60" s="63">
        <f>IFERROR(VLOOKUP($C14,[1]Table2!$B$1:$Z$21,MATCH("xGD/90",[1]Table2!$B$1:$Z$1,0),0)-VLOOKUP(CD14,[1]Table2!$B$1:$Z$21,MATCH("xGD/90",[1]Table2!$B$1:$Z$1,0),0),"")</f>
        <v>-0.85000000000000009</v>
      </c>
      <c r="CE60" s="63">
        <f>IFERROR(VLOOKUP($C14,[1]Table2!$B$1:$Z$21,MATCH("xGD/90",[1]Table2!$B$1:$Z$1,0),0)-VLOOKUP(CE14,[1]Table2!$B$1:$Z$21,MATCH("xGD/90",[1]Table2!$B$1:$Z$1,0),0),"")</f>
        <v>-5.0000000000000044E-2</v>
      </c>
      <c r="CF60" s="63" t="str">
        <f>IFERROR(VLOOKUP($C14,[1]Table2!$B$1:$Z$21,MATCH("xGD/90",[1]Table2!$B$1:$Z$1,0),0)-VLOOKUP(CF14,[1]Table2!$B$1:$Z$21,MATCH("xGD/90",[1]Table2!$B$1:$Z$1,0),0),"")</f>
        <v/>
      </c>
      <c r="CG60" s="63">
        <f>IFERROR(VLOOKUP($C14,[1]Table2!$B$1:$Z$21,MATCH("xGD/90",[1]Table2!$B$1:$Z$1,0),0)-VLOOKUP(CG14,[1]Table2!$B$1:$Z$21,MATCH("xGD/90",[1]Table2!$B$1:$Z$1,0),0),"")</f>
        <v>8.9999999999999969E-2</v>
      </c>
      <c r="CH60" s="63" t="str">
        <f>IFERROR(VLOOKUP($C14,[1]Table2!$B$1:$Z$21,MATCH("xGD/90",[1]Table2!$B$1:$Z$1,0),0)-VLOOKUP(CH14,[1]Table2!$B$1:$Z$21,MATCH("xGD/90",[1]Table2!$B$1:$Z$1,0),0),"")</f>
        <v/>
      </c>
      <c r="CI60" s="63">
        <f>IFERROR(VLOOKUP($C14,[1]Table2!$B$1:$Z$21,MATCH("xGD/90",[1]Table2!$B$1:$Z$1,0),0)-VLOOKUP(CI14,[1]Table2!$B$1:$Z$21,MATCH("xGD/90",[1]Table2!$B$1:$Z$1,0),0),"")</f>
        <v>-8.0000000000000016E-2</v>
      </c>
      <c r="CJ60" s="63" t="str">
        <f>IFERROR(VLOOKUP($C14,[1]Table2!$B$1:$Z$21,MATCH("xGD/90",[1]Table2!$B$1:$Z$1,0),0)-VLOOKUP(CJ14,[1]Table2!$B$1:$Z$21,MATCH("xGD/90",[1]Table2!$B$1:$Z$1,0),0),"")</f>
        <v/>
      </c>
      <c r="CK60" s="63">
        <f>IFERROR(VLOOKUP($C14,[1]Table2!$B$1:$Z$21,MATCH("xGD/90",[1]Table2!$B$1:$Z$1,0),0)-VLOOKUP(CK14,[1]Table2!$B$1:$Z$21,MATCH("xGD/90",[1]Table2!$B$1:$Z$1,0),0),"")</f>
        <v>-0.75</v>
      </c>
      <c r="CL60" s="63" t="str">
        <f>IFERROR(VLOOKUP($C14,[1]Table2!$B$1:$Z$21,MATCH("xGD/90",[1]Table2!$B$1:$Z$1,0),0)-VLOOKUP(CL14,[1]Table2!$B$1:$Z$21,MATCH("xGD/90",[1]Table2!$B$1:$Z$1,0),0),"")</f>
        <v/>
      </c>
      <c r="CM60" s="63" t="str">
        <f>IFERROR(VLOOKUP($C14,[1]Table2!$B$1:$Z$21,MATCH("xGD/90",[1]Table2!$B$1:$Z$1,0),0)-VLOOKUP(CM14,[1]Table2!$B$1:$Z$21,MATCH("xGD/90",[1]Table2!$B$1:$Z$1,0),0),"")</f>
        <v/>
      </c>
      <c r="CN60" s="63" t="str">
        <f>IFERROR(VLOOKUP($C14,[1]Table2!$B$1:$Z$21,MATCH("xGD/90",[1]Table2!$B$1:$Z$1,0),0)-VLOOKUP(CN14,[1]Table2!$B$1:$Z$21,MATCH("xGD/90",[1]Table2!$B$1:$Z$1,0),0),"")</f>
        <v/>
      </c>
      <c r="CO60" s="63" t="str">
        <f>IFERROR(VLOOKUP($C14,[1]Table2!$B$1:$Z$21,MATCH("xGD/90",[1]Table2!$B$1:$Z$1,0),0)-VLOOKUP(CO14,[1]Table2!$B$1:$Z$21,MATCH("xGD/90",[1]Table2!$B$1:$Z$1,0),0),"")</f>
        <v/>
      </c>
      <c r="CP60" s="63" t="str">
        <f>IFERROR(VLOOKUP($C14,[1]Table2!$B$1:$Z$21,MATCH("xGD/90",[1]Table2!$B$1:$Z$1,0),0)-VLOOKUP(CP14,[1]Table2!$B$1:$Z$21,MATCH("xGD/90",[1]Table2!$B$1:$Z$1,0),0),"")</f>
        <v/>
      </c>
      <c r="CQ60" s="63" t="str">
        <f>IFERROR(VLOOKUP($C14,[1]Table2!$B$1:$Z$21,MATCH("xGD/90",[1]Table2!$B$1:$Z$1,0),0)-VLOOKUP(CQ14,[1]Table2!$B$1:$Z$21,MATCH("xGD/90",[1]Table2!$B$1:$Z$1,0),0),"")</f>
        <v/>
      </c>
      <c r="CR60" s="63" t="str">
        <f>IFERROR(VLOOKUP($C14,[1]Table2!$B$1:$Z$21,MATCH("xGD/90",[1]Table2!$B$1:$Z$1,0),0)-VLOOKUP(CR14,[1]Table2!$B$1:$Z$21,MATCH("xGD/90",[1]Table2!$B$1:$Z$1,0),0),"")</f>
        <v/>
      </c>
      <c r="CS60" s="63" t="str">
        <f>IFERROR(VLOOKUP($C14,[1]Table2!$B$1:$Z$21,MATCH("xGD/90",[1]Table2!$B$1:$Z$1,0),0)-VLOOKUP(CS14,[1]Table2!$B$1:$Z$21,MATCH("xGD/90",[1]Table2!$B$1:$Z$1,0),0),"")</f>
        <v/>
      </c>
      <c r="CT60" s="63" t="str">
        <f>IFERROR(VLOOKUP($C14,[1]Table2!$B$1:$Z$21,MATCH("xGD/90",[1]Table2!$B$1:$Z$1,0),0)-VLOOKUP(CT14,[1]Table2!$B$1:$Z$21,MATCH("xGD/90",[1]Table2!$B$1:$Z$1,0),0),"")</f>
        <v/>
      </c>
      <c r="CU60" s="63" t="str">
        <f>IFERROR(VLOOKUP($C14,[1]Table2!$B$1:$Z$21,MATCH("xGD/90",[1]Table2!$B$1:$Z$1,0),0)-VLOOKUP(CU14,[1]Table2!$B$1:$Z$21,MATCH("xGD/90",[1]Table2!$B$1:$Z$1,0),0),"")</f>
        <v/>
      </c>
      <c r="CV60" s="63" t="str">
        <f>IFERROR(VLOOKUP($C14,[1]Table2!$B$1:$Z$21,MATCH("xGD/90",[1]Table2!$B$1:$Z$1,0),0)-VLOOKUP(CV14,[1]Table2!$B$1:$Z$21,MATCH("xGD/90",[1]Table2!$B$1:$Z$1,0),0),"")</f>
        <v/>
      </c>
      <c r="CW60" s="63" t="str">
        <f>IFERROR(VLOOKUP($C14,[1]Table2!$B$1:$Z$21,MATCH("xGD/90",[1]Table2!$B$1:$Z$1,0),0)-VLOOKUP(CW14,[1]Table2!$B$1:$Z$21,MATCH("xGD/90",[1]Table2!$B$1:$Z$1,0),0),"")</f>
        <v/>
      </c>
      <c r="CX60" s="63" t="str">
        <f>IFERROR(VLOOKUP($C14,[1]Table2!$B$1:$Z$21,MATCH("xGD/90",[1]Table2!$B$1:$Z$1,0),0)-VLOOKUP(CX14,[1]Table2!$B$1:$Z$21,MATCH("xGD/90",[1]Table2!$B$1:$Z$1,0),0),"")</f>
        <v/>
      </c>
      <c r="CY60" s="63" t="str">
        <f>IFERROR(VLOOKUP($C14,[1]Table2!$B$1:$Z$21,MATCH("xGD/90",[1]Table2!$B$1:$Z$1,0),0)-VLOOKUP(CY14,[1]Table2!$B$1:$Z$21,MATCH("xGD/90",[1]Table2!$B$1:$Z$1,0),0),"")</f>
        <v/>
      </c>
      <c r="CZ60" s="63" t="str">
        <f>IFERROR(VLOOKUP($C14,[1]Table2!$B$1:$Z$21,MATCH("xGD/90",[1]Table2!$B$1:$Z$1,0),0)-VLOOKUP(CZ14,[1]Table2!$B$1:$Z$21,MATCH("xGD/90",[1]Table2!$B$1:$Z$1,0),0),"")</f>
        <v/>
      </c>
      <c r="DA60" s="63" t="str">
        <f>IFERROR(VLOOKUP($C14,[1]Table2!$B$1:$Z$21,MATCH("xGD/90",[1]Table2!$B$1:$Z$1,0),0)-VLOOKUP(DA14,[1]Table2!$B$1:$Z$21,MATCH("xGD/90",[1]Table2!$B$1:$Z$1,0),0),"")</f>
        <v/>
      </c>
      <c r="DB60" s="63" t="str">
        <f>IFERROR(VLOOKUP($C14,[1]Table2!$B$1:$Z$21,MATCH("xGD/90",[1]Table2!$B$1:$Z$1,0),0)-VLOOKUP(DB14,[1]Table2!$B$1:$Z$21,MATCH("xGD/90",[1]Table2!$B$1:$Z$1,0),0),"")</f>
        <v/>
      </c>
      <c r="DC60" s="63" t="str">
        <f>IFERROR(VLOOKUP($C14,[1]Table2!$B$1:$Z$21,MATCH("xGD/90",[1]Table2!$B$1:$Z$1,0),0)-VLOOKUP(DC14,[1]Table2!$B$1:$Z$21,MATCH("xGD/90",[1]Table2!$B$1:$Z$1,0),0),"")</f>
        <v/>
      </c>
      <c r="DE60" s="101"/>
      <c r="DF60" s="101"/>
      <c r="DG60" s="101"/>
      <c r="DH60" s="101"/>
      <c r="DI60" s="101"/>
      <c r="DJ60" s="101"/>
    </row>
    <row r="61" spans="1:114" s="49" customFormat="1" ht="21.75" customHeight="1" x14ac:dyDescent="0.25">
      <c r="A61" s="48" t="s">
        <v>55</v>
      </c>
      <c r="B61" s="44">
        <f>VLOOKUP(A61,[1]Table!$B$1:$O$21,MATCH("xGD/90",[1]Table!$B$1:$O$1,0),0)</f>
        <v>-0.44</v>
      </c>
      <c r="C61" s="45" t="s">
        <v>9</v>
      </c>
      <c r="D61" s="63" t="str">
        <f>IFERROR(VLOOKUP($C15,[1]Table2!$B$1:$Z$21,MATCH("xGD/90",[1]Table2!$B$1:$Z$1,0),0)-VLOOKUP(D15,[1]Table2!$B$1:$Z$21,MATCH("xGD/90",[1]Table2!$B$1:$Z$1,0),0),"")</f>
        <v/>
      </c>
      <c r="E61" s="63">
        <f>IFERROR(VLOOKUP($C15,[1]Table2!$B$1:$Z$21,MATCH("xGD/90",[1]Table2!$B$1:$Z$1,0),0)-VLOOKUP(E15,[1]Table2!$B$1:$Z$21,MATCH("xGD/90",[1]Table2!$B$1:$Z$1,0),0),"")</f>
        <v>2.0000000000000018E-2</v>
      </c>
      <c r="F61" s="63" t="str">
        <f>IFERROR(VLOOKUP($C15,[1]Table2!$B$1:$Z$21,MATCH("xGD/90",[1]Table2!$B$1:$Z$1,0),0)-VLOOKUP(F15,[1]Table2!$B$1:$Z$21,MATCH("xGD/90",[1]Table2!$B$1:$Z$1,0),0),"")</f>
        <v/>
      </c>
      <c r="G61" s="63">
        <f>IFERROR(VLOOKUP($C15,[1]Table2!$B$1:$Z$21,MATCH("xGD/90",[1]Table2!$B$1:$Z$1,0),0)-VLOOKUP(G15,[1]Table2!$B$1:$Z$21,MATCH("xGD/90",[1]Table2!$B$1:$Z$1,0),0),"")</f>
        <v>4.9999999999999989E-2</v>
      </c>
      <c r="H61" s="63" t="str">
        <f>IFERROR(VLOOKUP($C15,[1]Table2!$B$1:$Z$21,MATCH("xGD/90",[1]Table2!$B$1:$Z$1,0),0)-VLOOKUP(H15,[1]Table2!$B$1:$Z$21,MATCH("xGD/90",[1]Table2!$B$1:$Z$1,0),0),"")</f>
        <v/>
      </c>
      <c r="I61" s="63">
        <f>IFERROR(VLOOKUP($C15,[1]Table2!$B$1:$Z$21,MATCH("xGD/90",[1]Table2!$B$1:$Z$1,0),0)-VLOOKUP(I15,[1]Table2!$B$1:$Z$21,MATCH("xGD/90",[1]Table2!$B$1:$Z$1,0),0),"")</f>
        <v>-0.45</v>
      </c>
      <c r="J61" s="63" t="str">
        <f>IFERROR(VLOOKUP($C15,[1]Table2!$B$1:$Z$21,MATCH("xGD/90",[1]Table2!$B$1:$Z$1,0),0)-VLOOKUP(J15,[1]Table2!$B$1:$Z$21,MATCH("xGD/90",[1]Table2!$B$1:$Z$1,0),0),"")</f>
        <v/>
      </c>
      <c r="K61" s="63">
        <f>IFERROR(VLOOKUP($C15,[1]Table2!$B$1:$Z$21,MATCH("xGD/90",[1]Table2!$B$1:$Z$1,0),0)-VLOOKUP(K15,[1]Table2!$B$1:$Z$21,MATCH("xGD/90",[1]Table2!$B$1:$Z$1,0),0),"")</f>
        <v>-1.1399999999999999</v>
      </c>
      <c r="L61" s="63">
        <f>IFERROR(VLOOKUP($C15,[1]Table2!$B$1:$Z$21,MATCH("xGD/90",[1]Table2!$B$1:$Z$1,0),0)-VLOOKUP(L15,[1]Table2!$B$1:$Z$21,MATCH("xGD/90",[1]Table2!$B$1:$Z$1,0),0),"")</f>
        <v>0.16999999999999998</v>
      </c>
      <c r="M61" s="63">
        <f>IFERROR(VLOOKUP($C15,[1]Table2!$B$1:$Z$21,MATCH("xGD/90",[1]Table2!$B$1:$Z$1,0),0)-VLOOKUP(M15,[1]Table2!$B$1:$Z$21,MATCH("xGD/90",[1]Table2!$B$1:$Z$1,0),0),"")</f>
        <v>-0.62</v>
      </c>
      <c r="N61" s="63" t="str">
        <f>IFERROR(VLOOKUP($C15,[1]Table2!$B$1:$Z$21,MATCH("xGD/90",[1]Table2!$B$1:$Z$1,0),0)-VLOOKUP(N15,[1]Table2!$B$1:$Z$21,MATCH("xGD/90",[1]Table2!$B$1:$Z$1,0),0),"")</f>
        <v/>
      </c>
      <c r="O61" s="63" t="str">
        <f>IFERROR(VLOOKUP($C15,[1]Table2!$B$1:$Z$21,MATCH("xGD/90",[1]Table2!$B$1:$Z$1,0),0)-VLOOKUP(O15,[1]Table2!$B$1:$Z$21,MATCH("xGD/90",[1]Table2!$B$1:$Z$1,0),0),"")</f>
        <v/>
      </c>
      <c r="P61" s="63" t="str">
        <f>IFERROR(VLOOKUP($C15,[1]Table2!$B$1:$Z$21,MATCH("xGD/90",[1]Table2!$B$1:$Z$1,0),0)-VLOOKUP(P15,[1]Table2!$B$1:$Z$21,MATCH("xGD/90",[1]Table2!$B$1:$Z$1,0),0),"")</f>
        <v/>
      </c>
      <c r="Q61" s="63" t="str">
        <f>IFERROR(VLOOKUP($C15,[1]Table2!$B$1:$Z$21,MATCH("xGD/90",[1]Table2!$B$1:$Z$1,0),0)-VLOOKUP(Q15,[1]Table2!$B$1:$Z$21,MATCH("xGD/90",[1]Table2!$B$1:$Z$1,0),0),"")</f>
        <v/>
      </c>
      <c r="R61" s="63" t="str">
        <f>IFERROR(VLOOKUP($C15,[1]Table2!$B$1:$Z$21,MATCH("xGD/90",[1]Table2!$B$1:$Z$1,0),0)-VLOOKUP(R15,[1]Table2!$B$1:$Z$21,MATCH("xGD/90",[1]Table2!$B$1:$Z$1,0),0),"")</f>
        <v/>
      </c>
      <c r="S61" s="63" t="str">
        <f>IFERROR(VLOOKUP($C15,[1]Table2!$B$1:$Z$21,MATCH("xGD/90",[1]Table2!$B$1:$Z$1,0),0)-VLOOKUP(S15,[1]Table2!$B$1:$Z$21,MATCH("xGD/90",[1]Table2!$B$1:$Z$1,0),0),"")</f>
        <v/>
      </c>
      <c r="T61" s="63" t="str">
        <f>IFERROR(VLOOKUP($C15,[1]Table2!$B$1:$Z$21,MATCH("xGD/90",[1]Table2!$B$1:$Z$1,0),0)-VLOOKUP(T15,[1]Table2!$B$1:$Z$21,MATCH("xGD/90",[1]Table2!$B$1:$Z$1,0),0),"")</f>
        <v/>
      </c>
      <c r="U61" s="63">
        <f>IFERROR(VLOOKUP($C15,[1]Table2!$B$1:$Z$21,MATCH("xGD/90",[1]Table2!$B$1:$Z$1,0),0)-VLOOKUP(U15,[1]Table2!$B$1:$Z$21,MATCH("xGD/90",[1]Table2!$B$1:$Z$1,0),0),"")</f>
        <v>-0.28000000000000003</v>
      </c>
      <c r="V61" s="63" t="str">
        <f>IFERROR(VLOOKUP($C15,[1]Table2!$B$1:$Z$21,MATCH("xGD/90",[1]Table2!$B$1:$Z$1,0),0)-VLOOKUP(V15,[1]Table2!$B$1:$Z$21,MATCH("xGD/90",[1]Table2!$B$1:$Z$1,0),0),"")</f>
        <v/>
      </c>
      <c r="W61" s="63">
        <f>IFERROR(VLOOKUP($C15,[1]Table2!$B$1:$Z$21,MATCH("xGD/90",[1]Table2!$B$1:$Z$1,0),0)-VLOOKUP(W15,[1]Table2!$B$1:$Z$21,MATCH("xGD/90",[1]Table2!$B$1:$Z$1,0),0),"")</f>
        <v>-0.12</v>
      </c>
      <c r="X61" s="63" t="str">
        <f>IFERROR(VLOOKUP($C15,[1]Table2!$B$1:$Z$21,MATCH("xGD/90",[1]Table2!$B$1:$Z$1,0),0)-VLOOKUP(X15,[1]Table2!$B$1:$Z$21,MATCH("xGD/90",[1]Table2!$B$1:$Z$1,0),0),"")</f>
        <v/>
      </c>
      <c r="Y61" s="63">
        <f>IFERROR(VLOOKUP($C15,[1]Table2!$B$1:$Z$21,MATCH("xGD/90",[1]Table2!$B$1:$Z$1,0),0)-VLOOKUP(Y15,[1]Table2!$B$1:$Z$21,MATCH("xGD/90",[1]Table2!$B$1:$Z$1,0),0),"")</f>
        <v>-1.36</v>
      </c>
      <c r="Z61" s="63">
        <f>IFERROR(VLOOKUP($C15,[1]Table2!$B$1:$Z$21,MATCH("xGD/90",[1]Table2!$B$1:$Z$1,0),0)-VLOOKUP(Z15,[1]Table2!$B$1:$Z$21,MATCH("xGD/90",[1]Table2!$B$1:$Z$1,0),0),"")</f>
        <v>-9.0000000000000024E-2</v>
      </c>
      <c r="AA61" s="63">
        <f>IFERROR(VLOOKUP($C15,[1]Table2!$B$1:$Z$21,MATCH("xGD/90",[1]Table2!$B$1:$Z$1,0),0)-VLOOKUP(AA15,[1]Table2!$B$1:$Z$21,MATCH("xGD/90",[1]Table2!$B$1:$Z$1,0),0),"")</f>
        <v>-3.999999999999998E-2</v>
      </c>
      <c r="AB61" s="63" t="str">
        <f>IFERROR(VLOOKUP($C15,[1]Table2!$B$1:$Z$21,MATCH("xGD/90",[1]Table2!$B$1:$Z$1,0),0)-VLOOKUP(AB15,[1]Table2!$B$1:$Z$21,MATCH("xGD/90",[1]Table2!$B$1:$Z$1,0),0),"")</f>
        <v/>
      </c>
      <c r="AC61" s="63">
        <f>IFERROR(VLOOKUP($C15,[1]Table2!$B$1:$Z$21,MATCH("xGD/90",[1]Table2!$B$1:$Z$1,0),0)-VLOOKUP(AC15,[1]Table2!$B$1:$Z$21,MATCH("xGD/90",[1]Table2!$B$1:$Z$1,0),0),"")</f>
        <v>-0.89</v>
      </c>
      <c r="AD61" s="63" t="str">
        <f>IFERROR(VLOOKUP($C15,[1]Table2!$B$1:$Z$21,MATCH("xGD/90",[1]Table2!$B$1:$Z$1,0),0)-VLOOKUP(AD15,[1]Table2!$B$1:$Z$21,MATCH("xGD/90",[1]Table2!$B$1:$Z$1,0),0),"")</f>
        <v/>
      </c>
      <c r="AE61" s="63">
        <f>IFERROR(VLOOKUP($C15,[1]Table2!$B$1:$Z$21,MATCH("xGD/90",[1]Table2!$B$1:$Z$1,0),0)-VLOOKUP(AE15,[1]Table2!$B$1:$Z$21,MATCH("xGD/90",[1]Table2!$B$1:$Z$1,0),0),"")</f>
        <v>0.31</v>
      </c>
      <c r="AF61" s="63" t="str">
        <f>IFERROR(VLOOKUP($C15,[1]Table2!$B$1:$Z$21,MATCH("xGD/90",[1]Table2!$B$1:$Z$1,0),0)-VLOOKUP(AF15,[1]Table2!$B$1:$Z$21,MATCH("xGD/90",[1]Table2!$B$1:$Z$1,0),0),"")</f>
        <v/>
      </c>
      <c r="AG61" s="63">
        <f>IFERROR(VLOOKUP($C15,[1]Table2!$B$1:$Z$21,MATCH("xGD/90",[1]Table2!$B$1:$Z$1,0),0)-VLOOKUP(AG15,[1]Table2!$B$1:$Z$21,MATCH("xGD/90",[1]Table2!$B$1:$Z$1,0),0),"")</f>
        <v>-0.6</v>
      </c>
      <c r="AH61" s="63" t="str">
        <f>IFERROR(VLOOKUP($C15,[1]Table2!$B$1:$Z$21,MATCH("xGD/90",[1]Table2!$B$1:$Z$1,0),0)-VLOOKUP(AH15,[1]Table2!$B$1:$Z$21,MATCH("xGD/90",[1]Table2!$B$1:$Z$1,0),0),"")</f>
        <v/>
      </c>
      <c r="AI61" s="63" t="str">
        <f>IFERROR(VLOOKUP($C15,[1]Table2!$B$1:$Z$21,MATCH("xGD/90",[1]Table2!$B$1:$Z$1,0),0)-VLOOKUP(AI15,[1]Table2!$B$1:$Z$21,MATCH("xGD/90",[1]Table2!$B$1:$Z$1,0),0),"")</f>
        <v/>
      </c>
      <c r="AJ61" s="63" t="str">
        <f>IFERROR(VLOOKUP($C15,[1]Table2!$B$1:$Z$21,MATCH("xGD/90",[1]Table2!$B$1:$Z$1,0),0)-VLOOKUP(AJ15,[1]Table2!$B$1:$Z$21,MATCH("xGD/90",[1]Table2!$B$1:$Z$1,0),0),"")</f>
        <v/>
      </c>
      <c r="AK61" s="63" t="str">
        <f>IFERROR(VLOOKUP($C15,[1]Table2!$B$1:$Z$21,MATCH("xGD/90",[1]Table2!$B$1:$Z$1,0),0)-VLOOKUP(AK15,[1]Table2!$B$1:$Z$21,MATCH("xGD/90",[1]Table2!$B$1:$Z$1,0),0),"")</f>
        <v/>
      </c>
      <c r="AL61" s="63" t="str">
        <f>IFERROR(VLOOKUP($C15,[1]Table2!$B$1:$Z$21,MATCH("xGD/90",[1]Table2!$B$1:$Z$1,0),0)-VLOOKUP(AL15,[1]Table2!$B$1:$Z$21,MATCH("xGD/90",[1]Table2!$B$1:$Z$1,0),0),"")</f>
        <v/>
      </c>
      <c r="AM61" s="63" t="str">
        <f>IFERROR(VLOOKUP($C15,[1]Table2!$B$1:$Z$21,MATCH("xGD/90",[1]Table2!$B$1:$Z$1,0),0)-VLOOKUP(AM15,[1]Table2!$B$1:$Z$21,MATCH("xGD/90",[1]Table2!$B$1:$Z$1,0),0),"")</f>
        <v/>
      </c>
      <c r="AN61" s="63" t="str">
        <f>IFERROR(VLOOKUP($C15,[1]Table2!$B$1:$Z$21,MATCH("xGD/90",[1]Table2!$B$1:$Z$1,0),0)-VLOOKUP(AN15,[1]Table2!$B$1:$Z$21,MATCH("xGD/90",[1]Table2!$B$1:$Z$1,0),0),"")</f>
        <v/>
      </c>
      <c r="AO61" s="63" t="str">
        <f>IFERROR(VLOOKUP($C15,[1]Table2!$B$1:$Z$21,MATCH("xGD/90",[1]Table2!$B$1:$Z$1,0),0)-VLOOKUP(AO15,[1]Table2!$B$1:$Z$21,MATCH("xGD/90",[1]Table2!$B$1:$Z$1,0),0),"")</f>
        <v/>
      </c>
      <c r="AP61" s="63" t="str">
        <f>IFERROR(VLOOKUP($C15,[1]Table2!$B$1:$Z$21,MATCH("xGD/90",[1]Table2!$B$1:$Z$1,0),0)-VLOOKUP(AP15,[1]Table2!$B$1:$Z$21,MATCH("xGD/90",[1]Table2!$B$1:$Z$1,0),0),"")</f>
        <v/>
      </c>
      <c r="AQ61" s="63" t="str">
        <f>IFERROR(VLOOKUP($C15,[1]Table2!$B$1:$Z$21,MATCH("xGD/90",[1]Table2!$B$1:$Z$1,0),0)-VLOOKUP(AQ15,[1]Table2!$B$1:$Z$21,MATCH("xGD/90",[1]Table2!$B$1:$Z$1,0),0),"")</f>
        <v/>
      </c>
      <c r="AR61" s="63" t="str">
        <f>IFERROR(VLOOKUP($C15,[1]Table2!$B$1:$Z$21,MATCH("xGD/90",[1]Table2!$B$1:$Z$1,0),0)-VLOOKUP(AR15,[1]Table2!$B$1:$Z$21,MATCH("xGD/90",[1]Table2!$B$1:$Z$1,0),0),"")</f>
        <v/>
      </c>
      <c r="AS61" s="63" t="str">
        <f>IFERROR(VLOOKUP($C15,[1]Table2!$B$1:$Z$21,MATCH("xGD/90",[1]Table2!$B$1:$Z$1,0),0)-VLOOKUP(AS15,[1]Table2!$B$1:$Z$21,MATCH("xGD/90",[1]Table2!$B$1:$Z$1,0),0),"")</f>
        <v/>
      </c>
      <c r="AT61" s="63">
        <f>IFERROR(VLOOKUP($C15,[1]Table2!$B$1:$Z$21,MATCH("xGD/90",[1]Table2!$B$1:$Z$1,0),0)-VLOOKUP(AT15,[1]Table2!$B$1:$Z$21,MATCH("xGD/90",[1]Table2!$B$1:$Z$1,0),0),"")</f>
        <v>-1.74</v>
      </c>
      <c r="AU61" s="63">
        <f>IFERROR(VLOOKUP($C15,[1]Table2!$B$1:$Z$21,MATCH("xGD/90",[1]Table2!$B$1:$Z$1,0),0)-VLOOKUP(AU15,[1]Table2!$B$1:$Z$21,MATCH("xGD/90",[1]Table2!$B$1:$Z$1,0),0),"")</f>
        <v>-1.1599999999999999</v>
      </c>
      <c r="AV61" s="63">
        <f>IFERROR(VLOOKUP($C15,[1]Table2!$B$1:$Z$21,MATCH("xGD/90",[1]Table2!$B$1:$Z$1,0),0)-VLOOKUP(AV15,[1]Table2!$B$1:$Z$21,MATCH("xGD/90",[1]Table2!$B$1:$Z$1,0),0),"")</f>
        <v>-0.49</v>
      </c>
      <c r="AW61" s="63" t="str">
        <f>IFERROR(VLOOKUP($C15,[1]Table2!$B$1:$Z$21,MATCH("xGD/90",[1]Table2!$B$1:$Z$1,0),0)-VLOOKUP(AW15,[1]Table2!$B$1:$Z$21,MATCH("xGD/90",[1]Table2!$B$1:$Z$1,0),0),"")</f>
        <v/>
      </c>
      <c r="AX61" s="63" t="str">
        <f>IFERROR(VLOOKUP($C15,[1]Table2!$B$1:$Z$21,MATCH("xGD/90",[1]Table2!$B$1:$Z$1,0),0)-VLOOKUP(AX15,[1]Table2!$B$1:$Z$21,MATCH("xGD/90",[1]Table2!$B$1:$Z$1,0),0),"")</f>
        <v/>
      </c>
      <c r="AY61" s="63">
        <f>IFERROR(VLOOKUP($C15,[1]Table2!$B$1:$Z$21,MATCH("xGD/90",[1]Table2!$B$1:$Z$1,0),0)-VLOOKUP(AY15,[1]Table2!$B$1:$Z$21,MATCH("xGD/90",[1]Table2!$B$1:$Z$1,0),0),"")</f>
        <v>-0.28000000000000003</v>
      </c>
      <c r="AZ61" s="63" t="str">
        <f>IFERROR(VLOOKUP($C15,[1]Table2!$B$1:$Z$21,MATCH("xGD/90",[1]Table2!$B$1:$Z$1,0),0)-VLOOKUP(AZ15,[1]Table2!$B$1:$Z$21,MATCH("xGD/90",[1]Table2!$B$1:$Z$1,0),0),"")</f>
        <v/>
      </c>
      <c r="BA61" s="63">
        <f>IFERROR(VLOOKUP($C15,[1]Table2!$B$1:$Z$21,MATCH("xGD/90",[1]Table2!$B$1:$Z$1,0),0)-VLOOKUP(BA15,[1]Table2!$B$1:$Z$21,MATCH("xGD/90",[1]Table2!$B$1:$Z$1,0),0),"")</f>
        <v>-0.62</v>
      </c>
      <c r="BB61" s="63" t="str">
        <f>IFERROR(VLOOKUP($C15,[1]Table2!$B$1:$Z$21,MATCH("xGD/90",[1]Table2!$B$1:$Z$1,0),0)-VLOOKUP(BB15,[1]Table2!$B$1:$Z$21,MATCH("xGD/90",[1]Table2!$B$1:$Z$1,0),0),"")</f>
        <v/>
      </c>
      <c r="BC61" s="63" t="str">
        <f>IFERROR(VLOOKUP($C15,[1]Table2!$B$1:$Z$21,MATCH("xGD/90",[1]Table2!$B$1:$Z$1,0),0)-VLOOKUP(BC15,[1]Table2!$B$1:$Z$21,MATCH("xGD/90",[1]Table2!$B$1:$Z$1,0),0),"")</f>
        <v/>
      </c>
      <c r="BD61" s="63" t="str">
        <f>IFERROR(VLOOKUP($C15,[1]Table2!$B$1:$Z$21,MATCH("xGD/90",[1]Table2!$B$1:$Z$1,0),0)-VLOOKUP(BD15,[1]Table2!$B$1:$Z$21,MATCH("xGD/90",[1]Table2!$B$1:$Z$1,0),0),"")</f>
        <v/>
      </c>
      <c r="BE61" s="63">
        <f>IFERROR(VLOOKUP($C15,[1]Table2!$B$1:$Z$21,MATCH("xGD/90",[1]Table2!$B$1:$Z$1,0),0)-VLOOKUP(BE15,[1]Table2!$B$1:$Z$21,MATCH("xGD/90",[1]Table2!$B$1:$Z$1,0),0),"")</f>
        <v>0.24000000000000005</v>
      </c>
      <c r="BF61" s="63">
        <f>IFERROR(VLOOKUP($C15,[1]Table2!$B$1:$Z$21,MATCH("xGD/90",[1]Table2!$B$1:$Z$1,0),0)-VLOOKUP(BF15,[1]Table2!$B$1:$Z$21,MATCH("xGD/90",[1]Table2!$B$1:$Z$1,0),0),"")</f>
        <v>-0.79</v>
      </c>
      <c r="BG61" s="63">
        <f>IFERROR(VLOOKUP($C15,[1]Table2!$B$1:$Z$21,MATCH("xGD/90",[1]Table2!$B$1:$Z$1,0),0)-VLOOKUP(BG15,[1]Table2!$B$1:$Z$21,MATCH("xGD/90",[1]Table2!$B$1:$Z$1,0),0),"")</f>
        <v>-0.79</v>
      </c>
      <c r="BH61" s="63" t="str">
        <f>IFERROR(VLOOKUP($C15,[1]Table2!$B$1:$Z$21,MATCH("xGD/90",[1]Table2!$B$1:$Z$1,0),0)-VLOOKUP(BH15,[1]Table2!$B$1:$Z$21,MATCH("xGD/90",[1]Table2!$B$1:$Z$1,0),0),"")</f>
        <v/>
      </c>
      <c r="BI61" s="63">
        <f>IFERROR(VLOOKUP($C15,[1]Table2!$B$1:$Z$21,MATCH("xGD/90",[1]Table2!$B$1:$Z$1,0),0)-VLOOKUP(BI15,[1]Table2!$B$1:$Z$21,MATCH("xGD/90",[1]Table2!$B$1:$Z$1,0),0),"")</f>
        <v>0.16999999999999998</v>
      </c>
      <c r="BJ61" s="63" t="str">
        <f>IFERROR(VLOOKUP($C15,[1]Table2!$B$1:$Z$21,MATCH("xGD/90",[1]Table2!$B$1:$Z$1,0),0)-VLOOKUP(BJ15,[1]Table2!$B$1:$Z$21,MATCH("xGD/90",[1]Table2!$B$1:$Z$1,0),0),"")</f>
        <v/>
      </c>
      <c r="BK61" s="63">
        <f>IFERROR(VLOOKUP($C15,[1]Table2!$B$1:$Z$21,MATCH("xGD/90",[1]Table2!$B$1:$Z$1,0),0)-VLOOKUP(BK15,[1]Table2!$B$1:$Z$21,MATCH("xGD/90",[1]Table2!$B$1:$Z$1,0),0),"")</f>
        <v>4.9999999999999989E-2</v>
      </c>
      <c r="BL61" s="63" t="str">
        <f>IFERROR(VLOOKUP($C15,[1]Table2!$B$1:$Z$21,MATCH("xGD/90",[1]Table2!$B$1:$Z$1,0),0)-VLOOKUP(BL15,[1]Table2!$B$1:$Z$21,MATCH("xGD/90",[1]Table2!$B$1:$Z$1,0),0),"")</f>
        <v/>
      </c>
      <c r="BM61" s="63">
        <f>IFERROR(VLOOKUP($C15,[1]Table2!$B$1:$Z$21,MATCH("xGD/90",[1]Table2!$B$1:$Z$1,0),0)-VLOOKUP(BM15,[1]Table2!$B$1:$Z$21,MATCH("xGD/90",[1]Table2!$B$1:$Z$1,0),0),"")</f>
        <v>-0.45</v>
      </c>
      <c r="BN61" s="63" t="str">
        <f>IFERROR(VLOOKUP($C15,[1]Table2!$B$1:$Z$21,MATCH("xGD/90",[1]Table2!$B$1:$Z$1,0),0)-VLOOKUP(BN15,[1]Table2!$B$1:$Z$21,MATCH("xGD/90",[1]Table2!$B$1:$Z$1,0),0),"")</f>
        <v/>
      </c>
      <c r="BO61" s="63">
        <f>IFERROR(VLOOKUP($C15,[1]Table2!$B$1:$Z$21,MATCH("xGD/90",[1]Table2!$B$1:$Z$1,0),0)-VLOOKUP(BO15,[1]Table2!$B$1:$Z$21,MATCH("xGD/90",[1]Table2!$B$1:$Z$1,0),0),"")</f>
        <v>-1.1399999999999999</v>
      </c>
      <c r="BP61" s="63" t="str">
        <f>IFERROR(VLOOKUP($C15,[1]Table2!$B$1:$Z$21,MATCH("xGD/90",[1]Table2!$B$1:$Z$1,0),0)-VLOOKUP(BP15,[1]Table2!$B$1:$Z$21,MATCH("xGD/90",[1]Table2!$B$1:$Z$1,0),0),"")</f>
        <v/>
      </c>
      <c r="BQ61" s="63">
        <f>IFERROR(VLOOKUP($C15,[1]Table2!$B$1:$Z$21,MATCH("xGD/90",[1]Table2!$B$1:$Z$1,0),0)-VLOOKUP(BQ15,[1]Table2!$B$1:$Z$21,MATCH("xGD/90",[1]Table2!$B$1:$Z$1,0),0),"")</f>
        <v>2.0000000000000018E-2</v>
      </c>
      <c r="BR61" s="63" t="str">
        <f>IFERROR(VLOOKUP($C15,[1]Table2!$B$1:$Z$21,MATCH("xGD/90",[1]Table2!$B$1:$Z$1,0),0)-VLOOKUP(BR15,[1]Table2!$B$1:$Z$21,MATCH("xGD/90",[1]Table2!$B$1:$Z$1,0),0),"")</f>
        <v/>
      </c>
      <c r="BS61" s="63" t="str">
        <f>IFERROR(VLOOKUP($C15,[1]Table2!$B$1:$Z$21,MATCH("xGD/90",[1]Table2!$B$1:$Z$1,0),0)-VLOOKUP(BS15,[1]Table2!$B$1:$Z$21,MATCH("xGD/90",[1]Table2!$B$1:$Z$1,0),0),"")</f>
        <v/>
      </c>
      <c r="BT61" s="63" t="str">
        <f>IFERROR(VLOOKUP($C15,[1]Table2!$B$1:$Z$21,MATCH("xGD/90",[1]Table2!$B$1:$Z$1,0),0)-VLOOKUP(BT15,[1]Table2!$B$1:$Z$21,MATCH("xGD/90",[1]Table2!$B$1:$Z$1,0),0),"")</f>
        <v/>
      </c>
      <c r="BU61" s="63">
        <f>IFERROR(VLOOKUP($C15,[1]Table2!$B$1:$Z$21,MATCH("xGD/90",[1]Table2!$B$1:$Z$1,0),0)-VLOOKUP(BU15,[1]Table2!$B$1:$Z$21,MATCH("xGD/90",[1]Table2!$B$1:$Z$1,0),0),"")</f>
        <v>-1.36</v>
      </c>
      <c r="BV61" s="63">
        <f>IFERROR(VLOOKUP($C15,[1]Table2!$B$1:$Z$21,MATCH("xGD/90",[1]Table2!$B$1:$Z$1,0),0)-VLOOKUP(BV15,[1]Table2!$B$1:$Z$21,MATCH("xGD/90",[1]Table2!$B$1:$Z$1,0),0),"")</f>
        <v>0.24000000000000005</v>
      </c>
      <c r="BW61" s="63">
        <f>IFERROR(VLOOKUP($C15,[1]Table2!$B$1:$Z$21,MATCH("xGD/90",[1]Table2!$B$1:$Z$1,0),0)-VLOOKUP(BW15,[1]Table2!$B$1:$Z$21,MATCH("xGD/90",[1]Table2!$B$1:$Z$1,0),0),"")</f>
        <v>-0.12</v>
      </c>
      <c r="BX61" s="63" t="str">
        <f>IFERROR(VLOOKUP($C15,[1]Table2!$B$1:$Z$21,MATCH("xGD/90",[1]Table2!$B$1:$Z$1,0),0)-VLOOKUP(BX15,[1]Table2!$B$1:$Z$21,MATCH("xGD/90",[1]Table2!$B$1:$Z$1,0),0),"")</f>
        <v/>
      </c>
      <c r="BY61" s="63">
        <f>IFERROR(VLOOKUP($C15,[1]Table2!$B$1:$Z$21,MATCH("xGD/90",[1]Table2!$B$1:$Z$1,0),0)-VLOOKUP(BY15,[1]Table2!$B$1:$Z$21,MATCH("xGD/90",[1]Table2!$B$1:$Z$1,0),0),"")</f>
        <v>-0.89</v>
      </c>
      <c r="BZ61" s="63" t="str">
        <f>IFERROR(VLOOKUP($C15,[1]Table2!$B$1:$Z$21,MATCH("xGD/90",[1]Table2!$B$1:$Z$1,0),0)-VLOOKUP(BZ15,[1]Table2!$B$1:$Z$21,MATCH("xGD/90",[1]Table2!$B$1:$Z$1,0),0),"")</f>
        <v/>
      </c>
      <c r="CA61" s="63">
        <f>IFERROR(VLOOKUP($C15,[1]Table2!$B$1:$Z$21,MATCH("xGD/90",[1]Table2!$B$1:$Z$1,0),0)-VLOOKUP(CA15,[1]Table2!$B$1:$Z$21,MATCH("xGD/90",[1]Table2!$B$1:$Z$1,0),0),"")</f>
        <v>-3.999999999999998E-2</v>
      </c>
      <c r="CB61" s="63">
        <f>IFERROR(VLOOKUP($C15,[1]Table2!$B$1:$Z$21,MATCH("xGD/90",[1]Table2!$B$1:$Z$1,0),0)-VLOOKUP(CB15,[1]Table2!$B$1:$Z$21,MATCH("xGD/90",[1]Table2!$B$1:$Z$1,0),0),"")</f>
        <v>-9.0000000000000024E-2</v>
      </c>
      <c r="CC61" s="63">
        <f>IFERROR(VLOOKUP($C15,[1]Table2!$B$1:$Z$21,MATCH("xGD/90",[1]Table2!$B$1:$Z$1,0),0)-VLOOKUP(CC15,[1]Table2!$B$1:$Z$21,MATCH("xGD/90",[1]Table2!$B$1:$Z$1,0),0),"")</f>
        <v>0.31</v>
      </c>
      <c r="CD61" s="63" t="str">
        <f>IFERROR(VLOOKUP($C15,[1]Table2!$B$1:$Z$21,MATCH("xGD/90",[1]Table2!$B$1:$Z$1,0),0)-VLOOKUP(CD15,[1]Table2!$B$1:$Z$21,MATCH("xGD/90",[1]Table2!$B$1:$Z$1,0),0),"")</f>
        <v/>
      </c>
      <c r="CE61" s="63">
        <f>IFERROR(VLOOKUP($C15,[1]Table2!$B$1:$Z$21,MATCH("xGD/90",[1]Table2!$B$1:$Z$1,0),0)-VLOOKUP(CE15,[1]Table2!$B$1:$Z$21,MATCH("xGD/90",[1]Table2!$B$1:$Z$1,0),0),"")</f>
        <v>-1.74</v>
      </c>
      <c r="CF61" s="63" t="str">
        <f>IFERROR(VLOOKUP($C15,[1]Table2!$B$1:$Z$21,MATCH("xGD/90",[1]Table2!$B$1:$Z$1,0),0)-VLOOKUP(CF15,[1]Table2!$B$1:$Z$21,MATCH("xGD/90",[1]Table2!$B$1:$Z$1,0),0),"")</f>
        <v/>
      </c>
      <c r="CG61" s="63">
        <f>IFERROR(VLOOKUP($C15,[1]Table2!$B$1:$Z$21,MATCH("xGD/90",[1]Table2!$B$1:$Z$1,0),0)-VLOOKUP(CG15,[1]Table2!$B$1:$Z$21,MATCH("xGD/90",[1]Table2!$B$1:$Z$1,0),0),"")</f>
        <v>-1.1599999999999999</v>
      </c>
      <c r="CH61" s="63" t="str">
        <f>IFERROR(VLOOKUP($C15,[1]Table2!$B$1:$Z$21,MATCH("xGD/90",[1]Table2!$B$1:$Z$1,0),0)-VLOOKUP(CH15,[1]Table2!$B$1:$Z$21,MATCH("xGD/90",[1]Table2!$B$1:$Z$1,0),0),"")</f>
        <v/>
      </c>
      <c r="CI61" s="63">
        <f>IFERROR(VLOOKUP($C15,[1]Table2!$B$1:$Z$21,MATCH("xGD/90",[1]Table2!$B$1:$Z$1,0),0)-VLOOKUP(CI15,[1]Table2!$B$1:$Z$21,MATCH("xGD/90",[1]Table2!$B$1:$Z$1,0),0),"")</f>
        <v>-0.49</v>
      </c>
      <c r="CJ61" s="63" t="str">
        <f>IFERROR(VLOOKUP($C15,[1]Table2!$B$1:$Z$21,MATCH("xGD/90",[1]Table2!$B$1:$Z$1,0),0)-VLOOKUP(CJ15,[1]Table2!$B$1:$Z$21,MATCH("xGD/90",[1]Table2!$B$1:$Z$1,0),0),"")</f>
        <v/>
      </c>
      <c r="CK61" s="63">
        <f>IFERROR(VLOOKUP($C15,[1]Table2!$B$1:$Z$21,MATCH("xGD/90",[1]Table2!$B$1:$Z$1,0),0)-VLOOKUP(CK15,[1]Table2!$B$1:$Z$21,MATCH("xGD/90",[1]Table2!$B$1:$Z$1,0),0),"")</f>
        <v>-0.6</v>
      </c>
      <c r="CL61" s="63" t="str">
        <f>IFERROR(VLOOKUP($C15,[1]Table2!$B$1:$Z$21,MATCH("xGD/90",[1]Table2!$B$1:$Z$1,0),0)-VLOOKUP(CL15,[1]Table2!$B$1:$Z$21,MATCH("xGD/90",[1]Table2!$B$1:$Z$1,0),0),"")</f>
        <v/>
      </c>
      <c r="CM61" s="63" t="str">
        <f>IFERROR(VLOOKUP($C15,[1]Table2!$B$1:$Z$21,MATCH("xGD/90",[1]Table2!$B$1:$Z$1,0),0)-VLOOKUP(CM15,[1]Table2!$B$1:$Z$21,MATCH("xGD/90",[1]Table2!$B$1:$Z$1,0),0),"")</f>
        <v/>
      </c>
      <c r="CN61" s="63" t="str">
        <f>IFERROR(VLOOKUP($C15,[1]Table2!$B$1:$Z$21,MATCH("xGD/90",[1]Table2!$B$1:$Z$1,0),0)-VLOOKUP(CN15,[1]Table2!$B$1:$Z$21,MATCH("xGD/90",[1]Table2!$B$1:$Z$1,0),0),"")</f>
        <v/>
      </c>
      <c r="CO61" s="63" t="str">
        <f>IFERROR(VLOOKUP($C15,[1]Table2!$B$1:$Z$21,MATCH("xGD/90",[1]Table2!$B$1:$Z$1,0),0)-VLOOKUP(CO15,[1]Table2!$B$1:$Z$21,MATCH("xGD/90",[1]Table2!$B$1:$Z$1,0),0),"")</f>
        <v/>
      </c>
      <c r="CP61" s="63" t="str">
        <f>IFERROR(VLOOKUP($C15,[1]Table2!$B$1:$Z$21,MATCH("xGD/90",[1]Table2!$B$1:$Z$1,0),0)-VLOOKUP(CP15,[1]Table2!$B$1:$Z$21,MATCH("xGD/90",[1]Table2!$B$1:$Z$1,0),0),"")</f>
        <v/>
      </c>
      <c r="CQ61" s="63" t="str">
        <f>IFERROR(VLOOKUP($C15,[1]Table2!$B$1:$Z$21,MATCH("xGD/90",[1]Table2!$B$1:$Z$1,0),0)-VLOOKUP(CQ15,[1]Table2!$B$1:$Z$21,MATCH("xGD/90",[1]Table2!$B$1:$Z$1,0),0),"")</f>
        <v/>
      </c>
      <c r="CR61" s="63" t="str">
        <f>IFERROR(VLOOKUP($C15,[1]Table2!$B$1:$Z$21,MATCH("xGD/90",[1]Table2!$B$1:$Z$1,0),0)-VLOOKUP(CR15,[1]Table2!$B$1:$Z$21,MATCH("xGD/90",[1]Table2!$B$1:$Z$1,0),0),"")</f>
        <v/>
      </c>
      <c r="CS61" s="63" t="str">
        <f>IFERROR(VLOOKUP($C15,[1]Table2!$B$1:$Z$21,MATCH("xGD/90",[1]Table2!$B$1:$Z$1,0),0)-VLOOKUP(CS15,[1]Table2!$B$1:$Z$21,MATCH("xGD/90",[1]Table2!$B$1:$Z$1,0),0),"")</f>
        <v/>
      </c>
      <c r="CT61" s="63" t="str">
        <f>IFERROR(VLOOKUP($C15,[1]Table2!$B$1:$Z$21,MATCH("xGD/90",[1]Table2!$B$1:$Z$1,0),0)-VLOOKUP(CT15,[1]Table2!$B$1:$Z$21,MATCH("xGD/90",[1]Table2!$B$1:$Z$1,0),0),"")</f>
        <v/>
      </c>
      <c r="CU61" s="63" t="str">
        <f>IFERROR(VLOOKUP($C15,[1]Table2!$B$1:$Z$21,MATCH("xGD/90",[1]Table2!$B$1:$Z$1,0),0)-VLOOKUP(CU15,[1]Table2!$B$1:$Z$21,MATCH("xGD/90",[1]Table2!$B$1:$Z$1,0),0),"")</f>
        <v/>
      </c>
      <c r="CV61" s="63" t="str">
        <f>IFERROR(VLOOKUP($C15,[1]Table2!$B$1:$Z$21,MATCH("xGD/90",[1]Table2!$B$1:$Z$1,0),0)-VLOOKUP(CV15,[1]Table2!$B$1:$Z$21,MATCH("xGD/90",[1]Table2!$B$1:$Z$1,0),0),"")</f>
        <v/>
      </c>
      <c r="CW61" s="63" t="str">
        <f>IFERROR(VLOOKUP($C15,[1]Table2!$B$1:$Z$21,MATCH("xGD/90",[1]Table2!$B$1:$Z$1,0),0)-VLOOKUP(CW15,[1]Table2!$B$1:$Z$21,MATCH("xGD/90",[1]Table2!$B$1:$Z$1,0),0),"")</f>
        <v/>
      </c>
      <c r="CX61" s="63" t="str">
        <f>IFERROR(VLOOKUP($C15,[1]Table2!$B$1:$Z$21,MATCH("xGD/90",[1]Table2!$B$1:$Z$1,0),0)-VLOOKUP(CX15,[1]Table2!$B$1:$Z$21,MATCH("xGD/90",[1]Table2!$B$1:$Z$1,0),0),"")</f>
        <v/>
      </c>
      <c r="CY61" s="63" t="str">
        <f>IFERROR(VLOOKUP($C15,[1]Table2!$B$1:$Z$21,MATCH("xGD/90",[1]Table2!$B$1:$Z$1,0),0)-VLOOKUP(CY15,[1]Table2!$B$1:$Z$21,MATCH("xGD/90",[1]Table2!$B$1:$Z$1,0),0),"")</f>
        <v/>
      </c>
      <c r="CZ61" s="63" t="str">
        <f>IFERROR(VLOOKUP($C15,[1]Table2!$B$1:$Z$21,MATCH("xGD/90",[1]Table2!$B$1:$Z$1,0),0)-VLOOKUP(CZ15,[1]Table2!$B$1:$Z$21,MATCH("xGD/90",[1]Table2!$B$1:$Z$1,0),0),"")</f>
        <v/>
      </c>
      <c r="DA61" s="63" t="str">
        <f>IFERROR(VLOOKUP($C15,[1]Table2!$B$1:$Z$21,MATCH("xGD/90",[1]Table2!$B$1:$Z$1,0),0)-VLOOKUP(DA15,[1]Table2!$B$1:$Z$21,MATCH("xGD/90",[1]Table2!$B$1:$Z$1,0),0),"")</f>
        <v/>
      </c>
      <c r="DB61" s="63" t="str">
        <f>IFERROR(VLOOKUP($C15,[1]Table2!$B$1:$Z$21,MATCH("xGD/90",[1]Table2!$B$1:$Z$1,0),0)-VLOOKUP(DB15,[1]Table2!$B$1:$Z$21,MATCH("xGD/90",[1]Table2!$B$1:$Z$1,0),0),"")</f>
        <v/>
      </c>
      <c r="DC61" s="63" t="str">
        <f>IFERROR(VLOOKUP($C15,[1]Table2!$B$1:$Z$21,MATCH("xGD/90",[1]Table2!$B$1:$Z$1,0),0)-VLOOKUP(DC15,[1]Table2!$B$1:$Z$21,MATCH("xGD/90",[1]Table2!$B$1:$Z$1,0),0),"")</f>
        <v/>
      </c>
      <c r="DE61" s="101"/>
      <c r="DF61" s="101"/>
      <c r="DG61" s="101"/>
      <c r="DH61" s="101"/>
      <c r="DI61" s="101"/>
      <c r="DJ61" s="101"/>
    </row>
    <row r="62" spans="1:114" s="49" customFormat="1" ht="21.75" customHeight="1" x14ac:dyDescent="0.25">
      <c r="A62" s="48" t="s">
        <v>69</v>
      </c>
      <c r="B62" s="44">
        <f>VLOOKUP(A62,[1]Table!$B$1:$O$21,MATCH("xGD/90",[1]Table!$B$1:$O$1,0),0)</f>
        <v>-0.35</v>
      </c>
      <c r="C62" s="45" t="s">
        <v>10</v>
      </c>
      <c r="D62" s="63" t="str">
        <f>IFERROR(VLOOKUP($C16,[1]Table2!$B$1:$Z$21,MATCH("xGD/90",[1]Table2!$B$1:$Z$1,0),0)-VLOOKUP(D16,[1]Table2!$B$1:$Z$21,MATCH("xGD/90",[1]Table2!$B$1:$Z$1,0),0),"")</f>
        <v/>
      </c>
      <c r="E62" s="63">
        <f>IFERROR(VLOOKUP($C16,[1]Table2!$B$1:$Z$21,MATCH("xGD/90",[1]Table2!$B$1:$Z$1,0),0)-VLOOKUP(E16,[1]Table2!$B$1:$Z$21,MATCH("xGD/90",[1]Table2!$B$1:$Z$1,0),0),"")</f>
        <v>-0.53</v>
      </c>
      <c r="F62" s="63" t="str">
        <f>IFERROR(VLOOKUP($C16,[1]Table2!$B$1:$Z$21,MATCH("xGD/90",[1]Table2!$B$1:$Z$1,0),0)-VLOOKUP(F16,[1]Table2!$B$1:$Z$21,MATCH("xGD/90",[1]Table2!$B$1:$Z$1,0),0),"")</f>
        <v/>
      </c>
      <c r="G62" s="63">
        <f>IFERROR(VLOOKUP($C16,[1]Table2!$B$1:$Z$21,MATCH("xGD/90",[1]Table2!$B$1:$Z$1,0),0)-VLOOKUP(G16,[1]Table2!$B$1:$Z$21,MATCH("xGD/90",[1]Table2!$B$1:$Z$1,0),0),"")</f>
        <v>-1.27</v>
      </c>
      <c r="H62" s="63" t="str">
        <f>IFERROR(VLOOKUP($C16,[1]Table2!$B$1:$Z$21,MATCH("xGD/90",[1]Table2!$B$1:$Z$1,0),0)-VLOOKUP(H16,[1]Table2!$B$1:$Z$21,MATCH("xGD/90",[1]Table2!$B$1:$Z$1,0),0),"")</f>
        <v/>
      </c>
      <c r="I62" s="63">
        <f>IFERROR(VLOOKUP($C16,[1]Table2!$B$1:$Z$21,MATCH("xGD/90",[1]Table2!$B$1:$Z$1,0),0)-VLOOKUP(I16,[1]Table2!$B$1:$Z$21,MATCH("xGD/90",[1]Table2!$B$1:$Z$1,0),0),"")</f>
        <v>0.14000000000000001</v>
      </c>
      <c r="J62" s="63" t="str">
        <f>IFERROR(VLOOKUP($C16,[1]Table2!$B$1:$Z$21,MATCH("xGD/90",[1]Table2!$B$1:$Z$1,0),0)-VLOOKUP(J16,[1]Table2!$B$1:$Z$21,MATCH("xGD/90",[1]Table2!$B$1:$Z$1,0),0),"")</f>
        <v/>
      </c>
      <c r="K62" s="63">
        <f>IFERROR(VLOOKUP($C16,[1]Table2!$B$1:$Z$21,MATCH("xGD/90",[1]Table2!$B$1:$Z$1,0),0)-VLOOKUP(K16,[1]Table2!$B$1:$Z$21,MATCH("xGD/90",[1]Table2!$B$1:$Z$1,0),0),"")</f>
        <v>-0.36</v>
      </c>
      <c r="L62" s="63">
        <f>IFERROR(VLOOKUP($C16,[1]Table2!$B$1:$Z$21,MATCH("xGD/90",[1]Table2!$B$1:$Z$1,0),0)-VLOOKUP(L16,[1]Table2!$B$1:$Z$21,MATCH("xGD/90",[1]Table2!$B$1:$Z$1,0),0),"")</f>
        <v>-0.7</v>
      </c>
      <c r="M62" s="63">
        <f>IFERROR(VLOOKUP($C16,[1]Table2!$B$1:$Z$21,MATCH("xGD/90",[1]Table2!$B$1:$Z$1,0),0)-VLOOKUP(M16,[1]Table2!$B$1:$Z$21,MATCH("xGD/90",[1]Table2!$B$1:$Z$1,0),0),"")</f>
        <v>-1.0499999999999998</v>
      </c>
      <c r="N62" s="63" t="str">
        <f>IFERROR(VLOOKUP($C16,[1]Table2!$B$1:$Z$21,MATCH("xGD/90",[1]Table2!$B$1:$Z$1,0),0)-VLOOKUP(N16,[1]Table2!$B$1:$Z$21,MATCH("xGD/90",[1]Table2!$B$1:$Z$1,0),0),"")</f>
        <v/>
      </c>
      <c r="O62" s="63" t="str">
        <f>IFERROR(VLOOKUP($C16,[1]Table2!$B$1:$Z$21,MATCH("xGD/90",[1]Table2!$B$1:$Z$1,0),0)-VLOOKUP(O16,[1]Table2!$B$1:$Z$21,MATCH("xGD/90",[1]Table2!$B$1:$Z$1,0),0),"")</f>
        <v/>
      </c>
      <c r="P62" s="63" t="str">
        <f>IFERROR(VLOOKUP($C16,[1]Table2!$B$1:$Z$21,MATCH("xGD/90",[1]Table2!$B$1:$Z$1,0),0)-VLOOKUP(P16,[1]Table2!$B$1:$Z$21,MATCH("xGD/90",[1]Table2!$B$1:$Z$1,0),0),"")</f>
        <v/>
      </c>
      <c r="Q62" s="63">
        <f>IFERROR(VLOOKUP($C16,[1]Table2!$B$1:$Z$21,MATCH("xGD/90",[1]Table2!$B$1:$Z$1,0),0)-VLOOKUP(Q16,[1]Table2!$B$1:$Z$21,MATCH("xGD/90",[1]Table2!$B$1:$Z$1,0),0),"")</f>
        <v>-0.51</v>
      </c>
      <c r="R62" s="63" t="str">
        <f>IFERROR(VLOOKUP($C16,[1]Table2!$B$1:$Z$21,MATCH("xGD/90",[1]Table2!$B$1:$Z$1,0),0)-VLOOKUP(R16,[1]Table2!$B$1:$Z$21,MATCH("xGD/90",[1]Table2!$B$1:$Z$1,0),0),"")</f>
        <v/>
      </c>
      <c r="S62" s="63" t="str">
        <f>IFERROR(VLOOKUP($C16,[1]Table2!$B$1:$Z$21,MATCH("xGD/90",[1]Table2!$B$1:$Z$1,0),0)-VLOOKUP(S16,[1]Table2!$B$1:$Z$21,MATCH("xGD/90",[1]Table2!$B$1:$Z$1,0),0),"")</f>
        <v/>
      </c>
      <c r="T62" s="63" t="str">
        <f>IFERROR(VLOOKUP($C16,[1]Table2!$B$1:$Z$21,MATCH("xGD/90",[1]Table2!$B$1:$Z$1,0),0)-VLOOKUP(T16,[1]Table2!$B$1:$Z$21,MATCH("xGD/90",[1]Table2!$B$1:$Z$1,0),0),"")</f>
        <v/>
      </c>
      <c r="U62" s="63">
        <f>IFERROR(VLOOKUP($C16,[1]Table2!$B$1:$Z$21,MATCH("xGD/90",[1]Table2!$B$1:$Z$1,0),0)-VLOOKUP(U16,[1]Table2!$B$1:$Z$21,MATCH("xGD/90",[1]Table2!$B$1:$Z$1,0),0),"")</f>
        <v>0.33000000000000007</v>
      </c>
      <c r="V62" s="63" t="str">
        <f>IFERROR(VLOOKUP($C16,[1]Table2!$B$1:$Z$21,MATCH("xGD/90",[1]Table2!$B$1:$Z$1,0),0)-VLOOKUP(V16,[1]Table2!$B$1:$Z$21,MATCH("xGD/90",[1]Table2!$B$1:$Z$1,0),0),"")</f>
        <v/>
      </c>
      <c r="W62" s="63">
        <f>IFERROR(VLOOKUP($C16,[1]Table2!$B$1:$Z$21,MATCH("xGD/90",[1]Table2!$B$1:$Z$1,0),0)-VLOOKUP(W16,[1]Table2!$B$1:$Z$21,MATCH("xGD/90",[1]Table2!$B$1:$Z$1,0),0),"")</f>
        <v>0.4</v>
      </c>
      <c r="X62" s="63" t="str">
        <f>IFERROR(VLOOKUP($C16,[1]Table2!$B$1:$Z$21,MATCH("xGD/90",[1]Table2!$B$1:$Z$1,0),0)-VLOOKUP(X16,[1]Table2!$B$1:$Z$21,MATCH("xGD/90",[1]Table2!$B$1:$Z$1,0),0),"")</f>
        <v/>
      </c>
      <c r="Y62" s="63">
        <f>IFERROR(VLOOKUP($C16,[1]Table2!$B$1:$Z$21,MATCH("xGD/90",[1]Table2!$B$1:$Z$1,0),0)-VLOOKUP(Y16,[1]Table2!$B$1:$Z$21,MATCH("xGD/90",[1]Table2!$B$1:$Z$1,0),0),"")</f>
        <v>-2.9999999999999971E-2</v>
      </c>
      <c r="Z62" s="63">
        <f>IFERROR(VLOOKUP($C16,[1]Table2!$B$1:$Z$21,MATCH("xGD/90",[1]Table2!$B$1:$Z$1,0),0)-VLOOKUP(Z16,[1]Table2!$B$1:$Z$21,MATCH("xGD/90",[1]Table2!$B$1:$Z$1,0),0),"")</f>
        <v>9.0000000000000024E-2</v>
      </c>
      <c r="AA62" s="63">
        <f>IFERROR(VLOOKUP($C16,[1]Table2!$B$1:$Z$21,MATCH("xGD/90",[1]Table2!$B$1:$Z$1,0),0)-VLOOKUP(AA16,[1]Table2!$B$1:$Z$21,MATCH("xGD/90",[1]Table2!$B$1:$Z$1,0),0),"")</f>
        <v>0.11000000000000004</v>
      </c>
      <c r="AB62" s="63" t="str">
        <f>IFERROR(VLOOKUP($C16,[1]Table2!$B$1:$Z$21,MATCH("xGD/90",[1]Table2!$B$1:$Z$1,0),0)-VLOOKUP(AB16,[1]Table2!$B$1:$Z$21,MATCH("xGD/90",[1]Table2!$B$1:$Z$1,0),0),"")</f>
        <v/>
      </c>
      <c r="AC62" s="63">
        <f>IFERROR(VLOOKUP($C16,[1]Table2!$B$1:$Z$21,MATCH("xGD/90",[1]Table2!$B$1:$Z$1,0),0)-VLOOKUP(AC16,[1]Table2!$B$1:$Z$21,MATCH("xGD/90",[1]Table2!$B$1:$Z$1,0),0),"")</f>
        <v>-1.65</v>
      </c>
      <c r="AD62" s="63" t="str">
        <f>IFERROR(VLOOKUP($C16,[1]Table2!$B$1:$Z$21,MATCH("xGD/90",[1]Table2!$B$1:$Z$1,0),0)-VLOOKUP(AD16,[1]Table2!$B$1:$Z$21,MATCH("xGD/90",[1]Table2!$B$1:$Z$1,0),0),"")</f>
        <v/>
      </c>
      <c r="AE62" s="63">
        <f>IFERROR(VLOOKUP($C16,[1]Table2!$B$1:$Z$21,MATCH("xGD/90",[1]Table2!$B$1:$Z$1,0),0)-VLOOKUP(AE16,[1]Table2!$B$1:$Z$21,MATCH("xGD/90",[1]Table2!$B$1:$Z$1,0),0),"")</f>
        <v>0.26</v>
      </c>
      <c r="AF62" s="63" t="str">
        <f>IFERROR(VLOOKUP($C16,[1]Table2!$B$1:$Z$21,MATCH("xGD/90",[1]Table2!$B$1:$Z$1,0),0)-VLOOKUP(AF16,[1]Table2!$B$1:$Z$21,MATCH("xGD/90",[1]Table2!$B$1:$Z$1,0),0),"")</f>
        <v/>
      </c>
      <c r="AG62" s="63">
        <f>IFERROR(VLOOKUP($C16,[1]Table2!$B$1:$Z$21,MATCH("xGD/90",[1]Table2!$B$1:$Z$1,0),0)-VLOOKUP(AG16,[1]Table2!$B$1:$Z$21,MATCH("xGD/90",[1]Table2!$B$1:$Z$1,0),0),"")</f>
        <v>-0.39999999999999997</v>
      </c>
      <c r="AH62" s="63" t="str">
        <f>IFERROR(VLOOKUP($C16,[1]Table2!$B$1:$Z$21,MATCH("xGD/90",[1]Table2!$B$1:$Z$1,0),0)-VLOOKUP(AH16,[1]Table2!$B$1:$Z$21,MATCH("xGD/90",[1]Table2!$B$1:$Z$1,0),0),"")</f>
        <v/>
      </c>
      <c r="AI62" s="63" t="str">
        <f>IFERROR(VLOOKUP($C16,[1]Table2!$B$1:$Z$21,MATCH("xGD/90",[1]Table2!$B$1:$Z$1,0),0)-VLOOKUP(AI16,[1]Table2!$B$1:$Z$21,MATCH("xGD/90",[1]Table2!$B$1:$Z$1,0),0),"")</f>
        <v/>
      </c>
      <c r="AJ62" s="63" t="str">
        <f>IFERROR(VLOOKUP($C16,[1]Table2!$B$1:$Z$21,MATCH("xGD/90",[1]Table2!$B$1:$Z$1,0),0)-VLOOKUP(AJ16,[1]Table2!$B$1:$Z$21,MATCH("xGD/90",[1]Table2!$B$1:$Z$1,0),0),"")</f>
        <v/>
      </c>
      <c r="AK62" s="63" t="str">
        <f>IFERROR(VLOOKUP($C16,[1]Table2!$B$1:$Z$21,MATCH("xGD/90",[1]Table2!$B$1:$Z$1,0),0)-VLOOKUP(AK16,[1]Table2!$B$1:$Z$21,MATCH("xGD/90",[1]Table2!$B$1:$Z$1,0),0),"")</f>
        <v/>
      </c>
      <c r="AL62" s="63" t="str">
        <f>IFERROR(VLOOKUP($C16,[1]Table2!$B$1:$Z$21,MATCH("xGD/90",[1]Table2!$B$1:$Z$1,0),0)-VLOOKUP(AL16,[1]Table2!$B$1:$Z$21,MATCH("xGD/90",[1]Table2!$B$1:$Z$1,0),0),"")</f>
        <v/>
      </c>
      <c r="AM62" s="63" t="str">
        <f>IFERROR(VLOOKUP($C16,[1]Table2!$B$1:$Z$21,MATCH("xGD/90",[1]Table2!$B$1:$Z$1,0),0)-VLOOKUP(AM16,[1]Table2!$B$1:$Z$21,MATCH("xGD/90",[1]Table2!$B$1:$Z$1,0),0),"")</f>
        <v/>
      </c>
      <c r="AN62" s="63" t="str">
        <f>IFERROR(VLOOKUP($C16,[1]Table2!$B$1:$Z$21,MATCH("xGD/90",[1]Table2!$B$1:$Z$1,0),0)-VLOOKUP(AN16,[1]Table2!$B$1:$Z$21,MATCH("xGD/90",[1]Table2!$B$1:$Z$1,0),0),"")</f>
        <v/>
      </c>
      <c r="AO62" s="63" t="str">
        <f>IFERROR(VLOOKUP($C16,[1]Table2!$B$1:$Z$21,MATCH("xGD/90",[1]Table2!$B$1:$Z$1,0),0)-VLOOKUP(AO16,[1]Table2!$B$1:$Z$21,MATCH("xGD/90",[1]Table2!$B$1:$Z$1,0),0),"")</f>
        <v/>
      </c>
      <c r="AP62" s="63" t="str">
        <f>IFERROR(VLOOKUP($C16,[1]Table2!$B$1:$Z$21,MATCH("xGD/90",[1]Table2!$B$1:$Z$1,0),0)-VLOOKUP(AP16,[1]Table2!$B$1:$Z$21,MATCH("xGD/90",[1]Table2!$B$1:$Z$1,0),0),"")</f>
        <v/>
      </c>
      <c r="AQ62" s="63" t="str">
        <f>IFERROR(VLOOKUP($C16,[1]Table2!$B$1:$Z$21,MATCH("xGD/90",[1]Table2!$B$1:$Z$1,0),0)-VLOOKUP(AQ16,[1]Table2!$B$1:$Z$21,MATCH("xGD/90",[1]Table2!$B$1:$Z$1,0),0),"")</f>
        <v/>
      </c>
      <c r="AR62" s="63" t="str">
        <f>IFERROR(VLOOKUP($C16,[1]Table2!$B$1:$Z$21,MATCH("xGD/90",[1]Table2!$B$1:$Z$1,0),0)-VLOOKUP(AR16,[1]Table2!$B$1:$Z$21,MATCH("xGD/90",[1]Table2!$B$1:$Z$1,0),0),"")</f>
        <v/>
      </c>
      <c r="AS62" s="63">
        <f>IFERROR(VLOOKUP($C16,[1]Table2!$B$1:$Z$21,MATCH("xGD/90",[1]Table2!$B$1:$Z$1,0),0)-VLOOKUP(AS16,[1]Table2!$B$1:$Z$21,MATCH("xGD/90",[1]Table2!$B$1:$Z$1,0),0),"")</f>
        <v>-1.0699999999999998</v>
      </c>
      <c r="AT62" s="63" t="str">
        <f>IFERROR(VLOOKUP($C16,[1]Table2!$B$1:$Z$21,MATCH("xGD/90",[1]Table2!$B$1:$Z$1,0),0)-VLOOKUP(AT16,[1]Table2!$B$1:$Z$21,MATCH("xGD/90",[1]Table2!$B$1:$Z$1,0),0),"")</f>
        <v/>
      </c>
      <c r="AU62" s="63">
        <f>IFERROR(VLOOKUP($C16,[1]Table2!$B$1:$Z$21,MATCH("xGD/90",[1]Table2!$B$1:$Z$1,0),0)-VLOOKUP(AU16,[1]Table2!$B$1:$Z$21,MATCH("xGD/90",[1]Table2!$B$1:$Z$1,0),0),"")</f>
        <v>-0.8</v>
      </c>
      <c r="AV62" s="63">
        <f>IFERROR(VLOOKUP($C16,[1]Table2!$B$1:$Z$21,MATCH("xGD/90",[1]Table2!$B$1:$Z$1,0),0)-VLOOKUP(AV16,[1]Table2!$B$1:$Z$21,MATCH("xGD/90",[1]Table2!$B$1:$Z$1,0),0),"")</f>
        <v>5.0000000000000044E-2</v>
      </c>
      <c r="AW62" s="63" t="str">
        <f>IFERROR(VLOOKUP($C16,[1]Table2!$B$1:$Z$21,MATCH("xGD/90",[1]Table2!$B$1:$Z$1,0),0)-VLOOKUP(AW16,[1]Table2!$B$1:$Z$21,MATCH("xGD/90",[1]Table2!$B$1:$Z$1,0),0),"")</f>
        <v/>
      </c>
      <c r="AX62" s="63" t="str">
        <f>IFERROR(VLOOKUP($C16,[1]Table2!$B$1:$Z$21,MATCH("xGD/90",[1]Table2!$B$1:$Z$1,0),0)-VLOOKUP(AX16,[1]Table2!$B$1:$Z$21,MATCH("xGD/90",[1]Table2!$B$1:$Z$1,0),0),"")</f>
        <v/>
      </c>
      <c r="AY62" s="63">
        <f>IFERROR(VLOOKUP($C16,[1]Table2!$B$1:$Z$21,MATCH("xGD/90",[1]Table2!$B$1:$Z$1,0),0)-VLOOKUP(AY16,[1]Table2!$B$1:$Z$21,MATCH("xGD/90",[1]Table2!$B$1:$Z$1,0),0),"")</f>
        <v>0.33000000000000007</v>
      </c>
      <c r="AZ62" s="63" t="str">
        <f>IFERROR(VLOOKUP($C16,[1]Table2!$B$1:$Z$21,MATCH("xGD/90",[1]Table2!$B$1:$Z$1,0),0)-VLOOKUP(AZ16,[1]Table2!$B$1:$Z$21,MATCH("xGD/90",[1]Table2!$B$1:$Z$1,0),0),"")</f>
        <v/>
      </c>
      <c r="BA62" s="63">
        <f>IFERROR(VLOOKUP($C16,[1]Table2!$B$1:$Z$21,MATCH("xGD/90",[1]Table2!$B$1:$Z$1,0),0)-VLOOKUP(BA16,[1]Table2!$B$1:$Z$21,MATCH("xGD/90",[1]Table2!$B$1:$Z$1,0),0),"")</f>
        <v>-1.0499999999999998</v>
      </c>
      <c r="BB62" s="63" t="str">
        <f>IFERROR(VLOOKUP($C16,[1]Table2!$B$1:$Z$21,MATCH("xGD/90",[1]Table2!$B$1:$Z$1,0),0)-VLOOKUP(BB16,[1]Table2!$B$1:$Z$21,MATCH("xGD/90",[1]Table2!$B$1:$Z$1,0),0),"")</f>
        <v/>
      </c>
      <c r="BC62" s="63" t="str">
        <f>IFERROR(VLOOKUP($C16,[1]Table2!$B$1:$Z$21,MATCH("xGD/90",[1]Table2!$B$1:$Z$1,0),0)-VLOOKUP(BC16,[1]Table2!$B$1:$Z$21,MATCH("xGD/90",[1]Table2!$B$1:$Z$1,0),0),"")</f>
        <v/>
      </c>
      <c r="BD62" s="63" t="str">
        <f>IFERROR(VLOOKUP($C16,[1]Table2!$B$1:$Z$21,MATCH("xGD/90",[1]Table2!$B$1:$Z$1,0),0)-VLOOKUP(BD16,[1]Table2!$B$1:$Z$21,MATCH("xGD/90",[1]Table2!$B$1:$Z$1,0),0),"")</f>
        <v/>
      </c>
      <c r="BE62" s="63">
        <f>IFERROR(VLOOKUP($C16,[1]Table2!$B$1:$Z$21,MATCH("xGD/90",[1]Table2!$B$1:$Z$1,0),0)-VLOOKUP(BE16,[1]Table2!$B$1:$Z$21,MATCH("xGD/90",[1]Table2!$B$1:$Z$1,0),0),"")</f>
        <v>-0.18999999999999997</v>
      </c>
      <c r="BF62" s="63" t="str">
        <f>IFERROR(VLOOKUP($C16,[1]Table2!$B$1:$Z$21,MATCH("xGD/90",[1]Table2!$B$1:$Z$1,0),0)-VLOOKUP(BF16,[1]Table2!$B$1:$Z$21,MATCH("xGD/90",[1]Table2!$B$1:$Z$1,0),0),"")</f>
        <v/>
      </c>
      <c r="BG62" s="63">
        <f>IFERROR(VLOOKUP($C16,[1]Table2!$B$1:$Z$21,MATCH("xGD/90",[1]Table2!$B$1:$Z$1,0),0)-VLOOKUP(BG16,[1]Table2!$B$1:$Z$21,MATCH("xGD/90",[1]Table2!$B$1:$Z$1,0),0),"")</f>
        <v>-0.51</v>
      </c>
      <c r="BH62" s="63" t="str">
        <f>IFERROR(VLOOKUP($C16,[1]Table2!$B$1:$Z$21,MATCH("xGD/90",[1]Table2!$B$1:$Z$1,0),0)-VLOOKUP(BH16,[1]Table2!$B$1:$Z$21,MATCH("xGD/90",[1]Table2!$B$1:$Z$1,0),0),"")</f>
        <v/>
      </c>
      <c r="BI62" s="63">
        <f>IFERROR(VLOOKUP($C16,[1]Table2!$B$1:$Z$21,MATCH("xGD/90",[1]Table2!$B$1:$Z$1,0),0)-VLOOKUP(BI16,[1]Table2!$B$1:$Z$21,MATCH("xGD/90",[1]Table2!$B$1:$Z$1,0),0),"")</f>
        <v>-0.7</v>
      </c>
      <c r="BJ62" s="63" t="str">
        <f>IFERROR(VLOOKUP($C16,[1]Table2!$B$1:$Z$21,MATCH("xGD/90",[1]Table2!$B$1:$Z$1,0),0)-VLOOKUP(BJ16,[1]Table2!$B$1:$Z$21,MATCH("xGD/90",[1]Table2!$B$1:$Z$1,0),0),"")</f>
        <v/>
      </c>
      <c r="BK62" s="63">
        <f>IFERROR(VLOOKUP($C16,[1]Table2!$B$1:$Z$21,MATCH("xGD/90",[1]Table2!$B$1:$Z$1,0),0)-VLOOKUP(BK16,[1]Table2!$B$1:$Z$21,MATCH("xGD/90",[1]Table2!$B$1:$Z$1,0),0),"")</f>
        <v>-1.27</v>
      </c>
      <c r="BL62" s="63" t="str">
        <f>IFERROR(VLOOKUP($C16,[1]Table2!$B$1:$Z$21,MATCH("xGD/90",[1]Table2!$B$1:$Z$1,0),0)-VLOOKUP(BL16,[1]Table2!$B$1:$Z$21,MATCH("xGD/90",[1]Table2!$B$1:$Z$1,0),0),"")</f>
        <v/>
      </c>
      <c r="BM62" s="63">
        <f>IFERROR(VLOOKUP($C16,[1]Table2!$B$1:$Z$21,MATCH("xGD/90",[1]Table2!$B$1:$Z$1,0),0)-VLOOKUP(BM16,[1]Table2!$B$1:$Z$21,MATCH("xGD/90",[1]Table2!$B$1:$Z$1,0),0),"")</f>
        <v>0.14000000000000001</v>
      </c>
      <c r="BN62" s="63" t="str">
        <f>IFERROR(VLOOKUP($C16,[1]Table2!$B$1:$Z$21,MATCH("xGD/90",[1]Table2!$B$1:$Z$1,0),0)-VLOOKUP(BN16,[1]Table2!$B$1:$Z$21,MATCH("xGD/90",[1]Table2!$B$1:$Z$1,0),0),"")</f>
        <v/>
      </c>
      <c r="BO62" s="63">
        <f>IFERROR(VLOOKUP($C16,[1]Table2!$B$1:$Z$21,MATCH("xGD/90",[1]Table2!$B$1:$Z$1,0),0)-VLOOKUP(BO16,[1]Table2!$B$1:$Z$21,MATCH("xGD/90",[1]Table2!$B$1:$Z$1,0),0),"")</f>
        <v>-0.36</v>
      </c>
      <c r="BP62" s="63" t="str">
        <f>IFERROR(VLOOKUP($C16,[1]Table2!$B$1:$Z$21,MATCH("xGD/90",[1]Table2!$B$1:$Z$1,0),0)-VLOOKUP(BP16,[1]Table2!$B$1:$Z$21,MATCH("xGD/90",[1]Table2!$B$1:$Z$1,0),0),"")</f>
        <v/>
      </c>
      <c r="BQ62" s="63">
        <f>IFERROR(VLOOKUP($C16,[1]Table2!$B$1:$Z$21,MATCH("xGD/90",[1]Table2!$B$1:$Z$1,0),0)-VLOOKUP(BQ16,[1]Table2!$B$1:$Z$21,MATCH("xGD/90",[1]Table2!$B$1:$Z$1,0),0),"")</f>
        <v>-0.53</v>
      </c>
      <c r="BR62" s="63" t="str">
        <f>IFERROR(VLOOKUP($C16,[1]Table2!$B$1:$Z$21,MATCH("xGD/90",[1]Table2!$B$1:$Z$1,0),0)-VLOOKUP(BR16,[1]Table2!$B$1:$Z$21,MATCH("xGD/90",[1]Table2!$B$1:$Z$1,0),0),"")</f>
        <v/>
      </c>
      <c r="BS62" s="63" t="str">
        <f>IFERROR(VLOOKUP($C16,[1]Table2!$B$1:$Z$21,MATCH("xGD/90",[1]Table2!$B$1:$Z$1,0),0)-VLOOKUP(BS16,[1]Table2!$B$1:$Z$21,MATCH("xGD/90",[1]Table2!$B$1:$Z$1,0),0),"")</f>
        <v/>
      </c>
      <c r="BT62" s="63" t="str">
        <f>IFERROR(VLOOKUP($C16,[1]Table2!$B$1:$Z$21,MATCH("xGD/90",[1]Table2!$B$1:$Z$1,0),0)-VLOOKUP(BT16,[1]Table2!$B$1:$Z$21,MATCH("xGD/90",[1]Table2!$B$1:$Z$1,0),0),"")</f>
        <v/>
      </c>
      <c r="BU62" s="63">
        <f>IFERROR(VLOOKUP($C16,[1]Table2!$B$1:$Z$21,MATCH("xGD/90",[1]Table2!$B$1:$Z$1,0),0)-VLOOKUP(BU16,[1]Table2!$B$1:$Z$21,MATCH("xGD/90",[1]Table2!$B$1:$Z$1,0),0),"")</f>
        <v>-2.9999999999999971E-2</v>
      </c>
      <c r="BV62" s="63">
        <f>IFERROR(VLOOKUP($C16,[1]Table2!$B$1:$Z$21,MATCH("xGD/90",[1]Table2!$B$1:$Z$1,0),0)-VLOOKUP(BV16,[1]Table2!$B$1:$Z$21,MATCH("xGD/90",[1]Table2!$B$1:$Z$1,0),0),"")</f>
        <v>-0.18999999999999997</v>
      </c>
      <c r="BW62" s="63">
        <f>IFERROR(VLOOKUP($C16,[1]Table2!$B$1:$Z$21,MATCH("xGD/90",[1]Table2!$B$1:$Z$1,0),0)-VLOOKUP(BW16,[1]Table2!$B$1:$Z$21,MATCH("xGD/90",[1]Table2!$B$1:$Z$1,0),0),"")</f>
        <v>0.4</v>
      </c>
      <c r="BX62" s="63" t="str">
        <f>IFERROR(VLOOKUP($C16,[1]Table2!$B$1:$Z$21,MATCH("xGD/90",[1]Table2!$B$1:$Z$1,0),0)-VLOOKUP(BX16,[1]Table2!$B$1:$Z$21,MATCH("xGD/90",[1]Table2!$B$1:$Z$1,0),0),"")</f>
        <v/>
      </c>
      <c r="BY62" s="63">
        <f>IFERROR(VLOOKUP($C16,[1]Table2!$B$1:$Z$21,MATCH("xGD/90",[1]Table2!$B$1:$Z$1,0),0)-VLOOKUP(BY16,[1]Table2!$B$1:$Z$21,MATCH("xGD/90",[1]Table2!$B$1:$Z$1,0),0),"")</f>
        <v>-1.65</v>
      </c>
      <c r="BZ62" s="63" t="str">
        <f>IFERROR(VLOOKUP($C16,[1]Table2!$B$1:$Z$21,MATCH("xGD/90",[1]Table2!$B$1:$Z$1,0),0)-VLOOKUP(BZ16,[1]Table2!$B$1:$Z$21,MATCH("xGD/90",[1]Table2!$B$1:$Z$1,0),0),"")</f>
        <v/>
      </c>
      <c r="CA62" s="63">
        <f>IFERROR(VLOOKUP($C16,[1]Table2!$B$1:$Z$21,MATCH("xGD/90",[1]Table2!$B$1:$Z$1,0),0)-VLOOKUP(CA16,[1]Table2!$B$1:$Z$21,MATCH("xGD/90",[1]Table2!$B$1:$Z$1,0),0),"")</f>
        <v>0.11000000000000004</v>
      </c>
      <c r="CB62" s="63">
        <f>IFERROR(VLOOKUP($C16,[1]Table2!$B$1:$Z$21,MATCH("xGD/90",[1]Table2!$B$1:$Z$1,0),0)-VLOOKUP(CB16,[1]Table2!$B$1:$Z$21,MATCH("xGD/90",[1]Table2!$B$1:$Z$1,0),0),"")</f>
        <v>9.0000000000000024E-2</v>
      </c>
      <c r="CC62" s="63">
        <f>IFERROR(VLOOKUP($C16,[1]Table2!$B$1:$Z$21,MATCH("xGD/90",[1]Table2!$B$1:$Z$1,0),0)-VLOOKUP(CC16,[1]Table2!$B$1:$Z$21,MATCH("xGD/90",[1]Table2!$B$1:$Z$1,0),0),"")</f>
        <v>0.26</v>
      </c>
      <c r="CD62" s="63" t="str">
        <f>IFERROR(VLOOKUP($C16,[1]Table2!$B$1:$Z$21,MATCH("xGD/90",[1]Table2!$B$1:$Z$1,0),0)-VLOOKUP(CD16,[1]Table2!$B$1:$Z$21,MATCH("xGD/90",[1]Table2!$B$1:$Z$1,0),0),"")</f>
        <v/>
      </c>
      <c r="CE62" s="63">
        <f>IFERROR(VLOOKUP($C16,[1]Table2!$B$1:$Z$21,MATCH("xGD/90",[1]Table2!$B$1:$Z$1,0),0)-VLOOKUP(CE16,[1]Table2!$B$1:$Z$21,MATCH("xGD/90",[1]Table2!$B$1:$Z$1,0),0),"")</f>
        <v>5.0000000000000044E-2</v>
      </c>
      <c r="CF62" s="63" t="str">
        <f>IFERROR(VLOOKUP($C16,[1]Table2!$B$1:$Z$21,MATCH("xGD/90",[1]Table2!$B$1:$Z$1,0),0)-VLOOKUP(CF16,[1]Table2!$B$1:$Z$21,MATCH("xGD/90",[1]Table2!$B$1:$Z$1,0),0),"")</f>
        <v/>
      </c>
      <c r="CG62" s="63">
        <f>IFERROR(VLOOKUP($C16,[1]Table2!$B$1:$Z$21,MATCH("xGD/90",[1]Table2!$B$1:$Z$1,0),0)-VLOOKUP(CG16,[1]Table2!$B$1:$Z$21,MATCH("xGD/90",[1]Table2!$B$1:$Z$1,0),0),"")</f>
        <v>-0.8</v>
      </c>
      <c r="CH62" s="63" t="str">
        <f>IFERROR(VLOOKUP($C16,[1]Table2!$B$1:$Z$21,MATCH("xGD/90",[1]Table2!$B$1:$Z$1,0),0)-VLOOKUP(CH16,[1]Table2!$B$1:$Z$21,MATCH("xGD/90",[1]Table2!$B$1:$Z$1,0),0),"")</f>
        <v/>
      </c>
      <c r="CI62" s="63">
        <f>IFERROR(VLOOKUP($C16,[1]Table2!$B$1:$Z$21,MATCH("xGD/90",[1]Table2!$B$1:$Z$1,0),0)-VLOOKUP(CI16,[1]Table2!$B$1:$Z$21,MATCH("xGD/90",[1]Table2!$B$1:$Z$1,0),0),"")</f>
        <v>-1.0699999999999998</v>
      </c>
      <c r="CJ62" s="63" t="str">
        <f>IFERROR(VLOOKUP($C16,[1]Table2!$B$1:$Z$21,MATCH("xGD/90",[1]Table2!$B$1:$Z$1,0),0)-VLOOKUP(CJ16,[1]Table2!$B$1:$Z$21,MATCH("xGD/90",[1]Table2!$B$1:$Z$1,0),0),"")</f>
        <v/>
      </c>
      <c r="CK62" s="63">
        <f>IFERROR(VLOOKUP($C16,[1]Table2!$B$1:$Z$21,MATCH("xGD/90",[1]Table2!$B$1:$Z$1,0),0)-VLOOKUP(CK16,[1]Table2!$B$1:$Z$21,MATCH("xGD/90",[1]Table2!$B$1:$Z$1,0),0),"")</f>
        <v>-0.39999999999999997</v>
      </c>
      <c r="CL62" s="63" t="str">
        <f>IFERROR(VLOOKUP($C16,[1]Table2!$B$1:$Z$21,MATCH("xGD/90",[1]Table2!$B$1:$Z$1,0),0)-VLOOKUP(CL16,[1]Table2!$B$1:$Z$21,MATCH("xGD/90",[1]Table2!$B$1:$Z$1,0),0),"")</f>
        <v/>
      </c>
      <c r="CM62" s="63" t="str">
        <f>IFERROR(VLOOKUP($C16,[1]Table2!$B$1:$Z$21,MATCH("xGD/90",[1]Table2!$B$1:$Z$1,0),0)-VLOOKUP(CM16,[1]Table2!$B$1:$Z$21,MATCH("xGD/90",[1]Table2!$B$1:$Z$1,0),0),"")</f>
        <v/>
      </c>
      <c r="CN62" s="63" t="str">
        <f>IFERROR(VLOOKUP($C16,[1]Table2!$B$1:$Z$21,MATCH("xGD/90",[1]Table2!$B$1:$Z$1,0),0)-VLOOKUP(CN16,[1]Table2!$B$1:$Z$21,MATCH("xGD/90",[1]Table2!$B$1:$Z$1,0),0),"")</f>
        <v/>
      </c>
      <c r="CO62" s="63" t="str">
        <f>IFERROR(VLOOKUP($C16,[1]Table2!$B$1:$Z$21,MATCH("xGD/90",[1]Table2!$B$1:$Z$1,0),0)-VLOOKUP(CO16,[1]Table2!$B$1:$Z$21,MATCH("xGD/90",[1]Table2!$B$1:$Z$1,0),0),"")</f>
        <v/>
      </c>
      <c r="CP62" s="63" t="str">
        <f>IFERROR(VLOOKUP($C16,[1]Table2!$B$1:$Z$21,MATCH("xGD/90",[1]Table2!$B$1:$Z$1,0),0)-VLOOKUP(CP16,[1]Table2!$B$1:$Z$21,MATCH("xGD/90",[1]Table2!$B$1:$Z$1,0),0),"")</f>
        <v/>
      </c>
      <c r="CQ62" s="63" t="str">
        <f>IFERROR(VLOOKUP($C16,[1]Table2!$B$1:$Z$21,MATCH("xGD/90",[1]Table2!$B$1:$Z$1,0),0)-VLOOKUP(CQ16,[1]Table2!$B$1:$Z$21,MATCH("xGD/90",[1]Table2!$B$1:$Z$1,0),0),"")</f>
        <v/>
      </c>
      <c r="CR62" s="63" t="str">
        <f>IFERROR(VLOOKUP($C16,[1]Table2!$B$1:$Z$21,MATCH("xGD/90",[1]Table2!$B$1:$Z$1,0),0)-VLOOKUP(CR16,[1]Table2!$B$1:$Z$21,MATCH("xGD/90",[1]Table2!$B$1:$Z$1,0),0),"")</f>
        <v/>
      </c>
      <c r="CS62" s="63" t="str">
        <f>IFERROR(VLOOKUP($C16,[1]Table2!$B$1:$Z$21,MATCH("xGD/90",[1]Table2!$B$1:$Z$1,0),0)-VLOOKUP(CS16,[1]Table2!$B$1:$Z$21,MATCH("xGD/90",[1]Table2!$B$1:$Z$1,0),0),"")</f>
        <v/>
      </c>
      <c r="CT62" s="63" t="str">
        <f>IFERROR(VLOOKUP($C16,[1]Table2!$B$1:$Z$21,MATCH("xGD/90",[1]Table2!$B$1:$Z$1,0),0)-VLOOKUP(CT16,[1]Table2!$B$1:$Z$21,MATCH("xGD/90",[1]Table2!$B$1:$Z$1,0),0),"")</f>
        <v/>
      </c>
      <c r="CU62" s="63" t="str">
        <f>IFERROR(VLOOKUP($C16,[1]Table2!$B$1:$Z$21,MATCH("xGD/90",[1]Table2!$B$1:$Z$1,0),0)-VLOOKUP(CU16,[1]Table2!$B$1:$Z$21,MATCH("xGD/90",[1]Table2!$B$1:$Z$1,0),0),"")</f>
        <v/>
      </c>
      <c r="CV62" s="63" t="str">
        <f>IFERROR(VLOOKUP($C16,[1]Table2!$B$1:$Z$21,MATCH("xGD/90",[1]Table2!$B$1:$Z$1,0),0)-VLOOKUP(CV16,[1]Table2!$B$1:$Z$21,MATCH("xGD/90",[1]Table2!$B$1:$Z$1,0),0),"")</f>
        <v/>
      </c>
      <c r="CW62" s="63" t="str">
        <f>IFERROR(VLOOKUP($C16,[1]Table2!$B$1:$Z$21,MATCH("xGD/90",[1]Table2!$B$1:$Z$1,0),0)-VLOOKUP(CW16,[1]Table2!$B$1:$Z$21,MATCH("xGD/90",[1]Table2!$B$1:$Z$1,0),0),"")</f>
        <v/>
      </c>
      <c r="CX62" s="63" t="str">
        <f>IFERROR(VLOOKUP($C16,[1]Table2!$B$1:$Z$21,MATCH("xGD/90",[1]Table2!$B$1:$Z$1,0),0)-VLOOKUP(CX16,[1]Table2!$B$1:$Z$21,MATCH("xGD/90",[1]Table2!$B$1:$Z$1,0),0),"")</f>
        <v/>
      </c>
      <c r="CY62" s="63" t="str">
        <f>IFERROR(VLOOKUP($C16,[1]Table2!$B$1:$Z$21,MATCH("xGD/90",[1]Table2!$B$1:$Z$1,0),0)-VLOOKUP(CY16,[1]Table2!$B$1:$Z$21,MATCH("xGD/90",[1]Table2!$B$1:$Z$1,0),0),"")</f>
        <v/>
      </c>
      <c r="CZ62" s="63" t="str">
        <f>IFERROR(VLOOKUP($C16,[1]Table2!$B$1:$Z$21,MATCH("xGD/90",[1]Table2!$B$1:$Z$1,0),0)-VLOOKUP(CZ16,[1]Table2!$B$1:$Z$21,MATCH("xGD/90",[1]Table2!$B$1:$Z$1,0),0),"")</f>
        <v/>
      </c>
      <c r="DA62" s="63" t="str">
        <f>IFERROR(VLOOKUP($C16,[1]Table2!$B$1:$Z$21,MATCH("xGD/90",[1]Table2!$B$1:$Z$1,0),0)-VLOOKUP(DA16,[1]Table2!$B$1:$Z$21,MATCH("xGD/90",[1]Table2!$B$1:$Z$1,0),0),"")</f>
        <v/>
      </c>
      <c r="DB62" s="63" t="str">
        <f>IFERROR(VLOOKUP($C16,[1]Table2!$B$1:$Z$21,MATCH("xGD/90",[1]Table2!$B$1:$Z$1,0),0)-VLOOKUP(DB16,[1]Table2!$B$1:$Z$21,MATCH("xGD/90",[1]Table2!$B$1:$Z$1,0),0),"")</f>
        <v/>
      </c>
      <c r="DC62" s="63" t="str">
        <f>IFERROR(VLOOKUP($C16,[1]Table2!$B$1:$Z$21,MATCH("xGD/90",[1]Table2!$B$1:$Z$1,0),0)-VLOOKUP(DC16,[1]Table2!$B$1:$Z$21,MATCH("xGD/90",[1]Table2!$B$1:$Z$1,0),0),"")</f>
        <v/>
      </c>
      <c r="DE62" s="101"/>
      <c r="DF62" s="101"/>
      <c r="DG62" s="101"/>
      <c r="DH62" s="101"/>
      <c r="DI62" s="101"/>
      <c r="DJ62" s="101"/>
    </row>
    <row r="63" spans="1:114" s="49" customFormat="1" ht="21.75" customHeight="1" x14ac:dyDescent="0.25">
      <c r="A63" s="48" t="s">
        <v>42</v>
      </c>
      <c r="B63" s="44">
        <f>VLOOKUP(A63,[1]Table!$B$1:$O$21,MATCH("xGD/90",[1]Table!$B$1:$O$1,0),0)</f>
        <v>0.45</v>
      </c>
      <c r="C63" s="45" t="s">
        <v>11</v>
      </c>
      <c r="D63" s="63" t="str">
        <f>IFERROR(VLOOKUP($C17,[1]Table2!$B$1:$Z$21,MATCH("xGD/90",[1]Table2!$B$1:$Z$1,0),0)-VLOOKUP(D17,[1]Table2!$B$1:$Z$21,MATCH("xGD/90",[1]Table2!$B$1:$Z$1,0),0),"")</f>
        <v/>
      </c>
      <c r="E63" s="63">
        <f>IFERROR(VLOOKUP($C17,[1]Table2!$B$1:$Z$21,MATCH("xGD/90",[1]Table2!$B$1:$Z$1,0),0)-VLOOKUP(E17,[1]Table2!$B$1:$Z$21,MATCH("xGD/90",[1]Table2!$B$1:$Z$1,0),0),"")</f>
        <v>0.85000000000000009</v>
      </c>
      <c r="F63" s="63" t="str">
        <f>IFERROR(VLOOKUP($C17,[1]Table2!$B$1:$Z$21,MATCH("xGD/90",[1]Table2!$B$1:$Z$1,0),0)-VLOOKUP(F17,[1]Table2!$B$1:$Z$21,MATCH("xGD/90",[1]Table2!$B$1:$Z$1,0),0),"")</f>
        <v/>
      </c>
      <c r="G63" s="63">
        <f>IFERROR(VLOOKUP($C17,[1]Table2!$B$1:$Z$21,MATCH("xGD/90",[1]Table2!$B$1:$Z$1,0),0)-VLOOKUP(G17,[1]Table2!$B$1:$Z$21,MATCH("xGD/90",[1]Table2!$B$1:$Z$1,0),0),"")</f>
        <v>0.77</v>
      </c>
      <c r="H63" s="63" t="str">
        <f>IFERROR(VLOOKUP($C17,[1]Table2!$B$1:$Z$21,MATCH("xGD/90",[1]Table2!$B$1:$Z$1,0),0)-VLOOKUP(H17,[1]Table2!$B$1:$Z$21,MATCH("xGD/90",[1]Table2!$B$1:$Z$1,0),0),"")</f>
        <v/>
      </c>
      <c r="I63" s="63">
        <f>IFERROR(VLOOKUP($C17,[1]Table2!$B$1:$Z$21,MATCH("xGD/90",[1]Table2!$B$1:$Z$1,0),0)-VLOOKUP(I17,[1]Table2!$B$1:$Z$21,MATCH("xGD/90",[1]Table2!$B$1:$Z$1,0),0),"")</f>
        <v>0.10000000000000003</v>
      </c>
      <c r="J63" s="63" t="str">
        <f>IFERROR(VLOOKUP($C17,[1]Table2!$B$1:$Z$21,MATCH("xGD/90",[1]Table2!$B$1:$Z$1,0),0)-VLOOKUP(J17,[1]Table2!$B$1:$Z$21,MATCH("xGD/90",[1]Table2!$B$1:$Z$1,0),0),"")</f>
        <v/>
      </c>
      <c r="K63" s="63">
        <f>IFERROR(VLOOKUP($C17,[1]Table2!$B$1:$Z$21,MATCH("xGD/90",[1]Table2!$B$1:$Z$1,0),0)-VLOOKUP(K17,[1]Table2!$B$1:$Z$21,MATCH("xGD/90",[1]Table2!$B$1:$Z$1,0),0),"")</f>
        <v>1.2</v>
      </c>
      <c r="L63" s="63">
        <f>IFERROR(VLOOKUP($C17,[1]Table2!$B$1:$Z$21,MATCH("xGD/90",[1]Table2!$B$1:$Z$1,0),0)-VLOOKUP(L17,[1]Table2!$B$1:$Z$21,MATCH("xGD/90",[1]Table2!$B$1:$Z$1,0),0),"")</f>
        <v>-0.26999999999999996</v>
      </c>
      <c r="M63" s="63">
        <f>IFERROR(VLOOKUP($C17,[1]Table2!$B$1:$Z$21,MATCH("xGD/90",[1]Table2!$B$1:$Z$1,0),0)-VLOOKUP(M17,[1]Table2!$B$1:$Z$21,MATCH("xGD/90",[1]Table2!$B$1:$Z$1,0),0),"")</f>
        <v>1.06</v>
      </c>
      <c r="N63" s="63" t="str">
        <f>IFERROR(VLOOKUP($C17,[1]Table2!$B$1:$Z$21,MATCH("xGD/90",[1]Table2!$B$1:$Z$1,0),0)-VLOOKUP(N17,[1]Table2!$B$1:$Z$21,MATCH("xGD/90",[1]Table2!$B$1:$Z$1,0),0),"")</f>
        <v/>
      </c>
      <c r="O63" s="63" t="str">
        <f>IFERROR(VLOOKUP($C17,[1]Table2!$B$1:$Z$21,MATCH("xGD/90",[1]Table2!$B$1:$Z$1,0),0)-VLOOKUP(O17,[1]Table2!$B$1:$Z$21,MATCH("xGD/90",[1]Table2!$B$1:$Z$1,0),0),"")</f>
        <v/>
      </c>
      <c r="P63" s="63" t="str">
        <f>IFERROR(VLOOKUP($C17,[1]Table2!$B$1:$Z$21,MATCH("xGD/90",[1]Table2!$B$1:$Z$1,0),0)-VLOOKUP(P17,[1]Table2!$B$1:$Z$21,MATCH("xGD/90",[1]Table2!$B$1:$Z$1,0),0),"")</f>
        <v/>
      </c>
      <c r="Q63" s="63" t="str">
        <f>IFERROR(VLOOKUP($C17,[1]Table2!$B$1:$Z$21,MATCH("xGD/90",[1]Table2!$B$1:$Z$1,0),0)-VLOOKUP(Q17,[1]Table2!$B$1:$Z$21,MATCH("xGD/90",[1]Table2!$B$1:$Z$1,0),0),"")</f>
        <v/>
      </c>
      <c r="R63" s="63" t="str">
        <f>IFERROR(VLOOKUP($C17,[1]Table2!$B$1:$Z$21,MATCH("xGD/90",[1]Table2!$B$1:$Z$1,0),0)-VLOOKUP(R17,[1]Table2!$B$1:$Z$21,MATCH("xGD/90",[1]Table2!$B$1:$Z$1,0),0),"")</f>
        <v/>
      </c>
      <c r="S63" s="63" t="str">
        <f>IFERROR(VLOOKUP($C17,[1]Table2!$B$1:$Z$21,MATCH("xGD/90",[1]Table2!$B$1:$Z$1,0),0)-VLOOKUP(S17,[1]Table2!$B$1:$Z$21,MATCH("xGD/90",[1]Table2!$B$1:$Z$1,0),0),"")</f>
        <v/>
      </c>
      <c r="T63" s="63" t="str">
        <f>IFERROR(VLOOKUP($C17,[1]Table2!$B$1:$Z$21,MATCH("xGD/90",[1]Table2!$B$1:$Z$1,0),0)-VLOOKUP(T17,[1]Table2!$B$1:$Z$21,MATCH("xGD/90",[1]Table2!$B$1:$Z$1,0),0),"")</f>
        <v/>
      </c>
      <c r="U63" s="63">
        <f>IFERROR(VLOOKUP($C17,[1]Table2!$B$1:$Z$21,MATCH("xGD/90",[1]Table2!$B$1:$Z$1,0),0)-VLOOKUP(U17,[1]Table2!$B$1:$Z$21,MATCH("xGD/90",[1]Table2!$B$1:$Z$1,0),0),"")</f>
        <v>-0.24999999999999994</v>
      </c>
      <c r="V63" s="63" t="str">
        <f>IFERROR(VLOOKUP($C17,[1]Table2!$B$1:$Z$21,MATCH("xGD/90",[1]Table2!$B$1:$Z$1,0),0)-VLOOKUP(V17,[1]Table2!$B$1:$Z$21,MATCH("xGD/90",[1]Table2!$B$1:$Z$1,0),0),"")</f>
        <v/>
      </c>
      <c r="W63" s="63">
        <f>IFERROR(VLOOKUP($C17,[1]Table2!$B$1:$Z$21,MATCH("xGD/90",[1]Table2!$B$1:$Z$1,0),0)-VLOOKUP(W17,[1]Table2!$B$1:$Z$21,MATCH("xGD/90",[1]Table2!$B$1:$Z$1,0),0),"")</f>
        <v>-0.47000000000000003</v>
      </c>
      <c r="X63" s="63" t="str">
        <f>IFERROR(VLOOKUP($C17,[1]Table2!$B$1:$Z$21,MATCH("xGD/90",[1]Table2!$B$1:$Z$1,0),0)-VLOOKUP(X17,[1]Table2!$B$1:$Z$21,MATCH("xGD/90",[1]Table2!$B$1:$Z$1,0),0),"")</f>
        <v/>
      </c>
      <c r="Y63" s="63">
        <f>IFERROR(VLOOKUP($C17,[1]Table2!$B$1:$Z$21,MATCH("xGD/90",[1]Table2!$B$1:$Z$1,0),0)-VLOOKUP(Y17,[1]Table2!$B$1:$Z$21,MATCH("xGD/90",[1]Table2!$B$1:$Z$1,0),0),"")</f>
        <v>-0.85000000000000009</v>
      </c>
      <c r="Z63" s="63">
        <f>IFERROR(VLOOKUP($C17,[1]Table2!$B$1:$Z$21,MATCH("xGD/90",[1]Table2!$B$1:$Z$1,0),0)-VLOOKUP(Z17,[1]Table2!$B$1:$Z$21,MATCH("xGD/90",[1]Table2!$B$1:$Z$1,0),0),"")</f>
        <v>0.4</v>
      </c>
      <c r="AA63" s="63">
        <f>IFERROR(VLOOKUP($C17,[1]Table2!$B$1:$Z$21,MATCH("xGD/90",[1]Table2!$B$1:$Z$1,0),0)-VLOOKUP(AA17,[1]Table2!$B$1:$Z$21,MATCH("xGD/90",[1]Table2!$B$1:$Z$1,0),0),"")</f>
        <v>1.1300000000000001</v>
      </c>
      <c r="AB63" s="63" t="str">
        <f>IFERROR(VLOOKUP($C17,[1]Table2!$B$1:$Z$21,MATCH("xGD/90",[1]Table2!$B$1:$Z$1,0),0)-VLOOKUP(AB17,[1]Table2!$B$1:$Z$21,MATCH("xGD/90",[1]Table2!$B$1:$Z$1,0),0),"")</f>
        <v/>
      </c>
      <c r="AC63" s="63">
        <f>IFERROR(VLOOKUP($C17,[1]Table2!$B$1:$Z$21,MATCH("xGD/90",[1]Table2!$B$1:$Z$1,0),0)-VLOOKUP(AC17,[1]Table2!$B$1:$Z$21,MATCH("xGD/90",[1]Table2!$B$1:$Z$1,0),0),"")</f>
        <v>0.89</v>
      </c>
      <c r="AD63" s="63" t="str">
        <f>IFERROR(VLOOKUP($C17,[1]Table2!$B$1:$Z$21,MATCH("xGD/90",[1]Table2!$B$1:$Z$1,0),0)-VLOOKUP(AD17,[1]Table2!$B$1:$Z$21,MATCH("xGD/90",[1]Table2!$B$1:$Z$1,0),0),"")</f>
        <v/>
      </c>
      <c r="AE63" s="63">
        <f>IFERROR(VLOOKUP($C17,[1]Table2!$B$1:$Z$21,MATCH("xGD/90",[1]Table2!$B$1:$Z$1,0),0)-VLOOKUP(AE17,[1]Table2!$B$1:$Z$21,MATCH("xGD/90",[1]Table2!$B$1:$Z$1,0),0),"")</f>
        <v>0.29000000000000004</v>
      </c>
      <c r="AF63" s="63" t="str">
        <f>IFERROR(VLOOKUP($C17,[1]Table2!$B$1:$Z$21,MATCH("xGD/90",[1]Table2!$B$1:$Z$1,0),0)-VLOOKUP(AF17,[1]Table2!$B$1:$Z$21,MATCH("xGD/90",[1]Table2!$B$1:$Z$1,0),0),"")</f>
        <v/>
      </c>
      <c r="AG63" s="63">
        <f>IFERROR(VLOOKUP($C17,[1]Table2!$B$1:$Z$21,MATCH("xGD/90",[1]Table2!$B$1:$Z$1,0),0)-VLOOKUP(AG17,[1]Table2!$B$1:$Z$21,MATCH("xGD/90",[1]Table2!$B$1:$Z$1,0),0),"")</f>
        <v>0.94</v>
      </c>
      <c r="AH63" s="63" t="str">
        <f>IFERROR(VLOOKUP($C17,[1]Table2!$B$1:$Z$21,MATCH("xGD/90",[1]Table2!$B$1:$Z$1,0),0)-VLOOKUP(AH17,[1]Table2!$B$1:$Z$21,MATCH("xGD/90",[1]Table2!$B$1:$Z$1,0),0),"")</f>
        <v/>
      </c>
      <c r="AI63" s="63" t="str">
        <f>IFERROR(VLOOKUP($C17,[1]Table2!$B$1:$Z$21,MATCH("xGD/90",[1]Table2!$B$1:$Z$1,0),0)-VLOOKUP(AI17,[1]Table2!$B$1:$Z$21,MATCH("xGD/90",[1]Table2!$B$1:$Z$1,0),0),"")</f>
        <v/>
      </c>
      <c r="AJ63" s="63" t="str">
        <f>IFERROR(VLOOKUP($C17,[1]Table2!$B$1:$Z$21,MATCH("xGD/90",[1]Table2!$B$1:$Z$1,0),0)-VLOOKUP(AJ17,[1]Table2!$B$1:$Z$21,MATCH("xGD/90",[1]Table2!$B$1:$Z$1,0),0),"")</f>
        <v/>
      </c>
      <c r="AK63" s="63" t="str">
        <f>IFERROR(VLOOKUP($C17,[1]Table2!$B$1:$Z$21,MATCH("xGD/90",[1]Table2!$B$1:$Z$1,0),0)-VLOOKUP(AK17,[1]Table2!$B$1:$Z$21,MATCH("xGD/90",[1]Table2!$B$1:$Z$1,0),0),"")</f>
        <v/>
      </c>
      <c r="AL63" s="63" t="str">
        <f>IFERROR(VLOOKUP($C17,[1]Table2!$B$1:$Z$21,MATCH("xGD/90",[1]Table2!$B$1:$Z$1,0),0)-VLOOKUP(AL17,[1]Table2!$B$1:$Z$21,MATCH("xGD/90",[1]Table2!$B$1:$Z$1,0),0),"")</f>
        <v/>
      </c>
      <c r="AM63" s="63" t="str">
        <f>IFERROR(VLOOKUP($C17,[1]Table2!$B$1:$Z$21,MATCH("xGD/90",[1]Table2!$B$1:$Z$1,0),0)-VLOOKUP(AM17,[1]Table2!$B$1:$Z$21,MATCH("xGD/90",[1]Table2!$B$1:$Z$1,0),0),"")</f>
        <v/>
      </c>
      <c r="AN63" s="63" t="str">
        <f>IFERROR(VLOOKUP($C17,[1]Table2!$B$1:$Z$21,MATCH("xGD/90",[1]Table2!$B$1:$Z$1,0),0)-VLOOKUP(AN17,[1]Table2!$B$1:$Z$21,MATCH("xGD/90",[1]Table2!$B$1:$Z$1,0),0),"")</f>
        <v/>
      </c>
      <c r="AO63" s="63" t="str">
        <f>IFERROR(VLOOKUP($C17,[1]Table2!$B$1:$Z$21,MATCH("xGD/90",[1]Table2!$B$1:$Z$1,0),0)-VLOOKUP(AO17,[1]Table2!$B$1:$Z$21,MATCH("xGD/90",[1]Table2!$B$1:$Z$1,0),0),"")</f>
        <v/>
      </c>
      <c r="AP63" s="63" t="str">
        <f>IFERROR(VLOOKUP($C17,[1]Table2!$B$1:$Z$21,MATCH("xGD/90",[1]Table2!$B$1:$Z$1,0),0)-VLOOKUP(AP17,[1]Table2!$B$1:$Z$21,MATCH("xGD/90",[1]Table2!$B$1:$Z$1,0),0),"")</f>
        <v/>
      </c>
      <c r="AQ63" s="63" t="str">
        <f>IFERROR(VLOOKUP($C17,[1]Table2!$B$1:$Z$21,MATCH("xGD/90",[1]Table2!$B$1:$Z$1,0),0)-VLOOKUP(AQ17,[1]Table2!$B$1:$Z$21,MATCH("xGD/90",[1]Table2!$B$1:$Z$1,0),0),"")</f>
        <v/>
      </c>
      <c r="AR63" s="63" t="str">
        <f>IFERROR(VLOOKUP($C17,[1]Table2!$B$1:$Z$21,MATCH("xGD/90",[1]Table2!$B$1:$Z$1,0),0)-VLOOKUP(AR17,[1]Table2!$B$1:$Z$21,MATCH("xGD/90",[1]Table2!$B$1:$Z$1,0),0),"")</f>
        <v/>
      </c>
      <c r="AS63" s="63">
        <f>IFERROR(VLOOKUP($C17,[1]Table2!$B$1:$Z$21,MATCH("xGD/90",[1]Table2!$B$1:$Z$1,0),0)-VLOOKUP(AS17,[1]Table2!$B$1:$Z$21,MATCH("xGD/90",[1]Table2!$B$1:$Z$1,0),0),"")</f>
        <v>0.61</v>
      </c>
      <c r="AT63" s="63" t="str">
        <f>IFERROR(VLOOKUP($C17,[1]Table2!$B$1:$Z$21,MATCH("xGD/90",[1]Table2!$B$1:$Z$1,0),0)-VLOOKUP(AT17,[1]Table2!$B$1:$Z$21,MATCH("xGD/90",[1]Table2!$B$1:$Z$1,0),0),"")</f>
        <v/>
      </c>
      <c r="AU63" s="63">
        <f>IFERROR(VLOOKUP($C17,[1]Table2!$B$1:$Z$21,MATCH("xGD/90",[1]Table2!$B$1:$Z$1,0),0)-VLOOKUP(AU17,[1]Table2!$B$1:$Z$21,MATCH("xGD/90",[1]Table2!$B$1:$Z$1,0),0),"")</f>
        <v>0.27</v>
      </c>
      <c r="AV63" s="63" t="str">
        <f>IFERROR(VLOOKUP($C17,[1]Table2!$B$1:$Z$21,MATCH("xGD/90",[1]Table2!$B$1:$Z$1,0),0)-VLOOKUP(AV17,[1]Table2!$B$1:$Z$21,MATCH("xGD/90",[1]Table2!$B$1:$Z$1,0),0),"")</f>
        <v/>
      </c>
      <c r="AW63" s="63" t="str">
        <f>IFERROR(VLOOKUP($C17,[1]Table2!$B$1:$Z$21,MATCH("xGD/90",[1]Table2!$B$1:$Z$1,0),0)-VLOOKUP(AW17,[1]Table2!$B$1:$Z$21,MATCH("xGD/90",[1]Table2!$B$1:$Z$1,0),0),"")</f>
        <v/>
      </c>
      <c r="AX63" s="63" t="str">
        <f>IFERROR(VLOOKUP($C17,[1]Table2!$B$1:$Z$21,MATCH("xGD/90",[1]Table2!$B$1:$Z$1,0),0)-VLOOKUP(AX17,[1]Table2!$B$1:$Z$21,MATCH("xGD/90",[1]Table2!$B$1:$Z$1,0),0),"")</f>
        <v/>
      </c>
      <c r="AY63" s="63">
        <f>IFERROR(VLOOKUP($C17,[1]Table2!$B$1:$Z$21,MATCH("xGD/90",[1]Table2!$B$1:$Z$1,0),0)-VLOOKUP(AY17,[1]Table2!$B$1:$Z$21,MATCH("xGD/90",[1]Table2!$B$1:$Z$1,0),0),"")</f>
        <v>-0.24999999999999994</v>
      </c>
      <c r="AZ63" s="63" t="str">
        <f>IFERROR(VLOOKUP($C17,[1]Table2!$B$1:$Z$21,MATCH("xGD/90",[1]Table2!$B$1:$Z$1,0),0)-VLOOKUP(AZ17,[1]Table2!$B$1:$Z$21,MATCH("xGD/90",[1]Table2!$B$1:$Z$1,0),0),"")</f>
        <v/>
      </c>
      <c r="BA63" s="63">
        <f>IFERROR(VLOOKUP($C17,[1]Table2!$B$1:$Z$21,MATCH("xGD/90",[1]Table2!$B$1:$Z$1,0),0)-VLOOKUP(BA17,[1]Table2!$B$1:$Z$21,MATCH("xGD/90",[1]Table2!$B$1:$Z$1,0),0),"")</f>
        <v>0.44</v>
      </c>
      <c r="BB63" s="63" t="str">
        <f>IFERROR(VLOOKUP($C17,[1]Table2!$B$1:$Z$21,MATCH("xGD/90",[1]Table2!$B$1:$Z$1,0),0)-VLOOKUP(BB17,[1]Table2!$B$1:$Z$21,MATCH("xGD/90",[1]Table2!$B$1:$Z$1,0),0),"")</f>
        <v/>
      </c>
      <c r="BC63" s="63" t="str">
        <f>IFERROR(VLOOKUP($C17,[1]Table2!$B$1:$Z$21,MATCH("xGD/90",[1]Table2!$B$1:$Z$1,0),0)-VLOOKUP(BC17,[1]Table2!$B$1:$Z$21,MATCH("xGD/90",[1]Table2!$B$1:$Z$1,0),0),"")</f>
        <v/>
      </c>
      <c r="BD63" s="63" t="str">
        <f>IFERROR(VLOOKUP($C17,[1]Table2!$B$1:$Z$21,MATCH("xGD/90",[1]Table2!$B$1:$Z$1,0),0)-VLOOKUP(BD17,[1]Table2!$B$1:$Z$21,MATCH("xGD/90",[1]Table2!$B$1:$Z$1,0),0),"")</f>
        <v/>
      </c>
      <c r="BE63" s="63">
        <f>IFERROR(VLOOKUP($C17,[1]Table2!$B$1:$Z$21,MATCH("xGD/90",[1]Table2!$B$1:$Z$1,0),0)-VLOOKUP(BE17,[1]Table2!$B$1:$Z$21,MATCH("xGD/90",[1]Table2!$B$1:$Z$1,0),0),"")</f>
        <v>0.91</v>
      </c>
      <c r="BF63" s="63" t="str">
        <f>IFERROR(VLOOKUP($C17,[1]Table2!$B$1:$Z$21,MATCH("xGD/90",[1]Table2!$B$1:$Z$1,0),0)-VLOOKUP(BF17,[1]Table2!$B$1:$Z$21,MATCH("xGD/90",[1]Table2!$B$1:$Z$1,0),0),"")</f>
        <v/>
      </c>
      <c r="BG63" s="63">
        <f>IFERROR(VLOOKUP($C17,[1]Table2!$B$1:$Z$21,MATCH("xGD/90",[1]Table2!$B$1:$Z$1,0),0)-VLOOKUP(BG17,[1]Table2!$B$1:$Z$21,MATCH("xGD/90",[1]Table2!$B$1:$Z$1,0),0),"")</f>
        <v>1.06</v>
      </c>
      <c r="BH63" s="63" t="str">
        <f>IFERROR(VLOOKUP($C17,[1]Table2!$B$1:$Z$21,MATCH("xGD/90",[1]Table2!$B$1:$Z$1,0),0)-VLOOKUP(BH17,[1]Table2!$B$1:$Z$21,MATCH("xGD/90",[1]Table2!$B$1:$Z$1,0),0),"")</f>
        <v/>
      </c>
      <c r="BI63" s="63">
        <f>IFERROR(VLOOKUP($C17,[1]Table2!$B$1:$Z$21,MATCH("xGD/90",[1]Table2!$B$1:$Z$1,0),0)-VLOOKUP(BI17,[1]Table2!$B$1:$Z$21,MATCH("xGD/90",[1]Table2!$B$1:$Z$1,0),0),"")</f>
        <v>-0.26999999999999996</v>
      </c>
      <c r="BJ63" s="63" t="str">
        <f>IFERROR(VLOOKUP($C17,[1]Table2!$B$1:$Z$21,MATCH("xGD/90",[1]Table2!$B$1:$Z$1,0),0)-VLOOKUP(BJ17,[1]Table2!$B$1:$Z$21,MATCH("xGD/90",[1]Table2!$B$1:$Z$1,0),0),"")</f>
        <v/>
      </c>
      <c r="BK63" s="63">
        <f>IFERROR(VLOOKUP($C17,[1]Table2!$B$1:$Z$21,MATCH("xGD/90",[1]Table2!$B$1:$Z$1,0),0)-VLOOKUP(BK17,[1]Table2!$B$1:$Z$21,MATCH("xGD/90",[1]Table2!$B$1:$Z$1,0),0),"")</f>
        <v>0.77</v>
      </c>
      <c r="BL63" s="63">
        <f>IFERROR(VLOOKUP($C17,[1]Table2!$B$1:$Z$21,MATCH("xGD/90",[1]Table2!$B$1:$Z$1,0),0)-VLOOKUP(BL17,[1]Table2!$B$1:$Z$21,MATCH("xGD/90",[1]Table2!$B$1:$Z$1,0),0),"")</f>
        <v>0.91</v>
      </c>
      <c r="BM63" s="63">
        <f>IFERROR(VLOOKUP($C17,[1]Table2!$B$1:$Z$21,MATCH("xGD/90",[1]Table2!$B$1:$Z$1,0),0)-VLOOKUP(BM17,[1]Table2!$B$1:$Z$21,MATCH("xGD/90",[1]Table2!$B$1:$Z$1,0),0),"")</f>
        <v>0.10000000000000003</v>
      </c>
      <c r="BN63" s="63" t="str">
        <f>IFERROR(VLOOKUP($C17,[1]Table2!$B$1:$Z$21,MATCH("xGD/90",[1]Table2!$B$1:$Z$1,0),0)-VLOOKUP(BN17,[1]Table2!$B$1:$Z$21,MATCH("xGD/90",[1]Table2!$B$1:$Z$1,0),0),"")</f>
        <v/>
      </c>
      <c r="BO63" s="63">
        <f>IFERROR(VLOOKUP($C17,[1]Table2!$B$1:$Z$21,MATCH("xGD/90",[1]Table2!$B$1:$Z$1,0),0)-VLOOKUP(BO17,[1]Table2!$B$1:$Z$21,MATCH("xGD/90",[1]Table2!$B$1:$Z$1,0),0),"")</f>
        <v>1.2</v>
      </c>
      <c r="BP63" s="63" t="str">
        <f>IFERROR(VLOOKUP($C17,[1]Table2!$B$1:$Z$21,MATCH("xGD/90",[1]Table2!$B$1:$Z$1,0),0)-VLOOKUP(BP17,[1]Table2!$B$1:$Z$21,MATCH("xGD/90",[1]Table2!$B$1:$Z$1,0),0),"")</f>
        <v/>
      </c>
      <c r="BQ63" s="63" t="str">
        <f>IFERROR(VLOOKUP($C17,[1]Table2!$B$1:$Z$21,MATCH("xGD/90",[1]Table2!$B$1:$Z$1,0),0)-VLOOKUP(BQ17,[1]Table2!$B$1:$Z$21,MATCH("xGD/90",[1]Table2!$B$1:$Z$1,0),0),"")</f>
        <v/>
      </c>
      <c r="BR63" s="63" t="str">
        <f>IFERROR(VLOOKUP($C17,[1]Table2!$B$1:$Z$21,MATCH("xGD/90",[1]Table2!$B$1:$Z$1,0),0)-VLOOKUP(BR17,[1]Table2!$B$1:$Z$21,MATCH("xGD/90",[1]Table2!$B$1:$Z$1,0),0),"")</f>
        <v/>
      </c>
      <c r="BS63" s="63" t="str">
        <f>IFERROR(VLOOKUP($C17,[1]Table2!$B$1:$Z$21,MATCH("xGD/90",[1]Table2!$B$1:$Z$1,0),0)-VLOOKUP(BS17,[1]Table2!$B$1:$Z$21,MATCH("xGD/90",[1]Table2!$B$1:$Z$1,0),0),"")</f>
        <v/>
      </c>
      <c r="BT63" s="63" t="str">
        <f>IFERROR(VLOOKUP($C17,[1]Table2!$B$1:$Z$21,MATCH("xGD/90",[1]Table2!$B$1:$Z$1,0),0)-VLOOKUP(BT17,[1]Table2!$B$1:$Z$21,MATCH("xGD/90",[1]Table2!$B$1:$Z$1,0),0),"")</f>
        <v/>
      </c>
      <c r="BU63" s="63">
        <f>IFERROR(VLOOKUP($C17,[1]Table2!$B$1:$Z$21,MATCH("xGD/90",[1]Table2!$B$1:$Z$1,0),0)-VLOOKUP(BU17,[1]Table2!$B$1:$Z$21,MATCH("xGD/90",[1]Table2!$B$1:$Z$1,0),0),"")</f>
        <v>-0.85000000000000009</v>
      </c>
      <c r="BV63" s="63">
        <f>IFERROR(VLOOKUP($C17,[1]Table2!$B$1:$Z$21,MATCH("xGD/90",[1]Table2!$B$1:$Z$1,0),0)-VLOOKUP(BV17,[1]Table2!$B$1:$Z$21,MATCH("xGD/90",[1]Table2!$B$1:$Z$1,0),0),"")</f>
        <v>0.44</v>
      </c>
      <c r="BW63" s="63">
        <f>IFERROR(VLOOKUP($C17,[1]Table2!$B$1:$Z$21,MATCH("xGD/90",[1]Table2!$B$1:$Z$1,0),0)-VLOOKUP(BW17,[1]Table2!$B$1:$Z$21,MATCH("xGD/90",[1]Table2!$B$1:$Z$1,0),0),"")</f>
        <v>-0.47000000000000003</v>
      </c>
      <c r="BX63" s="63" t="str">
        <f>IFERROR(VLOOKUP($C17,[1]Table2!$B$1:$Z$21,MATCH("xGD/90",[1]Table2!$B$1:$Z$1,0),0)-VLOOKUP(BX17,[1]Table2!$B$1:$Z$21,MATCH("xGD/90",[1]Table2!$B$1:$Z$1,0),0),"")</f>
        <v/>
      </c>
      <c r="BY63" s="63">
        <f>IFERROR(VLOOKUP($C17,[1]Table2!$B$1:$Z$21,MATCH("xGD/90",[1]Table2!$B$1:$Z$1,0),0)-VLOOKUP(BY17,[1]Table2!$B$1:$Z$21,MATCH("xGD/90",[1]Table2!$B$1:$Z$1,0),0),"")</f>
        <v>0.89</v>
      </c>
      <c r="BZ63" s="63" t="str">
        <f>IFERROR(VLOOKUP($C17,[1]Table2!$B$1:$Z$21,MATCH("xGD/90",[1]Table2!$B$1:$Z$1,0),0)-VLOOKUP(BZ17,[1]Table2!$B$1:$Z$21,MATCH("xGD/90",[1]Table2!$B$1:$Z$1,0),0),"")</f>
        <v/>
      </c>
      <c r="CA63" s="63">
        <f>IFERROR(VLOOKUP($C17,[1]Table2!$B$1:$Z$21,MATCH("xGD/90",[1]Table2!$B$1:$Z$1,0),0)-VLOOKUP(CA17,[1]Table2!$B$1:$Z$21,MATCH("xGD/90",[1]Table2!$B$1:$Z$1,0),0),"")</f>
        <v>1.1300000000000001</v>
      </c>
      <c r="CB63" s="63">
        <f>IFERROR(VLOOKUP($C17,[1]Table2!$B$1:$Z$21,MATCH("xGD/90",[1]Table2!$B$1:$Z$1,0),0)-VLOOKUP(CB17,[1]Table2!$B$1:$Z$21,MATCH("xGD/90",[1]Table2!$B$1:$Z$1,0),0),"")</f>
        <v>0.4</v>
      </c>
      <c r="CC63" s="63">
        <f>IFERROR(VLOOKUP($C17,[1]Table2!$B$1:$Z$21,MATCH("xGD/90",[1]Table2!$B$1:$Z$1,0),0)-VLOOKUP(CC17,[1]Table2!$B$1:$Z$21,MATCH("xGD/90",[1]Table2!$B$1:$Z$1,0),0),"")</f>
        <v>0.29000000000000004</v>
      </c>
      <c r="CD63" s="63">
        <f>IFERROR(VLOOKUP($C17,[1]Table2!$B$1:$Z$21,MATCH("xGD/90",[1]Table2!$B$1:$Z$1,0),0)-VLOOKUP(CD17,[1]Table2!$B$1:$Z$21,MATCH("xGD/90",[1]Table2!$B$1:$Z$1,0),0),"")</f>
        <v>0.85000000000000009</v>
      </c>
      <c r="CE63" s="63">
        <f>IFERROR(VLOOKUP($C17,[1]Table2!$B$1:$Z$21,MATCH("xGD/90",[1]Table2!$B$1:$Z$1,0),0)-VLOOKUP(CE17,[1]Table2!$B$1:$Z$21,MATCH("xGD/90",[1]Table2!$B$1:$Z$1,0),0),"")</f>
        <v>0.27</v>
      </c>
      <c r="CF63" s="63" t="str">
        <f>IFERROR(VLOOKUP($C17,[1]Table2!$B$1:$Z$21,MATCH("xGD/90",[1]Table2!$B$1:$Z$1,0),0)-VLOOKUP(CF17,[1]Table2!$B$1:$Z$21,MATCH("xGD/90",[1]Table2!$B$1:$Z$1,0),0),"")</f>
        <v/>
      </c>
      <c r="CG63" s="63">
        <f>IFERROR(VLOOKUP($C17,[1]Table2!$B$1:$Z$21,MATCH("xGD/90",[1]Table2!$B$1:$Z$1,0),0)-VLOOKUP(CG17,[1]Table2!$B$1:$Z$21,MATCH("xGD/90",[1]Table2!$B$1:$Z$1,0),0),"")</f>
        <v>0.8</v>
      </c>
      <c r="CH63" s="63" t="str">
        <f>IFERROR(VLOOKUP($C17,[1]Table2!$B$1:$Z$21,MATCH("xGD/90",[1]Table2!$B$1:$Z$1,0),0)-VLOOKUP(CH17,[1]Table2!$B$1:$Z$21,MATCH("xGD/90",[1]Table2!$B$1:$Z$1,0),0),"")</f>
        <v/>
      </c>
      <c r="CI63" s="63">
        <f>IFERROR(VLOOKUP($C17,[1]Table2!$B$1:$Z$21,MATCH("xGD/90",[1]Table2!$B$1:$Z$1,0),0)-VLOOKUP(CI17,[1]Table2!$B$1:$Z$21,MATCH("xGD/90",[1]Table2!$B$1:$Z$1,0),0),"")</f>
        <v>0.61</v>
      </c>
      <c r="CJ63" s="63" t="str">
        <f>IFERROR(VLOOKUP($C17,[1]Table2!$B$1:$Z$21,MATCH("xGD/90",[1]Table2!$B$1:$Z$1,0),0)-VLOOKUP(CJ17,[1]Table2!$B$1:$Z$21,MATCH("xGD/90",[1]Table2!$B$1:$Z$1,0),0),"")</f>
        <v/>
      </c>
      <c r="CK63" s="63">
        <f>IFERROR(VLOOKUP($C17,[1]Table2!$B$1:$Z$21,MATCH("xGD/90",[1]Table2!$B$1:$Z$1,0),0)-VLOOKUP(CK17,[1]Table2!$B$1:$Z$21,MATCH("xGD/90",[1]Table2!$B$1:$Z$1,0),0),"")</f>
        <v>0.94</v>
      </c>
      <c r="CL63" s="63" t="str">
        <f>IFERROR(VLOOKUP($C17,[1]Table2!$B$1:$Z$21,MATCH("xGD/90",[1]Table2!$B$1:$Z$1,0),0)-VLOOKUP(CL17,[1]Table2!$B$1:$Z$21,MATCH("xGD/90",[1]Table2!$B$1:$Z$1,0),0),"")</f>
        <v/>
      </c>
      <c r="CM63" s="63" t="str">
        <f>IFERROR(VLOOKUP($C17,[1]Table2!$B$1:$Z$21,MATCH("xGD/90",[1]Table2!$B$1:$Z$1,0),0)-VLOOKUP(CM17,[1]Table2!$B$1:$Z$21,MATCH("xGD/90",[1]Table2!$B$1:$Z$1,0),0),"")</f>
        <v/>
      </c>
      <c r="CN63" s="63" t="str">
        <f>IFERROR(VLOOKUP($C17,[1]Table2!$B$1:$Z$21,MATCH("xGD/90",[1]Table2!$B$1:$Z$1,0),0)-VLOOKUP(CN17,[1]Table2!$B$1:$Z$21,MATCH("xGD/90",[1]Table2!$B$1:$Z$1,0),0),"")</f>
        <v/>
      </c>
      <c r="CO63" s="63" t="str">
        <f>IFERROR(VLOOKUP($C17,[1]Table2!$B$1:$Z$21,MATCH("xGD/90",[1]Table2!$B$1:$Z$1,0),0)-VLOOKUP(CO17,[1]Table2!$B$1:$Z$21,MATCH("xGD/90",[1]Table2!$B$1:$Z$1,0),0),"")</f>
        <v/>
      </c>
      <c r="CP63" s="63" t="str">
        <f>IFERROR(VLOOKUP($C17,[1]Table2!$B$1:$Z$21,MATCH("xGD/90",[1]Table2!$B$1:$Z$1,0),0)-VLOOKUP(CP17,[1]Table2!$B$1:$Z$21,MATCH("xGD/90",[1]Table2!$B$1:$Z$1,0),0),"")</f>
        <v/>
      </c>
      <c r="CQ63" s="63" t="str">
        <f>IFERROR(VLOOKUP($C17,[1]Table2!$B$1:$Z$21,MATCH("xGD/90",[1]Table2!$B$1:$Z$1,0),0)-VLOOKUP(CQ17,[1]Table2!$B$1:$Z$21,MATCH("xGD/90",[1]Table2!$B$1:$Z$1,0),0),"")</f>
        <v/>
      </c>
      <c r="CR63" s="63" t="str">
        <f>IFERROR(VLOOKUP($C17,[1]Table2!$B$1:$Z$21,MATCH("xGD/90",[1]Table2!$B$1:$Z$1,0),0)-VLOOKUP(CR17,[1]Table2!$B$1:$Z$21,MATCH("xGD/90",[1]Table2!$B$1:$Z$1,0),0),"")</f>
        <v/>
      </c>
      <c r="CS63" s="63" t="str">
        <f>IFERROR(VLOOKUP($C17,[1]Table2!$B$1:$Z$21,MATCH("xGD/90",[1]Table2!$B$1:$Z$1,0),0)-VLOOKUP(CS17,[1]Table2!$B$1:$Z$21,MATCH("xGD/90",[1]Table2!$B$1:$Z$1,0),0),"")</f>
        <v/>
      </c>
      <c r="CT63" s="63" t="str">
        <f>IFERROR(VLOOKUP($C17,[1]Table2!$B$1:$Z$21,MATCH("xGD/90",[1]Table2!$B$1:$Z$1,0),0)-VLOOKUP(CT17,[1]Table2!$B$1:$Z$21,MATCH("xGD/90",[1]Table2!$B$1:$Z$1,0),0),"")</f>
        <v/>
      </c>
      <c r="CU63" s="63" t="str">
        <f>IFERROR(VLOOKUP($C17,[1]Table2!$B$1:$Z$21,MATCH("xGD/90",[1]Table2!$B$1:$Z$1,0),0)-VLOOKUP(CU17,[1]Table2!$B$1:$Z$21,MATCH("xGD/90",[1]Table2!$B$1:$Z$1,0),0),"")</f>
        <v/>
      </c>
      <c r="CV63" s="63" t="str">
        <f>IFERROR(VLOOKUP($C17,[1]Table2!$B$1:$Z$21,MATCH("xGD/90",[1]Table2!$B$1:$Z$1,0),0)-VLOOKUP(CV17,[1]Table2!$B$1:$Z$21,MATCH("xGD/90",[1]Table2!$B$1:$Z$1,0),0),"")</f>
        <v/>
      </c>
      <c r="CW63" s="63" t="str">
        <f>IFERROR(VLOOKUP($C17,[1]Table2!$B$1:$Z$21,MATCH("xGD/90",[1]Table2!$B$1:$Z$1,0),0)-VLOOKUP(CW17,[1]Table2!$B$1:$Z$21,MATCH("xGD/90",[1]Table2!$B$1:$Z$1,0),0),"")</f>
        <v/>
      </c>
      <c r="CX63" s="63" t="str">
        <f>IFERROR(VLOOKUP($C17,[1]Table2!$B$1:$Z$21,MATCH("xGD/90",[1]Table2!$B$1:$Z$1,0),0)-VLOOKUP(CX17,[1]Table2!$B$1:$Z$21,MATCH("xGD/90",[1]Table2!$B$1:$Z$1,0),0),"")</f>
        <v/>
      </c>
      <c r="CY63" s="63" t="str">
        <f>IFERROR(VLOOKUP($C17,[1]Table2!$B$1:$Z$21,MATCH("xGD/90",[1]Table2!$B$1:$Z$1,0),0)-VLOOKUP(CY17,[1]Table2!$B$1:$Z$21,MATCH("xGD/90",[1]Table2!$B$1:$Z$1,0),0),"")</f>
        <v/>
      </c>
      <c r="CZ63" s="63" t="str">
        <f>IFERROR(VLOOKUP($C17,[1]Table2!$B$1:$Z$21,MATCH("xGD/90",[1]Table2!$B$1:$Z$1,0),0)-VLOOKUP(CZ17,[1]Table2!$B$1:$Z$21,MATCH("xGD/90",[1]Table2!$B$1:$Z$1,0),0),"")</f>
        <v/>
      </c>
      <c r="DA63" s="63" t="str">
        <f>IFERROR(VLOOKUP($C17,[1]Table2!$B$1:$Z$21,MATCH("xGD/90",[1]Table2!$B$1:$Z$1,0),0)-VLOOKUP(DA17,[1]Table2!$B$1:$Z$21,MATCH("xGD/90",[1]Table2!$B$1:$Z$1,0),0),"")</f>
        <v/>
      </c>
      <c r="DB63" s="63" t="str">
        <f>IFERROR(VLOOKUP($C17,[1]Table2!$B$1:$Z$21,MATCH("xGD/90",[1]Table2!$B$1:$Z$1,0),0)-VLOOKUP(DB17,[1]Table2!$B$1:$Z$21,MATCH("xGD/90",[1]Table2!$B$1:$Z$1,0),0),"")</f>
        <v/>
      </c>
      <c r="DC63" s="63" t="str">
        <f>IFERROR(VLOOKUP($C17,[1]Table2!$B$1:$Z$21,MATCH("xGD/90",[1]Table2!$B$1:$Z$1,0),0)-VLOOKUP(DC17,[1]Table2!$B$1:$Z$21,MATCH("xGD/90",[1]Table2!$B$1:$Z$1,0),0),"")</f>
        <v/>
      </c>
      <c r="DE63" s="101"/>
      <c r="DF63" s="101"/>
      <c r="DG63" s="101"/>
      <c r="DH63" s="101"/>
      <c r="DI63" s="101"/>
      <c r="DJ63" s="101"/>
    </row>
    <row r="64" spans="1:114" s="49" customFormat="1" ht="21.75" customHeight="1" x14ac:dyDescent="0.25">
      <c r="A64" s="48" t="s">
        <v>79</v>
      </c>
      <c r="B64" s="44">
        <f>VLOOKUP(A64,[1]Table!$B$1:$O$21,MATCH("xGD/90",[1]Table!$B$1:$O$1,0),0)</f>
        <v>1.3</v>
      </c>
      <c r="C64" s="45" t="s">
        <v>12</v>
      </c>
      <c r="D64" s="63" t="str">
        <f>IFERROR(VLOOKUP($C18,[1]Table2!$B$1:$Z$21,MATCH("xGD/90",[1]Table2!$B$1:$Z$1,0),0)-VLOOKUP(D18,[1]Table2!$B$1:$Z$21,MATCH("xGD/90",[1]Table2!$B$1:$Z$1,0),0),"")</f>
        <v/>
      </c>
      <c r="E64" s="63">
        <f>IFERROR(VLOOKUP($C18,[1]Table2!$B$1:$Z$21,MATCH("xGD/90",[1]Table2!$B$1:$Z$1,0),0)-VLOOKUP(E18,[1]Table2!$B$1:$Z$21,MATCH("xGD/90",[1]Table2!$B$1:$Z$1,0),0),"")</f>
        <v>1.25</v>
      </c>
      <c r="F64" s="63" t="str">
        <f>IFERROR(VLOOKUP($C18,[1]Table2!$B$1:$Z$21,MATCH("xGD/90",[1]Table2!$B$1:$Z$1,0),0)-VLOOKUP(F18,[1]Table2!$B$1:$Z$21,MATCH("xGD/90",[1]Table2!$B$1:$Z$1,0),0),"")</f>
        <v/>
      </c>
      <c r="G64" s="63">
        <f>IFERROR(VLOOKUP($C18,[1]Table2!$B$1:$Z$21,MATCH("xGD/90",[1]Table2!$B$1:$Z$1,0),0)-VLOOKUP(G18,[1]Table2!$B$1:$Z$21,MATCH("xGD/90",[1]Table2!$B$1:$Z$1,0),0),"")</f>
        <v>2.0499999999999998</v>
      </c>
      <c r="H64" s="63" t="str">
        <f>IFERROR(VLOOKUP($C18,[1]Table2!$B$1:$Z$21,MATCH("xGD/90",[1]Table2!$B$1:$Z$1,0),0)-VLOOKUP(H18,[1]Table2!$B$1:$Z$21,MATCH("xGD/90",[1]Table2!$B$1:$Z$1,0),0),"")</f>
        <v/>
      </c>
      <c r="I64" s="63">
        <f>IFERROR(VLOOKUP($C18,[1]Table2!$B$1:$Z$21,MATCH("xGD/90",[1]Table2!$B$1:$Z$1,0),0)-VLOOKUP(I18,[1]Table2!$B$1:$Z$21,MATCH("xGD/90",[1]Table2!$B$1:$Z$1,0),0),"")</f>
        <v>0.58000000000000007</v>
      </c>
      <c r="J64" s="63" t="str">
        <f>IFERROR(VLOOKUP($C18,[1]Table2!$B$1:$Z$21,MATCH("xGD/90",[1]Table2!$B$1:$Z$1,0),0)-VLOOKUP(J18,[1]Table2!$B$1:$Z$21,MATCH("xGD/90",[1]Table2!$B$1:$Z$1,0),0),"")</f>
        <v/>
      </c>
      <c r="K64" s="63">
        <f>IFERROR(VLOOKUP($C18,[1]Table2!$B$1:$Z$21,MATCH("xGD/90",[1]Table2!$B$1:$Z$1,0),0)-VLOOKUP(K18,[1]Table2!$B$1:$Z$21,MATCH("xGD/90",[1]Table2!$B$1:$Z$1,0),0),"")</f>
        <v>1.62</v>
      </c>
      <c r="L64" s="63">
        <f>IFERROR(VLOOKUP($C18,[1]Table2!$B$1:$Z$21,MATCH("xGD/90",[1]Table2!$B$1:$Z$1,0),0)-VLOOKUP(L18,[1]Table2!$B$1:$Z$21,MATCH("xGD/90",[1]Table2!$B$1:$Z$1,0),0),"")</f>
        <v>1.98</v>
      </c>
      <c r="M64" s="63">
        <f>IFERROR(VLOOKUP($C18,[1]Table2!$B$1:$Z$21,MATCH("xGD/90",[1]Table2!$B$1:$Z$1,0),0)-VLOOKUP(M18,[1]Table2!$B$1:$Z$21,MATCH("xGD/90",[1]Table2!$B$1:$Z$1,0),0),"")</f>
        <v>1.46</v>
      </c>
      <c r="N64" s="63" t="str">
        <f>IFERROR(VLOOKUP($C18,[1]Table2!$B$1:$Z$21,MATCH("xGD/90",[1]Table2!$B$1:$Z$1,0),0)-VLOOKUP(N18,[1]Table2!$B$1:$Z$21,MATCH("xGD/90",[1]Table2!$B$1:$Z$1,0),0),"")</f>
        <v/>
      </c>
      <c r="O64" s="63" t="str">
        <f>IFERROR(VLOOKUP($C18,[1]Table2!$B$1:$Z$21,MATCH("xGD/90",[1]Table2!$B$1:$Z$1,0),0)-VLOOKUP(O18,[1]Table2!$B$1:$Z$21,MATCH("xGD/90",[1]Table2!$B$1:$Z$1,0),0),"")</f>
        <v/>
      </c>
      <c r="P64" s="63" t="str">
        <f>IFERROR(VLOOKUP($C18,[1]Table2!$B$1:$Z$21,MATCH("xGD/90",[1]Table2!$B$1:$Z$1,0),0)-VLOOKUP(P18,[1]Table2!$B$1:$Z$21,MATCH("xGD/90",[1]Table2!$B$1:$Z$1,0),0),"")</f>
        <v/>
      </c>
      <c r="Q64" s="63">
        <f>IFERROR(VLOOKUP($C18,[1]Table2!$B$1:$Z$21,MATCH("xGD/90",[1]Table2!$B$1:$Z$1,0),0)-VLOOKUP(Q18,[1]Table2!$B$1:$Z$21,MATCH("xGD/90",[1]Table2!$B$1:$Z$1,0),0),"")</f>
        <v>1.76</v>
      </c>
      <c r="R64" s="63" t="str">
        <f>IFERROR(VLOOKUP($C18,[1]Table2!$B$1:$Z$21,MATCH("xGD/90",[1]Table2!$B$1:$Z$1,0),0)-VLOOKUP(R18,[1]Table2!$B$1:$Z$21,MATCH("xGD/90",[1]Table2!$B$1:$Z$1,0),0),"")</f>
        <v/>
      </c>
      <c r="S64" s="63" t="str">
        <f>IFERROR(VLOOKUP($C18,[1]Table2!$B$1:$Z$21,MATCH("xGD/90",[1]Table2!$B$1:$Z$1,0),0)-VLOOKUP(S18,[1]Table2!$B$1:$Z$21,MATCH("xGD/90",[1]Table2!$B$1:$Z$1,0),0),"")</f>
        <v/>
      </c>
      <c r="T64" s="63" t="str">
        <f>IFERROR(VLOOKUP($C18,[1]Table2!$B$1:$Z$21,MATCH("xGD/90",[1]Table2!$B$1:$Z$1,0),0)-VLOOKUP(T18,[1]Table2!$B$1:$Z$21,MATCH("xGD/90",[1]Table2!$B$1:$Z$1,0),0),"")</f>
        <v/>
      </c>
      <c r="U64" s="63">
        <f>IFERROR(VLOOKUP($C18,[1]Table2!$B$1:$Z$21,MATCH("xGD/90",[1]Table2!$B$1:$Z$1,0),0)-VLOOKUP(U18,[1]Table2!$B$1:$Z$21,MATCH("xGD/90",[1]Table2!$B$1:$Z$1,0),0),"")</f>
        <v>0.95000000000000007</v>
      </c>
      <c r="V64" s="63" t="str">
        <f>IFERROR(VLOOKUP($C18,[1]Table2!$B$1:$Z$21,MATCH("xGD/90",[1]Table2!$B$1:$Z$1,0),0)-VLOOKUP(V18,[1]Table2!$B$1:$Z$21,MATCH("xGD/90",[1]Table2!$B$1:$Z$1,0),0),"")</f>
        <v/>
      </c>
      <c r="W64" s="63">
        <f>IFERROR(VLOOKUP($C18,[1]Table2!$B$1:$Z$21,MATCH("xGD/90",[1]Table2!$B$1:$Z$1,0),0)-VLOOKUP(W18,[1]Table2!$B$1:$Z$21,MATCH("xGD/90",[1]Table2!$B$1:$Z$1,0),0),"")</f>
        <v>1.79</v>
      </c>
      <c r="X64" s="63" t="str">
        <f>IFERROR(VLOOKUP($C18,[1]Table2!$B$1:$Z$21,MATCH("xGD/90",[1]Table2!$B$1:$Z$1,0),0)-VLOOKUP(X18,[1]Table2!$B$1:$Z$21,MATCH("xGD/90",[1]Table2!$B$1:$Z$1,0),0),"")</f>
        <v/>
      </c>
      <c r="Y64" s="63">
        <f>IFERROR(VLOOKUP($C18,[1]Table2!$B$1:$Z$21,MATCH("xGD/90",[1]Table2!$B$1:$Z$1,0),0)-VLOOKUP(Y18,[1]Table2!$B$1:$Z$21,MATCH("xGD/90",[1]Table2!$B$1:$Z$1,0),0),"")</f>
        <v>0.85000000000000009</v>
      </c>
      <c r="Z64" s="63" t="str">
        <f>IFERROR(VLOOKUP($C18,[1]Table2!$B$1:$Z$21,MATCH("xGD/90",[1]Table2!$B$1:$Z$1,0),0)-VLOOKUP(Z18,[1]Table2!$B$1:$Z$21,MATCH("xGD/90",[1]Table2!$B$1:$Z$1,0),0),"")</f>
        <v/>
      </c>
      <c r="AA64" s="63">
        <f>IFERROR(VLOOKUP($C18,[1]Table2!$B$1:$Z$21,MATCH("xGD/90",[1]Table2!$B$1:$Z$1,0),0)-VLOOKUP(AA18,[1]Table2!$B$1:$Z$21,MATCH("xGD/90",[1]Table2!$B$1:$Z$1,0),0),"")</f>
        <v>0.60000000000000009</v>
      </c>
      <c r="AB64" s="63" t="str">
        <f>IFERROR(VLOOKUP($C18,[1]Table2!$B$1:$Z$21,MATCH("xGD/90",[1]Table2!$B$1:$Z$1,0),0)-VLOOKUP(AB18,[1]Table2!$B$1:$Z$21,MATCH("xGD/90",[1]Table2!$B$1:$Z$1,0),0),"")</f>
        <v/>
      </c>
      <c r="AC64" s="63">
        <f>IFERROR(VLOOKUP($C18,[1]Table2!$B$1:$Z$21,MATCH("xGD/90",[1]Table2!$B$1:$Z$1,0),0)-VLOOKUP(AC18,[1]Table2!$B$1:$Z$21,MATCH("xGD/90",[1]Table2!$B$1:$Z$1,0),0),"")</f>
        <v>1.65</v>
      </c>
      <c r="AD64" s="63" t="str">
        <f>IFERROR(VLOOKUP($C18,[1]Table2!$B$1:$Z$21,MATCH("xGD/90",[1]Table2!$B$1:$Z$1,0),0)-VLOOKUP(AD18,[1]Table2!$B$1:$Z$21,MATCH("xGD/90",[1]Table2!$B$1:$Z$1,0),0),"")</f>
        <v/>
      </c>
      <c r="AE64" s="63">
        <f>IFERROR(VLOOKUP($C18,[1]Table2!$B$1:$Z$21,MATCH("xGD/90",[1]Table2!$B$1:$Z$1,0),0)-VLOOKUP(AE18,[1]Table2!$B$1:$Z$21,MATCH("xGD/90",[1]Table2!$B$1:$Z$1,0),0),"")</f>
        <v>1.7000000000000002</v>
      </c>
      <c r="AF64" s="63" t="str">
        <f>IFERROR(VLOOKUP($C18,[1]Table2!$B$1:$Z$21,MATCH("xGD/90",[1]Table2!$B$1:$Z$1,0),0)-VLOOKUP(AF18,[1]Table2!$B$1:$Z$21,MATCH("xGD/90",[1]Table2!$B$1:$Z$1,0),0),"")</f>
        <v/>
      </c>
      <c r="AG64" s="63">
        <f>IFERROR(VLOOKUP($C18,[1]Table2!$B$1:$Z$21,MATCH("xGD/90",[1]Table2!$B$1:$Z$1,0),0)-VLOOKUP(AG18,[1]Table2!$B$1:$Z$21,MATCH("xGD/90",[1]Table2!$B$1:$Z$1,0),0),"")</f>
        <v>1.1200000000000001</v>
      </c>
      <c r="AH64" s="63" t="str">
        <f>IFERROR(VLOOKUP($C18,[1]Table2!$B$1:$Z$21,MATCH("xGD/90",[1]Table2!$B$1:$Z$1,0),0)-VLOOKUP(AH18,[1]Table2!$B$1:$Z$21,MATCH("xGD/90",[1]Table2!$B$1:$Z$1,0),0),"")</f>
        <v/>
      </c>
      <c r="AI64" s="63" t="str">
        <f>IFERROR(VLOOKUP($C18,[1]Table2!$B$1:$Z$21,MATCH("xGD/90",[1]Table2!$B$1:$Z$1,0),0)-VLOOKUP(AI18,[1]Table2!$B$1:$Z$21,MATCH("xGD/90",[1]Table2!$B$1:$Z$1,0),0),"")</f>
        <v/>
      </c>
      <c r="AJ64" s="63" t="str">
        <f>IFERROR(VLOOKUP($C18,[1]Table2!$B$1:$Z$21,MATCH("xGD/90",[1]Table2!$B$1:$Z$1,0),0)-VLOOKUP(AJ18,[1]Table2!$B$1:$Z$21,MATCH("xGD/90",[1]Table2!$B$1:$Z$1,0),0),"")</f>
        <v/>
      </c>
      <c r="AK64" s="63" t="str">
        <f>IFERROR(VLOOKUP($C18,[1]Table2!$B$1:$Z$21,MATCH("xGD/90",[1]Table2!$B$1:$Z$1,0),0)-VLOOKUP(AK18,[1]Table2!$B$1:$Z$21,MATCH("xGD/90",[1]Table2!$B$1:$Z$1,0),0),"")</f>
        <v/>
      </c>
      <c r="AL64" s="63" t="str">
        <f>IFERROR(VLOOKUP($C18,[1]Table2!$B$1:$Z$21,MATCH("xGD/90",[1]Table2!$B$1:$Z$1,0),0)-VLOOKUP(AL18,[1]Table2!$B$1:$Z$21,MATCH("xGD/90",[1]Table2!$B$1:$Z$1,0),0),"")</f>
        <v/>
      </c>
      <c r="AM64" s="63" t="str">
        <f>IFERROR(VLOOKUP($C18,[1]Table2!$B$1:$Z$21,MATCH("xGD/90",[1]Table2!$B$1:$Z$1,0),0)-VLOOKUP(AM18,[1]Table2!$B$1:$Z$21,MATCH("xGD/90",[1]Table2!$B$1:$Z$1,0),0),"")</f>
        <v/>
      </c>
      <c r="AN64" s="63" t="str">
        <f>IFERROR(VLOOKUP($C18,[1]Table2!$B$1:$Z$21,MATCH("xGD/90",[1]Table2!$B$1:$Z$1,0),0)-VLOOKUP(AN18,[1]Table2!$B$1:$Z$21,MATCH("xGD/90",[1]Table2!$B$1:$Z$1,0),0),"")</f>
        <v/>
      </c>
      <c r="AO64" s="63" t="str">
        <f>IFERROR(VLOOKUP($C18,[1]Table2!$B$1:$Z$21,MATCH("xGD/90",[1]Table2!$B$1:$Z$1,0),0)-VLOOKUP(AO18,[1]Table2!$B$1:$Z$21,MATCH("xGD/90",[1]Table2!$B$1:$Z$1,0),0),"")</f>
        <v/>
      </c>
      <c r="AP64" s="63" t="str">
        <f>IFERROR(VLOOKUP($C18,[1]Table2!$B$1:$Z$21,MATCH("xGD/90",[1]Table2!$B$1:$Z$1,0),0)-VLOOKUP(AP18,[1]Table2!$B$1:$Z$21,MATCH("xGD/90",[1]Table2!$B$1:$Z$1,0),0),"")</f>
        <v/>
      </c>
      <c r="AQ64" s="63" t="str">
        <f>IFERROR(VLOOKUP($C18,[1]Table2!$B$1:$Z$21,MATCH("xGD/90",[1]Table2!$B$1:$Z$1,0),0)-VLOOKUP(AQ18,[1]Table2!$B$1:$Z$21,MATCH("xGD/90",[1]Table2!$B$1:$Z$1,0),0),"")</f>
        <v/>
      </c>
      <c r="AR64" s="63" t="str">
        <f>IFERROR(VLOOKUP($C18,[1]Table2!$B$1:$Z$21,MATCH("xGD/90",[1]Table2!$B$1:$Z$1,0),0)-VLOOKUP(AR18,[1]Table2!$B$1:$Z$21,MATCH("xGD/90",[1]Table2!$B$1:$Z$1,0),0),"")</f>
        <v/>
      </c>
      <c r="AS64" s="63" t="str">
        <f>IFERROR(VLOOKUP($C18,[1]Table2!$B$1:$Z$21,MATCH("xGD/90",[1]Table2!$B$1:$Z$1,0),0)-VLOOKUP(AS18,[1]Table2!$B$1:$Z$21,MATCH("xGD/90",[1]Table2!$B$1:$Z$1,0),0),"")</f>
        <v/>
      </c>
      <c r="AT64" s="63">
        <f>IFERROR(VLOOKUP($C18,[1]Table2!$B$1:$Z$21,MATCH("xGD/90",[1]Table2!$B$1:$Z$1,0),0)-VLOOKUP(AT18,[1]Table2!$B$1:$Z$21,MATCH("xGD/90",[1]Table2!$B$1:$Z$1,0),0),"")</f>
        <v>1.74</v>
      </c>
      <c r="AU64" s="63">
        <f>IFERROR(VLOOKUP($C18,[1]Table2!$B$1:$Z$21,MATCH("xGD/90",[1]Table2!$B$1:$Z$1,0),0)-VLOOKUP(AU18,[1]Table2!$B$1:$Z$21,MATCH("xGD/90",[1]Table2!$B$1:$Z$1,0),0),"")</f>
        <v>1.9100000000000001</v>
      </c>
      <c r="AV64" s="63">
        <f>IFERROR(VLOOKUP($C18,[1]Table2!$B$1:$Z$21,MATCH("xGD/90",[1]Table2!$B$1:$Z$1,0),0)-VLOOKUP(AV18,[1]Table2!$B$1:$Z$21,MATCH("xGD/90",[1]Table2!$B$1:$Z$1,0),0),"")</f>
        <v>1.29</v>
      </c>
      <c r="AW64" s="63" t="str">
        <f>IFERROR(VLOOKUP($C18,[1]Table2!$B$1:$Z$21,MATCH("xGD/90",[1]Table2!$B$1:$Z$1,0),0)-VLOOKUP(AW18,[1]Table2!$B$1:$Z$21,MATCH("xGD/90",[1]Table2!$B$1:$Z$1,0),0),"")</f>
        <v/>
      </c>
      <c r="AX64" s="63" t="str">
        <f>IFERROR(VLOOKUP($C18,[1]Table2!$B$1:$Z$21,MATCH("xGD/90",[1]Table2!$B$1:$Z$1,0),0)-VLOOKUP(AX18,[1]Table2!$B$1:$Z$21,MATCH("xGD/90",[1]Table2!$B$1:$Z$1,0),0),"")</f>
        <v/>
      </c>
      <c r="AY64" s="63">
        <f>IFERROR(VLOOKUP($C18,[1]Table2!$B$1:$Z$21,MATCH("xGD/90",[1]Table2!$B$1:$Z$1,0),0)-VLOOKUP(AY18,[1]Table2!$B$1:$Z$21,MATCH("xGD/90",[1]Table2!$B$1:$Z$1,0),0),"")</f>
        <v>0.95000000000000007</v>
      </c>
      <c r="AZ64" s="63">
        <f>IFERROR(VLOOKUP($C18,[1]Table2!$B$1:$Z$21,MATCH("xGD/90",[1]Table2!$B$1:$Z$1,0),0)-VLOOKUP(AZ18,[1]Table2!$B$1:$Z$21,MATCH("xGD/90",[1]Table2!$B$1:$Z$1,0),0),"")</f>
        <v>1.1400000000000001</v>
      </c>
      <c r="BA64" s="63">
        <f>IFERROR(VLOOKUP($C18,[1]Table2!$B$1:$Z$21,MATCH("xGD/90",[1]Table2!$B$1:$Z$1,0),0)-VLOOKUP(BA18,[1]Table2!$B$1:$Z$21,MATCH("xGD/90",[1]Table2!$B$1:$Z$1,0),0),"")</f>
        <v>1.76</v>
      </c>
      <c r="BB64" s="63" t="str">
        <f>IFERROR(VLOOKUP($C18,[1]Table2!$B$1:$Z$21,MATCH("xGD/90",[1]Table2!$B$1:$Z$1,0),0)-VLOOKUP(BB18,[1]Table2!$B$1:$Z$21,MATCH("xGD/90",[1]Table2!$B$1:$Z$1,0),0),"")</f>
        <v/>
      </c>
      <c r="BC64" s="63" t="str">
        <f>IFERROR(VLOOKUP($C18,[1]Table2!$B$1:$Z$21,MATCH("xGD/90",[1]Table2!$B$1:$Z$1,0),0)-VLOOKUP(BC18,[1]Table2!$B$1:$Z$21,MATCH("xGD/90",[1]Table2!$B$1:$Z$1,0),0),"")</f>
        <v/>
      </c>
      <c r="BD64" s="63" t="str">
        <f>IFERROR(VLOOKUP($C18,[1]Table2!$B$1:$Z$21,MATCH("xGD/90",[1]Table2!$B$1:$Z$1,0),0)-VLOOKUP(BD18,[1]Table2!$B$1:$Z$21,MATCH("xGD/90",[1]Table2!$B$1:$Z$1,0),0),"")</f>
        <v/>
      </c>
      <c r="BE64" s="63">
        <f>IFERROR(VLOOKUP($C18,[1]Table2!$B$1:$Z$21,MATCH("xGD/90",[1]Table2!$B$1:$Z$1,0),0)-VLOOKUP(BE18,[1]Table2!$B$1:$Z$21,MATCH("xGD/90",[1]Table2!$B$1:$Z$1,0),0),"")</f>
        <v>1.1400000000000001</v>
      </c>
      <c r="BF64" s="63" t="str">
        <f>IFERROR(VLOOKUP($C18,[1]Table2!$B$1:$Z$21,MATCH("xGD/90",[1]Table2!$B$1:$Z$1,0),0)-VLOOKUP(BF18,[1]Table2!$B$1:$Z$21,MATCH("xGD/90",[1]Table2!$B$1:$Z$1,0),0),"")</f>
        <v/>
      </c>
      <c r="BG64" s="63">
        <f>IFERROR(VLOOKUP($C18,[1]Table2!$B$1:$Z$21,MATCH("xGD/90",[1]Table2!$B$1:$Z$1,0),0)-VLOOKUP(BG18,[1]Table2!$B$1:$Z$21,MATCH("xGD/90",[1]Table2!$B$1:$Z$1,0),0),"")</f>
        <v>1.46</v>
      </c>
      <c r="BH64" s="63">
        <f>IFERROR(VLOOKUP($C18,[1]Table2!$B$1:$Z$21,MATCH("xGD/90",[1]Table2!$B$1:$Z$1,0),0)-VLOOKUP(BH18,[1]Table2!$B$1:$Z$21,MATCH("xGD/90",[1]Table2!$B$1:$Z$1,0),0),"")</f>
        <v>0.38</v>
      </c>
      <c r="BI64" s="63">
        <f>IFERROR(VLOOKUP($C18,[1]Table2!$B$1:$Z$21,MATCH("xGD/90",[1]Table2!$B$1:$Z$1,0),0)-VLOOKUP(BI18,[1]Table2!$B$1:$Z$21,MATCH("xGD/90",[1]Table2!$B$1:$Z$1,0),0),"")</f>
        <v>1.98</v>
      </c>
      <c r="BJ64" s="63" t="str">
        <f>IFERROR(VLOOKUP($C18,[1]Table2!$B$1:$Z$21,MATCH("xGD/90",[1]Table2!$B$1:$Z$1,0),0)-VLOOKUP(BJ18,[1]Table2!$B$1:$Z$21,MATCH("xGD/90",[1]Table2!$B$1:$Z$1,0),0),"")</f>
        <v/>
      </c>
      <c r="BK64" s="63">
        <f>IFERROR(VLOOKUP($C18,[1]Table2!$B$1:$Z$21,MATCH("xGD/90",[1]Table2!$B$1:$Z$1,0),0)-VLOOKUP(BK18,[1]Table2!$B$1:$Z$21,MATCH("xGD/90",[1]Table2!$B$1:$Z$1,0),0),"")</f>
        <v>2.0499999999999998</v>
      </c>
      <c r="BL64" s="63" t="str">
        <f>IFERROR(VLOOKUP($C18,[1]Table2!$B$1:$Z$21,MATCH("xGD/90",[1]Table2!$B$1:$Z$1,0),0)-VLOOKUP(BL18,[1]Table2!$B$1:$Z$21,MATCH("xGD/90",[1]Table2!$B$1:$Z$1,0),0),"")</f>
        <v/>
      </c>
      <c r="BM64" s="63">
        <f>IFERROR(VLOOKUP($C18,[1]Table2!$B$1:$Z$21,MATCH("xGD/90",[1]Table2!$B$1:$Z$1,0),0)-VLOOKUP(BM18,[1]Table2!$B$1:$Z$21,MATCH("xGD/90",[1]Table2!$B$1:$Z$1,0),0),"")</f>
        <v>0.58000000000000007</v>
      </c>
      <c r="BN64" s="63" t="str">
        <f>IFERROR(VLOOKUP($C18,[1]Table2!$B$1:$Z$21,MATCH("xGD/90",[1]Table2!$B$1:$Z$1,0),0)-VLOOKUP(BN18,[1]Table2!$B$1:$Z$21,MATCH("xGD/90",[1]Table2!$B$1:$Z$1,0),0),"")</f>
        <v/>
      </c>
      <c r="BO64" s="63">
        <f>IFERROR(VLOOKUP($C18,[1]Table2!$B$1:$Z$21,MATCH("xGD/90",[1]Table2!$B$1:$Z$1,0),0)-VLOOKUP(BO18,[1]Table2!$B$1:$Z$21,MATCH("xGD/90",[1]Table2!$B$1:$Z$1,0),0),"")</f>
        <v>1.62</v>
      </c>
      <c r="BP64" s="63" t="str">
        <f>IFERROR(VLOOKUP($C18,[1]Table2!$B$1:$Z$21,MATCH("xGD/90",[1]Table2!$B$1:$Z$1,0),0)-VLOOKUP(BP18,[1]Table2!$B$1:$Z$21,MATCH("xGD/90",[1]Table2!$B$1:$Z$1,0),0),"")</f>
        <v/>
      </c>
      <c r="BQ64" s="63" t="str">
        <f>IFERROR(VLOOKUP($C18,[1]Table2!$B$1:$Z$21,MATCH("xGD/90",[1]Table2!$B$1:$Z$1,0),0)-VLOOKUP(BQ18,[1]Table2!$B$1:$Z$21,MATCH("xGD/90",[1]Table2!$B$1:$Z$1,0),0),"")</f>
        <v/>
      </c>
      <c r="BR64" s="63" t="str">
        <f>IFERROR(VLOOKUP($C18,[1]Table2!$B$1:$Z$21,MATCH("xGD/90",[1]Table2!$B$1:$Z$1,0),0)-VLOOKUP(BR18,[1]Table2!$B$1:$Z$21,MATCH("xGD/90",[1]Table2!$B$1:$Z$1,0),0),"")</f>
        <v/>
      </c>
      <c r="BS64" s="63" t="str">
        <f>IFERROR(VLOOKUP($C18,[1]Table2!$B$1:$Z$21,MATCH("xGD/90",[1]Table2!$B$1:$Z$1,0),0)-VLOOKUP(BS18,[1]Table2!$B$1:$Z$21,MATCH("xGD/90",[1]Table2!$B$1:$Z$1,0),0),"")</f>
        <v/>
      </c>
      <c r="BT64" s="63" t="str">
        <f>IFERROR(VLOOKUP($C18,[1]Table2!$B$1:$Z$21,MATCH("xGD/90",[1]Table2!$B$1:$Z$1,0),0)-VLOOKUP(BT18,[1]Table2!$B$1:$Z$21,MATCH("xGD/90",[1]Table2!$B$1:$Z$1,0),0),"")</f>
        <v/>
      </c>
      <c r="BU64" s="63">
        <f>IFERROR(VLOOKUP($C18,[1]Table2!$B$1:$Z$21,MATCH("xGD/90",[1]Table2!$B$1:$Z$1,0),0)-VLOOKUP(BU18,[1]Table2!$B$1:$Z$21,MATCH("xGD/90",[1]Table2!$B$1:$Z$1,0),0),"")</f>
        <v>0.85000000000000009</v>
      </c>
      <c r="BV64" s="63" t="str">
        <f>IFERROR(VLOOKUP($C18,[1]Table2!$B$1:$Z$21,MATCH("xGD/90",[1]Table2!$B$1:$Z$1,0),0)-VLOOKUP(BV18,[1]Table2!$B$1:$Z$21,MATCH("xGD/90",[1]Table2!$B$1:$Z$1,0),0),"")</f>
        <v/>
      </c>
      <c r="BW64" s="63">
        <f>IFERROR(VLOOKUP($C18,[1]Table2!$B$1:$Z$21,MATCH("xGD/90",[1]Table2!$B$1:$Z$1,0),0)-VLOOKUP(BW18,[1]Table2!$B$1:$Z$21,MATCH("xGD/90",[1]Table2!$B$1:$Z$1,0),0),"")</f>
        <v>1.79</v>
      </c>
      <c r="BX64" s="63" t="str">
        <f>IFERROR(VLOOKUP($C18,[1]Table2!$B$1:$Z$21,MATCH("xGD/90",[1]Table2!$B$1:$Z$1,0),0)-VLOOKUP(BX18,[1]Table2!$B$1:$Z$21,MATCH("xGD/90",[1]Table2!$B$1:$Z$1,0),0),"")</f>
        <v/>
      </c>
      <c r="BY64" s="63">
        <f>IFERROR(VLOOKUP($C18,[1]Table2!$B$1:$Z$21,MATCH("xGD/90",[1]Table2!$B$1:$Z$1,0),0)-VLOOKUP(BY18,[1]Table2!$B$1:$Z$21,MATCH("xGD/90",[1]Table2!$B$1:$Z$1,0),0),"")</f>
        <v>1.65</v>
      </c>
      <c r="BZ64" s="63" t="str">
        <f>IFERROR(VLOOKUP($C18,[1]Table2!$B$1:$Z$21,MATCH("xGD/90",[1]Table2!$B$1:$Z$1,0),0)-VLOOKUP(BZ18,[1]Table2!$B$1:$Z$21,MATCH("xGD/90",[1]Table2!$B$1:$Z$1,0),0),"")</f>
        <v/>
      </c>
      <c r="CA64" s="63" t="str">
        <f>IFERROR(VLOOKUP($C18,[1]Table2!$B$1:$Z$21,MATCH("xGD/90",[1]Table2!$B$1:$Z$1,0),0)-VLOOKUP(CA18,[1]Table2!$B$1:$Z$21,MATCH("xGD/90",[1]Table2!$B$1:$Z$1,0),0),"")</f>
        <v/>
      </c>
      <c r="CB64" s="63">
        <f>IFERROR(VLOOKUP($C18,[1]Table2!$B$1:$Z$21,MATCH("xGD/90",[1]Table2!$B$1:$Z$1,0),0)-VLOOKUP(CB18,[1]Table2!$B$1:$Z$21,MATCH("xGD/90",[1]Table2!$B$1:$Z$1,0),0),"")</f>
        <v>0.38</v>
      </c>
      <c r="CC64" s="63">
        <f>IFERROR(VLOOKUP($C18,[1]Table2!$B$1:$Z$21,MATCH("xGD/90",[1]Table2!$B$1:$Z$1,0),0)-VLOOKUP(CC18,[1]Table2!$B$1:$Z$21,MATCH("xGD/90",[1]Table2!$B$1:$Z$1,0),0),"")</f>
        <v>1.7000000000000002</v>
      </c>
      <c r="CD64" s="63">
        <f>IFERROR(VLOOKUP($C18,[1]Table2!$B$1:$Z$21,MATCH("xGD/90",[1]Table2!$B$1:$Z$1,0),0)-VLOOKUP(CD18,[1]Table2!$B$1:$Z$21,MATCH("xGD/90",[1]Table2!$B$1:$Z$1,0),0),"")</f>
        <v>1.25</v>
      </c>
      <c r="CE64" s="63">
        <f>IFERROR(VLOOKUP($C18,[1]Table2!$B$1:$Z$21,MATCH("xGD/90",[1]Table2!$B$1:$Z$1,0),0)-VLOOKUP(CE18,[1]Table2!$B$1:$Z$21,MATCH("xGD/90",[1]Table2!$B$1:$Z$1,0),0),"")</f>
        <v>1.74</v>
      </c>
      <c r="CF64" s="63" t="str">
        <f>IFERROR(VLOOKUP($C18,[1]Table2!$B$1:$Z$21,MATCH("xGD/90",[1]Table2!$B$1:$Z$1,0),0)-VLOOKUP(CF18,[1]Table2!$B$1:$Z$21,MATCH("xGD/90",[1]Table2!$B$1:$Z$1,0),0),"")</f>
        <v/>
      </c>
      <c r="CG64" s="63">
        <f>IFERROR(VLOOKUP($C18,[1]Table2!$B$1:$Z$21,MATCH("xGD/90",[1]Table2!$B$1:$Z$1,0),0)-VLOOKUP(CG18,[1]Table2!$B$1:$Z$21,MATCH("xGD/90",[1]Table2!$B$1:$Z$1,0),0),"")</f>
        <v>1.9100000000000001</v>
      </c>
      <c r="CH64" s="63" t="str">
        <f>IFERROR(VLOOKUP($C18,[1]Table2!$B$1:$Z$21,MATCH("xGD/90",[1]Table2!$B$1:$Z$1,0),0)-VLOOKUP(CH18,[1]Table2!$B$1:$Z$21,MATCH("xGD/90",[1]Table2!$B$1:$Z$1,0),0),"")</f>
        <v/>
      </c>
      <c r="CI64" s="63">
        <f>IFERROR(VLOOKUP($C18,[1]Table2!$B$1:$Z$21,MATCH("xGD/90",[1]Table2!$B$1:$Z$1,0),0)-VLOOKUP(CI18,[1]Table2!$B$1:$Z$21,MATCH("xGD/90",[1]Table2!$B$1:$Z$1,0),0),"")</f>
        <v>1.29</v>
      </c>
      <c r="CJ64" s="63">
        <f>IFERROR(VLOOKUP($C18,[1]Table2!$B$1:$Z$21,MATCH("xGD/90",[1]Table2!$B$1:$Z$1,0),0)-VLOOKUP(CJ18,[1]Table2!$B$1:$Z$21,MATCH("xGD/90",[1]Table2!$B$1:$Z$1,0),0),"")</f>
        <v>0.60000000000000009</v>
      </c>
      <c r="CK64" s="63">
        <f>IFERROR(VLOOKUP($C18,[1]Table2!$B$1:$Z$21,MATCH("xGD/90",[1]Table2!$B$1:$Z$1,0),0)-VLOOKUP(CK18,[1]Table2!$B$1:$Z$21,MATCH("xGD/90",[1]Table2!$B$1:$Z$1,0),0),"")</f>
        <v>1.1200000000000001</v>
      </c>
      <c r="CL64" s="63" t="str">
        <f>IFERROR(VLOOKUP($C18,[1]Table2!$B$1:$Z$21,MATCH("xGD/90",[1]Table2!$B$1:$Z$1,0),0)-VLOOKUP(CL18,[1]Table2!$B$1:$Z$21,MATCH("xGD/90",[1]Table2!$B$1:$Z$1,0),0),"")</f>
        <v/>
      </c>
      <c r="CM64" s="63" t="str">
        <f>IFERROR(VLOOKUP($C18,[1]Table2!$B$1:$Z$21,MATCH("xGD/90",[1]Table2!$B$1:$Z$1,0),0)-VLOOKUP(CM18,[1]Table2!$B$1:$Z$21,MATCH("xGD/90",[1]Table2!$B$1:$Z$1,0),0),"")</f>
        <v/>
      </c>
      <c r="CN64" s="63" t="str">
        <f>IFERROR(VLOOKUP($C18,[1]Table2!$B$1:$Z$21,MATCH("xGD/90",[1]Table2!$B$1:$Z$1,0),0)-VLOOKUP(CN18,[1]Table2!$B$1:$Z$21,MATCH("xGD/90",[1]Table2!$B$1:$Z$1,0),0),"")</f>
        <v/>
      </c>
      <c r="CO64" s="63" t="str">
        <f>IFERROR(VLOOKUP($C18,[1]Table2!$B$1:$Z$21,MATCH("xGD/90",[1]Table2!$B$1:$Z$1,0),0)-VLOOKUP(CO18,[1]Table2!$B$1:$Z$21,MATCH("xGD/90",[1]Table2!$B$1:$Z$1,0),0),"")</f>
        <v/>
      </c>
      <c r="CP64" s="63" t="str">
        <f>IFERROR(VLOOKUP($C18,[1]Table2!$B$1:$Z$21,MATCH("xGD/90",[1]Table2!$B$1:$Z$1,0),0)-VLOOKUP(CP18,[1]Table2!$B$1:$Z$21,MATCH("xGD/90",[1]Table2!$B$1:$Z$1,0),0),"")</f>
        <v/>
      </c>
      <c r="CQ64" s="63" t="str">
        <f>IFERROR(VLOOKUP($C18,[1]Table2!$B$1:$Z$21,MATCH("xGD/90",[1]Table2!$B$1:$Z$1,0),0)-VLOOKUP(CQ18,[1]Table2!$B$1:$Z$21,MATCH("xGD/90",[1]Table2!$B$1:$Z$1,0),0),"")</f>
        <v/>
      </c>
      <c r="CR64" s="63" t="str">
        <f>IFERROR(VLOOKUP($C18,[1]Table2!$B$1:$Z$21,MATCH("xGD/90",[1]Table2!$B$1:$Z$1,0),0)-VLOOKUP(CR18,[1]Table2!$B$1:$Z$21,MATCH("xGD/90",[1]Table2!$B$1:$Z$1,0),0),"")</f>
        <v/>
      </c>
      <c r="CS64" s="63" t="str">
        <f>IFERROR(VLOOKUP($C18,[1]Table2!$B$1:$Z$21,MATCH("xGD/90",[1]Table2!$B$1:$Z$1,0),0)-VLOOKUP(CS18,[1]Table2!$B$1:$Z$21,MATCH("xGD/90",[1]Table2!$B$1:$Z$1,0),0),"")</f>
        <v/>
      </c>
      <c r="CT64" s="63" t="str">
        <f>IFERROR(VLOOKUP($C18,[1]Table2!$B$1:$Z$21,MATCH("xGD/90",[1]Table2!$B$1:$Z$1,0),0)-VLOOKUP(CT18,[1]Table2!$B$1:$Z$21,MATCH("xGD/90",[1]Table2!$B$1:$Z$1,0),0),"")</f>
        <v/>
      </c>
      <c r="CU64" s="63" t="str">
        <f>IFERROR(VLOOKUP($C18,[1]Table2!$B$1:$Z$21,MATCH("xGD/90",[1]Table2!$B$1:$Z$1,0),0)-VLOOKUP(CU18,[1]Table2!$B$1:$Z$21,MATCH("xGD/90",[1]Table2!$B$1:$Z$1,0),0),"")</f>
        <v/>
      </c>
      <c r="CV64" s="63" t="str">
        <f>IFERROR(VLOOKUP($C18,[1]Table2!$B$1:$Z$21,MATCH("xGD/90",[1]Table2!$B$1:$Z$1,0),0)-VLOOKUP(CV18,[1]Table2!$B$1:$Z$21,MATCH("xGD/90",[1]Table2!$B$1:$Z$1,0),0),"")</f>
        <v/>
      </c>
      <c r="CW64" s="63" t="str">
        <f>IFERROR(VLOOKUP($C18,[1]Table2!$B$1:$Z$21,MATCH("xGD/90",[1]Table2!$B$1:$Z$1,0),0)-VLOOKUP(CW18,[1]Table2!$B$1:$Z$21,MATCH("xGD/90",[1]Table2!$B$1:$Z$1,0),0),"")</f>
        <v/>
      </c>
      <c r="CX64" s="63" t="str">
        <f>IFERROR(VLOOKUP($C18,[1]Table2!$B$1:$Z$21,MATCH("xGD/90",[1]Table2!$B$1:$Z$1,0),0)-VLOOKUP(CX18,[1]Table2!$B$1:$Z$21,MATCH("xGD/90",[1]Table2!$B$1:$Z$1,0),0),"")</f>
        <v/>
      </c>
      <c r="CY64" s="63" t="str">
        <f>IFERROR(VLOOKUP($C18,[1]Table2!$B$1:$Z$21,MATCH("xGD/90",[1]Table2!$B$1:$Z$1,0),0)-VLOOKUP(CY18,[1]Table2!$B$1:$Z$21,MATCH("xGD/90",[1]Table2!$B$1:$Z$1,0),0),"")</f>
        <v/>
      </c>
      <c r="CZ64" s="63" t="str">
        <f>IFERROR(VLOOKUP($C18,[1]Table2!$B$1:$Z$21,MATCH("xGD/90",[1]Table2!$B$1:$Z$1,0),0)-VLOOKUP(CZ18,[1]Table2!$B$1:$Z$21,MATCH("xGD/90",[1]Table2!$B$1:$Z$1,0),0),"")</f>
        <v/>
      </c>
      <c r="DA64" s="63" t="str">
        <f>IFERROR(VLOOKUP($C18,[1]Table2!$B$1:$Z$21,MATCH("xGD/90",[1]Table2!$B$1:$Z$1,0),0)-VLOOKUP(DA18,[1]Table2!$B$1:$Z$21,MATCH("xGD/90",[1]Table2!$B$1:$Z$1,0),0),"")</f>
        <v/>
      </c>
      <c r="DB64" s="63" t="str">
        <f>IFERROR(VLOOKUP($C18,[1]Table2!$B$1:$Z$21,MATCH("xGD/90",[1]Table2!$B$1:$Z$1,0),0)-VLOOKUP(DB18,[1]Table2!$B$1:$Z$21,MATCH("xGD/90",[1]Table2!$B$1:$Z$1,0),0),"")</f>
        <v/>
      </c>
      <c r="DC64" s="63" t="str">
        <f>IFERROR(VLOOKUP($C18,[1]Table2!$B$1:$Z$21,MATCH("xGD/90",[1]Table2!$B$1:$Z$1,0),0)-VLOOKUP(DC18,[1]Table2!$B$1:$Z$21,MATCH("xGD/90",[1]Table2!$B$1:$Z$1,0),0),"")</f>
        <v/>
      </c>
      <c r="DE64" s="101"/>
      <c r="DF64" s="101"/>
      <c r="DG64" s="101"/>
      <c r="DH64" s="101"/>
      <c r="DI64" s="101"/>
      <c r="DJ64" s="101"/>
    </row>
    <row r="65" spans="1:114" s="49" customFormat="1" ht="21.75" customHeight="1" x14ac:dyDescent="0.25">
      <c r="A65" s="48" t="s">
        <v>73</v>
      </c>
      <c r="B65" s="44">
        <f>VLOOKUP(A65,[1]Table!$B$1:$O$21,MATCH("xGD/90",[1]Table!$B$1:$O$1,0),0)</f>
        <v>0.35</v>
      </c>
      <c r="C65" s="45" t="s">
        <v>13</v>
      </c>
      <c r="D65" s="63" t="str">
        <f>IFERROR(VLOOKUP($C19,[1]Table2!$B$1:$Z$21,MATCH("xGD/90",[1]Table2!$B$1:$Z$1,0),0)-VLOOKUP(D19,[1]Table2!$B$1:$Z$21,MATCH("xGD/90",[1]Table2!$B$1:$Z$1,0),0),"")</f>
        <v/>
      </c>
      <c r="E65" s="63">
        <f>IFERROR(VLOOKUP($C19,[1]Table2!$B$1:$Z$21,MATCH("xGD/90",[1]Table2!$B$1:$Z$1,0),0)-VLOOKUP(E19,[1]Table2!$B$1:$Z$21,MATCH("xGD/90",[1]Table2!$B$1:$Z$1,0),0),"")</f>
        <v>-0.35</v>
      </c>
      <c r="F65" s="63" t="str">
        <f>IFERROR(VLOOKUP($C19,[1]Table2!$B$1:$Z$21,MATCH("xGD/90",[1]Table2!$B$1:$Z$1,0),0)-VLOOKUP(F19,[1]Table2!$B$1:$Z$21,MATCH("xGD/90",[1]Table2!$B$1:$Z$1,0),0),"")</f>
        <v/>
      </c>
      <c r="G65" s="63">
        <f>IFERROR(VLOOKUP($C19,[1]Table2!$B$1:$Z$21,MATCH("xGD/90",[1]Table2!$B$1:$Z$1,0),0)-VLOOKUP(G19,[1]Table2!$B$1:$Z$21,MATCH("xGD/90",[1]Table2!$B$1:$Z$1,0),0),"")</f>
        <v>0.16999999999999998</v>
      </c>
      <c r="H65" s="63" t="str">
        <f>IFERROR(VLOOKUP($C19,[1]Table2!$B$1:$Z$21,MATCH("xGD/90",[1]Table2!$B$1:$Z$1,0),0)-VLOOKUP(H19,[1]Table2!$B$1:$Z$21,MATCH("xGD/90",[1]Table2!$B$1:$Z$1,0),0),"")</f>
        <v/>
      </c>
      <c r="I65" s="63">
        <f>IFERROR(VLOOKUP($C19,[1]Table2!$B$1:$Z$21,MATCH("xGD/90",[1]Table2!$B$1:$Z$1,0),0)-VLOOKUP(I19,[1]Table2!$B$1:$Z$21,MATCH("xGD/90",[1]Table2!$B$1:$Z$1,0),0),"")</f>
        <v>-0.10000000000000003</v>
      </c>
      <c r="J65" s="63" t="str">
        <f>IFERROR(VLOOKUP($C19,[1]Table2!$B$1:$Z$21,MATCH("xGD/90",[1]Table2!$B$1:$Z$1,0),0)-VLOOKUP(J19,[1]Table2!$B$1:$Z$21,MATCH("xGD/90",[1]Table2!$B$1:$Z$1,0),0),"")</f>
        <v/>
      </c>
      <c r="K65" s="63">
        <f>IFERROR(VLOOKUP($C19,[1]Table2!$B$1:$Z$21,MATCH("xGD/90",[1]Table2!$B$1:$Z$1,0),0)-VLOOKUP(K19,[1]Table2!$B$1:$Z$21,MATCH("xGD/90",[1]Table2!$B$1:$Z$1,0),0),"")</f>
        <v>0.84</v>
      </c>
      <c r="L65" s="63">
        <f>IFERROR(VLOOKUP($C19,[1]Table2!$B$1:$Z$21,MATCH("xGD/90",[1]Table2!$B$1:$Z$1,0),0)-VLOOKUP(L19,[1]Table2!$B$1:$Z$21,MATCH("xGD/90",[1]Table2!$B$1:$Z$1,0),0),"")</f>
        <v>0.7</v>
      </c>
      <c r="M65" s="63">
        <f>IFERROR(VLOOKUP($C19,[1]Table2!$B$1:$Z$21,MATCH("xGD/90",[1]Table2!$B$1:$Z$1,0),0)-VLOOKUP(M19,[1]Table2!$B$1:$Z$21,MATCH("xGD/90",[1]Table2!$B$1:$Z$1,0),0),"")</f>
        <v>-0.57000000000000006</v>
      </c>
      <c r="N65" s="63" t="str">
        <f>IFERROR(VLOOKUP($C19,[1]Table2!$B$1:$Z$21,MATCH("xGD/90",[1]Table2!$B$1:$Z$1,0),0)-VLOOKUP(N19,[1]Table2!$B$1:$Z$21,MATCH("xGD/90",[1]Table2!$B$1:$Z$1,0),0),"")</f>
        <v/>
      </c>
      <c r="O65" s="63" t="str">
        <f>IFERROR(VLOOKUP($C19,[1]Table2!$B$1:$Z$21,MATCH("xGD/90",[1]Table2!$B$1:$Z$1,0),0)-VLOOKUP(O19,[1]Table2!$B$1:$Z$21,MATCH("xGD/90",[1]Table2!$B$1:$Z$1,0),0),"")</f>
        <v/>
      </c>
      <c r="P65" s="63" t="str">
        <f>IFERROR(VLOOKUP($C19,[1]Table2!$B$1:$Z$21,MATCH("xGD/90",[1]Table2!$B$1:$Z$1,0),0)-VLOOKUP(P19,[1]Table2!$B$1:$Z$21,MATCH("xGD/90",[1]Table2!$B$1:$Z$1,0),0),"")</f>
        <v/>
      </c>
      <c r="Q65" s="63" t="str">
        <f>IFERROR(VLOOKUP($C19,[1]Table2!$B$1:$Z$21,MATCH("xGD/90",[1]Table2!$B$1:$Z$1,0),0)-VLOOKUP(Q19,[1]Table2!$B$1:$Z$21,MATCH("xGD/90",[1]Table2!$B$1:$Z$1,0),0),"")</f>
        <v/>
      </c>
      <c r="R65" s="63" t="str">
        <f>IFERROR(VLOOKUP($C19,[1]Table2!$B$1:$Z$21,MATCH("xGD/90",[1]Table2!$B$1:$Z$1,0),0)-VLOOKUP(R19,[1]Table2!$B$1:$Z$21,MATCH("xGD/90",[1]Table2!$B$1:$Z$1,0),0),"")</f>
        <v/>
      </c>
      <c r="S65" s="63" t="str">
        <f>IFERROR(VLOOKUP($C19,[1]Table2!$B$1:$Z$21,MATCH("xGD/90",[1]Table2!$B$1:$Z$1,0),0)-VLOOKUP(S19,[1]Table2!$B$1:$Z$21,MATCH("xGD/90",[1]Table2!$B$1:$Z$1,0),0),"")</f>
        <v/>
      </c>
      <c r="T65" s="63" t="str">
        <f>IFERROR(VLOOKUP($C19,[1]Table2!$B$1:$Z$21,MATCH("xGD/90",[1]Table2!$B$1:$Z$1,0),0)-VLOOKUP(T19,[1]Table2!$B$1:$Z$21,MATCH("xGD/90",[1]Table2!$B$1:$Z$1,0),0),"")</f>
        <v/>
      </c>
      <c r="U65" s="63">
        <f>IFERROR(VLOOKUP($C19,[1]Table2!$B$1:$Z$21,MATCH("xGD/90",[1]Table2!$B$1:$Z$1,0),0)-VLOOKUP(U19,[1]Table2!$B$1:$Z$21,MATCH("xGD/90",[1]Table2!$B$1:$Z$1,0),0),"")</f>
        <v>-0.95000000000000007</v>
      </c>
      <c r="V65" s="63" t="str">
        <f>IFERROR(VLOOKUP($C19,[1]Table2!$B$1:$Z$21,MATCH("xGD/90",[1]Table2!$B$1:$Z$1,0),0)-VLOOKUP(V19,[1]Table2!$B$1:$Z$21,MATCH("xGD/90",[1]Table2!$B$1:$Z$1,0),0),"")</f>
        <v/>
      </c>
      <c r="W65" s="63">
        <f>IFERROR(VLOOKUP($C19,[1]Table2!$B$1:$Z$21,MATCH("xGD/90",[1]Table2!$B$1:$Z$1,0),0)-VLOOKUP(W19,[1]Table2!$B$1:$Z$21,MATCH("xGD/90",[1]Table2!$B$1:$Z$1,0),0),"")</f>
        <v>0.96</v>
      </c>
      <c r="X65" s="63" t="str">
        <f>IFERROR(VLOOKUP($C19,[1]Table2!$B$1:$Z$21,MATCH("xGD/90",[1]Table2!$B$1:$Z$1,0),0)-VLOOKUP(X19,[1]Table2!$B$1:$Z$21,MATCH("xGD/90",[1]Table2!$B$1:$Z$1,0),0),"")</f>
        <v/>
      </c>
      <c r="Y65" s="63">
        <f>IFERROR(VLOOKUP($C19,[1]Table2!$B$1:$Z$21,MATCH("xGD/90",[1]Table2!$B$1:$Z$1,0),0)-VLOOKUP(Y19,[1]Table2!$B$1:$Z$21,MATCH("xGD/90",[1]Table2!$B$1:$Z$1,0),0),"")</f>
        <v>-0.37</v>
      </c>
      <c r="Z65" s="63">
        <f>IFERROR(VLOOKUP($C19,[1]Table2!$B$1:$Z$21,MATCH("xGD/90",[1]Table2!$B$1:$Z$1,0),0)-VLOOKUP(Z19,[1]Table2!$B$1:$Z$21,MATCH("xGD/90",[1]Table2!$B$1:$Z$1,0),0),"")</f>
        <v>0.18999999999999997</v>
      </c>
      <c r="AA65" s="63">
        <f>IFERROR(VLOOKUP($C19,[1]Table2!$B$1:$Z$21,MATCH("xGD/90",[1]Table2!$B$1:$Z$1,0),0)-VLOOKUP(AA19,[1]Table2!$B$1:$Z$21,MATCH("xGD/90",[1]Table2!$B$1:$Z$1,0),0),"")</f>
        <v>0.33999999999999997</v>
      </c>
      <c r="AB65" s="63" t="str">
        <f>IFERROR(VLOOKUP($C19,[1]Table2!$B$1:$Z$21,MATCH("xGD/90",[1]Table2!$B$1:$Z$1,0),0)-VLOOKUP(AB19,[1]Table2!$B$1:$Z$21,MATCH("xGD/90",[1]Table2!$B$1:$Z$1,0),0),"")</f>
        <v/>
      </c>
      <c r="AC65" s="63">
        <f>IFERROR(VLOOKUP($C19,[1]Table2!$B$1:$Z$21,MATCH("xGD/90",[1]Table2!$B$1:$Z$1,0),0)-VLOOKUP(AC19,[1]Table2!$B$1:$Z$21,MATCH("xGD/90",[1]Table2!$B$1:$Z$1,0),0),"")</f>
        <v>0.3</v>
      </c>
      <c r="AD65" s="63" t="str">
        <f>IFERROR(VLOOKUP($C19,[1]Table2!$B$1:$Z$21,MATCH("xGD/90",[1]Table2!$B$1:$Z$1,0),0)-VLOOKUP(AD19,[1]Table2!$B$1:$Z$21,MATCH("xGD/90",[1]Table2!$B$1:$Z$1,0),0),"")</f>
        <v/>
      </c>
      <c r="AE65" s="63">
        <f>IFERROR(VLOOKUP($C19,[1]Table2!$B$1:$Z$21,MATCH("xGD/90",[1]Table2!$B$1:$Z$1,0),0)-VLOOKUP(AE19,[1]Table2!$B$1:$Z$21,MATCH("xGD/90",[1]Table2!$B$1:$Z$1,0),0),"")</f>
        <v>0.51</v>
      </c>
      <c r="AF65" s="63" t="str">
        <f>IFERROR(VLOOKUP($C19,[1]Table2!$B$1:$Z$21,MATCH("xGD/90",[1]Table2!$B$1:$Z$1,0),0)-VLOOKUP(AF19,[1]Table2!$B$1:$Z$21,MATCH("xGD/90",[1]Table2!$B$1:$Z$1,0),0),"")</f>
        <v/>
      </c>
      <c r="AG65" s="63">
        <f>IFERROR(VLOOKUP($C19,[1]Table2!$B$1:$Z$21,MATCH("xGD/90",[1]Table2!$B$1:$Z$1,0),0)-VLOOKUP(AG19,[1]Table2!$B$1:$Z$21,MATCH("xGD/90",[1]Table2!$B$1:$Z$1,0),0),"")</f>
        <v>0.75</v>
      </c>
      <c r="AH65" s="63" t="str">
        <f>IFERROR(VLOOKUP($C19,[1]Table2!$B$1:$Z$21,MATCH("xGD/90",[1]Table2!$B$1:$Z$1,0),0)-VLOOKUP(AH19,[1]Table2!$B$1:$Z$21,MATCH("xGD/90",[1]Table2!$B$1:$Z$1,0),0),"")</f>
        <v/>
      </c>
      <c r="AI65" s="63" t="str">
        <f>IFERROR(VLOOKUP($C19,[1]Table2!$B$1:$Z$21,MATCH("xGD/90",[1]Table2!$B$1:$Z$1,0),0)-VLOOKUP(AI19,[1]Table2!$B$1:$Z$21,MATCH("xGD/90",[1]Table2!$B$1:$Z$1,0),0),"")</f>
        <v/>
      </c>
      <c r="AJ65" s="63" t="str">
        <f>IFERROR(VLOOKUP($C19,[1]Table2!$B$1:$Z$21,MATCH("xGD/90",[1]Table2!$B$1:$Z$1,0),0)-VLOOKUP(AJ19,[1]Table2!$B$1:$Z$21,MATCH("xGD/90",[1]Table2!$B$1:$Z$1,0),0),"")</f>
        <v/>
      </c>
      <c r="AK65" s="63" t="str">
        <f>IFERROR(VLOOKUP($C19,[1]Table2!$B$1:$Z$21,MATCH("xGD/90",[1]Table2!$B$1:$Z$1,0),0)-VLOOKUP(AK19,[1]Table2!$B$1:$Z$21,MATCH("xGD/90",[1]Table2!$B$1:$Z$1,0),0),"")</f>
        <v/>
      </c>
      <c r="AL65" s="63" t="str">
        <f>IFERROR(VLOOKUP($C19,[1]Table2!$B$1:$Z$21,MATCH("xGD/90",[1]Table2!$B$1:$Z$1,0),0)-VLOOKUP(AL19,[1]Table2!$B$1:$Z$21,MATCH("xGD/90",[1]Table2!$B$1:$Z$1,0),0),"")</f>
        <v/>
      </c>
      <c r="AM65" s="63" t="str">
        <f>IFERROR(VLOOKUP($C19,[1]Table2!$B$1:$Z$21,MATCH("xGD/90",[1]Table2!$B$1:$Z$1,0),0)-VLOOKUP(AM19,[1]Table2!$B$1:$Z$21,MATCH("xGD/90",[1]Table2!$B$1:$Z$1,0),0),"")</f>
        <v/>
      </c>
      <c r="AN65" s="63" t="str">
        <f>IFERROR(VLOOKUP($C19,[1]Table2!$B$1:$Z$21,MATCH("xGD/90",[1]Table2!$B$1:$Z$1,0),0)-VLOOKUP(AN19,[1]Table2!$B$1:$Z$21,MATCH("xGD/90",[1]Table2!$B$1:$Z$1,0),0),"")</f>
        <v/>
      </c>
      <c r="AO65" s="63" t="str">
        <f>IFERROR(VLOOKUP($C19,[1]Table2!$B$1:$Z$21,MATCH("xGD/90",[1]Table2!$B$1:$Z$1,0),0)-VLOOKUP(AO19,[1]Table2!$B$1:$Z$21,MATCH("xGD/90",[1]Table2!$B$1:$Z$1,0),0),"")</f>
        <v/>
      </c>
      <c r="AP65" s="63" t="str">
        <f>IFERROR(VLOOKUP($C19,[1]Table2!$B$1:$Z$21,MATCH("xGD/90",[1]Table2!$B$1:$Z$1,0),0)-VLOOKUP(AP19,[1]Table2!$B$1:$Z$21,MATCH("xGD/90",[1]Table2!$B$1:$Z$1,0),0),"")</f>
        <v/>
      </c>
      <c r="AQ65" s="63" t="str">
        <f>IFERROR(VLOOKUP($C19,[1]Table2!$B$1:$Z$21,MATCH("xGD/90",[1]Table2!$B$1:$Z$1,0),0)-VLOOKUP(AQ19,[1]Table2!$B$1:$Z$21,MATCH("xGD/90",[1]Table2!$B$1:$Z$1,0),0),"")</f>
        <v/>
      </c>
      <c r="AR65" s="63" t="str">
        <f>IFERROR(VLOOKUP($C19,[1]Table2!$B$1:$Z$21,MATCH("xGD/90",[1]Table2!$B$1:$Z$1,0),0)-VLOOKUP(AR19,[1]Table2!$B$1:$Z$21,MATCH("xGD/90",[1]Table2!$B$1:$Z$1,0),0),"")</f>
        <v/>
      </c>
      <c r="AS65" s="63" t="str">
        <f>IFERROR(VLOOKUP($C19,[1]Table2!$B$1:$Z$21,MATCH("xGD/90",[1]Table2!$B$1:$Z$1,0),0)-VLOOKUP(AS19,[1]Table2!$B$1:$Z$21,MATCH("xGD/90",[1]Table2!$B$1:$Z$1,0),0),"")</f>
        <v/>
      </c>
      <c r="AT65" s="63">
        <f>IFERROR(VLOOKUP($C19,[1]Table2!$B$1:$Z$21,MATCH("xGD/90",[1]Table2!$B$1:$Z$1,0),0)-VLOOKUP(AT19,[1]Table2!$B$1:$Z$21,MATCH("xGD/90",[1]Table2!$B$1:$Z$1,0),0),"")</f>
        <v>1.03</v>
      </c>
      <c r="AU65" s="63">
        <f>IFERROR(VLOOKUP($C19,[1]Table2!$B$1:$Z$21,MATCH("xGD/90",[1]Table2!$B$1:$Z$1,0),0)-VLOOKUP(AU19,[1]Table2!$B$1:$Z$21,MATCH("xGD/90",[1]Table2!$B$1:$Z$1,0),0),"")</f>
        <v>0.81</v>
      </c>
      <c r="AV65" s="63">
        <f>IFERROR(VLOOKUP($C19,[1]Table2!$B$1:$Z$21,MATCH("xGD/90",[1]Table2!$B$1:$Z$1,0),0)-VLOOKUP(AV19,[1]Table2!$B$1:$Z$21,MATCH("xGD/90",[1]Table2!$B$1:$Z$1,0),0),"")</f>
        <v>1.1000000000000001</v>
      </c>
      <c r="AW65" s="63" t="str">
        <f>IFERROR(VLOOKUP($C19,[1]Table2!$B$1:$Z$21,MATCH("xGD/90",[1]Table2!$B$1:$Z$1,0),0)-VLOOKUP(AW19,[1]Table2!$B$1:$Z$21,MATCH("xGD/90",[1]Table2!$B$1:$Z$1,0),0),"")</f>
        <v/>
      </c>
      <c r="AX65" s="63" t="str">
        <f>IFERROR(VLOOKUP($C19,[1]Table2!$B$1:$Z$21,MATCH("xGD/90",[1]Table2!$B$1:$Z$1,0),0)-VLOOKUP(AX19,[1]Table2!$B$1:$Z$21,MATCH("xGD/90",[1]Table2!$B$1:$Z$1,0),0),"")</f>
        <v/>
      </c>
      <c r="AY65" s="63">
        <f>IFERROR(VLOOKUP($C19,[1]Table2!$B$1:$Z$21,MATCH("xGD/90",[1]Table2!$B$1:$Z$1,0),0)-VLOOKUP(AY19,[1]Table2!$B$1:$Z$21,MATCH("xGD/90",[1]Table2!$B$1:$Z$1,0),0),"")</f>
        <v>-0.95000000000000007</v>
      </c>
      <c r="AZ65" s="63">
        <f>IFERROR(VLOOKUP($C19,[1]Table2!$B$1:$Z$21,MATCH("xGD/90",[1]Table2!$B$1:$Z$1,0),0)-VLOOKUP(AZ19,[1]Table2!$B$1:$Z$21,MATCH("xGD/90",[1]Table2!$B$1:$Z$1,0),0),"")</f>
        <v>0.66999999999999993</v>
      </c>
      <c r="BA65" s="63">
        <f>IFERROR(VLOOKUP($C19,[1]Table2!$B$1:$Z$21,MATCH("xGD/90",[1]Table2!$B$1:$Z$1,0),0)-VLOOKUP(BA19,[1]Table2!$B$1:$Z$21,MATCH("xGD/90",[1]Table2!$B$1:$Z$1,0),0),"")</f>
        <v>-0.57000000000000006</v>
      </c>
      <c r="BB65" s="63" t="str">
        <f>IFERROR(VLOOKUP($C19,[1]Table2!$B$1:$Z$21,MATCH("xGD/90",[1]Table2!$B$1:$Z$1,0),0)-VLOOKUP(BB19,[1]Table2!$B$1:$Z$21,MATCH("xGD/90",[1]Table2!$B$1:$Z$1,0),0),"")</f>
        <v/>
      </c>
      <c r="BC65" s="63" t="str">
        <f>IFERROR(VLOOKUP($C19,[1]Table2!$B$1:$Z$21,MATCH("xGD/90",[1]Table2!$B$1:$Z$1,0),0)-VLOOKUP(BC19,[1]Table2!$B$1:$Z$21,MATCH("xGD/90",[1]Table2!$B$1:$Z$1,0),0),"")</f>
        <v/>
      </c>
      <c r="BD65" s="63" t="str">
        <f>IFERROR(VLOOKUP($C19,[1]Table2!$B$1:$Z$21,MATCH("xGD/90",[1]Table2!$B$1:$Z$1,0),0)-VLOOKUP(BD19,[1]Table2!$B$1:$Z$21,MATCH("xGD/90",[1]Table2!$B$1:$Z$1,0),0),"")</f>
        <v/>
      </c>
      <c r="BE65" s="63">
        <f>IFERROR(VLOOKUP($C19,[1]Table2!$B$1:$Z$21,MATCH("xGD/90",[1]Table2!$B$1:$Z$1,0),0)-VLOOKUP(BE19,[1]Table2!$B$1:$Z$21,MATCH("xGD/90",[1]Table2!$B$1:$Z$1,0),0),"")</f>
        <v>0.66999999999999993</v>
      </c>
      <c r="BF65" s="63">
        <f>IFERROR(VLOOKUP($C19,[1]Table2!$B$1:$Z$21,MATCH("xGD/90",[1]Table2!$B$1:$Z$1,0),0)-VLOOKUP(BF19,[1]Table2!$B$1:$Z$21,MATCH("xGD/90",[1]Table2!$B$1:$Z$1,0),0),"")</f>
        <v>0.79</v>
      </c>
      <c r="BG65" s="63">
        <f>IFERROR(VLOOKUP($C19,[1]Table2!$B$1:$Z$21,MATCH("xGD/90",[1]Table2!$B$1:$Z$1,0),0)-VLOOKUP(BG19,[1]Table2!$B$1:$Z$21,MATCH("xGD/90",[1]Table2!$B$1:$Z$1,0),0),"")</f>
        <v>0.79</v>
      </c>
      <c r="BH65" s="63" t="str">
        <f>IFERROR(VLOOKUP($C19,[1]Table2!$B$1:$Z$21,MATCH("xGD/90",[1]Table2!$B$1:$Z$1,0),0)-VLOOKUP(BH19,[1]Table2!$B$1:$Z$21,MATCH("xGD/90",[1]Table2!$B$1:$Z$1,0),0),"")</f>
        <v/>
      </c>
      <c r="BI65" s="63">
        <f>IFERROR(VLOOKUP($C19,[1]Table2!$B$1:$Z$21,MATCH("xGD/90",[1]Table2!$B$1:$Z$1,0),0)-VLOOKUP(BI19,[1]Table2!$B$1:$Z$21,MATCH("xGD/90",[1]Table2!$B$1:$Z$1,0),0),"")</f>
        <v>0.7</v>
      </c>
      <c r="BJ65" s="63" t="str">
        <f>IFERROR(VLOOKUP($C19,[1]Table2!$B$1:$Z$21,MATCH("xGD/90",[1]Table2!$B$1:$Z$1,0),0)-VLOOKUP(BJ19,[1]Table2!$B$1:$Z$21,MATCH("xGD/90",[1]Table2!$B$1:$Z$1,0),0),"")</f>
        <v/>
      </c>
      <c r="BK65" s="63" t="str">
        <f>IFERROR(VLOOKUP($C19,[1]Table2!$B$1:$Z$21,MATCH("xGD/90",[1]Table2!$B$1:$Z$1,0),0)-VLOOKUP(BK19,[1]Table2!$B$1:$Z$21,MATCH("xGD/90",[1]Table2!$B$1:$Z$1,0),0),"")</f>
        <v/>
      </c>
      <c r="BL65" s="63" t="str">
        <f>IFERROR(VLOOKUP($C19,[1]Table2!$B$1:$Z$21,MATCH("xGD/90",[1]Table2!$B$1:$Z$1,0),0)-VLOOKUP(BL19,[1]Table2!$B$1:$Z$21,MATCH("xGD/90",[1]Table2!$B$1:$Z$1,0),0),"")</f>
        <v/>
      </c>
      <c r="BM65" s="63">
        <f>IFERROR(VLOOKUP($C19,[1]Table2!$B$1:$Z$21,MATCH("xGD/90",[1]Table2!$B$1:$Z$1,0),0)-VLOOKUP(BM19,[1]Table2!$B$1:$Z$21,MATCH("xGD/90",[1]Table2!$B$1:$Z$1,0),0),"")</f>
        <v>-0.10000000000000003</v>
      </c>
      <c r="BN65" s="63" t="str">
        <f>IFERROR(VLOOKUP($C19,[1]Table2!$B$1:$Z$21,MATCH("xGD/90",[1]Table2!$B$1:$Z$1,0),0)-VLOOKUP(BN19,[1]Table2!$B$1:$Z$21,MATCH("xGD/90",[1]Table2!$B$1:$Z$1,0),0),"")</f>
        <v/>
      </c>
      <c r="BO65" s="63">
        <f>IFERROR(VLOOKUP($C19,[1]Table2!$B$1:$Z$21,MATCH("xGD/90",[1]Table2!$B$1:$Z$1,0),0)-VLOOKUP(BO19,[1]Table2!$B$1:$Z$21,MATCH("xGD/90",[1]Table2!$B$1:$Z$1,0),0),"")</f>
        <v>0.84</v>
      </c>
      <c r="BP65" s="63" t="str">
        <f>IFERROR(VLOOKUP($C19,[1]Table2!$B$1:$Z$21,MATCH("xGD/90",[1]Table2!$B$1:$Z$1,0),0)-VLOOKUP(BP19,[1]Table2!$B$1:$Z$21,MATCH("xGD/90",[1]Table2!$B$1:$Z$1,0),0),"")</f>
        <v/>
      </c>
      <c r="BQ65" s="63" t="str">
        <f>IFERROR(VLOOKUP($C19,[1]Table2!$B$1:$Z$21,MATCH("xGD/90",[1]Table2!$B$1:$Z$1,0),0)-VLOOKUP(BQ19,[1]Table2!$B$1:$Z$21,MATCH("xGD/90",[1]Table2!$B$1:$Z$1,0),0),"")</f>
        <v/>
      </c>
      <c r="BR65" s="63" t="str">
        <f>IFERROR(VLOOKUP($C19,[1]Table2!$B$1:$Z$21,MATCH("xGD/90",[1]Table2!$B$1:$Z$1,0),0)-VLOOKUP(BR19,[1]Table2!$B$1:$Z$21,MATCH("xGD/90",[1]Table2!$B$1:$Z$1,0),0),"")</f>
        <v/>
      </c>
      <c r="BS65" s="63" t="str">
        <f>IFERROR(VLOOKUP($C19,[1]Table2!$B$1:$Z$21,MATCH("xGD/90",[1]Table2!$B$1:$Z$1,0),0)-VLOOKUP(BS19,[1]Table2!$B$1:$Z$21,MATCH("xGD/90",[1]Table2!$B$1:$Z$1,0),0),"")</f>
        <v/>
      </c>
      <c r="BT65" s="63" t="str">
        <f>IFERROR(VLOOKUP($C19,[1]Table2!$B$1:$Z$21,MATCH("xGD/90",[1]Table2!$B$1:$Z$1,0),0)-VLOOKUP(BT19,[1]Table2!$B$1:$Z$21,MATCH("xGD/90",[1]Table2!$B$1:$Z$1,0),0),"")</f>
        <v/>
      </c>
      <c r="BU65" s="63">
        <f>IFERROR(VLOOKUP($C19,[1]Table2!$B$1:$Z$21,MATCH("xGD/90",[1]Table2!$B$1:$Z$1,0),0)-VLOOKUP(BU19,[1]Table2!$B$1:$Z$21,MATCH("xGD/90",[1]Table2!$B$1:$Z$1,0),0),"")</f>
        <v>-0.37</v>
      </c>
      <c r="BV65" s="63">
        <f>IFERROR(VLOOKUP($C19,[1]Table2!$B$1:$Z$21,MATCH("xGD/90",[1]Table2!$B$1:$Z$1,0),0)-VLOOKUP(BV19,[1]Table2!$B$1:$Z$21,MATCH("xGD/90",[1]Table2!$B$1:$Z$1,0),0),"")</f>
        <v>0.16999999999999998</v>
      </c>
      <c r="BW65" s="63">
        <f>IFERROR(VLOOKUP($C19,[1]Table2!$B$1:$Z$21,MATCH("xGD/90",[1]Table2!$B$1:$Z$1,0),0)-VLOOKUP(BW19,[1]Table2!$B$1:$Z$21,MATCH("xGD/90",[1]Table2!$B$1:$Z$1,0),0),"")</f>
        <v>0.96</v>
      </c>
      <c r="BX65" s="63" t="str">
        <f>IFERROR(VLOOKUP($C19,[1]Table2!$B$1:$Z$21,MATCH("xGD/90",[1]Table2!$B$1:$Z$1,0),0)-VLOOKUP(BX19,[1]Table2!$B$1:$Z$21,MATCH("xGD/90",[1]Table2!$B$1:$Z$1,0),0),"")</f>
        <v/>
      </c>
      <c r="BY65" s="63">
        <f>IFERROR(VLOOKUP($C19,[1]Table2!$B$1:$Z$21,MATCH("xGD/90",[1]Table2!$B$1:$Z$1,0),0)-VLOOKUP(BY19,[1]Table2!$B$1:$Z$21,MATCH("xGD/90",[1]Table2!$B$1:$Z$1,0),0),"")</f>
        <v>1.03</v>
      </c>
      <c r="BZ65" s="63" t="str">
        <f>IFERROR(VLOOKUP($C19,[1]Table2!$B$1:$Z$21,MATCH("xGD/90",[1]Table2!$B$1:$Z$1,0),0)-VLOOKUP(BZ19,[1]Table2!$B$1:$Z$21,MATCH("xGD/90",[1]Table2!$B$1:$Z$1,0),0),"")</f>
        <v/>
      </c>
      <c r="CA65" s="63" t="str">
        <f>IFERROR(VLOOKUP($C19,[1]Table2!$B$1:$Z$21,MATCH("xGD/90",[1]Table2!$B$1:$Z$1,0),0)-VLOOKUP(CA19,[1]Table2!$B$1:$Z$21,MATCH("xGD/90",[1]Table2!$B$1:$Z$1,0),0),"")</f>
        <v/>
      </c>
      <c r="CB65" s="63">
        <f>IFERROR(VLOOKUP($C19,[1]Table2!$B$1:$Z$21,MATCH("xGD/90",[1]Table2!$B$1:$Z$1,0),0)-VLOOKUP(CB19,[1]Table2!$B$1:$Z$21,MATCH("xGD/90",[1]Table2!$B$1:$Z$1,0),0),"")</f>
        <v>0.18999999999999997</v>
      </c>
      <c r="CC65" s="63">
        <f>IFERROR(VLOOKUP($C19,[1]Table2!$B$1:$Z$21,MATCH("xGD/90",[1]Table2!$B$1:$Z$1,0),0)-VLOOKUP(CC19,[1]Table2!$B$1:$Z$21,MATCH("xGD/90",[1]Table2!$B$1:$Z$1,0),0),"")</f>
        <v>0.51</v>
      </c>
      <c r="CD65" s="63">
        <f>IFERROR(VLOOKUP($C19,[1]Table2!$B$1:$Z$21,MATCH("xGD/90",[1]Table2!$B$1:$Z$1,0),0)-VLOOKUP(CD19,[1]Table2!$B$1:$Z$21,MATCH("xGD/90",[1]Table2!$B$1:$Z$1,0),0),"")</f>
        <v>-0.35</v>
      </c>
      <c r="CE65" s="63">
        <f>IFERROR(VLOOKUP($C19,[1]Table2!$B$1:$Z$21,MATCH("xGD/90",[1]Table2!$B$1:$Z$1,0),0)-VLOOKUP(CE19,[1]Table2!$B$1:$Z$21,MATCH("xGD/90",[1]Table2!$B$1:$Z$1,0),0),"")</f>
        <v>0.3</v>
      </c>
      <c r="CF65" s="63" t="str">
        <f>IFERROR(VLOOKUP($C19,[1]Table2!$B$1:$Z$21,MATCH("xGD/90",[1]Table2!$B$1:$Z$1,0),0)-VLOOKUP(CF19,[1]Table2!$B$1:$Z$21,MATCH("xGD/90",[1]Table2!$B$1:$Z$1,0),0),"")</f>
        <v/>
      </c>
      <c r="CG65" s="63">
        <f>IFERROR(VLOOKUP($C19,[1]Table2!$B$1:$Z$21,MATCH("xGD/90",[1]Table2!$B$1:$Z$1,0),0)-VLOOKUP(CG19,[1]Table2!$B$1:$Z$21,MATCH("xGD/90",[1]Table2!$B$1:$Z$1,0),0),"")</f>
        <v>0.81</v>
      </c>
      <c r="CH65" s="63" t="str">
        <f>IFERROR(VLOOKUP($C19,[1]Table2!$B$1:$Z$21,MATCH("xGD/90",[1]Table2!$B$1:$Z$1,0),0)-VLOOKUP(CH19,[1]Table2!$B$1:$Z$21,MATCH("xGD/90",[1]Table2!$B$1:$Z$1,0),0),"")</f>
        <v/>
      </c>
      <c r="CI65" s="63">
        <f>IFERROR(VLOOKUP($C19,[1]Table2!$B$1:$Z$21,MATCH("xGD/90",[1]Table2!$B$1:$Z$1,0),0)-VLOOKUP(CI19,[1]Table2!$B$1:$Z$21,MATCH("xGD/90",[1]Table2!$B$1:$Z$1,0),0),"")</f>
        <v>1.1000000000000001</v>
      </c>
      <c r="CJ65" s="63">
        <f>IFERROR(VLOOKUP($C19,[1]Table2!$B$1:$Z$21,MATCH("xGD/90",[1]Table2!$B$1:$Z$1,0),0)-VLOOKUP(CJ19,[1]Table2!$B$1:$Z$21,MATCH("xGD/90",[1]Table2!$B$1:$Z$1,0),0),"")</f>
        <v>0.33999999999999997</v>
      </c>
      <c r="CK65" s="63">
        <f>IFERROR(VLOOKUP($C19,[1]Table2!$B$1:$Z$21,MATCH("xGD/90",[1]Table2!$B$1:$Z$1,0),0)-VLOOKUP(CK19,[1]Table2!$B$1:$Z$21,MATCH("xGD/90",[1]Table2!$B$1:$Z$1,0),0),"")</f>
        <v>0.75</v>
      </c>
      <c r="CL65" s="63" t="str">
        <f>IFERROR(VLOOKUP($C19,[1]Table2!$B$1:$Z$21,MATCH("xGD/90",[1]Table2!$B$1:$Z$1,0),0)-VLOOKUP(CL19,[1]Table2!$B$1:$Z$21,MATCH("xGD/90",[1]Table2!$B$1:$Z$1,0),0),"")</f>
        <v/>
      </c>
      <c r="CM65" s="63" t="str">
        <f>IFERROR(VLOOKUP($C19,[1]Table2!$B$1:$Z$21,MATCH("xGD/90",[1]Table2!$B$1:$Z$1,0),0)-VLOOKUP(CM19,[1]Table2!$B$1:$Z$21,MATCH("xGD/90",[1]Table2!$B$1:$Z$1,0),0),"")</f>
        <v/>
      </c>
      <c r="CN65" s="63" t="str">
        <f>IFERROR(VLOOKUP($C19,[1]Table2!$B$1:$Z$21,MATCH("xGD/90",[1]Table2!$B$1:$Z$1,0),0)-VLOOKUP(CN19,[1]Table2!$B$1:$Z$21,MATCH("xGD/90",[1]Table2!$B$1:$Z$1,0),0),"")</f>
        <v/>
      </c>
      <c r="CO65" s="63" t="str">
        <f>IFERROR(VLOOKUP($C19,[1]Table2!$B$1:$Z$21,MATCH("xGD/90",[1]Table2!$B$1:$Z$1,0),0)-VLOOKUP(CO19,[1]Table2!$B$1:$Z$21,MATCH("xGD/90",[1]Table2!$B$1:$Z$1,0),0),"")</f>
        <v/>
      </c>
      <c r="CP65" s="63" t="str">
        <f>IFERROR(VLOOKUP($C19,[1]Table2!$B$1:$Z$21,MATCH("xGD/90",[1]Table2!$B$1:$Z$1,0),0)-VLOOKUP(CP19,[1]Table2!$B$1:$Z$21,MATCH("xGD/90",[1]Table2!$B$1:$Z$1,0),0),"")</f>
        <v/>
      </c>
      <c r="CQ65" s="63" t="str">
        <f>IFERROR(VLOOKUP($C19,[1]Table2!$B$1:$Z$21,MATCH("xGD/90",[1]Table2!$B$1:$Z$1,0),0)-VLOOKUP(CQ19,[1]Table2!$B$1:$Z$21,MATCH("xGD/90",[1]Table2!$B$1:$Z$1,0),0),"")</f>
        <v/>
      </c>
      <c r="CR65" s="63" t="str">
        <f>IFERROR(VLOOKUP($C19,[1]Table2!$B$1:$Z$21,MATCH("xGD/90",[1]Table2!$B$1:$Z$1,0),0)-VLOOKUP(CR19,[1]Table2!$B$1:$Z$21,MATCH("xGD/90",[1]Table2!$B$1:$Z$1,0),0),"")</f>
        <v/>
      </c>
      <c r="CS65" s="63" t="str">
        <f>IFERROR(VLOOKUP($C19,[1]Table2!$B$1:$Z$21,MATCH("xGD/90",[1]Table2!$B$1:$Z$1,0),0)-VLOOKUP(CS19,[1]Table2!$B$1:$Z$21,MATCH("xGD/90",[1]Table2!$B$1:$Z$1,0),0),"")</f>
        <v/>
      </c>
      <c r="CT65" s="63" t="str">
        <f>IFERROR(VLOOKUP($C19,[1]Table2!$B$1:$Z$21,MATCH("xGD/90",[1]Table2!$B$1:$Z$1,0),0)-VLOOKUP(CT19,[1]Table2!$B$1:$Z$21,MATCH("xGD/90",[1]Table2!$B$1:$Z$1,0),0),"")</f>
        <v/>
      </c>
      <c r="CU65" s="63" t="str">
        <f>IFERROR(VLOOKUP($C19,[1]Table2!$B$1:$Z$21,MATCH("xGD/90",[1]Table2!$B$1:$Z$1,0),0)-VLOOKUP(CU19,[1]Table2!$B$1:$Z$21,MATCH("xGD/90",[1]Table2!$B$1:$Z$1,0),0),"")</f>
        <v/>
      </c>
      <c r="CV65" s="63" t="str">
        <f>IFERROR(VLOOKUP($C19,[1]Table2!$B$1:$Z$21,MATCH("xGD/90",[1]Table2!$B$1:$Z$1,0),0)-VLOOKUP(CV19,[1]Table2!$B$1:$Z$21,MATCH("xGD/90",[1]Table2!$B$1:$Z$1,0),0),"")</f>
        <v/>
      </c>
      <c r="CW65" s="63" t="str">
        <f>IFERROR(VLOOKUP($C19,[1]Table2!$B$1:$Z$21,MATCH("xGD/90",[1]Table2!$B$1:$Z$1,0),0)-VLOOKUP(CW19,[1]Table2!$B$1:$Z$21,MATCH("xGD/90",[1]Table2!$B$1:$Z$1,0),0),"")</f>
        <v/>
      </c>
      <c r="CX65" s="63" t="str">
        <f>IFERROR(VLOOKUP($C19,[1]Table2!$B$1:$Z$21,MATCH("xGD/90",[1]Table2!$B$1:$Z$1,0),0)-VLOOKUP(CX19,[1]Table2!$B$1:$Z$21,MATCH("xGD/90",[1]Table2!$B$1:$Z$1,0),0),"")</f>
        <v/>
      </c>
      <c r="CY65" s="63" t="str">
        <f>IFERROR(VLOOKUP($C19,[1]Table2!$B$1:$Z$21,MATCH("xGD/90",[1]Table2!$B$1:$Z$1,0),0)-VLOOKUP(CY19,[1]Table2!$B$1:$Z$21,MATCH("xGD/90",[1]Table2!$B$1:$Z$1,0),0),"")</f>
        <v/>
      </c>
      <c r="CZ65" s="63" t="str">
        <f>IFERROR(VLOOKUP($C19,[1]Table2!$B$1:$Z$21,MATCH("xGD/90",[1]Table2!$B$1:$Z$1,0),0)-VLOOKUP(CZ19,[1]Table2!$B$1:$Z$21,MATCH("xGD/90",[1]Table2!$B$1:$Z$1,0),0),"")</f>
        <v/>
      </c>
      <c r="DA65" s="63" t="str">
        <f>IFERROR(VLOOKUP($C19,[1]Table2!$B$1:$Z$21,MATCH("xGD/90",[1]Table2!$B$1:$Z$1,0),0)-VLOOKUP(DA19,[1]Table2!$B$1:$Z$21,MATCH("xGD/90",[1]Table2!$B$1:$Z$1,0),0),"")</f>
        <v/>
      </c>
      <c r="DB65" s="63" t="str">
        <f>IFERROR(VLOOKUP($C19,[1]Table2!$B$1:$Z$21,MATCH("xGD/90",[1]Table2!$B$1:$Z$1,0),0)-VLOOKUP(DB19,[1]Table2!$B$1:$Z$21,MATCH("xGD/90",[1]Table2!$B$1:$Z$1,0),0),"")</f>
        <v/>
      </c>
      <c r="DC65" s="63" t="str">
        <f>IFERROR(VLOOKUP($C19,[1]Table2!$B$1:$Z$21,MATCH("xGD/90",[1]Table2!$B$1:$Z$1,0),0)-VLOOKUP(DC19,[1]Table2!$B$1:$Z$21,MATCH("xGD/90",[1]Table2!$B$1:$Z$1,0),0),"")</f>
        <v/>
      </c>
      <c r="DE65" s="101"/>
      <c r="DF65" s="101"/>
      <c r="DG65" s="101"/>
      <c r="DH65" s="101"/>
      <c r="DI65" s="101"/>
      <c r="DJ65" s="101"/>
    </row>
    <row r="66" spans="1:114" s="49" customFormat="1" ht="21.75" customHeight="1" x14ac:dyDescent="0.25">
      <c r="A66" s="48" t="s">
        <v>50</v>
      </c>
      <c r="B66" s="44">
        <f>VLOOKUP(A66,[1]Table!$B$1:$O$21,MATCH("xGD/90",[1]Table!$B$1:$O$1,0),0)</f>
        <v>0.72</v>
      </c>
      <c r="C66" s="45" t="s">
        <v>14</v>
      </c>
      <c r="D66" s="63" t="str">
        <f>IFERROR(VLOOKUP($C20,[1]Table2!$B$1:$Z$21,MATCH("xGD/90",[1]Table2!$B$1:$Z$1,0),0)-VLOOKUP(D20,[1]Table2!$B$1:$Z$21,MATCH("xGD/90",[1]Table2!$B$1:$Z$1,0),0),"")</f>
        <v/>
      </c>
      <c r="E66" s="63">
        <f>IFERROR(VLOOKUP($C20,[1]Table2!$B$1:$Z$21,MATCH("xGD/90",[1]Table2!$B$1:$Z$1,0),0)-VLOOKUP(E20,[1]Table2!$B$1:$Z$21,MATCH("xGD/90",[1]Table2!$B$1:$Z$1,0),0),"")</f>
        <v>1.4</v>
      </c>
      <c r="F66" s="63" t="str">
        <f>IFERROR(VLOOKUP($C20,[1]Table2!$B$1:$Z$21,MATCH("xGD/90",[1]Table2!$B$1:$Z$1,0),0)-VLOOKUP(F20,[1]Table2!$B$1:$Z$21,MATCH("xGD/90",[1]Table2!$B$1:$Z$1,0),0),"")</f>
        <v/>
      </c>
      <c r="G66" s="63">
        <f>IFERROR(VLOOKUP($C20,[1]Table2!$B$1:$Z$21,MATCH("xGD/90",[1]Table2!$B$1:$Z$1,0),0)-VLOOKUP(G20,[1]Table2!$B$1:$Z$21,MATCH("xGD/90",[1]Table2!$B$1:$Z$1,0),0),"")</f>
        <v>2.0000000000000018E-2</v>
      </c>
      <c r="H66" s="63" t="str">
        <f>IFERROR(VLOOKUP($C20,[1]Table2!$B$1:$Z$21,MATCH("xGD/90",[1]Table2!$B$1:$Z$1,0),0)-VLOOKUP(H20,[1]Table2!$B$1:$Z$21,MATCH("xGD/90",[1]Table2!$B$1:$Z$1,0),0),"")</f>
        <v/>
      </c>
      <c r="I66" s="63">
        <f>IFERROR(VLOOKUP($C20,[1]Table2!$B$1:$Z$21,MATCH("xGD/90",[1]Table2!$B$1:$Z$1,0),0)-VLOOKUP(I20,[1]Table2!$B$1:$Z$21,MATCH("xGD/90",[1]Table2!$B$1:$Z$1,0),0),"")</f>
        <v>-0.58000000000000007</v>
      </c>
      <c r="J66" s="63" t="str">
        <f>IFERROR(VLOOKUP($C20,[1]Table2!$B$1:$Z$21,MATCH("xGD/90",[1]Table2!$B$1:$Z$1,0),0)-VLOOKUP(J20,[1]Table2!$B$1:$Z$21,MATCH("xGD/90",[1]Table2!$B$1:$Z$1,0),0),"")</f>
        <v/>
      </c>
      <c r="K66" s="63">
        <f>IFERROR(VLOOKUP($C20,[1]Table2!$B$1:$Z$21,MATCH("xGD/90",[1]Table2!$B$1:$Z$1,0),0)-VLOOKUP(K20,[1]Table2!$B$1:$Z$21,MATCH("xGD/90",[1]Table2!$B$1:$Z$1,0),0),"")</f>
        <v>1.18</v>
      </c>
      <c r="L66" s="63">
        <f>IFERROR(VLOOKUP($C20,[1]Table2!$B$1:$Z$21,MATCH("xGD/90",[1]Table2!$B$1:$Z$1,0),0)-VLOOKUP(L20,[1]Table2!$B$1:$Z$21,MATCH("xGD/90",[1]Table2!$B$1:$Z$1,0),0),"")</f>
        <v>0.26999999999999996</v>
      </c>
      <c r="M66" s="63">
        <f>IFERROR(VLOOKUP($C20,[1]Table2!$B$1:$Z$21,MATCH("xGD/90",[1]Table2!$B$1:$Z$1,0),0)-VLOOKUP(M20,[1]Table2!$B$1:$Z$21,MATCH("xGD/90",[1]Table2!$B$1:$Z$1,0),0),"")</f>
        <v>1.04</v>
      </c>
      <c r="N66" s="63" t="str">
        <f>IFERROR(VLOOKUP($C20,[1]Table2!$B$1:$Z$21,MATCH("xGD/90",[1]Table2!$B$1:$Z$1,0),0)-VLOOKUP(N20,[1]Table2!$B$1:$Z$21,MATCH("xGD/90",[1]Table2!$B$1:$Z$1,0),0),"")</f>
        <v/>
      </c>
      <c r="O66" s="63" t="str">
        <f>IFERROR(VLOOKUP($C20,[1]Table2!$B$1:$Z$21,MATCH("xGD/90",[1]Table2!$B$1:$Z$1,0),0)-VLOOKUP(O20,[1]Table2!$B$1:$Z$21,MATCH("xGD/90",[1]Table2!$B$1:$Z$1,0),0),"")</f>
        <v/>
      </c>
      <c r="P66" s="63" t="str">
        <f>IFERROR(VLOOKUP($C20,[1]Table2!$B$1:$Z$21,MATCH("xGD/90",[1]Table2!$B$1:$Z$1,0),0)-VLOOKUP(P20,[1]Table2!$B$1:$Z$21,MATCH("xGD/90",[1]Table2!$B$1:$Z$1,0),0),"")</f>
        <v/>
      </c>
      <c r="Q66" s="63">
        <f>IFERROR(VLOOKUP($C20,[1]Table2!$B$1:$Z$21,MATCH("xGD/90",[1]Table2!$B$1:$Z$1,0),0)-VLOOKUP(Q20,[1]Table2!$B$1:$Z$21,MATCH("xGD/90",[1]Table2!$B$1:$Z$1,0),0),"")</f>
        <v>1.47</v>
      </c>
      <c r="R66" s="63" t="str">
        <f>IFERROR(VLOOKUP($C20,[1]Table2!$B$1:$Z$21,MATCH("xGD/90",[1]Table2!$B$1:$Z$1,0),0)-VLOOKUP(R20,[1]Table2!$B$1:$Z$21,MATCH("xGD/90",[1]Table2!$B$1:$Z$1,0),0),"")</f>
        <v/>
      </c>
      <c r="S66" s="63" t="str">
        <f>IFERROR(VLOOKUP($C20,[1]Table2!$B$1:$Z$21,MATCH("xGD/90",[1]Table2!$B$1:$Z$1,0),0)-VLOOKUP(S20,[1]Table2!$B$1:$Z$21,MATCH("xGD/90",[1]Table2!$B$1:$Z$1,0),0),"")</f>
        <v/>
      </c>
      <c r="T66" s="63" t="str">
        <f>IFERROR(VLOOKUP($C20,[1]Table2!$B$1:$Z$21,MATCH("xGD/90",[1]Table2!$B$1:$Z$1,0),0)-VLOOKUP(T20,[1]Table2!$B$1:$Z$21,MATCH("xGD/90",[1]Table2!$B$1:$Z$1,0),0),"")</f>
        <v/>
      </c>
      <c r="U66" s="63">
        <f>IFERROR(VLOOKUP($C20,[1]Table2!$B$1:$Z$21,MATCH("xGD/90",[1]Table2!$B$1:$Z$1,0),0)-VLOOKUP(U20,[1]Table2!$B$1:$Z$21,MATCH("xGD/90",[1]Table2!$B$1:$Z$1,0),0),"")</f>
        <v>1.1200000000000001</v>
      </c>
      <c r="V66" s="63" t="str">
        <f>IFERROR(VLOOKUP($C20,[1]Table2!$B$1:$Z$21,MATCH("xGD/90",[1]Table2!$B$1:$Z$1,0),0)-VLOOKUP(V20,[1]Table2!$B$1:$Z$21,MATCH("xGD/90",[1]Table2!$B$1:$Z$1,0),0),"")</f>
        <v/>
      </c>
      <c r="W66" s="63">
        <f>IFERROR(VLOOKUP($C20,[1]Table2!$B$1:$Z$21,MATCH("xGD/90",[1]Table2!$B$1:$Z$1,0),0)-VLOOKUP(W20,[1]Table2!$B$1:$Z$21,MATCH("xGD/90",[1]Table2!$B$1:$Z$1,0),0),"")</f>
        <v>0.54</v>
      </c>
      <c r="X66" s="63" t="str">
        <f>IFERROR(VLOOKUP($C20,[1]Table2!$B$1:$Z$21,MATCH("xGD/90",[1]Table2!$B$1:$Z$1,0),0)-VLOOKUP(X20,[1]Table2!$B$1:$Z$21,MATCH("xGD/90",[1]Table2!$B$1:$Z$1,0),0),"")</f>
        <v/>
      </c>
      <c r="Y66" s="63">
        <f>IFERROR(VLOOKUP($C20,[1]Table2!$B$1:$Z$21,MATCH("xGD/90",[1]Table2!$B$1:$Z$1,0),0)-VLOOKUP(Y20,[1]Table2!$B$1:$Z$21,MATCH("xGD/90",[1]Table2!$B$1:$Z$1,0),0),"")</f>
        <v>0.37</v>
      </c>
      <c r="Z66" s="63">
        <f>IFERROR(VLOOKUP($C20,[1]Table2!$B$1:$Z$21,MATCH("xGD/90",[1]Table2!$B$1:$Z$1,0),0)-VLOOKUP(Z20,[1]Table2!$B$1:$Z$21,MATCH("xGD/90",[1]Table2!$B$1:$Z$1,0),0),"")</f>
        <v>1.33</v>
      </c>
      <c r="AA66" s="63">
        <f>IFERROR(VLOOKUP($C20,[1]Table2!$B$1:$Z$21,MATCH("xGD/90",[1]Table2!$B$1:$Z$1,0),0)-VLOOKUP(AA20,[1]Table2!$B$1:$Z$21,MATCH("xGD/90",[1]Table2!$B$1:$Z$1,0),0),"")</f>
        <v>0.55999999999999994</v>
      </c>
      <c r="AB66" s="63" t="str">
        <f>IFERROR(VLOOKUP($C20,[1]Table2!$B$1:$Z$21,MATCH("xGD/90",[1]Table2!$B$1:$Z$1,0),0)-VLOOKUP(AB20,[1]Table2!$B$1:$Z$21,MATCH("xGD/90",[1]Table2!$B$1:$Z$1,0),0),"")</f>
        <v/>
      </c>
      <c r="AC66" s="63">
        <f>IFERROR(VLOOKUP($C20,[1]Table2!$B$1:$Z$21,MATCH("xGD/90",[1]Table2!$B$1:$Z$1,0),0)-VLOOKUP(AC20,[1]Table2!$B$1:$Z$21,MATCH("xGD/90",[1]Table2!$B$1:$Z$1,0),0),"")</f>
        <v>0.88</v>
      </c>
      <c r="AD66" s="63" t="str">
        <f>IFERROR(VLOOKUP($C20,[1]Table2!$B$1:$Z$21,MATCH("xGD/90",[1]Table2!$B$1:$Z$1,0),0)-VLOOKUP(AD20,[1]Table2!$B$1:$Z$21,MATCH("xGD/90",[1]Table2!$B$1:$Z$1,0),0),"")</f>
        <v/>
      </c>
      <c r="AE66" s="63">
        <f>IFERROR(VLOOKUP($C20,[1]Table2!$B$1:$Z$21,MATCH("xGD/90",[1]Table2!$B$1:$Z$1,0),0)-VLOOKUP(AE20,[1]Table2!$B$1:$Z$21,MATCH("xGD/90",[1]Table2!$B$1:$Z$1,0),0),"")</f>
        <v>1.21</v>
      </c>
      <c r="AF66" s="63" t="str">
        <f>IFERROR(VLOOKUP($C20,[1]Table2!$B$1:$Z$21,MATCH("xGD/90",[1]Table2!$B$1:$Z$1,0),0)-VLOOKUP(AF20,[1]Table2!$B$1:$Z$21,MATCH("xGD/90",[1]Table2!$B$1:$Z$1,0),0),"")</f>
        <v/>
      </c>
      <c r="AG66" s="63">
        <f>IFERROR(VLOOKUP($C20,[1]Table2!$B$1:$Z$21,MATCH("xGD/90",[1]Table2!$B$1:$Z$1,0),0)-VLOOKUP(AG20,[1]Table2!$B$1:$Z$21,MATCH("xGD/90",[1]Table2!$B$1:$Z$1,0),0),"")</f>
        <v>0.71</v>
      </c>
      <c r="AH66" s="63" t="str">
        <f>IFERROR(VLOOKUP($C20,[1]Table2!$B$1:$Z$21,MATCH("xGD/90",[1]Table2!$B$1:$Z$1,0),0)-VLOOKUP(AH20,[1]Table2!$B$1:$Z$21,MATCH("xGD/90",[1]Table2!$B$1:$Z$1,0),0),"")</f>
        <v/>
      </c>
      <c r="AI66" s="63" t="str">
        <f>IFERROR(VLOOKUP($C20,[1]Table2!$B$1:$Z$21,MATCH("xGD/90",[1]Table2!$B$1:$Z$1,0),0)-VLOOKUP(AI20,[1]Table2!$B$1:$Z$21,MATCH("xGD/90",[1]Table2!$B$1:$Z$1,0),0),"")</f>
        <v/>
      </c>
      <c r="AJ66" s="63" t="str">
        <f>IFERROR(VLOOKUP($C20,[1]Table2!$B$1:$Z$21,MATCH("xGD/90",[1]Table2!$B$1:$Z$1,0),0)-VLOOKUP(AJ20,[1]Table2!$B$1:$Z$21,MATCH("xGD/90",[1]Table2!$B$1:$Z$1,0),0),"")</f>
        <v/>
      </c>
      <c r="AK66" s="63" t="str">
        <f>IFERROR(VLOOKUP($C20,[1]Table2!$B$1:$Z$21,MATCH("xGD/90",[1]Table2!$B$1:$Z$1,0),0)-VLOOKUP(AK20,[1]Table2!$B$1:$Z$21,MATCH("xGD/90",[1]Table2!$B$1:$Z$1,0),0),"")</f>
        <v/>
      </c>
      <c r="AL66" s="63" t="str">
        <f>IFERROR(VLOOKUP($C20,[1]Table2!$B$1:$Z$21,MATCH("xGD/90",[1]Table2!$B$1:$Z$1,0),0)-VLOOKUP(AL20,[1]Table2!$B$1:$Z$21,MATCH("xGD/90",[1]Table2!$B$1:$Z$1,0),0),"")</f>
        <v/>
      </c>
      <c r="AM66" s="63" t="str">
        <f>IFERROR(VLOOKUP($C20,[1]Table2!$B$1:$Z$21,MATCH("xGD/90",[1]Table2!$B$1:$Z$1,0),0)-VLOOKUP(AM20,[1]Table2!$B$1:$Z$21,MATCH("xGD/90",[1]Table2!$B$1:$Z$1,0),0),"")</f>
        <v/>
      </c>
      <c r="AN66" s="63" t="str">
        <f>IFERROR(VLOOKUP($C20,[1]Table2!$B$1:$Z$21,MATCH("xGD/90",[1]Table2!$B$1:$Z$1,0),0)-VLOOKUP(AN20,[1]Table2!$B$1:$Z$21,MATCH("xGD/90",[1]Table2!$B$1:$Z$1,0),0),"")</f>
        <v/>
      </c>
      <c r="AO66" s="63" t="str">
        <f>IFERROR(VLOOKUP($C20,[1]Table2!$B$1:$Z$21,MATCH("xGD/90",[1]Table2!$B$1:$Z$1,0),0)-VLOOKUP(AO20,[1]Table2!$B$1:$Z$21,MATCH("xGD/90",[1]Table2!$B$1:$Z$1,0),0),"")</f>
        <v/>
      </c>
      <c r="AP66" s="63" t="str">
        <f>IFERROR(VLOOKUP($C20,[1]Table2!$B$1:$Z$21,MATCH("xGD/90",[1]Table2!$B$1:$Z$1,0),0)-VLOOKUP(AP20,[1]Table2!$B$1:$Z$21,MATCH("xGD/90",[1]Table2!$B$1:$Z$1,0),0),"")</f>
        <v/>
      </c>
      <c r="AQ66" s="63" t="str">
        <f>IFERROR(VLOOKUP($C20,[1]Table2!$B$1:$Z$21,MATCH("xGD/90",[1]Table2!$B$1:$Z$1,0),0)-VLOOKUP(AQ20,[1]Table2!$B$1:$Z$21,MATCH("xGD/90",[1]Table2!$B$1:$Z$1,0),0),"")</f>
        <v/>
      </c>
      <c r="AR66" s="63" t="str">
        <f>IFERROR(VLOOKUP($C20,[1]Table2!$B$1:$Z$21,MATCH("xGD/90",[1]Table2!$B$1:$Z$1,0),0)-VLOOKUP(AR20,[1]Table2!$B$1:$Z$21,MATCH("xGD/90",[1]Table2!$B$1:$Z$1,0),0),"")</f>
        <v/>
      </c>
      <c r="AS66" s="63">
        <f>IFERROR(VLOOKUP($C20,[1]Table2!$B$1:$Z$21,MATCH("xGD/90",[1]Table2!$B$1:$Z$1,0),0)-VLOOKUP(AS20,[1]Table2!$B$1:$Z$21,MATCH("xGD/90",[1]Table2!$B$1:$Z$1,0),0),"")</f>
        <v>1.0699999999999998</v>
      </c>
      <c r="AT66" s="63" t="str">
        <f>IFERROR(VLOOKUP($C20,[1]Table2!$B$1:$Z$21,MATCH("xGD/90",[1]Table2!$B$1:$Z$1,0),0)-VLOOKUP(AT20,[1]Table2!$B$1:$Z$21,MATCH("xGD/90",[1]Table2!$B$1:$Z$1,0),0),"")</f>
        <v/>
      </c>
      <c r="AU66" s="63">
        <f>IFERROR(VLOOKUP($C20,[1]Table2!$B$1:$Z$21,MATCH("xGD/90",[1]Table2!$B$1:$Z$1,0),0)-VLOOKUP(AU20,[1]Table2!$B$1:$Z$21,MATCH("xGD/90",[1]Table2!$B$1:$Z$1,0),0),"")</f>
        <v>1.1599999999999999</v>
      </c>
      <c r="AV66" s="63">
        <f>IFERROR(VLOOKUP($C20,[1]Table2!$B$1:$Z$21,MATCH("xGD/90",[1]Table2!$B$1:$Z$1,0),0)-VLOOKUP(AV20,[1]Table2!$B$1:$Z$21,MATCH("xGD/90",[1]Table2!$B$1:$Z$1,0),0),"")</f>
        <v>-0.20000000000000007</v>
      </c>
      <c r="AW66" s="63" t="str">
        <f>IFERROR(VLOOKUP($C20,[1]Table2!$B$1:$Z$21,MATCH("xGD/90",[1]Table2!$B$1:$Z$1,0),0)-VLOOKUP(AW20,[1]Table2!$B$1:$Z$21,MATCH("xGD/90",[1]Table2!$B$1:$Z$1,0),0),"")</f>
        <v/>
      </c>
      <c r="AX66" s="63" t="str">
        <f>IFERROR(VLOOKUP($C20,[1]Table2!$B$1:$Z$21,MATCH("xGD/90",[1]Table2!$B$1:$Z$1,0),0)-VLOOKUP(AX20,[1]Table2!$B$1:$Z$21,MATCH("xGD/90",[1]Table2!$B$1:$Z$1,0),0),"")</f>
        <v/>
      </c>
      <c r="AY66" s="63">
        <f>IFERROR(VLOOKUP($C20,[1]Table2!$B$1:$Z$21,MATCH("xGD/90",[1]Table2!$B$1:$Z$1,0),0)-VLOOKUP(AY20,[1]Table2!$B$1:$Z$21,MATCH("xGD/90",[1]Table2!$B$1:$Z$1,0),0),"")</f>
        <v>1.1200000000000001</v>
      </c>
      <c r="AZ66" s="63" t="str">
        <f>IFERROR(VLOOKUP($C20,[1]Table2!$B$1:$Z$21,MATCH("xGD/90",[1]Table2!$B$1:$Z$1,0),0)-VLOOKUP(AZ20,[1]Table2!$B$1:$Z$21,MATCH("xGD/90",[1]Table2!$B$1:$Z$1,0),0),"")</f>
        <v/>
      </c>
      <c r="BA66" s="63">
        <f>IFERROR(VLOOKUP($C20,[1]Table2!$B$1:$Z$21,MATCH("xGD/90",[1]Table2!$B$1:$Z$1,0),0)-VLOOKUP(BA20,[1]Table2!$B$1:$Z$21,MATCH("xGD/90",[1]Table2!$B$1:$Z$1,0),0),"")</f>
        <v>1.04</v>
      </c>
      <c r="BB66" s="63" t="str">
        <f>IFERROR(VLOOKUP($C20,[1]Table2!$B$1:$Z$21,MATCH("xGD/90",[1]Table2!$B$1:$Z$1,0),0)-VLOOKUP(BB20,[1]Table2!$B$1:$Z$21,MATCH("xGD/90",[1]Table2!$B$1:$Z$1,0),0),"")</f>
        <v/>
      </c>
      <c r="BC66" s="63" t="str">
        <f>IFERROR(VLOOKUP($C20,[1]Table2!$B$1:$Z$21,MATCH("xGD/90",[1]Table2!$B$1:$Z$1,0),0)-VLOOKUP(BC20,[1]Table2!$B$1:$Z$21,MATCH("xGD/90",[1]Table2!$B$1:$Z$1,0),0),"")</f>
        <v/>
      </c>
      <c r="BD66" s="63" t="str">
        <f>IFERROR(VLOOKUP($C20,[1]Table2!$B$1:$Z$21,MATCH("xGD/90",[1]Table2!$B$1:$Z$1,0),0)-VLOOKUP(BD20,[1]Table2!$B$1:$Z$21,MATCH("xGD/90",[1]Table2!$B$1:$Z$1,0),0),"")</f>
        <v/>
      </c>
      <c r="BE66" s="63">
        <f>IFERROR(VLOOKUP($C20,[1]Table2!$B$1:$Z$21,MATCH("xGD/90",[1]Table2!$B$1:$Z$1,0),0)-VLOOKUP(BE20,[1]Table2!$B$1:$Z$21,MATCH("xGD/90",[1]Table2!$B$1:$Z$1,0),0),"")</f>
        <v>0.66999999999999993</v>
      </c>
      <c r="BF66" s="63" t="str">
        <f>IFERROR(VLOOKUP($C20,[1]Table2!$B$1:$Z$21,MATCH("xGD/90",[1]Table2!$B$1:$Z$1,0),0)-VLOOKUP(BF20,[1]Table2!$B$1:$Z$21,MATCH("xGD/90",[1]Table2!$B$1:$Z$1,0),0),"")</f>
        <v/>
      </c>
      <c r="BG66" s="63">
        <f>IFERROR(VLOOKUP($C20,[1]Table2!$B$1:$Z$21,MATCH("xGD/90",[1]Table2!$B$1:$Z$1,0),0)-VLOOKUP(BG20,[1]Table2!$B$1:$Z$21,MATCH("xGD/90",[1]Table2!$B$1:$Z$1,0),0),"")</f>
        <v>1.47</v>
      </c>
      <c r="BH66" s="63" t="str">
        <f>IFERROR(VLOOKUP($C20,[1]Table2!$B$1:$Z$21,MATCH("xGD/90",[1]Table2!$B$1:$Z$1,0),0)-VLOOKUP(BH20,[1]Table2!$B$1:$Z$21,MATCH("xGD/90",[1]Table2!$B$1:$Z$1,0),0),"")</f>
        <v/>
      </c>
      <c r="BI66" s="63">
        <f>IFERROR(VLOOKUP($C20,[1]Table2!$B$1:$Z$21,MATCH("xGD/90",[1]Table2!$B$1:$Z$1,0),0)-VLOOKUP(BI20,[1]Table2!$B$1:$Z$21,MATCH("xGD/90",[1]Table2!$B$1:$Z$1,0),0),"")</f>
        <v>0.26999999999999996</v>
      </c>
      <c r="BJ66" s="63" t="str">
        <f>IFERROR(VLOOKUP($C20,[1]Table2!$B$1:$Z$21,MATCH("xGD/90",[1]Table2!$B$1:$Z$1,0),0)-VLOOKUP(BJ20,[1]Table2!$B$1:$Z$21,MATCH("xGD/90",[1]Table2!$B$1:$Z$1,0),0),"")</f>
        <v/>
      </c>
      <c r="BK66" s="63" t="str">
        <f>IFERROR(VLOOKUP($C20,[1]Table2!$B$1:$Z$21,MATCH("xGD/90",[1]Table2!$B$1:$Z$1,0),0)-VLOOKUP(BK20,[1]Table2!$B$1:$Z$21,MATCH("xGD/90",[1]Table2!$B$1:$Z$1,0),0),"")</f>
        <v/>
      </c>
      <c r="BL66" s="63" t="str">
        <f>IFERROR(VLOOKUP($C20,[1]Table2!$B$1:$Z$21,MATCH("xGD/90",[1]Table2!$B$1:$Z$1,0),0)-VLOOKUP(BL20,[1]Table2!$B$1:$Z$21,MATCH("xGD/90",[1]Table2!$B$1:$Z$1,0),0),"")</f>
        <v/>
      </c>
      <c r="BM66" s="63">
        <f>IFERROR(VLOOKUP($C20,[1]Table2!$B$1:$Z$21,MATCH("xGD/90",[1]Table2!$B$1:$Z$1,0),0)-VLOOKUP(BM20,[1]Table2!$B$1:$Z$21,MATCH("xGD/90",[1]Table2!$B$1:$Z$1,0),0),"")</f>
        <v>-0.58000000000000007</v>
      </c>
      <c r="BN66" s="63" t="str">
        <f>IFERROR(VLOOKUP($C20,[1]Table2!$B$1:$Z$21,MATCH("xGD/90",[1]Table2!$B$1:$Z$1,0),0)-VLOOKUP(BN20,[1]Table2!$B$1:$Z$21,MATCH("xGD/90",[1]Table2!$B$1:$Z$1,0),0),"")</f>
        <v/>
      </c>
      <c r="BO66" s="63">
        <f>IFERROR(VLOOKUP($C20,[1]Table2!$B$1:$Z$21,MATCH("xGD/90",[1]Table2!$B$1:$Z$1,0),0)-VLOOKUP(BO20,[1]Table2!$B$1:$Z$21,MATCH("xGD/90",[1]Table2!$B$1:$Z$1,0),0),"")</f>
        <v>1.18</v>
      </c>
      <c r="BP66" s="63" t="str">
        <f>IFERROR(VLOOKUP($C20,[1]Table2!$B$1:$Z$21,MATCH("xGD/90",[1]Table2!$B$1:$Z$1,0),0)-VLOOKUP(BP20,[1]Table2!$B$1:$Z$21,MATCH("xGD/90",[1]Table2!$B$1:$Z$1,0),0),"")</f>
        <v/>
      </c>
      <c r="BQ66" s="63">
        <f>IFERROR(VLOOKUP($C20,[1]Table2!$B$1:$Z$21,MATCH("xGD/90",[1]Table2!$B$1:$Z$1,0),0)-VLOOKUP(BQ20,[1]Table2!$B$1:$Z$21,MATCH("xGD/90",[1]Table2!$B$1:$Z$1,0),0),"")</f>
        <v>1.4</v>
      </c>
      <c r="BR66" s="63" t="str">
        <f>IFERROR(VLOOKUP($C20,[1]Table2!$B$1:$Z$21,MATCH("xGD/90",[1]Table2!$B$1:$Z$1,0),0)-VLOOKUP(BR20,[1]Table2!$B$1:$Z$21,MATCH("xGD/90",[1]Table2!$B$1:$Z$1,0),0),"")</f>
        <v/>
      </c>
      <c r="BS66" s="63" t="str">
        <f>IFERROR(VLOOKUP($C20,[1]Table2!$B$1:$Z$21,MATCH("xGD/90",[1]Table2!$B$1:$Z$1,0),0)-VLOOKUP(BS20,[1]Table2!$B$1:$Z$21,MATCH("xGD/90",[1]Table2!$B$1:$Z$1,0),0),"")</f>
        <v/>
      </c>
      <c r="BT66" s="63" t="str">
        <f>IFERROR(VLOOKUP($C20,[1]Table2!$B$1:$Z$21,MATCH("xGD/90",[1]Table2!$B$1:$Z$1,0),0)-VLOOKUP(BT20,[1]Table2!$B$1:$Z$21,MATCH("xGD/90",[1]Table2!$B$1:$Z$1,0),0),"")</f>
        <v/>
      </c>
      <c r="BU66" s="63">
        <f>IFERROR(VLOOKUP($C20,[1]Table2!$B$1:$Z$21,MATCH("xGD/90",[1]Table2!$B$1:$Z$1,0),0)-VLOOKUP(BU20,[1]Table2!$B$1:$Z$21,MATCH("xGD/90",[1]Table2!$B$1:$Z$1,0),0),"")</f>
        <v>0.37</v>
      </c>
      <c r="BV66" s="63">
        <f>IFERROR(VLOOKUP($C20,[1]Table2!$B$1:$Z$21,MATCH("xGD/90",[1]Table2!$B$1:$Z$1,0),0)-VLOOKUP(BV20,[1]Table2!$B$1:$Z$21,MATCH("xGD/90",[1]Table2!$B$1:$Z$1,0),0),"")</f>
        <v>0.66999999999999993</v>
      </c>
      <c r="BW66" s="63">
        <f>IFERROR(VLOOKUP($C20,[1]Table2!$B$1:$Z$21,MATCH("xGD/90",[1]Table2!$B$1:$Z$1,0),0)-VLOOKUP(BW20,[1]Table2!$B$1:$Z$21,MATCH("xGD/90",[1]Table2!$B$1:$Z$1,0),0),"")</f>
        <v>0.54</v>
      </c>
      <c r="BX66" s="63" t="str">
        <f>IFERROR(VLOOKUP($C20,[1]Table2!$B$1:$Z$21,MATCH("xGD/90",[1]Table2!$B$1:$Z$1,0),0)-VLOOKUP(BX20,[1]Table2!$B$1:$Z$21,MATCH("xGD/90",[1]Table2!$B$1:$Z$1,0),0),"")</f>
        <v/>
      </c>
      <c r="BY66" s="63">
        <f>IFERROR(VLOOKUP($C20,[1]Table2!$B$1:$Z$21,MATCH("xGD/90",[1]Table2!$B$1:$Z$1,0),0)-VLOOKUP(BY20,[1]Table2!$B$1:$Z$21,MATCH("xGD/90",[1]Table2!$B$1:$Z$1,0),0),"")</f>
        <v>0.88</v>
      </c>
      <c r="BZ66" s="63" t="str">
        <f>IFERROR(VLOOKUP($C20,[1]Table2!$B$1:$Z$21,MATCH("xGD/90",[1]Table2!$B$1:$Z$1,0),0)-VLOOKUP(BZ20,[1]Table2!$B$1:$Z$21,MATCH("xGD/90",[1]Table2!$B$1:$Z$1,0),0),"")</f>
        <v/>
      </c>
      <c r="CA66" s="63">
        <f>IFERROR(VLOOKUP($C20,[1]Table2!$B$1:$Z$21,MATCH("xGD/90",[1]Table2!$B$1:$Z$1,0),0)-VLOOKUP(CA20,[1]Table2!$B$1:$Z$21,MATCH("xGD/90",[1]Table2!$B$1:$Z$1,0),0),"")</f>
        <v>0.55999999999999994</v>
      </c>
      <c r="CB66" s="63">
        <f>IFERROR(VLOOKUP($C20,[1]Table2!$B$1:$Z$21,MATCH("xGD/90",[1]Table2!$B$1:$Z$1,0),0)-VLOOKUP(CB20,[1]Table2!$B$1:$Z$21,MATCH("xGD/90",[1]Table2!$B$1:$Z$1,0),0),"")</f>
        <v>1.33</v>
      </c>
      <c r="CC66" s="63">
        <f>IFERROR(VLOOKUP($C20,[1]Table2!$B$1:$Z$21,MATCH("xGD/90",[1]Table2!$B$1:$Z$1,0),0)-VLOOKUP(CC20,[1]Table2!$B$1:$Z$21,MATCH("xGD/90",[1]Table2!$B$1:$Z$1,0),0),"")</f>
        <v>1.21</v>
      </c>
      <c r="CD66" s="63" t="str">
        <f>IFERROR(VLOOKUP($C20,[1]Table2!$B$1:$Z$21,MATCH("xGD/90",[1]Table2!$B$1:$Z$1,0),0)-VLOOKUP(CD20,[1]Table2!$B$1:$Z$21,MATCH("xGD/90",[1]Table2!$B$1:$Z$1,0),0),"")</f>
        <v/>
      </c>
      <c r="CE66" s="63">
        <f>IFERROR(VLOOKUP($C20,[1]Table2!$B$1:$Z$21,MATCH("xGD/90",[1]Table2!$B$1:$Z$1,0),0)-VLOOKUP(CE20,[1]Table2!$B$1:$Z$21,MATCH("xGD/90",[1]Table2!$B$1:$Z$1,0),0),"")</f>
        <v>-0.20000000000000007</v>
      </c>
      <c r="CF66" s="63" t="str">
        <f>IFERROR(VLOOKUP($C20,[1]Table2!$B$1:$Z$21,MATCH("xGD/90",[1]Table2!$B$1:$Z$1,0),0)-VLOOKUP(CF20,[1]Table2!$B$1:$Z$21,MATCH("xGD/90",[1]Table2!$B$1:$Z$1,0),0),"")</f>
        <v/>
      </c>
      <c r="CG66" s="63">
        <f>IFERROR(VLOOKUP($C20,[1]Table2!$B$1:$Z$21,MATCH("xGD/90",[1]Table2!$B$1:$Z$1,0),0)-VLOOKUP(CG20,[1]Table2!$B$1:$Z$21,MATCH("xGD/90",[1]Table2!$B$1:$Z$1,0),0),"")</f>
        <v>1.1599999999999999</v>
      </c>
      <c r="CH66" s="63">
        <f>IFERROR(VLOOKUP($C20,[1]Table2!$B$1:$Z$21,MATCH("xGD/90",[1]Table2!$B$1:$Z$1,0),0)-VLOOKUP(CH20,[1]Table2!$B$1:$Z$21,MATCH("xGD/90",[1]Table2!$B$1:$Z$1,0),0),"")</f>
        <v>2.0000000000000018E-2</v>
      </c>
      <c r="CI66" s="63">
        <f>IFERROR(VLOOKUP($C20,[1]Table2!$B$1:$Z$21,MATCH("xGD/90",[1]Table2!$B$1:$Z$1,0),0)-VLOOKUP(CI20,[1]Table2!$B$1:$Z$21,MATCH("xGD/90",[1]Table2!$B$1:$Z$1,0),0),"")</f>
        <v>1.0699999999999998</v>
      </c>
      <c r="CJ66" s="63" t="str">
        <f>IFERROR(VLOOKUP($C20,[1]Table2!$B$1:$Z$21,MATCH("xGD/90",[1]Table2!$B$1:$Z$1,0),0)-VLOOKUP(CJ20,[1]Table2!$B$1:$Z$21,MATCH("xGD/90",[1]Table2!$B$1:$Z$1,0),0),"")</f>
        <v/>
      </c>
      <c r="CK66" s="63">
        <f>IFERROR(VLOOKUP($C20,[1]Table2!$B$1:$Z$21,MATCH("xGD/90",[1]Table2!$B$1:$Z$1,0),0)-VLOOKUP(CK20,[1]Table2!$B$1:$Z$21,MATCH("xGD/90",[1]Table2!$B$1:$Z$1,0),0),"")</f>
        <v>0.71</v>
      </c>
      <c r="CL66" s="63" t="str">
        <f>IFERROR(VLOOKUP($C20,[1]Table2!$B$1:$Z$21,MATCH("xGD/90",[1]Table2!$B$1:$Z$1,0),0)-VLOOKUP(CL20,[1]Table2!$B$1:$Z$21,MATCH("xGD/90",[1]Table2!$B$1:$Z$1,0),0),"")</f>
        <v/>
      </c>
      <c r="CM66" s="63" t="str">
        <f>IFERROR(VLOOKUP($C20,[1]Table2!$B$1:$Z$21,MATCH("xGD/90",[1]Table2!$B$1:$Z$1,0),0)-VLOOKUP(CM20,[1]Table2!$B$1:$Z$21,MATCH("xGD/90",[1]Table2!$B$1:$Z$1,0),0),"")</f>
        <v/>
      </c>
      <c r="CN66" s="63" t="str">
        <f>IFERROR(VLOOKUP($C20,[1]Table2!$B$1:$Z$21,MATCH("xGD/90",[1]Table2!$B$1:$Z$1,0),0)-VLOOKUP(CN20,[1]Table2!$B$1:$Z$21,MATCH("xGD/90",[1]Table2!$B$1:$Z$1,0),0),"")</f>
        <v/>
      </c>
      <c r="CO66" s="63" t="str">
        <f>IFERROR(VLOOKUP($C20,[1]Table2!$B$1:$Z$21,MATCH("xGD/90",[1]Table2!$B$1:$Z$1,0),0)-VLOOKUP(CO20,[1]Table2!$B$1:$Z$21,MATCH("xGD/90",[1]Table2!$B$1:$Z$1,0),0),"")</f>
        <v/>
      </c>
      <c r="CP66" s="63" t="str">
        <f>IFERROR(VLOOKUP($C20,[1]Table2!$B$1:$Z$21,MATCH("xGD/90",[1]Table2!$B$1:$Z$1,0),0)-VLOOKUP(CP20,[1]Table2!$B$1:$Z$21,MATCH("xGD/90",[1]Table2!$B$1:$Z$1,0),0),"")</f>
        <v/>
      </c>
      <c r="CQ66" s="63" t="str">
        <f>IFERROR(VLOOKUP($C20,[1]Table2!$B$1:$Z$21,MATCH("xGD/90",[1]Table2!$B$1:$Z$1,0),0)-VLOOKUP(CQ20,[1]Table2!$B$1:$Z$21,MATCH("xGD/90",[1]Table2!$B$1:$Z$1,0),0),"")</f>
        <v/>
      </c>
      <c r="CR66" s="63" t="str">
        <f>IFERROR(VLOOKUP($C20,[1]Table2!$B$1:$Z$21,MATCH("xGD/90",[1]Table2!$B$1:$Z$1,0),0)-VLOOKUP(CR20,[1]Table2!$B$1:$Z$21,MATCH("xGD/90",[1]Table2!$B$1:$Z$1,0),0),"")</f>
        <v/>
      </c>
      <c r="CS66" s="63" t="str">
        <f>IFERROR(VLOOKUP($C20,[1]Table2!$B$1:$Z$21,MATCH("xGD/90",[1]Table2!$B$1:$Z$1,0),0)-VLOOKUP(CS20,[1]Table2!$B$1:$Z$21,MATCH("xGD/90",[1]Table2!$B$1:$Z$1,0),0),"")</f>
        <v/>
      </c>
      <c r="CT66" s="63" t="str">
        <f>IFERROR(VLOOKUP($C20,[1]Table2!$B$1:$Z$21,MATCH("xGD/90",[1]Table2!$B$1:$Z$1,0),0)-VLOOKUP(CT20,[1]Table2!$B$1:$Z$21,MATCH("xGD/90",[1]Table2!$B$1:$Z$1,0),0),"")</f>
        <v/>
      </c>
      <c r="CU66" s="63" t="str">
        <f>IFERROR(VLOOKUP($C20,[1]Table2!$B$1:$Z$21,MATCH("xGD/90",[1]Table2!$B$1:$Z$1,0),0)-VLOOKUP(CU20,[1]Table2!$B$1:$Z$21,MATCH("xGD/90",[1]Table2!$B$1:$Z$1,0),0),"")</f>
        <v/>
      </c>
      <c r="CV66" s="63" t="str">
        <f>IFERROR(VLOOKUP($C20,[1]Table2!$B$1:$Z$21,MATCH("xGD/90",[1]Table2!$B$1:$Z$1,0),0)-VLOOKUP(CV20,[1]Table2!$B$1:$Z$21,MATCH("xGD/90",[1]Table2!$B$1:$Z$1,0),0),"")</f>
        <v/>
      </c>
      <c r="CW66" s="63" t="str">
        <f>IFERROR(VLOOKUP($C20,[1]Table2!$B$1:$Z$21,MATCH("xGD/90",[1]Table2!$B$1:$Z$1,0),0)-VLOOKUP(CW20,[1]Table2!$B$1:$Z$21,MATCH("xGD/90",[1]Table2!$B$1:$Z$1,0),0),"")</f>
        <v/>
      </c>
      <c r="CX66" s="63" t="str">
        <f>IFERROR(VLOOKUP($C20,[1]Table2!$B$1:$Z$21,MATCH("xGD/90",[1]Table2!$B$1:$Z$1,0),0)-VLOOKUP(CX20,[1]Table2!$B$1:$Z$21,MATCH("xGD/90",[1]Table2!$B$1:$Z$1,0),0),"")</f>
        <v/>
      </c>
      <c r="CY66" s="63" t="str">
        <f>IFERROR(VLOOKUP($C20,[1]Table2!$B$1:$Z$21,MATCH("xGD/90",[1]Table2!$B$1:$Z$1,0),0)-VLOOKUP(CY20,[1]Table2!$B$1:$Z$21,MATCH("xGD/90",[1]Table2!$B$1:$Z$1,0),0),"")</f>
        <v/>
      </c>
      <c r="CZ66" s="63" t="str">
        <f>IFERROR(VLOOKUP($C20,[1]Table2!$B$1:$Z$21,MATCH("xGD/90",[1]Table2!$B$1:$Z$1,0),0)-VLOOKUP(CZ20,[1]Table2!$B$1:$Z$21,MATCH("xGD/90",[1]Table2!$B$1:$Z$1,0),0),"")</f>
        <v/>
      </c>
      <c r="DA66" s="63" t="str">
        <f>IFERROR(VLOOKUP($C20,[1]Table2!$B$1:$Z$21,MATCH("xGD/90",[1]Table2!$B$1:$Z$1,0),0)-VLOOKUP(DA20,[1]Table2!$B$1:$Z$21,MATCH("xGD/90",[1]Table2!$B$1:$Z$1,0),0),"")</f>
        <v/>
      </c>
      <c r="DB66" s="63" t="str">
        <f>IFERROR(VLOOKUP($C20,[1]Table2!$B$1:$Z$21,MATCH("xGD/90",[1]Table2!$B$1:$Z$1,0),0)-VLOOKUP(DB20,[1]Table2!$B$1:$Z$21,MATCH("xGD/90",[1]Table2!$B$1:$Z$1,0),0),"")</f>
        <v/>
      </c>
      <c r="DC66" s="63" t="str">
        <f>IFERROR(VLOOKUP($C20,[1]Table2!$B$1:$Z$21,MATCH("xGD/90",[1]Table2!$B$1:$Z$1,0),0)-VLOOKUP(DC20,[1]Table2!$B$1:$Z$21,MATCH("xGD/90",[1]Table2!$B$1:$Z$1,0),0),"")</f>
        <v/>
      </c>
      <c r="DE66" s="101"/>
      <c r="DF66" s="101"/>
      <c r="DG66" s="101"/>
      <c r="DH66" s="101"/>
      <c r="DI66" s="101"/>
      <c r="DJ66" s="101"/>
    </row>
    <row r="67" spans="1:114" s="49" customFormat="1" ht="21.75" customHeight="1" x14ac:dyDescent="0.25">
      <c r="A67" s="48" t="s">
        <v>52</v>
      </c>
      <c r="B67" s="44">
        <f>VLOOKUP(A67,[1]Table!$B$1:$O$21,MATCH("xGD/90",[1]Table!$B$1:$O$1,0),0)</f>
        <v>-0.68</v>
      </c>
      <c r="C67" s="45" t="s">
        <v>15</v>
      </c>
      <c r="D67" s="63" t="str">
        <f>IFERROR(VLOOKUP($C21,[1]Table2!$B$1:$Z$21,MATCH("xGD/90",[1]Table2!$B$1:$Z$1,0),0)-VLOOKUP(D21,[1]Table2!$B$1:$Z$21,MATCH("xGD/90",[1]Table2!$B$1:$Z$1,0),0),"")</f>
        <v/>
      </c>
      <c r="E67" s="63">
        <f>IFERROR(VLOOKUP($C21,[1]Table2!$B$1:$Z$21,MATCH("xGD/90",[1]Table2!$B$1:$Z$1,0),0)-VLOOKUP(E21,[1]Table2!$B$1:$Z$21,MATCH("xGD/90",[1]Table2!$B$1:$Z$1,0),0),"")</f>
        <v>-1.4</v>
      </c>
      <c r="F67" s="63" t="str">
        <f>IFERROR(VLOOKUP($C21,[1]Table2!$B$1:$Z$21,MATCH("xGD/90",[1]Table2!$B$1:$Z$1,0),0)-VLOOKUP(F21,[1]Table2!$B$1:$Z$21,MATCH("xGD/90",[1]Table2!$B$1:$Z$1,0),0),"")</f>
        <v/>
      </c>
      <c r="G67" s="63">
        <f>IFERROR(VLOOKUP($C21,[1]Table2!$B$1:$Z$21,MATCH("xGD/90",[1]Table2!$B$1:$Z$1,0),0)-VLOOKUP(G21,[1]Table2!$B$1:$Z$21,MATCH("xGD/90",[1]Table2!$B$1:$Z$1,0),0),"")</f>
        <v>-0.73000000000000009</v>
      </c>
      <c r="H67" s="63" t="str">
        <f>IFERROR(VLOOKUP($C21,[1]Table2!$B$1:$Z$21,MATCH("xGD/90",[1]Table2!$B$1:$Z$1,0),0)-VLOOKUP(H21,[1]Table2!$B$1:$Z$21,MATCH("xGD/90",[1]Table2!$B$1:$Z$1,0),0),"")</f>
        <v/>
      </c>
      <c r="I67" s="63">
        <f>IFERROR(VLOOKUP($C21,[1]Table2!$B$1:$Z$21,MATCH("xGD/90",[1]Table2!$B$1:$Z$1,0),0)-VLOOKUP(I21,[1]Table2!$B$1:$Z$21,MATCH("xGD/90",[1]Table2!$B$1:$Z$1,0),0),"")</f>
        <v>-7.0000000000000062E-2</v>
      </c>
      <c r="J67" s="63" t="str">
        <f>IFERROR(VLOOKUP($C21,[1]Table2!$B$1:$Z$21,MATCH("xGD/90",[1]Table2!$B$1:$Z$1,0),0)-VLOOKUP(J21,[1]Table2!$B$1:$Z$21,MATCH("xGD/90",[1]Table2!$B$1:$Z$1,0),0),"")</f>
        <v/>
      </c>
      <c r="K67" s="63">
        <f>IFERROR(VLOOKUP($C21,[1]Table2!$B$1:$Z$21,MATCH("xGD/90",[1]Table2!$B$1:$Z$1,0),0)-VLOOKUP(K21,[1]Table2!$B$1:$Z$21,MATCH("xGD/90",[1]Table2!$B$1:$Z$1,0),0),"")</f>
        <v>-0.84000000000000008</v>
      </c>
      <c r="L67" s="63">
        <f>IFERROR(VLOOKUP($C21,[1]Table2!$B$1:$Z$21,MATCH("xGD/90",[1]Table2!$B$1:$Z$1,0),0)-VLOOKUP(L21,[1]Table2!$B$1:$Z$21,MATCH("xGD/90",[1]Table2!$B$1:$Z$1,0),0),"")</f>
        <v>-1.98</v>
      </c>
      <c r="M67" s="63">
        <f>IFERROR(VLOOKUP($C21,[1]Table2!$B$1:$Z$21,MATCH("xGD/90",[1]Table2!$B$1:$Z$1,0),0)-VLOOKUP(M21,[1]Table2!$B$1:$Z$21,MATCH("xGD/90",[1]Table2!$B$1:$Z$1,0),0),"")</f>
        <v>6.9999999999999951E-2</v>
      </c>
      <c r="N67" s="63" t="str">
        <f>IFERROR(VLOOKUP($C21,[1]Table2!$B$1:$Z$21,MATCH("xGD/90",[1]Table2!$B$1:$Z$1,0),0)-VLOOKUP(N21,[1]Table2!$B$1:$Z$21,MATCH("xGD/90",[1]Table2!$B$1:$Z$1,0),0),"")</f>
        <v/>
      </c>
      <c r="O67" s="63" t="str">
        <f>IFERROR(VLOOKUP($C21,[1]Table2!$B$1:$Z$21,MATCH("xGD/90",[1]Table2!$B$1:$Z$1,0),0)-VLOOKUP(O21,[1]Table2!$B$1:$Z$21,MATCH("xGD/90",[1]Table2!$B$1:$Z$1,0),0),"")</f>
        <v/>
      </c>
      <c r="P67" s="63" t="str">
        <f>IFERROR(VLOOKUP($C21,[1]Table2!$B$1:$Z$21,MATCH("xGD/90",[1]Table2!$B$1:$Z$1,0),0)-VLOOKUP(P21,[1]Table2!$B$1:$Z$21,MATCH("xGD/90",[1]Table2!$B$1:$Z$1,0),0),"")</f>
        <v/>
      </c>
      <c r="Q67" s="63">
        <f>IFERROR(VLOOKUP($C21,[1]Table2!$B$1:$Z$21,MATCH("xGD/90",[1]Table2!$B$1:$Z$1,0),0)-VLOOKUP(Q21,[1]Table2!$B$1:$Z$21,MATCH("xGD/90",[1]Table2!$B$1:$Z$1,0),0),"")</f>
        <v>-0.28000000000000003</v>
      </c>
      <c r="R67" s="63" t="str">
        <f>IFERROR(VLOOKUP($C21,[1]Table2!$B$1:$Z$21,MATCH("xGD/90",[1]Table2!$B$1:$Z$1,0),0)-VLOOKUP(R21,[1]Table2!$B$1:$Z$21,MATCH("xGD/90",[1]Table2!$B$1:$Z$1,0),0),"")</f>
        <v/>
      </c>
      <c r="S67" s="63" t="str">
        <f>IFERROR(VLOOKUP($C21,[1]Table2!$B$1:$Z$21,MATCH("xGD/90",[1]Table2!$B$1:$Z$1,0),0)-VLOOKUP(S21,[1]Table2!$B$1:$Z$21,MATCH("xGD/90",[1]Table2!$B$1:$Z$1,0),0),"")</f>
        <v/>
      </c>
      <c r="T67" s="63" t="str">
        <f>IFERROR(VLOOKUP($C21,[1]Table2!$B$1:$Z$21,MATCH("xGD/90",[1]Table2!$B$1:$Z$1,0),0)-VLOOKUP(T21,[1]Table2!$B$1:$Z$21,MATCH("xGD/90",[1]Table2!$B$1:$Z$1,0),0),"")</f>
        <v/>
      </c>
      <c r="U67" s="63">
        <f>IFERROR(VLOOKUP($C21,[1]Table2!$B$1:$Z$21,MATCH("xGD/90",[1]Table2!$B$1:$Z$1,0),0)-VLOOKUP(U21,[1]Table2!$B$1:$Z$21,MATCH("xGD/90",[1]Table2!$B$1:$Z$1,0),0),"")</f>
        <v>-0.33000000000000007</v>
      </c>
      <c r="V67" s="63" t="str">
        <f>IFERROR(VLOOKUP($C21,[1]Table2!$B$1:$Z$21,MATCH("xGD/90",[1]Table2!$B$1:$Z$1,0),0)-VLOOKUP(V21,[1]Table2!$B$1:$Z$21,MATCH("xGD/90",[1]Table2!$B$1:$Z$1,0),0),"")</f>
        <v/>
      </c>
      <c r="W67" s="63">
        <f>IFERROR(VLOOKUP($C21,[1]Table2!$B$1:$Z$21,MATCH("xGD/90",[1]Table2!$B$1:$Z$1,0),0)-VLOOKUP(W21,[1]Table2!$B$1:$Z$21,MATCH("xGD/90",[1]Table2!$B$1:$Z$1,0),0),"")</f>
        <v>-0.52</v>
      </c>
      <c r="X67" s="63" t="str">
        <f>IFERROR(VLOOKUP($C21,[1]Table2!$B$1:$Z$21,MATCH("xGD/90",[1]Table2!$B$1:$Z$1,0),0)-VLOOKUP(X21,[1]Table2!$B$1:$Z$21,MATCH("xGD/90",[1]Table2!$B$1:$Z$1,0),0),"")</f>
        <v/>
      </c>
      <c r="Y67" s="63">
        <f>IFERROR(VLOOKUP($C21,[1]Table2!$B$1:$Z$21,MATCH("xGD/90",[1]Table2!$B$1:$Z$1,0),0)-VLOOKUP(Y21,[1]Table2!$B$1:$Z$21,MATCH("xGD/90",[1]Table2!$B$1:$Z$1,0),0),"")</f>
        <v>-0.22000000000000003</v>
      </c>
      <c r="Z67" s="63">
        <f>IFERROR(VLOOKUP($C21,[1]Table2!$B$1:$Z$21,MATCH("xGD/90",[1]Table2!$B$1:$Z$1,0),0)-VLOOKUP(Z21,[1]Table2!$B$1:$Z$21,MATCH("xGD/90",[1]Table2!$B$1:$Z$1,0),0),"")</f>
        <v>-1.38</v>
      </c>
      <c r="AA67" s="63">
        <f>IFERROR(VLOOKUP($C21,[1]Table2!$B$1:$Z$21,MATCH("xGD/90",[1]Table2!$B$1:$Z$1,0),0)-VLOOKUP(AA21,[1]Table2!$B$1:$Z$21,MATCH("xGD/90",[1]Table2!$B$1:$Z$1,0),0),"")</f>
        <v>-1.1300000000000001</v>
      </c>
      <c r="AB67" s="63" t="str">
        <f>IFERROR(VLOOKUP($C21,[1]Table2!$B$1:$Z$21,MATCH("xGD/90",[1]Table2!$B$1:$Z$1,0),0)-VLOOKUP(AB21,[1]Table2!$B$1:$Z$21,MATCH("xGD/90",[1]Table2!$B$1:$Z$1,0),0),"")</f>
        <v/>
      </c>
      <c r="AC67" s="63">
        <f>IFERROR(VLOOKUP($C21,[1]Table2!$B$1:$Z$21,MATCH("xGD/90",[1]Table2!$B$1:$Z$1,0),0)-VLOOKUP(AC21,[1]Table2!$B$1:$Z$21,MATCH("xGD/90",[1]Table2!$B$1:$Z$1,0),0),"")</f>
        <v>-1.6</v>
      </c>
      <c r="AD67" s="63" t="str">
        <f>IFERROR(VLOOKUP($C21,[1]Table2!$B$1:$Z$21,MATCH("xGD/90",[1]Table2!$B$1:$Z$1,0),0)-VLOOKUP(AD21,[1]Table2!$B$1:$Z$21,MATCH("xGD/90",[1]Table2!$B$1:$Z$1,0),0),"")</f>
        <v/>
      </c>
      <c r="AE67" s="63">
        <f>IFERROR(VLOOKUP($C21,[1]Table2!$B$1:$Z$21,MATCH("xGD/90",[1]Table2!$B$1:$Z$1,0),0)-VLOOKUP(AE21,[1]Table2!$B$1:$Z$21,MATCH("xGD/90",[1]Table2!$B$1:$Z$1,0),0),"")</f>
        <v>-0.8600000000000001</v>
      </c>
      <c r="AF67" s="63" t="str">
        <f>IFERROR(VLOOKUP($C21,[1]Table2!$B$1:$Z$21,MATCH("xGD/90",[1]Table2!$B$1:$Z$1,0),0)-VLOOKUP(AF21,[1]Table2!$B$1:$Z$21,MATCH("xGD/90",[1]Table2!$B$1:$Z$1,0),0),"")</f>
        <v/>
      </c>
      <c r="AG67" s="63">
        <f>IFERROR(VLOOKUP($C21,[1]Table2!$B$1:$Z$21,MATCH("xGD/90",[1]Table2!$B$1:$Z$1,0),0)-VLOOKUP(AG21,[1]Table2!$B$1:$Z$21,MATCH("xGD/90",[1]Table2!$B$1:$Z$1,0),0),"")</f>
        <v>-0.36000000000000004</v>
      </c>
      <c r="AH67" s="63" t="str">
        <f>IFERROR(VLOOKUP($C21,[1]Table2!$B$1:$Z$21,MATCH("xGD/90",[1]Table2!$B$1:$Z$1,0),0)-VLOOKUP(AH21,[1]Table2!$B$1:$Z$21,MATCH("xGD/90",[1]Table2!$B$1:$Z$1,0),0),"")</f>
        <v/>
      </c>
      <c r="AI67" s="63" t="str">
        <f>IFERROR(VLOOKUP($C21,[1]Table2!$B$1:$Z$21,MATCH("xGD/90",[1]Table2!$B$1:$Z$1,0),0)-VLOOKUP(AI21,[1]Table2!$B$1:$Z$21,MATCH("xGD/90",[1]Table2!$B$1:$Z$1,0),0),"")</f>
        <v/>
      </c>
      <c r="AJ67" s="63" t="str">
        <f>IFERROR(VLOOKUP($C21,[1]Table2!$B$1:$Z$21,MATCH("xGD/90",[1]Table2!$B$1:$Z$1,0),0)-VLOOKUP(AJ21,[1]Table2!$B$1:$Z$21,MATCH("xGD/90",[1]Table2!$B$1:$Z$1,0),0),"")</f>
        <v/>
      </c>
      <c r="AK67" s="63" t="str">
        <f>IFERROR(VLOOKUP($C21,[1]Table2!$B$1:$Z$21,MATCH("xGD/90",[1]Table2!$B$1:$Z$1,0),0)-VLOOKUP(AK21,[1]Table2!$B$1:$Z$21,MATCH("xGD/90",[1]Table2!$B$1:$Z$1,0),0),"")</f>
        <v/>
      </c>
      <c r="AL67" s="63" t="str">
        <f>IFERROR(VLOOKUP($C21,[1]Table2!$B$1:$Z$21,MATCH("xGD/90",[1]Table2!$B$1:$Z$1,0),0)-VLOOKUP(AL21,[1]Table2!$B$1:$Z$21,MATCH("xGD/90",[1]Table2!$B$1:$Z$1,0),0),"")</f>
        <v/>
      </c>
      <c r="AM67" s="63" t="str">
        <f>IFERROR(VLOOKUP($C21,[1]Table2!$B$1:$Z$21,MATCH("xGD/90",[1]Table2!$B$1:$Z$1,0),0)-VLOOKUP(AM21,[1]Table2!$B$1:$Z$21,MATCH("xGD/90",[1]Table2!$B$1:$Z$1,0),0),"")</f>
        <v/>
      </c>
      <c r="AN67" s="63" t="str">
        <f>IFERROR(VLOOKUP($C21,[1]Table2!$B$1:$Z$21,MATCH("xGD/90",[1]Table2!$B$1:$Z$1,0),0)-VLOOKUP(AN21,[1]Table2!$B$1:$Z$21,MATCH("xGD/90",[1]Table2!$B$1:$Z$1,0),0),"")</f>
        <v/>
      </c>
      <c r="AO67" s="63" t="str">
        <f>IFERROR(VLOOKUP($C21,[1]Table2!$B$1:$Z$21,MATCH("xGD/90",[1]Table2!$B$1:$Z$1,0),0)-VLOOKUP(AO21,[1]Table2!$B$1:$Z$21,MATCH("xGD/90",[1]Table2!$B$1:$Z$1,0),0),"")</f>
        <v/>
      </c>
      <c r="AP67" s="63" t="str">
        <f>IFERROR(VLOOKUP($C21,[1]Table2!$B$1:$Z$21,MATCH("xGD/90",[1]Table2!$B$1:$Z$1,0),0)-VLOOKUP(AP21,[1]Table2!$B$1:$Z$21,MATCH("xGD/90",[1]Table2!$B$1:$Z$1,0),0),"")</f>
        <v/>
      </c>
      <c r="AQ67" s="63" t="str">
        <f>IFERROR(VLOOKUP($C21,[1]Table2!$B$1:$Z$21,MATCH("xGD/90",[1]Table2!$B$1:$Z$1,0),0)-VLOOKUP(AQ21,[1]Table2!$B$1:$Z$21,MATCH("xGD/90",[1]Table2!$B$1:$Z$1,0),0),"")</f>
        <v/>
      </c>
      <c r="AR67" s="63" t="str">
        <f>IFERROR(VLOOKUP($C21,[1]Table2!$B$1:$Z$21,MATCH("xGD/90",[1]Table2!$B$1:$Z$1,0),0)-VLOOKUP(AR21,[1]Table2!$B$1:$Z$21,MATCH("xGD/90",[1]Table2!$B$1:$Z$1,0),0),"")</f>
        <v/>
      </c>
      <c r="AS67" s="63" t="str">
        <f>IFERROR(VLOOKUP($C21,[1]Table2!$B$1:$Z$21,MATCH("xGD/90",[1]Table2!$B$1:$Z$1,0),0)-VLOOKUP(AS21,[1]Table2!$B$1:$Z$21,MATCH("xGD/90",[1]Table2!$B$1:$Z$1,0),0),"")</f>
        <v/>
      </c>
      <c r="AT67" s="63">
        <f>IFERROR(VLOOKUP($C21,[1]Table2!$B$1:$Z$21,MATCH("xGD/90",[1]Table2!$B$1:$Z$1,0),0)-VLOOKUP(AT21,[1]Table2!$B$1:$Z$21,MATCH("xGD/90",[1]Table2!$B$1:$Z$1,0),0),"")</f>
        <v>-1.03</v>
      </c>
      <c r="AU67" s="63">
        <f>IFERROR(VLOOKUP($C21,[1]Table2!$B$1:$Z$21,MATCH("xGD/90",[1]Table2!$B$1:$Z$1,0),0)-VLOOKUP(AU21,[1]Table2!$B$1:$Z$21,MATCH("xGD/90",[1]Table2!$B$1:$Z$1,0),0),"")</f>
        <v>-0.69000000000000006</v>
      </c>
      <c r="AV67" s="63">
        <f>IFERROR(VLOOKUP($C21,[1]Table2!$B$1:$Z$21,MATCH("xGD/90",[1]Table2!$B$1:$Z$1,0),0)-VLOOKUP(AV21,[1]Table2!$B$1:$Z$21,MATCH("xGD/90",[1]Table2!$B$1:$Z$1,0),0),"")</f>
        <v>-0.19000000000000006</v>
      </c>
      <c r="AW67" s="63" t="str">
        <f>IFERROR(VLOOKUP($C21,[1]Table2!$B$1:$Z$21,MATCH("xGD/90",[1]Table2!$B$1:$Z$1,0),0)-VLOOKUP(AW21,[1]Table2!$B$1:$Z$21,MATCH("xGD/90",[1]Table2!$B$1:$Z$1,0),0),"")</f>
        <v/>
      </c>
      <c r="AX67" s="63" t="str">
        <f>IFERROR(VLOOKUP($C21,[1]Table2!$B$1:$Z$21,MATCH("xGD/90",[1]Table2!$B$1:$Z$1,0),0)-VLOOKUP(AX21,[1]Table2!$B$1:$Z$21,MATCH("xGD/90",[1]Table2!$B$1:$Z$1,0),0),"")</f>
        <v/>
      </c>
      <c r="AY67" s="63">
        <f>IFERROR(VLOOKUP($C21,[1]Table2!$B$1:$Z$21,MATCH("xGD/90",[1]Table2!$B$1:$Z$1,0),0)-VLOOKUP(AY21,[1]Table2!$B$1:$Z$21,MATCH("xGD/90",[1]Table2!$B$1:$Z$1,0),0),"")</f>
        <v>-0.33000000000000007</v>
      </c>
      <c r="AZ67" s="63" t="str">
        <f>IFERROR(VLOOKUP($C21,[1]Table2!$B$1:$Z$21,MATCH("xGD/90",[1]Table2!$B$1:$Z$1,0),0)-VLOOKUP(AZ21,[1]Table2!$B$1:$Z$21,MATCH("xGD/90",[1]Table2!$B$1:$Z$1,0),0),"")</f>
        <v/>
      </c>
      <c r="BA67" s="63">
        <f>IFERROR(VLOOKUP($C21,[1]Table2!$B$1:$Z$21,MATCH("xGD/90",[1]Table2!$B$1:$Z$1,0),0)-VLOOKUP(BA21,[1]Table2!$B$1:$Z$21,MATCH("xGD/90",[1]Table2!$B$1:$Z$1,0),0),"")</f>
        <v>6.9999999999999951E-2</v>
      </c>
      <c r="BB67" s="63" t="str">
        <f>IFERROR(VLOOKUP($C21,[1]Table2!$B$1:$Z$21,MATCH("xGD/90",[1]Table2!$B$1:$Z$1,0),0)-VLOOKUP(BB21,[1]Table2!$B$1:$Z$21,MATCH("xGD/90",[1]Table2!$B$1:$Z$1,0),0),"")</f>
        <v/>
      </c>
      <c r="BC67" s="63" t="str">
        <f>IFERROR(VLOOKUP($C21,[1]Table2!$B$1:$Z$21,MATCH("xGD/90",[1]Table2!$B$1:$Z$1,0),0)-VLOOKUP(BC21,[1]Table2!$B$1:$Z$21,MATCH("xGD/90",[1]Table2!$B$1:$Z$1,0),0),"")</f>
        <v/>
      </c>
      <c r="BD67" s="63" t="str">
        <f>IFERROR(VLOOKUP($C21,[1]Table2!$B$1:$Z$21,MATCH("xGD/90",[1]Table2!$B$1:$Z$1,0),0)-VLOOKUP(BD21,[1]Table2!$B$1:$Z$21,MATCH("xGD/90",[1]Table2!$B$1:$Z$1,0),0),"")</f>
        <v/>
      </c>
      <c r="BE67" s="63">
        <f>IFERROR(VLOOKUP($C21,[1]Table2!$B$1:$Z$21,MATCH("xGD/90",[1]Table2!$B$1:$Z$1,0),0)-VLOOKUP(BE21,[1]Table2!$B$1:$Z$21,MATCH("xGD/90",[1]Table2!$B$1:$Z$1,0),0),"")</f>
        <v>-0.24000000000000005</v>
      </c>
      <c r="BF67" s="63" t="str">
        <f>IFERROR(VLOOKUP($C21,[1]Table2!$B$1:$Z$21,MATCH("xGD/90",[1]Table2!$B$1:$Z$1,0),0)-VLOOKUP(BF21,[1]Table2!$B$1:$Z$21,MATCH("xGD/90",[1]Table2!$B$1:$Z$1,0),0),"")</f>
        <v/>
      </c>
      <c r="BG67" s="63">
        <f>IFERROR(VLOOKUP($C21,[1]Table2!$B$1:$Z$21,MATCH("xGD/90",[1]Table2!$B$1:$Z$1,0),0)-VLOOKUP(BG21,[1]Table2!$B$1:$Z$21,MATCH("xGD/90",[1]Table2!$B$1:$Z$1,0),0),"")</f>
        <v>-0.28000000000000003</v>
      </c>
      <c r="BH67" s="63" t="str">
        <f>IFERROR(VLOOKUP($C21,[1]Table2!$B$1:$Z$21,MATCH("xGD/90",[1]Table2!$B$1:$Z$1,0),0)-VLOOKUP(BH21,[1]Table2!$B$1:$Z$21,MATCH("xGD/90",[1]Table2!$B$1:$Z$1,0),0),"")</f>
        <v/>
      </c>
      <c r="BI67" s="63">
        <f>IFERROR(VLOOKUP($C21,[1]Table2!$B$1:$Z$21,MATCH("xGD/90",[1]Table2!$B$1:$Z$1,0),0)-VLOOKUP(BI21,[1]Table2!$B$1:$Z$21,MATCH("xGD/90",[1]Table2!$B$1:$Z$1,0),0),"")</f>
        <v>-1.98</v>
      </c>
      <c r="BJ67" s="63" t="str">
        <f>IFERROR(VLOOKUP($C21,[1]Table2!$B$1:$Z$21,MATCH("xGD/90",[1]Table2!$B$1:$Z$1,0),0)-VLOOKUP(BJ21,[1]Table2!$B$1:$Z$21,MATCH("xGD/90",[1]Table2!$B$1:$Z$1,0),0),"")</f>
        <v/>
      </c>
      <c r="BK67" s="63">
        <f>IFERROR(VLOOKUP($C21,[1]Table2!$B$1:$Z$21,MATCH("xGD/90",[1]Table2!$B$1:$Z$1,0),0)-VLOOKUP(BK21,[1]Table2!$B$1:$Z$21,MATCH("xGD/90",[1]Table2!$B$1:$Z$1,0),0),"")</f>
        <v>-0.73000000000000009</v>
      </c>
      <c r="BL67" s="63" t="str">
        <f>IFERROR(VLOOKUP($C21,[1]Table2!$B$1:$Z$21,MATCH("xGD/90",[1]Table2!$B$1:$Z$1,0),0)-VLOOKUP(BL21,[1]Table2!$B$1:$Z$21,MATCH("xGD/90",[1]Table2!$B$1:$Z$1,0),0),"")</f>
        <v/>
      </c>
      <c r="BM67" s="63">
        <f>IFERROR(VLOOKUP($C21,[1]Table2!$B$1:$Z$21,MATCH("xGD/90",[1]Table2!$B$1:$Z$1,0),0)-VLOOKUP(BM21,[1]Table2!$B$1:$Z$21,MATCH("xGD/90",[1]Table2!$B$1:$Z$1,0),0),"")</f>
        <v>-7.0000000000000062E-2</v>
      </c>
      <c r="BN67" s="63" t="str">
        <f>IFERROR(VLOOKUP($C21,[1]Table2!$B$1:$Z$21,MATCH("xGD/90",[1]Table2!$B$1:$Z$1,0),0)-VLOOKUP(BN21,[1]Table2!$B$1:$Z$21,MATCH("xGD/90",[1]Table2!$B$1:$Z$1,0),0),"")</f>
        <v/>
      </c>
      <c r="BO67" s="63">
        <f>IFERROR(VLOOKUP($C21,[1]Table2!$B$1:$Z$21,MATCH("xGD/90",[1]Table2!$B$1:$Z$1,0),0)-VLOOKUP(BO21,[1]Table2!$B$1:$Z$21,MATCH("xGD/90",[1]Table2!$B$1:$Z$1,0),0),"")</f>
        <v>-0.84000000000000008</v>
      </c>
      <c r="BP67" s="63" t="str">
        <f>IFERROR(VLOOKUP($C21,[1]Table2!$B$1:$Z$21,MATCH("xGD/90",[1]Table2!$B$1:$Z$1,0),0)-VLOOKUP(BP21,[1]Table2!$B$1:$Z$21,MATCH("xGD/90",[1]Table2!$B$1:$Z$1,0),0),"")</f>
        <v/>
      </c>
      <c r="BQ67" s="63">
        <f>IFERROR(VLOOKUP($C21,[1]Table2!$B$1:$Z$21,MATCH("xGD/90",[1]Table2!$B$1:$Z$1,0),0)-VLOOKUP(BQ21,[1]Table2!$B$1:$Z$21,MATCH("xGD/90",[1]Table2!$B$1:$Z$1,0),0),"")</f>
        <v>-1.4</v>
      </c>
      <c r="BR67" s="63" t="str">
        <f>IFERROR(VLOOKUP($C21,[1]Table2!$B$1:$Z$21,MATCH("xGD/90",[1]Table2!$B$1:$Z$1,0),0)-VLOOKUP(BR21,[1]Table2!$B$1:$Z$21,MATCH("xGD/90",[1]Table2!$B$1:$Z$1,0),0),"")</f>
        <v/>
      </c>
      <c r="BS67" s="63" t="str">
        <f>IFERROR(VLOOKUP($C21,[1]Table2!$B$1:$Z$21,MATCH("xGD/90",[1]Table2!$B$1:$Z$1,0),0)-VLOOKUP(BS21,[1]Table2!$B$1:$Z$21,MATCH("xGD/90",[1]Table2!$B$1:$Z$1,0),0),"")</f>
        <v/>
      </c>
      <c r="BT67" s="63" t="str">
        <f>IFERROR(VLOOKUP($C21,[1]Table2!$B$1:$Z$21,MATCH("xGD/90",[1]Table2!$B$1:$Z$1,0),0)-VLOOKUP(BT21,[1]Table2!$B$1:$Z$21,MATCH("xGD/90",[1]Table2!$B$1:$Z$1,0),0),"")</f>
        <v/>
      </c>
      <c r="BU67" s="63">
        <f>IFERROR(VLOOKUP($C21,[1]Table2!$B$1:$Z$21,MATCH("xGD/90",[1]Table2!$B$1:$Z$1,0),0)-VLOOKUP(BU21,[1]Table2!$B$1:$Z$21,MATCH("xGD/90",[1]Table2!$B$1:$Z$1,0),0),"")</f>
        <v>-0.22000000000000003</v>
      </c>
      <c r="BV67" s="63">
        <f>IFERROR(VLOOKUP($C21,[1]Table2!$B$1:$Z$21,MATCH("xGD/90",[1]Table2!$B$1:$Z$1,0),0)-VLOOKUP(BV21,[1]Table2!$B$1:$Z$21,MATCH("xGD/90",[1]Table2!$B$1:$Z$1,0),0),"")</f>
        <v>-0.24000000000000005</v>
      </c>
      <c r="BW67" s="63">
        <f>IFERROR(VLOOKUP($C21,[1]Table2!$B$1:$Z$21,MATCH("xGD/90",[1]Table2!$B$1:$Z$1,0),0)-VLOOKUP(BW21,[1]Table2!$B$1:$Z$21,MATCH("xGD/90",[1]Table2!$B$1:$Z$1,0),0),"")</f>
        <v>-0.52</v>
      </c>
      <c r="BX67" s="63" t="str">
        <f>IFERROR(VLOOKUP($C21,[1]Table2!$B$1:$Z$21,MATCH("xGD/90",[1]Table2!$B$1:$Z$1,0),0)-VLOOKUP(BX21,[1]Table2!$B$1:$Z$21,MATCH("xGD/90",[1]Table2!$B$1:$Z$1,0),0),"")</f>
        <v/>
      </c>
      <c r="BY67" s="63">
        <f>IFERROR(VLOOKUP($C21,[1]Table2!$B$1:$Z$21,MATCH("xGD/90",[1]Table2!$B$1:$Z$1,0),0)-VLOOKUP(BY21,[1]Table2!$B$1:$Z$21,MATCH("xGD/90",[1]Table2!$B$1:$Z$1,0),0),"")</f>
        <v>-1.03</v>
      </c>
      <c r="BZ67" s="63" t="str">
        <f>IFERROR(VLOOKUP($C21,[1]Table2!$B$1:$Z$21,MATCH("xGD/90",[1]Table2!$B$1:$Z$1,0),0)-VLOOKUP(BZ21,[1]Table2!$B$1:$Z$21,MATCH("xGD/90",[1]Table2!$B$1:$Z$1,0),0),"")</f>
        <v/>
      </c>
      <c r="CA67" s="63">
        <f>IFERROR(VLOOKUP($C21,[1]Table2!$B$1:$Z$21,MATCH("xGD/90",[1]Table2!$B$1:$Z$1,0),0)-VLOOKUP(CA21,[1]Table2!$B$1:$Z$21,MATCH("xGD/90",[1]Table2!$B$1:$Z$1,0),0),"")</f>
        <v>-1.1300000000000001</v>
      </c>
      <c r="CB67" s="63">
        <f>IFERROR(VLOOKUP($C21,[1]Table2!$B$1:$Z$21,MATCH("xGD/90",[1]Table2!$B$1:$Z$1,0),0)-VLOOKUP(CB21,[1]Table2!$B$1:$Z$21,MATCH("xGD/90",[1]Table2!$B$1:$Z$1,0),0),"")</f>
        <v>-1.38</v>
      </c>
      <c r="CC67" s="63">
        <f>IFERROR(VLOOKUP($C21,[1]Table2!$B$1:$Z$21,MATCH("xGD/90",[1]Table2!$B$1:$Z$1,0),0)-VLOOKUP(CC21,[1]Table2!$B$1:$Z$21,MATCH("xGD/90",[1]Table2!$B$1:$Z$1,0),0),"")</f>
        <v>-0.8600000000000001</v>
      </c>
      <c r="CD67" s="63" t="str">
        <f>IFERROR(VLOOKUP($C21,[1]Table2!$B$1:$Z$21,MATCH("xGD/90",[1]Table2!$B$1:$Z$1,0),0)-VLOOKUP(CD21,[1]Table2!$B$1:$Z$21,MATCH("xGD/90",[1]Table2!$B$1:$Z$1,0),0),"")</f>
        <v/>
      </c>
      <c r="CE67" s="63">
        <f>IFERROR(VLOOKUP($C21,[1]Table2!$B$1:$Z$21,MATCH("xGD/90",[1]Table2!$B$1:$Z$1,0),0)-VLOOKUP(CE21,[1]Table2!$B$1:$Z$21,MATCH("xGD/90",[1]Table2!$B$1:$Z$1,0),0),"")</f>
        <v>-0.19000000000000006</v>
      </c>
      <c r="CF67" s="63" t="str">
        <f>IFERROR(VLOOKUP($C21,[1]Table2!$B$1:$Z$21,MATCH("xGD/90",[1]Table2!$B$1:$Z$1,0),0)-VLOOKUP(CF21,[1]Table2!$B$1:$Z$21,MATCH("xGD/90",[1]Table2!$B$1:$Z$1,0),0),"")</f>
        <v/>
      </c>
      <c r="CG67" s="63">
        <f>IFERROR(VLOOKUP($C21,[1]Table2!$B$1:$Z$21,MATCH("xGD/90",[1]Table2!$B$1:$Z$1,0),0)-VLOOKUP(CG21,[1]Table2!$B$1:$Z$21,MATCH("xGD/90",[1]Table2!$B$1:$Z$1,0),0),"")</f>
        <v>-0.69000000000000006</v>
      </c>
      <c r="CH67" s="63" t="str">
        <f>IFERROR(VLOOKUP($C21,[1]Table2!$B$1:$Z$21,MATCH("xGD/90",[1]Table2!$B$1:$Z$1,0),0)-VLOOKUP(CH21,[1]Table2!$B$1:$Z$21,MATCH("xGD/90",[1]Table2!$B$1:$Z$1,0),0),"")</f>
        <v/>
      </c>
      <c r="CI67" s="63">
        <f>IFERROR(VLOOKUP($C21,[1]Table2!$B$1:$Z$21,MATCH("xGD/90",[1]Table2!$B$1:$Z$1,0),0)-VLOOKUP(CI21,[1]Table2!$B$1:$Z$21,MATCH("xGD/90",[1]Table2!$B$1:$Z$1,0),0),"")</f>
        <v>-1.6</v>
      </c>
      <c r="CJ67" s="63" t="str">
        <f>IFERROR(VLOOKUP($C21,[1]Table2!$B$1:$Z$21,MATCH("xGD/90",[1]Table2!$B$1:$Z$1,0),0)-VLOOKUP(CJ21,[1]Table2!$B$1:$Z$21,MATCH("xGD/90",[1]Table2!$B$1:$Z$1,0),0),"")</f>
        <v/>
      </c>
      <c r="CK67" s="63">
        <f>IFERROR(VLOOKUP($C21,[1]Table2!$B$1:$Z$21,MATCH("xGD/90",[1]Table2!$B$1:$Z$1,0),0)-VLOOKUP(CK21,[1]Table2!$B$1:$Z$21,MATCH("xGD/90",[1]Table2!$B$1:$Z$1,0),0),"")</f>
        <v>-0.36000000000000004</v>
      </c>
      <c r="CL67" s="63" t="str">
        <f>IFERROR(VLOOKUP($C21,[1]Table2!$B$1:$Z$21,MATCH("xGD/90",[1]Table2!$B$1:$Z$1,0),0)-VLOOKUP(CL21,[1]Table2!$B$1:$Z$21,MATCH("xGD/90",[1]Table2!$B$1:$Z$1,0),0),"")</f>
        <v/>
      </c>
      <c r="CM67" s="63" t="str">
        <f>IFERROR(VLOOKUP($C21,[1]Table2!$B$1:$Z$21,MATCH("xGD/90",[1]Table2!$B$1:$Z$1,0),0)-VLOOKUP(CM21,[1]Table2!$B$1:$Z$21,MATCH("xGD/90",[1]Table2!$B$1:$Z$1,0),0),"")</f>
        <v/>
      </c>
      <c r="CN67" s="63" t="str">
        <f>IFERROR(VLOOKUP($C21,[1]Table2!$B$1:$Z$21,MATCH("xGD/90",[1]Table2!$B$1:$Z$1,0),0)-VLOOKUP(CN21,[1]Table2!$B$1:$Z$21,MATCH("xGD/90",[1]Table2!$B$1:$Z$1,0),0),"")</f>
        <v/>
      </c>
      <c r="CO67" s="63" t="str">
        <f>IFERROR(VLOOKUP($C21,[1]Table2!$B$1:$Z$21,MATCH("xGD/90",[1]Table2!$B$1:$Z$1,0),0)-VLOOKUP(CO21,[1]Table2!$B$1:$Z$21,MATCH("xGD/90",[1]Table2!$B$1:$Z$1,0),0),"")</f>
        <v/>
      </c>
      <c r="CP67" s="63" t="str">
        <f>IFERROR(VLOOKUP($C21,[1]Table2!$B$1:$Z$21,MATCH("xGD/90",[1]Table2!$B$1:$Z$1,0),0)-VLOOKUP(CP21,[1]Table2!$B$1:$Z$21,MATCH("xGD/90",[1]Table2!$B$1:$Z$1,0),0),"")</f>
        <v/>
      </c>
      <c r="CQ67" s="63" t="str">
        <f>IFERROR(VLOOKUP($C21,[1]Table2!$B$1:$Z$21,MATCH("xGD/90",[1]Table2!$B$1:$Z$1,0),0)-VLOOKUP(CQ21,[1]Table2!$B$1:$Z$21,MATCH("xGD/90",[1]Table2!$B$1:$Z$1,0),0),"")</f>
        <v/>
      </c>
      <c r="CR67" s="63" t="str">
        <f>IFERROR(VLOOKUP($C21,[1]Table2!$B$1:$Z$21,MATCH("xGD/90",[1]Table2!$B$1:$Z$1,0),0)-VLOOKUP(CR21,[1]Table2!$B$1:$Z$21,MATCH("xGD/90",[1]Table2!$B$1:$Z$1,0),0),"")</f>
        <v/>
      </c>
      <c r="CS67" s="63" t="str">
        <f>IFERROR(VLOOKUP($C21,[1]Table2!$B$1:$Z$21,MATCH("xGD/90",[1]Table2!$B$1:$Z$1,0),0)-VLOOKUP(CS21,[1]Table2!$B$1:$Z$21,MATCH("xGD/90",[1]Table2!$B$1:$Z$1,0),0),"")</f>
        <v/>
      </c>
      <c r="CT67" s="63" t="str">
        <f>IFERROR(VLOOKUP($C21,[1]Table2!$B$1:$Z$21,MATCH("xGD/90",[1]Table2!$B$1:$Z$1,0),0)-VLOOKUP(CT21,[1]Table2!$B$1:$Z$21,MATCH("xGD/90",[1]Table2!$B$1:$Z$1,0),0),"")</f>
        <v/>
      </c>
      <c r="CU67" s="63" t="str">
        <f>IFERROR(VLOOKUP($C21,[1]Table2!$B$1:$Z$21,MATCH("xGD/90",[1]Table2!$B$1:$Z$1,0),0)-VLOOKUP(CU21,[1]Table2!$B$1:$Z$21,MATCH("xGD/90",[1]Table2!$B$1:$Z$1,0),0),"")</f>
        <v/>
      </c>
      <c r="CV67" s="63" t="str">
        <f>IFERROR(VLOOKUP($C21,[1]Table2!$B$1:$Z$21,MATCH("xGD/90",[1]Table2!$B$1:$Z$1,0),0)-VLOOKUP(CV21,[1]Table2!$B$1:$Z$21,MATCH("xGD/90",[1]Table2!$B$1:$Z$1,0),0),"")</f>
        <v/>
      </c>
      <c r="CW67" s="63" t="str">
        <f>IFERROR(VLOOKUP($C21,[1]Table2!$B$1:$Z$21,MATCH("xGD/90",[1]Table2!$B$1:$Z$1,0),0)-VLOOKUP(CW21,[1]Table2!$B$1:$Z$21,MATCH("xGD/90",[1]Table2!$B$1:$Z$1,0),0),"")</f>
        <v/>
      </c>
      <c r="CX67" s="63" t="str">
        <f>IFERROR(VLOOKUP($C21,[1]Table2!$B$1:$Z$21,MATCH("xGD/90",[1]Table2!$B$1:$Z$1,0),0)-VLOOKUP(CX21,[1]Table2!$B$1:$Z$21,MATCH("xGD/90",[1]Table2!$B$1:$Z$1,0),0),"")</f>
        <v/>
      </c>
      <c r="CY67" s="63" t="str">
        <f>IFERROR(VLOOKUP($C21,[1]Table2!$B$1:$Z$21,MATCH("xGD/90",[1]Table2!$B$1:$Z$1,0),0)-VLOOKUP(CY21,[1]Table2!$B$1:$Z$21,MATCH("xGD/90",[1]Table2!$B$1:$Z$1,0),0),"")</f>
        <v/>
      </c>
      <c r="CZ67" s="63" t="str">
        <f>IFERROR(VLOOKUP($C21,[1]Table2!$B$1:$Z$21,MATCH("xGD/90",[1]Table2!$B$1:$Z$1,0),0)-VLOOKUP(CZ21,[1]Table2!$B$1:$Z$21,MATCH("xGD/90",[1]Table2!$B$1:$Z$1,0),0),"")</f>
        <v/>
      </c>
      <c r="DA67" s="63" t="str">
        <f>IFERROR(VLOOKUP($C21,[1]Table2!$B$1:$Z$21,MATCH("xGD/90",[1]Table2!$B$1:$Z$1,0),0)-VLOOKUP(DA21,[1]Table2!$B$1:$Z$21,MATCH("xGD/90",[1]Table2!$B$1:$Z$1,0),0),"")</f>
        <v/>
      </c>
      <c r="DB67" s="63" t="str">
        <f>IFERROR(VLOOKUP($C21,[1]Table2!$B$1:$Z$21,MATCH("xGD/90",[1]Table2!$B$1:$Z$1,0),0)-VLOOKUP(DB21,[1]Table2!$B$1:$Z$21,MATCH("xGD/90",[1]Table2!$B$1:$Z$1,0),0),"")</f>
        <v/>
      </c>
      <c r="DC67" s="63" t="str">
        <f>IFERROR(VLOOKUP($C21,[1]Table2!$B$1:$Z$21,MATCH("xGD/90",[1]Table2!$B$1:$Z$1,0),0)-VLOOKUP(DC21,[1]Table2!$B$1:$Z$21,MATCH("xGD/90",[1]Table2!$B$1:$Z$1,0),0),"")</f>
        <v/>
      </c>
      <c r="DE67" s="101"/>
      <c r="DF67" s="101"/>
      <c r="DG67" s="101"/>
      <c r="DH67" s="101"/>
      <c r="DI67" s="101"/>
      <c r="DJ67" s="101"/>
    </row>
    <row r="68" spans="1:114" s="49" customFormat="1" ht="21.75" customHeight="1" x14ac:dyDescent="0.25">
      <c r="A68" s="48" t="s">
        <v>47</v>
      </c>
      <c r="B68" s="44">
        <f>VLOOKUP(A68,[1]Table!$B$1:$O$21,MATCH("xGD/90",[1]Table!$B$1:$O$1,0),0)</f>
        <v>-0.49</v>
      </c>
      <c r="C68" s="45" t="s">
        <v>16</v>
      </c>
      <c r="D68" s="63" t="str">
        <f>IFERROR(VLOOKUP($C22,[1]Table2!$B$1:$Z$21,MATCH("xGD/90",[1]Table2!$B$1:$Z$1,0),0)-VLOOKUP(D22,[1]Table2!$B$1:$Z$21,MATCH("xGD/90",[1]Table2!$B$1:$Z$1,0),0),"")</f>
        <v/>
      </c>
      <c r="E68" s="63">
        <f>IFERROR(VLOOKUP($C22,[1]Table2!$B$1:$Z$21,MATCH("xGD/90",[1]Table2!$B$1:$Z$1,0),0)-VLOOKUP(E22,[1]Table2!$B$1:$Z$21,MATCH("xGD/90",[1]Table2!$B$1:$Z$1,0),0),"")</f>
        <v>-0.65</v>
      </c>
      <c r="F68" s="63" t="str">
        <f>IFERROR(VLOOKUP($C22,[1]Table2!$B$1:$Z$21,MATCH("xGD/90",[1]Table2!$B$1:$Z$1,0),0)-VLOOKUP(F22,[1]Table2!$B$1:$Z$21,MATCH("xGD/90",[1]Table2!$B$1:$Z$1,0),0),"")</f>
        <v/>
      </c>
      <c r="G68" s="63">
        <f>IFERROR(VLOOKUP($C22,[1]Table2!$B$1:$Z$21,MATCH("xGD/90",[1]Table2!$B$1:$Z$1,0),0)-VLOOKUP(G22,[1]Table2!$B$1:$Z$21,MATCH("xGD/90",[1]Table2!$B$1:$Z$1,0),0),"")</f>
        <v>-4.9999999999999989E-2</v>
      </c>
      <c r="H68" s="63" t="str">
        <f>IFERROR(VLOOKUP($C22,[1]Table2!$B$1:$Z$21,MATCH("xGD/90",[1]Table2!$B$1:$Z$1,0),0)-VLOOKUP(H22,[1]Table2!$B$1:$Z$21,MATCH("xGD/90",[1]Table2!$B$1:$Z$1,0),0),"")</f>
        <v/>
      </c>
      <c r="I68" s="63">
        <f>IFERROR(VLOOKUP($C22,[1]Table2!$B$1:$Z$21,MATCH("xGD/90",[1]Table2!$B$1:$Z$1,0),0)-VLOOKUP(I22,[1]Table2!$B$1:$Z$21,MATCH("xGD/90",[1]Table2!$B$1:$Z$1,0),0),"")</f>
        <v>-0.14000000000000001</v>
      </c>
      <c r="J68" s="63" t="str">
        <f>IFERROR(VLOOKUP($C22,[1]Table2!$B$1:$Z$21,MATCH("xGD/90",[1]Table2!$B$1:$Z$1,0),0)-VLOOKUP(J22,[1]Table2!$B$1:$Z$21,MATCH("xGD/90",[1]Table2!$B$1:$Z$1,0),0),"")</f>
        <v/>
      </c>
      <c r="K68" s="63">
        <f>IFERROR(VLOOKUP($C22,[1]Table2!$B$1:$Z$21,MATCH("xGD/90",[1]Table2!$B$1:$Z$1,0),0)-VLOOKUP(K22,[1]Table2!$B$1:$Z$21,MATCH("xGD/90",[1]Table2!$B$1:$Z$1,0),0),"")</f>
        <v>-0.84</v>
      </c>
      <c r="L68" s="63">
        <f>IFERROR(VLOOKUP($C22,[1]Table2!$B$1:$Z$21,MATCH("xGD/90",[1]Table2!$B$1:$Z$1,0),0)-VLOOKUP(L22,[1]Table2!$B$1:$Z$21,MATCH("xGD/90",[1]Table2!$B$1:$Z$1,0),0),"")</f>
        <v>-0.5</v>
      </c>
      <c r="M68" s="63">
        <f>IFERROR(VLOOKUP($C22,[1]Table2!$B$1:$Z$21,MATCH("xGD/90",[1]Table2!$B$1:$Z$1,0),0)-VLOOKUP(M22,[1]Table2!$B$1:$Z$21,MATCH("xGD/90",[1]Table2!$B$1:$Z$1,0),0),"")</f>
        <v>-2.9999999999999971E-2</v>
      </c>
      <c r="N68" s="63" t="str">
        <f>IFERROR(VLOOKUP($C22,[1]Table2!$B$1:$Z$21,MATCH("xGD/90",[1]Table2!$B$1:$Z$1,0),0)-VLOOKUP(N22,[1]Table2!$B$1:$Z$21,MATCH("xGD/90",[1]Table2!$B$1:$Z$1,0),0),"")</f>
        <v/>
      </c>
      <c r="O68" s="63" t="str">
        <f>IFERROR(VLOOKUP($C22,[1]Table2!$B$1:$Z$21,MATCH("xGD/90",[1]Table2!$B$1:$Z$1,0),0)-VLOOKUP(O22,[1]Table2!$B$1:$Z$21,MATCH("xGD/90",[1]Table2!$B$1:$Z$1,0),0),"")</f>
        <v/>
      </c>
      <c r="P68" s="63" t="str">
        <f>IFERROR(VLOOKUP($C22,[1]Table2!$B$1:$Z$21,MATCH("xGD/90",[1]Table2!$B$1:$Z$1,0),0)-VLOOKUP(P22,[1]Table2!$B$1:$Z$21,MATCH("xGD/90",[1]Table2!$B$1:$Z$1,0),0),"")</f>
        <v/>
      </c>
      <c r="Q68" s="63">
        <f>IFERROR(VLOOKUP($C22,[1]Table2!$B$1:$Z$21,MATCH("xGD/90",[1]Table2!$B$1:$Z$1,0),0)-VLOOKUP(Q22,[1]Table2!$B$1:$Z$21,MATCH("xGD/90",[1]Table2!$B$1:$Z$1,0),0),"")</f>
        <v>-0.32999999999999996</v>
      </c>
      <c r="R68" s="63" t="str">
        <f>IFERROR(VLOOKUP($C22,[1]Table2!$B$1:$Z$21,MATCH("xGD/90",[1]Table2!$B$1:$Z$1,0),0)-VLOOKUP(R22,[1]Table2!$B$1:$Z$21,MATCH("xGD/90",[1]Table2!$B$1:$Z$1,0),0),"")</f>
        <v/>
      </c>
      <c r="S68" s="63" t="str">
        <f>IFERROR(VLOOKUP($C22,[1]Table2!$B$1:$Z$21,MATCH("xGD/90",[1]Table2!$B$1:$Z$1,0),0)-VLOOKUP(S22,[1]Table2!$B$1:$Z$21,MATCH("xGD/90",[1]Table2!$B$1:$Z$1,0),0),"")</f>
        <v/>
      </c>
      <c r="T68" s="63" t="str">
        <f>IFERROR(VLOOKUP($C22,[1]Table2!$B$1:$Z$21,MATCH("xGD/90",[1]Table2!$B$1:$Z$1,0),0)-VLOOKUP(T22,[1]Table2!$B$1:$Z$21,MATCH("xGD/90",[1]Table2!$B$1:$Z$1,0),0),"")</f>
        <v/>
      </c>
      <c r="U68" s="63">
        <f>IFERROR(VLOOKUP($C22,[1]Table2!$B$1:$Z$21,MATCH("xGD/90",[1]Table2!$B$1:$Z$1,0),0)-VLOOKUP(U22,[1]Table2!$B$1:$Z$21,MATCH("xGD/90",[1]Table2!$B$1:$Z$1,0),0),"")</f>
        <v>0.12</v>
      </c>
      <c r="V68" s="63" t="str">
        <f>IFERROR(VLOOKUP($C22,[1]Table2!$B$1:$Z$21,MATCH("xGD/90",[1]Table2!$B$1:$Z$1,0),0)-VLOOKUP(V22,[1]Table2!$B$1:$Z$21,MATCH("xGD/90",[1]Table2!$B$1:$Z$1,0),0),"")</f>
        <v/>
      </c>
      <c r="W68" s="63">
        <f>IFERROR(VLOOKUP($C22,[1]Table2!$B$1:$Z$21,MATCH("xGD/90",[1]Table2!$B$1:$Z$1,0),0)-VLOOKUP(W22,[1]Table2!$B$1:$Z$21,MATCH("xGD/90",[1]Table2!$B$1:$Z$1,0),0),"")</f>
        <v>-1.79</v>
      </c>
      <c r="X68" s="63" t="str">
        <f>IFERROR(VLOOKUP($C22,[1]Table2!$B$1:$Z$21,MATCH("xGD/90",[1]Table2!$B$1:$Z$1,0),0)-VLOOKUP(X22,[1]Table2!$B$1:$Z$21,MATCH("xGD/90",[1]Table2!$B$1:$Z$1,0),0),"")</f>
        <v/>
      </c>
      <c r="Y68" s="63">
        <f>IFERROR(VLOOKUP($C22,[1]Table2!$B$1:$Z$21,MATCH("xGD/90",[1]Table2!$B$1:$Z$1,0),0)-VLOOKUP(Y22,[1]Table2!$B$1:$Z$21,MATCH("xGD/90",[1]Table2!$B$1:$Z$1,0),0),"")</f>
        <v>-0.54</v>
      </c>
      <c r="Z68" s="63">
        <f>IFERROR(VLOOKUP($C22,[1]Table2!$B$1:$Z$21,MATCH("xGD/90",[1]Table2!$B$1:$Z$1,0),0)-VLOOKUP(Z22,[1]Table2!$B$1:$Z$21,MATCH("xGD/90",[1]Table2!$B$1:$Z$1,0),0),"")</f>
        <v>0.26</v>
      </c>
      <c r="AA68" s="63">
        <f>IFERROR(VLOOKUP($C22,[1]Table2!$B$1:$Z$21,MATCH("xGD/90",[1]Table2!$B$1:$Z$1,0),0)-VLOOKUP(AA22,[1]Table2!$B$1:$Z$21,MATCH("xGD/90",[1]Table2!$B$1:$Z$1,0),0),"")</f>
        <v>-1.4100000000000001</v>
      </c>
      <c r="AB68" s="63" t="str">
        <f>IFERROR(VLOOKUP($C22,[1]Table2!$B$1:$Z$21,MATCH("xGD/90",[1]Table2!$B$1:$Z$1,0),0)-VLOOKUP(AB22,[1]Table2!$B$1:$Z$21,MATCH("xGD/90",[1]Table2!$B$1:$Z$1,0),0),"")</f>
        <v/>
      </c>
      <c r="AC68" s="63">
        <f>IFERROR(VLOOKUP($C22,[1]Table2!$B$1:$Z$21,MATCH("xGD/90",[1]Table2!$B$1:$Z$1,0),0)-VLOOKUP(AC22,[1]Table2!$B$1:$Z$21,MATCH("xGD/90",[1]Table2!$B$1:$Z$1,0),0),"")</f>
        <v>-0.16999999999999998</v>
      </c>
      <c r="AD68" s="63" t="str">
        <f>IFERROR(VLOOKUP($C22,[1]Table2!$B$1:$Z$21,MATCH("xGD/90",[1]Table2!$B$1:$Z$1,0),0)-VLOOKUP(AD22,[1]Table2!$B$1:$Z$21,MATCH("xGD/90",[1]Table2!$B$1:$Z$1,0),0),"")</f>
        <v/>
      </c>
      <c r="AE68" s="63">
        <f>IFERROR(VLOOKUP($C22,[1]Table2!$B$1:$Z$21,MATCH("xGD/90",[1]Table2!$B$1:$Z$1,0),0)-VLOOKUP(AE22,[1]Table2!$B$1:$Z$21,MATCH("xGD/90",[1]Table2!$B$1:$Z$1,0),0),"")</f>
        <v>-1.21</v>
      </c>
      <c r="AF68" s="63" t="str">
        <f>IFERROR(VLOOKUP($C22,[1]Table2!$B$1:$Z$21,MATCH("xGD/90",[1]Table2!$B$1:$Z$1,0),0)-VLOOKUP(AF22,[1]Table2!$B$1:$Z$21,MATCH("xGD/90",[1]Table2!$B$1:$Z$1,0),0),"")</f>
        <v/>
      </c>
      <c r="AG68" s="63">
        <f>IFERROR(VLOOKUP($C22,[1]Table2!$B$1:$Z$21,MATCH("xGD/90",[1]Table2!$B$1:$Z$1,0),0)-VLOOKUP(AG22,[1]Table2!$B$1:$Z$21,MATCH("xGD/90",[1]Table2!$B$1:$Z$1,0),0),"")</f>
        <v>-0.94</v>
      </c>
      <c r="AH68" s="63" t="str">
        <f>IFERROR(VLOOKUP($C22,[1]Table2!$B$1:$Z$21,MATCH("xGD/90",[1]Table2!$B$1:$Z$1,0),0)-VLOOKUP(AH22,[1]Table2!$B$1:$Z$21,MATCH("xGD/90",[1]Table2!$B$1:$Z$1,0),0),"")</f>
        <v/>
      </c>
      <c r="AI68" s="63" t="str">
        <f>IFERROR(VLOOKUP($C22,[1]Table2!$B$1:$Z$21,MATCH("xGD/90",[1]Table2!$B$1:$Z$1,0),0)-VLOOKUP(AI22,[1]Table2!$B$1:$Z$21,MATCH("xGD/90",[1]Table2!$B$1:$Z$1,0),0),"")</f>
        <v/>
      </c>
      <c r="AJ68" s="63" t="str">
        <f>IFERROR(VLOOKUP($C22,[1]Table2!$B$1:$Z$21,MATCH("xGD/90",[1]Table2!$B$1:$Z$1,0),0)-VLOOKUP(AJ22,[1]Table2!$B$1:$Z$21,MATCH("xGD/90",[1]Table2!$B$1:$Z$1,0),0),"")</f>
        <v/>
      </c>
      <c r="AK68" s="63" t="str">
        <f>IFERROR(VLOOKUP($C22,[1]Table2!$B$1:$Z$21,MATCH("xGD/90",[1]Table2!$B$1:$Z$1,0),0)-VLOOKUP(AK22,[1]Table2!$B$1:$Z$21,MATCH("xGD/90",[1]Table2!$B$1:$Z$1,0),0),"")</f>
        <v/>
      </c>
      <c r="AL68" s="63" t="str">
        <f>IFERROR(VLOOKUP($C22,[1]Table2!$B$1:$Z$21,MATCH("xGD/90",[1]Table2!$B$1:$Z$1,0),0)-VLOOKUP(AL22,[1]Table2!$B$1:$Z$21,MATCH("xGD/90",[1]Table2!$B$1:$Z$1,0),0),"")</f>
        <v/>
      </c>
      <c r="AM68" s="63" t="str">
        <f>IFERROR(VLOOKUP($C22,[1]Table2!$B$1:$Z$21,MATCH("xGD/90",[1]Table2!$B$1:$Z$1,0),0)-VLOOKUP(AM22,[1]Table2!$B$1:$Z$21,MATCH("xGD/90",[1]Table2!$B$1:$Z$1,0),0),"")</f>
        <v/>
      </c>
      <c r="AN68" s="63" t="str">
        <f>IFERROR(VLOOKUP($C22,[1]Table2!$B$1:$Z$21,MATCH("xGD/90",[1]Table2!$B$1:$Z$1,0),0)-VLOOKUP(AN22,[1]Table2!$B$1:$Z$21,MATCH("xGD/90",[1]Table2!$B$1:$Z$1,0),0),"")</f>
        <v/>
      </c>
      <c r="AO68" s="63" t="str">
        <f>IFERROR(VLOOKUP($C22,[1]Table2!$B$1:$Z$21,MATCH("xGD/90",[1]Table2!$B$1:$Z$1,0),0)-VLOOKUP(AO22,[1]Table2!$B$1:$Z$21,MATCH("xGD/90",[1]Table2!$B$1:$Z$1,0),0),"")</f>
        <v/>
      </c>
      <c r="AP68" s="63" t="str">
        <f>IFERROR(VLOOKUP($C22,[1]Table2!$B$1:$Z$21,MATCH("xGD/90",[1]Table2!$B$1:$Z$1,0),0)-VLOOKUP(AP22,[1]Table2!$B$1:$Z$21,MATCH("xGD/90",[1]Table2!$B$1:$Z$1,0),0),"")</f>
        <v/>
      </c>
      <c r="AQ68" s="63" t="str">
        <f>IFERROR(VLOOKUP($C22,[1]Table2!$B$1:$Z$21,MATCH("xGD/90",[1]Table2!$B$1:$Z$1,0),0)-VLOOKUP(AQ22,[1]Table2!$B$1:$Z$21,MATCH("xGD/90",[1]Table2!$B$1:$Z$1,0),0),"")</f>
        <v/>
      </c>
      <c r="AR68" s="63" t="str">
        <f>IFERROR(VLOOKUP($C22,[1]Table2!$B$1:$Z$21,MATCH("xGD/90",[1]Table2!$B$1:$Z$1,0),0)-VLOOKUP(AR22,[1]Table2!$B$1:$Z$21,MATCH("xGD/90",[1]Table2!$B$1:$Z$1,0),0),"")</f>
        <v/>
      </c>
      <c r="AS68" s="63">
        <f>IFERROR(VLOOKUP($C22,[1]Table2!$B$1:$Z$21,MATCH("xGD/90",[1]Table2!$B$1:$Z$1,0),0)-VLOOKUP(AS22,[1]Table2!$B$1:$Z$21,MATCH("xGD/90",[1]Table2!$B$1:$Z$1,0),0),"")</f>
        <v>-1.19</v>
      </c>
      <c r="AT68" s="63" t="str">
        <f>IFERROR(VLOOKUP($C22,[1]Table2!$B$1:$Z$21,MATCH("xGD/90",[1]Table2!$B$1:$Z$1,0),0)-VLOOKUP(AT22,[1]Table2!$B$1:$Z$21,MATCH("xGD/90",[1]Table2!$B$1:$Z$1,0),0),"")</f>
        <v/>
      </c>
      <c r="AU68" s="63">
        <f>IFERROR(VLOOKUP($C22,[1]Table2!$B$1:$Z$21,MATCH("xGD/90",[1]Table2!$B$1:$Z$1,0),0)-VLOOKUP(AU22,[1]Table2!$B$1:$Z$21,MATCH("xGD/90",[1]Table2!$B$1:$Z$1,0),0),"")</f>
        <v>-8.9999999999999969E-2</v>
      </c>
      <c r="AV68" s="63">
        <f>IFERROR(VLOOKUP($C22,[1]Table2!$B$1:$Z$21,MATCH("xGD/90",[1]Table2!$B$1:$Z$1,0),0)-VLOOKUP(AV22,[1]Table2!$B$1:$Z$21,MATCH("xGD/90",[1]Table2!$B$1:$Z$1,0),0),"")</f>
        <v>0.19000000000000006</v>
      </c>
      <c r="AW68" s="63" t="str">
        <f>IFERROR(VLOOKUP($C22,[1]Table2!$B$1:$Z$21,MATCH("xGD/90",[1]Table2!$B$1:$Z$1,0),0)-VLOOKUP(AW22,[1]Table2!$B$1:$Z$21,MATCH("xGD/90",[1]Table2!$B$1:$Z$1,0),0),"")</f>
        <v/>
      </c>
      <c r="AX68" s="63" t="str">
        <f>IFERROR(VLOOKUP($C22,[1]Table2!$B$1:$Z$21,MATCH("xGD/90",[1]Table2!$B$1:$Z$1,0),0)-VLOOKUP(AX22,[1]Table2!$B$1:$Z$21,MATCH("xGD/90",[1]Table2!$B$1:$Z$1,0),0),"")</f>
        <v/>
      </c>
      <c r="AY68" s="63">
        <f>IFERROR(VLOOKUP($C22,[1]Table2!$B$1:$Z$21,MATCH("xGD/90",[1]Table2!$B$1:$Z$1,0),0)-VLOOKUP(AY22,[1]Table2!$B$1:$Z$21,MATCH("xGD/90",[1]Table2!$B$1:$Z$1,0),0),"")</f>
        <v>0.12</v>
      </c>
      <c r="AZ68" s="63" t="str">
        <f>IFERROR(VLOOKUP($C22,[1]Table2!$B$1:$Z$21,MATCH("xGD/90",[1]Table2!$B$1:$Z$1,0),0)-VLOOKUP(AZ22,[1]Table2!$B$1:$Z$21,MATCH("xGD/90",[1]Table2!$B$1:$Z$1,0),0),"")</f>
        <v/>
      </c>
      <c r="BA68" s="63">
        <f>IFERROR(VLOOKUP($C22,[1]Table2!$B$1:$Z$21,MATCH("xGD/90",[1]Table2!$B$1:$Z$1,0),0)-VLOOKUP(BA22,[1]Table2!$B$1:$Z$21,MATCH("xGD/90",[1]Table2!$B$1:$Z$1,0),0),"")</f>
        <v>-0.32999999999999996</v>
      </c>
      <c r="BB68" s="63" t="str">
        <f>IFERROR(VLOOKUP($C22,[1]Table2!$B$1:$Z$21,MATCH("xGD/90",[1]Table2!$B$1:$Z$1,0),0)-VLOOKUP(BB22,[1]Table2!$B$1:$Z$21,MATCH("xGD/90",[1]Table2!$B$1:$Z$1,0),0),"")</f>
        <v/>
      </c>
      <c r="BC68" s="63" t="str">
        <f>IFERROR(VLOOKUP($C22,[1]Table2!$B$1:$Z$21,MATCH("xGD/90",[1]Table2!$B$1:$Z$1,0),0)-VLOOKUP(BC22,[1]Table2!$B$1:$Z$21,MATCH("xGD/90",[1]Table2!$B$1:$Z$1,0),0),"")</f>
        <v/>
      </c>
      <c r="BD68" s="63" t="str">
        <f>IFERROR(VLOOKUP($C22,[1]Table2!$B$1:$Z$21,MATCH("xGD/90",[1]Table2!$B$1:$Z$1,0),0)-VLOOKUP(BD22,[1]Table2!$B$1:$Z$21,MATCH("xGD/90",[1]Table2!$B$1:$Z$1,0),0),"")</f>
        <v/>
      </c>
      <c r="BE68" s="63">
        <f>IFERROR(VLOOKUP($C22,[1]Table2!$B$1:$Z$21,MATCH("xGD/90",[1]Table2!$B$1:$Z$1,0),0)-VLOOKUP(BE22,[1]Table2!$B$1:$Z$21,MATCH("xGD/90",[1]Table2!$B$1:$Z$1,0),0),"")</f>
        <v>-0.66999999999999993</v>
      </c>
      <c r="BF68" s="63" t="str">
        <f>IFERROR(VLOOKUP($C22,[1]Table2!$B$1:$Z$21,MATCH("xGD/90",[1]Table2!$B$1:$Z$1,0),0)-VLOOKUP(BF22,[1]Table2!$B$1:$Z$21,MATCH("xGD/90",[1]Table2!$B$1:$Z$1,0),0),"")</f>
        <v/>
      </c>
      <c r="BG68" s="63">
        <f>IFERROR(VLOOKUP($C22,[1]Table2!$B$1:$Z$21,MATCH("xGD/90",[1]Table2!$B$1:$Z$1,0),0)-VLOOKUP(BG22,[1]Table2!$B$1:$Z$21,MATCH("xGD/90",[1]Table2!$B$1:$Z$1,0),0),"")</f>
        <v>-2.9999999999999971E-2</v>
      </c>
      <c r="BH68" s="63" t="str">
        <f>IFERROR(VLOOKUP($C22,[1]Table2!$B$1:$Z$21,MATCH("xGD/90",[1]Table2!$B$1:$Z$1,0),0)-VLOOKUP(BH22,[1]Table2!$B$1:$Z$21,MATCH("xGD/90",[1]Table2!$B$1:$Z$1,0),0),"")</f>
        <v/>
      </c>
      <c r="BI68" s="63">
        <f>IFERROR(VLOOKUP($C22,[1]Table2!$B$1:$Z$21,MATCH("xGD/90",[1]Table2!$B$1:$Z$1,0),0)-VLOOKUP(BI22,[1]Table2!$B$1:$Z$21,MATCH("xGD/90",[1]Table2!$B$1:$Z$1,0),0),"")</f>
        <v>-0.5</v>
      </c>
      <c r="BJ68" s="63" t="str">
        <f>IFERROR(VLOOKUP($C22,[1]Table2!$B$1:$Z$21,MATCH("xGD/90",[1]Table2!$B$1:$Z$1,0),0)-VLOOKUP(BJ22,[1]Table2!$B$1:$Z$21,MATCH("xGD/90",[1]Table2!$B$1:$Z$1,0),0),"")</f>
        <v/>
      </c>
      <c r="BK68" s="63">
        <f>IFERROR(VLOOKUP($C22,[1]Table2!$B$1:$Z$21,MATCH("xGD/90",[1]Table2!$B$1:$Z$1,0),0)-VLOOKUP(BK22,[1]Table2!$B$1:$Z$21,MATCH("xGD/90",[1]Table2!$B$1:$Z$1,0),0),"")</f>
        <v>-4.9999999999999989E-2</v>
      </c>
      <c r="BL68" s="63" t="str">
        <f>IFERROR(VLOOKUP($C22,[1]Table2!$B$1:$Z$21,MATCH("xGD/90",[1]Table2!$B$1:$Z$1,0),0)-VLOOKUP(BL22,[1]Table2!$B$1:$Z$21,MATCH("xGD/90",[1]Table2!$B$1:$Z$1,0),0),"")</f>
        <v/>
      </c>
      <c r="BM68" s="63">
        <f>IFERROR(VLOOKUP($C22,[1]Table2!$B$1:$Z$21,MATCH("xGD/90",[1]Table2!$B$1:$Z$1,0),0)-VLOOKUP(BM22,[1]Table2!$B$1:$Z$21,MATCH("xGD/90",[1]Table2!$B$1:$Z$1,0),0),"")</f>
        <v>-0.14000000000000001</v>
      </c>
      <c r="BN68" s="63" t="str">
        <f>IFERROR(VLOOKUP($C22,[1]Table2!$B$1:$Z$21,MATCH("xGD/90",[1]Table2!$B$1:$Z$1,0),0)-VLOOKUP(BN22,[1]Table2!$B$1:$Z$21,MATCH("xGD/90",[1]Table2!$B$1:$Z$1,0),0),"")</f>
        <v/>
      </c>
      <c r="BO68" s="63">
        <f>IFERROR(VLOOKUP($C22,[1]Table2!$B$1:$Z$21,MATCH("xGD/90",[1]Table2!$B$1:$Z$1,0),0)-VLOOKUP(BO22,[1]Table2!$B$1:$Z$21,MATCH("xGD/90",[1]Table2!$B$1:$Z$1,0),0),"")</f>
        <v>-0.84</v>
      </c>
      <c r="BP68" s="63">
        <f>IFERROR(VLOOKUP($C22,[1]Table2!$B$1:$Z$21,MATCH("xGD/90",[1]Table2!$B$1:$Z$1,0),0)-VLOOKUP(BP22,[1]Table2!$B$1:$Z$21,MATCH("xGD/90",[1]Table2!$B$1:$Z$1,0),0),"")</f>
        <v>-0.66999999999999993</v>
      </c>
      <c r="BQ68" s="63">
        <f>IFERROR(VLOOKUP($C22,[1]Table2!$B$1:$Z$21,MATCH("xGD/90",[1]Table2!$B$1:$Z$1,0),0)-VLOOKUP(BQ22,[1]Table2!$B$1:$Z$21,MATCH("xGD/90",[1]Table2!$B$1:$Z$1,0),0),"")</f>
        <v>-0.65</v>
      </c>
      <c r="BR68" s="63" t="str">
        <f>IFERROR(VLOOKUP($C22,[1]Table2!$B$1:$Z$21,MATCH("xGD/90",[1]Table2!$B$1:$Z$1,0),0)-VLOOKUP(BR22,[1]Table2!$B$1:$Z$21,MATCH("xGD/90",[1]Table2!$B$1:$Z$1,0),0),"")</f>
        <v/>
      </c>
      <c r="BS68" s="63" t="str">
        <f>IFERROR(VLOOKUP($C22,[1]Table2!$B$1:$Z$21,MATCH("xGD/90",[1]Table2!$B$1:$Z$1,0),0)-VLOOKUP(BS22,[1]Table2!$B$1:$Z$21,MATCH("xGD/90",[1]Table2!$B$1:$Z$1,0),0),"")</f>
        <v/>
      </c>
      <c r="BT68" s="63" t="str">
        <f>IFERROR(VLOOKUP($C22,[1]Table2!$B$1:$Z$21,MATCH("xGD/90",[1]Table2!$B$1:$Z$1,0),0)-VLOOKUP(BT22,[1]Table2!$B$1:$Z$21,MATCH("xGD/90",[1]Table2!$B$1:$Z$1,0),0),"")</f>
        <v/>
      </c>
      <c r="BU68" s="63">
        <f>IFERROR(VLOOKUP($C22,[1]Table2!$B$1:$Z$21,MATCH("xGD/90",[1]Table2!$B$1:$Z$1,0),0)-VLOOKUP(BU22,[1]Table2!$B$1:$Z$21,MATCH("xGD/90",[1]Table2!$B$1:$Z$1,0),0),"")</f>
        <v>-0.54</v>
      </c>
      <c r="BV68" s="63" t="str">
        <f>IFERROR(VLOOKUP($C22,[1]Table2!$B$1:$Z$21,MATCH("xGD/90",[1]Table2!$B$1:$Z$1,0),0)-VLOOKUP(BV22,[1]Table2!$B$1:$Z$21,MATCH("xGD/90",[1]Table2!$B$1:$Z$1,0),0),"")</f>
        <v/>
      </c>
      <c r="BW68" s="63">
        <f>IFERROR(VLOOKUP($C22,[1]Table2!$B$1:$Z$21,MATCH("xGD/90",[1]Table2!$B$1:$Z$1,0),0)-VLOOKUP(BW22,[1]Table2!$B$1:$Z$21,MATCH("xGD/90",[1]Table2!$B$1:$Z$1,0),0),"")</f>
        <v>-1.79</v>
      </c>
      <c r="BX68" s="63" t="str">
        <f>IFERROR(VLOOKUP($C22,[1]Table2!$B$1:$Z$21,MATCH("xGD/90",[1]Table2!$B$1:$Z$1,0),0)-VLOOKUP(BX22,[1]Table2!$B$1:$Z$21,MATCH("xGD/90",[1]Table2!$B$1:$Z$1,0),0),"")</f>
        <v/>
      </c>
      <c r="BY68" s="63">
        <f>IFERROR(VLOOKUP($C22,[1]Table2!$B$1:$Z$21,MATCH("xGD/90",[1]Table2!$B$1:$Z$1,0),0)-VLOOKUP(BY22,[1]Table2!$B$1:$Z$21,MATCH("xGD/90",[1]Table2!$B$1:$Z$1,0),0),"")</f>
        <v>-0.16999999999999998</v>
      </c>
      <c r="BZ68" s="63" t="str">
        <f>IFERROR(VLOOKUP($C22,[1]Table2!$B$1:$Z$21,MATCH("xGD/90",[1]Table2!$B$1:$Z$1,0),0)-VLOOKUP(BZ22,[1]Table2!$B$1:$Z$21,MATCH("xGD/90",[1]Table2!$B$1:$Z$1,0),0),"")</f>
        <v/>
      </c>
      <c r="CA68" s="63">
        <f>IFERROR(VLOOKUP($C22,[1]Table2!$B$1:$Z$21,MATCH("xGD/90",[1]Table2!$B$1:$Z$1,0),0)-VLOOKUP(CA22,[1]Table2!$B$1:$Z$21,MATCH("xGD/90",[1]Table2!$B$1:$Z$1,0),0),"")</f>
        <v>-1.4100000000000001</v>
      </c>
      <c r="CB68" s="63">
        <f>IFERROR(VLOOKUP($C22,[1]Table2!$B$1:$Z$21,MATCH("xGD/90",[1]Table2!$B$1:$Z$1,0),0)-VLOOKUP(CB22,[1]Table2!$B$1:$Z$21,MATCH("xGD/90",[1]Table2!$B$1:$Z$1,0),0),"")</f>
        <v>0.26</v>
      </c>
      <c r="CC68" s="63">
        <f>IFERROR(VLOOKUP($C22,[1]Table2!$B$1:$Z$21,MATCH("xGD/90",[1]Table2!$B$1:$Z$1,0),0)-VLOOKUP(CC22,[1]Table2!$B$1:$Z$21,MATCH("xGD/90",[1]Table2!$B$1:$Z$1,0),0),"")</f>
        <v>-1.21</v>
      </c>
      <c r="CD68" s="63" t="str">
        <f>IFERROR(VLOOKUP($C22,[1]Table2!$B$1:$Z$21,MATCH("xGD/90",[1]Table2!$B$1:$Z$1,0),0)-VLOOKUP(CD22,[1]Table2!$B$1:$Z$21,MATCH("xGD/90",[1]Table2!$B$1:$Z$1,0),0),"")</f>
        <v/>
      </c>
      <c r="CE68" s="63">
        <f>IFERROR(VLOOKUP($C22,[1]Table2!$B$1:$Z$21,MATCH("xGD/90",[1]Table2!$B$1:$Z$1,0),0)-VLOOKUP(CE22,[1]Table2!$B$1:$Z$21,MATCH("xGD/90",[1]Table2!$B$1:$Z$1,0),0),"")</f>
        <v>0.19000000000000006</v>
      </c>
      <c r="CF68" s="63" t="str">
        <f>IFERROR(VLOOKUP($C22,[1]Table2!$B$1:$Z$21,MATCH("xGD/90",[1]Table2!$B$1:$Z$1,0),0)-VLOOKUP(CF22,[1]Table2!$B$1:$Z$21,MATCH("xGD/90",[1]Table2!$B$1:$Z$1,0),0),"")</f>
        <v/>
      </c>
      <c r="CG68" s="63">
        <f>IFERROR(VLOOKUP($C22,[1]Table2!$B$1:$Z$21,MATCH("xGD/90",[1]Table2!$B$1:$Z$1,0),0)-VLOOKUP(CG22,[1]Table2!$B$1:$Z$21,MATCH("xGD/90",[1]Table2!$B$1:$Z$1,0),0),"")</f>
        <v>-8.9999999999999969E-2</v>
      </c>
      <c r="CH68" s="63" t="str">
        <f>IFERROR(VLOOKUP($C22,[1]Table2!$B$1:$Z$21,MATCH("xGD/90",[1]Table2!$B$1:$Z$1,0),0)-VLOOKUP(CH22,[1]Table2!$B$1:$Z$21,MATCH("xGD/90",[1]Table2!$B$1:$Z$1,0),0),"")</f>
        <v/>
      </c>
      <c r="CI68" s="63">
        <f>IFERROR(VLOOKUP($C22,[1]Table2!$B$1:$Z$21,MATCH("xGD/90",[1]Table2!$B$1:$Z$1,0),0)-VLOOKUP(CI22,[1]Table2!$B$1:$Z$21,MATCH("xGD/90",[1]Table2!$B$1:$Z$1,0),0),"")</f>
        <v>-1.19</v>
      </c>
      <c r="CJ68" s="63" t="str">
        <f>IFERROR(VLOOKUP($C22,[1]Table2!$B$1:$Z$21,MATCH("xGD/90",[1]Table2!$B$1:$Z$1,0),0)-VLOOKUP(CJ22,[1]Table2!$B$1:$Z$21,MATCH("xGD/90",[1]Table2!$B$1:$Z$1,0),0),"")</f>
        <v/>
      </c>
      <c r="CK68" s="63">
        <f>IFERROR(VLOOKUP($C22,[1]Table2!$B$1:$Z$21,MATCH("xGD/90",[1]Table2!$B$1:$Z$1,0),0)-VLOOKUP(CK22,[1]Table2!$B$1:$Z$21,MATCH("xGD/90",[1]Table2!$B$1:$Z$1,0),0),"")</f>
        <v>-0.94</v>
      </c>
      <c r="CL68" s="63" t="str">
        <f>IFERROR(VLOOKUP($C22,[1]Table2!$B$1:$Z$21,MATCH("xGD/90",[1]Table2!$B$1:$Z$1,0),0)-VLOOKUP(CL22,[1]Table2!$B$1:$Z$21,MATCH("xGD/90",[1]Table2!$B$1:$Z$1,0),0),"")</f>
        <v/>
      </c>
      <c r="CM68" s="63" t="str">
        <f>IFERROR(VLOOKUP($C22,[1]Table2!$B$1:$Z$21,MATCH("xGD/90",[1]Table2!$B$1:$Z$1,0),0)-VLOOKUP(CM22,[1]Table2!$B$1:$Z$21,MATCH("xGD/90",[1]Table2!$B$1:$Z$1,0),0),"")</f>
        <v/>
      </c>
      <c r="CN68" s="63" t="str">
        <f>IFERROR(VLOOKUP($C22,[1]Table2!$B$1:$Z$21,MATCH("xGD/90",[1]Table2!$B$1:$Z$1,0),0)-VLOOKUP(CN22,[1]Table2!$B$1:$Z$21,MATCH("xGD/90",[1]Table2!$B$1:$Z$1,0),0),"")</f>
        <v/>
      </c>
      <c r="CO68" s="63" t="str">
        <f>IFERROR(VLOOKUP($C22,[1]Table2!$B$1:$Z$21,MATCH("xGD/90",[1]Table2!$B$1:$Z$1,0),0)-VLOOKUP(CO22,[1]Table2!$B$1:$Z$21,MATCH("xGD/90",[1]Table2!$B$1:$Z$1,0),0),"")</f>
        <v/>
      </c>
      <c r="CP68" s="63" t="str">
        <f>IFERROR(VLOOKUP($C22,[1]Table2!$B$1:$Z$21,MATCH("xGD/90",[1]Table2!$B$1:$Z$1,0),0)-VLOOKUP(CP22,[1]Table2!$B$1:$Z$21,MATCH("xGD/90",[1]Table2!$B$1:$Z$1,0),0),"")</f>
        <v/>
      </c>
      <c r="CQ68" s="63" t="str">
        <f>IFERROR(VLOOKUP($C22,[1]Table2!$B$1:$Z$21,MATCH("xGD/90",[1]Table2!$B$1:$Z$1,0),0)-VLOOKUP(CQ22,[1]Table2!$B$1:$Z$21,MATCH("xGD/90",[1]Table2!$B$1:$Z$1,0),0),"")</f>
        <v/>
      </c>
      <c r="CR68" s="63" t="str">
        <f>IFERROR(VLOOKUP($C22,[1]Table2!$B$1:$Z$21,MATCH("xGD/90",[1]Table2!$B$1:$Z$1,0),0)-VLOOKUP(CR22,[1]Table2!$B$1:$Z$21,MATCH("xGD/90",[1]Table2!$B$1:$Z$1,0),0),"")</f>
        <v/>
      </c>
      <c r="CS68" s="63" t="str">
        <f>IFERROR(VLOOKUP($C22,[1]Table2!$B$1:$Z$21,MATCH("xGD/90",[1]Table2!$B$1:$Z$1,0),0)-VLOOKUP(CS22,[1]Table2!$B$1:$Z$21,MATCH("xGD/90",[1]Table2!$B$1:$Z$1,0),0),"")</f>
        <v/>
      </c>
      <c r="CT68" s="63" t="str">
        <f>IFERROR(VLOOKUP($C22,[1]Table2!$B$1:$Z$21,MATCH("xGD/90",[1]Table2!$B$1:$Z$1,0),0)-VLOOKUP(CT22,[1]Table2!$B$1:$Z$21,MATCH("xGD/90",[1]Table2!$B$1:$Z$1,0),0),"")</f>
        <v/>
      </c>
      <c r="CU68" s="63" t="str">
        <f>IFERROR(VLOOKUP($C22,[1]Table2!$B$1:$Z$21,MATCH("xGD/90",[1]Table2!$B$1:$Z$1,0),0)-VLOOKUP(CU22,[1]Table2!$B$1:$Z$21,MATCH("xGD/90",[1]Table2!$B$1:$Z$1,0),0),"")</f>
        <v/>
      </c>
      <c r="CV68" s="63" t="str">
        <f>IFERROR(VLOOKUP($C22,[1]Table2!$B$1:$Z$21,MATCH("xGD/90",[1]Table2!$B$1:$Z$1,0),0)-VLOOKUP(CV22,[1]Table2!$B$1:$Z$21,MATCH("xGD/90",[1]Table2!$B$1:$Z$1,0),0),"")</f>
        <v/>
      </c>
      <c r="CW68" s="63" t="str">
        <f>IFERROR(VLOOKUP($C22,[1]Table2!$B$1:$Z$21,MATCH("xGD/90",[1]Table2!$B$1:$Z$1,0),0)-VLOOKUP(CW22,[1]Table2!$B$1:$Z$21,MATCH("xGD/90",[1]Table2!$B$1:$Z$1,0),0),"")</f>
        <v/>
      </c>
      <c r="CX68" s="63" t="str">
        <f>IFERROR(VLOOKUP($C22,[1]Table2!$B$1:$Z$21,MATCH("xGD/90",[1]Table2!$B$1:$Z$1,0),0)-VLOOKUP(CX22,[1]Table2!$B$1:$Z$21,MATCH("xGD/90",[1]Table2!$B$1:$Z$1,0),0),"")</f>
        <v/>
      </c>
      <c r="CY68" s="63" t="str">
        <f>IFERROR(VLOOKUP($C22,[1]Table2!$B$1:$Z$21,MATCH("xGD/90",[1]Table2!$B$1:$Z$1,0),0)-VLOOKUP(CY22,[1]Table2!$B$1:$Z$21,MATCH("xGD/90",[1]Table2!$B$1:$Z$1,0),0),"")</f>
        <v/>
      </c>
      <c r="CZ68" s="63" t="str">
        <f>IFERROR(VLOOKUP($C22,[1]Table2!$B$1:$Z$21,MATCH("xGD/90",[1]Table2!$B$1:$Z$1,0),0)-VLOOKUP(CZ22,[1]Table2!$B$1:$Z$21,MATCH("xGD/90",[1]Table2!$B$1:$Z$1,0),0),"")</f>
        <v/>
      </c>
      <c r="DA68" s="63" t="str">
        <f>IFERROR(VLOOKUP($C22,[1]Table2!$B$1:$Z$21,MATCH("xGD/90",[1]Table2!$B$1:$Z$1,0),0)-VLOOKUP(DA22,[1]Table2!$B$1:$Z$21,MATCH("xGD/90",[1]Table2!$B$1:$Z$1,0),0),"")</f>
        <v/>
      </c>
      <c r="DB68" s="63" t="str">
        <f>IFERROR(VLOOKUP($C22,[1]Table2!$B$1:$Z$21,MATCH("xGD/90",[1]Table2!$B$1:$Z$1,0),0)-VLOOKUP(DB22,[1]Table2!$B$1:$Z$21,MATCH("xGD/90",[1]Table2!$B$1:$Z$1,0),0),"")</f>
        <v/>
      </c>
      <c r="DC68" s="63" t="str">
        <f>IFERROR(VLOOKUP($C22,[1]Table2!$B$1:$Z$21,MATCH("xGD/90",[1]Table2!$B$1:$Z$1,0),0)-VLOOKUP(DC22,[1]Table2!$B$1:$Z$21,MATCH("xGD/90",[1]Table2!$B$1:$Z$1,0),0),"")</f>
        <v/>
      </c>
      <c r="DE68" s="101"/>
      <c r="DF68" s="101"/>
      <c r="DG68" s="101"/>
      <c r="DH68" s="101"/>
      <c r="DI68" s="101"/>
      <c r="DJ68" s="101"/>
    </row>
    <row r="69" spans="1:114" s="49" customFormat="1" ht="21.75" customHeight="1" x14ac:dyDescent="0.25">
      <c r="A69" s="48" t="s">
        <v>45</v>
      </c>
      <c r="B69" s="44">
        <f>VLOOKUP(A69,[1]Table!$B$1:$O$21,MATCH("xGD/90",[1]Table!$B$1:$O$1,0),0)</f>
        <v>0.16</v>
      </c>
      <c r="C69" s="45" t="s">
        <v>17</v>
      </c>
      <c r="D69" s="63" t="str">
        <f>IFERROR(VLOOKUP($C23,[1]Table2!$B$1:$Z$21,MATCH("xGD/90",[1]Table2!$B$1:$Z$1,0),0)-VLOOKUP(D23,[1]Table2!$B$1:$Z$21,MATCH("xGD/90",[1]Table2!$B$1:$Z$1,0),0),"")</f>
        <v/>
      </c>
      <c r="E69" s="63">
        <f>IFERROR(VLOOKUP($C23,[1]Table2!$B$1:$Z$21,MATCH("xGD/90",[1]Table2!$B$1:$Z$1,0),0)-VLOOKUP(E23,[1]Table2!$B$1:$Z$21,MATCH("xGD/90",[1]Table2!$B$1:$Z$1,0),0),"")</f>
        <v>0.65</v>
      </c>
      <c r="F69" s="63" t="str">
        <f>IFERROR(VLOOKUP($C23,[1]Table2!$B$1:$Z$21,MATCH("xGD/90",[1]Table2!$B$1:$Z$1,0),0)-VLOOKUP(F23,[1]Table2!$B$1:$Z$21,MATCH("xGD/90",[1]Table2!$B$1:$Z$1,0),0),"")</f>
        <v/>
      </c>
      <c r="G69" s="63">
        <f>IFERROR(VLOOKUP($C23,[1]Table2!$B$1:$Z$21,MATCH("xGD/90",[1]Table2!$B$1:$Z$1,0),0)-VLOOKUP(G23,[1]Table2!$B$1:$Z$21,MATCH("xGD/90",[1]Table2!$B$1:$Z$1,0),0),"")</f>
        <v>0.15</v>
      </c>
      <c r="H69" s="63" t="str">
        <f>IFERROR(VLOOKUP($C23,[1]Table2!$B$1:$Z$21,MATCH("xGD/90",[1]Table2!$B$1:$Z$1,0),0)-VLOOKUP(H23,[1]Table2!$B$1:$Z$21,MATCH("xGD/90",[1]Table2!$B$1:$Z$1,0),0),"")</f>
        <v/>
      </c>
      <c r="I69" s="63">
        <f>IFERROR(VLOOKUP($C23,[1]Table2!$B$1:$Z$21,MATCH("xGD/90",[1]Table2!$B$1:$Z$1,0),0)-VLOOKUP(I23,[1]Table2!$B$1:$Z$21,MATCH("xGD/90",[1]Table2!$B$1:$Z$1,0),0),"")</f>
        <v>0.62</v>
      </c>
      <c r="J69" s="63" t="str">
        <f>IFERROR(VLOOKUP($C23,[1]Table2!$B$1:$Z$21,MATCH("xGD/90",[1]Table2!$B$1:$Z$1,0),0)-VLOOKUP(J23,[1]Table2!$B$1:$Z$21,MATCH("xGD/90",[1]Table2!$B$1:$Z$1,0),0),"")</f>
        <v/>
      </c>
      <c r="K69" s="63">
        <f>IFERROR(VLOOKUP($C23,[1]Table2!$B$1:$Z$21,MATCH("xGD/90",[1]Table2!$B$1:$Z$1,0),0)-VLOOKUP(K23,[1]Table2!$B$1:$Z$21,MATCH("xGD/90",[1]Table2!$B$1:$Z$1,0),0),"")</f>
        <v>0.84000000000000008</v>
      </c>
      <c r="L69" s="63">
        <f>IFERROR(VLOOKUP($C23,[1]Table2!$B$1:$Z$21,MATCH("xGD/90",[1]Table2!$B$1:$Z$1,0),0)-VLOOKUP(L23,[1]Table2!$B$1:$Z$21,MATCH("xGD/90",[1]Table2!$B$1:$Z$1,0),0),"")</f>
        <v>0.11</v>
      </c>
      <c r="M69" s="63">
        <f>IFERROR(VLOOKUP($C23,[1]Table2!$B$1:$Z$21,MATCH("xGD/90",[1]Table2!$B$1:$Z$1,0),0)-VLOOKUP(M23,[1]Table2!$B$1:$Z$21,MATCH("xGD/90",[1]Table2!$B$1:$Z$1,0),0),"")</f>
        <v>0.56000000000000005</v>
      </c>
      <c r="N69" s="63" t="str">
        <f>IFERROR(VLOOKUP($C23,[1]Table2!$B$1:$Z$21,MATCH("xGD/90",[1]Table2!$B$1:$Z$1,0),0)-VLOOKUP(N23,[1]Table2!$B$1:$Z$21,MATCH("xGD/90",[1]Table2!$B$1:$Z$1,0),0),"")</f>
        <v/>
      </c>
      <c r="O69" s="63" t="str">
        <f>IFERROR(VLOOKUP($C23,[1]Table2!$B$1:$Z$21,MATCH("xGD/90",[1]Table2!$B$1:$Z$1,0),0)-VLOOKUP(O23,[1]Table2!$B$1:$Z$21,MATCH("xGD/90",[1]Table2!$B$1:$Z$1,0),0),"")</f>
        <v/>
      </c>
      <c r="P69" s="63" t="str">
        <f>IFERROR(VLOOKUP($C23,[1]Table2!$B$1:$Z$21,MATCH("xGD/90",[1]Table2!$B$1:$Z$1,0),0)-VLOOKUP(P23,[1]Table2!$B$1:$Z$21,MATCH("xGD/90",[1]Table2!$B$1:$Z$1,0),0),"")</f>
        <v/>
      </c>
      <c r="Q69" s="63">
        <f>IFERROR(VLOOKUP($C23,[1]Table2!$B$1:$Z$21,MATCH("xGD/90",[1]Table2!$B$1:$Z$1,0),0)-VLOOKUP(Q23,[1]Table2!$B$1:$Z$21,MATCH("xGD/90",[1]Table2!$B$1:$Z$1,0),0),"")</f>
        <v>0.51</v>
      </c>
      <c r="R69" s="63" t="str">
        <f>IFERROR(VLOOKUP($C23,[1]Table2!$B$1:$Z$21,MATCH("xGD/90",[1]Table2!$B$1:$Z$1,0),0)-VLOOKUP(R23,[1]Table2!$B$1:$Z$21,MATCH("xGD/90",[1]Table2!$B$1:$Z$1,0),0),"")</f>
        <v/>
      </c>
      <c r="S69" s="63" t="str">
        <f>IFERROR(VLOOKUP($C23,[1]Table2!$B$1:$Z$21,MATCH("xGD/90",[1]Table2!$B$1:$Z$1,0),0)-VLOOKUP(S23,[1]Table2!$B$1:$Z$21,MATCH("xGD/90",[1]Table2!$B$1:$Z$1,0),0),"")</f>
        <v/>
      </c>
      <c r="T69" s="63" t="str">
        <f>IFERROR(VLOOKUP($C23,[1]Table2!$B$1:$Z$21,MATCH("xGD/90",[1]Table2!$B$1:$Z$1,0),0)-VLOOKUP(T23,[1]Table2!$B$1:$Z$21,MATCH("xGD/90",[1]Table2!$B$1:$Z$1,0),0),"")</f>
        <v/>
      </c>
      <c r="U69" s="63">
        <f>IFERROR(VLOOKUP($C23,[1]Table2!$B$1:$Z$21,MATCH("xGD/90",[1]Table2!$B$1:$Z$1,0),0)-VLOOKUP(U23,[1]Table2!$B$1:$Z$21,MATCH("xGD/90",[1]Table2!$B$1:$Z$1,0),0),"")</f>
        <v>-0.76</v>
      </c>
      <c r="V69" s="63" t="str">
        <f>IFERROR(VLOOKUP($C23,[1]Table2!$B$1:$Z$21,MATCH("xGD/90",[1]Table2!$B$1:$Z$1,0),0)-VLOOKUP(V23,[1]Table2!$B$1:$Z$21,MATCH("xGD/90",[1]Table2!$B$1:$Z$1,0),0),"")</f>
        <v/>
      </c>
      <c r="W69" s="63">
        <f>IFERROR(VLOOKUP($C23,[1]Table2!$B$1:$Z$21,MATCH("xGD/90",[1]Table2!$B$1:$Z$1,0),0)-VLOOKUP(W23,[1]Table2!$B$1:$Z$21,MATCH("xGD/90",[1]Table2!$B$1:$Z$1,0),0),"")</f>
        <v>-0.53999999999999992</v>
      </c>
      <c r="X69" s="63" t="str">
        <f>IFERROR(VLOOKUP($C23,[1]Table2!$B$1:$Z$21,MATCH("xGD/90",[1]Table2!$B$1:$Z$1,0),0)-VLOOKUP(X23,[1]Table2!$B$1:$Z$21,MATCH("xGD/90",[1]Table2!$B$1:$Z$1,0),0),"")</f>
        <v/>
      </c>
      <c r="Y69" s="63">
        <f>IFERROR(VLOOKUP($C23,[1]Table2!$B$1:$Z$21,MATCH("xGD/90",[1]Table2!$B$1:$Z$1,0),0)-VLOOKUP(Y23,[1]Table2!$B$1:$Z$21,MATCH("xGD/90",[1]Table2!$B$1:$Z$1,0),0),"")</f>
        <v>0.77</v>
      </c>
      <c r="Z69" s="63">
        <f>IFERROR(VLOOKUP($C23,[1]Table2!$B$1:$Z$21,MATCH("xGD/90",[1]Table2!$B$1:$Z$1,0),0)-VLOOKUP(Z23,[1]Table2!$B$1:$Z$21,MATCH("xGD/90",[1]Table2!$B$1:$Z$1,0),0),"")</f>
        <v>-0.18999999999999997</v>
      </c>
      <c r="AA69" s="63">
        <f>IFERROR(VLOOKUP($C23,[1]Table2!$B$1:$Z$21,MATCH("xGD/90",[1]Table2!$B$1:$Z$1,0),0)-VLOOKUP(AA23,[1]Table2!$B$1:$Z$21,MATCH("xGD/90",[1]Table2!$B$1:$Z$1,0),0),"")</f>
        <v>-0.55999999999999994</v>
      </c>
      <c r="AB69" s="63" t="str">
        <f>IFERROR(VLOOKUP($C23,[1]Table2!$B$1:$Z$21,MATCH("xGD/90",[1]Table2!$B$1:$Z$1,0),0)-VLOOKUP(AB23,[1]Table2!$B$1:$Z$21,MATCH("xGD/90",[1]Table2!$B$1:$Z$1,0),0),"")</f>
        <v/>
      </c>
      <c r="AC69" s="63">
        <f>IFERROR(VLOOKUP($C23,[1]Table2!$B$1:$Z$21,MATCH("xGD/90",[1]Table2!$B$1:$Z$1,0),0)-VLOOKUP(AC23,[1]Table2!$B$1:$Z$21,MATCH("xGD/90",[1]Table2!$B$1:$Z$1,0),0),"")</f>
        <v>0.91</v>
      </c>
      <c r="AD69" s="63" t="str">
        <f>IFERROR(VLOOKUP($C23,[1]Table2!$B$1:$Z$21,MATCH("xGD/90",[1]Table2!$B$1:$Z$1,0),0)-VLOOKUP(AD23,[1]Table2!$B$1:$Z$21,MATCH("xGD/90",[1]Table2!$B$1:$Z$1,0),0),"")</f>
        <v/>
      </c>
      <c r="AE69" s="63">
        <f>IFERROR(VLOOKUP($C23,[1]Table2!$B$1:$Z$21,MATCH("xGD/90",[1]Table2!$B$1:$Z$1,0),0)-VLOOKUP(AE23,[1]Table2!$B$1:$Z$21,MATCH("xGD/90",[1]Table2!$B$1:$Z$1,0),0),"")</f>
        <v>-0.29000000000000004</v>
      </c>
      <c r="AF69" s="63" t="str">
        <f>IFERROR(VLOOKUP($C23,[1]Table2!$B$1:$Z$21,MATCH("xGD/90",[1]Table2!$B$1:$Z$1,0),0)-VLOOKUP(AF23,[1]Table2!$B$1:$Z$21,MATCH("xGD/90",[1]Table2!$B$1:$Z$1,0),0),"")</f>
        <v/>
      </c>
      <c r="AG69" s="63">
        <f>IFERROR(VLOOKUP($C23,[1]Table2!$B$1:$Z$21,MATCH("xGD/90",[1]Table2!$B$1:$Z$1,0),0)-VLOOKUP(AG23,[1]Table2!$B$1:$Z$21,MATCH("xGD/90",[1]Table2!$B$1:$Z$1,0),0),"")</f>
        <v>0.6</v>
      </c>
      <c r="AH69" s="63" t="str">
        <f>IFERROR(VLOOKUP($C23,[1]Table2!$B$1:$Z$21,MATCH("xGD/90",[1]Table2!$B$1:$Z$1,0),0)-VLOOKUP(AH23,[1]Table2!$B$1:$Z$21,MATCH("xGD/90",[1]Table2!$B$1:$Z$1,0),0),"")</f>
        <v/>
      </c>
      <c r="AI69" s="63" t="str">
        <f>IFERROR(VLOOKUP($C23,[1]Table2!$B$1:$Z$21,MATCH("xGD/90",[1]Table2!$B$1:$Z$1,0),0)-VLOOKUP(AI23,[1]Table2!$B$1:$Z$21,MATCH("xGD/90",[1]Table2!$B$1:$Z$1,0),0),"")</f>
        <v/>
      </c>
      <c r="AJ69" s="63" t="str">
        <f>IFERROR(VLOOKUP($C23,[1]Table2!$B$1:$Z$21,MATCH("xGD/90",[1]Table2!$B$1:$Z$1,0),0)-VLOOKUP(AJ23,[1]Table2!$B$1:$Z$21,MATCH("xGD/90",[1]Table2!$B$1:$Z$1,0),0),"")</f>
        <v/>
      </c>
      <c r="AK69" s="63" t="str">
        <f>IFERROR(VLOOKUP($C23,[1]Table2!$B$1:$Z$21,MATCH("xGD/90",[1]Table2!$B$1:$Z$1,0),0)-VLOOKUP(AK23,[1]Table2!$B$1:$Z$21,MATCH("xGD/90",[1]Table2!$B$1:$Z$1,0),0),"")</f>
        <v/>
      </c>
      <c r="AL69" s="63" t="str">
        <f>IFERROR(VLOOKUP($C23,[1]Table2!$B$1:$Z$21,MATCH("xGD/90",[1]Table2!$B$1:$Z$1,0),0)-VLOOKUP(AL23,[1]Table2!$B$1:$Z$21,MATCH("xGD/90",[1]Table2!$B$1:$Z$1,0),0),"")</f>
        <v/>
      </c>
      <c r="AM69" s="63" t="str">
        <f>IFERROR(VLOOKUP($C23,[1]Table2!$B$1:$Z$21,MATCH("xGD/90",[1]Table2!$B$1:$Z$1,0),0)-VLOOKUP(AM23,[1]Table2!$B$1:$Z$21,MATCH("xGD/90",[1]Table2!$B$1:$Z$1,0),0),"")</f>
        <v/>
      </c>
      <c r="AN69" s="63" t="str">
        <f>IFERROR(VLOOKUP($C23,[1]Table2!$B$1:$Z$21,MATCH("xGD/90",[1]Table2!$B$1:$Z$1,0),0)-VLOOKUP(AN23,[1]Table2!$B$1:$Z$21,MATCH("xGD/90",[1]Table2!$B$1:$Z$1,0),0),"")</f>
        <v/>
      </c>
      <c r="AO69" s="63" t="str">
        <f>IFERROR(VLOOKUP($C23,[1]Table2!$B$1:$Z$21,MATCH("xGD/90",[1]Table2!$B$1:$Z$1,0),0)-VLOOKUP(AO23,[1]Table2!$B$1:$Z$21,MATCH("xGD/90",[1]Table2!$B$1:$Z$1,0),0),"")</f>
        <v/>
      </c>
      <c r="AP69" s="63" t="str">
        <f>IFERROR(VLOOKUP($C23,[1]Table2!$B$1:$Z$21,MATCH("xGD/90",[1]Table2!$B$1:$Z$1,0),0)-VLOOKUP(AP23,[1]Table2!$B$1:$Z$21,MATCH("xGD/90",[1]Table2!$B$1:$Z$1,0),0),"")</f>
        <v/>
      </c>
      <c r="AQ69" s="63" t="str">
        <f>IFERROR(VLOOKUP($C23,[1]Table2!$B$1:$Z$21,MATCH("xGD/90",[1]Table2!$B$1:$Z$1,0),0)-VLOOKUP(AQ23,[1]Table2!$B$1:$Z$21,MATCH("xGD/90",[1]Table2!$B$1:$Z$1,0),0),"")</f>
        <v/>
      </c>
      <c r="AR69" s="63" t="str">
        <f>IFERROR(VLOOKUP($C23,[1]Table2!$B$1:$Z$21,MATCH("xGD/90",[1]Table2!$B$1:$Z$1,0),0)-VLOOKUP(AR23,[1]Table2!$B$1:$Z$21,MATCH("xGD/90",[1]Table2!$B$1:$Z$1,0),0),"")</f>
        <v/>
      </c>
      <c r="AS69" s="63">
        <f>IFERROR(VLOOKUP($C23,[1]Table2!$B$1:$Z$21,MATCH("xGD/90",[1]Table2!$B$1:$Z$1,0),0)-VLOOKUP(AS23,[1]Table2!$B$1:$Z$21,MATCH("xGD/90",[1]Table2!$B$1:$Z$1,0),0),"")</f>
        <v>-1.999999999999999E-2</v>
      </c>
      <c r="AT69" s="63" t="str">
        <f>IFERROR(VLOOKUP($C23,[1]Table2!$B$1:$Z$21,MATCH("xGD/90",[1]Table2!$B$1:$Z$1,0),0)-VLOOKUP(AT23,[1]Table2!$B$1:$Z$21,MATCH("xGD/90",[1]Table2!$B$1:$Z$1,0),0),"")</f>
        <v/>
      </c>
      <c r="AU69" s="63">
        <f>IFERROR(VLOOKUP($C23,[1]Table2!$B$1:$Z$21,MATCH("xGD/90",[1]Table2!$B$1:$Z$1,0),0)-VLOOKUP(AU23,[1]Table2!$B$1:$Z$21,MATCH("xGD/90",[1]Table2!$B$1:$Z$1,0),0),"")</f>
        <v>0.32</v>
      </c>
      <c r="AV69" s="63">
        <f>IFERROR(VLOOKUP($C23,[1]Table2!$B$1:$Z$21,MATCH("xGD/90",[1]Table2!$B$1:$Z$1,0),0)-VLOOKUP(AV23,[1]Table2!$B$1:$Z$21,MATCH("xGD/90",[1]Table2!$B$1:$Z$1,0),0),"")</f>
        <v>0.48</v>
      </c>
      <c r="AW69" s="63" t="str">
        <f>IFERROR(VLOOKUP($C23,[1]Table2!$B$1:$Z$21,MATCH("xGD/90",[1]Table2!$B$1:$Z$1,0),0)-VLOOKUP(AW23,[1]Table2!$B$1:$Z$21,MATCH("xGD/90",[1]Table2!$B$1:$Z$1,0),0),"")</f>
        <v/>
      </c>
      <c r="AX69" s="63" t="str">
        <f>IFERROR(VLOOKUP($C23,[1]Table2!$B$1:$Z$21,MATCH("xGD/90",[1]Table2!$B$1:$Z$1,0),0)-VLOOKUP(AX23,[1]Table2!$B$1:$Z$21,MATCH("xGD/90",[1]Table2!$B$1:$Z$1,0),0),"")</f>
        <v/>
      </c>
      <c r="AY69" s="63">
        <f>IFERROR(VLOOKUP($C23,[1]Table2!$B$1:$Z$21,MATCH("xGD/90",[1]Table2!$B$1:$Z$1,0),0)-VLOOKUP(AY23,[1]Table2!$B$1:$Z$21,MATCH("xGD/90",[1]Table2!$B$1:$Z$1,0),0),"")</f>
        <v>-0.76</v>
      </c>
      <c r="AZ69" s="63">
        <f>IFERROR(VLOOKUP($C23,[1]Table2!$B$1:$Z$21,MATCH("xGD/90",[1]Table2!$B$1:$Z$1,0),0)-VLOOKUP(AZ23,[1]Table2!$B$1:$Z$21,MATCH("xGD/90",[1]Table2!$B$1:$Z$1,0),0),"")</f>
        <v>-1.1400000000000001</v>
      </c>
      <c r="BA69" s="63">
        <f>IFERROR(VLOOKUP($C23,[1]Table2!$B$1:$Z$21,MATCH("xGD/90",[1]Table2!$B$1:$Z$1,0),0)-VLOOKUP(BA23,[1]Table2!$B$1:$Z$21,MATCH("xGD/90",[1]Table2!$B$1:$Z$1,0),0),"")</f>
        <v>0.56000000000000005</v>
      </c>
      <c r="BB69" s="63" t="str">
        <f>IFERROR(VLOOKUP($C23,[1]Table2!$B$1:$Z$21,MATCH("xGD/90",[1]Table2!$B$1:$Z$1,0),0)-VLOOKUP(BB23,[1]Table2!$B$1:$Z$21,MATCH("xGD/90",[1]Table2!$B$1:$Z$1,0),0),"")</f>
        <v/>
      </c>
      <c r="BC69" s="63" t="str">
        <f>IFERROR(VLOOKUP($C23,[1]Table2!$B$1:$Z$21,MATCH("xGD/90",[1]Table2!$B$1:$Z$1,0),0)-VLOOKUP(BC23,[1]Table2!$B$1:$Z$21,MATCH("xGD/90",[1]Table2!$B$1:$Z$1,0),0),"")</f>
        <v/>
      </c>
      <c r="BD69" s="63" t="str">
        <f>IFERROR(VLOOKUP($C23,[1]Table2!$B$1:$Z$21,MATCH("xGD/90",[1]Table2!$B$1:$Z$1,0),0)-VLOOKUP(BD23,[1]Table2!$B$1:$Z$21,MATCH("xGD/90",[1]Table2!$B$1:$Z$1,0),0),"")</f>
        <v/>
      </c>
      <c r="BE69" s="63">
        <f>IFERROR(VLOOKUP($C23,[1]Table2!$B$1:$Z$21,MATCH("xGD/90",[1]Table2!$B$1:$Z$1,0),0)-VLOOKUP(BE23,[1]Table2!$B$1:$Z$21,MATCH("xGD/90",[1]Table2!$B$1:$Z$1,0),0),"")</f>
        <v>-1.1400000000000001</v>
      </c>
      <c r="BF69" s="63" t="str">
        <f>IFERROR(VLOOKUP($C23,[1]Table2!$B$1:$Z$21,MATCH("xGD/90",[1]Table2!$B$1:$Z$1,0),0)-VLOOKUP(BF23,[1]Table2!$B$1:$Z$21,MATCH("xGD/90",[1]Table2!$B$1:$Z$1,0),0),"")</f>
        <v/>
      </c>
      <c r="BG69" s="63">
        <f>IFERROR(VLOOKUP($C23,[1]Table2!$B$1:$Z$21,MATCH("xGD/90",[1]Table2!$B$1:$Z$1,0),0)-VLOOKUP(BG23,[1]Table2!$B$1:$Z$21,MATCH("xGD/90",[1]Table2!$B$1:$Z$1,0),0),"")</f>
        <v>0.51</v>
      </c>
      <c r="BH69" s="63" t="str">
        <f>IFERROR(VLOOKUP($C23,[1]Table2!$B$1:$Z$21,MATCH("xGD/90",[1]Table2!$B$1:$Z$1,0),0)-VLOOKUP(BH23,[1]Table2!$B$1:$Z$21,MATCH("xGD/90",[1]Table2!$B$1:$Z$1,0),0),"")</f>
        <v/>
      </c>
      <c r="BI69" s="63">
        <f>IFERROR(VLOOKUP($C23,[1]Table2!$B$1:$Z$21,MATCH("xGD/90",[1]Table2!$B$1:$Z$1,0),0)-VLOOKUP(BI23,[1]Table2!$B$1:$Z$21,MATCH("xGD/90",[1]Table2!$B$1:$Z$1,0),0),"")</f>
        <v>0.11</v>
      </c>
      <c r="BJ69" s="63" t="str">
        <f>IFERROR(VLOOKUP($C23,[1]Table2!$B$1:$Z$21,MATCH("xGD/90",[1]Table2!$B$1:$Z$1,0),0)-VLOOKUP(BJ23,[1]Table2!$B$1:$Z$21,MATCH("xGD/90",[1]Table2!$B$1:$Z$1,0),0),"")</f>
        <v/>
      </c>
      <c r="BK69" s="63">
        <f>IFERROR(VLOOKUP($C23,[1]Table2!$B$1:$Z$21,MATCH("xGD/90",[1]Table2!$B$1:$Z$1,0),0)-VLOOKUP(BK23,[1]Table2!$B$1:$Z$21,MATCH("xGD/90",[1]Table2!$B$1:$Z$1,0),0),"")</f>
        <v>0.15</v>
      </c>
      <c r="BL69" s="63" t="str">
        <f>IFERROR(VLOOKUP($C23,[1]Table2!$B$1:$Z$21,MATCH("xGD/90",[1]Table2!$B$1:$Z$1,0),0)-VLOOKUP(BL23,[1]Table2!$B$1:$Z$21,MATCH("xGD/90",[1]Table2!$B$1:$Z$1,0),0),"")</f>
        <v/>
      </c>
      <c r="BM69" s="63">
        <f>IFERROR(VLOOKUP($C23,[1]Table2!$B$1:$Z$21,MATCH("xGD/90",[1]Table2!$B$1:$Z$1,0),0)-VLOOKUP(BM23,[1]Table2!$B$1:$Z$21,MATCH("xGD/90",[1]Table2!$B$1:$Z$1,0),0),"")</f>
        <v>0.62</v>
      </c>
      <c r="BN69" s="63" t="str">
        <f>IFERROR(VLOOKUP($C23,[1]Table2!$B$1:$Z$21,MATCH("xGD/90",[1]Table2!$B$1:$Z$1,0),0)-VLOOKUP(BN23,[1]Table2!$B$1:$Z$21,MATCH("xGD/90",[1]Table2!$B$1:$Z$1,0),0),"")</f>
        <v/>
      </c>
      <c r="BO69" s="63">
        <f>IFERROR(VLOOKUP($C23,[1]Table2!$B$1:$Z$21,MATCH("xGD/90",[1]Table2!$B$1:$Z$1,0),0)-VLOOKUP(BO23,[1]Table2!$B$1:$Z$21,MATCH("xGD/90",[1]Table2!$B$1:$Z$1,0),0),"")</f>
        <v>0.84000000000000008</v>
      </c>
      <c r="BP69" s="63" t="str">
        <f>IFERROR(VLOOKUP($C23,[1]Table2!$B$1:$Z$21,MATCH("xGD/90",[1]Table2!$B$1:$Z$1,0),0)-VLOOKUP(BP23,[1]Table2!$B$1:$Z$21,MATCH("xGD/90",[1]Table2!$B$1:$Z$1,0),0),"")</f>
        <v/>
      </c>
      <c r="BQ69" s="63">
        <f>IFERROR(VLOOKUP($C23,[1]Table2!$B$1:$Z$21,MATCH("xGD/90",[1]Table2!$B$1:$Z$1,0),0)-VLOOKUP(BQ23,[1]Table2!$B$1:$Z$21,MATCH("xGD/90",[1]Table2!$B$1:$Z$1,0),0),"")</f>
        <v>0.65</v>
      </c>
      <c r="BR69" s="63" t="str">
        <f>IFERROR(VLOOKUP($C23,[1]Table2!$B$1:$Z$21,MATCH("xGD/90",[1]Table2!$B$1:$Z$1,0),0)-VLOOKUP(BR23,[1]Table2!$B$1:$Z$21,MATCH("xGD/90",[1]Table2!$B$1:$Z$1,0),0),"")</f>
        <v/>
      </c>
      <c r="BS69" s="63" t="str">
        <f>IFERROR(VLOOKUP($C23,[1]Table2!$B$1:$Z$21,MATCH("xGD/90",[1]Table2!$B$1:$Z$1,0),0)-VLOOKUP(BS23,[1]Table2!$B$1:$Z$21,MATCH("xGD/90",[1]Table2!$B$1:$Z$1,0),0),"")</f>
        <v/>
      </c>
      <c r="BT69" s="63" t="str">
        <f>IFERROR(VLOOKUP($C23,[1]Table2!$B$1:$Z$21,MATCH("xGD/90",[1]Table2!$B$1:$Z$1,0),0)-VLOOKUP(BT23,[1]Table2!$B$1:$Z$21,MATCH("xGD/90",[1]Table2!$B$1:$Z$1,0),0),"")</f>
        <v/>
      </c>
      <c r="BU69" s="63">
        <f>IFERROR(VLOOKUP($C23,[1]Table2!$B$1:$Z$21,MATCH("xGD/90",[1]Table2!$B$1:$Z$1,0),0)-VLOOKUP(BU23,[1]Table2!$B$1:$Z$21,MATCH("xGD/90",[1]Table2!$B$1:$Z$1,0),0),"")</f>
        <v>0.77</v>
      </c>
      <c r="BV69" s="63" t="str">
        <f>IFERROR(VLOOKUP($C23,[1]Table2!$B$1:$Z$21,MATCH("xGD/90",[1]Table2!$B$1:$Z$1,0),0)-VLOOKUP(BV23,[1]Table2!$B$1:$Z$21,MATCH("xGD/90",[1]Table2!$B$1:$Z$1,0),0),"")</f>
        <v/>
      </c>
      <c r="BW69" s="63">
        <f>IFERROR(VLOOKUP($C23,[1]Table2!$B$1:$Z$21,MATCH("xGD/90",[1]Table2!$B$1:$Z$1,0),0)-VLOOKUP(BW23,[1]Table2!$B$1:$Z$21,MATCH("xGD/90",[1]Table2!$B$1:$Z$1,0),0),"")</f>
        <v>-0.53999999999999992</v>
      </c>
      <c r="BX69" s="63" t="str">
        <f>IFERROR(VLOOKUP($C23,[1]Table2!$B$1:$Z$21,MATCH("xGD/90",[1]Table2!$B$1:$Z$1,0),0)-VLOOKUP(BX23,[1]Table2!$B$1:$Z$21,MATCH("xGD/90",[1]Table2!$B$1:$Z$1,0),0),"")</f>
        <v/>
      </c>
      <c r="BY69" s="63">
        <f>IFERROR(VLOOKUP($C23,[1]Table2!$B$1:$Z$21,MATCH("xGD/90",[1]Table2!$B$1:$Z$1,0),0)-VLOOKUP(BY23,[1]Table2!$B$1:$Z$21,MATCH("xGD/90",[1]Table2!$B$1:$Z$1,0),0),"")</f>
        <v>0.91</v>
      </c>
      <c r="BZ69" s="63" t="str">
        <f>IFERROR(VLOOKUP($C23,[1]Table2!$B$1:$Z$21,MATCH("xGD/90",[1]Table2!$B$1:$Z$1,0),0)-VLOOKUP(BZ23,[1]Table2!$B$1:$Z$21,MATCH("xGD/90",[1]Table2!$B$1:$Z$1,0),0),"")</f>
        <v/>
      </c>
      <c r="CA69" s="63">
        <f>IFERROR(VLOOKUP($C23,[1]Table2!$B$1:$Z$21,MATCH("xGD/90",[1]Table2!$B$1:$Z$1,0),0)-VLOOKUP(CA23,[1]Table2!$B$1:$Z$21,MATCH("xGD/90",[1]Table2!$B$1:$Z$1,0),0),"")</f>
        <v>-0.55999999999999994</v>
      </c>
      <c r="CB69" s="63">
        <f>IFERROR(VLOOKUP($C23,[1]Table2!$B$1:$Z$21,MATCH("xGD/90",[1]Table2!$B$1:$Z$1,0),0)-VLOOKUP(CB23,[1]Table2!$B$1:$Z$21,MATCH("xGD/90",[1]Table2!$B$1:$Z$1,0),0),"")</f>
        <v>-0.18999999999999997</v>
      </c>
      <c r="CC69" s="63">
        <f>IFERROR(VLOOKUP($C23,[1]Table2!$B$1:$Z$21,MATCH("xGD/90",[1]Table2!$B$1:$Z$1,0),0)-VLOOKUP(CC23,[1]Table2!$B$1:$Z$21,MATCH("xGD/90",[1]Table2!$B$1:$Z$1,0),0),"")</f>
        <v>-0.29000000000000004</v>
      </c>
      <c r="CD69" s="63" t="str">
        <f>IFERROR(VLOOKUP($C23,[1]Table2!$B$1:$Z$21,MATCH("xGD/90",[1]Table2!$B$1:$Z$1,0),0)-VLOOKUP(CD23,[1]Table2!$B$1:$Z$21,MATCH("xGD/90",[1]Table2!$B$1:$Z$1,0),0),"")</f>
        <v/>
      </c>
      <c r="CE69" s="63">
        <f>IFERROR(VLOOKUP($C23,[1]Table2!$B$1:$Z$21,MATCH("xGD/90",[1]Table2!$B$1:$Z$1,0),0)-VLOOKUP(CE23,[1]Table2!$B$1:$Z$21,MATCH("xGD/90",[1]Table2!$B$1:$Z$1,0),0),"")</f>
        <v>0.48</v>
      </c>
      <c r="CF69" s="63" t="str">
        <f>IFERROR(VLOOKUP($C23,[1]Table2!$B$1:$Z$21,MATCH("xGD/90",[1]Table2!$B$1:$Z$1,0),0)-VLOOKUP(CF23,[1]Table2!$B$1:$Z$21,MATCH("xGD/90",[1]Table2!$B$1:$Z$1,0),0),"")</f>
        <v/>
      </c>
      <c r="CG69" s="63">
        <f>IFERROR(VLOOKUP($C23,[1]Table2!$B$1:$Z$21,MATCH("xGD/90",[1]Table2!$B$1:$Z$1,0),0)-VLOOKUP(CG23,[1]Table2!$B$1:$Z$21,MATCH("xGD/90",[1]Table2!$B$1:$Z$1,0),0),"")</f>
        <v>0.32</v>
      </c>
      <c r="CH69" s="63" t="str">
        <f>IFERROR(VLOOKUP($C23,[1]Table2!$B$1:$Z$21,MATCH("xGD/90",[1]Table2!$B$1:$Z$1,0),0)-VLOOKUP(CH23,[1]Table2!$B$1:$Z$21,MATCH("xGD/90",[1]Table2!$B$1:$Z$1,0),0),"")</f>
        <v/>
      </c>
      <c r="CI69" s="63">
        <f>IFERROR(VLOOKUP($C23,[1]Table2!$B$1:$Z$21,MATCH("xGD/90",[1]Table2!$B$1:$Z$1,0),0)-VLOOKUP(CI23,[1]Table2!$B$1:$Z$21,MATCH("xGD/90",[1]Table2!$B$1:$Z$1,0),0),"")</f>
        <v>-1.999999999999999E-2</v>
      </c>
      <c r="CJ69" s="63" t="str">
        <f>IFERROR(VLOOKUP($C23,[1]Table2!$B$1:$Z$21,MATCH("xGD/90",[1]Table2!$B$1:$Z$1,0),0)-VLOOKUP(CJ23,[1]Table2!$B$1:$Z$21,MATCH("xGD/90",[1]Table2!$B$1:$Z$1,0),0),"")</f>
        <v/>
      </c>
      <c r="CK69" s="63">
        <f>IFERROR(VLOOKUP($C23,[1]Table2!$B$1:$Z$21,MATCH("xGD/90",[1]Table2!$B$1:$Z$1,0),0)-VLOOKUP(CK23,[1]Table2!$B$1:$Z$21,MATCH("xGD/90",[1]Table2!$B$1:$Z$1,0),0),"")</f>
        <v>0.6</v>
      </c>
      <c r="CL69" s="63" t="str">
        <f>IFERROR(VLOOKUP($C23,[1]Table2!$B$1:$Z$21,MATCH("xGD/90",[1]Table2!$B$1:$Z$1,0),0)-VLOOKUP(CL23,[1]Table2!$B$1:$Z$21,MATCH("xGD/90",[1]Table2!$B$1:$Z$1,0),0),"")</f>
        <v/>
      </c>
      <c r="CM69" s="63" t="str">
        <f>IFERROR(VLOOKUP($C23,[1]Table2!$B$1:$Z$21,MATCH("xGD/90",[1]Table2!$B$1:$Z$1,0),0)-VLOOKUP(CM23,[1]Table2!$B$1:$Z$21,MATCH("xGD/90",[1]Table2!$B$1:$Z$1,0),0),"")</f>
        <v/>
      </c>
      <c r="CN69" s="63" t="str">
        <f>IFERROR(VLOOKUP($C23,[1]Table2!$B$1:$Z$21,MATCH("xGD/90",[1]Table2!$B$1:$Z$1,0),0)-VLOOKUP(CN23,[1]Table2!$B$1:$Z$21,MATCH("xGD/90",[1]Table2!$B$1:$Z$1,0),0),"")</f>
        <v/>
      </c>
      <c r="CO69" s="63" t="str">
        <f>IFERROR(VLOOKUP($C23,[1]Table2!$B$1:$Z$21,MATCH("xGD/90",[1]Table2!$B$1:$Z$1,0),0)-VLOOKUP(CO23,[1]Table2!$B$1:$Z$21,MATCH("xGD/90",[1]Table2!$B$1:$Z$1,0),0),"")</f>
        <v/>
      </c>
      <c r="CP69" s="63" t="str">
        <f>IFERROR(VLOOKUP($C23,[1]Table2!$B$1:$Z$21,MATCH("xGD/90",[1]Table2!$B$1:$Z$1,0),0)-VLOOKUP(CP23,[1]Table2!$B$1:$Z$21,MATCH("xGD/90",[1]Table2!$B$1:$Z$1,0),0),"")</f>
        <v/>
      </c>
      <c r="CQ69" s="63" t="str">
        <f>IFERROR(VLOOKUP($C23,[1]Table2!$B$1:$Z$21,MATCH("xGD/90",[1]Table2!$B$1:$Z$1,0),0)-VLOOKUP(CQ23,[1]Table2!$B$1:$Z$21,MATCH("xGD/90",[1]Table2!$B$1:$Z$1,0),0),"")</f>
        <v/>
      </c>
      <c r="CR69" s="63" t="str">
        <f>IFERROR(VLOOKUP($C23,[1]Table2!$B$1:$Z$21,MATCH("xGD/90",[1]Table2!$B$1:$Z$1,0),0)-VLOOKUP(CR23,[1]Table2!$B$1:$Z$21,MATCH("xGD/90",[1]Table2!$B$1:$Z$1,0),0),"")</f>
        <v/>
      </c>
      <c r="CS69" s="63" t="str">
        <f>IFERROR(VLOOKUP($C23,[1]Table2!$B$1:$Z$21,MATCH("xGD/90",[1]Table2!$B$1:$Z$1,0),0)-VLOOKUP(CS23,[1]Table2!$B$1:$Z$21,MATCH("xGD/90",[1]Table2!$B$1:$Z$1,0),0),"")</f>
        <v/>
      </c>
      <c r="CT69" s="63" t="str">
        <f>IFERROR(VLOOKUP($C23,[1]Table2!$B$1:$Z$21,MATCH("xGD/90",[1]Table2!$B$1:$Z$1,0),0)-VLOOKUP(CT23,[1]Table2!$B$1:$Z$21,MATCH("xGD/90",[1]Table2!$B$1:$Z$1,0),0),"")</f>
        <v/>
      </c>
      <c r="CU69" s="63" t="str">
        <f>IFERROR(VLOOKUP($C23,[1]Table2!$B$1:$Z$21,MATCH("xGD/90",[1]Table2!$B$1:$Z$1,0),0)-VLOOKUP(CU23,[1]Table2!$B$1:$Z$21,MATCH("xGD/90",[1]Table2!$B$1:$Z$1,0),0),"")</f>
        <v/>
      </c>
      <c r="CV69" s="63" t="str">
        <f>IFERROR(VLOOKUP($C23,[1]Table2!$B$1:$Z$21,MATCH("xGD/90",[1]Table2!$B$1:$Z$1,0),0)-VLOOKUP(CV23,[1]Table2!$B$1:$Z$21,MATCH("xGD/90",[1]Table2!$B$1:$Z$1,0),0),"")</f>
        <v/>
      </c>
      <c r="CW69" s="63" t="str">
        <f>IFERROR(VLOOKUP($C23,[1]Table2!$B$1:$Z$21,MATCH("xGD/90",[1]Table2!$B$1:$Z$1,0),0)-VLOOKUP(CW23,[1]Table2!$B$1:$Z$21,MATCH("xGD/90",[1]Table2!$B$1:$Z$1,0),0),"")</f>
        <v/>
      </c>
      <c r="CX69" s="63" t="str">
        <f>IFERROR(VLOOKUP($C23,[1]Table2!$B$1:$Z$21,MATCH("xGD/90",[1]Table2!$B$1:$Z$1,0),0)-VLOOKUP(CX23,[1]Table2!$B$1:$Z$21,MATCH("xGD/90",[1]Table2!$B$1:$Z$1,0),0),"")</f>
        <v/>
      </c>
      <c r="CY69" s="63" t="str">
        <f>IFERROR(VLOOKUP($C23,[1]Table2!$B$1:$Z$21,MATCH("xGD/90",[1]Table2!$B$1:$Z$1,0),0)-VLOOKUP(CY23,[1]Table2!$B$1:$Z$21,MATCH("xGD/90",[1]Table2!$B$1:$Z$1,0),0),"")</f>
        <v/>
      </c>
      <c r="CZ69" s="63" t="str">
        <f>IFERROR(VLOOKUP($C23,[1]Table2!$B$1:$Z$21,MATCH("xGD/90",[1]Table2!$B$1:$Z$1,0),0)-VLOOKUP(CZ23,[1]Table2!$B$1:$Z$21,MATCH("xGD/90",[1]Table2!$B$1:$Z$1,0),0),"")</f>
        <v/>
      </c>
      <c r="DA69" s="63" t="str">
        <f>IFERROR(VLOOKUP($C23,[1]Table2!$B$1:$Z$21,MATCH("xGD/90",[1]Table2!$B$1:$Z$1,0),0)-VLOOKUP(DA23,[1]Table2!$B$1:$Z$21,MATCH("xGD/90",[1]Table2!$B$1:$Z$1,0),0),"")</f>
        <v/>
      </c>
      <c r="DB69" s="63" t="str">
        <f>IFERROR(VLOOKUP($C23,[1]Table2!$B$1:$Z$21,MATCH("xGD/90",[1]Table2!$B$1:$Z$1,0),0)-VLOOKUP(DB23,[1]Table2!$B$1:$Z$21,MATCH("xGD/90",[1]Table2!$B$1:$Z$1,0),0),"")</f>
        <v/>
      </c>
      <c r="DC69" s="63" t="str">
        <f>IFERROR(VLOOKUP($C23,[1]Table2!$B$1:$Z$21,MATCH("xGD/90",[1]Table2!$B$1:$Z$1,0),0)-VLOOKUP(DC23,[1]Table2!$B$1:$Z$21,MATCH("xGD/90",[1]Table2!$B$1:$Z$1,0),0),"")</f>
        <v/>
      </c>
      <c r="DE69" s="101"/>
      <c r="DF69" s="101"/>
      <c r="DG69" s="101"/>
      <c r="DH69" s="101"/>
      <c r="DI69" s="101"/>
      <c r="DJ69" s="101"/>
    </row>
    <row r="70" spans="1:114" s="49" customFormat="1" ht="21.75" customHeight="1" x14ac:dyDescent="0.25">
      <c r="A70" s="48" t="s">
        <v>78</v>
      </c>
      <c r="B70" s="44">
        <f>VLOOKUP(A70,[1]Table!$B$1:$O$21,MATCH("xGD/90",[1]Table!$B$1:$O$1,0),0)</f>
        <v>0.05</v>
      </c>
      <c r="C70" s="45" t="s">
        <v>18</v>
      </c>
      <c r="D70" s="63" t="str">
        <f>IFERROR(VLOOKUP($C24,[1]Table2!$B$1:$Z$21,MATCH("xGD/90",[1]Table2!$B$1:$Z$1,0),0)-VLOOKUP(D24,[1]Table2!$B$1:$Z$21,MATCH("xGD/90",[1]Table2!$B$1:$Z$1,0),0),"")</f>
        <v/>
      </c>
      <c r="E70" s="63">
        <f>IFERROR(VLOOKUP($C24,[1]Table2!$B$1:$Z$21,MATCH("xGD/90",[1]Table2!$B$1:$Z$1,0),0)-VLOOKUP(E24,[1]Table2!$B$1:$Z$21,MATCH("xGD/90",[1]Table2!$B$1:$Z$1,0),0),"")</f>
        <v>-1.25</v>
      </c>
      <c r="F70" s="63" t="str">
        <f>IFERROR(VLOOKUP($C24,[1]Table2!$B$1:$Z$21,MATCH("xGD/90",[1]Table2!$B$1:$Z$1,0),0)-VLOOKUP(F24,[1]Table2!$B$1:$Z$21,MATCH("xGD/90",[1]Table2!$B$1:$Z$1,0),0),"")</f>
        <v/>
      </c>
      <c r="G70" s="63">
        <f>IFERROR(VLOOKUP($C24,[1]Table2!$B$1:$Z$21,MATCH("xGD/90",[1]Table2!$B$1:$Z$1,0),0)-VLOOKUP(G24,[1]Table2!$B$1:$Z$21,MATCH("xGD/90",[1]Table2!$B$1:$Z$1,0),0),"")</f>
        <v>0.73000000000000009</v>
      </c>
      <c r="H70" s="63" t="str">
        <f>IFERROR(VLOOKUP($C24,[1]Table2!$B$1:$Z$21,MATCH("xGD/90",[1]Table2!$B$1:$Z$1,0),0)-VLOOKUP(H24,[1]Table2!$B$1:$Z$21,MATCH("xGD/90",[1]Table2!$B$1:$Z$1,0),0),"")</f>
        <v/>
      </c>
      <c r="I70" s="63">
        <f>IFERROR(VLOOKUP($C24,[1]Table2!$B$1:$Z$21,MATCH("xGD/90",[1]Table2!$B$1:$Z$1,0),0)-VLOOKUP(I24,[1]Table2!$B$1:$Z$21,MATCH("xGD/90",[1]Table2!$B$1:$Z$1,0),0),"")</f>
        <v>-0.64999999999999991</v>
      </c>
      <c r="J70" s="63" t="str">
        <f>IFERROR(VLOOKUP($C24,[1]Table2!$B$1:$Z$21,MATCH("xGD/90",[1]Table2!$B$1:$Z$1,0),0)-VLOOKUP(J24,[1]Table2!$B$1:$Z$21,MATCH("xGD/90",[1]Table2!$B$1:$Z$1,0),0),"")</f>
        <v/>
      </c>
      <c r="K70" s="63">
        <f>IFERROR(VLOOKUP($C24,[1]Table2!$B$1:$Z$21,MATCH("xGD/90",[1]Table2!$B$1:$Z$1,0),0)-VLOOKUP(K24,[1]Table2!$B$1:$Z$21,MATCH("xGD/90",[1]Table2!$B$1:$Z$1,0),0),"")</f>
        <v>0.21000000000000002</v>
      </c>
      <c r="L70" s="63">
        <f>IFERROR(VLOOKUP($C24,[1]Table2!$B$1:$Z$21,MATCH("xGD/90",[1]Table2!$B$1:$Z$1,0),0)-VLOOKUP(L24,[1]Table2!$B$1:$Z$21,MATCH("xGD/90",[1]Table2!$B$1:$Z$1,0),0),"")</f>
        <v>-0.11</v>
      </c>
      <c r="M70" s="63">
        <f>IFERROR(VLOOKUP($C24,[1]Table2!$B$1:$Z$21,MATCH("xGD/90",[1]Table2!$B$1:$Z$1,0),0)-VLOOKUP(M24,[1]Table2!$B$1:$Z$21,MATCH("xGD/90",[1]Table2!$B$1:$Z$1,0),0),"")</f>
        <v>0.04</v>
      </c>
      <c r="N70" s="63" t="str">
        <f>IFERROR(VLOOKUP($C24,[1]Table2!$B$1:$Z$21,MATCH("xGD/90",[1]Table2!$B$1:$Z$1,0),0)-VLOOKUP(N24,[1]Table2!$B$1:$Z$21,MATCH("xGD/90",[1]Table2!$B$1:$Z$1,0),0),"")</f>
        <v/>
      </c>
      <c r="O70" s="63" t="str">
        <f>IFERROR(VLOOKUP($C24,[1]Table2!$B$1:$Z$21,MATCH("xGD/90",[1]Table2!$B$1:$Z$1,0),0)-VLOOKUP(O24,[1]Table2!$B$1:$Z$21,MATCH("xGD/90",[1]Table2!$B$1:$Z$1,0),0),"")</f>
        <v/>
      </c>
      <c r="P70" s="63" t="str">
        <f>IFERROR(VLOOKUP($C24,[1]Table2!$B$1:$Z$21,MATCH("xGD/90",[1]Table2!$B$1:$Z$1,0),0)-VLOOKUP(P24,[1]Table2!$B$1:$Z$21,MATCH("xGD/90",[1]Table2!$B$1:$Z$1,0),0),"")</f>
        <v/>
      </c>
      <c r="Q70" s="63">
        <f>IFERROR(VLOOKUP($C24,[1]Table2!$B$1:$Z$21,MATCH("xGD/90",[1]Table2!$B$1:$Z$1,0),0)-VLOOKUP(Q24,[1]Table2!$B$1:$Z$21,MATCH("xGD/90",[1]Table2!$B$1:$Z$1,0),0),"")</f>
        <v>0.66</v>
      </c>
      <c r="R70" s="63" t="str">
        <f>IFERROR(VLOOKUP($C24,[1]Table2!$B$1:$Z$21,MATCH("xGD/90",[1]Table2!$B$1:$Z$1,0),0)-VLOOKUP(R24,[1]Table2!$B$1:$Z$21,MATCH("xGD/90",[1]Table2!$B$1:$Z$1,0),0),"")</f>
        <v/>
      </c>
      <c r="S70" s="63" t="str">
        <f>IFERROR(VLOOKUP($C24,[1]Table2!$B$1:$Z$21,MATCH("xGD/90",[1]Table2!$B$1:$Z$1,0),0)-VLOOKUP(S24,[1]Table2!$B$1:$Z$21,MATCH("xGD/90",[1]Table2!$B$1:$Z$1,0),0),"")</f>
        <v/>
      </c>
      <c r="T70" s="63" t="str">
        <f>IFERROR(VLOOKUP($C24,[1]Table2!$B$1:$Z$21,MATCH("xGD/90",[1]Table2!$B$1:$Z$1,0),0)-VLOOKUP(T24,[1]Table2!$B$1:$Z$21,MATCH("xGD/90",[1]Table2!$B$1:$Z$1,0),0),"")</f>
        <v/>
      </c>
      <c r="U70" s="63">
        <f>IFERROR(VLOOKUP($C24,[1]Table2!$B$1:$Z$21,MATCH("xGD/90",[1]Table2!$B$1:$Z$1,0),0)-VLOOKUP(U24,[1]Table2!$B$1:$Z$21,MATCH("xGD/90",[1]Table2!$B$1:$Z$1,0),0),"")</f>
        <v>0.51</v>
      </c>
      <c r="V70" s="63" t="str">
        <f>IFERROR(VLOOKUP($C24,[1]Table2!$B$1:$Z$21,MATCH("xGD/90",[1]Table2!$B$1:$Z$1,0),0)-VLOOKUP(V24,[1]Table2!$B$1:$Z$21,MATCH("xGD/90",[1]Table2!$B$1:$Z$1,0),0),"")</f>
        <v/>
      </c>
      <c r="W70" s="63">
        <f>IFERROR(VLOOKUP($C24,[1]Table2!$B$1:$Z$21,MATCH("xGD/90",[1]Table2!$B$1:$Z$1,0),0)-VLOOKUP(W24,[1]Table2!$B$1:$Z$21,MATCH("xGD/90",[1]Table2!$B$1:$Z$1,0),0),"")</f>
        <v>0.45</v>
      </c>
      <c r="X70" s="63" t="str">
        <f>IFERROR(VLOOKUP($C24,[1]Table2!$B$1:$Z$21,MATCH("xGD/90",[1]Table2!$B$1:$Z$1,0),0)-VLOOKUP(X24,[1]Table2!$B$1:$Z$21,MATCH("xGD/90",[1]Table2!$B$1:$Z$1,0),0),"")</f>
        <v/>
      </c>
      <c r="Y70" s="63">
        <f>IFERROR(VLOOKUP($C24,[1]Table2!$B$1:$Z$21,MATCH("xGD/90",[1]Table2!$B$1:$Z$1,0),0)-VLOOKUP(Y24,[1]Table2!$B$1:$Z$21,MATCH("xGD/90",[1]Table2!$B$1:$Z$1,0),0),"")</f>
        <v>0.54</v>
      </c>
      <c r="Z70" s="63">
        <f>IFERROR(VLOOKUP($C24,[1]Table2!$B$1:$Z$21,MATCH("xGD/90",[1]Table2!$B$1:$Z$1,0),0)-VLOOKUP(Z24,[1]Table2!$B$1:$Z$21,MATCH("xGD/90",[1]Table2!$B$1:$Z$1,0),0),"")</f>
        <v>-0.4</v>
      </c>
      <c r="AA70" s="63">
        <f>IFERROR(VLOOKUP($C24,[1]Table2!$B$1:$Z$21,MATCH("xGD/90",[1]Table2!$B$1:$Z$1,0),0)-VLOOKUP(AA24,[1]Table2!$B$1:$Z$21,MATCH("xGD/90",[1]Table2!$B$1:$Z$1,0),0),"")</f>
        <v>0.8</v>
      </c>
      <c r="AB70" s="63" t="str">
        <f>IFERROR(VLOOKUP($C24,[1]Table2!$B$1:$Z$21,MATCH("xGD/90",[1]Table2!$B$1:$Z$1,0),0)-VLOOKUP(AB24,[1]Table2!$B$1:$Z$21,MATCH("xGD/90",[1]Table2!$B$1:$Z$1,0),0),"")</f>
        <v/>
      </c>
      <c r="AC70" s="63">
        <f>IFERROR(VLOOKUP($C24,[1]Table2!$B$1:$Z$21,MATCH("xGD/90",[1]Table2!$B$1:$Z$1,0),0)-VLOOKUP(AC24,[1]Table2!$B$1:$Z$21,MATCH("xGD/90",[1]Table2!$B$1:$Z$1,0),0),"")</f>
        <v>-0.3</v>
      </c>
      <c r="AD70" s="63" t="str">
        <f>IFERROR(VLOOKUP($C24,[1]Table2!$B$1:$Z$21,MATCH("xGD/90",[1]Table2!$B$1:$Z$1,0),0)-VLOOKUP(AD24,[1]Table2!$B$1:$Z$21,MATCH("xGD/90",[1]Table2!$B$1:$Z$1,0),0),"")</f>
        <v/>
      </c>
      <c r="AE70" s="63">
        <f>IFERROR(VLOOKUP($C24,[1]Table2!$B$1:$Z$21,MATCH("xGD/90",[1]Table2!$B$1:$Z$1,0),0)-VLOOKUP(AE24,[1]Table2!$B$1:$Z$21,MATCH("xGD/90",[1]Table2!$B$1:$Z$1,0),0),"")</f>
        <v>0.37</v>
      </c>
      <c r="AF70" s="63" t="str">
        <f>IFERROR(VLOOKUP($C24,[1]Table2!$B$1:$Z$21,MATCH("xGD/90",[1]Table2!$B$1:$Z$1,0),0)-VLOOKUP(AF24,[1]Table2!$B$1:$Z$21,MATCH("xGD/90",[1]Table2!$B$1:$Z$1,0),0),"")</f>
        <v/>
      </c>
      <c r="AG70" s="63">
        <f>IFERROR(VLOOKUP($C24,[1]Table2!$B$1:$Z$21,MATCH("xGD/90",[1]Table2!$B$1:$Z$1,0),0)-VLOOKUP(AG24,[1]Table2!$B$1:$Z$21,MATCH("xGD/90",[1]Table2!$B$1:$Z$1,0),0),"")</f>
        <v>0.39999999999999997</v>
      </c>
      <c r="AH70" s="63" t="str">
        <f>IFERROR(VLOOKUP($C24,[1]Table2!$B$1:$Z$21,MATCH("xGD/90",[1]Table2!$B$1:$Z$1,0),0)-VLOOKUP(AH24,[1]Table2!$B$1:$Z$21,MATCH("xGD/90",[1]Table2!$B$1:$Z$1,0),0),"")</f>
        <v/>
      </c>
      <c r="AI70" s="63" t="str">
        <f>IFERROR(VLOOKUP($C24,[1]Table2!$B$1:$Z$21,MATCH("xGD/90",[1]Table2!$B$1:$Z$1,0),0)-VLOOKUP(AI24,[1]Table2!$B$1:$Z$21,MATCH("xGD/90",[1]Table2!$B$1:$Z$1,0),0),"")</f>
        <v/>
      </c>
      <c r="AJ70" s="63" t="str">
        <f>IFERROR(VLOOKUP($C24,[1]Table2!$B$1:$Z$21,MATCH("xGD/90",[1]Table2!$B$1:$Z$1,0),0)-VLOOKUP(AJ24,[1]Table2!$B$1:$Z$21,MATCH("xGD/90",[1]Table2!$B$1:$Z$1,0),0),"")</f>
        <v/>
      </c>
      <c r="AK70" s="63" t="str">
        <f>IFERROR(VLOOKUP($C24,[1]Table2!$B$1:$Z$21,MATCH("xGD/90",[1]Table2!$B$1:$Z$1,0),0)-VLOOKUP(AK24,[1]Table2!$B$1:$Z$21,MATCH("xGD/90",[1]Table2!$B$1:$Z$1,0),0),"")</f>
        <v/>
      </c>
      <c r="AL70" s="63" t="str">
        <f>IFERROR(VLOOKUP($C24,[1]Table2!$B$1:$Z$21,MATCH("xGD/90",[1]Table2!$B$1:$Z$1,0),0)-VLOOKUP(AL24,[1]Table2!$B$1:$Z$21,MATCH("xGD/90",[1]Table2!$B$1:$Z$1,0),0),"")</f>
        <v/>
      </c>
      <c r="AM70" s="63" t="str">
        <f>IFERROR(VLOOKUP($C24,[1]Table2!$B$1:$Z$21,MATCH("xGD/90",[1]Table2!$B$1:$Z$1,0),0)-VLOOKUP(AM24,[1]Table2!$B$1:$Z$21,MATCH("xGD/90",[1]Table2!$B$1:$Z$1,0),0),"")</f>
        <v/>
      </c>
      <c r="AN70" s="63" t="str">
        <f>IFERROR(VLOOKUP($C24,[1]Table2!$B$1:$Z$21,MATCH("xGD/90",[1]Table2!$B$1:$Z$1,0),0)-VLOOKUP(AN24,[1]Table2!$B$1:$Z$21,MATCH("xGD/90",[1]Table2!$B$1:$Z$1,0),0),"")</f>
        <v/>
      </c>
      <c r="AO70" s="63" t="str">
        <f>IFERROR(VLOOKUP($C24,[1]Table2!$B$1:$Z$21,MATCH("xGD/90",[1]Table2!$B$1:$Z$1,0),0)-VLOOKUP(AO24,[1]Table2!$B$1:$Z$21,MATCH("xGD/90",[1]Table2!$B$1:$Z$1,0),0),"")</f>
        <v/>
      </c>
      <c r="AP70" s="63" t="str">
        <f>IFERROR(VLOOKUP($C24,[1]Table2!$B$1:$Z$21,MATCH("xGD/90",[1]Table2!$B$1:$Z$1,0),0)-VLOOKUP(AP24,[1]Table2!$B$1:$Z$21,MATCH("xGD/90",[1]Table2!$B$1:$Z$1,0),0),"")</f>
        <v/>
      </c>
      <c r="AQ70" s="63" t="str">
        <f>IFERROR(VLOOKUP($C24,[1]Table2!$B$1:$Z$21,MATCH("xGD/90",[1]Table2!$B$1:$Z$1,0),0)-VLOOKUP(AQ24,[1]Table2!$B$1:$Z$21,MATCH("xGD/90",[1]Table2!$B$1:$Z$1,0),0),"")</f>
        <v/>
      </c>
      <c r="AR70" s="63" t="str">
        <f>IFERROR(VLOOKUP($C24,[1]Table2!$B$1:$Z$21,MATCH("xGD/90",[1]Table2!$B$1:$Z$1,0),0)-VLOOKUP(AR24,[1]Table2!$B$1:$Z$21,MATCH("xGD/90",[1]Table2!$B$1:$Z$1,0),0),"")</f>
        <v/>
      </c>
      <c r="AS70" s="63">
        <f>IFERROR(VLOOKUP($C24,[1]Table2!$B$1:$Z$21,MATCH("xGD/90",[1]Table2!$B$1:$Z$1,0),0)-VLOOKUP(AS24,[1]Table2!$B$1:$Z$21,MATCH("xGD/90",[1]Table2!$B$1:$Z$1,0),0),"")</f>
        <v>-0.87</v>
      </c>
      <c r="AT70" s="63" t="str">
        <f>IFERROR(VLOOKUP($C24,[1]Table2!$B$1:$Z$21,MATCH("xGD/90",[1]Table2!$B$1:$Z$1,0),0)-VLOOKUP(AT24,[1]Table2!$B$1:$Z$21,MATCH("xGD/90",[1]Table2!$B$1:$Z$1,0),0),"")</f>
        <v/>
      </c>
      <c r="AU70" s="63">
        <f>IFERROR(VLOOKUP($C24,[1]Table2!$B$1:$Z$21,MATCH("xGD/90",[1]Table2!$B$1:$Z$1,0),0)-VLOOKUP(AU24,[1]Table2!$B$1:$Z$21,MATCH("xGD/90",[1]Table2!$B$1:$Z$1,0),0),"")</f>
        <v>-0.13</v>
      </c>
      <c r="AV70" s="63">
        <f>IFERROR(VLOOKUP($C24,[1]Table2!$B$1:$Z$21,MATCH("xGD/90",[1]Table2!$B$1:$Z$1,0),0)-VLOOKUP(AV24,[1]Table2!$B$1:$Z$21,MATCH("xGD/90",[1]Table2!$B$1:$Z$1,0),0),"")</f>
        <v>0.49</v>
      </c>
      <c r="AW70" s="63" t="str">
        <f>IFERROR(VLOOKUP($C24,[1]Table2!$B$1:$Z$21,MATCH("xGD/90",[1]Table2!$B$1:$Z$1,0),0)-VLOOKUP(AW24,[1]Table2!$B$1:$Z$21,MATCH("xGD/90",[1]Table2!$B$1:$Z$1,0),0),"")</f>
        <v/>
      </c>
      <c r="AX70" s="63" t="str">
        <f>IFERROR(VLOOKUP($C24,[1]Table2!$B$1:$Z$21,MATCH("xGD/90",[1]Table2!$B$1:$Z$1,0),0)-VLOOKUP(AX24,[1]Table2!$B$1:$Z$21,MATCH("xGD/90",[1]Table2!$B$1:$Z$1,0),0),"")</f>
        <v/>
      </c>
      <c r="AY70" s="63">
        <f>IFERROR(VLOOKUP($C24,[1]Table2!$B$1:$Z$21,MATCH("xGD/90",[1]Table2!$B$1:$Z$1,0),0)-VLOOKUP(AY24,[1]Table2!$B$1:$Z$21,MATCH("xGD/90",[1]Table2!$B$1:$Z$1,0),0),"")</f>
        <v>0.51</v>
      </c>
      <c r="AZ70" s="63" t="str">
        <f>IFERROR(VLOOKUP($C24,[1]Table2!$B$1:$Z$21,MATCH("xGD/90",[1]Table2!$B$1:$Z$1,0),0)-VLOOKUP(AZ24,[1]Table2!$B$1:$Z$21,MATCH("xGD/90",[1]Table2!$B$1:$Z$1,0),0),"")</f>
        <v/>
      </c>
      <c r="BA70" s="63">
        <f>IFERROR(VLOOKUP($C24,[1]Table2!$B$1:$Z$21,MATCH("xGD/90",[1]Table2!$B$1:$Z$1,0),0)-VLOOKUP(BA24,[1]Table2!$B$1:$Z$21,MATCH("xGD/90",[1]Table2!$B$1:$Z$1,0),0),"")</f>
        <v>0.66</v>
      </c>
      <c r="BB70" s="63" t="str">
        <f>IFERROR(VLOOKUP($C24,[1]Table2!$B$1:$Z$21,MATCH("xGD/90",[1]Table2!$B$1:$Z$1,0),0)-VLOOKUP(BB24,[1]Table2!$B$1:$Z$21,MATCH("xGD/90",[1]Table2!$B$1:$Z$1,0),0),"")</f>
        <v/>
      </c>
      <c r="BC70" s="63" t="str">
        <f>IFERROR(VLOOKUP($C24,[1]Table2!$B$1:$Z$21,MATCH("xGD/90",[1]Table2!$B$1:$Z$1,0),0)-VLOOKUP(BC24,[1]Table2!$B$1:$Z$21,MATCH("xGD/90",[1]Table2!$B$1:$Z$1,0),0),"")</f>
        <v/>
      </c>
      <c r="BD70" s="63" t="str">
        <f>IFERROR(VLOOKUP($C24,[1]Table2!$B$1:$Z$21,MATCH("xGD/90",[1]Table2!$B$1:$Z$1,0),0)-VLOOKUP(BD24,[1]Table2!$B$1:$Z$21,MATCH("xGD/90",[1]Table2!$B$1:$Z$1,0),0),"")</f>
        <v/>
      </c>
      <c r="BE70" s="63">
        <f>IFERROR(VLOOKUP($C24,[1]Table2!$B$1:$Z$21,MATCH("xGD/90",[1]Table2!$B$1:$Z$1,0),0)-VLOOKUP(BE24,[1]Table2!$B$1:$Z$21,MATCH("xGD/90",[1]Table2!$B$1:$Z$1,0),0),"")</f>
        <v>-0.66999999999999993</v>
      </c>
      <c r="BF70" s="63" t="str">
        <f>IFERROR(VLOOKUP($C24,[1]Table2!$B$1:$Z$21,MATCH("xGD/90",[1]Table2!$B$1:$Z$1,0),0)-VLOOKUP(BF24,[1]Table2!$B$1:$Z$21,MATCH("xGD/90",[1]Table2!$B$1:$Z$1,0),0),"")</f>
        <v/>
      </c>
      <c r="BG70" s="63">
        <f>IFERROR(VLOOKUP($C24,[1]Table2!$B$1:$Z$21,MATCH("xGD/90",[1]Table2!$B$1:$Z$1,0),0)-VLOOKUP(BG24,[1]Table2!$B$1:$Z$21,MATCH("xGD/90",[1]Table2!$B$1:$Z$1,0),0),"")</f>
        <v>0.04</v>
      </c>
      <c r="BH70" s="63" t="str">
        <f>IFERROR(VLOOKUP($C24,[1]Table2!$B$1:$Z$21,MATCH("xGD/90",[1]Table2!$B$1:$Z$1,0),0)-VLOOKUP(BH24,[1]Table2!$B$1:$Z$21,MATCH("xGD/90",[1]Table2!$B$1:$Z$1,0),0),"")</f>
        <v/>
      </c>
      <c r="BI70" s="63">
        <f>IFERROR(VLOOKUP($C24,[1]Table2!$B$1:$Z$21,MATCH("xGD/90",[1]Table2!$B$1:$Z$1,0),0)-VLOOKUP(BI24,[1]Table2!$B$1:$Z$21,MATCH("xGD/90",[1]Table2!$B$1:$Z$1,0),0),"")</f>
        <v>-0.11</v>
      </c>
      <c r="BJ70" s="63" t="str">
        <f>IFERROR(VLOOKUP($C24,[1]Table2!$B$1:$Z$21,MATCH("xGD/90",[1]Table2!$B$1:$Z$1,0),0)-VLOOKUP(BJ24,[1]Table2!$B$1:$Z$21,MATCH("xGD/90",[1]Table2!$B$1:$Z$1,0),0),"")</f>
        <v/>
      </c>
      <c r="BK70" s="63">
        <f>IFERROR(VLOOKUP($C24,[1]Table2!$B$1:$Z$21,MATCH("xGD/90",[1]Table2!$B$1:$Z$1,0),0)-VLOOKUP(BK24,[1]Table2!$B$1:$Z$21,MATCH("xGD/90",[1]Table2!$B$1:$Z$1,0),0),"")</f>
        <v>0.73000000000000009</v>
      </c>
      <c r="BL70" s="63" t="str">
        <f>IFERROR(VLOOKUP($C24,[1]Table2!$B$1:$Z$21,MATCH("xGD/90",[1]Table2!$B$1:$Z$1,0),0)-VLOOKUP(BL24,[1]Table2!$B$1:$Z$21,MATCH("xGD/90",[1]Table2!$B$1:$Z$1,0),0),"")</f>
        <v/>
      </c>
      <c r="BM70" s="63">
        <f>IFERROR(VLOOKUP($C24,[1]Table2!$B$1:$Z$21,MATCH("xGD/90",[1]Table2!$B$1:$Z$1,0),0)-VLOOKUP(BM24,[1]Table2!$B$1:$Z$21,MATCH("xGD/90",[1]Table2!$B$1:$Z$1,0),0),"")</f>
        <v>-0.64999999999999991</v>
      </c>
      <c r="BN70" s="63" t="str">
        <f>IFERROR(VLOOKUP($C24,[1]Table2!$B$1:$Z$21,MATCH("xGD/90",[1]Table2!$B$1:$Z$1,0),0)-VLOOKUP(BN24,[1]Table2!$B$1:$Z$21,MATCH("xGD/90",[1]Table2!$B$1:$Z$1,0),0),"")</f>
        <v/>
      </c>
      <c r="BO70" s="63">
        <f>IFERROR(VLOOKUP($C24,[1]Table2!$B$1:$Z$21,MATCH("xGD/90",[1]Table2!$B$1:$Z$1,0),0)-VLOOKUP(BO24,[1]Table2!$B$1:$Z$21,MATCH("xGD/90",[1]Table2!$B$1:$Z$1,0),0),"")</f>
        <v>0.21000000000000002</v>
      </c>
      <c r="BP70" s="63" t="str">
        <f>IFERROR(VLOOKUP($C24,[1]Table2!$B$1:$Z$21,MATCH("xGD/90",[1]Table2!$B$1:$Z$1,0),0)-VLOOKUP(BP24,[1]Table2!$B$1:$Z$21,MATCH("xGD/90",[1]Table2!$B$1:$Z$1,0),0),"")</f>
        <v/>
      </c>
      <c r="BQ70" s="63" t="str">
        <f>IFERROR(VLOOKUP($C24,[1]Table2!$B$1:$Z$21,MATCH("xGD/90",[1]Table2!$B$1:$Z$1,0),0)-VLOOKUP(BQ24,[1]Table2!$B$1:$Z$21,MATCH("xGD/90",[1]Table2!$B$1:$Z$1,0),0),"")</f>
        <v/>
      </c>
      <c r="BR70" s="63" t="str">
        <f>IFERROR(VLOOKUP($C24,[1]Table2!$B$1:$Z$21,MATCH("xGD/90",[1]Table2!$B$1:$Z$1,0),0)-VLOOKUP(BR24,[1]Table2!$B$1:$Z$21,MATCH("xGD/90",[1]Table2!$B$1:$Z$1,0),0),"")</f>
        <v/>
      </c>
      <c r="BS70" s="63" t="str">
        <f>IFERROR(VLOOKUP($C24,[1]Table2!$B$1:$Z$21,MATCH("xGD/90",[1]Table2!$B$1:$Z$1,0),0)-VLOOKUP(BS24,[1]Table2!$B$1:$Z$21,MATCH("xGD/90",[1]Table2!$B$1:$Z$1,0),0),"")</f>
        <v/>
      </c>
      <c r="BT70" s="63" t="str">
        <f>IFERROR(VLOOKUP($C24,[1]Table2!$B$1:$Z$21,MATCH("xGD/90",[1]Table2!$B$1:$Z$1,0),0)-VLOOKUP(BT24,[1]Table2!$B$1:$Z$21,MATCH("xGD/90",[1]Table2!$B$1:$Z$1,0),0),"")</f>
        <v/>
      </c>
      <c r="BU70" s="63">
        <f>IFERROR(VLOOKUP($C24,[1]Table2!$B$1:$Z$21,MATCH("xGD/90",[1]Table2!$B$1:$Z$1,0),0)-VLOOKUP(BU24,[1]Table2!$B$1:$Z$21,MATCH("xGD/90",[1]Table2!$B$1:$Z$1,0),0),"")</f>
        <v>0.54</v>
      </c>
      <c r="BV70" s="63">
        <f>IFERROR(VLOOKUP($C24,[1]Table2!$B$1:$Z$21,MATCH("xGD/90",[1]Table2!$B$1:$Z$1,0),0)-VLOOKUP(BV24,[1]Table2!$B$1:$Z$21,MATCH("xGD/90",[1]Table2!$B$1:$Z$1,0),0),"")</f>
        <v>-0.66999999999999993</v>
      </c>
      <c r="BW70" s="63">
        <f>IFERROR(VLOOKUP($C24,[1]Table2!$B$1:$Z$21,MATCH("xGD/90",[1]Table2!$B$1:$Z$1,0),0)-VLOOKUP(BW24,[1]Table2!$B$1:$Z$21,MATCH("xGD/90",[1]Table2!$B$1:$Z$1,0),0),"")</f>
        <v>0.45</v>
      </c>
      <c r="BX70" s="63" t="str">
        <f>IFERROR(VLOOKUP($C24,[1]Table2!$B$1:$Z$21,MATCH("xGD/90",[1]Table2!$B$1:$Z$1,0),0)-VLOOKUP(BX24,[1]Table2!$B$1:$Z$21,MATCH("xGD/90",[1]Table2!$B$1:$Z$1,0),0),"")</f>
        <v/>
      </c>
      <c r="BY70" s="63">
        <f>IFERROR(VLOOKUP($C24,[1]Table2!$B$1:$Z$21,MATCH("xGD/90",[1]Table2!$B$1:$Z$1,0),0)-VLOOKUP(BY24,[1]Table2!$B$1:$Z$21,MATCH("xGD/90",[1]Table2!$B$1:$Z$1,0),0),"")</f>
        <v>-0.87</v>
      </c>
      <c r="BZ70" s="63" t="str">
        <f>IFERROR(VLOOKUP($C24,[1]Table2!$B$1:$Z$21,MATCH("xGD/90",[1]Table2!$B$1:$Z$1,0),0)-VLOOKUP(BZ24,[1]Table2!$B$1:$Z$21,MATCH("xGD/90",[1]Table2!$B$1:$Z$1,0),0),"")</f>
        <v/>
      </c>
      <c r="CA70" s="63">
        <f>IFERROR(VLOOKUP($C24,[1]Table2!$B$1:$Z$21,MATCH("xGD/90",[1]Table2!$B$1:$Z$1,0),0)-VLOOKUP(CA24,[1]Table2!$B$1:$Z$21,MATCH("xGD/90",[1]Table2!$B$1:$Z$1,0),0),"")</f>
        <v>0.8</v>
      </c>
      <c r="CB70" s="63">
        <f>IFERROR(VLOOKUP($C24,[1]Table2!$B$1:$Z$21,MATCH("xGD/90",[1]Table2!$B$1:$Z$1,0),0)-VLOOKUP(CB24,[1]Table2!$B$1:$Z$21,MATCH("xGD/90",[1]Table2!$B$1:$Z$1,0),0),"")</f>
        <v>-0.4</v>
      </c>
      <c r="CC70" s="63">
        <f>IFERROR(VLOOKUP($C24,[1]Table2!$B$1:$Z$21,MATCH("xGD/90",[1]Table2!$B$1:$Z$1,0),0)-VLOOKUP(CC24,[1]Table2!$B$1:$Z$21,MATCH("xGD/90",[1]Table2!$B$1:$Z$1,0),0),"")</f>
        <v>0.37</v>
      </c>
      <c r="CD70" s="63">
        <f>IFERROR(VLOOKUP($C24,[1]Table2!$B$1:$Z$21,MATCH("xGD/90",[1]Table2!$B$1:$Z$1,0),0)-VLOOKUP(CD24,[1]Table2!$B$1:$Z$21,MATCH("xGD/90",[1]Table2!$B$1:$Z$1,0),0),"")</f>
        <v>-1.25</v>
      </c>
      <c r="CE70" s="63">
        <f>IFERROR(VLOOKUP($C24,[1]Table2!$B$1:$Z$21,MATCH("xGD/90",[1]Table2!$B$1:$Z$1,0),0)-VLOOKUP(CE24,[1]Table2!$B$1:$Z$21,MATCH("xGD/90",[1]Table2!$B$1:$Z$1,0),0),"")</f>
        <v>-0.3</v>
      </c>
      <c r="CF70" s="63" t="str">
        <f>IFERROR(VLOOKUP($C24,[1]Table2!$B$1:$Z$21,MATCH("xGD/90",[1]Table2!$B$1:$Z$1,0),0)-VLOOKUP(CF24,[1]Table2!$B$1:$Z$21,MATCH("xGD/90",[1]Table2!$B$1:$Z$1,0),0),"")</f>
        <v/>
      </c>
      <c r="CG70" s="63">
        <f>IFERROR(VLOOKUP($C24,[1]Table2!$B$1:$Z$21,MATCH("xGD/90",[1]Table2!$B$1:$Z$1,0),0)-VLOOKUP(CG24,[1]Table2!$B$1:$Z$21,MATCH("xGD/90",[1]Table2!$B$1:$Z$1,0),0),"")</f>
        <v>-0.13</v>
      </c>
      <c r="CH70" s="63" t="str">
        <f>IFERROR(VLOOKUP($C24,[1]Table2!$B$1:$Z$21,MATCH("xGD/90",[1]Table2!$B$1:$Z$1,0),0)-VLOOKUP(CH24,[1]Table2!$B$1:$Z$21,MATCH("xGD/90",[1]Table2!$B$1:$Z$1,0),0),"")</f>
        <v/>
      </c>
      <c r="CI70" s="63">
        <f>IFERROR(VLOOKUP($C24,[1]Table2!$B$1:$Z$21,MATCH("xGD/90",[1]Table2!$B$1:$Z$1,0),0)-VLOOKUP(CI24,[1]Table2!$B$1:$Z$21,MATCH("xGD/90",[1]Table2!$B$1:$Z$1,0),0),"")</f>
        <v>0.49</v>
      </c>
      <c r="CJ70" s="63" t="str">
        <f>IFERROR(VLOOKUP($C24,[1]Table2!$B$1:$Z$21,MATCH("xGD/90",[1]Table2!$B$1:$Z$1,0),0)-VLOOKUP(CJ24,[1]Table2!$B$1:$Z$21,MATCH("xGD/90",[1]Table2!$B$1:$Z$1,0),0),"")</f>
        <v/>
      </c>
      <c r="CK70" s="63">
        <f>IFERROR(VLOOKUP($C24,[1]Table2!$B$1:$Z$21,MATCH("xGD/90",[1]Table2!$B$1:$Z$1,0),0)-VLOOKUP(CK24,[1]Table2!$B$1:$Z$21,MATCH("xGD/90",[1]Table2!$B$1:$Z$1,0),0),"")</f>
        <v>0.39999999999999997</v>
      </c>
      <c r="CL70" s="63" t="str">
        <f>IFERROR(VLOOKUP($C24,[1]Table2!$B$1:$Z$21,MATCH("xGD/90",[1]Table2!$B$1:$Z$1,0),0)-VLOOKUP(CL24,[1]Table2!$B$1:$Z$21,MATCH("xGD/90",[1]Table2!$B$1:$Z$1,0),0),"")</f>
        <v/>
      </c>
      <c r="CM70" s="63" t="str">
        <f>IFERROR(VLOOKUP($C24,[1]Table2!$B$1:$Z$21,MATCH("xGD/90",[1]Table2!$B$1:$Z$1,0),0)-VLOOKUP(CM24,[1]Table2!$B$1:$Z$21,MATCH("xGD/90",[1]Table2!$B$1:$Z$1,0),0),"")</f>
        <v/>
      </c>
      <c r="CN70" s="63" t="str">
        <f>IFERROR(VLOOKUP($C24,[1]Table2!$B$1:$Z$21,MATCH("xGD/90",[1]Table2!$B$1:$Z$1,0),0)-VLOOKUP(CN24,[1]Table2!$B$1:$Z$21,MATCH("xGD/90",[1]Table2!$B$1:$Z$1,0),0),"")</f>
        <v/>
      </c>
      <c r="CO70" s="63" t="str">
        <f>IFERROR(VLOOKUP($C24,[1]Table2!$B$1:$Z$21,MATCH("xGD/90",[1]Table2!$B$1:$Z$1,0),0)-VLOOKUP(CO24,[1]Table2!$B$1:$Z$21,MATCH("xGD/90",[1]Table2!$B$1:$Z$1,0),0),"")</f>
        <v/>
      </c>
      <c r="CP70" s="63" t="str">
        <f>IFERROR(VLOOKUP($C24,[1]Table2!$B$1:$Z$21,MATCH("xGD/90",[1]Table2!$B$1:$Z$1,0),0)-VLOOKUP(CP24,[1]Table2!$B$1:$Z$21,MATCH("xGD/90",[1]Table2!$B$1:$Z$1,0),0),"")</f>
        <v/>
      </c>
      <c r="CQ70" s="63" t="str">
        <f>IFERROR(VLOOKUP($C24,[1]Table2!$B$1:$Z$21,MATCH("xGD/90",[1]Table2!$B$1:$Z$1,0),0)-VLOOKUP(CQ24,[1]Table2!$B$1:$Z$21,MATCH("xGD/90",[1]Table2!$B$1:$Z$1,0),0),"")</f>
        <v/>
      </c>
      <c r="CR70" s="63" t="str">
        <f>IFERROR(VLOOKUP($C24,[1]Table2!$B$1:$Z$21,MATCH("xGD/90",[1]Table2!$B$1:$Z$1,0),0)-VLOOKUP(CR24,[1]Table2!$B$1:$Z$21,MATCH("xGD/90",[1]Table2!$B$1:$Z$1,0),0),"")</f>
        <v/>
      </c>
      <c r="CS70" s="63" t="str">
        <f>IFERROR(VLOOKUP($C24,[1]Table2!$B$1:$Z$21,MATCH("xGD/90",[1]Table2!$B$1:$Z$1,0),0)-VLOOKUP(CS24,[1]Table2!$B$1:$Z$21,MATCH("xGD/90",[1]Table2!$B$1:$Z$1,0),0),"")</f>
        <v/>
      </c>
      <c r="CT70" s="63" t="str">
        <f>IFERROR(VLOOKUP($C24,[1]Table2!$B$1:$Z$21,MATCH("xGD/90",[1]Table2!$B$1:$Z$1,0),0)-VLOOKUP(CT24,[1]Table2!$B$1:$Z$21,MATCH("xGD/90",[1]Table2!$B$1:$Z$1,0),0),"")</f>
        <v/>
      </c>
      <c r="CU70" s="63" t="str">
        <f>IFERROR(VLOOKUP($C24,[1]Table2!$B$1:$Z$21,MATCH("xGD/90",[1]Table2!$B$1:$Z$1,0),0)-VLOOKUP(CU24,[1]Table2!$B$1:$Z$21,MATCH("xGD/90",[1]Table2!$B$1:$Z$1,0),0),"")</f>
        <v/>
      </c>
      <c r="CV70" s="63" t="str">
        <f>IFERROR(VLOOKUP($C24,[1]Table2!$B$1:$Z$21,MATCH("xGD/90",[1]Table2!$B$1:$Z$1,0),0)-VLOOKUP(CV24,[1]Table2!$B$1:$Z$21,MATCH("xGD/90",[1]Table2!$B$1:$Z$1,0),0),"")</f>
        <v/>
      </c>
      <c r="CW70" s="63" t="str">
        <f>IFERROR(VLOOKUP($C24,[1]Table2!$B$1:$Z$21,MATCH("xGD/90",[1]Table2!$B$1:$Z$1,0),0)-VLOOKUP(CW24,[1]Table2!$B$1:$Z$21,MATCH("xGD/90",[1]Table2!$B$1:$Z$1,0),0),"")</f>
        <v/>
      </c>
      <c r="CX70" s="63" t="str">
        <f>IFERROR(VLOOKUP($C24,[1]Table2!$B$1:$Z$21,MATCH("xGD/90",[1]Table2!$B$1:$Z$1,0),0)-VLOOKUP(CX24,[1]Table2!$B$1:$Z$21,MATCH("xGD/90",[1]Table2!$B$1:$Z$1,0),0),"")</f>
        <v/>
      </c>
      <c r="CY70" s="63" t="str">
        <f>IFERROR(VLOOKUP($C24,[1]Table2!$B$1:$Z$21,MATCH("xGD/90",[1]Table2!$B$1:$Z$1,0),0)-VLOOKUP(CY24,[1]Table2!$B$1:$Z$21,MATCH("xGD/90",[1]Table2!$B$1:$Z$1,0),0),"")</f>
        <v/>
      </c>
      <c r="CZ70" s="63" t="str">
        <f>IFERROR(VLOOKUP($C24,[1]Table2!$B$1:$Z$21,MATCH("xGD/90",[1]Table2!$B$1:$Z$1,0),0)-VLOOKUP(CZ24,[1]Table2!$B$1:$Z$21,MATCH("xGD/90",[1]Table2!$B$1:$Z$1,0),0),"")</f>
        <v/>
      </c>
      <c r="DA70" s="63" t="str">
        <f>IFERROR(VLOOKUP($C24,[1]Table2!$B$1:$Z$21,MATCH("xGD/90",[1]Table2!$B$1:$Z$1,0),0)-VLOOKUP(DA24,[1]Table2!$B$1:$Z$21,MATCH("xGD/90",[1]Table2!$B$1:$Z$1,0),0),"")</f>
        <v/>
      </c>
      <c r="DB70" s="63" t="str">
        <f>IFERROR(VLOOKUP($C24,[1]Table2!$B$1:$Z$21,MATCH("xGD/90",[1]Table2!$B$1:$Z$1,0),0)-VLOOKUP(DB24,[1]Table2!$B$1:$Z$21,MATCH("xGD/90",[1]Table2!$B$1:$Z$1,0),0),"")</f>
        <v/>
      </c>
      <c r="DC70" s="63" t="str">
        <f>IFERROR(VLOOKUP($C24,[1]Table2!$B$1:$Z$21,MATCH("xGD/90",[1]Table2!$B$1:$Z$1,0),0)-VLOOKUP(DC24,[1]Table2!$B$1:$Z$21,MATCH("xGD/90",[1]Table2!$B$1:$Z$1,0),0),"")</f>
        <v/>
      </c>
      <c r="DE70" s="101"/>
      <c r="DF70" s="101"/>
      <c r="DG70" s="101"/>
      <c r="DH70" s="101"/>
      <c r="DI70" s="101"/>
      <c r="DJ70" s="101"/>
    </row>
    <row r="71" spans="1:114" s="49" customFormat="1" ht="21.75" customHeight="1" x14ac:dyDescent="0.25">
      <c r="A71" s="50" t="s">
        <v>57</v>
      </c>
      <c r="B71" s="44">
        <f>VLOOKUP(A71,[1]Table!$B$1:$O$21,MATCH("xGD/90",[1]Table!$B$1:$O$1,0),0)</f>
        <v>-0.46</v>
      </c>
      <c r="C71" s="45" t="s">
        <v>19</v>
      </c>
      <c r="D71" s="63" t="str">
        <f>IFERROR(VLOOKUP($C25,[1]Table2!$B$1:$Z$21,MATCH("xGD/90",[1]Table2!$B$1:$Z$1,0),0)-VLOOKUP(D25,[1]Table2!$B$1:$Z$21,MATCH("xGD/90",[1]Table2!$B$1:$Z$1,0),0),"")</f>
        <v/>
      </c>
      <c r="E71" s="63">
        <f>IFERROR(VLOOKUP($C25,[1]Table2!$B$1:$Z$21,MATCH("xGD/90",[1]Table2!$B$1:$Z$1,0),0)-VLOOKUP(E25,[1]Table2!$B$1:$Z$21,MATCH("xGD/90",[1]Table2!$B$1:$Z$1,0),0),"")</f>
        <v>-2.0000000000000018E-2</v>
      </c>
      <c r="F71" s="63" t="str">
        <f>IFERROR(VLOOKUP($C25,[1]Table2!$B$1:$Z$21,MATCH("xGD/90",[1]Table2!$B$1:$Z$1,0),0)-VLOOKUP(F25,[1]Table2!$B$1:$Z$21,MATCH("xGD/90",[1]Table2!$B$1:$Z$1,0),0),"")</f>
        <v/>
      </c>
      <c r="G71" s="63">
        <f>IFERROR(VLOOKUP($C25,[1]Table2!$B$1:$Z$21,MATCH("xGD/90",[1]Table2!$B$1:$Z$1,0),0)-VLOOKUP(G25,[1]Table2!$B$1:$Z$21,MATCH("xGD/90",[1]Table2!$B$1:$Z$1,0),0),"")</f>
        <v>-0.06</v>
      </c>
      <c r="H71" s="63" t="str">
        <f>IFERROR(VLOOKUP($C25,[1]Table2!$B$1:$Z$21,MATCH("xGD/90",[1]Table2!$B$1:$Z$1,0),0)-VLOOKUP(H25,[1]Table2!$B$1:$Z$21,MATCH("xGD/90",[1]Table2!$B$1:$Z$1,0),0),"")</f>
        <v/>
      </c>
      <c r="I71" s="63">
        <f>IFERROR(VLOOKUP($C25,[1]Table2!$B$1:$Z$21,MATCH("xGD/90",[1]Table2!$B$1:$Z$1,0),0)-VLOOKUP(I25,[1]Table2!$B$1:$Z$21,MATCH("xGD/90",[1]Table2!$B$1:$Z$1,0),0),"")</f>
        <v>-0.62</v>
      </c>
      <c r="J71" s="63" t="str">
        <f>IFERROR(VLOOKUP($C25,[1]Table2!$B$1:$Z$21,MATCH("xGD/90",[1]Table2!$B$1:$Z$1,0),0)-VLOOKUP(J25,[1]Table2!$B$1:$Z$21,MATCH("xGD/90",[1]Table2!$B$1:$Z$1,0),0),"")</f>
        <v/>
      </c>
      <c r="K71" s="63">
        <f>IFERROR(VLOOKUP($C25,[1]Table2!$B$1:$Z$21,MATCH("xGD/90",[1]Table2!$B$1:$Z$1,0),0)-VLOOKUP(K25,[1]Table2!$B$1:$Z$21,MATCH("xGD/90",[1]Table2!$B$1:$Z$1,0),0),"")</f>
        <v>-1.18</v>
      </c>
      <c r="L71" s="63">
        <f>IFERROR(VLOOKUP($C25,[1]Table2!$B$1:$Z$21,MATCH("xGD/90",[1]Table2!$B$1:$Z$1,0),0)-VLOOKUP(L25,[1]Table2!$B$1:$Z$21,MATCH("xGD/90",[1]Table2!$B$1:$Z$1,0),0),"")</f>
        <v>0.28999999999999998</v>
      </c>
      <c r="M71" s="63">
        <f>IFERROR(VLOOKUP($C25,[1]Table2!$B$1:$Z$21,MATCH("xGD/90",[1]Table2!$B$1:$Z$1,0),0)-VLOOKUP(M25,[1]Table2!$B$1:$Z$21,MATCH("xGD/90",[1]Table2!$B$1:$Z$1,0),0),"")</f>
        <v>2.9999999999999971E-2</v>
      </c>
      <c r="N71" s="63" t="str">
        <f>IFERROR(VLOOKUP($C25,[1]Table2!$B$1:$Z$21,MATCH("xGD/90",[1]Table2!$B$1:$Z$1,0),0)-VLOOKUP(N25,[1]Table2!$B$1:$Z$21,MATCH("xGD/90",[1]Table2!$B$1:$Z$1,0),0),"")</f>
        <v/>
      </c>
      <c r="O71" s="63" t="str">
        <f>IFERROR(VLOOKUP($C25,[1]Table2!$B$1:$Z$21,MATCH("xGD/90",[1]Table2!$B$1:$Z$1,0),0)-VLOOKUP(O25,[1]Table2!$B$1:$Z$21,MATCH("xGD/90",[1]Table2!$B$1:$Z$1,0),0),"")</f>
        <v/>
      </c>
      <c r="P71" s="63" t="str">
        <f>IFERROR(VLOOKUP($C25,[1]Table2!$B$1:$Z$21,MATCH("xGD/90",[1]Table2!$B$1:$Z$1,0),0)-VLOOKUP(P25,[1]Table2!$B$1:$Z$21,MATCH("xGD/90",[1]Table2!$B$1:$Z$1,0),0),"")</f>
        <v/>
      </c>
      <c r="Q71" s="63">
        <f>IFERROR(VLOOKUP($C25,[1]Table2!$B$1:$Z$21,MATCH("xGD/90",[1]Table2!$B$1:$Z$1,0),0)-VLOOKUP(Q25,[1]Table2!$B$1:$Z$21,MATCH("xGD/90",[1]Table2!$B$1:$Z$1,0),0),"")</f>
        <v>-1.76</v>
      </c>
      <c r="R71" s="63" t="str">
        <f>IFERROR(VLOOKUP($C25,[1]Table2!$B$1:$Z$21,MATCH("xGD/90",[1]Table2!$B$1:$Z$1,0),0)-VLOOKUP(R25,[1]Table2!$B$1:$Z$21,MATCH("xGD/90",[1]Table2!$B$1:$Z$1,0),0),"")</f>
        <v/>
      </c>
      <c r="S71" s="63" t="str">
        <f>IFERROR(VLOOKUP($C25,[1]Table2!$B$1:$Z$21,MATCH("xGD/90",[1]Table2!$B$1:$Z$1,0),0)-VLOOKUP(S25,[1]Table2!$B$1:$Z$21,MATCH("xGD/90",[1]Table2!$B$1:$Z$1,0),0),"")</f>
        <v/>
      </c>
      <c r="T71" s="63" t="str">
        <f>IFERROR(VLOOKUP($C25,[1]Table2!$B$1:$Z$21,MATCH("xGD/90",[1]Table2!$B$1:$Z$1,0),0)-VLOOKUP(T25,[1]Table2!$B$1:$Z$21,MATCH("xGD/90",[1]Table2!$B$1:$Z$1,0),0),"")</f>
        <v/>
      </c>
      <c r="U71" s="63">
        <f>IFERROR(VLOOKUP($C25,[1]Table2!$B$1:$Z$21,MATCH("xGD/90",[1]Table2!$B$1:$Z$1,0),0)-VLOOKUP(U25,[1]Table2!$B$1:$Z$21,MATCH("xGD/90",[1]Table2!$B$1:$Z$1,0),0),"")</f>
        <v>-0.51</v>
      </c>
      <c r="V71" s="63" t="str">
        <f>IFERROR(VLOOKUP($C25,[1]Table2!$B$1:$Z$21,MATCH("xGD/90",[1]Table2!$B$1:$Z$1,0),0)-VLOOKUP(V25,[1]Table2!$B$1:$Z$21,MATCH("xGD/90",[1]Table2!$B$1:$Z$1,0),0),"")</f>
        <v/>
      </c>
      <c r="W71" s="63">
        <f>IFERROR(VLOOKUP($C25,[1]Table2!$B$1:$Z$21,MATCH("xGD/90",[1]Table2!$B$1:$Z$1,0),0)-VLOOKUP(W25,[1]Table2!$B$1:$Z$21,MATCH("xGD/90",[1]Table2!$B$1:$Z$1,0),0),"")</f>
        <v>-0.47000000000000003</v>
      </c>
      <c r="X71" s="63" t="str">
        <f>IFERROR(VLOOKUP($C25,[1]Table2!$B$1:$Z$21,MATCH("xGD/90",[1]Table2!$B$1:$Z$1,0),0)-VLOOKUP(X25,[1]Table2!$B$1:$Z$21,MATCH("xGD/90",[1]Table2!$B$1:$Z$1,0),0),"")</f>
        <v/>
      </c>
      <c r="Y71" s="63">
        <f>IFERROR(VLOOKUP($C25,[1]Table2!$B$1:$Z$21,MATCH("xGD/90",[1]Table2!$B$1:$Z$1,0),0)-VLOOKUP(Y25,[1]Table2!$B$1:$Z$21,MATCH("xGD/90",[1]Table2!$B$1:$Z$1,0),0),"")</f>
        <v>0.22000000000000003</v>
      </c>
      <c r="Z71" s="63">
        <f>IFERROR(VLOOKUP($C25,[1]Table2!$B$1:$Z$21,MATCH("xGD/90",[1]Table2!$B$1:$Z$1,0),0)-VLOOKUP(Z25,[1]Table2!$B$1:$Z$21,MATCH("xGD/90",[1]Table2!$B$1:$Z$1,0),0),"")</f>
        <v>-0.14000000000000001</v>
      </c>
      <c r="AA71" s="63">
        <f>IFERROR(VLOOKUP($C25,[1]Table2!$B$1:$Z$21,MATCH("xGD/90",[1]Table2!$B$1:$Z$1,0),0)-VLOOKUP(AA25,[1]Table2!$B$1:$Z$21,MATCH("xGD/90",[1]Table2!$B$1:$Z$1,0),0),"")</f>
        <v>-0.11000000000000004</v>
      </c>
      <c r="AB71" s="63" t="str">
        <f>IFERROR(VLOOKUP($C25,[1]Table2!$B$1:$Z$21,MATCH("xGD/90",[1]Table2!$B$1:$Z$1,0),0)-VLOOKUP(AB25,[1]Table2!$B$1:$Z$21,MATCH("xGD/90",[1]Table2!$B$1:$Z$1,0),0),"")</f>
        <v/>
      </c>
      <c r="AC71" s="63">
        <f>IFERROR(VLOOKUP($C25,[1]Table2!$B$1:$Z$21,MATCH("xGD/90",[1]Table2!$B$1:$Z$1,0),0)-VLOOKUP(AC25,[1]Table2!$B$1:$Z$21,MATCH("xGD/90",[1]Table2!$B$1:$Z$1,0),0),"")</f>
        <v>-0.64</v>
      </c>
      <c r="AD71" s="63" t="str">
        <f>IFERROR(VLOOKUP($C25,[1]Table2!$B$1:$Z$21,MATCH("xGD/90",[1]Table2!$B$1:$Z$1,0),0)-VLOOKUP(AD25,[1]Table2!$B$1:$Z$21,MATCH("xGD/90",[1]Table2!$B$1:$Z$1,0),0),"")</f>
        <v/>
      </c>
      <c r="AE71" s="63">
        <f>IFERROR(VLOOKUP($C25,[1]Table2!$B$1:$Z$21,MATCH("xGD/90",[1]Table2!$B$1:$Z$1,0),0)-VLOOKUP(AE25,[1]Table2!$B$1:$Z$21,MATCH("xGD/90",[1]Table2!$B$1:$Z$1,0),0),"")</f>
        <v>-1.1599999999999999</v>
      </c>
      <c r="AF71" s="63" t="str">
        <f>IFERROR(VLOOKUP($C25,[1]Table2!$B$1:$Z$21,MATCH("xGD/90",[1]Table2!$B$1:$Z$1,0),0)-VLOOKUP(AF25,[1]Table2!$B$1:$Z$21,MATCH("xGD/90",[1]Table2!$B$1:$Z$1,0),0),"")</f>
        <v/>
      </c>
      <c r="AG71" s="63">
        <f>IFERROR(VLOOKUP($C25,[1]Table2!$B$1:$Z$21,MATCH("xGD/90",[1]Table2!$B$1:$Z$1,0),0)-VLOOKUP(AG25,[1]Table2!$B$1:$Z$21,MATCH("xGD/90",[1]Table2!$B$1:$Z$1,0),0),"")</f>
        <v>-1.3800000000000001</v>
      </c>
      <c r="AH71" s="63" t="str">
        <f>IFERROR(VLOOKUP($C25,[1]Table2!$B$1:$Z$21,MATCH("xGD/90",[1]Table2!$B$1:$Z$1,0),0)-VLOOKUP(AH25,[1]Table2!$B$1:$Z$21,MATCH("xGD/90",[1]Table2!$B$1:$Z$1,0),0),"")</f>
        <v/>
      </c>
      <c r="AI71" s="63" t="str">
        <f>IFERROR(VLOOKUP($C25,[1]Table2!$B$1:$Z$21,MATCH("xGD/90",[1]Table2!$B$1:$Z$1,0),0)-VLOOKUP(AI25,[1]Table2!$B$1:$Z$21,MATCH("xGD/90",[1]Table2!$B$1:$Z$1,0),0),"")</f>
        <v/>
      </c>
      <c r="AJ71" s="63" t="str">
        <f>IFERROR(VLOOKUP($C25,[1]Table2!$B$1:$Z$21,MATCH("xGD/90",[1]Table2!$B$1:$Z$1,0),0)-VLOOKUP(AJ25,[1]Table2!$B$1:$Z$21,MATCH("xGD/90",[1]Table2!$B$1:$Z$1,0),0),"")</f>
        <v/>
      </c>
      <c r="AK71" s="63" t="str">
        <f>IFERROR(VLOOKUP($C25,[1]Table2!$B$1:$Z$21,MATCH("xGD/90",[1]Table2!$B$1:$Z$1,0),0)-VLOOKUP(AK25,[1]Table2!$B$1:$Z$21,MATCH("xGD/90",[1]Table2!$B$1:$Z$1,0),0),"")</f>
        <v/>
      </c>
      <c r="AL71" s="63" t="str">
        <f>IFERROR(VLOOKUP($C25,[1]Table2!$B$1:$Z$21,MATCH("xGD/90",[1]Table2!$B$1:$Z$1,0),0)-VLOOKUP(AL25,[1]Table2!$B$1:$Z$21,MATCH("xGD/90",[1]Table2!$B$1:$Z$1,0),0),"")</f>
        <v/>
      </c>
      <c r="AM71" s="63" t="str">
        <f>IFERROR(VLOOKUP($C25,[1]Table2!$B$1:$Z$21,MATCH("xGD/90",[1]Table2!$B$1:$Z$1,0),0)-VLOOKUP(AM25,[1]Table2!$B$1:$Z$21,MATCH("xGD/90",[1]Table2!$B$1:$Z$1,0),0),"")</f>
        <v/>
      </c>
      <c r="AN71" s="63" t="str">
        <f>IFERROR(VLOOKUP($C25,[1]Table2!$B$1:$Z$21,MATCH("xGD/90",[1]Table2!$B$1:$Z$1,0),0)-VLOOKUP(AN25,[1]Table2!$B$1:$Z$21,MATCH("xGD/90",[1]Table2!$B$1:$Z$1,0),0),"")</f>
        <v/>
      </c>
      <c r="AO71" s="63" t="str">
        <f>IFERROR(VLOOKUP($C25,[1]Table2!$B$1:$Z$21,MATCH("xGD/90",[1]Table2!$B$1:$Z$1,0),0)-VLOOKUP(AO25,[1]Table2!$B$1:$Z$21,MATCH("xGD/90",[1]Table2!$B$1:$Z$1,0),0),"")</f>
        <v/>
      </c>
      <c r="AP71" s="63" t="str">
        <f>IFERROR(VLOOKUP($C25,[1]Table2!$B$1:$Z$21,MATCH("xGD/90",[1]Table2!$B$1:$Z$1,0),0)-VLOOKUP(AP25,[1]Table2!$B$1:$Z$21,MATCH("xGD/90",[1]Table2!$B$1:$Z$1,0),0),"")</f>
        <v/>
      </c>
      <c r="AQ71" s="63" t="str">
        <f>IFERROR(VLOOKUP($C25,[1]Table2!$B$1:$Z$21,MATCH("xGD/90",[1]Table2!$B$1:$Z$1,0),0)-VLOOKUP(AQ25,[1]Table2!$B$1:$Z$21,MATCH("xGD/90",[1]Table2!$B$1:$Z$1,0),0),"")</f>
        <v/>
      </c>
      <c r="AR71" s="63" t="str">
        <f>IFERROR(VLOOKUP($C25,[1]Table2!$B$1:$Z$21,MATCH("xGD/90",[1]Table2!$B$1:$Z$1,0),0)-VLOOKUP(AR25,[1]Table2!$B$1:$Z$21,MATCH("xGD/90",[1]Table2!$B$1:$Z$1,0),0),"")</f>
        <v/>
      </c>
      <c r="AS71" s="63">
        <f>IFERROR(VLOOKUP($C25,[1]Table2!$B$1:$Z$21,MATCH("xGD/90",[1]Table2!$B$1:$Z$1,0),0)-VLOOKUP(AS25,[1]Table2!$B$1:$Z$21,MATCH("xGD/90",[1]Table2!$B$1:$Z$1,0),0),"")</f>
        <v>0.14999999999999997</v>
      </c>
      <c r="AT71" s="63" t="str">
        <f>IFERROR(VLOOKUP($C25,[1]Table2!$B$1:$Z$21,MATCH("xGD/90",[1]Table2!$B$1:$Z$1,0),0)-VLOOKUP(AT25,[1]Table2!$B$1:$Z$21,MATCH("xGD/90",[1]Table2!$B$1:$Z$1,0),0),"")</f>
        <v/>
      </c>
      <c r="AU71" s="63">
        <f>IFERROR(VLOOKUP($C25,[1]Table2!$B$1:$Z$21,MATCH("xGD/90",[1]Table2!$B$1:$Z$1,0),0)-VLOOKUP(AU25,[1]Table2!$B$1:$Z$21,MATCH("xGD/90",[1]Table2!$B$1:$Z$1,0),0),"")</f>
        <v>-0.81</v>
      </c>
      <c r="AV71" s="63">
        <f>IFERROR(VLOOKUP($C25,[1]Table2!$B$1:$Z$21,MATCH("xGD/90",[1]Table2!$B$1:$Z$1,0),0)-VLOOKUP(AV25,[1]Table2!$B$1:$Z$21,MATCH("xGD/90",[1]Table2!$B$1:$Z$1,0),0),"")</f>
        <v>-0.30000000000000004</v>
      </c>
      <c r="AW71" s="63" t="str">
        <f>IFERROR(VLOOKUP($C25,[1]Table2!$B$1:$Z$21,MATCH("xGD/90",[1]Table2!$B$1:$Z$1,0),0)-VLOOKUP(AW25,[1]Table2!$B$1:$Z$21,MATCH("xGD/90",[1]Table2!$B$1:$Z$1,0),0),"")</f>
        <v/>
      </c>
      <c r="AX71" s="63" t="str">
        <f>IFERROR(VLOOKUP($C25,[1]Table2!$B$1:$Z$21,MATCH("xGD/90",[1]Table2!$B$1:$Z$1,0),0)-VLOOKUP(AX25,[1]Table2!$B$1:$Z$21,MATCH("xGD/90",[1]Table2!$B$1:$Z$1,0),0),"")</f>
        <v/>
      </c>
      <c r="AY71" s="63">
        <f>IFERROR(VLOOKUP($C25,[1]Table2!$B$1:$Z$21,MATCH("xGD/90",[1]Table2!$B$1:$Z$1,0),0)-VLOOKUP(AY25,[1]Table2!$B$1:$Z$21,MATCH("xGD/90",[1]Table2!$B$1:$Z$1,0),0),"")</f>
        <v>-0.51</v>
      </c>
      <c r="AZ71" s="63" t="str">
        <f>IFERROR(VLOOKUP($C25,[1]Table2!$B$1:$Z$21,MATCH("xGD/90",[1]Table2!$B$1:$Z$1,0),0)-VLOOKUP(AZ25,[1]Table2!$B$1:$Z$21,MATCH("xGD/90",[1]Table2!$B$1:$Z$1,0),0),"")</f>
        <v/>
      </c>
      <c r="BA71" s="63">
        <f>IFERROR(VLOOKUP($C25,[1]Table2!$B$1:$Z$21,MATCH("xGD/90",[1]Table2!$B$1:$Z$1,0),0)-VLOOKUP(BA25,[1]Table2!$B$1:$Z$21,MATCH("xGD/90",[1]Table2!$B$1:$Z$1,0),0),"")</f>
        <v>-1.76</v>
      </c>
      <c r="BB71" s="63" t="str">
        <f>IFERROR(VLOOKUP($C25,[1]Table2!$B$1:$Z$21,MATCH("xGD/90",[1]Table2!$B$1:$Z$1,0),0)-VLOOKUP(BB25,[1]Table2!$B$1:$Z$21,MATCH("xGD/90",[1]Table2!$B$1:$Z$1,0),0),"")</f>
        <v/>
      </c>
      <c r="BC71" s="63" t="str">
        <f>IFERROR(VLOOKUP($C25,[1]Table2!$B$1:$Z$21,MATCH("xGD/90",[1]Table2!$B$1:$Z$1,0),0)-VLOOKUP(BC25,[1]Table2!$B$1:$Z$21,MATCH("xGD/90",[1]Table2!$B$1:$Z$1,0),0),"")</f>
        <v/>
      </c>
      <c r="BD71" s="63" t="str">
        <f>IFERROR(VLOOKUP($C25,[1]Table2!$B$1:$Z$21,MATCH("xGD/90",[1]Table2!$B$1:$Z$1,0),0)-VLOOKUP(BD25,[1]Table2!$B$1:$Z$21,MATCH("xGD/90",[1]Table2!$B$1:$Z$1,0),0),"")</f>
        <v/>
      </c>
      <c r="BE71" s="63">
        <f>IFERROR(VLOOKUP($C25,[1]Table2!$B$1:$Z$21,MATCH("xGD/90",[1]Table2!$B$1:$Z$1,0),0)-VLOOKUP(BE25,[1]Table2!$B$1:$Z$21,MATCH("xGD/90",[1]Table2!$B$1:$Z$1,0),0),"")</f>
        <v>-0.91</v>
      </c>
      <c r="BF71" s="63" t="str">
        <f>IFERROR(VLOOKUP($C25,[1]Table2!$B$1:$Z$21,MATCH("xGD/90",[1]Table2!$B$1:$Z$1,0),0)-VLOOKUP(BF25,[1]Table2!$B$1:$Z$21,MATCH("xGD/90",[1]Table2!$B$1:$Z$1,0),0),"")</f>
        <v/>
      </c>
      <c r="BG71" s="63">
        <f>IFERROR(VLOOKUP($C25,[1]Table2!$B$1:$Z$21,MATCH("xGD/90",[1]Table2!$B$1:$Z$1,0),0)-VLOOKUP(BG25,[1]Table2!$B$1:$Z$21,MATCH("xGD/90",[1]Table2!$B$1:$Z$1,0),0),"")</f>
        <v>2.9999999999999971E-2</v>
      </c>
      <c r="BH71" s="63" t="str">
        <f>IFERROR(VLOOKUP($C25,[1]Table2!$B$1:$Z$21,MATCH("xGD/90",[1]Table2!$B$1:$Z$1,0),0)-VLOOKUP(BH25,[1]Table2!$B$1:$Z$21,MATCH("xGD/90",[1]Table2!$B$1:$Z$1,0),0),"")</f>
        <v/>
      </c>
      <c r="BI71" s="63">
        <f>IFERROR(VLOOKUP($C25,[1]Table2!$B$1:$Z$21,MATCH("xGD/90",[1]Table2!$B$1:$Z$1,0),0)-VLOOKUP(BI25,[1]Table2!$B$1:$Z$21,MATCH("xGD/90",[1]Table2!$B$1:$Z$1,0),0),"")</f>
        <v>0.28999999999999998</v>
      </c>
      <c r="BJ71" s="63" t="str">
        <f>IFERROR(VLOOKUP($C25,[1]Table2!$B$1:$Z$21,MATCH("xGD/90",[1]Table2!$B$1:$Z$1,0),0)-VLOOKUP(BJ25,[1]Table2!$B$1:$Z$21,MATCH("xGD/90",[1]Table2!$B$1:$Z$1,0),0),"")</f>
        <v/>
      </c>
      <c r="BK71" s="63">
        <f>IFERROR(VLOOKUP($C25,[1]Table2!$B$1:$Z$21,MATCH("xGD/90",[1]Table2!$B$1:$Z$1,0),0)-VLOOKUP(BK25,[1]Table2!$B$1:$Z$21,MATCH("xGD/90",[1]Table2!$B$1:$Z$1,0),0),"")</f>
        <v>-0.06</v>
      </c>
      <c r="BL71" s="63">
        <f>IFERROR(VLOOKUP($C25,[1]Table2!$B$1:$Z$21,MATCH("xGD/90",[1]Table2!$B$1:$Z$1,0),0)-VLOOKUP(BL25,[1]Table2!$B$1:$Z$21,MATCH("xGD/90",[1]Table2!$B$1:$Z$1,0),0),"")</f>
        <v>-0.91</v>
      </c>
      <c r="BM71" s="63">
        <f>IFERROR(VLOOKUP($C25,[1]Table2!$B$1:$Z$21,MATCH("xGD/90",[1]Table2!$B$1:$Z$1,0),0)-VLOOKUP(BM25,[1]Table2!$B$1:$Z$21,MATCH("xGD/90",[1]Table2!$B$1:$Z$1,0),0),"")</f>
        <v>-0.62</v>
      </c>
      <c r="BN71" s="63" t="str">
        <f>IFERROR(VLOOKUP($C25,[1]Table2!$B$1:$Z$21,MATCH("xGD/90",[1]Table2!$B$1:$Z$1,0),0)-VLOOKUP(BN25,[1]Table2!$B$1:$Z$21,MATCH("xGD/90",[1]Table2!$B$1:$Z$1,0),0),"")</f>
        <v/>
      </c>
      <c r="BO71" s="63">
        <f>IFERROR(VLOOKUP($C25,[1]Table2!$B$1:$Z$21,MATCH("xGD/90",[1]Table2!$B$1:$Z$1,0),0)-VLOOKUP(BO25,[1]Table2!$B$1:$Z$21,MATCH("xGD/90",[1]Table2!$B$1:$Z$1,0),0),"")</f>
        <v>-1.18</v>
      </c>
      <c r="BP71" s="63" t="str">
        <f>IFERROR(VLOOKUP($C25,[1]Table2!$B$1:$Z$21,MATCH("xGD/90",[1]Table2!$B$1:$Z$1,0),0)-VLOOKUP(BP25,[1]Table2!$B$1:$Z$21,MATCH("xGD/90",[1]Table2!$B$1:$Z$1,0),0),"")</f>
        <v/>
      </c>
      <c r="BQ71" s="63">
        <f>IFERROR(VLOOKUP($C25,[1]Table2!$B$1:$Z$21,MATCH("xGD/90",[1]Table2!$B$1:$Z$1,0),0)-VLOOKUP(BQ25,[1]Table2!$B$1:$Z$21,MATCH("xGD/90",[1]Table2!$B$1:$Z$1,0),0),"")</f>
        <v>-2.0000000000000018E-2</v>
      </c>
      <c r="BR71" s="63" t="str">
        <f>IFERROR(VLOOKUP($C25,[1]Table2!$B$1:$Z$21,MATCH("xGD/90",[1]Table2!$B$1:$Z$1,0),0)-VLOOKUP(BR25,[1]Table2!$B$1:$Z$21,MATCH("xGD/90",[1]Table2!$B$1:$Z$1,0),0),"")</f>
        <v/>
      </c>
      <c r="BS71" s="63" t="str">
        <f>IFERROR(VLOOKUP($C25,[1]Table2!$B$1:$Z$21,MATCH("xGD/90",[1]Table2!$B$1:$Z$1,0),0)-VLOOKUP(BS25,[1]Table2!$B$1:$Z$21,MATCH("xGD/90",[1]Table2!$B$1:$Z$1,0),0),"")</f>
        <v/>
      </c>
      <c r="BT71" s="63" t="str">
        <f>IFERROR(VLOOKUP($C25,[1]Table2!$B$1:$Z$21,MATCH("xGD/90",[1]Table2!$B$1:$Z$1,0),0)-VLOOKUP(BT25,[1]Table2!$B$1:$Z$21,MATCH("xGD/90",[1]Table2!$B$1:$Z$1,0),0),"")</f>
        <v/>
      </c>
      <c r="BU71" s="63">
        <f>IFERROR(VLOOKUP($C25,[1]Table2!$B$1:$Z$21,MATCH("xGD/90",[1]Table2!$B$1:$Z$1,0),0)-VLOOKUP(BU25,[1]Table2!$B$1:$Z$21,MATCH("xGD/90",[1]Table2!$B$1:$Z$1,0),0),"")</f>
        <v>0.22000000000000003</v>
      </c>
      <c r="BV71" s="63" t="str">
        <f>IFERROR(VLOOKUP($C25,[1]Table2!$B$1:$Z$21,MATCH("xGD/90",[1]Table2!$B$1:$Z$1,0),0)-VLOOKUP(BV25,[1]Table2!$B$1:$Z$21,MATCH("xGD/90",[1]Table2!$B$1:$Z$1,0),0),"")</f>
        <v/>
      </c>
      <c r="BW71" s="63">
        <f>IFERROR(VLOOKUP($C25,[1]Table2!$B$1:$Z$21,MATCH("xGD/90",[1]Table2!$B$1:$Z$1,0),0)-VLOOKUP(BW25,[1]Table2!$B$1:$Z$21,MATCH("xGD/90",[1]Table2!$B$1:$Z$1,0),0),"")</f>
        <v>-0.47000000000000003</v>
      </c>
      <c r="BX71" s="63" t="str">
        <f>IFERROR(VLOOKUP($C25,[1]Table2!$B$1:$Z$21,MATCH("xGD/90",[1]Table2!$B$1:$Z$1,0),0)-VLOOKUP(BX25,[1]Table2!$B$1:$Z$21,MATCH("xGD/90",[1]Table2!$B$1:$Z$1,0),0),"")</f>
        <v/>
      </c>
      <c r="BY71" s="63">
        <f>IFERROR(VLOOKUP($C25,[1]Table2!$B$1:$Z$21,MATCH("xGD/90",[1]Table2!$B$1:$Z$1,0),0)-VLOOKUP(BY25,[1]Table2!$B$1:$Z$21,MATCH("xGD/90",[1]Table2!$B$1:$Z$1,0),0),"")</f>
        <v>-0.64</v>
      </c>
      <c r="BZ71" s="63" t="str">
        <f>IFERROR(VLOOKUP($C25,[1]Table2!$B$1:$Z$21,MATCH("xGD/90",[1]Table2!$B$1:$Z$1,0),0)-VLOOKUP(BZ25,[1]Table2!$B$1:$Z$21,MATCH("xGD/90",[1]Table2!$B$1:$Z$1,0),0),"")</f>
        <v/>
      </c>
      <c r="CA71" s="63">
        <f>IFERROR(VLOOKUP($C25,[1]Table2!$B$1:$Z$21,MATCH("xGD/90",[1]Table2!$B$1:$Z$1,0),0)-VLOOKUP(CA25,[1]Table2!$B$1:$Z$21,MATCH("xGD/90",[1]Table2!$B$1:$Z$1,0),0),"")</f>
        <v>-0.11000000000000004</v>
      </c>
      <c r="CB71" s="63">
        <f>IFERROR(VLOOKUP($C25,[1]Table2!$B$1:$Z$21,MATCH("xGD/90",[1]Table2!$B$1:$Z$1,0),0)-VLOOKUP(CB25,[1]Table2!$B$1:$Z$21,MATCH("xGD/90",[1]Table2!$B$1:$Z$1,0),0),"")</f>
        <v>-0.14000000000000001</v>
      </c>
      <c r="CC71" s="63">
        <f>IFERROR(VLOOKUP($C25,[1]Table2!$B$1:$Z$21,MATCH("xGD/90",[1]Table2!$B$1:$Z$1,0),0)-VLOOKUP(CC25,[1]Table2!$B$1:$Z$21,MATCH("xGD/90",[1]Table2!$B$1:$Z$1,0),0),"")</f>
        <v>-1.1599999999999999</v>
      </c>
      <c r="CD71" s="63" t="str">
        <f>IFERROR(VLOOKUP($C25,[1]Table2!$B$1:$Z$21,MATCH("xGD/90",[1]Table2!$B$1:$Z$1,0),0)-VLOOKUP(CD25,[1]Table2!$B$1:$Z$21,MATCH("xGD/90",[1]Table2!$B$1:$Z$1,0),0),"")</f>
        <v/>
      </c>
      <c r="CE71" s="63">
        <f>IFERROR(VLOOKUP($C25,[1]Table2!$B$1:$Z$21,MATCH("xGD/90",[1]Table2!$B$1:$Z$1,0),0)-VLOOKUP(CE25,[1]Table2!$B$1:$Z$21,MATCH("xGD/90",[1]Table2!$B$1:$Z$1,0),0),"")</f>
        <v>-0.30000000000000004</v>
      </c>
      <c r="CF71" s="63" t="str">
        <f>IFERROR(VLOOKUP($C25,[1]Table2!$B$1:$Z$21,MATCH("xGD/90",[1]Table2!$B$1:$Z$1,0),0)-VLOOKUP(CF25,[1]Table2!$B$1:$Z$21,MATCH("xGD/90",[1]Table2!$B$1:$Z$1,0),0),"")</f>
        <v/>
      </c>
      <c r="CG71" s="63">
        <f>IFERROR(VLOOKUP($C25,[1]Table2!$B$1:$Z$21,MATCH("xGD/90",[1]Table2!$B$1:$Z$1,0),0)-VLOOKUP(CG25,[1]Table2!$B$1:$Z$21,MATCH("xGD/90",[1]Table2!$B$1:$Z$1,0),0),"")</f>
        <v>-0.81</v>
      </c>
      <c r="CH71" s="63" t="str">
        <f>IFERROR(VLOOKUP($C25,[1]Table2!$B$1:$Z$21,MATCH("xGD/90",[1]Table2!$B$1:$Z$1,0),0)-VLOOKUP(CH25,[1]Table2!$B$1:$Z$21,MATCH("xGD/90",[1]Table2!$B$1:$Z$1,0),0),"")</f>
        <v/>
      </c>
      <c r="CI71" s="63">
        <f>IFERROR(VLOOKUP($C25,[1]Table2!$B$1:$Z$21,MATCH("xGD/90",[1]Table2!$B$1:$Z$1,0),0)-VLOOKUP(CI25,[1]Table2!$B$1:$Z$21,MATCH("xGD/90",[1]Table2!$B$1:$Z$1,0),0),"")</f>
        <v>0.14999999999999997</v>
      </c>
      <c r="CJ71" s="63" t="str">
        <f>IFERROR(VLOOKUP($C25,[1]Table2!$B$1:$Z$21,MATCH("xGD/90",[1]Table2!$B$1:$Z$1,0),0)-VLOOKUP(CJ25,[1]Table2!$B$1:$Z$21,MATCH("xGD/90",[1]Table2!$B$1:$Z$1,0),0),"")</f>
        <v/>
      </c>
      <c r="CK71" s="63">
        <f>IFERROR(VLOOKUP($C25,[1]Table2!$B$1:$Z$21,MATCH("xGD/90",[1]Table2!$B$1:$Z$1,0),0)-VLOOKUP(CK25,[1]Table2!$B$1:$Z$21,MATCH("xGD/90",[1]Table2!$B$1:$Z$1,0),0),"")</f>
        <v>-1.3800000000000001</v>
      </c>
      <c r="CL71" s="63" t="str">
        <f>IFERROR(VLOOKUP($C25,[1]Table2!$B$1:$Z$21,MATCH("xGD/90",[1]Table2!$B$1:$Z$1,0),0)-VLOOKUP(CL25,[1]Table2!$B$1:$Z$21,MATCH("xGD/90",[1]Table2!$B$1:$Z$1,0),0),"")</f>
        <v/>
      </c>
      <c r="CM71" s="63" t="str">
        <f>IFERROR(VLOOKUP($C25,[1]Table2!$B$1:$Z$21,MATCH("xGD/90",[1]Table2!$B$1:$Z$1,0),0)-VLOOKUP(CM25,[1]Table2!$B$1:$Z$21,MATCH("xGD/90",[1]Table2!$B$1:$Z$1,0),0),"")</f>
        <v/>
      </c>
      <c r="CN71" s="63" t="str">
        <f>IFERROR(VLOOKUP($C25,[1]Table2!$B$1:$Z$21,MATCH("xGD/90",[1]Table2!$B$1:$Z$1,0),0)-VLOOKUP(CN25,[1]Table2!$B$1:$Z$21,MATCH("xGD/90",[1]Table2!$B$1:$Z$1,0),0),"")</f>
        <v/>
      </c>
      <c r="CO71" s="63" t="str">
        <f>IFERROR(VLOOKUP($C25,[1]Table2!$B$1:$Z$21,MATCH("xGD/90",[1]Table2!$B$1:$Z$1,0),0)-VLOOKUP(CO25,[1]Table2!$B$1:$Z$21,MATCH("xGD/90",[1]Table2!$B$1:$Z$1,0),0),"")</f>
        <v/>
      </c>
      <c r="CP71" s="63" t="str">
        <f>IFERROR(VLOOKUP($C25,[1]Table2!$B$1:$Z$21,MATCH("xGD/90",[1]Table2!$B$1:$Z$1,0),0)-VLOOKUP(CP25,[1]Table2!$B$1:$Z$21,MATCH("xGD/90",[1]Table2!$B$1:$Z$1,0),0),"")</f>
        <v/>
      </c>
      <c r="CQ71" s="63" t="str">
        <f>IFERROR(VLOOKUP($C25,[1]Table2!$B$1:$Z$21,MATCH("xGD/90",[1]Table2!$B$1:$Z$1,0),0)-VLOOKUP(CQ25,[1]Table2!$B$1:$Z$21,MATCH("xGD/90",[1]Table2!$B$1:$Z$1,0),0),"")</f>
        <v/>
      </c>
      <c r="CR71" s="63" t="str">
        <f>IFERROR(VLOOKUP($C25,[1]Table2!$B$1:$Z$21,MATCH("xGD/90",[1]Table2!$B$1:$Z$1,0),0)-VLOOKUP(CR25,[1]Table2!$B$1:$Z$21,MATCH("xGD/90",[1]Table2!$B$1:$Z$1,0),0),"")</f>
        <v/>
      </c>
      <c r="CS71" s="63" t="str">
        <f>IFERROR(VLOOKUP($C25,[1]Table2!$B$1:$Z$21,MATCH("xGD/90",[1]Table2!$B$1:$Z$1,0),0)-VLOOKUP(CS25,[1]Table2!$B$1:$Z$21,MATCH("xGD/90",[1]Table2!$B$1:$Z$1,0),0),"")</f>
        <v/>
      </c>
      <c r="CT71" s="63" t="str">
        <f>IFERROR(VLOOKUP($C25,[1]Table2!$B$1:$Z$21,MATCH("xGD/90",[1]Table2!$B$1:$Z$1,0),0)-VLOOKUP(CT25,[1]Table2!$B$1:$Z$21,MATCH("xGD/90",[1]Table2!$B$1:$Z$1,0),0),"")</f>
        <v/>
      </c>
      <c r="CU71" s="63" t="str">
        <f>IFERROR(VLOOKUP($C25,[1]Table2!$B$1:$Z$21,MATCH("xGD/90",[1]Table2!$B$1:$Z$1,0),0)-VLOOKUP(CU25,[1]Table2!$B$1:$Z$21,MATCH("xGD/90",[1]Table2!$B$1:$Z$1,0),0),"")</f>
        <v/>
      </c>
      <c r="CV71" s="63" t="str">
        <f>IFERROR(VLOOKUP($C25,[1]Table2!$B$1:$Z$21,MATCH("xGD/90",[1]Table2!$B$1:$Z$1,0),0)-VLOOKUP(CV25,[1]Table2!$B$1:$Z$21,MATCH("xGD/90",[1]Table2!$B$1:$Z$1,0),0),"")</f>
        <v/>
      </c>
      <c r="CW71" s="63" t="str">
        <f>IFERROR(VLOOKUP($C25,[1]Table2!$B$1:$Z$21,MATCH("xGD/90",[1]Table2!$B$1:$Z$1,0),0)-VLOOKUP(CW25,[1]Table2!$B$1:$Z$21,MATCH("xGD/90",[1]Table2!$B$1:$Z$1,0),0),"")</f>
        <v/>
      </c>
      <c r="CX71" s="63" t="str">
        <f>IFERROR(VLOOKUP($C25,[1]Table2!$B$1:$Z$21,MATCH("xGD/90",[1]Table2!$B$1:$Z$1,0),0)-VLOOKUP(CX25,[1]Table2!$B$1:$Z$21,MATCH("xGD/90",[1]Table2!$B$1:$Z$1,0),0),"")</f>
        <v/>
      </c>
      <c r="CY71" s="63" t="str">
        <f>IFERROR(VLOOKUP($C25,[1]Table2!$B$1:$Z$21,MATCH("xGD/90",[1]Table2!$B$1:$Z$1,0),0)-VLOOKUP(CY25,[1]Table2!$B$1:$Z$21,MATCH("xGD/90",[1]Table2!$B$1:$Z$1,0),0),"")</f>
        <v/>
      </c>
      <c r="CZ71" s="63" t="str">
        <f>IFERROR(VLOOKUP($C25,[1]Table2!$B$1:$Z$21,MATCH("xGD/90",[1]Table2!$B$1:$Z$1,0),0)-VLOOKUP(CZ25,[1]Table2!$B$1:$Z$21,MATCH("xGD/90",[1]Table2!$B$1:$Z$1,0),0),"")</f>
        <v/>
      </c>
      <c r="DA71" s="63" t="str">
        <f>IFERROR(VLOOKUP($C25,[1]Table2!$B$1:$Z$21,MATCH("xGD/90",[1]Table2!$B$1:$Z$1,0),0)-VLOOKUP(DA25,[1]Table2!$B$1:$Z$21,MATCH("xGD/90",[1]Table2!$B$1:$Z$1,0),0),"")</f>
        <v/>
      </c>
      <c r="DB71" s="63" t="str">
        <f>IFERROR(VLOOKUP($C25,[1]Table2!$B$1:$Z$21,MATCH("xGD/90",[1]Table2!$B$1:$Z$1,0),0)-VLOOKUP(DB25,[1]Table2!$B$1:$Z$21,MATCH("xGD/90",[1]Table2!$B$1:$Z$1,0),0),"")</f>
        <v/>
      </c>
      <c r="DC71" s="63" t="str">
        <f>IFERROR(VLOOKUP($C25,[1]Table2!$B$1:$Z$21,MATCH("xGD/90",[1]Table2!$B$1:$Z$1,0),0)-VLOOKUP(DC25,[1]Table2!$B$1:$Z$21,MATCH("xGD/90",[1]Table2!$B$1:$Z$1,0),0),"")</f>
        <v/>
      </c>
      <c r="DE71" s="101"/>
      <c r="DF71" s="101"/>
      <c r="DG71" s="101"/>
      <c r="DH71" s="101"/>
      <c r="DI71" s="101"/>
      <c r="DJ71" s="101"/>
    </row>
    <row r="74" spans="1:114" ht="21.75" customHeight="1" x14ac:dyDescent="0.25">
      <c r="B74" s="36" t="s">
        <v>1120</v>
      </c>
      <c r="C74" s="36" t="s">
        <v>131</v>
      </c>
    </row>
    <row r="75" spans="1:114" s="49" customFormat="1" ht="21.75" customHeight="1" x14ac:dyDescent="0.25">
      <c r="A75" s="48" t="s">
        <v>36</v>
      </c>
      <c r="B75" s="44">
        <f>VLOOKUP(A75,[1]Table!$B$1:$O$21,MATCH("xGD/90",[1]Table!$B$1:$O$1,0),0)</f>
        <v>0.92</v>
      </c>
      <c r="C75" s="45" t="s">
        <v>0</v>
      </c>
      <c r="D75" s="63" t="str">
        <f>IFERROR(VLOOKUP(D6,[1]Table2!$B$1:$Z$21,MATCH("xG/90",[1]Table2!$B$1:$Z$1,0),0)*VLOOKUP($C6,[1]Table2!$B$1:$Z$21,MATCH("xGA/90",[1]Table2!$B$1:$Z$1,0),0),"")</f>
        <v/>
      </c>
      <c r="E75" s="63">
        <f>IFERROR(VLOOKUP(E6,[1]Table2!$B$1:$Z$21,MATCH("xG/90",[1]Table2!$B$1:$Z$1,0),0)*VLOOKUP($C6,[1]Table2!$B$1:$Z$21,MATCH("xGA/90",[1]Table2!$B$1:$Z$1,0),0),"")</f>
        <v>1.0674316406250002</v>
      </c>
      <c r="F75" s="63" t="str">
        <f>IFERROR(VLOOKUP(F6,[1]Table2!$B$1:$Z$21,MATCH("xG/90",[1]Table2!$B$1:$Z$1,0),0)*VLOOKUP($C6,[1]Table2!$B$1:$Z$21,MATCH("xGA/90",[1]Table2!$B$1:$Z$1,0),0),"")</f>
        <v/>
      </c>
      <c r="G75" s="63">
        <f>IFERROR(VLOOKUP(G6,[1]Table2!$B$1:$Z$21,MATCH("xG/90",[1]Table2!$B$1:$Z$1,0),0)*VLOOKUP($C6,[1]Table2!$B$1:$Z$21,MATCH("xGA/90",[1]Table2!$B$1:$Z$1,0),0),"")</f>
        <v>1.3690234375000001</v>
      </c>
      <c r="H75" s="63" t="str">
        <f>IFERROR(VLOOKUP(H6,[1]Table2!$B$1:$Z$21,MATCH("xG/90",[1]Table2!$B$1:$Z$1,0),0)*VLOOKUP($C6,[1]Table2!$B$1:$Z$21,MATCH("xGA/90",[1]Table2!$B$1:$Z$1,0),0),"")</f>
        <v/>
      </c>
      <c r="I75" s="63">
        <f>IFERROR(VLOOKUP(I6,[1]Table2!$B$1:$Z$21,MATCH("xG/90",[1]Table2!$B$1:$Z$1,0),0)*VLOOKUP($C6,[1]Table2!$B$1:$Z$21,MATCH("xGA/90",[1]Table2!$B$1:$Z$1,0),0),"")</f>
        <v>1.0945410156249999</v>
      </c>
      <c r="J75" s="63" t="str">
        <f>IFERROR(VLOOKUP(J6,[1]Table2!$B$1:$Z$21,MATCH("xG/90",[1]Table2!$B$1:$Z$1,0),0)*VLOOKUP($C6,[1]Table2!$B$1:$Z$21,MATCH("xGA/90",[1]Table2!$B$1:$Z$1,0),0),"")</f>
        <v/>
      </c>
      <c r="K75" s="63">
        <f>IFERROR(VLOOKUP(K6,[1]Table2!$B$1:$Z$21,MATCH("xG/90",[1]Table2!$B$1:$Z$1,0),0)*VLOOKUP($C6,[1]Table2!$B$1:$Z$21,MATCH("xGA/90",[1]Table2!$B$1:$Z$1,0),0),"")</f>
        <v>1.3502217741935485</v>
      </c>
      <c r="L75" s="63">
        <f>IFERROR(VLOOKUP(L6,[1]Table2!$B$1:$Z$21,MATCH("xG/90",[1]Table2!$B$1:$Z$1,0),0)*VLOOKUP($C6,[1]Table2!$B$1:$Z$21,MATCH("xGA/90",[1]Table2!$B$1:$Z$1,0),0),"")</f>
        <v>1.41646484375</v>
      </c>
      <c r="M75" s="63">
        <f>IFERROR(VLOOKUP(M6,[1]Table2!$B$1:$Z$21,MATCH("xG/90",[1]Table2!$B$1:$Z$1,0),0)*VLOOKUP($C6,[1]Table2!$B$1:$Z$21,MATCH("xGA/90",[1]Table2!$B$1:$Z$1,0),0),"")</f>
        <v>1.7819895833333335</v>
      </c>
      <c r="N75" s="63" t="str">
        <f>IFERROR(VLOOKUP(N6,[1]Table2!$B$1:$Z$21,MATCH("xG/90",[1]Table2!$B$1:$Z$1,0),0)*VLOOKUP($C6,[1]Table2!$B$1:$Z$21,MATCH("xGA/90",[1]Table2!$B$1:$Z$1,0),0),"")</f>
        <v/>
      </c>
      <c r="O75" s="63" t="str">
        <f>IFERROR(VLOOKUP(O6,[1]Table2!$B$1:$Z$21,MATCH("xG/90",[1]Table2!$B$1:$Z$1,0),0)*VLOOKUP($C6,[1]Table2!$B$1:$Z$21,MATCH("xGA/90",[1]Table2!$B$1:$Z$1,0),0),"")</f>
        <v/>
      </c>
      <c r="P75" s="63" t="str">
        <f>IFERROR(VLOOKUP(P6,[1]Table2!$B$1:$Z$21,MATCH("xG/90",[1]Table2!$B$1:$Z$1,0),0)*VLOOKUP($C6,[1]Table2!$B$1:$Z$21,MATCH("xGA/90",[1]Table2!$B$1:$Z$1,0),0),"")</f>
        <v/>
      </c>
      <c r="Q75" s="63">
        <f>IFERROR(VLOOKUP(Q6,[1]Table2!$B$1:$Z$21,MATCH("xG/90",[1]Table2!$B$1:$Z$1,0),0)*VLOOKUP($C6,[1]Table2!$B$1:$Z$21,MATCH("xGA/90",[1]Table2!$B$1:$Z$1,0),0),"")</f>
        <v>1.6231738281250001</v>
      </c>
      <c r="R75" s="63" t="str">
        <f>IFERROR(VLOOKUP(R6,[1]Table2!$B$1:$Z$21,MATCH("xG/90",[1]Table2!$B$1:$Z$1,0),0)*VLOOKUP($C6,[1]Table2!$B$1:$Z$21,MATCH("xGA/90",[1]Table2!$B$1:$Z$1,0),0),"")</f>
        <v/>
      </c>
      <c r="S75" s="63" t="str">
        <f>IFERROR(VLOOKUP(S6,[1]Table2!$B$1:$Z$21,MATCH("xG/90",[1]Table2!$B$1:$Z$1,0),0)*VLOOKUP($C6,[1]Table2!$B$1:$Z$21,MATCH("xGA/90",[1]Table2!$B$1:$Z$1,0),0),"")</f>
        <v/>
      </c>
      <c r="T75" s="63" t="str">
        <f>IFERROR(VLOOKUP(T6,[1]Table2!$B$1:$Z$21,MATCH("xG/90",[1]Table2!$B$1:$Z$1,0),0)*VLOOKUP($C6,[1]Table2!$B$1:$Z$21,MATCH("xGA/90",[1]Table2!$B$1:$Z$1,0),0),"")</f>
        <v/>
      </c>
      <c r="U75" s="63">
        <f>IFERROR(VLOOKUP(U6,[1]Table2!$B$1:$Z$21,MATCH("xG/90",[1]Table2!$B$1:$Z$1,0),0)*VLOOKUP($C6,[1]Table2!$B$1:$Z$21,MATCH("xGA/90",[1]Table2!$B$1:$Z$1,0),0),"")</f>
        <v>1.5723437500000002</v>
      </c>
      <c r="V75" s="63" t="str">
        <f>IFERROR(VLOOKUP(V6,[1]Table2!$B$1:$Z$21,MATCH("xG/90",[1]Table2!$B$1:$Z$1,0),0)*VLOOKUP($C6,[1]Table2!$B$1:$Z$21,MATCH("xGA/90",[1]Table2!$B$1:$Z$1,0),0),"")</f>
        <v/>
      </c>
      <c r="W75" s="63">
        <f>IFERROR(VLOOKUP(W6,[1]Table2!$B$1:$Z$21,MATCH("xG/90",[1]Table2!$B$1:$Z$1,0),0)*VLOOKUP($C6,[1]Table2!$B$1:$Z$21,MATCH("xGA/90",[1]Table2!$B$1:$Z$1,0),0),"")</f>
        <v>2.0113407258064515</v>
      </c>
      <c r="X75" s="63" t="str">
        <f>IFERROR(VLOOKUP(X6,[1]Table2!$B$1:$Z$21,MATCH("xG/90",[1]Table2!$B$1:$Z$1,0),0)*VLOOKUP($C6,[1]Table2!$B$1:$Z$21,MATCH("xGA/90",[1]Table2!$B$1:$Z$1,0),0),"")</f>
        <v/>
      </c>
      <c r="Y75" s="63">
        <f>IFERROR(VLOOKUP(Y6,[1]Table2!$B$1:$Z$21,MATCH("xG/90",[1]Table2!$B$1:$Z$1,0),0)*VLOOKUP($C6,[1]Table2!$B$1:$Z$21,MATCH("xGA/90",[1]Table2!$B$1:$Z$1,0),0),"")</f>
        <v>1.3453027343750001</v>
      </c>
      <c r="Z75" s="63" t="str">
        <f>IFERROR(VLOOKUP(Z6,[1]Table2!$B$1:$Z$21,MATCH("xG/90",[1]Table2!$B$1:$Z$1,0),0)*VLOOKUP($C6,[1]Table2!$B$1:$Z$21,MATCH("xGA/90",[1]Table2!$B$1:$Z$1,0),0),"")</f>
        <v/>
      </c>
      <c r="AA75" s="63">
        <f>IFERROR(VLOOKUP(AA6,[1]Table2!$B$1:$Z$21,MATCH("xG/90",[1]Table2!$B$1:$Z$1,0),0)*VLOOKUP($C6,[1]Table2!$B$1:$Z$21,MATCH("xGA/90",[1]Table2!$B$1:$Z$1,0),0),"")</f>
        <v>1.0335449218750001</v>
      </c>
      <c r="AB75" s="63" t="str">
        <f>IFERROR(VLOOKUP(AB6,[1]Table2!$B$1:$Z$21,MATCH("xG/90",[1]Table2!$B$1:$Z$1,0),0)*VLOOKUP($C6,[1]Table2!$B$1:$Z$21,MATCH("xGA/90",[1]Table2!$B$1:$Z$1,0),0),"")</f>
        <v/>
      </c>
      <c r="AC75" s="63">
        <f>IFERROR(VLOOKUP(AC6,[1]Table2!$B$1:$Z$21,MATCH("xG/90",[1]Table2!$B$1:$Z$1,0),0)*VLOOKUP($C6,[1]Table2!$B$1:$Z$21,MATCH("xGA/90",[1]Table2!$B$1:$Z$1,0),0),"")</f>
        <v>1.0877636718750001</v>
      </c>
      <c r="AD75" s="63" t="str">
        <f>IFERROR(VLOOKUP(AD6,[1]Table2!$B$1:$Z$21,MATCH("xG/90",[1]Table2!$B$1:$Z$1,0),0)*VLOOKUP($C6,[1]Table2!$B$1:$Z$21,MATCH("xGA/90",[1]Table2!$B$1:$Z$1,0),0),"")</f>
        <v/>
      </c>
      <c r="AE75" s="63">
        <f>IFERROR(VLOOKUP(AE6,[1]Table2!$B$1:$Z$21,MATCH("xG/90",[1]Table2!$B$1:$Z$1,0),0)*VLOOKUP($C6,[1]Table2!$B$1:$Z$21,MATCH("xGA/90",[1]Table2!$B$1:$Z$1,0),0),"")</f>
        <v>1.3817036290322582</v>
      </c>
      <c r="AF75" s="63" t="str">
        <f>IFERROR(VLOOKUP(AF6,[1]Table2!$B$1:$Z$21,MATCH("xG/90",[1]Table2!$B$1:$Z$1,0),0)*VLOOKUP($C6,[1]Table2!$B$1:$Z$21,MATCH("xGA/90",[1]Table2!$B$1:$Z$1,0),0),"")</f>
        <v/>
      </c>
      <c r="AG75" s="63">
        <f>IFERROR(VLOOKUP(AG6,[1]Table2!$B$1:$Z$21,MATCH("xG/90",[1]Table2!$B$1:$Z$1,0),0)*VLOOKUP($C6,[1]Table2!$B$1:$Z$21,MATCH("xGA/90",[1]Table2!$B$1:$Z$1,0),0),"")</f>
        <v>1.0708203125000002</v>
      </c>
      <c r="AH75" s="63" t="str">
        <f>IFERROR(VLOOKUP(AH6,[1]Table2!$B$1:$Z$21,MATCH("xG/90",[1]Table2!$B$1:$Z$1,0),0)*VLOOKUP($C6,[1]Table2!$B$1:$Z$21,MATCH("xGA/90",[1]Table2!$B$1:$Z$1,0),0),"")</f>
        <v/>
      </c>
      <c r="AI75" s="63" t="str">
        <f>IFERROR(VLOOKUP(AI6,[1]Table2!$B$1:$Z$21,MATCH("xG/90",[1]Table2!$B$1:$Z$1,0),0)*VLOOKUP($C6,[1]Table2!$B$1:$Z$21,MATCH("xGA/90",[1]Table2!$B$1:$Z$1,0),0),"")</f>
        <v/>
      </c>
      <c r="AJ75" s="63" t="str">
        <f>IFERROR(VLOOKUP(AJ6,[1]Table2!$B$1:$Z$21,MATCH("xG/90",[1]Table2!$B$1:$Z$1,0),0)*VLOOKUP($C6,[1]Table2!$B$1:$Z$21,MATCH("xGA/90",[1]Table2!$B$1:$Z$1,0),0),"")</f>
        <v/>
      </c>
      <c r="AK75" s="63" t="str">
        <f>IFERROR(VLOOKUP(AK6,[1]Table2!$B$1:$Z$21,MATCH("xG/90",[1]Table2!$B$1:$Z$1,0),0)*VLOOKUP($C6,[1]Table2!$B$1:$Z$21,MATCH("xGA/90",[1]Table2!$B$1:$Z$1,0),0),"")</f>
        <v/>
      </c>
      <c r="AL75" s="63" t="str">
        <f>IFERROR(VLOOKUP(AL6,[1]Table2!$B$1:$Z$21,MATCH("xG/90",[1]Table2!$B$1:$Z$1,0),0)*VLOOKUP($C6,[1]Table2!$B$1:$Z$21,MATCH("xGA/90",[1]Table2!$B$1:$Z$1,0),0),"")</f>
        <v/>
      </c>
      <c r="AM75" s="63" t="str">
        <f>IFERROR(VLOOKUP(AM6,[1]Table2!$B$1:$Z$21,MATCH("xG/90",[1]Table2!$B$1:$Z$1,0),0)*VLOOKUP($C6,[1]Table2!$B$1:$Z$21,MATCH("xGA/90",[1]Table2!$B$1:$Z$1,0),0),"")</f>
        <v/>
      </c>
      <c r="AN75" s="63" t="str">
        <f>IFERROR(VLOOKUP(AN6,[1]Table2!$B$1:$Z$21,MATCH("xG/90",[1]Table2!$B$1:$Z$1,0),0)*VLOOKUP($C6,[1]Table2!$B$1:$Z$21,MATCH("xGA/90",[1]Table2!$B$1:$Z$1,0),0),"")</f>
        <v/>
      </c>
      <c r="AO75" s="63" t="str">
        <f>IFERROR(VLOOKUP(AO6,[1]Table2!$B$1:$Z$21,MATCH("xG/90",[1]Table2!$B$1:$Z$1,0),0)*VLOOKUP($C6,[1]Table2!$B$1:$Z$21,MATCH("xGA/90",[1]Table2!$B$1:$Z$1,0),0),"")</f>
        <v/>
      </c>
      <c r="AP75" s="63" t="str">
        <f>IFERROR(VLOOKUP(AP6,[1]Table2!$B$1:$Z$21,MATCH("xG/90",[1]Table2!$B$1:$Z$1,0),0)*VLOOKUP($C6,[1]Table2!$B$1:$Z$21,MATCH("xGA/90",[1]Table2!$B$1:$Z$1,0),0),"")</f>
        <v/>
      </c>
      <c r="AQ75" s="63" t="str">
        <f>IFERROR(VLOOKUP(AQ6,[1]Table2!$B$1:$Z$21,MATCH("xG/90",[1]Table2!$B$1:$Z$1,0),0)*VLOOKUP($C6,[1]Table2!$B$1:$Z$21,MATCH("xGA/90",[1]Table2!$B$1:$Z$1,0),0),"")</f>
        <v/>
      </c>
      <c r="AR75" s="63" t="str">
        <f>IFERROR(VLOOKUP(AR6,[1]Table2!$B$1:$Z$21,MATCH("xG/90",[1]Table2!$B$1:$Z$1,0),0)*VLOOKUP($C6,[1]Table2!$B$1:$Z$21,MATCH("xGA/90",[1]Table2!$B$1:$Z$1,0),0),"")</f>
        <v/>
      </c>
      <c r="AS75" s="63">
        <f>IFERROR(VLOOKUP(AS6,[1]Table2!$B$1:$Z$21,MATCH("xG/90",[1]Table2!$B$1:$Z$1,0),0)*VLOOKUP($C6,[1]Table2!$B$1:$Z$21,MATCH("xGA/90",[1]Table2!$B$1:$Z$1,0),0),"")</f>
        <v>1.4376713709677422</v>
      </c>
      <c r="AT75" s="63" t="str">
        <f>IFERROR(VLOOKUP(AT6,[1]Table2!$B$1:$Z$21,MATCH("xG/90",[1]Table2!$B$1:$Z$1,0),0)*VLOOKUP($C6,[1]Table2!$B$1:$Z$21,MATCH("xGA/90",[1]Table2!$B$1:$Z$1,0),0),"")</f>
        <v/>
      </c>
      <c r="AU75" s="63">
        <f>IFERROR(VLOOKUP(AU6,[1]Table2!$B$1:$Z$21,MATCH("xG/90",[1]Table2!$B$1:$Z$1,0),0)*VLOOKUP($C6,[1]Table2!$B$1:$Z$21,MATCH("xGA/90",[1]Table2!$B$1:$Z$1,0),0),"")</f>
        <v>2.0191810344827585</v>
      </c>
      <c r="AV75" s="63">
        <f>IFERROR(VLOOKUP(AV6,[1]Table2!$B$1:$Z$21,MATCH("xG/90",[1]Table2!$B$1:$Z$1,0),0)*VLOOKUP($C6,[1]Table2!$B$1:$Z$21,MATCH("xGA/90",[1]Table2!$B$1:$Z$1,0),0),"")</f>
        <v>1.8959072580645164</v>
      </c>
      <c r="AW75" s="63" t="str">
        <f>IFERROR(VLOOKUP(AW6,[1]Table2!$B$1:$Z$21,MATCH("xG/90",[1]Table2!$B$1:$Z$1,0),0)*VLOOKUP($C6,[1]Table2!$B$1:$Z$21,MATCH("xGA/90",[1]Table2!$B$1:$Z$1,0),0),"")</f>
        <v/>
      </c>
      <c r="AX75" s="63" t="str">
        <f>IFERROR(VLOOKUP(AX6,[1]Table2!$B$1:$Z$21,MATCH("xG/90",[1]Table2!$B$1:$Z$1,0),0)*VLOOKUP($C6,[1]Table2!$B$1:$Z$21,MATCH("xGA/90",[1]Table2!$B$1:$Z$1,0),0),"")</f>
        <v/>
      </c>
      <c r="AY75" s="63">
        <f>IFERROR(VLOOKUP(AY6,[1]Table2!$B$1:$Z$21,MATCH("xG/90",[1]Table2!$B$1:$Z$1,0),0)*VLOOKUP($C6,[1]Table2!$B$1:$Z$21,MATCH("xGA/90",[1]Table2!$B$1:$Z$1,0),0),"")</f>
        <v>1.5723437500000002</v>
      </c>
      <c r="AZ75" s="63" t="str">
        <f>IFERROR(VLOOKUP(AZ6,[1]Table2!$B$1:$Z$21,MATCH("xG/90",[1]Table2!$B$1:$Z$1,0),0)*VLOOKUP($C6,[1]Table2!$B$1:$Z$21,MATCH("xGA/90",[1]Table2!$B$1:$Z$1,0),0),"")</f>
        <v/>
      </c>
      <c r="BA75" s="63">
        <f>IFERROR(VLOOKUP(BA6,[1]Table2!$B$1:$Z$21,MATCH("xG/90",[1]Table2!$B$1:$Z$1,0),0)*VLOOKUP($C6,[1]Table2!$B$1:$Z$21,MATCH("xGA/90",[1]Table2!$B$1:$Z$1,0),0),"")</f>
        <v>1.7819895833333335</v>
      </c>
      <c r="BB75" s="63" t="str">
        <f>IFERROR(VLOOKUP(BB6,[1]Table2!$B$1:$Z$21,MATCH("xG/90",[1]Table2!$B$1:$Z$1,0),0)*VLOOKUP($C6,[1]Table2!$B$1:$Z$21,MATCH("xGA/90",[1]Table2!$B$1:$Z$1,0),0),"")</f>
        <v/>
      </c>
      <c r="BC75" s="63" t="str">
        <f>IFERROR(VLOOKUP(BC6,[1]Table2!$B$1:$Z$21,MATCH("xG/90",[1]Table2!$B$1:$Z$1,0),0)*VLOOKUP($C6,[1]Table2!$B$1:$Z$21,MATCH("xGA/90",[1]Table2!$B$1:$Z$1,0),0),"")</f>
        <v/>
      </c>
      <c r="BD75" s="63" t="str">
        <f>IFERROR(VLOOKUP(BD6,[1]Table2!$B$1:$Z$21,MATCH("xG/90",[1]Table2!$B$1:$Z$1,0),0)*VLOOKUP($C6,[1]Table2!$B$1:$Z$21,MATCH("xGA/90",[1]Table2!$B$1:$Z$1,0),0),"")</f>
        <v/>
      </c>
      <c r="BE75" s="63">
        <f>IFERROR(VLOOKUP(BE6,[1]Table2!$B$1:$Z$21,MATCH("xG/90",[1]Table2!$B$1:$Z$1,0),0)*VLOOKUP($C6,[1]Table2!$B$1:$Z$21,MATCH("xGA/90",[1]Table2!$B$1:$Z$1,0),0),"")</f>
        <v>1.162314453125</v>
      </c>
      <c r="BF75" s="63" t="str">
        <f>IFERROR(VLOOKUP(BF6,[1]Table2!$B$1:$Z$21,MATCH("xG/90",[1]Table2!$B$1:$Z$1,0),0)*VLOOKUP($C6,[1]Table2!$B$1:$Z$21,MATCH("xGA/90",[1]Table2!$B$1:$Z$1,0),0),"")</f>
        <v/>
      </c>
      <c r="BG75" s="63">
        <f>IFERROR(VLOOKUP(BG6,[1]Table2!$B$1:$Z$21,MATCH("xG/90",[1]Table2!$B$1:$Z$1,0),0)*VLOOKUP($C6,[1]Table2!$B$1:$Z$21,MATCH("xGA/90",[1]Table2!$B$1:$Z$1,0),0),"")</f>
        <v>1.6231738281250001</v>
      </c>
      <c r="BH75" s="63">
        <f>IFERROR(VLOOKUP(BH6,[1]Table2!$B$1:$Z$21,MATCH("xG/90",[1]Table2!$B$1:$Z$1,0),0)*VLOOKUP($C6,[1]Table2!$B$1:$Z$21,MATCH("xGA/90",[1]Table2!$B$1:$Z$1,0),0),"")</f>
        <v>2.2952604166666668</v>
      </c>
      <c r="BI75" s="63">
        <f>IFERROR(VLOOKUP(BI6,[1]Table2!$B$1:$Z$21,MATCH("xG/90",[1]Table2!$B$1:$Z$1,0),0)*VLOOKUP($C6,[1]Table2!$B$1:$Z$21,MATCH("xGA/90",[1]Table2!$B$1:$Z$1,0),0),"")</f>
        <v>1.41646484375</v>
      </c>
      <c r="BJ75" s="63" t="str">
        <f>IFERROR(VLOOKUP(BJ6,[1]Table2!$B$1:$Z$21,MATCH("xG/90",[1]Table2!$B$1:$Z$1,0),0)*VLOOKUP($C6,[1]Table2!$B$1:$Z$21,MATCH("xGA/90",[1]Table2!$B$1:$Z$1,0),0),"")</f>
        <v/>
      </c>
      <c r="BK75" s="63">
        <f>IFERROR(VLOOKUP(BK6,[1]Table2!$B$1:$Z$21,MATCH("xG/90",[1]Table2!$B$1:$Z$1,0),0)*VLOOKUP($C6,[1]Table2!$B$1:$Z$21,MATCH("xGA/90",[1]Table2!$B$1:$Z$1,0),0),"")</f>
        <v>1.3690234375000001</v>
      </c>
      <c r="BL75" s="63">
        <f>IFERROR(VLOOKUP(BL6,[1]Table2!$B$1:$Z$21,MATCH("xG/90",[1]Table2!$B$1:$Z$1,0),0)*VLOOKUP($C6,[1]Table2!$B$1:$Z$21,MATCH("xGA/90",[1]Table2!$B$1:$Z$1,0),0),"")</f>
        <v>1.162314453125</v>
      </c>
      <c r="BM75" s="63">
        <f>IFERROR(VLOOKUP(BM6,[1]Table2!$B$1:$Z$21,MATCH("xG/90",[1]Table2!$B$1:$Z$1,0),0)*VLOOKUP($C6,[1]Table2!$B$1:$Z$21,MATCH("xGA/90",[1]Table2!$B$1:$Z$1,0),0),"")</f>
        <v>1.0945410156249999</v>
      </c>
      <c r="BN75" s="63" t="str">
        <f>IFERROR(VLOOKUP(BN6,[1]Table2!$B$1:$Z$21,MATCH("xG/90",[1]Table2!$B$1:$Z$1,0),0)*VLOOKUP($C6,[1]Table2!$B$1:$Z$21,MATCH("xGA/90",[1]Table2!$B$1:$Z$1,0),0),"")</f>
        <v/>
      </c>
      <c r="BO75" s="63">
        <f>IFERROR(VLOOKUP(BO6,[1]Table2!$B$1:$Z$21,MATCH("xG/90",[1]Table2!$B$1:$Z$1,0),0)*VLOOKUP($C6,[1]Table2!$B$1:$Z$21,MATCH("xGA/90",[1]Table2!$B$1:$Z$1,0),0),"")</f>
        <v>1.3502217741935485</v>
      </c>
      <c r="BP75" s="63" t="str">
        <f>IFERROR(VLOOKUP(BP6,[1]Table2!$B$1:$Z$21,MATCH("xG/90",[1]Table2!$B$1:$Z$1,0),0)*VLOOKUP($C6,[1]Table2!$B$1:$Z$21,MATCH("xGA/90",[1]Table2!$B$1:$Z$1,0),0),"")</f>
        <v/>
      </c>
      <c r="BQ75" s="63">
        <f>IFERROR(VLOOKUP(BQ6,[1]Table2!$B$1:$Z$21,MATCH("xG/90",[1]Table2!$B$1:$Z$1,0),0)*VLOOKUP($C6,[1]Table2!$B$1:$Z$21,MATCH("xGA/90",[1]Table2!$B$1:$Z$1,0),0),"")</f>
        <v>1.0674316406250002</v>
      </c>
      <c r="BR75" s="63" t="str">
        <f>IFERROR(VLOOKUP(BR6,[1]Table2!$B$1:$Z$21,MATCH("xG/90",[1]Table2!$B$1:$Z$1,0),0)*VLOOKUP($C6,[1]Table2!$B$1:$Z$21,MATCH("xGA/90",[1]Table2!$B$1:$Z$1,0),0),"")</f>
        <v/>
      </c>
      <c r="BS75" s="63" t="str">
        <f>IFERROR(VLOOKUP(BS6,[1]Table2!$B$1:$Z$21,MATCH("xG/90",[1]Table2!$B$1:$Z$1,0),0)*VLOOKUP($C6,[1]Table2!$B$1:$Z$21,MATCH("xGA/90",[1]Table2!$B$1:$Z$1,0),0),"")</f>
        <v/>
      </c>
      <c r="BT75" s="63" t="str">
        <f>IFERROR(VLOOKUP(BT6,[1]Table2!$B$1:$Z$21,MATCH("xG/90",[1]Table2!$B$1:$Z$1,0),0)*VLOOKUP($C6,[1]Table2!$B$1:$Z$21,MATCH("xGA/90",[1]Table2!$B$1:$Z$1,0),0),"")</f>
        <v/>
      </c>
      <c r="BU75" s="63">
        <f>IFERROR(VLOOKUP(BU6,[1]Table2!$B$1:$Z$21,MATCH("xG/90",[1]Table2!$B$1:$Z$1,0),0)*VLOOKUP($C6,[1]Table2!$B$1:$Z$21,MATCH("xGA/90",[1]Table2!$B$1:$Z$1,0),0),"")</f>
        <v>1.3453027343750001</v>
      </c>
      <c r="BV75" s="63" t="str">
        <f>IFERROR(VLOOKUP(BV6,[1]Table2!$B$1:$Z$21,MATCH("xG/90",[1]Table2!$B$1:$Z$1,0),0)*VLOOKUP($C6,[1]Table2!$B$1:$Z$21,MATCH("xGA/90",[1]Table2!$B$1:$Z$1,0),0),"")</f>
        <v/>
      </c>
      <c r="BW75" s="63">
        <f>IFERROR(VLOOKUP(BW6,[1]Table2!$B$1:$Z$21,MATCH("xG/90",[1]Table2!$B$1:$Z$1,0),0)*VLOOKUP($C6,[1]Table2!$B$1:$Z$21,MATCH("xGA/90",[1]Table2!$B$1:$Z$1,0),0),"")</f>
        <v>2.0113407258064515</v>
      </c>
      <c r="BX75" s="63" t="str">
        <f>IFERROR(VLOOKUP(BX6,[1]Table2!$B$1:$Z$21,MATCH("xG/90",[1]Table2!$B$1:$Z$1,0),0)*VLOOKUP($C6,[1]Table2!$B$1:$Z$21,MATCH("xGA/90",[1]Table2!$B$1:$Z$1,0),0),"")</f>
        <v/>
      </c>
      <c r="BY75" s="63">
        <f>IFERROR(VLOOKUP(BY6,[1]Table2!$B$1:$Z$21,MATCH("xG/90",[1]Table2!$B$1:$Z$1,0),0)*VLOOKUP($C6,[1]Table2!$B$1:$Z$21,MATCH("xGA/90",[1]Table2!$B$1:$Z$1,0),0),"")</f>
        <v>1.4376713709677422</v>
      </c>
      <c r="BZ75" s="63" t="str">
        <f>IFERROR(VLOOKUP(BZ6,[1]Table2!$B$1:$Z$21,MATCH("xG/90",[1]Table2!$B$1:$Z$1,0),0)*VLOOKUP($C6,[1]Table2!$B$1:$Z$21,MATCH("xGA/90",[1]Table2!$B$1:$Z$1,0),0),"")</f>
        <v/>
      </c>
      <c r="CA75" s="63">
        <f>IFERROR(VLOOKUP(CA6,[1]Table2!$B$1:$Z$21,MATCH("xG/90",[1]Table2!$B$1:$Z$1,0),0)*VLOOKUP($C6,[1]Table2!$B$1:$Z$21,MATCH("xGA/90",[1]Table2!$B$1:$Z$1,0),0),"")</f>
        <v>1.0335449218750001</v>
      </c>
      <c r="CB75" s="63">
        <f>IFERROR(VLOOKUP(CB6,[1]Table2!$B$1:$Z$21,MATCH("xG/90",[1]Table2!$B$1:$Z$1,0),0)*VLOOKUP($C6,[1]Table2!$B$1:$Z$21,MATCH("xGA/90",[1]Table2!$B$1:$Z$1,0),0),"")</f>
        <v>2.2952604166666668</v>
      </c>
      <c r="CC75" s="63" t="str">
        <f>IFERROR(VLOOKUP(CC6,[1]Table2!$B$1:$Z$21,MATCH("xG/90",[1]Table2!$B$1:$Z$1,0),0)*VLOOKUP($C6,[1]Table2!$B$1:$Z$21,MATCH("xGA/90",[1]Table2!$B$1:$Z$1,0),0),"")</f>
        <v/>
      </c>
      <c r="CD75" s="63">
        <f>IFERROR(VLOOKUP(CD6,[1]Table2!$B$1:$Z$21,MATCH("xG/90",[1]Table2!$B$1:$Z$1,0),0)*VLOOKUP($C6,[1]Table2!$B$1:$Z$21,MATCH("xGA/90",[1]Table2!$B$1:$Z$1,0),0),"")</f>
        <v>1.3817036290322582</v>
      </c>
      <c r="CE75" s="63">
        <f>IFERROR(VLOOKUP(CE6,[1]Table2!$B$1:$Z$21,MATCH("xG/90",[1]Table2!$B$1:$Z$1,0),0)*VLOOKUP($C6,[1]Table2!$B$1:$Z$21,MATCH("xGA/90",[1]Table2!$B$1:$Z$1,0),0),"")</f>
        <v>1.8959072580645164</v>
      </c>
      <c r="CF75" s="63" t="str">
        <f>IFERROR(VLOOKUP(CF6,[1]Table2!$B$1:$Z$21,MATCH("xG/90",[1]Table2!$B$1:$Z$1,0),0)*VLOOKUP($C6,[1]Table2!$B$1:$Z$21,MATCH("xGA/90",[1]Table2!$B$1:$Z$1,0),0),"")</f>
        <v/>
      </c>
      <c r="CG75" s="63">
        <f>IFERROR(VLOOKUP(CG6,[1]Table2!$B$1:$Z$21,MATCH("xG/90",[1]Table2!$B$1:$Z$1,0),0)*VLOOKUP($C6,[1]Table2!$B$1:$Z$21,MATCH("xGA/90",[1]Table2!$B$1:$Z$1,0),0),"")</f>
        <v>2.0191810344827585</v>
      </c>
      <c r="CH75" s="63" t="str">
        <f>IFERROR(VLOOKUP(CH6,[1]Table2!$B$1:$Z$21,MATCH("xG/90",[1]Table2!$B$1:$Z$1,0),0)*VLOOKUP($C6,[1]Table2!$B$1:$Z$21,MATCH("xGA/90",[1]Table2!$B$1:$Z$1,0),0),"")</f>
        <v/>
      </c>
      <c r="CI75" s="63">
        <f>IFERROR(VLOOKUP(CI6,[1]Table2!$B$1:$Z$21,MATCH("xG/90",[1]Table2!$B$1:$Z$1,0),0)*VLOOKUP($C6,[1]Table2!$B$1:$Z$21,MATCH("xGA/90",[1]Table2!$B$1:$Z$1,0),0),"")</f>
        <v>1.0877636718750001</v>
      </c>
      <c r="CJ75" s="63" t="str">
        <f>IFERROR(VLOOKUP(CJ6,[1]Table2!$B$1:$Z$21,MATCH("xG/90",[1]Table2!$B$1:$Z$1,0),0)*VLOOKUP($C6,[1]Table2!$B$1:$Z$21,MATCH("xGA/90",[1]Table2!$B$1:$Z$1,0),0),"")</f>
        <v/>
      </c>
      <c r="CK75" s="63">
        <f>IFERROR(VLOOKUP(CK6,[1]Table2!$B$1:$Z$21,MATCH("xG/90",[1]Table2!$B$1:$Z$1,0),0)*VLOOKUP($C6,[1]Table2!$B$1:$Z$21,MATCH("xGA/90",[1]Table2!$B$1:$Z$1,0),0),"")</f>
        <v>1.0708203125000002</v>
      </c>
      <c r="CL75" s="63" t="str">
        <f>IFERROR(VLOOKUP(CL6,[1]Table2!$B$1:$Z$21,MATCH("xG/90",[1]Table2!$B$1:$Z$1,0),0)*VLOOKUP($C6,[1]Table2!$B$1:$Z$21,MATCH("xGA/90",[1]Table2!$B$1:$Z$1,0),0),"")</f>
        <v/>
      </c>
      <c r="CM75" s="63" t="str">
        <f>IFERROR(VLOOKUP(CM6,[1]Table2!$B$1:$Z$21,MATCH("xG/90",[1]Table2!$B$1:$Z$1,0),0)*VLOOKUP($C6,[1]Table2!$B$1:$Z$21,MATCH("xGA/90",[1]Table2!$B$1:$Z$1,0),0),"")</f>
        <v/>
      </c>
      <c r="CN75" s="63" t="str">
        <f>IFERROR(VLOOKUP(CN6,[1]Table2!$B$1:$Z$21,MATCH("xG/90",[1]Table2!$B$1:$Z$1,0),0)*VLOOKUP($C6,[1]Table2!$B$1:$Z$21,MATCH("xGA/90",[1]Table2!$B$1:$Z$1,0),0),"")</f>
        <v/>
      </c>
      <c r="CO75" s="63" t="str">
        <f>IFERROR(VLOOKUP(CO6,[1]Table2!$B$1:$Z$21,MATCH("xG/90",[1]Table2!$B$1:$Z$1,0),0)*VLOOKUP($C6,[1]Table2!$B$1:$Z$21,MATCH("xGA/90",[1]Table2!$B$1:$Z$1,0),0),"")</f>
        <v/>
      </c>
      <c r="CP75" s="63" t="str">
        <f>IFERROR(VLOOKUP(CP6,[1]Table2!$B$1:$Z$21,MATCH("xG/90",[1]Table2!$B$1:$Z$1,0),0)*VLOOKUP($C6,[1]Table2!$B$1:$Z$21,MATCH("xGA/90",[1]Table2!$B$1:$Z$1,0),0),"")</f>
        <v/>
      </c>
      <c r="CQ75" s="63" t="str">
        <f>IFERROR(VLOOKUP(CQ6,[1]Table2!$B$1:$Z$21,MATCH("xG/90",[1]Table2!$B$1:$Z$1,0),0)*VLOOKUP($C6,[1]Table2!$B$1:$Z$21,MATCH("xGA/90",[1]Table2!$B$1:$Z$1,0),0),"")</f>
        <v/>
      </c>
      <c r="CR75" s="63" t="str">
        <f>IFERROR(VLOOKUP(CR6,[1]Table2!$B$1:$Z$21,MATCH("xG/90",[1]Table2!$B$1:$Z$1,0),0)*VLOOKUP($C6,[1]Table2!$B$1:$Z$21,MATCH("xGA/90",[1]Table2!$B$1:$Z$1,0),0),"")</f>
        <v/>
      </c>
      <c r="CS75" s="63" t="str">
        <f>IFERROR(VLOOKUP(CS6,[1]Table2!$B$1:$Z$21,MATCH("xG/90",[1]Table2!$B$1:$Z$1,0),0)*VLOOKUP($C6,[1]Table2!$B$1:$Z$21,MATCH("xGA/90",[1]Table2!$B$1:$Z$1,0),0),"")</f>
        <v/>
      </c>
      <c r="CT75" s="63" t="str">
        <f>IFERROR(VLOOKUP(CT6,[1]Table2!$B$1:$Z$21,MATCH("xG/90",[1]Table2!$B$1:$Z$1,0),0)*VLOOKUP($C6,[1]Table2!$B$1:$Z$21,MATCH("xGA/90",[1]Table2!$B$1:$Z$1,0),0),"")</f>
        <v/>
      </c>
      <c r="CU75" s="63" t="str">
        <f>IFERROR(VLOOKUP(CU6,[1]Table2!$B$1:$Z$21,MATCH("xG/90",[1]Table2!$B$1:$Z$1,0),0)*VLOOKUP($C6,[1]Table2!$B$1:$Z$21,MATCH("xGA/90",[1]Table2!$B$1:$Z$1,0),0),"")</f>
        <v/>
      </c>
      <c r="CV75" s="63" t="str">
        <f>IFERROR(VLOOKUP(CV6,[1]Table2!$B$1:$Z$21,MATCH("xG/90",[1]Table2!$B$1:$Z$1,0),0)*VLOOKUP($C6,[1]Table2!$B$1:$Z$21,MATCH("xGA/90",[1]Table2!$B$1:$Z$1,0),0),"")</f>
        <v/>
      </c>
      <c r="CW75" s="63" t="str">
        <f>IFERROR(VLOOKUP(CW6,[1]Table2!$B$1:$Z$21,MATCH("xG/90",[1]Table2!$B$1:$Z$1,0),0)*VLOOKUP($C6,[1]Table2!$B$1:$Z$21,MATCH("xGA/90",[1]Table2!$B$1:$Z$1,0),0),"")</f>
        <v/>
      </c>
      <c r="CX75" s="63" t="str">
        <f>IFERROR(VLOOKUP(CX6,[1]Table2!$B$1:$Z$21,MATCH("xG/90",[1]Table2!$B$1:$Z$1,0),0)*VLOOKUP($C6,[1]Table2!$B$1:$Z$21,MATCH("xGA/90",[1]Table2!$B$1:$Z$1,0),0),"")</f>
        <v/>
      </c>
      <c r="CY75" s="63" t="str">
        <f>IFERROR(VLOOKUP(CY6,[1]Table2!$B$1:$Z$21,MATCH("xG/90",[1]Table2!$B$1:$Z$1,0),0)*VLOOKUP($C6,[1]Table2!$B$1:$Z$21,MATCH("xGA/90",[1]Table2!$B$1:$Z$1,0),0),"")</f>
        <v/>
      </c>
      <c r="CZ75" s="63" t="str">
        <f>IFERROR(VLOOKUP(CZ6,[1]Table2!$B$1:$Z$21,MATCH("xG/90",[1]Table2!$B$1:$Z$1,0),0)*VLOOKUP($C6,[1]Table2!$B$1:$Z$21,MATCH("xGA/90",[1]Table2!$B$1:$Z$1,0),0),"")</f>
        <v/>
      </c>
      <c r="DA75" s="63" t="str">
        <f>IFERROR(VLOOKUP(DA6,[1]Table2!$B$1:$Z$21,MATCH("xG/90",[1]Table2!$B$1:$Z$1,0),0)*VLOOKUP($C6,[1]Table2!$B$1:$Z$21,MATCH("xGA/90",[1]Table2!$B$1:$Z$1,0),0),"")</f>
        <v/>
      </c>
      <c r="DB75" s="63" t="str">
        <f>IFERROR(VLOOKUP(DB6,[1]Table2!$B$1:$Z$21,MATCH("xG/90",[1]Table2!$B$1:$Z$1,0),0)*VLOOKUP($C6,[1]Table2!$B$1:$Z$21,MATCH("xGA/90",[1]Table2!$B$1:$Z$1,0),0),"")</f>
        <v/>
      </c>
      <c r="DC75" s="63" t="str">
        <f>IFERROR(VLOOKUP(DC6,[1]Table2!$B$1:$Z$21,MATCH("xG/90",[1]Table2!$B$1:$Z$1,0),0)*VLOOKUP($C6,[1]Table2!$B$1:$Z$21,MATCH("xGA/90",[1]Table2!$B$1:$Z$1,0),0),"")</f>
        <v/>
      </c>
      <c r="DE75" s="101"/>
      <c r="DF75" s="101"/>
      <c r="DG75" s="101"/>
      <c r="DH75" s="101"/>
      <c r="DI75" s="101"/>
      <c r="DJ75" s="101"/>
    </row>
    <row r="76" spans="1:114" s="49" customFormat="1" ht="21.75" customHeight="1" x14ac:dyDescent="0.25">
      <c r="A76" s="48" t="s">
        <v>61</v>
      </c>
      <c r="B76" s="44">
        <f>VLOOKUP(A76,[1]Table!$B$1:$O$21,MATCH("xGD/90",[1]Table!$B$1:$O$1,0),0)</f>
        <v>-0.16</v>
      </c>
      <c r="C76" s="45" t="s">
        <v>1</v>
      </c>
      <c r="D76" s="63" t="str">
        <f>IFERROR(VLOOKUP(D7,[1]Table2!$B$1:$Z$21,MATCH("xG/90",[1]Table2!$B$1:$Z$1,0),0)*VLOOKUP($C7,[1]Table2!$B$1:$Z$21,MATCH("xGA/90",[1]Table2!$B$1:$Z$1,0),0),"")</f>
        <v/>
      </c>
      <c r="E76" s="63">
        <f>IFERROR(VLOOKUP(E7,[1]Table2!$B$1:$Z$21,MATCH("xG/90",[1]Table2!$B$1:$Z$1,0),0)*VLOOKUP($C7,[1]Table2!$B$1:$Z$21,MATCH("xGA/90",[1]Table2!$B$1:$Z$1,0),0),"")</f>
        <v>1.4793652343749999</v>
      </c>
      <c r="F76" s="63" t="str">
        <f>IFERROR(VLOOKUP(F7,[1]Table2!$B$1:$Z$21,MATCH("xG/90",[1]Table2!$B$1:$Z$1,0),0)*VLOOKUP($C7,[1]Table2!$B$1:$Z$21,MATCH("xGA/90",[1]Table2!$B$1:$Z$1,0),0),"")</f>
        <v/>
      </c>
      <c r="G76" s="63">
        <f>IFERROR(VLOOKUP(G7,[1]Table2!$B$1:$Z$21,MATCH("xG/90",[1]Table2!$B$1:$Z$1,0),0)*VLOOKUP($C7,[1]Table2!$B$1:$Z$21,MATCH("xGA/90",[1]Table2!$B$1:$Z$1,0),0),"")</f>
        <v>1.5709667968749998</v>
      </c>
      <c r="H76" s="63" t="str">
        <f>IFERROR(VLOOKUP(H7,[1]Table2!$B$1:$Z$21,MATCH("xG/90",[1]Table2!$B$1:$Z$1,0),0)*VLOOKUP($C7,[1]Table2!$B$1:$Z$21,MATCH("xGA/90",[1]Table2!$B$1:$Z$1,0),0),"")</f>
        <v/>
      </c>
      <c r="I76" s="63">
        <f>IFERROR(VLOOKUP(I7,[1]Table2!$B$1:$Z$21,MATCH("xG/90",[1]Table2!$B$1:$Z$1,0),0)*VLOOKUP($C7,[1]Table2!$B$1:$Z$21,MATCH("xGA/90",[1]Table2!$B$1:$Z$1,0),0),"")</f>
        <v>1.4427246093749999</v>
      </c>
      <c r="J76" s="63" t="str">
        <f>IFERROR(VLOOKUP(J7,[1]Table2!$B$1:$Z$21,MATCH("xG/90",[1]Table2!$B$1:$Z$1,0),0)*VLOOKUP($C7,[1]Table2!$B$1:$Z$21,MATCH("xGA/90",[1]Table2!$B$1:$Z$1,0),0),"")</f>
        <v/>
      </c>
      <c r="K76" s="63">
        <f>IFERROR(VLOOKUP(K7,[1]Table2!$B$1:$Z$21,MATCH("xG/90",[1]Table2!$B$1:$Z$1,0),0)*VLOOKUP($C7,[1]Table2!$B$1:$Z$21,MATCH("xGA/90",[1]Table2!$B$1:$Z$1,0),0),"")</f>
        <v>1.9431350806451615</v>
      </c>
      <c r="L76" s="63">
        <f>IFERROR(VLOOKUP(L7,[1]Table2!$B$1:$Z$21,MATCH("xG/90",[1]Table2!$B$1:$Z$1,0),0)*VLOOKUP($C7,[1]Table2!$B$1:$Z$21,MATCH("xGA/90",[1]Table2!$B$1:$Z$1,0),0),"")</f>
        <v>2.9358300781249995</v>
      </c>
      <c r="M76" s="63">
        <f>IFERROR(VLOOKUP(M7,[1]Table2!$B$1:$Z$21,MATCH("xG/90",[1]Table2!$B$1:$Z$1,0),0)*VLOOKUP($C7,[1]Table2!$B$1:$Z$21,MATCH("xGA/90",[1]Table2!$B$1:$Z$1,0),0),"")</f>
        <v>3.1022395833333332</v>
      </c>
      <c r="N76" s="63" t="str">
        <f>IFERROR(VLOOKUP(N7,[1]Table2!$B$1:$Z$21,MATCH("xG/90",[1]Table2!$B$1:$Z$1,0),0)*VLOOKUP($C7,[1]Table2!$B$1:$Z$21,MATCH("xGA/90",[1]Table2!$B$1:$Z$1,0),0),"")</f>
        <v/>
      </c>
      <c r="O76" s="63" t="str">
        <f>IFERROR(VLOOKUP(O7,[1]Table2!$B$1:$Z$21,MATCH("xG/90",[1]Table2!$B$1:$Z$1,0),0)*VLOOKUP($C7,[1]Table2!$B$1:$Z$21,MATCH("xGA/90",[1]Table2!$B$1:$Z$1,0),0),"")</f>
        <v/>
      </c>
      <c r="P76" s="63" t="str">
        <f>IFERROR(VLOOKUP(P7,[1]Table2!$B$1:$Z$21,MATCH("xG/90",[1]Table2!$B$1:$Z$1,0),0)*VLOOKUP($C7,[1]Table2!$B$1:$Z$21,MATCH("xGA/90",[1]Table2!$B$1:$Z$1,0),0),"")</f>
        <v/>
      </c>
      <c r="Q76" s="63">
        <f>IFERROR(VLOOKUP(Q7,[1]Table2!$B$1:$Z$21,MATCH("xG/90",[1]Table2!$B$1:$Z$1,0),0)*VLOOKUP($C7,[1]Table2!$B$1:$Z$21,MATCH("xGA/90",[1]Table2!$B$1:$Z$1,0),0),"")</f>
        <v>1.396923828125</v>
      </c>
      <c r="R76" s="63" t="str">
        <f>IFERROR(VLOOKUP(R7,[1]Table2!$B$1:$Z$21,MATCH("xG/90",[1]Table2!$B$1:$Z$1,0),0)*VLOOKUP($C7,[1]Table2!$B$1:$Z$21,MATCH("xGA/90",[1]Table2!$B$1:$Z$1,0),0),"")</f>
        <v/>
      </c>
      <c r="S76" s="63" t="str">
        <f>IFERROR(VLOOKUP(S7,[1]Table2!$B$1:$Z$21,MATCH("xG/90",[1]Table2!$B$1:$Z$1,0),0)*VLOOKUP($C7,[1]Table2!$B$1:$Z$21,MATCH("xGA/90",[1]Table2!$B$1:$Z$1,0),0),"")</f>
        <v/>
      </c>
      <c r="T76" s="63" t="str">
        <f>IFERROR(VLOOKUP(T7,[1]Table2!$B$1:$Z$21,MATCH("xG/90",[1]Table2!$B$1:$Z$1,0),0)*VLOOKUP($C7,[1]Table2!$B$1:$Z$21,MATCH("xGA/90",[1]Table2!$B$1:$Z$1,0),0),"")</f>
        <v/>
      </c>
      <c r="U76" s="63">
        <f>IFERROR(VLOOKUP(U7,[1]Table2!$B$1:$Z$21,MATCH("xG/90",[1]Table2!$B$1:$Z$1,0),0)*VLOOKUP($C7,[1]Table2!$B$1:$Z$21,MATCH("xGA/90",[1]Table2!$B$1:$Z$1,0),0),"")</f>
        <v>1.8182910156250001</v>
      </c>
      <c r="V76" s="63" t="str">
        <f>IFERROR(VLOOKUP(V7,[1]Table2!$B$1:$Z$21,MATCH("xG/90",[1]Table2!$B$1:$Z$1,0),0)*VLOOKUP($C7,[1]Table2!$B$1:$Z$21,MATCH("xGA/90",[1]Table2!$B$1:$Z$1,0),0),"")</f>
        <v/>
      </c>
      <c r="W76" s="63">
        <f>IFERROR(VLOOKUP(W7,[1]Table2!$B$1:$Z$21,MATCH("xG/90",[1]Table2!$B$1:$Z$1,0),0)*VLOOKUP($C7,[1]Table2!$B$1:$Z$21,MATCH("xGA/90",[1]Table2!$B$1:$Z$1,0),0),"")</f>
        <v>1.470205078125</v>
      </c>
      <c r="X76" s="63" t="str">
        <f>IFERROR(VLOOKUP(X7,[1]Table2!$B$1:$Z$21,MATCH("xG/90",[1]Table2!$B$1:$Z$1,0),0)*VLOOKUP($C7,[1]Table2!$B$1:$Z$21,MATCH("xGA/90",[1]Table2!$B$1:$Z$1,0),0),"")</f>
        <v/>
      </c>
      <c r="Y76" s="63">
        <f>IFERROR(VLOOKUP(Y7,[1]Table2!$B$1:$Z$21,MATCH("xG/90",[1]Table2!$B$1:$Z$1,0),0)*VLOOKUP($C7,[1]Table2!$B$1:$Z$21,MATCH("xGA/90",[1]Table2!$B$1:$Z$1,0),0),"")</f>
        <v>1.8674899193548387</v>
      </c>
      <c r="Z76" s="63">
        <f>IFERROR(VLOOKUP(Z7,[1]Table2!$B$1:$Z$21,MATCH("xG/90",[1]Table2!$B$1:$Z$1,0),0)*VLOOKUP($C7,[1]Table2!$B$1:$Z$21,MATCH("xGA/90",[1]Table2!$B$1:$Z$1,0),0),"")</f>
        <v>1.824939516129032</v>
      </c>
      <c r="AA76" s="63">
        <f>IFERROR(VLOOKUP(AA7,[1]Table2!$B$1:$Z$21,MATCH("xG/90",[1]Table2!$B$1:$Z$1,0),0)*VLOOKUP($C7,[1]Table2!$B$1:$Z$21,MATCH("xGA/90",[1]Table2!$B$1:$Z$1,0),0),"")</f>
        <v>2.1938574218749998</v>
      </c>
      <c r="AB76" s="63" t="str">
        <f>IFERROR(VLOOKUP(AB7,[1]Table2!$B$1:$Z$21,MATCH("xG/90",[1]Table2!$B$1:$Z$1,0),0)*VLOOKUP($C7,[1]Table2!$B$1:$Z$21,MATCH("xGA/90",[1]Table2!$B$1:$Z$1,0),0),"")</f>
        <v/>
      </c>
      <c r="AC76" s="63">
        <f>IFERROR(VLOOKUP(AC7,[1]Table2!$B$1:$Z$21,MATCH("xG/90",[1]Table2!$B$1:$Z$1,0),0)*VLOOKUP($C7,[1]Table2!$B$1:$Z$21,MATCH("xGA/90",[1]Table2!$B$1:$Z$1,0),0),"")</f>
        <v>2.5624798387096774</v>
      </c>
      <c r="AD76" s="63" t="str">
        <f>IFERROR(VLOOKUP(AD7,[1]Table2!$B$1:$Z$21,MATCH("xG/90",[1]Table2!$B$1:$Z$1,0),0)*VLOOKUP($C7,[1]Table2!$B$1:$Z$21,MATCH("xGA/90",[1]Table2!$B$1:$Z$1,0),0),"")</f>
        <v/>
      </c>
      <c r="AE76" s="63">
        <f>IFERROR(VLOOKUP(AE7,[1]Table2!$B$1:$Z$21,MATCH("xG/90",[1]Table2!$B$1:$Z$1,0),0)*VLOOKUP($C7,[1]Table2!$B$1:$Z$21,MATCH("xGA/90",[1]Table2!$B$1:$Z$1,0),0),"")</f>
        <v>2.4085104166666667</v>
      </c>
      <c r="AF76" s="63" t="str">
        <f>IFERROR(VLOOKUP(AF7,[1]Table2!$B$1:$Z$21,MATCH("xG/90",[1]Table2!$B$1:$Z$1,0),0)*VLOOKUP($C7,[1]Table2!$B$1:$Z$21,MATCH("xGA/90",[1]Table2!$B$1:$Z$1,0),0),"")</f>
        <v/>
      </c>
      <c r="AG76" s="63">
        <f>IFERROR(VLOOKUP(AG7,[1]Table2!$B$1:$Z$21,MATCH("xG/90",[1]Table2!$B$1:$Z$1,0),0)*VLOOKUP($C7,[1]Table2!$B$1:$Z$21,MATCH("xGA/90",[1]Table2!$B$1:$Z$1,0),0),"")</f>
        <v>2.7290948275862066</v>
      </c>
      <c r="AH76" s="63" t="str">
        <f>IFERROR(VLOOKUP(AH7,[1]Table2!$B$1:$Z$21,MATCH("xG/90",[1]Table2!$B$1:$Z$1,0),0)*VLOOKUP($C7,[1]Table2!$B$1:$Z$21,MATCH("xGA/90",[1]Table2!$B$1:$Z$1,0),0),"")</f>
        <v/>
      </c>
      <c r="AI76" s="63" t="str">
        <f>IFERROR(VLOOKUP(AI7,[1]Table2!$B$1:$Z$21,MATCH("xG/90",[1]Table2!$B$1:$Z$1,0),0)*VLOOKUP($C7,[1]Table2!$B$1:$Z$21,MATCH("xGA/90",[1]Table2!$B$1:$Z$1,0),0),"")</f>
        <v/>
      </c>
      <c r="AJ76" s="63" t="str">
        <f>IFERROR(VLOOKUP(AJ7,[1]Table2!$B$1:$Z$21,MATCH("xG/90",[1]Table2!$B$1:$Z$1,0),0)*VLOOKUP($C7,[1]Table2!$B$1:$Z$21,MATCH("xGA/90",[1]Table2!$B$1:$Z$1,0),0),"")</f>
        <v/>
      </c>
      <c r="AK76" s="63" t="str">
        <f>IFERROR(VLOOKUP(AK7,[1]Table2!$B$1:$Z$21,MATCH("xG/90",[1]Table2!$B$1:$Z$1,0),0)*VLOOKUP($C7,[1]Table2!$B$1:$Z$21,MATCH("xGA/90",[1]Table2!$B$1:$Z$1,0),0),"")</f>
        <v/>
      </c>
      <c r="AL76" s="63" t="str">
        <f>IFERROR(VLOOKUP(AL7,[1]Table2!$B$1:$Z$21,MATCH("xG/90",[1]Table2!$B$1:$Z$1,0),0)*VLOOKUP($C7,[1]Table2!$B$1:$Z$21,MATCH("xGA/90",[1]Table2!$B$1:$Z$1,0),0),"")</f>
        <v/>
      </c>
      <c r="AM76" s="63" t="str">
        <f>IFERROR(VLOOKUP(AM7,[1]Table2!$B$1:$Z$21,MATCH("xG/90",[1]Table2!$B$1:$Z$1,0),0)*VLOOKUP($C7,[1]Table2!$B$1:$Z$21,MATCH("xGA/90",[1]Table2!$B$1:$Z$1,0),0),"")</f>
        <v/>
      </c>
      <c r="AN76" s="63" t="str">
        <f>IFERROR(VLOOKUP(AN7,[1]Table2!$B$1:$Z$21,MATCH("xG/90",[1]Table2!$B$1:$Z$1,0),0)*VLOOKUP($C7,[1]Table2!$B$1:$Z$21,MATCH("xGA/90",[1]Table2!$B$1:$Z$1,0),0),"")</f>
        <v/>
      </c>
      <c r="AO76" s="63" t="str">
        <f>IFERROR(VLOOKUP(AO7,[1]Table2!$B$1:$Z$21,MATCH("xG/90",[1]Table2!$B$1:$Z$1,0),0)*VLOOKUP($C7,[1]Table2!$B$1:$Z$21,MATCH("xGA/90",[1]Table2!$B$1:$Z$1,0),0),"")</f>
        <v/>
      </c>
      <c r="AP76" s="63" t="str">
        <f>IFERROR(VLOOKUP(AP7,[1]Table2!$B$1:$Z$21,MATCH("xG/90",[1]Table2!$B$1:$Z$1,0),0)*VLOOKUP($C7,[1]Table2!$B$1:$Z$21,MATCH("xGA/90",[1]Table2!$B$1:$Z$1,0),0),"")</f>
        <v/>
      </c>
      <c r="AQ76" s="63" t="str">
        <f>IFERROR(VLOOKUP(AQ7,[1]Table2!$B$1:$Z$21,MATCH("xG/90",[1]Table2!$B$1:$Z$1,0),0)*VLOOKUP($C7,[1]Table2!$B$1:$Z$21,MATCH("xGA/90",[1]Table2!$B$1:$Z$1,0),0),"")</f>
        <v/>
      </c>
      <c r="AR76" s="63" t="str">
        <f>IFERROR(VLOOKUP(AR7,[1]Table2!$B$1:$Z$21,MATCH("xG/90",[1]Table2!$B$1:$Z$1,0),0)*VLOOKUP($C7,[1]Table2!$B$1:$Z$21,MATCH("xGA/90",[1]Table2!$B$1:$Z$1,0),0),"")</f>
        <v/>
      </c>
      <c r="AS76" s="63">
        <f>IFERROR(VLOOKUP(AS7,[1]Table2!$B$1:$Z$21,MATCH("xG/90",[1]Table2!$B$1:$Z$1,0),0)*VLOOKUP($C7,[1]Table2!$B$1:$Z$21,MATCH("xGA/90",[1]Table2!$B$1:$Z$1,0),0),"")</f>
        <v>2.7184979838709675</v>
      </c>
      <c r="AT76" s="63" t="str">
        <f>IFERROR(VLOOKUP(AT7,[1]Table2!$B$1:$Z$21,MATCH("xG/90",[1]Table2!$B$1:$Z$1,0),0)*VLOOKUP($C7,[1]Table2!$B$1:$Z$21,MATCH("xGA/90",[1]Table2!$B$1:$Z$1,0),0),"")</f>
        <v/>
      </c>
      <c r="AU76" s="63">
        <f>IFERROR(VLOOKUP(AU7,[1]Table2!$B$1:$Z$21,MATCH("xG/90",[1]Table2!$B$1:$Z$1,0),0)*VLOOKUP($C7,[1]Table2!$B$1:$Z$21,MATCH("xGA/90",[1]Table2!$B$1:$Z$1,0),0),"")</f>
        <v>2.1251562499999999</v>
      </c>
      <c r="AV76" s="63">
        <f>IFERROR(VLOOKUP(AV7,[1]Table2!$B$1:$Z$21,MATCH("xG/90",[1]Table2!$B$1:$Z$1,0),0)*VLOOKUP($C7,[1]Table2!$B$1:$Z$21,MATCH("xGA/90",[1]Table2!$B$1:$Z$1,0),0),"")</f>
        <v>1.4473046875</v>
      </c>
      <c r="AW76" s="63" t="str">
        <f>IFERROR(VLOOKUP(AW7,[1]Table2!$B$1:$Z$21,MATCH("xG/90",[1]Table2!$B$1:$Z$1,0),0)*VLOOKUP($C7,[1]Table2!$B$1:$Z$21,MATCH("xGA/90",[1]Table2!$B$1:$Z$1,0),0),"")</f>
        <v/>
      </c>
      <c r="AX76" s="63" t="str">
        <f>IFERROR(VLOOKUP(AX7,[1]Table2!$B$1:$Z$21,MATCH("xG/90",[1]Table2!$B$1:$Z$1,0),0)*VLOOKUP($C7,[1]Table2!$B$1:$Z$21,MATCH("xGA/90",[1]Table2!$B$1:$Z$1,0),0),"")</f>
        <v/>
      </c>
      <c r="AY76" s="63">
        <f>IFERROR(VLOOKUP(AY7,[1]Table2!$B$1:$Z$21,MATCH("xG/90",[1]Table2!$B$1:$Z$1,0),0)*VLOOKUP($C7,[1]Table2!$B$1:$Z$21,MATCH("xGA/90",[1]Table2!$B$1:$Z$1,0),0),"")</f>
        <v>1.8182910156250001</v>
      </c>
      <c r="AZ76" s="63" t="str">
        <f>IFERROR(VLOOKUP(AZ7,[1]Table2!$B$1:$Z$21,MATCH("xG/90",[1]Table2!$B$1:$Z$1,0),0)*VLOOKUP($C7,[1]Table2!$B$1:$Z$21,MATCH("xGA/90",[1]Table2!$B$1:$Z$1,0),0),"")</f>
        <v/>
      </c>
      <c r="BA76" s="63">
        <f>IFERROR(VLOOKUP(BA7,[1]Table2!$B$1:$Z$21,MATCH("xG/90",[1]Table2!$B$1:$Z$1,0),0)*VLOOKUP($C7,[1]Table2!$B$1:$Z$21,MATCH("xGA/90",[1]Table2!$B$1:$Z$1,0),0),"")</f>
        <v>1.396923828125</v>
      </c>
      <c r="BB76" s="63" t="str">
        <f>IFERROR(VLOOKUP(BB7,[1]Table2!$B$1:$Z$21,MATCH("xG/90",[1]Table2!$B$1:$Z$1,0),0)*VLOOKUP($C7,[1]Table2!$B$1:$Z$21,MATCH("xGA/90",[1]Table2!$B$1:$Z$1,0),0),"")</f>
        <v/>
      </c>
      <c r="BC76" s="63" t="str">
        <f>IFERROR(VLOOKUP(BC7,[1]Table2!$B$1:$Z$21,MATCH("xG/90",[1]Table2!$B$1:$Z$1,0),0)*VLOOKUP($C7,[1]Table2!$B$1:$Z$21,MATCH("xGA/90",[1]Table2!$B$1:$Z$1,0),0),"")</f>
        <v/>
      </c>
      <c r="BD76" s="63" t="str">
        <f>IFERROR(VLOOKUP(BD7,[1]Table2!$B$1:$Z$21,MATCH("xG/90",[1]Table2!$B$1:$Z$1,0),0)*VLOOKUP($C7,[1]Table2!$B$1:$Z$21,MATCH("xGA/90",[1]Table2!$B$1:$Z$1,0),0),"")</f>
        <v/>
      </c>
      <c r="BE76" s="63">
        <f>IFERROR(VLOOKUP(BE7,[1]Table2!$B$1:$Z$21,MATCH("xG/90",[1]Table2!$B$1:$Z$1,0),0)*VLOOKUP($C7,[1]Table2!$B$1:$Z$21,MATCH("xGA/90",[1]Table2!$B$1:$Z$1,0),0),"")</f>
        <v>1.8503515624999998</v>
      </c>
      <c r="BF76" s="63" t="str">
        <f>IFERROR(VLOOKUP(BF7,[1]Table2!$B$1:$Z$21,MATCH("xG/90",[1]Table2!$B$1:$Z$1,0),0)*VLOOKUP($C7,[1]Table2!$B$1:$Z$21,MATCH("xGA/90",[1]Table2!$B$1:$Z$1,0),0),"")</f>
        <v/>
      </c>
      <c r="BG76" s="63">
        <f>IFERROR(VLOOKUP(BG7,[1]Table2!$B$1:$Z$21,MATCH("xG/90",[1]Table2!$B$1:$Z$1,0),0)*VLOOKUP($C7,[1]Table2!$B$1:$Z$21,MATCH("xGA/90",[1]Table2!$B$1:$Z$1,0),0),"")</f>
        <v>3.1022395833333332</v>
      </c>
      <c r="BH76" s="63" t="str">
        <f>IFERROR(VLOOKUP(BH7,[1]Table2!$B$1:$Z$21,MATCH("xG/90",[1]Table2!$B$1:$Z$1,0),0)*VLOOKUP($C7,[1]Table2!$B$1:$Z$21,MATCH("xGA/90",[1]Table2!$B$1:$Z$1,0),0),"")</f>
        <v/>
      </c>
      <c r="BI76" s="63">
        <f>IFERROR(VLOOKUP(BI7,[1]Table2!$B$1:$Z$21,MATCH("xG/90",[1]Table2!$B$1:$Z$1,0),0)*VLOOKUP($C7,[1]Table2!$B$1:$Z$21,MATCH("xGA/90",[1]Table2!$B$1:$Z$1,0),0),"")</f>
        <v>2.9358300781249995</v>
      </c>
      <c r="BJ76" s="63" t="str">
        <f>IFERROR(VLOOKUP(BJ7,[1]Table2!$B$1:$Z$21,MATCH("xG/90",[1]Table2!$B$1:$Z$1,0),0)*VLOOKUP($C7,[1]Table2!$B$1:$Z$21,MATCH("xGA/90",[1]Table2!$B$1:$Z$1,0),0),"")</f>
        <v/>
      </c>
      <c r="BK76" s="63">
        <f>IFERROR(VLOOKUP(BK7,[1]Table2!$B$1:$Z$21,MATCH("xG/90",[1]Table2!$B$1:$Z$1,0),0)*VLOOKUP($C7,[1]Table2!$B$1:$Z$21,MATCH("xGA/90",[1]Table2!$B$1:$Z$1,0),0),"")</f>
        <v>1.5709667968749998</v>
      </c>
      <c r="BL76" s="63" t="str">
        <f>IFERROR(VLOOKUP(BL7,[1]Table2!$B$1:$Z$21,MATCH("xG/90",[1]Table2!$B$1:$Z$1,0),0)*VLOOKUP($C7,[1]Table2!$B$1:$Z$21,MATCH("xGA/90",[1]Table2!$B$1:$Z$1,0),0),"")</f>
        <v/>
      </c>
      <c r="BM76" s="63">
        <f>IFERROR(VLOOKUP(BM7,[1]Table2!$B$1:$Z$21,MATCH("xG/90",[1]Table2!$B$1:$Z$1,0),0)*VLOOKUP($C7,[1]Table2!$B$1:$Z$21,MATCH("xGA/90",[1]Table2!$B$1:$Z$1,0),0),"")</f>
        <v>1.4427246093749999</v>
      </c>
      <c r="BN76" s="63" t="str">
        <f>IFERROR(VLOOKUP(BN7,[1]Table2!$B$1:$Z$21,MATCH("xG/90",[1]Table2!$B$1:$Z$1,0),0)*VLOOKUP($C7,[1]Table2!$B$1:$Z$21,MATCH("xGA/90",[1]Table2!$B$1:$Z$1,0),0),"")</f>
        <v/>
      </c>
      <c r="BO76" s="63">
        <f>IFERROR(VLOOKUP(BO7,[1]Table2!$B$1:$Z$21,MATCH("xG/90",[1]Table2!$B$1:$Z$1,0),0)*VLOOKUP($C7,[1]Table2!$B$1:$Z$21,MATCH("xGA/90",[1]Table2!$B$1:$Z$1,0),0),"")</f>
        <v>1.9431350806451615</v>
      </c>
      <c r="BP76" s="63" t="str">
        <f>IFERROR(VLOOKUP(BP7,[1]Table2!$B$1:$Z$21,MATCH("xG/90",[1]Table2!$B$1:$Z$1,0),0)*VLOOKUP($C7,[1]Table2!$B$1:$Z$21,MATCH("xGA/90",[1]Table2!$B$1:$Z$1,0),0),"")</f>
        <v/>
      </c>
      <c r="BQ76" s="63">
        <f>IFERROR(VLOOKUP(BQ7,[1]Table2!$B$1:$Z$21,MATCH("xG/90",[1]Table2!$B$1:$Z$1,0),0)*VLOOKUP($C7,[1]Table2!$B$1:$Z$21,MATCH("xGA/90",[1]Table2!$B$1:$Z$1,0),0),"")</f>
        <v>1.4793652343749999</v>
      </c>
      <c r="BR76" s="63" t="str">
        <f>IFERROR(VLOOKUP(BR7,[1]Table2!$B$1:$Z$21,MATCH("xG/90",[1]Table2!$B$1:$Z$1,0),0)*VLOOKUP($C7,[1]Table2!$B$1:$Z$21,MATCH("xGA/90",[1]Table2!$B$1:$Z$1,0),0),"")</f>
        <v/>
      </c>
      <c r="BS76" s="63" t="str">
        <f>IFERROR(VLOOKUP(BS7,[1]Table2!$B$1:$Z$21,MATCH("xG/90",[1]Table2!$B$1:$Z$1,0),0)*VLOOKUP($C7,[1]Table2!$B$1:$Z$21,MATCH("xGA/90",[1]Table2!$B$1:$Z$1,0),0),"")</f>
        <v/>
      </c>
      <c r="BT76" s="63" t="str">
        <f>IFERROR(VLOOKUP(BT7,[1]Table2!$B$1:$Z$21,MATCH("xG/90",[1]Table2!$B$1:$Z$1,0),0)*VLOOKUP($C7,[1]Table2!$B$1:$Z$21,MATCH("xGA/90",[1]Table2!$B$1:$Z$1,0),0),"")</f>
        <v/>
      </c>
      <c r="BU76" s="63">
        <f>IFERROR(VLOOKUP(BU7,[1]Table2!$B$1:$Z$21,MATCH("xG/90",[1]Table2!$B$1:$Z$1,0),0)*VLOOKUP($C7,[1]Table2!$B$1:$Z$21,MATCH("xGA/90",[1]Table2!$B$1:$Z$1,0),0),"")</f>
        <v>1.8674899193548387</v>
      </c>
      <c r="BV76" s="63">
        <f>IFERROR(VLOOKUP(BV7,[1]Table2!$B$1:$Z$21,MATCH("xG/90",[1]Table2!$B$1:$Z$1,0),0)*VLOOKUP($C7,[1]Table2!$B$1:$Z$21,MATCH("xGA/90",[1]Table2!$B$1:$Z$1,0),0),"")</f>
        <v>1.8503515624999998</v>
      </c>
      <c r="BW76" s="63">
        <f>IFERROR(VLOOKUP(BW7,[1]Table2!$B$1:$Z$21,MATCH("xG/90",[1]Table2!$B$1:$Z$1,0),0)*VLOOKUP($C7,[1]Table2!$B$1:$Z$21,MATCH("xGA/90",[1]Table2!$B$1:$Z$1,0),0),"")</f>
        <v>1.470205078125</v>
      </c>
      <c r="BX76" s="63" t="str">
        <f>IFERROR(VLOOKUP(BX7,[1]Table2!$B$1:$Z$21,MATCH("xG/90",[1]Table2!$B$1:$Z$1,0),0)*VLOOKUP($C7,[1]Table2!$B$1:$Z$21,MATCH("xGA/90",[1]Table2!$B$1:$Z$1,0),0),"")</f>
        <v/>
      </c>
      <c r="BY76" s="63">
        <f>IFERROR(VLOOKUP(BY7,[1]Table2!$B$1:$Z$21,MATCH("xG/90",[1]Table2!$B$1:$Z$1,0),0)*VLOOKUP($C7,[1]Table2!$B$1:$Z$21,MATCH("xGA/90",[1]Table2!$B$1:$Z$1,0),0),"")</f>
        <v>2.5624798387096774</v>
      </c>
      <c r="BZ76" s="63" t="str">
        <f>IFERROR(VLOOKUP(BZ7,[1]Table2!$B$1:$Z$21,MATCH("xG/90",[1]Table2!$B$1:$Z$1,0),0)*VLOOKUP($C7,[1]Table2!$B$1:$Z$21,MATCH("xGA/90",[1]Table2!$B$1:$Z$1,0),0),"")</f>
        <v/>
      </c>
      <c r="CA76" s="63">
        <f>IFERROR(VLOOKUP(CA7,[1]Table2!$B$1:$Z$21,MATCH("xG/90",[1]Table2!$B$1:$Z$1,0),0)*VLOOKUP($C7,[1]Table2!$B$1:$Z$21,MATCH("xGA/90",[1]Table2!$B$1:$Z$1,0),0),"")</f>
        <v>2.1938574218749998</v>
      </c>
      <c r="CB76" s="63">
        <f>IFERROR(VLOOKUP(CB7,[1]Table2!$B$1:$Z$21,MATCH("xG/90",[1]Table2!$B$1:$Z$1,0),0)*VLOOKUP($C7,[1]Table2!$B$1:$Z$21,MATCH("xGA/90",[1]Table2!$B$1:$Z$1,0),0),"")</f>
        <v>1.824939516129032</v>
      </c>
      <c r="CC76" s="63">
        <f>IFERROR(VLOOKUP(CC7,[1]Table2!$B$1:$Z$21,MATCH("xG/90",[1]Table2!$B$1:$Z$1,0),0)*VLOOKUP($C7,[1]Table2!$B$1:$Z$21,MATCH("xGA/90",[1]Table2!$B$1:$Z$1,0),0),"")</f>
        <v>2.4085104166666667</v>
      </c>
      <c r="CD76" s="63" t="str">
        <f>IFERROR(VLOOKUP(CD7,[1]Table2!$B$1:$Z$21,MATCH("xG/90",[1]Table2!$B$1:$Z$1,0),0)*VLOOKUP($C7,[1]Table2!$B$1:$Z$21,MATCH("xGA/90",[1]Table2!$B$1:$Z$1,0),0),"")</f>
        <v/>
      </c>
      <c r="CE76" s="63">
        <f>IFERROR(VLOOKUP(CE7,[1]Table2!$B$1:$Z$21,MATCH("xG/90",[1]Table2!$B$1:$Z$1,0),0)*VLOOKUP($C7,[1]Table2!$B$1:$Z$21,MATCH("xGA/90",[1]Table2!$B$1:$Z$1,0),0),"")</f>
        <v>1.4473046875</v>
      </c>
      <c r="CF76" s="63" t="str">
        <f>IFERROR(VLOOKUP(CF7,[1]Table2!$B$1:$Z$21,MATCH("xG/90",[1]Table2!$B$1:$Z$1,0),0)*VLOOKUP($C7,[1]Table2!$B$1:$Z$21,MATCH("xGA/90",[1]Table2!$B$1:$Z$1,0),0),"")</f>
        <v/>
      </c>
      <c r="CG76" s="63">
        <f>IFERROR(VLOOKUP(CG7,[1]Table2!$B$1:$Z$21,MATCH("xG/90",[1]Table2!$B$1:$Z$1,0),0)*VLOOKUP($C7,[1]Table2!$B$1:$Z$21,MATCH("xGA/90",[1]Table2!$B$1:$Z$1,0),0),"")</f>
        <v>2.1251562499999999</v>
      </c>
      <c r="CH76" s="63" t="str">
        <f>IFERROR(VLOOKUP(CH7,[1]Table2!$B$1:$Z$21,MATCH("xG/90",[1]Table2!$B$1:$Z$1,0),0)*VLOOKUP($C7,[1]Table2!$B$1:$Z$21,MATCH("xGA/90",[1]Table2!$B$1:$Z$1,0),0),"")</f>
        <v/>
      </c>
      <c r="CI76" s="63">
        <f>IFERROR(VLOOKUP(CI7,[1]Table2!$B$1:$Z$21,MATCH("xG/90",[1]Table2!$B$1:$Z$1,0),0)*VLOOKUP($C7,[1]Table2!$B$1:$Z$21,MATCH("xGA/90",[1]Table2!$B$1:$Z$1,0),0),"")</f>
        <v>2.7184979838709675</v>
      </c>
      <c r="CJ76" s="63" t="str">
        <f>IFERROR(VLOOKUP(CJ7,[1]Table2!$B$1:$Z$21,MATCH("xG/90",[1]Table2!$B$1:$Z$1,0),0)*VLOOKUP($C7,[1]Table2!$B$1:$Z$21,MATCH("xGA/90",[1]Table2!$B$1:$Z$1,0),0),"")</f>
        <v/>
      </c>
      <c r="CK76" s="63">
        <f>IFERROR(VLOOKUP(CK7,[1]Table2!$B$1:$Z$21,MATCH("xG/90",[1]Table2!$B$1:$Z$1,0),0)*VLOOKUP($C7,[1]Table2!$B$1:$Z$21,MATCH("xGA/90",[1]Table2!$B$1:$Z$1,0),0),"")</f>
        <v>2.7290948275862066</v>
      </c>
      <c r="CL76" s="63" t="str">
        <f>IFERROR(VLOOKUP(CL7,[1]Table2!$B$1:$Z$21,MATCH("xG/90",[1]Table2!$B$1:$Z$1,0),0)*VLOOKUP($C7,[1]Table2!$B$1:$Z$21,MATCH("xGA/90",[1]Table2!$B$1:$Z$1,0),0),"")</f>
        <v/>
      </c>
      <c r="CM76" s="63" t="str">
        <f>IFERROR(VLOOKUP(CM7,[1]Table2!$B$1:$Z$21,MATCH("xG/90",[1]Table2!$B$1:$Z$1,0),0)*VLOOKUP($C7,[1]Table2!$B$1:$Z$21,MATCH("xGA/90",[1]Table2!$B$1:$Z$1,0),0),"")</f>
        <v/>
      </c>
      <c r="CN76" s="63" t="str">
        <f>IFERROR(VLOOKUP(CN7,[1]Table2!$B$1:$Z$21,MATCH("xG/90",[1]Table2!$B$1:$Z$1,0),0)*VLOOKUP($C7,[1]Table2!$B$1:$Z$21,MATCH("xGA/90",[1]Table2!$B$1:$Z$1,0),0),"")</f>
        <v/>
      </c>
      <c r="CO76" s="63" t="str">
        <f>IFERROR(VLOOKUP(CO7,[1]Table2!$B$1:$Z$21,MATCH("xG/90",[1]Table2!$B$1:$Z$1,0),0)*VLOOKUP($C7,[1]Table2!$B$1:$Z$21,MATCH("xGA/90",[1]Table2!$B$1:$Z$1,0),0),"")</f>
        <v/>
      </c>
      <c r="CP76" s="63" t="str">
        <f>IFERROR(VLOOKUP(CP7,[1]Table2!$B$1:$Z$21,MATCH("xG/90",[1]Table2!$B$1:$Z$1,0),0)*VLOOKUP($C7,[1]Table2!$B$1:$Z$21,MATCH("xGA/90",[1]Table2!$B$1:$Z$1,0),0),"")</f>
        <v/>
      </c>
      <c r="CQ76" s="63" t="str">
        <f>IFERROR(VLOOKUP(CQ7,[1]Table2!$B$1:$Z$21,MATCH("xG/90",[1]Table2!$B$1:$Z$1,0),0)*VLOOKUP($C7,[1]Table2!$B$1:$Z$21,MATCH("xGA/90",[1]Table2!$B$1:$Z$1,0),0),"")</f>
        <v/>
      </c>
      <c r="CR76" s="63" t="str">
        <f>IFERROR(VLOOKUP(CR7,[1]Table2!$B$1:$Z$21,MATCH("xG/90",[1]Table2!$B$1:$Z$1,0),0)*VLOOKUP($C7,[1]Table2!$B$1:$Z$21,MATCH("xGA/90",[1]Table2!$B$1:$Z$1,0),0),"")</f>
        <v/>
      </c>
      <c r="CS76" s="63" t="str">
        <f>IFERROR(VLOOKUP(CS7,[1]Table2!$B$1:$Z$21,MATCH("xG/90",[1]Table2!$B$1:$Z$1,0),0)*VLOOKUP($C7,[1]Table2!$B$1:$Z$21,MATCH("xGA/90",[1]Table2!$B$1:$Z$1,0),0),"")</f>
        <v/>
      </c>
      <c r="CT76" s="63" t="str">
        <f>IFERROR(VLOOKUP(CT7,[1]Table2!$B$1:$Z$21,MATCH("xG/90",[1]Table2!$B$1:$Z$1,0),0)*VLOOKUP($C7,[1]Table2!$B$1:$Z$21,MATCH("xGA/90",[1]Table2!$B$1:$Z$1,0),0),"")</f>
        <v/>
      </c>
      <c r="CU76" s="63" t="str">
        <f>IFERROR(VLOOKUP(CU7,[1]Table2!$B$1:$Z$21,MATCH("xG/90",[1]Table2!$B$1:$Z$1,0),0)*VLOOKUP($C7,[1]Table2!$B$1:$Z$21,MATCH("xGA/90",[1]Table2!$B$1:$Z$1,0),0),"")</f>
        <v/>
      </c>
      <c r="CV76" s="63" t="str">
        <f>IFERROR(VLOOKUP(CV7,[1]Table2!$B$1:$Z$21,MATCH("xG/90",[1]Table2!$B$1:$Z$1,0),0)*VLOOKUP($C7,[1]Table2!$B$1:$Z$21,MATCH("xGA/90",[1]Table2!$B$1:$Z$1,0),0),"")</f>
        <v/>
      </c>
      <c r="CW76" s="63" t="str">
        <f>IFERROR(VLOOKUP(CW7,[1]Table2!$B$1:$Z$21,MATCH("xG/90",[1]Table2!$B$1:$Z$1,0),0)*VLOOKUP($C7,[1]Table2!$B$1:$Z$21,MATCH("xGA/90",[1]Table2!$B$1:$Z$1,0),0),"")</f>
        <v/>
      </c>
      <c r="CX76" s="63" t="str">
        <f>IFERROR(VLOOKUP(CX7,[1]Table2!$B$1:$Z$21,MATCH("xG/90",[1]Table2!$B$1:$Z$1,0),0)*VLOOKUP($C7,[1]Table2!$B$1:$Z$21,MATCH("xGA/90",[1]Table2!$B$1:$Z$1,0),0),"")</f>
        <v/>
      </c>
      <c r="CY76" s="63" t="str">
        <f>IFERROR(VLOOKUP(CY7,[1]Table2!$B$1:$Z$21,MATCH("xG/90",[1]Table2!$B$1:$Z$1,0),0)*VLOOKUP($C7,[1]Table2!$B$1:$Z$21,MATCH("xGA/90",[1]Table2!$B$1:$Z$1,0),0),"")</f>
        <v/>
      </c>
      <c r="CZ76" s="63" t="str">
        <f>IFERROR(VLOOKUP(CZ7,[1]Table2!$B$1:$Z$21,MATCH("xG/90",[1]Table2!$B$1:$Z$1,0),0)*VLOOKUP($C7,[1]Table2!$B$1:$Z$21,MATCH("xGA/90",[1]Table2!$B$1:$Z$1,0),0),"")</f>
        <v/>
      </c>
      <c r="DA76" s="63" t="str">
        <f>IFERROR(VLOOKUP(DA7,[1]Table2!$B$1:$Z$21,MATCH("xG/90",[1]Table2!$B$1:$Z$1,0),0)*VLOOKUP($C7,[1]Table2!$B$1:$Z$21,MATCH("xGA/90",[1]Table2!$B$1:$Z$1,0),0),"")</f>
        <v/>
      </c>
      <c r="DB76" s="63" t="str">
        <f>IFERROR(VLOOKUP(DB7,[1]Table2!$B$1:$Z$21,MATCH("xG/90",[1]Table2!$B$1:$Z$1,0),0)*VLOOKUP($C7,[1]Table2!$B$1:$Z$21,MATCH("xGA/90",[1]Table2!$B$1:$Z$1,0),0),"")</f>
        <v/>
      </c>
      <c r="DC76" s="63" t="str">
        <f>IFERROR(VLOOKUP(DC7,[1]Table2!$B$1:$Z$21,MATCH("xG/90",[1]Table2!$B$1:$Z$1,0),0)*VLOOKUP($C7,[1]Table2!$B$1:$Z$21,MATCH("xGA/90",[1]Table2!$B$1:$Z$1,0),0),"")</f>
        <v/>
      </c>
      <c r="DE76" s="101"/>
      <c r="DF76" s="101"/>
      <c r="DG76" s="101"/>
      <c r="DH76" s="101"/>
      <c r="DI76" s="101"/>
      <c r="DJ76" s="101"/>
    </row>
    <row r="77" spans="1:114" s="49" customFormat="1" ht="21.75" customHeight="1" x14ac:dyDescent="0.25">
      <c r="A77" s="48" t="s">
        <v>60</v>
      </c>
      <c r="B77" s="44">
        <f>VLOOKUP(A77,[1]Table!$B$1:$O$21,MATCH("xGD/90",[1]Table!$B$1:$O$1,0),0)</f>
        <v>-0.75</v>
      </c>
      <c r="C77" s="45" t="s">
        <v>2</v>
      </c>
      <c r="D77" s="63" t="str">
        <f>IFERROR(VLOOKUP(D8,[1]Table2!$B$1:$Z$21,MATCH("xG/90",[1]Table2!$B$1:$Z$1,0),0)*VLOOKUP($C8,[1]Table2!$B$1:$Z$21,MATCH("xGA/90",[1]Table2!$B$1:$Z$1,0),0),"")</f>
        <v/>
      </c>
      <c r="E77" s="63">
        <f>IFERROR(VLOOKUP(E8,[1]Table2!$B$1:$Z$21,MATCH("xG/90",[1]Table2!$B$1:$Z$1,0),0)*VLOOKUP($C8,[1]Table2!$B$1:$Z$21,MATCH("xGA/90",[1]Table2!$B$1:$Z$1,0),0),"")</f>
        <v>2.2981835937499997</v>
      </c>
      <c r="F77" s="63" t="str">
        <f>IFERROR(VLOOKUP(F8,[1]Table2!$B$1:$Z$21,MATCH("xG/90",[1]Table2!$B$1:$Z$1,0),0)*VLOOKUP($C8,[1]Table2!$B$1:$Z$21,MATCH("xGA/90",[1]Table2!$B$1:$Z$1,0),0),"")</f>
        <v/>
      </c>
      <c r="G77" s="63">
        <f>IFERROR(VLOOKUP(G8,[1]Table2!$B$1:$Z$21,MATCH("xG/90",[1]Table2!$B$1:$Z$1,0),0)*VLOOKUP($C8,[1]Table2!$B$1:$Z$21,MATCH("xGA/90",[1]Table2!$B$1:$Z$1,0),0),"")</f>
        <v>3.7240104166666663</v>
      </c>
      <c r="H77" s="63" t="str">
        <f>IFERROR(VLOOKUP(H8,[1]Table2!$B$1:$Z$21,MATCH("xG/90",[1]Table2!$B$1:$Z$1,0),0)*VLOOKUP($C8,[1]Table2!$B$1:$Z$21,MATCH("xGA/90",[1]Table2!$B$1:$Z$1,0),0),"")</f>
        <v/>
      </c>
      <c r="I77" s="63">
        <f>IFERROR(VLOOKUP(I8,[1]Table2!$B$1:$Z$21,MATCH("xG/90",[1]Table2!$B$1:$Z$1,0),0)*VLOOKUP($C8,[1]Table2!$B$1:$Z$21,MATCH("xGA/90",[1]Table2!$B$1:$Z$1,0),0),"")</f>
        <v>3.5242480468749995</v>
      </c>
      <c r="J77" s="63" t="str">
        <f>IFERROR(VLOOKUP(J8,[1]Table2!$B$1:$Z$21,MATCH("xG/90",[1]Table2!$B$1:$Z$1,0),0)*VLOOKUP($C8,[1]Table2!$B$1:$Z$21,MATCH("xGA/90",[1]Table2!$B$1:$Z$1,0),0),"")</f>
        <v/>
      </c>
      <c r="K77" s="63">
        <f>IFERROR(VLOOKUP(K8,[1]Table2!$B$1:$Z$21,MATCH("xG/90",[1]Table2!$B$1:$Z$1,0),0)*VLOOKUP($C8,[1]Table2!$B$1:$Z$21,MATCH("xGA/90",[1]Table2!$B$1:$Z$1,0),0),"")</f>
        <v>3.2633568548387095</v>
      </c>
      <c r="L77" s="63">
        <f>IFERROR(VLOOKUP(L8,[1]Table2!$B$1:$Z$21,MATCH("xG/90",[1]Table2!$B$1:$Z$1,0),0)*VLOOKUP($C8,[1]Table2!$B$1:$Z$21,MATCH("xGA/90",[1]Table2!$B$1:$Z$1,0),0),"")</f>
        <v>1.7373828124999999</v>
      </c>
      <c r="M77" s="63">
        <f>IFERROR(VLOOKUP(M8,[1]Table2!$B$1:$Z$21,MATCH("xG/90",[1]Table2!$B$1:$Z$1,0),0)*VLOOKUP($C8,[1]Table2!$B$1:$Z$21,MATCH("xGA/90",[1]Table2!$B$1:$Z$1,0),0),"")</f>
        <v>1.764873046875</v>
      </c>
      <c r="N77" s="63" t="str">
        <f>IFERROR(VLOOKUP(N8,[1]Table2!$B$1:$Z$21,MATCH("xG/90",[1]Table2!$B$1:$Z$1,0),0)*VLOOKUP($C8,[1]Table2!$B$1:$Z$21,MATCH("xGA/90",[1]Table2!$B$1:$Z$1,0),0),"")</f>
        <v/>
      </c>
      <c r="O77" s="63" t="str">
        <f>IFERROR(VLOOKUP(O8,[1]Table2!$B$1:$Z$21,MATCH("xG/90",[1]Table2!$B$1:$Z$1,0),0)*VLOOKUP($C8,[1]Table2!$B$1:$Z$21,MATCH("xGA/90",[1]Table2!$B$1:$Z$1,0),0),"")</f>
        <v/>
      </c>
      <c r="P77" s="63" t="str">
        <f>IFERROR(VLOOKUP(P8,[1]Table2!$B$1:$Z$21,MATCH("xG/90",[1]Table2!$B$1:$Z$1,0),0)*VLOOKUP($C8,[1]Table2!$B$1:$Z$21,MATCH("xGA/90",[1]Table2!$B$1:$Z$1,0),0),"")</f>
        <v/>
      </c>
      <c r="Q77" s="63">
        <f>IFERROR(VLOOKUP(Q8,[1]Table2!$B$1:$Z$21,MATCH("xG/90",[1]Table2!$B$1:$Z$1,0),0)*VLOOKUP($C8,[1]Table2!$B$1:$Z$21,MATCH("xGA/90",[1]Table2!$B$1:$Z$1,0),0),"")</f>
        <v>3.0760685483870969</v>
      </c>
      <c r="R77" s="63" t="str">
        <f>IFERROR(VLOOKUP(R8,[1]Table2!$B$1:$Z$21,MATCH("xG/90",[1]Table2!$B$1:$Z$1,0),0)*VLOOKUP($C8,[1]Table2!$B$1:$Z$21,MATCH("xGA/90",[1]Table2!$B$1:$Z$1,0),0),"")</f>
        <v/>
      </c>
      <c r="S77" s="63" t="str">
        <f>IFERROR(VLOOKUP(S8,[1]Table2!$B$1:$Z$21,MATCH("xG/90",[1]Table2!$B$1:$Z$1,0),0)*VLOOKUP($C8,[1]Table2!$B$1:$Z$21,MATCH("xGA/90",[1]Table2!$B$1:$Z$1,0),0),"")</f>
        <v/>
      </c>
      <c r="T77" s="63" t="str">
        <f>IFERROR(VLOOKUP(T8,[1]Table2!$B$1:$Z$21,MATCH("xG/90",[1]Table2!$B$1:$Z$1,0),0)*VLOOKUP($C8,[1]Table2!$B$1:$Z$21,MATCH("xGA/90",[1]Table2!$B$1:$Z$1,0),0),"")</f>
        <v/>
      </c>
      <c r="U77" s="63">
        <f>IFERROR(VLOOKUP(U8,[1]Table2!$B$1:$Z$21,MATCH("xG/90",[1]Table2!$B$1:$Z$1,0),0)*VLOOKUP($C8,[1]Table2!$B$1:$Z$21,MATCH("xGA/90",[1]Table2!$B$1:$Z$1,0),0),"")</f>
        <v>2.633564453125</v>
      </c>
      <c r="V77" s="63" t="str">
        <f>IFERROR(VLOOKUP(V8,[1]Table2!$B$1:$Z$21,MATCH("xG/90",[1]Table2!$B$1:$Z$1,0),0)*VLOOKUP($C8,[1]Table2!$B$1:$Z$21,MATCH("xGA/90",[1]Table2!$B$1:$Z$1,0),0),"")</f>
        <v/>
      </c>
      <c r="W77" s="63">
        <f>IFERROR(VLOOKUP(W8,[1]Table2!$B$1:$Z$21,MATCH("xG/90",[1]Table2!$B$1:$Z$1,0),0)*VLOOKUP($C8,[1]Table2!$B$1:$Z$21,MATCH("xGA/90",[1]Table2!$B$1:$Z$1,0),0),"")</f>
        <v>2.2212109375</v>
      </c>
      <c r="X77" s="63" t="str">
        <f>IFERROR(VLOOKUP(X8,[1]Table2!$B$1:$Z$21,MATCH("xG/90",[1]Table2!$B$1:$Z$1,0),0)*VLOOKUP($C8,[1]Table2!$B$1:$Z$21,MATCH("xGA/90",[1]Table2!$B$1:$Z$1,0),0),"")</f>
        <v/>
      </c>
      <c r="Y77" s="63">
        <f>IFERROR(VLOOKUP(Y8,[1]Table2!$B$1:$Z$21,MATCH("xG/90",[1]Table2!$B$1:$Z$1,0),0)*VLOOKUP($C8,[1]Table2!$B$1:$Z$21,MATCH("xGA/90",[1]Table2!$B$1:$Z$1,0),0),"")</f>
        <v>2.1907056451612901</v>
      </c>
      <c r="Z77" s="63">
        <f>IFERROR(VLOOKUP(Z8,[1]Table2!$B$1:$Z$21,MATCH("xG/90",[1]Table2!$B$1:$Z$1,0),0)*VLOOKUP($C8,[1]Table2!$B$1:$Z$21,MATCH("xGA/90",[1]Table2!$B$1:$Z$1,0),0),"")</f>
        <v>1.6769042968749999</v>
      </c>
      <c r="AA77" s="63">
        <f>IFERROR(VLOOKUP(AA8,[1]Table2!$B$1:$Z$21,MATCH("xG/90",[1]Table2!$B$1:$Z$1,0),0)*VLOOKUP($C8,[1]Table2!$B$1:$Z$21,MATCH("xGA/90",[1]Table2!$B$1:$Z$1,0),0),"")</f>
        <v>2.3325907258064515</v>
      </c>
      <c r="AB77" s="63" t="str">
        <f>IFERROR(VLOOKUP(AB8,[1]Table2!$B$1:$Z$21,MATCH("xG/90",[1]Table2!$B$1:$Z$1,0),0)*VLOOKUP($C8,[1]Table2!$B$1:$Z$21,MATCH("xGA/90",[1]Table2!$B$1:$Z$1,0),0),"")</f>
        <v/>
      </c>
      <c r="AC77" s="63">
        <f>IFERROR(VLOOKUP(AC8,[1]Table2!$B$1:$Z$21,MATCH("xG/90",[1]Table2!$B$1:$Z$1,0),0)*VLOOKUP($C8,[1]Table2!$B$1:$Z$21,MATCH("xGA/90",[1]Table2!$B$1:$Z$1,0),0),"")</f>
        <v>2.5510937499999997</v>
      </c>
      <c r="AD77" s="63" t="str">
        <f>IFERROR(VLOOKUP(AD8,[1]Table2!$B$1:$Z$21,MATCH("xG/90",[1]Table2!$B$1:$Z$1,0),0)*VLOOKUP($C8,[1]Table2!$B$1:$Z$21,MATCH("xGA/90",[1]Table2!$B$1:$Z$1,0),0),"")</f>
        <v/>
      </c>
      <c r="AE77" s="63">
        <f>IFERROR(VLOOKUP(AE8,[1]Table2!$B$1:$Z$21,MATCH("xG/90",[1]Table2!$B$1:$Z$1,0),0)*VLOOKUP($C8,[1]Table2!$B$1:$Z$21,MATCH("xGA/90",[1]Table2!$B$1:$Z$1,0),0),"")</f>
        <v>2.1827246093750001</v>
      </c>
      <c r="AF77" s="63" t="str">
        <f>IFERROR(VLOOKUP(AF8,[1]Table2!$B$1:$Z$21,MATCH("xG/90",[1]Table2!$B$1:$Z$1,0),0)*VLOOKUP($C8,[1]Table2!$B$1:$Z$21,MATCH("xGA/90",[1]Table2!$B$1:$Z$1,0),0),"")</f>
        <v/>
      </c>
      <c r="AG77" s="63">
        <f>IFERROR(VLOOKUP(AG8,[1]Table2!$B$1:$Z$21,MATCH("xG/90",[1]Table2!$B$1:$Z$1,0),0)*VLOOKUP($C8,[1]Table2!$B$1:$Z$21,MATCH("xGA/90",[1]Table2!$B$1:$Z$1,0),0),"")</f>
        <v>1.8858300781249997</v>
      </c>
      <c r="AH77" s="63" t="str">
        <f>IFERROR(VLOOKUP(AH8,[1]Table2!$B$1:$Z$21,MATCH("xG/90",[1]Table2!$B$1:$Z$1,0),0)*VLOOKUP($C8,[1]Table2!$B$1:$Z$21,MATCH("xGA/90",[1]Table2!$B$1:$Z$1,0),0),"")</f>
        <v/>
      </c>
      <c r="AI77" s="63" t="str">
        <f>IFERROR(VLOOKUP(AI8,[1]Table2!$B$1:$Z$21,MATCH("xG/90",[1]Table2!$B$1:$Z$1,0),0)*VLOOKUP($C8,[1]Table2!$B$1:$Z$21,MATCH("xGA/90",[1]Table2!$B$1:$Z$1,0),0),"")</f>
        <v/>
      </c>
      <c r="AJ77" s="63" t="str">
        <f>IFERROR(VLOOKUP(AJ8,[1]Table2!$B$1:$Z$21,MATCH("xG/90",[1]Table2!$B$1:$Z$1,0),0)*VLOOKUP($C8,[1]Table2!$B$1:$Z$21,MATCH("xGA/90",[1]Table2!$B$1:$Z$1,0),0),"")</f>
        <v/>
      </c>
      <c r="AK77" s="63" t="str">
        <f>IFERROR(VLOOKUP(AK8,[1]Table2!$B$1:$Z$21,MATCH("xG/90",[1]Table2!$B$1:$Z$1,0),0)*VLOOKUP($C8,[1]Table2!$B$1:$Z$21,MATCH("xGA/90",[1]Table2!$B$1:$Z$1,0),0),"")</f>
        <v/>
      </c>
      <c r="AL77" s="63" t="str">
        <f>IFERROR(VLOOKUP(AL8,[1]Table2!$B$1:$Z$21,MATCH("xG/90",[1]Table2!$B$1:$Z$1,0),0)*VLOOKUP($C8,[1]Table2!$B$1:$Z$21,MATCH("xGA/90",[1]Table2!$B$1:$Z$1,0),0),"")</f>
        <v/>
      </c>
      <c r="AM77" s="63" t="str">
        <f>IFERROR(VLOOKUP(AM8,[1]Table2!$B$1:$Z$21,MATCH("xG/90",[1]Table2!$B$1:$Z$1,0),0)*VLOOKUP($C8,[1]Table2!$B$1:$Z$21,MATCH("xGA/90",[1]Table2!$B$1:$Z$1,0),0),"")</f>
        <v/>
      </c>
      <c r="AN77" s="63" t="str">
        <f>IFERROR(VLOOKUP(AN8,[1]Table2!$B$1:$Z$21,MATCH("xG/90",[1]Table2!$B$1:$Z$1,0),0)*VLOOKUP($C8,[1]Table2!$B$1:$Z$21,MATCH("xGA/90",[1]Table2!$B$1:$Z$1,0),0),"")</f>
        <v/>
      </c>
      <c r="AO77" s="63" t="str">
        <f>IFERROR(VLOOKUP(AO8,[1]Table2!$B$1:$Z$21,MATCH("xG/90",[1]Table2!$B$1:$Z$1,0),0)*VLOOKUP($C8,[1]Table2!$B$1:$Z$21,MATCH("xGA/90",[1]Table2!$B$1:$Z$1,0),0),"")</f>
        <v/>
      </c>
      <c r="AP77" s="63" t="str">
        <f>IFERROR(VLOOKUP(AP8,[1]Table2!$B$1:$Z$21,MATCH("xG/90",[1]Table2!$B$1:$Z$1,0),0)*VLOOKUP($C8,[1]Table2!$B$1:$Z$21,MATCH("xGA/90",[1]Table2!$B$1:$Z$1,0),0),"")</f>
        <v/>
      </c>
      <c r="AQ77" s="63" t="str">
        <f>IFERROR(VLOOKUP(AQ8,[1]Table2!$B$1:$Z$21,MATCH("xG/90",[1]Table2!$B$1:$Z$1,0),0)*VLOOKUP($C8,[1]Table2!$B$1:$Z$21,MATCH("xGA/90",[1]Table2!$B$1:$Z$1,0),0),"")</f>
        <v/>
      </c>
      <c r="AR77" s="63" t="str">
        <f>IFERROR(VLOOKUP(AR8,[1]Table2!$B$1:$Z$21,MATCH("xG/90",[1]Table2!$B$1:$Z$1,0),0)*VLOOKUP($C8,[1]Table2!$B$1:$Z$21,MATCH("xGA/90",[1]Table2!$B$1:$Z$1,0),0),"")</f>
        <v/>
      </c>
      <c r="AS77" s="63" t="str">
        <f>IFERROR(VLOOKUP(AS8,[1]Table2!$B$1:$Z$21,MATCH("xG/90",[1]Table2!$B$1:$Z$1,0),0)*VLOOKUP($C8,[1]Table2!$B$1:$Z$21,MATCH("xGA/90",[1]Table2!$B$1:$Z$1,0),0),"")</f>
        <v/>
      </c>
      <c r="AT77" s="63">
        <f>IFERROR(VLOOKUP(AT8,[1]Table2!$B$1:$Z$21,MATCH("xG/90",[1]Table2!$B$1:$Z$1,0),0)*VLOOKUP($C8,[1]Table2!$B$1:$Z$21,MATCH("xGA/90",[1]Table2!$B$1:$Z$1,0),0),"")</f>
        <v>2.2417842741935483</v>
      </c>
      <c r="AU77" s="63">
        <f>IFERROR(VLOOKUP(AU8,[1]Table2!$B$1:$Z$21,MATCH("xG/90",[1]Table2!$B$1:$Z$1,0),0)*VLOOKUP($C8,[1]Table2!$B$1:$Z$21,MATCH("xGA/90",[1]Table2!$B$1:$Z$1,0),0),"")</f>
        <v>1.7318847656249998</v>
      </c>
      <c r="AV77" s="63">
        <f>IFERROR(VLOOKUP(AV8,[1]Table2!$B$1:$Z$21,MATCH("xG/90",[1]Table2!$B$1:$Z$1,0),0)*VLOOKUP($C8,[1]Table2!$B$1:$Z$21,MATCH("xGA/90",[1]Table2!$B$1:$Z$1,0),0),"")</f>
        <v>2.8912395833333333</v>
      </c>
      <c r="AW77" s="63" t="str">
        <f>IFERROR(VLOOKUP(AW8,[1]Table2!$B$1:$Z$21,MATCH("xG/90",[1]Table2!$B$1:$Z$1,0),0)*VLOOKUP($C8,[1]Table2!$B$1:$Z$21,MATCH("xGA/90",[1]Table2!$B$1:$Z$1,0),0),"")</f>
        <v/>
      </c>
      <c r="AX77" s="63" t="str">
        <f>IFERROR(VLOOKUP(AX8,[1]Table2!$B$1:$Z$21,MATCH("xG/90",[1]Table2!$B$1:$Z$1,0),0)*VLOOKUP($C8,[1]Table2!$B$1:$Z$21,MATCH("xGA/90",[1]Table2!$B$1:$Z$1,0),0),"")</f>
        <v/>
      </c>
      <c r="AY77" s="63">
        <f>IFERROR(VLOOKUP(AY8,[1]Table2!$B$1:$Z$21,MATCH("xG/90",[1]Table2!$B$1:$Z$1,0),0)*VLOOKUP($C8,[1]Table2!$B$1:$Z$21,MATCH("xGA/90",[1]Table2!$B$1:$Z$1,0),0),"")</f>
        <v>2.633564453125</v>
      </c>
      <c r="AZ77" s="63" t="str">
        <f>IFERROR(VLOOKUP(AZ8,[1]Table2!$B$1:$Z$21,MATCH("xG/90",[1]Table2!$B$1:$Z$1,0),0)*VLOOKUP($C8,[1]Table2!$B$1:$Z$21,MATCH("xGA/90",[1]Table2!$B$1:$Z$1,0),0),"")</f>
        <v/>
      </c>
      <c r="BA77" s="63">
        <f>IFERROR(VLOOKUP(BA8,[1]Table2!$B$1:$Z$21,MATCH("xG/90",[1]Table2!$B$1:$Z$1,0),0)*VLOOKUP($C8,[1]Table2!$B$1:$Z$21,MATCH("xGA/90",[1]Table2!$B$1:$Z$1,0),0),"")</f>
        <v>1.764873046875</v>
      </c>
      <c r="BB77" s="63" t="str">
        <f>IFERROR(VLOOKUP(BB8,[1]Table2!$B$1:$Z$21,MATCH("xG/90",[1]Table2!$B$1:$Z$1,0),0)*VLOOKUP($C8,[1]Table2!$B$1:$Z$21,MATCH("xGA/90",[1]Table2!$B$1:$Z$1,0),0),"")</f>
        <v/>
      </c>
      <c r="BC77" s="63" t="str">
        <f>IFERROR(VLOOKUP(BC8,[1]Table2!$B$1:$Z$21,MATCH("xG/90",[1]Table2!$B$1:$Z$1,0),0)*VLOOKUP($C8,[1]Table2!$B$1:$Z$21,MATCH("xGA/90",[1]Table2!$B$1:$Z$1,0),0),"")</f>
        <v/>
      </c>
      <c r="BD77" s="63" t="str">
        <f>IFERROR(VLOOKUP(BD8,[1]Table2!$B$1:$Z$21,MATCH("xG/90",[1]Table2!$B$1:$Z$1,0),0)*VLOOKUP($C8,[1]Table2!$B$1:$Z$21,MATCH("xGA/90",[1]Table2!$B$1:$Z$1,0),0),"")</f>
        <v/>
      </c>
      <c r="BE77" s="63">
        <f>IFERROR(VLOOKUP(BE8,[1]Table2!$B$1:$Z$21,MATCH("xG/90",[1]Table2!$B$1:$Z$1,0),0)*VLOOKUP($C8,[1]Table2!$B$1:$Z$21,MATCH("xGA/90",[1]Table2!$B$1:$Z$1,0),0),"")</f>
        <v>3.2760775862068963</v>
      </c>
      <c r="BF77" s="63" t="str">
        <f>IFERROR(VLOOKUP(BF8,[1]Table2!$B$1:$Z$21,MATCH("xG/90",[1]Table2!$B$1:$Z$1,0),0)*VLOOKUP($C8,[1]Table2!$B$1:$Z$21,MATCH("xGA/90",[1]Table2!$B$1:$Z$1,0),0),"")</f>
        <v/>
      </c>
      <c r="BG77" s="63">
        <f>IFERROR(VLOOKUP(BG8,[1]Table2!$B$1:$Z$21,MATCH("xG/90",[1]Table2!$B$1:$Z$1,0),0)*VLOOKUP($C8,[1]Table2!$B$1:$Z$21,MATCH("xGA/90",[1]Table2!$B$1:$Z$1,0),0),"")</f>
        <v>3.0760685483870969</v>
      </c>
      <c r="BH77" s="63" t="str">
        <f>IFERROR(VLOOKUP(BH8,[1]Table2!$B$1:$Z$21,MATCH("xG/90",[1]Table2!$B$1:$Z$1,0),0)*VLOOKUP($C8,[1]Table2!$B$1:$Z$21,MATCH("xGA/90",[1]Table2!$B$1:$Z$1,0),0),"")</f>
        <v/>
      </c>
      <c r="BI77" s="63">
        <f>IFERROR(VLOOKUP(BI8,[1]Table2!$B$1:$Z$21,MATCH("xG/90",[1]Table2!$B$1:$Z$1,0),0)*VLOOKUP($C8,[1]Table2!$B$1:$Z$21,MATCH("xGA/90",[1]Table2!$B$1:$Z$1,0),0),"")</f>
        <v>1.7373828124999999</v>
      </c>
      <c r="BJ77" s="63" t="str">
        <f>IFERROR(VLOOKUP(BJ8,[1]Table2!$B$1:$Z$21,MATCH("xG/90",[1]Table2!$B$1:$Z$1,0),0)*VLOOKUP($C8,[1]Table2!$B$1:$Z$21,MATCH("xGA/90",[1]Table2!$B$1:$Z$1,0),0),"")</f>
        <v/>
      </c>
      <c r="BK77" s="63">
        <f>IFERROR(VLOOKUP(BK8,[1]Table2!$B$1:$Z$21,MATCH("xG/90",[1]Table2!$B$1:$Z$1,0),0)*VLOOKUP($C8,[1]Table2!$B$1:$Z$21,MATCH("xGA/90",[1]Table2!$B$1:$Z$1,0),0),"")</f>
        <v>3.7240104166666663</v>
      </c>
      <c r="BL77" s="63" t="str">
        <f>IFERROR(VLOOKUP(BL8,[1]Table2!$B$1:$Z$21,MATCH("xG/90",[1]Table2!$B$1:$Z$1,0),0)*VLOOKUP($C8,[1]Table2!$B$1:$Z$21,MATCH("xGA/90",[1]Table2!$B$1:$Z$1,0),0),"")</f>
        <v/>
      </c>
      <c r="BM77" s="63">
        <f>IFERROR(VLOOKUP(BM8,[1]Table2!$B$1:$Z$21,MATCH("xG/90",[1]Table2!$B$1:$Z$1,0),0)*VLOOKUP($C8,[1]Table2!$B$1:$Z$21,MATCH("xGA/90",[1]Table2!$B$1:$Z$1,0),0),"")</f>
        <v>3.5242480468749995</v>
      </c>
      <c r="BN77" s="63" t="str">
        <f>IFERROR(VLOOKUP(BN8,[1]Table2!$B$1:$Z$21,MATCH("xG/90",[1]Table2!$B$1:$Z$1,0),0)*VLOOKUP($C8,[1]Table2!$B$1:$Z$21,MATCH("xGA/90",[1]Table2!$B$1:$Z$1,0),0),"")</f>
        <v/>
      </c>
      <c r="BO77" s="63">
        <f>IFERROR(VLOOKUP(BO8,[1]Table2!$B$1:$Z$21,MATCH("xG/90",[1]Table2!$B$1:$Z$1,0),0)*VLOOKUP($C8,[1]Table2!$B$1:$Z$21,MATCH("xGA/90",[1]Table2!$B$1:$Z$1,0),0),"")</f>
        <v>3.2633568548387095</v>
      </c>
      <c r="BP77" s="63" t="str">
        <f>IFERROR(VLOOKUP(BP8,[1]Table2!$B$1:$Z$21,MATCH("xG/90",[1]Table2!$B$1:$Z$1,0),0)*VLOOKUP($C8,[1]Table2!$B$1:$Z$21,MATCH("xGA/90",[1]Table2!$B$1:$Z$1,0),0),"")</f>
        <v/>
      </c>
      <c r="BQ77" s="63">
        <f>IFERROR(VLOOKUP(BQ8,[1]Table2!$B$1:$Z$21,MATCH("xG/90",[1]Table2!$B$1:$Z$1,0),0)*VLOOKUP($C8,[1]Table2!$B$1:$Z$21,MATCH("xGA/90",[1]Table2!$B$1:$Z$1,0),0),"")</f>
        <v>2.2981835937499997</v>
      </c>
      <c r="BR77" s="63" t="str">
        <f>IFERROR(VLOOKUP(BR8,[1]Table2!$B$1:$Z$21,MATCH("xG/90",[1]Table2!$B$1:$Z$1,0),0)*VLOOKUP($C8,[1]Table2!$B$1:$Z$21,MATCH("xGA/90",[1]Table2!$B$1:$Z$1,0),0),"")</f>
        <v/>
      </c>
      <c r="BS77" s="63" t="str">
        <f>IFERROR(VLOOKUP(BS8,[1]Table2!$B$1:$Z$21,MATCH("xG/90",[1]Table2!$B$1:$Z$1,0),0)*VLOOKUP($C8,[1]Table2!$B$1:$Z$21,MATCH("xGA/90",[1]Table2!$B$1:$Z$1,0),0),"")</f>
        <v/>
      </c>
      <c r="BT77" s="63" t="str">
        <f>IFERROR(VLOOKUP(BT8,[1]Table2!$B$1:$Z$21,MATCH("xG/90",[1]Table2!$B$1:$Z$1,0),0)*VLOOKUP($C8,[1]Table2!$B$1:$Z$21,MATCH("xGA/90",[1]Table2!$B$1:$Z$1,0),0),"")</f>
        <v/>
      </c>
      <c r="BU77" s="63">
        <f>IFERROR(VLOOKUP(BU8,[1]Table2!$B$1:$Z$21,MATCH("xG/90",[1]Table2!$B$1:$Z$1,0),0)*VLOOKUP($C8,[1]Table2!$B$1:$Z$21,MATCH("xGA/90",[1]Table2!$B$1:$Z$1,0),0),"")</f>
        <v>2.1907056451612901</v>
      </c>
      <c r="BV77" s="63">
        <f>IFERROR(VLOOKUP(BV8,[1]Table2!$B$1:$Z$21,MATCH("xG/90",[1]Table2!$B$1:$Z$1,0),0)*VLOOKUP($C8,[1]Table2!$B$1:$Z$21,MATCH("xGA/90",[1]Table2!$B$1:$Z$1,0),0),"")</f>
        <v>3.2760775862068963</v>
      </c>
      <c r="BW77" s="63">
        <f>IFERROR(VLOOKUP(BW8,[1]Table2!$B$1:$Z$21,MATCH("xG/90",[1]Table2!$B$1:$Z$1,0),0)*VLOOKUP($C8,[1]Table2!$B$1:$Z$21,MATCH("xGA/90",[1]Table2!$B$1:$Z$1,0),0),"")</f>
        <v>2.2212109375</v>
      </c>
      <c r="BX77" s="63" t="str">
        <f>IFERROR(VLOOKUP(BX8,[1]Table2!$B$1:$Z$21,MATCH("xG/90",[1]Table2!$B$1:$Z$1,0),0)*VLOOKUP($C8,[1]Table2!$B$1:$Z$21,MATCH("xGA/90",[1]Table2!$B$1:$Z$1,0),0),"")</f>
        <v/>
      </c>
      <c r="BY77" s="63">
        <f>IFERROR(VLOOKUP(BY8,[1]Table2!$B$1:$Z$21,MATCH("xG/90",[1]Table2!$B$1:$Z$1,0),0)*VLOOKUP($C8,[1]Table2!$B$1:$Z$21,MATCH("xGA/90",[1]Table2!$B$1:$Z$1,0),0),"")</f>
        <v>2.5510937499999997</v>
      </c>
      <c r="BZ77" s="63" t="str">
        <f>IFERROR(VLOOKUP(BZ8,[1]Table2!$B$1:$Z$21,MATCH("xG/90",[1]Table2!$B$1:$Z$1,0),0)*VLOOKUP($C8,[1]Table2!$B$1:$Z$21,MATCH("xGA/90",[1]Table2!$B$1:$Z$1,0),0),"")</f>
        <v/>
      </c>
      <c r="CA77" s="63">
        <f>IFERROR(VLOOKUP(CA8,[1]Table2!$B$1:$Z$21,MATCH("xG/90",[1]Table2!$B$1:$Z$1,0),0)*VLOOKUP($C8,[1]Table2!$B$1:$Z$21,MATCH("xGA/90",[1]Table2!$B$1:$Z$1,0),0),"")</f>
        <v>2.3325907258064515</v>
      </c>
      <c r="CB77" s="63">
        <f>IFERROR(VLOOKUP(CB8,[1]Table2!$B$1:$Z$21,MATCH("xG/90",[1]Table2!$B$1:$Z$1,0),0)*VLOOKUP($C8,[1]Table2!$B$1:$Z$21,MATCH("xGA/90",[1]Table2!$B$1:$Z$1,0),0),"")</f>
        <v>1.6769042968749999</v>
      </c>
      <c r="CC77" s="63">
        <f>IFERROR(VLOOKUP(CC8,[1]Table2!$B$1:$Z$21,MATCH("xG/90",[1]Table2!$B$1:$Z$1,0),0)*VLOOKUP($C8,[1]Table2!$B$1:$Z$21,MATCH("xGA/90",[1]Table2!$B$1:$Z$1,0),0),"")</f>
        <v>2.1827246093750001</v>
      </c>
      <c r="CD77" s="63" t="str">
        <f>IFERROR(VLOOKUP(CD8,[1]Table2!$B$1:$Z$21,MATCH("xG/90",[1]Table2!$B$1:$Z$1,0),0)*VLOOKUP($C8,[1]Table2!$B$1:$Z$21,MATCH("xGA/90",[1]Table2!$B$1:$Z$1,0),0),"")</f>
        <v/>
      </c>
      <c r="CE77" s="63">
        <f>IFERROR(VLOOKUP(CE8,[1]Table2!$B$1:$Z$21,MATCH("xG/90",[1]Table2!$B$1:$Z$1,0),0)*VLOOKUP($C8,[1]Table2!$B$1:$Z$21,MATCH("xGA/90",[1]Table2!$B$1:$Z$1,0),0),"")</f>
        <v>2.2417842741935483</v>
      </c>
      <c r="CF77" s="63" t="str">
        <f>IFERROR(VLOOKUP(CF8,[1]Table2!$B$1:$Z$21,MATCH("xG/90",[1]Table2!$B$1:$Z$1,0),0)*VLOOKUP($C8,[1]Table2!$B$1:$Z$21,MATCH("xGA/90",[1]Table2!$B$1:$Z$1,0),0),"")</f>
        <v/>
      </c>
      <c r="CG77" s="63">
        <f>IFERROR(VLOOKUP(CG8,[1]Table2!$B$1:$Z$21,MATCH("xG/90",[1]Table2!$B$1:$Z$1,0),0)*VLOOKUP($C8,[1]Table2!$B$1:$Z$21,MATCH("xGA/90",[1]Table2!$B$1:$Z$1,0),0),"")</f>
        <v>1.7318847656249998</v>
      </c>
      <c r="CH77" s="63" t="str">
        <f>IFERROR(VLOOKUP(CH8,[1]Table2!$B$1:$Z$21,MATCH("xG/90",[1]Table2!$B$1:$Z$1,0),0)*VLOOKUP($C8,[1]Table2!$B$1:$Z$21,MATCH("xGA/90",[1]Table2!$B$1:$Z$1,0),0),"")</f>
        <v/>
      </c>
      <c r="CI77" s="63">
        <f>IFERROR(VLOOKUP(CI8,[1]Table2!$B$1:$Z$21,MATCH("xG/90",[1]Table2!$B$1:$Z$1,0),0)*VLOOKUP($C8,[1]Table2!$B$1:$Z$21,MATCH("xGA/90",[1]Table2!$B$1:$Z$1,0),0),"")</f>
        <v>2.8912395833333333</v>
      </c>
      <c r="CJ77" s="63" t="str">
        <f>IFERROR(VLOOKUP(CJ8,[1]Table2!$B$1:$Z$21,MATCH("xG/90",[1]Table2!$B$1:$Z$1,0),0)*VLOOKUP($C8,[1]Table2!$B$1:$Z$21,MATCH("xGA/90",[1]Table2!$B$1:$Z$1,0),0),"")</f>
        <v/>
      </c>
      <c r="CK77" s="63">
        <f>IFERROR(VLOOKUP(CK8,[1]Table2!$B$1:$Z$21,MATCH("xG/90",[1]Table2!$B$1:$Z$1,0),0)*VLOOKUP($C8,[1]Table2!$B$1:$Z$21,MATCH("xGA/90",[1]Table2!$B$1:$Z$1,0),0),"")</f>
        <v>1.8858300781249997</v>
      </c>
      <c r="CL77" s="63" t="str">
        <f>IFERROR(VLOOKUP(CL8,[1]Table2!$B$1:$Z$21,MATCH("xG/90",[1]Table2!$B$1:$Z$1,0),0)*VLOOKUP($C8,[1]Table2!$B$1:$Z$21,MATCH("xGA/90",[1]Table2!$B$1:$Z$1,0),0),"")</f>
        <v/>
      </c>
      <c r="CM77" s="63" t="str">
        <f>IFERROR(VLOOKUP(CM8,[1]Table2!$B$1:$Z$21,MATCH("xG/90",[1]Table2!$B$1:$Z$1,0),0)*VLOOKUP($C8,[1]Table2!$B$1:$Z$21,MATCH("xGA/90",[1]Table2!$B$1:$Z$1,0),0),"")</f>
        <v/>
      </c>
      <c r="CN77" s="63" t="str">
        <f>IFERROR(VLOOKUP(CN8,[1]Table2!$B$1:$Z$21,MATCH("xG/90",[1]Table2!$B$1:$Z$1,0),0)*VLOOKUP($C8,[1]Table2!$B$1:$Z$21,MATCH("xGA/90",[1]Table2!$B$1:$Z$1,0),0),"")</f>
        <v/>
      </c>
      <c r="CO77" s="63" t="str">
        <f>IFERROR(VLOOKUP(CO8,[1]Table2!$B$1:$Z$21,MATCH("xG/90",[1]Table2!$B$1:$Z$1,0),0)*VLOOKUP($C8,[1]Table2!$B$1:$Z$21,MATCH("xGA/90",[1]Table2!$B$1:$Z$1,0),0),"")</f>
        <v/>
      </c>
      <c r="CP77" s="63" t="str">
        <f>IFERROR(VLOOKUP(CP8,[1]Table2!$B$1:$Z$21,MATCH("xG/90",[1]Table2!$B$1:$Z$1,0),0)*VLOOKUP($C8,[1]Table2!$B$1:$Z$21,MATCH("xGA/90",[1]Table2!$B$1:$Z$1,0),0),"")</f>
        <v/>
      </c>
      <c r="CQ77" s="63" t="str">
        <f>IFERROR(VLOOKUP(CQ8,[1]Table2!$B$1:$Z$21,MATCH("xG/90",[1]Table2!$B$1:$Z$1,0),0)*VLOOKUP($C8,[1]Table2!$B$1:$Z$21,MATCH("xGA/90",[1]Table2!$B$1:$Z$1,0),0),"")</f>
        <v/>
      </c>
      <c r="CR77" s="63" t="str">
        <f>IFERROR(VLOOKUP(CR8,[1]Table2!$B$1:$Z$21,MATCH("xG/90",[1]Table2!$B$1:$Z$1,0),0)*VLOOKUP($C8,[1]Table2!$B$1:$Z$21,MATCH("xGA/90",[1]Table2!$B$1:$Z$1,0),0),"")</f>
        <v/>
      </c>
      <c r="CS77" s="63" t="str">
        <f>IFERROR(VLOOKUP(CS8,[1]Table2!$B$1:$Z$21,MATCH("xG/90",[1]Table2!$B$1:$Z$1,0),0)*VLOOKUP($C8,[1]Table2!$B$1:$Z$21,MATCH("xGA/90",[1]Table2!$B$1:$Z$1,0),0),"")</f>
        <v/>
      </c>
      <c r="CT77" s="63" t="str">
        <f>IFERROR(VLOOKUP(CT8,[1]Table2!$B$1:$Z$21,MATCH("xG/90",[1]Table2!$B$1:$Z$1,0),0)*VLOOKUP($C8,[1]Table2!$B$1:$Z$21,MATCH("xGA/90",[1]Table2!$B$1:$Z$1,0),0),"")</f>
        <v/>
      </c>
      <c r="CU77" s="63" t="str">
        <f>IFERROR(VLOOKUP(CU8,[1]Table2!$B$1:$Z$21,MATCH("xG/90",[1]Table2!$B$1:$Z$1,0),0)*VLOOKUP($C8,[1]Table2!$B$1:$Z$21,MATCH("xGA/90",[1]Table2!$B$1:$Z$1,0),0),"")</f>
        <v/>
      </c>
      <c r="CV77" s="63" t="str">
        <f>IFERROR(VLOOKUP(CV8,[1]Table2!$B$1:$Z$21,MATCH("xG/90",[1]Table2!$B$1:$Z$1,0),0)*VLOOKUP($C8,[1]Table2!$B$1:$Z$21,MATCH("xGA/90",[1]Table2!$B$1:$Z$1,0),0),"")</f>
        <v/>
      </c>
      <c r="CW77" s="63" t="str">
        <f>IFERROR(VLOOKUP(CW8,[1]Table2!$B$1:$Z$21,MATCH("xG/90",[1]Table2!$B$1:$Z$1,0),0)*VLOOKUP($C8,[1]Table2!$B$1:$Z$21,MATCH("xGA/90",[1]Table2!$B$1:$Z$1,0),0),"")</f>
        <v/>
      </c>
      <c r="CX77" s="63" t="str">
        <f>IFERROR(VLOOKUP(CX8,[1]Table2!$B$1:$Z$21,MATCH("xG/90",[1]Table2!$B$1:$Z$1,0),0)*VLOOKUP($C8,[1]Table2!$B$1:$Z$21,MATCH("xGA/90",[1]Table2!$B$1:$Z$1,0),0),"")</f>
        <v/>
      </c>
      <c r="CY77" s="63" t="str">
        <f>IFERROR(VLOOKUP(CY8,[1]Table2!$B$1:$Z$21,MATCH("xG/90",[1]Table2!$B$1:$Z$1,0),0)*VLOOKUP($C8,[1]Table2!$B$1:$Z$21,MATCH("xGA/90",[1]Table2!$B$1:$Z$1,0),0),"")</f>
        <v/>
      </c>
      <c r="CZ77" s="63" t="str">
        <f>IFERROR(VLOOKUP(CZ8,[1]Table2!$B$1:$Z$21,MATCH("xG/90",[1]Table2!$B$1:$Z$1,0),0)*VLOOKUP($C8,[1]Table2!$B$1:$Z$21,MATCH("xGA/90",[1]Table2!$B$1:$Z$1,0),0),"")</f>
        <v/>
      </c>
      <c r="DA77" s="63" t="str">
        <f>IFERROR(VLOOKUP(DA8,[1]Table2!$B$1:$Z$21,MATCH("xG/90",[1]Table2!$B$1:$Z$1,0),0)*VLOOKUP($C8,[1]Table2!$B$1:$Z$21,MATCH("xGA/90",[1]Table2!$B$1:$Z$1,0),0),"")</f>
        <v/>
      </c>
      <c r="DB77" s="63" t="str">
        <f>IFERROR(VLOOKUP(DB8,[1]Table2!$B$1:$Z$21,MATCH("xG/90",[1]Table2!$B$1:$Z$1,0),0)*VLOOKUP($C8,[1]Table2!$B$1:$Z$21,MATCH("xGA/90",[1]Table2!$B$1:$Z$1,0),0),"")</f>
        <v/>
      </c>
      <c r="DC77" s="63" t="str">
        <f>IFERROR(VLOOKUP(DC8,[1]Table2!$B$1:$Z$21,MATCH("xG/90",[1]Table2!$B$1:$Z$1,0),0)*VLOOKUP($C8,[1]Table2!$B$1:$Z$21,MATCH("xGA/90",[1]Table2!$B$1:$Z$1,0),0),"")</f>
        <v/>
      </c>
      <c r="DE77" s="101"/>
      <c r="DF77" s="101"/>
      <c r="DG77" s="101"/>
      <c r="DH77" s="101"/>
      <c r="DI77" s="101"/>
      <c r="DJ77" s="101"/>
    </row>
    <row r="78" spans="1:114" s="49" customFormat="1" ht="21.75" customHeight="1" x14ac:dyDescent="0.25">
      <c r="A78" s="48" t="s">
        <v>70</v>
      </c>
      <c r="B78" s="44">
        <f>VLOOKUP(A78,[1]Table!$B$1:$O$21,MATCH("xGD/90",[1]Table!$B$1:$O$1,0),0)</f>
        <v>0.18</v>
      </c>
      <c r="C78" s="45" t="s">
        <v>3</v>
      </c>
      <c r="D78" s="63" t="str">
        <f>IFERROR(VLOOKUP(D9,[1]Table2!$B$1:$Z$21,MATCH("xG/90",[1]Table2!$B$1:$Z$1,0),0)*VLOOKUP($C9,[1]Table2!$B$1:$Z$21,MATCH("xGA/90",[1]Table2!$B$1:$Z$1,0),0),"")</f>
        <v/>
      </c>
      <c r="E78" s="63">
        <f>IFERROR(VLOOKUP(E9,[1]Table2!$B$1:$Z$21,MATCH("xG/90",[1]Table2!$B$1:$Z$1,0),0)*VLOOKUP($C9,[1]Table2!$B$1:$Z$21,MATCH("xGA/90",[1]Table2!$B$1:$Z$1,0),0),"")</f>
        <v>1.6609765624999999</v>
      </c>
      <c r="F78" s="63" t="str">
        <f>IFERROR(VLOOKUP(F9,[1]Table2!$B$1:$Z$21,MATCH("xG/90",[1]Table2!$B$1:$Z$1,0),0)*VLOOKUP($C9,[1]Table2!$B$1:$Z$21,MATCH("xGA/90",[1]Table2!$B$1:$Z$1,0),0),"")</f>
        <v/>
      </c>
      <c r="G78" s="63">
        <f>IFERROR(VLOOKUP(G9,[1]Table2!$B$1:$Z$21,MATCH("xG/90",[1]Table2!$B$1:$Z$1,0),0)*VLOOKUP($C9,[1]Table2!$B$1:$Z$21,MATCH("xGA/90",[1]Table2!$B$1:$Z$1,0),0),"")</f>
        <v>2.1620104166666669</v>
      </c>
      <c r="H78" s="63" t="str">
        <f>IFERROR(VLOOKUP(H9,[1]Table2!$B$1:$Z$21,MATCH("xG/90",[1]Table2!$B$1:$Z$1,0),0)*VLOOKUP($C9,[1]Table2!$B$1:$Z$21,MATCH("xGA/90",[1]Table2!$B$1:$Z$1,0),0),"")</f>
        <v/>
      </c>
      <c r="I78" s="63">
        <f>IFERROR(VLOOKUP(I9,[1]Table2!$B$1:$Z$21,MATCH("xG/90",[1]Table2!$B$1:$Z$1,0),0)*VLOOKUP($C9,[1]Table2!$B$1:$Z$21,MATCH("xGA/90",[1]Table2!$B$1:$Z$1,0),0),"")</f>
        <v>1.6381653225806452</v>
      </c>
      <c r="J78" s="63" t="str">
        <f>IFERROR(VLOOKUP(J9,[1]Table2!$B$1:$Z$21,MATCH("xG/90",[1]Table2!$B$1:$Z$1,0),0)*VLOOKUP($C9,[1]Table2!$B$1:$Z$21,MATCH("xGA/90",[1]Table2!$B$1:$Z$1,0),0),"")</f>
        <v/>
      </c>
      <c r="K78" s="63">
        <f>IFERROR(VLOOKUP(K9,[1]Table2!$B$1:$Z$21,MATCH("xG/90",[1]Table2!$B$1:$Z$1,0),0)*VLOOKUP($C9,[1]Table2!$B$1:$Z$21,MATCH("xGA/90",[1]Table2!$B$1:$Z$1,0),0),"")</f>
        <v>1.410185546875</v>
      </c>
      <c r="L78" s="63">
        <f>IFERROR(VLOOKUP(L9,[1]Table2!$B$1:$Z$21,MATCH("xG/90",[1]Table2!$B$1:$Z$1,0),0)*VLOOKUP($C9,[1]Table2!$B$1:$Z$21,MATCH("xGA/90",[1]Table2!$B$1:$Z$1,0),0),"")</f>
        <v>1.2950683593750001</v>
      </c>
      <c r="M78" s="63">
        <f>IFERROR(VLOOKUP(M9,[1]Table2!$B$1:$Z$21,MATCH("xG/90",[1]Table2!$B$1:$Z$1,0),0)*VLOOKUP($C9,[1]Table2!$B$1:$Z$21,MATCH("xGA/90",[1]Table2!$B$1:$Z$1,0),0),"")</f>
        <v>1.6321972656250001</v>
      </c>
      <c r="N78" s="63" t="str">
        <f>IFERROR(VLOOKUP(N9,[1]Table2!$B$1:$Z$21,MATCH("xG/90",[1]Table2!$B$1:$Z$1,0),0)*VLOOKUP($C9,[1]Table2!$B$1:$Z$21,MATCH("xGA/90",[1]Table2!$B$1:$Z$1,0),0),"")</f>
        <v/>
      </c>
      <c r="O78" s="63" t="str">
        <f>IFERROR(VLOOKUP(O9,[1]Table2!$B$1:$Z$21,MATCH("xG/90",[1]Table2!$B$1:$Z$1,0),0)*VLOOKUP($C9,[1]Table2!$B$1:$Z$21,MATCH("xGA/90",[1]Table2!$B$1:$Z$1,0),0),"")</f>
        <v/>
      </c>
      <c r="P78" s="63" t="str">
        <f>IFERROR(VLOOKUP(P9,[1]Table2!$B$1:$Z$21,MATCH("xG/90",[1]Table2!$B$1:$Z$1,0),0)*VLOOKUP($C9,[1]Table2!$B$1:$Z$21,MATCH("xGA/90",[1]Table2!$B$1:$Z$1,0),0),"")</f>
        <v/>
      </c>
      <c r="Q78" s="63">
        <f>IFERROR(VLOOKUP(Q9,[1]Table2!$B$1:$Z$21,MATCH("xG/90",[1]Table2!$B$1:$Z$1,0),0)*VLOOKUP($C9,[1]Table2!$B$1:$Z$21,MATCH("xGA/90",[1]Table2!$B$1:$Z$1,0),0),"")</f>
        <v>2.6353613281249997</v>
      </c>
      <c r="R78" s="63" t="str">
        <f>IFERROR(VLOOKUP(R9,[1]Table2!$B$1:$Z$21,MATCH("xG/90",[1]Table2!$B$1:$Z$1,0),0)*VLOOKUP($C9,[1]Table2!$B$1:$Z$21,MATCH("xGA/90",[1]Table2!$B$1:$Z$1,0),0),"")</f>
        <v/>
      </c>
      <c r="S78" s="63" t="str">
        <f>IFERROR(VLOOKUP(S9,[1]Table2!$B$1:$Z$21,MATCH("xG/90",[1]Table2!$B$1:$Z$1,0),0)*VLOOKUP($C9,[1]Table2!$B$1:$Z$21,MATCH("xGA/90",[1]Table2!$B$1:$Z$1,0),0),"")</f>
        <v/>
      </c>
      <c r="T78" s="63" t="str">
        <f>IFERROR(VLOOKUP(T9,[1]Table2!$B$1:$Z$21,MATCH("xG/90",[1]Table2!$B$1:$Z$1,0),0)*VLOOKUP($C9,[1]Table2!$B$1:$Z$21,MATCH("xGA/90",[1]Table2!$B$1:$Z$1,0),0),"")</f>
        <v/>
      </c>
      <c r="U78" s="63">
        <f>IFERROR(VLOOKUP(U9,[1]Table2!$B$1:$Z$21,MATCH("xG/90",[1]Table2!$B$1:$Z$1,0),0)*VLOOKUP($C9,[1]Table2!$B$1:$Z$21,MATCH("xGA/90",[1]Table2!$B$1:$Z$1,0),0),"")</f>
        <v>1.3279589843749999</v>
      </c>
      <c r="V78" s="63" t="str">
        <f>IFERROR(VLOOKUP(V9,[1]Table2!$B$1:$Z$21,MATCH("xG/90",[1]Table2!$B$1:$Z$1,0),0)*VLOOKUP($C9,[1]Table2!$B$1:$Z$21,MATCH("xGA/90",[1]Table2!$B$1:$Z$1,0),0),"")</f>
        <v/>
      </c>
      <c r="W78" s="63">
        <f>IFERROR(VLOOKUP(W9,[1]Table2!$B$1:$Z$21,MATCH("xG/90",[1]Table2!$B$1:$Z$1,0),0)*VLOOKUP($C9,[1]Table2!$B$1:$Z$21,MATCH("xGA/90",[1]Table2!$B$1:$Z$1,0),0),"")</f>
        <v>2.3002217741935485</v>
      </c>
      <c r="X78" s="63" t="str">
        <f>IFERROR(VLOOKUP(X9,[1]Table2!$B$1:$Z$21,MATCH("xG/90",[1]Table2!$B$1:$Z$1,0),0)*VLOOKUP($C9,[1]Table2!$B$1:$Z$21,MATCH("xGA/90",[1]Table2!$B$1:$Z$1,0),0),"")</f>
        <v/>
      </c>
      <c r="Y78" s="63">
        <f>IFERROR(VLOOKUP(Y9,[1]Table2!$B$1:$Z$21,MATCH("xG/90",[1]Table2!$B$1:$Z$1,0),0)*VLOOKUP($C9,[1]Table2!$B$1:$Z$21,MATCH("xGA/90",[1]Table2!$B$1:$Z$1,0),0),"")</f>
        <v>2.4497844827586208</v>
      </c>
      <c r="Z78" s="63">
        <f>IFERROR(VLOOKUP(Z9,[1]Table2!$B$1:$Z$21,MATCH("xG/90",[1]Table2!$B$1:$Z$1,0),0)*VLOOKUP($C9,[1]Table2!$B$1:$Z$21,MATCH("xGA/90",[1]Table2!$B$1:$Z$1,0),0),"")</f>
        <v>1.6763608870967743</v>
      </c>
      <c r="AA78" s="63">
        <f>IFERROR(VLOOKUP(AA9,[1]Table2!$B$1:$Z$21,MATCH("xG/90",[1]Table2!$B$1:$Z$1,0),0)*VLOOKUP($C9,[1]Table2!$B$1:$Z$21,MATCH("xGA/90",[1]Table2!$B$1:$Z$1,0),0),"")</f>
        <v>1.71853515625</v>
      </c>
      <c r="AB78" s="63" t="str">
        <f>IFERROR(VLOOKUP(AB9,[1]Table2!$B$1:$Z$21,MATCH("xG/90",[1]Table2!$B$1:$Z$1,0),0)*VLOOKUP($C9,[1]Table2!$B$1:$Z$21,MATCH("xGA/90",[1]Table2!$B$1:$Z$1,0),0),"")</f>
        <v/>
      </c>
      <c r="AC78" s="63">
        <f>IFERROR(VLOOKUP(AC9,[1]Table2!$B$1:$Z$21,MATCH("xG/90",[1]Table2!$B$1:$Z$1,0),0)*VLOOKUP($C9,[1]Table2!$B$1:$Z$21,MATCH("xGA/90",[1]Table2!$B$1:$Z$1,0),0),"")</f>
        <v>1.2991796875000001</v>
      </c>
      <c r="AD78" s="63" t="str">
        <f>IFERROR(VLOOKUP(AD9,[1]Table2!$B$1:$Z$21,MATCH("xG/90",[1]Table2!$B$1:$Z$1,0),0)*VLOOKUP($C9,[1]Table2!$B$1:$Z$21,MATCH("xGA/90",[1]Table2!$B$1:$Z$1,0),0),"")</f>
        <v/>
      </c>
      <c r="AE78" s="63">
        <f>IFERROR(VLOOKUP(AE9,[1]Table2!$B$1:$Z$21,MATCH("xG/90",[1]Table2!$B$1:$Z$1,0),0)*VLOOKUP($C9,[1]Table2!$B$1:$Z$21,MATCH("xGA/90",[1]Table2!$B$1:$Z$1,0),0),"")</f>
        <v>1.3197363281250001</v>
      </c>
      <c r="AF78" s="63" t="str">
        <f>IFERROR(VLOOKUP(AF9,[1]Table2!$B$1:$Z$21,MATCH("xG/90",[1]Table2!$B$1:$Z$1,0),0)*VLOOKUP($C9,[1]Table2!$B$1:$Z$21,MATCH("xGA/90",[1]Table2!$B$1:$Z$1,0),0),"")</f>
        <v/>
      </c>
      <c r="AG78" s="63">
        <f>IFERROR(VLOOKUP(AG9,[1]Table2!$B$1:$Z$21,MATCH("xG/90",[1]Table2!$B$1:$Z$1,0),0)*VLOOKUP($C9,[1]Table2!$B$1:$Z$21,MATCH("xGA/90",[1]Table2!$B$1:$Z$1,0),0),"")</f>
        <v>2.7847395833333333</v>
      </c>
      <c r="AH78" s="63" t="str">
        <f>IFERROR(VLOOKUP(AH9,[1]Table2!$B$1:$Z$21,MATCH("xG/90",[1]Table2!$B$1:$Z$1,0),0)*VLOOKUP($C9,[1]Table2!$B$1:$Z$21,MATCH("xGA/90",[1]Table2!$B$1:$Z$1,0),0),"")</f>
        <v/>
      </c>
      <c r="AI78" s="63" t="str">
        <f>IFERROR(VLOOKUP(AI9,[1]Table2!$B$1:$Z$21,MATCH("xG/90",[1]Table2!$B$1:$Z$1,0),0)*VLOOKUP($C9,[1]Table2!$B$1:$Z$21,MATCH("xGA/90",[1]Table2!$B$1:$Z$1,0),0),"")</f>
        <v/>
      </c>
      <c r="AJ78" s="63" t="str">
        <f>IFERROR(VLOOKUP(AJ9,[1]Table2!$B$1:$Z$21,MATCH("xG/90",[1]Table2!$B$1:$Z$1,0),0)*VLOOKUP($C9,[1]Table2!$B$1:$Z$21,MATCH("xGA/90",[1]Table2!$B$1:$Z$1,0),0),"")</f>
        <v/>
      </c>
      <c r="AK78" s="63" t="str">
        <f>IFERROR(VLOOKUP(AK9,[1]Table2!$B$1:$Z$21,MATCH("xG/90",[1]Table2!$B$1:$Z$1,0),0)*VLOOKUP($C9,[1]Table2!$B$1:$Z$21,MATCH("xGA/90",[1]Table2!$B$1:$Z$1,0),0),"")</f>
        <v/>
      </c>
      <c r="AL78" s="63" t="str">
        <f>IFERROR(VLOOKUP(AL9,[1]Table2!$B$1:$Z$21,MATCH("xG/90",[1]Table2!$B$1:$Z$1,0),0)*VLOOKUP($C9,[1]Table2!$B$1:$Z$21,MATCH("xGA/90",[1]Table2!$B$1:$Z$1,0),0),"")</f>
        <v/>
      </c>
      <c r="AM78" s="63" t="str">
        <f>IFERROR(VLOOKUP(AM9,[1]Table2!$B$1:$Z$21,MATCH("xG/90",[1]Table2!$B$1:$Z$1,0),0)*VLOOKUP($C9,[1]Table2!$B$1:$Z$21,MATCH("xGA/90",[1]Table2!$B$1:$Z$1,0),0),"")</f>
        <v/>
      </c>
      <c r="AN78" s="63" t="str">
        <f>IFERROR(VLOOKUP(AN9,[1]Table2!$B$1:$Z$21,MATCH("xG/90",[1]Table2!$B$1:$Z$1,0),0)*VLOOKUP($C9,[1]Table2!$B$1:$Z$21,MATCH("xGA/90",[1]Table2!$B$1:$Z$1,0),0),"")</f>
        <v/>
      </c>
      <c r="AO78" s="63" t="str">
        <f>IFERROR(VLOOKUP(AO9,[1]Table2!$B$1:$Z$21,MATCH("xG/90",[1]Table2!$B$1:$Z$1,0),0)*VLOOKUP($C9,[1]Table2!$B$1:$Z$21,MATCH("xGA/90",[1]Table2!$B$1:$Z$1,0),0),"")</f>
        <v/>
      </c>
      <c r="AP78" s="63" t="str">
        <f>IFERROR(VLOOKUP(AP9,[1]Table2!$B$1:$Z$21,MATCH("xG/90",[1]Table2!$B$1:$Z$1,0),0)*VLOOKUP($C9,[1]Table2!$B$1:$Z$21,MATCH("xGA/90",[1]Table2!$B$1:$Z$1,0),0),"")</f>
        <v/>
      </c>
      <c r="AQ78" s="63" t="str">
        <f>IFERROR(VLOOKUP(AQ9,[1]Table2!$B$1:$Z$21,MATCH("xG/90",[1]Table2!$B$1:$Z$1,0),0)*VLOOKUP($C9,[1]Table2!$B$1:$Z$21,MATCH("xGA/90",[1]Table2!$B$1:$Z$1,0),0),"")</f>
        <v/>
      </c>
      <c r="AR78" s="63" t="str">
        <f>IFERROR(VLOOKUP(AR9,[1]Table2!$B$1:$Z$21,MATCH("xG/90",[1]Table2!$B$1:$Z$1,0),0)*VLOOKUP($C9,[1]Table2!$B$1:$Z$21,MATCH("xGA/90",[1]Table2!$B$1:$Z$1,0),0),"")</f>
        <v/>
      </c>
      <c r="AS78" s="63">
        <f>IFERROR(VLOOKUP(AS9,[1]Table2!$B$1:$Z$21,MATCH("xG/90",[1]Table2!$B$1:$Z$1,0),0)*VLOOKUP($C9,[1]Table2!$B$1:$Z$21,MATCH("xGA/90",[1]Table2!$B$1:$Z$1,0),0),"")</f>
        <v>1.9076562500000001</v>
      </c>
      <c r="AT78" s="63" t="str">
        <f>IFERROR(VLOOKUP(AT9,[1]Table2!$B$1:$Z$21,MATCH("xG/90",[1]Table2!$B$1:$Z$1,0),0)*VLOOKUP($C9,[1]Table2!$B$1:$Z$21,MATCH("xGA/90",[1]Table2!$B$1:$Z$1,0),0),"")</f>
        <v/>
      </c>
      <c r="AU78" s="63">
        <f>IFERROR(VLOOKUP(AU9,[1]Table2!$B$1:$Z$21,MATCH("xG/90",[1]Table2!$B$1:$Z$1,0),0)*VLOOKUP($C9,[1]Table2!$B$1:$Z$21,MATCH("xGA/90",[1]Table2!$B$1:$Z$1,0),0),"")</f>
        <v>2.440272177419355</v>
      </c>
      <c r="AV78" s="63" t="str">
        <f>IFERROR(VLOOKUP(AV9,[1]Table2!$B$1:$Z$21,MATCH("xG/90",[1]Table2!$B$1:$Z$1,0),0)*VLOOKUP($C9,[1]Table2!$B$1:$Z$21,MATCH("xGA/90",[1]Table2!$B$1:$Z$1,0),0),"")</f>
        <v/>
      </c>
      <c r="AW78" s="63" t="str">
        <f>IFERROR(VLOOKUP(AW9,[1]Table2!$B$1:$Z$21,MATCH("xG/90",[1]Table2!$B$1:$Z$1,0),0)*VLOOKUP($C9,[1]Table2!$B$1:$Z$21,MATCH("xGA/90",[1]Table2!$B$1:$Z$1,0),0),"")</f>
        <v/>
      </c>
      <c r="AX78" s="63" t="str">
        <f>IFERROR(VLOOKUP(AX9,[1]Table2!$B$1:$Z$21,MATCH("xG/90",[1]Table2!$B$1:$Z$1,0),0)*VLOOKUP($C9,[1]Table2!$B$1:$Z$21,MATCH("xGA/90",[1]Table2!$B$1:$Z$1,0),0),"")</f>
        <v/>
      </c>
      <c r="AY78" s="63">
        <f>IFERROR(VLOOKUP(AY9,[1]Table2!$B$1:$Z$21,MATCH("xG/90",[1]Table2!$B$1:$Z$1,0),0)*VLOOKUP($C9,[1]Table2!$B$1:$Z$21,MATCH("xGA/90",[1]Table2!$B$1:$Z$1,0),0),"")</f>
        <v>1.3279589843749999</v>
      </c>
      <c r="AZ78" s="63" t="str">
        <f>IFERROR(VLOOKUP(AZ9,[1]Table2!$B$1:$Z$21,MATCH("xG/90",[1]Table2!$B$1:$Z$1,0),0)*VLOOKUP($C9,[1]Table2!$B$1:$Z$21,MATCH("xGA/90",[1]Table2!$B$1:$Z$1,0),0),"")</f>
        <v/>
      </c>
      <c r="BA78" s="63">
        <f>IFERROR(VLOOKUP(BA9,[1]Table2!$B$1:$Z$21,MATCH("xG/90",[1]Table2!$B$1:$Z$1,0),0)*VLOOKUP($C9,[1]Table2!$B$1:$Z$21,MATCH("xGA/90",[1]Table2!$B$1:$Z$1,0),0),"")</f>
        <v>1.6321972656250001</v>
      </c>
      <c r="BB78" s="63" t="str">
        <f>IFERROR(VLOOKUP(BB9,[1]Table2!$B$1:$Z$21,MATCH("xG/90",[1]Table2!$B$1:$Z$1,0),0)*VLOOKUP($C9,[1]Table2!$B$1:$Z$21,MATCH("xGA/90",[1]Table2!$B$1:$Z$1,0),0),"")</f>
        <v/>
      </c>
      <c r="BC78" s="63" t="str">
        <f>IFERROR(VLOOKUP(BC9,[1]Table2!$B$1:$Z$21,MATCH("xG/90",[1]Table2!$B$1:$Z$1,0),0)*VLOOKUP($C9,[1]Table2!$B$1:$Z$21,MATCH("xGA/90",[1]Table2!$B$1:$Z$1,0),0),"")</f>
        <v/>
      </c>
      <c r="BD78" s="63" t="str">
        <f>IFERROR(VLOOKUP(BD9,[1]Table2!$B$1:$Z$21,MATCH("xG/90",[1]Table2!$B$1:$Z$1,0),0)*VLOOKUP($C9,[1]Table2!$B$1:$Z$21,MATCH("xGA/90",[1]Table2!$B$1:$Z$1,0),0),"")</f>
        <v/>
      </c>
      <c r="BE78" s="63">
        <f>IFERROR(VLOOKUP(BE9,[1]Table2!$B$1:$Z$21,MATCH("xG/90",[1]Table2!$B$1:$Z$1,0),0)*VLOOKUP($C9,[1]Table2!$B$1:$Z$21,MATCH("xGA/90",[1]Table2!$B$1:$Z$1,0),0),"")</f>
        <v>1.253955078125</v>
      </c>
      <c r="BF78" s="63" t="str">
        <f>IFERROR(VLOOKUP(BF9,[1]Table2!$B$1:$Z$21,MATCH("xG/90",[1]Table2!$B$1:$Z$1,0),0)*VLOOKUP($C9,[1]Table2!$B$1:$Z$21,MATCH("xGA/90",[1]Table2!$B$1:$Z$1,0),0),"")</f>
        <v/>
      </c>
      <c r="BG78" s="63">
        <f>IFERROR(VLOOKUP(BG9,[1]Table2!$B$1:$Z$21,MATCH("xG/90",[1]Table2!$B$1:$Z$1,0),0)*VLOOKUP($C9,[1]Table2!$B$1:$Z$21,MATCH("xGA/90",[1]Table2!$B$1:$Z$1,0),0),"")</f>
        <v>2.6353613281249997</v>
      </c>
      <c r="BH78" s="63" t="str">
        <f>IFERROR(VLOOKUP(BH9,[1]Table2!$B$1:$Z$21,MATCH("xG/90",[1]Table2!$B$1:$Z$1,0),0)*VLOOKUP($C9,[1]Table2!$B$1:$Z$21,MATCH("xGA/90",[1]Table2!$B$1:$Z$1,0),0),"")</f>
        <v/>
      </c>
      <c r="BI78" s="63">
        <f>IFERROR(VLOOKUP(BI9,[1]Table2!$B$1:$Z$21,MATCH("xG/90",[1]Table2!$B$1:$Z$1,0),0)*VLOOKUP($C9,[1]Table2!$B$1:$Z$21,MATCH("xGA/90",[1]Table2!$B$1:$Z$1,0),0),"")</f>
        <v>1.2950683593750001</v>
      </c>
      <c r="BJ78" s="63" t="str">
        <f>IFERROR(VLOOKUP(BJ9,[1]Table2!$B$1:$Z$21,MATCH("xG/90",[1]Table2!$B$1:$Z$1,0),0)*VLOOKUP($C9,[1]Table2!$B$1:$Z$21,MATCH("xGA/90",[1]Table2!$B$1:$Z$1,0),0),"")</f>
        <v/>
      </c>
      <c r="BK78" s="63" t="str">
        <f>IFERROR(VLOOKUP(BK9,[1]Table2!$B$1:$Z$21,MATCH("xG/90",[1]Table2!$B$1:$Z$1,0),0)*VLOOKUP($C9,[1]Table2!$B$1:$Z$21,MATCH("xGA/90",[1]Table2!$B$1:$Z$1,0),0),"")</f>
        <v/>
      </c>
      <c r="BL78" s="63" t="str">
        <f>IFERROR(VLOOKUP(BL9,[1]Table2!$B$1:$Z$21,MATCH("xG/90",[1]Table2!$B$1:$Z$1,0),0)*VLOOKUP($C9,[1]Table2!$B$1:$Z$21,MATCH("xGA/90",[1]Table2!$B$1:$Z$1,0),0),"")</f>
        <v/>
      </c>
      <c r="BM78" s="63">
        <f>IFERROR(VLOOKUP(BM9,[1]Table2!$B$1:$Z$21,MATCH("xG/90",[1]Table2!$B$1:$Z$1,0),0)*VLOOKUP($C9,[1]Table2!$B$1:$Z$21,MATCH("xGA/90",[1]Table2!$B$1:$Z$1,0),0),"")</f>
        <v>1.6381653225806452</v>
      </c>
      <c r="BN78" s="63" t="str">
        <f>IFERROR(VLOOKUP(BN9,[1]Table2!$B$1:$Z$21,MATCH("xG/90",[1]Table2!$B$1:$Z$1,0),0)*VLOOKUP($C9,[1]Table2!$B$1:$Z$21,MATCH("xGA/90",[1]Table2!$B$1:$Z$1,0),0),"")</f>
        <v/>
      </c>
      <c r="BO78" s="63">
        <f>IFERROR(VLOOKUP(BO9,[1]Table2!$B$1:$Z$21,MATCH("xG/90",[1]Table2!$B$1:$Z$1,0),0)*VLOOKUP($C9,[1]Table2!$B$1:$Z$21,MATCH("xGA/90",[1]Table2!$B$1:$Z$1,0),0),"")</f>
        <v>1.410185546875</v>
      </c>
      <c r="BP78" s="63">
        <f>IFERROR(VLOOKUP(BP9,[1]Table2!$B$1:$Z$21,MATCH("xG/90",[1]Table2!$B$1:$Z$1,0),0)*VLOOKUP($C9,[1]Table2!$B$1:$Z$21,MATCH("xGA/90",[1]Table2!$B$1:$Z$1,0),0),"")</f>
        <v>1.253955078125</v>
      </c>
      <c r="BQ78" s="63">
        <f>IFERROR(VLOOKUP(BQ9,[1]Table2!$B$1:$Z$21,MATCH("xG/90",[1]Table2!$B$1:$Z$1,0),0)*VLOOKUP($C9,[1]Table2!$B$1:$Z$21,MATCH("xGA/90",[1]Table2!$B$1:$Z$1,0),0),"")</f>
        <v>1.6609765624999999</v>
      </c>
      <c r="BR78" s="63" t="str">
        <f>IFERROR(VLOOKUP(BR9,[1]Table2!$B$1:$Z$21,MATCH("xG/90",[1]Table2!$B$1:$Z$1,0),0)*VLOOKUP($C9,[1]Table2!$B$1:$Z$21,MATCH("xGA/90",[1]Table2!$B$1:$Z$1,0),0),"")</f>
        <v/>
      </c>
      <c r="BS78" s="63" t="str">
        <f>IFERROR(VLOOKUP(BS9,[1]Table2!$B$1:$Z$21,MATCH("xG/90",[1]Table2!$B$1:$Z$1,0),0)*VLOOKUP($C9,[1]Table2!$B$1:$Z$21,MATCH("xGA/90",[1]Table2!$B$1:$Z$1,0),0),"")</f>
        <v/>
      </c>
      <c r="BT78" s="63" t="str">
        <f>IFERROR(VLOOKUP(BT9,[1]Table2!$B$1:$Z$21,MATCH("xG/90",[1]Table2!$B$1:$Z$1,0),0)*VLOOKUP($C9,[1]Table2!$B$1:$Z$21,MATCH("xGA/90",[1]Table2!$B$1:$Z$1,0),0),"")</f>
        <v/>
      </c>
      <c r="BU78" s="63">
        <f>IFERROR(VLOOKUP(BU9,[1]Table2!$B$1:$Z$21,MATCH("xG/90",[1]Table2!$B$1:$Z$1,0),0)*VLOOKUP($C9,[1]Table2!$B$1:$Z$21,MATCH("xGA/90",[1]Table2!$B$1:$Z$1,0),0),"")</f>
        <v>2.4497844827586208</v>
      </c>
      <c r="BV78" s="63">
        <f>IFERROR(VLOOKUP(BV9,[1]Table2!$B$1:$Z$21,MATCH("xG/90",[1]Table2!$B$1:$Z$1,0),0)*VLOOKUP($C9,[1]Table2!$B$1:$Z$21,MATCH("xGA/90",[1]Table2!$B$1:$Z$1,0),0),"")</f>
        <v>2.1620104166666669</v>
      </c>
      <c r="BW78" s="63">
        <f>IFERROR(VLOOKUP(BW9,[1]Table2!$B$1:$Z$21,MATCH("xG/90",[1]Table2!$B$1:$Z$1,0),0)*VLOOKUP($C9,[1]Table2!$B$1:$Z$21,MATCH("xGA/90",[1]Table2!$B$1:$Z$1,0),0),"")</f>
        <v>2.3002217741935485</v>
      </c>
      <c r="BX78" s="63" t="str">
        <f>IFERROR(VLOOKUP(BX9,[1]Table2!$B$1:$Z$21,MATCH("xG/90",[1]Table2!$B$1:$Z$1,0),0)*VLOOKUP($C9,[1]Table2!$B$1:$Z$21,MATCH("xGA/90",[1]Table2!$B$1:$Z$1,0),0),"")</f>
        <v/>
      </c>
      <c r="BY78" s="63">
        <f>IFERROR(VLOOKUP(BY9,[1]Table2!$B$1:$Z$21,MATCH("xG/90",[1]Table2!$B$1:$Z$1,0),0)*VLOOKUP($C9,[1]Table2!$B$1:$Z$21,MATCH("xGA/90",[1]Table2!$B$1:$Z$1,0),0),"")</f>
        <v>1.2991796875000001</v>
      </c>
      <c r="BZ78" s="63" t="str">
        <f>IFERROR(VLOOKUP(BZ9,[1]Table2!$B$1:$Z$21,MATCH("xG/90",[1]Table2!$B$1:$Z$1,0),0)*VLOOKUP($C9,[1]Table2!$B$1:$Z$21,MATCH("xGA/90",[1]Table2!$B$1:$Z$1,0),0),"")</f>
        <v/>
      </c>
      <c r="CA78" s="63">
        <f>IFERROR(VLOOKUP(CA9,[1]Table2!$B$1:$Z$21,MATCH("xG/90",[1]Table2!$B$1:$Z$1,0),0)*VLOOKUP($C9,[1]Table2!$B$1:$Z$21,MATCH("xGA/90",[1]Table2!$B$1:$Z$1,0),0),"")</f>
        <v>1.71853515625</v>
      </c>
      <c r="CB78" s="63">
        <f>IFERROR(VLOOKUP(CB9,[1]Table2!$B$1:$Z$21,MATCH("xG/90",[1]Table2!$B$1:$Z$1,0),0)*VLOOKUP($C9,[1]Table2!$B$1:$Z$21,MATCH("xGA/90",[1]Table2!$B$1:$Z$1,0),0),"")</f>
        <v>1.6763608870967743</v>
      </c>
      <c r="CC78" s="63">
        <f>IFERROR(VLOOKUP(CC9,[1]Table2!$B$1:$Z$21,MATCH("xG/90",[1]Table2!$B$1:$Z$1,0),0)*VLOOKUP($C9,[1]Table2!$B$1:$Z$21,MATCH("xGA/90",[1]Table2!$B$1:$Z$1,0),0),"")</f>
        <v>1.3197363281250001</v>
      </c>
      <c r="CD78" s="63" t="str">
        <f>IFERROR(VLOOKUP(CD9,[1]Table2!$B$1:$Z$21,MATCH("xG/90",[1]Table2!$B$1:$Z$1,0),0)*VLOOKUP($C9,[1]Table2!$B$1:$Z$21,MATCH("xGA/90",[1]Table2!$B$1:$Z$1,0),0),"")</f>
        <v/>
      </c>
      <c r="CE78" s="63">
        <f>IFERROR(VLOOKUP(CE9,[1]Table2!$B$1:$Z$21,MATCH("xG/90",[1]Table2!$B$1:$Z$1,0),0)*VLOOKUP($C9,[1]Table2!$B$1:$Z$21,MATCH("xGA/90",[1]Table2!$B$1:$Z$1,0),0),"")</f>
        <v>2.440272177419355</v>
      </c>
      <c r="CF78" s="63" t="str">
        <f>IFERROR(VLOOKUP(CF9,[1]Table2!$B$1:$Z$21,MATCH("xG/90",[1]Table2!$B$1:$Z$1,0),0)*VLOOKUP($C9,[1]Table2!$B$1:$Z$21,MATCH("xGA/90",[1]Table2!$B$1:$Z$1,0),0),"")</f>
        <v/>
      </c>
      <c r="CG78" s="63">
        <f>IFERROR(VLOOKUP(CG9,[1]Table2!$B$1:$Z$21,MATCH("xG/90",[1]Table2!$B$1:$Z$1,0),0)*VLOOKUP($C9,[1]Table2!$B$1:$Z$21,MATCH("xGA/90",[1]Table2!$B$1:$Z$1,0),0),"")</f>
        <v>1.7442641129032259</v>
      </c>
      <c r="CH78" s="63" t="str">
        <f>IFERROR(VLOOKUP(CH9,[1]Table2!$B$1:$Z$21,MATCH("xG/90",[1]Table2!$B$1:$Z$1,0),0)*VLOOKUP($C9,[1]Table2!$B$1:$Z$21,MATCH("xGA/90",[1]Table2!$B$1:$Z$1,0),0),"")</f>
        <v/>
      </c>
      <c r="CI78" s="63">
        <f>IFERROR(VLOOKUP(CI9,[1]Table2!$B$1:$Z$21,MATCH("xG/90",[1]Table2!$B$1:$Z$1,0),0)*VLOOKUP($C9,[1]Table2!$B$1:$Z$21,MATCH("xGA/90",[1]Table2!$B$1:$Z$1,0),0),"")</f>
        <v>1.9076562500000001</v>
      </c>
      <c r="CJ78" s="63" t="str">
        <f>IFERROR(VLOOKUP(CJ9,[1]Table2!$B$1:$Z$21,MATCH("xG/90",[1]Table2!$B$1:$Z$1,0),0)*VLOOKUP($C9,[1]Table2!$B$1:$Z$21,MATCH("xGA/90",[1]Table2!$B$1:$Z$1,0),0),"")</f>
        <v/>
      </c>
      <c r="CK78" s="63">
        <f>IFERROR(VLOOKUP(CK9,[1]Table2!$B$1:$Z$21,MATCH("xG/90",[1]Table2!$B$1:$Z$1,0),0)*VLOOKUP($C9,[1]Table2!$B$1:$Z$21,MATCH("xGA/90",[1]Table2!$B$1:$Z$1,0),0),"")</f>
        <v>2.7847395833333333</v>
      </c>
      <c r="CL78" s="63" t="str">
        <f>IFERROR(VLOOKUP(CL9,[1]Table2!$B$1:$Z$21,MATCH("xG/90",[1]Table2!$B$1:$Z$1,0),0)*VLOOKUP($C9,[1]Table2!$B$1:$Z$21,MATCH("xGA/90",[1]Table2!$B$1:$Z$1,0),0),"")</f>
        <v/>
      </c>
      <c r="CM78" s="63" t="str">
        <f>IFERROR(VLOOKUP(CM9,[1]Table2!$B$1:$Z$21,MATCH("xG/90",[1]Table2!$B$1:$Z$1,0),0)*VLOOKUP($C9,[1]Table2!$B$1:$Z$21,MATCH("xGA/90",[1]Table2!$B$1:$Z$1,0),0),"")</f>
        <v/>
      </c>
      <c r="CN78" s="63" t="str">
        <f>IFERROR(VLOOKUP(CN9,[1]Table2!$B$1:$Z$21,MATCH("xG/90",[1]Table2!$B$1:$Z$1,0),0)*VLOOKUP($C9,[1]Table2!$B$1:$Z$21,MATCH("xGA/90",[1]Table2!$B$1:$Z$1,0),0),"")</f>
        <v/>
      </c>
      <c r="CO78" s="63" t="str">
        <f>IFERROR(VLOOKUP(CO9,[1]Table2!$B$1:$Z$21,MATCH("xG/90",[1]Table2!$B$1:$Z$1,0),0)*VLOOKUP($C9,[1]Table2!$B$1:$Z$21,MATCH("xGA/90",[1]Table2!$B$1:$Z$1,0),0),"")</f>
        <v/>
      </c>
      <c r="CP78" s="63" t="str">
        <f>IFERROR(VLOOKUP(CP9,[1]Table2!$B$1:$Z$21,MATCH("xG/90",[1]Table2!$B$1:$Z$1,0),0)*VLOOKUP($C9,[1]Table2!$B$1:$Z$21,MATCH("xGA/90",[1]Table2!$B$1:$Z$1,0),0),"")</f>
        <v/>
      </c>
      <c r="CQ78" s="63" t="str">
        <f>IFERROR(VLOOKUP(CQ9,[1]Table2!$B$1:$Z$21,MATCH("xG/90",[1]Table2!$B$1:$Z$1,0),0)*VLOOKUP($C9,[1]Table2!$B$1:$Z$21,MATCH("xGA/90",[1]Table2!$B$1:$Z$1,0),0),"")</f>
        <v/>
      </c>
      <c r="CR78" s="63" t="str">
        <f>IFERROR(VLOOKUP(CR9,[1]Table2!$B$1:$Z$21,MATCH("xG/90",[1]Table2!$B$1:$Z$1,0),0)*VLOOKUP($C9,[1]Table2!$B$1:$Z$21,MATCH("xGA/90",[1]Table2!$B$1:$Z$1,0),0),"")</f>
        <v/>
      </c>
      <c r="CS78" s="63" t="str">
        <f>IFERROR(VLOOKUP(CS9,[1]Table2!$B$1:$Z$21,MATCH("xG/90",[1]Table2!$B$1:$Z$1,0),0)*VLOOKUP($C9,[1]Table2!$B$1:$Z$21,MATCH("xGA/90",[1]Table2!$B$1:$Z$1,0),0),"")</f>
        <v/>
      </c>
      <c r="CT78" s="63" t="str">
        <f>IFERROR(VLOOKUP(CT9,[1]Table2!$B$1:$Z$21,MATCH("xG/90",[1]Table2!$B$1:$Z$1,0),0)*VLOOKUP($C9,[1]Table2!$B$1:$Z$21,MATCH("xGA/90",[1]Table2!$B$1:$Z$1,0),0),"")</f>
        <v/>
      </c>
      <c r="CU78" s="63" t="str">
        <f>IFERROR(VLOOKUP(CU9,[1]Table2!$B$1:$Z$21,MATCH("xG/90",[1]Table2!$B$1:$Z$1,0),0)*VLOOKUP($C9,[1]Table2!$B$1:$Z$21,MATCH("xGA/90",[1]Table2!$B$1:$Z$1,0),0),"")</f>
        <v/>
      </c>
      <c r="CV78" s="63" t="str">
        <f>IFERROR(VLOOKUP(CV9,[1]Table2!$B$1:$Z$21,MATCH("xG/90",[1]Table2!$B$1:$Z$1,0),0)*VLOOKUP($C9,[1]Table2!$B$1:$Z$21,MATCH("xGA/90",[1]Table2!$B$1:$Z$1,0),0),"")</f>
        <v/>
      </c>
      <c r="CW78" s="63" t="str">
        <f>IFERROR(VLOOKUP(CW9,[1]Table2!$B$1:$Z$21,MATCH("xG/90",[1]Table2!$B$1:$Z$1,0),0)*VLOOKUP($C9,[1]Table2!$B$1:$Z$21,MATCH("xGA/90",[1]Table2!$B$1:$Z$1,0),0),"")</f>
        <v/>
      </c>
      <c r="CX78" s="63" t="str">
        <f>IFERROR(VLOOKUP(CX9,[1]Table2!$B$1:$Z$21,MATCH("xG/90",[1]Table2!$B$1:$Z$1,0),0)*VLOOKUP($C9,[1]Table2!$B$1:$Z$21,MATCH("xGA/90",[1]Table2!$B$1:$Z$1,0),0),"")</f>
        <v/>
      </c>
      <c r="CY78" s="63" t="str">
        <f>IFERROR(VLOOKUP(CY9,[1]Table2!$B$1:$Z$21,MATCH("xG/90",[1]Table2!$B$1:$Z$1,0),0)*VLOOKUP($C9,[1]Table2!$B$1:$Z$21,MATCH("xGA/90",[1]Table2!$B$1:$Z$1,0),0),"")</f>
        <v/>
      </c>
      <c r="CZ78" s="63" t="str">
        <f>IFERROR(VLOOKUP(CZ9,[1]Table2!$B$1:$Z$21,MATCH("xG/90",[1]Table2!$B$1:$Z$1,0),0)*VLOOKUP($C9,[1]Table2!$B$1:$Z$21,MATCH("xGA/90",[1]Table2!$B$1:$Z$1,0),0),"")</f>
        <v/>
      </c>
      <c r="DA78" s="63" t="str">
        <f>IFERROR(VLOOKUP(DA9,[1]Table2!$B$1:$Z$21,MATCH("xG/90",[1]Table2!$B$1:$Z$1,0),0)*VLOOKUP($C9,[1]Table2!$B$1:$Z$21,MATCH("xGA/90",[1]Table2!$B$1:$Z$1,0),0),"")</f>
        <v/>
      </c>
      <c r="DB78" s="63" t="str">
        <f>IFERROR(VLOOKUP(DB9,[1]Table2!$B$1:$Z$21,MATCH("xG/90",[1]Table2!$B$1:$Z$1,0),0)*VLOOKUP($C9,[1]Table2!$B$1:$Z$21,MATCH("xGA/90",[1]Table2!$B$1:$Z$1,0),0),"")</f>
        <v/>
      </c>
      <c r="DC78" s="63" t="str">
        <f>IFERROR(VLOOKUP(DC9,[1]Table2!$B$1:$Z$21,MATCH("xG/90",[1]Table2!$B$1:$Z$1,0),0)*VLOOKUP($C9,[1]Table2!$B$1:$Z$21,MATCH("xGA/90",[1]Table2!$B$1:$Z$1,0),0),"")</f>
        <v/>
      </c>
      <c r="DE78" s="101"/>
      <c r="DF78" s="101"/>
      <c r="DG78" s="101"/>
      <c r="DH78" s="101"/>
      <c r="DI78" s="101"/>
      <c r="DJ78" s="101"/>
    </row>
    <row r="79" spans="1:114" s="49" customFormat="1" ht="21.75" customHeight="1" x14ac:dyDescent="0.25">
      <c r="A79" s="48" t="s">
        <v>75</v>
      </c>
      <c r="B79" s="44">
        <f>VLOOKUP(A79,[1]Table!$B$1:$O$21,MATCH("xGD/90",[1]Table!$B$1:$O$1,0),0)</f>
        <v>0.7</v>
      </c>
      <c r="C79" s="45" t="s">
        <v>4</v>
      </c>
      <c r="D79" s="63" t="str">
        <f>IFERROR(VLOOKUP(D10,[1]Table2!$B$1:$Z$21,MATCH("xG/90",[1]Table2!$B$1:$Z$1,0),0)*VLOOKUP($C10,[1]Table2!$B$1:$Z$21,MATCH("xGA/90",[1]Table2!$B$1:$Z$1,0),0),"")</f>
        <v/>
      </c>
      <c r="E79" s="63">
        <f>IFERROR(VLOOKUP(E10,[1]Table2!$B$1:$Z$21,MATCH("xG/90",[1]Table2!$B$1:$Z$1,0),0)*VLOOKUP($C10,[1]Table2!$B$1:$Z$21,MATCH("xGA/90",[1]Table2!$B$1:$Z$1,0),0),"")</f>
        <v>1.9040000000000001</v>
      </c>
      <c r="F79" s="63" t="str">
        <f>IFERROR(VLOOKUP(F10,[1]Table2!$B$1:$Z$21,MATCH("xG/90",[1]Table2!$B$1:$Z$1,0),0)*VLOOKUP($C10,[1]Table2!$B$1:$Z$21,MATCH("xGA/90",[1]Table2!$B$1:$Z$1,0),0),"")</f>
        <v/>
      </c>
      <c r="G79" s="63">
        <f>IFERROR(VLOOKUP(G10,[1]Table2!$B$1:$Z$21,MATCH("xG/90",[1]Table2!$B$1:$Z$1,0),0)*VLOOKUP($C10,[1]Table2!$B$1:$Z$21,MATCH("xGA/90",[1]Table2!$B$1:$Z$1,0),0),"")</f>
        <v>2.025717463848721</v>
      </c>
      <c r="H79" s="63" t="str">
        <f>IFERROR(VLOOKUP(H10,[1]Table2!$B$1:$Z$21,MATCH("xG/90",[1]Table2!$B$1:$Z$1,0),0)*VLOOKUP($C10,[1]Table2!$B$1:$Z$21,MATCH("xGA/90",[1]Table2!$B$1:$Z$1,0),0),"")</f>
        <v/>
      </c>
      <c r="I79" s="63">
        <f>IFERROR(VLOOKUP(I10,[1]Table2!$B$1:$Z$21,MATCH("xG/90",[1]Table2!$B$1:$Z$1,0),0)*VLOOKUP($C10,[1]Table2!$B$1:$Z$21,MATCH("xGA/90",[1]Table2!$B$1:$Z$1,0),0),"")</f>
        <v>1.5361067853170192</v>
      </c>
      <c r="J79" s="63" t="str">
        <f>IFERROR(VLOOKUP(J10,[1]Table2!$B$1:$Z$21,MATCH("xG/90",[1]Table2!$B$1:$Z$1,0),0)*VLOOKUP($C10,[1]Table2!$B$1:$Z$21,MATCH("xGA/90",[1]Table2!$B$1:$Z$1,0),0),"")</f>
        <v/>
      </c>
      <c r="K79" s="63">
        <f>IFERROR(VLOOKUP(K10,[1]Table2!$B$1:$Z$21,MATCH("xG/90",[1]Table2!$B$1:$Z$1,0),0)*VLOOKUP($C10,[1]Table2!$B$1:$Z$21,MATCH("xGA/90",[1]Table2!$B$1:$Z$1,0),0),"")</f>
        <v>1.4374137931034485</v>
      </c>
      <c r="L79" s="63">
        <f>IFERROR(VLOOKUP(L10,[1]Table2!$B$1:$Z$21,MATCH("xG/90",[1]Table2!$B$1:$Z$1,0),0)*VLOOKUP($C10,[1]Table2!$B$1:$Z$21,MATCH("xGA/90",[1]Table2!$B$1:$Z$1,0),0),"")</f>
        <v>1.4426696329254729</v>
      </c>
      <c r="M79" s="63">
        <f>IFERROR(VLOOKUP(M10,[1]Table2!$B$1:$Z$21,MATCH("xG/90",[1]Table2!$B$1:$Z$1,0),0)*VLOOKUP($C10,[1]Table2!$B$1:$Z$21,MATCH("xGA/90",[1]Table2!$B$1:$Z$1,0),0),"")</f>
        <v>1.4627586206896552</v>
      </c>
      <c r="N79" s="63" t="str">
        <f>IFERROR(VLOOKUP(N10,[1]Table2!$B$1:$Z$21,MATCH("xG/90",[1]Table2!$B$1:$Z$1,0),0)*VLOOKUP($C10,[1]Table2!$B$1:$Z$21,MATCH("xGA/90",[1]Table2!$B$1:$Z$1,0),0),"")</f>
        <v/>
      </c>
      <c r="O79" s="63" t="str">
        <f>IFERROR(VLOOKUP(O10,[1]Table2!$B$1:$Z$21,MATCH("xG/90",[1]Table2!$B$1:$Z$1,0),0)*VLOOKUP($C10,[1]Table2!$B$1:$Z$21,MATCH("xGA/90",[1]Table2!$B$1:$Z$1,0),0),"")</f>
        <v/>
      </c>
      <c r="P79" s="63" t="str">
        <f>IFERROR(VLOOKUP(P10,[1]Table2!$B$1:$Z$21,MATCH("xG/90",[1]Table2!$B$1:$Z$1,0),0)*VLOOKUP($C10,[1]Table2!$B$1:$Z$21,MATCH("xGA/90",[1]Table2!$B$1:$Z$1,0),0),"")</f>
        <v/>
      </c>
      <c r="Q79" s="63" t="str">
        <f>IFERROR(VLOOKUP(Q10,[1]Table2!$B$1:$Z$21,MATCH("xG/90",[1]Table2!$B$1:$Z$1,0),0)*VLOOKUP($C10,[1]Table2!$B$1:$Z$21,MATCH("xGA/90",[1]Table2!$B$1:$Z$1,0),0),"")</f>
        <v/>
      </c>
      <c r="R79" s="63" t="str">
        <f>IFERROR(VLOOKUP(R10,[1]Table2!$B$1:$Z$21,MATCH("xG/90",[1]Table2!$B$1:$Z$1,0),0)*VLOOKUP($C10,[1]Table2!$B$1:$Z$21,MATCH("xGA/90",[1]Table2!$B$1:$Z$1,0),0),"")</f>
        <v/>
      </c>
      <c r="S79" s="63" t="str">
        <f>IFERROR(VLOOKUP(S10,[1]Table2!$B$1:$Z$21,MATCH("xG/90",[1]Table2!$B$1:$Z$1,0),0)*VLOOKUP($C10,[1]Table2!$B$1:$Z$21,MATCH("xGA/90",[1]Table2!$B$1:$Z$1,0),0),"")</f>
        <v/>
      </c>
      <c r="T79" s="63" t="str">
        <f>IFERROR(VLOOKUP(T10,[1]Table2!$B$1:$Z$21,MATCH("xG/90",[1]Table2!$B$1:$Z$1,0),0)*VLOOKUP($C10,[1]Table2!$B$1:$Z$21,MATCH("xGA/90",[1]Table2!$B$1:$Z$1,0),0),"")</f>
        <v/>
      </c>
      <c r="U79" s="63">
        <f>IFERROR(VLOOKUP(U10,[1]Table2!$B$1:$Z$21,MATCH("xG/90",[1]Table2!$B$1:$Z$1,0),0)*VLOOKUP($C10,[1]Table2!$B$1:$Z$21,MATCH("xGA/90",[1]Table2!$B$1:$Z$1,0),0),"")</f>
        <v>2.1490545050055618</v>
      </c>
      <c r="V79" s="63" t="str">
        <f>IFERROR(VLOOKUP(V10,[1]Table2!$B$1:$Z$21,MATCH("xG/90",[1]Table2!$B$1:$Z$1,0),0)*VLOOKUP($C10,[1]Table2!$B$1:$Z$21,MATCH("xGA/90",[1]Table2!$B$1:$Z$1,0),0),"")</f>
        <v/>
      </c>
      <c r="W79" s="63">
        <f>IFERROR(VLOOKUP(W10,[1]Table2!$B$1:$Z$21,MATCH("xG/90",[1]Table2!$B$1:$Z$1,0),0)*VLOOKUP($C10,[1]Table2!$B$1:$Z$21,MATCH("xGA/90",[1]Table2!$B$1:$Z$1,0),0),"")</f>
        <v>1.6800000000000002</v>
      </c>
      <c r="X79" s="63" t="str">
        <f>IFERROR(VLOOKUP(X10,[1]Table2!$B$1:$Z$21,MATCH("xG/90",[1]Table2!$B$1:$Z$1,0),0)*VLOOKUP($C10,[1]Table2!$B$1:$Z$21,MATCH("xGA/90",[1]Table2!$B$1:$Z$1,0),0),"")</f>
        <v/>
      </c>
      <c r="Y79" s="63">
        <f>IFERROR(VLOOKUP(Y10,[1]Table2!$B$1:$Z$21,MATCH("xG/90",[1]Table2!$B$1:$Z$1,0),0)*VLOOKUP($C10,[1]Table2!$B$1:$Z$21,MATCH("xGA/90",[1]Table2!$B$1:$Z$1,0),0),"")</f>
        <v>1.7343103448275863</v>
      </c>
      <c r="Z79" s="63">
        <f>IFERROR(VLOOKUP(Z10,[1]Table2!$B$1:$Z$21,MATCH("xG/90",[1]Table2!$B$1:$Z$1,0),0)*VLOOKUP($C10,[1]Table2!$B$1:$Z$21,MATCH("xGA/90",[1]Table2!$B$1:$Z$1,0),0),"")</f>
        <v>1.162241379310345</v>
      </c>
      <c r="AA79" s="63">
        <f>IFERROR(VLOOKUP(AA10,[1]Table2!$B$1:$Z$21,MATCH("xG/90",[1]Table2!$B$1:$Z$1,0),0)*VLOOKUP($C10,[1]Table2!$B$1:$Z$21,MATCH("xGA/90",[1]Table2!$B$1:$Z$1,0),0),"")</f>
        <v>2.4524137931034486</v>
      </c>
      <c r="AB79" s="63" t="str">
        <f>IFERROR(VLOOKUP(AB10,[1]Table2!$B$1:$Z$21,MATCH("xG/90",[1]Table2!$B$1:$Z$1,0),0)*VLOOKUP($C10,[1]Table2!$B$1:$Z$21,MATCH("xGA/90",[1]Table2!$B$1:$Z$1,0),0),"")</f>
        <v/>
      </c>
      <c r="AC79" s="63">
        <f>IFERROR(VLOOKUP(AC10,[1]Table2!$B$1:$Z$21,MATCH("xG/90",[1]Table2!$B$1:$Z$1,0),0)*VLOOKUP($C10,[1]Table2!$B$1:$Z$21,MATCH("xGA/90",[1]Table2!$B$1:$Z$1,0),0),"")</f>
        <v>1.4763070077864295</v>
      </c>
      <c r="AD79" s="63" t="str">
        <f>IFERROR(VLOOKUP(AD10,[1]Table2!$B$1:$Z$21,MATCH("xG/90",[1]Table2!$B$1:$Z$1,0),0)*VLOOKUP($C10,[1]Table2!$B$1:$Z$21,MATCH("xGA/90",[1]Table2!$B$1:$Z$1,0),0),"")</f>
        <v/>
      </c>
      <c r="AE79" s="63">
        <f>IFERROR(VLOOKUP(AE10,[1]Table2!$B$1:$Z$21,MATCH("xG/90",[1]Table2!$B$1:$Z$1,0),0)*VLOOKUP($C10,[1]Table2!$B$1:$Z$21,MATCH("xGA/90",[1]Table2!$B$1:$Z$1,0),0),"")</f>
        <v>1.1441379310344828</v>
      </c>
      <c r="AF79" s="63" t="str">
        <f>IFERROR(VLOOKUP(AF10,[1]Table2!$B$1:$Z$21,MATCH("xG/90",[1]Table2!$B$1:$Z$1,0),0)*VLOOKUP($C10,[1]Table2!$B$1:$Z$21,MATCH("xGA/90",[1]Table2!$B$1:$Z$1,0),0),"")</f>
        <v/>
      </c>
      <c r="AG79" s="63">
        <f>IFERROR(VLOOKUP(AG10,[1]Table2!$B$1:$Z$21,MATCH("xG/90",[1]Table2!$B$1:$Z$1,0),0)*VLOOKUP($C10,[1]Table2!$B$1:$Z$21,MATCH("xGA/90",[1]Table2!$B$1:$Z$1,0),0),"")</f>
        <v>1.5134482758620691</v>
      </c>
      <c r="AH79" s="63" t="str">
        <f>IFERROR(VLOOKUP(AH10,[1]Table2!$B$1:$Z$21,MATCH("xG/90",[1]Table2!$B$1:$Z$1,0),0)*VLOOKUP($C10,[1]Table2!$B$1:$Z$21,MATCH("xGA/90",[1]Table2!$B$1:$Z$1,0),0),"")</f>
        <v/>
      </c>
      <c r="AI79" s="63" t="str">
        <f>IFERROR(VLOOKUP(AI10,[1]Table2!$B$1:$Z$21,MATCH("xG/90",[1]Table2!$B$1:$Z$1,0),0)*VLOOKUP($C10,[1]Table2!$B$1:$Z$21,MATCH("xGA/90",[1]Table2!$B$1:$Z$1,0),0),"")</f>
        <v/>
      </c>
      <c r="AJ79" s="63" t="str">
        <f>IFERROR(VLOOKUP(AJ10,[1]Table2!$B$1:$Z$21,MATCH("xG/90",[1]Table2!$B$1:$Z$1,0),0)*VLOOKUP($C10,[1]Table2!$B$1:$Z$21,MATCH("xGA/90",[1]Table2!$B$1:$Z$1,0),0),"")</f>
        <v/>
      </c>
      <c r="AK79" s="63" t="str">
        <f>IFERROR(VLOOKUP(AK10,[1]Table2!$B$1:$Z$21,MATCH("xG/90",[1]Table2!$B$1:$Z$1,0),0)*VLOOKUP($C10,[1]Table2!$B$1:$Z$21,MATCH("xGA/90",[1]Table2!$B$1:$Z$1,0),0),"")</f>
        <v/>
      </c>
      <c r="AL79" s="63" t="str">
        <f>IFERROR(VLOOKUP(AL10,[1]Table2!$B$1:$Z$21,MATCH("xG/90",[1]Table2!$B$1:$Z$1,0),0)*VLOOKUP($C10,[1]Table2!$B$1:$Z$21,MATCH("xGA/90",[1]Table2!$B$1:$Z$1,0),0),"")</f>
        <v/>
      </c>
      <c r="AM79" s="63" t="str">
        <f>IFERROR(VLOOKUP(AM10,[1]Table2!$B$1:$Z$21,MATCH("xG/90",[1]Table2!$B$1:$Z$1,0),0)*VLOOKUP($C10,[1]Table2!$B$1:$Z$21,MATCH("xGA/90",[1]Table2!$B$1:$Z$1,0),0),"")</f>
        <v/>
      </c>
      <c r="AN79" s="63" t="str">
        <f>IFERROR(VLOOKUP(AN10,[1]Table2!$B$1:$Z$21,MATCH("xG/90",[1]Table2!$B$1:$Z$1,0),0)*VLOOKUP($C10,[1]Table2!$B$1:$Z$21,MATCH("xGA/90",[1]Table2!$B$1:$Z$1,0),0),"")</f>
        <v/>
      </c>
      <c r="AO79" s="63" t="str">
        <f>IFERROR(VLOOKUP(AO10,[1]Table2!$B$1:$Z$21,MATCH("xG/90",[1]Table2!$B$1:$Z$1,0),0)*VLOOKUP($C10,[1]Table2!$B$1:$Z$21,MATCH("xGA/90",[1]Table2!$B$1:$Z$1,0),0),"")</f>
        <v/>
      </c>
      <c r="AP79" s="63" t="str">
        <f>IFERROR(VLOOKUP(AP10,[1]Table2!$B$1:$Z$21,MATCH("xG/90",[1]Table2!$B$1:$Z$1,0),0)*VLOOKUP($C10,[1]Table2!$B$1:$Z$21,MATCH("xGA/90",[1]Table2!$B$1:$Z$1,0),0),"")</f>
        <v/>
      </c>
      <c r="AQ79" s="63" t="str">
        <f>IFERROR(VLOOKUP(AQ10,[1]Table2!$B$1:$Z$21,MATCH("xG/90",[1]Table2!$B$1:$Z$1,0),0)*VLOOKUP($C10,[1]Table2!$B$1:$Z$21,MATCH("xGA/90",[1]Table2!$B$1:$Z$1,0),0),"")</f>
        <v/>
      </c>
      <c r="AR79" s="63" t="str">
        <f>IFERROR(VLOOKUP(AR10,[1]Table2!$B$1:$Z$21,MATCH("xG/90",[1]Table2!$B$1:$Z$1,0),0)*VLOOKUP($C10,[1]Table2!$B$1:$Z$21,MATCH("xGA/90",[1]Table2!$B$1:$Z$1,0),0),"")</f>
        <v/>
      </c>
      <c r="AS79" s="63">
        <f>IFERROR(VLOOKUP(AS10,[1]Table2!$B$1:$Z$21,MATCH("xG/90",[1]Table2!$B$1:$Z$1,0),0)*VLOOKUP($C10,[1]Table2!$B$1:$Z$21,MATCH("xGA/90",[1]Table2!$B$1:$Z$1,0),0),"")</f>
        <v>1.1043103448275864</v>
      </c>
      <c r="AT79" s="63" t="str">
        <f>IFERROR(VLOOKUP(AT10,[1]Table2!$B$1:$Z$21,MATCH("xG/90",[1]Table2!$B$1:$Z$1,0),0)*VLOOKUP($C10,[1]Table2!$B$1:$Z$21,MATCH("xGA/90",[1]Table2!$B$1:$Z$1,0),0),"")</f>
        <v/>
      </c>
      <c r="AU79" s="63">
        <f>IFERROR(VLOOKUP(AU10,[1]Table2!$B$1:$Z$21,MATCH("xG/90",[1]Table2!$B$1:$Z$1,0),0)*VLOOKUP($C10,[1]Table2!$B$1:$Z$21,MATCH("xGA/90",[1]Table2!$B$1:$Z$1,0),0),"")</f>
        <v>2.3208620689655173</v>
      </c>
      <c r="AV79" s="63">
        <f>IFERROR(VLOOKUP(AV10,[1]Table2!$B$1:$Z$21,MATCH("xG/90",[1]Table2!$B$1:$Z$1,0),0)*VLOOKUP($C10,[1]Table2!$B$1:$Z$21,MATCH("xGA/90",[1]Table2!$B$1:$Z$1,0),0),"")</f>
        <v>1.2418965517241378</v>
      </c>
      <c r="AW79" s="63" t="str">
        <f>IFERROR(VLOOKUP(AW10,[1]Table2!$B$1:$Z$21,MATCH("xG/90",[1]Table2!$B$1:$Z$1,0),0)*VLOOKUP($C10,[1]Table2!$B$1:$Z$21,MATCH("xGA/90",[1]Table2!$B$1:$Z$1,0),0),"")</f>
        <v/>
      </c>
      <c r="AX79" s="63" t="str">
        <f>IFERROR(VLOOKUP(AX10,[1]Table2!$B$1:$Z$21,MATCH("xG/90",[1]Table2!$B$1:$Z$1,0),0)*VLOOKUP($C10,[1]Table2!$B$1:$Z$21,MATCH("xGA/90",[1]Table2!$B$1:$Z$1,0),0),"")</f>
        <v/>
      </c>
      <c r="AY79" s="63">
        <f>IFERROR(VLOOKUP(AY10,[1]Table2!$B$1:$Z$21,MATCH("xG/90",[1]Table2!$B$1:$Z$1,0),0)*VLOOKUP($C10,[1]Table2!$B$1:$Z$21,MATCH("xGA/90",[1]Table2!$B$1:$Z$1,0),0),"")</f>
        <v>2.1490545050055618</v>
      </c>
      <c r="AZ79" s="63" t="str">
        <f>IFERROR(VLOOKUP(AZ10,[1]Table2!$B$1:$Z$21,MATCH("xG/90",[1]Table2!$B$1:$Z$1,0),0)*VLOOKUP($C10,[1]Table2!$B$1:$Z$21,MATCH("xGA/90",[1]Table2!$B$1:$Z$1,0),0),"")</f>
        <v/>
      </c>
      <c r="BA79" s="63">
        <f>IFERROR(VLOOKUP(BA10,[1]Table2!$B$1:$Z$21,MATCH("xG/90",[1]Table2!$B$1:$Z$1,0),0)*VLOOKUP($C10,[1]Table2!$B$1:$Z$21,MATCH("xGA/90",[1]Table2!$B$1:$Z$1,0),0),"")</f>
        <v>1.4627586206896552</v>
      </c>
      <c r="BB79" s="63" t="str">
        <f>IFERROR(VLOOKUP(BB10,[1]Table2!$B$1:$Z$21,MATCH("xG/90",[1]Table2!$B$1:$Z$1,0),0)*VLOOKUP($C10,[1]Table2!$B$1:$Z$21,MATCH("xGA/90",[1]Table2!$B$1:$Z$1,0),0),"")</f>
        <v/>
      </c>
      <c r="BC79" s="63" t="str">
        <f>IFERROR(VLOOKUP(BC10,[1]Table2!$B$1:$Z$21,MATCH("xG/90",[1]Table2!$B$1:$Z$1,0),0)*VLOOKUP($C10,[1]Table2!$B$1:$Z$21,MATCH("xGA/90",[1]Table2!$B$1:$Z$1,0),0),"")</f>
        <v/>
      </c>
      <c r="BD79" s="63" t="str">
        <f>IFERROR(VLOOKUP(BD10,[1]Table2!$B$1:$Z$21,MATCH("xG/90",[1]Table2!$B$1:$Z$1,0),0)*VLOOKUP($C10,[1]Table2!$B$1:$Z$21,MATCH("xGA/90",[1]Table2!$B$1:$Z$1,0),0),"")</f>
        <v/>
      </c>
      <c r="BE79" s="63">
        <f>IFERROR(VLOOKUP(BE10,[1]Table2!$B$1:$Z$21,MATCH("xG/90",[1]Table2!$B$1:$Z$1,0),0)*VLOOKUP($C10,[1]Table2!$B$1:$Z$21,MATCH("xGA/90",[1]Table2!$B$1:$Z$1,0),0),"")</f>
        <v>1.1694827586206897</v>
      </c>
      <c r="BF79" s="63" t="str">
        <f>IFERROR(VLOOKUP(BF10,[1]Table2!$B$1:$Z$21,MATCH("xG/90",[1]Table2!$B$1:$Z$1,0),0)*VLOOKUP($C10,[1]Table2!$B$1:$Z$21,MATCH("xGA/90",[1]Table2!$B$1:$Z$1,0),0),"")</f>
        <v/>
      </c>
      <c r="BG79" s="63">
        <f>IFERROR(VLOOKUP(BG10,[1]Table2!$B$1:$Z$21,MATCH("xG/90",[1]Table2!$B$1:$Z$1,0),0)*VLOOKUP($C10,[1]Table2!$B$1:$Z$21,MATCH("xGA/90",[1]Table2!$B$1:$Z$1,0),0),"")</f>
        <v>1.1405172413793105</v>
      </c>
      <c r="BH79" s="63" t="str">
        <f>IFERROR(VLOOKUP(BH10,[1]Table2!$B$1:$Z$21,MATCH("xG/90",[1]Table2!$B$1:$Z$1,0),0)*VLOOKUP($C10,[1]Table2!$B$1:$Z$21,MATCH("xGA/90",[1]Table2!$B$1:$Z$1,0),0),"")</f>
        <v/>
      </c>
      <c r="BI79" s="63">
        <f>IFERROR(VLOOKUP(BI10,[1]Table2!$B$1:$Z$21,MATCH("xG/90",[1]Table2!$B$1:$Z$1,0),0)*VLOOKUP($C10,[1]Table2!$B$1:$Z$21,MATCH("xGA/90",[1]Table2!$B$1:$Z$1,0),0),"")</f>
        <v>1.4426696329254729</v>
      </c>
      <c r="BJ79" s="63" t="str">
        <f>IFERROR(VLOOKUP(BJ10,[1]Table2!$B$1:$Z$21,MATCH("xG/90",[1]Table2!$B$1:$Z$1,0),0)*VLOOKUP($C10,[1]Table2!$B$1:$Z$21,MATCH("xGA/90",[1]Table2!$B$1:$Z$1,0),0),"")</f>
        <v/>
      </c>
      <c r="BK79" s="63" t="str">
        <f>IFERROR(VLOOKUP(BK10,[1]Table2!$B$1:$Z$21,MATCH("xG/90",[1]Table2!$B$1:$Z$1,0),0)*VLOOKUP($C10,[1]Table2!$B$1:$Z$21,MATCH("xGA/90",[1]Table2!$B$1:$Z$1,0),0),"")</f>
        <v/>
      </c>
      <c r="BL79" s="63" t="str">
        <f>IFERROR(VLOOKUP(BL10,[1]Table2!$B$1:$Z$21,MATCH("xG/90",[1]Table2!$B$1:$Z$1,0),0)*VLOOKUP($C10,[1]Table2!$B$1:$Z$21,MATCH("xGA/90",[1]Table2!$B$1:$Z$1,0),0),"")</f>
        <v/>
      </c>
      <c r="BM79" s="63">
        <f>IFERROR(VLOOKUP(BM10,[1]Table2!$B$1:$Z$21,MATCH("xG/90",[1]Table2!$B$1:$Z$1,0),0)*VLOOKUP($C10,[1]Table2!$B$1:$Z$21,MATCH("xGA/90",[1]Table2!$B$1:$Z$1,0),0),"")</f>
        <v>1.5361067853170192</v>
      </c>
      <c r="BN79" s="63" t="str">
        <f>IFERROR(VLOOKUP(BN10,[1]Table2!$B$1:$Z$21,MATCH("xG/90",[1]Table2!$B$1:$Z$1,0),0)*VLOOKUP($C10,[1]Table2!$B$1:$Z$21,MATCH("xGA/90",[1]Table2!$B$1:$Z$1,0),0),"")</f>
        <v/>
      </c>
      <c r="BO79" s="63">
        <f>IFERROR(VLOOKUP(BO10,[1]Table2!$B$1:$Z$21,MATCH("xG/90",[1]Table2!$B$1:$Z$1,0),0)*VLOOKUP($C10,[1]Table2!$B$1:$Z$21,MATCH("xGA/90",[1]Table2!$B$1:$Z$1,0),0),"")</f>
        <v>1.4374137931034485</v>
      </c>
      <c r="BP79" s="63">
        <f>IFERROR(VLOOKUP(BP10,[1]Table2!$B$1:$Z$21,MATCH("xG/90",[1]Table2!$B$1:$Z$1,0),0)*VLOOKUP($C10,[1]Table2!$B$1:$Z$21,MATCH("xGA/90",[1]Table2!$B$1:$Z$1,0),0),"")</f>
        <v>1.1405172413793105</v>
      </c>
      <c r="BQ79" s="63" t="str">
        <f>IFERROR(VLOOKUP(BQ10,[1]Table2!$B$1:$Z$21,MATCH("xG/90",[1]Table2!$B$1:$Z$1,0),0)*VLOOKUP($C10,[1]Table2!$B$1:$Z$21,MATCH("xGA/90",[1]Table2!$B$1:$Z$1,0),0),"")</f>
        <v/>
      </c>
      <c r="BR79" s="63" t="str">
        <f>IFERROR(VLOOKUP(BR10,[1]Table2!$B$1:$Z$21,MATCH("xG/90",[1]Table2!$B$1:$Z$1,0),0)*VLOOKUP($C10,[1]Table2!$B$1:$Z$21,MATCH("xGA/90",[1]Table2!$B$1:$Z$1,0),0),"")</f>
        <v/>
      </c>
      <c r="BS79" s="63" t="str">
        <f>IFERROR(VLOOKUP(BS10,[1]Table2!$B$1:$Z$21,MATCH("xG/90",[1]Table2!$B$1:$Z$1,0),0)*VLOOKUP($C10,[1]Table2!$B$1:$Z$21,MATCH("xGA/90",[1]Table2!$B$1:$Z$1,0),0),"")</f>
        <v/>
      </c>
      <c r="BT79" s="63" t="str">
        <f>IFERROR(VLOOKUP(BT10,[1]Table2!$B$1:$Z$21,MATCH("xG/90",[1]Table2!$B$1:$Z$1,0),0)*VLOOKUP($C10,[1]Table2!$B$1:$Z$21,MATCH("xGA/90",[1]Table2!$B$1:$Z$1,0),0),"")</f>
        <v/>
      </c>
      <c r="BU79" s="63">
        <f>IFERROR(VLOOKUP(BU10,[1]Table2!$B$1:$Z$21,MATCH("xG/90",[1]Table2!$B$1:$Z$1,0),0)*VLOOKUP($C10,[1]Table2!$B$1:$Z$21,MATCH("xGA/90",[1]Table2!$B$1:$Z$1,0),0),"")</f>
        <v>1.7343103448275863</v>
      </c>
      <c r="BV79" s="63">
        <f>IFERROR(VLOOKUP(BV10,[1]Table2!$B$1:$Z$21,MATCH("xG/90",[1]Table2!$B$1:$Z$1,0),0)*VLOOKUP($C10,[1]Table2!$B$1:$Z$21,MATCH("xGA/90",[1]Table2!$B$1:$Z$1,0),0),"")</f>
        <v>1.1694827586206897</v>
      </c>
      <c r="BW79" s="63">
        <f>IFERROR(VLOOKUP(BW10,[1]Table2!$B$1:$Z$21,MATCH("xG/90",[1]Table2!$B$1:$Z$1,0),0)*VLOOKUP($C10,[1]Table2!$B$1:$Z$21,MATCH("xGA/90",[1]Table2!$B$1:$Z$1,0),0),"")</f>
        <v>1.6800000000000002</v>
      </c>
      <c r="BX79" s="63" t="str">
        <f>IFERROR(VLOOKUP(BX10,[1]Table2!$B$1:$Z$21,MATCH("xG/90",[1]Table2!$B$1:$Z$1,0),0)*VLOOKUP($C10,[1]Table2!$B$1:$Z$21,MATCH("xGA/90",[1]Table2!$B$1:$Z$1,0),0),"")</f>
        <v/>
      </c>
      <c r="BY79" s="63">
        <f>IFERROR(VLOOKUP(BY10,[1]Table2!$B$1:$Z$21,MATCH("xG/90",[1]Table2!$B$1:$Z$1,0),0)*VLOOKUP($C10,[1]Table2!$B$1:$Z$21,MATCH("xGA/90",[1]Table2!$B$1:$Z$1,0),0),"")</f>
        <v>1.4763070077864295</v>
      </c>
      <c r="BZ79" s="63" t="str">
        <f>IFERROR(VLOOKUP(BZ10,[1]Table2!$B$1:$Z$21,MATCH("xG/90",[1]Table2!$B$1:$Z$1,0),0)*VLOOKUP($C10,[1]Table2!$B$1:$Z$21,MATCH("xGA/90",[1]Table2!$B$1:$Z$1,0),0),"")</f>
        <v/>
      </c>
      <c r="CA79" s="63" t="str">
        <f>IFERROR(VLOOKUP(CA10,[1]Table2!$B$1:$Z$21,MATCH("xG/90",[1]Table2!$B$1:$Z$1,0),0)*VLOOKUP($C10,[1]Table2!$B$1:$Z$21,MATCH("xGA/90",[1]Table2!$B$1:$Z$1,0),0),"")</f>
        <v/>
      </c>
      <c r="CB79" s="63">
        <f>IFERROR(VLOOKUP(CB10,[1]Table2!$B$1:$Z$21,MATCH("xG/90",[1]Table2!$B$1:$Z$1,0),0)*VLOOKUP($C10,[1]Table2!$B$1:$Z$21,MATCH("xGA/90",[1]Table2!$B$1:$Z$1,0),0),"")</f>
        <v>1.162241379310345</v>
      </c>
      <c r="CC79" s="63">
        <f>IFERROR(VLOOKUP(CC10,[1]Table2!$B$1:$Z$21,MATCH("xG/90",[1]Table2!$B$1:$Z$1,0),0)*VLOOKUP($C10,[1]Table2!$B$1:$Z$21,MATCH("xGA/90",[1]Table2!$B$1:$Z$1,0),0),"")</f>
        <v>1.1441379310344828</v>
      </c>
      <c r="CD79" s="63">
        <f>IFERROR(VLOOKUP(CD10,[1]Table2!$B$1:$Z$21,MATCH("xG/90",[1]Table2!$B$1:$Z$1,0),0)*VLOOKUP($C10,[1]Table2!$B$1:$Z$21,MATCH("xGA/90",[1]Table2!$B$1:$Z$1,0),0),"")</f>
        <v>1.9040000000000001</v>
      </c>
      <c r="CE79" s="63">
        <f>IFERROR(VLOOKUP(CE10,[1]Table2!$B$1:$Z$21,MATCH("xG/90",[1]Table2!$B$1:$Z$1,0),0)*VLOOKUP($C10,[1]Table2!$B$1:$Z$21,MATCH("xGA/90",[1]Table2!$B$1:$Z$1,0),0),"")</f>
        <v>1.2418965517241378</v>
      </c>
      <c r="CF79" s="63" t="str">
        <f>IFERROR(VLOOKUP(CF10,[1]Table2!$B$1:$Z$21,MATCH("xG/90",[1]Table2!$B$1:$Z$1,0),0)*VLOOKUP($C10,[1]Table2!$B$1:$Z$21,MATCH("xGA/90",[1]Table2!$B$1:$Z$1,0),0),"")</f>
        <v/>
      </c>
      <c r="CG79" s="63">
        <f>IFERROR(VLOOKUP(CG10,[1]Table2!$B$1:$Z$21,MATCH("xG/90",[1]Table2!$B$1:$Z$1,0),0)*VLOOKUP($C10,[1]Table2!$B$1:$Z$21,MATCH("xGA/90",[1]Table2!$B$1:$Z$1,0),0),"")</f>
        <v>2.3208620689655173</v>
      </c>
      <c r="CH79" s="63">
        <f>IFERROR(VLOOKUP(CH10,[1]Table2!$B$1:$Z$21,MATCH("xG/90",[1]Table2!$B$1:$Z$1,0),0)*VLOOKUP($C10,[1]Table2!$B$1:$Z$21,MATCH("xGA/90",[1]Table2!$B$1:$Z$1,0),0),"")</f>
        <v>2.025717463848721</v>
      </c>
      <c r="CI79" s="63">
        <f>IFERROR(VLOOKUP(CI10,[1]Table2!$B$1:$Z$21,MATCH("xG/90",[1]Table2!$B$1:$Z$1,0),0)*VLOOKUP($C10,[1]Table2!$B$1:$Z$21,MATCH("xGA/90",[1]Table2!$B$1:$Z$1,0),0),"")</f>
        <v>1.1043103448275864</v>
      </c>
      <c r="CJ79" s="63">
        <f>IFERROR(VLOOKUP(CJ10,[1]Table2!$B$1:$Z$21,MATCH("xG/90",[1]Table2!$B$1:$Z$1,0),0)*VLOOKUP($C10,[1]Table2!$B$1:$Z$21,MATCH("xGA/90",[1]Table2!$B$1:$Z$1,0),0),"")</f>
        <v>2.4524137931034486</v>
      </c>
      <c r="CK79" s="63">
        <f>IFERROR(VLOOKUP(CK10,[1]Table2!$B$1:$Z$21,MATCH("xG/90",[1]Table2!$B$1:$Z$1,0),0)*VLOOKUP($C10,[1]Table2!$B$1:$Z$21,MATCH("xGA/90",[1]Table2!$B$1:$Z$1,0),0),"")</f>
        <v>1.5134482758620691</v>
      </c>
      <c r="CL79" s="63" t="str">
        <f>IFERROR(VLOOKUP(CL10,[1]Table2!$B$1:$Z$21,MATCH("xG/90",[1]Table2!$B$1:$Z$1,0),0)*VLOOKUP($C10,[1]Table2!$B$1:$Z$21,MATCH("xGA/90",[1]Table2!$B$1:$Z$1,0),0),"")</f>
        <v/>
      </c>
      <c r="CM79" s="63" t="str">
        <f>IFERROR(VLOOKUP(CM10,[1]Table2!$B$1:$Z$21,MATCH("xG/90",[1]Table2!$B$1:$Z$1,0),0)*VLOOKUP($C10,[1]Table2!$B$1:$Z$21,MATCH("xGA/90",[1]Table2!$B$1:$Z$1,0),0),"")</f>
        <v/>
      </c>
      <c r="CN79" s="63" t="str">
        <f>IFERROR(VLOOKUP(CN10,[1]Table2!$B$1:$Z$21,MATCH("xG/90",[1]Table2!$B$1:$Z$1,0),0)*VLOOKUP($C10,[1]Table2!$B$1:$Z$21,MATCH("xGA/90",[1]Table2!$B$1:$Z$1,0),0),"")</f>
        <v/>
      </c>
      <c r="CO79" s="63" t="str">
        <f>IFERROR(VLOOKUP(CO10,[1]Table2!$B$1:$Z$21,MATCH("xG/90",[1]Table2!$B$1:$Z$1,0),0)*VLOOKUP($C10,[1]Table2!$B$1:$Z$21,MATCH("xGA/90",[1]Table2!$B$1:$Z$1,0),0),"")</f>
        <v/>
      </c>
      <c r="CP79" s="63" t="str">
        <f>IFERROR(VLOOKUP(CP10,[1]Table2!$B$1:$Z$21,MATCH("xG/90",[1]Table2!$B$1:$Z$1,0),0)*VLOOKUP($C10,[1]Table2!$B$1:$Z$21,MATCH("xGA/90",[1]Table2!$B$1:$Z$1,0),0),"")</f>
        <v/>
      </c>
      <c r="CQ79" s="63" t="str">
        <f>IFERROR(VLOOKUP(CQ10,[1]Table2!$B$1:$Z$21,MATCH("xG/90",[1]Table2!$B$1:$Z$1,0),0)*VLOOKUP($C10,[1]Table2!$B$1:$Z$21,MATCH("xGA/90",[1]Table2!$B$1:$Z$1,0),0),"")</f>
        <v/>
      </c>
      <c r="CR79" s="63" t="str">
        <f>IFERROR(VLOOKUP(CR10,[1]Table2!$B$1:$Z$21,MATCH("xG/90",[1]Table2!$B$1:$Z$1,0),0)*VLOOKUP($C10,[1]Table2!$B$1:$Z$21,MATCH("xGA/90",[1]Table2!$B$1:$Z$1,0),0),"")</f>
        <v/>
      </c>
      <c r="CS79" s="63" t="str">
        <f>IFERROR(VLOOKUP(CS10,[1]Table2!$B$1:$Z$21,MATCH("xG/90",[1]Table2!$B$1:$Z$1,0),0)*VLOOKUP($C10,[1]Table2!$B$1:$Z$21,MATCH("xGA/90",[1]Table2!$B$1:$Z$1,0),0),"")</f>
        <v/>
      </c>
      <c r="CT79" s="63" t="str">
        <f>IFERROR(VLOOKUP(CT10,[1]Table2!$B$1:$Z$21,MATCH("xG/90",[1]Table2!$B$1:$Z$1,0),0)*VLOOKUP($C10,[1]Table2!$B$1:$Z$21,MATCH("xGA/90",[1]Table2!$B$1:$Z$1,0),0),"")</f>
        <v/>
      </c>
      <c r="CU79" s="63" t="str">
        <f>IFERROR(VLOOKUP(CU10,[1]Table2!$B$1:$Z$21,MATCH("xG/90",[1]Table2!$B$1:$Z$1,0),0)*VLOOKUP($C10,[1]Table2!$B$1:$Z$21,MATCH("xGA/90",[1]Table2!$B$1:$Z$1,0),0),"")</f>
        <v/>
      </c>
      <c r="CV79" s="63" t="str">
        <f>IFERROR(VLOOKUP(CV10,[1]Table2!$B$1:$Z$21,MATCH("xG/90",[1]Table2!$B$1:$Z$1,0),0)*VLOOKUP($C10,[1]Table2!$B$1:$Z$21,MATCH("xGA/90",[1]Table2!$B$1:$Z$1,0),0),"")</f>
        <v/>
      </c>
      <c r="CW79" s="63" t="str">
        <f>IFERROR(VLOOKUP(CW10,[1]Table2!$B$1:$Z$21,MATCH("xG/90",[1]Table2!$B$1:$Z$1,0),0)*VLOOKUP($C10,[1]Table2!$B$1:$Z$21,MATCH("xGA/90",[1]Table2!$B$1:$Z$1,0),0),"")</f>
        <v/>
      </c>
      <c r="CX79" s="63" t="str">
        <f>IFERROR(VLOOKUP(CX10,[1]Table2!$B$1:$Z$21,MATCH("xG/90",[1]Table2!$B$1:$Z$1,0),0)*VLOOKUP($C10,[1]Table2!$B$1:$Z$21,MATCH("xGA/90",[1]Table2!$B$1:$Z$1,0),0),"")</f>
        <v/>
      </c>
      <c r="CY79" s="63" t="str">
        <f>IFERROR(VLOOKUP(CY10,[1]Table2!$B$1:$Z$21,MATCH("xG/90",[1]Table2!$B$1:$Z$1,0),0)*VLOOKUP($C10,[1]Table2!$B$1:$Z$21,MATCH("xGA/90",[1]Table2!$B$1:$Z$1,0),0),"")</f>
        <v/>
      </c>
      <c r="CZ79" s="63" t="str">
        <f>IFERROR(VLOOKUP(CZ10,[1]Table2!$B$1:$Z$21,MATCH("xG/90",[1]Table2!$B$1:$Z$1,0),0)*VLOOKUP($C10,[1]Table2!$B$1:$Z$21,MATCH("xGA/90",[1]Table2!$B$1:$Z$1,0),0),"")</f>
        <v/>
      </c>
      <c r="DA79" s="63" t="str">
        <f>IFERROR(VLOOKUP(DA10,[1]Table2!$B$1:$Z$21,MATCH("xG/90",[1]Table2!$B$1:$Z$1,0),0)*VLOOKUP($C10,[1]Table2!$B$1:$Z$21,MATCH("xGA/90",[1]Table2!$B$1:$Z$1,0),0),"")</f>
        <v/>
      </c>
      <c r="DB79" s="63" t="str">
        <f>IFERROR(VLOOKUP(DB10,[1]Table2!$B$1:$Z$21,MATCH("xG/90",[1]Table2!$B$1:$Z$1,0),0)*VLOOKUP($C10,[1]Table2!$B$1:$Z$21,MATCH("xGA/90",[1]Table2!$B$1:$Z$1,0),0),"")</f>
        <v/>
      </c>
      <c r="DC79" s="63" t="str">
        <f>IFERROR(VLOOKUP(DC10,[1]Table2!$B$1:$Z$21,MATCH("xG/90",[1]Table2!$B$1:$Z$1,0),0)*VLOOKUP($C10,[1]Table2!$B$1:$Z$21,MATCH("xGA/90",[1]Table2!$B$1:$Z$1,0),0),"")</f>
        <v/>
      </c>
      <c r="DE79" s="101"/>
      <c r="DF79" s="101"/>
      <c r="DG79" s="101"/>
      <c r="DH79" s="101"/>
      <c r="DI79" s="101"/>
      <c r="DJ79" s="101"/>
    </row>
    <row r="80" spans="1:114" s="49" customFormat="1" ht="21.75" customHeight="1" x14ac:dyDescent="0.25">
      <c r="A80" s="48" t="s">
        <v>66</v>
      </c>
      <c r="B80" s="44">
        <f>VLOOKUP(A80,[1]Table!$B$1:$O$21,MATCH("xGD/90",[1]Table!$B$1:$O$1,0),0)</f>
        <v>0.01</v>
      </c>
      <c r="C80" s="45" t="s">
        <v>5</v>
      </c>
      <c r="D80" s="63" t="str">
        <f>IFERROR(VLOOKUP(D11,[1]Table2!$B$1:$Z$21,MATCH("xG/90",[1]Table2!$B$1:$Z$1,0),0)*VLOOKUP($C11,[1]Table2!$B$1:$Z$21,MATCH("xGA/90",[1]Table2!$B$1:$Z$1,0),0),"")</f>
        <v/>
      </c>
      <c r="E80" s="63">
        <f>IFERROR(VLOOKUP(E11,[1]Table2!$B$1:$Z$21,MATCH("xG/90",[1]Table2!$B$1:$Z$1,0),0)*VLOOKUP($C11,[1]Table2!$B$1:$Z$21,MATCH("xGA/90",[1]Table2!$B$1:$Z$1,0),0),"")</f>
        <v>1.3519455645161289</v>
      </c>
      <c r="F80" s="63" t="str">
        <f>IFERROR(VLOOKUP(F11,[1]Table2!$B$1:$Z$21,MATCH("xG/90",[1]Table2!$B$1:$Z$1,0),0)*VLOOKUP($C11,[1]Table2!$B$1:$Z$21,MATCH("xGA/90",[1]Table2!$B$1:$Z$1,0),0),"")</f>
        <v/>
      </c>
      <c r="G80" s="63">
        <f>IFERROR(VLOOKUP(G11,[1]Table2!$B$1:$Z$21,MATCH("xG/90",[1]Table2!$B$1:$Z$1,0),0)*VLOOKUP($C11,[1]Table2!$B$1:$Z$21,MATCH("xGA/90",[1]Table2!$B$1:$Z$1,0),0),"")</f>
        <v>1.8288709677419352</v>
      </c>
      <c r="H80" s="63" t="str">
        <f>IFERROR(VLOOKUP(H11,[1]Table2!$B$1:$Z$21,MATCH("xG/90",[1]Table2!$B$1:$Z$1,0),0)*VLOOKUP($C11,[1]Table2!$B$1:$Z$21,MATCH("xGA/90",[1]Table2!$B$1:$Z$1,0),0),"")</f>
        <v/>
      </c>
      <c r="I80" s="63">
        <f>IFERROR(VLOOKUP(I11,[1]Table2!$B$1:$Z$21,MATCH("xG/90",[1]Table2!$B$1:$Z$1,0),0)*VLOOKUP($C11,[1]Table2!$B$1:$Z$21,MATCH("xGA/90",[1]Table2!$B$1:$Z$1,0),0),"")</f>
        <v>1.564788306451613</v>
      </c>
      <c r="J80" s="63" t="str">
        <f>IFERROR(VLOOKUP(J11,[1]Table2!$B$1:$Z$21,MATCH("xG/90",[1]Table2!$B$1:$Z$1,0),0)*VLOOKUP($C11,[1]Table2!$B$1:$Z$21,MATCH("xGA/90",[1]Table2!$B$1:$Z$1,0),0),"")</f>
        <v/>
      </c>
      <c r="K80" s="63">
        <f>IFERROR(VLOOKUP(K11,[1]Table2!$B$1:$Z$21,MATCH("xG/90",[1]Table2!$B$1:$Z$1,0),0)*VLOOKUP($C11,[1]Table2!$B$1:$Z$21,MATCH("xGA/90",[1]Table2!$B$1:$Z$1,0),0),"")</f>
        <v>1.5923790322580644</v>
      </c>
      <c r="L80" s="63">
        <f>IFERROR(VLOOKUP(L11,[1]Table2!$B$1:$Z$21,MATCH("xG/90",[1]Table2!$B$1:$Z$1,0),0)*VLOOKUP($C11,[1]Table2!$B$1:$Z$21,MATCH("xGA/90",[1]Table2!$B$1:$Z$1,0),0),"")</f>
        <v>1.2021673387096774</v>
      </c>
      <c r="M80" s="63">
        <f>IFERROR(VLOOKUP(M11,[1]Table2!$B$1:$Z$21,MATCH("xG/90",[1]Table2!$B$1:$Z$1,0),0)*VLOOKUP($C11,[1]Table2!$B$1:$Z$21,MATCH("xGA/90",[1]Table2!$B$1:$Z$1,0),0),"")</f>
        <v>1.6722268470343393</v>
      </c>
      <c r="N80" s="63" t="str">
        <f>IFERROR(VLOOKUP(N11,[1]Table2!$B$1:$Z$21,MATCH("xG/90",[1]Table2!$B$1:$Z$1,0),0)*VLOOKUP($C11,[1]Table2!$B$1:$Z$21,MATCH("xGA/90",[1]Table2!$B$1:$Z$1,0),0),"")</f>
        <v/>
      </c>
      <c r="O80" s="63" t="str">
        <f>IFERROR(VLOOKUP(O11,[1]Table2!$B$1:$Z$21,MATCH("xG/90",[1]Table2!$B$1:$Z$1,0),0)*VLOOKUP($C11,[1]Table2!$B$1:$Z$21,MATCH("xGA/90",[1]Table2!$B$1:$Z$1,0),0),"")</f>
        <v/>
      </c>
      <c r="P80" s="63" t="str">
        <f>IFERROR(VLOOKUP(P11,[1]Table2!$B$1:$Z$21,MATCH("xG/90",[1]Table2!$B$1:$Z$1,0),0)*VLOOKUP($C11,[1]Table2!$B$1:$Z$21,MATCH("xGA/90",[1]Table2!$B$1:$Z$1,0),0),"")</f>
        <v/>
      </c>
      <c r="Q80" s="63" t="str">
        <f>IFERROR(VLOOKUP(Q11,[1]Table2!$B$1:$Z$21,MATCH("xG/90",[1]Table2!$B$1:$Z$1,0),0)*VLOOKUP($C11,[1]Table2!$B$1:$Z$21,MATCH("xGA/90",[1]Table2!$B$1:$Z$1,0),0),"")</f>
        <v/>
      </c>
      <c r="R80" s="63" t="str">
        <f>IFERROR(VLOOKUP(R11,[1]Table2!$B$1:$Z$21,MATCH("xG/90",[1]Table2!$B$1:$Z$1,0),0)*VLOOKUP($C11,[1]Table2!$B$1:$Z$21,MATCH("xGA/90",[1]Table2!$B$1:$Z$1,0),0),"")</f>
        <v/>
      </c>
      <c r="S80" s="63" t="str">
        <f>IFERROR(VLOOKUP(S11,[1]Table2!$B$1:$Z$21,MATCH("xG/90",[1]Table2!$B$1:$Z$1,0),0)*VLOOKUP($C11,[1]Table2!$B$1:$Z$21,MATCH("xGA/90",[1]Table2!$B$1:$Z$1,0),0),"")</f>
        <v/>
      </c>
      <c r="T80" s="63" t="str">
        <f>IFERROR(VLOOKUP(T11,[1]Table2!$B$1:$Z$21,MATCH("xG/90",[1]Table2!$B$1:$Z$1,0),0)*VLOOKUP($C11,[1]Table2!$B$1:$Z$21,MATCH("xGA/90",[1]Table2!$B$1:$Z$1,0),0),"")</f>
        <v/>
      </c>
      <c r="U80" s="63">
        <f>IFERROR(VLOOKUP(U11,[1]Table2!$B$1:$Z$21,MATCH("xG/90",[1]Table2!$B$1:$Z$1,0),0)*VLOOKUP($C11,[1]Table2!$B$1:$Z$21,MATCH("xGA/90",[1]Table2!$B$1:$Z$1,0),0),"")</f>
        <v>1.2415826612903225</v>
      </c>
      <c r="V80" s="63" t="str">
        <f>IFERROR(VLOOKUP(V11,[1]Table2!$B$1:$Z$21,MATCH("xG/90",[1]Table2!$B$1:$Z$1,0),0)*VLOOKUP($C11,[1]Table2!$B$1:$Z$21,MATCH("xGA/90",[1]Table2!$B$1:$Z$1,0),0),"")</f>
        <v/>
      </c>
      <c r="W80" s="63">
        <f>IFERROR(VLOOKUP(W11,[1]Table2!$B$1:$Z$21,MATCH("xG/90",[1]Table2!$B$1:$Z$1,0),0)*VLOOKUP($C11,[1]Table2!$B$1:$Z$21,MATCH("xGA/90",[1]Table2!$B$1:$Z$1,0),0),"")</f>
        <v>1.2455241935483872</v>
      </c>
      <c r="X80" s="63" t="str">
        <f>IFERROR(VLOOKUP(X11,[1]Table2!$B$1:$Z$21,MATCH("xG/90",[1]Table2!$B$1:$Z$1,0),0)*VLOOKUP($C11,[1]Table2!$B$1:$Z$21,MATCH("xGA/90",[1]Table2!$B$1:$Z$1,0),0),"")</f>
        <v/>
      </c>
      <c r="Y80" s="63">
        <f>IFERROR(VLOOKUP(Y11,[1]Table2!$B$1:$Z$21,MATCH("xG/90",[1]Table2!$B$1:$Z$1,0),0)*VLOOKUP($C11,[1]Table2!$B$1:$Z$21,MATCH("xGA/90",[1]Table2!$B$1:$Z$1,0),0),"")</f>
        <v>1.6475604838709677</v>
      </c>
      <c r="Z80" s="63">
        <f>IFERROR(VLOOKUP(Z11,[1]Table2!$B$1:$Z$21,MATCH("xG/90",[1]Table2!$B$1:$Z$1,0),0)*VLOOKUP($C11,[1]Table2!$B$1:$Z$21,MATCH("xGA/90",[1]Table2!$B$1:$Z$1,0),0),"")</f>
        <v>1.8879939516129032</v>
      </c>
      <c r="AA80" s="63">
        <f>IFERROR(VLOOKUP(AA11,[1]Table2!$B$1:$Z$21,MATCH("xG/90",[1]Table2!$B$1:$Z$1,0),0)*VLOOKUP($C11,[1]Table2!$B$1:$Z$21,MATCH("xGA/90",[1]Table2!$B$1:$Z$1,0),0),"")</f>
        <v>2.0727204301075268</v>
      </c>
      <c r="AB80" s="63" t="str">
        <f>IFERROR(VLOOKUP(AB11,[1]Table2!$B$1:$Z$21,MATCH("xG/90",[1]Table2!$B$1:$Z$1,0),0)*VLOOKUP($C11,[1]Table2!$B$1:$Z$21,MATCH("xGA/90",[1]Table2!$B$1:$Z$1,0),0),"")</f>
        <v/>
      </c>
      <c r="AC80" s="63">
        <f>IFERROR(VLOOKUP(AC11,[1]Table2!$B$1:$Z$21,MATCH("xG/90",[1]Table2!$B$1:$Z$1,0),0)*VLOOKUP($C11,[1]Table2!$B$1:$Z$21,MATCH("xGA/90",[1]Table2!$B$1:$Z$1,0),0),"")</f>
        <v>2.3486095661846496</v>
      </c>
      <c r="AD80" s="63" t="str">
        <f>IFERROR(VLOOKUP(AD11,[1]Table2!$B$1:$Z$21,MATCH("xG/90",[1]Table2!$B$1:$Z$1,0),0)*VLOOKUP($C11,[1]Table2!$B$1:$Z$21,MATCH("xGA/90",[1]Table2!$B$1:$Z$1,0),0),"")</f>
        <v/>
      </c>
      <c r="AE80" s="63">
        <f>IFERROR(VLOOKUP(AE11,[1]Table2!$B$1:$Z$21,MATCH("xG/90",[1]Table2!$B$1:$Z$1,0),0)*VLOOKUP($C11,[1]Table2!$B$1:$Z$21,MATCH("xGA/90",[1]Table2!$B$1:$Z$1,0),0),"")</f>
        <v>2.5265221774193547</v>
      </c>
      <c r="AF80" s="63" t="str">
        <f>IFERROR(VLOOKUP(AF11,[1]Table2!$B$1:$Z$21,MATCH("xG/90",[1]Table2!$B$1:$Z$1,0),0)*VLOOKUP($C11,[1]Table2!$B$1:$Z$21,MATCH("xGA/90",[1]Table2!$B$1:$Z$1,0),0),"")</f>
        <v/>
      </c>
      <c r="AG80" s="63">
        <f>IFERROR(VLOOKUP(AG11,[1]Table2!$B$1:$Z$21,MATCH("xG/90",[1]Table2!$B$1:$Z$1,0),0)*VLOOKUP($C11,[1]Table2!$B$1:$Z$21,MATCH("xGA/90",[1]Table2!$B$1:$Z$1,0),0),"")</f>
        <v>2.2052237252861602</v>
      </c>
      <c r="AH80" s="63" t="str">
        <f>IFERROR(VLOOKUP(AH11,[1]Table2!$B$1:$Z$21,MATCH("xG/90",[1]Table2!$B$1:$Z$1,0),0)*VLOOKUP($C11,[1]Table2!$B$1:$Z$21,MATCH("xGA/90",[1]Table2!$B$1:$Z$1,0),0),"")</f>
        <v/>
      </c>
      <c r="AI80" s="63" t="str">
        <f>IFERROR(VLOOKUP(AI11,[1]Table2!$B$1:$Z$21,MATCH("xG/90",[1]Table2!$B$1:$Z$1,0),0)*VLOOKUP($C11,[1]Table2!$B$1:$Z$21,MATCH("xGA/90",[1]Table2!$B$1:$Z$1,0),0),"")</f>
        <v/>
      </c>
      <c r="AJ80" s="63" t="str">
        <f>IFERROR(VLOOKUP(AJ11,[1]Table2!$B$1:$Z$21,MATCH("xG/90",[1]Table2!$B$1:$Z$1,0),0)*VLOOKUP($C11,[1]Table2!$B$1:$Z$21,MATCH("xGA/90",[1]Table2!$B$1:$Z$1,0),0),"")</f>
        <v/>
      </c>
      <c r="AK80" s="63" t="str">
        <f>IFERROR(VLOOKUP(AK11,[1]Table2!$B$1:$Z$21,MATCH("xG/90",[1]Table2!$B$1:$Z$1,0),0)*VLOOKUP($C11,[1]Table2!$B$1:$Z$21,MATCH("xGA/90",[1]Table2!$B$1:$Z$1,0),0),"")</f>
        <v/>
      </c>
      <c r="AL80" s="63" t="str">
        <f>IFERROR(VLOOKUP(AL11,[1]Table2!$B$1:$Z$21,MATCH("xG/90",[1]Table2!$B$1:$Z$1,0),0)*VLOOKUP($C11,[1]Table2!$B$1:$Z$21,MATCH("xGA/90",[1]Table2!$B$1:$Z$1,0),0),"")</f>
        <v/>
      </c>
      <c r="AM80" s="63" t="str">
        <f>IFERROR(VLOOKUP(AM11,[1]Table2!$B$1:$Z$21,MATCH("xG/90",[1]Table2!$B$1:$Z$1,0),0)*VLOOKUP($C11,[1]Table2!$B$1:$Z$21,MATCH("xGA/90",[1]Table2!$B$1:$Z$1,0),0),"")</f>
        <v/>
      </c>
      <c r="AN80" s="63" t="str">
        <f>IFERROR(VLOOKUP(AN11,[1]Table2!$B$1:$Z$21,MATCH("xG/90",[1]Table2!$B$1:$Z$1,0),0)*VLOOKUP($C11,[1]Table2!$B$1:$Z$21,MATCH("xGA/90",[1]Table2!$B$1:$Z$1,0),0),"")</f>
        <v/>
      </c>
      <c r="AO80" s="63" t="str">
        <f>IFERROR(VLOOKUP(AO11,[1]Table2!$B$1:$Z$21,MATCH("xG/90",[1]Table2!$B$1:$Z$1,0),0)*VLOOKUP($C11,[1]Table2!$B$1:$Z$21,MATCH("xGA/90",[1]Table2!$B$1:$Z$1,0),0),"")</f>
        <v/>
      </c>
      <c r="AP80" s="63" t="str">
        <f>IFERROR(VLOOKUP(AP11,[1]Table2!$B$1:$Z$21,MATCH("xG/90",[1]Table2!$B$1:$Z$1,0),0)*VLOOKUP($C11,[1]Table2!$B$1:$Z$21,MATCH("xGA/90",[1]Table2!$B$1:$Z$1,0),0),"")</f>
        <v/>
      </c>
      <c r="AQ80" s="63" t="str">
        <f>IFERROR(VLOOKUP(AQ11,[1]Table2!$B$1:$Z$21,MATCH("xG/90",[1]Table2!$B$1:$Z$1,0),0)*VLOOKUP($C11,[1]Table2!$B$1:$Z$21,MATCH("xGA/90",[1]Table2!$B$1:$Z$1,0),0),"")</f>
        <v/>
      </c>
      <c r="AR80" s="63" t="str">
        <f>IFERROR(VLOOKUP(AR11,[1]Table2!$B$1:$Z$21,MATCH("xG/90",[1]Table2!$B$1:$Z$1,0),0)*VLOOKUP($C11,[1]Table2!$B$1:$Z$21,MATCH("xGA/90",[1]Table2!$B$1:$Z$1,0),0),"")</f>
        <v/>
      </c>
      <c r="AS80" s="63" t="str">
        <f>IFERROR(VLOOKUP(AS11,[1]Table2!$B$1:$Z$21,MATCH("xG/90",[1]Table2!$B$1:$Z$1,0),0)*VLOOKUP($C11,[1]Table2!$B$1:$Z$21,MATCH("xGA/90",[1]Table2!$B$1:$Z$1,0),0),"")</f>
        <v/>
      </c>
      <c r="AT80" s="63">
        <f>IFERROR(VLOOKUP(AT11,[1]Table2!$B$1:$Z$21,MATCH("xG/90",[1]Table2!$B$1:$Z$1,0),0)*VLOOKUP($C11,[1]Table2!$B$1:$Z$21,MATCH("xGA/90",[1]Table2!$B$1:$Z$1,0),0),"")</f>
        <v>1.2731149193548386</v>
      </c>
      <c r="AU80" s="63">
        <f>IFERROR(VLOOKUP(AU11,[1]Table2!$B$1:$Z$21,MATCH("xG/90",[1]Table2!$B$1:$Z$1,0),0)*VLOOKUP($C11,[1]Table2!$B$1:$Z$21,MATCH("xGA/90",[1]Table2!$B$1:$Z$1,0),0),"")</f>
        <v>1.2652318548387096</v>
      </c>
      <c r="AV80" s="63">
        <f>IFERROR(VLOOKUP(AV11,[1]Table2!$B$1:$Z$21,MATCH("xG/90",[1]Table2!$B$1:$Z$1,0),0)*VLOOKUP($C11,[1]Table2!$B$1:$Z$21,MATCH("xGA/90",[1]Table2!$B$1:$Z$1,0),0),"")</f>
        <v>2.6697311827956987</v>
      </c>
      <c r="AW80" s="63" t="str">
        <f>IFERROR(VLOOKUP(AW11,[1]Table2!$B$1:$Z$21,MATCH("xG/90",[1]Table2!$B$1:$Z$1,0),0)*VLOOKUP($C11,[1]Table2!$B$1:$Z$21,MATCH("xGA/90",[1]Table2!$B$1:$Z$1,0),0),"")</f>
        <v/>
      </c>
      <c r="AX80" s="63">
        <f>IFERROR(VLOOKUP(AX11,[1]Table2!$B$1:$Z$21,MATCH("xG/90",[1]Table2!$B$1:$Z$1,0),0)*VLOOKUP($C11,[1]Table2!$B$1:$Z$21,MATCH("xGA/90",[1]Table2!$B$1:$Z$1,0),0),"")</f>
        <v>1.5705098855359001</v>
      </c>
      <c r="AY80" s="63">
        <f>IFERROR(VLOOKUP(AY11,[1]Table2!$B$1:$Z$21,MATCH("xG/90",[1]Table2!$B$1:$Z$1,0),0)*VLOOKUP($C11,[1]Table2!$B$1:$Z$21,MATCH("xGA/90",[1]Table2!$B$1:$Z$1,0),0),"")</f>
        <v>1.2415826612903225</v>
      </c>
      <c r="AZ80" s="63" t="str">
        <f>IFERROR(VLOOKUP(AZ11,[1]Table2!$B$1:$Z$21,MATCH("xG/90",[1]Table2!$B$1:$Z$1,0),0)*VLOOKUP($C11,[1]Table2!$B$1:$Z$21,MATCH("xGA/90",[1]Table2!$B$1:$Z$1,0),0),"")</f>
        <v/>
      </c>
      <c r="BA80" s="63">
        <f>IFERROR(VLOOKUP(BA11,[1]Table2!$B$1:$Z$21,MATCH("xG/90",[1]Table2!$B$1:$Z$1,0),0)*VLOOKUP($C11,[1]Table2!$B$1:$Z$21,MATCH("xGA/90",[1]Table2!$B$1:$Z$1,0),0),"")</f>
        <v>2.3394901144640996</v>
      </c>
      <c r="BB80" s="63" t="str">
        <f>IFERROR(VLOOKUP(BB11,[1]Table2!$B$1:$Z$21,MATCH("xG/90",[1]Table2!$B$1:$Z$1,0),0)*VLOOKUP($C11,[1]Table2!$B$1:$Z$21,MATCH("xGA/90",[1]Table2!$B$1:$Z$1,0),0),"")</f>
        <v/>
      </c>
      <c r="BC80" s="63" t="str">
        <f>IFERROR(VLOOKUP(BC11,[1]Table2!$B$1:$Z$21,MATCH("xG/90",[1]Table2!$B$1:$Z$1,0),0)*VLOOKUP($C11,[1]Table2!$B$1:$Z$21,MATCH("xGA/90",[1]Table2!$B$1:$Z$1,0),0),"")</f>
        <v/>
      </c>
      <c r="BD80" s="63" t="str">
        <f>IFERROR(VLOOKUP(BD11,[1]Table2!$B$1:$Z$21,MATCH("xG/90",[1]Table2!$B$1:$Z$1,0),0)*VLOOKUP($C11,[1]Table2!$B$1:$Z$21,MATCH("xGA/90",[1]Table2!$B$1:$Z$1,0),0),"")</f>
        <v/>
      </c>
      <c r="BE80" s="63">
        <f>IFERROR(VLOOKUP(BE11,[1]Table2!$B$1:$Z$21,MATCH("xG/90",[1]Table2!$B$1:$Z$1,0),0)*VLOOKUP($C11,[1]Table2!$B$1:$Z$21,MATCH("xGA/90",[1]Table2!$B$1:$Z$1,0),0),"")</f>
        <v>1.5705098855359001</v>
      </c>
      <c r="BF80" s="63" t="str">
        <f>IFERROR(VLOOKUP(BF11,[1]Table2!$B$1:$Z$21,MATCH("xG/90",[1]Table2!$B$1:$Z$1,0),0)*VLOOKUP($C11,[1]Table2!$B$1:$Z$21,MATCH("xGA/90",[1]Table2!$B$1:$Z$1,0),0),"")</f>
        <v/>
      </c>
      <c r="BG80" s="63">
        <f>IFERROR(VLOOKUP(BG11,[1]Table2!$B$1:$Z$21,MATCH("xG/90",[1]Table2!$B$1:$Z$1,0),0)*VLOOKUP($C11,[1]Table2!$B$1:$Z$21,MATCH("xGA/90",[1]Table2!$B$1:$Z$1,0),0),"")</f>
        <v>1.6722268470343393</v>
      </c>
      <c r="BH80" s="63" t="str">
        <f>IFERROR(VLOOKUP(BH11,[1]Table2!$B$1:$Z$21,MATCH("xG/90",[1]Table2!$B$1:$Z$1,0),0)*VLOOKUP($C11,[1]Table2!$B$1:$Z$21,MATCH("xGA/90",[1]Table2!$B$1:$Z$1,0),0),"")</f>
        <v/>
      </c>
      <c r="BI80" s="63">
        <f>IFERROR(VLOOKUP(BI11,[1]Table2!$B$1:$Z$21,MATCH("xG/90",[1]Table2!$B$1:$Z$1,0),0)*VLOOKUP($C11,[1]Table2!$B$1:$Z$21,MATCH("xGA/90",[1]Table2!$B$1:$Z$1,0),0),"")</f>
        <v>1.2021673387096774</v>
      </c>
      <c r="BJ80" s="63" t="str">
        <f>IFERROR(VLOOKUP(BJ11,[1]Table2!$B$1:$Z$21,MATCH("xG/90",[1]Table2!$B$1:$Z$1,0),0)*VLOOKUP($C11,[1]Table2!$B$1:$Z$21,MATCH("xGA/90",[1]Table2!$B$1:$Z$1,0),0),"")</f>
        <v/>
      </c>
      <c r="BK80" s="63">
        <f>IFERROR(VLOOKUP(BK11,[1]Table2!$B$1:$Z$21,MATCH("xG/90",[1]Table2!$B$1:$Z$1,0),0)*VLOOKUP($C11,[1]Table2!$B$1:$Z$21,MATCH("xGA/90",[1]Table2!$B$1:$Z$1,0),0),"")</f>
        <v>1.8288709677419352</v>
      </c>
      <c r="BL80" s="63" t="str">
        <f>IFERROR(VLOOKUP(BL11,[1]Table2!$B$1:$Z$21,MATCH("xG/90",[1]Table2!$B$1:$Z$1,0),0)*VLOOKUP($C11,[1]Table2!$B$1:$Z$21,MATCH("xGA/90",[1]Table2!$B$1:$Z$1,0),0),"")</f>
        <v/>
      </c>
      <c r="BM80" s="63">
        <f>IFERROR(VLOOKUP(BM11,[1]Table2!$B$1:$Z$21,MATCH("xG/90",[1]Table2!$B$1:$Z$1,0),0)*VLOOKUP($C11,[1]Table2!$B$1:$Z$21,MATCH("xGA/90",[1]Table2!$B$1:$Z$1,0),0),"")</f>
        <v>1.564788306451613</v>
      </c>
      <c r="BN80" s="63" t="str">
        <f>IFERROR(VLOOKUP(BN11,[1]Table2!$B$1:$Z$21,MATCH("xG/90",[1]Table2!$B$1:$Z$1,0),0)*VLOOKUP($C11,[1]Table2!$B$1:$Z$21,MATCH("xGA/90",[1]Table2!$B$1:$Z$1,0),0),"")</f>
        <v/>
      </c>
      <c r="BO80" s="63">
        <f>IFERROR(VLOOKUP(BO11,[1]Table2!$B$1:$Z$21,MATCH("xG/90",[1]Table2!$B$1:$Z$1,0),0)*VLOOKUP($C11,[1]Table2!$B$1:$Z$21,MATCH("xGA/90",[1]Table2!$B$1:$Z$1,0),0),"")</f>
        <v>1.5923790322580644</v>
      </c>
      <c r="BP80" s="63" t="str">
        <f>IFERROR(VLOOKUP(BP11,[1]Table2!$B$1:$Z$21,MATCH("xG/90",[1]Table2!$B$1:$Z$1,0),0)*VLOOKUP($C11,[1]Table2!$B$1:$Z$21,MATCH("xGA/90",[1]Table2!$B$1:$Z$1,0),0),"")</f>
        <v/>
      </c>
      <c r="BQ80" s="63">
        <f>IFERROR(VLOOKUP(BQ11,[1]Table2!$B$1:$Z$21,MATCH("xG/90",[1]Table2!$B$1:$Z$1,0),0)*VLOOKUP($C11,[1]Table2!$B$1:$Z$21,MATCH("xGA/90",[1]Table2!$B$1:$Z$1,0),0),"")</f>
        <v>1.3519455645161289</v>
      </c>
      <c r="BR80" s="63" t="str">
        <f>IFERROR(VLOOKUP(BR11,[1]Table2!$B$1:$Z$21,MATCH("xG/90",[1]Table2!$B$1:$Z$1,0),0)*VLOOKUP($C11,[1]Table2!$B$1:$Z$21,MATCH("xGA/90",[1]Table2!$B$1:$Z$1,0),0),"")</f>
        <v/>
      </c>
      <c r="BS80" s="63" t="str">
        <f>IFERROR(VLOOKUP(BS11,[1]Table2!$B$1:$Z$21,MATCH("xG/90",[1]Table2!$B$1:$Z$1,0),0)*VLOOKUP($C11,[1]Table2!$B$1:$Z$21,MATCH("xGA/90",[1]Table2!$B$1:$Z$1,0),0),"")</f>
        <v/>
      </c>
      <c r="BT80" s="63" t="str">
        <f>IFERROR(VLOOKUP(BT11,[1]Table2!$B$1:$Z$21,MATCH("xG/90",[1]Table2!$B$1:$Z$1,0),0)*VLOOKUP($C11,[1]Table2!$B$1:$Z$21,MATCH("xGA/90",[1]Table2!$B$1:$Z$1,0),0),"")</f>
        <v/>
      </c>
      <c r="BU80" s="63">
        <f>IFERROR(VLOOKUP(BU11,[1]Table2!$B$1:$Z$21,MATCH("xG/90",[1]Table2!$B$1:$Z$1,0),0)*VLOOKUP($C11,[1]Table2!$B$1:$Z$21,MATCH("xGA/90",[1]Table2!$B$1:$Z$1,0),0),"")</f>
        <v>1.6475604838709677</v>
      </c>
      <c r="BV80" s="63">
        <f>IFERROR(VLOOKUP(BV11,[1]Table2!$B$1:$Z$21,MATCH("xG/90",[1]Table2!$B$1:$Z$1,0),0)*VLOOKUP($C11,[1]Table2!$B$1:$Z$21,MATCH("xGA/90",[1]Table2!$B$1:$Z$1,0),0),"")</f>
        <v>2.3394901144640996</v>
      </c>
      <c r="BW80" s="63">
        <f>IFERROR(VLOOKUP(BW11,[1]Table2!$B$1:$Z$21,MATCH("xG/90",[1]Table2!$B$1:$Z$1,0),0)*VLOOKUP($C11,[1]Table2!$B$1:$Z$21,MATCH("xGA/90",[1]Table2!$B$1:$Z$1,0),0),"")</f>
        <v>1.2455241935483872</v>
      </c>
      <c r="BX80" s="63" t="str">
        <f>IFERROR(VLOOKUP(BX11,[1]Table2!$B$1:$Z$21,MATCH("xG/90",[1]Table2!$B$1:$Z$1,0),0)*VLOOKUP($C11,[1]Table2!$B$1:$Z$21,MATCH("xGA/90",[1]Table2!$B$1:$Z$1,0),0),"")</f>
        <v/>
      </c>
      <c r="BY80" s="63">
        <f>IFERROR(VLOOKUP(BY11,[1]Table2!$B$1:$Z$21,MATCH("xG/90",[1]Table2!$B$1:$Z$1,0),0)*VLOOKUP($C11,[1]Table2!$B$1:$Z$21,MATCH("xGA/90",[1]Table2!$B$1:$Z$1,0),0),"")</f>
        <v>2.3486095661846496</v>
      </c>
      <c r="BZ80" s="63" t="str">
        <f>IFERROR(VLOOKUP(BZ11,[1]Table2!$B$1:$Z$21,MATCH("xG/90",[1]Table2!$B$1:$Z$1,0),0)*VLOOKUP($C11,[1]Table2!$B$1:$Z$21,MATCH("xGA/90",[1]Table2!$B$1:$Z$1,0),0),"")</f>
        <v/>
      </c>
      <c r="CA80" s="63" t="str">
        <f>IFERROR(VLOOKUP(CA11,[1]Table2!$B$1:$Z$21,MATCH("xG/90",[1]Table2!$B$1:$Z$1,0),0)*VLOOKUP($C11,[1]Table2!$B$1:$Z$21,MATCH("xGA/90",[1]Table2!$B$1:$Z$1,0),0),"")</f>
        <v/>
      </c>
      <c r="CB80" s="63">
        <f>IFERROR(VLOOKUP(CB11,[1]Table2!$B$1:$Z$21,MATCH("xG/90",[1]Table2!$B$1:$Z$1,0),0)*VLOOKUP($C11,[1]Table2!$B$1:$Z$21,MATCH("xGA/90",[1]Table2!$B$1:$Z$1,0),0),"")</f>
        <v>1.8879939516129032</v>
      </c>
      <c r="CC80" s="63" t="str">
        <f>IFERROR(VLOOKUP(CC11,[1]Table2!$B$1:$Z$21,MATCH("xG/90",[1]Table2!$B$1:$Z$1,0),0)*VLOOKUP($C11,[1]Table2!$B$1:$Z$21,MATCH("xGA/90",[1]Table2!$B$1:$Z$1,0),0),"")</f>
        <v/>
      </c>
      <c r="CD80" s="63">
        <f>IFERROR(VLOOKUP(CD11,[1]Table2!$B$1:$Z$21,MATCH("xG/90",[1]Table2!$B$1:$Z$1,0),0)*VLOOKUP($C11,[1]Table2!$B$1:$Z$21,MATCH("xGA/90",[1]Table2!$B$1:$Z$1,0),0),"")</f>
        <v>2.5265221774193547</v>
      </c>
      <c r="CE80" s="63">
        <f>IFERROR(VLOOKUP(CE11,[1]Table2!$B$1:$Z$21,MATCH("xG/90",[1]Table2!$B$1:$Z$1,0),0)*VLOOKUP($C11,[1]Table2!$B$1:$Z$21,MATCH("xGA/90",[1]Table2!$B$1:$Z$1,0),0),"")</f>
        <v>1.2731149193548386</v>
      </c>
      <c r="CF80" s="63" t="str">
        <f>IFERROR(VLOOKUP(CF11,[1]Table2!$B$1:$Z$21,MATCH("xG/90",[1]Table2!$B$1:$Z$1,0),0)*VLOOKUP($C11,[1]Table2!$B$1:$Z$21,MATCH("xGA/90",[1]Table2!$B$1:$Z$1,0),0),"")</f>
        <v/>
      </c>
      <c r="CG80" s="63">
        <f>IFERROR(VLOOKUP(CG11,[1]Table2!$B$1:$Z$21,MATCH("xG/90",[1]Table2!$B$1:$Z$1,0),0)*VLOOKUP($C11,[1]Table2!$B$1:$Z$21,MATCH("xGA/90",[1]Table2!$B$1:$Z$1,0),0),"")</f>
        <v>1.2652318548387096</v>
      </c>
      <c r="CH80" s="63" t="str">
        <f>IFERROR(VLOOKUP(CH11,[1]Table2!$B$1:$Z$21,MATCH("xG/90",[1]Table2!$B$1:$Z$1,0),0)*VLOOKUP($C11,[1]Table2!$B$1:$Z$21,MATCH("xGA/90",[1]Table2!$B$1:$Z$1,0),0),"")</f>
        <v/>
      </c>
      <c r="CI80" s="63">
        <f>IFERROR(VLOOKUP(CI11,[1]Table2!$B$1:$Z$21,MATCH("xG/90",[1]Table2!$B$1:$Z$1,0),0)*VLOOKUP($C11,[1]Table2!$B$1:$Z$21,MATCH("xGA/90",[1]Table2!$B$1:$Z$1,0),0),"")</f>
        <v>2.6697311827956987</v>
      </c>
      <c r="CJ80" s="63">
        <f>IFERROR(VLOOKUP(CJ11,[1]Table2!$B$1:$Z$21,MATCH("xG/90",[1]Table2!$B$1:$Z$1,0),0)*VLOOKUP($C11,[1]Table2!$B$1:$Z$21,MATCH("xGA/90",[1]Table2!$B$1:$Z$1,0),0),"")</f>
        <v>2.0727204301075268</v>
      </c>
      <c r="CK80" s="63">
        <f>IFERROR(VLOOKUP(CK11,[1]Table2!$B$1:$Z$21,MATCH("xG/90",[1]Table2!$B$1:$Z$1,0),0)*VLOOKUP($C11,[1]Table2!$B$1:$Z$21,MATCH("xGA/90",[1]Table2!$B$1:$Z$1,0),0),"")</f>
        <v>2.2052237252861602</v>
      </c>
      <c r="CL80" s="63" t="str">
        <f>IFERROR(VLOOKUP(CL11,[1]Table2!$B$1:$Z$21,MATCH("xG/90",[1]Table2!$B$1:$Z$1,0),0)*VLOOKUP($C11,[1]Table2!$B$1:$Z$21,MATCH("xGA/90",[1]Table2!$B$1:$Z$1,0),0),"")</f>
        <v/>
      </c>
      <c r="CM80" s="63" t="str">
        <f>IFERROR(VLOOKUP(CM11,[1]Table2!$B$1:$Z$21,MATCH("xG/90",[1]Table2!$B$1:$Z$1,0),0)*VLOOKUP($C11,[1]Table2!$B$1:$Z$21,MATCH("xGA/90",[1]Table2!$B$1:$Z$1,0),0),"")</f>
        <v/>
      </c>
      <c r="CN80" s="63" t="str">
        <f>IFERROR(VLOOKUP(CN11,[1]Table2!$B$1:$Z$21,MATCH("xG/90",[1]Table2!$B$1:$Z$1,0),0)*VLOOKUP($C11,[1]Table2!$B$1:$Z$21,MATCH("xGA/90",[1]Table2!$B$1:$Z$1,0),0),"")</f>
        <v/>
      </c>
      <c r="CO80" s="63" t="str">
        <f>IFERROR(VLOOKUP(CO11,[1]Table2!$B$1:$Z$21,MATCH("xG/90",[1]Table2!$B$1:$Z$1,0),0)*VLOOKUP($C11,[1]Table2!$B$1:$Z$21,MATCH("xGA/90",[1]Table2!$B$1:$Z$1,0),0),"")</f>
        <v/>
      </c>
      <c r="CP80" s="63" t="str">
        <f>IFERROR(VLOOKUP(CP11,[1]Table2!$B$1:$Z$21,MATCH("xG/90",[1]Table2!$B$1:$Z$1,0),0)*VLOOKUP($C11,[1]Table2!$B$1:$Z$21,MATCH("xGA/90",[1]Table2!$B$1:$Z$1,0),0),"")</f>
        <v/>
      </c>
      <c r="CQ80" s="63" t="str">
        <f>IFERROR(VLOOKUP(CQ11,[1]Table2!$B$1:$Z$21,MATCH("xG/90",[1]Table2!$B$1:$Z$1,0),0)*VLOOKUP($C11,[1]Table2!$B$1:$Z$21,MATCH("xGA/90",[1]Table2!$B$1:$Z$1,0),0),"")</f>
        <v/>
      </c>
      <c r="CR80" s="63" t="str">
        <f>IFERROR(VLOOKUP(CR11,[1]Table2!$B$1:$Z$21,MATCH("xG/90",[1]Table2!$B$1:$Z$1,0),0)*VLOOKUP($C11,[1]Table2!$B$1:$Z$21,MATCH("xGA/90",[1]Table2!$B$1:$Z$1,0),0),"")</f>
        <v/>
      </c>
      <c r="CS80" s="63" t="str">
        <f>IFERROR(VLOOKUP(CS11,[1]Table2!$B$1:$Z$21,MATCH("xG/90",[1]Table2!$B$1:$Z$1,0),0)*VLOOKUP($C11,[1]Table2!$B$1:$Z$21,MATCH("xGA/90",[1]Table2!$B$1:$Z$1,0),0),"")</f>
        <v/>
      </c>
      <c r="CT80" s="63" t="str">
        <f>IFERROR(VLOOKUP(CT11,[1]Table2!$B$1:$Z$21,MATCH("xG/90",[1]Table2!$B$1:$Z$1,0),0)*VLOOKUP($C11,[1]Table2!$B$1:$Z$21,MATCH("xGA/90",[1]Table2!$B$1:$Z$1,0),0),"")</f>
        <v/>
      </c>
      <c r="CU80" s="63" t="str">
        <f>IFERROR(VLOOKUP(CU11,[1]Table2!$B$1:$Z$21,MATCH("xG/90",[1]Table2!$B$1:$Z$1,0),0)*VLOOKUP($C11,[1]Table2!$B$1:$Z$21,MATCH("xGA/90",[1]Table2!$B$1:$Z$1,0),0),"")</f>
        <v/>
      </c>
      <c r="CV80" s="63" t="str">
        <f>IFERROR(VLOOKUP(CV11,[1]Table2!$B$1:$Z$21,MATCH("xG/90",[1]Table2!$B$1:$Z$1,0),0)*VLOOKUP($C11,[1]Table2!$B$1:$Z$21,MATCH("xGA/90",[1]Table2!$B$1:$Z$1,0),0),"")</f>
        <v/>
      </c>
      <c r="CW80" s="63" t="str">
        <f>IFERROR(VLOOKUP(CW11,[1]Table2!$B$1:$Z$21,MATCH("xG/90",[1]Table2!$B$1:$Z$1,0),0)*VLOOKUP($C11,[1]Table2!$B$1:$Z$21,MATCH("xGA/90",[1]Table2!$B$1:$Z$1,0),0),"")</f>
        <v/>
      </c>
      <c r="CX80" s="63" t="str">
        <f>IFERROR(VLOOKUP(CX11,[1]Table2!$B$1:$Z$21,MATCH("xG/90",[1]Table2!$B$1:$Z$1,0),0)*VLOOKUP($C11,[1]Table2!$B$1:$Z$21,MATCH("xGA/90",[1]Table2!$B$1:$Z$1,0),0),"")</f>
        <v/>
      </c>
      <c r="CY80" s="63" t="str">
        <f>IFERROR(VLOOKUP(CY11,[1]Table2!$B$1:$Z$21,MATCH("xG/90",[1]Table2!$B$1:$Z$1,0),0)*VLOOKUP($C11,[1]Table2!$B$1:$Z$21,MATCH("xGA/90",[1]Table2!$B$1:$Z$1,0),0),"")</f>
        <v/>
      </c>
      <c r="CZ80" s="63" t="str">
        <f>IFERROR(VLOOKUP(CZ11,[1]Table2!$B$1:$Z$21,MATCH("xG/90",[1]Table2!$B$1:$Z$1,0),0)*VLOOKUP($C11,[1]Table2!$B$1:$Z$21,MATCH("xGA/90",[1]Table2!$B$1:$Z$1,0),0),"")</f>
        <v/>
      </c>
      <c r="DA80" s="63" t="str">
        <f>IFERROR(VLOOKUP(DA11,[1]Table2!$B$1:$Z$21,MATCH("xG/90",[1]Table2!$B$1:$Z$1,0),0)*VLOOKUP($C11,[1]Table2!$B$1:$Z$21,MATCH("xGA/90",[1]Table2!$B$1:$Z$1,0),0),"")</f>
        <v/>
      </c>
      <c r="DB80" s="63" t="str">
        <f>IFERROR(VLOOKUP(DB11,[1]Table2!$B$1:$Z$21,MATCH("xG/90",[1]Table2!$B$1:$Z$1,0),0)*VLOOKUP($C11,[1]Table2!$B$1:$Z$21,MATCH("xGA/90",[1]Table2!$B$1:$Z$1,0),0),"")</f>
        <v/>
      </c>
      <c r="DC80" s="63" t="str">
        <f>IFERROR(VLOOKUP(DC11,[1]Table2!$B$1:$Z$21,MATCH("xG/90",[1]Table2!$B$1:$Z$1,0),0)*VLOOKUP($C11,[1]Table2!$B$1:$Z$21,MATCH("xGA/90",[1]Table2!$B$1:$Z$1,0),0),"")</f>
        <v/>
      </c>
      <c r="DE80" s="101"/>
      <c r="DF80" s="101"/>
      <c r="DG80" s="101"/>
      <c r="DH80" s="101"/>
      <c r="DI80" s="101"/>
      <c r="DJ80" s="101"/>
    </row>
    <row r="81" spans="1:114" s="49" customFormat="1" ht="21.75" customHeight="1" x14ac:dyDescent="0.25">
      <c r="A81" s="48" t="s">
        <v>34</v>
      </c>
      <c r="B81" s="44">
        <f>VLOOKUP(A81,[1]Table!$B$1:$O$21,MATCH("xGD/90",[1]Table!$B$1:$O$1,0),0)</f>
        <v>-0.32</v>
      </c>
      <c r="C81" s="45" t="s">
        <v>6</v>
      </c>
      <c r="D81" s="63" t="str">
        <f>IFERROR(VLOOKUP(D12,[1]Table2!$B$1:$Z$21,MATCH("xG/90",[1]Table2!$B$1:$Z$1,0),0)*VLOOKUP($C12,[1]Table2!$B$1:$Z$21,MATCH("xGA/90",[1]Table2!$B$1:$Z$1,0),0),"")</f>
        <v/>
      </c>
      <c r="E81" s="63">
        <f>IFERROR(VLOOKUP(E12,[1]Table2!$B$1:$Z$21,MATCH("xG/90",[1]Table2!$B$1:$Z$1,0),0)*VLOOKUP($C12,[1]Table2!$B$1:$Z$21,MATCH("xGA/90",[1]Table2!$B$1:$Z$1,0),0),"")</f>
        <v>2.6040624999999999</v>
      </c>
      <c r="F81" s="63" t="str">
        <f>IFERROR(VLOOKUP(F12,[1]Table2!$B$1:$Z$21,MATCH("xG/90",[1]Table2!$B$1:$Z$1,0),0)*VLOOKUP($C12,[1]Table2!$B$1:$Z$21,MATCH("xGA/90",[1]Table2!$B$1:$Z$1,0),0),"")</f>
        <v/>
      </c>
      <c r="G81" s="63">
        <f>IFERROR(VLOOKUP(G12,[1]Table2!$B$1:$Z$21,MATCH("xG/90",[1]Table2!$B$1:$Z$1,0),0)*VLOOKUP($C12,[1]Table2!$B$1:$Z$21,MATCH("xGA/90",[1]Table2!$B$1:$Z$1,0),0),"")</f>
        <v>2.411290322580645</v>
      </c>
      <c r="H81" s="63" t="str">
        <f>IFERROR(VLOOKUP(H12,[1]Table2!$B$1:$Z$21,MATCH("xG/90",[1]Table2!$B$1:$Z$1,0),0)*VLOOKUP($C12,[1]Table2!$B$1:$Z$21,MATCH("xGA/90",[1]Table2!$B$1:$Z$1,0),0),"")</f>
        <v/>
      </c>
      <c r="I81" s="63">
        <f>IFERROR(VLOOKUP(I12,[1]Table2!$B$1:$Z$21,MATCH("xG/90",[1]Table2!$B$1:$Z$1,0),0)*VLOOKUP($C12,[1]Table2!$B$1:$Z$21,MATCH("xGA/90",[1]Table2!$B$1:$Z$1,0),0),"")</f>
        <v>1.6981249999999999</v>
      </c>
      <c r="J81" s="63" t="str">
        <f>IFERROR(VLOOKUP(J12,[1]Table2!$B$1:$Z$21,MATCH("xG/90",[1]Table2!$B$1:$Z$1,0),0)*VLOOKUP($C12,[1]Table2!$B$1:$Z$21,MATCH("xGA/90",[1]Table2!$B$1:$Z$1,0),0),"")</f>
        <v/>
      </c>
      <c r="K81" s="63">
        <f>IFERROR(VLOOKUP(K12,[1]Table2!$B$1:$Z$21,MATCH("xG/90",[1]Table2!$B$1:$Z$1,0),0)*VLOOKUP($C12,[1]Table2!$B$1:$Z$21,MATCH("xGA/90",[1]Table2!$B$1:$Z$1,0),0),"")</f>
        <v>2.7516666666666669</v>
      </c>
      <c r="L81" s="63">
        <f>IFERROR(VLOOKUP(L12,[1]Table2!$B$1:$Z$21,MATCH("xG/90",[1]Table2!$B$1:$Z$1,0),0)*VLOOKUP($C12,[1]Table2!$B$1:$Z$21,MATCH("xGA/90",[1]Table2!$B$1:$Z$1,0),0),"")</f>
        <v>1.9459375000000001</v>
      </c>
      <c r="M81" s="63">
        <f>IFERROR(VLOOKUP(M12,[1]Table2!$B$1:$Z$21,MATCH("xG/90",[1]Table2!$B$1:$Z$1,0),0)*VLOOKUP($C12,[1]Table2!$B$1:$Z$21,MATCH("xGA/90",[1]Table2!$B$1:$Z$1,0),0),"")</f>
        <v>2.2729032258064517</v>
      </c>
      <c r="N81" s="63" t="str">
        <f>IFERROR(VLOOKUP(N12,[1]Table2!$B$1:$Z$21,MATCH("xG/90",[1]Table2!$B$1:$Z$1,0),0)*VLOOKUP($C12,[1]Table2!$B$1:$Z$21,MATCH("xGA/90",[1]Table2!$B$1:$Z$1,0),0),"")</f>
        <v/>
      </c>
      <c r="O81" s="63" t="str">
        <f>IFERROR(VLOOKUP(O12,[1]Table2!$B$1:$Z$21,MATCH("xG/90",[1]Table2!$B$1:$Z$1,0),0)*VLOOKUP($C12,[1]Table2!$B$1:$Z$21,MATCH("xGA/90",[1]Table2!$B$1:$Z$1,0),0),"")</f>
        <v/>
      </c>
      <c r="P81" s="63" t="str">
        <f>IFERROR(VLOOKUP(P12,[1]Table2!$B$1:$Z$21,MATCH("xG/90",[1]Table2!$B$1:$Z$1,0),0)*VLOOKUP($C12,[1]Table2!$B$1:$Z$21,MATCH("xGA/90",[1]Table2!$B$1:$Z$1,0),0),"")</f>
        <v/>
      </c>
      <c r="Q81" s="63" t="str">
        <f>IFERROR(VLOOKUP(Q12,[1]Table2!$B$1:$Z$21,MATCH("xG/90",[1]Table2!$B$1:$Z$1,0),0)*VLOOKUP($C12,[1]Table2!$B$1:$Z$21,MATCH("xGA/90",[1]Table2!$B$1:$Z$1,0),0),"")</f>
        <v/>
      </c>
      <c r="R81" s="63" t="str">
        <f>IFERROR(VLOOKUP(R12,[1]Table2!$B$1:$Z$21,MATCH("xG/90",[1]Table2!$B$1:$Z$1,0),0)*VLOOKUP($C12,[1]Table2!$B$1:$Z$21,MATCH("xGA/90",[1]Table2!$B$1:$Z$1,0),0),"")</f>
        <v/>
      </c>
      <c r="S81" s="63" t="str">
        <f>IFERROR(VLOOKUP(S12,[1]Table2!$B$1:$Z$21,MATCH("xG/90",[1]Table2!$B$1:$Z$1,0),0)*VLOOKUP($C12,[1]Table2!$B$1:$Z$21,MATCH("xGA/90",[1]Table2!$B$1:$Z$1,0),0),"")</f>
        <v/>
      </c>
      <c r="T81" s="63" t="str">
        <f>IFERROR(VLOOKUP(T12,[1]Table2!$B$1:$Z$21,MATCH("xG/90",[1]Table2!$B$1:$Z$1,0),0)*VLOOKUP($C12,[1]Table2!$B$1:$Z$21,MATCH("xGA/90",[1]Table2!$B$1:$Z$1,0),0),"")</f>
        <v/>
      </c>
      <c r="U81" s="63">
        <f>IFERROR(VLOOKUP(U12,[1]Table2!$B$1:$Z$21,MATCH("xG/90",[1]Table2!$B$1:$Z$1,0),0)*VLOOKUP($C12,[1]Table2!$B$1:$Z$21,MATCH("xGA/90",[1]Table2!$B$1:$Z$1,0),0),"")</f>
        <v>1.6564516129032258</v>
      </c>
      <c r="V81" s="63" t="str">
        <f>IFERROR(VLOOKUP(V12,[1]Table2!$B$1:$Z$21,MATCH("xG/90",[1]Table2!$B$1:$Z$1,0),0)*VLOOKUP($C12,[1]Table2!$B$1:$Z$21,MATCH("xGA/90",[1]Table2!$B$1:$Z$1,0),0),"")</f>
        <v/>
      </c>
      <c r="W81" s="63">
        <f>IFERROR(VLOOKUP(W12,[1]Table2!$B$1:$Z$21,MATCH("xG/90",[1]Table2!$B$1:$Z$1,0),0)*VLOOKUP($C12,[1]Table2!$B$1:$Z$21,MATCH("xGA/90",[1]Table2!$B$1:$Z$1,0),0),"")</f>
        <v>1.6128125000000002</v>
      </c>
      <c r="X81" s="63" t="str">
        <f>IFERROR(VLOOKUP(X12,[1]Table2!$B$1:$Z$21,MATCH("xG/90",[1]Table2!$B$1:$Z$1,0),0)*VLOOKUP($C12,[1]Table2!$B$1:$Z$21,MATCH("xGA/90",[1]Table2!$B$1:$Z$1,0),0),"")</f>
        <v/>
      </c>
      <c r="Y81" s="63">
        <f>IFERROR(VLOOKUP(Y12,[1]Table2!$B$1:$Z$21,MATCH("xG/90",[1]Table2!$B$1:$Z$1,0),0)*VLOOKUP($C12,[1]Table2!$B$1:$Z$21,MATCH("xGA/90",[1]Table2!$B$1:$Z$1,0),0),"")</f>
        <v>1.6412500000000001</v>
      </c>
      <c r="Z81" s="63">
        <f>IFERROR(VLOOKUP(Z12,[1]Table2!$B$1:$Z$21,MATCH("xG/90",[1]Table2!$B$1:$Z$1,0),0)*VLOOKUP($C12,[1]Table2!$B$1:$Z$21,MATCH("xGA/90",[1]Table2!$B$1:$Z$1,0),0),"")</f>
        <v>1.2837500000000002</v>
      </c>
      <c r="AA81" s="63">
        <f>IFERROR(VLOOKUP(AA12,[1]Table2!$B$1:$Z$21,MATCH("xG/90",[1]Table2!$B$1:$Z$1,0),0)*VLOOKUP($C12,[1]Table2!$B$1:$Z$21,MATCH("xGA/90",[1]Table2!$B$1:$Z$1,0),0),"")</f>
        <v>1.3934374999999999</v>
      </c>
      <c r="AB81" s="63" t="str">
        <f>IFERROR(VLOOKUP(AB12,[1]Table2!$B$1:$Z$21,MATCH("xG/90",[1]Table2!$B$1:$Z$1,0),0)*VLOOKUP($C12,[1]Table2!$B$1:$Z$21,MATCH("xGA/90",[1]Table2!$B$1:$Z$1,0),0),"")</f>
        <v/>
      </c>
      <c r="AC81" s="63">
        <f>IFERROR(VLOOKUP(AC12,[1]Table2!$B$1:$Z$21,MATCH("xG/90",[1]Table2!$B$1:$Z$1,0),0)*VLOOKUP($C12,[1]Table2!$B$1:$Z$21,MATCH("xGA/90",[1]Table2!$B$1:$Z$1,0),0),"")</f>
        <v>1.2390625</v>
      </c>
      <c r="AD81" s="63" t="str">
        <f>IFERROR(VLOOKUP(AD12,[1]Table2!$B$1:$Z$21,MATCH("xG/90",[1]Table2!$B$1:$Z$1,0),0)*VLOOKUP($C12,[1]Table2!$B$1:$Z$21,MATCH("xGA/90",[1]Table2!$B$1:$Z$1,0),0),"")</f>
        <v/>
      </c>
      <c r="AE81" s="63">
        <f>IFERROR(VLOOKUP(AE12,[1]Table2!$B$1:$Z$21,MATCH("xG/90",[1]Table2!$B$1:$Z$1,0),0)*VLOOKUP($C12,[1]Table2!$B$1:$Z$21,MATCH("xGA/90",[1]Table2!$B$1:$Z$1,0),0),"")</f>
        <v>1.7235483870967745</v>
      </c>
      <c r="AF81" s="63" t="str">
        <f>IFERROR(VLOOKUP(AF12,[1]Table2!$B$1:$Z$21,MATCH("xG/90",[1]Table2!$B$1:$Z$1,0),0)*VLOOKUP($C12,[1]Table2!$B$1:$Z$21,MATCH("xGA/90",[1]Table2!$B$1:$Z$1,0),0),"")</f>
        <v/>
      </c>
      <c r="AG81" s="63">
        <f>IFERROR(VLOOKUP(AG12,[1]Table2!$B$1:$Z$21,MATCH("xG/90",[1]Table2!$B$1:$Z$1,0),0)*VLOOKUP($C12,[1]Table2!$B$1:$Z$21,MATCH("xGA/90",[1]Table2!$B$1:$Z$1,0),0),"")</f>
        <v>1.3040625000000001</v>
      </c>
      <c r="AH81" s="63" t="str">
        <f>IFERROR(VLOOKUP(AH12,[1]Table2!$B$1:$Z$21,MATCH("xG/90",[1]Table2!$B$1:$Z$1,0),0)*VLOOKUP($C12,[1]Table2!$B$1:$Z$21,MATCH("xGA/90",[1]Table2!$B$1:$Z$1,0),0),"")</f>
        <v/>
      </c>
      <c r="AI81" s="63" t="str">
        <f>IFERROR(VLOOKUP(AI12,[1]Table2!$B$1:$Z$21,MATCH("xG/90",[1]Table2!$B$1:$Z$1,0),0)*VLOOKUP($C12,[1]Table2!$B$1:$Z$21,MATCH("xGA/90",[1]Table2!$B$1:$Z$1,0),0),"")</f>
        <v/>
      </c>
      <c r="AJ81" s="63" t="str">
        <f>IFERROR(VLOOKUP(AJ12,[1]Table2!$B$1:$Z$21,MATCH("xG/90",[1]Table2!$B$1:$Z$1,0),0)*VLOOKUP($C12,[1]Table2!$B$1:$Z$21,MATCH("xGA/90",[1]Table2!$B$1:$Z$1,0),0),"")</f>
        <v/>
      </c>
      <c r="AK81" s="63" t="str">
        <f>IFERROR(VLOOKUP(AK12,[1]Table2!$B$1:$Z$21,MATCH("xG/90",[1]Table2!$B$1:$Z$1,0),0)*VLOOKUP($C12,[1]Table2!$B$1:$Z$21,MATCH("xGA/90",[1]Table2!$B$1:$Z$1,0),0),"")</f>
        <v/>
      </c>
      <c r="AL81" s="63" t="str">
        <f>IFERROR(VLOOKUP(AL12,[1]Table2!$B$1:$Z$21,MATCH("xG/90",[1]Table2!$B$1:$Z$1,0),0)*VLOOKUP($C12,[1]Table2!$B$1:$Z$21,MATCH("xGA/90",[1]Table2!$B$1:$Z$1,0),0),"")</f>
        <v/>
      </c>
      <c r="AM81" s="63" t="str">
        <f>IFERROR(VLOOKUP(AM12,[1]Table2!$B$1:$Z$21,MATCH("xG/90",[1]Table2!$B$1:$Z$1,0),0)*VLOOKUP($C12,[1]Table2!$B$1:$Z$21,MATCH("xGA/90",[1]Table2!$B$1:$Z$1,0),0),"")</f>
        <v/>
      </c>
      <c r="AN81" s="63" t="str">
        <f>IFERROR(VLOOKUP(AN12,[1]Table2!$B$1:$Z$21,MATCH("xG/90",[1]Table2!$B$1:$Z$1,0),0)*VLOOKUP($C12,[1]Table2!$B$1:$Z$21,MATCH("xGA/90",[1]Table2!$B$1:$Z$1,0),0),"")</f>
        <v/>
      </c>
      <c r="AO81" s="63" t="str">
        <f>IFERROR(VLOOKUP(AO12,[1]Table2!$B$1:$Z$21,MATCH("xG/90",[1]Table2!$B$1:$Z$1,0),0)*VLOOKUP($C12,[1]Table2!$B$1:$Z$21,MATCH("xGA/90",[1]Table2!$B$1:$Z$1,0),0),"")</f>
        <v/>
      </c>
      <c r="AP81" s="63" t="str">
        <f>IFERROR(VLOOKUP(AP12,[1]Table2!$B$1:$Z$21,MATCH("xG/90",[1]Table2!$B$1:$Z$1,0),0)*VLOOKUP($C12,[1]Table2!$B$1:$Z$21,MATCH("xGA/90",[1]Table2!$B$1:$Z$1,0),0),"")</f>
        <v/>
      </c>
      <c r="AQ81" s="63" t="str">
        <f>IFERROR(VLOOKUP(AQ12,[1]Table2!$B$1:$Z$21,MATCH("xG/90",[1]Table2!$B$1:$Z$1,0),0)*VLOOKUP($C12,[1]Table2!$B$1:$Z$21,MATCH("xGA/90",[1]Table2!$B$1:$Z$1,0),0),"")</f>
        <v/>
      </c>
      <c r="AR81" s="63" t="str">
        <f>IFERROR(VLOOKUP(AR12,[1]Table2!$B$1:$Z$21,MATCH("xG/90",[1]Table2!$B$1:$Z$1,0),0)*VLOOKUP($C12,[1]Table2!$B$1:$Z$21,MATCH("xGA/90",[1]Table2!$B$1:$Z$1,0),0),"")</f>
        <v/>
      </c>
      <c r="AS81" s="63">
        <f>IFERROR(VLOOKUP(AS12,[1]Table2!$B$1:$Z$21,MATCH("xG/90",[1]Table2!$B$1:$Z$1,0),0)*VLOOKUP($C12,[1]Table2!$B$1:$Z$21,MATCH("xGA/90",[1]Table2!$B$1:$Z$1,0),0),"")</f>
        <v>1.6187096774193548</v>
      </c>
      <c r="AT81" s="63" t="str">
        <f>IFERROR(VLOOKUP(AT12,[1]Table2!$B$1:$Z$21,MATCH("xG/90",[1]Table2!$B$1:$Z$1,0),0)*VLOOKUP($C12,[1]Table2!$B$1:$Z$21,MATCH("xGA/90",[1]Table2!$B$1:$Z$1,0),0),"")</f>
        <v/>
      </c>
      <c r="AU81" s="63">
        <f>IFERROR(VLOOKUP(AU12,[1]Table2!$B$1:$Z$21,MATCH("xG/90",[1]Table2!$B$1:$Z$1,0),0)*VLOOKUP($C12,[1]Table2!$B$1:$Z$21,MATCH("xGA/90",[1]Table2!$B$1:$Z$1,0),0),"")</f>
        <v>1.3121874999999998</v>
      </c>
      <c r="AV81" s="63">
        <f>IFERROR(VLOOKUP(AV12,[1]Table2!$B$1:$Z$21,MATCH("xG/90",[1]Table2!$B$1:$Z$1,0),0)*VLOOKUP($C12,[1]Table2!$B$1:$Z$21,MATCH("xGA/90",[1]Table2!$B$1:$Z$1,0),0),"")</f>
        <v>1.885</v>
      </c>
      <c r="AW81" s="63" t="str">
        <f>IFERROR(VLOOKUP(AW12,[1]Table2!$B$1:$Z$21,MATCH("xG/90",[1]Table2!$B$1:$Z$1,0),0)*VLOOKUP($C12,[1]Table2!$B$1:$Z$21,MATCH("xGA/90",[1]Table2!$B$1:$Z$1,0),0),"")</f>
        <v/>
      </c>
      <c r="AX81" s="63" t="str">
        <f>IFERROR(VLOOKUP(AX12,[1]Table2!$B$1:$Z$21,MATCH("xG/90",[1]Table2!$B$1:$Z$1,0),0)*VLOOKUP($C12,[1]Table2!$B$1:$Z$21,MATCH("xGA/90",[1]Table2!$B$1:$Z$1,0),0),"")</f>
        <v/>
      </c>
      <c r="AY81" s="63">
        <f>IFERROR(VLOOKUP(AY12,[1]Table2!$B$1:$Z$21,MATCH("xG/90",[1]Table2!$B$1:$Z$1,0),0)*VLOOKUP($C12,[1]Table2!$B$1:$Z$21,MATCH("xGA/90",[1]Table2!$B$1:$Z$1,0),0),"")</f>
        <v>1.6564516129032258</v>
      </c>
      <c r="AZ81" s="63">
        <f>IFERROR(VLOOKUP(AZ12,[1]Table2!$B$1:$Z$21,MATCH("xG/90",[1]Table2!$B$1:$Z$1,0),0)*VLOOKUP($C12,[1]Table2!$B$1:$Z$21,MATCH("xGA/90",[1]Table2!$B$1:$Z$1,0),0),"")</f>
        <v>2.1363333333333334</v>
      </c>
      <c r="BA81" s="63">
        <f>IFERROR(VLOOKUP(BA12,[1]Table2!$B$1:$Z$21,MATCH("xG/90",[1]Table2!$B$1:$Z$1,0),0)*VLOOKUP($C12,[1]Table2!$B$1:$Z$21,MATCH("xGA/90",[1]Table2!$B$1:$Z$1,0),0),"")</f>
        <v>2.2729032258064517</v>
      </c>
      <c r="BB81" s="63" t="str">
        <f>IFERROR(VLOOKUP(BB12,[1]Table2!$B$1:$Z$21,MATCH("xG/90",[1]Table2!$B$1:$Z$1,0),0)*VLOOKUP($C12,[1]Table2!$B$1:$Z$21,MATCH("xGA/90",[1]Table2!$B$1:$Z$1,0),0),"")</f>
        <v/>
      </c>
      <c r="BC81" s="63" t="str">
        <f>IFERROR(VLOOKUP(BC12,[1]Table2!$B$1:$Z$21,MATCH("xG/90",[1]Table2!$B$1:$Z$1,0),0)*VLOOKUP($C12,[1]Table2!$B$1:$Z$21,MATCH("xGA/90",[1]Table2!$B$1:$Z$1,0),0),"")</f>
        <v/>
      </c>
      <c r="BD81" s="63" t="str">
        <f>IFERROR(VLOOKUP(BD12,[1]Table2!$B$1:$Z$21,MATCH("xG/90",[1]Table2!$B$1:$Z$1,0),0)*VLOOKUP($C12,[1]Table2!$B$1:$Z$21,MATCH("xGA/90",[1]Table2!$B$1:$Z$1,0),0),"")</f>
        <v/>
      </c>
      <c r="BE81" s="63">
        <f>IFERROR(VLOOKUP(BE12,[1]Table2!$B$1:$Z$21,MATCH("xG/90",[1]Table2!$B$1:$Z$1,0),0)*VLOOKUP($C12,[1]Table2!$B$1:$Z$21,MATCH("xGA/90",[1]Table2!$B$1:$Z$1,0),0),"")</f>
        <v>2.1363333333333334</v>
      </c>
      <c r="BF81" s="63" t="str">
        <f>IFERROR(VLOOKUP(BF12,[1]Table2!$B$1:$Z$21,MATCH("xG/90",[1]Table2!$B$1:$Z$1,0),0)*VLOOKUP($C12,[1]Table2!$B$1:$Z$21,MATCH("xGA/90",[1]Table2!$B$1:$Z$1,0),0),"")</f>
        <v/>
      </c>
      <c r="BG81" s="63">
        <f>IFERROR(VLOOKUP(BG12,[1]Table2!$B$1:$Z$21,MATCH("xG/90",[1]Table2!$B$1:$Z$1,0),0)*VLOOKUP($C12,[1]Table2!$B$1:$Z$21,MATCH("xGA/90",[1]Table2!$B$1:$Z$1,0),0),"")</f>
        <v>2.420689655172414</v>
      </c>
      <c r="BH81" s="63" t="str">
        <f>IFERROR(VLOOKUP(BH12,[1]Table2!$B$1:$Z$21,MATCH("xG/90",[1]Table2!$B$1:$Z$1,0),0)*VLOOKUP($C12,[1]Table2!$B$1:$Z$21,MATCH("xGA/90",[1]Table2!$B$1:$Z$1,0),0),"")</f>
        <v/>
      </c>
      <c r="BI81" s="63">
        <f>IFERROR(VLOOKUP(BI12,[1]Table2!$B$1:$Z$21,MATCH("xG/90",[1]Table2!$B$1:$Z$1,0),0)*VLOOKUP($C12,[1]Table2!$B$1:$Z$21,MATCH("xGA/90",[1]Table2!$B$1:$Z$1,0),0),"")</f>
        <v>1.9459375000000001</v>
      </c>
      <c r="BJ81" s="63" t="str">
        <f>IFERROR(VLOOKUP(BJ12,[1]Table2!$B$1:$Z$21,MATCH("xG/90",[1]Table2!$B$1:$Z$1,0),0)*VLOOKUP($C12,[1]Table2!$B$1:$Z$21,MATCH("xGA/90",[1]Table2!$B$1:$Z$1,0),0),"")</f>
        <v/>
      </c>
      <c r="BK81" s="63">
        <f>IFERROR(VLOOKUP(BK12,[1]Table2!$B$1:$Z$21,MATCH("xG/90",[1]Table2!$B$1:$Z$1,0),0)*VLOOKUP($C12,[1]Table2!$B$1:$Z$21,MATCH("xGA/90",[1]Table2!$B$1:$Z$1,0),0),"")</f>
        <v>2.411290322580645</v>
      </c>
      <c r="BL81" s="63" t="str">
        <f>IFERROR(VLOOKUP(BL12,[1]Table2!$B$1:$Z$21,MATCH("xG/90",[1]Table2!$B$1:$Z$1,0),0)*VLOOKUP($C12,[1]Table2!$B$1:$Z$21,MATCH("xGA/90",[1]Table2!$B$1:$Z$1,0),0),"")</f>
        <v/>
      </c>
      <c r="BM81" s="63">
        <f>IFERROR(VLOOKUP(BM12,[1]Table2!$B$1:$Z$21,MATCH("xG/90",[1]Table2!$B$1:$Z$1,0),0)*VLOOKUP($C12,[1]Table2!$B$1:$Z$21,MATCH("xGA/90",[1]Table2!$B$1:$Z$1,0),0),"")</f>
        <v>1.6981249999999999</v>
      </c>
      <c r="BN81" s="63" t="str">
        <f>IFERROR(VLOOKUP(BN12,[1]Table2!$B$1:$Z$21,MATCH("xG/90",[1]Table2!$B$1:$Z$1,0),0)*VLOOKUP($C12,[1]Table2!$B$1:$Z$21,MATCH("xGA/90",[1]Table2!$B$1:$Z$1,0),0),"")</f>
        <v/>
      </c>
      <c r="BO81" s="63">
        <f>IFERROR(VLOOKUP(BO12,[1]Table2!$B$1:$Z$21,MATCH("xG/90",[1]Table2!$B$1:$Z$1,0),0)*VLOOKUP($C12,[1]Table2!$B$1:$Z$21,MATCH("xGA/90",[1]Table2!$B$1:$Z$1,0),0),"")</f>
        <v>2.7516666666666669</v>
      </c>
      <c r="BP81" s="63">
        <f>IFERROR(VLOOKUP(BP12,[1]Table2!$B$1:$Z$21,MATCH("xG/90",[1]Table2!$B$1:$Z$1,0),0)*VLOOKUP($C12,[1]Table2!$B$1:$Z$21,MATCH("xGA/90",[1]Table2!$B$1:$Z$1,0),0),"")</f>
        <v>2.420689655172414</v>
      </c>
      <c r="BQ81" s="63">
        <f>IFERROR(VLOOKUP(BQ12,[1]Table2!$B$1:$Z$21,MATCH("xG/90",[1]Table2!$B$1:$Z$1,0),0)*VLOOKUP($C12,[1]Table2!$B$1:$Z$21,MATCH("xGA/90",[1]Table2!$B$1:$Z$1,0),0),"")</f>
        <v>2.6040624999999999</v>
      </c>
      <c r="BR81" s="63" t="str">
        <f>IFERROR(VLOOKUP(BR12,[1]Table2!$B$1:$Z$21,MATCH("xG/90",[1]Table2!$B$1:$Z$1,0),0)*VLOOKUP($C12,[1]Table2!$B$1:$Z$21,MATCH("xGA/90",[1]Table2!$B$1:$Z$1,0),0),"")</f>
        <v/>
      </c>
      <c r="BS81" s="63" t="str">
        <f>IFERROR(VLOOKUP(BS12,[1]Table2!$B$1:$Z$21,MATCH("xG/90",[1]Table2!$B$1:$Z$1,0),0)*VLOOKUP($C12,[1]Table2!$B$1:$Z$21,MATCH("xGA/90",[1]Table2!$B$1:$Z$1,0),0),"")</f>
        <v/>
      </c>
      <c r="BT81" s="63" t="str">
        <f>IFERROR(VLOOKUP(BT12,[1]Table2!$B$1:$Z$21,MATCH("xG/90",[1]Table2!$B$1:$Z$1,0),0)*VLOOKUP($C12,[1]Table2!$B$1:$Z$21,MATCH("xGA/90",[1]Table2!$B$1:$Z$1,0),0),"")</f>
        <v/>
      </c>
      <c r="BU81" s="63">
        <f>IFERROR(VLOOKUP(BU12,[1]Table2!$B$1:$Z$21,MATCH("xG/90",[1]Table2!$B$1:$Z$1,0),0)*VLOOKUP($C12,[1]Table2!$B$1:$Z$21,MATCH("xGA/90",[1]Table2!$B$1:$Z$1,0),0),"")</f>
        <v>1.6412500000000001</v>
      </c>
      <c r="BV81" s="63" t="str">
        <f>IFERROR(VLOOKUP(BV12,[1]Table2!$B$1:$Z$21,MATCH("xG/90",[1]Table2!$B$1:$Z$1,0),0)*VLOOKUP($C12,[1]Table2!$B$1:$Z$21,MATCH("xGA/90",[1]Table2!$B$1:$Z$1,0),0),"")</f>
        <v/>
      </c>
      <c r="BW81" s="63">
        <f>IFERROR(VLOOKUP(BW12,[1]Table2!$B$1:$Z$21,MATCH("xG/90",[1]Table2!$B$1:$Z$1,0),0)*VLOOKUP($C12,[1]Table2!$B$1:$Z$21,MATCH("xGA/90",[1]Table2!$B$1:$Z$1,0),0),"")</f>
        <v>1.6128125000000002</v>
      </c>
      <c r="BX81" s="63" t="str">
        <f>IFERROR(VLOOKUP(BX12,[1]Table2!$B$1:$Z$21,MATCH("xG/90",[1]Table2!$B$1:$Z$1,0),0)*VLOOKUP($C12,[1]Table2!$B$1:$Z$21,MATCH("xGA/90",[1]Table2!$B$1:$Z$1,0),0),"")</f>
        <v/>
      </c>
      <c r="BY81" s="63">
        <f>IFERROR(VLOOKUP(BY12,[1]Table2!$B$1:$Z$21,MATCH("xG/90",[1]Table2!$B$1:$Z$1,0),0)*VLOOKUP($C12,[1]Table2!$B$1:$Z$21,MATCH("xGA/90",[1]Table2!$B$1:$Z$1,0),0),"")</f>
        <v>1.2390625</v>
      </c>
      <c r="BZ81" s="63" t="str">
        <f>IFERROR(VLOOKUP(BZ12,[1]Table2!$B$1:$Z$21,MATCH("xG/90",[1]Table2!$B$1:$Z$1,0),0)*VLOOKUP($C12,[1]Table2!$B$1:$Z$21,MATCH("xGA/90",[1]Table2!$B$1:$Z$1,0),0),"")</f>
        <v/>
      </c>
      <c r="CA81" s="63">
        <f>IFERROR(VLOOKUP(CA12,[1]Table2!$B$1:$Z$21,MATCH("xG/90",[1]Table2!$B$1:$Z$1,0),0)*VLOOKUP($C12,[1]Table2!$B$1:$Z$21,MATCH("xGA/90",[1]Table2!$B$1:$Z$1,0),0),"")</f>
        <v>1.3934374999999999</v>
      </c>
      <c r="CB81" s="63">
        <f>IFERROR(VLOOKUP(CB12,[1]Table2!$B$1:$Z$21,MATCH("xG/90",[1]Table2!$B$1:$Z$1,0),0)*VLOOKUP($C12,[1]Table2!$B$1:$Z$21,MATCH("xGA/90",[1]Table2!$B$1:$Z$1,0),0),"")</f>
        <v>1.2837500000000002</v>
      </c>
      <c r="CC81" s="63">
        <f>IFERROR(VLOOKUP(CC12,[1]Table2!$B$1:$Z$21,MATCH("xG/90",[1]Table2!$B$1:$Z$1,0),0)*VLOOKUP($C12,[1]Table2!$B$1:$Z$21,MATCH("xGA/90",[1]Table2!$B$1:$Z$1,0),0),"")</f>
        <v>1.7235483870967745</v>
      </c>
      <c r="CD81" s="63" t="str">
        <f>IFERROR(VLOOKUP(CD12,[1]Table2!$B$1:$Z$21,MATCH("xG/90",[1]Table2!$B$1:$Z$1,0),0)*VLOOKUP($C12,[1]Table2!$B$1:$Z$21,MATCH("xGA/90",[1]Table2!$B$1:$Z$1,0),0),"")</f>
        <v/>
      </c>
      <c r="CE81" s="63">
        <f>IFERROR(VLOOKUP(CE12,[1]Table2!$B$1:$Z$21,MATCH("xG/90",[1]Table2!$B$1:$Z$1,0),0)*VLOOKUP($C12,[1]Table2!$B$1:$Z$21,MATCH("xGA/90",[1]Table2!$B$1:$Z$1,0),0),"")</f>
        <v>1.885</v>
      </c>
      <c r="CF81" s="63" t="str">
        <f>IFERROR(VLOOKUP(CF12,[1]Table2!$B$1:$Z$21,MATCH("xG/90",[1]Table2!$B$1:$Z$1,0),0)*VLOOKUP($C12,[1]Table2!$B$1:$Z$21,MATCH("xGA/90",[1]Table2!$B$1:$Z$1,0),0),"")</f>
        <v/>
      </c>
      <c r="CG81" s="63">
        <f>IFERROR(VLOOKUP(CG12,[1]Table2!$B$1:$Z$21,MATCH("xG/90",[1]Table2!$B$1:$Z$1,0),0)*VLOOKUP($C12,[1]Table2!$B$1:$Z$21,MATCH("xGA/90",[1]Table2!$B$1:$Z$1,0),0),"")</f>
        <v>1.3121874999999998</v>
      </c>
      <c r="CH81" s="63" t="str">
        <f>IFERROR(VLOOKUP(CH12,[1]Table2!$B$1:$Z$21,MATCH("xG/90",[1]Table2!$B$1:$Z$1,0),0)*VLOOKUP($C12,[1]Table2!$B$1:$Z$21,MATCH("xGA/90",[1]Table2!$B$1:$Z$1,0),0),"")</f>
        <v/>
      </c>
      <c r="CI81" s="63">
        <f>IFERROR(VLOOKUP(CI12,[1]Table2!$B$1:$Z$21,MATCH("xG/90",[1]Table2!$B$1:$Z$1,0),0)*VLOOKUP($C12,[1]Table2!$B$1:$Z$21,MATCH("xGA/90",[1]Table2!$B$1:$Z$1,0),0),"")</f>
        <v>1.6187096774193548</v>
      </c>
      <c r="CJ81" s="63" t="str">
        <f>IFERROR(VLOOKUP(CJ12,[1]Table2!$B$1:$Z$21,MATCH("xG/90",[1]Table2!$B$1:$Z$1,0),0)*VLOOKUP($C12,[1]Table2!$B$1:$Z$21,MATCH("xGA/90",[1]Table2!$B$1:$Z$1,0),0),"")</f>
        <v/>
      </c>
      <c r="CK81" s="63">
        <f>IFERROR(VLOOKUP(CK12,[1]Table2!$B$1:$Z$21,MATCH("xG/90",[1]Table2!$B$1:$Z$1,0),0)*VLOOKUP($C12,[1]Table2!$B$1:$Z$21,MATCH("xGA/90",[1]Table2!$B$1:$Z$1,0),0),"")</f>
        <v>1.3040625000000001</v>
      </c>
      <c r="CL81" s="63" t="str">
        <f>IFERROR(VLOOKUP(CL12,[1]Table2!$B$1:$Z$21,MATCH("xG/90",[1]Table2!$B$1:$Z$1,0),0)*VLOOKUP($C12,[1]Table2!$B$1:$Z$21,MATCH("xGA/90",[1]Table2!$B$1:$Z$1,0),0),"")</f>
        <v/>
      </c>
      <c r="CM81" s="63" t="str">
        <f>IFERROR(VLOOKUP(CM12,[1]Table2!$B$1:$Z$21,MATCH("xG/90",[1]Table2!$B$1:$Z$1,0),0)*VLOOKUP($C12,[1]Table2!$B$1:$Z$21,MATCH("xGA/90",[1]Table2!$B$1:$Z$1,0),0),"")</f>
        <v/>
      </c>
      <c r="CN81" s="63" t="str">
        <f>IFERROR(VLOOKUP(CN12,[1]Table2!$B$1:$Z$21,MATCH("xG/90",[1]Table2!$B$1:$Z$1,0),0)*VLOOKUP($C12,[1]Table2!$B$1:$Z$21,MATCH("xGA/90",[1]Table2!$B$1:$Z$1,0),0),"")</f>
        <v/>
      </c>
      <c r="CO81" s="63" t="str">
        <f>IFERROR(VLOOKUP(CO12,[1]Table2!$B$1:$Z$21,MATCH("xG/90",[1]Table2!$B$1:$Z$1,0),0)*VLOOKUP($C12,[1]Table2!$B$1:$Z$21,MATCH("xGA/90",[1]Table2!$B$1:$Z$1,0),0),"")</f>
        <v/>
      </c>
      <c r="CP81" s="63" t="str">
        <f>IFERROR(VLOOKUP(CP12,[1]Table2!$B$1:$Z$21,MATCH("xG/90",[1]Table2!$B$1:$Z$1,0),0)*VLOOKUP($C12,[1]Table2!$B$1:$Z$21,MATCH("xGA/90",[1]Table2!$B$1:$Z$1,0),0),"")</f>
        <v/>
      </c>
      <c r="CQ81" s="63" t="str">
        <f>IFERROR(VLOOKUP(CQ12,[1]Table2!$B$1:$Z$21,MATCH("xG/90",[1]Table2!$B$1:$Z$1,0),0)*VLOOKUP($C12,[1]Table2!$B$1:$Z$21,MATCH("xGA/90",[1]Table2!$B$1:$Z$1,0),0),"")</f>
        <v/>
      </c>
      <c r="CR81" s="63" t="str">
        <f>IFERROR(VLOOKUP(CR12,[1]Table2!$B$1:$Z$21,MATCH("xG/90",[1]Table2!$B$1:$Z$1,0),0)*VLOOKUP($C12,[1]Table2!$B$1:$Z$21,MATCH("xGA/90",[1]Table2!$B$1:$Z$1,0),0),"")</f>
        <v/>
      </c>
      <c r="CS81" s="63" t="str">
        <f>IFERROR(VLOOKUP(CS12,[1]Table2!$B$1:$Z$21,MATCH("xG/90",[1]Table2!$B$1:$Z$1,0),0)*VLOOKUP($C12,[1]Table2!$B$1:$Z$21,MATCH("xGA/90",[1]Table2!$B$1:$Z$1,0),0),"")</f>
        <v/>
      </c>
      <c r="CT81" s="63" t="str">
        <f>IFERROR(VLOOKUP(CT12,[1]Table2!$B$1:$Z$21,MATCH("xG/90",[1]Table2!$B$1:$Z$1,0),0)*VLOOKUP($C12,[1]Table2!$B$1:$Z$21,MATCH("xGA/90",[1]Table2!$B$1:$Z$1,0),0),"")</f>
        <v/>
      </c>
      <c r="CU81" s="63" t="str">
        <f>IFERROR(VLOOKUP(CU12,[1]Table2!$B$1:$Z$21,MATCH("xG/90",[1]Table2!$B$1:$Z$1,0),0)*VLOOKUP($C12,[1]Table2!$B$1:$Z$21,MATCH("xGA/90",[1]Table2!$B$1:$Z$1,0),0),"")</f>
        <v/>
      </c>
      <c r="CV81" s="63" t="str">
        <f>IFERROR(VLOOKUP(CV12,[1]Table2!$B$1:$Z$21,MATCH("xG/90",[1]Table2!$B$1:$Z$1,0),0)*VLOOKUP($C12,[1]Table2!$B$1:$Z$21,MATCH("xGA/90",[1]Table2!$B$1:$Z$1,0),0),"")</f>
        <v/>
      </c>
      <c r="CW81" s="63" t="str">
        <f>IFERROR(VLOOKUP(CW12,[1]Table2!$B$1:$Z$21,MATCH("xG/90",[1]Table2!$B$1:$Z$1,0),0)*VLOOKUP($C12,[1]Table2!$B$1:$Z$21,MATCH("xGA/90",[1]Table2!$B$1:$Z$1,0),0),"")</f>
        <v/>
      </c>
      <c r="CX81" s="63" t="str">
        <f>IFERROR(VLOOKUP(CX12,[1]Table2!$B$1:$Z$21,MATCH("xG/90",[1]Table2!$B$1:$Z$1,0),0)*VLOOKUP($C12,[1]Table2!$B$1:$Z$21,MATCH("xGA/90",[1]Table2!$B$1:$Z$1,0),0),"")</f>
        <v/>
      </c>
      <c r="CY81" s="63" t="str">
        <f>IFERROR(VLOOKUP(CY12,[1]Table2!$B$1:$Z$21,MATCH("xG/90",[1]Table2!$B$1:$Z$1,0),0)*VLOOKUP($C12,[1]Table2!$B$1:$Z$21,MATCH("xGA/90",[1]Table2!$B$1:$Z$1,0),0),"")</f>
        <v/>
      </c>
      <c r="CZ81" s="63" t="str">
        <f>IFERROR(VLOOKUP(CZ12,[1]Table2!$B$1:$Z$21,MATCH("xG/90",[1]Table2!$B$1:$Z$1,0),0)*VLOOKUP($C12,[1]Table2!$B$1:$Z$21,MATCH("xGA/90",[1]Table2!$B$1:$Z$1,0),0),"")</f>
        <v/>
      </c>
      <c r="DA81" s="63" t="str">
        <f>IFERROR(VLOOKUP(DA12,[1]Table2!$B$1:$Z$21,MATCH("xG/90",[1]Table2!$B$1:$Z$1,0),0)*VLOOKUP($C12,[1]Table2!$B$1:$Z$21,MATCH("xGA/90",[1]Table2!$B$1:$Z$1,0),0),"")</f>
        <v/>
      </c>
      <c r="DB81" s="63" t="str">
        <f>IFERROR(VLOOKUP(DB12,[1]Table2!$B$1:$Z$21,MATCH("xG/90",[1]Table2!$B$1:$Z$1,0),0)*VLOOKUP($C12,[1]Table2!$B$1:$Z$21,MATCH("xGA/90",[1]Table2!$B$1:$Z$1,0),0),"")</f>
        <v/>
      </c>
      <c r="DC81" s="63" t="str">
        <f>IFERROR(VLOOKUP(DC12,[1]Table2!$B$1:$Z$21,MATCH("xG/90",[1]Table2!$B$1:$Z$1,0),0)*VLOOKUP($C12,[1]Table2!$B$1:$Z$21,MATCH("xGA/90",[1]Table2!$B$1:$Z$1,0),0),"")</f>
        <v/>
      </c>
      <c r="DE81" s="101"/>
      <c r="DF81" s="101"/>
      <c r="DG81" s="101"/>
      <c r="DH81" s="101"/>
      <c r="DI81" s="101"/>
      <c r="DJ81" s="101"/>
    </row>
    <row r="82" spans="1:114" s="49" customFormat="1" ht="21.75" customHeight="1" x14ac:dyDescent="0.25">
      <c r="A82" s="48" t="s">
        <v>64</v>
      </c>
      <c r="B82" s="44">
        <f>VLOOKUP(A82,[1]Table!$B$1:$O$21,MATCH("xGD/90",[1]Table!$B$1:$O$1,0),0)</f>
        <v>-0.61</v>
      </c>
      <c r="C82" s="45" t="s">
        <v>7</v>
      </c>
      <c r="D82" s="63" t="str">
        <f>IFERROR(VLOOKUP(D13,[1]Table2!$B$1:$Z$21,MATCH("xG/90",[1]Table2!$B$1:$Z$1,0),0)*VLOOKUP($C13,[1]Table2!$B$1:$Z$21,MATCH("xGA/90",[1]Table2!$B$1:$Z$1,0),0),"")</f>
        <v/>
      </c>
      <c r="E82" s="63">
        <f>IFERROR(VLOOKUP(E13,[1]Table2!$B$1:$Z$21,MATCH("xG/90",[1]Table2!$B$1:$Z$1,0),0)*VLOOKUP($C13,[1]Table2!$B$1:$Z$21,MATCH("xGA/90",[1]Table2!$B$1:$Z$1,0),0),"")</f>
        <v>2.150201612903226</v>
      </c>
      <c r="F82" s="63" t="str">
        <f>IFERROR(VLOOKUP(F13,[1]Table2!$B$1:$Z$21,MATCH("xG/90",[1]Table2!$B$1:$Z$1,0),0)*VLOOKUP($C13,[1]Table2!$B$1:$Z$21,MATCH("xGA/90",[1]Table2!$B$1:$Z$1,0),0),"")</f>
        <v/>
      </c>
      <c r="G82" s="63">
        <f>IFERROR(VLOOKUP(G13,[1]Table2!$B$1:$Z$21,MATCH("xG/90",[1]Table2!$B$1:$Z$1,0),0)*VLOOKUP($C13,[1]Table2!$B$1:$Z$21,MATCH("xGA/90",[1]Table2!$B$1:$Z$1,0),0),"")</f>
        <v>2.2042968749999998</v>
      </c>
      <c r="H82" s="63" t="str">
        <f>IFERROR(VLOOKUP(H13,[1]Table2!$B$1:$Z$21,MATCH("xG/90",[1]Table2!$B$1:$Z$1,0),0)*VLOOKUP($C13,[1]Table2!$B$1:$Z$21,MATCH("xGA/90",[1]Table2!$B$1:$Z$1,0),0),"")</f>
        <v/>
      </c>
      <c r="I82" s="63">
        <f>IFERROR(VLOOKUP(I13,[1]Table2!$B$1:$Z$21,MATCH("xG/90",[1]Table2!$B$1:$Z$1,0),0)*VLOOKUP($C13,[1]Table2!$B$1:$Z$21,MATCH("xGA/90",[1]Table2!$B$1:$Z$1,0),0),"")</f>
        <v>1.6927734375000001</v>
      </c>
      <c r="J82" s="63" t="str">
        <f>IFERROR(VLOOKUP(J13,[1]Table2!$B$1:$Z$21,MATCH("xG/90",[1]Table2!$B$1:$Z$1,0),0)*VLOOKUP($C13,[1]Table2!$B$1:$Z$21,MATCH("xGA/90",[1]Table2!$B$1:$Z$1,0),0),"")</f>
        <v/>
      </c>
      <c r="K82" s="63">
        <f>IFERROR(VLOOKUP(K13,[1]Table2!$B$1:$Z$21,MATCH("xG/90",[1]Table2!$B$1:$Z$1,0),0)*VLOOKUP($C13,[1]Table2!$B$1:$Z$21,MATCH("xGA/90",[1]Table2!$B$1:$Z$1,0),0),"")</f>
        <v>2.5259765624999999</v>
      </c>
      <c r="L82" s="63">
        <f>IFERROR(VLOOKUP(L13,[1]Table2!$B$1:$Z$21,MATCH("xG/90",[1]Table2!$B$1:$Z$1,0),0)*VLOOKUP($C13,[1]Table2!$B$1:$Z$21,MATCH("xGA/90",[1]Table2!$B$1:$Z$1,0),0),"")</f>
        <v>2.0935546875000002</v>
      </c>
      <c r="M82" s="63">
        <f>IFERROR(VLOOKUP(M13,[1]Table2!$B$1:$Z$21,MATCH("xG/90",[1]Table2!$B$1:$Z$1,0),0)*VLOOKUP($C13,[1]Table2!$B$1:$Z$21,MATCH("xGA/90",[1]Table2!$B$1:$Z$1,0),0),"")</f>
        <v>3.130040322580645</v>
      </c>
      <c r="N82" s="63" t="str">
        <f>IFERROR(VLOOKUP(N13,[1]Table2!$B$1:$Z$21,MATCH("xG/90",[1]Table2!$B$1:$Z$1,0),0)*VLOOKUP($C13,[1]Table2!$B$1:$Z$21,MATCH("xGA/90",[1]Table2!$B$1:$Z$1,0),0),"")</f>
        <v/>
      </c>
      <c r="O82" s="63" t="str">
        <f>IFERROR(VLOOKUP(O13,[1]Table2!$B$1:$Z$21,MATCH("xG/90",[1]Table2!$B$1:$Z$1,0),0)*VLOOKUP($C13,[1]Table2!$B$1:$Z$21,MATCH("xGA/90",[1]Table2!$B$1:$Z$1,0),0),"")</f>
        <v/>
      </c>
      <c r="P82" s="63" t="str">
        <f>IFERROR(VLOOKUP(P13,[1]Table2!$B$1:$Z$21,MATCH("xG/90",[1]Table2!$B$1:$Z$1,0),0)*VLOOKUP($C13,[1]Table2!$B$1:$Z$21,MATCH("xGA/90",[1]Table2!$B$1:$Z$1,0),0),"")</f>
        <v/>
      </c>
      <c r="Q82" s="63">
        <f>IFERROR(VLOOKUP(Q13,[1]Table2!$B$1:$Z$21,MATCH("xG/90",[1]Table2!$B$1:$Z$1,0),0)*VLOOKUP($C13,[1]Table2!$B$1:$Z$21,MATCH("xGA/90",[1]Table2!$B$1:$Z$1,0),0),"")</f>
        <v>2.2372983870967742</v>
      </c>
      <c r="R82" s="63" t="str">
        <f>IFERROR(VLOOKUP(R13,[1]Table2!$B$1:$Z$21,MATCH("xG/90",[1]Table2!$B$1:$Z$1,0),0)*VLOOKUP($C13,[1]Table2!$B$1:$Z$21,MATCH("xGA/90",[1]Table2!$B$1:$Z$1,0),0),"")</f>
        <v/>
      </c>
      <c r="S82" s="63" t="str">
        <f>IFERROR(VLOOKUP(S13,[1]Table2!$B$1:$Z$21,MATCH("xG/90",[1]Table2!$B$1:$Z$1,0),0)*VLOOKUP($C13,[1]Table2!$B$1:$Z$21,MATCH("xGA/90",[1]Table2!$B$1:$Z$1,0),0),"")</f>
        <v/>
      </c>
      <c r="T82" s="63" t="str">
        <f>IFERROR(VLOOKUP(T13,[1]Table2!$B$1:$Z$21,MATCH("xG/90",[1]Table2!$B$1:$Z$1,0),0)*VLOOKUP($C13,[1]Table2!$B$1:$Z$21,MATCH("xGA/90",[1]Table2!$B$1:$Z$1,0),0),"")</f>
        <v/>
      </c>
      <c r="U82" s="63">
        <f>IFERROR(VLOOKUP(U13,[1]Table2!$B$1:$Z$21,MATCH("xG/90",[1]Table2!$B$1:$Z$1,0),0)*VLOOKUP($C13,[1]Table2!$B$1:$Z$21,MATCH("xGA/90",[1]Table2!$B$1:$Z$1,0),0),"")</f>
        <v>1.6083984375</v>
      </c>
      <c r="V82" s="63" t="str">
        <f>IFERROR(VLOOKUP(V13,[1]Table2!$B$1:$Z$21,MATCH("xG/90",[1]Table2!$B$1:$Z$1,0),0)*VLOOKUP($C13,[1]Table2!$B$1:$Z$21,MATCH("xGA/90",[1]Table2!$B$1:$Z$1,0),0),"")</f>
        <v/>
      </c>
      <c r="W82" s="63">
        <f>IFERROR(VLOOKUP(W13,[1]Table2!$B$1:$Z$21,MATCH("xG/90",[1]Table2!$B$1:$Z$1,0),0)*VLOOKUP($C13,[1]Table2!$B$1:$Z$21,MATCH("xGA/90",[1]Table2!$B$1:$Z$1,0),0),"")</f>
        <v>2.7731249999999998</v>
      </c>
      <c r="X82" s="63" t="str">
        <f>IFERROR(VLOOKUP(X13,[1]Table2!$B$1:$Z$21,MATCH("xG/90",[1]Table2!$B$1:$Z$1,0),0)*VLOOKUP($C13,[1]Table2!$B$1:$Z$21,MATCH("xGA/90",[1]Table2!$B$1:$Z$1,0),0),"")</f>
        <v/>
      </c>
      <c r="Y82" s="63">
        <f>IFERROR(VLOOKUP(Y13,[1]Table2!$B$1:$Z$21,MATCH("xG/90",[1]Table2!$B$1:$Z$1,0),0)*VLOOKUP($C13,[1]Table2!$B$1:$Z$21,MATCH("xGA/90",[1]Table2!$B$1:$Z$1,0),0),"")</f>
        <v>2.4468749999999999</v>
      </c>
      <c r="Z82" s="63">
        <f>IFERROR(VLOOKUP(Z13,[1]Table2!$B$1:$Z$21,MATCH("xG/90",[1]Table2!$B$1:$Z$1,0),0)*VLOOKUP($C13,[1]Table2!$B$1:$Z$21,MATCH("xGA/90",[1]Table2!$B$1:$Z$1,0),0),"")</f>
        <v>2.9504032258064519</v>
      </c>
      <c r="AA82" s="63">
        <f>IFERROR(VLOOKUP(AA13,[1]Table2!$B$1:$Z$21,MATCH("xG/90",[1]Table2!$B$1:$Z$1,0),0)*VLOOKUP($C13,[1]Table2!$B$1:$Z$21,MATCH("xGA/90",[1]Table2!$B$1:$Z$1,0),0),"")</f>
        <v>1.6611328125</v>
      </c>
      <c r="AB82" s="63" t="str">
        <f>IFERROR(VLOOKUP(AB13,[1]Table2!$B$1:$Z$21,MATCH("xG/90",[1]Table2!$B$1:$Z$1,0),0)*VLOOKUP($C13,[1]Table2!$B$1:$Z$21,MATCH("xGA/90",[1]Table2!$B$1:$Z$1,0),0),"")</f>
        <v/>
      </c>
      <c r="AC82" s="63">
        <f>IFERROR(VLOOKUP(AC13,[1]Table2!$B$1:$Z$21,MATCH("xG/90",[1]Table2!$B$1:$Z$1,0),0)*VLOOKUP($C13,[1]Table2!$B$1:$Z$21,MATCH("xGA/90",[1]Table2!$B$1:$Z$1,0),0),"")</f>
        <v>2.1012096774193547</v>
      </c>
      <c r="AD82" s="63" t="str">
        <f>IFERROR(VLOOKUP(AD13,[1]Table2!$B$1:$Z$21,MATCH("xG/90",[1]Table2!$B$1:$Z$1,0),0)*VLOOKUP($C13,[1]Table2!$B$1:$Z$21,MATCH("xGA/90",[1]Table2!$B$1:$Z$1,0),0),"")</f>
        <v/>
      </c>
      <c r="AE82" s="63">
        <f>IFERROR(VLOOKUP(AE13,[1]Table2!$B$1:$Z$21,MATCH("xG/90",[1]Table2!$B$1:$Z$1,0),0)*VLOOKUP($C13,[1]Table2!$B$1:$Z$21,MATCH("xGA/90",[1]Table2!$B$1:$Z$1,0),0),"")</f>
        <v>2.1304687499999999</v>
      </c>
      <c r="AF82" s="63" t="str">
        <f>IFERROR(VLOOKUP(AF13,[1]Table2!$B$1:$Z$21,MATCH("xG/90",[1]Table2!$B$1:$Z$1,0),0)*VLOOKUP($C13,[1]Table2!$B$1:$Z$21,MATCH("xGA/90",[1]Table2!$B$1:$Z$1,0),0),"")</f>
        <v/>
      </c>
      <c r="AG82" s="63">
        <f>IFERROR(VLOOKUP(AG13,[1]Table2!$B$1:$Z$21,MATCH("xG/90",[1]Table2!$B$1:$Z$1,0),0)*VLOOKUP($C13,[1]Table2!$B$1:$Z$21,MATCH("xGA/90",[1]Table2!$B$1:$Z$1,0),0),"")</f>
        <v>1.7033203124999998</v>
      </c>
      <c r="AH82" s="63" t="str">
        <f>IFERROR(VLOOKUP(AH13,[1]Table2!$B$1:$Z$21,MATCH("xG/90",[1]Table2!$B$1:$Z$1,0),0)*VLOOKUP($C13,[1]Table2!$B$1:$Z$21,MATCH("xGA/90",[1]Table2!$B$1:$Z$1,0),0),"")</f>
        <v/>
      </c>
      <c r="AI82" s="63" t="str">
        <f>IFERROR(VLOOKUP(AI13,[1]Table2!$B$1:$Z$21,MATCH("xG/90",[1]Table2!$B$1:$Z$1,0),0)*VLOOKUP($C13,[1]Table2!$B$1:$Z$21,MATCH("xGA/90",[1]Table2!$B$1:$Z$1,0),0),"")</f>
        <v/>
      </c>
      <c r="AJ82" s="63" t="str">
        <f>IFERROR(VLOOKUP(AJ13,[1]Table2!$B$1:$Z$21,MATCH("xG/90",[1]Table2!$B$1:$Z$1,0),0)*VLOOKUP($C13,[1]Table2!$B$1:$Z$21,MATCH("xGA/90",[1]Table2!$B$1:$Z$1,0),0),"")</f>
        <v/>
      </c>
      <c r="AK82" s="63" t="str">
        <f>IFERROR(VLOOKUP(AK13,[1]Table2!$B$1:$Z$21,MATCH("xG/90",[1]Table2!$B$1:$Z$1,0),0)*VLOOKUP($C13,[1]Table2!$B$1:$Z$21,MATCH("xGA/90",[1]Table2!$B$1:$Z$1,0),0),"")</f>
        <v/>
      </c>
      <c r="AL82" s="63" t="str">
        <f>IFERROR(VLOOKUP(AL13,[1]Table2!$B$1:$Z$21,MATCH("xG/90",[1]Table2!$B$1:$Z$1,0),0)*VLOOKUP($C13,[1]Table2!$B$1:$Z$21,MATCH("xGA/90",[1]Table2!$B$1:$Z$1,0),0),"")</f>
        <v/>
      </c>
      <c r="AM82" s="63" t="str">
        <f>IFERROR(VLOOKUP(AM13,[1]Table2!$B$1:$Z$21,MATCH("xG/90",[1]Table2!$B$1:$Z$1,0),0)*VLOOKUP($C13,[1]Table2!$B$1:$Z$21,MATCH("xGA/90",[1]Table2!$B$1:$Z$1,0),0),"")</f>
        <v/>
      </c>
      <c r="AN82" s="63" t="str">
        <f>IFERROR(VLOOKUP(AN13,[1]Table2!$B$1:$Z$21,MATCH("xG/90",[1]Table2!$B$1:$Z$1,0),0)*VLOOKUP($C13,[1]Table2!$B$1:$Z$21,MATCH("xGA/90",[1]Table2!$B$1:$Z$1,0),0),"")</f>
        <v/>
      </c>
      <c r="AO82" s="63" t="str">
        <f>IFERROR(VLOOKUP(AO13,[1]Table2!$B$1:$Z$21,MATCH("xG/90",[1]Table2!$B$1:$Z$1,0),0)*VLOOKUP($C13,[1]Table2!$B$1:$Z$21,MATCH("xGA/90",[1]Table2!$B$1:$Z$1,0),0),"")</f>
        <v/>
      </c>
      <c r="AP82" s="63" t="str">
        <f>IFERROR(VLOOKUP(AP13,[1]Table2!$B$1:$Z$21,MATCH("xG/90",[1]Table2!$B$1:$Z$1,0),0)*VLOOKUP($C13,[1]Table2!$B$1:$Z$21,MATCH("xGA/90",[1]Table2!$B$1:$Z$1,0),0),"")</f>
        <v/>
      </c>
      <c r="AQ82" s="63" t="str">
        <f>IFERROR(VLOOKUP(AQ13,[1]Table2!$B$1:$Z$21,MATCH("xG/90",[1]Table2!$B$1:$Z$1,0),0)*VLOOKUP($C13,[1]Table2!$B$1:$Z$21,MATCH("xGA/90",[1]Table2!$B$1:$Z$1,0),0),"")</f>
        <v/>
      </c>
      <c r="AR82" s="63" t="str">
        <f>IFERROR(VLOOKUP(AR13,[1]Table2!$B$1:$Z$21,MATCH("xG/90",[1]Table2!$B$1:$Z$1,0),0)*VLOOKUP($C13,[1]Table2!$B$1:$Z$21,MATCH("xGA/90",[1]Table2!$B$1:$Z$1,0),0),"")</f>
        <v/>
      </c>
      <c r="AS82" s="63">
        <f>IFERROR(VLOOKUP(AS13,[1]Table2!$B$1:$Z$21,MATCH("xG/90",[1]Table2!$B$1:$Z$1,0),0)*VLOOKUP($C13,[1]Table2!$B$1:$Z$21,MATCH("xGA/90",[1]Table2!$B$1:$Z$1,0),0),"")</f>
        <v>1.6664062500000001</v>
      </c>
      <c r="AT82" s="63" t="str">
        <f>IFERROR(VLOOKUP(AT13,[1]Table2!$B$1:$Z$21,MATCH("xG/90",[1]Table2!$B$1:$Z$1,0),0)*VLOOKUP($C13,[1]Table2!$B$1:$Z$21,MATCH("xGA/90",[1]Table2!$B$1:$Z$1,0),0),"")</f>
        <v/>
      </c>
      <c r="AU82" s="63">
        <f>IFERROR(VLOOKUP(AU13,[1]Table2!$B$1:$Z$21,MATCH("xG/90",[1]Table2!$B$1:$Z$1,0),0)*VLOOKUP($C13,[1]Table2!$B$1:$Z$21,MATCH("xGA/90",[1]Table2!$B$1:$Z$1,0),0),"")</f>
        <v>3.5718749999999999</v>
      </c>
      <c r="AV82" s="63">
        <f>IFERROR(VLOOKUP(AV13,[1]Table2!$B$1:$Z$21,MATCH("xG/90",[1]Table2!$B$1:$Z$1,0),0)*VLOOKUP($C13,[1]Table2!$B$1:$Z$21,MATCH("xGA/90",[1]Table2!$B$1:$Z$1,0),0),"")</f>
        <v>3.1422413793103448</v>
      </c>
      <c r="AW82" s="63" t="str">
        <f>IFERROR(VLOOKUP(AW13,[1]Table2!$B$1:$Z$21,MATCH("xG/90",[1]Table2!$B$1:$Z$1,0),0)*VLOOKUP($C13,[1]Table2!$B$1:$Z$21,MATCH("xGA/90",[1]Table2!$B$1:$Z$1,0),0),"")</f>
        <v/>
      </c>
      <c r="AX82" s="63" t="str">
        <f>IFERROR(VLOOKUP(AX13,[1]Table2!$B$1:$Z$21,MATCH("xG/90",[1]Table2!$B$1:$Z$1,0),0)*VLOOKUP($C13,[1]Table2!$B$1:$Z$21,MATCH("xGA/90",[1]Table2!$B$1:$Z$1,0),0),"")</f>
        <v/>
      </c>
      <c r="AY82" s="63">
        <f>IFERROR(VLOOKUP(AY13,[1]Table2!$B$1:$Z$21,MATCH("xG/90",[1]Table2!$B$1:$Z$1,0),0)*VLOOKUP($C13,[1]Table2!$B$1:$Z$21,MATCH("xGA/90",[1]Table2!$B$1:$Z$1,0),0),"")</f>
        <v>1.6083984375</v>
      </c>
      <c r="AZ82" s="63" t="str">
        <f>IFERROR(VLOOKUP(AZ13,[1]Table2!$B$1:$Z$21,MATCH("xG/90",[1]Table2!$B$1:$Z$1,0),0)*VLOOKUP($C13,[1]Table2!$B$1:$Z$21,MATCH("xGA/90",[1]Table2!$B$1:$Z$1,0),0),"")</f>
        <v/>
      </c>
      <c r="BA82" s="63">
        <f>IFERROR(VLOOKUP(BA13,[1]Table2!$B$1:$Z$21,MATCH("xG/90",[1]Table2!$B$1:$Z$1,0),0)*VLOOKUP($C13,[1]Table2!$B$1:$Z$21,MATCH("xGA/90",[1]Table2!$B$1:$Z$1,0),0),"")</f>
        <v>2.2372983870967742</v>
      </c>
      <c r="BB82" s="63" t="str">
        <f>IFERROR(VLOOKUP(BB13,[1]Table2!$B$1:$Z$21,MATCH("xG/90",[1]Table2!$B$1:$Z$1,0),0)*VLOOKUP($C13,[1]Table2!$B$1:$Z$21,MATCH("xGA/90",[1]Table2!$B$1:$Z$1,0),0),"")</f>
        <v/>
      </c>
      <c r="BC82" s="63" t="str">
        <f>IFERROR(VLOOKUP(BC13,[1]Table2!$B$1:$Z$21,MATCH("xG/90",[1]Table2!$B$1:$Z$1,0),0)*VLOOKUP($C13,[1]Table2!$B$1:$Z$21,MATCH("xGA/90",[1]Table2!$B$1:$Z$1,0),0),"")</f>
        <v/>
      </c>
      <c r="BD82" s="63" t="str">
        <f>IFERROR(VLOOKUP(BD13,[1]Table2!$B$1:$Z$21,MATCH("xG/90",[1]Table2!$B$1:$Z$1,0),0)*VLOOKUP($C13,[1]Table2!$B$1:$Z$21,MATCH("xGA/90",[1]Table2!$B$1:$Z$1,0),0),"")</f>
        <v/>
      </c>
      <c r="BE82" s="63">
        <f>IFERROR(VLOOKUP(BE13,[1]Table2!$B$1:$Z$21,MATCH("xG/90",[1]Table2!$B$1:$Z$1,0),0)*VLOOKUP($C13,[1]Table2!$B$1:$Z$21,MATCH("xGA/90",[1]Table2!$B$1:$Z$1,0),0),"")</f>
        <v>3.3802734374999996</v>
      </c>
      <c r="BF82" s="63" t="str">
        <f>IFERROR(VLOOKUP(BF13,[1]Table2!$B$1:$Z$21,MATCH("xG/90",[1]Table2!$B$1:$Z$1,0),0)*VLOOKUP($C13,[1]Table2!$B$1:$Z$21,MATCH("xGA/90",[1]Table2!$B$1:$Z$1,0),0),"")</f>
        <v/>
      </c>
      <c r="BG82" s="63">
        <f>IFERROR(VLOOKUP(BG13,[1]Table2!$B$1:$Z$21,MATCH("xG/90",[1]Table2!$B$1:$Z$1,0),0)*VLOOKUP($C13,[1]Table2!$B$1:$Z$21,MATCH("xGA/90",[1]Table2!$B$1:$Z$1,0),0),"")</f>
        <v>3.130040322580645</v>
      </c>
      <c r="BH82" s="63" t="str">
        <f>IFERROR(VLOOKUP(BH13,[1]Table2!$B$1:$Z$21,MATCH("xG/90",[1]Table2!$B$1:$Z$1,0),0)*VLOOKUP($C13,[1]Table2!$B$1:$Z$21,MATCH("xGA/90",[1]Table2!$B$1:$Z$1,0),0),"")</f>
        <v/>
      </c>
      <c r="BI82" s="63">
        <f>IFERROR(VLOOKUP(BI13,[1]Table2!$B$1:$Z$21,MATCH("xG/90",[1]Table2!$B$1:$Z$1,0),0)*VLOOKUP($C13,[1]Table2!$B$1:$Z$21,MATCH("xGA/90",[1]Table2!$B$1:$Z$1,0),0),"")</f>
        <v>2.0935546875000002</v>
      </c>
      <c r="BJ82" s="63" t="str">
        <f>IFERROR(VLOOKUP(BJ13,[1]Table2!$B$1:$Z$21,MATCH("xG/90",[1]Table2!$B$1:$Z$1,0),0)*VLOOKUP($C13,[1]Table2!$B$1:$Z$21,MATCH("xGA/90",[1]Table2!$B$1:$Z$1,0),0),"")</f>
        <v/>
      </c>
      <c r="BK82" s="63">
        <f>IFERROR(VLOOKUP(BK13,[1]Table2!$B$1:$Z$21,MATCH("xG/90",[1]Table2!$B$1:$Z$1,0),0)*VLOOKUP($C13,[1]Table2!$B$1:$Z$21,MATCH("xGA/90",[1]Table2!$B$1:$Z$1,0),0),"")</f>
        <v>2.2042968749999998</v>
      </c>
      <c r="BL82" s="63">
        <f>IFERROR(VLOOKUP(BL13,[1]Table2!$B$1:$Z$21,MATCH("xG/90",[1]Table2!$B$1:$Z$1,0),0)*VLOOKUP($C13,[1]Table2!$B$1:$Z$21,MATCH("xGA/90",[1]Table2!$B$1:$Z$1,0),0),"")</f>
        <v>3.3802734374999996</v>
      </c>
      <c r="BM82" s="63">
        <f>IFERROR(VLOOKUP(BM13,[1]Table2!$B$1:$Z$21,MATCH("xG/90",[1]Table2!$B$1:$Z$1,0),0)*VLOOKUP($C13,[1]Table2!$B$1:$Z$21,MATCH("xGA/90",[1]Table2!$B$1:$Z$1,0),0),"")</f>
        <v>1.6927734375000001</v>
      </c>
      <c r="BN82" s="63" t="str">
        <f>IFERROR(VLOOKUP(BN13,[1]Table2!$B$1:$Z$21,MATCH("xG/90",[1]Table2!$B$1:$Z$1,0),0)*VLOOKUP($C13,[1]Table2!$B$1:$Z$21,MATCH("xGA/90",[1]Table2!$B$1:$Z$1,0),0),"")</f>
        <v/>
      </c>
      <c r="BO82" s="63">
        <f>IFERROR(VLOOKUP(BO13,[1]Table2!$B$1:$Z$21,MATCH("xG/90",[1]Table2!$B$1:$Z$1,0),0)*VLOOKUP($C13,[1]Table2!$B$1:$Z$21,MATCH("xGA/90",[1]Table2!$B$1:$Z$1,0),0),"")</f>
        <v>2.5259765624999999</v>
      </c>
      <c r="BP82" s="63" t="str">
        <f>IFERROR(VLOOKUP(BP13,[1]Table2!$B$1:$Z$21,MATCH("xG/90",[1]Table2!$B$1:$Z$1,0),0)*VLOOKUP($C13,[1]Table2!$B$1:$Z$21,MATCH("xGA/90",[1]Table2!$B$1:$Z$1,0),0),"")</f>
        <v/>
      </c>
      <c r="BQ82" s="63">
        <f>IFERROR(VLOOKUP(BQ13,[1]Table2!$B$1:$Z$21,MATCH("xG/90",[1]Table2!$B$1:$Z$1,0),0)*VLOOKUP($C13,[1]Table2!$B$1:$Z$21,MATCH("xGA/90",[1]Table2!$B$1:$Z$1,0),0),"")</f>
        <v>2.150201612903226</v>
      </c>
      <c r="BR82" s="63" t="str">
        <f>IFERROR(VLOOKUP(BR13,[1]Table2!$B$1:$Z$21,MATCH("xG/90",[1]Table2!$B$1:$Z$1,0),0)*VLOOKUP($C13,[1]Table2!$B$1:$Z$21,MATCH("xGA/90",[1]Table2!$B$1:$Z$1,0),0),"")</f>
        <v/>
      </c>
      <c r="BS82" s="63" t="str">
        <f>IFERROR(VLOOKUP(BS13,[1]Table2!$B$1:$Z$21,MATCH("xG/90",[1]Table2!$B$1:$Z$1,0),0)*VLOOKUP($C13,[1]Table2!$B$1:$Z$21,MATCH("xGA/90",[1]Table2!$B$1:$Z$1,0),0),"")</f>
        <v/>
      </c>
      <c r="BT82" s="63" t="str">
        <f>IFERROR(VLOOKUP(BT13,[1]Table2!$B$1:$Z$21,MATCH("xG/90",[1]Table2!$B$1:$Z$1,0),0)*VLOOKUP($C13,[1]Table2!$B$1:$Z$21,MATCH("xGA/90",[1]Table2!$B$1:$Z$1,0),0),"")</f>
        <v/>
      </c>
      <c r="BU82" s="63">
        <f>IFERROR(VLOOKUP(BU13,[1]Table2!$B$1:$Z$21,MATCH("xG/90",[1]Table2!$B$1:$Z$1,0),0)*VLOOKUP($C13,[1]Table2!$B$1:$Z$21,MATCH("xGA/90",[1]Table2!$B$1:$Z$1,0),0),"")</f>
        <v>2.4468749999999999</v>
      </c>
      <c r="BV82" s="63" t="str">
        <f>IFERROR(VLOOKUP(BV13,[1]Table2!$B$1:$Z$21,MATCH("xG/90",[1]Table2!$B$1:$Z$1,0),0)*VLOOKUP($C13,[1]Table2!$B$1:$Z$21,MATCH("xGA/90",[1]Table2!$B$1:$Z$1,0),0),"")</f>
        <v/>
      </c>
      <c r="BW82" s="63">
        <f>IFERROR(VLOOKUP(BW13,[1]Table2!$B$1:$Z$21,MATCH("xG/90",[1]Table2!$B$1:$Z$1,0),0)*VLOOKUP($C13,[1]Table2!$B$1:$Z$21,MATCH("xGA/90",[1]Table2!$B$1:$Z$1,0),0),"")</f>
        <v>2.7731249999999998</v>
      </c>
      <c r="BX82" s="63" t="str">
        <f>IFERROR(VLOOKUP(BX13,[1]Table2!$B$1:$Z$21,MATCH("xG/90",[1]Table2!$B$1:$Z$1,0),0)*VLOOKUP($C13,[1]Table2!$B$1:$Z$21,MATCH("xGA/90",[1]Table2!$B$1:$Z$1,0),0),"")</f>
        <v/>
      </c>
      <c r="BY82" s="63">
        <f>IFERROR(VLOOKUP(BY13,[1]Table2!$B$1:$Z$21,MATCH("xG/90",[1]Table2!$B$1:$Z$1,0),0)*VLOOKUP($C13,[1]Table2!$B$1:$Z$21,MATCH("xGA/90",[1]Table2!$B$1:$Z$1,0),0),"")</f>
        <v>2.1012096774193547</v>
      </c>
      <c r="BZ82" s="63" t="str">
        <f>IFERROR(VLOOKUP(BZ13,[1]Table2!$B$1:$Z$21,MATCH("xG/90",[1]Table2!$B$1:$Z$1,0),0)*VLOOKUP($C13,[1]Table2!$B$1:$Z$21,MATCH("xGA/90",[1]Table2!$B$1:$Z$1,0),0),"")</f>
        <v/>
      </c>
      <c r="CA82" s="63">
        <f>IFERROR(VLOOKUP(CA13,[1]Table2!$B$1:$Z$21,MATCH("xG/90",[1]Table2!$B$1:$Z$1,0),0)*VLOOKUP($C13,[1]Table2!$B$1:$Z$21,MATCH("xGA/90",[1]Table2!$B$1:$Z$1,0),0),"")</f>
        <v>1.6611328125</v>
      </c>
      <c r="CB82" s="63">
        <f>IFERROR(VLOOKUP(CB13,[1]Table2!$B$1:$Z$21,MATCH("xG/90",[1]Table2!$B$1:$Z$1,0),0)*VLOOKUP($C13,[1]Table2!$B$1:$Z$21,MATCH("xGA/90",[1]Table2!$B$1:$Z$1,0),0),"")</f>
        <v>2.9504032258064519</v>
      </c>
      <c r="CC82" s="63">
        <f>IFERROR(VLOOKUP(CC13,[1]Table2!$B$1:$Z$21,MATCH("xG/90",[1]Table2!$B$1:$Z$1,0),0)*VLOOKUP($C13,[1]Table2!$B$1:$Z$21,MATCH("xGA/90",[1]Table2!$B$1:$Z$1,0),0),"")</f>
        <v>2.1304687499999999</v>
      </c>
      <c r="CD82" s="63" t="str">
        <f>IFERROR(VLOOKUP(CD13,[1]Table2!$B$1:$Z$21,MATCH("xG/90",[1]Table2!$B$1:$Z$1,0),0)*VLOOKUP($C13,[1]Table2!$B$1:$Z$21,MATCH("xGA/90",[1]Table2!$B$1:$Z$1,0),0),"")</f>
        <v/>
      </c>
      <c r="CE82" s="63">
        <f>IFERROR(VLOOKUP(CE13,[1]Table2!$B$1:$Z$21,MATCH("xG/90",[1]Table2!$B$1:$Z$1,0),0)*VLOOKUP($C13,[1]Table2!$B$1:$Z$21,MATCH("xGA/90",[1]Table2!$B$1:$Z$1,0),0),"")</f>
        <v>3.1422413793103448</v>
      </c>
      <c r="CF82" s="63" t="str">
        <f>IFERROR(VLOOKUP(CF13,[1]Table2!$B$1:$Z$21,MATCH("xG/90",[1]Table2!$B$1:$Z$1,0),0)*VLOOKUP($C13,[1]Table2!$B$1:$Z$21,MATCH("xGA/90",[1]Table2!$B$1:$Z$1,0),0),"")</f>
        <v/>
      </c>
      <c r="CG82" s="63">
        <f>IFERROR(VLOOKUP(CG13,[1]Table2!$B$1:$Z$21,MATCH("xG/90",[1]Table2!$B$1:$Z$1,0),0)*VLOOKUP($C13,[1]Table2!$B$1:$Z$21,MATCH("xGA/90",[1]Table2!$B$1:$Z$1,0),0),"")</f>
        <v>3.5718749999999999</v>
      </c>
      <c r="CH82" s="63" t="str">
        <f>IFERROR(VLOOKUP(CH13,[1]Table2!$B$1:$Z$21,MATCH("xG/90",[1]Table2!$B$1:$Z$1,0),0)*VLOOKUP($C13,[1]Table2!$B$1:$Z$21,MATCH("xGA/90",[1]Table2!$B$1:$Z$1,0),0),"")</f>
        <v/>
      </c>
      <c r="CI82" s="63">
        <f>IFERROR(VLOOKUP(CI13,[1]Table2!$B$1:$Z$21,MATCH("xG/90",[1]Table2!$B$1:$Z$1,0),0)*VLOOKUP($C13,[1]Table2!$B$1:$Z$21,MATCH("xGA/90",[1]Table2!$B$1:$Z$1,0),0),"")</f>
        <v>1.6664062500000001</v>
      </c>
      <c r="CJ82" s="63" t="str">
        <f>IFERROR(VLOOKUP(CJ13,[1]Table2!$B$1:$Z$21,MATCH("xG/90",[1]Table2!$B$1:$Z$1,0),0)*VLOOKUP($C13,[1]Table2!$B$1:$Z$21,MATCH("xGA/90",[1]Table2!$B$1:$Z$1,0),0),"")</f>
        <v/>
      </c>
      <c r="CK82" s="63">
        <f>IFERROR(VLOOKUP(CK13,[1]Table2!$B$1:$Z$21,MATCH("xG/90",[1]Table2!$B$1:$Z$1,0),0)*VLOOKUP($C13,[1]Table2!$B$1:$Z$21,MATCH("xGA/90",[1]Table2!$B$1:$Z$1,0),0),"")</f>
        <v>1.7033203124999998</v>
      </c>
      <c r="CL82" s="63" t="str">
        <f>IFERROR(VLOOKUP(CL13,[1]Table2!$B$1:$Z$21,MATCH("xG/90",[1]Table2!$B$1:$Z$1,0),0)*VLOOKUP($C13,[1]Table2!$B$1:$Z$21,MATCH("xGA/90",[1]Table2!$B$1:$Z$1,0),0),"")</f>
        <v/>
      </c>
      <c r="CM82" s="63" t="str">
        <f>IFERROR(VLOOKUP(CM13,[1]Table2!$B$1:$Z$21,MATCH("xG/90",[1]Table2!$B$1:$Z$1,0),0)*VLOOKUP($C13,[1]Table2!$B$1:$Z$21,MATCH("xGA/90",[1]Table2!$B$1:$Z$1,0),0),"")</f>
        <v/>
      </c>
      <c r="CN82" s="63" t="str">
        <f>IFERROR(VLOOKUP(CN13,[1]Table2!$B$1:$Z$21,MATCH("xG/90",[1]Table2!$B$1:$Z$1,0),0)*VLOOKUP($C13,[1]Table2!$B$1:$Z$21,MATCH("xGA/90",[1]Table2!$B$1:$Z$1,0),0),"")</f>
        <v/>
      </c>
      <c r="CO82" s="63" t="str">
        <f>IFERROR(VLOOKUP(CO13,[1]Table2!$B$1:$Z$21,MATCH("xG/90",[1]Table2!$B$1:$Z$1,0),0)*VLOOKUP($C13,[1]Table2!$B$1:$Z$21,MATCH("xGA/90",[1]Table2!$B$1:$Z$1,0),0),"")</f>
        <v/>
      </c>
      <c r="CP82" s="63" t="str">
        <f>IFERROR(VLOOKUP(CP13,[1]Table2!$B$1:$Z$21,MATCH("xG/90",[1]Table2!$B$1:$Z$1,0),0)*VLOOKUP($C13,[1]Table2!$B$1:$Z$21,MATCH("xGA/90",[1]Table2!$B$1:$Z$1,0),0),"")</f>
        <v/>
      </c>
      <c r="CQ82" s="63" t="str">
        <f>IFERROR(VLOOKUP(CQ13,[1]Table2!$B$1:$Z$21,MATCH("xG/90",[1]Table2!$B$1:$Z$1,0),0)*VLOOKUP($C13,[1]Table2!$B$1:$Z$21,MATCH("xGA/90",[1]Table2!$B$1:$Z$1,0),0),"")</f>
        <v/>
      </c>
      <c r="CR82" s="63" t="str">
        <f>IFERROR(VLOOKUP(CR13,[1]Table2!$B$1:$Z$21,MATCH("xG/90",[1]Table2!$B$1:$Z$1,0),0)*VLOOKUP($C13,[1]Table2!$B$1:$Z$21,MATCH("xGA/90",[1]Table2!$B$1:$Z$1,0),0),"")</f>
        <v/>
      </c>
      <c r="CS82" s="63" t="str">
        <f>IFERROR(VLOOKUP(CS13,[1]Table2!$B$1:$Z$21,MATCH("xG/90",[1]Table2!$B$1:$Z$1,0),0)*VLOOKUP($C13,[1]Table2!$B$1:$Z$21,MATCH("xGA/90",[1]Table2!$B$1:$Z$1,0),0),"")</f>
        <v/>
      </c>
      <c r="CT82" s="63" t="str">
        <f>IFERROR(VLOOKUP(CT13,[1]Table2!$B$1:$Z$21,MATCH("xG/90",[1]Table2!$B$1:$Z$1,0),0)*VLOOKUP($C13,[1]Table2!$B$1:$Z$21,MATCH("xGA/90",[1]Table2!$B$1:$Z$1,0),0),"")</f>
        <v/>
      </c>
      <c r="CU82" s="63" t="str">
        <f>IFERROR(VLOOKUP(CU13,[1]Table2!$B$1:$Z$21,MATCH("xG/90",[1]Table2!$B$1:$Z$1,0),0)*VLOOKUP($C13,[1]Table2!$B$1:$Z$21,MATCH("xGA/90",[1]Table2!$B$1:$Z$1,0),0),"")</f>
        <v/>
      </c>
      <c r="CV82" s="63" t="str">
        <f>IFERROR(VLOOKUP(CV13,[1]Table2!$B$1:$Z$21,MATCH("xG/90",[1]Table2!$B$1:$Z$1,0),0)*VLOOKUP($C13,[1]Table2!$B$1:$Z$21,MATCH("xGA/90",[1]Table2!$B$1:$Z$1,0),0),"")</f>
        <v/>
      </c>
      <c r="CW82" s="63" t="str">
        <f>IFERROR(VLOOKUP(CW13,[1]Table2!$B$1:$Z$21,MATCH("xG/90",[1]Table2!$B$1:$Z$1,0),0)*VLOOKUP($C13,[1]Table2!$B$1:$Z$21,MATCH("xGA/90",[1]Table2!$B$1:$Z$1,0),0),"")</f>
        <v/>
      </c>
      <c r="CX82" s="63" t="str">
        <f>IFERROR(VLOOKUP(CX13,[1]Table2!$B$1:$Z$21,MATCH("xG/90",[1]Table2!$B$1:$Z$1,0),0)*VLOOKUP($C13,[1]Table2!$B$1:$Z$21,MATCH("xGA/90",[1]Table2!$B$1:$Z$1,0),0),"")</f>
        <v/>
      </c>
      <c r="CY82" s="63" t="str">
        <f>IFERROR(VLOOKUP(CY13,[1]Table2!$B$1:$Z$21,MATCH("xG/90",[1]Table2!$B$1:$Z$1,0),0)*VLOOKUP($C13,[1]Table2!$B$1:$Z$21,MATCH("xGA/90",[1]Table2!$B$1:$Z$1,0),0),"")</f>
        <v/>
      </c>
      <c r="CZ82" s="63" t="str">
        <f>IFERROR(VLOOKUP(CZ13,[1]Table2!$B$1:$Z$21,MATCH("xG/90",[1]Table2!$B$1:$Z$1,0),0)*VLOOKUP($C13,[1]Table2!$B$1:$Z$21,MATCH("xGA/90",[1]Table2!$B$1:$Z$1,0),0),"")</f>
        <v/>
      </c>
      <c r="DA82" s="63" t="str">
        <f>IFERROR(VLOOKUP(DA13,[1]Table2!$B$1:$Z$21,MATCH("xG/90",[1]Table2!$B$1:$Z$1,0),0)*VLOOKUP($C13,[1]Table2!$B$1:$Z$21,MATCH("xGA/90",[1]Table2!$B$1:$Z$1,0),0),"")</f>
        <v/>
      </c>
      <c r="DB82" s="63" t="str">
        <f>IFERROR(VLOOKUP(DB13,[1]Table2!$B$1:$Z$21,MATCH("xG/90",[1]Table2!$B$1:$Z$1,0),0)*VLOOKUP($C13,[1]Table2!$B$1:$Z$21,MATCH("xGA/90",[1]Table2!$B$1:$Z$1,0),0),"")</f>
        <v/>
      </c>
      <c r="DC82" s="63" t="str">
        <f>IFERROR(VLOOKUP(DC13,[1]Table2!$B$1:$Z$21,MATCH("xG/90",[1]Table2!$B$1:$Z$1,0),0)*VLOOKUP($C13,[1]Table2!$B$1:$Z$21,MATCH("xGA/90",[1]Table2!$B$1:$Z$1,0),0),"")</f>
        <v/>
      </c>
      <c r="DE82" s="101"/>
      <c r="DF82" s="101"/>
      <c r="DG82" s="101"/>
      <c r="DH82" s="101"/>
      <c r="DI82" s="101"/>
      <c r="DJ82" s="101"/>
    </row>
    <row r="83" spans="1:114" s="49" customFormat="1" ht="21.75" customHeight="1" x14ac:dyDescent="0.25">
      <c r="A83" s="48" t="s">
        <v>40</v>
      </c>
      <c r="B83" s="44">
        <f>VLOOKUP(A83,[1]Table!$B$1:$O$21,MATCH("xGD/90",[1]Table!$B$1:$O$1,0),0)</f>
        <v>-0.4</v>
      </c>
      <c r="C83" s="45" t="s">
        <v>8</v>
      </c>
      <c r="D83" s="63" t="str">
        <f>IFERROR(VLOOKUP(D14,[1]Table2!$B$1:$Z$21,MATCH("xG/90",[1]Table2!$B$1:$Z$1,0),0)*VLOOKUP($C14,[1]Table2!$B$1:$Z$21,MATCH("xGA/90",[1]Table2!$B$1:$Z$1,0),0),"")</f>
        <v/>
      </c>
      <c r="E83" s="63">
        <f>IFERROR(VLOOKUP(E14,[1]Table2!$B$1:$Z$21,MATCH("xG/90",[1]Table2!$B$1:$Z$1,0),0)*VLOOKUP($C14,[1]Table2!$B$1:$Z$21,MATCH("xGA/90",[1]Table2!$B$1:$Z$1,0),0),"")</f>
        <v>3.039542143600416</v>
      </c>
      <c r="F83" s="63" t="str">
        <f>IFERROR(VLOOKUP(F14,[1]Table2!$B$1:$Z$21,MATCH("xG/90",[1]Table2!$B$1:$Z$1,0),0)*VLOOKUP($C14,[1]Table2!$B$1:$Z$21,MATCH("xGA/90",[1]Table2!$B$1:$Z$1,0),0),"")</f>
        <v/>
      </c>
      <c r="G83" s="63">
        <f>IFERROR(VLOOKUP(G14,[1]Table2!$B$1:$Z$21,MATCH("xG/90",[1]Table2!$B$1:$Z$1,0),0)*VLOOKUP($C14,[1]Table2!$B$1:$Z$21,MATCH("xGA/90",[1]Table2!$B$1:$Z$1,0),0),"")</f>
        <v>1.6182258064516128</v>
      </c>
      <c r="H83" s="63" t="str">
        <f>IFERROR(VLOOKUP(H14,[1]Table2!$B$1:$Z$21,MATCH("xG/90",[1]Table2!$B$1:$Z$1,0),0)*VLOOKUP($C14,[1]Table2!$B$1:$Z$21,MATCH("xGA/90",[1]Table2!$B$1:$Z$1,0),0),"")</f>
        <v/>
      </c>
      <c r="I83" s="63">
        <f>IFERROR(VLOOKUP(I14,[1]Table2!$B$1:$Z$21,MATCH("xG/90",[1]Table2!$B$1:$Z$1,0),0)*VLOOKUP($C14,[1]Table2!$B$1:$Z$21,MATCH("xGA/90",[1]Table2!$B$1:$Z$1,0),0),"")</f>
        <v>2.4529435483870965</v>
      </c>
      <c r="J83" s="63" t="str">
        <f>IFERROR(VLOOKUP(J14,[1]Table2!$B$1:$Z$21,MATCH("xG/90",[1]Table2!$B$1:$Z$1,0),0)*VLOOKUP($C14,[1]Table2!$B$1:$Z$21,MATCH("xGA/90",[1]Table2!$B$1:$Z$1,0),0),"")</f>
        <v/>
      </c>
      <c r="K83" s="63">
        <f>IFERROR(VLOOKUP(K14,[1]Table2!$B$1:$Z$21,MATCH("xG/90",[1]Table2!$B$1:$Z$1,0),0)*VLOOKUP($C14,[1]Table2!$B$1:$Z$21,MATCH("xGA/90",[1]Table2!$B$1:$Z$1,0),0),"")</f>
        <v>3.2825403225806449</v>
      </c>
      <c r="L83" s="63">
        <f>IFERROR(VLOOKUP(L14,[1]Table2!$B$1:$Z$21,MATCH("xG/90",[1]Table2!$B$1:$Z$1,0),0)*VLOOKUP($C14,[1]Table2!$B$1:$Z$21,MATCH("xGA/90",[1]Table2!$B$1:$Z$1,0),0),"")</f>
        <v>3.0513904338153504</v>
      </c>
      <c r="M83" s="63">
        <f>IFERROR(VLOOKUP(M14,[1]Table2!$B$1:$Z$21,MATCH("xG/90",[1]Table2!$B$1:$Z$1,0),0)*VLOOKUP($C14,[1]Table2!$B$1:$Z$21,MATCH("xGA/90",[1]Table2!$B$1:$Z$1,0),0),"")</f>
        <v>2.3761290322580644</v>
      </c>
      <c r="N83" s="63" t="str">
        <f>IFERROR(VLOOKUP(N14,[1]Table2!$B$1:$Z$21,MATCH("xG/90",[1]Table2!$B$1:$Z$1,0),0)*VLOOKUP($C14,[1]Table2!$B$1:$Z$21,MATCH("xGA/90",[1]Table2!$B$1:$Z$1,0),0),"")</f>
        <v/>
      </c>
      <c r="O83" s="63" t="str">
        <f>IFERROR(VLOOKUP(O14,[1]Table2!$B$1:$Z$21,MATCH("xG/90",[1]Table2!$B$1:$Z$1,0),0)*VLOOKUP($C14,[1]Table2!$B$1:$Z$21,MATCH("xGA/90",[1]Table2!$B$1:$Z$1,0),0),"")</f>
        <v/>
      </c>
      <c r="P83" s="63" t="str">
        <f>IFERROR(VLOOKUP(P14,[1]Table2!$B$1:$Z$21,MATCH("xG/90",[1]Table2!$B$1:$Z$1,0),0)*VLOOKUP($C14,[1]Table2!$B$1:$Z$21,MATCH("xGA/90",[1]Table2!$B$1:$Z$1,0),0),"")</f>
        <v/>
      </c>
      <c r="Q83" s="63">
        <f>IFERROR(VLOOKUP(Q14,[1]Table2!$B$1:$Z$21,MATCH("xG/90",[1]Table2!$B$1:$Z$1,0),0)*VLOOKUP($C14,[1]Table2!$B$1:$Z$21,MATCH("xGA/90",[1]Table2!$B$1:$Z$1,0),0),"")</f>
        <v>1.6438306451612903</v>
      </c>
      <c r="R83" s="63" t="str">
        <f>IFERROR(VLOOKUP(R14,[1]Table2!$B$1:$Z$21,MATCH("xG/90",[1]Table2!$B$1:$Z$1,0),0)*VLOOKUP($C14,[1]Table2!$B$1:$Z$21,MATCH("xGA/90",[1]Table2!$B$1:$Z$1,0),0),"")</f>
        <v/>
      </c>
      <c r="S83" s="63" t="str">
        <f>IFERROR(VLOOKUP(S14,[1]Table2!$B$1:$Z$21,MATCH("xG/90",[1]Table2!$B$1:$Z$1,0),0)*VLOOKUP($C14,[1]Table2!$B$1:$Z$21,MATCH("xGA/90",[1]Table2!$B$1:$Z$1,0),0),"")</f>
        <v/>
      </c>
      <c r="T83" s="63" t="str">
        <f>IFERROR(VLOOKUP(T14,[1]Table2!$B$1:$Z$21,MATCH("xG/90",[1]Table2!$B$1:$Z$1,0),0)*VLOOKUP($C14,[1]Table2!$B$1:$Z$21,MATCH("xGA/90",[1]Table2!$B$1:$Z$1,0),0),"")</f>
        <v/>
      </c>
      <c r="U83" s="63">
        <f>IFERROR(VLOOKUP(U14,[1]Table2!$B$1:$Z$21,MATCH("xG/90",[1]Table2!$B$1:$Z$1,0),0)*VLOOKUP($C14,[1]Table2!$B$1:$Z$21,MATCH("xGA/90",[1]Table2!$B$1:$Z$1,0),0),"")</f>
        <v>2.8650988553590011</v>
      </c>
      <c r="V83" s="63" t="str">
        <f>IFERROR(VLOOKUP(V14,[1]Table2!$B$1:$Z$21,MATCH("xG/90",[1]Table2!$B$1:$Z$1,0),0)*VLOOKUP($C14,[1]Table2!$B$1:$Z$21,MATCH("xGA/90",[1]Table2!$B$1:$Z$1,0),0),"")</f>
        <v/>
      </c>
      <c r="W83" s="63">
        <f>IFERROR(VLOOKUP(W14,[1]Table2!$B$1:$Z$21,MATCH("xG/90",[1]Table2!$B$1:$Z$1,0),0)*VLOOKUP($C14,[1]Table2!$B$1:$Z$21,MATCH("xGA/90",[1]Table2!$B$1:$Z$1,0),0),"")</f>
        <v>2.1726118626430804</v>
      </c>
      <c r="X83" s="63" t="str">
        <f>IFERROR(VLOOKUP(X14,[1]Table2!$B$1:$Z$21,MATCH("xG/90",[1]Table2!$B$1:$Z$1,0),0)*VLOOKUP($C14,[1]Table2!$B$1:$Z$21,MATCH("xGA/90",[1]Table2!$B$1:$Z$1,0),0),"")</f>
        <v/>
      </c>
      <c r="Y83" s="63">
        <f>IFERROR(VLOOKUP(Y14,[1]Table2!$B$1:$Z$21,MATCH("xG/90",[1]Table2!$B$1:$Z$1,0),0)*VLOOKUP($C14,[1]Table2!$B$1:$Z$21,MATCH("xGA/90",[1]Table2!$B$1:$Z$1,0),0),"")</f>
        <v>1.6540725806451611</v>
      </c>
      <c r="Z83" s="63">
        <f>IFERROR(VLOOKUP(Z14,[1]Table2!$B$1:$Z$21,MATCH("xG/90",[1]Table2!$B$1:$Z$1,0),0)*VLOOKUP($C14,[1]Table2!$B$1:$Z$21,MATCH("xGA/90",[1]Table2!$B$1:$Z$1,0),0),"")</f>
        <v>2.1405645161290319</v>
      </c>
      <c r="AA83" s="63">
        <f>IFERROR(VLOOKUP(AA14,[1]Table2!$B$1:$Z$21,MATCH("xG/90",[1]Table2!$B$1:$Z$1,0),0)*VLOOKUP($C14,[1]Table2!$B$1:$Z$21,MATCH("xGA/90",[1]Table2!$B$1:$Z$1,0),0),"")</f>
        <v>2.0330241935483873</v>
      </c>
      <c r="AB83" s="63" t="str">
        <f>IFERROR(VLOOKUP(AB14,[1]Table2!$B$1:$Z$21,MATCH("xG/90",[1]Table2!$B$1:$Z$1,0),0)*VLOOKUP($C14,[1]Table2!$B$1:$Z$21,MATCH("xGA/90",[1]Table2!$B$1:$Z$1,0),0),"")</f>
        <v/>
      </c>
      <c r="AC83" s="63">
        <f>IFERROR(VLOOKUP(AC14,[1]Table2!$B$1:$Z$21,MATCH("xG/90",[1]Table2!$B$1:$Z$1,0),0)*VLOOKUP($C14,[1]Table2!$B$1:$Z$21,MATCH("xGA/90",[1]Table2!$B$1:$Z$1,0),0),"")</f>
        <v>1.7564919354838708</v>
      </c>
      <c r="AD83" s="63" t="str">
        <f>IFERROR(VLOOKUP(AD14,[1]Table2!$B$1:$Z$21,MATCH("xG/90",[1]Table2!$B$1:$Z$1,0),0)*VLOOKUP($C14,[1]Table2!$B$1:$Z$21,MATCH("xGA/90",[1]Table2!$B$1:$Z$1,0),0),"")</f>
        <v/>
      </c>
      <c r="AE83" s="63">
        <f>IFERROR(VLOOKUP(AE14,[1]Table2!$B$1:$Z$21,MATCH("xG/90",[1]Table2!$B$1:$Z$1,0),0)*VLOOKUP($C14,[1]Table2!$B$1:$Z$21,MATCH("xGA/90",[1]Table2!$B$1:$Z$1,0),0),"")</f>
        <v>3.4686021505376345</v>
      </c>
      <c r="AF83" s="63" t="str">
        <f>IFERROR(VLOOKUP(AF14,[1]Table2!$B$1:$Z$21,MATCH("xG/90",[1]Table2!$B$1:$Z$1,0),0)*VLOOKUP($C14,[1]Table2!$B$1:$Z$21,MATCH("xGA/90",[1]Table2!$B$1:$Z$1,0),0),"")</f>
        <v/>
      </c>
      <c r="AG83" s="63">
        <f>IFERROR(VLOOKUP(AG14,[1]Table2!$B$1:$Z$21,MATCH("xG/90",[1]Table2!$B$1:$Z$1,0),0)*VLOOKUP($C14,[1]Table2!$B$1:$Z$21,MATCH("xGA/90",[1]Table2!$B$1:$Z$1,0),0),"")</f>
        <v>2.6929462365591399</v>
      </c>
      <c r="AH83" s="63" t="str">
        <f>IFERROR(VLOOKUP(AH14,[1]Table2!$B$1:$Z$21,MATCH("xG/90",[1]Table2!$B$1:$Z$1,0),0)*VLOOKUP($C14,[1]Table2!$B$1:$Z$21,MATCH("xGA/90",[1]Table2!$B$1:$Z$1,0),0),"")</f>
        <v/>
      </c>
      <c r="AI83" s="63" t="str">
        <f>IFERROR(VLOOKUP(AI14,[1]Table2!$B$1:$Z$21,MATCH("xG/90",[1]Table2!$B$1:$Z$1,0),0)*VLOOKUP($C14,[1]Table2!$B$1:$Z$21,MATCH("xGA/90",[1]Table2!$B$1:$Z$1,0),0),"")</f>
        <v/>
      </c>
      <c r="AJ83" s="63" t="str">
        <f>IFERROR(VLOOKUP(AJ14,[1]Table2!$B$1:$Z$21,MATCH("xG/90",[1]Table2!$B$1:$Z$1,0),0)*VLOOKUP($C14,[1]Table2!$B$1:$Z$21,MATCH("xGA/90",[1]Table2!$B$1:$Z$1,0),0),"")</f>
        <v/>
      </c>
      <c r="AK83" s="63" t="str">
        <f>IFERROR(VLOOKUP(AK14,[1]Table2!$B$1:$Z$21,MATCH("xG/90",[1]Table2!$B$1:$Z$1,0),0)*VLOOKUP($C14,[1]Table2!$B$1:$Z$21,MATCH("xGA/90",[1]Table2!$B$1:$Z$1,0),0),"")</f>
        <v/>
      </c>
      <c r="AL83" s="63" t="str">
        <f>IFERROR(VLOOKUP(AL14,[1]Table2!$B$1:$Z$21,MATCH("xG/90",[1]Table2!$B$1:$Z$1,0),0)*VLOOKUP($C14,[1]Table2!$B$1:$Z$21,MATCH("xGA/90",[1]Table2!$B$1:$Z$1,0),0),"")</f>
        <v/>
      </c>
      <c r="AM83" s="63" t="str">
        <f>IFERROR(VLOOKUP(AM14,[1]Table2!$B$1:$Z$21,MATCH("xG/90",[1]Table2!$B$1:$Z$1,0),0)*VLOOKUP($C14,[1]Table2!$B$1:$Z$21,MATCH("xGA/90",[1]Table2!$B$1:$Z$1,0),0),"")</f>
        <v/>
      </c>
      <c r="AN83" s="63" t="str">
        <f>IFERROR(VLOOKUP(AN14,[1]Table2!$B$1:$Z$21,MATCH("xG/90",[1]Table2!$B$1:$Z$1,0),0)*VLOOKUP($C14,[1]Table2!$B$1:$Z$21,MATCH("xGA/90",[1]Table2!$B$1:$Z$1,0),0),"")</f>
        <v/>
      </c>
      <c r="AO83" s="63" t="str">
        <f>IFERROR(VLOOKUP(AO14,[1]Table2!$B$1:$Z$21,MATCH("xG/90",[1]Table2!$B$1:$Z$1,0),0)*VLOOKUP($C14,[1]Table2!$B$1:$Z$21,MATCH("xGA/90",[1]Table2!$B$1:$Z$1,0),0),"")</f>
        <v/>
      </c>
      <c r="AP83" s="63" t="str">
        <f>IFERROR(VLOOKUP(AP14,[1]Table2!$B$1:$Z$21,MATCH("xG/90",[1]Table2!$B$1:$Z$1,0),0)*VLOOKUP($C14,[1]Table2!$B$1:$Z$21,MATCH("xGA/90",[1]Table2!$B$1:$Z$1,0),0),"")</f>
        <v/>
      </c>
      <c r="AQ83" s="63" t="str">
        <f>IFERROR(VLOOKUP(AQ14,[1]Table2!$B$1:$Z$21,MATCH("xG/90",[1]Table2!$B$1:$Z$1,0),0)*VLOOKUP($C14,[1]Table2!$B$1:$Z$21,MATCH("xGA/90",[1]Table2!$B$1:$Z$1,0),0),"")</f>
        <v/>
      </c>
      <c r="AR83" s="63" t="str">
        <f>IFERROR(VLOOKUP(AR14,[1]Table2!$B$1:$Z$21,MATCH("xG/90",[1]Table2!$B$1:$Z$1,0),0)*VLOOKUP($C14,[1]Table2!$B$1:$Z$21,MATCH("xGA/90",[1]Table2!$B$1:$Z$1,0),0),"")</f>
        <v/>
      </c>
      <c r="AS83" s="63">
        <f>IFERROR(VLOOKUP(AS14,[1]Table2!$B$1:$Z$21,MATCH("xG/90",[1]Table2!$B$1:$Z$1,0),0)*VLOOKUP($C14,[1]Table2!$B$1:$Z$21,MATCH("xGA/90",[1]Table2!$B$1:$Z$1,0),0),"")</f>
        <v>1.6131048387096774</v>
      </c>
      <c r="AT83" s="63" t="str">
        <f>IFERROR(VLOOKUP(AT14,[1]Table2!$B$1:$Z$21,MATCH("xG/90",[1]Table2!$B$1:$Z$1,0),0)*VLOOKUP($C14,[1]Table2!$B$1:$Z$21,MATCH("xGA/90",[1]Table2!$B$1:$Z$1,0),0),"")</f>
        <v/>
      </c>
      <c r="AU83" s="63">
        <f>IFERROR(VLOOKUP(AU14,[1]Table2!$B$1:$Z$21,MATCH("xG/90",[1]Table2!$B$1:$Z$1,0),0)*VLOOKUP($C14,[1]Table2!$B$1:$Z$21,MATCH("xGA/90",[1]Table2!$B$1:$Z$1,0),0),"")</f>
        <v>1.5618951612903225</v>
      </c>
      <c r="AV83" s="63">
        <f>IFERROR(VLOOKUP(AV14,[1]Table2!$B$1:$Z$21,MATCH("xG/90",[1]Table2!$B$1:$Z$1,0),0)*VLOOKUP($C14,[1]Table2!$B$1:$Z$21,MATCH("xGA/90",[1]Table2!$B$1:$Z$1,0),0),"")</f>
        <v>2.0688709677419355</v>
      </c>
      <c r="AW83" s="63" t="str">
        <f>IFERROR(VLOOKUP(AW14,[1]Table2!$B$1:$Z$21,MATCH("xG/90",[1]Table2!$B$1:$Z$1,0),0)*VLOOKUP($C14,[1]Table2!$B$1:$Z$21,MATCH("xGA/90",[1]Table2!$B$1:$Z$1,0),0),"")</f>
        <v/>
      </c>
      <c r="AX83" s="63">
        <f>IFERROR(VLOOKUP(AX14,[1]Table2!$B$1:$Z$21,MATCH("xG/90",[1]Table2!$B$1:$Z$1,0),0)*VLOOKUP($C14,[1]Table2!$B$1:$Z$21,MATCH("xGA/90",[1]Table2!$B$1:$Z$1,0),0),"")</f>
        <v>2.0880332986472423</v>
      </c>
      <c r="AY83" s="63">
        <f>IFERROR(VLOOKUP(AY14,[1]Table2!$B$1:$Z$21,MATCH("xG/90",[1]Table2!$B$1:$Z$1,0),0)*VLOOKUP($C14,[1]Table2!$B$1:$Z$21,MATCH("xGA/90",[1]Table2!$B$1:$Z$1,0),0),"")</f>
        <v>2.8650988553590011</v>
      </c>
      <c r="AZ83" s="63" t="str">
        <f>IFERROR(VLOOKUP(AZ14,[1]Table2!$B$1:$Z$21,MATCH("xG/90",[1]Table2!$B$1:$Z$1,0),0)*VLOOKUP($C14,[1]Table2!$B$1:$Z$21,MATCH("xGA/90",[1]Table2!$B$1:$Z$1,0),0),"")</f>
        <v/>
      </c>
      <c r="BA83" s="63">
        <f>IFERROR(VLOOKUP(BA14,[1]Table2!$B$1:$Z$21,MATCH("xG/90",[1]Table2!$B$1:$Z$1,0),0)*VLOOKUP($C14,[1]Table2!$B$1:$Z$21,MATCH("xGA/90",[1]Table2!$B$1:$Z$1,0),0),"")</f>
        <v>2.3761290322580644</v>
      </c>
      <c r="BB83" s="63" t="str">
        <f>IFERROR(VLOOKUP(BB14,[1]Table2!$B$1:$Z$21,MATCH("xG/90",[1]Table2!$B$1:$Z$1,0),0)*VLOOKUP($C14,[1]Table2!$B$1:$Z$21,MATCH("xGA/90",[1]Table2!$B$1:$Z$1,0),0),"")</f>
        <v/>
      </c>
      <c r="BC83" s="63" t="str">
        <f>IFERROR(VLOOKUP(BC14,[1]Table2!$B$1:$Z$21,MATCH("xG/90",[1]Table2!$B$1:$Z$1,0),0)*VLOOKUP($C14,[1]Table2!$B$1:$Z$21,MATCH("xGA/90",[1]Table2!$B$1:$Z$1,0),0),"")</f>
        <v/>
      </c>
      <c r="BD83" s="63" t="str">
        <f>IFERROR(VLOOKUP(BD14,[1]Table2!$B$1:$Z$21,MATCH("xG/90",[1]Table2!$B$1:$Z$1,0),0)*VLOOKUP($C14,[1]Table2!$B$1:$Z$21,MATCH("xGA/90",[1]Table2!$B$1:$Z$1,0),0),"")</f>
        <v/>
      </c>
      <c r="BE83" s="63">
        <f>IFERROR(VLOOKUP(BE14,[1]Table2!$B$1:$Z$21,MATCH("xG/90",[1]Table2!$B$1:$Z$1,0),0)*VLOOKUP($C14,[1]Table2!$B$1:$Z$21,MATCH("xGA/90",[1]Table2!$B$1:$Z$1,0),0),"")</f>
        <v>2.0880332986472423</v>
      </c>
      <c r="BF83" s="63" t="str">
        <f>IFERROR(VLOOKUP(BF14,[1]Table2!$B$1:$Z$21,MATCH("xG/90",[1]Table2!$B$1:$Z$1,0),0)*VLOOKUP($C14,[1]Table2!$B$1:$Z$21,MATCH("xGA/90",[1]Table2!$B$1:$Z$1,0),0),"")</f>
        <v/>
      </c>
      <c r="BG83" s="63">
        <f>IFERROR(VLOOKUP(BG14,[1]Table2!$B$1:$Z$21,MATCH("xG/90",[1]Table2!$B$1:$Z$1,0),0)*VLOOKUP($C14,[1]Table2!$B$1:$Z$21,MATCH("xGA/90",[1]Table2!$B$1:$Z$1,0),0),"")</f>
        <v>1.6438306451612903</v>
      </c>
      <c r="BH83" s="63" t="str">
        <f>IFERROR(VLOOKUP(BH14,[1]Table2!$B$1:$Z$21,MATCH("xG/90",[1]Table2!$B$1:$Z$1,0),0)*VLOOKUP($C14,[1]Table2!$B$1:$Z$21,MATCH("xGA/90",[1]Table2!$B$1:$Z$1,0),0),"")</f>
        <v/>
      </c>
      <c r="BI83" s="63">
        <f>IFERROR(VLOOKUP(BI14,[1]Table2!$B$1:$Z$21,MATCH("xG/90",[1]Table2!$B$1:$Z$1,0),0)*VLOOKUP($C14,[1]Table2!$B$1:$Z$21,MATCH("xGA/90",[1]Table2!$B$1:$Z$1,0),0),"")</f>
        <v>3.0513904338153504</v>
      </c>
      <c r="BJ83" s="63" t="str">
        <f>IFERROR(VLOOKUP(BJ14,[1]Table2!$B$1:$Z$21,MATCH("xG/90",[1]Table2!$B$1:$Z$1,0),0)*VLOOKUP($C14,[1]Table2!$B$1:$Z$21,MATCH("xGA/90",[1]Table2!$B$1:$Z$1,0),0),"")</f>
        <v/>
      </c>
      <c r="BK83" s="63">
        <f>IFERROR(VLOOKUP(BK14,[1]Table2!$B$1:$Z$21,MATCH("xG/90",[1]Table2!$B$1:$Z$1,0),0)*VLOOKUP($C14,[1]Table2!$B$1:$Z$21,MATCH("xGA/90",[1]Table2!$B$1:$Z$1,0),0),"")</f>
        <v>1.6182258064516128</v>
      </c>
      <c r="BL83" s="63" t="str">
        <f>IFERROR(VLOOKUP(BL14,[1]Table2!$B$1:$Z$21,MATCH("xG/90",[1]Table2!$B$1:$Z$1,0),0)*VLOOKUP($C14,[1]Table2!$B$1:$Z$21,MATCH("xGA/90",[1]Table2!$B$1:$Z$1,0),0),"")</f>
        <v/>
      </c>
      <c r="BM83" s="63">
        <f>IFERROR(VLOOKUP(BM14,[1]Table2!$B$1:$Z$21,MATCH("xG/90",[1]Table2!$B$1:$Z$1,0),0)*VLOOKUP($C14,[1]Table2!$B$1:$Z$21,MATCH("xGA/90",[1]Table2!$B$1:$Z$1,0),0),"")</f>
        <v>2.4529435483870965</v>
      </c>
      <c r="BN83" s="63" t="str">
        <f>IFERROR(VLOOKUP(BN14,[1]Table2!$B$1:$Z$21,MATCH("xG/90",[1]Table2!$B$1:$Z$1,0),0)*VLOOKUP($C14,[1]Table2!$B$1:$Z$21,MATCH("xGA/90",[1]Table2!$B$1:$Z$1,0),0),"")</f>
        <v/>
      </c>
      <c r="BO83" s="63">
        <f>IFERROR(VLOOKUP(BO14,[1]Table2!$B$1:$Z$21,MATCH("xG/90",[1]Table2!$B$1:$Z$1,0),0)*VLOOKUP($C14,[1]Table2!$B$1:$Z$21,MATCH("xGA/90",[1]Table2!$B$1:$Z$1,0),0),"")</f>
        <v>3.2825403225806449</v>
      </c>
      <c r="BP83" s="63" t="str">
        <f>IFERROR(VLOOKUP(BP14,[1]Table2!$B$1:$Z$21,MATCH("xG/90",[1]Table2!$B$1:$Z$1,0),0)*VLOOKUP($C14,[1]Table2!$B$1:$Z$21,MATCH("xGA/90",[1]Table2!$B$1:$Z$1,0),0),"")</f>
        <v/>
      </c>
      <c r="BQ83" s="63" t="str">
        <f>IFERROR(VLOOKUP(BQ14,[1]Table2!$B$1:$Z$21,MATCH("xG/90",[1]Table2!$B$1:$Z$1,0),0)*VLOOKUP($C14,[1]Table2!$B$1:$Z$21,MATCH("xGA/90",[1]Table2!$B$1:$Z$1,0),0),"")</f>
        <v/>
      </c>
      <c r="BR83" s="63" t="str">
        <f>IFERROR(VLOOKUP(BR14,[1]Table2!$B$1:$Z$21,MATCH("xG/90",[1]Table2!$B$1:$Z$1,0),0)*VLOOKUP($C14,[1]Table2!$B$1:$Z$21,MATCH("xGA/90",[1]Table2!$B$1:$Z$1,0),0),"")</f>
        <v/>
      </c>
      <c r="BS83" s="63" t="str">
        <f>IFERROR(VLOOKUP(BS14,[1]Table2!$B$1:$Z$21,MATCH("xG/90",[1]Table2!$B$1:$Z$1,0),0)*VLOOKUP($C14,[1]Table2!$B$1:$Z$21,MATCH("xGA/90",[1]Table2!$B$1:$Z$1,0),0),"")</f>
        <v/>
      </c>
      <c r="BT83" s="63" t="str">
        <f>IFERROR(VLOOKUP(BT14,[1]Table2!$B$1:$Z$21,MATCH("xG/90",[1]Table2!$B$1:$Z$1,0),0)*VLOOKUP($C14,[1]Table2!$B$1:$Z$21,MATCH("xGA/90",[1]Table2!$B$1:$Z$1,0),0),"")</f>
        <v/>
      </c>
      <c r="BU83" s="63">
        <f>IFERROR(VLOOKUP(BU14,[1]Table2!$B$1:$Z$21,MATCH("xG/90",[1]Table2!$B$1:$Z$1,0),0)*VLOOKUP($C14,[1]Table2!$B$1:$Z$21,MATCH("xGA/90",[1]Table2!$B$1:$Z$1,0),0),"")</f>
        <v>1.6540725806451611</v>
      </c>
      <c r="BV83" s="63" t="str">
        <f>IFERROR(VLOOKUP(BV14,[1]Table2!$B$1:$Z$21,MATCH("xG/90",[1]Table2!$B$1:$Z$1,0),0)*VLOOKUP($C14,[1]Table2!$B$1:$Z$21,MATCH("xGA/90",[1]Table2!$B$1:$Z$1,0),0),"")</f>
        <v/>
      </c>
      <c r="BW83" s="63">
        <f>IFERROR(VLOOKUP(BW14,[1]Table2!$B$1:$Z$21,MATCH("xG/90",[1]Table2!$B$1:$Z$1,0),0)*VLOOKUP($C14,[1]Table2!$B$1:$Z$21,MATCH("xGA/90",[1]Table2!$B$1:$Z$1,0),0),"")</f>
        <v>2.1726118626430804</v>
      </c>
      <c r="BX83" s="63" t="str">
        <f>IFERROR(VLOOKUP(BX14,[1]Table2!$B$1:$Z$21,MATCH("xG/90",[1]Table2!$B$1:$Z$1,0),0)*VLOOKUP($C14,[1]Table2!$B$1:$Z$21,MATCH("xGA/90",[1]Table2!$B$1:$Z$1,0),0),"")</f>
        <v/>
      </c>
      <c r="BY83" s="63">
        <f>IFERROR(VLOOKUP(BY14,[1]Table2!$B$1:$Z$21,MATCH("xG/90",[1]Table2!$B$1:$Z$1,0),0)*VLOOKUP($C14,[1]Table2!$B$1:$Z$21,MATCH("xGA/90",[1]Table2!$B$1:$Z$1,0),0),"")</f>
        <v>1.7564919354838708</v>
      </c>
      <c r="BZ83" s="63" t="str">
        <f>IFERROR(VLOOKUP(BZ14,[1]Table2!$B$1:$Z$21,MATCH("xG/90",[1]Table2!$B$1:$Z$1,0),0)*VLOOKUP($C14,[1]Table2!$B$1:$Z$21,MATCH("xGA/90",[1]Table2!$B$1:$Z$1,0),0),"")</f>
        <v/>
      </c>
      <c r="CA83" s="63">
        <f>IFERROR(VLOOKUP(CA14,[1]Table2!$B$1:$Z$21,MATCH("xG/90",[1]Table2!$B$1:$Z$1,0),0)*VLOOKUP($C14,[1]Table2!$B$1:$Z$21,MATCH("xGA/90",[1]Table2!$B$1:$Z$1,0),0),"")</f>
        <v>2.0330241935483873</v>
      </c>
      <c r="CB83" s="63">
        <f>IFERROR(VLOOKUP(CB14,[1]Table2!$B$1:$Z$21,MATCH("xG/90",[1]Table2!$B$1:$Z$1,0),0)*VLOOKUP($C14,[1]Table2!$B$1:$Z$21,MATCH("xGA/90",[1]Table2!$B$1:$Z$1,0),0),"")</f>
        <v>2.1405645161290319</v>
      </c>
      <c r="CC83" s="63">
        <f>IFERROR(VLOOKUP(CC14,[1]Table2!$B$1:$Z$21,MATCH("xG/90",[1]Table2!$B$1:$Z$1,0),0)*VLOOKUP($C14,[1]Table2!$B$1:$Z$21,MATCH("xGA/90",[1]Table2!$B$1:$Z$1,0),0),"")</f>
        <v>3.4686021505376345</v>
      </c>
      <c r="CD83" s="63">
        <f>IFERROR(VLOOKUP(CD14,[1]Table2!$B$1:$Z$21,MATCH("xG/90",[1]Table2!$B$1:$Z$1,0),0)*VLOOKUP($C14,[1]Table2!$B$1:$Z$21,MATCH("xGA/90",[1]Table2!$B$1:$Z$1,0),0),"")</f>
        <v>3.039542143600416</v>
      </c>
      <c r="CE83" s="63">
        <f>IFERROR(VLOOKUP(CE14,[1]Table2!$B$1:$Z$21,MATCH("xG/90",[1]Table2!$B$1:$Z$1,0),0)*VLOOKUP($C14,[1]Table2!$B$1:$Z$21,MATCH("xGA/90",[1]Table2!$B$1:$Z$1,0),0),"")</f>
        <v>2.0688709677419355</v>
      </c>
      <c r="CF83" s="63" t="str">
        <f>IFERROR(VLOOKUP(CF14,[1]Table2!$B$1:$Z$21,MATCH("xG/90",[1]Table2!$B$1:$Z$1,0),0)*VLOOKUP($C14,[1]Table2!$B$1:$Z$21,MATCH("xGA/90",[1]Table2!$B$1:$Z$1,0),0),"")</f>
        <v/>
      </c>
      <c r="CG83" s="63">
        <f>IFERROR(VLOOKUP(CG14,[1]Table2!$B$1:$Z$21,MATCH("xG/90",[1]Table2!$B$1:$Z$1,0),0)*VLOOKUP($C14,[1]Table2!$B$1:$Z$21,MATCH("xGA/90",[1]Table2!$B$1:$Z$1,0),0),"")</f>
        <v>1.5618951612903225</v>
      </c>
      <c r="CH83" s="63" t="str">
        <f>IFERROR(VLOOKUP(CH14,[1]Table2!$B$1:$Z$21,MATCH("xG/90",[1]Table2!$B$1:$Z$1,0),0)*VLOOKUP($C14,[1]Table2!$B$1:$Z$21,MATCH("xGA/90",[1]Table2!$B$1:$Z$1,0),0),"")</f>
        <v/>
      </c>
      <c r="CI83" s="63">
        <f>IFERROR(VLOOKUP(CI14,[1]Table2!$B$1:$Z$21,MATCH("xG/90",[1]Table2!$B$1:$Z$1,0),0)*VLOOKUP($C14,[1]Table2!$B$1:$Z$21,MATCH("xGA/90",[1]Table2!$B$1:$Z$1,0),0),"")</f>
        <v>1.6131048387096774</v>
      </c>
      <c r="CJ83" s="63" t="str">
        <f>IFERROR(VLOOKUP(CJ14,[1]Table2!$B$1:$Z$21,MATCH("xG/90",[1]Table2!$B$1:$Z$1,0),0)*VLOOKUP($C14,[1]Table2!$B$1:$Z$21,MATCH("xGA/90",[1]Table2!$B$1:$Z$1,0),0),"")</f>
        <v/>
      </c>
      <c r="CK83" s="63">
        <f>IFERROR(VLOOKUP(CK14,[1]Table2!$B$1:$Z$21,MATCH("xG/90",[1]Table2!$B$1:$Z$1,0),0)*VLOOKUP($C14,[1]Table2!$B$1:$Z$21,MATCH("xGA/90",[1]Table2!$B$1:$Z$1,0),0),"")</f>
        <v>2.6929462365591399</v>
      </c>
      <c r="CL83" s="63" t="str">
        <f>IFERROR(VLOOKUP(CL14,[1]Table2!$B$1:$Z$21,MATCH("xG/90",[1]Table2!$B$1:$Z$1,0),0)*VLOOKUP($C14,[1]Table2!$B$1:$Z$21,MATCH("xGA/90",[1]Table2!$B$1:$Z$1,0),0),"")</f>
        <v/>
      </c>
      <c r="CM83" s="63" t="str">
        <f>IFERROR(VLOOKUP(CM14,[1]Table2!$B$1:$Z$21,MATCH("xG/90",[1]Table2!$B$1:$Z$1,0),0)*VLOOKUP($C14,[1]Table2!$B$1:$Z$21,MATCH("xGA/90",[1]Table2!$B$1:$Z$1,0),0),"")</f>
        <v/>
      </c>
      <c r="CN83" s="63" t="str">
        <f>IFERROR(VLOOKUP(CN14,[1]Table2!$B$1:$Z$21,MATCH("xG/90",[1]Table2!$B$1:$Z$1,0),0)*VLOOKUP($C14,[1]Table2!$B$1:$Z$21,MATCH("xGA/90",[1]Table2!$B$1:$Z$1,0),0),"")</f>
        <v/>
      </c>
      <c r="CO83" s="63" t="str">
        <f>IFERROR(VLOOKUP(CO14,[1]Table2!$B$1:$Z$21,MATCH("xG/90",[1]Table2!$B$1:$Z$1,0),0)*VLOOKUP($C14,[1]Table2!$B$1:$Z$21,MATCH("xGA/90",[1]Table2!$B$1:$Z$1,0),0),"")</f>
        <v/>
      </c>
      <c r="CP83" s="63" t="str">
        <f>IFERROR(VLOOKUP(CP14,[1]Table2!$B$1:$Z$21,MATCH("xG/90",[1]Table2!$B$1:$Z$1,0),0)*VLOOKUP($C14,[1]Table2!$B$1:$Z$21,MATCH("xGA/90",[1]Table2!$B$1:$Z$1,0),0),"")</f>
        <v/>
      </c>
      <c r="CQ83" s="63" t="str">
        <f>IFERROR(VLOOKUP(CQ14,[1]Table2!$B$1:$Z$21,MATCH("xG/90",[1]Table2!$B$1:$Z$1,0),0)*VLOOKUP($C14,[1]Table2!$B$1:$Z$21,MATCH("xGA/90",[1]Table2!$B$1:$Z$1,0),0),"")</f>
        <v/>
      </c>
      <c r="CR83" s="63" t="str">
        <f>IFERROR(VLOOKUP(CR14,[1]Table2!$B$1:$Z$21,MATCH("xG/90",[1]Table2!$B$1:$Z$1,0),0)*VLOOKUP($C14,[1]Table2!$B$1:$Z$21,MATCH("xGA/90",[1]Table2!$B$1:$Z$1,0),0),"")</f>
        <v/>
      </c>
      <c r="CS83" s="63" t="str">
        <f>IFERROR(VLOOKUP(CS14,[1]Table2!$B$1:$Z$21,MATCH("xG/90",[1]Table2!$B$1:$Z$1,0),0)*VLOOKUP($C14,[1]Table2!$B$1:$Z$21,MATCH("xGA/90",[1]Table2!$B$1:$Z$1,0),0),"")</f>
        <v/>
      </c>
      <c r="CT83" s="63" t="str">
        <f>IFERROR(VLOOKUP(CT14,[1]Table2!$B$1:$Z$21,MATCH("xG/90",[1]Table2!$B$1:$Z$1,0),0)*VLOOKUP($C14,[1]Table2!$B$1:$Z$21,MATCH("xGA/90",[1]Table2!$B$1:$Z$1,0),0),"")</f>
        <v/>
      </c>
      <c r="CU83" s="63" t="str">
        <f>IFERROR(VLOOKUP(CU14,[1]Table2!$B$1:$Z$21,MATCH("xG/90",[1]Table2!$B$1:$Z$1,0),0)*VLOOKUP($C14,[1]Table2!$B$1:$Z$21,MATCH("xGA/90",[1]Table2!$B$1:$Z$1,0),0),"")</f>
        <v/>
      </c>
      <c r="CV83" s="63" t="str">
        <f>IFERROR(VLOOKUP(CV14,[1]Table2!$B$1:$Z$21,MATCH("xG/90",[1]Table2!$B$1:$Z$1,0),0)*VLOOKUP($C14,[1]Table2!$B$1:$Z$21,MATCH("xGA/90",[1]Table2!$B$1:$Z$1,0),0),"")</f>
        <v/>
      </c>
      <c r="CW83" s="63" t="str">
        <f>IFERROR(VLOOKUP(CW14,[1]Table2!$B$1:$Z$21,MATCH("xG/90",[1]Table2!$B$1:$Z$1,0),0)*VLOOKUP($C14,[1]Table2!$B$1:$Z$21,MATCH("xGA/90",[1]Table2!$B$1:$Z$1,0),0),"")</f>
        <v/>
      </c>
      <c r="CX83" s="63" t="str">
        <f>IFERROR(VLOOKUP(CX14,[1]Table2!$B$1:$Z$21,MATCH("xG/90",[1]Table2!$B$1:$Z$1,0),0)*VLOOKUP($C14,[1]Table2!$B$1:$Z$21,MATCH("xGA/90",[1]Table2!$B$1:$Z$1,0),0),"")</f>
        <v/>
      </c>
      <c r="CY83" s="63" t="str">
        <f>IFERROR(VLOOKUP(CY14,[1]Table2!$B$1:$Z$21,MATCH("xG/90",[1]Table2!$B$1:$Z$1,0),0)*VLOOKUP($C14,[1]Table2!$B$1:$Z$21,MATCH("xGA/90",[1]Table2!$B$1:$Z$1,0),0),"")</f>
        <v/>
      </c>
      <c r="CZ83" s="63" t="str">
        <f>IFERROR(VLOOKUP(CZ14,[1]Table2!$B$1:$Z$21,MATCH("xG/90",[1]Table2!$B$1:$Z$1,0),0)*VLOOKUP($C14,[1]Table2!$B$1:$Z$21,MATCH("xGA/90",[1]Table2!$B$1:$Z$1,0),0),"")</f>
        <v/>
      </c>
      <c r="DA83" s="63" t="str">
        <f>IFERROR(VLOOKUP(DA14,[1]Table2!$B$1:$Z$21,MATCH("xG/90",[1]Table2!$B$1:$Z$1,0),0)*VLOOKUP($C14,[1]Table2!$B$1:$Z$21,MATCH("xGA/90",[1]Table2!$B$1:$Z$1,0),0),"")</f>
        <v/>
      </c>
      <c r="DB83" s="63" t="str">
        <f>IFERROR(VLOOKUP(DB14,[1]Table2!$B$1:$Z$21,MATCH("xG/90",[1]Table2!$B$1:$Z$1,0),0)*VLOOKUP($C14,[1]Table2!$B$1:$Z$21,MATCH("xGA/90",[1]Table2!$B$1:$Z$1,0),0),"")</f>
        <v/>
      </c>
      <c r="DC83" s="63" t="str">
        <f>IFERROR(VLOOKUP(DC14,[1]Table2!$B$1:$Z$21,MATCH("xG/90",[1]Table2!$B$1:$Z$1,0),0)*VLOOKUP($C14,[1]Table2!$B$1:$Z$21,MATCH("xGA/90",[1]Table2!$B$1:$Z$1,0),0),"")</f>
        <v/>
      </c>
      <c r="DE83" s="101"/>
      <c r="DF83" s="101"/>
      <c r="DG83" s="101"/>
      <c r="DH83" s="101"/>
      <c r="DI83" s="101"/>
      <c r="DJ83" s="101"/>
    </row>
    <row r="84" spans="1:114" s="49" customFormat="1" ht="21.75" customHeight="1" x14ac:dyDescent="0.25">
      <c r="A84" s="48" t="s">
        <v>55</v>
      </c>
      <c r="B84" s="44">
        <f>VLOOKUP(A84,[1]Table!$B$1:$O$21,MATCH("xGD/90",[1]Table!$B$1:$O$1,0),0)</f>
        <v>-0.44</v>
      </c>
      <c r="C84" s="45" t="s">
        <v>9</v>
      </c>
      <c r="D84" s="63" t="str">
        <f>IFERROR(VLOOKUP(D15,[1]Table2!$B$1:$Z$21,MATCH("xG/90",[1]Table2!$B$1:$Z$1,0),0)*VLOOKUP($C15,[1]Table2!$B$1:$Z$21,MATCH("xGA/90",[1]Table2!$B$1:$Z$1,0),0),"")</f>
        <v/>
      </c>
      <c r="E84" s="63">
        <f>IFERROR(VLOOKUP(E15,[1]Table2!$B$1:$Z$21,MATCH("xG/90",[1]Table2!$B$1:$Z$1,0),0)*VLOOKUP($C15,[1]Table2!$B$1:$Z$21,MATCH("xGA/90",[1]Table2!$B$1:$Z$1,0),0),"")</f>
        <v>1.6602343749999999</v>
      </c>
      <c r="F84" s="63" t="str">
        <f>IFERROR(VLOOKUP(F15,[1]Table2!$B$1:$Z$21,MATCH("xG/90",[1]Table2!$B$1:$Z$1,0),0)*VLOOKUP($C15,[1]Table2!$B$1:$Z$21,MATCH("xGA/90",[1]Table2!$B$1:$Z$1,0),0),"")</f>
        <v/>
      </c>
      <c r="G84" s="63">
        <f>IFERROR(VLOOKUP(G15,[1]Table2!$B$1:$Z$21,MATCH("xG/90",[1]Table2!$B$1:$Z$1,0),0)*VLOOKUP($C15,[1]Table2!$B$1:$Z$21,MATCH("xGA/90",[1]Table2!$B$1:$Z$1,0),0),"")</f>
        <v>1.6024414062499999</v>
      </c>
      <c r="H84" s="63" t="str">
        <f>IFERROR(VLOOKUP(H15,[1]Table2!$B$1:$Z$21,MATCH("xG/90",[1]Table2!$B$1:$Z$1,0),0)*VLOOKUP($C15,[1]Table2!$B$1:$Z$21,MATCH("xGA/90",[1]Table2!$B$1:$Z$1,0),0),"")</f>
        <v/>
      </c>
      <c r="I84" s="63">
        <f>IFERROR(VLOOKUP(I15,[1]Table2!$B$1:$Z$21,MATCH("xG/90",[1]Table2!$B$1:$Z$1,0),0)*VLOOKUP($C15,[1]Table2!$B$1:$Z$21,MATCH("xGA/90",[1]Table2!$B$1:$Z$1,0),0),"")</f>
        <v>2.1422379032258063</v>
      </c>
      <c r="J84" s="63" t="str">
        <f>IFERROR(VLOOKUP(J15,[1]Table2!$B$1:$Z$21,MATCH("xG/90",[1]Table2!$B$1:$Z$1,0),0)*VLOOKUP($C15,[1]Table2!$B$1:$Z$21,MATCH("xGA/90",[1]Table2!$B$1:$Z$1,0),0),"")</f>
        <v/>
      </c>
      <c r="K84" s="63">
        <f>IFERROR(VLOOKUP(K15,[1]Table2!$B$1:$Z$21,MATCH("xG/90",[1]Table2!$B$1:$Z$1,0),0)*VLOOKUP($C15,[1]Table2!$B$1:$Z$21,MATCH("xGA/90",[1]Table2!$B$1:$Z$1,0),0),"")</f>
        <v>3.130603448275862</v>
      </c>
      <c r="L84" s="63">
        <f>IFERROR(VLOOKUP(L15,[1]Table2!$B$1:$Z$21,MATCH("xG/90",[1]Table2!$B$1:$Z$1,0),0)*VLOOKUP($C15,[1]Table2!$B$1:$Z$21,MATCH("xGA/90",[1]Table2!$B$1:$Z$1,0),0),"")</f>
        <v>1.8020898437499997</v>
      </c>
      <c r="M84" s="63">
        <f>IFERROR(VLOOKUP(M15,[1]Table2!$B$1:$Z$21,MATCH("xG/90",[1]Table2!$B$1:$Z$1,0),0)*VLOOKUP($C15,[1]Table2!$B$1:$Z$21,MATCH("xGA/90",[1]Table2!$B$1:$Z$1,0),0),"")</f>
        <v>2.51662109375</v>
      </c>
      <c r="N84" s="63" t="str">
        <f>IFERROR(VLOOKUP(N15,[1]Table2!$B$1:$Z$21,MATCH("xG/90",[1]Table2!$B$1:$Z$1,0),0)*VLOOKUP($C15,[1]Table2!$B$1:$Z$21,MATCH("xGA/90",[1]Table2!$B$1:$Z$1,0),0),"")</f>
        <v/>
      </c>
      <c r="O84" s="63" t="str">
        <f>IFERROR(VLOOKUP(O15,[1]Table2!$B$1:$Z$21,MATCH("xG/90",[1]Table2!$B$1:$Z$1,0),0)*VLOOKUP($C15,[1]Table2!$B$1:$Z$21,MATCH("xGA/90",[1]Table2!$B$1:$Z$1,0),0),"")</f>
        <v/>
      </c>
      <c r="P84" s="63" t="str">
        <f>IFERROR(VLOOKUP(P15,[1]Table2!$B$1:$Z$21,MATCH("xG/90",[1]Table2!$B$1:$Z$1,0),0)*VLOOKUP($C15,[1]Table2!$B$1:$Z$21,MATCH("xGA/90",[1]Table2!$B$1:$Z$1,0),0),"")</f>
        <v/>
      </c>
      <c r="Q84" s="63" t="str">
        <f>IFERROR(VLOOKUP(Q15,[1]Table2!$B$1:$Z$21,MATCH("xG/90",[1]Table2!$B$1:$Z$1,0),0)*VLOOKUP($C15,[1]Table2!$B$1:$Z$21,MATCH("xGA/90",[1]Table2!$B$1:$Z$1,0),0),"")</f>
        <v/>
      </c>
      <c r="R84" s="63" t="str">
        <f>IFERROR(VLOOKUP(R15,[1]Table2!$B$1:$Z$21,MATCH("xG/90",[1]Table2!$B$1:$Z$1,0),0)*VLOOKUP($C15,[1]Table2!$B$1:$Z$21,MATCH("xGA/90",[1]Table2!$B$1:$Z$1,0),0),"")</f>
        <v/>
      </c>
      <c r="S84" s="63" t="str">
        <f>IFERROR(VLOOKUP(S15,[1]Table2!$B$1:$Z$21,MATCH("xG/90",[1]Table2!$B$1:$Z$1,0),0)*VLOOKUP($C15,[1]Table2!$B$1:$Z$21,MATCH("xGA/90",[1]Table2!$B$1:$Z$1,0),0),"")</f>
        <v/>
      </c>
      <c r="T84" s="63" t="str">
        <f>IFERROR(VLOOKUP(T15,[1]Table2!$B$1:$Z$21,MATCH("xG/90",[1]Table2!$B$1:$Z$1,0),0)*VLOOKUP($C15,[1]Table2!$B$1:$Z$21,MATCH("xGA/90",[1]Table2!$B$1:$Z$1,0),0),"")</f>
        <v/>
      </c>
      <c r="U84" s="63">
        <f>IFERROR(VLOOKUP(U15,[1]Table2!$B$1:$Z$21,MATCH("xG/90",[1]Table2!$B$1:$Z$1,0),0)*VLOOKUP($C15,[1]Table2!$B$1:$Z$21,MATCH("xGA/90",[1]Table2!$B$1:$Z$1,0),0),"")</f>
        <v>2.1961328124999997</v>
      </c>
      <c r="V84" s="63" t="str">
        <f>IFERROR(VLOOKUP(V15,[1]Table2!$B$1:$Z$21,MATCH("xG/90",[1]Table2!$B$1:$Z$1,0),0)*VLOOKUP($C15,[1]Table2!$B$1:$Z$21,MATCH("xGA/90",[1]Table2!$B$1:$Z$1,0),0),"")</f>
        <v/>
      </c>
      <c r="W84" s="63">
        <f>IFERROR(VLOOKUP(W15,[1]Table2!$B$1:$Z$21,MATCH("xG/90",[1]Table2!$B$1:$Z$1,0),0)*VLOOKUP($C15,[1]Table2!$B$1:$Z$21,MATCH("xGA/90",[1]Table2!$B$1:$Z$1,0),0),"")</f>
        <v>1.6549804687499998</v>
      </c>
      <c r="X84" s="63" t="str">
        <f>IFERROR(VLOOKUP(X15,[1]Table2!$B$1:$Z$21,MATCH("xG/90",[1]Table2!$B$1:$Z$1,0),0)*VLOOKUP($C15,[1]Table2!$B$1:$Z$21,MATCH("xGA/90",[1]Table2!$B$1:$Z$1,0),0),"")</f>
        <v/>
      </c>
      <c r="Y84" s="63">
        <f>IFERROR(VLOOKUP(Y15,[1]Table2!$B$1:$Z$21,MATCH("xG/90",[1]Table2!$B$1:$Z$1,0),0)*VLOOKUP($C15,[1]Table2!$B$1:$Z$21,MATCH("xGA/90",[1]Table2!$B$1:$Z$1,0),0),"")</f>
        <v>3.3677539062499995</v>
      </c>
      <c r="Z84" s="63">
        <f>IFERROR(VLOOKUP(Z15,[1]Table2!$B$1:$Z$21,MATCH("xG/90",[1]Table2!$B$1:$Z$1,0),0)*VLOOKUP($C15,[1]Table2!$B$1:$Z$21,MATCH("xGA/90",[1]Table2!$B$1:$Z$1,0),0),"")</f>
        <v>2.122578125</v>
      </c>
      <c r="AA84" s="63">
        <f>IFERROR(VLOOKUP(AA15,[1]Table2!$B$1:$Z$21,MATCH("xG/90",[1]Table2!$B$1:$Z$1,0),0)*VLOOKUP($C15,[1]Table2!$B$1:$Z$21,MATCH("xGA/90",[1]Table2!$B$1:$Z$1,0),0),"")</f>
        <v>2.0934274193548386</v>
      </c>
      <c r="AB84" s="63" t="str">
        <f>IFERROR(VLOOKUP(AB15,[1]Table2!$B$1:$Z$21,MATCH("xG/90",[1]Table2!$B$1:$Z$1,0),0)*VLOOKUP($C15,[1]Table2!$B$1:$Z$21,MATCH("xGA/90",[1]Table2!$B$1:$Z$1,0),0),"")</f>
        <v/>
      </c>
      <c r="AC84" s="63">
        <f>IFERROR(VLOOKUP(AC15,[1]Table2!$B$1:$Z$21,MATCH("xG/90",[1]Table2!$B$1:$Z$1,0),0)*VLOOKUP($C15,[1]Table2!$B$1:$Z$21,MATCH("xGA/90",[1]Table2!$B$1:$Z$1,0),0),"")</f>
        <v>3.118447580645161</v>
      </c>
      <c r="AD84" s="63" t="str">
        <f>IFERROR(VLOOKUP(AD15,[1]Table2!$B$1:$Z$21,MATCH("xG/90",[1]Table2!$B$1:$Z$1,0),0)*VLOOKUP($C15,[1]Table2!$B$1:$Z$21,MATCH("xGA/90",[1]Table2!$B$1:$Z$1,0),0),"")</f>
        <v/>
      </c>
      <c r="AE84" s="63">
        <f>IFERROR(VLOOKUP(AE15,[1]Table2!$B$1:$Z$21,MATCH("xG/90",[1]Table2!$B$1:$Z$1,0),0)*VLOOKUP($C15,[1]Table2!$B$1:$Z$21,MATCH("xGA/90",[1]Table2!$B$1:$Z$1,0),0),"")</f>
        <v>1.6970117187499998</v>
      </c>
      <c r="AF84" s="63" t="str">
        <f>IFERROR(VLOOKUP(AF15,[1]Table2!$B$1:$Z$21,MATCH("xG/90",[1]Table2!$B$1:$Z$1,0),0)*VLOOKUP($C15,[1]Table2!$B$1:$Z$21,MATCH("xGA/90",[1]Table2!$B$1:$Z$1,0),0),"")</f>
        <v/>
      </c>
      <c r="AG84" s="63">
        <f>IFERROR(VLOOKUP(AG15,[1]Table2!$B$1:$Z$21,MATCH("xG/90",[1]Table2!$B$1:$Z$1,0),0)*VLOOKUP($C15,[1]Table2!$B$1:$Z$21,MATCH("xGA/90",[1]Table2!$B$1:$Z$1,0),0),"")</f>
        <v>2.4378124999999997</v>
      </c>
      <c r="AH84" s="63" t="str">
        <f>IFERROR(VLOOKUP(AH15,[1]Table2!$B$1:$Z$21,MATCH("xG/90",[1]Table2!$B$1:$Z$1,0),0)*VLOOKUP($C15,[1]Table2!$B$1:$Z$21,MATCH("xGA/90",[1]Table2!$B$1:$Z$1,0),0),"")</f>
        <v/>
      </c>
      <c r="AI84" s="63" t="str">
        <f>IFERROR(VLOOKUP(AI15,[1]Table2!$B$1:$Z$21,MATCH("xG/90",[1]Table2!$B$1:$Z$1,0),0)*VLOOKUP($C15,[1]Table2!$B$1:$Z$21,MATCH("xGA/90",[1]Table2!$B$1:$Z$1,0),0),"")</f>
        <v/>
      </c>
      <c r="AJ84" s="63" t="str">
        <f>IFERROR(VLOOKUP(AJ15,[1]Table2!$B$1:$Z$21,MATCH("xG/90",[1]Table2!$B$1:$Z$1,0),0)*VLOOKUP($C15,[1]Table2!$B$1:$Z$21,MATCH("xGA/90",[1]Table2!$B$1:$Z$1,0),0),"")</f>
        <v/>
      </c>
      <c r="AK84" s="63" t="str">
        <f>IFERROR(VLOOKUP(AK15,[1]Table2!$B$1:$Z$21,MATCH("xG/90",[1]Table2!$B$1:$Z$1,0),0)*VLOOKUP($C15,[1]Table2!$B$1:$Z$21,MATCH("xGA/90",[1]Table2!$B$1:$Z$1,0),0),"")</f>
        <v/>
      </c>
      <c r="AL84" s="63" t="str">
        <f>IFERROR(VLOOKUP(AL15,[1]Table2!$B$1:$Z$21,MATCH("xG/90",[1]Table2!$B$1:$Z$1,0),0)*VLOOKUP($C15,[1]Table2!$B$1:$Z$21,MATCH("xGA/90",[1]Table2!$B$1:$Z$1,0),0),"")</f>
        <v/>
      </c>
      <c r="AM84" s="63" t="str">
        <f>IFERROR(VLOOKUP(AM15,[1]Table2!$B$1:$Z$21,MATCH("xG/90",[1]Table2!$B$1:$Z$1,0),0)*VLOOKUP($C15,[1]Table2!$B$1:$Z$21,MATCH("xGA/90",[1]Table2!$B$1:$Z$1,0),0),"")</f>
        <v/>
      </c>
      <c r="AN84" s="63" t="str">
        <f>IFERROR(VLOOKUP(AN15,[1]Table2!$B$1:$Z$21,MATCH("xG/90",[1]Table2!$B$1:$Z$1,0),0)*VLOOKUP($C15,[1]Table2!$B$1:$Z$21,MATCH("xGA/90",[1]Table2!$B$1:$Z$1,0),0),"")</f>
        <v/>
      </c>
      <c r="AO84" s="63" t="str">
        <f>IFERROR(VLOOKUP(AO15,[1]Table2!$B$1:$Z$21,MATCH("xG/90",[1]Table2!$B$1:$Z$1,0),0)*VLOOKUP($C15,[1]Table2!$B$1:$Z$21,MATCH("xGA/90",[1]Table2!$B$1:$Z$1,0),0),"")</f>
        <v/>
      </c>
      <c r="AP84" s="63" t="str">
        <f>IFERROR(VLOOKUP(AP15,[1]Table2!$B$1:$Z$21,MATCH("xG/90",[1]Table2!$B$1:$Z$1,0),0)*VLOOKUP($C15,[1]Table2!$B$1:$Z$21,MATCH("xGA/90",[1]Table2!$B$1:$Z$1,0),0),"")</f>
        <v/>
      </c>
      <c r="AQ84" s="63" t="str">
        <f>IFERROR(VLOOKUP(AQ15,[1]Table2!$B$1:$Z$21,MATCH("xG/90",[1]Table2!$B$1:$Z$1,0),0)*VLOOKUP($C15,[1]Table2!$B$1:$Z$21,MATCH("xGA/90",[1]Table2!$B$1:$Z$1,0),0),"")</f>
        <v/>
      </c>
      <c r="AR84" s="63" t="str">
        <f>IFERROR(VLOOKUP(AR15,[1]Table2!$B$1:$Z$21,MATCH("xG/90",[1]Table2!$B$1:$Z$1,0),0)*VLOOKUP($C15,[1]Table2!$B$1:$Z$21,MATCH("xGA/90",[1]Table2!$B$1:$Z$1,0),0),"")</f>
        <v/>
      </c>
      <c r="AS84" s="63" t="str">
        <f>IFERROR(VLOOKUP(AS15,[1]Table2!$B$1:$Z$21,MATCH("xG/90",[1]Table2!$B$1:$Z$1,0),0)*VLOOKUP($C15,[1]Table2!$B$1:$Z$21,MATCH("xGA/90",[1]Table2!$B$1:$Z$1,0),0),"")</f>
        <v/>
      </c>
      <c r="AT84" s="63">
        <f>IFERROR(VLOOKUP(AT15,[1]Table2!$B$1:$Z$21,MATCH("xG/90",[1]Table2!$B$1:$Z$1,0),0)*VLOOKUP($C15,[1]Table2!$B$1:$Z$21,MATCH("xGA/90",[1]Table2!$B$1:$Z$1,0),0),"")</f>
        <v>3.5586458333333333</v>
      </c>
      <c r="AU84" s="63">
        <f>IFERROR(VLOOKUP(AU15,[1]Table2!$B$1:$Z$21,MATCH("xG/90",[1]Table2!$B$1:$Z$1,0),0)*VLOOKUP($C15,[1]Table2!$B$1:$Z$21,MATCH("xGA/90",[1]Table2!$B$1:$Z$1,0),0),"")</f>
        <v>2.9394758064516129</v>
      </c>
      <c r="AV84" s="63">
        <f>IFERROR(VLOOKUP(AV15,[1]Table2!$B$1:$Z$21,MATCH("xG/90",[1]Table2!$B$1:$Z$1,0),0)*VLOOKUP($C15,[1]Table2!$B$1:$Z$21,MATCH("xGA/90",[1]Table2!$B$1:$Z$1,0),0),"")</f>
        <v>2.2290120967741935</v>
      </c>
      <c r="AW84" s="63" t="str">
        <f>IFERROR(VLOOKUP(AW15,[1]Table2!$B$1:$Z$21,MATCH("xG/90",[1]Table2!$B$1:$Z$1,0),0)*VLOOKUP($C15,[1]Table2!$B$1:$Z$21,MATCH("xGA/90",[1]Table2!$B$1:$Z$1,0),0),"")</f>
        <v/>
      </c>
      <c r="AX84" s="63" t="str">
        <f>IFERROR(VLOOKUP(AX15,[1]Table2!$B$1:$Z$21,MATCH("xG/90",[1]Table2!$B$1:$Z$1,0),0)*VLOOKUP($C15,[1]Table2!$B$1:$Z$21,MATCH("xGA/90",[1]Table2!$B$1:$Z$1,0),0),"")</f>
        <v/>
      </c>
      <c r="AY84" s="63">
        <f>IFERROR(VLOOKUP(AY15,[1]Table2!$B$1:$Z$21,MATCH("xG/90",[1]Table2!$B$1:$Z$1,0),0)*VLOOKUP($C15,[1]Table2!$B$1:$Z$21,MATCH("xGA/90",[1]Table2!$B$1:$Z$1,0),0),"")</f>
        <v>2.1961328124999997</v>
      </c>
      <c r="AZ84" s="63" t="str">
        <f>IFERROR(VLOOKUP(AZ15,[1]Table2!$B$1:$Z$21,MATCH("xG/90",[1]Table2!$B$1:$Z$1,0),0)*VLOOKUP($C15,[1]Table2!$B$1:$Z$21,MATCH("xGA/90",[1]Table2!$B$1:$Z$1,0),0),"")</f>
        <v/>
      </c>
      <c r="BA84" s="63">
        <f>IFERROR(VLOOKUP(BA15,[1]Table2!$B$1:$Z$21,MATCH("xG/90",[1]Table2!$B$1:$Z$1,0),0)*VLOOKUP($C15,[1]Table2!$B$1:$Z$21,MATCH("xGA/90",[1]Table2!$B$1:$Z$1,0),0),"")</f>
        <v>2.51662109375</v>
      </c>
      <c r="BB84" s="63" t="str">
        <f>IFERROR(VLOOKUP(BB15,[1]Table2!$B$1:$Z$21,MATCH("xG/90",[1]Table2!$B$1:$Z$1,0),0)*VLOOKUP($C15,[1]Table2!$B$1:$Z$21,MATCH("xGA/90",[1]Table2!$B$1:$Z$1,0),0),"")</f>
        <v/>
      </c>
      <c r="BC84" s="63" t="str">
        <f>IFERROR(VLOOKUP(BC15,[1]Table2!$B$1:$Z$21,MATCH("xG/90",[1]Table2!$B$1:$Z$1,0),0)*VLOOKUP($C15,[1]Table2!$B$1:$Z$21,MATCH("xGA/90",[1]Table2!$B$1:$Z$1,0),0),"")</f>
        <v/>
      </c>
      <c r="BD84" s="63" t="str">
        <f>IFERROR(VLOOKUP(BD15,[1]Table2!$B$1:$Z$21,MATCH("xG/90",[1]Table2!$B$1:$Z$1,0),0)*VLOOKUP($C15,[1]Table2!$B$1:$Z$21,MATCH("xGA/90",[1]Table2!$B$1:$Z$1,0),0),"")</f>
        <v/>
      </c>
      <c r="BE84" s="63">
        <f>IFERROR(VLOOKUP(BE15,[1]Table2!$B$1:$Z$21,MATCH("xG/90",[1]Table2!$B$1:$Z$1,0),0)*VLOOKUP($C15,[1]Table2!$B$1:$Z$21,MATCH("xGA/90",[1]Table2!$B$1:$Z$1,0),0),"")</f>
        <v>1.68650390625</v>
      </c>
      <c r="BF84" s="63">
        <f>IFERROR(VLOOKUP(BF15,[1]Table2!$B$1:$Z$21,MATCH("xG/90",[1]Table2!$B$1:$Z$1,0),0)*VLOOKUP($C15,[1]Table2!$B$1:$Z$21,MATCH("xGA/90",[1]Table2!$B$1:$Z$1,0),0),"")</f>
        <v>2.7628541666666666</v>
      </c>
      <c r="BG84" s="63">
        <f>IFERROR(VLOOKUP(BG15,[1]Table2!$B$1:$Z$21,MATCH("xG/90",[1]Table2!$B$1:$Z$1,0),0)*VLOOKUP($C15,[1]Table2!$B$1:$Z$21,MATCH("xGA/90",[1]Table2!$B$1:$Z$1,0),0),"")</f>
        <v>2.7628541666666666</v>
      </c>
      <c r="BH84" s="63" t="str">
        <f>IFERROR(VLOOKUP(BH15,[1]Table2!$B$1:$Z$21,MATCH("xG/90",[1]Table2!$B$1:$Z$1,0),0)*VLOOKUP($C15,[1]Table2!$B$1:$Z$21,MATCH("xGA/90",[1]Table2!$B$1:$Z$1,0),0),"")</f>
        <v/>
      </c>
      <c r="BI84" s="63">
        <f>IFERROR(VLOOKUP(BI15,[1]Table2!$B$1:$Z$21,MATCH("xG/90",[1]Table2!$B$1:$Z$1,0),0)*VLOOKUP($C15,[1]Table2!$B$1:$Z$21,MATCH("xGA/90",[1]Table2!$B$1:$Z$1,0),0),"")</f>
        <v>1.8020898437499997</v>
      </c>
      <c r="BJ84" s="63" t="str">
        <f>IFERROR(VLOOKUP(BJ15,[1]Table2!$B$1:$Z$21,MATCH("xG/90",[1]Table2!$B$1:$Z$1,0),0)*VLOOKUP($C15,[1]Table2!$B$1:$Z$21,MATCH("xGA/90",[1]Table2!$B$1:$Z$1,0),0),"")</f>
        <v/>
      </c>
      <c r="BK84" s="63">
        <f>IFERROR(VLOOKUP(BK15,[1]Table2!$B$1:$Z$21,MATCH("xG/90",[1]Table2!$B$1:$Z$1,0),0)*VLOOKUP($C15,[1]Table2!$B$1:$Z$21,MATCH("xGA/90",[1]Table2!$B$1:$Z$1,0),0),"")</f>
        <v>1.6024414062499999</v>
      </c>
      <c r="BL84" s="63" t="str">
        <f>IFERROR(VLOOKUP(BL15,[1]Table2!$B$1:$Z$21,MATCH("xG/90",[1]Table2!$B$1:$Z$1,0),0)*VLOOKUP($C15,[1]Table2!$B$1:$Z$21,MATCH("xGA/90",[1]Table2!$B$1:$Z$1,0),0),"")</f>
        <v/>
      </c>
      <c r="BM84" s="63">
        <f>IFERROR(VLOOKUP(BM15,[1]Table2!$B$1:$Z$21,MATCH("xG/90",[1]Table2!$B$1:$Z$1,0),0)*VLOOKUP($C15,[1]Table2!$B$1:$Z$21,MATCH("xGA/90",[1]Table2!$B$1:$Z$1,0),0),"")</f>
        <v>2.1422379032258063</v>
      </c>
      <c r="BN84" s="63" t="str">
        <f>IFERROR(VLOOKUP(BN15,[1]Table2!$B$1:$Z$21,MATCH("xG/90",[1]Table2!$B$1:$Z$1,0),0)*VLOOKUP($C15,[1]Table2!$B$1:$Z$21,MATCH("xGA/90",[1]Table2!$B$1:$Z$1,0),0),"")</f>
        <v/>
      </c>
      <c r="BO84" s="63">
        <f>IFERROR(VLOOKUP(BO15,[1]Table2!$B$1:$Z$21,MATCH("xG/90",[1]Table2!$B$1:$Z$1,0),0)*VLOOKUP($C15,[1]Table2!$B$1:$Z$21,MATCH("xGA/90",[1]Table2!$B$1:$Z$1,0),0),"")</f>
        <v>3.130603448275862</v>
      </c>
      <c r="BP84" s="63" t="str">
        <f>IFERROR(VLOOKUP(BP15,[1]Table2!$B$1:$Z$21,MATCH("xG/90",[1]Table2!$B$1:$Z$1,0),0)*VLOOKUP($C15,[1]Table2!$B$1:$Z$21,MATCH("xGA/90",[1]Table2!$B$1:$Z$1,0),0),"")</f>
        <v/>
      </c>
      <c r="BQ84" s="63">
        <f>IFERROR(VLOOKUP(BQ15,[1]Table2!$B$1:$Z$21,MATCH("xG/90",[1]Table2!$B$1:$Z$1,0),0)*VLOOKUP($C15,[1]Table2!$B$1:$Z$21,MATCH("xGA/90",[1]Table2!$B$1:$Z$1,0),0),"")</f>
        <v>1.6602343749999999</v>
      </c>
      <c r="BR84" s="63" t="str">
        <f>IFERROR(VLOOKUP(BR15,[1]Table2!$B$1:$Z$21,MATCH("xG/90",[1]Table2!$B$1:$Z$1,0),0)*VLOOKUP($C15,[1]Table2!$B$1:$Z$21,MATCH("xGA/90",[1]Table2!$B$1:$Z$1,0),0),"")</f>
        <v/>
      </c>
      <c r="BS84" s="63" t="str">
        <f>IFERROR(VLOOKUP(BS15,[1]Table2!$B$1:$Z$21,MATCH("xG/90",[1]Table2!$B$1:$Z$1,0),0)*VLOOKUP($C15,[1]Table2!$B$1:$Z$21,MATCH("xGA/90",[1]Table2!$B$1:$Z$1,0),0),"")</f>
        <v/>
      </c>
      <c r="BT84" s="63" t="str">
        <f>IFERROR(VLOOKUP(BT15,[1]Table2!$B$1:$Z$21,MATCH("xG/90",[1]Table2!$B$1:$Z$1,0),0)*VLOOKUP($C15,[1]Table2!$B$1:$Z$21,MATCH("xGA/90",[1]Table2!$B$1:$Z$1,0),0),"")</f>
        <v/>
      </c>
      <c r="BU84" s="63">
        <f>IFERROR(VLOOKUP(BU15,[1]Table2!$B$1:$Z$21,MATCH("xG/90",[1]Table2!$B$1:$Z$1,0),0)*VLOOKUP($C15,[1]Table2!$B$1:$Z$21,MATCH("xGA/90",[1]Table2!$B$1:$Z$1,0),0),"")</f>
        <v>3.3677539062499995</v>
      </c>
      <c r="BV84" s="63">
        <f>IFERROR(VLOOKUP(BV15,[1]Table2!$B$1:$Z$21,MATCH("xG/90",[1]Table2!$B$1:$Z$1,0),0)*VLOOKUP($C15,[1]Table2!$B$1:$Z$21,MATCH("xGA/90",[1]Table2!$B$1:$Z$1,0),0),"")</f>
        <v>1.68650390625</v>
      </c>
      <c r="BW84" s="63">
        <f>IFERROR(VLOOKUP(BW15,[1]Table2!$B$1:$Z$21,MATCH("xG/90",[1]Table2!$B$1:$Z$1,0),0)*VLOOKUP($C15,[1]Table2!$B$1:$Z$21,MATCH("xGA/90",[1]Table2!$B$1:$Z$1,0),0),"")</f>
        <v>1.6549804687499998</v>
      </c>
      <c r="BX84" s="63" t="str">
        <f>IFERROR(VLOOKUP(BX15,[1]Table2!$B$1:$Z$21,MATCH("xG/90",[1]Table2!$B$1:$Z$1,0),0)*VLOOKUP($C15,[1]Table2!$B$1:$Z$21,MATCH("xGA/90",[1]Table2!$B$1:$Z$1,0),0),"")</f>
        <v/>
      </c>
      <c r="BY84" s="63">
        <f>IFERROR(VLOOKUP(BY15,[1]Table2!$B$1:$Z$21,MATCH("xG/90",[1]Table2!$B$1:$Z$1,0),0)*VLOOKUP($C15,[1]Table2!$B$1:$Z$21,MATCH("xGA/90",[1]Table2!$B$1:$Z$1,0),0),"")</f>
        <v>3.118447580645161</v>
      </c>
      <c r="BZ84" s="63" t="str">
        <f>IFERROR(VLOOKUP(BZ15,[1]Table2!$B$1:$Z$21,MATCH("xG/90",[1]Table2!$B$1:$Z$1,0),0)*VLOOKUP($C15,[1]Table2!$B$1:$Z$21,MATCH("xGA/90",[1]Table2!$B$1:$Z$1,0),0),"")</f>
        <v/>
      </c>
      <c r="CA84" s="63">
        <f>IFERROR(VLOOKUP(CA15,[1]Table2!$B$1:$Z$21,MATCH("xG/90",[1]Table2!$B$1:$Z$1,0),0)*VLOOKUP($C15,[1]Table2!$B$1:$Z$21,MATCH("xGA/90",[1]Table2!$B$1:$Z$1,0),0),"")</f>
        <v>2.0934274193548386</v>
      </c>
      <c r="CB84" s="63">
        <f>IFERROR(VLOOKUP(CB15,[1]Table2!$B$1:$Z$21,MATCH("xG/90",[1]Table2!$B$1:$Z$1,0),0)*VLOOKUP($C15,[1]Table2!$B$1:$Z$21,MATCH("xGA/90",[1]Table2!$B$1:$Z$1,0),0),"")</f>
        <v>2.122578125</v>
      </c>
      <c r="CC84" s="63">
        <f>IFERROR(VLOOKUP(CC15,[1]Table2!$B$1:$Z$21,MATCH("xG/90",[1]Table2!$B$1:$Z$1,0),0)*VLOOKUP($C15,[1]Table2!$B$1:$Z$21,MATCH("xGA/90",[1]Table2!$B$1:$Z$1,0),0),"")</f>
        <v>1.6970117187499998</v>
      </c>
      <c r="CD84" s="63" t="str">
        <f>IFERROR(VLOOKUP(CD15,[1]Table2!$B$1:$Z$21,MATCH("xG/90",[1]Table2!$B$1:$Z$1,0),0)*VLOOKUP($C15,[1]Table2!$B$1:$Z$21,MATCH("xGA/90",[1]Table2!$B$1:$Z$1,0),0),"")</f>
        <v/>
      </c>
      <c r="CE84" s="63">
        <f>IFERROR(VLOOKUP(CE15,[1]Table2!$B$1:$Z$21,MATCH("xG/90",[1]Table2!$B$1:$Z$1,0),0)*VLOOKUP($C15,[1]Table2!$B$1:$Z$21,MATCH("xGA/90",[1]Table2!$B$1:$Z$1,0),0),"")</f>
        <v>3.5586458333333333</v>
      </c>
      <c r="CF84" s="63" t="str">
        <f>IFERROR(VLOOKUP(CF15,[1]Table2!$B$1:$Z$21,MATCH("xG/90",[1]Table2!$B$1:$Z$1,0),0)*VLOOKUP($C15,[1]Table2!$B$1:$Z$21,MATCH("xGA/90",[1]Table2!$B$1:$Z$1,0),0),"")</f>
        <v/>
      </c>
      <c r="CG84" s="63">
        <f>IFERROR(VLOOKUP(CG15,[1]Table2!$B$1:$Z$21,MATCH("xG/90",[1]Table2!$B$1:$Z$1,0),0)*VLOOKUP($C15,[1]Table2!$B$1:$Z$21,MATCH("xGA/90",[1]Table2!$B$1:$Z$1,0),0),"")</f>
        <v>2.9394758064516129</v>
      </c>
      <c r="CH84" s="63" t="str">
        <f>IFERROR(VLOOKUP(CH15,[1]Table2!$B$1:$Z$21,MATCH("xG/90",[1]Table2!$B$1:$Z$1,0),0)*VLOOKUP($C15,[1]Table2!$B$1:$Z$21,MATCH("xGA/90",[1]Table2!$B$1:$Z$1,0),0),"")</f>
        <v/>
      </c>
      <c r="CI84" s="63">
        <f>IFERROR(VLOOKUP(CI15,[1]Table2!$B$1:$Z$21,MATCH("xG/90",[1]Table2!$B$1:$Z$1,0),0)*VLOOKUP($C15,[1]Table2!$B$1:$Z$21,MATCH("xGA/90",[1]Table2!$B$1:$Z$1,0),0),"")</f>
        <v>2.2290120967741935</v>
      </c>
      <c r="CJ84" s="63" t="str">
        <f>IFERROR(VLOOKUP(CJ15,[1]Table2!$B$1:$Z$21,MATCH("xG/90",[1]Table2!$B$1:$Z$1,0),0)*VLOOKUP($C15,[1]Table2!$B$1:$Z$21,MATCH("xGA/90",[1]Table2!$B$1:$Z$1,0),0),"")</f>
        <v/>
      </c>
      <c r="CK84" s="63">
        <f>IFERROR(VLOOKUP(CK15,[1]Table2!$B$1:$Z$21,MATCH("xG/90",[1]Table2!$B$1:$Z$1,0),0)*VLOOKUP($C15,[1]Table2!$B$1:$Z$21,MATCH("xGA/90",[1]Table2!$B$1:$Z$1,0),0),"")</f>
        <v>2.4378124999999997</v>
      </c>
      <c r="CL84" s="63" t="str">
        <f>IFERROR(VLOOKUP(CL15,[1]Table2!$B$1:$Z$21,MATCH("xG/90",[1]Table2!$B$1:$Z$1,0),0)*VLOOKUP($C15,[1]Table2!$B$1:$Z$21,MATCH("xGA/90",[1]Table2!$B$1:$Z$1,0),0),"")</f>
        <v/>
      </c>
      <c r="CM84" s="63" t="str">
        <f>IFERROR(VLOOKUP(CM15,[1]Table2!$B$1:$Z$21,MATCH("xG/90",[1]Table2!$B$1:$Z$1,0),0)*VLOOKUP($C15,[1]Table2!$B$1:$Z$21,MATCH("xGA/90",[1]Table2!$B$1:$Z$1,0),0),"")</f>
        <v/>
      </c>
      <c r="CN84" s="63" t="str">
        <f>IFERROR(VLOOKUP(CN15,[1]Table2!$B$1:$Z$21,MATCH("xG/90",[1]Table2!$B$1:$Z$1,0),0)*VLOOKUP($C15,[1]Table2!$B$1:$Z$21,MATCH("xGA/90",[1]Table2!$B$1:$Z$1,0),0),"")</f>
        <v/>
      </c>
      <c r="CO84" s="63" t="str">
        <f>IFERROR(VLOOKUP(CO15,[1]Table2!$B$1:$Z$21,MATCH("xG/90",[1]Table2!$B$1:$Z$1,0),0)*VLOOKUP($C15,[1]Table2!$B$1:$Z$21,MATCH("xGA/90",[1]Table2!$B$1:$Z$1,0),0),"")</f>
        <v/>
      </c>
      <c r="CP84" s="63" t="str">
        <f>IFERROR(VLOOKUP(CP15,[1]Table2!$B$1:$Z$21,MATCH("xG/90",[1]Table2!$B$1:$Z$1,0),0)*VLOOKUP($C15,[1]Table2!$B$1:$Z$21,MATCH("xGA/90",[1]Table2!$B$1:$Z$1,0),0),"")</f>
        <v/>
      </c>
      <c r="CQ84" s="63" t="str">
        <f>IFERROR(VLOOKUP(CQ15,[1]Table2!$B$1:$Z$21,MATCH("xG/90",[1]Table2!$B$1:$Z$1,0),0)*VLOOKUP($C15,[1]Table2!$B$1:$Z$21,MATCH("xGA/90",[1]Table2!$B$1:$Z$1,0),0),"")</f>
        <v/>
      </c>
      <c r="CR84" s="63" t="str">
        <f>IFERROR(VLOOKUP(CR15,[1]Table2!$B$1:$Z$21,MATCH("xG/90",[1]Table2!$B$1:$Z$1,0),0)*VLOOKUP($C15,[1]Table2!$B$1:$Z$21,MATCH("xGA/90",[1]Table2!$B$1:$Z$1,0),0),"")</f>
        <v/>
      </c>
      <c r="CS84" s="63" t="str">
        <f>IFERROR(VLOOKUP(CS15,[1]Table2!$B$1:$Z$21,MATCH("xG/90",[1]Table2!$B$1:$Z$1,0),0)*VLOOKUP($C15,[1]Table2!$B$1:$Z$21,MATCH("xGA/90",[1]Table2!$B$1:$Z$1,0),0),"")</f>
        <v/>
      </c>
      <c r="CT84" s="63" t="str">
        <f>IFERROR(VLOOKUP(CT15,[1]Table2!$B$1:$Z$21,MATCH("xG/90",[1]Table2!$B$1:$Z$1,0),0)*VLOOKUP($C15,[1]Table2!$B$1:$Z$21,MATCH("xGA/90",[1]Table2!$B$1:$Z$1,0),0),"")</f>
        <v/>
      </c>
      <c r="CU84" s="63" t="str">
        <f>IFERROR(VLOOKUP(CU15,[1]Table2!$B$1:$Z$21,MATCH("xG/90",[1]Table2!$B$1:$Z$1,0),0)*VLOOKUP($C15,[1]Table2!$B$1:$Z$21,MATCH("xGA/90",[1]Table2!$B$1:$Z$1,0),0),"")</f>
        <v/>
      </c>
      <c r="CV84" s="63" t="str">
        <f>IFERROR(VLOOKUP(CV15,[1]Table2!$B$1:$Z$21,MATCH("xG/90",[1]Table2!$B$1:$Z$1,0),0)*VLOOKUP($C15,[1]Table2!$B$1:$Z$21,MATCH("xGA/90",[1]Table2!$B$1:$Z$1,0),0),"")</f>
        <v/>
      </c>
      <c r="CW84" s="63" t="str">
        <f>IFERROR(VLOOKUP(CW15,[1]Table2!$B$1:$Z$21,MATCH("xG/90",[1]Table2!$B$1:$Z$1,0),0)*VLOOKUP($C15,[1]Table2!$B$1:$Z$21,MATCH("xGA/90",[1]Table2!$B$1:$Z$1,0),0),"")</f>
        <v/>
      </c>
      <c r="CX84" s="63" t="str">
        <f>IFERROR(VLOOKUP(CX15,[1]Table2!$B$1:$Z$21,MATCH("xG/90",[1]Table2!$B$1:$Z$1,0),0)*VLOOKUP($C15,[1]Table2!$B$1:$Z$21,MATCH("xGA/90",[1]Table2!$B$1:$Z$1,0),0),"")</f>
        <v/>
      </c>
      <c r="CY84" s="63" t="str">
        <f>IFERROR(VLOOKUP(CY15,[1]Table2!$B$1:$Z$21,MATCH("xG/90",[1]Table2!$B$1:$Z$1,0),0)*VLOOKUP($C15,[1]Table2!$B$1:$Z$21,MATCH("xGA/90",[1]Table2!$B$1:$Z$1,0),0),"")</f>
        <v/>
      </c>
      <c r="CZ84" s="63" t="str">
        <f>IFERROR(VLOOKUP(CZ15,[1]Table2!$B$1:$Z$21,MATCH("xG/90",[1]Table2!$B$1:$Z$1,0),0)*VLOOKUP($C15,[1]Table2!$B$1:$Z$21,MATCH("xGA/90",[1]Table2!$B$1:$Z$1,0),0),"")</f>
        <v/>
      </c>
      <c r="DA84" s="63" t="str">
        <f>IFERROR(VLOOKUP(DA15,[1]Table2!$B$1:$Z$21,MATCH("xG/90",[1]Table2!$B$1:$Z$1,0),0)*VLOOKUP($C15,[1]Table2!$B$1:$Z$21,MATCH("xGA/90",[1]Table2!$B$1:$Z$1,0),0),"")</f>
        <v/>
      </c>
      <c r="DB84" s="63" t="str">
        <f>IFERROR(VLOOKUP(DB15,[1]Table2!$B$1:$Z$21,MATCH("xG/90",[1]Table2!$B$1:$Z$1,0),0)*VLOOKUP($C15,[1]Table2!$B$1:$Z$21,MATCH("xGA/90",[1]Table2!$B$1:$Z$1,0),0),"")</f>
        <v/>
      </c>
      <c r="DC84" s="63" t="str">
        <f>IFERROR(VLOOKUP(DC15,[1]Table2!$B$1:$Z$21,MATCH("xG/90",[1]Table2!$B$1:$Z$1,0),0)*VLOOKUP($C15,[1]Table2!$B$1:$Z$21,MATCH("xGA/90",[1]Table2!$B$1:$Z$1,0),0),"")</f>
        <v/>
      </c>
      <c r="DE84" s="101"/>
      <c r="DF84" s="101"/>
      <c r="DG84" s="101"/>
      <c r="DH84" s="101"/>
      <c r="DI84" s="101"/>
      <c r="DJ84" s="101"/>
    </row>
    <row r="85" spans="1:114" s="49" customFormat="1" ht="21.75" customHeight="1" x14ac:dyDescent="0.25">
      <c r="A85" s="48" t="s">
        <v>69</v>
      </c>
      <c r="B85" s="44">
        <f>VLOOKUP(A85,[1]Table!$B$1:$O$21,MATCH("xGD/90",[1]Table!$B$1:$O$1,0),0)</f>
        <v>-0.35</v>
      </c>
      <c r="C85" s="45" t="s">
        <v>10</v>
      </c>
      <c r="D85" s="63" t="str">
        <f>IFERROR(VLOOKUP(D16,[1]Table2!$B$1:$Z$21,MATCH("xG/90",[1]Table2!$B$1:$Z$1,0),0)*VLOOKUP($C16,[1]Table2!$B$1:$Z$21,MATCH("xGA/90",[1]Table2!$B$1:$Z$1,0),0),"")</f>
        <v/>
      </c>
      <c r="E85" s="63">
        <f>IFERROR(VLOOKUP(E16,[1]Table2!$B$1:$Z$21,MATCH("xG/90",[1]Table2!$B$1:$Z$1,0),0)*VLOOKUP($C16,[1]Table2!$B$1:$Z$21,MATCH("xGA/90",[1]Table2!$B$1:$Z$1,0),0),"")</f>
        <v>2.4183886718749998</v>
      </c>
      <c r="F85" s="63" t="str">
        <f>IFERROR(VLOOKUP(F16,[1]Table2!$B$1:$Z$21,MATCH("xG/90",[1]Table2!$B$1:$Z$1,0),0)*VLOOKUP($C16,[1]Table2!$B$1:$Z$21,MATCH("xGA/90",[1]Table2!$B$1:$Z$1,0),0),"")</f>
        <v/>
      </c>
      <c r="G85" s="63">
        <f>IFERROR(VLOOKUP(G16,[1]Table2!$B$1:$Z$21,MATCH("xG/90",[1]Table2!$B$1:$Z$1,0),0)*VLOOKUP($C16,[1]Table2!$B$1:$Z$21,MATCH("xGA/90",[1]Table2!$B$1:$Z$1,0),0),"")</f>
        <v>3.2362988281249998</v>
      </c>
      <c r="H85" s="63" t="str">
        <f>IFERROR(VLOOKUP(H16,[1]Table2!$B$1:$Z$21,MATCH("xG/90",[1]Table2!$B$1:$Z$1,0),0)*VLOOKUP($C16,[1]Table2!$B$1:$Z$21,MATCH("xGA/90",[1]Table2!$B$1:$Z$1,0),0),"")</f>
        <v/>
      </c>
      <c r="I85" s="63">
        <f>IFERROR(VLOOKUP(I16,[1]Table2!$B$1:$Z$21,MATCH("xG/90",[1]Table2!$B$1:$Z$1,0),0)*VLOOKUP($C16,[1]Table2!$B$1:$Z$21,MATCH("xGA/90",[1]Table2!$B$1:$Z$1,0),0),"")</f>
        <v>1.5398925781250001</v>
      </c>
      <c r="J85" s="63" t="str">
        <f>IFERROR(VLOOKUP(J16,[1]Table2!$B$1:$Z$21,MATCH("xG/90",[1]Table2!$B$1:$Z$1,0),0)*VLOOKUP($C16,[1]Table2!$B$1:$Z$21,MATCH("xGA/90",[1]Table2!$B$1:$Z$1,0),0),"")</f>
        <v/>
      </c>
      <c r="K85" s="63">
        <f>IFERROR(VLOOKUP(K16,[1]Table2!$B$1:$Z$21,MATCH("xG/90",[1]Table2!$B$1:$Z$1,0),0)*VLOOKUP($C16,[1]Table2!$B$1:$Z$21,MATCH("xGA/90",[1]Table2!$B$1:$Z$1,0),0),"")</f>
        <v>2.0586189516129032</v>
      </c>
      <c r="L85" s="63">
        <f>IFERROR(VLOOKUP(L16,[1]Table2!$B$1:$Z$21,MATCH("xG/90",[1]Table2!$B$1:$Z$1,0),0)*VLOOKUP($C16,[1]Table2!$B$1:$Z$21,MATCH("xGA/90",[1]Table2!$B$1:$Z$1,0),0),"")</f>
        <v>2.6550104166666668</v>
      </c>
      <c r="M85" s="63">
        <f>IFERROR(VLOOKUP(M16,[1]Table2!$B$1:$Z$21,MATCH("xG/90",[1]Table2!$B$1:$Z$1,0),0)*VLOOKUP($C16,[1]Table2!$B$1:$Z$21,MATCH("xGA/90",[1]Table2!$B$1:$Z$1,0),0),"")</f>
        <v>3.0084051724137932</v>
      </c>
      <c r="N85" s="63" t="str">
        <f>IFERROR(VLOOKUP(N16,[1]Table2!$B$1:$Z$21,MATCH("xG/90",[1]Table2!$B$1:$Z$1,0),0)*VLOOKUP($C16,[1]Table2!$B$1:$Z$21,MATCH("xGA/90",[1]Table2!$B$1:$Z$1,0),0),"")</f>
        <v/>
      </c>
      <c r="O85" s="63" t="str">
        <f>IFERROR(VLOOKUP(O16,[1]Table2!$B$1:$Z$21,MATCH("xG/90",[1]Table2!$B$1:$Z$1,0),0)*VLOOKUP($C16,[1]Table2!$B$1:$Z$21,MATCH("xGA/90",[1]Table2!$B$1:$Z$1,0),0),"")</f>
        <v/>
      </c>
      <c r="P85" s="63" t="str">
        <f>IFERROR(VLOOKUP(P16,[1]Table2!$B$1:$Z$21,MATCH("xG/90",[1]Table2!$B$1:$Z$1,0),0)*VLOOKUP($C16,[1]Table2!$B$1:$Z$21,MATCH("xGA/90",[1]Table2!$B$1:$Z$1,0),0),"")</f>
        <v/>
      </c>
      <c r="Q85" s="63">
        <f>IFERROR(VLOOKUP(Q16,[1]Table2!$B$1:$Z$21,MATCH("xG/90",[1]Table2!$B$1:$Z$1,0),0)*VLOOKUP($C16,[1]Table2!$B$1:$Z$21,MATCH("xGA/90",[1]Table2!$B$1:$Z$1,0),0),"")</f>
        <v>2.3426562500000001</v>
      </c>
      <c r="R85" s="63" t="str">
        <f>IFERROR(VLOOKUP(R16,[1]Table2!$B$1:$Z$21,MATCH("xG/90",[1]Table2!$B$1:$Z$1,0),0)*VLOOKUP($C16,[1]Table2!$B$1:$Z$21,MATCH("xGA/90",[1]Table2!$B$1:$Z$1,0),0),"")</f>
        <v/>
      </c>
      <c r="S85" s="63" t="str">
        <f>IFERROR(VLOOKUP(S16,[1]Table2!$B$1:$Z$21,MATCH("xG/90",[1]Table2!$B$1:$Z$1,0),0)*VLOOKUP($C16,[1]Table2!$B$1:$Z$21,MATCH("xGA/90",[1]Table2!$B$1:$Z$1,0),0),"")</f>
        <v/>
      </c>
      <c r="T85" s="63" t="str">
        <f>IFERROR(VLOOKUP(T16,[1]Table2!$B$1:$Z$21,MATCH("xG/90",[1]Table2!$B$1:$Z$1,0),0)*VLOOKUP($C16,[1]Table2!$B$1:$Z$21,MATCH("xGA/90",[1]Table2!$B$1:$Z$1,0),0),"")</f>
        <v/>
      </c>
      <c r="U85" s="63">
        <f>IFERROR(VLOOKUP(U16,[1]Table2!$B$1:$Z$21,MATCH("xG/90",[1]Table2!$B$1:$Z$1,0),0)*VLOOKUP($C16,[1]Table2!$B$1:$Z$21,MATCH("xGA/90",[1]Table2!$B$1:$Z$1,0),0),"")</f>
        <v>1.6206738281250002</v>
      </c>
      <c r="V85" s="63" t="str">
        <f>IFERROR(VLOOKUP(V16,[1]Table2!$B$1:$Z$21,MATCH("xG/90",[1]Table2!$B$1:$Z$1,0),0)*VLOOKUP($C16,[1]Table2!$B$1:$Z$21,MATCH("xGA/90",[1]Table2!$B$1:$Z$1,0),0),"")</f>
        <v/>
      </c>
      <c r="W85" s="63">
        <f>IFERROR(VLOOKUP(W16,[1]Table2!$B$1:$Z$21,MATCH("xG/90",[1]Table2!$B$1:$Z$1,0),0)*VLOOKUP($C16,[1]Table2!$B$1:$Z$21,MATCH("xGA/90",[1]Table2!$B$1:$Z$1,0),0),"")</f>
        <v>1.6307714843749999</v>
      </c>
      <c r="X85" s="63" t="str">
        <f>IFERROR(VLOOKUP(X16,[1]Table2!$B$1:$Z$21,MATCH("xG/90",[1]Table2!$B$1:$Z$1,0),0)*VLOOKUP($C16,[1]Table2!$B$1:$Z$21,MATCH("xGA/90",[1]Table2!$B$1:$Z$1,0),0),"")</f>
        <v/>
      </c>
      <c r="Y85" s="63">
        <f>IFERROR(VLOOKUP(Y16,[1]Table2!$B$1:$Z$21,MATCH("xG/90",[1]Table2!$B$1:$Z$1,0),0)*VLOOKUP($C16,[1]Table2!$B$1:$Z$21,MATCH("xGA/90",[1]Table2!$B$1:$Z$1,0),0),"")</f>
        <v>1.5903808593750002</v>
      </c>
      <c r="Z85" s="63">
        <f>IFERROR(VLOOKUP(Z16,[1]Table2!$B$1:$Z$21,MATCH("xG/90",[1]Table2!$B$1:$Z$1,0),0)*VLOOKUP($C16,[1]Table2!$B$1:$Z$21,MATCH("xGA/90",[1]Table2!$B$1:$Z$1,0),0),"")</f>
        <v>2.0043847656250002</v>
      </c>
      <c r="AA85" s="63">
        <f>IFERROR(VLOOKUP(AA16,[1]Table2!$B$1:$Z$21,MATCH("xG/90",[1]Table2!$B$1:$Z$1,0),0)*VLOOKUP($C16,[1]Table2!$B$1:$Z$21,MATCH("xGA/90",[1]Table2!$B$1:$Z$1,0),0),"")</f>
        <v>1.5954296875000002</v>
      </c>
      <c r="AB85" s="63" t="str">
        <f>IFERROR(VLOOKUP(AB16,[1]Table2!$B$1:$Z$21,MATCH("xG/90",[1]Table2!$B$1:$Z$1,0),0)*VLOOKUP($C16,[1]Table2!$B$1:$Z$21,MATCH("xGA/90",[1]Table2!$B$1:$Z$1,0),0),"")</f>
        <v/>
      </c>
      <c r="AC85" s="63">
        <f>IFERROR(VLOOKUP(AC16,[1]Table2!$B$1:$Z$21,MATCH("xG/90",[1]Table2!$B$1:$Z$1,0),0)*VLOOKUP($C16,[1]Table2!$B$1:$Z$21,MATCH("xGA/90",[1]Table2!$B$1:$Z$1,0),0),"")</f>
        <v>3.4197395833333335</v>
      </c>
      <c r="AD85" s="63" t="str">
        <f>IFERROR(VLOOKUP(AD16,[1]Table2!$B$1:$Z$21,MATCH("xG/90",[1]Table2!$B$1:$Z$1,0),0)*VLOOKUP($C16,[1]Table2!$B$1:$Z$21,MATCH("xGA/90",[1]Table2!$B$1:$Z$1,0),0),"")</f>
        <v/>
      </c>
      <c r="AE85" s="63">
        <f>IFERROR(VLOOKUP(AE16,[1]Table2!$B$1:$Z$21,MATCH("xG/90",[1]Table2!$B$1:$Z$1,0),0)*VLOOKUP($C16,[1]Table2!$B$1:$Z$21,MATCH("xGA/90",[1]Table2!$B$1:$Z$1,0),0),"")</f>
        <v>1.7317480468749999</v>
      </c>
      <c r="AF85" s="63" t="str">
        <f>IFERROR(VLOOKUP(AF16,[1]Table2!$B$1:$Z$21,MATCH("xG/90",[1]Table2!$B$1:$Z$1,0),0)*VLOOKUP($C16,[1]Table2!$B$1:$Z$21,MATCH("xGA/90",[1]Table2!$B$1:$Z$1,0),0),"")</f>
        <v/>
      </c>
      <c r="AG85" s="63">
        <f>IFERROR(VLOOKUP(AG16,[1]Table2!$B$1:$Z$21,MATCH("xG/90",[1]Table2!$B$1:$Z$1,0),0)*VLOOKUP($C16,[1]Table2!$B$1:$Z$21,MATCH("xGA/90",[1]Table2!$B$1:$Z$1,0),0),"")</f>
        <v>2.1420060483870969</v>
      </c>
      <c r="AH85" s="63" t="str">
        <f>IFERROR(VLOOKUP(AH16,[1]Table2!$B$1:$Z$21,MATCH("xG/90",[1]Table2!$B$1:$Z$1,0),0)*VLOOKUP($C16,[1]Table2!$B$1:$Z$21,MATCH("xGA/90",[1]Table2!$B$1:$Z$1,0),0),"")</f>
        <v/>
      </c>
      <c r="AI85" s="63" t="str">
        <f>IFERROR(VLOOKUP(AI16,[1]Table2!$B$1:$Z$21,MATCH("xG/90",[1]Table2!$B$1:$Z$1,0),0)*VLOOKUP($C16,[1]Table2!$B$1:$Z$21,MATCH("xGA/90",[1]Table2!$B$1:$Z$1,0),0),"")</f>
        <v/>
      </c>
      <c r="AJ85" s="63" t="str">
        <f>IFERROR(VLOOKUP(AJ16,[1]Table2!$B$1:$Z$21,MATCH("xG/90",[1]Table2!$B$1:$Z$1,0),0)*VLOOKUP($C16,[1]Table2!$B$1:$Z$21,MATCH("xGA/90",[1]Table2!$B$1:$Z$1,0),0),"")</f>
        <v/>
      </c>
      <c r="AK85" s="63" t="str">
        <f>IFERROR(VLOOKUP(AK16,[1]Table2!$B$1:$Z$21,MATCH("xG/90",[1]Table2!$B$1:$Z$1,0),0)*VLOOKUP($C16,[1]Table2!$B$1:$Z$21,MATCH("xGA/90",[1]Table2!$B$1:$Z$1,0),0),"")</f>
        <v/>
      </c>
      <c r="AL85" s="63" t="str">
        <f>IFERROR(VLOOKUP(AL16,[1]Table2!$B$1:$Z$21,MATCH("xG/90",[1]Table2!$B$1:$Z$1,0),0)*VLOOKUP($C16,[1]Table2!$B$1:$Z$21,MATCH("xGA/90",[1]Table2!$B$1:$Z$1,0),0),"")</f>
        <v/>
      </c>
      <c r="AM85" s="63" t="str">
        <f>IFERROR(VLOOKUP(AM16,[1]Table2!$B$1:$Z$21,MATCH("xG/90",[1]Table2!$B$1:$Z$1,0),0)*VLOOKUP($C16,[1]Table2!$B$1:$Z$21,MATCH("xGA/90",[1]Table2!$B$1:$Z$1,0),0),"")</f>
        <v/>
      </c>
      <c r="AN85" s="63" t="str">
        <f>IFERROR(VLOOKUP(AN16,[1]Table2!$B$1:$Z$21,MATCH("xG/90",[1]Table2!$B$1:$Z$1,0),0)*VLOOKUP($C16,[1]Table2!$B$1:$Z$21,MATCH("xGA/90",[1]Table2!$B$1:$Z$1,0),0),"")</f>
        <v/>
      </c>
      <c r="AO85" s="63" t="str">
        <f>IFERROR(VLOOKUP(AO16,[1]Table2!$B$1:$Z$21,MATCH("xG/90",[1]Table2!$B$1:$Z$1,0),0)*VLOOKUP($C16,[1]Table2!$B$1:$Z$21,MATCH("xGA/90",[1]Table2!$B$1:$Z$1,0),0),"")</f>
        <v/>
      </c>
      <c r="AP85" s="63" t="str">
        <f>IFERROR(VLOOKUP(AP16,[1]Table2!$B$1:$Z$21,MATCH("xG/90",[1]Table2!$B$1:$Z$1,0),0)*VLOOKUP($C16,[1]Table2!$B$1:$Z$21,MATCH("xGA/90",[1]Table2!$B$1:$Z$1,0),0),"")</f>
        <v/>
      </c>
      <c r="AQ85" s="63" t="str">
        <f>IFERROR(VLOOKUP(AQ16,[1]Table2!$B$1:$Z$21,MATCH("xG/90",[1]Table2!$B$1:$Z$1,0),0)*VLOOKUP($C16,[1]Table2!$B$1:$Z$21,MATCH("xGA/90",[1]Table2!$B$1:$Z$1,0),0),"")</f>
        <v/>
      </c>
      <c r="AR85" s="63" t="str">
        <f>IFERROR(VLOOKUP(AR16,[1]Table2!$B$1:$Z$21,MATCH("xG/90",[1]Table2!$B$1:$Z$1,0),0)*VLOOKUP($C16,[1]Table2!$B$1:$Z$21,MATCH("xGA/90",[1]Table2!$B$1:$Z$1,0),0),"")</f>
        <v/>
      </c>
      <c r="AS85" s="63">
        <f>IFERROR(VLOOKUP(AS16,[1]Table2!$B$1:$Z$21,MATCH("xG/90",[1]Table2!$B$1:$Z$1,0),0)*VLOOKUP($C16,[1]Table2!$B$1:$Z$21,MATCH("xGA/90",[1]Table2!$B$1:$Z$1,0),0),"")</f>
        <v>2.8247379032258069</v>
      </c>
      <c r="AT85" s="63" t="str">
        <f>IFERROR(VLOOKUP(AT16,[1]Table2!$B$1:$Z$21,MATCH("xG/90",[1]Table2!$B$1:$Z$1,0),0)*VLOOKUP($C16,[1]Table2!$B$1:$Z$21,MATCH("xGA/90",[1]Table2!$B$1:$Z$1,0),0),"")</f>
        <v/>
      </c>
      <c r="AU85" s="63">
        <f>IFERROR(VLOOKUP(AU16,[1]Table2!$B$1:$Z$21,MATCH("xG/90",[1]Table2!$B$1:$Z$1,0),0)*VLOOKUP($C16,[1]Table2!$B$1:$Z$21,MATCH("xGA/90",[1]Table2!$B$1:$Z$1,0),0),"")</f>
        <v>2.9967237903225805</v>
      </c>
      <c r="AV85" s="63">
        <f>IFERROR(VLOOKUP(AV16,[1]Table2!$B$1:$Z$21,MATCH("xG/90",[1]Table2!$B$1:$Z$1,0),0)*VLOOKUP($C16,[1]Table2!$B$1:$Z$21,MATCH("xGA/90",[1]Table2!$B$1:$Z$1,0),0),"")</f>
        <v>2.0117137096774194</v>
      </c>
      <c r="AW85" s="63" t="str">
        <f>IFERROR(VLOOKUP(AW16,[1]Table2!$B$1:$Z$21,MATCH("xG/90",[1]Table2!$B$1:$Z$1,0),0)*VLOOKUP($C16,[1]Table2!$B$1:$Z$21,MATCH("xGA/90",[1]Table2!$B$1:$Z$1,0),0),"")</f>
        <v/>
      </c>
      <c r="AX85" s="63" t="str">
        <f>IFERROR(VLOOKUP(AX16,[1]Table2!$B$1:$Z$21,MATCH("xG/90",[1]Table2!$B$1:$Z$1,0),0)*VLOOKUP($C16,[1]Table2!$B$1:$Z$21,MATCH("xGA/90",[1]Table2!$B$1:$Z$1,0),0),"")</f>
        <v/>
      </c>
      <c r="AY85" s="63">
        <f>IFERROR(VLOOKUP(AY16,[1]Table2!$B$1:$Z$21,MATCH("xG/90",[1]Table2!$B$1:$Z$1,0),0)*VLOOKUP($C16,[1]Table2!$B$1:$Z$21,MATCH("xGA/90",[1]Table2!$B$1:$Z$1,0),0),"")</f>
        <v>1.6206738281250002</v>
      </c>
      <c r="AZ85" s="63" t="str">
        <f>IFERROR(VLOOKUP(AZ16,[1]Table2!$B$1:$Z$21,MATCH("xG/90",[1]Table2!$B$1:$Z$1,0),0)*VLOOKUP($C16,[1]Table2!$B$1:$Z$21,MATCH("xGA/90",[1]Table2!$B$1:$Z$1,0),0),"")</f>
        <v/>
      </c>
      <c r="BA85" s="63">
        <f>IFERROR(VLOOKUP(BA16,[1]Table2!$B$1:$Z$21,MATCH("xG/90",[1]Table2!$B$1:$Z$1,0),0)*VLOOKUP($C16,[1]Table2!$B$1:$Z$21,MATCH("xGA/90",[1]Table2!$B$1:$Z$1,0),0),"")</f>
        <v>3.0084051724137932</v>
      </c>
      <c r="BB85" s="63" t="str">
        <f>IFERROR(VLOOKUP(BB16,[1]Table2!$B$1:$Z$21,MATCH("xG/90",[1]Table2!$B$1:$Z$1,0),0)*VLOOKUP($C16,[1]Table2!$B$1:$Z$21,MATCH("xGA/90",[1]Table2!$B$1:$Z$1,0),0),"")</f>
        <v/>
      </c>
      <c r="BC85" s="63" t="str">
        <f>IFERROR(VLOOKUP(BC16,[1]Table2!$B$1:$Z$21,MATCH("xG/90",[1]Table2!$B$1:$Z$1,0),0)*VLOOKUP($C16,[1]Table2!$B$1:$Z$21,MATCH("xGA/90",[1]Table2!$B$1:$Z$1,0),0),"")</f>
        <v/>
      </c>
      <c r="BD85" s="63" t="str">
        <f>IFERROR(VLOOKUP(BD16,[1]Table2!$B$1:$Z$21,MATCH("xG/90",[1]Table2!$B$1:$Z$1,0),0)*VLOOKUP($C16,[1]Table2!$B$1:$Z$21,MATCH("xGA/90",[1]Table2!$B$1:$Z$1,0),0),"")</f>
        <v/>
      </c>
      <c r="BE85" s="63">
        <f>IFERROR(VLOOKUP(BE16,[1]Table2!$B$1:$Z$21,MATCH("xG/90",[1]Table2!$B$1:$Z$1,0),0)*VLOOKUP($C16,[1]Table2!$B$1:$Z$21,MATCH("xGA/90",[1]Table2!$B$1:$Z$1,0),0),"")</f>
        <v>2.1104101562499999</v>
      </c>
      <c r="BF85" s="63" t="str">
        <f>IFERROR(VLOOKUP(BF16,[1]Table2!$B$1:$Z$21,MATCH("xG/90",[1]Table2!$B$1:$Z$1,0),0)*VLOOKUP($C16,[1]Table2!$B$1:$Z$21,MATCH("xGA/90",[1]Table2!$B$1:$Z$1,0),0),"")</f>
        <v/>
      </c>
      <c r="BG85" s="63">
        <f>IFERROR(VLOOKUP(BG16,[1]Table2!$B$1:$Z$21,MATCH("xG/90",[1]Table2!$B$1:$Z$1,0),0)*VLOOKUP($C16,[1]Table2!$B$1:$Z$21,MATCH("xGA/90",[1]Table2!$B$1:$Z$1,0),0),"")</f>
        <v>2.3426562500000001</v>
      </c>
      <c r="BH85" s="63" t="str">
        <f>IFERROR(VLOOKUP(BH16,[1]Table2!$B$1:$Z$21,MATCH("xG/90",[1]Table2!$B$1:$Z$1,0),0)*VLOOKUP($C16,[1]Table2!$B$1:$Z$21,MATCH("xGA/90",[1]Table2!$B$1:$Z$1,0),0),"")</f>
        <v/>
      </c>
      <c r="BI85" s="63">
        <f>IFERROR(VLOOKUP(BI16,[1]Table2!$B$1:$Z$21,MATCH("xG/90",[1]Table2!$B$1:$Z$1,0),0)*VLOOKUP($C16,[1]Table2!$B$1:$Z$21,MATCH("xGA/90",[1]Table2!$B$1:$Z$1,0),0),"")</f>
        <v>2.6550104166666668</v>
      </c>
      <c r="BJ85" s="63" t="str">
        <f>IFERROR(VLOOKUP(BJ16,[1]Table2!$B$1:$Z$21,MATCH("xG/90",[1]Table2!$B$1:$Z$1,0),0)*VLOOKUP($C16,[1]Table2!$B$1:$Z$21,MATCH("xGA/90",[1]Table2!$B$1:$Z$1,0),0),"")</f>
        <v/>
      </c>
      <c r="BK85" s="63">
        <f>IFERROR(VLOOKUP(BK16,[1]Table2!$B$1:$Z$21,MATCH("xG/90",[1]Table2!$B$1:$Z$1,0),0)*VLOOKUP($C16,[1]Table2!$B$1:$Z$21,MATCH("xGA/90",[1]Table2!$B$1:$Z$1,0),0),"")</f>
        <v>3.2362988281249998</v>
      </c>
      <c r="BL85" s="63" t="str">
        <f>IFERROR(VLOOKUP(BL16,[1]Table2!$B$1:$Z$21,MATCH("xG/90",[1]Table2!$B$1:$Z$1,0),0)*VLOOKUP($C16,[1]Table2!$B$1:$Z$21,MATCH("xGA/90",[1]Table2!$B$1:$Z$1,0),0),"")</f>
        <v/>
      </c>
      <c r="BM85" s="63">
        <f>IFERROR(VLOOKUP(BM16,[1]Table2!$B$1:$Z$21,MATCH("xG/90",[1]Table2!$B$1:$Z$1,0),0)*VLOOKUP($C16,[1]Table2!$B$1:$Z$21,MATCH("xGA/90",[1]Table2!$B$1:$Z$1,0),0),"")</f>
        <v>1.5398925781250001</v>
      </c>
      <c r="BN85" s="63" t="str">
        <f>IFERROR(VLOOKUP(BN16,[1]Table2!$B$1:$Z$21,MATCH("xG/90",[1]Table2!$B$1:$Z$1,0),0)*VLOOKUP($C16,[1]Table2!$B$1:$Z$21,MATCH("xGA/90",[1]Table2!$B$1:$Z$1,0),0),"")</f>
        <v/>
      </c>
      <c r="BO85" s="63">
        <f>IFERROR(VLOOKUP(BO16,[1]Table2!$B$1:$Z$21,MATCH("xG/90",[1]Table2!$B$1:$Z$1,0),0)*VLOOKUP($C16,[1]Table2!$B$1:$Z$21,MATCH("xGA/90",[1]Table2!$B$1:$Z$1,0),0),"")</f>
        <v>2.0586189516129032</v>
      </c>
      <c r="BP85" s="63" t="str">
        <f>IFERROR(VLOOKUP(BP16,[1]Table2!$B$1:$Z$21,MATCH("xG/90",[1]Table2!$B$1:$Z$1,0),0)*VLOOKUP($C16,[1]Table2!$B$1:$Z$21,MATCH("xGA/90",[1]Table2!$B$1:$Z$1,0),0),"")</f>
        <v/>
      </c>
      <c r="BQ85" s="63">
        <f>IFERROR(VLOOKUP(BQ16,[1]Table2!$B$1:$Z$21,MATCH("xG/90",[1]Table2!$B$1:$Z$1,0),0)*VLOOKUP($C16,[1]Table2!$B$1:$Z$21,MATCH("xGA/90",[1]Table2!$B$1:$Z$1,0),0),"")</f>
        <v>2.4183886718749998</v>
      </c>
      <c r="BR85" s="63" t="str">
        <f>IFERROR(VLOOKUP(BR16,[1]Table2!$B$1:$Z$21,MATCH("xG/90",[1]Table2!$B$1:$Z$1,0),0)*VLOOKUP($C16,[1]Table2!$B$1:$Z$21,MATCH("xGA/90",[1]Table2!$B$1:$Z$1,0),0),"")</f>
        <v/>
      </c>
      <c r="BS85" s="63" t="str">
        <f>IFERROR(VLOOKUP(BS16,[1]Table2!$B$1:$Z$21,MATCH("xG/90",[1]Table2!$B$1:$Z$1,0),0)*VLOOKUP($C16,[1]Table2!$B$1:$Z$21,MATCH("xGA/90",[1]Table2!$B$1:$Z$1,0),0),"")</f>
        <v/>
      </c>
      <c r="BT85" s="63" t="str">
        <f>IFERROR(VLOOKUP(BT16,[1]Table2!$B$1:$Z$21,MATCH("xG/90",[1]Table2!$B$1:$Z$1,0),0)*VLOOKUP($C16,[1]Table2!$B$1:$Z$21,MATCH("xGA/90",[1]Table2!$B$1:$Z$1,0),0),"")</f>
        <v/>
      </c>
      <c r="BU85" s="63">
        <f>IFERROR(VLOOKUP(BU16,[1]Table2!$B$1:$Z$21,MATCH("xG/90",[1]Table2!$B$1:$Z$1,0),0)*VLOOKUP($C16,[1]Table2!$B$1:$Z$21,MATCH("xGA/90",[1]Table2!$B$1:$Z$1,0),0),"")</f>
        <v>1.5903808593750002</v>
      </c>
      <c r="BV85" s="63">
        <f>IFERROR(VLOOKUP(BV16,[1]Table2!$B$1:$Z$21,MATCH("xG/90",[1]Table2!$B$1:$Z$1,0),0)*VLOOKUP($C16,[1]Table2!$B$1:$Z$21,MATCH("xGA/90",[1]Table2!$B$1:$Z$1,0),0),"")</f>
        <v>2.1104101562499999</v>
      </c>
      <c r="BW85" s="63">
        <f>IFERROR(VLOOKUP(BW16,[1]Table2!$B$1:$Z$21,MATCH("xG/90",[1]Table2!$B$1:$Z$1,0),0)*VLOOKUP($C16,[1]Table2!$B$1:$Z$21,MATCH("xGA/90",[1]Table2!$B$1:$Z$1,0),0),"")</f>
        <v>1.6307714843749999</v>
      </c>
      <c r="BX85" s="63" t="str">
        <f>IFERROR(VLOOKUP(BX16,[1]Table2!$B$1:$Z$21,MATCH("xG/90",[1]Table2!$B$1:$Z$1,0),0)*VLOOKUP($C16,[1]Table2!$B$1:$Z$21,MATCH("xGA/90",[1]Table2!$B$1:$Z$1,0),0),"")</f>
        <v/>
      </c>
      <c r="BY85" s="63">
        <f>IFERROR(VLOOKUP(BY16,[1]Table2!$B$1:$Z$21,MATCH("xG/90",[1]Table2!$B$1:$Z$1,0),0)*VLOOKUP($C16,[1]Table2!$B$1:$Z$21,MATCH("xGA/90",[1]Table2!$B$1:$Z$1,0),0),"")</f>
        <v>3.4197395833333335</v>
      </c>
      <c r="BZ85" s="63" t="str">
        <f>IFERROR(VLOOKUP(BZ16,[1]Table2!$B$1:$Z$21,MATCH("xG/90",[1]Table2!$B$1:$Z$1,0),0)*VLOOKUP($C16,[1]Table2!$B$1:$Z$21,MATCH("xGA/90",[1]Table2!$B$1:$Z$1,0),0),"")</f>
        <v/>
      </c>
      <c r="CA85" s="63">
        <f>IFERROR(VLOOKUP(CA16,[1]Table2!$B$1:$Z$21,MATCH("xG/90",[1]Table2!$B$1:$Z$1,0),0)*VLOOKUP($C16,[1]Table2!$B$1:$Z$21,MATCH("xGA/90",[1]Table2!$B$1:$Z$1,0),0),"")</f>
        <v>1.5954296875000002</v>
      </c>
      <c r="CB85" s="63">
        <f>IFERROR(VLOOKUP(CB16,[1]Table2!$B$1:$Z$21,MATCH("xG/90",[1]Table2!$B$1:$Z$1,0),0)*VLOOKUP($C16,[1]Table2!$B$1:$Z$21,MATCH("xGA/90",[1]Table2!$B$1:$Z$1,0),0),"")</f>
        <v>2.0043847656250002</v>
      </c>
      <c r="CC85" s="63">
        <f>IFERROR(VLOOKUP(CC16,[1]Table2!$B$1:$Z$21,MATCH("xG/90",[1]Table2!$B$1:$Z$1,0),0)*VLOOKUP($C16,[1]Table2!$B$1:$Z$21,MATCH("xGA/90",[1]Table2!$B$1:$Z$1,0),0),"")</f>
        <v>1.7317480468749999</v>
      </c>
      <c r="CD85" s="63" t="str">
        <f>IFERROR(VLOOKUP(CD16,[1]Table2!$B$1:$Z$21,MATCH("xG/90",[1]Table2!$B$1:$Z$1,0),0)*VLOOKUP($C16,[1]Table2!$B$1:$Z$21,MATCH("xGA/90",[1]Table2!$B$1:$Z$1,0),0),"")</f>
        <v/>
      </c>
      <c r="CE85" s="63">
        <f>IFERROR(VLOOKUP(CE16,[1]Table2!$B$1:$Z$21,MATCH("xG/90",[1]Table2!$B$1:$Z$1,0),0)*VLOOKUP($C16,[1]Table2!$B$1:$Z$21,MATCH("xGA/90",[1]Table2!$B$1:$Z$1,0),0),"")</f>
        <v>2.0117137096774194</v>
      </c>
      <c r="CF85" s="63" t="str">
        <f>IFERROR(VLOOKUP(CF16,[1]Table2!$B$1:$Z$21,MATCH("xG/90",[1]Table2!$B$1:$Z$1,0),0)*VLOOKUP($C16,[1]Table2!$B$1:$Z$21,MATCH("xGA/90",[1]Table2!$B$1:$Z$1,0),0),"")</f>
        <v/>
      </c>
      <c r="CG85" s="63">
        <f>IFERROR(VLOOKUP(CG16,[1]Table2!$B$1:$Z$21,MATCH("xG/90",[1]Table2!$B$1:$Z$1,0),0)*VLOOKUP($C16,[1]Table2!$B$1:$Z$21,MATCH("xGA/90",[1]Table2!$B$1:$Z$1,0),0),"")</f>
        <v>2.9967237903225805</v>
      </c>
      <c r="CH85" s="63" t="str">
        <f>IFERROR(VLOOKUP(CH16,[1]Table2!$B$1:$Z$21,MATCH("xG/90",[1]Table2!$B$1:$Z$1,0),0)*VLOOKUP($C16,[1]Table2!$B$1:$Z$21,MATCH("xGA/90",[1]Table2!$B$1:$Z$1,0),0),"")</f>
        <v/>
      </c>
      <c r="CI85" s="63">
        <f>IFERROR(VLOOKUP(CI16,[1]Table2!$B$1:$Z$21,MATCH("xG/90",[1]Table2!$B$1:$Z$1,0),0)*VLOOKUP($C16,[1]Table2!$B$1:$Z$21,MATCH("xGA/90",[1]Table2!$B$1:$Z$1,0),0),"")</f>
        <v>2.8247379032258069</v>
      </c>
      <c r="CJ85" s="63" t="str">
        <f>IFERROR(VLOOKUP(CJ16,[1]Table2!$B$1:$Z$21,MATCH("xG/90",[1]Table2!$B$1:$Z$1,0),0)*VLOOKUP($C16,[1]Table2!$B$1:$Z$21,MATCH("xGA/90",[1]Table2!$B$1:$Z$1,0),0),"")</f>
        <v/>
      </c>
      <c r="CK85" s="63">
        <f>IFERROR(VLOOKUP(CK16,[1]Table2!$B$1:$Z$21,MATCH("xG/90",[1]Table2!$B$1:$Z$1,0),0)*VLOOKUP($C16,[1]Table2!$B$1:$Z$21,MATCH("xGA/90",[1]Table2!$B$1:$Z$1,0),0),"")</f>
        <v>2.1420060483870969</v>
      </c>
      <c r="CL85" s="63" t="str">
        <f>IFERROR(VLOOKUP(CL16,[1]Table2!$B$1:$Z$21,MATCH("xG/90",[1]Table2!$B$1:$Z$1,0),0)*VLOOKUP($C16,[1]Table2!$B$1:$Z$21,MATCH("xGA/90",[1]Table2!$B$1:$Z$1,0),0),"")</f>
        <v/>
      </c>
      <c r="CM85" s="63" t="str">
        <f>IFERROR(VLOOKUP(CM16,[1]Table2!$B$1:$Z$21,MATCH("xG/90",[1]Table2!$B$1:$Z$1,0),0)*VLOOKUP($C16,[1]Table2!$B$1:$Z$21,MATCH("xGA/90",[1]Table2!$B$1:$Z$1,0),0),"")</f>
        <v/>
      </c>
      <c r="CN85" s="63" t="str">
        <f>IFERROR(VLOOKUP(CN16,[1]Table2!$B$1:$Z$21,MATCH("xG/90",[1]Table2!$B$1:$Z$1,0),0)*VLOOKUP($C16,[1]Table2!$B$1:$Z$21,MATCH("xGA/90",[1]Table2!$B$1:$Z$1,0),0),"")</f>
        <v/>
      </c>
      <c r="CO85" s="63" t="str">
        <f>IFERROR(VLOOKUP(CO16,[1]Table2!$B$1:$Z$21,MATCH("xG/90",[1]Table2!$B$1:$Z$1,0),0)*VLOOKUP($C16,[1]Table2!$B$1:$Z$21,MATCH("xGA/90",[1]Table2!$B$1:$Z$1,0),0),"")</f>
        <v/>
      </c>
      <c r="CP85" s="63" t="str">
        <f>IFERROR(VLOOKUP(CP16,[1]Table2!$B$1:$Z$21,MATCH("xG/90",[1]Table2!$B$1:$Z$1,0),0)*VLOOKUP($C16,[1]Table2!$B$1:$Z$21,MATCH("xGA/90",[1]Table2!$B$1:$Z$1,0),0),"")</f>
        <v/>
      </c>
      <c r="CQ85" s="63" t="str">
        <f>IFERROR(VLOOKUP(CQ16,[1]Table2!$B$1:$Z$21,MATCH("xG/90",[1]Table2!$B$1:$Z$1,0),0)*VLOOKUP($C16,[1]Table2!$B$1:$Z$21,MATCH("xGA/90",[1]Table2!$B$1:$Z$1,0),0),"")</f>
        <v/>
      </c>
      <c r="CR85" s="63" t="str">
        <f>IFERROR(VLOOKUP(CR16,[1]Table2!$B$1:$Z$21,MATCH("xG/90",[1]Table2!$B$1:$Z$1,0),0)*VLOOKUP($C16,[1]Table2!$B$1:$Z$21,MATCH("xGA/90",[1]Table2!$B$1:$Z$1,0),0),"")</f>
        <v/>
      </c>
      <c r="CS85" s="63" t="str">
        <f>IFERROR(VLOOKUP(CS16,[1]Table2!$B$1:$Z$21,MATCH("xG/90",[1]Table2!$B$1:$Z$1,0),0)*VLOOKUP($C16,[1]Table2!$B$1:$Z$21,MATCH("xGA/90",[1]Table2!$B$1:$Z$1,0),0),"")</f>
        <v/>
      </c>
      <c r="CT85" s="63" t="str">
        <f>IFERROR(VLOOKUP(CT16,[1]Table2!$B$1:$Z$21,MATCH("xG/90",[1]Table2!$B$1:$Z$1,0),0)*VLOOKUP($C16,[1]Table2!$B$1:$Z$21,MATCH("xGA/90",[1]Table2!$B$1:$Z$1,0),0),"")</f>
        <v/>
      </c>
      <c r="CU85" s="63" t="str">
        <f>IFERROR(VLOOKUP(CU16,[1]Table2!$B$1:$Z$21,MATCH("xG/90",[1]Table2!$B$1:$Z$1,0),0)*VLOOKUP($C16,[1]Table2!$B$1:$Z$21,MATCH("xGA/90",[1]Table2!$B$1:$Z$1,0),0),"")</f>
        <v/>
      </c>
      <c r="CV85" s="63" t="str">
        <f>IFERROR(VLOOKUP(CV16,[1]Table2!$B$1:$Z$21,MATCH("xG/90",[1]Table2!$B$1:$Z$1,0),0)*VLOOKUP($C16,[1]Table2!$B$1:$Z$21,MATCH("xGA/90",[1]Table2!$B$1:$Z$1,0),0),"")</f>
        <v/>
      </c>
      <c r="CW85" s="63" t="str">
        <f>IFERROR(VLOOKUP(CW16,[1]Table2!$B$1:$Z$21,MATCH("xG/90",[1]Table2!$B$1:$Z$1,0),0)*VLOOKUP($C16,[1]Table2!$B$1:$Z$21,MATCH("xGA/90",[1]Table2!$B$1:$Z$1,0),0),"")</f>
        <v/>
      </c>
      <c r="CX85" s="63" t="str">
        <f>IFERROR(VLOOKUP(CX16,[1]Table2!$B$1:$Z$21,MATCH("xG/90",[1]Table2!$B$1:$Z$1,0),0)*VLOOKUP($C16,[1]Table2!$B$1:$Z$21,MATCH("xGA/90",[1]Table2!$B$1:$Z$1,0),0),"")</f>
        <v/>
      </c>
      <c r="CY85" s="63" t="str">
        <f>IFERROR(VLOOKUP(CY16,[1]Table2!$B$1:$Z$21,MATCH("xG/90",[1]Table2!$B$1:$Z$1,0),0)*VLOOKUP($C16,[1]Table2!$B$1:$Z$21,MATCH("xGA/90",[1]Table2!$B$1:$Z$1,0),0),"")</f>
        <v/>
      </c>
      <c r="CZ85" s="63" t="str">
        <f>IFERROR(VLOOKUP(CZ16,[1]Table2!$B$1:$Z$21,MATCH("xG/90",[1]Table2!$B$1:$Z$1,0),0)*VLOOKUP($C16,[1]Table2!$B$1:$Z$21,MATCH("xGA/90",[1]Table2!$B$1:$Z$1,0),0),"")</f>
        <v/>
      </c>
      <c r="DA85" s="63" t="str">
        <f>IFERROR(VLOOKUP(DA16,[1]Table2!$B$1:$Z$21,MATCH("xG/90",[1]Table2!$B$1:$Z$1,0),0)*VLOOKUP($C16,[1]Table2!$B$1:$Z$21,MATCH("xGA/90",[1]Table2!$B$1:$Z$1,0),0),"")</f>
        <v/>
      </c>
      <c r="DB85" s="63" t="str">
        <f>IFERROR(VLOOKUP(DB16,[1]Table2!$B$1:$Z$21,MATCH("xG/90",[1]Table2!$B$1:$Z$1,0),0)*VLOOKUP($C16,[1]Table2!$B$1:$Z$21,MATCH("xGA/90",[1]Table2!$B$1:$Z$1,0),0),"")</f>
        <v/>
      </c>
      <c r="DC85" s="63" t="str">
        <f>IFERROR(VLOOKUP(DC16,[1]Table2!$B$1:$Z$21,MATCH("xG/90",[1]Table2!$B$1:$Z$1,0),0)*VLOOKUP($C16,[1]Table2!$B$1:$Z$21,MATCH("xGA/90",[1]Table2!$B$1:$Z$1,0),0),"")</f>
        <v/>
      </c>
      <c r="DE85" s="101"/>
      <c r="DF85" s="101"/>
      <c r="DG85" s="101"/>
      <c r="DH85" s="101"/>
      <c r="DI85" s="101"/>
      <c r="DJ85" s="101"/>
    </row>
    <row r="86" spans="1:114" s="49" customFormat="1" ht="21.75" customHeight="1" x14ac:dyDescent="0.25">
      <c r="A86" s="48" t="s">
        <v>42</v>
      </c>
      <c r="B86" s="44">
        <f>VLOOKUP(A86,[1]Table!$B$1:$O$21,MATCH("xGD/90",[1]Table!$B$1:$O$1,0),0)</f>
        <v>0.45</v>
      </c>
      <c r="C86" s="45" t="s">
        <v>11</v>
      </c>
      <c r="D86" s="63" t="str">
        <f>IFERROR(VLOOKUP(D17,[1]Table2!$B$1:$Z$21,MATCH("xG/90",[1]Table2!$B$1:$Z$1,0),0)*VLOOKUP($C17,[1]Table2!$B$1:$Z$21,MATCH("xGA/90",[1]Table2!$B$1:$Z$1,0),0),"")</f>
        <v/>
      </c>
      <c r="E86" s="63">
        <f>IFERROR(VLOOKUP(E17,[1]Table2!$B$1:$Z$21,MATCH("xG/90",[1]Table2!$B$1:$Z$1,0),0)*VLOOKUP($C17,[1]Table2!$B$1:$Z$21,MATCH("xGA/90",[1]Table2!$B$1:$Z$1,0),0),"")</f>
        <v>1.7432258064516128</v>
      </c>
      <c r="F86" s="63" t="str">
        <f>IFERROR(VLOOKUP(F17,[1]Table2!$B$1:$Z$21,MATCH("xG/90",[1]Table2!$B$1:$Z$1,0),0)*VLOOKUP($C17,[1]Table2!$B$1:$Z$21,MATCH("xGA/90",[1]Table2!$B$1:$Z$1,0),0),"")</f>
        <v/>
      </c>
      <c r="G86" s="63">
        <f>IFERROR(VLOOKUP(G17,[1]Table2!$B$1:$Z$21,MATCH("xG/90",[1]Table2!$B$1:$Z$1,0),0)*VLOOKUP($C17,[1]Table2!$B$1:$Z$21,MATCH("xGA/90",[1]Table2!$B$1:$Z$1,0),0),"")</f>
        <v>1.3781249999999998</v>
      </c>
      <c r="H86" s="63" t="str">
        <f>IFERROR(VLOOKUP(H17,[1]Table2!$B$1:$Z$21,MATCH("xG/90",[1]Table2!$B$1:$Z$1,0),0)*VLOOKUP($C17,[1]Table2!$B$1:$Z$21,MATCH("xGA/90",[1]Table2!$B$1:$Z$1,0),0),"")</f>
        <v/>
      </c>
      <c r="I86" s="63">
        <f>IFERROR(VLOOKUP(I17,[1]Table2!$B$1:$Z$21,MATCH("xG/90",[1]Table2!$B$1:$Z$1,0),0)*VLOOKUP($C17,[1]Table2!$B$1:$Z$21,MATCH("xGA/90",[1]Table2!$B$1:$Z$1,0),0),"")</f>
        <v>2.3006666666666664</v>
      </c>
      <c r="J86" s="63" t="str">
        <f>IFERROR(VLOOKUP(J17,[1]Table2!$B$1:$Z$21,MATCH("xG/90",[1]Table2!$B$1:$Z$1,0),0)*VLOOKUP($C17,[1]Table2!$B$1:$Z$21,MATCH("xGA/90",[1]Table2!$B$1:$Z$1,0),0),"")</f>
        <v/>
      </c>
      <c r="K86" s="63">
        <f>IFERROR(VLOOKUP(K17,[1]Table2!$B$1:$Z$21,MATCH("xG/90",[1]Table2!$B$1:$Z$1,0),0)*VLOOKUP($C17,[1]Table2!$B$1:$Z$21,MATCH("xGA/90",[1]Table2!$B$1:$Z$1,0),0),"")</f>
        <v>1.4131249999999997</v>
      </c>
      <c r="L86" s="63">
        <f>IFERROR(VLOOKUP(L17,[1]Table2!$B$1:$Z$21,MATCH("xG/90",[1]Table2!$B$1:$Z$1,0),0)*VLOOKUP($C17,[1]Table2!$B$1:$Z$21,MATCH("xGA/90",[1]Table2!$B$1:$Z$1,0),0),"")</f>
        <v>2.447741935483871</v>
      </c>
      <c r="M86" s="63">
        <f>IFERROR(VLOOKUP(M17,[1]Table2!$B$1:$Z$21,MATCH("xG/90",[1]Table2!$B$1:$Z$1,0),0)*VLOOKUP($C17,[1]Table2!$B$1:$Z$21,MATCH("xGA/90",[1]Table2!$B$1:$Z$1,0),0),"")</f>
        <v>1.5006249999999999</v>
      </c>
      <c r="N86" s="63" t="str">
        <f>IFERROR(VLOOKUP(N17,[1]Table2!$B$1:$Z$21,MATCH("xG/90",[1]Table2!$B$1:$Z$1,0),0)*VLOOKUP($C17,[1]Table2!$B$1:$Z$21,MATCH("xGA/90",[1]Table2!$B$1:$Z$1,0),0),"")</f>
        <v/>
      </c>
      <c r="O86" s="63" t="str">
        <f>IFERROR(VLOOKUP(O17,[1]Table2!$B$1:$Z$21,MATCH("xG/90",[1]Table2!$B$1:$Z$1,0),0)*VLOOKUP($C17,[1]Table2!$B$1:$Z$21,MATCH("xGA/90",[1]Table2!$B$1:$Z$1,0),0),"")</f>
        <v/>
      </c>
      <c r="P86" s="63" t="str">
        <f>IFERROR(VLOOKUP(P17,[1]Table2!$B$1:$Z$21,MATCH("xG/90",[1]Table2!$B$1:$Z$1,0),0)*VLOOKUP($C17,[1]Table2!$B$1:$Z$21,MATCH("xGA/90",[1]Table2!$B$1:$Z$1,0),0),"")</f>
        <v/>
      </c>
      <c r="Q86" s="63" t="str">
        <f>IFERROR(VLOOKUP(Q17,[1]Table2!$B$1:$Z$21,MATCH("xG/90",[1]Table2!$B$1:$Z$1,0),0)*VLOOKUP($C17,[1]Table2!$B$1:$Z$21,MATCH("xGA/90",[1]Table2!$B$1:$Z$1,0),0),"")</f>
        <v/>
      </c>
      <c r="R86" s="63" t="str">
        <f>IFERROR(VLOOKUP(R17,[1]Table2!$B$1:$Z$21,MATCH("xG/90",[1]Table2!$B$1:$Z$1,0),0)*VLOOKUP($C17,[1]Table2!$B$1:$Z$21,MATCH("xGA/90",[1]Table2!$B$1:$Z$1,0),0),"")</f>
        <v/>
      </c>
      <c r="S86" s="63" t="str">
        <f>IFERROR(VLOOKUP(S17,[1]Table2!$B$1:$Z$21,MATCH("xG/90",[1]Table2!$B$1:$Z$1,0),0)*VLOOKUP($C17,[1]Table2!$B$1:$Z$21,MATCH("xGA/90",[1]Table2!$B$1:$Z$1,0),0),"")</f>
        <v/>
      </c>
      <c r="T86" s="63" t="str">
        <f>IFERROR(VLOOKUP(T17,[1]Table2!$B$1:$Z$21,MATCH("xG/90",[1]Table2!$B$1:$Z$1,0),0)*VLOOKUP($C17,[1]Table2!$B$1:$Z$21,MATCH("xGA/90",[1]Table2!$B$1:$Z$1,0),0),"")</f>
        <v/>
      </c>
      <c r="U86" s="63">
        <f>IFERROR(VLOOKUP(U17,[1]Table2!$B$1:$Z$21,MATCH("xG/90",[1]Table2!$B$1:$Z$1,0),0)*VLOOKUP($C17,[1]Table2!$B$1:$Z$21,MATCH("xGA/90",[1]Table2!$B$1:$Z$1,0),0),"")</f>
        <v>2.6068965517241378</v>
      </c>
      <c r="V86" s="63" t="str">
        <f>IFERROR(VLOOKUP(V17,[1]Table2!$B$1:$Z$21,MATCH("xG/90",[1]Table2!$B$1:$Z$1,0),0)*VLOOKUP($C17,[1]Table2!$B$1:$Z$21,MATCH("xGA/90",[1]Table2!$B$1:$Z$1,0),0),"")</f>
        <v/>
      </c>
      <c r="W86" s="63">
        <f>IFERROR(VLOOKUP(W17,[1]Table2!$B$1:$Z$21,MATCH("xG/90",[1]Table2!$B$1:$Z$1,0),0)*VLOOKUP($C17,[1]Table2!$B$1:$Z$21,MATCH("xGA/90",[1]Table2!$B$1:$Z$1,0),0),"")</f>
        <v>2.8043749999999994</v>
      </c>
      <c r="X86" s="63" t="str">
        <f>IFERROR(VLOOKUP(X17,[1]Table2!$B$1:$Z$21,MATCH("xG/90",[1]Table2!$B$1:$Z$1,0),0)*VLOOKUP($C17,[1]Table2!$B$1:$Z$21,MATCH("xGA/90",[1]Table2!$B$1:$Z$1,0),0),"")</f>
        <v/>
      </c>
      <c r="Y86" s="63">
        <f>IFERROR(VLOOKUP(Y17,[1]Table2!$B$1:$Z$21,MATCH("xG/90",[1]Table2!$B$1:$Z$1,0),0)*VLOOKUP($C17,[1]Table2!$B$1:$Z$21,MATCH("xGA/90",[1]Table2!$B$1:$Z$1,0),0),"")</f>
        <v>2.9633333333333334</v>
      </c>
      <c r="Z86" s="63">
        <f>IFERROR(VLOOKUP(Z17,[1]Table2!$B$1:$Z$21,MATCH("xG/90",[1]Table2!$B$1:$Z$1,0),0)*VLOOKUP($C17,[1]Table2!$B$1:$Z$21,MATCH("xGA/90",[1]Table2!$B$1:$Z$1,0),0),"")</f>
        <v>1.8561290322580646</v>
      </c>
      <c r="AA86" s="63">
        <f>IFERROR(VLOOKUP(AA17,[1]Table2!$B$1:$Z$21,MATCH("xG/90",[1]Table2!$B$1:$Z$1,0),0)*VLOOKUP($C17,[1]Table2!$B$1:$Z$21,MATCH("xGA/90",[1]Table2!$B$1:$Z$1,0),0),"")</f>
        <v>1.4043749999999999</v>
      </c>
      <c r="AB86" s="63" t="str">
        <f>IFERROR(VLOOKUP(AB17,[1]Table2!$B$1:$Z$21,MATCH("xG/90",[1]Table2!$B$1:$Z$1,0),0)*VLOOKUP($C17,[1]Table2!$B$1:$Z$21,MATCH("xGA/90",[1]Table2!$B$1:$Z$1,0),0),"")</f>
        <v/>
      </c>
      <c r="AC86" s="63">
        <f>IFERROR(VLOOKUP(AC17,[1]Table2!$B$1:$Z$21,MATCH("xG/90",[1]Table2!$B$1:$Z$1,0),0)*VLOOKUP($C17,[1]Table2!$B$1:$Z$21,MATCH("xGA/90",[1]Table2!$B$1:$Z$1,0),0),"")</f>
        <v>1.7368749999999999</v>
      </c>
      <c r="AD86" s="63" t="str">
        <f>IFERROR(VLOOKUP(AD17,[1]Table2!$B$1:$Z$21,MATCH("xG/90",[1]Table2!$B$1:$Z$1,0),0)*VLOOKUP($C17,[1]Table2!$B$1:$Z$21,MATCH("xGA/90",[1]Table2!$B$1:$Z$1,0),0),"")</f>
        <v/>
      </c>
      <c r="AE86" s="63">
        <f>IFERROR(VLOOKUP(AE17,[1]Table2!$B$1:$Z$21,MATCH("xG/90",[1]Table2!$B$1:$Z$1,0),0)*VLOOKUP($C17,[1]Table2!$B$1:$Z$21,MATCH("xGA/90",[1]Table2!$B$1:$Z$1,0),0),"")</f>
        <v>2.0299999999999998</v>
      </c>
      <c r="AF86" s="63" t="str">
        <f>IFERROR(VLOOKUP(AF17,[1]Table2!$B$1:$Z$21,MATCH("xG/90",[1]Table2!$B$1:$Z$1,0),0)*VLOOKUP($C17,[1]Table2!$B$1:$Z$21,MATCH("xGA/90",[1]Table2!$B$1:$Z$1,0),0),"")</f>
        <v/>
      </c>
      <c r="AG86" s="63">
        <f>IFERROR(VLOOKUP(AG17,[1]Table2!$B$1:$Z$21,MATCH("xG/90",[1]Table2!$B$1:$Z$1,0),0)*VLOOKUP($C17,[1]Table2!$B$1:$Z$21,MATCH("xGA/90",[1]Table2!$B$1:$Z$1,0),0),"")</f>
        <v>1.3343749999999999</v>
      </c>
      <c r="AH86" s="63" t="str">
        <f>IFERROR(VLOOKUP(AH17,[1]Table2!$B$1:$Z$21,MATCH("xG/90",[1]Table2!$B$1:$Z$1,0),0)*VLOOKUP($C17,[1]Table2!$B$1:$Z$21,MATCH("xGA/90",[1]Table2!$B$1:$Z$1,0),0),"")</f>
        <v/>
      </c>
      <c r="AI86" s="63" t="str">
        <f>IFERROR(VLOOKUP(AI17,[1]Table2!$B$1:$Z$21,MATCH("xG/90",[1]Table2!$B$1:$Z$1,0),0)*VLOOKUP($C17,[1]Table2!$B$1:$Z$21,MATCH("xGA/90",[1]Table2!$B$1:$Z$1,0),0),"")</f>
        <v/>
      </c>
      <c r="AJ86" s="63" t="str">
        <f>IFERROR(VLOOKUP(AJ17,[1]Table2!$B$1:$Z$21,MATCH("xG/90",[1]Table2!$B$1:$Z$1,0),0)*VLOOKUP($C17,[1]Table2!$B$1:$Z$21,MATCH("xGA/90",[1]Table2!$B$1:$Z$1,0),0),"")</f>
        <v/>
      </c>
      <c r="AK86" s="63" t="str">
        <f>IFERROR(VLOOKUP(AK17,[1]Table2!$B$1:$Z$21,MATCH("xG/90",[1]Table2!$B$1:$Z$1,0),0)*VLOOKUP($C17,[1]Table2!$B$1:$Z$21,MATCH("xGA/90",[1]Table2!$B$1:$Z$1,0),0),"")</f>
        <v/>
      </c>
      <c r="AL86" s="63" t="str">
        <f>IFERROR(VLOOKUP(AL17,[1]Table2!$B$1:$Z$21,MATCH("xG/90",[1]Table2!$B$1:$Z$1,0),0)*VLOOKUP($C17,[1]Table2!$B$1:$Z$21,MATCH("xGA/90",[1]Table2!$B$1:$Z$1,0),0),"")</f>
        <v/>
      </c>
      <c r="AM86" s="63" t="str">
        <f>IFERROR(VLOOKUP(AM17,[1]Table2!$B$1:$Z$21,MATCH("xG/90",[1]Table2!$B$1:$Z$1,0),0)*VLOOKUP($C17,[1]Table2!$B$1:$Z$21,MATCH("xGA/90",[1]Table2!$B$1:$Z$1,0),0),"")</f>
        <v/>
      </c>
      <c r="AN86" s="63" t="str">
        <f>IFERROR(VLOOKUP(AN17,[1]Table2!$B$1:$Z$21,MATCH("xG/90",[1]Table2!$B$1:$Z$1,0),0)*VLOOKUP($C17,[1]Table2!$B$1:$Z$21,MATCH("xGA/90",[1]Table2!$B$1:$Z$1,0),0),"")</f>
        <v/>
      </c>
      <c r="AO86" s="63" t="str">
        <f>IFERROR(VLOOKUP(AO17,[1]Table2!$B$1:$Z$21,MATCH("xG/90",[1]Table2!$B$1:$Z$1,0),0)*VLOOKUP($C17,[1]Table2!$B$1:$Z$21,MATCH("xGA/90",[1]Table2!$B$1:$Z$1,0),0),"")</f>
        <v/>
      </c>
      <c r="AP86" s="63" t="str">
        <f>IFERROR(VLOOKUP(AP17,[1]Table2!$B$1:$Z$21,MATCH("xG/90",[1]Table2!$B$1:$Z$1,0),0)*VLOOKUP($C17,[1]Table2!$B$1:$Z$21,MATCH("xGA/90",[1]Table2!$B$1:$Z$1,0),0),"")</f>
        <v/>
      </c>
      <c r="AQ86" s="63" t="str">
        <f>IFERROR(VLOOKUP(AQ17,[1]Table2!$B$1:$Z$21,MATCH("xG/90",[1]Table2!$B$1:$Z$1,0),0)*VLOOKUP($C17,[1]Table2!$B$1:$Z$21,MATCH("xGA/90",[1]Table2!$B$1:$Z$1,0),0),"")</f>
        <v/>
      </c>
      <c r="AR86" s="63" t="str">
        <f>IFERROR(VLOOKUP(AR17,[1]Table2!$B$1:$Z$21,MATCH("xG/90",[1]Table2!$B$1:$Z$1,0),0)*VLOOKUP($C17,[1]Table2!$B$1:$Z$21,MATCH("xGA/90",[1]Table2!$B$1:$Z$1,0),0),"")</f>
        <v/>
      </c>
      <c r="AS86" s="63">
        <f>IFERROR(VLOOKUP(AS17,[1]Table2!$B$1:$Z$21,MATCH("xG/90",[1]Table2!$B$1:$Z$1,0),0)*VLOOKUP($C17,[1]Table2!$B$1:$Z$21,MATCH("xGA/90",[1]Table2!$B$1:$Z$1,0),0),"")</f>
        <v>1.8287499999999997</v>
      </c>
      <c r="AT86" s="63" t="str">
        <f>IFERROR(VLOOKUP(AT17,[1]Table2!$B$1:$Z$21,MATCH("xG/90",[1]Table2!$B$1:$Z$1,0),0)*VLOOKUP($C17,[1]Table2!$B$1:$Z$21,MATCH("xGA/90",[1]Table2!$B$1:$Z$1,0),0),"")</f>
        <v/>
      </c>
      <c r="AU86" s="63">
        <f>IFERROR(VLOOKUP(AU17,[1]Table2!$B$1:$Z$21,MATCH("xG/90",[1]Table2!$B$1:$Z$1,0),0)*VLOOKUP($C17,[1]Table2!$B$1:$Z$21,MATCH("xGA/90",[1]Table2!$B$1:$Z$1,0),0),"")</f>
        <v>2.0956249999999996</v>
      </c>
      <c r="AV86" s="63" t="str">
        <f>IFERROR(VLOOKUP(AV17,[1]Table2!$B$1:$Z$21,MATCH("xG/90",[1]Table2!$B$1:$Z$1,0),0)*VLOOKUP($C17,[1]Table2!$B$1:$Z$21,MATCH("xGA/90",[1]Table2!$B$1:$Z$1,0),0),"")</f>
        <v/>
      </c>
      <c r="AW86" s="63" t="str">
        <f>IFERROR(VLOOKUP(AW17,[1]Table2!$B$1:$Z$21,MATCH("xG/90",[1]Table2!$B$1:$Z$1,0),0)*VLOOKUP($C17,[1]Table2!$B$1:$Z$21,MATCH("xGA/90",[1]Table2!$B$1:$Z$1,0),0),"")</f>
        <v/>
      </c>
      <c r="AX86" s="63" t="str">
        <f>IFERROR(VLOOKUP(AX17,[1]Table2!$B$1:$Z$21,MATCH("xG/90",[1]Table2!$B$1:$Z$1,0),0)*VLOOKUP($C17,[1]Table2!$B$1:$Z$21,MATCH("xGA/90",[1]Table2!$B$1:$Z$1,0),0),"")</f>
        <v/>
      </c>
      <c r="AY86" s="63">
        <f>IFERROR(VLOOKUP(AY17,[1]Table2!$B$1:$Z$21,MATCH("xG/90",[1]Table2!$B$1:$Z$1,0),0)*VLOOKUP($C17,[1]Table2!$B$1:$Z$21,MATCH("xGA/90",[1]Table2!$B$1:$Z$1,0),0),"")</f>
        <v>2.6068965517241378</v>
      </c>
      <c r="AZ86" s="63" t="str">
        <f>IFERROR(VLOOKUP(AZ17,[1]Table2!$B$1:$Z$21,MATCH("xG/90",[1]Table2!$B$1:$Z$1,0),0)*VLOOKUP($C17,[1]Table2!$B$1:$Z$21,MATCH("xGA/90",[1]Table2!$B$1:$Z$1,0),0),"")</f>
        <v/>
      </c>
      <c r="BA86" s="63">
        <f>IFERROR(VLOOKUP(BA17,[1]Table2!$B$1:$Z$21,MATCH("xG/90",[1]Table2!$B$1:$Z$1,0),0)*VLOOKUP($C17,[1]Table2!$B$1:$Z$21,MATCH("xGA/90",[1]Table2!$B$1:$Z$1,0),0),"")</f>
        <v>1.7838709677419353</v>
      </c>
      <c r="BB86" s="63" t="str">
        <f>IFERROR(VLOOKUP(BB17,[1]Table2!$B$1:$Z$21,MATCH("xG/90",[1]Table2!$B$1:$Z$1,0),0)*VLOOKUP($C17,[1]Table2!$B$1:$Z$21,MATCH("xGA/90",[1]Table2!$B$1:$Z$1,0),0),"")</f>
        <v/>
      </c>
      <c r="BC86" s="63" t="str">
        <f>IFERROR(VLOOKUP(BC17,[1]Table2!$B$1:$Z$21,MATCH("xG/90",[1]Table2!$B$1:$Z$1,0),0)*VLOOKUP($C17,[1]Table2!$B$1:$Z$21,MATCH("xGA/90",[1]Table2!$B$1:$Z$1,0),0),"")</f>
        <v/>
      </c>
      <c r="BD86" s="63" t="str">
        <f>IFERROR(VLOOKUP(BD17,[1]Table2!$B$1:$Z$21,MATCH("xG/90",[1]Table2!$B$1:$Z$1,0),0)*VLOOKUP($C17,[1]Table2!$B$1:$Z$21,MATCH("xGA/90",[1]Table2!$B$1:$Z$1,0),0),"")</f>
        <v/>
      </c>
      <c r="BE86" s="63">
        <f>IFERROR(VLOOKUP(BE17,[1]Table2!$B$1:$Z$21,MATCH("xG/90",[1]Table2!$B$1:$Z$1,0),0)*VLOOKUP($C17,[1]Table2!$B$1:$Z$21,MATCH("xGA/90",[1]Table2!$B$1:$Z$1,0),0),"")</f>
        <v>1.3825000000000001</v>
      </c>
      <c r="BF86" s="63" t="str">
        <f>IFERROR(VLOOKUP(BF17,[1]Table2!$B$1:$Z$21,MATCH("xG/90",[1]Table2!$B$1:$Z$1,0),0)*VLOOKUP($C17,[1]Table2!$B$1:$Z$21,MATCH("xGA/90",[1]Table2!$B$1:$Z$1,0),0),"")</f>
        <v/>
      </c>
      <c r="BG86" s="63">
        <f>IFERROR(VLOOKUP(BG17,[1]Table2!$B$1:$Z$21,MATCH("xG/90",[1]Table2!$B$1:$Z$1,0),0)*VLOOKUP($C17,[1]Table2!$B$1:$Z$21,MATCH("xGA/90",[1]Table2!$B$1:$Z$1,0),0),"")</f>
        <v>1.5006249999999999</v>
      </c>
      <c r="BH86" s="63" t="str">
        <f>IFERROR(VLOOKUP(BH17,[1]Table2!$B$1:$Z$21,MATCH("xG/90",[1]Table2!$B$1:$Z$1,0),0)*VLOOKUP($C17,[1]Table2!$B$1:$Z$21,MATCH("xGA/90",[1]Table2!$B$1:$Z$1,0),0),"")</f>
        <v/>
      </c>
      <c r="BI86" s="63">
        <f>IFERROR(VLOOKUP(BI17,[1]Table2!$B$1:$Z$21,MATCH("xG/90",[1]Table2!$B$1:$Z$1,0),0)*VLOOKUP($C17,[1]Table2!$B$1:$Z$21,MATCH("xGA/90",[1]Table2!$B$1:$Z$1,0),0),"")</f>
        <v>2.447741935483871</v>
      </c>
      <c r="BJ86" s="63" t="str">
        <f>IFERROR(VLOOKUP(BJ17,[1]Table2!$B$1:$Z$21,MATCH("xG/90",[1]Table2!$B$1:$Z$1,0),0)*VLOOKUP($C17,[1]Table2!$B$1:$Z$21,MATCH("xGA/90",[1]Table2!$B$1:$Z$1,0),0),"")</f>
        <v/>
      </c>
      <c r="BK86" s="63">
        <f>IFERROR(VLOOKUP(BK17,[1]Table2!$B$1:$Z$21,MATCH("xG/90",[1]Table2!$B$1:$Z$1,0),0)*VLOOKUP($C17,[1]Table2!$B$1:$Z$21,MATCH("xGA/90",[1]Table2!$B$1:$Z$1,0),0),"")</f>
        <v>1.3781249999999998</v>
      </c>
      <c r="BL86" s="63">
        <f>IFERROR(VLOOKUP(BL17,[1]Table2!$B$1:$Z$21,MATCH("xG/90",[1]Table2!$B$1:$Z$1,0),0)*VLOOKUP($C17,[1]Table2!$B$1:$Z$21,MATCH("xGA/90",[1]Table2!$B$1:$Z$1,0),0),"")</f>
        <v>1.3825000000000001</v>
      </c>
      <c r="BM86" s="63">
        <f>IFERROR(VLOOKUP(BM17,[1]Table2!$B$1:$Z$21,MATCH("xG/90",[1]Table2!$B$1:$Z$1,0),0)*VLOOKUP($C17,[1]Table2!$B$1:$Z$21,MATCH("xGA/90",[1]Table2!$B$1:$Z$1,0),0),"")</f>
        <v>2.3006666666666664</v>
      </c>
      <c r="BN86" s="63" t="str">
        <f>IFERROR(VLOOKUP(BN17,[1]Table2!$B$1:$Z$21,MATCH("xG/90",[1]Table2!$B$1:$Z$1,0),0)*VLOOKUP($C17,[1]Table2!$B$1:$Z$21,MATCH("xGA/90",[1]Table2!$B$1:$Z$1,0),0),"")</f>
        <v/>
      </c>
      <c r="BO86" s="63">
        <f>IFERROR(VLOOKUP(BO17,[1]Table2!$B$1:$Z$21,MATCH("xG/90",[1]Table2!$B$1:$Z$1,0),0)*VLOOKUP($C17,[1]Table2!$B$1:$Z$21,MATCH("xGA/90",[1]Table2!$B$1:$Z$1,0),0),"")</f>
        <v>1.4131249999999997</v>
      </c>
      <c r="BP86" s="63" t="str">
        <f>IFERROR(VLOOKUP(BP17,[1]Table2!$B$1:$Z$21,MATCH("xG/90",[1]Table2!$B$1:$Z$1,0),0)*VLOOKUP($C17,[1]Table2!$B$1:$Z$21,MATCH("xGA/90",[1]Table2!$B$1:$Z$1,0),0),"")</f>
        <v/>
      </c>
      <c r="BQ86" s="63" t="str">
        <f>IFERROR(VLOOKUP(BQ17,[1]Table2!$B$1:$Z$21,MATCH("xG/90",[1]Table2!$B$1:$Z$1,0),0)*VLOOKUP($C17,[1]Table2!$B$1:$Z$21,MATCH("xGA/90",[1]Table2!$B$1:$Z$1,0),0),"")</f>
        <v/>
      </c>
      <c r="BR86" s="63" t="str">
        <f>IFERROR(VLOOKUP(BR17,[1]Table2!$B$1:$Z$21,MATCH("xG/90",[1]Table2!$B$1:$Z$1,0),0)*VLOOKUP($C17,[1]Table2!$B$1:$Z$21,MATCH("xGA/90",[1]Table2!$B$1:$Z$1,0),0),"")</f>
        <v/>
      </c>
      <c r="BS86" s="63" t="str">
        <f>IFERROR(VLOOKUP(BS17,[1]Table2!$B$1:$Z$21,MATCH("xG/90",[1]Table2!$B$1:$Z$1,0),0)*VLOOKUP($C17,[1]Table2!$B$1:$Z$21,MATCH("xGA/90",[1]Table2!$B$1:$Z$1,0),0),"")</f>
        <v/>
      </c>
      <c r="BT86" s="63" t="str">
        <f>IFERROR(VLOOKUP(BT17,[1]Table2!$B$1:$Z$21,MATCH("xG/90",[1]Table2!$B$1:$Z$1,0),0)*VLOOKUP($C17,[1]Table2!$B$1:$Z$21,MATCH("xGA/90",[1]Table2!$B$1:$Z$1,0),0),"")</f>
        <v/>
      </c>
      <c r="BU86" s="63">
        <f>IFERROR(VLOOKUP(BU17,[1]Table2!$B$1:$Z$21,MATCH("xG/90",[1]Table2!$B$1:$Z$1,0),0)*VLOOKUP($C17,[1]Table2!$B$1:$Z$21,MATCH("xGA/90",[1]Table2!$B$1:$Z$1,0),0),"")</f>
        <v>2.9633333333333334</v>
      </c>
      <c r="BV86" s="63">
        <f>IFERROR(VLOOKUP(BV17,[1]Table2!$B$1:$Z$21,MATCH("xG/90",[1]Table2!$B$1:$Z$1,0),0)*VLOOKUP($C17,[1]Table2!$B$1:$Z$21,MATCH("xGA/90",[1]Table2!$B$1:$Z$1,0),0),"")</f>
        <v>1.7838709677419353</v>
      </c>
      <c r="BW86" s="63">
        <f>IFERROR(VLOOKUP(BW17,[1]Table2!$B$1:$Z$21,MATCH("xG/90",[1]Table2!$B$1:$Z$1,0),0)*VLOOKUP($C17,[1]Table2!$B$1:$Z$21,MATCH("xGA/90",[1]Table2!$B$1:$Z$1,0),0),"")</f>
        <v>2.8043749999999994</v>
      </c>
      <c r="BX86" s="63" t="str">
        <f>IFERROR(VLOOKUP(BX17,[1]Table2!$B$1:$Z$21,MATCH("xG/90",[1]Table2!$B$1:$Z$1,0),0)*VLOOKUP($C17,[1]Table2!$B$1:$Z$21,MATCH("xGA/90",[1]Table2!$B$1:$Z$1,0),0),"")</f>
        <v/>
      </c>
      <c r="BY86" s="63">
        <f>IFERROR(VLOOKUP(BY17,[1]Table2!$B$1:$Z$21,MATCH("xG/90",[1]Table2!$B$1:$Z$1,0),0)*VLOOKUP($C17,[1]Table2!$B$1:$Z$21,MATCH("xGA/90",[1]Table2!$B$1:$Z$1,0),0),"")</f>
        <v>1.7368749999999999</v>
      </c>
      <c r="BZ86" s="63" t="str">
        <f>IFERROR(VLOOKUP(BZ17,[1]Table2!$B$1:$Z$21,MATCH("xG/90",[1]Table2!$B$1:$Z$1,0),0)*VLOOKUP($C17,[1]Table2!$B$1:$Z$21,MATCH("xGA/90",[1]Table2!$B$1:$Z$1,0),0),"")</f>
        <v/>
      </c>
      <c r="CA86" s="63">
        <f>IFERROR(VLOOKUP(CA17,[1]Table2!$B$1:$Z$21,MATCH("xG/90",[1]Table2!$B$1:$Z$1,0),0)*VLOOKUP($C17,[1]Table2!$B$1:$Z$21,MATCH("xGA/90",[1]Table2!$B$1:$Z$1,0),0),"")</f>
        <v>1.4043749999999999</v>
      </c>
      <c r="CB86" s="63">
        <f>IFERROR(VLOOKUP(CB17,[1]Table2!$B$1:$Z$21,MATCH("xG/90",[1]Table2!$B$1:$Z$1,0),0)*VLOOKUP($C17,[1]Table2!$B$1:$Z$21,MATCH("xGA/90",[1]Table2!$B$1:$Z$1,0),0),"")</f>
        <v>1.8561290322580646</v>
      </c>
      <c r="CC86" s="63">
        <f>IFERROR(VLOOKUP(CC17,[1]Table2!$B$1:$Z$21,MATCH("xG/90",[1]Table2!$B$1:$Z$1,0),0)*VLOOKUP($C17,[1]Table2!$B$1:$Z$21,MATCH("xGA/90",[1]Table2!$B$1:$Z$1,0),0),"")</f>
        <v>2.0299999999999998</v>
      </c>
      <c r="CD86" s="63">
        <f>IFERROR(VLOOKUP(CD17,[1]Table2!$B$1:$Z$21,MATCH("xG/90",[1]Table2!$B$1:$Z$1,0),0)*VLOOKUP($C17,[1]Table2!$B$1:$Z$21,MATCH("xGA/90",[1]Table2!$B$1:$Z$1,0),0),"")</f>
        <v>1.7432258064516128</v>
      </c>
      <c r="CE86" s="63">
        <f>IFERROR(VLOOKUP(CE17,[1]Table2!$B$1:$Z$21,MATCH("xG/90",[1]Table2!$B$1:$Z$1,0),0)*VLOOKUP($C17,[1]Table2!$B$1:$Z$21,MATCH("xGA/90",[1]Table2!$B$1:$Z$1,0),0),"")</f>
        <v>2.0956249999999996</v>
      </c>
      <c r="CF86" s="63" t="str">
        <f>IFERROR(VLOOKUP(CF17,[1]Table2!$B$1:$Z$21,MATCH("xG/90",[1]Table2!$B$1:$Z$1,0),0)*VLOOKUP($C17,[1]Table2!$B$1:$Z$21,MATCH("xGA/90",[1]Table2!$B$1:$Z$1,0),0),"")</f>
        <v/>
      </c>
      <c r="CG86" s="63">
        <f>IFERROR(VLOOKUP(CG17,[1]Table2!$B$1:$Z$21,MATCH("xG/90",[1]Table2!$B$1:$Z$1,0),0)*VLOOKUP($C17,[1]Table2!$B$1:$Z$21,MATCH("xGA/90",[1]Table2!$B$1:$Z$1,0),0),"")</f>
        <v>1.7674999999999998</v>
      </c>
      <c r="CH86" s="63" t="str">
        <f>IFERROR(VLOOKUP(CH17,[1]Table2!$B$1:$Z$21,MATCH("xG/90",[1]Table2!$B$1:$Z$1,0),0)*VLOOKUP($C17,[1]Table2!$B$1:$Z$21,MATCH("xGA/90",[1]Table2!$B$1:$Z$1,0),0),"")</f>
        <v/>
      </c>
      <c r="CI86" s="63">
        <f>IFERROR(VLOOKUP(CI17,[1]Table2!$B$1:$Z$21,MATCH("xG/90",[1]Table2!$B$1:$Z$1,0),0)*VLOOKUP($C17,[1]Table2!$B$1:$Z$21,MATCH("xGA/90",[1]Table2!$B$1:$Z$1,0),0),"")</f>
        <v>1.8287499999999997</v>
      </c>
      <c r="CJ86" s="63" t="str">
        <f>IFERROR(VLOOKUP(CJ17,[1]Table2!$B$1:$Z$21,MATCH("xG/90",[1]Table2!$B$1:$Z$1,0),0)*VLOOKUP($C17,[1]Table2!$B$1:$Z$21,MATCH("xGA/90",[1]Table2!$B$1:$Z$1,0),0),"")</f>
        <v/>
      </c>
      <c r="CK86" s="63">
        <f>IFERROR(VLOOKUP(CK17,[1]Table2!$B$1:$Z$21,MATCH("xG/90",[1]Table2!$B$1:$Z$1,0),0)*VLOOKUP($C17,[1]Table2!$B$1:$Z$21,MATCH("xGA/90",[1]Table2!$B$1:$Z$1,0),0),"")</f>
        <v>1.3343749999999999</v>
      </c>
      <c r="CL86" s="63" t="str">
        <f>IFERROR(VLOOKUP(CL17,[1]Table2!$B$1:$Z$21,MATCH("xG/90",[1]Table2!$B$1:$Z$1,0),0)*VLOOKUP($C17,[1]Table2!$B$1:$Z$21,MATCH("xGA/90",[1]Table2!$B$1:$Z$1,0),0),"")</f>
        <v/>
      </c>
      <c r="CM86" s="63" t="str">
        <f>IFERROR(VLOOKUP(CM17,[1]Table2!$B$1:$Z$21,MATCH("xG/90",[1]Table2!$B$1:$Z$1,0),0)*VLOOKUP($C17,[1]Table2!$B$1:$Z$21,MATCH("xGA/90",[1]Table2!$B$1:$Z$1,0),0),"")</f>
        <v/>
      </c>
      <c r="CN86" s="63" t="str">
        <f>IFERROR(VLOOKUP(CN17,[1]Table2!$B$1:$Z$21,MATCH("xG/90",[1]Table2!$B$1:$Z$1,0),0)*VLOOKUP($C17,[1]Table2!$B$1:$Z$21,MATCH("xGA/90",[1]Table2!$B$1:$Z$1,0),0),"")</f>
        <v/>
      </c>
      <c r="CO86" s="63" t="str">
        <f>IFERROR(VLOOKUP(CO17,[1]Table2!$B$1:$Z$21,MATCH("xG/90",[1]Table2!$B$1:$Z$1,0),0)*VLOOKUP($C17,[1]Table2!$B$1:$Z$21,MATCH("xGA/90",[1]Table2!$B$1:$Z$1,0),0),"")</f>
        <v/>
      </c>
      <c r="CP86" s="63" t="str">
        <f>IFERROR(VLOOKUP(CP17,[1]Table2!$B$1:$Z$21,MATCH("xG/90",[1]Table2!$B$1:$Z$1,0),0)*VLOOKUP($C17,[1]Table2!$B$1:$Z$21,MATCH("xGA/90",[1]Table2!$B$1:$Z$1,0),0),"")</f>
        <v/>
      </c>
      <c r="CQ86" s="63" t="str">
        <f>IFERROR(VLOOKUP(CQ17,[1]Table2!$B$1:$Z$21,MATCH("xG/90",[1]Table2!$B$1:$Z$1,0),0)*VLOOKUP($C17,[1]Table2!$B$1:$Z$21,MATCH("xGA/90",[1]Table2!$B$1:$Z$1,0),0),"")</f>
        <v/>
      </c>
      <c r="CR86" s="63" t="str">
        <f>IFERROR(VLOOKUP(CR17,[1]Table2!$B$1:$Z$21,MATCH("xG/90",[1]Table2!$B$1:$Z$1,0),0)*VLOOKUP($C17,[1]Table2!$B$1:$Z$21,MATCH("xGA/90",[1]Table2!$B$1:$Z$1,0),0),"")</f>
        <v/>
      </c>
      <c r="CS86" s="63" t="str">
        <f>IFERROR(VLOOKUP(CS17,[1]Table2!$B$1:$Z$21,MATCH("xG/90",[1]Table2!$B$1:$Z$1,0),0)*VLOOKUP($C17,[1]Table2!$B$1:$Z$21,MATCH("xGA/90",[1]Table2!$B$1:$Z$1,0),0),"")</f>
        <v/>
      </c>
      <c r="CT86" s="63" t="str">
        <f>IFERROR(VLOOKUP(CT17,[1]Table2!$B$1:$Z$21,MATCH("xG/90",[1]Table2!$B$1:$Z$1,0),0)*VLOOKUP($C17,[1]Table2!$B$1:$Z$21,MATCH("xGA/90",[1]Table2!$B$1:$Z$1,0),0),"")</f>
        <v/>
      </c>
      <c r="CU86" s="63" t="str">
        <f>IFERROR(VLOOKUP(CU17,[1]Table2!$B$1:$Z$21,MATCH("xG/90",[1]Table2!$B$1:$Z$1,0),0)*VLOOKUP($C17,[1]Table2!$B$1:$Z$21,MATCH("xGA/90",[1]Table2!$B$1:$Z$1,0),0),"")</f>
        <v/>
      </c>
      <c r="CV86" s="63" t="str">
        <f>IFERROR(VLOOKUP(CV17,[1]Table2!$B$1:$Z$21,MATCH("xG/90",[1]Table2!$B$1:$Z$1,0),0)*VLOOKUP($C17,[1]Table2!$B$1:$Z$21,MATCH("xGA/90",[1]Table2!$B$1:$Z$1,0),0),"")</f>
        <v/>
      </c>
      <c r="CW86" s="63" t="str">
        <f>IFERROR(VLOOKUP(CW17,[1]Table2!$B$1:$Z$21,MATCH("xG/90",[1]Table2!$B$1:$Z$1,0),0)*VLOOKUP($C17,[1]Table2!$B$1:$Z$21,MATCH("xGA/90",[1]Table2!$B$1:$Z$1,0),0),"")</f>
        <v/>
      </c>
      <c r="CX86" s="63" t="str">
        <f>IFERROR(VLOOKUP(CX17,[1]Table2!$B$1:$Z$21,MATCH("xG/90",[1]Table2!$B$1:$Z$1,0),0)*VLOOKUP($C17,[1]Table2!$B$1:$Z$21,MATCH("xGA/90",[1]Table2!$B$1:$Z$1,0),0),"")</f>
        <v/>
      </c>
      <c r="CY86" s="63" t="str">
        <f>IFERROR(VLOOKUP(CY17,[1]Table2!$B$1:$Z$21,MATCH("xG/90",[1]Table2!$B$1:$Z$1,0),0)*VLOOKUP($C17,[1]Table2!$B$1:$Z$21,MATCH("xGA/90",[1]Table2!$B$1:$Z$1,0),0),"")</f>
        <v/>
      </c>
      <c r="CZ86" s="63" t="str">
        <f>IFERROR(VLOOKUP(CZ17,[1]Table2!$B$1:$Z$21,MATCH("xG/90",[1]Table2!$B$1:$Z$1,0),0)*VLOOKUP($C17,[1]Table2!$B$1:$Z$21,MATCH("xGA/90",[1]Table2!$B$1:$Z$1,0),0),"")</f>
        <v/>
      </c>
      <c r="DA86" s="63" t="str">
        <f>IFERROR(VLOOKUP(DA17,[1]Table2!$B$1:$Z$21,MATCH("xG/90",[1]Table2!$B$1:$Z$1,0),0)*VLOOKUP($C17,[1]Table2!$B$1:$Z$21,MATCH("xGA/90",[1]Table2!$B$1:$Z$1,0),0),"")</f>
        <v/>
      </c>
      <c r="DB86" s="63" t="str">
        <f>IFERROR(VLOOKUP(DB17,[1]Table2!$B$1:$Z$21,MATCH("xG/90",[1]Table2!$B$1:$Z$1,0),0)*VLOOKUP($C17,[1]Table2!$B$1:$Z$21,MATCH("xGA/90",[1]Table2!$B$1:$Z$1,0),0),"")</f>
        <v/>
      </c>
      <c r="DC86" s="63" t="str">
        <f>IFERROR(VLOOKUP(DC17,[1]Table2!$B$1:$Z$21,MATCH("xG/90",[1]Table2!$B$1:$Z$1,0),0)*VLOOKUP($C17,[1]Table2!$B$1:$Z$21,MATCH("xGA/90",[1]Table2!$B$1:$Z$1,0),0),"")</f>
        <v/>
      </c>
      <c r="DE86" s="101"/>
      <c r="DF86" s="101"/>
      <c r="DG86" s="101"/>
      <c r="DH86" s="101"/>
      <c r="DI86" s="101"/>
      <c r="DJ86" s="101"/>
    </row>
    <row r="87" spans="1:114" s="49" customFormat="1" ht="21.75" customHeight="1" x14ac:dyDescent="0.25">
      <c r="A87" s="48" t="s">
        <v>79</v>
      </c>
      <c r="B87" s="44">
        <f>VLOOKUP(A87,[1]Table!$B$1:$O$21,MATCH("xGD/90",[1]Table!$B$1:$O$1,0),0)</f>
        <v>1.3</v>
      </c>
      <c r="C87" s="45" t="s">
        <v>12</v>
      </c>
      <c r="D87" s="63" t="str">
        <f>IFERROR(VLOOKUP(D18,[1]Table2!$B$1:$Z$21,MATCH("xG/90",[1]Table2!$B$1:$Z$1,0),0)*VLOOKUP($C18,[1]Table2!$B$1:$Z$21,MATCH("xGA/90",[1]Table2!$B$1:$Z$1,0),0),"")</f>
        <v/>
      </c>
      <c r="E87" s="63">
        <f>IFERROR(VLOOKUP(E18,[1]Table2!$B$1:$Z$21,MATCH("xG/90",[1]Table2!$B$1:$Z$1,0),0)*VLOOKUP($C18,[1]Table2!$B$1:$Z$21,MATCH("xGA/90",[1]Table2!$B$1:$Z$1,0),0),"")</f>
        <v>1.082741935483871</v>
      </c>
      <c r="F87" s="63" t="str">
        <f>IFERROR(VLOOKUP(F18,[1]Table2!$B$1:$Z$21,MATCH("xG/90",[1]Table2!$B$1:$Z$1,0),0)*VLOOKUP($C18,[1]Table2!$B$1:$Z$21,MATCH("xGA/90",[1]Table2!$B$1:$Z$1,0),0),"")</f>
        <v/>
      </c>
      <c r="G87" s="63">
        <f>IFERROR(VLOOKUP(G18,[1]Table2!$B$1:$Z$21,MATCH("xG/90",[1]Table2!$B$1:$Z$1,0),0)*VLOOKUP($C18,[1]Table2!$B$1:$Z$21,MATCH("xGA/90",[1]Table2!$B$1:$Z$1,0),0),"")</f>
        <v>0.82432291666666657</v>
      </c>
      <c r="H87" s="63" t="str">
        <f>IFERROR(VLOOKUP(H18,[1]Table2!$B$1:$Z$21,MATCH("xG/90",[1]Table2!$B$1:$Z$1,0),0)*VLOOKUP($C18,[1]Table2!$B$1:$Z$21,MATCH("xGA/90",[1]Table2!$B$1:$Z$1,0),0),"")</f>
        <v/>
      </c>
      <c r="I87" s="63">
        <f>IFERROR(VLOOKUP(I18,[1]Table2!$B$1:$Z$21,MATCH("xG/90",[1]Table2!$B$1:$Z$1,0),0)*VLOOKUP($C18,[1]Table2!$B$1:$Z$21,MATCH("xGA/90",[1]Table2!$B$1:$Z$1,0),0),"")</f>
        <v>1.4278494623655915</v>
      </c>
      <c r="J87" s="63" t="str">
        <f>IFERROR(VLOOKUP(J18,[1]Table2!$B$1:$Z$21,MATCH("xG/90",[1]Table2!$B$1:$Z$1,0),0)*VLOOKUP($C18,[1]Table2!$B$1:$Z$21,MATCH("xGA/90",[1]Table2!$B$1:$Z$1,0),0),"")</f>
        <v/>
      </c>
      <c r="K87" s="63">
        <f>IFERROR(VLOOKUP(K18,[1]Table2!$B$1:$Z$21,MATCH("xG/90",[1]Table2!$B$1:$Z$1,0),0)*VLOOKUP($C18,[1]Table2!$B$1:$Z$21,MATCH("xGA/90",[1]Table2!$B$1:$Z$1,0),0),"")</f>
        <v>0.80390624999999993</v>
      </c>
      <c r="L87" s="63">
        <f>IFERROR(VLOOKUP(L18,[1]Table2!$B$1:$Z$21,MATCH("xG/90",[1]Table2!$B$1:$Z$1,0),0)*VLOOKUP($C18,[1]Table2!$B$1:$Z$21,MATCH("xGA/90",[1]Table2!$B$1:$Z$1,0),0),"")</f>
        <v>0.81921875</v>
      </c>
      <c r="M87" s="63">
        <f>IFERROR(VLOOKUP(M18,[1]Table2!$B$1:$Z$21,MATCH("xG/90",[1]Table2!$B$1:$Z$1,0),0)*VLOOKUP($C18,[1]Table2!$B$1:$Z$21,MATCH("xGA/90",[1]Table2!$B$1:$Z$1,0),0),"")</f>
        <v>1.0667708333333332</v>
      </c>
      <c r="N87" s="63" t="str">
        <f>IFERROR(VLOOKUP(N18,[1]Table2!$B$1:$Z$21,MATCH("xG/90",[1]Table2!$B$1:$Z$1,0),0)*VLOOKUP($C18,[1]Table2!$B$1:$Z$21,MATCH("xGA/90",[1]Table2!$B$1:$Z$1,0),0),"")</f>
        <v/>
      </c>
      <c r="O87" s="63" t="str">
        <f>IFERROR(VLOOKUP(O18,[1]Table2!$B$1:$Z$21,MATCH("xG/90",[1]Table2!$B$1:$Z$1,0),0)*VLOOKUP($C18,[1]Table2!$B$1:$Z$21,MATCH("xGA/90",[1]Table2!$B$1:$Z$1,0),0),"")</f>
        <v/>
      </c>
      <c r="P87" s="63" t="str">
        <f>IFERROR(VLOOKUP(P18,[1]Table2!$B$1:$Z$21,MATCH("xG/90",[1]Table2!$B$1:$Z$1,0),0)*VLOOKUP($C18,[1]Table2!$B$1:$Z$21,MATCH("xGA/90",[1]Table2!$B$1:$Z$1,0),0),"")</f>
        <v/>
      </c>
      <c r="Q87" s="63">
        <f>IFERROR(VLOOKUP(Q18,[1]Table2!$B$1:$Z$21,MATCH("xG/90",[1]Table2!$B$1:$Z$1,0),0)*VLOOKUP($C18,[1]Table2!$B$1:$Z$21,MATCH("xGA/90",[1]Table2!$B$1:$Z$1,0),0),"")</f>
        <v>0.80645833333333339</v>
      </c>
      <c r="R87" s="63" t="str">
        <f>IFERROR(VLOOKUP(R18,[1]Table2!$B$1:$Z$21,MATCH("xG/90",[1]Table2!$B$1:$Z$1,0),0)*VLOOKUP($C18,[1]Table2!$B$1:$Z$21,MATCH("xGA/90",[1]Table2!$B$1:$Z$1,0),0),"")</f>
        <v/>
      </c>
      <c r="S87" s="63" t="str">
        <f>IFERROR(VLOOKUP(S18,[1]Table2!$B$1:$Z$21,MATCH("xG/90",[1]Table2!$B$1:$Z$1,0),0)*VLOOKUP($C18,[1]Table2!$B$1:$Z$21,MATCH("xGA/90",[1]Table2!$B$1:$Z$1,0),0),"")</f>
        <v/>
      </c>
      <c r="T87" s="63" t="str">
        <f>IFERROR(VLOOKUP(T18,[1]Table2!$B$1:$Z$21,MATCH("xG/90",[1]Table2!$B$1:$Z$1,0),0)*VLOOKUP($C18,[1]Table2!$B$1:$Z$21,MATCH("xGA/90",[1]Table2!$B$1:$Z$1,0),0),"")</f>
        <v/>
      </c>
      <c r="U87" s="63">
        <f>IFERROR(VLOOKUP(U18,[1]Table2!$B$1:$Z$21,MATCH("xG/90",[1]Table2!$B$1:$Z$1,0),0)*VLOOKUP($C18,[1]Table2!$B$1:$Z$21,MATCH("xGA/90",[1]Table2!$B$1:$Z$1,0),0),"")</f>
        <v>1.3420555555555556</v>
      </c>
      <c r="V87" s="63" t="str">
        <f>IFERROR(VLOOKUP(V18,[1]Table2!$B$1:$Z$21,MATCH("xG/90",[1]Table2!$B$1:$Z$1,0),0)*VLOOKUP($C18,[1]Table2!$B$1:$Z$21,MATCH("xGA/90",[1]Table2!$B$1:$Z$1,0),0),"")</f>
        <v/>
      </c>
      <c r="W87" s="63">
        <f>IFERROR(VLOOKUP(W18,[1]Table2!$B$1:$Z$21,MATCH("xG/90",[1]Table2!$B$1:$Z$1,0),0)*VLOOKUP($C18,[1]Table2!$B$1:$Z$21,MATCH("xGA/90",[1]Table2!$B$1:$Z$1,0),0),"")</f>
        <v>0.77838541666666661</v>
      </c>
      <c r="X87" s="63" t="str">
        <f>IFERROR(VLOOKUP(X18,[1]Table2!$B$1:$Z$21,MATCH("xG/90",[1]Table2!$B$1:$Z$1,0),0)*VLOOKUP($C18,[1]Table2!$B$1:$Z$21,MATCH("xGA/90",[1]Table2!$B$1:$Z$1,0),0),"")</f>
        <v/>
      </c>
      <c r="Y87" s="63">
        <f>IFERROR(VLOOKUP(Y18,[1]Table2!$B$1:$Z$21,MATCH("xG/90",[1]Table2!$B$1:$Z$1,0),0)*VLOOKUP($C18,[1]Table2!$B$1:$Z$21,MATCH("xGA/90",[1]Table2!$B$1:$Z$1,0),0),"")</f>
        <v>1.514784946236559</v>
      </c>
      <c r="Z87" s="63" t="str">
        <f>IFERROR(VLOOKUP(Z18,[1]Table2!$B$1:$Z$21,MATCH("xG/90",[1]Table2!$B$1:$Z$1,0),0)*VLOOKUP($C18,[1]Table2!$B$1:$Z$21,MATCH("xGA/90",[1]Table2!$B$1:$Z$1,0),0),"")</f>
        <v/>
      </c>
      <c r="AA87" s="63">
        <f>IFERROR(VLOOKUP(AA18,[1]Table2!$B$1:$Z$21,MATCH("xG/90",[1]Table2!$B$1:$Z$1,0),0)*VLOOKUP($C18,[1]Table2!$B$1:$Z$21,MATCH("xGA/90",[1]Table2!$B$1:$Z$1,0),0),"")</f>
        <v>1.5206896551724136</v>
      </c>
      <c r="AB87" s="63" t="str">
        <f>IFERROR(VLOOKUP(AB18,[1]Table2!$B$1:$Z$21,MATCH("xG/90",[1]Table2!$B$1:$Z$1,0),0)*VLOOKUP($C18,[1]Table2!$B$1:$Z$21,MATCH("xGA/90",[1]Table2!$B$1:$Z$1,0),0),"")</f>
        <v/>
      </c>
      <c r="AC87" s="63">
        <f>IFERROR(VLOOKUP(AC18,[1]Table2!$B$1:$Z$21,MATCH("xG/90",[1]Table2!$B$1:$Z$1,0),0)*VLOOKUP($C18,[1]Table2!$B$1:$Z$21,MATCH("xGA/90",[1]Table2!$B$1:$Z$1,0),0),"")</f>
        <v>1.0310416666666666</v>
      </c>
      <c r="AD87" s="63" t="str">
        <f>IFERROR(VLOOKUP(AD18,[1]Table2!$B$1:$Z$21,MATCH("xG/90",[1]Table2!$B$1:$Z$1,0),0)*VLOOKUP($C18,[1]Table2!$B$1:$Z$21,MATCH("xGA/90",[1]Table2!$B$1:$Z$1,0),0),"")</f>
        <v/>
      </c>
      <c r="AE87" s="63">
        <f>IFERROR(VLOOKUP(AE18,[1]Table2!$B$1:$Z$21,MATCH("xG/90",[1]Table2!$B$1:$Z$1,0),0)*VLOOKUP($C18,[1]Table2!$B$1:$Z$21,MATCH("xGA/90",[1]Table2!$B$1:$Z$1,0),0),"")</f>
        <v>1.0168817204301075</v>
      </c>
      <c r="AF87" s="63" t="str">
        <f>IFERROR(VLOOKUP(AF18,[1]Table2!$B$1:$Z$21,MATCH("xG/90",[1]Table2!$B$1:$Z$1,0),0)*VLOOKUP($C18,[1]Table2!$B$1:$Z$21,MATCH("xGA/90",[1]Table2!$B$1:$Z$1,0),0),"")</f>
        <v/>
      </c>
      <c r="AG87" s="63">
        <f>IFERROR(VLOOKUP(AG18,[1]Table2!$B$1:$Z$21,MATCH("xG/90",[1]Table2!$B$1:$Z$1,0),0)*VLOOKUP($C18,[1]Table2!$B$1:$Z$21,MATCH("xGA/90",[1]Table2!$B$1:$Z$1,0),0),"")</f>
        <v>1.2224479166666666</v>
      </c>
      <c r="AH87" s="63" t="str">
        <f>IFERROR(VLOOKUP(AH18,[1]Table2!$B$1:$Z$21,MATCH("xG/90",[1]Table2!$B$1:$Z$1,0),0)*VLOOKUP($C18,[1]Table2!$B$1:$Z$21,MATCH("xGA/90",[1]Table2!$B$1:$Z$1,0),0),"")</f>
        <v/>
      </c>
      <c r="AI87" s="63" t="str">
        <f>IFERROR(VLOOKUP(AI18,[1]Table2!$B$1:$Z$21,MATCH("xG/90",[1]Table2!$B$1:$Z$1,0),0)*VLOOKUP($C18,[1]Table2!$B$1:$Z$21,MATCH("xGA/90",[1]Table2!$B$1:$Z$1,0),0),"")</f>
        <v/>
      </c>
      <c r="AJ87" s="63" t="str">
        <f>IFERROR(VLOOKUP(AJ18,[1]Table2!$B$1:$Z$21,MATCH("xG/90",[1]Table2!$B$1:$Z$1,0),0)*VLOOKUP($C18,[1]Table2!$B$1:$Z$21,MATCH("xGA/90",[1]Table2!$B$1:$Z$1,0),0),"")</f>
        <v/>
      </c>
      <c r="AK87" s="63" t="str">
        <f>IFERROR(VLOOKUP(AK18,[1]Table2!$B$1:$Z$21,MATCH("xG/90",[1]Table2!$B$1:$Z$1,0),0)*VLOOKUP($C18,[1]Table2!$B$1:$Z$21,MATCH("xGA/90",[1]Table2!$B$1:$Z$1,0),0),"")</f>
        <v/>
      </c>
      <c r="AL87" s="63" t="str">
        <f>IFERROR(VLOOKUP(AL18,[1]Table2!$B$1:$Z$21,MATCH("xG/90",[1]Table2!$B$1:$Z$1,0),0)*VLOOKUP($C18,[1]Table2!$B$1:$Z$21,MATCH("xGA/90",[1]Table2!$B$1:$Z$1,0),0),"")</f>
        <v/>
      </c>
      <c r="AM87" s="63" t="str">
        <f>IFERROR(VLOOKUP(AM18,[1]Table2!$B$1:$Z$21,MATCH("xG/90",[1]Table2!$B$1:$Z$1,0),0)*VLOOKUP($C18,[1]Table2!$B$1:$Z$21,MATCH("xGA/90",[1]Table2!$B$1:$Z$1,0),0),"")</f>
        <v/>
      </c>
      <c r="AN87" s="63" t="str">
        <f>IFERROR(VLOOKUP(AN18,[1]Table2!$B$1:$Z$21,MATCH("xG/90",[1]Table2!$B$1:$Z$1,0),0)*VLOOKUP($C18,[1]Table2!$B$1:$Z$21,MATCH("xGA/90",[1]Table2!$B$1:$Z$1,0),0),"")</f>
        <v/>
      </c>
      <c r="AO87" s="63" t="str">
        <f>IFERROR(VLOOKUP(AO18,[1]Table2!$B$1:$Z$21,MATCH("xG/90",[1]Table2!$B$1:$Z$1,0),0)*VLOOKUP($C18,[1]Table2!$B$1:$Z$21,MATCH("xGA/90",[1]Table2!$B$1:$Z$1,0),0),"")</f>
        <v/>
      </c>
      <c r="AP87" s="63" t="str">
        <f>IFERROR(VLOOKUP(AP18,[1]Table2!$B$1:$Z$21,MATCH("xG/90",[1]Table2!$B$1:$Z$1,0),0)*VLOOKUP($C18,[1]Table2!$B$1:$Z$21,MATCH("xGA/90",[1]Table2!$B$1:$Z$1,0),0),"")</f>
        <v/>
      </c>
      <c r="AQ87" s="63" t="str">
        <f>IFERROR(VLOOKUP(AQ18,[1]Table2!$B$1:$Z$21,MATCH("xG/90",[1]Table2!$B$1:$Z$1,0),0)*VLOOKUP($C18,[1]Table2!$B$1:$Z$21,MATCH("xGA/90",[1]Table2!$B$1:$Z$1,0),0),"")</f>
        <v/>
      </c>
      <c r="AR87" s="63" t="str">
        <f>IFERROR(VLOOKUP(AR18,[1]Table2!$B$1:$Z$21,MATCH("xG/90",[1]Table2!$B$1:$Z$1,0),0)*VLOOKUP($C18,[1]Table2!$B$1:$Z$21,MATCH("xGA/90",[1]Table2!$B$1:$Z$1,0),0),"")</f>
        <v/>
      </c>
      <c r="AS87" s="63" t="str">
        <f>IFERROR(VLOOKUP(AS18,[1]Table2!$B$1:$Z$21,MATCH("xG/90",[1]Table2!$B$1:$Z$1,0),0)*VLOOKUP($C18,[1]Table2!$B$1:$Z$21,MATCH("xGA/90",[1]Table2!$B$1:$Z$1,0),0),"")</f>
        <v/>
      </c>
      <c r="AT87" s="63">
        <f>IFERROR(VLOOKUP(AT18,[1]Table2!$B$1:$Z$21,MATCH("xG/90",[1]Table2!$B$1:$Z$1,0),0)*VLOOKUP($C18,[1]Table2!$B$1:$Z$21,MATCH("xGA/90",[1]Table2!$B$1:$Z$1,0),0),"")</f>
        <v>1.0131770833333333</v>
      </c>
      <c r="AU87" s="63">
        <f>IFERROR(VLOOKUP(AU18,[1]Table2!$B$1:$Z$21,MATCH("xG/90",[1]Table2!$B$1:$Z$1,0),0)*VLOOKUP($C18,[1]Table2!$B$1:$Z$21,MATCH("xGA/90",[1]Table2!$B$1:$Z$1,0),0),"")</f>
        <v>0.87536458333333322</v>
      </c>
      <c r="AV87" s="63">
        <f>IFERROR(VLOOKUP(AV18,[1]Table2!$B$1:$Z$21,MATCH("xG/90",[1]Table2!$B$1:$Z$1,0),0)*VLOOKUP($C18,[1]Table2!$B$1:$Z$21,MATCH("xGA/90",[1]Table2!$B$1:$Z$1,0),0),"")</f>
        <v>1.0405913978494623</v>
      </c>
      <c r="AW87" s="63" t="str">
        <f>IFERROR(VLOOKUP(AW18,[1]Table2!$B$1:$Z$21,MATCH("xG/90",[1]Table2!$B$1:$Z$1,0),0)*VLOOKUP($C18,[1]Table2!$B$1:$Z$21,MATCH("xGA/90",[1]Table2!$B$1:$Z$1,0),0),"")</f>
        <v/>
      </c>
      <c r="AX87" s="63" t="str">
        <f>IFERROR(VLOOKUP(AX18,[1]Table2!$B$1:$Z$21,MATCH("xG/90",[1]Table2!$B$1:$Z$1,0),0)*VLOOKUP($C18,[1]Table2!$B$1:$Z$21,MATCH("xGA/90",[1]Table2!$B$1:$Z$1,0),0),"")</f>
        <v/>
      </c>
      <c r="AY87" s="63">
        <f>IFERROR(VLOOKUP(AY18,[1]Table2!$B$1:$Z$21,MATCH("xG/90",[1]Table2!$B$1:$Z$1,0),0)*VLOOKUP($C18,[1]Table2!$B$1:$Z$21,MATCH("xGA/90",[1]Table2!$B$1:$Z$1,0),0),"")</f>
        <v>1.3420555555555556</v>
      </c>
      <c r="AZ87" s="63">
        <f>IFERROR(VLOOKUP(AZ18,[1]Table2!$B$1:$Z$21,MATCH("xG/90",[1]Table2!$B$1:$Z$1,0),0)*VLOOKUP($C18,[1]Table2!$B$1:$Z$21,MATCH("xGA/90",[1]Table2!$B$1:$Z$1,0),0),"")</f>
        <v>1.1841666666666666</v>
      </c>
      <c r="BA87" s="63">
        <f>IFERROR(VLOOKUP(BA18,[1]Table2!$B$1:$Z$21,MATCH("xG/90",[1]Table2!$B$1:$Z$1,0),0)*VLOOKUP($C18,[1]Table2!$B$1:$Z$21,MATCH("xGA/90",[1]Table2!$B$1:$Z$1,0),0),"")</f>
        <v>0.80645833333333339</v>
      </c>
      <c r="BB87" s="63" t="str">
        <f>IFERROR(VLOOKUP(BB18,[1]Table2!$B$1:$Z$21,MATCH("xG/90",[1]Table2!$B$1:$Z$1,0),0)*VLOOKUP($C18,[1]Table2!$B$1:$Z$21,MATCH("xGA/90",[1]Table2!$B$1:$Z$1,0),0),"")</f>
        <v/>
      </c>
      <c r="BC87" s="63" t="str">
        <f>IFERROR(VLOOKUP(BC18,[1]Table2!$B$1:$Z$21,MATCH("xG/90",[1]Table2!$B$1:$Z$1,0),0)*VLOOKUP($C18,[1]Table2!$B$1:$Z$21,MATCH("xGA/90",[1]Table2!$B$1:$Z$1,0),0),"")</f>
        <v/>
      </c>
      <c r="BD87" s="63" t="str">
        <f>IFERROR(VLOOKUP(BD18,[1]Table2!$B$1:$Z$21,MATCH("xG/90",[1]Table2!$B$1:$Z$1,0),0)*VLOOKUP($C18,[1]Table2!$B$1:$Z$21,MATCH("xGA/90",[1]Table2!$B$1:$Z$1,0),0),"")</f>
        <v/>
      </c>
      <c r="BE87" s="63">
        <f>IFERROR(VLOOKUP(BE18,[1]Table2!$B$1:$Z$21,MATCH("xG/90",[1]Table2!$B$1:$Z$1,0),0)*VLOOKUP($C18,[1]Table2!$B$1:$Z$21,MATCH("xGA/90",[1]Table2!$B$1:$Z$1,0),0),"")</f>
        <v>1.1841666666666666</v>
      </c>
      <c r="BF87" s="63" t="str">
        <f>IFERROR(VLOOKUP(BF18,[1]Table2!$B$1:$Z$21,MATCH("xG/90",[1]Table2!$B$1:$Z$1,0),0)*VLOOKUP($C18,[1]Table2!$B$1:$Z$21,MATCH("xGA/90",[1]Table2!$B$1:$Z$1,0),0),"")</f>
        <v/>
      </c>
      <c r="BG87" s="63">
        <f>IFERROR(VLOOKUP(BG18,[1]Table2!$B$1:$Z$21,MATCH("xG/90",[1]Table2!$B$1:$Z$1,0),0)*VLOOKUP($C18,[1]Table2!$B$1:$Z$21,MATCH("xGA/90",[1]Table2!$B$1:$Z$1,0),0),"")</f>
        <v>1.0667708333333332</v>
      </c>
      <c r="BH87" s="63">
        <f>IFERROR(VLOOKUP(BH18,[1]Table2!$B$1:$Z$21,MATCH("xG/90",[1]Table2!$B$1:$Z$1,0),0)*VLOOKUP($C18,[1]Table2!$B$1:$Z$21,MATCH("xGA/90",[1]Table2!$B$1:$Z$1,0),0),"")</f>
        <v>1.6358854166666665</v>
      </c>
      <c r="BI87" s="63">
        <f>IFERROR(VLOOKUP(BI18,[1]Table2!$B$1:$Z$21,MATCH("xG/90",[1]Table2!$B$1:$Z$1,0),0)*VLOOKUP($C18,[1]Table2!$B$1:$Z$21,MATCH("xGA/90",[1]Table2!$B$1:$Z$1,0),0),"")</f>
        <v>0.81921875</v>
      </c>
      <c r="BJ87" s="63" t="str">
        <f>IFERROR(VLOOKUP(BJ18,[1]Table2!$B$1:$Z$21,MATCH("xG/90",[1]Table2!$B$1:$Z$1,0),0)*VLOOKUP($C18,[1]Table2!$B$1:$Z$21,MATCH("xGA/90",[1]Table2!$B$1:$Z$1,0),0),"")</f>
        <v/>
      </c>
      <c r="BK87" s="63">
        <f>IFERROR(VLOOKUP(BK18,[1]Table2!$B$1:$Z$21,MATCH("xG/90",[1]Table2!$B$1:$Z$1,0),0)*VLOOKUP($C18,[1]Table2!$B$1:$Z$21,MATCH("xGA/90",[1]Table2!$B$1:$Z$1,0),0),"")</f>
        <v>0.82432291666666657</v>
      </c>
      <c r="BL87" s="63" t="str">
        <f>IFERROR(VLOOKUP(BL18,[1]Table2!$B$1:$Z$21,MATCH("xG/90",[1]Table2!$B$1:$Z$1,0),0)*VLOOKUP($C18,[1]Table2!$B$1:$Z$21,MATCH("xGA/90",[1]Table2!$B$1:$Z$1,0),0),"")</f>
        <v/>
      </c>
      <c r="BM87" s="63">
        <f>IFERROR(VLOOKUP(BM18,[1]Table2!$B$1:$Z$21,MATCH("xG/90",[1]Table2!$B$1:$Z$1,0),0)*VLOOKUP($C18,[1]Table2!$B$1:$Z$21,MATCH("xGA/90",[1]Table2!$B$1:$Z$1,0),0),"")</f>
        <v>1.4278494623655915</v>
      </c>
      <c r="BN87" s="63" t="str">
        <f>IFERROR(VLOOKUP(BN18,[1]Table2!$B$1:$Z$21,MATCH("xG/90",[1]Table2!$B$1:$Z$1,0),0)*VLOOKUP($C18,[1]Table2!$B$1:$Z$21,MATCH("xGA/90",[1]Table2!$B$1:$Z$1,0),0),"")</f>
        <v/>
      </c>
      <c r="BO87" s="63">
        <f>IFERROR(VLOOKUP(BO18,[1]Table2!$B$1:$Z$21,MATCH("xG/90",[1]Table2!$B$1:$Z$1,0),0)*VLOOKUP($C18,[1]Table2!$B$1:$Z$21,MATCH("xGA/90",[1]Table2!$B$1:$Z$1,0),0),"")</f>
        <v>0.80390624999999993</v>
      </c>
      <c r="BP87" s="63" t="str">
        <f>IFERROR(VLOOKUP(BP18,[1]Table2!$B$1:$Z$21,MATCH("xG/90",[1]Table2!$B$1:$Z$1,0),0)*VLOOKUP($C18,[1]Table2!$B$1:$Z$21,MATCH("xGA/90",[1]Table2!$B$1:$Z$1,0),0),"")</f>
        <v/>
      </c>
      <c r="BQ87" s="63" t="str">
        <f>IFERROR(VLOOKUP(BQ18,[1]Table2!$B$1:$Z$21,MATCH("xG/90",[1]Table2!$B$1:$Z$1,0),0)*VLOOKUP($C18,[1]Table2!$B$1:$Z$21,MATCH("xGA/90",[1]Table2!$B$1:$Z$1,0),0),"")</f>
        <v/>
      </c>
      <c r="BR87" s="63" t="str">
        <f>IFERROR(VLOOKUP(BR18,[1]Table2!$B$1:$Z$21,MATCH("xG/90",[1]Table2!$B$1:$Z$1,0),0)*VLOOKUP($C18,[1]Table2!$B$1:$Z$21,MATCH("xGA/90",[1]Table2!$B$1:$Z$1,0),0),"")</f>
        <v/>
      </c>
      <c r="BS87" s="63" t="str">
        <f>IFERROR(VLOOKUP(BS18,[1]Table2!$B$1:$Z$21,MATCH("xG/90",[1]Table2!$B$1:$Z$1,0),0)*VLOOKUP($C18,[1]Table2!$B$1:$Z$21,MATCH("xGA/90",[1]Table2!$B$1:$Z$1,0),0),"")</f>
        <v/>
      </c>
      <c r="BT87" s="63" t="str">
        <f>IFERROR(VLOOKUP(BT18,[1]Table2!$B$1:$Z$21,MATCH("xG/90",[1]Table2!$B$1:$Z$1,0),0)*VLOOKUP($C18,[1]Table2!$B$1:$Z$21,MATCH("xGA/90",[1]Table2!$B$1:$Z$1,0),0),"")</f>
        <v/>
      </c>
      <c r="BU87" s="63">
        <f>IFERROR(VLOOKUP(BU18,[1]Table2!$B$1:$Z$21,MATCH("xG/90",[1]Table2!$B$1:$Z$1,0),0)*VLOOKUP($C18,[1]Table2!$B$1:$Z$21,MATCH("xGA/90",[1]Table2!$B$1:$Z$1,0),0),"")</f>
        <v>1.514784946236559</v>
      </c>
      <c r="BV87" s="63" t="str">
        <f>IFERROR(VLOOKUP(BV18,[1]Table2!$B$1:$Z$21,MATCH("xG/90",[1]Table2!$B$1:$Z$1,0),0)*VLOOKUP($C18,[1]Table2!$B$1:$Z$21,MATCH("xGA/90",[1]Table2!$B$1:$Z$1,0),0),"")</f>
        <v/>
      </c>
      <c r="BW87" s="63">
        <f>IFERROR(VLOOKUP(BW18,[1]Table2!$B$1:$Z$21,MATCH("xG/90",[1]Table2!$B$1:$Z$1,0),0)*VLOOKUP($C18,[1]Table2!$B$1:$Z$21,MATCH("xGA/90",[1]Table2!$B$1:$Z$1,0),0),"")</f>
        <v>0.77838541666666661</v>
      </c>
      <c r="BX87" s="63" t="str">
        <f>IFERROR(VLOOKUP(BX18,[1]Table2!$B$1:$Z$21,MATCH("xG/90",[1]Table2!$B$1:$Z$1,0),0)*VLOOKUP($C18,[1]Table2!$B$1:$Z$21,MATCH("xGA/90",[1]Table2!$B$1:$Z$1,0),0),"")</f>
        <v/>
      </c>
      <c r="BY87" s="63">
        <f>IFERROR(VLOOKUP(BY18,[1]Table2!$B$1:$Z$21,MATCH("xG/90",[1]Table2!$B$1:$Z$1,0),0)*VLOOKUP($C18,[1]Table2!$B$1:$Z$21,MATCH("xGA/90",[1]Table2!$B$1:$Z$1,0),0),"")</f>
        <v>1.0310416666666666</v>
      </c>
      <c r="BZ87" s="63" t="str">
        <f>IFERROR(VLOOKUP(BZ18,[1]Table2!$B$1:$Z$21,MATCH("xG/90",[1]Table2!$B$1:$Z$1,0),0)*VLOOKUP($C18,[1]Table2!$B$1:$Z$21,MATCH("xGA/90",[1]Table2!$B$1:$Z$1,0),0),"")</f>
        <v/>
      </c>
      <c r="CA87" s="63" t="str">
        <f>IFERROR(VLOOKUP(CA18,[1]Table2!$B$1:$Z$21,MATCH("xG/90",[1]Table2!$B$1:$Z$1,0),0)*VLOOKUP($C18,[1]Table2!$B$1:$Z$21,MATCH("xGA/90",[1]Table2!$B$1:$Z$1,0),0),"")</f>
        <v/>
      </c>
      <c r="CB87" s="63">
        <f>IFERROR(VLOOKUP(CB18,[1]Table2!$B$1:$Z$21,MATCH("xG/90",[1]Table2!$B$1:$Z$1,0),0)*VLOOKUP($C18,[1]Table2!$B$1:$Z$21,MATCH("xGA/90",[1]Table2!$B$1:$Z$1,0),0),"")</f>
        <v>1.6358854166666665</v>
      </c>
      <c r="CC87" s="63">
        <f>IFERROR(VLOOKUP(CC18,[1]Table2!$B$1:$Z$21,MATCH("xG/90",[1]Table2!$B$1:$Z$1,0),0)*VLOOKUP($C18,[1]Table2!$B$1:$Z$21,MATCH("xGA/90",[1]Table2!$B$1:$Z$1,0),0),"")</f>
        <v>1.0168817204301075</v>
      </c>
      <c r="CD87" s="63">
        <f>IFERROR(VLOOKUP(CD18,[1]Table2!$B$1:$Z$21,MATCH("xG/90",[1]Table2!$B$1:$Z$1,0),0)*VLOOKUP($C18,[1]Table2!$B$1:$Z$21,MATCH("xGA/90",[1]Table2!$B$1:$Z$1,0),0),"")</f>
        <v>1.082741935483871</v>
      </c>
      <c r="CE87" s="63">
        <f>IFERROR(VLOOKUP(CE18,[1]Table2!$B$1:$Z$21,MATCH("xG/90",[1]Table2!$B$1:$Z$1,0),0)*VLOOKUP($C18,[1]Table2!$B$1:$Z$21,MATCH("xGA/90",[1]Table2!$B$1:$Z$1,0),0),"")</f>
        <v>1.0131770833333333</v>
      </c>
      <c r="CF87" s="63" t="str">
        <f>IFERROR(VLOOKUP(CF18,[1]Table2!$B$1:$Z$21,MATCH("xG/90",[1]Table2!$B$1:$Z$1,0),0)*VLOOKUP($C18,[1]Table2!$B$1:$Z$21,MATCH("xGA/90",[1]Table2!$B$1:$Z$1,0),0),"")</f>
        <v/>
      </c>
      <c r="CG87" s="63">
        <f>IFERROR(VLOOKUP(CG18,[1]Table2!$B$1:$Z$21,MATCH("xG/90",[1]Table2!$B$1:$Z$1,0),0)*VLOOKUP($C18,[1]Table2!$B$1:$Z$21,MATCH("xGA/90",[1]Table2!$B$1:$Z$1,0),0),"")</f>
        <v>0.87536458333333322</v>
      </c>
      <c r="CH87" s="63" t="str">
        <f>IFERROR(VLOOKUP(CH18,[1]Table2!$B$1:$Z$21,MATCH("xG/90",[1]Table2!$B$1:$Z$1,0),0)*VLOOKUP($C18,[1]Table2!$B$1:$Z$21,MATCH("xGA/90",[1]Table2!$B$1:$Z$1,0),0),"")</f>
        <v/>
      </c>
      <c r="CI87" s="63">
        <f>IFERROR(VLOOKUP(CI18,[1]Table2!$B$1:$Z$21,MATCH("xG/90",[1]Table2!$B$1:$Z$1,0),0)*VLOOKUP($C18,[1]Table2!$B$1:$Z$21,MATCH("xGA/90",[1]Table2!$B$1:$Z$1,0),0),"")</f>
        <v>1.0405913978494623</v>
      </c>
      <c r="CJ87" s="63">
        <f>IFERROR(VLOOKUP(CJ18,[1]Table2!$B$1:$Z$21,MATCH("xG/90",[1]Table2!$B$1:$Z$1,0),0)*VLOOKUP($C18,[1]Table2!$B$1:$Z$21,MATCH("xGA/90",[1]Table2!$B$1:$Z$1,0),0),"")</f>
        <v>1.5206896551724136</v>
      </c>
      <c r="CK87" s="63">
        <f>IFERROR(VLOOKUP(CK18,[1]Table2!$B$1:$Z$21,MATCH("xG/90",[1]Table2!$B$1:$Z$1,0),0)*VLOOKUP($C18,[1]Table2!$B$1:$Z$21,MATCH("xGA/90",[1]Table2!$B$1:$Z$1,0),0),"")</f>
        <v>1.2224479166666666</v>
      </c>
      <c r="CL87" s="63" t="str">
        <f>IFERROR(VLOOKUP(CL18,[1]Table2!$B$1:$Z$21,MATCH("xG/90",[1]Table2!$B$1:$Z$1,0),0)*VLOOKUP($C18,[1]Table2!$B$1:$Z$21,MATCH("xGA/90",[1]Table2!$B$1:$Z$1,0),0),"")</f>
        <v/>
      </c>
      <c r="CM87" s="63" t="str">
        <f>IFERROR(VLOOKUP(CM18,[1]Table2!$B$1:$Z$21,MATCH("xG/90",[1]Table2!$B$1:$Z$1,0),0)*VLOOKUP($C18,[1]Table2!$B$1:$Z$21,MATCH("xGA/90",[1]Table2!$B$1:$Z$1,0),0),"")</f>
        <v/>
      </c>
      <c r="CN87" s="63" t="str">
        <f>IFERROR(VLOOKUP(CN18,[1]Table2!$B$1:$Z$21,MATCH("xG/90",[1]Table2!$B$1:$Z$1,0),0)*VLOOKUP($C18,[1]Table2!$B$1:$Z$21,MATCH("xGA/90",[1]Table2!$B$1:$Z$1,0),0),"")</f>
        <v/>
      </c>
      <c r="CO87" s="63" t="str">
        <f>IFERROR(VLOOKUP(CO18,[1]Table2!$B$1:$Z$21,MATCH("xG/90",[1]Table2!$B$1:$Z$1,0),0)*VLOOKUP($C18,[1]Table2!$B$1:$Z$21,MATCH("xGA/90",[1]Table2!$B$1:$Z$1,0),0),"")</f>
        <v/>
      </c>
      <c r="CP87" s="63" t="str">
        <f>IFERROR(VLOOKUP(CP18,[1]Table2!$B$1:$Z$21,MATCH("xG/90",[1]Table2!$B$1:$Z$1,0),0)*VLOOKUP($C18,[1]Table2!$B$1:$Z$21,MATCH("xGA/90",[1]Table2!$B$1:$Z$1,0),0),"")</f>
        <v/>
      </c>
      <c r="CQ87" s="63" t="str">
        <f>IFERROR(VLOOKUP(CQ18,[1]Table2!$B$1:$Z$21,MATCH("xG/90",[1]Table2!$B$1:$Z$1,0),0)*VLOOKUP($C18,[1]Table2!$B$1:$Z$21,MATCH("xGA/90",[1]Table2!$B$1:$Z$1,0),0),"")</f>
        <v/>
      </c>
      <c r="CR87" s="63" t="str">
        <f>IFERROR(VLOOKUP(CR18,[1]Table2!$B$1:$Z$21,MATCH("xG/90",[1]Table2!$B$1:$Z$1,0),0)*VLOOKUP($C18,[1]Table2!$B$1:$Z$21,MATCH("xGA/90",[1]Table2!$B$1:$Z$1,0),0),"")</f>
        <v/>
      </c>
      <c r="CS87" s="63" t="str">
        <f>IFERROR(VLOOKUP(CS18,[1]Table2!$B$1:$Z$21,MATCH("xG/90",[1]Table2!$B$1:$Z$1,0),0)*VLOOKUP($C18,[1]Table2!$B$1:$Z$21,MATCH("xGA/90",[1]Table2!$B$1:$Z$1,0),0),"")</f>
        <v/>
      </c>
      <c r="CT87" s="63" t="str">
        <f>IFERROR(VLOOKUP(CT18,[1]Table2!$B$1:$Z$21,MATCH("xG/90",[1]Table2!$B$1:$Z$1,0),0)*VLOOKUP($C18,[1]Table2!$B$1:$Z$21,MATCH("xGA/90",[1]Table2!$B$1:$Z$1,0),0),"")</f>
        <v/>
      </c>
      <c r="CU87" s="63" t="str">
        <f>IFERROR(VLOOKUP(CU18,[1]Table2!$B$1:$Z$21,MATCH("xG/90",[1]Table2!$B$1:$Z$1,0),0)*VLOOKUP($C18,[1]Table2!$B$1:$Z$21,MATCH("xGA/90",[1]Table2!$B$1:$Z$1,0),0),"")</f>
        <v/>
      </c>
      <c r="CV87" s="63" t="str">
        <f>IFERROR(VLOOKUP(CV18,[1]Table2!$B$1:$Z$21,MATCH("xG/90",[1]Table2!$B$1:$Z$1,0),0)*VLOOKUP($C18,[1]Table2!$B$1:$Z$21,MATCH("xGA/90",[1]Table2!$B$1:$Z$1,0),0),"")</f>
        <v/>
      </c>
      <c r="CW87" s="63" t="str">
        <f>IFERROR(VLOOKUP(CW18,[1]Table2!$B$1:$Z$21,MATCH("xG/90",[1]Table2!$B$1:$Z$1,0),0)*VLOOKUP($C18,[1]Table2!$B$1:$Z$21,MATCH("xGA/90",[1]Table2!$B$1:$Z$1,0),0),"")</f>
        <v/>
      </c>
      <c r="CX87" s="63" t="str">
        <f>IFERROR(VLOOKUP(CX18,[1]Table2!$B$1:$Z$21,MATCH("xG/90",[1]Table2!$B$1:$Z$1,0),0)*VLOOKUP($C18,[1]Table2!$B$1:$Z$21,MATCH("xGA/90",[1]Table2!$B$1:$Z$1,0),0),"")</f>
        <v/>
      </c>
      <c r="CY87" s="63" t="str">
        <f>IFERROR(VLOOKUP(CY18,[1]Table2!$B$1:$Z$21,MATCH("xG/90",[1]Table2!$B$1:$Z$1,0),0)*VLOOKUP($C18,[1]Table2!$B$1:$Z$21,MATCH("xGA/90",[1]Table2!$B$1:$Z$1,0),0),"")</f>
        <v/>
      </c>
      <c r="CZ87" s="63" t="str">
        <f>IFERROR(VLOOKUP(CZ18,[1]Table2!$B$1:$Z$21,MATCH("xG/90",[1]Table2!$B$1:$Z$1,0),0)*VLOOKUP($C18,[1]Table2!$B$1:$Z$21,MATCH("xGA/90",[1]Table2!$B$1:$Z$1,0),0),"")</f>
        <v/>
      </c>
      <c r="DA87" s="63" t="str">
        <f>IFERROR(VLOOKUP(DA18,[1]Table2!$B$1:$Z$21,MATCH("xG/90",[1]Table2!$B$1:$Z$1,0),0)*VLOOKUP($C18,[1]Table2!$B$1:$Z$21,MATCH("xGA/90",[1]Table2!$B$1:$Z$1,0),0),"")</f>
        <v/>
      </c>
      <c r="DB87" s="63" t="str">
        <f>IFERROR(VLOOKUP(DB18,[1]Table2!$B$1:$Z$21,MATCH("xG/90",[1]Table2!$B$1:$Z$1,0),0)*VLOOKUP($C18,[1]Table2!$B$1:$Z$21,MATCH("xGA/90",[1]Table2!$B$1:$Z$1,0),0),"")</f>
        <v/>
      </c>
      <c r="DC87" s="63" t="str">
        <f>IFERROR(VLOOKUP(DC18,[1]Table2!$B$1:$Z$21,MATCH("xG/90",[1]Table2!$B$1:$Z$1,0),0)*VLOOKUP($C18,[1]Table2!$B$1:$Z$21,MATCH("xGA/90",[1]Table2!$B$1:$Z$1,0),0),"")</f>
        <v/>
      </c>
      <c r="DE87" s="101"/>
      <c r="DF87" s="101"/>
      <c r="DG87" s="101"/>
      <c r="DH87" s="101"/>
      <c r="DI87" s="101"/>
      <c r="DJ87" s="101"/>
    </row>
    <row r="88" spans="1:114" s="49" customFormat="1" ht="21.75" customHeight="1" x14ac:dyDescent="0.25">
      <c r="A88" s="48" t="s">
        <v>73</v>
      </c>
      <c r="B88" s="44">
        <f>VLOOKUP(A88,[1]Table!$B$1:$O$21,MATCH("xGD/90",[1]Table!$B$1:$O$1,0),0)</f>
        <v>0.35</v>
      </c>
      <c r="C88" s="45" t="s">
        <v>13</v>
      </c>
      <c r="D88" s="63" t="str">
        <f>IFERROR(VLOOKUP(D19,[1]Table2!$B$1:$Z$21,MATCH("xG/90",[1]Table2!$B$1:$Z$1,0),0)*VLOOKUP($C19,[1]Table2!$B$1:$Z$21,MATCH("xGA/90",[1]Table2!$B$1:$Z$1,0),0),"")</f>
        <v/>
      </c>
      <c r="E88" s="63">
        <f>IFERROR(VLOOKUP(E19,[1]Table2!$B$1:$Z$21,MATCH("xG/90",[1]Table2!$B$1:$Z$1,0),0)*VLOOKUP($C19,[1]Table2!$B$1:$Z$21,MATCH("xGA/90",[1]Table2!$B$1:$Z$1,0),0),"")</f>
        <v>2.4020689655172416</v>
      </c>
      <c r="F88" s="63" t="str">
        <f>IFERROR(VLOOKUP(F19,[1]Table2!$B$1:$Z$21,MATCH("xG/90",[1]Table2!$B$1:$Z$1,0),0)*VLOOKUP($C19,[1]Table2!$B$1:$Z$21,MATCH("xGA/90",[1]Table2!$B$1:$Z$1,0),0),"")</f>
        <v/>
      </c>
      <c r="G88" s="63">
        <f>IFERROR(VLOOKUP(G19,[1]Table2!$B$1:$Z$21,MATCH("xG/90",[1]Table2!$B$1:$Z$1,0),0)*VLOOKUP($C19,[1]Table2!$B$1:$Z$21,MATCH("xGA/90",[1]Table2!$B$1:$Z$1,0),0),"")</f>
        <v>1.9309687499999999</v>
      </c>
      <c r="H88" s="63" t="str">
        <f>IFERROR(VLOOKUP(H19,[1]Table2!$B$1:$Z$21,MATCH("xG/90",[1]Table2!$B$1:$Z$1,0),0)*VLOOKUP($C19,[1]Table2!$B$1:$Z$21,MATCH("xGA/90",[1]Table2!$B$1:$Z$1,0),0),"")</f>
        <v/>
      </c>
      <c r="I88" s="63">
        <f>IFERROR(VLOOKUP(I19,[1]Table2!$B$1:$Z$21,MATCH("xG/90",[1]Table2!$B$1:$Z$1,0),0)*VLOOKUP($C19,[1]Table2!$B$1:$Z$21,MATCH("xGA/90",[1]Table2!$B$1:$Z$1,0),0),"")</f>
        <v>2.3927419354838708</v>
      </c>
      <c r="J88" s="63" t="str">
        <f>IFERROR(VLOOKUP(J19,[1]Table2!$B$1:$Z$21,MATCH("xG/90",[1]Table2!$B$1:$Z$1,0),0)*VLOOKUP($C19,[1]Table2!$B$1:$Z$21,MATCH("xGA/90",[1]Table2!$B$1:$Z$1,0),0),"")</f>
        <v/>
      </c>
      <c r="K88" s="63">
        <f>IFERROR(VLOOKUP(K19,[1]Table2!$B$1:$Z$21,MATCH("xG/90",[1]Table2!$B$1:$Z$1,0),0)*VLOOKUP($C19,[1]Table2!$B$1:$Z$21,MATCH("xGA/90",[1]Table2!$B$1:$Z$1,0),0),"")</f>
        <v>1.22953125</v>
      </c>
      <c r="L88" s="63">
        <f>IFERROR(VLOOKUP(L19,[1]Table2!$B$1:$Z$21,MATCH("xG/90",[1]Table2!$B$1:$Z$1,0),0)*VLOOKUP($C19,[1]Table2!$B$1:$Z$21,MATCH("xGA/90",[1]Table2!$B$1:$Z$1,0),0),"")</f>
        <v>1.628625</v>
      </c>
      <c r="M88" s="63">
        <f>IFERROR(VLOOKUP(M19,[1]Table2!$B$1:$Z$21,MATCH("xG/90",[1]Table2!$B$1:$Z$1,0),0)*VLOOKUP($C19,[1]Table2!$B$1:$Z$21,MATCH("xGA/90",[1]Table2!$B$1:$Z$1,0),0),"")</f>
        <v>2.5840312499999998</v>
      </c>
      <c r="N88" s="63" t="str">
        <f>IFERROR(VLOOKUP(N19,[1]Table2!$B$1:$Z$21,MATCH("xG/90",[1]Table2!$B$1:$Z$1,0),0)*VLOOKUP($C19,[1]Table2!$B$1:$Z$21,MATCH("xGA/90",[1]Table2!$B$1:$Z$1,0),0),"")</f>
        <v/>
      </c>
      <c r="O88" s="63" t="str">
        <f>IFERROR(VLOOKUP(O19,[1]Table2!$B$1:$Z$21,MATCH("xG/90",[1]Table2!$B$1:$Z$1,0),0)*VLOOKUP($C19,[1]Table2!$B$1:$Z$21,MATCH("xGA/90",[1]Table2!$B$1:$Z$1,0),0),"")</f>
        <v/>
      </c>
      <c r="P88" s="63" t="str">
        <f>IFERROR(VLOOKUP(P19,[1]Table2!$B$1:$Z$21,MATCH("xG/90",[1]Table2!$B$1:$Z$1,0),0)*VLOOKUP($C19,[1]Table2!$B$1:$Z$21,MATCH("xGA/90",[1]Table2!$B$1:$Z$1,0),0),"")</f>
        <v/>
      </c>
      <c r="Q88" s="63" t="str">
        <f>IFERROR(VLOOKUP(Q19,[1]Table2!$B$1:$Z$21,MATCH("xG/90",[1]Table2!$B$1:$Z$1,0),0)*VLOOKUP($C19,[1]Table2!$B$1:$Z$21,MATCH("xGA/90",[1]Table2!$B$1:$Z$1,0),0),"")</f>
        <v/>
      </c>
      <c r="R88" s="63" t="str">
        <f>IFERROR(VLOOKUP(R19,[1]Table2!$B$1:$Z$21,MATCH("xG/90",[1]Table2!$B$1:$Z$1,0),0)*VLOOKUP($C19,[1]Table2!$B$1:$Z$21,MATCH("xGA/90",[1]Table2!$B$1:$Z$1,0),0),"")</f>
        <v/>
      </c>
      <c r="S88" s="63" t="str">
        <f>IFERROR(VLOOKUP(S19,[1]Table2!$B$1:$Z$21,MATCH("xG/90",[1]Table2!$B$1:$Z$1,0),0)*VLOOKUP($C19,[1]Table2!$B$1:$Z$21,MATCH("xGA/90",[1]Table2!$B$1:$Z$1,0),0),"")</f>
        <v/>
      </c>
      <c r="T88" s="63" t="str">
        <f>IFERROR(VLOOKUP(T19,[1]Table2!$B$1:$Z$21,MATCH("xG/90",[1]Table2!$B$1:$Z$1,0),0)*VLOOKUP($C19,[1]Table2!$B$1:$Z$21,MATCH("xGA/90",[1]Table2!$B$1:$Z$1,0),0),"")</f>
        <v/>
      </c>
      <c r="U88" s="63">
        <f>IFERROR(VLOOKUP(U19,[1]Table2!$B$1:$Z$21,MATCH("xG/90",[1]Table2!$B$1:$Z$1,0),0)*VLOOKUP($C19,[1]Table2!$B$1:$Z$21,MATCH("xGA/90",[1]Table2!$B$1:$Z$1,0),0),"")</f>
        <v>2.7305000000000001</v>
      </c>
      <c r="V88" s="63" t="str">
        <f>IFERROR(VLOOKUP(V19,[1]Table2!$B$1:$Z$21,MATCH("xG/90",[1]Table2!$B$1:$Z$1,0),0)*VLOOKUP($C19,[1]Table2!$B$1:$Z$21,MATCH("xGA/90",[1]Table2!$B$1:$Z$1,0),0),"")</f>
        <v/>
      </c>
      <c r="W88" s="63">
        <f>IFERROR(VLOOKUP(W19,[1]Table2!$B$1:$Z$21,MATCH("xG/90",[1]Table2!$B$1:$Z$1,0),0)*VLOOKUP($C19,[1]Table2!$B$1:$Z$21,MATCH("xGA/90",[1]Table2!$B$1:$Z$1,0),0),"")</f>
        <v>1.38271875</v>
      </c>
      <c r="X88" s="63" t="str">
        <f>IFERROR(VLOOKUP(X19,[1]Table2!$B$1:$Z$21,MATCH("xG/90",[1]Table2!$B$1:$Z$1,0),0)*VLOOKUP($C19,[1]Table2!$B$1:$Z$21,MATCH("xGA/90",[1]Table2!$B$1:$Z$1,0),0),"")</f>
        <v/>
      </c>
      <c r="Y88" s="63">
        <f>IFERROR(VLOOKUP(Y19,[1]Table2!$B$1:$Z$21,MATCH("xG/90",[1]Table2!$B$1:$Z$1,0),0)*VLOOKUP($C19,[1]Table2!$B$1:$Z$21,MATCH("xGA/90",[1]Table2!$B$1:$Z$1,0),0),"")</f>
        <v>2.2554193548387098</v>
      </c>
      <c r="Z88" s="63">
        <f>IFERROR(VLOOKUP(Z19,[1]Table2!$B$1:$Z$21,MATCH("xG/90",[1]Table2!$B$1:$Z$1,0),0)*VLOOKUP($C19,[1]Table2!$B$1:$Z$21,MATCH("xGA/90",[1]Table2!$B$1:$Z$1,0),0),"")</f>
        <v>1.8705000000000001</v>
      </c>
      <c r="AA88" s="63">
        <f>IFERROR(VLOOKUP(AA19,[1]Table2!$B$1:$Z$21,MATCH("xG/90",[1]Table2!$B$1:$Z$1,0),0)*VLOOKUP($C19,[1]Table2!$B$1:$Z$21,MATCH("xGA/90",[1]Table2!$B$1:$Z$1,0),0),"")</f>
        <v>1.6437096774193549</v>
      </c>
      <c r="AB88" s="63" t="str">
        <f>IFERROR(VLOOKUP(AB19,[1]Table2!$B$1:$Z$21,MATCH("xG/90",[1]Table2!$B$1:$Z$1,0),0)*VLOOKUP($C19,[1]Table2!$B$1:$Z$21,MATCH("xGA/90",[1]Table2!$B$1:$Z$1,0),0),"")</f>
        <v/>
      </c>
      <c r="AC88" s="63">
        <f>IFERROR(VLOOKUP(AC19,[1]Table2!$B$1:$Z$21,MATCH("xG/90",[1]Table2!$B$1:$Z$1,0),0)*VLOOKUP($C19,[1]Table2!$B$1:$Z$21,MATCH("xGA/90",[1]Table2!$B$1:$Z$1,0),0),"")</f>
        <v>1.7102903225806454</v>
      </c>
      <c r="AD88" s="63" t="str">
        <f>IFERROR(VLOOKUP(AD19,[1]Table2!$B$1:$Z$21,MATCH("xG/90",[1]Table2!$B$1:$Z$1,0),0)*VLOOKUP($C19,[1]Table2!$B$1:$Z$21,MATCH("xGA/90",[1]Table2!$B$1:$Z$1,0),0),"")</f>
        <v/>
      </c>
      <c r="AE88" s="63">
        <f>IFERROR(VLOOKUP(AE19,[1]Table2!$B$1:$Z$21,MATCH("xG/90",[1]Table2!$B$1:$Z$1,0),0)*VLOOKUP($C19,[1]Table2!$B$1:$Z$21,MATCH("xGA/90",[1]Table2!$B$1:$Z$1,0),0),"")</f>
        <v>1.6850624999999999</v>
      </c>
      <c r="AF88" s="63" t="str">
        <f>IFERROR(VLOOKUP(AF19,[1]Table2!$B$1:$Z$21,MATCH("xG/90",[1]Table2!$B$1:$Z$1,0),0)*VLOOKUP($C19,[1]Table2!$B$1:$Z$21,MATCH("xGA/90",[1]Table2!$B$1:$Z$1,0),0),"")</f>
        <v/>
      </c>
      <c r="AG88" s="63">
        <f>IFERROR(VLOOKUP(AG19,[1]Table2!$B$1:$Z$21,MATCH("xG/90",[1]Table2!$B$1:$Z$1,0),0)*VLOOKUP($C19,[1]Table2!$B$1:$Z$21,MATCH("xGA/90",[1]Table2!$B$1:$Z$1,0),0),"")</f>
        <v>1.6062580645161291</v>
      </c>
      <c r="AH88" s="63" t="str">
        <f>IFERROR(VLOOKUP(AH19,[1]Table2!$B$1:$Z$21,MATCH("xG/90",[1]Table2!$B$1:$Z$1,0),0)*VLOOKUP($C19,[1]Table2!$B$1:$Z$21,MATCH("xGA/90",[1]Table2!$B$1:$Z$1,0),0),"")</f>
        <v/>
      </c>
      <c r="AI88" s="63" t="str">
        <f>IFERROR(VLOOKUP(AI19,[1]Table2!$B$1:$Z$21,MATCH("xG/90",[1]Table2!$B$1:$Z$1,0),0)*VLOOKUP($C19,[1]Table2!$B$1:$Z$21,MATCH("xGA/90",[1]Table2!$B$1:$Z$1,0),0),"")</f>
        <v/>
      </c>
      <c r="AJ88" s="63" t="str">
        <f>IFERROR(VLOOKUP(AJ19,[1]Table2!$B$1:$Z$21,MATCH("xG/90",[1]Table2!$B$1:$Z$1,0),0)*VLOOKUP($C19,[1]Table2!$B$1:$Z$21,MATCH("xGA/90",[1]Table2!$B$1:$Z$1,0),0),"")</f>
        <v/>
      </c>
      <c r="AK88" s="63" t="str">
        <f>IFERROR(VLOOKUP(AK19,[1]Table2!$B$1:$Z$21,MATCH("xG/90",[1]Table2!$B$1:$Z$1,0),0)*VLOOKUP($C19,[1]Table2!$B$1:$Z$21,MATCH("xGA/90",[1]Table2!$B$1:$Z$1,0),0),"")</f>
        <v/>
      </c>
      <c r="AL88" s="63" t="str">
        <f>IFERROR(VLOOKUP(AL19,[1]Table2!$B$1:$Z$21,MATCH("xG/90",[1]Table2!$B$1:$Z$1,0),0)*VLOOKUP($C19,[1]Table2!$B$1:$Z$21,MATCH("xGA/90",[1]Table2!$B$1:$Z$1,0),0),"")</f>
        <v/>
      </c>
      <c r="AM88" s="63" t="str">
        <f>IFERROR(VLOOKUP(AM19,[1]Table2!$B$1:$Z$21,MATCH("xG/90",[1]Table2!$B$1:$Z$1,0),0)*VLOOKUP($C19,[1]Table2!$B$1:$Z$21,MATCH("xGA/90",[1]Table2!$B$1:$Z$1,0),0),"")</f>
        <v/>
      </c>
      <c r="AN88" s="63" t="str">
        <f>IFERROR(VLOOKUP(AN19,[1]Table2!$B$1:$Z$21,MATCH("xG/90",[1]Table2!$B$1:$Z$1,0),0)*VLOOKUP($C19,[1]Table2!$B$1:$Z$21,MATCH("xGA/90",[1]Table2!$B$1:$Z$1,0),0),"")</f>
        <v/>
      </c>
      <c r="AO88" s="63" t="str">
        <f>IFERROR(VLOOKUP(AO19,[1]Table2!$B$1:$Z$21,MATCH("xG/90",[1]Table2!$B$1:$Z$1,0),0)*VLOOKUP($C19,[1]Table2!$B$1:$Z$21,MATCH("xGA/90",[1]Table2!$B$1:$Z$1,0),0),"")</f>
        <v/>
      </c>
      <c r="AP88" s="63" t="str">
        <f>IFERROR(VLOOKUP(AP19,[1]Table2!$B$1:$Z$21,MATCH("xG/90",[1]Table2!$B$1:$Z$1,0),0)*VLOOKUP($C19,[1]Table2!$B$1:$Z$21,MATCH("xGA/90",[1]Table2!$B$1:$Z$1,0),0),"")</f>
        <v/>
      </c>
      <c r="AQ88" s="63" t="str">
        <f>IFERROR(VLOOKUP(AQ19,[1]Table2!$B$1:$Z$21,MATCH("xG/90",[1]Table2!$B$1:$Z$1,0),0)*VLOOKUP($C19,[1]Table2!$B$1:$Z$21,MATCH("xGA/90",[1]Table2!$B$1:$Z$1,0),0),"")</f>
        <v/>
      </c>
      <c r="AR88" s="63" t="str">
        <f>IFERROR(VLOOKUP(AR19,[1]Table2!$B$1:$Z$21,MATCH("xG/90",[1]Table2!$B$1:$Z$1,0),0)*VLOOKUP($C19,[1]Table2!$B$1:$Z$21,MATCH("xGA/90",[1]Table2!$B$1:$Z$1,0),0),"")</f>
        <v/>
      </c>
      <c r="AS88" s="63" t="str">
        <f>IFERROR(VLOOKUP(AS19,[1]Table2!$B$1:$Z$21,MATCH("xG/90",[1]Table2!$B$1:$Z$1,0),0)*VLOOKUP($C19,[1]Table2!$B$1:$Z$21,MATCH("xGA/90",[1]Table2!$B$1:$Z$1,0),0),"")</f>
        <v/>
      </c>
      <c r="AT88" s="63">
        <f>IFERROR(VLOOKUP(AT19,[1]Table2!$B$1:$Z$21,MATCH("xG/90",[1]Table2!$B$1:$Z$1,0),0)*VLOOKUP($C19,[1]Table2!$B$1:$Z$21,MATCH("xGA/90",[1]Table2!$B$1:$Z$1,0),0),"")</f>
        <v>1.2940312500000002</v>
      </c>
      <c r="AU88" s="63">
        <f>IFERROR(VLOOKUP(AU19,[1]Table2!$B$1:$Z$21,MATCH("xG/90",[1]Table2!$B$1:$Z$1,0),0)*VLOOKUP($C19,[1]Table2!$B$1:$Z$21,MATCH("xGA/90",[1]Table2!$B$1:$Z$1,0),0),"")</f>
        <v>1.2738750000000001</v>
      </c>
      <c r="AV88" s="63">
        <f>IFERROR(VLOOKUP(AV19,[1]Table2!$B$1:$Z$21,MATCH("xG/90",[1]Table2!$B$1:$Z$1,0),0)*VLOOKUP($C19,[1]Table2!$B$1:$Z$21,MATCH("xGA/90",[1]Table2!$B$1:$Z$1,0),0),"")</f>
        <v>1.3020937499999998</v>
      </c>
      <c r="AW88" s="63" t="str">
        <f>IFERROR(VLOOKUP(AW19,[1]Table2!$B$1:$Z$21,MATCH("xG/90",[1]Table2!$B$1:$Z$1,0),0)*VLOOKUP($C19,[1]Table2!$B$1:$Z$21,MATCH("xGA/90",[1]Table2!$B$1:$Z$1,0),0),"")</f>
        <v/>
      </c>
      <c r="AX88" s="63" t="str">
        <f>IFERROR(VLOOKUP(AX19,[1]Table2!$B$1:$Z$21,MATCH("xG/90",[1]Table2!$B$1:$Z$1,0),0)*VLOOKUP($C19,[1]Table2!$B$1:$Z$21,MATCH("xGA/90",[1]Table2!$B$1:$Z$1,0),0),"")</f>
        <v/>
      </c>
      <c r="AY88" s="63">
        <f>IFERROR(VLOOKUP(AY19,[1]Table2!$B$1:$Z$21,MATCH("xG/90",[1]Table2!$B$1:$Z$1,0),0)*VLOOKUP($C19,[1]Table2!$B$1:$Z$21,MATCH("xGA/90",[1]Table2!$B$1:$Z$1,0),0),"")</f>
        <v>2.7305000000000001</v>
      </c>
      <c r="AZ88" s="63">
        <f>IFERROR(VLOOKUP(AZ19,[1]Table2!$B$1:$Z$21,MATCH("xG/90",[1]Table2!$B$1:$Z$1,0),0)*VLOOKUP($C19,[1]Table2!$B$1:$Z$21,MATCH("xGA/90",[1]Table2!$B$1:$Z$1,0),0),"")</f>
        <v>1.2698437499999999</v>
      </c>
      <c r="BA88" s="63">
        <f>IFERROR(VLOOKUP(BA19,[1]Table2!$B$1:$Z$21,MATCH("xG/90",[1]Table2!$B$1:$Z$1,0),0)*VLOOKUP($C19,[1]Table2!$B$1:$Z$21,MATCH("xGA/90",[1]Table2!$B$1:$Z$1,0),0),"")</f>
        <v>2.5840312499999998</v>
      </c>
      <c r="BB88" s="63" t="str">
        <f>IFERROR(VLOOKUP(BB19,[1]Table2!$B$1:$Z$21,MATCH("xG/90",[1]Table2!$B$1:$Z$1,0),0)*VLOOKUP($C19,[1]Table2!$B$1:$Z$21,MATCH("xGA/90",[1]Table2!$B$1:$Z$1,0),0),"")</f>
        <v/>
      </c>
      <c r="BC88" s="63" t="str">
        <f>IFERROR(VLOOKUP(BC19,[1]Table2!$B$1:$Z$21,MATCH("xG/90",[1]Table2!$B$1:$Z$1,0),0)*VLOOKUP($C19,[1]Table2!$B$1:$Z$21,MATCH("xGA/90",[1]Table2!$B$1:$Z$1,0),0),"")</f>
        <v/>
      </c>
      <c r="BD88" s="63" t="str">
        <f>IFERROR(VLOOKUP(BD19,[1]Table2!$B$1:$Z$21,MATCH("xG/90",[1]Table2!$B$1:$Z$1,0),0)*VLOOKUP($C19,[1]Table2!$B$1:$Z$21,MATCH("xGA/90",[1]Table2!$B$1:$Z$1,0),0),"")</f>
        <v/>
      </c>
      <c r="BE88" s="63">
        <f>IFERROR(VLOOKUP(BE19,[1]Table2!$B$1:$Z$21,MATCH("xG/90",[1]Table2!$B$1:$Z$1,0),0)*VLOOKUP($C19,[1]Table2!$B$1:$Z$21,MATCH("xGA/90",[1]Table2!$B$1:$Z$1,0),0),"")</f>
        <v>1.2698437499999999</v>
      </c>
      <c r="BF88" s="63">
        <f>IFERROR(VLOOKUP(BF19,[1]Table2!$B$1:$Z$21,MATCH("xG/90",[1]Table2!$B$1:$Z$1,0),0)*VLOOKUP($C19,[1]Table2!$B$1:$Z$21,MATCH("xGA/90",[1]Table2!$B$1:$Z$1,0),0),"")</f>
        <v>1.6004062500000003</v>
      </c>
      <c r="BG88" s="63">
        <f>IFERROR(VLOOKUP(BG19,[1]Table2!$B$1:$Z$21,MATCH("xG/90",[1]Table2!$B$1:$Z$1,0),0)*VLOOKUP($C19,[1]Table2!$B$1:$Z$21,MATCH("xGA/90",[1]Table2!$B$1:$Z$1,0),0),"")</f>
        <v>1.6004062500000003</v>
      </c>
      <c r="BH88" s="63" t="str">
        <f>IFERROR(VLOOKUP(BH19,[1]Table2!$B$1:$Z$21,MATCH("xG/90",[1]Table2!$B$1:$Z$1,0),0)*VLOOKUP($C19,[1]Table2!$B$1:$Z$21,MATCH("xGA/90",[1]Table2!$B$1:$Z$1,0),0),"")</f>
        <v/>
      </c>
      <c r="BI88" s="63">
        <f>IFERROR(VLOOKUP(BI19,[1]Table2!$B$1:$Z$21,MATCH("xG/90",[1]Table2!$B$1:$Z$1,0),0)*VLOOKUP($C19,[1]Table2!$B$1:$Z$21,MATCH("xGA/90",[1]Table2!$B$1:$Z$1,0),0),"")</f>
        <v>1.628625</v>
      </c>
      <c r="BJ88" s="63" t="str">
        <f>IFERROR(VLOOKUP(BJ19,[1]Table2!$B$1:$Z$21,MATCH("xG/90",[1]Table2!$B$1:$Z$1,0),0)*VLOOKUP($C19,[1]Table2!$B$1:$Z$21,MATCH("xGA/90",[1]Table2!$B$1:$Z$1,0),0),"")</f>
        <v/>
      </c>
      <c r="BK88" s="63" t="str">
        <f>IFERROR(VLOOKUP(BK19,[1]Table2!$B$1:$Z$21,MATCH("xG/90",[1]Table2!$B$1:$Z$1,0),0)*VLOOKUP($C19,[1]Table2!$B$1:$Z$21,MATCH("xGA/90",[1]Table2!$B$1:$Z$1,0),0),"")</f>
        <v/>
      </c>
      <c r="BL88" s="63" t="str">
        <f>IFERROR(VLOOKUP(BL19,[1]Table2!$B$1:$Z$21,MATCH("xG/90",[1]Table2!$B$1:$Z$1,0),0)*VLOOKUP($C19,[1]Table2!$B$1:$Z$21,MATCH("xGA/90",[1]Table2!$B$1:$Z$1,0),0),"")</f>
        <v/>
      </c>
      <c r="BM88" s="63">
        <f>IFERROR(VLOOKUP(BM19,[1]Table2!$B$1:$Z$21,MATCH("xG/90",[1]Table2!$B$1:$Z$1,0),0)*VLOOKUP($C19,[1]Table2!$B$1:$Z$21,MATCH("xGA/90",[1]Table2!$B$1:$Z$1,0),0),"")</f>
        <v>2.3927419354838708</v>
      </c>
      <c r="BN88" s="63" t="str">
        <f>IFERROR(VLOOKUP(BN19,[1]Table2!$B$1:$Z$21,MATCH("xG/90",[1]Table2!$B$1:$Z$1,0),0)*VLOOKUP($C19,[1]Table2!$B$1:$Z$21,MATCH("xGA/90",[1]Table2!$B$1:$Z$1,0),0),"")</f>
        <v/>
      </c>
      <c r="BO88" s="63">
        <f>IFERROR(VLOOKUP(BO19,[1]Table2!$B$1:$Z$21,MATCH("xG/90",[1]Table2!$B$1:$Z$1,0),0)*VLOOKUP($C19,[1]Table2!$B$1:$Z$21,MATCH("xGA/90",[1]Table2!$B$1:$Z$1,0),0),"")</f>
        <v>1.22953125</v>
      </c>
      <c r="BP88" s="63" t="str">
        <f>IFERROR(VLOOKUP(BP19,[1]Table2!$B$1:$Z$21,MATCH("xG/90",[1]Table2!$B$1:$Z$1,0),0)*VLOOKUP($C19,[1]Table2!$B$1:$Z$21,MATCH("xGA/90",[1]Table2!$B$1:$Z$1,0),0),"")</f>
        <v/>
      </c>
      <c r="BQ88" s="63" t="str">
        <f>IFERROR(VLOOKUP(BQ19,[1]Table2!$B$1:$Z$21,MATCH("xG/90",[1]Table2!$B$1:$Z$1,0),0)*VLOOKUP($C19,[1]Table2!$B$1:$Z$21,MATCH("xGA/90",[1]Table2!$B$1:$Z$1,0),0),"")</f>
        <v/>
      </c>
      <c r="BR88" s="63" t="str">
        <f>IFERROR(VLOOKUP(BR19,[1]Table2!$B$1:$Z$21,MATCH("xG/90",[1]Table2!$B$1:$Z$1,0),0)*VLOOKUP($C19,[1]Table2!$B$1:$Z$21,MATCH("xGA/90",[1]Table2!$B$1:$Z$1,0),0),"")</f>
        <v/>
      </c>
      <c r="BS88" s="63" t="str">
        <f>IFERROR(VLOOKUP(BS19,[1]Table2!$B$1:$Z$21,MATCH("xG/90",[1]Table2!$B$1:$Z$1,0),0)*VLOOKUP($C19,[1]Table2!$B$1:$Z$21,MATCH("xGA/90",[1]Table2!$B$1:$Z$1,0),0),"")</f>
        <v/>
      </c>
      <c r="BT88" s="63" t="str">
        <f>IFERROR(VLOOKUP(BT19,[1]Table2!$B$1:$Z$21,MATCH("xG/90",[1]Table2!$B$1:$Z$1,0),0)*VLOOKUP($C19,[1]Table2!$B$1:$Z$21,MATCH("xGA/90",[1]Table2!$B$1:$Z$1,0),0),"")</f>
        <v/>
      </c>
      <c r="BU88" s="63">
        <f>IFERROR(VLOOKUP(BU19,[1]Table2!$B$1:$Z$21,MATCH("xG/90",[1]Table2!$B$1:$Z$1,0),0)*VLOOKUP($C19,[1]Table2!$B$1:$Z$21,MATCH("xGA/90",[1]Table2!$B$1:$Z$1,0),0),"")</f>
        <v>2.2554193548387098</v>
      </c>
      <c r="BV88" s="63">
        <f>IFERROR(VLOOKUP(BV19,[1]Table2!$B$1:$Z$21,MATCH("xG/90",[1]Table2!$B$1:$Z$1,0),0)*VLOOKUP($C19,[1]Table2!$B$1:$Z$21,MATCH("xGA/90",[1]Table2!$B$1:$Z$1,0),0),"")</f>
        <v>1.9309687499999999</v>
      </c>
      <c r="BW88" s="63">
        <f>IFERROR(VLOOKUP(BW19,[1]Table2!$B$1:$Z$21,MATCH("xG/90",[1]Table2!$B$1:$Z$1,0),0)*VLOOKUP($C19,[1]Table2!$B$1:$Z$21,MATCH("xGA/90",[1]Table2!$B$1:$Z$1,0),0),"")</f>
        <v>1.38271875</v>
      </c>
      <c r="BX88" s="63" t="str">
        <f>IFERROR(VLOOKUP(BX19,[1]Table2!$B$1:$Z$21,MATCH("xG/90",[1]Table2!$B$1:$Z$1,0),0)*VLOOKUP($C19,[1]Table2!$B$1:$Z$21,MATCH("xGA/90",[1]Table2!$B$1:$Z$1,0),0),"")</f>
        <v/>
      </c>
      <c r="BY88" s="63">
        <f>IFERROR(VLOOKUP(BY19,[1]Table2!$B$1:$Z$21,MATCH("xG/90",[1]Table2!$B$1:$Z$1,0),0)*VLOOKUP($C19,[1]Table2!$B$1:$Z$21,MATCH("xGA/90",[1]Table2!$B$1:$Z$1,0),0),"")</f>
        <v>1.2940312500000002</v>
      </c>
      <c r="BZ88" s="63" t="str">
        <f>IFERROR(VLOOKUP(BZ19,[1]Table2!$B$1:$Z$21,MATCH("xG/90",[1]Table2!$B$1:$Z$1,0),0)*VLOOKUP($C19,[1]Table2!$B$1:$Z$21,MATCH("xGA/90",[1]Table2!$B$1:$Z$1,0),0),"")</f>
        <v/>
      </c>
      <c r="CA88" s="63" t="str">
        <f>IFERROR(VLOOKUP(CA19,[1]Table2!$B$1:$Z$21,MATCH("xG/90",[1]Table2!$B$1:$Z$1,0),0)*VLOOKUP($C19,[1]Table2!$B$1:$Z$21,MATCH("xGA/90",[1]Table2!$B$1:$Z$1,0),0),"")</f>
        <v/>
      </c>
      <c r="CB88" s="63">
        <f>IFERROR(VLOOKUP(CB19,[1]Table2!$B$1:$Z$21,MATCH("xG/90",[1]Table2!$B$1:$Z$1,0),0)*VLOOKUP($C19,[1]Table2!$B$1:$Z$21,MATCH("xGA/90",[1]Table2!$B$1:$Z$1,0),0),"")</f>
        <v>1.8705000000000001</v>
      </c>
      <c r="CC88" s="63">
        <f>IFERROR(VLOOKUP(CC19,[1]Table2!$B$1:$Z$21,MATCH("xG/90",[1]Table2!$B$1:$Z$1,0),0)*VLOOKUP($C19,[1]Table2!$B$1:$Z$21,MATCH("xGA/90",[1]Table2!$B$1:$Z$1,0),0),"")</f>
        <v>1.6850624999999999</v>
      </c>
      <c r="CD88" s="63">
        <f>IFERROR(VLOOKUP(CD19,[1]Table2!$B$1:$Z$21,MATCH("xG/90",[1]Table2!$B$1:$Z$1,0),0)*VLOOKUP($C19,[1]Table2!$B$1:$Z$21,MATCH("xGA/90",[1]Table2!$B$1:$Z$1,0),0),"")</f>
        <v>2.4020689655172416</v>
      </c>
      <c r="CE88" s="63">
        <f>IFERROR(VLOOKUP(CE19,[1]Table2!$B$1:$Z$21,MATCH("xG/90",[1]Table2!$B$1:$Z$1,0),0)*VLOOKUP($C19,[1]Table2!$B$1:$Z$21,MATCH("xGA/90",[1]Table2!$B$1:$Z$1,0),0),"")</f>
        <v>1.7102903225806454</v>
      </c>
      <c r="CF88" s="63" t="str">
        <f>IFERROR(VLOOKUP(CF19,[1]Table2!$B$1:$Z$21,MATCH("xG/90",[1]Table2!$B$1:$Z$1,0),0)*VLOOKUP($C19,[1]Table2!$B$1:$Z$21,MATCH("xGA/90",[1]Table2!$B$1:$Z$1,0),0),"")</f>
        <v/>
      </c>
      <c r="CG88" s="63">
        <f>IFERROR(VLOOKUP(CG19,[1]Table2!$B$1:$Z$21,MATCH("xG/90",[1]Table2!$B$1:$Z$1,0),0)*VLOOKUP($C19,[1]Table2!$B$1:$Z$21,MATCH("xGA/90",[1]Table2!$B$1:$Z$1,0),0),"")</f>
        <v>1.2738750000000001</v>
      </c>
      <c r="CH88" s="63" t="str">
        <f>IFERROR(VLOOKUP(CH19,[1]Table2!$B$1:$Z$21,MATCH("xG/90",[1]Table2!$B$1:$Z$1,0),0)*VLOOKUP($C19,[1]Table2!$B$1:$Z$21,MATCH("xGA/90",[1]Table2!$B$1:$Z$1,0),0),"")</f>
        <v/>
      </c>
      <c r="CI88" s="63">
        <f>IFERROR(VLOOKUP(CI19,[1]Table2!$B$1:$Z$21,MATCH("xG/90",[1]Table2!$B$1:$Z$1,0),0)*VLOOKUP($C19,[1]Table2!$B$1:$Z$21,MATCH("xGA/90",[1]Table2!$B$1:$Z$1,0),0),"")</f>
        <v>1.3020937499999998</v>
      </c>
      <c r="CJ88" s="63">
        <f>IFERROR(VLOOKUP(CJ19,[1]Table2!$B$1:$Z$21,MATCH("xG/90",[1]Table2!$B$1:$Z$1,0),0)*VLOOKUP($C19,[1]Table2!$B$1:$Z$21,MATCH("xGA/90",[1]Table2!$B$1:$Z$1,0),0),"")</f>
        <v>1.6437096774193549</v>
      </c>
      <c r="CK88" s="63">
        <f>IFERROR(VLOOKUP(CK19,[1]Table2!$B$1:$Z$21,MATCH("xG/90",[1]Table2!$B$1:$Z$1,0),0)*VLOOKUP($C19,[1]Table2!$B$1:$Z$21,MATCH("xGA/90",[1]Table2!$B$1:$Z$1,0),0),"")</f>
        <v>1.6062580645161291</v>
      </c>
      <c r="CL88" s="63" t="str">
        <f>IFERROR(VLOOKUP(CL19,[1]Table2!$B$1:$Z$21,MATCH("xG/90",[1]Table2!$B$1:$Z$1,0),0)*VLOOKUP($C19,[1]Table2!$B$1:$Z$21,MATCH("xGA/90",[1]Table2!$B$1:$Z$1,0),0),"")</f>
        <v/>
      </c>
      <c r="CM88" s="63" t="str">
        <f>IFERROR(VLOOKUP(CM19,[1]Table2!$B$1:$Z$21,MATCH("xG/90",[1]Table2!$B$1:$Z$1,0),0)*VLOOKUP($C19,[1]Table2!$B$1:$Z$21,MATCH("xGA/90",[1]Table2!$B$1:$Z$1,0),0),"")</f>
        <v/>
      </c>
      <c r="CN88" s="63" t="str">
        <f>IFERROR(VLOOKUP(CN19,[1]Table2!$B$1:$Z$21,MATCH("xG/90",[1]Table2!$B$1:$Z$1,0),0)*VLOOKUP($C19,[1]Table2!$B$1:$Z$21,MATCH("xGA/90",[1]Table2!$B$1:$Z$1,0),0),"")</f>
        <v/>
      </c>
      <c r="CO88" s="63" t="str">
        <f>IFERROR(VLOOKUP(CO19,[1]Table2!$B$1:$Z$21,MATCH("xG/90",[1]Table2!$B$1:$Z$1,0),0)*VLOOKUP($C19,[1]Table2!$B$1:$Z$21,MATCH("xGA/90",[1]Table2!$B$1:$Z$1,0),0),"")</f>
        <v/>
      </c>
      <c r="CP88" s="63" t="str">
        <f>IFERROR(VLOOKUP(CP19,[1]Table2!$B$1:$Z$21,MATCH("xG/90",[1]Table2!$B$1:$Z$1,0),0)*VLOOKUP($C19,[1]Table2!$B$1:$Z$21,MATCH("xGA/90",[1]Table2!$B$1:$Z$1,0),0),"")</f>
        <v/>
      </c>
      <c r="CQ88" s="63" t="str">
        <f>IFERROR(VLOOKUP(CQ19,[1]Table2!$B$1:$Z$21,MATCH("xG/90",[1]Table2!$B$1:$Z$1,0),0)*VLOOKUP($C19,[1]Table2!$B$1:$Z$21,MATCH("xGA/90",[1]Table2!$B$1:$Z$1,0),0),"")</f>
        <v/>
      </c>
      <c r="CR88" s="63" t="str">
        <f>IFERROR(VLOOKUP(CR19,[1]Table2!$B$1:$Z$21,MATCH("xG/90",[1]Table2!$B$1:$Z$1,0),0)*VLOOKUP($C19,[1]Table2!$B$1:$Z$21,MATCH("xGA/90",[1]Table2!$B$1:$Z$1,0),0),"")</f>
        <v/>
      </c>
      <c r="CS88" s="63" t="str">
        <f>IFERROR(VLOOKUP(CS19,[1]Table2!$B$1:$Z$21,MATCH("xG/90",[1]Table2!$B$1:$Z$1,0),0)*VLOOKUP($C19,[1]Table2!$B$1:$Z$21,MATCH("xGA/90",[1]Table2!$B$1:$Z$1,0),0),"")</f>
        <v/>
      </c>
      <c r="CT88" s="63" t="str">
        <f>IFERROR(VLOOKUP(CT19,[1]Table2!$B$1:$Z$21,MATCH("xG/90",[1]Table2!$B$1:$Z$1,0),0)*VLOOKUP($C19,[1]Table2!$B$1:$Z$21,MATCH("xGA/90",[1]Table2!$B$1:$Z$1,0),0),"")</f>
        <v/>
      </c>
      <c r="CU88" s="63" t="str">
        <f>IFERROR(VLOOKUP(CU19,[1]Table2!$B$1:$Z$21,MATCH("xG/90",[1]Table2!$B$1:$Z$1,0),0)*VLOOKUP($C19,[1]Table2!$B$1:$Z$21,MATCH("xGA/90",[1]Table2!$B$1:$Z$1,0),0),"")</f>
        <v/>
      </c>
      <c r="CV88" s="63" t="str">
        <f>IFERROR(VLOOKUP(CV19,[1]Table2!$B$1:$Z$21,MATCH("xG/90",[1]Table2!$B$1:$Z$1,0),0)*VLOOKUP($C19,[1]Table2!$B$1:$Z$21,MATCH("xGA/90",[1]Table2!$B$1:$Z$1,0),0),"")</f>
        <v/>
      </c>
      <c r="CW88" s="63" t="str">
        <f>IFERROR(VLOOKUP(CW19,[1]Table2!$B$1:$Z$21,MATCH("xG/90",[1]Table2!$B$1:$Z$1,0),0)*VLOOKUP($C19,[1]Table2!$B$1:$Z$21,MATCH("xGA/90",[1]Table2!$B$1:$Z$1,0),0),"")</f>
        <v/>
      </c>
      <c r="CX88" s="63" t="str">
        <f>IFERROR(VLOOKUP(CX19,[1]Table2!$B$1:$Z$21,MATCH("xG/90",[1]Table2!$B$1:$Z$1,0),0)*VLOOKUP($C19,[1]Table2!$B$1:$Z$21,MATCH("xGA/90",[1]Table2!$B$1:$Z$1,0),0),"")</f>
        <v/>
      </c>
      <c r="CY88" s="63" t="str">
        <f>IFERROR(VLOOKUP(CY19,[1]Table2!$B$1:$Z$21,MATCH("xG/90",[1]Table2!$B$1:$Z$1,0),0)*VLOOKUP($C19,[1]Table2!$B$1:$Z$21,MATCH("xGA/90",[1]Table2!$B$1:$Z$1,0),0),"")</f>
        <v/>
      </c>
      <c r="CZ88" s="63" t="str">
        <f>IFERROR(VLOOKUP(CZ19,[1]Table2!$B$1:$Z$21,MATCH("xG/90",[1]Table2!$B$1:$Z$1,0),0)*VLOOKUP($C19,[1]Table2!$B$1:$Z$21,MATCH("xGA/90",[1]Table2!$B$1:$Z$1,0),0),"")</f>
        <v/>
      </c>
      <c r="DA88" s="63" t="str">
        <f>IFERROR(VLOOKUP(DA19,[1]Table2!$B$1:$Z$21,MATCH("xG/90",[1]Table2!$B$1:$Z$1,0),0)*VLOOKUP($C19,[1]Table2!$B$1:$Z$21,MATCH("xGA/90",[1]Table2!$B$1:$Z$1,0),0),"")</f>
        <v/>
      </c>
      <c r="DB88" s="63" t="str">
        <f>IFERROR(VLOOKUP(DB19,[1]Table2!$B$1:$Z$21,MATCH("xG/90",[1]Table2!$B$1:$Z$1,0),0)*VLOOKUP($C19,[1]Table2!$B$1:$Z$21,MATCH("xGA/90",[1]Table2!$B$1:$Z$1,0),0),"")</f>
        <v/>
      </c>
      <c r="DC88" s="63" t="str">
        <f>IFERROR(VLOOKUP(DC19,[1]Table2!$B$1:$Z$21,MATCH("xG/90",[1]Table2!$B$1:$Z$1,0),0)*VLOOKUP($C19,[1]Table2!$B$1:$Z$21,MATCH("xGA/90",[1]Table2!$B$1:$Z$1,0),0),"")</f>
        <v/>
      </c>
      <c r="DE88" s="101"/>
      <c r="DF88" s="101"/>
      <c r="DG88" s="101"/>
      <c r="DH88" s="101"/>
      <c r="DI88" s="101"/>
      <c r="DJ88" s="101"/>
    </row>
    <row r="89" spans="1:114" s="49" customFormat="1" ht="21.75" customHeight="1" x14ac:dyDescent="0.25">
      <c r="A89" s="48" t="s">
        <v>50</v>
      </c>
      <c r="B89" s="44">
        <f>VLOOKUP(A89,[1]Table!$B$1:$O$21,MATCH("xGD/90",[1]Table!$B$1:$O$1,0),0)</f>
        <v>0.72</v>
      </c>
      <c r="C89" s="45" t="s">
        <v>14</v>
      </c>
      <c r="D89" s="63" t="str">
        <f>IFERROR(VLOOKUP(D20,[1]Table2!$B$1:$Z$21,MATCH("xG/90",[1]Table2!$B$1:$Z$1,0),0)*VLOOKUP($C20,[1]Table2!$B$1:$Z$21,MATCH("xGA/90",[1]Table2!$B$1:$Z$1,0),0),"")</f>
        <v/>
      </c>
      <c r="E89" s="63">
        <f>IFERROR(VLOOKUP(E20,[1]Table2!$B$1:$Z$21,MATCH("xG/90",[1]Table2!$B$1:$Z$1,0),0)*VLOOKUP($C20,[1]Table2!$B$1:$Z$21,MATCH("xGA/90",[1]Table2!$B$1:$Z$1,0),0),"")</f>
        <v>1.0290120967741936</v>
      </c>
      <c r="F89" s="63" t="str">
        <f>IFERROR(VLOOKUP(F20,[1]Table2!$B$1:$Z$21,MATCH("xG/90",[1]Table2!$B$1:$Z$1,0),0)*VLOOKUP($C20,[1]Table2!$B$1:$Z$21,MATCH("xGA/90",[1]Table2!$B$1:$Z$1,0),0),"")</f>
        <v/>
      </c>
      <c r="G89" s="63">
        <f>IFERROR(VLOOKUP(G20,[1]Table2!$B$1:$Z$21,MATCH("xG/90",[1]Table2!$B$1:$Z$1,0),0)*VLOOKUP($C20,[1]Table2!$B$1:$Z$21,MATCH("xGA/90",[1]Table2!$B$1:$Z$1,0),0),"")</f>
        <v>1.9101223581757509</v>
      </c>
      <c r="H89" s="63" t="str">
        <f>IFERROR(VLOOKUP(H20,[1]Table2!$B$1:$Z$21,MATCH("xG/90",[1]Table2!$B$1:$Z$1,0),0)*VLOOKUP($C20,[1]Table2!$B$1:$Z$21,MATCH("xGA/90",[1]Table2!$B$1:$Z$1,0),0),"")</f>
        <v/>
      </c>
      <c r="I89" s="63">
        <f>IFERROR(VLOOKUP(I20,[1]Table2!$B$1:$Z$21,MATCH("xG/90",[1]Table2!$B$1:$Z$1,0),0)*VLOOKUP($C20,[1]Table2!$B$1:$Z$21,MATCH("xGA/90",[1]Table2!$B$1:$Z$1,0),0),"")</f>
        <v>2.1712903225806452</v>
      </c>
      <c r="J89" s="63" t="str">
        <f>IFERROR(VLOOKUP(J20,[1]Table2!$B$1:$Z$21,MATCH("xG/90",[1]Table2!$B$1:$Z$1,0),0)*VLOOKUP($C20,[1]Table2!$B$1:$Z$21,MATCH("xGA/90",[1]Table2!$B$1:$Z$1,0),0),"")</f>
        <v/>
      </c>
      <c r="K89" s="63">
        <f>IFERROR(VLOOKUP(K20,[1]Table2!$B$1:$Z$21,MATCH("xG/90",[1]Table2!$B$1:$Z$1,0),0)*VLOOKUP($C20,[1]Table2!$B$1:$Z$21,MATCH("xGA/90",[1]Table2!$B$1:$Z$1,0),0),"")</f>
        <v>1.0129838709677421</v>
      </c>
      <c r="L89" s="63">
        <f>IFERROR(VLOOKUP(L20,[1]Table2!$B$1:$Z$21,MATCH("xG/90",[1]Table2!$B$1:$Z$1,0),0)*VLOOKUP($C20,[1]Table2!$B$1:$Z$21,MATCH("xGA/90",[1]Table2!$B$1:$Z$1,0),0),"")</f>
        <v>1.9027055150884495</v>
      </c>
      <c r="M89" s="63">
        <f>IFERROR(VLOOKUP(M20,[1]Table2!$B$1:$Z$21,MATCH("xG/90",[1]Table2!$B$1:$Z$1,0),0)*VLOOKUP($C20,[1]Table2!$B$1:$Z$21,MATCH("xGA/90",[1]Table2!$B$1:$Z$1,0),0),"")</f>
        <v>1.0097782258064516</v>
      </c>
      <c r="N89" s="63" t="str">
        <f>IFERROR(VLOOKUP(N20,[1]Table2!$B$1:$Z$21,MATCH("xG/90",[1]Table2!$B$1:$Z$1,0),0)*VLOOKUP($C20,[1]Table2!$B$1:$Z$21,MATCH("xGA/90",[1]Table2!$B$1:$Z$1,0),0),"")</f>
        <v/>
      </c>
      <c r="O89" s="63" t="str">
        <f>IFERROR(VLOOKUP(O20,[1]Table2!$B$1:$Z$21,MATCH("xG/90",[1]Table2!$B$1:$Z$1,0),0)*VLOOKUP($C20,[1]Table2!$B$1:$Z$21,MATCH("xGA/90",[1]Table2!$B$1:$Z$1,0),0),"")</f>
        <v/>
      </c>
      <c r="P89" s="63" t="str">
        <f>IFERROR(VLOOKUP(P20,[1]Table2!$B$1:$Z$21,MATCH("xG/90",[1]Table2!$B$1:$Z$1,0),0)*VLOOKUP($C20,[1]Table2!$B$1:$Z$21,MATCH("xGA/90",[1]Table2!$B$1:$Z$1,0),0),"")</f>
        <v/>
      </c>
      <c r="Q89" s="63">
        <f>IFERROR(VLOOKUP(Q20,[1]Table2!$B$1:$Z$21,MATCH("xG/90",[1]Table2!$B$1:$Z$1,0),0)*VLOOKUP($C20,[1]Table2!$B$1:$Z$21,MATCH("xGA/90",[1]Table2!$B$1:$Z$1,0),0),"")</f>
        <v>1.0354233870967742</v>
      </c>
      <c r="R89" s="63" t="str">
        <f>IFERROR(VLOOKUP(R20,[1]Table2!$B$1:$Z$21,MATCH("xG/90",[1]Table2!$B$1:$Z$1,0),0)*VLOOKUP($C20,[1]Table2!$B$1:$Z$21,MATCH("xGA/90",[1]Table2!$B$1:$Z$1,0),0),"")</f>
        <v/>
      </c>
      <c r="S89" s="63" t="str">
        <f>IFERROR(VLOOKUP(S20,[1]Table2!$B$1:$Z$21,MATCH("xG/90",[1]Table2!$B$1:$Z$1,0),0)*VLOOKUP($C20,[1]Table2!$B$1:$Z$21,MATCH("xGA/90",[1]Table2!$B$1:$Z$1,0),0),"")</f>
        <v/>
      </c>
      <c r="T89" s="63" t="str">
        <f>IFERROR(VLOOKUP(T20,[1]Table2!$B$1:$Z$21,MATCH("xG/90",[1]Table2!$B$1:$Z$1,0),0)*VLOOKUP($C20,[1]Table2!$B$1:$Z$21,MATCH("xGA/90",[1]Table2!$B$1:$Z$1,0),0),"")</f>
        <v/>
      </c>
      <c r="U89" s="63">
        <f>IFERROR(VLOOKUP(U20,[1]Table2!$B$1:$Z$21,MATCH("xG/90",[1]Table2!$B$1:$Z$1,0),0)*VLOOKUP($C20,[1]Table2!$B$1:$Z$21,MATCH("xGA/90",[1]Table2!$B$1:$Z$1,0),0),"")</f>
        <v>1.2772944849115504</v>
      </c>
      <c r="V89" s="63" t="str">
        <f>IFERROR(VLOOKUP(V20,[1]Table2!$B$1:$Z$21,MATCH("xG/90",[1]Table2!$B$1:$Z$1,0),0)*VLOOKUP($C20,[1]Table2!$B$1:$Z$21,MATCH("xGA/90",[1]Table2!$B$1:$Z$1,0),0),"")</f>
        <v/>
      </c>
      <c r="W89" s="63">
        <f>IFERROR(VLOOKUP(W20,[1]Table2!$B$1:$Z$21,MATCH("xG/90",[1]Table2!$B$1:$Z$1,0),0)*VLOOKUP($C20,[1]Table2!$B$1:$Z$21,MATCH("xGA/90",[1]Table2!$B$1:$Z$1,0),0),"")</f>
        <v>1.5355040322580646</v>
      </c>
      <c r="X89" s="63" t="str">
        <f>IFERROR(VLOOKUP(X20,[1]Table2!$B$1:$Z$21,MATCH("xG/90",[1]Table2!$B$1:$Z$1,0),0)*VLOOKUP($C20,[1]Table2!$B$1:$Z$21,MATCH("xGA/90",[1]Table2!$B$1:$Z$1,0),0),"")</f>
        <v/>
      </c>
      <c r="Y89" s="63">
        <f>IFERROR(VLOOKUP(Y20,[1]Table2!$B$1:$Z$21,MATCH("xG/90",[1]Table2!$B$1:$Z$1,0),0)*VLOOKUP($C20,[1]Table2!$B$1:$Z$21,MATCH("xGA/90",[1]Table2!$B$1:$Z$1,0),0),"")</f>
        <v>1.685741935483871</v>
      </c>
      <c r="Z89" s="63">
        <f>IFERROR(VLOOKUP(Z20,[1]Table2!$B$1:$Z$21,MATCH("xG/90",[1]Table2!$B$1:$Z$1,0),0)*VLOOKUP($C20,[1]Table2!$B$1:$Z$21,MATCH("xGA/90",[1]Table2!$B$1:$Z$1,0),0),"")</f>
        <v>1.0995362903225807</v>
      </c>
      <c r="AA89" s="63">
        <f>IFERROR(VLOOKUP(AA20,[1]Table2!$B$1:$Z$21,MATCH("xG/90",[1]Table2!$B$1:$Z$1,0),0)*VLOOKUP($C20,[1]Table2!$B$1:$Z$21,MATCH("xGA/90",[1]Table2!$B$1:$Z$1,0),0),"")</f>
        <v>1.4874193548387098</v>
      </c>
      <c r="AB89" s="63" t="str">
        <f>IFERROR(VLOOKUP(AB20,[1]Table2!$B$1:$Z$21,MATCH("xG/90",[1]Table2!$B$1:$Z$1,0),0)*VLOOKUP($C20,[1]Table2!$B$1:$Z$21,MATCH("xGA/90",[1]Table2!$B$1:$Z$1,0),0),"")</f>
        <v/>
      </c>
      <c r="AC89" s="63">
        <f>IFERROR(VLOOKUP(AC20,[1]Table2!$B$1:$Z$21,MATCH("xG/90",[1]Table2!$B$1:$Z$1,0),0)*VLOOKUP($C20,[1]Table2!$B$1:$Z$21,MATCH("xGA/90",[1]Table2!$B$1:$Z$1,0),0),"")</f>
        <v>1.3399596774193547</v>
      </c>
      <c r="AD89" s="63" t="str">
        <f>IFERROR(VLOOKUP(AD20,[1]Table2!$B$1:$Z$21,MATCH("xG/90",[1]Table2!$B$1:$Z$1,0),0)*VLOOKUP($C20,[1]Table2!$B$1:$Z$21,MATCH("xGA/90",[1]Table2!$B$1:$Z$1,0),0),"")</f>
        <v/>
      </c>
      <c r="AE89" s="63">
        <f>IFERROR(VLOOKUP(AE20,[1]Table2!$B$1:$Z$21,MATCH("xG/90",[1]Table2!$B$1:$Z$1,0),0)*VLOOKUP($C20,[1]Table2!$B$1:$Z$21,MATCH("xGA/90",[1]Table2!$B$1:$Z$1,0),0),"")</f>
        <v>0.97772177419354844</v>
      </c>
      <c r="AF89" s="63" t="str">
        <f>IFERROR(VLOOKUP(AF20,[1]Table2!$B$1:$Z$21,MATCH("xG/90",[1]Table2!$B$1:$Z$1,0),0)*VLOOKUP($C20,[1]Table2!$B$1:$Z$21,MATCH("xGA/90",[1]Table2!$B$1:$Z$1,0),0),"")</f>
        <v/>
      </c>
      <c r="AG89" s="63">
        <f>IFERROR(VLOOKUP(AG20,[1]Table2!$B$1:$Z$21,MATCH("xG/90",[1]Table2!$B$1:$Z$1,0),0)*VLOOKUP($C20,[1]Table2!$B$1:$Z$21,MATCH("xGA/90",[1]Table2!$B$1:$Z$1,0),0),"")</f>
        <v>1.3070759625390218</v>
      </c>
      <c r="AH89" s="63" t="str">
        <f>IFERROR(VLOOKUP(AH20,[1]Table2!$B$1:$Z$21,MATCH("xG/90",[1]Table2!$B$1:$Z$1,0),0)*VLOOKUP($C20,[1]Table2!$B$1:$Z$21,MATCH("xGA/90",[1]Table2!$B$1:$Z$1,0),0),"")</f>
        <v/>
      </c>
      <c r="AI89" s="63" t="str">
        <f>IFERROR(VLOOKUP(AI20,[1]Table2!$B$1:$Z$21,MATCH("xG/90",[1]Table2!$B$1:$Z$1,0),0)*VLOOKUP($C20,[1]Table2!$B$1:$Z$21,MATCH("xGA/90",[1]Table2!$B$1:$Z$1,0),0),"")</f>
        <v/>
      </c>
      <c r="AJ89" s="63" t="str">
        <f>IFERROR(VLOOKUP(AJ20,[1]Table2!$B$1:$Z$21,MATCH("xG/90",[1]Table2!$B$1:$Z$1,0),0)*VLOOKUP($C20,[1]Table2!$B$1:$Z$21,MATCH("xGA/90",[1]Table2!$B$1:$Z$1,0),0),"")</f>
        <v/>
      </c>
      <c r="AK89" s="63" t="str">
        <f>IFERROR(VLOOKUP(AK20,[1]Table2!$B$1:$Z$21,MATCH("xG/90",[1]Table2!$B$1:$Z$1,0),0)*VLOOKUP($C20,[1]Table2!$B$1:$Z$21,MATCH("xGA/90",[1]Table2!$B$1:$Z$1,0),0),"")</f>
        <v/>
      </c>
      <c r="AL89" s="63" t="str">
        <f>IFERROR(VLOOKUP(AL20,[1]Table2!$B$1:$Z$21,MATCH("xG/90",[1]Table2!$B$1:$Z$1,0),0)*VLOOKUP($C20,[1]Table2!$B$1:$Z$21,MATCH("xGA/90",[1]Table2!$B$1:$Z$1,0),0),"")</f>
        <v/>
      </c>
      <c r="AM89" s="63" t="str">
        <f>IFERROR(VLOOKUP(AM20,[1]Table2!$B$1:$Z$21,MATCH("xG/90",[1]Table2!$B$1:$Z$1,0),0)*VLOOKUP($C20,[1]Table2!$B$1:$Z$21,MATCH("xGA/90",[1]Table2!$B$1:$Z$1,0),0),"")</f>
        <v/>
      </c>
      <c r="AN89" s="63" t="str">
        <f>IFERROR(VLOOKUP(AN20,[1]Table2!$B$1:$Z$21,MATCH("xG/90",[1]Table2!$B$1:$Z$1,0),0)*VLOOKUP($C20,[1]Table2!$B$1:$Z$21,MATCH("xGA/90",[1]Table2!$B$1:$Z$1,0),0),"")</f>
        <v/>
      </c>
      <c r="AO89" s="63" t="str">
        <f>IFERROR(VLOOKUP(AO20,[1]Table2!$B$1:$Z$21,MATCH("xG/90",[1]Table2!$B$1:$Z$1,0),0)*VLOOKUP($C20,[1]Table2!$B$1:$Z$21,MATCH("xGA/90",[1]Table2!$B$1:$Z$1,0),0),"")</f>
        <v/>
      </c>
      <c r="AP89" s="63" t="str">
        <f>IFERROR(VLOOKUP(AP20,[1]Table2!$B$1:$Z$21,MATCH("xG/90",[1]Table2!$B$1:$Z$1,0),0)*VLOOKUP($C20,[1]Table2!$B$1:$Z$21,MATCH("xGA/90",[1]Table2!$B$1:$Z$1,0),0),"")</f>
        <v/>
      </c>
      <c r="AQ89" s="63" t="str">
        <f>IFERROR(VLOOKUP(AQ20,[1]Table2!$B$1:$Z$21,MATCH("xG/90",[1]Table2!$B$1:$Z$1,0),0)*VLOOKUP($C20,[1]Table2!$B$1:$Z$21,MATCH("xGA/90",[1]Table2!$B$1:$Z$1,0),0),"")</f>
        <v/>
      </c>
      <c r="AR89" s="63" t="str">
        <f>IFERROR(VLOOKUP(AR20,[1]Table2!$B$1:$Z$21,MATCH("xG/90",[1]Table2!$B$1:$Z$1,0),0)*VLOOKUP($C20,[1]Table2!$B$1:$Z$21,MATCH("xGA/90",[1]Table2!$B$1:$Z$1,0),0),"")</f>
        <v/>
      </c>
      <c r="AS89" s="63">
        <f>IFERROR(VLOOKUP(AS20,[1]Table2!$B$1:$Z$21,MATCH("xG/90",[1]Table2!$B$1:$Z$1,0),0)*VLOOKUP($C20,[1]Table2!$B$1:$Z$21,MATCH("xGA/90",[1]Table2!$B$1:$Z$1,0),0),"")</f>
        <v>1.2950806451612904</v>
      </c>
      <c r="AT89" s="63" t="str">
        <f>IFERROR(VLOOKUP(AT20,[1]Table2!$B$1:$Z$21,MATCH("xG/90",[1]Table2!$B$1:$Z$1,0),0)*VLOOKUP($C20,[1]Table2!$B$1:$Z$21,MATCH("xGA/90",[1]Table2!$B$1:$Z$1,0),0),"")</f>
        <v/>
      </c>
      <c r="AU89" s="63">
        <f>IFERROR(VLOOKUP(AU20,[1]Table2!$B$1:$Z$21,MATCH("xG/90",[1]Table2!$B$1:$Z$1,0),0)*VLOOKUP($C20,[1]Table2!$B$1:$Z$21,MATCH("xGA/90",[1]Table2!$B$1:$Z$1,0),0),"")</f>
        <v>1.2726411290322583</v>
      </c>
      <c r="AV89" s="63">
        <f>IFERROR(VLOOKUP(AV20,[1]Table2!$B$1:$Z$21,MATCH("xG/90",[1]Table2!$B$1:$Z$1,0),0)*VLOOKUP($C20,[1]Table2!$B$1:$Z$21,MATCH("xGA/90",[1]Table2!$B$1:$Z$1,0),0),"")</f>
        <v>2.0548185483870967</v>
      </c>
      <c r="AW89" s="63" t="str">
        <f>IFERROR(VLOOKUP(AW20,[1]Table2!$B$1:$Z$21,MATCH("xG/90",[1]Table2!$B$1:$Z$1,0),0)*VLOOKUP($C20,[1]Table2!$B$1:$Z$21,MATCH("xGA/90",[1]Table2!$B$1:$Z$1,0),0),"")</f>
        <v/>
      </c>
      <c r="AX89" s="63" t="str">
        <f>IFERROR(VLOOKUP(AX20,[1]Table2!$B$1:$Z$21,MATCH("xG/90",[1]Table2!$B$1:$Z$1,0),0)*VLOOKUP($C20,[1]Table2!$B$1:$Z$21,MATCH("xGA/90",[1]Table2!$B$1:$Z$1,0),0),"")</f>
        <v/>
      </c>
      <c r="AY89" s="63">
        <f>IFERROR(VLOOKUP(AY20,[1]Table2!$B$1:$Z$21,MATCH("xG/90",[1]Table2!$B$1:$Z$1,0),0)*VLOOKUP($C20,[1]Table2!$B$1:$Z$21,MATCH("xGA/90",[1]Table2!$B$1:$Z$1,0),0),"")</f>
        <v>1.2772944849115504</v>
      </c>
      <c r="AZ89" s="63" t="str">
        <f>IFERROR(VLOOKUP(AZ20,[1]Table2!$B$1:$Z$21,MATCH("xG/90",[1]Table2!$B$1:$Z$1,0),0)*VLOOKUP($C20,[1]Table2!$B$1:$Z$21,MATCH("xGA/90",[1]Table2!$B$1:$Z$1,0),0),"")</f>
        <v/>
      </c>
      <c r="BA89" s="63">
        <f>IFERROR(VLOOKUP(BA20,[1]Table2!$B$1:$Z$21,MATCH("xG/90",[1]Table2!$B$1:$Z$1,0),0)*VLOOKUP($C20,[1]Table2!$B$1:$Z$21,MATCH("xGA/90",[1]Table2!$B$1:$Z$1,0),0),"")</f>
        <v>1.0097782258064516</v>
      </c>
      <c r="BB89" s="63" t="str">
        <f>IFERROR(VLOOKUP(BB20,[1]Table2!$B$1:$Z$21,MATCH("xG/90",[1]Table2!$B$1:$Z$1,0),0)*VLOOKUP($C20,[1]Table2!$B$1:$Z$21,MATCH("xGA/90",[1]Table2!$B$1:$Z$1,0),0),"")</f>
        <v/>
      </c>
      <c r="BC89" s="63" t="str">
        <f>IFERROR(VLOOKUP(BC20,[1]Table2!$B$1:$Z$21,MATCH("xG/90",[1]Table2!$B$1:$Z$1,0),0)*VLOOKUP($C20,[1]Table2!$B$1:$Z$21,MATCH("xGA/90",[1]Table2!$B$1:$Z$1,0),0),"")</f>
        <v/>
      </c>
      <c r="BD89" s="63" t="str">
        <f>IFERROR(VLOOKUP(BD20,[1]Table2!$B$1:$Z$21,MATCH("xG/90",[1]Table2!$B$1:$Z$1,0),0)*VLOOKUP($C20,[1]Table2!$B$1:$Z$21,MATCH("xGA/90",[1]Table2!$B$1:$Z$1,0),0),"")</f>
        <v/>
      </c>
      <c r="BE89" s="63">
        <f>IFERROR(VLOOKUP(BE20,[1]Table2!$B$1:$Z$21,MATCH("xG/90",[1]Table2!$B$1:$Z$1,0),0)*VLOOKUP($C20,[1]Table2!$B$1:$Z$21,MATCH("xGA/90",[1]Table2!$B$1:$Z$1,0),0),"")</f>
        <v>1.3600208116545267</v>
      </c>
      <c r="BF89" s="63" t="str">
        <f>IFERROR(VLOOKUP(BF20,[1]Table2!$B$1:$Z$21,MATCH("xG/90",[1]Table2!$B$1:$Z$1,0),0)*VLOOKUP($C20,[1]Table2!$B$1:$Z$21,MATCH("xGA/90",[1]Table2!$B$1:$Z$1,0),0),"")</f>
        <v/>
      </c>
      <c r="BG89" s="63">
        <f>IFERROR(VLOOKUP(BG20,[1]Table2!$B$1:$Z$21,MATCH("xG/90",[1]Table2!$B$1:$Z$1,0),0)*VLOOKUP($C20,[1]Table2!$B$1:$Z$21,MATCH("xGA/90",[1]Table2!$B$1:$Z$1,0),0),"")</f>
        <v>1.0354233870967742</v>
      </c>
      <c r="BH89" s="63" t="str">
        <f>IFERROR(VLOOKUP(BH20,[1]Table2!$B$1:$Z$21,MATCH("xG/90",[1]Table2!$B$1:$Z$1,0),0)*VLOOKUP($C20,[1]Table2!$B$1:$Z$21,MATCH("xGA/90",[1]Table2!$B$1:$Z$1,0),0),"")</f>
        <v/>
      </c>
      <c r="BI89" s="63">
        <f>IFERROR(VLOOKUP(BI20,[1]Table2!$B$1:$Z$21,MATCH("xG/90",[1]Table2!$B$1:$Z$1,0),0)*VLOOKUP($C20,[1]Table2!$B$1:$Z$21,MATCH("xGA/90",[1]Table2!$B$1:$Z$1,0),0),"")</f>
        <v>1.9027055150884495</v>
      </c>
      <c r="BJ89" s="63" t="str">
        <f>IFERROR(VLOOKUP(BJ20,[1]Table2!$B$1:$Z$21,MATCH("xG/90",[1]Table2!$B$1:$Z$1,0),0)*VLOOKUP($C20,[1]Table2!$B$1:$Z$21,MATCH("xGA/90",[1]Table2!$B$1:$Z$1,0),0),"")</f>
        <v/>
      </c>
      <c r="BK89" s="63" t="str">
        <f>IFERROR(VLOOKUP(BK20,[1]Table2!$B$1:$Z$21,MATCH("xG/90",[1]Table2!$B$1:$Z$1,0),0)*VLOOKUP($C20,[1]Table2!$B$1:$Z$21,MATCH("xGA/90",[1]Table2!$B$1:$Z$1,0),0),"")</f>
        <v/>
      </c>
      <c r="BL89" s="63" t="str">
        <f>IFERROR(VLOOKUP(BL20,[1]Table2!$B$1:$Z$21,MATCH("xG/90",[1]Table2!$B$1:$Z$1,0),0)*VLOOKUP($C20,[1]Table2!$B$1:$Z$21,MATCH("xGA/90",[1]Table2!$B$1:$Z$1,0),0),"")</f>
        <v/>
      </c>
      <c r="BM89" s="63">
        <f>IFERROR(VLOOKUP(BM20,[1]Table2!$B$1:$Z$21,MATCH("xG/90",[1]Table2!$B$1:$Z$1,0),0)*VLOOKUP($C20,[1]Table2!$B$1:$Z$21,MATCH("xGA/90",[1]Table2!$B$1:$Z$1,0),0),"")</f>
        <v>2.1712903225806452</v>
      </c>
      <c r="BN89" s="63" t="str">
        <f>IFERROR(VLOOKUP(BN20,[1]Table2!$B$1:$Z$21,MATCH("xG/90",[1]Table2!$B$1:$Z$1,0),0)*VLOOKUP($C20,[1]Table2!$B$1:$Z$21,MATCH("xGA/90",[1]Table2!$B$1:$Z$1,0),0),"")</f>
        <v/>
      </c>
      <c r="BO89" s="63">
        <f>IFERROR(VLOOKUP(BO20,[1]Table2!$B$1:$Z$21,MATCH("xG/90",[1]Table2!$B$1:$Z$1,0),0)*VLOOKUP($C20,[1]Table2!$B$1:$Z$21,MATCH("xGA/90",[1]Table2!$B$1:$Z$1,0),0),"")</f>
        <v>1.0129838709677421</v>
      </c>
      <c r="BP89" s="63" t="str">
        <f>IFERROR(VLOOKUP(BP20,[1]Table2!$B$1:$Z$21,MATCH("xG/90",[1]Table2!$B$1:$Z$1,0),0)*VLOOKUP($C20,[1]Table2!$B$1:$Z$21,MATCH("xGA/90",[1]Table2!$B$1:$Z$1,0),0),"")</f>
        <v/>
      </c>
      <c r="BQ89" s="63">
        <f>IFERROR(VLOOKUP(BQ20,[1]Table2!$B$1:$Z$21,MATCH("xG/90",[1]Table2!$B$1:$Z$1,0),0)*VLOOKUP($C20,[1]Table2!$B$1:$Z$21,MATCH("xGA/90",[1]Table2!$B$1:$Z$1,0),0),"")</f>
        <v>1.0290120967741936</v>
      </c>
      <c r="BR89" s="63" t="str">
        <f>IFERROR(VLOOKUP(BR20,[1]Table2!$B$1:$Z$21,MATCH("xG/90",[1]Table2!$B$1:$Z$1,0),0)*VLOOKUP($C20,[1]Table2!$B$1:$Z$21,MATCH("xGA/90",[1]Table2!$B$1:$Z$1,0),0),"")</f>
        <v/>
      </c>
      <c r="BS89" s="63" t="str">
        <f>IFERROR(VLOOKUP(BS20,[1]Table2!$B$1:$Z$21,MATCH("xG/90",[1]Table2!$B$1:$Z$1,0),0)*VLOOKUP($C20,[1]Table2!$B$1:$Z$21,MATCH("xGA/90",[1]Table2!$B$1:$Z$1,0),0),"")</f>
        <v/>
      </c>
      <c r="BT89" s="63" t="str">
        <f>IFERROR(VLOOKUP(BT20,[1]Table2!$B$1:$Z$21,MATCH("xG/90",[1]Table2!$B$1:$Z$1,0),0)*VLOOKUP($C20,[1]Table2!$B$1:$Z$21,MATCH("xGA/90",[1]Table2!$B$1:$Z$1,0),0),"")</f>
        <v/>
      </c>
      <c r="BU89" s="63">
        <f>IFERROR(VLOOKUP(BU20,[1]Table2!$B$1:$Z$21,MATCH("xG/90",[1]Table2!$B$1:$Z$1,0),0)*VLOOKUP($C20,[1]Table2!$B$1:$Z$21,MATCH("xGA/90",[1]Table2!$B$1:$Z$1,0),0),"")</f>
        <v>1.685741935483871</v>
      </c>
      <c r="BV89" s="63">
        <f>IFERROR(VLOOKUP(BV20,[1]Table2!$B$1:$Z$21,MATCH("xG/90",[1]Table2!$B$1:$Z$1,0),0)*VLOOKUP($C20,[1]Table2!$B$1:$Z$21,MATCH("xGA/90",[1]Table2!$B$1:$Z$1,0),0),"")</f>
        <v>1.3600208116545267</v>
      </c>
      <c r="BW89" s="63">
        <f>IFERROR(VLOOKUP(BW20,[1]Table2!$B$1:$Z$21,MATCH("xG/90",[1]Table2!$B$1:$Z$1,0),0)*VLOOKUP($C20,[1]Table2!$B$1:$Z$21,MATCH("xGA/90",[1]Table2!$B$1:$Z$1,0),0),"")</f>
        <v>1.5355040322580646</v>
      </c>
      <c r="BX89" s="63" t="str">
        <f>IFERROR(VLOOKUP(BX20,[1]Table2!$B$1:$Z$21,MATCH("xG/90",[1]Table2!$B$1:$Z$1,0),0)*VLOOKUP($C20,[1]Table2!$B$1:$Z$21,MATCH("xGA/90",[1]Table2!$B$1:$Z$1,0),0),"")</f>
        <v/>
      </c>
      <c r="BY89" s="63">
        <f>IFERROR(VLOOKUP(BY20,[1]Table2!$B$1:$Z$21,MATCH("xG/90",[1]Table2!$B$1:$Z$1,0),0)*VLOOKUP($C20,[1]Table2!$B$1:$Z$21,MATCH("xGA/90",[1]Table2!$B$1:$Z$1,0),0),"")</f>
        <v>1.3399596774193547</v>
      </c>
      <c r="BZ89" s="63" t="str">
        <f>IFERROR(VLOOKUP(BZ20,[1]Table2!$B$1:$Z$21,MATCH("xG/90",[1]Table2!$B$1:$Z$1,0),0)*VLOOKUP($C20,[1]Table2!$B$1:$Z$21,MATCH("xGA/90",[1]Table2!$B$1:$Z$1,0),0),"")</f>
        <v/>
      </c>
      <c r="CA89" s="63">
        <f>IFERROR(VLOOKUP(CA20,[1]Table2!$B$1:$Z$21,MATCH("xG/90",[1]Table2!$B$1:$Z$1,0),0)*VLOOKUP($C20,[1]Table2!$B$1:$Z$21,MATCH("xGA/90",[1]Table2!$B$1:$Z$1,0),0),"")</f>
        <v>1.4874193548387098</v>
      </c>
      <c r="CB89" s="63">
        <f>IFERROR(VLOOKUP(CB20,[1]Table2!$B$1:$Z$21,MATCH("xG/90",[1]Table2!$B$1:$Z$1,0),0)*VLOOKUP($C20,[1]Table2!$B$1:$Z$21,MATCH("xGA/90",[1]Table2!$B$1:$Z$1,0),0),"")</f>
        <v>1.0995362903225807</v>
      </c>
      <c r="CC89" s="63">
        <f>IFERROR(VLOOKUP(CC20,[1]Table2!$B$1:$Z$21,MATCH("xG/90",[1]Table2!$B$1:$Z$1,0),0)*VLOOKUP($C20,[1]Table2!$B$1:$Z$21,MATCH("xGA/90",[1]Table2!$B$1:$Z$1,0),0),"")</f>
        <v>0.97772177419354844</v>
      </c>
      <c r="CD89" s="63" t="str">
        <f>IFERROR(VLOOKUP(CD20,[1]Table2!$B$1:$Z$21,MATCH("xG/90",[1]Table2!$B$1:$Z$1,0),0)*VLOOKUP($C20,[1]Table2!$B$1:$Z$21,MATCH("xGA/90",[1]Table2!$B$1:$Z$1,0),0),"")</f>
        <v/>
      </c>
      <c r="CE89" s="63">
        <f>IFERROR(VLOOKUP(CE20,[1]Table2!$B$1:$Z$21,MATCH("xG/90",[1]Table2!$B$1:$Z$1,0),0)*VLOOKUP($C20,[1]Table2!$B$1:$Z$21,MATCH("xGA/90",[1]Table2!$B$1:$Z$1,0),0),"")</f>
        <v>2.0548185483870967</v>
      </c>
      <c r="CF89" s="63" t="str">
        <f>IFERROR(VLOOKUP(CF20,[1]Table2!$B$1:$Z$21,MATCH("xG/90",[1]Table2!$B$1:$Z$1,0),0)*VLOOKUP($C20,[1]Table2!$B$1:$Z$21,MATCH("xGA/90",[1]Table2!$B$1:$Z$1,0),0),"")</f>
        <v/>
      </c>
      <c r="CG89" s="63">
        <f>IFERROR(VLOOKUP(CG20,[1]Table2!$B$1:$Z$21,MATCH("xG/90",[1]Table2!$B$1:$Z$1,0),0)*VLOOKUP($C20,[1]Table2!$B$1:$Z$21,MATCH("xGA/90",[1]Table2!$B$1:$Z$1,0),0),"")</f>
        <v>1.2726411290322583</v>
      </c>
      <c r="CH89" s="63">
        <f>IFERROR(VLOOKUP(CH20,[1]Table2!$B$1:$Z$21,MATCH("xG/90",[1]Table2!$B$1:$Z$1,0),0)*VLOOKUP($C20,[1]Table2!$B$1:$Z$21,MATCH("xGA/90",[1]Table2!$B$1:$Z$1,0),0),"")</f>
        <v>1.9101223581757509</v>
      </c>
      <c r="CI89" s="63">
        <f>IFERROR(VLOOKUP(CI20,[1]Table2!$B$1:$Z$21,MATCH("xG/90",[1]Table2!$B$1:$Z$1,0),0)*VLOOKUP($C20,[1]Table2!$B$1:$Z$21,MATCH("xGA/90",[1]Table2!$B$1:$Z$1,0),0),"")</f>
        <v>1.2950806451612904</v>
      </c>
      <c r="CJ89" s="63" t="str">
        <f>IFERROR(VLOOKUP(CJ20,[1]Table2!$B$1:$Z$21,MATCH("xG/90",[1]Table2!$B$1:$Z$1,0),0)*VLOOKUP($C20,[1]Table2!$B$1:$Z$21,MATCH("xGA/90",[1]Table2!$B$1:$Z$1,0),0),"")</f>
        <v/>
      </c>
      <c r="CK89" s="63">
        <f>IFERROR(VLOOKUP(CK20,[1]Table2!$B$1:$Z$21,MATCH("xG/90",[1]Table2!$B$1:$Z$1,0),0)*VLOOKUP($C20,[1]Table2!$B$1:$Z$21,MATCH("xGA/90",[1]Table2!$B$1:$Z$1,0),0),"")</f>
        <v>1.3070759625390218</v>
      </c>
      <c r="CL89" s="63" t="str">
        <f>IFERROR(VLOOKUP(CL20,[1]Table2!$B$1:$Z$21,MATCH("xG/90",[1]Table2!$B$1:$Z$1,0),0)*VLOOKUP($C20,[1]Table2!$B$1:$Z$21,MATCH("xGA/90",[1]Table2!$B$1:$Z$1,0),0),"")</f>
        <v/>
      </c>
      <c r="CM89" s="63" t="str">
        <f>IFERROR(VLOOKUP(CM20,[1]Table2!$B$1:$Z$21,MATCH("xG/90",[1]Table2!$B$1:$Z$1,0),0)*VLOOKUP($C20,[1]Table2!$B$1:$Z$21,MATCH("xGA/90",[1]Table2!$B$1:$Z$1,0),0),"")</f>
        <v/>
      </c>
      <c r="CN89" s="63" t="str">
        <f>IFERROR(VLOOKUP(CN20,[1]Table2!$B$1:$Z$21,MATCH("xG/90",[1]Table2!$B$1:$Z$1,0),0)*VLOOKUP($C20,[1]Table2!$B$1:$Z$21,MATCH("xGA/90",[1]Table2!$B$1:$Z$1,0),0),"")</f>
        <v/>
      </c>
      <c r="CO89" s="63" t="str">
        <f>IFERROR(VLOOKUP(CO20,[1]Table2!$B$1:$Z$21,MATCH("xG/90",[1]Table2!$B$1:$Z$1,0),0)*VLOOKUP($C20,[1]Table2!$B$1:$Z$21,MATCH("xGA/90",[1]Table2!$B$1:$Z$1,0),0),"")</f>
        <v/>
      </c>
      <c r="CP89" s="63" t="str">
        <f>IFERROR(VLOOKUP(CP20,[1]Table2!$B$1:$Z$21,MATCH("xG/90",[1]Table2!$B$1:$Z$1,0),0)*VLOOKUP($C20,[1]Table2!$B$1:$Z$21,MATCH("xGA/90",[1]Table2!$B$1:$Z$1,0),0),"")</f>
        <v/>
      </c>
      <c r="CQ89" s="63" t="str">
        <f>IFERROR(VLOOKUP(CQ20,[1]Table2!$B$1:$Z$21,MATCH("xG/90",[1]Table2!$B$1:$Z$1,0),0)*VLOOKUP($C20,[1]Table2!$B$1:$Z$21,MATCH("xGA/90",[1]Table2!$B$1:$Z$1,0),0),"")</f>
        <v/>
      </c>
      <c r="CR89" s="63" t="str">
        <f>IFERROR(VLOOKUP(CR20,[1]Table2!$B$1:$Z$21,MATCH("xG/90",[1]Table2!$B$1:$Z$1,0),0)*VLOOKUP($C20,[1]Table2!$B$1:$Z$21,MATCH("xGA/90",[1]Table2!$B$1:$Z$1,0),0),"")</f>
        <v/>
      </c>
      <c r="CS89" s="63" t="str">
        <f>IFERROR(VLOOKUP(CS20,[1]Table2!$B$1:$Z$21,MATCH("xG/90",[1]Table2!$B$1:$Z$1,0),0)*VLOOKUP($C20,[1]Table2!$B$1:$Z$21,MATCH("xGA/90",[1]Table2!$B$1:$Z$1,0),0),"")</f>
        <v/>
      </c>
      <c r="CT89" s="63" t="str">
        <f>IFERROR(VLOOKUP(CT20,[1]Table2!$B$1:$Z$21,MATCH("xG/90",[1]Table2!$B$1:$Z$1,0),0)*VLOOKUP($C20,[1]Table2!$B$1:$Z$21,MATCH("xGA/90",[1]Table2!$B$1:$Z$1,0),0),"")</f>
        <v/>
      </c>
      <c r="CU89" s="63" t="str">
        <f>IFERROR(VLOOKUP(CU20,[1]Table2!$B$1:$Z$21,MATCH("xG/90",[1]Table2!$B$1:$Z$1,0),0)*VLOOKUP($C20,[1]Table2!$B$1:$Z$21,MATCH("xGA/90",[1]Table2!$B$1:$Z$1,0),0),"")</f>
        <v/>
      </c>
      <c r="CV89" s="63" t="str">
        <f>IFERROR(VLOOKUP(CV20,[1]Table2!$B$1:$Z$21,MATCH("xG/90",[1]Table2!$B$1:$Z$1,0),0)*VLOOKUP($C20,[1]Table2!$B$1:$Z$21,MATCH("xGA/90",[1]Table2!$B$1:$Z$1,0),0),"")</f>
        <v/>
      </c>
      <c r="CW89" s="63" t="str">
        <f>IFERROR(VLOOKUP(CW20,[1]Table2!$B$1:$Z$21,MATCH("xG/90",[1]Table2!$B$1:$Z$1,0),0)*VLOOKUP($C20,[1]Table2!$B$1:$Z$21,MATCH("xGA/90",[1]Table2!$B$1:$Z$1,0),0),"")</f>
        <v/>
      </c>
      <c r="CX89" s="63" t="str">
        <f>IFERROR(VLOOKUP(CX20,[1]Table2!$B$1:$Z$21,MATCH("xG/90",[1]Table2!$B$1:$Z$1,0),0)*VLOOKUP($C20,[1]Table2!$B$1:$Z$21,MATCH("xGA/90",[1]Table2!$B$1:$Z$1,0),0),"")</f>
        <v/>
      </c>
      <c r="CY89" s="63" t="str">
        <f>IFERROR(VLOOKUP(CY20,[1]Table2!$B$1:$Z$21,MATCH("xG/90",[1]Table2!$B$1:$Z$1,0),0)*VLOOKUP($C20,[1]Table2!$B$1:$Z$21,MATCH("xGA/90",[1]Table2!$B$1:$Z$1,0),0),"")</f>
        <v/>
      </c>
      <c r="CZ89" s="63" t="str">
        <f>IFERROR(VLOOKUP(CZ20,[1]Table2!$B$1:$Z$21,MATCH("xG/90",[1]Table2!$B$1:$Z$1,0),0)*VLOOKUP($C20,[1]Table2!$B$1:$Z$21,MATCH("xGA/90",[1]Table2!$B$1:$Z$1,0),0),"")</f>
        <v/>
      </c>
      <c r="DA89" s="63" t="str">
        <f>IFERROR(VLOOKUP(DA20,[1]Table2!$B$1:$Z$21,MATCH("xG/90",[1]Table2!$B$1:$Z$1,0),0)*VLOOKUP($C20,[1]Table2!$B$1:$Z$21,MATCH("xGA/90",[1]Table2!$B$1:$Z$1,0),0),"")</f>
        <v/>
      </c>
      <c r="DB89" s="63" t="str">
        <f>IFERROR(VLOOKUP(DB20,[1]Table2!$B$1:$Z$21,MATCH("xG/90",[1]Table2!$B$1:$Z$1,0),0)*VLOOKUP($C20,[1]Table2!$B$1:$Z$21,MATCH("xGA/90",[1]Table2!$B$1:$Z$1,0),0),"")</f>
        <v/>
      </c>
      <c r="DC89" s="63" t="str">
        <f>IFERROR(VLOOKUP(DC20,[1]Table2!$B$1:$Z$21,MATCH("xG/90",[1]Table2!$B$1:$Z$1,0),0)*VLOOKUP($C20,[1]Table2!$B$1:$Z$21,MATCH("xGA/90",[1]Table2!$B$1:$Z$1,0),0),"")</f>
        <v/>
      </c>
      <c r="DE89" s="101"/>
      <c r="DF89" s="101"/>
      <c r="DG89" s="101"/>
      <c r="DH89" s="101"/>
      <c r="DI89" s="101"/>
      <c r="DJ89" s="101"/>
    </row>
    <row r="90" spans="1:114" s="49" customFormat="1" ht="21.75" customHeight="1" x14ac:dyDescent="0.25">
      <c r="A90" s="48" t="s">
        <v>52</v>
      </c>
      <c r="B90" s="44">
        <f>VLOOKUP(A90,[1]Table!$B$1:$O$21,MATCH("xGD/90",[1]Table!$B$1:$O$1,0),0)</f>
        <v>-0.68</v>
      </c>
      <c r="C90" s="45" t="s">
        <v>15</v>
      </c>
      <c r="D90" s="63" t="str">
        <f>IFERROR(VLOOKUP(D21,[1]Table2!$B$1:$Z$21,MATCH("xG/90",[1]Table2!$B$1:$Z$1,0),0)*VLOOKUP($C21,[1]Table2!$B$1:$Z$21,MATCH("xGA/90",[1]Table2!$B$1:$Z$1,0),0),"")</f>
        <v/>
      </c>
      <c r="E90" s="63">
        <f>IFERROR(VLOOKUP(E21,[1]Table2!$B$1:$Z$21,MATCH("xG/90",[1]Table2!$B$1:$Z$1,0),0)*VLOOKUP($C21,[1]Table2!$B$1:$Z$21,MATCH("xGA/90",[1]Table2!$B$1:$Z$1,0),0),"")</f>
        <v>2.9504032258064519</v>
      </c>
      <c r="F90" s="63" t="str">
        <f>IFERROR(VLOOKUP(F21,[1]Table2!$B$1:$Z$21,MATCH("xG/90",[1]Table2!$B$1:$Z$1,0),0)*VLOOKUP($C21,[1]Table2!$B$1:$Z$21,MATCH("xGA/90",[1]Table2!$B$1:$Z$1,0),0),"")</f>
        <v/>
      </c>
      <c r="G90" s="63">
        <f>IFERROR(VLOOKUP(G21,[1]Table2!$B$1:$Z$21,MATCH("xG/90",[1]Table2!$B$1:$Z$1,0),0)*VLOOKUP($C21,[1]Table2!$B$1:$Z$21,MATCH("xGA/90",[1]Table2!$B$1:$Z$1,0),0),"")</f>
        <v>2.2372983870967742</v>
      </c>
      <c r="H90" s="63" t="str">
        <f>IFERROR(VLOOKUP(H21,[1]Table2!$B$1:$Z$21,MATCH("xG/90",[1]Table2!$B$1:$Z$1,0),0)*VLOOKUP($C21,[1]Table2!$B$1:$Z$21,MATCH("xGA/90",[1]Table2!$B$1:$Z$1,0),0),"")</f>
        <v/>
      </c>
      <c r="I90" s="63">
        <f>IFERROR(VLOOKUP(I21,[1]Table2!$B$1:$Z$21,MATCH("xG/90",[1]Table2!$B$1:$Z$1,0),0)*VLOOKUP($C21,[1]Table2!$B$1:$Z$21,MATCH("xGA/90",[1]Table2!$B$1:$Z$1,0),0),"")</f>
        <v>1.8087890624999998</v>
      </c>
      <c r="J90" s="63" t="str">
        <f>IFERROR(VLOOKUP(J21,[1]Table2!$B$1:$Z$21,MATCH("xG/90",[1]Table2!$B$1:$Z$1,0),0)*VLOOKUP($C21,[1]Table2!$B$1:$Z$21,MATCH("xGA/90",[1]Table2!$B$1:$Z$1,0),0),"")</f>
        <v/>
      </c>
      <c r="K90" s="63">
        <f>IFERROR(VLOOKUP(K21,[1]Table2!$B$1:$Z$21,MATCH("xG/90",[1]Table2!$B$1:$Z$1,0),0)*VLOOKUP($C21,[1]Table2!$B$1:$Z$21,MATCH("xGA/90",[1]Table2!$B$1:$Z$1,0),0),"")</f>
        <v>2.4468749999999999</v>
      </c>
      <c r="L90" s="63">
        <f>IFERROR(VLOOKUP(L21,[1]Table2!$B$1:$Z$21,MATCH("xG/90",[1]Table2!$B$1:$Z$1,0),0)*VLOOKUP($C21,[1]Table2!$B$1:$Z$21,MATCH("xGA/90",[1]Table2!$B$1:$Z$1,0),0),"")</f>
        <v>3.5718749999999999</v>
      </c>
      <c r="M90" s="63">
        <f>IFERROR(VLOOKUP(M21,[1]Table2!$B$1:$Z$21,MATCH("xG/90",[1]Table2!$B$1:$Z$1,0),0)*VLOOKUP($C21,[1]Table2!$B$1:$Z$21,MATCH("xGA/90",[1]Table2!$B$1:$Z$1,0),0),"")</f>
        <v>1.7033203124999998</v>
      </c>
      <c r="N90" s="63" t="str">
        <f>IFERROR(VLOOKUP(N21,[1]Table2!$B$1:$Z$21,MATCH("xG/90",[1]Table2!$B$1:$Z$1,0),0)*VLOOKUP($C21,[1]Table2!$B$1:$Z$21,MATCH("xGA/90",[1]Table2!$B$1:$Z$1,0),0),"")</f>
        <v/>
      </c>
      <c r="O90" s="63" t="str">
        <f>IFERROR(VLOOKUP(O21,[1]Table2!$B$1:$Z$21,MATCH("xG/90",[1]Table2!$B$1:$Z$1,0),0)*VLOOKUP($C21,[1]Table2!$B$1:$Z$21,MATCH("xGA/90",[1]Table2!$B$1:$Z$1,0),0),"")</f>
        <v/>
      </c>
      <c r="P90" s="63" t="str">
        <f>IFERROR(VLOOKUP(P21,[1]Table2!$B$1:$Z$21,MATCH("xG/90",[1]Table2!$B$1:$Z$1,0),0)*VLOOKUP($C21,[1]Table2!$B$1:$Z$21,MATCH("xGA/90",[1]Table2!$B$1:$Z$1,0),0),"")</f>
        <v/>
      </c>
      <c r="Q90" s="63">
        <f>IFERROR(VLOOKUP(Q21,[1]Table2!$B$1:$Z$21,MATCH("xG/90",[1]Table2!$B$1:$Z$1,0),0)*VLOOKUP($C21,[1]Table2!$B$1:$Z$21,MATCH("xGA/90",[1]Table2!$B$1:$Z$1,0),0),"")</f>
        <v>2.1012096774193547</v>
      </c>
      <c r="R90" s="63" t="str">
        <f>IFERROR(VLOOKUP(R21,[1]Table2!$B$1:$Z$21,MATCH("xG/90",[1]Table2!$B$1:$Z$1,0),0)*VLOOKUP($C21,[1]Table2!$B$1:$Z$21,MATCH("xGA/90",[1]Table2!$B$1:$Z$1,0),0),"")</f>
        <v/>
      </c>
      <c r="S90" s="63" t="str">
        <f>IFERROR(VLOOKUP(S21,[1]Table2!$B$1:$Z$21,MATCH("xG/90",[1]Table2!$B$1:$Z$1,0),0)*VLOOKUP($C21,[1]Table2!$B$1:$Z$21,MATCH("xGA/90",[1]Table2!$B$1:$Z$1,0),0),"")</f>
        <v/>
      </c>
      <c r="T90" s="63" t="str">
        <f>IFERROR(VLOOKUP(T21,[1]Table2!$B$1:$Z$21,MATCH("xG/90",[1]Table2!$B$1:$Z$1,0),0)*VLOOKUP($C21,[1]Table2!$B$1:$Z$21,MATCH("xGA/90",[1]Table2!$B$1:$Z$1,0),0),"")</f>
        <v/>
      </c>
      <c r="U90" s="63">
        <f>IFERROR(VLOOKUP(U21,[1]Table2!$B$1:$Z$21,MATCH("xG/90",[1]Table2!$B$1:$Z$1,0),0)*VLOOKUP($C21,[1]Table2!$B$1:$Z$21,MATCH("xGA/90",[1]Table2!$B$1:$Z$1,0),0),"")</f>
        <v>2.1304687499999999</v>
      </c>
      <c r="V90" s="63" t="str">
        <f>IFERROR(VLOOKUP(V21,[1]Table2!$B$1:$Z$21,MATCH("xG/90",[1]Table2!$B$1:$Z$1,0),0)*VLOOKUP($C21,[1]Table2!$B$1:$Z$21,MATCH("xGA/90",[1]Table2!$B$1:$Z$1,0),0),"")</f>
        <v/>
      </c>
      <c r="W90" s="63">
        <f>IFERROR(VLOOKUP(W21,[1]Table2!$B$1:$Z$21,MATCH("xG/90",[1]Table2!$B$1:$Z$1,0),0)*VLOOKUP($C21,[1]Table2!$B$1:$Z$21,MATCH("xGA/90",[1]Table2!$B$1:$Z$1,0),0),"")</f>
        <v>2.2042968749999998</v>
      </c>
      <c r="X90" s="63" t="str">
        <f>IFERROR(VLOOKUP(X21,[1]Table2!$B$1:$Z$21,MATCH("xG/90",[1]Table2!$B$1:$Z$1,0),0)*VLOOKUP($C21,[1]Table2!$B$1:$Z$21,MATCH("xGA/90",[1]Table2!$B$1:$Z$1,0),0),"")</f>
        <v/>
      </c>
      <c r="Y90" s="63">
        <f>IFERROR(VLOOKUP(Y21,[1]Table2!$B$1:$Z$21,MATCH("xG/90",[1]Table2!$B$1:$Z$1,0),0)*VLOOKUP($C21,[1]Table2!$B$1:$Z$21,MATCH("xGA/90",[1]Table2!$B$1:$Z$1,0),0),"")</f>
        <v>1.6664062500000001</v>
      </c>
      <c r="Z90" s="63">
        <f>IFERROR(VLOOKUP(Z21,[1]Table2!$B$1:$Z$21,MATCH("xG/90",[1]Table2!$B$1:$Z$1,0),0)*VLOOKUP($C21,[1]Table2!$B$1:$Z$21,MATCH("xGA/90",[1]Table2!$B$1:$Z$1,0),0),"")</f>
        <v>3.1422413793103448</v>
      </c>
      <c r="AA90" s="63">
        <f>IFERROR(VLOOKUP(AA21,[1]Table2!$B$1:$Z$21,MATCH("xG/90",[1]Table2!$B$1:$Z$1,0),0)*VLOOKUP($C21,[1]Table2!$B$1:$Z$21,MATCH("xGA/90",[1]Table2!$B$1:$Z$1,0),0),"")</f>
        <v>3.130040322580645</v>
      </c>
      <c r="AB90" s="63" t="str">
        <f>IFERROR(VLOOKUP(AB21,[1]Table2!$B$1:$Z$21,MATCH("xG/90",[1]Table2!$B$1:$Z$1,0),0)*VLOOKUP($C21,[1]Table2!$B$1:$Z$21,MATCH("xGA/90",[1]Table2!$B$1:$Z$1,0),0),"")</f>
        <v/>
      </c>
      <c r="AC90" s="63">
        <f>IFERROR(VLOOKUP(AC21,[1]Table2!$B$1:$Z$21,MATCH("xG/90",[1]Table2!$B$1:$Z$1,0),0)*VLOOKUP($C21,[1]Table2!$B$1:$Z$21,MATCH("xGA/90",[1]Table2!$B$1:$Z$1,0),0),"")</f>
        <v>3.3802734374999996</v>
      </c>
      <c r="AD90" s="63" t="str">
        <f>IFERROR(VLOOKUP(AD21,[1]Table2!$B$1:$Z$21,MATCH("xG/90",[1]Table2!$B$1:$Z$1,0),0)*VLOOKUP($C21,[1]Table2!$B$1:$Z$21,MATCH("xGA/90",[1]Table2!$B$1:$Z$1,0),0),"")</f>
        <v/>
      </c>
      <c r="AE90" s="63">
        <f>IFERROR(VLOOKUP(AE21,[1]Table2!$B$1:$Z$21,MATCH("xG/90",[1]Table2!$B$1:$Z$1,0),0)*VLOOKUP($C21,[1]Table2!$B$1:$Z$21,MATCH("xGA/90",[1]Table2!$B$1:$Z$1,0),0),"")</f>
        <v>2.5259765624999999</v>
      </c>
      <c r="AF90" s="63" t="str">
        <f>IFERROR(VLOOKUP(AF21,[1]Table2!$B$1:$Z$21,MATCH("xG/90",[1]Table2!$B$1:$Z$1,0),0)*VLOOKUP($C21,[1]Table2!$B$1:$Z$21,MATCH("xGA/90",[1]Table2!$B$1:$Z$1,0),0),"")</f>
        <v/>
      </c>
      <c r="AG90" s="63">
        <f>IFERROR(VLOOKUP(AG21,[1]Table2!$B$1:$Z$21,MATCH("xG/90",[1]Table2!$B$1:$Z$1,0),0)*VLOOKUP($C21,[1]Table2!$B$1:$Z$21,MATCH("xGA/90",[1]Table2!$B$1:$Z$1,0),0),"")</f>
        <v>1.6611328125</v>
      </c>
      <c r="AH90" s="63" t="str">
        <f>IFERROR(VLOOKUP(AH21,[1]Table2!$B$1:$Z$21,MATCH("xG/90",[1]Table2!$B$1:$Z$1,0),0)*VLOOKUP($C21,[1]Table2!$B$1:$Z$21,MATCH("xGA/90",[1]Table2!$B$1:$Z$1,0),0),"")</f>
        <v/>
      </c>
      <c r="AI90" s="63" t="str">
        <f>IFERROR(VLOOKUP(AI21,[1]Table2!$B$1:$Z$21,MATCH("xG/90",[1]Table2!$B$1:$Z$1,0),0)*VLOOKUP($C21,[1]Table2!$B$1:$Z$21,MATCH("xGA/90",[1]Table2!$B$1:$Z$1,0),0),"")</f>
        <v/>
      </c>
      <c r="AJ90" s="63" t="str">
        <f>IFERROR(VLOOKUP(AJ21,[1]Table2!$B$1:$Z$21,MATCH("xG/90",[1]Table2!$B$1:$Z$1,0),0)*VLOOKUP($C21,[1]Table2!$B$1:$Z$21,MATCH("xGA/90",[1]Table2!$B$1:$Z$1,0),0),"")</f>
        <v/>
      </c>
      <c r="AK90" s="63" t="str">
        <f>IFERROR(VLOOKUP(AK21,[1]Table2!$B$1:$Z$21,MATCH("xG/90",[1]Table2!$B$1:$Z$1,0),0)*VLOOKUP($C21,[1]Table2!$B$1:$Z$21,MATCH("xGA/90",[1]Table2!$B$1:$Z$1,0),0),"")</f>
        <v/>
      </c>
      <c r="AL90" s="63" t="str">
        <f>IFERROR(VLOOKUP(AL21,[1]Table2!$B$1:$Z$21,MATCH("xG/90",[1]Table2!$B$1:$Z$1,0),0)*VLOOKUP($C21,[1]Table2!$B$1:$Z$21,MATCH("xGA/90",[1]Table2!$B$1:$Z$1,0),0),"")</f>
        <v/>
      </c>
      <c r="AM90" s="63" t="str">
        <f>IFERROR(VLOOKUP(AM21,[1]Table2!$B$1:$Z$21,MATCH("xG/90",[1]Table2!$B$1:$Z$1,0),0)*VLOOKUP($C21,[1]Table2!$B$1:$Z$21,MATCH("xGA/90",[1]Table2!$B$1:$Z$1,0),0),"")</f>
        <v/>
      </c>
      <c r="AN90" s="63" t="str">
        <f>IFERROR(VLOOKUP(AN21,[1]Table2!$B$1:$Z$21,MATCH("xG/90",[1]Table2!$B$1:$Z$1,0),0)*VLOOKUP($C21,[1]Table2!$B$1:$Z$21,MATCH("xGA/90",[1]Table2!$B$1:$Z$1,0),0),"")</f>
        <v/>
      </c>
      <c r="AO90" s="63" t="str">
        <f>IFERROR(VLOOKUP(AO21,[1]Table2!$B$1:$Z$21,MATCH("xG/90",[1]Table2!$B$1:$Z$1,0),0)*VLOOKUP($C21,[1]Table2!$B$1:$Z$21,MATCH("xGA/90",[1]Table2!$B$1:$Z$1,0),0),"")</f>
        <v/>
      </c>
      <c r="AP90" s="63" t="str">
        <f>IFERROR(VLOOKUP(AP21,[1]Table2!$B$1:$Z$21,MATCH("xG/90",[1]Table2!$B$1:$Z$1,0),0)*VLOOKUP($C21,[1]Table2!$B$1:$Z$21,MATCH("xGA/90",[1]Table2!$B$1:$Z$1,0),0),"")</f>
        <v/>
      </c>
      <c r="AQ90" s="63" t="str">
        <f>IFERROR(VLOOKUP(AQ21,[1]Table2!$B$1:$Z$21,MATCH("xG/90",[1]Table2!$B$1:$Z$1,0),0)*VLOOKUP($C21,[1]Table2!$B$1:$Z$21,MATCH("xGA/90",[1]Table2!$B$1:$Z$1,0),0),"")</f>
        <v/>
      </c>
      <c r="AR90" s="63" t="str">
        <f>IFERROR(VLOOKUP(AR21,[1]Table2!$B$1:$Z$21,MATCH("xG/90",[1]Table2!$B$1:$Z$1,0),0)*VLOOKUP($C21,[1]Table2!$B$1:$Z$21,MATCH("xGA/90",[1]Table2!$B$1:$Z$1,0),0),"")</f>
        <v/>
      </c>
      <c r="AS90" s="63" t="str">
        <f>IFERROR(VLOOKUP(AS21,[1]Table2!$B$1:$Z$21,MATCH("xG/90",[1]Table2!$B$1:$Z$1,0),0)*VLOOKUP($C21,[1]Table2!$B$1:$Z$21,MATCH("xGA/90",[1]Table2!$B$1:$Z$1,0),0),"")</f>
        <v/>
      </c>
      <c r="AT90" s="63">
        <f>IFERROR(VLOOKUP(AT21,[1]Table2!$B$1:$Z$21,MATCH("xG/90",[1]Table2!$B$1:$Z$1,0),0)*VLOOKUP($C21,[1]Table2!$B$1:$Z$21,MATCH("xGA/90",[1]Table2!$B$1:$Z$1,0),0),"")</f>
        <v>2.7731249999999998</v>
      </c>
      <c r="AU90" s="63">
        <f>IFERROR(VLOOKUP(AU21,[1]Table2!$B$1:$Z$21,MATCH("xG/90",[1]Table2!$B$1:$Z$1,0),0)*VLOOKUP($C21,[1]Table2!$B$1:$Z$21,MATCH("xGA/90",[1]Table2!$B$1:$Z$1,0),0),"")</f>
        <v>2.150201612903226</v>
      </c>
      <c r="AV90" s="63">
        <f>IFERROR(VLOOKUP(AV21,[1]Table2!$B$1:$Z$21,MATCH("xG/90",[1]Table2!$B$1:$Z$1,0),0)*VLOOKUP($C21,[1]Table2!$B$1:$Z$21,MATCH("xGA/90",[1]Table2!$B$1:$Z$1,0),0),"")</f>
        <v>1.6083984375</v>
      </c>
      <c r="AW90" s="63" t="str">
        <f>IFERROR(VLOOKUP(AW21,[1]Table2!$B$1:$Z$21,MATCH("xG/90",[1]Table2!$B$1:$Z$1,0),0)*VLOOKUP($C21,[1]Table2!$B$1:$Z$21,MATCH("xGA/90",[1]Table2!$B$1:$Z$1,0),0),"")</f>
        <v/>
      </c>
      <c r="AX90" s="63" t="str">
        <f>IFERROR(VLOOKUP(AX21,[1]Table2!$B$1:$Z$21,MATCH("xG/90",[1]Table2!$B$1:$Z$1,0),0)*VLOOKUP($C21,[1]Table2!$B$1:$Z$21,MATCH("xGA/90",[1]Table2!$B$1:$Z$1,0),0),"")</f>
        <v/>
      </c>
      <c r="AY90" s="63">
        <f>IFERROR(VLOOKUP(AY21,[1]Table2!$B$1:$Z$21,MATCH("xG/90",[1]Table2!$B$1:$Z$1,0),0)*VLOOKUP($C21,[1]Table2!$B$1:$Z$21,MATCH("xGA/90",[1]Table2!$B$1:$Z$1,0),0),"")</f>
        <v>2.1304687499999999</v>
      </c>
      <c r="AZ90" s="63" t="str">
        <f>IFERROR(VLOOKUP(AZ21,[1]Table2!$B$1:$Z$21,MATCH("xG/90",[1]Table2!$B$1:$Z$1,0),0)*VLOOKUP($C21,[1]Table2!$B$1:$Z$21,MATCH("xGA/90",[1]Table2!$B$1:$Z$1,0),0),"")</f>
        <v/>
      </c>
      <c r="BA90" s="63">
        <f>IFERROR(VLOOKUP(BA21,[1]Table2!$B$1:$Z$21,MATCH("xG/90",[1]Table2!$B$1:$Z$1,0),0)*VLOOKUP($C21,[1]Table2!$B$1:$Z$21,MATCH("xGA/90",[1]Table2!$B$1:$Z$1,0),0),"")</f>
        <v>1.7033203124999998</v>
      </c>
      <c r="BB90" s="63" t="str">
        <f>IFERROR(VLOOKUP(BB21,[1]Table2!$B$1:$Z$21,MATCH("xG/90",[1]Table2!$B$1:$Z$1,0),0)*VLOOKUP($C21,[1]Table2!$B$1:$Z$21,MATCH("xGA/90",[1]Table2!$B$1:$Z$1,0),0),"")</f>
        <v/>
      </c>
      <c r="BC90" s="63" t="str">
        <f>IFERROR(VLOOKUP(BC21,[1]Table2!$B$1:$Z$21,MATCH("xG/90",[1]Table2!$B$1:$Z$1,0),0)*VLOOKUP($C21,[1]Table2!$B$1:$Z$21,MATCH("xGA/90",[1]Table2!$B$1:$Z$1,0),0),"")</f>
        <v/>
      </c>
      <c r="BD90" s="63" t="str">
        <f>IFERROR(VLOOKUP(BD21,[1]Table2!$B$1:$Z$21,MATCH("xG/90",[1]Table2!$B$1:$Z$1,0),0)*VLOOKUP($C21,[1]Table2!$B$1:$Z$21,MATCH("xGA/90",[1]Table2!$B$1:$Z$1,0),0),"")</f>
        <v/>
      </c>
      <c r="BE90" s="63">
        <f>IFERROR(VLOOKUP(BE21,[1]Table2!$B$1:$Z$21,MATCH("xG/90",[1]Table2!$B$1:$Z$1,0),0)*VLOOKUP($C21,[1]Table2!$B$1:$Z$21,MATCH("xGA/90",[1]Table2!$B$1:$Z$1,0),0),"")</f>
        <v>2.0935546875000002</v>
      </c>
      <c r="BF90" s="63" t="str">
        <f>IFERROR(VLOOKUP(BF21,[1]Table2!$B$1:$Z$21,MATCH("xG/90",[1]Table2!$B$1:$Z$1,0),0)*VLOOKUP($C21,[1]Table2!$B$1:$Z$21,MATCH("xGA/90",[1]Table2!$B$1:$Z$1,0),0),"")</f>
        <v/>
      </c>
      <c r="BG90" s="63">
        <f>IFERROR(VLOOKUP(BG21,[1]Table2!$B$1:$Z$21,MATCH("xG/90",[1]Table2!$B$1:$Z$1,0),0)*VLOOKUP($C21,[1]Table2!$B$1:$Z$21,MATCH("xGA/90",[1]Table2!$B$1:$Z$1,0),0),"")</f>
        <v>2.1012096774193547</v>
      </c>
      <c r="BH90" s="63" t="str">
        <f>IFERROR(VLOOKUP(BH21,[1]Table2!$B$1:$Z$21,MATCH("xG/90",[1]Table2!$B$1:$Z$1,0),0)*VLOOKUP($C21,[1]Table2!$B$1:$Z$21,MATCH("xGA/90",[1]Table2!$B$1:$Z$1,0),0),"")</f>
        <v/>
      </c>
      <c r="BI90" s="63">
        <f>IFERROR(VLOOKUP(BI21,[1]Table2!$B$1:$Z$21,MATCH("xG/90",[1]Table2!$B$1:$Z$1,0),0)*VLOOKUP($C21,[1]Table2!$B$1:$Z$21,MATCH("xGA/90",[1]Table2!$B$1:$Z$1,0),0),"")</f>
        <v>3.5718749999999999</v>
      </c>
      <c r="BJ90" s="63" t="str">
        <f>IFERROR(VLOOKUP(BJ21,[1]Table2!$B$1:$Z$21,MATCH("xG/90",[1]Table2!$B$1:$Z$1,0),0)*VLOOKUP($C21,[1]Table2!$B$1:$Z$21,MATCH("xGA/90",[1]Table2!$B$1:$Z$1,0),0),"")</f>
        <v/>
      </c>
      <c r="BK90" s="63">
        <f>IFERROR(VLOOKUP(BK21,[1]Table2!$B$1:$Z$21,MATCH("xG/90",[1]Table2!$B$1:$Z$1,0),0)*VLOOKUP($C21,[1]Table2!$B$1:$Z$21,MATCH("xGA/90",[1]Table2!$B$1:$Z$1,0),0),"")</f>
        <v>2.2372983870967742</v>
      </c>
      <c r="BL90" s="63" t="str">
        <f>IFERROR(VLOOKUP(BL21,[1]Table2!$B$1:$Z$21,MATCH("xG/90",[1]Table2!$B$1:$Z$1,0),0)*VLOOKUP($C21,[1]Table2!$B$1:$Z$21,MATCH("xGA/90",[1]Table2!$B$1:$Z$1,0),0),"")</f>
        <v/>
      </c>
      <c r="BM90" s="63">
        <f>IFERROR(VLOOKUP(BM21,[1]Table2!$B$1:$Z$21,MATCH("xG/90",[1]Table2!$B$1:$Z$1,0),0)*VLOOKUP($C21,[1]Table2!$B$1:$Z$21,MATCH("xGA/90",[1]Table2!$B$1:$Z$1,0),0),"")</f>
        <v>1.8087890624999998</v>
      </c>
      <c r="BN90" s="63" t="str">
        <f>IFERROR(VLOOKUP(BN21,[1]Table2!$B$1:$Z$21,MATCH("xG/90",[1]Table2!$B$1:$Z$1,0),0)*VLOOKUP($C21,[1]Table2!$B$1:$Z$21,MATCH("xGA/90",[1]Table2!$B$1:$Z$1,0),0),"")</f>
        <v/>
      </c>
      <c r="BO90" s="63">
        <f>IFERROR(VLOOKUP(BO21,[1]Table2!$B$1:$Z$21,MATCH("xG/90",[1]Table2!$B$1:$Z$1,0),0)*VLOOKUP($C21,[1]Table2!$B$1:$Z$21,MATCH("xGA/90",[1]Table2!$B$1:$Z$1,0),0),"")</f>
        <v>2.4468749999999999</v>
      </c>
      <c r="BP90" s="63" t="str">
        <f>IFERROR(VLOOKUP(BP21,[1]Table2!$B$1:$Z$21,MATCH("xG/90",[1]Table2!$B$1:$Z$1,0),0)*VLOOKUP($C21,[1]Table2!$B$1:$Z$21,MATCH("xGA/90",[1]Table2!$B$1:$Z$1,0),0),"")</f>
        <v/>
      </c>
      <c r="BQ90" s="63">
        <f>IFERROR(VLOOKUP(BQ21,[1]Table2!$B$1:$Z$21,MATCH("xG/90",[1]Table2!$B$1:$Z$1,0),0)*VLOOKUP($C21,[1]Table2!$B$1:$Z$21,MATCH("xGA/90",[1]Table2!$B$1:$Z$1,0),0),"")</f>
        <v>2.9504032258064519</v>
      </c>
      <c r="BR90" s="63" t="str">
        <f>IFERROR(VLOOKUP(BR21,[1]Table2!$B$1:$Z$21,MATCH("xG/90",[1]Table2!$B$1:$Z$1,0),0)*VLOOKUP($C21,[1]Table2!$B$1:$Z$21,MATCH("xGA/90",[1]Table2!$B$1:$Z$1,0),0),"")</f>
        <v/>
      </c>
      <c r="BS90" s="63" t="str">
        <f>IFERROR(VLOOKUP(BS21,[1]Table2!$B$1:$Z$21,MATCH("xG/90",[1]Table2!$B$1:$Z$1,0),0)*VLOOKUP($C21,[1]Table2!$B$1:$Z$21,MATCH("xGA/90",[1]Table2!$B$1:$Z$1,0),0),"")</f>
        <v/>
      </c>
      <c r="BT90" s="63" t="str">
        <f>IFERROR(VLOOKUP(BT21,[1]Table2!$B$1:$Z$21,MATCH("xG/90",[1]Table2!$B$1:$Z$1,0),0)*VLOOKUP($C21,[1]Table2!$B$1:$Z$21,MATCH("xGA/90",[1]Table2!$B$1:$Z$1,0),0),"")</f>
        <v/>
      </c>
      <c r="BU90" s="63">
        <f>IFERROR(VLOOKUP(BU21,[1]Table2!$B$1:$Z$21,MATCH("xG/90",[1]Table2!$B$1:$Z$1,0),0)*VLOOKUP($C21,[1]Table2!$B$1:$Z$21,MATCH("xGA/90",[1]Table2!$B$1:$Z$1,0),0),"")</f>
        <v>1.6664062500000001</v>
      </c>
      <c r="BV90" s="63">
        <f>IFERROR(VLOOKUP(BV21,[1]Table2!$B$1:$Z$21,MATCH("xG/90",[1]Table2!$B$1:$Z$1,0),0)*VLOOKUP($C21,[1]Table2!$B$1:$Z$21,MATCH("xGA/90",[1]Table2!$B$1:$Z$1,0),0),"")</f>
        <v>2.0935546875000002</v>
      </c>
      <c r="BW90" s="63">
        <f>IFERROR(VLOOKUP(BW21,[1]Table2!$B$1:$Z$21,MATCH("xG/90",[1]Table2!$B$1:$Z$1,0),0)*VLOOKUP($C21,[1]Table2!$B$1:$Z$21,MATCH("xGA/90",[1]Table2!$B$1:$Z$1,0),0),"")</f>
        <v>2.2042968749999998</v>
      </c>
      <c r="BX90" s="63" t="str">
        <f>IFERROR(VLOOKUP(BX21,[1]Table2!$B$1:$Z$21,MATCH("xG/90",[1]Table2!$B$1:$Z$1,0),0)*VLOOKUP($C21,[1]Table2!$B$1:$Z$21,MATCH("xGA/90",[1]Table2!$B$1:$Z$1,0),0),"")</f>
        <v/>
      </c>
      <c r="BY90" s="63">
        <f>IFERROR(VLOOKUP(BY21,[1]Table2!$B$1:$Z$21,MATCH("xG/90",[1]Table2!$B$1:$Z$1,0),0)*VLOOKUP($C21,[1]Table2!$B$1:$Z$21,MATCH("xGA/90",[1]Table2!$B$1:$Z$1,0),0),"")</f>
        <v>2.7731249999999998</v>
      </c>
      <c r="BZ90" s="63" t="str">
        <f>IFERROR(VLOOKUP(BZ21,[1]Table2!$B$1:$Z$21,MATCH("xG/90",[1]Table2!$B$1:$Z$1,0),0)*VLOOKUP($C21,[1]Table2!$B$1:$Z$21,MATCH("xGA/90",[1]Table2!$B$1:$Z$1,0),0),"")</f>
        <v/>
      </c>
      <c r="CA90" s="63">
        <f>IFERROR(VLOOKUP(CA21,[1]Table2!$B$1:$Z$21,MATCH("xG/90",[1]Table2!$B$1:$Z$1,0),0)*VLOOKUP($C21,[1]Table2!$B$1:$Z$21,MATCH("xGA/90",[1]Table2!$B$1:$Z$1,0),0),"")</f>
        <v>3.130040322580645</v>
      </c>
      <c r="CB90" s="63">
        <f>IFERROR(VLOOKUP(CB21,[1]Table2!$B$1:$Z$21,MATCH("xG/90",[1]Table2!$B$1:$Z$1,0),0)*VLOOKUP($C21,[1]Table2!$B$1:$Z$21,MATCH("xGA/90",[1]Table2!$B$1:$Z$1,0),0),"")</f>
        <v>3.1422413793103448</v>
      </c>
      <c r="CC90" s="63">
        <f>IFERROR(VLOOKUP(CC21,[1]Table2!$B$1:$Z$21,MATCH("xG/90",[1]Table2!$B$1:$Z$1,0),0)*VLOOKUP($C21,[1]Table2!$B$1:$Z$21,MATCH("xGA/90",[1]Table2!$B$1:$Z$1,0),0),"")</f>
        <v>2.5259765624999999</v>
      </c>
      <c r="CD90" s="63" t="str">
        <f>IFERROR(VLOOKUP(CD21,[1]Table2!$B$1:$Z$21,MATCH("xG/90",[1]Table2!$B$1:$Z$1,0),0)*VLOOKUP($C21,[1]Table2!$B$1:$Z$21,MATCH("xGA/90",[1]Table2!$B$1:$Z$1,0),0),"")</f>
        <v/>
      </c>
      <c r="CE90" s="63">
        <f>IFERROR(VLOOKUP(CE21,[1]Table2!$B$1:$Z$21,MATCH("xG/90",[1]Table2!$B$1:$Z$1,0),0)*VLOOKUP($C21,[1]Table2!$B$1:$Z$21,MATCH("xGA/90",[1]Table2!$B$1:$Z$1,0),0),"")</f>
        <v>1.6083984375</v>
      </c>
      <c r="CF90" s="63" t="str">
        <f>IFERROR(VLOOKUP(CF21,[1]Table2!$B$1:$Z$21,MATCH("xG/90",[1]Table2!$B$1:$Z$1,0),0)*VLOOKUP($C21,[1]Table2!$B$1:$Z$21,MATCH("xGA/90",[1]Table2!$B$1:$Z$1,0),0),"")</f>
        <v/>
      </c>
      <c r="CG90" s="63">
        <f>IFERROR(VLOOKUP(CG21,[1]Table2!$B$1:$Z$21,MATCH("xG/90",[1]Table2!$B$1:$Z$1,0),0)*VLOOKUP($C21,[1]Table2!$B$1:$Z$21,MATCH("xGA/90",[1]Table2!$B$1:$Z$1,0),0),"")</f>
        <v>2.150201612903226</v>
      </c>
      <c r="CH90" s="63" t="str">
        <f>IFERROR(VLOOKUP(CH21,[1]Table2!$B$1:$Z$21,MATCH("xG/90",[1]Table2!$B$1:$Z$1,0),0)*VLOOKUP($C21,[1]Table2!$B$1:$Z$21,MATCH("xGA/90",[1]Table2!$B$1:$Z$1,0),0),"")</f>
        <v/>
      </c>
      <c r="CI90" s="63">
        <f>IFERROR(VLOOKUP(CI21,[1]Table2!$B$1:$Z$21,MATCH("xG/90",[1]Table2!$B$1:$Z$1,0),0)*VLOOKUP($C21,[1]Table2!$B$1:$Z$21,MATCH("xGA/90",[1]Table2!$B$1:$Z$1,0),0),"")</f>
        <v>3.3802734374999996</v>
      </c>
      <c r="CJ90" s="63" t="str">
        <f>IFERROR(VLOOKUP(CJ21,[1]Table2!$B$1:$Z$21,MATCH("xG/90",[1]Table2!$B$1:$Z$1,0),0)*VLOOKUP($C21,[1]Table2!$B$1:$Z$21,MATCH("xGA/90",[1]Table2!$B$1:$Z$1,0),0),"")</f>
        <v/>
      </c>
      <c r="CK90" s="63">
        <f>IFERROR(VLOOKUP(CK21,[1]Table2!$B$1:$Z$21,MATCH("xG/90",[1]Table2!$B$1:$Z$1,0),0)*VLOOKUP($C21,[1]Table2!$B$1:$Z$21,MATCH("xGA/90",[1]Table2!$B$1:$Z$1,0),0),"")</f>
        <v>1.6611328125</v>
      </c>
      <c r="CL90" s="63" t="str">
        <f>IFERROR(VLOOKUP(CL21,[1]Table2!$B$1:$Z$21,MATCH("xG/90",[1]Table2!$B$1:$Z$1,0),0)*VLOOKUP($C21,[1]Table2!$B$1:$Z$21,MATCH("xGA/90",[1]Table2!$B$1:$Z$1,0),0),"")</f>
        <v/>
      </c>
      <c r="CM90" s="63" t="str">
        <f>IFERROR(VLOOKUP(CM21,[1]Table2!$B$1:$Z$21,MATCH("xG/90",[1]Table2!$B$1:$Z$1,0),0)*VLOOKUP($C21,[1]Table2!$B$1:$Z$21,MATCH("xGA/90",[1]Table2!$B$1:$Z$1,0),0),"")</f>
        <v/>
      </c>
      <c r="CN90" s="63" t="str">
        <f>IFERROR(VLOOKUP(CN21,[1]Table2!$B$1:$Z$21,MATCH("xG/90",[1]Table2!$B$1:$Z$1,0),0)*VLOOKUP($C21,[1]Table2!$B$1:$Z$21,MATCH("xGA/90",[1]Table2!$B$1:$Z$1,0),0),"")</f>
        <v/>
      </c>
      <c r="CO90" s="63" t="str">
        <f>IFERROR(VLOOKUP(CO21,[1]Table2!$B$1:$Z$21,MATCH("xG/90",[1]Table2!$B$1:$Z$1,0),0)*VLOOKUP($C21,[1]Table2!$B$1:$Z$21,MATCH("xGA/90",[1]Table2!$B$1:$Z$1,0),0),"")</f>
        <v/>
      </c>
      <c r="CP90" s="63" t="str">
        <f>IFERROR(VLOOKUP(CP21,[1]Table2!$B$1:$Z$21,MATCH("xG/90",[1]Table2!$B$1:$Z$1,0),0)*VLOOKUP($C21,[1]Table2!$B$1:$Z$21,MATCH("xGA/90",[1]Table2!$B$1:$Z$1,0),0),"")</f>
        <v/>
      </c>
      <c r="CQ90" s="63" t="str">
        <f>IFERROR(VLOOKUP(CQ21,[1]Table2!$B$1:$Z$21,MATCH("xG/90",[1]Table2!$B$1:$Z$1,0),0)*VLOOKUP($C21,[1]Table2!$B$1:$Z$21,MATCH("xGA/90",[1]Table2!$B$1:$Z$1,0),0),"")</f>
        <v/>
      </c>
      <c r="CR90" s="63" t="str">
        <f>IFERROR(VLOOKUP(CR21,[1]Table2!$B$1:$Z$21,MATCH("xG/90",[1]Table2!$B$1:$Z$1,0),0)*VLOOKUP($C21,[1]Table2!$B$1:$Z$21,MATCH("xGA/90",[1]Table2!$B$1:$Z$1,0),0),"")</f>
        <v/>
      </c>
      <c r="CS90" s="63" t="str">
        <f>IFERROR(VLOOKUP(CS21,[1]Table2!$B$1:$Z$21,MATCH("xG/90",[1]Table2!$B$1:$Z$1,0),0)*VLOOKUP($C21,[1]Table2!$B$1:$Z$21,MATCH("xGA/90",[1]Table2!$B$1:$Z$1,0),0),"")</f>
        <v/>
      </c>
      <c r="CT90" s="63" t="str">
        <f>IFERROR(VLOOKUP(CT21,[1]Table2!$B$1:$Z$21,MATCH("xG/90",[1]Table2!$B$1:$Z$1,0),0)*VLOOKUP($C21,[1]Table2!$B$1:$Z$21,MATCH("xGA/90",[1]Table2!$B$1:$Z$1,0),0),"")</f>
        <v/>
      </c>
      <c r="CU90" s="63" t="str">
        <f>IFERROR(VLOOKUP(CU21,[1]Table2!$B$1:$Z$21,MATCH("xG/90",[1]Table2!$B$1:$Z$1,0),0)*VLOOKUP($C21,[1]Table2!$B$1:$Z$21,MATCH("xGA/90",[1]Table2!$B$1:$Z$1,0),0),"")</f>
        <v/>
      </c>
      <c r="CV90" s="63" t="str">
        <f>IFERROR(VLOOKUP(CV21,[1]Table2!$B$1:$Z$21,MATCH("xG/90",[1]Table2!$B$1:$Z$1,0),0)*VLOOKUP($C21,[1]Table2!$B$1:$Z$21,MATCH("xGA/90",[1]Table2!$B$1:$Z$1,0),0),"")</f>
        <v/>
      </c>
      <c r="CW90" s="63" t="str">
        <f>IFERROR(VLOOKUP(CW21,[1]Table2!$B$1:$Z$21,MATCH("xG/90",[1]Table2!$B$1:$Z$1,0),0)*VLOOKUP($C21,[1]Table2!$B$1:$Z$21,MATCH("xGA/90",[1]Table2!$B$1:$Z$1,0),0),"")</f>
        <v/>
      </c>
      <c r="CX90" s="63" t="str">
        <f>IFERROR(VLOOKUP(CX21,[1]Table2!$B$1:$Z$21,MATCH("xG/90",[1]Table2!$B$1:$Z$1,0),0)*VLOOKUP($C21,[1]Table2!$B$1:$Z$21,MATCH("xGA/90",[1]Table2!$B$1:$Z$1,0),0),"")</f>
        <v/>
      </c>
      <c r="CY90" s="63" t="str">
        <f>IFERROR(VLOOKUP(CY21,[1]Table2!$B$1:$Z$21,MATCH("xG/90",[1]Table2!$B$1:$Z$1,0),0)*VLOOKUP($C21,[1]Table2!$B$1:$Z$21,MATCH("xGA/90",[1]Table2!$B$1:$Z$1,0),0),"")</f>
        <v/>
      </c>
      <c r="CZ90" s="63" t="str">
        <f>IFERROR(VLOOKUP(CZ21,[1]Table2!$B$1:$Z$21,MATCH("xG/90",[1]Table2!$B$1:$Z$1,0),0)*VLOOKUP($C21,[1]Table2!$B$1:$Z$21,MATCH("xGA/90",[1]Table2!$B$1:$Z$1,0),0),"")</f>
        <v/>
      </c>
      <c r="DA90" s="63" t="str">
        <f>IFERROR(VLOOKUP(DA21,[1]Table2!$B$1:$Z$21,MATCH("xG/90",[1]Table2!$B$1:$Z$1,0),0)*VLOOKUP($C21,[1]Table2!$B$1:$Z$21,MATCH("xGA/90",[1]Table2!$B$1:$Z$1,0),0),"")</f>
        <v/>
      </c>
      <c r="DB90" s="63" t="str">
        <f>IFERROR(VLOOKUP(DB21,[1]Table2!$B$1:$Z$21,MATCH("xG/90",[1]Table2!$B$1:$Z$1,0),0)*VLOOKUP($C21,[1]Table2!$B$1:$Z$21,MATCH("xGA/90",[1]Table2!$B$1:$Z$1,0),0),"")</f>
        <v/>
      </c>
      <c r="DC90" s="63" t="str">
        <f>IFERROR(VLOOKUP(DC21,[1]Table2!$B$1:$Z$21,MATCH("xG/90",[1]Table2!$B$1:$Z$1,0),0)*VLOOKUP($C21,[1]Table2!$B$1:$Z$21,MATCH("xGA/90",[1]Table2!$B$1:$Z$1,0),0),"")</f>
        <v/>
      </c>
      <c r="DE90" s="101"/>
      <c r="DF90" s="101"/>
      <c r="DG90" s="101"/>
      <c r="DH90" s="101"/>
      <c r="DI90" s="101"/>
      <c r="DJ90" s="101"/>
    </row>
    <row r="91" spans="1:114" s="49" customFormat="1" ht="21.75" customHeight="1" x14ac:dyDescent="0.25">
      <c r="A91" s="48" t="s">
        <v>47</v>
      </c>
      <c r="B91" s="44">
        <f>VLOOKUP(A91,[1]Table!$B$1:$O$21,MATCH("xGD/90",[1]Table!$B$1:$O$1,0),0)</f>
        <v>-0.49</v>
      </c>
      <c r="C91" s="45" t="s">
        <v>16</v>
      </c>
      <c r="D91" s="63" t="str">
        <f>IFERROR(VLOOKUP(D22,[1]Table2!$B$1:$Z$21,MATCH("xG/90",[1]Table2!$B$1:$Z$1,0),0)*VLOOKUP($C22,[1]Table2!$B$1:$Z$21,MATCH("xGA/90",[1]Table2!$B$1:$Z$1,0),0),"")</f>
        <v/>
      </c>
      <c r="E91" s="63">
        <f>IFERROR(VLOOKUP(E22,[1]Table2!$B$1:$Z$21,MATCH("xG/90",[1]Table2!$B$1:$Z$1,0),0)*VLOOKUP($C22,[1]Table2!$B$1:$Z$21,MATCH("xGA/90",[1]Table2!$B$1:$Z$1,0),0),"")</f>
        <v>2.08890625</v>
      </c>
      <c r="F91" s="63" t="str">
        <f>IFERROR(VLOOKUP(F22,[1]Table2!$B$1:$Z$21,MATCH("xG/90",[1]Table2!$B$1:$Z$1,0),0)*VLOOKUP($C22,[1]Table2!$B$1:$Z$21,MATCH("xGA/90",[1]Table2!$B$1:$Z$1,0),0),"")</f>
        <v/>
      </c>
      <c r="G91" s="63">
        <f>IFERROR(VLOOKUP(G22,[1]Table2!$B$1:$Z$21,MATCH("xG/90",[1]Table2!$B$1:$Z$1,0),0)*VLOOKUP($C22,[1]Table2!$B$1:$Z$21,MATCH("xGA/90",[1]Table2!$B$1:$Z$1,0),0),"")</f>
        <v>1.7872753906250003</v>
      </c>
      <c r="H91" s="63" t="str">
        <f>IFERROR(VLOOKUP(H22,[1]Table2!$B$1:$Z$21,MATCH("xG/90",[1]Table2!$B$1:$Z$1,0),0)*VLOOKUP($C22,[1]Table2!$B$1:$Z$21,MATCH("xGA/90",[1]Table2!$B$1:$Z$1,0),0),"")</f>
        <v/>
      </c>
      <c r="I91" s="63">
        <f>IFERROR(VLOOKUP(I22,[1]Table2!$B$1:$Z$21,MATCH("xG/90",[1]Table2!$B$1:$Z$1,0),0)*VLOOKUP($C22,[1]Table2!$B$1:$Z$21,MATCH("xGA/90",[1]Table2!$B$1:$Z$1,0),0),"")</f>
        <v>1.8187890625000001</v>
      </c>
      <c r="J91" s="63" t="str">
        <f>IFERROR(VLOOKUP(J22,[1]Table2!$B$1:$Z$21,MATCH("xG/90",[1]Table2!$B$1:$Z$1,0),0)*VLOOKUP($C22,[1]Table2!$B$1:$Z$21,MATCH("xGA/90",[1]Table2!$B$1:$Z$1,0),0),"")</f>
        <v/>
      </c>
      <c r="K91" s="63">
        <f>IFERROR(VLOOKUP(K22,[1]Table2!$B$1:$Z$21,MATCH("xG/90",[1]Table2!$B$1:$Z$1,0),0)*VLOOKUP($C22,[1]Table2!$B$1:$Z$21,MATCH("xGA/90",[1]Table2!$B$1:$Z$1,0),0),"")</f>
        <v>2.3674270833333333</v>
      </c>
      <c r="L91" s="63">
        <f>IFERROR(VLOOKUP(L22,[1]Table2!$B$1:$Z$21,MATCH("xG/90",[1]Table2!$B$1:$Z$1,0),0)*VLOOKUP($C22,[1]Table2!$B$1:$Z$21,MATCH("xGA/90",[1]Table2!$B$1:$Z$1,0),0),"")</f>
        <v>1.8356350806451613</v>
      </c>
      <c r="M91" s="63">
        <f>IFERROR(VLOOKUP(M22,[1]Table2!$B$1:$Z$21,MATCH("xG/90",[1]Table2!$B$1:$Z$1,0),0)*VLOOKUP($C22,[1]Table2!$B$1:$Z$21,MATCH("xGA/90",[1]Table2!$B$1:$Z$1,0),0),"")</f>
        <v>1.4226171875000002</v>
      </c>
      <c r="N91" s="63" t="str">
        <f>IFERROR(VLOOKUP(N22,[1]Table2!$B$1:$Z$21,MATCH("xG/90",[1]Table2!$B$1:$Z$1,0),0)*VLOOKUP($C22,[1]Table2!$B$1:$Z$21,MATCH("xGA/90",[1]Table2!$B$1:$Z$1,0),0),"")</f>
        <v/>
      </c>
      <c r="O91" s="63" t="str">
        <f>IFERROR(VLOOKUP(O22,[1]Table2!$B$1:$Z$21,MATCH("xG/90",[1]Table2!$B$1:$Z$1,0),0)*VLOOKUP($C22,[1]Table2!$B$1:$Z$21,MATCH("xGA/90",[1]Table2!$B$1:$Z$1,0),0),"")</f>
        <v/>
      </c>
      <c r="P91" s="63" t="str">
        <f>IFERROR(VLOOKUP(P22,[1]Table2!$B$1:$Z$21,MATCH("xG/90",[1]Table2!$B$1:$Z$1,0),0)*VLOOKUP($C22,[1]Table2!$B$1:$Z$21,MATCH("xGA/90",[1]Table2!$B$1:$Z$1,0),0),"")</f>
        <v/>
      </c>
      <c r="Q91" s="63">
        <f>IFERROR(VLOOKUP(Q22,[1]Table2!$B$1:$Z$21,MATCH("xG/90",[1]Table2!$B$1:$Z$1,0),0)*VLOOKUP($C22,[1]Table2!$B$1:$Z$21,MATCH("xGA/90",[1]Table2!$B$1:$Z$1,0),0),"")</f>
        <v>1.88181640625</v>
      </c>
      <c r="R91" s="63" t="str">
        <f>IFERROR(VLOOKUP(R22,[1]Table2!$B$1:$Z$21,MATCH("xG/90",[1]Table2!$B$1:$Z$1,0),0)*VLOOKUP($C22,[1]Table2!$B$1:$Z$21,MATCH("xGA/90",[1]Table2!$B$1:$Z$1,0),0),"")</f>
        <v/>
      </c>
      <c r="S91" s="63" t="str">
        <f>IFERROR(VLOOKUP(S22,[1]Table2!$B$1:$Z$21,MATCH("xG/90",[1]Table2!$B$1:$Z$1,0),0)*VLOOKUP($C22,[1]Table2!$B$1:$Z$21,MATCH("xGA/90",[1]Table2!$B$1:$Z$1,0),0),"")</f>
        <v/>
      </c>
      <c r="T91" s="63" t="str">
        <f>IFERROR(VLOOKUP(T22,[1]Table2!$B$1:$Z$21,MATCH("xG/90",[1]Table2!$B$1:$Z$1,0),0)*VLOOKUP($C22,[1]Table2!$B$1:$Z$21,MATCH("xGA/90",[1]Table2!$B$1:$Z$1,0),0),"")</f>
        <v/>
      </c>
      <c r="U91" s="63">
        <f>IFERROR(VLOOKUP(U22,[1]Table2!$B$1:$Z$21,MATCH("xG/90",[1]Table2!$B$1:$Z$1,0),0)*VLOOKUP($C22,[1]Table2!$B$1:$Z$21,MATCH("xGA/90",[1]Table2!$B$1:$Z$1,0),0),"")</f>
        <v>1.544169921875</v>
      </c>
      <c r="V91" s="63" t="str">
        <f>IFERROR(VLOOKUP(V22,[1]Table2!$B$1:$Z$21,MATCH("xG/90",[1]Table2!$B$1:$Z$1,0),0)*VLOOKUP($C22,[1]Table2!$B$1:$Z$21,MATCH("xGA/90",[1]Table2!$B$1:$Z$1,0),0),"")</f>
        <v/>
      </c>
      <c r="W91" s="63">
        <f>IFERROR(VLOOKUP(W22,[1]Table2!$B$1:$Z$21,MATCH("xG/90",[1]Table2!$B$1:$Z$1,0),0)*VLOOKUP($C22,[1]Table2!$B$1:$Z$21,MATCH("xGA/90",[1]Table2!$B$1:$Z$1,0),0),"")</f>
        <v>3.0493229166666667</v>
      </c>
      <c r="X91" s="63" t="str">
        <f>IFERROR(VLOOKUP(X22,[1]Table2!$B$1:$Z$21,MATCH("xG/90",[1]Table2!$B$1:$Z$1,0),0)*VLOOKUP($C22,[1]Table2!$B$1:$Z$21,MATCH("xGA/90",[1]Table2!$B$1:$Z$1,0),0),"")</f>
        <v/>
      </c>
      <c r="Y91" s="63">
        <f>IFERROR(VLOOKUP(Y22,[1]Table2!$B$1:$Z$21,MATCH("xG/90",[1]Table2!$B$1:$Z$1,0),0)*VLOOKUP($C22,[1]Table2!$B$1:$Z$21,MATCH("xGA/90",[1]Table2!$B$1:$Z$1,0),0),"")</f>
        <v>1.9099899193548389</v>
      </c>
      <c r="Z91" s="63">
        <f>IFERROR(VLOOKUP(Z22,[1]Table2!$B$1:$Z$21,MATCH("xG/90",[1]Table2!$B$1:$Z$1,0),0)*VLOOKUP($C22,[1]Table2!$B$1:$Z$21,MATCH("xGA/90",[1]Table2!$B$1:$Z$1,0),0),"")</f>
        <v>1.454130859375</v>
      </c>
      <c r="AA91" s="63">
        <f>IFERROR(VLOOKUP(AA22,[1]Table2!$B$1:$Z$21,MATCH("xG/90",[1]Table2!$B$1:$Z$1,0),0)*VLOOKUP($C22,[1]Table2!$B$1:$Z$21,MATCH("xGA/90",[1]Table2!$B$1:$Z$1,0),0),"")</f>
        <v>2.8857519531249998</v>
      </c>
      <c r="AB91" s="63" t="str">
        <f>IFERROR(VLOOKUP(AB22,[1]Table2!$B$1:$Z$21,MATCH("xG/90",[1]Table2!$B$1:$Z$1,0),0)*VLOOKUP($C22,[1]Table2!$B$1:$Z$21,MATCH("xGA/90",[1]Table2!$B$1:$Z$1,0),0),"")</f>
        <v/>
      </c>
      <c r="AC91" s="63">
        <f>IFERROR(VLOOKUP(AC22,[1]Table2!$B$1:$Z$21,MATCH("xG/90",[1]Table2!$B$1:$Z$1,0),0)*VLOOKUP($C22,[1]Table2!$B$1:$Z$21,MATCH("xGA/90",[1]Table2!$B$1:$Z$1,0),0),"")</f>
        <v>1.4181152343750001</v>
      </c>
      <c r="AD91" s="63" t="str">
        <f>IFERROR(VLOOKUP(AD22,[1]Table2!$B$1:$Z$21,MATCH("xG/90",[1]Table2!$B$1:$Z$1,0),0)*VLOOKUP($C22,[1]Table2!$B$1:$Z$21,MATCH("xGA/90",[1]Table2!$B$1:$Z$1,0),0),"")</f>
        <v/>
      </c>
      <c r="AE91" s="63">
        <f>IFERROR(VLOOKUP(AE22,[1]Table2!$B$1:$Z$21,MATCH("xG/90",[1]Table2!$B$1:$Z$1,0),0)*VLOOKUP($C22,[1]Table2!$B$1:$Z$21,MATCH("xGA/90",[1]Table2!$B$1:$Z$1,0),0),"")</f>
        <v>2.5187701612903228</v>
      </c>
      <c r="AF91" s="63" t="str">
        <f>IFERROR(VLOOKUP(AF22,[1]Table2!$B$1:$Z$21,MATCH("xG/90",[1]Table2!$B$1:$Z$1,0),0)*VLOOKUP($C22,[1]Table2!$B$1:$Z$21,MATCH("xGA/90",[1]Table2!$B$1:$Z$1,0),0),"")</f>
        <v/>
      </c>
      <c r="AG91" s="63">
        <f>IFERROR(VLOOKUP(AG22,[1]Table2!$B$1:$Z$21,MATCH("xG/90",[1]Table2!$B$1:$Z$1,0),0)*VLOOKUP($C22,[1]Table2!$B$1:$Z$21,MATCH("xGA/90",[1]Table2!$B$1:$Z$1,0),0),"")</f>
        <v>2.672127016129032</v>
      </c>
      <c r="AH91" s="63" t="str">
        <f>IFERROR(VLOOKUP(AH22,[1]Table2!$B$1:$Z$21,MATCH("xG/90",[1]Table2!$B$1:$Z$1,0),0)*VLOOKUP($C22,[1]Table2!$B$1:$Z$21,MATCH("xGA/90",[1]Table2!$B$1:$Z$1,0),0),"")</f>
        <v/>
      </c>
      <c r="AI91" s="63" t="str">
        <f>IFERROR(VLOOKUP(AI22,[1]Table2!$B$1:$Z$21,MATCH("xG/90",[1]Table2!$B$1:$Z$1,0),0)*VLOOKUP($C22,[1]Table2!$B$1:$Z$21,MATCH("xGA/90",[1]Table2!$B$1:$Z$1,0),0),"")</f>
        <v/>
      </c>
      <c r="AJ91" s="63" t="str">
        <f>IFERROR(VLOOKUP(AJ22,[1]Table2!$B$1:$Z$21,MATCH("xG/90",[1]Table2!$B$1:$Z$1,0),0)*VLOOKUP($C22,[1]Table2!$B$1:$Z$21,MATCH("xGA/90",[1]Table2!$B$1:$Z$1,0),0),"")</f>
        <v/>
      </c>
      <c r="AK91" s="63" t="str">
        <f>IFERROR(VLOOKUP(AK22,[1]Table2!$B$1:$Z$21,MATCH("xG/90",[1]Table2!$B$1:$Z$1,0),0)*VLOOKUP($C22,[1]Table2!$B$1:$Z$21,MATCH("xGA/90",[1]Table2!$B$1:$Z$1,0),0),"")</f>
        <v/>
      </c>
      <c r="AL91" s="63" t="str">
        <f>IFERROR(VLOOKUP(AL22,[1]Table2!$B$1:$Z$21,MATCH("xG/90",[1]Table2!$B$1:$Z$1,0),0)*VLOOKUP($C22,[1]Table2!$B$1:$Z$21,MATCH("xGA/90",[1]Table2!$B$1:$Z$1,0),0),"")</f>
        <v/>
      </c>
      <c r="AM91" s="63" t="str">
        <f>IFERROR(VLOOKUP(AM22,[1]Table2!$B$1:$Z$21,MATCH("xG/90",[1]Table2!$B$1:$Z$1,0),0)*VLOOKUP($C22,[1]Table2!$B$1:$Z$21,MATCH("xGA/90",[1]Table2!$B$1:$Z$1,0),0),"")</f>
        <v/>
      </c>
      <c r="AN91" s="63" t="str">
        <f>IFERROR(VLOOKUP(AN22,[1]Table2!$B$1:$Z$21,MATCH("xG/90",[1]Table2!$B$1:$Z$1,0),0)*VLOOKUP($C22,[1]Table2!$B$1:$Z$21,MATCH("xGA/90",[1]Table2!$B$1:$Z$1,0),0),"")</f>
        <v/>
      </c>
      <c r="AO91" s="63" t="str">
        <f>IFERROR(VLOOKUP(AO22,[1]Table2!$B$1:$Z$21,MATCH("xG/90",[1]Table2!$B$1:$Z$1,0),0)*VLOOKUP($C22,[1]Table2!$B$1:$Z$21,MATCH("xGA/90",[1]Table2!$B$1:$Z$1,0),0),"")</f>
        <v/>
      </c>
      <c r="AP91" s="63" t="str">
        <f>IFERROR(VLOOKUP(AP22,[1]Table2!$B$1:$Z$21,MATCH("xG/90",[1]Table2!$B$1:$Z$1,0),0)*VLOOKUP($C22,[1]Table2!$B$1:$Z$21,MATCH("xGA/90",[1]Table2!$B$1:$Z$1,0),0),"")</f>
        <v/>
      </c>
      <c r="AQ91" s="63" t="str">
        <f>IFERROR(VLOOKUP(AQ22,[1]Table2!$B$1:$Z$21,MATCH("xG/90",[1]Table2!$B$1:$Z$1,0),0)*VLOOKUP($C22,[1]Table2!$B$1:$Z$21,MATCH("xGA/90",[1]Table2!$B$1:$Z$1,0),0),"")</f>
        <v/>
      </c>
      <c r="AR91" s="63" t="str">
        <f>IFERROR(VLOOKUP(AR22,[1]Table2!$B$1:$Z$21,MATCH("xG/90",[1]Table2!$B$1:$Z$1,0),0)*VLOOKUP($C22,[1]Table2!$B$1:$Z$21,MATCH("xGA/90",[1]Table2!$B$1:$Z$1,0),0),"")</f>
        <v/>
      </c>
      <c r="AS91" s="63">
        <f>IFERROR(VLOOKUP(AS22,[1]Table2!$B$1:$Z$21,MATCH("xG/90",[1]Table2!$B$1:$Z$1,0),0)*VLOOKUP($C22,[1]Table2!$B$1:$Z$21,MATCH("xGA/90",[1]Table2!$B$1:$Z$1,0),0),"")</f>
        <v>2.6825431034482761</v>
      </c>
      <c r="AT91" s="63" t="str">
        <f>IFERROR(VLOOKUP(AT22,[1]Table2!$B$1:$Z$21,MATCH("xG/90",[1]Table2!$B$1:$Z$1,0),0)*VLOOKUP($C22,[1]Table2!$B$1:$Z$21,MATCH("xGA/90",[1]Table2!$B$1:$Z$1,0),0),"")</f>
        <v/>
      </c>
      <c r="AU91" s="63">
        <f>IFERROR(VLOOKUP(AU22,[1]Table2!$B$1:$Z$21,MATCH("xG/90",[1]Table2!$B$1:$Z$1,0),0)*VLOOKUP($C22,[1]Table2!$B$1:$Z$21,MATCH("xGA/90",[1]Table2!$B$1:$Z$1,0),0),"")</f>
        <v>1.7938104838709676</v>
      </c>
      <c r="AV91" s="63">
        <f>IFERROR(VLOOKUP(AV22,[1]Table2!$B$1:$Z$21,MATCH("xG/90",[1]Table2!$B$1:$Z$1,0),0)*VLOOKUP($C22,[1]Table2!$B$1:$Z$21,MATCH("xGA/90",[1]Table2!$B$1:$Z$1,0),0),"")</f>
        <v>1.4451269531250002</v>
      </c>
      <c r="AW91" s="63" t="str">
        <f>IFERROR(VLOOKUP(AW22,[1]Table2!$B$1:$Z$21,MATCH("xG/90",[1]Table2!$B$1:$Z$1,0),0)*VLOOKUP($C22,[1]Table2!$B$1:$Z$21,MATCH("xGA/90",[1]Table2!$B$1:$Z$1,0),0),"")</f>
        <v/>
      </c>
      <c r="AX91" s="63" t="str">
        <f>IFERROR(VLOOKUP(AX22,[1]Table2!$B$1:$Z$21,MATCH("xG/90",[1]Table2!$B$1:$Z$1,0),0)*VLOOKUP($C22,[1]Table2!$B$1:$Z$21,MATCH("xGA/90",[1]Table2!$B$1:$Z$1,0),0),"")</f>
        <v/>
      </c>
      <c r="AY91" s="63">
        <f>IFERROR(VLOOKUP(AY22,[1]Table2!$B$1:$Z$21,MATCH("xG/90",[1]Table2!$B$1:$Z$1,0),0)*VLOOKUP($C22,[1]Table2!$B$1:$Z$21,MATCH("xGA/90",[1]Table2!$B$1:$Z$1,0),0),"")</f>
        <v>1.544169921875</v>
      </c>
      <c r="AZ91" s="63" t="str">
        <f>IFERROR(VLOOKUP(AZ22,[1]Table2!$B$1:$Z$21,MATCH("xG/90",[1]Table2!$B$1:$Z$1,0),0)*VLOOKUP($C22,[1]Table2!$B$1:$Z$21,MATCH("xGA/90",[1]Table2!$B$1:$Z$1,0),0),"")</f>
        <v/>
      </c>
      <c r="BA91" s="63">
        <f>IFERROR(VLOOKUP(BA22,[1]Table2!$B$1:$Z$21,MATCH("xG/90",[1]Table2!$B$1:$Z$1,0),0)*VLOOKUP($C22,[1]Table2!$B$1:$Z$21,MATCH("xGA/90",[1]Table2!$B$1:$Z$1,0),0),"")</f>
        <v>1.88181640625</v>
      </c>
      <c r="BB91" s="63" t="str">
        <f>IFERROR(VLOOKUP(BB22,[1]Table2!$B$1:$Z$21,MATCH("xG/90",[1]Table2!$B$1:$Z$1,0),0)*VLOOKUP($C22,[1]Table2!$B$1:$Z$21,MATCH("xGA/90",[1]Table2!$B$1:$Z$1,0),0),"")</f>
        <v/>
      </c>
      <c r="BC91" s="63" t="str">
        <f>IFERROR(VLOOKUP(BC22,[1]Table2!$B$1:$Z$21,MATCH("xG/90",[1]Table2!$B$1:$Z$1,0),0)*VLOOKUP($C22,[1]Table2!$B$1:$Z$21,MATCH("xGA/90",[1]Table2!$B$1:$Z$1,0),0),"")</f>
        <v/>
      </c>
      <c r="BD91" s="63" t="str">
        <f>IFERROR(VLOOKUP(BD22,[1]Table2!$B$1:$Z$21,MATCH("xG/90",[1]Table2!$B$1:$Z$1,0),0)*VLOOKUP($C22,[1]Table2!$B$1:$Z$21,MATCH("xGA/90",[1]Table2!$B$1:$Z$1,0),0),"")</f>
        <v/>
      </c>
      <c r="BE91" s="63">
        <f>IFERROR(VLOOKUP(BE22,[1]Table2!$B$1:$Z$21,MATCH("xG/90",[1]Table2!$B$1:$Z$1,0),0)*VLOOKUP($C22,[1]Table2!$B$1:$Z$21,MATCH("xGA/90",[1]Table2!$B$1:$Z$1,0),0),"")</f>
        <v>2.1564355468750001</v>
      </c>
      <c r="BF91" s="63" t="str">
        <f>IFERROR(VLOOKUP(BF22,[1]Table2!$B$1:$Z$21,MATCH("xG/90",[1]Table2!$B$1:$Z$1,0),0)*VLOOKUP($C22,[1]Table2!$B$1:$Z$21,MATCH("xGA/90",[1]Table2!$B$1:$Z$1,0),0),"")</f>
        <v/>
      </c>
      <c r="BG91" s="63">
        <f>IFERROR(VLOOKUP(BG22,[1]Table2!$B$1:$Z$21,MATCH("xG/90",[1]Table2!$B$1:$Z$1,0),0)*VLOOKUP($C22,[1]Table2!$B$1:$Z$21,MATCH("xGA/90",[1]Table2!$B$1:$Z$1,0),0),"")</f>
        <v>1.4226171875000002</v>
      </c>
      <c r="BH91" s="63" t="str">
        <f>IFERROR(VLOOKUP(BH22,[1]Table2!$B$1:$Z$21,MATCH("xG/90",[1]Table2!$B$1:$Z$1,0),0)*VLOOKUP($C22,[1]Table2!$B$1:$Z$21,MATCH("xGA/90",[1]Table2!$B$1:$Z$1,0),0),"")</f>
        <v/>
      </c>
      <c r="BI91" s="63">
        <f>IFERROR(VLOOKUP(BI22,[1]Table2!$B$1:$Z$21,MATCH("xG/90",[1]Table2!$B$1:$Z$1,0),0)*VLOOKUP($C22,[1]Table2!$B$1:$Z$21,MATCH("xGA/90",[1]Table2!$B$1:$Z$1,0),0),"")</f>
        <v>1.8356350806451613</v>
      </c>
      <c r="BJ91" s="63" t="str">
        <f>IFERROR(VLOOKUP(BJ22,[1]Table2!$B$1:$Z$21,MATCH("xG/90",[1]Table2!$B$1:$Z$1,0),0)*VLOOKUP($C22,[1]Table2!$B$1:$Z$21,MATCH("xGA/90",[1]Table2!$B$1:$Z$1,0),0),"")</f>
        <v/>
      </c>
      <c r="BK91" s="63">
        <f>IFERROR(VLOOKUP(BK22,[1]Table2!$B$1:$Z$21,MATCH("xG/90",[1]Table2!$B$1:$Z$1,0),0)*VLOOKUP($C22,[1]Table2!$B$1:$Z$21,MATCH("xGA/90",[1]Table2!$B$1:$Z$1,0),0),"")</f>
        <v>1.7872753906250003</v>
      </c>
      <c r="BL91" s="63" t="str">
        <f>IFERROR(VLOOKUP(BL22,[1]Table2!$B$1:$Z$21,MATCH("xG/90",[1]Table2!$B$1:$Z$1,0),0)*VLOOKUP($C22,[1]Table2!$B$1:$Z$21,MATCH("xGA/90",[1]Table2!$B$1:$Z$1,0),0),"")</f>
        <v/>
      </c>
      <c r="BM91" s="63">
        <f>IFERROR(VLOOKUP(BM22,[1]Table2!$B$1:$Z$21,MATCH("xG/90",[1]Table2!$B$1:$Z$1,0),0)*VLOOKUP($C22,[1]Table2!$B$1:$Z$21,MATCH("xGA/90",[1]Table2!$B$1:$Z$1,0),0),"")</f>
        <v>1.8187890625000001</v>
      </c>
      <c r="BN91" s="63" t="str">
        <f>IFERROR(VLOOKUP(BN22,[1]Table2!$B$1:$Z$21,MATCH("xG/90",[1]Table2!$B$1:$Z$1,0),0)*VLOOKUP($C22,[1]Table2!$B$1:$Z$21,MATCH("xGA/90",[1]Table2!$B$1:$Z$1,0),0),"")</f>
        <v/>
      </c>
      <c r="BO91" s="63">
        <f>IFERROR(VLOOKUP(BO22,[1]Table2!$B$1:$Z$21,MATCH("xG/90",[1]Table2!$B$1:$Z$1,0),0)*VLOOKUP($C22,[1]Table2!$B$1:$Z$21,MATCH("xGA/90",[1]Table2!$B$1:$Z$1,0),0),"")</f>
        <v>2.3674270833333333</v>
      </c>
      <c r="BP91" s="63">
        <f>IFERROR(VLOOKUP(BP22,[1]Table2!$B$1:$Z$21,MATCH("xG/90",[1]Table2!$B$1:$Z$1,0),0)*VLOOKUP($C22,[1]Table2!$B$1:$Z$21,MATCH("xGA/90",[1]Table2!$B$1:$Z$1,0),0),"")</f>
        <v>2.1564355468750001</v>
      </c>
      <c r="BQ91" s="63">
        <f>IFERROR(VLOOKUP(BQ22,[1]Table2!$B$1:$Z$21,MATCH("xG/90",[1]Table2!$B$1:$Z$1,0),0)*VLOOKUP($C22,[1]Table2!$B$1:$Z$21,MATCH("xGA/90",[1]Table2!$B$1:$Z$1,0),0),"")</f>
        <v>2.08890625</v>
      </c>
      <c r="BR91" s="63" t="str">
        <f>IFERROR(VLOOKUP(BR22,[1]Table2!$B$1:$Z$21,MATCH("xG/90",[1]Table2!$B$1:$Z$1,0),0)*VLOOKUP($C22,[1]Table2!$B$1:$Z$21,MATCH("xGA/90",[1]Table2!$B$1:$Z$1,0),0),"")</f>
        <v/>
      </c>
      <c r="BS91" s="63" t="str">
        <f>IFERROR(VLOOKUP(BS22,[1]Table2!$B$1:$Z$21,MATCH("xG/90",[1]Table2!$B$1:$Z$1,0),0)*VLOOKUP($C22,[1]Table2!$B$1:$Z$21,MATCH("xGA/90",[1]Table2!$B$1:$Z$1,0),0),"")</f>
        <v/>
      </c>
      <c r="BT91" s="63" t="str">
        <f>IFERROR(VLOOKUP(BT22,[1]Table2!$B$1:$Z$21,MATCH("xG/90",[1]Table2!$B$1:$Z$1,0),0)*VLOOKUP($C22,[1]Table2!$B$1:$Z$21,MATCH("xGA/90",[1]Table2!$B$1:$Z$1,0),0),"")</f>
        <v/>
      </c>
      <c r="BU91" s="63">
        <f>IFERROR(VLOOKUP(BU22,[1]Table2!$B$1:$Z$21,MATCH("xG/90",[1]Table2!$B$1:$Z$1,0),0)*VLOOKUP($C22,[1]Table2!$B$1:$Z$21,MATCH("xGA/90",[1]Table2!$B$1:$Z$1,0),0),"")</f>
        <v>1.9099899193548389</v>
      </c>
      <c r="BV91" s="63" t="str">
        <f>IFERROR(VLOOKUP(BV22,[1]Table2!$B$1:$Z$21,MATCH("xG/90",[1]Table2!$B$1:$Z$1,0),0)*VLOOKUP($C22,[1]Table2!$B$1:$Z$21,MATCH("xGA/90",[1]Table2!$B$1:$Z$1,0),0),"")</f>
        <v/>
      </c>
      <c r="BW91" s="63">
        <f>IFERROR(VLOOKUP(BW22,[1]Table2!$B$1:$Z$21,MATCH("xG/90",[1]Table2!$B$1:$Z$1,0),0)*VLOOKUP($C22,[1]Table2!$B$1:$Z$21,MATCH("xGA/90",[1]Table2!$B$1:$Z$1,0),0),"")</f>
        <v>3.0493229166666667</v>
      </c>
      <c r="BX91" s="63" t="str">
        <f>IFERROR(VLOOKUP(BX22,[1]Table2!$B$1:$Z$21,MATCH("xG/90",[1]Table2!$B$1:$Z$1,0),0)*VLOOKUP($C22,[1]Table2!$B$1:$Z$21,MATCH("xGA/90",[1]Table2!$B$1:$Z$1,0),0),"")</f>
        <v/>
      </c>
      <c r="BY91" s="63">
        <f>IFERROR(VLOOKUP(BY22,[1]Table2!$B$1:$Z$21,MATCH("xG/90",[1]Table2!$B$1:$Z$1,0),0)*VLOOKUP($C22,[1]Table2!$B$1:$Z$21,MATCH("xGA/90",[1]Table2!$B$1:$Z$1,0),0),"")</f>
        <v>1.4181152343750001</v>
      </c>
      <c r="BZ91" s="63" t="str">
        <f>IFERROR(VLOOKUP(BZ22,[1]Table2!$B$1:$Z$21,MATCH("xG/90",[1]Table2!$B$1:$Z$1,0),0)*VLOOKUP($C22,[1]Table2!$B$1:$Z$21,MATCH("xGA/90",[1]Table2!$B$1:$Z$1,0),0),"")</f>
        <v/>
      </c>
      <c r="CA91" s="63">
        <f>IFERROR(VLOOKUP(CA22,[1]Table2!$B$1:$Z$21,MATCH("xG/90",[1]Table2!$B$1:$Z$1,0),0)*VLOOKUP($C22,[1]Table2!$B$1:$Z$21,MATCH("xGA/90",[1]Table2!$B$1:$Z$1,0),0),"")</f>
        <v>2.8857519531249998</v>
      </c>
      <c r="CB91" s="63">
        <f>IFERROR(VLOOKUP(CB22,[1]Table2!$B$1:$Z$21,MATCH("xG/90",[1]Table2!$B$1:$Z$1,0),0)*VLOOKUP($C22,[1]Table2!$B$1:$Z$21,MATCH("xGA/90",[1]Table2!$B$1:$Z$1,0),0),"")</f>
        <v>1.454130859375</v>
      </c>
      <c r="CC91" s="63">
        <f>IFERROR(VLOOKUP(CC22,[1]Table2!$B$1:$Z$21,MATCH("xG/90",[1]Table2!$B$1:$Z$1,0),0)*VLOOKUP($C22,[1]Table2!$B$1:$Z$21,MATCH("xGA/90",[1]Table2!$B$1:$Z$1,0),0),"")</f>
        <v>2.5187701612903228</v>
      </c>
      <c r="CD91" s="63" t="str">
        <f>IFERROR(VLOOKUP(CD22,[1]Table2!$B$1:$Z$21,MATCH("xG/90",[1]Table2!$B$1:$Z$1,0),0)*VLOOKUP($C22,[1]Table2!$B$1:$Z$21,MATCH("xGA/90",[1]Table2!$B$1:$Z$1,0),0),"")</f>
        <v/>
      </c>
      <c r="CE91" s="63">
        <f>IFERROR(VLOOKUP(CE22,[1]Table2!$B$1:$Z$21,MATCH("xG/90",[1]Table2!$B$1:$Z$1,0),0)*VLOOKUP($C22,[1]Table2!$B$1:$Z$21,MATCH("xGA/90",[1]Table2!$B$1:$Z$1,0),0),"")</f>
        <v>1.4451269531250002</v>
      </c>
      <c r="CF91" s="63" t="str">
        <f>IFERROR(VLOOKUP(CF22,[1]Table2!$B$1:$Z$21,MATCH("xG/90",[1]Table2!$B$1:$Z$1,0),0)*VLOOKUP($C22,[1]Table2!$B$1:$Z$21,MATCH("xGA/90",[1]Table2!$B$1:$Z$1,0),0),"")</f>
        <v/>
      </c>
      <c r="CG91" s="63">
        <f>IFERROR(VLOOKUP(CG22,[1]Table2!$B$1:$Z$21,MATCH("xG/90",[1]Table2!$B$1:$Z$1,0),0)*VLOOKUP($C22,[1]Table2!$B$1:$Z$21,MATCH("xGA/90",[1]Table2!$B$1:$Z$1,0),0),"")</f>
        <v>1.7938104838709676</v>
      </c>
      <c r="CH91" s="63" t="str">
        <f>IFERROR(VLOOKUP(CH22,[1]Table2!$B$1:$Z$21,MATCH("xG/90",[1]Table2!$B$1:$Z$1,0),0)*VLOOKUP($C22,[1]Table2!$B$1:$Z$21,MATCH("xGA/90",[1]Table2!$B$1:$Z$1,0),0),"")</f>
        <v/>
      </c>
      <c r="CI91" s="63">
        <f>IFERROR(VLOOKUP(CI22,[1]Table2!$B$1:$Z$21,MATCH("xG/90",[1]Table2!$B$1:$Z$1,0),0)*VLOOKUP($C22,[1]Table2!$B$1:$Z$21,MATCH("xGA/90",[1]Table2!$B$1:$Z$1,0),0),"")</f>
        <v>2.6825431034482761</v>
      </c>
      <c r="CJ91" s="63" t="str">
        <f>IFERROR(VLOOKUP(CJ22,[1]Table2!$B$1:$Z$21,MATCH("xG/90",[1]Table2!$B$1:$Z$1,0),0)*VLOOKUP($C22,[1]Table2!$B$1:$Z$21,MATCH("xGA/90",[1]Table2!$B$1:$Z$1,0),0),"")</f>
        <v/>
      </c>
      <c r="CK91" s="63">
        <f>IFERROR(VLOOKUP(CK22,[1]Table2!$B$1:$Z$21,MATCH("xG/90",[1]Table2!$B$1:$Z$1,0),0)*VLOOKUP($C22,[1]Table2!$B$1:$Z$21,MATCH("xGA/90",[1]Table2!$B$1:$Z$1,0),0),"")</f>
        <v>2.672127016129032</v>
      </c>
      <c r="CL91" s="63" t="str">
        <f>IFERROR(VLOOKUP(CL22,[1]Table2!$B$1:$Z$21,MATCH("xG/90",[1]Table2!$B$1:$Z$1,0),0)*VLOOKUP($C22,[1]Table2!$B$1:$Z$21,MATCH("xGA/90",[1]Table2!$B$1:$Z$1,0),0),"")</f>
        <v/>
      </c>
      <c r="CM91" s="63" t="str">
        <f>IFERROR(VLOOKUP(CM22,[1]Table2!$B$1:$Z$21,MATCH("xG/90",[1]Table2!$B$1:$Z$1,0),0)*VLOOKUP($C22,[1]Table2!$B$1:$Z$21,MATCH("xGA/90",[1]Table2!$B$1:$Z$1,0),0),"")</f>
        <v/>
      </c>
      <c r="CN91" s="63" t="str">
        <f>IFERROR(VLOOKUP(CN22,[1]Table2!$B$1:$Z$21,MATCH("xG/90",[1]Table2!$B$1:$Z$1,0),0)*VLOOKUP($C22,[1]Table2!$B$1:$Z$21,MATCH("xGA/90",[1]Table2!$B$1:$Z$1,0),0),"")</f>
        <v/>
      </c>
      <c r="CO91" s="63" t="str">
        <f>IFERROR(VLOOKUP(CO22,[1]Table2!$B$1:$Z$21,MATCH("xG/90",[1]Table2!$B$1:$Z$1,0),0)*VLOOKUP($C22,[1]Table2!$B$1:$Z$21,MATCH("xGA/90",[1]Table2!$B$1:$Z$1,0),0),"")</f>
        <v/>
      </c>
      <c r="CP91" s="63" t="str">
        <f>IFERROR(VLOOKUP(CP22,[1]Table2!$B$1:$Z$21,MATCH("xG/90",[1]Table2!$B$1:$Z$1,0),0)*VLOOKUP($C22,[1]Table2!$B$1:$Z$21,MATCH("xGA/90",[1]Table2!$B$1:$Z$1,0),0),"")</f>
        <v/>
      </c>
      <c r="CQ91" s="63" t="str">
        <f>IFERROR(VLOOKUP(CQ22,[1]Table2!$B$1:$Z$21,MATCH("xG/90",[1]Table2!$B$1:$Z$1,0),0)*VLOOKUP($C22,[1]Table2!$B$1:$Z$21,MATCH("xGA/90",[1]Table2!$B$1:$Z$1,0),0),"")</f>
        <v/>
      </c>
      <c r="CR91" s="63" t="str">
        <f>IFERROR(VLOOKUP(CR22,[1]Table2!$B$1:$Z$21,MATCH("xG/90",[1]Table2!$B$1:$Z$1,0),0)*VLOOKUP($C22,[1]Table2!$B$1:$Z$21,MATCH("xGA/90",[1]Table2!$B$1:$Z$1,0),0),"")</f>
        <v/>
      </c>
      <c r="CS91" s="63" t="str">
        <f>IFERROR(VLOOKUP(CS22,[1]Table2!$B$1:$Z$21,MATCH("xG/90",[1]Table2!$B$1:$Z$1,0),0)*VLOOKUP($C22,[1]Table2!$B$1:$Z$21,MATCH("xGA/90",[1]Table2!$B$1:$Z$1,0),0),"")</f>
        <v/>
      </c>
      <c r="CT91" s="63" t="str">
        <f>IFERROR(VLOOKUP(CT22,[1]Table2!$B$1:$Z$21,MATCH("xG/90",[1]Table2!$B$1:$Z$1,0),0)*VLOOKUP($C22,[1]Table2!$B$1:$Z$21,MATCH("xGA/90",[1]Table2!$B$1:$Z$1,0),0),"")</f>
        <v/>
      </c>
      <c r="CU91" s="63" t="str">
        <f>IFERROR(VLOOKUP(CU22,[1]Table2!$B$1:$Z$21,MATCH("xG/90",[1]Table2!$B$1:$Z$1,0),0)*VLOOKUP($C22,[1]Table2!$B$1:$Z$21,MATCH("xGA/90",[1]Table2!$B$1:$Z$1,0),0),"")</f>
        <v/>
      </c>
      <c r="CV91" s="63" t="str">
        <f>IFERROR(VLOOKUP(CV22,[1]Table2!$B$1:$Z$21,MATCH("xG/90",[1]Table2!$B$1:$Z$1,0),0)*VLOOKUP($C22,[1]Table2!$B$1:$Z$21,MATCH("xGA/90",[1]Table2!$B$1:$Z$1,0),0),"")</f>
        <v/>
      </c>
      <c r="CW91" s="63" t="str">
        <f>IFERROR(VLOOKUP(CW22,[1]Table2!$B$1:$Z$21,MATCH("xG/90",[1]Table2!$B$1:$Z$1,0),0)*VLOOKUP($C22,[1]Table2!$B$1:$Z$21,MATCH("xGA/90",[1]Table2!$B$1:$Z$1,0),0),"")</f>
        <v/>
      </c>
      <c r="CX91" s="63" t="str">
        <f>IFERROR(VLOOKUP(CX22,[1]Table2!$B$1:$Z$21,MATCH("xG/90",[1]Table2!$B$1:$Z$1,0),0)*VLOOKUP($C22,[1]Table2!$B$1:$Z$21,MATCH("xGA/90",[1]Table2!$B$1:$Z$1,0),0),"")</f>
        <v/>
      </c>
      <c r="CY91" s="63" t="str">
        <f>IFERROR(VLOOKUP(CY22,[1]Table2!$B$1:$Z$21,MATCH("xG/90",[1]Table2!$B$1:$Z$1,0),0)*VLOOKUP($C22,[1]Table2!$B$1:$Z$21,MATCH("xGA/90",[1]Table2!$B$1:$Z$1,0),0),"")</f>
        <v/>
      </c>
      <c r="CZ91" s="63" t="str">
        <f>IFERROR(VLOOKUP(CZ22,[1]Table2!$B$1:$Z$21,MATCH("xG/90",[1]Table2!$B$1:$Z$1,0),0)*VLOOKUP($C22,[1]Table2!$B$1:$Z$21,MATCH("xGA/90",[1]Table2!$B$1:$Z$1,0),0),"")</f>
        <v/>
      </c>
      <c r="DA91" s="63" t="str">
        <f>IFERROR(VLOOKUP(DA22,[1]Table2!$B$1:$Z$21,MATCH("xG/90",[1]Table2!$B$1:$Z$1,0),0)*VLOOKUP($C22,[1]Table2!$B$1:$Z$21,MATCH("xGA/90",[1]Table2!$B$1:$Z$1,0),0),"")</f>
        <v/>
      </c>
      <c r="DB91" s="63" t="str">
        <f>IFERROR(VLOOKUP(DB22,[1]Table2!$B$1:$Z$21,MATCH("xG/90",[1]Table2!$B$1:$Z$1,0),0)*VLOOKUP($C22,[1]Table2!$B$1:$Z$21,MATCH("xGA/90",[1]Table2!$B$1:$Z$1,0),0),"")</f>
        <v/>
      </c>
      <c r="DC91" s="63" t="str">
        <f>IFERROR(VLOOKUP(DC22,[1]Table2!$B$1:$Z$21,MATCH("xG/90",[1]Table2!$B$1:$Z$1,0),0)*VLOOKUP($C22,[1]Table2!$B$1:$Z$21,MATCH("xGA/90",[1]Table2!$B$1:$Z$1,0),0),"")</f>
        <v/>
      </c>
      <c r="DE91" s="101"/>
      <c r="DF91" s="101"/>
      <c r="DG91" s="101"/>
      <c r="DH91" s="101"/>
      <c r="DI91" s="101"/>
      <c r="DJ91" s="101"/>
    </row>
    <row r="92" spans="1:114" s="49" customFormat="1" ht="21.75" customHeight="1" x14ac:dyDescent="0.25">
      <c r="A92" s="48" t="s">
        <v>45</v>
      </c>
      <c r="B92" s="44">
        <f>VLOOKUP(A92,[1]Table!$B$1:$O$21,MATCH("xGD/90",[1]Table!$B$1:$O$1,0),0)</f>
        <v>0.16</v>
      </c>
      <c r="C92" s="45" t="s">
        <v>17</v>
      </c>
      <c r="D92" s="63" t="str">
        <f>IFERROR(VLOOKUP(D23,[1]Table2!$B$1:$Z$21,MATCH("xG/90",[1]Table2!$B$1:$Z$1,0),0)*VLOOKUP($C23,[1]Table2!$B$1:$Z$21,MATCH("xGA/90",[1]Table2!$B$1:$Z$1,0),0),"")</f>
        <v/>
      </c>
      <c r="E92" s="63">
        <f>IFERROR(VLOOKUP(E23,[1]Table2!$B$1:$Z$21,MATCH("xG/90",[1]Table2!$B$1:$Z$1,0),0)*VLOOKUP($C23,[1]Table2!$B$1:$Z$21,MATCH("xGA/90",[1]Table2!$B$1:$Z$1,0),0),"")</f>
        <v>1.2271484375000001</v>
      </c>
      <c r="F92" s="63" t="str">
        <f>IFERROR(VLOOKUP(F23,[1]Table2!$B$1:$Z$21,MATCH("xG/90",[1]Table2!$B$1:$Z$1,0),0)*VLOOKUP($C23,[1]Table2!$B$1:$Z$21,MATCH("xGA/90",[1]Table2!$B$1:$Z$1,0),0),"")</f>
        <v/>
      </c>
      <c r="G92" s="63">
        <f>IFERROR(VLOOKUP(G23,[1]Table2!$B$1:$Z$21,MATCH("xG/90",[1]Table2!$B$1:$Z$1,0),0)*VLOOKUP($C23,[1]Table2!$B$1:$Z$21,MATCH("xGA/90",[1]Table2!$B$1:$Z$1,0),0),"")</f>
        <v>1.6405241935483872</v>
      </c>
      <c r="H92" s="63" t="str">
        <f>IFERROR(VLOOKUP(H23,[1]Table2!$B$1:$Z$21,MATCH("xG/90",[1]Table2!$B$1:$Z$1,0),0)*VLOOKUP($C23,[1]Table2!$B$1:$Z$21,MATCH("xGA/90",[1]Table2!$B$1:$Z$1,0),0),"")</f>
        <v/>
      </c>
      <c r="I92" s="63">
        <f>IFERROR(VLOOKUP(I23,[1]Table2!$B$1:$Z$21,MATCH("xG/90",[1]Table2!$B$1:$Z$1,0),0)*VLOOKUP($C23,[1]Table2!$B$1:$Z$21,MATCH("xGA/90",[1]Table2!$B$1:$Z$1,0),0),"")</f>
        <v>1.2714062500000001</v>
      </c>
      <c r="J92" s="63" t="str">
        <f>IFERROR(VLOOKUP(J23,[1]Table2!$B$1:$Z$21,MATCH("xG/90",[1]Table2!$B$1:$Z$1,0),0)*VLOOKUP($C23,[1]Table2!$B$1:$Z$21,MATCH("xGA/90",[1]Table2!$B$1:$Z$1,0),0),"")</f>
        <v/>
      </c>
      <c r="K92" s="63">
        <f>IFERROR(VLOOKUP(K23,[1]Table2!$B$1:$Z$21,MATCH("xG/90",[1]Table2!$B$1:$Z$1,0),0)*VLOOKUP($C23,[1]Table2!$B$1:$Z$21,MATCH("xGA/90",[1]Table2!$B$1:$Z$1,0),0),"")</f>
        <v>1.2915234375000002</v>
      </c>
      <c r="L92" s="63">
        <f>IFERROR(VLOOKUP(L23,[1]Table2!$B$1:$Z$21,MATCH("xG/90",[1]Table2!$B$1:$Z$1,0),0)*VLOOKUP($C23,[1]Table2!$B$1:$Z$21,MATCH("xGA/90",[1]Table2!$B$1:$Z$1,0),0),"")</f>
        <v>1.7069758064516132</v>
      </c>
      <c r="M92" s="63">
        <f>IFERROR(VLOOKUP(M23,[1]Table2!$B$1:$Z$21,MATCH("xG/90",[1]Table2!$B$1:$Z$1,0),0)*VLOOKUP($C23,[1]Table2!$B$1:$Z$21,MATCH("xGA/90",[1]Table2!$B$1:$Z$1,0),0),"")</f>
        <v>1.6031451612903227</v>
      </c>
      <c r="N92" s="63" t="str">
        <f>IFERROR(VLOOKUP(N23,[1]Table2!$B$1:$Z$21,MATCH("xG/90",[1]Table2!$B$1:$Z$1,0),0)*VLOOKUP($C23,[1]Table2!$B$1:$Z$21,MATCH("xGA/90",[1]Table2!$B$1:$Z$1,0),0),"")</f>
        <v/>
      </c>
      <c r="O92" s="63" t="str">
        <f>IFERROR(VLOOKUP(O23,[1]Table2!$B$1:$Z$21,MATCH("xG/90",[1]Table2!$B$1:$Z$1,0),0)*VLOOKUP($C23,[1]Table2!$B$1:$Z$21,MATCH("xGA/90",[1]Table2!$B$1:$Z$1,0),0),"")</f>
        <v/>
      </c>
      <c r="P92" s="63" t="str">
        <f>IFERROR(VLOOKUP(P23,[1]Table2!$B$1:$Z$21,MATCH("xG/90",[1]Table2!$B$1:$Z$1,0),0)*VLOOKUP($C23,[1]Table2!$B$1:$Z$21,MATCH("xGA/90",[1]Table2!$B$1:$Z$1,0),0),"")</f>
        <v/>
      </c>
      <c r="Q92" s="63">
        <f>IFERROR(VLOOKUP(Q23,[1]Table2!$B$1:$Z$21,MATCH("xG/90",[1]Table2!$B$1:$Z$1,0),0)*VLOOKUP($C23,[1]Table2!$B$1:$Z$21,MATCH("xGA/90",[1]Table2!$B$1:$Z$1,0),0),"")</f>
        <v>1.62546875</v>
      </c>
      <c r="R92" s="63" t="str">
        <f>IFERROR(VLOOKUP(R23,[1]Table2!$B$1:$Z$21,MATCH("xG/90",[1]Table2!$B$1:$Z$1,0),0)*VLOOKUP($C23,[1]Table2!$B$1:$Z$21,MATCH("xGA/90",[1]Table2!$B$1:$Z$1,0),0),"")</f>
        <v/>
      </c>
      <c r="S92" s="63" t="str">
        <f>IFERROR(VLOOKUP(S23,[1]Table2!$B$1:$Z$21,MATCH("xG/90",[1]Table2!$B$1:$Z$1,0),0)*VLOOKUP($C23,[1]Table2!$B$1:$Z$21,MATCH("xGA/90",[1]Table2!$B$1:$Z$1,0),0),"")</f>
        <v/>
      </c>
      <c r="T92" s="63" t="str">
        <f>IFERROR(VLOOKUP(T23,[1]Table2!$B$1:$Z$21,MATCH("xG/90",[1]Table2!$B$1:$Z$1,0),0)*VLOOKUP($C23,[1]Table2!$B$1:$Z$21,MATCH("xGA/90",[1]Table2!$B$1:$Z$1,0),0),"")</f>
        <v/>
      </c>
      <c r="U92" s="63">
        <f>IFERROR(VLOOKUP(U23,[1]Table2!$B$1:$Z$21,MATCH("xG/90",[1]Table2!$B$1:$Z$1,0),0)*VLOOKUP($C23,[1]Table2!$B$1:$Z$21,MATCH("xGA/90",[1]Table2!$B$1:$Z$1,0),0),"")</f>
        <v>2.5790234375000001</v>
      </c>
      <c r="V92" s="63" t="str">
        <f>IFERROR(VLOOKUP(V23,[1]Table2!$B$1:$Z$21,MATCH("xG/90",[1]Table2!$B$1:$Z$1,0),0)*VLOOKUP($C23,[1]Table2!$B$1:$Z$21,MATCH("xGA/90",[1]Table2!$B$1:$Z$1,0),0),"")</f>
        <v/>
      </c>
      <c r="W92" s="63">
        <f>IFERROR(VLOOKUP(W23,[1]Table2!$B$1:$Z$21,MATCH("xG/90",[1]Table2!$B$1:$Z$1,0),0)*VLOOKUP($C23,[1]Table2!$B$1:$Z$21,MATCH("xGA/90",[1]Table2!$B$1:$Z$1,0),0),"")</f>
        <v>2.3974137931034485</v>
      </c>
      <c r="X92" s="63" t="str">
        <f>IFERROR(VLOOKUP(X23,[1]Table2!$B$1:$Z$21,MATCH("xG/90",[1]Table2!$B$1:$Z$1,0),0)*VLOOKUP($C23,[1]Table2!$B$1:$Z$21,MATCH("xGA/90",[1]Table2!$B$1:$Z$1,0),0),"")</f>
        <v/>
      </c>
      <c r="Y92" s="63">
        <f>IFERROR(VLOOKUP(Y23,[1]Table2!$B$1:$Z$21,MATCH("xG/90",[1]Table2!$B$1:$Z$1,0),0)*VLOOKUP($C23,[1]Table2!$B$1:$Z$21,MATCH("xGA/90",[1]Table2!$B$1:$Z$1,0),0),"")</f>
        <v>1.3800390625000001</v>
      </c>
      <c r="Z92" s="63">
        <f>IFERROR(VLOOKUP(Z23,[1]Table2!$B$1:$Z$21,MATCH("xG/90",[1]Table2!$B$1:$Z$1,0),0)*VLOOKUP($C23,[1]Table2!$B$1:$Z$21,MATCH("xGA/90",[1]Table2!$B$1:$Z$1,0),0),"")</f>
        <v>2.115791666666667</v>
      </c>
      <c r="AA92" s="63">
        <f>IFERROR(VLOOKUP(AA23,[1]Table2!$B$1:$Z$21,MATCH("xG/90",[1]Table2!$B$1:$Z$1,0),0)*VLOOKUP($C23,[1]Table2!$B$1:$Z$21,MATCH("xGA/90",[1]Table2!$B$1:$Z$1,0),0),"")</f>
        <v>2.2510483870967746</v>
      </c>
      <c r="AB92" s="63" t="str">
        <f>IFERROR(VLOOKUP(AB23,[1]Table2!$B$1:$Z$21,MATCH("xG/90",[1]Table2!$B$1:$Z$1,0),0)*VLOOKUP($C23,[1]Table2!$B$1:$Z$21,MATCH("xGA/90",[1]Table2!$B$1:$Z$1,0),0),"")</f>
        <v/>
      </c>
      <c r="AC92" s="63">
        <f>IFERROR(VLOOKUP(AC23,[1]Table2!$B$1:$Z$21,MATCH("xG/90",[1]Table2!$B$1:$Z$1,0),0)*VLOOKUP($C23,[1]Table2!$B$1:$Z$21,MATCH("xGA/90",[1]Table2!$B$1:$Z$1,0),0),"")</f>
        <v>1.2995703125</v>
      </c>
      <c r="AD92" s="63" t="str">
        <f>IFERROR(VLOOKUP(AD23,[1]Table2!$B$1:$Z$21,MATCH("xG/90",[1]Table2!$B$1:$Z$1,0),0)*VLOOKUP($C23,[1]Table2!$B$1:$Z$21,MATCH("xGA/90",[1]Table2!$B$1:$Z$1,0),0),"")</f>
        <v/>
      </c>
      <c r="AE92" s="63">
        <f>IFERROR(VLOOKUP(AE23,[1]Table2!$B$1:$Z$21,MATCH("xG/90",[1]Table2!$B$1:$Z$1,0),0)*VLOOKUP($C23,[1]Table2!$B$1:$Z$21,MATCH("xGA/90",[1]Table2!$B$1:$Z$1,0),0),"")</f>
        <v>2.3881048387096775</v>
      </c>
      <c r="AF92" s="63" t="str">
        <f>IFERROR(VLOOKUP(AF23,[1]Table2!$B$1:$Z$21,MATCH("xG/90",[1]Table2!$B$1:$Z$1,0),0)*VLOOKUP($C23,[1]Table2!$B$1:$Z$21,MATCH("xGA/90",[1]Table2!$B$1:$Z$1,0),0),"")</f>
        <v/>
      </c>
      <c r="AG92" s="63">
        <f>IFERROR(VLOOKUP(AG23,[1]Table2!$B$1:$Z$21,MATCH("xG/90",[1]Table2!$B$1:$Z$1,0),0)*VLOOKUP($C23,[1]Table2!$B$1:$Z$21,MATCH("xGA/90",[1]Table2!$B$1:$Z$1,0),0),"")</f>
        <v>1.5973046875000003</v>
      </c>
      <c r="AH92" s="63" t="str">
        <f>IFERROR(VLOOKUP(AH23,[1]Table2!$B$1:$Z$21,MATCH("xG/90",[1]Table2!$B$1:$Z$1,0),0)*VLOOKUP($C23,[1]Table2!$B$1:$Z$21,MATCH("xGA/90",[1]Table2!$B$1:$Z$1,0),0),"")</f>
        <v/>
      </c>
      <c r="AI92" s="63" t="str">
        <f>IFERROR(VLOOKUP(AI23,[1]Table2!$B$1:$Z$21,MATCH("xG/90",[1]Table2!$B$1:$Z$1,0),0)*VLOOKUP($C23,[1]Table2!$B$1:$Z$21,MATCH("xGA/90",[1]Table2!$B$1:$Z$1,0),0),"")</f>
        <v/>
      </c>
      <c r="AJ92" s="63" t="str">
        <f>IFERROR(VLOOKUP(AJ23,[1]Table2!$B$1:$Z$21,MATCH("xG/90",[1]Table2!$B$1:$Z$1,0),0)*VLOOKUP($C23,[1]Table2!$B$1:$Z$21,MATCH("xGA/90",[1]Table2!$B$1:$Z$1,0),0),"")</f>
        <v/>
      </c>
      <c r="AK92" s="63" t="str">
        <f>IFERROR(VLOOKUP(AK23,[1]Table2!$B$1:$Z$21,MATCH("xG/90",[1]Table2!$B$1:$Z$1,0),0)*VLOOKUP($C23,[1]Table2!$B$1:$Z$21,MATCH("xGA/90",[1]Table2!$B$1:$Z$1,0),0),"")</f>
        <v/>
      </c>
      <c r="AL92" s="63" t="str">
        <f>IFERROR(VLOOKUP(AL23,[1]Table2!$B$1:$Z$21,MATCH("xG/90",[1]Table2!$B$1:$Z$1,0),0)*VLOOKUP($C23,[1]Table2!$B$1:$Z$21,MATCH("xGA/90",[1]Table2!$B$1:$Z$1,0),0),"")</f>
        <v/>
      </c>
      <c r="AM92" s="63" t="str">
        <f>IFERROR(VLOOKUP(AM23,[1]Table2!$B$1:$Z$21,MATCH("xG/90",[1]Table2!$B$1:$Z$1,0),0)*VLOOKUP($C23,[1]Table2!$B$1:$Z$21,MATCH("xGA/90",[1]Table2!$B$1:$Z$1,0),0),"")</f>
        <v/>
      </c>
      <c r="AN92" s="63" t="str">
        <f>IFERROR(VLOOKUP(AN23,[1]Table2!$B$1:$Z$21,MATCH("xG/90",[1]Table2!$B$1:$Z$1,0),0)*VLOOKUP($C23,[1]Table2!$B$1:$Z$21,MATCH("xGA/90",[1]Table2!$B$1:$Z$1,0),0),"")</f>
        <v/>
      </c>
      <c r="AO92" s="63" t="str">
        <f>IFERROR(VLOOKUP(AO23,[1]Table2!$B$1:$Z$21,MATCH("xG/90",[1]Table2!$B$1:$Z$1,0),0)*VLOOKUP($C23,[1]Table2!$B$1:$Z$21,MATCH("xGA/90",[1]Table2!$B$1:$Z$1,0),0),"")</f>
        <v/>
      </c>
      <c r="AP92" s="63" t="str">
        <f>IFERROR(VLOOKUP(AP23,[1]Table2!$B$1:$Z$21,MATCH("xG/90",[1]Table2!$B$1:$Z$1,0),0)*VLOOKUP($C23,[1]Table2!$B$1:$Z$21,MATCH("xGA/90",[1]Table2!$B$1:$Z$1,0),0),"")</f>
        <v/>
      </c>
      <c r="AQ92" s="63" t="str">
        <f>IFERROR(VLOOKUP(AQ23,[1]Table2!$B$1:$Z$21,MATCH("xG/90",[1]Table2!$B$1:$Z$1,0),0)*VLOOKUP($C23,[1]Table2!$B$1:$Z$21,MATCH("xGA/90",[1]Table2!$B$1:$Z$1,0),0),"")</f>
        <v/>
      </c>
      <c r="AR92" s="63" t="str">
        <f>IFERROR(VLOOKUP(AR23,[1]Table2!$B$1:$Z$21,MATCH("xG/90",[1]Table2!$B$1:$Z$1,0),0)*VLOOKUP($C23,[1]Table2!$B$1:$Z$21,MATCH("xGA/90",[1]Table2!$B$1:$Z$1,0),0),"")</f>
        <v/>
      </c>
      <c r="AS92" s="63">
        <f>IFERROR(VLOOKUP(AS23,[1]Table2!$B$1:$Z$21,MATCH("xG/90",[1]Table2!$B$1:$Z$1,0),0)*VLOOKUP($C23,[1]Table2!$B$1:$Z$21,MATCH("xGA/90",[1]Table2!$B$1:$Z$1,0),0),"")</f>
        <v>1.9272265625</v>
      </c>
      <c r="AT92" s="63" t="str">
        <f>IFERROR(VLOOKUP(AT23,[1]Table2!$B$1:$Z$21,MATCH("xG/90",[1]Table2!$B$1:$Z$1,0),0)*VLOOKUP($C23,[1]Table2!$B$1:$Z$21,MATCH("xGA/90",[1]Table2!$B$1:$Z$1,0),0),"")</f>
        <v/>
      </c>
      <c r="AU92" s="63">
        <f>IFERROR(VLOOKUP(AU23,[1]Table2!$B$1:$Z$21,MATCH("xG/90",[1]Table2!$B$1:$Z$1,0),0)*VLOOKUP($C23,[1]Table2!$B$1:$Z$21,MATCH("xGA/90",[1]Table2!$B$1:$Z$1,0),0),"")</f>
        <v>1.6817968750000001</v>
      </c>
      <c r="AV92" s="63">
        <f>IFERROR(VLOOKUP(AV23,[1]Table2!$B$1:$Z$21,MATCH("xG/90",[1]Table2!$B$1:$Z$1,0),0)*VLOOKUP($C23,[1]Table2!$B$1:$Z$21,MATCH("xGA/90",[1]Table2!$B$1:$Z$1,0),0),"")</f>
        <v>1.2673828125000002</v>
      </c>
      <c r="AW92" s="63" t="str">
        <f>IFERROR(VLOOKUP(AW23,[1]Table2!$B$1:$Z$21,MATCH("xG/90",[1]Table2!$B$1:$Z$1,0),0)*VLOOKUP($C23,[1]Table2!$B$1:$Z$21,MATCH("xGA/90",[1]Table2!$B$1:$Z$1,0),0),"")</f>
        <v/>
      </c>
      <c r="AX92" s="63" t="str">
        <f>IFERROR(VLOOKUP(AX23,[1]Table2!$B$1:$Z$21,MATCH("xG/90",[1]Table2!$B$1:$Z$1,0),0)*VLOOKUP($C23,[1]Table2!$B$1:$Z$21,MATCH("xGA/90",[1]Table2!$B$1:$Z$1,0),0),"")</f>
        <v/>
      </c>
      <c r="AY92" s="63">
        <f>IFERROR(VLOOKUP(AY23,[1]Table2!$B$1:$Z$21,MATCH("xG/90",[1]Table2!$B$1:$Z$1,0),0)*VLOOKUP($C23,[1]Table2!$B$1:$Z$21,MATCH("xGA/90",[1]Table2!$B$1:$Z$1,0),0),"")</f>
        <v>2.5790234375000001</v>
      </c>
      <c r="AZ92" s="63">
        <f>IFERROR(VLOOKUP(AZ23,[1]Table2!$B$1:$Z$21,MATCH("xG/90",[1]Table2!$B$1:$Z$1,0),0)*VLOOKUP($C23,[1]Table2!$B$1:$Z$21,MATCH("xGA/90",[1]Table2!$B$1:$Z$1,0),0),"")</f>
        <v>2.7252083333333337</v>
      </c>
      <c r="BA92" s="63">
        <f>IFERROR(VLOOKUP(BA23,[1]Table2!$B$1:$Z$21,MATCH("xG/90",[1]Table2!$B$1:$Z$1,0),0)*VLOOKUP($C23,[1]Table2!$B$1:$Z$21,MATCH("xGA/90",[1]Table2!$B$1:$Z$1,0),0),"")</f>
        <v>1.6031451612903227</v>
      </c>
      <c r="BB92" s="63" t="str">
        <f>IFERROR(VLOOKUP(BB23,[1]Table2!$B$1:$Z$21,MATCH("xG/90",[1]Table2!$B$1:$Z$1,0),0)*VLOOKUP($C23,[1]Table2!$B$1:$Z$21,MATCH("xGA/90",[1]Table2!$B$1:$Z$1,0),0),"")</f>
        <v/>
      </c>
      <c r="BC92" s="63" t="str">
        <f>IFERROR(VLOOKUP(BC23,[1]Table2!$B$1:$Z$21,MATCH("xG/90",[1]Table2!$B$1:$Z$1,0),0)*VLOOKUP($C23,[1]Table2!$B$1:$Z$21,MATCH("xGA/90",[1]Table2!$B$1:$Z$1,0),0),"")</f>
        <v/>
      </c>
      <c r="BD92" s="63" t="str">
        <f>IFERROR(VLOOKUP(BD23,[1]Table2!$B$1:$Z$21,MATCH("xG/90",[1]Table2!$B$1:$Z$1,0),0)*VLOOKUP($C23,[1]Table2!$B$1:$Z$21,MATCH("xGA/90",[1]Table2!$B$1:$Z$1,0),0),"")</f>
        <v/>
      </c>
      <c r="BE92" s="63">
        <f>IFERROR(VLOOKUP(BE23,[1]Table2!$B$1:$Z$21,MATCH("xG/90",[1]Table2!$B$1:$Z$1,0),0)*VLOOKUP($C23,[1]Table2!$B$1:$Z$21,MATCH("xGA/90",[1]Table2!$B$1:$Z$1,0),0),"")</f>
        <v>2.7252083333333337</v>
      </c>
      <c r="BF92" s="63" t="str">
        <f>IFERROR(VLOOKUP(BF23,[1]Table2!$B$1:$Z$21,MATCH("xG/90",[1]Table2!$B$1:$Z$1,0),0)*VLOOKUP($C23,[1]Table2!$B$1:$Z$21,MATCH("xGA/90",[1]Table2!$B$1:$Z$1,0),0),"")</f>
        <v/>
      </c>
      <c r="BG92" s="63">
        <f>IFERROR(VLOOKUP(BG23,[1]Table2!$B$1:$Z$21,MATCH("xG/90",[1]Table2!$B$1:$Z$1,0),0)*VLOOKUP($C23,[1]Table2!$B$1:$Z$21,MATCH("xGA/90",[1]Table2!$B$1:$Z$1,0),0),"")</f>
        <v>1.62546875</v>
      </c>
      <c r="BH92" s="63" t="str">
        <f>IFERROR(VLOOKUP(BH23,[1]Table2!$B$1:$Z$21,MATCH("xG/90",[1]Table2!$B$1:$Z$1,0),0)*VLOOKUP($C23,[1]Table2!$B$1:$Z$21,MATCH("xGA/90",[1]Table2!$B$1:$Z$1,0),0),"")</f>
        <v/>
      </c>
      <c r="BI92" s="63">
        <f>IFERROR(VLOOKUP(BI23,[1]Table2!$B$1:$Z$21,MATCH("xG/90",[1]Table2!$B$1:$Z$1,0),0)*VLOOKUP($C23,[1]Table2!$B$1:$Z$21,MATCH("xGA/90",[1]Table2!$B$1:$Z$1,0),0),"")</f>
        <v>1.7069758064516132</v>
      </c>
      <c r="BJ92" s="63" t="str">
        <f>IFERROR(VLOOKUP(BJ23,[1]Table2!$B$1:$Z$21,MATCH("xG/90",[1]Table2!$B$1:$Z$1,0),0)*VLOOKUP($C23,[1]Table2!$B$1:$Z$21,MATCH("xGA/90",[1]Table2!$B$1:$Z$1,0),0),"")</f>
        <v/>
      </c>
      <c r="BK92" s="63">
        <f>IFERROR(VLOOKUP(BK23,[1]Table2!$B$1:$Z$21,MATCH("xG/90",[1]Table2!$B$1:$Z$1,0),0)*VLOOKUP($C23,[1]Table2!$B$1:$Z$21,MATCH("xGA/90",[1]Table2!$B$1:$Z$1,0),0),"")</f>
        <v>1.6405241935483872</v>
      </c>
      <c r="BL92" s="63" t="str">
        <f>IFERROR(VLOOKUP(BL23,[1]Table2!$B$1:$Z$21,MATCH("xG/90",[1]Table2!$B$1:$Z$1,0),0)*VLOOKUP($C23,[1]Table2!$B$1:$Z$21,MATCH("xGA/90",[1]Table2!$B$1:$Z$1,0),0),"")</f>
        <v/>
      </c>
      <c r="BM92" s="63">
        <f>IFERROR(VLOOKUP(BM23,[1]Table2!$B$1:$Z$21,MATCH("xG/90",[1]Table2!$B$1:$Z$1,0),0)*VLOOKUP($C23,[1]Table2!$B$1:$Z$21,MATCH("xGA/90",[1]Table2!$B$1:$Z$1,0),0),"")</f>
        <v>1.2714062500000001</v>
      </c>
      <c r="BN92" s="63" t="str">
        <f>IFERROR(VLOOKUP(BN23,[1]Table2!$B$1:$Z$21,MATCH("xG/90",[1]Table2!$B$1:$Z$1,0),0)*VLOOKUP($C23,[1]Table2!$B$1:$Z$21,MATCH("xGA/90",[1]Table2!$B$1:$Z$1,0),0),"")</f>
        <v/>
      </c>
      <c r="BO92" s="63">
        <f>IFERROR(VLOOKUP(BO23,[1]Table2!$B$1:$Z$21,MATCH("xG/90",[1]Table2!$B$1:$Z$1,0),0)*VLOOKUP($C23,[1]Table2!$B$1:$Z$21,MATCH("xGA/90",[1]Table2!$B$1:$Z$1,0),0),"")</f>
        <v>1.2915234375000002</v>
      </c>
      <c r="BP92" s="63" t="str">
        <f>IFERROR(VLOOKUP(BP23,[1]Table2!$B$1:$Z$21,MATCH("xG/90",[1]Table2!$B$1:$Z$1,0),0)*VLOOKUP($C23,[1]Table2!$B$1:$Z$21,MATCH("xGA/90",[1]Table2!$B$1:$Z$1,0),0),"")</f>
        <v/>
      </c>
      <c r="BQ92" s="63">
        <f>IFERROR(VLOOKUP(BQ23,[1]Table2!$B$1:$Z$21,MATCH("xG/90",[1]Table2!$B$1:$Z$1,0),0)*VLOOKUP($C23,[1]Table2!$B$1:$Z$21,MATCH("xGA/90",[1]Table2!$B$1:$Z$1,0),0),"")</f>
        <v>1.2271484375000001</v>
      </c>
      <c r="BR92" s="63" t="str">
        <f>IFERROR(VLOOKUP(BR23,[1]Table2!$B$1:$Z$21,MATCH("xG/90",[1]Table2!$B$1:$Z$1,0),0)*VLOOKUP($C23,[1]Table2!$B$1:$Z$21,MATCH("xGA/90",[1]Table2!$B$1:$Z$1,0),0),"")</f>
        <v/>
      </c>
      <c r="BS92" s="63" t="str">
        <f>IFERROR(VLOOKUP(BS23,[1]Table2!$B$1:$Z$21,MATCH("xG/90",[1]Table2!$B$1:$Z$1,0),0)*VLOOKUP($C23,[1]Table2!$B$1:$Z$21,MATCH("xGA/90",[1]Table2!$B$1:$Z$1,0),0),"")</f>
        <v/>
      </c>
      <c r="BT92" s="63" t="str">
        <f>IFERROR(VLOOKUP(BT23,[1]Table2!$B$1:$Z$21,MATCH("xG/90",[1]Table2!$B$1:$Z$1,0),0)*VLOOKUP($C23,[1]Table2!$B$1:$Z$21,MATCH("xGA/90",[1]Table2!$B$1:$Z$1,0),0),"")</f>
        <v/>
      </c>
      <c r="BU92" s="63">
        <f>IFERROR(VLOOKUP(BU23,[1]Table2!$B$1:$Z$21,MATCH("xG/90",[1]Table2!$B$1:$Z$1,0),0)*VLOOKUP($C23,[1]Table2!$B$1:$Z$21,MATCH("xGA/90",[1]Table2!$B$1:$Z$1,0),0),"")</f>
        <v>1.3800390625000001</v>
      </c>
      <c r="BV92" s="63" t="str">
        <f>IFERROR(VLOOKUP(BV23,[1]Table2!$B$1:$Z$21,MATCH("xG/90",[1]Table2!$B$1:$Z$1,0),0)*VLOOKUP($C23,[1]Table2!$B$1:$Z$21,MATCH("xGA/90",[1]Table2!$B$1:$Z$1,0),0),"")</f>
        <v/>
      </c>
      <c r="BW92" s="63">
        <f>IFERROR(VLOOKUP(BW23,[1]Table2!$B$1:$Z$21,MATCH("xG/90",[1]Table2!$B$1:$Z$1,0),0)*VLOOKUP($C23,[1]Table2!$B$1:$Z$21,MATCH("xGA/90",[1]Table2!$B$1:$Z$1,0),0),"")</f>
        <v>2.3974137931034485</v>
      </c>
      <c r="BX92" s="63" t="str">
        <f>IFERROR(VLOOKUP(BX23,[1]Table2!$B$1:$Z$21,MATCH("xG/90",[1]Table2!$B$1:$Z$1,0),0)*VLOOKUP($C23,[1]Table2!$B$1:$Z$21,MATCH("xGA/90",[1]Table2!$B$1:$Z$1,0),0),"")</f>
        <v/>
      </c>
      <c r="BY92" s="63">
        <f>IFERROR(VLOOKUP(BY23,[1]Table2!$B$1:$Z$21,MATCH("xG/90",[1]Table2!$B$1:$Z$1,0),0)*VLOOKUP($C23,[1]Table2!$B$1:$Z$21,MATCH("xGA/90",[1]Table2!$B$1:$Z$1,0),0),"")</f>
        <v>1.2995703125</v>
      </c>
      <c r="BZ92" s="63" t="str">
        <f>IFERROR(VLOOKUP(BZ23,[1]Table2!$B$1:$Z$21,MATCH("xG/90",[1]Table2!$B$1:$Z$1,0),0)*VLOOKUP($C23,[1]Table2!$B$1:$Z$21,MATCH("xGA/90",[1]Table2!$B$1:$Z$1,0),0),"")</f>
        <v/>
      </c>
      <c r="CA92" s="63">
        <f>IFERROR(VLOOKUP(CA23,[1]Table2!$B$1:$Z$21,MATCH("xG/90",[1]Table2!$B$1:$Z$1,0),0)*VLOOKUP($C23,[1]Table2!$B$1:$Z$21,MATCH("xGA/90",[1]Table2!$B$1:$Z$1,0),0),"")</f>
        <v>2.2510483870967746</v>
      </c>
      <c r="CB92" s="63">
        <f>IFERROR(VLOOKUP(CB23,[1]Table2!$B$1:$Z$21,MATCH("xG/90",[1]Table2!$B$1:$Z$1,0),0)*VLOOKUP($C23,[1]Table2!$B$1:$Z$21,MATCH("xGA/90",[1]Table2!$B$1:$Z$1,0),0),"")</f>
        <v>2.115791666666667</v>
      </c>
      <c r="CC92" s="63">
        <f>IFERROR(VLOOKUP(CC23,[1]Table2!$B$1:$Z$21,MATCH("xG/90",[1]Table2!$B$1:$Z$1,0),0)*VLOOKUP($C23,[1]Table2!$B$1:$Z$21,MATCH("xGA/90",[1]Table2!$B$1:$Z$1,0),0),"")</f>
        <v>2.3881048387096775</v>
      </c>
      <c r="CD92" s="63" t="str">
        <f>IFERROR(VLOOKUP(CD23,[1]Table2!$B$1:$Z$21,MATCH("xG/90",[1]Table2!$B$1:$Z$1,0),0)*VLOOKUP($C23,[1]Table2!$B$1:$Z$21,MATCH("xGA/90",[1]Table2!$B$1:$Z$1,0),0),"")</f>
        <v/>
      </c>
      <c r="CE92" s="63">
        <f>IFERROR(VLOOKUP(CE23,[1]Table2!$B$1:$Z$21,MATCH("xG/90",[1]Table2!$B$1:$Z$1,0),0)*VLOOKUP($C23,[1]Table2!$B$1:$Z$21,MATCH("xGA/90",[1]Table2!$B$1:$Z$1,0),0),"")</f>
        <v>1.2673828125000002</v>
      </c>
      <c r="CF92" s="63" t="str">
        <f>IFERROR(VLOOKUP(CF23,[1]Table2!$B$1:$Z$21,MATCH("xG/90",[1]Table2!$B$1:$Z$1,0),0)*VLOOKUP($C23,[1]Table2!$B$1:$Z$21,MATCH("xGA/90",[1]Table2!$B$1:$Z$1,0),0),"")</f>
        <v/>
      </c>
      <c r="CG92" s="63">
        <f>IFERROR(VLOOKUP(CG23,[1]Table2!$B$1:$Z$21,MATCH("xG/90",[1]Table2!$B$1:$Z$1,0),0)*VLOOKUP($C23,[1]Table2!$B$1:$Z$21,MATCH("xGA/90",[1]Table2!$B$1:$Z$1,0),0),"")</f>
        <v>1.6817968750000001</v>
      </c>
      <c r="CH92" s="63" t="str">
        <f>IFERROR(VLOOKUP(CH23,[1]Table2!$B$1:$Z$21,MATCH("xG/90",[1]Table2!$B$1:$Z$1,0),0)*VLOOKUP($C23,[1]Table2!$B$1:$Z$21,MATCH("xGA/90",[1]Table2!$B$1:$Z$1,0),0),"")</f>
        <v/>
      </c>
      <c r="CI92" s="63">
        <f>IFERROR(VLOOKUP(CI23,[1]Table2!$B$1:$Z$21,MATCH("xG/90",[1]Table2!$B$1:$Z$1,0),0)*VLOOKUP($C23,[1]Table2!$B$1:$Z$21,MATCH("xGA/90",[1]Table2!$B$1:$Z$1,0),0),"")</f>
        <v>1.9272265625</v>
      </c>
      <c r="CJ92" s="63" t="str">
        <f>IFERROR(VLOOKUP(CJ23,[1]Table2!$B$1:$Z$21,MATCH("xG/90",[1]Table2!$B$1:$Z$1,0),0)*VLOOKUP($C23,[1]Table2!$B$1:$Z$21,MATCH("xGA/90",[1]Table2!$B$1:$Z$1,0),0),"")</f>
        <v/>
      </c>
      <c r="CK92" s="63">
        <f>IFERROR(VLOOKUP(CK23,[1]Table2!$B$1:$Z$21,MATCH("xG/90",[1]Table2!$B$1:$Z$1,0),0)*VLOOKUP($C23,[1]Table2!$B$1:$Z$21,MATCH("xGA/90",[1]Table2!$B$1:$Z$1,0),0),"")</f>
        <v>1.5973046875000003</v>
      </c>
      <c r="CL92" s="63" t="str">
        <f>IFERROR(VLOOKUP(CL23,[1]Table2!$B$1:$Z$21,MATCH("xG/90",[1]Table2!$B$1:$Z$1,0),0)*VLOOKUP($C23,[1]Table2!$B$1:$Z$21,MATCH("xGA/90",[1]Table2!$B$1:$Z$1,0),0),"")</f>
        <v/>
      </c>
      <c r="CM92" s="63" t="str">
        <f>IFERROR(VLOOKUP(CM23,[1]Table2!$B$1:$Z$21,MATCH("xG/90",[1]Table2!$B$1:$Z$1,0),0)*VLOOKUP($C23,[1]Table2!$B$1:$Z$21,MATCH("xGA/90",[1]Table2!$B$1:$Z$1,0),0),"")</f>
        <v/>
      </c>
      <c r="CN92" s="63" t="str">
        <f>IFERROR(VLOOKUP(CN23,[1]Table2!$B$1:$Z$21,MATCH("xG/90",[1]Table2!$B$1:$Z$1,0),0)*VLOOKUP($C23,[1]Table2!$B$1:$Z$21,MATCH("xGA/90",[1]Table2!$B$1:$Z$1,0),0),"")</f>
        <v/>
      </c>
      <c r="CO92" s="63" t="str">
        <f>IFERROR(VLOOKUP(CO23,[1]Table2!$B$1:$Z$21,MATCH("xG/90",[1]Table2!$B$1:$Z$1,0),0)*VLOOKUP($C23,[1]Table2!$B$1:$Z$21,MATCH("xGA/90",[1]Table2!$B$1:$Z$1,0),0),"")</f>
        <v/>
      </c>
      <c r="CP92" s="63" t="str">
        <f>IFERROR(VLOOKUP(CP23,[1]Table2!$B$1:$Z$21,MATCH("xG/90",[1]Table2!$B$1:$Z$1,0),0)*VLOOKUP($C23,[1]Table2!$B$1:$Z$21,MATCH("xGA/90",[1]Table2!$B$1:$Z$1,0),0),"")</f>
        <v/>
      </c>
      <c r="CQ92" s="63" t="str">
        <f>IFERROR(VLOOKUP(CQ23,[1]Table2!$B$1:$Z$21,MATCH("xG/90",[1]Table2!$B$1:$Z$1,0),0)*VLOOKUP($C23,[1]Table2!$B$1:$Z$21,MATCH("xGA/90",[1]Table2!$B$1:$Z$1,0),0),"")</f>
        <v/>
      </c>
      <c r="CR92" s="63" t="str">
        <f>IFERROR(VLOOKUP(CR23,[1]Table2!$B$1:$Z$21,MATCH("xG/90",[1]Table2!$B$1:$Z$1,0),0)*VLOOKUP($C23,[1]Table2!$B$1:$Z$21,MATCH("xGA/90",[1]Table2!$B$1:$Z$1,0),0),"")</f>
        <v/>
      </c>
      <c r="CS92" s="63" t="str">
        <f>IFERROR(VLOOKUP(CS23,[1]Table2!$B$1:$Z$21,MATCH("xG/90",[1]Table2!$B$1:$Z$1,0),0)*VLOOKUP($C23,[1]Table2!$B$1:$Z$21,MATCH("xGA/90",[1]Table2!$B$1:$Z$1,0),0),"")</f>
        <v/>
      </c>
      <c r="CT92" s="63" t="str">
        <f>IFERROR(VLOOKUP(CT23,[1]Table2!$B$1:$Z$21,MATCH("xG/90",[1]Table2!$B$1:$Z$1,0),0)*VLOOKUP($C23,[1]Table2!$B$1:$Z$21,MATCH("xGA/90",[1]Table2!$B$1:$Z$1,0),0),"")</f>
        <v/>
      </c>
      <c r="CU92" s="63" t="str">
        <f>IFERROR(VLOOKUP(CU23,[1]Table2!$B$1:$Z$21,MATCH("xG/90",[1]Table2!$B$1:$Z$1,0),0)*VLOOKUP($C23,[1]Table2!$B$1:$Z$21,MATCH("xGA/90",[1]Table2!$B$1:$Z$1,0),0),"")</f>
        <v/>
      </c>
      <c r="CV92" s="63" t="str">
        <f>IFERROR(VLOOKUP(CV23,[1]Table2!$B$1:$Z$21,MATCH("xG/90",[1]Table2!$B$1:$Z$1,0),0)*VLOOKUP($C23,[1]Table2!$B$1:$Z$21,MATCH("xGA/90",[1]Table2!$B$1:$Z$1,0),0),"")</f>
        <v/>
      </c>
      <c r="CW92" s="63" t="str">
        <f>IFERROR(VLOOKUP(CW23,[1]Table2!$B$1:$Z$21,MATCH("xG/90",[1]Table2!$B$1:$Z$1,0),0)*VLOOKUP($C23,[1]Table2!$B$1:$Z$21,MATCH("xGA/90",[1]Table2!$B$1:$Z$1,0),0),"")</f>
        <v/>
      </c>
      <c r="CX92" s="63" t="str">
        <f>IFERROR(VLOOKUP(CX23,[1]Table2!$B$1:$Z$21,MATCH("xG/90",[1]Table2!$B$1:$Z$1,0),0)*VLOOKUP($C23,[1]Table2!$B$1:$Z$21,MATCH("xGA/90",[1]Table2!$B$1:$Z$1,0),0),"")</f>
        <v/>
      </c>
      <c r="CY92" s="63" t="str">
        <f>IFERROR(VLOOKUP(CY23,[1]Table2!$B$1:$Z$21,MATCH("xG/90",[1]Table2!$B$1:$Z$1,0),0)*VLOOKUP($C23,[1]Table2!$B$1:$Z$21,MATCH("xGA/90",[1]Table2!$B$1:$Z$1,0),0),"")</f>
        <v/>
      </c>
      <c r="CZ92" s="63" t="str">
        <f>IFERROR(VLOOKUP(CZ23,[1]Table2!$B$1:$Z$21,MATCH("xG/90",[1]Table2!$B$1:$Z$1,0),0)*VLOOKUP($C23,[1]Table2!$B$1:$Z$21,MATCH("xGA/90",[1]Table2!$B$1:$Z$1,0),0),"")</f>
        <v/>
      </c>
      <c r="DA92" s="63" t="str">
        <f>IFERROR(VLOOKUP(DA23,[1]Table2!$B$1:$Z$21,MATCH("xG/90",[1]Table2!$B$1:$Z$1,0),0)*VLOOKUP($C23,[1]Table2!$B$1:$Z$21,MATCH("xGA/90",[1]Table2!$B$1:$Z$1,0),0),"")</f>
        <v/>
      </c>
      <c r="DB92" s="63" t="str">
        <f>IFERROR(VLOOKUP(DB23,[1]Table2!$B$1:$Z$21,MATCH("xG/90",[1]Table2!$B$1:$Z$1,0),0)*VLOOKUP($C23,[1]Table2!$B$1:$Z$21,MATCH("xGA/90",[1]Table2!$B$1:$Z$1,0),0),"")</f>
        <v/>
      </c>
      <c r="DC92" s="63" t="str">
        <f>IFERROR(VLOOKUP(DC23,[1]Table2!$B$1:$Z$21,MATCH("xG/90",[1]Table2!$B$1:$Z$1,0),0)*VLOOKUP($C23,[1]Table2!$B$1:$Z$21,MATCH("xGA/90",[1]Table2!$B$1:$Z$1,0),0),"")</f>
        <v/>
      </c>
      <c r="DE92" s="101"/>
      <c r="DF92" s="101"/>
      <c r="DG92" s="101"/>
      <c r="DH92" s="101"/>
      <c r="DI92" s="101"/>
      <c r="DJ92" s="101"/>
    </row>
    <row r="93" spans="1:114" s="49" customFormat="1" ht="21.75" customHeight="1" x14ac:dyDescent="0.25">
      <c r="A93" s="48" t="s">
        <v>78</v>
      </c>
      <c r="B93" s="44">
        <f>VLOOKUP(A93,[1]Table!$B$1:$O$21,MATCH("xGD/90",[1]Table!$B$1:$O$1,0),0)</f>
        <v>0.05</v>
      </c>
      <c r="C93" s="45" t="s">
        <v>18</v>
      </c>
      <c r="D93" s="63" t="str">
        <f>IFERROR(VLOOKUP(D24,[1]Table2!$B$1:$Z$21,MATCH("xG/90",[1]Table2!$B$1:$Z$1,0),0)*VLOOKUP($C24,[1]Table2!$B$1:$Z$21,MATCH("xGA/90",[1]Table2!$B$1:$Z$1,0),0),"")</f>
        <v/>
      </c>
      <c r="E93" s="63">
        <f>IFERROR(VLOOKUP(E24,[1]Table2!$B$1:$Z$21,MATCH("xG/90",[1]Table2!$B$1:$Z$1,0),0)*VLOOKUP($C24,[1]Table2!$B$1:$Z$21,MATCH("xGA/90",[1]Table2!$B$1:$Z$1,0),0),"")</f>
        <v>2.6970430107526884</v>
      </c>
      <c r="F93" s="63" t="str">
        <f>IFERROR(VLOOKUP(F24,[1]Table2!$B$1:$Z$21,MATCH("xG/90",[1]Table2!$B$1:$Z$1,0),0)*VLOOKUP($C24,[1]Table2!$B$1:$Z$21,MATCH("xGA/90",[1]Table2!$B$1:$Z$1,0),0),"")</f>
        <v/>
      </c>
      <c r="G93" s="63">
        <f>IFERROR(VLOOKUP(G24,[1]Table2!$B$1:$Z$21,MATCH("xG/90",[1]Table2!$B$1:$Z$1,0),0)*VLOOKUP($C24,[1]Table2!$B$1:$Z$21,MATCH("xGA/90",[1]Table2!$B$1:$Z$1,0),0),"")</f>
        <v>1.2781754032258066</v>
      </c>
      <c r="H93" s="63" t="str">
        <f>IFERROR(VLOOKUP(H24,[1]Table2!$B$1:$Z$21,MATCH("xG/90",[1]Table2!$B$1:$Z$1,0),0)*VLOOKUP($C24,[1]Table2!$B$1:$Z$21,MATCH("xGA/90",[1]Table2!$B$1:$Z$1,0),0),"")</f>
        <v/>
      </c>
      <c r="I93" s="63">
        <f>IFERROR(VLOOKUP(I24,[1]Table2!$B$1:$Z$21,MATCH("xG/90",[1]Table2!$B$1:$Z$1,0),0)*VLOOKUP($C24,[1]Table2!$B$1:$Z$21,MATCH("xGA/90",[1]Table2!$B$1:$Z$1,0),0),"")</f>
        <v>2.3726362625139044</v>
      </c>
      <c r="J93" s="63" t="str">
        <f>IFERROR(VLOOKUP(J24,[1]Table2!$B$1:$Z$21,MATCH("xG/90",[1]Table2!$B$1:$Z$1,0),0)*VLOOKUP($C24,[1]Table2!$B$1:$Z$21,MATCH("xGA/90",[1]Table2!$B$1:$Z$1,0),0),"")</f>
        <v/>
      </c>
      <c r="K93" s="63">
        <f>IFERROR(VLOOKUP(K24,[1]Table2!$B$1:$Z$21,MATCH("xG/90",[1]Table2!$B$1:$Z$1,0),0)*VLOOKUP($C24,[1]Table2!$B$1:$Z$21,MATCH("xGA/90",[1]Table2!$B$1:$Z$1,0),0),"")</f>
        <v>1.6644153225806451</v>
      </c>
      <c r="L93" s="63">
        <f>IFERROR(VLOOKUP(L24,[1]Table2!$B$1:$Z$21,MATCH("xG/90",[1]Table2!$B$1:$Z$1,0),0)*VLOOKUP($C24,[1]Table2!$B$1:$Z$21,MATCH("xGA/90",[1]Table2!$B$1:$Z$1,0),0),"")</f>
        <v>1.8475806451612902</v>
      </c>
      <c r="M93" s="63">
        <f>IFERROR(VLOOKUP(M24,[1]Table2!$B$1:$Z$21,MATCH("xG/90",[1]Table2!$B$1:$Z$1,0),0)*VLOOKUP($C24,[1]Table2!$B$1:$Z$21,MATCH("xGA/90",[1]Table2!$B$1:$Z$1,0),0),"")</f>
        <v>1.6235691987513006</v>
      </c>
      <c r="N93" s="63" t="str">
        <f>IFERROR(VLOOKUP(N24,[1]Table2!$B$1:$Z$21,MATCH("xG/90",[1]Table2!$B$1:$Z$1,0),0)*VLOOKUP($C24,[1]Table2!$B$1:$Z$21,MATCH("xGA/90",[1]Table2!$B$1:$Z$1,0),0),"")</f>
        <v/>
      </c>
      <c r="O93" s="63" t="str">
        <f>IFERROR(VLOOKUP(O24,[1]Table2!$B$1:$Z$21,MATCH("xG/90",[1]Table2!$B$1:$Z$1,0),0)*VLOOKUP($C24,[1]Table2!$B$1:$Z$21,MATCH("xGA/90",[1]Table2!$B$1:$Z$1,0),0),"")</f>
        <v/>
      </c>
      <c r="P93" s="63" t="str">
        <f>IFERROR(VLOOKUP(P24,[1]Table2!$B$1:$Z$21,MATCH("xG/90",[1]Table2!$B$1:$Z$1,0),0)*VLOOKUP($C24,[1]Table2!$B$1:$Z$21,MATCH("xGA/90",[1]Table2!$B$1:$Z$1,0),0),"")</f>
        <v/>
      </c>
      <c r="Q93" s="63">
        <f>IFERROR(VLOOKUP(Q24,[1]Table2!$B$1:$Z$21,MATCH("xG/90",[1]Table2!$B$1:$Z$1,0),0)*VLOOKUP($C24,[1]Table2!$B$1:$Z$21,MATCH("xGA/90",[1]Table2!$B$1:$Z$1,0),0),"")</f>
        <v>1.3657762096774193</v>
      </c>
      <c r="R93" s="63" t="str">
        <f>IFERROR(VLOOKUP(R24,[1]Table2!$B$1:$Z$21,MATCH("xG/90",[1]Table2!$B$1:$Z$1,0),0)*VLOOKUP($C24,[1]Table2!$B$1:$Z$21,MATCH("xGA/90",[1]Table2!$B$1:$Z$1,0),0),"")</f>
        <v/>
      </c>
      <c r="S93" s="63" t="str">
        <f>IFERROR(VLOOKUP(S24,[1]Table2!$B$1:$Z$21,MATCH("xG/90",[1]Table2!$B$1:$Z$1,0),0)*VLOOKUP($C24,[1]Table2!$B$1:$Z$21,MATCH("xGA/90",[1]Table2!$B$1:$Z$1,0),0),"")</f>
        <v/>
      </c>
      <c r="T93" s="63" t="str">
        <f>IFERROR(VLOOKUP(T24,[1]Table2!$B$1:$Z$21,MATCH("xG/90",[1]Table2!$B$1:$Z$1,0),0)*VLOOKUP($C24,[1]Table2!$B$1:$Z$21,MATCH("xGA/90",[1]Table2!$B$1:$Z$1,0),0),"")</f>
        <v/>
      </c>
      <c r="U93" s="63">
        <f>IFERROR(VLOOKUP(U24,[1]Table2!$B$1:$Z$21,MATCH("xG/90",[1]Table2!$B$1:$Z$1,0),0)*VLOOKUP($C24,[1]Table2!$B$1:$Z$21,MATCH("xGA/90",[1]Table2!$B$1:$Z$1,0),0),"")</f>
        <v>1.2582661290322581</v>
      </c>
      <c r="V93" s="63" t="str">
        <f>IFERROR(VLOOKUP(V24,[1]Table2!$B$1:$Z$21,MATCH("xG/90",[1]Table2!$B$1:$Z$1,0),0)*VLOOKUP($C24,[1]Table2!$B$1:$Z$21,MATCH("xGA/90",[1]Table2!$B$1:$Z$1,0),0),"")</f>
        <v/>
      </c>
      <c r="W93" s="63">
        <f>IFERROR(VLOOKUP(W24,[1]Table2!$B$1:$Z$21,MATCH("xG/90",[1]Table2!$B$1:$Z$1,0),0)*VLOOKUP($C24,[1]Table2!$B$1:$Z$21,MATCH("xGA/90",[1]Table2!$B$1:$Z$1,0),0),"")</f>
        <v>1.586576482830385</v>
      </c>
      <c r="X93" s="63" t="str">
        <f>IFERROR(VLOOKUP(X24,[1]Table2!$B$1:$Z$21,MATCH("xG/90",[1]Table2!$B$1:$Z$1,0),0)*VLOOKUP($C24,[1]Table2!$B$1:$Z$21,MATCH("xGA/90",[1]Table2!$B$1:$Z$1,0),0),"")</f>
        <v/>
      </c>
      <c r="Y93" s="63">
        <f>IFERROR(VLOOKUP(Y24,[1]Table2!$B$1:$Z$21,MATCH("xG/90",[1]Table2!$B$1:$Z$1,0),0)*VLOOKUP($C24,[1]Table2!$B$1:$Z$21,MATCH("xGA/90",[1]Table2!$B$1:$Z$1,0),0),"")</f>
        <v>1.2144657258064515</v>
      </c>
      <c r="Z93" s="63">
        <f>IFERROR(VLOOKUP(Z24,[1]Table2!$B$1:$Z$21,MATCH("xG/90",[1]Table2!$B$1:$Z$1,0),0)*VLOOKUP($C24,[1]Table2!$B$1:$Z$21,MATCH("xGA/90",[1]Table2!$B$1:$Z$1,0),0),"")</f>
        <v>2.3634235171696147</v>
      </c>
      <c r="AA93" s="63">
        <f>IFERROR(VLOOKUP(AA24,[1]Table2!$B$1:$Z$21,MATCH("xG/90",[1]Table2!$B$1:$Z$1,0),0)*VLOOKUP($C24,[1]Table2!$B$1:$Z$21,MATCH("xGA/90",[1]Table2!$B$1:$Z$1,0),0),"")</f>
        <v>1.2861391129032256</v>
      </c>
      <c r="AB93" s="63" t="str">
        <f>IFERROR(VLOOKUP(AB24,[1]Table2!$B$1:$Z$21,MATCH("xG/90",[1]Table2!$B$1:$Z$1,0),0)*VLOOKUP($C24,[1]Table2!$B$1:$Z$21,MATCH("xGA/90",[1]Table2!$B$1:$Z$1,0),0),"")</f>
        <v/>
      </c>
      <c r="AC93" s="63">
        <f>IFERROR(VLOOKUP(AC24,[1]Table2!$B$1:$Z$21,MATCH("xG/90",[1]Table2!$B$1:$Z$1,0),0)*VLOOKUP($C24,[1]Table2!$B$1:$Z$21,MATCH("xGA/90",[1]Table2!$B$1:$Z$1,0),0),"")</f>
        <v>2.0939247311827955</v>
      </c>
      <c r="AD93" s="63" t="str">
        <f>IFERROR(VLOOKUP(AD24,[1]Table2!$B$1:$Z$21,MATCH("xG/90",[1]Table2!$B$1:$Z$1,0),0)*VLOOKUP($C24,[1]Table2!$B$1:$Z$21,MATCH("xGA/90",[1]Table2!$B$1:$Z$1,0),0),"")</f>
        <v/>
      </c>
      <c r="AE93" s="63">
        <f>IFERROR(VLOOKUP(AE24,[1]Table2!$B$1:$Z$21,MATCH("xG/90",[1]Table2!$B$1:$Z$1,0),0)*VLOOKUP($C24,[1]Table2!$B$1:$Z$21,MATCH("xGA/90",[1]Table2!$B$1:$Z$1,0),0),"")</f>
        <v>1.2542842741935483</v>
      </c>
      <c r="AF93" s="63" t="str">
        <f>IFERROR(VLOOKUP(AF24,[1]Table2!$B$1:$Z$21,MATCH("xG/90",[1]Table2!$B$1:$Z$1,0),0)*VLOOKUP($C24,[1]Table2!$B$1:$Z$21,MATCH("xGA/90",[1]Table2!$B$1:$Z$1,0),0),"")</f>
        <v/>
      </c>
      <c r="AG93" s="63">
        <f>IFERROR(VLOOKUP(AG24,[1]Table2!$B$1:$Z$21,MATCH("xG/90",[1]Table2!$B$1:$Z$1,0),0)*VLOOKUP($C24,[1]Table2!$B$1:$Z$21,MATCH("xGA/90",[1]Table2!$B$1:$Z$1,0),0),"")</f>
        <v>1.6086693548387097</v>
      </c>
      <c r="AH93" s="63" t="str">
        <f>IFERROR(VLOOKUP(AH24,[1]Table2!$B$1:$Z$21,MATCH("xG/90",[1]Table2!$B$1:$Z$1,0),0)*VLOOKUP($C24,[1]Table2!$B$1:$Z$21,MATCH("xGA/90",[1]Table2!$B$1:$Z$1,0),0),"")</f>
        <v/>
      </c>
      <c r="AI93" s="63" t="str">
        <f>IFERROR(VLOOKUP(AI24,[1]Table2!$B$1:$Z$21,MATCH("xG/90",[1]Table2!$B$1:$Z$1,0),0)*VLOOKUP($C24,[1]Table2!$B$1:$Z$21,MATCH("xGA/90",[1]Table2!$B$1:$Z$1,0),0),"")</f>
        <v/>
      </c>
      <c r="AJ93" s="63" t="str">
        <f>IFERROR(VLOOKUP(AJ24,[1]Table2!$B$1:$Z$21,MATCH("xG/90",[1]Table2!$B$1:$Z$1,0),0)*VLOOKUP($C24,[1]Table2!$B$1:$Z$21,MATCH("xGA/90",[1]Table2!$B$1:$Z$1,0),0),"")</f>
        <v/>
      </c>
      <c r="AK93" s="63" t="str">
        <f>IFERROR(VLOOKUP(AK24,[1]Table2!$B$1:$Z$21,MATCH("xG/90",[1]Table2!$B$1:$Z$1,0),0)*VLOOKUP($C24,[1]Table2!$B$1:$Z$21,MATCH("xGA/90",[1]Table2!$B$1:$Z$1,0),0),"")</f>
        <v/>
      </c>
      <c r="AL93" s="63" t="str">
        <f>IFERROR(VLOOKUP(AL24,[1]Table2!$B$1:$Z$21,MATCH("xG/90",[1]Table2!$B$1:$Z$1,0),0)*VLOOKUP($C24,[1]Table2!$B$1:$Z$21,MATCH("xGA/90",[1]Table2!$B$1:$Z$1,0),0),"")</f>
        <v/>
      </c>
      <c r="AM93" s="63" t="str">
        <f>IFERROR(VLOOKUP(AM24,[1]Table2!$B$1:$Z$21,MATCH("xG/90",[1]Table2!$B$1:$Z$1,0),0)*VLOOKUP($C24,[1]Table2!$B$1:$Z$21,MATCH("xGA/90",[1]Table2!$B$1:$Z$1,0),0),"")</f>
        <v/>
      </c>
      <c r="AN93" s="63" t="str">
        <f>IFERROR(VLOOKUP(AN24,[1]Table2!$B$1:$Z$21,MATCH("xG/90",[1]Table2!$B$1:$Z$1,0),0)*VLOOKUP($C24,[1]Table2!$B$1:$Z$21,MATCH("xGA/90",[1]Table2!$B$1:$Z$1,0),0),"")</f>
        <v/>
      </c>
      <c r="AO93" s="63" t="str">
        <f>IFERROR(VLOOKUP(AO24,[1]Table2!$B$1:$Z$21,MATCH("xG/90",[1]Table2!$B$1:$Z$1,0),0)*VLOOKUP($C24,[1]Table2!$B$1:$Z$21,MATCH("xGA/90",[1]Table2!$B$1:$Z$1,0),0),"")</f>
        <v/>
      </c>
      <c r="AP93" s="63" t="str">
        <f>IFERROR(VLOOKUP(AP24,[1]Table2!$B$1:$Z$21,MATCH("xG/90",[1]Table2!$B$1:$Z$1,0),0)*VLOOKUP($C24,[1]Table2!$B$1:$Z$21,MATCH("xGA/90",[1]Table2!$B$1:$Z$1,0),0),"")</f>
        <v/>
      </c>
      <c r="AQ93" s="63" t="str">
        <f>IFERROR(VLOOKUP(AQ24,[1]Table2!$B$1:$Z$21,MATCH("xG/90",[1]Table2!$B$1:$Z$1,0),0)*VLOOKUP($C24,[1]Table2!$B$1:$Z$21,MATCH("xGA/90",[1]Table2!$B$1:$Z$1,0),0),"")</f>
        <v/>
      </c>
      <c r="AR93" s="63" t="str">
        <f>IFERROR(VLOOKUP(AR24,[1]Table2!$B$1:$Z$21,MATCH("xG/90",[1]Table2!$B$1:$Z$1,0),0)*VLOOKUP($C24,[1]Table2!$B$1:$Z$21,MATCH("xGA/90",[1]Table2!$B$1:$Z$1,0),0),"")</f>
        <v/>
      </c>
      <c r="AS93" s="63">
        <f>IFERROR(VLOOKUP(AS24,[1]Table2!$B$1:$Z$21,MATCH("xG/90",[1]Table2!$B$1:$Z$1,0),0)*VLOOKUP($C24,[1]Table2!$B$1:$Z$21,MATCH("xGA/90",[1]Table2!$B$1:$Z$1,0),0),"")</f>
        <v>2.5523689516129031</v>
      </c>
      <c r="AT93" s="63" t="str">
        <f>IFERROR(VLOOKUP(AT24,[1]Table2!$B$1:$Z$21,MATCH("xG/90",[1]Table2!$B$1:$Z$1,0),0)*VLOOKUP($C24,[1]Table2!$B$1:$Z$21,MATCH("xGA/90",[1]Table2!$B$1:$Z$1,0),0),"")</f>
        <v/>
      </c>
      <c r="AU93" s="63">
        <f>IFERROR(VLOOKUP(AU24,[1]Table2!$B$1:$Z$21,MATCH("xG/90",[1]Table2!$B$1:$Z$1,0),0)*VLOOKUP($C24,[1]Table2!$B$1:$Z$21,MATCH("xGA/90",[1]Table2!$B$1:$Z$1,0),0),"")</f>
        <v>1.9073084677419354</v>
      </c>
      <c r="AV93" s="63">
        <f>IFERROR(VLOOKUP(AV24,[1]Table2!$B$1:$Z$21,MATCH("xG/90",[1]Table2!$B$1:$Z$1,0),0)*VLOOKUP($C24,[1]Table2!$B$1:$Z$21,MATCH("xGA/90",[1]Table2!$B$1:$Z$1,0),0),"")</f>
        <v>1.5807963709677419</v>
      </c>
      <c r="AW93" s="63" t="str">
        <f>IFERROR(VLOOKUP(AW24,[1]Table2!$B$1:$Z$21,MATCH("xG/90",[1]Table2!$B$1:$Z$1,0),0)*VLOOKUP($C24,[1]Table2!$B$1:$Z$21,MATCH("xGA/90",[1]Table2!$B$1:$Z$1,0),0),"")</f>
        <v/>
      </c>
      <c r="AX93" s="63" t="str">
        <f>IFERROR(VLOOKUP(AX24,[1]Table2!$B$1:$Z$21,MATCH("xG/90",[1]Table2!$B$1:$Z$1,0),0)*VLOOKUP($C24,[1]Table2!$B$1:$Z$21,MATCH("xGA/90",[1]Table2!$B$1:$Z$1,0),0),"")</f>
        <v/>
      </c>
      <c r="AY93" s="63">
        <f>IFERROR(VLOOKUP(AY24,[1]Table2!$B$1:$Z$21,MATCH("xG/90",[1]Table2!$B$1:$Z$1,0),0)*VLOOKUP($C24,[1]Table2!$B$1:$Z$21,MATCH("xGA/90",[1]Table2!$B$1:$Z$1,0),0),"")</f>
        <v>1.2582661290322581</v>
      </c>
      <c r="AZ93" s="63" t="str">
        <f>IFERROR(VLOOKUP(AZ24,[1]Table2!$B$1:$Z$21,MATCH("xG/90",[1]Table2!$B$1:$Z$1,0),0)*VLOOKUP($C24,[1]Table2!$B$1:$Z$21,MATCH("xGA/90",[1]Table2!$B$1:$Z$1,0),0),"")</f>
        <v/>
      </c>
      <c r="BA93" s="63">
        <f>IFERROR(VLOOKUP(BA24,[1]Table2!$B$1:$Z$21,MATCH("xG/90",[1]Table2!$B$1:$Z$1,0),0)*VLOOKUP($C24,[1]Table2!$B$1:$Z$21,MATCH("xGA/90",[1]Table2!$B$1:$Z$1,0),0),"")</f>
        <v>1.3657762096774193</v>
      </c>
      <c r="BB93" s="63" t="str">
        <f>IFERROR(VLOOKUP(BB24,[1]Table2!$B$1:$Z$21,MATCH("xG/90",[1]Table2!$B$1:$Z$1,0),0)*VLOOKUP($C24,[1]Table2!$B$1:$Z$21,MATCH("xGA/90",[1]Table2!$B$1:$Z$1,0),0),"")</f>
        <v/>
      </c>
      <c r="BC93" s="63" t="str">
        <f>IFERROR(VLOOKUP(BC24,[1]Table2!$B$1:$Z$21,MATCH("xG/90",[1]Table2!$B$1:$Z$1,0),0)*VLOOKUP($C24,[1]Table2!$B$1:$Z$21,MATCH("xGA/90",[1]Table2!$B$1:$Z$1,0),0),"")</f>
        <v/>
      </c>
      <c r="BD93" s="63" t="str">
        <f>IFERROR(VLOOKUP(BD24,[1]Table2!$B$1:$Z$21,MATCH("xG/90",[1]Table2!$B$1:$Z$1,0),0)*VLOOKUP($C24,[1]Table2!$B$1:$Z$21,MATCH("xGA/90",[1]Table2!$B$1:$Z$1,0),0),"")</f>
        <v/>
      </c>
      <c r="BE93" s="63">
        <f>IFERROR(VLOOKUP(BE24,[1]Table2!$B$1:$Z$21,MATCH("xG/90",[1]Table2!$B$1:$Z$1,0),0)*VLOOKUP($C24,[1]Table2!$B$1:$Z$21,MATCH("xGA/90",[1]Table2!$B$1:$Z$1,0),0),"")</f>
        <v>2.227783558792924</v>
      </c>
      <c r="BF93" s="63" t="str">
        <f>IFERROR(VLOOKUP(BF24,[1]Table2!$B$1:$Z$21,MATCH("xG/90",[1]Table2!$B$1:$Z$1,0),0)*VLOOKUP($C24,[1]Table2!$B$1:$Z$21,MATCH("xGA/90",[1]Table2!$B$1:$Z$1,0),0),"")</f>
        <v/>
      </c>
      <c r="BG93" s="63">
        <f>IFERROR(VLOOKUP(BG24,[1]Table2!$B$1:$Z$21,MATCH("xG/90",[1]Table2!$B$1:$Z$1,0),0)*VLOOKUP($C24,[1]Table2!$B$1:$Z$21,MATCH("xGA/90",[1]Table2!$B$1:$Z$1,0),0),"")</f>
        <v>1.6235691987513006</v>
      </c>
      <c r="BH93" s="63" t="str">
        <f>IFERROR(VLOOKUP(BH24,[1]Table2!$B$1:$Z$21,MATCH("xG/90",[1]Table2!$B$1:$Z$1,0),0)*VLOOKUP($C24,[1]Table2!$B$1:$Z$21,MATCH("xGA/90",[1]Table2!$B$1:$Z$1,0),0),"")</f>
        <v/>
      </c>
      <c r="BI93" s="63">
        <f>IFERROR(VLOOKUP(BI24,[1]Table2!$B$1:$Z$21,MATCH("xG/90",[1]Table2!$B$1:$Z$1,0),0)*VLOOKUP($C24,[1]Table2!$B$1:$Z$21,MATCH("xGA/90",[1]Table2!$B$1:$Z$1,0),0),"")</f>
        <v>1.8475806451612902</v>
      </c>
      <c r="BJ93" s="63" t="str">
        <f>IFERROR(VLOOKUP(BJ24,[1]Table2!$B$1:$Z$21,MATCH("xG/90",[1]Table2!$B$1:$Z$1,0),0)*VLOOKUP($C24,[1]Table2!$B$1:$Z$21,MATCH("xGA/90",[1]Table2!$B$1:$Z$1,0),0),"")</f>
        <v/>
      </c>
      <c r="BK93" s="63">
        <f>IFERROR(VLOOKUP(BK24,[1]Table2!$B$1:$Z$21,MATCH("xG/90",[1]Table2!$B$1:$Z$1,0),0)*VLOOKUP($C24,[1]Table2!$B$1:$Z$21,MATCH("xGA/90",[1]Table2!$B$1:$Z$1,0),0),"")</f>
        <v>1.2781754032258066</v>
      </c>
      <c r="BL93" s="63" t="str">
        <f>IFERROR(VLOOKUP(BL24,[1]Table2!$B$1:$Z$21,MATCH("xG/90",[1]Table2!$B$1:$Z$1,0),0)*VLOOKUP($C24,[1]Table2!$B$1:$Z$21,MATCH("xGA/90",[1]Table2!$B$1:$Z$1,0),0),"")</f>
        <v/>
      </c>
      <c r="BM93" s="63">
        <f>IFERROR(VLOOKUP(BM24,[1]Table2!$B$1:$Z$21,MATCH("xG/90",[1]Table2!$B$1:$Z$1,0),0)*VLOOKUP($C24,[1]Table2!$B$1:$Z$21,MATCH("xGA/90",[1]Table2!$B$1:$Z$1,0),0),"")</f>
        <v>2.3726362625139044</v>
      </c>
      <c r="BN93" s="63" t="str">
        <f>IFERROR(VLOOKUP(BN24,[1]Table2!$B$1:$Z$21,MATCH("xG/90",[1]Table2!$B$1:$Z$1,0),0)*VLOOKUP($C24,[1]Table2!$B$1:$Z$21,MATCH("xGA/90",[1]Table2!$B$1:$Z$1,0),0),"")</f>
        <v/>
      </c>
      <c r="BO93" s="63">
        <f>IFERROR(VLOOKUP(BO24,[1]Table2!$B$1:$Z$21,MATCH("xG/90",[1]Table2!$B$1:$Z$1,0),0)*VLOOKUP($C24,[1]Table2!$B$1:$Z$21,MATCH("xGA/90",[1]Table2!$B$1:$Z$1,0),0),"")</f>
        <v>1.6644153225806451</v>
      </c>
      <c r="BP93" s="63" t="str">
        <f>IFERROR(VLOOKUP(BP24,[1]Table2!$B$1:$Z$21,MATCH("xG/90",[1]Table2!$B$1:$Z$1,0),0)*VLOOKUP($C24,[1]Table2!$B$1:$Z$21,MATCH("xGA/90",[1]Table2!$B$1:$Z$1,0),0),"")</f>
        <v/>
      </c>
      <c r="BQ93" s="63" t="str">
        <f>IFERROR(VLOOKUP(BQ24,[1]Table2!$B$1:$Z$21,MATCH("xG/90",[1]Table2!$B$1:$Z$1,0),0)*VLOOKUP($C24,[1]Table2!$B$1:$Z$21,MATCH("xGA/90",[1]Table2!$B$1:$Z$1,0),0),"")</f>
        <v/>
      </c>
      <c r="BR93" s="63" t="str">
        <f>IFERROR(VLOOKUP(BR24,[1]Table2!$B$1:$Z$21,MATCH("xG/90",[1]Table2!$B$1:$Z$1,0),0)*VLOOKUP($C24,[1]Table2!$B$1:$Z$21,MATCH("xGA/90",[1]Table2!$B$1:$Z$1,0),0),"")</f>
        <v/>
      </c>
      <c r="BS93" s="63" t="str">
        <f>IFERROR(VLOOKUP(BS24,[1]Table2!$B$1:$Z$21,MATCH("xG/90",[1]Table2!$B$1:$Z$1,0),0)*VLOOKUP($C24,[1]Table2!$B$1:$Z$21,MATCH("xGA/90",[1]Table2!$B$1:$Z$1,0),0),"")</f>
        <v/>
      </c>
      <c r="BT93" s="63" t="str">
        <f>IFERROR(VLOOKUP(BT24,[1]Table2!$B$1:$Z$21,MATCH("xG/90",[1]Table2!$B$1:$Z$1,0),0)*VLOOKUP($C24,[1]Table2!$B$1:$Z$21,MATCH("xGA/90",[1]Table2!$B$1:$Z$1,0),0),"")</f>
        <v/>
      </c>
      <c r="BU93" s="63">
        <f>IFERROR(VLOOKUP(BU24,[1]Table2!$B$1:$Z$21,MATCH("xG/90",[1]Table2!$B$1:$Z$1,0),0)*VLOOKUP($C24,[1]Table2!$B$1:$Z$21,MATCH("xGA/90",[1]Table2!$B$1:$Z$1,0),0),"")</f>
        <v>1.2144657258064515</v>
      </c>
      <c r="BV93" s="63">
        <f>IFERROR(VLOOKUP(BV24,[1]Table2!$B$1:$Z$21,MATCH("xG/90",[1]Table2!$B$1:$Z$1,0),0)*VLOOKUP($C24,[1]Table2!$B$1:$Z$21,MATCH("xGA/90",[1]Table2!$B$1:$Z$1,0),0),"")</f>
        <v>2.227783558792924</v>
      </c>
      <c r="BW93" s="63">
        <f>IFERROR(VLOOKUP(BW24,[1]Table2!$B$1:$Z$21,MATCH("xG/90",[1]Table2!$B$1:$Z$1,0),0)*VLOOKUP($C24,[1]Table2!$B$1:$Z$21,MATCH("xGA/90",[1]Table2!$B$1:$Z$1,0),0),"")</f>
        <v>1.586576482830385</v>
      </c>
      <c r="BX93" s="63" t="str">
        <f>IFERROR(VLOOKUP(BX24,[1]Table2!$B$1:$Z$21,MATCH("xG/90",[1]Table2!$B$1:$Z$1,0),0)*VLOOKUP($C24,[1]Table2!$B$1:$Z$21,MATCH("xGA/90",[1]Table2!$B$1:$Z$1,0),0),"")</f>
        <v/>
      </c>
      <c r="BY93" s="63">
        <f>IFERROR(VLOOKUP(BY24,[1]Table2!$B$1:$Z$21,MATCH("xG/90",[1]Table2!$B$1:$Z$1,0),0)*VLOOKUP($C24,[1]Table2!$B$1:$Z$21,MATCH("xGA/90",[1]Table2!$B$1:$Z$1,0),0),"")</f>
        <v>2.5523689516129031</v>
      </c>
      <c r="BZ93" s="63" t="str">
        <f>IFERROR(VLOOKUP(BZ24,[1]Table2!$B$1:$Z$21,MATCH("xG/90",[1]Table2!$B$1:$Z$1,0),0)*VLOOKUP($C24,[1]Table2!$B$1:$Z$21,MATCH("xGA/90",[1]Table2!$B$1:$Z$1,0),0),"")</f>
        <v/>
      </c>
      <c r="CA93" s="63">
        <f>IFERROR(VLOOKUP(CA24,[1]Table2!$B$1:$Z$21,MATCH("xG/90",[1]Table2!$B$1:$Z$1,0),0)*VLOOKUP($C24,[1]Table2!$B$1:$Z$21,MATCH("xGA/90",[1]Table2!$B$1:$Z$1,0),0),"")</f>
        <v>1.2861391129032256</v>
      </c>
      <c r="CB93" s="63">
        <f>IFERROR(VLOOKUP(CB24,[1]Table2!$B$1:$Z$21,MATCH("xG/90",[1]Table2!$B$1:$Z$1,0),0)*VLOOKUP($C24,[1]Table2!$B$1:$Z$21,MATCH("xGA/90",[1]Table2!$B$1:$Z$1,0),0),"")</f>
        <v>2.3634235171696147</v>
      </c>
      <c r="CC93" s="63">
        <f>IFERROR(VLOOKUP(CC24,[1]Table2!$B$1:$Z$21,MATCH("xG/90",[1]Table2!$B$1:$Z$1,0),0)*VLOOKUP($C24,[1]Table2!$B$1:$Z$21,MATCH("xGA/90",[1]Table2!$B$1:$Z$1,0),0),"")</f>
        <v>1.2542842741935483</v>
      </c>
      <c r="CD93" s="63">
        <f>IFERROR(VLOOKUP(CD24,[1]Table2!$B$1:$Z$21,MATCH("xG/90",[1]Table2!$B$1:$Z$1,0),0)*VLOOKUP($C24,[1]Table2!$B$1:$Z$21,MATCH("xGA/90",[1]Table2!$B$1:$Z$1,0),0),"")</f>
        <v>2.6970430107526884</v>
      </c>
      <c r="CE93" s="63">
        <f>IFERROR(VLOOKUP(CE24,[1]Table2!$B$1:$Z$21,MATCH("xG/90",[1]Table2!$B$1:$Z$1,0),0)*VLOOKUP($C24,[1]Table2!$B$1:$Z$21,MATCH("xGA/90",[1]Table2!$B$1:$Z$1,0),0),"")</f>
        <v>2.0939247311827955</v>
      </c>
      <c r="CF93" s="63" t="str">
        <f>IFERROR(VLOOKUP(CF24,[1]Table2!$B$1:$Z$21,MATCH("xG/90",[1]Table2!$B$1:$Z$1,0),0)*VLOOKUP($C24,[1]Table2!$B$1:$Z$21,MATCH("xGA/90",[1]Table2!$B$1:$Z$1,0),0),"")</f>
        <v/>
      </c>
      <c r="CG93" s="63">
        <f>IFERROR(VLOOKUP(CG24,[1]Table2!$B$1:$Z$21,MATCH("xG/90",[1]Table2!$B$1:$Z$1,0),0)*VLOOKUP($C24,[1]Table2!$B$1:$Z$21,MATCH("xGA/90",[1]Table2!$B$1:$Z$1,0),0),"")</f>
        <v>1.9073084677419354</v>
      </c>
      <c r="CH93" s="63" t="str">
        <f>IFERROR(VLOOKUP(CH24,[1]Table2!$B$1:$Z$21,MATCH("xG/90",[1]Table2!$B$1:$Z$1,0),0)*VLOOKUP($C24,[1]Table2!$B$1:$Z$21,MATCH("xGA/90",[1]Table2!$B$1:$Z$1,0),0),"")</f>
        <v/>
      </c>
      <c r="CI93" s="63">
        <f>IFERROR(VLOOKUP(CI24,[1]Table2!$B$1:$Z$21,MATCH("xG/90",[1]Table2!$B$1:$Z$1,0),0)*VLOOKUP($C24,[1]Table2!$B$1:$Z$21,MATCH("xGA/90",[1]Table2!$B$1:$Z$1,0),0),"")</f>
        <v>1.5807963709677419</v>
      </c>
      <c r="CJ93" s="63" t="str">
        <f>IFERROR(VLOOKUP(CJ24,[1]Table2!$B$1:$Z$21,MATCH("xG/90",[1]Table2!$B$1:$Z$1,0),0)*VLOOKUP($C24,[1]Table2!$B$1:$Z$21,MATCH("xGA/90",[1]Table2!$B$1:$Z$1,0),0),"")</f>
        <v/>
      </c>
      <c r="CK93" s="63">
        <f>IFERROR(VLOOKUP(CK24,[1]Table2!$B$1:$Z$21,MATCH("xG/90",[1]Table2!$B$1:$Z$1,0),0)*VLOOKUP($C24,[1]Table2!$B$1:$Z$21,MATCH("xGA/90",[1]Table2!$B$1:$Z$1,0),0),"")</f>
        <v>1.6086693548387097</v>
      </c>
      <c r="CL93" s="63" t="str">
        <f>IFERROR(VLOOKUP(CL24,[1]Table2!$B$1:$Z$21,MATCH("xG/90",[1]Table2!$B$1:$Z$1,0),0)*VLOOKUP($C24,[1]Table2!$B$1:$Z$21,MATCH("xGA/90",[1]Table2!$B$1:$Z$1,0),0),"")</f>
        <v/>
      </c>
      <c r="CM93" s="63" t="str">
        <f>IFERROR(VLOOKUP(CM24,[1]Table2!$B$1:$Z$21,MATCH("xG/90",[1]Table2!$B$1:$Z$1,0),0)*VLOOKUP($C24,[1]Table2!$B$1:$Z$21,MATCH("xGA/90",[1]Table2!$B$1:$Z$1,0),0),"")</f>
        <v/>
      </c>
      <c r="CN93" s="63" t="str">
        <f>IFERROR(VLOOKUP(CN24,[1]Table2!$B$1:$Z$21,MATCH("xG/90",[1]Table2!$B$1:$Z$1,0),0)*VLOOKUP($C24,[1]Table2!$B$1:$Z$21,MATCH("xGA/90",[1]Table2!$B$1:$Z$1,0),0),"")</f>
        <v/>
      </c>
      <c r="CO93" s="63" t="str">
        <f>IFERROR(VLOOKUP(CO24,[1]Table2!$B$1:$Z$21,MATCH("xG/90",[1]Table2!$B$1:$Z$1,0),0)*VLOOKUP($C24,[1]Table2!$B$1:$Z$21,MATCH("xGA/90",[1]Table2!$B$1:$Z$1,0),0),"")</f>
        <v/>
      </c>
      <c r="CP93" s="63" t="str">
        <f>IFERROR(VLOOKUP(CP24,[1]Table2!$B$1:$Z$21,MATCH("xG/90",[1]Table2!$B$1:$Z$1,0),0)*VLOOKUP($C24,[1]Table2!$B$1:$Z$21,MATCH("xGA/90",[1]Table2!$B$1:$Z$1,0),0),"")</f>
        <v/>
      </c>
      <c r="CQ93" s="63" t="str">
        <f>IFERROR(VLOOKUP(CQ24,[1]Table2!$B$1:$Z$21,MATCH("xG/90",[1]Table2!$B$1:$Z$1,0),0)*VLOOKUP($C24,[1]Table2!$B$1:$Z$21,MATCH("xGA/90",[1]Table2!$B$1:$Z$1,0),0),"")</f>
        <v/>
      </c>
      <c r="CR93" s="63" t="str">
        <f>IFERROR(VLOOKUP(CR24,[1]Table2!$B$1:$Z$21,MATCH("xG/90",[1]Table2!$B$1:$Z$1,0),0)*VLOOKUP($C24,[1]Table2!$B$1:$Z$21,MATCH("xGA/90",[1]Table2!$B$1:$Z$1,0),0),"")</f>
        <v/>
      </c>
      <c r="CS93" s="63" t="str">
        <f>IFERROR(VLOOKUP(CS24,[1]Table2!$B$1:$Z$21,MATCH("xG/90",[1]Table2!$B$1:$Z$1,0),0)*VLOOKUP($C24,[1]Table2!$B$1:$Z$21,MATCH("xGA/90",[1]Table2!$B$1:$Z$1,0),0),"")</f>
        <v/>
      </c>
      <c r="CT93" s="63" t="str">
        <f>IFERROR(VLOOKUP(CT24,[1]Table2!$B$1:$Z$21,MATCH("xG/90",[1]Table2!$B$1:$Z$1,0),0)*VLOOKUP($C24,[1]Table2!$B$1:$Z$21,MATCH("xGA/90",[1]Table2!$B$1:$Z$1,0),0),"")</f>
        <v/>
      </c>
      <c r="CU93" s="63" t="str">
        <f>IFERROR(VLOOKUP(CU24,[1]Table2!$B$1:$Z$21,MATCH("xG/90",[1]Table2!$B$1:$Z$1,0),0)*VLOOKUP($C24,[1]Table2!$B$1:$Z$21,MATCH("xGA/90",[1]Table2!$B$1:$Z$1,0),0),"")</f>
        <v/>
      </c>
      <c r="CV93" s="63" t="str">
        <f>IFERROR(VLOOKUP(CV24,[1]Table2!$B$1:$Z$21,MATCH("xG/90",[1]Table2!$B$1:$Z$1,0),0)*VLOOKUP($C24,[1]Table2!$B$1:$Z$21,MATCH("xGA/90",[1]Table2!$B$1:$Z$1,0),0),"")</f>
        <v/>
      </c>
      <c r="CW93" s="63" t="str">
        <f>IFERROR(VLOOKUP(CW24,[1]Table2!$B$1:$Z$21,MATCH("xG/90",[1]Table2!$B$1:$Z$1,0),0)*VLOOKUP($C24,[1]Table2!$B$1:$Z$21,MATCH("xGA/90",[1]Table2!$B$1:$Z$1,0),0),"")</f>
        <v/>
      </c>
      <c r="CX93" s="63" t="str">
        <f>IFERROR(VLOOKUP(CX24,[1]Table2!$B$1:$Z$21,MATCH("xG/90",[1]Table2!$B$1:$Z$1,0),0)*VLOOKUP($C24,[1]Table2!$B$1:$Z$21,MATCH("xGA/90",[1]Table2!$B$1:$Z$1,0),0),"")</f>
        <v/>
      </c>
      <c r="CY93" s="63" t="str">
        <f>IFERROR(VLOOKUP(CY24,[1]Table2!$B$1:$Z$21,MATCH("xG/90",[1]Table2!$B$1:$Z$1,0),0)*VLOOKUP($C24,[1]Table2!$B$1:$Z$21,MATCH("xGA/90",[1]Table2!$B$1:$Z$1,0),0),"")</f>
        <v/>
      </c>
      <c r="CZ93" s="63" t="str">
        <f>IFERROR(VLOOKUP(CZ24,[1]Table2!$B$1:$Z$21,MATCH("xG/90",[1]Table2!$B$1:$Z$1,0),0)*VLOOKUP($C24,[1]Table2!$B$1:$Z$21,MATCH("xGA/90",[1]Table2!$B$1:$Z$1,0),0),"")</f>
        <v/>
      </c>
      <c r="DA93" s="63" t="str">
        <f>IFERROR(VLOOKUP(DA24,[1]Table2!$B$1:$Z$21,MATCH("xG/90",[1]Table2!$B$1:$Z$1,0),0)*VLOOKUP($C24,[1]Table2!$B$1:$Z$21,MATCH("xGA/90",[1]Table2!$B$1:$Z$1,0),0),"")</f>
        <v/>
      </c>
      <c r="DB93" s="63" t="str">
        <f>IFERROR(VLOOKUP(DB24,[1]Table2!$B$1:$Z$21,MATCH("xG/90",[1]Table2!$B$1:$Z$1,0),0)*VLOOKUP($C24,[1]Table2!$B$1:$Z$21,MATCH("xGA/90",[1]Table2!$B$1:$Z$1,0),0),"")</f>
        <v/>
      </c>
      <c r="DC93" s="63" t="str">
        <f>IFERROR(VLOOKUP(DC24,[1]Table2!$B$1:$Z$21,MATCH("xG/90",[1]Table2!$B$1:$Z$1,0),0)*VLOOKUP($C24,[1]Table2!$B$1:$Z$21,MATCH("xGA/90",[1]Table2!$B$1:$Z$1,0),0),"")</f>
        <v/>
      </c>
      <c r="DE93" s="101"/>
      <c r="DF93" s="101"/>
      <c r="DG93" s="101"/>
      <c r="DH93" s="101"/>
      <c r="DI93" s="101"/>
      <c r="DJ93" s="101"/>
    </row>
    <row r="94" spans="1:114" s="49" customFormat="1" ht="21.75" customHeight="1" x14ac:dyDescent="0.25">
      <c r="A94" s="50" t="s">
        <v>57</v>
      </c>
      <c r="B94" s="44">
        <f>VLOOKUP(A94,[1]Table!$B$1:$O$21,MATCH("xGD/90",[1]Table!$B$1:$O$1,0),0)</f>
        <v>-0.46</v>
      </c>
      <c r="C94" s="45" t="s">
        <v>19</v>
      </c>
      <c r="D94" s="63" t="str">
        <f>IFERROR(VLOOKUP(D25,[1]Table2!$B$1:$Z$21,MATCH("xG/90",[1]Table2!$B$1:$Z$1,0),0)*VLOOKUP($C25,[1]Table2!$B$1:$Z$21,MATCH("xGA/90",[1]Table2!$B$1:$Z$1,0),0),"")</f>
        <v/>
      </c>
      <c r="E94" s="63">
        <f>IFERROR(VLOOKUP(E25,[1]Table2!$B$1:$Z$21,MATCH("xG/90",[1]Table2!$B$1:$Z$1,0),0)*VLOOKUP($C25,[1]Table2!$B$1:$Z$21,MATCH("xGA/90",[1]Table2!$B$1:$Z$1,0),0),"")</f>
        <v>1.8027832031250002</v>
      </c>
      <c r="F94" s="63" t="str">
        <f>IFERROR(VLOOKUP(F25,[1]Table2!$B$1:$Z$21,MATCH("xG/90",[1]Table2!$B$1:$Z$1,0),0)*VLOOKUP($C25,[1]Table2!$B$1:$Z$21,MATCH("xGA/90",[1]Table2!$B$1:$Z$1,0),0),"")</f>
        <v/>
      </c>
      <c r="G94" s="63">
        <f>IFERROR(VLOOKUP(G25,[1]Table2!$B$1:$Z$21,MATCH("xG/90",[1]Table2!$B$1:$Z$1,0),0)*VLOOKUP($C25,[1]Table2!$B$1:$Z$21,MATCH("xGA/90",[1]Table2!$B$1:$Z$1,0),0),"")</f>
        <v>1.809375</v>
      </c>
      <c r="H94" s="63" t="str">
        <f>IFERROR(VLOOKUP(H25,[1]Table2!$B$1:$Z$21,MATCH("xG/90",[1]Table2!$B$1:$Z$1,0),0)*VLOOKUP($C25,[1]Table2!$B$1:$Z$21,MATCH("xGA/90",[1]Table2!$B$1:$Z$1,0),0),"")</f>
        <v/>
      </c>
      <c r="I94" s="63">
        <f>IFERROR(VLOOKUP(I25,[1]Table2!$B$1:$Z$21,MATCH("xG/90",[1]Table2!$B$1:$Z$1,0),0)*VLOOKUP($C25,[1]Table2!$B$1:$Z$21,MATCH("xGA/90",[1]Table2!$B$1:$Z$1,0),0),"")</f>
        <v>2.1070312499999999</v>
      </c>
      <c r="J94" s="63" t="str">
        <f>IFERROR(VLOOKUP(J25,[1]Table2!$B$1:$Z$21,MATCH("xG/90",[1]Table2!$B$1:$Z$1,0),0)*VLOOKUP($C25,[1]Table2!$B$1:$Z$21,MATCH("xGA/90",[1]Table2!$B$1:$Z$1,0),0),"")</f>
        <v/>
      </c>
      <c r="K94" s="63">
        <f>IFERROR(VLOOKUP(K25,[1]Table2!$B$1:$Z$21,MATCH("xG/90",[1]Table2!$B$1:$Z$1,0),0)*VLOOKUP($C25,[1]Table2!$B$1:$Z$21,MATCH("xGA/90",[1]Table2!$B$1:$Z$1,0),0),"")</f>
        <v>2.5406250000000004</v>
      </c>
      <c r="L94" s="63">
        <f>IFERROR(VLOOKUP(L25,[1]Table2!$B$1:$Z$21,MATCH("xG/90",[1]Table2!$B$1:$Z$1,0),0)*VLOOKUP($C25,[1]Table2!$B$1:$Z$21,MATCH("xGA/90",[1]Table2!$B$1:$Z$1,0),0),"")</f>
        <v>1.4667480468749998</v>
      </c>
      <c r="M94" s="63">
        <f>IFERROR(VLOOKUP(M25,[1]Table2!$B$1:$Z$21,MATCH("xG/90",[1]Table2!$B$1:$Z$1,0),0)*VLOOKUP($C25,[1]Table2!$B$1:$Z$21,MATCH("xGA/90",[1]Table2!$B$1:$Z$1,0),0),"")</f>
        <v>1.385009765625</v>
      </c>
      <c r="N94" s="63" t="str">
        <f>IFERROR(VLOOKUP(N25,[1]Table2!$B$1:$Z$21,MATCH("xG/90",[1]Table2!$B$1:$Z$1,0),0)*VLOOKUP($C25,[1]Table2!$B$1:$Z$21,MATCH("xGA/90",[1]Table2!$B$1:$Z$1,0),0),"")</f>
        <v/>
      </c>
      <c r="O94" s="63" t="str">
        <f>IFERROR(VLOOKUP(O25,[1]Table2!$B$1:$Z$21,MATCH("xG/90",[1]Table2!$B$1:$Z$1,0),0)*VLOOKUP($C25,[1]Table2!$B$1:$Z$21,MATCH("xGA/90",[1]Table2!$B$1:$Z$1,0),0),"")</f>
        <v/>
      </c>
      <c r="P94" s="63" t="str">
        <f>IFERROR(VLOOKUP(P25,[1]Table2!$B$1:$Z$21,MATCH("xG/90",[1]Table2!$B$1:$Z$1,0),0)*VLOOKUP($C25,[1]Table2!$B$1:$Z$21,MATCH("xGA/90",[1]Table2!$B$1:$Z$1,0),0),"")</f>
        <v/>
      </c>
      <c r="Q94" s="63">
        <f>IFERROR(VLOOKUP(Q25,[1]Table2!$B$1:$Z$21,MATCH("xG/90",[1]Table2!$B$1:$Z$1,0),0)*VLOOKUP($C25,[1]Table2!$B$1:$Z$21,MATCH("xGA/90",[1]Table2!$B$1:$Z$1,0),0),"")</f>
        <v>3.0757812499999999</v>
      </c>
      <c r="R94" s="63" t="str">
        <f>IFERROR(VLOOKUP(R25,[1]Table2!$B$1:$Z$21,MATCH("xG/90",[1]Table2!$B$1:$Z$1,0),0)*VLOOKUP($C25,[1]Table2!$B$1:$Z$21,MATCH("xGA/90",[1]Table2!$B$1:$Z$1,0),0),"")</f>
        <v/>
      </c>
      <c r="S94" s="63" t="str">
        <f>IFERROR(VLOOKUP(S25,[1]Table2!$B$1:$Z$21,MATCH("xG/90",[1]Table2!$B$1:$Z$1,0),0)*VLOOKUP($C25,[1]Table2!$B$1:$Z$21,MATCH("xGA/90",[1]Table2!$B$1:$Z$1,0),0),"")</f>
        <v/>
      </c>
      <c r="T94" s="63" t="str">
        <f>IFERROR(VLOOKUP(T25,[1]Table2!$B$1:$Z$21,MATCH("xG/90",[1]Table2!$B$1:$Z$1,0),0)*VLOOKUP($C25,[1]Table2!$B$1:$Z$21,MATCH("xGA/90",[1]Table2!$B$1:$Z$1,0),0),"")</f>
        <v/>
      </c>
      <c r="U94" s="63">
        <f>IFERROR(VLOOKUP(U25,[1]Table2!$B$1:$Z$21,MATCH("xG/90",[1]Table2!$B$1:$Z$1,0),0)*VLOOKUP($C25,[1]Table2!$B$1:$Z$21,MATCH("xGA/90",[1]Table2!$B$1:$Z$1,0),0),"")</f>
        <v>1.9265625000000002</v>
      </c>
      <c r="V94" s="63" t="str">
        <f>IFERROR(VLOOKUP(V25,[1]Table2!$B$1:$Z$21,MATCH("xG/90",[1]Table2!$B$1:$Z$1,0),0)*VLOOKUP($C25,[1]Table2!$B$1:$Z$21,MATCH("xGA/90",[1]Table2!$B$1:$Z$1,0),0),"")</f>
        <v/>
      </c>
      <c r="W94" s="63">
        <f>IFERROR(VLOOKUP(W25,[1]Table2!$B$1:$Z$21,MATCH("xG/90",[1]Table2!$B$1:$Z$1,0),0)*VLOOKUP($C25,[1]Table2!$B$1:$Z$21,MATCH("xGA/90",[1]Table2!$B$1:$Z$1,0),0),"")</f>
        <v>1.8515625</v>
      </c>
      <c r="X94" s="63" t="str">
        <f>IFERROR(VLOOKUP(X25,[1]Table2!$B$1:$Z$21,MATCH("xG/90",[1]Table2!$B$1:$Z$1,0),0)*VLOOKUP($C25,[1]Table2!$B$1:$Z$21,MATCH("xGA/90",[1]Table2!$B$1:$Z$1,0),0),"")</f>
        <v/>
      </c>
      <c r="Y94" s="63">
        <f>IFERROR(VLOOKUP(Y25,[1]Table2!$B$1:$Z$21,MATCH("xG/90",[1]Table2!$B$1:$Z$1,0),0)*VLOOKUP($C25,[1]Table2!$B$1:$Z$21,MATCH("xGA/90",[1]Table2!$B$1:$Z$1,0),0),"")</f>
        <v>1.4576660156250001</v>
      </c>
      <c r="Z94" s="63">
        <f>IFERROR(VLOOKUP(Z25,[1]Table2!$B$1:$Z$21,MATCH("xG/90",[1]Table2!$B$1:$Z$1,0),0)*VLOOKUP($C25,[1]Table2!$B$1:$Z$21,MATCH("xGA/90",[1]Table2!$B$1:$Z$1,0),0),"")</f>
        <v>1.430419921875</v>
      </c>
      <c r="AA94" s="63">
        <f>IFERROR(VLOOKUP(AA25,[1]Table2!$B$1:$Z$21,MATCH("xG/90",[1]Table2!$B$1:$Z$1,0),0)*VLOOKUP($C25,[1]Table2!$B$1:$Z$21,MATCH("xGA/90",[1]Table2!$B$1:$Z$1,0),0),"")</f>
        <v>1.8345703124999999</v>
      </c>
      <c r="AB94" s="63" t="str">
        <f>IFERROR(VLOOKUP(AB25,[1]Table2!$B$1:$Z$21,MATCH("xG/90",[1]Table2!$B$1:$Z$1,0),0)*VLOOKUP($C25,[1]Table2!$B$1:$Z$21,MATCH("xGA/90",[1]Table2!$B$1:$Z$1,0),0),"")</f>
        <v/>
      </c>
      <c r="AC94" s="63">
        <f>IFERROR(VLOOKUP(AC25,[1]Table2!$B$1:$Z$21,MATCH("xG/90",[1]Table2!$B$1:$Z$1,0),0)*VLOOKUP($C25,[1]Table2!$B$1:$Z$21,MATCH("xGA/90",[1]Table2!$B$1:$Z$1,0),0),"")</f>
        <v>2.1751464843749999</v>
      </c>
      <c r="AD94" s="63" t="str">
        <f>IFERROR(VLOOKUP(AD25,[1]Table2!$B$1:$Z$21,MATCH("xG/90",[1]Table2!$B$1:$Z$1,0),0)*VLOOKUP($C25,[1]Table2!$B$1:$Z$21,MATCH("xGA/90",[1]Table2!$B$1:$Z$1,0),0),"")</f>
        <v/>
      </c>
      <c r="AE94" s="63">
        <f>IFERROR(VLOOKUP(AE25,[1]Table2!$B$1:$Z$21,MATCH("xG/90",[1]Table2!$B$1:$Z$1,0),0)*VLOOKUP($C25,[1]Table2!$B$1:$Z$21,MATCH("xGA/90",[1]Table2!$B$1:$Z$1,0),0),"")</f>
        <v>2.7058189655172411</v>
      </c>
      <c r="AF94" s="63" t="str">
        <f>IFERROR(VLOOKUP(AF25,[1]Table2!$B$1:$Z$21,MATCH("xG/90",[1]Table2!$B$1:$Z$1,0),0)*VLOOKUP($C25,[1]Table2!$B$1:$Z$21,MATCH("xGA/90",[1]Table2!$B$1:$Z$1,0),0),"")</f>
        <v/>
      </c>
      <c r="AG94" s="63">
        <f>IFERROR(VLOOKUP(AG25,[1]Table2!$B$1:$Z$21,MATCH("xG/90",[1]Table2!$B$1:$Z$1,0),0)*VLOOKUP($C25,[1]Table2!$B$1:$Z$21,MATCH("xGA/90",[1]Table2!$B$1:$Z$1,0),0),"")</f>
        <v>2.9107910156249996</v>
      </c>
      <c r="AH94" s="63" t="str">
        <f>IFERROR(VLOOKUP(AH25,[1]Table2!$B$1:$Z$21,MATCH("xG/90",[1]Table2!$B$1:$Z$1,0),0)*VLOOKUP($C25,[1]Table2!$B$1:$Z$21,MATCH("xGA/90",[1]Table2!$B$1:$Z$1,0),0),"")</f>
        <v/>
      </c>
      <c r="AI94" s="63" t="str">
        <f>IFERROR(VLOOKUP(AI25,[1]Table2!$B$1:$Z$21,MATCH("xG/90",[1]Table2!$B$1:$Z$1,0),0)*VLOOKUP($C25,[1]Table2!$B$1:$Z$21,MATCH("xGA/90",[1]Table2!$B$1:$Z$1,0),0),"")</f>
        <v/>
      </c>
      <c r="AJ94" s="63" t="str">
        <f>IFERROR(VLOOKUP(AJ25,[1]Table2!$B$1:$Z$21,MATCH("xG/90",[1]Table2!$B$1:$Z$1,0),0)*VLOOKUP($C25,[1]Table2!$B$1:$Z$21,MATCH("xGA/90",[1]Table2!$B$1:$Z$1,0),0),"")</f>
        <v/>
      </c>
      <c r="AK94" s="63" t="str">
        <f>IFERROR(VLOOKUP(AK25,[1]Table2!$B$1:$Z$21,MATCH("xG/90",[1]Table2!$B$1:$Z$1,0),0)*VLOOKUP($C25,[1]Table2!$B$1:$Z$21,MATCH("xGA/90",[1]Table2!$B$1:$Z$1,0),0),"")</f>
        <v/>
      </c>
      <c r="AL94" s="63" t="str">
        <f>IFERROR(VLOOKUP(AL25,[1]Table2!$B$1:$Z$21,MATCH("xG/90",[1]Table2!$B$1:$Z$1,0),0)*VLOOKUP($C25,[1]Table2!$B$1:$Z$21,MATCH("xGA/90",[1]Table2!$B$1:$Z$1,0),0),"")</f>
        <v/>
      </c>
      <c r="AM94" s="63" t="str">
        <f>IFERROR(VLOOKUP(AM25,[1]Table2!$B$1:$Z$21,MATCH("xG/90",[1]Table2!$B$1:$Z$1,0),0)*VLOOKUP($C25,[1]Table2!$B$1:$Z$21,MATCH("xGA/90",[1]Table2!$B$1:$Z$1,0),0),"")</f>
        <v/>
      </c>
      <c r="AN94" s="63" t="str">
        <f>IFERROR(VLOOKUP(AN25,[1]Table2!$B$1:$Z$21,MATCH("xG/90",[1]Table2!$B$1:$Z$1,0),0)*VLOOKUP($C25,[1]Table2!$B$1:$Z$21,MATCH("xGA/90",[1]Table2!$B$1:$Z$1,0),0),"")</f>
        <v/>
      </c>
      <c r="AO94" s="63" t="str">
        <f>IFERROR(VLOOKUP(AO25,[1]Table2!$B$1:$Z$21,MATCH("xG/90",[1]Table2!$B$1:$Z$1,0),0)*VLOOKUP($C25,[1]Table2!$B$1:$Z$21,MATCH("xGA/90",[1]Table2!$B$1:$Z$1,0),0),"")</f>
        <v/>
      </c>
      <c r="AP94" s="63" t="str">
        <f>IFERROR(VLOOKUP(AP25,[1]Table2!$B$1:$Z$21,MATCH("xG/90",[1]Table2!$B$1:$Z$1,0),0)*VLOOKUP($C25,[1]Table2!$B$1:$Z$21,MATCH("xGA/90",[1]Table2!$B$1:$Z$1,0),0),"")</f>
        <v/>
      </c>
      <c r="AQ94" s="63" t="str">
        <f>IFERROR(VLOOKUP(AQ25,[1]Table2!$B$1:$Z$21,MATCH("xG/90",[1]Table2!$B$1:$Z$1,0),0)*VLOOKUP($C25,[1]Table2!$B$1:$Z$21,MATCH("xGA/90",[1]Table2!$B$1:$Z$1,0),0),"")</f>
        <v/>
      </c>
      <c r="AR94" s="63" t="str">
        <f>IFERROR(VLOOKUP(AR25,[1]Table2!$B$1:$Z$21,MATCH("xG/90",[1]Table2!$B$1:$Z$1,0),0)*VLOOKUP($C25,[1]Table2!$B$1:$Z$21,MATCH("xGA/90",[1]Table2!$B$1:$Z$1,0),0),"")</f>
        <v/>
      </c>
      <c r="AS94" s="63">
        <f>IFERROR(VLOOKUP(AS25,[1]Table2!$B$1:$Z$21,MATCH("xG/90",[1]Table2!$B$1:$Z$1,0),0)*VLOOKUP($C25,[1]Table2!$B$1:$Z$21,MATCH("xGA/90",[1]Table2!$B$1:$Z$1,0),0),"")</f>
        <v>1.5575683593749998</v>
      </c>
      <c r="AT94" s="63" t="str">
        <f>IFERROR(VLOOKUP(AT25,[1]Table2!$B$1:$Z$21,MATCH("xG/90",[1]Table2!$B$1:$Z$1,0),0)*VLOOKUP($C25,[1]Table2!$B$1:$Z$21,MATCH("xGA/90",[1]Table2!$B$1:$Z$1,0),0),"")</f>
        <v/>
      </c>
      <c r="AU94" s="63">
        <f>IFERROR(VLOOKUP(AU25,[1]Table2!$B$1:$Z$21,MATCH("xG/90",[1]Table2!$B$1:$Z$1,0),0)*VLOOKUP($C25,[1]Table2!$B$1:$Z$21,MATCH("xGA/90",[1]Table2!$B$1:$Z$1,0),0),"")</f>
        <v>2.3879687499999998</v>
      </c>
      <c r="AV94" s="63">
        <f>IFERROR(VLOOKUP(AV25,[1]Table2!$B$1:$Z$21,MATCH("xG/90",[1]Table2!$B$1:$Z$1,0),0)*VLOOKUP($C25,[1]Table2!$B$1:$Z$21,MATCH("xGA/90",[1]Table2!$B$1:$Z$1,0),0),"")</f>
        <v>1.8981445312499998</v>
      </c>
      <c r="AW94" s="63" t="str">
        <f>IFERROR(VLOOKUP(AW25,[1]Table2!$B$1:$Z$21,MATCH("xG/90",[1]Table2!$B$1:$Z$1,0),0)*VLOOKUP($C25,[1]Table2!$B$1:$Z$21,MATCH("xGA/90",[1]Table2!$B$1:$Z$1,0),0),"")</f>
        <v/>
      </c>
      <c r="AX94" s="63" t="str">
        <f>IFERROR(VLOOKUP(AX25,[1]Table2!$B$1:$Z$21,MATCH("xG/90",[1]Table2!$B$1:$Z$1,0),0)*VLOOKUP($C25,[1]Table2!$B$1:$Z$21,MATCH("xGA/90",[1]Table2!$B$1:$Z$1,0),0),"")</f>
        <v/>
      </c>
      <c r="AY94" s="63">
        <f>IFERROR(VLOOKUP(AY25,[1]Table2!$B$1:$Z$21,MATCH("xG/90",[1]Table2!$B$1:$Z$1,0),0)*VLOOKUP($C25,[1]Table2!$B$1:$Z$21,MATCH("xGA/90",[1]Table2!$B$1:$Z$1,0),0),"")</f>
        <v>1.9265625000000002</v>
      </c>
      <c r="AZ94" s="63" t="str">
        <f>IFERROR(VLOOKUP(AZ25,[1]Table2!$B$1:$Z$21,MATCH("xG/90",[1]Table2!$B$1:$Z$1,0),0)*VLOOKUP($C25,[1]Table2!$B$1:$Z$21,MATCH("xGA/90",[1]Table2!$B$1:$Z$1,0),0),"")</f>
        <v/>
      </c>
      <c r="BA94" s="63">
        <f>IFERROR(VLOOKUP(BA25,[1]Table2!$B$1:$Z$21,MATCH("xG/90",[1]Table2!$B$1:$Z$1,0),0)*VLOOKUP($C25,[1]Table2!$B$1:$Z$21,MATCH("xGA/90",[1]Table2!$B$1:$Z$1,0),0),"")</f>
        <v>3.0757812499999999</v>
      </c>
      <c r="BB94" s="63" t="str">
        <f>IFERROR(VLOOKUP(BB25,[1]Table2!$B$1:$Z$21,MATCH("xG/90",[1]Table2!$B$1:$Z$1,0),0)*VLOOKUP($C25,[1]Table2!$B$1:$Z$21,MATCH("xGA/90",[1]Table2!$B$1:$Z$1,0),0),"")</f>
        <v/>
      </c>
      <c r="BC94" s="63" t="str">
        <f>IFERROR(VLOOKUP(BC25,[1]Table2!$B$1:$Z$21,MATCH("xG/90",[1]Table2!$B$1:$Z$1,0),0)*VLOOKUP($C25,[1]Table2!$B$1:$Z$21,MATCH("xGA/90",[1]Table2!$B$1:$Z$1,0),0),"")</f>
        <v/>
      </c>
      <c r="BD94" s="63" t="str">
        <f>IFERROR(VLOOKUP(BD25,[1]Table2!$B$1:$Z$21,MATCH("xG/90",[1]Table2!$B$1:$Z$1,0),0)*VLOOKUP($C25,[1]Table2!$B$1:$Z$21,MATCH("xGA/90",[1]Table2!$B$1:$Z$1,0),0),"")</f>
        <v/>
      </c>
      <c r="BE94" s="63">
        <f>IFERROR(VLOOKUP(BE25,[1]Table2!$B$1:$Z$21,MATCH("xG/90",[1]Table2!$B$1:$Z$1,0),0)*VLOOKUP($C25,[1]Table2!$B$1:$Z$21,MATCH("xGA/90",[1]Table2!$B$1:$Z$1,0),0),"")</f>
        <v>2.6953125</v>
      </c>
      <c r="BF94" s="63" t="str">
        <f>IFERROR(VLOOKUP(BF25,[1]Table2!$B$1:$Z$21,MATCH("xG/90",[1]Table2!$B$1:$Z$1,0),0)*VLOOKUP($C25,[1]Table2!$B$1:$Z$21,MATCH("xGA/90",[1]Table2!$B$1:$Z$1,0),0),"")</f>
        <v/>
      </c>
      <c r="BG94" s="63">
        <f>IFERROR(VLOOKUP(BG25,[1]Table2!$B$1:$Z$21,MATCH("xG/90",[1]Table2!$B$1:$Z$1,0),0)*VLOOKUP($C25,[1]Table2!$B$1:$Z$21,MATCH("xGA/90",[1]Table2!$B$1:$Z$1,0),0),"")</f>
        <v>1.385009765625</v>
      </c>
      <c r="BH94" s="63" t="str">
        <f>IFERROR(VLOOKUP(BH25,[1]Table2!$B$1:$Z$21,MATCH("xG/90",[1]Table2!$B$1:$Z$1,0),0)*VLOOKUP($C25,[1]Table2!$B$1:$Z$21,MATCH("xGA/90",[1]Table2!$B$1:$Z$1,0),0),"")</f>
        <v/>
      </c>
      <c r="BI94" s="63">
        <f>IFERROR(VLOOKUP(BI25,[1]Table2!$B$1:$Z$21,MATCH("xG/90",[1]Table2!$B$1:$Z$1,0),0)*VLOOKUP($C25,[1]Table2!$B$1:$Z$21,MATCH("xGA/90",[1]Table2!$B$1:$Z$1,0),0),"")</f>
        <v>1.4667480468749998</v>
      </c>
      <c r="BJ94" s="63" t="str">
        <f>IFERROR(VLOOKUP(BJ25,[1]Table2!$B$1:$Z$21,MATCH("xG/90",[1]Table2!$B$1:$Z$1,0),0)*VLOOKUP($C25,[1]Table2!$B$1:$Z$21,MATCH("xGA/90",[1]Table2!$B$1:$Z$1,0),0),"")</f>
        <v/>
      </c>
      <c r="BK94" s="63">
        <f>IFERROR(VLOOKUP(BK25,[1]Table2!$B$1:$Z$21,MATCH("xG/90",[1]Table2!$B$1:$Z$1,0),0)*VLOOKUP($C25,[1]Table2!$B$1:$Z$21,MATCH("xGA/90",[1]Table2!$B$1:$Z$1,0),0),"")</f>
        <v>1.809375</v>
      </c>
      <c r="BL94" s="63">
        <f>IFERROR(VLOOKUP(BL25,[1]Table2!$B$1:$Z$21,MATCH("xG/90",[1]Table2!$B$1:$Z$1,0),0)*VLOOKUP($C25,[1]Table2!$B$1:$Z$21,MATCH("xGA/90",[1]Table2!$B$1:$Z$1,0),0),"")</f>
        <v>2.6953125</v>
      </c>
      <c r="BM94" s="63">
        <f>IFERROR(VLOOKUP(BM25,[1]Table2!$B$1:$Z$21,MATCH("xG/90",[1]Table2!$B$1:$Z$1,0),0)*VLOOKUP($C25,[1]Table2!$B$1:$Z$21,MATCH("xGA/90",[1]Table2!$B$1:$Z$1,0),0),"")</f>
        <v>2.1070312499999999</v>
      </c>
      <c r="BN94" s="63" t="str">
        <f>IFERROR(VLOOKUP(BN25,[1]Table2!$B$1:$Z$21,MATCH("xG/90",[1]Table2!$B$1:$Z$1,0),0)*VLOOKUP($C25,[1]Table2!$B$1:$Z$21,MATCH("xGA/90",[1]Table2!$B$1:$Z$1,0),0),"")</f>
        <v/>
      </c>
      <c r="BO94" s="63">
        <f>IFERROR(VLOOKUP(BO25,[1]Table2!$B$1:$Z$21,MATCH("xG/90",[1]Table2!$B$1:$Z$1,0),0)*VLOOKUP($C25,[1]Table2!$B$1:$Z$21,MATCH("xGA/90",[1]Table2!$B$1:$Z$1,0),0),"")</f>
        <v>2.5406250000000004</v>
      </c>
      <c r="BP94" s="63" t="str">
        <f>IFERROR(VLOOKUP(BP25,[1]Table2!$B$1:$Z$21,MATCH("xG/90",[1]Table2!$B$1:$Z$1,0),0)*VLOOKUP($C25,[1]Table2!$B$1:$Z$21,MATCH("xGA/90",[1]Table2!$B$1:$Z$1,0),0),"")</f>
        <v/>
      </c>
      <c r="BQ94" s="63">
        <f>IFERROR(VLOOKUP(BQ25,[1]Table2!$B$1:$Z$21,MATCH("xG/90",[1]Table2!$B$1:$Z$1,0),0)*VLOOKUP($C25,[1]Table2!$B$1:$Z$21,MATCH("xGA/90",[1]Table2!$B$1:$Z$1,0),0),"")</f>
        <v>1.8027832031250002</v>
      </c>
      <c r="BR94" s="63" t="str">
        <f>IFERROR(VLOOKUP(BR25,[1]Table2!$B$1:$Z$21,MATCH("xG/90",[1]Table2!$B$1:$Z$1,0),0)*VLOOKUP($C25,[1]Table2!$B$1:$Z$21,MATCH("xGA/90",[1]Table2!$B$1:$Z$1,0),0),"")</f>
        <v/>
      </c>
      <c r="BS94" s="63" t="str">
        <f>IFERROR(VLOOKUP(BS25,[1]Table2!$B$1:$Z$21,MATCH("xG/90",[1]Table2!$B$1:$Z$1,0),0)*VLOOKUP($C25,[1]Table2!$B$1:$Z$21,MATCH("xGA/90",[1]Table2!$B$1:$Z$1,0),0),"")</f>
        <v/>
      </c>
      <c r="BT94" s="63" t="str">
        <f>IFERROR(VLOOKUP(BT25,[1]Table2!$B$1:$Z$21,MATCH("xG/90",[1]Table2!$B$1:$Z$1,0),0)*VLOOKUP($C25,[1]Table2!$B$1:$Z$21,MATCH("xGA/90",[1]Table2!$B$1:$Z$1,0),0),"")</f>
        <v/>
      </c>
      <c r="BU94" s="63">
        <f>IFERROR(VLOOKUP(BU25,[1]Table2!$B$1:$Z$21,MATCH("xG/90",[1]Table2!$B$1:$Z$1,0),0)*VLOOKUP($C25,[1]Table2!$B$1:$Z$21,MATCH("xGA/90",[1]Table2!$B$1:$Z$1,0),0),"")</f>
        <v>1.4576660156250001</v>
      </c>
      <c r="BV94" s="63" t="str">
        <f>IFERROR(VLOOKUP(BV25,[1]Table2!$B$1:$Z$21,MATCH("xG/90",[1]Table2!$B$1:$Z$1,0),0)*VLOOKUP($C25,[1]Table2!$B$1:$Z$21,MATCH("xGA/90",[1]Table2!$B$1:$Z$1,0),0),"")</f>
        <v/>
      </c>
      <c r="BW94" s="63">
        <f>IFERROR(VLOOKUP(BW25,[1]Table2!$B$1:$Z$21,MATCH("xG/90",[1]Table2!$B$1:$Z$1,0),0)*VLOOKUP($C25,[1]Table2!$B$1:$Z$21,MATCH("xGA/90",[1]Table2!$B$1:$Z$1,0),0),"")</f>
        <v>1.8515625</v>
      </c>
      <c r="BX94" s="63" t="str">
        <f>IFERROR(VLOOKUP(BX25,[1]Table2!$B$1:$Z$21,MATCH("xG/90",[1]Table2!$B$1:$Z$1,0),0)*VLOOKUP($C25,[1]Table2!$B$1:$Z$21,MATCH("xGA/90",[1]Table2!$B$1:$Z$1,0),0),"")</f>
        <v/>
      </c>
      <c r="BY94" s="63">
        <f>IFERROR(VLOOKUP(BY25,[1]Table2!$B$1:$Z$21,MATCH("xG/90",[1]Table2!$B$1:$Z$1,0),0)*VLOOKUP($C25,[1]Table2!$B$1:$Z$21,MATCH("xGA/90",[1]Table2!$B$1:$Z$1,0),0),"")</f>
        <v>2.1751464843749999</v>
      </c>
      <c r="BZ94" s="63" t="str">
        <f>IFERROR(VLOOKUP(BZ25,[1]Table2!$B$1:$Z$21,MATCH("xG/90",[1]Table2!$B$1:$Z$1,0),0)*VLOOKUP($C25,[1]Table2!$B$1:$Z$21,MATCH("xGA/90",[1]Table2!$B$1:$Z$1,0),0),"")</f>
        <v/>
      </c>
      <c r="CA94" s="63">
        <f>IFERROR(VLOOKUP(CA25,[1]Table2!$B$1:$Z$21,MATCH("xG/90",[1]Table2!$B$1:$Z$1,0),0)*VLOOKUP($C25,[1]Table2!$B$1:$Z$21,MATCH("xGA/90",[1]Table2!$B$1:$Z$1,0),0),"")</f>
        <v>1.8345703124999999</v>
      </c>
      <c r="CB94" s="63">
        <f>IFERROR(VLOOKUP(CB25,[1]Table2!$B$1:$Z$21,MATCH("xG/90",[1]Table2!$B$1:$Z$1,0),0)*VLOOKUP($C25,[1]Table2!$B$1:$Z$21,MATCH("xGA/90",[1]Table2!$B$1:$Z$1,0),0),"")</f>
        <v>1.430419921875</v>
      </c>
      <c r="CC94" s="63">
        <f>IFERROR(VLOOKUP(CC25,[1]Table2!$B$1:$Z$21,MATCH("xG/90",[1]Table2!$B$1:$Z$1,0),0)*VLOOKUP($C25,[1]Table2!$B$1:$Z$21,MATCH("xGA/90",[1]Table2!$B$1:$Z$1,0),0),"")</f>
        <v>2.7058189655172411</v>
      </c>
      <c r="CD94" s="63" t="str">
        <f>IFERROR(VLOOKUP(CD25,[1]Table2!$B$1:$Z$21,MATCH("xG/90",[1]Table2!$B$1:$Z$1,0),0)*VLOOKUP($C25,[1]Table2!$B$1:$Z$21,MATCH("xGA/90",[1]Table2!$B$1:$Z$1,0),0),"")</f>
        <v/>
      </c>
      <c r="CE94" s="63">
        <f>IFERROR(VLOOKUP(CE25,[1]Table2!$B$1:$Z$21,MATCH("xG/90",[1]Table2!$B$1:$Z$1,0),0)*VLOOKUP($C25,[1]Table2!$B$1:$Z$21,MATCH("xGA/90",[1]Table2!$B$1:$Z$1,0),0),"")</f>
        <v>1.8981445312499998</v>
      </c>
      <c r="CF94" s="63" t="str">
        <f>IFERROR(VLOOKUP(CF25,[1]Table2!$B$1:$Z$21,MATCH("xG/90",[1]Table2!$B$1:$Z$1,0),0)*VLOOKUP($C25,[1]Table2!$B$1:$Z$21,MATCH("xGA/90",[1]Table2!$B$1:$Z$1,0),0),"")</f>
        <v/>
      </c>
      <c r="CG94" s="63">
        <f>IFERROR(VLOOKUP(CG25,[1]Table2!$B$1:$Z$21,MATCH("xG/90",[1]Table2!$B$1:$Z$1,0),0)*VLOOKUP($C25,[1]Table2!$B$1:$Z$21,MATCH("xGA/90",[1]Table2!$B$1:$Z$1,0),0),"")</f>
        <v>2.3879687499999998</v>
      </c>
      <c r="CH94" s="63" t="str">
        <f>IFERROR(VLOOKUP(CH25,[1]Table2!$B$1:$Z$21,MATCH("xG/90",[1]Table2!$B$1:$Z$1,0),0)*VLOOKUP($C25,[1]Table2!$B$1:$Z$21,MATCH("xGA/90",[1]Table2!$B$1:$Z$1,0),0),"")</f>
        <v/>
      </c>
      <c r="CI94" s="63">
        <f>IFERROR(VLOOKUP(CI25,[1]Table2!$B$1:$Z$21,MATCH("xG/90",[1]Table2!$B$1:$Z$1,0),0)*VLOOKUP($C25,[1]Table2!$B$1:$Z$21,MATCH("xGA/90",[1]Table2!$B$1:$Z$1,0),0),"")</f>
        <v>1.5575683593749998</v>
      </c>
      <c r="CJ94" s="63" t="str">
        <f>IFERROR(VLOOKUP(CJ25,[1]Table2!$B$1:$Z$21,MATCH("xG/90",[1]Table2!$B$1:$Z$1,0),0)*VLOOKUP($C25,[1]Table2!$B$1:$Z$21,MATCH("xGA/90",[1]Table2!$B$1:$Z$1,0),0),"")</f>
        <v/>
      </c>
      <c r="CK94" s="63">
        <f>IFERROR(VLOOKUP(CK25,[1]Table2!$B$1:$Z$21,MATCH("xG/90",[1]Table2!$B$1:$Z$1,0),0)*VLOOKUP($C25,[1]Table2!$B$1:$Z$21,MATCH("xGA/90",[1]Table2!$B$1:$Z$1,0),0),"")</f>
        <v>2.9107910156249996</v>
      </c>
      <c r="CL94" s="63" t="str">
        <f>IFERROR(VLOOKUP(CL25,[1]Table2!$B$1:$Z$21,MATCH("xG/90",[1]Table2!$B$1:$Z$1,0),0)*VLOOKUP($C25,[1]Table2!$B$1:$Z$21,MATCH("xGA/90",[1]Table2!$B$1:$Z$1,0),0),"")</f>
        <v/>
      </c>
      <c r="CM94" s="63" t="str">
        <f>IFERROR(VLOOKUP(CM25,[1]Table2!$B$1:$Z$21,MATCH("xG/90",[1]Table2!$B$1:$Z$1,0),0)*VLOOKUP($C25,[1]Table2!$B$1:$Z$21,MATCH("xGA/90",[1]Table2!$B$1:$Z$1,0),0),"")</f>
        <v/>
      </c>
      <c r="CN94" s="63" t="str">
        <f>IFERROR(VLOOKUP(CN25,[1]Table2!$B$1:$Z$21,MATCH("xG/90",[1]Table2!$B$1:$Z$1,0),0)*VLOOKUP($C25,[1]Table2!$B$1:$Z$21,MATCH("xGA/90",[1]Table2!$B$1:$Z$1,0),0),"")</f>
        <v/>
      </c>
      <c r="CO94" s="63" t="str">
        <f>IFERROR(VLOOKUP(CO25,[1]Table2!$B$1:$Z$21,MATCH("xG/90",[1]Table2!$B$1:$Z$1,0),0)*VLOOKUP($C25,[1]Table2!$B$1:$Z$21,MATCH("xGA/90",[1]Table2!$B$1:$Z$1,0),0),"")</f>
        <v/>
      </c>
      <c r="CP94" s="63" t="str">
        <f>IFERROR(VLOOKUP(CP25,[1]Table2!$B$1:$Z$21,MATCH("xG/90",[1]Table2!$B$1:$Z$1,0),0)*VLOOKUP($C25,[1]Table2!$B$1:$Z$21,MATCH("xGA/90",[1]Table2!$B$1:$Z$1,0),0),"")</f>
        <v/>
      </c>
      <c r="CQ94" s="63" t="str">
        <f>IFERROR(VLOOKUP(CQ25,[1]Table2!$B$1:$Z$21,MATCH("xG/90",[1]Table2!$B$1:$Z$1,0),0)*VLOOKUP($C25,[1]Table2!$B$1:$Z$21,MATCH("xGA/90",[1]Table2!$B$1:$Z$1,0),0),"")</f>
        <v/>
      </c>
      <c r="CR94" s="63" t="str">
        <f>IFERROR(VLOOKUP(CR25,[1]Table2!$B$1:$Z$21,MATCH("xG/90",[1]Table2!$B$1:$Z$1,0),0)*VLOOKUP($C25,[1]Table2!$B$1:$Z$21,MATCH("xGA/90",[1]Table2!$B$1:$Z$1,0),0),"")</f>
        <v/>
      </c>
      <c r="CS94" s="63" t="str">
        <f>IFERROR(VLOOKUP(CS25,[1]Table2!$B$1:$Z$21,MATCH("xG/90",[1]Table2!$B$1:$Z$1,0),0)*VLOOKUP($C25,[1]Table2!$B$1:$Z$21,MATCH("xGA/90",[1]Table2!$B$1:$Z$1,0),0),"")</f>
        <v/>
      </c>
      <c r="CT94" s="63" t="str">
        <f>IFERROR(VLOOKUP(CT25,[1]Table2!$B$1:$Z$21,MATCH("xG/90",[1]Table2!$B$1:$Z$1,0),0)*VLOOKUP($C25,[1]Table2!$B$1:$Z$21,MATCH("xGA/90",[1]Table2!$B$1:$Z$1,0),0),"")</f>
        <v/>
      </c>
      <c r="CU94" s="63" t="str">
        <f>IFERROR(VLOOKUP(CU25,[1]Table2!$B$1:$Z$21,MATCH("xG/90",[1]Table2!$B$1:$Z$1,0),0)*VLOOKUP($C25,[1]Table2!$B$1:$Z$21,MATCH("xGA/90",[1]Table2!$B$1:$Z$1,0),0),"")</f>
        <v/>
      </c>
      <c r="CV94" s="63" t="str">
        <f>IFERROR(VLOOKUP(CV25,[1]Table2!$B$1:$Z$21,MATCH("xG/90",[1]Table2!$B$1:$Z$1,0),0)*VLOOKUP($C25,[1]Table2!$B$1:$Z$21,MATCH("xGA/90",[1]Table2!$B$1:$Z$1,0),0),"")</f>
        <v/>
      </c>
      <c r="CW94" s="63" t="str">
        <f>IFERROR(VLOOKUP(CW25,[1]Table2!$B$1:$Z$21,MATCH("xG/90",[1]Table2!$B$1:$Z$1,0),0)*VLOOKUP($C25,[1]Table2!$B$1:$Z$21,MATCH("xGA/90",[1]Table2!$B$1:$Z$1,0),0),"")</f>
        <v/>
      </c>
      <c r="CX94" s="63" t="str">
        <f>IFERROR(VLOOKUP(CX25,[1]Table2!$B$1:$Z$21,MATCH("xG/90",[1]Table2!$B$1:$Z$1,0),0)*VLOOKUP($C25,[1]Table2!$B$1:$Z$21,MATCH("xGA/90",[1]Table2!$B$1:$Z$1,0),0),"")</f>
        <v/>
      </c>
      <c r="CY94" s="63" t="str">
        <f>IFERROR(VLOOKUP(CY25,[1]Table2!$B$1:$Z$21,MATCH("xG/90",[1]Table2!$B$1:$Z$1,0),0)*VLOOKUP($C25,[1]Table2!$B$1:$Z$21,MATCH("xGA/90",[1]Table2!$B$1:$Z$1,0),0),"")</f>
        <v/>
      </c>
      <c r="CZ94" s="63" t="str">
        <f>IFERROR(VLOOKUP(CZ25,[1]Table2!$B$1:$Z$21,MATCH("xG/90",[1]Table2!$B$1:$Z$1,0),0)*VLOOKUP($C25,[1]Table2!$B$1:$Z$21,MATCH("xGA/90",[1]Table2!$B$1:$Z$1,0),0),"")</f>
        <v/>
      </c>
      <c r="DA94" s="63" t="str">
        <f>IFERROR(VLOOKUP(DA25,[1]Table2!$B$1:$Z$21,MATCH("xG/90",[1]Table2!$B$1:$Z$1,0),0)*VLOOKUP($C25,[1]Table2!$B$1:$Z$21,MATCH("xGA/90",[1]Table2!$B$1:$Z$1,0),0),"")</f>
        <v/>
      </c>
      <c r="DB94" s="63" t="str">
        <f>IFERROR(VLOOKUP(DB25,[1]Table2!$B$1:$Z$21,MATCH("xG/90",[1]Table2!$B$1:$Z$1,0),0)*VLOOKUP($C25,[1]Table2!$B$1:$Z$21,MATCH("xGA/90",[1]Table2!$B$1:$Z$1,0),0),"")</f>
        <v/>
      </c>
      <c r="DC94" s="63" t="str">
        <f>IFERROR(VLOOKUP(DC25,[1]Table2!$B$1:$Z$21,MATCH("xG/90",[1]Table2!$B$1:$Z$1,0),0)*VLOOKUP($C25,[1]Table2!$B$1:$Z$21,MATCH("xGA/90",[1]Table2!$B$1:$Z$1,0),0),"")</f>
        <v/>
      </c>
      <c r="DE94" s="101"/>
      <c r="DF94" s="101"/>
      <c r="DG94" s="101"/>
      <c r="DH94" s="101"/>
      <c r="DI94" s="101"/>
      <c r="DJ94" s="101"/>
    </row>
    <row r="96" spans="1:114" ht="21.75" customHeight="1" thickBot="1" x14ac:dyDescent="0.3"/>
    <row r="97" spans="1:367" ht="21.75" customHeight="1" thickBot="1" x14ac:dyDescent="0.3">
      <c r="A97" s="75" t="s">
        <v>1131</v>
      </c>
    </row>
    <row r="98" spans="1:367" s="46" customFormat="1" ht="15" customHeight="1" x14ac:dyDescent="0.2">
      <c r="D98" s="46" t="str">
        <f>FIXTURES!D$1</f>
        <v>TUE</v>
      </c>
      <c r="E98" s="46" t="str">
        <f>FIXTURES!H$1</f>
        <v>SAT</v>
      </c>
      <c r="F98" s="46" t="str">
        <f>FIXTURES!K$1</f>
        <v>TUE</v>
      </c>
      <c r="G98" s="46" t="str">
        <f>FIXTURES!O$1</f>
        <v>SAT</v>
      </c>
      <c r="H98" s="46" t="str">
        <f>FIXTURES!R$1</f>
        <v>TUE</v>
      </c>
      <c r="I98" s="46" t="str">
        <f>FIXTURES!V$1</f>
        <v>SAT</v>
      </c>
      <c r="J98" s="46" t="str">
        <f>FIXTURES!Y$1</f>
        <v>TUE</v>
      </c>
      <c r="K98" s="46" t="str">
        <f>FIXTURES!AC$1</f>
        <v>SAT</v>
      </c>
      <c r="L98" s="46" t="str">
        <f>FIXTURES!AF$1</f>
        <v>TUE</v>
      </c>
      <c r="M98" s="46" t="str">
        <f>FIXTURES!AJ$1</f>
        <v>SAT</v>
      </c>
      <c r="N98" s="46" t="str">
        <f>FIXTURES!AM$1</f>
        <v>TUE</v>
      </c>
      <c r="O98" s="46" t="str">
        <f>FIXTURES!AQ$1</f>
        <v>SAT</v>
      </c>
      <c r="P98" s="46" t="str">
        <f>FIXTURES!AT$1</f>
        <v>TUE</v>
      </c>
      <c r="Q98" s="46" t="str">
        <f>FIXTURES!AX$1</f>
        <v>SAT</v>
      </c>
      <c r="R98" s="46" t="str">
        <f>FIXTURES!BA$1</f>
        <v>TUE</v>
      </c>
      <c r="S98" s="46" t="str">
        <f>FIXTURES!BE$1</f>
        <v>SAT</v>
      </c>
      <c r="T98" s="46" t="str">
        <f>FIXTURES!BH$1</f>
        <v>TUE</v>
      </c>
      <c r="U98" s="46" t="str">
        <f>FIXTURES!BL$1</f>
        <v>SAT</v>
      </c>
      <c r="V98" s="46" t="str">
        <f>FIXTURES!BO$1</f>
        <v>TUE</v>
      </c>
      <c r="W98" s="46" t="str">
        <f>FIXTURES!BS$1</f>
        <v>SAT</v>
      </c>
      <c r="X98" s="46" t="str">
        <f>FIXTURES!BV$1</f>
        <v>TUE</v>
      </c>
      <c r="Y98" s="46" t="str">
        <f>FIXTURES!BZ$1</f>
        <v>SAT</v>
      </c>
      <c r="Z98" s="46" t="str">
        <f>FIXTURES!CC$1</f>
        <v>TUE</v>
      </c>
      <c r="AA98" s="46" t="str">
        <f>FIXTURES!CG$1</f>
        <v>SAT</v>
      </c>
      <c r="AB98" s="46" t="str">
        <f>FIXTURES!CJ$1</f>
        <v>TUE</v>
      </c>
      <c r="AC98" s="46" t="str">
        <f>FIXTURES!CN$1</f>
        <v>SAT</v>
      </c>
      <c r="AD98" s="46" t="str">
        <f>FIXTURES!CQ$1</f>
        <v>TUE</v>
      </c>
      <c r="AE98" s="46" t="str">
        <f>FIXTURES!CU$1</f>
        <v>SAT</v>
      </c>
      <c r="AF98" s="46" t="str">
        <f>FIXTURES!CX$1</f>
        <v>TUE</v>
      </c>
      <c r="AG98" s="46" t="str">
        <f>FIXTURES!DB$1</f>
        <v>SAT</v>
      </c>
      <c r="AH98" s="46" t="str">
        <f>FIXTURES!DE$1</f>
        <v>TUE</v>
      </c>
      <c r="AI98" s="46" t="str">
        <f>FIXTURES!DI$1</f>
        <v>SAT</v>
      </c>
      <c r="AJ98" s="46" t="str">
        <f>FIXTURES!DL$1</f>
        <v>TUE</v>
      </c>
      <c r="AK98" s="46" t="str">
        <f>FIXTURES!DP$1</f>
        <v>SAT</v>
      </c>
      <c r="AL98" s="46" t="str">
        <f>FIXTURES!DS$1</f>
        <v>TUE</v>
      </c>
      <c r="AM98" s="46" t="str">
        <f>FIXTURES!DW$1</f>
        <v>SAT</v>
      </c>
      <c r="AN98" s="46" t="str">
        <f>FIXTURES!DZ$1</f>
        <v>TUE</v>
      </c>
      <c r="AO98" s="46" t="str">
        <f>FIXTURES!ED$1</f>
        <v>SAT</v>
      </c>
      <c r="AP98" s="46" t="str">
        <f>FIXTURES!EG$1</f>
        <v>TUE</v>
      </c>
      <c r="AQ98" s="46" t="str">
        <f>FIXTURES!EK$1</f>
        <v>SAT</v>
      </c>
      <c r="AR98" s="46" t="str">
        <f>FIXTURES!EN$1</f>
        <v>TUE</v>
      </c>
      <c r="AS98" s="46" t="str">
        <f>FIXTURES!ER$1</f>
        <v>SAT</v>
      </c>
      <c r="AT98" s="46" t="str">
        <f>FIXTURES!EU$1</f>
        <v>TUE</v>
      </c>
      <c r="AU98" s="46" t="str">
        <f>FIXTURES!EY$1</f>
        <v>SAT</v>
      </c>
      <c r="AV98" s="46" t="str">
        <f>FIXTURES!FB$1</f>
        <v>TUE</v>
      </c>
      <c r="AW98" s="46" t="str">
        <f>FIXTURES!FF$1</f>
        <v>SAT</v>
      </c>
      <c r="AX98" s="46" t="str">
        <f>FIXTURES!FI$1</f>
        <v>TUE</v>
      </c>
      <c r="AY98" s="46" t="str">
        <f>FIXTURES!FM$1</f>
        <v>SAT</v>
      </c>
      <c r="AZ98" s="46" t="str">
        <f>FIXTURES!FP$1</f>
        <v>TUE</v>
      </c>
      <c r="BA98" s="46" t="str">
        <f>FIXTURES!FT$1</f>
        <v>SAT</v>
      </c>
      <c r="BB98" s="46" t="str">
        <f>FIXTURES!FW$1</f>
        <v>TUE</v>
      </c>
      <c r="BC98" s="46" t="str">
        <f>FIXTURES!GA$1</f>
        <v>SAT</v>
      </c>
      <c r="BD98" s="46" t="str">
        <f>FIXTURES!GD$1</f>
        <v>TUE</v>
      </c>
      <c r="BE98" s="46" t="str">
        <f>FIXTURES!GH$1</f>
        <v>SAT</v>
      </c>
      <c r="BF98" s="46" t="str">
        <f>FIXTURES!GK$1</f>
        <v>TUE</v>
      </c>
      <c r="BG98" s="46" t="str">
        <f>FIXTURES!GO$1</f>
        <v>SAT</v>
      </c>
      <c r="BH98" s="46" t="str">
        <f>FIXTURES!GR$1</f>
        <v>TUE</v>
      </c>
      <c r="BI98" s="46" t="str">
        <f>FIXTURES!GV$1</f>
        <v>SAT</v>
      </c>
      <c r="BJ98" s="46" t="str">
        <f>FIXTURES!GY$1</f>
        <v>TUE</v>
      </c>
      <c r="BK98" s="46" t="str">
        <f>FIXTURES!HC$1</f>
        <v>SAT</v>
      </c>
      <c r="BL98" s="46" t="str">
        <f>FIXTURES!HF$1</f>
        <v>TUE</v>
      </c>
      <c r="BM98" s="46" t="str">
        <f>FIXTURES!HJ$1</f>
        <v>SAT</v>
      </c>
      <c r="BN98" s="46" t="str">
        <f>FIXTURES!HM$1</f>
        <v>TUE</v>
      </c>
      <c r="BO98" s="46" t="str">
        <f>FIXTURES!HQ$1</f>
        <v>SAT</v>
      </c>
      <c r="BP98" s="46" t="str">
        <f>FIXTURES!HT$1</f>
        <v>TUE</v>
      </c>
      <c r="BQ98" s="46" t="str">
        <f>FIXTURES!HX$1</f>
        <v>SAT</v>
      </c>
      <c r="BR98" s="46" t="str">
        <f>FIXTURES!IA$1</f>
        <v>TUE</v>
      </c>
      <c r="BS98" s="46" t="str">
        <f>FIXTURES!IE$1</f>
        <v>SAT</v>
      </c>
      <c r="BT98" s="46" t="str">
        <f>FIXTURES!IH$1</f>
        <v>TUE</v>
      </c>
      <c r="BU98" s="46" t="str">
        <f>FIXTURES!IL$1</f>
        <v>SAT</v>
      </c>
      <c r="BV98" s="46" t="str">
        <f>FIXTURES!IO$1</f>
        <v>TUE</v>
      </c>
      <c r="BW98" s="46" t="str">
        <f>FIXTURES!IS$1</f>
        <v>SAT</v>
      </c>
      <c r="BX98" s="46" t="str">
        <f>FIXTURES!IV$1</f>
        <v>TUE</v>
      </c>
      <c r="BY98" s="46" t="str">
        <f>FIXTURES!IZ$1</f>
        <v>SAT</v>
      </c>
      <c r="BZ98" s="46" t="str">
        <f>FIXTURES!JC$1</f>
        <v>TUE</v>
      </c>
      <c r="CA98" s="46" t="str">
        <f>FIXTURES!JG$1</f>
        <v>SAT</v>
      </c>
      <c r="CB98" s="46" t="str">
        <f>FIXTURES!JJ$1</f>
        <v>TUE</v>
      </c>
      <c r="CC98" s="46" t="str">
        <f>FIXTURES!JN$1</f>
        <v>SAT</v>
      </c>
      <c r="CD98" s="46" t="str">
        <f>FIXTURES!JQ$1</f>
        <v>TUE</v>
      </c>
      <c r="CE98" s="46" t="str">
        <f>FIXTURES!JU$1</f>
        <v>SAT</v>
      </c>
      <c r="CF98" s="46" t="str">
        <f>FIXTURES!JX$1</f>
        <v>TUE</v>
      </c>
      <c r="CG98" s="46" t="str">
        <f>FIXTURES!KB$1</f>
        <v>SAT</v>
      </c>
      <c r="CH98" s="46" t="str">
        <f>FIXTURES!KE$1</f>
        <v>TUE</v>
      </c>
      <c r="CI98" s="46" t="str">
        <f>FIXTURES!KI$1</f>
        <v>SAT</v>
      </c>
      <c r="CJ98" s="46" t="str">
        <f>FIXTURES!KL$1</f>
        <v>TUE</v>
      </c>
      <c r="CK98" s="46" t="str">
        <f>FIXTURES!KP$1</f>
        <v>SAT</v>
      </c>
      <c r="CL98" s="46" t="str">
        <f>FIXTURES!KS$1</f>
        <v>TUE</v>
      </c>
      <c r="CM98" s="46" t="str">
        <f>FIXTURES!KW$1</f>
        <v>SAT</v>
      </c>
      <c r="CN98" s="46" t="str">
        <f>FIXTURES!KZ$1</f>
        <v>TUE</v>
      </c>
      <c r="CO98" s="46" t="str">
        <f>FIXTURES!LD$1</f>
        <v>SAT</v>
      </c>
      <c r="CP98" s="46" t="str">
        <f>FIXTURES!LG$1</f>
        <v>TUE</v>
      </c>
      <c r="CQ98" s="46" t="str">
        <f>FIXTURES!LK$1</f>
        <v>SAT</v>
      </c>
      <c r="CR98" s="46" t="str">
        <f>FIXTURES!LN$1</f>
        <v>TUE</v>
      </c>
      <c r="CS98" s="46" t="str">
        <f>FIXTURES!LR$1</f>
        <v>SAT</v>
      </c>
      <c r="CT98" s="46" t="str">
        <f>FIXTURES!LU$1</f>
        <v>TUE</v>
      </c>
      <c r="CU98" s="46" t="str">
        <f>FIXTURES!LY$1</f>
        <v>SAT</v>
      </c>
      <c r="CV98" s="46" t="str">
        <f>FIXTURES!MB$1</f>
        <v>TUE</v>
      </c>
      <c r="CW98" s="46" t="str">
        <f>FIXTURES!MF$1</f>
        <v>SAT</v>
      </c>
      <c r="CX98" s="46" t="str">
        <f>FIXTURES!MI$1</f>
        <v>TUE</v>
      </c>
      <c r="CY98" s="46" t="str">
        <f>FIXTURES!MM$1</f>
        <v>SAT</v>
      </c>
      <c r="CZ98" s="46" t="str">
        <f>FIXTURES!MP$1</f>
        <v>TUE</v>
      </c>
      <c r="DA98" s="46" t="str">
        <f>FIXTURES!MT$1</f>
        <v>SAT</v>
      </c>
      <c r="DB98" s="46" t="str">
        <f>FIXTURES!MW$1</f>
        <v>TUE</v>
      </c>
      <c r="DC98" s="46" t="str">
        <f>FIXTURES!NA$1</f>
        <v>SAT</v>
      </c>
    </row>
    <row r="99" spans="1:367" s="46" customFormat="1" ht="14.25" customHeight="1" x14ac:dyDescent="0.2">
      <c r="B99" s="47"/>
      <c r="C99" s="46" t="s">
        <v>22</v>
      </c>
      <c r="D99" s="46">
        <f>FIXTURES!D$2</f>
        <v>44775</v>
      </c>
      <c r="E99" s="46">
        <f>FIXTURES!H$2</f>
        <v>44779</v>
      </c>
      <c r="F99" s="46">
        <f>FIXTURES!K$2</f>
        <v>44782</v>
      </c>
      <c r="G99" s="46">
        <f>FIXTURES!O$2</f>
        <v>44786</v>
      </c>
      <c r="H99" s="46">
        <f>FIXTURES!R$2</f>
        <v>44789</v>
      </c>
      <c r="I99" s="46">
        <f>FIXTURES!V$2</f>
        <v>44793</v>
      </c>
      <c r="J99" s="46">
        <f>FIXTURES!Y$2</f>
        <v>44796</v>
      </c>
      <c r="K99" s="46">
        <f>FIXTURES!AC$2</f>
        <v>44800</v>
      </c>
      <c r="L99" s="46">
        <f>FIXTURES!AF$2</f>
        <v>44803</v>
      </c>
      <c r="M99" s="46">
        <f>FIXTURES!AJ$2</f>
        <v>44807</v>
      </c>
      <c r="N99" s="46">
        <f>FIXTURES!AM$2</f>
        <v>44810</v>
      </c>
      <c r="O99" s="46">
        <f>FIXTURES!AQ$2</f>
        <v>44814</v>
      </c>
      <c r="P99" s="46">
        <f>FIXTURES!AT$2</f>
        <v>44817</v>
      </c>
      <c r="Q99" s="46">
        <f>FIXTURES!AX$2</f>
        <v>44821</v>
      </c>
      <c r="R99" s="46">
        <f>FIXTURES!BA$2</f>
        <v>44824</v>
      </c>
      <c r="S99" s="46">
        <f>FIXTURES!BE$2</f>
        <v>44828</v>
      </c>
      <c r="T99" s="46">
        <f>FIXTURES!BH$2</f>
        <v>44831</v>
      </c>
      <c r="U99" s="46">
        <f>FIXTURES!BL$2</f>
        <v>44835</v>
      </c>
      <c r="V99" s="46">
        <f>FIXTURES!BO$2</f>
        <v>44838</v>
      </c>
      <c r="W99" s="46">
        <f>FIXTURES!BS$2</f>
        <v>44842</v>
      </c>
      <c r="X99" s="46">
        <f>FIXTURES!BV$2</f>
        <v>44845</v>
      </c>
      <c r="Y99" s="46">
        <f>FIXTURES!BZ$2</f>
        <v>44849</v>
      </c>
      <c r="Z99" s="46">
        <f>FIXTURES!CC$2</f>
        <v>44852</v>
      </c>
      <c r="AA99" s="46">
        <f>FIXTURES!CG$2</f>
        <v>44856</v>
      </c>
      <c r="AB99" s="46">
        <f>FIXTURES!CJ$2</f>
        <v>44859</v>
      </c>
      <c r="AC99" s="46">
        <f>FIXTURES!CN$2</f>
        <v>44863</v>
      </c>
      <c r="AD99" s="46">
        <f>FIXTURES!CQ$2</f>
        <v>44866</v>
      </c>
      <c r="AE99" s="46">
        <f>FIXTURES!CU$2</f>
        <v>44870</v>
      </c>
      <c r="AF99" s="46">
        <f>FIXTURES!CX$2</f>
        <v>44873</v>
      </c>
      <c r="AG99" s="46">
        <f>FIXTURES!DB$2</f>
        <v>44877</v>
      </c>
      <c r="AH99" s="46">
        <f>FIXTURES!DE$2</f>
        <v>44880</v>
      </c>
      <c r="AI99" s="46">
        <f>FIXTURES!DI$2</f>
        <v>44884</v>
      </c>
      <c r="AJ99" s="46">
        <f>FIXTURES!DL$2</f>
        <v>44887</v>
      </c>
      <c r="AK99" s="46">
        <f>FIXTURES!DP$2</f>
        <v>44891</v>
      </c>
      <c r="AL99" s="46">
        <f>FIXTURES!DS$2</f>
        <v>44894</v>
      </c>
      <c r="AM99" s="46">
        <f>FIXTURES!DW$2</f>
        <v>44898</v>
      </c>
      <c r="AN99" s="46">
        <f>FIXTURES!DZ$2</f>
        <v>44901</v>
      </c>
      <c r="AO99" s="46">
        <f>FIXTURES!ED$2</f>
        <v>44905</v>
      </c>
      <c r="AP99" s="46">
        <f>FIXTURES!EG$2</f>
        <v>44908</v>
      </c>
      <c r="AQ99" s="46">
        <f>FIXTURES!EK$2</f>
        <v>44912</v>
      </c>
      <c r="AR99" s="46">
        <f>FIXTURES!EN$2</f>
        <v>44915</v>
      </c>
      <c r="AS99" s="46">
        <f>FIXTURES!ER$2</f>
        <v>44919</v>
      </c>
      <c r="AT99" s="46">
        <f>FIXTURES!EU$2</f>
        <v>44922</v>
      </c>
      <c r="AU99" s="46">
        <f>FIXTURES!EY$2</f>
        <v>44926</v>
      </c>
      <c r="AV99" s="46">
        <f>FIXTURES!FB$2</f>
        <v>44929</v>
      </c>
      <c r="AW99" s="46">
        <f>FIXTURES!FF$2</f>
        <v>44933</v>
      </c>
      <c r="AX99" s="46">
        <f>FIXTURES!FI$2</f>
        <v>44936</v>
      </c>
      <c r="AY99" s="46">
        <f>FIXTURES!FM$2</f>
        <v>44940</v>
      </c>
      <c r="AZ99" s="46">
        <f>FIXTURES!FP$2</f>
        <v>44943</v>
      </c>
      <c r="BA99" s="46">
        <f>FIXTURES!FT$2</f>
        <v>44947</v>
      </c>
      <c r="BB99" s="46">
        <f>FIXTURES!FW$2</f>
        <v>44950</v>
      </c>
      <c r="BC99" s="46">
        <f>FIXTURES!GA$2</f>
        <v>44954</v>
      </c>
      <c r="BD99" s="46">
        <f>FIXTURES!GD$2</f>
        <v>44957</v>
      </c>
      <c r="BE99" s="46">
        <f>FIXTURES!GH$2</f>
        <v>44961</v>
      </c>
      <c r="BF99" s="46">
        <f>FIXTURES!GK$2</f>
        <v>44964</v>
      </c>
      <c r="BG99" s="46">
        <f>FIXTURES!GO$2</f>
        <v>44968</v>
      </c>
      <c r="BH99" s="46">
        <f>FIXTURES!GR$2</f>
        <v>44971</v>
      </c>
      <c r="BI99" s="46">
        <f>FIXTURES!GV$2</f>
        <v>44975</v>
      </c>
      <c r="BJ99" s="46">
        <f>FIXTURES!GY$2</f>
        <v>44978</v>
      </c>
      <c r="BK99" s="46">
        <f>FIXTURES!HC$2</f>
        <v>44982</v>
      </c>
      <c r="BL99" s="46">
        <f>FIXTURES!HF$2</f>
        <v>44985</v>
      </c>
      <c r="BM99" s="46">
        <f>FIXTURES!HJ$2</f>
        <v>44989</v>
      </c>
      <c r="BN99" s="46">
        <f>FIXTURES!HM$2</f>
        <v>44992</v>
      </c>
      <c r="BO99" s="46">
        <f>FIXTURES!HQ$2</f>
        <v>44996</v>
      </c>
      <c r="BP99" s="46">
        <f>FIXTURES!HT$2</f>
        <v>44999</v>
      </c>
      <c r="BQ99" s="46">
        <f>FIXTURES!HX$2</f>
        <v>45003</v>
      </c>
      <c r="BR99" s="46">
        <f>FIXTURES!IA$2</f>
        <v>45006</v>
      </c>
      <c r="BS99" s="46">
        <f>FIXTURES!IE$2</f>
        <v>45010</v>
      </c>
      <c r="BT99" s="46">
        <f>FIXTURES!IH$2</f>
        <v>45013</v>
      </c>
      <c r="BU99" s="46">
        <f>FIXTURES!IL$2</f>
        <v>45017</v>
      </c>
      <c r="BV99" s="46">
        <f>FIXTURES!IO$2</f>
        <v>45020</v>
      </c>
      <c r="BW99" s="46">
        <f>FIXTURES!IS$2</f>
        <v>45024</v>
      </c>
      <c r="BX99" s="46">
        <f>FIXTURES!IV$2</f>
        <v>45027</v>
      </c>
      <c r="BY99" s="46">
        <f>FIXTURES!IZ$2</f>
        <v>45031</v>
      </c>
      <c r="BZ99" s="46">
        <f>FIXTURES!JC$2</f>
        <v>45034</v>
      </c>
      <c r="CA99" s="46">
        <f>FIXTURES!JG$2</f>
        <v>45038</v>
      </c>
      <c r="CB99" s="46">
        <f>FIXTURES!JJ$2</f>
        <v>45041</v>
      </c>
      <c r="CC99" s="46">
        <f>FIXTURES!JN$2</f>
        <v>45045</v>
      </c>
      <c r="CD99" s="46">
        <f>FIXTURES!JQ$2</f>
        <v>45048</v>
      </c>
      <c r="CE99" s="46">
        <f>FIXTURES!JU$2</f>
        <v>45052</v>
      </c>
      <c r="CF99" s="46">
        <f>FIXTURES!JX$2</f>
        <v>45055</v>
      </c>
      <c r="CG99" s="46">
        <f>FIXTURES!KB$2</f>
        <v>45059</v>
      </c>
      <c r="CH99" s="46">
        <f>FIXTURES!KE$2</f>
        <v>45062</v>
      </c>
      <c r="CI99" s="46">
        <f>FIXTURES!KI$2</f>
        <v>45066</v>
      </c>
      <c r="CJ99" s="46">
        <f>FIXTURES!KL$2</f>
        <v>45069</v>
      </c>
      <c r="CK99" s="46">
        <f>FIXTURES!KP$2</f>
        <v>45073</v>
      </c>
      <c r="CL99" s="46">
        <f>FIXTURES!KS$2</f>
        <v>45076</v>
      </c>
      <c r="CM99" s="46">
        <f>FIXTURES!KW$2</f>
        <v>45080</v>
      </c>
      <c r="CN99" s="46">
        <f>FIXTURES!KZ$2</f>
        <v>45083</v>
      </c>
      <c r="CO99" s="46">
        <f>FIXTURES!LD$2</f>
        <v>45087</v>
      </c>
      <c r="CP99" s="46">
        <f>FIXTURES!LG$2</f>
        <v>45090</v>
      </c>
      <c r="CQ99" s="46">
        <f>FIXTURES!LK$2</f>
        <v>45094</v>
      </c>
      <c r="CR99" s="46">
        <f>FIXTURES!LN$2</f>
        <v>45097</v>
      </c>
      <c r="CS99" s="46">
        <f>FIXTURES!LR$2</f>
        <v>45101</v>
      </c>
      <c r="CT99" s="46">
        <f>FIXTURES!LU$2</f>
        <v>45104</v>
      </c>
      <c r="CU99" s="46">
        <f>FIXTURES!LY$2</f>
        <v>45108</v>
      </c>
      <c r="CV99" s="46">
        <f>FIXTURES!MB$2</f>
        <v>45111</v>
      </c>
      <c r="CW99" s="46">
        <f>FIXTURES!MF$2</f>
        <v>45115</v>
      </c>
      <c r="CX99" s="46">
        <f>FIXTURES!MI$2</f>
        <v>45118</v>
      </c>
      <c r="CY99" s="46">
        <f>FIXTURES!MM$2</f>
        <v>45122</v>
      </c>
      <c r="CZ99" s="46">
        <f>FIXTURES!MP$2</f>
        <v>45125</v>
      </c>
      <c r="DA99" s="46">
        <f>FIXTURES!MT$2</f>
        <v>45129</v>
      </c>
      <c r="DB99" s="46">
        <f>FIXTURES!MW$2</f>
        <v>45132</v>
      </c>
      <c r="DC99" s="46">
        <f>FIXTURES!NA$2</f>
        <v>45136</v>
      </c>
      <c r="DE99" s="225">
        <v>0</v>
      </c>
      <c r="DF99" s="225"/>
      <c r="DG99" s="225"/>
    </row>
    <row r="100" spans="1:367" s="20" customFormat="1" ht="13.5" customHeight="1" x14ac:dyDescent="0.2">
      <c r="A100" s="19"/>
      <c r="C100" s="66" t="s">
        <v>1116</v>
      </c>
      <c r="D100" s="51" t="str">
        <f>IFERROR(VLOOKUP(D99,'FPL FIX2'!$B:$D,2,0),"")&amp;IFERROR(VLOOKUP(D99,'FA2'!$E:$H,4,0),"")&amp;IFERROR(VLOOKUP(D99,'EFL2'!$E:$H,4,0),"")&amp;IFERROR(VLOOKUP(D99,'UCL2'!$G:$J,4,0),"")&amp;IFERROR(VLOOKUP(D99,'EU2'!$G:$J,4,0),"")&amp;IFERROR(VLOOKUP(D99,'EUC2'!$G:$J,4,0),"")</f>
        <v>EFLFirst round</v>
      </c>
      <c r="E100" s="51" t="str">
        <f>IFERROR(VLOOKUP(E99,'FPL FIX2'!$B:$D,2,0),"")&amp;IFERROR(VLOOKUP(E99,'FA2'!$E:$H,4,0),"")&amp;IFERROR(VLOOKUP(E99,'EFL2'!$E:$H,4,0),"")&amp;IFERROR(VLOOKUP(E99,'UCL2'!$G:$J,4,0),"")&amp;IFERROR(VLOOKUP(E99,'EU2'!$G:$J,4,0),"")&amp;IFERROR(VLOOKUP(E99,'EUC2'!$G:$J,4,0),"")</f>
        <v>1</v>
      </c>
      <c r="F100" s="51" t="str">
        <f>IFERROR(VLOOKUP(F99,'FPL FIX2'!$B:$D,2,0),"")&amp;IFERROR(VLOOKUP(F99,'FA2'!$E:$H,4,0),"")&amp;IFERROR(VLOOKUP(F99,'EFL2'!$E:$H,4,0),"")&amp;IFERROR(VLOOKUP(F99,'UCL2'!$G:$J,4,0),"")&amp;IFERROR(VLOOKUP(F99,'EU2'!$G:$J,4,0),"")&amp;IFERROR(VLOOKUP(F99,'EUC2'!$G:$J,4,0),"")</f>
        <v>EFLFirst round</v>
      </c>
      <c r="G100" s="51" t="str">
        <f>IFERROR(VLOOKUP(G99,'FPL FIX2'!$B:$D,2,0),"")&amp;IFERROR(VLOOKUP(G99,'FA2'!$E:$H,4,0),"")&amp;IFERROR(VLOOKUP(G99,'EFL2'!$E:$H,4,0),"")&amp;IFERROR(VLOOKUP(G99,'UCL2'!$G:$J,4,0),"")&amp;IFERROR(VLOOKUP(G99,'EU2'!$G:$J,4,0),"")&amp;IFERROR(VLOOKUP(G99,'EUC2'!$G:$J,4,0),"")</f>
        <v>2</v>
      </c>
      <c r="H100" s="51" t="str">
        <f>IFERROR(VLOOKUP(H99,'FPL FIX2'!$B:$D,2,0),"")&amp;IFERROR(VLOOKUP(H99,'FA2'!$E:$H,4,0),"")&amp;IFERROR(VLOOKUP(H99,'EFL2'!$E:$H,4,0),"")&amp;IFERROR(VLOOKUP(H99,'UCL2'!$G:$J,4,0),"")&amp;IFERROR(VLOOKUP(H99,'EU2'!$G:$J,4,0),"")&amp;IFERROR(VLOOKUP(H99,'EUC2'!$G:$J,4,0),"")</f>
        <v/>
      </c>
      <c r="I100" s="51" t="str">
        <f>IFERROR(VLOOKUP(I99,'FPL FIX2'!$B:$D,2,0),"")&amp;IFERROR(VLOOKUP(I99,'FA2'!$E:$H,4,0),"")&amp;IFERROR(VLOOKUP(I99,'EFL2'!$E:$H,4,0),"")&amp;IFERROR(VLOOKUP(I99,'UCL2'!$G:$J,4,0),"")&amp;IFERROR(VLOOKUP(I99,'EU2'!$G:$J,4,0),"")&amp;IFERROR(VLOOKUP(I99,'EUC2'!$G:$J,4,0),"")</f>
        <v>3</v>
      </c>
      <c r="J100" s="51" t="str">
        <f>IFERROR(VLOOKUP(J99,'FPL FIX2'!$B:$D,2,0),"")&amp;IFERROR(VLOOKUP(J99,'FA2'!$E:$H,4,0),"")&amp;IFERROR(VLOOKUP(J99,'EFL2'!$E:$H,4,0),"")&amp;IFERROR(VLOOKUP(J99,'UCL2'!$G:$J,4,0),"")&amp;IFERROR(VLOOKUP(J99,'EU2'!$G:$J,4,0),"")&amp;IFERROR(VLOOKUP(J99,'EUC2'!$G:$J,4,0),"")</f>
        <v>EFLSecond round</v>
      </c>
      <c r="K100" s="51" t="str">
        <f>IFERROR(VLOOKUP(K99,'FPL FIX2'!$B:$D,2,0),"")&amp;IFERROR(VLOOKUP(K99,'FA2'!$E:$H,4,0),"")&amp;IFERROR(VLOOKUP(K99,'EFL2'!$E:$H,4,0),"")&amp;IFERROR(VLOOKUP(K99,'UCL2'!$G:$J,4,0),"")&amp;IFERROR(VLOOKUP(K99,'EU2'!$G:$J,4,0),"")&amp;IFERROR(VLOOKUP(K99,'EUC2'!$G:$J,4,0),"")</f>
        <v>4</v>
      </c>
      <c r="L100" s="51" t="str">
        <f>IFERROR(VLOOKUP(L99,'FPL FIX2'!$B:$D,2,0),"")&amp;IFERROR(VLOOKUP(L99,'FA2'!$E:$H,4,0),"")&amp;IFERROR(VLOOKUP(L99,'EFL2'!$E:$H,4,0),"")&amp;IFERROR(VLOOKUP(L99,'UCL2'!$G:$J,4,0),"")&amp;IFERROR(VLOOKUP(L99,'EU2'!$G:$J,4,0),"")&amp;IFERROR(VLOOKUP(L99,'EUC2'!$G:$J,4,0),"")</f>
        <v>5</v>
      </c>
      <c r="M100" s="51" t="str">
        <f>IFERROR(VLOOKUP(M99,'FPL FIX2'!$B:$D,2,0),"")&amp;IFERROR(VLOOKUP(M99,'FA2'!$E:$H,4,0),"")&amp;IFERROR(VLOOKUP(M99,'EFL2'!$E:$H,4,0),"")&amp;IFERROR(VLOOKUP(M99,'UCL2'!$G:$J,4,0),"")&amp;IFERROR(VLOOKUP(M99,'EU2'!$G:$J,4,0),"")&amp;IFERROR(VLOOKUP(M99,'EUC2'!$G:$J,4,0),"")</f>
        <v>6</v>
      </c>
      <c r="N100" s="51" t="str">
        <f>IFERROR(VLOOKUP(N99,'FPL FIX2'!$B:$D,2,0),"")&amp;IFERROR(VLOOKUP(N99,'FA2'!$E:$H,4,0),"")&amp;IFERROR(VLOOKUP(N99,'EFL2'!$E:$H,4,0),"")&amp;IFERROR(VLOOKUP(N99,'UCL2'!$G:$J,4,0),"")&amp;IFERROR(VLOOKUP(N99,'EU2'!$G:$J,4,0),"")&amp;IFERROR(VLOOKUP(N99,'EUC2'!$G:$J,4,0),"")</f>
        <v>UCLGroup stage1</v>
      </c>
      <c r="O100" s="51" t="str">
        <f>IFERROR(VLOOKUP(O99,'FPL FIX2'!$B:$D,2,0),"")&amp;IFERROR(VLOOKUP(O99,'FA2'!$E:$H,4,0),"")&amp;IFERROR(VLOOKUP(O99,'EFL2'!$E:$H,4,0),"")&amp;IFERROR(VLOOKUP(O99,'UCL2'!$G:$J,4,0),"")&amp;IFERROR(VLOOKUP(O99,'EU2'!$G:$J,4,0),"")&amp;IFERROR(VLOOKUP(O99,'EUC2'!$G:$J,4,0),"")</f>
        <v/>
      </c>
      <c r="P100" s="51" t="str">
        <f>IFERROR(VLOOKUP(P99,'FPL FIX2'!$B:$D,2,0),"")&amp;IFERROR(VLOOKUP(P99,'FA2'!$E:$H,4,0),"")&amp;IFERROR(VLOOKUP(P99,'EFL2'!$E:$H,4,0),"")&amp;IFERROR(VLOOKUP(P99,'UCL2'!$G:$J,4,0),"")&amp;IFERROR(VLOOKUP(P99,'EU2'!$G:$J,4,0),"")&amp;IFERROR(VLOOKUP(P99,'EUC2'!$G:$J,4,0),"")</f>
        <v>UCLGroup stage2</v>
      </c>
      <c r="Q100" s="51" t="str">
        <f>IFERROR(VLOOKUP(Q99,'FPL FIX2'!$B:$D,2,0),"")&amp;IFERROR(VLOOKUP(Q99,'FA2'!$E:$H,4,0),"")&amp;IFERROR(VLOOKUP(Q99,'EFL2'!$E:$H,4,0),"")&amp;IFERROR(VLOOKUP(Q99,'UCL2'!$G:$J,4,0),"")&amp;IFERROR(VLOOKUP(Q99,'EU2'!$G:$J,4,0),"")&amp;IFERROR(VLOOKUP(Q99,'EUC2'!$G:$J,4,0),"")</f>
        <v>8</v>
      </c>
      <c r="R100" s="51" t="str">
        <f>IFERROR(VLOOKUP(R99,'FPL FIX2'!$B:$D,2,0),"")&amp;IFERROR(VLOOKUP(R99,'FA2'!$E:$H,4,0),"")&amp;IFERROR(VLOOKUP(R99,'EFL2'!$E:$H,4,0),"")&amp;IFERROR(VLOOKUP(R99,'UCL2'!$G:$J,4,0),"")&amp;IFERROR(VLOOKUP(R99,'EU2'!$G:$J,4,0),"")&amp;IFERROR(VLOOKUP(R99,'EUC2'!$G:$J,4,0),"")</f>
        <v/>
      </c>
      <c r="S100" s="51" t="str">
        <f>IFERROR(VLOOKUP(S99,'FPL FIX2'!$B:$D,2,0),"")&amp;IFERROR(VLOOKUP(S99,'FA2'!$E:$H,4,0),"")&amp;IFERROR(VLOOKUP(S99,'EFL2'!$E:$H,4,0),"")&amp;IFERROR(VLOOKUP(S99,'UCL2'!$G:$J,4,0),"")&amp;IFERROR(VLOOKUP(S99,'EU2'!$G:$J,4,0),"")&amp;IFERROR(VLOOKUP(S99,'EUC2'!$G:$J,4,0),"")</f>
        <v/>
      </c>
      <c r="T100" s="51" t="str">
        <f>IFERROR(VLOOKUP(T99,'FPL FIX2'!$B:$D,2,0),"")&amp;IFERROR(VLOOKUP(T99,'FA2'!$E:$H,4,0),"")&amp;IFERROR(VLOOKUP(T99,'EFL2'!$E:$H,4,0),"")&amp;IFERROR(VLOOKUP(T99,'UCL2'!$G:$J,4,0),"")&amp;IFERROR(VLOOKUP(T99,'EU2'!$G:$J,4,0),"")&amp;IFERROR(VLOOKUP(T99,'EUC2'!$G:$J,4,0),"")</f>
        <v/>
      </c>
      <c r="U100" s="51" t="str">
        <f>IFERROR(VLOOKUP(U99,'FPL FIX2'!$B:$D,2,0),"")&amp;IFERROR(VLOOKUP(U99,'FA2'!$E:$H,4,0),"")&amp;IFERROR(VLOOKUP(U99,'EFL2'!$E:$H,4,0),"")&amp;IFERROR(VLOOKUP(U99,'UCL2'!$G:$J,4,0),"")&amp;IFERROR(VLOOKUP(U99,'EU2'!$G:$J,4,0),"")&amp;IFERROR(VLOOKUP(U99,'EUC2'!$G:$J,4,0),"")</f>
        <v>9</v>
      </c>
      <c r="V100" s="51" t="str">
        <f>IFERROR(VLOOKUP(V99,'FPL FIX2'!$B:$D,2,0),"")&amp;IFERROR(VLOOKUP(V99,'FA2'!$E:$H,4,0),"")&amp;IFERROR(VLOOKUP(V99,'EFL2'!$E:$H,4,0),"")&amp;IFERROR(VLOOKUP(V99,'UCL2'!$G:$J,4,0),"")&amp;IFERROR(VLOOKUP(V99,'EU2'!$G:$J,4,0),"")&amp;IFERROR(VLOOKUP(V99,'EUC2'!$G:$J,4,0),"")</f>
        <v>UCLGroup stage3</v>
      </c>
      <c r="W100" s="51" t="str">
        <f>IFERROR(VLOOKUP(W99,'FPL FIX2'!$B:$D,2,0),"")&amp;IFERROR(VLOOKUP(W99,'FA2'!$E:$H,4,0),"")&amp;IFERROR(VLOOKUP(W99,'EFL2'!$E:$H,4,0),"")&amp;IFERROR(VLOOKUP(W99,'UCL2'!$G:$J,4,0),"")&amp;IFERROR(VLOOKUP(W99,'EU2'!$G:$J,4,0),"")&amp;IFERROR(VLOOKUP(W99,'EUC2'!$G:$J,4,0),"")</f>
        <v>10</v>
      </c>
      <c r="X100" s="51" t="str">
        <f>IFERROR(VLOOKUP(X99,'FPL FIX2'!$B:$D,2,0),"")&amp;IFERROR(VLOOKUP(X99,'FA2'!$E:$H,4,0),"")&amp;IFERROR(VLOOKUP(X99,'EFL2'!$E:$H,4,0),"")&amp;IFERROR(VLOOKUP(X99,'UCL2'!$G:$J,4,0),"")&amp;IFERROR(VLOOKUP(X99,'EU2'!$G:$J,4,0),"")&amp;IFERROR(VLOOKUP(X99,'EUC2'!$G:$J,4,0),"")</f>
        <v>UCLGroup stage4</v>
      </c>
      <c r="Y100" s="51" t="str">
        <f>IFERROR(VLOOKUP(Y99,'FPL FIX2'!$B:$D,2,0),"")&amp;IFERROR(VLOOKUP(Y99,'FA2'!$E:$H,4,0),"")&amp;IFERROR(VLOOKUP(Y99,'EFL2'!$E:$H,4,0),"")&amp;IFERROR(VLOOKUP(Y99,'UCL2'!$G:$J,4,0),"")&amp;IFERROR(VLOOKUP(Y99,'EU2'!$G:$J,4,0),"")&amp;IFERROR(VLOOKUP(Y99,'EUC2'!$G:$J,4,0),"")</f>
        <v>11</v>
      </c>
      <c r="Z100" s="51" t="str">
        <f>IFERROR(VLOOKUP(Z99,'FPL FIX2'!$B:$D,2,0),"")&amp;IFERROR(VLOOKUP(Z99,'FA2'!$E:$H,4,0),"")&amp;IFERROR(VLOOKUP(Z99,'EFL2'!$E:$H,4,0),"")&amp;IFERROR(VLOOKUP(Z99,'UCL2'!$G:$J,4,0),"")&amp;IFERROR(VLOOKUP(Z99,'EU2'!$G:$J,4,0),"")&amp;IFERROR(VLOOKUP(Z99,'EUC2'!$G:$J,4,0),"")</f>
        <v>12</v>
      </c>
      <c r="AA100" s="51" t="str">
        <f>IFERROR(VLOOKUP(AA99,'FPL FIX2'!$B:$D,2,0),"")&amp;IFERROR(VLOOKUP(AA99,'FA2'!$E:$H,4,0),"")&amp;IFERROR(VLOOKUP(AA99,'EFL2'!$E:$H,4,0),"")&amp;IFERROR(VLOOKUP(AA99,'UCL2'!$G:$J,4,0),"")&amp;IFERROR(VLOOKUP(AA99,'EU2'!$G:$J,4,0),"")&amp;IFERROR(VLOOKUP(AA99,'EUC2'!$G:$J,4,0),"")</f>
        <v>13</v>
      </c>
      <c r="AB100" s="51" t="str">
        <f>IFERROR(VLOOKUP(AB99,'FPL FIX2'!$B:$D,2,0),"")&amp;IFERROR(VLOOKUP(AB99,'FA2'!$E:$H,4,0),"")&amp;IFERROR(VLOOKUP(AB99,'EFL2'!$E:$H,4,0),"")&amp;IFERROR(VLOOKUP(AB99,'UCL2'!$G:$J,4,0),"")&amp;IFERROR(VLOOKUP(AB99,'EU2'!$G:$J,4,0),"")&amp;IFERROR(VLOOKUP(AB99,'EUC2'!$G:$J,4,0),"")</f>
        <v>UCLGroup stage5</v>
      </c>
      <c r="AC100" s="51" t="str">
        <f>IFERROR(VLOOKUP(AC99,'FPL FIX2'!$B:$D,2,0),"")&amp;IFERROR(VLOOKUP(AC99,'FA2'!$E:$H,4,0),"")&amp;IFERROR(VLOOKUP(AC99,'EFL2'!$E:$H,4,0),"")&amp;IFERROR(VLOOKUP(AC99,'UCL2'!$G:$J,4,0),"")&amp;IFERROR(VLOOKUP(AC99,'EU2'!$G:$J,4,0),"")&amp;IFERROR(VLOOKUP(AC99,'EUC2'!$G:$J,4,0),"")</f>
        <v>14</v>
      </c>
      <c r="AD100" s="51" t="str">
        <f>IFERROR(VLOOKUP(AD99,'FPL FIX2'!$B:$D,2,0),"")&amp;IFERROR(VLOOKUP(AD99,'FA2'!$E:$H,4,0),"")&amp;IFERROR(VLOOKUP(AD99,'EFL2'!$E:$H,4,0),"")&amp;IFERROR(VLOOKUP(AD99,'UCL2'!$G:$J,4,0),"")&amp;IFERROR(VLOOKUP(AD99,'EU2'!$G:$J,4,0),"")&amp;IFERROR(VLOOKUP(AD99,'EUC2'!$G:$J,4,0),"")</f>
        <v>UCLGroup stage6</v>
      </c>
      <c r="AE100" s="51" t="str">
        <f>IFERROR(VLOOKUP(AE99,'FPL FIX2'!$B:$D,2,0),"")&amp;IFERROR(VLOOKUP(AE99,'FA2'!$E:$H,4,0),"")&amp;IFERROR(VLOOKUP(AE99,'EFL2'!$E:$H,4,0),"")&amp;IFERROR(VLOOKUP(AE99,'UCL2'!$G:$J,4,0),"")&amp;IFERROR(VLOOKUP(AE99,'EU2'!$G:$J,4,0),"")&amp;IFERROR(VLOOKUP(AE99,'EUC2'!$G:$J,4,0),"")</f>
        <v>15FAFirst round proper</v>
      </c>
      <c r="AF100" s="51" t="str">
        <f>IFERROR(VLOOKUP(AF99,'FPL FIX2'!$B:$D,2,0),"")&amp;IFERROR(VLOOKUP(AF99,'FA2'!$E:$H,4,0),"")&amp;IFERROR(VLOOKUP(AF99,'EFL2'!$E:$H,4,0),"")&amp;IFERROR(VLOOKUP(AF99,'UCL2'!$G:$J,4,0),"")&amp;IFERROR(VLOOKUP(AF99,'EU2'!$G:$J,4,0),"")&amp;IFERROR(VLOOKUP(AF99,'EUC2'!$G:$J,4,0),"")</f>
        <v>EFLThird round</v>
      </c>
      <c r="AG100" s="51" t="str">
        <f>IFERROR(VLOOKUP(AG99,'FPL FIX2'!$B:$D,2,0),"")&amp;IFERROR(VLOOKUP(AG99,'FA2'!$E:$H,4,0),"")&amp;IFERROR(VLOOKUP(AG99,'EFL2'!$E:$H,4,0),"")&amp;IFERROR(VLOOKUP(AG99,'UCL2'!$G:$J,4,0),"")&amp;IFERROR(VLOOKUP(AG99,'EU2'!$G:$J,4,0),"")&amp;IFERROR(VLOOKUP(AG99,'EUC2'!$G:$J,4,0),"")</f>
        <v>16</v>
      </c>
      <c r="AH100" s="51" t="str">
        <f>IFERROR(VLOOKUP(AH99,'FPL FIX2'!$B:$D,2,0),"")&amp;IFERROR(VLOOKUP(AH99,'FA2'!$E:$H,4,0),"")&amp;IFERROR(VLOOKUP(AH99,'EFL2'!$E:$H,4,0),"")&amp;IFERROR(VLOOKUP(AH99,'UCL2'!$G:$J,4,0),"")&amp;IFERROR(VLOOKUP(AH99,'EU2'!$G:$J,4,0),"")&amp;IFERROR(VLOOKUP(AH99,'EUC2'!$G:$J,4,0),"")</f>
        <v>FAFirst round proper</v>
      </c>
      <c r="AI100" s="51" t="str">
        <f>IFERROR(VLOOKUP(AI99,'FPL FIX2'!$B:$D,2,0),"")&amp;IFERROR(VLOOKUP(AI99,'FA2'!$E:$H,4,0),"")&amp;IFERROR(VLOOKUP(AI99,'EFL2'!$E:$H,4,0),"")&amp;IFERROR(VLOOKUP(AI99,'UCL2'!$G:$J,4,0),"")&amp;IFERROR(VLOOKUP(AI99,'EU2'!$G:$J,4,0),"")&amp;IFERROR(VLOOKUP(AI99,'EUC2'!$G:$J,4,0),"")</f>
        <v/>
      </c>
      <c r="AJ100" s="51" t="str">
        <f>IFERROR(VLOOKUP(AJ99,'FPL FIX2'!$B:$D,2,0),"")&amp;IFERROR(VLOOKUP(AJ99,'FA2'!$E:$H,4,0),"")&amp;IFERROR(VLOOKUP(AJ99,'EFL2'!$E:$H,4,0),"")&amp;IFERROR(VLOOKUP(AJ99,'UCL2'!$G:$J,4,0),"")&amp;IFERROR(VLOOKUP(AJ99,'EU2'!$G:$J,4,0),"")&amp;IFERROR(VLOOKUP(AJ99,'EUC2'!$G:$J,4,0),"")</f>
        <v/>
      </c>
      <c r="AK100" s="51" t="str">
        <f>IFERROR(VLOOKUP(AK99,'FPL FIX2'!$B:$D,2,0),"")&amp;IFERROR(VLOOKUP(AK99,'FA2'!$E:$H,4,0),"")&amp;IFERROR(VLOOKUP(AK99,'EFL2'!$E:$H,4,0),"")&amp;IFERROR(VLOOKUP(AK99,'UCL2'!$G:$J,4,0),"")&amp;IFERROR(VLOOKUP(AK99,'EU2'!$G:$J,4,0),"")&amp;IFERROR(VLOOKUP(AK99,'EUC2'!$G:$J,4,0),"")</f>
        <v>FASecond round proper</v>
      </c>
      <c r="AL100" s="51" t="str">
        <f>IFERROR(VLOOKUP(AL99,'FPL FIX2'!$B:$D,2,0),"")&amp;IFERROR(VLOOKUP(AL99,'FA2'!$E:$H,4,0),"")&amp;IFERROR(VLOOKUP(AL99,'EFL2'!$E:$H,4,0),"")&amp;IFERROR(VLOOKUP(AL99,'UCL2'!$G:$J,4,0),"")&amp;IFERROR(VLOOKUP(AL99,'EU2'!$G:$J,4,0),"")&amp;IFERROR(VLOOKUP(AL99,'EUC2'!$G:$J,4,0),"")</f>
        <v/>
      </c>
      <c r="AM100" s="51" t="str">
        <f>IFERROR(VLOOKUP(AM99,'FPL FIX2'!$B:$D,2,0),"")&amp;IFERROR(VLOOKUP(AM99,'FA2'!$E:$H,4,0),"")&amp;IFERROR(VLOOKUP(AM99,'EFL2'!$E:$H,4,0),"")&amp;IFERROR(VLOOKUP(AM99,'UCL2'!$G:$J,4,0),"")&amp;IFERROR(VLOOKUP(AM99,'EU2'!$G:$J,4,0),"")&amp;IFERROR(VLOOKUP(AM99,'EUC2'!$G:$J,4,0),"")</f>
        <v/>
      </c>
      <c r="AN100" s="51" t="str">
        <f>IFERROR(VLOOKUP(AN99,'FPL FIX2'!$B:$D,2,0),"")&amp;IFERROR(VLOOKUP(AN99,'FA2'!$E:$H,4,0),"")&amp;IFERROR(VLOOKUP(AN99,'EFL2'!$E:$H,4,0),"")&amp;IFERROR(VLOOKUP(AN99,'UCL2'!$G:$J,4,0),"")&amp;IFERROR(VLOOKUP(AN99,'EU2'!$G:$J,4,0),"")&amp;IFERROR(VLOOKUP(AN99,'EUC2'!$G:$J,4,0),"")</f>
        <v/>
      </c>
      <c r="AO100" s="51" t="str">
        <f>IFERROR(VLOOKUP(AO99,'FPL FIX2'!$B:$D,2,0),"")&amp;IFERROR(VLOOKUP(AO99,'FA2'!$E:$H,4,0),"")&amp;IFERROR(VLOOKUP(AO99,'EFL2'!$E:$H,4,0),"")&amp;IFERROR(VLOOKUP(AO99,'UCL2'!$G:$J,4,0),"")&amp;IFERROR(VLOOKUP(AO99,'EU2'!$G:$J,4,0),"")&amp;IFERROR(VLOOKUP(AO99,'EUC2'!$G:$J,4,0),"")</f>
        <v/>
      </c>
      <c r="AP100" s="51" t="str">
        <f>IFERROR(VLOOKUP(AP99,'FPL FIX2'!$B:$D,2,0),"")&amp;IFERROR(VLOOKUP(AP99,'FA2'!$E:$H,4,0),"")&amp;IFERROR(VLOOKUP(AP99,'EFL2'!$E:$H,4,0),"")&amp;IFERROR(VLOOKUP(AP99,'UCL2'!$G:$J,4,0),"")&amp;IFERROR(VLOOKUP(AP99,'EU2'!$G:$J,4,0),"")&amp;IFERROR(VLOOKUP(AP99,'EUC2'!$G:$J,4,0),"")</f>
        <v/>
      </c>
      <c r="AQ100" s="51" t="str">
        <f>IFERROR(VLOOKUP(AQ99,'FPL FIX2'!$B:$D,2,0),"")&amp;IFERROR(VLOOKUP(AQ99,'FA2'!$E:$H,4,0),"")&amp;IFERROR(VLOOKUP(AQ99,'EFL2'!$E:$H,4,0),"")&amp;IFERROR(VLOOKUP(AQ99,'UCL2'!$G:$J,4,0),"")&amp;IFERROR(VLOOKUP(AQ99,'EU2'!$G:$J,4,0),"")&amp;IFERROR(VLOOKUP(AQ99,'EUC2'!$G:$J,4,0),"")</f>
        <v/>
      </c>
      <c r="AR100" s="51" t="str">
        <f>IFERROR(VLOOKUP(AR99,'FPL FIX2'!$B:$D,2,0),"")&amp;IFERROR(VLOOKUP(AR99,'FA2'!$E:$H,4,0),"")&amp;IFERROR(VLOOKUP(AR99,'EFL2'!$E:$H,4,0),"")&amp;IFERROR(VLOOKUP(AR99,'UCL2'!$G:$J,4,0),"")&amp;IFERROR(VLOOKUP(AR99,'EU2'!$G:$J,4,0),"")&amp;IFERROR(VLOOKUP(AR99,'EUC2'!$G:$J,4,0),"")</f>
        <v>EFLFourth round</v>
      </c>
      <c r="AS100" s="51" t="str">
        <f>IFERROR(VLOOKUP(AS99,'FPL FIX2'!$B:$D,2,0),"")&amp;IFERROR(VLOOKUP(AS99,'FA2'!$E:$H,4,0),"")&amp;IFERROR(VLOOKUP(AS99,'EFL2'!$E:$H,4,0),"")&amp;IFERROR(VLOOKUP(AS99,'UCL2'!$G:$J,4,0),"")&amp;IFERROR(VLOOKUP(AS99,'EU2'!$G:$J,4,0),"")&amp;IFERROR(VLOOKUP(AS99,'EUC2'!$G:$J,4,0),"")</f>
        <v/>
      </c>
      <c r="AT100" s="51" t="str">
        <f>IFERROR(VLOOKUP(AT99,'FPL FIX2'!$B:$D,2,0),"")&amp;IFERROR(VLOOKUP(AT99,'FA2'!$E:$H,4,0),"")&amp;IFERROR(VLOOKUP(AT99,'EFL2'!$E:$H,4,0),"")&amp;IFERROR(VLOOKUP(AT99,'UCL2'!$G:$J,4,0),"")&amp;IFERROR(VLOOKUP(AT99,'EU2'!$G:$J,4,0),"")&amp;IFERROR(VLOOKUP(AT99,'EUC2'!$G:$J,4,0),"")</f>
        <v>17</v>
      </c>
      <c r="AU100" s="51" t="str">
        <f>IFERROR(VLOOKUP(AU99,'FPL FIX2'!$B:$D,2,0),"")&amp;IFERROR(VLOOKUP(AU99,'FA2'!$E:$H,4,0),"")&amp;IFERROR(VLOOKUP(AU99,'EFL2'!$E:$H,4,0),"")&amp;IFERROR(VLOOKUP(AU99,'UCL2'!$G:$J,4,0),"")&amp;IFERROR(VLOOKUP(AU99,'EU2'!$G:$J,4,0),"")&amp;IFERROR(VLOOKUP(AU99,'EUC2'!$G:$J,4,0),"")</f>
        <v>18</v>
      </c>
      <c r="AV100" s="51" t="str">
        <f>IFERROR(VLOOKUP(AV99,'FPL FIX2'!$B:$D,2,0),"")&amp;IFERROR(VLOOKUP(AV99,'FA2'!$E:$H,4,0),"")&amp;IFERROR(VLOOKUP(AV99,'EFL2'!$E:$H,4,0),"")&amp;IFERROR(VLOOKUP(AV99,'UCL2'!$G:$J,4,0),"")&amp;IFERROR(VLOOKUP(AV99,'EU2'!$G:$J,4,0),"")&amp;IFERROR(VLOOKUP(AV99,'EUC2'!$G:$J,4,0),"")</f>
        <v>19</v>
      </c>
      <c r="AW100" s="51" t="str">
        <f>IFERROR(VLOOKUP(AW99,'FPL FIX2'!$B:$D,2,0),"")&amp;IFERROR(VLOOKUP(AW99,'FA2'!$E:$H,4,0),"")&amp;IFERROR(VLOOKUP(AW99,'EFL2'!$E:$H,4,0),"")&amp;IFERROR(VLOOKUP(AW99,'UCL2'!$G:$J,4,0),"")&amp;IFERROR(VLOOKUP(AW99,'EU2'!$G:$J,4,0),"")&amp;IFERROR(VLOOKUP(AW99,'EUC2'!$G:$J,4,0),"")</f>
        <v>FAThird round proper</v>
      </c>
      <c r="AX100" s="51" t="str">
        <f>IFERROR(VLOOKUP(AX99,'FPL FIX2'!$B:$D,2,0),"")&amp;IFERROR(VLOOKUP(AX99,'FA2'!$E:$H,4,0),"")&amp;IFERROR(VLOOKUP(AX99,'EFL2'!$E:$H,4,0),"")&amp;IFERROR(VLOOKUP(AX99,'UCL2'!$G:$J,4,0),"")&amp;IFERROR(VLOOKUP(AX99,'EU2'!$G:$J,4,0),"")&amp;IFERROR(VLOOKUP(AX99,'EUC2'!$G:$J,4,0),"")</f>
        <v>EFLQuarter-finals</v>
      </c>
      <c r="AY100" s="51" t="str">
        <f>IFERROR(VLOOKUP(AY99,'FPL FIX2'!$B:$D,2,0),"")&amp;IFERROR(VLOOKUP(AY99,'FA2'!$E:$H,4,0),"")&amp;IFERROR(VLOOKUP(AY99,'EFL2'!$E:$H,4,0),"")&amp;IFERROR(VLOOKUP(AY99,'UCL2'!$G:$J,4,0),"")&amp;IFERROR(VLOOKUP(AY99,'EU2'!$G:$J,4,0),"")&amp;IFERROR(VLOOKUP(AY99,'EUC2'!$G:$J,4,0),"")</f>
        <v>20</v>
      </c>
      <c r="AZ100" s="51" t="str">
        <f>IFERROR(VLOOKUP(AZ99,'FPL FIX2'!$B:$D,2,0),"")&amp;IFERROR(VLOOKUP(AZ99,'FA2'!$E:$H,4,0),"")&amp;IFERROR(VLOOKUP(AZ99,'EFL2'!$E:$H,4,0),"")&amp;IFERROR(VLOOKUP(AZ99,'UCL2'!$G:$J,4,0),"")&amp;IFERROR(VLOOKUP(AZ99,'EU2'!$G:$J,4,0),"")&amp;IFERROR(VLOOKUP(AZ99,'EUC2'!$G:$J,4,0),"")</f>
        <v>FAThird round proper</v>
      </c>
      <c r="BA100" s="51" t="str">
        <f>IFERROR(VLOOKUP(BA99,'FPL FIX2'!$B:$D,2,0),"")&amp;IFERROR(VLOOKUP(BA99,'FA2'!$E:$H,4,0),"")&amp;IFERROR(VLOOKUP(BA99,'EFL2'!$E:$H,4,0),"")&amp;IFERROR(VLOOKUP(BA99,'UCL2'!$G:$J,4,0),"")&amp;IFERROR(VLOOKUP(BA99,'EU2'!$G:$J,4,0),"")&amp;IFERROR(VLOOKUP(BA99,'EUC2'!$G:$J,4,0),"")</f>
        <v>21</v>
      </c>
      <c r="BB100" s="51" t="str">
        <f>IFERROR(VLOOKUP(BB99,'FPL FIX2'!$B:$D,2,0),"")&amp;IFERROR(VLOOKUP(BB99,'FA2'!$E:$H,4,0),"")&amp;IFERROR(VLOOKUP(BB99,'EFL2'!$E:$H,4,0),"")&amp;IFERROR(VLOOKUP(BB99,'UCL2'!$G:$J,4,0),"")&amp;IFERROR(VLOOKUP(BB99,'EU2'!$G:$J,4,0),"")&amp;IFERROR(VLOOKUP(BB99,'EUC2'!$G:$J,4,0),"")</f>
        <v>FAThird round properEFLSemi-finals</v>
      </c>
      <c r="BC100" s="51" t="str">
        <f>IFERROR(VLOOKUP(BC99,'FPL FIX2'!$B:$D,2,0),"")&amp;IFERROR(VLOOKUP(BC99,'FA2'!$E:$H,4,0),"")&amp;IFERROR(VLOOKUP(BC99,'EFL2'!$E:$H,4,0),"")&amp;IFERROR(VLOOKUP(BC99,'UCL2'!$G:$J,4,0),"")&amp;IFERROR(VLOOKUP(BC99,'EU2'!$G:$J,4,0),"")&amp;IFERROR(VLOOKUP(BC99,'EUC2'!$G:$J,4,0),"")</f>
        <v>FAFourth round proper</v>
      </c>
      <c r="BD100" s="51" t="str">
        <f>IFERROR(VLOOKUP(BD99,'FPL FIX2'!$B:$D,2,0),"")&amp;IFERROR(VLOOKUP(BD99,'FA2'!$E:$H,4,0),"")&amp;IFERROR(VLOOKUP(BD99,'EFL2'!$E:$H,4,0),"")&amp;IFERROR(VLOOKUP(BD99,'UCL2'!$G:$J,4,0),"")&amp;IFERROR(VLOOKUP(BD99,'EU2'!$G:$J,4,0),"")&amp;IFERROR(VLOOKUP(BD99,'EUC2'!$G:$J,4,0),"")</f>
        <v>FAFourth round properEFLSemi-finals</v>
      </c>
      <c r="BE100" s="51" t="str">
        <f>IFERROR(VLOOKUP(BE99,'FPL FIX2'!$B:$D,2,0),"")&amp;IFERROR(VLOOKUP(BE99,'FA2'!$E:$H,4,0),"")&amp;IFERROR(VLOOKUP(BE99,'EFL2'!$E:$H,4,0),"")&amp;IFERROR(VLOOKUP(BE99,'UCL2'!$G:$J,4,0),"")&amp;IFERROR(VLOOKUP(BE99,'EU2'!$G:$J,4,0),"")&amp;IFERROR(VLOOKUP(BE99,'EUC2'!$G:$J,4,0),"")</f>
        <v>22</v>
      </c>
      <c r="BF100" s="51" t="str">
        <f>IFERROR(VLOOKUP(BF99,'FPL FIX2'!$B:$D,2,0),"")&amp;IFERROR(VLOOKUP(BF99,'FA2'!$E:$H,4,0),"")&amp;IFERROR(VLOOKUP(BF99,'EFL2'!$E:$H,4,0),"")&amp;IFERROR(VLOOKUP(BF99,'UCL2'!$G:$J,4,0),"")&amp;IFERROR(VLOOKUP(BF99,'EU2'!$G:$J,4,0),"")&amp;IFERROR(VLOOKUP(BF99,'EUC2'!$G:$J,4,0),"")</f>
        <v>FAFourth round proper</v>
      </c>
      <c r="BG100" s="51" t="str">
        <f>IFERROR(VLOOKUP(BG99,'FPL FIX2'!$B:$D,2,0),"")&amp;IFERROR(VLOOKUP(BG99,'FA2'!$E:$H,4,0),"")&amp;IFERROR(VLOOKUP(BG99,'EFL2'!$E:$H,4,0),"")&amp;IFERROR(VLOOKUP(BG99,'UCL2'!$G:$J,4,0),"")&amp;IFERROR(VLOOKUP(BG99,'EU2'!$G:$J,4,0),"")&amp;IFERROR(VLOOKUP(BG99,'EUC2'!$G:$J,4,0),"")</f>
        <v>23</v>
      </c>
      <c r="BH100" s="51" t="str">
        <f>IFERROR(VLOOKUP(BH99,'FPL FIX2'!$B:$D,2,0),"")&amp;IFERROR(VLOOKUP(BH99,'FA2'!$E:$H,4,0),"")&amp;IFERROR(VLOOKUP(BH99,'EFL2'!$E:$H,4,0),"")&amp;IFERROR(VLOOKUP(BH99,'UCL2'!$G:$J,4,0),"")&amp;IFERROR(VLOOKUP(BH99,'EU2'!$G:$J,4,0),"")&amp;IFERROR(VLOOKUP(BH99,'EUC2'!$G:$J,4,0),"")</f>
        <v>UCLRound of 16</v>
      </c>
      <c r="BI100" s="51" t="str">
        <f>IFERROR(VLOOKUP(BI99,'FPL FIX2'!$B:$D,2,0),"")&amp;IFERROR(VLOOKUP(BI99,'FA2'!$E:$H,4,0),"")&amp;IFERROR(VLOOKUP(BI99,'EFL2'!$E:$H,4,0),"")&amp;IFERROR(VLOOKUP(BI99,'UCL2'!$G:$J,4,0),"")&amp;IFERROR(VLOOKUP(BI99,'EU2'!$G:$J,4,0),"")&amp;IFERROR(VLOOKUP(BI99,'EUC2'!$G:$J,4,0),"")</f>
        <v>24</v>
      </c>
      <c r="BJ100" s="51" t="str">
        <f>IFERROR(VLOOKUP(BJ99,'FPL FIX2'!$B:$D,2,0),"")&amp;IFERROR(VLOOKUP(BJ99,'FA2'!$E:$H,4,0),"")&amp;IFERROR(VLOOKUP(BJ99,'EFL2'!$E:$H,4,0),"")&amp;IFERROR(VLOOKUP(BJ99,'UCL2'!$G:$J,4,0),"")&amp;IFERROR(VLOOKUP(BJ99,'EU2'!$G:$J,4,0),"")&amp;IFERROR(VLOOKUP(BJ99,'EUC2'!$G:$J,4,0),"")</f>
        <v>UCLRound of 16</v>
      </c>
      <c r="BK100" s="51" t="str">
        <f>IFERROR(VLOOKUP(BK99,'FPL FIX2'!$B:$D,2,0),"")&amp;IFERROR(VLOOKUP(BK99,'FA2'!$E:$H,4,0),"")&amp;IFERROR(VLOOKUP(BK99,'EFL2'!$E:$H,4,0),"")&amp;IFERROR(VLOOKUP(BK99,'UCL2'!$G:$J,4,0),"")&amp;IFERROR(VLOOKUP(BK99,'EU2'!$G:$J,4,0),"")&amp;IFERROR(VLOOKUP(BK99,'EUC2'!$G:$J,4,0),"")</f>
        <v>25</v>
      </c>
      <c r="BL100" s="51" t="str">
        <f>IFERROR(VLOOKUP(BL99,'FPL FIX2'!$B:$D,2,0),"")&amp;IFERROR(VLOOKUP(BL99,'FA2'!$E:$H,4,0),"")&amp;IFERROR(VLOOKUP(BL99,'EFL2'!$E:$H,4,0),"")&amp;IFERROR(VLOOKUP(BL99,'UCL2'!$G:$J,4,0),"")&amp;IFERROR(VLOOKUP(BL99,'EU2'!$G:$J,4,0),"")&amp;IFERROR(VLOOKUP(BL99,'EUC2'!$G:$J,4,0),"")</f>
        <v>FAFifth round proper</v>
      </c>
      <c r="BM100" s="51" t="str">
        <f>IFERROR(VLOOKUP(BM99,'FPL FIX2'!$B:$D,2,0),"")&amp;IFERROR(VLOOKUP(BM99,'FA2'!$E:$H,4,0),"")&amp;IFERROR(VLOOKUP(BM99,'EFL2'!$E:$H,4,0),"")&amp;IFERROR(VLOOKUP(BM99,'UCL2'!$G:$J,4,0),"")&amp;IFERROR(VLOOKUP(BM99,'EU2'!$G:$J,4,0),"")&amp;IFERROR(VLOOKUP(BM99,'EUC2'!$G:$J,4,0),"")</f>
        <v>26</v>
      </c>
      <c r="BN100" s="51" t="str">
        <f>IFERROR(VLOOKUP(BN99,'FPL FIX2'!$B:$D,2,0),"")&amp;IFERROR(VLOOKUP(BN99,'FA2'!$E:$H,4,0),"")&amp;IFERROR(VLOOKUP(BN99,'EFL2'!$E:$H,4,0),"")&amp;IFERROR(VLOOKUP(BN99,'UCL2'!$G:$J,4,0),"")&amp;IFERROR(VLOOKUP(BN99,'EU2'!$G:$J,4,0),"")&amp;IFERROR(VLOOKUP(BN99,'EUC2'!$G:$J,4,0),"")</f>
        <v>UCLRound of 16EUR16EUCRound of 16</v>
      </c>
      <c r="BO100" s="51" t="str">
        <f>IFERROR(VLOOKUP(BO99,'FPL FIX2'!$B:$D,2,0),"")&amp;IFERROR(VLOOKUP(BO99,'FA2'!$E:$H,4,0),"")&amp;IFERROR(VLOOKUP(BO99,'EFL2'!$E:$H,4,0),"")&amp;IFERROR(VLOOKUP(BO99,'UCL2'!$G:$J,4,0),"")&amp;IFERROR(VLOOKUP(BO99,'EU2'!$G:$J,4,0),"")&amp;IFERROR(VLOOKUP(BO99,'EUC2'!$G:$J,4,0),"")</f>
        <v>27</v>
      </c>
      <c r="BP100" s="51" t="str">
        <f>IFERROR(VLOOKUP(BP99,'FPL FIX2'!$B:$D,2,0),"")&amp;IFERROR(VLOOKUP(BP99,'FA2'!$E:$H,4,0),"")&amp;IFERROR(VLOOKUP(BP99,'EFL2'!$E:$H,4,0),"")&amp;IFERROR(VLOOKUP(BP99,'UCL2'!$G:$J,4,0),"")&amp;IFERROR(VLOOKUP(BP99,'EU2'!$G:$J,4,0),"")&amp;IFERROR(VLOOKUP(BP99,'EUC2'!$G:$J,4,0),"")</f>
        <v>UCLRound of 16EUR16EUCR16</v>
      </c>
      <c r="BQ100" s="51" t="str">
        <f>IFERROR(VLOOKUP(BQ99,'FPL FIX2'!$B:$D,2,0),"")&amp;IFERROR(VLOOKUP(BQ99,'FA2'!$E:$H,4,0),"")&amp;IFERROR(VLOOKUP(BQ99,'EFL2'!$E:$H,4,0),"")&amp;IFERROR(VLOOKUP(BQ99,'UCL2'!$G:$J,4,0),"")&amp;IFERROR(VLOOKUP(BQ99,'EU2'!$G:$J,4,0),"")&amp;IFERROR(VLOOKUP(BQ99,'EUC2'!$G:$J,4,0),"")</f>
        <v>28FAQuarter-finals</v>
      </c>
      <c r="BR100" s="51" t="str">
        <f>IFERROR(VLOOKUP(BR99,'FPL FIX2'!$B:$D,2,0),"")&amp;IFERROR(VLOOKUP(BR99,'FA2'!$E:$H,4,0),"")&amp;IFERROR(VLOOKUP(BR99,'EFL2'!$E:$H,4,0),"")&amp;IFERROR(VLOOKUP(BR99,'UCL2'!$G:$J,4,0),"")&amp;IFERROR(VLOOKUP(BR99,'EU2'!$G:$J,4,0),"")&amp;IFERROR(VLOOKUP(BR99,'EUC2'!$G:$J,4,0),"")</f>
        <v/>
      </c>
      <c r="BS100" s="51" t="str">
        <f>IFERROR(VLOOKUP(BS99,'FPL FIX2'!$B:$D,2,0),"")&amp;IFERROR(VLOOKUP(BS99,'FA2'!$E:$H,4,0),"")&amp;IFERROR(VLOOKUP(BS99,'EFL2'!$E:$H,4,0),"")&amp;IFERROR(VLOOKUP(BS99,'UCL2'!$G:$J,4,0),"")&amp;IFERROR(VLOOKUP(BS99,'EU2'!$G:$J,4,0),"")&amp;IFERROR(VLOOKUP(BS99,'EUC2'!$G:$J,4,0),"")</f>
        <v/>
      </c>
      <c r="BT100" s="51" t="str">
        <f>IFERROR(VLOOKUP(BT99,'FPL FIX2'!$B:$D,2,0),"")&amp;IFERROR(VLOOKUP(BT99,'FA2'!$E:$H,4,0),"")&amp;IFERROR(VLOOKUP(BT99,'EFL2'!$E:$H,4,0),"")&amp;IFERROR(VLOOKUP(BT99,'UCL2'!$G:$J,4,0),"")&amp;IFERROR(VLOOKUP(BT99,'EU2'!$G:$J,4,0),"")&amp;IFERROR(VLOOKUP(BT99,'EUC2'!$G:$J,4,0),"")</f>
        <v/>
      </c>
      <c r="BU100" s="51" t="str">
        <f>IFERROR(VLOOKUP(BU99,'FPL FIX2'!$B:$D,2,0),"")&amp;IFERROR(VLOOKUP(BU99,'FA2'!$E:$H,4,0),"")&amp;IFERROR(VLOOKUP(BU99,'EFL2'!$E:$H,4,0),"")&amp;IFERROR(VLOOKUP(BU99,'UCL2'!$G:$J,4,0),"")&amp;IFERROR(VLOOKUP(BU99,'EU2'!$G:$J,4,0),"")&amp;IFERROR(VLOOKUP(BU99,'EUC2'!$G:$J,4,0),"")</f>
        <v>29</v>
      </c>
      <c r="BV100" s="51" t="str">
        <f>IFERROR(VLOOKUP(BV99,'FPL FIX2'!$B:$D,2,0),"")&amp;IFERROR(VLOOKUP(BV99,'FA2'!$E:$H,4,0),"")&amp;IFERROR(VLOOKUP(BV99,'EFL2'!$E:$H,4,0),"")&amp;IFERROR(VLOOKUP(BV99,'UCL2'!$G:$J,4,0),"")&amp;IFERROR(VLOOKUP(BV99,'EU2'!$G:$J,4,0),"")&amp;IFERROR(VLOOKUP(BV99,'EUC2'!$G:$J,4,0),"")</f>
        <v>29</v>
      </c>
      <c r="BW100" s="51" t="str">
        <f>IFERROR(VLOOKUP(BW99,'FPL FIX2'!$B:$D,2,0),"")&amp;IFERROR(VLOOKUP(BW99,'FA2'!$E:$H,4,0),"")&amp;IFERROR(VLOOKUP(BW99,'EFL2'!$E:$H,4,0),"")&amp;IFERROR(VLOOKUP(BW99,'UCL2'!$G:$J,4,0),"")&amp;IFERROR(VLOOKUP(BW99,'EU2'!$G:$J,4,0),"")&amp;IFERROR(VLOOKUP(BW99,'EUC2'!$G:$J,4,0),"")</f>
        <v>30</v>
      </c>
      <c r="BX100" s="51" t="str">
        <f>IFERROR(VLOOKUP(BX99,'FPL FIX2'!$B:$D,2,0),"")&amp;IFERROR(VLOOKUP(BX99,'FA2'!$E:$H,4,0),"")&amp;IFERROR(VLOOKUP(BX99,'EFL2'!$E:$H,4,0),"")&amp;IFERROR(VLOOKUP(BX99,'UCL2'!$G:$J,4,0),"")&amp;IFERROR(VLOOKUP(BX99,'EU2'!$G:$J,4,0),"")&amp;IFERROR(VLOOKUP(BX99,'EUC2'!$G:$J,4,0),"")</f>
        <v>UCLQuarter-finalsEUQFEUCQF</v>
      </c>
      <c r="BY100" s="51" t="str">
        <f>IFERROR(VLOOKUP(BY99,'FPL FIX2'!$B:$D,2,0),"")&amp;IFERROR(VLOOKUP(BY99,'FA2'!$E:$H,4,0),"")&amp;IFERROR(VLOOKUP(BY99,'EFL2'!$E:$H,4,0),"")&amp;IFERROR(VLOOKUP(BY99,'UCL2'!$G:$J,4,0),"")&amp;IFERROR(VLOOKUP(BY99,'EU2'!$G:$J,4,0),"")&amp;IFERROR(VLOOKUP(BY99,'EUC2'!$G:$J,4,0),"")</f>
        <v>31</v>
      </c>
      <c r="BZ100" s="51" t="str">
        <f>IFERROR(VLOOKUP(BZ99,'FPL FIX2'!$B:$D,2,0),"")&amp;IFERROR(VLOOKUP(BZ99,'FA2'!$E:$H,4,0),"")&amp;IFERROR(VLOOKUP(BZ99,'EFL2'!$E:$H,4,0),"")&amp;IFERROR(VLOOKUP(BZ99,'UCL2'!$G:$J,4,0),"")&amp;IFERROR(VLOOKUP(BZ99,'EU2'!$G:$J,4,0),"")&amp;IFERROR(VLOOKUP(BZ99,'EUC2'!$G:$J,4,0),"")</f>
        <v>UCLQuarter-finalsEUQFEUCQF</v>
      </c>
      <c r="CA100" s="51" t="str">
        <f>IFERROR(VLOOKUP(CA99,'FPL FIX2'!$B:$D,2,0),"")&amp;IFERROR(VLOOKUP(CA99,'FA2'!$E:$H,4,0),"")&amp;IFERROR(VLOOKUP(CA99,'EFL2'!$E:$H,4,0),"")&amp;IFERROR(VLOOKUP(CA99,'UCL2'!$G:$J,4,0),"")&amp;IFERROR(VLOOKUP(CA99,'EU2'!$G:$J,4,0),"")&amp;IFERROR(VLOOKUP(CA99,'EUC2'!$G:$J,4,0),"")</f>
        <v>32FASemi-finals</v>
      </c>
      <c r="CB100" s="51" t="str">
        <f>IFERROR(VLOOKUP(CB99,'FPL FIX2'!$B:$D,2,0),"")&amp;IFERROR(VLOOKUP(CB99,'FA2'!$E:$H,4,0),"")&amp;IFERROR(VLOOKUP(CB99,'EFL2'!$E:$H,4,0),"")&amp;IFERROR(VLOOKUP(CB99,'UCL2'!$G:$J,4,0),"")&amp;IFERROR(VLOOKUP(CB99,'EU2'!$G:$J,4,0),"")&amp;IFERROR(VLOOKUP(CB99,'EUC2'!$G:$J,4,0),"")</f>
        <v>33</v>
      </c>
      <c r="CC100" s="51" t="str">
        <f>IFERROR(VLOOKUP(CC99,'FPL FIX2'!$B:$D,2,0),"")&amp;IFERROR(VLOOKUP(CC99,'FA2'!$E:$H,4,0),"")&amp;IFERROR(VLOOKUP(CC99,'EFL2'!$E:$H,4,0),"")&amp;IFERROR(VLOOKUP(CC99,'UCL2'!$G:$J,4,0),"")&amp;IFERROR(VLOOKUP(CC99,'EU2'!$G:$J,4,0),"")&amp;IFERROR(VLOOKUP(CC99,'EUC2'!$G:$J,4,0),"")</f>
        <v>34</v>
      </c>
      <c r="CD100" s="51" t="str">
        <f>IFERROR(VLOOKUP(CD99,'FPL FIX2'!$B:$D,2,0),"")&amp;IFERROR(VLOOKUP(CD99,'FA2'!$E:$H,4,0),"")&amp;IFERROR(VLOOKUP(CD99,'EFL2'!$E:$H,4,0),"")&amp;IFERROR(VLOOKUP(CD99,'UCL2'!$G:$J,4,0),"")&amp;IFERROR(VLOOKUP(CD99,'EU2'!$G:$J,4,0),"")&amp;IFERROR(VLOOKUP(CD99,'EUC2'!$G:$J,4,0),"")</f>
        <v>34</v>
      </c>
      <c r="CE100" s="51" t="str">
        <f>IFERROR(VLOOKUP(CE99,'FPL FIX2'!$B:$D,2,0),"")&amp;IFERROR(VLOOKUP(CE99,'FA2'!$E:$H,4,0),"")&amp;IFERROR(VLOOKUP(CE99,'EFL2'!$E:$H,4,0),"")&amp;IFERROR(VLOOKUP(CE99,'UCL2'!$G:$J,4,0),"")&amp;IFERROR(VLOOKUP(CE99,'EU2'!$G:$J,4,0),"")&amp;IFERROR(VLOOKUP(CE99,'EUC2'!$G:$J,4,0),"")</f>
        <v>35</v>
      </c>
      <c r="CF100" s="51" t="str">
        <f>IFERROR(VLOOKUP(CF99,'FPL FIX2'!$B:$D,2,0),"")&amp;IFERROR(VLOOKUP(CF99,'FA2'!$E:$H,4,0),"")&amp;IFERROR(VLOOKUP(CF99,'EFL2'!$E:$H,4,0),"")&amp;IFERROR(VLOOKUP(CF99,'UCL2'!$G:$J,4,0),"")&amp;IFERROR(VLOOKUP(CF99,'EU2'!$G:$J,4,0),"")&amp;IFERROR(VLOOKUP(CF99,'EUC2'!$G:$J,4,0),"")</f>
        <v>UCLSemi-finalsEUSFEUCSF</v>
      </c>
      <c r="CG100" s="51" t="str">
        <f>IFERROR(VLOOKUP(CG99,'FPL FIX2'!$B:$D,2,0),"")&amp;IFERROR(VLOOKUP(CG99,'FA2'!$E:$H,4,0),"")&amp;IFERROR(VLOOKUP(CG99,'EFL2'!$E:$H,4,0),"")&amp;IFERROR(VLOOKUP(CG99,'UCL2'!$G:$J,4,0),"")&amp;IFERROR(VLOOKUP(CG99,'EU2'!$G:$J,4,0),"")&amp;IFERROR(VLOOKUP(CG99,'EUC2'!$G:$J,4,0),"")</f>
        <v>36</v>
      </c>
      <c r="CH100" s="51" t="str">
        <f>IFERROR(VLOOKUP(CH99,'FPL FIX2'!$B:$D,2,0),"")&amp;IFERROR(VLOOKUP(CH99,'FA2'!$E:$H,4,0),"")&amp;IFERROR(VLOOKUP(CH99,'EFL2'!$E:$H,4,0),"")&amp;IFERROR(VLOOKUP(CH99,'UCL2'!$G:$J,4,0),"")&amp;IFERROR(VLOOKUP(CH99,'EU2'!$G:$J,4,0),"")&amp;IFERROR(VLOOKUP(CH99,'EUC2'!$G:$J,4,0),"")</f>
        <v>UCLSemi-finalsEUSFEUCSF</v>
      </c>
      <c r="CI100" s="51" t="str">
        <f>IFERROR(VLOOKUP(CI99,'FPL FIX2'!$B:$D,2,0),"")&amp;IFERROR(VLOOKUP(CI99,'FA2'!$E:$H,4,0),"")&amp;IFERROR(VLOOKUP(CI99,'EFL2'!$E:$H,4,0),"")&amp;IFERROR(VLOOKUP(CI99,'UCL2'!$G:$J,4,0),"")&amp;IFERROR(VLOOKUP(CI99,'EU2'!$G:$J,4,0),"")&amp;IFERROR(VLOOKUP(CI99,'EUC2'!$G:$J,4,0),"")</f>
        <v>37</v>
      </c>
      <c r="CJ100" s="51" t="str">
        <f>IFERROR(VLOOKUP(CJ99,'FPL FIX2'!$B:$D,2,0),"")&amp;IFERROR(VLOOKUP(CJ99,'FA2'!$E:$H,4,0),"")&amp;IFERROR(VLOOKUP(CJ99,'EFL2'!$E:$H,4,0),"")&amp;IFERROR(VLOOKUP(CJ99,'UCL2'!$G:$J,4,0),"")&amp;IFERROR(VLOOKUP(CJ99,'EU2'!$G:$J,4,0),"")&amp;IFERROR(VLOOKUP(CJ99,'EUC2'!$G:$J,4,0),"")</f>
        <v/>
      </c>
      <c r="CK100" s="51" t="str">
        <f>IFERROR(VLOOKUP(CK99,'FPL FIX2'!$B:$D,2,0),"")&amp;IFERROR(VLOOKUP(CK99,'FA2'!$E:$H,4,0),"")&amp;IFERROR(VLOOKUP(CK99,'EFL2'!$E:$H,4,0),"")&amp;IFERROR(VLOOKUP(CK99,'UCL2'!$G:$J,4,0),"")&amp;IFERROR(VLOOKUP(CK99,'EU2'!$G:$J,4,0),"")&amp;IFERROR(VLOOKUP(CK99,'EUC2'!$G:$J,4,0),"")</f>
        <v/>
      </c>
      <c r="CL100" s="51" t="str">
        <f>IFERROR(VLOOKUP(CL99,'FPL FIX2'!$B:$D,2,0),"")&amp;IFERROR(VLOOKUP(CL99,'FA2'!$E:$H,4,0),"")&amp;IFERROR(VLOOKUP(CL99,'EFL2'!$E:$H,4,0),"")&amp;IFERROR(VLOOKUP(CL99,'UCL2'!$G:$J,4,0),"")&amp;IFERROR(VLOOKUP(CL99,'EU2'!$G:$J,4,0),"")&amp;IFERROR(VLOOKUP(CL99,'EUC2'!$G:$J,4,0),"")</f>
        <v/>
      </c>
      <c r="CM100" s="51" t="str">
        <f>IFERROR(VLOOKUP(CM99,'FPL FIX2'!$B:$D,2,0),"")&amp;IFERROR(VLOOKUP(CM99,'FA2'!$E:$H,4,0),"")&amp;IFERROR(VLOOKUP(CM99,'EFL2'!$E:$H,4,0),"")&amp;IFERROR(VLOOKUP(CM99,'UCL2'!$G:$J,4,0),"")&amp;IFERROR(VLOOKUP(CM99,'EU2'!$G:$J,4,0),"")&amp;IFERROR(VLOOKUP(CM99,'EUC2'!$G:$J,4,0),"")</f>
        <v>FAf</v>
      </c>
      <c r="CN100" s="51" t="str">
        <f>IFERROR(VLOOKUP(CN99,'FPL FIX2'!$B:$D,2,0),"")&amp;IFERROR(VLOOKUP(CN99,'FA2'!$E:$H,4,0),"")&amp;IFERROR(VLOOKUP(CN99,'EFL2'!$E:$H,4,0),"")&amp;IFERROR(VLOOKUP(CN99,'UCL2'!$G:$J,4,0),"")&amp;IFERROR(VLOOKUP(CN99,'EU2'!$G:$J,4,0),"")&amp;IFERROR(VLOOKUP(CN99,'EUC2'!$G:$J,4,0),"")</f>
        <v>EUCF</v>
      </c>
      <c r="CO100" s="51" t="str">
        <f>IFERROR(VLOOKUP(CO99,'FPL FIX2'!$B:$D,2,0),"")&amp;IFERROR(VLOOKUP(CO99,'FA2'!$E:$H,4,0),"")&amp;IFERROR(VLOOKUP(CO99,'EFL2'!$E:$H,4,0),"")&amp;IFERROR(VLOOKUP(CO99,'UCL2'!$G:$J,4,0),"")&amp;IFERROR(VLOOKUP(CO99,'EU2'!$G:$J,4,0),"")&amp;IFERROR(VLOOKUP(CO99,'EUC2'!$G:$J,4,0),"")</f>
        <v>UCLf</v>
      </c>
      <c r="CP100" s="51" t="str">
        <f>IFERROR(VLOOKUP(CP99,'FPL FIX2'!$B:$D,2,0),"")&amp;IFERROR(VLOOKUP(CP99,'FA2'!$E:$H,4,0),"")&amp;IFERROR(VLOOKUP(CP99,'EFL2'!$E:$H,4,0),"")&amp;IFERROR(VLOOKUP(CP99,'UCL2'!$G:$J,4,0),"")&amp;IFERROR(VLOOKUP(CP99,'EU2'!$G:$J,4,0),"")&amp;IFERROR(VLOOKUP(CP99,'EUC2'!$G:$J,4,0),"")</f>
        <v/>
      </c>
      <c r="CQ100" s="51" t="str">
        <f>IFERROR(VLOOKUP(CQ99,'FPL FIX2'!$B:$D,2,0),"")&amp;IFERROR(VLOOKUP(CQ99,'FA2'!$E:$H,4,0),"")&amp;IFERROR(VLOOKUP(CQ99,'EFL2'!$E:$H,4,0),"")&amp;IFERROR(VLOOKUP(CQ99,'UCL2'!$G:$J,4,0),"")&amp;IFERROR(VLOOKUP(CQ99,'EU2'!$G:$J,4,0),"")&amp;IFERROR(VLOOKUP(CQ99,'EUC2'!$G:$J,4,0),"")</f>
        <v/>
      </c>
      <c r="CR100" s="51" t="str">
        <f>IFERROR(VLOOKUP(CR99,'FPL FIX2'!$B:$D,2,0),"")&amp;IFERROR(VLOOKUP(CR99,'FA2'!$E:$H,4,0),"")&amp;IFERROR(VLOOKUP(CR99,'EFL2'!$E:$H,4,0),"")&amp;IFERROR(VLOOKUP(CR99,'UCL2'!$G:$J,4,0),"")&amp;IFERROR(VLOOKUP(CR99,'EU2'!$G:$J,4,0),"")&amp;IFERROR(VLOOKUP(CR99,'EUC2'!$G:$J,4,0),"")</f>
        <v/>
      </c>
      <c r="CS100" s="51" t="str">
        <f>IFERROR(VLOOKUP(CS99,'FPL FIX2'!$B:$D,2,0),"")&amp;IFERROR(VLOOKUP(CS99,'FA2'!$E:$H,4,0),"")&amp;IFERROR(VLOOKUP(CS99,'EFL2'!$E:$H,4,0),"")&amp;IFERROR(VLOOKUP(CS99,'UCL2'!$G:$J,4,0),"")&amp;IFERROR(VLOOKUP(CS99,'EU2'!$G:$J,4,0),"")&amp;IFERROR(VLOOKUP(CS99,'EUC2'!$G:$J,4,0),"")</f>
        <v/>
      </c>
      <c r="CT100" s="51" t="str">
        <f>IFERROR(VLOOKUP(CT99,'FPL FIX2'!$B:$D,2,0),"")&amp;IFERROR(VLOOKUP(CT99,'FA2'!$E:$H,4,0),"")&amp;IFERROR(VLOOKUP(CT99,'EFL2'!$E:$H,4,0),"")&amp;IFERROR(VLOOKUP(CT99,'UCL2'!$G:$J,4,0),"")&amp;IFERROR(VLOOKUP(CT99,'EU2'!$G:$J,4,0),"")&amp;IFERROR(VLOOKUP(CT99,'EUC2'!$G:$J,4,0),"")</f>
        <v/>
      </c>
      <c r="CU100" s="51" t="str">
        <f>IFERROR(VLOOKUP(CU99,'FPL FIX2'!$B:$D,2,0),"")&amp;IFERROR(VLOOKUP(CU99,'FA2'!$E:$H,4,0),"")&amp;IFERROR(VLOOKUP(CU99,'EFL2'!$E:$H,4,0),"")&amp;IFERROR(VLOOKUP(CU99,'UCL2'!$G:$J,4,0),"")&amp;IFERROR(VLOOKUP(CU99,'EU2'!$G:$J,4,0),"")&amp;IFERROR(VLOOKUP(CU99,'EUC2'!$G:$J,4,0),"")</f>
        <v/>
      </c>
      <c r="CV100" s="51" t="str">
        <f>IFERROR(VLOOKUP(CV99,'FPL FIX2'!$B:$D,2,0),"")&amp;IFERROR(VLOOKUP(CV99,'FA2'!$E:$H,4,0),"")&amp;IFERROR(VLOOKUP(CV99,'EFL2'!$E:$H,4,0),"")&amp;IFERROR(VLOOKUP(CV99,'UCL2'!$G:$J,4,0),"")&amp;IFERROR(VLOOKUP(CV99,'EU2'!$G:$J,4,0),"")&amp;IFERROR(VLOOKUP(CV99,'EUC2'!$G:$J,4,0),"")</f>
        <v/>
      </c>
      <c r="CW100" s="51" t="str">
        <f>IFERROR(VLOOKUP(CW99,'FPL FIX2'!$B:$D,2,0),"")&amp;IFERROR(VLOOKUP(CW99,'FA2'!$E:$H,4,0),"")&amp;IFERROR(VLOOKUP(CW99,'EFL2'!$E:$H,4,0),"")&amp;IFERROR(VLOOKUP(CW99,'UCL2'!$G:$J,4,0),"")&amp;IFERROR(VLOOKUP(CW99,'EU2'!$G:$J,4,0),"")&amp;IFERROR(VLOOKUP(CW99,'EUC2'!$G:$J,4,0),"")</f>
        <v/>
      </c>
      <c r="CX100" s="51" t="str">
        <f>IFERROR(VLOOKUP(CX99,'FPL FIX2'!$B:$D,2,0),"")&amp;IFERROR(VLOOKUP(CX99,'FA2'!$E:$H,4,0),"")&amp;IFERROR(VLOOKUP(CX99,'EFL2'!$E:$H,4,0),"")&amp;IFERROR(VLOOKUP(CX99,'UCL2'!$G:$J,4,0),"")&amp;IFERROR(VLOOKUP(CX99,'EU2'!$G:$J,4,0),"")&amp;IFERROR(VLOOKUP(CX99,'EUC2'!$G:$J,4,0),"")</f>
        <v/>
      </c>
      <c r="CY100" s="51" t="str">
        <f>IFERROR(VLOOKUP(CY99,'FPL FIX2'!$B:$D,2,0),"")&amp;IFERROR(VLOOKUP(CY99,'FA2'!$E:$H,4,0),"")&amp;IFERROR(VLOOKUP(CY99,'EFL2'!$E:$H,4,0),"")&amp;IFERROR(VLOOKUP(CY99,'UCL2'!$G:$J,4,0),"")&amp;IFERROR(VLOOKUP(CY99,'EU2'!$G:$J,4,0),"")&amp;IFERROR(VLOOKUP(CY99,'EUC2'!$G:$J,4,0),"")</f>
        <v/>
      </c>
      <c r="CZ100" s="51" t="str">
        <f>IFERROR(VLOOKUP(CZ99,'FPL FIX2'!$B:$D,2,0),"")&amp;IFERROR(VLOOKUP(CZ99,'FA2'!$E:$H,4,0),"")&amp;IFERROR(VLOOKUP(CZ99,'EFL2'!$E:$H,4,0),"")&amp;IFERROR(VLOOKUP(CZ99,'UCL2'!$G:$J,4,0),"")&amp;IFERROR(VLOOKUP(CZ99,'EU2'!$G:$J,4,0),"")&amp;IFERROR(VLOOKUP(CZ99,'EUC2'!$G:$J,4,0),"")</f>
        <v/>
      </c>
      <c r="DA100" s="51" t="str">
        <f>IFERROR(VLOOKUP(DA99,'FPL FIX2'!$B:$D,2,0),"")&amp;IFERROR(VLOOKUP(DA99,'FA2'!$E:$H,4,0),"")&amp;IFERROR(VLOOKUP(DA99,'EFL2'!$E:$H,4,0),"")&amp;IFERROR(VLOOKUP(DA99,'UCL2'!$G:$J,4,0),"")&amp;IFERROR(VLOOKUP(DA99,'EU2'!$G:$J,4,0),"")&amp;IFERROR(VLOOKUP(DA99,'EUC2'!$G:$J,4,0),"")</f>
        <v/>
      </c>
      <c r="DB100" s="51" t="str">
        <f>IFERROR(VLOOKUP(DB99,'FPL FIX2'!$B:$D,2,0),"")&amp;IFERROR(VLOOKUP(DB99,'FA2'!$E:$H,4,0),"")&amp;IFERROR(VLOOKUP(DB99,'EFL2'!$E:$H,4,0),"")&amp;IFERROR(VLOOKUP(DB99,'UCL2'!$G:$J,4,0),"")&amp;IFERROR(VLOOKUP(DB99,'EU2'!$G:$J,4,0),"")&amp;IFERROR(VLOOKUP(DB99,'EUC2'!$G:$J,4,0),"")</f>
        <v/>
      </c>
      <c r="DC100" s="51" t="str">
        <f>IFERROR(VLOOKUP(DC99,'FPL FIX2'!$B:$D,2,0),"")&amp;IFERROR(VLOOKUP(DC99,'FA2'!$E:$H,4,0),"")&amp;IFERROR(VLOOKUP(DC99,'EFL2'!$E:$H,4,0),"")&amp;IFERROR(VLOOKUP(DC99,'UCL2'!$G:$J,4,0),"")&amp;IFERROR(VLOOKUP(DC99,'EU2'!$G:$J,4,0),"")&amp;IFERROR(VLOOKUP(DC99,'EUC2'!$G:$J,4,0),"")</f>
        <v/>
      </c>
      <c r="DD100" s="21"/>
      <c r="DE100" s="224" t="s">
        <v>1127</v>
      </c>
      <c r="DF100" s="224"/>
      <c r="DG100" s="224"/>
      <c r="DH100" s="227" t="s">
        <v>1128</v>
      </c>
      <c r="DI100" s="227"/>
      <c r="DJ100" s="227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21"/>
      <c r="JE100" s="21"/>
      <c r="JF100" s="21"/>
      <c r="JG100" s="21"/>
      <c r="JH100" s="21"/>
      <c r="JI100" s="21"/>
      <c r="JJ100" s="21"/>
      <c r="JK100" s="21"/>
      <c r="JL100" s="21"/>
      <c r="JM100" s="21"/>
      <c r="JN100" s="21"/>
      <c r="JO100" s="21"/>
      <c r="JP100" s="21"/>
      <c r="JQ100" s="21"/>
      <c r="JR100" s="21"/>
      <c r="JS100" s="21"/>
      <c r="JT100" s="21"/>
      <c r="JU100" s="21"/>
      <c r="JV100" s="21"/>
      <c r="JW100" s="21"/>
      <c r="JX100" s="21"/>
      <c r="JY100" s="21"/>
      <c r="JZ100" s="21"/>
      <c r="KA100" s="21"/>
      <c r="KB100" s="21"/>
      <c r="KC100" s="21"/>
      <c r="KD100" s="21"/>
      <c r="KE100" s="21"/>
      <c r="KF100" s="21"/>
      <c r="KG100" s="21"/>
      <c r="KH100" s="21"/>
      <c r="KI100" s="21"/>
      <c r="KJ100" s="21"/>
      <c r="KK100" s="21"/>
      <c r="KL100" s="21"/>
      <c r="KM100" s="21"/>
      <c r="KN100" s="21"/>
      <c r="KO100" s="21"/>
      <c r="KP100" s="21"/>
      <c r="KQ100" s="21"/>
      <c r="KR100" s="21"/>
      <c r="KS100" s="21"/>
      <c r="KT100" s="21"/>
      <c r="KU100" s="21"/>
      <c r="KV100" s="21"/>
      <c r="KW100" s="21"/>
      <c r="KX100" s="21"/>
      <c r="KY100" s="21"/>
      <c r="KZ100" s="21"/>
      <c r="LA100" s="21"/>
      <c r="LB100" s="21"/>
      <c r="LC100" s="21"/>
      <c r="LD100" s="21"/>
      <c r="LE100" s="21"/>
      <c r="LF100" s="21"/>
      <c r="LG100" s="21"/>
      <c r="LH100" s="21"/>
      <c r="LI100" s="21"/>
      <c r="LJ100" s="21"/>
      <c r="LK100" s="21"/>
      <c r="LL100" s="21"/>
      <c r="LM100" s="21"/>
      <c r="LN100" s="21"/>
      <c r="LO100" s="21"/>
      <c r="LP100" s="21"/>
      <c r="LQ100" s="21"/>
      <c r="LR100" s="21"/>
      <c r="LS100" s="21"/>
      <c r="LT100" s="21"/>
      <c r="LU100" s="21"/>
      <c r="LV100" s="21"/>
      <c r="LW100" s="21"/>
      <c r="LX100" s="21"/>
      <c r="LY100" s="21"/>
      <c r="LZ100" s="21"/>
      <c r="MA100" s="21"/>
      <c r="MB100" s="21"/>
      <c r="MC100" s="21"/>
      <c r="MD100" s="21"/>
      <c r="ME100" s="21"/>
      <c r="MF100" s="21"/>
      <c r="MG100" s="21"/>
      <c r="MH100" s="21"/>
      <c r="MI100" s="21"/>
      <c r="MJ100" s="21"/>
      <c r="MK100" s="21"/>
      <c r="ML100" s="21"/>
      <c r="MM100" s="21"/>
      <c r="MN100" s="21"/>
      <c r="MO100" s="21"/>
      <c r="MP100" s="21"/>
      <c r="MQ100" s="21"/>
      <c r="MR100" s="21"/>
      <c r="MS100" s="21"/>
      <c r="MT100" s="21"/>
      <c r="MU100" s="21"/>
      <c r="MV100" s="21"/>
      <c r="MW100" s="21"/>
      <c r="MX100" s="21"/>
      <c r="MY100" s="21"/>
      <c r="MZ100" s="21"/>
      <c r="NA100" s="21"/>
      <c r="NB100" s="21"/>
      <c r="NC100" s="21"/>
    </row>
    <row r="101" spans="1:367" s="52" customFormat="1" ht="14.25" customHeight="1" x14ac:dyDescent="0.2">
      <c r="C101" s="66" t="s">
        <v>1117</v>
      </c>
      <c r="D101" s="53" t="str">
        <f>IFERROR(D100*1,"")</f>
        <v/>
      </c>
      <c r="E101" s="53">
        <f t="shared" ref="E101:BP101" si="4">IFERROR(E100*1,"")</f>
        <v>1</v>
      </c>
      <c r="F101" s="53" t="str">
        <f t="shared" si="4"/>
        <v/>
      </c>
      <c r="G101" s="53">
        <f t="shared" si="4"/>
        <v>2</v>
      </c>
      <c r="H101" s="53" t="str">
        <f t="shared" si="4"/>
        <v/>
      </c>
      <c r="I101" s="53">
        <f t="shared" si="4"/>
        <v>3</v>
      </c>
      <c r="J101" s="53" t="str">
        <f t="shared" si="4"/>
        <v/>
      </c>
      <c r="K101" s="53">
        <f t="shared" si="4"/>
        <v>4</v>
      </c>
      <c r="L101" s="53">
        <f t="shared" si="4"/>
        <v>5</v>
      </c>
      <c r="M101" s="53">
        <f t="shared" si="4"/>
        <v>6</v>
      </c>
      <c r="N101" s="53" t="str">
        <f t="shared" si="4"/>
        <v/>
      </c>
      <c r="O101" s="53" t="str">
        <f t="shared" si="4"/>
        <v/>
      </c>
      <c r="P101" s="53" t="str">
        <f t="shared" si="4"/>
        <v/>
      </c>
      <c r="Q101" s="53">
        <f t="shared" si="4"/>
        <v>8</v>
      </c>
      <c r="R101" s="53" t="str">
        <f t="shared" si="4"/>
        <v/>
      </c>
      <c r="S101" s="53" t="str">
        <f t="shared" si="4"/>
        <v/>
      </c>
      <c r="T101" s="53" t="str">
        <f t="shared" si="4"/>
        <v/>
      </c>
      <c r="U101" s="53">
        <f t="shared" si="4"/>
        <v>9</v>
      </c>
      <c r="V101" s="53" t="str">
        <f t="shared" si="4"/>
        <v/>
      </c>
      <c r="W101" s="53">
        <f t="shared" si="4"/>
        <v>10</v>
      </c>
      <c r="X101" s="53" t="str">
        <f t="shared" si="4"/>
        <v/>
      </c>
      <c r="Y101" s="53">
        <f t="shared" si="4"/>
        <v>11</v>
      </c>
      <c r="Z101" s="53">
        <f t="shared" si="4"/>
        <v>12</v>
      </c>
      <c r="AA101" s="53">
        <f t="shared" si="4"/>
        <v>13</v>
      </c>
      <c r="AB101" s="53" t="str">
        <f t="shared" si="4"/>
        <v/>
      </c>
      <c r="AC101" s="53">
        <f t="shared" si="4"/>
        <v>14</v>
      </c>
      <c r="AD101" s="53" t="str">
        <f t="shared" si="4"/>
        <v/>
      </c>
      <c r="AE101" s="53" t="str">
        <f t="shared" si="4"/>
        <v/>
      </c>
      <c r="AF101" s="53" t="str">
        <f t="shared" si="4"/>
        <v/>
      </c>
      <c r="AG101" s="53">
        <f t="shared" si="4"/>
        <v>16</v>
      </c>
      <c r="AH101" s="53" t="str">
        <f t="shared" si="4"/>
        <v/>
      </c>
      <c r="AI101" s="53" t="str">
        <f t="shared" si="4"/>
        <v/>
      </c>
      <c r="AJ101" s="53" t="str">
        <f t="shared" si="4"/>
        <v/>
      </c>
      <c r="AK101" s="53" t="str">
        <f t="shared" si="4"/>
        <v/>
      </c>
      <c r="AL101" s="53" t="str">
        <f t="shared" si="4"/>
        <v/>
      </c>
      <c r="AM101" s="53" t="str">
        <f t="shared" si="4"/>
        <v/>
      </c>
      <c r="AN101" s="53" t="str">
        <f t="shared" si="4"/>
        <v/>
      </c>
      <c r="AO101" s="53" t="str">
        <f t="shared" si="4"/>
        <v/>
      </c>
      <c r="AP101" s="53" t="str">
        <f t="shared" si="4"/>
        <v/>
      </c>
      <c r="AQ101" s="53" t="str">
        <f t="shared" si="4"/>
        <v/>
      </c>
      <c r="AR101" s="53" t="str">
        <f t="shared" si="4"/>
        <v/>
      </c>
      <c r="AS101" s="53" t="str">
        <f t="shared" si="4"/>
        <v/>
      </c>
      <c r="AT101" s="53">
        <f t="shared" si="4"/>
        <v>17</v>
      </c>
      <c r="AU101" s="53">
        <f t="shared" si="4"/>
        <v>18</v>
      </c>
      <c r="AV101" s="53">
        <f t="shared" si="4"/>
        <v>19</v>
      </c>
      <c r="AW101" s="53" t="str">
        <f t="shared" si="4"/>
        <v/>
      </c>
      <c r="AX101" s="53" t="str">
        <f t="shared" si="4"/>
        <v/>
      </c>
      <c r="AY101" s="53">
        <f t="shared" si="4"/>
        <v>20</v>
      </c>
      <c r="AZ101" s="53" t="str">
        <f t="shared" si="4"/>
        <v/>
      </c>
      <c r="BA101" s="53">
        <f t="shared" si="4"/>
        <v>21</v>
      </c>
      <c r="BB101" s="53" t="str">
        <f t="shared" si="4"/>
        <v/>
      </c>
      <c r="BC101" s="53" t="str">
        <f t="shared" si="4"/>
        <v/>
      </c>
      <c r="BD101" s="53" t="str">
        <f t="shared" si="4"/>
        <v/>
      </c>
      <c r="BE101" s="53">
        <f t="shared" si="4"/>
        <v>22</v>
      </c>
      <c r="BF101" s="53" t="str">
        <f t="shared" si="4"/>
        <v/>
      </c>
      <c r="BG101" s="53">
        <f t="shared" si="4"/>
        <v>23</v>
      </c>
      <c r="BH101" s="53" t="str">
        <f t="shared" si="4"/>
        <v/>
      </c>
      <c r="BI101" s="53">
        <f t="shared" si="4"/>
        <v>24</v>
      </c>
      <c r="BJ101" s="53" t="str">
        <f t="shared" si="4"/>
        <v/>
      </c>
      <c r="BK101" s="53">
        <f t="shared" si="4"/>
        <v>25</v>
      </c>
      <c r="BL101" s="53" t="str">
        <f t="shared" si="4"/>
        <v/>
      </c>
      <c r="BM101" s="53">
        <f t="shared" si="4"/>
        <v>26</v>
      </c>
      <c r="BN101" s="53" t="str">
        <f t="shared" si="4"/>
        <v/>
      </c>
      <c r="BO101" s="53">
        <f t="shared" si="4"/>
        <v>27</v>
      </c>
      <c r="BP101" s="53" t="str">
        <f t="shared" si="4"/>
        <v/>
      </c>
      <c r="BQ101" s="53" t="str">
        <f t="shared" ref="BQ101:DC101" si="5">IFERROR(BQ100*1,"")</f>
        <v/>
      </c>
      <c r="BR101" s="53" t="str">
        <f t="shared" si="5"/>
        <v/>
      </c>
      <c r="BS101" s="53" t="str">
        <f t="shared" si="5"/>
        <v/>
      </c>
      <c r="BT101" s="53" t="str">
        <f t="shared" si="5"/>
        <v/>
      </c>
      <c r="BU101" s="53">
        <f t="shared" si="5"/>
        <v>29</v>
      </c>
      <c r="BV101" s="53">
        <f t="shared" si="5"/>
        <v>29</v>
      </c>
      <c r="BW101" s="53">
        <f t="shared" si="5"/>
        <v>30</v>
      </c>
      <c r="BX101" s="53" t="str">
        <f t="shared" si="5"/>
        <v/>
      </c>
      <c r="BY101" s="53">
        <f t="shared" si="5"/>
        <v>31</v>
      </c>
      <c r="BZ101" s="53" t="str">
        <f t="shared" si="5"/>
        <v/>
      </c>
      <c r="CA101" s="53" t="str">
        <f t="shared" si="5"/>
        <v/>
      </c>
      <c r="CB101" s="53">
        <f t="shared" si="5"/>
        <v>33</v>
      </c>
      <c r="CC101" s="53">
        <f t="shared" si="5"/>
        <v>34</v>
      </c>
      <c r="CD101" s="53">
        <f t="shared" si="5"/>
        <v>34</v>
      </c>
      <c r="CE101" s="53">
        <f t="shared" si="5"/>
        <v>35</v>
      </c>
      <c r="CF101" s="53" t="str">
        <f t="shared" si="5"/>
        <v/>
      </c>
      <c r="CG101" s="53">
        <f t="shared" si="5"/>
        <v>36</v>
      </c>
      <c r="CH101" s="53" t="str">
        <f t="shared" si="5"/>
        <v/>
      </c>
      <c r="CI101" s="53">
        <f t="shared" si="5"/>
        <v>37</v>
      </c>
      <c r="CJ101" s="53" t="str">
        <f t="shared" si="5"/>
        <v/>
      </c>
      <c r="CK101" s="53" t="str">
        <f t="shared" si="5"/>
        <v/>
      </c>
      <c r="CL101" s="53" t="str">
        <f t="shared" si="5"/>
        <v/>
      </c>
      <c r="CM101" s="53" t="str">
        <f t="shared" si="5"/>
        <v/>
      </c>
      <c r="CN101" s="53" t="str">
        <f t="shared" si="5"/>
        <v/>
      </c>
      <c r="CO101" s="53" t="str">
        <f t="shared" si="5"/>
        <v/>
      </c>
      <c r="CP101" s="53" t="str">
        <f t="shared" si="5"/>
        <v/>
      </c>
      <c r="CQ101" s="53" t="str">
        <f t="shared" si="5"/>
        <v/>
      </c>
      <c r="CR101" s="53" t="str">
        <f t="shared" si="5"/>
        <v/>
      </c>
      <c r="CS101" s="53" t="str">
        <f t="shared" si="5"/>
        <v/>
      </c>
      <c r="CT101" s="53" t="str">
        <f t="shared" si="5"/>
        <v/>
      </c>
      <c r="CU101" s="53" t="str">
        <f t="shared" si="5"/>
        <v/>
      </c>
      <c r="CV101" s="53" t="str">
        <f t="shared" si="5"/>
        <v/>
      </c>
      <c r="CW101" s="53" t="str">
        <f t="shared" si="5"/>
        <v/>
      </c>
      <c r="CX101" s="53" t="str">
        <f t="shared" si="5"/>
        <v/>
      </c>
      <c r="CY101" s="53" t="str">
        <f t="shared" si="5"/>
        <v/>
      </c>
      <c r="CZ101" s="53" t="str">
        <f t="shared" si="5"/>
        <v/>
      </c>
      <c r="DA101" s="53" t="str">
        <f t="shared" si="5"/>
        <v/>
      </c>
      <c r="DB101" s="53" t="str">
        <f t="shared" si="5"/>
        <v/>
      </c>
      <c r="DC101" s="53" t="str">
        <f t="shared" si="5"/>
        <v/>
      </c>
      <c r="DD101" s="53"/>
      <c r="DE101" s="65"/>
      <c r="DF101" s="65"/>
      <c r="DG101" s="65"/>
      <c r="DH101" s="65"/>
      <c r="DI101" s="65"/>
      <c r="DJ101" s="65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4"/>
      <c r="HZ101" s="54"/>
      <c r="IA101" s="54"/>
      <c r="IB101" s="54"/>
      <c r="IC101" s="54"/>
      <c r="ID101" s="54"/>
      <c r="IE101" s="54"/>
      <c r="IF101" s="54"/>
      <c r="IG101" s="54"/>
      <c r="IH101" s="54"/>
      <c r="II101" s="54"/>
      <c r="IJ101" s="54"/>
      <c r="IK101" s="54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</row>
    <row r="102" spans="1:367" s="52" customFormat="1" ht="17.25" customHeight="1" x14ac:dyDescent="0.2">
      <c r="C102" s="66" t="s">
        <v>1118</v>
      </c>
      <c r="D102" s="53" t="str">
        <f>IF(ISNUMBER(D101),"GW"&amp;D101,D100)</f>
        <v>EFLFirst round</v>
      </c>
      <c r="E102" s="53" t="str">
        <f>IF(ISNUMBER(E101),"GW"&amp;E101,E100)</f>
        <v>GW1</v>
      </c>
      <c r="F102" s="53" t="str">
        <f t="shared" ref="F102:BR102" si="6">IF(ISNUMBER(F101),"GW"&amp;F101,F100)</f>
        <v>EFLFirst round</v>
      </c>
      <c r="G102" s="53" t="str">
        <f t="shared" si="6"/>
        <v>GW2</v>
      </c>
      <c r="H102" s="53" t="str">
        <f t="shared" si="6"/>
        <v/>
      </c>
      <c r="I102" s="53" t="str">
        <f t="shared" si="6"/>
        <v>GW3</v>
      </c>
      <c r="J102" s="53" t="str">
        <f t="shared" si="6"/>
        <v>EFLSecond round</v>
      </c>
      <c r="K102" s="53" t="str">
        <f t="shared" si="6"/>
        <v>GW4</v>
      </c>
      <c r="L102" s="53" t="str">
        <f t="shared" si="6"/>
        <v>GW5</v>
      </c>
      <c r="M102" s="53" t="str">
        <f t="shared" si="6"/>
        <v>GW6</v>
      </c>
      <c r="N102" s="53" t="str">
        <f t="shared" si="6"/>
        <v>UCLGroup stage1</v>
      </c>
      <c r="O102" s="53" t="str">
        <f t="shared" si="6"/>
        <v/>
      </c>
      <c r="P102" s="53" t="str">
        <f t="shared" si="6"/>
        <v>UCLGroup stage2</v>
      </c>
      <c r="Q102" s="53" t="str">
        <f t="shared" si="6"/>
        <v>GW8</v>
      </c>
      <c r="R102" s="53" t="str">
        <f t="shared" si="6"/>
        <v/>
      </c>
      <c r="S102" s="53" t="str">
        <f t="shared" si="6"/>
        <v/>
      </c>
      <c r="T102" s="53" t="str">
        <f t="shared" si="6"/>
        <v/>
      </c>
      <c r="U102" s="53" t="str">
        <f t="shared" si="6"/>
        <v>GW9</v>
      </c>
      <c r="V102" s="53" t="str">
        <f t="shared" si="6"/>
        <v>UCLGroup stage3</v>
      </c>
      <c r="W102" s="53" t="str">
        <f t="shared" si="6"/>
        <v>GW10</v>
      </c>
      <c r="X102" s="53" t="str">
        <f t="shared" si="6"/>
        <v>UCLGroup stage4</v>
      </c>
      <c r="Y102" s="53" t="str">
        <f t="shared" si="6"/>
        <v>GW11</v>
      </c>
      <c r="Z102" s="53" t="str">
        <f t="shared" si="6"/>
        <v>GW12</v>
      </c>
      <c r="AA102" s="53" t="str">
        <f t="shared" si="6"/>
        <v>GW13</v>
      </c>
      <c r="AB102" s="53" t="str">
        <f t="shared" si="6"/>
        <v>UCLGroup stage5</v>
      </c>
      <c r="AC102" s="53" t="str">
        <f t="shared" si="6"/>
        <v>GW14</v>
      </c>
      <c r="AD102" s="53" t="str">
        <f t="shared" si="6"/>
        <v>UCLGroup stage6</v>
      </c>
      <c r="AE102" s="53" t="str">
        <f t="shared" si="6"/>
        <v>15FAFirst round proper</v>
      </c>
      <c r="AF102" s="53" t="str">
        <f t="shared" si="6"/>
        <v>EFLThird round</v>
      </c>
      <c r="AG102" s="53" t="str">
        <f t="shared" si="6"/>
        <v>GW16</v>
      </c>
      <c r="AH102" s="53" t="str">
        <f t="shared" si="6"/>
        <v>FAFirst round proper</v>
      </c>
      <c r="AI102" s="53" t="str">
        <f t="shared" si="6"/>
        <v/>
      </c>
      <c r="AJ102" s="53" t="str">
        <f t="shared" si="6"/>
        <v/>
      </c>
      <c r="AK102" s="53" t="str">
        <f t="shared" si="6"/>
        <v>FASecond round proper</v>
      </c>
      <c r="AL102" s="53" t="str">
        <f t="shared" si="6"/>
        <v/>
      </c>
      <c r="AM102" s="53" t="str">
        <f t="shared" si="6"/>
        <v/>
      </c>
      <c r="AN102" s="53" t="str">
        <f t="shared" si="6"/>
        <v/>
      </c>
      <c r="AO102" s="53" t="str">
        <f t="shared" si="6"/>
        <v/>
      </c>
      <c r="AP102" s="53" t="str">
        <f t="shared" si="6"/>
        <v/>
      </c>
      <c r="AQ102" s="53" t="str">
        <f t="shared" si="6"/>
        <v/>
      </c>
      <c r="AR102" s="53" t="str">
        <f t="shared" si="6"/>
        <v>EFLFourth round</v>
      </c>
      <c r="AS102" s="53" t="str">
        <f t="shared" si="6"/>
        <v/>
      </c>
      <c r="AT102" s="53" t="str">
        <f t="shared" si="6"/>
        <v>GW17</v>
      </c>
      <c r="AU102" s="53" t="str">
        <f t="shared" si="6"/>
        <v>GW18</v>
      </c>
      <c r="AV102" s="53" t="str">
        <f t="shared" si="6"/>
        <v>GW19</v>
      </c>
      <c r="AW102" s="53" t="str">
        <f t="shared" si="6"/>
        <v>FAThird round proper</v>
      </c>
      <c r="AX102" s="53" t="str">
        <f t="shared" si="6"/>
        <v>EFLQuarter-finals</v>
      </c>
      <c r="AY102" s="53" t="str">
        <f t="shared" si="6"/>
        <v>GW20</v>
      </c>
      <c r="AZ102" s="53" t="str">
        <f t="shared" si="6"/>
        <v>FAThird round proper</v>
      </c>
      <c r="BA102" s="53" t="str">
        <f t="shared" si="6"/>
        <v>GW21</v>
      </c>
      <c r="BB102" s="53" t="str">
        <f t="shared" si="6"/>
        <v>FAThird round properEFLSemi-finals</v>
      </c>
      <c r="BC102" s="53" t="str">
        <f t="shared" si="6"/>
        <v>FAFourth round proper</v>
      </c>
      <c r="BD102" s="53" t="str">
        <f t="shared" si="6"/>
        <v>FAFourth round properEFLSemi-finals</v>
      </c>
      <c r="BE102" s="53" t="str">
        <f t="shared" si="6"/>
        <v>GW22</v>
      </c>
      <c r="BF102" s="53" t="str">
        <f t="shared" si="6"/>
        <v>FAFourth round proper</v>
      </c>
      <c r="BG102" s="53" t="str">
        <f t="shared" si="6"/>
        <v>GW23</v>
      </c>
      <c r="BH102" s="53" t="str">
        <f t="shared" si="6"/>
        <v>UCLRound of 16</v>
      </c>
      <c r="BI102" s="53" t="str">
        <f t="shared" si="6"/>
        <v>GW24</v>
      </c>
      <c r="BJ102" s="53" t="str">
        <f t="shared" si="6"/>
        <v>UCLRound of 16</v>
      </c>
      <c r="BK102" s="53" t="str">
        <f t="shared" si="6"/>
        <v>GW25</v>
      </c>
      <c r="BL102" s="53" t="str">
        <f t="shared" si="6"/>
        <v>FAFifth round proper</v>
      </c>
      <c r="BM102" s="53" t="str">
        <f t="shared" si="6"/>
        <v>GW26</v>
      </c>
      <c r="BN102" s="53" t="str">
        <f t="shared" si="6"/>
        <v>UCLRound of 16EUR16EUCRound of 16</v>
      </c>
      <c r="BO102" s="53" t="str">
        <f t="shared" si="6"/>
        <v>GW27</v>
      </c>
      <c r="BP102" s="53" t="str">
        <f t="shared" si="6"/>
        <v>UCLRound of 16EUR16EUCR16</v>
      </c>
      <c r="BQ102" s="53" t="str">
        <f t="shared" si="6"/>
        <v>28FAQuarter-finals</v>
      </c>
      <c r="BR102" s="53" t="str">
        <f t="shared" si="6"/>
        <v/>
      </c>
      <c r="BS102" s="53" t="str">
        <f t="shared" ref="BS102:BU102" si="7">IF(ISNUMBER(BS101),"GW"&amp;BS101,BS100)</f>
        <v/>
      </c>
      <c r="BT102" s="53" t="str">
        <f t="shared" si="7"/>
        <v/>
      </c>
      <c r="BU102" s="53" t="str">
        <f t="shared" si="7"/>
        <v>GW29</v>
      </c>
      <c r="BV102" s="53" t="str">
        <f t="shared" ref="BV102:DC102" si="8">IF(ISNUMBER(BV101),"GW"&amp;BV101,BV100)</f>
        <v>GW29</v>
      </c>
      <c r="BW102" s="53" t="str">
        <f t="shared" si="8"/>
        <v>GW30</v>
      </c>
      <c r="BX102" s="53" t="str">
        <f t="shared" si="8"/>
        <v>UCLQuarter-finalsEUQFEUCQF</v>
      </c>
      <c r="BY102" s="53" t="str">
        <f t="shared" si="8"/>
        <v>GW31</v>
      </c>
      <c r="BZ102" s="53" t="str">
        <f t="shared" si="8"/>
        <v>UCLQuarter-finalsEUQFEUCQF</v>
      </c>
      <c r="CA102" s="53" t="str">
        <f t="shared" si="8"/>
        <v>32FASemi-finals</v>
      </c>
      <c r="CB102" s="53" t="str">
        <f t="shared" si="8"/>
        <v>GW33</v>
      </c>
      <c r="CC102" s="53" t="str">
        <f t="shared" si="8"/>
        <v>GW34</v>
      </c>
      <c r="CD102" s="53" t="str">
        <f t="shared" si="8"/>
        <v>GW34</v>
      </c>
      <c r="CE102" s="53" t="str">
        <f t="shared" si="8"/>
        <v>GW35</v>
      </c>
      <c r="CF102" s="53" t="str">
        <f t="shared" si="8"/>
        <v>UCLSemi-finalsEUSFEUCSF</v>
      </c>
      <c r="CG102" s="53" t="str">
        <f t="shared" si="8"/>
        <v>GW36</v>
      </c>
      <c r="CH102" s="53" t="str">
        <f t="shared" si="8"/>
        <v>UCLSemi-finalsEUSFEUCSF</v>
      </c>
      <c r="CI102" s="53" t="str">
        <f t="shared" si="8"/>
        <v>GW37</v>
      </c>
      <c r="CJ102" s="53" t="str">
        <f t="shared" si="8"/>
        <v/>
      </c>
      <c r="CK102" s="53" t="str">
        <f t="shared" si="8"/>
        <v/>
      </c>
      <c r="CL102" s="53" t="str">
        <f t="shared" si="8"/>
        <v/>
      </c>
      <c r="CM102" s="53" t="str">
        <f t="shared" si="8"/>
        <v>FAf</v>
      </c>
      <c r="CN102" s="53" t="str">
        <f t="shared" si="8"/>
        <v>EUCF</v>
      </c>
      <c r="CO102" s="53" t="str">
        <f t="shared" si="8"/>
        <v>UCLf</v>
      </c>
      <c r="CP102" s="53" t="str">
        <f t="shared" si="8"/>
        <v/>
      </c>
      <c r="CQ102" s="53" t="str">
        <f t="shared" si="8"/>
        <v/>
      </c>
      <c r="CR102" s="53" t="str">
        <f t="shared" si="8"/>
        <v/>
      </c>
      <c r="CS102" s="53" t="str">
        <f t="shared" si="8"/>
        <v/>
      </c>
      <c r="CT102" s="53" t="str">
        <f t="shared" si="8"/>
        <v/>
      </c>
      <c r="CU102" s="53" t="str">
        <f t="shared" si="8"/>
        <v/>
      </c>
      <c r="CV102" s="53" t="str">
        <f t="shared" si="8"/>
        <v/>
      </c>
      <c r="CW102" s="53" t="str">
        <f t="shared" si="8"/>
        <v/>
      </c>
      <c r="CX102" s="53" t="str">
        <f t="shared" si="8"/>
        <v/>
      </c>
      <c r="CY102" s="53" t="str">
        <f t="shared" si="8"/>
        <v/>
      </c>
      <c r="CZ102" s="53" t="str">
        <f t="shared" si="8"/>
        <v/>
      </c>
      <c r="DA102" s="53" t="str">
        <f t="shared" si="8"/>
        <v/>
      </c>
      <c r="DB102" s="53" t="str">
        <f t="shared" si="8"/>
        <v/>
      </c>
      <c r="DC102" s="53" t="str">
        <f t="shared" si="8"/>
        <v/>
      </c>
      <c r="DD102" s="53"/>
      <c r="DE102" s="224" t="s">
        <v>1127</v>
      </c>
      <c r="DF102" s="224"/>
      <c r="DG102" s="224"/>
      <c r="DH102" s="227" t="s">
        <v>1128</v>
      </c>
      <c r="DI102" s="227"/>
      <c r="DJ102" s="227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4"/>
      <c r="HZ102" s="54"/>
      <c r="IA102" s="54"/>
      <c r="IB102" s="54"/>
      <c r="IC102" s="54"/>
      <c r="ID102" s="54"/>
      <c r="IE102" s="54"/>
      <c r="IF102" s="54"/>
      <c r="IG102" s="54"/>
      <c r="IH102" s="54"/>
      <c r="II102" s="54"/>
      <c r="IJ102" s="54"/>
      <c r="IK102" s="54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</row>
    <row r="103" spans="1:367" s="49" customFormat="1" ht="30" customHeight="1" x14ac:dyDescent="0.25">
      <c r="A103" s="67" t="s">
        <v>36</v>
      </c>
      <c r="B103" s="68">
        <f>VLOOKUP(A103,[1]Table!$B$1:$O$21,MATCH("xGD/90",[1]Table!$B$1:$O$1,0),0)</f>
        <v>0.92</v>
      </c>
      <c r="C103" s="69" t="s">
        <v>0</v>
      </c>
      <c r="D103" s="70" t="str">
        <f>IF(D$1="SAT",IF(AND(HLOOKUP(D$2,FIXTURES!$C$2:$NC$23,MATCH($C103,FIXTURES!$B$2:$B$23,0),0)="",HLOOKUP(D$2+1,FIXTURES!$C$2:$NC$23,MATCH($C103,FIXTURES!$B$2:$B$23,0),0)="",HLOOKUP(D$2+2,FIXTURES!$C$2:$NC$23,MATCH($C103,FIXTURES!$B$2:$B$23,0),0)=""),HLOOKUP(D$2-1,FIXTURES!$C$2:$NC$23,MATCH($C103,FIXTURES!$B$2:$B$23,0),0),IF(AND(HLOOKUP(D$2,FIXTURES!$C$2:$NC$23,MATCH($C103,FIXTURES!$B$2:$B$23,0),0)="",HLOOKUP(D$2+1,FIXTURES!$C$2:$NC$23,MATCH($C103,FIXTURES!$B$2:$B$23,0),0)=""),HLOOKUP(D$2+2,FIXTURES!$C$2:$NC$23,MATCH($C103,FIXTURES!$B$2:$B$23,0),0),IF(HLOOKUP(D$2+1,FIXTURES!$C$2:$NC$23,MATCH($C103,FIXTURES!$B$2:$B$23,0),0)="",HLOOKUP(D$2,FIXTURES!$C$2:$NC$23,MATCH($C103,FIXTURES!$B$2:$B$23,0),0),HLOOKUP(D$2+1,FIXTURES!$C$2:$NC$23,MATCH($C103,FIXTURES!$B$2:$B$23,0),0)))),IF(AND(HLOOKUP(D$2,FIXTURES!$C$2:$NC$23,MATCH($C103,FIXTURES!$B$2:$B$23,0),0)="",HLOOKUP(D$2+1,FIXTURES!$C$2:$NC$23,MATCH($C103,FIXTURES!$B$2:$B$23,0),0)=""),HLOOKUP(D$2+2,FIXTURES!$C$2:$NC$23,MATCH($C103,FIXTURES!$B$2:$B$23,0),0),IF(HLOOKUP(D$2+1,FIXTURES!$C$2:$NC$23,MATCH($C103,FIXTURES!$B$2:$B$23,0),0)="",HLOOKUP(D$2,FIXTURES!$C$2:$NC$23,MATCH($C103,FIXTURES!$B$2:$B$23,0),0),HLOOKUP(D$2+1,FIXTURES!$C$2:$NC$23,MATCH($C103,FIXTURES!$B$2:$B$23,0),0))))</f>
        <v/>
      </c>
      <c r="E103" s="70" t="str">
        <f>IF(E$1="SAT",IF(AND(HLOOKUP(E$2,FIXTURES!$C$2:$NC$23,MATCH($C103,FIXTURES!$B$2:$B$23,0),0)="",HLOOKUP(E$2+1,FIXTURES!$C$2:$NC$23,MATCH($C103,FIXTURES!$B$2:$B$23,0),0)="",HLOOKUP(E$2+2,FIXTURES!$C$2:$NC$23,MATCH($C103,FIXTURES!$B$2:$B$23,0),0)=""),HLOOKUP(E$2-1,FIXTURES!$C$2:$NC$23,MATCH($C103,FIXTURES!$B$2:$B$23,0),0),IF(AND(HLOOKUP(E$2,FIXTURES!$C$2:$NC$23,MATCH($C103,FIXTURES!$B$2:$B$23,0),0)="",HLOOKUP(E$2+1,FIXTURES!$C$2:$NC$23,MATCH($C103,FIXTURES!$B$2:$B$23,0),0)=""),HLOOKUP(E$2+2,FIXTURES!$C$2:$NC$23,MATCH($C103,FIXTURES!$B$2:$B$23,0),0),IF(HLOOKUP(E$2+1,FIXTURES!$C$2:$NC$23,MATCH($C103,FIXTURES!$B$2:$B$23,0),0)="",HLOOKUP(E$2,FIXTURES!$C$2:$NC$23,MATCH($C103,FIXTURES!$B$2:$B$23,0),0),HLOOKUP(E$2+1,FIXTURES!$C$2:$NC$23,MATCH($C103,FIXTURES!$B$2:$B$23,0),0)))),IF(AND(HLOOKUP(E$2,FIXTURES!$C$2:$NC$23,MATCH($C103,FIXTURES!$B$2:$B$23,0),0)="",HLOOKUP(E$2+1,FIXTURES!$C$2:$NC$23,MATCH($C103,FIXTURES!$B$2:$B$23,0),0)=""),HLOOKUP(E$2+2,FIXTURES!$C$2:$NC$23,MATCH($C103,FIXTURES!$B$2:$B$23,0),0),IF(HLOOKUP(E$2+1,FIXTURES!$C$2:$NC$23,MATCH($C103,FIXTURES!$B$2:$B$23,0),0)="",HLOOKUP(E$2,FIXTURES!$C$2:$NC$23,MATCH($C103,FIXTURES!$B$2:$B$23,0),0),HLOOKUP(E$2+1,FIXTURES!$C$2:$NC$23,MATCH($C103,FIXTURES!$B$2:$B$23,0),0))))</f>
        <v>cry</v>
      </c>
      <c r="F103" s="70" t="str">
        <f>IF(F$1="SAT",IF(AND(HLOOKUP(F$2,FIXTURES!$C$2:$NC$23,MATCH($C103,FIXTURES!$B$2:$B$23,0),0)="",HLOOKUP(F$2+1,FIXTURES!$C$2:$NC$23,MATCH($C103,FIXTURES!$B$2:$B$23,0),0)="",HLOOKUP(F$2+2,FIXTURES!$C$2:$NC$23,MATCH($C103,FIXTURES!$B$2:$B$23,0),0)=""),HLOOKUP(F$2-1,FIXTURES!$C$2:$NC$23,MATCH($C103,FIXTURES!$B$2:$B$23,0),0),IF(AND(HLOOKUP(F$2,FIXTURES!$C$2:$NC$23,MATCH($C103,FIXTURES!$B$2:$B$23,0),0)="",HLOOKUP(F$2+1,FIXTURES!$C$2:$NC$23,MATCH($C103,FIXTURES!$B$2:$B$23,0),0)=""),HLOOKUP(F$2+2,FIXTURES!$C$2:$NC$23,MATCH($C103,FIXTURES!$B$2:$B$23,0),0),IF(HLOOKUP(F$2+1,FIXTURES!$C$2:$NC$23,MATCH($C103,FIXTURES!$B$2:$B$23,0),0)="",HLOOKUP(F$2,FIXTURES!$C$2:$NC$23,MATCH($C103,FIXTURES!$B$2:$B$23,0),0),HLOOKUP(F$2+1,FIXTURES!$C$2:$NC$23,MATCH($C103,FIXTURES!$B$2:$B$23,0),0)))),IF(AND(HLOOKUP(F$2,FIXTURES!$C$2:$NC$23,MATCH($C103,FIXTURES!$B$2:$B$23,0),0)="",HLOOKUP(F$2+1,FIXTURES!$C$2:$NC$23,MATCH($C103,FIXTURES!$B$2:$B$23,0),0)=""),HLOOKUP(F$2+2,FIXTURES!$C$2:$NC$23,MATCH($C103,FIXTURES!$B$2:$B$23,0),0),IF(HLOOKUP(F$2+1,FIXTURES!$C$2:$NC$23,MATCH($C103,FIXTURES!$B$2:$B$23,0),0)="",HLOOKUP(F$2,FIXTURES!$C$2:$NC$23,MATCH($C103,FIXTURES!$B$2:$B$23,0),0),HLOOKUP(F$2+1,FIXTURES!$C$2:$NC$23,MATCH($C103,FIXTURES!$B$2:$B$23,0),0))))</f>
        <v/>
      </c>
      <c r="G103" s="70" t="str">
        <f>IF(G$1="SAT",IF(AND(HLOOKUP(G$2,FIXTURES!$C$2:$NC$23,MATCH($C103,FIXTURES!$B$2:$B$23,0),0)="",HLOOKUP(G$2+1,FIXTURES!$C$2:$NC$23,MATCH($C103,FIXTURES!$B$2:$B$23,0),0)="",HLOOKUP(G$2+2,FIXTURES!$C$2:$NC$23,MATCH($C103,FIXTURES!$B$2:$B$23,0),0)=""),HLOOKUP(G$2-1,FIXTURES!$C$2:$NC$23,MATCH($C103,FIXTURES!$B$2:$B$23,0),0),IF(AND(HLOOKUP(G$2,FIXTURES!$C$2:$NC$23,MATCH($C103,FIXTURES!$B$2:$B$23,0),0)="",HLOOKUP(G$2+1,FIXTURES!$C$2:$NC$23,MATCH($C103,FIXTURES!$B$2:$B$23,0),0)=""),HLOOKUP(G$2+2,FIXTURES!$C$2:$NC$23,MATCH($C103,FIXTURES!$B$2:$B$23,0),0),IF(HLOOKUP(G$2+1,FIXTURES!$C$2:$NC$23,MATCH($C103,FIXTURES!$B$2:$B$23,0),0)="",HLOOKUP(G$2,FIXTURES!$C$2:$NC$23,MATCH($C103,FIXTURES!$B$2:$B$23,0),0),HLOOKUP(G$2+1,FIXTURES!$C$2:$NC$23,MATCH($C103,FIXTURES!$B$2:$B$23,0),0)))),IF(AND(HLOOKUP(G$2,FIXTURES!$C$2:$NC$23,MATCH($C103,FIXTURES!$B$2:$B$23,0),0)="",HLOOKUP(G$2+1,FIXTURES!$C$2:$NC$23,MATCH($C103,FIXTURES!$B$2:$B$23,0),0)=""),HLOOKUP(G$2+2,FIXTURES!$C$2:$NC$23,MATCH($C103,FIXTURES!$B$2:$B$23,0),0),IF(HLOOKUP(G$2+1,FIXTURES!$C$2:$NC$23,MATCH($C103,FIXTURES!$B$2:$B$23,0),0)="",HLOOKUP(G$2,FIXTURES!$C$2:$NC$23,MATCH($C103,FIXTURES!$B$2:$B$23,0),0),HLOOKUP(G$2+1,FIXTURES!$C$2:$NC$23,MATCH($C103,FIXTURES!$B$2:$B$23,0),0))))</f>
        <v>LEI</v>
      </c>
      <c r="H103" s="70" t="str">
        <f>IF(H$1="SAT",IF(AND(HLOOKUP(H$2,FIXTURES!$C$2:$NC$23,MATCH($C103,FIXTURES!$B$2:$B$23,0),0)="",HLOOKUP(H$2+1,FIXTURES!$C$2:$NC$23,MATCH($C103,FIXTURES!$B$2:$B$23,0),0)="",HLOOKUP(H$2+2,FIXTURES!$C$2:$NC$23,MATCH($C103,FIXTURES!$B$2:$B$23,0),0)=""),HLOOKUP(H$2-1,FIXTURES!$C$2:$NC$23,MATCH($C103,FIXTURES!$B$2:$B$23,0),0),IF(AND(HLOOKUP(H$2,FIXTURES!$C$2:$NC$23,MATCH($C103,FIXTURES!$B$2:$B$23,0),0)="",HLOOKUP(H$2+1,FIXTURES!$C$2:$NC$23,MATCH($C103,FIXTURES!$B$2:$B$23,0),0)=""),HLOOKUP(H$2+2,FIXTURES!$C$2:$NC$23,MATCH($C103,FIXTURES!$B$2:$B$23,0),0),IF(HLOOKUP(H$2+1,FIXTURES!$C$2:$NC$23,MATCH($C103,FIXTURES!$B$2:$B$23,0),0)="",HLOOKUP(H$2,FIXTURES!$C$2:$NC$23,MATCH($C103,FIXTURES!$B$2:$B$23,0),0),HLOOKUP(H$2+1,FIXTURES!$C$2:$NC$23,MATCH($C103,FIXTURES!$B$2:$B$23,0),0)))),IF(AND(HLOOKUP(H$2,FIXTURES!$C$2:$NC$23,MATCH($C103,FIXTURES!$B$2:$B$23,0),0)="",HLOOKUP(H$2+1,FIXTURES!$C$2:$NC$23,MATCH($C103,FIXTURES!$B$2:$B$23,0),0)=""),HLOOKUP(H$2+2,FIXTURES!$C$2:$NC$23,MATCH($C103,FIXTURES!$B$2:$B$23,0),0),IF(HLOOKUP(H$2+1,FIXTURES!$C$2:$NC$23,MATCH($C103,FIXTURES!$B$2:$B$23,0),0)="",HLOOKUP(H$2,FIXTURES!$C$2:$NC$23,MATCH($C103,FIXTURES!$B$2:$B$23,0),0),HLOOKUP(H$2+1,FIXTURES!$C$2:$NC$23,MATCH($C103,FIXTURES!$B$2:$B$23,0),0))))</f>
        <v/>
      </c>
      <c r="I103" s="70" t="str">
        <f>IF(I$1="SAT",IF(AND(HLOOKUP(I$2,FIXTURES!$C$2:$NC$23,MATCH($C103,FIXTURES!$B$2:$B$23,0),0)="",HLOOKUP(I$2+1,FIXTURES!$C$2:$NC$23,MATCH($C103,FIXTURES!$B$2:$B$23,0),0)="",HLOOKUP(I$2+2,FIXTURES!$C$2:$NC$23,MATCH($C103,FIXTURES!$B$2:$B$23,0),0)=""),HLOOKUP(I$2-1,FIXTURES!$C$2:$NC$23,MATCH($C103,FIXTURES!$B$2:$B$23,0),0),IF(AND(HLOOKUP(I$2,FIXTURES!$C$2:$NC$23,MATCH($C103,FIXTURES!$B$2:$B$23,0),0)="",HLOOKUP(I$2+1,FIXTURES!$C$2:$NC$23,MATCH($C103,FIXTURES!$B$2:$B$23,0),0)=""),HLOOKUP(I$2+2,FIXTURES!$C$2:$NC$23,MATCH($C103,FIXTURES!$B$2:$B$23,0),0),IF(HLOOKUP(I$2+1,FIXTURES!$C$2:$NC$23,MATCH($C103,FIXTURES!$B$2:$B$23,0),0)="",HLOOKUP(I$2,FIXTURES!$C$2:$NC$23,MATCH($C103,FIXTURES!$B$2:$B$23,0),0),HLOOKUP(I$2+1,FIXTURES!$C$2:$NC$23,MATCH($C103,FIXTURES!$B$2:$B$23,0),0)))),IF(AND(HLOOKUP(I$2,FIXTURES!$C$2:$NC$23,MATCH($C103,FIXTURES!$B$2:$B$23,0),0)="",HLOOKUP(I$2+1,FIXTURES!$C$2:$NC$23,MATCH($C103,FIXTURES!$B$2:$B$23,0),0)=""),HLOOKUP(I$2+2,FIXTURES!$C$2:$NC$23,MATCH($C103,FIXTURES!$B$2:$B$23,0),0),IF(HLOOKUP(I$2+1,FIXTURES!$C$2:$NC$23,MATCH($C103,FIXTURES!$B$2:$B$23,0),0)="",HLOOKUP(I$2,FIXTURES!$C$2:$NC$23,MATCH($C103,FIXTURES!$B$2:$B$23,0),0),HLOOKUP(I$2+1,FIXTURES!$C$2:$NC$23,MATCH($C103,FIXTURES!$B$2:$B$23,0),0))))</f>
        <v>bou</v>
      </c>
      <c r="J103" s="70" t="str">
        <f>IF(J$1="SAT",IF(AND(HLOOKUP(J$2,FIXTURES!$C$2:$NC$23,MATCH($C103,FIXTURES!$B$2:$B$23,0),0)="",HLOOKUP(J$2+1,FIXTURES!$C$2:$NC$23,MATCH($C103,FIXTURES!$B$2:$B$23,0),0)="",HLOOKUP(J$2+2,FIXTURES!$C$2:$NC$23,MATCH($C103,FIXTURES!$B$2:$B$23,0),0)=""),HLOOKUP(J$2-1,FIXTURES!$C$2:$NC$23,MATCH($C103,FIXTURES!$B$2:$B$23,0),0),IF(AND(HLOOKUP(J$2,FIXTURES!$C$2:$NC$23,MATCH($C103,FIXTURES!$B$2:$B$23,0),0)="",HLOOKUP(J$2+1,FIXTURES!$C$2:$NC$23,MATCH($C103,FIXTURES!$B$2:$B$23,0),0)=""),HLOOKUP(J$2+2,FIXTURES!$C$2:$NC$23,MATCH($C103,FIXTURES!$B$2:$B$23,0),0),IF(HLOOKUP(J$2+1,FIXTURES!$C$2:$NC$23,MATCH($C103,FIXTURES!$B$2:$B$23,0),0)="",HLOOKUP(J$2,FIXTURES!$C$2:$NC$23,MATCH($C103,FIXTURES!$B$2:$B$23,0),0),HLOOKUP(J$2+1,FIXTURES!$C$2:$NC$23,MATCH($C103,FIXTURES!$B$2:$B$23,0),0)))),IF(AND(HLOOKUP(J$2,FIXTURES!$C$2:$NC$23,MATCH($C103,FIXTURES!$B$2:$B$23,0),0)="",HLOOKUP(J$2+1,FIXTURES!$C$2:$NC$23,MATCH($C103,FIXTURES!$B$2:$B$23,0),0)=""),HLOOKUP(J$2+2,FIXTURES!$C$2:$NC$23,MATCH($C103,FIXTURES!$B$2:$B$23,0),0),IF(HLOOKUP(J$2+1,FIXTURES!$C$2:$NC$23,MATCH($C103,FIXTURES!$B$2:$B$23,0),0)="",HLOOKUP(J$2,FIXTURES!$C$2:$NC$23,MATCH($C103,FIXTURES!$B$2:$B$23,0),0),HLOOKUP(J$2+1,FIXTURES!$C$2:$NC$23,MATCH($C103,FIXTURES!$B$2:$B$23,0),0))))</f>
        <v/>
      </c>
      <c r="K103" s="70" t="str">
        <f>IF(K$1="SAT",IF(AND(HLOOKUP(K$2,FIXTURES!$C$2:$NC$23,MATCH($C103,FIXTURES!$B$2:$B$23,0),0)="",HLOOKUP(K$2+1,FIXTURES!$C$2:$NC$23,MATCH($C103,FIXTURES!$B$2:$B$23,0),0)="",HLOOKUP(K$2+2,FIXTURES!$C$2:$NC$23,MATCH($C103,FIXTURES!$B$2:$B$23,0),0)=""),HLOOKUP(K$2-1,FIXTURES!$C$2:$NC$23,MATCH($C103,FIXTURES!$B$2:$B$23,0),0),IF(AND(HLOOKUP(K$2,FIXTURES!$C$2:$NC$23,MATCH($C103,FIXTURES!$B$2:$B$23,0),0)="",HLOOKUP(K$2+1,FIXTURES!$C$2:$NC$23,MATCH($C103,FIXTURES!$B$2:$B$23,0),0)=""),HLOOKUP(K$2+2,FIXTURES!$C$2:$NC$23,MATCH($C103,FIXTURES!$B$2:$B$23,0),0),IF(HLOOKUP(K$2+1,FIXTURES!$C$2:$NC$23,MATCH($C103,FIXTURES!$B$2:$B$23,0),0)="",HLOOKUP(K$2,FIXTURES!$C$2:$NC$23,MATCH($C103,FIXTURES!$B$2:$B$23,0),0),HLOOKUP(K$2+1,FIXTURES!$C$2:$NC$23,MATCH($C103,FIXTURES!$B$2:$B$23,0),0)))),IF(AND(HLOOKUP(K$2,FIXTURES!$C$2:$NC$23,MATCH($C103,FIXTURES!$B$2:$B$23,0),0)="",HLOOKUP(K$2+1,FIXTURES!$C$2:$NC$23,MATCH($C103,FIXTURES!$B$2:$B$23,0),0)=""),HLOOKUP(K$2+2,FIXTURES!$C$2:$NC$23,MATCH($C103,FIXTURES!$B$2:$B$23,0),0),IF(HLOOKUP(K$2+1,FIXTURES!$C$2:$NC$23,MATCH($C103,FIXTURES!$B$2:$B$23,0),0)="",HLOOKUP(K$2,FIXTURES!$C$2:$NC$23,MATCH($C103,FIXTURES!$B$2:$B$23,0),0),HLOOKUP(K$2+1,FIXTURES!$C$2:$NC$23,MATCH($C103,FIXTURES!$B$2:$B$23,0),0))))</f>
        <v>FUL</v>
      </c>
      <c r="L103" s="70" t="str">
        <f>IF(L$1="SAT",IF(AND(HLOOKUP(L$2,FIXTURES!$C$2:$NC$23,MATCH($C103,FIXTURES!$B$2:$B$23,0),0)="",HLOOKUP(L$2+1,FIXTURES!$C$2:$NC$23,MATCH($C103,FIXTURES!$B$2:$B$23,0),0)="",HLOOKUP(L$2+2,FIXTURES!$C$2:$NC$23,MATCH($C103,FIXTURES!$B$2:$B$23,0),0)=""),HLOOKUP(L$2-1,FIXTURES!$C$2:$NC$23,MATCH($C103,FIXTURES!$B$2:$B$23,0),0),IF(AND(HLOOKUP(L$2,FIXTURES!$C$2:$NC$23,MATCH($C103,FIXTURES!$B$2:$B$23,0),0)="",HLOOKUP(L$2+1,FIXTURES!$C$2:$NC$23,MATCH($C103,FIXTURES!$B$2:$B$23,0),0)=""),HLOOKUP(L$2+2,FIXTURES!$C$2:$NC$23,MATCH($C103,FIXTURES!$B$2:$B$23,0),0),IF(HLOOKUP(L$2+1,FIXTURES!$C$2:$NC$23,MATCH($C103,FIXTURES!$B$2:$B$23,0),0)="",HLOOKUP(L$2,FIXTURES!$C$2:$NC$23,MATCH($C103,FIXTURES!$B$2:$B$23,0),0),HLOOKUP(L$2+1,FIXTURES!$C$2:$NC$23,MATCH($C103,FIXTURES!$B$2:$B$23,0),0)))),IF(AND(HLOOKUP(L$2,FIXTURES!$C$2:$NC$23,MATCH($C103,FIXTURES!$B$2:$B$23,0),0)="",HLOOKUP(L$2+1,FIXTURES!$C$2:$NC$23,MATCH($C103,FIXTURES!$B$2:$B$23,0),0)=""),HLOOKUP(L$2+2,FIXTURES!$C$2:$NC$23,MATCH($C103,FIXTURES!$B$2:$B$23,0),0),IF(HLOOKUP(L$2+1,FIXTURES!$C$2:$NC$23,MATCH($C103,FIXTURES!$B$2:$B$23,0),0)="",HLOOKUP(L$2,FIXTURES!$C$2:$NC$23,MATCH($C103,FIXTURES!$B$2:$B$23,0),0),HLOOKUP(L$2+1,FIXTURES!$C$2:$NC$23,MATCH($C103,FIXTURES!$B$2:$B$23,0),0))))</f>
        <v>AVL</v>
      </c>
      <c r="M103" s="70" t="str">
        <f>IF(M$1="SAT",IF(AND(HLOOKUP(M$2,FIXTURES!$C$2:$NC$23,MATCH($C103,FIXTURES!$B$2:$B$23,0),0)="",HLOOKUP(M$2+1,FIXTURES!$C$2:$NC$23,MATCH($C103,FIXTURES!$B$2:$B$23,0),0)="",HLOOKUP(M$2+2,FIXTURES!$C$2:$NC$23,MATCH($C103,FIXTURES!$B$2:$B$23,0),0)=""),HLOOKUP(M$2-1,FIXTURES!$C$2:$NC$23,MATCH($C103,FIXTURES!$B$2:$B$23,0),0),IF(AND(HLOOKUP(M$2,FIXTURES!$C$2:$NC$23,MATCH($C103,FIXTURES!$B$2:$B$23,0),0)="",HLOOKUP(M$2+1,FIXTURES!$C$2:$NC$23,MATCH($C103,FIXTURES!$B$2:$B$23,0),0)=""),HLOOKUP(M$2+2,FIXTURES!$C$2:$NC$23,MATCH($C103,FIXTURES!$B$2:$B$23,0),0),IF(HLOOKUP(M$2+1,FIXTURES!$C$2:$NC$23,MATCH($C103,FIXTURES!$B$2:$B$23,0),0)="",HLOOKUP(M$2,FIXTURES!$C$2:$NC$23,MATCH($C103,FIXTURES!$B$2:$B$23,0),0),HLOOKUP(M$2+1,FIXTURES!$C$2:$NC$23,MATCH($C103,FIXTURES!$B$2:$B$23,0),0)))),IF(AND(HLOOKUP(M$2,FIXTURES!$C$2:$NC$23,MATCH($C103,FIXTURES!$B$2:$B$23,0),0)="",HLOOKUP(M$2+1,FIXTURES!$C$2:$NC$23,MATCH($C103,FIXTURES!$B$2:$B$23,0),0)=""),HLOOKUP(M$2+2,FIXTURES!$C$2:$NC$23,MATCH($C103,FIXTURES!$B$2:$B$23,0),0),IF(HLOOKUP(M$2+1,FIXTURES!$C$2:$NC$23,MATCH($C103,FIXTURES!$B$2:$B$23,0),0)="",HLOOKUP(M$2,FIXTURES!$C$2:$NC$23,MATCH($C103,FIXTURES!$B$2:$B$23,0),0),HLOOKUP(M$2+1,FIXTURES!$C$2:$NC$23,MATCH($C103,FIXTURES!$B$2:$B$23,0),0))))</f>
        <v>mun</v>
      </c>
      <c r="N103" s="70" t="str">
        <f>IF(N$1="SAT",IF(AND(HLOOKUP(N$2,FIXTURES!$C$2:$NC$23,MATCH($C103,FIXTURES!$B$2:$B$23,0),0)="",HLOOKUP(N$2+1,FIXTURES!$C$2:$NC$23,MATCH($C103,FIXTURES!$B$2:$B$23,0),0)="",HLOOKUP(N$2+2,FIXTURES!$C$2:$NC$23,MATCH($C103,FIXTURES!$B$2:$B$23,0),0)=""),HLOOKUP(N$2-1,FIXTURES!$C$2:$NC$23,MATCH($C103,FIXTURES!$B$2:$B$23,0),0),IF(AND(HLOOKUP(N$2,FIXTURES!$C$2:$NC$23,MATCH($C103,FIXTURES!$B$2:$B$23,0),0)="",HLOOKUP(N$2+1,FIXTURES!$C$2:$NC$23,MATCH($C103,FIXTURES!$B$2:$B$23,0),0)=""),HLOOKUP(N$2+2,FIXTURES!$C$2:$NC$23,MATCH($C103,FIXTURES!$B$2:$B$23,0),0),IF(HLOOKUP(N$2+1,FIXTURES!$C$2:$NC$23,MATCH($C103,FIXTURES!$B$2:$B$23,0),0)="",HLOOKUP(N$2,FIXTURES!$C$2:$NC$23,MATCH($C103,FIXTURES!$B$2:$B$23,0),0),HLOOKUP(N$2+1,FIXTURES!$C$2:$NC$23,MATCH($C103,FIXTURES!$B$2:$B$23,0),0)))),IF(AND(HLOOKUP(N$2,FIXTURES!$C$2:$NC$23,MATCH($C103,FIXTURES!$B$2:$B$23,0),0)="",HLOOKUP(N$2+1,FIXTURES!$C$2:$NC$23,MATCH($C103,FIXTURES!$B$2:$B$23,0),0)=""),HLOOKUP(N$2+2,FIXTURES!$C$2:$NC$23,MATCH($C103,FIXTURES!$B$2:$B$23,0),0),IF(HLOOKUP(N$2+1,FIXTURES!$C$2:$NC$23,MATCH($C103,FIXTURES!$B$2:$B$23,0),0)="",HLOOKUP(N$2,FIXTURES!$C$2:$NC$23,MATCH($C103,FIXTURES!$B$2:$B$23,0),0),HLOOKUP(N$2+1,FIXTURES!$C$2:$NC$23,MATCH($C103,FIXTURES!$B$2:$B$23,0),0))))</f>
        <v>Zürich</v>
      </c>
      <c r="O103" s="70" t="str">
        <f>IF(O$1="SAT",IF(AND(HLOOKUP(O$2,FIXTURES!$C$2:$NC$23,MATCH($C103,FIXTURES!$B$2:$B$23,0),0)="",HLOOKUP(O$2+1,FIXTURES!$C$2:$NC$23,MATCH($C103,FIXTURES!$B$2:$B$23,0),0)="",HLOOKUP(O$2+2,FIXTURES!$C$2:$NC$23,MATCH($C103,FIXTURES!$B$2:$B$23,0),0)=""),HLOOKUP(O$2-1,FIXTURES!$C$2:$NC$23,MATCH($C103,FIXTURES!$B$2:$B$23,0),0),IF(AND(HLOOKUP(O$2,FIXTURES!$C$2:$NC$23,MATCH($C103,FIXTURES!$B$2:$B$23,0),0)="",HLOOKUP(O$2+1,FIXTURES!$C$2:$NC$23,MATCH($C103,FIXTURES!$B$2:$B$23,0),0)=""),HLOOKUP(O$2+2,FIXTURES!$C$2:$NC$23,MATCH($C103,FIXTURES!$B$2:$B$23,0),0),IF(HLOOKUP(O$2+1,FIXTURES!$C$2:$NC$23,MATCH($C103,FIXTURES!$B$2:$B$23,0),0)="",HLOOKUP(O$2,FIXTURES!$C$2:$NC$23,MATCH($C103,FIXTURES!$B$2:$B$23,0),0),HLOOKUP(O$2+1,FIXTURES!$C$2:$NC$23,MATCH($C103,FIXTURES!$B$2:$B$23,0),0)))),IF(AND(HLOOKUP(O$2,FIXTURES!$C$2:$NC$23,MATCH($C103,FIXTURES!$B$2:$B$23,0),0)="",HLOOKUP(O$2+1,FIXTURES!$C$2:$NC$23,MATCH($C103,FIXTURES!$B$2:$B$23,0),0)=""),HLOOKUP(O$2+2,FIXTURES!$C$2:$NC$23,MATCH($C103,FIXTURES!$B$2:$B$23,0),0),IF(HLOOKUP(O$2+1,FIXTURES!$C$2:$NC$23,MATCH($C103,FIXTURES!$B$2:$B$23,0),0)="",HLOOKUP(O$2,FIXTURES!$C$2:$NC$23,MATCH($C103,FIXTURES!$B$2:$B$23,0),0),HLOOKUP(O$2+1,FIXTURES!$C$2:$NC$23,MATCH($C103,FIXTURES!$B$2:$B$23,0),0))))</f>
        <v/>
      </c>
      <c r="P103" s="70" t="str">
        <f>IF(P$1="SAT",IF(AND(HLOOKUP(P$2,FIXTURES!$C$2:$NC$23,MATCH($C103,FIXTURES!$B$2:$B$23,0),0)="",HLOOKUP(P$2+1,FIXTURES!$C$2:$NC$23,MATCH($C103,FIXTURES!$B$2:$B$23,0),0)="",HLOOKUP(P$2+2,FIXTURES!$C$2:$NC$23,MATCH($C103,FIXTURES!$B$2:$B$23,0),0)=""),HLOOKUP(P$2-1,FIXTURES!$C$2:$NC$23,MATCH($C103,FIXTURES!$B$2:$B$23,0),0),IF(AND(HLOOKUP(P$2,FIXTURES!$C$2:$NC$23,MATCH($C103,FIXTURES!$B$2:$B$23,0),0)="",HLOOKUP(P$2+1,FIXTURES!$C$2:$NC$23,MATCH($C103,FIXTURES!$B$2:$B$23,0),0)=""),HLOOKUP(P$2+2,FIXTURES!$C$2:$NC$23,MATCH($C103,FIXTURES!$B$2:$B$23,0),0),IF(HLOOKUP(P$2+1,FIXTURES!$C$2:$NC$23,MATCH($C103,FIXTURES!$B$2:$B$23,0),0)="",HLOOKUP(P$2,FIXTURES!$C$2:$NC$23,MATCH($C103,FIXTURES!$B$2:$B$23,0),0),HLOOKUP(P$2+1,FIXTURES!$C$2:$NC$23,MATCH($C103,FIXTURES!$B$2:$B$23,0),0)))),IF(AND(HLOOKUP(P$2,FIXTURES!$C$2:$NC$23,MATCH($C103,FIXTURES!$B$2:$B$23,0),0)="",HLOOKUP(P$2+1,FIXTURES!$C$2:$NC$23,MATCH($C103,FIXTURES!$B$2:$B$23,0),0)=""),HLOOKUP(P$2+2,FIXTURES!$C$2:$NC$23,MATCH($C103,FIXTURES!$B$2:$B$23,0),0),IF(HLOOKUP(P$2+1,FIXTURES!$C$2:$NC$23,MATCH($C103,FIXTURES!$B$2:$B$23,0),0)="",HLOOKUP(P$2,FIXTURES!$C$2:$NC$23,MATCH($C103,FIXTURES!$B$2:$B$23,0),0),HLOOKUP(P$2+1,FIXTURES!$C$2:$NC$23,MATCH($C103,FIXTURES!$B$2:$B$23,0),0))))</f>
        <v/>
      </c>
      <c r="Q103" s="70" t="str">
        <f>IF(Q$1="SAT",IF(AND(HLOOKUP(Q$2,FIXTURES!$C$2:$NC$23,MATCH($C103,FIXTURES!$B$2:$B$23,0),0)="",HLOOKUP(Q$2+1,FIXTURES!$C$2:$NC$23,MATCH($C103,FIXTURES!$B$2:$B$23,0),0)="",HLOOKUP(Q$2+2,FIXTURES!$C$2:$NC$23,MATCH($C103,FIXTURES!$B$2:$B$23,0),0)=""),HLOOKUP(Q$2-1,FIXTURES!$C$2:$NC$23,MATCH($C103,FIXTURES!$B$2:$B$23,0),0),IF(AND(HLOOKUP(Q$2,FIXTURES!$C$2:$NC$23,MATCH($C103,FIXTURES!$B$2:$B$23,0),0)="",HLOOKUP(Q$2+1,FIXTURES!$C$2:$NC$23,MATCH($C103,FIXTURES!$B$2:$B$23,0),0)=""),HLOOKUP(Q$2+2,FIXTURES!$C$2:$NC$23,MATCH($C103,FIXTURES!$B$2:$B$23,0),0),IF(HLOOKUP(Q$2+1,FIXTURES!$C$2:$NC$23,MATCH($C103,FIXTURES!$B$2:$B$23,0),0)="",HLOOKUP(Q$2,FIXTURES!$C$2:$NC$23,MATCH($C103,FIXTURES!$B$2:$B$23,0),0),HLOOKUP(Q$2+1,FIXTURES!$C$2:$NC$23,MATCH($C103,FIXTURES!$B$2:$B$23,0),0)))),IF(AND(HLOOKUP(Q$2,FIXTURES!$C$2:$NC$23,MATCH($C103,FIXTURES!$B$2:$B$23,0),0)="",HLOOKUP(Q$2+1,FIXTURES!$C$2:$NC$23,MATCH($C103,FIXTURES!$B$2:$B$23,0),0)=""),HLOOKUP(Q$2+2,FIXTURES!$C$2:$NC$23,MATCH($C103,FIXTURES!$B$2:$B$23,0),0),IF(HLOOKUP(Q$2+1,FIXTURES!$C$2:$NC$23,MATCH($C103,FIXTURES!$B$2:$B$23,0),0)="",HLOOKUP(Q$2,FIXTURES!$C$2:$NC$23,MATCH($C103,FIXTURES!$B$2:$B$23,0),0),HLOOKUP(Q$2+1,FIXTURES!$C$2:$NC$23,MATCH($C103,FIXTURES!$B$2:$B$23,0),0))))</f>
        <v>bre</v>
      </c>
      <c r="R103" s="70" t="str">
        <f>IF(R$1="SAT",IF(AND(HLOOKUP(R$2,FIXTURES!$C$2:$NC$23,MATCH($C103,FIXTURES!$B$2:$B$23,0),0)="",HLOOKUP(R$2+1,FIXTURES!$C$2:$NC$23,MATCH($C103,FIXTURES!$B$2:$B$23,0),0)="",HLOOKUP(R$2+2,FIXTURES!$C$2:$NC$23,MATCH($C103,FIXTURES!$B$2:$B$23,0),0)=""),HLOOKUP(R$2-1,FIXTURES!$C$2:$NC$23,MATCH($C103,FIXTURES!$B$2:$B$23,0),0),IF(AND(HLOOKUP(R$2,FIXTURES!$C$2:$NC$23,MATCH($C103,FIXTURES!$B$2:$B$23,0),0)="",HLOOKUP(R$2+1,FIXTURES!$C$2:$NC$23,MATCH($C103,FIXTURES!$B$2:$B$23,0),0)=""),HLOOKUP(R$2+2,FIXTURES!$C$2:$NC$23,MATCH($C103,FIXTURES!$B$2:$B$23,0),0),IF(HLOOKUP(R$2+1,FIXTURES!$C$2:$NC$23,MATCH($C103,FIXTURES!$B$2:$B$23,0),0)="",HLOOKUP(R$2,FIXTURES!$C$2:$NC$23,MATCH($C103,FIXTURES!$B$2:$B$23,0),0),HLOOKUP(R$2+1,FIXTURES!$C$2:$NC$23,MATCH($C103,FIXTURES!$B$2:$B$23,0),0)))),IF(AND(HLOOKUP(R$2,FIXTURES!$C$2:$NC$23,MATCH($C103,FIXTURES!$B$2:$B$23,0),0)="",HLOOKUP(R$2+1,FIXTURES!$C$2:$NC$23,MATCH($C103,FIXTURES!$B$2:$B$23,0),0)=""),HLOOKUP(R$2+2,FIXTURES!$C$2:$NC$23,MATCH($C103,FIXTURES!$B$2:$B$23,0),0),IF(HLOOKUP(R$2+1,FIXTURES!$C$2:$NC$23,MATCH($C103,FIXTURES!$B$2:$B$23,0),0)="",HLOOKUP(R$2,FIXTURES!$C$2:$NC$23,MATCH($C103,FIXTURES!$B$2:$B$23,0),0),HLOOKUP(R$2+1,FIXTURES!$C$2:$NC$23,MATCH($C103,FIXTURES!$B$2:$B$23,0),0))))</f>
        <v/>
      </c>
      <c r="S103" s="70" t="str">
        <f>IF(S$1="SAT",IF(AND(HLOOKUP(S$2,FIXTURES!$C$2:$NC$23,MATCH($C103,FIXTURES!$B$2:$B$23,0),0)="",HLOOKUP(S$2+1,FIXTURES!$C$2:$NC$23,MATCH($C103,FIXTURES!$B$2:$B$23,0),0)="",HLOOKUP(S$2+2,FIXTURES!$C$2:$NC$23,MATCH($C103,FIXTURES!$B$2:$B$23,0),0)=""),HLOOKUP(S$2-1,FIXTURES!$C$2:$NC$23,MATCH($C103,FIXTURES!$B$2:$B$23,0),0),IF(AND(HLOOKUP(S$2,FIXTURES!$C$2:$NC$23,MATCH($C103,FIXTURES!$B$2:$B$23,0),0)="",HLOOKUP(S$2+1,FIXTURES!$C$2:$NC$23,MATCH($C103,FIXTURES!$B$2:$B$23,0),0)=""),HLOOKUP(S$2+2,FIXTURES!$C$2:$NC$23,MATCH($C103,FIXTURES!$B$2:$B$23,0),0),IF(HLOOKUP(S$2+1,FIXTURES!$C$2:$NC$23,MATCH($C103,FIXTURES!$B$2:$B$23,0),0)="",HLOOKUP(S$2,FIXTURES!$C$2:$NC$23,MATCH($C103,FIXTURES!$B$2:$B$23,0),0),HLOOKUP(S$2+1,FIXTURES!$C$2:$NC$23,MATCH($C103,FIXTURES!$B$2:$B$23,0),0)))),IF(AND(HLOOKUP(S$2,FIXTURES!$C$2:$NC$23,MATCH($C103,FIXTURES!$B$2:$B$23,0),0)="",HLOOKUP(S$2+1,FIXTURES!$C$2:$NC$23,MATCH($C103,FIXTURES!$B$2:$B$23,0),0)=""),HLOOKUP(S$2+2,FIXTURES!$C$2:$NC$23,MATCH($C103,FIXTURES!$B$2:$B$23,0),0),IF(HLOOKUP(S$2+1,FIXTURES!$C$2:$NC$23,MATCH($C103,FIXTURES!$B$2:$B$23,0),0)="",HLOOKUP(S$2,FIXTURES!$C$2:$NC$23,MATCH($C103,FIXTURES!$B$2:$B$23,0),0),HLOOKUP(S$2+1,FIXTURES!$C$2:$NC$23,MATCH($C103,FIXTURES!$B$2:$B$23,0),0))))</f>
        <v/>
      </c>
      <c r="T103" s="70" t="str">
        <f>IF(T$1="SAT",IF(AND(HLOOKUP(T$2,FIXTURES!$C$2:$NC$23,MATCH($C103,FIXTURES!$B$2:$B$23,0),0)="",HLOOKUP(T$2+1,FIXTURES!$C$2:$NC$23,MATCH($C103,FIXTURES!$B$2:$B$23,0),0)="",HLOOKUP(T$2+2,FIXTURES!$C$2:$NC$23,MATCH($C103,FIXTURES!$B$2:$B$23,0),0)=""),HLOOKUP(T$2-1,FIXTURES!$C$2:$NC$23,MATCH($C103,FIXTURES!$B$2:$B$23,0),0),IF(AND(HLOOKUP(T$2,FIXTURES!$C$2:$NC$23,MATCH($C103,FIXTURES!$B$2:$B$23,0),0)="",HLOOKUP(T$2+1,FIXTURES!$C$2:$NC$23,MATCH($C103,FIXTURES!$B$2:$B$23,0),0)=""),HLOOKUP(T$2+2,FIXTURES!$C$2:$NC$23,MATCH($C103,FIXTURES!$B$2:$B$23,0),0),IF(HLOOKUP(T$2+1,FIXTURES!$C$2:$NC$23,MATCH($C103,FIXTURES!$B$2:$B$23,0),0)="",HLOOKUP(T$2,FIXTURES!$C$2:$NC$23,MATCH($C103,FIXTURES!$B$2:$B$23,0),0),HLOOKUP(T$2+1,FIXTURES!$C$2:$NC$23,MATCH($C103,FIXTURES!$B$2:$B$23,0),0)))),IF(AND(HLOOKUP(T$2,FIXTURES!$C$2:$NC$23,MATCH($C103,FIXTURES!$B$2:$B$23,0),0)="",HLOOKUP(T$2+1,FIXTURES!$C$2:$NC$23,MATCH($C103,FIXTURES!$B$2:$B$23,0),0)=""),HLOOKUP(T$2+2,FIXTURES!$C$2:$NC$23,MATCH($C103,FIXTURES!$B$2:$B$23,0),0),IF(HLOOKUP(T$2+1,FIXTURES!$C$2:$NC$23,MATCH($C103,FIXTURES!$B$2:$B$23,0),0)="",HLOOKUP(T$2,FIXTURES!$C$2:$NC$23,MATCH($C103,FIXTURES!$B$2:$B$23,0),0),HLOOKUP(T$2+1,FIXTURES!$C$2:$NC$23,MATCH($C103,FIXTURES!$B$2:$B$23,0),0))))</f>
        <v/>
      </c>
      <c r="U103" s="70" t="str">
        <f>IF(U$1="SAT",IF(AND(HLOOKUP(U$2,FIXTURES!$C$2:$NC$23,MATCH($C103,FIXTURES!$B$2:$B$23,0),0)="",HLOOKUP(U$2+1,FIXTURES!$C$2:$NC$23,MATCH($C103,FIXTURES!$B$2:$B$23,0),0)="",HLOOKUP(U$2+2,FIXTURES!$C$2:$NC$23,MATCH($C103,FIXTURES!$B$2:$B$23,0),0)=""),HLOOKUP(U$2-1,FIXTURES!$C$2:$NC$23,MATCH($C103,FIXTURES!$B$2:$B$23,0),0),IF(AND(HLOOKUP(U$2,FIXTURES!$C$2:$NC$23,MATCH($C103,FIXTURES!$B$2:$B$23,0),0)="",HLOOKUP(U$2+1,FIXTURES!$C$2:$NC$23,MATCH($C103,FIXTURES!$B$2:$B$23,0),0)=""),HLOOKUP(U$2+2,FIXTURES!$C$2:$NC$23,MATCH($C103,FIXTURES!$B$2:$B$23,0),0),IF(HLOOKUP(U$2+1,FIXTURES!$C$2:$NC$23,MATCH($C103,FIXTURES!$B$2:$B$23,0),0)="",HLOOKUP(U$2,FIXTURES!$C$2:$NC$23,MATCH($C103,FIXTURES!$B$2:$B$23,0),0),HLOOKUP(U$2+1,FIXTURES!$C$2:$NC$23,MATCH($C103,FIXTURES!$B$2:$B$23,0),0)))),IF(AND(HLOOKUP(U$2,FIXTURES!$C$2:$NC$23,MATCH($C103,FIXTURES!$B$2:$B$23,0),0)="",HLOOKUP(U$2+1,FIXTURES!$C$2:$NC$23,MATCH($C103,FIXTURES!$B$2:$B$23,0),0)=""),HLOOKUP(U$2+2,FIXTURES!$C$2:$NC$23,MATCH($C103,FIXTURES!$B$2:$B$23,0),0),IF(HLOOKUP(U$2+1,FIXTURES!$C$2:$NC$23,MATCH($C103,FIXTURES!$B$2:$B$23,0),0)="",HLOOKUP(U$2,FIXTURES!$C$2:$NC$23,MATCH($C103,FIXTURES!$B$2:$B$23,0),0),HLOOKUP(U$2+1,FIXTURES!$C$2:$NC$23,MATCH($C103,FIXTURES!$B$2:$B$23,0),0))))</f>
        <v>TOT</v>
      </c>
      <c r="V103" s="70" t="str">
        <f>IF(V$1="SAT",IF(AND(HLOOKUP(V$2,FIXTURES!$C$2:$NC$23,MATCH($C103,FIXTURES!$B$2:$B$23,0),0)="",HLOOKUP(V$2+1,FIXTURES!$C$2:$NC$23,MATCH($C103,FIXTURES!$B$2:$B$23,0),0)="",HLOOKUP(V$2+2,FIXTURES!$C$2:$NC$23,MATCH($C103,FIXTURES!$B$2:$B$23,0),0)=""),HLOOKUP(V$2-1,FIXTURES!$C$2:$NC$23,MATCH($C103,FIXTURES!$B$2:$B$23,0),0),IF(AND(HLOOKUP(V$2,FIXTURES!$C$2:$NC$23,MATCH($C103,FIXTURES!$B$2:$B$23,0),0)="",HLOOKUP(V$2+1,FIXTURES!$C$2:$NC$23,MATCH($C103,FIXTURES!$B$2:$B$23,0),0)=""),HLOOKUP(V$2+2,FIXTURES!$C$2:$NC$23,MATCH($C103,FIXTURES!$B$2:$B$23,0),0),IF(HLOOKUP(V$2+1,FIXTURES!$C$2:$NC$23,MATCH($C103,FIXTURES!$B$2:$B$23,0),0)="",HLOOKUP(V$2,FIXTURES!$C$2:$NC$23,MATCH($C103,FIXTURES!$B$2:$B$23,0),0),HLOOKUP(V$2+1,FIXTURES!$C$2:$NC$23,MATCH($C103,FIXTURES!$B$2:$B$23,0),0)))),IF(AND(HLOOKUP(V$2,FIXTURES!$C$2:$NC$23,MATCH($C103,FIXTURES!$B$2:$B$23,0),0)="",HLOOKUP(V$2+1,FIXTURES!$C$2:$NC$23,MATCH($C103,FIXTURES!$B$2:$B$23,0),0)=""),HLOOKUP(V$2+2,FIXTURES!$C$2:$NC$23,MATCH($C103,FIXTURES!$B$2:$B$23,0),0),IF(HLOOKUP(V$2+1,FIXTURES!$C$2:$NC$23,MATCH($C103,FIXTURES!$B$2:$B$23,0),0)="",HLOOKUP(V$2,FIXTURES!$C$2:$NC$23,MATCH($C103,FIXTURES!$B$2:$B$23,0),0),HLOOKUP(V$2+1,FIXTURES!$C$2:$NC$23,MATCH($C103,FIXTURES!$B$2:$B$23,0),0))))</f>
        <v>Bodø/Glimt</v>
      </c>
      <c r="W103" s="70" t="str">
        <f>IF(W$1="SAT",IF(AND(HLOOKUP(W$2,FIXTURES!$C$2:$NC$23,MATCH($C103,FIXTURES!$B$2:$B$23,0),0)="",HLOOKUP(W$2+1,FIXTURES!$C$2:$NC$23,MATCH($C103,FIXTURES!$B$2:$B$23,0),0)="",HLOOKUP(W$2+2,FIXTURES!$C$2:$NC$23,MATCH($C103,FIXTURES!$B$2:$B$23,0),0)=""),HLOOKUP(W$2-1,FIXTURES!$C$2:$NC$23,MATCH($C103,FIXTURES!$B$2:$B$23,0),0),IF(AND(HLOOKUP(W$2,FIXTURES!$C$2:$NC$23,MATCH($C103,FIXTURES!$B$2:$B$23,0),0)="",HLOOKUP(W$2+1,FIXTURES!$C$2:$NC$23,MATCH($C103,FIXTURES!$B$2:$B$23,0),0)=""),HLOOKUP(W$2+2,FIXTURES!$C$2:$NC$23,MATCH($C103,FIXTURES!$B$2:$B$23,0),0),IF(HLOOKUP(W$2+1,FIXTURES!$C$2:$NC$23,MATCH($C103,FIXTURES!$B$2:$B$23,0),0)="",HLOOKUP(W$2,FIXTURES!$C$2:$NC$23,MATCH($C103,FIXTURES!$B$2:$B$23,0),0),HLOOKUP(W$2+1,FIXTURES!$C$2:$NC$23,MATCH($C103,FIXTURES!$B$2:$B$23,0),0)))),IF(AND(HLOOKUP(W$2,FIXTURES!$C$2:$NC$23,MATCH($C103,FIXTURES!$B$2:$B$23,0),0)="",HLOOKUP(W$2+1,FIXTURES!$C$2:$NC$23,MATCH($C103,FIXTURES!$B$2:$B$23,0),0)=""),HLOOKUP(W$2+2,FIXTURES!$C$2:$NC$23,MATCH($C103,FIXTURES!$B$2:$B$23,0),0),IF(HLOOKUP(W$2+1,FIXTURES!$C$2:$NC$23,MATCH($C103,FIXTURES!$B$2:$B$23,0),0)="",HLOOKUP(W$2,FIXTURES!$C$2:$NC$23,MATCH($C103,FIXTURES!$B$2:$B$23,0),0),HLOOKUP(W$2+1,FIXTURES!$C$2:$NC$23,MATCH($C103,FIXTURES!$B$2:$B$23,0),0))))</f>
        <v>LIV</v>
      </c>
      <c r="X103" s="70" t="str">
        <f>IF(X$1="SAT",IF(AND(HLOOKUP(X$2,FIXTURES!$C$2:$NC$23,MATCH($C103,FIXTURES!$B$2:$B$23,0),0)="",HLOOKUP(X$2+1,FIXTURES!$C$2:$NC$23,MATCH($C103,FIXTURES!$B$2:$B$23,0),0)="",HLOOKUP(X$2+2,FIXTURES!$C$2:$NC$23,MATCH($C103,FIXTURES!$B$2:$B$23,0),0)=""),HLOOKUP(X$2-1,FIXTURES!$C$2:$NC$23,MATCH($C103,FIXTURES!$B$2:$B$23,0),0),IF(AND(HLOOKUP(X$2,FIXTURES!$C$2:$NC$23,MATCH($C103,FIXTURES!$B$2:$B$23,0),0)="",HLOOKUP(X$2+1,FIXTURES!$C$2:$NC$23,MATCH($C103,FIXTURES!$B$2:$B$23,0),0)=""),HLOOKUP(X$2+2,FIXTURES!$C$2:$NC$23,MATCH($C103,FIXTURES!$B$2:$B$23,0),0),IF(HLOOKUP(X$2+1,FIXTURES!$C$2:$NC$23,MATCH($C103,FIXTURES!$B$2:$B$23,0),0)="",HLOOKUP(X$2,FIXTURES!$C$2:$NC$23,MATCH($C103,FIXTURES!$B$2:$B$23,0),0),HLOOKUP(X$2+1,FIXTURES!$C$2:$NC$23,MATCH($C103,FIXTURES!$B$2:$B$23,0),0)))),IF(AND(HLOOKUP(X$2,FIXTURES!$C$2:$NC$23,MATCH($C103,FIXTURES!$B$2:$B$23,0),0)="",HLOOKUP(X$2+1,FIXTURES!$C$2:$NC$23,MATCH($C103,FIXTURES!$B$2:$B$23,0),0)=""),HLOOKUP(X$2+2,FIXTURES!$C$2:$NC$23,MATCH($C103,FIXTURES!$B$2:$B$23,0),0),IF(HLOOKUP(X$2+1,FIXTURES!$C$2:$NC$23,MATCH($C103,FIXTURES!$B$2:$B$23,0),0)="",HLOOKUP(X$2,FIXTURES!$C$2:$NC$23,MATCH($C103,FIXTURES!$B$2:$B$23,0),0),HLOOKUP(X$2+1,FIXTURES!$C$2:$NC$23,MATCH($C103,FIXTURES!$B$2:$B$23,0),0))))</f>
        <v>Bodø/Glimt</v>
      </c>
      <c r="Y103" s="70" t="str">
        <f>IF(Y$1="SAT",IF(AND(HLOOKUP(Y$2,FIXTURES!$C$2:$NC$23,MATCH($C103,FIXTURES!$B$2:$B$23,0),0)="",HLOOKUP(Y$2+1,FIXTURES!$C$2:$NC$23,MATCH($C103,FIXTURES!$B$2:$B$23,0),0)="",HLOOKUP(Y$2+2,FIXTURES!$C$2:$NC$23,MATCH($C103,FIXTURES!$B$2:$B$23,0),0)=""),HLOOKUP(Y$2-1,FIXTURES!$C$2:$NC$23,MATCH($C103,FIXTURES!$B$2:$B$23,0),0),IF(AND(HLOOKUP(Y$2,FIXTURES!$C$2:$NC$23,MATCH($C103,FIXTURES!$B$2:$B$23,0),0)="",HLOOKUP(Y$2+1,FIXTURES!$C$2:$NC$23,MATCH($C103,FIXTURES!$B$2:$B$23,0),0)=""),HLOOKUP(Y$2+2,FIXTURES!$C$2:$NC$23,MATCH($C103,FIXTURES!$B$2:$B$23,0),0),IF(HLOOKUP(Y$2+1,FIXTURES!$C$2:$NC$23,MATCH($C103,FIXTURES!$B$2:$B$23,0),0)="",HLOOKUP(Y$2,FIXTURES!$C$2:$NC$23,MATCH($C103,FIXTURES!$B$2:$B$23,0),0),HLOOKUP(Y$2+1,FIXTURES!$C$2:$NC$23,MATCH($C103,FIXTURES!$B$2:$B$23,0),0)))),IF(AND(HLOOKUP(Y$2,FIXTURES!$C$2:$NC$23,MATCH($C103,FIXTURES!$B$2:$B$23,0),0)="",HLOOKUP(Y$2+1,FIXTURES!$C$2:$NC$23,MATCH($C103,FIXTURES!$B$2:$B$23,0),0)=""),HLOOKUP(Y$2+2,FIXTURES!$C$2:$NC$23,MATCH($C103,FIXTURES!$B$2:$B$23,0),0),IF(HLOOKUP(Y$2+1,FIXTURES!$C$2:$NC$23,MATCH($C103,FIXTURES!$B$2:$B$23,0),0)="",HLOOKUP(Y$2,FIXTURES!$C$2:$NC$23,MATCH($C103,FIXTURES!$B$2:$B$23,0),0),HLOOKUP(Y$2+1,FIXTURES!$C$2:$NC$23,MATCH($C103,FIXTURES!$B$2:$B$23,0),0))))</f>
        <v>lee</v>
      </c>
      <c r="Z103" s="70" t="str">
        <f>IF(Z$1="SAT",IF(AND(HLOOKUP(Z$2,FIXTURES!$C$2:$NC$23,MATCH($C103,FIXTURES!$B$2:$B$23,0),0)="",HLOOKUP(Z$2+1,FIXTURES!$C$2:$NC$23,MATCH($C103,FIXTURES!$B$2:$B$23,0),0)="",HLOOKUP(Z$2+2,FIXTURES!$C$2:$NC$23,MATCH($C103,FIXTURES!$B$2:$B$23,0),0)=""),HLOOKUP(Z$2-1,FIXTURES!$C$2:$NC$23,MATCH($C103,FIXTURES!$B$2:$B$23,0),0),IF(AND(HLOOKUP(Z$2,FIXTURES!$C$2:$NC$23,MATCH($C103,FIXTURES!$B$2:$B$23,0),0)="",HLOOKUP(Z$2+1,FIXTURES!$C$2:$NC$23,MATCH($C103,FIXTURES!$B$2:$B$23,0),0)=""),HLOOKUP(Z$2+2,FIXTURES!$C$2:$NC$23,MATCH($C103,FIXTURES!$B$2:$B$23,0),0),IF(HLOOKUP(Z$2+1,FIXTURES!$C$2:$NC$23,MATCH($C103,FIXTURES!$B$2:$B$23,0),0)="",HLOOKUP(Z$2,FIXTURES!$C$2:$NC$23,MATCH($C103,FIXTURES!$B$2:$B$23,0),0),HLOOKUP(Z$2+1,FIXTURES!$C$2:$NC$23,MATCH($C103,FIXTURES!$B$2:$B$23,0),0)))),IF(AND(HLOOKUP(Z$2,FIXTURES!$C$2:$NC$23,MATCH($C103,FIXTURES!$B$2:$B$23,0),0)="",HLOOKUP(Z$2+1,FIXTURES!$C$2:$NC$23,MATCH($C103,FIXTURES!$B$2:$B$23,0),0)=""),HLOOKUP(Z$2+2,FIXTURES!$C$2:$NC$23,MATCH($C103,FIXTURES!$B$2:$B$23,0),0),IF(HLOOKUP(Z$2+1,FIXTURES!$C$2:$NC$23,MATCH($C103,FIXTURES!$B$2:$B$23,0),0)="",HLOOKUP(Z$2,FIXTURES!$C$2:$NC$23,MATCH($C103,FIXTURES!$B$2:$B$23,0),0),HLOOKUP(Z$2+1,FIXTURES!$C$2:$NC$23,MATCH($C103,FIXTURES!$B$2:$B$23,0),0))))</f>
        <v>PSV Eindhoven</v>
      </c>
      <c r="AA103" s="70" t="str">
        <f>IF(AA$1="SAT",IF(AND(HLOOKUP(AA$2,FIXTURES!$C$2:$NC$23,MATCH($C103,FIXTURES!$B$2:$B$23,0),0)="",HLOOKUP(AA$2+1,FIXTURES!$C$2:$NC$23,MATCH($C103,FIXTURES!$B$2:$B$23,0),0)="",HLOOKUP(AA$2+2,FIXTURES!$C$2:$NC$23,MATCH($C103,FIXTURES!$B$2:$B$23,0),0)=""),HLOOKUP(AA$2-1,FIXTURES!$C$2:$NC$23,MATCH($C103,FIXTURES!$B$2:$B$23,0),0),IF(AND(HLOOKUP(AA$2,FIXTURES!$C$2:$NC$23,MATCH($C103,FIXTURES!$B$2:$B$23,0),0)="",HLOOKUP(AA$2+1,FIXTURES!$C$2:$NC$23,MATCH($C103,FIXTURES!$B$2:$B$23,0),0)=""),HLOOKUP(AA$2+2,FIXTURES!$C$2:$NC$23,MATCH($C103,FIXTURES!$B$2:$B$23,0),0),IF(HLOOKUP(AA$2+1,FIXTURES!$C$2:$NC$23,MATCH($C103,FIXTURES!$B$2:$B$23,0),0)="",HLOOKUP(AA$2,FIXTURES!$C$2:$NC$23,MATCH($C103,FIXTURES!$B$2:$B$23,0),0),HLOOKUP(AA$2+1,FIXTURES!$C$2:$NC$23,MATCH($C103,FIXTURES!$B$2:$B$23,0),0)))),IF(AND(HLOOKUP(AA$2,FIXTURES!$C$2:$NC$23,MATCH($C103,FIXTURES!$B$2:$B$23,0),0)="",HLOOKUP(AA$2+1,FIXTURES!$C$2:$NC$23,MATCH($C103,FIXTURES!$B$2:$B$23,0),0)=""),HLOOKUP(AA$2+2,FIXTURES!$C$2:$NC$23,MATCH($C103,FIXTURES!$B$2:$B$23,0),0),IF(HLOOKUP(AA$2+1,FIXTURES!$C$2:$NC$23,MATCH($C103,FIXTURES!$B$2:$B$23,0),0)="",HLOOKUP(AA$2,FIXTURES!$C$2:$NC$23,MATCH($C103,FIXTURES!$B$2:$B$23,0),0),HLOOKUP(AA$2+1,FIXTURES!$C$2:$NC$23,MATCH($C103,FIXTURES!$B$2:$B$23,0),0))))</f>
        <v>sou</v>
      </c>
      <c r="AB103" s="70" t="str">
        <f>IF(AB$1="SAT",IF(AND(HLOOKUP(AB$2,FIXTURES!$C$2:$NC$23,MATCH($C103,FIXTURES!$B$2:$B$23,0),0)="",HLOOKUP(AB$2+1,FIXTURES!$C$2:$NC$23,MATCH($C103,FIXTURES!$B$2:$B$23,0),0)="",HLOOKUP(AB$2+2,FIXTURES!$C$2:$NC$23,MATCH($C103,FIXTURES!$B$2:$B$23,0),0)=""),HLOOKUP(AB$2-1,FIXTURES!$C$2:$NC$23,MATCH($C103,FIXTURES!$B$2:$B$23,0),0),IF(AND(HLOOKUP(AB$2,FIXTURES!$C$2:$NC$23,MATCH($C103,FIXTURES!$B$2:$B$23,0),0)="",HLOOKUP(AB$2+1,FIXTURES!$C$2:$NC$23,MATCH($C103,FIXTURES!$B$2:$B$23,0),0)=""),HLOOKUP(AB$2+2,FIXTURES!$C$2:$NC$23,MATCH($C103,FIXTURES!$B$2:$B$23,0),0),IF(HLOOKUP(AB$2+1,FIXTURES!$C$2:$NC$23,MATCH($C103,FIXTURES!$B$2:$B$23,0),0)="",HLOOKUP(AB$2,FIXTURES!$C$2:$NC$23,MATCH($C103,FIXTURES!$B$2:$B$23,0),0),HLOOKUP(AB$2+1,FIXTURES!$C$2:$NC$23,MATCH($C103,FIXTURES!$B$2:$B$23,0),0)))),IF(AND(HLOOKUP(AB$2,FIXTURES!$C$2:$NC$23,MATCH($C103,FIXTURES!$B$2:$B$23,0),0)="",HLOOKUP(AB$2+1,FIXTURES!$C$2:$NC$23,MATCH($C103,FIXTURES!$B$2:$B$23,0),0)=""),HLOOKUP(AB$2+2,FIXTURES!$C$2:$NC$23,MATCH($C103,FIXTURES!$B$2:$B$23,0),0),IF(HLOOKUP(AB$2+1,FIXTURES!$C$2:$NC$23,MATCH($C103,FIXTURES!$B$2:$B$23,0),0)="",HLOOKUP(AB$2,FIXTURES!$C$2:$NC$23,MATCH($C103,FIXTURES!$B$2:$B$23,0),0),HLOOKUP(AB$2+1,FIXTURES!$C$2:$NC$23,MATCH($C103,FIXTURES!$B$2:$B$23,0),0))))</f>
        <v>PSV Eindhoven</v>
      </c>
      <c r="AC103" s="70" t="str">
        <f>IF(AC$1="SAT",IF(AND(HLOOKUP(AC$2,FIXTURES!$C$2:$NC$23,MATCH($C103,FIXTURES!$B$2:$B$23,0),0)="",HLOOKUP(AC$2+1,FIXTURES!$C$2:$NC$23,MATCH($C103,FIXTURES!$B$2:$B$23,0),0)="",HLOOKUP(AC$2+2,FIXTURES!$C$2:$NC$23,MATCH($C103,FIXTURES!$B$2:$B$23,0),0)=""),HLOOKUP(AC$2-1,FIXTURES!$C$2:$NC$23,MATCH($C103,FIXTURES!$B$2:$B$23,0),0),IF(AND(HLOOKUP(AC$2,FIXTURES!$C$2:$NC$23,MATCH($C103,FIXTURES!$B$2:$B$23,0),0)="",HLOOKUP(AC$2+1,FIXTURES!$C$2:$NC$23,MATCH($C103,FIXTURES!$B$2:$B$23,0),0)=""),HLOOKUP(AC$2+2,FIXTURES!$C$2:$NC$23,MATCH($C103,FIXTURES!$B$2:$B$23,0),0),IF(HLOOKUP(AC$2+1,FIXTURES!$C$2:$NC$23,MATCH($C103,FIXTURES!$B$2:$B$23,0),0)="",HLOOKUP(AC$2,FIXTURES!$C$2:$NC$23,MATCH($C103,FIXTURES!$B$2:$B$23,0),0),HLOOKUP(AC$2+1,FIXTURES!$C$2:$NC$23,MATCH($C103,FIXTURES!$B$2:$B$23,0),0)))),IF(AND(HLOOKUP(AC$2,FIXTURES!$C$2:$NC$23,MATCH($C103,FIXTURES!$B$2:$B$23,0),0)="",HLOOKUP(AC$2+1,FIXTURES!$C$2:$NC$23,MATCH($C103,FIXTURES!$B$2:$B$23,0),0)=""),HLOOKUP(AC$2+2,FIXTURES!$C$2:$NC$23,MATCH($C103,FIXTURES!$B$2:$B$23,0),0),IF(HLOOKUP(AC$2+1,FIXTURES!$C$2:$NC$23,MATCH($C103,FIXTURES!$B$2:$B$23,0),0)="",HLOOKUP(AC$2,FIXTURES!$C$2:$NC$23,MATCH($C103,FIXTURES!$B$2:$B$23,0),0),HLOOKUP(AC$2+1,FIXTURES!$C$2:$NC$23,MATCH($C103,FIXTURES!$B$2:$B$23,0),0))))</f>
        <v>NFO</v>
      </c>
      <c r="AD103" s="70" t="str">
        <f>IF(AD$1="SAT",IF(AND(HLOOKUP(AD$2,FIXTURES!$C$2:$NC$23,MATCH($C103,FIXTURES!$B$2:$B$23,0),0)="",HLOOKUP(AD$2+1,FIXTURES!$C$2:$NC$23,MATCH($C103,FIXTURES!$B$2:$B$23,0),0)="",HLOOKUP(AD$2+2,FIXTURES!$C$2:$NC$23,MATCH($C103,FIXTURES!$B$2:$B$23,0),0)=""),HLOOKUP(AD$2-1,FIXTURES!$C$2:$NC$23,MATCH($C103,FIXTURES!$B$2:$B$23,0),0),IF(AND(HLOOKUP(AD$2,FIXTURES!$C$2:$NC$23,MATCH($C103,FIXTURES!$B$2:$B$23,0),0)="",HLOOKUP(AD$2+1,FIXTURES!$C$2:$NC$23,MATCH($C103,FIXTURES!$B$2:$B$23,0),0)=""),HLOOKUP(AD$2+2,FIXTURES!$C$2:$NC$23,MATCH($C103,FIXTURES!$B$2:$B$23,0),0),IF(HLOOKUP(AD$2+1,FIXTURES!$C$2:$NC$23,MATCH($C103,FIXTURES!$B$2:$B$23,0),0)="",HLOOKUP(AD$2,FIXTURES!$C$2:$NC$23,MATCH($C103,FIXTURES!$B$2:$B$23,0),0),HLOOKUP(AD$2+1,FIXTURES!$C$2:$NC$23,MATCH($C103,FIXTURES!$B$2:$B$23,0),0)))),IF(AND(HLOOKUP(AD$2,FIXTURES!$C$2:$NC$23,MATCH($C103,FIXTURES!$B$2:$B$23,0),0)="",HLOOKUP(AD$2+1,FIXTURES!$C$2:$NC$23,MATCH($C103,FIXTURES!$B$2:$B$23,0),0)=""),HLOOKUP(AD$2+2,FIXTURES!$C$2:$NC$23,MATCH($C103,FIXTURES!$B$2:$B$23,0),0),IF(HLOOKUP(AD$2+1,FIXTURES!$C$2:$NC$23,MATCH($C103,FIXTURES!$B$2:$B$23,0),0)="",HLOOKUP(AD$2,FIXTURES!$C$2:$NC$23,MATCH($C103,FIXTURES!$B$2:$B$23,0),0),HLOOKUP(AD$2+1,FIXTURES!$C$2:$NC$23,MATCH($C103,FIXTURES!$B$2:$B$23,0),0))))</f>
        <v>Zürich</v>
      </c>
      <c r="AE103" s="70" t="str">
        <f>IF(AE$1="SAT",IF(AND(HLOOKUP(AE$2,FIXTURES!$C$2:$NC$23,MATCH($C103,FIXTURES!$B$2:$B$23,0),0)="",HLOOKUP(AE$2+1,FIXTURES!$C$2:$NC$23,MATCH($C103,FIXTURES!$B$2:$B$23,0),0)="",HLOOKUP(AE$2+2,FIXTURES!$C$2:$NC$23,MATCH($C103,FIXTURES!$B$2:$B$23,0),0)=""),HLOOKUP(AE$2-1,FIXTURES!$C$2:$NC$23,MATCH($C103,FIXTURES!$B$2:$B$23,0),0),IF(AND(HLOOKUP(AE$2,FIXTURES!$C$2:$NC$23,MATCH($C103,FIXTURES!$B$2:$B$23,0),0)="",HLOOKUP(AE$2+1,FIXTURES!$C$2:$NC$23,MATCH($C103,FIXTURES!$B$2:$B$23,0),0)=""),HLOOKUP(AE$2+2,FIXTURES!$C$2:$NC$23,MATCH($C103,FIXTURES!$B$2:$B$23,0),0),IF(HLOOKUP(AE$2+1,FIXTURES!$C$2:$NC$23,MATCH($C103,FIXTURES!$B$2:$B$23,0),0)="",HLOOKUP(AE$2,FIXTURES!$C$2:$NC$23,MATCH($C103,FIXTURES!$B$2:$B$23,0),0),HLOOKUP(AE$2+1,FIXTURES!$C$2:$NC$23,MATCH($C103,FIXTURES!$B$2:$B$23,0),0)))),IF(AND(HLOOKUP(AE$2,FIXTURES!$C$2:$NC$23,MATCH($C103,FIXTURES!$B$2:$B$23,0),0)="",HLOOKUP(AE$2+1,FIXTURES!$C$2:$NC$23,MATCH($C103,FIXTURES!$B$2:$B$23,0),0)=""),HLOOKUP(AE$2+2,FIXTURES!$C$2:$NC$23,MATCH($C103,FIXTURES!$B$2:$B$23,0),0),IF(HLOOKUP(AE$2+1,FIXTURES!$C$2:$NC$23,MATCH($C103,FIXTURES!$B$2:$B$23,0),0)="",HLOOKUP(AE$2,FIXTURES!$C$2:$NC$23,MATCH($C103,FIXTURES!$B$2:$B$23,0),0),HLOOKUP(AE$2+1,FIXTURES!$C$2:$NC$23,MATCH($C103,FIXTURES!$B$2:$B$23,0),0))))</f>
        <v>che</v>
      </c>
      <c r="AF103" s="70" t="str">
        <f>IF(AF$1="SAT",IF(AND(HLOOKUP(AF$2,FIXTURES!$C$2:$NC$23,MATCH($C103,FIXTURES!$B$2:$B$23,0),0)="",HLOOKUP(AF$2+1,FIXTURES!$C$2:$NC$23,MATCH($C103,FIXTURES!$B$2:$B$23,0),0)="",HLOOKUP(AF$2+2,FIXTURES!$C$2:$NC$23,MATCH($C103,FIXTURES!$B$2:$B$23,0),0)=""),HLOOKUP(AF$2-1,FIXTURES!$C$2:$NC$23,MATCH($C103,FIXTURES!$B$2:$B$23,0),0),IF(AND(HLOOKUP(AF$2,FIXTURES!$C$2:$NC$23,MATCH($C103,FIXTURES!$B$2:$B$23,0),0)="",HLOOKUP(AF$2+1,FIXTURES!$C$2:$NC$23,MATCH($C103,FIXTURES!$B$2:$B$23,0),0)=""),HLOOKUP(AF$2+2,FIXTURES!$C$2:$NC$23,MATCH($C103,FIXTURES!$B$2:$B$23,0),0),IF(HLOOKUP(AF$2+1,FIXTURES!$C$2:$NC$23,MATCH($C103,FIXTURES!$B$2:$B$23,0),0)="",HLOOKUP(AF$2,FIXTURES!$C$2:$NC$23,MATCH($C103,FIXTURES!$B$2:$B$23,0),0),HLOOKUP(AF$2+1,FIXTURES!$C$2:$NC$23,MATCH($C103,FIXTURES!$B$2:$B$23,0),0)))),IF(AND(HLOOKUP(AF$2,FIXTURES!$C$2:$NC$23,MATCH($C103,FIXTURES!$B$2:$B$23,0),0)="",HLOOKUP(AF$2+1,FIXTURES!$C$2:$NC$23,MATCH($C103,FIXTURES!$B$2:$B$23,0),0)=""),HLOOKUP(AF$2+2,FIXTURES!$C$2:$NC$23,MATCH($C103,FIXTURES!$B$2:$B$23,0),0),IF(HLOOKUP(AF$2+1,FIXTURES!$C$2:$NC$23,MATCH($C103,FIXTURES!$B$2:$B$23,0),0)="",HLOOKUP(AF$2,FIXTURES!$C$2:$NC$23,MATCH($C103,FIXTURES!$B$2:$B$23,0),0),HLOOKUP(AF$2+1,FIXTURES!$C$2:$NC$23,MATCH($C103,FIXTURES!$B$2:$B$23,0),0))))</f>
        <v>Brighton</v>
      </c>
      <c r="AG103" s="70" t="str">
        <f>IF(AG$1="SAT",IF(AND(HLOOKUP(AG$2,FIXTURES!$C$2:$NC$23,MATCH($C103,FIXTURES!$B$2:$B$23,0),0)="",HLOOKUP(AG$2+1,FIXTURES!$C$2:$NC$23,MATCH($C103,FIXTURES!$B$2:$B$23,0),0)="",HLOOKUP(AG$2+2,FIXTURES!$C$2:$NC$23,MATCH($C103,FIXTURES!$B$2:$B$23,0),0)=""),HLOOKUP(AG$2-1,FIXTURES!$C$2:$NC$23,MATCH($C103,FIXTURES!$B$2:$B$23,0),0),IF(AND(HLOOKUP(AG$2,FIXTURES!$C$2:$NC$23,MATCH($C103,FIXTURES!$B$2:$B$23,0),0)="",HLOOKUP(AG$2+1,FIXTURES!$C$2:$NC$23,MATCH($C103,FIXTURES!$B$2:$B$23,0),0)=""),HLOOKUP(AG$2+2,FIXTURES!$C$2:$NC$23,MATCH($C103,FIXTURES!$B$2:$B$23,0),0),IF(HLOOKUP(AG$2+1,FIXTURES!$C$2:$NC$23,MATCH($C103,FIXTURES!$B$2:$B$23,0),0)="",HLOOKUP(AG$2,FIXTURES!$C$2:$NC$23,MATCH($C103,FIXTURES!$B$2:$B$23,0),0),HLOOKUP(AG$2+1,FIXTURES!$C$2:$NC$23,MATCH($C103,FIXTURES!$B$2:$B$23,0),0)))),IF(AND(HLOOKUP(AG$2,FIXTURES!$C$2:$NC$23,MATCH($C103,FIXTURES!$B$2:$B$23,0),0)="",HLOOKUP(AG$2+1,FIXTURES!$C$2:$NC$23,MATCH($C103,FIXTURES!$B$2:$B$23,0),0)=""),HLOOKUP(AG$2+2,FIXTURES!$C$2:$NC$23,MATCH($C103,FIXTURES!$B$2:$B$23,0),0),IF(HLOOKUP(AG$2+1,FIXTURES!$C$2:$NC$23,MATCH($C103,FIXTURES!$B$2:$B$23,0),0)="",HLOOKUP(AG$2,FIXTURES!$C$2:$NC$23,MATCH($C103,FIXTURES!$B$2:$B$23,0),0),HLOOKUP(AG$2+1,FIXTURES!$C$2:$NC$23,MATCH($C103,FIXTURES!$B$2:$B$23,0),0))))</f>
        <v>wol</v>
      </c>
      <c r="AH103" s="70" t="str">
        <f>IF(AH$1="SAT",IF(AND(HLOOKUP(AH$2,FIXTURES!$C$2:$NC$23,MATCH($C103,FIXTURES!$B$2:$B$23,0),0)="",HLOOKUP(AH$2+1,FIXTURES!$C$2:$NC$23,MATCH($C103,FIXTURES!$B$2:$B$23,0),0)="",HLOOKUP(AH$2+2,FIXTURES!$C$2:$NC$23,MATCH($C103,FIXTURES!$B$2:$B$23,0),0)=""),HLOOKUP(AH$2-1,FIXTURES!$C$2:$NC$23,MATCH($C103,FIXTURES!$B$2:$B$23,0),0),IF(AND(HLOOKUP(AH$2,FIXTURES!$C$2:$NC$23,MATCH($C103,FIXTURES!$B$2:$B$23,0),0)="",HLOOKUP(AH$2+1,FIXTURES!$C$2:$NC$23,MATCH($C103,FIXTURES!$B$2:$B$23,0),0)=""),HLOOKUP(AH$2+2,FIXTURES!$C$2:$NC$23,MATCH($C103,FIXTURES!$B$2:$B$23,0),0),IF(HLOOKUP(AH$2+1,FIXTURES!$C$2:$NC$23,MATCH($C103,FIXTURES!$B$2:$B$23,0),0)="",HLOOKUP(AH$2,FIXTURES!$C$2:$NC$23,MATCH($C103,FIXTURES!$B$2:$B$23,0),0),HLOOKUP(AH$2+1,FIXTURES!$C$2:$NC$23,MATCH($C103,FIXTURES!$B$2:$B$23,0),0)))),IF(AND(HLOOKUP(AH$2,FIXTURES!$C$2:$NC$23,MATCH($C103,FIXTURES!$B$2:$B$23,0),0)="",HLOOKUP(AH$2+1,FIXTURES!$C$2:$NC$23,MATCH($C103,FIXTURES!$B$2:$B$23,0),0)=""),HLOOKUP(AH$2+2,FIXTURES!$C$2:$NC$23,MATCH($C103,FIXTURES!$B$2:$B$23,0),0),IF(HLOOKUP(AH$2+1,FIXTURES!$C$2:$NC$23,MATCH($C103,FIXTURES!$B$2:$B$23,0),0)="",HLOOKUP(AH$2,FIXTURES!$C$2:$NC$23,MATCH($C103,FIXTURES!$B$2:$B$23,0),0),HLOOKUP(AH$2+1,FIXTURES!$C$2:$NC$23,MATCH($C103,FIXTURES!$B$2:$B$23,0),0))))</f>
        <v/>
      </c>
      <c r="AI103" s="70" t="str">
        <f>IF(AI$1="SAT",IF(AND(HLOOKUP(AI$2,FIXTURES!$C$2:$NC$23,MATCH($C103,FIXTURES!$B$2:$B$23,0),0)="",HLOOKUP(AI$2+1,FIXTURES!$C$2:$NC$23,MATCH($C103,FIXTURES!$B$2:$B$23,0),0)="",HLOOKUP(AI$2+2,FIXTURES!$C$2:$NC$23,MATCH($C103,FIXTURES!$B$2:$B$23,0),0)=""),HLOOKUP(AI$2-1,FIXTURES!$C$2:$NC$23,MATCH($C103,FIXTURES!$B$2:$B$23,0),0),IF(AND(HLOOKUP(AI$2,FIXTURES!$C$2:$NC$23,MATCH($C103,FIXTURES!$B$2:$B$23,0),0)="",HLOOKUP(AI$2+1,FIXTURES!$C$2:$NC$23,MATCH($C103,FIXTURES!$B$2:$B$23,0),0)=""),HLOOKUP(AI$2+2,FIXTURES!$C$2:$NC$23,MATCH($C103,FIXTURES!$B$2:$B$23,0),0),IF(HLOOKUP(AI$2+1,FIXTURES!$C$2:$NC$23,MATCH($C103,FIXTURES!$B$2:$B$23,0),0)="",HLOOKUP(AI$2,FIXTURES!$C$2:$NC$23,MATCH($C103,FIXTURES!$B$2:$B$23,0),0),HLOOKUP(AI$2+1,FIXTURES!$C$2:$NC$23,MATCH($C103,FIXTURES!$B$2:$B$23,0),0)))),IF(AND(HLOOKUP(AI$2,FIXTURES!$C$2:$NC$23,MATCH($C103,FIXTURES!$B$2:$B$23,0),0)="",HLOOKUP(AI$2+1,FIXTURES!$C$2:$NC$23,MATCH($C103,FIXTURES!$B$2:$B$23,0),0)=""),HLOOKUP(AI$2+2,FIXTURES!$C$2:$NC$23,MATCH($C103,FIXTURES!$B$2:$B$23,0),0),IF(HLOOKUP(AI$2+1,FIXTURES!$C$2:$NC$23,MATCH($C103,FIXTURES!$B$2:$B$23,0),0)="",HLOOKUP(AI$2,FIXTURES!$C$2:$NC$23,MATCH($C103,FIXTURES!$B$2:$B$23,0),0),HLOOKUP(AI$2+1,FIXTURES!$C$2:$NC$23,MATCH($C103,FIXTURES!$B$2:$B$23,0),0))))</f>
        <v/>
      </c>
      <c r="AJ103" s="70" t="str">
        <f>IF(AJ$1="SAT",IF(AND(HLOOKUP(AJ$2,FIXTURES!$C$2:$NC$23,MATCH($C103,FIXTURES!$B$2:$B$23,0),0)="",HLOOKUP(AJ$2+1,FIXTURES!$C$2:$NC$23,MATCH($C103,FIXTURES!$B$2:$B$23,0),0)="",HLOOKUP(AJ$2+2,FIXTURES!$C$2:$NC$23,MATCH($C103,FIXTURES!$B$2:$B$23,0),0)=""),HLOOKUP(AJ$2-1,FIXTURES!$C$2:$NC$23,MATCH($C103,FIXTURES!$B$2:$B$23,0),0),IF(AND(HLOOKUP(AJ$2,FIXTURES!$C$2:$NC$23,MATCH($C103,FIXTURES!$B$2:$B$23,0),0)="",HLOOKUP(AJ$2+1,FIXTURES!$C$2:$NC$23,MATCH($C103,FIXTURES!$B$2:$B$23,0),0)=""),HLOOKUP(AJ$2+2,FIXTURES!$C$2:$NC$23,MATCH($C103,FIXTURES!$B$2:$B$23,0),0),IF(HLOOKUP(AJ$2+1,FIXTURES!$C$2:$NC$23,MATCH($C103,FIXTURES!$B$2:$B$23,0),0)="",HLOOKUP(AJ$2,FIXTURES!$C$2:$NC$23,MATCH($C103,FIXTURES!$B$2:$B$23,0),0),HLOOKUP(AJ$2+1,FIXTURES!$C$2:$NC$23,MATCH($C103,FIXTURES!$B$2:$B$23,0),0)))),IF(AND(HLOOKUP(AJ$2,FIXTURES!$C$2:$NC$23,MATCH($C103,FIXTURES!$B$2:$B$23,0),0)="",HLOOKUP(AJ$2+1,FIXTURES!$C$2:$NC$23,MATCH($C103,FIXTURES!$B$2:$B$23,0),0)=""),HLOOKUP(AJ$2+2,FIXTURES!$C$2:$NC$23,MATCH($C103,FIXTURES!$B$2:$B$23,0),0),IF(HLOOKUP(AJ$2+1,FIXTURES!$C$2:$NC$23,MATCH($C103,FIXTURES!$B$2:$B$23,0),0)="",HLOOKUP(AJ$2,FIXTURES!$C$2:$NC$23,MATCH($C103,FIXTURES!$B$2:$B$23,0),0),HLOOKUP(AJ$2+1,FIXTURES!$C$2:$NC$23,MATCH($C103,FIXTURES!$B$2:$B$23,0),0))))</f>
        <v/>
      </c>
      <c r="AK103" s="70" t="str">
        <f>IF(AK$1="SAT",IF(AND(HLOOKUP(AK$2,FIXTURES!$C$2:$NC$23,MATCH($C103,FIXTURES!$B$2:$B$23,0),0)="",HLOOKUP(AK$2+1,FIXTURES!$C$2:$NC$23,MATCH($C103,FIXTURES!$B$2:$B$23,0),0)="",HLOOKUP(AK$2+2,FIXTURES!$C$2:$NC$23,MATCH($C103,FIXTURES!$B$2:$B$23,0),0)=""),HLOOKUP(AK$2-1,FIXTURES!$C$2:$NC$23,MATCH($C103,FIXTURES!$B$2:$B$23,0),0),IF(AND(HLOOKUP(AK$2,FIXTURES!$C$2:$NC$23,MATCH($C103,FIXTURES!$B$2:$B$23,0),0)="",HLOOKUP(AK$2+1,FIXTURES!$C$2:$NC$23,MATCH($C103,FIXTURES!$B$2:$B$23,0),0)=""),HLOOKUP(AK$2+2,FIXTURES!$C$2:$NC$23,MATCH($C103,FIXTURES!$B$2:$B$23,0),0),IF(HLOOKUP(AK$2+1,FIXTURES!$C$2:$NC$23,MATCH($C103,FIXTURES!$B$2:$B$23,0),0)="",HLOOKUP(AK$2,FIXTURES!$C$2:$NC$23,MATCH($C103,FIXTURES!$B$2:$B$23,0),0),HLOOKUP(AK$2+1,FIXTURES!$C$2:$NC$23,MATCH($C103,FIXTURES!$B$2:$B$23,0),0)))),IF(AND(HLOOKUP(AK$2,FIXTURES!$C$2:$NC$23,MATCH($C103,FIXTURES!$B$2:$B$23,0),0)="",HLOOKUP(AK$2+1,FIXTURES!$C$2:$NC$23,MATCH($C103,FIXTURES!$B$2:$B$23,0),0)=""),HLOOKUP(AK$2+2,FIXTURES!$C$2:$NC$23,MATCH($C103,FIXTURES!$B$2:$B$23,0),0),IF(HLOOKUP(AK$2+1,FIXTURES!$C$2:$NC$23,MATCH($C103,FIXTURES!$B$2:$B$23,0),0)="",HLOOKUP(AK$2,FIXTURES!$C$2:$NC$23,MATCH($C103,FIXTURES!$B$2:$B$23,0),0),HLOOKUP(AK$2+1,FIXTURES!$C$2:$NC$23,MATCH($C103,FIXTURES!$B$2:$B$23,0),0))))</f>
        <v/>
      </c>
      <c r="AL103" s="70" t="str">
        <f>IF(AL$1="SAT",IF(AND(HLOOKUP(AL$2,FIXTURES!$C$2:$NC$23,MATCH($C103,FIXTURES!$B$2:$B$23,0),0)="",HLOOKUP(AL$2+1,FIXTURES!$C$2:$NC$23,MATCH($C103,FIXTURES!$B$2:$B$23,0),0)="",HLOOKUP(AL$2+2,FIXTURES!$C$2:$NC$23,MATCH($C103,FIXTURES!$B$2:$B$23,0),0)=""),HLOOKUP(AL$2-1,FIXTURES!$C$2:$NC$23,MATCH($C103,FIXTURES!$B$2:$B$23,0),0),IF(AND(HLOOKUP(AL$2,FIXTURES!$C$2:$NC$23,MATCH($C103,FIXTURES!$B$2:$B$23,0),0)="",HLOOKUP(AL$2+1,FIXTURES!$C$2:$NC$23,MATCH($C103,FIXTURES!$B$2:$B$23,0),0)=""),HLOOKUP(AL$2+2,FIXTURES!$C$2:$NC$23,MATCH($C103,FIXTURES!$B$2:$B$23,0),0),IF(HLOOKUP(AL$2+1,FIXTURES!$C$2:$NC$23,MATCH($C103,FIXTURES!$B$2:$B$23,0),0)="",HLOOKUP(AL$2,FIXTURES!$C$2:$NC$23,MATCH($C103,FIXTURES!$B$2:$B$23,0),0),HLOOKUP(AL$2+1,FIXTURES!$C$2:$NC$23,MATCH($C103,FIXTURES!$B$2:$B$23,0),0)))),IF(AND(HLOOKUP(AL$2,FIXTURES!$C$2:$NC$23,MATCH($C103,FIXTURES!$B$2:$B$23,0),0)="",HLOOKUP(AL$2+1,FIXTURES!$C$2:$NC$23,MATCH($C103,FIXTURES!$B$2:$B$23,0),0)=""),HLOOKUP(AL$2+2,FIXTURES!$C$2:$NC$23,MATCH($C103,FIXTURES!$B$2:$B$23,0),0),IF(HLOOKUP(AL$2+1,FIXTURES!$C$2:$NC$23,MATCH($C103,FIXTURES!$B$2:$B$23,0),0)="",HLOOKUP(AL$2,FIXTURES!$C$2:$NC$23,MATCH($C103,FIXTURES!$B$2:$B$23,0),0),HLOOKUP(AL$2+1,FIXTURES!$C$2:$NC$23,MATCH($C103,FIXTURES!$B$2:$B$23,0),0))))</f>
        <v/>
      </c>
      <c r="AM103" s="70" t="str">
        <f>IF(AM$1="SAT",IF(AND(HLOOKUP(AM$2,FIXTURES!$C$2:$NC$23,MATCH($C103,FIXTURES!$B$2:$B$23,0),0)="",HLOOKUP(AM$2+1,FIXTURES!$C$2:$NC$23,MATCH($C103,FIXTURES!$B$2:$B$23,0),0)="",HLOOKUP(AM$2+2,FIXTURES!$C$2:$NC$23,MATCH($C103,FIXTURES!$B$2:$B$23,0),0)=""),HLOOKUP(AM$2-1,FIXTURES!$C$2:$NC$23,MATCH($C103,FIXTURES!$B$2:$B$23,0),0),IF(AND(HLOOKUP(AM$2,FIXTURES!$C$2:$NC$23,MATCH($C103,FIXTURES!$B$2:$B$23,0),0)="",HLOOKUP(AM$2+1,FIXTURES!$C$2:$NC$23,MATCH($C103,FIXTURES!$B$2:$B$23,0),0)=""),HLOOKUP(AM$2+2,FIXTURES!$C$2:$NC$23,MATCH($C103,FIXTURES!$B$2:$B$23,0),0),IF(HLOOKUP(AM$2+1,FIXTURES!$C$2:$NC$23,MATCH($C103,FIXTURES!$B$2:$B$23,0),0)="",HLOOKUP(AM$2,FIXTURES!$C$2:$NC$23,MATCH($C103,FIXTURES!$B$2:$B$23,0),0),HLOOKUP(AM$2+1,FIXTURES!$C$2:$NC$23,MATCH($C103,FIXTURES!$B$2:$B$23,0),0)))),IF(AND(HLOOKUP(AM$2,FIXTURES!$C$2:$NC$23,MATCH($C103,FIXTURES!$B$2:$B$23,0),0)="",HLOOKUP(AM$2+1,FIXTURES!$C$2:$NC$23,MATCH($C103,FIXTURES!$B$2:$B$23,0),0)=""),HLOOKUP(AM$2+2,FIXTURES!$C$2:$NC$23,MATCH($C103,FIXTURES!$B$2:$B$23,0),0),IF(HLOOKUP(AM$2+1,FIXTURES!$C$2:$NC$23,MATCH($C103,FIXTURES!$B$2:$B$23,0),0)="",HLOOKUP(AM$2,FIXTURES!$C$2:$NC$23,MATCH($C103,FIXTURES!$B$2:$B$23,0),0),HLOOKUP(AM$2+1,FIXTURES!$C$2:$NC$23,MATCH($C103,FIXTURES!$B$2:$B$23,0),0))))</f>
        <v/>
      </c>
      <c r="AN103" s="70" t="str">
        <f>IF(AN$1="SAT",IF(AND(HLOOKUP(AN$2,FIXTURES!$C$2:$NC$23,MATCH($C103,FIXTURES!$B$2:$B$23,0),0)="",HLOOKUP(AN$2+1,FIXTURES!$C$2:$NC$23,MATCH($C103,FIXTURES!$B$2:$B$23,0),0)="",HLOOKUP(AN$2+2,FIXTURES!$C$2:$NC$23,MATCH($C103,FIXTURES!$B$2:$B$23,0),0)=""),HLOOKUP(AN$2-1,FIXTURES!$C$2:$NC$23,MATCH($C103,FIXTURES!$B$2:$B$23,0),0),IF(AND(HLOOKUP(AN$2,FIXTURES!$C$2:$NC$23,MATCH($C103,FIXTURES!$B$2:$B$23,0),0)="",HLOOKUP(AN$2+1,FIXTURES!$C$2:$NC$23,MATCH($C103,FIXTURES!$B$2:$B$23,0),0)=""),HLOOKUP(AN$2+2,FIXTURES!$C$2:$NC$23,MATCH($C103,FIXTURES!$B$2:$B$23,0),0),IF(HLOOKUP(AN$2+1,FIXTURES!$C$2:$NC$23,MATCH($C103,FIXTURES!$B$2:$B$23,0),0)="",HLOOKUP(AN$2,FIXTURES!$C$2:$NC$23,MATCH($C103,FIXTURES!$B$2:$B$23,0),0),HLOOKUP(AN$2+1,FIXTURES!$C$2:$NC$23,MATCH($C103,FIXTURES!$B$2:$B$23,0),0)))),IF(AND(HLOOKUP(AN$2,FIXTURES!$C$2:$NC$23,MATCH($C103,FIXTURES!$B$2:$B$23,0),0)="",HLOOKUP(AN$2+1,FIXTURES!$C$2:$NC$23,MATCH($C103,FIXTURES!$B$2:$B$23,0),0)=""),HLOOKUP(AN$2+2,FIXTURES!$C$2:$NC$23,MATCH($C103,FIXTURES!$B$2:$B$23,0),0),IF(HLOOKUP(AN$2+1,FIXTURES!$C$2:$NC$23,MATCH($C103,FIXTURES!$B$2:$B$23,0),0)="",HLOOKUP(AN$2,FIXTURES!$C$2:$NC$23,MATCH($C103,FIXTURES!$B$2:$B$23,0),0),HLOOKUP(AN$2+1,FIXTURES!$C$2:$NC$23,MATCH($C103,FIXTURES!$B$2:$B$23,0),0))))</f>
        <v/>
      </c>
      <c r="AO103" s="70" t="str">
        <f>IF(AO$1="SAT",IF(AND(HLOOKUP(AO$2,FIXTURES!$C$2:$NC$23,MATCH($C103,FIXTURES!$B$2:$B$23,0),0)="",HLOOKUP(AO$2+1,FIXTURES!$C$2:$NC$23,MATCH($C103,FIXTURES!$B$2:$B$23,0),0)="",HLOOKUP(AO$2+2,FIXTURES!$C$2:$NC$23,MATCH($C103,FIXTURES!$B$2:$B$23,0),0)=""),HLOOKUP(AO$2-1,FIXTURES!$C$2:$NC$23,MATCH($C103,FIXTURES!$B$2:$B$23,0),0),IF(AND(HLOOKUP(AO$2,FIXTURES!$C$2:$NC$23,MATCH($C103,FIXTURES!$B$2:$B$23,0),0)="",HLOOKUP(AO$2+1,FIXTURES!$C$2:$NC$23,MATCH($C103,FIXTURES!$B$2:$B$23,0),0)=""),HLOOKUP(AO$2+2,FIXTURES!$C$2:$NC$23,MATCH($C103,FIXTURES!$B$2:$B$23,0),0),IF(HLOOKUP(AO$2+1,FIXTURES!$C$2:$NC$23,MATCH($C103,FIXTURES!$B$2:$B$23,0),0)="",HLOOKUP(AO$2,FIXTURES!$C$2:$NC$23,MATCH($C103,FIXTURES!$B$2:$B$23,0),0),HLOOKUP(AO$2+1,FIXTURES!$C$2:$NC$23,MATCH($C103,FIXTURES!$B$2:$B$23,0),0)))),IF(AND(HLOOKUP(AO$2,FIXTURES!$C$2:$NC$23,MATCH($C103,FIXTURES!$B$2:$B$23,0),0)="",HLOOKUP(AO$2+1,FIXTURES!$C$2:$NC$23,MATCH($C103,FIXTURES!$B$2:$B$23,0),0)=""),HLOOKUP(AO$2+2,FIXTURES!$C$2:$NC$23,MATCH($C103,FIXTURES!$B$2:$B$23,0),0),IF(HLOOKUP(AO$2+1,FIXTURES!$C$2:$NC$23,MATCH($C103,FIXTURES!$B$2:$B$23,0),0)="",HLOOKUP(AO$2,FIXTURES!$C$2:$NC$23,MATCH($C103,FIXTURES!$B$2:$B$23,0),0),HLOOKUP(AO$2+1,FIXTURES!$C$2:$NC$23,MATCH($C103,FIXTURES!$B$2:$B$23,0),0))))</f>
        <v/>
      </c>
      <c r="AP103" s="70" t="str">
        <f>IF(AP$1="SAT",IF(AND(HLOOKUP(AP$2,FIXTURES!$C$2:$NC$23,MATCH($C103,FIXTURES!$B$2:$B$23,0),0)="",HLOOKUP(AP$2+1,FIXTURES!$C$2:$NC$23,MATCH($C103,FIXTURES!$B$2:$B$23,0),0)="",HLOOKUP(AP$2+2,FIXTURES!$C$2:$NC$23,MATCH($C103,FIXTURES!$B$2:$B$23,0),0)=""),HLOOKUP(AP$2-1,FIXTURES!$C$2:$NC$23,MATCH($C103,FIXTURES!$B$2:$B$23,0),0),IF(AND(HLOOKUP(AP$2,FIXTURES!$C$2:$NC$23,MATCH($C103,FIXTURES!$B$2:$B$23,0),0)="",HLOOKUP(AP$2+1,FIXTURES!$C$2:$NC$23,MATCH($C103,FIXTURES!$B$2:$B$23,0),0)=""),HLOOKUP(AP$2+2,FIXTURES!$C$2:$NC$23,MATCH($C103,FIXTURES!$B$2:$B$23,0),0),IF(HLOOKUP(AP$2+1,FIXTURES!$C$2:$NC$23,MATCH($C103,FIXTURES!$B$2:$B$23,0),0)="",HLOOKUP(AP$2,FIXTURES!$C$2:$NC$23,MATCH($C103,FIXTURES!$B$2:$B$23,0),0),HLOOKUP(AP$2+1,FIXTURES!$C$2:$NC$23,MATCH($C103,FIXTURES!$B$2:$B$23,0),0)))),IF(AND(HLOOKUP(AP$2,FIXTURES!$C$2:$NC$23,MATCH($C103,FIXTURES!$B$2:$B$23,0),0)="",HLOOKUP(AP$2+1,FIXTURES!$C$2:$NC$23,MATCH($C103,FIXTURES!$B$2:$B$23,0),0)=""),HLOOKUP(AP$2+2,FIXTURES!$C$2:$NC$23,MATCH($C103,FIXTURES!$B$2:$B$23,0),0),IF(HLOOKUP(AP$2+1,FIXTURES!$C$2:$NC$23,MATCH($C103,FIXTURES!$B$2:$B$23,0),0)="",HLOOKUP(AP$2,FIXTURES!$C$2:$NC$23,MATCH($C103,FIXTURES!$B$2:$B$23,0),0),HLOOKUP(AP$2+1,FIXTURES!$C$2:$NC$23,MATCH($C103,FIXTURES!$B$2:$B$23,0),0))))</f>
        <v/>
      </c>
      <c r="AQ103" s="70" t="str">
        <f>IF(AQ$1="SAT",IF(AND(HLOOKUP(AQ$2,FIXTURES!$C$2:$NC$23,MATCH($C103,FIXTURES!$B$2:$B$23,0),0)="",HLOOKUP(AQ$2+1,FIXTURES!$C$2:$NC$23,MATCH($C103,FIXTURES!$B$2:$B$23,0),0)="",HLOOKUP(AQ$2+2,FIXTURES!$C$2:$NC$23,MATCH($C103,FIXTURES!$B$2:$B$23,0),0)=""),HLOOKUP(AQ$2-1,FIXTURES!$C$2:$NC$23,MATCH($C103,FIXTURES!$B$2:$B$23,0),0),IF(AND(HLOOKUP(AQ$2,FIXTURES!$C$2:$NC$23,MATCH($C103,FIXTURES!$B$2:$B$23,0),0)="",HLOOKUP(AQ$2+1,FIXTURES!$C$2:$NC$23,MATCH($C103,FIXTURES!$B$2:$B$23,0),0)=""),HLOOKUP(AQ$2+2,FIXTURES!$C$2:$NC$23,MATCH($C103,FIXTURES!$B$2:$B$23,0),0),IF(HLOOKUP(AQ$2+1,FIXTURES!$C$2:$NC$23,MATCH($C103,FIXTURES!$B$2:$B$23,0),0)="",HLOOKUP(AQ$2,FIXTURES!$C$2:$NC$23,MATCH($C103,FIXTURES!$B$2:$B$23,0),0),HLOOKUP(AQ$2+1,FIXTURES!$C$2:$NC$23,MATCH($C103,FIXTURES!$B$2:$B$23,0),0)))),IF(AND(HLOOKUP(AQ$2,FIXTURES!$C$2:$NC$23,MATCH($C103,FIXTURES!$B$2:$B$23,0),0)="",HLOOKUP(AQ$2+1,FIXTURES!$C$2:$NC$23,MATCH($C103,FIXTURES!$B$2:$B$23,0),0)=""),HLOOKUP(AQ$2+2,FIXTURES!$C$2:$NC$23,MATCH($C103,FIXTURES!$B$2:$B$23,0),0),IF(HLOOKUP(AQ$2+1,FIXTURES!$C$2:$NC$23,MATCH($C103,FIXTURES!$B$2:$B$23,0),0)="",HLOOKUP(AQ$2,FIXTURES!$C$2:$NC$23,MATCH($C103,FIXTURES!$B$2:$B$23,0),0),HLOOKUP(AQ$2+1,FIXTURES!$C$2:$NC$23,MATCH($C103,FIXTURES!$B$2:$B$23,0),0))))</f>
        <v/>
      </c>
      <c r="AR103" s="70" t="str">
        <f>IF(AR$1="SAT",IF(AND(HLOOKUP(AR$2,FIXTURES!$C$2:$NC$23,MATCH($C103,FIXTURES!$B$2:$B$23,0),0)="",HLOOKUP(AR$2+1,FIXTURES!$C$2:$NC$23,MATCH($C103,FIXTURES!$B$2:$B$23,0),0)="",HLOOKUP(AR$2+2,FIXTURES!$C$2:$NC$23,MATCH($C103,FIXTURES!$B$2:$B$23,0),0)=""),HLOOKUP(AR$2-1,FIXTURES!$C$2:$NC$23,MATCH($C103,FIXTURES!$B$2:$B$23,0),0),IF(AND(HLOOKUP(AR$2,FIXTURES!$C$2:$NC$23,MATCH($C103,FIXTURES!$B$2:$B$23,0),0)="",HLOOKUP(AR$2+1,FIXTURES!$C$2:$NC$23,MATCH($C103,FIXTURES!$B$2:$B$23,0),0)=""),HLOOKUP(AR$2+2,FIXTURES!$C$2:$NC$23,MATCH($C103,FIXTURES!$B$2:$B$23,0),0),IF(HLOOKUP(AR$2+1,FIXTURES!$C$2:$NC$23,MATCH($C103,FIXTURES!$B$2:$B$23,0),0)="",HLOOKUP(AR$2,FIXTURES!$C$2:$NC$23,MATCH($C103,FIXTURES!$B$2:$B$23,0),0),HLOOKUP(AR$2+1,FIXTURES!$C$2:$NC$23,MATCH($C103,FIXTURES!$B$2:$B$23,0),0)))),IF(AND(HLOOKUP(AR$2,FIXTURES!$C$2:$NC$23,MATCH($C103,FIXTURES!$B$2:$B$23,0),0)="",HLOOKUP(AR$2+1,FIXTURES!$C$2:$NC$23,MATCH($C103,FIXTURES!$B$2:$B$23,0),0)=""),HLOOKUP(AR$2+2,FIXTURES!$C$2:$NC$23,MATCH($C103,FIXTURES!$B$2:$B$23,0),0),IF(HLOOKUP(AR$2+1,FIXTURES!$C$2:$NC$23,MATCH($C103,FIXTURES!$B$2:$B$23,0),0)="",HLOOKUP(AR$2,FIXTURES!$C$2:$NC$23,MATCH($C103,FIXTURES!$B$2:$B$23,0),0),HLOOKUP(AR$2+1,FIXTURES!$C$2:$NC$23,MATCH($C103,FIXTURES!$B$2:$B$23,0),0))))</f>
        <v/>
      </c>
      <c r="AS103" s="70" t="str">
        <f>IF(AS$1="SAT",IF(AND(HLOOKUP(AS$2,FIXTURES!$C$2:$NC$23,MATCH($C103,FIXTURES!$B$2:$B$23,0),0)="",HLOOKUP(AS$2+1,FIXTURES!$C$2:$NC$23,MATCH($C103,FIXTURES!$B$2:$B$23,0),0)="",HLOOKUP(AS$2+2,FIXTURES!$C$2:$NC$23,MATCH($C103,FIXTURES!$B$2:$B$23,0),0)=""),HLOOKUP(AS$2-1,FIXTURES!$C$2:$NC$23,MATCH($C103,FIXTURES!$B$2:$B$23,0),0),IF(AND(HLOOKUP(AS$2,FIXTURES!$C$2:$NC$23,MATCH($C103,FIXTURES!$B$2:$B$23,0),0)="",HLOOKUP(AS$2+1,FIXTURES!$C$2:$NC$23,MATCH($C103,FIXTURES!$B$2:$B$23,0),0)=""),HLOOKUP(AS$2+2,FIXTURES!$C$2:$NC$23,MATCH($C103,FIXTURES!$B$2:$B$23,0),0),IF(HLOOKUP(AS$2+1,FIXTURES!$C$2:$NC$23,MATCH($C103,FIXTURES!$B$2:$B$23,0),0)="",HLOOKUP(AS$2,FIXTURES!$C$2:$NC$23,MATCH($C103,FIXTURES!$B$2:$B$23,0),0),HLOOKUP(AS$2+1,FIXTURES!$C$2:$NC$23,MATCH($C103,FIXTURES!$B$2:$B$23,0),0)))),IF(AND(HLOOKUP(AS$2,FIXTURES!$C$2:$NC$23,MATCH($C103,FIXTURES!$B$2:$B$23,0),0)="",HLOOKUP(AS$2+1,FIXTURES!$C$2:$NC$23,MATCH($C103,FIXTURES!$B$2:$B$23,0),0)=""),HLOOKUP(AS$2+2,FIXTURES!$C$2:$NC$23,MATCH($C103,FIXTURES!$B$2:$B$23,0),0),IF(HLOOKUP(AS$2+1,FIXTURES!$C$2:$NC$23,MATCH($C103,FIXTURES!$B$2:$B$23,0),0)="",HLOOKUP(AS$2,FIXTURES!$C$2:$NC$23,MATCH($C103,FIXTURES!$B$2:$B$23,0),0),HLOOKUP(AS$2+1,FIXTURES!$C$2:$NC$23,MATCH($C103,FIXTURES!$B$2:$B$23,0),0))))</f>
        <v>WHU</v>
      </c>
      <c r="AT103" s="70" t="str">
        <f>IF(AT$1="SAT",IF(AND(HLOOKUP(AT$2,FIXTURES!$C$2:$NC$23,MATCH($C103,FIXTURES!$B$2:$B$23,0),0)="",HLOOKUP(AT$2+1,FIXTURES!$C$2:$NC$23,MATCH($C103,FIXTURES!$B$2:$B$23,0),0)="",HLOOKUP(AT$2+2,FIXTURES!$C$2:$NC$23,MATCH($C103,FIXTURES!$B$2:$B$23,0),0)=""),HLOOKUP(AT$2-1,FIXTURES!$C$2:$NC$23,MATCH($C103,FIXTURES!$B$2:$B$23,0),0),IF(AND(HLOOKUP(AT$2,FIXTURES!$C$2:$NC$23,MATCH($C103,FIXTURES!$B$2:$B$23,0),0)="",HLOOKUP(AT$2+1,FIXTURES!$C$2:$NC$23,MATCH($C103,FIXTURES!$B$2:$B$23,0),0)=""),HLOOKUP(AT$2+2,FIXTURES!$C$2:$NC$23,MATCH($C103,FIXTURES!$B$2:$B$23,0),0),IF(HLOOKUP(AT$2+1,FIXTURES!$C$2:$NC$23,MATCH($C103,FIXTURES!$B$2:$B$23,0),0)="",HLOOKUP(AT$2,FIXTURES!$C$2:$NC$23,MATCH($C103,FIXTURES!$B$2:$B$23,0),0),HLOOKUP(AT$2+1,FIXTURES!$C$2:$NC$23,MATCH($C103,FIXTURES!$B$2:$B$23,0),0)))),IF(AND(HLOOKUP(AT$2,FIXTURES!$C$2:$NC$23,MATCH($C103,FIXTURES!$B$2:$B$23,0),0)="",HLOOKUP(AT$2+1,FIXTURES!$C$2:$NC$23,MATCH($C103,FIXTURES!$B$2:$B$23,0),0)=""),HLOOKUP(AT$2+2,FIXTURES!$C$2:$NC$23,MATCH($C103,FIXTURES!$B$2:$B$23,0),0),IF(HLOOKUP(AT$2+1,FIXTURES!$C$2:$NC$23,MATCH($C103,FIXTURES!$B$2:$B$23,0),0)="",HLOOKUP(AT$2,FIXTURES!$C$2:$NC$23,MATCH($C103,FIXTURES!$B$2:$B$23,0),0),HLOOKUP(AT$2+1,FIXTURES!$C$2:$NC$23,MATCH($C103,FIXTURES!$B$2:$B$23,0),0))))</f>
        <v/>
      </c>
      <c r="AU103" s="70" t="str">
        <f>IF(AU$1="SAT",IF(AND(HLOOKUP(AU$2,FIXTURES!$C$2:$NC$23,MATCH($C103,FIXTURES!$B$2:$B$23,0),0)="",HLOOKUP(AU$2+1,FIXTURES!$C$2:$NC$23,MATCH($C103,FIXTURES!$B$2:$B$23,0),0)="",HLOOKUP(AU$2+2,FIXTURES!$C$2:$NC$23,MATCH($C103,FIXTURES!$B$2:$B$23,0),0)=""),HLOOKUP(AU$2-1,FIXTURES!$C$2:$NC$23,MATCH($C103,FIXTURES!$B$2:$B$23,0),0),IF(AND(HLOOKUP(AU$2,FIXTURES!$C$2:$NC$23,MATCH($C103,FIXTURES!$B$2:$B$23,0),0)="",HLOOKUP(AU$2+1,FIXTURES!$C$2:$NC$23,MATCH($C103,FIXTURES!$B$2:$B$23,0),0)=""),HLOOKUP(AU$2+2,FIXTURES!$C$2:$NC$23,MATCH($C103,FIXTURES!$B$2:$B$23,0),0),IF(HLOOKUP(AU$2+1,FIXTURES!$C$2:$NC$23,MATCH($C103,FIXTURES!$B$2:$B$23,0),0)="",HLOOKUP(AU$2,FIXTURES!$C$2:$NC$23,MATCH($C103,FIXTURES!$B$2:$B$23,0),0),HLOOKUP(AU$2+1,FIXTURES!$C$2:$NC$23,MATCH($C103,FIXTURES!$B$2:$B$23,0),0)))),IF(AND(HLOOKUP(AU$2,FIXTURES!$C$2:$NC$23,MATCH($C103,FIXTURES!$B$2:$B$23,0),0)="",HLOOKUP(AU$2+1,FIXTURES!$C$2:$NC$23,MATCH($C103,FIXTURES!$B$2:$B$23,0),0)=""),HLOOKUP(AU$2+2,FIXTURES!$C$2:$NC$23,MATCH($C103,FIXTURES!$B$2:$B$23,0),0),IF(HLOOKUP(AU$2+1,FIXTURES!$C$2:$NC$23,MATCH($C103,FIXTURES!$B$2:$B$23,0),0)="",HLOOKUP(AU$2,FIXTURES!$C$2:$NC$23,MATCH($C103,FIXTURES!$B$2:$B$23,0),0),HLOOKUP(AU$2+1,FIXTURES!$C$2:$NC$23,MATCH($C103,FIXTURES!$B$2:$B$23,0),0))))</f>
        <v>bha</v>
      </c>
      <c r="AV103" s="70" t="str">
        <f>IF(AV$1="SAT",IF(AND(HLOOKUP(AV$2,FIXTURES!$C$2:$NC$23,MATCH($C103,FIXTURES!$B$2:$B$23,0),0)="",HLOOKUP(AV$2+1,FIXTURES!$C$2:$NC$23,MATCH($C103,FIXTURES!$B$2:$B$23,0),0)="",HLOOKUP(AV$2+2,FIXTURES!$C$2:$NC$23,MATCH($C103,FIXTURES!$B$2:$B$23,0),0)=""),HLOOKUP(AV$2-1,FIXTURES!$C$2:$NC$23,MATCH($C103,FIXTURES!$B$2:$B$23,0),0),IF(AND(HLOOKUP(AV$2,FIXTURES!$C$2:$NC$23,MATCH($C103,FIXTURES!$B$2:$B$23,0),0)="",HLOOKUP(AV$2+1,FIXTURES!$C$2:$NC$23,MATCH($C103,FIXTURES!$B$2:$B$23,0),0)=""),HLOOKUP(AV$2+2,FIXTURES!$C$2:$NC$23,MATCH($C103,FIXTURES!$B$2:$B$23,0),0),IF(HLOOKUP(AV$2+1,FIXTURES!$C$2:$NC$23,MATCH($C103,FIXTURES!$B$2:$B$23,0),0)="",HLOOKUP(AV$2,FIXTURES!$C$2:$NC$23,MATCH($C103,FIXTURES!$B$2:$B$23,0),0),HLOOKUP(AV$2+1,FIXTURES!$C$2:$NC$23,MATCH($C103,FIXTURES!$B$2:$B$23,0),0)))),IF(AND(HLOOKUP(AV$2,FIXTURES!$C$2:$NC$23,MATCH($C103,FIXTURES!$B$2:$B$23,0),0)="",HLOOKUP(AV$2+1,FIXTURES!$C$2:$NC$23,MATCH($C103,FIXTURES!$B$2:$B$23,0),0)=""),HLOOKUP(AV$2+2,FIXTURES!$C$2:$NC$23,MATCH($C103,FIXTURES!$B$2:$B$23,0),0),IF(HLOOKUP(AV$2+1,FIXTURES!$C$2:$NC$23,MATCH($C103,FIXTURES!$B$2:$B$23,0),0)="",HLOOKUP(AV$2,FIXTURES!$C$2:$NC$23,MATCH($C103,FIXTURES!$B$2:$B$23,0),0),HLOOKUP(AV$2+1,FIXTURES!$C$2:$NC$23,MATCH($C103,FIXTURES!$B$2:$B$23,0),0))))</f>
        <v>NEW</v>
      </c>
      <c r="AW103" s="70" t="str">
        <f>IF(AW$1="SAT",IF(AND(HLOOKUP(AW$2,FIXTURES!$C$2:$NC$23,MATCH($C103,FIXTURES!$B$2:$B$23,0),0)="",HLOOKUP(AW$2+1,FIXTURES!$C$2:$NC$23,MATCH($C103,FIXTURES!$B$2:$B$23,0),0)="",HLOOKUP(AW$2+2,FIXTURES!$C$2:$NC$23,MATCH($C103,FIXTURES!$B$2:$B$23,0),0)=""),HLOOKUP(AW$2-1,FIXTURES!$C$2:$NC$23,MATCH($C103,FIXTURES!$B$2:$B$23,0),0),IF(AND(HLOOKUP(AW$2,FIXTURES!$C$2:$NC$23,MATCH($C103,FIXTURES!$B$2:$B$23,0),0)="",HLOOKUP(AW$2+1,FIXTURES!$C$2:$NC$23,MATCH($C103,FIXTURES!$B$2:$B$23,0),0)=""),HLOOKUP(AW$2+2,FIXTURES!$C$2:$NC$23,MATCH($C103,FIXTURES!$B$2:$B$23,0),0),IF(HLOOKUP(AW$2+1,FIXTURES!$C$2:$NC$23,MATCH($C103,FIXTURES!$B$2:$B$23,0),0)="",HLOOKUP(AW$2,FIXTURES!$C$2:$NC$23,MATCH($C103,FIXTURES!$B$2:$B$23,0),0),HLOOKUP(AW$2+1,FIXTURES!$C$2:$NC$23,MATCH($C103,FIXTURES!$B$2:$B$23,0),0)))),IF(AND(HLOOKUP(AW$2,FIXTURES!$C$2:$NC$23,MATCH($C103,FIXTURES!$B$2:$B$23,0),0)="",HLOOKUP(AW$2+1,FIXTURES!$C$2:$NC$23,MATCH($C103,FIXTURES!$B$2:$B$23,0),0)=""),HLOOKUP(AW$2+2,FIXTURES!$C$2:$NC$23,MATCH($C103,FIXTURES!$B$2:$B$23,0),0),IF(HLOOKUP(AW$2+1,FIXTURES!$C$2:$NC$23,MATCH($C103,FIXTURES!$B$2:$B$23,0),0)="",HLOOKUP(AW$2,FIXTURES!$C$2:$NC$23,MATCH($C103,FIXTURES!$B$2:$B$23,0),0),HLOOKUP(AW$2+1,FIXTURES!$C$2:$NC$23,MATCH($C103,FIXTURES!$B$2:$B$23,0),0))))</f>
        <v>Oxford United</v>
      </c>
      <c r="AX103" s="70" t="str">
        <f>IF(AX$1="SAT",IF(AND(HLOOKUP(AX$2,FIXTURES!$C$2:$NC$23,MATCH($C103,FIXTURES!$B$2:$B$23,0),0)="",HLOOKUP(AX$2+1,FIXTURES!$C$2:$NC$23,MATCH($C103,FIXTURES!$B$2:$B$23,0),0)="",HLOOKUP(AX$2+2,FIXTURES!$C$2:$NC$23,MATCH($C103,FIXTURES!$B$2:$B$23,0),0)=""),HLOOKUP(AX$2-1,FIXTURES!$C$2:$NC$23,MATCH($C103,FIXTURES!$B$2:$B$23,0),0),IF(AND(HLOOKUP(AX$2,FIXTURES!$C$2:$NC$23,MATCH($C103,FIXTURES!$B$2:$B$23,0),0)="",HLOOKUP(AX$2+1,FIXTURES!$C$2:$NC$23,MATCH($C103,FIXTURES!$B$2:$B$23,0),0)=""),HLOOKUP(AX$2+2,FIXTURES!$C$2:$NC$23,MATCH($C103,FIXTURES!$B$2:$B$23,0),0),IF(HLOOKUP(AX$2+1,FIXTURES!$C$2:$NC$23,MATCH($C103,FIXTURES!$B$2:$B$23,0),0)="",HLOOKUP(AX$2,FIXTURES!$C$2:$NC$23,MATCH($C103,FIXTURES!$B$2:$B$23,0),0),HLOOKUP(AX$2+1,FIXTURES!$C$2:$NC$23,MATCH($C103,FIXTURES!$B$2:$B$23,0),0)))),IF(AND(HLOOKUP(AX$2,FIXTURES!$C$2:$NC$23,MATCH($C103,FIXTURES!$B$2:$B$23,0),0)="",HLOOKUP(AX$2+1,FIXTURES!$C$2:$NC$23,MATCH($C103,FIXTURES!$B$2:$B$23,0),0)=""),HLOOKUP(AX$2+2,FIXTURES!$C$2:$NC$23,MATCH($C103,FIXTURES!$B$2:$B$23,0),0),IF(HLOOKUP(AX$2+1,FIXTURES!$C$2:$NC$23,MATCH($C103,FIXTURES!$B$2:$B$23,0),0)="",HLOOKUP(AX$2,FIXTURES!$C$2:$NC$23,MATCH($C103,FIXTURES!$B$2:$B$23,0),0),HLOOKUP(AX$2+1,FIXTURES!$C$2:$NC$23,MATCH($C103,FIXTURES!$B$2:$B$23,0),0))))</f>
        <v/>
      </c>
      <c r="AY103" s="70" t="str">
        <f>IF(AY$1="SAT",IF(AND(HLOOKUP(AY$2,FIXTURES!$C$2:$NC$23,MATCH($C103,FIXTURES!$B$2:$B$23,0),0)="",HLOOKUP(AY$2+1,FIXTURES!$C$2:$NC$23,MATCH($C103,FIXTURES!$B$2:$B$23,0),0)="",HLOOKUP(AY$2+2,FIXTURES!$C$2:$NC$23,MATCH($C103,FIXTURES!$B$2:$B$23,0),0)=""),HLOOKUP(AY$2-1,FIXTURES!$C$2:$NC$23,MATCH($C103,FIXTURES!$B$2:$B$23,0),0),IF(AND(HLOOKUP(AY$2,FIXTURES!$C$2:$NC$23,MATCH($C103,FIXTURES!$B$2:$B$23,0),0)="",HLOOKUP(AY$2+1,FIXTURES!$C$2:$NC$23,MATCH($C103,FIXTURES!$B$2:$B$23,0),0)=""),HLOOKUP(AY$2+2,FIXTURES!$C$2:$NC$23,MATCH($C103,FIXTURES!$B$2:$B$23,0),0),IF(HLOOKUP(AY$2+1,FIXTURES!$C$2:$NC$23,MATCH($C103,FIXTURES!$B$2:$B$23,0),0)="",HLOOKUP(AY$2,FIXTURES!$C$2:$NC$23,MATCH($C103,FIXTURES!$B$2:$B$23,0),0),HLOOKUP(AY$2+1,FIXTURES!$C$2:$NC$23,MATCH($C103,FIXTURES!$B$2:$B$23,0),0)))),IF(AND(HLOOKUP(AY$2,FIXTURES!$C$2:$NC$23,MATCH($C103,FIXTURES!$B$2:$B$23,0),0)="",HLOOKUP(AY$2+1,FIXTURES!$C$2:$NC$23,MATCH($C103,FIXTURES!$B$2:$B$23,0),0)=""),HLOOKUP(AY$2+2,FIXTURES!$C$2:$NC$23,MATCH($C103,FIXTURES!$B$2:$B$23,0),0),IF(HLOOKUP(AY$2+1,FIXTURES!$C$2:$NC$23,MATCH($C103,FIXTURES!$B$2:$B$23,0),0)="",HLOOKUP(AY$2,FIXTURES!$C$2:$NC$23,MATCH($C103,FIXTURES!$B$2:$B$23,0),0),HLOOKUP(AY$2+1,FIXTURES!$C$2:$NC$23,MATCH($C103,FIXTURES!$B$2:$B$23,0),0))))</f>
        <v>tot</v>
      </c>
      <c r="AZ103" s="70" t="str">
        <f>IF(AZ$1="SAT",IF(AND(HLOOKUP(AZ$2,FIXTURES!$C$2:$NC$23,MATCH($C103,FIXTURES!$B$2:$B$23,0),0)="",HLOOKUP(AZ$2+1,FIXTURES!$C$2:$NC$23,MATCH($C103,FIXTURES!$B$2:$B$23,0),0)="",HLOOKUP(AZ$2+2,FIXTURES!$C$2:$NC$23,MATCH($C103,FIXTURES!$B$2:$B$23,0),0)=""),HLOOKUP(AZ$2-1,FIXTURES!$C$2:$NC$23,MATCH($C103,FIXTURES!$B$2:$B$23,0),0),IF(AND(HLOOKUP(AZ$2,FIXTURES!$C$2:$NC$23,MATCH($C103,FIXTURES!$B$2:$B$23,0),0)="",HLOOKUP(AZ$2+1,FIXTURES!$C$2:$NC$23,MATCH($C103,FIXTURES!$B$2:$B$23,0),0)=""),HLOOKUP(AZ$2+2,FIXTURES!$C$2:$NC$23,MATCH($C103,FIXTURES!$B$2:$B$23,0),0),IF(HLOOKUP(AZ$2+1,FIXTURES!$C$2:$NC$23,MATCH($C103,FIXTURES!$B$2:$B$23,0),0)="",HLOOKUP(AZ$2,FIXTURES!$C$2:$NC$23,MATCH($C103,FIXTURES!$B$2:$B$23,0),0),HLOOKUP(AZ$2+1,FIXTURES!$C$2:$NC$23,MATCH($C103,FIXTURES!$B$2:$B$23,0),0)))),IF(AND(HLOOKUP(AZ$2,FIXTURES!$C$2:$NC$23,MATCH($C103,FIXTURES!$B$2:$B$23,0),0)="",HLOOKUP(AZ$2+1,FIXTURES!$C$2:$NC$23,MATCH($C103,FIXTURES!$B$2:$B$23,0),0)=""),HLOOKUP(AZ$2+2,FIXTURES!$C$2:$NC$23,MATCH($C103,FIXTURES!$B$2:$B$23,0),0),IF(HLOOKUP(AZ$2+1,FIXTURES!$C$2:$NC$23,MATCH($C103,FIXTURES!$B$2:$B$23,0),0)="",HLOOKUP(AZ$2,FIXTURES!$C$2:$NC$23,MATCH($C103,FIXTURES!$B$2:$B$23,0),0),HLOOKUP(AZ$2+1,FIXTURES!$C$2:$NC$23,MATCH($C103,FIXTURES!$B$2:$B$23,0),0))))</f>
        <v/>
      </c>
      <c r="BA103" s="70" t="str">
        <f>IF(BA$1="SAT",IF(AND(HLOOKUP(BA$2,FIXTURES!$C$2:$NC$23,MATCH($C103,FIXTURES!$B$2:$B$23,0),0)="",HLOOKUP(BA$2+1,FIXTURES!$C$2:$NC$23,MATCH($C103,FIXTURES!$B$2:$B$23,0),0)="",HLOOKUP(BA$2+2,FIXTURES!$C$2:$NC$23,MATCH($C103,FIXTURES!$B$2:$B$23,0),0)=""),HLOOKUP(BA$2-1,FIXTURES!$C$2:$NC$23,MATCH($C103,FIXTURES!$B$2:$B$23,0),0),IF(AND(HLOOKUP(BA$2,FIXTURES!$C$2:$NC$23,MATCH($C103,FIXTURES!$B$2:$B$23,0),0)="",HLOOKUP(BA$2+1,FIXTURES!$C$2:$NC$23,MATCH($C103,FIXTURES!$B$2:$B$23,0),0)=""),HLOOKUP(BA$2+2,FIXTURES!$C$2:$NC$23,MATCH($C103,FIXTURES!$B$2:$B$23,0),0),IF(HLOOKUP(BA$2+1,FIXTURES!$C$2:$NC$23,MATCH($C103,FIXTURES!$B$2:$B$23,0),0)="",HLOOKUP(BA$2,FIXTURES!$C$2:$NC$23,MATCH($C103,FIXTURES!$B$2:$B$23,0),0),HLOOKUP(BA$2+1,FIXTURES!$C$2:$NC$23,MATCH($C103,FIXTURES!$B$2:$B$23,0),0)))),IF(AND(HLOOKUP(BA$2,FIXTURES!$C$2:$NC$23,MATCH($C103,FIXTURES!$B$2:$B$23,0),0)="",HLOOKUP(BA$2+1,FIXTURES!$C$2:$NC$23,MATCH($C103,FIXTURES!$B$2:$B$23,0),0)=""),HLOOKUP(BA$2+2,FIXTURES!$C$2:$NC$23,MATCH($C103,FIXTURES!$B$2:$B$23,0),0),IF(HLOOKUP(BA$2+1,FIXTURES!$C$2:$NC$23,MATCH($C103,FIXTURES!$B$2:$B$23,0),0)="",HLOOKUP(BA$2,FIXTURES!$C$2:$NC$23,MATCH($C103,FIXTURES!$B$2:$B$23,0),0),HLOOKUP(BA$2+1,FIXTURES!$C$2:$NC$23,MATCH($C103,FIXTURES!$B$2:$B$23,0),0))))</f>
        <v>MUN</v>
      </c>
      <c r="BB103" s="70" t="str">
        <f>IF(BB$1="SAT",IF(AND(HLOOKUP(BB$2,FIXTURES!$C$2:$NC$23,MATCH($C103,FIXTURES!$B$2:$B$23,0),0)="",HLOOKUP(BB$2+1,FIXTURES!$C$2:$NC$23,MATCH($C103,FIXTURES!$B$2:$B$23,0),0)="",HLOOKUP(BB$2+2,FIXTURES!$C$2:$NC$23,MATCH($C103,FIXTURES!$B$2:$B$23,0),0)=""),HLOOKUP(BB$2-1,FIXTURES!$C$2:$NC$23,MATCH($C103,FIXTURES!$B$2:$B$23,0),0),IF(AND(HLOOKUP(BB$2,FIXTURES!$C$2:$NC$23,MATCH($C103,FIXTURES!$B$2:$B$23,0),0)="",HLOOKUP(BB$2+1,FIXTURES!$C$2:$NC$23,MATCH($C103,FIXTURES!$B$2:$B$23,0),0)=""),HLOOKUP(BB$2+2,FIXTURES!$C$2:$NC$23,MATCH($C103,FIXTURES!$B$2:$B$23,0),0),IF(HLOOKUP(BB$2+1,FIXTURES!$C$2:$NC$23,MATCH($C103,FIXTURES!$B$2:$B$23,0),0)="",HLOOKUP(BB$2,FIXTURES!$C$2:$NC$23,MATCH($C103,FIXTURES!$B$2:$B$23,0),0),HLOOKUP(BB$2+1,FIXTURES!$C$2:$NC$23,MATCH($C103,FIXTURES!$B$2:$B$23,0),0)))),IF(AND(HLOOKUP(BB$2,FIXTURES!$C$2:$NC$23,MATCH($C103,FIXTURES!$B$2:$B$23,0),0)="",HLOOKUP(BB$2+1,FIXTURES!$C$2:$NC$23,MATCH($C103,FIXTURES!$B$2:$B$23,0),0)=""),HLOOKUP(BB$2+2,FIXTURES!$C$2:$NC$23,MATCH($C103,FIXTURES!$B$2:$B$23,0),0),IF(HLOOKUP(BB$2+1,FIXTURES!$C$2:$NC$23,MATCH($C103,FIXTURES!$B$2:$B$23,0),0)="",HLOOKUP(BB$2,FIXTURES!$C$2:$NC$23,MATCH($C103,FIXTURES!$B$2:$B$23,0),0),HLOOKUP(BB$2+1,FIXTURES!$C$2:$NC$23,MATCH($C103,FIXTURES!$B$2:$B$23,0),0))))</f>
        <v/>
      </c>
      <c r="BC103" s="70" t="str">
        <f>IF(BC$1="SAT",IF(AND(HLOOKUP(BC$2,FIXTURES!$C$2:$NC$23,MATCH($C103,FIXTURES!$B$2:$B$23,0),0)="",HLOOKUP(BC$2+1,FIXTURES!$C$2:$NC$23,MATCH($C103,FIXTURES!$B$2:$B$23,0),0)="",HLOOKUP(BC$2+2,FIXTURES!$C$2:$NC$23,MATCH($C103,FIXTURES!$B$2:$B$23,0),0)=""),HLOOKUP(BC$2-1,FIXTURES!$C$2:$NC$23,MATCH($C103,FIXTURES!$B$2:$B$23,0),0),IF(AND(HLOOKUP(BC$2,FIXTURES!$C$2:$NC$23,MATCH($C103,FIXTURES!$B$2:$B$23,0),0)="",HLOOKUP(BC$2+1,FIXTURES!$C$2:$NC$23,MATCH($C103,FIXTURES!$B$2:$B$23,0),0)=""),HLOOKUP(BC$2+2,FIXTURES!$C$2:$NC$23,MATCH($C103,FIXTURES!$B$2:$B$23,0),0),IF(HLOOKUP(BC$2+1,FIXTURES!$C$2:$NC$23,MATCH($C103,FIXTURES!$B$2:$B$23,0),0)="",HLOOKUP(BC$2,FIXTURES!$C$2:$NC$23,MATCH($C103,FIXTURES!$B$2:$B$23,0),0),HLOOKUP(BC$2+1,FIXTURES!$C$2:$NC$23,MATCH($C103,FIXTURES!$B$2:$B$23,0),0)))),IF(AND(HLOOKUP(BC$2,FIXTURES!$C$2:$NC$23,MATCH($C103,FIXTURES!$B$2:$B$23,0),0)="",HLOOKUP(BC$2+1,FIXTURES!$C$2:$NC$23,MATCH($C103,FIXTURES!$B$2:$B$23,0),0)=""),HLOOKUP(BC$2+2,FIXTURES!$C$2:$NC$23,MATCH($C103,FIXTURES!$B$2:$B$23,0),0),IF(HLOOKUP(BC$2+1,FIXTURES!$C$2:$NC$23,MATCH($C103,FIXTURES!$B$2:$B$23,0),0)="",HLOOKUP(BC$2,FIXTURES!$C$2:$NC$23,MATCH($C103,FIXTURES!$B$2:$B$23,0),0),HLOOKUP(BC$2+1,FIXTURES!$C$2:$NC$23,MATCH($C103,FIXTURES!$B$2:$B$23,0),0))))</f>
        <v>Manchester City</v>
      </c>
      <c r="BD103" s="70" t="str">
        <f>IF(BD$1="SAT",IF(AND(HLOOKUP(BD$2,FIXTURES!$C$2:$NC$23,MATCH($C103,FIXTURES!$B$2:$B$23,0),0)="",HLOOKUP(BD$2+1,FIXTURES!$C$2:$NC$23,MATCH($C103,FIXTURES!$B$2:$B$23,0),0)="",HLOOKUP(BD$2+2,FIXTURES!$C$2:$NC$23,MATCH($C103,FIXTURES!$B$2:$B$23,0),0)=""),HLOOKUP(BD$2-1,FIXTURES!$C$2:$NC$23,MATCH($C103,FIXTURES!$B$2:$B$23,0),0),IF(AND(HLOOKUP(BD$2,FIXTURES!$C$2:$NC$23,MATCH($C103,FIXTURES!$B$2:$B$23,0),0)="",HLOOKUP(BD$2+1,FIXTURES!$C$2:$NC$23,MATCH($C103,FIXTURES!$B$2:$B$23,0),0)=""),HLOOKUP(BD$2+2,FIXTURES!$C$2:$NC$23,MATCH($C103,FIXTURES!$B$2:$B$23,0),0),IF(HLOOKUP(BD$2+1,FIXTURES!$C$2:$NC$23,MATCH($C103,FIXTURES!$B$2:$B$23,0),0)="",HLOOKUP(BD$2,FIXTURES!$C$2:$NC$23,MATCH($C103,FIXTURES!$B$2:$B$23,0),0),HLOOKUP(BD$2+1,FIXTURES!$C$2:$NC$23,MATCH($C103,FIXTURES!$B$2:$B$23,0),0)))),IF(AND(HLOOKUP(BD$2,FIXTURES!$C$2:$NC$23,MATCH($C103,FIXTURES!$B$2:$B$23,0),0)="",HLOOKUP(BD$2+1,FIXTURES!$C$2:$NC$23,MATCH($C103,FIXTURES!$B$2:$B$23,0),0)=""),HLOOKUP(BD$2+2,FIXTURES!$C$2:$NC$23,MATCH($C103,FIXTURES!$B$2:$B$23,0),0),IF(HLOOKUP(BD$2+1,FIXTURES!$C$2:$NC$23,MATCH($C103,FIXTURES!$B$2:$B$23,0),0)="",HLOOKUP(BD$2,FIXTURES!$C$2:$NC$23,MATCH($C103,FIXTURES!$B$2:$B$23,0),0),HLOOKUP(BD$2+1,FIXTURES!$C$2:$NC$23,MATCH($C103,FIXTURES!$B$2:$B$23,0),0))))</f>
        <v/>
      </c>
      <c r="BE103" s="70" t="str">
        <f>IF(BE$1="SAT",IF(AND(HLOOKUP(BE$2,FIXTURES!$C$2:$NC$23,MATCH($C103,FIXTURES!$B$2:$B$23,0),0)="",HLOOKUP(BE$2+1,FIXTURES!$C$2:$NC$23,MATCH($C103,FIXTURES!$B$2:$B$23,0),0)="",HLOOKUP(BE$2+2,FIXTURES!$C$2:$NC$23,MATCH($C103,FIXTURES!$B$2:$B$23,0),0)=""),HLOOKUP(BE$2-1,FIXTURES!$C$2:$NC$23,MATCH($C103,FIXTURES!$B$2:$B$23,0),0),IF(AND(HLOOKUP(BE$2,FIXTURES!$C$2:$NC$23,MATCH($C103,FIXTURES!$B$2:$B$23,0),0)="",HLOOKUP(BE$2+1,FIXTURES!$C$2:$NC$23,MATCH($C103,FIXTURES!$B$2:$B$23,0),0)=""),HLOOKUP(BE$2+2,FIXTURES!$C$2:$NC$23,MATCH($C103,FIXTURES!$B$2:$B$23,0),0),IF(HLOOKUP(BE$2+1,FIXTURES!$C$2:$NC$23,MATCH($C103,FIXTURES!$B$2:$B$23,0),0)="",HLOOKUP(BE$2,FIXTURES!$C$2:$NC$23,MATCH($C103,FIXTURES!$B$2:$B$23,0),0),HLOOKUP(BE$2+1,FIXTURES!$C$2:$NC$23,MATCH($C103,FIXTURES!$B$2:$B$23,0),0)))),IF(AND(HLOOKUP(BE$2,FIXTURES!$C$2:$NC$23,MATCH($C103,FIXTURES!$B$2:$B$23,0),0)="",HLOOKUP(BE$2+1,FIXTURES!$C$2:$NC$23,MATCH($C103,FIXTURES!$B$2:$B$23,0),0)=""),HLOOKUP(BE$2+2,FIXTURES!$C$2:$NC$23,MATCH($C103,FIXTURES!$B$2:$B$23,0),0),IF(HLOOKUP(BE$2+1,FIXTURES!$C$2:$NC$23,MATCH($C103,FIXTURES!$B$2:$B$23,0),0)="",HLOOKUP(BE$2,FIXTURES!$C$2:$NC$23,MATCH($C103,FIXTURES!$B$2:$B$23,0),0),HLOOKUP(BE$2+1,FIXTURES!$C$2:$NC$23,MATCH($C103,FIXTURES!$B$2:$B$23,0),0))))</f>
        <v>eve</v>
      </c>
      <c r="BF103" s="119"/>
      <c r="BG103" s="70" t="str">
        <f>IF(BG$1="SAT",IF(AND(HLOOKUP(BG$2,FIXTURES!$C$2:$NC$23,MATCH($C103,FIXTURES!$B$2:$B$23,0),0)="",HLOOKUP(BG$2+1,FIXTURES!$C$2:$NC$23,MATCH($C103,FIXTURES!$B$2:$B$23,0),0)="",HLOOKUP(BG$2+2,FIXTURES!$C$2:$NC$23,MATCH($C103,FIXTURES!$B$2:$B$23,0),0)=""),HLOOKUP(BG$2-1,FIXTURES!$C$2:$NC$23,MATCH($C103,FIXTURES!$B$2:$B$23,0),0),IF(AND(HLOOKUP(BG$2,FIXTURES!$C$2:$NC$23,MATCH($C103,FIXTURES!$B$2:$B$23,0),0)="",HLOOKUP(BG$2+1,FIXTURES!$C$2:$NC$23,MATCH($C103,FIXTURES!$B$2:$B$23,0),0)=""),HLOOKUP(BG$2+2,FIXTURES!$C$2:$NC$23,MATCH($C103,FIXTURES!$B$2:$B$23,0),0),IF(HLOOKUP(BG$2+1,FIXTURES!$C$2:$NC$23,MATCH($C103,FIXTURES!$B$2:$B$23,0),0)="",HLOOKUP(BG$2,FIXTURES!$C$2:$NC$23,MATCH($C103,FIXTURES!$B$2:$B$23,0),0),HLOOKUP(BG$2+1,FIXTURES!$C$2:$NC$23,MATCH($C103,FIXTURES!$B$2:$B$23,0),0)))),IF(AND(HLOOKUP(BG$2,FIXTURES!$C$2:$NC$23,MATCH($C103,FIXTURES!$B$2:$B$23,0),0)="",HLOOKUP(BG$2+1,FIXTURES!$C$2:$NC$23,MATCH($C103,FIXTURES!$B$2:$B$23,0),0)=""),HLOOKUP(BG$2+2,FIXTURES!$C$2:$NC$23,MATCH($C103,FIXTURES!$B$2:$B$23,0),0),IF(HLOOKUP(BG$2+1,FIXTURES!$C$2:$NC$23,MATCH($C103,FIXTURES!$B$2:$B$23,0),0)="",HLOOKUP(BG$2,FIXTURES!$C$2:$NC$23,MATCH($C103,FIXTURES!$B$2:$B$23,0),0),HLOOKUP(BG$2+1,FIXTURES!$C$2:$NC$23,MATCH($C103,FIXTURES!$B$2:$B$23,0),0))))</f>
        <v>BRE</v>
      </c>
      <c r="BH103" s="70" t="str">
        <f>IF(BH$1="SAT",IF(AND(HLOOKUP(BH$2,FIXTURES!$C$2:$NC$23,MATCH($C103,FIXTURES!$B$2:$B$23,0),0)="",HLOOKUP(BH$2+1,FIXTURES!$C$2:$NC$23,MATCH($C103,FIXTURES!$B$2:$B$23,0),0)="",HLOOKUP(BH$2+2,FIXTURES!$C$2:$NC$23,MATCH($C103,FIXTURES!$B$2:$B$23,0),0)=""),HLOOKUP(BH$2-1,FIXTURES!$C$2:$NC$23,MATCH($C103,FIXTURES!$B$2:$B$23,0),0),IF(AND(HLOOKUP(BH$2,FIXTURES!$C$2:$NC$23,MATCH($C103,FIXTURES!$B$2:$B$23,0),0)="",HLOOKUP(BH$2+1,FIXTURES!$C$2:$NC$23,MATCH($C103,FIXTURES!$B$2:$B$23,0),0)=""),HLOOKUP(BH$2+2,FIXTURES!$C$2:$NC$23,MATCH($C103,FIXTURES!$B$2:$B$23,0),0),IF(HLOOKUP(BH$2+1,FIXTURES!$C$2:$NC$23,MATCH($C103,FIXTURES!$B$2:$B$23,0),0)="",HLOOKUP(BH$2,FIXTURES!$C$2:$NC$23,MATCH($C103,FIXTURES!$B$2:$B$23,0),0),HLOOKUP(BH$2+1,FIXTURES!$C$2:$NC$23,MATCH($C103,FIXTURES!$B$2:$B$23,0),0)))),IF(AND(HLOOKUP(BH$2,FIXTURES!$C$2:$NC$23,MATCH($C103,FIXTURES!$B$2:$B$23,0),0)="",HLOOKUP(BH$2+1,FIXTURES!$C$2:$NC$23,MATCH($C103,FIXTURES!$B$2:$B$23,0),0)=""),HLOOKUP(BH$2+2,FIXTURES!$C$2:$NC$23,MATCH($C103,FIXTURES!$B$2:$B$23,0),0),IF(HLOOKUP(BH$2+1,FIXTURES!$C$2:$NC$23,MATCH($C103,FIXTURES!$B$2:$B$23,0),0)="",HLOOKUP(BH$2,FIXTURES!$C$2:$NC$23,MATCH($C103,FIXTURES!$B$2:$B$23,0),0),HLOOKUP(BH$2+1,FIXTURES!$C$2:$NC$23,MATCH($C103,FIXTURES!$B$2:$B$23,0),0))))</f>
        <v>MCI</v>
      </c>
      <c r="BI103" s="70" t="str">
        <f>IF(BI$1="SAT",IF(AND(HLOOKUP(BI$2,FIXTURES!$C$2:$NC$23,MATCH($C103,FIXTURES!$B$2:$B$23,0),0)="",HLOOKUP(BI$2+1,FIXTURES!$C$2:$NC$23,MATCH($C103,FIXTURES!$B$2:$B$23,0),0)="",HLOOKUP(BI$2+2,FIXTURES!$C$2:$NC$23,MATCH($C103,FIXTURES!$B$2:$B$23,0),0)=""),HLOOKUP(BI$2-1,FIXTURES!$C$2:$NC$23,MATCH($C103,FIXTURES!$B$2:$B$23,0),0),IF(AND(HLOOKUP(BI$2,FIXTURES!$C$2:$NC$23,MATCH($C103,FIXTURES!$B$2:$B$23,0),0)="",HLOOKUP(BI$2+1,FIXTURES!$C$2:$NC$23,MATCH($C103,FIXTURES!$B$2:$B$23,0),0)=""),HLOOKUP(BI$2+2,FIXTURES!$C$2:$NC$23,MATCH($C103,FIXTURES!$B$2:$B$23,0),0),IF(HLOOKUP(BI$2+1,FIXTURES!$C$2:$NC$23,MATCH($C103,FIXTURES!$B$2:$B$23,0),0)="",HLOOKUP(BI$2,FIXTURES!$C$2:$NC$23,MATCH($C103,FIXTURES!$B$2:$B$23,0),0),HLOOKUP(BI$2+1,FIXTURES!$C$2:$NC$23,MATCH($C103,FIXTURES!$B$2:$B$23,0),0)))),IF(AND(HLOOKUP(BI$2,FIXTURES!$C$2:$NC$23,MATCH($C103,FIXTURES!$B$2:$B$23,0),0)="",HLOOKUP(BI$2+1,FIXTURES!$C$2:$NC$23,MATCH($C103,FIXTURES!$B$2:$B$23,0),0)=""),HLOOKUP(BI$2+2,FIXTURES!$C$2:$NC$23,MATCH($C103,FIXTURES!$B$2:$B$23,0),0),IF(HLOOKUP(BI$2+1,FIXTURES!$C$2:$NC$23,MATCH($C103,FIXTURES!$B$2:$B$23,0),0)="",HLOOKUP(BI$2,FIXTURES!$C$2:$NC$23,MATCH($C103,FIXTURES!$B$2:$B$23,0),0),HLOOKUP(BI$2+1,FIXTURES!$C$2:$NC$23,MATCH($C103,FIXTURES!$B$2:$B$23,0),0))))</f>
        <v>avl</v>
      </c>
      <c r="BJ103" s="119"/>
      <c r="BK103" s="70" t="str">
        <f>IF(BK$1="SAT",IF(AND(HLOOKUP(BK$2,FIXTURES!$C$2:$NC$23,MATCH($C103,FIXTURES!$B$2:$B$23,0),0)="",HLOOKUP(BK$2+1,FIXTURES!$C$2:$NC$23,MATCH($C103,FIXTURES!$B$2:$B$23,0),0)="",HLOOKUP(BK$2+2,FIXTURES!$C$2:$NC$23,MATCH($C103,FIXTURES!$B$2:$B$23,0),0)=""),HLOOKUP(BK$2-1,FIXTURES!$C$2:$NC$23,MATCH($C103,FIXTURES!$B$2:$B$23,0),0),IF(AND(HLOOKUP(BK$2,FIXTURES!$C$2:$NC$23,MATCH($C103,FIXTURES!$B$2:$B$23,0),0)="",HLOOKUP(BK$2+1,FIXTURES!$C$2:$NC$23,MATCH($C103,FIXTURES!$B$2:$B$23,0),0)=""),HLOOKUP(BK$2+2,FIXTURES!$C$2:$NC$23,MATCH($C103,FIXTURES!$B$2:$B$23,0),0),IF(HLOOKUP(BK$2+1,FIXTURES!$C$2:$NC$23,MATCH($C103,FIXTURES!$B$2:$B$23,0),0)="",HLOOKUP(BK$2,FIXTURES!$C$2:$NC$23,MATCH($C103,FIXTURES!$B$2:$B$23,0),0),HLOOKUP(BK$2+1,FIXTURES!$C$2:$NC$23,MATCH($C103,FIXTURES!$B$2:$B$23,0),0)))),IF(AND(HLOOKUP(BK$2,FIXTURES!$C$2:$NC$23,MATCH($C103,FIXTURES!$B$2:$B$23,0),0)="",HLOOKUP(BK$2+1,FIXTURES!$C$2:$NC$23,MATCH($C103,FIXTURES!$B$2:$B$23,0),0)=""),HLOOKUP(BK$2+2,FIXTURES!$C$2:$NC$23,MATCH($C103,FIXTURES!$B$2:$B$23,0),0),IF(HLOOKUP(BK$2+1,FIXTURES!$C$2:$NC$23,MATCH($C103,FIXTURES!$B$2:$B$23,0),0)="",HLOOKUP(BK$2,FIXTURES!$C$2:$NC$23,MATCH($C103,FIXTURES!$B$2:$B$23,0),0),HLOOKUP(BK$2+1,FIXTURES!$C$2:$NC$23,MATCH($C103,FIXTURES!$B$2:$B$23,0),0))))</f>
        <v>lei</v>
      </c>
      <c r="BL103" s="70" t="str">
        <f>IF(BL$1="SAT",IF(AND(HLOOKUP(BL$2,FIXTURES!$C$2:$NC$23,MATCH($C103,FIXTURES!$B$2:$B$23,0),0)="",HLOOKUP(BL$2+1,FIXTURES!$C$2:$NC$23,MATCH($C103,FIXTURES!$B$2:$B$23,0),0)="",HLOOKUP(BL$2+2,FIXTURES!$C$2:$NC$23,MATCH($C103,FIXTURES!$B$2:$B$23,0),0)=""),HLOOKUP(BL$2-1,FIXTURES!$C$2:$NC$23,MATCH($C103,FIXTURES!$B$2:$B$23,0),0),IF(AND(HLOOKUP(BL$2,FIXTURES!$C$2:$NC$23,MATCH($C103,FIXTURES!$B$2:$B$23,0),0)="",HLOOKUP(BL$2+1,FIXTURES!$C$2:$NC$23,MATCH($C103,FIXTURES!$B$2:$B$23,0),0)=""),HLOOKUP(BL$2+2,FIXTURES!$C$2:$NC$23,MATCH($C103,FIXTURES!$B$2:$B$23,0),0),IF(HLOOKUP(BL$2+1,FIXTURES!$C$2:$NC$23,MATCH($C103,FIXTURES!$B$2:$B$23,0),0)="",HLOOKUP(BL$2,FIXTURES!$C$2:$NC$23,MATCH($C103,FIXTURES!$B$2:$B$23,0),0),HLOOKUP(BL$2+1,FIXTURES!$C$2:$NC$23,MATCH($C103,FIXTURES!$B$2:$B$23,0),0)))),IF(AND(HLOOKUP(BL$2,FIXTURES!$C$2:$NC$23,MATCH($C103,FIXTURES!$B$2:$B$23,0),0)="",HLOOKUP(BL$2+1,FIXTURES!$C$2:$NC$23,MATCH($C103,FIXTURES!$B$2:$B$23,0),0)=""),HLOOKUP(BL$2+2,FIXTURES!$C$2:$NC$23,MATCH($C103,FIXTURES!$B$2:$B$23,0),0),IF(HLOOKUP(BL$2+1,FIXTURES!$C$2:$NC$23,MATCH($C103,FIXTURES!$B$2:$B$23,0),0)="",HLOOKUP(BL$2,FIXTURES!$C$2:$NC$23,MATCH($C103,FIXTURES!$B$2:$B$23,0),0),HLOOKUP(BL$2+1,FIXTURES!$C$2:$NC$23,MATCH($C103,FIXTURES!$B$2:$B$23,0),0))))</f>
        <v>EVE</v>
      </c>
      <c r="BM103" s="70" t="str">
        <f>IF(BM$1="SAT",IF(AND(HLOOKUP(BM$2,FIXTURES!$C$2:$NC$23,MATCH($C103,FIXTURES!$B$2:$B$23,0),0)="",HLOOKUP(BM$2+1,FIXTURES!$C$2:$NC$23,MATCH($C103,FIXTURES!$B$2:$B$23,0),0)="",HLOOKUP(BM$2+2,FIXTURES!$C$2:$NC$23,MATCH($C103,FIXTURES!$B$2:$B$23,0),0)=""),HLOOKUP(BM$2-1,FIXTURES!$C$2:$NC$23,MATCH($C103,FIXTURES!$B$2:$B$23,0),0),IF(AND(HLOOKUP(BM$2,FIXTURES!$C$2:$NC$23,MATCH($C103,FIXTURES!$B$2:$B$23,0),0)="",HLOOKUP(BM$2+1,FIXTURES!$C$2:$NC$23,MATCH($C103,FIXTURES!$B$2:$B$23,0),0)=""),HLOOKUP(BM$2+2,FIXTURES!$C$2:$NC$23,MATCH($C103,FIXTURES!$B$2:$B$23,0),0),IF(HLOOKUP(BM$2+1,FIXTURES!$C$2:$NC$23,MATCH($C103,FIXTURES!$B$2:$B$23,0),0)="",HLOOKUP(BM$2,FIXTURES!$C$2:$NC$23,MATCH($C103,FIXTURES!$B$2:$B$23,0),0),HLOOKUP(BM$2+1,FIXTURES!$C$2:$NC$23,MATCH($C103,FIXTURES!$B$2:$B$23,0),0)))),IF(AND(HLOOKUP(BM$2,FIXTURES!$C$2:$NC$23,MATCH($C103,FIXTURES!$B$2:$B$23,0),0)="",HLOOKUP(BM$2+1,FIXTURES!$C$2:$NC$23,MATCH($C103,FIXTURES!$B$2:$B$23,0),0)=""),HLOOKUP(BM$2+2,FIXTURES!$C$2:$NC$23,MATCH($C103,FIXTURES!$B$2:$B$23,0),0),IF(HLOOKUP(BM$2+1,FIXTURES!$C$2:$NC$23,MATCH($C103,FIXTURES!$B$2:$B$23,0),0)="",HLOOKUP(BM$2,FIXTURES!$C$2:$NC$23,MATCH($C103,FIXTURES!$B$2:$B$23,0),0),HLOOKUP(BM$2+1,FIXTURES!$C$2:$NC$23,MATCH($C103,FIXTURES!$B$2:$B$23,0),0))))</f>
        <v>BOU</v>
      </c>
      <c r="BN103" s="70" t="str">
        <f>IF(BN$1="SAT",IF(AND(HLOOKUP(BN$2,FIXTURES!$C$2:$NC$23,MATCH($C103,FIXTURES!$B$2:$B$23,0),0)="",HLOOKUP(BN$2+1,FIXTURES!$C$2:$NC$23,MATCH($C103,FIXTURES!$B$2:$B$23,0),0)="",HLOOKUP(BN$2+2,FIXTURES!$C$2:$NC$23,MATCH($C103,FIXTURES!$B$2:$B$23,0),0)=""),HLOOKUP(BN$2-1,FIXTURES!$C$2:$NC$23,MATCH($C103,FIXTURES!$B$2:$B$23,0),0),IF(AND(HLOOKUP(BN$2,FIXTURES!$C$2:$NC$23,MATCH($C103,FIXTURES!$B$2:$B$23,0),0)="",HLOOKUP(BN$2+1,FIXTURES!$C$2:$NC$23,MATCH($C103,FIXTURES!$B$2:$B$23,0),0)=""),HLOOKUP(BN$2+2,FIXTURES!$C$2:$NC$23,MATCH($C103,FIXTURES!$B$2:$B$23,0),0),IF(HLOOKUP(BN$2+1,FIXTURES!$C$2:$NC$23,MATCH($C103,FIXTURES!$B$2:$B$23,0),0)="",HLOOKUP(BN$2,FIXTURES!$C$2:$NC$23,MATCH($C103,FIXTURES!$B$2:$B$23,0),0),HLOOKUP(BN$2+1,FIXTURES!$C$2:$NC$23,MATCH($C103,FIXTURES!$B$2:$B$23,0),0)))),IF(AND(HLOOKUP(BN$2,FIXTURES!$C$2:$NC$23,MATCH($C103,FIXTURES!$B$2:$B$23,0),0)="",HLOOKUP(BN$2+1,FIXTURES!$C$2:$NC$23,MATCH($C103,FIXTURES!$B$2:$B$23,0),0)=""),HLOOKUP(BN$2+2,FIXTURES!$C$2:$NC$23,MATCH($C103,FIXTURES!$B$2:$B$23,0),0),IF(HLOOKUP(BN$2+1,FIXTURES!$C$2:$NC$23,MATCH($C103,FIXTURES!$B$2:$B$23,0),0)="",HLOOKUP(BN$2,FIXTURES!$C$2:$NC$23,MATCH($C103,FIXTURES!$B$2:$B$23,0),0),HLOOKUP(BN$2+1,FIXTURES!$C$2:$NC$23,MATCH($C103,FIXTURES!$B$2:$B$23,0),0))))</f>
        <v>Sporting CP</v>
      </c>
      <c r="BO103" s="70" t="str">
        <f>IF(BO$1="SAT",IF(AND(HLOOKUP(BO$2,FIXTURES!$C$2:$NC$23,MATCH($C103,FIXTURES!$B$2:$B$23,0),0)="",HLOOKUP(BO$2+1,FIXTURES!$C$2:$NC$23,MATCH($C103,FIXTURES!$B$2:$B$23,0),0)="",HLOOKUP(BO$2+2,FIXTURES!$C$2:$NC$23,MATCH($C103,FIXTURES!$B$2:$B$23,0),0)=""),HLOOKUP(BO$2-1,FIXTURES!$C$2:$NC$23,MATCH($C103,FIXTURES!$B$2:$B$23,0),0),IF(AND(HLOOKUP(BO$2,FIXTURES!$C$2:$NC$23,MATCH($C103,FIXTURES!$B$2:$B$23,0),0)="",HLOOKUP(BO$2+1,FIXTURES!$C$2:$NC$23,MATCH($C103,FIXTURES!$B$2:$B$23,0),0)=""),HLOOKUP(BO$2+2,FIXTURES!$C$2:$NC$23,MATCH($C103,FIXTURES!$B$2:$B$23,0),0),IF(HLOOKUP(BO$2+1,FIXTURES!$C$2:$NC$23,MATCH($C103,FIXTURES!$B$2:$B$23,0),0)="",HLOOKUP(BO$2,FIXTURES!$C$2:$NC$23,MATCH($C103,FIXTURES!$B$2:$B$23,0),0),HLOOKUP(BO$2+1,FIXTURES!$C$2:$NC$23,MATCH($C103,FIXTURES!$B$2:$B$23,0),0)))),IF(AND(HLOOKUP(BO$2,FIXTURES!$C$2:$NC$23,MATCH($C103,FIXTURES!$B$2:$B$23,0),0)="",HLOOKUP(BO$2+1,FIXTURES!$C$2:$NC$23,MATCH($C103,FIXTURES!$B$2:$B$23,0),0)=""),HLOOKUP(BO$2+2,FIXTURES!$C$2:$NC$23,MATCH($C103,FIXTURES!$B$2:$B$23,0),0),IF(HLOOKUP(BO$2+1,FIXTURES!$C$2:$NC$23,MATCH($C103,FIXTURES!$B$2:$B$23,0),0)="",HLOOKUP(BO$2,FIXTURES!$C$2:$NC$23,MATCH($C103,FIXTURES!$B$2:$B$23,0),0),HLOOKUP(BO$2+1,FIXTURES!$C$2:$NC$23,MATCH($C103,FIXTURES!$B$2:$B$23,0),0))))</f>
        <v>ful</v>
      </c>
      <c r="BP103" s="70" t="str">
        <f>IF(BP$1="SAT",IF(AND(HLOOKUP(BP$2,FIXTURES!$C$2:$NC$23,MATCH($C103,FIXTURES!$B$2:$B$23,0),0)="",HLOOKUP(BP$2+1,FIXTURES!$C$2:$NC$23,MATCH($C103,FIXTURES!$B$2:$B$23,0),0)="",HLOOKUP(BP$2+2,FIXTURES!$C$2:$NC$23,MATCH($C103,FIXTURES!$B$2:$B$23,0),0)=""),HLOOKUP(BP$2-1,FIXTURES!$C$2:$NC$23,MATCH($C103,FIXTURES!$B$2:$B$23,0),0),IF(AND(HLOOKUP(BP$2,FIXTURES!$C$2:$NC$23,MATCH($C103,FIXTURES!$B$2:$B$23,0),0)="",HLOOKUP(BP$2+1,FIXTURES!$C$2:$NC$23,MATCH($C103,FIXTURES!$B$2:$B$23,0),0)=""),HLOOKUP(BP$2+2,FIXTURES!$C$2:$NC$23,MATCH($C103,FIXTURES!$B$2:$B$23,0),0),IF(HLOOKUP(BP$2+1,FIXTURES!$C$2:$NC$23,MATCH($C103,FIXTURES!$B$2:$B$23,0),0)="",HLOOKUP(BP$2,FIXTURES!$C$2:$NC$23,MATCH($C103,FIXTURES!$B$2:$B$23,0),0),HLOOKUP(BP$2+1,FIXTURES!$C$2:$NC$23,MATCH($C103,FIXTURES!$B$2:$B$23,0),0)))),IF(AND(HLOOKUP(BP$2,FIXTURES!$C$2:$NC$23,MATCH($C103,FIXTURES!$B$2:$B$23,0),0)="",HLOOKUP(BP$2+1,FIXTURES!$C$2:$NC$23,MATCH($C103,FIXTURES!$B$2:$B$23,0),0)=""),HLOOKUP(BP$2+2,FIXTURES!$C$2:$NC$23,MATCH($C103,FIXTURES!$B$2:$B$23,0),0),IF(HLOOKUP(BP$2+1,FIXTURES!$C$2:$NC$23,MATCH($C103,FIXTURES!$B$2:$B$23,0),0)="",HLOOKUP(BP$2,FIXTURES!$C$2:$NC$23,MATCH($C103,FIXTURES!$B$2:$B$23,0),0),HLOOKUP(BP$2+1,FIXTURES!$C$2:$NC$23,MATCH($C103,FIXTURES!$B$2:$B$23,0),0))))</f>
        <v>Sporting CP</v>
      </c>
      <c r="BQ103" s="70" t="str">
        <f>IF(BQ$1="SAT",IF(AND(HLOOKUP(BQ$2,FIXTURES!$C$2:$NC$23,MATCH($C103,FIXTURES!$B$2:$B$23,0),0)="",HLOOKUP(BQ$2+1,FIXTURES!$C$2:$NC$23,MATCH($C103,FIXTURES!$B$2:$B$23,0),0)="",HLOOKUP(BQ$2+2,FIXTURES!$C$2:$NC$23,MATCH($C103,FIXTURES!$B$2:$B$23,0),0)=""),HLOOKUP(BQ$2-1,FIXTURES!$C$2:$NC$23,MATCH($C103,FIXTURES!$B$2:$B$23,0),0),IF(AND(HLOOKUP(BQ$2,FIXTURES!$C$2:$NC$23,MATCH($C103,FIXTURES!$B$2:$B$23,0),0)="",HLOOKUP(BQ$2+1,FIXTURES!$C$2:$NC$23,MATCH($C103,FIXTURES!$B$2:$B$23,0),0)=""),HLOOKUP(BQ$2+2,FIXTURES!$C$2:$NC$23,MATCH($C103,FIXTURES!$B$2:$B$23,0),0),IF(HLOOKUP(BQ$2+1,FIXTURES!$C$2:$NC$23,MATCH($C103,FIXTURES!$B$2:$B$23,0),0)="",HLOOKUP(BQ$2,FIXTURES!$C$2:$NC$23,MATCH($C103,FIXTURES!$B$2:$B$23,0),0),HLOOKUP(BQ$2+1,FIXTURES!$C$2:$NC$23,MATCH($C103,FIXTURES!$B$2:$B$23,0),0)))),IF(AND(HLOOKUP(BQ$2,FIXTURES!$C$2:$NC$23,MATCH($C103,FIXTURES!$B$2:$B$23,0),0)="",HLOOKUP(BQ$2+1,FIXTURES!$C$2:$NC$23,MATCH($C103,FIXTURES!$B$2:$B$23,0),0)=""),HLOOKUP(BQ$2+2,FIXTURES!$C$2:$NC$23,MATCH($C103,FIXTURES!$B$2:$B$23,0),0),IF(HLOOKUP(BQ$2+1,FIXTURES!$C$2:$NC$23,MATCH($C103,FIXTURES!$B$2:$B$23,0),0)="",HLOOKUP(BQ$2,FIXTURES!$C$2:$NC$23,MATCH($C103,FIXTURES!$B$2:$B$23,0),0),HLOOKUP(BQ$2+1,FIXTURES!$C$2:$NC$23,MATCH($C103,FIXTURES!$B$2:$B$23,0),0))))</f>
        <v>CRY</v>
      </c>
      <c r="BR103" s="70" t="str">
        <f>IF(BR$1="SAT",IF(AND(HLOOKUP(BR$2,FIXTURES!$C$2:$NC$23,MATCH($C103,FIXTURES!$B$2:$B$23,0),0)="",HLOOKUP(BR$2+1,FIXTURES!$C$2:$NC$23,MATCH($C103,FIXTURES!$B$2:$B$23,0),0)="",HLOOKUP(BR$2+2,FIXTURES!$C$2:$NC$23,MATCH($C103,FIXTURES!$B$2:$B$23,0),0)=""),HLOOKUP(BR$2-1,FIXTURES!$C$2:$NC$23,MATCH($C103,FIXTURES!$B$2:$B$23,0),0),IF(AND(HLOOKUP(BR$2,FIXTURES!$C$2:$NC$23,MATCH($C103,FIXTURES!$B$2:$B$23,0),0)="",HLOOKUP(BR$2+1,FIXTURES!$C$2:$NC$23,MATCH($C103,FIXTURES!$B$2:$B$23,0),0)=""),HLOOKUP(BR$2+2,FIXTURES!$C$2:$NC$23,MATCH($C103,FIXTURES!$B$2:$B$23,0),0),IF(HLOOKUP(BR$2+1,FIXTURES!$C$2:$NC$23,MATCH($C103,FIXTURES!$B$2:$B$23,0),0)="",HLOOKUP(BR$2,FIXTURES!$C$2:$NC$23,MATCH($C103,FIXTURES!$B$2:$B$23,0),0),HLOOKUP(BR$2+1,FIXTURES!$C$2:$NC$23,MATCH($C103,FIXTURES!$B$2:$B$23,0),0)))),IF(AND(HLOOKUP(BR$2,FIXTURES!$C$2:$NC$23,MATCH($C103,FIXTURES!$B$2:$B$23,0),0)="",HLOOKUP(BR$2+1,FIXTURES!$C$2:$NC$23,MATCH($C103,FIXTURES!$B$2:$B$23,0),0)=""),HLOOKUP(BR$2+2,FIXTURES!$C$2:$NC$23,MATCH($C103,FIXTURES!$B$2:$B$23,0),0),IF(HLOOKUP(BR$2+1,FIXTURES!$C$2:$NC$23,MATCH($C103,FIXTURES!$B$2:$B$23,0),0)="",HLOOKUP(BR$2,FIXTURES!$C$2:$NC$23,MATCH($C103,FIXTURES!$B$2:$B$23,0),0),HLOOKUP(BR$2+1,FIXTURES!$C$2:$NC$23,MATCH($C103,FIXTURES!$B$2:$B$23,0),0))))</f>
        <v/>
      </c>
      <c r="BS103" s="70" t="str">
        <f>IF(BS$1="SAT",IF(AND(HLOOKUP(BS$2,FIXTURES!$C$2:$NC$23,MATCH($C103,FIXTURES!$B$2:$B$23,0),0)="",HLOOKUP(BS$2+1,FIXTURES!$C$2:$NC$23,MATCH($C103,FIXTURES!$B$2:$B$23,0),0)="",HLOOKUP(BS$2+2,FIXTURES!$C$2:$NC$23,MATCH($C103,FIXTURES!$B$2:$B$23,0),0)=""),HLOOKUP(BS$2-1,FIXTURES!$C$2:$NC$23,MATCH($C103,FIXTURES!$B$2:$B$23,0),0),IF(AND(HLOOKUP(BS$2,FIXTURES!$C$2:$NC$23,MATCH($C103,FIXTURES!$B$2:$B$23,0),0)="",HLOOKUP(BS$2+1,FIXTURES!$C$2:$NC$23,MATCH($C103,FIXTURES!$B$2:$B$23,0),0)=""),HLOOKUP(BS$2+2,FIXTURES!$C$2:$NC$23,MATCH($C103,FIXTURES!$B$2:$B$23,0),0),IF(HLOOKUP(BS$2+1,FIXTURES!$C$2:$NC$23,MATCH($C103,FIXTURES!$B$2:$B$23,0),0)="",HLOOKUP(BS$2,FIXTURES!$C$2:$NC$23,MATCH($C103,FIXTURES!$B$2:$B$23,0),0),HLOOKUP(BS$2+1,FIXTURES!$C$2:$NC$23,MATCH($C103,FIXTURES!$B$2:$B$23,0),0)))),IF(AND(HLOOKUP(BS$2,FIXTURES!$C$2:$NC$23,MATCH($C103,FIXTURES!$B$2:$B$23,0),0)="",HLOOKUP(BS$2+1,FIXTURES!$C$2:$NC$23,MATCH($C103,FIXTURES!$B$2:$B$23,0),0)=""),HLOOKUP(BS$2+2,FIXTURES!$C$2:$NC$23,MATCH($C103,FIXTURES!$B$2:$B$23,0),0),IF(HLOOKUP(BS$2+1,FIXTURES!$C$2:$NC$23,MATCH($C103,FIXTURES!$B$2:$B$23,0),0)="",HLOOKUP(BS$2,FIXTURES!$C$2:$NC$23,MATCH($C103,FIXTURES!$B$2:$B$23,0),0),HLOOKUP(BS$2+1,FIXTURES!$C$2:$NC$23,MATCH($C103,FIXTURES!$B$2:$B$23,0),0))))</f>
        <v/>
      </c>
      <c r="BT103" s="70" t="str">
        <f>IF(BT$1="SAT",IF(AND(HLOOKUP(BT$2,FIXTURES!$C$2:$NC$23,MATCH($C103,FIXTURES!$B$2:$B$23,0),0)="",HLOOKUP(BT$2+1,FIXTURES!$C$2:$NC$23,MATCH($C103,FIXTURES!$B$2:$B$23,0),0)="",HLOOKUP(BT$2+2,FIXTURES!$C$2:$NC$23,MATCH($C103,FIXTURES!$B$2:$B$23,0),0)=""),HLOOKUP(BT$2-1,FIXTURES!$C$2:$NC$23,MATCH($C103,FIXTURES!$B$2:$B$23,0),0),IF(AND(HLOOKUP(BT$2,FIXTURES!$C$2:$NC$23,MATCH($C103,FIXTURES!$B$2:$B$23,0),0)="",HLOOKUP(BT$2+1,FIXTURES!$C$2:$NC$23,MATCH($C103,FIXTURES!$B$2:$B$23,0),0)=""),HLOOKUP(BT$2+2,FIXTURES!$C$2:$NC$23,MATCH($C103,FIXTURES!$B$2:$B$23,0),0),IF(HLOOKUP(BT$2+1,FIXTURES!$C$2:$NC$23,MATCH($C103,FIXTURES!$B$2:$B$23,0),0)="",HLOOKUP(BT$2,FIXTURES!$C$2:$NC$23,MATCH($C103,FIXTURES!$B$2:$B$23,0),0),HLOOKUP(BT$2+1,FIXTURES!$C$2:$NC$23,MATCH($C103,FIXTURES!$B$2:$B$23,0),0)))),IF(AND(HLOOKUP(BT$2,FIXTURES!$C$2:$NC$23,MATCH($C103,FIXTURES!$B$2:$B$23,0),0)="",HLOOKUP(BT$2+1,FIXTURES!$C$2:$NC$23,MATCH($C103,FIXTURES!$B$2:$B$23,0),0)=""),HLOOKUP(BT$2+2,FIXTURES!$C$2:$NC$23,MATCH($C103,FIXTURES!$B$2:$B$23,0),0),IF(HLOOKUP(BT$2+1,FIXTURES!$C$2:$NC$23,MATCH($C103,FIXTURES!$B$2:$B$23,0),0)="",HLOOKUP(BT$2,FIXTURES!$C$2:$NC$23,MATCH($C103,FIXTURES!$B$2:$B$23,0),0),HLOOKUP(BT$2+1,FIXTURES!$C$2:$NC$23,MATCH($C103,FIXTURES!$B$2:$B$23,0),0))))</f>
        <v/>
      </c>
      <c r="BU103" s="70" t="str">
        <f>IF(BU$1="SAT",IF(AND(HLOOKUP(BU$2,FIXTURES!$C$2:$NC$23,MATCH($C103,FIXTURES!$B$2:$B$23,0),0)="",HLOOKUP(BU$2+1,FIXTURES!$C$2:$NC$23,MATCH($C103,FIXTURES!$B$2:$B$23,0),0)="",HLOOKUP(BU$2+2,FIXTURES!$C$2:$NC$23,MATCH($C103,FIXTURES!$B$2:$B$23,0),0)=""),HLOOKUP(BU$2-1,FIXTURES!$C$2:$NC$23,MATCH($C103,FIXTURES!$B$2:$B$23,0),0),IF(AND(HLOOKUP(BU$2,FIXTURES!$C$2:$NC$23,MATCH($C103,FIXTURES!$B$2:$B$23,0),0)="",HLOOKUP(BU$2+1,FIXTURES!$C$2:$NC$23,MATCH($C103,FIXTURES!$B$2:$B$23,0),0)=""),HLOOKUP(BU$2+2,FIXTURES!$C$2:$NC$23,MATCH($C103,FIXTURES!$B$2:$B$23,0),0),IF(HLOOKUP(BU$2+1,FIXTURES!$C$2:$NC$23,MATCH($C103,FIXTURES!$B$2:$B$23,0),0)="",HLOOKUP(BU$2,FIXTURES!$C$2:$NC$23,MATCH($C103,FIXTURES!$B$2:$B$23,0),0),HLOOKUP(BU$2+1,FIXTURES!$C$2:$NC$23,MATCH($C103,FIXTURES!$B$2:$B$23,0),0)))),IF(AND(HLOOKUP(BU$2,FIXTURES!$C$2:$NC$23,MATCH($C103,FIXTURES!$B$2:$B$23,0),0)="",HLOOKUP(BU$2+1,FIXTURES!$C$2:$NC$23,MATCH($C103,FIXTURES!$B$2:$B$23,0),0)=""),HLOOKUP(BU$2+2,FIXTURES!$C$2:$NC$23,MATCH($C103,FIXTURES!$B$2:$B$23,0),0),IF(HLOOKUP(BU$2+1,FIXTURES!$C$2:$NC$23,MATCH($C103,FIXTURES!$B$2:$B$23,0),0)="",HLOOKUP(BU$2,FIXTURES!$C$2:$NC$23,MATCH($C103,FIXTURES!$B$2:$B$23,0),0),HLOOKUP(BU$2+1,FIXTURES!$C$2:$NC$23,MATCH($C103,FIXTURES!$B$2:$B$23,0),0))))</f>
        <v>LEE</v>
      </c>
      <c r="BV103" s="119" t="s">
        <v>1272</v>
      </c>
      <c r="BW103" s="70" t="str">
        <f>IF(BW$1="SAT",IF(AND(HLOOKUP(BW$2,FIXTURES!$C$2:$NC$23,MATCH($C103,FIXTURES!$B$2:$B$23,0),0)="",HLOOKUP(BW$2+1,FIXTURES!$C$2:$NC$23,MATCH($C103,FIXTURES!$B$2:$B$23,0),0)="",HLOOKUP(BW$2+2,FIXTURES!$C$2:$NC$23,MATCH($C103,FIXTURES!$B$2:$B$23,0),0)=""),HLOOKUP(BW$2-1,FIXTURES!$C$2:$NC$23,MATCH($C103,FIXTURES!$B$2:$B$23,0),0),IF(AND(HLOOKUP(BW$2,FIXTURES!$C$2:$NC$23,MATCH($C103,FIXTURES!$B$2:$B$23,0),0)="",HLOOKUP(BW$2+1,FIXTURES!$C$2:$NC$23,MATCH($C103,FIXTURES!$B$2:$B$23,0),0)=""),HLOOKUP(BW$2+2,FIXTURES!$C$2:$NC$23,MATCH($C103,FIXTURES!$B$2:$B$23,0),0),IF(HLOOKUP(BW$2+1,FIXTURES!$C$2:$NC$23,MATCH($C103,FIXTURES!$B$2:$B$23,0),0)="",HLOOKUP(BW$2,FIXTURES!$C$2:$NC$23,MATCH($C103,FIXTURES!$B$2:$B$23,0),0),HLOOKUP(BW$2+1,FIXTURES!$C$2:$NC$23,MATCH($C103,FIXTURES!$B$2:$B$23,0),0)))),IF(AND(HLOOKUP(BW$2,FIXTURES!$C$2:$NC$23,MATCH($C103,FIXTURES!$B$2:$B$23,0),0)="",HLOOKUP(BW$2+1,FIXTURES!$C$2:$NC$23,MATCH($C103,FIXTURES!$B$2:$B$23,0),0)=""),HLOOKUP(BW$2+2,FIXTURES!$C$2:$NC$23,MATCH($C103,FIXTURES!$B$2:$B$23,0),0),IF(HLOOKUP(BW$2+1,FIXTURES!$C$2:$NC$23,MATCH($C103,FIXTURES!$B$2:$B$23,0),0)="",HLOOKUP(BW$2,FIXTURES!$C$2:$NC$23,MATCH($C103,FIXTURES!$B$2:$B$23,0),0),HLOOKUP(BW$2+1,FIXTURES!$C$2:$NC$23,MATCH($C103,FIXTURES!$B$2:$B$23,0),0))))</f>
        <v>liv</v>
      </c>
      <c r="BX103" s="70" t="str">
        <f>IF(BX$1="SAT",IF(AND(HLOOKUP(BX$2,FIXTURES!$C$2:$NC$23,MATCH($C103,FIXTURES!$B$2:$B$23,0),0)="",HLOOKUP(BX$2+1,FIXTURES!$C$2:$NC$23,MATCH($C103,FIXTURES!$B$2:$B$23,0),0)="",HLOOKUP(BX$2+2,FIXTURES!$C$2:$NC$23,MATCH($C103,FIXTURES!$B$2:$B$23,0),0)=""),HLOOKUP(BX$2-1,FIXTURES!$C$2:$NC$23,MATCH($C103,FIXTURES!$B$2:$B$23,0),0),IF(AND(HLOOKUP(BX$2,FIXTURES!$C$2:$NC$23,MATCH($C103,FIXTURES!$B$2:$B$23,0),0)="",HLOOKUP(BX$2+1,FIXTURES!$C$2:$NC$23,MATCH($C103,FIXTURES!$B$2:$B$23,0),0)=""),HLOOKUP(BX$2+2,FIXTURES!$C$2:$NC$23,MATCH($C103,FIXTURES!$B$2:$B$23,0),0),IF(HLOOKUP(BX$2+1,FIXTURES!$C$2:$NC$23,MATCH($C103,FIXTURES!$B$2:$B$23,0),0)="",HLOOKUP(BX$2,FIXTURES!$C$2:$NC$23,MATCH($C103,FIXTURES!$B$2:$B$23,0),0),HLOOKUP(BX$2+1,FIXTURES!$C$2:$NC$23,MATCH($C103,FIXTURES!$B$2:$B$23,0),0)))),IF(AND(HLOOKUP(BX$2,FIXTURES!$C$2:$NC$23,MATCH($C103,FIXTURES!$B$2:$B$23,0),0)="",HLOOKUP(BX$2+1,FIXTURES!$C$2:$NC$23,MATCH($C103,FIXTURES!$B$2:$B$23,0),0)=""),HLOOKUP(BX$2+2,FIXTURES!$C$2:$NC$23,MATCH($C103,FIXTURES!$B$2:$B$23,0),0),IF(HLOOKUP(BX$2+1,FIXTURES!$C$2:$NC$23,MATCH($C103,FIXTURES!$B$2:$B$23,0),0)="",HLOOKUP(BX$2,FIXTURES!$C$2:$NC$23,MATCH($C103,FIXTURES!$B$2:$B$23,0),0),HLOOKUP(BX$2+1,FIXTURES!$C$2:$NC$23,MATCH($C103,FIXTURES!$B$2:$B$23,0),0))))</f>
        <v/>
      </c>
      <c r="BY103" s="70" t="str">
        <f>IF(BY$1="SAT",IF(AND(HLOOKUP(BY$2,FIXTURES!$C$2:$NC$23,MATCH($C103,FIXTURES!$B$2:$B$23,0),0)="",HLOOKUP(BY$2+1,FIXTURES!$C$2:$NC$23,MATCH($C103,FIXTURES!$B$2:$B$23,0),0)="",HLOOKUP(BY$2+2,FIXTURES!$C$2:$NC$23,MATCH($C103,FIXTURES!$B$2:$B$23,0),0)=""),HLOOKUP(BY$2-1,FIXTURES!$C$2:$NC$23,MATCH($C103,FIXTURES!$B$2:$B$23,0),0),IF(AND(HLOOKUP(BY$2,FIXTURES!$C$2:$NC$23,MATCH($C103,FIXTURES!$B$2:$B$23,0),0)="",HLOOKUP(BY$2+1,FIXTURES!$C$2:$NC$23,MATCH($C103,FIXTURES!$B$2:$B$23,0),0)=""),HLOOKUP(BY$2+2,FIXTURES!$C$2:$NC$23,MATCH($C103,FIXTURES!$B$2:$B$23,0),0),IF(HLOOKUP(BY$2+1,FIXTURES!$C$2:$NC$23,MATCH($C103,FIXTURES!$B$2:$B$23,0),0)="",HLOOKUP(BY$2,FIXTURES!$C$2:$NC$23,MATCH($C103,FIXTURES!$B$2:$B$23,0),0),HLOOKUP(BY$2+1,FIXTURES!$C$2:$NC$23,MATCH($C103,FIXTURES!$B$2:$B$23,0),0)))),IF(AND(HLOOKUP(BY$2,FIXTURES!$C$2:$NC$23,MATCH($C103,FIXTURES!$B$2:$B$23,0),0)="",HLOOKUP(BY$2+1,FIXTURES!$C$2:$NC$23,MATCH($C103,FIXTURES!$B$2:$B$23,0),0)=""),HLOOKUP(BY$2+2,FIXTURES!$C$2:$NC$23,MATCH($C103,FIXTURES!$B$2:$B$23,0),0),IF(HLOOKUP(BY$2+1,FIXTURES!$C$2:$NC$23,MATCH($C103,FIXTURES!$B$2:$B$23,0),0)="",HLOOKUP(BY$2,FIXTURES!$C$2:$NC$23,MATCH($C103,FIXTURES!$B$2:$B$23,0),0),HLOOKUP(BY$2+1,FIXTURES!$C$2:$NC$23,MATCH($C103,FIXTURES!$B$2:$B$23,0),0))))</f>
        <v>whu</v>
      </c>
      <c r="BZ103" s="70" t="str">
        <f>IF(BZ$1="SAT",IF(AND(HLOOKUP(BZ$2,FIXTURES!$C$2:$NC$23,MATCH($C103,FIXTURES!$B$2:$B$23,0),0)="",HLOOKUP(BZ$2+1,FIXTURES!$C$2:$NC$23,MATCH($C103,FIXTURES!$B$2:$B$23,0),0)="",HLOOKUP(BZ$2+2,FIXTURES!$C$2:$NC$23,MATCH($C103,FIXTURES!$B$2:$B$23,0),0)=""),HLOOKUP(BZ$2-1,FIXTURES!$C$2:$NC$23,MATCH($C103,FIXTURES!$B$2:$B$23,0),0),IF(AND(HLOOKUP(BZ$2,FIXTURES!$C$2:$NC$23,MATCH($C103,FIXTURES!$B$2:$B$23,0),0)="",HLOOKUP(BZ$2+1,FIXTURES!$C$2:$NC$23,MATCH($C103,FIXTURES!$B$2:$B$23,0),0)=""),HLOOKUP(BZ$2+2,FIXTURES!$C$2:$NC$23,MATCH($C103,FIXTURES!$B$2:$B$23,0),0),IF(HLOOKUP(BZ$2+1,FIXTURES!$C$2:$NC$23,MATCH($C103,FIXTURES!$B$2:$B$23,0),0)="",HLOOKUP(BZ$2,FIXTURES!$C$2:$NC$23,MATCH($C103,FIXTURES!$B$2:$B$23,0),0),HLOOKUP(BZ$2+1,FIXTURES!$C$2:$NC$23,MATCH($C103,FIXTURES!$B$2:$B$23,0),0)))),IF(AND(HLOOKUP(BZ$2,FIXTURES!$C$2:$NC$23,MATCH($C103,FIXTURES!$B$2:$B$23,0),0)="",HLOOKUP(BZ$2+1,FIXTURES!$C$2:$NC$23,MATCH($C103,FIXTURES!$B$2:$B$23,0),0)=""),HLOOKUP(BZ$2+2,FIXTURES!$C$2:$NC$23,MATCH($C103,FIXTURES!$B$2:$B$23,0),0),IF(HLOOKUP(BZ$2+1,FIXTURES!$C$2:$NC$23,MATCH($C103,FIXTURES!$B$2:$B$23,0),0)="",HLOOKUP(BZ$2,FIXTURES!$C$2:$NC$23,MATCH($C103,FIXTURES!$B$2:$B$23,0),0),HLOOKUP(BZ$2+1,FIXTURES!$C$2:$NC$23,MATCH($C103,FIXTURES!$B$2:$B$23,0),0))))</f>
        <v/>
      </c>
      <c r="CA103" s="70" t="str">
        <f>IF(CA$1="SAT",IF(AND(HLOOKUP(CA$2,FIXTURES!$C$2:$NC$23,MATCH($C103,FIXTURES!$B$2:$B$23,0),0)="",HLOOKUP(CA$2+1,FIXTURES!$C$2:$NC$23,MATCH($C103,FIXTURES!$B$2:$B$23,0),0)="",HLOOKUP(CA$2+2,FIXTURES!$C$2:$NC$23,MATCH($C103,FIXTURES!$B$2:$B$23,0),0)=""),HLOOKUP(CA$2-1,FIXTURES!$C$2:$NC$23,MATCH($C103,FIXTURES!$B$2:$B$23,0),0),IF(AND(HLOOKUP(CA$2,FIXTURES!$C$2:$NC$23,MATCH($C103,FIXTURES!$B$2:$B$23,0),0)="",HLOOKUP(CA$2+1,FIXTURES!$C$2:$NC$23,MATCH($C103,FIXTURES!$B$2:$B$23,0),0)=""),HLOOKUP(CA$2+2,FIXTURES!$C$2:$NC$23,MATCH($C103,FIXTURES!$B$2:$B$23,0),0),IF(HLOOKUP(CA$2+1,FIXTURES!$C$2:$NC$23,MATCH($C103,FIXTURES!$B$2:$B$23,0),0)="",HLOOKUP(CA$2,FIXTURES!$C$2:$NC$23,MATCH($C103,FIXTURES!$B$2:$B$23,0),0),HLOOKUP(CA$2+1,FIXTURES!$C$2:$NC$23,MATCH($C103,FIXTURES!$B$2:$B$23,0),0)))),IF(AND(HLOOKUP(CA$2,FIXTURES!$C$2:$NC$23,MATCH($C103,FIXTURES!$B$2:$B$23,0),0)="",HLOOKUP(CA$2+1,FIXTURES!$C$2:$NC$23,MATCH($C103,FIXTURES!$B$2:$B$23,0),0)=""),HLOOKUP(CA$2+2,FIXTURES!$C$2:$NC$23,MATCH($C103,FIXTURES!$B$2:$B$23,0),0),IF(HLOOKUP(CA$2+1,FIXTURES!$C$2:$NC$23,MATCH($C103,FIXTURES!$B$2:$B$23,0),0)="",HLOOKUP(CA$2,FIXTURES!$C$2:$NC$23,MATCH($C103,FIXTURES!$B$2:$B$23,0),0),HLOOKUP(CA$2+1,FIXTURES!$C$2:$NC$23,MATCH($C103,FIXTURES!$B$2:$B$23,0),0))))</f>
        <v>SOU</v>
      </c>
      <c r="CB103" s="70" t="str">
        <f>IF(CB$1="SAT",IF(AND(HLOOKUP(CB$2,FIXTURES!$C$2:$NC$23,MATCH($C103,FIXTURES!$B$2:$B$23,0),0)="",HLOOKUP(CB$2+1,FIXTURES!$C$2:$NC$23,MATCH($C103,FIXTURES!$B$2:$B$23,0),0)="",HLOOKUP(CB$2+2,FIXTURES!$C$2:$NC$23,MATCH($C103,FIXTURES!$B$2:$B$23,0),0)=""),HLOOKUP(CB$2-1,FIXTURES!$C$2:$NC$23,MATCH($C103,FIXTURES!$B$2:$B$23,0),0),IF(AND(HLOOKUP(CB$2,FIXTURES!$C$2:$NC$23,MATCH($C103,FIXTURES!$B$2:$B$23,0),0)="",HLOOKUP(CB$2+1,FIXTURES!$C$2:$NC$23,MATCH($C103,FIXTURES!$B$2:$B$23,0),0)=""),HLOOKUP(CB$2+2,FIXTURES!$C$2:$NC$23,MATCH($C103,FIXTURES!$B$2:$B$23,0),0),IF(HLOOKUP(CB$2+1,FIXTURES!$C$2:$NC$23,MATCH($C103,FIXTURES!$B$2:$B$23,0),0)="",HLOOKUP(CB$2,FIXTURES!$C$2:$NC$23,MATCH($C103,FIXTURES!$B$2:$B$23,0),0),HLOOKUP(CB$2+1,FIXTURES!$C$2:$NC$23,MATCH($C103,FIXTURES!$B$2:$B$23,0),0)))),IF(AND(HLOOKUP(CB$2,FIXTURES!$C$2:$NC$23,MATCH($C103,FIXTURES!$B$2:$B$23,0),0)="",HLOOKUP(CB$2+1,FIXTURES!$C$2:$NC$23,MATCH($C103,FIXTURES!$B$2:$B$23,0),0)=""),HLOOKUP(CB$2+2,FIXTURES!$C$2:$NC$23,MATCH($C103,FIXTURES!$B$2:$B$23,0),0),IF(HLOOKUP(CB$2+1,FIXTURES!$C$2:$NC$23,MATCH($C103,FIXTURES!$B$2:$B$23,0),0)="",HLOOKUP(CB$2,FIXTURES!$C$2:$NC$23,MATCH($C103,FIXTURES!$B$2:$B$23,0),0),HLOOKUP(CB$2+1,FIXTURES!$C$2:$NC$23,MATCH($C103,FIXTURES!$B$2:$B$23,0),0))))</f>
        <v>mci</v>
      </c>
      <c r="CC103" s="70" t="str">
        <f>IF(CC$1="SAT",IF(AND(HLOOKUP(CC$2,FIXTURES!$C$2:$NC$23,MATCH($C103,FIXTURES!$B$2:$B$23,0),0)="",HLOOKUP(CC$2+1,FIXTURES!$C$2:$NC$23,MATCH($C103,FIXTURES!$B$2:$B$23,0),0)="",HLOOKUP(CC$2+2,FIXTURES!$C$2:$NC$23,MATCH($C103,FIXTURES!$B$2:$B$23,0),0)=""),HLOOKUP(CC$2-1,FIXTURES!$C$2:$NC$23,MATCH($C103,FIXTURES!$B$2:$B$23,0),0),IF(AND(HLOOKUP(CC$2,FIXTURES!$C$2:$NC$23,MATCH($C103,FIXTURES!$B$2:$B$23,0),0)="",HLOOKUP(CC$2+1,FIXTURES!$C$2:$NC$23,MATCH($C103,FIXTURES!$B$2:$B$23,0),0)=""),HLOOKUP(CC$2+2,FIXTURES!$C$2:$NC$23,MATCH($C103,FIXTURES!$B$2:$B$23,0),0),IF(HLOOKUP(CC$2+1,FIXTURES!$C$2:$NC$23,MATCH($C103,FIXTURES!$B$2:$B$23,0),0)="",HLOOKUP(CC$2,FIXTURES!$C$2:$NC$23,MATCH($C103,FIXTURES!$B$2:$B$23,0),0),HLOOKUP(CC$2+1,FIXTURES!$C$2:$NC$23,MATCH($C103,FIXTURES!$B$2:$B$23,0),0)))),IF(AND(HLOOKUP(CC$2,FIXTURES!$C$2:$NC$23,MATCH($C103,FIXTURES!$B$2:$B$23,0),0)="",HLOOKUP(CC$2+1,FIXTURES!$C$2:$NC$23,MATCH($C103,FIXTURES!$B$2:$B$23,0),0)=""),HLOOKUP(CC$2+2,FIXTURES!$C$2:$NC$23,MATCH($C103,FIXTURES!$B$2:$B$23,0),0),IF(HLOOKUP(CC$2+1,FIXTURES!$C$2:$NC$23,MATCH($C103,FIXTURES!$B$2:$B$23,0),0)="",HLOOKUP(CC$2,FIXTURES!$C$2:$NC$23,MATCH($C103,FIXTURES!$B$2:$B$23,0),0),HLOOKUP(CC$2+1,FIXTURES!$C$2:$NC$23,MATCH($C103,FIXTURES!$B$2:$B$23,0),0))))</f>
        <v/>
      </c>
      <c r="CD103" s="119" t="s">
        <v>1272</v>
      </c>
      <c r="CE103" s="70" t="str">
        <f>IF(CE$1="SAT",IF(AND(HLOOKUP(CE$2,FIXTURES!$C$2:$NC$23,MATCH($C103,FIXTURES!$B$2:$B$23,0),0)="",HLOOKUP(CE$2+1,FIXTURES!$C$2:$NC$23,MATCH($C103,FIXTURES!$B$2:$B$23,0),0)="",HLOOKUP(CE$2+2,FIXTURES!$C$2:$NC$23,MATCH($C103,FIXTURES!$B$2:$B$23,0),0)=""),HLOOKUP(CE$2-1,FIXTURES!$C$2:$NC$23,MATCH($C103,FIXTURES!$B$2:$B$23,0),0),IF(AND(HLOOKUP(CE$2,FIXTURES!$C$2:$NC$23,MATCH($C103,FIXTURES!$B$2:$B$23,0),0)="",HLOOKUP(CE$2+1,FIXTURES!$C$2:$NC$23,MATCH($C103,FIXTURES!$B$2:$B$23,0),0)=""),HLOOKUP(CE$2+2,FIXTURES!$C$2:$NC$23,MATCH($C103,FIXTURES!$B$2:$B$23,0),0),IF(HLOOKUP(CE$2+1,FIXTURES!$C$2:$NC$23,MATCH($C103,FIXTURES!$B$2:$B$23,0),0)="",HLOOKUP(CE$2,FIXTURES!$C$2:$NC$23,MATCH($C103,FIXTURES!$B$2:$B$23,0),0),HLOOKUP(CE$2+1,FIXTURES!$C$2:$NC$23,MATCH($C103,FIXTURES!$B$2:$B$23,0),0)))),IF(AND(HLOOKUP(CE$2,FIXTURES!$C$2:$NC$23,MATCH($C103,FIXTURES!$B$2:$B$23,0),0)="",HLOOKUP(CE$2+1,FIXTURES!$C$2:$NC$23,MATCH($C103,FIXTURES!$B$2:$B$23,0),0)=""),HLOOKUP(CE$2+2,FIXTURES!$C$2:$NC$23,MATCH($C103,FIXTURES!$B$2:$B$23,0),0),IF(HLOOKUP(CE$2+1,FIXTURES!$C$2:$NC$23,MATCH($C103,FIXTURES!$B$2:$B$23,0),0)="",HLOOKUP(CE$2,FIXTURES!$C$2:$NC$23,MATCH($C103,FIXTURES!$B$2:$B$23,0),0),HLOOKUP(CE$2+1,FIXTURES!$C$2:$NC$23,MATCH($C103,FIXTURES!$B$2:$B$23,0),0))))</f>
        <v>new</v>
      </c>
      <c r="CF103" s="70" t="str">
        <f>IF(CF$1="SAT",IF(AND(HLOOKUP(CF$2,FIXTURES!$C$2:$NC$23,MATCH($C103,FIXTURES!$B$2:$B$23,0),0)="",HLOOKUP(CF$2+1,FIXTURES!$C$2:$NC$23,MATCH($C103,FIXTURES!$B$2:$B$23,0),0)="",HLOOKUP(CF$2+2,FIXTURES!$C$2:$NC$23,MATCH($C103,FIXTURES!$B$2:$B$23,0),0)=""),HLOOKUP(CF$2-1,FIXTURES!$C$2:$NC$23,MATCH($C103,FIXTURES!$B$2:$B$23,0),0),IF(AND(HLOOKUP(CF$2,FIXTURES!$C$2:$NC$23,MATCH($C103,FIXTURES!$B$2:$B$23,0),0)="",HLOOKUP(CF$2+1,FIXTURES!$C$2:$NC$23,MATCH($C103,FIXTURES!$B$2:$B$23,0),0)=""),HLOOKUP(CF$2+2,FIXTURES!$C$2:$NC$23,MATCH($C103,FIXTURES!$B$2:$B$23,0),0),IF(HLOOKUP(CF$2+1,FIXTURES!$C$2:$NC$23,MATCH($C103,FIXTURES!$B$2:$B$23,0),0)="",HLOOKUP(CF$2,FIXTURES!$C$2:$NC$23,MATCH($C103,FIXTURES!$B$2:$B$23,0),0),HLOOKUP(CF$2+1,FIXTURES!$C$2:$NC$23,MATCH($C103,FIXTURES!$B$2:$B$23,0),0)))),IF(AND(HLOOKUP(CF$2,FIXTURES!$C$2:$NC$23,MATCH($C103,FIXTURES!$B$2:$B$23,0),0)="",HLOOKUP(CF$2+1,FIXTURES!$C$2:$NC$23,MATCH($C103,FIXTURES!$B$2:$B$23,0),0)=""),HLOOKUP(CF$2+2,FIXTURES!$C$2:$NC$23,MATCH($C103,FIXTURES!$B$2:$B$23,0),0),IF(HLOOKUP(CF$2+1,FIXTURES!$C$2:$NC$23,MATCH($C103,FIXTURES!$B$2:$B$23,0),0)="",HLOOKUP(CF$2,FIXTURES!$C$2:$NC$23,MATCH($C103,FIXTURES!$B$2:$B$23,0),0),HLOOKUP(CF$2+1,FIXTURES!$C$2:$NC$23,MATCH($C103,FIXTURES!$B$2:$B$23,0),0))))</f>
        <v/>
      </c>
      <c r="CG103" s="70" t="str">
        <f>IF(CG$1="SAT",IF(AND(HLOOKUP(CG$2,FIXTURES!$C$2:$NC$23,MATCH($C103,FIXTURES!$B$2:$B$23,0),0)="",HLOOKUP(CG$2+1,FIXTURES!$C$2:$NC$23,MATCH($C103,FIXTURES!$B$2:$B$23,0),0)="",HLOOKUP(CG$2+2,FIXTURES!$C$2:$NC$23,MATCH($C103,FIXTURES!$B$2:$B$23,0),0)=""),HLOOKUP(CG$2-1,FIXTURES!$C$2:$NC$23,MATCH($C103,FIXTURES!$B$2:$B$23,0),0),IF(AND(HLOOKUP(CG$2,FIXTURES!$C$2:$NC$23,MATCH($C103,FIXTURES!$B$2:$B$23,0),0)="",HLOOKUP(CG$2+1,FIXTURES!$C$2:$NC$23,MATCH($C103,FIXTURES!$B$2:$B$23,0),0)=""),HLOOKUP(CG$2+2,FIXTURES!$C$2:$NC$23,MATCH($C103,FIXTURES!$B$2:$B$23,0),0),IF(HLOOKUP(CG$2+1,FIXTURES!$C$2:$NC$23,MATCH($C103,FIXTURES!$B$2:$B$23,0),0)="",HLOOKUP(CG$2,FIXTURES!$C$2:$NC$23,MATCH($C103,FIXTURES!$B$2:$B$23,0),0),HLOOKUP(CG$2+1,FIXTURES!$C$2:$NC$23,MATCH($C103,FIXTURES!$B$2:$B$23,0),0)))),IF(AND(HLOOKUP(CG$2,FIXTURES!$C$2:$NC$23,MATCH($C103,FIXTURES!$B$2:$B$23,0),0)="",HLOOKUP(CG$2+1,FIXTURES!$C$2:$NC$23,MATCH($C103,FIXTURES!$B$2:$B$23,0),0)=""),HLOOKUP(CG$2+2,FIXTURES!$C$2:$NC$23,MATCH($C103,FIXTURES!$B$2:$B$23,0),0),IF(HLOOKUP(CG$2+1,FIXTURES!$C$2:$NC$23,MATCH($C103,FIXTURES!$B$2:$B$23,0),0)="",HLOOKUP(CG$2,FIXTURES!$C$2:$NC$23,MATCH($C103,FIXTURES!$B$2:$B$23,0),0),HLOOKUP(CG$2+1,FIXTURES!$C$2:$NC$23,MATCH($C103,FIXTURES!$B$2:$B$23,0),0))))</f>
        <v>BHA</v>
      </c>
      <c r="CH103" s="70" t="str">
        <f>IF(CH$1="SAT",IF(AND(HLOOKUP(CH$2,FIXTURES!$C$2:$NC$23,MATCH($C103,FIXTURES!$B$2:$B$23,0),0)="",HLOOKUP(CH$2+1,FIXTURES!$C$2:$NC$23,MATCH($C103,FIXTURES!$B$2:$B$23,0),0)="",HLOOKUP(CH$2+2,FIXTURES!$C$2:$NC$23,MATCH($C103,FIXTURES!$B$2:$B$23,0),0)=""),HLOOKUP(CH$2-1,FIXTURES!$C$2:$NC$23,MATCH($C103,FIXTURES!$B$2:$B$23,0),0),IF(AND(HLOOKUP(CH$2,FIXTURES!$C$2:$NC$23,MATCH($C103,FIXTURES!$B$2:$B$23,0),0)="",HLOOKUP(CH$2+1,FIXTURES!$C$2:$NC$23,MATCH($C103,FIXTURES!$B$2:$B$23,0),0)=""),HLOOKUP(CH$2+2,FIXTURES!$C$2:$NC$23,MATCH($C103,FIXTURES!$B$2:$B$23,0),0),IF(HLOOKUP(CH$2+1,FIXTURES!$C$2:$NC$23,MATCH($C103,FIXTURES!$B$2:$B$23,0),0)="",HLOOKUP(CH$2,FIXTURES!$C$2:$NC$23,MATCH($C103,FIXTURES!$B$2:$B$23,0),0),HLOOKUP(CH$2+1,FIXTURES!$C$2:$NC$23,MATCH($C103,FIXTURES!$B$2:$B$23,0),0)))),IF(AND(HLOOKUP(CH$2,FIXTURES!$C$2:$NC$23,MATCH($C103,FIXTURES!$B$2:$B$23,0),0)="",HLOOKUP(CH$2+1,FIXTURES!$C$2:$NC$23,MATCH($C103,FIXTURES!$B$2:$B$23,0),0)=""),HLOOKUP(CH$2+2,FIXTURES!$C$2:$NC$23,MATCH($C103,FIXTURES!$B$2:$B$23,0),0),IF(HLOOKUP(CH$2+1,FIXTURES!$C$2:$NC$23,MATCH($C103,FIXTURES!$B$2:$B$23,0),0)="",HLOOKUP(CH$2,FIXTURES!$C$2:$NC$23,MATCH($C103,FIXTURES!$B$2:$B$23,0),0),HLOOKUP(CH$2+1,FIXTURES!$C$2:$NC$23,MATCH($C103,FIXTURES!$B$2:$B$23,0),0))))</f>
        <v/>
      </c>
      <c r="CI103" s="70" t="str">
        <f>IF(CI$1="SAT",IF(AND(HLOOKUP(CI$2,FIXTURES!$C$2:$NC$23,MATCH($C103,FIXTURES!$B$2:$B$23,0),0)="",HLOOKUP(CI$2+1,FIXTURES!$C$2:$NC$23,MATCH($C103,FIXTURES!$B$2:$B$23,0),0)="",HLOOKUP(CI$2+2,FIXTURES!$C$2:$NC$23,MATCH($C103,FIXTURES!$B$2:$B$23,0),0)=""),HLOOKUP(CI$2-1,FIXTURES!$C$2:$NC$23,MATCH($C103,FIXTURES!$B$2:$B$23,0),0),IF(AND(HLOOKUP(CI$2,FIXTURES!$C$2:$NC$23,MATCH($C103,FIXTURES!$B$2:$B$23,0),0)="",HLOOKUP(CI$2+1,FIXTURES!$C$2:$NC$23,MATCH($C103,FIXTURES!$B$2:$B$23,0),0)=""),HLOOKUP(CI$2+2,FIXTURES!$C$2:$NC$23,MATCH($C103,FIXTURES!$B$2:$B$23,0),0),IF(HLOOKUP(CI$2+1,FIXTURES!$C$2:$NC$23,MATCH($C103,FIXTURES!$B$2:$B$23,0),0)="",HLOOKUP(CI$2,FIXTURES!$C$2:$NC$23,MATCH($C103,FIXTURES!$B$2:$B$23,0),0),HLOOKUP(CI$2+1,FIXTURES!$C$2:$NC$23,MATCH($C103,FIXTURES!$B$2:$B$23,0),0)))),IF(AND(HLOOKUP(CI$2,FIXTURES!$C$2:$NC$23,MATCH($C103,FIXTURES!$B$2:$B$23,0),0)="",HLOOKUP(CI$2+1,FIXTURES!$C$2:$NC$23,MATCH($C103,FIXTURES!$B$2:$B$23,0),0)=""),HLOOKUP(CI$2+2,FIXTURES!$C$2:$NC$23,MATCH($C103,FIXTURES!$B$2:$B$23,0),0),IF(HLOOKUP(CI$2+1,FIXTURES!$C$2:$NC$23,MATCH($C103,FIXTURES!$B$2:$B$23,0),0)="",HLOOKUP(CI$2,FIXTURES!$C$2:$NC$23,MATCH($C103,FIXTURES!$B$2:$B$23,0),0),HLOOKUP(CI$2+1,FIXTURES!$C$2:$NC$23,MATCH($C103,FIXTURES!$B$2:$B$23,0),0))))</f>
        <v>nfo</v>
      </c>
      <c r="CJ103" s="119" t="s">
        <v>1150</v>
      </c>
      <c r="CK103" s="70" t="str">
        <f>IF(CK$1="SAT",IF(AND(HLOOKUP(CK$2,FIXTURES!$C$2:$NC$23,MATCH($C103,FIXTURES!$B$2:$B$23,0),0)="",HLOOKUP(CK$2+1,FIXTURES!$C$2:$NC$23,MATCH($C103,FIXTURES!$B$2:$B$23,0),0)="",HLOOKUP(CK$2+2,FIXTURES!$C$2:$NC$23,MATCH($C103,FIXTURES!$B$2:$B$23,0),0)=""),HLOOKUP(CK$2-1,FIXTURES!$C$2:$NC$23,MATCH($C103,FIXTURES!$B$2:$B$23,0),0),IF(AND(HLOOKUP(CK$2,FIXTURES!$C$2:$NC$23,MATCH($C103,FIXTURES!$B$2:$B$23,0),0)="",HLOOKUP(CK$2+1,FIXTURES!$C$2:$NC$23,MATCH($C103,FIXTURES!$B$2:$B$23,0),0)=""),HLOOKUP(CK$2+2,FIXTURES!$C$2:$NC$23,MATCH($C103,FIXTURES!$B$2:$B$23,0),0),IF(HLOOKUP(CK$2+1,FIXTURES!$C$2:$NC$23,MATCH($C103,FIXTURES!$B$2:$B$23,0),0)="",HLOOKUP(CK$2,FIXTURES!$C$2:$NC$23,MATCH($C103,FIXTURES!$B$2:$B$23,0),0),HLOOKUP(CK$2+1,FIXTURES!$C$2:$NC$23,MATCH($C103,FIXTURES!$B$2:$B$23,0),0)))),IF(AND(HLOOKUP(CK$2,FIXTURES!$C$2:$NC$23,MATCH($C103,FIXTURES!$B$2:$B$23,0),0)="",HLOOKUP(CK$2+1,FIXTURES!$C$2:$NC$23,MATCH($C103,FIXTURES!$B$2:$B$23,0),0)=""),HLOOKUP(CK$2+2,FIXTURES!$C$2:$NC$23,MATCH($C103,FIXTURES!$B$2:$B$23,0),0),IF(HLOOKUP(CK$2+1,FIXTURES!$C$2:$NC$23,MATCH($C103,FIXTURES!$B$2:$B$23,0),0)="",HLOOKUP(CK$2,FIXTURES!$C$2:$NC$23,MATCH($C103,FIXTURES!$B$2:$B$23,0),0),HLOOKUP(CK$2+1,FIXTURES!$C$2:$NC$23,MATCH($C103,FIXTURES!$B$2:$B$23,0),0))))</f>
        <v>WOL</v>
      </c>
      <c r="CL103" s="70" t="str">
        <f>IF(CL$1="SAT",IF(AND(HLOOKUP(CL$2,FIXTURES!$C$2:$NC$23,MATCH($C103,FIXTURES!$B$2:$B$23,0),0)="",HLOOKUP(CL$2+1,FIXTURES!$C$2:$NC$23,MATCH($C103,FIXTURES!$B$2:$B$23,0),0)="",HLOOKUP(CL$2+2,FIXTURES!$C$2:$NC$23,MATCH($C103,FIXTURES!$B$2:$B$23,0),0)=""),HLOOKUP(CL$2-1,FIXTURES!$C$2:$NC$23,MATCH($C103,FIXTURES!$B$2:$B$23,0),0),IF(AND(HLOOKUP(CL$2,FIXTURES!$C$2:$NC$23,MATCH($C103,FIXTURES!$B$2:$B$23,0),0)="",HLOOKUP(CL$2+1,FIXTURES!$C$2:$NC$23,MATCH($C103,FIXTURES!$B$2:$B$23,0),0)=""),HLOOKUP(CL$2+2,FIXTURES!$C$2:$NC$23,MATCH($C103,FIXTURES!$B$2:$B$23,0),0),IF(HLOOKUP(CL$2+1,FIXTURES!$C$2:$NC$23,MATCH($C103,FIXTURES!$B$2:$B$23,0),0)="",HLOOKUP(CL$2,FIXTURES!$C$2:$NC$23,MATCH($C103,FIXTURES!$B$2:$B$23,0),0),HLOOKUP(CL$2+1,FIXTURES!$C$2:$NC$23,MATCH($C103,FIXTURES!$B$2:$B$23,0),0)))),IF(AND(HLOOKUP(CL$2,FIXTURES!$C$2:$NC$23,MATCH($C103,FIXTURES!$B$2:$B$23,0),0)="",HLOOKUP(CL$2+1,FIXTURES!$C$2:$NC$23,MATCH($C103,FIXTURES!$B$2:$B$23,0),0)=""),HLOOKUP(CL$2+2,FIXTURES!$C$2:$NC$23,MATCH($C103,FIXTURES!$B$2:$B$23,0),0),IF(HLOOKUP(CL$2+1,FIXTURES!$C$2:$NC$23,MATCH($C103,FIXTURES!$B$2:$B$23,0),0)="",HLOOKUP(CL$2,FIXTURES!$C$2:$NC$23,MATCH($C103,FIXTURES!$B$2:$B$23,0),0),HLOOKUP(CL$2+1,FIXTURES!$C$2:$NC$23,MATCH($C103,FIXTURES!$B$2:$B$23,0),0))))</f>
        <v/>
      </c>
      <c r="CM103" s="70" t="str">
        <f>IF(CM$1="SAT",IF(AND(HLOOKUP(CM$2,FIXTURES!$C$2:$NC$23,MATCH($C103,FIXTURES!$B$2:$B$23,0),0)="",HLOOKUP(CM$2+1,FIXTURES!$C$2:$NC$23,MATCH($C103,FIXTURES!$B$2:$B$23,0),0)="",HLOOKUP(CM$2+2,FIXTURES!$C$2:$NC$23,MATCH($C103,FIXTURES!$B$2:$B$23,0),0)=""),HLOOKUP(CM$2-1,FIXTURES!$C$2:$NC$23,MATCH($C103,FIXTURES!$B$2:$B$23,0),0),IF(AND(HLOOKUP(CM$2,FIXTURES!$C$2:$NC$23,MATCH($C103,FIXTURES!$B$2:$B$23,0),0)="",HLOOKUP(CM$2+1,FIXTURES!$C$2:$NC$23,MATCH($C103,FIXTURES!$B$2:$B$23,0),0)=""),HLOOKUP(CM$2+2,FIXTURES!$C$2:$NC$23,MATCH($C103,FIXTURES!$B$2:$B$23,0),0),IF(HLOOKUP(CM$2+1,FIXTURES!$C$2:$NC$23,MATCH($C103,FIXTURES!$B$2:$B$23,0),0)="",HLOOKUP(CM$2,FIXTURES!$C$2:$NC$23,MATCH($C103,FIXTURES!$B$2:$B$23,0),0),HLOOKUP(CM$2+1,FIXTURES!$C$2:$NC$23,MATCH($C103,FIXTURES!$B$2:$B$23,0),0)))),IF(AND(HLOOKUP(CM$2,FIXTURES!$C$2:$NC$23,MATCH($C103,FIXTURES!$B$2:$B$23,0),0)="",HLOOKUP(CM$2+1,FIXTURES!$C$2:$NC$23,MATCH($C103,FIXTURES!$B$2:$B$23,0),0)=""),HLOOKUP(CM$2+2,FIXTURES!$C$2:$NC$23,MATCH($C103,FIXTURES!$B$2:$B$23,0),0),IF(HLOOKUP(CM$2+1,FIXTURES!$C$2:$NC$23,MATCH($C103,FIXTURES!$B$2:$B$23,0),0)="",HLOOKUP(CM$2,FIXTURES!$C$2:$NC$23,MATCH($C103,FIXTURES!$B$2:$B$23,0),0),HLOOKUP(CM$2+1,FIXTURES!$C$2:$NC$23,MATCH($C103,FIXTURES!$B$2:$B$23,0),0))))</f>
        <v/>
      </c>
      <c r="CN103" s="70" t="str">
        <f>IF(CN$1="SAT",IF(AND(HLOOKUP(CN$2,FIXTURES!$C$2:$NC$23,MATCH($C103,FIXTURES!$B$2:$B$23,0),0)="",HLOOKUP(CN$2+1,FIXTURES!$C$2:$NC$23,MATCH($C103,FIXTURES!$B$2:$B$23,0),0)="",HLOOKUP(CN$2+2,FIXTURES!$C$2:$NC$23,MATCH($C103,FIXTURES!$B$2:$B$23,0),0)=""),HLOOKUP(CN$2-1,FIXTURES!$C$2:$NC$23,MATCH($C103,FIXTURES!$B$2:$B$23,0),0),IF(AND(HLOOKUP(CN$2,FIXTURES!$C$2:$NC$23,MATCH($C103,FIXTURES!$B$2:$B$23,0),0)="",HLOOKUP(CN$2+1,FIXTURES!$C$2:$NC$23,MATCH($C103,FIXTURES!$B$2:$B$23,0),0)=""),HLOOKUP(CN$2+2,FIXTURES!$C$2:$NC$23,MATCH($C103,FIXTURES!$B$2:$B$23,0),0),IF(HLOOKUP(CN$2+1,FIXTURES!$C$2:$NC$23,MATCH($C103,FIXTURES!$B$2:$B$23,0),0)="",HLOOKUP(CN$2,FIXTURES!$C$2:$NC$23,MATCH($C103,FIXTURES!$B$2:$B$23,0),0),HLOOKUP(CN$2+1,FIXTURES!$C$2:$NC$23,MATCH($C103,FIXTURES!$B$2:$B$23,0),0)))),IF(AND(HLOOKUP(CN$2,FIXTURES!$C$2:$NC$23,MATCH($C103,FIXTURES!$B$2:$B$23,0),0)="",HLOOKUP(CN$2+1,FIXTURES!$C$2:$NC$23,MATCH($C103,FIXTURES!$B$2:$B$23,0),0)=""),HLOOKUP(CN$2+2,FIXTURES!$C$2:$NC$23,MATCH($C103,FIXTURES!$B$2:$B$23,0),0),IF(HLOOKUP(CN$2+1,FIXTURES!$C$2:$NC$23,MATCH($C103,FIXTURES!$B$2:$B$23,0),0)="",HLOOKUP(CN$2,FIXTURES!$C$2:$NC$23,MATCH($C103,FIXTURES!$B$2:$B$23,0),0),HLOOKUP(CN$2+1,FIXTURES!$C$2:$NC$23,MATCH($C103,FIXTURES!$B$2:$B$23,0),0))))</f>
        <v/>
      </c>
      <c r="CO103" s="70" t="str">
        <f>IF(CO$1="SAT",IF(AND(HLOOKUP(CO$2,FIXTURES!$C$2:$NC$23,MATCH($C103,FIXTURES!$B$2:$B$23,0),0)="",HLOOKUP(CO$2+1,FIXTURES!$C$2:$NC$23,MATCH($C103,FIXTURES!$B$2:$B$23,0),0)="",HLOOKUP(CO$2+2,FIXTURES!$C$2:$NC$23,MATCH($C103,FIXTURES!$B$2:$B$23,0),0)=""),HLOOKUP(CO$2-1,FIXTURES!$C$2:$NC$23,MATCH($C103,FIXTURES!$B$2:$B$23,0),0),IF(AND(HLOOKUP(CO$2,FIXTURES!$C$2:$NC$23,MATCH($C103,FIXTURES!$B$2:$B$23,0),0)="",HLOOKUP(CO$2+1,FIXTURES!$C$2:$NC$23,MATCH($C103,FIXTURES!$B$2:$B$23,0),0)=""),HLOOKUP(CO$2+2,FIXTURES!$C$2:$NC$23,MATCH($C103,FIXTURES!$B$2:$B$23,0),0),IF(HLOOKUP(CO$2+1,FIXTURES!$C$2:$NC$23,MATCH($C103,FIXTURES!$B$2:$B$23,0),0)="",HLOOKUP(CO$2,FIXTURES!$C$2:$NC$23,MATCH($C103,FIXTURES!$B$2:$B$23,0),0),HLOOKUP(CO$2+1,FIXTURES!$C$2:$NC$23,MATCH($C103,FIXTURES!$B$2:$B$23,0),0)))),IF(AND(HLOOKUP(CO$2,FIXTURES!$C$2:$NC$23,MATCH($C103,FIXTURES!$B$2:$B$23,0),0)="",HLOOKUP(CO$2+1,FIXTURES!$C$2:$NC$23,MATCH($C103,FIXTURES!$B$2:$B$23,0),0)=""),HLOOKUP(CO$2+2,FIXTURES!$C$2:$NC$23,MATCH($C103,FIXTURES!$B$2:$B$23,0),0),IF(HLOOKUP(CO$2+1,FIXTURES!$C$2:$NC$23,MATCH($C103,FIXTURES!$B$2:$B$23,0),0)="",HLOOKUP(CO$2,FIXTURES!$C$2:$NC$23,MATCH($C103,FIXTURES!$B$2:$B$23,0),0),HLOOKUP(CO$2+1,FIXTURES!$C$2:$NC$23,MATCH($C103,FIXTURES!$B$2:$B$23,0),0))))</f>
        <v/>
      </c>
      <c r="CP103" s="70" t="str">
        <f>IF(CP$1="SAT",IF(AND(HLOOKUP(CP$2,FIXTURES!$C$2:$NC$23,MATCH($C103,FIXTURES!$B$2:$B$23,0),0)="",HLOOKUP(CP$2+1,FIXTURES!$C$2:$NC$23,MATCH($C103,FIXTURES!$B$2:$B$23,0),0)="",HLOOKUP(CP$2+2,FIXTURES!$C$2:$NC$23,MATCH($C103,FIXTURES!$B$2:$B$23,0),0)=""),HLOOKUP(CP$2-1,FIXTURES!$C$2:$NC$23,MATCH($C103,FIXTURES!$B$2:$B$23,0),0),IF(AND(HLOOKUP(CP$2,FIXTURES!$C$2:$NC$23,MATCH($C103,FIXTURES!$B$2:$B$23,0),0)="",HLOOKUP(CP$2+1,FIXTURES!$C$2:$NC$23,MATCH($C103,FIXTURES!$B$2:$B$23,0),0)=""),HLOOKUP(CP$2+2,FIXTURES!$C$2:$NC$23,MATCH($C103,FIXTURES!$B$2:$B$23,0),0),IF(HLOOKUP(CP$2+1,FIXTURES!$C$2:$NC$23,MATCH($C103,FIXTURES!$B$2:$B$23,0),0)="",HLOOKUP(CP$2,FIXTURES!$C$2:$NC$23,MATCH($C103,FIXTURES!$B$2:$B$23,0),0),HLOOKUP(CP$2+1,FIXTURES!$C$2:$NC$23,MATCH($C103,FIXTURES!$B$2:$B$23,0),0)))),IF(AND(HLOOKUP(CP$2,FIXTURES!$C$2:$NC$23,MATCH($C103,FIXTURES!$B$2:$B$23,0),0)="",HLOOKUP(CP$2+1,FIXTURES!$C$2:$NC$23,MATCH($C103,FIXTURES!$B$2:$B$23,0),0)=""),HLOOKUP(CP$2+2,FIXTURES!$C$2:$NC$23,MATCH($C103,FIXTURES!$B$2:$B$23,0),0),IF(HLOOKUP(CP$2+1,FIXTURES!$C$2:$NC$23,MATCH($C103,FIXTURES!$B$2:$B$23,0),0)="",HLOOKUP(CP$2,FIXTURES!$C$2:$NC$23,MATCH($C103,FIXTURES!$B$2:$B$23,0),0),HLOOKUP(CP$2+1,FIXTURES!$C$2:$NC$23,MATCH($C103,FIXTURES!$B$2:$B$23,0),0))))</f>
        <v/>
      </c>
      <c r="CQ103" s="70" t="str">
        <f>IF(CQ$1="SAT",IF(AND(HLOOKUP(CQ$2,FIXTURES!$C$2:$NC$23,MATCH($C103,FIXTURES!$B$2:$B$23,0),0)="",HLOOKUP(CQ$2+1,FIXTURES!$C$2:$NC$23,MATCH($C103,FIXTURES!$B$2:$B$23,0),0)="",HLOOKUP(CQ$2+2,FIXTURES!$C$2:$NC$23,MATCH($C103,FIXTURES!$B$2:$B$23,0),0)=""),HLOOKUP(CQ$2-1,FIXTURES!$C$2:$NC$23,MATCH($C103,FIXTURES!$B$2:$B$23,0),0),IF(AND(HLOOKUP(CQ$2,FIXTURES!$C$2:$NC$23,MATCH($C103,FIXTURES!$B$2:$B$23,0),0)="",HLOOKUP(CQ$2+1,FIXTURES!$C$2:$NC$23,MATCH($C103,FIXTURES!$B$2:$B$23,0),0)=""),HLOOKUP(CQ$2+2,FIXTURES!$C$2:$NC$23,MATCH($C103,FIXTURES!$B$2:$B$23,0),0),IF(HLOOKUP(CQ$2+1,FIXTURES!$C$2:$NC$23,MATCH($C103,FIXTURES!$B$2:$B$23,0),0)="",HLOOKUP(CQ$2,FIXTURES!$C$2:$NC$23,MATCH($C103,FIXTURES!$B$2:$B$23,0),0),HLOOKUP(CQ$2+1,FIXTURES!$C$2:$NC$23,MATCH($C103,FIXTURES!$B$2:$B$23,0),0)))),IF(AND(HLOOKUP(CQ$2,FIXTURES!$C$2:$NC$23,MATCH($C103,FIXTURES!$B$2:$B$23,0),0)="",HLOOKUP(CQ$2+1,FIXTURES!$C$2:$NC$23,MATCH($C103,FIXTURES!$B$2:$B$23,0),0)=""),HLOOKUP(CQ$2+2,FIXTURES!$C$2:$NC$23,MATCH($C103,FIXTURES!$B$2:$B$23,0),0),IF(HLOOKUP(CQ$2+1,FIXTURES!$C$2:$NC$23,MATCH($C103,FIXTURES!$B$2:$B$23,0),0)="",HLOOKUP(CQ$2,FIXTURES!$C$2:$NC$23,MATCH($C103,FIXTURES!$B$2:$B$23,0),0),HLOOKUP(CQ$2+1,FIXTURES!$C$2:$NC$23,MATCH($C103,FIXTURES!$B$2:$B$23,0),0))))</f>
        <v/>
      </c>
      <c r="CR103" s="70" t="str">
        <f>IF(CR$1="SAT",IF(AND(HLOOKUP(CR$2,FIXTURES!$C$2:$NC$23,MATCH($C103,FIXTURES!$B$2:$B$23,0),0)="",HLOOKUP(CR$2+1,FIXTURES!$C$2:$NC$23,MATCH($C103,FIXTURES!$B$2:$B$23,0),0)="",HLOOKUP(CR$2+2,FIXTURES!$C$2:$NC$23,MATCH($C103,FIXTURES!$B$2:$B$23,0),0)=""),HLOOKUP(CR$2-1,FIXTURES!$C$2:$NC$23,MATCH($C103,FIXTURES!$B$2:$B$23,0),0),IF(AND(HLOOKUP(CR$2,FIXTURES!$C$2:$NC$23,MATCH($C103,FIXTURES!$B$2:$B$23,0),0)="",HLOOKUP(CR$2+1,FIXTURES!$C$2:$NC$23,MATCH($C103,FIXTURES!$B$2:$B$23,0),0)=""),HLOOKUP(CR$2+2,FIXTURES!$C$2:$NC$23,MATCH($C103,FIXTURES!$B$2:$B$23,0),0),IF(HLOOKUP(CR$2+1,FIXTURES!$C$2:$NC$23,MATCH($C103,FIXTURES!$B$2:$B$23,0),0)="",HLOOKUP(CR$2,FIXTURES!$C$2:$NC$23,MATCH($C103,FIXTURES!$B$2:$B$23,0),0),HLOOKUP(CR$2+1,FIXTURES!$C$2:$NC$23,MATCH($C103,FIXTURES!$B$2:$B$23,0),0)))),IF(AND(HLOOKUP(CR$2,FIXTURES!$C$2:$NC$23,MATCH($C103,FIXTURES!$B$2:$B$23,0),0)="",HLOOKUP(CR$2+1,FIXTURES!$C$2:$NC$23,MATCH($C103,FIXTURES!$B$2:$B$23,0),0)=""),HLOOKUP(CR$2+2,FIXTURES!$C$2:$NC$23,MATCH($C103,FIXTURES!$B$2:$B$23,0),0),IF(HLOOKUP(CR$2+1,FIXTURES!$C$2:$NC$23,MATCH($C103,FIXTURES!$B$2:$B$23,0),0)="",HLOOKUP(CR$2,FIXTURES!$C$2:$NC$23,MATCH($C103,FIXTURES!$B$2:$B$23,0),0),HLOOKUP(CR$2+1,FIXTURES!$C$2:$NC$23,MATCH($C103,FIXTURES!$B$2:$B$23,0),0))))</f>
        <v/>
      </c>
      <c r="CS103" s="70" t="str">
        <f>IF(CS$1="SAT",IF(AND(HLOOKUP(CS$2,FIXTURES!$C$2:$NC$23,MATCH($C103,FIXTURES!$B$2:$B$23,0),0)="",HLOOKUP(CS$2+1,FIXTURES!$C$2:$NC$23,MATCH($C103,FIXTURES!$B$2:$B$23,0),0)="",HLOOKUP(CS$2+2,FIXTURES!$C$2:$NC$23,MATCH($C103,FIXTURES!$B$2:$B$23,0),0)=""),HLOOKUP(CS$2-1,FIXTURES!$C$2:$NC$23,MATCH($C103,FIXTURES!$B$2:$B$23,0),0),IF(AND(HLOOKUP(CS$2,FIXTURES!$C$2:$NC$23,MATCH($C103,FIXTURES!$B$2:$B$23,0),0)="",HLOOKUP(CS$2+1,FIXTURES!$C$2:$NC$23,MATCH($C103,FIXTURES!$B$2:$B$23,0),0)=""),HLOOKUP(CS$2+2,FIXTURES!$C$2:$NC$23,MATCH($C103,FIXTURES!$B$2:$B$23,0),0),IF(HLOOKUP(CS$2+1,FIXTURES!$C$2:$NC$23,MATCH($C103,FIXTURES!$B$2:$B$23,0),0)="",HLOOKUP(CS$2,FIXTURES!$C$2:$NC$23,MATCH($C103,FIXTURES!$B$2:$B$23,0),0),HLOOKUP(CS$2+1,FIXTURES!$C$2:$NC$23,MATCH($C103,FIXTURES!$B$2:$B$23,0),0)))),IF(AND(HLOOKUP(CS$2,FIXTURES!$C$2:$NC$23,MATCH($C103,FIXTURES!$B$2:$B$23,0),0)="",HLOOKUP(CS$2+1,FIXTURES!$C$2:$NC$23,MATCH($C103,FIXTURES!$B$2:$B$23,0),0)=""),HLOOKUP(CS$2+2,FIXTURES!$C$2:$NC$23,MATCH($C103,FIXTURES!$B$2:$B$23,0),0),IF(HLOOKUP(CS$2+1,FIXTURES!$C$2:$NC$23,MATCH($C103,FIXTURES!$B$2:$B$23,0),0)="",HLOOKUP(CS$2,FIXTURES!$C$2:$NC$23,MATCH($C103,FIXTURES!$B$2:$B$23,0),0),HLOOKUP(CS$2+1,FIXTURES!$C$2:$NC$23,MATCH($C103,FIXTURES!$B$2:$B$23,0),0))))</f>
        <v/>
      </c>
      <c r="CT103" s="70" t="str">
        <f>IF(CT$1="SAT",IF(AND(HLOOKUP(CT$2,FIXTURES!$C$2:$NC$23,MATCH($C103,FIXTURES!$B$2:$B$23,0),0)="",HLOOKUP(CT$2+1,FIXTURES!$C$2:$NC$23,MATCH($C103,FIXTURES!$B$2:$B$23,0),0)="",HLOOKUP(CT$2+2,FIXTURES!$C$2:$NC$23,MATCH($C103,FIXTURES!$B$2:$B$23,0),0)=""),HLOOKUP(CT$2-1,FIXTURES!$C$2:$NC$23,MATCH($C103,FIXTURES!$B$2:$B$23,0),0),IF(AND(HLOOKUP(CT$2,FIXTURES!$C$2:$NC$23,MATCH($C103,FIXTURES!$B$2:$B$23,0),0)="",HLOOKUP(CT$2+1,FIXTURES!$C$2:$NC$23,MATCH($C103,FIXTURES!$B$2:$B$23,0),0)=""),HLOOKUP(CT$2+2,FIXTURES!$C$2:$NC$23,MATCH($C103,FIXTURES!$B$2:$B$23,0),0),IF(HLOOKUP(CT$2+1,FIXTURES!$C$2:$NC$23,MATCH($C103,FIXTURES!$B$2:$B$23,0),0)="",HLOOKUP(CT$2,FIXTURES!$C$2:$NC$23,MATCH($C103,FIXTURES!$B$2:$B$23,0),0),HLOOKUP(CT$2+1,FIXTURES!$C$2:$NC$23,MATCH($C103,FIXTURES!$B$2:$B$23,0),0)))),IF(AND(HLOOKUP(CT$2,FIXTURES!$C$2:$NC$23,MATCH($C103,FIXTURES!$B$2:$B$23,0),0)="",HLOOKUP(CT$2+1,FIXTURES!$C$2:$NC$23,MATCH($C103,FIXTURES!$B$2:$B$23,0),0)=""),HLOOKUP(CT$2+2,FIXTURES!$C$2:$NC$23,MATCH($C103,FIXTURES!$B$2:$B$23,0),0),IF(HLOOKUP(CT$2+1,FIXTURES!$C$2:$NC$23,MATCH($C103,FIXTURES!$B$2:$B$23,0),0)="",HLOOKUP(CT$2,FIXTURES!$C$2:$NC$23,MATCH($C103,FIXTURES!$B$2:$B$23,0),0),HLOOKUP(CT$2+1,FIXTURES!$C$2:$NC$23,MATCH($C103,FIXTURES!$B$2:$B$23,0),0))))</f>
        <v/>
      </c>
      <c r="CU103" s="70" t="str">
        <f>IF(CU$1="SAT",IF(AND(HLOOKUP(CU$2,FIXTURES!$C$2:$NC$23,MATCH($C103,FIXTURES!$B$2:$B$23,0),0)="",HLOOKUP(CU$2+1,FIXTURES!$C$2:$NC$23,MATCH($C103,FIXTURES!$B$2:$B$23,0),0)="",HLOOKUP(CU$2+2,FIXTURES!$C$2:$NC$23,MATCH($C103,FIXTURES!$B$2:$B$23,0),0)=""),HLOOKUP(CU$2-1,FIXTURES!$C$2:$NC$23,MATCH($C103,FIXTURES!$B$2:$B$23,0),0),IF(AND(HLOOKUP(CU$2,FIXTURES!$C$2:$NC$23,MATCH($C103,FIXTURES!$B$2:$B$23,0),0)="",HLOOKUP(CU$2+1,FIXTURES!$C$2:$NC$23,MATCH($C103,FIXTURES!$B$2:$B$23,0),0)=""),HLOOKUP(CU$2+2,FIXTURES!$C$2:$NC$23,MATCH($C103,FIXTURES!$B$2:$B$23,0),0),IF(HLOOKUP(CU$2+1,FIXTURES!$C$2:$NC$23,MATCH($C103,FIXTURES!$B$2:$B$23,0),0)="",HLOOKUP(CU$2,FIXTURES!$C$2:$NC$23,MATCH($C103,FIXTURES!$B$2:$B$23,0),0),HLOOKUP(CU$2+1,FIXTURES!$C$2:$NC$23,MATCH($C103,FIXTURES!$B$2:$B$23,0),0)))),IF(AND(HLOOKUP(CU$2,FIXTURES!$C$2:$NC$23,MATCH($C103,FIXTURES!$B$2:$B$23,0),0)="",HLOOKUP(CU$2+1,FIXTURES!$C$2:$NC$23,MATCH($C103,FIXTURES!$B$2:$B$23,0),0)=""),HLOOKUP(CU$2+2,FIXTURES!$C$2:$NC$23,MATCH($C103,FIXTURES!$B$2:$B$23,0),0),IF(HLOOKUP(CU$2+1,FIXTURES!$C$2:$NC$23,MATCH($C103,FIXTURES!$B$2:$B$23,0),0)="",HLOOKUP(CU$2,FIXTURES!$C$2:$NC$23,MATCH($C103,FIXTURES!$B$2:$B$23,0),0),HLOOKUP(CU$2+1,FIXTURES!$C$2:$NC$23,MATCH($C103,FIXTURES!$B$2:$B$23,0),0))))</f>
        <v/>
      </c>
      <c r="CV103" s="70" t="str">
        <f>IF(CV$1="SAT",IF(AND(HLOOKUP(CV$2,FIXTURES!$C$2:$NC$23,MATCH($C103,FIXTURES!$B$2:$B$23,0),0)="",HLOOKUP(CV$2+1,FIXTURES!$C$2:$NC$23,MATCH($C103,FIXTURES!$B$2:$B$23,0),0)="",HLOOKUP(CV$2+2,FIXTURES!$C$2:$NC$23,MATCH($C103,FIXTURES!$B$2:$B$23,0),0)=""),HLOOKUP(CV$2-1,FIXTURES!$C$2:$NC$23,MATCH($C103,FIXTURES!$B$2:$B$23,0),0),IF(AND(HLOOKUP(CV$2,FIXTURES!$C$2:$NC$23,MATCH($C103,FIXTURES!$B$2:$B$23,0),0)="",HLOOKUP(CV$2+1,FIXTURES!$C$2:$NC$23,MATCH($C103,FIXTURES!$B$2:$B$23,0),0)=""),HLOOKUP(CV$2+2,FIXTURES!$C$2:$NC$23,MATCH($C103,FIXTURES!$B$2:$B$23,0),0),IF(HLOOKUP(CV$2+1,FIXTURES!$C$2:$NC$23,MATCH($C103,FIXTURES!$B$2:$B$23,0),0)="",HLOOKUP(CV$2,FIXTURES!$C$2:$NC$23,MATCH($C103,FIXTURES!$B$2:$B$23,0),0),HLOOKUP(CV$2+1,FIXTURES!$C$2:$NC$23,MATCH($C103,FIXTURES!$B$2:$B$23,0),0)))),IF(AND(HLOOKUP(CV$2,FIXTURES!$C$2:$NC$23,MATCH($C103,FIXTURES!$B$2:$B$23,0),0)="",HLOOKUP(CV$2+1,FIXTURES!$C$2:$NC$23,MATCH($C103,FIXTURES!$B$2:$B$23,0),0)=""),HLOOKUP(CV$2+2,FIXTURES!$C$2:$NC$23,MATCH($C103,FIXTURES!$B$2:$B$23,0),0),IF(HLOOKUP(CV$2+1,FIXTURES!$C$2:$NC$23,MATCH($C103,FIXTURES!$B$2:$B$23,0),0)="",HLOOKUP(CV$2,FIXTURES!$C$2:$NC$23,MATCH($C103,FIXTURES!$B$2:$B$23,0),0),HLOOKUP(CV$2+1,FIXTURES!$C$2:$NC$23,MATCH($C103,FIXTURES!$B$2:$B$23,0),0))))</f>
        <v/>
      </c>
      <c r="CW103" s="70" t="str">
        <f>IF(CW$1="SAT",IF(AND(HLOOKUP(CW$2,FIXTURES!$C$2:$NC$23,MATCH($C103,FIXTURES!$B$2:$B$23,0),0)="",HLOOKUP(CW$2+1,FIXTURES!$C$2:$NC$23,MATCH($C103,FIXTURES!$B$2:$B$23,0),0)="",HLOOKUP(CW$2+2,FIXTURES!$C$2:$NC$23,MATCH($C103,FIXTURES!$B$2:$B$23,0),0)=""),HLOOKUP(CW$2-1,FIXTURES!$C$2:$NC$23,MATCH($C103,FIXTURES!$B$2:$B$23,0),0),IF(AND(HLOOKUP(CW$2,FIXTURES!$C$2:$NC$23,MATCH($C103,FIXTURES!$B$2:$B$23,0),0)="",HLOOKUP(CW$2+1,FIXTURES!$C$2:$NC$23,MATCH($C103,FIXTURES!$B$2:$B$23,0),0)=""),HLOOKUP(CW$2+2,FIXTURES!$C$2:$NC$23,MATCH($C103,FIXTURES!$B$2:$B$23,0),0),IF(HLOOKUP(CW$2+1,FIXTURES!$C$2:$NC$23,MATCH($C103,FIXTURES!$B$2:$B$23,0),0)="",HLOOKUP(CW$2,FIXTURES!$C$2:$NC$23,MATCH($C103,FIXTURES!$B$2:$B$23,0),0),HLOOKUP(CW$2+1,FIXTURES!$C$2:$NC$23,MATCH($C103,FIXTURES!$B$2:$B$23,0),0)))),IF(AND(HLOOKUP(CW$2,FIXTURES!$C$2:$NC$23,MATCH($C103,FIXTURES!$B$2:$B$23,0),0)="",HLOOKUP(CW$2+1,FIXTURES!$C$2:$NC$23,MATCH($C103,FIXTURES!$B$2:$B$23,0),0)=""),HLOOKUP(CW$2+2,FIXTURES!$C$2:$NC$23,MATCH($C103,FIXTURES!$B$2:$B$23,0),0),IF(HLOOKUP(CW$2+1,FIXTURES!$C$2:$NC$23,MATCH($C103,FIXTURES!$B$2:$B$23,0),0)="",HLOOKUP(CW$2,FIXTURES!$C$2:$NC$23,MATCH($C103,FIXTURES!$B$2:$B$23,0),0),HLOOKUP(CW$2+1,FIXTURES!$C$2:$NC$23,MATCH($C103,FIXTURES!$B$2:$B$23,0),0))))</f>
        <v/>
      </c>
      <c r="CX103" s="70" t="str">
        <f>IF(CX$1="SAT",IF(AND(HLOOKUP(CX$2,FIXTURES!$C$2:$NC$23,MATCH($C103,FIXTURES!$B$2:$B$23,0),0)="",HLOOKUP(CX$2+1,FIXTURES!$C$2:$NC$23,MATCH($C103,FIXTURES!$B$2:$B$23,0),0)="",HLOOKUP(CX$2+2,FIXTURES!$C$2:$NC$23,MATCH($C103,FIXTURES!$B$2:$B$23,0),0)=""),HLOOKUP(CX$2-1,FIXTURES!$C$2:$NC$23,MATCH($C103,FIXTURES!$B$2:$B$23,0),0),IF(AND(HLOOKUP(CX$2,FIXTURES!$C$2:$NC$23,MATCH($C103,FIXTURES!$B$2:$B$23,0),0)="",HLOOKUP(CX$2+1,FIXTURES!$C$2:$NC$23,MATCH($C103,FIXTURES!$B$2:$B$23,0),0)=""),HLOOKUP(CX$2+2,FIXTURES!$C$2:$NC$23,MATCH($C103,FIXTURES!$B$2:$B$23,0),0),IF(HLOOKUP(CX$2+1,FIXTURES!$C$2:$NC$23,MATCH($C103,FIXTURES!$B$2:$B$23,0),0)="",HLOOKUP(CX$2,FIXTURES!$C$2:$NC$23,MATCH($C103,FIXTURES!$B$2:$B$23,0),0),HLOOKUP(CX$2+1,FIXTURES!$C$2:$NC$23,MATCH($C103,FIXTURES!$B$2:$B$23,0),0)))),IF(AND(HLOOKUP(CX$2,FIXTURES!$C$2:$NC$23,MATCH($C103,FIXTURES!$B$2:$B$23,0),0)="",HLOOKUP(CX$2+1,FIXTURES!$C$2:$NC$23,MATCH($C103,FIXTURES!$B$2:$B$23,0),0)=""),HLOOKUP(CX$2+2,FIXTURES!$C$2:$NC$23,MATCH($C103,FIXTURES!$B$2:$B$23,0),0),IF(HLOOKUP(CX$2+1,FIXTURES!$C$2:$NC$23,MATCH($C103,FIXTURES!$B$2:$B$23,0),0)="",HLOOKUP(CX$2,FIXTURES!$C$2:$NC$23,MATCH($C103,FIXTURES!$B$2:$B$23,0),0),HLOOKUP(CX$2+1,FIXTURES!$C$2:$NC$23,MATCH($C103,FIXTURES!$B$2:$B$23,0),0))))</f>
        <v/>
      </c>
      <c r="CY103" s="70" t="str">
        <f>IF(CY$1="SAT",IF(AND(HLOOKUP(CY$2,FIXTURES!$C$2:$NC$23,MATCH($C103,FIXTURES!$B$2:$B$23,0),0)="",HLOOKUP(CY$2+1,FIXTURES!$C$2:$NC$23,MATCH($C103,FIXTURES!$B$2:$B$23,0),0)="",HLOOKUP(CY$2+2,FIXTURES!$C$2:$NC$23,MATCH($C103,FIXTURES!$B$2:$B$23,0),0)=""),HLOOKUP(CY$2-1,FIXTURES!$C$2:$NC$23,MATCH($C103,FIXTURES!$B$2:$B$23,0),0),IF(AND(HLOOKUP(CY$2,FIXTURES!$C$2:$NC$23,MATCH($C103,FIXTURES!$B$2:$B$23,0),0)="",HLOOKUP(CY$2+1,FIXTURES!$C$2:$NC$23,MATCH($C103,FIXTURES!$B$2:$B$23,0),0)=""),HLOOKUP(CY$2+2,FIXTURES!$C$2:$NC$23,MATCH($C103,FIXTURES!$B$2:$B$23,0),0),IF(HLOOKUP(CY$2+1,FIXTURES!$C$2:$NC$23,MATCH($C103,FIXTURES!$B$2:$B$23,0),0)="",HLOOKUP(CY$2,FIXTURES!$C$2:$NC$23,MATCH($C103,FIXTURES!$B$2:$B$23,0),0),HLOOKUP(CY$2+1,FIXTURES!$C$2:$NC$23,MATCH($C103,FIXTURES!$B$2:$B$23,0),0)))),IF(AND(HLOOKUP(CY$2,FIXTURES!$C$2:$NC$23,MATCH($C103,FIXTURES!$B$2:$B$23,0),0)="",HLOOKUP(CY$2+1,FIXTURES!$C$2:$NC$23,MATCH($C103,FIXTURES!$B$2:$B$23,0),0)=""),HLOOKUP(CY$2+2,FIXTURES!$C$2:$NC$23,MATCH($C103,FIXTURES!$B$2:$B$23,0),0),IF(HLOOKUP(CY$2+1,FIXTURES!$C$2:$NC$23,MATCH($C103,FIXTURES!$B$2:$B$23,0),0)="",HLOOKUP(CY$2,FIXTURES!$C$2:$NC$23,MATCH($C103,FIXTURES!$B$2:$B$23,0),0),HLOOKUP(CY$2+1,FIXTURES!$C$2:$NC$23,MATCH($C103,FIXTURES!$B$2:$B$23,0),0))))</f>
        <v/>
      </c>
      <c r="CZ103" s="70" t="str">
        <f>IF(CZ$1="SAT",IF(AND(HLOOKUP(CZ$2,FIXTURES!$C$2:$NC$23,MATCH($C103,FIXTURES!$B$2:$B$23,0),0)="",HLOOKUP(CZ$2+1,FIXTURES!$C$2:$NC$23,MATCH($C103,FIXTURES!$B$2:$B$23,0),0)="",HLOOKUP(CZ$2+2,FIXTURES!$C$2:$NC$23,MATCH($C103,FIXTURES!$B$2:$B$23,0),0)=""),HLOOKUP(CZ$2-1,FIXTURES!$C$2:$NC$23,MATCH($C103,FIXTURES!$B$2:$B$23,0),0),IF(AND(HLOOKUP(CZ$2,FIXTURES!$C$2:$NC$23,MATCH($C103,FIXTURES!$B$2:$B$23,0),0)="",HLOOKUP(CZ$2+1,FIXTURES!$C$2:$NC$23,MATCH($C103,FIXTURES!$B$2:$B$23,0),0)=""),HLOOKUP(CZ$2+2,FIXTURES!$C$2:$NC$23,MATCH($C103,FIXTURES!$B$2:$B$23,0),0),IF(HLOOKUP(CZ$2+1,FIXTURES!$C$2:$NC$23,MATCH($C103,FIXTURES!$B$2:$B$23,0),0)="",HLOOKUP(CZ$2,FIXTURES!$C$2:$NC$23,MATCH($C103,FIXTURES!$B$2:$B$23,0),0),HLOOKUP(CZ$2+1,FIXTURES!$C$2:$NC$23,MATCH($C103,FIXTURES!$B$2:$B$23,0),0)))),IF(AND(HLOOKUP(CZ$2,FIXTURES!$C$2:$NC$23,MATCH($C103,FIXTURES!$B$2:$B$23,0),0)="",HLOOKUP(CZ$2+1,FIXTURES!$C$2:$NC$23,MATCH($C103,FIXTURES!$B$2:$B$23,0),0)=""),HLOOKUP(CZ$2+2,FIXTURES!$C$2:$NC$23,MATCH($C103,FIXTURES!$B$2:$B$23,0),0),IF(HLOOKUP(CZ$2+1,FIXTURES!$C$2:$NC$23,MATCH($C103,FIXTURES!$B$2:$B$23,0),0)="",HLOOKUP(CZ$2,FIXTURES!$C$2:$NC$23,MATCH($C103,FIXTURES!$B$2:$B$23,0),0),HLOOKUP(CZ$2+1,FIXTURES!$C$2:$NC$23,MATCH($C103,FIXTURES!$B$2:$B$23,0),0))))</f>
        <v/>
      </c>
      <c r="DA103" s="70" t="str">
        <f>IF(DA$1="SAT",IF(AND(HLOOKUP(DA$2,FIXTURES!$C$2:$NC$23,MATCH($C103,FIXTURES!$B$2:$B$23,0),0)="",HLOOKUP(DA$2+1,FIXTURES!$C$2:$NC$23,MATCH($C103,FIXTURES!$B$2:$B$23,0),0)="",HLOOKUP(DA$2+2,FIXTURES!$C$2:$NC$23,MATCH($C103,FIXTURES!$B$2:$B$23,0),0)=""),HLOOKUP(DA$2-1,FIXTURES!$C$2:$NC$23,MATCH($C103,FIXTURES!$B$2:$B$23,0),0),IF(AND(HLOOKUP(DA$2,FIXTURES!$C$2:$NC$23,MATCH($C103,FIXTURES!$B$2:$B$23,0),0)="",HLOOKUP(DA$2+1,FIXTURES!$C$2:$NC$23,MATCH($C103,FIXTURES!$B$2:$B$23,0),0)=""),HLOOKUP(DA$2+2,FIXTURES!$C$2:$NC$23,MATCH($C103,FIXTURES!$B$2:$B$23,0),0),IF(HLOOKUP(DA$2+1,FIXTURES!$C$2:$NC$23,MATCH($C103,FIXTURES!$B$2:$B$23,0),0)="",HLOOKUP(DA$2,FIXTURES!$C$2:$NC$23,MATCH($C103,FIXTURES!$B$2:$B$23,0),0),HLOOKUP(DA$2+1,FIXTURES!$C$2:$NC$23,MATCH($C103,FIXTURES!$B$2:$B$23,0),0)))),IF(AND(HLOOKUP(DA$2,FIXTURES!$C$2:$NC$23,MATCH($C103,FIXTURES!$B$2:$B$23,0),0)="",HLOOKUP(DA$2+1,FIXTURES!$C$2:$NC$23,MATCH($C103,FIXTURES!$B$2:$B$23,0),0)=""),HLOOKUP(DA$2+2,FIXTURES!$C$2:$NC$23,MATCH($C103,FIXTURES!$B$2:$B$23,0),0),IF(HLOOKUP(DA$2+1,FIXTURES!$C$2:$NC$23,MATCH($C103,FIXTURES!$B$2:$B$23,0),0)="",HLOOKUP(DA$2,FIXTURES!$C$2:$NC$23,MATCH($C103,FIXTURES!$B$2:$B$23,0),0),HLOOKUP(DA$2+1,FIXTURES!$C$2:$NC$23,MATCH($C103,FIXTURES!$B$2:$B$23,0),0))))</f>
        <v/>
      </c>
      <c r="DB103" s="70" t="str">
        <f>IF(DB$1="SAT",IF(AND(HLOOKUP(DB$2,FIXTURES!$C$2:$NC$23,MATCH($C103,FIXTURES!$B$2:$B$23,0),0)="",HLOOKUP(DB$2+1,FIXTURES!$C$2:$NC$23,MATCH($C103,FIXTURES!$B$2:$B$23,0),0)="",HLOOKUP(DB$2+2,FIXTURES!$C$2:$NC$23,MATCH($C103,FIXTURES!$B$2:$B$23,0),0)=""),HLOOKUP(DB$2-1,FIXTURES!$C$2:$NC$23,MATCH($C103,FIXTURES!$B$2:$B$23,0),0),IF(AND(HLOOKUP(DB$2,FIXTURES!$C$2:$NC$23,MATCH($C103,FIXTURES!$B$2:$B$23,0),0)="",HLOOKUP(DB$2+1,FIXTURES!$C$2:$NC$23,MATCH($C103,FIXTURES!$B$2:$B$23,0),0)=""),HLOOKUP(DB$2+2,FIXTURES!$C$2:$NC$23,MATCH($C103,FIXTURES!$B$2:$B$23,0),0),IF(HLOOKUP(DB$2+1,FIXTURES!$C$2:$NC$23,MATCH($C103,FIXTURES!$B$2:$B$23,0),0)="",HLOOKUP(DB$2,FIXTURES!$C$2:$NC$23,MATCH($C103,FIXTURES!$B$2:$B$23,0),0),HLOOKUP(DB$2+1,FIXTURES!$C$2:$NC$23,MATCH($C103,FIXTURES!$B$2:$B$23,0),0)))),IF(AND(HLOOKUP(DB$2,FIXTURES!$C$2:$NC$23,MATCH($C103,FIXTURES!$B$2:$B$23,0),0)="",HLOOKUP(DB$2+1,FIXTURES!$C$2:$NC$23,MATCH($C103,FIXTURES!$B$2:$B$23,0),0)=""),HLOOKUP(DB$2+2,FIXTURES!$C$2:$NC$23,MATCH($C103,FIXTURES!$B$2:$B$23,0),0),IF(HLOOKUP(DB$2+1,FIXTURES!$C$2:$NC$23,MATCH($C103,FIXTURES!$B$2:$B$23,0),0)="",HLOOKUP(DB$2,FIXTURES!$C$2:$NC$23,MATCH($C103,FIXTURES!$B$2:$B$23,0),0),HLOOKUP(DB$2+1,FIXTURES!$C$2:$NC$23,MATCH($C103,FIXTURES!$B$2:$B$23,0),0))))</f>
        <v/>
      </c>
      <c r="DC103" s="70" t="str">
        <f>IF(DC$1="SAT",IF(AND(HLOOKUP(DC$2,FIXTURES!$C$2:$NC$23,MATCH($C103,FIXTURES!$B$2:$B$23,0),0)="",HLOOKUP(DC$2+1,FIXTURES!$C$2:$NC$23,MATCH($C103,FIXTURES!$B$2:$B$23,0),0)="",HLOOKUP(DC$2+2,FIXTURES!$C$2:$NC$23,MATCH($C103,FIXTURES!$B$2:$B$23,0),0)=""),HLOOKUP(DC$2-1,FIXTURES!$C$2:$NC$23,MATCH($C103,FIXTURES!$B$2:$B$23,0),0),IF(AND(HLOOKUP(DC$2,FIXTURES!$C$2:$NC$23,MATCH($C103,FIXTURES!$B$2:$B$23,0),0)="",HLOOKUP(DC$2+1,FIXTURES!$C$2:$NC$23,MATCH($C103,FIXTURES!$B$2:$B$23,0),0)=""),HLOOKUP(DC$2+2,FIXTURES!$C$2:$NC$23,MATCH($C103,FIXTURES!$B$2:$B$23,0),0),IF(HLOOKUP(DC$2+1,FIXTURES!$C$2:$NC$23,MATCH($C103,FIXTURES!$B$2:$B$23,0),0)="",HLOOKUP(DC$2,FIXTURES!$C$2:$NC$23,MATCH($C103,FIXTURES!$B$2:$B$23,0),0),HLOOKUP(DC$2+1,FIXTURES!$C$2:$NC$23,MATCH($C103,FIXTURES!$B$2:$B$23,0),0)))),IF(AND(HLOOKUP(DC$2,FIXTURES!$C$2:$NC$23,MATCH($C103,FIXTURES!$B$2:$B$23,0),0)="",HLOOKUP(DC$2+1,FIXTURES!$C$2:$NC$23,MATCH($C103,FIXTURES!$B$2:$B$23,0),0)=""),HLOOKUP(DC$2+2,FIXTURES!$C$2:$NC$23,MATCH($C103,FIXTURES!$B$2:$B$23,0),0),IF(HLOOKUP(DC$2+1,FIXTURES!$C$2:$NC$23,MATCH($C103,FIXTURES!$B$2:$B$23,0),0)="",HLOOKUP(DC$2,FIXTURES!$C$2:$NC$23,MATCH($C103,FIXTURES!$B$2:$B$23,0),0),HLOOKUP(DC$2+1,FIXTURES!$C$2:$NC$23,MATCH($C103,FIXTURES!$B$2:$B$23,0),0))))</f>
        <v/>
      </c>
      <c r="DE103" s="102" t="str">
        <f>DE6</f>
        <v>cry</v>
      </c>
      <c r="DF103" s="102" t="str">
        <f t="shared" ref="DF103:DJ103" si="9">DF6</f>
        <v/>
      </c>
      <c r="DG103" s="102" t="str">
        <f t="shared" si="9"/>
        <v/>
      </c>
      <c r="DH103" s="102" t="str">
        <f t="shared" si="9"/>
        <v>leiEVE</v>
      </c>
      <c r="DI103" s="102" t="str">
        <f t="shared" si="9"/>
        <v/>
      </c>
      <c r="DJ103" s="102" t="str">
        <f t="shared" si="9"/>
        <v>SOU</v>
      </c>
      <c r="DL103" s="120" t="str">
        <f t="shared" ref="DL103:DL122" si="10">IF(DE103="","",DE103&amp;" ")&amp;IF(DF103="","",DF103&amp;" ")&amp;IF(DG103="","",DG103&amp;" ")&amp;IF(DH103="","",DH103&amp;" ")&amp;IF(DI103="","",DI103&amp;" ")&amp;IF(DJ103="","",DJ103&amp;" ")</f>
        <v xml:space="preserve">cry leiEVE SOU </v>
      </c>
      <c r="DM103" s="119" t="str">
        <f>DL103</f>
        <v xml:space="preserve">cry leiEVE SOU </v>
      </c>
    </row>
    <row r="104" spans="1:367" s="49" customFormat="1" ht="35.1" customHeight="1" x14ac:dyDescent="0.25">
      <c r="A104" s="67" t="s">
        <v>61</v>
      </c>
      <c r="B104" s="68">
        <f>VLOOKUP(A104,[1]Table!$B$1:$O$21,MATCH("xGD/90",[1]Table!$B$1:$O$1,0),0)</f>
        <v>-0.16</v>
      </c>
      <c r="C104" s="69" t="s">
        <v>1</v>
      </c>
      <c r="D104" s="70" t="str">
        <f>IF(D$1="SAT",IF(AND(HLOOKUP(D$2,FIXTURES!$C$2:$NC$23,MATCH($C104,FIXTURES!$B$2:$B$23,0),0)="",HLOOKUP(D$2+1,FIXTURES!$C$2:$NC$23,MATCH($C104,FIXTURES!$B$2:$B$23,0),0)="",HLOOKUP(D$2+2,FIXTURES!$C$2:$NC$23,MATCH($C104,FIXTURES!$B$2:$B$23,0),0)=""),HLOOKUP(D$2-1,FIXTURES!$C$2:$NC$23,MATCH($C104,FIXTURES!$B$2:$B$23,0),0),IF(AND(HLOOKUP(D$2,FIXTURES!$C$2:$NC$23,MATCH($C104,FIXTURES!$B$2:$B$23,0),0)="",HLOOKUP(D$2+1,FIXTURES!$C$2:$NC$23,MATCH($C104,FIXTURES!$B$2:$B$23,0),0)=""),HLOOKUP(D$2+2,FIXTURES!$C$2:$NC$23,MATCH($C104,FIXTURES!$B$2:$B$23,0),0),IF(HLOOKUP(D$2+1,FIXTURES!$C$2:$NC$23,MATCH($C104,FIXTURES!$B$2:$B$23,0),0)="",HLOOKUP(D$2,FIXTURES!$C$2:$NC$23,MATCH($C104,FIXTURES!$B$2:$B$23,0),0),HLOOKUP(D$2+1,FIXTURES!$C$2:$NC$23,MATCH($C104,FIXTURES!$B$2:$B$23,0),0)))),IF(AND(HLOOKUP(D$2,FIXTURES!$C$2:$NC$23,MATCH($C104,FIXTURES!$B$2:$B$23,0),0)="",HLOOKUP(D$2+1,FIXTURES!$C$2:$NC$23,MATCH($C104,FIXTURES!$B$2:$B$23,0),0)=""),HLOOKUP(D$2+2,FIXTURES!$C$2:$NC$23,MATCH($C104,FIXTURES!$B$2:$B$23,0),0),IF(HLOOKUP(D$2+1,FIXTURES!$C$2:$NC$23,MATCH($C104,FIXTURES!$B$2:$B$23,0),0)="",HLOOKUP(D$2,FIXTURES!$C$2:$NC$23,MATCH($C104,FIXTURES!$B$2:$B$23,0),0),HLOOKUP(D$2+1,FIXTURES!$C$2:$NC$23,MATCH($C104,FIXTURES!$B$2:$B$23,0),0))))</f>
        <v/>
      </c>
      <c r="E104" s="70" t="str">
        <f>IF(E$1="SAT",IF(AND(HLOOKUP(E$2,FIXTURES!$C$2:$NC$23,MATCH($C104,FIXTURES!$B$2:$B$23,0),0)="",HLOOKUP(E$2+1,FIXTURES!$C$2:$NC$23,MATCH($C104,FIXTURES!$B$2:$B$23,0),0)="",HLOOKUP(E$2+2,FIXTURES!$C$2:$NC$23,MATCH($C104,FIXTURES!$B$2:$B$23,0),0)=""),HLOOKUP(E$2-1,FIXTURES!$C$2:$NC$23,MATCH($C104,FIXTURES!$B$2:$B$23,0),0),IF(AND(HLOOKUP(E$2,FIXTURES!$C$2:$NC$23,MATCH($C104,FIXTURES!$B$2:$B$23,0),0)="",HLOOKUP(E$2+1,FIXTURES!$C$2:$NC$23,MATCH($C104,FIXTURES!$B$2:$B$23,0),0)=""),HLOOKUP(E$2+2,FIXTURES!$C$2:$NC$23,MATCH($C104,FIXTURES!$B$2:$B$23,0),0),IF(HLOOKUP(E$2+1,FIXTURES!$C$2:$NC$23,MATCH($C104,FIXTURES!$B$2:$B$23,0),0)="",HLOOKUP(E$2,FIXTURES!$C$2:$NC$23,MATCH($C104,FIXTURES!$B$2:$B$23,0),0),HLOOKUP(E$2+1,FIXTURES!$C$2:$NC$23,MATCH($C104,FIXTURES!$B$2:$B$23,0),0)))),IF(AND(HLOOKUP(E$2,FIXTURES!$C$2:$NC$23,MATCH($C104,FIXTURES!$B$2:$B$23,0),0)="",HLOOKUP(E$2+1,FIXTURES!$C$2:$NC$23,MATCH($C104,FIXTURES!$B$2:$B$23,0),0)=""),HLOOKUP(E$2+2,FIXTURES!$C$2:$NC$23,MATCH($C104,FIXTURES!$B$2:$B$23,0),0),IF(HLOOKUP(E$2+1,FIXTURES!$C$2:$NC$23,MATCH($C104,FIXTURES!$B$2:$B$23,0),0)="",HLOOKUP(E$2,FIXTURES!$C$2:$NC$23,MATCH($C104,FIXTURES!$B$2:$B$23,0),0),HLOOKUP(E$2+1,FIXTURES!$C$2:$NC$23,MATCH($C104,FIXTURES!$B$2:$B$23,0),0))))</f>
        <v>bou</v>
      </c>
      <c r="F104" s="70" t="str">
        <f>IF(F$1="SAT",IF(AND(HLOOKUP(F$2,FIXTURES!$C$2:$NC$23,MATCH($C104,FIXTURES!$B$2:$B$23,0),0)="",HLOOKUP(F$2+1,FIXTURES!$C$2:$NC$23,MATCH($C104,FIXTURES!$B$2:$B$23,0),0)="",HLOOKUP(F$2+2,FIXTURES!$C$2:$NC$23,MATCH($C104,FIXTURES!$B$2:$B$23,0),0)=""),HLOOKUP(F$2-1,FIXTURES!$C$2:$NC$23,MATCH($C104,FIXTURES!$B$2:$B$23,0),0),IF(AND(HLOOKUP(F$2,FIXTURES!$C$2:$NC$23,MATCH($C104,FIXTURES!$B$2:$B$23,0),0)="",HLOOKUP(F$2+1,FIXTURES!$C$2:$NC$23,MATCH($C104,FIXTURES!$B$2:$B$23,0),0)=""),HLOOKUP(F$2+2,FIXTURES!$C$2:$NC$23,MATCH($C104,FIXTURES!$B$2:$B$23,0),0),IF(HLOOKUP(F$2+1,FIXTURES!$C$2:$NC$23,MATCH($C104,FIXTURES!$B$2:$B$23,0),0)="",HLOOKUP(F$2,FIXTURES!$C$2:$NC$23,MATCH($C104,FIXTURES!$B$2:$B$23,0),0),HLOOKUP(F$2+1,FIXTURES!$C$2:$NC$23,MATCH($C104,FIXTURES!$B$2:$B$23,0),0)))),IF(AND(HLOOKUP(F$2,FIXTURES!$C$2:$NC$23,MATCH($C104,FIXTURES!$B$2:$B$23,0),0)="",HLOOKUP(F$2+1,FIXTURES!$C$2:$NC$23,MATCH($C104,FIXTURES!$B$2:$B$23,0),0)=""),HLOOKUP(F$2+2,FIXTURES!$C$2:$NC$23,MATCH($C104,FIXTURES!$B$2:$B$23,0),0),IF(HLOOKUP(F$2+1,FIXTURES!$C$2:$NC$23,MATCH($C104,FIXTURES!$B$2:$B$23,0),0)="",HLOOKUP(F$2,FIXTURES!$C$2:$NC$23,MATCH($C104,FIXTURES!$B$2:$B$23,0),0),HLOOKUP(F$2+1,FIXTURES!$C$2:$NC$23,MATCH($C104,FIXTURES!$B$2:$B$23,0),0))))</f>
        <v/>
      </c>
      <c r="G104" s="70" t="str">
        <f>IF(G$1="SAT",IF(AND(HLOOKUP(G$2,FIXTURES!$C$2:$NC$23,MATCH($C104,FIXTURES!$B$2:$B$23,0),0)="",HLOOKUP(G$2+1,FIXTURES!$C$2:$NC$23,MATCH($C104,FIXTURES!$B$2:$B$23,0),0)="",HLOOKUP(G$2+2,FIXTURES!$C$2:$NC$23,MATCH($C104,FIXTURES!$B$2:$B$23,0),0)=""),HLOOKUP(G$2-1,FIXTURES!$C$2:$NC$23,MATCH($C104,FIXTURES!$B$2:$B$23,0),0),IF(AND(HLOOKUP(G$2,FIXTURES!$C$2:$NC$23,MATCH($C104,FIXTURES!$B$2:$B$23,0),0)="",HLOOKUP(G$2+1,FIXTURES!$C$2:$NC$23,MATCH($C104,FIXTURES!$B$2:$B$23,0),0)=""),HLOOKUP(G$2+2,FIXTURES!$C$2:$NC$23,MATCH($C104,FIXTURES!$B$2:$B$23,0),0),IF(HLOOKUP(G$2+1,FIXTURES!$C$2:$NC$23,MATCH($C104,FIXTURES!$B$2:$B$23,0),0)="",HLOOKUP(G$2,FIXTURES!$C$2:$NC$23,MATCH($C104,FIXTURES!$B$2:$B$23,0),0),HLOOKUP(G$2+1,FIXTURES!$C$2:$NC$23,MATCH($C104,FIXTURES!$B$2:$B$23,0),0)))),IF(AND(HLOOKUP(G$2,FIXTURES!$C$2:$NC$23,MATCH($C104,FIXTURES!$B$2:$B$23,0),0)="",HLOOKUP(G$2+1,FIXTURES!$C$2:$NC$23,MATCH($C104,FIXTURES!$B$2:$B$23,0),0)=""),HLOOKUP(G$2+2,FIXTURES!$C$2:$NC$23,MATCH($C104,FIXTURES!$B$2:$B$23,0),0),IF(HLOOKUP(G$2+1,FIXTURES!$C$2:$NC$23,MATCH($C104,FIXTURES!$B$2:$B$23,0),0)="",HLOOKUP(G$2,FIXTURES!$C$2:$NC$23,MATCH($C104,FIXTURES!$B$2:$B$23,0),0),HLOOKUP(G$2+1,FIXTURES!$C$2:$NC$23,MATCH($C104,FIXTURES!$B$2:$B$23,0),0))))</f>
        <v>EVE</v>
      </c>
      <c r="H104" s="70" t="str">
        <f>IF(H$1="SAT",IF(AND(HLOOKUP(H$2,FIXTURES!$C$2:$NC$23,MATCH($C104,FIXTURES!$B$2:$B$23,0),0)="",HLOOKUP(H$2+1,FIXTURES!$C$2:$NC$23,MATCH($C104,FIXTURES!$B$2:$B$23,0),0)="",HLOOKUP(H$2+2,FIXTURES!$C$2:$NC$23,MATCH($C104,FIXTURES!$B$2:$B$23,0),0)=""),HLOOKUP(H$2-1,FIXTURES!$C$2:$NC$23,MATCH($C104,FIXTURES!$B$2:$B$23,0),0),IF(AND(HLOOKUP(H$2,FIXTURES!$C$2:$NC$23,MATCH($C104,FIXTURES!$B$2:$B$23,0),0)="",HLOOKUP(H$2+1,FIXTURES!$C$2:$NC$23,MATCH($C104,FIXTURES!$B$2:$B$23,0),0)=""),HLOOKUP(H$2+2,FIXTURES!$C$2:$NC$23,MATCH($C104,FIXTURES!$B$2:$B$23,0),0),IF(HLOOKUP(H$2+1,FIXTURES!$C$2:$NC$23,MATCH($C104,FIXTURES!$B$2:$B$23,0),0)="",HLOOKUP(H$2,FIXTURES!$C$2:$NC$23,MATCH($C104,FIXTURES!$B$2:$B$23,0),0),HLOOKUP(H$2+1,FIXTURES!$C$2:$NC$23,MATCH($C104,FIXTURES!$B$2:$B$23,0),0)))),IF(AND(HLOOKUP(H$2,FIXTURES!$C$2:$NC$23,MATCH($C104,FIXTURES!$B$2:$B$23,0),0)="",HLOOKUP(H$2+1,FIXTURES!$C$2:$NC$23,MATCH($C104,FIXTURES!$B$2:$B$23,0),0)=""),HLOOKUP(H$2+2,FIXTURES!$C$2:$NC$23,MATCH($C104,FIXTURES!$B$2:$B$23,0),0),IF(HLOOKUP(H$2+1,FIXTURES!$C$2:$NC$23,MATCH($C104,FIXTURES!$B$2:$B$23,0),0)="",HLOOKUP(H$2,FIXTURES!$C$2:$NC$23,MATCH($C104,FIXTURES!$B$2:$B$23,0),0),HLOOKUP(H$2+1,FIXTURES!$C$2:$NC$23,MATCH($C104,FIXTURES!$B$2:$B$23,0),0))))</f>
        <v/>
      </c>
      <c r="I104" s="70" t="str">
        <f>IF(I$1="SAT",IF(AND(HLOOKUP(I$2,FIXTURES!$C$2:$NC$23,MATCH($C104,FIXTURES!$B$2:$B$23,0),0)="",HLOOKUP(I$2+1,FIXTURES!$C$2:$NC$23,MATCH($C104,FIXTURES!$B$2:$B$23,0),0)="",HLOOKUP(I$2+2,FIXTURES!$C$2:$NC$23,MATCH($C104,FIXTURES!$B$2:$B$23,0),0)=""),HLOOKUP(I$2-1,FIXTURES!$C$2:$NC$23,MATCH($C104,FIXTURES!$B$2:$B$23,0),0),IF(AND(HLOOKUP(I$2,FIXTURES!$C$2:$NC$23,MATCH($C104,FIXTURES!$B$2:$B$23,0),0)="",HLOOKUP(I$2+1,FIXTURES!$C$2:$NC$23,MATCH($C104,FIXTURES!$B$2:$B$23,0),0)=""),HLOOKUP(I$2+2,FIXTURES!$C$2:$NC$23,MATCH($C104,FIXTURES!$B$2:$B$23,0),0),IF(HLOOKUP(I$2+1,FIXTURES!$C$2:$NC$23,MATCH($C104,FIXTURES!$B$2:$B$23,0),0)="",HLOOKUP(I$2,FIXTURES!$C$2:$NC$23,MATCH($C104,FIXTURES!$B$2:$B$23,0),0),HLOOKUP(I$2+1,FIXTURES!$C$2:$NC$23,MATCH($C104,FIXTURES!$B$2:$B$23,0),0)))),IF(AND(HLOOKUP(I$2,FIXTURES!$C$2:$NC$23,MATCH($C104,FIXTURES!$B$2:$B$23,0),0)="",HLOOKUP(I$2+1,FIXTURES!$C$2:$NC$23,MATCH($C104,FIXTURES!$B$2:$B$23,0),0)=""),HLOOKUP(I$2+2,FIXTURES!$C$2:$NC$23,MATCH($C104,FIXTURES!$B$2:$B$23,0),0),IF(HLOOKUP(I$2+1,FIXTURES!$C$2:$NC$23,MATCH($C104,FIXTURES!$B$2:$B$23,0),0)="",HLOOKUP(I$2,FIXTURES!$C$2:$NC$23,MATCH($C104,FIXTURES!$B$2:$B$23,0),0),HLOOKUP(I$2+1,FIXTURES!$C$2:$NC$23,MATCH($C104,FIXTURES!$B$2:$B$23,0),0))))</f>
        <v>cry</v>
      </c>
      <c r="J104" s="70" t="str">
        <f>IF(J$1="SAT",IF(AND(HLOOKUP(J$2,FIXTURES!$C$2:$NC$23,MATCH($C104,FIXTURES!$B$2:$B$23,0),0)="",HLOOKUP(J$2+1,FIXTURES!$C$2:$NC$23,MATCH($C104,FIXTURES!$B$2:$B$23,0),0)="",HLOOKUP(J$2+2,FIXTURES!$C$2:$NC$23,MATCH($C104,FIXTURES!$B$2:$B$23,0),0)=""),HLOOKUP(J$2-1,FIXTURES!$C$2:$NC$23,MATCH($C104,FIXTURES!$B$2:$B$23,0),0),IF(AND(HLOOKUP(J$2,FIXTURES!$C$2:$NC$23,MATCH($C104,FIXTURES!$B$2:$B$23,0),0)="",HLOOKUP(J$2+1,FIXTURES!$C$2:$NC$23,MATCH($C104,FIXTURES!$B$2:$B$23,0),0)=""),HLOOKUP(J$2+2,FIXTURES!$C$2:$NC$23,MATCH($C104,FIXTURES!$B$2:$B$23,0),0),IF(HLOOKUP(J$2+1,FIXTURES!$C$2:$NC$23,MATCH($C104,FIXTURES!$B$2:$B$23,0),0)="",HLOOKUP(J$2,FIXTURES!$C$2:$NC$23,MATCH($C104,FIXTURES!$B$2:$B$23,0),0),HLOOKUP(J$2+1,FIXTURES!$C$2:$NC$23,MATCH($C104,FIXTURES!$B$2:$B$23,0),0)))),IF(AND(HLOOKUP(J$2,FIXTURES!$C$2:$NC$23,MATCH($C104,FIXTURES!$B$2:$B$23,0),0)="",HLOOKUP(J$2+1,FIXTURES!$C$2:$NC$23,MATCH($C104,FIXTURES!$B$2:$B$23,0),0)=""),HLOOKUP(J$2+2,FIXTURES!$C$2:$NC$23,MATCH($C104,FIXTURES!$B$2:$B$23,0),0),IF(HLOOKUP(J$2+1,FIXTURES!$C$2:$NC$23,MATCH($C104,FIXTURES!$B$2:$B$23,0),0)="",HLOOKUP(J$2,FIXTURES!$C$2:$NC$23,MATCH($C104,FIXTURES!$B$2:$B$23,0),0),HLOOKUP(J$2+1,FIXTURES!$C$2:$NC$23,MATCH($C104,FIXTURES!$B$2:$B$23,0),0))))</f>
        <v>Bolton</v>
      </c>
      <c r="K104" s="70" t="str">
        <f>IF(K$1="SAT",IF(AND(HLOOKUP(K$2,FIXTURES!$C$2:$NC$23,MATCH($C104,FIXTURES!$B$2:$B$23,0),0)="",HLOOKUP(K$2+1,FIXTURES!$C$2:$NC$23,MATCH($C104,FIXTURES!$B$2:$B$23,0),0)="",HLOOKUP(K$2+2,FIXTURES!$C$2:$NC$23,MATCH($C104,FIXTURES!$B$2:$B$23,0),0)=""),HLOOKUP(K$2-1,FIXTURES!$C$2:$NC$23,MATCH($C104,FIXTURES!$B$2:$B$23,0),0),IF(AND(HLOOKUP(K$2,FIXTURES!$C$2:$NC$23,MATCH($C104,FIXTURES!$B$2:$B$23,0),0)="",HLOOKUP(K$2+1,FIXTURES!$C$2:$NC$23,MATCH($C104,FIXTURES!$B$2:$B$23,0),0)=""),HLOOKUP(K$2+2,FIXTURES!$C$2:$NC$23,MATCH($C104,FIXTURES!$B$2:$B$23,0),0),IF(HLOOKUP(K$2+1,FIXTURES!$C$2:$NC$23,MATCH($C104,FIXTURES!$B$2:$B$23,0),0)="",HLOOKUP(K$2,FIXTURES!$C$2:$NC$23,MATCH($C104,FIXTURES!$B$2:$B$23,0),0),HLOOKUP(K$2+1,FIXTURES!$C$2:$NC$23,MATCH($C104,FIXTURES!$B$2:$B$23,0),0)))),IF(AND(HLOOKUP(K$2,FIXTURES!$C$2:$NC$23,MATCH($C104,FIXTURES!$B$2:$B$23,0),0)="",HLOOKUP(K$2+1,FIXTURES!$C$2:$NC$23,MATCH($C104,FIXTURES!$B$2:$B$23,0),0)=""),HLOOKUP(K$2+2,FIXTURES!$C$2:$NC$23,MATCH($C104,FIXTURES!$B$2:$B$23,0),0),IF(HLOOKUP(K$2+1,FIXTURES!$C$2:$NC$23,MATCH($C104,FIXTURES!$B$2:$B$23,0),0)="",HLOOKUP(K$2,FIXTURES!$C$2:$NC$23,MATCH($C104,FIXTURES!$B$2:$B$23,0),0),HLOOKUP(K$2+1,FIXTURES!$C$2:$NC$23,MATCH($C104,FIXTURES!$B$2:$B$23,0),0))))</f>
        <v>WHU</v>
      </c>
      <c r="L104" s="70" t="str">
        <f>IF(L$1="SAT",IF(AND(HLOOKUP(L$2,FIXTURES!$C$2:$NC$23,MATCH($C104,FIXTURES!$B$2:$B$23,0),0)="",HLOOKUP(L$2+1,FIXTURES!$C$2:$NC$23,MATCH($C104,FIXTURES!$B$2:$B$23,0),0)="",HLOOKUP(L$2+2,FIXTURES!$C$2:$NC$23,MATCH($C104,FIXTURES!$B$2:$B$23,0),0)=""),HLOOKUP(L$2-1,FIXTURES!$C$2:$NC$23,MATCH($C104,FIXTURES!$B$2:$B$23,0),0),IF(AND(HLOOKUP(L$2,FIXTURES!$C$2:$NC$23,MATCH($C104,FIXTURES!$B$2:$B$23,0),0)="",HLOOKUP(L$2+1,FIXTURES!$C$2:$NC$23,MATCH($C104,FIXTURES!$B$2:$B$23,0),0)=""),HLOOKUP(L$2+2,FIXTURES!$C$2:$NC$23,MATCH($C104,FIXTURES!$B$2:$B$23,0),0),IF(HLOOKUP(L$2+1,FIXTURES!$C$2:$NC$23,MATCH($C104,FIXTURES!$B$2:$B$23,0),0)="",HLOOKUP(L$2,FIXTURES!$C$2:$NC$23,MATCH($C104,FIXTURES!$B$2:$B$23,0),0),HLOOKUP(L$2+1,FIXTURES!$C$2:$NC$23,MATCH($C104,FIXTURES!$B$2:$B$23,0),0)))),IF(AND(HLOOKUP(L$2,FIXTURES!$C$2:$NC$23,MATCH($C104,FIXTURES!$B$2:$B$23,0),0)="",HLOOKUP(L$2+1,FIXTURES!$C$2:$NC$23,MATCH($C104,FIXTURES!$B$2:$B$23,0),0)=""),HLOOKUP(L$2+2,FIXTURES!$C$2:$NC$23,MATCH($C104,FIXTURES!$B$2:$B$23,0),0),IF(HLOOKUP(L$2+1,FIXTURES!$C$2:$NC$23,MATCH($C104,FIXTURES!$B$2:$B$23,0),0)="",HLOOKUP(L$2,FIXTURES!$C$2:$NC$23,MATCH($C104,FIXTURES!$B$2:$B$23,0),0),HLOOKUP(L$2+1,FIXTURES!$C$2:$NC$23,MATCH($C104,FIXTURES!$B$2:$B$23,0),0))))</f>
        <v>ars</v>
      </c>
      <c r="M104" s="70" t="str">
        <f>IF(M$1="SAT",IF(AND(HLOOKUP(M$2,FIXTURES!$C$2:$NC$23,MATCH($C104,FIXTURES!$B$2:$B$23,0),0)="",HLOOKUP(M$2+1,FIXTURES!$C$2:$NC$23,MATCH($C104,FIXTURES!$B$2:$B$23,0),0)="",HLOOKUP(M$2+2,FIXTURES!$C$2:$NC$23,MATCH($C104,FIXTURES!$B$2:$B$23,0),0)=""),HLOOKUP(M$2-1,FIXTURES!$C$2:$NC$23,MATCH($C104,FIXTURES!$B$2:$B$23,0),0),IF(AND(HLOOKUP(M$2,FIXTURES!$C$2:$NC$23,MATCH($C104,FIXTURES!$B$2:$B$23,0),0)="",HLOOKUP(M$2+1,FIXTURES!$C$2:$NC$23,MATCH($C104,FIXTURES!$B$2:$B$23,0),0)=""),HLOOKUP(M$2+2,FIXTURES!$C$2:$NC$23,MATCH($C104,FIXTURES!$B$2:$B$23,0),0),IF(HLOOKUP(M$2+1,FIXTURES!$C$2:$NC$23,MATCH($C104,FIXTURES!$B$2:$B$23,0),0)="",HLOOKUP(M$2,FIXTURES!$C$2:$NC$23,MATCH($C104,FIXTURES!$B$2:$B$23,0),0),HLOOKUP(M$2+1,FIXTURES!$C$2:$NC$23,MATCH($C104,FIXTURES!$B$2:$B$23,0),0)))),IF(AND(HLOOKUP(M$2,FIXTURES!$C$2:$NC$23,MATCH($C104,FIXTURES!$B$2:$B$23,0),0)="",HLOOKUP(M$2+1,FIXTURES!$C$2:$NC$23,MATCH($C104,FIXTURES!$B$2:$B$23,0),0)=""),HLOOKUP(M$2+2,FIXTURES!$C$2:$NC$23,MATCH($C104,FIXTURES!$B$2:$B$23,0),0),IF(HLOOKUP(M$2+1,FIXTURES!$C$2:$NC$23,MATCH($C104,FIXTURES!$B$2:$B$23,0),0)="",HLOOKUP(M$2,FIXTURES!$C$2:$NC$23,MATCH($C104,FIXTURES!$B$2:$B$23,0),0),HLOOKUP(M$2+1,FIXTURES!$C$2:$NC$23,MATCH($C104,FIXTURES!$B$2:$B$23,0),0))))</f>
        <v>MCI</v>
      </c>
      <c r="N104" s="70" t="str">
        <f>IF(N$1="SAT",IF(AND(HLOOKUP(N$2,FIXTURES!$C$2:$NC$23,MATCH($C104,FIXTURES!$B$2:$B$23,0),0)="",HLOOKUP(N$2+1,FIXTURES!$C$2:$NC$23,MATCH($C104,FIXTURES!$B$2:$B$23,0),0)="",HLOOKUP(N$2+2,FIXTURES!$C$2:$NC$23,MATCH($C104,FIXTURES!$B$2:$B$23,0),0)=""),HLOOKUP(N$2-1,FIXTURES!$C$2:$NC$23,MATCH($C104,FIXTURES!$B$2:$B$23,0),0),IF(AND(HLOOKUP(N$2,FIXTURES!$C$2:$NC$23,MATCH($C104,FIXTURES!$B$2:$B$23,0),0)="",HLOOKUP(N$2+1,FIXTURES!$C$2:$NC$23,MATCH($C104,FIXTURES!$B$2:$B$23,0),0)=""),HLOOKUP(N$2+2,FIXTURES!$C$2:$NC$23,MATCH($C104,FIXTURES!$B$2:$B$23,0),0),IF(HLOOKUP(N$2+1,FIXTURES!$C$2:$NC$23,MATCH($C104,FIXTURES!$B$2:$B$23,0),0)="",HLOOKUP(N$2,FIXTURES!$C$2:$NC$23,MATCH($C104,FIXTURES!$B$2:$B$23,0),0),HLOOKUP(N$2+1,FIXTURES!$C$2:$NC$23,MATCH($C104,FIXTURES!$B$2:$B$23,0),0)))),IF(AND(HLOOKUP(N$2,FIXTURES!$C$2:$NC$23,MATCH($C104,FIXTURES!$B$2:$B$23,0),0)="",HLOOKUP(N$2+1,FIXTURES!$C$2:$NC$23,MATCH($C104,FIXTURES!$B$2:$B$23,0),0)=""),HLOOKUP(N$2+2,FIXTURES!$C$2:$NC$23,MATCH($C104,FIXTURES!$B$2:$B$23,0),0),IF(HLOOKUP(N$2+1,FIXTURES!$C$2:$NC$23,MATCH($C104,FIXTURES!$B$2:$B$23,0),0)="",HLOOKUP(N$2,FIXTURES!$C$2:$NC$23,MATCH($C104,FIXTURES!$B$2:$B$23,0),0),HLOOKUP(N$2+1,FIXTURES!$C$2:$NC$23,MATCH($C104,FIXTURES!$B$2:$B$23,0),0))))</f>
        <v/>
      </c>
      <c r="O104" s="70" t="str">
        <f>IF(O$1="SAT",IF(AND(HLOOKUP(O$2,FIXTURES!$C$2:$NC$23,MATCH($C104,FIXTURES!$B$2:$B$23,0),0)="",HLOOKUP(O$2+1,FIXTURES!$C$2:$NC$23,MATCH($C104,FIXTURES!$B$2:$B$23,0),0)="",HLOOKUP(O$2+2,FIXTURES!$C$2:$NC$23,MATCH($C104,FIXTURES!$B$2:$B$23,0),0)=""),HLOOKUP(O$2-1,FIXTURES!$C$2:$NC$23,MATCH($C104,FIXTURES!$B$2:$B$23,0),0),IF(AND(HLOOKUP(O$2,FIXTURES!$C$2:$NC$23,MATCH($C104,FIXTURES!$B$2:$B$23,0),0)="",HLOOKUP(O$2+1,FIXTURES!$C$2:$NC$23,MATCH($C104,FIXTURES!$B$2:$B$23,0),0)=""),HLOOKUP(O$2+2,FIXTURES!$C$2:$NC$23,MATCH($C104,FIXTURES!$B$2:$B$23,0),0),IF(HLOOKUP(O$2+1,FIXTURES!$C$2:$NC$23,MATCH($C104,FIXTURES!$B$2:$B$23,0),0)="",HLOOKUP(O$2,FIXTURES!$C$2:$NC$23,MATCH($C104,FIXTURES!$B$2:$B$23,0),0),HLOOKUP(O$2+1,FIXTURES!$C$2:$NC$23,MATCH($C104,FIXTURES!$B$2:$B$23,0),0)))),IF(AND(HLOOKUP(O$2,FIXTURES!$C$2:$NC$23,MATCH($C104,FIXTURES!$B$2:$B$23,0),0)="",HLOOKUP(O$2+1,FIXTURES!$C$2:$NC$23,MATCH($C104,FIXTURES!$B$2:$B$23,0),0)=""),HLOOKUP(O$2+2,FIXTURES!$C$2:$NC$23,MATCH($C104,FIXTURES!$B$2:$B$23,0),0),IF(HLOOKUP(O$2+1,FIXTURES!$C$2:$NC$23,MATCH($C104,FIXTURES!$B$2:$B$23,0),0)="",HLOOKUP(O$2,FIXTURES!$C$2:$NC$23,MATCH($C104,FIXTURES!$B$2:$B$23,0),0),HLOOKUP(O$2+1,FIXTURES!$C$2:$NC$23,MATCH($C104,FIXTURES!$B$2:$B$23,0),0))))</f>
        <v/>
      </c>
      <c r="P104" s="70" t="str">
        <f>IF(P$1="SAT",IF(AND(HLOOKUP(P$2,FIXTURES!$C$2:$NC$23,MATCH($C104,FIXTURES!$B$2:$B$23,0),0)="",HLOOKUP(P$2+1,FIXTURES!$C$2:$NC$23,MATCH($C104,FIXTURES!$B$2:$B$23,0),0)="",HLOOKUP(P$2+2,FIXTURES!$C$2:$NC$23,MATCH($C104,FIXTURES!$B$2:$B$23,0),0)=""),HLOOKUP(P$2-1,FIXTURES!$C$2:$NC$23,MATCH($C104,FIXTURES!$B$2:$B$23,0),0),IF(AND(HLOOKUP(P$2,FIXTURES!$C$2:$NC$23,MATCH($C104,FIXTURES!$B$2:$B$23,0),0)="",HLOOKUP(P$2+1,FIXTURES!$C$2:$NC$23,MATCH($C104,FIXTURES!$B$2:$B$23,0),0)=""),HLOOKUP(P$2+2,FIXTURES!$C$2:$NC$23,MATCH($C104,FIXTURES!$B$2:$B$23,0),0),IF(HLOOKUP(P$2+1,FIXTURES!$C$2:$NC$23,MATCH($C104,FIXTURES!$B$2:$B$23,0),0)="",HLOOKUP(P$2,FIXTURES!$C$2:$NC$23,MATCH($C104,FIXTURES!$B$2:$B$23,0),0),HLOOKUP(P$2+1,FIXTURES!$C$2:$NC$23,MATCH($C104,FIXTURES!$B$2:$B$23,0),0)))),IF(AND(HLOOKUP(P$2,FIXTURES!$C$2:$NC$23,MATCH($C104,FIXTURES!$B$2:$B$23,0),0)="",HLOOKUP(P$2+1,FIXTURES!$C$2:$NC$23,MATCH($C104,FIXTURES!$B$2:$B$23,0),0)=""),HLOOKUP(P$2+2,FIXTURES!$C$2:$NC$23,MATCH($C104,FIXTURES!$B$2:$B$23,0),0),IF(HLOOKUP(P$2+1,FIXTURES!$C$2:$NC$23,MATCH($C104,FIXTURES!$B$2:$B$23,0),0)="",HLOOKUP(P$2,FIXTURES!$C$2:$NC$23,MATCH($C104,FIXTURES!$B$2:$B$23,0),0),HLOOKUP(P$2+1,FIXTURES!$C$2:$NC$23,MATCH($C104,FIXTURES!$B$2:$B$23,0),0))))</f>
        <v/>
      </c>
      <c r="Q104" s="70" t="str">
        <f>IF(Q$1="SAT",IF(AND(HLOOKUP(Q$2,FIXTURES!$C$2:$NC$23,MATCH($C104,FIXTURES!$B$2:$B$23,0),0)="",HLOOKUP(Q$2+1,FIXTURES!$C$2:$NC$23,MATCH($C104,FIXTURES!$B$2:$B$23,0),0)="",HLOOKUP(Q$2+2,FIXTURES!$C$2:$NC$23,MATCH($C104,FIXTURES!$B$2:$B$23,0),0)=""),HLOOKUP(Q$2-1,FIXTURES!$C$2:$NC$23,MATCH($C104,FIXTURES!$B$2:$B$23,0),0),IF(AND(HLOOKUP(Q$2,FIXTURES!$C$2:$NC$23,MATCH($C104,FIXTURES!$B$2:$B$23,0),0)="",HLOOKUP(Q$2+1,FIXTURES!$C$2:$NC$23,MATCH($C104,FIXTURES!$B$2:$B$23,0),0)=""),HLOOKUP(Q$2+2,FIXTURES!$C$2:$NC$23,MATCH($C104,FIXTURES!$B$2:$B$23,0),0),IF(HLOOKUP(Q$2+1,FIXTURES!$C$2:$NC$23,MATCH($C104,FIXTURES!$B$2:$B$23,0),0)="",HLOOKUP(Q$2,FIXTURES!$C$2:$NC$23,MATCH($C104,FIXTURES!$B$2:$B$23,0),0),HLOOKUP(Q$2+1,FIXTURES!$C$2:$NC$23,MATCH($C104,FIXTURES!$B$2:$B$23,0),0)))),IF(AND(HLOOKUP(Q$2,FIXTURES!$C$2:$NC$23,MATCH($C104,FIXTURES!$B$2:$B$23,0),0)="",HLOOKUP(Q$2+1,FIXTURES!$C$2:$NC$23,MATCH($C104,FIXTURES!$B$2:$B$23,0),0)=""),HLOOKUP(Q$2+2,FIXTURES!$C$2:$NC$23,MATCH($C104,FIXTURES!$B$2:$B$23,0),0),IF(HLOOKUP(Q$2+1,FIXTURES!$C$2:$NC$23,MATCH($C104,FIXTURES!$B$2:$B$23,0),0)="",HLOOKUP(Q$2,FIXTURES!$C$2:$NC$23,MATCH($C104,FIXTURES!$B$2:$B$23,0),0),HLOOKUP(Q$2+1,FIXTURES!$C$2:$NC$23,MATCH($C104,FIXTURES!$B$2:$B$23,0),0))))</f>
        <v>SOU</v>
      </c>
      <c r="R104" s="70" t="str">
        <f>IF(R$1="SAT",IF(AND(HLOOKUP(R$2,FIXTURES!$C$2:$NC$23,MATCH($C104,FIXTURES!$B$2:$B$23,0),0)="",HLOOKUP(R$2+1,FIXTURES!$C$2:$NC$23,MATCH($C104,FIXTURES!$B$2:$B$23,0),0)="",HLOOKUP(R$2+2,FIXTURES!$C$2:$NC$23,MATCH($C104,FIXTURES!$B$2:$B$23,0),0)=""),HLOOKUP(R$2-1,FIXTURES!$C$2:$NC$23,MATCH($C104,FIXTURES!$B$2:$B$23,0),0),IF(AND(HLOOKUP(R$2,FIXTURES!$C$2:$NC$23,MATCH($C104,FIXTURES!$B$2:$B$23,0),0)="",HLOOKUP(R$2+1,FIXTURES!$C$2:$NC$23,MATCH($C104,FIXTURES!$B$2:$B$23,0),0)=""),HLOOKUP(R$2+2,FIXTURES!$C$2:$NC$23,MATCH($C104,FIXTURES!$B$2:$B$23,0),0),IF(HLOOKUP(R$2+1,FIXTURES!$C$2:$NC$23,MATCH($C104,FIXTURES!$B$2:$B$23,0),0)="",HLOOKUP(R$2,FIXTURES!$C$2:$NC$23,MATCH($C104,FIXTURES!$B$2:$B$23,0),0),HLOOKUP(R$2+1,FIXTURES!$C$2:$NC$23,MATCH($C104,FIXTURES!$B$2:$B$23,0),0)))),IF(AND(HLOOKUP(R$2,FIXTURES!$C$2:$NC$23,MATCH($C104,FIXTURES!$B$2:$B$23,0),0)="",HLOOKUP(R$2+1,FIXTURES!$C$2:$NC$23,MATCH($C104,FIXTURES!$B$2:$B$23,0),0)=""),HLOOKUP(R$2+2,FIXTURES!$C$2:$NC$23,MATCH($C104,FIXTURES!$B$2:$B$23,0),0),IF(HLOOKUP(R$2+1,FIXTURES!$C$2:$NC$23,MATCH($C104,FIXTURES!$B$2:$B$23,0),0)="",HLOOKUP(R$2,FIXTURES!$C$2:$NC$23,MATCH($C104,FIXTURES!$B$2:$B$23,0),0),HLOOKUP(R$2+1,FIXTURES!$C$2:$NC$23,MATCH($C104,FIXTURES!$B$2:$B$23,0),0))))</f>
        <v/>
      </c>
      <c r="S104" s="70" t="str">
        <f>IF(S$1="SAT",IF(AND(HLOOKUP(S$2,FIXTURES!$C$2:$NC$23,MATCH($C104,FIXTURES!$B$2:$B$23,0),0)="",HLOOKUP(S$2+1,FIXTURES!$C$2:$NC$23,MATCH($C104,FIXTURES!$B$2:$B$23,0),0)="",HLOOKUP(S$2+2,FIXTURES!$C$2:$NC$23,MATCH($C104,FIXTURES!$B$2:$B$23,0),0)=""),HLOOKUP(S$2-1,FIXTURES!$C$2:$NC$23,MATCH($C104,FIXTURES!$B$2:$B$23,0),0),IF(AND(HLOOKUP(S$2,FIXTURES!$C$2:$NC$23,MATCH($C104,FIXTURES!$B$2:$B$23,0),0)="",HLOOKUP(S$2+1,FIXTURES!$C$2:$NC$23,MATCH($C104,FIXTURES!$B$2:$B$23,0),0)=""),HLOOKUP(S$2+2,FIXTURES!$C$2:$NC$23,MATCH($C104,FIXTURES!$B$2:$B$23,0),0),IF(HLOOKUP(S$2+1,FIXTURES!$C$2:$NC$23,MATCH($C104,FIXTURES!$B$2:$B$23,0),0)="",HLOOKUP(S$2,FIXTURES!$C$2:$NC$23,MATCH($C104,FIXTURES!$B$2:$B$23,0),0),HLOOKUP(S$2+1,FIXTURES!$C$2:$NC$23,MATCH($C104,FIXTURES!$B$2:$B$23,0),0)))),IF(AND(HLOOKUP(S$2,FIXTURES!$C$2:$NC$23,MATCH($C104,FIXTURES!$B$2:$B$23,0),0)="",HLOOKUP(S$2+1,FIXTURES!$C$2:$NC$23,MATCH($C104,FIXTURES!$B$2:$B$23,0),0)=""),HLOOKUP(S$2+2,FIXTURES!$C$2:$NC$23,MATCH($C104,FIXTURES!$B$2:$B$23,0),0),IF(HLOOKUP(S$2+1,FIXTURES!$C$2:$NC$23,MATCH($C104,FIXTURES!$B$2:$B$23,0),0)="",HLOOKUP(S$2,FIXTURES!$C$2:$NC$23,MATCH($C104,FIXTURES!$B$2:$B$23,0),0),HLOOKUP(S$2+1,FIXTURES!$C$2:$NC$23,MATCH($C104,FIXTURES!$B$2:$B$23,0),0))))</f>
        <v/>
      </c>
      <c r="T104" s="70" t="str">
        <f>IF(T$1="SAT",IF(AND(HLOOKUP(T$2,FIXTURES!$C$2:$NC$23,MATCH($C104,FIXTURES!$B$2:$B$23,0),0)="",HLOOKUP(T$2+1,FIXTURES!$C$2:$NC$23,MATCH($C104,FIXTURES!$B$2:$B$23,0),0)="",HLOOKUP(T$2+2,FIXTURES!$C$2:$NC$23,MATCH($C104,FIXTURES!$B$2:$B$23,0),0)=""),HLOOKUP(T$2-1,FIXTURES!$C$2:$NC$23,MATCH($C104,FIXTURES!$B$2:$B$23,0),0),IF(AND(HLOOKUP(T$2,FIXTURES!$C$2:$NC$23,MATCH($C104,FIXTURES!$B$2:$B$23,0),0)="",HLOOKUP(T$2+1,FIXTURES!$C$2:$NC$23,MATCH($C104,FIXTURES!$B$2:$B$23,0),0)=""),HLOOKUP(T$2+2,FIXTURES!$C$2:$NC$23,MATCH($C104,FIXTURES!$B$2:$B$23,0),0),IF(HLOOKUP(T$2+1,FIXTURES!$C$2:$NC$23,MATCH($C104,FIXTURES!$B$2:$B$23,0),0)="",HLOOKUP(T$2,FIXTURES!$C$2:$NC$23,MATCH($C104,FIXTURES!$B$2:$B$23,0),0),HLOOKUP(T$2+1,FIXTURES!$C$2:$NC$23,MATCH($C104,FIXTURES!$B$2:$B$23,0),0)))),IF(AND(HLOOKUP(T$2,FIXTURES!$C$2:$NC$23,MATCH($C104,FIXTURES!$B$2:$B$23,0),0)="",HLOOKUP(T$2+1,FIXTURES!$C$2:$NC$23,MATCH($C104,FIXTURES!$B$2:$B$23,0),0)=""),HLOOKUP(T$2+2,FIXTURES!$C$2:$NC$23,MATCH($C104,FIXTURES!$B$2:$B$23,0),0),IF(HLOOKUP(T$2+1,FIXTURES!$C$2:$NC$23,MATCH($C104,FIXTURES!$B$2:$B$23,0),0)="",HLOOKUP(T$2,FIXTURES!$C$2:$NC$23,MATCH($C104,FIXTURES!$B$2:$B$23,0),0),HLOOKUP(T$2+1,FIXTURES!$C$2:$NC$23,MATCH($C104,FIXTURES!$B$2:$B$23,0),0))))</f>
        <v/>
      </c>
      <c r="U104" s="70" t="str">
        <f>IF(U$1="SAT",IF(AND(HLOOKUP(U$2,FIXTURES!$C$2:$NC$23,MATCH($C104,FIXTURES!$B$2:$B$23,0),0)="",HLOOKUP(U$2+1,FIXTURES!$C$2:$NC$23,MATCH($C104,FIXTURES!$B$2:$B$23,0),0)="",HLOOKUP(U$2+2,FIXTURES!$C$2:$NC$23,MATCH($C104,FIXTURES!$B$2:$B$23,0),0)=""),HLOOKUP(U$2-1,FIXTURES!$C$2:$NC$23,MATCH($C104,FIXTURES!$B$2:$B$23,0),0),IF(AND(HLOOKUP(U$2,FIXTURES!$C$2:$NC$23,MATCH($C104,FIXTURES!$B$2:$B$23,0),0)="",HLOOKUP(U$2+1,FIXTURES!$C$2:$NC$23,MATCH($C104,FIXTURES!$B$2:$B$23,0),0)=""),HLOOKUP(U$2+2,FIXTURES!$C$2:$NC$23,MATCH($C104,FIXTURES!$B$2:$B$23,0),0),IF(HLOOKUP(U$2+1,FIXTURES!$C$2:$NC$23,MATCH($C104,FIXTURES!$B$2:$B$23,0),0)="",HLOOKUP(U$2,FIXTURES!$C$2:$NC$23,MATCH($C104,FIXTURES!$B$2:$B$23,0),0),HLOOKUP(U$2+1,FIXTURES!$C$2:$NC$23,MATCH($C104,FIXTURES!$B$2:$B$23,0),0)))),IF(AND(HLOOKUP(U$2,FIXTURES!$C$2:$NC$23,MATCH($C104,FIXTURES!$B$2:$B$23,0),0)="",HLOOKUP(U$2+1,FIXTURES!$C$2:$NC$23,MATCH($C104,FIXTURES!$B$2:$B$23,0),0)=""),HLOOKUP(U$2+2,FIXTURES!$C$2:$NC$23,MATCH($C104,FIXTURES!$B$2:$B$23,0),0),IF(HLOOKUP(U$2+1,FIXTURES!$C$2:$NC$23,MATCH($C104,FIXTURES!$B$2:$B$23,0),0)="",HLOOKUP(U$2,FIXTURES!$C$2:$NC$23,MATCH($C104,FIXTURES!$B$2:$B$23,0),0),HLOOKUP(U$2+1,FIXTURES!$C$2:$NC$23,MATCH($C104,FIXTURES!$B$2:$B$23,0),0))))</f>
        <v>lee</v>
      </c>
      <c r="V104" s="70" t="str">
        <f>IF(V$1="SAT",IF(AND(HLOOKUP(V$2,FIXTURES!$C$2:$NC$23,MATCH($C104,FIXTURES!$B$2:$B$23,0),0)="",HLOOKUP(V$2+1,FIXTURES!$C$2:$NC$23,MATCH($C104,FIXTURES!$B$2:$B$23,0),0)="",HLOOKUP(V$2+2,FIXTURES!$C$2:$NC$23,MATCH($C104,FIXTURES!$B$2:$B$23,0),0)=""),HLOOKUP(V$2-1,FIXTURES!$C$2:$NC$23,MATCH($C104,FIXTURES!$B$2:$B$23,0),0),IF(AND(HLOOKUP(V$2,FIXTURES!$C$2:$NC$23,MATCH($C104,FIXTURES!$B$2:$B$23,0),0)="",HLOOKUP(V$2+1,FIXTURES!$C$2:$NC$23,MATCH($C104,FIXTURES!$B$2:$B$23,0),0)=""),HLOOKUP(V$2+2,FIXTURES!$C$2:$NC$23,MATCH($C104,FIXTURES!$B$2:$B$23,0),0),IF(HLOOKUP(V$2+1,FIXTURES!$C$2:$NC$23,MATCH($C104,FIXTURES!$B$2:$B$23,0),0)="",HLOOKUP(V$2,FIXTURES!$C$2:$NC$23,MATCH($C104,FIXTURES!$B$2:$B$23,0),0),HLOOKUP(V$2+1,FIXTURES!$C$2:$NC$23,MATCH($C104,FIXTURES!$B$2:$B$23,0),0)))),IF(AND(HLOOKUP(V$2,FIXTURES!$C$2:$NC$23,MATCH($C104,FIXTURES!$B$2:$B$23,0),0)="",HLOOKUP(V$2+1,FIXTURES!$C$2:$NC$23,MATCH($C104,FIXTURES!$B$2:$B$23,0),0)=""),HLOOKUP(V$2+2,FIXTURES!$C$2:$NC$23,MATCH($C104,FIXTURES!$B$2:$B$23,0),0),IF(HLOOKUP(V$2+1,FIXTURES!$C$2:$NC$23,MATCH($C104,FIXTURES!$B$2:$B$23,0),0)="",HLOOKUP(V$2,FIXTURES!$C$2:$NC$23,MATCH($C104,FIXTURES!$B$2:$B$23,0),0),HLOOKUP(V$2+1,FIXTURES!$C$2:$NC$23,MATCH($C104,FIXTURES!$B$2:$B$23,0),0))))</f>
        <v/>
      </c>
      <c r="W104" s="70" t="str">
        <f>IF(W$1="SAT",IF(AND(HLOOKUP(W$2,FIXTURES!$C$2:$NC$23,MATCH($C104,FIXTURES!$B$2:$B$23,0),0)="",HLOOKUP(W$2+1,FIXTURES!$C$2:$NC$23,MATCH($C104,FIXTURES!$B$2:$B$23,0),0)="",HLOOKUP(W$2+2,FIXTURES!$C$2:$NC$23,MATCH($C104,FIXTURES!$B$2:$B$23,0),0)=""),HLOOKUP(W$2-1,FIXTURES!$C$2:$NC$23,MATCH($C104,FIXTURES!$B$2:$B$23,0),0),IF(AND(HLOOKUP(W$2,FIXTURES!$C$2:$NC$23,MATCH($C104,FIXTURES!$B$2:$B$23,0),0)="",HLOOKUP(W$2+1,FIXTURES!$C$2:$NC$23,MATCH($C104,FIXTURES!$B$2:$B$23,0),0)=""),HLOOKUP(W$2+2,FIXTURES!$C$2:$NC$23,MATCH($C104,FIXTURES!$B$2:$B$23,0),0),IF(HLOOKUP(W$2+1,FIXTURES!$C$2:$NC$23,MATCH($C104,FIXTURES!$B$2:$B$23,0),0)="",HLOOKUP(W$2,FIXTURES!$C$2:$NC$23,MATCH($C104,FIXTURES!$B$2:$B$23,0),0),HLOOKUP(W$2+1,FIXTURES!$C$2:$NC$23,MATCH($C104,FIXTURES!$B$2:$B$23,0),0)))),IF(AND(HLOOKUP(W$2,FIXTURES!$C$2:$NC$23,MATCH($C104,FIXTURES!$B$2:$B$23,0),0)="",HLOOKUP(W$2+1,FIXTURES!$C$2:$NC$23,MATCH($C104,FIXTURES!$B$2:$B$23,0),0)=""),HLOOKUP(W$2+2,FIXTURES!$C$2:$NC$23,MATCH($C104,FIXTURES!$B$2:$B$23,0),0),IF(HLOOKUP(W$2+1,FIXTURES!$C$2:$NC$23,MATCH($C104,FIXTURES!$B$2:$B$23,0),0)="",HLOOKUP(W$2,FIXTURES!$C$2:$NC$23,MATCH($C104,FIXTURES!$B$2:$B$23,0),0),HLOOKUP(W$2+1,FIXTURES!$C$2:$NC$23,MATCH($C104,FIXTURES!$B$2:$B$23,0),0))))</f>
        <v>nfo</v>
      </c>
      <c r="X104" s="70" t="str">
        <f>IF(X$1="SAT",IF(AND(HLOOKUP(X$2,FIXTURES!$C$2:$NC$23,MATCH($C104,FIXTURES!$B$2:$B$23,0),0)="",HLOOKUP(X$2+1,FIXTURES!$C$2:$NC$23,MATCH($C104,FIXTURES!$B$2:$B$23,0),0)="",HLOOKUP(X$2+2,FIXTURES!$C$2:$NC$23,MATCH($C104,FIXTURES!$B$2:$B$23,0),0)=""),HLOOKUP(X$2-1,FIXTURES!$C$2:$NC$23,MATCH($C104,FIXTURES!$B$2:$B$23,0),0),IF(AND(HLOOKUP(X$2,FIXTURES!$C$2:$NC$23,MATCH($C104,FIXTURES!$B$2:$B$23,0),0)="",HLOOKUP(X$2+1,FIXTURES!$C$2:$NC$23,MATCH($C104,FIXTURES!$B$2:$B$23,0),0)=""),HLOOKUP(X$2+2,FIXTURES!$C$2:$NC$23,MATCH($C104,FIXTURES!$B$2:$B$23,0),0),IF(HLOOKUP(X$2+1,FIXTURES!$C$2:$NC$23,MATCH($C104,FIXTURES!$B$2:$B$23,0),0)="",HLOOKUP(X$2,FIXTURES!$C$2:$NC$23,MATCH($C104,FIXTURES!$B$2:$B$23,0),0),HLOOKUP(X$2+1,FIXTURES!$C$2:$NC$23,MATCH($C104,FIXTURES!$B$2:$B$23,0),0)))),IF(AND(HLOOKUP(X$2,FIXTURES!$C$2:$NC$23,MATCH($C104,FIXTURES!$B$2:$B$23,0),0)="",HLOOKUP(X$2+1,FIXTURES!$C$2:$NC$23,MATCH($C104,FIXTURES!$B$2:$B$23,0),0)=""),HLOOKUP(X$2+2,FIXTURES!$C$2:$NC$23,MATCH($C104,FIXTURES!$B$2:$B$23,0),0),IF(HLOOKUP(X$2+1,FIXTURES!$C$2:$NC$23,MATCH($C104,FIXTURES!$B$2:$B$23,0),0)="",HLOOKUP(X$2,FIXTURES!$C$2:$NC$23,MATCH($C104,FIXTURES!$B$2:$B$23,0),0),HLOOKUP(X$2+1,FIXTURES!$C$2:$NC$23,MATCH($C104,FIXTURES!$B$2:$B$23,0),0))))</f>
        <v/>
      </c>
      <c r="Y104" s="70" t="str">
        <f>IF(Y$1="SAT",IF(AND(HLOOKUP(Y$2,FIXTURES!$C$2:$NC$23,MATCH($C104,FIXTURES!$B$2:$B$23,0),0)="",HLOOKUP(Y$2+1,FIXTURES!$C$2:$NC$23,MATCH($C104,FIXTURES!$B$2:$B$23,0),0)="",HLOOKUP(Y$2+2,FIXTURES!$C$2:$NC$23,MATCH($C104,FIXTURES!$B$2:$B$23,0),0)=""),HLOOKUP(Y$2-1,FIXTURES!$C$2:$NC$23,MATCH($C104,FIXTURES!$B$2:$B$23,0),0),IF(AND(HLOOKUP(Y$2,FIXTURES!$C$2:$NC$23,MATCH($C104,FIXTURES!$B$2:$B$23,0),0)="",HLOOKUP(Y$2+1,FIXTURES!$C$2:$NC$23,MATCH($C104,FIXTURES!$B$2:$B$23,0),0)=""),HLOOKUP(Y$2+2,FIXTURES!$C$2:$NC$23,MATCH($C104,FIXTURES!$B$2:$B$23,0),0),IF(HLOOKUP(Y$2+1,FIXTURES!$C$2:$NC$23,MATCH($C104,FIXTURES!$B$2:$B$23,0),0)="",HLOOKUP(Y$2,FIXTURES!$C$2:$NC$23,MATCH($C104,FIXTURES!$B$2:$B$23,0),0),HLOOKUP(Y$2+1,FIXTURES!$C$2:$NC$23,MATCH($C104,FIXTURES!$B$2:$B$23,0),0)))),IF(AND(HLOOKUP(Y$2,FIXTURES!$C$2:$NC$23,MATCH($C104,FIXTURES!$B$2:$B$23,0),0)="",HLOOKUP(Y$2+1,FIXTURES!$C$2:$NC$23,MATCH($C104,FIXTURES!$B$2:$B$23,0),0)=""),HLOOKUP(Y$2+2,FIXTURES!$C$2:$NC$23,MATCH($C104,FIXTURES!$B$2:$B$23,0),0),IF(HLOOKUP(Y$2+1,FIXTURES!$C$2:$NC$23,MATCH($C104,FIXTURES!$B$2:$B$23,0),0)="",HLOOKUP(Y$2,FIXTURES!$C$2:$NC$23,MATCH($C104,FIXTURES!$B$2:$B$23,0),0),HLOOKUP(Y$2+1,FIXTURES!$C$2:$NC$23,MATCH($C104,FIXTURES!$B$2:$B$23,0),0))))</f>
        <v>CHE</v>
      </c>
      <c r="Z104" s="70" t="str">
        <f>IF(Z$1="SAT",IF(AND(HLOOKUP(Z$2,FIXTURES!$C$2:$NC$23,MATCH($C104,FIXTURES!$B$2:$B$23,0),0)="",HLOOKUP(Z$2+1,FIXTURES!$C$2:$NC$23,MATCH($C104,FIXTURES!$B$2:$B$23,0),0)="",HLOOKUP(Z$2+2,FIXTURES!$C$2:$NC$23,MATCH($C104,FIXTURES!$B$2:$B$23,0),0)=""),HLOOKUP(Z$2-1,FIXTURES!$C$2:$NC$23,MATCH($C104,FIXTURES!$B$2:$B$23,0),0),IF(AND(HLOOKUP(Z$2,FIXTURES!$C$2:$NC$23,MATCH($C104,FIXTURES!$B$2:$B$23,0),0)="",HLOOKUP(Z$2+1,FIXTURES!$C$2:$NC$23,MATCH($C104,FIXTURES!$B$2:$B$23,0),0)=""),HLOOKUP(Z$2+2,FIXTURES!$C$2:$NC$23,MATCH($C104,FIXTURES!$B$2:$B$23,0),0),IF(HLOOKUP(Z$2+1,FIXTURES!$C$2:$NC$23,MATCH($C104,FIXTURES!$B$2:$B$23,0),0)="",HLOOKUP(Z$2,FIXTURES!$C$2:$NC$23,MATCH($C104,FIXTURES!$B$2:$B$23,0),0),HLOOKUP(Z$2+1,FIXTURES!$C$2:$NC$23,MATCH($C104,FIXTURES!$B$2:$B$23,0),0)))),IF(AND(HLOOKUP(Z$2,FIXTURES!$C$2:$NC$23,MATCH($C104,FIXTURES!$B$2:$B$23,0),0)="",HLOOKUP(Z$2+1,FIXTURES!$C$2:$NC$23,MATCH($C104,FIXTURES!$B$2:$B$23,0),0)=""),HLOOKUP(Z$2+2,FIXTURES!$C$2:$NC$23,MATCH($C104,FIXTURES!$B$2:$B$23,0),0),IF(HLOOKUP(Z$2+1,FIXTURES!$C$2:$NC$23,MATCH($C104,FIXTURES!$B$2:$B$23,0),0)="",HLOOKUP(Z$2,FIXTURES!$C$2:$NC$23,MATCH($C104,FIXTURES!$B$2:$B$23,0),0),HLOOKUP(Z$2+1,FIXTURES!$C$2:$NC$23,MATCH($C104,FIXTURES!$B$2:$B$23,0),0))))</f>
        <v>ful</v>
      </c>
      <c r="AA104" s="70" t="str">
        <f>IF(AA$1="SAT",IF(AND(HLOOKUP(AA$2,FIXTURES!$C$2:$NC$23,MATCH($C104,FIXTURES!$B$2:$B$23,0),0)="",HLOOKUP(AA$2+1,FIXTURES!$C$2:$NC$23,MATCH($C104,FIXTURES!$B$2:$B$23,0),0)="",HLOOKUP(AA$2+2,FIXTURES!$C$2:$NC$23,MATCH($C104,FIXTURES!$B$2:$B$23,0),0)=""),HLOOKUP(AA$2-1,FIXTURES!$C$2:$NC$23,MATCH($C104,FIXTURES!$B$2:$B$23,0),0),IF(AND(HLOOKUP(AA$2,FIXTURES!$C$2:$NC$23,MATCH($C104,FIXTURES!$B$2:$B$23,0),0)="",HLOOKUP(AA$2+1,FIXTURES!$C$2:$NC$23,MATCH($C104,FIXTURES!$B$2:$B$23,0),0)=""),HLOOKUP(AA$2+2,FIXTURES!$C$2:$NC$23,MATCH($C104,FIXTURES!$B$2:$B$23,0),0),IF(HLOOKUP(AA$2+1,FIXTURES!$C$2:$NC$23,MATCH($C104,FIXTURES!$B$2:$B$23,0),0)="",HLOOKUP(AA$2,FIXTURES!$C$2:$NC$23,MATCH($C104,FIXTURES!$B$2:$B$23,0),0),HLOOKUP(AA$2+1,FIXTURES!$C$2:$NC$23,MATCH($C104,FIXTURES!$B$2:$B$23,0),0)))),IF(AND(HLOOKUP(AA$2,FIXTURES!$C$2:$NC$23,MATCH($C104,FIXTURES!$B$2:$B$23,0),0)="",HLOOKUP(AA$2+1,FIXTURES!$C$2:$NC$23,MATCH($C104,FIXTURES!$B$2:$B$23,0),0)=""),HLOOKUP(AA$2+2,FIXTURES!$C$2:$NC$23,MATCH($C104,FIXTURES!$B$2:$B$23,0),0),IF(HLOOKUP(AA$2+1,FIXTURES!$C$2:$NC$23,MATCH($C104,FIXTURES!$B$2:$B$23,0),0)="",HLOOKUP(AA$2,FIXTURES!$C$2:$NC$23,MATCH($C104,FIXTURES!$B$2:$B$23,0),0),HLOOKUP(AA$2+1,FIXTURES!$C$2:$NC$23,MATCH($C104,FIXTURES!$B$2:$B$23,0),0))))</f>
        <v>BRE</v>
      </c>
      <c r="AB104" s="70" t="str">
        <f>IF(AB$1="SAT",IF(AND(HLOOKUP(AB$2,FIXTURES!$C$2:$NC$23,MATCH($C104,FIXTURES!$B$2:$B$23,0),0)="",HLOOKUP(AB$2+1,FIXTURES!$C$2:$NC$23,MATCH($C104,FIXTURES!$B$2:$B$23,0),0)="",HLOOKUP(AB$2+2,FIXTURES!$C$2:$NC$23,MATCH($C104,FIXTURES!$B$2:$B$23,0),0)=""),HLOOKUP(AB$2-1,FIXTURES!$C$2:$NC$23,MATCH($C104,FIXTURES!$B$2:$B$23,0),0),IF(AND(HLOOKUP(AB$2,FIXTURES!$C$2:$NC$23,MATCH($C104,FIXTURES!$B$2:$B$23,0),0)="",HLOOKUP(AB$2+1,FIXTURES!$C$2:$NC$23,MATCH($C104,FIXTURES!$B$2:$B$23,0),0)=""),HLOOKUP(AB$2+2,FIXTURES!$C$2:$NC$23,MATCH($C104,FIXTURES!$B$2:$B$23,0),0),IF(HLOOKUP(AB$2+1,FIXTURES!$C$2:$NC$23,MATCH($C104,FIXTURES!$B$2:$B$23,0),0)="",HLOOKUP(AB$2,FIXTURES!$C$2:$NC$23,MATCH($C104,FIXTURES!$B$2:$B$23,0),0),HLOOKUP(AB$2+1,FIXTURES!$C$2:$NC$23,MATCH($C104,FIXTURES!$B$2:$B$23,0),0)))),IF(AND(HLOOKUP(AB$2,FIXTURES!$C$2:$NC$23,MATCH($C104,FIXTURES!$B$2:$B$23,0),0)="",HLOOKUP(AB$2+1,FIXTURES!$C$2:$NC$23,MATCH($C104,FIXTURES!$B$2:$B$23,0),0)=""),HLOOKUP(AB$2+2,FIXTURES!$C$2:$NC$23,MATCH($C104,FIXTURES!$B$2:$B$23,0),0),IF(HLOOKUP(AB$2+1,FIXTURES!$C$2:$NC$23,MATCH($C104,FIXTURES!$B$2:$B$23,0),0)="",HLOOKUP(AB$2,FIXTURES!$C$2:$NC$23,MATCH($C104,FIXTURES!$B$2:$B$23,0),0),HLOOKUP(AB$2+1,FIXTURES!$C$2:$NC$23,MATCH($C104,FIXTURES!$B$2:$B$23,0),0))))</f>
        <v/>
      </c>
      <c r="AC104" s="70" t="str">
        <f>IF(AC$1="SAT",IF(AND(HLOOKUP(AC$2,FIXTURES!$C$2:$NC$23,MATCH($C104,FIXTURES!$B$2:$B$23,0),0)="",HLOOKUP(AC$2+1,FIXTURES!$C$2:$NC$23,MATCH($C104,FIXTURES!$B$2:$B$23,0),0)="",HLOOKUP(AC$2+2,FIXTURES!$C$2:$NC$23,MATCH($C104,FIXTURES!$B$2:$B$23,0),0)=""),HLOOKUP(AC$2-1,FIXTURES!$C$2:$NC$23,MATCH($C104,FIXTURES!$B$2:$B$23,0),0),IF(AND(HLOOKUP(AC$2,FIXTURES!$C$2:$NC$23,MATCH($C104,FIXTURES!$B$2:$B$23,0),0)="",HLOOKUP(AC$2+1,FIXTURES!$C$2:$NC$23,MATCH($C104,FIXTURES!$B$2:$B$23,0),0)=""),HLOOKUP(AC$2+2,FIXTURES!$C$2:$NC$23,MATCH($C104,FIXTURES!$B$2:$B$23,0),0),IF(HLOOKUP(AC$2+1,FIXTURES!$C$2:$NC$23,MATCH($C104,FIXTURES!$B$2:$B$23,0),0)="",HLOOKUP(AC$2,FIXTURES!$C$2:$NC$23,MATCH($C104,FIXTURES!$B$2:$B$23,0),0),HLOOKUP(AC$2+1,FIXTURES!$C$2:$NC$23,MATCH($C104,FIXTURES!$B$2:$B$23,0),0)))),IF(AND(HLOOKUP(AC$2,FIXTURES!$C$2:$NC$23,MATCH($C104,FIXTURES!$B$2:$B$23,0),0)="",HLOOKUP(AC$2+1,FIXTURES!$C$2:$NC$23,MATCH($C104,FIXTURES!$B$2:$B$23,0),0)=""),HLOOKUP(AC$2+2,FIXTURES!$C$2:$NC$23,MATCH($C104,FIXTURES!$B$2:$B$23,0),0),IF(HLOOKUP(AC$2+1,FIXTURES!$C$2:$NC$23,MATCH($C104,FIXTURES!$B$2:$B$23,0),0)="",HLOOKUP(AC$2,FIXTURES!$C$2:$NC$23,MATCH($C104,FIXTURES!$B$2:$B$23,0),0),HLOOKUP(AC$2+1,FIXTURES!$C$2:$NC$23,MATCH($C104,FIXTURES!$B$2:$B$23,0),0))))</f>
        <v>new</v>
      </c>
      <c r="AD104" s="70" t="str">
        <f>IF(AD$1="SAT",IF(AND(HLOOKUP(AD$2,FIXTURES!$C$2:$NC$23,MATCH($C104,FIXTURES!$B$2:$B$23,0),0)="",HLOOKUP(AD$2+1,FIXTURES!$C$2:$NC$23,MATCH($C104,FIXTURES!$B$2:$B$23,0),0)="",HLOOKUP(AD$2+2,FIXTURES!$C$2:$NC$23,MATCH($C104,FIXTURES!$B$2:$B$23,0),0)=""),HLOOKUP(AD$2-1,FIXTURES!$C$2:$NC$23,MATCH($C104,FIXTURES!$B$2:$B$23,0),0),IF(AND(HLOOKUP(AD$2,FIXTURES!$C$2:$NC$23,MATCH($C104,FIXTURES!$B$2:$B$23,0),0)="",HLOOKUP(AD$2+1,FIXTURES!$C$2:$NC$23,MATCH($C104,FIXTURES!$B$2:$B$23,0),0)=""),HLOOKUP(AD$2+2,FIXTURES!$C$2:$NC$23,MATCH($C104,FIXTURES!$B$2:$B$23,0),0),IF(HLOOKUP(AD$2+1,FIXTURES!$C$2:$NC$23,MATCH($C104,FIXTURES!$B$2:$B$23,0),0)="",HLOOKUP(AD$2,FIXTURES!$C$2:$NC$23,MATCH($C104,FIXTURES!$B$2:$B$23,0),0),HLOOKUP(AD$2+1,FIXTURES!$C$2:$NC$23,MATCH($C104,FIXTURES!$B$2:$B$23,0),0)))),IF(AND(HLOOKUP(AD$2,FIXTURES!$C$2:$NC$23,MATCH($C104,FIXTURES!$B$2:$B$23,0),0)="",HLOOKUP(AD$2+1,FIXTURES!$C$2:$NC$23,MATCH($C104,FIXTURES!$B$2:$B$23,0),0)=""),HLOOKUP(AD$2+2,FIXTURES!$C$2:$NC$23,MATCH($C104,FIXTURES!$B$2:$B$23,0),0),IF(HLOOKUP(AD$2+1,FIXTURES!$C$2:$NC$23,MATCH($C104,FIXTURES!$B$2:$B$23,0),0)="",HLOOKUP(AD$2,FIXTURES!$C$2:$NC$23,MATCH($C104,FIXTURES!$B$2:$B$23,0),0),HLOOKUP(AD$2+1,FIXTURES!$C$2:$NC$23,MATCH($C104,FIXTURES!$B$2:$B$23,0),0))))</f>
        <v/>
      </c>
      <c r="AE104" s="70" t="str">
        <f>IF(AE$1="SAT",IF(AND(HLOOKUP(AE$2,FIXTURES!$C$2:$NC$23,MATCH($C104,FIXTURES!$B$2:$B$23,0),0)="",HLOOKUP(AE$2+1,FIXTURES!$C$2:$NC$23,MATCH($C104,FIXTURES!$B$2:$B$23,0),0)="",HLOOKUP(AE$2+2,FIXTURES!$C$2:$NC$23,MATCH($C104,FIXTURES!$B$2:$B$23,0),0)=""),HLOOKUP(AE$2-1,FIXTURES!$C$2:$NC$23,MATCH($C104,FIXTURES!$B$2:$B$23,0),0),IF(AND(HLOOKUP(AE$2,FIXTURES!$C$2:$NC$23,MATCH($C104,FIXTURES!$B$2:$B$23,0),0)="",HLOOKUP(AE$2+1,FIXTURES!$C$2:$NC$23,MATCH($C104,FIXTURES!$B$2:$B$23,0),0)=""),HLOOKUP(AE$2+2,FIXTURES!$C$2:$NC$23,MATCH($C104,FIXTURES!$B$2:$B$23,0),0),IF(HLOOKUP(AE$2+1,FIXTURES!$C$2:$NC$23,MATCH($C104,FIXTURES!$B$2:$B$23,0),0)="",HLOOKUP(AE$2,FIXTURES!$C$2:$NC$23,MATCH($C104,FIXTURES!$B$2:$B$23,0),0),HLOOKUP(AE$2+1,FIXTURES!$C$2:$NC$23,MATCH($C104,FIXTURES!$B$2:$B$23,0),0)))),IF(AND(HLOOKUP(AE$2,FIXTURES!$C$2:$NC$23,MATCH($C104,FIXTURES!$B$2:$B$23,0),0)="",HLOOKUP(AE$2+1,FIXTURES!$C$2:$NC$23,MATCH($C104,FIXTURES!$B$2:$B$23,0),0)=""),HLOOKUP(AE$2+2,FIXTURES!$C$2:$NC$23,MATCH($C104,FIXTURES!$B$2:$B$23,0),0),IF(HLOOKUP(AE$2+1,FIXTURES!$C$2:$NC$23,MATCH($C104,FIXTURES!$B$2:$B$23,0),0)="",HLOOKUP(AE$2,FIXTURES!$C$2:$NC$23,MATCH($C104,FIXTURES!$B$2:$B$23,0),0),HLOOKUP(AE$2+1,FIXTURES!$C$2:$NC$23,MATCH($C104,FIXTURES!$B$2:$B$23,0),0))))</f>
        <v>MUN</v>
      </c>
      <c r="AF104" s="70" t="str">
        <f>IF(AF$1="SAT",IF(AND(HLOOKUP(AF$2,FIXTURES!$C$2:$NC$23,MATCH($C104,FIXTURES!$B$2:$B$23,0),0)="",HLOOKUP(AF$2+1,FIXTURES!$C$2:$NC$23,MATCH($C104,FIXTURES!$B$2:$B$23,0),0)="",HLOOKUP(AF$2+2,FIXTURES!$C$2:$NC$23,MATCH($C104,FIXTURES!$B$2:$B$23,0),0)=""),HLOOKUP(AF$2-1,FIXTURES!$C$2:$NC$23,MATCH($C104,FIXTURES!$B$2:$B$23,0),0),IF(AND(HLOOKUP(AF$2,FIXTURES!$C$2:$NC$23,MATCH($C104,FIXTURES!$B$2:$B$23,0),0)="",HLOOKUP(AF$2+1,FIXTURES!$C$2:$NC$23,MATCH($C104,FIXTURES!$B$2:$B$23,0),0)=""),HLOOKUP(AF$2+2,FIXTURES!$C$2:$NC$23,MATCH($C104,FIXTURES!$B$2:$B$23,0),0),IF(HLOOKUP(AF$2+1,FIXTURES!$C$2:$NC$23,MATCH($C104,FIXTURES!$B$2:$B$23,0),0)="",HLOOKUP(AF$2,FIXTURES!$C$2:$NC$23,MATCH($C104,FIXTURES!$B$2:$B$23,0),0),HLOOKUP(AF$2+1,FIXTURES!$C$2:$NC$23,MATCH($C104,FIXTURES!$B$2:$B$23,0),0)))),IF(AND(HLOOKUP(AF$2,FIXTURES!$C$2:$NC$23,MATCH($C104,FIXTURES!$B$2:$B$23,0),0)="",HLOOKUP(AF$2+1,FIXTURES!$C$2:$NC$23,MATCH($C104,FIXTURES!$B$2:$B$23,0),0)=""),HLOOKUP(AF$2+2,FIXTURES!$C$2:$NC$23,MATCH($C104,FIXTURES!$B$2:$B$23,0),0),IF(HLOOKUP(AF$2+1,FIXTURES!$C$2:$NC$23,MATCH($C104,FIXTURES!$B$2:$B$23,0),0)="",HLOOKUP(AF$2,FIXTURES!$C$2:$NC$23,MATCH($C104,FIXTURES!$B$2:$B$23,0),0),HLOOKUP(AF$2+1,FIXTURES!$C$2:$NC$23,MATCH($C104,FIXTURES!$B$2:$B$23,0),0))))</f>
        <v>Manchester Utd</v>
      </c>
      <c r="AG104" s="70" t="str">
        <f>IF(AG$1="SAT",IF(AND(HLOOKUP(AG$2,FIXTURES!$C$2:$NC$23,MATCH($C104,FIXTURES!$B$2:$B$23,0),0)="",HLOOKUP(AG$2+1,FIXTURES!$C$2:$NC$23,MATCH($C104,FIXTURES!$B$2:$B$23,0),0)="",HLOOKUP(AG$2+2,FIXTURES!$C$2:$NC$23,MATCH($C104,FIXTURES!$B$2:$B$23,0),0)=""),HLOOKUP(AG$2-1,FIXTURES!$C$2:$NC$23,MATCH($C104,FIXTURES!$B$2:$B$23,0),0),IF(AND(HLOOKUP(AG$2,FIXTURES!$C$2:$NC$23,MATCH($C104,FIXTURES!$B$2:$B$23,0),0)="",HLOOKUP(AG$2+1,FIXTURES!$C$2:$NC$23,MATCH($C104,FIXTURES!$B$2:$B$23,0),0)=""),HLOOKUP(AG$2+2,FIXTURES!$C$2:$NC$23,MATCH($C104,FIXTURES!$B$2:$B$23,0),0),IF(HLOOKUP(AG$2+1,FIXTURES!$C$2:$NC$23,MATCH($C104,FIXTURES!$B$2:$B$23,0),0)="",HLOOKUP(AG$2,FIXTURES!$C$2:$NC$23,MATCH($C104,FIXTURES!$B$2:$B$23,0),0),HLOOKUP(AG$2+1,FIXTURES!$C$2:$NC$23,MATCH($C104,FIXTURES!$B$2:$B$23,0),0)))),IF(AND(HLOOKUP(AG$2,FIXTURES!$C$2:$NC$23,MATCH($C104,FIXTURES!$B$2:$B$23,0),0)="",HLOOKUP(AG$2+1,FIXTURES!$C$2:$NC$23,MATCH($C104,FIXTURES!$B$2:$B$23,0),0)=""),HLOOKUP(AG$2+2,FIXTURES!$C$2:$NC$23,MATCH($C104,FIXTURES!$B$2:$B$23,0),0),IF(HLOOKUP(AG$2+1,FIXTURES!$C$2:$NC$23,MATCH($C104,FIXTURES!$B$2:$B$23,0),0)="",HLOOKUP(AG$2,FIXTURES!$C$2:$NC$23,MATCH($C104,FIXTURES!$B$2:$B$23,0),0),HLOOKUP(AG$2+1,FIXTURES!$C$2:$NC$23,MATCH($C104,FIXTURES!$B$2:$B$23,0),0))))</f>
        <v>bha</v>
      </c>
      <c r="AH104" s="70" t="str">
        <f>IF(AH$1="SAT",IF(AND(HLOOKUP(AH$2,FIXTURES!$C$2:$NC$23,MATCH($C104,FIXTURES!$B$2:$B$23,0),0)="",HLOOKUP(AH$2+1,FIXTURES!$C$2:$NC$23,MATCH($C104,FIXTURES!$B$2:$B$23,0),0)="",HLOOKUP(AH$2+2,FIXTURES!$C$2:$NC$23,MATCH($C104,FIXTURES!$B$2:$B$23,0),0)=""),HLOOKUP(AH$2-1,FIXTURES!$C$2:$NC$23,MATCH($C104,FIXTURES!$B$2:$B$23,0),0),IF(AND(HLOOKUP(AH$2,FIXTURES!$C$2:$NC$23,MATCH($C104,FIXTURES!$B$2:$B$23,0),0)="",HLOOKUP(AH$2+1,FIXTURES!$C$2:$NC$23,MATCH($C104,FIXTURES!$B$2:$B$23,0),0)=""),HLOOKUP(AH$2+2,FIXTURES!$C$2:$NC$23,MATCH($C104,FIXTURES!$B$2:$B$23,0),0),IF(HLOOKUP(AH$2+1,FIXTURES!$C$2:$NC$23,MATCH($C104,FIXTURES!$B$2:$B$23,0),0)="",HLOOKUP(AH$2,FIXTURES!$C$2:$NC$23,MATCH($C104,FIXTURES!$B$2:$B$23,0),0),HLOOKUP(AH$2+1,FIXTURES!$C$2:$NC$23,MATCH($C104,FIXTURES!$B$2:$B$23,0),0)))),IF(AND(HLOOKUP(AH$2,FIXTURES!$C$2:$NC$23,MATCH($C104,FIXTURES!$B$2:$B$23,0),0)="",HLOOKUP(AH$2+1,FIXTURES!$C$2:$NC$23,MATCH($C104,FIXTURES!$B$2:$B$23,0),0)=""),HLOOKUP(AH$2+2,FIXTURES!$C$2:$NC$23,MATCH($C104,FIXTURES!$B$2:$B$23,0),0),IF(HLOOKUP(AH$2+1,FIXTURES!$C$2:$NC$23,MATCH($C104,FIXTURES!$B$2:$B$23,0),0)="",HLOOKUP(AH$2,FIXTURES!$C$2:$NC$23,MATCH($C104,FIXTURES!$B$2:$B$23,0),0),HLOOKUP(AH$2+1,FIXTURES!$C$2:$NC$23,MATCH($C104,FIXTURES!$B$2:$B$23,0),0))))</f>
        <v/>
      </c>
      <c r="AI104" s="70" t="str">
        <f>IF(AI$1="SAT",IF(AND(HLOOKUP(AI$2,FIXTURES!$C$2:$NC$23,MATCH($C104,FIXTURES!$B$2:$B$23,0),0)="",HLOOKUP(AI$2+1,FIXTURES!$C$2:$NC$23,MATCH($C104,FIXTURES!$B$2:$B$23,0),0)="",HLOOKUP(AI$2+2,FIXTURES!$C$2:$NC$23,MATCH($C104,FIXTURES!$B$2:$B$23,0),0)=""),HLOOKUP(AI$2-1,FIXTURES!$C$2:$NC$23,MATCH($C104,FIXTURES!$B$2:$B$23,0),0),IF(AND(HLOOKUP(AI$2,FIXTURES!$C$2:$NC$23,MATCH($C104,FIXTURES!$B$2:$B$23,0),0)="",HLOOKUP(AI$2+1,FIXTURES!$C$2:$NC$23,MATCH($C104,FIXTURES!$B$2:$B$23,0),0)=""),HLOOKUP(AI$2+2,FIXTURES!$C$2:$NC$23,MATCH($C104,FIXTURES!$B$2:$B$23,0),0),IF(HLOOKUP(AI$2+1,FIXTURES!$C$2:$NC$23,MATCH($C104,FIXTURES!$B$2:$B$23,0),0)="",HLOOKUP(AI$2,FIXTURES!$C$2:$NC$23,MATCH($C104,FIXTURES!$B$2:$B$23,0),0),HLOOKUP(AI$2+1,FIXTURES!$C$2:$NC$23,MATCH($C104,FIXTURES!$B$2:$B$23,0),0)))),IF(AND(HLOOKUP(AI$2,FIXTURES!$C$2:$NC$23,MATCH($C104,FIXTURES!$B$2:$B$23,0),0)="",HLOOKUP(AI$2+1,FIXTURES!$C$2:$NC$23,MATCH($C104,FIXTURES!$B$2:$B$23,0),0)=""),HLOOKUP(AI$2+2,FIXTURES!$C$2:$NC$23,MATCH($C104,FIXTURES!$B$2:$B$23,0),0),IF(HLOOKUP(AI$2+1,FIXTURES!$C$2:$NC$23,MATCH($C104,FIXTURES!$B$2:$B$23,0),0)="",HLOOKUP(AI$2,FIXTURES!$C$2:$NC$23,MATCH($C104,FIXTURES!$B$2:$B$23,0),0),HLOOKUP(AI$2+1,FIXTURES!$C$2:$NC$23,MATCH($C104,FIXTURES!$B$2:$B$23,0),0))))</f>
        <v/>
      </c>
      <c r="AJ104" s="70" t="str">
        <f>IF(AJ$1="SAT",IF(AND(HLOOKUP(AJ$2,FIXTURES!$C$2:$NC$23,MATCH($C104,FIXTURES!$B$2:$B$23,0),0)="",HLOOKUP(AJ$2+1,FIXTURES!$C$2:$NC$23,MATCH($C104,FIXTURES!$B$2:$B$23,0),0)="",HLOOKUP(AJ$2+2,FIXTURES!$C$2:$NC$23,MATCH($C104,FIXTURES!$B$2:$B$23,0),0)=""),HLOOKUP(AJ$2-1,FIXTURES!$C$2:$NC$23,MATCH($C104,FIXTURES!$B$2:$B$23,0),0),IF(AND(HLOOKUP(AJ$2,FIXTURES!$C$2:$NC$23,MATCH($C104,FIXTURES!$B$2:$B$23,0),0)="",HLOOKUP(AJ$2+1,FIXTURES!$C$2:$NC$23,MATCH($C104,FIXTURES!$B$2:$B$23,0),0)=""),HLOOKUP(AJ$2+2,FIXTURES!$C$2:$NC$23,MATCH($C104,FIXTURES!$B$2:$B$23,0),0),IF(HLOOKUP(AJ$2+1,FIXTURES!$C$2:$NC$23,MATCH($C104,FIXTURES!$B$2:$B$23,0),0)="",HLOOKUP(AJ$2,FIXTURES!$C$2:$NC$23,MATCH($C104,FIXTURES!$B$2:$B$23,0),0),HLOOKUP(AJ$2+1,FIXTURES!$C$2:$NC$23,MATCH($C104,FIXTURES!$B$2:$B$23,0),0)))),IF(AND(HLOOKUP(AJ$2,FIXTURES!$C$2:$NC$23,MATCH($C104,FIXTURES!$B$2:$B$23,0),0)="",HLOOKUP(AJ$2+1,FIXTURES!$C$2:$NC$23,MATCH($C104,FIXTURES!$B$2:$B$23,0),0)=""),HLOOKUP(AJ$2+2,FIXTURES!$C$2:$NC$23,MATCH($C104,FIXTURES!$B$2:$B$23,0),0),IF(HLOOKUP(AJ$2+1,FIXTURES!$C$2:$NC$23,MATCH($C104,FIXTURES!$B$2:$B$23,0),0)="",HLOOKUP(AJ$2,FIXTURES!$C$2:$NC$23,MATCH($C104,FIXTURES!$B$2:$B$23,0),0),HLOOKUP(AJ$2+1,FIXTURES!$C$2:$NC$23,MATCH($C104,FIXTURES!$B$2:$B$23,0),0))))</f>
        <v/>
      </c>
      <c r="AK104" s="70" t="str">
        <f>IF(AK$1="SAT",IF(AND(HLOOKUP(AK$2,FIXTURES!$C$2:$NC$23,MATCH($C104,FIXTURES!$B$2:$B$23,0),0)="",HLOOKUP(AK$2+1,FIXTURES!$C$2:$NC$23,MATCH($C104,FIXTURES!$B$2:$B$23,0),0)="",HLOOKUP(AK$2+2,FIXTURES!$C$2:$NC$23,MATCH($C104,FIXTURES!$B$2:$B$23,0),0)=""),HLOOKUP(AK$2-1,FIXTURES!$C$2:$NC$23,MATCH($C104,FIXTURES!$B$2:$B$23,0),0),IF(AND(HLOOKUP(AK$2,FIXTURES!$C$2:$NC$23,MATCH($C104,FIXTURES!$B$2:$B$23,0),0)="",HLOOKUP(AK$2+1,FIXTURES!$C$2:$NC$23,MATCH($C104,FIXTURES!$B$2:$B$23,0),0)=""),HLOOKUP(AK$2+2,FIXTURES!$C$2:$NC$23,MATCH($C104,FIXTURES!$B$2:$B$23,0),0),IF(HLOOKUP(AK$2+1,FIXTURES!$C$2:$NC$23,MATCH($C104,FIXTURES!$B$2:$B$23,0),0)="",HLOOKUP(AK$2,FIXTURES!$C$2:$NC$23,MATCH($C104,FIXTURES!$B$2:$B$23,0),0),HLOOKUP(AK$2+1,FIXTURES!$C$2:$NC$23,MATCH($C104,FIXTURES!$B$2:$B$23,0),0)))),IF(AND(HLOOKUP(AK$2,FIXTURES!$C$2:$NC$23,MATCH($C104,FIXTURES!$B$2:$B$23,0),0)="",HLOOKUP(AK$2+1,FIXTURES!$C$2:$NC$23,MATCH($C104,FIXTURES!$B$2:$B$23,0),0)=""),HLOOKUP(AK$2+2,FIXTURES!$C$2:$NC$23,MATCH($C104,FIXTURES!$B$2:$B$23,0),0),IF(HLOOKUP(AK$2+1,FIXTURES!$C$2:$NC$23,MATCH($C104,FIXTURES!$B$2:$B$23,0),0)="",HLOOKUP(AK$2,FIXTURES!$C$2:$NC$23,MATCH($C104,FIXTURES!$B$2:$B$23,0),0),HLOOKUP(AK$2+1,FIXTURES!$C$2:$NC$23,MATCH($C104,FIXTURES!$B$2:$B$23,0),0))))</f>
        <v/>
      </c>
      <c r="AL104" s="70" t="str">
        <f>IF(AL$1="SAT",IF(AND(HLOOKUP(AL$2,FIXTURES!$C$2:$NC$23,MATCH($C104,FIXTURES!$B$2:$B$23,0),0)="",HLOOKUP(AL$2+1,FIXTURES!$C$2:$NC$23,MATCH($C104,FIXTURES!$B$2:$B$23,0),0)="",HLOOKUP(AL$2+2,FIXTURES!$C$2:$NC$23,MATCH($C104,FIXTURES!$B$2:$B$23,0),0)=""),HLOOKUP(AL$2-1,FIXTURES!$C$2:$NC$23,MATCH($C104,FIXTURES!$B$2:$B$23,0),0),IF(AND(HLOOKUP(AL$2,FIXTURES!$C$2:$NC$23,MATCH($C104,FIXTURES!$B$2:$B$23,0),0)="",HLOOKUP(AL$2+1,FIXTURES!$C$2:$NC$23,MATCH($C104,FIXTURES!$B$2:$B$23,0),0)=""),HLOOKUP(AL$2+2,FIXTURES!$C$2:$NC$23,MATCH($C104,FIXTURES!$B$2:$B$23,0),0),IF(HLOOKUP(AL$2+1,FIXTURES!$C$2:$NC$23,MATCH($C104,FIXTURES!$B$2:$B$23,0),0)="",HLOOKUP(AL$2,FIXTURES!$C$2:$NC$23,MATCH($C104,FIXTURES!$B$2:$B$23,0),0),HLOOKUP(AL$2+1,FIXTURES!$C$2:$NC$23,MATCH($C104,FIXTURES!$B$2:$B$23,0),0)))),IF(AND(HLOOKUP(AL$2,FIXTURES!$C$2:$NC$23,MATCH($C104,FIXTURES!$B$2:$B$23,0),0)="",HLOOKUP(AL$2+1,FIXTURES!$C$2:$NC$23,MATCH($C104,FIXTURES!$B$2:$B$23,0),0)=""),HLOOKUP(AL$2+2,FIXTURES!$C$2:$NC$23,MATCH($C104,FIXTURES!$B$2:$B$23,0),0),IF(HLOOKUP(AL$2+1,FIXTURES!$C$2:$NC$23,MATCH($C104,FIXTURES!$B$2:$B$23,0),0)="",HLOOKUP(AL$2,FIXTURES!$C$2:$NC$23,MATCH($C104,FIXTURES!$B$2:$B$23,0),0),HLOOKUP(AL$2+1,FIXTURES!$C$2:$NC$23,MATCH($C104,FIXTURES!$B$2:$B$23,0),0))))</f>
        <v/>
      </c>
      <c r="AM104" s="70" t="str">
        <f>IF(AM$1="SAT",IF(AND(HLOOKUP(AM$2,FIXTURES!$C$2:$NC$23,MATCH($C104,FIXTURES!$B$2:$B$23,0),0)="",HLOOKUP(AM$2+1,FIXTURES!$C$2:$NC$23,MATCH($C104,FIXTURES!$B$2:$B$23,0),0)="",HLOOKUP(AM$2+2,FIXTURES!$C$2:$NC$23,MATCH($C104,FIXTURES!$B$2:$B$23,0),0)=""),HLOOKUP(AM$2-1,FIXTURES!$C$2:$NC$23,MATCH($C104,FIXTURES!$B$2:$B$23,0),0),IF(AND(HLOOKUP(AM$2,FIXTURES!$C$2:$NC$23,MATCH($C104,FIXTURES!$B$2:$B$23,0),0)="",HLOOKUP(AM$2+1,FIXTURES!$C$2:$NC$23,MATCH($C104,FIXTURES!$B$2:$B$23,0),0)=""),HLOOKUP(AM$2+2,FIXTURES!$C$2:$NC$23,MATCH($C104,FIXTURES!$B$2:$B$23,0),0),IF(HLOOKUP(AM$2+1,FIXTURES!$C$2:$NC$23,MATCH($C104,FIXTURES!$B$2:$B$23,0),0)="",HLOOKUP(AM$2,FIXTURES!$C$2:$NC$23,MATCH($C104,FIXTURES!$B$2:$B$23,0),0),HLOOKUP(AM$2+1,FIXTURES!$C$2:$NC$23,MATCH($C104,FIXTURES!$B$2:$B$23,0),0)))),IF(AND(HLOOKUP(AM$2,FIXTURES!$C$2:$NC$23,MATCH($C104,FIXTURES!$B$2:$B$23,0),0)="",HLOOKUP(AM$2+1,FIXTURES!$C$2:$NC$23,MATCH($C104,FIXTURES!$B$2:$B$23,0),0)=""),HLOOKUP(AM$2+2,FIXTURES!$C$2:$NC$23,MATCH($C104,FIXTURES!$B$2:$B$23,0),0),IF(HLOOKUP(AM$2+1,FIXTURES!$C$2:$NC$23,MATCH($C104,FIXTURES!$B$2:$B$23,0),0)="",HLOOKUP(AM$2,FIXTURES!$C$2:$NC$23,MATCH($C104,FIXTURES!$B$2:$B$23,0),0),HLOOKUP(AM$2+1,FIXTURES!$C$2:$NC$23,MATCH($C104,FIXTURES!$B$2:$B$23,0),0))))</f>
        <v/>
      </c>
      <c r="AN104" s="70" t="str">
        <f>IF(AN$1="SAT",IF(AND(HLOOKUP(AN$2,FIXTURES!$C$2:$NC$23,MATCH($C104,FIXTURES!$B$2:$B$23,0),0)="",HLOOKUP(AN$2+1,FIXTURES!$C$2:$NC$23,MATCH($C104,FIXTURES!$B$2:$B$23,0),0)="",HLOOKUP(AN$2+2,FIXTURES!$C$2:$NC$23,MATCH($C104,FIXTURES!$B$2:$B$23,0),0)=""),HLOOKUP(AN$2-1,FIXTURES!$C$2:$NC$23,MATCH($C104,FIXTURES!$B$2:$B$23,0),0),IF(AND(HLOOKUP(AN$2,FIXTURES!$C$2:$NC$23,MATCH($C104,FIXTURES!$B$2:$B$23,0),0)="",HLOOKUP(AN$2+1,FIXTURES!$C$2:$NC$23,MATCH($C104,FIXTURES!$B$2:$B$23,0),0)=""),HLOOKUP(AN$2+2,FIXTURES!$C$2:$NC$23,MATCH($C104,FIXTURES!$B$2:$B$23,0),0),IF(HLOOKUP(AN$2+1,FIXTURES!$C$2:$NC$23,MATCH($C104,FIXTURES!$B$2:$B$23,0),0)="",HLOOKUP(AN$2,FIXTURES!$C$2:$NC$23,MATCH($C104,FIXTURES!$B$2:$B$23,0),0),HLOOKUP(AN$2+1,FIXTURES!$C$2:$NC$23,MATCH($C104,FIXTURES!$B$2:$B$23,0),0)))),IF(AND(HLOOKUP(AN$2,FIXTURES!$C$2:$NC$23,MATCH($C104,FIXTURES!$B$2:$B$23,0),0)="",HLOOKUP(AN$2+1,FIXTURES!$C$2:$NC$23,MATCH($C104,FIXTURES!$B$2:$B$23,0),0)=""),HLOOKUP(AN$2+2,FIXTURES!$C$2:$NC$23,MATCH($C104,FIXTURES!$B$2:$B$23,0),0),IF(HLOOKUP(AN$2+1,FIXTURES!$C$2:$NC$23,MATCH($C104,FIXTURES!$B$2:$B$23,0),0)="",HLOOKUP(AN$2,FIXTURES!$C$2:$NC$23,MATCH($C104,FIXTURES!$B$2:$B$23,0),0),HLOOKUP(AN$2+1,FIXTURES!$C$2:$NC$23,MATCH($C104,FIXTURES!$B$2:$B$23,0),0))))</f>
        <v/>
      </c>
      <c r="AO104" s="70" t="str">
        <f>IF(AO$1="SAT",IF(AND(HLOOKUP(AO$2,FIXTURES!$C$2:$NC$23,MATCH($C104,FIXTURES!$B$2:$B$23,0),0)="",HLOOKUP(AO$2+1,FIXTURES!$C$2:$NC$23,MATCH($C104,FIXTURES!$B$2:$B$23,0),0)="",HLOOKUP(AO$2+2,FIXTURES!$C$2:$NC$23,MATCH($C104,FIXTURES!$B$2:$B$23,0),0)=""),HLOOKUP(AO$2-1,FIXTURES!$C$2:$NC$23,MATCH($C104,FIXTURES!$B$2:$B$23,0),0),IF(AND(HLOOKUP(AO$2,FIXTURES!$C$2:$NC$23,MATCH($C104,FIXTURES!$B$2:$B$23,0),0)="",HLOOKUP(AO$2+1,FIXTURES!$C$2:$NC$23,MATCH($C104,FIXTURES!$B$2:$B$23,0),0)=""),HLOOKUP(AO$2+2,FIXTURES!$C$2:$NC$23,MATCH($C104,FIXTURES!$B$2:$B$23,0),0),IF(HLOOKUP(AO$2+1,FIXTURES!$C$2:$NC$23,MATCH($C104,FIXTURES!$B$2:$B$23,0),0)="",HLOOKUP(AO$2,FIXTURES!$C$2:$NC$23,MATCH($C104,FIXTURES!$B$2:$B$23,0),0),HLOOKUP(AO$2+1,FIXTURES!$C$2:$NC$23,MATCH($C104,FIXTURES!$B$2:$B$23,0),0)))),IF(AND(HLOOKUP(AO$2,FIXTURES!$C$2:$NC$23,MATCH($C104,FIXTURES!$B$2:$B$23,0),0)="",HLOOKUP(AO$2+1,FIXTURES!$C$2:$NC$23,MATCH($C104,FIXTURES!$B$2:$B$23,0),0)=""),HLOOKUP(AO$2+2,FIXTURES!$C$2:$NC$23,MATCH($C104,FIXTURES!$B$2:$B$23,0),0),IF(HLOOKUP(AO$2+1,FIXTURES!$C$2:$NC$23,MATCH($C104,FIXTURES!$B$2:$B$23,0),0)="",HLOOKUP(AO$2,FIXTURES!$C$2:$NC$23,MATCH($C104,FIXTURES!$B$2:$B$23,0),0),HLOOKUP(AO$2+1,FIXTURES!$C$2:$NC$23,MATCH($C104,FIXTURES!$B$2:$B$23,0),0))))</f>
        <v/>
      </c>
      <c r="AP104" s="70" t="str">
        <f>IF(AP$1="SAT",IF(AND(HLOOKUP(AP$2,FIXTURES!$C$2:$NC$23,MATCH($C104,FIXTURES!$B$2:$B$23,0),0)="",HLOOKUP(AP$2+1,FIXTURES!$C$2:$NC$23,MATCH($C104,FIXTURES!$B$2:$B$23,0),0)="",HLOOKUP(AP$2+2,FIXTURES!$C$2:$NC$23,MATCH($C104,FIXTURES!$B$2:$B$23,0),0)=""),HLOOKUP(AP$2-1,FIXTURES!$C$2:$NC$23,MATCH($C104,FIXTURES!$B$2:$B$23,0),0),IF(AND(HLOOKUP(AP$2,FIXTURES!$C$2:$NC$23,MATCH($C104,FIXTURES!$B$2:$B$23,0),0)="",HLOOKUP(AP$2+1,FIXTURES!$C$2:$NC$23,MATCH($C104,FIXTURES!$B$2:$B$23,0),0)=""),HLOOKUP(AP$2+2,FIXTURES!$C$2:$NC$23,MATCH($C104,FIXTURES!$B$2:$B$23,0),0),IF(HLOOKUP(AP$2+1,FIXTURES!$C$2:$NC$23,MATCH($C104,FIXTURES!$B$2:$B$23,0),0)="",HLOOKUP(AP$2,FIXTURES!$C$2:$NC$23,MATCH($C104,FIXTURES!$B$2:$B$23,0),0),HLOOKUP(AP$2+1,FIXTURES!$C$2:$NC$23,MATCH($C104,FIXTURES!$B$2:$B$23,0),0)))),IF(AND(HLOOKUP(AP$2,FIXTURES!$C$2:$NC$23,MATCH($C104,FIXTURES!$B$2:$B$23,0),0)="",HLOOKUP(AP$2+1,FIXTURES!$C$2:$NC$23,MATCH($C104,FIXTURES!$B$2:$B$23,0),0)=""),HLOOKUP(AP$2+2,FIXTURES!$C$2:$NC$23,MATCH($C104,FIXTURES!$B$2:$B$23,0),0),IF(HLOOKUP(AP$2+1,FIXTURES!$C$2:$NC$23,MATCH($C104,FIXTURES!$B$2:$B$23,0),0)="",HLOOKUP(AP$2,FIXTURES!$C$2:$NC$23,MATCH($C104,FIXTURES!$B$2:$B$23,0),0),HLOOKUP(AP$2+1,FIXTURES!$C$2:$NC$23,MATCH($C104,FIXTURES!$B$2:$B$23,0),0))))</f>
        <v/>
      </c>
      <c r="AQ104" s="70" t="str">
        <f>IF(AQ$1="SAT",IF(AND(HLOOKUP(AQ$2,FIXTURES!$C$2:$NC$23,MATCH($C104,FIXTURES!$B$2:$B$23,0),0)="",HLOOKUP(AQ$2+1,FIXTURES!$C$2:$NC$23,MATCH($C104,FIXTURES!$B$2:$B$23,0),0)="",HLOOKUP(AQ$2+2,FIXTURES!$C$2:$NC$23,MATCH($C104,FIXTURES!$B$2:$B$23,0),0)=""),HLOOKUP(AQ$2-1,FIXTURES!$C$2:$NC$23,MATCH($C104,FIXTURES!$B$2:$B$23,0),0),IF(AND(HLOOKUP(AQ$2,FIXTURES!$C$2:$NC$23,MATCH($C104,FIXTURES!$B$2:$B$23,0),0)="",HLOOKUP(AQ$2+1,FIXTURES!$C$2:$NC$23,MATCH($C104,FIXTURES!$B$2:$B$23,0),0)=""),HLOOKUP(AQ$2+2,FIXTURES!$C$2:$NC$23,MATCH($C104,FIXTURES!$B$2:$B$23,0),0),IF(HLOOKUP(AQ$2+1,FIXTURES!$C$2:$NC$23,MATCH($C104,FIXTURES!$B$2:$B$23,0),0)="",HLOOKUP(AQ$2,FIXTURES!$C$2:$NC$23,MATCH($C104,FIXTURES!$B$2:$B$23,0),0),HLOOKUP(AQ$2+1,FIXTURES!$C$2:$NC$23,MATCH($C104,FIXTURES!$B$2:$B$23,0),0)))),IF(AND(HLOOKUP(AQ$2,FIXTURES!$C$2:$NC$23,MATCH($C104,FIXTURES!$B$2:$B$23,0),0)="",HLOOKUP(AQ$2+1,FIXTURES!$C$2:$NC$23,MATCH($C104,FIXTURES!$B$2:$B$23,0),0)=""),HLOOKUP(AQ$2+2,FIXTURES!$C$2:$NC$23,MATCH($C104,FIXTURES!$B$2:$B$23,0),0),IF(HLOOKUP(AQ$2+1,FIXTURES!$C$2:$NC$23,MATCH($C104,FIXTURES!$B$2:$B$23,0),0)="",HLOOKUP(AQ$2,FIXTURES!$C$2:$NC$23,MATCH($C104,FIXTURES!$B$2:$B$23,0),0),HLOOKUP(AQ$2+1,FIXTURES!$C$2:$NC$23,MATCH($C104,FIXTURES!$B$2:$B$23,0),0))))</f>
        <v/>
      </c>
      <c r="AR104" s="70" t="str">
        <f>IF(AR$1="SAT",IF(AND(HLOOKUP(AR$2,FIXTURES!$C$2:$NC$23,MATCH($C104,FIXTURES!$B$2:$B$23,0),0)="",HLOOKUP(AR$2+1,FIXTURES!$C$2:$NC$23,MATCH($C104,FIXTURES!$B$2:$B$23,0),0)="",HLOOKUP(AR$2+2,FIXTURES!$C$2:$NC$23,MATCH($C104,FIXTURES!$B$2:$B$23,0),0)=""),HLOOKUP(AR$2-1,FIXTURES!$C$2:$NC$23,MATCH($C104,FIXTURES!$B$2:$B$23,0),0),IF(AND(HLOOKUP(AR$2,FIXTURES!$C$2:$NC$23,MATCH($C104,FIXTURES!$B$2:$B$23,0),0)="",HLOOKUP(AR$2+1,FIXTURES!$C$2:$NC$23,MATCH($C104,FIXTURES!$B$2:$B$23,0),0)=""),HLOOKUP(AR$2+2,FIXTURES!$C$2:$NC$23,MATCH($C104,FIXTURES!$B$2:$B$23,0),0),IF(HLOOKUP(AR$2+1,FIXTURES!$C$2:$NC$23,MATCH($C104,FIXTURES!$B$2:$B$23,0),0)="",HLOOKUP(AR$2,FIXTURES!$C$2:$NC$23,MATCH($C104,FIXTURES!$B$2:$B$23,0),0),HLOOKUP(AR$2+1,FIXTURES!$C$2:$NC$23,MATCH($C104,FIXTURES!$B$2:$B$23,0),0)))),IF(AND(HLOOKUP(AR$2,FIXTURES!$C$2:$NC$23,MATCH($C104,FIXTURES!$B$2:$B$23,0),0)="",HLOOKUP(AR$2+1,FIXTURES!$C$2:$NC$23,MATCH($C104,FIXTURES!$B$2:$B$23,0),0)=""),HLOOKUP(AR$2+2,FIXTURES!$C$2:$NC$23,MATCH($C104,FIXTURES!$B$2:$B$23,0),0),IF(HLOOKUP(AR$2+1,FIXTURES!$C$2:$NC$23,MATCH($C104,FIXTURES!$B$2:$B$23,0),0)="",HLOOKUP(AR$2,FIXTURES!$C$2:$NC$23,MATCH($C104,FIXTURES!$B$2:$B$23,0),0),HLOOKUP(AR$2+1,FIXTURES!$C$2:$NC$23,MATCH($C104,FIXTURES!$B$2:$B$23,0),0))))</f>
        <v/>
      </c>
      <c r="AS104" s="70" t="str">
        <f>IF(AS$1="SAT",IF(AND(HLOOKUP(AS$2,FIXTURES!$C$2:$NC$23,MATCH($C104,FIXTURES!$B$2:$B$23,0),0)="",HLOOKUP(AS$2+1,FIXTURES!$C$2:$NC$23,MATCH($C104,FIXTURES!$B$2:$B$23,0),0)="",HLOOKUP(AS$2+2,FIXTURES!$C$2:$NC$23,MATCH($C104,FIXTURES!$B$2:$B$23,0),0)=""),HLOOKUP(AS$2-1,FIXTURES!$C$2:$NC$23,MATCH($C104,FIXTURES!$B$2:$B$23,0),0),IF(AND(HLOOKUP(AS$2,FIXTURES!$C$2:$NC$23,MATCH($C104,FIXTURES!$B$2:$B$23,0),0)="",HLOOKUP(AS$2+1,FIXTURES!$C$2:$NC$23,MATCH($C104,FIXTURES!$B$2:$B$23,0),0)=""),HLOOKUP(AS$2+2,FIXTURES!$C$2:$NC$23,MATCH($C104,FIXTURES!$B$2:$B$23,0),0),IF(HLOOKUP(AS$2+1,FIXTURES!$C$2:$NC$23,MATCH($C104,FIXTURES!$B$2:$B$23,0),0)="",HLOOKUP(AS$2,FIXTURES!$C$2:$NC$23,MATCH($C104,FIXTURES!$B$2:$B$23,0),0),HLOOKUP(AS$2+1,FIXTURES!$C$2:$NC$23,MATCH($C104,FIXTURES!$B$2:$B$23,0),0)))),IF(AND(HLOOKUP(AS$2,FIXTURES!$C$2:$NC$23,MATCH($C104,FIXTURES!$B$2:$B$23,0),0)="",HLOOKUP(AS$2+1,FIXTURES!$C$2:$NC$23,MATCH($C104,FIXTURES!$B$2:$B$23,0),0)=""),HLOOKUP(AS$2+2,FIXTURES!$C$2:$NC$23,MATCH($C104,FIXTURES!$B$2:$B$23,0),0),IF(HLOOKUP(AS$2+1,FIXTURES!$C$2:$NC$23,MATCH($C104,FIXTURES!$B$2:$B$23,0),0)="",HLOOKUP(AS$2,FIXTURES!$C$2:$NC$23,MATCH($C104,FIXTURES!$B$2:$B$23,0),0),HLOOKUP(AS$2+1,FIXTURES!$C$2:$NC$23,MATCH($C104,FIXTURES!$B$2:$B$23,0),0))))</f>
        <v>LIV</v>
      </c>
      <c r="AT104" s="70" t="str">
        <f>IF(AT$1="SAT",IF(AND(HLOOKUP(AT$2,FIXTURES!$C$2:$NC$23,MATCH($C104,FIXTURES!$B$2:$B$23,0),0)="",HLOOKUP(AT$2+1,FIXTURES!$C$2:$NC$23,MATCH($C104,FIXTURES!$B$2:$B$23,0),0)="",HLOOKUP(AT$2+2,FIXTURES!$C$2:$NC$23,MATCH($C104,FIXTURES!$B$2:$B$23,0),0)=""),HLOOKUP(AT$2-1,FIXTURES!$C$2:$NC$23,MATCH($C104,FIXTURES!$B$2:$B$23,0),0),IF(AND(HLOOKUP(AT$2,FIXTURES!$C$2:$NC$23,MATCH($C104,FIXTURES!$B$2:$B$23,0),0)="",HLOOKUP(AT$2+1,FIXTURES!$C$2:$NC$23,MATCH($C104,FIXTURES!$B$2:$B$23,0),0)=""),HLOOKUP(AT$2+2,FIXTURES!$C$2:$NC$23,MATCH($C104,FIXTURES!$B$2:$B$23,0),0),IF(HLOOKUP(AT$2+1,FIXTURES!$C$2:$NC$23,MATCH($C104,FIXTURES!$B$2:$B$23,0),0)="",HLOOKUP(AT$2,FIXTURES!$C$2:$NC$23,MATCH($C104,FIXTURES!$B$2:$B$23,0),0),HLOOKUP(AT$2+1,FIXTURES!$C$2:$NC$23,MATCH($C104,FIXTURES!$B$2:$B$23,0),0)))),IF(AND(HLOOKUP(AT$2,FIXTURES!$C$2:$NC$23,MATCH($C104,FIXTURES!$B$2:$B$23,0),0)="",HLOOKUP(AT$2+1,FIXTURES!$C$2:$NC$23,MATCH($C104,FIXTURES!$B$2:$B$23,0),0)=""),HLOOKUP(AT$2+2,FIXTURES!$C$2:$NC$23,MATCH($C104,FIXTURES!$B$2:$B$23,0),0),IF(HLOOKUP(AT$2+1,FIXTURES!$C$2:$NC$23,MATCH($C104,FIXTURES!$B$2:$B$23,0),0)="",HLOOKUP(AT$2,FIXTURES!$C$2:$NC$23,MATCH($C104,FIXTURES!$B$2:$B$23,0),0),HLOOKUP(AT$2+1,FIXTURES!$C$2:$NC$23,MATCH($C104,FIXTURES!$B$2:$B$23,0),0))))</f>
        <v/>
      </c>
      <c r="AU104" s="70" t="str">
        <f>IF(AU$1="SAT",IF(AND(HLOOKUP(AU$2,FIXTURES!$C$2:$NC$23,MATCH($C104,FIXTURES!$B$2:$B$23,0),0)="",HLOOKUP(AU$2+1,FIXTURES!$C$2:$NC$23,MATCH($C104,FIXTURES!$B$2:$B$23,0),0)="",HLOOKUP(AU$2+2,FIXTURES!$C$2:$NC$23,MATCH($C104,FIXTURES!$B$2:$B$23,0),0)=""),HLOOKUP(AU$2-1,FIXTURES!$C$2:$NC$23,MATCH($C104,FIXTURES!$B$2:$B$23,0),0),IF(AND(HLOOKUP(AU$2,FIXTURES!$C$2:$NC$23,MATCH($C104,FIXTURES!$B$2:$B$23,0),0)="",HLOOKUP(AU$2+1,FIXTURES!$C$2:$NC$23,MATCH($C104,FIXTURES!$B$2:$B$23,0),0)=""),HLOOKUP(AU$2+2,FIXTURES!$C$2:$NC$23,MATCH($C104,FIXTURES!$B$2:$B$23,0),0),IF(HLOOKUP(AU$2+1,FIXTURES!$C$2:$NC$23,MATCH($C104,FIXTURES!$B$2:$B$23,0),0)="",HLOOKUP(AU$2,FIXTURES!$C$2:$NC$23,MATCH($C104,FIXTURES!$B$2:$B$23,0),0),HLOOKUP(AU$2+1,FIXTURES!$C$2:$NC$23,MATCH($C104,FIXTURES!$B$2:$B$23,0),0)))),IF(AND(HLOOKUP(AU$2,FIXTURES!$C$2:$NC$23,MATCH($C104,FIXTURES!$B$2:$B$23,0),0)="",HLOOKUP(AU$2+1,FIXTURES!$C$2:$NC$23,MATCH($C104,FIXTURES!$B$2:$B$23,0),0)=""),HLOOKUP(AU$2+2,FIXTURES!$C$2:$NC$23,MATCH($C104,FIXTURES!$B$2:$B$23,0),0),IF(HLOOKUP(AU$2+1,FIXTURES!$C$2:$NC$23,MATCH($C104,FIXTURES!$B$2:$B$23,0),0)="",HLOOKUP(AU$2,FIXTURES!$C$2:$NC$23,MATCH($C104,FIXTURES!$B$2:$B$23,0),0),HLOOKUP(AU$2+1,FIXTURES!$C$2:$NC$23,MATCH($C104,FIXTURES!$B$2:$B$23,0),0))))</f>
        <v>tot</v>
      </c>
      <c r="AV104" s="70" t="str">
        <f>IF(AV$1="SAT",IF(AND(HLOOKUP(AV$2,FIXTURES!$C$2:$NC$23,MATCH($C104,FIXTURES!$B$2:$B$23,0),0)="",HLOOKUP(AV$2+1,FIXTURES!$C$2:$NC$23,MATCH($C104,FIXTURES!$B$2:$B$23,0),0)="",HLOOKUP(AV$2+2,FIXTURES!$C$2:$NC$23,MATCH($C104,FIXTURES!$B$2:$B$23,0),0)=""),HLOOKUP(AV$2-1,FIXTURES!$C$2:$NC$23,MATCH($C104,FIXTURES!$B$2:$B$23,0),0),IF(AND(HLOOKUP(AV$2,FIXTURES!$C$2:$NC$23,MATCH($C104,FIXTURES!$B$2:$B$23,0),0)="",HLOOKUP(AV$2+1,FIXTURES!$C$2:$NC$23,MATCH($C104,FIXTURES!$B$2:$B$23,0),0)=""),HLOOKUP(AV$2+2,FIXTURES!$C$2:$NC$23,MATCH($C104,FIXTURES!$B$2:$B$23,0),0),IF(HLOOKUP(AV$2+1,FIXTURES!$C$2:$NC$23,MATCH($C104,FIXTURES!$B$2:$B$23,0),0)="",HLOOKUP(AV$2,FIXTURES!$C$2:$NC$23,MATCH($C104,FIXTURES!$B$2:$B$23,0),0),HLOOKUP(AV$2+1,FIXTURES!$C$2:$NC$23,MATCH($C104,FIXTURES!$B$2:$B$23,0),0)))),IF(AND(HLOOKUP(AV$2,FIXTURES!$C$2:$NC$23,MATCH($C104,FIXTURES!$B$2:$B$23,0),0)="",HLOOKUP(AV$2+1,FIXTURES!$C$2:$NC$23,MATCH($C104,FIXTURES!$B$2:$B$23,0),0)=""),HLOOKUP(AV$2+2,FIXTURES!$C$2:$NC$23,MATCH($C104,FIXTURES!$B$2:$B$23,0),0),IF(HLOOKUP(AV$2+1,FIXTURES!$C$2:$NC$23,MATCH($C104,FIXTURES!$B$2:$B$23,0),0)="",HLOOKUP(AV$2,FIXTURES!$C$2:$NC$23,MATCH($C104,FIXTURES!$B$2:$B$23,0),0),HLOOKUP(AV$2+1,FIXTURES!$C$2:$NC$23,MATCH($C104,FIXTURES!$B$2:$B$23,0),0))))</f>
        <v>WOL</v>
      </c>
      <c r="AW104" s="70" t="str">
        <f>IF(AW$1="SAT",IF(AND(HLOOKUP(AW$2,FIXTURES!$C$2:$NC$23,MATCH($C104,FIXTURES!$B$2:$B$23,0),0)="",HLOOKUP(AW$2+1,FIXTURES!$C$2:$NC$23,MATCH($C104,FIXTURES!$B$2:$B$23,0),0)="",HLOOKUP(AW$2+2,FIXTURES!$C$2:$NC$23,MATCH($C104,FIXTURES!$B$2:$B$23,0),0)=""),HLOOKUP(AW$2-1,FIXTURES!$C$2:$NC$23,MATCH($C104,FIXTURES!$B$2:$B$23,0),0),IF(AND(HLOOKUP(AW$2,FIXTURES!$C$2:$NC$23,MATCH($C104,FIXTURES!$B$2:$B$23,0),0)="",HLOOKUP(AW$2+1,FIXTURES!$C$2:$NC$23,MATCH($C104,FIXTURES!$B$2:$B$23,0),0)=""),HLOOKUP(AW$2+2,FIXTURES!$C$2:$NC$23,MATCH($C104,FIXTURES!$B$2:$B$23,0),0),IF(HLOOKUP(AW$2+1,FIXTURES!$C$2:$NC$23,MATCH($C104,FIXTURES!$B$2:$B$23,0),0)="",HLOOKUP(AW$2,FIXTURES!$C$2:$NC$23,MATCH($C104,FIXTURES!$B$2:$B$23,0),0),HLOOKUP(AW$2+1,FIXTURES!$C$2:$NC$23,MATCH($C104,FIXTURES!$B$2:$B$23,0),0)))),IF(AND(HLOOKUP(AW$2,FIXTURES!$C$2:$NC$23,MATCH($C104,FIXTURES!$B$2:$B$23,0),0)="",HLOOKUP(AW$2+1,FIXTURES!$C$2:$NC$23,MATCH($C104,FIXTURES!$B$2:$B$23,0),0)=""),HLOOKUP(AW$2+2,FIXTURES!$C$2:$NC$23,MATCH($C104,FIXTURES!$B$2:$B$23,0),0),IF(HLOOKUP(AW$2+1,FIXTURES!$C$2:$NC$23,MATCH($C104,FIXTURES!$B$2:$B$23,0),0)="",HLOOKUP(AW$2,FIXTURES!$C$2:$NC$23,MATCH($C104,FIXTURES!$B$2:$B$23,0),0),HLOOKUP(AW$2+1,FIXTURES!$C$2:$NC$23,MATCH($C104,FIXTURES!$B$2:$B$23,0),0))))</f>
        <v>Stevenage</v>
      </c>
      <c r="AX104" s="70" t="str">
        <f>IF(AX$1="SAT",IF(AND(HLOOKUP(AX$2,FIXTURES!$C$2:$NC$23,MATCH($C104,FIXTURES!$B$2:$B$23,0),0)="",HLOOKUP(AX$2+1,FIXTURES!$C$2:$NC$23,MATCH($C104,FIXTURES!$B$2:$B$23,0),0)="",HLOOKUP(AX$2+2,FIXTURES!$C$2:$NC$23,MATCH($C104,FIXTURES!$B$2:$B$23,0),0)=""),HLOOKUP(AX$2-1,FIXTURES!$C$2:$NC$23,MATCH($C104,FIXTURES!$B$2:$B$23,0),0),IF(AND(HLOOKUP(AX$2,FIXTURES!$C$2:$NC$23,MATCH($C104,FIXTURES!$B$2:$B$23,0),0)="",HLOOKUP(AX$2+1,FIXTURES!$C$2:$NC$23,MATCH($C104,FIXTURES!$B$2:$B$23,0),0)=""),HLOOKUP(AX$2+2,FIXTURES!$C$2:$NC$23,MATCH($C104,FIXTURES!$B$2:$B$23,0),0),IF(HLOOKUP(AX$2+1,FIXTURES!$C$2:$NC$23,MATCH($C104,FIXTURES!$B$2:$B$23,0),0)="",HLOOKUP(AX$2,FIXTURES!$C$2:$NC$23,MATCH($C104,FIXTURES!$B$2:$B$23,0),0),HLOOKUP(AX$2+1,FIXTURES!$C$2:$NC$23,MATCH($C104,FIXTURES!$B$2:$B$23,0),0)))),IF(AND(HLOOKUP(AX$2,FIXTURES!$C$2:$NC$23,MATCH($C104,FIXTURES!$B$2:$B$23,0),0)="",HLOOKUP(AX$2+1,FIXTURES!$C$2:$NC$23,MATCH($C104,FIXTURES!$B$2:$B$23,0),0)=""),HLOOKUP(AX$2+2,FIXTURES!$C$2:$NC$23,MATCH($C104,FIXTURES!$B$2:$B$23,0),0),IF(HLOOKUP(AX$2+1,FIXTURES!$C$2:$NC$23,MATCH($C104,FIXTURES!$B$2:$B$23,0),0)="",HLOOKUP(AX$2,FIXTURES!$C$2:$NC$23,MATCH($C104,FIXTURES!$B$2:$B$23,0),0),HLOOKUP(AX$2+1,FIXTURES!$C$2:$NC$23,MATCH($C104,FIXTURES!$B$2:$B$23,0),0))))</f>
        <v/>
      </c>
      <c r="AY104" s="70" t="str">
        <f>IF(AY$1="SAT",IF(AND(HLOOKUP(AY$2,FIXTURES!$C$2:$NC$23,MATCH($C104,FIXTURES!$B$2:$B$23,0),0)="",HLOOKUP(AY$2+1,FIXTURES!$C$2:$NC$23,MATCH($C104,FIXTURES!$B$2:$B$23,0),0)="",HLOOKUP(AY$2+2,FIXTURES!$C$2:$NC$23,MATCH($C104,FIXTURES!$B$2:$B$23,0),0)=""),HLOOKUP(AY$2-1,FIXTURES!$C$2:$NC$23,MATCH($C104,FIXTURES!$B$2:$B$23,0),0),IF(AND(HLOOKUP(AY$2,FIXTURES!$C$2:$NC$23,MATCH($C104,FIXTURES!$B$2:$B$23,0),0)="",HLOOKUP(AY$2+1,FIXTURES!$C$2:$NC$23,MATCH($C104,FIXTURES!$B$2:$B$23,0),0)=""),HLOOKUP(AY$2+2,FIXTURES!$C$2:$NC$23,MATCH($C104,FIXTURES!$B$2:$B$23,0),0),IF(HLOOKUP(AY$2+1,FIXTURES!$C$2:$NC$23,MATCH($C104,FIXTURES!$B$2:$B$23,0),0)="",HLOOKUP(AY$2,FIXTURES!$C$2:$NC$23,MATCH($C104,FIXTURES!$B$2:$B$23,0),0),HLOOKUP(AY$2+1,FIXTURES!$C$2:$NC$23,MATCH($C104,FIXTURES!$B$2:$B$23,0),0)))),IF(AND(HLOOKUP(AY$2,FIXTURES!$C$2:$NC$23,MATCH($C104,FIXTURES!$B$2:$B$23,0),0)="",HLOOKUP(AY$2+1,FIXTURES!$C$2:$NC$23,MATCH($C104,FIXTURES!$B$2:$B$23,0),0)=""),HLOOKUP(AY$2+2,FIXTURES!$C$2:$NC$23,MATCH($C104,FIXTURES!$B$2:$B$23,0),0),IF(HLOOKUP(AY$2+1,FIXTURES!$C$2:$NC$23,MATCH($C104,FIXTURES!$B$2:$B$23,0),0)="",HLOOKUP(AY$2,FIXTURES!$C$2:$NC$23,MATCH($C104,FIXTURES!$B$2:$B$23,0),0),HLOOKUP(AY$2+1,FIXTURES!$C$2:$NC$23,MATCH($C104,FIXTURES!$B$2:$B$23,0),0))))</f>
        <v>LEE</v>
      </c>
      <c r="AZ104" s="70" t="str">
        <f>IF(AZ$1="SAT",IF(AND(HLOOKUP(AZ$2,FIXTURES!$C$2:$NC$23,MATCH($C104,FIXTURES!$B$2:$B$23,0),0)="",HLOOKUP(AZ$2+1,FIXTURES!$C$2:$NC$23,MATCH($C104,FIXTURES!$B$2:$B$23,0),0)="",HLOOKUP(AZ$2+2,FIXTURES!$C$2:$NC$23,MATCH($C104,FIXTURES!$B$2:$B$23,0),0)=""),HLOOKUP(AZ$2-1,FIXTURES!$C$2:$NC$23,MATCH($C104,FIXTURES!$B$2:$B$23,0),0),IF(AND(HLOOKUP(AZ$2,FIXTURES!$C$2:$NC$23,MATCH($C104,FIXTURES!$B$2:$B$23,0),0)="",HLOOKUP(AZ$2+1,FIXTURES!$C$2:$NC$23,MATCH($C104,FIXTURES!$B$2:$B$23,0),0)=""),HLOOKUP(AZ$2+2,FIXTURES!$C$2:$NC$23,MATCH($C104,FIXTURES!$B$2:$B$23,0),0),IF(HLOOKUP(AZ$2+1,FIXTURES!$C$2:$NC$23,MATCH($C104,FIXTURES!$B$2:$B$23,0),0)="",HLOOKUP(AZ$2,FIXTURES!$C$2:$NC$23,MATCH($C104,FIXTURES!$B$2:$B$23,0),0),HLOOKUP(AZ$2+1,FIXTURES!$C$2:$NC$23,MATCH($C104,FIXTURES!$B$2:$B$23,0),0)))),IF(AND(HLOOKUP(AZ$2,FIXTURES!$C$2:$NC$23,MATCH($C104,FIXTURES!$B$2:$B$23,0),0)="",HLOOKUP(AZ$2+1,FIXTURES!$C$2:$NC$23,MATCH($C104,FIXTURES!$B$2:$B$23,0),0)=""),HLOOKUP(AZ$2+2,FIXTURES!$C$2:$NC$23,MATCH($C104,FIXTURES!$B$2:$B$23,0),0),IF(HLOOKUP(AZ$2+1,FIXTURES!$C$2:$NC$23,MATCH($C104,FIXTURES!$B$2:$B$23,0),0)="",HLOOKUP(AZ$2,FIXTURES!$C$2:$NC$23,MATCH($C104,FIXTURES!$B$2:$B$23,0),0),HLOOKUP(AZ$2+1,FIXTURES!$C$2:$NC$23,MATCH($C104,FIXTURES!$B$2:$B$23,0),0))))</f>
        <v/>
      </c>
      <c r="BA104" s="70" t="str">
        <f>IF(BA$1="SAT",IF(AND(HLOOKUP(BA$2,FIXTURES!$C$2:$NC$23,MATCH($C104,FIXTURES!$B$2:$B$23,0),0)="",HLOOKUP(BA$2+1,FIXTURES!$C$2:$NC$23,MATCH($C104,FIXTURES!$B$2:$B$23,0),0)="",HLOOKUP(BA$2+2,FIXTURES!$C$2:$NC$23,MATCH($C104,FIXTURES!$B$2:$B$23,0),0)=""),HLOOKUP(BA$2-1,FIXTURES!$C$2:$NC$23,MATCH($C104,FIXTURES!$B$2:$B$23,0),0),IF(AND(HLOOKUP(BA$2,FIXTURES!$C$2:$NC$23,MATCH($C104,FIXTURES!$B$2:$B$23,0),0)="",HLOOKUP(BA$2+1,FIXTURES!$C$2:$NC$23,MATCH($C104,FIXTURES!$B$2:$B$23,0),0)=""),HLOOKUP(BA$2+2,FIXTURES!$C$2:$NC$23,MATCH($C104,FIXTURES!$B$2:$B$23,0),0),IF(HLOOKUP(BA$2+1,FIXTURES!$C$2:$NC$23,MATCH($C104,FIXTURES!$B$2:$B$23,0),0)="",HLOOKUP(BA$2,FIXTURES!$C$2:$NC$23,MATCH($C104,FIXTURES!$B$2:$B$23,0),0),HLOOKUP(BA$2+1,FIXTURES!$C$2:$NC$23,MATCH($C104,FIXTURES!$B$2:$B$23,0),0)))),IF(AND(HLOOKUP(BA$2,FIXTURES!$C$2:$NC$23,MATCH($C104,FIXTURES!$B$2:$B$23,0),0)="",HLOOKUP(BA$2+1,FIXTURES!$C$2:$NC$23,MATCH($C104,FIXTURES!$B$2:$B$23,0),0)=""),HLOOKUP(BA$2+2,FIXTURES!$C$2:$NC$23,MATCH($C104,FIXTURES!$B$2:$B$23,0),0),IF(HLOOKUP(BA$2+1,FIXTURES!$C$2:$NC$23,MATCH($C104,FIXTURES!$B$2:$B$23,0),0)="",HLOOKUP(BA$2,FIXTURES!$C$2:$NC$23,MATCH($C104,FIXTURES!$B$2:$B$23,0),0),HLOOKUP(BA$2+1,FIXTURES!$C$2:$NC$23,MATCH($C104,FIXTURES!$B$2:$B$23,0),0))))</f>
        <v>sou</v>
      </c>
      <c r="BB104" s="70" t="str">
        <f>IF(BB$1="SAT",IF(AND(HLOOKUP(BB$2,FIXTURES!$C$2:$NC$23,MATCH($C104,FIXTURES!$B$2:$B$23,0),0)="",HLOOKUP(BB$2+1,FIXTURES!$C$2:$NC$23,MATCH($C104,FIXTURES!$B$2:$B$23,0),0)="",HLOOKUP(BB$2+2,FIXTURES!$C$2:$NC$23,MATCH($C104,FIXTURES!$B$2:$B$23,0),0)=""),HLOOKUP(BB$2-1,FIXTURES!$C$2:$NC$23,MATCH($C104,FIXTURES!$B$2:$B$23,0),0),IF(AND(HLOOKUP(BB$2,FIXTURES!$C$2:$NC$23,MATCH($C104,FIXTURES!$B$2:$B$23,0),0)="",HLOOKUP(BB$2+1,FIXTURES!$C$2:$NC$23,MATCH($C104,FIXTURES!$B$2:$B$23,0),0)=""),HLOOKUP(BB$2+2,FIXTURES!$C$2:$NC$23,MATCH($C104,FIXTURES!$B$2:$B$23,0),0),IF(HLOOKUP(BB$2+1,FIXTURES!$C$2:$NC$23,MATCH($C104,FIXTURES!$B$2:$B$23,0),0)="",HLOOKUP(BB$2,FIXTURES!$C$2:$NC$23,MATCH($C104,FIXTURES!$B$2:$B$23,0),0),HLOOKUP(BB$2+1,FIXTURES!$C$2:$NC$23,MATCH($C104,FIXTURES!$B$2:$B$23,0),0)))),IF(AND(HLOOKUP(BB$2,FIXTURES!$C$2:$NC$23,MATCH($C104,FIXTURES!$B$2:$B$23,0),0)="",HLOOKUP(BB$2+1,FIXTURES!$C$2:$NC$23,MATCH($C104,FIXTURES!$B$2:$B$23,0),0)=""),HLOOKUP(BB$2+2,FIXTURES!$C$2:$NC$23,MATCH($C104,FIXTURES!$B$2:$B$23,0),0),IF(HLOOKUP(BB$2+1,FIXTURES!$C$2:$NC$23,MATCH($C104,FIXTURES!$B$2:$B$23,0),0)="",HLOOKUP(BB$2,FIXTURES!$C$2:$NC$23,MATCH($C104,FIXTURES!$B$2:$B$23,0),0),HLOOKUP(BB$2+1,FIXTURES!$C$2:$NC$23,MATCH($C104,FIXTURES!$B$2:$B$23,0),0))))</f>
        <v/>
      </c>
      <c r="BC104" s="70" t="str">
        <f>IF(BC$1="SAT",IF(AND(HLOOKUP(BC$2,FIXTURES!$C$2:$NC$23,MATCH($C104,FIXTURES!$B$2:$B$23,0),0)="",HLOOKUP(BC$2+1,FIXTURES!$C$2:$NC$23,MATCH($C104,FIXTURES!$B$2:$B$23,0),0)="",HLOOKUP(BC$2+2,FIXTURES!$C$2:$NC$23,MATCH($C104,FIXTURES!$B$2:$B$23,0),0)=""),HLOOKUP(BC$2-1,FIXTURES!$C$2:$NC$23,MATCH($C104,FIXTURES!$B$2:$B$23,0),0),IF(AND(HLOOKUP(BC$2,FIXTURES!$C$2:$NC$23,MATCH($C104,FIXTURES!$B$2:$B$23,0),0)="",HLOOKUP(BC$2+1,FIXTURES!$C$2:$NC$23,MATCH($C104,FIXTURES!$B$2:$B$23,0),0)=""),HLOOKUP(BC$2+2,FIXTURES!$C$2:$NC$23,MATCH($C104,FIXTURES!$B$2:$B$23,0),0),IF(HLOOKUP(BC$2+1,FIXTURES!$C$2:$NC$23,MATCH($C104,FIXTURES!$B$2:$B$23,0),0)="",HLOOKUP(BC$2,FIXTURES!$C$2:$NC$23,MATCH($C104,FIXTURES!$B$2:$B$23,0),0),HLOOKUP(BC$2+1,FIXTURES!$C$2:$NC$23,MATCH($C104,FIXTURES!$B$2:$B$23,0),0)))),IF(AND(HLOOKUP(BC$2,FIXTURES!$C$2:$NC$23,MATCH($C104,FIXTURES!$B$2:$B$23,0),0)="",HLOOKUP(BC$2+1,FIXTURES!$C$2:$NC$23,MATCH($C104,FIXTURES!$B$2:$B$23,0),0)=""),HLOOKUP(BC$2+2,FIXTURES!$C$2:$NC$23,MATCH($C104,FIXTURES!$B$2:$B$23,0),0),IF(HLOOKUP(BC$2+1,FIXTURES!$C$2:$NC$23,MATCH($C104,FIXTURES!$B$2:$B$23,0),0)="",HLOOKUP(BC$2,FIXTURES!$C$2:$NC$23,MATCH($C104,FIXTURES!$B$2:$B$23,0),0),HLOOKUP(BC$2+1,FIXTURES!$C$2:$NC$23,MATCH($C104,FIXTURES!$B$2:$B$23,0),0))))</f>
        <v/>
      </c>
      <c r="BD104" s="70" t="str">
        <f>IF(BD$1="SAT",IF(AND(HLOOKUP(BD$2,FIXTURES!$C$2:$NC$23,MATCH($C104,FIXTURES!$B$2:$B$23,0),0)="",HLOOKUP(BD$2+1,FIXTURES!$C$2:$NC$23,MATCH($C104,FIXTURES!$B$2:$B$23,0),0)="",HLOOKUP(BD$2+2,FIXTURES!$C$2:$NC$23,MATCH($C104,FIXTURES!$B$2:$B$23,0),0)=""),HLOOKUP(BD$2-1,FIXTURES!$C$2:$NC$23,MATCH($C104,FIXTURES!$B$2:$B$23,0),0),IF(AND(HLOOKUP(BD$2,FIXTURES!$C$2:$NC$23,MATCH($C104,FIXTURES!$B$2:$B$23,0),0)="",HLOOKUP(BD$2+1,FIXTURES!$C$2:$NC$23,MATCH($C104,FIXTURES!$B$2:$B$23,0),0)=""),HLOOKUP(BD$2+2,FIXTURES!$C$2:$NC$23,MATCH($C104,FIXTURES!$B$2:$B$23,0),0),IF(HLOOKUP(BD$2+1,FIXTURES!$C$2:$NC$23,MATCH($C104,FIXTURES!$B$2:$B$23,0),0)="",HLOOKUP(BD$2,FIXTURES!$C$2:$NC$23,MATCH($C104,FIXTURES!$B$2:$B$23,0),0),HLOOKUP(BD$2+1,FIXTURES!$C$2:$NC$23,MATCH($C104,FIXTURES!$B$2:$B$23,0),0)))),IF(AND(HLOOKUP(BD$2,FIXTURES!$C$2:$NC$23,MATCH($C104,FIXTURES!$B$2:$B$23,0),0)="",HLOOKUP(BD$2+1,FIXTURES!$C$2:$NC$23,MATCH($C104,FIXTURES!$B$2:$B$23,0),0)=""),HLOOKUP(BD$2+2,FIXTURES!$C$2:$NC$23,MATCH($C104,FIXTURES!$B$2:$B$23,0),0),IF(HLOOKUP(BD$2+1,FIXTURES!$C$2:$NC$23,MATCH($C104,FIXTURES!$B$2:$B$23,0),0)="",HLOOKUP(BD$2,FIXTURES!$C$2:$NC$23,MATCH($C104,FIXTURES!$B$2:$B$23,0),0),HLOOKUP(BD$2+1,FIXTURES!$C$2:$NC$23,MATCH($C104,FIXTURES!$B$2:$B$23,0),0))))</f>
        <v/>
      </c>
      <c r="BE104" s="70" t="str">
        <f>IF(BE$1="SAT",IF(AND(HLOOKUP(BE$2,FIXTURES!$C$2:$NC$23,MATCH($C104,FIXTURES!$B$2:$B$23,0),0)="",HLOOKUP(BE$2+1,FIXTURES!$C$2:$NC$23,MATCH($C104,FIXTURES!$B$2:$B$23,0),0)="",HLOOKUP(BE$2+2,FIXTURES!$C$2:$NC$23,MATCH($C104,FIXTURES!$B$2:$B$23,0),0)=""),HLOOKUP(BE$2-1,FIXTURES!$C$2:$NC$23,MATCH($C104,FIXTURES!$B$2:$B$23,0),0),IF(AND(HLOOKUP(BE$2,FIXTURES!$C$2:$NC$23,MATCH($C104,FIXTURES!$B$2:$B$23,0),0)="",HLOOKUP(BE$2+1,FIXTURES!$C$2:$NC$23,MATCH($C104,FIXTURES!$B$2:$B$23,0),0)=""),HLOOKUP(BE$2+2,FIXTURES!$C$2:$NC$23,MATCH($C104,FIXTURES!$B$2:$B$23,0),0),IF(HLOOKUP(BE$2+1,FIXTURES!$C$2:$NC$23,MATCH($C104,FIXTURES!$B$2:$B$23,0),0)="",HLOOKUP(BE$2,FIXTURES!$C$2:$NC$23,MATCH($C104,FIXTURES!$B$2:$B$23,0),0),HLOOKUP(BE$2+1,FIXTURES!$C$2:$NC$23,MATCH($C104,FIXTURES!$B$2:$B$23,0),0)))),IF(AND(HLOOKUP(BE$2,FIXTURES!$C$2:$NC$23,MATCH($C104,FIXTURES!$B$2:$B$23,0),0)="",HLOOKUP(BE$2+1,FIXTURES!$C$2:$NC$23,MATCH($C104,FIXTURES!$B$2:$B$23,0),0)=""),HLOOKUP(BE$2+2,FIXTURES!$C$2:$NC$23,MATCH($C104,FIXTURES!$B$2:$B$23,0),0),IF(HLOOKUP(BE$2+1,FIXTURES!$C$2:$NC$23,MATCH($C104,FIXTURES!$B$2:$B$23,0),0)="",HLOOKUP(BE$2,FIXTURES!$C$2:$NC$23,MATCH($C104,FIXTURES!$B$2:$B$23,0),0),HLOOKUP(BE$2+1,FIXTURES!$C$2:$NC$23,MATCH($C104,FIXTURES!$B$2:$B$23,0),0))))</f>
        <v>LEI</v>
      </c>
      <c r="BF104" s="119" t="s">
        <v>1151</v>
      </c>
      <c r="BG104" s="70" t="str">
        <f>IF(BG$1="SAT",IF(AND(HLOOKUP(BG$2,FIXTURES!$C$2:$NC$23,MATCH($C104,FIXTURES!$B$2:$B$23,0),0)="",HLOOKUP(BG$2+1,FIXTURES!$C$2:$NC$23,MATCH($C104,FIXTURES!$B$2:$B$23,0),0)="",HLOOKUP(BG$2+2,FIXTURES!$C$2:$NC$23,MATCH($C104,FIXTURES!$B$2:$B$23,0),0)=""),HLOOKUP(BG$2-1,FIXTURES!$C$2:$NC$23,MATCH($C104,FIXTURES!$B$2:$B$23,0),0),IF(AND(HLOOKUP(BG$2,FIXTURES!$C$2:$NC$23,MATCH($C104,FIXTURES!$B$2:$B$23,0),0)="",HLOOKUP(BG$2+1,FIXTURES!$C$2:$NC$23,MATCH($C104,FIXTURES!$B$2:$B$23,0),0)=""),HLOOKUP(BG$2+2,FIXTURES!$C$2:$NC$23,MATCH($C104,FIXTURES!$B$2:$B$23,0),0),IF(HLOOKUP(BG$2+1,FIXTURES!$C$2:$NC$23,MATCH($C104,FIXTURES!$B$2:$B$23,0),0)="",HLOOKUP(BG$2,FIXTURES!$C$2:$NC$23,MATCH($C104,FIXTURES!$B$2:$B$23,0),0),HLOOKUP(BG$2+1,FIXTURES!$C$2:$NC$23,MATCH($C104,FIXTURES!$B$2:$B$23,0),0)))),IF(AND(HLOOKUP(BG$2,FIXTURES!$C$2:$NC$23,MATCH($C104,FIXTURES!$B$2:$B$23,0),0)="",HLOOKUP(BG$2+1,FIXTURES!$C$2:$NC$23,MATCH($C104,FIXTURES!$B$2:$B$23,0),0)=""),HLOOKUP(BG$2+2,FIXTURES!$C$2:$NC$23,MATCH($C104,FIXTURES!$B$2:$B$23,0),0),IF(HLOOKUP(BG$2+1,FIXTURES!$C$2:$NC$23,MATCH($C104,FIXTURES!$B$2:$B$23,0),0)="",HLOOKUP(BG$2,FIXTURES!$C$2:$NC$23,MATCH($C104,FIXTURES!$B$2:$B$23,0),0),HLOOKUP(BG$2+1,FIXTURES!$C$2:$NC$23,MATCH($C104,FIXTURES!$B$2:$B$23,0),0))))</f>
        <v>mci</v>
      </c>
      <c r="BH104" s="119" t="s">
        <v>1151</v>
      </c>
      <c r="BI104" s="70" t="str">
        <f>IF(BI$1="SAT",IF(AND(HLOOKUP(BI$2,FIXTURES!$C$2:$NC$23,MATCH($C104,FIXTURES!$B$2:$B$23,0),0)="",HLOOKUP(BI$2+1,FIXTURES!$C$2:$NC$23,MATCH($C104,FIXTURES!$B$2:$B$23,0),0)="",HLOOKUP(BI$2+2,FIXTURES!$C$2:$NC$23,MATCH($C104,FIXTURES!$B$2:$B$23,0),0)=""),HLOOKUP(BI$2-1,FIXTURES!$C$2:$NC$23,MATCH($C104,FIXTURES!$B$2:$B$23,0),0),IF(AND(HLOOKUP(BI$2,FIXTURES!$C$2:$NC$23,MATCH($C104,FIXTURES!$B$2:$B$23,0),0)="",HLOOKUP(BI$2+1,FIXTURES!$C$2:$NC$23,MATCH($C104,FIXTURES!$B$2:$B$23,0),0)=""),HLOOKUP(BI$2+2,FIXTURES!$C$2:$NC$23,MATCH($C104,FIXTURES!$B$2:$B$23,0),0),IF(HLOOKUP(BI$2+1,FIXTURES!$C$2:$NC$23,MATCH($C104,FIXTURES!$B$2:$B$23,0),0)="",HLOOKUP(BI$2,FIXTURES!$C$2:$NC$23,MATCH($C104,FIXTURES!$B$2:$B$23,0),0),HLOOKUP(BI$2+1,FIXTURES!$C$2:$NC$23,MATCH($C104,FIXTURES!$B$2:$B$23,0),0)))),IF(AND(HLOOKUP(BI$2,FIXTURES!$C$2:$NC$23,MATCH($C104,FIXTURES!$B$2:$B$23,0),0)="",HLOOKUP(BI$2+1,FIXTURES!$C$2:$NC$23,MATCH($C104,FIXTURES!$B$2:$B$23,0),0)=""),HLOOKUP(BI$2+2,FIXTURES!$C$2:$NC$23,MATCH($C104,FIXTURES!$B$2:$B$23,0),0),IF(HLOOKUP(BI$2+1,FIXTURES!$C$2:$NC$23,MATCH($C104,FIXTURES!$B$2:$B$23,0),0)="",HLOOKUP(BI$2,FIXTURES!$C$2:$NC$23,MATCH($C104,FIXTURES!$B$2:$B$23,0),0),HLOOKUP(BI$2+1,FIXTURES!$C$2:$NC$23,MATCH($C104,FIXTURES!$B$2:$B$23,0),0))))</f>
        <v>ARS</v>
      </c>
      <c r="BJ104" s="119" t="s">
        <v>1151</v>
      </c>
      <c r="BK104" s="70" t="str">
        <f>IF(BK$1="SAT",IF(AND(HLOOKUP(BK$2,FIXTURES!$C$2:$NC$23,MATCH($C104,FIXTURES!$B$2:$B$23,0),0)="",HLOOKUP(BK$2+1,FIXTURES!$C$2:$NC$23,MATCH($C104,FIXTURES!$B$2:$B$23,0),0)="",HLOOKUP(BK$2+2,FIXTURES!$C$2:$NC$23,MATCH($C104,FIXTURES!$B$2:$B$23,0),0)=""),HLOOKUP(BK$2-1,FIXTURES!$C$2:$NC$23,MATCH($C104,FIXTURES!$B$2:$B$23,0),0),IF(AND(HLOOKUP(BK$2,FIXTURES!$C$2:$NC$23,MATCH($C104,FIXTURES!$B$2:$B$23,0),0)="",HLOOKUP(BK$2+1,FIXTURES!$C$2:$NC$23,MATCH($C104,FIXTURES!$B$2:$B$23,0),0)=""),HLOOKUP(BK$2+2,FIXTURES!$C$2:$NC$23,MATCH($C104,FIXTURES!$B$2:$B$23,0),0),IF(HLOOKUP(BK$2+1,FIXTURES!$C$2:$NC$23,MATCH($C104,FIXTURES!$B$2:$B$23,0),0)="",HLOOKUP(BK$2,FIXTURES!$C$2:$NC$23,MATCH($C104,FIXTURES!$B$2:$B$23,0),0),HLOOKUP(BK$2+1,FIXTURES!$C$2:$NC$23,MATCH($C104,FIXTURES!$B$2:$B$23,0),0)))),IF(AND(HLOOKUP(BK$2,FIXTURES!$C$2:$NC$23,MATCH($C104,FIXTURES!$B$2:$B$23,0),0)="",HLOOKUP(BK$2+1,FIXTURES!$C$2:$NC$23,MATCH($C104,FIXTURES!$B$2:$B$23,0),0)=""),HLOOKUP(BK$2+2,FIXTURES!$C$2:$NC$23,MATCH($C104,FIXTURES!$B$2:$B$23,0),0),IF(HLOOKUP(BK$2+1,FIXTURES!$C$2:$NC$23,MATCH($C104,FIXTURES!$B$2:$B$23,0),0)="",HLOOKUP(BK$2,FIXTURES!$C$2:$NC$23,MATCH($C104,FIXTURES!$B$2:$B$23,0),0),HLOOKUP(BK$2+1,FIXTURES!$C$2:$NC$23,MATCH($C104,FIXTURES!$B$2:$B$23,0),0))))</f>
        <v>eve</v>
      </c>
      <c r="BL104" s="119" t="s">
        <v>1151</v>
      </c>
      <c r="BM104" s="70" t="str">
        <f>IF(BM$1="SAT",IF(AND(HLOOKUP(BM$2,FIXTURES!$C$2:$NC$23,MATCH($C104,FIXTURES!$B$2:$B$23,0),0)="",HLOOKUP(BM$2+1,FIXTURES!$C$2:$NC$23,MATCH($C104,FIXTURES!$B$2:$B$23,0),0)="",HLOOKUP(BM$2+2,FIXTURES!$C$2:$NC$23,MATCH($C104,FIXTURES!$B$2:$B$23,0),0)=""),HLOOKUP(BM$2-1,FIXTURES!$C$2:$NC$23,MATCH($C104,FIXTURES!$B$2:$B$23,0),0),IF(AND(HLOOKUP(BM$2,FIXTURES!$C$2:$NC$23,MATCH($C104,FIXTURES!$B$2:$B$23,0),0)="",HLOOKUP(BM$2+1,FIXTURES!$C$2:$NC$23,MATCH($C104,FIXTURES!$B$2:$B$23,0),0)=""),HLOOKUP(BM$2+2,FIXTURES!$C$2:$NC$23,MATCH($C104,FIXTURES!$B$2:$B$23,0),0),IF(HLOOKUP(BM$2+1,FIXTURES!$C$2:$NC$23,MATCH($C104,FIXTURES!$B$2:$B$23,0),0)="",HLOOKUP(BM$2,FIXTURES!$C$2:$NC$23,MATCH($C104,FIXTURES!$B$2:$B$23,0),0),HLOOKUP(BM$2+1,FIXTURES!$C$2:$NC$23,MATCH($C104,FIXTURES!$B$2:$B$23,0),0)))),IF(AND(HLOOKUP(BM$2,FIXTURES!$C$2:$NC$23,MATCH($C104,FIXTURES!$B$2:$B$23,0),0)="",HLOOKUP(BM$2+1,FIXTURES!$C$2:$NC$23,MATCH($C104,FIXTURES!$B$2:$B$23,0),0)=""),HLOOKUP(BM$2+2,FIXTURES!$C$2:$NC$23,MATCH($C104,FIXTURES!$B$2:$B$23,0),0),IF(HLOOKUP(BM$2+1,FIXTURES!$C$2:$NC$23,MATCH($C104,FIXTURES!$B$2:$B$23,0),0)="",HLOOKUP(BM$2,FIXTURES!$C$2:$NC$23,MATCH($C104,FIXTURES!$B$2:$B$23,0),0),HLOOKUP(BM$2+1,FIXTURES!$C$2:$NC$23,MATCH($C104,FIXTURES!$B$2:$B$23,0),0))))</f>
        <v>CRY</v>
      </c>
      <c r="BN104" s="119" t="s">
        <v>1151</v>
      </c>
      <c r="BO104" s="70" t="str">
        <f>IF(BO$1="SAT",IF(AND(HLOOKUP(BO$2,FIXTURES!$C$2:$NC$23,MATCH($C104,FIXTURES!$B$2:$B$23,0),0)="",HLOOKUP(BO$2+1,FIXTURES!$C$2:$NC$23,MATCH($C104,FIXTURES!$B$2:$B$23,0),0)="",HLOOKUP(BO$2+2,FIXTURES!$C$2:$NC$23,MATCH($C104,FIXTURES!$B$2:$B$23,0),0)=""),HLOOKUP(BO$2-1,FIXTURES!$C$2:$NC$23,MATCH($C104,FIXTURES!$B$2:$B$23,0),0),IF(AND(HLOOKUP(BO$2,FIXTURES!$C$2:$NC$23,MATCH($C104,FIXTURES!$B$2:$B$23,0),0)="",HLOOKUP(BO$2+1,FIXTURES!$C$2:$NC$23,MATCH($C104,FIXTURES!$B$2:$B$23,0),0)=""),HLOOKUP(BO$2+2,FIXTURES!$C$2:$NC$23,MATCH($C104,FIXTURES!$B$2:$B$23,0),0),IF(HLOOKUP(BO$2+1,FIXTURES!$C$2:$NC$23,MATCH($C104,FIXTURES!$B$2:$B$23,0),0)="",HLOOKUP(BO$2,FIXTURES!$C$2:$NC$23,MATCH($C104,FIXTURES!$B$2:$B$23,0),0),HLOOKUP(BO$2+1,FIXTURES!$C$2:$NC$23,MATCH($C104,FIXTURES!$B$2:$B$23,0),0)))),IF(AND(HLOOKUP(BO$2,FIXTURES!$C$2:$NC$23,MATCH($C104,FIXTURES!$B$2:$B$23,0),0)="",HLOOKUP(BO$2+1,FIXTURES!$C$2:$NC$23,MATCH($C104,FIXTURES!$B$2:$B$23,0),0)=""),HLOOKUP(BO$2+2,FIXTURES!$C$2:$NC$23,MATCH($C104,FIXTURES!$B$2:$B$23,0),0),IF(HLOOKUP(BO$2+1,FIXTURES!$C$2:$NC$23,MATCH($C104,FIXTURES!$B$2:$B$23,0),0)="",HLOOKUP(BO$2,FIXTURES!$C$2:$NC$23,MATCH($C104,FIXTURES!$B$2:$B$23,0),0),HLOOKUP(BO$2+1,FIXTURES!$C$2:$NC$23,MATCH($C104,FIXTURES!$B$2:$B$23,0),0))))</f>
        <v>whu</v>
      </c>
      <c r="BP104" s="119" t="s">
        <v>1151</v>
      </c>
      <c r="BQ104" s="70" t="str">
        <f>IF(BQ$1="SAT",IF(AND(HLOOKUP(BQ$2,FIXTURES!$C$2:$NC$23,MATCH($C104,FIXTURES!$B$2:$B$23,0),0)="",HLOOKUP(BQ$2+1,FIXTURES!$C$2:$NC$23,MATCH($C104,FIXTURES!$B$2:$B$23,0),0)="",HLOOKUP(BQ$2+2,FIXTURES!$C$2:$NC$23,MATCH($C104,FIXTURES!$B$2:$B$23,0),0)=""),HLOOKUP(BQ$2-1,FIXTURES!$C$2:$NC$23,MATCH($C104,FIXTURES!$B$2:$B$23,0),0),IF(AND(HLOOKUP(BQ$2,FIXTURES!$C$2:$NC$23,MATCH($C104,FIXTURES!$B$2:$B$23,0),0)="",HLOOKUP(BQ$2+1,FIXTURES!$C$2:$NC$23,MATCH($C104,FIXTURES!$B$2:$B$23,0),0)=""),HLOOKUP(BQ$2+2,FIXTURES!$C$2:$NC$23,MATCH($C104,FIXTURES!$B$2:$B$23,0),0),IF(HLOOKUP(BQ$2+1,FIXTURES!$C$2:$NC$23,MATCH($C104,FIXTURES!$B$2:$B$23,0),0)="",HLOOKUP(BQ$2,FIXTURES!$C$2:$NC$23,MATCH($C104,FIXTURES!$B$2:$B$23,0),0),HLOOKUP(BQ$2+1,FIXTURES!$C$2:$NC$23,MATCH($C104,FIXTURES!$B$2:$B$23,0),0)))),IF(AND(HLOOKUP(BQ$2,FIXTURES!$C$2:$NC$23,MATCH($C104,FIXTURES!$B$2:$B$23,0),0)="",HLOOKUP(BQ$2+1,FIXTURES!$C$2:$NC$23,MATCH($C104,FIXTURES!$B$2:$B$23,0),0)=""),HLOOKUP(BQ$2+2,FIXTURES!$C$2:$NC$23,MATCH($C104,FIXTURES!$B$2:$B$23,0),0),IF(HLOOKUP(BQ$2+1,FIXTURES!$C$2:$NC$23,MATCH($C104,FIXTURES!$B$2:$B$23,0),0)="",HLOOKUP(BQ$2,FIXTURES!$C$2:$NC$23,MATCH($C104,FIXTURES!$B$2:$B$23,0),0),HLOOKUP(BQ$2+1,FIXTURES!$C$2:$NC$23,MATCH($C104,FIXTURES!$B$2:$B$23,0),0))))</f>
        <v>BOU</v>
      </c>
      <c r="BR104" s="70" t="str">
        <f>IF(BR$1="SAT",IF(AND(HLOOKUP(BR$2,FIXTURES!$C$2:$NC$23,MATCH($C104,FIXTURES!$B$2:$B$23,0),0)="",HLOOKUP(BR$2+1,FIXTURES!$C$2:$NC$23,MATCH($C104,FIXTURES!$B$2:$B$23,0),0)="",HLOOKUP(BR$2+2,FIXTURES!$C$2:$NC$23,MATCH($C104,FIXTURES!$B$2:$B$23,0),0)=""),HLOOKUP(BR$2-1,FIXTURES!$C$2:$NC$23,MATCH($C104,FIXTURES!$B$2:$B$23,0),0),IF(AND(HLOOKUP(BR$2,FIXTURES!$C$2:$NC$23,MATCH($C104,FIXTURES!$B$2:$B$23,0),0)="",HLOOKUP(BR$2+1,FIXTURES!$C$2:$NC$23,MATCH($C104,FIXTURES!$B$2:$B$23,0),0)=""),HLOOKUP(BR$2+2,FIXTURES!$C$2:$NC$23,MATCH($C104,FIXTURES!$B$2:$B$23,0),0),IF(HLOOKUP(BR$2+1,FIXTURES!$C$2:$NC$23,MATCH($C104,FIXTURES!$B$2:$B$23,0),0)="",HLOOKUP(BR$2,FIXTURES!$C$2:$NC$23,MATCH($C104,FIXTURES!$B$2:$B$23,0),0),HLOOKUP(BR$2+1,FIXTURES!$C$2:$NC$23,MATCH($C104,FIXTURES!$B$2:$B$23,0),0)))),IF(AND(HLOOKUP(BR$2,FIXTURES!$C$2:$NC$23,MATCH($C104,FIXTURES!$B$2:$B$23,0),0)="",HLOOKUP(BR$2+1,FIXTURES!$C$2:$NC$23,MATCH($C104,FIXTURES!$B$2:$B$23,0),0)=""),HLOOKUP(BR$2+2,FIXTURES!$C$2:$NC$23,MATCH($C104,FIXTURES!$B$2:$B$23,0),0),IF(HLOOKUP(BR$2+1,FIXTURES!$C$2:$NC$23,MATCH($C104,FIXTURES!$B$2:$B$23,0),0)="",HLOOKUP(BR$2,FIXTURES!$C$2:$NC$23,MATCH($C104,FIXTURES!$B$2:$B$23,0),0),HLOOKUP(BR$2+1,FIXTURES!$C$2:$NC$23,MATCH($C104,FIXTURES!$B$2:$B$23,0),0))))</f>
        <v/>
      </c>
      <c r="BS104" s="70" t="str">
        <f>IF(BS$1="SAT",IF(AND(HLOOKUP(BS$2,FIXTURES!$C$2:$NC$23,MATCH($C104,FIXTURES!$B$2:$B$23,0),0)="",HLOOKUP(BS$2+1,FIXTURES!$C$2:$NC$23,MATCH($C104,FIXTURES!$B$2:$B$23,0),0)="",HLOOKUP(BS$2+2,FIXTURES!$C$2:$NC$23,MATCH($C104,FIXTURES!$B$2:$B$23,0),0)=""),HLOOKUP(BS$2-1,FIXTURES!$C$2:$NC$23,MATCH($C104,FIXTURES!$B$2:$B$23,0),0),IF(AND(HLOOKUP(BS$2,FIXTURES!$C$2:$NC$23,MATCH($C104,FIXTURES!$B$2:$B$23,0),0)="",HLOOKUP(BS$2+1,FIXTURES!$C$2:$NC$23,MATCH($C104,FIXTURES!$B$2:$B$23,0),0)=""),HLOOKUP(BS$2+2,FIXTURES!$C$2:$NC$23,MATCH($C104,FIXTURES!$B$2:$B$23,0),0),IF(HLOOKUP(BS$2+1,FIXTURES!$C$2:$NC$23,MATCH($C104,FIXTURES!$B$2:$B$23,0),0)="",HLOOKUP(BS$2,FIXTURES!$C$2:$NC$23,MATCH($C104,FIXTURES!$B$2:$B$23,0),0),HLOOKUP(BS$2+1,FIXTURES!$C$2:$NC$23,MATCH($C104,FIXTURES!$B$2:$B$23,0),0)))),IF(AND(HLOOKUP(BS$2,FIXTURES!$C$2:$NC$23,MATCH($C104,FIXTURES!$B$2:$B$23,0),0)="",HLOOKUP(BS$2+1,FIXTURES!$C$2:$NC$23,MATCH($C104,FIXTURES!$B$2:$B$23,0),0)=""),HLOOKUP(BS$2+2,FIXTURES!$C$2:$NC$23,MATCH($C104,FIXTURES!$B$2:$B$23,0),0),IF(HLOOKUP(BS$2+1,FIXTURES!$C$2:$NC$23,MATCH($C104,FIXTURES!$B$2:$B$23,0),0)="",HLOOKUP(BS$2,FIXTURES!$C$2:$NC$23,MATCH($C104,FIXTURES!$B$2:$B$23,0),0),HLOOKUP(BS$2+1,FIXTURES!$C$2:$NC$23,MATCH($C104,FIXTURES!$B$2:$B$23,0),0))))</f>
        <v/>
      </c>
      <c r="BT104" s="70" t="str">
        <f>IF(BT$1="SAT",IF(AND(HLOOKUP(BT$2,FIXTURES!$C$2:$NC$23,MATCH($C104,FIXTURES!$B$2:$B$23,0),0)="",HLOOKUP(BT$2+1,FIXTURES!$C$2:$NC$23,MATCH($C104,FIXTURES!$B$2:$B$23,0),0)="",HLOOKUP(BT$2+2,FIXTURES!$C$2:$NC$23,MATCH($C104,FIXTURES!$B$2:$B$23,0),0)=""),HLOOKUP(BT$2-1,FIXTURES!$C$2:$NC$23,MATCH($C104,FIXTURES!$B$2:$B$23,0),0),IF(AND(HLOOKUP(BT$2,FIXTURES!$C$2:$NC$23,MATCH($C104,FIXTURES!$B$2:$B$23,0),0)="",HLOOKUP(BT$2+1,FIXTURES!$C$2:$NC$23,MATCH($C104,FIXTURES!$B$2:$B$23,0),0)=""),HLOOKUP(BT$2+2,FIXTURES!$C$2:$NC$23,MATCH($C104,FIXTURES!$B$2:$B$23,0),0),IF(HLOOKUP(BT$2+1,FIXTURES!$C$2:$NC$23,MATCH($C104,FIXTURES!$B$2:$B$23,0),0)="",HLOOKUP(BT$2,FIXTURES!$C$2:$NC$23,MATCH($C104,FIXTURES!$B$2:$B$23,0),0),HLOOKUP(BT$2+1,FIXTURES!$C$2:$NC$23,MATCH($C104,FIXTURES!$B$2:$B$23,0),0)))),IF(AND(HLOOKUP(BT$2,FIXTURES!$C$2:$NC$23,MATCH($C104,FIXTURES!$B$2:$B$23,0),0)="",HLOOKUP(BT$2+1,FIXTURES!$C$2:$NC$23,MATCH($C104,FIXTURES!$B$2:$B$23,0),0)=""),HLOOKUP(BT$2+2,FIXTURES!$C$2:$NC$23,MATCH($C104,FIXTURES!$B$2:$B$23,0),0),IF(HLOOKUP(BT$2+1,FIXTURES!$C$2:$NC$23,MATCH($C104,FIXTURES!$B$2:$B$23,0),0)="",HLOOKUP(BT$2,FIXTURES!$C$2:$NC$23,MATCH($C104,FIXTURES!$B$2:$B$23,0),0),HLOOKUP(BT$2+1,FIXTURES!$C$2:$NC$23,MATCH($C104,FIXTURES!$B$2:$B$23,0),0))))</f>
        <v/>
      </c>
      <c r="BU104" s="70" t="str">
        <f>IF(BU$1="SAT",IF(AND(HLOOKUP(BU$2,FIXTURES!$C$2:$NC$23,MATCH($C104,FIXTURES!$B$2:$B$23,0),0)="",HLOOKUP(BU$2+1,FIXTURES!$C$2:$NC$23,MATCH($C104,FIXTURES!$B$2:$B$23,0),0)="",HLOOKUP(BU$2+2,FIXTURES!$C$2:$NC$23,MATCH($C104,FIXTURES!$B$2:$B$23,0),0)=""),HLOOKUP(BU$2-1,FIXTURES!$C$2:$NC$23,MATCH($C104,FIXTURES!$B$2:$B$23,0),0),IF(AND(HLOOKUP(BU$2,FIXTURES!$C$2:$NC$23,MATCH($C104,FIXTURES!$B$2:$B$23,0),0)="",HLOOKUP(BU$2+1,FIXTURES!$C$2:$NC$23,MATCH($C104,FIXTURES!$B$2:$B$23,0),0)=""),HLOOKUP(BU$2+2,FIXTURES!$C$2:$NC$23,MATCH($C104,FIXTURES!$B$2:$B$23,0),0),IF(HLOOKUP(BU$2+1,FIXTURES!$C$2:$NC$23,MATCH($C104,FIXTURES!$B$2:$B$23,0),0)="",HLOOKUP(BU$2,FIXTURES!$C$2:$NC$23,MATCH($C104,FIXTURES!$B$2:$B$23,0),0),HLOOKUP(BU$2+1,FIXTURES!$C$2:$NC$23,MATCH($C104,FIXTURES!$B$2:$B$23,0),0)))),IF(AND(HLOOKUP(BU$2,FIXTURES!$C$2:$NC$23,MATCH($C104,FIXTURES!$B$2:$B$23,0),0)="",HLOOKUP(BU$2+1,FIXTURES!$C$2:$NC$23,MATCH($C104,FIXTURES!$B$2:$B$23,0),0)=""),HLOOKUP(BU$2+2,FIXTURES!$C$2:$NC$23,MATCH($C104,FIXTURES!$B$2:$B$23,0),0),IF(HLOOKUP(BU$2+1,FIXTURES!$C$2:$NC$23,MATCH($C104,FIXTURES!$B$2:$B$23,0),0)="",HLOOKUP(BU$2,FIXTURES!$C$2:$NC$23,MATCH($C104,FIXTURES!$B$2:$B$23,0),0),HLOOKUP(BU$2+1,FIXTURES!$C$2:$NC$23,MATCH($C104,FIXTURES!$B$2:$B$23,0),0))))</f>
        <v>che</v>
      </c>
      <c r="BV104" s="119" t="s">
        <v>1151</v>
      </c>
      <c r="BW104" s="70" t="str">
        <f>IF(BW$1="SAT",IF(AND(HLOOKUP(BW$2,FIXTURES!$C$2:$NC$23,MATCH($C104,FIXTURES!$B$2:$B$23,0),0)="",HLOOKUP(BW$2+1,FIXTURES!$C$2:$NC$23,MATCH($C104,FIXTURES!$B$2:$B$23,0),0)="",HLOOKUP(BW$2+2,FIXTURES!$C$2:$NC$23,MATCH($C104,FIXTURES!$B$2:$B$23,0),0)=""),HLOOKUP(BW$2-1,FIXTURES!$C$2:$NC$23,MATCH($C104,FIXTURES!$B$2:$B$23,0),0),IF(AND(HLOOKUP(BW$2,FIXTURES!$C$2:$NC$23,MATCH($C104,FIXTURES!$B$2:$B$23,0),0)="",HLOOKUP(BW$2+1,FIXTURES!$C$2:$NC$23,MATCH($C104,FIXTURES!$B$2:$B$23,0),0)=""),HLOOKUP(BW$2+2,FIXTURES!$C$2:$NC$23,MATCH($C104,FIXTURES!$B$2:$B$23,0),0),IF(HLOOKUP(BW$2+1,FIXTURES!$C$2:$NC$23,MATCH($C104,FIXTURES!$B$2:$B$23,0),0)="",HLOOKUP(BW$2,FIXTURES!$C$2:$NC$23,MATCH($C104,FIXTURES!$B$2:$B$23,0),0),HLOOKUP(BW$2+1,FIXTURES!$C$2:$NC$23,MATCH($C104,FIXTURES!$B$2:$B$23,0),0)))),IF(AND(HLOOKUP(BW$2,FIXTURES!$C$2:$NC$23,MATCH($C104,FIXTURES!$B$2:$B$23,0),0)="",HLOOKUP(BW$2+1,FIXTURES!$C$2:$NC$23,MATCH($C104,FIXTURES!$B$2:$B$23,0),0)=""),HLOOKUP(BW$2+2,FIXTURES!$C$2:$NC$23,MATCH($C104,FIXTURES!$B$2:$B$23,0),0),IF(HLOOKUP(BW$2+1,FIXTURES!$C$2:$NC$23,MATCH($C104,FIXTURES!$B$2:$B$23,0),0)="",HLOOKUP(BW$2,FIXTURES!$C$2:$NC$23,MATCH($C104,FIXTURES!$B$2:$B$23,0),0),HLOOKUP(BW$2+1,FIXTURES!$C$2:$NC$23,MATCH($C104,FIXTURES!$B$2:$B$23,0),0))))</f>
        <v>NFO</v>
      </c>
      <c r="BX104" s="119" t="s">
        <v>1151</v>
      </c>
      <c r="BY104" s="70" t="str">
        <f>IF(BY$1="SAT",IF(AND(HLOOKUP(BY$2,FIXTURES!$C$2:$NC$23,MATCH($C104,FIXTURES!$B$2:$B$23,0),0)="",HLOOKUP(BY$2+1,FIXTURES!$C$2:$NC$23,MATCH($C104,FIXTURES!$B$2:$B$23,0),0)="",HLOOKUP(BY$2+2,FIXTURES!$C$2:$NC$23,MATCH($C104,FIXTURES!$B$2:$B$23,0),0)=""),HLOOKUP(BY$2-1,FIXTURES!$C$2:$NC$23,MATCH($C104,FIXTURES!$B$2:$B$23,0),0),IF(AND(HLOOKUP(BY$2,FIXTURES!$C$2:$NC$23,MATCH($C104,FIXTURES!$B$2:$B$23,0),0)="",HLOOKUP(BY$2+1,FIXTURES!$C$2:$NC$23,MATCH($C104,FIXTURES!$B$2:$B$23,0),0)=""),HLOOKUP(BY$2+2,FIXTURES!$C$2:$NC$23,MATCH($C104,FIXTURES!$B$2:$B$23,0),0),IF(HLOOKUP(BY$2+1,FIXTURES!$C$2:$NC$23,MATCH($C104,FIXTURES!$B$2:$B$23,0),0)="",HLOOKUP(BY$2,FIXTURES!$C$2:$NC$23,MATCH($C104,FIXTURES!$B$2:$B$23,0),0),HLOOKUP(BY$2+1,FIXTURES!$C$2:$NC$23,MATCH($C104,FIXTURES!$B$2:$B$23,0),0)))),IF(AND(HLOOKUP(BY$2,FIXTURES!$C$2:$NC$23,MATCH($C104,FIXTURES!$B$2:$B$23,0),0)="",HLOOKUP(BY$2+1,FIXTURES!$C$2:$NC$23,MATCH($C104,FIXTURES!$B$2:$B$23,0),0)=""),HLOOKUP(BY$2+2,FIXTURES!$C$2:$NC$23,MATCH($C104,FIXTURES!$B$2:$B$23,0),0),IF(HLOOKUP(BY$2+1,FIXTURES!$C$2:$NC$23,MATCH($C104,FIXTURES!$B$2:$B$23,0),0)="",HLOOKUP(BY$2,FIXTURES!$C$2:$NC$23,MATCH($C104,FIXTURES!$B$2:$B$23,0),0),HLOOKUP(BY$2+1,FIXTURES!$C$2:$NC$23,MATCH($C104,FIXTURES!$B$2:$B$23,0),0))))</f>
        <v>NEW</v>
      </c>
      <c r="BZ104" s="119" t="s">
        <v>1151</v>
      </c>
      <c r="CA104" s="70" t="str">
        <f>IF(CA$1="SAT",IF(AND(HLOOKUP(CA$2,FIXTURES!$C$2:$NC$23,MATCH($C104,FIXTURES!$B$2:$B$23,0),0)="",HLOOKUP(CA$2+1,FIXTURES!$C$2:$NC$23,MATCH($C104,FIXTURES!$B$2:$B$23,0),0)="",HLOOKUP(CA$2+2,FIXTURES!$C$2:$NC$23,MATCH($C104,FIXTURES!$B$2:$B$23,0),0)=""),HLOOKUP(CA$2-1,FIXTURES!$C$2:$NC$23,MATCH($C104,FIXTURES!$B$2:$B$23,0),0),IF(AND(HLOOKUP(CA$2,FIXTURES!$C$2:$NC$23,MATCH($C104,FIXTURES!$B$2:$B$23,0),0)="",HLOOKUP(CA$2+1,FIXTURES!$C$2:$NC$23,MATCH($C104,FIXTURES!$B$2:$B$23,0),0)=""),HLOOKUP(CA$2+2,FIXTURES!$C$2:$NC$23,MATCH($C104,FIXTURES!$B$2:$B$23,0),0),IF(HLOOKUP(CA$2+1,FIXTURES!$C$2:$NC$23,MATCH($C104,FIXTURES!$B$2:$B$23,0),0)="",HLOOKUP(CA$2,FIXTURES!$C$2:$NC$23,MATCH($C104,FIXTURES!$B$2:$B$23,0),0),HLOOKUP(CA$2+1,FIXTURES!$C$2:$NC$23,MATCH($C104,FIXTURES!$B$2:$B$23,0),0)))),IF(AND(HLOOKUP(CA$2,FIXTURES!$C$2:$NC$23,MATCH($C104,FIXTURES!$B$2:$B$23,0),0)="",HLOOKUP(CA$2+1,FIXTURES!$C$2:$NC$23,MATCH($C104,FIXTURES!$B$2:$B$23,0),0)=""),HLOOKUP(CA$2+2,FIXTURES!$C$2:$NC$23,MATCH($C104,FIXTURES!$B$2:$B$23,0),0),IF(HLOOKUP(CA$2+1,FIXTURES!$C$2:$NC$23,MATCH($C104,FIXTURES!$B$2:$B$23,0),0)="",HLOOKUP(CA$2,FIXTURES!$C$2:$NC$23,MATCH($C104,FIXTURES!$B$2:$B$23,0),0),HLOOKUP(CA$2+1,FIXTURES!$C$2:$NC$23,MATCH($C104,FIXTURES!$B$2:$B$23,0),0))))</f>
        <v>bre</v>
      </c>
      <c r="CB104" s="70" t="str">
        <f>IF(CB$1="SAT",IF(AND(HLOOKUP(CB$2,FIXTURES!$C$2:$NC$23,MATCH($C104,FIXTURES!$B$2:$B$23,0),0)="",HLOOKUP(CB$2+1,FIXTURES!$C$2:$NC$23,MATCH($C104,FIXTURES!$B$2:$B$23,0),0)="",HLOOKUP(CB$2+2,FIXTURES!$C$2:$NC$23,MATCH($C104,FIXTURES!$B$2:$B$23,0),0)=""),HLOOKUP(CB$2-1,FIXTURES!$C$2:$NC$23,MATCH($C104,FIXTURES!$B$2:$B$23,0),0),IF(AND(HLOOKUP(CB$2,FIXTURES!$C$2:$NC$23,MATCH($C104,FIXTURES!$B$2:$B$23,0),0)="",HLOOKUP(CB$2+1,FIXTURES!$C$2:$NC$23,MATCH($C104,FIXTURES!$B$2:$B$23,0),0)=""),HLOOKUP(CB$2+2,FIXTURES!$C$2:$NC$23,MATCH($C104,FIXTURES!$B$2:$B$23,0),0),IF(HLOOKUP(CB$2+1,FIXTURES!$C$2:$NC$23,MATCH($C104,FIXTURES!$B$2:$B$23,0),0)="",HLOOKUP(CB$2,FIXTURES!$C$2:$NC$23,MATCH($C104,FIXTURES!$B$2:$B$23,0),0),HLOOKUP(CB$2+1,FIXTURES!$C$2:$NC$23,MATCH($C104,FIXTURES!$B$2:$B$23,0),0)))),IF(AND(HLOOKUP(CB$2,FIXTURES!$C$2:$NC$23,MATCH($C104,FIXTURES!$B$2:$B$23,0),0)="",HLOOKUP(CB$2+1,FIXTURES!$C$2:$NC$23,MATCH($C104,FIXTURES!$B$2:$B$23,0),0)=""),HLOOKUP(CB$2+2,FIXTURES!$C$2:$NC$23,MATCH($C104,FIXTURES!$B$2:$B$23,0),0),IF(HLOOKUP(CB$2+1,FIXTURES!$C$2:$NC$23,MATCH($C104,FIXTURES!$B$2:$B$23,0),0)="",HLOOKUP(CB$2,FIXTURES!$C$2:$NC$23,MATCH($C104,FIXTURES!$B$2:$B$23,0),0),HLOOKUP(CB$2+1,FIXTURES!$C$2:$NC$23,MATCH($C104,FIXTURES!$B$2:$B$23,0),0))))</f>
        <v>FUL</v>
      </c>
      <c r="CC104" s="70" t="str">
        <f>IF(CC$1="SAT",IF(AND(HLOOKUP(CC$2,FIXTURES!$C$2:$NC$23,MATCH($C104,FIXTURES!$B$2:$B$23,0),0)="",HLOOKUP(CC$2+1,FIXTURES!$C$2:$NC$23,MATCH($C104,FIXTURES!$B$2:$B$23,0),0)="",HLOOKUP(CC$2+2,FIXTURES!$C$2:$NC$23,MATCH($C104,FIXTURES!$B$2:$B$23,0),0)=""),HLOOKUP(CC$2-1,FIXTURES!$C$2:$NC$23,MATCH($C104,FIXTURES!$B$2:$B$23,0),0),IF(AND(HLOOKUP(CC$2,FIXTURES!$C$2:$NC$23,MATCH($C104,FIXTURES!$B$2:$B$23,0),0)="",HLOOKUP(CC$2+1,FIXTURES!$C$2:$NC$23,MATCH($C104,FIXTURES!$B$2:$B$23,0),0)=""),HLOOKUP(CC$2+2,FIXTURES!$C$2:$NC$23,MATCH($C104,FIXTURES!$B$2:$B$23,0),0),IF(HLOOKUP(CC$2+1,FIXTURES!$C$2:$NC$23,MATCH($C104,FIXTURES!$B$2:$B$23,0),0)="",HLOOKUP(CC$2,FIXTURES!$C$2:$NC$23,MATCH($C104,FIXTURES!$B$2:$B$23,0),0),HLOOKUP(CC$2+1,FIXTURES!$C$2:$NC$23,MATCH($C104,FIXTURES!$B$2:$B$23,0),0)))),IF(AND(HLOOKUP(CC$2,FIXTURES!$C$2:$NC$23,MATCH($C104,FIXTURES!$B$2:$B$23,0),0)="",HLOOKUP(CC$2+1,FIXTURES!$C$2:$NC$23,MATCH($C104,FIXTURES!$B$2:$B$23,0),0)=""),HLOOKUP(CC$2+2,FIXTURES!$C$2:$NC$23,MATCH($C104,FIXTURES!$B$2:$B$23,0),0),IF(HLOOKUP(CC$2+1,FIXTURES!$C$2:$NC$23,MATCH($C104,FIXTURES!$B$2:$B$23,0),0)="",HLOOKUP(CC$2,FIXTURES!$C$2:$NC$23,MATCH($C104,FIXTURES!$B$2:$B$23,0),0),HLOOKUP(CC$2+1,FIXTURES!$C$2:$NC$23,MATCH($C104,FIXTURES!$B$2:$B$23,0),0))))</f>
        <v>mun</v>
      </c>
      <c r="CD104" s="119" t="s">
        <v>1151</v>
      </c>
      <c r="CE104" s="70" t="str">
        <f>IF(CE$1="SAT",IF(AND(HLOOKUP(CE$2,FIXTURES!$C$2:$NC$23,MATCH($C104,FIXTURES!$B$2:$B$23,0),0)="",HLOOKUP(CE$2+1,FIXTURES!$C$2:$NC$23,MATCH($C104,FIXTURES!$B$2:$B$23,0),0)="",HLOOKUP(CE$2+2,FIXTURES!$C$2:$NC$23,MATCH($C104,FIXTURES!$B$2:$B$23,0),0)=""),HLOOKUP(CE$2-1,FIXTURES!$C$2:$NC$23,MATCH($C104,FIXTURES!$B$2:$B$23,0),0),IF(AND(HLOOKUP(CE$2,FIXTURES!$C$2:$NC$23,MATCH($C104,FIXTURES!$B$2:$B$23,0),0)="",HLOOKUP(CE$2+1,FIXTURES!$C$2:$NC$23,MATCH($C104,FIXTURES!$B$2:$B$23,0),0)=""),HLOOKUP(CE$2+2,FIXTURES!$C$2:$NC$23,MATCH($C104,FIXTURES!$B$2:$B$23,0),0),IF(HLOOKUP(CE$2+1,FIXTURES!$C$2:$NC$23,MATCH($C104,FIXTURES!$B$2:$B$23,0),0)="",HLOOKUP(CE$2,FIXTURES!$C$2:$NC$23,MATCH($C104,FIXTURES!$B$2:$B$23,0),0),HLOOKUP(CE$2+1,FIXTURES!$C$2:$NC$23,MATCH($C104,FIXTURES!$B$2:$B$23,0),0)))),IF(AND(HLOOKUP(CE$2,FIXTURES!$C$2:$NC$23,MATCH($C104,FIXTURES!$B$2:$B$23,0),0)="",HLOOKUP(CE$2+1,FIXTURES!$C$2:$NC$23,MATCH($C104,FIXTURES!$B$2:$B$23,0),0)=""),HLOOKUP(CE$2+2,FIXTURES!$C$2:$NC$23,MATCH($C104,FIXTURES!$B$2:$B$23,0),0),IF(HLOOKUP(CE$2+1,FIXTURES!$C$2:$NC$23,MATCH($C104,FIXTURES!$B$2:$B$23,0),0)="",HLOOKUP(CE$2,FIXTURES!$C$2:$NC$23,MATCH($C104,FIXTURES!$B$2:$B$23,0),0),HLOOKUP(CE$2+1,FIXTURES!$C$2:$NC$23,MATCH($C104,FIXTURES!$B$2:$B$23,0),0))))</f>
        <v>wol</v>
      </c>
      <c r="CF104" s="119" t="s">
        <v>1151</v>
      </c>
      <c r="CG104" s="70" t="str">
        <f>IF(CG$1="SAT",IF(AND(HLOOKUP(CG$2,FIXTURES!$C$2:$NC$23,MATCH($C104,FIXTURES!$B$2:$B$23,0),0)="",HLOOKUP(CG$2+1,FIXTURES!$C$2:$NC$23,MATCH($C104,FIXTURES!$B$2:$B$23,0),0)="",HLOOKUP(CG$2+2,FIXTURES!$C$2:$NC$23,MATCH($C104,FIXTURES!$B$2:$B$23,0),0)=""),HLOOKUP(CG$2-1,FIXTURES!$C$2:$NC$23,MATCH($C104,FIXTURES!$B$2:$B$23,0),0),IF(AND(HLOOKUP(CG$2,FIXTURES!$C$2:$NC$23,MATCH($C104,FIXTURES!$B$2:$B$23,0),0)="",HLOOKUP(CG$2+1,FIXTURES!$C$2:$NC$23,MATCH($C104,FIXTURES!$B$2:$B$23,0),0)=""),HLOOKUP(CG$2+2,FIXTURES!$C$2:$NC$23,MATCH($C104,FIXTURES!$B$2:$B$23,0),0),IF(HLOOKUP(CG$2+1,FIXTURES!$C$2:$NC$23,MATCH($C104,FIXTURES!$B$2:$B$23,0),0)="",HLOOKUP(CG$2,FIXTURES!$C$2:$NC$23,MATCH($C104,FIXTURES!$B$2:$B$23,0),0),HLOOKUP(CG$2+1,FIXTURES!$C$2:$NC$23,MATCH($C104,FIXTURES!$B$2:$B$23,0),0)))),IF(AND(HLOOKUP(CG$2,FIXTURES!$C$2:$NC$23,MATCH($C104,FIXTURES!$B$2:$B$23,0),0)="",HLOOKUP(CG$2+1,FIXTURES!$C$2:$NC$23,MATCH($C104,FIXTURES!$B$2:$B$23,0),0)=""),HLOOKUP(CG$2+2,FIXTURES!$C$2:$NC$23,MATCH($C104,FIXTURES!$B$2:$B$23,0),0),IF(HLOOKUP(CG$2+1,FIXTURES!$C$2:$NC$23,MATCH($C104,FIXTURES!$B$2:$B$23,0),0)="",HLOOKUP(CG$2,FIXTURES!$C$2:$NC$23,MATCH($C104,FIXTURES!$B$2:$B$23,0),0),HLOOKUP(CG$2+1,FIXTURES!$C$2:$NC$23,MATCH($C104,FIXTURES!$B$2:$B$23,0),0))))</f>
        <v>TOT</v>
      </c>
      <c r="CH104" s="119" t="s">
        <v>1151</v>
      </c>
      <c r="CI104" s="70" t="str">
        <f>IF(CI$1="SAT",IF(AND(HLOOKUP(CI$2,FIXTURES!$C$2:$NC$23,MATCH($C104,FIXTURES!$B$2:$B$23,0),0)="",HLOOKUP(CI$2+1,FIXTURES!$C$2:$NC$23,MATCH($C104,FIXTURES!$B$2:$B$23,0),0)="",HLOOKUP(CI$2+2,FIXTURES!$C$2:$NC$23,MATCH($C104,FIXTURES!$B$2:$B$23,0),0)=""),HLOOKUP(CI$2-1,FIXTURES!$C$2:$NC$23,MATCH($C104,FIXTURES!$B$2:$B$23,0),0),IF(AND(HLOOKUP(CI$2,FIXTURES!$C$2:$NC$23,MATCH($C104,FIXTURES!$B$2:$B$23,0),0)="",HLOOKUP(CI$2+1,FIXTURES!$C$2:$NC$23,MATCH($C104,FIXTURES!$B$2:$B$23,0),0)=""),HLOOKUP(CI$2+2,FIXTURES!$C$2:$NC$23,MATCH($C104,FIXTURES!$B$2:$B$23,0),0),IF(HLOOKUP(CI$2+1,FIXTURES!$C$2:$NC$23,MATCH($C104,FIXTURES!$B$2:$B$23,0),0)="",HLOOKUP(CI$2,FIXTURES!$C$2:$NC$23,MATCH($C104,FIXTURES!$B$2:$B$23,0),0),HLOOKUP(CI$2+1,FIXTURES!$C$2:$NC$23,MATCH($C104,FIXTURES!$B$2:$B$23,0),0)))),IF(AND(HLOOKUP(CI$2,FIXTURES!$C$2:$NC$23,MATCH($C104,FIXTURES!$B$2:$B$23,0),0)="",HLOOKUP(CI$2+1,FIXTURES!$C$2:$NC$23,MATCH($C104,FIXTURES!$B$2:$B$23,0),0)=""),HLOOKUP(CI$2+2,FIXTURES!$C$2:$NC$23,MATCH($C104,FIXTURES!$B$2:$B$23,0),0),IF(HLOOKUP(CI$2+1,FIXTURES!$C$2:$NC$23,MATCH($C104,FIXTURES!$B$2:$B$23,0),0)="",HLOOKUP(CI$2,FIXTURES!$C$2:$NC$23,MATCH($C104,FIXTURES!$B$2:$B$23,0),0),HLOOKUP(CI$2+1,FIXTURES!$C$2:$NC$23,MATCH($C104,FIXTURES!$B$2:$B$23,0),0))))</f>
        <v>liv</v>
      </c>
      <c r="CJ104" s="119" t="s">
        <v>1151</v>
      </c>
      <c r="CK104" s="70" t="str">
        <f>IF(CK$1="SAT",IF(AND(HLOOKUP(CK$2,FIXTURES!$C$2:$NC$23,MATCH($C104,FIXTURES!$B$2:$B$23,0),0)="",HLOOKUP(CK$2+1,FIXTURES!$C$2:$NC$23,MATCH($C104,FIXTURES!$B$2:$B$23,0),0)="",HLOOKUP(CK$2+2,FIXTURES!$C$2:$NC$23,MATCH($C104,FIXTURES!$B$2:$B$23,0),0)=""),HLOOKUP(CK$2-1,FIXTURES!$C$2:$NC$23,MATCH($C104,FIXTURES!$B$2:$B$23,0),0),IF(AND(HLOOKUP(CK$2,FIXTURES!$C$2:$NC$23,MATCH($C104,FIXTURES!$B$2:$B$23,0),0)="",HLOOKUP(CK$2+1,FIXTURES!$C$2:$NC$23,MATCH($C104,FIXTURES!$B$2:$B$23,0),0)=""),HLOOKUP(CK$2+2,FIXTURES!$C$2:$NC$23,MATCH($C104,FIXTURES!$B$2:$B$23,0),0),IF(HLOOKUP(CK$2+1,FIXTURES!$C$2:$NC$23,MATCH($C104,FIXTURES!$B$2:$B$23,0),0)="",HLOOKUP(CK$2,FIXTURES!$C$2:$NC$23,MATCH($C104,FIXTURES!$B$2:$B$23,0),0),HLOOKUP(CK$2+1,FIXTURES!$C$2:$NC$23,MATCH($C104,FIXTURES!$B$2:$B$23,0),0)))),IF(AND(HLOOKUP(CK$2,FIXTURES!$C$2:$NC$23,MATCH($C104,FIXTURES!$B$2:$B$23,0),0)="",HLOOKUP(CK$2+1,FIXTURES!$C$2:$NC$23,MATCH($C104,FIXTURES!$B$2:$B$23,0),0)=""),HLOOKUP(CK$2+2,FIXTURES!$C$2:$NC$23,MATCH($C104,FIXTURES!$B$2:$B$23,0),0),IF(HLOOKUP(CK$2+1,FIXTURES!$C$2:$NC$23,MATCH($C104,FIXTURES!$B$2:$B$23,0),0)="",HLOOKUP(CK$2,FIXTURES!$C$2:$NC$23,MATCH($C104,FIXTURES!$B$2:$B$23,0),0),HLOOKUP(CK$2+1,FIXTURES!$C$2:$NC$23,MATCH($C104,FIXTURES!$B$2:$B$23,0),0))))</f>
        <v>BHA</v>
      </c>
      <c r="CL104" s="70" t="str">
        <f>IF(CL$1="SAT",IF(AND(HLOOKUP(CL$2,FIXTURES!$C$2:$NC$23,MATCH($C104,FIXTURES!$B$2:$B$23,0),0)="",HLOOKUP(CL$2+1,FIXTURES!$C$2:$NC$23,MATCH($C104,FIXTURES!$B$2:$B$23,0),0)="",HLOOKUP(CL$2+2,FIXTURES!$C$2:$NC$23,MATCH($C104,FIXTURES!$B$2:$B$23,0),0)=""),HLOOKUP(CL$2-1,FIXTURES!$C$2:$NC$23,MATCH($C104,FIXTURES!$B$2:$B$23,0),0),IF(AND(HLOOKUP(CL$2,FIXTURES!$C$2:$NC$23,MATCH($C104,FIXTURES!$B$2:$B$23,0),0)="",HLOOKUP(CL$2+1,FIXTURES!$C$2:$NC$23,MATCH($C104,FIXTURES!$B$2:$B$23,0),0)=""),HLOOKUP(CL$2+2,FIXTURES!$C$2:$NC$23,MATCH($C104,FIXTURES!$B$2:$B$23,0),0),IF(HLOOKUP(CL$2+1,FIXTURES!$C$2:$NC$23,MATCH($C104,FIXTURES!$B$2:$B$23,0),0)="",HLOOKUP(CL$2,FIXTURES!$C$2:$NC$23,MATCH($C104,FIXTURES!$B$2:$B$23,0),0),HLOOKUP(CL$2+1,FIXTURES!$C$2:$NC$23,MATCH($C104,FIXTURES!$B$2:$B$23,0),0)))),IF(AND(HLOOKUP(CL$2,FIXTURES!$C$2:$NC$23,MATCH($C104,FIXTURES!$B$2:$B$23,0),0)="",HLOOKUP(CL$2+1,FIXTURES!$C$2:$NC$23,MATCH($C104,FIXTURES!$B$2:$B$23,0),0)=""),HLOOKUP(CL$2+2,FIXTURES!$C$2:$NC$23,MATCH($C104,FIXTURES!$B$2:$B$23,0),0),IF(HLOOKUP(CL$2+1,FIXTURES!$C$2:$NC$23,MATCH($C104,FIXTURES!$B$2:$B$23,0),0)="",HLOOKUP(CL$2,FIXTURES!$C$2:$NC$23,MATCH($C104,FIXTURES!$B$2:$B$23,0),0),HLOOKUP(CL$2+1,FIXTURES!$C$2:$NC$23,MATCH($C104,FIXTURES!$B$2:$B$23,0),0))))</f>
        <v/>
      </c>
      <c r="CM104" s="70" t="str">
        <f>IF(CM$1="SAT",IF(AND(HLOOKUP(CM$2,FIXTURES!$C$2:$NC$23,MATCH($C104,FIXTURES!$B$2:$B$23,0),0)="",HLOOKUP(CM$2+1,FIXTURES!$C$2:$NC$23,MATCH($C104,FIXTURES!$B$2:$B$23,0),0)="",HLOOKUP(CM$2+2,FIXTURES!$C$2:$NC$23,MATCH($C104,FIXTURES!$B$2:$B$23,0),0)=""),HLOOKUP(CM$2-1,FIXTURES!$C$2:$NC$23,MATCH($C104,FIXTURES!$B$2:$B$23,0),0),IF(AND(HLOOKUP(CM$2,FIXTURES!$C$2:$NC$23,MATCH($C104,FIXTURES!$B$2:$B$23,0),0)="",HLOOKUP(CM$2+1,FIXTURES!$C$2:$NC$23,MATCH($C104,FIXTURES!$B$2:$B$23,0),0)=""),HLOOKUP(CM$2+2,FIXTURES!$C$2:$NC$23,MATCH($C104,FIXTURES!$B$2:$B$23,0),0),IF(HLOOKUP(CM$2+1,FIXTURES!$C$2:$NC$23,MATCH($C104,FIXTURES!$B$2:$B$23,0),0)="",HLOOKUP(CM$2,FIXTURES!$C$2:$NC$23,MATCH($C104,FIXTURES!$B$2:$B$23,0),0),HLOOKUP(CM$2+1,FIXTURES!$C$2:$NC$23,MATCH($C104,FIXTURES!$B$2:$B$23,0),0)))),IF(AND(HLOOKUP(CM$2,FIXTURES!$C$2:$NC$23,MATCH($C104,FIXTURES!$B$2:$B$23,0),0)="",HLOOKUP(CM$2+1,FIXTURES!$C$2:$NC$23,MATCH($C104,FIXTURES!$B$2:$B$23,0),0)=""),HLOOKUP(CM$2+2,FIXTURES!$C$2:$NC$23,MATCH($C104,FIXTURES!$B$2:$B$23,0),0),IF(HLOOKUP(CM$2+1,FIXTURES!$C$2:$NC$23,MATCH($C104,FIXTURES!$B$2:$B$23,0),0)="",HLOOKUP(CM$2,FIXTURES!$C$2:$NC$23,MATCH($C104,FIXTURES!$B$2:$B$23,0),0),HLOOKUP(CM$2+1,FIXTURES!$C$2:$NC$23,MATCH($C104,FIXTURES!$B$2:$B$23,0),0))))</f>
        <v/>
      </c>
      <c r="CN104" s="70" t="str">
        <f>IF(CN$1="SAT",IF(AND(HLOOKUP(CN$2,FIXTURES!$C$2:$NC$23,MATCH($C104,FIXTURES!$B$2:$B$23,0),0)="",HLOOKUP(CN$2+1,FIXTURES!$C$2:$NC$23,MATCH($C104,FIXTURES!$B$2:$B$23,0),0)="",HLOOKUP(CN$2+2,FIXTURES!$C$2:$NC$23,MATCH($C104,FIXTURES!$B$2:$B$23,0),0)=""),HLOOKUP(CN$2-1,FIXTURES!$C$2:$NC$23,MATCH($C104,FIXTURES!$B$2:$B$23,0),0),IF(AND(HLOOKUP(CN$2,FIXTURES!$C$2:$NC$23,MATCH($C104,FIXTURES!$B$2:$B$23,0),0)="",HLOOKUP(CN$2+1,FIXTURES!$C$2:$NC$23,MATCH($C104,FIXTURES!$B$2:$B$23,0),0)=""),HLOOKUP(CN$2+2,FIXTURES!$C$2:$NC$23,MATCH($C104,FIXTURES!$B$2:$B$23,0),0),IF(HLOOKUP(CN$2+1,FIXTURES!$C$2:$NC$23,MATCH($C104,FIXTURES!$B$2:$B$23,0),0)="",HLOOKUP(CN$2,FIXTURES!$C$2:$NC$23,MATCH($C104,FIXTURES!$B$2:$B$23,0),0),HLOOKUP(CN$2+1,FIXTURES!$C$2:$NC$23,MATCH($C104,FIXTURES!$B$2:$B$23,0),0)))),IF(AND(HLOOKUP(CN$2,FIXTURES!$C$2:$NC$23,MATCH($C104,FIXTURES!$B$2:$B$23,0),0)="",HLOOKUP(CN$2+1,FIXTURES!$C$2:$NC$23,MATCH($C104,FIXTURES!$B$2:$B$23,0),0)=""),HLOOKUP(CN$2+2,FIXTURES!$C$2:$NC$23,MATCH($C104,FIXTURES!$B$2:$B$23,0),0),IF(HLOOKUP(CN$2+1,FIXTURES!$C$2:$NC$23,MATCH($C104,FIXTURES!$B$2:$B$23,0),0)="",HLOOKUP(CN$2,FIXTURES!$C$2:$NC$23,MATCH($C104,FIXTURES!$B$2:$B$23,0),0),HLOOKUP(CN$2+1,FIXTURES!$C$2:$NC$23,MATCH($C104,FIXTURES!$B$2:$B$23,0),0))))</f>
        <v/>
      </c>
      <c r="CO104" s="70" t="str">
        <f>IF(CO$1="SAT",IF(AND(HLOOKUP(CO$2,FIXTURES!$C$2:$NC$23,MATCH($C104,FIXTURES!$B$2:$B$23,0),0)="",HLOOKUP(CO$2+1,FIXTURES!$C$2:$NC$23,MATCH($C104,FIXTURES!$B$2:$B$23,0),0)="",HLOOKUP(CO$2+2,FIXTURES!$C$2:$NC$23,MATCH($C104,FIXTURES!$B$2:$B$23,0),0)=""),HLOOKUP(CO$2-1,FIXTURES!$C$2:$NC$23,MATCH($C104,FIXTURES!$B$2:$B$23,0),0),IF(AND(HLOOKUP(CO$2,FIXTURES!$C$2:$NC$23,MATCH($C104,FIXTURES!$B$2:$B$23,0),0)="",HLOOKUP(CO$2+1,FIXTURES!$C$2:$NC$23,MATCH($C104,FIXTURES!$B$2:$B$23,0),0)=""),HLOOKUP(CO$2+2,FIXTURES!$C$2:$NC$23,MATCH($C104,FIXTURES!$B$2:$B$23,0),0),IF(HLOOKUP(CO$2+1,FIXTURES!$C$2:$NC$23,MATCH($C104,FIXTURES!$B$2:$B$23,0),0)="",HLOOKUP(CO$2,FIXTURES!$C$2:$NC$23,MATCH($C104,FIXTURES!$B$2:$B$23,0),0),HLOOKUP(CO$2+1,FIXTURES!$C$2:$NC$23,MATCH($C104,FIXTURES!$B$2:$B$23,0),0)))),IF(AND(HLOOKUP(CO$2,FIXTURES!$C$2:$NC$23,MATCH($C104,FIXTURES!$B$2:$B$23,0),0)="",HLOOKUP(CO$2+1,FIXTURES!$C$2:$NC$23,MATCH($C104,FIXTURES!$B$2:$B$23,0),0)=""),HLOOKUP(CO$2+2,FIXTURES!$C$2:$NC$23,MATCH($C104,FIXTURES!$B$2:$B$23,0),0),IF(HLOOKUP(CO$2+1,FIXTURES!$C$2:$NC$23,MATCH($C104,FIXTURES!$B$2:$B$23,0),0)="",HLOOKUP(CO$2,FIXTURES!$C$2:$NC$23,MATCH($C104,FIXTURES!$B$2:$B$23,0),0),HLOOKUP(CO$2+1,FIXTURES!$C$2:$NC$23,MATCH($C104,FIXTURES!$B$2:$B$23,0),0))))</f>
        <v/>
      </c>
      <c r="CP104" s="70" t="str">
        <f>IF(CP$1="SAT",IF(AND(HLOOKUP(CP$2,FIXTURES!$C$2:$NC$23,MATCH($C104,FIXTURES!$B$2:$B$23,0),0)="",HLOOKUP(CP$2+1,FIXTURES!$C$2:$NC$23,MATCH($C104,FIXTURES!$B$2:$B$23,0),0)="",HLOOKUP(CP$2+2,FIXTURES!$C$2:$NC$23,MATCH($C104,FIXTURES!$B$2:$B$23,0),0)=""),HLOOKUP(CP$2-1,FIXTURES!$C$2:$NC$23,MATCH($C104,FIXTURES!$B$2:$B$23,0),0),IF(AND(HLOOKUP(CP$2,FIXTURES!$C$2:$NC$23,MATCH($C104,FIXTURES!$B$2:$B$23,0),0)="",HLOOKUP(CP$2+1,FIXTURES!$C$2:$NC$23,MATCH($C104,FIXTURES!$B$2:$B$23,0),0)=""),HLOOKUP(CP$2+2,FIXTURES!$C$2:$NC$23,MATCH($C104,FIXTURES!$B$2:$B$23,0),0),IF(HLOOKUP(CP$2+1,FIXTURES!$C$2:$NC$23,MATCH($C104,FIXTURES!$B$2:$B$23,0),0)="",HLOOKUP(CP$2,FIXTURES!$C$2:$NC$23,MATCH($C104,FIXTURES!$B$2:$B$23,0),0),HLOOKUP(CP$2+1,FIXTURES!$C$2:$NC$23,MATCH($C104,FIXTURES!$B$2:$B$23,0),0)))),IF(AND(HLOOKUP(CP$2,FIXTURES!$C$2:$NC$23,MATCH($C104,FIXTURES!$B$2:$B$23,0),0)="",HLOOKUP(CP$2+1,FIXTURES!$C$2:$NC$23,MATCH($C104,FIXTURES!$B$2:$B$23,0),0)=""),HLOOKUP(CP$2+2,FIXTURES!$C$2:$NC$23,MATCH($C104,FIXTURES!$B$2:$B$23,0),0),IF(HLOOKUP(CP$2+1,FIXTURES!$C$2:$NC$23,MATCH($C104,FIXTURES!$B$2:$B$23,0),0)="",HLOOKUP(CP$2,FIXTURES!$C$2:$NC$23,MATCH($C104,FIXTURES!$B$2:$B$23,0),0),HLOOKUP(CP$2+1,FIXTURES!$C$2:$NC$23,MATCH($C104,FIXTURES!$B$2:$B$23,0),0))))</f>
        <v/>
      </c>
      <c r="CQ104" s="70" t="str">
        <f>IF(CQ$1="SAT",IF(AND(HLOOKUP(CQ$2,FIXTURES!$C$2:$NC$23,MATCH($C104,FIXTURES!$B$2:$B$23,0),0)="",HLOOKUP(CQ$2+1,FIXTURES!$C$2:$NC$23,MATCH($C104,FIXTURES!$B$2:$B$23,0),0)="",HLOOKUP(CQ$2+2,FIXTURES!$C$2:$NC$23,MATCH($C104,FIXTURES!$B$2:$B$23,0),0)=""),HLOOKUP(CQ$2-1,FIXTURES!$C$2:$NC$23,MATCH($C104,FIXTURES!$B$2:$B$23,0),0),IF(AND(HLOOKUP(CQ$2,FIXTURES!$C$2:$NC$23,MATCH($C104,FIXTURES!$B$2:$B$23,0),0)="",HLOOKUP(CQ$2+1,FIXTURES!$C$2:$NC$23,MATCH($C104,FIXTURES!$B$2:$B$23,0),0)=""),HLOOKUP(CQ$2+2,FIXTURES!$C$2:$NC$23,MATCH($C104,FIXTURES!$B$2:$B$23,0),0),IF(HLOOKUP(CQ$2+1,FIXTURES!$C$2:$NC$23,MATCH($C104,FIXTURES!$B$2:$B$23,0),0)="",HLOOKUP(CQ$2,FIXTURES!$C$2:$NC$23,MATCH($C104,FIXTURES!$B$2:$B$23,0),0),HLOOKUP(CQ$2+1,FIXTURES!$C$2:$NC$23,MATCH($C104,FIXTURES!$B$2:$B$23,0),0)))),IF(AND(HLOOKUP(CQ$2,FIXTURES!$C$2:$NC$23,MATCH($C104,FIXTURES!$B$2:$B$23,0),0)="",HLOOKUP(CQ$2+1,FIXTURES!$C$2:$NC$23,MATCH($C104,FIXTURES!$B$2:$B$23,0),0)=""),HLOOKUP(CQ$2+2,FIXTURES!$C$2:$NC$23,MATCH($C104,FIXTURES!$B$2:$B$23,0),0),IF(HLOOKUP(CQ$2+1,FIXTURES!$C$2:$NC$23,MATCH($C104,FIXTURES!$B$2:$B$23,0),0)="",HLOOKUP(CQ$2,FIXTURES!$C$2:$NC$23,MATCH($C104,FIXTURES!$B$2:$B$23,0),0),HLOOKUP(CQ$2+1,FIXTURES!$C$2:$NC$23,MATCH($C104,FIXTURES!$B$2:$B$23,0),0))))</f>
        <v/>
      </c>
      <c r="CR104" s="70" t="str">
        <f>IF(CR$1="SAT",IF(AND(HLOOKUP(CR$2,FIXTURES!$C$2:$NC$23,MATCH($C104,FIXTURES!$B$2:$B$23,0),0)="",HLOOKUP(CR$2+1,FIXTURES!$C$2:$NC$23,MATCH($C104,FIXTURES!$B$2:$B$23,0),0)="",HLOOKUP(CR$2+2,FIXTURES!$C$2:$NC$23,MATCH($C104,FIXTURES!$B$2:$B$23,0),0)=""),HLOOKUP(CR$2-1,FIXTURES!$C$2:$NC$23,MATCH($C104,FIXTURES!$B$2:$B$23,0),0),IF(AND(HLOOKUP(CR$2,FIXTURES!$C$2:$NC$23,MATCH($C104,FIXTURES!$B$2:$B$23,0),0)="",HLOOKUP(CR$2+1,FIXTURES!$C$2:$NC$23,MATCH($C104,FIXTURES!$B$2:$B$23,0),0)=""),HLOOKUP(CR$2+2,FIXTURES!$C$2:$NC$23,MATCH($C104,FIXTURES!$B$2:$B$23,0),0),IF(HLOOKUP(CR$2+1,FIXTURES!$C$2:$NC$23,MATCH($C104,FIXTURES!$B$2:$B$23,0),0)="",HLOOKUP(CR$2,FIXTURES!$C$2:$NC$23,MATCH($C104,FIXTURES!$B$2:$B$23,0),0),HLOOKUP(CR$2+1,FIXTURES!$C$2:$NC$23,MATCH($C104,FIXTURES!$B$2:$B$23,0),0)))),IF(AND(HLOOKUP(CR$2,FIXTURES!$C$2:$NC$23,MATCH($C104,FIXTURES!$B$2:$B$23,0),0)="",HLOOKUP(CR$2+1,FIXTURES!$C$2:$NC$23,MATCH($C104,FIXTURES!$B$2:$B$23,0),0)=""),HLOOKUP(CR$2+2,FIXTURES!$C$2:$NC$23,MATCH($C104,FIXTURES!$B$2:$B$23,0),0),IF(HLOOKUP(CR$2+1,FIXTURES!$C$2:$NC$23,MATCH($C104,FIXTURES!$B$2:$B$23,0),0)="",HLOOKUP(CR$2,FIXTURES!$C$2:$NC$23,MATCH($C104,FIXTURES!$B$2:$B$23,0),0),HLOOKUP(CR$2+1,FIXTURES!$C$2:$NC$23,MATCH($C104,FIXTURES!$B$2:$B$23,0),0))))</f>
        <v/>
      </c>
      <c r="CS104" s="70" t="str">
        <f>IF(CS$1="SAT",IF(AND(HLOOKUP(CS$2,FIXTURES!$C$2:$NC$23,MATCH($C104,FIXTURES!$B$2:$B$23,0),0)="",HLOOKUP(CS$2+1,FIXTURES!$C$2:$NC$23,MATCH($C104,FIXTURES!$B$2:$B$23,0),0)="",HLOOKUP(CS$2+2,FIXTURES!$C$2:$NC$23,MATCH($C104,FIXTURES!$B$2:$B$23,0),0)=""),HLOOKUP(CS$2-1,FIXTURES!$C$2:$NC$23,MATCH($C104,FIXTURES!$B$2:$B$23,0),0),IF(AND(HLOOKUP(CS$2,FIXTURES!$C$2:$NC$23,MATCH($C104,FIXTURES!$B$2:$B$23,0),0)="",HLOOKUP(CS$2+1,FIXTURES!$C$2:$NC$23,MATCH($C104,FIXTURES!$B$2:$B$23,0),0)=""),HLOOKUP(CS$2+2,FIXTURES!$C$2:$NC$23,MATCH($C104,FIXTURES!$B$2:$B$23,0),0),IF(HLOOKUP(CS$2+1,FIXTURES!$C$2:$NC$23,MATCH($C104,FIXTURES!$B$2:$B$23,0),0)="",HLOOKUP(CS$2,FIXTURES!$C$2:$NC$23,MATCH($C104,FIXTURES!$B$2:$B$23,0),0),HLOOKUP(CS$2+1,FIXTURES!$C$2:$NC$23,MATCH($C104,FIXTURES!$B$2:$B$23,0),0)))),IF(AND(HLOOKUP(CS$2,FIXTURES!$C$2:$NC$23,MATCH($C104,FIXTURES!$B$2:$B$23,0),0)="",HLOOKUP(CS$2+1,FIXTURES!$C$2:$NC$23,MATCH($C104,FIXTURES!$B$2:$B$23,0),0)=""),HLOOKUP(CS$2+2,FIXTURES!$C$2:$NC$23,MATCH($C104,FIXTURES!$B$2:$B$23,0),0),IF(HLOOKUP(CS$2+1,FIXTURES!$C$2:$NC$23,MATCH($C104,FIXTURES!$B$2:$B$23,0),0)="",HLOOKUP(CS$2,FIXTURES!$C$2:$NC$23,MATCH($C104,FIXTURES!$B$2:$B$23,0),0),HLOOKUP(CS$2+1,FIXTURES!$C$2:$NC$23,MATCH($C104,FIXTURES!$B$2:$B$23,0),0))))</f>
        <v/>
      </c>
      <c r="CT104" s="70" t="str">
        <f>IF(CT$1="SAT",IF(AND(HLOOKUP(CT$2,FIXTURES!$C$2:$NC$23,MATCH($C104,FIXTURES!$B$2:$B$23,0),0)="",HLOOKUP(CT$2+1,FIXTURES!$C$2:$NC$23,MATCH($C104,FIXTURES!$B$2:$B$23,0),0)="",HLOOKUP(CT$2+2,FIXTURES!$C$2:$NC$23,MATCH($C104,FIXTURES!$B$2:$B$23,0),0)=""),HLOOKUP(CT$2-1,FIXTURES!$C$2:$NC$23,MATCH($C104,FIXTURES!$B$2:$B$23,0),0),IF(AND(HLOOKUP(CT$2,FIXTURES!$C$2:$NC$23,MATCH($C104,FIXTURES!$B$2:$B$23,0),0)="",HLOOKUP(CT$2+1,FIXTURES!$C$2:$NC$23,MATCH($C104,FIXTURES!$B$2:$B$23,0),0)=""),HLOOKUP(CT$2+2,FIXTURES!$C$2:$NC$23,MATCH($C104,FIXTURES!$B$2:$B$23,0),0),IF(HLOOKUP(CT$2+1,FIXTURES!$C$2:$NC$23,MATCH($C104,FIXTURES!$B$2:$B$23,0),0)="",HLOOKUP(CT$2,FIXTURES!$C$2:$NC$23,MATCH($C104,FIXTURES!$B$2:$B$23,0),0),HLOOKUP(CT$2+1,FIXTURES!$C$2:$NC$23,MATCH($C104,FIXTURES!$B$2:$B$23,0),0)))),IF(AND(HLOOKUP(CT$2,FIXTURES!$C$2:$NC$23,MATCH($C104,FIXTURES!$B$2:$B$23,0),0)="",HLOOKUP(CT$2+1,FIXTURES!$C$2:$NC$23,MATCH($C104,FIXTURES!$B$2:$B$23,0),0)=""),HLOOKUP(CT$2+2,FIXTURES!$C$2:$NC$23,MATCH($C104,FIXTURES!$B$2:$B$23,0),0),IF(HLOOKUP(CT$2+1,FIXTURES!$C$2:$NC$23,MATCH($C104,FIXTURES!$B$2:$B$23,0),0)="",HLOOKUP(CT$2,FIXTURES!$C$2:$NC$23,MATCH($C104,FIXTURES!$B$2:$B$23,0),0),HLOOKUP(CT$2+1,FIXTURES!$C$2:$NC$23,MATCH($C104,FIXTURES!$B$2:$B$23,0),0))))</f>
        <v/>
      </c>
      <c r="CU104" s="70" t="str">
        <f>IF(CU$1="SAT",IF(AND(HLOOKUP(CU$2,FIXTURES!$C$2:$NC$23,MATCH($C104,FIXTURES!$B$2:$B$23,0),0)="",HLOOKUP(CU$2+1,FIXTURES!$C$2:$NC$23,MATCH($C104,FIXTURES!$B$2:$B$23,0),0)="",HLOOKUP(CU$2+2,FIXTURES!$C$2:$NC$23,MATCH($C104,FIXTURES!$B$2:$B$23,0),0)=""),HLOOKUP(CU$2-1,FIXTURES!$C$2:$NC$23,MATCH($C104,FIXTURES!$B$2:$B$23,0),0),IF(AND(HLOOKUP(CU$2,FIXTURES!$C$2:$NC$23,MATCH($C104,FIXTURES!$B$2:$B$23,0),0)="",HLOOKUP(CU$2+1,FIXTURES!$C$2:$NC$23,MATCH($C104,FIXTURES!$B$2:$B$23,0),0)=""),HLOOKUP(CU$2+2,FIXTURES!$C$2:$NC$23,MATCH($C104,FIXTURES!$B$2:$B$23,0),0),IF(HLOOKUP(CU$2+1,FIXTURES!$C$2:$NC$23,MATCH($C104,FIXTURES!$B$2:$B$23,0),0)="",HLOOKUP(CU$2,FIXTURES!$C$2:$NC$23,MATCH($C104,FIXTURES!$B$2:$B$23,0),0),HLOOKUP(CU$2+1,FIXTURES!$C$2:$NC$23,MATCH($C104,FIXTURES!$B$2:$B$23,0),0)))),IF(AND(HLOOKUP(CU$2,FIXTURES!$C$2:$NC$23,MATCH($C104,FIXTURES!$B$2:$B$23,0),0)="",HLOOKUP(CU$2+1,FIXTURES!$C$2:$NC$23,MATCH($C104,FIXTURES!$B$2:$B$23,0),0)=""),HLOOKUP(CU$2+2,FIXTURES!$C$2:$NC$23,MATCH($C104,FIXTURES!$B$2:$B$23,0),0),IF(HLOOKUP(CU$2+1,FIXTURES!$C$2:$NC$23,MATCH($C104,FIXTURES!$B$2:$B$23,0),0)="",HLOOKUP(CU$2,FIXTURES!$C$2:$NC$23,MATCH($C104,FIXTURES!$B$2:$B$23,0),0),HLOOKUP(CU$2+1,FIXTURES!$C$2:$NC$23,MATCH($C104,FIXTURES!$B$2:$B$23,0),0))))</f>
        <v/>
      </c>
      <c r="CV104" s="70" t="str">
        <f>IF(CV$1="SAT",IF(AND(HLOOKUP(CV$2,FIXTURES!$C$2:$NC$23,MATCH($C104,FIXTURES!$B$2:$B$23,0),0)="",HLOOKUP(CV$2+1,FIXTURES!$C$2:$NC$23,MATCH($C104,FIXTURES!$B$2:$B$23,0),0)="",HLOOKUP(CV$2+2,FIXTURES!$C$2:$NC$23,MATCH($C104,FIXTURES!$B$2:$B$23,0),0)=""),HLOOKUP(CV$2-1,FIXTURES!$C$2:$NC$23,MATCH($C104,FIXTURES!$B$2:$B$23,0),0),IF(AND(HLOOKUP(CV$2,FIXTURES!$C$2:$NC$23,MATCH($C104,FIXTURES!$B$2:$B$23,0),0)="",HLOOKUP(CV$2+1,FIXTURES!$C$2:$NC$23,MATCH($C104,FIXTURES!$B$2:$B$23,0),0)=""),HLOOKUP(CV$2+2,FIXTURES!$C$2:$NC$23,MATCH($C104,FIXTURES!$B$2:$B$23,0),0),IF(HLOOKUP(CV$2+1,FIXTURES!$C$2:$NC$23,MATCH($C104,FIXTURES!$B$2:$B$23,0),0)="",HLOOKUP(CV$2,FIXTURES!$C$2:$NC$23,MATCH($C104,FIXTURES!$B$2:$B$23,0),0),HLOOKUP(CV$2+1,FIXTURES!$C$2:$NC$23,MATCH($C104,FIXTURES!$B$2:$B$23,0),0)))),IF(AND(HLOOKUP(CV$2,FIXTURES!$C$2:$NC$23,MATCH($C104,FIXTURES!$B$2:$B$23,0),0)="",HLOOKUP(CV$2+1,FIXTURES!$C$2:$NC$23,MATCH($C104,FIXTURES!$B$2:$B$23,0),0)=""),HLOOKUP(CV$2+2,FIXTURES!$C$2:$NC$23,MATCH($C104,FIXTURES!$B$2:$B$23,0),0),IF(HLOOKUP(CV$2+1,FIXTURES!$C$2:$NC$23,MATCH($C104,FIXTURES!$B$2:$B$23,0),0)="",HLOOKUP(CV$2,FIXTURES!$C$2:$NC$23,MATCH($C104,FIXTURES!$B$2:$B$23,0),0),HLOOKUP(CV$2+1,FIXTURES!$C$2:$NC$23,MATCH($C104,FIXTURES!$B$2:$B$23,0),0))))</f>
        <v/>
      </c>
      <c r="CW104" s="70" t="str">
        <f>IF(CW$1="SAT",IF(AND(HLOOKUP(CW$2,FIXTURES!$C$2:$NC$23,MATCH($C104,FIXTURES!$B$2:$B$23,0),0)="",HLOOKUP(CW$2+1,FIXTURES!$C$2:$NC$23,MATCH($C104,FIXTURES!$B$2:$B$23,0),0)="",HLOOKUP(CW$2+2,FIXTURES!$C$2:$NC$23,MATCH($C104,FIXTURES!$B$2:$B$23,0),0)=""),HLOOKUP(CW$2-1,FIXTURES!$C$2:$NC$23,MATCH($C104,FIXTURES!$B$2:$B$23,0),0),IF(AND(HLOOKUP(CW$2,FIXTURES!$C$2:$NC$23,MATCH($C104,FIXTURES!$B$2:$B$23,0),0)="",HLOOKUP(CW$2+1,FIXTURES!$C$2:$NC$23,MATCH($C104,FIXTURES!$B$2:$B$23,0),0)=""),HLOOKUP(CW$2+2,FIXTURES!$C$2:$NC$23,MATCH($C104,FIXTURES!$B$2:$B$23,0),0),IF(HLOOKUP(CW$2+1,FIXTURES!$C$2:$NC$23,MATCH($C104,FIXTURES!$B$2:$B$23,0),0)="",HLOOKUP(CW$2,FIXTURES!$C$2:$NC$23,MATCH($C104,FIXTURES!$B$2:$B$23,0),0),HLOOKUP(CW$2+1,FIXTURES!$C$2:$NC$23,MATCH($C104,FIXTURES!$B$2:$B$23,0),0)))),IF(AND(HLOOKUP(CW$2,FIXTURES!$C$2:$NC$23,MATCH($C104,FIXTURES!$B$2:$B$23,0),0)="",HLOOKUP(CW$2+1,FIXTURES!$C$2:$NC$23,MATCH($C104,FIXTURES!$B$2:$B$23,0),0)=""),HLOOKUP(CW$2+2,FIXTURES!$C$2:$NC$23,MATCH($C104,FIXTURES!$B$2:$B$23,0),0),IF(HLOOKUP(CW$2+1,FIXTURES!$C$2:$NC$23,MATCH($C104,FIXTURES!$B$2:$B$23,0),0)="",HLOOKUP(CW$2,FIXTURES!$C$2:$NC$23,MATCH($C104,FIXTURES!$B$2:$B$23,0),0),HLOOKUP(CW$2+1,FIXTURES!$C$2:$NC$23,MATCH($C104,FIXTURES!$B$2:$B$23,0),0))))</f>
        <v/>
      </c>
      <c r="CX104" s="70" t="str">
        <f>IF(CX$1="SAT",IF(AND(HLOOKUP(CX$2,FIXTURES!$C$2:$NC$23,MATCH($C104,FIXTURES!$B$2:$B$23,0),0)="",HLOOKUP(CX$2+1,FIXTURES!$C$2:$NC$23,MATCH($C104,FIXTURES!$B$2:$B$23,0),0)="",HLOOKUP(CX$2+2,FIXTURES!$C$2:$NC$23,MATCH($C104,FIXTURES!$B$2:$B$23,0),0)=""),HLOOKUP(CX$2-1,FIXTURES!$C$2:$NC$23,MATCH($C104,FIXTURES!$B$2:$B$23,0),0),IF(AND(HLOOKUP(CX$2,FIXTURES!$C$2:$NC$23,MATCH($C104,FIXTURES!$B$2:$B$23,0),0)="",HLOOKUP(CX$2+1,FIXTURES!$C$2:$NC$23,MATCH($C104,FIXTURES!$B$2:$B$23,0),0)=""),HLOOKUP(CX$2+2,FIXTURES!$C$2:$NC$23,MATCH($C104,FIXTURES!$B$2:$B$23,0),0),IF(HLOOKUP(CX$2+1,FIXTURES!$C$2:$NC$23,MATCH($C104,FIXTURES!$B$2:$B$23,0),0)="",HLOOKUP(CX$2,FIXTURES!$C$2:$NC$23,MATCH($C104,FIXTURES!$B$2:$B$23,0),0),HLOOKUP(CX$2+1,FIXTURES!$C$2:$NC$23,MATCH($C104,FIXTURES!$B$2:$B$23,0),0)))),IF(AND(HLOOKUP(CX$2,FIXTURES!$C$2:$NC$23,MATCH($C104,FIXTURES!$B$2:$B$23,0),0)="",HLOOKUP(CX$2+1,FIXTURES!$C$2:$NC$23,MATCH($C104,FIXTURES!$B$2:$B$23,0),0)=""),HLOOKUP(CX$2+2,FIXTURES!$C$2:$NC$23,MATCH($C104,FIXTURES!$B$2:$B$23,0),0),IF(HLOOKUP(CX$2+1,FIXTURES!$C$2:$NC$23,MATCH($C104,FIXTURES!$B$2:$B$23,0),0)="",HLOOKUP(CX$2,FIXTURES!$C$2:$NC$23,MATCH($C104,FIXTURES!$B$2:$B$23,0),0),HLOOKUP(CX$2+1,FIXTURES!$C$2:$NC$23,MATCH($C104,FIXTURES!$B$2:$B$23,0),0))))</f>
        <v/>
      </c>
      <c r="CY104" s="70" t="str">
        <f>IF(CY$1="SAT",IF(AND(HLOOKUP(CY$2,FIXTURES!$C$2:$NC$23,MATCH($C104,FIXTURES!$B$2:$B$23,0),0)="",HLOOKUP(CY$2+1,FIXTURES!$C$2:$NC$23,MATCH($C104,FIXTURES!$B$2:$B$23,0),0)="",HLOOKUP(CY$2+2,FIXTURES!$C$2:$NC$23,MATCH($C104,FIXTURES!$B$2:$B$23,0),0)=""),HLOOKUP(CY$2-1,FIXTURES!$C$2:$NC$23,MATCH($C104,FIXTURES!$B$2:$B$23,0),0),IF(AND(HLOOKUP(CY$2,FIXTURES!$C$2:$NC$23,MATCH($C104,FIXTURES!$B$2:$B$23,0),0)="",HLOOKUP(CY$2+1,FIXTURES!$C$2:$NC$23,MATCH($C104,FIXTURES!$B$2:$B$23,0),0)=""),HLOOKUP(CY$2+2,FIXTURES!$C$2:$NC$23,MATCH($C104,FIXTURES!$B$2:$B$23,0),0),IF(HLOOKUP(CY$2+1,FIXTURES!$C$2:$NC$23,MATCH($C104,FIXTURES!$B$2:$B$23,0),0)="",HLOOKUP(CY$2,FIXTURES!$C$2:$NC$23,MATCH($C104,FIXTURES!$B$2:$B$23,0),0),HLOOKUP(CY$2+1,FIXTURES!$C$2:$NC$23,MATCH($C104,FIXTURES!$B$2:$B$23,0),0)))),IF(AND(HLOOKUP(CY$2,FIXTURES!$C$2:$NC$23,MATCH($C104,FIXTURES!$B$2:$B$23,0),0)="",HLOOKUP(CY$2+1,FIXTURES!$C$2:$NC$23,MATCH($C104,FIXTURES!$B$2:$B$23,0),0)=""),HLOOKUP(CY$2+2,FIXTURES!$C$2:$NC$23,MATCH($C104,FIXTURES!$B$2:$B$23,0),0),IF(HLOOKUP(CY$2+1,FIXTURES!$C$2:$NC$23,MATCH($C104,FIXTURES!$B$2:$B$23,0),0)="",HLOOKUP(CY$2,FIXTURES!$C$2:$NC$23,MATCH($C104,FIXTURES!$B$2:$B$23,0),0),HLOOKUP(CY$2+1,FIXTURES!$C$2:$NC$23,MATCH($C104,FIXTURES!$B$2:$B$23,0),0))))</f>
        <v/>
      </c>
      <c r="CZ104" s="70" t="str">
        <f>IF(CZ$1="SAT",IF(AND(HLOOKUP(CZ$2,FIXTURES!$C$2:$NC$23,MATCH($C104,FIXTURES!$B$2:$B$23,0),0)="",HLOOKUP(CZ$2+1,FIXTURES!$C$2:$NC$23,MATCH($C104,FIXTURES!$B$2:$B$23,0),0)="",HLOOKUP(CZ$2+2,FIXTURES!$C$2:$NC$23,MATCH($C104,FIXTURES!$B$2:$B$23,0),0)=""),HLOOKUP(CZ$2-1,FIXTURES!$C$2:$NC$23,MATCH($C104,FIXTURES!$B$2:$B$23,0),0),IF(AND(HLOOKUP(CZ$2,FIXTURES!$C$2:$NC$23,MATCH($C104,FIXTURES!$B$2:$B$23,0),0)="",HLOOKUP(CZ$2+1,FIXTURES!$C$2:$NC$23,MATCH($C104,FIXTURES!$B$2:$B$23,0),0)=""),HLOOKUP(CZ$2+2,FIXTURES!$C$2:$NC$23,MATCH($C104,FIXTURES!$B$2:$B$23,0),0),IF(HLOOKUP(CZ$2+1,FIXTURES!$C$2:$NC$23,MATCH($C104,FIXTURES!$B$2:$B$23,0),0)="",HLOOKUP(CZ$2,FIXTURES!$C$2:$NC$23,MATCH($C104,FIXTURES!$B$2:$B$23,0),0),HLOOKUP(CZ$2+1,FIXTURES!$C$2:$NC$23,MATCH($C104,FIXTURES!$B$2:$B$23,0),0)))),IF(AND(HLOOKUP(CZ$2,FIXTURES!$C$2:$NC$23,MATCH($C104,FIXTURES!$B$2:$B$23,0),0)="",HLOOKUP(CZ$2+1,FIXTURES!$C$2:$NC$23,MATCH($C104,FIXTURES!$B$2:$B$23,0),0)=""),HLOOKUP(CZ$2+2,FIXTURES!$C$2:$NC$23,MATCH($C104,FIXTURES!$B$2:$B$23,0),0),IF(HLOOKUP(CZ$2+1,FIXTURES!$C$2:$NC$23,MATCH($C104,FIXTURES!$B$2:$B$23,0),0)="",HLOOKUP(CZ$2,FIXTURES!$C$2:$NC$23,MATCH($C104,FIXTURES!$B$2:$B$23,0),0),HLOOKUP(CZ$2+1,FIXTURES!$C$2:$NC$23,MATCH($C104,FIXTURES!$B$2:$B$23,0),0))))</f>
        <v/>
      </c>
      <c r="DA104" s="70" t="str">
        <f>IF(DA$1="SAT",IF(AND(HLOOKUP(DA$2,FIXTURES!$C$2:$NC$23,MATCH($C104,FIXTURES!$B$2:$B$23,0),0)="",HLOOKUP(DA$2+1,FIXTURES!$C$2:$NC$23,MATCH($C104,FIXTURES!$B$2:$B$23,0),0)="",HLOOKUP(DA$2+2,FIXTURES!$C$2:$NC$23,MATCH($C104,FIXTURES!$B$2:$B$23,0),0)=""),HLOOKUP(DA$2-1,FIXTURES!$C$2:$NC$23,MATCH($C104,FIXTURES!$B$2:$B$23,0),0),IF(AND(HLOOKUP(DA$2,FIXTURES!$C$2:$NC$23,MATCH($C104,FIXTURES!$B$2:$B$23,0),0)="",HLOOKUP(DA$2+1,FIXTURES!$C$2:$NC$23,MATCH($C104,FIXTURES!$B$2:$B$23,0),0)=""),HLOOKUP(DA$2+2,FIXTURES!$C$2:$NC$23,MATCH($C104,FIXTURES!$B$2:$B$23,0),0),IF(HLOOKUP(DA$2+1,FIXTURES!$C$2:$NC$23,MATCH($C104,FIXTURES!$B$2:$B$23,0),0)="",HLOOKUP(DA$2,FIXTURES!$C$2:$NC$23,MATCH($C104,FIXTURES!$B$2:$B$23,0),0),HLOOKUP(DA$2+1,FIXTURES!$C$2:$NC$23,MATCH($C104,FIXTURES!$B$2:$B$23,0),0)))),IF(AND(HLOOKUP(DA$2,FIXTURES!$C$2:$NC$23,MATCH($C104,FIXTURES!$B$2:$B$23,0),0)="",HLOOKUP(DA$2+1,FIXTURES!$C$2:$NC$23,MATCH($C104,FIXTURES!$B$2:$B$23,0),0)=""),HLOOKUP(DA$2+2,FIXTURES!$C$2:$NC$23,MATCH($C104,FIXTURES!$B$2:$B$23,0),0),IF(HLOOKUP(DA$2+1,FIXTURES!$C$2:$NC$23,MATCH($C104,FIXTURES!$B$2:$B$23,0),0)="",HLOOKUP(DA$2,FIXTURES!$C$2:$NC$23,MATCH($C104,FIXTURES!$B$2:$B$23,0),0),HLOOKUP(DA$2+1,FIXTURES!$C$2:$NC$23,MATCH($C104,FIXTURES!$B$2:$B$23,0),0))))</f>
        <v/>
      </c>
      <c r="DB104" s="70" t="str">
        <f>IF(DB$1="SAT",IF(AND(HLOOKUP(DB$2,FIXTURES!$C$2:$NC$23,MATCH($C104,FIXTURES!$B$2:$B$23,0),0)="",HLOOKUP(DB$2+1,FIXTURES!$C$2:$NC$23,MATCH($C104,FIXTURES!$B$2:$B$23,0),0)="",HLOOKUP(DB$2+2,FIXTURES!$C$2:$NC$23,MATCH($C104,FIXTURES!$B$2:$B$23,0),0)=""),HLOOKUP(DB$2-1,FIXTURES!$C$2:$NC$23,MATCH($C104,FIXTURES!$B$2:$B$23,0),0),IF(AND(HLOOKUP(DB$2,FIXTURES!$C$2:$NC$23,MATCH($C104,FIXTURES!$B$2:$B$23,0),0)="",HLOOKUP(DB$2+1,FIXTURES!$C$2:$NC$23,MATCH($C104,FIXTURES!$B$2:$B$23,0),0)=""),HLOOKUP(DB$2+2,FIXTURES!$C$2:$NC$23,MATCH($C104,FIXTURES!$B$2:$B$23,0),0),IF(HLOOKUP(DB$2+1,FIXTURES!$C$2:$NC$23,MATCH($C104,FIXTURES!$B$2:$B$23,0),0)="",HLOOKUP(DB$2,FIXTURES!$C$2:$NC$23,MATCH($C104,FIXTURES!$B$2:$B$23,0),0),HLOOKUP(DB$2+1,FIXTURES!$C$2:$NC$23,MATCH($C104,FIXTURES!$B$2:$B$23,0),0)))),IF(AND(HLOOKUP(DB$2,FIXTURES!$C$2:$NC$23,MATCH($C104,FIXTURES!$B$2:$B$23,0),0)="",HLOOKUP(DB$2+1,FIXTURES!$C$2:$NC$23,MATCH($C104,FIXTURES!$B$2:$B$23,0),0)=""),HLOOKUP(DB$2+2,FIXTURES!$C$2:$NC$23,MATCH($C104,FIXTURES!$B$2:$B$23,0),0),IF(HLOOKUP(DB$2+1,FIXTURES!$C$2:$NC$23,MATCH($C104,FIXTURES!$B$2:$B$23,0),0)="",HLOOKUP(DB$2,FIXTURES!$C$2:$NC$23,MATCH($C104,FIXTURES!$B$2:$B$23,0),0),HLOOKUP(DB$2+1,FIXTURES!$C$2:$NC$23,MATCH($C104,FIXTURES!$B$2:$B$23,0),0))))</f>
        <v/>
      </c>
      <c r="DC104" s="70" t="str">
        <f>IF(DC$1="SAT",IF(AND(HLOOKUP(DC$2,FIXTURES!$C$2:$NC$23,MATCH($C104,FIXTURES!$B$2:$B$23,0),0)="",HLOOKUP(DC$2+1,FIXTURES!$C$2:$NC$23,MATCH($C104,FIXTURES!$B$2:$B$23,0),0)="",HLOOKUP(DC$2+2,FIXTURES!$C$2:$NC$23,MATCH($C104,FIXTURES!$B$2:$B$23,0),0)=""),HLOOKUP(DC$2-1,FIXTURES!$C$2:$NC$23,MATCH($C104,FIXTURES!$B$2:$B$23,0),0),IF(AND(HLOOKUP(DC$2,FIXTURES!$C$2:$NC$23,MATCH($C104,FIXTURES!$B$2:$B$23,0),0)="",HLOOKUP(DC$2+1,FIXTURES!$C$2:$NC$23,MATCH($C104,FIXTURES!$B$2:$B$23,0),0)=""),HLOOKUP(DC$2+2,FIXTURES!$C$2:$NC$23,MATCH($C104,FIXTURES!$B$2:$B$23,0),0),IF(HLOOKUP(DC$2+1,FIXTURES!$C$2:$NC$23,MATCH($C104,FIXTURES!$B$2:$B$23,0),0)="",HLOOKUP(DC$2,FIXTURES!$C$2:$NC$23,MATCH($C104,FIXTURES!$B$2:$B$23,0),0),HLOOKUP(DC$2+1,FIXTURES!$C$2:$NC$23,MATCH($C104,FIXTURES!$B$2:$B$23,0),0)))),IF(AND(HLOOKUP(DC$2,FIXTURES!$C$2:$NC$23,MATCH($C104,FIXTURES!$B$2:$B$23,0),0)="",HLOOKUP(DC$2+1,FIXTURES!$C$2:$NC$23,MATCH($C104,FIXTURES!$B$2:$B$23,0),0)=""),HLOOKUP(DC$2+2,FIXTURES!$C$2:$NC$23,MATCH($C104,FIXTURES!$B$2:$B$23,0),0),IF(HLOOKUP(DC$2+1,FIXTURES!$C$2:$NC$23,MATCH($C104,FIXTURES!$B$2:$B$23,0),0)="",HLOOKUP(DC$2,FIXTURES!$C$2:$NC$23,MATCH($C104,FIXTURES!$B$2:$B$23,0),0),HLOOKUP(DC$2+1,FIXTURES!$C$2:$NC$23,MATCH($C104,FIXTURES!$B$2:$B$23,0),0))))</f>
        <v/>
      </c>
      <c r="DE104" s="102" t="str">
        <f t="shared" ref="DE104:DJ122" si="11">DE7</f>
        <v/>
      </c>
      <c r="DF104" s="102" t="str">
        <f t="shared" si="11"/>
        <v/>
      </c>
      <c r="DG104" s="102" t="str">
        <f t="shared" si="11"/>
        <v/>
      </c>
      <c r="DH104" s="102" t="str">
        <f t="shared" si="11"/>
        <v/>
      </c>
      <c r="DI104" s="102" t="str">
        <f t="shared" si="11"/>
        <v/>
      </c>
      <c r="DJ104" s="102" t="str">
        <f t="shared" si="11"/>
        <v/>
      </c>
      <c r="DL104" s="120" t="str">
        <f t="shared" si="10"/>
        <v/>
      </c>
      <c r="DM104" s="119" t="str">
        <f t="shared" ref="DM104:DM122" si="12">DL104</f>
        <v/>
      </c>
    </row>
    <row r="105" spans="1:367" s="49" customFormat="1" ht="35.1" customHeight="1" x14ac:dyDescent="0.25">
      <c r="A105" s="67" t="s">
        <v>60</v>
      </c>
      <c r="B105" s="68">
        <f>VLOOKUP(A105,[1]Table!$B$1:$O$21,MATCH("xGD/90",[1]Table!$B$1:$O$1,0),0)</f>
        <v>-0.75</v>
      </c>
      <c r="C105" s="69" t="s">
        <v>2</v>
      </c>
      <c r="D105" s="70" t="str">
        <f>IF(D$1="SAT",IF(AND(HLOOKUP(D$2,FIXTURES!$C$2:$NC$23,MATCH($C105,FIXTURES!$B$2:$B$23,0),0)="",HLOOKUP(D$2+1,FIXTURES!$C$2:$NC$23,MATCH($C105,FIXTURES!$B$2:$B$23,0),0)="",HLOOKUP(D$2+2,FIXTURES!$C$2:$NC$23,MATCH($C105,FIXTURES!$B$2:$B$23,0),0)=""),HLOOKUP(D$2-1,FIXTURES!$C$2:$NC$23,MATCH($C105,FIXTURES!$B$2:$B$23,0),0),IF(AND(HLOOKUP(D$2,FIXTURES!$C$2:$NC$23,MATCH($C105,FIXTURES!$B$2:$B$23,0),0)="",HLOOKUP(D$2+1,FIXTURES!$C$2:$NC$23,MATCH($C105,FIXTURES!$B$2:$B$23,0),0)=""),HLOOKUP(D$2+2,FIXTURES!$C$2:$NC$23,MATCH($C105,FIXTURES!$B$2:$B$23,0),0),IF(HLOOKUP(D$2+1,FIXTURES!$C$2:$NC$23,MATCH($C105,FIXTURES!$B$2:$B$23,0),0)="",HLOOKUP(D$2,FIXTURES!$C$2:$NC$23,MATCH($C105,FIXTURES!$B$2:$B$23,0),0),HLOOKUP(D$2+1,FIXTURES!$C$2:$NC$23,MATCH($C105,FIXTURES!$B$2:$B$23,0),0)))),IF(AND(HLOOKUP(D$2,FIXTURES!$C$2:$NC$23,MATCH($C105,FIXTURES!$B$2:$B$23,0),0)="",HLOOKUP(D$2+1,FIXTURES!$C$2:$NC$23,MATCH($C105,FIXTURES!$B$2:$B$23,0),0)=""),HLOOKUP(D$2+2,FIXTURES!$C$2:$NC$23,MATCH($C105,FIXTURES!$B$2:$B$23,0),0),IF(HLOOKUP(D$2+1,FIXTURES!$C$2:$NC$23,MATCH($C105,FIXTURES!$B$2:$B$23,0),0)="",HLOOKUP(D$2,FIXTURES!$C$2:$NC$23,MATCH($C105,FIXTURES!$B$2:$B$23,0),0),HLOOKUP(D$2+1,FIXTURES!$C$2:$NC$23,MATCH($C105,FIXTURES!$B$2:$B$23,0),0))))</f>
        <v/>
      </c>
      <c r="E105" s="70" t="str">
        <f>IF(E$1="SAT",IF(AND(HLOOKUP(E$2,FIXTURES!$C$2:$NC$23,MATCH($C105,FIXTURES!$B$2:$B$23,0),0)="",HLOOKUP(E$2+1,FIXTURES!$C$2:$NC$23,MATCH($C105,FIXTURES!$B$2:$B$23,0),0)="",HLOOKUP(E$2+2,FIXTURES!$C$2:$NC$23,MATCH($C105,FIXTURES!$B$2:$B$23,0),0)=""),HLOOKUP(E$2-1,FIXTURES!$C$2:$NC$23,MATCH($C105,FIXTURES!$B$2:$B$23,0),0),IF(AND(HLOOKUP(E$2,FIXTURES!$C$2:$NC$23,MATCH($C105,FIXTURES!$B$2:$B$23,0),0)="",HLOOKUP(E$2+1,FIXTURES!$C$2:$NC$23,MATCH($C105,FIXTURES!$B$2:$B$23,0),0)=""),HLOOKUP(E$2+2,FIXTURES!$C$2:$NC$23,MATCH($C105,FIXTURES!$B$2:$B$23,0),0),IF(HLOOKUP(E$2+1,FIXTURES!$C$2:$NC$23,MATCH($C105,FIXTURES!$B$2:$B$23,0),0)="",HLOOKUP(E$2,FIXTURES!$C$2:$NC$23,MATCH($C105,FIXTURES!$B$2:$B$23,0),0),HLOOKUP(E$2+1,FIXTURES!$C$2:$NC$23,MATCH($C105,FIXTURES!$B$2:$B$23,0),0)))),IF(AND(HLOOKUP(E$2,FIXTURES!$C$2:$NC$23,MATCH($C105,FIXTURES!$B$2:$B$23,0),0)="",HLOOKUP(E$2+1,FIXTURES!$C$2:$NC$23,MATCH($C105,FIXTURES!$B$2:$B$23,0),0)=""),HLOOKUP(E$2+2,FIXTURES!$C$2:$NC$23,MATCH($C105,FIXTURES!$B$2:$B$23,0),0),IF(HLOOKUP(E$2+1,FIXTURES!$C$2:$NC$23,MATCH($C105,FIXTURES!$B$2:$B$23,0),0)="",HLOOKUP(E$2,FIXTURES!$C$2:$NC$23,MATCH($C105,FIXTURES!$B$2:$B$23,0),0),HLOOKUP(E$2+1,FIXTURES!$C$2:$NC$23,MATCH($C105,FIXTURES!$B$2:$B$23,0),0))))</f>
        <v>AVL</v>
      </c>
      <c r="F105" s="70" t="str">
        <f>IF(F$1="SAT",IF(AND(HLOOKUP(F$2,FIXTURES!$C$2:$NC$23,MATCH($C105,FIXTURES!$B$2:$B$23,0),0)="",HLOOKUP(F$2+1,FIXTURES!$C$2:$NC$23,MATCH($C105,FIXTURES!$B$2:$B$23,0),0)="",HLOOKUP(F$2+2,FIXTURES!$C$2:$NC$23,MATCH($C105,FIXTURES!$B$2:$B$23,0),0)=""),HLOOKUP(F$2-1,FIXTURES!$C$2:$NC$23,MATCH($C105,FIXTURES!$B$2:$B$23,0),0),IF(AND(HLOOKUP(F$2,FIXTURES!$C$2:$NC$23,MATCH($C105,FIXTURES!$B$2:$B$23,0),0)="",HLOOKUP(F$2+1,FIXTURES!$C$2:$NC$23,MATCH($C105,FIXTURES!$B$2:$B$23,0),0)=""),HLOOKUP(F$2+2,FIXTURES!$C$2:$NC$23,MATCH($C105,FIXTURES!$B$2:$B$23,0),0),IF(HLOOKUP(F$2+1,FIXTURES!$C$2:$NC$23,MATCH($C105,FIXTURES!$B$2:$B$23,0),0)="",HLOOKUP(F$2,FIXTURES!$C$2:$NC$23,MATCH($C105,FIXTURES!$B$2:$B$23,0),0),HLOOKUP(F$2+1,FIXTURES!$C$2:$NC$23,MATCH($C105,FIXTURES!$B$2:$B$23,0),0)))),IF(AND(HLOOKUP(F$2,FIXTURES!$C$2:$NC$23,MATCH($C105,FIXTURES!$B$2:$B$23,0),0)="",HLOOKUP(F$2+1,FIXTURES!$C$2:$NC$23,MATCH($C105,FIXTURES!$B$2:$B$23,0),0)=""),HLOOKUP(F$2+2,FIXTURES!$C$2:$NC$23,MATCH($C105,FIXTURES!$B$2:$B$23,0),0),IF(HLOOKUP(F$2+1,FIXTURES!$C$2:$NC$23,MATCH($C105,FIXTURES!$B$2:$B$23,0),0)="",HLOOKUP(F$2,FIXTURES!$C$2:$NC$23,MATCH($C105,FIXTURES!$B$2:$B$23,0),0),HLOOKUP(F$2+1,FIXTURES!$C$2:$NC$23,MATCH($C105,FIXTURES!$B$2:$B$23,0),0))))</f>
        <v/>
      </c>
      <c r="G105" s="70" t="str">
        <f>IF(G$1="SAT",IF(AND(HLOOKUP(G$2,FIXTURES!$C$2:$NC$23,MATCH($C105,FIXTURES!$B$2:$B$23,0),0)="",HLOOKUP(G$2+1,FIXTURES!$C$2:$NC$23,MATCH($C105,FIXTURES!$B$2:$B$23,0),0)="",HLOOKUP(G$2+2,FIXTURES!$C$2:$NC$23,MATCH($C105,FIXTURES!$B$2:$B$23,0),0)=""),HLOOKUP(G$2-1,FIXTURES!$C$2:$NC$23,MATCH($C105,FIXTURES!$B$2:$B$23,0),0),IF(AND(HLOOKUP(G$2,FIXTURES!$C$2:$NC$23,MATCH($C105,FIXTURES!$B$2:$B$23,0),0)="",HLOOKUP(G$2+1,FIXTURES!$C$2:$NC$23,MATCH($C105,FIXTURES!$B$2:$B$23,0),0)=""),HLOOKUP(G$2+2,FIXTURES!$C$2:$NC$23,MATCH($C105,FIXTURES!$B$2:$B$23,0),0),IF(HLOOKUP(G$2+1,FIXTURES!$C$2:$NC$23,MATCH($C105,FIXTURES!$B$2:$B$23,0),0)="",HLOOKUP(G$2,FIXTURES!$C$2:$NC$23,MATCH($C105,FIXTURES!$B$2:$B$23,0),0),HLOOKUP(G$2+1,FIXTURES!$C$2:$NC$23,MATCH($C105,FIXTURES!$B$2:$B$23,0),0)))),IF(AND(HLOOKUP(G$2,FIXTURES!$C$2:$NC$23,MATCH($C105,FIXTURES!$B$2:$B$23,0),0)="",HLOOKUP(G$2+1,FIXTURES!$C$2:$NC$23,MATCH($C105,FIXTURES!$B$2:$B$23,0),0)=""),HLOOKUP(G$2+2,FIXTURES!$C$2:$NC$23,MATCH($C105,FIXTURES!$B$2:$B$23,0),0),IF(HLOOKUP(G$2+1,FIXTURES!$C$2:$NC$23,MATCH($C105,FIXTURES!$B$2:$B$23,0),0)="",HLOOKUP(G$2,FIXTURES!$C$2:$NC$23,MATCH($C105,FIXTURES!$B$2:$B$23,0),0),HLOOKUP(G$2+1,FIXTURES!$C$2:$NC$23,MATCH($C105,FIXTURES!$B$2:$B$23,0),0))))</f>
        <v>mci</v>
      </c>
      <c r="H105" s="70" t="str">
        <f>IF(H$1="SAT",IF(AND(HLOOKUP(H$2,FIXTURES!$C$2:$NC$23,MATCH($C105,FIXTURES!$B$2:$B$23,0),0)="",HLOOKUP(H$2+1,FIXTURES!$C$2:$NC$23,MATCH($C105,FIXTURES!$B$2:$B$23,0),0)="",HLOOKUP(H$2+2,FIXTURES!$C$2:$NC$23,MATCH($C105,FIXTURES!$B$2:$B$23,0),0)=""),HLOOKUP(H$2-1,FIXTURES!$C$2:$NC$23,MATCH($C105,FIXTURES!$B$2:$B$23,0),0),IF(AND(HLOOKUP(H$2,FIXTURES!$C$2:$NC$23,MATCH($C105,FIXTURES!$B$2:$B$23,0),0)="",HLOOKUP(H$2+1,FIXTURES!$C$2:$NC$23,MATCH($C105,FIXTURES!$B$2:$B$23,0),0)=""),HLOOKUP(H$2+2,FIXTURES!$C$2:$NC$23,MATCH($C105,FIXTURES!$B$2:$B$23,0),0),IF(HLOOKUP(H$2+1,FIXTURES!$C$2:$NC$23,MATCH($C105,FIXTURES!$B$2:$B$23,0),0)="",HLOOKUP(H$2,FIXTURES!$C$2:$NC$23,MATCH($C105,FIXTURES!$B$2:$B$23,0),0),HLOOKUP(H$2+1,FIXTURES!$C$2:$NC$23,MATCH($C105,FIXTURES!$B$2:$B$23,0),0)))),IF(AND(HLOOKUP(H$2,FIXTURES!$C$2:$NC$23,MATCH($C105,FIXTURES!$B$2:$B$23,0),0)="",HLOOKUP(H$2+1,FIXTURES!$C$2:$NC$23,MATCH($C105,FIXTURES!$B$2:$B$23,0),0)=""),HLOOKUP(H$2+2,FIXTURES!$C$2:$NC$23,MATCH($C105,FIXTURES!$B$2:$B$23,0),0),IF(HLOOKUP(H$2+1,FIXTURES!$C$2:$NC$23,MATCH($C105,FIXTURES!$B$2:$B$23,0),0)="",HLOOKUP(H$2,FIXTURES!$C$2:$NC$23,MATCH($C105,FIXTURES!$B$2:$B$23,0),0),HLOOKUP(H$2+1,FIXTURES!$C$2:$NC$23,MATCH($C105,FIXTURES!$B$2:$B$23,0),0))))</f>
        <v/>
      </c>
      <c r="I105" s="70" t="str">
        <f>IF(I$1="SAT",IF(AND(HLOOKUP(I$2,FIXTURES!$C$2:$NC$23,MATCH($C105,FIXTURES!$B$2:$B$23,0),0)="",HLOOKUP(I$2+1,FIXTURES!$C$2:$NC$23,MATCH($C105,FIXTURES!$B$2:$B$23,0),0)="",HLOOKUP(I$2+2,FIXTURES!$C$2:$NC$23,MATCH($C105,FIXTURES!$B$2:$B$23,0),0)=""),HLOOKUP(I$2-1,FIXTURES!$C$2:$NC$23,MATCH($C105,FIXTURES!$B$2:$B$23,0),0),IF(AND(HLOOKUP(I$2,FIXTURES!$C$2:$NC$23,MATCH($C105,FIXTURES!$B$2:$B$23,0),0)="",HLOOKUP(I$2+1,FIXTURES!$C$2:$NC$23,MATCH($C105,FIXTURES!$B$2:$B$23,0),0)=""),HLOOKUP(I$2+2,FIXTURES!$C$2:$NC$23,MATCH($C105,FIXTURES!$B$2:$B$23,0),0),IF(HLOOKUP(I$2+1,FIXTURES!$C$2:$NC$23,MATCH($C105,FIXTURES!$B$2:$B$23,0),0)="",HLOOKUP(I$2,FIXTURES!$C$2:$NC$23,MATCH($C105,FIXTURES!$B$2:$B$23,0),0),HLOOKUP(I$2+1,FIXTURES!$C$2:$NC$23,MATCH($C105,FIXTURES!$B$2:$B$23,0),0)))),IF(AND(HLOOKUP(I$2,FIXTURES!$C$2:$NC$23,MATCH($C105,FIXTURES!$B$2:$B$23,0),0)="",HLOOKUP(I$2+1,FIXTURES!$C$2:$NC$23,MATCH($C105,FIXTURES!$B$2:$B$23,0),0)=""),HLOOKUP(I$2+2,FIXTURES!$C$2:$NC$23,MATCH($C105,FIXTURES!$B$2:$B$23,0),0),IF(HLOOKUP(I$2+1,FIXTURES!$C$2:$NC$23,MATCH($C105,FIXTURES!$B$2:$B$23,0),0)="",HLOOKUP(I$2,FIXTURES!$C$2:$NC$23,MATCH($C105,FIXTURES!$B$2:$B$23,0),0),HLOOKUP(I$2+1,FIXTURES!$C$2:$NC$23,MATCH($C105,FIXTURES!$B$2:$B$23,0),0))))</f>
        <v>ARS</v>
      </c>
      <c r="J105" s="70" t="str">
        <f>IF(J$1="SAT",IF(AND(HLOOKUP(J$2,FIXTURES!$C$2:$NC$23,MATCH($C105,FIXTURES!$B$2:$B$23,0),0)="",HLOOKUP(J$2+1,FIXTURES!$C$2:$NC$23,MATCH($C105,FIXTURES!$B$2:$B$23,0),0)="",HLOOKUP(J$2+2,FIXTURES!$C$2:$NC$23,MATCH($C105,FIXTURES!$B$2:$B$23,0),0)=""),HLOOKUP(J$2-1,FIXTURES!$C$2:$NC$23,MATCH($C105,FIXTURES!$B$2:$B$23,0),0),IF(AND(HLOOKUP(J$2,FIXTURES!$C$2:$NC$23,MATCH($C105,FIXTURES!$B$2:$B$23,0),0)="",HLOOKUP(J$2+1,FIXTURES!$C$2:$NC$23,MATCH($C105,FIXTURES!$B$2:$B$23,0),0)=""),HLOOKUP(J$2+2,FIXTURES!$C$2:$NC$23,MATCH($C105,FIXTURES!$B$2:$B$23,0),0),IF(HLOOKUP(J$2+1,FIXTURES!$C$2:$NC$23,MATCH($C105,FIXTURES!$B$2:$B$23,0),0)="",HLOOKUP(J$2,FIXTURES!$C$2:$NC$23,MATCH($C105,FIXTURES!$B$2:$B$23,0),0),HLOOKUP(J$2+1,FIXTURES!$C$2:$NC$23,MATCH($C105,FIXTURES!$B$2:$B$23,0),0)))),IF(AND(HLOOKUP(J$2,FIXTURES!$C$2:$NC$23,MATCH($C105,FIXTURES!$B$2:$B$23,0),0)="",HLOOKUP(J$2+1,FIXTURES!$C$2:$NC$23,MATCH($C105,FIXTURES!$B$2:$B$23,0),0)=""),HLOOKUP(J$2+2,FIXTURES!$C$2:$NC$23,MATCH($C105,FIXTURES!$B$2:$B$23,0),0),IF(HLOOKUP(J$2+1,FIXTURES!$C$2:$NC$23,MATCH($C105,FIXTURES!$B$2:$B$23,0),0)="",HLOOKUP(J$2,FIXTURES!$C$2:$NC$23,MATCH($C105,FIXTURES!$B$2:$B$23,0),0),HLOOKUP(J$2+1,FIXTURES!$C$2:$NC$23,MATCH($C105,FIXTURES!$B$2:$B$23,0),0))))</f>
        <v>Norwich City</v>
      </c>
      <c r="K105" s="70" t="str">
        <f>IF(K$1="SAT",IF(AND(HLOOKUP(K$2,FIXTURES!$C$2:$NC$23,MATCH($C105,FIXTURES!$B$2:$B$23,0),0)="",HLOOKUP(K$2+1,FIXTURES!$C$2:$NC$23,MATCH($C105,FIXTURES!$B$2:$B$23,0),0)="",HLOOKUP(K$2+2,FIXTURES!$C$2:$NC$23,MATCH($C105,FIXTURES!$B$2:$B$23,0),0)=""),HLOOKUP(K$2-1,FIXTURES!$C$2:$NC$23,MATCH($C105,FIXTURES!$B$2:$B$23,0),0),IF(AND(HLOOKUP(K$2,FIXTURES!$C$2:$NC$23,MATCH($C105,FIXTURES!$B$2:$B$23,0),0)="",HLOOKUP(K$2+1,FIXTURES!$C$2:$NC$23,MATCH($C105,FIXTURES!$B$2:$B$23,0),0)=""),HLOOKUP(K$2+2,FIXTURES!$C$2:$NC$23,MATCH($C105,FIXTURES!$B$2:$B$23,0),0),IF(HLOOKUP(K$2+1,FIXTURES!$C$2:$NC$23,MATCH($C105,FIXTURES!$B$2:$B$23,0),0)="",HLOOKUP(K$2,FIXTURES!$C$2:$NC$23,MATCH($C105,FIXTURES!$B$2:$B$23,0),0),HLOOKUP(K$2+1,FIXTURES!$C$2:$NC$23,MATCH($C105,FIXTURES!$B$2:$B$23,0),0)))),IF(AND(HLOOKUP(K$2,FIXTURES!$C$2:$NC$23,MATCH($C105,FIXTURES!$B$2:$B$23,0),0)="",HLOOKUP(K$2+1,FIXTURES!$C$2:$NC$23,MATCH($C105,FIXTURES!$B$2:$B$23,0),0)=""),HLOOKUP(K$2+2,FIXTURES!$C$2:$NC$23,MATCH($C105,FIXTURES!$B$2:$B$23,0),0),IF(HLOOKUP(K$2+1,FIXTURES!$C$2:$NC$23,MATCH($C105,FIXTURES!$B$2:$B$23,0),0)="",HLOOKUP(K$2,FIXTURES!$C$2:$NC$23,MATCH($C105,FIXTURES!$B$2:$B$23,0),0),HLOOKUP(K$2+1,FIXTURES!$C$2:$NC$23,MATCH($C105,FIXTURES!$B$2:$B$23,0),0))))</f>
        <v>liv</v>
      </c>
      <c r="L105" s="70" t="str">
        <f>IF(L$1="SAT",IF(AND(HLOOKUP(L$2,FIXTURES!$C$2:$NC$23,MATCH($C105,FIXTURES!$B$2:$B$23,0),0)="",HLOOKUP(L$2+1,FIXTURES!$C$2:$NC$23,MATCH($C105,FIXTURES!$B$2:$B$23,0),0)="",HLOOKUP(L$2+2,FIXTURES!$C$2:$NC$23,MATCH($C105,FIXTURES!$B$2:$B$23,0),0)=""),HLOOKUP(L$2-1,FIXTURES!$C$2:$NC$23,MATCH($C105,FIXTURES!$B$2:$B$23,0),0),IF(AND(HLOOKUP(L$2,FIXTURES!$C$2:$NC$23,MATCH($C105,FIXTURES!$B$2:$B$23,0),0)="",HLOOKUP(L$2+1,FIXTURES!$C$2:$NC$23,MATCH($C105,FIXTURES!$B$2:$B$23,0),0)=""),HLOOKUP(L$2+2,FIXTURES!$C$2:$NC$23,MATCH($C105,FIXTURES!$B$2:$B$23,0),0),IF(HLOOKUP(L$2+1,FIXTURES!$C$2:$NC$23,MATCH($C105,FIXTURES!$B$2:$B$23,0),0)="",HLOOKUP(L$2,FIXTURES!$C$2:$NC$23,MATCH($C105,FIXTURES!$B$2:$B$23,0),0),HLOOKUP(L$2+1,FIXTURES!$C$2:$NC$23,MATCH($C105,FIXTURES!$B$2:$B$23,0),0)))),IF(AND(HLOOKUP(L$2,FIXTURES!$C$2:$NC$23,MATCH($C105,FIXTURES!$B$2:$B$23,0),0)="",HLOOKUP(L$2+1,FIXTURES!$C$2:$NC$23,MATCH($C105,FIXTURES!$B$2:$B$23,0),0)=""),HLOOKUP(L$2+2,FIXTURES!$C$2:$NC$23,MATCH($C105,FIXTURES!$B$2:$B$23,0),0),IF(HLOOKUP(L$2+1,FIXTURES!$C$2:$NC$23,MATCH($C105,FIXTURES!$B$2:$B$23,0),0)="",HLOOKUP(L$2,FIXTURES!$C$2:$NC$23,MATCH($C105,FIXTURES!$B$2:$B$23,0),0),HLOOKUP(L$2+1,FIXTURES!$C$2:$NC$23,MATCH($C105,FIXTURES!$B$2:$B$23,0),0))))</f>
        <v>WOL</v>
      </c>
      <c r="M105" s="70" t="str">
        <f>IF(M$1="SAT",IF(AND(HLOOKUP(M$2,FIXTURES!$C$2:$NC$23,MATCH($C105,FIXTURES!$B$2:$B$23,0),0)="",HLOOKUP(M$2+1,FIXTURES!$C$2:$NC$23,MATCH($C105,FIXTURES!$B$2:$B$23,0),0)="",HLOOKUP(M$2+2,FIXTURES!$C$2:$NC$23,MATCH($C105,FIXTURES!$B$2:$B$23,0),0)=""),HLOOKUP(M$2-1,FIXTURES!$C$2:$NC$23,MATCH($C105,FIXTURES!$B$2:$B$23,0),0),IF(AND(HLOOKUP(M$2,FIXTURES!$C$2:$NC$23,MATCH($C105,FIXTURES!$B$2:$B$23,0),0)="",HLOOKUP(M$2+1,FIXTURES!$C$2:$NC$23,MATCH($C105,FIXTURES!$B$2:$B$23,0),0)=""),HLOOKUP(M$2+2,FIXTURES!$C$2:$NC$23,MATCH($C105,FIXTURES!$B$2:$B$23,0),0),IF(HLOOKUP(M$2+1,FIXTURES!$C$2:$NC$23,MATCH($C105,FIXTURES!$B$2:$B$23,0),0)="",HLOOKUP(M$2,FIXTURES!$C$2:$NC$23,MATCH($C105,FIXTURES!$B$2:$B$23,0),0),HLOOKUP(M$2+1,FIXTURES!$C$2:$NC$23,MATCH($C105,FIXTURES!$B$2:$B$23,0),0)))),IF(AND(HLOOKUP(M$2,FIXTURES!$C$2:$NC$23,MATCH($C105,FIXTURES!$B$2:$B$23,0),0)="",HLOOKUP(M$2+1,FIXTURES!$C$2:$NC$23,MATCH($C105,FIXTURES!$B$2:$B$23,0),0)=""),HLOOKUP(M$2+2,FIXTURES!$C$2:$NC$23,MATCH($C105,FIXTURES!$B$2:$B$23,0),0),IF(HLOOKUP(M$2+1,FIXTURES!$C$2:$NC$23,MATCH($C105,FIXTURES!$B$2:$B$23,0),0)="",HLOOKUP(M$2,FIXTURES!$C$2:$NC$23,MATCH($C105,FIXTURES!$B$2:$B$23,0),0),HLOOKUP(M$2+1,FIXTURES!$C$2:$NC$23,MATCH($C105,FIXTURES!$B$2:$B$23,0),0))))</f>
        <v>nfo</v>
      </c>
      <c r="N105" s="70" t="str">
        <f>IF(N$1="SAT",IF(AND(HLOOKUP(N$2,FIXTURES!$C$2:$NC$23,MATCH($C105,FIXTURES!$B$2:$B$23,0),0)="",HLOOKUP(N$2+1,FIXTURES!$C$2:$NC$23,MATCH($C105,FIXTURES!$B$2:$B$23,0),0)="",HLOOKUP(N$2+2,FIXTURES!$C$2:$NC$23,MATCH($C105,FIXTURES!$B$2:$B$23,0),0)=""),HLOOKUP(N$2-1,FIXTURES!$C$2:$NC$23,MATCH($C105,FIXTURES!$B$2:$B$23,0),0),IF(AND(HLOOKUP(N$2,FIXTURES!$C$2:$NC$23,MATCH($C105,FIXTURES!$B$2:$B$23,0),0)="",HLOOKUP(N$2+1,FIXTURES!$C$2:$NC$23,MATCH($C105,FIXTURES!$B$2:$B$23,0),0)=""),HLOOKUP(N$2+2,FIXTURES!$C$2:$NC$23,MATCH($C105,FIXTURES!$B$2:$B$23,0),0),IF(HLOOKUP(N$2+1,FIXTURES!$C$2:$NC$23,MATCH($C105,FIXTURES!$B$2:$B$23,0),0)="",HLOOKUP(N$2,FIXTURES!$C$2:$NC$23,MATCH($C105,FIXTURES!$B$2:$B$23,0),0),HLOOKUP(N$2+1,FIXTURES!$C$2:$NC$23,MATCH($C105,FIXTURES!$B$2:$B$23,0),0)))),IF(AND(HLOOKUP(N$2,FIXTURES!$C$2:$NC$23,MATCH($C105,FIXTURES!$B$2:$B$23,0),0)="",HLOOKUP(N$2+1,FIXTURES!$C$2:$NC$23,MATCH($C105,FIXTURES!$B$2:$B$23,0),0)=""),HLOOKUP(N$2+2,FIXTURES!$C$2:$NC$23,MATCH($C105,FIXTURES!$B$2:$B$23,0),0),IF(HLOOKUP(N$2+1,FIXTURES!$C$2:$NC$23,MATCH($C105,FIXTURES!$B$2:$B$23,0),0)="",HLOOKUP(N$2,FIXTURES!$C$2:$NC$23,MATCH($C105,FIXTURES!$B$2:$B$23,0),0),HLOOKUP(N$2+1,FIXTURES!$C$2:$NC$23,MATCH($C105,FIXTURES!$B$2:$B$23,0),0))))</f>
        <v/>
      </c>
      <c r="O105" s="70" t="str">
        <f>IF(O$1="SAT",IF(AND(HLOOKUP(O$2,FIXTURES!$C$2:$NC$23,MATCH($C105,FIXTURES!$B$2:$B$23,0),0)="",HLOOKUP(O$2+1,FIXTURES!$C$2:$NC$23,MATCH($C105,FIXTURES!$B$2:$B$23,0),0)="",HLOOKUP(O$2+2,FIXTURES!$C$2:$NC$23,MATCH($C105,FIXTURES!$B$2:$B$23,0),0)=""),HLOOKUP(O$2-1,FIXTURES!$C$2:$NC$23,MATCH($C105,FIXTURES!$B$2:$B$23,0),0),IF(AND(HLOOKUP(O$2,FIXTURES!$C$2:$NC$23,MATCH($C105,FIXTURES!$B$2:$B$23,0),0)="",HLOOKUP(O$2+1,FIXTURES!$C$2:$NC$23,MATCH($C105,FIXTURES!$B$2:$B$23,0),0)=""),HLOOKUP(O$2+2,FIXTURES!$C$2:$NC$23,MATCH($C105,FIXTURES!$B$2:$B$23,0),0),IF(HLOOKUP(O$2+1,FIXTURES!$C$2:$NC$23,MATCH($C105,FIXTURES!$B$2:$B$23,0),0)="",HLOOKUP(O$2,FIXTURES!$C$2:$NC$23,MATCH($C105,FIXTURES!$B$2:$B$23,0),0),HLOOKUP(O$2+1,FIXTURES!$C$2:$NC$23,MATCH($C105,FIXTURES!$B$2:$B$23,0),0)))),IF(AND(HLOOKUP(O$2,FIXTURES!$C$2:$NC$23,MATCH($C105,FIXTURES!$B$2:$B$23,0),0)="",HLOOKUP(O$2+1,FIXTURES!$C$2:$NC$23,MATCH($C105,FIXTURES!$B$2:$B$23,0),0)=""),HLOOKUP(O$2+2,FIXTURES!$C$2:$NC$23,MATCH($C105,FIXTURES!$B$2:$B$23,0),0),IF(HLOOKUP(O$2+1,FIXTURES!$C$2:$NC$23,MATCH($C105,FIXTURES!$B$2:$B$23,0),0)="",HLOOKUP(O$2,FIXTURES!$C$2:$NC$23,MATCH($C105,FIXTURES!$B$2:$B$23,0),0),HLOOKUP(O$2+1,FIXTURES!$C$2:$NC$23,MATCH($C105,FIXTURES!$B$2:$B$23,0),0))))</f>
        <v/>
      </c>
      <c r="P105" s="70" t="str">
        <f>IF(P$1="SAT",IF(AND(HLOOKUP(P$2,FIXTURES!$C$2:$NC$23,MATCH($C105,FIXTURES!$B$2:$B$23,0),0)="",HLOOKUP(P$2+1,FIXTURES!$C$2:$NC$23,MATCH($C105,FIXTURES!$B$2:$B$23,0),0)="",HLOOKUP(P$2+2,FIXTURES!$C$2:$NC$23,MATCH($C105,FIXTURES!$B$2:$B$23,0),0)=""),HLOOKUP(P$2-1,FIXTURES!$C$2:$NC$23,MATCH($C105,FIXTURES!$B$2:$B$23,0),0),IF(AND(HLOOKUP(P$2,FIXTURES!$C$2:$NC$23,MATCH($C105,FIXTURES!$B$2:$B$23,0),0)="",HLOOKUP(P$2+1,FIXTURES!$C$2:$NC$23,MATCH($C105,FIXTURES!$B$2:$B$23,0),0)=""),HLOOKUP(P$2+2,FIXTURES!$C$2:$NC$23,MATCH($C105,FIXTURES!$B$2:$B$23,0),0),IF(HLOOKUP(P$2+1,FIXTURES!$C$2:$NC$23,MATCH($C105,FIXTURES!$B$2:$B$23,0),0)="",HLOOKUP(P$2,FIXTURES!$C$2:$NC$23,MATCH($C105,FIXTURES!$B$2:$B$23,0),0),HLOOKUP(P$2+1,FIXTURES!$C$2:$NC$23,MATCH($C105,FIXTURES!$B$2:$B$23,0),0)))),IF(AND(HLOOKUP(P$2,FIXTURES!$C$2:$NC$23,MATCH($C105,FIXTURES!$B$2:$B$23,0),0)="",HLOOKUP(P$2+1,FIXTURES!$C$2:$NC$23,MATCH($C105,FIXTURES!$B$2:$B$23,0),0)=""),HLOOKUP(P$2+2,FIXTURES!$C$2:$NC$23,MATCH($C105,FIXTURES!$B$2:$B$23,0),0),IF(HLOOKUP(P$2+1,FIXTURES!$C$2:$NC$23,MATCH($C105,FIXTURES!$B$2:$B$23,0),0)="",HLOOKUP(P$2,FIXTURES!$C$2:$NC$23,MATCH($C105,FIXTURES!$B$2:$B$23,0),0),HLOOKUP(P$2+1,FIXTURES!$C$2:$NC$23,MATCH($C105,FIXTURES!$B$2:$B$23,0),0))))</f>
        <v/>
      </c>
      <c r="Q105" s="70" t="str">
        <f>IF(Q$1="SAT",IF(AND(HLOOKUP(Q$2,FIXTURES!$C$2:$NC$23,MATCH($C105,FIXTURES!$B$2:$B$23,0),0)="",HLOOKUP(Q$2+1,FIXTURES!$C$2:$NC$23,MATCH($C105,FIXTURES!$B$2:$B$23,0),0)="",HLOOKUP(Q$2+2,FIXTURES!$C$2:$NC$23,MATCH($C105,FIXTURES!$B$2:$B$23,0),0)=""),HLOOKUP(Q$2-1,FIXTURES!$C$2:$NC$23,MATCH($C105,FIXTURES!$B$2:$B$23,0),0),IF(AND(HLOOKUP(Q$2,FIXTURES!$C$2:$NC$23,MATCH($C105,FIXTURES!$B$2:$B$23,0),0)="",HLOOKUP(Q$2+1,FIXTURES!$C$2:$NC$23,MATCH($C105,FIXTURES!$B$2:$B$23,0),0)=""),HLOOKUP(Q$2+2,FIXTURES!$C$2:$NC$23,MATCH($C105,FIXTURES!$B$2:$B$23,0),0),IF(HLOOKUP(Q$2+1,FIXTURES!$C$2:$NC$23,MATCH($C105,FIXTURES!$B$2:$B$23,0),0)="",HLOOKUP(Q$2,FIXTURES!$C$2:$NC$23,MATCH($C105,FIXTURES!$B$2:$B$23,0),0),HLOOKUP(Q$2+1,FIXTURES!$C$2:$NC$23,MATCH($C105,FIXTURES!$B$2:$B$23,0),0)))),IF(AND(HLOOKUP(Q$2,FIXTURES!$C$2:$NC$23,MATCH($C105,FIXTURES!$B$2:$B$23,0),0)="",HLOOKUP(Q$2+1,FIXTURES!$C$2:$NC$23,MATCH($C105,FIXTURES!$B$2:$B$23,0),0)=""),HLOOKUP(Q$2+2,FIXTURES!$C$2:$NC$23,MATCH($C105,FIXTURES!$B$2:$B$23,0),0),IF(HLOOKUP(Q$2+1,FIXTURES!$C$2:$NC$23,MATCH($C105,FIXTURES!$B$2:$B$23,0),0)="",HLOOKUP(Q$2,FIXTURES!$C$2:$NC$23,MATCH($C105,FIXTURES!$B$2:$B$23,0),0),HLOOKUP(Q$2+1,FIXTURES!$C$2:$NC$23,MATCH($C105,FIXTURES!$B$2:$B$23,0),0))))</f>
        <v>new</v>
      </c>
      <c r="R105" s="70" t="str">
        <f>IF(R$1="SAT",IF(AND(HLOOKUP(R$2,FIXTURES!$C$2:$NC$23,MATCH($C105,FIXTURES!$B$2:$B$23,0),0)="",HLOOKUP(R$2+1,FIXTURES!$C$2:$NC$23,MATCH($C105,FIXTURES!$B$2:$B$23,0),0)="",HLOOKUP(R$2+2,FIXTURES!$C$2:$NC$23,MATCH($C105,FIXTURES!$B$2:$B$23,0),0)=""),HLOOKUP(R$2-1,FIXTURES!$C$2:$NC$23,MATCH($C105,FIXTURES!$B$2:$B$23,0),0),IF(AND(HLOOKUP(R$2,FIXTURES!$C$2:$NC$23,MATCH($C105,FIXTURES!$B$2:$B$23,0),0)="",HLOOKUP(R$2+1,FIXTURES!$C$2:$NC$23,MATCH($C105,FIXTURES!$B$2:$B$23,0),0)=""),HLOOKUP(R$2+2,FIXTURES!$C$2:$NC$23,MATCH($C105,FIXTURES!$B$2:$B$23,0),0),IF(HLOOKUP(R$2+1,FIXTURES!$C$2:$NC$23,MATCH($C105,FIXTURES!$B$2:$B$23,0),0)="",HLOOKUP(R$2,FIXTURES!$C$2:$NC$23,MATCH($C105,FIXTURES!$B$2:$B$23,0),0),HLOOKUP(R$2+1,FIXTURES!$C$2:$NC$23,MATCH($C105,FIXTURES!$B$2:$B$23,0),0)))),IF(AND(HLOOKUP(R$2,FIXTURES!$C$2:$NC$23,MATCH($C105,FIXTURES!$B$2:$B$23,0),0)="",HLOOKUP(R$2+1,FIXTURES!$C$2:$NC$23,MATCH($C105,FIXTURES!$B$2:$B$23,0),0)=""),HLOOKUP(R$2+2,FIXTURES!$C$2:$NC$23,MATCH($C105,FIXTURES!$B$2:$B$23,0),0),IF(HLOOKUP(R$2+1,FIXTURES!$C$2:$NC$23,MATCH($C105,FIXTURES!$B$2:$B$23,0),0)="",HLOOKUP(R$2,FIXTURES!$C$2:$NC$23,MATCH($C105,FIXTURES!$B$2:$B$23,0),0),HLOOKUP(R$2+1,FIXTURES!$C$2:$NC$23,MATCH($C105,FIXTURES!$B$2:$B$23,0),0))))</f>
        <v/>
      </c>
      <c r="S105" s="70" t="str">
        <f>IF(S$1="SAT",IF(AND(HLOOKUP(S$2,FIXTURES!$C$2:$NC$23,MATCH($C105,FIXTURES!$B$2:$B$23,0),0)="",HLOOKUP(S$2+1,FIXTURES!$C$2:$NC$23,MATCH($C105,FIXTURES!$B$2:$B$23,0),0)="",HLOOKUP(S$2+2,FIXTURES!$C$2:$NC$23,MATCH($C105,FIXTURES!$B$2:$B$23,0),0)=""),HLOOKUP(S$2-1,FIXTURES!$C$2:$NC$23,MATCH($C105,FIXTURES!$B$2:$B$23,0),0),IF(AND(HLOOKUP(S$2,FIXTURES!$C$2:$NC$23,MATCH($C105,FIXTURES!$B$2:$B$23,0),0)="",HLOOKUP(S$2+1,FIXTURES!$C$2:$NC$23,MATCH($C105,FIXTURES!$B$2:$B$23,0),0)=""),HLOOKUP(S$2+2,FIXTURES!$C$2:$NC$23,MATCH($C105,FIXTURES!$B$2:$B$23,0),0),IF(HLOOKUP(S$2+1,FIXTURES!$C$2:$NC$23,MATCH($C105,FIXTURES!$B$2:$B$23,0),0)="",HLOOKUP(S$2,FIXTURES!$C$2:$NC$23,MATCH($C105,FIXTURES!$B$2:$B$23,0),0),HLOOKUP(S$2+1,FIXTURES!$C$2:$NC$23,MATCH($C105,FIXTURES!$B$2:$B$23,0),0)))),IF(AND(HLOOKUP(S$2,FIXTURES!$C$2:$NC$23,MATCH($C105,FIXTURES!$B$2:$B$23,0),0)="",HLOOKUP(S$2+1,FIXTURES!$C$2:$NC$23,MATCH($C105,FIXTURES!$B$2:$B$23,0),0)=""),HLOOKUP(S$2+2,FIXTURES!$C$2:$NC$23,MATCH($C105,FIXTURES!$B$2:$B$23,0),0),IF(HLOOKUP(S$2+1,FIXTURES!$C$2:$NC$23,MATCH($C105,FIXTURES!$B$2:$B$23,0),0)="",HLOOKUP(S$2,FIXTURES!$C$2:$NC$23,MATCH($C105,FIXTURES!$B$2:$B$23,0),0),HLOOKUP(S$2+1,FIXTURES!$C$2:$NC$23,MATCH($C105,FIXTURES!$B$2:$B$23,0),0))))</f>
        <v/>
      </c>
      <c r="T105" s="70" t="str">
        <f>IF(T$1="SAT",IF(AND(HLOOKUP(T$2,FIXTURES!$C$2:$NC$23,MATCH($C105,FIXTURES!$B$2:$B$23,0),0)="",HLOOKUP(T$2+1,FIXTURES!$C$2:$NC$23,MATCH($C105,FIXTURES!$B$2:$B$23,0),0)="",HLOOKUP(T$2+2,FIXTURES!$C$2:$NC$23,MATCH($C105,FIXTURES!$B$2:$B$23,0),0)=""),HLOOKUP(T$2-1,FIXTURES!$C$2:$NC$23,MATCH($C105,FIXTURES!$B$2:$B$23,0),0),IF(AND(HLOOKUP(T$2,FIXTURES!$C$2:$NC$23,MATCH($C105,FIXTURES!$B$2:$B$23,0),0)="",HLOOKUP(T$2+1,FIXTURES!$C$2:$NC$23,MATCH($C105,FIXTURES!$B$2:$B$23,0),0)=""),HLOOKUP(T$2+2,FIXTURES!$C$2:$NC$23,MATCH($C105,FIXTURES!$B$2:$B$23,0),0),IF(HLOOKUP(T$2+1,FIXTURES!$C$2:$NC$23,MATCH($C105,FIXTURES!$B$2:$B$23,0),0)="",HLOOKUP(T$2,FIXTURES!$C$2:$NC$23,MATCH($C105,FIXTURES!$B$2:$B$23,0),0),HLOOKUP(T$2+1,FIXTURES!$C$2:$NC$23,MATCH($C105,FIXTURES!$B$2:$B$23,0),0)))),IF(AND(HLOOKUP(T$2,FIXTURES!$C$2:$NC$23,MATCH($C105,FIXTURES!$B$2:$B$23,0),0)="",HLOOKUP(T$2+1,FIXTURES!$C$2:$NC$23,MATCH($C105,FIXTURES!$B$2:$B$23,0),0)=""),HLOOKUP(T$2+2,FIXTURES!$C$2:$NC$23,MATCH($C105,FIXTURES!$B$2:$B$23,0),0),IF(HLOOKUP(T$2+1,FIXTURES!$C$2:$NC$23,MATCH($C105,FIXTURES!$B$2:$B$23,0),0)="",HLOOKUP(T$2,FIXTURES!$C$2:$NC$23,MATCH($C105,FIXTURES!$B$2:$B$23,0),0),HLOOKUP(T$2+1,FIXTURES!$C$2:$NC$23,MATCH($C105,FIXTURES!$B$2:$B$23,0),0))))</f>
        <v/>
      </c>
      <c r="U105" s="70" t="str">
        <f>IF(U$1="SAT",IF(AND(HLOOKUP(U$2,FIXTURES!$C$2:$NC$23,MATCH($C105,FIXTURES!$B$2:$B$23,0),0)="",HLOOKUP(U$2+1,FIXTURES!$C$2:$NC$23,MATCH($C105,FIXTURES!$B$2:$B$23,0),0)="",HLOOKUP(U$2+2,FIXTURES!$C$2:$NC$23,MATCH($C105,FIXTURES!$B$2:$B$23,0),0)=""),HLOOKUP(U$2-1,FIXTURES!$C$2:$NC$23,MATCH($C105,FIXTURES!$B$2:$B$23,0),0),IF(AND(HLOOKUP(U$2,FIXTURES!$C$2:$NC$23,MATCH($C105,FIXTURES!$B$2:$B$23,0),0)="",HLOOKUP(U$2+1,FIXTURES!$C$2:$NC$23,MATCH($C105,FIXTURES!$B$2:$B$23,0),0)=""),HLOOKUP(U$2+2,FIXTURES!$C$2:$NC$23,MATCH($C105,FIXTURES!$B$2:$B$23,0),0),IF(HLOOKUP(U$2+1,FIXTURES!$C$2:$NC$23,MATCH($C105,FIXTURES!$B$2:$B$23,0),0)="",HLOOKUP(U$2,FIXTURES!$C$2:$NC$23,MATCH($C105,FIXTURES!$B$2:$B$23,0),0),HLOOKUP(U$2+1,FIXTURES!$C$2:$NC$23,MATCH($C105,FIXTURES!$B$2:$B$23,0),0)))),IF(AND(HLOOKUP(U$2,FIXTURES!$C$2:$NC$23,MATCH($C105,FIXTURES!$B$2:$B$23,0),0)="",HLOOKUP(U$2+1,FIXTURES!$C$2:$NC$23,MATCH($C105,FIXTURES!$B$2:$B$23,0),0)=""),HLOOKUP(U$2+2,FIXTURES!$C$2:$NC$23,MATCH($C105,FIXTURES!$B$2:$B$23,0),0),IF(HLOOKUP(U$2+1,FIXTURES!$C$2:$NC$23,MATCH($C105,FIXTURES!$B$2:$B$23,0),0)="",HLOOKUP(U$2,FIXTURES!$C$2:$NC$23,MATCH($C105,FIXTURES!$B$2:$B$23,0),0),HLOOKUP(U$2+1,FIXTURES!$C$2:$NC$23,MATCH($C105,FIXTURES!$B$2:$B$23,0),0))))</f>
        <v>BRE</v>
      </c>
      <c r="V105" s="70" t="str">
        <f>IF(V$1="SAT",IF(AND(HLOOKUP(V$2,FIXTURES!$C$2:$NC$23,MATCH($C105,FIXTURES!$B$2:$B$23,0),0)="",HLOOKUP(V$2+1,FIXTURES!$C$2:$NC$23,MATCH($C105,FIXTURES!$B$2:$B$23,0),0)="",HLOOKUP(V$2+2,FIXTURES!$C$2:$NC$23,MATCH($C105,FIXTURES!$B$2:$B$23,0),0)=""),HLOOKUP(V$2-1,FIXTURES!$C$2:$NC$23,MATCH($C105,FIXTURES!$B$2:$B$23,0),0),IF(AND(HLOOKUP(V$2,FIXTURES!$C$2:$NC$23,MATCH($C105,FIXTURES!$B$2:$B$23,0),0)="",HLOOKUP(V$2+1,FIXTURES!$C$2:$NC$23,MATCH($C105,FIXTURES!$B$2:$B$23,0),0)=""),HLOOKUP(V$2+2,FIXTURES!$C$2:$NC$23,MATCH($C105,FIXTURES!$B$2:$B$23,0),0),IF(HLOOKUP(V$2+1,FIXTURES!$C$2:$NC$23,MATCH($C105,FIXTURES!$B$2:$B$23,0),0)="",HLOOKUP(V$2,FIXTURES!$C$2:$NC$23,MATCH($C105,FIXTURES!$B$2:$B$23,0),0),HLOOKUP(V$2+1,FIXTURES!$C$2:$NC$23,MATCH($C105,FIXTURES!$B$2:$B$23,0),0)))),IF(AND(HLOOKUP(V$2,FIXTURES!$C$2:$NC$23,MATCH($C105,FIXTURES!$B$2:$B$23,0),0)="",HLOOKUP(V$2+1,FIXTURES!$C$2:$NC$23,MATCH($C105,FIXTURES!$B$2:$B$23,0),0)=""),HLOOKUP(V$2+2,FIXTURES!$C$2:$NC$23,MATCH($C105,FIXTURES!$B$2:$B$23,0),0),IF(HLOOKUP(V$2+1,FIXTURES!$C$2:$NC$23,MATCH($C105,FIXTURES!$B$2:$B$23,0),0)="",HLOOKUP(V$2,FIXTURES!$C$2:$NC$23,MATCH($C105,FIXTURES!$B$2:$B$23,0),0),HLOOKUP(V$2+1,FIXTURES!$C$2:$NC$23,MATCH($C105,FIXTURES!$B$2:$B$23,0),0))))</f>
        <v/>
      </c>
      <c r="W105" s="70" t="str">
        <f>IF(W$1="SAT",IF(AND(HLOOKUP(W$2,FIXTURES!$C$2:$NC$23,MATCH($C105,FIXTURES!$B$2:$B$23,0),0)="",HLOOKUP(W$2+1,FIXTURES!$C$2:$NC$23,MATCH($C105,FIXTURES!$B$2:$B$23,0),0)="",HLOOKUP(W$2+2,FIXTURES!$C$2:$NC$23,MATCH($C105,FIXTURES!$B$2:$B$23,0),0)=""),HLOOKUP(W$2-1,FIXTURES!$C$2:$NC$23,MATCH($C105,FIXTURES!$B$2:$B$23,0),0),IF(AND(HLOOKUP(W$2,FIXTURES!$C$2:$NC$23,MATCH($C105,FIXTURES!$B$2:$B$23,0),0)="",HLOOKUP(W$2+1,FIXTURES!$C$2:$NC$23,MATCH($C105,FIXTURES!$B$2:$B$23,0),0)=""),HLOOKUP(W$2+2,FIXTURES!$C$2:$NC$23,MATCH($C105,FIXTURES!$B$2:$B$23,0),0),IF(HLOOKUP(W$2+1,FIXTURES!$C$2:$NC$23,MATCH($C105,FIXTURES!$B$2:$B$23,0),0)="",HLOOKUP(W$2,FIXTURES!$C$2:$NC$23,MATCH($C105,FIXTURES!$B$2:$B$23,0),0),HLOOKUP(W$2+1,FIXTURES!$C$2:$NC$23,MATCH($C105,FIXTURES!$B$2:$B$23,0),0)))),IF(AND(HLOOKUP(W$2,FIXTURES!$C$2:$NC$23,MATCH($C105,FIXTURES!$B$2:$B$23,0),0)="",HLOOKUP(W$2+1,FIXTURES!$C$2:$NC$23,MATCH($C105,FIXTURES!$B$2:$B$23,0),0)=""),HLOOKUP(W$2+2,FIXTURES!$C$2:$NC$23,MATCH($C105,FIXTURES!$B$2:$B$23,0),0),IF(HLOOKUP(W$2+1,FIXTURES!$C$2:$NC$23,MATCH($C105,FIXTURES!$B$2:$B$23,0),0)="",HLOOKUP(W$2,FIXTURES!$C$2:$NC$23,MATCH($C105,FIXTURES!$B$2:$B$23,0),0),HLOOKUP(W$2+1,FIXTURES!$C$2:$NC$23,MATCH($C105,FIXTURES!$B$2:$B$23,0),0))))</f>
        <v>LEI</v>
      </c>
      <c r="X105" s="70" t="str">
        <f>IF(X$1="SAT",IF(AND(HLOOKUP(X$2,FIXTURES!$C$2:$NC$23,MATCH($C105,FIXTURES!$B$2:$B$23,0),0)="",HLOOKUP(X$2+1,FIXTURES!$C$2:$NC$23,MATCH($C105,FIXTURES!$B$2:$B$23,0),0)="",HLOOKUP(X$2+2,FIXTURES!$C$2:$NC$23,MATCH($C105,FIXTURES!$B$2:$B$23,0),0)=""),HLOOKUP(X$2-1,FIXTURES!$C$2:$NC$23,MATCH($C105,FIXTURES!$B$2:$B$23,0),0),IF(AND(HLOOKUP(X$2,FIXTURES!$C$2:$NC$23,MATCH($C105,FIXTURES!$B$2:$B$23,0),0)="",HLOOKUP(X$2+1,FIXTURES!$C$2:$NC$23,MATCH($C105,FIXTURES!$B$2:$B$23,0),0)=""),HLOOKUP(X$2+2,FIXTURES!$C$2:$NC$23,MATCH($C105,FIXTURES!$B$2:$B$23,0),0),IF(HLOOKUP(X$2+1,FIXTURES!$C$2:$NC$23,MATCH($C105,FIXTURES!$B$2:$B$23,0),0)="",HLOOKUP(X$2,FIXTURES!$C$2:$NC$23,MATCH($C105,FIXTURES!$B$2:$B$23,0),0),HLOOKUP(X$2+1,FIXTURES!$C$2:$NC$23,MATCH($C105,FIXTURES!$B$2:$B$23,0),0)))),IF(AND(HLOOKUP(X$2,FIXTURES!$C$2:$NC$23,MATCH($C105,FIXTURES!$B$2:$B$23,0),0)="",HLOOKUP(X$2+1,FIXTURES!$C$2:$NC$23,MATCH($C105,FIXTURES!$B$2:$B$23,0),0)=""),HLOOKUP(X$2+2,FIXTURES!$C$2:$NC$23,MATCH($C105,FIXTURES!$B$2:$B$23,0),0),IF(HLOOKUP(X$2+1,FIXTURES!$C$2:$NC$23,MATCH($C105,FIXTURES!$B$2:$B$23,0),0)="",HLOOKUP(X$2,FIXTURES!$C$2:$NC$23,MATCH($C105,FIXTURES!$B$2:$B$23,0),0),HLOOKUP(X$2+1,FIXTURES!$C$2:$NC$23,MATCH($C105,FIXTURES!$B$2:$B$23,0),0))))</f>
        <v/>
      </c>
      <c r="Y105" s="70" t="str">
        <f>IF(Y$1="SAT",IF(AND(HLOOKUP(Y$2,FIXTURES!$C$2:$NC$23,MATCH($C105,FIXTURES!$B$2:$B$23,0),0)="",HLOOKUP(Y$2+1,FIXTURES!$C$2:$NC$23,MATCH($C105,FIXTURES!$B$2:$B$23,0),0)="",HLOOKUP(Y$2+2,FIXTURES!$C$2:$NC$23,MATCH($C105,FIXTURES!$B$2:$B$23,0),0)=""),HLOOKUP(Y$2-1,FIXTURES!$C$2:$NC$23,MATCH($C105,FIXTURES!$B$2:$B$23,0),0),IF(AND(HLOOKUP(Y$2,FIXTURES!$C$2:$NC$23,MATCH($C105,FIXTURES!$B$2:$B$23,0),0)="",HLOOKUP(Y$2+1,FIXTURES!$C$2:$NC$23,MATCH($C105,FIXTURES!$B$2:$B$23,0),0)=""),HLOOKUP(Y$2+2,FIXTURES!$C$2:$NC$23,MATCH($C105,FIXTURES!$B$2:$B$23,0),0),IF(HLOOKUP(Y$2+1,FIXTURES!$C$2:$NC$23,MATCH($C105,FIXTURES!$B$2:$B$23,0),0)="",HLOOKUP(Y$2,FIXTURES!$C$2:$NC$23,MATCH($C105,FIXTURES!$B$2:$B$23,0),0),HLOOKUP(Y$2+1,FIXTURES!$C$2:$NC$23,MATCH($C105,FIXTURES!$B$2:$B$23,0),0)))),IF(AND(HLOOKUP(Y$2,FIXTURES!$C$2:$NC$23,MATCH($C105,FIXTURES!$B$2:$B$23,0),0)="",HLOOKUP(Y$2+1,FIXTURES!$C$2:$NC$23,MATCH($C105,FIXTURES!$B$2:$B$23,0),0)=""),HLOOKUP(Y$2+2,FIXTURES!$C$2:$NC$23,MATCH($C105,FIXTURES!$B$2:$B$23,0),0),IF(HLOOKUP(Y$2+1,FIXTURES!$C$2:$NC$23,MATCH($C105,FIXTURES!$B$2:$B$23,0),0)="",HLOOKUP(Y$2,FIXTURES!$C$2:$NC$23,MATCH($C105,FIXTURES!$B$2:$B$23,0),0),HLOOKUP(Y$2+1,FIXTURES!$C$2:$NC$23,MATCH($C105,FIXTURES!$B$2:$B$23,0),0))))</f>
        <v>ful</v>
      </c>
      <c r="Z105" s="70" t="str">
        <f>IF(Z$1="SAT",IF(AND(HLOOKUP(Z$2,FIXTURES!$C$2:$NC$23,MATCH($C105,FIXTURES!$B$2:$B$23,0),0)="",HLOOKUP(Z$2+1,FIXTURES!$C$2:$NC$23,MATCH($C105,FIXTURES!$B$2:$B$23,0),0)="",HLOOKUP(Z$2+2,FIXTURES!$C$2:$NC$23,MATCH($C105,FIXTURES!$B$2:$B$23,0),0)=""),HLOOKUP(Z$2-1,FIXTURES!$C$2:$NC$23,MATCH($C105,FIXTURES!$B$2:$B$23,0),0),IF(AND(HLOOKUP(Z$2,FIXTURES!$C$2:$NC$23,MATCH($C105,FIXTURES!$B$2:$B$23,0),0)="",HLOOKUP(Z$2+1,FIXTURES!$C$2:$NC$23,MATCH($C105,FIXTURES!$B$2:$B$23,0),0)=""),HLOOKUP(Z$2+2,FIXTURES!$C$2:$NC$23,MATCH($C105,FIXTURES!$B$2:$B$23,0),0),IF(HLOOKUP(Z$2+1,FIXTURES!$C$2:$NC$23,MATCH($C105,FIXTURES!$B$2:$B$23,0),0)="",HLOOKUP(Z$2,FIXTURES!$C$2:$NC$23,MATCH($C105,FIXTURES!$B$2:$B$23,0),0),HLOOKUP(Z$2+1,FIXTURES!$C$2:$NC$23,MATCH($C105,FIXTURES!$B$2:$B$23,0),0)))),IF(AND(HLOOKUP(Z$2,FIXTURES!$C$2:$NC$23,MATCH($C105,FIXTURES!$B$2:$B$23,0),0)="",HLOOKUP(Z$2+1,FIXTURES!$C$2:$NC$23,MATCH($C105,FIXTURES!$B$2:$B$23,0),0)=""),HLOOKUP(Z$2+2,FIXTURES!$C$2:$NC$23,MATCH($C105,FIXTURES!$B$2:$B$23,0),0),IF(HLOOKUP(Z$2+1,FIXTURES!$C$2:$NC$23,MATCH($C105,FIXTURES!$B$2:$B$23,0),0)="",HLOOKUP(Z$2,FIXTURES!$C$2:$NC$23,MATCH($C105,FIXTURES!$B$2:$B$23,0),0),HLOOKUP(Z$2+1,FIXTURES!$C$2:$NC$23,MATCH($C105,FIXTURES!$B$2:$B$23,0),0))))</f>
        <v>SOU</v>
      </c>
      <c r="AA105" s="70" t="str">
        <f>IF(AA$1="SAT",IF(AND(HLOOKUP(AA$2,FIXTURES!$C$2:$NC$23,MATCH($C105,FIXTURES!$B$2:$B$23,0),0)="",HLOOKUP(AA$2+1,FIXTURES!$C$2:$NC$23,MATCH($C105,FIXTURES!$B$2:$B$23,0),0)="",HLOOKUP(AA$2+2,FIXTURES!$C$2:$NC$23,MATCH($C105,FIXTURES!$B$2:$B$23,0),0)=""),HLOOKUP(AA$2-1,FIXTURES!$C$2:$NC$23,MATCH($C105,FIXTURES!$B$2:$B$23,0),0),IF(AND(HLOOKUP(AA$2,FIXTURES!$C$2:$NC$23,MATCH($C105,FIXTURES!$B$2:$B$23,0),0)="",HLOOKUP(AA$2+1,FIXTURES!$C$2:$NC$23,MATCH($C105,FIXTURES!$B$2:$B$23,0),0)=""),HLOOKUP(AA$2+2,FIXTURES!$C$2:$NC$23,MATCH($C105,FIXTURES!$B$2:$B$23,0),0),IF(HLOOKUP(AA$2+1,FIXTURES!$C$2:$NC$23,MATCH($C105,FIXTURES!$B$2:$B$23,0),0)="",HLOOKUP(AA$2,FIXTURES!$C$2:$NC$23,MATCH($C105,FIXTURES!$B$2:$B$23,0),0),HLOOKUP(AA$2+1,FIXTURES!$C$2:$NC$23,MATCH($C105,FIXTURES!$B$2:$B$23,0),0)))),IF(AND(HLOOKUP(AA$2,FIXTURES!$C$2:$NC$23,MATCH($C105,FIXTURES!$B$2:$B$23,0),0)="",HLOOKUP(AA$2+1,FIXTURES!$C$2:$NC$23,MATCH($C105,FIXTURES!$B$2:$B$23,0),0)=""),HLOOKUP(AA$2+2,FIXTURES!$C$2:$NC$23,MATCH($C105,FIXTURES!$B$2:$B$23,0),0),IF(HLOOKUP(AA$2+1,FIXTURES!$C$2:$NC$23,MATCH($C105,FIXTURES!$B$2:$B$23,0),0)="",HLOOKUP(AA$2,FIXTURES!$C$2:$NC$23,MATCH($C105,FIXTURES!$B$2:$B$23,0),0),HLOOKUP(AA$2+1,FIXTURES!$C$2:$NC$23,MATCH($C105,FIXTURES!$B$2:$B$23,0),0))))</f>
        <v>whu</v>
      </c>
      <c r="AB105" s="70" t="str">
        <f>IF(AB$1="SAT",IF(AND(HLOOKUP(AB$2,FIXTURES!$C$2:$NC$23,MATCH($C105,FIXTURES!$B$2:$B$23,0),0)="",HLOOKUP(AB$2+1,FIXTURES!$C$2:$NC$23,MATCH($C105,FIXTURES!$B$2:$B$23,0),0)="",HLOOKUP(AB$2+2,FIXTURES!$C$2:$NC$23,MATCH($C105,FIXTURES!$B$2:$B$23,0),0)=""),HLOOKUP(AB$2-1,FIXTURES!$C$2:$NC$23,MATCH($C105,FIXTURES!$B$2:$B$23,0),0),IF(AND(HLOOKUP(AB$2,FIXTURES!$C$2:$NC$23,MATCH($C105,FIXTURES!$B$2:$B$23,0),0)="",HLOOKUP(AB$2+1,FIXTURES!$C$2:$NC$23,MATCH($C105,FIXTURES!$B$2:$B$23,0),0)=""),HLOOKUP(AB$2+2,FIXTURES!$C$2:$NC$23,MATCH($C105,FIXTURES!$B$2:$B$23,0),0),IF(HLOOKUP(AB$2+1,FIXTURES!$C$2:$NC$23,MATCH($C105,FIXTURES!$B$2:$B$23,0),0)="",HLOOKUP(AB$2,FIXTURES!$C$2:$NC$23,MATCH($C105,FIXTURES!$B$2:$B$23,0),0),HLOOKUP(AB$2+1,FIXTURES!$C$2:$NC$23,MATCH($C105,FIXTURES!$B$2:$B$23,0),0)))),IF(AND(HLOOKUP(AB$2,FIXTURES!$C$2:$NC$23,MATCH($C105,FIXTURES!$B$2:$B$23,0),0)="",HLOOKUP(AB$2+1,FIXTURES!$C$2:$NC$23,MATCH($C105,FIXTURES!$B$2:$B$23,0),0)=""),HLOOKUP(AB$2+2,FIXTURES!$C$2:$NC$23,MATCH($C105,FIXTURES!$B$2:$B$23,0),0),IF(HLOOKUP(AB$2+1,FIXTURES!$C$2:$NC$23,MATCH($C105,FIXTURES!$B$2:$B$23,0),0)="",HLOOKUP(AB$2,FIXTURES!$C$2:$NC$23,MATCH($C105,FIXTURES!$B$2:$B$23,0),0),HLOOKUP(AB$2+1,FIXTURES!$C$2:$NC$23,MATCH($C105,FIXTURES!$B$2:$B$23,0),0))))</f>
        <v/>
      </c>
      <c r="AC105" s="70" t="str">
        <f>IF(AC$1="SAT",IF(AND(HLOOKUP(AC$2,FIXTURES!$C$2:$NC$23,MATCH($C105,FIXTURES!$B$2:$B$23,0),0)="",HLOOKUP(AC$2+1,FIXTURES!$C$2:$NC$23,MATCH($C105,FIXTURES!$B$2:$B$23,0),0)="",HLOOKUP(AC$2+2,FIXTURES!$C$2:$NC$23,MATCH($C105,FIXTURES!$B$2:$B$23,0),0)=""),HLOOKUP(AC$2-1,FIXTURES!$C$2:$NC$23,MATCH($C105,FIXTURES!$B$2:$B$23,0),0),IF(AND(HLOOKUP(AC$2,FIXTURES!$C$2:$NC$23,MATCH($C105,FIXTURES!$B$2:$B$23,0),0)="",HLOOKUP(AC$2+1,FIXTURES!$C$2:$NC$23,MATCH($C105,FIXTURES!$B$2:$B$23,0),0)=""),HLOOKUP(AC$2+2,FIXTURES!$C$2:$NC$23,MATCH($C105,FIXTURES!$B$2:$B$23,0),0),IF(HLOOKUP(AC$2+1,FIXTURES!$C$2:$NC$23,MATCH($C105,FIXTURES!$B$2:$B$23,0),0)="",HLOOKUP(AC$2,FIXTURES!$C$2:$NC$23,MATCH($C105,FIXTURES!$B$2:$B$23,0),0),HLOOKUP(AC$2+1,FIXTURES!$C$2:$NC$23,MATCH($C105,FIXTURES!$B$2:$B$23,0),0)))),IF(AND(HLOOKUP(AC$2,FIXTURES!$C$2:$NC$23,MATCH($C105,FIXTURES!$B$2:$B$23,0),0)="",HLOOKUP(AC$2+1,FIXTURES!$C$2:$NC$23,MATCH($C105,FIXTURES!$B$2:$B$23,0),0)=""),HLOOKUP(AC$2+2,FIXTURES!$C$2:$NC$23,MATCH($C105,FIXTURES!$B$2:$B$23,0),0),IF(HLOOKUP(AC$2+1,FIXTURES!$C$2:$NC$23,MATCH($C105,FIXTURES!$B$2:$B$23,0),0)="",HLOOKUP(AC$2,FIXTURES!$C$2:$NC$23,MATCH($C105,FIXTURES!$B$2:$B$23,0),0),HLOOKUP(AC$2+1,FIXTURES!$C$2:$NC$23,MATCH($C105,FIXTURES!$B$2:$B$23,0),0))))</f>
        <v>TOT</v>
      </c>
      <c r="AD105" s="70" t="str">
        <f>IF(AD$1="SAT",IF(AND(HLOOKUP(AD$2,FIXTURES!$C$2:$NC$23,MATCH($C105,FIXTURES!$B$2:$B$23,0),0)="",HLOOKUP(AD$2+1,FIXTURES!$C$2:$NC$23,MATCH($C105,FIXTURES!$B$2:$B$23,0),0)="",HLOOKUP(AD$2+2,FIXTURES!$C$2:$NC$23,MATCH($C105,FIXTURES!$B$2:$B$23,0),0)=""),HLOOKUP(AD$2-1,FIXTURES!$C$2:$NC$23,MATCH($C105,FIXTURES!$B$2:$B$23,0),0),IF(AND(HLOOKUP(AD$2,FIXTURES!$C$2:$NC$23,MATCH($C105,FIXTURES!$B$2:$B$23,0),0)="",HLOOKUP(AD$2+1,FIXTURES!$C$2:$NC$23,MATCH($C105,FIXTURES!$B$2:$B$23,0),0)=""),HLOOKUP(AD$2+2,FIXTURES!$C$2:$NC$23,MATCH($C105,FIXTURES!$B$2:$B$23,0),0),IF(HLOOKUP(AD$2+1,FIXTURES!$C$2:$NC$23,MATCH($C105,FIXTURES!$B$2:$B$23,0),0)="",HLOOKUP(AD$2,FIXTURES!$C$2:$NC$23,MATCH($C105,FIXTURES!$B$2:$B$23,0),0),HLOOKUP(AD$2+1,FIXTURES!$C$2:$NC$23,MATCH($C105,FIXTURES!$B$2:$B$23,0),0)))),IF(AND(HLOOKUP(AD$2,FIXTURES!$C$2:$NC$23,MATCH($C105,FIXTURES!$B$2:$B$23,0),0)="",HLOOKUP(AD$2+1,FIXTURES!$C$2:$NC$23,MATCH($C105,FIXTURES!$B$2:$B$23,0),0)=""),HLOOKUP(AD$2+2,FIXTURES!$C$2:$NC$23,MATCH($C105,FIXTURES!$B$2:$B$23,0),0),IF(HLOOKUP(AD$2+1,FIXTURES!$C$2:$NC$23,MATCH($C105,FIXTURES!$B$2:$B$23,0),0)="",HLOOKUP(AD$2,FIXTURES!$C$2:$NC$23,MATCH($C105,FIXTURES!$B$2:$B$23,0),0),HLOOKUP(AD$2+1,FIXTURES!$C$2:$NC$23,MATCH($C105,FIXTURES!$B$2:$B$23,0),0))))</f>
        <v/>
      </c>
      <c r="AE105" s="70" t="str">
        <f>IF(AE$1="SAT",IF(AND(HLOOKUP(AE$2,FIXTURES!$C$2:$NC$23,MATCH($C105,FIXTURES!$B$2:$B$23,0),0)="",HLOOKUP(AE$2+1,FIXTURES!$C$2:$NC$23,MATCH($C105,FIXTURES!$B$2:$B$23,0),0)="",HLOOKUP(AE$2+2,FIXTURES!$C$2:$NC$23,MATCH($C105,FIXTURES!$B$2:$B$23,0),0)=""),HLOOKUP(AE$2-1,FIXTURES!$C$2:$NC$23,MATCH($C105,FIXTURES!$B$2:$B$23,0),0),IF(AND(HLOOKUP(AE$2,FIXTURES!$C$2:$NC$23,MATCH($C105,FIXTURES!$B$2:$B$23,0),0)="",HLOOKUP(AE$2+1,FIXTURES!$C$2:$NC$23,MATCH($C105,FIXTURES!$B$2:$B$23,0),0)=""),HLOOKUP(AE$2+2,FIXTURES!$C$2:$NC$23,MATCH($C105,FIXTURES!$B$2:$B$23,0),0),IF(HLOOKUP(AE$2+1,FIXTURES!$C$2:$NC$23,MATCH($C105,FIXTURES!$B$2:$B$23,0),0)="",HLOOKUP(AE$2,FIXTURES!$C$2:$NC$23,MATCH($C105,FIXTURES!$B$2:$B$23,0),0),HLOOKUP(AE$2+1,FIXTURES!$C$2:$NC$23,MATCH($C105,FIXTURES!$B$2:$B$23,0),0)))),IF(AND(HLOOKUP(AE$2,FIXTURES!$C$2:$NC$23,MATCH($C105,FIXTURES!$B$2:$B$23,0),0)="",HLOOKUP(AE$2+1,FIXTURES!$C$2:$NC$23,MATCH($C105,FIXTURES!$B$2:$B$23,0),0)=""),HLOOKUP(AE$2+2,FIXTURES!$C$2:$NC$23,MATCH($C105,FIXTURES!$B$2:$B$23,0),0),IF(HLOOKUP(AE$2+1,FIXTURES!$C$2:$NC$23,MATCH($C105,FIXTURES!$B$2:$B$23,0),0)="",HLOOKUP(AE$2,FIXTURES!$C$2:$NC$23,MATCH($C105,FIXTURES!$B$2:$B$23,0),0),HLOOKUP(AE$2+1,FIXTURES!$C$2:$NC$23,MATCH($C105,FIXTURES!$B$2:$B$23,0),0))))</f>
        <v>lee</v>
      </c>
      <c r="AF105" s="70" t="str">
        <f>IF(AF$1="SAT",IF(AND(HLOOKUP(AF$2,FIXTURES!$C$2:$NC$23,MATCH($C105,FIXTURES!$B$2:$B$23,0),0)="",HLOOKUP(AF$2+1,FIXTURES!$C$2:$NC$23,MATCH($C105,FIXTURES!$B$2:$B$23,0),0)="",HLOOKUP(AF$2+2,FIXTURES!$C$2:$NC$23,MATCH($C105,FIXTURES!$B$2:$B$23,0),0)=""),HLOOKUP(AF$2-1,FIXTURES!$C$2:$NC$23,MATCH($C105,FIXTURES!$B$2:$B$23,0),0),IF(AND(HLOOKUP(AF$2,FIXTURES!$C$2:$NC$23,MATCH($C105,FIXTURES!$B$2:$B$23,0),0)="",HLOOKUP(AF$2+1,FIXTURES!$C$2:$NC$23,MATCH($C105,FIXTURES!$B$2:$B$23,0),0)=""),HLOOKUP(AF$2+2,FIXTURES!$C$2:$NC$23,MATCH($C105,FIXTURES!$B$2:$B$23,0),0),IF(HLOOKUP(AF$2+1,FIXTURES!$C$2:$NC$23,MATCH($C105,FIXTURES!$B$2:$B$23,0),0)="",HLOOKUP(AF$2,FIXTURES!$C$2:$NC$23,MATCH($C105,FIXTURES!$B$2:$B$23,0),0),HLOOKUP(AF$2+1,FIXTURES!$C$2:$NC$23,MATCH($C105,FIXTURES!$B$2:$B$23,0),0)))),IF(AND(HLOOKUP(AF$2,FIXTURES!$C$2:$NC$23,MATCH($C105,FIXTURES!$B$2:$B$23,0),0)="",HLOOKUP(AF$2+1,FIXTURES!$C$2:$NC$23,MATCH($C105,FIXTURES!$B$2:$B$23,0),0)=""),HLOOKUP(AF$2+2,FIXTURES!$C$2:$NC$23,MATCH($C105,FIXTURES!$B$2:$B$23,0),0),IF(HLOOKUP(AF$2+1,FIXTURES!$C$2:$NC$23,MATCH($C105,FIXTURES!$B$2:$B$23,0),0)="",HLOOKUP(AF$2,FIXTURES!$C$2:$NC$23,MATCH($C105,FIXTURES!$B$2:$B$23,0),0),HLOOKUP(AF$2+1,FIXTURES!$C$2:$NC$23,MATCH($C105,FIXTURES!$B$2:$B$23,0),0))))</f>
        <v>Everton</v>
      </c>
      <c r="AG105" s="70" t="str">
        <f>IF(AG$1="SAT",IF(AND(HLOOKUP(AG$2,FIXTURES!$C$2:$NC$23,MATCH($C105,FIXTURES!$B$2:$B$23,0),0)="",HLOOKUP(AG$2+1,FIXTURES!$C$2:$NC$23,MATCH($C105,FIXTURES!$B$2:$B$23,0),0)="",HLOOKUP(AG$2+2,FIXTURES!$C$2:$NC$23,MATCH($C105,FIXTURES!$B$2:$B$23,0),0)=""),HLOOKUP(AG$2-1,FIXTURES!$C$2:$NC$23,MATCH($C105,FIXTURES!$B$2:$B$23,0),0),IF(AND(HLOOKUP(AG$2,FIXTURES!$C$2:$NC$23,MATCH($C105,FIXTURES!$B$2:$B$23,0),0)="",HLOOKUP(AG$2+1,FIXTURES!$C$2:$NC$23,MATCH($C105,FIXTURES!$B$2:$B$23,0),0)=""),HLOOKUP(AG$2+2,FIXTURES!$C$2:$NC$23,MATCH($C105,FIXTURES!$B$2:$B$23,0),0),IF(HLOOKUP(AG$2+1,FIXTURES!$C$2:$NC$23,MATCH($C105,FIXTURES!$B$2:$B$23,0),0)="",HLOOKUP(AG$2,FIXTURES!$C$2:$NC$23,MATCH($C105,FIXTURES!$B$2:$B$23,0),0),HLOOKUP(AG$2+1,FIXTURES!$C$2:$NC$23,MATCH($C105,FIXTURES!$B$2:$B$23,0),0)))),IF(AND(HLOOKUP(AG$2,FIXTURES!$C$2:$NC$23,MATCH($C105,FIXTURES!$B$2:$B$23,0),0)="",HLOOKUP(AG$2+1,FIXTURES!$C$2:$NC$23,MATCH($C105,FIXTURES!$B$2:$B$23,0),0)=""),HLOOKUP(AG$2+2,FIXTURES!$C$2:$NC$23,MATCH($C105,FIXTURES!$B$2:$B$23,0),0),IF(HLOOKUP(AG$2+1,FIXTURES!$C$2:$NC$23,MATCH($C105,FIXTURES!$B$2:$B$23,0),0)="",HLOOKUP(AG$2,FIXTURES!$C$2:$NC$23,MATCH($C105,FIXTURES!$B$2:$B$23,0),0),HLOOKUP(AG$2+1,FIXTURES!$C$2:$NC$23,MATCH($C105,FIXTURES!$B$2:$B$23,0),0))))</f>
        <v>EVE</v>
      </c>
      <c r="AH105" s="70" t="str">
        <f>IF(AH$1="SAT",IF(AND(HLOOKUP(AH$2,FIXTURES!$C$2:$NC$23,MATCH($C105,FIXTURES!$B$2:$B$23,0),0)="",HLOOKUP(AH$2+1,FIXTURES!$C$2:$NC$23,MATCH($C105,FIXTURES!$B$2:$B$23,0),0)="",HLOOKUP(AH$2+2,FIXTURES!$C$2:$NC$23,MATCH($C105,FIXTURES!$B$2:$B$23,0),0)=""),HLOOKUP(AH$2-1,FIXTURES!$C$2:$NC$23,MATCH($C105,FIXTURES!$B$2:$B$23,0),0),IF(AND(HLOOKUP(AH$2,FIXTURES!$C$2:$NC$23,MATCH($C105,FIXTURES!$B$2:$B$23,0),0)="",HLOOKUP(AH$2+1,FIXTURES!$C$2:$NC$23,MATCH($C105,FIXTURES!$B$2:$B$23,0),0)=""),HLOOKUP(AH$2+2,FIXTURES!$C$2:$NC$23,MATCH($C105,FIXTURES!$B$2:$B$23,0),0),IF(HLOOKUP(AH$2+1,FIXTURES!$C$2:$NC$23,MATCH($C105,FIXTURES!$B$2:$B$23,0),0)="",HLOOKUP(AH$2,FIXTURES!$C$2:$NC$23,MATCH($C105,FIXTURES!$B$2:$B$23,0),0),HLOOKUP(AH$2+1,FIXTURES!$C$2:$NC$23,MATCH($C105,FIXTURES!$B$2:$B$23,0),0)))),IF(AND(HLOOKUP(AH$2,FIXTURES!$C$2:$NC$23,MATCH($C105,FIXTURES!$B$2:$B$23,0),0)="",HLOOKUP(AH$2+1,FIXTURES!$C$2:$NC$23,MATCH($C105,FIXTURES!$B$2:$B$23,0),0)=""),HLOOKUP(AH$2+2,FIXTURES!$C$2:$NC$23,MATCH($C105,FIXTURES!$B$2:$B$23,0),0),IF(HLOOKUP(AH$2+1,FIXTURES!$C$2:$NC$23,MATCH($C105,FIXTURES!$B$2:$B$23,0),0)="",HLOOKUP(AH$2,FIXTURES!$C$2:$NC$23,MATCH($C105,FIXTURES!$B$2:$B$23,0),0),HLOOKUP(AH$2+1,FIXTURES!$C$2:$NC$23,MATCH($C105,FIXTURES!$B$2:$B$23,0),0))))</f>
        <v/>
      </c>
      <c r="AI105" s="70" t="str">
        <f>IF(AI$1="SAT",IF(AND(HLOOKUP(AI$2,FIXTURES!$C$2:$NC$23,MATCH($C105,FIXTURES!$B$2:$B$23,0),0)="",HLOOKUP(AI$2+1,FIXTURES!$C$2:$NC$23,MATCH($C105,FIXTURES!$B$2:$B$23,0),0)="",HLOOKUP(AI$2+2,FIXTURES!$C$2:$NC$23,MATCH($C105,FIXTURES!$B$2:$B$23,0),0)=""),HLOOKUP(AI$2-1,FIXTURES!$C$2:$NC$23,MATCH($C105,FIXTURES!$B$2:$B$23,0),0),IF(AND(HLOOKUP(AI$2,FIXTURES!$C$2:$NC$23,MATCH($C105,FIXTURES!$B$2:$B$23,0),0)="",HLOOKUP(AI$2+1,FIXTURES!$C$2:$NC$23,MATCH($C105,FIXTURES!$B$2:$B$23,0),0)=""),HLOOKUP(AI$2+2,FIXTURES!$C$2:$NC$23,MATCH($C105,FIXTURES!$B$2:$B$23,0),0),IF(HLOOKUP(AI$2+1,FIXTURES!$C$2:$NC$23,MATCH($C105,FIXTURES!$B$2:$B$23,0),0)="",HLOOKUP(AI$2,FIXTURES!$C$2:$NC$23,MATCH($C105,FIXTURES!$B$2:$B$23,0),0),HLOOKUP(AI$2+1,FIXTURES!$C$2:$NC$23,MATCH($C105,FIXTURES!$B$2:$B$23,0),0)))),IF(AND(HLOOKUP(AI$2,FIXTURES!$C$2:$NC$23,MATCH($C105,FIXTURES!$B$2:$B$23,0),0)="",HLOOKUP(AI$2+1,FIXTURES!$C$2:$NC$23,MATCH($C105,FIXTURES!$B$2:$B$23,0),0)=""),HLOOKUP(AI$2+2,FIXTURES!$C$2:$NC$23,MATCH($C105,FIXTURES!$B$2:$B$23,0),0),IF(HLOOKUP(AI$2+1,FIXTURES!$C$2:$NC$23,MATCH($C105,FIXTURES!$B$2:$B$23,0),0)="",HLOOKUP(AI$2,FIXTURES!$C$2:$NC$23,MATCH($C105,FIXTURES!$B$2:$B$23,0),0),HLOOKUP(AI$2+1,FIXTURES!$C$2:$NC$23,MATCH($C105,FIXTURES!$B$2:$B$23,0),0))))</f>
        <v/>
      </c>
      <c r="AJ105" s="70" t="str">
        <f>IF(AJ$1="SAT",IF(AND(HLOOKUP(AJ$2,FIXTURES!$C$2:$NC$23,MATCH($C105,FIXTURES!$B$2:$B$23,0),0)="",HLOOKUP(AJ$2+1,FIXTURES!$C$2:$NC$23,MATCH($C105,FIXTURES!$B$2:$B$23,0),0)="",HLOOKUP(AJ$2+2,FIXTURES!$C$2:$NC$23,MATCH($C105,FIXTURES!$B$2:$B$23,0),0)=""),HLOOKUP(AJ$2-1,FIXTURES!$C$2:$NC$23,MATCH($C105,FIXTURES!$B$2:$B$23,0),0),IF(AND(HLOOKUP(AJ$2,FIXTURES!$C$2:$NC$23,MATCH($C105,FIXTURES!$B$2:$B$23,0),0)="",HLOOKUP(AJ$2+1,FIXTURES!$C$2:$NC$23,MATCH($C105,FIXTURES!$B$2:$B$23,0),0)=""),HLOOKUP(AJ$2+2,FIXTURES!$C$2:$NC$23,MATCH($C105,FIXTURES!$B$2:$B$23,0),0),IF(HLOOKUP(AJ$2+1,FIXTURES!$C$2:$NC$23,MATCH($C105,FIXTURES!$B$2:$B$23,0),0)="",HLOOKUP(AJ$2,FIXTURES!$C$2:$NC$23,MATCH($C105,FIXTURES!$B$2:$B$23,0),0),HLOOKUP(AJ$2+1,FIXTURES!$C$2:$NC$23,MATCH($C105,FIXTURES!$B$2:$B$23,0),0)))),IF(AND(HLOOKUP(AJ$2,FIXTURES!$C$2:$NC$23,MATCH($C105,FIXTURES!$B$2:$B$23,0),0)="",HLOOKUP(AJ$2+1,FIXTURES!$C$2:$NC$23,MATCH($C105,FIXTURES!$B$2:$B$23,0),0)=""),HLOOKUP(AJ$2+2,FIXTURES!$C$2:$NC$23,MATCH($C105,FIXTURES!$B$2:$B$23,0),0),IF(HLOOKUP(AJ$2+1,FIXTURES!$C$2:$NC$23,MATCH($C105,FIXTURES!$B$2:$B$23,0),0)="",HLOOKUP(AJ$2,FIXTURES!$C$2:$NC$23,MATCH($C105,FIXTURES!$B$2:$B$23,0),0),HLOOKUP(AJ$2+1,FIXTURES!$C$2:$NC$23,MATCH($C105,FIXTURES!$B$2:$B$23,0),0))))</f>
        <v/>
      </c>
      <c r="AK105" s="70" t="str">
        <f>IF(AK$1="SAT",IF(AND(HLOOKUP(AK$2,FIXTURES!$C$2:$NC$23,MATCH($C105,FIXTURES!$B$2:$B$23,0),0)="",HLOOKUP(AK$2+1,FIXTURES!$C$2:$NC$23,MATCH($C105,FIXTURES!$B$2:$B$23,0),0)="",HLOOKUP(AK$2+2,FIXTURES!$C$2:$NC$23,MATCH($C105,FIXTURES!$B$2:$B$23,0),0)=""),HLOOKUP(AK$2-1,FIXTURES!$C$2:$NC$23,MATCH($C105,FIXTURES!$B$2:$B$23,0),0),IF(AND(HLOOKUP(AK$2,FIXTURES!$C$2:$NC$23,MATCH($C105,FIXTURES!$B$2:$B$23,0),0)="",HLOOKUP(AK$2+1,FIXTURES!$C$2:$NC$23,MATCH($C105,FIXTURES!$B$2:$B$23,0),0)=""),HLOOKUP(AK$2+2,FIXTURES!$C$2:$NC$23,MATCH($C105,FIXTURES!$B$2:$B$23,0),0),IF(HLOOKUP(AK$2+1,FIXTURES!$C$2:$NC$23,MATCH($C105,FIXTURES!$B$2:$B$23,0),0)="",HLOOKUP(AK$2,FIXTURES!$C$2:$NC$23,MATCH($C105,FIXTURES!$B$2:$B$23,0),0),HLOOKUP(AK$2+1,FIXTURES!$C$2:$NC$23,MATCH($C105,FIXTURES!$B$2:$B$23,0),0)))),IF(AND(HLOOKUP(AK$2,FIXTURES!$C$2:$NC$23,MATCH($C105,FIXTURES!$B$2:$B$23,0),0)="",HLOOKUP(AK$2+1,FIXTURES!$C$2:$NC$23,MATCH($C105,FIXTURES!$B$2:$B$23,0),0)=""),HLOOKUP(AK$2+2,FIXTURES!$C$2:$NC$23,MATCH($C105,FIXTURES!$B$2:$B$23,0),0),IF(HLOOKUP(AK$2+1,FIXTURES!$C$2:$NC$23,MATCH($C105,FIXTURES!$B$2:$B$23,0),0)="",HLOOKUP(AK$2,FIXTURES!$C$2:$NC$23,MATCH($C105,FIXTURES!$B$2:$B$23,0),0),HLOOKUP(AK$2+1,FIXTURES!$C$2:$NC$23,MATCH($C105,FIXTURES!$B$2:$B$23,0),0))))</f>
        <v/>
      </c>
      <c r="AL105" s="70" t="str">
        <f>IF(AL$1="SAT",IF(AND(HLOOKUP(AL$2,FIXTURES!$C$2:$NC$23,MATCH($C105,FIXTURES!$B$2:$B$23,0),0)="",HLOOKUP(AL$2+1,FIXTURES!$C$2:$NC$23,MATCH($C105,FIXTURES!$B$2:$B$23,0),0)="",HLOOKUP(AL$2+2,FIXTURES!$C$2:$NC$23,MATCH($C105,FIXTURES!$B$2:$B$23,0),0)=""),HLOOKUP(AL$2-1,FIXTURES!$C$2:$NC$23,MATCH($C105,FIXTURES!$B$2:$B$23,0),0),IF(AND(HLOOKUP(AL$2,FIXTURES!$C$2:$NC$23,MATCH($C105,FIXTURES!$B$2:$B$23,0),0)="",HLOOKUP(AL$2+1,FIXTURES!$C$2:$NC$23,MATCH($C105,FIXTURES!$B$2:$B$23,0),0)=""),HLOOKUP(AL$2+2,FIXTURES!$C$2:$NC$23,MATCH($C105,FIXTURES!$B$2:$B$23,0),0),IF(HLOOKUP(AL$2+1,FIXTURES!$C$2:$NC$23,MATCH($C105,FIXTURES!$B$2:$B$23,0),0)="",HLOOKUP(AL$2,FIXTURES!$C$2:$NC$23,MATCH($C105,FIXTURES!$B$2:$B$23,0),0),HLOOKUP(AL$2+1,FIXTURES!$C$2:$NC$23,MATCH($C105,FIXTURES!$B$2:$B$23,0),0)))),IF(AND(HLOOKUP(AL$2,FIXTURES!$C$2:$NC$23,MATCH($C105,FIXTURES!$B$2:$B$23,0),0)="",HLOOKUP(AL$2+1,FIXTURES!$C$2:$NC$23,MATCH($C105,FIXTURES!$B$2:$B$23,0),0)=""),HLOOKUP(AL$2+2,FIXTURES!$C$2:$NC$23,MATCH($C105,FIXTURES!$B$2:$B$23,0),0),IF(HLOOKUP(AL$2+1,FIXTURES!$C$2:$NC$23,MATCH($C105,FIXTURES!$B$2:$B$23,0),0)="",HLOOKUP(AL$2,FIXTURES!$C$2:$NC$23,MATCH($C105,FIXTURES!$B$2:$B$23,0),0),HLOOKUP(AL$2+1,FIXTURES!$C$2:$NC$23,MATCH($C105,FIXTURES!$B$2:$B$23,0),0))))</f>
        <v/>
      </c>
      <c r="AM105" s="70" t="str">
        <f>IF(AM$1="SAT",IF(AND(HLOOKUP(AM$2,FIXTURES!$C$2:$NC$23,MATCH($C105,FIXTURES!$B$2:$B$23,0),0)="",HLOOKUP(AM$2+1,FIXTURES!$C$2:$NC$23,MATCH($C105,FIXTURES!$B$2:$B$23,0),0)="",HLOOKUP(AM$2+2,FIXTURES!$C$2:$NC$23,MATCH($C105,FIXTURES!$B$2:$B$23,0),0)=""),HLOOKUP(AM$2-1,FIXTURES!$C$2:$NC$23,MATCH($C105,FIXTURES!$B$2:$B$23,0),0),IF(AND(HLOOKUP(AM$2,FIXTURES!$C$2:$NC$23,MATCH($C105,FIXTURES!$B$2:$B$23,0),0)="",HLOOKUP(AM$2+1,FIXTURES!$C$2:$NC$23,MATCH($C105,FIXTURES!$B$2:$B$23,0),0)=""),HLOOKUP(AM$2+2,FIXTURES!$C$2:$NC$23,MATCH($C105,FIXTURES!$B$2:$B$23,0),0),IF(HLOOKUP(AM$2+1,FIXTURES!$C$2:$NC$23,MATCH($C105,FIXTURES!$B$2:$B$23,0),0)="",HLOOKUP(AM$2,FIXTURES!$C$2:$NC$23,MATCH($C105,FIXTURES!$B$2:$B$23,0),0),HLOOKUP(AM$2+1,FIXTURES!$C$2:$NC$23,MATCH($C105,FIXTURES!$B$2:$B$23,0),0)))),IF(AND(HLOOKUP(AM$2,FIXTURES!$C$2:$NC$23,MATCH($C105,FIXTURES!$B$2:$B$23,0),0)="",HLOOKUP(AM$2+1,FIXTURES!$C$2:$NC$23,MATCH($C105,FIXTURES!$B$2:$B$23,0),0)=""),HLOOKUP(AM$2+2,FIXTURES!$C$2:$NC$23,MATCH($C105,FIXTURES!$B$2:$B$23,0),0),IF(HLOOKUP(AM$2+1,FIXTURES!$C$2:$NC$23,MATCH($C105,FIXTURES!$B$2:$B$23,0),0)="",HLOOKUP(AM$2,FIXTURES!$C$2:$NC$23,MATCH($C105,FIXTURES!$B$2:$B$23,0),0),HLOOKUP(AM$2+1,FIXTURES!$C$2:$NC$23,MATCH($C105,FIXTURES!$B$2:$B$23,0),0))))</f>
        <v/>
      </c>
      <c r="AN105" s="70" t="str">
        <f>IF(AN$1="SAT",IF(AND(HLOOKUP(AN$2,FIXTURES!$C$2:$NC$23,MATCH($C105,FIXTURES!$B$2:$B$23,0),0)="",HLOOKUP(AN$2+1,FIXTURES!$C$2:$NC$23,MATCH($C105,FIXTURES!$B$2:$B$23,0),0)="",HLOOKUP(AN$2+2,FIXTURES!$C$2:$NC$23,MATCH($C105,FIXTURES!$B$2:$B$23,0),0)=""),HLOOKUP(AN$2-1,FIXTURES!$C$2:$NC$23,MATCH($C105,FIXTURES!$B$2:$B$23,0),0),IF(AND(HLOOKUP(AN$2,FIXTURES!$C$2:$NC$23,MATCH($C105,FIXTURES!$B$2:$B$23,0),0)="",HLOOKUP(AN$2+1,FIXTURES!$C$2:$NC$23,MATCH($C105,FIXTURES!$B$2:$B$23,0),0)=""),HLOOKUP(AN$2+2,FIXTURES!$C$2:$NC$23,MATCH($C105,FIXTURES!$B$2:$B$23,0),0),IF(HLOOKUP(AN$2+1,FIXTURES!$C$2:$NC$23,MATCH($C105,FIXTURES!$B$2:$B$23,0),0)="",HLOOKUP(AN$2,FIXTURES!$C$2:$NC$23,MATCH($C105,FIXTURES!$B$2:$B$23,0),0),HLOOKUP(AN$2+1,FIXTURES!$C$2:$NC$23,MATCH($C105,FIXTURES!$B$2:$B$23,0),0)))),IF(AND(HLOOKUP(AN$2,FIXTURES!$C$2:$NC$23,MATCH($C105,FIXTURES!$B$2:$B$23,0),0)="",HLOOKUP(AN$2+1,FIXTURES!$C$2:$NC$23,MATCH($C105,FIXTURES!$B$2:$B$23,0),0)=""),HLOOKUP(AN$2+2,FIXTURES!$C$2:$NC$23,MATCH($C105,FIXTURES!$B$2:$B$23,0),0),IF(HLOOKUP(AN$2+1,FIXTURES!$C$2:$NC$23,MATCH($C105,FIXTURES!$B$2:$B$23,0),0)="",HLOOKUP(AN$2,FIXTURES!$C$2:$NC$23,MATCH($C105,FIXTURES!$B$2:$B$23,0),0),HLOOKUP(AN$2+1,FIXTURES!$C$2:$NC$23,MATCH($C105,FIXTURES!$B$2:$B$23,0),0))))</f>
        <v/>
      </c>
      <c r="AO105" s="70" t="str">
        <f>IF(AO$1="SAT",IF(AND(HLOOKUP(AO$2,FIXTURES!$C$2:$NC$23,MATCH($C105,FIXTURES!$B$2:$B$23,0),0)="",HLOOKUP(AO$2+1,FIXTURES!$C$2:$NC$23,MATCH($C105,FIXTURES!$B$2:$B$23,0),0)="",HLOOKUP(AO$2+2,FIXTURES!$C$2:$NC$23,MATCH($C105,FIXTURES!$B$2:$B$23,0),0)=""),HLOOKUP(AO$2-1,FIXTURES!$C$2:$NC$23,MATCH($C105,FIXTURES!$B$2:$B$23,0),0),IF(AND(HLOOKUP(AO$2,FIXTURES!$C$2:$NC$23,MATCH($C105,FIXTURES!$B$2:$B$23,0),0)="",HLOOKUP(AO$2+1,FIXTURES!$C$2:$NC$23,MATCH($C105,FIXTURES!$B$2:$B$23,0),0)=""),HLOOKUP(AO$2+2,FIXTURES!$C$2:$NC$23,MATCH($C105,FIXTURES!$B$2:$B$23,0),0),IF(HLOOKUP(AO$2+1,FIXTURES!$C$2:$NC$23,MATCH($C105,FIXTURES!$B$2:$B$23,0),0)="",HLOOKUP(AO$2,FIXTURES!$C$2:$NC$23,MATCH($C105,FIXTURES!$B$2:$B$23,0),0),HLOOKUP(AO$2+1,FIXTURES!$C$2:$NC$23,MATCH($C105,FIXTURES!$B$2:$B$23,0),0)))),IF(AND(HLOOKUP(AO$2,FIXTURES!$C$2:$NC$23,MATCH($C105,FIXTURES!$B$2:$B$23,0),0)="",HLOOKUP(AO$2+1,FIXTURES!$C$2:$NC$23,MATCH($C105,FIXTURES!$B$2:$B$23,0),0)=""),HLOOKUP(AO$2+2,FIXTURES!$C$2:$NC$23,MATCH($C105,FIXTURES!$B$2:$B$23,0),0),IF(HLOOKUP(AO$2+1,FIXTURES!$C$2:$NC$23,MATCH($C105,FIXTURES!$B$2:$B$23,0),0)="",HLOOKUP(AO$2,FIXTURES!$C$2:$NC$23,MATCH($C105,FIXTURES!$B$2:$B$23,0),0),HLOOKUP(AO$2+1,FIXTURES!$C$2:$NC$23,MATCH($C105,FIXTURES!$B$2:$B$23,0),0))))</f>
        <v/>
      </c>
      <c r="AP105" s="70" t="str">
        <f>IF(AP$1="SAT",IF(AND(HLOOKUP(AP$2,FIXTURES!$C$2:$NC$23,MATCH($C105,FIXTURES!$B$2:$B$23,0),0)="",HLOOKUP(AP$2+1,FIXTURES!$C$2:$NC$23,MATCH($C105,FIXTURES!$B$2:$B$23,0),0)="",HLOOKUP(AP$2+2,FIXTURES!$C$2:$NC$23,MATCH($C105,FIXTURES!$B$2:$B$23,0),0)=""),HLOOKUP(AP$2-1,FIXTURES!$C$2:$NC$23,MATCH($C105,FIXTURES!$B$2:$B$23,0),0),IF(AND(HLOOKUP(AP$2,FIXTURES!$C$2:$NC$23,MATCH($C105,FIXTURES!$B$2:$B$23,0),0)="",HLOOKUP(AP$2+1,FIXTURES!$C$2:$NC$23,MATCH($C105,FIXTURES!$B$2:$B$23,0),0)=""),HLOOKUP(AP$2+2,FIXTURES!$C$2:$NC$23,MATCH($C105,FIXTURES!$B$2:$B$23,0),0),IF(HLOOKUP(AP$2+1,FIXTURES!$C$2:$NC$23,MATCH($C105,FIXTURES!$B$2:$B$23,0),0)="",HLOOKUP(AP$2,FIXTURES!$C$2:$NC$23,MATCH($C105,FIXTURES!$B$2:$B$23,0),0),HLOOKUP(AP$2+1,FIXTURES!$C$2:$NC$23,MATCH($C105,FIXTURES!$B$2:$B$23,0),0)))),IF(AND(HLOOKUP(AP$2,FIXTURES!$C$2:$NC$23,MATCH($C105,FIXTURES!$B$2:$B$23,0),0)="",HLOOKUP(AP$2+1,FIXTURES!$C$2:$NC$23,MATCH($C105,FIXTURES!$B$2:$B$23,0),0)=""),HLOOKUP(AP$2+2,FIXTURES!$C$2:$NC$23,MATCH($C105,FIXTURES!$B$2:$B$23,0),0),IF(HLOOKUP(AP$2+1,FIXTURES!$C$2:$NC$23,MATCH($C105,FIXTURES!$B$2:$B$23,0),0)="",HLOOKUP(AP$2,FIXTURES!$C$2:$NC$23,MATCH($C105,FIXTURES!$B$2:$B$23,0),0),HLOOKUP(AP$2+1,FIXTURES!$C$2:$NC$23,MATCH($C105,FIXTURES!$B$2:$B$23,0),0))))</f>
        <v/>
      </c>
      <c r="AQ105" s="70" t="str">
        <f>IF(AQ$1="SAT",IF(AND(HLOOKUP(AQ$2,FIXTURES!$C$2:$NC$23,MATCH($C105,FIXTURES!$B$2:$B$23,0),0)="",HLOOKUP(AQ$2+1,FIXTURES!$C$2:$NC$23,MATCH($C105,FIXTURES!$B$2:$B$23,0),0)="",HLOOKUP(AQ$2+2,FIXTURES!$C$2:$NC$23,MATCH($C105,FIXTURES!$B$2:$B$23,0),0)=""),HLOOKUP(AQ$2-1,FIXTURES!$C$2:$NC$23,MATCH($C105,FIXTURES!$B$2:$B$23,0),0),IF(AND(HLOOKUP(AQ$2,FIXTURES!$C$2:$NC$23,MATCH($C105,FIXTURES!$B$2:$B$23,0),0)="",HLOOKUP(AQ$2+1,FIXTURES!$C$2:$NC$23,MATCH($C105,FIXTURES!$B$2:$B$23,0),0)=""),HLOOKUP(AQ$2+2,FIXTURES!$C$2:$NC$23,MATCH($C105,FIXTURES!$B$2:$B$23,0),0),IF(HLOOKUP(AQ$2+1,FIXTURES!$C$2:$NC$23,MATCH($C105,FIXTURES!$B$2:$B$23,0),0)="",HLOOKUP(AQ$2,FIXTURES!$C$2:$NC$23,MATCH($C105,FIXTURES!$B$2:$B$23,0),0),HLOOKUP(AQ$2+1,FIXTURES!$C$2:$NC$23,MATCH($C105,FIXTURES!$B$2:$B$23,0),0)))),IF(AND(HLOOKUP(AQ$2,FIXTURES!$C$2:$NC$23,MATCH($C105,FIXTURES!$B$2:$B$23,0),0)="",HLOOKUP(AQ$2+1,FIXTURES!$C$2:$NC$23,MATCH($C105,FIXTURES!$B$2:$B$23,0),0)=""),HLOOKUP(AQ$2+2,FIXTURES!$C$2:$NC$23,MATCH($C105,FIXTURES!$B$2:$B$23,0),0),IF(HLOOKUP(AQ$2+1,FIXTURES!$C$2:$NC$23,MATCH($C105,FIXTURES!$B$2:$B$23,0),0)="",HLOOKUP(AQ$2,FIXTURES!$C$2:$NC$23,MATCH($C105,FIXTURES!$B$2:$B$23,0),0),HLOOKUP(AQ$2+1,FIXTURES!$C$2:$NC$23,MATCH($C105,FIXTURES!$B$2:$B$23,0),0))))</f>
        <v/>
      </c>
      <c r="AR105" s="70" t="str">
        <f>IF(AR$1="SAT",IF(AND(HLOOKUP(AR$2,FIXTURES!$C$2:$NC$23,MATCH($C105,FIXTURES!$B$2:$B$23,0),0)="",HLOOKUP(AR$2+1,FIXTURES!$C$2:$NC$23,MATCH($C105,FIXTURES!$B$2:$B$23,0),0)="",HLOOKUP(AR$2+2,FIXTURES!$C$2:$NC$23,MATCH($C105,FIXTURES!$B$2:$B$23,0),0)=""),HLOOKUP(AR$2-1,FIXTURES!$C$2:$NC$23,MATCH($C105,FIXTURES!$B$2:$B$23,0),0),IF(AND(HLOOKUP(AR$2,FIXTURES!$C$2:$NC$23,MATCH($C105,FIXTURES!$B$2:$B$23,0),0)="",HLOOKUP(AR$2+1,FIXTURES!$C$2:$NC$23,MATCH($C105,FIXTURES!$B$2:$B$23,0),0)=""),HLOOKUP(AR$2+2,FIXTURES!$C$2:$NC$23,MATCH($C105,FIXTURES!$B$2:$B$23,0),0),IF(HLOOKUP(AR$2+1,FIXTURES!$C$2:$NC$23,MATCH($C105,FIXTURES!$B$2:$B$23,0),0)="",HLOOKUP(AR$2,FIXTURES!$C$2:$NC$23,MATCH($C105,FIXTURES!$B$2:$B$23,0),0),HLOOKUP(AR$2+1,FIXTURES!$C$2:$NC$23,MATCH($C105,FIXTURES!$B$2:$B$23,0),0)))),IF(AND(HLOOKUP(AR$2,FIXTURES!$C$2:$NC$23,MATCH($C105,FIXTURES!$B$2:$B$23,0),0)="",HLOOKUP(AR$2+1,FIXTURES!$C$2:$NC$23,MATCH($C105,FIXTURES!$B$2:$B$23,0),0)=""),HLOOKUP(AR$2+2,FIXTURES!$C$2:$NC$23,MATCH($C105,FIXTURES!$B$2:$B$23,0),0),IF(HLOOKUP(AR$2+1,FIXTURES!$C$2:$NC$23,MATCH($C105,FIXTURES!$B$2:$B$23,0),0)="",HLOOKUP(AR$2,FIXTURES!$C$2:$NC$23,MATCH($C105,FIXTURES!$B$2:$B$23,0),0),HLOOKUP(AR$2+1,FIXTURES!$C$2:$NC$23,MATCH($C105,FIXTURES!$B$2:$B$23,0),0))))</f>
        <v>Newcastle Utd</v>
      </c>
      <c r="AS105" s="70" t="str">
        <f>IF(AS$1="SAT",IF(AND(HLOOKUP(AS$2,FIXTURES!$C$2:$NC$23,MATCH($C105,FIXTURES!$B$2:$B$23,0),0)="",HLOOKUP(AS$2+1,FIXTURES!$C$2:$NC$23,MATCH($C105,FIXTURES!$B$2:$B$23,0),0)="",HLOOKUP(AS$2+2,FIXTURES!$C$2:$NC$23,MATCH($C105,FIXTURES!$B$2:$B$23,0),0)=""),HLOOKUP(AS$2-1,FIXTURES!$C$2:$NC$23,MATCH($C105,FIXTURES!$B$2:$B$23,0),0),IF(AND(HLOOKUP(AS$2,FIXTURES!$C$2:$NC$23,MATCH($C105,FIXTURES!$B$2:$B$23,0),0)="",HLOOKUP(AS$2+1,FIXTURES!$C$2:$NC$23,MATCH($C105,FIXTURES!$B$2:$B$23,0),0)=""),HLOOKUP(AS$2+2,FIXTURES!$C$2:$NC$23,MATCH($C105,FIXTURES!$B$2:$B$23,0),0),IF(HLOOKUP(AS$2+1,FIXTURES!$C$2:$NC$23,MATCH($C105,FIXTURES!$B$2:$B$23,0),0)="",HLOOKUP(AS$2,FIXTURES!$C$2:$NC$23,MATCH($C105,FIXTURES!$B$2:$B$23,0),0),HLOOKUP(AS$2+1,FIXTURES!$C$2:$NC$23,MATCH($C105,FIXTURES!$B$2:$B$23,0),0)))),IF(AND(HLOOKUP(AS$2,FIXTURES!$C$2:$NC$23,MATCH($C105,FIXTURES!$B$2:$B$23,0),0)="",HLOOKUP(AS$2+1,FIXTURES!$C$2:$NC$23,MATCH($C105,FIXTURES!$B$2:$B$23,0),0)=""),HLOOKUP(AS$2+2,FIXTURES!$C$2:$NC$23,MATCH($C105,FIXTURES!$B$2:$B$23,0),0),IF(HLOOKUP(AS$2+1,FIXTURES!$C$2:$NC$23,MATCH($C105,FIXTURES!$B$2:$B$23,0),0)="",HLOOKUP(AS$2,FIXTURES!$C$2:$NC$23,MATCH($C105,FIXTURES!$B$2:$B$23,0),0),HLOOKUP(AS$2+1,FIXTURES!$C$2:$NC$23,MATCH($C105,FIXTURES!$B$2:$B$23,0),0))))</f>
        <v/>
      </c>
      <c r="AT105" s="70" t="str">
        <f>IF(AT$1="SAT",IF(AND(HLOOKUP(AT$2,FIXTURES!$C$2:$NC$23,MATCH($C105,FIXTURES!$B$2:$B$23,0),0)="",HLOOKUP(AT$2+1,FIXTURES!$C$2:$NC$23,MATCH($C105,FIXTURES!$B$2:$B$23,0),0)="",HLOOKUP(AT$2+2,FIXTURES!$C$2:$NC$23,MATCH($C105,FIXTURES!$B$2:$B$23,0),0)=""),HLOOKUP(AT$2-1,FIXTURES!$C$2:$NC$23,MATCH($C105,FIXTURES!$B$2:$B$23,0),0),IF(AND(HLOOKUP(AT$2,FIXTURES!$C$2:$NC$23,MATCH($C105,FIXTURES!$B$2:$B$23,0),0)="",HLOOKUP(AT$2+1,FIXTURES!$C$2:$NC$23,MATCH($C105,FIXTURES!$B$2:$B$23,0),0)=""),HLOOKUP(AT$2+2,FIXTURES!$C$2:$NC$23,MATCH($C105,FIXTURES!$B$2:$B$23,0),0),IF(HLOOKUP(AT$2+1,FIXTURES!$C$2:$NC$23,MATCH($C105,FIXTURES!$B$2:$B$23,0),0)="",HLOOKUP(AT$2,FIXTURES!$C$2:$NC$23,MATCH($C105,FIXTURES!$B$2:$B$23,0),0),HLOOKUP(AT$2+1,FIXTURES!$C$2:$NC$23,MATCH($C105,FIXTURES!$B$2:$B$23,0),0)))),IF(AND(HLOOKUP(AT$2,FIXTURES!$C$2:$NC$23,MATCH($C105,FIXTURES!$B$2:$B$23,0),0)="",HLOOKUP(AT$2+1,FIXTURES!$C$2:$NC$23,MATCH($C105,FIXTURES!$B$2:$B$23,0),0)=""),HLOOKUP(AT$2+2,FIXTURES!$C$2:$NC$23,MATCH($C105,FIXTURES!$B$2:$B$23,0),0),IF(HLOOKUP(AT$2+1,FIXTURES!$C$2:$NC$23,MATCH($C105,FIXTURES!$B$2:$B$23,0),0)="",HLOOKUP(AT$2,FIXTURES!$C$2:$NC$23,MATCH($C105,FIXTURES!$B$2:$B$23,0),0),HLOOKUP(AT$2+1,FIXTURES!$C$2:$NC$23,MATCH($C105,FIXTURES!$B$2:$B$23,0),0))))</f>
        <v>che</v>
      </c>
      <c r="AU105" s="70" t="str">
        <f>IF(AU$1="SAT",IF(AND(HLOOKUP(AU$2,FIXTURES!$C$2:$NC$23,MATCH($C105,FIXTURES!$B$2:$B$23,0),0)="",HLOOKUP(AU$2+1,FIXTURES!$C$2:$NC$23,MATCH($C105,FIXTURES!$B$2:$B$23,0),0)="",HLOOKUP(AU$2+2,FIXTURES!$C$2:$NC$23,MATCH($C105,FIXTURES!$B$2:$B$23,0),0)=""),HLOOKUP(AU$2-1,FIXTURES!$C$2:$NC$23,MATCH($C105,FIXTURES!$B$2:$B$23,0),0),IF(AND(HLOOKUP(AU$2,FIXTURES!$C$2:$NC$23,MATCH($C105,FIXTURES!$B$2:$B$23,0),0)="",HLOOKUP(AU$2+1,FIXTURES!$C$2:$NC$23,MATCH($C105,FIXTURES!$B$2:$B$23,0),0)=""),HLOOKUP(AU$2+2,FIXTURES!$C$2:$NC$23,MATCH($C105,FIXTURES!$B$2:$B$23,0),0),IF(HLOOKUP(AU$2+1,FIXTURES!$C$2:$NC$23,MATCH($C105,FIXTURES!$B$2:$B$23,0),0)="",HLOOKUP(AU$2,FIXTURES!$C$2:$NC$23,MATCH($C105,FIXTURES!$B$2:$B$23,0),0),HLOOKUP(AU$2+1,FIXTURES!$C$2:$NC$23,MATCH($C105,FIXTURES!$B$2:$B$23,0),0)))),IF(AND(HLOOKUP(AU$2,FIXTURES!$C$2:$NC$23,MATCH($C105,FIXTURES!$B$2:$B$23,0),0)="",HLOOKUP(AU$2+1,FIXTURES!$C$2:$NC$23,MATCH($C105,FIXTURES!$B$2:$B$23,0),0)=""),HLOOKUP(AU$2+2,FIXTURES!$C$2:$NC$23,MATCH($C105,FIXTURES!$B$2:$B$23,0),0),IF(HLOOKUP(AU$2+1,FIXTURES!$C$2:$NC$23,MATCH($C105,FIXTURES!$B$2:$B$23,0),0)="",HLOOKUP(AU$2,FIXTURES!$C$2:$NC$23,MATCH($C105,FIXTURES!$B$2:$B$23,0),0),HLOOKUP(AU$2+1,FIXTURES!$C$2:$NC$23,MATCH($C105,FIXTURES!$B$2:$B$23,0),0))))</f>
        <v>CRY</v>
      </c>
      <c r="AV105" s="70" t="str">
        <f>IF(AV$1="SAT",IF(AND(HLOOKUP(AV$2,FIXTURES!$C$2:$NC$23,MATCH($C105,FIXTURES!$B$2:$B$23,0),0)="",HLOOKUP(AV$2+1,FIXTURES!$C$2:$NC$23,MATCH($C105,FIXTURES!$B$2:$B$23,0),0)="",HLOOKUP(AV$2+2,FIXTURES!$C$2:$NC$23,MATCH($C105,FIXTURES!$B$2:$B$23,0),0)=""),HLOOKUP(AV$2-1,FIXTURES!$C$2:$NC$23,MATCH($C105,FIXTURES!$B$2:$B$23,0),0),IF(AND(HLOOKUP(AV$2,FIXTURES!$C$2:$NC$23,MATCH($C105,FIXTURES!$B$2:$B$23,0),0)="",HLOOKUP(AV$2+1,FIXTURES!$C$2:$NC$23,MATCH($C105,FIXTURES!$B$2:$B$23,0),0)=""),HLOOKUP(AV$2+2,FIXTURES!$C$2:$NC$23,MATCH($C105,FIXTURES!$B$2:$B$23,0),0),IF(HLOOKUP(AV$2+1,FIXTURES!$C$2:$NC$23,MATCH($C105,FIXTURES!$B$2:$B$23,0),0)="",HLOOKUP(AV$2,FIXTURES!$C$2:$NC$23,MATCH($C105,FIXTURES!$B$2:$B$23,0),0),HLOOKUP(AV$2+1,FIXTURES!$C$2:$NC$23,MATCH($C105,FIXTURES!$B$2:$B$23,0),0)))),IF(AND(HLOOKUP(AV$2,FIXTURES!$C$2:$NC$23,MATCH($C105,FIXTURES!$B$2:$B$23,0),0)="",HLOOKUP(AV$2+1,FIXTURES!$C$2:$NC$23,MATCH($C105,FIXTURES!$B$2:$B$23,0),0)=""),HLOOKUP(AV$2+2,FIXTURES!$C$2:$NC$23,MATCH($C105,FIXTURES!$B$2:$B$23,0),0),IF(HLOOKUP(AV$2+1,FIXTURES!$C$2:$NC$23,MATCH($C105,FIXTURES!$B$2:$B$23,0),0)="",HLOOKUP(AV$2,FIXTURES!$C$2:$NC$23,MATCH($C105,FIXTURES!$B$2:$B$23,0),0),HLOOKUP(AV$2+1,FIXTURES!$C$2:$NC$23,MATCH($C105,FIXTURES!$B$2:$B$23,0),0))))</f>
        <v>mun</v>
      </c>
      <c r="AW105" s="70" t="str">
        <f>IF(AW$1="SAT",IF(AND(HLOOKUP(AW$2,FIXTURES!$C$2:$NC$23,MATCH($C105,FIXTURES!$B$2:$B$23,0),0)="",HLOOKUP(AW$2+1,FIXTURES!$C$2:$NC$23,MATCH($C105,FIXTURES!$B$2:$B$23,0),0)="",HLOOKUP(AW$2+2,FIXTURES!$C$2:$NC$23,MATCH($C105,FIXTURES!$B$2:$B$23,0),0)=""),HLOOKUP(AW$2-1,FIXTURES!$C$2:$NC$23,MATCH($C105,FIXTURES!$B$2:$B$23,0),0),IF(AND(HLOOKUP(AW$2,FIXTURES!$C$2:$NC$23,MATCH($C105,FIXTURES!$B$2:$B$23,0),0)="",HLOOKUP(AW$2+1,FIXTURES!$C$2:$NC$23,MATCH($C105,FIXTURES!$B$2:$B$23,0),0)=""),HLOOKUP(AW$2+2,FIXTURES!$C$2:$NC$23,MATCH($C105,FIXTURES!$B$2:$B$23,0),0),IF(HLOOKUP(AW$2+1,FIXTURES!$C$2:$NC$23,MATCH($C105,FIXTURES!$B$2:$B$23,0),0)="",HLOOKUP(AW$2,FIXTURES!$C$2:$NC$23,MATCH($C105,FIXTURES!$B$2:$B$23,0),0),HLOOKUP(AW$2+1,FIXTURES!$C$2:$NC$23,MATCH($C105,FIXTURES!$B$2:$B$23,0),0)))),IF(AND(HLOOKUP(AW$2,FIXTURES!$C$2:$NC$23,MATCH($C105,FIXTURES!$B$2:$B$23,0),0)="",HLOOKUP(AW$2+1,FIXTURES!$C$2:$NC$23,MATCH($C105,FIXTURES!$B$2:$B$23,0),0)=""),HLOOKUP(AW$2+2,FIXTURES!$C$2:$NC$23,MATCH($C105,FIXTURES!$B$2:$B$23,0),0),IF(HLOOKUP(AW$2+1,FIXTURES!$C$2:$NC$23,MATCH($C105,FIXTURES!$B$2:$B$23,0),0)="",HLOOKUP(AW$2,FIXTURES!$C$2:$NC$23,MATCH($C105,FIXTURES!$B$2:$B$23,0),0),HLOOKUP(AW$2+1,FIXTURES!$C$2:$NC$23,MATCH($C105,FIXTURES!$B$2:$B$23,0),0))))</f>
        <v>Burnley</v>
      </c>
      <c r="AX105" s="70" t="str">
        <f>IF(AX$1="SAT",IF(AND(HLOOKUP(AX$2,FIXTURES!$C$2:$NC$23,MATCH($C105,FIXTURES!$B$2:$B$23,0),0)="",HLOOKUP(AX$2+1,FIXTURES!$C$2:$NC$23,MATCH($C105,FIXTURES!$B$2:$B$23,0),0)="",HLOOKUP(AX$2+2,FIXTURES!$C$2:$NC$23,MATCH($C105,FIXTURES!$B$2:$B$23,0),0)=""),HLOOKUP(AX$2-1,FIXTURES!$C$2:$NC$23,MATCH($C105,FIXTURES!$B$2:$B$23,0),0),IF(AND(HLOOKUP(AX$2,FIXTURES!$C$2:$NC$23,MATCH($C105,FIXTURES!$B$2:$B$23,0),0)="",HLOOKUP(AX$2+1,FIXTURES!$C$2:$NC$23,MATCH($C105,FIXTURES!$B$2:$B$23,0),0)=""),HLOOKUP(AX$2+2,FIXTURES!$C$2:$NC$23,MATCH($C105,FIXTURES!$B$2:$B$23,0),0),IF(HLOOKUP(AX$2+1,FIXTURES!$C$2:$NC$23,MATCH($C105,FIXTURES!$B$2:$B$23,0),0)="",HLOOKUP(AX$2,FIXTURES!$C$2:$NC$23,MATCH($C105,FIXTURES!$B$2:$B$23,0),0),HLOOKUP(AX$2+1,FIXTURES!$C$2:$NC$23,MATCH($C105,FIXTURES!$B$2:$B$23,0),0)))),IF(AND(HLOOKUP(AX$2,FIXTURES!$C$2:$NC$23,MATCH($C105,FIXTURES!$B$2:$B$23,0),0)="",HLOOKUP(AX$2+1,FIXTURES!$C$2:$NC$23,MATCH($C105,FIXTURES!$B$2:$B$23,0),0)=""),HLOOKUP(AX$2+2,FIXTURES!$C$2:$NC$23,MATCH($C105,FIXTURES!$B$2:$B$23,0),0),IF(HLOOKUP(AX$2+1,FIXTURES!$C$2:$NC$23,MATCH($C105,FIXTURES!$B$2:$B$23,0),0)="",HLOOKUP(AX$2,FIXTURES!$C$2:$NC$23,MATCH($C105,FIXTURES!$B$2:$B$23,0),0),HLOOKUP(AX$2+1,FIXTURES!$C$2:$NC$23,MATCH($C105,FIXTURES!$B$2:$B$23,0),0))))</f>
        <v/>
      </c>
      <c r="AY105" s="70" t="str">
        <f>IF(AY$1="SAT",IF(AND(HLOOKUP(AY$2,FIXTURES!$C$2:$NC$23,MATCH($C105,FIXTURES!$B$2:$B$23,0),0)="",HLOOKUP(AY$2+1,FIXTURES!$C$2:$NC$23,MATCH($C105,FIXTURES!$B$2:$B$23,0),0)="",HLOOKUP(AY$2+2,FIXTURES!$C$2:$NC$23,MATCH($C105,FIXTURES!$B$2:$B$23,0),0)=""),HLOOKUP(AY$2-1,FIXTURES!$C$2:$NC$23,MATCH($C105,FIXTURES!$B$2:$B$23,0),0),IF(AND(HLOOKUP(AY$2,FIXTURES!$C$2:$NC$23,MATCH($C105,FIXTURES!$B$2:$B$23,0),0)="",HLOOKUP(AY$2+1,FIXTURES!$C$2:$NC$23,MATCH($C105,FIXTURES!$B$2:$B$23,0),0)=""),HLOOKUP(AY$2+2,FIXTURES!$C$2:$NC$23,MATCH($C105,FIXTURES!$B$2:$B$23,0),0),IF(HLOOKUP(AY$2+1,FIXTURES!$C$2:$NC$23,MATCH($C105,FIXTURES!$B$2:$B$23,0),0)="",HLOOKUP(AY$2,FIXTURES!$C$2:$NC$23,MATCH($C105,FIXTURES!$B$2:$B$23,0),0),HLOOKUP(AY$2+1,FIXTURES!$C$2:$NC$23,MATCH($C105,FIXTURES!$B$2:$B$23,0),0)))),IF(AND(HLOOKUP(AY$2,FIXTURES!$C$2:$NC$23,MATCH($C105,FIXTURES!$B$2:$B$23,0),0)="",HLOOKUP(AY$2+1,FIXTURES!$C$2:$NC$23,MATCH($C105,FIXTURES!$B$2:$B$23,0),0)=""),HLOOKUP(AY$2+2,FIXTURES!$C$2:$NC$23,MATCH($C105,FIXTURES!$B$2:$B$23,0),0),IF(HLOOKUP(AY$2+1,FIXTURES!$C$2:$NC$23,MATCH($C105,FIXTURES!$B$2:$B$23,0),0)="",HLOOKUP(AY$2,FIXTURES!$C$2:$NC$23,MATCH($C105,FIXTURES!$B$2:$B$23,0),0),HLOOKUP(AY$2+1,FIXTURES!$C$2:$NC$23,MATCH($C105,FIXTURES!$B$2:$B$23,0),0))))</f>
        <v>bre</v>
      </c>
      <c r="AZ105" s="70" t="str">
        <f>IF(AZ$1="SAT",IF(AND(HLOOKUP(AZ$2,FIXTURES!$C$2:$NC$23,MATCH($C105,FIXTURES!$B$2:$B$23,0),0)="",HLOOKUP(AZ$2+1,FIXTURES!$C$2:$NC$23,MATCH($C105,FIXTURES!$B$2:$B$23,0),0)="",HLOOKUP(AZ$2+2,FIXTURES!$C$2:$NC$23,MATCH($C105,FIXTURES!$B$2:$B$23,0),0)=""),HLOOKUP(AZ$2-1,FIXTURES!$C$2:$NC$23,MATCH($C105,FIXTURES!$B$2:$B$23,0),0),IF(AND(HLOOKUP(AZ$2,FIXTURES!$C$2:$NC$23,MATCH($C105,FIXTURES!$B$2:$B$23,0),0)="",HLOOKUP(AZ$2+1,FIXTURES!$C$2:$NC$23,MATCH($C105,FIXTURES!$B$2:$B$23,0),0)=""),HLOOKUP(AZ$2+2,FIXTURES!$C$2:$NC$23,MATCH($C105,FIXTURES!$B$2:$B$23,0),0),IF(HLOOKUP(AZ$2+1,FIXTURES!$C$2:$NC$23,MATCH($C105,FIXTURES!$B$2:$B$23,0),0)="",HLOOKUP(AZ$2,FIXTURES!$C$2:$NC$23,MATCH($C105,FIXTURES!$B$2:$B$23,0),0),HLOOKUP(AZ$2+1,FIXTURES!$C$2:$NC$23,MATCH($C105,FIXTURES!$B$2:$B$23,0),0)))),IF(AND(HLOOKUP(AZ$2,FIXTURES!$C$2:$NC$23,MATCH($C105,FIXTURES!$B$2:$B$23,0),0)="",HLOOKUP(AZ$2+1,FIXTURES!$C$2:$NC$23,MATCH($C105,FIXTURES!$B$2:$B$23,0),0)=""),HLOOKUP(AZ$2+2,FIXTURES!$C$2:$NC$23,MATCH($C105,FIXTURES!$B$2:$B$23,0),0),IF(HLOOKUP(AZ$2+1,FIXTURES!$C$2:$NC$23,MATCH($C105,FIXTURES!$B$2:$B$23,0),0)="",HLOOKUP(AZ$2,FIXTURES!$C$2:$NC$23,MATCH($C105,FIXTURES!$B$2:$B$23,0),0),HLOOKUP(AZ$2+1,FIXTURES!$C$2:$NC$23,MATCH($C105,FIXTURES!$B$2:$B$23,0),0))))</f>
        <v/>
      </c>
      <c r="BA105" s="70" t="str">
        <f>IF(BA$1="SAT",IF(AND(HLOOKUP(BA$2,FIXTURES!$C$2:$NC$23,MATCH($C105,FIXTURES!$B$2:$B$23,0),0)="",HLOOKUP(BA$2+1,FIXTURES!$C$2:$NC$23,MATCH($C105,FIXTURES!$B$2:$B$23,0),0)="",HLOOKUP(BA$2+2,FIXTURES!$C$2:$NC$23,MATCH($C105,FIXTURES!$B$2:$B$23,0),0)=""),HLOOKUP(BA$2-1,FIXTURES!$C$2:$NC$23,MATCH($C105,FIXTURES!$B$2:$B$23,0),0),IF(AND(HLOOKUP(BA$2,FIXTURES!$C$2:$NC$23,MATCH($C105,FIXTURES!$B$2:$B$23,0),0)="",HLOOKUP(BA$2+1,FIXTURES!$C$2:$NC$23,MATCH($C105,FIXTURES!$B$2:$B$23,0),0)=""),HLOOKUP(BA$2+2,FIXTURES!$C$2:$NC$23,MATCH($C105,FIXTURES!$B$2:$B$23,0),0),IF(HLOOKUP(BA$2+1,FIXTURES!$C$2:$NC$23,MATCH($C105,FIXTURES!$B$2:$B$23,0),0)="",HLOOKUP(BA$2,FIXTURES!$C$2:$NC$23,MATCH($C105,FIXTURES!$B$2:$B$23,0),0),HLOOKUP(BA$2+1,FIXTURES!$C$2:$NC$23,MATCH($C105,FIXTURES!$B$2:$B$23,0),0)))),IF(AND(HLOOKUP(BA$2,FIXTURES!$C$2:$NC$23,MATCH($C105,FIXTURES!$B$2:$B$23,0),0)="",HLOOKUP(BA$2+1,FIXTURES!$C$2:$NC$23,MATCH($C105,FIXTURES!$B$2:$B$23,0),0)=""),HLOOKUP(BA$2+2,FIXTURES!$C$2:$NC$23,MATCH($C105,FIXTURES!$B$2:$B$23,0),0),IF(HLOOKUP(BA$2+1,FIXTURES!$C$2:$NC$23,MATCH($C105,FIXTURES!$B$2:$B$23,0),0)="",HLOOKUP(BA$2,FIXTURES!$C$2:$NC$23,MATCH($C105,FIXTURES!$B$2:$B$23,0),0),HLOOKUP(BA$2+1,FIXTURES!$C$2:$NC$23,MATCH($C105,FIXTURES!$B$2:$B$23,0),0))))</f>
        <v>NFO</v>
      </c>
      <c r="BB105" s="70" t="str">
        <f>IF(BB$1="SAT",IF(AND(HLOOKUP(BB$2,FIXTURES!$C$2:$NC$23,MATCH($C105,FIXTURES!$B$2:$B$23,0),0)="",HLOOKUP(BB$2+1,FIXTURES!$C$2:$NC$23,MATCH($C105,FIXTURES!$B$2:$B$23,0),0)="",HLOOKUP(BB$2+2,FIXTURES!$C$2:$NC$23,MATCH($C105,FIXTURES!$B$2:$B$23,0),0)=""),HLOOKUP(BB$2-1,FIXTURES!$C$2:$NC$23,MATCH($C105,FIXTURES!$B$2:$B$23,0),0),IF(AND(HLOOKUP(BB$2,FIXTURES!$C$2:$NC$23,MATCH($C105,FIXTURES!$B$2:$B$23,0),0)="",HLOOKUP(BB$2+1,FIXTURES!$C$2:$NC$23,MATCH($C105,FIXTURES!$B$2:$B$23,0),0)=""),HLOOKUP(BB$2+2,FIXTURES!$C$2:$NC$23,MATCH($C105,FIXTURES!$B$2:$B$23,0),0),IF(HLOOKUP(BB$2+1,FIXTURES!$C$2:$NC$23,MATCH($C105,FIXTURES!$B$2:$B$23,0),0)="",HLOOKUP(BB$2,FIXTURES!$C$2:$NC$23,MATCH($C105,FIXTURES!$B$2:$B$23,0),0),HLOOKUP(BB$2+1,FIXTURES!$C$2:$NC$23,MATCH($C105,FIXTURES!$B$2:$B$23,0),0)))),IF(AND(HLOOKUP(BB$2,FIXTURES!$C$2:$NC$23,MATCH($C105,FIXTURES!$B$2:$B$23,0),0)="",HLOOKUP(BB$2+1,FIXTURES!$C$2:$NC$23,MATCH($C105,FIXTURES!$B$2:$B$23,0),0)=""),HLOOKUP(BB$2+2,FIXTURES!$C$2:$NC$23,MATCH($C105,FIXTURES!$B$2:$B$23,0),0),IF(HLOOKUP(BB$2+1,FIXTURES!$C$2:$NC$23,MATCH($C105,FIXTURES!$B$2:$B$23,0),0)="",HLOOKUP(BB$2,FIXTURES!$C$2:$NC$23,MATCH($C105,FIXTURES!$B$2:$B$23,0),0),HLOOKUP(BB$2+1,FIXTURES!$C$2:$NC$23,MATCH($C105,FIXTURES!$B$2:$B$23,0),0))))</f>
        <v/>
      </c>
      <c r="BC105" s="70" t="str">
        <f>IF(BC$1="SAT",IF(AND(HLOOKUP(BC$2,FIXTURES!$C$2:$NC$23,MATCH($C105,FIXTURES!$B$2:$B$23,0),0)="",HLOOKUP(BC$2+1,FIXTURES!$C$2:$NC$23,MATCH($C105,FIXTURES!$B$2:$B$23,0),0)="",HLOOKUP(BC$2+2,FIXTURES!$C$2:$NC$23,MATCH($C105,FIXTURES!$B$2:$B$23,0),0)=""),HLOOKUP(BC$2-1,FIXTURES!$C$2:$NC$23,MATCH($C105,FIXTURES!$B$2:$B$23,0),0),IF(AND(HLOOKUP(BC$2,FIXTURES!$C$2:$NC$23,MATCH($C105,FIXTURES!$B$2:$B$23,0),0)="",HLOOKUP(BC$2+1,FIXTURES!$C$2:$NC$23,MATCH($C105,FIXTURES!$B$2:$B$23,0),0)=""),HLOOKUP(BC$2+2,FIXTURES!$C$2:$NC$23,MATCH($C105,FIXTURES!$B$2:$B$23,0),0),IF(HLOOKUP(BC$2+1,FIXTURES!$C$2:$NC$23,MATCH($C105,FIXTURES!$B$2:$B$23,0),0)="",HLOOKUP(BC$2,FIXTURES!$C$2:$NC$23,MATCH($C105,FIXTURES!$B$2:$B$23,0),0),HLOOKUP(BC$2+1,FIXTURES!$C$2:$NC$23,MATCH($C105,FIXTURES!$B$2:$B$23,0),0)))),IF(AND(HLOOKUP(BC$2,FIXTURES!$C$2:$NC$23,MATCH($C105,FIXTURES!$B$2:$B$23,0),0)="",HLOOKUP(BC$2+1,FIXTURES!$C$2:$NC$23,MATCH($C105,FIXTURES!$B$2:$B$23,0),0)=""),HLOOKUP(BC$2+2,FIXTURES!$C$2:$NC$23,MATCH($C105,FIXTURES!$B$2:$B$23,0),0),IF(HLOOKUP(BC$2+1,FIXTURES!$C$2:$NC$23,MATCH($C105,FIXTURES!$B$2:$B$23,0),0)="",HLOOKUP(BC$2,FIXTURES!$C$2:$NC$23,MATCH($C105,FIXTURES!$B$2:$B$23,0),0),HLOOKUP(BC$2+1,FIXTURES!$C$2:$NC$23,MATCH($C105,FIXTURES!$B$2:$B$23,0),0))))</f>
        <v/>
      </c>
      <c r="BD105" s="70" t="str">
        <f>IF(BD$1="SAT",IF(AND(HLOOKUP(BD$2,FIXTURES!$C$2:$NC$23,MATCH($C105,FIXTURES!$B$2:$B$23,0),0)="",HLOOKUP(BD$2+1,FIXTURES!$C$2:$NC$23,MATCH($C105,FIXTURES!$B$2:$B$23,0),0)="",HLOOKUP(BD$2+2,FIXTURES!$C$2:$NC$23,MATCH($C105,FIXTURES!$B$2:$B$23,0),0)=""),HLOOKUP(BD$2-1,FIXTURES!$C$2:$NC$23,MATCH($C105,FIXTURES!$B$2:$B$23,0),0),IF(AND(HLOOKUP(BD$2,FIXTURES!$C$2:$NC$23,MATCH($C105,FIXTURES!$B$2:$B$23,0),0)="",HLOOKUP(BD$2+1,FIXTURES!$C$2:$NC$23,MATCH($C105,FIXTURES!$B$2:$B$23,0),0)=""),HLOOKUP(BD$2+2,FIXTURES!$C$2:$NC$23,MATCH($C105,FIXTURES!$B$2:$B$23,0),0),IF(HLOOKUP(BD$2+1,FIXTURES!$C$2:$NC$23,MATCH($C105,FIXTURES!$B$2:$B$23,0),0)="",HLOOKUP(BD$2,FIXTURES!$C$2:$NC$23,MATCH($C105,FIXTURES!$B$2:$B$23,0),0),HLOOKUP(BD$2+1,FIXTURES!$C$2:$NC$23,MATCH($C105,FIXTURES!$B$2:$B$23,0),0)))),IF(AND(HLOOKUP(BD$2,FIXTURES!$C$2:$NC$23,MATCH($C105,FIXTURES!$B$2:$B$23,0),0)="",HLOOKUP(BD$2+1,FIXTURES!$C$2:$NC$23,MATCH($C105,FIXTURES!$B$2:$B$23,0),0)=""),HLOOKUP(BD$2+2,FIXTURES!$C$2:$NC$23,MATCH($C105,FIXTURES!$B$2:$B$23,0),0),IF(HLOOKUP(BD$2+1,FIXTURES!$C$2:$NC$23,MATCH($C105,FIXTURES!$B$2:$B$23,0),0)="",HLOOKUP(BD$2,FIXTURES!$C$2:$NC$23,MATCH($C105,FIXTURES!$B$2:$B$23,0),0),HLOOKUP(BD$2+1,FIXTURES!$C$2:$NC$23,MATCH($C105,FIXTURES!$B$2:$B$23,0),0))))</f>
        <v/>
      </c>
      <c r="BE105" s="70" t="str">
        <f>IF(BE$1="SAT",IF(AND(HLOOKUP(BE$2,FIXTURES!$C$2:$NC$23,MATCH($C105,FIXTURES!$B$2:$B$23,0),0)="",HLOOKUP(BE$2+1,FIXTURES!$C$2:$NC$23,MATCH($C105,FIXTURES!$B$2:$B$23,0),0)="",HLOOKUP(BE$2+2,FIXTURES!$C$2:$NC$23,MATCH($C105,FIXTURES!$B$2:$B$23,0),0)=""),HLOOKUP(BE$2-1,FIXTURES!$C$2:$NC$23,MATCH($C105,FIXTURES!$B$2:$B$23,0),0),IF(AND(HLOOKUP(BE$2,FIXTURES!$C$2:$NC$23,MATCH($C105,FIXTURES!$B$2:$B$23,0),0)="",HLOOKUP(BE$2+1,FIXTURES!$C$2:$NC$23,MATCH($C105,FIXTURES!$B$2:$B$23,0),0)=""),HLOOKUP(BE$2+2,FIXTURES!$C$2:$NC$23,MATCH($C105,FIXTURES!$B$2:$B$23,0),0),IF(HLOOKUP(BE$2+1,FIXTURES!$C$2:$NC$23,MATCH($C105,FIXTURES!$B$2:$B$23,0),0)="",HLOOKUP(BE$2,FIXTURES!$C$2:$NC$23,MATCH($C105,FIXTURES!$B$2:$B$23,0),0),HLOOKUP(BE$2+1,FIXTURES!$C$2:$NC$23,MATCH($C105,FIXTURES!$B$2:$B$23,0),0)))),IF(AND(HLOOKUP(BE$2,FIXTURES!$C$2:$NC$23,MATCH($C105,FIXTURES!$B$2:$B$23,0),0)="",HLOOKUP(BE$2+1,FIXTURES!$C$2:$NC$23,MATCH($C105,FIXTURES!$B$2:$B$23,0),0)=""),HLOOKUP(BE$2+2,FIXTURES!$C$2:$NC$23,MATCH($C105,FIXTURES!$B$2:$B$23,0),0),IF(HLOOKUP(BE$2+1,FIXTURES!$C$2:$NC$23,MATCH($C105,FIXTURES!$B$2:$B$23,0),0)="",HLOOKUP(BE$2,FIXTURES!$C$2:$NC$23,MATCH($C105,FIXTURES!$B$2:$B$23,0),0),HLOOKUP(BE$2+1,FIXTURES!$C$2:$NC$23,MATCH($C105,FIXTURES!$B$2:$B$23,0),0))))</f>
        <v>bha</v>
      </c>
      <c r="BF105" s="119" t="s">
        <v>4</v>
      </c>
      <c r="BG105" s="70" t="str">
        <f>IF(BG$1="SAT",IF(AND(HLOOKUP(BG$2,FIXTURES!$C$2:$NC$23,MATCH($C105,FIXTURES!$B$2:$B$23,0),0)="",HLOOKUP(BG$2+1,FIXTURES!$C$2:$NC$23,MATCH($C105,FIXTURES!$B$2:$B$23,0),0)="",HLOOKUP(BG$2+2,FIXTURES!$C$2:$NC$23,MATCH($C105,FIXTURES!$B$2:$B$23,0),0)=""),HLOOKUP(BG$2-1,FIXTURES!$C$2:$NC$23,MATCH($C105,FIXTURES!$B$2:$B$23,0),0),IF(AND(HLOOKUP(BG$2,FIXTURES!$C$2:$NC$23,MATCH($C105,FIXTURES!$B$2:$B$23,0),0)="",HLOOKUP(BG$2+1,FIXTURES!$C$2:$NC$23,MATCH($C105,FIXTURES!$B$2:$B$23,0),0)=""),HLOOKUP(BG$2+2,FIXTURES!$C$2:$NC$23,MATCH($C105,FIXTURES!$B$2:$B$23,0),0),IF(HLOOKUP(BG$2+1,FIXTURES!$C$2:$NC$23,MATCH($C105,FIXTURES!$B$2:$B$23,0),0)="",HLOOKUP(BG$2,FIXTURES!$C$2:$NC$23,MATCH($C105,FIXTURES!$B$2:$B$23,0),0),HLOOKUP(BG$2+1,FIXTURES!$C$2:$NC$23,MATCH($C105,FIXTURES!$B$2:$B$23,0),0)))),IF(AND(HLOOKUP(BG$2,FIXTURES!$C$2:$NC$23,MATCH($C105,FIXTURES!$B$2:$B$23,0),0)="",HLOOKUP(BG$2+1,FIXTURES!$C$2:$NC$23,MATCH($C105,FIXTURES!$B$2:$B$23,0),0)=""),HLOOKUP(BG$2+2,FIXTURES!$C$2:$NC$23,MATCH($C105,FIXTURES!$B$2:$B$23,0),0),IF(HLOOKUP(BG$2+1,FIXTURES!$C$2:$NC$23,MATCH($C105,FIXTURES!$B$2:$B$23,0),0)="",HLOOKUP(BG$2,FIXTURES!$C$2:$NC$23,MATCH($C105,FIXTURES!$B$2:$B$23,0),0),HLOOKUP(BG$2+1,FIXTURES!$C$2:$NC$23,MATCH($C105,FIXTURES!$B$2:$B$23,0),0))))</f>
        <v>NEW</v>
      </c>
      <c r="BH105" s="119" t="s">
        <v>4</v>
      </c>
      <c r="BI105" s="70" t="str">
        <f>IF(BI$1="SAT",IF(AND(HLOOKUP(BI$2,FIXTURES!$C$2:$NC$23,MATCH($C105,FIXTURES!$B$2:$B$23,0),0)="",HLOOKUP(BI$2+1,FIXTURES!$C$2:$NC$23,MATCH($C105,FIXTURES!$B$2:$B$23,0),0)="",HLOOKUP(BI$2+2,FIXTURES!$C$2:$NC$23,MATCH($C105,FIXTURES!$B$2:$B$23,0),0)=""),HLOOKUP(BI$2-1,FIXTURES!$C$2:$NC$23,MATCH($C105,FIXTURES!$B$2:$B$23,0),0),IF(AND(HLOOKUP(BI$2,FIXTURES!$C$2:$NC$23,MATCH($C105,FIXTURES!$B$2:$B$23,0),0)="",HLOOKUP(BI$2+1,FIXTURES!$C$2:$NC$23,MATCH($C105,FIXTURES!$B$2:$B$23,0),0)=""),HLOOKUP(BI$2+2,FIXTURES!$C$2:$NC$23,MATCH($C105,FIXTURES!$B$2:$B$23,0),0),IF(HLOOKUP(BI$2+1,FIXTURES!$C$2:$NC$23,MATCH($C105,FIXTURES!$B$2:$B$23,0),0)="",HLOOKUP(BI$2,FIXTURES!$C$2:$NC$23,MATCH($C105,FIXTURES!$B$2:$B$23,0),0),HLOOKUP(BI$2+1,FIXTURES!$C$2:$NC$23,MATCH($C105,FIXTURES!$B$2:$B$23,0),0)))),IF(AND(HLOOKUP(BI$2,FIXTURES!$C$2:$NC$23,MATCH($C105,FIXTURES!$B$2:$B$23,0),0)="",HLOOKUP(BI$2+1,FIXTURES!$C$2:$NC$23,MATCH($C105,FIXTURES!$B$2:$B$23,0),0)=""),HLOOKUP(BI$2+2,FIXTURES!$C$2:$NC$23,MATCH($C105,FIXTURES!$B$2:$B$23,0),0),IF(HLOOKUP(BI$2+1,FIXTURES!$C$2:$NC$23,MATCH($C105,FIXTURES!$B$2:$B$23,0),0)="",HLOOKUP(BI$2,FIXTURES!$C$2:$NC$23,MATCH($C105,FIXTURES!$B$2:$B$23,0),0),HLOOKUP(BI$2+1,FIXTURES!$C$2:$NC$23,MATCH($C105,FIXTURES!$B$2:$B$23,0),0))))</f>
        <v>wol</v>
      </c>
      <c r="BJ105" s="119" t="s">
        <v>4</v>
      </c>
      <c r="BK105" s="70" t="str">
        <f>IF(BK$1="SAT",IF(AND(HLOOKUP(BK$2,FIXTURES!$C$2:$NC$23,MATCH($C105,FIXTURES!$B$2:$B$23,0),0)="",HLOOKUP(BK$2+1,FIXTURES!$C$2:$NC$23,MATCH($C105,FIXTURES!$B$2:$B$23,0),0)="",HLOOKUP(BK$2+2,FIXTURES!$C$2:$NC$23,MATCH($C105,FIXTURES!$B$2:$B$23,0),0)=""),HLOOKUP(BK$2-1,FIXTURES!$C$2:$NC$23,MATCH($C105,FIXTURES!$B$2:$B$23,0),0),IF(AND(HLOOKUP(BK$2,FIXTURES!$C$2:$NC$23,MATCH($C105,FIXTURES!$B$2:$B$23,0),0)="",HLOOKUP(BK$2+1,FIXTURES!$C$2:$NC$23,MATCH($C105,FIXTURES!$B$2:$B$23,0),0)=""),HLOOKUP(BK$2+2,FIXTURES!$C$2:$NC$23,MATCH($C105,FIXTURES!$B$2:$B$23,0),0),IF(HLOOKUP(BK$2+1,FIXTURES!$C$2:$NC$23,MATCH($C105,FIXTURES!$B$2:$B$23,0),0)="",HLOOKUP(BK$2,FIXTURES!$C$2:$NC$23,MATCH($C105,FIXTURES!$B$2:$B$23,0),0),HLOOKUP(BK$2+1,FIXTURES!$C$2:$NC$23,MATCH($C105,FIXTURES!$B$2:$B$23,0),0)))),IF(AND(HLOOKUP(BK$2,FIXTURES!$C$2:$NC$23,MATCH($C105,FIXTURES!$B$2:$B$23,0),0)="",HLOOKUP(BK$2+1,FIXTURES!$C$2:$NC$23,MATCH($C105,FIXTURES!$B$2:$B$23,0),0)=""),HLOOKUP(BK$2+2,FIXTURES!$C$2:$NC$23,MATCH($C105,FIXTURES!$B$2:$B$23,0),0),IF(HLOOKUP(BK$2+1,FIXTURES!$C$2:$NC$23,MATCH($C105,FIXTURES!$B$2:$B$23,0),0)="",HLOOKUP(BK$2,FIXTURES!$C$2:$NC$23,MATCH($C105,FIXTURES!$B$2:$B$23,0),0),HLOOKUP(BK$2+1,FIXTURES!$C$2:$NC$23,MATCH($C105,FIXTURES!$B$2:$B$23,0),0))))</f>
        <v>MCI</v>
      </c>
      <c r="BL105" s="119" t="s">
        <v>4</v>
      </c>
      <c r="BM105" s="70" t="str">
        <f>IF(BM$1="SAT",IF(AND(HLOOKUP(BM$2,FIXTURES!$C$2:$NC$23,MATCH($C105,FIXTURES!$B$2:$B$23,0),0)="",HLOOKUP(BM$2+1,FIXTURES!$C$2:$NC$23,MATCH($C105,FIXTURES!$B$2:$B$23,0),0)="",HLOOKUP(BM$2+2,FIXTURES!$C$2:$NC$23,MATCH($C105,FIXTURES!$B$2:$B$23,0),0)=""),HLOOKUP(BM$2-1,FIXTURES!$C$2:$NC$23,MATCH($C105,FIXTURES!$B$2:$B$23,0),0),IF(AND(HLOOKUP(BM$2,FIXTURES!$C$2:$NC$23,MATCH($C105,FIXTURES!$B$2:$B$23,0),0)="",HLOOKUP(BM$2+1,FIXTURES!$C$2:$NC$23,MATCH($C105,FIXTURES!$B$2:$B$23,0),0)=""),HLOOKUP(BM$2+2,FIXTURES!$C$2:$NC$23,MATCH($C105,FIXTURES!$B$2:$B$23,0),0),IF(HLOOKUP(BM$2+1,FIXTURES!$C$2:$NC$23,MATCH($C105,FIXTURES!$B$2:$B$23,0),0)="",HLOOKUP(BM$2,FIXTURES!$C$2:$NC$23,MATCH($C105,FIXTURES!$B$2:$B$23,0),0),HLOOKUP(BM$2+1,FIXTURES!$C$2:$NC$23,MATCH($C105,FIXTURES!$B$2:$B$23,0),0)))),IF(AND(HLOOKUP(BM$2,FIXTURES!$C$2:$NC$23,MATCH($C105,FIXTURES!$B$2:$B$23,0),0)="",HLOOKUP(BM$2+1,FIXTURES!$C$2:$NC$23,MATCH($C105,FIXTURES!$B$2:$B$23,0),0)=""),HLOOKUP(BM$2+2,FIXTURES!$C$2:$NC$23,MATCH($C105,FIXTURES!$B$2:$B$23,0),0),IF(HLOOKUP(BM$2+1,FIXTURES!$C$2:$NC$23,MATCH($C105,FIXTURES!$B$2:$B$23,0),0)="",HLOOKUP(BM$2,FIXTURES!$C$2:$NC$23,MATCH($C105,FIXTURES!$B$2:$B$23,0),0),HLOOKUP(BM$2+1,FIXTURES!$C$2:$NC$23,MATCH($C105,FIXTURES!$B$2:$B$23,0),0))))</f>
        <v>ars</v>
      </c>
      <c r="BN105" s="119" t="s">
        <v>1152</v>
      </c>
      <c r="BO105" s="70" t="str">
        <f>IF(BO$1="SAT",IF(AND(HLOOKUP(BO$2,FIXTURES!$C$2:$NC$23,MATCH($C105,FIXTURES!$B$2:$B$23,0),0)="",HLOOKUP(BO$2+1,FIXTURES!$C$2:$NC$23,MATCH($C105,FIXTURES!$B$2:$B$23,0),0)="",HLOOKUP(BO$2+2,FIXTURES!$C$2:$NC$23,MATCH($C105,FIXTURES!$B$2:$B$23,0),0)=""),HLOOKUP(BO$2-1,FIXTURES!$C$2:$NC$23,MATCH($C105,FIXTURES!$B$2:$B$23,0),0),IF(AND(HLOOKUP(BO$2,FIXTURES!$C$2:$NC$23,MATCH($C105,FIXTURES!$B$2:$B$23,0),0)="",HLOOKUP(BO$2+1,FIXTURES!$C$2:$NC$23,MATCH($C105,FIXTURES!$B$2:$B$23,0),0)=""),HLOOKUP(BO$2+2,FIXTURES!$C$2:$NC$23,MATCH($C105,FIXTURES!$B$2:$B$23,0),0),IF(HLOOKUP(BO$2+1,FIXTURES!$C$2:$NC$23,MATCH($C105,FIXTURES!$B$2:$B$23,0),0)="",HLOOKUP(BO$2,FIXTURES!$C$2:$NC$23,MATCH($C105,FIXTURES!$B$2:$B$23,0),0),HLOOKUP(BO$2+1,FIXTURES!$C$2:$NC$23,MATCH($C105,FIXTURES!$B$2:$B$23,0),0)))),IF(AND(HLOOKUP(BO$2,FIXTURES!$C$2:$NC$23,MATCH($C105,FIXTURES!$B$2:$B$23,0),0)="",HLOOKUP(BO$2+1,FIXTURES!$C$2:$NC$23,MATCH($C105,FIXTURES!$B$2:$B$23,0),0)=""),HLOOKUP(BO$2+2,FIXTURES!$C$2:$NC$23,MATCH($C105,FIXTURES!$B$2:$B$23,0),0),IF(HLOOKUP(BO$2+1,FIXTURES!$C$2:$NC$23,MATCH($C105,FIXTURES!$B$2:$B$23,0),0)="",HLOOKUP(BO$2,FIXTURES!$C$2:$NC$23,MATCH($C105,FIXTURES!$B$2:$B$23,0),0),HLOOKUP(BO$2+1,FIXTURES!$C$2:$NC$23,MATCH($C105,FIXTURES!$B$2:$B$23,0),0))))</f>
        <v>LIV</v>
      </c>
      <c r="BP105" s="119" t="s">
        <v>1152</v>
      </c>
      <c r="BQ105" s="70" t="str">
        <f>IF(BQ$1="SAT",IF(AND(HLOOKUP(BQ$2,FIXTURES!$C$2:$NC$23,MATCH($C105,FIXTURES!$B$2:$B$23,0),0)="",HLOOKUP(BQ$2+1,FIXTURES!$C$2:$NC$23,MATCH($C105,FIXTURES!$B$2:$B$23,0),0)="",HLOOKUP(BQ$2+2,FIXTURES!$C$2:$NC$23,MATCH($C105,FIXTURES!$B$2:$B$23,0),0)=""),HLOOKUP(BQ$2-1,FIXTURES!$C$2:$NC$23,MATCH($C105,FIXTURES!$B$2:$B$23,0),0),IF(AND(HLOOKUP(BQ$2,FIXTURES!$C$2:$NC$23,MATCH($C105,FIXTURES!$B$2:$B$23,0),0)="",HLOOKUP(BQ$2+1,FIXTURES!$C$2:$NC$23,MATCH($C105,FIXTURES!$B$2:$B$23,0),0)=""),HLOOKUP(BQ$2+2,FIXTURES!$C$2:$NC$23,MATCH($C105,FIXTURES!$B$2:$B$23,0),0),IF(HLOOKUP(BQ$2+1,FIXTURES!$C$2:$NC$23,MATCH($C105,FIXTURES!$B$2:$B$23,0),0)="",HLOOKUP(BQ$2,FIXTURES!$C$2:$NC$23,MATCH($C105,FIXTURES!$B$2:$B$23,0),0),HLOOKUP(BQ$2+1,FIXTURES!$C$2:$NC$23,MATCH($C105,FIXTURES!$B$2:$B$23,0),0)))),IF(AND(HLOOKUP(BQ$2,FIXTURES!$C$2:$NC$23,MATCH($C105,FIXTURES!$B$2:$B$23,0),0)="",HLOOKUP(BQ$2+1,FIXTURES!$C$2:$NC$23,MATCH($C105,FIXTURES!$B$2:$B$23,0),0)=""),HLOOKUP(BQ$2+2,FIXTURES!$C$2:$NC$23,MATCH($C105,FIXTURES!$B$2:$B$23,0),0),IF(HLOOKUP(BQ$2+1,FIXTURES!$C$2:$NC$23,MATCH($C105,FIXTURES!$B$2:$B$23,0),0)="",HLOOKUP(BQ$2,FIXTURES!$C$2:$NC$23,MATCH($C105,FIXTURES!$B$2:$B$23,0),0),HLOOKUP(BQ$2+1,FIXTURES!$C$2:$NC$23,MATCH($C105,FIXTURES!$B$2:$B$23,0),0))))</f>
        <v>avl</v>
      </c>
      <c r="BR105" s="70" t="str">
        <f>IF(BR$1="SAT",IF(AND(HLOOKUP(BR$2,FIXTURES!$C$2:$NC$23,MATCH($C105,FIXTURES!$B$2:$B$23,0),0)="",HLOOKUP(BR$2+1,FIXTURES!$C$2:$NC$23,MATCH($C105,FIXTURES!$B$2:$B$23,0),0)="",HLOOKUP(BR$2+2,FIXTURES!$C$2:$NC$23,MATCH($C105,FIXTURES!$B$2:$B$23,0),0)=""),HLOOKUP(BR$2-1,FIXTURES!$C$2:$NC$23,MATCH($C105,FIXTURES!$B$2:$B$23,0),0),IF(AND(HLOOKUP(BR$2,FIXTURES!$C$2:$NC$23,MATCH($C105,FIXTURES!$B$2:$B$23,0),0)="",HLOOKUP(BR$2+1,FIXTURES!$C$2:$NC$23,MATCH($C105,FIXTURES!$B$2:$B$23,0),0)=""),HLOOKUP(BR$2+2,FIXTURES!$C$2:$NC$23,MATCH($C105,FIXTURES!$B$2:$B$23,0),0),IF(HLOOKUP(BR$2+1,FIXTURES!$C$2:$NC$23,MATCH($C105,FIXTURES!$B$2:$B$23,0),0)="",HLOOKUP(BR$2,FIXTURES!$C$2:$NC$23,MATCH($C105,FIXTURES!$B$2:$B$23,0),0),HLOOKUP(BR$2+1,FIXTURES!$C$2:$NC$23,MATCH($C105,FIXTURES!$B$2:$B$23,0),0)))),IF(AND(HLOOKUP(BR$2,FIXTURES!$C$2:$NC$23,MATCH($C105,FIXTURES!$B$2:$B$23,0),0)="",HLOOKUP(BR$2+1,FIXTURES!$C$2:$NC$23,MATCH($C105,FIXTURES!$B$2:$B$23,0),0)=""),HLOOKUP(BR$2+2,FIXTURES!$C$2:$NC$23,MATCH($C105,FIXTURES!$B$2:$B$23,0),0),IF(HLOOKUP(BR$2+1,FIXTURES!$C$2:$NC$23,MATCH($C105,FIXTURES!$B$2:$B$23,0),0)="",HLOOKUP(BR$2,FIXTURES!$C$2:$NC$23,MATCH($C105,FIXTURES!$B$2:$B$23,0),0),HLOOKUP(BR$2+1,FIXTURES!$C$2:$NC$23,MATCH($C105,FIXTURES!$B$2:$B$23,0),0))))</f>
        <v/>
      </c>
      <c r="BS105" s="70" t="str">
        <f>IF(BS$1="SAT",IF(AND(HLOOKUP(BS$2,FIXTURES!$C$2:$NC$23,MATCH($C105,FIXTURES!$B$2:$B$23,0),0)="",HLOOKUP(BS$2+1,FIXTURES!$C$2:$NC$23,MATCH($C105,FIXTURES!$B$2:$B$23,0),0)="",HLOOKUP(BS$2+2,FIXTURES!$C$2:$NC$23,MATCH($C105,FIXTURES!$B$2:$B$23,0),0)=""),HLOOKUP(BS$2-1,FIXTURES!$C$2:$NC$23,MATCH($C105,FIXTURES!$B$2:$B$23,0),0),IF(AND(HLOOKUP(BS$2,FIXTURES!$C$2:$NC$23,MATCH($C105,FIXTURES!$B$2:$B$23,0),0)="",HLOOKUP(BS$2+1,FIXTURES!$C$2:$NC$23,MATCH($C105,FIXTURES!$B$2:$B$23,0),0)=""),HLOOKUP(BS$2+2,FIXTURES!$C$2:$NC$23,MATCH($C105,FIXTURES!$B$2:$B$23,0),0),IF(HLOOKUP(BS$2+1,FIXTURES!$C$2:$NC$23,MATCH($C105,FIXTURES!$B$2:$B$23,0),0)="",HLOOKUP(BS$2,FIXTURES!$C$2:$NC$23,MATCH($C105,FIXTURES!$B$2:$B$23,0),0),HLOOKUP(BS$2+1,FIXTURES!$C$2:$NC$23,MATCH($C105,FIXTURES!$B$2:$B$23,0),0)))),IF(AND(HLOOKUP(BS$2,FIXTURES!$C$2:$NC$23,MATCH($C105,FIXTURES!$B$2:$B$23,0),0)="",HLOOKUP(BS$2+1,FIXTURES!$C$2:$NC$23,MATCH($C105,FIXTURES!$B$2:$B$23,0),0)=""),HLOOKUP(BS$2+2,FIXTURES!$C$2:$NC$23,MATCH($C105,FIXTURES!$B$2:$B$23,0),0),IF(HLOOKUP(BS$2+1,FIXTURES!$C$2:$NC$23,MATCH($C105,FIXTURES!$B$2:$B$23,0),0)="",HLOOKUP(BS$2,FIXTURES!$C$2:$NC$23,MATCH($C105,FIXTURES!$B$2:$B$23,0),0),HLOOKUP(BS$2+1,FIXTURES!$C$2:$NC$23,MATCH($C105,FIXTURES!$B$2:$B$23,0),0))))</f>
        <v/>
      </c>
      <c r="BT105" s="70" t="str">
        <f>IF(BT$1="SAT",IF(AND(HLOOKUP(BT$2,FIXTURES!$C$2:$NC$23,MATCH($C105,FIXTURES!$B$2:$B$23,0),0)="",HLOOKUP(BT$2+1,FIXTURES!$C$2:$NC$23,MATCH($C105,FIXTURES!$B$2:$B$23,0),0)="",HLOOKUP(BT$2+2,FIXTURES!$C$2:$NC$23,MATCH($C105,FIXTURES!$B$2:$B$23,0),0)=""),HLOOKUP(BT$2-1,FIXTURES!$C$2:$NC$23,MATCH($C105,FIXTURES!$B$2:$B$23,0),0),IF(AND(HLOOKUP(BT$2,FIXTURES!$C$2:$NC$23,MATCH($C105,FIXTURES!$B$2:$B$23,0),0)="",HLOOKUP(BT$2+1,FIXTURES!$C$2:$NC$23,MATCH($C105,FIXTURES!$B$2:$B$23,0),0)=""),HLOOKUP(BT$2+2,FIXTURES!$C$2:$NC$23,MATCH($C105,FIXTURES!$B$2:$B$23,0),0),IF(HLOOKUP(BT$2+1,FIXTURES!$C$2:$NC$23,MATCH($C105,FIXTURES!$B$2:$B$23,0),0)="",HLOOKUP(BT$2,FIXTURES!$C$2:$NC$23,MATCH($C105,FIXTURES!$B$2:$B$23,0),0),HLOOKUP(BT$2+1,FIXTURES!$C$2:$NC$23,MATCH($C105,FIXTURES!$B$2:$B$23,0),0)))),IF(AND(HLOOKUP(BT$2,FIXTURES!$C$2:$NC$23,MATCH($C105,FIXTURES!$B$2:$B$23,0),0)="",HLOOKUP(BT$2+1,FIXTURES!$C$2:$NC$23,MATCH($C105,FIXTURES!$B$2:$B$23,0),0)=""),HLOOKUP(BT$2+2,FIXTURES!$C$2:$NC$23,MATCH($C105,FIXTURES!$B$2:$B$23,0),0),IF(HLOOKUP(BT$2+1,FIXTURES!$C$2:$NC$23,MATCH($C105,FIXTURES!$B$2:$B$23,0),0)="",HLOOKUP(BT$2,FIXTURES!$C$2:$NC$23,MATCH($C105,FIXTURES!$B$2:$B$23,0),0),HLOOKUP(BT$2+1,FIXTURES!$C$2:$NC$23,MATCH($C105,FIXTURES!$B$2:$B$23,0),0))))</f>
        <v/>
      </c>
      <c r="BU105" s="70" t="str">
        <f>IF(BU$1="SAT",IF(AND(HLOOKUP(BU$2,FIXTURES!$C$2:$NC$23,MATCH($C105,FIXTURES!$B$2:$B$23,0),0)="",HLOOKUP(BU$2+1,FIXTURES!$C$2:$NC$23,MATCH($C105,FIXTURES!$B$2:$B$23,0),0)="",HLOOKUP(BU$2+2,FIXTURES!$C$2:$NC$23,MATCH($C105,FIXTURES!$B$2:$B$23,0),0)=""),HLOOKUP(BU$2-1,FIXTURES!$C$2:$NC$23,MATCH($C105,FIXTURES!$B$2:$B$23,0),0),IF(AND(HLOOKUP(BU$2,FIXTURES!$C$2:$NC$23,MATCH($C105,FIXTURES!$B$2:$B$23,0),0)="",HLOOKUP(BU$2+1,FIXTURES!$C$2:$NC$23,MATCH($C105,FIXTURES!$B$2:$B$23,0),0)=""),HLOOKUP(BU$2+2,FIXTURES!$C$2:$NC$23,MATCH($C105,FIXTURES!$B$2:$B$23,0),0),IF(HLOOKUP(BU$2+1,FIXTURES!$C$2:$NC$23,MATCH($C105,FIXTURES!$B$2:$B$23,0),0)="",HLOOKUP(BU$2,FIXTURES!$C$2:$NC$23,MATCH($C105,FIXTURES!$B$2:$B$23,0),0),HLOOKUP(BU$2+1,FIXTURES!$C$2:$NC$23,MATCH($C105,FIXTURES!$B$2:$B$23,0),0)))),IF(AND(HLOOKUP(BU$2,FIXTURES!$C$2:$NC$23,MATCH($C105,FIXTURES!$B$2:$B$23,0),0)="",HLOOKUP(BU$2+1,FIXTURES!$C$2:$NC$23,MATCH($C105,FIXTURES!$B$2:$B$23,0),0)=""),HLOOKUP(BU$2+2,FIXTURES!$C$2:$NC$23,MATCH($C105,FIXTURES!$B$2:$B$23,0),0),IF(HLOOKUP(BU$2+1,FIXTURES!$C$2:$NC$23,MATCH($C105,FIXTURES!$B$2:$B$23,0),0)="",HLOOKUP(BU$2,FIXTURES!$C$2:$NC$23,MATCH($C105,FIXTURES!$B$2:$B$23,0),0),HLOOKUP(BU$2+1,FIXTURES!$C$2:$NC$23,MATCH($C105,FIXTURES!$B$2:$B$23,0),0))))</f>
        <v>FUL</v>
      </c>
      <c r="BV105" s="119" t="s">
        <v>1152</v>
      </c>
      <c r="BW105" s="70" t="str">
        <f>IF(BW$1="SAT",IF(AND(HLOOKUP(BW$2,FIXTURES!$C$2:$NC$23,MATCH($C105,FIXTURES!$B$2:$B$23,0),0)="",HLOOKUP(BW$2+1,FIXTURES!$C$2:$NC$23,MATCH($C105,FIXTURES!$B$2:$B$23,0),0)="",HLOOKUP(BW$2+2,FIXTURES!$C$2:$NC$23,MATCH($C105,FIXTURES!$B$2:$B$23,0),0)=""),HLOOKUP(BW$2-1,FIXTURES!$C$2:$NC$23,MATCH($C105,FIXTURES!$B$2:$B$23,0),0),IF(AND(HLOOKUP(BW$2,FIXTURES!$C$2:$NC$23,MATCH($C105,FIXTURES!$B$2:$B$23,0),0)="",HLOOKUP(BW$2+1,FIXTURES!$C$2:$NC$23,MATCH($C105,FIXTURES!$B$2:$B$23,0),0)=""),HLOOKUP(BW$2+2,FIXTURES!$C$2:$NC$23,MATCH($C105,FIXTURES!$B$2:$B$23,0),0),IF(HLOOKUP(BW$2+1,FIXTURES!$C$2:$NC$23,MATCH($C105,FIXTURES!$B$2:$B$23,0),0)="",HLOOKUP(BW$2,FIXTURES!$C$2:$NC$23,MATCH($C105,FIXTURES!$B$2:$B$23,0),0),HLOOKUP(BW$2+1,FIXTURES!$C$2:$NC$23,MATCH($C105,FIXTURES!$B$2:$B$23,0),0)))),IF(AND(HLOOKUP(BW$2,FIXTURES!$C$2:$NC$23,MATCH($C105,FIXTURES!$B$2:$B$23,0),0)="",HLOOKUP(BW$2+1,FIXTURES!$C$2:$NC$23,MATCH($C105,FIXTURES!$B$2:$B$23,0),0)=""),HLOOKUP(BW$2+2,FIXTURES!$C$2:$NC$23,MATCH($C105,FIXTURES!$B$2:$B$23,0),0),IF(HLOOKUP(BW$2+1,FIXTURES!$C$2:$NC$23,MATCH($C105,FIXTURES!$B$2:$B$23,0),0)="",HLOOKUP(BW$2,FIXTURES!$C$2:$NC$23,MATCH($C105,FIXTURES!$B$2:$B$23,0),0),HLOOKUP(BW$2+1,FIXTURES!$C$2:$NC$23,MATCH($C105,FIXTURES!$B$2:$B$23,0),0))))</f>
        <v>lei</v>
      </c>
      <c r="BX105" s="119" t="s">
        <v>1152</v>
      </c>
      <c r="BY105" s="70" t="str">
        <f>IF(BY$1="SAT",IF(AND(HLOOKUP(BY$2,FIXTURES!$C$2:$NC$23,MATCH($C105,FIXTURES!$B$2:$B$23,0),0)="",HLOOKUP(BY$2+1,FIXTURES!$C$2:$NC$23,MATCH($C105,FIXTURES!$B$2:$B$23,0),0)="",HLOOKUP(BY$2+2,FIXTURES!$C$2:$NC$23,MATCH($C105,FIXTURES!$B$2:$B$23,0),0)=""),HLOOKUP(BY$2-1,FIXTURES!$C$2:$NC$23,MATCH($C105,FIXTURES!$B$2:$B$23,0),0),IF(AND(HLOOKUP(BY$2,FIXTURES!$C$2:$NC$23,MATCH($C105,FIXTURES!$B$2:$B$23,0),0)="",HLOOKUP(BY$2+1,FIXTURES!$C$2:$NC$23,MATCH($C105,FIXTURES!$B$2:$B$23,0),0)=""),HLOOKUP(BY$2+2,FIXTURES!$C$2:$NC$23,MATCH($C105,FIXTURES!$B$2:$B$23,0),0),IF(HLOOKUP(BY$2+1,FIXTURES!$C$2:$NC$23,MATCH($C105,FIXTURES!$B$2:$B$23,0),0)="",HLOOKUP(BY$2,FIXTURES!$C$2:$NC$23,MATCH($C105,FIXTURES!$B$2:$B$23,0),0),HLOOKUP(BY$2+1,FIXTURES!$C$2:$NC$23,MATCH($C105,FIXTURES!$B$2:$B$23,0),0)))),IF(AND(HLOOKUP(BY$2,FIXTURES!$C$2:$NC$23,MATCH($C105,FIXTURES!$B$2:$B$23,0),0)="",HLOOKUP(BY$2+1,FIXTURES!$C$2:$NC$23,MATCH($C105,FIXTURES!$B$2:$B$23,0),0)=""),HLOOKUP(BY$2+2,FIXTURES!$C$2:$NC$23,MATCH($C105,FIXTURES!$B$2:$B$23,0),0),IF(HLOOKUP(BY$2+1,FIXTURES!$C$2:$NC$23,MATCH($C105,FIXTURES!$B$2:$B$23,0),0)="",HLOOKUP(BY$2,FIXTURES!$C$2:$NC$23,MATCH($C105,FIXTURES!$B$2:$B$23,0),0),HLOOKUP(BY$2+1,FIXTURES!$C$2:$NC$23,MATCH($C105,FIXTURES!$B$2:$B$23,0),0))))</f>
        <v>tot</v>
      </c>
      <c r="BZ105" s="119" t="s">
        <v>1152</v>
      </c>
      <c r="CA105" s="70" t="str">
        <f>IF(CA$1="SAT",IF(AND(HLOOKUP(CA$2,FIXTURES!$C$2:$NC$23,MATCH($C105,FIXTURES!$B$2:$B$23,0),0)="",HLOOKUP(CA$2+1,FIXTURES!$C$2:$NC$23,MATCH($C105,FIXTURES!$B$2:$B$23,0),0)="",HLOOKUP(CA$2+2,FIXTURES!$C$2:$NC$23,MATCH($C105,FIXTURES!$B$2:$B$23,0),0)=""),HLOOKUP(CA$2-1,FIXTURES!$C$2:$NC$23,MATCH($C105,FIXTURES!$B$2:$B$23,0),0),IF(AND(HLOOKUP(CA$2,FIXTURES!$C$2:$NC$23,MATCH($C105,FIXTURES!$B$2:$B$23,0),0)="",HLOOKUP(CA$2+1,FIXTURES!$C$2:$NC$23,MATCH($C105,FIXTURES!$B$2:$B$23,0),0)=""),HLOOKUP(CA$2+2,FIXTURES!$C$2:$NC$23,MATCH($C105,FIXTURES!$B$2:$B$23,0),0),IF(HLOOKUP(CA$2+1,FIXTURES!$C$2:$NC$23,MATCH($C105,FIXTURES!$B$2:$B$23,0),0)="",HLOOKUP(CA$2,FIXTURES!$C$2:$NC$23,MATCH($C105,FIXTURES!$B$2:$B$23,0),0),HLOOKUP(CA$2+1,FIXTURES!$C$2:$NC$23,MATCH($C105,FIXTURES!$B$2:$B$23,0),0)))),IF(AND(HLOOKUP(CA$2,FIXTURES!$C$2:$NC$23,MATCH($C105,FIXTURES!$B$2:$B$23,0),0)="",HLOOKUP(CA$2+1,FIXTURES!$C$2:$NC$23,MATCH($C105,FIXTURES!$B$2:$B$23,0),0)=""),HLOOKUP(CA$2+2,FIXTURES!$C$2:$NC$23,MATCH($C105,FIXTURES!$B$2:$B$23,0),0),IF(HLOOKUP(CA$2+1,FIXTURES!$C$2:$NC$23,MATCH($C105,FIXTURES!$B$2:$B$23,0),0)="",HLOOKUP(CA$2,FIXTURES!$C$2:$NC$23,MATCH($C105,FIXTURES!$B$2:$B$23,0),0),HLOOKUP(CA$2+1,FIXTURES!$C$2:$NC$23,MATCH($C105,FIXTURES!$B$2:$B$23,0),0))))</f>
        <v>WHU</v>
      </c>
      <c r="CB105" s="70" t="str">
        <f>IF(CB$1="SAT",IF(AND(HLOOKUP(CB$2,FIXTURES!$C$2:$NC$23,MATCH($C105,FIXTURES!$B$2:$B$23,0),0)="",HLOOKUP(CB$2+1,FIXTURES!$C$2:$NC$23,MATCH($C105,FIXTURES!$B$2:$B$23,0),0)="",HLOOKUP(CB$2+2,FIXTURES!$C$2:$NC$23,MATCH($C105,FIXTURES!$B$2:$B$23,0),0)=""),HLOOKUP(CB$2-1,FIXTURES!$C$2:$NC$23,MATCH($C105,FIXTURES!$B$2:$B$23,0),0),IF(AND(HLOOKUP(CB$2,FIXTURES!$C$2:$NC$23,MATCH($C105,FIXTURES!$B$2:$B$23,0),0)="",HLOOKUP(CB$2+1,FIXTURES!$C$2:$NC$23,MATCH($C105,FIXTURES!$B$2:$B$23,0),0)=""),HLOOKUP(CB$2+2,FIXTURES!$C$2:$NC$23,MATCH($C105,FIXTURES!$B$2:$B$23,0),0),IF(HLOOKUP(CB$2+1,FIXTURES!$C$2:$NC$23,MATCH($C105,FIXTURES!$B$2:$B$23,0),0)="",HLOOKUP(CB$2,FIXTURES!$C$2:$NC$23,MATCH($C105,FIXTURES!$B$2:$B$23,0),0),HLOOKUP(CB$2+1,FIXTURES!$C$2:$NC$23,MATCH($C105,FIXTURES!$B$2:$B$23,0),0)))),IF(AND(HLOOKUP(CB$2,FIXTURES!$C$2:$NC$23,MATCH($C105,FIXTURES!$B$2:$B$23,0),0)="",HLOOKUP(CB$2+1,FIXTURES!$C$2:$NC$23,MATCH($C105,FIXTURES!$B$2:$B$23,0),0)=""),HLOOKUP(CB$2+2,FIXTURES!$C$2:$NC$23,MATCH($C105,FIXTURES!$B$2:$B$23,0),0),IF(HLOOKUP(CB$2+1,FIXTURES!$C$2:$NC$23,MATCH($C105,FIXTURES!$B$2:$B$23,0),0)="",HLOOKUP(CB$2,FIXTURES!$C$2:$NC$23,MATCH($C105,FIXTURES!$B$2:$B$23,0),0),HLOOKUP(CB$2+1,FIXTURES!$C$2:$NC$23,MATCH($C105,FIXTURES!$B$2:$B$23,0),0))))</f>
        <v>sou</v>
      </c>
      <c r="CC105" s="70" t="str">
        <f>IF(CC$1="SAT",IF(AND(HLOOKUP(CC$2,FIXTURES!$C$2:$NC$23,MATCH($C105,FIXTURES!$B$2:$B$23,0),0)="",HLOOKUP(CC$2+1,FIXTURES!$C$2:$NC$23,MATCH($C105,FIXTURES!$B$2:$B$23,0),0)="",HLOOKUP(CC$2+2,FIXTURES!$C$2:$NC$23,MATCH($C105,FIXTURES!$B$2:$B$23,0),0)=""),HLOOKUP(CC$2-1,FIXTURES!$C$2:$NC$23,MATCH($C105,FIXTURES!$B$2:$B$23,0),0),IF(AND(HLOOKUP(CC$2,FIXTURES!$C$2:$NC$23,MATCH($C105,FIXTURES!$B$2:$B$23,0),0)="",HLOOKUP(CC$2+1,FIXTURES!$C$2:$NC$23,MATCH($C105,FIXTURES!$B$2:$B$23,0),0)=""),HLOOKUP(CC$2+2,FIXTURES!$C$2:$NC$23,MATCH($C105,FIXTURES!$B$2:$B$23,0),0),IF(HLOOKUP(CC$2+1,FIXTURES!$C$2:$NC$23,MATCH($C105,FIXTURES!$B$2:$B$23,0),0)="",HLOOKUP(CC$2,FIXTURES!$C$2:$NC$23,MATCH($C105,FIXTURES!$B$2:$B$23,0),0),HLOOKUP(CC$2+1,FIXTURES!$C$2:$NC$23,MATCH($C105,FIXTURES!$B$2:$B$23,0),0)))),IF(AND(HLOOKUP(CC$2,FIXTURES!$C$2:$NC$23,MATCH($C105,FIXTURES!$B$2:$B$23,0),0)="",HLOOKUP(CC$2+1,FIXTURES!$C$2:$NC$23,MATCH($C105,FIXTURES!$B$2:$B$23,0),0)=""),HLOOKUP(CC$2+2,FIXTURES!$C$2:$NC$23,MATCH($C105,FIXTURES!$B$2:$B$23,0),0),IF(HLOOKUP(CC$2+1,FIXTURES!$C$2:$NC$23,MATCH($C105,FIXTURES!$B$2:$B$23,0),0)="",HLOOKUP(CC$2,FIXTURES!$C$2:$NC$23,MATCH($C105,FIXTURES!$B$2:$B$23,0),0),HLOOKUP(CC$2+1,FIXTURES!$C$2:$NC$23,MATCH($C105,FIXTURES!$B$2:$B$23,0),0))))</f>
        <v>LEE</v>
      </c>
      <c r="CD105" s="119" t="s">
        <v>1152</v>
      </c>
      <c r="CE105" s="70" t="str">
        <f>IF(CE$1="SAT",IF(AND(HLOOKUP(CE$2,FIXTURES!$C$2:$NC$23,MATCH($C105,FIXTURES!$B$2:$B$23,0),0)="",HLOOKUP(CE$2+1,FIXTURES!$C$2:$NC$23,MATCH($C105,FIXTURES!$B$2:$B$23,0),0)="",HLOOKUP(CE$2+2,FIXTURES!$C$2:$NC$23,MATCH($C105,FIXTURES!$B$2:$B$23,0),0)=""),HLOOKUP(CE$2-1,FIXTURES!$C$2:$NC$23,MATCH($C105,FIXTURES!$B$2:$B$23,0),0),IF(AND(HLOOKUP(CE$2,FIXTURES!$C$2:$NC$23,MATCH($C105,FIXTURES!$B$2:$B$23,0),0)="",HLOOKUP(CE$2+1,FIXTURES!$C$2:$NC$23,MATCH($C105,FIXTURES!$B$2:$B$23,0),0)=""),HLOOKUP(CE$2+2,FIXTURES!$C$2:$NC$23,MATCH($C105,FIXTURES!$B$2:$B$23,0),0),IF(HLOOKUP(CE$2+1,FIXTURES!$C$2:$NC$23,MATCH($C105,FIXTURES!$B$2:$B$23,0),0)="",HLOOKUP(CE$2,FIXTURES!$C$2:$NC$23,MATCH($C105,FIXTURES!$B$2:$B$23,0),0),HLOOKUP(CE$2+1,FIXTURES!$C$2:$NC$23,MATCH($C105,FIXTURES!$B$2:$B$23,0),0)))),IF(AND(HLOOKUP(CE$2,FIXTURES!$C$2:$NC$23,MATCH($C105,FIXTURES!$B$2:$B$23,0),0)="",HLOOKUP(CE$2+1,FIXTURES!$C$2:$NC$23,MATCH($C105,FIXTURES!$B$2:$B$23,0),0)=""),HLOOKUP(CE$2+2,FIXTURES!$C$2:$NC$23,MATCH($C105,FIXTURES!$B$2:$B$23,0),0),IF(HLOOKUP(CE$2+1,FIXTURES!$C$2:$NC$23,MATCH($C105,FIXTURES!$B$2:$B$23,0),0)="",HLOOKUP(CE$2,FIXTURES!$C$2:$NC$23,MATCH($C105,FIXTURES!$B$2:$B$23,0),0),HLOOKUP(CE$2+1,FIXTURES!$C$2:$NC$23,MATCH($C105,FIXTURES!$B$2:$B$23,0),0))))</f>
        <v>CHE</v>
      </c>
      <c r="CF105" s="119" t="s">
        <v>1152</v>
      </c>
      <c r="CG105" s="70" t="str">
        <f>IF(CG$1="SAT",IF(AND(HLOOKUP(CG$2,FIXTURES!$C$2:$NC$23,MATCH($C105,FIXTURES!$B$2:$B$23,0),0)="",HLOOKUP(CG$2+1,FIXTURES!$C$2:$NC$23,MATCH($C105,FIXTURES!$B$2:$B$23,0),0)="",HLOOKUP(CG$2+2,FIXTURES!$C$2:$NC$23,MATCH($C105,FIXTURES!$B$2:$B$23,0),0)=""),HLOOKUP(CG$2-1,FIXTURES!$C$2:$NC$23,MATCH($C105,FIXTURES!$B$2:$B$23,0),0),IF(AND(HLOOKUP(CG$2,FIXTURES!$C$2:$NC$23,MATCH($C105,FIXTURES!$B$2:$B$23,0),0)="",HLOOKUP(CG$2+1,FIXTURES!$C$2:$NC$23,MATCH($C105,FIXTURES!$B$2:$B$23,0),0)=""),HLOOKUP(CG$2+2,FIXTURES!$C$2:$NC$23,MATCH($C105,FIXTURES!$B$2:$B$23,0),0),IF(HLOOKUP(CG$2+1,FIXTURES!$C$2:$NC$23,MATCH($C105,FIXTURES!$B$2:$B$23,0),0)="",HLOOKUP(CG$2,FIXTURES!$C$2:$NC$23,MATCH($C105,FIXTURES!$B$2:$B$23,0),0),HLOOKUP(CG$2+1,FIXTURES!$C$2:$NC$23,MATCH($C105,FIXTURES!$B$2:$B$23,0),0)))),IF(AND(HLOOKUP(CG$2,FIXTURES!$C$2:$NC$23,MATCH($C105,FIXTURES!$B$2:$B$23,0),0)="",HLOOKUP(CG$2+1,FIXTURES!$C$2:$NC$23,MATCH($C105,FIXTURES!$B$2:$B$23,0),0)=""),HLOOKUP(CG$2+2,FIXTURES!$C$2:$NC$23,MATCH($C105,FIXTURES!$B$2:$B$23,0),0),IF(HLOOKUP(CG$2+1,FIXTURES!$C$2:$NC$23,MATCH($C105,FIXTURES!$B$2:$B$23,0),0)="",HLOOKUP(CG$2,FIXTURES!$C$2:$NC$23,MATCH($C105,FIXTURES!$B$2:$B$23,0),0),HLOOKUP(CG$2+1,FIXTURES!$C$2:$NC$23,MATCH($C105,FIXTURES!$B$2:$B$23,0),0))))</f>
        <v>cry</v>
      </c>
      <c r="CH105" s="119" t="s">
        <v>1152</v>
      </c>
      <c r="CI105" s="70" t="str">
        <f>IF(CI$1="SAT",IF(AND(HLOOKUP(CI$2,FIXTURES!$C$2:$NC$23,MATCH($C105,FIXTURES!$B$2:$B$23,0),0)="",HLOOKUP(CI$2+1,FIXTURES!$C$2:$NC$23,MATCH($C105,FIXTURES!$B$2:$B$23,0),0)="",HLOOKUP(CI$2+2,FIXTURES!$C$2:$NC$23,MATCH($C105,FIXTURES!$B$2:$B$23,0),0)=""),HLOOKUP(CI$2-1,FIXTURES!$C$2:$NC$23,MATCH($C105,FIXTURES!$B$2:$B$23,0),0),IF(AND(HLOOKUP(CI$2,FIXTURES!$C$2:$NC$23,MATCH($C105,FIXTURES!$B$2:$B$23,0),0)="",HLOOKUP(CI$2+1,FIXTURES!$C$2:$NC$23,MATCH($C105,FIXTURES!$B$2:$B$23,0),0)=""),HLOOKUP(CI$2+2,FIXTURES!$C$2:$NC$23,MATCH($C105,FIXTURES!$B$2:$B$23,0),0),IF(HLOOKUP(CI$2+1,FIXTURES!$C$2:$NC$23,MATCH($C105,FIXTURES!$B$2:$B$23,0),0)="",HLOOKUP(CI$2,FIXTURES!$C$2:$NC$23,MATCH($C105,FIXTURES!$B$2:$B$23,0),0),HLOOKUP(CI$2+1,FIXTURES!$C$2:$NC$23,MATCH($C105,FIXTURES!$B$2:$B$23,0),0)))),IF(AND(HLOOKUP(CI$2,FIXTURES!$C$2:$NC$23,MATCH($C105,FIXTURES!$B$2:$B$23,0),0)="",HLOOKUP(CI$2+1,FIXTURES!$C$2:$NC$23,MATCH($C105,FIXTURES!$B$2:$B$23,0),0)=""),HLOOKUP(CI$2+2,FIXTURES!$C$2:$NC$23,MATCH($C105,FIXTURES!$B$2:$B$23,0),0),IF(HLOOKUP(CI$2+1,FIXTURES!$C$2:$NC$23,MATCH($C105,FIXTURES!$B$2:$B$23,0),0)="",HLOOKUP(CI$2,FIXTURES!$C$2:$NC$23,MATCH($C105,FIXTURES!$B$2:$B$23,0),0),HLOOKUP(CI$2+1,FIXTURES!$C$2:$NC$23,MATCH($C105,FIXTURES!$B$2:$B$23,0),0))))</f>
        <v>MUN</v>
      </c>
      <c r="CJ105" s="119" t="s">
        <v>1152</v>
      </c>
      <c r="CK105" s="70" t="str">
        <f>IF(CK$1="SAT",IF(AND(HLOOKUP(CK$2,FIXTURES!$C$2:$NC$23,MATCH($C105,FIXTURES!$B$2:$B$23,0),0)="",HLOOKUP(CK$2+1,FIXTURES!$C$2:$NC$23,MATCH($C105,FIXTURES!$B$2:$B$23,0),0)="",HLOOKUP(CK$2+2,FIXTURES!$C$2:$NC$23,MATCH($C105,FIXTURES!$B$2:$B$23,0),0)=""),HLOOKUP(CK$2-1,FIXTURES!$C$2:$NC$23,MATCH($C105,FIXTURES!$B$2:$B$23,0),0),IF(AND(HLOOKUP(CK$2,FIXTURES!$C$2:$NC$23,MATCH($C105,FIXTURES!$B$2:$B$23,0),0)="",HLOOKUP(CK$2+1,FIXTURES!$C$2:$NC$23,MATCH($C105,FIXTURES!$B$2:$B$23,0),0)=""),HLOOKUP(CK$2+2,FIXTURES!$C$2:$NC$23,MATCH($C105,FIXTURES!$B$2:$B$23,0),0),IF(HLOOKUP(CK$2+1,FIXTURES!$C$2:$NC$23,MATCH($C105,FIXTURES!$B$2:$B$23,0),0)="",HLOOKUP(CK$2,FIXTURES!$C$2:$NC$23,MATCH($C105,FIXTURES!$B$2:$B$23,0),0),HLOOKUP(CK$2+1,FIXTURES!$C$2:$NC$23,MATCH($C105,FIXTURES!$B$2:$B$23,0),0)))),IF(AND(HLOOKUP(CK$2,FIXTURES!$C$2:$NC$23,MATCH($C105,FIXTURES!$B$2:$B$23,0),0)="",HLOOKUP(CK$2+1,FIXTURES!$C$2:$NC$23,MATCH($C105,FIXTURES!$B$2:$B$23,0),0)=""),HLOOKUP(CK$2+2,FIXTURES!$C$2:$NC$23,MATCH($C105,FIXTURES!$B$2:$B$23,0),0),IF(HLOOKUP(CK$2+1,FIXTURES!$C$2:$NC$23,MATCH($C105,FIXTURES!$B$2:$B$23,0),0)="",HLOOKUP(CK$2,FIXTURES!$C$2:$NC$23,MATCH($C105,FIXTURES!$B$2:$B$23,0),0),HLOOKUP(CK$2+1,FIXTURES!$C$2:$NC$23,MATCH($C105,FIXTURES!$B$2:$B$23,0),0))))</f>
        <v>eve</v>
      </c>
      <c r="CL105" s="70" t="str">
        <f>IF(CL$1="SAT",IF(AND(HLOOKUP(CL$2,FIXTURES!$C$2:$NC$23,MATCH($C105,FIXTURES!$B$2:$B$23,0),0)="",HLOOKUP(CL$2+1,FIXTURES!$C$2:$NC$23,MATCH($C105,FIXTURES!$B$2:$B$23,0),0)="",HLOOKUP(CL$2+2,FIXTURES!$C$2:$NC$23,MATCH($C105,FIXTURES!$B$2:$B$23,0),0)=""),HLOOKUP(CL$2-1,FIXTURES!$C$2:$NC$23,MATCH($C105,FIXTURES!$B$2:$B$23,0),0),IF(AND(HLOOKUP(CL$2,FIXTURES!$C$2:$NC$23,MATCH($C105,FIXTURES!$B$2:$B$23,0),0)="",HLOOKUP(CL$2+1,FIXTURES!$C$2:$NC$23,MATCH($C105,FIXTURES!$B$2:$B$23,0),0)=""),HLOOKUP(CL$2+2,FIXTURES!$C$2:$NC$23,MATCH($C105,FIXTURES!$B$2:$B$23,0),0),IF(HLOOKUP(CL$2+1,FIXTURES!$C$2:$NC$23,MATCH($C105,FIXTURES!$B$2:$B$23,0),0)="",HLOOKUP(CL$2,FIXTURES!$C$2:$NC$23,MATCH($C105,FIXTURES!$B$2:$B$23,0),0),HLOOKUP(CL$2+1,FIXTURES!$C$2:$NC$23,MATCH($C105,FIXTURES!$B$2:$B$23,0),0)))),IF(AND(HLOOKUP(CL$2,FIXTURES!$C$2:$NC$23,MATCH($C105,FIXTURES!$B$2:$B$23,0),0)="",HLOOKUP(CL$2+1,FIXTURES!$C$2:$NC$23,MATCH($C105,FIXTURES!$B$2:$B$23,0),0)=""),HLOOKUP(CL$2+2,FIXTURES!$C$2:$NC$23,MATCH($C105,FIXTURES!$B$2:$B$23,0),0),IF(HLOOKUP(CL$2+1,FIXTURES!$C$2:$NC$23,MATCH($C105,FIXTURES!$B$2:$B$23,0),0)="",HLOOKUP(CL$2,FIXTURES!$C$2:$NC$23,MATCH($C105,FIXTURES!$B$2:$B$23,0),0),HLOOKUP(CL$2+1,FIXTURES!$C$2:$NC$23,MATCH($C105,FIXTURES!$B$2:$B$23,0),0))))</f>
        <v/>
      </c>
      <c r="CM105" s="70" t="str">
        <f>IF(CM$1="SAT",IF(AND(HLOOKUP(CM$2,FIXTURES!$C$2:$NC$23,MATCH($C105,FIXTURES!$B$2:$B$23,0),0)="",HLOOKUP(CM$2+1,FIXTURES!$C$2:$NC$23,MATCH($C105,FIXTURES!$B$2:$B$23,0),0)="",HLOOKUP(CM$2+2,FIXTURES!$C$2:$NC$23,MATCH($C105,FIXTURES!$B$2:$B$23,0),0)=""),HLOOKUP(CM$2-1,FIXTURES!$C$2:$NC$23,MATCH($C105,FIXTURES!$B$2:$B$23,0),0),IF(AND(HLOOKUP(CM$2,FIXTURES!$C$2:$NC$23,MATCH($C105,FIXTURES!$B$2:$B$23,0),0)="",HLOOKUP(CM$2+1,FIXTURES!$C$2:$NC$23,MATCH($C105,FIXTURES!$B$2:$B$23,0),0)=""),HLOOKUP(CM$2+2,FIXTURES!$C$2:$NC$23,MATCH($C105,FIXTURES!$B$2:$B$23,0),0),IF(HLOOKUP(CM$2+1,FIXTURES!$C$2:$NC$23,MATCH($C105,FIXTURES!$B$2:$B$23,0),0)="",HLOOKUP(CM$2,FIXTURES!$C$2:$NC$23,MATCH($C105,FIXTURES!$B$2:$B$23,0),0),HLOOKUP(CM$2+1,FIXTURES!$C$2:$NC$23,MATCH($C105,FIXTURES!$B$2:$B$23,0),0)))),IF(AND(HLOOKUP(CM$2,FIXTURES!$C$2:$NC$23,MATCH($C105,FIXTURES!$B$2:$B$23,0),0)="",HLOOKUP(CM$2+1,FIXTURES!$C$2:$NC$23,MATCH($C105,FIXTURES!$B$2:$B$23,0),0)=""),HLOOKUP(CM$2+2,FIXTURES!$C$2:$NC$23,MATCH($C105,FIXTURES!$B$2:$B$23,0),0),IF(HLOOKUP(CM$2+1,FIXTURES!$C$2:$NC$23,MATCH($C105,FIXTURES!$B$2:$B$23,0),0)="",HLOOKUP(CM$2,FIXTURES!$C$2:$NC$23,MATCH($C105,FIXTURES!$B$2:$B$23,0),0),HLOOKUP(CM$2+1,FIXTURES!$C$2:$NC$23,MATCH($C105,FIXTURES!$B$2:$B$23,0),0))))</f>
        <v/>
      </c>
      <c r="CN105" s="70" t="str">
        <f>IF(CN$1="SAT",IF(AND(HLOOKUP(CN$2,FIXTURES!$C$2:$NC$23,MATCH($C105,FIXTURES!$B$2:$B$23,0),0)="",HLOOKUP(CN$2+1,FIXTURES!$C$2:$NC$23,MATCH($C105,FIXTURES!$B$2:$B$23,0),0)="",HLOOKUP(CN$2+2,FIXTURES!$C$2:$NC$23,MATCH($C105,FIXTURES!$B$2:$B$23,0),0)=""),HLOOKUP(CN$2-1,FIXTURES!$C$2:$NC$23,MATCH($C105,FIXTURES!$B$2:$B$23,0),0),IF(AND(HLOOKUP(CN$2,FIXTURES!$C$2:$NC$23,MATCH($C105,FIXTURES!$B$2:$B$23,0),0)="",HLOOKUP(CN$2+1,FIXTURES!$C$2:$NC$23,MATCH($C105,FIXTURES!$B$2:$B$23,0),0)=""),HLOOKUP(CN$2+2,FIXTURES!$C$2:$NC$23,MATCH($C105,FIXTURES!$B$2:$B$23,0),0),IF(HLOOKUP(CN$2+1,FIXTURES!$C$2:$NC$23,MATCH($C105,FIXTURES!$B$2:$B$23,0),0)="",HLOOKUP(CN$2,FIXTURES!$C$2:$NC$23,MATCH($C105,FIXTURES!$B$2:$B$23,0),0),HLOOKUP(CN$2+1,FIXTURES!$C$2:$NC$23,MATCH($C105,FIXTURES!$B$2:$B$23,0),0)))),IF(AND(HLOOKUP(CN$2,FIXTURES!$C$2:$NC$23,MATCH($C105,FIXTURES!$B$2:$B$23,0),0)="",HLOOKUP(CN$2+1,FIXTURES!$C$2:$NC$23,MATCH($C105,FIXTURES!$B$2:$B$23,0),0)=""),HLOOKUP(CN$2+2,FIXTURES!$C$2:$NC$23,MATCH($C105,FIXTURES!$B$2:$B$23,0),0),IF(HLOOKUP(CN$2+1,FIXTURES!$C$2:$NC$23,MATCH($C105,FIXTURES!$B$2:$B$23,0),0)="",HLOOKUP(CN$2,FIXTURES!$C$2:$NC$23,MATCH($C105,FIXTURES!$B$2:$B$23,0),0),HLOOKUP(CN$2+1,FIXTURES!$C$2:$NC$23,MATCH($C105,FIXTURES!$B$2:$B$23,0),0))))</f>
        <v/>
      </c>
      <c r="CO105" s="70" t="str">
        <f>IF(CO$1="SAT",IF(AND(HLOOKUP(CO$2,FIXTURES!$C$2:$NC$23,MATCH($C105,FIXTURES!$B$2:$B$23,0),0)="",HLOOKUP(CO$2+1,FIXTURES!$C$2:$NC$23,MATCH($C105,FIXTURES!$B$2:$B$23,0),0)="",HLOOKUP(CO$2+2,FIXTURES!$C$2:$NC$23,MATCH($C105,FIXTURES!$B$2:$B$23,0),0)=""),HLOOKUP(CO$2-1,FIXTURES!$C$2:$NC$23,MATCH($C105,FIXTURES!$B$2:$B$23,0),0),IF(AND(HLOOKUP(CO$2,FIXTURES!$C$2:$NC$23,MATCH($C105,FIXTURES!$B$2:$B$23,0),0)="",HLOOKUP(CO$2+1,FIXTURES!$C$2:$NC$23,MATCH($C105,FIXTURES!$B$2:$B$23,0),0)=""),HLOOKUP(CO$2+2,FIXTURES!$C$2:$NC$23,MATCH($C105,FIXTURES!$B$2:$B$23,0),0),IF(HLOOKUP(CO$2+1,FIXTURES!$C$2:$NC$23,MATCH($C105,FIXTURES!$B$2:$B$23,0),0)="",HLOOKUP(CO$2,FIXTURES!$C$2:$NC$23,MATCH($C105,FIXTURES!$B$2:$B$23,0),0),HLOOKUP(CO$2+1,FIXTURES!$C$2:$NC$23,MATCH($C105,FIXTURES!$B$2:$B$23,0),0)))),IF(AND(HLOOKUP(CO$2,FIXTURES!$C$2:$NC$23,MATCH($C105,FIXTURES!$B$2:$B$23,0),0)="",HLOOKUP(CO$2+1,FIXTURES!$C$2:$NC$23,MATCH($C105,FIXTURES!$B$2:$B$23,0),0)=""),HLOOKUP(CO$2+2,FIXTURES!$C$2:$NC$23,MATCH($C105,FIXTURES!$B$2:$B$23,0),0),IF(HLOOKUP(CO$2+1,FIXTURES!$C$2:$NC$23,MATCH($C105,FIXTURES!$B$2:$B$23,0),0)="",HLOOKUP(CO$2,FIXTURES!$C$2:$NC$23,MATCH($C105,FIXTURES!$B$2:$B$23,0),0),HLOOKUP(CO$2+1,FIXTURES!$C$2:$NC$23,MATCH($C105,FIXTURES!$B$2:$B$23,0),0))))</f>
        <v/>
      </c>
      <c r="CP105" s="70" t="str">
        <f>IF(CP$1="SAT",IF(AND(HLOOKUP(CP$2,FIXTURES!$C$2:$NC$23,MATCH($C105,FIXTURES!$B$2:$B$23,0),0)="",HLOOKUP(CP$2+1,FIXTURES!$C$2:$NC$23,MATCH($C105,FIXTURES!$B$2:$B$23,0),0)="",HLOOKUP(CP$2+2,FIXTURES!$C$2:$NC$23,MATCH($C105,FIXTURES!$B$2:$B$23,0),0)=""),HLOOKUP(CP$2-1,FIXTURES!$C$2:$NC$23,MATCH($C105,FIXTURES!$B$2:$B$23,0),0),IF(AND(HLOOKUP(CP$2,FIXTURES!$C$2:$NC$23,MATCH($C105,FIXTURES!$B$2:$B$23,0),0)="",HLOOKUP(CP$2+1,FIXTURES!$C$2:$NC$23,MATCH($C105,FIXTURES!$B$2:$B$23,0),0)=""),HLOOKUP(CP$2+2,FIXTURES!$C$2:$NC$23,MATCH($C105,FIXTURES!$B$2:$B$23,0),0),IF(HLOOKUP(CP$2+1,FIXTURES!$C$2:$NC$23,MATCH($C105,FIXTURES!$B$2:$B$23,0),0)="",HLOOKUP(CP$2,FIXTURES!$C$2:$NC$23,MATCH($C105,FIXTURES!$B$2:$B$23,0),0),HLOOKUP(CP$2+1,FIXTURES!$C$2:$NC$23,MATCH($C105,FIXTURES!$B$2:$B$23,0),0)))),IF(AND(HLOOKUP(CP$2,FIXTURES!$C$2:$NC$23,MATCH($C105,FIXTURES!$B$2:$B$23,0),0)="",HLOOKUP(CP$2+1,FIXTURES!$C$2:$NC$23,MATCH($C105,FIXTURES!$B$2:$B$23,0),0)=""),HLOOKUP(CP$2+2,FIXTURES!$C$2:$NC$23,MATCH($C105,FIXTURES!$B$2:$B$23,0),0),IF(HLOOKUP(CP$2+1,FIXTURES!$C$2:$NC$23,MATCH($C105,FIXTURES!$B$2:$B$23,0),0)="",HLOOKUP(CP$2,FIXTURES!$C$2:$NC$23,MATCH($C105,FIXTURES!$B$2:$B$23,0),0),HLOOKUP(CP$2+1,FIXTURES!$C$2:$NC$23,MATCH($C105,FIXTURES!$B$2:$B$23,0),0))))</f>
        <v/>
      </c>
      <c r="CQ105" s="70" t="str">
        <f>IF(CQ$1="SAT",IF(AND(HLOOKUP(CQ$2,FIXTURES!$C$2:$NC$23,MATCH($C105,FIXTURES!$B$2:$B$23,0),0)="",HLOOKUP(CQ$2+1,FIXTURES!$C$2:$NC$23,MATCH($C105,FIXTURES!$B$2:$B$23,0),0)="",HLOOKUP(CQ$2+2,FIXTURES!$C$2:$NC$23,MATCH($C105,FIXTURES!$B$2:$B$23,0),0)=""),HLOOKUP(CQ$2-1,FIXTURES!$C$2:$NC$23,MATCH($C105,FIXTURES!$B$2:$B$23,0),0),IF(AND(HLOOKUP(CQ$2,FIXTURES!$C$2:$NC$23,MATCH($C105,FIXTURES!$B$2:$B$23,0),0)="",HLOOKUP(CQ$2+1,FIXTURES!$C$2:$NC$23,MATCH($C105,FIXTURES!$B$2:$B$23,0),0)=""),HLOOKUP(CQ$2+2,FIXTURES!$C$2:$NC$23,MATCH($C105,FIXTURES!$B$2:$B$23,0),0),IF(HLOOKUP(CQ$2+1,FIXTURES!$C$2:$NC$23,MATCH($C105,FIXTURES!$B$2:$B$23,0),0)="",HLOOKUP(CQ$2,FIXTURES!$C$2:$NC$23,MATCH($C105,FIXTURES!$B$2:$B$23,0),0),HLOOKUP(CQ$2+1,FIXTURES!$C$2:$NC$23,MATCH($C105,FIXTURES!$B$2:$B$23,0),0)))),IF(AND(HLOOKUP(CQ$2,FIXTURES!$C$2:$NC$23,MATCH($C105,FIXTURES!$B$2:$B$23,0),0)="",HLOOKUP(CQ$2+1,FIXTURES!$C$2:$NC$23,MATCH($C105,FIXTURES!$B$2:$B$23,0),0)=""),HLOOKUP(CQ$2+2,FIXTURES!$C$2:$NC$23,MATCH($C105,FIXTURES!$B$2:$B$23,0),0),IF(HLOOKUP(CQ$2+1,FIXTURES!$C$2:$NC$23,MATCH($C105,FIXTURES!$B$2:$B$23,0),0)="",HLOOKUP(CQ$2,FIXTURES!$C$2:$NC$23,MATCH($C105,FIXTURES!$B$2:$B$23,0),0),HLOOKUP(CQ$2+1,FIXTURES!$C$2:$NC$23,MATCH($C105,FIXTURES!$B$2:$B$23,0),0))))</f>
        <v/>
      </c>
      <c r="CR105" s="70" t="str">
        <f>IF(CR$1="SAT",IF(AND(HLOOKUP(CR$2,FIXTURES!$C$2:$NC$23,MATCH($C105,FIXTURES!$B$2:$B$23,0),0)="",HLOOKUP(CR$2+1,FIXTURES!$C$2:$NC$23,MATCH($C105,FIXTURES!$B$2:$B$23,0),0)="",HLOOKUP(CR$2+2,FIXTURES!$C$2:$NC$23,MATCH($C105,FIXTURES!$B$2:$B$23,0),0)=""),HLOOKUP(CR$2-1,FIXTURES!$C$2:$NC$23,MATCH($C105,FIXTURES!$B$2:$B$23,0),0),IF(AND(HLOOKUP(CR$2,FIXTURES!$C$2:$NC$23,MATCH($C105,FIXTURES!$B$2:$B$23,0),0)="",HLOOKUP(CR$2+1,FIXTURES!$C$2:$NC$23,MATCH($C105,FIXTURES!$B$2:$B$23,0),0)=""),HLOOKUP(CR$2+2,FIXTURES!$C$2:$NC$23,MATCH($C105,FIXTURES!$B$2:$B$23,0),0),IF(HLOOKUP(CR$2+1,FIXTURES!$C$2:$NC$23,MATCH($C105,FIXTURES!$B$2:$B$23,0),0)="",HLOOKUP(CR$2,FIXTURES!$C$2:$NC$23,MATCH($C105,FIXTURES!$B$2:$B$23,0),0),HLOOKUP(CR$2+1,FIXTURES!$C$2:$NC$23,MATCH($C105,FIXTURES!$B$2:$B$23,0),0)))),IF(AND(HLOOKUP(CR$2,FIXTURES!$C$2:$NC$23,MATCH($C105,FIXTURES!$B$2:$B$23,0),0)="",HLOOKUP(CR$2+1,FIXTURES!$C$2:$NC$23,MATCH($C105,FIXTURES!$B$2:$B$23,0),0)=""),HLOOKUP(CR$2+2,FIXTURES!$C$2:$NC$23,MATCH($C105,FIXTURES!$B$2:$B$23,0),0),IF(HLOOKUP(CR$2+1,FIXTURES!$C$2:$NC$23,MATCH($C105,FIXTURES!$B$2:$B$23,0),0)="",HLOOKUP(CR$2,FIXTURES!$C$2:$NC$23,MATCH($C105,FIXTURES!$B$2:$B$23,0),0),HLOOKUP(CR$2+1,FIXTURES!$C$2:$NC$23,MATCH($C105,FIXTURES!$B$2:$B$23,0),0))))</f>
        <v/>
      </c>
      <c r="CS105" s="70" t="str">
        <f>IF(CS$1="SAT",IF(AND(HLOOKUP(CS$2,FIXTURES!$C$2:$NC$23,MATCH($C105,FIXTURES!$B$2:$B$23,0),0)="",HLOOKUP(CS$2+1,FIXTURES!$C$2:$NC$23,MATCH($C105,FIXTURES!$B$2:$B$23,0),0)="",HLOOKUP(CS$2+2,FIXTURES!$C$2:$NC$23,MATCH($C105,FIXTURES!$B$2:$B$23,0),0)=""),HLOOKUP(CS$2-1,FIXTURES!$C$2:$NC$23,MATCH($C105,FIXTURES!$B$2:$B$23,0),0),IF(AND(HLOOKUP(CS$2,FIXTURES!$C$2:$NC$23,MATCH($C105,FIXTURES!$B$2:$B$23,0),0)="",HLOOKUP(CS$2+1,FIXTURES!$C$2:$NC$23,MATCH($C105,FIXTURES!$B$2:$B$23,0),0)=""),HLOOKUP(CS$2+2,FIXTURES!$C$2:$NC$23,MATCH($C105,FIXTURES!$B$2:$B$23,0),0),IF(HLOOKUP(CS$2+1,FIXTURES!$C$2:$NC$23,MATCH($C105,FIXTURES!$B$2:$B$23,0),0)="",HLOOKUP(CS$2,FIXTURES!$C$2:$NC$23,MATCH($C105,FIXTURES!$B$2:$B$23,0),0),HLOOKUP(CS$2+1,FIXTURES!$C$2:$NC$23,MATCH($C105,FIXTURES!$B$2:$B$23,0),0)))),IF(AND(HLOOKUP(CS$2,FIXTURES!$C$2:$NC$23,MATCH($C105,FIXTURES!$B$2:$B$23,0),0)="",HLOOKUP(CS$2+1,FIXTURES!$C$2:$NC$23,MATCH($C105,FIXTURES!$B$2:$B$23,0),0)=""),HLOOKUP(CS$2+2,FIXTURES!$C$2:$NC$23,MATCH($C105,FIXTURES!$B$2:$B$23,0),0),IF(HLOOKUP(CS$2+1,FIXTURES!$C$2:$NC$23,MATCH($C105,FIXTURES!$B$2:$B$23,0),0)="",HLOOKUP(CS$2,FIXTURES!$C$2:$NC$23,MATCH($C105,FIXTURES!$B$2:$B$23,0),0),HLOOKUP(CS$2+1,FIXTURES!$C$2:$NC$23,MATCH($C105,FIXTURES!$B$2:$B$23,0),0))))</f>
        <v/>
      </c>
      <c r="CT105" s="70" t="str">
        <f>IF(CT$1="SAT",IF(AND(HLOOKUP(CT$2,FIXTURES!$C$2:$NC$23,MATCH($C105,FIXTURES!$B$2:$B$23,0),0)="",HLOOKUP(CT$2+1,FIXTURES!$C$2:$NC$23,MATCH($C105,FIXTURES!$B$2:$B$23,0),0)="",HLOOKUP(CT$2+2,FIXTURES!$C$2:$NC$23,MATCH($C105,FIXTURES!$B$2:$B$23,0),0)=""),HLOOKUP(CT$2-1,FIXTURES!$C$2:$NC$23,MATCH($C105,FIXTURES!$B$2:$B$23,0),0),IF(AND(HLOOKUP(CT$2,FIXTURES!$C$2:$NC$23,MATCH($C105,FIXTURES!$B$2:$B$23,0),0)="",HLOOKUP(CT$2+1,FIXTURES!$C$2:$NC$23,MATCH($C105,FIXTURES!$B$2:$B$23,0),0)=""),HLOOKUP(CT$2+2,FIXTURES!$C$2:$NC$23,MATCH($C105,FIXTURES!$B$2:$B$23,0),0),IF(HLOOKUP(CT$2+1,FIXTURES!$C$2:$NC$23,MATCH($C105,FIXTURES!$B$2:$B$23,0),0)="",HLOOKUP(CT$2,FIXTURES!$C$2:$NC$23,MATCH($C105,FIXTURES!$B$2:$B$23,0),0),HLOOKUP(CT$2+1,FIXTURES!$C$2:$NC$23,MATCH($C105,FIXTURES!$B$2:$B$23,0),0)))),IF(AND(HLOOKUP(CT$2,FIXTURES!$C$2:$NC$23,MATCH($C105,FIXTURES!$B$2:$B$23,0),0)="",HLOOKUP(CT$2+1,FIXTURES!$C$2:$NC$23,MATCH($C105,FIXTURES!$B$2:$B$23,0),0)=""),HLOOKUP(CT$2+2,FIXTURES!$C$2:$NC$23,MATCH($C105,FIXTURES!$B$2:$B$23,0),0),IF(HLOOKUP(CT$2+1,FIXTURES!$C$2:$NC$23,MATCH($C105,FIXTURES!$B$2:$B$23,0),0)="",HLOOKUP(CT$2,FIXTURES!$C$2:$NC$23,MATCH($C105,FIXTURES!$B$2:$B$23,0),0),HLOOKUP(CT$2+1,FIXTURES!$C$2:$NC$23,MATCH($C105,FIXTURES!$B$2:$B$23,0),0))))</f>
        <v/>
      </c>
      <c r="CU105" s="70" t="str">
        <f>IF(CU$1="SAT",IF(AND(HLOOKUP(CU$2,FIXTURES!$C$2:$NC$23,MATCH($C105,FIXTURES!$B$2:$B$23,0),0)="",HLOOKUP(CU$2+1,FIXTURES!$C$2:$NC$23,MATCH($C105,FIXTURES!$B$2:$B$23,0),0)="",HLOOKUP(CU$2+2,FIXTURES!$C$2:$NC$23,MATCH($C105,FIXTURES!$B$2:$B$23,0),0)=""),HLOOKUP(CU$2-1,FIXTURES!$C$2:$NC$23,MATCH($C105,FIXTURES!$B$2:$B$23,0),0),IF(AND(HLOOKUP(CU$2,FIXTURES!$C$2:$NC$23,MATCH($C105,FIXTURES!$B$2:$B$23,0),0)="",HLOOKUP(CU$2+1,FIXTURES!$C$2:$NC$23,MATCH($C105,FIXTURES!$B$2:$B$23,0),0)=""),HLOOKUP(CU$2+2,FIXTURES!$C$2:$NC$23,MATCH($C105,FIXTURES!$B$2:$B$23,0),0),IF(HLOOKUP(CU$2+1,FIXTURES!$C$2:$NC$23,MATCH($C105,FIXTURES!$B$2:$B$23,0),0)="",HLOOKUP(CU$2,FIXTURES!$C$2:$NC$23,MATCH($C105,FIXTURES!$B$2:$B$23,0),0),HLOOKUP(CU$2+1,FIXTURES!$C$2:$NC$23,MATCH($C105,FIXTURES!$B$2:$B$23,0),0)))),IF(AND(HLOOKUP(CU$2,FIXTURES!$C$2:$NC$23,MATCH($C105,FIXTURES!$B$2:$B$23,0),0)="",HLOOKUP(CU$2+1,FIXTURES!$C$2:$NC$23,MATCH($C105,FIXTURES!$B$2:$B$23,0),0)=""),HLOOKUP(CU$2+2,FIXTURES!$C$2:$NC$23,MATCH($C105,FIXTURES!$B$2:$B$23,0),0),IF(HLOOKUP(CU$2+1,FIXTURES!$C$2:$NC$23,MATCH($C105,FIXTURES!$B$2:$B$23,0),0)="",HLOOKUP(CU$2,FIXTURES!$C$2:$NC$23,MATCH($C105,FIXTURES!$B$2:$B$23,0),0),HLOOKUP(CU$2+1,FIXTURES!$C$2:$NC$23,MATCH($C105,FIXTURES!$B$2:$B$23,0),0))))</f>
        <v/>
      </c>
      <c r="CV105" s="70" t="str">
        <f>IF(CV$1="SAT",IF(AND(HLOOKUP(CV$2,FIXTURES!$C$2:$NC$23,MATCH($C105,FIXTURES!$B$2:$B$23,0),0)="",HLOOKUP(CV$2+1,FIXTURES!$C$2:$NC$23,MATCH($C105,FIXTURES!$B$2:$B$23,0),0)="",HLOOKUP(CV$2+2,FIXTURES!$C$2:$NC$23,MATCH($C105,FIXTURES!$B$2:$B$23,0),0)=""),HLOOKUP(CV$2-1,FIXTURES!$C$2:$NC$23,MATCH($C105,FIXTURES!$B$2:$B$23,0),0),IF(AND(HLOOKUP(CV$2,FIXTURES!$C$2:$NC$23,MATCH($C105,FIXTURES!$B$2:$B$23,0),0)="",HLOOKUP(CV$2+1,FIXTURES!$C$2:$NC$23,MATCH($C105,FIXTURES!$B$2:$B$23,0),0)=""),HLOOKUP(CV$2+2,FIXTURES!$C$2:$NC$23,MATCH($C105,FIXTURES!$B$2:$B$23,0),0),IF(HLOOKUP(CV$2+1,FIXTURES!$C$2:$NC$23,MATCH($C105,FIXTURES!$B$2:$B$23,0),0)="",HLOOKUP(CV$2,FIXTURES!$C$2:$NC$23,MATCH($C105,FIXTURES!$B$2:$B$23,0),0),HLOOKUP(CV$2+1,FIXTURES!$C$2:$NC$23,MATCH($C105,FIXTURES!$B$2:$B$23,0),0)))),IF(AND(HLOOKUP(CV$2,FIXTURES!$C$2:$NC$23,MATCH($C105,FIXTURES!$B$2:$B$23,0),0)="",HLOOKUP(CV$2+1,FIXTURES!$C$2:$NC$23,MATCH($C105,FIXTURES!$B$2:$B$23,0),0)=""),HLOOKUP(CV$2+2,FIXTURES!$C$2:$NC$23,MATCH($C105,FIXTURES!$B$2:$B$23,0),0),IF(HLOOKUP(CV$2+1,FIXTURES!$C$2:$NC$23,MATCH($C105,FIXTURES!$B$2:$B$23,0),0)="",HLOOKUP(CV$2,FIXTURES!$C$2:$NC$23,MATCH($C105,FIXTURES!$B$2:$B$23,0),0),HLOOKUP(CV$2+1,FIXTURES!$C$2:$NC$23,MATCH($C105,FIXTURES!$B$2:$B$23,0),0))))</f>
        <v/>
      </c>
      <c r="CW105" s="70" t="str">
        <f>IF(CW$1="SAT",IF(AND(HLOOKUP(CW$2,FIXTURES!$C$2:$NC$23,MATCH($C105,FIXTURES!$B$2:$B$23,0),0)="",HLOOKUP(CW$2+1,FIXTURES!$C$2:$NC$23,MATCH($C105,FIXTURES!$B$2:$B$23,0),0)="",HLOOKUP(CW$2+2,FIXTURES!$C$2:$NC$23,MATCH($C105,FIXTURES!$B$2:$B$23,0),0)=""),HLOOKUP(CW$2-1,FIXTURES!$C$2:$NC$23,MATCH($C105,FIXTURES!$B$2:$B$23,0),0),IF(AND(HLOOKUP(CW$2,FIXTURES!$C$2:$NC$23,MATCH($C105,FIXTURES!$B$2:$B$23,0),0)="",HLOOKUP(CW$2+1,FIXTURES!$C$2:$NC$23,MATCH($C105,FIXTURES!$B$2:$B$23,0),0)=""),HLOOKUP(CW$2+2,FIXTURES!$C$2:$NC$23,MATCH($C105,FIXTURES!$B$2:$B$23,0),0),IF(HLOOKUP(CW$2+1,FIXTURES!$C$2:$NC$23,MATCH($C105,FIXTURES!$B$2:$B$23,0),0)="",HLOOKUP(CW$2,FIXTURES!$C$2:$NC$23,MATCH($C105,FIXTURES!$B$2:$B$23,0),0),HLOOKUP(CW$2+1,FIXTURES!$C$2:$NC$23,MATCH($C105,FIXTURES!$B$2:$B$23,0),0)))),IF(AND(HLOOKUP(CW$2,FIXTURES!$C$2:$NC$23,MATCH($C105,FIXTURES!$B$2:$B$23,0),0)="",HLOOKUP(CW$2+1,FIXTURES!$C$2:$NC$23,MATCH($C105,FIXTURES!$B$2:$B$23,0),0)=""),HLOOKUP(CW$2+2,FIXTURES!$C$2:$NC$23,MATCH($C105,FIXTURES!$B$2:$B$23,0),0),IF(HLOOKUP(CW$2+1,FIXTURES!$C$2:$NC$23,MATCH($C105,FIXTURES!$B$2:$B$23,0),0)="",HLOOKUP(CW$2,FIXTURES!$C$2:$NC$23,MATCH($C105,FIXTURES!$B$2:$B$23,0),0),HLOOKUP(CW$2+1,FIXTURES!$C$2:$NC$23,MATCH($C105,FIXTURES!$B$2:$B$23,0),0))))</f>
        <v/>
      </c>
      <c r="CX105" s="70" t="str">
        <f>IF(CX$1="SAT",IF(AND(HLOOKUP(CX$2,FIXTURES!$C$2:$NC$23,MATCH($C105,FIXTURES!$B$2:$B$23,0),0)="",HLOOKUP(CX$2+1,FIXTURES!$C$2:$NC$23,MATCH($C105,FIXTURES!$B$2:$B$23,0),0)="",HLOOKUP(CX$2+2,FIXTURES!$C$2:$NC$23,MATCH($C105,FIXTURES!$B$2:$B$23,0),0)=""),HLOOKUP(CX$2-1,FIXTURES!$C$2:$NC$23,MATCH($C105,FIXTURES!$B$2:$B$23,0),0),IF(AND(HLOOKUP(CX$2,FIXTURES!$C$2:$NC$23,MATCH($C105,FIXTURES!$B$2:$B$23,0),0)="",HLOOKUP(CX$2+1,FIXTURES!$C$2:$NC$23,MATCH($C105,FIXTURES!$B$2:$B$23,0),0)=""),HLOOKUP(CX$2+2,FIXTURES!$C$2:$NC$23,MATCH($C105,FIXTURES!$B$2:$B$23,0),0),IF(HLOOKUP(CX$2+1,FIXTURES!$C$2:$NC$23,MATCH($C105,FIXTURES!$B$2:$B$23,0),0)="",HLOOKUP(CX$2,FIXTURES!$C$2:$NC$23,MATCH($C105,FIXTURES!$B$2:$B$23,0),0),HLOOKUP(CX$2+1,FIXTURES!$C$2:$NC$23,MATCH($C105,FIXTURES!$B$2:$B$23,0),0)))),IF(AND(HLOOKUP(CX$2,FIXTURES!$C$2:$NC$23,MATCH($C105,FIXTURES!$B$2:$B$23,0),0)="",HLOOKUP(CX$2+1,FIXTURES!$C$2:$NC$23,MATCH($C105,FIXTURES!$B$2:$B$23,0),0)=""),HLOOKUP(CX$2+2,FIXTURES!$C$2:$NC$23,MATCH($C105,FIXTURES!$B$2:$B$23,0),0),IF(HLOOKUP(CX$2+1,FIXTURES!$C$2:$NC$23,MATCH($C105,FIXTURES!$B$2:$B$23,0),0)="",HLOOKUP(CX$2,FIXTURES!$C$2:$NC$23,MATCH($C105,FIXTURES!$B$2:$B$23,0),0),HLOOKUP(CX$2+1,FIXTURES!$C$2:$NC$23,MATCH($C105,FIXTURES!$B$2:$B$23,0),0))))</f>
        <v/>
      </c>
      <c r="CY105" s="70" t="str">
        <f>IF(CY$1="SAT",IF(AND(HLOOKUP(CY$2,FIXTURES!$C$2:$NC$23,MATCH($C105,FIXTURES!$B$2:$B$23,0),0)="",HLOOKUP(CY$2+1,FIXTURES!$C$2:$NC$23,MATCH($C105,FIXTURES!$B$2:$B$23,0),0)="",HLOOKUP(CY$2+2,FIXTURES!$C$2:$NC$23,MATCH($C105,FIXTURES!$B$2:$B$23,0),0)=""),HLOOKUP(CY$2-1,FIXTURES!$C$2:$NC$23,MATCH($C105,FIXTURES!$B$2:$B$23,0),0),IF(AND(HLOOKUP(CY$2,FIXTURES!$C$2:$NC$23,MATCH($C105,FIXTURES!$B$2:$B$23,0),0)="",HLOOKUP(CY$2+1,FIXTURES!$C$2:$NC$23,MATCH($C105,FIXTURES!$B$2:$B$23,0),0)=""),HLOOKUP(CY$2+2,FIXTURES!$C$2:$NC$23,MATCH($C105,FIXTURES!$B$2:$B$23,0),0),IF(HLOOKUP(CY$2+1,FIXTURES!$C$2:$NC$23,MATCH($C105,FIXTURES!$B$2:$B$23,0),0)="",HLOOKUP(CY$2,FIXTURES!$C$2:$NC$23,MATCH($C105,FIXTURES!$B$2:$B$23,0),0),HLOOKUP(CY$2+1,FIXTURES!$C$2:$NC$23,MATCH($C105,FIXTURES!$B$2:$B$23,0),0)))),IF(AND(HLOOKUP(CY$2,FIXTURES!$C$2:$NC$23,MATCH($C105,FIXTURES!$B$2:$B$23,0),0)="",HLOOKUP(CY$2+1,FIXTURES!$C$2:$NC$23,MATCH($C105,FIXTURES!$B$2:$B$23,0),0)=""),HLOOKUP(CY$2+2,FIXTURES!$C$2:$NC$23,MATCH($C105,FIXTURES!$B$2:$B$23,0),0),IF(HLOOKUP(CY$2+1,FIXTURES!$C$2:$NC$23,MATCH($C105,FIXTURES!$B$2:$B$23,0),0)="",HLOOKUP(CY$2,FIXTURES!$C$2:$NC$23,MATCH($C105,FIXTURES!$B$2:$B$23,0),0),HLOOKUP(CY$2+1,FIXTURES!$C$2:$NC$23,MATCH($C105,FIXTURES!$B$2:$B$23,0),0))))</f>
        <v/>
      </c>
      <c r="CZ105" s="70" t="str">
        <f>IF(CZ$1="SAT",IF(AND(HLOOKUP(CZ$2,FIXTURES!$C$2:$NC$23,MATCH($C105,FIXTURES!$B$2:$B$23,0),0)="",HLOOKUP(CZ$2+1,FIXTURES!$C$2:$NC$23,MATCH($C105,FIXTURES!$B$2:$B$23,0),0)="",HLOOKUP(CZ$2+2,FIXTURES!$C$2:$NC$23,MATCH($C105,FIXTURES!$B$2:$B$23,0),0)=""),HLOOKUP(CZ$2-1,FIXTURES!$C$2:$NC$23,MATCH($C105,FIXTURES!$B$2:$B$23,0),0),IF(AND(HLOOKUP(CZ$2,FIXTURES!$C$2:$NC$23,MATCH($C105,FIXTURES!$B$2:$B$23,0),0)="",HLOOKUP(CZ$2+1,FIXTURES!$C$2:$NC$23,MATCH($C105,FIXTURES!$B$2:$B$23,0),0)=""),HLOOKUP(CZ$2+2,FIXTURES!$C$2:$NC$23,MATCH($C105,FIXTURES!$B$2:$B$23,0),0),IF(HLOOKUP(CZ$2+1,FIXTURES!$C$2:$NC$23,MATCH($C105,FIXTURES!$B$2:$B$23,0),0)="",HLOOKUP(CZ$2,FIXTURES!$C$2:$NC$23,MATCH($C105,FIXTURES!$B$2:$B$23,0),0),HLOOKUP(CZ$2+1,FIXTURES!$C$2:$NC$23,MATCH($C105,FIXTURES!$B$2:$B$23,0),0)))),IF(AND(HLOOKUP(CZ$2,FIXTURES!$C$2:$NC$23,MATCH($C105,FIXTURES!$B$2:$B$23,0),0)="",HLOOKUP(CZ$2+1,FIXTURES!$C$2:$NC$23,MATCH($C105,FIXTURES!$B$2:$B$23,0),0)=""),HLOOKUP(CZ$2+2,FIXTURES!$C$2:$NC$23,MATCH($C105,FIXTURES!$B$2:$B$23,0),0),IF(HLOOKUP(CZ$2+1,FIXTURES!$C$2:$NC$23,MATCH($C105,FIXTURES!$B$2:$B$23,0),0)="",HLOOKUP(CZ$2,FIXTURES!$C$2:$NC$23,MATCH($C105,FIXTURES!$B$2:$B$23,0),0),HLOOKUP(CZ$2+1,FIXTURES!$C$2:$NC$23,MATCH($C105,FIXTURES!$B$2:$B$23,0),0))))</f>
        <v/>
      </c>
      <c r="DA105" s="70" t="str">
        <f>IF(DA$1="SAT",IF(AND(HLOOKUP(DA$2,FIXTURES!$C$2:$NC$23,MATCH($C105,FIXTURES!$B$2:$B$23,0),0)="",HLOOKUP(DA$2+1,FIXTURES!$C$2:$NC$23,MATCH($C105,FIXTURES!$B$2:$B$23,0),0)="",HLOOKUP(DA$2+2,FIXTURES!$C$2:$NC$23,MATCH($C105,FIXTURES!$B$2:$B$23,0),0)=""),HLOOKUP(DA$2-1,FIXTURES!$C$2:$NC$23,MATCH($C105,FIXTURES!$B$2:$B$23,0),0),IF(AND(HLOOKUP(DA$2,FIXTURES!$C$2:$NC$23,MATCH($C105,FIXTURES!$B$2:$B$23,0),0)="",HLOOKUP(DA$2+1,FIXTURES!$C$2:$NC$23,MATCH($C105,FIXTURES!$B$2:$B$23,0),0)=""),HLOOKUP(DA$2+2,FIXTURES!$C$2:$NC$23,MATCH($C105,FIXTURES!$B$2:$B$23,0),0),IF(HLOOKUP(DA$2+1,FIXTURES!$C$2:$NC$23,MATCH($C105,FIXTURES!$B$2:$B$23,0),0)="",HLOOKUP(DA$2,FIXTURES!$C$2:$NC$23,MATCH($C105,FIXTURES!$B$2:$B$23,0),0),HLOOKUP(DA$2+1,FIXTURES!$C$2:$NC$23,MATCH($C105,FIXTURES!$B$2:$B$23,0),0)))),IF(AND(HLOOKUP(DA$2,FIXTURES!$C$2:$NC$23,MATCH($C105,FIXTURES!$B$2:$B$23,0),0)="",HLOOKUP(DA$2+1,FIXTURES!$C$2:$NC$23,MATCH($C105,FIXTURES!$B$2:$B$23,0),0)=""),HLOOKUP(DA$2+2,FIXTURES!$C$2:$NC$23,MATCH($C105,FIXTURES!$B$2:$B$23,0),0),IF(HLOOKUP(DA$2+1,FIXTURES!$C$2:$NC$23,MATCH($C105,FIXTURES!$B$2:$B$23,0),0)="",HLOOKUP(DA$2,FIXTURES!$C$2:$NC$23,MATCH($C105,FIXTURES!$B$2:$B$23,0),0),HLOOKUP(DA$2+1,FIXTURES!$C$2:$NC$23,MATCH($C105,FIXTURES!$B$2:$B$23,0),0))))</f>
        <v/>
      </c>
      <c r="DB105" s="70" t="str">
        <f>IF(DB$1="SAT",IF(AND(HLOOKUP(DB$2,FIXTURES!$C$2:$NC$23,MATCH($C105,FIXTURES!$B$2:$B$23,0),0)="",HLOOKUP(DB$2+1,FIXTURES!$C$2:$NC$23,MATCH($C105,FIXTURES!$B$2:$B$23,0),0)="",HLOOKUP(DB$2+2,FIXTURES!$C$2:$NC$23,MATCH($C105,FIXTURES!$B$2:$B$23,0),0)=""),HLOOKUP(DB$2-1,FIXTURES!$C$2:$NC$23,MATCH($C105,FIXTURES!$B$2:$B$23,0),0),IF(AND(HLOOKUP(DB$2,FIXTURES!$C$2:$NC$23,MATCH($C105,FIXTURES!$B$2:$B$23,0),0)="",HLOOKUP(DB$2+1,FIXTURES!$C$2:$NC$23,MATCH($C105,FIXTURES!$B$2:$B$23,0),0)=""),HLOOKUP(DB$2+2,FIXTURES!$C$2:$NC$23,MATCH($C105,FIXTURES!$B$2:$B$23,0),0),IF(HLOOKUP(DB$2+1,FIXTURES!$C$2:$NC$23,MATCH($C105,FIXTURES!$B$2:$B$23,0),0)="",HLOOKUP(DB$2,FIXTURES!$C$2:$NC$23,MATCH($C105,FIXTURES!$B$2:$B$23,0),0),HLOOKUP(DB$2+1,FIXTURES!$C$2:$NC$23,MATCH($C105,FIXTURES!$B$2:$B$23,0),0)))),IF(AND(HLOOKUP(DB$2,FIXTURES!$C$2:$NC$23,MATCH($C105,FIXTURES!$B$2:$B$23,0),0)="",HLOOKUP(DB$2+1,FIXTURES!$C$2:$NC$23,MATCH($C105,FIXTURES!$B$2:$B$23,0),0)=""),HLOOKUP(DB$2+2,FIXTURES!$C$2:$NC$23,MATCH($C105,FIXTURES!$B$2:$B$23,0),0),IF(HLOOKUP(DB$2+1,FIXTURES!$C$2:$NC$23,MATCH($C105,FIXTURES!$B$2:$B$23,0),0)="",HLOOKUP(DB$2,FIXTURES!$C$2:$NC$23,MATCH($C105,FIXTURES!$B$2:$B$23,0),0),HLOOKUP(DB$2+1,FIXTURES!$C$2:$NC$23,MATCH($C105,FIXTURES!$B$2:$B$23,0),0))))</f>
        <v/>
      </c>
      <c r="DC105" s="70" t="str">
        <f>IF(DC$1="SAT",IF(AND(HLOOKUP(DC$2,FIXTURES!$C$2:$NC$23,MATCH($C105,FIXTURES!$B$2:$B$23,0),0)="",HLOOKUP(DC$2+1,FIXTURES!$C$2:$NC$23,MATCH($C105,FIXTURES!$B$2:$B$23,0),0)="",HLOOKUP(DC$2+2,FIXTURES!$C$2:$NC$23,MATCH($C105,FIXTURES!$B$2:$B$23,0),0)=""),HLOOKUP(DC$2-1,FIXTURES!$C$2:$NC$23,MATCH($C105,FIXTURES!$B$2:$B$23,0),0),IF(AND(HLOOKUP(DC$2,FIXTURES!$C$2:$NC$23,MATCH($C105,FIXTURES!$B$2:$B$23,0),0)="",HLOOKUP(DC$2+1,FIXTURES!$C$2:$NC$23,MATCH($C105,FIXTURES!$B$2:$B$23,0),0)=""),HLOOKUP(DC$2+2,FIXTURES!$C$2:$NC$23,MATCH($C105,FIXTURES!$B$2:$B$23,0),0),IF(HLOOKUP(DC$2+1,FIXTURES!$C$2:$NC$23,MATCH($C105,FIXTURES!$B$2:$B$23,0),0)="",HLOOKUP(DC$2,FIXTURES!$C$2:$NC$23,MATCH($C105,FIXTURES!$B$2:$B$23,0),0),HLOOKUP(DC$2+1,FIXTURES!$C$2:$NC$23,MATCH($C105,FIXTURES!$B$2:$B$23,0),0)))),IF(AND(HLOOKUP(DC$2,FIXTURES!$C$2:$NC$23,MATCH($C105,FIXTURES!$B$2:$B$23,0),0)="",HLOOKUP(DC$2+1,FIXTURES!$C$2:$NC$23,MATCH($C105,FIXTURES!$B$2:$B$23,0),0)=""),HLOOKUP(DC$2+2,FIXTURES!$C$2:$NC$23,MATCH($C105,FIXTURES!$B$2:$B$23,0),0),IF(HLOOKUP(DC$2+1,FIXTURES!$C$2:$NC$23,MATCH($C105,FIXTURES!$B$2:$B$23,0),0)="",HLOOKUP(DC$2,FIXTURES!$C$2:$NC$23,MATCH($C105,FIXTURES!$B$2:$B$23,0),0),HLOOKUP(DC$2+1,FIXTURES!$C$2:$NC$23,MATCH($C105,FIXTURES!$B$2:$B$23,0),0))))</f>
        <v/>
      </c>
      <c r="DE105" s="102" t="str">
        <f t="shared" si="11"/>
        <v/>
      </c>
      <c r="DF105" s="102" t="str">
        <f t="shared" si="11"/>
        <v/>
      </c>
      <c r="DG105" s="102" t="str">
        <f t="shared" si="11"/>
        <v/>
      </c>
      <c r="DH105" s="102" t="str">
        <f t="shared" si="11"/>
        <v/>
      </c>
      <c r="DI105" s="102" t="str">
        <f t="shared" si="11"/>
        <v/>
      </c>
      <c r="DJ105" s="102" t="str">
        <f t="shared" si="11"/>
        <v>WHU</v>
      </c>
      <c r="DL105" s="120" t="str">
        <f t="shared" si="10"/>
        <v xml:space="preserve">WHU </v>
      </c>
      <c r="DM105" s="119" t="str">
        <f t="shared" si="12"/>
        <v xml:space="preserve">WHU </v>
      </c>
    </row>
    <row r="106" spans="1:367" s="49" customFormat="1" ht="35.1" customHeight="1" x14ac:dyDescent="0.25">
      <c r="A106" s="67" t="s">
        <v>70</v>
      </c>
      <c r="B106" s="68">
        <f>VLOOKUP(A106,[1]Table!$B$1:$O$21,MATCH("xGD/90",[1]Table!$B$1:$O$1,0),0)</f>
        <v>0.18</v>
      </c>
      <c r="C106" s="69" t="s">
        <v>3</v>
      </c>
      <c r="D106" s="70" t="str">
        <f>IF(D$1="SAT",IF(AND(HLOOKUP(D$2,FIXTURES!$C$2:$NC$23,MATCH($C106,FIXTURES!$B$2:$B$23,0),0)="",HLOOKUP(D$2+1,FIXTURES!$C$2:$NC$23,MATCH($C106,FIXTURES!$B$2:$B$23,0),0)="",HLOOKUP(D$2+2,FIXTURES!$C$2:$NC$23,MATCH($C106,FIXTURES!$B$2:$B$23,0),0)=""),HLOOKUP(D$2-1,FIXTURES!$C$2:$NC$23,MATCH($C106,FIXTURES!$B$2:$B$23,0),0),IF(AND(HLOOKUP(D$2,FIXTURES!$C$2:$NC$23,MATCH($C106,FIXTURES!$B$2:$B$23,0),0)="",HLOOKUP(D$2+1,FIXTURES!$C$2:$NC$23,MATCH($C106,FIXTURES!$B$2:$B$23,0),0)=""),HLOOKUP(D$2+2,FIXTURES!$C$2:$NC$23,MATCH($C106,FIXTURES!$B$2:$B$23,0),0),IF(HLOOKUP(D$2+1,FIXTURES!$C$2:$NC$23,MATCH($C106,FIXTURES!$B$2:$B$23,0),0)="",HLOOKUP(D$2,FIXTURES!$C$2:$NC$23,MATCH($C106,FIXTURES!$B$2:$B$23,0),0),HLOOKUP(D$2+1,FIXTURES!$C$2:$NC$23,MATCH($C106,FIXTURES!$B$2:$B$23,0),0)))),IF(AND(HLOOKUP(D$2,FIXTURES!$C$2:$NC$23,MATCH($C106,FIXTURES!$B$2:$B$23,0),0)="",HLOOKUP(D$2+1,FIXTURES!$C$2:$NC$23,MATCH($C106,FIXTURES!$B$2:$B$23,0),0)=""),HLOOKUP(D$2+2,FIXTURES!$C$2:$NC$23,MATCH($C106,FIXTURES!$B$2:$B$23,0),0),IF(HLOOKUP(D$2+1,FIXTURES!$C$2:$NC$23,MATCH($C106,FIXTURES!$B$2:$B$23,0),0)="",HLOOKUP(D$2,FIXTURES!$C$2:$NC$23,MATCH($C106,FIXTURES!$B$2:$B$23,0),0),HLOOKUP(D$2+1,FIXTURES!$C$2:$NC$23,MATCH($C106,FIXTURES!$B$2:$B$23,0),0))))</f>
        <v/>
      </c>
      <c r="E106" s="70" t="str">
        <f>IF(E$1="SAT",IF(AND(HLOOKUP(E$2,FIXTURES!$C$2:$NC$23,MATCH($C106,FIXTURES!$B$2:$B$23,0),0)="",HLOOKUP(E$2+1,FIXTURES!$C$2:$NC$23,MATCH($C106,FIXTURES!$B$2:$B$23,0),0)="",HLOOKUP(E$2+2,FIXTURES!$C$2:$NC$23,MATCH($C106,FIXTURES!$B$2:$B$23,0),0)=""),HLOOKUP(E$2-1,FIXTURES!$C$2:$NC$23,MATCH($C106,FIXTURES!$B$2:$B$23,0),0),IF(AND(HLOOKUP(E$2,FIXTURES!$C$2:$NC$23,MATCH($C106,FIXTURES!$B$2:$B$23,0),0)="",HLOOKUP(E$2+1,FIXTURES!$C$2:$NC$23,MATCH($C106,FIXTURES!$B$2:$B$23,0),0)=""),HLOOKUP(E$2+2,FIXTURES!$C$2:$NC$23,MATCH($C106,FIXTURES!$B$2:$B$23,0),0),IF(HLOOKUP(E$2+1,FIXTURES!$C$2:$NC$23,MATCH($C106,FIXTURES!$B$2:$B$23,0),0)="",HLOOKUP(E$2,FIXTURES!$C$2:$NC$23,MATCH($C106,FIXTURES!$B$2:$B$23,0),0),HLOOKUP(E$2+1,FIXTURES!$C$2:$NC$23,MATCH($C106,FIXTURES!$B$2:$B$23,0),0)))),IF(AND(HLOOKUP(E$2,FIXTURES!$C$2:$NC$23,MATCH($C106,FIXTURES!$B$2:$B$23,0),0)="",HLOOKUP(E$2+1,FIXTURES!$C$2:$NC$23,MATCH($C106,FIXTURES!$B$2:$B$23,0),0)=""),HLOOKUP(E$2+2,FIXTURES!$C$2:$NC$23,MATCH($C106,FIXTURES!$B$2:$B$23,0),0),IF(HLOOKUP(E$2+1,FIXTURES!$C$2:$NC$23,MATCH($C106,FIXTURES!$B$2:$B$23,0),0)="",HLOOKUP(E$2,FIXTURES!$C$2:$NC$23,MATCH($C106,FIXTURES!$B$2:$B$23,0),0),HLOOKUP(E$2+1,FIXTURES!$C$2:$NC$23,MATCH($C106,FIXTURES!$B$2:$B$23,0),0))))</f>
        <v>lei</v>
      </c>
      <c r="F106" s="70" t="str">
        <f>IF(F$1="SAT",IF(AND(HLOOKUP(F$2,FIXTURES!$C$2:$NC$23,MATCH($C106,FIXTURES!$B$2:$B$23,0),0)="",HLOOKUP(F$2+1,FIXTURES!$C$2:$NC$23,MATCH($C106,FIXTURES!$B$2:$B$23,0),0)="",HLOOKUP(F$2+2,FIXTURES!$C$2:$NC$23,MATCH($C106,FIXTURES!$B$2:$B$23,0),0)=""),HLOOKUP(F$2-1,FIXTURES!$C$2:$NC$23,MATCH($C106,FIXTURES!$B$2:$B$23,0),0),IF(AND(HLOOKUP(F$2,FIXTURES!$C$2:$NC$23,MATCH($C106,FIXTURES!$B$2:$B$23,0),0)="",HLOOKUP(F$2+1,FIXTURES!$C$2:$NC$23,MATCH($C106,FIXTURES!$B$2:$B$23,0),0)=""),HLOOKUP(F$2+2,FIXTURES!$C$2:$NC$23,MATCH($C106,FIXTURES!$B$2:$B$23,0),0),IF(HLOOKUP(F$2+1,FIXTURES!$C$2:$NC$23,MATCH($C106,FIXTURES!$B$2:$B$23,0),0)="",HLOOKUP(F$2,FIXTURES!$C$2:$NC$23,MATCH($C106,FIXTURES!$B$2:$B$23,0),0),HLOOKUP(F$2+1,FIXTURES!$C$2:$NC$23,MATCH($C106,FIXTURES!$B$2:$B$23,0),0)))),IF(AND(HLOOKUP(F$2,FIXTURES!$C$2:$NC$23,MATCH($C106,FIXTURES!$B$2:$B$23,0),0)="",HLOOKUP(F$2+1,FIXTURES!$C$2:$NC$23,MATCH($C106,FIXTURES!$B$2:$B$23,0),0)=""),HLOOKUP(F$2+2,FIXTURES!$C$2:$NC$23,MATCH($C106,FIXTURES!$B$2:$B$23,0),0),IF(HLOOKUP(F$2+1,FIXTURES!$C$2:$NC$23,MATCH($C106,FIXTURES!$B$2:$B$23,0),0)="",HLOOKUP(F$2,FIXTURES!$C$2:$NC$23,MATCH($C106,FIXTURES!$B$2:$B$23,0),0),HLOOKUP(F$2+1,FIXTURES!$C$2:$NC$23,MATCH($C106,FIXTURES!$B$2:$B$23,0),0))))</f>
        <v/>
      </c>
      <c r="G106" s="70" t="str">
        <f>IF(G$1="SAT",IF(AND(HLOOKUP(G$2,FIXTURES!$C$2:$NC$23,MATCH($C106,FIXTURES!$B$2:$B$23,0),0)="",HLOOKUP(G$2+1,FIXTURES!$C$2:$NC$23,MATCH($C106,FIXTURES!$B$2:$B$23,0),0)="",HLOOKUP(G$2+2,FIXTURES!$C$2:$NC$23,MATCH($C106,FIXTURES!$B$2:$B$23,0),0)=""),HLOOKUP(G$2-1,FIXTURES!$C$2:$NC$23,MATCH($C106,FIXTURES!$B$2:$B$23,0),0),IF(AND(HLOOKUP(G$2,FIXTURES!$C$2:$NC$23,MATCH($C106,FIXTURES!$B$2:$B$23,0),0)="",HLOOKUP(G$2+1,FIXTURES!$C$2:$NC$23,MATCH($C106,FIXTURES!$B$2:$B$23,0),0)=""),HLOOKUP(G$2+2,FIXTURES!$C$2:$NC$23,MATCH($C106,FIXTURES!$B$2:$B$23,0),0),IF(HLOOKUP(G$2+1,FIXTURES!$C$2:$NC$23,MATCH($C106,FIXTURES!$B$2:$B$23,0),0)="",HLOOKUP(G$2,FIXTURES!$C$2:$NC$23,MATCH($C106,FIXTURES!$B$2:$B$23,0),0),HLOOKUP(G$2+1,FIXTURES!$C$2:$NC$23,MATCH($C106,FIXTURES!$B$2:$B$23,0),0)))),IF(AND(HLOOKUP(G$2,FIXTURES!$C$2:$NC$23,MATCH($C106,FIXTURES!$B$2:$B$23,0),0)="",HLOOKUP(G$2+1,FIXTURES!$C$2:$NC$23,MATCH($C106,FIXTURES!$B$2:$B$23,0),0)=""),HLOOKUP(G$2+2,FIXTURES!$C$2:$NC$23,MATCH($C106,FIXTURES!$B$2:$B$23,0),0),IF(HLOOKUP(G$2+1,FIXTURES!$C$2:$NC$23,MATCH($C106,FIXTURES!$B$2:$B$23,0),0)="",HLOOKUP(G$2,FIXTURES!$C$2:$NC$23,MATCH($C106,FIXTURES!$B$2:$B$23,0),0),HLOOKUP(G$2+1,FIXTURES!$C$2:$NC$23,MATCH($C106,FIXTURES!$B$2:$B$23,0),0))))</f>
        <v>MUN</v>
      </c>
      <c r="H106" s="70" t="str">
        <f>IF(H$1="SAT",IF(AND(HLOOKUP(H$2,FIXTURES!$C$2:$NC$23,MATCH($C106,FIXTURES!$B$2:$B$23,0),0)="",HLOOKUP(H$2+1,FIXTURES!$C$2:$NC$23,MATCH($C106,FIXTURES!$B$2:$B$23,0),0)="",HLOOKUP(H$2+2,FIXTURES!$C$2:$NC$23,MATCH($C106,FIXTURES!$B$2:$B$23,0),0)=""),HLOOKUP(H$2-1,FIXTURES!$C$2:$NC$23,MATCH($C106,FIXTURES!$B$2:$B$23,0),0),IF(AND(HLOOKUP(H$2,FIXTURES!$C$2:$NC$23,MATCH($C106,FIXTURES!$B$2:$B$23,0),0)="",HLOOKUP(H$2+1,FIXTURES!$C$2:$NC$23,MATCH($C106,FIXTURES!$B$2:$B$23,0),0)=""),HLOOKUP(H$2+2,FIXTURES!$C$2:$NC$23,MATCH($C106,FIXTURES!$B$2:$B$23,0),0),IF(HLOOKUP(H$2+1,FIXTURES!$C$2:$NC$23,MATCH($C106,FIXTURES!$B$2:$B$23,0),0)="",HLOOKUP(H$2,FIXTURES!$C$2:$NC$23,MATCH($C106,FIXTURES!$B$2:$B$23,0),0),HLOOKUP(H$2+1,FIXTURES!$C$2:$NC$23,MATCH($C106,FIXTURES!$B$2:$B$23,0),0)))),IF(AND(HLOOKUP(H$2,FIXTURES!$C$2:$NC$23,MATCH($C106,FIXTURES!$B$2:$B$23,0),0)="",HLOOKUP(H$2+1,FIXTURES!$C$2:$NC$23,MATCH($C106,FIXTURES!$B$2:$B$23,0),0)=""),HLOOKUP(H$2+2,FIXTURES!$C$2:$NC$23,MATCH($C106,FIXTURES!$B$2:$B$23,0),0),IF(HLOOKUP(H$2+1,FIXTURES!$C$2:$NC$23,MATCH($C106,FIXTURES!$B$2:$B$23,0),0)="",HLOOKUP(H$2,FIXTURES!$C$2:$NC$23,MATCH($C106,FIXTURES!$B$2:$B$23,0),0),HLOOKUP(H$2+1,FIXTURES!$C$2:$NC$23,MATCH($C106,FIXTURES!$B$2:$B$23,0),0))))</f>
        <v/>
      </c>
      <c r="I106" s="70" t="str">
        <f>IF(I$1="SAT",IF(AND(HLOOKUP(I$2,FIXTURES!$C$2:$NC$23,MATCH($C106,FIXTURES!$B$2:$B$23,0),0)="",HLOOKUP(I$2+1,FIXTURES!$C$2:$NC$23,MATCH($C106,FIXTURES!$B$2:$B$23,0),0)="",HLOOKUP(I$2+2,FIXTURES!$C$2:$NC$23,MATCH($C106,FIXTURES!$B$2:$B$23,0),0)=""),HLOOKUP(I$2-1,FIXTURES!$C$2:$NC$23,MATCH($C106,FIXTURES!$B$2:$B$23,0),0),IF(AND(HLOOKUP(I$2,FIXTURES!$C$2:$NC$23,MATCH($C106,FIXTURES!$B$2:$B$23,0),0)="",HLOOKUP(I$2+1,FIXTURES!$C$2:$NC$23,MATCH($C106,FIXTURES!$B$2:$B$23,0),0)=""),HLOOKUP(I$2+2,FIXTURES!$C$2:$NC$23,MATCH($C106,FIXTURES!$B$2:$B$23,0),0),IF(HLOOKUP(I$2+1,FIXTURES!$C$2:$NC$23,MATCH($C106,FIXTURES!$B$2:$B$23,0),0)="",HLOOKUP(I$2,FIXTURES!$C$2:$NC$23,MATCH($C106,FIXTURES!$B$2:$B$23,0),0),HLOOKUP(I$2+1,FIXTURES!$C$2:$NC$23,MATCH($C106,FIXTURES!$B$2:$B$23,0),0)))),IF(AND(HLOOKUP(I$2,FIXTURES!$C$2:$NC$23,MATCH($C106,FIXTURES!$B$2:$B$23,0),0)="",HLOOKUP(I$2+1,FIXTURES!$C$2:$NC$23,MATCH($C106,FIXTURES!$B$2:$B$23,0),0)=""),HLOOKUP(I$2+2,FIXTURES!$C$2:$NC$23,MATCH($C106,FIXTURES!$B$2:$B$23,0),0),IF(HLOOKUP(I$2+1,FIXTURES!$C$2:$NC$23,MATCH($C106,FIXTURES!$B$2:$B$23,0),0)="",HLOOKUP(I$2,FIXTURES!$C$2:$NC$23,MATCH($C106,FIXTURES!$B$2:$B$23,0),0),HLOOKUP(I$2+1,FIXTURES!$C$2:$NC$23,MATCH($C106,FIXTURES!$B$2:$B$23,0),0))))</f>
        <v>ful</v>
      </c>
      <c r="J106" s="70" t="str">
        <f>IF(J$1="SAT",IF(AND(HLOOKUP(J$2,FIXTURES!$C$2:$NC$23,MATCH($C106,FIXTURES!$B$2:$B$23,0),0)="",HLOOKUP(J$2+1,FIXTURES!$C$2:$NC$23,MATCH($C106,FIXTURES!$B$2:$B$23,0),0)="",HLOOKUP(J$2+2,FIXTURES!$C$2:$NC$23,MATCH($C106,FIXTURES!$B$2:$B$23,0),0)=""),HLOOKUP(J$2-1,FIXTURES!$C$2:$NC$23,MATCH($C106,FIXTURES!$B$2:$B$23,0),0),IF(AND(HLOOKUP(J$2,FIXTURES!$C$2:$NC$23,MATCH($C106,FIXTURES!$B$2:$B$23,0),0)="",HLOOKUP(J$2+1,FIXTURES!$C$2:$NC$23,MATCH($C106,FIXTURES!$B$2:$B$23,0),0)=""),HLOOKUP(J$2+2,FIXTURES!$C$2:$NC$23,MATCH($C106,FIXTURES!$B$2:$B$23,0),0),IF(HLOOKUP(J$2+1,FIXTURES!$C$2:$NC$23,MATCH($C106,FIXTURES!$B$2:$B$23,0),0)="",HLOOKUP(J$2,FIXTURES!$C$2:$NC$23,MATCH($C106,FIXTURES!$B$2:$B$23,0),0),HLOOKUP(J$2+1,FIXTURES!$C$2:$NC$23,MATCH($C106,FIXTURES!$B$2:$B$23,0),0)))),IF(AND(HLOOKUP(J$2,FIXTURES!$C$2:$NC$23,MATCH($C106,FIXTURES!$B$2:$B$23,0),0)="",HLOOKUP(J$2+1,FIXTURES!$C$2:$NC$23,MATCH($C106,FIXTURES!$B$2:$B$23,0),0)=""),HLOOKUP(J$2+2,FIXTURES!$C$2:$NC$23,MATCH($C106,FIXTURES!$B$2:$B$23,0),0),IF(HLOOKUP(J$2+1,FIXTURES!$C$2:$NC$23,MATCH($C106,FIXTURES!$B$2:$B$23,0),0)="",HLOOKUP(J$2,FIXTURES!$C$2:$NC$23,MATCH($C106,FIXTURES!$B$2:$B$23,0),0),HLOOKUP(J$2+1,FIXTURES!$C$2:$NC$23,MATCH($C106,FIXTURES!$B$2:$B$23,0),0))))</f>
        <v>Colchester Utd</v>
      </c>
      <c r="K106" s="70" t="str">
        <f>IF(K$1="SAT",IF(AND(HLOOKUP(K$2,FIXTURES!$C$2:$NC$23,MATCH($C106,FIXTURES!$B$2:$B$23,0),0)="",HLOOKUP(K$2+1,FIXTURES!$C$2:$NC$23,MATCH($C106,FIXTURES!$B$2:$B$23,0),0)="",HLOOKUP(K$2+2,FIXTURES!$C$2:$NC$23,MATCH($C106,FIXTURES!$B$2:$B$23,0),0)=""),HLOOKUP(K$2-1,FIXTURES!$C$2:$NC$23,MATCH($C106,FIXTURES!$B$2:$B$23,0),0),IF(AND(HLOOKUP(K$2,FIXTURES!$C$2:$NC$23,MATCH($C106,FIXTURES!$B$2:$B$23,0),0)="",HLOOKUP(K$2+1,FIXTURES!$C$2:$NC$23,MATCH($C106,FIXTURES!$B$2:$B$23,0),0)=""),HLOOKUP(K$2+2,FIXTURES!$C$2:$NC$23,MATCH($C106,FIXTURES!$B$2:$B$23,0),0),IF(HLOOKUP(K$2+1,FIXTURES!$C$2:$NC$23,MATCH($C106,FIXTURES!$B$2:$B$23,0),0)="",HLOOKUP(K$2,FIXTURES!$C$2:$NC$23,MATCH($C106,FIXTURES!$B$2:$B$23,0),0),HLOOKUP(K$2+1,FIXTURES!$C$2:$NC$23,MATCH($C106,FIXTURES!$B$2:$B$23,0),0)))),IF(AND(HLOOKUP(K$2,FIXTURES!$C$2:$NC$23,MATCH($C106,FIXTURES!$B$2:$B$23,0),0)="",HLOOKUP(K$2+1,FIXTURES!$C$2:$NC$23,MATCH($C106,FIXTURES!$B$2:$B$23,0),0)=""),HLOOKUP(K$2+2,FIXTURES!$C$2:$NC$23,MATCH($C106,FIXTURES!$B$2:$B$23,0),0),IF(HLOOKUP(K$2+1,FIXTURES!$C$2:$NC$23,MATCH($C106,FIXTURES!$B$2:$B$23,0),0)="",HLOOKUP(K$2,FIXTURES!$C$2:$NC$23,MATCH($C106,FIXTURES!$B$2:$B$23,0),0),HLOOKUP(K$2+1,FIXTURES!$C$2:$NC$23,MATCH($C106,FIXTURES!$B$2:$B$23,0),0))))</f>
        <v>EVE</v>
      </c>
      <c r="L106" s="70" t="str">
        <f>IF(L$1="SAT",IF(AND(HLOOKUP(L$2,FIXTURES!$C$2:$NC$23,MATCH($C106,FIXTURES!$B$2:$B$23,0),0)="",HLOOKUP(L$2+1,FIXTURES!$C$2:$NC$23,MATCH($C106,FIXTURES!$B$2:$B$23,0),0)="",HLOOKUP(L$2+2,FIXTURES!$C$2:$NC$23,MATCH($C106,FIXTURES!$B$2:$B$23,0),0)=""),HLOOKUP(L$2-1,FIXTURES!$C$2:$NC$23,MATCH($C106,FIXTURES!$B$2:$B$23,0),0),IF(AND(HLOOKUP(L$2,FIXTURES!$C$2:$NC$23,MATCH($C106,FIXTURES!$B$2:$B$23,0),0)="",HLOOKUP(L$2+1,FIXTURES!$C$2:$NC$23,MATCH($C106,FIXTURES!$B$2:$B$23,0),0)=""),HLOOKUP(L$2+2,FIXTURES!$C$2:$NC$23,MATCH($C106,FIXTURES!$B$2:$B$23,0),0),IF(HLOOKUP(L$2+1,FIXTURES!$C$2:$NC$23,MATCH($C106,FIXTURES!$B$2:$B$23,0),0)="",HLOOKUP(L$2,FIXTURES!$C$2:$NC$23,MATCH($C106,FIXTURES!$B$2:$B$23,0),0),HLOOKUP(L$2+1,FIXTURES!$C$2:$NC$23,MATCH($C106,FIXTURES!$B$2:$B$23,0),0)))),IF(AND(HLOOKUP(L$2,FIXTURES!$C$2:$NC$23,MATCH($C106,FIXTURES!$B$2:$B$23,0),0)="",HLOOKUP(L$2+1,FIXTURES!$C$2:$NC$23,MATCH($C106,FIXTURES!$B$2:$B$23,0),0)=""),HLOOKUP(L$2+2,FIXTURES!$C$2:$NC$23,MATCH($C106,FIXTURES!$B$2:$B$23,0),0),IF(HLOOKUP(L$2+1,FIXTURES!$C$2:$NC$23,MATCH($C106,FIXTURES!$B$2:$B$23,0),0)="",HLOOKUP(L$2,FIXTURES!$C$2:$NC$23,MATCH($C106,FIXTURES!$B$2:$B$23,0),0),HLOOKUP(L$2+1,FIXTURES!$C$2:$NC$23,MATCH($C106,FIXTURES!$B$2:$B$23,0),0))))</f>
        <v>cry</v>
      </c>
      <c r="M106" s="70" t="str">
        <f>IF(M$1="SAT",IF(AND(HLOOKUP(M$2,FIXTURES!$C$2:$NC$23,MATCH($C106,FIXTURES!$B$2:$B$23,0),0)="",HLOOKUP(M$2+1,FIXTURES!$C$2:$NC$23,MATCH($C106,FIXTURES!$B$2:$B$23,0),0)="",HLOOKUP(M$2+2,FIXTURES!$C$2:$NC$23,MATCH($C106,FIXTURES!$B$2:$B$23,0),0)=""),HLOOKUP(M$2-1,FIXTURES!$C$2:$NC$23,MATCH($C106,FIXTURES!$B$2:$B$23,0),0),IF(AND(HLOOKUP(M$2,FIXTURES!$C$2:$NC$23,MATCH($C106,FIXTURES!$B$2:$B$23,0),0)="",HLOOKUP(M$2+1,FIXTURES!$C$2:$NC$23,MATCH($C106,FIXTURES!$B$2:$B$23,0),0)=""),HLOOKUP(M$2+2,FIXTURES!$C$2:$NC$23,MATCH($C106,FIXTURES!$B$2:$B$23,0),0),IF(HLOOKUP(M$2+1,FIXTURES!$C$2:$NC$23,MATCH($C106,FIXTURES!$B$2:$B$23,0),0)="",HLOOKUP(M$2,FIXTURES!$C$2:$NC$23,MATCH($C106,FIXTURES!$B$2:$B$23,0),0),HLOOKUP(M$2+1,FIXTURES!$C$2:$NC$23,MATCH($C106,FIXTURES!$B$2:$B$23,0),0)))),IF(AND(HLOOKUP(M$2,FIXTURES!$C$2:$NC$23,MATCH($C106,FIXTURES!$B$2:$B$23,0),0)="",HLOOKUP(M$2+1,FIXTURES!$C$2:$NC$23,MATCH($C106,FIXTURES!$B$2:$B$23,0),0)=""),HLOOKUP(M$2+2,FIXTURES!$C$2:$NC$23,MATCH($C106,FIXTURES!$B$2:$B$23,0),0),IF(HLOOKUP(M$2+1,FIXTURES!$C$2:$NC$23,MATCH($C106,FIXTURES!$B$2:$B$23,0),0)="",HLOOKUP(M$2,FIXTURES!$C$2:$NC$23,MATCH($C106,FIXTURES!$B$2:$B$23,0),0),HLOOKUP(M$2+1,FIXTURES!$C$2:$NC$23,MATCH($C106,FIXTURES!$B$2:$B$23,0),0))))</f>
        <v>LEE</v>
      </c>
      <c r="N106" s="70" t="str">
        <f>IF(N$1="SAT",IF(AND(HLOOKUP(N$2,FIXTURES!$C$2:$NC$23,MATCH($C106,FIXTURES!$B$2:$B$23,0),0)="",HLOOKUP(N$2+1,FIXTURES!$C$2:$NC$23,MATCH($C106,FIXTURES!$B$2:$B$23,0),0)="",HLOOKUP(N$2+2,FIXTURES!$C$2:$NC$23,MATCH($C106,FIXTURES!$B$2:$B$23,0),0)=""),HLOOKUP(N$2-1,FIXTURES!$C$2:$NC$23,MATCH($C106,FIXTURES!$B$2:$B$23,0),0),IF(AND(HLOOKUP(N$2,FIXTURES!$C$2:$NC$23,MATCH($C106,FIXTURES!$B$2:$B$23,0),0)="",HLOOKUP(N$2+1,FIXTURES!$C$2:$NC$23,MATCH($C106,FIXTURES!$B$2:$B$23,0),0)=""),HLOOKUP(N$2+2,FIXTURES!$C$2:$NC$23,MATCH($C106,FIXTURES!$B$2:$B$23,0),0),IF(HLOOKUP(N$2+1,FIXTURES!$C$2:$NC$23,MATCH($C106,FIXTURES!$B$2:$B$23,0),0)="",HLOOKUP(N$2,FIXTURES!$C$2:$NC$23,MATCH($C106,FIXTURES!$B$2:$B$23,0),0),HLOOKUP(N$2+1,FIXTURES!$C$2:$NC$23,MATCH($C106,FIXTURES!$B$2:$B$23,0),0)))),IF(AND(HLOOKUP(N$2,FIXTURES!$C$2:$NC$23,MATCH($C106,FIXTURES!$B$2:$B$23,0),0)="",HLOOKUP(N$2+1,FIXTURES!$C$2:$NC$23,MATCH($C106,FIXTURES!$B$2:$B$23,0),0)=""),HLOOKUP(N$2+2,FIXTURES!$C$2:$NC$23,MATCH($C106,FIXTURES!$B$2:$B$23,0),0),IF(HLOOKUP(N$2+1,FIXTURES!$C$2:$NC$23,MATCH($C106,FIXTURES!$B$2:$B$23,0),0)="",HLOOKUP(N$2,FIXTURES!$C$2:$NC$23,MATCH($C106,FIXTURES!$B$2:$B$23,0),0),HLOOKUP(N$2+1,FIXTURES!$C$2:$NC$23,MATCH($C106,FIXTURES!$B$2:$B$23,0),0))))</f>
        <v/>
      </c>
      <c r="O106" s="70" t="str">
        <f>IF(O$1="SAT",IF(AND(HLOOKUP(O$2,FIXTURES!$C$2:$NC$23,MATCH($C106,FIXTURES!$B$2:$B$23,0),0)="",HLOOKUP(O$2+1,FIXTURES!$C$2:$NC$23,MATCH($C106,FIXTURES!$B$2:$B$23,0),0)="",HLOOKUP(O$2+2,FIXTURES!$C$2:$NC$23,MATCH($C106,FIXTURES!$B$2:$B$23,0),0)=""),HLOOKUP(O$2-1,FIXTURES!$C$2:$NC$23,MATCH($C106,FIXTURES!$B$2:$B$23,0),0),IF(AND(HLOOKUP(O$2,FIXTURES!$C$2:$NC$23,MATCH($C106,FIXTURES!$B$2:$B$23,0),0)="",HLOOKUP(O$2+1,FIXTURES!$C$2:$NC$23,MATCH($C106,FIXTURES!$B$2:$B$23,0),0)=""),HLOOKUP(O$2+2,FIXTURES!$C$2:$NC$23,MATCH($C106,FIXTURES!$B$2:$B$23,0),0),IF(HLOOKUP(O$2+1,FIXTURES!$C$2:$NC$23,MATCH($C106,FIXTURES!$B$2:$B$23,0),0)="",HLOOKUP(O$2,FIXTURES!$C$2:$NC$23,MATCH($C106,FIXTURES!$B$2:$B$23,0),0),HLOOKUP(O$2+1,FIXTURES!$C$2:$NC$23,MATCH($C106,FIXTURES!$B$2:$B$23,0),0)))),IF(AND(HLOOKUP(O$2,FIXTURES!$C$2:$NC$23,MATCH($C106,FIXTURES!$B$2:$B$23,0),0)="",HLOOKUP(O$2+1,FIXTURES!$C$2:$NC$23,MATCH($C106,FIXTURES!$B$2:$B$23,0),0)=""),HLOOKUP(O$2+2,FIXTURES!$C$2:$NC$23,MATCH($C106,FIXTURES!$B$2:$B$23,0),0),IF(HLOOKUP(O$2+1,FIXTURES!$C$2:$NC$23,MATCH($C106,FIXTURES!$B$2:$B$23,0),0)="",HLOOKUP(O$2,FIXTURES!$C$2:$NC$23,MATCH($C106,FIXTURES!$B$2:$B$23,0),0),HLOOKUP(O$2+1,FIXTURES!$C$2:$NC$23,MATCH($C106,FIXTURES!$B$2:$B$23,0),0))))</f>
        <v/>
      </c>
      <c r="P106" s="70" t="str">
        <f>IF(P$1="SAT",IF(AND(HLOOKUP(P$2,FIXTURES!$C$2:$NC$23,MATCH($C106,FIXTURES!$B$2:$B$23,0),0)="",HLOOKUP(P$2+1,FIXTURES!$C$2:$NC$23,MATCH($C106,FIXTURES!$B$2:$B$23,0),0)="",HLOOKUP(P$2+2,FIXTURES!$C$2:$NC$23,MATCH($C106,FIXTURES!$B$2:$B$23,0),0)=""),HLOOKUP(P$2-1,FIXTURES!$C$2:$NC$23,MATCH($C106,FIXTURES!$B$2:$B$23,0),0),IF(AND(HLOOKUP(P$2,FIXTURES!$C$2:$NC$23,MATCH($C106,FIXTURES!$B$2:$B$23,0),0)="",HLOOKUP(P$2+1,FIXTURES!$C$2:$NC$23,MATCH($C106,FIXTURES!$B$2:$B$23,0),0)=""),HLOOKUP(P$2+2,FIXTURES!$C$2:$NC$23,MATCH($C106,FIXTURES!$B$2:$B$23,0),0),IF(HLOOKUP(P$2+1,FIXTURES!$C$2:$NC$23,MATCH($C106,FIXTURES!$B$2:$B$23,0),0)="",HLOOKUP(P$2,FIXTURES!$C$2:$NC$23,MATCH($C106,FIXTURES!$B$2:$B$23,0),0),HLOOKUP(P$2+1,FIXTURES!$C$2:$NC$23,MATCH($C106,FIXTURES!$B$2:$B$23,0),0)))),IF(AND(HLOOKUP(P$2,FIXTURES!$C$2:$NC$23,MATCH($C106,FIXTURES!$B$2:$B$23,0),0)="",HLOOKUP(P$2+1,FIXTURES!$C$2:$NC$23,MATCH($C106,FIXTURES!$B$2:$B$23,0),0)=""),HLOOKUP(P$2+2,FIXTURES!$C$2:$NC$23,MATCH($C106,FIXTURES!$B$2:$B$23,0),0),IF(HLOOKUP(P$2+1,FIXTURES!$C$2:$NC$23,MATCH($C106,FIXTURES!$B$2:$B$23,0),0)="",HLOOKUP(P$2,FIXTURES!$C$2:$NC$23,MATCH($C106,FIXTURES!$B$2:$B$23,0),0),HLOOKUP(P$2+1,FIXTURES!$C$2:$NC$23,MATCH($C106,FIXTURES!$B$2:$B$23,0),0))))</f>
        <v/>
      </c>
      <c r="Q106" s="70" t="str">
        <f>IF(Q$1="SAT",IF(AND(HLOOKUP(Q$2,FIXTURES!$C$2:$NC$23,MATCH($C106,FIXTURES!$B$2:$B$23,0),0)="",HLOOKUP(Q$2+1,FIXTURES!$C$2:$NC$23,MATCH($C106,FIXTURES!$B$2:$B$23,0),0)="",HLOOKUP(Q$2+2,FIXTURES!$C$2:$NC$23,MATCH($C106,FIXTURES!$B$2:$B$23,0),0)=""),HLOOKUP(Q$2-1,FIXTURES!$C$2:$NC$23,MATCH($C106,FIXTURES!$B$2:$B$23,0),0),IF(AND(HLOOKUP(Q$2,FIXTURES!$C$2:$NC$23,MATCH($C106,FIXTURES!$B$2:$B$23,0),0)="",HLOOKUP(Q$2+1,FIXTURES!$C$2:$NC$23,MATCH($C106,FIXTURES!$B$2:$B$23,0),0)=""),HLOOKUP(Q$2+2,FIXTURES!$C$2:$NC$23,MATCH($C106,FIXTURES!$B$2:$B$23,0),0),IF(HLOOKUP(Q$2+1,FIXTURES!$C$2:$NC$23,MATCH($C106,FIXTURES!$B$2:$B$23,0),0)="",HLOOKUP(Q$2,FIXTURES!$C$2:$NC$23,MATCH($C106,FIXTURES!$B$2:$B$23,0),0),HLOOKUP(Q$2+1,FIXTURES!$C$2:$NC$23,MATCH($C106,FIXTURES!$B$2:$B$23,0),0)))),IF(AND(HLOOKUP(Q$2,FIXTURES!$C$2:$NC$23,MATCH($C106,FIXTURES!$B$2:$B$23,0),0)="",HLOOKUP(Q$2+1,FIXTURES!$C$2:$NC$23,MATCH($C106,FIXTURES!$B$2:$B$23,0),0)=""),HLOOKUP(Q$2+2,FIXTURES!$C$2:$NC$23,MATCH($C106,FIXTURES!$B$2:$B$23,0),0),IF(HLOOKUP(Q$2+1,FIXTURES!$C$2:$NC$23,MATCH($C106,FIXTURES!$B$2:$B$23,0),0)="",HLOOKUP(Q$2,FIXTURES!$C$2:$NC$23,MATCH($C106,FIXTURES!$B$2:$B$23,0),0),HLOOKUP(Q$2+1,FIXTURES!$C$2:$NC$23,MATCH($C106,FIXTURES!$B$2:$B$23,0),0))))</f>
        <v>ARS</v>
      </c>
      <c r="R106" s="70" t="str">
        <f>IF(R$1="SAT",IF(AND(HLOOKUP(R$2,FIXTURES!$C$2:$NC$23,MATCH($C106,FIXTURES!$B$2:$B$23,0),0)="",HLOOKUP(R$2+1,FIXTURES!$C$2:$NC$23,MATCH($C106,FIXTURES!$B$2:$B$23,0),0)="",HLOOKUP(R$2+2,FIXTURES!$C$2:$NC$23,MATCH($C106,FIXTURES!$B$2:$B$23,0),0)=""),HLOOKUP(R$2-1,FIXTURES!$C$2:$NC$23,MATCH($C106,FIXTURES!$B$2:$B$23,0),0),IF(AND(HLOOKUP(R$2,FIXTURES!$C$2:$NC$23,MATCH($C106,FIXTURES!$B$2:$B$23,0),0)="",HLOOKUP(R$2+1,FIXTURES!$C$2:$NC$23,MATCH($C106,FIXTURES!$B$2:$B$23,0),0)=""),HLOOKUP(R$2+2,FIXTURES!$C$2:$NC$23,MATCH($C106,FIXTURES!$B$2:$B$23,0),0),IF(HLOOKUP(R$2+1,FIXTURES!$C$2:$NC$23,MATCH($C106,FIXTURES!$B$2:$B$23,0),0)="",HLOOKUP(R$2,FIXTURES!$C$2:$NC$23,MATCH($C106,FIXTURES!$B$2:$B$23,0),0),HLOOKUP(R$2+1,FIXTURES!$C$2:$NC$23,MATCH($C106,FIXTURES!$B$2:$B$23,0),0)))),IF(AND(HLOOKUP(R$2,FIXTURES!$C$2:$NC$23,MATCH($C106,FIXTURES!$B$2:$B$23,0),0)="",HLOOKUP(R$2+1,FIXTURES!$C$2:$NC$23,MATCH($C106,FIXTURES!$B$2:$B$23,0),0)=""),HLOOKUP(R$2+2,FIXTURES!$C$2:$NC$23,MATCH($C106,FIXTURES!$B$2:$B$23,0),0),IF(HLOOKUP(R$2+1,FIXTURES!$C$2:$NC$23,MATCH($C106,FIXTURES!$B$2:$B$23,0),0)="",HLOOKUP(R$2,FIXTURES!$C$2:$NC$23,MATCH($C106,FIXTURES!$B$2:$B$23,0),0),HLOOKUP(R$2+1,FIXTURES!$C$2:$NC$23,MATCH($C106,FIXTURES!$B$2:$B$23,0),0))))</f>
        <v/>
      </c>
      <c r="S106" s="70" t="str">
        <f>IF(S$1="SAT",IF(AND(HLOOKUP(S$2,FIXTURES!$C$2:$NC$23,MATCH($C106,FIXTURES!$B$2:$B$23,0),0)="",HLOOKUP(S$2+1,FIXTURES!$C$2:$NC$23,MATCH($C106,FIXTURES!$B$2:$B$23,0),0)="",HLOOKUP(S$2+2,FIXTURES!$C$2:$NC$23,MATCH($C106,FIXTURES!$B$2:$B$23,0),0)=""),HLOOKUP(S$2-1,FIXTURES!$C$2:$NC$23,MATCH($C106,FIXTURES!$B$2:$B$23,0),0),IF(AND(HLOOKUP(S$2,FIXTURES!$C$2:$NC$23,MATCH($C106,FIXTURES!$B$2:$B$23,0),0)="",HLOOKUP(S$2+1,FIXTURES!$C$2:$NC$23,MATCH($C106,FIXTURES!$B$2:$B$23,0),0)=""),HLOOKUP(S$2+2,FIXTURES!$C$2:$NC$23,MATCH($C106,FIXTURES!$B$2:$B$23,0),0),IF(HLOOKUP(S$2+1,FIXTURES!$C$2:$NC$23,MATCH($C106,FIXTURES!$B$2:$B$23,0),0)="",HLOOKUP(S$2,FIXTURES!$C$2:$NC$23,MATCH($C106,FIXTURES!$B$2:$B$23,0),0),HLOOKUP(S$2+1,FIXTURES!$C$2:$NC$23,MATCH($C106,FIXTURES!$B$2:$B$23,0),0)))),IF(AND(HLOOKUP(S$2,FIXTURES!$C$2:$NC$23,MATCH($C106,FIXTURES!$B$2:$B$23,0),0)="",HLOOKUP(S$2+1,FIXTURES!$C$2:$NC$23,MATCH($C106,FIXTURES!$B$2:$B$23,0),0)=""),HLOOKUP(S$2+2,FIXTURES!$C$2:$NC$23,MATCH($C106,FIXTURES!$B$2:$B$23,0),0),IF(HLOOKUP(S$2+1,FIXTURES!$C$2:$NC$23,MATCH($C106,FIXTURES!$B$2:$B$23,0),0)="",HLOOKUP(S$2,FIXTURES!$C$2:$NC$23,MATCH($C106,FIXTURES!$B$2:$B$23,0),0),HLOOKUP(S$2+1,FIXTURES!$C$2:$NC$23,MATCH($C106,FIXTURES!$B$2:$B$23,0),0))))</f>
        <v/>
      </c>
      <c r="T106" s="70" t="str">
        <f>IF(T$1="SAT",IF(AND(HLOOKUP(T$2,FIXTURES!$C$2:$NC$23,MATCH($C106,FIXTURES!$B$2:$B$23,0),0)="",HLOOKUP(T$2+1,FIXTURES!$C$2:$NC$23,MATCH($C106,FIXTURES!$B$2:$B$23,0),0)="",HLOOKUP(T$2+2,FIXTURES!$C$2:$NC$23,MATCH($C106,FIXTURES!$B$2:$B$23,0),0)=""),HLOOKUP(T$2-1,FIXTURES!$C$2:$NC$23,MATCH($C106,FIXTURES!$B$2:$B$23,0),0),IF(AND(HLOOKUP(T$2,FIXTURES!$C$2:$NC$23,MATCH($C106,FIXTURES!$B$2:$B$23,0),0)="",HLOOKUP(T$2+1,FIXTURES!$C$2:$NC$23,MATCH($C106,FIXTURES!$B$2:$B$23,0),0)=""),HLOOKUP(T$2+2,FIXTURES!$C$2:$NC$23,MATCH($C106,FIXTURES!$B$2:$B$23,0),0),IF(HLOOKUP(T$2+1,FIXTURES!$C$2:$NC$23,MATCH($C106,FIXTURES!$B$2:$B$23,0),0)="",HLOOKUP(T$2,FIXTURES!$C$2:$NC$23,MATCH($C106,FIXTURES!$B$2:$B$23,0),0),HLOOKUP(T$2+1,FIXTURES!$C$2:$NC$23,MATCH($C106,FIXTURES!$B$2:$B$23,0),0)))),IF(AND(HLOOKUP(T$2,FIXTURES!$C$2:$NC$23,MATCH($C106,FIXTURES!$B$2:$B$23,0),0)="",HLOOKUP(T$2+1,FIXTURES!$C$2:$NC$23,MATCH($C106,FIXTURES!$B$2:$B$23,0),0)=""),HLOOKUP(T$2+2,FIXTURES!$C$2:$NC$23,MATCH($C106,FIXTURES!$B$2:$B$23,0),0),IF(HLOOKUP(T$2+1,FIXTURES!$C$2:$NC$23,MATCH($C106,FIXTURES!$B$2:$B$23,0),0)="",HLOOKUP(T$2,FIXTURES!$C$2:$NC$23,MATCH($C106,FIXTURES!$B$2:$B$23,0),0),HLOOKUP(T$2+1,FIXTURES!$C$2:$NC$23,MATCH($C106,FIXTURES!$B$2:$B$23,0),0))))</f>
        <v/>
      </c>
      <c r="U106" s="70" t="str">
        <f>IF(U$1="SAT",IF(AND(HLOOKUP(U$2,FIXTURES!$C$2:$NC$23,MATCH($C106,FIXTURES!$B$2:$B$23,0),0)="",HLOOKUP(U$2+1,FIXTURES!$C$2:$NC$23,MATCH($C106,FIXTURES!$B$2:$B$23,0),0)="",HLOOKUP(U$2+2,FIXTURES!$C$2:$NC$23,MATCH($C106,FIXTURES!$B$2:$B$23,0),0)=""),HLOOKUP(U$2-1,FIXTURES!$C$2:$NC$23,MATCH($C106,FIXTURES!$B$2:$B$23,0),0),IF(AND(HLOOKUP(U$2,FIXTURES!$C$2:$NC$23,MATCH($C106,FIXTURES!$B$2:$B$23,0),0)="",HLOOKUP(U$2+1,FIXTURES!$C$2:$NC$23,MATCH($C106,FIXTURES!$B$2:$B$23,0),0)=""),HLOOKUP(U$2+2,FIXTURES!$C$2:$NC$23,MATCH($C106,FIXTURES!$B$2:$B$23,0),0),IF(HLOOKUP(U$2+1,FIXTURES!$C$2:$NC$23,MATCH($C106,FIXTURES!$B$2:$B$23,0),0)="",HLOOKUP(U$2,FIXTURES!$C$2:$NC$23,MATCH($C106,FIXTURES!$B$2:$B$23,0),0),HLOOKUP(U$2+1,FIXTURES!$C$2:$NC$23,MATCH($C106,FIXTURES!$B$2:$B$23,0),0)))),IF(AND(HLOOKUP(U$2,FIXTURES!$C$2:$NC$23,MATCH($C106,FIXTURES!$B$2:$B$23,0),0)="",HLOOKUP(U$2+1,FIXTURES!$C$2:$NC$23,MATCH($C106,FIXTURES!$B$2:$B$23,0),0)=""),HLOOKUP(U$2+2,FIXTURES!$C$2:$NC$23,MATCH($C106,FIXTURES!$B$2:$B$23,0),0),IF(HLOOKUP(U$2+1,FIXTURES!$C$2:$NC$23,MATCH($C106,FIXTURES!$B$2:$B$23,0),0)="",HLOOKUP(U$2,FIXTURES!$C$2:$NC$23,MATCH($C106,FIXTURES!$B$2:$B$23,0),0),HLOOKUP(U$2+1,FIXTURES!$C$2:$NC$23,MATCH($C106,FIXTURES!$B$2:$B$23,0),0))))</f>
        <v>bou</v>
      </c>
      <c r="V106" s="70" t="str">
        <f>IF(V$1="SAT",IF(AND(HLOOKUP(V$2,FIXTURES!$C$2:$NC$23,MATCH($C106,FIXTURES!$B$2:$B$23,0),0)="",HLOOKUP(V$2+1,FIXTURES!$C$2:$NC$23,MATCH($C106,FIXTURES!$B$2:$B$23,0),0)="",HLOOKUP(V$2+2,FIXTURES!$C$2:$NC$23,MATCH($C106,FIXTURES!$B$2:$B$23,0),0)=""),HLOOKUP(V$2-1,FIXTURES!$C$2:$NC$23,MATCH($C106,FIXTURES!$B$2:$B$23,0),0),IF(AND(HLOOKUP(V$2,FIXTURES!$C$2:$NC$23,MATCH($C106,FIXTURES!$B$2:$B$23,0),0)="",HLOOKUP(V$2+1,FIXTURES!$C$2:$NC$23,MATCH($C106,FIXTURES!$B$2:$B$23,0),0)=""),HLOOKUP(V$2+2,FIXTURES!$C$2:$NC$23,MATCH($C106,FIXTURES!$B$2:$B$23,0),0),IF(HLOOKUP(V$2+1,FIXTURES!$C$2:$NC$23,MATCH($C106,FIXTURES!$B$2:$B$23,0),0)="",HLOOKUP(V$2,FIXTURES!$C$2:$NC$23,MATCH($C106,FIXTURES!$B$2:$B$23,0),0),HLOOKUP(V$2+1,FIXTURES!$C$2:$NC$23,MATCH($C106,FIXTURES!$B$2:$B$23,0),0)))),IF(AND(HLOOKUP(V$2,FIXTURES!$C$2:$NC$23,MATCH($C106,FIXTURES!$B$2:$B$23,0),0)="",HLOOKUP(V$2+1,FIXTURES!$C$2:$NC$23,MATCH($C106,FIXTURES!$B$2:$B$23,0),0)=""),HLOOKUP(V$2+2,FIXTURES!$C$2:$NC$23,MATCH($C106,FIXTURES!$B$2:$B$23,0),0),IF(HLOOKUP(V$2+1,FIXTURES!$C$2:$NC$23,MATCH($C106,FIXTURES!$B$2:$B$23,0),0)="",HLOOKUP(V$2,FIXTURES!$C$2:$NC$23,MATCH($C106,FIXTURES!$B$2:$B$23,0),0),HLOOKUP(V$2+1,FIXTURES!$C$2:$NC$23,MATCH($C106,FIXTURES!$B$2:$B$23,0),0))))</f>
        <v/>
      </c>
      <c r="W106" s="70" t="str">
        <f>IF(W$1="SAT",IF(AND(HLOOKUP(W$2,FIXTURES!$C$2:$NC$23,MATCH($C106,FIXTURES!$B$2:$B$23,0),0)="",HLOOKUP(W$2+1,FIXTURES!$C$2:$NC$23,MATCH($C106,FIXTURES!$B$2:$B$23,0),0)="",HLOOKUP(W$2+2,FIXTURES!$C$2:$NC$23,MATCH($C106,FIXTURES!$B$2:$B$23,0),0)=""),HLOOKUP(W$2-1,FIXTURES!$C$2:$NC$23,MATCH($C106,FIXTURES!$B$2:$B$23,0),0),IF(AND(HLOOKUP(W$2,FIXTURES!$C$2:$NC$23,MATCH($C106,FIXTURES!$B$2:$B$23,0),0)="",HLOOKUP(W$2+1,FIXTURES!$C$2:$NC$23,MATCH($C106,FIXTURES!$B$2:$B$23,0),0)=""),HLOOKUP(W$2+2,FIXTURES!$C$2:$NC$23,MATCH($C106,FIXTURES!$B$2:$B$23,0),0),IF(HLOOKUP(W$2+1,FIXTURES!$C$2:$NC$23,MATCH($C106,FIXTURES!$B$2:$B$23,0),0)="",HLOOKUP(W$2,FIXTURES!$C$2:$NC$23,MATCH($C106,FIXTURES!$B$2:$B$23,0),0),HLOOKUP(W$2+1,FIXTURES!$C$2:$NC$23,MATCH($C106,FIXTURES!$B$2:$B$23,0),0)))),IF(AND(HLOOKUP(W$2,FIXTURES!$C$2:$NC$23,MATCH($C106,FIXTURES!$B$2:$B$23,0),0)="",HLOOKUP(W$2+1,FIXTURES!$C$2:$NC$23,MATCH($C106,FIXTURES!$B$2:$B$23,0),0)=""),HLOOKUP(W$2+2,FIXTURES!$C$2:$NC$23,MATCH($C106,FIXTURES!$B$2:$B$23,0),0),IF(HLOOKUP(W$2+1,FIXTURES!$C$2:$NC$23,MATCH($C106,FIXTURES!$B$2:$B$23,0),0)="",HLOOKUP(W$2,FIXTURES!$C$2:$NC$23,MATCH($C106,FIXTURES!$B$2:$B$23,0),0),HLOOKUP(W$2+1,FIXTURES!$C$2:$NC$23,MATCH($C106,FIXTURES!$B$2:$B$23,0),0))))</f>
        <v>new</v>
      </c>
      <c r="X106" s="70" t="str">
        <f>IF(X$1="SAT",IF(AND(HLOOKUP(X$2,FIXTURES!$C$2:$NC$23,MATCH($C106,FIXTURES!$B$2:$B$23,0),0)="",HLOOKUP(X$2+1,FIXTURES!$C$2:$NC$23,MATCH($C106,FIXTURES!$B$2:$B$23,0),0)="",HLOOKUP(X$2+2,FIXTURES!$C$2:$NC$23,MATCH($C106,FIXTURES!$B$2:$B$23,0),0)=""),HLOOKUP(X$2-1,FIXTURES!$C$2:$NC$23,MATCH($C106,FIXTURES!$B$2:$B$23,0),0),IF(AND(HLOOKUP(X$2,FIXTURES!$C$2:$NC$23,MATCH($C106,FIXTURES!$B$2:$B$23,0),0)="",HLOOKUP(X$2+1,FIXTURES!$C$2:$NC$23,MATCH($C106,FIXTURES!$B$2:$B$23,0),0)=""),HLOOKUP(X$2+2,FIXTURES!$C$2:$NC$23,MATCH($C106,FIXTURES!$B$2:$B$23,0),0),IF(HLOOKUP(X$2+1,FIXTURES!$C$2:$NC$23,MATCH($C106,FIXTURES!$B$2:$B$23,0),0)="",HLOOKUP(X$2,FIXTURES!$C$2:$NC$23,MATCH($C106,FIXTURES!$B$2:$B$23,0),0),HLOOKUP(X$2+1,FIXTURES!$C$2:$NC$23,MATCH($C106,FIXTURES!$B$2:$B$23,0),0)))),IF(AND(HLOOKUP(X$2,FIXTURES!$C$2:$NC$23,MATCH($C106,FIXTURES!$B$2:$B$23,0),0)="",HLOOKUP(X$2+1,FIXTURES!$C$2:$NC$23,MATCH($C106,FIXTURES!$B$2:$B$23,0),0)=""),HLOOKUP(X$2+2,FIXTURES!$C$2:$NC$23,MATCH($C106,FIXTURES!$B$2:$B$23,0),0),IF(HLOOKUP(X$2+1,FIXTURES!$C$2:$NC$23,MATCH($C106,FIXTURES!$B$2:$B$23,0),0)="",HLOOKUP(X$2,FIXTURES!$C$2:$NC$23,MATCH($C106,FIXTURES!$B$2:$B$23,0),0),HLOOKUP(X$2+1,FIXTURES!$C$2:$NC$23,MATCH($C106,FIXTURES!$B$2:$B$23,0),0))))</f>
        <v/>
      </c>
      <c r="Y106" s="70" t="str">
        <f>IF(Y$1="SAT",IF(AND(HLOOKUP(Y$2,FIXTURES!$C$2:$NC$23,MATCH($C106,FIXTURES!$B$2:$B$23,0),0)="",HLOOKUP(Y$2+1,FIXTURES!$C$2:$NC$23,MATCH($C106,FIXTURES!$B$2:$B$23,0),0)="",HLOOKUP(Y$2+2,FIXTURES!$C$2:$NC$23,MATCH($C106,FIXTURES!$B$2:$B$23,0),0)=""),HLOOKUP(Y$2-1,FIXTURES!$C$2:$NC$23,MATCH($C106,FIXTURES!$B$2:$B$23,0),0),IF(AND(HLOOKUP(Y$2,FIXTURES!$C$2:$NC$23,MATCH($C106,FIXTURES!$B$2:$B$23,0),0)="",HLOOKUP(Y$2+1,FIXTURES!$C$2:$NC$23,MATCH($C106,FIXTURES!$B$2:$B$23,0),0)=""),HLOOKUP(Y$2+2,FIXTURES!$C$2:$NC$23,MATCH($C106,FIXTURES!$B$2:$B$23,0),0),IF(HLOOKUP(Y$2+1,FIXTURES!$C$2:$NC$23,MATCH($C106,FIXTURES!$B$2:$B$23,0),0)="",HLOOKUP(Y$2,FIXTURES!$C$2:$NC$23,MATCH($C106,FIXTURES!$B$2:$B$23,0),0),HLOOKUP(Y$2+1,FIXTURES!$C$2:$NC$23,MATCH($C106,FIXTURES!$B$2:$B$23,0),0)))),IF(AND(HLOOKUP(Y$2,FIXTURES!$C$2:$NC$23,MATCH($C106,FIXTURES!$B$2:$B$23,0),0)="",HLOOKUP(Y$2+1,FIXTURES!$C$2:$NC$23,MATCH($C106,FIXTURES!$B$2:$B$23,0),0)=""),HLOOKUP(Y$2+2,FIXTURES!$C$2:$NC$23,MATCH($C106,FIXTURES!$B$2:$B$23,0),0),IF(HLOOKUP(Y$2+1,FIXTURES!$C$2:$NC$23,MATCH($C106,FIXTURES!$B$2:$B$23,0),0)="",HLOOKUP(Y$2,FIXTURES!$C$2:$NC$23,MATCH($C106,FIXTURES!$B$2:$B$23,0),0),HLOOKUP(Y$2+1,FIXTURES!$C$2:$NC$23,MATCH($C106,FIXTURES!$B$2:$B$23,0),0))))</f>
        <v>BHA</v>
      </c>
      <c r="Z106" s="70" t="str">
        <f>IF(Z$1="SAT",IF(AND(HLOOKUP(Z$2,FIXTURES!$C$2:$NC$23,MATCH($C106,FIXTURES!$B$2:$B$23,0),0)="",HLOOKUP(Z$2+1,FIXTURES!$C$2:$NC$23,MATCH($C106,FIXTURES!$B$2:$B$23,0),0)="",HLOOKUP(Z$2+2,FIXTURES!$C$2:$NC$23,MATCH($C106,FIXTURES!$B$2:$B$23,0),0)=""),HLOOKUP(Z$2-1,FIXTURES!$C$2:$NC$23,MATCH($C106,FIXTURES!$B$2:$B$23,0),0),IF(AND(HLOOKUP(Z$2,FIXTURES!$C$2:$NC$23,MATCH($C106,FIXTURES!$B$2:$B$23,0),0)="",HLOOKUP(Z$2+1,FIXTURES!$C$2:$NC$23,MATCH($C106,FIXTURES!$B$2:$B$23,0),0)=""),HLOOKUP(Z$2+2,FIXTURES!$C$2:$NC$23,MATCH($C106,FIXTURES!$B$2:$B$23,0),0),IF(HLOOKUP(Z$2+1,FIXTURES!$C$2:$NC$23,MATCH($C106,FIXTURES!$B$2:$B$23,0),0)="",HLOOKUP(Z$2,FIXTURES!$C$2:$NC$23,MATCH($C106,FIXTURES!$B$2:$B$23,0),0),HLOOKUP(Z$2+1,FIXTURES!$C$2:$NC$23,MATCH($C106,FIXTURES!$B$2:$B$23,0),0)))),IF(AND(HLOOKUP(Z$2,FIXTURES!$C$2:$NC$23,MATCH($C106,FIXTURES!$B$2:$B$23,0),0)="",HLOOKUP(Z$2+1,FIXTURES!$C$2:$NC$23,MATCH($C106,FIXTURES!$B$2:$B$23,0),0)=""),HLOOKUP(Z$2+2,FIXTURES!$C$2:$NC$23,MATCH($C106,FIXTURES!$B$2:$B$23,0),0),IF(HLOOKUP(Z$2+1,FIXTURES!$C$2:$NC$23,MATCH($C106,FIXTURES!$B$2:$B$23,0),0)="",HLOOKUP(Z$2,FIXTURES!$C$2:$NC$23,MATCH($C106,FIXTURES!$B$2:$B$23,0),0),HLOOKUP(Z$2+1,FIXTURES!$C$2:$NC$23,MATCH($C106,FIXTURES!$B$2:$B$23,0),0))))</f>
        <v>CHE</v>
      </c>
      <c r="AA106" s="70" t="str">
        <f>IF(AA$1="SAT",IF(AND(HLOOKUP(AA$2,FIXTURES!$C$2:$NC$23,MATCH($C106,FIXTURES!$B$2:$B$23,0),0)="",HLOOKUP(AA$2+1,FIXTURES!$C$2:$NC$23,MATCH($C106,FIXTURES!$B$2:$B$23,0),0)="",HLOOKUP(AA$2+2,FIXTURES!$C$2:$NC$23,MATCH($C106,FIXTURES!$B$2:$B$23,0),0)=""),HLOOKUP(AA$2-1,FIXTURES!$C$2:$NC$23,MATCH($C106,FIXTURES!$B$2:$B$23,0),0),IF(AND(HLOOKUP(AA$2,FIXTURES!$C$2:$NC$23,MATCH($C106,FIXTURES!$B$2:$B$23,0),0)="",HLOOKUP(AA$2+1,FIXTURES!$C$2:$NC$23,MATCH($C106,FIXTURES!$B$2:$B$23,0),0)=""),HLOOKUP(AA$2+2,FIXTURES!$C$2:$NC$23,MATCH($C106,FIXTURES!$B$2:$B$23,0),0),IF(HLOOKUP(AA$2+1,FIXTURES!$C$2:$NC$23,MATCH($C106,FIXTURES!$B$2:$B$23,0),0)="",HLOOKUP(AA$2,FIXTURES!$C$2:$NC$23,MATCH($C106,FIXTURES!$B$2:$B$23,0),0),HLOOKUP(AA$2+1,FIXTURES!$C$2:$NC$23,MATCH($C106,FIXTURES!$B$2:$B$23,0),0)))),IF(AND(HLOOKUP(AA$2,FIXTURES!$C$2:$NC$23,MATCH($C106,FIXTURES!$B$2:$B$23,0),0)="",HLOOKUP(AA$2+1,FIXTURES!$C$2:$NC$23,MATCH($C106,FIXTURES!$B$2:$B$23,0),0)=""),HLOOKUP(AA$2+2,FIXTURES!$C$2:$NC$23,MATCH($C106,FIXTURES!$B$2:$B$23,0),0),IF(HLOOKUP(AA$2+1,FIXTURES!$C$2:$NC$23,MATCH($C106,FIXTURES!$B$2:$B$23,0),0)="",HLOOKUP(AA$2,FIXTURES!$C$2:$NC$23,MATCH($C106,FIXTURES!$B$2:$B$23,0),0),HLOOKUP(AA$2+1,FIXTURES!$C$2:$NC$23,MATCH($C106,FIXTURES!$B$2:$B$23,0),0))))</f>
        <v>avl</v>
      </c>
      <c r="AB106" s="70" t="str">
        <f>IF(AB$1="SAT",IF(AND(HLOOKUP(AB$2,FIXTURES!$C$2:$NC$23,MATCH($C106,FIXTURES!$B$2:$B$23,0),0)="",HLOOKUP(AB$2+1,FIXTURES!$C$2:$NC$23,MATCH($C106,FIXTURES!$B$2:$B$23,0),0)="",HLOOKUP(AB$2+2,FIXTURES!$C$2:$NC$23,MATCH($C106,FIXTURES!$B$2:$B$23,0),0)=""),HLOOKUP(AB$2-1,FIXTURES!$C$2:$NC$23,MATCH($C106,FIXTURES!$B$2:$B$23,0),0),IF(AND(HLOOKUP(AB$2,FIXTURES!$C$2:$NC$23,MATCH($C106,FIXTURES!$B$2:$B$23,0),0)="",HLOOKUP(AB$2+1,FIXTURES!$C$2:$NC$23,MATCH($C106,FIXTURES!$B$2:$B$23,0),0)=""),HLOOKUP(AB$2+2,FIXTURES!$C$2:$NC$23,MATCH($C106,FIXTURES!$B$2:$B$23,0),0),IF(HLOOKUP(AB$2+1,FIXTURES!$C$2:$NC$23,MATCH($C106,FIXTURES!$B$2:$B$23,0),0)="",HLOOKUP(AB$2,FIXTURES!$C$2:$NC$23,MATCH($C106,FIXTURES!$B$2:$B$23,0),0),HLOOKUP(AB$2+1,FIXTURES!$C$2:$NC$23,MATCH($C106,FIXTURES!$B$2:$B$23,0),0)))),IF(AND(HLOOKUP(AB$2,FIXTURES!$C$2:$NC$23,MATCH($C106,FIXTURES!$B$2:$B$23,0),0)="",HLOOKUP(AB$2+1,FIXTURES!$C$2:$NC$23,MATCH($C106,FIXTURES!$B$2:$B$23,0),0)=""),HLOOKUP(AB$2+2,FIXTURES!$C$2:$NC$23,MATCH($C106,FIXTURES!$B$2:$B$23,0),0),IF(HLOOKUP(AB$2+1,FIXTURES!$C$2:$NC$23,MATCH($C106,FIXTURES!$B$2:$B$23,0),0)="",HLOOKUP(AB$2,FIXTURES!$C$2:$NC$23,MATCH($C106,FIXTURES!$B$2:$B$23,0),0),HLOOKUP(AB$2+1,FIXTURES!$C$2:$NC$23,MATCH($C106,FIXTURES!$B$2:$B$23,0),0))))</f>
        <v/>
      </c>
      <c r="AC106" s="70" t="str">
        <f>IF(AC$1="SAT",IF(AND(HLOOKUP(AC$2,FIXTURES!$C$2:$NC$23,MATCH($C106,FIXTURES!$B$2:$B$23,0),0)="",HLOOKUP(AC$2+1,FIXTURES!$C$2:$NC$23,MATCH($C106,FIXTURES!$B$2:$B$23,0),0)="",HLOOKUP(AC$2+2,FIXTURES!$C$2:$NC$23,MATCH($C106,FIXTURES!$B$2:$B$23,0),0)=""),HLOOKUP(AC$2-1,FIXTURES!$C$2:$NC$23,MATCH($C106,FIXTURES!$B$2:$B$23,0),0),IF(AND(HLOOKUP(AC$2,FIXTURES!$C$2:$NC$23,MATCH($C106,FIXTURES!$B$2:$B$23,0),0)="",HLOOKUP(AC$2+1,FIXTURES!$C$2:$NC$23,MATCH($C106,FIXTURES!$B$2:$B$23,0),0)=""),HLOOKUP(AC$2+2,FIXTURES!$C$2:$NC$23,MATCH($C106,FIXTURES!$B$2:$B$23,0),0),IF(HLOOKUP(AC$2+1,FIXTURES!$C$2:$NC$23,MATCH($C106,FIXTURES!$B$2:$B$23,0),0)="",HLOOKUP(AC$2,FIXTURES!$C$2:$NC$23,MATCH($C106,FIXTURES!$B$2:$B$23,0),0),HLOOKUP(AC$2+1,FIXTURES!$C$2:$NC$23,MATCH($C106,FIXTURES!$B$2:$B$23,0),0)))),IF(AND(HLOOKUP(AC$2,FIXTURES!$C$2:$NC$23,MATCH($C106,FIXTURES!$B$2:$B$23,0),0)="",HLOOKUP(AC$2+1,FIXTURES!$C$2:$NC$23,MATCH($C106,FIXTURES!$B$2:$B$23,0),0)=""),HLOOKUP(AC$2+2,FIXTURES!$C$2:$NC$23,MATCH($C106,FIXTURES!$B$2:$B$23,0),0),IF(HLOOKUP(AC$2+1,FIXTURES!$C$2:$NC$23,MATCH($C106,FIXTURES!$B$2:$B$23,0),0)="",HLOOKUP(AC$2,FIXTURES!$C$2:$NC$23,MATCH($C106,FIXTURES!$B$2:$B$23,0),0),HLOOKUP(AC$2+1,FIXTURES!$C$2:$NC$23,MATCH($C106,FIXTURES!$B$2:$B$23,0),0))))</f>
        <v>WOL</v>
      </c>
      <c r="AD106" s="70" t="str">
        <f>IF(AD$1="SAT",IF(AND(HLOOKUP(AD$2,FIXTURES!$C$2:$NC$23,MATCH($C106,FIXTURES!$B$2:$B$23,0),0)="",HLOOKUP(AD$2+1,FIXTURES!$C$2:$NC$23,MATCH($C106,FIXTURES!$B$2:$B$23,0),0)="",HLOOKUP(AD$2+2,FIXTURES!$C$2:$NC$23,MATCH($C106,FIXTURES!$B$2:$B$23,0),0)=""),HLOOKUP(AD$2-1,FIXTURES!$C$2:$NC$23,MATCH($C106,FIXTURES!$B$2:$B$23,0),0),IF(AND(HLOOKUP(AD$2,FIXTURES!$C$2:$NC$23,MATCH($C106,FIXTURES!$B$2:$B$23,0),0)="",HLOOKUP(AD$2+1,FIXTURES!$C$2:$NC$23,MATCH($C106,FIXTURES!$B$2:$B$23,0),0)=""),HLOOKUP(AD$2+2,FIXTURES!$C$2:$NC$23,MATCH($C106,FIXTURES!$B$2:$B$23,0),0),IF(HLOOKUP(AD$2+1,FIXTURES!$C$2:$NC$23,MATCH($C106,FIXTURES!$B$2:$B$23,0),0)="",HLOOKUP(AD$2,FIXTURES!$C$2:$NC$23,MATCH($C106,FIXTURES!$B$2:$B$23,0),0),HLOOKUP(AD$2+1,FIXTURES!$C$2:$NC$23,MATCH($C106,FIXTURES!$B$2:$B$23,0),0)))),IF(AND(HLOOKUP(AD$2,FIXTURES!$C$2:$NC$23,MATCH($C106,FIXTURES!$B$2:$B$23,0),0)="",HLOOKUP(AD$2+1,FIXTURES!$C$2:$NC$23,MATCH($C106,FIXTURES!$B$2:$B$23,0),0)=""),HLOOKUP(AD$2+2,FIXTURES!$C$2:$NC$23,MATCH($C106,FIXTURES!$B$2:$B$23,0),0),IF(HLOOKUP(AD$2+1,FIXTURES!$C$2:$NC$23,MATCH($C106,FIXTURES!$B$2:$B$23,0),0)="",HLOOKUP(AD$2,FIXTURES!$C$2:$NC$23,MATCH($C106,FIXTURES!$B$2:$B$23,0),0),HLOOKUP(AD$2+1,FIXTURES!$C$2:$NC$23,MATCH($C106,FIXTURES!$B$2:$B$23,0),0))))</f>
        <v/>
      </c>
      <c r="AE106" s="70" t="str">
        <f>IF(AE$1="SAT",IF(AND(HLOOKUP(AE$2,FIXTURES!$C$2:$NC$23,MATCH($C106,FIXTURES!$B$2:$B$23,0),0)="",HLOOKUP(AE$2+1,FIXTURES!$C$2:$NC$23,MATCH($C106,FIXTURES!$B$2:$B$23,0),0)="",HLOOKUP(AE$2+2,FIXTURES!$C$2:$NC$23,MATCH($C106,FIXTURES!$B$2:$B$23,0),0)=""),HLOOKUP(AE$2-1,FIXTURES!$C$2:$NC$23,MATCH($C106,FIXTURES!$B$2:$B$23,0),0),IF(AND(HLOOKUP(AE$2,FIXTURES!$C$2:$NC$23,MATCH($C106,FIXTURES!$B$2:$B$23,0),0)="",HLOOKUP(AE$2+1,FIXTURES!$C$2:$NC$23,MATCH($C106,FIXTURES!$B$2:$B$23,0),0)=""),HLOOKUP(AE$2+2,FIXTURES!$C$2:$NC$23,MATCH($C106,FIXTURES!$B$2:$B$23,0),0),IF(HLOOKUP(AE$2+1,FIXTURES!$C$2:$NC$23,MATCH($C106,FIXTURES!$B$2:$B$23,0),0)="",HLOOKUP(AE$2,FIXTURES!$C$2:$NC$23,MATCH($C106,FIXTURES!$B$2:$B$23,0),0),HLOOKUP(AE$2+1,FIXTURES!$C$2:$NC$23,MATCH($C106,FIXTURES!$B$2:$B$23,0),0)))),IF(AND(HLOOKUP(AE$2,FIXTURES!$C$2:$NC$23,MATCH($C106,FIXTURES!$B$2:$B$23,0),0)="",HLOOKUP(AE$2+1,FIXTURES!$C$2:$NC$23,MATCH($C106,FIXTURES!$B$2:$B$23,0),0)=""),HLOOKUP(AE$2+2,FIXTURES!$C$2:$NC$23,MATCH($C106,FIXTURES!$B$2:$B$23,0),0),IF(HLOOKUP(AE$2+1,FIXTURES!$C$2:$NC$23,MATCH($C106,FIXTURES!$B$2:$B$23,0),0)="",HLOOKUP(AE$2,FIXTURES!$C$2:$NC$23,MATCH($C106,FIXTURES!$B$2:$B$23,0),0),HLOOKUP(AE$2+1,FIXTURES!$C$2:$NC$23,MATCH($C106,FIXTURES!$B$2:$B$23,0),0))))</f>
        <v>nfo</v>
      </c>
      <c r="AF106" s="70" t="str">
        <f>IF(AF$1="SAT",IF(AND(HLOOKUP(AF$2,FIXTURES!$C$2:$NC$23,MATCH($C106,FIXTURES!$B$2:$B$23,0),0)="",HLOOKUP(AF$2+1,FIXTURES!$C$2:$NC$23,MATCH($C106,FIXTURES!$B$2:$B$23,0),0)="",HLOOKUP(AF$2+2,FIXTURES!$C$2:$NC$23,MATCH($C106,FIXTURES!$B$2:$B$23,0),0)=""),HLOOKUP(AF$2-1,FIXTURES!$C$2:$NC$23,MATCH($C106,FIXTURES!$B$2:$B$23,0),0),IF(AND(HLOOKUP(AF$2,FIXTURES!$C$2:$NC$23,MATCH($C106,FIXTURES!$B$2:$B$23,0),0)="",HLOOKUP(AF$2+1,FIXTURES!$C$2:$NC$23,MATCH($C106,FIXTURES!$B$2:$B$23,0),0)=""),HLOOKUP(AF$2+2,FIXTURES!$C$2:$NC$23,MATCH($C106,FIXTURES!$B$2:$B$23,0),0),IF(HLOOKUP(AF$2+1,FIXTURES!$C$2:$NC$23,MATCH($C106,FIXTURES!$B$2:$B$23,0),0)="",HLOOKUP(AF$2,FIXTURES!$C$2:$NC$23,MATCH($C106,FIXTURES!$B$2:$B$23,0),0),HLOOKUP(AF$2+1,FIXTURES!$C$2:$NC$23,MATCH($C106,FIXTURES!$B$2:$B$23,0),0)))),IF(AND(HLOOKUP(AF$2,FIXTURES!$C$2:$NC$23,MATCH($C106,FIXTURES!$B$2:$B$23,0),0)="",HLOOKUP(AF$2+1,FIXTURES!$C$2:$NC$23,MATCH($C106,FIXTURES!$B$2:$B$23,0),0)=""),HLOOKUP(AF$2+2,FIXTURES!$C$2:$NC$23,MATCH($C106,FIXTURES!$B$2:$B$23,0),0),IF(HLOOKUP(AF$2+1,FIXTURES!$C$2:$NC$23,MATCH($C106,FIXTURES!$B$2:$B$23,0),0)="",HLOOKUP(AF$2,FIXTURES!$C$2:$NC$23,MATCH($C106,FIXTURES!$B$2:$B$23,0),0),HLOOKUP(AF$2+1,FIXTURES!$C$2:$NC$23,MATCH($C106,FIXTURES!$B$2:$B$23,0),0))))</f>
        <v>Gillingham</v>
      </c>
      <c r="AG106" s="70" t="str">
        <f>IF(AG$1="SAT",IF(AND(HLOOKUP(AG$2,FIXTURES!$C$2:$NC$23,MATCH($C106,FIXTURES!$B$2:$B$23,0),0)="",HLOOKUP(AG$2+1,FIXTURES!$C$2:$NC$23,MATCH($C106,FIXTURES!$B$2:$B$23,0),0)="",HLOOKUP(AG$2+2,FIXTURES!$C$2:$NC$23,MATCH($C106,FIXTURES!$B$2:$B$23,0),0)=""),HLOOKUP(AG$2-1,FIXTURES!$C$2:$NC$23,MATCH($C106,FIXTURES!$B$2:$B$23,0),0),IF(AND(HLOOKUP(AG$2,FIXTURES!$C$2:$NC$23,MATCH($C106,FIXTURES!$B$2:$B$23,0),0)="",HLOOKUP(AG$2+1,FIXTURES!$C$2:$NC$23,MATCH($C106,FIXTURES!$B$2:$B$23,0),0)=""),HLOOKUP(AG$2+2,FIXTURES!$C$2:$NC$23,MATCH($C106,FIXTURES!$B$2:$B$23,0),0),IF(HLOOKUP(AG$2+1,FIXTURES!$C$2:$NC$23,MATCH($C106,FIXTURES!$B$2:$B$23,0),0)="",HLOOKUP(AG$2,FIXTURES!$C$2:$NC$23,MATCH($C106,FIXTURES!$B$2:$B$23,0),0),HLOOKUP(AG$2+1,FIXTURES!$C$2:$NC$23,MATCH($C106,FIXTURES!$B$2:$B$23,0),0)))),IF(AND(HLOOKUP(AG$2,FIXTURES!$C$2:$NC$23,MATCH($C106,FIXTURES!$B$2:$B$23,0),0)="",HLOOKUP(AG$2+1,FIXTURES!$C$2:$NC$23,MATCH($C106,FIXTURES!$B$2:$B$23,0),0)=""),HLOOKUP(AG$2+2,FIXTURES!$C$2:$NC$23,MATCH($C106,FIXTURES!$B$2:$B$23,0),0),IF(HLOOKUP(AG$2+1,FIXTURES!$C$2:$NC$23,MATCH($C106,FIXTURES!$B$2:$B$23,0),0)="",HLOOKUP(AG$2,FIXTURES!$C$2:$NC$23,MATCH($C106,FIXTURES!$B$2:$B$23,0),0),HLOOKUP(AG$2+1,FIXTURES!$C$2:$NC$23,MATCH($C106,FIXTURES!$B$2:$B$23,0),0))))</f>
        <v>mci</v>
      </c>
      <c r="AH106" s="70" t="str">
        <f>IF(AH$1="SAT",IF(AND(HLOOKUP(AH$2,FIXTURES!$C$2:$NC$23,MATCH($C106,FIXTURES!$B$2:$B$23,0),0)="",HLOOKUP(AH$2+1,FIXTURES!$C$2:$NC$23,MATCH($C106,FIXTURES!$B$2:$B$23,0),0)="",HLOOKUP(AH$2+2,FIXTURES!$C$2:$NC$23,MATCH($C106,FIXTURES!$B$2:$B$23,0),0)=""),HLOOKUP(AH$2-1,FIXTURES!$C$2:$NC$23,MATCH($C106,FIXTURES!$B$2:$B$23,0),0),IF(AND(HLOOKUP(AH$2,FIXTURES!$C$2:$NC$23,MATCH($C106,FIXTURES!$B$2:$B$23,0),0)="",HLOOKUP(AH$2+1,FIXTURES!$C$2:$NC$23,MATCH($C106,FIXTURES!$B$2:$B$23,0),0)=""),HLOOKUP(AH$2+2,FIXTURES!$C$2:$NC$23,MATCH($C106,FIXTURES!$B$2:$B$23,0),0),IF(HLOOKUP(AH$2+1,FIXTURES!$C$2:$NC$23,MATCH($C106,FIXTURES!$B$2:$B$23,0),0)="",HLOOKUP(AH$2,FIXTURES!$C$2:$NC$23,MATCH($C106,FIXTURES!$B$2:$B$23,0),0),HLOOKUP(AH$2+1,FIXTURES!$C$2:$NC$23,MATCH($C106,FIXTURES!$B$2:$B$23,0),0)))),IF(AND(HLOOKUP(AH$2,FIXTURES!$C$2:$NC$23,MATCH($C106,FIXTURES!$B$2:$B$23,0),0)="",HLOOKUP(AH$2+1,FIXTURES!$C$2:$NC$23,MATCH($C106,FIXTURES!$B$2:$B$23,0),0)=""),HLOOKUP(AH$2+2,FIXTURES!$C$2:$NC$23,MATCH($C106,FIXTURES!$B$2:$B$23,0),0),IF(HLOOKUP(AH$2+1,FIXTURES!$C$2:$NC$23,MATCH($C106,FIXTURES!$B$2:$B$23,0),0)="",HLOOKUP(AH$2,FIXTURES!$C$2:$NC$23,MATCH($C106,FIXTURES!$B$2:$B$23,0),0),HLOOKUP(AH$2+1,FIXTURES!$C$2:$NC$23,MATCH($C106,FIXTURES!$B$2:$B$23,0),0))))</f>
        <v/>
      </c>
      <c r="AI106" s="70" t="str">
        <f>IF(AI$1="SAT",IF(AND(HLOOKUP(AI$2,FIXTURES!$C$2:$NC$23,MATCH($C106,FIXTURES!$B$2:$B$23,0),0)="",HLOOKUP(AI$2+1,FIXTURES!$C$2:$NC$23,MATCH($C106,FIXTURES!$B$2:$B$23,0),0)="",HLOOKUP(AI$2+2,FIXTURES!$C$2:$NC$23,MATCH($C106,FIXTURES!$B$2:$B$23,0),0)=""),HLOOKUP(AI$2-1,FIXTURES!$C$2:$NC$23,MATCH($C106,FIXTURES!$B$2:$B$23,0),0),IF(AND(HLOOKUP(AI$2,FIXTURES!$C$2:$NC$23,MATCH($C106,FIXTURES!$B$2:$B$23,0),0)="",HLOOKUP(AI$2+1,FIXTURES!$C$2:$NC$23,MATCH($C106,FIXTURES!$B$2:$B$23,0),0)=""),HLOOKUP(AI$2+2,FIXTURES!$C$2:$NC$23,MATCH($C106,FIXTURES!$B$2:$B$23,0),0),IF(HLOOKUP(AI$2+1,FIXTURES!$C$2:$NC$23,MATCH($C106,FIXTURES!$B$2:$B$23,0),0)="",HLOOKUP(AI$2,FIXTURES!$C$2:$NC$23,MATCH($C106,FIXTURES!$B$2:$B$23,0),0),HLOOKUP(AI$2+1,FIXTURES!$C$2:$NC$23,MATCH($C106,FIXTURES!$B$2:$B$23,0),0)))),IF(AND(HLOOKUP(AI$2,FIXTURES!$C$2:$NC$23,MATCH($C106,FIXTURES!$B$2:$B$23,0),0)="",HLOOKUP(AI$2+1,FIXTURES!$C$2:$NC$23,MATCH($C106,FIXTURES!$B$2:$B$23,0),0)=""),HLOOKUP(AI$2+2,FIXTURES!$C$2:$NC$23,MATCH($C106,FIXTURES!$B$2:$B$23,0),0),IF(HLOOKUP(AI$2+1,FIXTURES!$C$2:$NC$23,MATCH($C106,FIXTURES!$B$2:$B$23,0),0)="",HLOOKUP(AI$2,FIXTURES!$C$2:$NC$23,MATCH($C106,FIXTURES!$B$2:$B$23,0),0),HLOOKUP(AI$2+1,FIXTURES!$C$2:$NC$23,MATCH($C106,FIXTURES!$B$2:$B$23,0),0))))</f>
        <v/>
      </c>
      <c r="AJ106" s="70" t="str">
        <f>IF(AJ$1="SAT",IF(AND(HLOOKUP(AJ$2,FIXTURES!$C$2:$NC$23,MATCH($C106,FIXTURES!$B$2:$B$23,0),0)="",HLOOKUP(AJ$2+1,FIXTURES!$C$2:$NC$23,MATCH($C106,FIXTURES!$B$2:$B$23,0),0)="",HLOOKUP(AJ$2+2,FIXTURES!$C$2:$NC$23,MATCH($C106,FIXTURES!$B$2:$B$23,0),0)=""),HLOOKUP(AJ$2-1,FIXTURES!$C$2:$NC$23,MATCH($C106,FIXTURES!$B$2:$B$23,0),0),IF(AND(HLOOKUP(AJ$2,FIXTURES!$C$2:$NC$23,MATCH($C106,FIXTURES!$B$2:$B$23,0),0)="",HLOOKUP(AJ$2+1,FIXTURES!$C$2:$NC$23,MATCH($C106,FIXTURES!$B$2:$B$23,0),0)=""),HLOOKUP(AJ$2+2,FIXTURES!$C$2:$NC$23,MATCH($C106,FIXTURES!$B$2:$B$23,0),0),IF(HLOOKUP(AJ$2+1,FIXTURES!$C$2:$NC$23,MATCH($C106,FIXTURES!$B$2:$B$23,0),0)="",HLOOKUP(AJ$2,FIXTURES!$C$2:$NC$23,MATCH($C106,FIXTURES!$B$2:$B$23,0),0),HLOOKUP(AJ$2+1,FIXTURES!$C$2:$NC$23,MATCH($C106,FIXTURES!$B$2:$B$23,0),0)))),IF(AND(HLOOKUP(AJ$2,FIXTURES!$C$2:$NC$23,MATCH($C106,FIXTURES!$B$2:$B$23,0),0)="",HLOOKUP(AJ$2+1,FIXTURES!$C$2:$NC$23,MATCH($C106,FIXTURES!$B$2:$B$23,0),0)=""),HLOOKUP(AJ$2+2,FIXTURES!$C$2:$NC$23,MATCH($C106,FIXTURES!$B$2:$B$23,0),0),IF(HLOOKUP(AJ$2+1,FIXTURES!$C$2:$NC$23,MATCH($C106,FIXTURES!$B$2:$B$23,0),0)="",HLOOKUP(AJ$2,FIXTURES!$C$2:$NC$23,MATCH($C106,FIXTURES!$B$2:$B$23,0),0),HLOOKUP(AJ$2+1,FIXTURES!$C$2:$NC$23,MATCH($C106,FIXTURES!$B$2:$B$23,0),0))))</f>
        <v/>
      </c>
      <c r="AK106" s="70" t="str">
        <f>IF(AK$1="SAT",IF(AND(HLOOKUP(AK$2,FIXTURES!$C$2:$NC$23,MATCH($C106,FIXTURES!$B$2:$B$23,0),0)="",HLOOKUP(AK$2+1,FIXTURES!$C$2:$NC$23,MATCH($C106,FIXTURES!$B$2:$B$23,0),0)="",HLOOKUP(AK$2+2,FIXTURES!$C$2:$NC$23,MATCH($C106,FIXTURES!$B$2:$B$23,0),0)=""),HLOOKUP(AK$2-1,FIXTURES!$C$2:$NC$23,MATCH($C106,FIXTURES!$B$2:$B$23,0),0),IF(AND(HLOOKUP(AK$2,FIXTURES!$C$2:$NC$23,MATCH($C106,FIXTURES!$B$2:$B$23,0),0)="",HLOOKUP(AK$2+1,FIXTURES!$C$2:$NC$23,MATCH($C106,FIXTURES!$B$2:$B$23,0),0)=""),HLOOKUP(AK$2+2,FIXTURES!$C$2:$NC$23,MATCH($C106,FIXTURES!$B$2:$B$23,0),0),IF(HLOOKUP(AK$2+1,FIXTURES!$C$2:$NC$23,MATCH($C106,FIXTURES!$B$2:$B$23,0),0)="",HLOOKUP(AK$2,FIXTURES!$C$2:$NC$23,MATCH($C106,FIXTURES!$B$2:$B$23,0),0),HLOOKUP(AK$2+1,FIXTURES!$C$2:$NC$23,MATCH($C106,FIXTURES!$B$2:$B$23,0),0)))),IF(AND(HLOOKUP(AK$2,FIXTURES!$C$2:$NC$23,MATCH($C106,FIXTURES!$B$2:$B$23,0),0)="",HLOOKUP(AK$2+1,FIXTURES!$C$2:$NC$23,MATCH($C106,FIXTURES!$B$2:$B$23,0),0)=""),HLOOKUP(AK$2+2,FIXTURES!$C$2:$NC$23,MATCH($C106,FIXTURES!$B$2:$B$23,0),0),IF(HLOOKUP(AK$2+1,FIXTURES!$C$2:$NC$23,MATCH($C106,FIXTURES!$B$2:$B$23,0),0)="",HLOOKUP(AK$2,FIXTURES!$C$2:$NC$23,MATCH($C106,FIXTURES!$B$2:$B$23,0),0),HLOOKUP(AK$2+1,FIXTURES!$C$2:$NC$23,MATCH($C106,FIXTURES!$B$2:$B$23,0),0))))</f>
        <v/>
      </c>
      <c r="AL106" s="70" t="str">
        <f>IF(AL$1="SAT",IF(AND(HLOOKUP(AL$2,FIXTURES!$C$2:$NC$23,MATCH($C106,FIXTURES!$B$2:$B$23,0),0)="",HLOOKUP(AL$2+1,FIXTURES!$C$2:$NC$23,MATCH($C106,FIXTURES!$B$2:$B$23,0),0)="",HLOOKUP(AL$2+2,FIXTURES!$C$2:$NC$23,MATCH($C106,FIXTURES!$B$2:$B$23,0),0)=""),HLOOKUP(AL$2-1,FIXTURES!$C$2:$NC$23,MATCH($C106,FIXTURES!$B$2:$B$23,0),0),IF(AND(HLOOKUP(AL$2,FIXTURES!$C$2:$NC$23,MATCH($C106,FIXTURES!$B$2:$B$23,0),0)="",HLOOKUP(AL$2+1,FIXTURES!$C$2:$NC$23,MATCH($C106,FIXTURES!$B$2:$B$23,0),0)=""),HLOOKUP(AL$2+2,FIXTURES!$C$2:$NC$23,MATCH($C106,FIXTURES!$B$2:$B$23,0),0),IF(HLOOKUP(AL$2+1,FIXTURES!$C$2:$NC$23,MATCH($C106,FIXTURES!$B$2:$B$23,0),0)="",HLOOKUP(AL$2,FIXTURES!$C$2:$NC$23,MATCH($C106,FIXTURES!$B$2:$B$23,0),0),HLOOKUP(AL$2+1,FIXTURES!$C$2:$NC$23,MATCH($C106,FIXTURES!$B$2:$B$23,0),0)))),IF(AND(HLOOKUP(AL$2,FIXTURES!$C$2:$NC$23,MATCH($C106,FIXTURES!$B$2:$B$23,0),0)="",HLOOKUP(AL$2+1,FIXTURES!$C$2:$NC$23,MATCH($C106,FIXTURES!$B$2:$B$23,0),0)=""),HLOOKUP(AL$2+2,FIXTURES!$C$2:$NC$23,MATCH($C106,FIXTURES!$B$2:$B$23,0),0),IF(HLOOKUP(AL$2+1,FIXTURES!$C$2:$NC$23,MATCH($C106,FIXTURES!$B$2:$B$23,0),0)="",HLOOKUP(AL$2,FIXTURES!$C$2:$NC$23,MATCH($C106,FIXTURES!$B$2:$B$23,0),0),HLOOKUP(AL$2+1,FIXTURES!$C$2:$NC$23,MATCH($C106,FIXTURES!$B$2:$B$23,0),0))))</f>
        <v/>
      </c>
      <c r="AM106" s="70" t="str">
        <f>IF(AM$1="SAT",IF(AND(HLOOKUP(AM$2,FIXTURES!$C$2:$NC$23,MATCH($C106,FIXTURES!$B$2:$B$23,0),0)="",HLOOKUP(AM$2+1,FIXTURES!$C$2:$NC$23,MATCH($C106,FIXTURES!$B$2:$B$23,0),0)="",HLOOKUP(AM$2+2,FIXTURES!$C$2:$NC$23,MATCH($C106,FIXTURES!$B$2:$B$23,0),0)=""),HLOOKUP(AM$2-1,FIXTURES!$C$2:$NC$23,MATCH($C106,FIXTURES!$B$2:$B$23,0),0),IF(AND(HLOOKUP(AM$2,FIXTURES!$C$2:$NC$23,MATCH($C106,FIXTURES!$B$2:$B$23,0),0)="",HLOOKUP(AM$2+1,FIXTURES!$C$2:$NC$23,MATCH($C106,FIXTURES!$B$2:$B$23,0),0)=""),HLOOKUP(AM$2+2,FIXTURES!$C$2:$NC$23,MATCH($C106,FIXTURES!$B$2:$B$23,0),0),IF(HLOOKUP(AM$2+1,FIXTURES!$C$2:$NC$23,MATCH($C106,FIXTURES!$B$2:$B$23,0),0)="",HLOOKUP(AM$2,FIXTURES!$C$2:$NC$23,MATCH($C106,FIXTURES!$B$2:$B$23,0),0),HLOOKUP(AM$2+1,FIXTURES!$C$2:$NC$23,MATCH($C106,FIXTURES!$B$2:$B$23,0),0)))),IF(AND(HLOOKUP(AM$2,FIXTURES!$C$2:$NC$23,MATCH($C106,FIXTURES!$B$2:$B$23,0),0)="",HLOOKUP(AM$2+1,FIXTURES!$C$2:$NC$23,MATCH($C106,FIXTURES!$B$2:$B$23,0),0)=""),HLOOKUP(AM$2+2,FIXTURES!$C$2:$NC$23,MATCH($C106,FIXTURES!$B$2:$B$23,0),0),IF(HLOOKUP(AM$2+1,FIXTURES!$C$2:$NC$23,MATCH($C106,FIXTURES!$B$2:$B$23,0),0)="",HLOOKUP(AM$2,FIXTURES!$C$2:$NC$23,MATCH($C106,FIXTURES!$B$2:$B$23,0),0),HLOOKUP(AM$2+1,FIXTURES!$C$2:$NC$23,MATCH($C106,FIXTURES!$B$2:$B$23,0),0))))</f>
        <v/>
      </c>
      <c r="AN106" s="70" t="str">
        <f>IF(AN$1="SAT",IF(AND(HLOOKUP(AN$2,FIXTURES!$C$2:$NC$23,MATCH($C106,FIXTURES!$B$2:$B$23,0),0)="",HLOOKUP(AN$2+1,FIXTURES!$C$2:$NC$23,MATCH($C106,FIXTURES!$B$2:$B$23,0),0)="",HLOOKUP(AN$2+2,FIXTURES!$C$2:$NC$23,MATCH($C106,FIXTURES!$B$2:$B$23,0),0)=""),HLOOKUP(AN$2-1,FIXTURES!$C$2:$NC$23,MATCH($C106,FIXTURES!$B$2:$B$23,0),0),IF(AND(HLOOKUP(AN$2,FIXTURES!$C$2:$NC$23,MATCH($C106,FIXTURES!$B$2:$B$23,0),0)="",HLOOKUP(AN$2+1,FIXTURES!$C$2:$NC$23,MATCH($C106,FIXTURES!$B$2:$B$23,0),0)=""),HLOOKUP(AN$2+2,FIXTURES!$C$2:$NC$23,MATCH($C106,FIXTURES!$B$2:$B$23,0),0),IF(HLOOKUP(AN$2+1,FIXTURES!$C$2:$NC$23,MATCH($C106,FIXTURES!$B$2:$B$23,0),0)="",HLOOKUP(AN$2,FIXTURES!$C$2:$NC$23,MATCH($C106,FIXTURES!$B$2:$B$23,0),0),HLOOKUP(AN$2+1,FIXTURES!$C$2:$NC$23,MATCH($C106,FIXTURES!$B$2:$B$23,0),0)))),IF(AND(HLOOKUP(AN$2,FIXTURES!$C$2:$NC$23,MATCH($C106,FIXTURES!$B$2:$B$23,0),0)="",HLOOKUP(AN$2+1,FIXTURES!$C$2:$NC$23,MATCH($C106,FIXTURES!$B$2:$B$23,0),0)=""),HLOOKUP(AN$2+2,FIXTURES!$C$2:$NC$23,MATCH($C106,FIXTURES!$B$2:$B$23,0),0),IF(HLOOKUP(AN$2+1,FIXTURES!$C$2:$NC$23,MATCH($C106,FIXTURES!$B$2:$B$23,0),0)="",HLOOKUP(AN$2,FIXTURES!$C$2:$NC$23,MATCH($C106,FIXTURES!$B$2:$B$23,0),0),HLOOKUP(AN$2+1,FIXTURES!$C$2:$NC$23,MATCH($C106,FIXTURES!$B$2:$B$23,0),0))))</f>
        <v/>
      </c>
      <c r="AO106" s="70" t="str">
        <f>IF(AO$1="SAT",IF(AND(HLOOKUP(AO$2,FIXTURES!$C$2:$NC$23,MATCH($C106,FIXTURES!$B$2:$B$23,0),0)="",HLOOKUP(AO$2+1,FIXTURES!$C$2:$NC$23,MATCH($C106,FIXTURES!$B$2:$B$23,0),0)="",HLOOKUP(AO$2+2,FIXTURES!$C$2:$NC$23,MATCH($C106,FIXTURES!$B$2:$B$23,0),0)=""),HLOOKUP(AO$2-1,FIXTURES!$C$2:$NC$23,MATCH($C106,FIXTURES!$B$2:$B$23,0),0),IF(AND(HLOOKUP(AO$2,FIXTURES!$C$2:$NC$23,MATCH($C106,FIXTURES!$B$2:$B$23,0),0)="",HLOOKUP(AO$2+1,FIXTURES!$C$2:$NC$23,MATCH($C106,FIXTURES!$B$2:$B$23,0),0)=""),HLOOKUP(AO$2+2,FIXTURES!$C$2:$NC$23,MATCH($C106,FIXTURES!$B$2:$B$23,0),0),IF(HLOOKUP(AO$2+1,FIXTURES!$C$2:$NC$23,MATCH($C106,FIXTURES!$B$2:$B$23,0),0)="",HLOOKUP(AO$2,FIXTURES!$C$2:$NC$23,MATCH($C106,FIXTURES!$B$2:$B$23,0),0),HLOOKUP(AO$2+1,FIXTURES!$C$2:$NC$23,MATCH($C106,FIXTURES!$B$2:$B$23,0),0)))),IF(AND(HLOOKUP(AO$2,FIXTURES!$C$2:$NC$23,MATCH($C106,FIXTURES!$B$2:$B$23,0),0)="",HLOOKUP(AO$2+1,FIXTURES!$C$2:$NC$23,MATCH($C106,FIXTURES!$B$2:$B$23,0),0)=""),HLOOKUP(AO$2+2,FIXTURES!$C$2:$NC$23,MATCH($C106,FIXTURES!$B$2:$B$23,0),0),IF(HLOOKUP(AO$2+1,FIXTURES!$C$2:$NC$23,MATCH($C106,FIXTURES!$B$2:$B$23,0),0)="",HLOOKUP(AO$2,FIXTURES!$C$2:$NC$23,MATCH($C106,FIXTURES!$B$2:$B$23,0),0),HLOOKUP(AO$2+1,FIXTURES!$C$2:$NC$23,MATCH($C106,FIXTURES!$B$2:$B$23,0),0))))</f>
        <v/>
      </c>
      <c r="AP106" s="70" t="str">
        <f>IF(AP$1="SAT",IF(AND(HLOOKUP(AP$2,FIXTURES!$C$2:$NC$23,MATCH($C106,FIXTURES!$B$2:$B$23,0),0)="",HLOOKUP(AP$2+1,FIXTURES!$C$2:$NC$23,MATCH($C106,FIXTURES!$B$2:$B$23,0),0)="",HLOOKUP(AP$2+2,FIXTURES!$C$2:$NC$23,MATCH($C106,FIXTURES!$B$2:$B$23,0),0)=""),HLOOKUP(AP$2-1,FIXTURES!$C$2:$NC$23,MATCH($C106,FIXTURES!$B$2:$B$23,0),0),IF(AND(HLOOKUP(AP$2,FIXTURES!$C$2:$NC$23,MATCH($C106,FIXTURES!$B$2:$B$23,0),0)="",HLOOKUP(AP$2+1,FIXTURES!$C$2:$NC$23,MATCH($C106,FIXTURES!$B$2:$B$23,0),0)=""),HLOOKUP(AP$2+2,FIXTURES!$C$2:$NC$23,MATCH($C106,FIXTURES!$B$2:$B$23,0),0),IF(HLOOKUP(AP$2+1,FIXTURES!$C$2:$NC$23,MATCH($C106,FIXTURES!$B$2:$B$23,0),0)="",HLOOKUP(AP$2,FIXTURES!$C$2:$NC$23,MATCH($C106,FIXTURES!$B$2:$B$23,0),0),HLOOKUP(AP$2+1,FIXTURES!$C$2:$NC$23,MATCH($C106,FIXTURES!$B$2:$B$23,0),0)))),IF(AND(HLOOKUP(AP$2,FIXTURES!$C$2:$NC$23,MATCH($C106,FIXTURES!$B$2:$B$23,0),0)="",HLOOKUP(AP$2+1,FIXTURES!$C$2:$NC$23,MATCH($C106,FIXTURES!$B$2:$B$23,0),0)=""),HLOOKUP(AP$2+2,FIXTURES!$C$2:$NC$23,MATCH($C106,FIXTURES!$B$2:$B$23,0),0),IF(HLOOKUP(AP$2+1,FIXTURES!$C$2:$NC$23,MATCH($C106,FIXTURES!$B$2:$B$23,0),0)="",HLOOKUP(AP$2,FIXTURES!$C$2:$NC$23,MATCH($C106,FIXTURES!$B$2:$B$23,0),0),HLOOKUP(AP$2+1,FIXTURES!$C$2:$NC$23,MATCH($C106,FIXTURES!$B$2:$B$23,0),0))))</f>
        <v/>
      </c>
      <c r="AQ106" s="70" t="str">
        <f>IF(AQ$1="SAT",IF(AND(HLOOKUP(AQ$2,FIXTURES!$C$2:$NC$23,MATCH($C106,FIXTURES!$B$2:$B$23,0),0)="",HLOOKUP(AQ$2+1,FIXTURES!$C$2:$NC$23,MATCH($C106,FIXTURES!$B$2:$B$23,0),0)="",HLOOKUP(AQ$2+2,FIXTURES!$C$2:$NC$23,MATCH($C106,FIXTURES!$B$2:$B$23,0),0)=""),HLOOKUP(AQ$2-1,FIXTURES!$C$2:$NC$23,MATCH($C106,FIXTURES!$B$2:$B$23,0),0),IF(AND(HLOOKUP(AQ$2,FIXTURES!$C$2:$NC$23,MATCH($C106,FIXTURES!$B$2:$B$23,0),0)="",HLOOKUP(AQ$2+1,FIXTURES!$C$2:$NC$23,MATCH($C106,FIXTURES!$B$2:$B$23,0),0)=""),HLOOKUP(AQ$2+2,FIXTURES!$C$2:$NC$23,MATCH($C106,FIXTURES!$B$2:$B$23,0),0),IF(HLOOKUP(AQ$2+1,FIXTURES!$C$2:$NC$23,MATCH($C106,FIXTURES!$B$2:$B$23,0),0)="",HLOOKUP(AQ$2,FIXTURES!$C$2:$NC$23,MATCH($C106,FIXTURES!$B$2:$B$23,0),0),HLOOKUP(AQ$2+1,FIXTURES!$C$2:$NC$23,MATCH($C106,FIXTURES!$B$2:$B$23,0),0)))),IF(AND(HLOOKUP(AQ$2,FIXTURES!$C$2:$NC$23,MATCH($C106,FIXTURES!$B$2:$B$23,0),0)="",HLOOKUP(AQ$2+1,FIXTURES!$C$2:$NC$23,MATCH($C106,FIXTURES!$B$2:$B$23,0),0)=""),HLOOKUP(AQ$2+2,FIXTURES!$C$2:$NC$23,MATCH($C106,FIXTURES!$B$2:$B$23,0),0),IF(HLOOKUP(AQ$2+1,FIXTURES!$C$2:$NC$23,MATCH($C106,FIXTURES!$B$2:$B$23,0),0)="",HLOOKUP(AQ$2,FIXTURES!$C$2:$NC$23,MATCH($C106,FIXTURES!$B$2:$B$23,0),0),HLOOKUP(AQ$2+1,FIXTURES!$C$2:$NC$23,MATCH($C106,FIXTURES!$B$2:$B$23,0),0))))</f>
        <v/>
      </c>
      <c r="AR106" s="70" t="str">
        <f>IF(AR$1="SAT",IF(AND(HLOOKUP(AR$2,FIXTURES!$C$2:$NC$23,MATCH($C106,FIXTURES!$B$2:$B$23,0),0)="",HLOOKUP(AR$2+1,FIXTURES!$C$2:$NC$23,MATCH($C106,FIXTURES!$B$2:$B$23,0),0)="",HLOOKUP(AR$2+2,FIXTURES!$C$2:$NC$23,MATCH($C106,FIXTURES!$B$2:$B$23,0),0)=""),HLOOKUP(AR$2-1,FIXTURES!$C$2:$NC$23,MATCH($C106,FIXTURES!$B$2:$B$23,0),0),IF(AND(HLOOKUP(AR$2,FIXTURES!$C$2:$NC$23,MATCH($C106,FIXTURES!$B$2:$B$23,0),0)="",HLOOKUP(AR$2+1,FIXTURES!$C$2:$NC$23,MATCH($C106,FIXTURES!$B$2:$B$23,0),0)=""),HLOOKUP(AR$2+2,FIXTURES!$C$2:$NC$23,MATCH($C106,FIXTURES!$B$2:$B$23,0),0),IF(HLOOKUP(AR$2+1,FIXTURES!$C$2:$NC$23,MATCH($C106,FIXTURES!$B$2:$B$23,0),0)="",HLOOKUP(AR$2,FIXTURES!$C$2:$NC$23,MATCH($C106,FIXTURES!$B$2:$B$23,0),0),HLOOKUP(AR$2+1,FIXTURES!$C$2:$NC$23,MATCH($C106,FIXTURES!$B$2:$B$23,0),0)))),IF(AND(HLOOKUP(AR$2,FIXTURES!$C$2:$NC$23,MATCH($C106,FIXTURES!$B$2:$B$23,0),0)="",HLOOKUP(AR$2+1,FIXTURES!$C$2:$NC$23,MATCH($C106,FIXTURES!$B$2:$B$23,0),0)=""),HLOOKUP(AR$2+2,FIXTURES!$C$2:$NC$23,MATCH($C106,FIXTURES!$B$2:$B$23,0),0),IF(HLOOKUP(AR$2+1,FIXTURES!$C$2:$NC$23,MATCH($C106,FIXTURES!$B$2:$B$23,0),0)="",HLOOKUP(AR$2,FIXTURES!$C$2:$NC$23,MATCH($C106,FIXTURES!$B$2:$B$23,0),0),HLOOKUP(AR$2+1,FIXTURES!$C$2:$NC$23,MATCH($C106,FIXTURES!$B$2:$B$23,0),0))))</f>
        <v/>
      </c>
      <c r="AS106" s="70" t="str">
        <f>IF(AS$1="SAT",IF(AND(HLOOKUP(AS$2,FIXTURES!$C$2:$NC$23,MATCH($C106,FIXTURES!$B$2:$B$23,0),0)="",HLOOKUP(AS$2+1,FIXTURES!$C$2:$NC$23,MATCH($C106,FIXTURES!$B$2:$B$23,0),0)="",HLOOKUP(AS$2+2,FIXTURES!$C$2:$NC$23,MATCH($C106,FIXTURES!$B$2:$B$23,0),0)=""),HLOOKUP(AS$2-1,FIXTURES!$C$2:$NC$23,MATCH($C106,FIXTURES!$B$2:$B$23,0),0),IF(AND(HLOOKUP(AS$2,FIXTURES!$C$2:$NC$23,MATCH($C106,FIXTURES!$B$2:$B$23,0),0)="",HLOOKUP(AS$2+1,FIXTURES!$C$2:$NC$23,MATCH($C106,FIXTURES!$B$2:$B$23,0),0)=""),HLOOKUP(AS$2+2,FIXTURES!$C$2:$NC$23,MATCH($C106,FIXTURES!$B$2:$B$23,0),0),IF(HLOOKUP(AS$2+1,FIXTURES!$C$2:$NC$23,MATCH($C106,FIXTURES!$B$2:$B$23,0),0)="",HLOOKUP(AS$2,FIXTURES!$C$2:$NC$23,MATCH($C106,FIXTURES!$B$2:$B$23,0),0),HLOOKUP(AS$2+1,FIXTURES!$C$2:$NC$23,MATCH($C106,FIXTURES!$B$2:$B$23,0),0)))),IF(AND(HLOOKUP(AS$2,FIXTURES!$C$2:$NC$23,MATCH($C106,FIXTURES!$B$2:$B$23,0),0)="",HLOOKUP(AS$2+1,FIXTURES!$C$2:$NC$23,MATCH($C106,FIXTURES!$B$2:$B$23,0),0)=""),HLOOKUP(AS$2+2,FIXTURES!$C$2:$NC$23,MATCH($C106,FIXTURES!$B$2:$B$23,0),0),IF(HLOOKUP(AS$2+1,FIXTURES!$C$2:$NC$23,MATCH($C106,FIXTURES!$B$2:$B$23,0),0)="",HLOOKUP(AS$2,FIXTURES!$C$2:$NC$23,MATCH($C106,FIXTURES!$B$2:$B$23,0),0),HLOOKUP(AS$2+1,FIXTURES!$C$2:$NC$23,MATCH($C106,FIXTURES!$B$2:$B$23,0),0))))</f>
        <v>TOT</v>
      </c>
      <c r="AT106" s="70" t="str">
        <f>IF(AT$1="SAT",IF(AND(HLOOKUP(AT$2,FIXTURES!$C$2:$NC$23,MATCH($C106,FIXTURES!$B$2:$B$23,0),0)="",HLOOKUP(AT$2+1,FIXTURES!$C$2:$NC$23,MATCH($C106,FIXTURES!$B$2:$B$23,0),0)="",HLOOKUP(AT$2+2,FIXTURES!$C$2:$NC$23,MATCH($C106,FIXTURES!$B$2:$B$23,0),0)=""),HLOOKUP(AT$2-1,FIXTURES!$C$2:$NC$23,MATCH($C106,FIXTURES!$B$2:$B$23,0),0),IF(AND(HLOOKUP(AT$2,FIXTURES!$C$2:$NC$23,MATCH($C106,FIXTURES!$B$2:$B$23,0),0)="",HLOOKUP(AT$2+1,FIXTURES!$C$2:$NC$23,MATCH($C106,FIXTURES!$B$2:$B$23,0),0)=""),HLOOKUP(AT$2+2,FIXTURES!$C$2:$NC$23,MATCH($C106,FIXTURES!$B$2:$B$23,0),0),IF(HLOOKUP(AT$2+1,FIXTURES!$C$2:$NC$23,MATCH($C106,FIXTURES!$B$2:$B$23,0),0)="",HLOOKUP(AT$2,FIXTURES!$C$2:$NC$23,MATCH($C106,FIXTURES!$B$2:$B$23,0),0),HLOOKUP(AT$2+1,FIXTURES!$C$2:$NC$23,MATCH($C106,FIXTURES!$B$2:$B$23,0),0)))),IF(AND(HLOOKUP(AT$2,FIXTURES!$C$2:$NC$23,MATCH($C106,FIXTURES!$B$2:$B$23,0),0)="",HLOOKUP(AT$2+1,FIXTURES!$C$2:$NC$23,MATCH($C106,FIXTURES!$B$2:$B$23,0),0)=""),HLOOKUP(AT$2+2,FIXTURES!$C$2:$NC$23,MATCH($C106,FIXTURES!$B$2:$B$23,0),0),IF(HLOOKUP(AT$2+1,FIXTURES!$C$2:$NC$23,MATCH($C106,FIXTURES!$B$2:$B$23,0),0)="",HLOOKUP(AT$2,FIXTURES!$C$2:$NC$23,MATCH($C106,FIXTURES!$B$2:$B$23,0),0),HLOOKUP(AT$2+1,FIXTURES!$C$2:$NC$23,MATCH($C106,FIXTURES!$B$2:$B$23,0),0))))</f>
        <v/>
      </c>
      <c r="AU106" s="70" t="str">
        <f>IF(AU$1="SAT",IF(AND(HLOOKUP(AU$2,FIXTURES!$C$2:$NC$23,MATCH($C106,FIXTURES!$B$2:$B$23,0),0)="",HLOOKUP(AU$2+1,FIXTURES!$C$2:$NC$23,MATCH($C106,FIXTURES!$B$2:$B$23,0),0)="",HLOOKUP(AU$2+2,FIXTURES!$C$2:$NC$23,MATCH($C106,FIXTURES!$B$2:$B$23,0),0)=""),HLOOKUP(AU$2-1,FIXTURES!$C$2:$NC$23,MATCH($C106,FIXTURES!$B$2:$B$23,0),0),IF(AND(HLOOKUP(AU$2,FIXTURES!$C$2:$NC$23,MATCH($C106,FIXTURES!$B$2:$B$23,0),0)="",HLOOKUP(AU$2+1,FIXTURES!$C$2:$NC$23,MATCH($C106,FIXTURES!$B$2:$B$23,0),0)=""),HLOOKUP(AU$2+2,FIXTURES!$C$2:$NC$23,MATCH($C106,FIXTURES!$B$2:$B$23,0),0),IF(HLOOKUP(AU$2+1,FIXTURES!$C$2:$NC$23,MATCH($C106,FIXTURES!$B$2:$B$23,0),0)="",HLOOKUP(AU$2,FIXTURES!$C$2:$NC$23,MATCH($C106,FIXTURES!$B$2:$B$23,0),0),HLOOKUP(AU$2+1,FIXTURES!$C$2:$NC$23,MATCH($C106,FIXTURES!$B$2:$B$23,0),0)))),IF(AND(HLOOKUP(AU$2,FIXTURES!$C$2:$NC$23,MATCH($C106,FIXTURES!$B$2:$B$23,0),0)="",HLOOKUP(AU$2+1,FIXTURES!$C$2:$NC$23,MATCH($C106,FIXTURES!$B$2:$B$23,0),0)=""),HLOOKUP(AU$2+2,FIXTURES!$C$2:$NC$23,MATCH($C106,FIXTURES!$B$2:$B$23,0),0),IF(HLOOKUP(AU$2+1,FIXTURES!$C$2:$NC$23,MATCH($C106,FIXTURES!$B$2:$B$23,0),0)="",HLOOKUP(AU$2,FIXTURES!$C$2:$NC$23,MATCH($C106,FIXTURES!$B$2:$B$23,0),0),HLOOKUP(AU$2+1,FIXTURES!$C$2:$NC$23,MATCH($C106,FIXTURES!$B$2:$B$23,0),0))))</f>
        <v>LIV</v>
      </c>
      <c r="AV106" s="70" t="str">
        <f>IF(AV$1="SAT",IF(AND(HLOOKUP(AV$2,FIXTURES!$C$2:$NC$23,MATCH($C106,FIXTURES!$B$2:$B$23,0),0)="",HLOOKUP(AV$2+1,FIXTURES!$C$2:$NC$23,MATCH($C106,FIXTURES!$B$2:$B$23,0),0)="",HLOOKUP(AV$2+2,FIXTURES!$C$2:$NC$23,MATCH($C106,FIXTURES!$B$2:$B$23,0),0)=""),HLOOKUP(AV$2-1,FIXTURES!$C$2:$NC$23,MATCH($C106,FIXTURES!$B$2:$B$23,0),0),IF(AND(HLOOKUP(AV$2,FIXTURES!$C$2:$NC$23,MATCH($C106,FIXTURES!$B$2:$B$23,0),0)="",HLOOKUP(AV$2+1,FIXTURES!$C$2:$NC$23,MATCH($C106,FIXTURES!$B$2:$B$23,0),0)=""),HLOOKUP(AV$2+2,FIXTURES!$C$2:$NC$23,MATCH($C106,FIXTURES!$B$2:$B$23,0),0),IF(HLOOKUP(AV$2+1,FIXTURES!$C$2:$NC$23,MATCH($C106,FIXTURES!$B$2:$B$23,0),0)="",HLOOKUP(AV$2,FIXTURES!$C$2:$NC$23,MATCH($C106,FIXTURES!$B$2:$B$23,0),0),HLOOKUP(AV$2+1,FIXTURES!$C$2:$NC$23,MATCH($C106,FIXTURES!$B$2:$B$23,0),0)))),IF(AND(HLOOKUP(AV$2,FIXTURES!$C$2:$NC$23,MATCH($C106,FIXTURES!$B$2:$B$23,0),0)="",HLOOKUP(AV$2+1,FIXTURES!$C$2:$NC$23,MATCH($C106,FIXTURES!$B$2:$B$23,0),0)=""),HLOOKUP(AV$2+2,FIXTURES!$C$2:$NC$23,MATCH($C106,FIXTURES!$B$2:$B$23,0),0),IF(HLOOKUP(AV$2+1,FIXTURES!$C$2:$NC$23,MATCH($C106,FIXTURES!$B$2:$B$23,0),0)="",HLOOKUP(AV$2,FIXTURES!$C$2:$NC$23,MATCH($C106,FIXTURES!$B$2:$B$23,0),0),HLOOKUP(AV$2+1,FIXTURES!$C$2:$NC$23,MATCH($C106,FIXTURES!$B$2:$B$23,0),0))))</f>
        <v/>
      </c>
      <c r="AW106" s="70" t="str">
        <f>IF(AW$1="SAT",IF(AND(HLOOKUP(AW$2,FIXTURES!$C$2:$NC$23,MATCH($C106,FIXTURES!$B$2:$B$23,0),0)="",HLOOKUP(AW$2+1,FIXTURES!$C$2:$NC$23,MATCH($C106,FIXTURES!$B$2:$B$23,0),0)="",HLOOKUP(AW$2+2,FIXTURES!$C$2:$NC$23,MATCH($C106,FIXTURES!$B$2:$B$23,0),0)=""),HLOOKUP(AW$2-1,FIXTURES!$C$2:$NC$23,MATCH($C106,FIXTURES!$B$2:$B$23,0),0),IF(AND(HLOOKUP(AW$2,FIXTURES!$C$2:$NC$23,MATCH($C106,FIXTURES!$B$2:$B$23,0),0)="",HLOOKUP(AW$2+1,FIXTURES!$C$2:$NC$23,MATCH($C106,FIXTURES!$B$2:$B$23,0),0)=""),HLOOKUP(AW$2+2,FIXTURES!$C$2:$NC$23,MATCH($C106,FIXTURES!$B$2:$B$23,0),0),IF(HLOOKUP(AW$2+1,FIXTURES!$C$2:$NC$23,MATCH($C106,FIXTURES!$B$2:$B$23,0),0)="",HLOOKUP(AW$2,FIXTURES!$C$2:$NC$23,MATCH($C106,FIXTURES!$B$2:$B$23,0),0),HLOOKUP(AW$2+1,FIXTURES!$C$2:$NC$23,MATCH($C106,FIXTURES!$B$2:$B$23,0),0)))),IF(AND(HLOOKUP(AW$2,FIXTURES!$C$2:$NC$23,MATCH($C106,FIXTURES!$B$2:$B$23,0),0)="",HLOOKUP(AW$2+1,FIXTURES!$C$2:$NC$23,MATCH($C106,FIXTURES!$B$2:$B$23,0),0)=""),HLOOKUP(AW$2+2,FIXTURES!$C$2:$NC$23,MATCH($C106,FIXTURES!$B$2:$B$23,0),0),IF(HLOOKUP(AW$2+1,FIXTURES!$C$2:$NC$23,MATCH($C106,FIXTURES!$B$2:$B$23,0),0)="",HLOOKUP(AW$2,FIXTURES!$C$2:$NC$23,MATCH($C106,FIXTURES!$B$2:$B$23,0),0),HLOOKUP(AW$2+1,FIXTURES!$C$2:$NC$23,MATCH($C106,FIXTURES!$B$2:$B$23,0),0))))</f>
        <v>West Ham</v>
      </c>
      <c r="AX106" s="70" t="str">
        <f>IF(AX$1="SAT",IF(AND(HLOOKUP(AX$2,FIXTURES!$C$2:$NC$23,MATCH($C106,FIXTURES!$B$2:$B$23,0),0)="",HLOOKUP(AX$2+1,FIXTURES!$C$2:$NC$23,MATCH($C106,FIXTURES!$B$2:$B$23,0),0)="",HLOOKUP(AX$2+2,FIXTURES!$C$2:$NC$23,MATCH($C106,FIXTURES!$B$2:$B$23,0),0)=""),HLOOKUP(AX$2-1,FIXTURES!$C$2:$NC$23,MATCH($C106,FIXTURES!$B$2:$B$23,0),0),IF(AND(HLOOKUP(AX$2,FIXTURES!$C$2:$NC$23,MATCH($C106,FIXTURES!$B$2:$B$23,0),0)="",HLOOKUP(AX$2+1,FIXTURES!$C$2:$NC$23,MATCH($C106,FIXTURES!$B$2:$B$23,0),0)=""),HLOOKUP(AX$2+2,FIXTURES!$C$2:$NC$23,MATCH($C106,FIXTURES!$B$2:$B$23,0),0),IF(HLOOKUP(AX$2+1,FIXTURES!$C$2:$NC$23,MATCH($C106,FIXTURES!$B$2:$B$23,0),0)="",HLOOKUP(AX$2,FIXTURES!$C$2:$NC$23,MATCH($C106,FIXTURES!$B$2:$B$23,0),0),HLOOKUP(AX$2+1,FIXTURES!$C$2:$NC$23,MATCH($C106,FIXTURES!$B$2:$B$23,0),0)))),IF(AND(HLOOKUP(AX$2,FIXTURES!$C$2:$NC$23,MATCH($C106,FIXTURES!$B$2:$B$23,0),0)="",HLOOKUP(AX$2+1,FIXTURES!$C$2:$NC$23,MATCH($C106,FIXTURES!$B$2:$B$23,0),0)=""),HLOOKUP(AX$2+2,FIXTURES!$C$2:$NC$23,MATCH($C106,FIXTURES!$B$2:$B$23,0),0),IF(HLOOKUP(AX$2+1,FIXTURES!$C$2:$NC$23,MATCH($C106,FIXTURES!$B$2:$B$23,0),0)="",HLOOKUP(AX$2,FIXTURES!$C$2:$NC$23,MATCH($C106,FIXTURES!$B$2:$B$23,0),0),HLOOKUP(AX$2+1,FIXTURES!$C$2:$NC$23,MATCH($C106,FIXTURES!$B$2:$B$23,0),0))))</f>
        <v/>
      </c>
      <c r="AY106" s="70" t="str">
        <f>IF(AY$1="SAT",IF(AND(HLOOKUP(AY$2,FIXTURES!$C$2:$NC$23,MATCH($C106,FIXTURES!$B$2:$B$23,0),0)="",HLOOKUP(AY$2+1,FIXTURES!$C$2:$NC$23,MATCH($C106,FIXTURES!$B$2:$B$23,0),0)="",HLOOKUP(AY$2+2,FIXTURES!$C$2:$NC$23,MATCH($C106,FIXTURES!$B$2:$B$23,0),0)=""),HLOOKUP(AY$2-1,FIXTURES!$C$2:$NC$23,MATCH($C106,FIXTURES!$B$2:$B$23,0),0),IF(AND(HLOOKUP(AY$2,FIXTURES!$C$2:$NC$23,MATCH($C106,FIXTURES!$B$2:$B$23,0),0)="",HLOOKUP(AY$2+1,FIXTURES!$C$2:$NC$23,MATCH($C106,FIXTURES!$B$2:$B$23,0),0)=""),HLOOKUP(AY$2+2,FIXTURES!$C$2:$NC$23,MATCH($C106,FIXTURES!$B$2:$B$23,0),0),IF(HLOOKUP(AY$2+1,FIXTURES!$C$2:$NC$23,MATCH($C106,FIXTURES!$B$2:$B$23,0),0)="",HLOOKUP(AY$2,FIXTURES!$C$2:$NC$23,MATCH($C106,FIXTURES!$B$2:$B$23,0),0),HLOOKUP(AY$2+1,FIXTURES!$C$2:$NC$23,MATCH($C106,FIXTURES!$B$2:$B$23,0),0)))),IF(AND(HLOOKUP(AY$2,FIXTURES!$C$2:$NC$23,MATCH($C106,FIXTURES!$B$2:$B$23,0),0)="",HLOOKUP(AY$2+1,FIXTURES!$C$2:$NC$23,MATCH($C106,FIXTURES!$B$2:$B$23,0),0)=""),HLOOKUP(AY$2+2,FIXTURES!$C$2:$NC$23,MATCH($C106,FIXTURES!$B$2:$B$23,0),0),IF(HLOOKUP(AY$2+1,FIXTURES!$C$2:$NC$23,MATCH($C106,FIXTURES!$B$2:$B$23,0),0)="",HLOOKUP(AY$2,FIXTURES!$C$2:$NC$23,MATCH($C106,FIXTURES!$B$2:$B$23,0),0),HLOOKUP(AY$2+1,FIXTURES!$C$2:$NC$23,MATCH($C106,FIXTURES!$B$2:$B$23,0),0))))</f>
        <v>BOU</v>
      </c>
      <c r="AZ106" s="70" t="str">
        <f>IF(AZ$1="SAT",IF(AND(HLOOKUP(AZ$2,FIXTURES!$C$2:$NC$23,MATCH($C106,FIXTURES!$B$2:$B$23,0),0)="",HLOOKUP(AZ$2+1,FIXTURES!$C$2:$NC$23,MATCH($C106,FIXTURES!$B$2:$B$23,0),0)="",HLOOKUP(AZ$2+2,FIXTURES!$C$2:$NC$23,MATCH($C106,FIXTURES!$B$2:$B$23,0),0)=""),HLOOKUP(AZ$2-1,FIXTURES!$C$2:$NC$23,MATCH($C106,FIXTURES!$B$2:$B$23,0),0),IF(AND(HLOOKUP(AZ$2,FIXTURES!$C$2:$NC$23,MATCH($C106,FIXTURES!$B$2:$B$23,0),0)="",HLOOKUP(AZ$2+1,FIXTURES!$C$2:$NC$23,MATCH($C106,FIXTURES!$B$2:$B$23,0),0)=""),HLOOKUP(AZ$2+2,FIXTURES!$C$2:$NC$23,MATCH($C106,FIXTURES!$B$2:$B$23,0),0),IF(HLOOKUP(AZ$2+1,FIXTURES!$C$2:$NC$23,MATCH($C106,FIXTURES!$B$2:$B$23,0),0)="",HLOOKUP(AZ$2,FIXTURES!$C$2:$NC$23,MATCH($C106,FIXTURES!$B$2:$B$23,0),0),HLOOKUP(AZ$2+1,FIXTURES!$C$2:$NC$23,MATCH($C106,FIXTURES!$B$2:$B$23,0),0)))),IF(AND(HLOOKUP(AZ$2,FIXTURES!$C$2:$NC$23,MATCH($C106,FIXTURES!$B$2:$B$23,0),0)="",HLOOKUP(AZ$2+1,FIXTURES!$C$2:$NC$23,MATCH($C106,FIXTURES!$B$2:$B$23,0),0)=""),HLOOKUP(AZ$2+2,FIXTURES!$C$2:$NC$23,MATCH($C106,FIXTURES!$B$2:$B$23,0),0),IF(HLOOKUP(AZ$2+1,FIXTURES!$C$2:$NC$23,MATCH($C106,FIXTURES!$B$2:$B$23,0),0)="",HLOOKUP(AZ$2,FIXTURES!$C$2:$NC$23,MATCH($C106,FIXTURES!$B$2:$B$23,0),0),HLOOKUP(AZ$2+1,FIXTURES!$C$2:$NC$23,MATCH($C106,FIXTURES!$B$2:$B$23,0),0))))</f>
        <v/>
      </c>
      <c r="BA106" s="70" t="str">
        <f>IF(BA$1="SAT",IF(AND(HLOOKUP(BA$2,FIXTURES!$C$2:$NC$23,MATCH($C106,FIXTURES!$B$2:$B$23,0),0)="",HLOOKUP(BA$2+1,FIXTURES!$C$2:$NC$23,MATCH($C106,FIXTURES!$B$2:$B$23,0),0)="",HLOOKUP(BA$2+2,FIXTURES!$C$2:$NC$23,MATCH($C106,FIXTURES!$B$2:$B$23,0),0)=""),HLOOKUP(BA$2-1,FIXTURES!$C$2:$NC$23,MATCH($C106,FIXTURES!$B$2:$B$23,0),0),IF(AND(HLOOKUP(BA$2,FIXTURES!$C$2:$NC$23,MATCH($C106,FIXTURES!$B$2:$B$23,0),0)="",HLOOKUP(BA$2+1,FIXTURES!$C$2:$NC$23,MATCH($C106,FIXTURES!$B$2:$B$23,0),0)=""),HLOOKUP(BA$2+2,FIXTURES!$C$2:$NC$23,MATCH($C106,FIXTURES!$B$2:$B$23,0),0),IF(HLOOKUP(BA$2+1,FIXTURES!$C$2:$NC$23,MATCH($C106,FIXTURES!$B$2:$B$23,0),0)="",HLOOKUP(BA$2,FIXTURES!$C$2:$NC$23,MATCH($C106,FIXTURES!$B$2:$B$23,0),0),HLOOKUP(BA$2+1,FIXTURES!$C$2:$NC$23,MATCH($C106,FIXTURES!$B$2:$B$23,0),0)))),IF(AND(HLOOKUP(BA$2,FIXTURES!$C$2:$NC$23,MATCH($C106,FIXTURES!$B$2:$B$23,0),0)="",HLOOKUP(BA$2+1,FIXTURES!$C$2:$NC$23,MATCH($C106,FIXTURES!$B$2:$B$23,0),0)=""),HLOOKUP(BA$2+2,FIXTURES!$C$2:$NC$23,MATCH($C106,FIXTURES!$B$2:$B$23,0),0),IF(HLOOKUP(BA$2+1,FIXTURES!$C$2:$NC$23,MATCH($C106,FIXTURES!$B$2:$B$23,0),0)="",HLOOKUP(BA$2,FIXTURES!$C$2:$NC$23,MATCH($C106,FIXTURES!$B$2:$B$23,0),0),HLOOKUP(BA$2+1,FIXTURES!$C$2:$NC$23,MATCH($C106,FIXTURES!$B$2:$B$23,0),0))))</f>
        <v>lee</v>
      </c>
      <c r="BB106" s="70" t="str">
        <f>IF(BB$1="SAT",IF(AND(HLOOKUP(BB$2,FIXTURES!$C$2:$NC$23,MATCH($C106,FIXTURES!$B$2:$B$23,0),0)="",HLOOKUP(BB$2+1,FIXTURES!$C$2:$NC$23,MATCH($C106,FIXTURES!$B$2:$B$23,0),0)="",HLOOKUP(BB$2+2,FIXTURES!$C$2:$NC$23,MATCH($C106,FIXTURES!$B$2:$B$23,0),0)=""),HLOOKUP(BB$2-1,FIXTURES!$C$2:$NC$23,MATCH($C106,FIXTURES!$B$2:$B$23,0),0),IF(AND(HLOOKUP(BB$2,FIXTURES!$C$2:$NC$23,MATCH($C106,FIXTURES!$B$2:$B$23,0),0)="",HLOOKUP(BB$2+1,FIXTURES!$C$2:$NC$23,MATCH($C106,FIXTURES!$B$2:$B$23,0),0)=""),HLOOKUP(BB$2+2,FIXTURES!$C$2:$NC$23,MATCH($C106,FIXTURES!$B$2:$B$23,0),0),IF(HLOOKUP(BB$2+1,FIXTURES!$C$2:$NC$23,MATCH($C106,FIXTURES!$B$2:$B$23,0),0)="",HLOOKUP(BB$2,FIXTURES!$C$2:$NC$23,MATCH($C106,FIXTURES!$B$2:$B$23,0),0),HLOOKUP(BB$2+1,FIXTURES!$C$2:$NC$23,MATCH($C106,FIXTURES!$B$2:$B$23,0),0)))),IF(AND(HLOOKUP(BB$2,FIXTURES!$C$2:$NC$23,MATCH($C106,FIXTURES!$B$2:$B$23,0),0)="",HLOOKUP(BB$2+1,FIXTURES!$C$2:$NC$23,MATCH($C106,FIXTURES!$B$2:$B$23,0),0)=""),HLOOKUP(BB$2+2,FIXTURES!$C$2:$NC$23,MATCH($C106,FIXTURES!$B$2:$B$23,0),0),IF(HLOOKUP(BB$2+1,FIXTURES!$C$2:$NC$23,MATCH($C106,FIXTURES!$B$2:$B$23,0),0)="",HLOOKUP(BB$2,FIXTURES!$C$2:$NC$23,MATCH($C106,FIXTURES!$B$2:$B$23,0),0),HLOOKUP(BB$2+1,FIXTURES!$C$2:$NC$23,MATCH($C106,FIXTURES!$B$2:$B$23,0),0))))</f>
        <v/>
      </c>
      <c r="BC106" s="70" t="str">
        <f>IF(BC$1="SAT",IF(AND(HLOOKUP(BC$2,FIXTURES!$C$2:$NC$23,MATCH($C106,FIXTURES!$B$2:$B$23,0),0)="",HLOOKUP(BC$2+1,FIXTURES!$C$2:$NC$23,MATCH($C106,FIXTURES!$B$2:$B$23,0),0)="",HLOOKUP(BC$2+2,FIXTURES!$C$2:$NC$23,MATCH($C106,FIXTURES!$B$2:$B$23,0),0)=""),HLOOKUP(BC$2-1,FIXTURES!$C$2:$NC$23,MATCH($C106,FIXTURES!$B$2:$B$23,0),0),IF(AND(HLOOKUP(BC$2,FIXTURES!$C$2:$NC$23,MATCH($C106,FIXTURES!$B$2:$B$23,0),0)="",HLOOKUP(BC$2+1,FIXTURES!$C$2:$NC$23,MATCH($C106,FIXTURES!$B$2:$B$23,0),0)=""),HLOOKUP(BC$2+2,FIXTURES!$C$2:$NC$23,MATCH($C106,FIXTURES!$B$2:$B$23,0),0),IF(HLOOKUP(BC$2+1,FIXTURES!$C$2:$NC$23,MATCH($C106,FIXTURES!$B$2:$B$23,0),0)="",HLOOKUP(BC$2,FIXTURES!$C$2:$NC$23,MATCH($C106,FIXTURES!$B$2:$B$23,0),0),HLOOKUP(BC$2+1,FIXTURES!$C$2:$NC$23,MATCH($C106,FIXTURES!$B$2:$B$23,0),0)))),IF(AND(HLOOKUP(BC$2,FIXTURES!$C$2:$NC$23,MATCH($C106,FIXTURES!$B$2:$B$23,0),0)="",HLOOKUP(BC$2+1,FIXTURES!$C$2:$NC$23,MATCH($C106,FIXTURES!$B$2:$B$23,0),0)=""),HLOOKUP(BC$2+2,FIXTURES!$C$2:$NC$23,MATCH($C106,FIXTURES!$B$2:$B$23,0),0),IF(HLOOKUP(BC$2+1,FIXTURES!$C$2:$NC$23,MATCH($C106,FIXTURES!$B$2:$B$23,0),0)="",HLOOKUP(BC$2,FIXTURES!$C$2:$NC$23,MATCH($C106,FIXTURES!$B$2:$B$23,0),0),HLOOKUP(BC$2+1,FIXTURES!$C$2:$NC$23,MATCH($C106,FIXTURES!$B$2:$B$23,0),0))))</f>
        <v/>
      </c>
      <c r="BD106" s="70" t="str">
        <f>IF(BD$1="SAT",IF(AND(HLOOKUP(BD$2,FIXTURES!$C$2:$NC$23,MATCH($C106,FIXTURES!$B$2:$B$23,0),0)="",HLOOKUP(BD$2+1,FIXTURES!$C$2:$NC$23,MATCH($C106,FIXTURES!$B$2:$B$23,0),0)="",HLOOKUP(BD$2+2,FIXTURES!$C$2:$NC$23,MATCH($C106,FIXTURES!$B$2:$B$23,0),0)=""),HLOOKUP(BD$2-1,FIXTURES!$C$2:$NC$23,MATCH($C106,FIXTURES!$B$2:$B$23,0),0),IF(AND(HLOOKUP(BD$2,FIXTURES!$C$2:$NC$23,MATCH($C106,FIXTURES!$B$2:$B$23,0),0)="",HLOOKUP(BD$2+1,FIXTURES!$C$2:$NC$23,MATCH($C106,FIXTURES!$B$2:$B$23,0),0)=""),HLOOKUP(BD$2+2,FIXTURES!$C$2:$NC$23,MATCH($C106,FIXTURES!$B$2:$B$23,0),0),IF(HLOOKUP(BD$2+1,FIXTURES!$C$2:$NC$23,MATCH($C106,FIXTURES!$B$2:$B$23,0),0)="",HLOOKUP(BD$2,FIXTURES!$C$2:$NC$23,MATCH($C106,FIXTURES!$B$2:$B$23,0),0),HLOOKUP(BD$2+1,FIXTURES!$C$2:$NC$23,MATCH($C106,FIXTURES!$B$2:$B$23,0),0)))),IF(AND(HLOOKUP(BD$2,FIXTURES!$C$2:$NC$23,MATCH($C106,FIXTURES!$B$2:$B$23,0),0)="",HLOOKUP(BD$2+1,FIXTURES!$C$2:$NC$23,MATCH($C106,FIXTURES!$B$2:$B$23,0),0)=""),HLOOKUP(BD$2+2,FIXTURES!$C$2:$NC$23,MATCH($C106,FIXTURES!$B$2:$B$23,0),0),IF(HLOOKUP(BD$2+1,FIXTURES!$C$2:$NC$23,MATCH($C106,FIXTURES!$B$2:$B$23,0),0)="",HLOOKUP(BD$2,FIXTURES!$C$2:$NC$23,MATCH($C106,FIXTURES!$B$2:$B$23,0),0),HLOOKUP(BD$2+1,FIXTURES!$C$2:$NC$23,MATCH($C106,FIXTURES!$B$2:$B$23,0),0))))</f>
        <v/>
      </c>
      <c r="BE106" s="70" t="str">
        <f>IF(BE$1="SAT",IF(AND(HLOOKUP(BE$2,FIXTURES!$C$2:$NC$23,MATCH($C106,FIXTURES!$B$2:$B$23,0),0)="",HLOOKUP(BE$2+1,FIXTURES!$C$2:$NC$23,MATCH($C106,FIXTURES!$B$2:$B$23,0),0)="",HLOOKUP(BE$2+2,FIXTURES!$C$2:$NC$23,MATCH($C106,FIXTURES!$B$2:$B$23,0),0)=""),HLOOKUP(BE$2-1,FIXTURES!$C$2:$NC$23,MATCH($C106,FIXTURES!$B$2:$B$23,0),0),IF(AND(HLOOKUP(BE$2,FIXTURES!$C$2:$NC$23,MATCH($C106,FIXTURES!$B$2:$B$23,0),0)="",HLOOKUP(BE$2+1,FIXTURES!$C$2:$NC$23,MATCH($C106,FIXTURES!$B$2:$B$23,0),0)=""),HLOOKUP(BE$2+2,FIXTURES!$C$2:$NC$23,MATCH($C106,FIXTURES!$B$2:$B$23,0),0),IF(HLOOKUP(BE$2+1,FIXTURES!$C$2:$NC$23,MATCH($C106,FIXTURES!$B$2:$B$23,0),0)="",HLOOKUP(BE$2,FIXTURES!$C$2:$NC$23,MATCH($C106,FIXTURES!$B$2:$B$23,0),0),HLOOKUP(BE$2+1,FIXTURES!$C$2:$NC$23,MATCH($C106,FIXTURES!$B$2:$B$23,0),0)))),IF(AND(HLOOKUP(BE$2,FIXTURES!$C$2:$NC$23,MATCH($C106,FIXTURES!$B$2:$B$23,0),0)="",HLOOKUP(BE$2+1,FIXTURES!$C$2:$NC$23,MATCH($C106,FIXTURES!$B$2:$B$23,0),0)=""),HLOOKUP(BE$2+2,FIXTURES!$C$2:$NC$23,MATCH($C106,FIXTURES!$B$2:$B$23,0),0),IF(HLOOKUP(BE$2+1,FIXTURES!$C$2:$NC$23,MATCH($C106,FIXTURES!$B$2:$B$23,0),0)="",HLOOKUP(BE$2,FIXTURES!$C$2:$NC$23,MATCH($C106,FIXTURES!$B$2:$B$23,0),0),HLOOKUP(BE$2+1,FIXTURES!$C$2:$NC$23,MATCH($C106,FIXTURES!$B$2:$B$23,0),0))))</f>
        <v>SOU</v>
      </c>
      <c r="BF106" s="119" t="s">
        <v>1166</v>
      </c>
      <c r="BG106" s="70" t="str">
        <f>IF(BG$1="SAT",IF(AND(HLOOKUP(BG$2,FIXTURES!$C$2:$NC$23,MATCH($C106,FIXTURES!$B$2:$B$23,0),0)="",HLOOKUP(BG$2+1,FIXTURES!$C$2:$NC$23,MATCH($C106,FIXTURES!$B$2:$B$23,0),0)="",HLOOKUP(BG$2+2,FIXTURES!$C$2:$NC$23,MATCH($C106,FIXTURES!$B$2:$B$23,0),0)=""),HLOOKUP(BG$2-1,FIXTURES!$C$2:$NC$23,MATCH($C106,FIXTURES!$B$2:$B$23,0),0),IF(AND(HLOOKUP(BG$2,FIXTURES!$C$2:$NC$23,MATCH($C106,FIXTURES!$B$2:$B$23,0),0)="",HLOOKUP(BG$2+1,FIXTURES!$C$2:$NC$23,MATCH($C106,FIXTURES!$B$2:$B$23,0),0)=""),HLOOKUP(BG$2+2,FIXTURES!$C$2:$NC$23,MATCH($C106,FIXTURES!$B$2:$B$23,0),0),IF(HLOOKUP(BG$2+1,FIXTURES!$C$2:$NC$23,MATCH($C106,FIXTURES!$B$2:$B$23,0),0)="",HLOOKUP(BG$2,FIXTURES!$C$2:$NC$23,MATCH($C106,FIXTURES!$B$2:$B$23,0),0),HLOOKUP(BG$2+1,FIXTURES!$C$2:$NC$23,MATCH($C106,FIXTURES!$B$2:$B$23,0),0)))),IF(AND(HLOOKUP(BG$2,FIXTURES!$C$2:$NC$23,MATCH($C106,FIXTURES!$B$2:$B$23,0),0)="",HLOOKUP(BG$2+1,FIXTURES!$C$2:$NC$23,MATCH($C106,FIXTURES!$B$2:$B$23,0),0)=""),HLOOKUP(BG$2+2,FIXTURES!$C$2:$NC$23,MATCH($C106,FIXTURES!$B$2:$B$23,0),0),IF(HLOOKUP(BG$2+1,FIXTURES!$C$2:$NC$23,MATCH($C106,FIXTURES!$B$2:$B$23,0),0)="",HLOOKUP(BG$2,FIXTURES!$C$2:$NC$23,MATCH($C106,FIXTURES!$B$2:$B$23,0),0),HLOOKUP(BG$2+1,FIXTURES!$C$2:$NC$23,MATCH($C106,FIXTURES!$B$2:$B$23,0),0))))</f>
        <v>ars</v>
      </c>
      <c r="BH106" s="119" t="s">
        <v>1166</v>
      </c>
      <c r="BI106" s="70" t="str">
        <f>IF(BI$1="SAT",IF(AND(HLOOKUP(BI$2,FIXTURES!$C$2:$NC$23,MATCH($C106,FIXTURES!$B$2:$B$23,0),0)="",HLOOKUP(BI$2+1,FIXTURES!$C$2:$NC$23,MATCH($C106,FIXTURES!$B$2:$B$23,0),0)="",HLOOKUP(BI$2+2,FIXTURES!$C$2:$NC$23,MATCH($C106,FIXTURES!$B$2:$B$23,0),0)=""),HLOOKUP(BI$2-1,FIXTURES!$C$2:$NC$23,MATCH($C106,FIXTURES!$B$2:$B$23,0),0),IF(AND(HLOOKUP(BI$2,FIXTURES!$C$2:$NC$23,MATCH($C106,FIXTURES!$B$2:$B$23,0),0)="",HLOOKUP(BI$2+1,FIXTURES!$C$2:$NC$23,MATCH($C106,FIXTURES!$B$2:$B$23,0),0)=""),HLOOKUP(BI$2+2,FIXTURES!$C$2:$NC$23,MATCH($C106,FIXTURES!$B$2:$B$23,0),0),IF(HLOOKUP(BI$2+1,FIXTURES!$C$2:$NC$23,MATCH($C106,FIXTURES!$B$2:$B$23,0),0)="",HLOOKUP(BI$2,FIXTURES!$C$2:$NC$23,MATCH($C106,FIXTURES!$B$2:$B$23,0),0),HLOOKUP(BI$2+1,FIXTURES!$C$2:$NC$23,MATCH($C106,FIXTURES!$B$2:$B$23,0),0)))),IF(AND(HLOOKUP(BI$2,FIXTURES!$C$2:$NC$23,MATCH($C106,FIXTURES!$B$2:$B$23,0),0)="",HLOOKUP(BI$2+1,FIXTURES!$C$2:$NC$23,MATCH($C106,FIXTURES!$B$2:$B$23,0),0)=""),HLOOKUP(BI$2+2,FIXTURES!$C$2:$NC$23,MATCH($C106,FIXTURES!$B$2:$B$23,0),0),IF(HLOOKUP(BI$2+1,FIXTURES!$C$2:$NC$23,MATCH($C106,FIXTURES!$B$2:$B$23,0),0)="",HLOOKUP(BI$2,FIXTURES!$C$2:$NC$23,MATCH($C106,FIXTURES!$B$2:$B$23,0),0),HLOOKUP(BI$2+1,FIXTURES!$C$2:$NC$23,MATCH($C106,FIXTURES!$B$2:$B$23,0),0))))</f>
        <v>CRY</v>
      </c>
      <c r="BJ106" s="119" t="s">
        <v>1166</v>
      </c>
      <c r="BK106" s="70" t="str">
        <f>IF(BK$1="SAT",IF(AND(HLOOKUP(BK$2,FIXTURES!$C$2:$NC$23,MATCH($C106,FIXTURES!$B$2:$B$23,0),0)="",HLOOKUP(BK$2+1,FIXTURES!$C$2:$NC$23,MATCH($C106,FIXTURES!$B$2:$B$23,0),0)="",HLOOKUP(BK$2+2,FIXTURES!$C$2:$NC$23,MATCH($C106,FIXTURES!$B$2:$B$23,0),0)=""),HLOOKUP(BK$2-1,FIXTURES!$C$2:$NC$23,MATCH($C106,FIXTURES!$B$2:$B$23,0),0),IF(AND(HLOOKUP(BK$2,FIXTURES!$C$2:$NC$23,MATCH($C106,FIXTURES!$B$2:$B$23,0),0)="",HLOOKUP(BK$2+1,FIXTURES!$C$2:$NC$23,MATCH($C106,FIXTURES!$B$2:$B$23,0),0)=""),HLOOKUP(BK$2+2,FIXTURES!$C$2:$NC$23,MATCH($C106,FIXTURES!$B$2:$B$23,0),0),IF(HLOOKUP(BK$2+1,FIXTURES!$C$2:$NC$23,MATCH($C106,FIXTURES!$B$2:$B$23,0),0)="",HLOOKUP(BK$2,FIXTURES!$C$2:$NC$23,MATCH($C106,FIXTURES!$B$2:$B$23,0),0),HLOOKUP(BK$2+1,FIXTURES!$C$2:$NC$23,MATCH($C106,FIXTURES!$B$2:$B$23,0),0)))),IF(AND(HLOOKUP(BK$2,FIXTURES!$C$2:$NC$23,MATCH($C106,FIXTURES!$B$2:$B$23,0),0)="",HLOOKUP(BK$2+1,FIXTURES!$C$2:$NC$23,MATCH($C106,FIXTURES!$B$2:$B$23,0),0)=""),HLOOKUP(BK$2+2,FIXTURES!$C$2:$NC$23,MATCH($C106,FIXTURES!$B$2:$B$23,0),0),IF(HLOOKUP(BK$2+1,FIXTURES!$C$2:$NC$23,MATCH($C106,FIXTURES!$B$2:$B$23,0),0)="",HLOOKUP(BK$2,FIXTURES!$C$2:$NC$23,MATCH($C106,FIXTURES!$B$2:$B$23,0),0),HLOOKUP(BK$2+1,FIXTURES!$C$2:$NC$23,MATCH($C106,FIXTURES!$B$2:$B$23,0),0))))</f>
        <v/>
      </c>
      <c r="BL106" s="119" t="s">
        <v>1167</v>
      </c>
      <c r="BM106" s="70" t="str">
        <f>IF(BM$1="SAT",IF(AND(HLOOKUP(BM$2,FIXTURES!$C$2:$NC$23,MATCH($C106,FIXTURES!$B$2:$B$23,0),0)="",HLOOKUP(BM$2+1,FIXTURES!$C$2:$NC$23,MATCH($C106,FIXTURES!$B$2:$B$23,0),0)="",HLOOKUP(BM$2+2,FIXTURES!$C$2:$NC$23,MATCH($C106,FIXTURES!$B$2:$B$23,0),0)=""),HLOOKUP(BM$2-1,FIXTURES!$C$2:$NC$23,MATCH($C106,FIXTURES!$B$2:$B$23,0),0),IF(AND(HLOOKUP(BM$2,FIXTURES!$C$2:$NC$23,MATCH($C106,FIXTURES!$B$2:$B$23,0),0)="",HLOOKUP(BM$2+1,FIXTURES!$C$2:$NC$23,MATCH($C106,FIXTURES!$B$2:$B$23,0),0)=""),HLOOKUP(BM$2+2,FIXTURES!$C$2:$NC$23,MATCH($C106,FIXTURES!$B$2:$B$23,0),0),IF(HLOOKUP(BM$2+1,FIXTURES!$C$2:$NC$23,MATCH($C106,FIXTURES!$B$2:$B$23,0),0)="",HLOOKUP(BM$2,FIXTURES!$C$2:$NC$23,MATCH($C106,FIXTURES!$B$2:$B$23,0),0),HLOOKUP(BM$2+1,FIXTURES!$C$2:$NC$23,MATCH($C106,FIXTURES!$B$2:$B$23,0),0)))),IF(AND(HLOOKUP(BM$2,FIXTURES!$C$2:$NC$23,MATCH($C106,FIXTURES!$B$2:$B$23,0),0)="",HLOOKUP(BM$2+1,FIXTURES!$C$2:$NC$23,MATCH($C106,FIXTURES!$B$2:$B$23,0),0)=""),HLOOKUP(BM$2+2,FIXTURES!$C$2:$NC$23,MATCH($C106,FIXTURES!$B$2:$B$23,0),0),IF(HLOOKUP(BM$2+1,FIXTURES!$C$2:$NC$23,MATCH($C106,FIXTURES!$B$2:$B$23,0),0)="",HLOOKUP(BM$2,FIXTURES!$C$2:$NC$23,MATCH($C106,FIXTURES!$B$2:$B$23,0),0),HLOOKUP(BM$2+1,FIXTURES!$C$2:$NC$23,MATCH($C106,FIXTURES!$B$2:$B$23,0),0))))</f>
        <v>FUL</v>
      </c>
      <c r="BN106" s="119" t="s">
        <v>1153</v>
      </c>
      <c r="BO106" s="70" t="str">
        <f>IF(BO$1="SAT",IF(AND(HLOOKUP(BO$2,FIXTURES!$C$2:$NC$23,MATCH($C106,FIXTURES!$B$2:$B$23,0),0)="",HLOOKUP(BO$2+1,FIXTURES!$C$2:$NC$23,MATCH($C106,FIXTURES!$B$2:$B$23,0),0)="",HLOOKUP(BO$2+2,FIXTURES!$C$2:$NC$23,MATCH($C106,FIXTURES!$B$2:$B$23,0),0)=""),HLOOKUP(BO$2-1,FIXTURES!$C$2:$NC$23,MATCH($C106,FIXTURES!$B$2:$B$23,0),0),IF(AND(HLOOKUP(BO$2,FIXTURES!$C$2:$NC$23,MATCH($C106,FIXTURES!$B$2:$B$23,0),0)="",HLOOKUP(BO$2+1,FIXTURES!$C$2:$NC$23,MATCH($C106,FIXTURES!$B$2:$B$23,0),0)=""),HLOOKUP(BO$2+2,FIXTURES!$C$2:$NC$23,MATCH($C106,FIXTURES!$B$2:$B$23,0),0),IF(HLOOKUP(BO$2+1,FIXTURES!$C$2:$NC$23,MATCH($C106,FIXTURES!$B$2:$B$23,0),0)="",HLOOKUP(BO$2,FIXTURES!$C$2:$NC$23,MATCH($C106,FIXTURES!$B$2:$B$23,0),0),HLOOKUP(BO$2+1,FIXTURES!$C$2:$NC$23,MATCH($C106,FIXTURES!$B$2:$B$23,0),0)))),IF(AND(HLOOKUP(BO$2,FIXTURES!$C$2:$NC$23,MATCH($C106,FIXTURES!$B$2:$B$23,0),0)="",HLOOKUP(BO$2+1,FIXTURES!$C$2:$NC$23,MATCH($C106,FIXTURES!$B$2:$B$23,0),0)=""),HLOOKUP(BO$2+2,FIXTURES!$C$2:$NC$23,MATCH($C106,FIXTURES!$B$2:$B$23,0),0),IF(HLOOKUP(BO$2+1,FIXTURES!$C$2:$NC$23,MATCH($C106,FIXTURES!$B$2:$B$23,0),0)="",HLOOKUP(BO$2,FIXTURES!$C$2:$NC$23,MATCH($C106,FIXTURES!$B$2:$B$23,0),0),HLOOKUP(BO$2+1,FIXTURES!$C$2:$NC$23,MATCH($C106,FIXTURES!$B$2:$B$23,0),0))))</f>
        <v>eve</v>
      </c>
      <c r="BP106" s="70" t="str">
        <f>IF(BP$1="SAT",IF(AND(HLOOKUP(BP$2,FIXTURES!$C$2:$NC$23,MATCH($C106,FIXTURES!$B$2:$B$23,0),0)="",HLOOKUP(BP$2+1,FIXTURES!$C$2:$NC$23,MATCH($C106,FIXTURES!$B$2:$B$23,0),0)="",HLOOKUP(BP$2+2,FIXTURES!$C$2:$NC$23,MATCH($C106,FIXTURES!$B$2:$B$23,0),0)=""),HLOOKUP(BP$2-1,FIXTURES!$C$2:$NC$23,MATCH($C106,FIXTURES!$B$2:$B$23,0),0),IF(AND(HLOOKUP(BP$2,FIXTURES!$C$2:$NC$23,MATCH($C106,FIXTURES!$B$2:$B$23,0),0)="",HLOOKUP(BP$2+1,FIXTURES!$C$2:$NC$23,MATCH($C106,FIXTURES!$B$2:$B$23,0),0)=""),HLOOKUP(BP$2+2,FIXTURES!$C$2:$NC$23,MATCH($C106,FIXTURES!$B$2:$B$23,0),0),IF(HLOOKUP(BP$2+1,FIXTURES!$C$2:$NC$23,MATCH($C106,FIXTURES!$B$2:$B$23,0),0)="",HLOOKUP(BP$2,FIXTURES!$C$2:$NC$23,MATCH($C106,FIXTURES!$B$2:$B$23,0),0),HLOOKUP(BP$2+1,FIXTURES!$C$2:$NC$23,MATCH($C106,FIXTURES!$B$2:$B$23,0),0)))),IF(AND(HLOOKUP(BP$2,FIXTURES!$C$2:$NC$23,MATCH($C106,FIXTURES!$B$2:$B$23,0),0)="",HLOOKUP(BP$2+1,FIXTURES!$C$2:$NC$23,MATCH($C106,FIXTURES!$B$2:$B$23,0),0)=""),HLOOKUP(BP$2+2,FIXTURES!$C$2:$NC$23,MATCH($C106,FIXTURES!$B$2:$B$23,0),0),IF(HLOOKUP(BP$2+1,FIXTURES!$C$2:$NC$23,MATCH($C106,FIXTURES!$B$2:$B$23,0),0)="",HLOOKUP(BP$2,FIXTURES!$C$2:$NC$23,MATCH($C106,FIXTURES!$B$2:$B$23,0),0),HLOOKUP(BP$2+1,FIXTURES!$C$2:$NC$23,MATCH($C106,FIXTURES!$B$2:$B$23,0),0))))</f>
        <v>sou</v>
      </c>
      <c r="BQ106" s="70" t="str">
        <f>IF(BQ$1="SAT",IF(AND(HLOOKUP(BQ$2,FIXTURES!$C$2:$NC$23,MATCH($C106,FIXTURES!$B$2:$B$23,0),0)="",HLOOKUP(BQ$2+1,FIXTURES!$C$2:$NC$23,MATCH($C106,FIXTURES!$B$2:$B$23,0),0)="",HLOOKUP(BQ$2+2,FIXTURES!$C$2:$NC$23,MATCH($C106,FIXTURES!$B$2:$B$23,0),0)=""),HLOOKUP(BQ$2-1,FIXTURES!$C$2:$NC$23,MATCH($C106,FIXTURES!$B$2:$B$23,0),0),IF(AND(HLOOKUP(BQ$2,FIXTURES!$C$2:$NC$23,MATCH($C106,FIXTURES!$B$2:$B$23,0),0)="",HLOOKUP(BQ$2+1,FIXTURES!$C$2:$NC$23,MATCH($C106,FIXTURES!$B$2:$B$23,0),0)=""),HLOOKUP(BQ$2+2,FIXTURES!$C$2:$NC$23,MATCH($C106,FIXTURES!$B$2:$B$23,0),0),IF(HLOOKUP(BQ$2+1,FIXTURES!$C$2:$NC$23,MATCH($C106,FIXTURES!$B$2:$B$23,0),0)="",HLOOKUP(BQ$2,FIXTURES!$C$2:$NC$23,MATCH($C106,FIXTURES!$B$2:$B$23,0),0),HLOOKUP(BQ$2+1,FIXTURES!$C$2:$NC$23,MATCH($C106,FIXTURES!$B$2:$B$23,0),0)))),IF(AND(HLOOKUP(BQ$2,FIXTURES!$C$2:$NC$23,MATCH($C106,FIXTURES!$B$2:$B$23,0),0)="",HLOOKUP(BQ$2+1,FIXTURES!$C$2:$NC$23,MATCH($C106,FIXTURES!$B$2:$B$23,0),0)=""),HLOOKUP(BQ$2+2,FIXTURES!$C$2:$NC$23,MATCH($C106,FIXTURES!$B$2:$B$23,0),0),IF(HLOOKUP(BQ$2+1,FIXTURES!$C$2:$NC$23,MATCH($C106,FIXTURES!$B$2:$B$23,0),0)="",HLOOKUP(BQ$2,FIXTURES!$C$2:$NC$23,MATCH($C106,FIXTURES!$B$2:$B$23,0),0),HLOOKUP(BQ$2+1,FIXTURES!$C$2:$NC$23,MATCH($C106,FIXTURES!$B$2:$B$23,0),0))))</f>
        <v>LEI</v>
      </c>
      <c r="BR106" s="70" t="str">
        <f>IF(BR$1="SAT",IF(AND(HLOOKUP(BR$2,FIXTURES!$C$2:$NC$23,MATCH($C106,FIXTURES!$B$2:$B$23,0),0)="",HLOOKUP(BR$2+1,FIXTURES!$C$2:$NC$23,MATCH($C106,FIXTURES!$B$2:$B$23,0),0)="",HLOOKUP(BR$2+2,FIXTURES!$C$2:$NC$23,MATCH($C106,FIXTURES!$B$2:$B$23,0),0)=""),HLOOKUP(BR$2-1,FIXTURES!$C$2:$NC$23,MATCH($C106,FIXTURES!$B$2:$B$23,0),0),IF(AND(HLOOKUP(BR$2,FIXTURES!$C$2:$NC$23,MATCH($C106,FIXTURES!$B$2:$B$23,0),0)="",HLOOKUP(BR$2+1,FIXTURES!$C$2:$NC$23,MATCH($C106,FIXTURES!$B$2:$B$23,0),0)=""),HLOOKUP(BR$2+2,FIXTURES!$C$2:$NC$23,MATCH($C106,FIXTURES!$B$2:$B$23,0),0),IF(HLOOKUP(BR$2+1,FIXTURES!$C$2:$NC$23,MATCH($C106,FIXTURES!$B$2:$B$23,0),0)="",HLOOKUP(BR$2,FIXTURES!$C$2:$NC$23,MATCH($C106,FIXTURES!$B$2:$B$23,0),0),HLOOKUP(BR$2+1,FIXTURES!$C$2:$NC$23,MATCH($C106,FIXTURES!$B$2:$B$23,0),0)))),IF(AND(HLOOKUP(BR$2,FIXTURES!$C$2:$NC$23,MATCH($C106,FIXTURES!$B$2:$B$23,0),0)="",HLOOKUP(BR$2+1,FIXTURES!$C$2:$NC$23,MATCH($C106,FIXTURES!$B$2:$B$23,0),0)=""),HLOOKUP(BR$2+2,FIXTURES!$C$2:$NC$23,MATCH($C106,FIXTURES!$B$2:$B$23,0),0),IF(HLOOKUP(BR$2+1,FIXTURES!$C$2:$NC$23,MATCH($C106,FIXTURES!$B$2:$B$23,0),0)="",HLOOKUP(BR$2,FIXTURES!$C$2:$NC$23,MATCH($C106,FIXTURES!$B$2:$B$23,0),0),HLOOKUP(BR$2+1,FIXTURES!$C$2:$NC$23,MATCH($C106,FIXTURES!$B$2:$B$23,0),0))))</f>
        <v/>
      </c>
      <c r="BS106" s="70" t="str">
        <f>IF(BS$1="SAT",IF(AND(HLOOKUP(BS$2,FIXTURES!$C$2:$NC$23,MATCH($C106,FIXTURES!$B$2:$B$23,0),0)="",HLOOKUP(BS$2+1,FIXTURES!$C$2:$NC$23,MATCH($C106,FIXTURES!$B$2:$B$23,0),0)="",HLOOKUP(BS$2+2,FIXTURES!$C$2:$NC$23,MATCH($C106,FIXTURES!$B$2:$B$23,0),0)=""),HLOOKUP(BS$2-1,FIXTURES!$C$2:$NC$23,MATCH($C106,FIXTURES!$B$2:$B$23,0),0),IF(AND(HLOOKUP(BS$2,FIXTURES!$C$2:$NC$23,MATCH($C106,FIXTURES!$B$2:$B$23,0),0)="",HLOOKUP(BS$2+1,FIXTURES!$C$2:$NC$23,MATCH($C106,FIXTURES!$B$2:$B$23,0),0)=""),HLOOKUP(BS$2+2,FIXTURES!$C$2:$NC$23,MATCH($C106,FIXTURES!$B$2:$B$23,0),0),IF(HLOOKUP(BS$2+1,FIXTURES!$C$2:$NC$23,MATCH($C106,FIXTURES!$B$2:$B$23,0),0)="",HLOOKUP(BS$2,FIXTURES!$C$2:$NC$23,MATCH($C106,FIXTURES!$B$2:$B$23,0),0),HLOOKUP(BS$2+1,FIXTURES!$C$2:$NC$23,MATCH($C106,FIXTURES!$B$2:$B$23,0),0)))),IF(AND(HLOOKUP(BS$2,FIXTURES!$C$2:$NC$23,MATCH($C106,FIXTURES!$B$2:$B$23,0),0)="",HLOOKUP(BS$2+1,FIXTURES!$C$2:$NC$23,MATCH($C106,FIXTURES!$B$2:$B$23,0),0)=""),HLOOKUP(BS$2+2,FIXTURES!$C$2:$NC$23,MATCH($C106,FIXTURES!$B$2:$B$23,0),0),IF(HLOOKUP(BS$2+1,FIXTURES!$C$2:$NC$23,MATCH($C106,FIXTURES!$B$2:$B$23,0),0)="",HLOOKUP(BS$2,FIXTURES!$C$2:$NC$23,MATCH($C106,FIXTURES!$B$2:$B$23,0),0),HLOOKUP(BS$2+1,FIXTURES!$C$2:$NC$23,MATCH($C106,FIXTURES!$B$2:$B$23,0),0))))</f>
        <v/>
      </c>
      <c r="BT106" s="70" t="str">
        <f>IF(BT$1="SAT",IF(AND(HLOOKUP(BT$2,FIXTURES!$C$2:$NC$23,MATCH($C106,FIXTURES!$B$2:$B$23,0),0)="",HLOOKUP(BT$2+1,FIXTURES!$C$2:$NC$23,MATCH($C106,FIXTURES!$B$2:$B$23,0),0)="",HLOOKUP(BT$2+2,FIXTURES!$C$2:$NC$23,MATCH($C106,FIXTURES!$B$2:$B$23,0),0)=""),HLOOKUP(BT$2-1,FIXTURES!$C$2:$NC$23,MATCH($C106,FIXTURES!$B$2:$B$23,0),0),IF(AND(HLOOKUP(BT$2,FIXTURES!$C$2:$NC$23,MATCH($C106,FIXTURES!$B$2:$B$23,0),0)="",HLOOKUP(BT$2+1,FIXTURES!$C$2:$NC$23,MATCH($C106,FIXTURES!$B$2:$B$23,0),0)=""),HLOOKUP(BT$2+2,FIXTURES!$C$2:$NC$23,MATCH($C106,FIXTURES!$B$2:$B$23,0),0),IF(HLOOKUP(BT$2+1,FIXTURES!$C$2:$NC$23,MATCH($C106,FIXTURES!$B$2:$B$23,0),0)="",HLOOKUP(BT$2,FIXTURES!$C$2:$NC$23,MATCH($C106,FIXTURES!$B$2:$B$23,0),0),HLOOKUP(BT$2+1,FIXTURES!$C$2:$NC$23,MATCH($C106,FIXTURES!$B$2:$B$23,0),0)))),IF(AND(HLOOKUP(BT$2,FIXTURES!$C$2:$NC$23,MATCH($C106,FIXTURES!$B$2:$B$23,0),0)="",HLOOKUP(BT$2+1,FIXTURES!$C$2:$NC$23,MATCH($C106,FIXTURES!$B$2:$B$23,0),0)=""),HLOOKUP(BT$2+2,FIXTURES!$C$2:$NC$23,MATCH($C106,FIXTURES!$B$2:$B$23,0),0),IF(HLOOKUP(BT$2+1,FIXTURES!$C$2:$NC$23,MATCH($C106,FIXTURES!$B$2:$B$23,0),0)="",HLOOKUP(BT$2,FIXTURES!$C$2:$NC$23,MATCH($C106,FIXTURES!$B$2:$B$23,0),0),HLOOKUP(BT$2+1,FIXTURES!$C$2:$NC$23,MATCH($C106,FIXTURES!$B$2:$B$23,0),0))))</f>
        <v/>
      </c>
      <c r="BU106" s="70" t="str">
        <f>IF(BU$1="SAT",IF(AND(HLOOKUP(BU$2,FIXTURES!$C$2:$NC$23,MATCH($C106,FIXTURES!$B$2:$B$23,0),0)="",HLOOKUP(BU$2+1,FIXTURES!$C$2:$NC$23,MATCH($C106,FIXTURES!$B$2:$B$23,0),0)="",HLOOKUP(BU$2+2,FIXTURES!$C$2:$NC$23,MATCH($C106,FIXTURES!$B$2:$B$23,0),0)=""),HLOOKUP(BU$2-1,FIXTURES!$C$2:$NC$23,MATCH($C106,FIXTURES!$B$2:$B$23,0),0),IF(AND(HLOOKUP(BU$2,FIXTURES!$C$2:$NC$23,MATCH($C106,FIXTURES!$B$2:$B$23,0),0)="",HLOOKUP(BU$2+1,FIXTURES!$C$2:$NC$23,MATCH($C106,FIXTURES!$B$2:$B$23,0),0)=""),HLOOKUP(BU$2+2,FIXTURES!$C$2:$NC$23,MATCH($C106,FIXTURES!$B$2:$B$23,0),0),IF(HLOOKUP(BU$2+1,FIXTURES!$C$2:$NC$23,MATCH($C106,FIXTURES!$B$2:$B$23,0),0)="",HLOOKUP(BU$2,FIXTURES!$C$2:$NC$23,MATCH($C106,FIXTURES!$B$2:$B$23,0),0),HLOOKUP(BU$2+1,FIXTURES!$C$2:$NC$23,MATCH($C106,FIXTURES!$B$2:$B$23,0),0)))),IF(AND(HLOOKUP(BU$2,FIXTURES!$C$2:$NC$23,MATCH($C106,FIXTURES!$B$2:$B$23,0),0)="",HLOOKUP(BU$2+1,FIXTURES!$C$2:$NC$23,MATCH($C106,FIXTURES!$B$2:$B$23,0),0)=""),HLOOKUP(BU$2+2,FIXTURES!$C$2:$NC$23,MATCH($C106,FIXTURES!$B$2:$B$23,0),0),IF(HLOOKUP(BU$2+1,FIXTURES!$C$2:$NC$23,MATCH($C106,FIXTURES!$B$2:$B$23,0),0)="",HLOOKUP(BU$2,FIXTURES!$C$2:$NC$23,MATCH($C106,FIXTURES!$B$2:$B$23,0),0),HLOOKUP(BU$2+1,FIXTURES!$C$2:$NC$23,MATCH($C106,FIXTURES!$B$2:$B$23,0),0))))</f>
        <v>bha</v>
      </c>
      <c r="BV106" s="119" t="s">
        <v>1276</v>
      </c>
      <c r="BW106" s="70" t="str">
        <f>IF(BW$1="SAT",IF(AND(HLOOKUP(BW$2,FIXTURES!$C$2:$NC$23,MATCH($C106,FIXTURES!$B$2:$B$23,0),0)="",HLOOKUP(BW$2+1,FIXTURES!$C$2:$NC$23,MATCH($C106,FIXTURES!$B$2:$B$23,0),0)="",HLOOKUP(BW$2+2,FIXTURES!$C$2:$NC$23,MATCH($C106,FIXTURES!$B$2:$B$23,0),0)=""),HLOOKUP(BW$2-1,FIXTURES!$C$2:$NC$23,MATCH($C106,FIXTURES!$B$2:$B$23,0),0),IF(AND(HLOOKUP(BW$2,FIXTURES!$C$2:$NC$23,MATCH($C106,FIXTURES!$B$2:$B$23,0),0)="",HLOOKUP(BW$2+1,FIXTURES!$C$2:$NC$23,MATCH($C106,FIXTURES!$B$2:$B$23,0),0)=""),HLOOKUP(BW$2+2,FIXTURES!$C$2:$NC$23,MATCH($C106,FIXTURES!$B$2:$B$23,0),0),IF(HLOOKUP(BW$2+1,FIXTURES!$C$2:$NC$23,MATCH($C106,FIXTURES!$B$2:$B$23,0),0)="",HLOOKUP(BW$2,FIXTURES!$C$2:$NC$23,MATCH($C106,FIXTURES!$B$2:$B$23,0),0),HLOOKUP(BW$2+1,FIXTURES!$C$2:$NC$23,MATCH($C106,FIXTURES!$B$2:$B$23,0),0)))),IF(AND(HLOOKUP(BW$2,FIXTURES!$C$2:$NC$23,MATCH($C106,FIXTURES!$B$2:$B$23,0),0)="",HLOOKUP(BW$2+1,FIXTURES!$C$2:$NC$23,MATCH($C106,FIXTURES!$B$2:$B$23,0),0)=""),HLOOKUP(BW$2+2,FIXTURES!$C$2:$NC$23,MATCH($C106,FIXTURES!$B$2:$B$23,0),0),IF(HLOOKUP(BW$2+1,FIXTURES!$C$2:$NC$23,MATCH($C106,FIXTURES!$B$2:$B$23,0),0)="",HLOOKUP(BW$2,FIXTURES!$C$2:$NC$23,MATCH($C106,FIXTURES!$B$2:$B$23,0),0),HLOOKUP(BW$2+1,FIXTURES!$C$2:$NC$23,MATCH($C106,FIXTURES!$B$2:$B$23,0),0))))</f>
        <v>NEW</v>
      </c>
      <c r="BX106" s="119" t="s">
        <v>1276</v>
      </c>
      <c r="BY106" s="70" t="str">
        <f>IF(BY$1="SAT",IF(AND(HLOOKUP(BY$2,FIXTURES!$C$2:$NC$23,MATCH($C106,FIXTURES!$B$2:$B$23,0),0)="",HLOOKUP(BY$2+1,FIXTURES!$C$2:$NC$23,MATCH($C106,FIXTURES!$B$2:$B$23,0),0)="",HLOOKUP(BY$2+2,FIXTURES!$C$2:$NC$23,MATCH($C106,FIXTURES!$B$2:$B$23,0),0)=""),HLOOKUP(BY$2-1,FIXTURES!$C$2:$NC$23,MATCH($C106,FIXTURES!$B$2:$B$23,0),0),IF(AND(HLOOKUP(BY$2,FIXTURES!$C$2:$NC$23,MATCH($C106,FIXTURES!$B$2:$B$23,0),0)="",HLOOKUP(BY$2+1,FIXTURES!$C$2:$NC$23,MATCH($C106,FIXTURES!$B$2:$B$23,0),0)=""),HLOOKUP(BY$2+2,FIXTURES!$C$2:$NC$23,MATCH($C106,FIXTURES!$B$2:$B$23,0),0),IF(HLOOKUP(BY$2+1,FIXTURES!$C$2:$NC$23,MATCH($C106,FIXTURES!$B$2:$B$23,0),0)="",HLOOKUP(BY$2,FIXTURES!$C$2:$NC$23,MATCH($C106,FIXTURES!$B$2:$B$23,0),0),HLOOKUP(BY$2+1,FIXTURES!$C$2:$NC$23,MATCH($C106,FIXTURES!$B$2:$B$23,0),0)))),IF(AND(HLOOKUP(BY$2,FIXTURES!$C$2:$NC$23,MATCH($C106,FIXTURES!$B$2:$B$23,0),0)="",HLOOKUP(BY$2+1,FIXTURES!$C$2:$NC$23,MATCH($C106,FIXTURES!$B$2:$B$23,0),0)=""),HLOOKUP(BY$2+2,FIXTURES!$C$2:$NC$23,MATCH($C106,FIXTURES!$B$2:$B$23,0),0),IF(HLOOKUP(BY$2+1,FIXTURES!$C$2:$NC$23,MATCH($C106,FIXTURES!$B$2:$B$23,0),0)="",HLOOKUP(BY$2,FIXTURES!$C$2:$NC$23,MATCH($C106,FIXTURES!$B$2:$B$23,0),0),HLOOKUP(BY$2+1,FIXTURES!$C$2:$NC$23,MATCH($C106,FIXTURES!$B$2:$B$23,0),0))))</f>
        <v>wol</v>
      </c>
      <c r="BZ106" s="119" t="s">
        <v>1276</v>
      </c>
      <c r="CA106" s="70" t="str">
        <f>IF(CA$1="SAT",IF(AND(HLOOKUP(CA$2,FIXTURES!$C$2:$NC$23,MATCH($C106,FIXTURES!$B$2:$B$23,0),0)="",HLOOKUP(CA$2+1,FIXTURES!$C$2:$NC$23,MATCH($C106,FIXTURES!$B$2:$B$23,0),0)="",HLOOKUP(CA$2+2,FIXTURES!$C$2:$NC$23,MATCH($C106,FIXTURES!$B$2:$B$23,0),0)=""),HLOOKUP(CA$2-1,FIXTURES!$C$2:$NC$23,MATCH($C106,FIXTURES!$B$2:$B$23,0),0),IF(AND(HLOOKUP(CA$2,FIXTURES!$C$2:$NC$23,MATCH($C106,FIXTURES!$B$2:$B$23,0),0)="",HLOOKUP(CA$2+1,FIXTURES!$C$2:$NC$23,MATCH($C106,FIXTURES!$B$2:$B$23,0),0)=""),HLOOKUP(CA$2+2,FIXTURES!$C$2:$NC$23,MATCH($C106,FIXTURES!$B$2:$B$23,0),0),IF(HLOOKUP(CA$2+1,FIXTURES!$C$2:$NC$23,MATCH($C106,FIXTURES!$B$2:$B$23,0),0)="",HLOOKUP(CA$2,FIXTURES!$C$2:$NC$23,MATCH($C106,FIXTURES!$B$2:$B$23,0),0),HLOOKUP(CA$2+1,FIXTURES!$C$2:$NC$23,MATCH($C106,FIXTURES!$B$2:$B$23,0),0)))),IF(AND(HLOOKUP(CA$2,FIXTURES!$C$2:$NC$23,MATCH($C106,FIXTURES!$B$2:$B$23,0),0)="",HLOOKUP(CA$2+1,FIXTURES!$C$2:$NC$23,MATCH($C106,FIXTURES!$B$2:$B$23,0),0)=""),HLOOKUP(CA$2+2,FIXTURES!$C$2:$NC$23,MATCH($C106,FIXTURES!$B$2:$B$23,0),0),IF(HLOOKUP(CA$2+1,FIXTURES!$C$2:$NC$23,MATCH($C106,FIXTURES!$B$2:$B$23,0),0)="",HLOOKUP(CA$2,FIXTURES!$C$2:$NC$23,MATCH($C106,FIXTURES!$B$2:$B$23,0),0),HLOOKUP(CA$2+1,FIXTURES!$C$2:$NC$23,MATCH($C106,FIXTURES!$B$2:$B$23,0),0))))</f>
        <v>AVL</v>
      </c>
      <c r="CB106" s="70" t="str">
        <f>IF(CB$1="SAT",IF(AND(HLOOKUP(CB$2,FIXTURES!$C$2:$NC$23,MATCH($C106,FIXTURES!$B$2:$B$23,0),0)="",HLOOKUP(CB$2+1,FIXTURES!$C$2:$NC$23,MATCH($C106,FIXTURES!$B$2:$B$23,0),0)="",HLOOKUP(CB$2+2,FIXTURES!$C$2:$NC$23,MATCH($C106,FIXTURES!$B$2:$B$23,0),0)=""),HLOOKUP(CB$2-1,FIXTURES!$C$2:$NC$23,MATCH($C106,FIXTURES!$B$2:$B$23,0),0),IF(AND(HLOOKUP(CB$2,FIXTURES!$C$2:$NC$23,MATCH($C106,FIXTURES!$B$2:$B$23,0),0)="",HLOOKUP(CB$2+1,FIXTURES!$C$2:$NC$23,MATCH($C106,FIXTURES!$B$2:$B$23,0),0)=""),HLOOKUP(CB$2+2,FIXTURES!$C$2:$NC$23,MATCH($C106,FIXTURES!$B$2:$B$23,0),0),IF(HLOOKUP(CB$2+1,FIXTURES!$C$2:$NC$23,MATCH($C106,FIXTURES!$B$2:$B$23,0),0)="",HLOOKUP(CB$2,FIXTURES!$C$2:$NC$23,MATCH($C106,FIXTURES!$B$2:$B$23,0),0),HLOOKUP(CB$2+1,FIXTURES!$C$2:$NC$23,MATCH($C106,FIXTURES!$B$2:$B$23,0),0)))),IF(AND(HLOOKUP(CB$2,FIXTURES!$C$2:$NC$23,MATCH($C106,FIXTURES!$B$2:$B$23,0),0)="",HLOOKUP(CB$2+1,FIXTURES!$C$2:$NC$23,MATCH($C106,FIXTURES!$B$2:$B$23,0),0)=""),HLOOKUP(CB$2+2,FIXTURES!$C$2:$NC$23,MATCH($C106,FIXTURES!$B$2:$B$23,0),0),IF(HLOOKUP(CB$2+1,FIXTURES!$C$2:$NC$23,MATCH($C106,FIXTURES!$B$2:$B$23,0),0)="",HLOOKUP(CB$2,FIXTURES!$C$2:$NC$23,MATCH($C106,FIXTURES!$B$2:$B$23,0),0),HLOOKUP(CB$2+1,FIXTURES!$C$2:$NC$23,MATCH($C106,FIXTURES!$B$2:$B$23,0),0))))</f>
        <v>che</v>
      </c>
      <c r="CC106" s="70" t="str">
        <f>IF(CC$1="SAT",IF(AND(HLOOKUP(CC$2,FIXTURES!$C$2:$NC$23,MATCH($C106,FIXTURES!$B$2:$B$23,0),0)="",HLOOKUP(CC$2+1,FIXTURES!$C$2:$NC$23,MATCH($C106,FIXTURES!$B$2:$B$23,0),0)="",HLOOKUP(CC$2+2,FIXTURES!$C$2:$NC$23,MATCH($C106,FIXTURES!$B$2:$B$23,0),0)=""),HLOOKUP(CC$2-1,FIXTURES!$C$2:$NC$23,MATCH($C106,FIXTURES!$B$2:$B$23,0),0),IF(AND(HLOOKUP(CC$2,FIXTURES!$C$2:$NC$23,MATCH($C106,FIXTURES!$B$2:$B$23,0),0)="",HLOOKUP(CC$2+1,FIXTURES!$C$2:$NC$23,MATCH($C106,FIXTURES!$B$2:$B$23,0),0)=""),HLOOKUP(CC$2+2,FIXTURES!$C$2:$NC$23,MATCH($C106,FIXTURES!$B$2:$B$23,0),0),IF(HLOOKUP(CC$2+1,FIXTURES!$C$2:$NC$23,MATCH($C106,FIXTURES!$B$2:$B$23,0),0)="",HLOOKUP(CC$2,FIXTURES!$C$2:$NC$23,MATCH($C106,FIXTURES!$B$2:$B$23,0),0),HLOOKUP(CC$2+1,FIXTURES!$C$2:$NC$23,MATCH($C106,FIXTURES!$B$2:$B$23,0),0)))),IF(AND(HLOOKUP(CC$2,FIXTURES!$C$2:$NC$23,MATCH($C106,FIXTURES!$B$2:$B$23,0),0)="",HLOOKUP(CC$2+1,FIXTURES!$C$2:$NC$23,MATCH($C106,FIXTURES!$B$2:$B$23,0),0)=""),HLOOKUP(CC$2+2,FIXTURES!$C$2:$NC$23,MATCH($C106,FIXTURES!$B$2:$B$23,0),0),IF(HLOOKUP(CC$2+1,FIXTURES!$C$2:$NC$23,MATCH($C106,FIXTURES!$B$2:$B$23,0),0)="",HLOOKUP(CC$2,FIXTURES!$C$2:$NC$23,MATCH($C106,FIXTURES!$B$2:$B$23,0),0),HLOOKUP(CC$2+1,FIXTURES!$C$2:$NC$23,MATCH($C106,FIXTURES!$B$2:$B$23,0),0))))</f>
        <v>NFO</v>
      </c>
      <c r="CD106" s="119" t="s">
        <v>1276</v>
      </c>
      <c r="CE106" s="70" t="str">
        <f>IF(CE$1="SAT",IF(AND(HLOOKUP(CE$2,FIXTURES!$C$2:$NC$23,MATCH($C106,FIXTURES!$B$2:$B$23,0),0)="",HLOOKUP(CE$2+1,FIXTURES!$C$2:$NC$23,MATCH($C106,FIXTURES!$B$2:$B$23,0),0)="",HLOOKUP(CE$2+2,FIXTURES!$C$2:$NC$23,MATCH($C106,FIXTURES!$B$2:$B$23,0),0)=""),HLOOKUP(CE$2-1,FIXTURES!$C$2:$NC$23,MATCH($C106,FIXTURES!$B$2:$B$23,0),0),IF(AND(HLOOKUP(CE$2,FIXTURES!$C$2:$NC$23,MATCH($C106,FIXTURES!$B$2:$B$23,0),0)="",HLOOKUP(CE$2+1,FIXTURES!$C$2:$NC$23,MATCH($C106,FIXTURES!$B$2:$B$23,0),0)=""),HLOOKUP(CE$2+2,FIXTURES!$C$2:$NC$23,MATCH($C106,FIXTURES!$B$2:$B$23,0),0),IF(HLOOKUP(CE$2+1,FIXTURES!$C$2:$NC$23,MATCH($C106,FIXTURES!$B$2:$B$23,0),0)="",HLOOKUP(CE$2,FIXTURES!$C$2:$NC$23,MATCH($C106,FIXTURES!$B$2:$B$23,0),0),HLOOKUP(CE$2+1,FIXTURES!$C$2:$NC$23,MATCH($C106,FIXTURES!$B$2:$B$23,0),0)))),IF(AND(HLOOKUP(CE$2,FIXTURES!$C$2:$NC$23,MATCH($C106,FIXTURES!$B$2:$B$23,0),0)="",HLOOKUP(CE$2+1,FIXTURES!$C$2:$NC$23,MATCH($C106,FIXTURES!$B$2:$B$23,0),0)=""),HLOOKUP(CE$2+2,FIXTURES!$C$2:$NC$23,MATCH($C106,FIXTURES!$B$2:$B$23,0),0),IF(HLOOKUP(CE$2+1,FIXTURES!$C$2:$NC$23,MATCH($C106,FIXTURES!$B$2:$B$23,0),0)="",HLOOKUP(CE$2,FIXTURES!$C$2:$NC$23,MATCH($C106,FIXTURES!$B$2:$B$23,0),0),HLOOKUP(CE$2+1,FIXTURES!$C$2:$NC$23,MATCH($C106,FIXTURES!$B$2:$B$23,0),0))))</f>
        <v>liv</v>
      </c>
      <c r="CF106" s="119" t="s">
        <v>1276</v>
      </c>
      <c r="CG106" s="70" t="str">
        <f>IF(CG$1="SAT",IF(AND(HLOOKUP(CG$2,FIXTURES!$C$2:$NC$23,MATCH($C106,FIXTURES!$B$2:$B$23,0),0)="",HLOOKUP(CG$2+1,FIXTURES!$C$2:$NC$23,MATCH($C106,FIXTURES!$B$2:$B$23,0),0)="",HLOOKUP(CG$2+2,FIXTURES!$C$2:$NC$23,MATCH($C106,FIXTURES!$B$2:$B$23,0),0)=""),HLOOKUP(CG$2-1,FIXTURES!$C$2:$NC$23,MATCH($C106,FIXTURES!$B$2:$B$23,0),0),IF(AND(HLOOKUP(CG$2,FIXTURES!$C$2:$NC$23,MATCH($C106,FIXTURES!$B$2:$B$23,0),0)="",HLOOKUP(CG$2+1,FIXTURES!$C$2:$NC$23,MATCH($C106,FIXTURES!$B$2:$B$23,0),0)=""),HLOOKUP(CG$2+2,FIXTURES!$C$2:$NC$23,MATCH($C106,FIXTURES!$B$2:$B$23,0),0),IF(HLOOKUP(CG$2+1,FIXTURES!$C$2:$NC$23,MATCH($C106,FIXTURES!$B$2:$B$23,0),0)="",HLOOKUP(CG$2,FIXTURES!$C$2:$NC$23,MATCH($C106,FIXTURES!$B$2:$B$23,0),0),HLOOKUP(CG$2+1,FIXTURES!$C$2:$NC$23,MATCH($C106,FIXTURES!$B$2:$B$23,0),0)))),IF(AND(HLOOKUP(CG$2,FIXTURES!$C$2:$NC$23,MATCH($C106,FIXTURES!$B$2:$B$23,0),0)="",HLOOKUP(CG$2+1,FIXTURES!$C$2:$NC$23,MATCH($C106,FIXTURES!$B$2:$B$23,0),0)=""),HLOOKUP(CG$2+2,FIXTURES!$C$2:$NC$23,MATCH($C106,FIXTURES!$B$2:$B$23,0),0),IF(HLOOKUP(CG$2+1,FIXTURES!$C$2:$NC$23,MATCH($C106,FIXTURES!$B$2:$B$23,0),0)="",HLOOKUP(CG$2,FIXTURES!$C$2:$NC$23,MATCH($C106,FIXTURES!$B$2:$B$23,0),0),HLOOKUP(CG$2+1,FIXTURES!$C$2:$NC$23,MATCH($C106,FIXTURES!$B$2:$B$23,0),0))))</f>
        <v>WHU</v>
      </c>
      <c r="CH106" s="119" t="s">
        <v>1276</v>
      </c>
      <c r="CI106" s="70" t="str">
        <f>IF(CI$1="SAT",IF(AND(HLOOKUP(CI$2,FIXTURES!$C$2:$NC$23,MATCH($C106,FIXTURES!$B$2:$B$23,0),0)="",HLOOKUP(CI$2+1,FIXTURES!$C$2:$NC$23,MATCH($C106,FIXTURES!$B$2:$B$23,0),0)="",HLOOKUP(CI$2+2,FIXTURES!$C$2:$NC$23,MATCH($C106,FIXTURES!$B$2:$B$23,0),0)=""),HLOOKUP(CI$2-1,FIXTURES!$C$2:$NC$23,MATCH($C106,FIXTURES!$B$2:$B$23,0),0),IF(AND(HLOOKUP(CI$2,FIXTURES!$C$2:$NC$23,MATCH($C106,FIXTURES!$B$2:$B$23,0),0)="",HLOOKUP(CI$2+1,FIXTURES!$C$2:$NC$23,MATCH($C106,FIXTURES!$B$2:$B$23,0),0)=""),HLOOKUP(CI$2+2,FIXTURES!$C$2:$NC$23,MATCH($C106,FIXTURES!$B$2:$B$23,0),0),IF(HLOOKUP(CI$2+1,FIXTURES!$C$2:$NC$23,MATCH($C106,FIXTURES!$B$2:$B$23,0),0)="",HLOOKUP(CI$2,FIXTURES!$C$2:$NC$23,MATCH($C106,FIXTURES!$B$2:$B$23,0),0),HLOOKUP(CI$2+1,FIXTURES!$C$2:$NC$23,MATCH($C106,FIXTURES!$B$2:$B$23,0),0)))),IF(AND(HLOOKUP(CI$2,FIXTURES!$C$2:$NC$23,MATCH($C106,FIXTURES!$B$2:$B$23,0),0)="",HLOOKUP(CI$2+1,FIXTURES!$C$2:$NC$23,MATCH($C106,FIXTURES!$B$2:$B$23,0),0)=""),HLOOKUP(CI$2+2,FIXTURES!$C$2:$NC$23,MATCH($C106,FIXTURES!$B$2:$B$23,0),0),IF(HLOOKUP(CI$2+1,FIXTURES!$C$2:$NC$23,MATCH($C106,FIXTURES!$B$2:$B$23,0),0)="",HLOOKUP(CI$2,FIXTURES!$C$2:$NC$23,MATCH($C106,FIXTURES!$B$2:$B$23,0),0),HLOOKUP(CI$2+1,FIXTURES!$C$2:$NC$23,MATCH($C106,FIXTURES!$B$2:$B$23,0),0))))</f>
        <v>tot</v>
      </c>
      <c r="CJ106" s="119" t="s">
        <v>1276</v>
      </c>
      <c r="CK106" s="70" t="str">
        <f>IF(CK$1="SAT",IF(AND(HLOOKUP(CK$2,FIXTURES!$C$2:$NC$23,MATCH($C106,FIXTURES!$B$2:$B$23,0),0)="",HLOOKUP(CK$2+1,FIXTURES!$C$2:$NC$23,MATCH($C106,FIXTURES!$B$2:$B$23,0),0)="",HLOOKUP(CK$2+2,FIXTURES!$C$2:$NC$23,MATCH($C106,FIXTURES!$B$2:$B$23,0),0)=""),HLOOKUP(CK$2-1,FIXTURES!$C$2:$NC$23,MATCH($C106,FIXTURES!$B$2:$B$23,0),0),IF(AND(HLOOKUP(CK$2,FIXTURES!$C$2:$NC$23,MATCH($C106,FIXTURES!$B$2:$B$23,0),0)="",HLOOKUP(CK$2+1,FIXTURES!$C$2:$NC$23,MATCH($C106,FIXTURES!$B$2:$B$23,0),0)=""),HLOOKUP(CK$2+2,FIXTURES!$C$2:$NC$23,MATCH($C106,FIXTURES!$B$2:$B$23,0),0),IF(HLOOKUP(CK$2+1,FIXTURES!$C$2:$NC$23,MATCH($C106,FIXTURES!$B$2:$B$23,0),0)="",HLOOKUP(CK$2,FIXTURES!$C$2:$NC$23,MATCH($C106,FIXTURES!$B$2:$B$23,0),0),HLOOKUP(CK$2+1,FIXTURES!$C$2:$NC$23,MATCH($C106,FIXTURES!$B$2:$B$23,0),0)))),IF(AND(HLOOKUP(CK$2,FIXTURES!$C$2:$NC$23,MATCH($C106,FIXTURES!$B$2:$B$23,0),0)="",HLOOKUP(CK$2+1,FIXTURES!$C$2:$NC$23,MATCH($C106,FIXTURES!$B$2:$B$23,0),0)=""),HLOOKUP(CK$2+2,FIXTURES!$C$2:$NC$23,MATCH($C106,FIXTURES!$B$2:$B$23,0),0),IF(HLOOKUP(CK$2+1,FIXTURES!$C$2:$NC$23,MATCH($C106,FIXTURES!$B$2:$B$23,0),0)="",HLOOKUP(CK$2,FIXTURES!$C$2:$NC$23,MATCH($C106,FIXTURES!$B$2:$B$23,0),0),HLOOKUP(CK$2+1,FIXTURES!$C$2:$NC$23,MATCH($C106,FIXTURES!$B$2:$B$23,0),0))))</f>
        <v>MCI</v>
      </c>
      <c r="CL106" s="70" t="str">
        <f>IF(CL$1="SAT",IF(AND(HLOOKUP(CL$2,FIXTURES!$C$2:$NC$23,MATCH($C106,FIXTURES!$B$2:$B$23,0),0)="",HLOOKUP(CL$2+1,FIXTURES!$C$2:$NC$23,MATCH($C106,FIXTURES!$B$2:$B$23,0),0)="",HLOOKUP(CL$2+2,FIXTURES!$C$2:$NC$23,MATCH($C106,FIXTURES!$B$2:$B$23,0),0)=""),HLOOKUP(CL$2-1,FIXTURES!$C$2:$NC$23,MATCH($C106,FIXTURES!$B$2:$B$23,0),0),IF(AND(HLOOKUP(CL$2,FIXTURES!$C$2:$NC$23,MATCH($C106,FIXTURES!$B$2:$B$23,0),0)="",HLOOKUP(CL$2+1,FIXTURES!$C$2:$NC$23,MATCH($C106,FIXTURES!$B$2:$B$23,0),0)=""),HLOOKUP(CL$2+2,FIXTURES!$C$2:$NC$23,MATCH($C106,FIXTURES!$B$2:$B$23,0),0),IF(HLOOKUP(CL$2+1,FIXTURES!$C$2:$NC$23,MATCH($C106,FIXTURES!$B$2:$B$23,0),0)="",HLOOKUP(CL$2,FIXTURES!$C$2:$NC$23,MATCH($C106,FIXTURES!$B$2:$B$23,0),0),HLOOKUP(CL$2+1,FIXTURES!$C$2:$NC$23,MATCH($C106,FIXTURES!$B$2:$B$23,0),0)))),IF(AND(HLOOKUP(CL$2,FIXTURES!$C$2:$NC$23,MATCH($C106,FIXTURES!$B$2:$B$23,0),0)="",HLOOKUP(CL$2+1,FIXTURES!$C$2:$NC$23,MATCH($C106,FIXTURES!$B$2:$B$23,0),0)=""),HLOOKUP(CL$2+2,FIXTURES!$C$2:$NC$23,MATCH($C106,FIXTURES!$B$2:$B$23,0),0),IF(HLOOKUP(CL$2+1,FIXTURES!$C$2:$NC$23,MATCH($C106,FIXTURES!$B$2:$B$23,0),0)="",HLOOKUP(CL$2,FIXTURES!$C$2:$NC$23,MATCH($C106,FIXTURES!$B$2:$B$23,0),0),HLOOKUP(CL$2+1,FIXTURES!$C$2:$NC$23,MATCH($C106,FIXTURES!$B$2:$B$23,0),0))))</f>
        <v/>
      </c>
      <c r="CM106" s="70" t="str">
        <f>IF(CM$1="SAT",IF(AND(HLOOKUP(CM$2,FIXTURES!$C$2:$NC$23,MATCH($C106,FIXTURES!$B$2:$B$23,0),0)="",HLOOKUP(CM$2+1,FIXTURES!$C$2:$NC$23,MATCH($C106,FIXTURES!$B$2:$B$23,0),0)="",HLOOKUP(CM$2+2,FIXTURES!$C$2:$NC$23,MATCH($C106,FIXTURES!$B$2:$B$23,0),0)=""),HLOOKUP(CM$2-1,FIXTURES!$C$2:$NC$23,MATCH($C106,FIXTURES!$B$2:$B$23,0),0),IF(AND(HLOOKUP(CM$2,FIXTURES!$C$2:$NC$23,MATCH($C106,FIXTURES!$B$2:$B$23,0),0)="",HLOOKUP(CM$2+1,FIXTURES!$C$2:$NC$23,MATCH($C106,FIXTURES!$B$2:$B$23,0),0)=""),HLOOKUP(CM$2+2,FIXTURES!$C$2:$NC$23,MATCH($C106,FIXTURES!$B$2:$B$23,0),0),IF(HLOOKUP(CM$2+1,FIXTURES!$C$2:$NC$23,MATCH($C106,FIXTURES!$B$2:$B$23,0),0)="",HLOOKUP(CM$2,FIXTURES!$C$2:$NC$23,MATCH($C106,FIXTURES!$B$2:$B$23,0),0),HLOOKUP(CM$2+1,FIXTURES!$C$2:$NC$23,MATCH($C106,FIXTURES!$B$2:$B$23,0),0)))),IF(AND(HLOOKUP(CM$2,FIXTURES!$C$2:$NC$23,MATCH($C106,FIXTURES!$B$2:$B$23,0),0)="",HLOOKUP(CM$2+1,FIXTURES!$C$2:$NC$23,MATCH($C106,FIXTURES!$B$2:$B$23,0),0)=""),HLOOKUP(CM$2+2,FIXTURES!$C$2:$NC$23,MATCH($C106,FIXTURES!$B$2:$B$23,0),0),IF(HLOOKUP(CM$2+1,FIXTURES!$C$2:$NC$23,MATCH($C106,FIXTURES!$B$2:$B$23,0),0)="",HLOOKUP(CM$2,FIXTURES!$C$2:$NC$23,MATCH($C106,FIXTURES!$B$2:$B$23,0),0),HLOOKUP(CM$2+1,FIXTURES!$C$2:$NC$23,MATCH($C106,FIXTURES!$B$2:$B$23,0),0))))</f>
        <v/>
      </c>
      <c r="CN106" s="70" t="str">
        <f>IF(CN$1="SAT",IF(AND(HLOOKUP(CN$2,FIXTURES!$C$2:$NC$23,MATCH($C106,FIXTURES!$B$2:$B$23,0),0)="",HLOOKUP(CN$2+1,FIXTURES!$C$2:$NC$23,MATCH($C106,FIXTURES!$B$2:$B$23,0),0)="",HLOOKUP(CN$2+2,FIXTURES!$C$2:$NC$23,MATCH($C106,FIXTURES!$B$2:$B$23,0),0)=""),HLOOKUP(CN$2-1,FIXTURES!$C$2:$NC$23,MATCH($C106,FIXTURES!$B$2:$B$23,0),0),IF(AND(HLOOKUP(CN$2,FIXTURES!$C$2:$NC$23,MATCH($C106,FIXTURES!$B$2:$B$23,0),0)="",HLOOKUP(CN$2+1,FIXTURES!$C$2:$NC$23,MATCH($C106,FIXTURES!$B$2:$B$23,0),0)=""),HLOOKUP(CN$2+2,FIXTURES!$C$2:$NC$23,MATCH($C106,FIXTURES!$B$2:$B$23,0),0),IF(HLOOKUP(CN$2+1,FIXTURES!$C$2:$NC$23,MATCH($C106,FIXTURES!$B$2:$B$23,0),0)="",HLOOKUP(CN$2,FIXTURES!$C$2:$NC$23,MATCH($C106,FIXTURES!$B$2:$B$23,0),0),HLOOKUP(CN$2+1,FIXTURES!$C$2:$NC$23,MATCH($C106,FIXTURES!$B$2:$B$23,0),0)))),IF(AND(HLOOKUP(CN$2,FIXTURES!$C$2:$NC$23,MATCH($C106,FIXTURES!$B$2:$B$23,0),0)="",HLOOKUP(CN$2+1,FIXTURES!$C$2:$NC$23,MATCH($C106,FIXTURES!$B$2:$B$23,0),0)=""),HLOOKUP(CN$2+2,FIXTURES!$C$2:$NC$23,MATCH($C106,FIXTURES!$B$2:$B$23,0),0),IF(HLOOKUP(CN$2+1,FIXTURES!$C$2:$NC$23,MATCH($C106,FIXTURES!$B$2:$B$23,0),0)="",HLOOKUP(CN$2,FIXTURES!$C$2:$NC$23,MATCH($C106,FIXTURES!$B$2:$B$23,0),0),HLOOKUP(CN$2+1,FIXTURES!$C$2:$NC$23,MATCH($C106,FIXTURES!$B$2:$B$23,0),0))))</f>
        <v/>
      </c>
      <c r="CO106" s="70" t="str">
        <f>IF(CO$1="SAT",IF(AND(HLOOKUP(CO$2,FIXTURES!$C$2:$NC$23,MATCH($C106,FIXTURES!$B$2:$B$23,0),0)="",HLOOKUP(CO$2+1,FIXTURES!$C$2:$NC$23,MATCH($C106,FIXTURES!$B$2:$B$23,0),0)="",HLOOKUP(CO$2+2,FIXTURES!$C$2:$NC$23,MATCH($C106,FIXTURES!$B$2:$B$23,0),0)=""),HLOOKUP(CO$2-1,FIXTURES!$C$2:$NC$23,MATCH($C106,FIXTURES!$B$2:$B$23,0),0),IF(AND(HLOOKUP(CO$2,FIXTURES!$C$2:$NC$23,MATCH($C106,FIXTURES!$B$2:$B$23,0),0)="",HLOOKUP(CO$2+1,FIXTURES!$C$2:$NC$23,MATCH($C106,FIXTURES!$B$2:$B$23,0),0)=""),HLOOKUP(CO$2+2,FIXTURES!$C$2:$NC$23,MATCH($C106,FIXTURES!$B$2:$B$23,0),0),IF(HLOOKUP(CO$2+1,FIXTURES!$C$2:$NC$23,MATCH($C106,FIXTURES!$B$2:$B$23,0),0)="",HLOOKUP(CO$2,FIXTURES!$C$2:$NC$23,MATCH($C106,FIXTURES!$B$2:$B$23,0),0),HLOOKUP(CO$2+1,FIXTURES!$C$2:$NC$23,MATCH($C106,FIXTURES!$B$2:$B$23,0),0)))),IF(AND(HLOOKUP(CO$2,FIXTURES!$C$2:$NC$23,MATCH($C106,FIXTURES!$B$2:$B$23,0),0)="",HLOOKUP(CO$2+1,FIXTURES!$C$2:$NC$23,MATCH($C106,FIXTURES!$B$2:$B$23,0),0)=""),HLOOKUP(CO$2+2,FIXTURES!$C$2:$NC$23,MATCH($C106,FIXTURES!$B$2:$B$23,0),0),IF(HLOOKUP(CO$2+1,FIXTURES!$C$2:$NC$23,MATCH($C106,FIXTURES!$B$2:$B$23,0),0)="",HLOOKUP(CO$2,FIXTURES!$C$2:$NC$23,MATCH($C106,FIXTURES!$B$2:$B$23,0),0),HLOOKUP(CO$2+1,FIXTURES!$C$2:$NC$23,MATCH($C106,FIXTURES!$B$2:$B$23,0),0))))</f>
        <v/>
      </c>
      <c r="CP106" s="70" t="str">
        <f>IF(CP$1="SAT",IF(AND(HLOOKUP(CP$2,FIXTURES!$C$2:$NC$23,MATCH($C106,FIXTURES!$B$2:$B$23,0),0)="",HLOOKUP(CP$2+1,FIXTURES!$C$2:$NC$23,MATCH($C106,FIXTURES!$B$2:$B$23,0),0)="",HLOOKUP(CP$2+2,FIXTURES!$C$2:$NC$23,MATCH($C106,FIXTURES!$B$2:$B$23,0),0)=""),HLOOKUP(CP$2-1,FIXTURES!$C$2:$NC$23,MATCH($C106,FIXTURES!$B$2:$B$23,0),0),IF(AND(HLOOKUP(CP$2,FIXTURES!$C$2:$NC$23,MATCH($C106,FIXTURES!$B$2:$B$23,0),0)="",HLOOKUP(CP$2+1,FIXTURES!$C$2:$NC$23,MATCH($C106,FIXTURES!$B$2:$B$23,0),0)=""),HLOOKUP(CP$2+2,FIXTURES!$C$2:$NC$23,MATCH($C106,FIXTURES!$B$2:$B$23,0),0),IF(HLOOKUP(CP$2+1,FIXTURES!$C$2:$NC$23,MATCH($C106,FIXTURES!$B$2:$B$23,0),0)="",HLOOKUP(CP$2,FIXTURES!$C$2:$NC$23,MATCH($C106,FIXTURES!$B$2:$B$23,0),0),HLOOKUP(CP$2+1,FIXTURES!$C$2:$NC$23,MATCH($C106,FIXTURES!$B$2:$B$23,0),0)))),IF(AND(HLOOKUP(CP$2,FIXTURES!$C$2:$NC$23,MATCH($C106,FIXTURES!$B$2:$B$23,0),0)="",HLOOKUP(CP$2+1,FIXTURES!$C$2:$NC$23,MATCH($C106,FIXTURES!$B$2:$B$23,0),0)=""),HLOOKUP(CP$2+2,FIXTURES!$C$2:$NC$23,MATCH($C106,FIXTURES!$B$2:$B$23,0),0),IF(HLOOKUP(CP$2+1,FIXTURES!$C$2:$NC$23,MATCH($C106,FIXTURES!$B$2:$B$23,0),0)="",HLOOKUP(CP$2,FIXTURES!$C$2:$NC$23,MATCH($C106,FIXTURES!$B$2:$B$23,0),0),HLOOKUP(CP$2+1,FIXTURES!$C$2:$NC$23,MATCH($C106,FIXTURES!$B$2:$B$23,0),0))))</f>
        <v/>
      </c>
      <c r="CQ106" s="70" t="str">
        <f>IF(CQ$1="SAT",IF(AND(HLOOKUP(CQ$2,FIXTURES!$C$2:$NC$23,MATCH($C106,FIXTURES!$B$2:$B$23,0),0)="",HLOOKUP(CQ$2+1,FIXTURES!$C$2:$NC$23,MATCH($C106,FIXTURES!$B$2:$B$23,0),0)="",HLOOKUP(CQ$2+2,FIXTURES!$C$2:$NC$23,MATCH($C106,FIXTURES!$B$2:$B$23,0),0)=""),HLOOKUP(CQ$2-1,FIXTURES!$C$2:$NC$23,MATCH($C106,FIXTURES!$B$2:$B$23,0),0),IF(AND(HLOOKUP(CQ$2,FIXTURES!$C$2:$NC$23,MATCH($C106,FIXTURES!$B$2:$B$23,0),0)="",HLOOKUP(CQ$2+1,FIXTURES!$C$2:$NC$23,MATCH($C106,FIXTURES!$B$2:$B$23,0),0)=""),HLOOKUP(CQ$2+2,FIXTURES!$C$2:$NC$23,MATCH($C106,FIXTURES!$B$2:$B$23,0),0),IF(HLOOKUP(CQ$2+1,FIXTURES!$C$2:$NC$23,MATCH($C106,FIXTURES!$B$2:$B$23,0),0)="",HLOOKUP(CQ$2,FIXTURES!$C$2:$NC$23,MATCH($C106,FIXTURES!$B$2:$B$23,0),0),HLOOKUP(CQ$2+1,FIXTURES!$C$2:$NC$23,MATCH($C106,FIXTURES!$B$2:$B$23,0),0)))),IF(AND(HLOOKUP(CQ$2,FIXTURES!$C$2:$NC$23,MATCH($C106,FIXTURES!$B$2:$B$23,0),0)="",HLOOKUP(CQ$2+1,FIXTURES!$C$2:$NC$23,MATCH($C106,FIXTURES!$B$2:$B$23,0),0)=""),HLOOKUP(CQ$2+2,FIXTURES!$C$2:$NC$23,MATCH($C106,FIXTURES!$B$2:$B$23,0),0),IF(HLOOKUP(CQ$2+1,FIXTURES!$C$2:$NC$23,MATCH($C106,FIXTURES!$B$2:$B$23,0),0)="",HLOOKUP(CQ$2,FIXTURES!$C$2:$NC$23,MATCH($C106,FIXTURES!$B$2:$B$23,0),0),HLOOKUP(CQ$2+1,FIXTURES!$C$2:$NC$23,MATCH($C106,FIXTURES!$B$2:$B$23,0),0))))</f>
        <v/>
      </c>
      <c r="CR106" s="70" t="str">
        <f>IF(CR$1="SAT",IF(AND(HLOOKUP(CR$2,FIXTURES!$C$2:$NC$23,MATCH($C106,FIXTURES!$B$2:$B$23,0),0)="",HLOOKUP(CR$2+1,FIXTURES!$C$2:$NC$23,MATCH($C106,FIXTURES!$B$2:$B$23,0),0)="",HLOOKUP(CR$2+2,FIXTURES!$C$2:$NC$23,MATCH($C106,FIXTURES!$B$2:$B$23,0),0)=""),HLOOKUP(CR$2-1,FIXTURES!$C$2:$NC$23,MATCH($C106,FIXTURES!$B$2:$B$23,0),0),IF(AND(HLOOKUP(CR$2,FIXTURES!$C$2:$NC$23,MATCH($C106,FIXTURES!$B$2:$B$23,0),0)="",HLOOKUP(CR$2+1,FIXTURES!$C$2:$NC$23,MATCH($C106,FIXTURES!$B$2:$B$23,0),0)=""),HLOOKUP(CR$2+2,FIXTURES!$C$2:$NC$23,MATCH($C106,FIXTURES!$B$2:$B$23,0),0),IF(HLOOKUP(CR$2+1,FIXTURES!$C$2:$NC$23,MATCH($C106,FIXTURES!$B$2:$B$23,0),0)="",HLOOKUP(CR$2,FIXTURES!$C$2:$NC$23,MATCH($C106,FIXTURES!$B$2:$B$23,0),0),HLOOKUP(CR$2+1,FIXTURES!$C$2:$NC$23,MATCH($C106,FIXTURES!$B$2:$B$23,0),0)))),IF(AND(HLOOKUP(CR$2,FIXTURES!$C$2:$NC$23,MATCH($C106,FIXTURES!$B$2:$B$23,0),0)="",HLOOKUP(CR$2+1,FIXTURES!$C$2:$NC$23,MATCH($C106,FIXTURES!$B$2:$B$23,0),0)=""),HLOOKUP(CR$2+2,FIXTURES!$C$2:$NC$23,MATCH($C106,FIXTURES!$B$2:$B$23,0),0),IF(HLOOKUP(CR$2+1,FIXTURES!$C$2:$NC$23,MATCH($C106,FIXTURES!$B$2:$B$23,0),0)="",HLOOKUP(CR$2,FIXTURES!$C$2:$NC$23,MATCH($C106,FIXTURES!$B$2:$B$23,0),0),HLOOKUP(CR$2+1,FIXTURES!$C$2:$NC$23,MATCH($C106,FIXTURES!$B$2:$B$23,0),0))))</f>
        <v/>
      </c>
      <c r="CS106" s="70" t="str">
        <f>IF(CS$1="SAT",IF(AND(HLOOKUP(CS$2,FIXTURES!$C$2:$NC$23,MATCH($C106,FIXTURES!$B$2:$B$23,0),0)="",HLOOKUP(CS$2+1,FIXTURES!$C$2:$NC$23,MATCH($C106,FIXTURES!$B$2:$B$23,0),0)="",HLOOKUP(CS$2+2,FIXTURES!$C$2:$NC$23,MATCH($C106,FIXTURES!$B$2:$B$23,0),0)=""),HLOOKUP(CS$2-1,FIXTURES!$C$2:$NC$23,MATCH($C106,FIXTURES!$B$2:$B$23,0),0),IF(AND(HLOOKUP(CS$2,FIXTURES!$C$2:$NC$23,MATCH($C106,FIXTURES!$B$2:$B$23,0),0)="",HLOOKUP(CS$2+1,FIXTURES!$C$2:$NC$23,MATCH($C106,FIXTURES!$B$2:$B$23,0),0)=""),HLOOKUP(CS$2+2,FIXTURES!$C$2:$NC$23,MATCH($C106,FIXTURES!$B$2:$B$23,0),0),IF(HLOOKUP(CS$2+1,FIXTURES!$C$2:$NC$23,MATCH($C106,FIXTURES!$B$2:$B$23,0),0)="",HLOOKUP(CS$2,FIXTURES!$C$2:$NC$23,MATCH($C106,FIXTURES!$B$2:$B$23,0),0),HLOOKUP(CS$2+1,FIXTURES!$C$2:$NC$23,MATCH($C106,FIXTURES!$B$2:$B$23,0),0)))),IF(AND(HLOOKUP(CS$2,FIXTURES!$C$2:$NC$23,MATCH($C106,FIXTURES!$B$2:$B$23,0),0)="",HLOOKUP(CS$2+1,FIXTURES!$C$2:$NC$23,MATCH($C106,FIXTURES!$B$2:$B$23,0),0)=""),HLOOKUP(CS$2+2,FIXTURES!$C$2:$NC$23,MATCH($C106,FIXTURES!$B$2:$B$23,0),0),IF(HLOOKUP(CS$2+1,FIXTURES!$C$2:$NC$23,MATCH($C106,FIXTURES!$B$2:$B$23,0),0)="",HLOOKUP(CS$2,FIXTURES!$C$2:$NC$23,MATCH($C106,FIXTURES!$B$2:$B$23,0),0),HLOOKUP(CS$2+1,FIXTURES!$C$2:$NC$23,MATCH($C106,FIXTURES!$B$2:$B$23,0),0))))</f>
        <v/>
      </c>
      <c r="CT106" s="70" t="str">
        <f>IF(CT$1="SAT",IF(AND(HLOOKUP(CT$2,FIXTURES!$C$2:$NC$23,MATCH($C106,FIXTURES!$B$2:$B$23,0),0)="",HLOOKUP(CT$2+1,FIXTURES!$C$2:$NC$23,MATCH($C106,FIXTURES!$B$2:$B$23,0),0)="",HLOOKUP(CT$2+2,FIXTURES!$C$2:$NC$23,MATCH($C106,FIXTURES!$B$2:$B$23,0),0)=""),HLOOKUP(CT$2-1,FIXTURES!$C$2:$NC$23,MATCH($C106,FIXTURES!$B$2:$B$23,0),0),IF(AND(HLOOKUP(CT$2,FIXTURES!$C$2:$NC$23,MATCH($C106,FIXTURES!$B$2:$B$23,0),0)="",HLOOKUP(CT$2+1,FIXTURES!$C$2:$NC$23,MATCH($C106,FIXTURES!$B$2:$B$23,0),0)=""),HLOOKUP(CT$2+2,FIXTURES!$C$2:$NC$23,MATCH($C106,FIXTURES!$B$2:$B$23,0),0),IF(HLOOKUP(CT$2+1,FIXTURES!$C$2:$NC$23,MATCH($C106,FIXTURES!$B$2:$B$23,0),0)="",HLOOKUP(CT$2,FIXTURES!$C$2:$NC$23,MATCH($C106,FIXTURES!$B$2:$B$23,0),0),HLOOKUP(CT$2+1,FIXTURES!$C$2:$NC$23,MATCH($C106,FIXTURES!$B$2:$B$23,0),0)))),IF(AND(HLOOKUP(CT$2,FIXTURES!$C$2:$NC$23,MATCH($C106,FIXTURES!$B$2:$B$23,0),0)="",HLOOKUP(CT$2+1,FIXTURES!$C$2:$NC$23,MATCH($C106,FIXTURES!$B$2:$B$23,0),0)=""),HLOOKUP(CT$2+2,FIXTURES!$C$2:$NC$23,MATCH($C106,FIXTURES!$B$2:$B$23,0),0),IF(HLOOKUP(CT$2+1,FIXTURES!$C$2:$NC$23,MATCH($C106,FIXTURES!$B$2:$B$23,0),0)="",HLOOKUP(CT$2,FIXTURES!$C$2:$NC$23,MATCH($C106,FIXTURES!$B$2:$B$23,0),0),HLOOKUP(CT$2+1,FIXTURES!$C$2:$NC$23,MATCH($C106,FIXTURES!$B$2:$B$23,0),0))))</f>
        <v/>
      </c>
      <c r="CU106" s="70" t="str">
        <f>IF(CU$1="SAT",IF(AND(HLOOKUP(CU$2,FIXTURES!$C$2:$NC$23,MATCH($C106,FIXTURES!$B$2:$B$23,0),0)="",HLOOKUP(CU$2+1,FIXTURES!$C$2:$NC$23,MATCH($C106,FIXTURES!$B$2:$B$23,0),0)="",HLOOKUP(CU$2+2,FIXTURES!$C$2:$NC$23,MATCH($C106,FIXTURES!$B$2:$B$23,0),0)=""),HLOOKUP(CU$2-1,FIXTURES!$C$2:$NC$23,MATCH($C106,FIXTURES!$B$2:$B$23,0),0),IF(AND(HLOOKUP(CU$2,FIXTURES!$C$2:$NC$23,MATCH($C106,FIXTURES!$B$2:$B$23,0),0)="",HLOOKUP(CU$2+1,FIXTURES!$C$2:$NC$23,MATCH($C106,FIXTURES!$B$2:$B$23,0),0)=""),HLOOKUP(CU$2+2,FIXTURES!$C$2:$NC$23,MATCH($C106,FIXTURES!$B$2:$B$23,0),0),IF(HLOOKUP(CU$2+1,FIXTURES!$C$2:$NC$23,MATCH($C106,FIXTURES!$B$2:$B$23,0),0)="",HLOOKUP(CU$2,FIXTURES!$C$2:$NC$23,MATCH($C106,FIXTURES!$B$2:$B$23,0),0),HLOOKUP(CU$2+1,FIXTURES!$C$2:$NC$23,MATCH($C106,FIXTURES!$B$2:$B$23,0),0)))),IF(AND(HLOOKUP(CU$2,FIXTURES!$C$2:$NC$23,MATCH($C106,FIXTURES!$B$2:$B$23,0),0)="",HLOOKUP(CU$2+1,FIXTURES!$C$2:$NC$23,MATCH($C106,FIXTURES!$B$2:$B$23,0),0)=""),HLOOKUP(CU$2+2,FIXTURES!$C$2:$NC$23,MATCH($C106,FIXTURES!$B$2:$B$23,0),0),IF(HLOOKUP(CU$2+1,FIXTURES!$C$2:$NC$23,MATCH($C106,FIXTURES!$B$2:$B$23,0),0)="",HLOOKUP(CU$2,FIXTURES!$C$2:$NC$23,MATCH($C106,FIXTURES!$B$2:$B$23,0),0),HLOOKUP(CU$2+1,FIXTURES!$C$2:$NC$23,MATCH($C106,FIXTURES!$B$2:$B$23,0),0))))</f>
        <v/>
      </c>
      <c r="CV106" s="70" t="str">
        <f>IF(CV$1="SAT",IF(AND(HLOOKUP(CV$2,FIXTURES!$C$2:$NC$23,MATCH($C106,FIXTURES!$B$2:$B$23,0),0)="",HLOOKUP(CV$2+1,FIXTURES!$C$2:$NC$23,MATCH($C106,FIXTURES!$B$2:$B$23,0),0)="",HLOOKUP(CV$2+2,FIXTURES!$C$2:$NC$23,MATCH($C106,FIXTURES!$B$2:$B$23,0),0)=""),HLOOKUP(CV$2-1,FIXTURES!$C$2:$NC$23,MATCH($C106,FIXTURES!$B$2:$B$23,0),0),IF(AND(HLOOKUP(CV$2,FIXTURES!$C$2:$NC$23,MATCH($C106,FIXTURES!$B$2:$B$23,0),0)="",HLOOKUP(CV$2+1,FIXTURES!$C$2:$NC$23,MATCH($C106,FIXTURES!$B$2:$B$23,0),0)=""),HLOOKUP(CV$2+2,FIXTURES!$C$2:$NC$23,MATCH($C106,FIXTURES!$B$2:$B$23,0),0),IF(HLOOKUP(CV$2+1,FIXTURES!$C$2:$NC$23,MATCH($C106,FIXTURES!$B$2:$B$23,0),0)="",HLOOKUP(CV$2,FIXTURES!$C$2:$NC$23,MATCH($C106,FIXTURES!$B$2:$B$23,0),0),HLOOKUP(CV$2+1,FIXTURES!$C$2:$NC$23,MATCH($C106,FIXTURES!$B$2:$B$23,0),0)))),IF(AND(HLOOKUP(CV$2,FIXTURES!$C$2:$NC$23,MATCH($C106,FIXTURES!$B$2:$B$23,0),0)="",HLOOKUP(CV$2+1,FIXTURES!$C$2:$NC$23,MATCH($C106,FIXTURES!$B$2:$B$23,0),0)=""),HLOOKUP(CV$2+2,FIXTURES!$C$2:$NC$23,MATCH($C106,FIXTURES!$B$2:$B$23,0),0),IF(HLOOKUP(CV$2+1,FIXTURES!$C$2:$NC$23,MATCH($C106,FIXTURES!$B$2:$B$23,0),0)="",HLOOKUP(CV$2,FIXTURES!$C$2:$NC$23,MATCH($C106,FIXTURES!$B$2:$B$23,0),0),HLOOKUP(CV$2+1,FIXTURES!$C$2:$NC$23,MATCH($C106,FIXTURES!$B$2:$B$23,0),0))))</f>
        <v/>
      </c>
      <c r="CW106" s="70" t="str">
        <f>IF(CW$1="SAT",IF(AND(HLOOKUP(CW$2,FIXTURES!$C$2:$NC$23,MATCH($C106,FIXTURES!$B$2:$B$23,0),0)="",HLOOKUP(CW$2+1,FIXTURES!$C$2:$NC$23,MATCH($C106,FIXTURES!$B$2:$B$23,0),0)="",HLOOKUP(CW$2+2,FIXTURES!$C$2:$NC$23,MATCH($C106,FIXTURES!$B$2:$B$23,0),0)=""),HLOOKUP(CW$2-1,FIXTURES!$C$2:$NC$23,MATCH($C106,FIXTURES!$B$2:$B$23,0),0),IF(AND(HLOOKUP(CW$2,FIXTURES!$C$2:$NC$23,MATCH($C106,FIXTURES!$B$2:$B$23,0),0)="",HLOOKUP(CW$2+1,FIXTURES!$C$2:$NC$23,MATCH($C106,FIXTURES!$B$2:$B$23,0),0)=""),HLOOKUP(CW$2+2,FIXTURES!$C$2:$NC$23,MATCH($C106,FIXTURES!$B$2:$B$23,0),0),IF(HLOOKUP(CW$2+1,FIXTURES!$C$2:$NC$23,MATCH($C106,FIXTURES!$B$2:$B$23,0),0)="",HLOOKUP(CW$2,FIXTURES!$C$2:$NC$23,MATCH($C106,FIXTURES!$B$2:$B$23,0),0),HLOOKUP(CW$2+1,FIXTURES!$C$2:$NC$23,MATCH($C106,FIXTURES!$B$2:$B$23,0),0)))),IF(AND(HLOOKUP(CW$2,FIXTURES!$C$2:$NC$23,MATCH($C106,FIXTURES!$B$2:$B$23,0),0)="",HLOOKUP(CW$2+1,FIXTURES!$C$2:$NC$23,MATCH($C106,FIXTURES!$B$2:$B$23,0),0)=""),HLOOKUP(CW$2+2,FIXTURES!$C$2:$NC$23,MATCH($C106,FIXTURES!$B$2:$B$23,0),0),IF(HLOOKUP(CW$2+1,FIXTURES!$C$2:$NC$23,MATCH($C106,FIXTURES!$B$2:$B$23,0),0)="",HLOOKUP(CW$2,FIXTURES!$C$2:$NC$23,MATCH($C106,FIXTURES!$B$2:$B$23,0),0),HLOOKUP(CW$2+1,FIXTURES!$C$2:$NC$23,MATCH($C106,FIXTURES!$B$2:$B$23,0),0))))</f>
        <v/>
      </c>
      <c r="CX106" s="70" t="str">
        <f>IF(CX$1="SAT",IF(AND(HLOOKUP(CX$2,FIXTURES!$C$2:$NC$23,MATCH($C106,FIXTURES!$B$2:$B$23,0),0)="",HLOOKUP(CX$2+1,FIXTURES!$C$2:$NC$23,MATCH($C106,FIXTURES!$B$2:$B$23,0),0)="",HLOOKUP(CX$2+2,FIXTURES!$C$2:$NC$23,MATCH($C106,FIXTURES!$B$2:$B$23,0),0)=""),HLOOKUP(CX$2-1,FIXTURES!$C$2:$NC$23,MATCH($C106,FIXTURES!$B$2:$B$23,0),0),IF(AND(HLOOKUP(CX$2,FIXTURES!$C$2:$NC$23,MATCH($C106,FIXTURES!$B$2:$B$23,0),0)="",HLOOKUP(CX$2+1,FIXTURES!$C$2:$NC$23,MATCH($C106,FIXTURES!$B$2:$B$23,0),0)=""),HLOOKUP(CX$2+2,FIXTURES!$C$2:$NC$23,MATCH($C106,FIXTURES!$B$2:$B$23,0),0),IF(HLOOKUP(CX$2+1,FIXTURES!$C$2:$NC$23,MATCH($C106,FIXTURES!$B$2:$B$23,0),0)="",HLOOKUP(CX$2,FIXTURES!$C$2:$NC$23,MATCH($C106,FIXTURES!$B$2:$B$23,0),0),HLOOKUP(CX$2+1,FIXTURES!$C$2:$NC$23,MATCH($C106,FIXTURES!$B$2:$B$23,0),0)))),IF(AND(HLOOKUP(CX$2,FIXTURES!$C$2:$NC$23,MATCH($C106,FIXTURES!$B$2:$B$23,0),0)="",HLOOKUP(CX$2+1,FIXTURES!$C$2:$NC$23,MATCH($C106,FIXTURES!$B$2:$B$23,0),0)=""),HLOOKUP(CX$2+2,FIXTURES!$C$2:$NC$23,MATCH($C106,FIXTURES!$B$2:$B$23,0),0),IF(HLOOKUP(CX$2+1,FIXTURES!$C$2:$NC$23,MATCH($C106,FIXTURES!$B$2:$B$23,0),0)="",HLOOKUP(CX$2,FIXTURES!$C$2:$NC$23,MATCH($C106,FIXTURES!$B$2:$B$23,0),0),HLOOKUP(CX$2+1,FIXTURES!$C$2:$NC$23,MATCH($C106,FIXTURES!$B$2:$B$23,0),0))))</f>
        <v/>
      </c>
      <c r="CY106" s="70" t="str">
        <f>IF(CY$1="SAT",IF(AND(HLOOKUP(CY$2,FIXTURES!$C$2:$NC$23,MATCH($C106,FIXTURES!$B$2:$B$23,0),0)="",HLOOKUP(CY$2+1,FIXTURES!$C$2:$NC$23,MATCH($C106,FIXTURES!$B$2:$B$23,0),0)="",HLOOKUP(CY$2+2,FIXTURES!$C$2:$NC$23,MATCH($C106,FIXTURES!$B$2:$B$23,0),0)=""),HLOOKUP(CY$2-1,FIXTURES!$C$2:$NC$23,MATCH($C106,FIXTURES!$B$2:$B$23,0),0),IF(AND(HLOOKUP(CY$2,FIXTURES!$C$2:$NC$23,MATCH($C106,FIXTURES!$B$2:$B$23,0),0)="",HLOOKUP(CY$2+1,FIXTURES!$C$2:$NC$23,MATCH($C106,FIXTURES!$B$2:$B$23,0),0)=""),HLOOKUP(CY$2+2,FIXTURES!$C$2:$NC$23,MATCH($C106,FIXTURES!$B$2:$B$23,0),0),IF(HLOOKUP(CY$2+1,FIXTURES!$C$2:$NC$23,MATCH($C106,FIXTURES!$B$2:$B$23,0),0)="",HLOOKUP(CY$2,FIXTURES!$C$2:$NC$23,MATCH($C106,FIXTURES!$B$2:$B$23,0),0),HLOOKUP(CY$2+1,FIXTURES!$C$2:$NC$23,MATCH($C106,FIXTURES!$B$2:$B$23,0),0)))),IF(AND(HLOOKUP(CY$2,FIXTURES!$C$2:$NC$23,MATCH($C106,FIXTURES!$B$2:$B$23,0),0)="",HLOOKUP(CY$2+1,FIXTURES!$C$2:$NC$23,MATCH($C106,FIXTURES!$B$2:$B$23,0),0)=""),HLOOKUP(CY$2+2,FIXTURES!$C$2:$NC$23,MATCH($C106,FIXTURES!$B$2:$B$23,0),0),IF(HLOOKUP(CY$2+1,FIXTURES!$C$2:$NC$23,MATCH($C106,FIXTURES!$B$2:$B$23,0),0)="",HLOOKUP(CY$2,FIXTURES!$C$2:$NC$23,MATCH($C106,FIXTURES!$B$2:$B$23,0),0),HLOOKUP(CY$2+1,FIXTURES!$C$2:$NC$23,MATCH($C106,FIXTURES!$B$2:$B$23,0),0))))</f>
        <v/>
      </c>
      <c r="CZ106" s="70" t="str">
        <f>IF(CZ$1="SAT",IF(AND(HLOOKUP(CZ$2,FIXTURES!$C$2:$NC$23,MATCH($C106,FIXTURES!$B$2:$B$23,0),0)="",HLOOKUP(CZ$2+1,FIXTURES!$C$2:$NC$23,MATCH($C106,FIXTURES!$B$2:$B$23,0),0)="",HLOOKUP(CZ$2+2,FIXTURES!$C$2:$NC$23,MATCH($C106,FIXTURES!$B$2:$B$23,0),0)=""),HLOOKUP(CZ$2-1,FIXTURES!$C$2:$NC$23,MATCH($C106,FIXTURES!$B$2:$B$23,0),0),IF(AND(HLOOKUP(CZ$2,FIXTURES!$C$2:$NC$23,MATCH($C106,FIXTURES!$B$2:$B$23,0),0)="",HLOOKUP(CZ$2+1,FIXTURES!$C$2:$NC$23,MATCH($C106,FIXTURES!$B$2:$B$23,0),0)=""),HLOOKUP(CZ$2+2,FIXTURES!$C$2:$NC$23,MATCH($C106,FIXTURES!$B$2:$B$23,0),0),IF(HLOOKUP(CZ$2+1,FIXTURES!$C$2:$NC$23,MATCH($C106,FIXTURES!$B$2:$B$23,0),0)="",HLOOKUP(CZ$2,FIXTURES!$C$2:$NC$23,MATCH($C106,FIXTURES!$B$2:$B$23,0),0),HLOOKUP(CZ$2+1,FIXTURES!$C$2:$NC$23,MATCH($C106,FIXTURES!$B$2:$B$23,0),0)))),IF(AND(HLOOKUP(CZ$2,FIXTURES!$C$2:$NC$23,MATCH($C106,FIXTURES!$B$2:$B$23,0),0)="",HLOOKUP(CZ$2+1,FIXTURES!$C$2:$NC$23,MATCH($C106,FIXTURES!$B$2:$B$23,0),0)=""),HLOOKUP(CZ$2+2,FIXTURES!$C$2:$NC$23,MATCH($C106,FIXTURES!$B$2:$B$23,0),0),IF(HLOOKUP(CZ$2+1,FIXTURES!$C$2:$NC$23,MATCH($C106,FIXTURES!$B$2:$B$23,0),0)="",HLOOKUP(CZ$2,FIXTURES!$C$2:$NC$23,MATCH($C106,FIXTURES!$B$2:$B$23,0),0),HLOOKUP(CZ$2+1,FIXTURES!$C$2:$NC$23,MATCH($C106,FIXTURES!$B$2:$B$23,0),0))))</f>
        <v/>
      </c>
      <c r="DA106" s="70" t="str">
        <f>IF(DA$1="SAT",IF(AND(HLOOKUP(DA$2,FIXTURES!$C$2:$NC$23,MATCH($C106,FIXTURES!$B$2:$B$23,0),0)="",HLOOKUP(DA$2+1,FIXTURES!$C$2:$NC$23,MATCH($C106,FIXTURES!$B$2:$B$23,0),0)="",HLOOKUP(DA$2+2,FIXTURES!$C$2:$NC$23,MATCH($C106,FIXTURES!$B$2:$B$23,0),0)=""),HLOOKUP(DA$2-1,FIXTURES!$C$2:$NC$23,MATCH($C106,FIXTURES!$B$2:$B$23,0),0),IF(AND(HLOOKUP(DA$2,FIXTURES!$C$2:$NC$23,MATCH($C106,FIXTURES!$B$2:$B$23,0),0)="",HLOOKUP(DA$2+1,FIXTURES!$C$2:$NC$23,MATCH($C106,FIXTURES!$B$2:$B$23,0),0)=""),HLOOKUP(DA$2+2,FIXTURES!$C$2:$NC$23,MATCH($C106,FIXTURES!$B$2:$B$23,0),0),IF(HLOOKUP(DA$2+1,FIXTURES!$C$2:$NC$23,MATCH($C106,FIXTURES!$B$2:$B$23,0),0)="",HLOOKUP(DA$2,FIXTURES!$C$2:$NC$23,MATCH($C106,FIXTURES!$B$2:$B$23,0),0),HLOOKUP(DA$2+1,FIXTURES!$C$2:$NC$23,MATCH($C106,FIXTURES!$B$2:$B$23,0),0)))),IF(AND(HLOOKUP(DA$2,FIXTURES!$C$2:$NC$23,MATCH($C106,FIXTURES!$B$2:$B$23,0),0)="",HLOOKUP(DA$2+1,FIXTURES!$C$2:$NC$23,MATCH($C106,FIXTURES!$B$2:$B$23,0),0)=""),HLOOKUP(DA$2+2,FIXTURES!$C$2:$NC$23,MATCH($C106,FIXTURES!$B$2:$B$23,0),0),IF(HLOOKUP(DA$2+1,FIXTURES!$C$2:$NC$23,MATCH($C106,FIXTURES!$B$2:$B$23,0),0)="",HLOOKUP(DA$2,FIXTURES!$C$2:$NC$23,MATCH($C106,FIXTURES!$B$2:$B$23,0),0),HLOOKUP(DA$2+1,FIXTURES!$C$2:$NC$23,MATCH($C106,FIXTURES!$B$2:$B$23,0),0))))</f>
        <v/>
      </c>
      <c r="DB106" s="70" t="str">
        <f>IF(DB$1="SAT",IF(AND(HLOOKUP(DB$2,FIXTURES!$C$2:$NC$23,MATCH($C106,FIXTURES!$B$2:$B$23,0),0)="",HLOOKUP(DB$2+1,FIXTURES!$C$2:$NC$23,MATCH($C106,FIXTURES!$B$2:$B$23,0),0)="",HLOOKUP(DB$2+2,FIXTURES!$C$2:$NC$23,MATCH($C106,FIXTURES!$B$2:$B$23,0),0)=""),HLOOKUP(DB$2-1,FIXTURES!$C$2:$NC$23,MATCH($C106,FIXTURES!$B$2:$B$23,0),0),IF(AND(HLOOKUP(DB$2,FIXTURES!$C$2:$NC$23,MATCH($C106,FIXTURES!$B$2:$B$23,0),0)="",HLOOKUP(DB$2+1,FIXTURES!$C$2:$NC$23,MATCH($C106,FIXTURES!$B$2:$B$23,0),0)=""),HLOOKUP(DB$2+2,FIXTURES!$C$2:$NC$23,MATCH($C106,FIXTURES!$B$2:$B$23,0),0),IF(HLOOKUP(DB$2+1,FIXTURES!$C$2:$NC$23,MATCH($C106,FIXTURES!$B$2:$B$23,0),0)="",HLOOKUP(DB$2,FIXTURES!$C$2:$NC$23,MATCH($C106,FIXTURES!$B$2:$B$23,0),0),HLOOKUP(DB$2+1,FIXTURES!$C$2:$NC$23,MATCH($C106,FIXTURES!$B$2:$B$23,0),0)))),IF(AND(HLOOKUP(DB$2,FIXTURES!$C$2:$NC$23,MATCH($C106,FIXTURES!$B$2:$B$23,0),0)="",HLOOKUP(DB$2+1,FIXTURES!$C$2:$NC$23,MATCH($C106,FIXTURES!$B$2:$B$23,0),0)=""),HLOOKUP(DB$2+2,FIXTURES!$C$2:$NC$23,MATCH($C106,FIXTURES!$B$2:$B$23,0),0),IF(HLOOKUP(DB$2+1,FIXTURES!$C$2:$NC$23,MATCH($C106,FIXTURES!$B$2:$B$23,0),0)="",HLOOKUP(DB$2,FIXTURES!$C$2:$NC$23,MATCH($C106,FIXTURES!$B$2:$B$23,0),0),HLOOKUP(DB$2+1,FIXTURES!$C$2:$NC$23,MATCH($C106,FIXTURES!$B$2:$B$23,0),0))))</f>
        <v/>
      </c>
      <c r="DC106" s="70" t="str">
        <f>IF(DC$1="SAT",IF(AND(HLOOKUP(DC$2,FIXTURES!$C$2:$NC$23,MATCH($C106,FIXTURES!$B$2:$B$23,0),0)="",HLOOKUP(DC$2+1,FIXTURES!$C$2:$NC$23,MATCH($C106,FIXTURES!$B$2:$B$23,0),0)="",HLOOKUP(DC$2+2,FIXTURES!$C$2:$NC$23,MATCH($C106,FIXTURES!$B$2:$B$23,0),0)=""),HLOOKUP(DC$2-1,FIXTURES!$C$2:$NC$23,MATCH($C106,FIXTURES!$B$2:$B$23,0),0),IF(AND(HLOOKUP(DC$2,FIXTURES!$C$2:$NC$23,MATCH($C106,FIXTURES!$B$2:$B$23,0),0)="",HLOOKUP(DC$2+1,FIXTURES!$C$2:$NC$23,MATCH($C106,FIXTURES!$B$2:$B$23,0),0)=""),HLOOKUP(DC$2+2,FIXTURES!$C$2:$NC$23,MATCH($C106,FIXTURES!$B$2:$B$23,0),0),IF(HLOOKUP(DC$2+1,FIXTURES!$C$2:$NC$23,MATCH($C106,FIXTURES!$B$2:$B$23,0),0)="",HLOOKUP(DC$2,FIXTURES!$C$2:$NC$23,MATCH($C106,FIXTURES!$B$2:$B$23,0),0),HLOOKUP(DC$2+1,FIXTURES!$C$2:$NC$23,MATCH($C106,FIXTURES!$B$2:$B$23,0),0)))),IF(AND(HLOOKUP(DC$2,FIXTURES!$C$2:$NC$23,MATCH($C106,FIXTURES!$B$2:$B$23,0),0)="",HLOOKUP(DC$2+1,FIXTURES!$C$2:$NC$23,MATCH($C106,FIXTURES!$B$2:$B$23,0),0)=""),HLOOKUP(DC$2+2,FIXTURES!$C$2:$NC$23,MATCH($C106,FIXTURES!$B$2:$B$23,0),0),IF(HLOOKUP(DC$2+1,FIXTURES!$C$2:$NC$23,MATCH($C106,FIXTURES!$B$2:$B$23,0),0)="",HLOOKUP(DC$2,FIXTURES!$C$2:$NC$23,MATCH($C106,FIXTURES!$B$2:$B$23,0),0),HLOOKUP(DC$2+1,FIXTURES!$C$2:$NC$23,MATCH($C106,FIXTURES!$B$2:$B$23,0),0))))</f>
        <v/>
      </c>
      <c r="DE106" s="102" t="str">
        <f t="shared" si="11"/>
        <v/>
      </c>
      <c r="DF106" s="102" t="str">
        <f t="shared" si="11"/>
        <v/>
      </c>
      <c r="DG106" s="102" t="str">
        <f t="shared" si="11"/>
        <v/>
      </c>
      <c r="DH106" s="102" t="str">
        <f t="shared" si="11"/>
        <v/>
      </c>
      <c r="DI106" s="102" t="str">
        <f t="shared" si="11"/>
        <v>LEI</v>
      </c>
      <c r="DJ106" s="102" t="str">
        <f t="shared" si="11"/>
        <v/>
      </c>
      <c r="DL106" s="120" t="str">
        <f t="shared" si="10"/>
        <v xml:space="preserve">LEI </v>
      </c>
      <c r="DM106" s="119" t="str">
        <f t="shared" si="12"/>
        <v xml:space="preserve">LEI </v>
      </c>
    </row>
    <row r="107" spans="1:367" s="49" customFormat="1" ht="35.1" customHeight="1" x14ac:dyDescent="0.25">
      <c r="A107" s="67" t="s">
        <v>75</v>
      </c>
      <c r="B107" s="68">
        <f>VLOOKUP(A107,[1]Table!$B$1:$O$21,MATCH("xGD/90",[1]Table!$B$1:$O$1,0),0)</f>
        <v>0.7</v>
      </c>
      <c r="C107" s="69" t="s">
        <v>4</v>
      </c>
      <c r="D107" s="70" t="str">
        <f>IF(D$1="SAT",IF(AND(HLOOKUP(D$2,FIXTURES!$C$2:$NC$23,MATCH($C107,FIXTURES!$B$2:$B$23,0),0)="",HLOOKUP(D$2+1,FIXTURES!$C$2:$NC$23,MATCH($C107,FIXTURES!$B$2:$B$23,0),0)="",HLOOKUP(D$2+2,FIXTURES!$C$2:$NC$23,MATCH($C107,FIXTURES!$B$2:$B$23,0),0)=""),HLOOKUP(D$2-1,FIXTURES!$C$2:$NC$23,MATCH($C107,FIXTURES!$B$2:$B$23,0),0),IF(AND(HLOOKUP(D$2,FIXTURES!$C$2:$NC$23,MATCH($C107,FIXTURES!$B$2:$B$23,0),0)="",HLOOKUP(D$2+1,FIXTURES!$C$2:$NC$23,MATCH($C107,FIXTURES!$B$2:$B$23,0),0)=""),HLOOKUP(D$2+2,FIXTURES!$C$2:$NC$23,MATCH($C107,FIXTURES!$B$2:$B$23,0),0),IF(HLOOKUP(D$2+1,FIXTURES!$C$2:$NC$23,MATCH($C107,FIXTURES!$B$2:$B$23,0),0)="",HLOOKUP(D$2,FIXTURES!$C$2:$NC$23,MATCH($C107,FIXTURES!$B$2:$B$23,0),0),HLOOKUP(D$2+1,FIXTURES!$C$2:$NC$23,MATCH($C107,FIXTURES!$B$2:$B$23,0),0)))),IF(AND(HLOOKUP(D$2,FIXTURES!$C$2:$NC$23,MATCH($C107,FIXTURES!$B$2:$B$23,0),0)="",HLOOKUP(D$2+1,FIXTURES!$C$2:$NC$23,MATCH($C107,FIXTURES!$B$2:$B$23,0),0)=""),HLOOKUP(D$2+2,FIXTURES!$C$2:$NC$23,MATCH($C107,FIXTURES!$B$2:$B$23,0),0),IF(HLOOKUP(D$2+1,FIXTURES!$C$2:$NC$23,MATCH($C107,FIXTURES!$B$2:$B$23,0),0)="",HLOOKUP(D$2,FIXTURES!$C$2:$NC$23,MATCH($C107,FIXTURES!$B$2:$B$23,0),0),HLOOKUP(D$2+1,FIXTURES!$C$2:$NC$23,MATCH($C107,FIXTURES!$B$2:$B$23,0),0))))</f>
        <v/>
      </c>
      <c r="E107" s="70" t="str">
        <f>IF(E$1="SAT",IF(AND(HLOOKUP(E$2,FIXTURES!$C$2:$NC$23,MATCH($C107,FIXTURES!$B$2:$B$23,0),0)="",HLOOKUP(E$2+1,FIXTURES!$C$2:$NC$23,MATCH($C107,FIXTURES!$B$2:$B$23,0),0)="",HLOOKUP(E$2+2,FIXTURES!$C$2:$NC$23,MATCH($C107,FIXTURES!$B$2:$B$23,0),0)=""),HLOOKUP(E$2-1,FIXTURES!$C$2:$NC$23,MATCH($C107,FIXTURES!$B$2:$B$23,0),0),IF(AND(HLOOKUP(E$2,FIXTURES!$C$2:$NC$23,MATCH($C107,FIXTURES!$B$2:$B$23,0),0)="",HLOOKUP(E$2+1,FIXTURES!$C$2:$NC$23,MATCH($C107,FIXTURES!$B$2:$B$23,0),0)=""),HLOOKUP(E$2+2,FIXTURES!$C$2:$NC$23,MATCH($C107,FIXTURES!$B$2:$B$23,0),0),IF(HLOOKUP(E$2+1,FIXTURES!$C$2:$NC$23,MATCH($C107,FIXTURES!$B$2:$B$23,0),0)="",HLOOKUP(E$2,FIXTURES!$C$2:$NC$23,MATCH($C107,FIXTURES!$B$2:$B$23,0),0),HLOOKUP(E$2+1,FIXTURES!$C$2:$NC$23,MATCH($C107,FIXTURES!$B$2:$B$23,0),0)))),IF(AND(HLOOKUP(E$2,FIXTURES!$C$2:$NC$23,MATCH($C107,FIXTURES!$B$2:$B$23,0),0)="",HLOOKUP(E$2+1,FIXTURES!$C$2:$NC$23,MATCH($C107,FIXTURES!$B$2:$B$23,0),0)=""),HLOOKUP(E$2+2,FIXTURES!$C$2:$NC$23,MATCH($C107,FIXTURES!$B$2:$B$23,0),0),IF(HLOOKUP(E$2+1,FIXTURES!$C$2:$NC$23,MATCH($C107,FIXTURES!$B$2:$B$23,0),0)="",HLOOKUP(E$2,FIXTURES!$C$2:$NC$23,MATCH($C107,FIXTURES!$B$2:$B$23,0),0),HLOOKUP(E$2+1,FIXTURES!$C$2:$NC$23,MATCH($C107,FIXTURES!$B$2:$B$23,0),0))))</f>
        <v>mun</v>
      </c>
      <c r="F107" s="70" t="str">
        <f>IF(F$1="SAT",IF(AND(HLOOKUP(F$2,FIXTURES!$C$2:$NC$23,MATCH($C107,FIXTURES!$B$2:$B$23,0),0)="",HLOOKUP(F$2+1,FIXTURES!$C$2:$NC$23,MATCH($C107,FIXTURES!$B$2:$B$23,0),0)="",HLOOKUP(F$2+2,FIXTURES!$C$2:$NC$23,MATCH($C107,FIXTURES!$B$2:$B$23,0),0)=""),HLOOKUP(F$2-1,FIXTURES!$C$2:$NC$23,MATCH($C107,FIXTURES!$B$2:$B$23,0),0),IF(AND(HLOOKUP(F$2,FIXTURES!$C$2:$NC$23,MATCH($C107,FIXTURES!$B$2:$B$23,0),0)="",HLOOKUP(F$2+1,FIXTURES!$C$2:$NC$23,MATCH($C107,FIXTURES!$B$2:$B$23,0),0)=""),HLOOKUP(F$2+2,FIXTURES!$C$2:$NC$23,MATCH($C107,FIXTURES!$B$2:$B$23,0),0),IF(HLOOKUP(F$2+1,FIXTURES!$C$2:$NC$23,MATCH($C107,FIXTURES!$B$2:$B$23,0),0)="",HLOOKUP(F$2,FIXTURES!$C$2:$NC$23,MATCH($C107,FIXTURES!$B$2:$B$23,0),0),HLOOKUP(F$2+1,FIXTURES!$C$2:$NC$23,MATCH($C107,FIXTURES!$B$2:$B$23,0),0)))),IF(AND(HLOOKUP(F$2,FIXTURES!$C$2:$NC$23,MATCH($C107,FIXTURES!$B$2:$B$23,0),0)="",HLOOKUP(F$2+1,FIXTURES!$C$2:$NC$23,MATCH($C107,FIXTURES!$B$2:$B$23,0),0)=""),HLOOKUP(F$2+2,FIXTURES!$C$2:$NC$23,MATCH($C107,FIXTURES!$B$2:$B$23,0),0),IF(HLOOKUP(F$2+1,FIXTURES!$C$2:$NC$23,MATCH($C107,FIXTURES!$B$2:$B$23,0),0)="",HLOOKUP(F$2,FIXTURES!$C$2:$NC$23,MATCH($C107,FIXTURES!$B$2:$B$23,0),0),HLOOKUP(F$2+1,FIXTURES!$C$2:$NC$23,MATCH($C107,FIXTURES!$B$2:$B$23,0),0))))</f>
        <v/>
      </c>
      <c r="G107" s="70" t="str">
        <f>IF(G$1="SAT",IF(AND(HLOOKUP(G$2,FIXTURES!$C$2:$NC$23,MATCH($C107,FIXTURES!$B$2:$B$23,0),0)="",HLOOKUP(G$2+1,FIXTURES!$C$2:$NC$23,MATCH($C107,FIXTURES!$B$2:$B$23,0),0)="",HLOOKUP(G$2+2,FIXTURES!$C$2:$NC$23,MATCH($C107,FIXTURES!$B$2:$B$23,0),0)=""),HLOOKUP(G$2-1,FIXTURES!$C$2:$NC$23,MATCH($C107,FIXTURES!$B$2:$B$23,0),0),IF(AND(HLOOKUP(G$2,FIXTURES!$C$2:$NC$23,MATCH($C107,FIXTURES!$B$2:$B$23,0),0)="",HLOOKUP(G$2+1,FIXTURES!$C$2:$NC$23,MATCH($C107,FIXTURES!$B$2:$B$23,0),0)=""),HLOOKUP(G$2+2,FIXTURES!$C$2:$NC$23,MATCH($C107,FIXTURES!$B$2:$B$23,0),0),IF(HLOOKUP(G$2+1,FIXTURES!$C$2:$NC$23,MATCH($C107,FIXTURES!$B$2:$B$23,0),0)="",HLOOKUP(G$2,FIXTURES!$C$2:$NC$23,MATCH($C107,FIXTURES!$B$2:$B$23,0),0),HLOOKUP(G$2+1,FIXTURES!$C$2:$NC$23,MATCH($C107,FIXTURES!$B$2:$B$23,0),0)))),IF(AND(HLOOKUP(G$2,FIXTURES!$C$2:$NC$23,MATCH($C107,FIXTURES!$B$2:$B$23,0),0)="",HLOOKUP(G$2+1,FIXTURES!$C$2:$NC$23,MATCH($C107,FIXTURES!$B$2:$B$23,0),0)=""),HLOOKUP(G$2+2,FIXTURES!$C$2:$NC$23,MATCH($C107,FIXTURES!$B$2:$B$23,0),0),IF(HLOOKUP(G$2+1,FIXTURES!$C$2:$NC$23,MATCH($C107,FIXTURES!$B$2:$B$23,0),0)="",HLOOKUP(G$2,FIXTURES!$C$2:$NC$23,MATCH($C107,FIXTURES!$B$2:$B$23,0),0),HLOOKUP(G$2+1,FIXTURES!$C$2:$NC$23,MATCH($C107,FIXTURES!$B$2:$B$23,0),0))))</f>
        <v>NEW</v>
      </c>
      <c r="H107" s="70" t="str">
        <f>IF(H$1="SAT",IF(AND(HLOOKUP(H$2,FIXTURES!$C$2:$NC$23,MATCH($C107,FIXTURES!$B$2:$B$23,0),0)="",HLOOKUP(H$2+1,FIXTURES!$C$2:$NC$23,MATCH($C107,FIXTURES!$B$2:$B$23,0),0)="",HLOOKUP(H$2+2,FIXTURES!$C$2:$NC$23,MATCH($C107,FIXTURES!$B$2:$B$23,0),0)=""),HLOOKUP(H$2-1,FIXTURES!$C$2:$NC$23,MATCH($C107,FIXTURES!$B$2:$B$23,0),0),IF(AND(HLOOKUP(H$2,FIXTURES!$C$2:$NC$23,MATCH($C107,FIXTURES!$B$2:$B$23,0),0)="",HLOOKUP(H$2+1,FIXTURES!$C$2:$NC$23,MATCH($C107,FIXTURES!$B$2:$B$23,0),0)=""),HLOOKUP(H$2+2,FIXTURES!$C$2:$NC$23,MATCH($C107,FIXTURES!$B$2:$B$23,0),0),IF(HLOOKUP(H$2+1,FIXTURES!$C$2:$NC$23,MATCH($C107,FIXTURES!$B$2:$B$23,0),0)="",HLOOKUP(H$2,FIXTURES!$C$2:$NC$23,MATCH($C107,FIXTURES!$B$2:$B$23,0),0),HLOOKUP(H$2+1,FIXTURES!$C$2:$NC$23,MATCH($C107,FIXTURES!$B$2:$B$23,0),0)))),IF(AND(HLOOKUP(H$2,FIXTURES!$C$2:$NC$23,MATCH($C107,FIXTURES!$B$2:$B$23,0),0)="",HLOOKUP(H$2+1,FIXTURES!$C$2:$NC$23,MATCH($C107,FIXTURES!$B$2:$B$23,0),0)=""),HLOOKUP(H$2+2,FIXTURES!$C$2:$NC$23,MATCH($C107,FIXTURES!$B$2:$B$23,0),0),IF(HLOOKUP(H$2+1,FIXTURES!$C$2:$NC$23,MATCH($C107,FIXTURES!$B$2:$B$23,0),0)="",HLOOKUP(H$2,FIXTURES!$C$2:$NC$23,MATCH($C107,FIXTURES!$B$2:$B$23,0),0),HLOOKUP(H$2+1,FIXTURES!$C$2:$NC$23,MATCH($C107,FIXTURES!$B$2:$B$23,0),0))))</f>
        <v/>
      </c>
      <c r="I107" s="70" t="str">
        <f>IF(I$1="SAT",IF(AND(HLOOKUP(I$2,FIXTURES!$C$2:$NC$23,MATCH($C107,FIXTURES!$B$2:$B$23,0),0)="",HLOOKUP(I$2+1,FIXTURES!$C$2:$NC$23,MATCH($C107,FIXTURES!$B$2:$B$23,0),0)="",HLOOKUP(I$2+2,FIXTURES!$C$2:$NC$23,MATCH($C107,FIXTURES!$B$2:$B$23,0),0)=""),HLOOKUP(I$2-1,FIXTURES!$C$2:$NC$23,MATCH($C107,FIXTURES!$B$2:$B$23,0),0),IF(AND(HLOOKUP(I$2,FIXTURES!$C$2:$NC$23,MATCH($C107,FIXTURES!$B$2:$B$23,0),0)="",HLOOKUP(I$2+1,FIXTURES!$C$2:$NC$23,MATCH($C107,FIXTURES!$B$2:$B$23,0),0)=""),HLOOKUP(I$2+2,FIXTURES!$C$2:$NC$23,MATCH($C107,FIXTURES!$B$2:$B$23,0),0),IF(HLOOKUP(I$2+1,FIXTURES!$C$2:$NC$23,MATCH($C107,FIXTURES!$B$2:$B$23,0),0)="",HLOOKUP(I$2,FIXTURES!$C$2:$NC$23,MATCH($C107,FIXTURES!$B$2:$B$23,0),0),HLOOKUP(I$2+1,FIXTURES!$C$2:$NC$23,MATCH($C107,FIXTURES!$B$2:$B$23,0),0)))),IF(AND(HLOOKUP(I$2,FIXTURES!$C$2:$NC$23,MATCH($C107,FIXTURES!$B$2:$B$23,0),0)="",HLOOKUP(I$2+1,FIXTURES!$C$2:$NC$23,MATCH($C107,FIXTURES!$B$2:$B$23,0),0)=""),HLOOKUP(I$2+2,FIXTURES!$C$2:$NC$23,MATCH($C107,FIXTURES!$B$2:$B$23,0),0),IF(HLOOKUP(I$2+1,FIXTURES!$C$2:$NC$23,MATCH($C107,FIXTURES!$B$2:$B$23,0),0)="",HLOOKUP(I$2,FIXTURES!$C$2:$NC$23,MATCH($C107,FIXTURES!$B$2:$B$23,0),0),HLOOKUP(I$2+1,FIXTURES!$C$2:$NC$23,MATCH($C107,FIXTURES!$B$2:$B$23,0),0))))</f>
        <v>whu</v>
      </c>
      <c r="J107" s="70" t="str">
        <f>IF(J$1="SAT",IF(AND(HLOOKUP(J$2,FIXTURES!$C$2:$NC$23,MATCH($C107,FIXTURES!$B$2:$B$23,0),0)="",HLOOKUP(J$2+1,FIXTURES!$C$2:$NC$23,MATCH($C107,FIXTURES!$B$2:$B$23,0),0)="",HLOOKUP(J$2+2,FIXTURES!$C$2:$NC$23,MATCH($C107,FIXTURES!$B$2:$B$23,0),0)=""),HLOOKUP(J$2-1,FIXTURES!$C$2:$NC$23,MATCH($C107,FIXTURES!$B$2:$B$23,0),0),IF(AND(HLOOKUP(J$2,FIXTURES!$C$2:$NC$23,MATCH($C107,FIXTURES!$B$2:$B$23,0),0)="",HLOOKUP(J$2+1,FIXTURES!$C$2:$NC$23,MATCH($C107,FIXTURES!$B$2:$B$23,0),0)=""),HLOOKUP(J$2+2,FIXTURES!$C$2:$NC$23,MATCH($C107,FIXTURES!$B$2:$B$23,0),0),IF(HLOOKUP(J$2+1,FIXTURES!$C$2:$NC$23,MATCH($C107,FIXTURES!$B$2:$B$23,0),0)="",HLOOKUP(J$2,FIXTURES!$C$2:$NC$23,MATCH($C107,FIXTURES!$B$2:$B$23,0),0),HLOOKUP(J$2+1,FIXTURES!$C$2:$NC$23,MATCH($C107,FIXTURES!$B$2:$B$23,0),0)))),IF(AND(HLOOKUP(J$2,FIXTURES!$C$2:$NC$23,MATCH($C107,FIXTURES!$B$2:$B$23,0),0)="",HLOOKUP(J$2+1,FIXTURES!$C$2:$NC$23,MATCH($C107,FIXTURES!$B$2:$B$23,0),0)=""),HLOOKUP(J$2+2,FIXTURES!$C$2:$NC$23,MATCH($C107,FIXTURES!$B$2:$B$23,0),0),IF(HLOOKUP(J$2+1,FIXTURES!$C$2:$NC$23,MATCH($C107,FIXTURES!$B$2:$B$23,0),0)="",HLOOKUP(J$2,FIXTURES!$C$2:$NC$23,MATCH($C107,FIXTURES!$B$2:$B$23,0),0),HLOOKUP(J$2+1,FIXTURES!$C$2:$NC$23,MATCH($C107,FIXTURES!$B$2:$B$23,0),0))))</f>
        <v>FG Rovers</v>
      </c>
      <c r="K107" s="70" t="str">
        <f>IF(K$1="SAT",IF(AND(HLOOKUP(K$2,FIXTURES!$C$2:$NC$23,MATCH($C107,FIXTURES!$B$2:$B$23,0),0)="",HLOOKUP(K$2+1,FIXTURES!$C$2:$NC$23,MATCH($C107,FIXTURES!$B$2:$B$23,0),0)="",HLOOKUP(K$2+2,FIXTURES!$C$2:$NC$23,MATCH($C107,FIXTURES!$B$2:$B$23,0),0)=""),HLOOKUP(K$2-1,FIXTURES!$C$2:$NC$23,MATCH($C107,FIXTURES!$B$2:$B$23,0),0),IF(AND(HLOOKUP(K$2,FIXTURES!$C$2:$NC$23,MATCH($C107,FIXTURES!$B$2:$B$23,0),0)="",HLOOKUP(K$2+1,FIXTURES!$C$2:$NC$23,MATCH($C107,FIXTURES!$B$2:$B$23,0),0)=""),HLOOKUP(K$2+2,FIXTURES!$C$2:$NC$23,MATCH($C107,FIXTURES!$B$2:$B$23,0),0),IF(HLOOKUP(K$2+1,FIXTURES!$C$2:$NC$23,MATCH($C107,FIXTURES!$B$2:$B$23,0),0)="",HLOOKUP(K$2,FIXTURES!$C$2:$NC$23,MATCH($C107,FIXTURES!$B$2:$B$23,0),0),HLOOKUP(K$2+1,FIXTURES!$C$2:$NC$23,MATCH($C107,FIXTURES!$B$2:$B$23,0),0)))),IF(AND(HLOOKUP(K$2,FIXTURES!$C$2:$NC$23,MATCH($C107,FIXTURES!$B$2:$B$23,0),0)="",HLOOKUP(K$2+1,FIXTURES!$C$2:$NC$23,MATCH($C107,FIXTURES!$B$2:$B$23,0),0)=""),HLOOKUP(K$2+2,FIXTURES!$C$2:$NC$23,MATCH($C107,FIXTURES!$B$2:$B$23,0),0),IF(HLOOKUP(K$2+1,FIXTURES!$C$2:$NC$23,MATCH($C107,FIXTURES!$B$2:$B$23,0),0)="",HLOOKUP(K$2,FIXTURES!$C$2:$NC$23,MATCH($C107,FIXTURES!$B$2:$B$23,0),0),HLOOKUP(K$2+1,FIXTURES!$C$2:$NC$23,MATCH($C107,FIXTURES!$B$2:$B$23,0),0))))</f>
        <v>LEE</v>
      </c>
      <c r="L107" s="70" t="str">
        <f>IF(L$1="SAT",IF(AND(HLOOKUP(L$2,FIXTURES!$C$2:$NC$23,MATCH($C107,FIXTURES!$B$2:$B$23,0),0)="",HLOOKUP(L$2+1,FIXTURES!$C$2:$NC$23,MATCH($C107,FIXTURES!$B$2:$B$23,0),0)="",HLOOKUP(L$2+2,FIXTURES!$C$2:$NC$23,MATCH($C107,FIXTURES!$B$2:$B$23,0),0)=""),HLOOKUP(L$2-1,FIXTURES!$C$2:$NC$23,MATCH($C107,FIXTURES!$B$2:$B$23,0),0),IF(AND(HLOOKUP(L$2,FIXTURES!$C$2:$NC$23,MATCH($C107,FIXTURES!$B$2:$B$23,0),0)="",HLOOKUP(L$2+1,FIXTURES!$C$2:$NC$23,MATCH($C107,FIXTURES!$B$2:$B$23,0),0)=""),HLOOKUP(L$2+2,FIXTURES!$C$2:$NC$23,MATCH($C107,FIXTURES!$B$2:$B$23,0),0),IF(HLOOKUP(L$2+1,FIXTURES!$C$2:$NC$23,MATCH($C107,FIXTURES!$B$2:$B$23,0),0)="",HLOOKUP(L$2,FIXTURES!$C$2:$NC$23,MATCH($C107,FIXTURES!$B$2:$B$23,0),0),HLOOKUP(L$2+1,FIXTURES!$C$2:$NC$23,MATCH($C107,FIXTURES!$B$2:$B$23,0),0)))),IF(AND(HLOOKUP(L$2,FIXTURES!$C$2:$NC$23,MATCH($C107,FIXTURES!$B$2:$B$23,0),0)="",HLOOKUP(L$2+1,FIXTURES!$C$2:$NC$23,MATCH($C107,FIXTURES!$B$2:$B$23,0),0)=""),HLOOKUP(L$2+2,FIXTURES!$C$2:$NC$23,MATCH($C107,FIXTURES!$B$2:$B$23,0),0),IF(HLOOKUP(L$2+1,FIXTURES!$C$2:$NC$23,MATCH($C107,FIXTURES!$B$2:$B$23,0),0)="",HLOOKUP(L$2,FIXTURES!$C$2:$NC$23,MATCH($C107,FIXTURES!$B$2:$B$23,0),0),HLOOKUP(L$2+1,FIXTURES!$C$2:$NC$23,MATCH($C107,FIXTURES!$B$2:$B$23,0),0))))</f>
        <v>ful</v>
      </c>
      <c r="M107" s="70" t="str">
        <f>IF(M$1="SAT",IF(AND(HLOOKUP(M$2,FIXTURES!$C$2:$NC$23,MATCH($C107,FIXTURES!$B$2:$B$23,0),0)="",HLOOKUP(M$2+1,FIXTURES!$C$2:$NC$23,MATCH($C107,FIXTURES!$B$2:$B$23,0),0)="",HLOOKUP(M$2+2,FIXTURES!$C$2:$NC$23,MATCH($C107,FIXTURES!$B$2:$B$23,0),0)=""),HLOOKUP(M$2-1,FIXTURES!$C$2:$NC$23,MATCH($C107,FIXTURES!$B$2:$B$23,0),0),IF(AND(HLOOKUP(M$2,FIXTURES!$C$2:$NC$23,MATCH($C107,FIXTURES!$B$2:$B$23,0),0)="",HLOOKUP(M$2+1,FIXTURES!$C$2:$NC$23,MATCH($C107,FIXTURES!$B$2:$B$23,0),0)=""),HLOOKUP(M$2+2,FIXTURES!$C$2:$NC$23,MATCH($C107,FIXTURES!$B$2:$B$23,0),0),IF(HLOOKUP(M$2+1,FIXTURES!$C$2:$NC$23,MATCH($C107,FIXTURES!$B$2:$B$23,0),0)="",HLOOKUP(M$2,FIXTURES!$C$2:$NC$23,MATCH($C107,FIXTURES!$B$2:$B$23,0),0),HLOOKUP(M$2+1,FIXTURES!$C$2:$NC$23,MATCH($C107,FIXTURES!$B$2:$B$23,0),0)))),IF(AND(HLOOKUP(M$2,FIXTURES!$C$2:$NC$23,MATCH($C107,FIXTURES!$B$2:$B$23,0),0)="",HLOOKUP(M$2+1,FIXTURES!$C$2:$NC$23,MATCH($C107,FIXTURES!$B$2:$B$23,0),0)=""),HLOOKUP(M$2+2,FIXTURES!$C$2:$NC$23,MATCH($C107,FIXTURES!$B$2:$B$23,0),0),IF(HLOOKUP(M$2+1,FIXTURES!$C$2:$NC$23,MATCH($C107,FIXTURES!$B$2:$B$23,0),0)="",HLOOKUP(M$2,FIXTURES!$C$2:$NC$23,MATCH($C107,FIXTURES!$B$2:$B$23,0),0),HLOOKUP(M$2+1,FIXTURES!$C$2:$NC$23,MATCH($C107,FIXTURES!$B$2:$B$23,0),0))))</f>
        <v>LEI</v>
      </c>
      <c r="N107" s="70" t="str">
        <f>IF(N$1="SAT",IF(AND(HLOOKUP(N$2,FIXTURES!$C$2:$NC$23,MATCH($C107,FIXTURES!$B$2:$B$23,0),0)="",HLOOKUP(N$2+1,FIXTURES!$C$2:$NC$23,MATCH($C107,FIXTURES!$B$2:$B$23,0),0)="",HLOOKUP(N$2+2,FIXTURES!$C$2:$NC$23,MATCH($C107,FIXTURES!$B$2:$B$23,0),0)=""),HLOOKUP(N$2-1,FIXTURES!$C$2:$NC$23,MATCH($C107,FIXTURES!$B$2:$B$23,0),0),IF(AND(HLOOKUP(N$2,FIXTURES!$C$2:$NC$23,MATCH($C107,FIXTURES!$B$2:$B$23,0),0)="",HLOOKUP(N$2+1,FIXTURES!$C$2:$NC$23,MATCH($C107,FIXTURES!$B$2:$B$23,0),0)=""),HLOOKUP(N$2+2,FIXTURES!$C$2:$NC$23,MATCH($C107,FIXTURES!$B$2:$B$23,0),0),IF(HLOOKUP(N$2+1,FIXTURES!$C$2:$NC$23,MATCH($C107,FIXTURES!$B$2:$B$23,0),0)="",HLOOKUP(N$2,FIXTURES!$C$2:$NC$23,MATCH($C107,FIXTURES!$B$2:$B$23,0),0),HLOOKUP(N$2+1,FIXTURES!$C$2:$NC$23,MATCH($C107,FIXTURES!$B$2:$B$23,0),0)))),IF(AND(HLOOKUP(N$2,FIXTURES!$C$2:$NC$23,MATCH($C107,FIXTURES!$B$2:$B$23,0),0)="",HLOOKUP(N$2+1,FIXTURES!$C$2:$NC$23,MATCH($C107,FIXTURES!$B$2:$B$23,0),0)=""),HLOOKUP(N$2+2,FIXTURES!$C$2:$NC$23,MATCH($C107,FIXTURES!$B$2:$B$23,0),0),IF(HLOOKUP(N$2+1,FIXTURES!$C$2:$NC$23,MATCH($C107,FIXTURES!$B$2:$B$23,0),0)="",HLOOKUP(N$2,FIXTURES!$C$2:$NC$23,MATCH($C107,FIXTURES!$B$2:$B$23,0),0),HLOOKUP(N$2+1,FIXTURES!$C$2:$NC$23,MATCH($C107,FIXTURES!$B$2:$B$23,0),0))))</f>
        <v/>
      </c>
      <c r="O107" s="70" t="str">
        <f>IF(O$1="SAT",IF(AND(HLOOKUP(O$2,FIXTURES!$C$2:$NC$23,MATCH($C107,FIXTURES!$B$2:$B$23,0),0)="",HLOOKUP(O$2+1,FIXTURES!$C$2:$NC$23,MATCH($C107,FIXTURES!$B$2:$B$23,0),0)="",HLOOKUP(O$2+2,FIXTURES!$C$2:$NC$23,MATCH($C107,FIXTURES!$B$2:$B$23,0),0)=""),HLOOKUP(O$2-1,FIXTURES!$C$2:$NC$23,MATCH($C107,FIXTURES!$B$2:$B$23,0),0),IF(AND(HLOOKUP(O$2,FIXTURES!$C$2:$NC$23,MATCH($C107,FIXTURES!$B$2:$B$23,0),0)="",HLOOKUP(O$2+1,FIXTURES!$C$2:$NC$23,MATCH($C107,FIXTURES!$B$2:$B$23,0),0)=""),HLOOKUP(O$2+2,FIXTURES!$C$2:$NC$23,MATCH($C107,FIXTURES!$B$2:$B$23,0),0),IF(HLOOKUP(O$2+1,FIXTURES!$C$2:$NC$23,MATCH($C107,FIXTURES!$B$2:$B$23,0),0)="",HLOOKUP(O$2,FIXTURES!$C$2:$NC$23,MATCH($C107,FIXTURES!$B$2:$B$23,0),0),HLOOKUP(O$2+1,FIXTURES!$C$2:$NC$23,MATCH($C107,FIXTURES!$B$2:$B$23,0),0)))),IF(AND(HLOOKUP(O$2,FIXTURES!$C$2:$NC$23,MATCH($C107,FIXTURES!$B$2:$B$23,0),0)="",HLOOKUP(O$2+1,FIXTURES!$C$2:$NC$23,MATCH($C107,FIXTURES!$B$2:$B$23,0),0)=""),HLOOKUP(O$2+2,FIXTURES!$C$2:$NC$23,MATCH($C107,FIXTURES!$B$2:$B$23,0),0),IF(HLOOKUP(O$2+1,FIXTURES!$C$2:$NC$23,MATCH($C107,FIXTURES!$B$2:$B$23,0),0)="",HLOOKUP(O$2,FIXTURES!$C$2:$NC$23,MATCH($C107,FIXTURES!$B$2:$B$23,0),0),HLOOKUP(O$2+1,FIXTURES!$C$2:$NC$23,MATCH($C107,FIXTURES!$B$2:$B$23,0),0))))</f>
        <v/>
      </c>
      <c r="P107" s="70" t="str">
        <f>IF(P$1="SAT",IF(AND(HLOOKUP(P$2,FIXTURES!$C$2:$NC$23,MATCH($C107,FIXTURES!$B$2:$B$23,0),0)="",HLOOKUP(P$2+1,FIXTURES!$C$2:$NC$23,MATCH($C107,FIXTURES!$B$2:$B$23,0),0)="",HLOOKUP(P$2+2,FIXTURES!$C$2:$NC$23,MATCH($C107,FIXTURES!$B$2:$B$23,0),0)=""),HLOOKUP(P$2-1,FIXTURES!$C$2:$NC$23,MATCH($C107,FIXTURES!$B$2:$B$23,0),0),IF(AND(HLOOKUP(P$2,FIXTURES!$C$2:$NC$23,MATCH($C107,FIXTURES!$B$2:$B$23,0),0)="",HLOOKUP(P$2+1,FIXTURES!$C$2:$NC$23,MATCH($C107,FIXTURES!$B$2:$B$23,0),0)=""),HLOOKUP(P$2+2,FIXTURES!$C$2:$NC$23,MATCH($C107,FIXTURES!$B$2:$B$23,0),0),IF(HLOOKUP(P$2+1,FIXTURES!$C$2:$NC$23,MATCH($C107,FIXTURES!$B$2:$B$23,0),0)="",HLOOKUP(P$2,FIXTURES!$C$2:$NC$23,MATCH($C107,FIXTURES!$B$2:$B$23,0),0),HLOOKUP(P$2+1,FIXTURES!$C$2:$NC$23,MATCH($C107,FIXTURES!$B$2:$B$23,0),0)))),IF(AND(HLOOKUP(P$2,FIXTURES!$C$2:$NC$23,MATCH($C107,FIXTURES!$B$2:$B$23,0),0)="",HLOOKUP(P$2+1,FIXTURES!$C$2:$NC$23,MATCH($C107,FIXTURES!$B$2:$B$23,0),0)=""),HLOOKUP(P$2+2,FIXTURES!$C$2:$NC$23,MATCH($C107,FIXTURES!$B$2:$B$23,0),0),IF(HLOOKUP(P$2+1,FIXTURES!$C$2:$NC$23,MATCH($C107,FIXTURES!$B$2:$B$23,0),0)="",HLOOKUP(P$2,FIXTURES!$C$2:$NC$23,MATCH($C107,FIXTURES!$B$2:$B$23,0),0),HLOOKUP(P$2+1,FIXTURES!$C$2:$NC$23,MATCH($C107,FIXTURES!$B$2:$B$23,0),0))))</f>
        <v/>
      </c>
      <c r="Q107" s="70" t="str">
        <f>IF(Q$1="SAT",IF(AND(HLOOKUP(Q$2,FIXTURES!$C$2:$NC$23,MATCH($C107,FIXTURES!$B$2:$B$23,0),0)="",HLOOKUP(Q$2+1,FIXTURES!$C$2:$NC$23,MATCH($C107,FIXTURES!$B$2:$B$23,0),0)="",HLOOKUP(Q$2+2,FIXTURES!$C$2:$NC$23,MATCH($C107,FIXTURES!$B$2:$B$23,0),0)=""),HLOOKUP(Q$2-1,FIXTURES!$C$2:$NC$23,MATCH($C107,FIXTURES!$B$2:$B$23,0),0),IF(AND(HLOOKUP(Q$2,FIXTURES!$C$2:$NC$23,MATCH($C107,FIXTURES!$B$2:$B$23,0),0)="",HLOOKUP(Q$2+1,FIXTURES!$C$2:$NC$23,MATCH($C107,FIXTURES!$B$2:$B$23,0),0)=""),HLOOKUP(Q$2+2,FIXTURES!$C$2:$NC$23,MATCH($C107,FIXTURES!$B$2:$B$23,0),0),IF(HLOOKUP(Q$2+1,FIXTURES!$C$2:$NC$23,MATCH($C107,FIXTURES!$B$2:$B$23,0),0)="",HLOOKUP(Q$2,FIXTURES!$C$2:$NC$23,MATCH($C107,FIXTURES!$B$2:$B$23,0),0),HLOOKUP(Q$2+1,FIXTURES!$C$2:$NC$23,MATCH($C107,FIXTURES!$B$2:$B$23,0),0)))),IF(AND(HLOOKUP(Q$2,FIXTURES!$C$2:$NC$23,MATCH($C107,FIXTURES!$B$2:$B$23,0),0)="",HLOOKUP(Q$2+1,FIXTURES!$C$2:$NC$23,MATCH($C107,FIXTURES!$B$2:$B$23,0),0)=""),HLOOKUP(Q$2+2,FIXTURES!$C$2:$NC$23,MATCH($C107,FIXTURES!$B$2:$B$23,0),0),IF(HLOOKUP(Q$2+1,FIXTURES!$C$2:$NC$23,MATCH($C107,FIXTURES!$B$2:$B$23,0),0)="",HLOOKUP(Q$2,FIXTURES!$C$2:$NC$23,MATCH($C107,FIXTURES!$B$2:$B$23,0),0),HLOOKUP(Q$2+1,FIXTURES!$C$2:$NC$23,MATCH($C107,FIXTURES!$B$2:$B$23,0),0))))</f>
        <v/>
      </c>
      <c r="R107" s="70" t="str">
        <f>IF(R$1="SAT",IF(AND(HLOOKUP(R$2,FIXTURES!$C$2:$NC$23,MATCH($C107,FIXTURES!$B$2:$B$23,0),0)="",HLOOKUP(R$2+1,FIXTURES!$C$2:$NC$23,MATCH($C107,FIXTURES!$B$2:$B$23,0),0)="",HLOOKUP(R$2+2,FIXTURES!$C$2:$NC$23,MATCH($C107,FIXTURES!$B$2:$B$23,0),0)=""),HLOOKUP(R$2-1,FIXTURES!$C$2:$NC$23,MATCH($C107,FIXTURES!$B$2:$B$23,0),0),IF(AND(HLOOKUP(R$2,FIXTURES!$C$2:$NC$23,MATCH($C107,FIXTURES!$B$2:$B$23,0),0)="",HLOOKUP(R$2+1,FIXTURES!$C$2:$NC$23,MATCH($C107,FIXTURES!$B$2:$B$23,0),0)=""),HLOOKUP(R$2+2,FIXTURES!$C$2:$NC$23,MATCH($C107,FIXTURES!$B$2:$B$23,0),0),IF(HLOOKUP(R$2+1,FIXTURES!$C$2:$NC$23,MATCH($C107,FIXTURES!$B$2:$B$23,0),0)="",HLOOKUP(R$2,FIXTURES!$C$2:$NC$23,MATCH($C107,FIXTURES!$B$2:$B$23,0),0),HLOOKUP(R$2+1,FIXTURES!$C$2:$NC$23,MATCH($C107,FIXTURES!$B$2:$B$23,0),0)))),IF(AND(HLOOKUP(R$2,FIXTURES!$C$2:$NC$23,MATCH($C107,FIXTURES!$B$2:$B$23,0),0)="",HLOOKUP(R$2+1,FIXTURES!$C$2:$NC$23,MATCH($C107,FIXTURES!$B$2:$B$23,0),0)=""),HLOOKUP(R$2+2,FIXTURES!$C$2:$NC$23,MATCH($C107,FIXTURES!$B$2:$B$23,0),0),IF(HLOOKUP(R$2+1,FIXTURES!$C$2:$NC$23,MATCH($C107,FIXTURES!$B$2:$B$23,0),0)="",HLOOKUP(R$2,FIXTURES!$C$2:$NC$23,MATCH($C107,FIXTURES!$B$2:$B$23,0),0),HLOOKUP(R$2+1,FIXTURES!$C$2:$NC$23,MATCH($C107,FIXTURES!$B$2:$B$23,0),0))))</f>
        <v/>
      </c>
      <c r="S107" s="70" t="str">
        <f>IF(S$1="SAT",IF(AND(HLOOKUP(S$2,FIXTURES!$C$2:$NC$23,MATCH($C107,FIXTURES!$B$2:$B$23,0),0)="",HLOOKUP(S$2+1,FIXTURES!$C$2:$NC$23,MATCH($C107,FIXTURES!$B$2:$B$23,0),0)="",HLOOKUP(S$2+2,FIXTURES!$C$2:$NC$23,MATCH($C107,FIXTURES!$B$2:$B$23,0),0)=""),HLOOKUP(S$2-1,FIXTURES!$C$2:$NC$23,MATCH($C107,FIXTURES!$B$2:$B$23,0),0),IF(AND(HLOOKUP(S$2,FIXTURES!$C$2:$NC$23,MATCH($C107,FIXTURES!$B$2:$B$23,0),0)="",HLOOKUP(S$2+1,FIXTURES!$C$2:$NC$23,MATCH($C107,FIXTURES!$B$2:$B$23,0),0)=""),HLOOKUP(S$2+2,FIXTURES!$C$2:$NC$23,MATCH($C107,FIXTURES!$B$2:$B$23,0),0),IF(HLOOKUP(S$2+1,FIXTURES!$C$2:$NC$23,MATCH($C107,FIXTURES!$B$2:$B$23,0),0)="",HLOOKUP(S$2,FIXTURES!$C$2:$NC$23,MATCH($C107,FIXTURES!$B$2:$B$23,0),0),HLOOKUP(S$2+1,FIXTURES!$C$2:$NC$23,MATCH($C107,FIXTURES!$B$2:$B$23,0),0)))),IF(AND(HLOOKUP(S$2,FIXTURES!$C$2:$NC$23,MATCH($C107,FIXTURES!$B$2:$B$23,0),0)="",HLOOKUP(S$2+1,FIXTURES!$C$2:$NC$23,MATCH($C107,FIXTURES!$B$2:$B$23,0),0)=""),HLOOKUP(S$2+2,FIXTURES!$C$2:$NC$23,MATCH($C107,FIXTURES!$B$2:$B$23,0),0),IF(HLOOKUP(S$2+1,FIXTURES!$C$2:$NC$23,MATCH($C107,FIXTURES!$B$2:$B$23,0),0)="",HLOOKUP(S$2,FIXTURES!$C$2:$NC$23,MATCH($C107,FIXTURES!$B$2:$B$23,0),0),HLOOKUP(S$2+1,FIXTURES!$C$2:$NC$23,MATCH($C107,FIXTURES!$B$2:$B$23,0),0))))</f>
        <v/>
      </c>
      <c r="T107" s="70" t="str">
        <f>IF(T$1="SAT",IF(AND(HLOOKUP(T$2,FIXTURES!$C$2:$NC$23,MATCH($C107,FIXTURES!$B$2:$B$23,0),0)="",HLOOKUP(T$2+1,FIXTURES!$C$2:$NC$23,MATCH($C107,FIXTURES!$B$2:$B$23,0),0)="",HLOOKUP(T$2+2,FIXTURES!$C$2:$NC$23,MATCH($C107,FIXTURES!$B$2:$B$23,0),0)=""),HLOOKUP(T$2-1,FIXTURES!$C$2:$NC$23,MATCH($C107,FIXTURES!$B$2:$B$23,0),0),IF(AND(HLOOKUP(T$2,FIXTURES!$C$2:$NC$23,MATCH($C107,FIXTURES!$B$2:$B$23,0),0)="",HLOOKUP(T$2+1,FIXTURES!$C$2:$NC$23,MATCH($C107,FIXTURES!$B$2:$B$23,0),0)=""),HLOOKUP(T$2+2,FIXTURES!$C$2:$NC$23,MATCH($C107,FIXTURES!$B$2:$B$23,0),0),IF(HLOOKUP(T$2+1,FIXTURES!$C$2:$NC$23,MATCH($C107,FIXTURES!$B$2:$B$23,0),0)="",HLOOKUP(T$2,FIXTURES!$C$2:$NC$23,MATCH($C107,FIXTURES!$B$2:$B$23,0),0),HLOOKUP(T$2+1,FIXTURES!$C$2:$NC$23,MATCH($C107,FIXTURES!$B$2:$B$23,0),0)))),IF(AND(HLOOKUP(T$2,FIXTURES!$C$2:$NC$23,MATCH($C107,FIXTURES!$B$2:$B$23,0),0)="",HLOOKUP(T$2+1,FIXTURES!$C$2:$NC$23,MATCH($C107,FIXTURES!$B$2:$B$23,0),0)=""),HLOOKUP(T$2+2,FIXTURES!$C$2:$NC$23,MATCH($C107,FIXTURES!$B$2:$B$23,0),0),IF(HLOOKUP(T$2+1,FIXTURES!$C$2:$NC$23,MATCH($C107,FIXTURES!$B$2:$B$23,0),0)="",HLOOKUP(T$2,FIXTURES!$C$2:$NC$23,MATCH($C107,FIXTURES!$B$2:$B$23,0),0),HLOOKUP(T$2+1,FIXTURES!$C$2:$NC$23,MATCH($C107,FIXTURES!$B$2:$B$23,0),0))))</f>
        <v/>
      </c>
      <c r="U107" s="70" t="str">
        <f>IF(U$1="SAT",IF(AND(HLOOKUP(U$2,FIXTURES!$C$2:$NC$23,MATCH($C107,FIXTURES!$B$2:$B$23,0),0)="",HLOOKUP(U$2+1,FIXTURES!$C$2:$NC$23,MATCH($C107,FIXTURES!$B$2:$B$23,0),0)="",HLOOKUP(U$2+2,FIXTURES!$C$2:$NC$23,MATCH($C107,FIXTURES!$B$2:$B$23,0),0)=""),HLOOKUP(U$2-1,FIXTURES!$C$2:$NC$23,MATCH($C107,FIXTURES!$B$2:$B$23,0),0),IF(AND(HLOOKUP(U$2,FIXTURES!$C$2:$NC$23,MATCH($C107,FIXTURES!$B$2:$B$23,0),0)="",HLOOKUP(U$2+1,FIXTURES!$C$2:$NC$23,MATCH($C107,FIXTURES!$B$2:$B$23,0),0)=""),HLOOKUP(U$2+2,FIXTURES!$C$2:$NC$23,MATCH($C107,FIXTURES!$B$2:$B$23,0),0),IF(HLOOKUP(U$2+1,FIXTURES!$C$2:$NC$23,MATCH($C107,FIXTURES!$B$2:$B$23,0),0)="",HLOOKUP(U$2,FIXTURES!$C$2:$NC$23,MATCH($C107,FIXTURES!$B$2:$B$23,0),0),HLOOKUP(U$2+1,FIXTURES!$C$2:$NC$23,MATCH($C107,FIXTURES!$B$2:$B$23,0),0)))),IF(AND(HLOOKUP(U$2,FIXTURES!$C$2:$NC$23,MATCH($C107,FIXTURES!$B$2:$B$23,0),0)="",HLOOKUP(U$2+1,FIXTURES!$C$2:$NC$23,MATCH($C107,FIXTURES!$B$2:$B$23,0),0)=""),HLOOKUP(U$2+2,FIXTURES!$C$2:$NC$23,MATCH($C107,FIXTURES!$B$2:$B$23,0),0),IF(HLOOKUP(U$2+1,FIXTURES!$C$2:$NC$23,MATCH($C107,FIXTURES!$B$2:$B$23,0),0)="",HLOOKUP(U$2,FIXTURES!$C$2:$NC$23,MATCH($C107,FIXTURES!$B$2:$B$23,0),0),HLOOKUP(U$2+1,FIXTURES!$C$2:$NC$23,MATCH($C107,FIXTURES!$B$2:$B$23,0),0))))</f>
        <v>liv</v>
      </c>
      <c r="V107" s="70" t="str">
        <f>IF(V$1="SAT",IF(AND(HLOOKUP(V$2,FIXTURES!$C$2:$NC$23,MATCH($C107,FIXTURES!$B$2:$B$23,0),0)="",HLOOKUP(V$2+1,FIXTURES!$C$2:$NC$23,MATCH($C107,FIXTURES!$B$2:$B$23,0),0)="",HLOOKUP(V$2+2,FIXTURES!$C$2:$NC$23,MATCH($C107,FIXTURES!$B$2:$B$23,0),0)=""),HLOOKUP(V$2-1,FIXTURES!$C$2:$NC$23,MATCH($C107,FIXTURES!$B$2:$B$23,0),0),IF(AND(HLOOKUP(V$2,FIXTURES!$C$2:$NC$23,MATCH($C107,FIXTURES!$B$2:$B$23,0),0)="",HLOOKUP(V$2+1,FIXTURES!$C$2:$NC$23,MATCH($C107,FIXTURES!$B$2:$B$23,0),0)=""),HLOOKUP(V$2+2,FIXTURES!$C$2:$NC$23,MATCH($C107,FIXTURES!$B$2:$B$23,0),0),IF(HLOOKUP(V$2+1,FIXTURES!$C$2:$NC$23,MATCH($C107,FIXTURES!$B$2:$B$23,0),0)="",HLOOKUP(V$2,FIXTURES!$C$2:$NC$23,MATCH($C107,FIXTURES!$B$2:$B$23,0),0),HLOOKUP(V$2+1,FIXTURES!$C$2:$NC$23,MATCH($C107,FIXTURES!$B$2:$B$23,0),0)))),IF(AND(HLOOKUP(V$2,FIXTURES!$C$2:$NC$23,MATCH($C107,FIXTURES!$B$2:$B$23,0),0)="",HLOOKUP(V$2+1,FIXTURES!$C$2:$NC$23,MATCH($C107,FIXTURES!$B$2:$B$23,0),0)=""),HLOOKUP(V$2+2,FIXTURES!$C$2:$NC$23,MATCH($C107,FIXTURES!$B$2:$B$23,0),0),IF(HLOOKUP(V$2+1,FIXTURES!$C$2:$NC$23,MATCH($C107,FIXTURES!$B$2:$B$23,0),0)="",HLOOKUP(V$2,FIXTURES!$C$2:$NC$23,MATCH($C107,FIXTURES!$B$2:$B$23,0),0),HLOOKUP(V$2+1,FIXTURES!$C$2:$NC$23,MATCH($C107,FIXTURES!$B$2:$B$23,0),0))))</f>
        <v/>
      </c>
      <c r="W107" s="70" t="str">
        <f>IF(W$1="SAT",IF(AND(HLOOKUP(W$2,FIXTURES!$C$2:$NC$23,MATCH($C107,FIXTURES!$B$2:$B$23,0),0)="",HLOOKUP(W$2+1,FIXTURES!$C$2:$NC$23,MATCH($C107,FIXTURES!$B$2:$B$23,0),0)="",HLOOKUP(W$2+2,FIXTURES!$C$2:$NC$23,MATCH($C107,FIXTURES!$B$2:$B$23,0),0)=""),HLOOKUP(W$2-1,FIXTURES!$C$2:$NC$23,MATCH($C107,FIXTURES!$B$2:$B$23,0),0),IF(AND(HLOOKUP(W$2,FIXTURES!$C$2:$NC$23,MATCH($C107,FIXTURES!$B$2:$B$23,0),0)="",HLOOKUP(W$2+1,FIXTURES!$C$2:$NC$23,MATCH($C107,FIXTURES!$B$2:$B$23,0),0)=""),HLOOKUP(W$2+2,FIXTURES!$C$2:$NC$23,MATCH($C107,FIXTURES!$B$2:$B$23,0),0),IF(HLOOKUP(W$2+1,FIXTURES!$C$2:$NC$23,MATCH($C107,FIXTURES!$B$2:$B$23,0),0)="",HLOOKUP(W$2,FIXTURES!$C$2:$NC$23,MATCH($C107,FIXTURES!$B$2:$B$23,0),0),HLOOKUP(W$2+1,FIXTURES!$C$2:$NC$23,MATCH($C107,FIXTURES!$B$2:$B$23,0),0)))),IF(AND(HLOOKUP(W$2,FIXTURES!$C$2:$NC$23,MATCH($C107,FIXTURES!$B$2:$B$23,0),0)="",HLOOKUP(W$2+1,FIXTURES!$C$2:$NC$23,MATCH($C107,FIXTURES!$B$2:$B$23,0),0)=""),HLOOKUP(W$2+2,FIXTURES!$C$2:$NC$23,MATCH($C107,FIXTURES!$B$2:$B$23,0),0),IF(HLOOKUP(W$2+1,FIXTURES!$C$2:$NC$23,MATCH($C107,FIXTURES!$B$2:$B$23,0),0)="",HLOOKUP(W$2,FIXTURES!$C$2:$NC$23,MATCH($C107,FIXTURES!$B$2:$B$23,0),0),HLOOKUP(W$2+1,FIXTURES!$C$2:$NC$23,MATCH($C107,FIXTURES!$B$2:$B$23,0),0))))</f>
        <v>TOT</v>
      </c>
      <c r="X107" s="70" t="str">
        <f>IF(X$1="SAT",IF(AND(HLOOKUP(X$2,FIXTURES!$C$2:$NC$23,MATCH($C107,FIXTURES!$B$2:$B$23,0),0)="",HLOOKUP(X$2+1,FIXTURES!$C$2:$NC$23,MATCH($C107,FIXTURES!$B$2:$B$23,0),0)="",HLOOKUP(X$2+2,FIXTURES!$C$2:$NC$23,MATCH($C107,FIXTURES!$B$2:$B$23,0),0)=""),HLOOKUP(X$2-1,FIXTURES!$C$2:$NC$23,MATCH($C107,FIXTURES!$B$2:$B$23,0),0),IF(AND(HLOOKUP(X$2,FIXTURES!$C$2:$NC$23,MATCH($C107,FIXTURES!$B$2:$B$23,0),0)="",HLOOKUP(X$2+1,FIXTURES!$C$2:$NC$23,MATCH($C107,FIXTURES!$B$2:$B$23,0),0)=""),HLOOKUP(X$2+2,FIXTURES!$C$2:$NC$23,MATCH($C107,FIXTURES!$B$2:$B$23,0),0),IF(HLOOKUP(X$2+1,FIXTURES!$C$2:$NC$23,MATCH($C107,FIXTURES!$B$2:$B$23,0),0)="",HLOOKUP(X$2,FIXTURES!$C$2:$NC$23,MATCH($C107,FIXTURES!$B$2:$B$23,0),0),HLOOKUP(X$2+1,FIXTURES!$C$2:$NC$23,MATCH($C107,FIXTURES!$B$2:$B$23,0),0)))),IF(AND(HLOOKUP(X$2,FIXTURES!$C$2:$NC$23,MATCH($C107,FIXTURES!$B$2:$B$23,0),0)="",HLOOKUP(X$2+1,FIXTURES!$C$2:$NC$23,MATCH($C107,FIXTURES!$B$2:$B$23,0),0)=""),HLOOKUP(X$2+2,FIXTURES!$C$2:$NC$23,MATCH($C107,FIXTURES!$B$2:$B$23,0),0),IF(HLOOKUP(X$2+1,FIXTURES!$C$2:$NC$23,MATCH($C107,FIXTURES!$B$2:$B$23,0),0)="",HLOOKUP(X$2,FIXTURES!$C$2:$NC$23,MATCH($C107,FIXTURES!$B$2:$B$23,0),0),HLOOKUP(X$2+1,FIXTURES!$C$2:$NC$23,MATCH($C107,FIXTURES!$B$2:$B$23,0),0))))</f>
        <v/>
      </c>
      <c r="Y107" s="70" t="str">
        <f>IF(Y$1="SAT",IF(AND(HLOOKUP(Y$2,FIXTURES!$C$2:$NC$23,MATCH($C107,FIXTURES!$B$2:$B$23,0),0)="",HLOOKUP(Y$2+1,FIXTURES!$C$2:$NC$23,MATCH($C107,FIXTURES!$B$2:$B$23,0),0)="",HLOOKUP(Y$2+2,FIXTURES!$C$2:$NC$23,MATCH($C107,FIXTURES!$B$2:$B$23,0),0)=""),HLOOKUP(Y$2-1,FIXTURES!$C$2:$NC$23,MATCH($C107,FIXTURES!$B$2:$B$23,0),0),IF(AND(HLOOKUP(Y$2,FIXTURES!$C$2:$NC$23,MATCH($C107,FIXTURES!$B$2:$B$23,0),0)="",HLOOKUP(Y$2+1,FIXTURES!$C$2:$NC$23,MATCH($C107,FIXTURES!$B$2:$B$23,0),0)=""),HLOOKUP(Y$2+2,FIXTURES!$C$2:$NC$23,MATCH($C107,FIXTURES!$B$2:$B$23,0),0),IF(HLOOKUP(Y$2+1,FIXTURES!$C$2:$NC$23,MATCH($C107,FIXTURES!$B$2:$B$23,0),0)="",HLOOKUP(Y$2,FIXTURES!$C$2:$NC$23,MATCH($C107,FIXTURES!$B$2:$B$23,0),0),HLOOKUP(Y$2+1,FIXTURES!$C$2:$NC$23,MATCH($C107,FIXTURES!$B$2:$B$23,0),0)))),IF(AND(HLOOKUP(Y$2,FIXTURES!$C$2:$NC$23,MATCH($C107,FIXTURES!$B$2:$B$23,0),0)="",HLOOKUP(Y$2+1,FIXTURES!$C$2:$NC$23,MATCH($C107,FIXTURES!$B$2:$B$23,0),0)=""),HLOOKUP(Y$2+2,FIXTURES!$C$2:$NC$23,MATCH($C107,FIXTURES!$B$2:$B$23,0),0),IF(HLOOKUP(Y$2+1,FIXTURES!$C$2:$NC$23,MATCH($C107,FIXTURES!$B$2:$B$23,0),0)="",HLOOKUP(Y$2,FIXTURES!$C$2:$NC$23,MATCH($C107,FIXTURES!$B$2:$B$23,0),0),HLOOKUP(Y$2+1,FIXTURES!$C$2:$NC$23,MATCH($C107,FIXTURES!$B$2:$B$23,0),0))))</f>
        <v>bre</v>
      </c>
      <c r="Z107" s="70" t="str">
        <f>IF(Z$1="SAT",IF(AND(HLOOKUP(Z$2,FIXTURES!$C$2:$NC$23,MATCH($C107,FIXTURES!$B$2:$B$23,0),0)="",HLOOKUP(Z$2+1,FIXTURES!$C$2:$NC$23,MATCH($C107,FIXTURES!$B$2:$B$23,0),0)="",HLOOKUP(Z$2+2,FIXTURES!$C$2:$NC$23,MATCH($C107,FIXTURES!$B$2:$B$23,0),0)=""),HLOOKUP(Z$2-1,FIXTURES!$C$2:$NC$23,MATCH($C107,FIXTURES!$B$2:$B$23,0),0),IF(AND(HLOOKUP(Z$2,FIXTURES!$C$2:$NC$23,MATCH($C107,FIXTURES!$B$2:$B$23,0),0)="",HLOOKUP(Z$2+1,FIXTURES!$C$2:$NC$23,MATCH($C107,FIXTURES!$B$2:$B$23,0),0)=""),HLOOKUP(Z$2+2,FIXTURES!$C$2:$NC$23,MATCH($C107,FIXTURES!$B$2:$B$23,0),0),IF(HLOOKUP(Z$2+1,FIXTURES!$C$2:$NC$23,MATCH($C107,FIXTURES!$B$2:$B$23,0),0)="",HLOOKUP(Z$2,FIXTURES!$C$2:$NC$23,MATCH($C107,FIXTURES!$B$2:$B$23,0),0),HLOOKUP(Z$2+1,FIXTURES!$C$2:$NC$23,MATCH($C107,FIXTURES!$B$2:$B$23,0),0)))),IF(AND(HLOOKUP(Z$2,FIXTURES!$C$2:$NC$23,MATCH($C107,FIXTURES!$B$2:$B$23,0),0)="",HLOOKUP(Z$2+1,FIXTURES!$C$2:$NC$23,MATCH($C107,FIXTURES!$B$2:$B$23,0),0)=""),HLOOKUP(Z$2+2,FIXTURES!$C$2:$NC$23,MATCH($C107,FIXTURES!$B$2:$B$23,0),0),IF(HLOOKUP(Z$2+1,FIXTURES!$C$2:$NC$23,MATCH($C107,FIXTURES!$B$2:$B$23,0),0)="",HLOOKUP(Z$2,FIXTURES!$C$2:$NC$23,MATCH($C107,FIXTURES!$B$2:$B$23,0),0),HLOOKUP(Z$2+1,FIXTURES!$C$2:$NC$23,MATCH($C107,FIXTURES!$B$2:$B$23,0),0))))</f>
        <v>NFO</v>
      </c>
      <c r="AA107" s="70" t="str">
        <f>IF(AA$1="SAT",IF(AND(HLOOKUP(AA$2,FIXTURES!$C$2:$NC$23,MATCH($C107,FIXTURES!$B$2:$B$23,0),0)="",HLOOKUP(AA$2+1,FIXTURES!$C$2:$NC$23,MATCH($C107,FIXTURES!$B$2:$B$23,0),0)="",HLOOKUP(AA$2+2,FIXTURES!$C$2:$NC$23,MATCH($C107,FIXTURES!$B$2:$B$23,0),0)=""),HLOOKUP(AA$2-1,FIXTURES!$C$2:$NC$23,MATCH($C107,FIXTURES!$B$2:$B$23,0),0),IF(AND(HLOOKUP(AA$2,FIXTURES!$C$2:$NC$23,MATCH($C107,FIXTURES!$B$2:$B$23,0),0)="",HLOOKUP(AA$2+1,FIXTURES!$C$2:$NC$23,MATCH($C107,FIXTURES!$B$2:$B$23,0),0)=""),HLOOKUP(AA$2+2,FIXTURES!$C$2:$NC$23,MATCH($C107,FIXTURES!$B$2:$B$23,0),0),IF(HLOOKUP(AA$2+1,FIXTURES!$C$2:$NC$23,MATCH($C107,FIXTURES!$B$2:$B$23,0),0)="",HLOOKUP(AA$2,FIXTURES!$C$2:$NC$23,MATCH($C107,FIXTURES!$B$2:$B$23,0),0),HLOOKUP(AA$2+1,FIXTURES!$C$2:$NC$23,MATCH($C107,FIXTURES!$B$2:$B$23,0),0)))),IF(AND(HLOOKUP(AA$2,FIXTURES!$C$2:$NC$23,MATCH($C107,FIXTURES!$B$2:$B$23,0),0)="",HLOOKUP(AA$2+1,FIXTURES!$C$2:$NC$23,MATCH($C107,FIXTURES!$B$2:$B$23,0),0)=""),HLOOKUP(AA$2+2,FIXTURES!$C$2:$NC$23,MATCH($C107,FIXTURES!$B$2:$B$23,0),0),IF(HLOOKUP(AA$2+1,FIXTURES!$C$2:$NC$23,MATCH($C107,FIXTURES!$B$2:$B$23,0),0)="",HLOOKUP(AA$2,FIXTURES!$C$2:$NC$23,MATCH($C107,FIXTURES!$B$2:$B$23,0),0),HLOOKUP(AA$2+1,FIXTURES!$C$2:$NC$23,MATCH($C107,FIXTURES!$B$2:$B$23,0),0))))</f>
        <v>mci</v>
      </c>
      <c r="AB107" s="70" t="str">
        <f>IF(AB$1="SAT",IF(AND(HLOOKUP(AB$2,FIXTURES!$C$2:$NC$23,MATCH($C107,FIXTURES!$B$2:$B$23,0),0)="",HLOOKUP(AB$2+1,FIXTURES!$C$2:$NC$23,MATCH($C107,FIXTURES!$B$2:$B$23,0),0)="",HLOOKUP(AB$2+2,FIXTURES!$C$2:$NC$23,MATCH($C107,FIXTURES!$B$2:$B$23,0),0)=""),HLOOKUP(AB$2-1,FIXTURES!$C$2:$NC$23,MATCH($C107,FIXTURES!$B$2:$B$23,0),0),IF(AND(HLOOKUP(AB$2,FIXTURES!$C$2:$NC$23,MATCH($C107,FIXTURES!$B$2:$B$23,0),0)="",HLOOKUP(AB$2+1,FIXTURES!$C$2:$NC$23,MATCH($C107,FIXTURES!$B$2:$B$23,0),0)=""),HLOOKUP(AB$2+2,FIXTURES!$C$2:$NC$23,MATCH($C107,FIXTURES!$B$2:$B$23,0),0),IF(HLOOKUP(AB$2+1,FIXTURES!$C$2:$NC$23,MATCH($C107,FIXTURES!$B$2:$B$23,0),0)="",HLOOKUP(AB$2,FIXTURES!$C$2:$NC$23,MATCH($C107,FIXTURES!$B$2:$B$23,0),0),HLOOKUP(AB$2+1,FIXTURES!$C$2:$NC$23,MATCH($C107,FIXTURES!$B$2:$B$23,0),0)))),IF(AND(HLOOKUP(AB$2,FIXTURES!$C$2:$NC$23,MATCH($C107,FIXTURES!$B$2:$B$23,0),0)="",HLOOKUP(AB$2+1,FIXTURES!$C$2:$NC$23,MATCH($C107,FIXTURES!$B$2:$B$23,0),0)=""),HLOOKUP(AB$2+2,FIXTURES!$C$2:$NC$23,MATCH($C107,FIXTURES!$B$2:$B$23,0),0),IF(HLOOKUP(AB$2+1,FIXTURES!$C$2:$NC$23,MATCH($C107,FIXTURES!$B$2:$B$23,0),0)="",HLOOKUP(AB$2,FIXTURES!$C$2:$NC$23,MATCH($C107,FIXTURES!$B$2:$B$23,0),0),HLOOKUP(AB$2+1,FIXTURES!$C$2:$NC$23,MATCH($C107,FIXTURES!$B$2:$B$23,0),0))))</f>
        <v/>
      </c>
      <c r="AC107" s="70" t="str">
        <f>IF(AC$1="SAT",IF(AND(HLOOKUP(AC$2,FIXTURES!$C$2:$NC$23,MATCH($C107,FIXTURES!$B$2:$B$23,0),0)="",HLOOKUP(AC$2+1,FIXTURES!$C$2:$NC$23,MATCH($C107,FIXTURES!$B$2:$B$23,0),0)="",HLOOKUP(AC$2+2,FIXTURES!$C$2:$NC$23,MATCH($C107,FIXTURES!$B$2:$B$23,0),0)=""),HLOOKUP(AC$2-1,FIXTURES!$C$2:$NC$23,MATCH($C107,FIXTURES!$B$2:$B$23,0),0),IF(AND(HLOOKUP(AC$2,FIXTURES!$C$2:$NC$23,MATCH($C107,FIXTURES!$B$2:$B$23,0),0)="",HLOOKUP(AC$2+1,FIXTURES!$C$2:$NC$23,MATCH($C107,FIXTURES!$B$2:$B$23,0),0)=""),HLOOKUP(AC$2+2,FIXTURES!$C$2:$NC$23,MATCH($C107,FIXTURES!$B$2:$B$23,0),0),IF(HLOOKUP(AC$2+1,FIXTURES!$C$2:$NC$23,MATCH($C107,FIXTURES!$B$2:$B$23,0),0)="",HLOOKUP(AC$2,FIXTURES!$C$2:$NC$23,MATCH($C107,FIXTURES!$B$2:$B$23,0),0),HLOOKUP(AC$2+1,FIXTURES!$C$2:$NC$23,MATCH($C107,FIXTURES!$B$2:$B$23,0),0)))),IF(AND(HLOOKUP(AC$2,FIXTURES!$C$2:$NC$23,MATCH($C107,FIXTURES!$B$2:$B$23,0),0)="",HLOOKUP(AC$2+1,FIXTURES!$C$2:$NC$23,MATCH($C107,FIXTURES!$B$2:$B$23,0),0)=""),HLOOKUP(AC$2+2,FIXTURES!$C$2:$NC$23,MATCH($C107,FIXTURES!$B$2:$B$23,0),0),IF(HLOOKUP(AC$2+1,FIXTURES!$C$2:$NC$23,MATCH($C107,FIXTURES!$B$2:$B$23,0),0)="",HLOOKUP(AC$2,FIXTURES!$C$2:$NC$23,MATCH($C107,FIXTURES!$B$2:$B$23,0),0),HLOOKUP(AC$2+1,FIXTURES!$C$2:$NC$23,MATCH($C107,FIXTURES!$B$2:$B$23,0),0))))</f>
        <v>CHE</v>
      </c>
      <c r="AD107" s="70" t="str">
        <f>IF(AD$1="SAT",IF(AND(HLOOKUP(AD$2,FIXTURES!$C$2:$NC$23,MATCH($C107,FIXTURES!$B$2:$B$23,0),0)="",HLOOKUP(AD$2+1,FIXTURES!$C$2:$NC$23,MATCH($C107,FIXTURES!$B$2:$B$23,0),0)="",HLOOKUP(AD$2+2,FIXTURES!$C$2:$NC$23,MATCH($C107,FIXTURES!$B$2:$B$23,0),0)=""),HLOOKUP(AD$2-1,FIXTURES!$C$2:$NC$23,MATCH($C107,FIXTURES!$B$2:$B$23,0),0),IF(AND(HLOOKUP(AD$2,FIXTURES!$C$2:$NC$23,MATCH($C107,FIXTURES!$B$2:$B$23,0),0)="",HLOOKUP(AD$2+1,FIXTURES!$C$2:$NC$23,MATCH($C107,FIXTURES!$B$2:$B$23,0),0)=""),HLOOKUP(AD$2+2,FIXTURES!$C$2:$NC$23,MATCH($C107,FIXTURES!$B$2:$B$23,0),0),IF(HLOOKUP(AD$2+1,FIXTURES!$C$2:$NC$23,MATCH($C107,FIXTURES!$B$2:$B$23,0),0)="",HLOOKUP(AD$2,FIXTURES!$C$2:$NC$23,MATCH($C107,FIXTURES!$B$2:$B$23,0),0),HLOOKUP(AD$2+1,FIXTURES!$C$2:$NC$23,MATCH($C107,FIXTURES!$B$2:$B$23,0),0)))),IF(AND(HLOOKUP(AD$2,FIXTURES!$C$2:$NC$23,MATCH($C107,FIXTURES!$B$2:$B$23,0),0)="",HLOOKUP(AD$2+1,FIXTURES!$C$2:$NC$23,MATCH($C107,FIXTURES!$B$2:$B$23,0),0)=""),HLOOKUP(AD$2+2,FIXTURES!$C$2:$NC$23,MATCH($C107,FIXTURES!$B$2:$B$23,0),0),IF(HLOOKUP(AD$2+1,FIXTURES!$C$2:$NC$23,MATCH($C107,FIXTURES!$B$2:$B$23,0),0)="",HLOOKUP(AD$2,FIXTURES!$C$2:$NC$23,MATCH($C107,FIXTURES!$B$2:$B$23,0),0),HLOOKUP(AD$2+1,FIXTURES!$C$2:$NC$23,MATCH($C107,FIXTURES!$B$2:$B$23,0),0))))</f>
        <v/>
      </c>
      <c r="AE107" s="70" t="str">
        <f>IF(AE$1="SAT",IF(AND(HLOOKUP(AE$2,FIXTURES!$C$2:$NC$23,MATCH($C107,FIXTURES!$B$2:$B$23,0),0)="",HLOOKUP(AE$2+1,FIXTURES!$C$2:$NC$23,MATCH($C107,FIXTURES!$B$2:$B$23,0),0)="",HLOOKUP(AE$2+2,FIXTURES!$C$2:$NC$23,MATCH($C107,FIXTURES!$B$2:$B$23,0),0)=""),HLOOKUP(AE$2-1,FIXTURES!$C$2:$NC$23,MATCH($C107,FIXTURES!$B$2:$B$23,0),0),IF(AND(HLOOKUP(AE$2,FIXTURES!$C$2:$NC$23,MATCH($C107,FIXTURES!$B$2:$B$23,0),0)="",HLOOKUP(AE$2+1,FIXTURES!$C$2:$NC$23,MATCH($C107,FIXTURES!$B$2:$B$23,0),0)=""),HLOOKUP(AE$2+2,FIXTURES!$C$2:$NC$23,MATCH($C107,FIXTURES!$B$2:$B$23,0),0),IF(HLOOKUP(AE$2+1,FIXTURES!$C$2:$NC$23,MATCH($C107,FIXTURES!$B$2:$B$23,0),0)="",HLOOKUP(AE$2,FIXTURES!$C$2:$NC$23,MATCH($C107,FIXTURES!$B$2:$B$23,0),0),HLOOKUP(AE$2+1,FIXTURES!$C$2:$NC$23,MATCH($C107,FIXTURES!$B$2:$B$23,0),0)))),IF(AND(HLOOKUP(AE$2,FIXTURES!$C$2:$NC$23,MATCH($C107,FIXTURES!$B$2:$B$23,0),0)="",HLOOKUP(AE$2+1,FIXTURES!$C$2:$NC$23,MATCH($C107,FIXTURES!$B$2:$B$23,0),0)=""),HLOOKUP(AE$2+2,FIXTURES!$C$2:$NC$23,MATCH($C107,FIXTURES!$B$2:$B$23,0),0),IF(HLOOKUP(AE$2+1,FIXTURES!$C$2:$NC$23,MATCH($C107,FIXTURES!$B$2:$B$23,0),0)="",HLOOKUP(AE$2,FIXTURES!$C$2:$NC$23,MATCH($C107,FIXTURES!$B$2:$B$23,0),0),HLOOKUP(AE$2+1,FIXTURES!$C$2:$NC$23,MATCH($C107,FIXTURES!$B$2:$B$23,0),0))))</f>
        <v>wol</v>
      </c>
      <c r="AF107" s="70" t="str">
        <f>IF(AF$1="SAT",IF(AND(HLOOKUP(AF$2,FIXTURES!$C$2:$NC$23,MATCH($C107,FIXTURES!$B$2:$B$23,0),0)="",HLOOKUP(AF$2+1,FIXTURES!$C$2:$NC$23,MATCH($C107,FIXTURES!$B$2:$B$23,0),0)="",HLOOKUP(AF$2+2,FIXTURES!$C$2:$NC$23,MATCH($C107,FIXTURES!$B$2:$B$23,0),0)=""),HLOOKUP(AF$2-1,FIXTURES!$C$2:$NC$23,MATCH($C107,FIXTURES!$B$2:$B$23,0),0),IF(AND(HLOOKUP(AF$2,FIXTURES!$C$2:$NC$23,MATCH($C107,FIXTURES!$B$2:$B$23,0),0)="",HLOOKUP(AF$2+1,FIXTURES!$C$2:$NC$23,MATCH($C107,FIXTURES!$B$2:$B$23,0),0)=""),HLOOKUP(AF$2+2,FIXTURES!$C$2:$NC$23,MATCH($C107,FIXTURES!$B$2:$B$23,0),0),IF(HLOOKUP(AF$2+1,FIXTURES!$C$2:$NC$23,MATCH($C107,FIXTURES!$B$2:$B$23,0),0)="",HLOOKUP(AF$2,FIXTURES!$C$2:$NC$23,MATCH($C107,FIXTURES!$B$2:$B$23,0),0),HLOOKUP(AF$2+1,FIXTURES!$C$2:$NC$23,MATCH($C107,FIXTURES!$B$2:$B$23,0),0)))),IF(AND(HLOOKUP(AF$2,FIXTURES!$C$2:$NC$23,MATCH($C107,FIXTURES!$B$2:$B$23,0),0)="",HLOOKUP(AF$2+1,FIXTURES!$C$2:$NC$23,MATCH($C107,FIXTURES!$B$2:$B$23,0),0)=""),HLOOKUP(AF$2+2,FIXTURES!$C$2:$NC$23,MATCH($C107,FIXTURES!$B$2:$B$23,0),0),IF(HLOOKUP(AF$2+1,FIXTURES!$C$2:$NC$23,MATCH($C107,FIXTURES!$B$2:$B$23,0),0)="",HLOOKUP(AF$2,FIXTURES!$C$2:$NC$23,MATCH($C107,FIXTURES!$B$2:$B$23,0),0),HLOOKUP(AF$2+1,FIXTURES!$C$2:$NC$23,MATCH($C107,FIXTURES!$B$2:$B$23,0),0))))</f>
        <v>Arsenal</v>
      </c>
      <c r="AG107" s="70" t="str">
        <f>IF(AG$1="SAT",IF(AND(HLOOKUP(AG$2,FIXTURES!$C$2:$NC$23,MATCH($C107,FIXTURES!$B$2:$B$23,0),0)="",HLOOKUP(AG$2+1,FIXTURES!$C$2:$NC$23,MATCH($C107,FIXTURES!$B$2:$B$23,0),0)="",HLOOKUP(AG$2+2,FIXTURES!$C$2:$NC$23,MATCH($C107,FIXTURES!$B$2:$B$23,0),0)=""),HLOOKUP(AG$2-1,FIXTURES!$C$2:$NC$23,MATCH($C107,FIXTURES!$B$2:$B$23,0),0),IF(AND(HLOOKUP(AG$2,FIXTURES!$C$2:$NC$23,MATCH($C107,FIXTURES!$B$2:$B$23,0),0)="",HLOOKUP(AG$2+1,FIXTURES!$C$2:$NC$23,MATCH($C107,FIXTURES!$B$2:$B$23,0),0)=""),HLOOKUP(AG$2+2,FIXTURES!$C$2:$NC$23,MATCH($C107,FIXTURES!$B$2:$B$23,0),0),IF(HLOOKUP(AG$2+1,FIXTURES!$C$2:$NC$23,MATCH($C107,FIXTURES!$B$2:$B$23,0),0)="",HLOOKUP(AG$2,FIXTURES!$C$2:$NC$23,MATCH($C107,FIXTURES!$B$2:$B$23,0),0),HLOOKUP(AG$2+1,FIXTURES!$C$2:$NC$23,MATCH($C107,FIXTURES!$B$2:$B$23,0),0)))),IF(AND(HLOOKUP(AG$2,FIXTURES!$C$2:$NC$23,MATCH($C107,FIXTURES!$B$2:$B$23,0),0)="",HLOOKUP(AG$2+1,FIXTURES!$C$2:$NC$23,MATCH($C107,FIXTURES!$B$2:$B$23,0),0)=""),HLOOKUP(AG$2+2,FIXTURES!$C$2:$NC$23,MATCH($C107,FIXTURES!$B$2:$B$23,0),0),IF(HLOOKUP(AG$2+1,FIXTURES!$C$2:$NC$23,MATCH($C107,FIXTURES!$B$2:$B$23,0),0)="",HLOOKUP(AG$2,FIXTURES!$C$2:$NC$23,MATCH($C107,FIXTURES!$B$2:$B$23,0),0),HLOOKUP(AG$2+1,FIXTURES!$C$2:$NC$23,MATCH($C107,FIXTURES!$B$2:$B$23,0),0))))</f>
        <v>AVL</v>
      </c>
      <c r="AH107" s="70" t="str">
        <f>IF(AH$1="SAT",IF(AND(HLOOKUP(AH$2,FIXTURES!$C$2:$NC$23,MATCH($C107,FIXTURES!$B$2:$B$23,0),0)="",HLOOKUP(AH$2+1,FIXTURES!$C$2:$NC$23,MATCH($C107,FIXTURES!$B$2:$B$23,0),0)="",HLOOKUP(AH$2+2,FIXTURES!$C$2:$NC$23,MATCH($C107,FIXTURES!$B$2:$B$23,0),0)=""),HLOOKUP(AH$2-1,FIXTURES!$C$2:$NC$23,MATCH($C107,FIXTURES!$B$2:$B$23,0),0),IF(AND(HLOOKUP(AH$2,FIXTURES!$C$2:$NC$23,MATCH($C107,FIXTURES!$B$2:$B$23,0),0)="",HLOOKUP(AH$2+1,FIXTURES!$C$2:$NC$23,MATCH($C107,FIXTURES!$B$2:$B$23,0),0)=""),HLOOKUP(AH$2+2,FIXTURES!$C$2:$NC$23,MATCH($C107,FIXTURES!$B$2:$B$23,0),0),IF(HLOOKUP(AH$2+1,FIXTURES!$C$2:$NC$23,MATCH($C107,FIXTURES!$B$2:$B$23,0),0)="",HLOOKUP(AH$2,FIXTURES!$C$2:$NC$23,MATCH($C107,FIXTURES!$B$2:$B$23,0),0),HLOOKUP(AH$2+1,FIXTURES!$C$2:$NC$23,MATCH($C107,FIXTURES!$B$2:$B$23,0),0)))),IF(AND(HLOOKUP(AH$2,FIXTURES!$C$2:$NC$23,MATCH($C107,FIXTURES!$B$2:$B$23,0),0)="",HLOOKUP(AH$2+1,FIXTURES!$C$2:$NC$23,MATCH($C107,FIXTURES!$B$2:$B$23,0),0)=""),HLOOKUP(AH$2+2,FIXTURES!$C$2:$NC$23,MATCH($C107,FIXTURES!$B$2:$B$23,0),0),IF(HLOOKUP(AH$2+1,FIXTURES!$C$2:$NC$23,MATCH($C107,FIXTURES!$B$2:$B$23,0),0)="",HLOOKUP(AH$2,FIXTURES!$C$2:$NC$23,MATCH($C107,FIXTURES!$B$2:$B$23,0),0),HLOOKUP(AH$2+1,FIXTURES!$C$2:$NC$23,MATCH($C107,FIXTURES!$B$2:$B$23,0),0))))</f>
        <v/>
      </c>
      <c r="AI107" s="70" t="str">
        <f>IF(AI$1="SAT",IF(AND(HLOOKUP(AI$2,FIXTURES!$C$2:$NC$23,MATCH($C107,FIXTURES!$B$2:$B$23,0),0)="",HLOOKUP(AI$2+1,FIXTURES!$C$2:$NC$23,MATCH($C107,FIXTURES!$B$2:$B$23,0),0)="",HLOOKUP(AI$2+2,FIXTURES!$C$2:$NC$23,MATCH($C107,FIXTURES!$B$2:$B$23,0),0)=""),HLOOKUP(AI$2-1,FIXTURES!$C$2:$NC$23,MATCH($C107,FIXTURES!$B$2:$B$23,0),0),IF(AND(HLOOKUP(AI$2,FIXTURES!$C$2:$NC$23,MATCH($C107,FIXTURES!$B$2:$B$23,0),0)="",HLOOKUP(AI$2+1,FIXTURES!$C$2:$NC$23,MATCH($C107,FIXTURES!$B$2:$B$23,0),0)=""),HLOOKUP(AI$2+2,FIXTURES!$C$2:$NC$23,MATCH($C107,FIXTURES!$B$2:$B$23,0),0),IF(HLOOKUP(AI$2+1,FIXTURES!$C$2:$NC$23,MATCH($C107,FIXTURES!$B$2:$B$23,0),0)="",HLOOKUP(AI$2,FIXTURES!$C$2:$NC$23,MATCH($C107,FIXTURES!$B$2:$B$23,0),0),HLOOKUP(AI$2+1,FIXTURES!$C$2:$NC$23,MATCH($C107,FIXTURES!$B$2:$B$23,0),0)))),IF(AND(HLOOKUP(AI$2,FIXTURES!$C$2:$NC$23,MATCH($C107,FIXTURES!$B$2:$B$23,0),0)="",HLOOKUP(AI$2+1,FIXTURES!$C$2:$NC$23,MATCH($C107,FIXTURES!$B$2:$B$23,0),0)=""),HLOOKUP(AI$2+2,FIXTURES!$C$2:$NC$23,MATCH($C107,FIXTURES!$B$2:$B$23,0),0),IF(HLOOKUP(AI$2+1,FIXTURES!$C$2:$NC$23,MATCH($C107,FIXTURES!$B$2:$B$23,0),0)="",HLOOKUP(AI$2,FIXTURES!$C$2:$NC$23,MATCH($C107,FIXTURES!$B$2:$B$23,0),0),HLOOKUP(AI$2+1,FIXTURES!$C$2:$NC$23,MATCH($C107,FIXTURES!$B$2:$B$23,0),0))))</f>
        <v/>
      </c>
      <c r="AJ107" s="70" t="str">
        <f>IF(AJ$1="SAT",IF(AND(HLOOKUP(AJ$2,FIXTURES!$C$2:$NC$23,MATCH($C107,FIXTURES!$B$2:$B$23,0),0)="",HLOOKUP(AJ$2+1,FIXTURES!$C$2:$NC$23,MATCH($C107,FIXTURES!$B$2:$B$23,0),0)="",HLOOKUP(AJ$2+2,FIXTURES!$C$2:$NC$23,MATCH($C107,FIXTURES!$B$2:$B$23,0),0)=""),HLOOKUP(AJ$2-1,FIXTURES!$C$2:$NC$23,MATCH($C107,FIXTURES!$B$2:$B$23,0),0),IF(AND(HLOOKUP(AJ$2,FIXTURES!$C$2:$NC$23,MATCH($C107,FIXTURES!$B$2:$B$23,0),0)="",HLOOKUP(AJ$2+1,FIXTURES!$C$2:$NC$23,MATCH($C107,FIXTURES!$B$2:$B$23,0),0)=""),HLOOKUP(AJ$2+2,FIXTURES!$C$2:$NC$23,MATCH($C107,FIXTURES!$B$2:$B$23,0),0),IF(HLOOKUP(AJ$2+1,FIXTURES!$C$2:$NC$23,MATCH($C107,FIXTURES!$B$2:$B$23,0),0)="",HLOOKUP(AJ$2,FIXTURES!$C$2:$NC$23,MATCH($C107,FIXTURES!$B$2:$B$23,0),0),HLOOKUP(AJ$2+1,FIXTURES!$C$2:$NC$23,MATCH($C107,FIXTURES!$B$2:$B$23,0),0)))),IF(AND(HLOOKUP(AJ$2,FIXTURES!$C$2:$NC$23,MATCH($C107,FIXTURES!$B$2:$B$23,0),0)="",HLOOKUP(AJ$2+1,FIXTURES!$C$2:$NC$23,MATCH($C107,FIXTURES!$B$2:$B$23,0),0)=""),HLOOKUP(AJ$2+2,FIXTURES!$C$2:$NC$23,MATCH($C107,FIXTURES!$B$2:$B$23,0),0),IF(HLOOKUP(AJ$2+1,FIXTURES!$C$2:$NC$23,MATCH($C107,FIXTURES!$B$2:$B$23,0),0)="",HLOOKUP(AJ$2,FIXTURES!$C$2:$NC$23,MATCH($C107,FIXTURES!$B$2:$B$23,0),0),HLOOKUP(AJ$2+1,FIXTURES!$C$2:$NC$23,MATCH($C107,FIXTURES!$B$2:$B$23,0),0))))</f>
        <v/>
      </c>
      <c r="AK107" s="70" t="str">
        <f>IF(AK$1="SAT",IF(AND(HLOOKUP(AK$2,FIXTURES!$C$2:$NC$23,MATCH($C107,FIXTURES!$B$2:$B$23,0),0)="",HLOOKUP(AK$2+1,FIXTURES!$C$2:$NC$23,MATCH($C107,FIXTURES!$B$2:$B$23,0),0)="",HLOOKUP(AK$2+2,FIXTURES!$C$2:$NC$23,MATCH($C107,FIXTURES!$B$2:$B$23,0),0)=""),HLOOKUP(AK$2-1,FIXTURES!$C$2:$NC$23,MATCH($C107,FIXTURES!$B$2:$B$23,0),0),IF(AND(HLOOKUP(AK$2,FIXTURES!$C$2:$NC$23,MATCH($C107,FIXTURES!$B$2:$B$23,0),0)="",HLOOKUP(AK$2+1,FIXTURES!$C$2:$NC$23,MATCH($C107,FIXTURES!$B$2:$B$23,0),0)=""),HLOOKUP(AK$2+2,FIXTURES!$C$2:$NC$23,MATCH($C107,FIXTURES!$B$2:$B$23,0),0),IF(HLOOKUP(AK$2+1,FIXTURES!$C$2:$NC$23,MATCH($C107,FIXTURES!$B$2:$B$23,0),0)="",HLOOKUP(AK$2,FIXTURES!$C$2:$NC$23,MATCH($C107,FIXTURES!$B$2:$B$23,0),0),HLOOKUP(AK$2+1,FIXTURES!$C$2:$NC$23,MATCH($C107,FIXTURES!$B$2:$B$23,0),0)))),IF(AND(HLOOKUP(AK$2,FIXTURES!$C$2:$NC$23,MATCH($C107,FIXTURES!$B$2:$B$23,0),0)="",HLOOKUP(AK$2+1,FIXTURES!$C$2:$NC$23,MATCH($C107,FIXTURES!$B$2:$B$23,0),0)=""),HLOOKUP(AK$2+2,FIXTURES!$C$2:$NC$23,MATCH($C107,FIXTURES!$B$2:$B$23,0),0),IF(HLOOKUP(AK$2+1,FIXTURES!$C$2:$NC$23,MATCH($C107,FIXTURES!$B$2:$B$23,0),0)="",HLOOKUP(AK$2,FIXTURES!$C$2:$NC$23,MATCH($C107,FIXTURES!$B$2:$B$23,0),0),HLOOKUP(AK$2+1,FIXTURES!$C$2:$NC$23,MATCH($C107,FIXTURES!$B$2:$B$23,0),0))))</f>
        <v/>
      </c>
      <c r="AL107" s="70" t="str">
        <f>IF(AL$1="SAT",IF(AND(HLOOKUP(AL$2,FIXTURES!$C$2:$NC$23,MATCH($C107,FIXTURES!$B$2:$B$23,0),0)="",HLOOKUP(AL$2+1,FIXTURES!$C$2:$NC$23,MATCH($C107,FIXTURES!$B$2:$B$23,0),0)="",HLOOKUP(AL$2+2,FIXTURES!$C$2:$NC$23,MATCH($C107,FIXTURES!$B$2:$B$23,0),0)=""),HLOOKUP(AL$2-1,FIXTURES!$C$2:$NC$23,MATCH($C107,FIXTURES!$B$2:$B$23,0),0),IF(AND(HLOOKUP(AL$2,FIXTURES!$C$2:$NC$23,MATCH($C107,FIXTURES!$B$2:$B$23,0),0)="",HLOOKUP(AL$2+1,FIXTURES!$C$2:$NC$23,MATCH($C107,FIXTURES!$B$2:$B$23,0),0)=""),HLOOKUP(AL$2+2,FIXTURES!$C$2:$NC$23,MATCH($C107,FIXTURES!$B$2:$B$23,0),0),IF(HLOOKUP(AL$2+1,FIXTURES!$C$2:$NC$23,MATCH($C107,FIXTURES!$B$2:$B$23,0),0)="",HLOOKUP(AL$2,FIXTURES!$C$2:$NC$23,MATCH($C107,FIXTURES!$B$2:$B$23,0),0),HLOOKUP(AL$2+1,FIXTURES!$C$2:$NC$23,MATCH($C107,FIXTURES!$B$2:$B$23,0),0)))),IF(AND(HLOOKUP(AL$2,FIXTURES!$C$2:$NC$23,MATCH($C107,FIXTURES!$B$2:$B$23,0),0)="",HLOOKUP(AL$2+1,FIXTURES!$C$2:$NC$23,MATCH($C107,FIXTURES!$B$2:$B$23,0),0)=""),HLOOKUP(AL$2+2,FIXTURES!$C$2:$NC$23,MATCH($C107,FIXTURES!$B$2:$B$23,0),0),IF(HLOOKUP(AL$2+1,FIXTURES!$C$2:$NC$23,MATCH($C107,FIXTURES!$B$2:$B$23,0),0)="",HLOOKUP(AL$2,FIXTURES!$C$2:$NC$23,MATCH($C107,FIXTURES!$B$2:$B$23,0),0),HLOOKUP(AL$2+1,FIXTURES!$C$2:$NC$23,MATCH($C107,FIXTURES!$B$2:$B$23,0),0))))</f>
        <v/>
      </c>
      <c r="AM107" s="70" t="str">
        <f>IF(AM$1="SAT",IF(AND(HLOOKUP(AM$2,FIXTURES!$C$2:$NC$23,MATCH($C107,FIXTURES!$B$2:$B$23,0),0)="",HLOOKUP(AM$2+1,FIXTURES!$C$2:$NC$23,MATCH($C107,FIXTURES!$B$2:$B$23,0),0)="",HLOOKUP(AM$2+2,FIXTURES!$C$2:$NC$23,MATCH($C107,FIXTURES!$B$2:$B$23,0),0)=""),HLOOKUP(AM$2-1,FIXTURES!$C$2:$NC$23,MATCH($C107,FIXTURES!$B$2:$B$23,0),0),IF(AND(HLOOKUP(AM$2,FIXTURES!$C$2:$NC$23,MATCH($C107,FIXTURES!$B$2:$B$23,0),0)="",HLOOKUP(AM$2+1,FIXTURES!$C$2:$NC$23,MATCH($C107,FIXTURES!$B$2:$B$23,0),0)=""),HLOOKUP(AM$2+2,FIXTURES!$C$2:$NC$23,MATCH($C107,FIXTURES!$B$2:$B$23,0),0),IF(HLOOKUP(AM$2+1,FIXTURES!$C$2:$NC$23,MATCH($C107,FIXTURES!$B$2:$B$23,0),0)="",HLOOKUP(AM$2,FIXTURES!$C$2:$NC$23,MATCH($C107,FIXTURES!$B$2:$B$23,0),0),HLOOKUP(AM$2+1,FIXTURES!$C$2:$NC$23,MATCH($C107,FIXTURES!$B$2:$B$23,0),0)))),IF(AND(HLOOKUP(AM$2,FIXTURES!$C$2:$NC$23,MATCH($C107,FIXTURES!$B$2:$B$23,0),0)="",HLOOKUP(AM$2+1,FIXTURES!$C$2:$NC$23,MATCH($C107,FIXTURES!$B$2:$B$23,0),0)=""),HLOOKUP(AM$2+2,FIXTURES!$C$2:$NC$23,MATCH($C107,FIXTURES!$B$2:$B$23,0),0),IF(HLOOKUP(AM$2+1,FIXTURES!$C$2:$NC$23,MATCH($C107,FIXTURES!$B$2:$B$23,0),0)="",HLOOKUP(AM$2,FIXTURES!$C$2:$NC$23,MATCH($C107,FIXTURES!$B$2:$B$23,0),0),HLOOKUP(AM$2+1,FIXTURES!$C$2:$NC$23,MATCH($C107,FIXTURES!$B$2:$B$23,0),0))))</f>
        <v/>
      </c>
      <c r="AN107" s="70" t="str">
        <f>IF(AN$1="SAT",IF(AND(HLOOKUP(AN$2,FIXTURES!$C$2:$NC$23,MATCH($C107,FIXTURES!$B$2:$B$23,0),0)="",HLOOKUP(AN$2+1,FIXTURES!$C$2:$NC$23,MATCH($C107,FIXTURES!$B$2:$B$23,0),0)="",HLOOKUP(AN$2+2,FIXTURES!$C$2:$NC$23,MATCH($C107,FIXTURES!$B$2:$B$23,0),0)=""),HLOOKUP(AN$2-1,FIXTURES!$C$2:$NC$23,MATCH($C107,FIXTURES!$B$2:$B$23,0),0),IF(AND(HLOOKUP(AN$2,FIXTURES!$C$2:$NC$23,MATCH($C107,FIXTURES!$B$2:$B$23,0),0)="",HLOOKUP(AN$2+1,FIXTURES!$C$2:$NC$23,MATCH($C107,FIXTURES!$B$2:$B$23,0),0)=""),HLOOKUP(AN$2+2,FIXTURES!$C$2:$NC$23,MATCH($C107,FIXTURES!$B$2:$B$23,0),0),IF(HLOOKUP(AN$2+1,FIXTURES!$C$2:$NC$23,MATCH($C107,FIXTURES!$B$2:$B$23,0),0)="",HLOOKUP(AN$2,FIXTURES!$C$2:$NC$23,MATCH($C107,FIXTURES!$B$2:$B$23,0),0),HLOOKUP(AN$2+1,FIXTURES!$C$2:$NC$23,MATCH($C107,FIXTURES!$B$2:$B$23,0),0)))),IF(AND(HLOOKUP(AN$2,FIXTURES!$C$2:$NC$23,MATCH($C107,FIXTURES!$B$2:$B$23,0),0)="",HLOOKUP(AN$2+1,FIXTURES!$C$2:$NC$23,MATCH($C107,FIXTURES!$B$2:$B$23,0),0)=""),HLOOKUP(AN$2+2,FIXTURES!$C$2:$NC$23,MATCH($C107,FIXTURES!$B$2:$B$23,0),0),IF(HLOOKUP(AN$2+1,FIXTURES!$C$2:$NC$23,MATCH($C107,FIXTURES!$B$2:$B$23,0),0)="",HLOOKUP(AN$2,FIXTURES!$C$2:$NC$23,MATCH($C107,FIXTURES!$B$2:$B$23,0),0),HLOOKUP(AN$2+1,FIXTURES!$C$2:$NC$23,MATCH($C107,FIXTURES!$B$2:$B$23,0),0))))</f>
        <v/>
      </c>
      <c r="AO107" s="70" t="str">
        <f>IF(AO$1="SAT",IF(AND(HLOOKUP(AO$2,FIXTURES!$C$2:$NC$23,MATCH($C107,FIXTURES!$B$2:$B$23,0),0)="",HLOOKUP(AO$2+1,FIXTURES!$C$2:$NC$23,MATCH($C107,FIXTURES!$B$2:$B$23,0),0)="",HLOOKUP(AO$2+2,FIXTURES!$C$2:$NC$23,MATCH($C107,FIXTURES!$B$2:$B$23,0),0)=""),HLOOKUP(AO$2-1,FIXTURES!$C$2:$NC$23,MATCH($C107,FIXTURES!$B$2:$B$23,0),0),IF(AND(HLOOKUP(AO$2,FIXTURES!$C$2:$NC$23,MATCH($C107,FIXTURES!$B$2:$B$23,0),0)="",HLOOKUP(AO$2+1,FIXTURES!$C$2:$NC$23,MATCH($C107,FIXTURES!$B$2:$B$23,0),0)=""),HLOOKUP(AO$2+2,FIXTURES!$C$2:$NC$23,MATCH($C107,FIXTURES!$B$2:$B$23,0),0),IF(HLOOKUP(AO$2+1,FIXTURES!$C$2:$NC$23,MATCH($C107,FIXTURES!$B$2:$B$23,0),0)="",HLOOKUP(AO$2,FIXTURES!$C$2:$NC$23,MATCH($C107,FIXTURES!$B$2:$B$23,0),0),HLOOKUP(AO$2+1,FIXTURES!$C$2:$NC$23,MATCH($C107,FIXTURES!$B$2:$B$23,0),0)))),IF(AND(HLOOKUP(AO$2,FIXTURES!$C$2:$NC$23,MATCH($C107,FIXTURES!$B$2:$B$23,0),0)="",HLOOKUP(AO$2+1,FIXTURES!$C$2:$NC$23,MATCH($C107,FIXTURES!$B$2:$B$23,0),0)=""),HLOOKUP(AO$2+2,FIXTURES!$C$2:$NC$23,MATCH($C107,FIXTURES!$B$2:$B$23,0),0),IF(HLOOKUP(AO$2+1,FIXTURES!$C$2:$NC$23,MATCH($C107,FIXTURES!$B$2:$B$23,0),0)="",HLOOKUP(AO$2,FIXTURES!$C$2:$NC$23,MATCH($C107,FIXTURES!$B$2:$B$23,0),0),HLOOKUP(AO$2+1,FIXTURES!$C$2:$NC$23,MATCH($C107,FIXTURES!$B$2:$B$23,0),0))))</f>
        <v/>
      </c>
      <c r="AP107" s="70" t="str">
        <f>IF(AP$1="SAT",IF(AND(HLOOKUP(AP$2,FIXTURES!$C$2:$NC$23,MATCH($C107,FIXTURES!$B$2:$B$23,0),0)="",HLOOKUP(AP$2+1,FIXTURES!$C$2:$NC$23,MATCH($C107,FIXTURES!$B$2:$B$23,0),0)="",HLOOKUP(AP$2+2,FIXTURES!$C$2:$NC$23,MATCH($C107,FIXTURES!$B$2:$B$23,0),0)=""),HLOOKUP(AP$2-1,FIXTURES!$C$2:$NC$23,MATCH($C107,FIXTURES!$B$2:$B$23,0),0),IF(AND(HLOOKUP(AP$2,FIXTURES!$C$2:$NC$23,MATCH($C107,FIXTURES!$B$2:$B$23,0),0)="",HLOOKUP(AP$2+1,FIXTURES!$C$2:$NC$23,MATCH($C107,FIXTURES!$B$2:$B$23,0),0)=""),HLOOKUP(AP$2+2,FIXTURES!$C$2:$NC$23,MATCH($C107,FIXTURES!$B$2:$B$23,0),0),IF(HLOOKUP(AP$2+1,FIXTURES!$C$2:$NC$23,MATCH($C107,FIXTURES!$B$2:$B$23,0),0)="",HLOOKUP(AP$2,FIXTURES!$C$2:$NC$23,MATCH($C107,FIXTURES!$B$2:$B$23,0),0),HLOOKUP(AP$2+1,FIXTURES!$C$2:$NC$23,MATCH($C107,FIXTURES!$B$2:$B$23,0),0)))),IF(AND(HLOOKUP(AP$2,FIXTURES!$C$2:$NC$23,MATCH($C107,FIXTURES!$B$2:$B$23,0),0)="",HLOOKUP(AP$2+1,FIXTURES!$C$2:$NC$23,MATCH($C107,FIXTURES!$B$2:$B$23,0),0)=""),HLOOKUP(AP$2+2,FIXTURES!$C$2:$NC$23,MATCH($C107,FIXTURES!$B$2:$B$23,0),0),IF(HLOOKUP(AP$2+1,FIXTURES!$C$2:$NC$23,MATCH($C107,FIXTURES!$B$2:$B$23,0),0)="",HLOOKUP(AP$2,FIXTURES!$C$2:$NC$23,MATCH($C107,FIXTURES!$B$2:$B$23,0),0),HLOOKUP(AP$2+1,FIXTURES!$C$2:$NC$23,MATCH($C107,FIXTURES!$B$2:$B$23,0),0))))</f>
        <v/>
      </c>
      <c r="AQ107" s="70" t="str">
        <f>IF(AQ$1="SAT",IF(AND(HLOOKUP(AQ$2,FIXTURES!$C$2:$NC$23,MATCH($C107,FIXTURES!$B$2:$B$23,0),0)="",HLOOKUP(AQ$2+1,FIXTURES!$C$2:$NC$23,MATCH($C107,FIXTURES!$B$2:$B$23,0),0)="",HLOOKUP(AQ$2+2,FIXTURES!$C$2:$NC$23,MATCH($C107,FIXTURES!$B$2:$B$23,0),0)=""),HLOOKUP(AQ$2-1,FIXTURES!$C$2:$NC$23,MATCH($C107,FIXTURES!$B$2:$B$23,0),0),IF(AND(HLOOKUP(AQ$2,FIXTURES!$C$2:$NC$23,MATCH($C107,FIXTURES!$B$2:$B$23,0),0)="",HLOOKUP(AQ$2+1,FIXTURES!$C$2:$NC$23,MATCH($C107,FIXTURES!$B$2:$B$23,0),0)=""),HLOOKUP(AQ$2+2,FIXTURES!$C$2:$NC$23,MATCH($C107,FIXTURES!$B$2:$B$23,0),0),IF(HLOOKUP(AQ$2+1,FIXTURES!$C$2:$NC$23,MATCH($C107,FIXTURES!$B$2:$B$23,0),0)="",HLOOKUP(AQ$2,FIXTURES!$C$2:$NC$23,MATCH($C107,FIXTURES!$B$2:$B$23,0),0),HLOOKUP(AQ$2+1,FIXTURES!$C$2:$NC$23,MATCH($C107,FIXTURES!$B$2:$B$23,0),0)))),IF(AND(HLOOKUP(AQ$2,FIXTURES!$C$2:$NC$23,MATCH($C107,FIXTURES!$B$2:$B$23,0),0)="",HLOOKUP(AQ$2+1,FIXTURES!$C$2:$NC$23,MATCH($C107,FIXTURES!$B$2:$B$23,0),0)=""),HLOOKUP(AQ$2+2,FIXTURES!$C$2:$NC$23,MATCH($C107,FIXTURES!$B$2:$B$23,0),0),IF(HLOOKUP(AQ$2+1,FIXTURES!$C$2:$NC$23,MATCH($C107,FIXTURES!$B$2:$B$23,0),0)="",HLOOKUP(AQ$2,FIXTURES!$C$2:$NC$23,MATCH($C107,FIXTURES!$B$2:$B$23,0),0),HLOOKUP(AQ$2+1,FIXTURES!$C$2:$NC$23,MATCH($C107,FIXTURES!$B$2:$B$23,0),0))))</f>
        <v/>
      </c>
      <c r="AR107" s="70" t="str">
        <f>IF(AR$1="SAT",IF(AND(HLOOKUP(AR$2,FIXTURES!$C$2:$NC$23,MATCH($C107,FIXTURES!$B$2:$B$23,0),0)="",HLOOKUP(AR$2+1,FIXTURES!$C$2:$NC$23,MATCH($C107,FIXTURES!$B$2:$B$23,0),0)="",HLOOKUP(AR$2+2,FIXTURES!$C$2:$NC$23,MATCH($C107,FIXTURES!$B$2:$B$23,0),0)=""),HLOOKUP(AR$2-1,FIXTURES!$C$2:$NC$23,MATCH($C107,FIXTURES!$B$2:$B$23,0),0),IF(AND(HLOOKUP(AR$2,FIXTURES!$C$2:$NC$23,MATCH($C107,FIXTURES!$B$2:$B$23,0),0)="",HLOOKUP(AR$2+1,FIXTURES!$C$2:$NC$23,MATCH($C107,FIXTURES!$B$2:$B$23,0),0)=""),HLOOKUP(AR$2+2,FIXTURES!$C$2:$NC$23,MATCH($C107,FIXTURES!$B$2:$B$23,0),0),IF(HLOOKUP(AR$2+1,FIXTURES!$C$2:$NC$23,MATCH($C107,FIXTURES!$B$2:$B$23,0),0)="",HLOOKUP(AR$2,FIXTURES!$C$2:$NC$23,MATCH($C107,FIXTURES!$B$2:$B$23,0),0),HLOOKUP(AR$2+1,FIXTURES!$C$2:$NC$23,MATCH($C107,FIXTURES!$B$2:$B$23,0),0)))),IF(AND(HLOOKUP(AR$2,FIXTURES!$C$2:$NC$23,MATCH($C107,FIXTURES!$B$2:$B$23,0),0)="",HLOOKUP(AR$2+1,FIXTURES!$C$2:$NC$23,MATCH($C107,FIXTURES!$B$2:$B$23,0),0)=""),HLOOKUP(AR$2+2,FIXTURES!$C$2:$NC$23,MATCH($C107,FIXTURES!$B$2:$B$23,0),0),IF(HLOOKUP(AR$2+1,FIXTURES!$C$2:$NC$23,MATCH($C107,FIXTURES!$B$2:$B$23,0),0)="",HLOOKUP(AR$2,FIXTURES!$C$2:$NC$23,MATCH($C107,FIXTURES!$B$2:$B$23,0),0),HLOOKUP(AR$2+1,FIXTURES!$C$2:$NC$23,MATCH($C107,FIXTURES!$B$2:$B$23,0),0))))</f>
        <v>Charlton Ath</v>
      </c>
      <c r="AS107" s="70" t="str">
        <f>IF(AS$1="SAT",IF(AND(HLOOKUP(AS$2,FIXTURES!$C$2:$NC$23,MATCH($C107,FIXTURES!$B$2:$B$23,0),0)="",HLOOKUP(AS$2+1,FIXTURES!$C$2:$NC$23,MATCH($C107,FIXTURES!$B$2:$B$23,0),0)="",HLOOKUP(AS$2+2,FIXTURES!$C$2:$NC$23,MATCH($C107,FIXTURES!$B$2:$B$23,0),0)=""),HLOOKUP(AS$2-1,FIXTURES!$C$2:$NC$23,MATCH($C107,FIXTURES!$B$2:$B$23,0),0),IF(AND(HLOOKUP(AS$2,FIXTURES!$C$2:$NC$23,MATCH($C107,FIXTURES!$B$2:$B$23,0),0)="",HLOOKUP(AS$2+1,FIXTURES!$C$2:$NC$23,MATCH($C107,FIXTURES!$B$2:$B$23,0),0)=""),HLOOKUP(AS$2+2,FIXTURES!$C$2:$NC$23,MATCH($C107,FIXTURES!$B$2:$B$23,0),0),IF(HLOOKUP(AS$2+1,FIXTURES!$C$2:$NC$23,MATCH($C107,FIXTURES!$B$2:$B$23,0),0)="",HLOOKUP(AS$2,FIXTURES!$C$2:$NC$23,MATCH($C107,FIXTURES!$B$2:$B$23,0),0),HLOOKUP(AS$2+1,FIXTURES!$C$2:$NC$23,MATCH($C107,FIXTURES!$B$2:$B$23,0),0)))),IF(AND(HLOOKUP(AS$2,FIXTURES!$C$2:$NC$23,MATCH($C107,FIXTURES!$B$2:$B$23,0),0)="",HLOOKUP(AS$2+1,FIXTURES!$C$2:$NC$23,MATCH($C107,FIXTURES!$B$2:$B$23,0),0)=""),HLOOKUP(AS$2+2,FIXTURES!$C$2:$NC$23,MATCH($C107,FIXTURES!$B$2:$B$23,0),0),IF(HLOOKUP(AS$2+1,FIXTURES!$C$2:$NC$23,MATCH($C107,FIXTURES!$B$2:$B$23,0),0)="",HLOOKUP(AS$2,FIXTURES!$C$2:$NC$23,MATCH($C107,FIXTURES!$B$2:$B$23,0),0),HLOOKUP(AS$2+1,FIXTURES!$C$2:$NC$23,MATCH($C107,FIXTURES!$B$2:$B$23,0),0))))</f>
        <v>sou</v>
      </c>
      <c r="AT107" s="70" t="str">
        <f>IF(AT$1="SAT",IF(AND(HLOOKUP(AT$2,FIXTURES!$C$2:$NC$23,MATCH($C107,FIXTURES!$B$2:$B$23,0),0)="",HLOOKUP(AT$2+1,FIXTURES!$C$2:$NC$23,MATCH($C107,FIXTURES!$B$2:$B$23,0),0)="",HLOOKUP(AT$2+2,FIXTURES!$C$2:$NC$23,MATCH($C107,FIXTURES!$B$2:$B$23,0),0)=""),HLOOKUP(AT$2-1,FIXTURES!$C$2:$NC$23,MATCH($C107,FIXTURES!$B$2:$B$23,0),0),IF(AND(HLOOKUP(AT$2,FIXTURES!$C$2:$NC$23,MATCH($C107,FIXTURES!$B$2:$B$23,0),0)="",HLOOKUP(AT$2+1,FIXTURES!$C$2:$NC$23,MATCH($C107,FIXTURES!$B$2:$B$23,0),0)=""),HLOOKUP(AT$2+2,FIXTURES!$C$2:$NC$23,MATCH($C107,FIXTURES!$B$2:$B$23,0),0),IF(HLOOKUP(AT$2+1,FIXTURES!$C$2:$NC$23,MATCH($C107,FIXTURES!$B$2:$B$23,0),0)="",HLOOKUP(AT$2,FIXTURES!$C$2:$NC$23,MATCH($C107,FIXTURES!$B$2:$B$23,0),0),HLOOKUP(AT$2+1,FIXTURES!$C$2:$NC$23,MATCH($C107,FIXTURES!$B$2:$B$23,0),0)))),IF(AND(HLOOKUP(AT$2,FIXTURES!$C$2:$NC$23,MATCH($C107,FIXTURES!$B$2:$B$23,0),0)="",HLOOKUP(AT$2+1,FIXTURES!$C$2:$NC$23,MATCH($C107,FIXTURES!$B$2:$B$23,0),0)=""),HLOOKUP(AT$2+2,FIXTURES!$C$2:$NC$23,MATCH($C107,FIXTURES!$B$2:$B$23,0),0),IF(HLOOKUP(AT$2+1,FIXTURES!$C$2:$NC$23,MATCH($C107,FIXTURES!$B$2:$B$23,0),0)="",HLOOKUP(AT$2,FIXTURES!$C$2:$NC$23,MATCH($C107,FIXTURES!$B$2:$B$23,0),0),HLOOKUP(AT$2+1,FIXTURES!$C$2:$NC$23,MATCH($C107,FIXTURES!$B$2:$B$23,0),0))))</f>
        <v/>
      </c>
      <c r="AU107" s="70" t="str">
        <f>IF(AU$1="SAT",IF(AND(HLOOKUP(AU$2,FIXTURES!$C$2:$NC$23,MATCH($C107,FIXTURES!$B$2:$B$23,0),0)="",HLOOKUP(AU$2+1,FIXTURES!$C$2:$NC$23,MATCH($C107,FIXTURES!$B$2:$B$23,0),0)="",HLOOKUP(AU$2+2,FIXTURES!$C$2:$NC$23,MATCH($C107,FIXTURES!$B$2:$B$23,0),0)=""),HLOOKUP(AU$2-1,FIXTURES!$C$2:$NC$23,MATCH($C107,FIXTURES!$B$2:$B$23,0),0),IF(AND(HLOOKUP(AU$2,FIXTURES!$C$2:$NC$23,MATCH($C107,FIXTURES!$B$2:$B$23,0),0)="",HLOOKUP(AU$2+1,FIXTURES!$C$2:$NC$23,MATCH($C107,FIXTURES!$B$2:$B$23,0),0)=""),HLOOKUP(AU$2+2,FIXTURES!$C$2:$NC$23,MATCH($C107,FIXTURES!$B$2:$B$23,0),0),IF(HLOOKUP(AU$2+1,FIXTURES!$C$2:$NC$23,MATCH($C107,FIXTURES!$B$2:$B$23,0),0)="",HLOOKUP(AU$2,FIXTURES!$C$2:$NC$23,MATCH($C107,FIXTURES!$B$2:$B$23,0),0),HLOOKUP(AU$2+1,FIXTURES!$C$2:$NC$23,MATCH($C107,FIXTURES!$B$2:$B$23,0),0)))),IF(AND(HLOOKUP(AU$2,FIXTURES!$C$2:$NC$23,MATCH($C107,FIXTURES!$B$2:$B$23,0),0)="",HLOOKUP(AU$2+1,FIXTURES!$C$2:$NC$23,MATCH($C107,FIXTURES!$B$2:$B$23,0),0)=""),HLOOKUP(AU$2+2,FIXTURES!$C$2:$NC$23,MATCH($C107,FIXTURES!$B$2:$B$23,0),0),IF(HLOOKUP(AU$2+1,FIXTURES!$C$2:$NC$23,MATCH($C107,FIXTURES!$B$2:$B$23,0),0)="",HLOOKUP(AU$2,FIXTURES!$C$2:$NC$23,MATCH($C107,FIXTURES!$B$2:$B$23,0),0),HLOOKUP(AU$2+1,FIXTURES!$C$2:$NC$23,MATCH($C107,FIXTURES!$B$2:$B$23,0),0))))</f>
        <v>ARS</v>
      </c>
      <c r="AV107" s="70" t="str">
        <f>IF(AV$1="SAT",IF(AND(HLOOKUP(AV$2,FIXTURES!$C$2:$NC$23,MATCH($C107,FIXTURES!$B$2:$B$23,0),0)="",HLOOKUP(AV$2+1,FIXTURES!$C$2:$NC$23,MATCH($C107,FIXTURES!$B$2:$B$23,0),0)="",HLOOKUP(AV$2+2,FIXTURES!$C$2:$NC$23,MATCH($C107,FIXTURES!$B$2:$B$23,0),0)=""),HLOOKUP(AV$2-1,FIXTURES!$C$2:$NC$23,MATCH($C107,FIXTURES!$B$2:$B$23,0),0),IF(AND(HLOOKUP(AV$2,FIXTURES!$C$2:$NC$23,MATCH($C107,FIXTURES!$B$2:$B$23,0),0)="",HLOOKUP(AV$2+1,FIXTURES!$C$2:$NC$23,MATCH($C107,FIXTURES!$B$2:$B$23,0),0)=""),HLOOKUP(AV$2+2,FIXTURES!$C$2:$NC$23,MATCH($C107,FIXTURES!$B$2:$B$23,0),0),IF(HLOOKUP(AV$2+1,FIXTURES!$C$2:$NC$23,MATCH($C107,FIXTURES!$B$2:$B$23,0),0)="",HLOOKUP(AV$2,FIXTURES!$C$2:$NC$23,MATCH($C107,FIXTURES!$B$2:$B$23,0),0),HLOOKUP(AV$2+1,FIXTURES!$C$2:$NC$23,MATCH($C107,FIXTURES!$B$2:$B$23,0),0)))),IF(AND(HLOOKUP(AV$2,FIXTURES!$C$2:$NC$23,MATCH($C107,FIXTURES!$B$2:$B$23,0),0)="",HLOOKUP(AV$2+1,FIXTURES!$C$2:$NC$23,MATCH($C107,FIXTURES!$B$2:$B$23,0),0)=""),HLOOKUP(AV$2+2,FIXTURES!$C$2:$NC$23,MATCH($C107,FIXTURES!$B$2:$B$23,0),0),IF(HLOOKUP(AV$2+1,FIXTURES!$C$2:$NC$23,MATCH($C107,FIXTURES!$B$2:$B$23,0),0)="",HLOOKUP(AV$2,FIXTURES!$C$2:$NC$23,MATCH($C107,FIXTURES!$B$2:$B$23,0),0),HLOOKUP(AV$2+1,FIXTURES!$C$2:$NC$23,MATCH($C107,FIXTURES!$B$2:$B$23,0),0))))</f>
        <v>eve</v>
      </c>
      <c r="AW107" s="70" t="str">
        <f>IF(AW$1="SAT",IF(AND(HLOOKUP(AW$2,FIXTURES!$C$2:$NC$23,MATCH($C107,FIXTURES!$B$2:$B$23,0),0)="",HLOOKUP(AW$2+1,FIXTURES!$C$2:$NC$23,MATCH($C107,FIXTURES!$B$2:$B$23,0),0)="",HLOOKUP(AW$2+2,FIXTURES!$C$2:$NC$23,MATCH($C107,FIXTURES!$B$2:$B$23,0),0)=""),HLOOKUP(AW$2-1,FIXTURES!$C$2:$NC$23,MATCH($C107,FIXTURES!$B$2:$B$23,0),0),IF(AND(HLOOKUP(AW$2,FIXTURES!$C$2:$NC$23,MATCH($C107,FIXTURES!$B$2:$B$23,0),0)="",HLOOKUP(AW$2+1,FIXTURES!$C$2:$NC$23,MATCH($C107,FIXTURES!$B$2:$B$23,0),0)=""),HLOOKUP(AW$2+2,FIXTURES!$C$2:$NC$23,MATCH($C107,FIXTURES!$B$2:$B$23,0),0),IF(HLOOKUP(AW$2+1,FIXTURES!$C$2:$NC$23,MATCH($C107,FIXTURES!$B$2:$B$23,0),0)="",HLOOKUP(AW$2,FIXTURES!$C$2:$NC$23,MATCH($C107,FIXTURES!$B$2:$B$23,0),0),HLOOKUP(AW$2+1,FIXTURES!$C$2:$NC$23,MATCH($C107,FIXTURES!$B$2:$B$23,0),0)))),IF(AND(HLOOKUP(AW$2,FIXTURES!$C$2:$NC$23,MATCH($C107,FIXTURES!$B$2:$B$23,0),0)="",HLOOKUP(AW$2+1,FIXTURES!$C$2:$NC$23,MATCH($C107,FIXTURES!$B$2:$B$23,0),0)=""),HLOOKUP(AW$2+2,FIXTURES!$C$2:$NC$23,MATCH($C107,FIXTURES!$B$2:$B$23,0),0),IF(HLOOKUP(AW$2+1,FIXTURES!$C$2:$NC$23,MATCH($C107,FIXTURES!$B$2:$B$23,0),0)="",HLOOKUP(AW$2,FIXTURES!$C$2:$NC$23,MATCH($C107,FIXTURES!$B$2:$B$23,0),0),HLOOKUP(AW$2+1,FIXTURES!$C$2:$NC$23,MATCH($C107,FIXTURES!$B$2:$B$23,0),0))))</f>
        <v>Middlesbrough</v>
      </c>
      <c r="AX107" s="70" t="str">
        <f>IF(AX$1="SAT",IF(AND(HLOOKUP(AX$2,FIXTURES!$C$2:$NC$23,MATCH($C107,FIXTURES!$B$2:$B$23,0),0)="",HLOOKUP(AX$2+1,FIXTURES!$C$2:$NC$23,MATCH($C107,FIXTURES!$B$2:$B$23,0),0)="",HLOOKUP(AX$2+2,FIXTURES!$C$2:$NC$23,MATCH($C107,FIXTURES!$B$2:$B$23,0),0)=""),HLOOKUP(AX$2-1,FIXTURES!$C$2:$NC$23,MATCH($C107,FIXTURES!$B$2:$B$23,0),0),IF(AND(HLOOKUP(AX$2,FIXTURES!$C$2:$NC$23,MATCH($C107,FIXTURES!$B$2:$B$23,0),0)="",HLOOKUP(AX$2+1,FIXTURES!$C$2:$NC$23,MATCH($C107,FIXTURES!$B$2:$B$23,0),0)=""),HLOOKUP(AX$2+2,FIXTURES!$C$2:$NC$23,MATCH($C107,FIXTURES!$B$2:$B$23,0),0),IF(HLOOKUP(AX$2+1,FIXTURES!$C$2:$NC$23,MATCH($C107,FIXTURES!$B$2:$B$23,0),0)="",HLOOKUP(AX$2,FIXTURES!$C$2:$NC$23,MATCH($C107,FIXTURES!$B$2:$B$23,0),0),HLOOKUP(AX$2+1,FIXTURES!$C$2:$NC$23,MATCH($C107,FIXTURES!$B$2:$B$23,0),0)))),IF(AND(HLOOKUP(AX$2,FIXTURES!$C$2:$NC$23,MATCH($C107,FIXTURES!$B$2:$B$23,0),0)="",HLOOKUP(AX$2+1,FIXTURES!$C$2:$NC$23,MATCH($C107,FIXTURES!$B$2:$B$23,0),0)=""),HLOOKUP(AX$2+2,FIXTURES!$C$2:$NC$23,MATCH($C107,FIXTURES!$B$2:$B$23,0),0),IF(HLOOKUP(AX$2+1,FIXTURES!$C$2:$NC$23,MATCH($C107,FIXTURES!$B$2:$B$23,0),0)="",HLOOKUP(AX$2,FIXTURES!$C$2:$NC$23,MATCH($C107,FIXTURES!$B$2:$B$23,0),0),HLOOKUP(AX$2+1,FIXTURES!$C$2:$NC$23,MATCH($C107,FIXTURES!$B$2:$B$23,0),0))))</f>
        <v/>
      </c>
      <c r="AY107" s="70" t="str">
        <f>IF(AY$1="SAT",IF(AND(HLOOKUP(AY$2,FIXTURES!$C$2:$NC$23,MATCH($C107,FIXTURES!$B$2:$B$23,0),0)="",HLOOKUP(AY$2+1,FIXTURES!$C$2:$NC$23,MATCH($C107,FIXTURES!$B$2:$B$23,0),0)="",HLOOKUP(AY$2+2,FIXTURES!$C$2:$NC$23,MATCH($C107,FIXTURES!$B$2:$B$23,0),0)=""),HLOOKUP(AY$2-1,FIXTURES!$C$2:$NC$23,MATCH($C107,FIXTURES!$B$2:$B$23,0),0),IF(AND(HLOOKUP(AY$2,FIXTURES!$C$2:$NC$23,MATCH($C107,FIXTURES!$B$2:$B$23,0),0)="",HLOOKUP(AY$2+1,FIXTURES!$C$2:$NC$23,MATCH($C107,FIXTURES!$B$2:$B$23,0),0)=""),HLOOKUP(AY$2+2,FIXTURES!$C$2:$NC$23,MATCH($C107,FIXTURES!$B$2:$B$23,0),0),IF(HLOOKUP(AY$2+1,FIXTURES!$C$2:$NC$23,MATCH($C107,FIXTURES!$B$2:$B$23,0),0)="",HLOOKUP(AY$2,FIXTURES!$C$2:$NC$23,MATCH($C107,FIXTURES!$B$2:$B$23,0),0),HLOOKUP(AY$2+1,FIXTURES!$C$2:$NC$23,MATCH($C107,FIXTURES!$B$2:$B$23,0),0)))),IF(AND(HLOOKUP(AY$2,FIXTURES!$C$2:$NC$23,MATCH($C107,FIXTURES!$B$2:$B$23,0),0)="",HLOOKUP(AY$2+1,FIXTURES!$C$2:$NC$23,MATCH($C107,FIXTURES!$B$2:$B$23,0),0)=""),HLOOKUP(AY$2+2,FIXTURES!$C$2:$NC$23,MATCH($C107,FIXTURES!$B$2:$B$23,0),0),IF(HLOOKUP(AY$2+1,FIXTURES!$C$2:$NC$23,MATCH($C107,FIXTURES!$B$2:$B$23,0),0)="",HLOOKUP(AY$2,FIXTURES!$C$2:$NC$23,MATCH($C107,FIXTURES!$B$2:$B$23,0),0),HLOOKUP(AY$2+1,FIXTURES!$C$2:$NC$23,MATCH($C107,FIXTURES!$B$2:$B$23,0),0))))</f>
        <v>LIV</v>
      </c>
      <c r="AZ107" s="70" t="str">
        <f>IF(AZ$1="SAT",IF(AND(HLOOKUP(AZ$2,FIXTURES!$C$2:$NC$23,MATCH($C107,FIXTURES!$B$2:$B$23,0),0)="",HLOOKUP(AZ$2+1,FIXTURES!$C$2:$NC$23,MATCH($C107,FIXTURES!$B$2:$B$23,0),0)="",HLOOKUP(AZ$2+2,FIXTURES!$C$2:$NC$23,MATCH($C107,FIXTURES!$B$2:$B$23,0),0)=""),HLOOKUP(AZ$2-1,FIXTURES!$C$2:$NC$23,MATCH($C107,FIXTURES!$B$2:$B$23,0),0),IF(AND(HLOOKUP(AZ$2,FIXTURES!$C$2:$NC$23,MATCH($C107,FIXTURES!$B$2:$B$23,0),0)="",HLOOKUP(AZ$2+1,FIXTURES!$C$2:$NC$23,MATCH($C107,FIXTURES!$B$2:$B$23,0),0)=""),HLOOKUP(AZ$2+2,FIXTURES!$C$2:$NC$23,MATCH($C107,FIXTURES!$B$2:$B$23,0),0),IF(HLOOKUP(AZ$2+1,FIXTURES!$C$2:$NC$23,MATCH($C107,FIXTURES!$B$2:$B$23,0),0)="",HLOOKUP(AZ$2,FIXTURES!$C$2:$NC$23,MATCH($C107,FIXTURES!$B$2:$B$23,0),0),HLOOKUP(AZ$2+1,FIXTURES!$C$2:$NC$23,MATCH($C107,FIXTURES!$B$2:$B$23,0),0)))),IF(AND(HLOOKUP(AZ$2,FIXTURES!$C$2:$NC$23,MATCH($C107,FIXTURES!$B$2:$B$23,0),0)="",HLOOKUP(AZ$2+1,FIXTURES!$C$2:$NC$23,MATCH($C107,FIXTURES!$B$2:$B$23,0),0)=""),HLOOKUP(AZ$2+2,FIXTURES!$C$2:$NC$23,MATCH($C107,FIXTURES!$B$2:$B$23,0),0),IF(HLOOKUP(AZ$2+1,FIXTURES!$C$2:$NC$23,MATCH($C107,FIXTURES!$B$2:$B$23,0),0)="",HLOOKUP(AZ$2,FIXTURES!$C$2:$NC$23,MATCH($C107,FIXTURES!$B$2:$B$23,0),0),HLOOKUP(AZ$2+1,FIXTURES!$C$2:$NC$23,MATCH($C107,FIXTURES!$B$2:$B$23,0),0))))</f>
        <v/>
      </c>
      <c r="BA107" s="70" t="str">
        <f>IF(BA$1="SAT",IF(AND(HLOOKUP(BA$2,FIXTURES!$C$2:$NC$23,MATCH($C107,FIXTURES!$B$2:$B$23,0),0)="",HLOOKUP(BA$2+1,FIXTURES!$C$2:$NC$23,MATCH($C107,FIXTURES!$B$2:$B$23,0),0)="",HLOOKUP(BA$2+2,FIXTURES!$C$2:$NC$23,MATCH($C107,FIXTURES!$B$2:$B$23,0),0)=""),HLOOKUP(BA$2-1,FIXTURES!$C$2:$NC$23,MATCH($C107,FIXTURES!$B$2:$B$23,0),0),IF(AND(HLOOKUP(BA$2,FIXTURES!$C$2:$NC$23,MATCH($C107,FIXTURES!$B$2:$B$23,0),0)="",HLOOKUP(BA$2+1,FIXTURES!$C$2:$NC$23,MATCH($C107,FIXTURES!$B$2:$B$23,0),0)=""),HLOOKUP(BA$2+2,FIXTURES!$C$2:$NC$23,MATCH($C107,FIXTURES!$B$2:$B$23,0),0),IF(HLOOKUP(BA$2+1,FIXTURES!$C$2:$NC$23,MATCH($C107,FIXTURES!$B$2:$B$23,0),0)="",HLOOKUP(BA$2,FIXTURES!$C$2:$NC$23,MATCH($C107,FIXTURES!$B$2:$B$23,0),0),HLOOKUP(BA$2+1,FIXTURES!$C$2:$NC$23,MATCH($C107,FIXTURES!$B$2:$B$23,0),0)))),IF(AND(HLOOKUP(BA$2,FIXTURES!$C$2:$NC$23,MATCH($C107,FIXTURES!$B$2:$B$23,0),0)="",HLOOKUP(BA$2+1,FIXTURES!$C$2:$NC$23,MATCH($C107,FIXTURES!$B$2:$B$23,0),0)=""),HLOOKUP(BA$2+2,FIXTURES!$C$2:$NC$23,MATCH($C107,FIXTURES!$B$2:$B$23,0),0),IF(HLOOKUP(BA$2+1,FIXTURES!$C$2:$NC$23,MATCH($C107,FIXTURES!$B$2:$B$23,0),0)="",HLOOKUP(BA$2,FIXTURES!$C$2:$NC$23,MATCH($C107,FIXTURES!$B$2:$B$23,0),0),HLOOKUP(BA$2+1,FIXTURES!$C$2:$NC$23,MATCH($C107,FIXTURES!$B$2:$B$23,0),0))))</f>
        <v>lei</v>
      </c>
      <c r="BB107" s="70" t="str">
        <f>IF(BB$1="SAT",IF(AND(HLOOKUP(BB$2,FIXTURES!$C$2:$NC$23,MATCH($C107,FIXTURES!$B$2:$B$23,0),0)="",HLOOKUP(BB$2+1,FIXTURES!$C$2:$NC$23,MATCH($C107,FIXTURES!$B$2:$B$23,0),0)="",HLOOKUP(BB$2+2,FIXTURES!$C$2:$NC$23,MATCH($C107,FIXTURES!$B$2:$B$23,0),0)=""),HLOOKUP(BB$2-1,FIXTURES!$C$2:$NC$23,MATCH($C107,FIXTURES!$B$2:$B$23,0),0),IF(AND(HLOOKUP(BB$2,FIXTURES!$C$2:$NC$23,MATCH($C107,FIXTURES!$B$2:$B$23,0),0)="",HLOOKUP(BB$2+1,FIXTURES!$C$2:$NC$23,MATCH($C107,FIXTURES!$B$2:$B$23,0),0)=""),HLOOKUP(BB$2+2,FIXTURES!$C$2:$NC$23,MATCH($C107,FIXTURES!$B$2:$B$23,0),0),IF(HLOOKUP(BB$2+1,FIXTURES!$C$2:$NC$23,MATCH($C107,FIXTURES!$B$2:$B$23,0),0)="",HLOOKUP(BB$2,FIXTURES!$C$2:$NC$23,MATCH($C107,FIXTURES!$B$2:$B$23,0),0),HLOOKUP(BB$2+1,FIXTURES!$C$2:$NC$23,MATCH($C107,FIXTURES!$B$2:$B$23,0),0)))),IF(AND(HLOOKUP(BB$2,FIXTURES!$C$2:$NC$23,MATCH($C107,FIXTURES!$B$2:$B$23,0),0)="",HLOOKUP(BB$2+1,FIXTURES!$C$2:$NC$23,MATCH($C107,FIXTURES!$B$2:$B$23,0),0)=""),HLOOKUP(BB$2+2,FIXTURES!$C$2:$NC$23,MATCH($C107,FIXTURES!$B$2:$B$23,0),0),IF(HLOOKUP(BB$2+1,FIXTURES!$C$2:$NC$23,MATCH($C107,FIXTURES!$B$2:$B$23,0),0)="",HLOOKUP(BB$2,FIXTURES!$C$2:$NC$23,MATCH($C107,FIXTURES!$B$2:$B$23,0),0),HLOOKUP(BB$2+1,FIXTURES!$C$2:$NC$23,MATCH($C107,FIXTURES!$B$2:$B$23,0),0))))</f>
        <v/>
      </c>
      <c r="BC107" s="70" t="str">
        <f>IF(BC$1="SAT",IF(AND(HLOOKUP(BC$2,FIXTURES!$C$2:$NC$23,MATCH($C107,FIXTURES!$B$2:$B$23,0),0)="",HLOOKUP(BC$2+1,FIXTURES!$C$2:$NC$23,MATCH($C107,FIXTURES!$B$2:$B$23,0),0)="",HLOOKUP(BC$2+2,FIXTURES!$C$2:$NC$23,MATCH($C107,FIXTURES!$B$2:$B$23,0),0)=""),HLOOKUP(BC$2-1,FIXTURES!$C$2:$NC$23,MATCH($C107,FIXTURES!$B$2:$B$23,0),0),IF(AND(HLOOKUP(BC$2,FIXTURES!$C$2:$NC$23,MATCH($C107,FIXTURES!$B$2:$B$23,0),0)="",HLOOKUP(BC$2+1,FIXTURES!$C$2:$NC$23,MATCH($C107,FIXTURES!$B$2:$B$23,0),0)=""),HLOOKUP(BC$2+2,FIXTURES!$C$2:$NC$23,MATCH($C107,FIXTURES!$B$2:$B$23,0),0),IF(HLOOKUP(BC$2+1,FIXTURES!$C$2:$NC$23,MATCH($C107,FIXTURES!$B$2:$B$23,0),0)="",HLOOKUP(BC$2,FIXTURES!$C$2:$NC$23,MATCH($C107,FIXTURES!$B$2:$B$23,0),0),HLOOKUP(BC$2+1,FIXTURES!$C$2:$NC$23,MATCH($C107,FIXTURES!$B$2:$B$23,0),0)))),IF(AND(HLOOKUP(BC$2,FIXTURES!$C$2:$NC$23,MATCH($C107,FIXTURES!$B$2:$B$23,0),0)="",HLOOKUP(BC$2+1,FIXTURES!$C$2:$NC$23,MATCH($C107,FIXTURES!$B$2:$B$23,0),0)=""),HLOOKUP(BC$2+2,FIXTURES!$C$2:$NC$23,MATCH($C107,FIXTURES!$B$2:$B$23,0),0),IF(HLOOKUP(BC$2+1,FIXTURES!$C$2:$NC$23,MATCH($C107,FIXTURES!$B$2:$B$23,0),0)="",HLOOKUP(BC$2,FIXTURES!$C$2:$NC$23,MATCH($C107,FIXTURES!$B$2:$B$23,0),0),HLOOKUP(BC$2+1,FIXTURES!$C$2:$NC$23,MATCH($C107,FIXTURES!$B$2:$B$23,0),0))))</f>
        <v>Liverpool</v>
      </c>
      <c r="BD107" s="70" t="str">
        <f>IF(BD$1="SAT",IF(AND(HLOOKUP(BD$2,FIXTURES!$C$2:$NC$23,MATCH($C107,FIXTURES!$B$2:$B$23,0),0)="",HLOOKUP(BD$2+1,FIXTURES!$C$2:$NC$23,MATCH($C107,FIXTURES!$B$2:$B$23,0),0)="",HLOOKUP(BD$2+2,FIXTURES!$C$2:$NC$23,MATCH($C107,FIXTURES!$B$2:$B$23,0),0)=""),HLOOKUP(BD$2-1,FIXTURES!$C$2:$NC$23,MATCH($C107,FIXTURES!$B$2:$B$23,0),0),IF(AND(HLOOKUP(BD$2,FIXTURES!$C$2:$NC$23,MATCH($C107,FIXTURES!$B$2:$B$23,0),0)="",HLOOKUP(BD$2+1,FIXTURES!$C$2:$NC$23,MATCH($C107,FIXTURES!$B$2:$B$23,0),0)=""),HLOOKUP(BD$2+2,FIXTURES!$C$2:$NC$23,MATCH($C107,FIXTURES!$B$2:$B$23,0),0),IF(HLOOKUP(BD$2+1,FIXTURES!$C$2:$NC$23,MATCH($C107,FIXTURES!$B$2:$B$23,0),0)="",HLOOKUP(BD$2,FIXTURES!$C$2:$NC$23,MATCH($C107,FIXTURES!$B$2:$B$23,0),0),HLOOKUP(BD$2+1,FIXTURES!$C$2:$NC$23,MATCH($C107,FIXTURES!$B$2:$B$23,0),0)))),IF(AND(HLOOKUP(BD$2,FIXTURES!$C$2:$NC$23,MATCH($C107,FIXTURES!$B$2:$B$23,0),0)="",HLOOKUP(BD$2+1,FIXTURES!$C$2:$NC$23,MATCH($C107,FIXTURES!$B$2:$B$23,0),0)=""),HLOOKUP(BD$2+2,FIXTURES!$C$2:$NC$23,MATCH($C107,FIXTURES!$B$2:$B$23,0),0),IF(HLOOKUP(BD$2+1,FIXTURES!$C$2:$NC$23,MATCH($C107,FIXTURES!$B$2:$B$23,0),0)="",HLOOKUP(BD$2,FIXTURES!$C$2:$NC$23,MATCH($C107,FIXTURES!$B$2:$B$23,0),0),HLOOKUP(BD$2+1,FIXTURES!$C$2:$NC$23,MATCH($C107,FIXTURES!$B$2:$B$23,0),0))))</f>
        <v/>
      </c>
      <c r="BE107" s="70" t="str">
        <f>IF(BE$1="SAT",IF(AND(HLOOKUP(BE$2,FIXTURES!$C$2:$NC$23,MATCH($C107,FIXTURES!$B$2:$B$23,0),0)="",HLOOKUP(BE$2+1,FIXTURES!$C$2:$NC$23,MATCH($C107,FIXTURES!$B$2:$B$23,0),0)="",HLOOKUP(BE$2+2,FIXTURES!$C$2:$NC$23,MATCH($C107,FIXTURES!$B$2:$B$23,0),0)=""),HLOOKUP(BE$2-1,FIXTURES!$C$2:$NC$23,MATCH($C107,FIXTURES!$B$2:$B$23,0),0),IF(AND(HLOOKUP(BE$2,FIXTURES!$C$2:$NC$23,MATCH($C107,FIXTURES!$B$2:$B$23,0),0)="",HLOOKUP(BE$2+1,FIXTURES!$C$2:$NC$23,MATCH($C107,FIXTURES!$B$2:$B$23,0),0)=""),HLOOKUP(BE$2+2,FIXTURES!$C$2:$NC$23,MATCH($C107,FIXTURES!$B$2:$B$23,0),0),IF(HLOOKUP(BE$2+1,FIXTURES!$C$2:$NC$23,MATCH($C107,FIXTURES!$B$2:$B$23,0),0)="",HLOOKUP(BE$2,FIXTURES!$C$2:$NC$23,MATCH($C107,FIXTURES!$B$2:$B$23,0),0),HLOOKUP(BE$2+1,FIXTURES!$C$2:$NC$23,MATCH($C107,FIXTURES!$B$2:$B$23,0),0)))),IF(AND(HLOOKUP(BE$2,FIXTURES!$C$2:$NC$23,MATCH($C107,FIXTURES!$B$2:$B$23,0),0)="",HLOOKUP(BE$2+1,FIXTURES!$C$2:$NC$23,MATCH($C107,FIXTURES!$B$2:$B$23,0),0)=""),HLOOKUP(BE$2+2,FIXTURES!$C$2:$NC$23,MATCH($C107,FIXTURES!$B$2:$B$23,0),0),IF(HLOOKUP(BE$2+1,FIXTURES!$C$2:$NC$23,MATCH($C107,FIXTURES!$B$2:$B$23,0),0)="",HLOOKUP(BE$2,FIXTURES!$C$2:$NC$23,MATCH($C107,FIXTURES!$B$2:$B$23,0),0),HLOOKUP(BE$2+1,FIXTURES!$C$2:$NC$23,MATCH($C107,FIXTURES!$B$2:$B$23,0),0))))</f>
        <v>BOU</v>
      </c>
      <c r="BF107" s="119" t="s">
        <v>1168</v>
      </c>
      <c r="BG107" s="70" t="str">
        <f>IF(BG$1="SAT",IF(AND(HLOOKUP(BG$2,FIXTURES!$C$2:$NC$23,MATCH($C107,FIXTURES!$B$2:$B$23,0),0)="",HLOOKUP(BG$2+1,FIXTURES!$C$2:$NC$23,MATCH($C107,FIXTURES!$B$2:$B$23,0),0)="",HLOOKUP(BG$2+2,FIXTURES!$C$2:$NC$23,MATCH($C107,FIXTURES!$B$2:$B$23,0),0)=""),HLOOKUP(BG$2-1,FIXTURES!$C$2:$NC$23,MATCH($C107,FIXTURES!$B$2:$B$23,0),0),IF(AND(HLOOKUP(BG$2,FIXTURES!$C$2:$NC$23,MATCH($C107,FIXTURES!$B$2:$B$23,0),0)="",HLOOKUP(BG$2+1,FIXTURES!$C$2:$NC$23,MATCH($C107,FIXTURES!$B$2:$B$23,0),0)=""),HLOOKUP(BG$2+2,FIXTURES!$C$2:$NC$23,MATCH($C107,FIXTURES!$B$2:$B$23,0),0),IF(HLOOKUP(BG$2+1,FIXTURES!$C$2:$NC$23,MATCH($C107,FIXTURES!$B$2:$B$23,0),0)="",HLOOKUP(BG$2,FIXTURES!$C$2:$NC$23,MATCH($C107,FIXTURES!$B$2:$B$23,0),0),HLOOKUP(BG$2+1,FIXTURES!$C$2:$NC$23,MATCH($C107,FIXTURES!$B$2:$B$23,0),0)))),IF(AND(HLOOKUP(BG$2,FIXTURES!$C$2:$NC$23,MATCH($C107,FIXTURES!$B$2:$B$23,0),0)="",HLOOKUP(BG$2+1,FIXTURES!$C$2:$NC$23,MATCH($C107,FIXTURES!$B$2:$B$23,0),0)=""),HLOOKUP(BG$2+2,FIXTURES!$C$2:$NC$23,MATCH($C107,FIXTURES!$B$2:$B$23,0),0),IF(HLOOKUP(BG$2+1,FIXTURES!$C$2:$NC$23,MATCH($C107,FIXTURES!$B$2:$B$23,0),0)="",HLOOKUP(BG$2,FIXTURES!$C$2:$NC$23,MATCH($C107,FIXTURES!$B$2:$B$23,0),0),HLOOKUP(BG$2+1,FIXTURES!$C$2:$NC$23,MATCH($C107,FIXTURES!$B$2:$B$23,0),0))))</f>
        <v>cry</v>
      </c>
      <c r="BH107" s="119" t="s">
        <v>1168</v>
      </c>
      <c r="BI107" s="70" t="str">
        <f>IF(BI$1="SAT",IF(AND(HLOOKUP(BI$2,FIXTURES!$C$2:$NC$23,MATCH($C107,FIXTURES!$B$2:$B$23,0),0)="",HLOOKUP(BI$2+1,FIXTURES!$C$2:$NC$23,MATCH($C107,FIXTURES!$B$2:$B$23,0),0)="",HLOOKUP(BI$2+2,FIXTURES!$C$2:$NC$23,MATCH($C107,FIXTURES!$B$2:$B$23,0),0)=""),HLOOKUP(BI$2-1,FIXTURES!$C$2:$NC$23,MATCH($C107,FIXTURES!$B$2:$B$23,0),0),IF(AND(HLOOKUP(BI$2,FIXTURES!$C$2:$NC$23,MATCH($C107,FIXTURES!$B$2:$B$23,0),0)="",HLOOKUP(BI$2+1,FIXTURES!$C$2:$NC$23,MATCH($C107,FIXTURES!$B$2:$B$23,0),0)=""),HLOOKUP(BI$2+2,FIXTURES!$C$2:$NC$23,MATCH($C107,FIXTURES!$B$2:$B$23,0),0),IF(HLOOKUP(BI$2+1,FIXTURES!$C$2:$NC$23,MATCH($C107,FIXTURES!$B$2:$B$23,0),0)="",HLOOKUP(BI$2,FIXTURES!$C$2:$NC$23,MATCH($C107,FIXTURES!$B$2:$B$23,0),0),HLOOKUP(BI$2+1,FIXTURES!$C$2:$NC$23,MATCH($C107,FIXTURES!$B$2:$B$23,0),0)))),IF(AND(HLOOKUP(BI$2,FIXTURES!$C$2:$NC$23,MATCH($C107,FIXTURES!$B$2:$B$23,0),0)="",HLOOKUP(BI$2+1,FIXTURES!$C$2:$NC$23,MATCH($C107,FIXTURES!$B$2:$B$23,0),0)=""),HLOOKUP(BI$2+2,FIXTURES!$C$2:$NC$23,MATCH($C107,FIXTURES!$B$2:$B$23,0),0),IF(HLOOKUP(BI$2+1,FIXTURES!$C$2:$NC$23,MATCH($C107,FIXTURES!$B$2:$B$23,0),0)="",HLOOKUP(BI$2,FIXTURES!$C$2:$NC$23,MATCH($C107,FIXTURES!$B$2:$B$23,0),0),HLOOKUP(BI$2+1,FIXTURES!$C$2:$NC$23,MATCH($C107,FIXTURES!$B$2:$B$23,0),0))))</f>
        <v>FUL</v>
      </c>
      <c r="BJ107" s="119" t="s">
        <v>1168</v>
      </c>
      <c r="BK107" s="70" t="str">
        <f>IF(BK$1="SAT",IF(AND(HLOOKUP(BK$2,FIXTURES!$C$2:$NC$23,MATCH($C107,FIXTURES!$B$2:$B$23,0),0)="",HLOOKUP(BK$2+1,FIXTURES!$C$2:$NC$23,MATCH($C107,FIXTURES!$B$2:$B$23,0),0)="",HLOOKUP(BK$2+2,FIXTURES!$C$2:$NC$23,MATCH($C107,FIXTURES!$B$2:$B$23,0),0)=""),HLOOKUP(BK$2-1,FIXTURES!$C$2:$NC$23,MATCH($C107,FIXTURES!$B$2:$B$23,0),0),IF(AND(HLOOKUP(BK$2,FIXTURES!$C$2:$NC$23,MATCH($C107,FIXTURES!$B$2:$B$23,0),0)="",HLOOKUP(BK$2+1,FIXTURES!$C$2:$NC$23,MATCH($C107,FIXTURES!$B$2:$B$23,0),0)=""),HLOOKUP(BK$2+2,FIXTURES!$C$2:$NC$23,MATCH($C107,FIXTURES!$B$2:$B$23,0),0),IF(HLOOKUP(BK$2+1,FIXTURES!$C$2:$NC$23,MATCH($C107,FIXTURES!$B$2:$B$23,0),0)="",HLOOKUP(BK$2,FIXTURES!$C$2:$NC$23,MATCH($C107,FIXTURES!$B$2:$B$23,0),0),HLOOKUP(BK$2+1,FIXTURES!$C$2:$NC$23,MATCH($C107,FIXTURES!$B$2:$B$23,0),0)))),IF(AND(HLOOKUP(BK$2,FIXTURES!$C$2:$NC$23,MATCH($C107,FIXTURES!$B$2:$B$23,0),0)="",HLOOKUP(BK$2+1,FIXTURES!$C$2:$NC$23,MATCH($C107,FIXTURES!$B$2:$B$23,0),0)=""),HLOOKUP(BK$2+2,FIXTURES!$C$2:$NC$23,MATCH($C107,FIXTURES!$B$2:$B$23,0),0),IF(HLOOKUP(BK$2+1,FIXTURES!$C$2:$NC$23,MATCH($C107,FIXTURES!$B$2:$B$23,0),0)="",HLOOKUP(BK$2,FIXTURES!$C$2:$NC$23,MATCH($C107,FIXTURES!$B$2:$B$23,0),0),HLOOKUP(BK$2+1,FIXTURES!$C$2:$NC$23,MATCH($C107,FIXTURES!$B$2:$B$23,0),0))))</f>
        <v/>
      </c>
      <c r="BL107" s="70" t="str">
        <f>IF(BL$1="SAT",IF(AND(HLOOKUP(BL$2,FIXTURES!$C$2:$NC$23,MATCH($C107,FIXTURES!$B$2:$B$23,0),0)="",HLOOKUP(BL$2+1,FIXTURES!$C$2:$NC$23,MATCH($C107,FIXTURES!$B$2:$B$23,0),0)="",HLOOKUP(BL$2+2,FIXTURES!$C$2:$NC$23,MATCH($C107,FIXTURES!$B$2:$B$23,0),0)=""),HLOOKUP(BL$2-1,FIXTURES!$C$2:$NC$23,MATCH($C107,FIXTURES!$B$2:$B$23,0),0),IF(AND(HLOOKUP(BL$2,FIXTURES!$C$2:$NC$23,MATCH($C107,FIXTURES!$B$2:$B$23,0),0)="",HLOOKUP(BL$2+1,FIXTURES!$C$2:$NC$23,MATCH($C107,FIXTURES!$B$2:$B$23,0),0)=""),HLOOKUP(BL$2+2,FIXTURES!$C$2:$NC$23,MATCH($C107,FIXTURES!$B$2:$B$23,0),0),IF(HLOOKUP(BL$2+1,FIXTURES!$C$2:$NC$23,MATCH($C107,FIXTURES!$B$2:$B$23,0),0)="",HLOOKUP(BL$2,FIXTURES!$C$2:$NC$23,MATCH($C107,FIXTURES!$B$2:$B$23,0),0),HLOOKUP(BL$2+1,FIXTURES!$C$2:$NC$23,MATCH($C107,FIXTURES!$B$2:$B$23,0),0)))),IF(AND(HLOOKUP(BL$2,FIXTURES!$C$2:$NC$23,MATCH($C107,FIXTURES!$B$2:$B$23,0),0)="",HLOOKUP(BL$2+1,FIXTURES!$C$2:$NC$23,MATCH($C107,FIXTURES!$B$2:$B$23,0),0)=""),HLOOKUP(BL$2+2,FIXTURES!$C$2:$NC$23,MATCH($C107,FIXTURES!$B$2:$B$23,0),0),IF(HLOOKUP(BL$2+1,FIXTURES!$C$2:$NC$23,MATCH($C107,FIXTURES!$B$2:$B$23,0),0)="",HLOOKUP(BL$2,FIXTURES!$C$2:$NC$23,MATCH($C107,FIXTURES!$B$2:$B$23,0),0),HLOOKUP(BL$2+1,FIXTURES!$C$2:$NC$23,MATCH($C107,FIXTURES!$B$2:$B$23,0),0))))</f>
        <v>Stoke City</v>
      </c>
      <c r="BM107" s="70" t="str">
        <f>IF(BM$1="SAT",IF(AND(HLOOKUP(BM$2,FIXTURES!$C$2:$NC$23,MATCH($C107,FIXTURES!$B$2:$B$23,0),0)="",HLOOKUP(BM$2+1,FIXTURES!$C$2:$NC$23,MATCH($C107,FIXTURES!$B$2:$B$23,0),0)="",HLOOKUP(BM$2+2,FIXTURES!$C$2:$NC$23,MATCH($C107,FIXTURES!$B$2:$B$23,0),0)=""),HLOOKUP(BM$2-1,FIXTURES!$C$2:$NC$23,MATCH($C107,FIXTURES!$B$2:$B$23,0),0),IF(AND(HLOOKUP(BM$2,FIXTURES!$C$2:$NC$23,MATCH($C107,FIXTURES!$B$2:$B$23,0),0)="",HLOOKUP(BM$2+1,FIXTURES!$C$2:$NC$23,MATCH($C107,FIXTURES!$B$2:$B$23,0),0)=""),HLOOKUP(BM$2+2,FIXTURES!$C$2:$NC$23,MATCH($C107,FIXTURES!$B$2:$B$23,0),0),IF(HLOOKUP(BM$2+1,FIXTURES!$C$2:$NC$23,MATCH($C107,FIXTURES!$B$2:$B$23,0),0)="",HLOOKUP(BM$2,FIXTURES!$C$2:$NC$23,MATCH($C107,FIXTURES!$B$2:$B$23,0),0),HLOOKUP(BM$2+1,FIXTURES!$C$2:$NC$23,MATCH($C107,FIXTURES!$B$2:$B$23,0),0)))),IF(AND(HLOOKUP(BM$2,FIXTURES!$C$2:$NC$23,MATCH($C107,FIXTURES!$B$2:$B$23,0),0)="",HLOOKUP(BM$2+1,FIXTURES!$C$2:$NC$23,MATCH($C107,FIXTURES!$B$2:$B$23,0),0)=""),HLOOKUP(BM$2+2,FIXTURES!$C$2:$NC$23,MATCH($C107,FIXTURES!$B$2:$B$23,0),0),IF(HLOOKUP(BM$2+1,FIXTURES!$C$2:$NC$23,MATCH($C107,FIXTURES!$B$2:$B$23,0),0)="",HLOOKUP(BM$2,FIXTURES!$C$2:$NC$23,MATCH($C107,FIXTURES!$B$2:$B$23,0),0),HLOOKUP(BM$2+1,FIXTURES!$C$2:$NC$23,MATCH($C107,FIXTURES!$B$2:$B$23,0),0))))</f>
        <v>WHU</v>
      </c>
      <c r="BN107" s="119" t="s">
        <v>1169</v>
      </c>
      <c r="BO107" s="70" t="str">
        <f>IF(BO$1="SAT",IF(AND(HLOOKUP(BO$2,FIXTURES!$C$2:$NC$23,MATCH($C107,FIXTURES!$B$2:$B$23,0),0)="",HLOOKUP(BO$2+1,FIXTURES!$C$2:$NC$23,MATCH($C107,FIXTURES!$B$2:$B$23,0),0)="",HLOOKUP(BO$2+2,FIXTURES!$C$2:$NC$23,MATCH($C107,FIXTURES!$B$2:$B$23,0),0)=""),HLOOKUP(BO$2-1,FIXTURES!$C$2:$NC$23,MATCH($C107,FIXTURES!$B$2:$B$23,0),0),IF(AND(HLOOKUP(BO$2,FIXTURES!$C$2:$NC$23,MATCH($C107,FIXTURES!$B$2:$B$23,0),0)="",HLOOKUP(BO$2+1,FIXTURES!$C$2:$NC$23,MATCH($C107,FIXTURES!$B$2:$B$23,0),0)=""),HLOOKUP(BO$2+2,FIXTURES!$C$2:$NC$23,MATCH($C107,FIXTURES!$B$2:$B$23,0),0),IF(HLOOKUP(BO$2+1,FIXTURES!$C$2:$NC$23,MATCH($C107,FIXTURES!$B$2:$B$23,0),0)="",HLOOKUP(BO$2,FIXTURES!$C$2:$NC$23,MATCH($C107,FIXTURES!$B$2:$B$23,0),0),HLOOKUP(BO$2+1,FIXTURES!$C$2:$NC$23,MATCH($C107,FIXTURES!$B$2:$B$23,0),0)))),IF(AND(HLOOKUP(BO$2,FIXTURES!$C$2:$NC$23,MATCH($C107,FIXTURES!$B$2:$B$23,0),0)="",HLOOKUP(BO$2+1,FIXTURES!$C$2:$NC$23,MATCH($C107,FIXTURES!$B$2:$B$23,0),0)=""),HLOOKUP(BO$2+2,FIXTURES!$C$2:$NC$23,MATCH($C107,FIXTURES!$B$2:$B$23,0),0),IF(HLOOKUP(BO$2+1,FIXTURES!$C$2:$NC$23,MATCH($C107,FIXTURES!$B$2:$B$23,0),0)="",HLOOKUP(BO$2,FIXTURES!$C$2:$NC$23,MATCH($C107,FIXTURES!$B$2:$B$23,0),0),HLOOKUP(BO$2+1,FIXTURES!$C$2:$NC$23,MATCH($C107,FIXTURES!$B$2:$B$23,0),0))))</f>
        <v>lee</v>
      </c>
      <c r="BP107" s="70" t="str">
        <f>IF(BP$1="SAT",IF(AND(HLOOKUP(BP$2,FIXTURES!$C$2:$NC$23,MATCH($C107,FIXTURES!$B$2:$B$23,0),0)="",HLOOKUP(BP$2+1,FIXTURES!$C$2:$NC$23,MATCH($C107,FIXTURES!$B$2:$B$23,0),0)="",HLOOKUP(BP$2+2,FIXTURES!$C$2:$NC$23,MATCH($C107,FIXTURES!$B$2:$B$23,0),0)=""),HLOOKUP(BP$2-1,FIXTURES!$C$2:$NC$23,MATCH($C107,FIXTURES!$B$2:$B$23,0),0),IF(AND(HLOOKUP(BP$2,FIXTURES!$C$2:$NC$23,MATCH($C107,FIXTURES!$B$2:$B$23,0),0)="",HLOOKUP(BP$2+1,FIXTURES!$C$2:$NC$23,MATCH($C107,FIXTURES!$B$2:$B$23,0),0)=""),HLOOKUP(BP$2+2,FIXTURES!$C$2:$NC$23,MATCH($C107,FIXTURES!$B$2:$B$23,0),0),IF(HLOOKUP(BP$2+1,FIXTURES!$C$2:$NC$23,MATCH($C107,FIXTURES!$B$2:$B$23,0),0)="",HLOOKUP(BP$2,FIXTURES!$C$2:$NC$23,MATCH($C107,FIXTURES!$B$2:$B$23,0),0),HLOOKUP(BP$2+1,FIXTURES!$C$2:$NC$23,MATCH($C107,FIXTURES!$B$2:$B$23,0),0)))),IF(AND(HLOOKUP(BP$2,FIXTURES!$C$2:$NC$23,MATCH($C107,FIXTURES!$B$2:$B$23,0),0)="",HLOOKUP(BP$2+1,FIXTURES!$C$2:$NC$23,MATCH($C107,FIXTURES!$B$2:$B$23,0),0)=""),HLOOKUP(BP$2+2,FIXTURES!$C$2:$NC$23,MATCH($C107,FIXTURES!$B$2:$B$23,0),0),IF(HLOOKUP(BP$2+1,FIXTURES!$C$2:$NC$23,MATCH($C107,FIXTURES!$B$2:$B$23,0),0)="",HLOOKUP(BP$2,FIXTURES!$C$2:$NC$23,MATCH($C107,FIXTURES!$B$2:$B$23,0),0),HLOOKUP(BP$2+1,FIXTURES!$C$2:$NC$23,MATCH($C107,FIXTURES!$B$2:$B$23,0),0))))</f>
        <v>CRY</v>
      </c>
      <c r="BQ107" s="70" t="str">
        <f>IF(BQ$1="SAT",IF(AND(HLOOKUP(BQ$2,FIXTURES!$C$2:$NC$23,MATCH($C107,FIXTURES!$B$2:$B$23,0),0)="",HLOOKUP(BQ$2+1,FIXTURES!$C$2:$NC$23,MATCH($C107,FIXTURES!$B$2:$B$23,0),0)="",HLOOKUP(BQ$2+2,FIXTURES!$C$2:$NC$23,MATCH($C107,FIXTURES!$B$2:$B$23,0),0)=""),HLOOKUP(BQ$2-1,FIXTURES!$C$2:$NC$23,MATCH($C107,FIXTURES!$B$2:$B$23,0),0),IF(AND(HLOOKUP(BQ$2,FIXTURES!$C$2:$NC$23,MATCH($C107,FIXTURES!$B$2:$B$23,0),0)="",HLOOKUP(BQ$2+1,FIXTURES!$C$2:$NC$23,MATCH($C107,FIXTURES!$B$2:$B$23,0),0)=""),HLOOKUP(BQ$2+2,FIXTURES!$C$2:$NC$23,MATCH($C107,FIXTURES!$B$2:$B$23,0),0),IF(HLOOKUP(BQ$2+1,FIXTURES!$C$2:$NC$23,MATCH($C107,FIXTURES!$B$2:$B$23,0),0)="",HLOOKUP(BQ$2,FIXTURES!$C$2:$NC$23,MATCH($C107,FIXTURES!$B$2:$B$23,0),0),HLOOKUP(BQ$2+1,FIXTURES!$C$2:$NC$23,MATCH($C107,FIXTURES!$B$2:$B$23,0),0)))),IF(AND(HLOOKUP(BQ$2,FIXTURES!$C$2:$NC$23,MATCH($C107,FIXTURES!$B$2:$B$23,0),0)="",HLOOKUP(BQ$2+1,FIXTURES!$C$2:$NC$23,MATCH($C107,FIXTURES!$B$2:$B$23,0),0)=""),HLOOKUP(BQ$2+2,FIXTURES!$C$2:$NC$23,MATCH($C107,FIXTURES!$B$2:$B$23,0),0),IF(HLOOKUP(BQ$2+1,FIXTURES!$C$2:$NC$23,MATCH($C107,FIXTURES!$B$2:$B$23,0),0)="",HLOOKUP(BQ$2,FIXTURES!$C$2:$NC$23,MATCH($C107,FIXTURES!$B$2:$B$23,0),0),HLOOKUP(BQ$2+1,FIXTURES!$C$2:$NC$23,MATCH($C107,FIXTURES!$B$2:$B$23,0),0))))</f>
        <v>Grimsby Town</v>
      </c>
      <c r="BR107" s="70" t="str">
        <f>IF(BR$1="SAT",IF(AND(HLOOKUP(BR$2,FIXTURES!$C$2:$NC$23,MATCH($C107,FIXTURES!$B$2:$B$23,0),0)="",HLOOKUP(BR$2+1,FIXTURES!$C$2:$NC$23,MATCH($C107,FIXTURES!$B$2:$B$23,0),0)="",HLOOKUP(BR$2+2,FIXTURES!$C$2:$NC$23,MATCH($C107,FIXTURES!$B$2:$B$23,0),0)=""),HLOOKUP(BR$2-1,FIXTURES!$C$2:$NC$23,MATCH($C107,FIXTURES!$B$2:$B$23,0),0),IF(AND(HLOOKUP(BR$2,FIXTURES!$C$2:$NC$23,MATCH($C107,FIXTURES!$B$2:$B$23,0),0)="",HLOOKUP(BR$2+1,FIXTURES!$C$2:$NC$23,MATCH($C107,FIXTURES!$B$2:$B$23,0),0)=""),HLOOKUP(BR$2+2,FIXTURES!$C$2:$NC$23,MATCH($C107,FIXTURES!$B$2:$B$23,0),0),IF(HLOOKUP(BR$2+1,FIXTURES!$C$2:$NC$23,MATCH($C107,FIXTURES!$B$2:$B$23,0),0)="",HLOOKUP(BR$2,FIXTURES!$C$2:$NC$23,MATCH($C107,FIXTURES!$B$2:$B$23,0),0),HLOOKUP(BR$2+1,FIXTURES!$C$2:$NC$23,MATCH($C107,FIXTURES!$B$2:$B$23,0),0)))),IF(AND(HLOOKUP(BR$2,FIXTURES!$C$2:$NC$23,MATCH($C107,FIXTURES!$B$2:$B$23,0),0)="",HLOOKUP(BR$2+1,FIXTURES!$C$2:$NC$23,MATCH($C107,FIXTURES!$B$2:$B$23,0),0)=""),HLOOKUP(BR$2+2,FIXTURES!$C$2:$NC$23,MATCH($C107,FIXTURES!$B$2:$B$23,0),0),IF(HLOOKUP(BR$2+1,FIXTURES!$C$2:$NC$23,MATCH($C107,FIXTURES!$B$2:$B$23,0),0)="",HLOOKUP(BR$2,FIXTURES!$C$2:$NC$23,MATCH($C107,FIXTURES!$B$2:$B$23,0),0),HLOOKUP(BR$2+1,FIXTURES!$C$2:$NC$23,MATCH($C107,FIXTURES!$B$2:$B$23,0),0))))</f>
        <v/>
      </c>
      <c r="BS107" s="70" t="str">
        <f>IF(BS$1="SAT",IF(AND(HLOOKUP(BS$2,FIXTURES!$C$2:$NC$23,MATCH($C107,FIXTURES!$B$2:$B$23,0),0)="",HLOOKUP(BS$2+1,FIXTURES!$C$2:$NC$23,MATCH($C107,FIXTURES!$B$2:$B$23,0),0)="",HLOOKUP(BS$2+2,FIXTURES!$C$2:$NC$23,MATCH($C107,FIXTURES!$B$2:$B$23,0),0)=""),HLOOKUP(BS$2-1,FIXTURES!$C$2:$NC$23,MATCH($C107,FIXTURES!$B$2:$B$23,0),0),IF(AND(HLOOKUP(BS$2,FIXTURES!$C$2:$NC$23,MATCH($C107,FIXTURES!$B$2:$B$23,0),0)="",HLOOKUP(BS$2+1,FIXTURES!$C$2:$NC$23,MATCH($C107,FIXTURES!$B$2:$B$23,0),0)=""),HLOOKUP(BS$2+2,FIXTURES!$C$2:$NC$23,MATCH($C107,FIXTURES!$B$2:$B$23,0),0),IF(HLOOKUP(BS$2+1,FIXTURES!$C$2:$NC$23,MATCH($C107,FIXTURES!$B$2:$B$23,0),0)="",HLOOKUP(BS$2,FIXTURES!$C$2:$NC$23,MATCH($C107,FIXTURES!$B$2:$B$23,0),0),HLOOKUP(BS$2+1,FIXTURES!$C$2:$NC$23,MATCH($C107,FIXTURES!$B$2:$B$23,0),0)))),IF(AND(HLOOKUP(BS$2,FIXTURES!$C$2:$NC$23,MATCH($C107,FIXTURES!$B$2:$B$23,0),0)="",HLOOKUP(BS$2+1,FIXTURES!$C$2:$NC$23,MATCH($C107,FIXTURES!$B$2:$B$23,0),0)=""),HLOOKUP(BS$2+2,FIXTURES!$C$2:$NC$23,MATCH($C107,FIXTURES!$B$2:$B$23,0),0),IF(HLOOKUP(BS$2+1,FIXTURES!$C$2:$NC$23,MATCH($C107,FIXTURES!$B$2:$B$23,0),0)="",HLOOKUP(BS$2,FIXTURES!$C$2:$NC$23,MATCH($C107,FIXTURES!$B$2:$B$23,0),0),HLOOKUP(BS$2+1,FIXTURES!$C$2:$NC$23,MATCH($C107,FIXTURES!$B$2:$B$23,0),0))))</f>
        <v/>
      </c>
      <c r="BT107" s="70" t="str">
        <f>IF(BT$1="SAT",IF(AND(HLOOKUP(BT$2,FIXTURES!$C$2:$NC$23,MATCH($C107,FIXTURES!$B$2:$B$23,0),0)="",HLOOKUP(BT$2+1,FIXTURES!$C$2:$NC$23,MATCH($C107,FIXTURES!$B$2:$B$23,0),0)="",HLOOKUP(BT$2+2,FIXTURES!$C$2:$NC$23,MATCH($C107,FIXTURES!$B$2:$B$23,0),0)=""),HLOOKUP(BT$2-1,FIXTURES!$C$2:$NC$23,MATCH($C107,FIXTURES!$B$2:$B$23,0),0),IF(AND(HLOOKUP(BT$2,FIXTURES!$C$2:$NC$23,MATCH($C107,FIXTURES!$B$2:$B$23,0),0)="",HLOOKUP(BT$2+1,FIXTURES!$C$2:$NC$23,MATCH($C107,FIXTURES!$B$2:$B$23,0),0)=""),HLOOKUP(BT$2+2,FIXTURES!$C$2:$NC$23,MATCH($C107,FIXTURES!$B$2:$B$23,0),0),IF(HLOOKUP(BT$2+1,FIXTURES!$C$2:$NC$23,MATCH($C107,FIXTURES!$B$2:$B$23,0),0)="",HLOOKUP(BT$2,FIXTURES!$C$2:$NC$23,MATCH($C107,FIXTURES!$B$2:$B$23,0),0),HLOOKUP(BT$2+1,FIXTURES!$C$2:$NC$23,MATCH($C107,FIXTURES!$B$2:$B$23,0),0)))),IF(AND(HLOOKUP(BT$2,FIXTURES!$C$2:$NC$23,MATCH($C107,FIXTURES!$B$2:$B$23,0),0)="",HLOOKUP(BT$2+1,FIXTURES!$C$2:$NC$23,MATCH($C107,FIXTURES!$B$2:$B$23,0),0)=""),HLOOKUP(BT$2+2,FIXTURES!$C$2:$NC$23,MATCH($C107,FIXTURES!$B$2:$B$23,0),0),IF(HLOOKUP(BT$2+1,FIXTURES!$C$2:$NC$23,MATCH($C107,FIXTURES!$B$2:$B$23,0),0)="",HLOOKUP(BT$2,FIXTURES!$C$2:$NC$23,MATCH($C107,FIXTURES!$B$2:$B$23,0),0),HLOOKUP(BT$2+1,FIXTURES!$C$2:$NC$23,MATCH($C107,FIXTURES!$B$2:$B$23,0),0))))</f>
        <v/>
      </c>
      <c r="BU107" s="70" t="str">
        <f>IF(BU$1="SAT",IF(AND(HLOOKUP(BU$2,FIXTURES!$C$2:$NC$23,MATCH($C107,FIXTURES!$B$2:$B$23,0),0)="",HLOOKUP(BU$2+1,FIXTURES!$C$2:$NC$23,MATCH($C107,FIXTURES!$B$2:$B$23,0),0)="",HLOOKUP(BU$2+2,FIXTURES!$C$2:$NC$23,MATCH($C107,FIXTURES!$B$2:$B$23,0),0)=""),HLOOKUP(BU$2-1,FIXTURES!$C$2:$NC$23,MATCH($C107,FIXTURES!$B$2:$B$23,0),0),IF(AND(HLOOKUP(BU$2,FIXTURES!$C$2:$NC$23,MATCH($C107,FIXTURES!$B$2:$B$23,0),0)="",HLOOKUP(BU$2+1,FIXTURES!$C$2:$NC$23,MATCH($C107,FIXTURES!$B$2:$B$23,0),0)=""),HLOOKUP(BU$2+2,FIXTURES!$C$2:$NC$23,MATCH($C107,FIXTURES!$B$2:$B$23,0),0),IF(HLOOKUP(BU$2+1,FIXTURES!$C$2:$NC$23,MATCH($C107,FIXTURES!$B$2:$B$23,0),0)="",HLOOKUP(BU$2,FIXTURES!$C$2:$NC$23,MATCH($C107,FIXTURES!$B$2:$B$23,0),0),HLOOKUP(BU$2+1,FIXTURES!$C$2:$NC$23,MATCH($C107,FIXTURES!$B$2:$B$23,0),0)))),IF(AND(HLOOKUP(BU$2,FIXTURES!$C$2:$NC$23,MATCH($C107,FIXTURES!$B$2:$B$23,0),0)="",HLOOKUP(BU$2+1,FIXTURES!$C$2:$NC$23,MATCH($C107,FIXTURES!$B$2:$B$23,0),0)=""),HLOOKUP(BU$2+2,FIXTURES!$C$2:$NC$23,MATCH($C107,FIXTURES!$B$2:$B$23,0),0),IF(HLOOKUP(BU$2+1,FIXTURES!$C$2:$NC$23,MATCH($C107,FIXTURES!$B$2:$B$23,0),0)="",HLOOKUP(BU$2,FIXTURES!$C$2:$NC$23,MATCH($C107,FIXTURES!$B$2:$B$23,0),0),HLOOKUP(BU$2+1,FIXTURES!$C$2:$NC$23,MATCH($C107,FIXTURES!$B$2:$B$23,0),0))))</f>
        <v>BRE</v>
      </c>
      <c r="BV107" s="121" t="s">
        <v>1273</v>
      </c>
      <c r="BW107" s="70" t="str">
        <f>IF(BW$1="SAT",IF(AND(HLOOKUP(BW$2,FIXTURES!$C$2:$NC$23,MATCH($C107,FIXTURES!$B$2:$B$23,0),0)="",HLOOKUP(BW$2+1,FIXTURES!$C$2:$NC$23,MATCH($C107,FIXTURES!$B$2:$B$23,0),0)="",HLOOKUP(BW$2+2,FIXTURES!$C$2:$NC$23,MATCH($C107,FIXTURES!$B$2:$B$23,0),0)=""),HLOOKUP(BW$2-1,FIXTURES!$C$2:$NC$23,MATCH($C107,FIXTURES!$B$2:$B$23,0),0),IF(AND(HLOOKUP(BW$2,FIXTURES!$C$2:$NC$23,MATCH($C107,FIXTURES!$B$2:$B$23,0),0)="",HLOOKUP(BW$2+1,FIXTURES!$C$2:$NC$23,MATCH($C107,FIXTURES!$B$2:$B$23,0),0)=""),HLOOKUP(BW$2+2,FIXTURES!$C$2:$NC$23,MATCH($C107,FIXTURES!$B$2:$B$23,0),0),IF(HLOOKUP(BW$2+1,FIXTURES!$C$2:$NC$23,MATCH($C107,FIXTURES!$B$2:$B$23,0),0)="",HLOOKUP(BW$2,FIXTURES!$C$2:$NC$23,MATCH($C107,FIXTURES!$B$2:$B$23,0),0),HLOOKUP(BW$2+1,FIXTURES!$C$2:$NC$23,MATCH($C107,FIXTURES!$B$2:$B$23,0),0)))),IF(AND(HLOOKUP(BW$2,FIXTURES!$C$2:$NC$23,MATCH($C107,FIXTURES!$B$2:$B$23,0),0)="",HLOOKUP(BW$2+1,FIXTURES!$C$2:$NC$23,MATCH($C107,FIXTURES!$B$2:$B$23,0),0)=""),HLOOKUP(BW$2+2,FIXTURES!$C$2:$NC$23,MATCH($C107,FIXTURES!$B$2:$B$23,0),0),IF(HLOOKUP(BW$2+1,FIXTURES!$C$2:$NC$23,MATCH($C107,FIXTURES!$B$2:$B$23,0),0)="",HLOOKUP(BW$2,FIXTURES!$C$2:$NC$23,MATCH($C107,FIXTURES!$B$2:$B$23,0),0),HLOOKUP(BW$2+1,FIXTURES!$C$2:$NC$23,MATCH($C107,FIXTURES!$B$2:$B$23,0),0))))</f>
        <v>tot</v>
      </c>
      <c r="BX107" s="121" t="s">
        <v>1273</v>
      </c>
      <c r="BY107" s="70" t="str">
        <f>IF(BY$1="SAT",IF(AND(HLOOKUP(BY$2,FIXTURES!$C$2:$NC$23,MATCH($C107,FIXTURES!$B$2:$B$23,0),0)="",HLOOKUP(BY$2+1,FIXTURES!$C$2:$NC$23,MATCH($C107,FIXTURES!$B$2:$B$23,0),0)="",HLOOKUP(BY$2+2,FIXTURES!$C$2:$NC$23,MATCH($C107,FIXTURES!$B$2:$B$23,0),0)=""),HLOOKUP(BY$2-1,FIXTURES!$C$2:$NC$23,MATCH($C107,FIXTURES!$B$2:$B$23,0),0),IF(AND(HLOOKUP(BY$2,FIXTURES!$C$2:$NC$23,MATCH($C107,FIXTURES!$B$2:$B$23,0),0)="",HLOOKUP(BY$2+1,FIXTURES!$C$2:$NC$23,MATCH($C107,FIXTURES!$B$2:$B$23,0),0)=""),HLOOKUP(BY$2+2,FIXTURES!$C$2:$NC$23,MATCH($C107,FIXTURES!$B$2:$B$23,0),0),IF(HLOOKUP(BY$2+1,FIXTURES!$C$2:$NC$23,MATCH($C107,FIXTURES!$B$2:$B$23,0),0)="",HLOOKUP(BY$2,FIXTURES!$C$2:$NC$23,MATCH($C107,FIXTURES!$B$2:$B$23,0),0),HLOOKUP(BY$2+1,FIXTURES!$C$2:$NC$23,MATCH($C107,FIXTURES!$B$2:$B$23,0),0)))),IF(AND(HLOOKUP(BY$2,FIXTURES!$C$2:$NC$23,MATCH($C107,FIXTURES!$B$2:$B$23,0),0)="",HLOOKUP(BY$2+1,FIXTURES!$C$2:$NC$23,MATCH($C107,FIXTURES!$B$2:$B$23,0),0)=""),HLOOKUP(BY$2+2,FIXTURES!$C$2:$NC$23,MATCH($C107,FIXTURES!$B$2:$B$23,0),0),IF(HLOOKUP(BY$2+1,FIXTURES!$C$2:$NC$23,MATCH($C107,FIXTURES!$B$2:$B$23,0),0)="",HLOOKUP(BY$2,FIXTURES!$C$2:$NC$23,MATCH($C107,FIXTURES!$B$2:$B$23,0),0),HLOOKUP(BY$2+1,FIXTURES!$C$2:$NC$23,MATCH($C107,FIXTURES!$B$2:$B$23,0),0))))</f>
        <v>che</v>
      </c>
      <c r="BZ107" s="121" t="s">
        <v>1273</v>
      </c>
      <c r="CA107" s="70" t="str">
        <f>IF(CA$1="SAT",IF(AND(HLOOKUP(CA$2,FIXTURES!$C$2:$NC$23,MATCH($C107,FIXTURES!$B$2:$B$23,0),0)="",HLOOKUP(CA$2+1,FIXTURES!$C$2:$NC$23,MATCH($C107,FIXTURES!$B$2:$B$23,0),0)="",HLOOKUP(CA$2+2,FIXTURES!$C$2:$NC$23,MATCH($C107,FIXTURES!$B$2:$B$23,0),0)=""),HLOOKUP(CA$2-1,FIXTURES!$C$2:$NC$23,MATCH($C107,FIXTURES!$B$2:$B$23,0),0),IF(AND(HLOOKUP(CA$2,FIXTURES!$C$2:$NC$23,MATCH($C107,FIXTURES!$B$2:$B$23,0),0)="",HLOOKUP(CA$2+1,FIXTURES!$C$2:$NC$23,MATCH($C107,FIXTURES!$B$2:$B$23,0),0)=""),HLOOKUP(CA$2+2,FIXTURES!$C$2:$NC$23,MATCH($C107,FIXTURES!$B$2:$B$23,0),0),IF(HLOOKUP(CA$2+1,FIXTURES!$C$2:$NC$23,MATCH($C107,FIXTURES!$B$2:$B$23,0),0)="",HLOOKUP(CA$2,FIXTURES!$C$2:$NC$23,MATCH($C107,FIXTURES!$B$2:$B$23,0),0),HLOOKUP(CA$2+1,FIXTURES!$C$2:$NC$23,MATCH($C107,FIXTURES!$B$2:$B$23,0),0)))),IF(AND(HLOOKUP(CA$2,FIXTURES!$C$2:$NC$23,MATCH($C107,FIXTURES!$B$2:$B$23,0),0)="",HLOOKUP(CA$2+1,FIXTURES!$C$2:$NC$23,MATCH($C107,FIXTURES!$B$2:$B$23,0),0)=""),HLOOKUP(CA$2+2,FIXTURES!$C$2:$NC$23,MATCH($C107,FIXTURES!$B$2:$B$23,0),0),IF(HLOOKUP(CA$2+1,FIXTURES!$C$2:$NC$23,MATCH($C107,FIXTURES!$B$2:$B$23,0),0)="",HLOOKUP(CA$2,FIXTURES!$C$2:$NC$23,MATCH($C107,FIXTURES!$B$2:$B$23,0),0),HLOOKUP(CA$2+1,FIXTURES!$C$2:$NC$23,MATCH($C107,FIXTURES!$B$2:$B$23,0),0))))</f>
        <v>Manchester Utd</v>
      </c>
      <c r="CB107" s="70" t="str">
        <f>IF(CB$1="SAT",IF(AND(HLOOKUP(CB$2,FIXTURES!$C$2:$NC$23,MATCH($C107,FIXTURES!$B$2:$B$23,0),0)="",HLOOKUP(CB$2+1,FIXTURES!$C$2:$NC$23,MATCH($C107,FIXTURES!$B$2:$B$23,0),0)="",HLOOKUP(CB$2+2,FIXTURES!$C$2:$NC$23,MATCH($C107,FIXTURES!$B$2:$B$23,0),0)=""),HLOOKUP(CB$2-1,FIXTURES!$C$2:$NC$23,MATCH($C107,FIXTURES!$B$2:$B$23,0),0),IF(AND(HLOOKUP(CB$2,FIXTURES!$C$2:$NC$23,MATCH($C107,FIXTURES!$B$2:$B$23,0),0)="",HLOOKUP(CB$2+1,FIXTURES!$C$2:$NC$23,MATCH($C107,FIXTURES!$B$2:$B$23,0),0)=""),HLOOKUP(CB$2+2,FIXTURES!$C$2:$NC$23,MATCH($C107,FIXTURES!$B$2:$B$23,0),0),IF(HLOOKUP(CB$2+1,FIXTURES!$C$2:$NC$23,MATCH($C107,FIXTURES!$B$2:$B$23,0),0)="",HLOOKUP(CB$2,FIXTURES!$C$2:$NC$23,MATCH($C107,FIXTURES!$B$2:$B$23,0),0),HLOOKUP(CB$2+1,FIXTURES!$C$2:$NC$23,MATCH($C107,FIXTURES!$B$2:$B$23,0),0)))),IF(AND(HLOOKUP(CB$2,FIXTURES!$C$2:$NC$23,MATCH($C107,FIXTURES!$B$2:$B$23,0),0)="",HLOOKUP(CB$2+1,FIXTURES!$C$2:$NC$23,MATCH($C107,FIXTURES!$B$2:$B$23,0),0)=""),HLOOKUP(CB$2+2,FIXTURES!$C$2:$NC$23,MATCH($C107,FIXTURES!$B$2:$B$23,0),0),IF(HLOOKUP(CB$2+1,FIXTURES!$C$2:$NC$23,MATCH($C107,FIXTURES!$B$2:$B$23,0),0)="",HLOOKUP(CB$2,FIXTURES!$C$2:$NC$23,MATCH($C107,FIXTURES!$B$2:$B$23,0),0),HLOOKUP(CB$2+1,FIXTURES!$C$2:$NC$23,MATCH($C107,FIXTURES!$B$2:$B$23,0),0))))</f>
        <v>nfo</v>
      </c>
      <c r="CC107" s="70" t="str">
        <f>IF(CC$1="SAT",IF(AND(HLOOKUP(CC$2,FIXTURES!$C$2:$NC$23,MATCH($C107,FIXTURES!$B$2:$B$23,0),0)="",HLOOKUP(CC$2+1,FIXTURES!$C$2:$NC$23,MATCH($C107,FIXTURES!$B$2:$B$23,0),0)="",HLOOKUP(CC$2+2,FIXTURES!$C$2:$NC$23,MATCH($C107,FIXTURES!$B$2:$B$23,0),0)=""),HLOOKUP(CC$2-1,FIXTURES!$C$2:$NC$23,MATCH($C107,FIXTURES!$B$2:$B$23,0),0),IF(AND(HLOOKUP(CC$2,FIXTURES!$C$2:$NC$23,MATCH($C107,FIXTURES!$B$2:$B$23,0),0)="",HLOOKUP(CC$2+1,FIXTURES!$C$2:$NC$23,MATCH($C107,FIXTURES!$B$2:$B$23,0),0)=""),HLOOKUP(CC$2+2,FIXTURES!$C$2:$NC$23,MATCH($C107,FIXTURES!$B$2:$B$23,0),0),IF(HLOOKUP(CC$2+1,FIXTURES!$C$2:$NC$23,MATCH($C107,FIXTURES!$B$2:$B$23,0),0)="",HLOOKUP(CC$2,FIXTURES!$C$2:$NC$23,MATCH($C107,FIXTURES!$B$2:$B$23,0),0),HLOOKUP(CC$2+1,FIXTURES!$C$2:$NC$23,MATCH($C107,FIXTURES!$B$2:$B$23,0),0)))),IF(AND(HLOOKUP(CC$2,FIXTURES!$C$2:$NC$23,MATCH($C107,FIXTURES!$B$2:$B$23,0),0)="",HLOOKUP(CC$2+1,FIXTURES!$C$2:$NC$23,MATCH($C107,FIXTURES!$B$2:$B$23,0),0)=""),HLOOKUP(CC$2+2,FIXTURES!$C$2:$NC$23,MATCH($C107,FIXTURES!$B$2:$B$23,0),0),IF(HLOOKUP(CC$2+1,FIXTURES!$C$2:$NC$23,MATCH($C107,FIXTURES!$B$2:$B$23,0),0)="",HLOOKUP(CC$2,FIXTURES!$C$2:$NC$23,MATCH($C107,FIXTURES!$B$2:$B$23,0),0),HLOOKUP(CC$2+1,FIXTURES!$C$2:$NC$23,MATCH($C107,FIXTURES!$B$2:$B$23,0),0))))</f>
        <v>WOL</v>
      </c>
      <c r="CD107" s="121" t="s">
        <v>1273</v>
      </c>
      <c r="CE107" s="70" t="str">
        <f>IF(CE$1="SAT",IF(AND(HLOOKUP(CE$2,FIXTURES!$C$2:$NC$23,MATCH($C107,FIXTURES!$B$2:$B$23,0),0)="",HLOOKUP(CE$2+1,FIXTURES!$C$2:$NC$23,MATCH($C107,FIXTURES!$B$2:$B$23,0),0)="",HLOOKUP(CE$2+2,FIXTURES!$C$2:$NC$23,MATCH($C107,FIXTURES!$B$2:$B$23,0),0)=""),HLOOKUP(CE$2-1,FIXTURES!$C$2:$NC$23,MATCH($C107,FIXTURES!$B$2:$B$23,0),0),IF(AND(HLOOKUP(CE$2,FIXTURES!$C$2:$NC$23,MATCH($C107,FIXTURES!$B$2:$B$23,0),0)="",HLOOKUP(CE$2+1,FIXTURES!$C$2:$NC$23,MATCH($C107,FIXTURES!$B$2:$B$23,0),0)=""),HLOOKUP(CE$2+2,FIXTURES!$C$2:$NC$23,MATCH($C107,FIXTURES!$B$2:$B$23,0),0),IF(HLOOKUP(CE$2+1,FIXTURES!$C$2:$NC$23,MATCH($C107,FIXTURES!$B$2:$B$23,0),0)="",HLOOKUP(CE$2,FIXTURES!$C$2:$NC$23,MATCH($C107,FIXTURES!$B$2:$B$23,0),0),HLOOKUP(CE$2+1,FIXTURES!$C$2:$NC$23,MATCH($C107,FIXTURES!$B$2:$B$23,0),0)))),IF(AND(HLOOKUP(CE$2,FIXTURES!$C$2:$NC$23,MATCH($C107,FIXTURES!$B$2:$B$23,0),0)="",HLOOKUP(CE$2+1,FIXTURES!$C$2:$NC$23,MATCH($C107,FIXTURES!$B$2:$B$23,0),0)=""),HLOOKUP(CE$2+2,FIXTURES!$C$2:$NC$23,MATCH($C107,FIXTURES!$B$2:$B$23,0),0),IF(HLOOKUP(CE$2+1,FIXTURES!$C$2:$NC$23,MATCH($C107,FIXTURES!$B$2:$B$23,0),0)="",HLOOKUP(CE$2,FIXTURES!$C$2:$NC$23,MATCH($C107,FIXTURES!$B$2:$B$23,0),0),HLOOKUP(CE$2+1,FIXTURES!$C$2:$NC$23,MATCH($C107,FIXTURES!$B$2:$B$23,0),0))))</f>
        <v>EVE</v>
      </c>
      <c r="CF107" s="121" t="s">
        <v>1273</v>
      </c>
      <c r="CG107" s="70" t="str">
        <f>IF(CG$1="SAT",IF(AND(HLOOKUP(CG$2,FIXTURES!$C$2:$NC$23,MATCH($C107,FIXTURES!$B$2:$B$23,0),0)="",HLOOKUP(CG$2+1,FIXTURES!$C$2:$NC$23,MATCH($C107,FIXTURES!$B$2:$B$23,0),0)="",HLOOKUP(CG$2+2,FIXTURES!$C$2:$NC$23,MATCH($C107,FIXTURES!$B$2:$B$23,0),0)=""),HLOOKUP(CG$2-1,FIXTURES!$C$2:$NC$23,MATCH($C107,FIXTURES!$B$2:$B$23,0),0),IF(AND(HLOOKUP(CG$2,FIXTURES!$C$2:$NC$23,MATCH($C107,FIXTURES!$B$2:$B$23,0),0)="",HLOOKUP(CG$2+1,FIXTURES!$C$2:$NC$23,MATCH($C107,FIXTURES!$B$2:$B$23,0),0)=""),HLOOKUP(CG$2+2,FIXTURES!$C$2:$NC$23,MATCH($C107,FIXTURES!$B$2:$B$23,0),0),IF(HLOOKUP(CG$2+1,FIXTURES!$C$2:$NC$23,MATCH($C107,FIXTURES!$B$2:$B$23,0),0)="",HLOOKUP(CG$2,FIXTURES!$C$2:$NC$23,MATCH($C107,FIXTURES!$B$2:$B$23,0),0),HLOOKUP(CG$2+1,FIXTURES!$C$2:$NC$23,MATCH($C107,FIXTURES!$B$2:$B$23,0),0)))),IF(AND(HLOOKUP(CG$2,FIXTURES!$C$2:$NC$23,MATCH($C107,FIXTURES!$B$2:$B$23,0),0)="",HLOOKUP(CG$2+1,FIXTURES!$C$2:$NC$23,MATCH($C107,FIXTURES!$B$2:$B$23,0),0)=""),HLOOKUP(CG$2+2,FIXTURES!$C$2:$NC$23,MATCH($C107,FIXTURES!$B$2:$B$23,0),0),IF(HLOOKUP(CG$2+1,FIXTURES!$C$2:$NC$23,MATCH($C107,FIXTURES!$B$2:$B$23,0),0)="",HLOOKUP(CG$2,FIXTURES!$C$2:$NC$23,MATCH($C107,FIXTURES!$B$2:$B$23,0),0),HLOOKUP(CG$2+1,FIXTURES!$C$2:$NC$23,MATCH($C107,FIXTURES!$B$2:$B$23,0),0))))</f>
        <v>ars</v>
      </c>
      <c r="CH107" s="121" t="s">
        <v>1273</v>
      </c>
      <c r="CI107" s="70" t="str">
        <f>IF(CI$1="SAT",IF(AND(HLOOKUP(CI$2,FIXTURES!$C$2:$NC$23,MATCH($C107,FIXTURES!$B$2:$B$23,0),0)="",HLOOKUP(CI$2+1,FIXTURES!$C$2:$NC$23,MATCH($C107,FIXTURES!$B$2:$B$23,0),0)="",HLOOKUP(CI$2+2,FIXTURES!$C$2:$NC$23,MATCH($C107,FIXTURES!$B$2:$B$23,0),0)=""),HLOOKUP(CI$2-1,FIXTURES!$C$2:$NC$23,MATCH($C107,FIXTURES!$B$2:$B$23,0),0),IF(AND(HLOOKUP(CI$2,FIXTURES!$C$2:$NC$23,MATCH($C107,FIXTURES!$B$2:$B$23,0),0)="",HLOOKUP(CI$2+1,FIXTURES!$C$2:$NC$23,MATCH($C107,FIXTURES!$B$2:$B$23,0),0)=""),HLOOKUP(CI$2+2,FIXTURES!$C$2:$NC$23,MATCH($C107,FIXTURES!$B$2:$B$23,0),0),IF(HLOOKUP(CI$2+1,FIXTURES!$C$2:$NC$23,MATCH($C107,FIXTURES!$B$2:$B$23,0),0)="",HLOOKUP(CI$2,FIXTURES!$C$2:$NC$23,MATCH($C107,FIXTURES!$B$2:$B$23,0),0),HLOOKUP(CI$2+1,FIXTURES!$C$2:$NC$23,MATCH($C107,FIXTURES!$B$2:$B$23,0),0)))),IF(AND(HLOOKUP(CI$2,FIXTURES!$C$2:$NC$23,MATCH($C107,FIXTURES!$B$2:$B$23,0),0)="",HLOOKUP(CI$2+1,FIXTURES!$C$2:$NC$23,MATCH($C107,FIXTURES!$B$2:$B$23,0),0)=""),HLOOKUP(CI$2+2,FIXTURES!$C$2:$NC$23,MATCH($C107,FIXTURES!$B$2:$B$23,0),0),IF(HLOOKUP(CI$2+1,FIXTURES!$C$2:$NC$23,MATCH($C107,FIXTURES!$B$2:$B$23,0),0)="",HLOOKUP(CI$2,FIXTURES!$C$2:$NC$23,MATCH($C107,FIXTURES!$B$2:$B$23,0),0),HLOOKUP(CI$2+1,FIXTURES!$C$2:$NC$23,MATCH($C107,FIXTURES!$B$2:$B$23,0),0))))</f>
        <v>SOU</v>
      </c>
      <c r="CJ107" s="121" t="s">
        <v>1273</v>
      </c>
      <c r="CK107" s="70" t="str">
        <f>IF(CK$1="SAT",IF(AND(HLOOKUP(CK$2,FIXTURES!$C$2:$NC$23,MATCH($C107,FIXTURES!$B$2:$B$23,0),0)="",HLOOKUP(CK$2+1,FIXTURES!$C$2:$NC$23,MATCH($C107,FIXTURES!$B$2:$B$23,0),0)="",HLOOKUP(CK$2+2,FIXTURES!$C$2:$NC$23,MATCH($C107,FIXTURES!$B$2:$B$23,0),0)=""),HLOOKUP(CK$2-1,FIXTURES!$C$2:$NC$23,MATCH($C107,FIXTURES!$B$2:$B$23,0),0),IF(AND(HLOOKUP(CK$2,FIXTURES!$C$2:$NC$23,MATCH($C107,FIXTURES!$B$2:$B$23,0),0)="",HLOOKUP(CK$2+1,FIXTURES!$C$2:$NC$23,MATCH($C107,FIXTURES!$B$2:$B$23,0),0)=""),HLOOKUP(CK$2+2,FIXTURES!$C$2:$NC$23,MATCH($C107,FIXTURES!$B$2:$B$23,0),0),IF(HLOOKUP(CK$2+1,FIXTURES!$C$2:$NC$23,MATCH($C107,FIXTURES!$B$2:$B$23,0),0)="",HLOOKUP(CK$2,FIXTURES!$C$2:$NC$23,MATCH($C107,FIXTURES!$B$2:$B$23,0),0),HLOOKUP(CK$2+1,FIXTURES!$C$2:$NC$23,MATCH($C107,FIXTURES!$B$2:$B$23,0),0)))),IF(AND(HLOOKUP(CK$2,FIXTURES!$C$2:$NC$23,MATCH($C107,FIXTURES!$B$2:$B$23,0),0)="",HLOOKUP(CK$2+1,FIXTURES!$C$2:$NC$23,MATCH($C107,FIXTURES!$B$2:$B$23,0),0)=""),HLOOKUP(CK$2+2,FIXTURES!$C$2:$NC$23,MATCH($C107,FIXTURES!$B$2:$B$23,0),0),IF(HLOOKUP(CK$2+1,FIXTURES!$C$2:$NC$23,MATCH($C107,FIXTURES!$B$2:$B$23,0),0)="",HLOOKUP(CK$2,FIXTURES!$C$2:$NC$23,MATCH($C107,FIXTURES!$B$2:$B$23,0),0),HLOOKUP(CK$2+1,FIXTURES!$C$2:$NC$23,MATCH($C107,FIXTURES!$B$2:$B$23,0),0))))</f>
        <v>avl</v>
      </c>
      <c r="CL107" s="70" t="str">
        <f>IF(CL$1="SAT",IF(AND(HLOOKUP(CL$2,FIXTURES!$C$2:$NC$23,MATCH($C107,FIXTURES!$B$2:$B$23,0),0)="",HLOOKUP(CL$2+1,FIXTURES!$C$2:$NC$23,MATCH($C107,FIXTURES!$B$2:$B$23,0),0)="",HLOOKUP(CL$2+2,FIXTURES!$C$2:$NC$23,MATCH($C107,FIXTURES!$B$2:$B$23,0),0)=""),HLOOKUP(CL$2-1,FIXTURES!$C$2:$NC$23,MATCH($C107,FIXTURES!$B$2:$B$23,0),0),IF(AND(HLOOKUP(CL$2,FIXTURES!$C$2:$NC$23,MATCH($C107,FIXTURES!$B$2:$B$23,0),0)="",HLOOKUP(CL$2+1,FIXTURES!$C$2:$NC$23,MATCH($C107,FIXTURES!$B$2:$B$23,0),0)=""),HLOOKUP(CL$2+2,FIXTURES!$C$2:$NC$23,MATCH($C107,FIXTURES!$B$2:$B$23,0),0),IF(HLOOKUP(CL$2+1,FIXTURES!$C$2:$NC$23,MATCH($C107,FIXTURES!$B$2:$B$23,0),0)="",HLOOKUP(CL$2,FIXTURES!$C$2:$NC$23,MATCH($C107,FIXTURES!$B$2:$B$23,0),0),HLOOKUP(CL$2+1,FIXTURES!$C$2:$NC$23,MATCH($C107,FIXTURES!$B$2:$B$23,0),0)))),IF(AND(HLOOKUP(CL$2,FIXTURES!$C$2:$NC$23,MATCH($C107,FIXTURES!$B$2:$B$23,0),0)="",HLOOKUP(CL$2+1,FIXTURES!$C$2:$NC$23,MATCH($C107,FIXTURES!$B$2:$B$23,0),0)=""),HLOOKUP(CL$2+2,FIXTURES!$C$2:$NC$23,MATCH($C107,FIXTURES!$B$2:$B$23,0),0),IF(HLOOKUP(CL$2+1,FIXTURES!$C$2:$NC$23,MATCH($C107,FIXTURES!$B$2:$B$23,0),0)="",HLOOKUP(CL$2,FIXTURES!$C$2:$NC$23,MATCH($C107,FIXTURES!$B$2:$B$23,0),0),HLOOKUP(CL$2+1,FIXTURES!$C$2:$NC$23,MATCH($C107,FIXTURES!$B$2:$B$23,0),0))))</f>
        <v/>
      </c>
      <c r="CM107" s="70" t="str">
        <f>IF(CM$1="SAT",IF(AND(HLOOKUP(CM$2,FIXTURES!$C$2:$NC$23,MATCH($C107,FIXTURES!$B$2:$B$23,0),0)="",HLOOKUP(CM$2+1,FIXTURES!$C$2:$NC$23,MATCH($C107,FIXTURES!$B$2:$B$23,0),0)="",HLOOKUP(CM$2+2,FIXTURES!$C$2:$NC$23,MATCH($C107,FIXTURES!$B$2:$B$23,0),0)=""),HLOOKUP(CM$2-1,FIXTURES!$C$2:$NC$23,MATCH($C107,FIXTURES!$B$2:$B$23,0),0),IF(AND(HLOOKUP(CM$2,FIXTURES!$C$2:$NC$23,MATCH($C107,FIXTURES!$B$2:$B$23,0),0)="",HLOOKUP(CM$2+1,FIXTURES!$C$2:$NC$23,MATCH($C107,FIXTURES!$B$2:$B$23,0),0)=""),HLOOKUP(CM$2+2,FIXTURES!$C$2:$NC$23,MATCH($C107,FIXTURES!$B$2:$B$23,0),0),IF(HLOOKUP(CM$2+1,FIXTURES!$C$2:$NC$23,MATCH($C107,FIXTURES!$B$2:$B$23,0),0)="",HLOOKUP(CM$2,FIXTURES!$C$2:$NC$23,MATCH($C107,FIXTURES!$B$2:$B$23,0),0),HLOOKUP(CM$2+1,FIXTURES!$C$2:$NC$23,MATCH($C107,FIXTURES!$B$2:$B$23,0),0)))),IF(AND(HLOOKUP(CM$2,FIXTURES!$C$2:$NC$23,MATCH($C107,FIXTURES!$B$2:$B$23,0),0)="",HLOOKUP(CM$2+1,FIXTURES!$C$2:$NC$23,MATCH($C107,FIXTURES!$B$2:$B$23,0),0)=""),HLOOKUP(CM$2+2,FIXTURES!$C$2:$NC$23,MATCH($C107,FIXTURES!$B$2:$B$23,0),0),IF(HLOOKUP(CM$2+1,FIXTURES!$C$2:$NC$23,MATCH($C107,FIXTURES!$B$2:$B$23,0),0)="",HLOOKUP(CM$2,FIXTURES!$C$2:$NC$23,MATCH($C107,FIXTURES!$B$2:$B$23,0),0),HLOOKUP(CM$2+1,FIXTURES!$C$2:$NC$23,MATCH($C107,FIXTURES!$B$2:$B$23,0),0))))</f>
        <v/>
      </c>
      <c r="CN107" s="70" t="str">
        <f>IF(CN$1="SAT",IF(AND(HLOOKUP(CN$2,FIXTURES!$C$2:$NC$23,MATCH($C107,FIXTURES!$B$2:$B$23,0),0)="",HLOOKUP(CN$2+1,FIXTURES!$C$2:$NC$23,MATCH($C107,FIXTURES!$B$2:$B$23,0),0)="",HLOOKUP(CN$2+2,FIXTURES!$C$2:$NC$23,MATCH($C107,FIXTURES!$B$2:$B$23,0),0)=""),HLOOKUP(CN$2-1,FIXTURES!$C$2:$NC$23,MATCH($C107,FIXTURES!$B$2:$B$23,0),0),IF(AND(HLOOKUP(CN$2,FIXTURES!$C$2:$NC$23,MATCH($C107,FIXTURES!$B$2:$B$23,0),0)="",HLOOKUP(CN$2+1,FIXTURES!$C$2:$NC$23,MATCH($C107,FIXTURES!$B$2:$B$23,0),0)=""),HLOOKUP(CN$2+2,FIXTURES!$C$2:$NC$23,MATCH($C107,FIXTURES!$B$2:$B$23,0),0),IF(HLOOKUP(CN$2+1,FIXTURES!$C$2:$NC$23,MATCH($C107,FIXTURES!$B$2:$B$23,0),0)="",HLOOKUP(CN$2,FIXTURES!$C$2:$NC$23,MATCH($C107,FIXTURES!$B$2:$B$23,0),0),HLOOKUP(CN$2+1,FIXTURES!$C$2:$NC$23,MATCH($C107,FIXTURES!$B$2:$B$23,0),0)))),IF(AND(HLOOKUP(CN$2,FIXTURES!$C$2:$NC$23,MATCH($C107,FIXTURES!$B$2:$B$23,0),0)="",HLOOKUP(CN$2+1,FIXTURES!$C$2:$NC$23,MATCH($C107,FIXTURES!$B$2:$B$23,0),0)=""),HLOOKUP(CN$2+2,FIXTURES!$C$2:$NC$23,MATCH($C107,FIXTURES!$B$2:$B$23,0),0),IF(HLOOKUP(CN$2+1,FIXTURES!$C$2:$NC$23,MATCH($C107,FIXTURES!$B$2:$B$23,0),0)="",HLOOKUP(CN$2,FIXTURES!$C$2:$NC$23,MATCH($C107,FIXTURES!$B$2:$B$23,0),0),HLOOKUP(CN$2+1,FIXTURES!$C$2:$NC$23,MATCH($C107,FIXTURES!$B$2:$B$23,0),0))))</f>
        <v/>
      </c>
      <c r="CO107" s="70" t="str">
        <f>IF(CO$1="SAT",IF(AND(HLOOKUP(CO$2,FIXTURES!$C$2:$NC$23,MATCH($C107,FIXTURES!$B$2:$B$23,0),0)="",HLOOKUP(CO$2+1,FIXTURES!$C$2:$NC$23,MATCH($C107,FIXTURES!$B$2:$B$23,0),0)="",HLOOKUP(CO$2+2,FIXTURES!$C$2:$NC$23,MATCH($C107,FIXTURES!$B$2:$B$23,0),0)=""),HLOOKUP(CO$2-1,FIXTURES!$C$2:$NC$23,MATCH($C107,FIXTURES!$B$2:$B$23,0),0),IF(AND(HLOOKUP(CO$2,FIXTURES!$C$2:$NC$23,MATCH($C107,FIXTURES!$B$2:$B$23,0),0)="",HLOOKUP(CO$2+1,FIXTURES!$C$2:$NC$23,MATCH($C107,FIXTURES!$B$2:$B$23,0),0)=""),HLOOKUP(CO$2+2,FIXTURES!$C$2:$NC$23,MATCH($C107,FIXTURES!$B$2:$B$23,0),0),IF(HLOOKUP(CO$2+1,FIXTURES!$C$2:$NC$23,MATCH($C107,FIXTURES!$B$2:$B$23,0),0)="",HLOOKUP(CO$2,FIXTURES!$C$2:$NC$23,MATCH($C107,FIXTURES!$B$2:$B$23,0),0),HLOOKUP(CO$2+1,FIXTURES!$C$2:$NC$23,MATCH($C107,FIXTURES!$B$2:$B$23,0),0)))),IF(AND(HLOOKUP(CO$2,FIXTURES!$C$2:$NC$23,MATCH($C107,FIXTURES!$B$2:$B$23,0),0)="",HLOOKUP(CO$2+1,FIXTURES!$C$2:$NC$23,MATCH($C107,FIXTURES!$B$2:$B$23,0),0)=""),HLOOKUP(CO$2+2,FIXTURES!$C$2:$NC$23,MATCH($C107,FIXTURES!$B$2:$B$23,0),0),IF(HLOOKUP(CO$2+1,FIXTURES!$C$2:$NC$23,MATCH($C107,FIXTURES!$B$2:$B$23,0),0)="",HLOOKUP(CO$2,FIXTURES!$C$2:$NC$23,MATCH($C107,FIXTURES!$B$2:$B$23,0),0),HLOOKUP(CO$2+1,FIXTURES!$C$2:$NC$23,MATCH($C107,FIXTURES!$B$2:$B$23,0),0))))</f>
        <v/>
      </c>
      <c r="CP107" s="70" t="str">
        <f>IF(CP$1="SAT",IF(AND(HLOOKUP(CP$2,FIXTURES!$C$2:$NC$23,MATCH($C107,FIXTURES!$B$2:$B$23,0),0)="",HLOOKUP(CP$2+1,FIXTURES!$C$2:$NC$23,MATCH($C107,FIXTURES!$B$2:$B$23,0),0)="",HLOOKUP(CP$2+2,FIXTURES!$C$2:$NC$23,MATCH($C107,FIXTURES!$B$2:$B$23,0),0)=""),HLOOKUP(CP$2-1,FIXTURES!$C$2:$NC$23,MATCH($C107,FIXTURES!$B$2:$B$23,0),0),IF(AND(HLOOKUP(CP$2,FIXTURES!$C$2:$NC$23,MATCH($C107,FIXTURES!$B$2:$B$23,0),0)="",HLOOKUP(CP$2+1,FIXTURES!$C$2:$NC$23,MATCH($C107,FIXTURES!$B$2:$B$23,0),0)=""),HLOOKUP(CP$2+2,FIXTURES!$C$2:$NC$23,MATCH($C107,FIXTURES!$B$2:$B$23,0),0),IF(HLOOKUP(CP$2+1,FIXTURES!$C$2:$NC$23,MATCH($C107,FIXTURES!$B$2:$B$23,0),0)="",HLOOKUP(CP$2,FIXTURES!$C$2:$NC$23,MATCH($C107,FIXTURES!$B$2:$B$23,0),0),HLOOKUP(CP$2+1,FIXTURES!$C$2:$NC$23,MATCH($C107,FIXTURES!$B$2:$B$23,0),0)))),IF(AND(HLOOKUP(CP$2,FIXTURES!$C$2:$NC$23,MATCH($C107,FIXTURES!$B$2:$B$23,0),0)="",HLOOKUP(CP$2+1,FIXTURES!$C$2:$NC$23,MATCH($C107,FIXTURES!$B$2:$B$23,0),0)=""),HLOOKUP(CP$2+2,FIXTURES!$C$2:$NC$23,MATCH($C107,FIXTURES!$B$2:$B$23,0),0),IF(HLOOKUP(CP$2+1,FIXTURES!$C$2:$NC$23,MATCH($C107,FIXTURES!$B$2:$B$23,0),0)="",HLOOKUP(CP$2,FIXTURES!$C$2:$NC$23,MATCH($C107,FIXTURES!$B$2:$B$23,0),0),HLOOKUP(CP$2+1,FIXTURES!$C$2:$NC$23,MATCH($C107,FIXTURES!$B$2:$B$23,0),0))))</f>
        <v/>
      </c>
      <c r="CQ107" s="70" t="str">
        <f>IF(CQ$1="SAT",IF(AND(HLOOKUP(CQ$2,FIXTURES!$C$2:$NC$23,MATCH($C107,FIXTURES!$B$2:$B$23,0),0)="",HLOOKUP(CQ$2+1,FIXTURES!$C$2:$NC$23,MATCH($C107,FIXTURES!$B$2:$B$23,0),0)="",HLOOKUP(CQ$2+2,FIXTURES!$C$2:$NC$23,MATCH($C107,FIXTURES!$B$2:$B$23,0),0)=""),HLOOKUP(CQ$2-1,FIXTURES!$C$2:$NC$23,MATCH($C107,FIXTURES!$B$2:$B$23,0),0),IF(AND(HLOOKUP(CQ$2,FIXTURES!$C$2:$NC$23,MATCH($C107,FIXTURES!$B$2:$B$23,0),0)="",HLOOKUP(CQ$2+1,FIXTURES!$C$2:$NC$23,MATCH($C107,FIXTURES!$B$2:$B$23,0),0)=""),HLOOKUP(CQ$2+2,FIXTURES!$C$2:$NC$23,MATCH($C107,FIXTURES!$B$2:$B$23,0),0),IF(HLOOKUP(CQ$2+1,FIXTURES!$C$2:$NC$23,MATCH($C107,FIXTURES!$B$2:$B$23,0),0)="",HLOOKUP(CQ$2,FIXTURES!$C$2:$NC$23,MATCH($C107,FIXTURES!$B$2:$B$23,0),0),HLOOKUP(CQ$2+1,FIXTURES!$C$2:$NC$23,MATCH($C107,FIXTURES!$B$2:$B$23,0),0)))),IF(AND(HLOOKUP(CQ$2,FIXTURES!$C$2:$NC$23,MATCH($C107,FIXTURES!$B$2:$B$23,0),0)="",HLOOKUP(CQ$2+1,FIXTURES!$C$2:$NC$23,MATCH($C107,FIXTURES!$B$2:$B$23,0),0)=""),HLOOKUP(CQ$2+2,FIXTURES!$C$2:$NC$23,MATCH($C107,FIXTURES!$B$2:$B$23,0),0),IF(HLOOKUP(CQ$2+1,FIXTURES!$C$2:$NC$23,MATCH($C107,FIXTURES!$B$2:$B$23,0),0)="",HLOOKUP(CQ$2,FIXTURES!$C$2:$NC$23,MATCH($C107,FIXTURES!$B$2:$B$23,0),0),HLOOKUP(CQ$2+1,FIXTURES!$C$2:$NC$23,MATCH($C107,FIXTURES!$B$2:$B$23,0),0))))</f>
        <v/>
      </c>
      <c r="CR107" s="70" t="str">
        <f>IF(CR$1="SAT",IF(AND(HLOOKUP(CR$2,FIXTURES!$C$2:$NC$23,MATCH($C107,FIXTURES!$B$2:$B$23,0),0)="",HLOOKUP(CR$2+1,FIXTURES!$C$2:$NC$23,MATCH($C107,FIXTURES!$B$2:$B$23,0),0)="",HLOOKUP(CR$2+2,FIXTURES!$C$2:$NC$23,MATCH($C107,FIXTURES!$B$2:$B$23,0),0)=""),HLOOKUP(CR$2-1,FIXTURES!$C$2:$NC$23,MATCH($C107,FIXTURES!$B$2:$B$23,0),0),IF(AND(HLOOKUP(CR$2,FIXTURES!$C$2:$NC$23,MATCH($C107,FIXTURES!$B$2:$B$23,0),0)="",HLOOKUP(CR$2+1,FIXTURES!$C$2:$NC$23,MATCH($C107,FIXTURES!$B$2:$B$23,0),0)=""),HLOOKUP(CR$2+2,FIXTURES!$C$2:$NC$23,MATCH($C107,FIXTURES!$B$2:$B$23,0),0),IF(HLOOKUP(CR$2+1,FIXTURES!$C$2:$NC$23,MATCH($C107,FIXTURES!$B$2:$B$23,0),0)="",HLOOKUP(CR$2,FIXTURES!$C$2:$NC$23,MATCH($C107,FIXTURES!$B$2:$B$23,0),0),HLOOKUP(CR$2+1,FIXTURES!$C$2:$NC$23,MATCH($C107,FIXTURES!$B$2:$B$23,0),0)))),IF(AND(HLOOKUP(CR$2,FIXTURES!$C$2:$NC$23,MATCH($C107,FIXTURES!$B$2:$B$23,0),0)="",HLOOKUP(CR$2+1,FIXTURES!$C$2:$NC$23,MATCH($C107,FIXTURES!$B$2:$B$23,0),0)=""),HLOOKUP(CR$2+2,FIXTURES!$C$2:$NC$23,MATCH($C107,FIXTURES!$B$2:$B$23,0),0),IF(HLOOKUP(CR$2+1,FIXTURES!$C$2:$NC$23,MATCH($C107,FIXTURES!$B$2:$B$23,0),0)="",HLOOKUP(CR$2,FIXTURES!$C$2:$NC$23,MATCH($C107,FIXTURES!$B$2:$B$23,0),0),HLOOKUP(CR$2+1,FIXTURES!$C$2:$NC$23,MATCH($C107,FIXTURES!$B$2:$B$23,0),0))))</f>
        <v/>
      </c>
      <c r="CS107" s="70" t="str">
        <f>IF(CS$1="SAT",IF(AND(HLOOKUP(CS$2,FIXTURES!$C$2:$NC$23,MATCH($C107,FIXTURES!$B$2:$B$23,0),0)="",HLOOKUP(CS$2+1,FIXTURES!$C$2:$NC$23,MATCH($C107,FIXTURES!$B$2:$B$23,0),0)="",HLOOKUP(CS$2+2,FIXTURES!$C$2:$NC$23,MATCH($C107,FIXTURES!$B$2:$B$23,0),0)=""),HLOOKUP(CS$2-1,FIXTURES!$C$2:$NC$23,MATCH($C107,FIXTURES!$B$2:$B$23,0),0),IF(AND(HLOOKUP(CS$2,FIXTURES!$C$2:$NC$23,MATCH($C107,FIXTURES!$B$2:$B$23,0),0)="",HLOOKUP(CS$2+1,FIXTURES!$C$2:$NC$23,MATCH($C107,FIXTURES!$B$2:$B$23,0),0)=""),HLOOKUP(CS$2+2,FIXTURES!$C$2:$NC$23,MATCH($C107,FIXTURES!$B$2:$B$23,0),0),IF(HLOOKUP(CS$2+1,FIXTURES!$C$2:$NC$23,MATCH($C107,FIXTURES!$B$2:$B$23,0),0)="",HLOOKUP(CS$2,FIXTURES!$C$2:$NC$23,MATCH($C107,FIXTURES!$B$2:$B$23,0),0),HLOOKUP(CS$2+1,FIXTURES!$C$2:$NC$23,MATCH($C107,FIXTURES!$B$2:$B$23,0),0)))),IF(AND(HLOOKUP(CS$2,FIXTURES!$C$2:$NC$23,MATCH($C107,FIXTURES!$B$2:$B$23,0),0)="",HLOOKUP(CS$2+1,FIXTURES!$C$2:$NC$23,MATCH($C107,FIXTURES!$B$2:$B$23,0),0)=""),HLOOKUP(CS$2+2,FIXTURES!$C$2:$NC$23,MATCH($C107,FIXTURES!$B$2:$B$23,0),0),IF(HLOOKUP(CS$2+1,FIXTURES!$C$2:$NC$23,MATCH($C107,FIXTURES!$B$2:$B$23,0),0)="",HLOOKUP(CS$2,FIXTURES!$C$2:$NC$23,MATCH($C107,FIXTURES!$B$2:$B$23,0),0),HLOOKUP(CS$2+1,FIXTURES!$C$2:$NC$23,MATCH($C107,FIXTURES!$B$2:$B$23,0),0))))</f>
        <v/>
      </c>
      <c r="CT107" s="70" t="str">
        <f>IF(CT$1="SAT",IF(AND(HLOOKUP(CT$2,FIXTURES!$C$2:$NC$23,MATCH($C107,FIXTURES!$B$2:$B$23,0),0)="",HLOOKUP(CT$2+1,FIXTURES!$C$2:$NC$23,MATCH($C107,FIXTURES!$B$2:$B$23,0),0)="",HLOOKUP(CT$2+2,FIXTURES!$C$2:$NC$23,MATCH($C107,FIXTURES!$B$2:$B$23,0),0)=""),HLOOKUP(CT$2-1,FIXTURES!$C$2:$NC$23,MATCH($C107,FIXTURES!$B$2:$B$23,0),0),IF(AND(HLOOKUP(CT$2,FIXTURES!$C$2:$NC$23,MATCH($C107,FIXTURES!$B$2:$B$23,0),0)="",HLOOKUP(CT$2+1,FIXTURES!$C$2:$NC$23,MATCH($C107,FIXTURES!$B$2:$B$23,0),0)=""),HLOOKUP(CT$2+2,FIXTURES!$C$2:$NC$23,MATCH($C107,FIXTURES!$B$2:$B$23,0),0),IF(HLOOKUP(CT$2+1,FIXTURES!$C$2:$NC$23,MATCH($C107,FIXTURES!$B$2:$B$23,0),0)="",HLOOKUP(CT$2,FIXTURES!$C$2:$NC$23,MATCH($C107,FIXTURES!$B$2:$B$23,0),0),HLOOKUP(CT$2+1,FIXTURES!$C$2:$NC$23,MATCH($C107,FIXTURES!$B$2:$B$23,0),0)))),IF(AND(HLOOKUP(CT$2,FIXTURES!$C$2:$NC$23,MATCH($C107,FIXTURES!$B$2:$B$23,0),0)="",HLOOKUP(CT$2+1,FIXTURES!$C$2:$NC$23,MATCH($C107,FIXTURES!$B$2:$B$23,0),0)=""),HLOOKUP(CT$2+2,FIXTURES!$C$2:$NC$23,MATCH($C107,FIXTURES!$B$2:$B$23,0),0),IF(HLOOKUP(CT$2+1,FIXTURES!$C$2:$NC$23,MATCH($C107,FIXTURES!$B$2:$B$23,0),0)="",HLOOKUP(CT$2,FIXTURES!$C$2:$NC$23,MATCH($C107,FIXTURES!$B$2:$B$23,0),0),HLOOKUP(CT$2+1,FIXTURES!$C$2:$NC$23,MATCH($C107,FIXTURES!$B$2:$B$23,0),0))))</f>
        <v/>
      </c>
      <c r="CU107" s="70" t="str">
        <f>IF(CU$1="SAT",IF(AND(HLOOKUP(CU$2,FIXTURES!$C$2:$NC$23,MATCH($C107,FIXTURES!$B$2:$B$23,0),0)="",HLOOKUP(CU$2+1,FIXTURES!$C$2:$NC$23,MATCH($C107,FIXTURES!$B$2:$B$23,0),0)="",HLOOKUP(CU$2+2,FIXTURES!$C$2:$NC$23,MATCH($C107,FIXTURES!$B$2:$B$23,0),0)=""),HLOOKUP(CU$2-1,FIXTURES!$C$2:$NC$23,MATCH($C107,FIXTURES!$B$2:$B$23,0),0),IF(AND(HLOOKUP(CU$2,FIXTURES!$C$2:$NC$23,MATCH($C107,FIXTURES!$B$2:$B$23,0),0)="",HLOOKUP(CU$2+1,FIXTURES!$C$2:$NC$23,MATCH($C107,FIXTURES!$B$2:$B$23,0),0)=""),HLOOKUP(CU$2+2,FIXTURES!$C$2:$NC$23,MATCH($C107,FIXTURES!$B$2:$B$23,0),0),IF(HLOOKUP(CU$2+1,FIXTURES!$C$2:$NC$23,MATCH($C107,FIXTURES!$B$2:$B$23,0),0)="",HLOOKUP(CU$2,FIXTURES!$C$2:$NC$23,MATCH($C107,FIXTURES!$B$2:$B$23,0),0),HLOOKUP(CU$2+1,FIXTURES!$C$2:$NC$23,MATCH($C107,FIXTURES!$B$2:$B$23,0),0)))),IF(AND(HLOOKUP(CU$2,FIXTURES!$C$2:$NC$23,MATCH($C107,FIXTURES!$B$2:$B$23,0),0)="",HLOOKUP(CU$2+1,FIXTURES!$C$2:$NC$23,MATCH($C107,FIXTURES!$B$2:$B$23,0),0)=""),HLOOKUP(CU$2+2,FIXTURES!$C$2:$NC$23,MATCH($C107,FIXTURES!$B$2:$B$23,0),0),IF(HLOOKUP(CU$2+1,FIXTURES!$C$2:$NC$23,MATCH($C107,FIXTURES!$B$2:$B$23,0),0)="",HLOOKUP(CU$2,FIXTURES!$C$2:$NC$23,MATCH($C107,FIXTURES!$B$2:$B$23,0),0),HLOOKUP(CU$2+1,FIXTURES!$C$2:$NC$23,MATCH($C107,FIXTURES!$B$2:$B$23,0),0))))</f>
        <v/>
      </c>
      <c r="CV107" s="70" t="str">
        <f>IF(CV$1="SAT",IF(AND(HLOOKUP(CV$2,FIXTURES!$C$2:$NC$23,MATCH($C107,FIXTURES!$B$2:$B$23,0),0)="",HLOOKUP(CV$2+1,FIXTURES!$C$2:$NC$23,MATCH($C107,FIXTURES!$B$2:$B$23,0),0)="",HLOOKUP(CV$2+2,FIXTURES!$C$2:$NC$23,MATCH($C107,FIXTURES!$B$2:$B$23,0),0)=""),HLOOKUP(CV$2-1,FIXTURES!$C$2:$NC$23,MATCH($C107,FIXTURES!$B$2:$B$23,0),0),IF(AND(HLOOKUP(CV$2,FIXTURES!$C$2:$NC$23,MATCH($C107,FIXTURES!$B$2:$B$23,0),0)="",HLOOKUP(CV$2+1,FIXTURES!$C$2:$NC$23,MATCH($C107,FIXTURES!$B$2:$B$23,0),0)=""),HLOOKUP(CV$2+2,FIXTURES!$C$2:$NC$23,MATCH($C107,FIXTURES!$B$2:$B$23,0),0),IF(HLOOKUP(CV$2+1,FIXTURES!$C$2:$NC$23,MATCH($C107,FIXTURES!$B$2:$B$23,0),0)="",HLOOKUP(CV$2,FIXTURES!$C$2:$NC$23,MATCH($C107,FIXTURES!$B$2:$B$23,0),0),HLOOKUP(CV$2+1,FIXTURES!$C$2:$NC$23,MATCH($C107,FIXTURES!$B$2:$B$23,0),0)))),IF(AND(HLOOKUP(CV$2,FIXTURES!$C$2:$NC$23,MATCH($C107,FIXTURES!$B$2:$B$23,0),0)="",HLOOKUP(CV$2+1,FIXTURES!$C$2:$NC$23,MATCH($C107,FIXTURES!$B$2:$B$23,0),0)=""),HLOOKUP(CV$2+2,FIXTURES!$C$2:$NC$23,MATCH($C107,FIXTURES!$B$2:$B$23,0),0),IF(HLOOKUP(CV$2+1,FIXTURES!$C$2:$NC$23,MATCH($C107,FIXTURES!$B$2:$B$23,0),0)="",HLOOKUP(CV$2,FIXTURES!$C$2:$NC$23,MATCH($C107,FIXTURES!$B$2:$B$23,0),0),HLOOKUP(CV$2+1,FIXTURES!$C$2:$NC$23,MATCH($C107,FIXTURES!$B$2:$B$23,0),0))))</f>
        <v/>
      </c>
      <c r="CW107" s="70" t="str">
        <f>IF(CW$1="SAT",IF(AND(HLOOKUP(CW$2,FIXTURES!$C$2:$NC$23,MATCH($C107,FIXTURES!$B$2:$B$23,0),0)="",HLOOKUP(CW$2+1,FIXTURES!$C$2:$NC$23,MATCH($C107,FIXTURES!$B$2:$B$23,0),0)="",HLOOKUP(CW$2+2,FIXTURES!$C$2:$NC$23,MATCH($C107,FIXTURES!$B$2:$B$23,0),0)=""),HLOOKUP(CW$2-1,FIXTURES!$C$2:$NC$23,MATCH($C107,FIXTURES!$B$2:$B$23,0),0),IF(AND(HLOOKUP(CW$2,FIXTURES!$C$2:$NC$23,MATCH($C107,FIXTURES!$B$2:$B$23,0),0)="",HLOOKUP(CW$2+1,FIXTURES!$C$2:$NC$23,MATCH($C107,FIXTURES!$B$2:$B$23,0),0)=""),HLOOKUP(CW$2+2,FIXTURES!$C$2:$NC$23,MATCH($C107,FIXTURES!$B$2:$B$23,0),0),IF(HLOOKUP(CW$2+1,FIXTURES!$C$2:$NC$23,MATCH($C107,FIXTURES!$B$2:$B$23,0),0)="",HLOOKUP(CW$2,FIXTURES!$C$2:$NC$23,MATCH($C107,FIXTURES!$B$2:$B$23,0),0),HLOOKUP(CW$2+1,FIXTURES!$C$2:$NC$23,MATCH($C107,FIXTURES!$B$2:$B$23,0),0)))),IF(AND(HLOOKUP(CW$2,FIXTURES!$C$2:$NC$23,MATCH($C107,FIXTURES!$B$2:$B$23,0),0)="",HLOOKUP(CW$2+1,FIXTURES!$C$2:$NC$23,MATCH($C107,FIXTURES!$B$2:$B$23,0),0)=""),HLOOKUP(CW$2+2,FIXTURES!$C$2:$NC$23,MATCH($C107,FIXTURES!$B$2:$B$23,0),0),IF(HLOOKUP(CW$2+1,FIXTURES!$C$2:$NC$23,MATCH($C107,FIXTURES!$B$2:$B$23,0),0)="",HLOOKUP(CW$2,FIXTURES!$C$2:$NC$23,MATCH($C107,FIXTURES!$B$2:$B$23,0),0),HLOOKUP(CW$2+1,FIXTURES!$C$2:$NC$23,MATCH($C107,FIXTURES!$B$2:$B$23,0),0))))</f>
        <v/>
      </c>
      <c r="CX107" s="70" t="str">
        <f>IF(CX$1="SAT",IF(AND(HLOOKUP(CX$2,FIXTURES!$C$2:$NC$23,MATCH($C107,FIXTURES!$B$2:$B$23,0),0)="",HLOOKUP(CX$2+1,FIXTURES!$C$2:$NC$23,MATCH($C107,FIXTURES!$B$2:$B$23,0),0)="",HLOOKUP(CX$2+2,FIXTURES!$C$2:$NC$23,MATCH($C107,FIXTURES!$B$2:$B$23,0),0)=""),HLOOKUP(CX$2-1,FIXTURES!$C$2:$NC$23,MATCH($C107,FIXTURES!$B$2:$B$23,0),0),IF(AND(HLOOKUP(CX$2,FIXTURES!$C$2:$NC$23,MATCH($C107,FIXTURES!$B$2:$B$23,0),0)="",HLOOKUP(CX$2+1,FIXTURES!$C$2:$NC$23,MATCH($C107,FIXTURES!$B$2:$B$23,0),0)=""),HLOOKUP(CX$2+2,FIXTURES!$C$2:$NC$23,MATCH($C107,FIXTURES!$B$2:$B$23,0),0),IF(HLOOKUP(CX$2+1,FIXTURES!$C$2:$NC$23,MATCH($C107,FIXTURES!$B$2:$B$23,0),0)="",HLOOKUP(CX$2,FIXTURES!$C$2:$NC$23,MATCH($C107,FIXTURES!$B$2:$B$23,0),0),HLOOKUP(CX$2+1,FIXTURES!$C$2:$NC$23,MATCH($C107,FIXTURES!$B$2:$B$23,0),0)))),IF(AND(HLOOKUP(CX$2,FIXTURES!$C$2:$NC$23,MATCH($C107,FIXTURES!$B$2:$B$23,0),0)="",HLOOKUP(CX$2+1,FIXTURES!$C$2:$NC$23,MATCH($C107,FIXTURES!$B$2:$B$23,0),0)=""),HLOOKUP(CX$2+2,FIXTURES!$C$2:$NC$23,MATCH($C107,FIXTURES!$B$2:$B$23,0),0),IF(HLOOKUP(CX$2+1,FIXTURES!$C$2:$NC$23,MATCH($C107,FIXTURES!$B$2:$B$23,0),0)="",HLOOKUP(CX$2,FIXTURES!$C$2:$NC$23,MATCH($C107,FIXTURES!$B$2:$B$23,0),0),HLOOKUP(CX$2+1,FIXTURES!$C$2:$NC$23,MATCH($C107,FIXTURES!$B$2:$B$23,0),0))))</f>
        <v/>
      </c>
      <c r="CY107" s="70" t="str">
        <f>IF(CY$1="SAT",IF(AND(HLOOKUP(CY$2,FIXTURES!$C$2:$NC$23,MATCH($C107,FIXTURES!$B$2:$B$23,0),0)="",HLOOKUP(CY$2+1,FIXTURES!$C$2:$NC$23,MATCH($C107,FIXTURES!$B$2:$B$23,0),0)="",HLOOKUP(CY$2+2,FIXTURES!$C$2:$NC$23,MATCH($C107,FIXTURES!$B$2:$B$23,0),0)=""),HLOOKUP(CY$2-1,FIXTURES!$C$2:$NC$23,MATCH($C107,FIXTURES!$B$2:$B$23,0),0),IF(AND(HLOOKUP(CY$2,FIXTURES!$C$2:$NC$23,MATCH($C107,FIXTURES!$B$2:$B$23,0),0)="",HLOOKUP(CY$2+1,FIXTURES!$C$2:$NC$23,MATCH($C107,FIXTURES!$B$2:$B$23,0),0)=""),HLOOKUP(CY$2+2,FIXTURES!$C$2:$NC$23,MATCH($C107,FIXTURES!$B$2:$B$23,0),0),IF(HLOOKUP(CY$2+1,FIXTURES!$C$2:$NC$23,MATCH($C107,FIXTURES!$B$2:$B$23,0),0)="",HLOOKUP(CY$2,FIXTURES!$C$2:$NC$23,MATCH($C107,FIXTURES!$B$2:$B$23,0),0),HLOOKUP(CY$2+1,FIXTURES!$C$2:$NC$23,MATCH($C107,FIXTURES!$B$2:$B$23,0),0)))),IF(AND(HLOOKUP(CY$2,FIXTURES!$C$2:$NC$23,MATCH($C107,FIXTURES!$B$2:$B$23,0),0)="",HLOOKUP(CY$2+1,FIXTURES!$C$2:$NC$23,MATCH($C107,FIXTURES!$B$2:$B$23,0),0)=""),HLOOKUP(CY$2+2,FIXTURES!$C$2:$NC$23,MATCH($C107,FIXTURES!$B$2:$B$23,0),0),IF(HLOOKUP(CY$2+1,FIXTURES!$C$2:$NC$23,MATCH($C107,FIXTURES!$B$2:$B$23,0),0)="",HLOOKUP(CY$2,FIXTURES!$C$2:$NC$23,MATCH($C107,FIXTURES!$B$2:$B$23,0),0),HLOOKUP(CY$2+1,FIXTURES!$C$2:$NC$23,MATCH($C107,FIXTURES!$B$2:$B$23,0),0))))</f>
        <v/>
      </c>
      <c r="CZ107" s="70" t="str">
        <f>IF(CZ$1="SAT",IF(AND(HLOOKUP(CZ$2,FIXTURES!$C$2:$NC$23,MATCH($C107,FIXTURES!$B$2:$B$23,0),0)="",HLOOKUP(CZ$2+1,FIXTURES!$C$2:$NC$23,MATCH($C107,FIXTURES!$B$2:$B$23,0),0)="",HLOOKUP(CZ$2+2,FIXTURES!$C$2:$NC$23,MATCH($C107,FIXTURES!$B$2:$B$23,0),0)=""),HLOOKUP(CZ$2-1,FIXTURES!$C$2:$NC$23,MATCH($C107,FIXTURES!$B$2:$B$23,0),0),IF(AND(HLOOKUP(CZ$2,FIXTURES!$C$2:$NC$23,MATCH($C107,FIXTURES!$B$2:$B$23,0),0)="",HLOOKUP(CZ$2+1,FIXTURES!$C$2:$NC$23,MATCH($C107,FIXTURES!$B$2:$B$23,0),0)=""),HLOOKUP(CZ$2+2,FIXTURES!$C$2:$NC$23,MATCH($C107,FIXTURES!$B$2:$B$23,0),0),IF(HLOOKUP(CZ$2+1,FIXTURES!$C$2:$NC$23,MATCH($C107,FIXTURES!$B$2:$B$23,0),0)="",HLOOKUP(CZ$2,FIXTURES!$C$2:$NC$23,MATCH($C107,FIXTURES!$B$2:$B$23,0),0),HLOOKUP(CZ$2+1,FIXTURES!$C$2:$NC$23,MATCH($C107,FIXTURES!$B$2:$B$23,0),0)))),IF(AND(HLOOKUP(CZ$2,FIXTURES!$C$2:$NC$23,MATCH($C107,FIXTURES!$B$2:$B$23,0),0)="",HLOOKUP(CZ$2+1,FIXTURES!$C$2:$NC$23,MATCH($C107,FIXTURES!$B$2:$B$23,0),0)=""),HLOOKUP(CZ$2+2,FIXTURES!$C$2:$NC$23,MATCH($C107,FIXTURES!$B$2:$B$23,0),0),IF(HLOOKUP(CZ$2+1,FIXTURES!$C$2:$NC$23,MATCH($C107,FIXTURES!$B$2:$B$23,0),0)="",HLOOKUP(CZ$2,FIXTURES!$C$2:$NC$23,MATCH($C107,FIXTURES!$B$2:$B$23,0),0),HLOOKUP(CZ$2+1,FIXTURES!$C$2:$NC$23,MATCH($C107,FIXTURES!$B$2:$B$23,0),0))))</f>
        <v/>
      </c>
      <c r="DA107" s="70" t="str">
        <f>IF(DA$1="SAT",IF(AND(HLOOKUP(DA$2,FIXTURES!$C$2:$NC$23,MATCH($C107,FIXTURES!$B$2:$B$23,0),0)="",HLOOKUP(DA$2+1,FIXTURES!$C$2:$NC$23,MATCH($C107,FIXTURES!$B$2:$B$23,0),0)="",HLOOKUP(DA$2+2,FIXTURES!$C$2:$NC$23,MATCH($C107,FIXTURES!$B$2:$B$23,0),0)=""),HLOOKUP(DA$2-1,FIXTURES!$C$2:$NC$23,MATCH($C107,FIXTURES!$B$2:$B$23,0),0),IF(AND(HLOOKUP(DA$2,FIXTURES!$C$2:$NC$23,MATCH($C107,FIXTURES!$B$2:$B$23,0),0)="",HLOOKUP(DA$2+1,FIXTURES!$C$2:$NC$23,MATCH($C107,FIXTURES!$B$2:$B$23,0),0)=""),HLOOKUP(DA$2+2,FIXTURES!$C$2:$NC$23,MATCH($C107,FIXTURES!$B$2:$B$23,0),0),IF(HLOOKUP(DA$2+1,FIXTURES!$C$2:$NC$23,MATCH($C107,FIXTURES!$B$2:$B$23,0),0)="",HLOOKUP(DA$2,FIXTURES!$C$2:$NC$23,MATCH($C107,FIXTURES!$B$2:$B$23,0),0),HLOOKUP(DA$2+1,FIXTURES!$C$2:$NC$23,MATCH($C107,FIXTURES!$B$2:$B$23,0),0)))),IF(AND(HLOOKUP(DA$2,FIXTURES!$C$2:$NC$23,MATCH($C107,FIXTURES!$B$2:$B$23,0),0)="",HLOOKUP(DA$2+1,FIXTURES!$C$2:$NC$23,MATCH($C107,FIXTURES!$B$2:$B$23,0),0)=""),HLOOKUP(DA$2+2,FIXTURES!$C$2:$NC$23,MATCH($C107,FIXTURES!$B$2:$B$23,0),0),IF(HLOOKUP(DA$2+1,FIXTURES!$C$2:$NC$23,MATCH($C107,FIXTURES!$B$2:$B$23,0),0)="",HLOOKUP(DA$2,FIXTURES!$C$2:$NC$23,MATCH($C107,FIXTURES!$B$2:$B$23,0),0),HLOOKUP(DA$2+1,FIXTURES!$C$2:$NC$23,MATCH($C107,FIXTURES!$B$2:$B$23,0),0))))</f>
        <v/>
      </c>
      <c r="DB107" s="70" t="str">
        <f>IF(DB$1="SAT",IF(AND(HLOOKUP(DB$2,FIXTURES!$C$2:$NC$23,MATCH($C107,FIXTURES!$B$2:$B$23,0),0)="",HLOOKUP(DB$2+1,FIXTURES!$C$2:$NC$23,MATCH($C107,FIXTURES!$B$2:$B$23,0),0)="",HLOOKUP(DB$2+2,FIXTURES!$C$2:$NC$23,MATCH($C107,FIXTURES!$B$2:$B$23,0),0)=""),HLOOKUP(DB$2-1,FIXTURES!$C$2:$NC$23,MATCH($C107,FIXTURES!$B$2:$B$23,0),0),IF(AND(HLOOKUP(DB$2,FIXTURES!$C$2:$NC$23,MATCH($C107,FIXTURES!$B$2:$B$23,0),0)="",HLOOKUP(DB$2+1,FIXTURES!$C$2:$NC$23,MATCH($C107,FIXTURES!$B$2:$B$23,0),0)=""),HLOOKUP(DB$2+2,FIXTURES!$C$2:$NC$23,MATCH($C107,FIXTURES!$B$2:$B$23,0),0),IF(HLOOKUP(DB$2+1,FIXTURES!$C$2:$NC$23,MATCH($C107,FIXTURES!$B$2:$B$23,0),0)="",HLOOKUP(DB$2,FIXTURES!$C$2:$NC$23,MATCH($C107,FIXTURES!$B$2:$B$23,0),0),HLOOKUP(DB$2+1,FIXTURES!$C$2:$NC$23,MATCH($C107,FIXTURES!$B$2:$B$23,0),0)))),IF(AND(HLOOKUP(DB$2,FIXTURES!$C$2:$NC$23,MATCH($C107,FIXTURES!$B$2:$B$23,0),0)="",HLOOKUP(DB$2+1,FIXTURES!$C$2:$NC$23,MATCH($C107,FIXTURES!$B$2:$B$23,0),0)=""),HLOOKUP(DB$2+2,FIXTURES!$C$2:$NC$23,MATCH($C107,FIXTURES!$B$2:$B$23,0),0),IF(HLOOKUP(DB$2+1,FIXTURES!$C$2:$NC$23,MATCH($C107,FIXTURES!$B$2:$B$23,0),0)="",HLOOKUP(DB$2,FIXTURES!$C$2:$NC$23,MATCH($C107,FIXTURES!$B$2:$B$23,0),0),HLOOKUP(DB$2+1,FIXTURES!$C$2:$NC$23,MATCH($C107,FIXTURES!$B$2:$B$23,0),0))))</f>
        <v/>
      </c>
      <c r="DC107" s="70" t="str">
        <f>IF(DC$1="SAT",IF(AND(HLOOKUP(DC$2,FIXTURES!$C$2:$NC$23,MATCH($C107,FIXTURES!$B$2:$B$23,0),0)="",HLOOKUP(DC$2+1,FIXTURES!$C$2:$NC$23,MATCH($C107,FIXTURES!$B$2:$B$23,0),0)="",HLOOKUP(DC$2+2,FIXTURES!$C$2:$NC$23,MATCH($C107,FIXTURES!$B$2:$B$23,0),0)=""),HLOOKUP(DC$2-1,FIXTURES!$C$2:$NC$23,MATCH($C107,FIXTURES!$B$2:$B$23,0),0),IF(AND(HLOOKUP(DC$2,FIXTURES!$C$2:$NC$23,MATCH($C107,FIXTURES!$B$2:$B$23,0),0)="",HLOOKUP(DC$2+1,FIXTURES!$C$2:$NC$23,MATCH($C107,FIXTURES!$B$2:$B$23,0),0)=""),HLOOKUP(DC$2+2,FIXTURES!$C$2:$NC$23,MATCH($C107,FIXTURES!$B$2:$B$23,0),0),IF(HLOOKUP(DC$2+1,FIXTURES!$C$2:$NC$23,MATCH($C107,FIXTURES!$B$2:$B$23,0),0)="",HLOOKUP(DC$2,FIXTURES!$C$2:$NC$23,MATCH($C107,FIXTURES!$B$2:$B$23,0),0),HLOOKUP(DC$2+1,FIXTURES!$C$2:$NC$23,MATCH($C107,FIXTURES!$B$2:$B$23,0),0)))),IF(AND(HLOOKUP(DC$2,FIXTURES!$C$2:$NC$23,MATCH($C107,FIXTURES!$B$2:$B$23,0),0)="",HLOOKUP(DC$2+1,FIXTURES!$C$2:$NC$23,MATCH($C107,FIXTURES!$B$2:$B$23,0),0)=""),HLOOKUP(DC$2+2,FIXTURES!$C$2:$NC$23,MATCH($C107,FIXTURES!$B$2:$B$23,0),0),IF(HLOOKUP(DC$2+1,FIXTURES!$C$2:$NC$23,MATCH($C107,FIXTURES!$B$2:$B$23,0),0)="",HLOOKUP(DC$2,FIXTURES!$C$2:$NC$23,MATCH($C107,FIXTURES!$B$2:$B$23,0),0),HLOOKUP(DC$2+1,FIXTURES!$C$2:$NC$23,MATCH($C107,FIXTURES!$B$2:$B$23,0),0))))</f>
        <v/>
      </c>
      <c r="DE107" s="102" t="str">
        <f t="shared" si="11"/>
        <v/>
      </c>
      <c r="DF107" s="102" t="str">
        <f t="shared" si="11"/>
        <v/>
      </c>
      <c r="DG107" s="102" t="str">
        <f t="shared" si="11"/>
        <v/>
      </c>
      <c r="DH107" s="102" t="str">
        <f t="shared" si="11"/>
        <v/>
      </c>
      <c r="DI107" s="102" t="str">
        <f t="shared" si="11"/>
        <v/>
      </c>
      <c r="DJ107" s="102" t="str">
        <f t="shared" si="11"/>
        <v/>
      </c>
      <c r="DL107" s="120" t="str">
        <f t="shared" si="10"/>
        <v/>
      </c>
      <c r="DM107" s="119" t="str">
        <f t="shared" si="12"/>
        <v/>
      </c>
    </row>
    <row r="108" spans="1:367" s="49" customFormat="1" ht="35.1" customHeight="1" x14ac:dyDescent="0.25">
      <c r="A108" s="67" t="s">
        <v>66</v>
      </c>
      <c r="B108" s="68">
        <f>VLOOKUP(A108,[1]Table!$B$1:$O$21,MATCH("xGD/90",[1]Table!$B$1:$O$1,0),0)</f>
        <v>0.01</v>
      </c>
      <c r="C108" s="69" t="s">
        <v>5</v>
      </c>
      <c r="D108" s="70" t="str">
        <f>IF(D$1="SAT",IF(AND(HLOOKUP(D$2,FIXTURES!$C$2:$NC$23,MATCH($C108,FIXTURES!$B$2:$B$23,0),0)="",HLOOKUP(D$2+1,FIXTURES!$C$2:$NC$23,MATCH($C108,FIXTURES!$B$2:$B$23,0),0)="",HLOOKUP(D$2+2,FIXTURES!$C$2:$NC$23,MATCH($C108,FIXTURES!$B$2:$B$23,0),0)=""),HLOOKUP(D$2-1,FIXTURES!$C$2:$NC$23,MATCH($C108,FIXTURES!$B$2:$B$23,0),0),IF(AND(HLOOKUP(D$2,FIXTURES!$C$2:$NC$23,MATCH($C108,FIXTURES!$B$2:$B$23,0),0)="",HLOOKUP(D$2+1,FIXTURES!$C$2:$NC$23,MATCH($C108,FIXTURES!$B$2:$B$23,0),0)=""),HLOOKUP(D$2+2,FIXTURES!$C$2:$NC$23,MATCH($C108,FIXTURES!$B$2:$B$23,0),0),IF(HLOOKUP(D$2+1,FIXTURES!$C$2:$NC$23,MATCH($C108,FIXTURES!$B$2:$B$23,0),0)="",HLOOKUP(D$2,FIXTURES!$C$2:$NC$23,MATCH($C108,FIXTURES!$B$2:$B$23,0),0),HLOOKUP(D$2+1,FIXTURES!$C$2:$NC$23,MATCH($C108,FIXTURES!$B$2:$B$23,0),0)))),IF(AND(HLOOKUP(D$2,FIXTURES!$C$2:$NC$23,MATCH($C108,FIXTURES!$B$2:$B$23,0),0)="",HLOOKUP(D$2+1,FIXTURES!$C$2:$NC$23,MATCH($C108,FIXTURES!$B$2:$B$23,0),0)=""),HLOOKUP(D$2+2,FIXTURES!$C$2:$NC$23,MATCH($C108,FIXTURES!$B$2:$B$23,0),0),IF(HLOOKUP(D$2+1,FIXTURES!$C$2:$NC$23,MATCH($C108,FIXTURES!$B$2:$B$23,0),0)="",HLOOKUP(D$2,FIXTURES!$C$2:$NC$23,MATCH($C108,FIXTURES!$B$2:$B$23,0),0),HLOOKUP(D$2+1,FIXTURES!$C$2:$NC$23,MATCH($C108,FIXTURES!$B$2:$B$23,0),0))))</f>
        <v/>
      </c>
      <c r="E108" s="70" t="str">
        <f>IF(E$1="SAT",IF(AND(HLOOKUP(E$2,FIXTURES!$C$2:$NC$23,MATCH($C108,FIXTURES!$B$2:$B$23,0),0)="",HLOOKUP(E$2+1,FIXTURES!$C$2:$NC$23,MATCH($C108,FIXTURES!$B$2:$B$23,0),0)="",HLOOKUP(E$2+2,FIXTURES!$C$2:$NC$23,MATCH($C108,FIXTURES!$B$2:$B$23,0),0)=""),HLOOKUP(E$2-1,FIXTURES!$C$2:$NC$23,MATCH($C108,FIXTURES!$B$2:$B$23,0),0),IF(AND(HLOOKUP(E$2,FIXTURES!$C$2:$NC$23,MATCH($C108,FIXTURES!$B$2:$B$23,0),0)="",HLOOKUP(E$2+1,FIXTURES!$C$2:$NC$23,MATCH($C108,FIXTURES!$B$2:$B$23,0),0)=""),HLOOKUP(E$2+2,FIXTURES!$C$2:$NC$23,MATCH($C108,FIXTURES!$B$2:$B$23,0),0),IF(HLOOKUP(E$2+1,FIXTURES!$C$2:$NC$23,MATCH($C108,FIXTURES!$B$2:$B$23,0),0)="",HLOOKUP(E$2,FIXTURES!$C$2:$NC$23,MATCH($C108,FIXTURES!$B$2:$B$23,0),0),HLOOKUP(E$2+1,FIXTURES!$C$2:$NC$23,MATCH($C108,FIXTURES!$B$2:$B$23,0),0)))),IF(AND(HLOOKUP(E$2,FIXTURES!$C$2:$NC$23,MATCH($C108,FIXTURES!$B$2:$B$23,0),0)="",HLOOKUP(E$2+1,FIXTURES!$C$2:$NC$23,MATCH($C108,FIXTURES!$B$2:$B$23,0),0)=""),HLOOKUP(E$2+2,FIXTURES!$C$2:$NC$23,MATCH($C108,FIXTURES!$B$2:$B$23,0),0),IF(HLOOKUP(E$2+1,FIXTURES!$C$2:$NC$23,MATCH($C108,FIXTURES!$B$2:$B$23,0),0)="",HLOOKUP(E$2,FIXTURES!$C$2:$NC$23,MATCH($C108,FIXTURES!$B$2:$B$23,0),0),HLOOKUP(E$2+1,FIXTURES!$C$2:$NC$23,MATCH($C108,FIXTURES!$B$2:$B$23,0),0))))</f>
        <v>eve</v>
      </c>
      <c r="F108" s="70" t="str">
        <f>IF(F$1="SAT",IF(AND(HLOOKUP(F$2,FIXTURES!$C$2:$NC$23,MATCH($C108,FIXTURES!$B$2:$B$23,0),0)="",HLOOKUP(F$2+1,FIXTURES!$C$2:$NC$23,MATCH($C108,FIXTURES!$B$2:$B$23,0),0)="",HLOOKUP(F$2+2,FIXTURES!$C$2:$NC$23,MATCH($C108,FIXTURES!$B$2:$B$23,0),0)=""),HLOOKUP(F$2-1,FIXTURES!$C$2:$NC$23,MATCH($C108,FIXTURES!$B$2:$B$23,0),0),IF(AND(HLOOKUP(F$2,FIXTURES!$C$2:$NC$23,MATCH($C108,FIXTURES!$B$2:$B$23,0),0)="",HLOOKUP(F$2+1,FIXTURES!$C$2:$NC$23,MATCH($C108,FIXTURES!$B$2:$B$23,0),0)=""),HLOOKUP(F$2+2,FIXTURES!$C$2:$NC$23,MATCH($C108,FIXTURES!$B$2:$B$23,0),0),IF(HLOOKUP(F$2+1,FIXTURES!$C$2:$NC$23,MATCH($C108,FIXTURES!$B$2:$B$23,0),0)="",HLOOKUP(F$2,FIXTURES!$C$2:$NC$23,MATCH($C108,FIXTURES!$B$2:$B$23,0),0),HLOOKUP(F$2+1,FIXTURES!$C$2:$NC$23,MATCH($C108,FIXTURES!$B$2:$B$23,0),0)))),IF(AND(HLOOKUP(F$2,FIXTURES!$C$2:$NC$23,MATCH($C108,FIXTURES!$B$2:$B$23,0),0)="",HLOOKUP(F$2+1,FIXTURES!$C$2:$NC$23,MATCH($C108,FIXTURES!$B$2:$B$23,0),0)=""),HLOOKUP(F$2+2,FIXTURES!$C$2:$NC$23,MATCH($C108,FIXTURES!$B$2:$B$23,0),0),IF(HLOOKUP(F$2+1,FIXTURES!$C$2:$NC$23,MATCH($C108,FIXTURES!$B$2:$B$23,0),0)="",HLOOKUP(F$2,FIXTURES!$C$2:$NC$23,MATCH($C108,FIXTURES!$B$2:$B$23,0),0),HLOOKUP(F$2+1,FIXTURES!$C$2:$NC$23,MATCH($C108,FIXTURES!$B$2:$B$23,0),0))))</f>
        <v/>
      </c>
      <c r="G108" s="70" t="str">
        <f>IF(G$1="SAT",IF(AND(HLOOKUP(G$2,FIXTURES!$C$2:$NC$23,MATCH($C108,FIXTURES!$B$2:$B$23,0),0)="",HLOOKUP(G$2+1,FIXTURES!$C$2:$NC$23,MATCH($C108,FIXTURES!$B$2:$B$23,0),0)="",HLOOKUP(G$2+2,FIXTURES!$C$2:$NC$23,MATCH($C108,FIXTURES!$B$2:$B$23,0),0)=""),HLOOKUP(G$2-1,FIXTURES!$C$2:$NC$23,MATCH($C108,FIXTURES!$B$2:$B$23,0),0),IF(AND(HLOOKUP(G$2,FIXTURES!$C$2:$NC$23,MATCH($C108,FIXTURES!$B$2:$B$23,0),0)="",HLOOKUP(G$2+1,FIXTURES!$C$2:$NC$23,MATCH($C108,FIXTURES!$B$2:$B$23,0),0)=""),HLOOKUP(G$2+2,FIXTURES!$C$2:$NC$23,MATCH($C108,FIXTURES!$B$2:$B$23,0),0),IF(HLOOKUP(G$2+1,FIXTURES!$C$2:$NC$23,MATCH($C108,FIXTURES!$B$2:$B$23,0),0)="",HLOOKUP(G$2,FIXTURES!$C$2:$NC$23,MATCH($C108,FIXTURES!$B$2:$B$23,0),0),HLOOKUP(G$2+1,FIXTURES!$C$2:$NC$23,MATCH($C108,FIXTURES!$B$2:$B$23,0),0)))),IF(AND(HLOOKUP(G$2,FIXTURES!$C$2:$NC$23,MATCH($C108,FIXTURES!$B$2:$B$23,0),0)="",HLOOKUP(G$2+1,FIXTURES!$C$2:$NC$23,MATCH($C108,FIXTURES!$B$2:$B$23,0),0)=""),HLOOKUP(G$2+2,FIXTURES!$C$2:$NC$23,MATCH($C108,FIXTURES!$B$2:$B$23,0),0),IF(HLOOKUP(G$2+1,FIXTURES!$C$2:$NC$23,MATCH($C108,FIXTURES!$B$2:$B$23,0),0)="",HLOOKUP(G$2,FIXTURES!$C$2:$NC$23,MATCH($C108,FIXTURES!$B$2:$B$23,0),0),HLOOKUP(G$2+1,FIXTURES!$C$2:$NC$23,MATCH($C108,FIXTURES!$B$2:$B$23,0),0))))</f>
        <v>TOT</v>
      </c>
      <c r="H108" s="70" t="str">
        <f>IF(H$1="SAT",IF(AND(HLOOKUP(H$2,FIXTURES!$C$2:$NC$23,MATCH($C108,FIXTURES!$B$2:$B$23,0),0)="",HLOOKUP(H$2+1,FIXTURES!$C$2:$NC$23,MATCH($C108,FIXTURES!$B$2:$B$23,0),0)="",HLOOKUP(H$2+2,FIXTURES!$C$2:$NC$23,MATCH($C108,FIXTURES!$B$2:$B$23,0),0)=""),HLOOKUP(H$2-1,FIXTURES!$C$2:$NC$23,MATCH($C108,FIXTURES!$B$2:$B$23,0),0),IF(AND(HLOOKUP(H$2,FIXTURES!$C$2:$NC$23,MATCH($C108,FIXTURES!$B$2:$B$23,0),0)="",HLOOKUP(H$2+1,FIXTURES!$C$2:$NC$23,MATCH($C108,FIXTURES!$B$2:$B$23,0),0)=""),HLOOKUP(H$2+2,FIXTURES!$C$2:$NC$23,MATCH($C108,FIXTURES!$B$2:$B$23,0),0),IF(HLOOKUP(H$2+1,FIXTURES!$C$2:$NC$23,MATCH($C108,FIXTURES!$B$2:$B$23,0),0)="",HLOOKUP(H$2,FIXTURES!$C$2:$NC$23,MATCH($C108,FIXTURES!$B$2:$B$23,0),0),HLOOKUP(H$2+1,FIXTURES!$C$2:$NC$23,MATCH($C108,FIXTURES!$B$2:$B$23,0),0)))),IF(AND(HLOOKUP(H$2,FIXTURES!$C$2:$NC$23,MATCH($C108,FIXTURES!$B$2:$B$23,0),0)="",HLOOKUP(H$2+1,FIXTURES!$C$2:$NC$23,MATCH($C108,FIXTURES!$B$2:$B$23,0),0)=""),HLOOKUP(H$2+2,FIXTURES!$C$2:$NC$23,MATCH($C108,FIXTURES!$B$2:$B$23,0),0),IF(HLOOKUP(H$2+1,FIXTURES!$C$2:$NC$23,MATCH($C108,FIXTURES!$B$2:$B$23,0),0)="",HLOOKUP(H$2,FIXTURES!$C$2:$NC$23,MATCH($C108,FIXTURES!$B$2:$B$23,0),0),HLOOKUP(H$2+1,FIXTURES!$C$2:$NC$23,MATCH($C108,FIXTURES!$B$2:$B$23,0),0))))</f>
        <v/>
      </c>
      <c r="I108" s="70" t="str">
        <f>IF(I$1="SAT",IF(AND(HLOOKUP(I$2,FIXTURES!$C$2:$NC$23,MATCH($C108,FIXTURES!$B$2:$B$23,0),0)="",HLOOKUP(I$2+1,FIXTURES!$C$2:$NC$23,MATCH($C108,FIXTURES!$B$2:$B$23,0),0)="",HLOOKUP(I$2+2,FIXTURES!$C$2:$NC$23,MATCH($C108,FIXTURES!$B$2:$B$23,0),0)=""),HLOOKUP(I$2-1,FIXTURES!$C$2:$NC$23,MATCH($C108,FIXTURES!$B$2:$B$23,0),0),IF(AND(HLOOKUP(I$2,FIXTURES!$C$2:$NC$23,MATCH($C108,FIXTURES!$B$2:$B$23,0),0)="",HLOOKUP(I$2+1,FIXTURES!$C$2:$NC$23,MATCH($C108,FIXTURES!$B$2:$B$23,0),0)=""),HLOOKUP(I$2+2,FIXTURES!$C$2:$NC$23,MATCH($C108,FIXTURES!$B$2:$B$23,0),0),IF(HLOOKUP(I$2+1,FIXTURES!$C$2:$NC$23,MATCH($C108,FIXTURES!$B$2:$B$23,0),0)="",HLOOKUP(I$2,FIXTURES!$C$2:$NC$23,MATCH($C108,FIXTURES!$B$2:$B$23,0),0),HLOOKUP(I$2+1,FIXTURES!$C$2:$NC$23,MATCH($C108,FIXTURES!$B$2:$B$23,0),0)))),IF(AND(HLOOKUP(I$2,FIXTURES!$C$2:$NC$23,MATCH($C108,FIXTURES!$B$2:$B$23,0),0)="",HLOOKUP(I$2+1,FIXTURES!$C$2:$NC$23,MATCH($C108,FIXTURES!$B$2:$B$23,0),0)=""),HLOOKUP(I$2+2,FIXTURES!$C$2:$NC$23,MATCH($C108,FIXTURES!$B$2:$B$23,0),0),IF(HLOOKUP(I$2+1,FIXTURES!$C$2:$NC$23,MATCH($C108,FIXTURES!$B$2:$B$23,0),0)="",HLOOKUP(I$2,FIXTURES!$C$2:$NC$23,MATCH($C108,FIXTURES!$B$2:$B$23,0),0),HLOOKUP(I$2+1,FIXTURES!$C$2:$NC$23,MATCH($C108,FIXTURES!$B$2:$B$23,0),0))))</f>
        <v>lee</v>
      </c>
      <c r="J108" s="70" t="str">
        <f>IF(J$1="SAT",IF(AND(HLOOKUP(J$2,FIXTURES!$C$2:$NC$23,MATCH($C108,FIXTURES!$B$2:$B$23,0),0)="",HLOOKUP(J$2+1,FIXTURES!$C$2:$NC$23,MATCH($C108,FIXTURES!$B$2:$B$23,0),0)="",HLOOKUP(J$2+2,FIXTURES!$C$2:$NC$23,MATCH($C108,FIXTURES!$B$2:$B$23,0),0)=""),HLOOKUP(J$2-1,FIXTURES!$C$2:$NC$23,MATCH($C108,FIXTURES!$B$2:$B$23,0),0),IF(AND(HLOOKUP(J$2,FIXTURES!$C$2:$NC$23,MATCH($C108,FIXTURES!$B$2:$B$23,0),0)="",HLOOKUP(J$2+1,FIXTURES!$C$2:$NC$23,MATCH($C108,FIXTURES!$B$2:$B$23,0),0)=""),HLOOKUP(J$2+2,FIXTURES!$C$2:$NC$23,MATCH($C108,FIXTURES!$B$2:$B$23,0),0),IF(HLOOKUP(J$2+1,FIXTURES!$C$2:$NC$23,MATCH($C108,FIXTURES!$B$2:$B$23,0),0)="",HLOOKUP(J$2,FIXTURES!$C$2:$NC$23,MATCH($C108,FIXTURES!$B$2:$B$23,0),0),HLOOKUP(J$2+1,FIXTURES!$C$2:$NC$23,MATCH($C108,FIXTURES!$B$2:$B$23,0),0)))),IF(AND(HLOOKUP(J$2,FIXTURES!$C$2:$NC$23,MATCH($C108,FIXTURES!$B$2:$B$23,0),0)="",HLOOKUP(J$2+1,FIXTURES!$C$2:$NC$23,MATCH($C108,FIXTURES!$B$2:$B$23,0),0)=""),HLOOKUP(J$2+2,FIXTURES!$C$2:$NC$23,MATCH($C108,FIXTURES!$B$2:$B$23,0),0),IF(HLOOKUP(J$2+1,FIXTURES!$C$2:$NC$23,MATCH($C108,FIXTURES!$B$2:$B$23,0),0)="",HLOOKUP(J$2,FIXTURES!$C$2:$NC$23,MATCH($C108,FIXTURES!$B$2:$B$23,0),0),HLOOKUP(J$2+1,FIXTURES!$C$2:$NC$23,MATCH($C108,FIXTURES!$B$2:$B$23,0),0))))</f>
        <v/>
      </c>
      <c r="K108" s="70" t="str">
        <f>IF(K$1="SAT",IF(AND(HLOOKUP(K$2,FIXTURES!$C$2:$NC$23,MATCH($C108,FIXTURES!$B$2:$B$23,0),0)="",HLOOKUP(K$2+1,FIXTURES!$C$2:$NC$23,MATCH($C108,FIXTURES!$B$2:$B$23,0),0)="",HLOOKUP(K$2+2,FIXTURES!$C$2:$NC$23,MATCH($C108,FIXTURES!$B$2:$B$23,0),0)=""),HLOOKUP(K$2-1,FIXTURES!$C$2:$NC$23,MATCH($C108,FIXTURES!$B$2:$B$23,0),0),IF(AND(HLOOKUP(K$2,FIXTURES!$C$2:$NC$23,MATCH($C108,FIXTURES!$B$2:$B$23,0),0)="",HLOOKUP(K$2+1,FIXTURES!$C$2:$NC$23,MATCH($C108,FIXTURES!$B$2:$B$23,0),0)=""),HLOOKUP(K$2+2,FIXTURES!$C$2:$NC$23,MATCH($C108,FIXTURES!$B$2:$B$23,0),0),IF(HLOOKUP(K$2+1,FIXTURES!$C$2:$NC$23,MATCH($C108,FIXTURES!$B$2:$B$23,0),0)="",HLOOKUP(K$2,FIXTURES!$C$2:$NC$23,MATCH($C108,FIXTURES!$B$2:$B$23,0),0),HLOOKUP(K$2+1,FIXTURES!$C$2:$NC$23,MATCH($C108,FIXTURES!$B$2:$B$23,0),0)))),IF(AND(HLOOKUP(K$2,FIXTURES!$C$2:$NC$23,MATCH($C108,FIXTURES!$B$2:$B$23,0),0)="",HLOOKUP(K$2+1,FIXTURES!$C$2:$NC$23,MATCH($C108,FIXTURES!$B$2:$B$23,0),0)=""),HLOOKUP(K$2+2,FIXTURES!$C$2:$NC$23,MATCH($C108,FIXTURES!$B$2:$B$23,0),0),IF(HLOOKUP(K$2+1,FIXTURES!$C$2:$NC$23,MATCH($C108,FIXTURES!$B$2:$B$23,0),0)="",HLOOKUP(K$2,FIXTURES!$C$2:$NC$23,MATCH($C108,FIXTURES!$B$2:$B$23,0),0),HLOOKUP(K$2+1,FIXTURES!$C$2:$NC$23,MATCH($C108,FIXTURES!$B$2:$B$23,0),0))))</f>
        <v>LEI</v>
      </c>
      <c r="L108" s="70" t="str">
        <f>IF(L$1="SAT",IF(AND(HLOOKUP(L$2,FIXTURES!$C$2:$NC$23,MATCH($C108,FIXTURES!$B$2:$B$23,0),0)="",HLOOKUP(L$2+1,FIXTURES!$C$2:$NC$23,MATCH($C108,FIXTURES!$B$2:$B$23,0),0)="",HLOOKUP(L$2+2,FIXTURES!$C$2:$NC$23,MATCH($C108,FIXTURES!$B$2:$B$23,0),0)=""),HLOOKUP(L$2-1,FIXTURES!$C$2:$NC$23,MATCH($C108,FIXTURES!$B$2:$B$23,0),0),IF(AND(HLOOKUP(L$2,FIXTURES!$C$2:$NC$23,MATCH($C108,FIXTURES!$B$2:$B$23,0),0)="",HLOOKUP(L$2+1,FIXTURES!$C$2:$NC$23,MATCH($C108,FIXTURES!$B$2:$B$23,0),0)=""),HLOOKUP(L$2+2,FIXTURES!$C$2:$NC$23,MATCH($C108,FIXTURES!$B$2:$B$23,0),0),IF(HLOOKUP(L$2+1,FIXTURES!$C$2:$NC$23,MATCH($C108,FIXTURES!$B$2:$B$23,0),0)="",HLOOKUP(L$2,FIXTURES!$C$2:$NC$23,MATCH($C108,FIXTURES!$B$2:$B$23,0),0),HLOOKUP(L$2+1,FIXTURES!$C$2:$NC$23,MATCH($C108,FIXTURES!$B$2:$B$23,0),0)))),IF(AND(HLOOKUP(L$2,FIXTURES!$C$2:$NC$23,MATCH($C108,FIXTURES!$B$2:$B$23,0),0)="",HLOOKUP(L$2+1,FIXTURES!$C$2:$NC$23,MATCH($C108,FIXTURES!$B$2:$B$23,0),0)=""),HLOOKUP(L$2+2,FIXTURES!$C$2:$NC$23,MATCH($C108,FIXTURES!$B$2:$B$23,0),0),IF(HLOOKUP(L$2+1,FIXTURES!$C$2:$NC$23,MATCH($C108,FIXTURES!$B$2:$B$23,0),0)="",HLOOKUP(L$2,FIXTURES!$C$2:$NC$23,MATCH($C108,FIXTURES!$B$2:$B$23,0),0),HLOOKUP(L$2+1,FIXTURES!$C$2:$NC$23,MATCH($C108,FIXTURES!$B$2:$B$23,0),0))))</f>
        <v>sou</v>
      </c>
      <c r="M108" s="70" t="str">
        <f>IF(M$1="SAT",IF(AND(HLOOKUP(M$2,FIXTURES!$C$2:$NC$23,MATCH($C108,FIXTURES!$B$2:$B$23,0),0)="",HLOOKUP(M$2+1,FIXTURES!$C$2:$NC$23,MATCH($C108,FIXTURES!$B$2:$B$23,0),0)="",HLOOKUP(M$2+2,FIXTURES!$C$2:$NC$23,MATCH($C108,FIXTURES!$B$2:$B$23,0),0)=""),HLOOKUP(M$2-1,FIXTURES!$C$2:$NC$23,MATCH($C108,FIXTURES!$B$2:$B$23,0),0),IF(AND(HLOOKUP(M$2,FIXTURES!$C$2:$NC$23,MATCH($C108,FIXTURES!$B$2:$B$23,0),0)="",HLOOKUP(M$2+1,FIXTURES!$C$2:$NC$23,MATCH($C108,FIXTURES!$B$2:$B$23,0),0)=""),HLOOKUP(M$2+2,FIXTURES!$C$2:$NC$23,MATCH($C108,FIXTURES!$B$2:$B$23,0),0),IF(HLOOKUP(M$2+1,FIXTURES!$C$2:$NC$23,MATCH($C108,FIXTURES!$B$2:$B$23,0),0)="",HLOOKUP(M$2,FIXTURES!$C$2:$NC$23,MATCH($C108,FIXTURES!$B$2:$B$23,0),0),HLOOKUP(M$2+1,FIXTURES!$C$2:$NC$23,MATCH($C108,FIXTURES!$B$2:$B$23,0),0)))),IF(AND(HLOOKUP(M$2,FIXTURES!$C$2:$NC$23,MATCH($C108,FIXTURES!$B$2:$B$23,0),0)="",HLOOKUP(M$2+1,FIXTURES!$C$2:$NC$23,MATCH($C108,FIXTURES!$B$2:$B$23,0),0)=""),HLOOKUP(M$2+2,FIXTURES!$C$2:$NC$23,MATCH($C108,FIXTURES!$B$2:$B$23,0),0),IF(HLOOKUP(M$2+1,FIXTURES!$C$2:$NC$23,MATCH($C108,FIXTURES!$B$2:$B$23,0),0)="",HLOOKUP(M$2,FIXTURES!$C$2:$NC$23,MATCH($C108,FIXTURES!$B$2:$B$23,0),0),HLOOKUP(M$2+1,FIXTURES!$C$2:$NC$23,MATCH($C108,FIXTURES!$B$2:$B$23,0),0))))</f>
        <v>WHU</v>
      </c>
      <c r="N108" s="70" t="str">
        <f>IF(N$1="SAT",IF(AND(HLOOKUP(N$2,FIXTURES!$C$2:$NC$23,MATCH($C108,FIXTURES!$B$2:$B$23,0),0)="",HLOOKUP(N$2+1,FIXTURES!$C$2:$NC$23,MATCH($C108,FIXTURES!$B$2:$B$23,0),0)="",HLOOKUP(N$2+2,FIXTURES!$C$2:$NC$23,MATCH($C108,FIXTURES!$B$2:$B$23,0),0)=""),HLOOKUP(N$2-1,FIXTURES!$C$2:$NC$23,MATCH($C108,FIXTURES!$B$2:$B$23,0),0),IF(AND(HLOOKUP(N$2,FIXTURES!$C$2:$NC$23,MATCH($C108,FIXTURES!$B$2:$B$23,0),0)="",HLOOKUP(N$2+1,FIXTURES!$C$2:$NC$23,MATCH($C108,FIXTURES!$B$2:$B$23,0),0)=""),HLOOKUP(N$2+2,FIXTURES!$C$2:$NC$23,MATCH($C108,FIXTURES!$B$2:$B$23,0),0),IF(HLOOKUP(N$2+1,FIXTURES!$C$2:$NC$23,MATCH($C108,FIXTURES!$B$2:$B$23,0),0)="",HLOOKUP(N$2,FIXTURES!$C$2:$NC$23,MATCH($C108,FIXTURES!$B$2:$B$23,0),0),HLOOKUP(N$2+1,FIXTURES!$C$2:$NC$23,MATCH($C108,FIXTURES!$B$2:$B$23,0),0)))),IF(AND(HLOOKUP(N$2,FIXTURES!$C$2:$NC$23,MATCH($C108,FIXTURES!$B$2:$B$23,0),0)="",HLOOKUP(N$2+1,FIXTURES!$C$2:$NC$23,MATCH($C108,FIXTURES!$B$2:$B$23,0),0)=""),HLOOKUP(N$2+2,FIXTURES!$C$2:$NC$23,MATCH($C108,FIXTURES!$B$2:$B$23,0),0),IF(HLOOKUP(N$2+1,FIXTURES!$C$2:$NC$23,MATCH($C108,FIXTURES!$B$2:$B$23,0),0)="",HLOOKUP(N$2,FIXTURES!$C$2:$NC$23,MATCH($C108,FIXTURES!$B$2:$B$23,0),0),HLOOKUP(N$2+1,FIXTURES!$C$2:$NC$23,MATCH($C108,FIXTURES!$B$2:$B$23,0),0))))</f>
        <v>Dinamo Zagreb</v>
      </c>
      <c r="O108" s="70" t="str">
        <f>IF(O$1="SAT",IF(AND(HLOOKUP(O$2,FIXTURES!$C$2:$NC$23,MATCH($C108,FIXTURES!$B$2:$B$23,0),0)="",HLOOKUP(O$2+1,FIXTURES!$C$2:$NC$23,MATCH($C108,FIXTURES!$B$2:$B$23,0),0)="",HLOOKUP(O$2+2,FIXTURES!$C$2:$NC$23,MATCH($C108,FIXTURES!$B$2:$B$23,0),0)=""),HLOOKUP(O$2-1,FIXTURES!$C$2:$NC$23,MATCH($C108,FIXTURES!$B$2:$B$23,0),0),IF(AND(HLOOKUP(O$2,FIXTURES!$C$2:$NC$23,MATCH($C108,FIXTURES!$B$2:$B$23,0),0)="",HLOOKUP(O$2+1,FIXTURES!$C$2:$NC$23,MATCH($C108,FIXTURES!$B$2:$B$23,0),0)=""),HLOOKUP(O$2+2,FIXTURES!$C$2:$NC$23,MATCH($C108,FIXTURES!$B$2:$B$23,0),0),IF(HLOOKUP(O$2+1,FIXTURES!$C$2:$NC$23,MATCH($C108,FIXTURES!$B$2:$B$23,0),0)="",HLOOKUP(O$2,FIXTURES!$C$2:$NC$23,MATCH($C108,FIXTURES!$B$2:$B$23,0),0),HLOOKUP(O$2+1,FIXTURES!$C$2:$NC$23,MATCH($C108,FIXTURES!$B$2:$B$23,0),0)))),IF(AND(HLOOKUP(O$2,FIXTURES!$C$2:$NC$23,MATCH($C108,FIXTURES!$B$2:$B$23,0),0)="",HLOOKUP(O$2+1,FIXTURES!$C$2:$NC$23,MATCH($C108,FIXTURES!$B$2:$B$23,0),0)=""),HLOOKUP(O$2+2,FIXTURES!$C$2:$NC$23,MATCH($C108,FIXTURES!$B$2:$B$23,0),0),IF(HLOOKUP(O$2+1,FIXTURES!$C$2:$NC$23,MATCH($C108,FIXTURES!$B$2:$B$23,0),0)="",HLOOKUP(O$2,FIXTURES!$C$2:$NC$23,MATCH($C108,FIXTURES!$B$2:$B$23,0),0),HLOOKUP(O$2+1,FIXTURES!$C$2:$NC$23,MATCH($C108,FIXTURES!$B$2:$B$23,0),0))))</f>
        <v/>
      </c>
      <c r="P108" s="70" t="str">
        <f>IF(P$1="SAT",IF(AND(HLOOKUP(P$2,FIXTURES!$C$2:$NC$23,MATCH($C108,FIXTURES!$B$2:$B$23,0),0)="",HLOOKUP(P$2+1,FIXTURES!$C$2:$NC$23,MATCH($C108,FIXTURES!$B$2:$B$23,0),0)="",HLOOKUP(P$2+2,FIXTURES!$C$2:$NC$23,MATCH($C108,FIXTURES!$B$2:$B$23,0),0)=""),HLOOKUP(P$2-1,FIXTURES!$C$2:$NC$23,MATCH($C108,FIXTURES!$B$2:$B$23,0),0),IF(AND(HLOOKUP(P$2,FIXTURES!$C$2:$NC$23,MATCH($C108,FIXTURES!$B$2:$B$23,0),0)="",HLOOKUP(P$2+1,FIXTURES!$C$2:$NC$23,MATCH($C108,FIXTURES!$B$2:$B$23,0),0)=""),HLOOKUP(P$2+2,FIXTURES!$C$2:$NC$23,MATCH($C108,FIXTURES!$B$2:$B$23,0),0),IF(HLOOKUP(P$2+1,FIXTURES!$C$2:$NC$23,MATCH($C108,FIXTURES!$B$2:$B$23,0),0)="",HLOOKUP(P$2,FIXTURES!$C$2:$NC$23,MATCH($C108,FIXTURES!$B$2:$B$23,0),0),HLOOKUP(P$2+1,FIXTURES!$C$2:$NC$23,MATCH($C108,FIXTURES!$B$2:$B$23,0),0)))),IF(AND(HLOOKUP(P$2,FIXTURES!$C$2:$NC$23,MATCH($C108,FIXTURES!$B$2:$B$23,0),0)="",HLOOKUP(P$2+1,FIXTURES!$C$2:$NC$23,MATCH($C108,FIXTURES!$B$2:$B$23,0),0)=""),HLOOKUP(P$2+2,FIXTURES!$C$2:$NC$23,MATCH($C108,FIXTURES!$B$2:$B$23,0),0),IF(HLOOKUP(P$2+1,FIXTURES!$C$2:$NC$23,MATCH($C108,FIXTURES!$B$2:$B$23,0),0)="",HLOOKUP(P$2,FIXTURES!$C$2:$NC$23,MATCH($C108,FIXTURES!$B$2:$B$23,0),0),HLOOKUP(P$2+1,FIXTURES!$C$2:$NC$23,MATCH($C108,FIXTURES!$B$2:$B$23,0),0))))</f>
        <v>RB Salzburg</v>
      </c>
      <c r="Q108" s="70" t="str">
        <f>IF(Q$1="SAT",IF(AND(HLOOKUP(Q$2,FIXTURES!$C$2:$NC$23,MATCH($C108,FIXTURES!$B$2:$B$23,0),0)="",HLOOKUP(Q$2+1,FIXTURES!$C$2:$NC$23,MATCH($C108,FIXTURES!$B$2:$B$23,0),0)="",HLOOKUP(Q$2+2,FIXTURES!$C$2:$NC$23,MATCH($C108,FIXTURES!$B$2:$B$23,0),0)=""),HLOOKUP(Q$2-1,FIXTURES!$C$2:$NC$23,MATCH($C108,FIXTURES!$B$2:$B$23,0),0),IF(AND(HLOOKUP(Q$2,FIXTURES!$C$2:$NC$23,MATCH($C108,FIXTURES!$B$2:$B$23,0),0)="",HLOOKUP(Q$2+1,FIXTURES!$C$2:$NC$23,MATCH($C108,FIXTURES!$B$2:$B$23,0),0)=""),HLOOKUP(Q$2+2,FIXTURES!$C$2:$NC$23,MATCH($C108,FIXTURES!$B$2:$B$23,0),0),IF(HLOOKUP(Q$2+1,FIXTURES!$C$2:$NC$23,MATCH($C108,FIXTURES!$B$2:$B$23,0),0)="",HLOOKUP(Q$2,FIXTURES!$C$2:$NC$23,MATCH($C108,FIXTURES!$B$2:$B$23,0),0),HLOOKUP(Q$2+1,FIXTURES!$C$2:$NC$23,MATCH($C108,FIXTURES!$B$2:$B$23,0),0)))),IF(AND(HLOOKUP(Q$2,FIXTURES!$C$2:$NC$23,MATCH($C108,FIXTURES!$B$2:$B$23,0),0)="",HLOOKUP(Q$2+1,FIXTURES!$C$2:$NC$23,MATCH($C108,FIXTURES!$B$2:$B$23,0),0)=""),HLOOKUP(Q$2+2,FIXTURES!$C$2:$NC$23,MATCH($C108,FIXTURES!$B$2:$B$23,0),0),IF(HLOOKUP(Q$2+1,FIXTURES!$C$2:$NC$23,MATCH($C108,FIXTURES!$B$2:$B$23,0),0)="",HLOOKUP(Q$2,FIXTURES!$C$2:$NC$23,MATCH($C108,FIXTURES!$B$2:$B$23,0),0),HLOOKUP(Q$2+1,FIXTURES!$C$2:$NC$23,MATCH($C108,FIXTURES!$B$2:$B$23,0),0))))</f>
        <v/>
      </c>
      <c r="R108" s="70" t="str">
        <f>IF(R$1="SAT",IF(AND(HLOOKUP(R$2,FIXTURES!$C$2:$NC$23,MATCH($C108,FIXTURES!$B$2:$B$23,0),0)="",HLOOKUP(R$2+1,FIXTURES!$C$2:$NC$23,MATCH($C108,FIXTURES!$B$2:$B$23,0),0)="",HLOOKUP(R$2+2,FIXTURES!$C$2:$NC$23,MATCH($C108,FIXTURES!$B$2:$B$23,0),0)=""),HLOOKUP(R$2-1,FIXTURES!$C$2:$NC$23,MATCH($C108,FIXTURES!$B$2:$B$23,0),0),IF(AND(HLOOKUP(R$2,FIXTURES!$C$2:$NC$23,MATCH($C108,FIXTURES!$B$2:$B$23,0),0)="",HLOOKUP(R$2+1,FIXTURES!$C$2:$NC$23,MATCH($C108,FIXTURES!$B$2:$B$23,0),0)=""),HLOOKUP(R$2+2,FIXTURES!$C$2:$NC$23,MATCH($C108,FIXTURES!$B$2:$B$23,0),0),IF(HLOOKUP(R$2+1,FIXTURES!$C$2:$NC$23,MATCH($C108,FIXTURES!$B$2:$B$23,0),0)="",HLOOKUP(R$2,FIXTURES!$C$2:$NC$23,MATCH($C108,FIXTURES!$B$2:$B$23,0),0),HLOOKUP(R$2+1,FIXTURES!$C$2:$NC$23,MATCH($C108,FIXTURES!$B$2:$B$23,0),0)))),IF(AND(HLOOKUP(R$2,FIXTURES!$C$2:$NC$23,MATCH($C108,FIXTURES!$B$2:$B$23,0),0)="",HLOOKUP(R$2+1,FIXTURES!$C$2:$NC$23,MATCH($C108,FIXTURES!$B$2:$B$23,0),0)=""),HLOOKUP(R$2+2,FIXTURES!$C$2:$NC$23,MATCH($C108,FIXTURES!$B$2:$B$23,0),0),IF(HLOOKUP(R$2+1,FIXTURES!$C$2:$NC$23,MATCH($C108,FIXTURES!$B$2:$B$23,0),0)="",HLOOKUP(R$2,FIXTURES!$C$2:$NC$23,MATCH($C108,FIXTURES!$B$2:$B$23,0),0),HLOOKUP(R$2+1,FIXTURES!$C$2:$NC$23,MATCH($C108,FIXTURES!$B$2:$B$23,0),0))))</f>
        <v/>
      </c>
      <c r="S108" s="70" t="str">
        <f>IF(S$1="SAT",IF(AND(HLOOKUP(S$2,FIXTURES!$C$2:$NC$23,MATCH($C108,FIXTURES!$B$2:$B$23,0),0)="",HLOOKUP(S$2+1,FIXTURES!$C$2:$NC$23,MATCH($C108,FIXTURES!$B$2:$B$23,0),0)="",HLOOKUP(S$2+2,FIXTURES!$C$2:$NC$23,MATCH($C108,FIXTURES!$B$2:$B$23,0),0)=""),HLOOKUP(S$2-1,FIXTURES!$C$2:$NC$23,MATCH($C108,FIXTURES!$B$2:$B$23,0),0),IF(AND(HLOOKUP(S$2,FIXTURES!$C$2:$NC$23,MATCH($C108,FIXTURES!$B$2:$B$23,0),0)="",HLOOKUP(S$2+1,FIXTURES!$C$2:$NC$23,MATCH($C108,FIXTURES!$B$2:$B$23,0),0)=""),HLOOKUP(S$2+2,FIXTURES!$C$2:$NC$23,MATCH($C108,FIXTURES!$B$2:$B$23,0),0),IF(HLOOKUP(S$2+1,FIXTURES!$C$2:$NC$23,MATCH($C108,FIXTURES!$B$2:$B$23,0),0)="",HLOOKUP(S$2,FIXTURES!$C$2:$NC$23,MATCH($C108,FIXTURES!$B$2:$B$23,0),0),HLOOKUP(S$2+1,FIXTURES!$C$2:$NC$23,MATCH($C108,FIXTURES!$B$2:$B$23,0),0)))),IF(AND(HLOOKUP(S$2,FIXTURES!$C$2:$NC$23,MATCH($C108,FIXTURES!$B$2:$B$23,0),0)="",HLOOKUP(S$2+1,FIXTURES!$C$2:$NC$23,MATCH($C108,FIXTURES!$B$2:$B$23,0),0)=""),HLOOKUP(S$2+2,FIXTURES!$C$2:$NC$23,MATCH($C108,FIXTURES!$B$2:$B$23,0),0),IF(HLOOKUP(S$2+1,FIXTURES!$C$2:$NC$23,MATCH($C108,FIXTURES!$B$2:$B$23,0),0)="",HLOOKUP(S$2,FIXTURES!$C$2:$NC$23,MATCH($C108,FIXTURES!$B$2:$B$23,0),0),HLOOKUP(S$2+1,FIXTURES!$C$2:$NC$23,MATCH($C108,FIXTURES!$B$2:$B$23,0),0))))</f>
        <v/>
      </c>
      <c r="T108" s="70" t="str">
        <f>IF(T$1="SAT",IF(AND(HLOOKUP(T$2,FIXTURES!$C$2:$NC$23,MATCH($C108,FIXTURES!$B$2:$B$23,0),0)="",HLOOKUP(T$2+1,FIXTURES!$C$2:$NC$23,MATCH($C108,FIXTURES!$B$2:$B$23,0),0)="",HLOOKUP(T$2+2,FIXTURES!$C$2:$NC$23,MATCH($C108,FIXTURES!$B$2:$B$23,0),0)=""),HLOOKUP(T$2-1,FIXTURES!$C$2:$NC$23,MATCH($C108,FIXTURES!$B$2:$B$23,0),0),IF(AND(HLOOKUP(T$2,FIXTURES!$C$2:$NC$23,MATCH($C108,FIXTURES!$B$2:$B$23,0),0)="",HLOOKUP(T$2+1,FIXTURES!$C$2:$NC$23,MATCH($C108,FIXTURES!$B$2:$B$23,0),0)=""),HLOOKUP(T$2+2,FIXTURES!$C$2:$NC$23,MATCH($C108,FIXTURES!$B$2:$B$23,0),0),IF(HLOOKUP(T$2+1,FIXTURES!$C$2:$NC$23,MATCH($C108,FIXTURES!$B$2:$B$23,0),0)="",HLOOKUP(T$2,FIXTURES!$C$2:$NC$23,MATCH($C108,FIXTURES!$B$2:$B$23,0),0),HLOOKUP(T$2+1,FIXTURES!$C$2:$NC$23,MATCH($C108,FIXTURES!$B$2:$B$23,0),0)))),IF(AND(HLOOKUP(T$2,FIXTURES!$C$2:$NC$23,MATCH($C108,FIXTURES!$B$2:$B$23,0),0)="",HLOOKUP(T$2+1,FIXTURES!$C$2:$NC$23,MATCH($C108,FIXTURES!$B$2:$B$23,0),0)=""),HLOOKUP(T$2+2,FIXTURES!$C$2:$NC$23,MATCH($C108,FIXTURES!$B$2:$B$23,0),0),IF(HLOOKUP(T$2+1,FIXTURES!$C$2:$NC$23,MATCH($C108,FIXTURES!$B$2:$B$23,0),0)="",HLOOKUP(T$2,FIXTURES!$C$2:$NC$23,MATCH($C108,FIXTURES!$B$2:$B$23,0),0),HLOOKUP(T$2+1,FIXTURES!$C$2:$NC$23,MATCH($C108,FIXTURES!$B$2:$B$23,0),0))))</f>
        <v/>
      </c>
      <c r="U108" s="70" t="str">
        <f>IF(U$1="SAT",IF(AND(HLOOKUP(U$2,FIXTURES!$C$2:$NC$23,MATCH($C108,FIXTURES!$B$2:$B$23,0),0)="",HLOOKUP(U$2+1,FIXTURES!$C$2:$NC$23,MATCH($C108,FIXTURES!$B$2:$B$23,0),0)="",HLOOKUP(U$2+2,FIXTURES!$C$2:$NC$23,MATCH($C108,FIXTURES!$B$2:$B$23,0),0)=""),HLOOKUP(U$2-1,FIXTURES!$C$2:$NC$23,MATCH($C108,FIXTURES!$B$2:$B$23,0),0),IF(AND(HLOOKUP(U$2,FIXTURES!$C$2:$NC$23,MATCH($C108,FIXTURES!$B$2:$B$23,0),0)="",HLOOKUP(U$2+1,FIXTURES!$C$2:$NC$23,MATCH($C108,FIXTURES!$B$2:$B$23,0),0)=""),HLOOKUP(U$2+2,FIXTURES!$C$2:$NC$23,MATCH($C108,FIXTURES!$B$2:$B$23,0),0),IF(HLOOKUP(U$2+1,FIXTURES!$C$2:$NC$23,MATCH($C108,FIXTURES!$B$2:$B$23,0),0)="",HLOOKUP(U$2,FIXTURES!$C$2:$NC$23,MATCH($C108,FIXTURES!$B$2:$B$23,0),0),HLOOKUP(U$2+1,FIXTURES!$C$2:$NC$23,MATCH($C108,FIXTURES!$B$2:$B$23,0),0)))),IF(AND(HLOOKUP(U$2,FIXTURES!$C$2:$NC$23,MATCH($C108,FIXTURES!$B$2:$B$23,0),0)="",HLOOKUP(U$2+1,FIXTURES!$C$2:$NC$23,MATCH($C108,FIXTURES!$B$2:$B$23,0),0)=""),HLOOKUP(U$2+2,FIXTURES!$C$2:$NC$23,MATCH($C108,FIXTURES!$B$2:$B$23,0),0),IF(HLOOKUP(U$2+1,FIXTURES!$C$2:$NC$23,MATCH($C108,FIXTURES!$B$2:$B$23,0),0)="",HLOOKUP(U$2,FIXTURES!$C$2:$NC$23,MATCH($C108,FIXTURES!$B$2:$B$23,0),0),HLOOKUP(U$2+1,FIXTURES!$C$2:$NC$23,MATCH($C108,FIXTURES!$B$2:$B$23,0),0))))</f>
        <v>cry</v>
      </c>
      <c r="V108" s="70" t="str">
        <f>IF(V$1="SAT",IF(AND(HLOOKUP(V$2,FIXTURES!$C$2:$NC$23,MATCH($C108,FIXTURES!$B$2:$B$23,0),0)="",HLOOKUP(V$2+1,FIXTURES!$C$2:$NC$23,MATCH($C108,FIXTURES!$B$2:$B$23,0),0)="",HLOOKUP(V$2+2,FIXTURES!$C$2:$NC$23,MATCH($C108,FIXTURES!$B$2:$B$23,0),0)=""),HLOOKUP(V$2-1,FIXTURES!$C$2:$NC$23,MATCH($C108,FIXTURES!$B$2:$B$23,0),0),IF(AND(HLOOKUP(V$2,FIXTURES!$C$2:$NC$23,MATCH($C108,FIXTURES!$B$2:$B$23,0),0)="",HLOOKUP(V$2+1,FIXTURES!$C$2:$NC$23,MATCH($C108,FIXTURES!$B$2:$B$23,0),0)=""),HLOOKUP(V$2+2,FIXTURES!$C$2:$NC$23,MATCH($C108,FIXTURES!$B$2:$B$23,0),0),IF(HLOOKUP(V$2+1,FIXTURES!$C$2:$NC$23,MATCH($C108,FIXTURES!$B$2:$B$23,0),0)="",HLOOKUP(V$2,FIXTURES!$C$2:$NC$23,MATCH($C108,FIXTURES!$B$2:$B$23,0),0),HLOOKUP(V$2+1,FIXTURES!$C$2:$NC$23,MATCH($C108,FIXTURES!$B$2:$B$23,0),0)))),IF(AND(HLOOKUP(V$2,FIXTURES!$C$2:$NC$23,MATCH($C108,FIXTURES!$B$2:$B$23,0),0)="",HLOOKUP(V$2+1,FIXTURES!$C$2:$NC$23,MATCH($C108,FIXTURES!$B$2:$B$23,0),0)=""),HLOOKUP(V$2+2,FIXTURES!$C$2:$NC$23,MATCH($C108,FIXTURES!$B$2:$B$23,0),0),IF(HLOOKUP(V$2+1,FIXTURES!$C$2:$NC$23,MATCH($C108,FIXTURES!$B$2:$B$23,0),0)="",HLOOKUP(V$2,FIXTURES!$C$2:$NC$23,MATCH($C108,FIXTURES!$B$2:$B$23,0),0),HLOOKUP(V$2+1,FIXTURES!$C$2:$NC$23,MATCH($C108,FIXTURES!$B$2:$B$23,0),0))))</f>
        <v>Milan</v>
      </c>
      <c r="W108" s="70" t="str">
        <f>IF(W$1="SAT",IF(AND(HLOOKUP(W$2,FIXTURES!$C$2:$NC$23,MATCH($C108,FIXTURES!$B$2:$B$23,0),0)="",HLOOKUP(W$2+1,FIXTURES!$C$2:$NC$23,MATCH($C108,FIXTURES!$B$2:$B$23,0),0)="",HLOOKUP(W$2+2,FIXTURES!$C$2:$NC$23,MATCH($C108,FIXTURES!$B$2:$B$23,0),0)=""),HLOOKUP(W$2-1,FIXTURES!$C$2:$NC$23,MATCH($C108,FIXTURES!$B$2:$B$23,0),0),IF(AND(HLOOKUP(W$2,FIXTURES!$C$2:$NC$23,MATCH($C108,FIXTURES!$B$2:$B$23,0),0)="",HLOOKUP(W$2+1,FIXTURES!$C$2:$NC$23,MATCH($C108,FIXTURES!$B$2:$B$23,0),0)=""),HLOOKUP(W$2+2,FIXTURES!$C$2:$NC$23,MATCH($C108,FIXTURES!$B$2:$B$23,0),0),IF(HLOOKUP(W$2+1,FIXTURES!$C$2:$NC$23,MATCH($C108,FIXTURES!$B$2:$B$23,0),0)="",HLOOKUP(W$2,FIXTURES!$C$2:$NC$23,MATCH($C108,FIXTURES!$B$2:$B$23,0),0),HLOOKUP(W$2+1,FIXTURES!$C$2:$NC$23,MATCH($C108,FIXTURES!$B$2:$B$23,0),0)))),IF(AND(HLOOKUP(W$2,FIXTURES!$C$2:$NC$23,MATCH($C108,FIXTURES!$B$2:$B$23,0),0)="",HLOOKUP(W$2+1,FIXTURES!$C$2:$NC$23,MATCH($C108,FIXTURES!$B$2:$B$23,0),0)=""),HLOOKUP(W$2+2,FIXTURES!$C$2:$NC$23,MATCH($C108,FIXTURES!$B$2:$B$23,0),0),IF(HLOOKUP(W$2+1,FIXTURES!$C$2:$NC$23,MATCH($C108,FIXTURES!$B$2:$B$23,0),0)="",HLOOKUP(W$2,FIXTURES!$C$2:$NC$23,MATCH($C108,FIXTURES!$B$2:$B$23,0),0),HLOOKUP(W$2+1,FIXTURES!$C$2:$NC$23,MATCH($C108,FIXTURES!$B$2:$B$23,0),0))))</f>
        <v>WOL</v>
      </c>
      <c r="X108" s="70" t="str">
        <f>IF(X$1="SAT",IF(AND(HLOOKUP(X$2,FIXTURES!$C$2:$NC$23,MATCH($C108,FIXTURES!$B$2:$B$23,0),0)="",HLOOKUP(X$2+1,FIXTURES!$C$2:$NC$23,MATCH($C108,FIXTURES!$B$2:$B$23,0),0)="",HLOOKUP(X$2+2,FIXTURES!$C$2:$NC$23,MATCH($C108,FIXTURES!$B$2:$B$23,0),0)=""),HLOOKUP(X$2-1,FIXTURES!$C$2:$NC$23,MATCH($C108,FIXTURES!$B$2:$B$23,0),0),IF(AND(HLOOKUP(X$2,FIXTURES!$C$2:$NC$23,MATCH($C108,FIXTURES!$B$2:$B$23,0),0)="",HLOOKUP(X$2+1,FIXTURES!$C$2:$NC$23,MATCH($C108,FIXTURES!$B$2:$B$23,0),0)=""),HLOOKUP(X$2+2,FIXTURES!$C$2:$NC$23,MATCH($C108,FIXTURES!$B$2:$B$23,0),0),IF(HLOOKUP(X$2+1,FIXTURES!$C$2:$NC$23,MATCH($C108,FIXTURES!$B$2:$B$23,0),0)="",HLOOKUP(X$2,FIXTURES!$C$2:$NC$23,MATCH($C108,FIXTURES!$B$2:$B$23,0),0),HLOOKUP(X$2+1,FIXTURES!$C$2:$NC$23,MATCH($C108,FIXTURES!$B$2:$B$23,0),0)))),IF(AND(HLOOKUP(X$2,FIXTURES!$C$2:$NC$23,MATCH($C108,FIXTURES!$B$2:$B$23,0),0)="",HLOOKUP(X$2+1,FIXTURES!$C$2:$NC$23,MATCH($C108,FIXTURES!$B$2:$B$23,0),0)=""),HLOOKUP(X$2+2,FIXTURES!$C$2:$NC$23,MATCH($C108,FIXTURES!$B$2:$B$23,0),0),IF(HLOOKUP(X$2+1,FIXTURES!$C$2:$NC$23,MATCH($C108,FIXTURES!$B$2:$B$23,0),0)="",HLOOKUP(X$2,FIXTURES!$C$2:$NC$23,MATCH($C108,FIXTURES!$B$2:$B$23,0),0),HLOOKUP(X$2+1,FIXTURES!$C$2:$NC$23,MATCH($C108,FIXTURES!$B$2:$B$23,0),0))))</f>
        <v>Milan</v>
      </c>
      <c r="Y108" s="70" t="str">
        <f>IF(Y$1="SAT",IF(AND(HLOOKUP(Y$2,FIXTURES!$C$2:$NC$23,MATCH($C108,FIXTURES!$B$2:$B$23,0),0)="",HLOOKUP(Y$2+1,FIXTURES!$C$2:$NC$23,MATCH($C108,FIXTURES!$B$2:$B$23,0),0)="",HLOOKUP(Y$2+2,FIXTURES!$C$2:$NC$23,MATCH($C108,FIXTURES!$B$2:$B$23,0),0)=""),HLOOKUP(Y$2-1,FIXTURES!$C$2:$NC$23,MATCH($C108,FIXTURES!$B$2:$B$23,0),0),IF(AND(HLOOKUP(Y$2,FIXTURES!$C$2:$NC$23,MATCH($C108,FIXTURES!$B$2:$B$23,0),0)="",HLOOKUP(Y$2+1,FIXTURES!$C$2:$NC$23,MATCH($C108,FIXTURES!$B$2:$B$23,0),0)=""),HLOOKUP(Y$2+2,FIXTURES!$C$2:$NC$23,MATCH($C108,FIXTURES!$B$2:$B$23,0),0),IF(HLOOKUP(Y$2+1,FIXTURES!$C$2:$NC$23,MATCH($C108,FIXTURES!$B$2:$B$23,0),0)="",HLOOKUP(Y$2,FIXTURES!$C$2:$NC$23,MATCH($C108,FIXTURES!$B$2:$B$23,0),0),HLOOKUP(Y$2+1,FIXTURES!$C$2:$NC$23,MATCH($C108,FIXTURES!$B$2:$B$23,0),0)))),IF(AND(HLOOKUP(Y$2,FIXTURES!$C$2:$NC$23,MATCH($C108,FIXTURES!$B$2:$B$23,0),0)="",HLOOKUP(Y$2+1,FIXTURES!$C$2:$NC$23,MATCH($C108,FIXTURES!$B$2:$B$23,0),0)=""),HLOOKUP(Y$2+2,FIXTURES!$C$2:$NC$23,MATCH($C108,FIXTURES!$B$2:$B$23,0),0),IF(HLOOKUP(Y$2+1,FIXTURES!$C$2:$NC$23,MATCH($C108,FIXTURES!$B$2:$B$23,0),0)="",HLOOKUP(Y$2,FIXTURES!$C$2:$NC$23,MATCH($C108,FIXTURES!$B$2:$B$23,0),0),HLOOKUP(Y$2+1,FIXTURES!$C$2:$NC$23,MATCH($C108,FIXTURES!$B$2:$B$23,0),0))))</f>
        <v>avl</v>
      </c>
      <c r="Z108" s="70" t="str">
        <f>IF(Z$1="SAT",IF(AND(HLOOKUP(Z$2,FIXTURES!$C$2:$NC$23,MATCH($C108,FIXTURES!$B$2:$B$23,0),0)="",HLOOKUP(Z$2+1,FIXTURES!$C$2:$NC$23,MATCH($C108,FIXTURES!$B$2:$B$23,0),0)="",HLOOKUP(Z$2+2,FIXTURES!$C$2:$NC$23,MATCH($C108,FIXTURES!$B$2:$B$23,0),0)=""),HLOOKUP(Z$2-1,FIXTURES!$C$2:$NC$23,MATCH($C108,FIXTURES!$B$2:$B$23,0),0),IF(AND(HLOOKUP(Z$2,FIXTURES!$C$2:$NC$23,MATCH($C108,FIXTURES!$B$2:$B$23,0),0)="",HLOOKUP(Z$2+1,FIXTURES!$C$2:$NC$23,MATCH($C108,FIXTURES!$B$2:$B$23,0),0)=""),HLOOKUP(Z$2+2,FIXTURES!$C$2:$NC$23,MATCH($C108,FIXTURES!$B$2:$B$23,0),0),IF(HLOOKUP(Z$2+1,FIXTURES!$C$2:$NC$23,MATCH($C108,FIXTURES!$B$2:$B$23,0),0)="",HLOOKUP(Z$2,FIXTURES!$C$2:$NC$23,MATCH($C108,FIXTURES!$B$2:$B$23,0),0),HLOOKUP(Z$2+1,FIXTURES!$C$2:$NC$23,MATCH($C108,FIXTURES!$B$2:$B$23,0),0)))),IF(AND(HLOOKUP(Z$2,FIXTURES!$C$2:$NC$23,MATCH($C108,FIXTURES!$B$2:$B$23,0),0)="",HLOOKUP(Z$2+1,FIXTURES!$C$2:$NC$23,MATCH($C108,FIXTURES!$B$2:$B$23,0),0)=""),HLOOKUP(Z$2+2,FIXTURES!$C$2:$NC$23,MATCH($C108,FIXTURES!$B$2:$B$23,0),0),IF(HLOOKUP(Z$2+1,FIXTURES!$C$2:$NC$23,MATCH($C108,FIXTURES!$B$2:$B$23,0),0)="",HLOOKUP(Z$2,FIXTURES!$C$2:$NC$23,MATCH($C108,FIXTURES!$B$2:$B$23,0),0),HLOOKUP(Z$2+1,FIXTURES!$C$2:$NC$23,MATCH($C108,FIXTURES!$B$2:$B$23,0),0))))</f>
        <v>bre</v>
      </c>
      <c r="AA108" s="70" t="str">
        <f>IF(AA$1="SAT",IF(AND(HLOOKUP(AA$2,FIXTURES!$C$2:$NC$23,MATCH($C108,FIXTURES!$B$2:$B$23,0),0)="",HLOOKUP(AA$2+1,FIXTURES!$C$2:$NC$23,MATCH($C108,FIXTURES!$B$2:$B$23,0),0)="",HLOOKUP(AA$2+2,FIXTURES!$C$2:$NC$23,MATCH($C108,FIXTURES!$B$2:$B$23,0),0)=""),HLOOKUP(AA$2-1,FIXTURES!$C$2:$NC$23,MATCH($C108,FIXTURES!$B$2:$B$23,0),0),IF(AND(HLOOKUP(AA$2,FIXTURES!$C$2:$NC$23,MATCH($C108,FIXTURES!$B$2:$B$23,0),0)="",HLOOKUP(AA$2+1,FIXTURES!$C$2:$NC$23,MATCH($C108,FIXTURES!$B$2:$B$23,0),0)=""),HLOOKUP(AA$2+2,FIXTURES!$C$2:$NC$23,MATCH($C108,FIXTURES!$B$2:$B$23,0),0),IF(HLOOKUP(AA$2+1,FIXTURES!$C$2:$NC$23,MATCH($C108,FIXTURES!$B$2:$B$23,0),0)="",HLOOKUP(AA$2,FIXTURES!$C$2:$NC$23,MATCH($C108,FIXTURES!$B$2:$B$23,0),0),HLOOKUP(AA$2+1,FIXTURES!$C$2:$NC$23,MATCH($C108,FIXTURES!$B$2:$B$23,0),0)))),IF(AND(HLOOKUP(AA$2,FIXTURES!$C$2:$NC$23,MATCH($C108,FIXTURES!$B$2:$B$23,0),0)="",HLOOKUP(AA$2+1,FIXTURES!$C$2:$NC$23,MATCH($C108,FIXTURES!$B$2:$B$23,0),0)=""),HLOOKUP(AA$2+2,FIXTURES!$C$2:$NC$23,MATCH($C108,FIXTURES!$B$2:$B$23,0),0),IF(HLOOKUP(AA$2+1,FIXTURES!$C$2:$NC$23,MATCH($C108,FIXTURES!$B$2:$B$23,0),0)="",HLOOKUP(AA$2,FIXTURES!$C$2:$NC$23,MATCH($C108,FIXTURES!$B$2:$B$23,0),0),HLOOKUP(AA$2+1,FIXTURES!$C$2:$NC$23,MATCH($C108,FIXTURES!$B$2:$B$23,0),0))))</f>
        <v>MUN</v>
      </c>
      <c r="AB108" s="70" t="str">
        <f>IF(AB$1="SAT",IF(AND(HLOOKUP(AB$2,FIXTURES!$C$2:$NC$23,MATCH($C108,FIXTURES!$B$2:$B$23,0),0)="",HLOOKUP(AB$2+1,FIXTURES!$C$2:$NC$23,MATCH($C108,FIXTURES!$B$2:$B$23,0),0)="",HLOOKUP(AB$2+2,FIXTURES!$C$2:$NC$23,MATCH($C108,FIXTURES!$B$2:$B$23,0),0)=""),HLOOKUP(AB$2-1,FIXTURES!$C$2:$NC$23,MATCH($C108,FIXTURES!$B$2:$B$23,0),0),IF(AND(HLOOKUP(AB$2,FIXTURES!$C$2:$NC$23,MATCH($C108,FIXTURES!$B$2:$B$23,0),0)="",HLOOKUP(AB$2+1,FIXTURES!$C$2:$NC$23,MATCH($C108,FIXTURES!$B$2:$B$23,0),0)=""),HLOOKUP(AB$2+2,FIXTURES!$C$2:$NC$23,MATCH($C108,FIXTURES!$B$2:$B$23,0),0),IF(HLOOKUP(AB$2+1,FIXTURES!$C$2:$NC$23,MATCH($C108,FIXTURES!$B$2:$B$23,0),0)="",HLOOKUP(AB$2,FIXTURES!$C$2:$NC$23,MATCH($C108,FIXTURES!$B$2:$B$23,0),0),HLOOKUP(AB$2+1,FIXTURES!$C$2:$NC$23,MATCH($C108,FIXTURES!$B$2:$B$23,0),0)))),IF(AND(HLOOKUP(AB$2,FIXTURES!$C$2:$NC$23,MATCH($C108,FIXTURES!$B$2:$B$23,0),0)="",HLOOKUP(AB$2+1,FIXTURES!$C$2:$NC$23,MATCH($C108,FIXTURES!$B$2:$B$23,0),0)=""),HLOOKUP(AB$2+2,FIXTURES!$C$2:$NC$23,MATCH($C108,FIXTURES!$B$2:$B$23,0),0),IF(HLOOKUP(AB$2+1,FIXTURES!$C$2:$NC$23,MATCH($C108,FIXTURES!$B$2:$B$23,0),0)="",HLOOKUP(AB$2,FIXTURES!$C$2:$NC$23,MATCH($C108,FIXTURES!$B$2:$B$23,0),0),HLOOKUP(AB$2+1,FIXTURES!$C$2:$NC$23,MATCH($C108,FIXTURES!$B$2:$B$23,0),0))))</f>
        <v>RB Salzburg</v>
      </c>
      <c r="AC108" s="70" t="str">
        <f>IF(AC$1="SAT",IF(AND(HLOOKUP(AC$2,FIXTURES!$C$2:$NC$23,MATCH($C108,FIXTURES!$B$2:$B$23,0),0)="",HLOOKUP(AC$2+1,FIXTURES!$C$2:$NC$23,MATCH($C108,FIXTURES!$B$2:$B$23,0),0)="",HLOOKUP(AC$2+2,FIXTURES!$C$2:$NC$23,MATCH($C108,FIXTURES!$B$2:$B$23,0),0)=""),HLOOKUP(AC$2-1,FIXTURES!$C$2:$NC$23,MATCH($C108,FIXTURES!$B$2:$B$23,0),0),IF(AND(HLOOKUP(AC$2,FIXTURES!$C$2:$NC$23,MATCH($C108,FIXTURES!$B$2:$B$23,0),0)="",HLOOKUP(AC$2+1,FIXTURES!$C$2:$NC$23,MATCH($C108,FIXTURES!$B$2:$B$23,0),0)=""),HLOOKUP(AC$2+2,FIXTURES!$C$2:$NC$23,MATCH($C108,FIXTURES!$B$2:$B$23,0),0),IF(HLOOKUP(AC$2+1,FIXTURES!$C$2:$NC$23,MATCH($C108,FIXTURES!$B$2:$B$23,0),0)="",HLOOKUP(AC$2,FIXTURES!$C$2:$NC$23,MATCH($C108,FIXTURES!$B$2:$B$23,0),0),HLOOKUP(AC$2+1,FIXTURES!$C$2:$NC$23,MATCH($C108,FIXTURES!$B$2:$B$23,0),0)))),IF(AND(HLOOKUP(AC$2,FIXTURES!$C$2:$NC$23,MATCH($C108,FIXTURES!$B$2:$B$23,0),0)="",HLOOKUP(AC$2+1,FIXTURES!$C$2:$NC$23,MATCH($C108,FIXTURES!$B$2:$B$23,0),0)=""),HLOOKUP(AC$2+2,FIXTURES!$C$2:$NC$23,MATCH($C108,FIXTURES!$B$2:$B$23,0),0),IF(HLOOKUP(AC$2+1,FIXTURES!$C$2:$NC$23,MATCH($C108,FIXTURES!$B$2:$B$23,0),0)="",HLOOKUP(AC$2,FIXTURES!$C$2:$NC$23,MATCH($C108,FIXTURES!$B$2:$B$23,0),0),HLOOKUP(AC$2+1,FIXTURES!$C$2:$NC$23,MATCH($C108,FIXTURES!$B$2:$B$23,0),0))))</f>
        <v>bha</v>
      </c>
      <c r="AD108" s="70" t="str">
        <f>IF(AD$1="SAT",IF(AND(HLOOKUP(AD$2,FIXTURES!$C$2:$NC$23,MATCH($C108,FIXTURES!$B$2:$B$23,0),0)="",HLOOKUP(AD$2+1,FIXTURES!$C$2:$NC$23,MATCH($C108,FIXTURES!$B$2:$B$23,0),0)="",HLOOKUP(AD$2+2,FIXTURES!$C$2:$NC$23,MATCH($C108,FIXTURES!$B$2:$B$23,0),0)=""),HLOOKUP(AD$2-1,FIXTURES!$C$2:$NC$23,MATCH($C108,FIXTURES!$B$2:$B$23,0),0),IF(AND(HLOOKUP(AD$2,FIXTURES!$C$2:$NC$23,MATCH($C108,FIXTURES!$B$2:$B$23,0),0)="",HLOOKUP(AD$2+1,FIXTURES!$C$2:$NC$23,MATCH($C108,FIXTURES!$B$2:$B$23,0),0)=""),HLOOKUP(AD$2+2,FIXTURES!$C$2:$NC$23,MATCH($C108,FIXTURES!$B$2:$B$23,0),0),IF(HLOOKUP(AD$2+1,FIXTURES!$C$2:$NC$23,MATCH($C108,FIXTURES!$B$2:$B$23,0),0)="",HLOOKUP(AD$2,FIXTURES!$C$2:$NC$23,MATCH($C108,FIXTURES!$B$2:$B$23,0),0),HLOOKUP(AD$2+1,FIXTURES!$C$2:$NC$23,MATCH($C108,FIXTURES!$B$2:$B$23,0),0)))),IF(AND(HLOOKUP(AD$2,FIXTURES!$C$2:$NC$23,MATCH($C108,FIXTURES!$B$2:$B$23,0),0)="",HLOOKUP(AD$2+1,FIXTURES!$C$2:$NC$23,MATCH($C108,FIXTURES!$B$2:$B$23,0),0)=""),HLOOKUP(AD$2+2,FIXTURES!$C$2:$NC$23,MATCH($C108,FIXTURES!$B$2:$B$23,0),0),IF(HLOOKUP(AD$2+1,FIXTURES!$C$2:$NC$23,MATCH($C108,FIXTURES!$B$2:$B$23,0),0)="",HLOOKUP(AD$2,FIXTURES!$C$2:$NC$23,MATCH($C108,FIXTURES!$B$2:$B$23,0),0),HLOOKUP(AD$2+1,FIXTURES!$C$2:$NC$23,MATCH($C108,FIXTURES!$B$2:$B$23,0),0))))</f>
        <v>Dinamo Zagreb</v>
      </c>
      <c r="AE108" s="70" t="str">
        <f>IF(AE$1="SAT",IF(AND(HLOOKUP(AE$2,FIXTURES!$C$2:$NC$23,MATCH($C108,FIXTURES!$B$2:$B$23,0),0)="",HLOOKUP(AE$2+1,FIXTURES!$C$2:$NC$23,MATCH($C108,FIXTURES!$B$2:$B$23,0),0)="",HLOOKUP(AE$2+2,FIXTURES!$C$2:$NC$23,MATCH($C108,FIXTURES!$B$2:$B$23,0),0)=""),HLOOKUP(AE$2-1,FIXTURES!$C$2:$NC$23,MATCH($C108,FIXTURES!$B$2:$B$23,0),0),IF(AND(HLOOKUP(AE$2,FIXTURES!$C$2:$NC$23,MATCH($C108,FIXTURES!$B$2:$B$23,0),0)="",HLOOKUP(AE$2+1,FIXTURES!$C$2:$NC$23,MATCH($C108,FIXTURES!$B$2:$B$23,0),0)=""),HLOOKUP(AE$2+2,FIXTURES!$C$2:$NC$23,MATCH($C108,FIXTURES!$B$2:$B$23,0),0),IF(HLOOKUP(AE$2+1,FIXTURES!$C$2:$NC$23,MATCH($C108,FIXTURES!$B$2:$B$23,0),0)="",HLOOKUP(AE$2,FIXTURES!$C$2:$NC$23,MATCH($C108,FIXTURES!$B$2:$B$23,0),0),HLOOKUP(AE$2+1,FIXTURES!$C$2:$NC$23,MATCH($C108,FIXTURES!$B$2:$B$23,0),0)))),IF(AND(HLOOKUP(AE$2,FIXTURES!$C$2:$NC$23,MATCH($C108,FIXTURES!$B$2:$B$23,0),0)="",HLOOKUP(AE$2+1,FIXTURES!$C$2:$NC$23,MATCH($C108,FIXTURES!$B$2:$B$23,0),0)=""),HLOOKUP(AE$2+2,FIXTURES!$C$2:$NC$23,MATCH($C108,FIXTURES!$B$2:$B$23,0),0),IF(HLOOKUP(AE$2+1,FIXTURES!$C$2:$NC$23,MATCH($C108,FIXTURES!$B$2:$B$23,0),0)="",HLOOKUP(AE$2,FIXTURES!$C$2:$NC$23,MATCH($C108,FIXTURES!$B$2:$B$23,0),0),HLOOKUP(AE$2+1,FIXTURES!$C$2:$NC$23,MATCH($C108,FIXTURES!$B$2:$B$23,0),0))))</f>
        <v>ARS</v>
      </c>
      <c r="AF108" s="70" t="str">
        <f>IF(AF$1="SAT",IF(AND(HLOOKUP(AF$2,FIXTURES!$C$2:$NC$23,MATCH($C108,FIXTURES!$B$2:$B$23,0),0)="",HLOOKUP(AF$2+1,FIXTURES!$C$2:$NC$23,MATCH($C108,FIXTURES!$B$2:$B$23,0),0)="",HLOOKUP(AF$2+2,FIXTURES!$C$2:$NC$23,MATCH($C108,FIXTURES!$B$2:$B$23,0),0)=""),HLOOKUP(AF$2-1,FIXTURES!$C$2:$NC$23,MATCH($C108,FIXTURES!$B$2:$B$23,0),0),IF(AND(HLOOKUP(AF$2,FIXTURES!$C$2:$NC$23,MATCH($C108,FIXTURES!$B$2:$B$23,0),0)="",HLOOKUP(AF$2+1,FIXTURES!$C$2:$NC$23,MATCH($C108,FIXTURES!$B$2:$B$23,0),0)=""),HLOOKUP(AF$2+2,FIXTURES!$C$2:$NC$23,MATCH($C108,FIXTURES!$B$2:$B$23,0),0),IF(HLOOKUP(AF$2+1,FIXTURES!$C$2:$NC$23,MATCH($C108,FIXTURES!$B$2:$B$23,0),0)="",HLOOKUP(AF$2,FIXTURES!$C$2:$NC$23,MATCH($C108,FIXTURES!$B$2:$B$23,0),0),HLOOKUP(AF$2+1,FIXTURES!$C$2:$NC$23,MATCH($C108,FIXTURES!$B$2:$B$23,0),0)))),IF(AND(HLOOKUP(AF$2,FIXTURES!$C$2:$NC$23,MATCH($C108,FIXTURES!$B$2:$B$23,0),0)="",HLOOKUP(AF$2+1,FIXTURES!$C$2:$NC$23,MATCH($C108,FIXTURES!$B$2:$B$23,0),0)=""),HLOOKUP(AF$2+2,FIXTURES!$C$2:$NC$23,MATCH($C108,FIXTURES!$B$2:$B$23,0),0),IF(HLOOKUP(AF$2+1,FIXTURES!$C$2:$NC$23,MATCH($C108,FIXTURES!$B$2:$B$23,0),0)="",HLOOKUP(AF$2,FIXTURES!$C$2:$NC$23,MATCH($C108,FIXTURES!$B$2:$B$23,0),0),HLOOKUP(AF$2+1,FIXTURES!$C$2:$NC$23,MATCH($C108,FIXTURES!$B$2:$B$23,0),0))))</f>
        <v>Manchester City</v>
      </c>
      <c r="AG108" s="70" t="str">
        <f>IF(AG$1="SAT",IF(AND(HLOOKUP(AG$2,FIXTURES!$C$2:$NC$23,MATCH($C108,FIXTURES!$B$2:$B$23,0),0)="",HLOOKUP(AG$2+1,FIXTURES!$C$2:$NC$23,MATCH($C108,FIXTURES!$B$2:$B$23,0),0)="",HLOOKUP(AG$2+2,FIXTURES!$C$2:$NC$23,MATCH($C108,FIXTURES!$B$2:$B$23,0),0)=""),HLOOKUP(AG$2-1,FIXTURES!$C$2:$NC$23,MATCH($C108,FIXTURES!$B$2:$B$23,0),0),IF(AND(HLOOKUP(AG$2,FIXTURES!$C$2:$NC$23,MATCH($C108,FIXTURES!$B$2:$B$23,0),0)="",HLOOKUP(AG$2+1,FIXTURES!$C$2:$NC$23,MATCH($C108,FIXTURES!$B$2:$B$23,0),0)=""),HLOOKUP(AG$2+2,FIXTURES!$C$2:$NC$23,MATCH($C108,FIXTURES!$B$2:$B$23,0),0),IF(HLOOKUP(AG$2+1,FIXTURES!$C$2:$NC$23,MATCH($C108,FIXTURES!$B$2:$B$23,0),0)="",HLOOKUP(AG$2,FIXTURES!$C$2:$NC$23,MATCH($C108,FIXTURES!$B$2:$B$23,0),0),HLOOKUP(AG$2+1,FIXTURES!$C$2:$NC$23,MATCH($C108,FIXTURES!$B$2:$B$23,0),0)))),IF(AND(HLOOKUP(AG$2,FIXTURES!$C$2:$NC$23,MATCH($C108,FIXTURES!$B$2:$B$23,0),0)="",HLOOKUP(AG$2+1,FIXTURES!$C$2:$NC$23,MATCH($C108,FIXTURES!$B$2:$B$23,0),0)=""),HLOOKUP(AG$2+2,FIXTURES!$C$2:$NC$23,MATCH($C108,FIXTURES!$B$2:$B$23,0),0),IF(HLOOKUP(AG$2+1,FIXTURES!$C$2:$NC$23,MATCH($C108,FIXTURES!$B$2:$B$23,0),0)="",HLOOKUP(AG$2,FIXTURES!$C$2:$NC$23,MATCH($C108,FIXTURES!$B$2:$B$23,0),0),HLOOKUP(AG$2+1,FIXTURES!$C$2:$NC$23,MATCH($C108,FIXTURES!$B$2:$B$23,0),0))))</f>
        <v>new</v>
      </c>
      <c r="AH108" s="70" t="str">
        <f>IF(AH$1="SAT",IF(AND(HLOOKUP(AH$2,FIXTURES!$C$2:$NC$23,MATCH($C108,FIXTURES!$B$2:$B$23,0),0)="",HLOOKUP(AH$2+1,FIXTURES!$C$2:$NC$23,MATCH($C108,FIXTURES!$B$2:$B$23,0),0)="",HLOOKUP(AH$2+2,FIXTURES!$C$2:$NC$23,MATCH($C108,FIXTURES!$B$2:$B$23,0),0)=""),HLOOKUP(AH$2-1,FIXTURES!$C$2:$NC$23,MATCH($C108,FIXTURES!$B$2:$B$23,0),0),IF(AND(HLOOKUP(AH$2,FIXTURES!$C$2:$NC$23,MATCH($C108,FIXTURES!$B$2:$B$23,0),0)="",HLOOKUP(AH$2+1,FIXTURES!$C$2:$NC$23,MATCH($C108,FIXTURES!$B$2:$B$23,0),0)=""),HLOOKUP(AH$2+2,FIXTURES!$C$2:$NC$23,MATCH($C108,FIXTURES!$B$2:$B$23,0),0),IF(HLOOKUP(AH$2+1,FIXTURES!$C$2:$NC$23,MATCH($C108,FIXTURES!$B$2:$B$23,0),0)="",HLOOKUP(AH$2,FIXTURES!$C$2:$NC$23,MATCH($C108,FIXTURES!$B$2:$B$23,0),0),HLOOKUP(AH$2+1,FIXTURES!$C$2:$NC$23,MATCH($C108,FIXTURES!$B$2:$B$23,0),0)))),IF(AND(HLOOKUP(AH$2,FIXTURES!$C$2:$NC$23,MATCH($C108,FIXTURES!$B$2:$B$23,0),0)="",HLOOKUP(AH$2+1,FIXTURES!$C$2:$NC$23,MATCH($C108,FIXTURES!$B$2:$B$23,0),0)=""),HLOOKUP(AH$2+2,FIXTURES!$C$2:$NC$23,MATCH($C108,FIXTURES!$B$2:$B$23,0),0),IF(HLOOKUP(AH$2+1,FIXTURES!$C$2:$NC$23,MATCH($C108,FIXTURES!$B$2:$B$23,0),0)="",HLOOKUP(AH$2,FIXTURES!$C$2:$NC$23,MATCH($C108,FIXTURES!$B$2:$B$23,0),0),HLOOKUP(AH$2+1,FIXTURES!$C$2:$NC$23,MATCH($C108,FIXTURES!$B$2:$B$23,0),0))))</f>
        <v/>
      </c>
      <c r="AI108" s="70" t="str">
        <f>IF(AI$1="SAT",IF(AND(HLOOKUP(AI$2,FIXTURES!$C$2:$NC$23,MATCH($C108,FIXTURES!$B$2:$B$23,0),0)="",HLOOKUP(AI$2+1,FIXTURES!$C$2:$NC$23,MATCH($C108,FIXTURES!$B$2:$B$23,0),0)="",HLOOKUP(AI$2+2,FIXTURES!$C$2:$NC$23,MATCH($C108,FIXTURES!$B$2:$B$23,0),0)=""),HLOOKUP(AI$2-1,FIXTURES!$C$2:$NC$23,MATCH($C108,FIXTURES!$B$2:$B$23,0),0),IF(AND(HLOOKUP(AI$2,FIXTURES!$C$2:$NC$23,MATCH($C108,FIXTURES!$B$2:$B$23,0),0)="",HLOOKUP(AI$2+1,FIXTURES!$C$2:$NC$23,MATCH($C108,FIXTURES!$B$2:$B$23,0),0)=""),HLOOKUP(AI$2+2,FIXTURES!$C$2:$NC$23,MATCH($C108,FIXTURES!$B$2:$B$23,0),0),IF(HLOOKUP(AI$2+1,FIXTURES!$C$2:$NC$23,MATCH($C108,FIXTURES!$B$2:$B$23,0),0)="",HLOOKUP(AI$2,FIXTURES!$C$2:$NC$23,MATCH($C108,FIXTURES!$B$2:$B$23,0),0),HLOOKUP(AI$2+1,FIXTURES!$C$2:$NC$23,MATCH($C108,FIXTURES!$B$2:$B$23,0),0)))),IF(AND(HLOOKUP(AI$2,FIXTURES!$C$2:$NC$23,MATCH($C108,FIXTURES!$B$2:$B$23,0),0)="",HLOOKUP(AI$2+1,FIXTURES!$C$2:$NC$23,MATCH($C108,FIXTURES!$B$2:$B$23,0),0)=""),HLOOKUP(AI$2+2,FIXTURES!$C$2:$NC$23,MATCH($C108,FIXTURES!$B$2:$B$23,0),0),IF(HLOOKUP(AI$2+1,FIXTURES!$C$2:$NC$23,MATCH($C108,FIXTURES!$B$2:$B$23,0),0)="",HLOOKUP(AI$2,FIXTURES!$C$2:$NC$23,MATCH($C108,FIXTURES!$B$2:$B$23,0),0),HLOOKUP(AI$2+1,FIXTURES!$C$2:$NC$23,MATCH($C108,FIXTURES!$B$2:$B$23,0),0))))</f>
        <v/>
      </c>
      <c r="AJ108" s="70" t="str">
        <f>IF(AJ$1="SAT",IF(AND(HLOOKUP(AJ$2,FIXTURES!$C$2:$NC$23,MATCH($C108,FIXTURES!$B$2:$B$23,0),0)="",HLOOKUP(AJ$2+1,FIXTURES!$C$2:$NC$23,MATCH($C108,FIXTURES!$B$2:$B$23,0),0)="",HLOOKUP(AJ$2+2,FIXTURES!$C$2:$NC$23,MATCH($C108,FIXTURES!$B$2:$B$23,0),0)=""),HLOOKUP(AJ$2-1,FIXTURES!$C$2:$NC$23,MATCH($C108,FIXTURES!$B$2:$B$23,0),0),IF(AND(HLOOKUP(AJ$2,FIXTURES!$C$2:$NC$23,MATCH($C108,FIXTURES!$B$2:$B$23,0),0)="",HLOOKUP(AJ$2+1,FIXTURES!$C$2:$NC$23,MATCH($C108,FIXTURES!$B$2:$B$23,0),0)=""),HLOOKUP(AJ$2+2,FIXTURES!$C$2:$NC$23,MATCH($C108,FIXTURES!$B$2:$B$23,0),0),IF(HLOOKUP(AJ$2+1,FIXTURES!$C$2:$NC$23,MATCH($C108,FIXTURES!$B$2:$B$23,0),0)="",HLOOKUP(AJ$2,FIXTURES!$C$2:$NC$23,MATCH($C108,FIXTURES!$B$2:$B$23,0),0),HLOOKUP(AJ$2+1,FIXTURES!$C$2:$NC$23,MATCH($C108,FIXTURES!$B$2:$B$23,0),0)))),IF(AND(HLOOKUP(AJ$2,FIXTURES!$C$2:$NC$23,MATCH($C108,FIXTURES!$B$2:$B$23,0),0)="",HLOOKUP(AJ$2+1,FIXTURES!$C$2:$NC$23,MATCH($C108,FIXTURES!$B$2:$B$23,0),0)=""),HLOOKUP(AJ$2+2,FIXTURES!$C$2:$NC$23,MATCH($C108,FIXTURES!$B$2:$B$23,0),0),IF(HLOOKUP(AJ$2+1,FIXTURES!$C$2:$NC$23,MATCH($C108,FIXTURES!$B$2:$B$23,0),0)="",HLOOKUP(AJ$2,FIXTURES!$C$2:$NC$23,MATCH($C108,FIXTURES!$B$2:$B$23,0),0),HLOOKUP(AJ$2+1,FIXTURES!$C$2:$NC$23,MATCH($C108,FIXTURES!$B$2:$B$23,0),0))))</f>
        <v/>
      </c>
      <c r="AK108" s="70" t="str">
        <f>IF(AK$1="SAT",IF(AND(HLOOKUP(AK$2,FIXTURES!$C$2:$NC$23,MATCH($C108,FIXTURES!$B$2:$B$23,0),0)="",HLOOKUP(AK$2+1,FIXTURES!$C$2:$NC$23,MATCH($C108,FIXTURES!$B$2:$B$23,0),0)="",HLOOKUP(AK$2+2,FIXTURES!$C$2:$NC$23,MATCH($C108,FIXTURES!$B$2:$B$23,0),0)=""),HLOOKUP(AK$2-1,FIXTURES!$C$2:$NC$23,MATCH($C108,FIXTURES!$B$2:$B$23,0),0),IF(AND(HLOOKUP(AK$2,FIXTURES!$C$2:$NC$23,MATCH($C108,FIXTURES!$B$2:$B$23,0),0)="",HLOOKUP(AK$2+1,FIXTURES!$C$2:$NC$23,MATCH($C108,FIXTURES!$B$2:$B$23,0),0)=""),HLOOKUP(AK$2+2,FIXTURES!$C$2:$NC$23,MATCH($C108,FIXTURES!$B$2:$B$23,0),0),IF(HLOOKUP(AK$2+1,FIXTURES!$C$2:$NC$23,MATCH($C108,FIXTURES!$B$2:$B$23,0),0)="",HLOOKUP(AK$2,FIXTURES!$C$2:$NC$23,MATCH($C108,FIXTURES!$B$2:$B$23,0),0),HLOOKUP(AK$2+1,FIXTURES!$C$2:$NC$23,MATCH($C108,FIXTURES!$B$2:$B$23,0),0)))),IF(AND(HLOOKUP(AK$2,FIXTURES!$C$2:$NC$23,MATCH($C108,FIXTURES!$B$2:$B$23,0),0)="",HLOOKUP(AK$2+1,FIXTURES!$C$2:$NC$23,MATCH($C108,FIXTURES!$B$2:$B$23,0),0)=""),HLOOKUP(AK$2+2,FIXTURES!$C$2:$NC$23,MATCH($C108,FIXTURES!$B$2:$B$23,0),0),IF(HLOOKUP(AK$2+1,FIXTURES!$C$2:$NC$23,MATCH($C108,FIXTURES!$B$2:$B$23,0),0)="",HLOOKUP(AK$2,FIXTURES!$C$2:$NC$23,MATCH($C108,FIXTURES!$B$2:$B$23,0),0),HLOOKUP(AK$2+1,FIXTURES!$C$2:$NC$23,MATCH($C108,FIXTURES!$B$2:$B$23,0),0))))</f>
        <v/>
      </c>
      <c r="AL108" s="70" t="str">
        <f>IF(AL$1="SAT",IF(AND(HLOOKUP(AL$2,FIXTURES!$C$2:$NC$23,MATCH($C108,FIXTURES!$B$2:$B$23,0),0)="",HLOOKUP(AL$2+1,FIXTURES!$C$2:$NC$23,MATCH($C108,FIXTURES!$B$2:$B$23,0),0)="",HLOOKUP(AL$2+2,FIXTURES!$C$2:$NC$23,MATCH($C108,FIXTURES!$B$2:$B$23,0),0)=""),HLOOKUP(AL$2-1,FIXTURES!$C$2:$NC$23,MATCH($C108,FIXTURES!$B$2:$B$23,0),0),IF(AND(HLOOKUP(AL$2,FIXTURES!$C$2:$NC$23,MATCH($C108,FIXTURES!$B$2:$B$23,0),0)="",HLOOKUP(AL$2+1,FIXTURES!$C$2:$NC$23,MATCH($C108,FIXTURES!$B$2:$B$23,0),0)=""),HLOOKUP(AL$2+2,FIXTURES!$C$2:$NC$23,MATCH($C108,FIXTURES!$B$2:$B$23,0),0),IF(HLOOKUP(AL$2+1,FIXTURES!$C$2:$NC$23,MATCH($C108,FIXTURES!$B$2:$B$23,0),0)="",HLOOKUP(AL$2,FIXTURES!$C$2:$NC$23,MATCH($C108,FIXTURES!$B$2:$B$23,0),0),HLOOKUP(AL$2+1,FIXTURES!$C$2:$NC$23,MATCH($C108,FIXTURES!$B$2:$B$23,0),0)))),IF(AND(HLOOKUP(AL$2,FIXTURES!$C$2:$NC$23,MATCH($C108,FIXTURES!$B$2:$B$23,0),0)="",HLOOKUP(AL$2+1,FIXTURES!$C$2:$NC$23,MATCH($C108,FIXTURES!$B$2:$B$23,0),0)=""),HLOOKUP(AL$2+2,FIXTURES!$C$2:$NC$23,MATCH($C108,FIXTURES!$B$2:$B$23,0),0),IF(HLOOKUP(AL$2+1,FIXTURES!$C$2:$NC$23,MATCH($C108,FIXTURES!$B$2:$B$23,0),0)="",HLOOKUP(AL$2,FIXTURES!$C$2:$NC$23,MATCH($C108,FIXTURES!$B$2:$B$23,0),0),HLOOKUP(AL$2+1,FIXTURES!$C$2:$NC$23,MATCH($C108,FIXTURES!$B$2:$B$23,0),0))))</f>
        <v/>
      </c>
      <c r="AM108" s="70" t="str">
        <f>IF(AM$1="SAT",IF(AND(HLOOKUP(AM$2,FIXTURES!$C$2:$NC$23,MATCH($C108,FIXTURES!$B$2:$B$23,0),0)="",HLOOKUP(AM$2+1,FIXTURES!$C$2:$NC$23,MATCH($C108,FIXTURES!$B$2:$B$23,0),0)="",HLOOKUP(AM$2+2,FIXTURES!$C$2:$NC$23,MATCH($C108,FIXTURES!$B$2:$B$23,0),0)=""),HLOOKUP(AM$2-1,FIXTURES!$C$2:$NC$23,MATCH($C108,FIXTURES!$B$2:$B$23,0),0),IF(AND(HLOOKUP(AM$2,FIXTURES!$C$2:$NC$23,MATCH($C108,FIXTURES!$B$2:$B$23,0),0)="",HLOOKUP(AM$2+1,FIXTURES!$C$2:$NC$23,MATCH($C108,FIXTURES!$B$2:$B$23,0),0)=""),HLOOKUP(AM$2+2,FIXTURES!$C$2:$NC$23,MATCH($C108,FIXTURES!$B$2:$B$23,0),0),IF(HLOOKUP(AM$2+1,FIXTURES!$C$2:$NC$23,MATCH($C108,FIXTURES!$B$2:$B$23,0),0)="",HLOOKUP(AM$2,FIXTURES!$C$2:$NC$23,MATCH($C108,FIXTURES!$B$2:$B$23,0),0),HLOOKUP(AM$2+1,FIXTURES!$C$2:$NC$23,MATCH($C108,FIXTURES!$B$2:$B$23,0),0)))),IF(AND(HLOOKUP(AM$2,FIXTURES!$C$2:$NC$23,MATCH($C108,FIXTURES!$B$2:$B$23,0),0)="",HLOOKUP(AM$2+1,FIXTURES!$C$2:$NC$23,MATCH($C108,FIXTURES!$B$2:$B$23,0),0)=""),HLOOKUP(AM$2+2,FIXTURES!$C$2:$NC$23,MATCH($C108,FIXTURES!$B$2:$B$23,0),0),IF(HLOOKUP(AM$2+1,FIXTURES!$C$2:$NC$23,MATCH($C108,FIXTURES!$B$2:$B$23,0),0)="",HLOOKUP(AM$2,FIXTURES!$C$2:$NC$23,MATCH($C108,FIXTURES!$B$2:$B$23,0),0),HLOOKUP(AM$2+1,FIXTURES!$C$2:$NC$23,MATCH($C108,FIXTURES!$B$2:$B$23,0),0))))</f>
        <v/>
      </c>
      <c r="AN108" s="70" t="str">
        <f>IF(AN$1="SAT",IF(AND(HLOOKUP(AN$2,FIXTURES!$C$2:$NC$23,MATCH($C108,FIXTURES!$B$2:$B$23,0),0)="",HLOOKUP(AN$2+1,FIXTURES!$C$2:$NC$23,MATCH($C108,FIXTURES!$B$2:$B$23,0),0)="",HLOOKUP(AN$2+2,FIXTURES!$C$2:$NC$23,MATCH($C108,FIXTURES!$B$2:$B$23,0),0)=""),HLOOKUP(AN$2-1,FIXTURES!$C$2:$NC$23,MATCH($C108,FIXTURES!$B$2:$B$23,0),0),IF(AND(HLOOKUP(AN$2,FIXTURES!$C$2:$NC$23,MATCH($C108,FIXTURES!$B$2:$B$23,0),0)="",HLOOKUP(AN$2+1,FIXTURES!$C$2:$NC$23,MATCH($C108,FIXTURES!$B$2:$B$23,0),0)=""),HLOOKUP(AN$2+2,FIXTURES!$C$2:$NC$23,MATCH($C108,FIXTURES!$B$2:$B$23,0),0),IF(HLOOKUP(AN$2+1,FIXTURES!$C$2:$NC$23,MATCH($C108,FIXTURES!$B$2:$B$23,0),0)="",HLOOKUP(AN$2,FIXTURES!$C$2:$NC$23,MATCH($C108,FIXTURES!$B$2:$B$23,0),0),HLOOKUP(AN$2+1,FIXTURES!$C$2:$NC$23,MATCH($C108,FIXTURES!$B$2:$B$23,0),0)))),IF(AND(HLOOKUP(AN$2,FIXTURES!$C$2:$NC$23,MATCH($C108,FIXTURES!$B$2:$B$23,0),0)="",HLOOKUP(AN$2+1,FIXTURES!$C$2:$NC$23,MATCH($C108,FIXTURES!$B$2:$B$23,0),0)=""),HLOOKUP(AN$2+2,FIXTURES!$C$2:$NC$23,MATCH($C108,FIXTURES!$B$2:$B$23,0),0),IF(HLOOKUP(AN$2+1,FIXTURES!$C$2:$NC$23,MATCH($C108,FIXTURES!$B$2:$B$23,0),0)="",HLOOKUP(AN$2,FIXTURES!$C$2:$NC$23,MATCH($C108,FIXTURES!$B$2:$B$23,0),0),HLOOKUP(AN$2+1,FIXTURES!$C$2:$NC$23,MATCH($C108,FIXTURES!$B$2:$B$23,0),0))))</f>
        <v/>
      </c>
      <c r="AO108" s="70" t="str">
        <f>IF(AO$1="SAT",IF(AND(HLOOKUP(AO$2,FIXTURES!$C$2:$NC$23,MATCH($C108,FIXTURES!$B$2:$B$23,0),0)="",HLOOKUP(AO$2+1,FIXTURES!$C$2:$NC$23,MATCH($C108,FIXTURES!$B$2:$B$23,0),0)="",HLOOKUP(AO$2+2,FIXTURES!$C$2:$NC$23,MATCH($C108,FIXTURES!$B$2:$B$23,0),0)=""),HLOOKUP(AO$2-1,FIXTURES!$C$2:$NC$23,MATCH($C108,FIXTURES!$B$2:$B$23,0),0),IF(AND(HLOOKUP(AO$2,FIXTURES!$C$2:$NC$23,MATCH($C108,FIXTURES!$B$2:$B$23,0),0)="",HLOOKUP(AO$2+1,FIXTURES!$C$2:$NC$23,MATCH($C108,FIXTURES!$B$2:$B$23,0),0)=""),HLOOKUP(AO$2+2,FIXTURES!$C$2:$NC$23,MATCH($C108,FIXTURES!$B$2:$B$23,0),0),IF(HLOOKUP(AO$2+1,FIXTURES!$C$2:$NC$23,MATCH($C108,FIXTURES!$B$2:$B$23,0),0)="",HLOOKUP(AO$2,FIXTURES!$C$2:$NC$23,MATCH($C108,FIXTURES!$B$2:$B$23,0),0),HLOOKUP(AO$2+1,FIXTURES!$C$2:$NC$23,MATCH($C108,FIXTURES!$B$2:$B$23,0),0)))),IF(AND(HLOOKUP(AO$2,FIXTURES!$C$2:$NC$23,MATCH($C108,FIXTURES!$B$2:$B$23,0),0)="",HLOOKUP(AO$2+1,FIXTURES!$C$2:$NC$23,MATCH($C108,FIXTURES!$B$2:$B$23,0),0)=""),HLOOKUP(AO$2+2,FIXTURES!$C$2:$NC$23,MATCH($C108,FIXTURES!$B$2:$B$23,0),0),IF(HLOOKUP(AO$2+1,FIXTURES!$C$2:$NC$23,MATCH($C108,FIXTURES!$B$2:$B$23,0),0)="",HLOOKUP(AO$2,FIXTURES!$C$2:$NC$23,MATCH($C108,FIXTURES!$B$2:$B$23,0),0),HLOOKUP(AO$2+1,FIXTURES!$C$2:$NC$23,MATCH($C108,FIXTURES!$B$2:$B$23,0),0))))</f>
        <v/>
      </c>
      <c r="AP108" s="70" t="str">
        <f>IF(AP$1="SAT",IF(AND(HLOOKUP(AP$2,FIXTURES!$C$2:$NC$23,MATCH($C108,FIXTURES!$B$2:$B$23,0),0)="",HLOOKUP(AP$2+1,FIXTURES!$C$2:$NC$23,MATCH($C108,FIXTURES!$B$2:$B$23,0),0)="",HLOOKUP(AP$2+2,FIXTURES!$C$2:$NC$23,MATCH($C108,FIXTURES!$B$2:$B$23,0),0)=""),HLOOKUP(AP$2-1,FIXTURES!$C$2:$NC$23,MATCH($C108,FIXTURES!$B$2:$B$23,0),0),IF(AND(HLOOKUP(AP$2,FIXTURES!$C$2:$NC$23,MATCH($C108,FIXTURES!$B$2:$B$23,0),0)="",HLOOKUP(AP$2+1,FIXTURES!$C$2:$NC$23,MATCH($C108,FIXTURES!$B$2:$B$23,0),0)=""),HLOOKUP(AP$2+2,FIXTURES!$C$2:$NC$23,MATCH($C108,FIXTURES!$B$2:$B$23,0),0),IF(HLOOKUP(AP$2+1,FIXTURES!$C$2:$NC$23,MATCH($C108,FIXTURES!$B$2:$B$23,0),0)="",HLOOKUP(AP$2,FIXTURES!$C$2:$NC$23,MATCH($C108,FIXTURES!$B$2:$B$23,0),0),HLOOKUP(AP$2+1,FIXTURES!$C$2:$NC$23,MATCH($C108,FIXTURES!$B$2:$B$23,0),0)))),IF(AND(HLOOKUP(AP$2,FIXTURES!$C$2:$NC$23,MATCH($C108,FIXTURES!$B$2:$B$23,0),0)="",HLOOKUP(AP$2+1,FIXTURES!$C$2:$NC$23,MATCH($C108,FIXTURES!$B$2:$B$23,0),0)=""),HLOOKUP(AP$2+2,FIXTURES!$C$2:$NC$23,MATCH($C108,FIXTURES!$B$2:$B$23,0),0),IF(HLOOKUP(AP$2+1,FIXTURES!$C$2:$NC$23,MATCH($C108,FIXTURES!$B$2:$B$23,0),0)="",HLOOKUP(AP$2,FIXTURES!$C$2:$NC$23,MATCH($C108,FIXTURES!$B$2:$B$23,0),0),HLOOKUP(AP$2+1,FIXTURES!$C$2:$NC$23,MATCH($C108,FIXTURES!$B$2:$B$23,0),0))))</f>
        <v/>
      </c>
      <c r="AQ108" s="70" t="str">
        <f>IF(AQ$1="SAT",IF(AND(HLOOKUP(AQ$2,FIXTURES!$C$2:$NC$23,MATCH($C108,FIXTURES!$B$2:$B$23,0),0)="",HLOOKUP(AQ$2+1,FIXTURES!$C$2:$NC$23,MATCH($C108,FIXTURES!$B$2:$B$23,0),0)="",HLOOKUP(AQ$2+2,FIXTURES!$C$2:$NC$23,MATCH($C108,FIXTURES!$B$2:$B$23,0),0)=""),HLOOKUP(AQ$2-1,FIXTURES!$C$2:$NC$23,MATCH($C108,FIXTURES!$B$2:$B$23,0),0),IF(AND(HLOOKUP(AQ$2,FIXTURES!$C$2:$NC$23,MATCH($C108,FIXTURES!$B$2:$B$23,0),0)="",HLOOKUP(AQ$2+1,FIXTURES!$C$2:$NC$23,MATCH($C108,FIXTURES!$B$2:$B$23,0),0)=""),HLOOKUP(AQ$2+2,FIXTURES!$C$2:$NC$23,MATCH($C108,FIXTURES!$B$2:$B$23,0),0),IF(HLOOKUP(AQ$2+1,FIXTURES!$C$2:$NC$23,MATCH($C108,FIXTURES!$B$2:$B$23,0),0)="",HLOOKUP(AQ$2,FIXTURES!$C$2:$NC$23,MATCH($C108,FIXTURES!$B$2:$B$23,0),0),HLOOKUP(AQ$2+1,FIXTURES!$C$2:$NC$23,MATCH($C108,FIXTURES!$B$2:$B$23,0),0)))),IF(AND(HLOOKUP(AQ$2,FIXTURES!$C$2:$NC$23,MATCH($C108,FIXTURES!$B$2:$B$23,0),0)="",HLOOKUP(AQ$2+1,FIXTURES!$C$2:$NC$23,MATCH($C108,FIXTURES!$B$2:$B$23,0),0)=""),HLOOKUP(AQ$2+2,FIXTURES!$C$2:$NC$23,MATCH($C108,FIXTURES!$B$2:$B$23,0),0),IF(HLOOKUP(AQ$2+1,FIXTURES!$C$2:$NC$23,MATCH($C108,FIXTURES!$B$2:$B$23,0),0)="",HLOOKUP(AQ$2,FIXTURES!$C$2:$NC$23,MATCH($C108,FIXTURES!$B$2:$B$23,0),0),HLOOKUP(AQ$2+1,FIXTURES!$C$2:$NC$23,MATCH($C108,FIXTURES!$B$2:$B$23,0),0))))</f>
        <v/>
      </c>
      <c r="AR108" s="70" t="str">
        <f>IF(AR$1="SAT",IF(AND(HLOOKUP(AR$2,FIXTURES!$C$2:$NC$23,MATCH($C108,FIXTURES!$B$2:$B$23,0),0)="",HLOOKUP(AR$2+1,FIXTURES!$C$2:$NC$23,MATCH($C108,FIXTURES!$B$2:$B$23,0),0)="",HLOOKUP(AR$2+2,FIXTURES!$C$2:$NC$23,MATCH($C108,FIXTURES!$B$2:$B$23,0),0)=""),HLOOKUP(AR$2-1,FIXTURES!$C$2:$NC$23,MATCH($C108,FIXTURES!$B$2:$B$23,0),0),IF(AND(HLOOKUP(AR$2,FIXTURES!$C$2:$NC$23,MATCH($C108,FIXTURES!$B$2:$B$23,0),0)="",HLOOKUP(AR$2+1,FIXTURES!$C$2:$NC$23,MATCH($C108,FIXTURES!$B$2:$B$23,0),0)=""),HLOOKUP(AR$2+2,FIXTURES!$C$2:$NC$23,MATCH($C108,FIXTURES!$B$2:$B$23,0),0),IF(HLOOKUP(AR$2+1,FIXTURES!$C$2:$NC$23,MATCH($C108,FIXTURES!$B$2:$B$23,0),0)="",HLOOKUP(AR$2,FIXTURES!$C$2:$NC$23,MATCH($C108,FIXTURES!$B$2:$B$23,0),0),HLOOKUP(AR$2+1,FIXTURES!$C$2:$NC$23,MATCH($C108,FIXTURES!$B$2:$B$23,0),0)))),IF(AND(HLOOKUP(AR$2,FIXTURES!$C$2:$NC$23,MATCH($C108,FIXTURES!$B$2:$B$23,0),0)="",HLOOKUP(AR$2+1,FIXTURES!$C$2:$NC$23,MATCH($C108,FIXTURES!$B$2:$B$23,0),0)=""),HLOOKUP(AR$2+2,FIXTURES!$C$2:$NC$23,MATCH($C108,FIXTURES!$B$2:$B$23,0),0),IF(HLOOKUP(AR$2+1,FIXTURES!$C$2:$NC$23,MATCH($C108,FIXTURES!$B$2:$B$23,0),0)="",HLOOKUP(AR$2,FIXTURES!$C$2:$NC$23,MATCH($C108,FIXTURES!$B$2:$B$23,0),0),HLOOKUP(AR$2+1,FIXTURES!$C$2:$NC$23,MATCH($C108,FIXTURES!$B$2:$B$23,0),0))))</f>
        <v/>
      </c>
      <c r="AS108" s="70" t="str">
        <f>IF(AS$1="SAT",IF(AND(HLOOKUP(AS$2,FIXTURES!$C$2:$NC$23,MATCH($C108,FIXTURES!$B$2:$B$23,0),0)="",HLOOKUP(AS$2+1,FIXTURES!$C$2:$NC$23,MATCH($C108,FIXTURES!$B$2:$B$23,0),0)="",HLOOKUP(AS$2+2,FIXTURES!$C$2:$NC$23,MATCH($C108,FIXTURES!$B$2:$B$23,0),0)=""),HLOOKUP(AS$2-1,FIXTURES!$C$2:$NC$23,MATCH($C108,FIXTURES!$B$2:$B$23,0),0),IF(AND(HLOOKUP(AS$2,FIXTURES!$C$2:$NC$23,MATCH($C108,FIXTURES!$B$2:$B$23,0),0)="",HLOOKUP(AS$2+1,FIXTURES!$C$2:$NC$23,MATCH($C108,FIXTURES!$B$2:$B$23,0),0)=""),HLOOKUP(AS$2+2,FIXTURES!$C$2:$NC$23,MATCH($C108,FIXTURES!$B$2:$B$23,0),0),IF(HLOOKUP(AS$2+1,FIXTURES!$C$2:$NC$23,MATCH($C108,FIXTURES!$B$2:$B$23,0),0)="",HLOOKUP(AS$2,FIXTURES!$C$2:$NC$23,MATCH($C108,FIXTURES!$B$2:$B$23,0),0),HLOOKUP(AS$2+1,FIXTURES!$C$2:$NC$23,MATCH($C108,FIXTURES!$B$2:$B$23,0),0)))),IF(AND(HLOOKUP(AS$2,FIXTURES!$C$2:$NC$23,MATCH($C108,FIXTURES!$B$2:$B$23,0),0)="",HLOOKUP(AS$2+1,FIXTURES!$C$2:$NC$23,MATCH($C108,FIXTURES!$B$2:$B$23,0),0)=""),HLOOKUP(AS$2+2,FIXTURES!$C$2:$NC$23,MATCH($C108,FIXTURES!$B$2:$B$23,0),0),IF(HLOOKUP(AS$2+1,FIXTURES!$C$2:$NC$23,MATCH($C108,FIXTURES!$B$2:$B$23,0),0)="",HLOOKUP(AS$2,FIXTURES!$C$2:$NC$23,MATCH($C108,FIXTURES!$B$2:$B$23,0),0),HLOOKUP(AS$2+1,FIXTURES!$C$2:$NC$23,MATCH($C108,FIXTURES!$B$2:$B$23,0),0))))</f>
        <v/>
      </c>
      <c r="AT108" s="70" t="str">
        <f>IF(AT$1="SAT",IF(AND(HLOOKUP(AT$2,FIXTURES!$C$2:$NC$23,MATCH($C108,FIXTURES!$B$2:$B$23,0),0)="",HLOOKUP(AT$2+1,FIXTURES!$C$2:$NC$23,MATCH($C108,FIXTURES!$B$2:$B$23,0),0)="",HLOOKUP(AT$2+2,FIXTURES!$C$2:$NC$23,MATCH($C108,FIXTURES!$B$2:$B$23,0),0)=""),HLOOKUP(AT$2-1,FIXTURES!$C$2:$NC$23,MATCH($C108,FIXTURES!$B$2:$B$23,0),0),IF(AND(HLOOKUP(AT$2,FIXTURES!$C$2:$NC$23,MATCH($C108,FIXTURES!$B$2:$B$23,0),0)="",HLOOKUP(AT$2+1,FIXTURES!$C$2:$NC$23,MATCH($C108,FIXTURES!$B$2:$B$23,0),0)=""),HLOOKUP(AT$2+2,FIXTURES!$C$2:$NC$23,MATCH($C108,FIXTURES!$B$2:$B$23,0),0),IF(HLOOKUP(AT$2+1,FIXTURES!$C$2:$NC$23,MATCH($C108,FIXTURES!$B$2:$B$23,0),0)="",HLOOKUP(AT$2,FIXTURES!$C$2:$NC$23,MATCH($C108,FIXTURES!$B$2:$B$23,0),0),HLOOKUP(AT$2+1,FIXTURES!$C$2:$NC$23,MATCH($C108,FIXTURES!$B$2:$B$23,0),0)))),IF(AND(HLOOKUP(AT$2,FIXTURES!$C$2:$NC$23,MATCH($C108,FIXTURES!$B$2:$B$23,0),0)="",HLOOKUP(AT$2+1,FIXTURES!$C$2:$NC$23,MATCH($C108,FIXTURES!$B$2:$B$23,0),0)=""),HLOOKUP(AT$2+2,FIXTURES!$C$2:$NC$23,MATCH($C108,FIXTURES!$B$2:$B$23,0),0),IF(HLOOKUP(AT$2+1,FIXTURES!$C$2:$NC$23,MATCH($C108,FIXTURES!$B$2:$B$23,0),0)="",HLOOKUP(AT$2,FIXTURES!$C$2:$NC$23,MATCH($C108,FIXTURES!$B$2:$B$23,0),0),HLOOKUP(AT$2+1,FIXTURES!$C$2:$NC$23,MATCH($C108,FIXTURES!$B$2:$B$23,0),0))))</f>
        <v>BOU</v>
      </c>
      <c r="AU108" s="70" t="str">
        <f>IF(AU$1="SAT",IF(AND(HLOOKUP(AU$2,FIXTURES!$C$2:$NC$23,MATCH($C108,FIXTURES!$B$2:$B$23,0),0)="",HLOOKUP(AU$2+1,FIXTURES!$C$2:$NC$23,MATCH($C108,FIXTURES!$B$2:$B$23,0),0)="",HLOOKUP(AU$2+2,FIXTURES!$C$2:$NC$23,MATCH($C108,FIXTURES!$B$2:$B$23,0),0)=""),HLOOKUP(AU$2-1,FIXTURES!$C$2:$NC$23,MATCH($C108,FIXTURES!$B$2:$B$23,0),0),IF(AND(HLOOKUP(AU$2,FIXTURES!$C$2:$NC$23,MATCH($C108,FIXTURES!$B$2:$B$23,0),0)="",HLOOKUP(AU$2+1,FIXTURES!$C$2:$NC$23,MATCH($C108,FIXTURES!$B$2:$B$23,0),0)=""),HLOOKUP(AU$2+2,FIXTURES!$C$2:$NC$23,MATCH($C108,FIXTURES!$B$2:$B$23,0),0),IF(HLOOKUP(AU$2+1,FIXTURES!$C$2:$NC$23,MATCH($C108,FIXTURES!$B$2:$B$23,0),0)="",HLOOKUP(AU$2,FIXTURES!$C$2:$NC$23,MATCH($C108,FIXTURES!$B$2:$B$23,0),0),HLOOKUP(AU$2+1,FIXTURES!$C$2:$NC$23,MATCH($C108,FIXTURES!$B$2:$B$23,0),0)))),IF(AND(HLOOKUP(AU$2,FIXTURES!$C$2:$NC$23,MATCH($C108,FIXTURES!$B$2:$B$23,0),0)="",HLOOKUP(AU$2+1,FIXTURES!$C$2:$NC$23,MATCH($C108,FIXTURES!$B$2:$B$23,0),0)=""),HLOOKUP(AU$2+2,FIXTURES!$C$2:$NC$23,MATCH($C108,FIXTURES!$B$2:$B$23,0),0),IF(HLOOKUP(AU$2+1,FIXTURES!$C$2:$NC$23,MATCH($C108,FIXTURES!$B$2:$B$23,0),0)="",HLOOKUP(AU$2,FIXTURES!$C$2:$NC$23,MATCH($C108,FIXTURES!$B$2:$B$23,0),0),HLOOKUP(AU$2+1,FIXTURES!$C$2:$NC$23,MATCH($C108,FIXTURES!$B$2:$B$23,0),0))))</f>
        <v>nfo</v>
      </c>
      <c r="AV108" s="70" t="str">
        <f>IF(AV$1="SAT",IF(AND(HLOOKUP(AV$2,FIXTURES!$C$2:$NC$23,MATCH($C108,FIXTURES!$B$2:$B$23,0),0)="",HLOOKUP(AV$2+1,FIXTURES!$C$2:$NC$23,MATCH($C108,FIXTURES!$B$2:$B$23,0),0)="",HLOOKUP(AV$2+2,FIXTURES!$C$2:$NC$23,MATCH($C108,FIXTURES!$B$2:$B$23,0),0)=""),HLOOKUP(AV$2-1,FIXTURES!$C$2:$NC$23,MATCH($C108,FIXTURES!$B$2:$B$23,0),0),IF(AND(HLOOKUP(AV$2,FIXTURES!$C$2:$NC$23,MATCH($C108,FIXTURES!$B$2:$B$23,0),0)="",HLOOKUP(AV$2+1,FIXTURES!$C$2:$NC$23,MATCH($C108,FIXTURES!$B$2:$B$23,0),0)=""),HLOOKUP(AV$2+2,FIXTURES!$C$2:$NC$23,MATCH($C108,FIXTURES!$B$2:$B$23,0),0),IF(HLOOKUP(AV$2+1,FIXTURES!$C$2:$NC$23,MATCH($C108,FIXTURES!$B$2:$B$23,0),0)="",HLOOKUP(AV$2,FIXTURES!$C$2:$NC$23,MATCH($C108,FIXTURES!$B$2:$B$23,0),0),HLOOKUP(AV$2+1,FIXTURES!$C$2:$NC$23,MATCH($C108,FIXTURES!$B$2:$B$23,0),0)))),IF(AND(HLOOKUP(AV$2,FIXTURES!$C$2:$NC$23,MATCH($C108,FIXTURES!$B$2:$B$23,0),0)="",HLOOKUP(AV$2+1,FIXTURES!$C$2:$NC$23,MATCH($C108,FIXTURES!$B$2:$B$23,0),0)=""),HLOOKUP(AV$2+2,FIXTURES!$C$2:$NC$23,MATCH($C108,FIXTURES!$B$2:$B$23,0),0),IF(HLOOKUP(AV$2+1,FIXTURES!$C$2:$NC$23,MATCH($C108,FIXTURES!$B$2:$B$23,0),0)="",HLOOKUP(AV$2,FIXTURES!$C$2:$NC$23,MATCH($C108,FIXTURES!$B$2:$B$23,0),0),HLOOKUP(AV$2+1,FIXTURES!$C$2:$NC$23,MATCH($C108,FIXTURES!$B$2:$B$23,0),0))))</f>
        <v>MCI</v>
      </c>
      <c r="AW108" s="70" t="str">
        <f>IF(AW$1="SAT",IF(AND(HLOOKUP(AW$2,FIXTURES!$C$2:$NC$23,MATCH($C108,FIXTURES!$B$2:$B$23,0),0)="",HLOOKUP(AW$2+1,FIXTURES!$C$2:$NC$23,MATCH($C108,FIXTURES!$B$2:$B$23,0),0)="",HLOOKUP(AW$2+2,FIXTURES!$C$2:$NC$23,MATCH($C108,FIXTURES!$B$2:$B$23,0),0)=""),HLOOKUP(AW$2-1,FIXTURES!$C$2:$NC$23,MATCH($C108,FIXTURES!$B$2:$B$23,0),0),IF(AND(HLOOKUP(AW$2,FIXTURES!$C$2:$NC$23,MATCH($C108,FIXTURES!$B$2:$B$23,0),0)="",HLOOKUP(AW$2+1,FIXTURES!$C$2:$NC$23,MATCH($C108,FIXTURES!$B$2:$B$23,0),0)=""),HLOOKUP(AW$2+2,FIXTURES!$C$2:$NC$23,MATCH($C108,FIXTURES!$B$2:$B$23,0),0),IF(HLOOKUP(AW$2+1,FIXTURES!$C$2:$NC$23,MATCH($C108,FIXTURES!$B$2:$B$23,0),0)="",HLOOKUP(AW$2,FIXTURES!$C$2:$NC$23,MATCH($C108,FIXTURES!$B$2:$B$23,0),0),HLOOKUP(AW$2+1,FIXTURES!$C$2:$NC$23,MATCH($C108,FIXTURES!$B$2:$B$23,0),0)))),IF(AND(HLOOKUP(AW$2,FIXTURES!$C$2:$NC$23,MATCH($C108,FIXTURES!$B$2:$B$23,0),0)="",HLOOKUP(AW$2+1,FIXTURES!$C$2:$NC$23,MATCH($C108,FIXTURES!$B$2:$B$23,0),0)=""),HLOOKUP(AW$2+2,FIXTURES!$C$2:$NC$23,MATCH($C108,FIXTURES!$B$2:$B$23,0),0),IF(HLOOKUP(AW$2+1,FIXTURES!$C$2:$NC$23,MATCH($C108,FIXTURES!$B$2:$B$23,0),0)="",HLOOKUP(AW$2,FIXTURES!$C$2:$NC$23,MATCH($C108,FIXTURES!$B$2:$B$23,0),0),HLOOKUP(AW$2+1,FIXTURES!$C$2:$NC$23,MATCH($C108,FIXTURES!$B$2:$B$23,0),0))))</f>
        <v>Manchester City</v>
      </c>
      <c r="AX108" s="70" t="str">
        <f>IF(AX$1="SAT",IF(AND(HLOOKUP(AX$2,FIXTURES!$C$2:$NC$23,MATCH($C108,FIXTURES!$B$2:$B$23,0),0)="",HLOOKUP(AX$2+1,FIXTURES!$C$2:$NC$23,MATCH($C108,FIXTURES!$B$2:$B$23,0),0)="",HLOOKUP(AX$2+2,FIXTURES!$C$2:$NC$23,MATCH($C108,FIXTURES!$B$2:$B$23,0),0)=""),HLOOKUP(AX$2-1,FIXTURES!$C$2:$NC$23,MATCH($C108,FIXTURES!$B$2:$B$23,0),0),IF(AND(HLOOKUP(AX$2,FIXTURES!$C$2:$NC$23,MATCH($C108,FIXTURES!$B$2:$B$23,0),0)="",HLOOKUP(AX$2+1,FIXTURES!$C$2:$NC$23,MATCH($C108,FIXTURES!$B$2:$B$23,0),0)=""),HLOOKUP(AX$2+2,FIXTURES!$C$2:$NC$23,MATCH($C108,FIXTURES!$B$2:$B$23,0),0),IF(HLOOKUP(AX$2+1,FIXTURES!$C$2:$NC$23,MATCH($C108,FIXTURES!$B$2:$B$23,0),0)="",HLOOKUP(AX$2,FIXTURES!$C$2:$NC$23,MATCH($C108,FIXTURES!$B$2:$B$23,0),0),HLOOKUP(AX$2+1,FIXTURES!$C$2:$NC$23,MATCH($C108,FIXTURES!$B$2:$B$23,0),0)))),IF(AND(HLOOKUP(AX$2,FIXTURES!$C$2:$NC$23,MATCH($C108,FIXTURES!$B$2:$B$23,0),0)="",HLOOKUP(AX$2+1,FIXTURES!$C$2:$NC$23,MATCH($C108,FIXTURES!$B$2:$B$23,0),0)=""),HLOOKUP(AX$2+2,FIXTURES!$C$2:$NC$23,MATCH($C108,FIXTURES!$B$2:$B$23,0),0),IF(HLOOKUP(AX$2+1,FIXTURES!$C$2:$NC$23,MATCH($C108,FIXTURES!$B$2:$B$23,0),0)="",HLOOKUP(AX$2,FIXTURES!$C$2:$NC$23,MATCH($C108,FIXTURES!$B$2:$B$23,0),0),HLOOKUP(AX$2+1,FIXTURES!$C$2:$NC$23,MATCH($C108,FIXTURES!$B$2:$B$23,0),0))))</f>
        <v>ful</v>
      </c>
      <c r="AY108" s="70" t="str">
        <f>IF(AY$1="SAT",IF(AND(HLOOKUP(AY$2,FIXTURES!$C$2:$NC$23,MATCH($C108,FIXTURES!$B$2:$B$23,0),0)="",HLOOKUP(AY$2+1,FIXTURES!$C$2:$NC$23,MATCH($C108,FIXTURES!$B$2:$B$23,0),0)="",HLOOKUP(AY$2+2,FIXTURES!$C$2:$NC$23,MATCH($C108,FIXTURES!$B$2:$B$23,0),0)=""),HLOOKUP(AY$2-1,FIXTURES!$C$2:$NC$23,MATCH($C108,FIXTURES!$B$2:$B$23,0),0),IF(AND(HLOOKUP(AY$2,FIXTURES!$C$2:$NC$23,MATCH($C108,FIXTURES!$B$2:$B$23,0),0)="",HLOOKUP(AY$2+1,FIXTURES!$C$2:$NC$23,MATCH($C108,FIXTURES!$B$2:$B$23,0),0)=""),HLOOKUP(AY$2+2,FIXTURES!$C$2:$NC$23,MATCH($C108,FIXTURES!$B$2:$B$23,0),0),IF(HLOOKUP(AY$2+1,FIXTURES!$C$2:$NC$23,MATCH($C108,FIXTURES!$B$2:$B$23,0),0)="",HLOOKUP(AY$2,FIXTURES!$C$2:$NC$23,MATCH($C108,FIXTURES!$B$2:$B$23,0),0),HLOOKUP(AY$2+1,FIXTURES!$C$2:$NC$23,MATCH($C108,FIXTURES!$B$2:$B$23,0),0)))),IF(AND(HLOOKUP(AY$2,FIXTURES!$C$2:$NC$23,MATCH($C108,FIXTURES!$B$2:$B$23,0),0)="",HLOOKUP(AY$2+1,FIXTURES!$C$2:$NC$23,MATCH($C108,FIXTURES!$B$2:$B$23,0),0)=""),HLOOKUP(AY$2+2,FIXTURES!$C$2:$NC$23,MATCH($C108,FIXTURES!$B$2:$B$23,0),0),IF(HLOOKUP(AY$2+1,FIXTURES!$C$2:$NC$23,MATCH($C108,FIXTURES!$B$2:$B$23,0),0)="",HLOOKUP(AY$2,FIXTURES!$C$2:$NC$23,MATCH($C108,FIXTURES!$B$2:$B$23,0),0),HLOOKUP(AY$2+1,FIXTURES!$C$2:$NC$23,MATCH($C108,FIXTURES!$B$2:$B$23,0),0))))</f>
        <v>CRY</v>
      </c>
      <c r="AZ108" s="70" t="str">
        <f>IF(AZ$1="SAT",IF(AND(HLOOKUP(AZ$2,FIXTURES!$C$2:$NC$23,MATCH($C108,FIXTURES!$B$2:$B$23,0),0)="",HLOOKUP(AZ$2+1,FIXTURES!$C$2:$NC$23,MATCH($C108,FIXTURES!$B$2:$B$23,0),0)="",HLOOKUP(AZ$2+2,FIXTURES!$C$2:$NC$23,MATCH($C108,FIXTURES!$B$2:$B$23,0),0)=""),HLOOKUP(AZ$2-1,FIXTURES!$C$2:$NC$23,MATCH($C108,FIXTURES!$B$2:$B$23,0),0),IF(AND(HLOOKUP(AZ$2,FIXTURES!$C$2:$NC$23,MATCH($C108,FIXTURES!$B$2:$B$23,0),0)="",HLOOKUP(AZ$2+1,FIXTURES!$C$2:$NC$23,MATCH($C108,FIXTURES!$B$2:$B$23,0),0)=""),HLOOKUP(AZ$2+2,FIXTURES!$C$2:$NC$23,MATCH($C108,FIXTURES!$B$2:$B$23,0),0),IF(HLOOKUP(AZ$2+1,FIXTURES!$C$2:$NC$23,MATCH($C108,FIXTURES!$B$2:$B$23,0),0)="",HLOOKUP(AZ$2,FIXTURES!$C$2:$NC$23,MATCH($C108,FIXTURES!$B$2:$B$23,0),0),HLOOKUP(AZ$2+1,FIXTURES!$C$2:$NC$23,MATCH($C108,FIXTURES!$B$2:$B$23,0),0)))),IF(AND(HLOOKUP(AZ$2,FIXTURES!$C$2:$NC$23,MATCH($C108,FIXTURES!$B$2:$B$23,0),0)="",HLOOKUP(AZ$2+1,FIXTURES!$C$2:$NC$23,MATCH($C108,FIXTURES!$B$2:$B$23,0),0)=""),HLOOKUP(AZ$2+2,FIXTURES!$C$2:$NC$23,MATCH($C108,FIXTURES!$B$2:$B$23,0),0),IF(HLOOKUP(AZ$2+1,FIXTURES!$C$2:$NC$23,MATCH($C108,FIXTURES!$B$2:$B$23,0),0)="",HLOOKUP(AZ$2,FIXTURES!$C$2:$NC$23,MATCH($C108,FIXTURES!$B$2:$B$23,0),0),HLOOKUP(AZ$2+1,FIXTURES!$C$2:$NC$23,MATCH($C108,FIXTURES!$B$2:$B$23,0),0))))</f>
        <v/>
      </c>
      <c r="BA108" s="70" t="str">
        <f>IF(BA$1="SAT",IF(AND(HLOOKUP(BA$2,FIXTURES!$C$2:$NC$23,MATCH($C108,FIXTURES!$B$2:$B$23,0),0)="",HLOOKUP(BA$2+1,FIXTURES!$C$2:$NC$23,MATCH($C108,FIXTURES!$B$2:$B$23,0),0)="",HLOOKUP(BA$2+2,FIXTURES!$C$2:$NC$23,MATCH($C108,FIXTURES!$B$2:$B$23,0),0)=""),HLOOKUP(BA$2-1,FIXTURES!$C$2:$NC$23,MATCH($C108,FIXTURES!$B$2:$B$23,0),0),IF(AND(HLOOKUP(BA$2,FIXTURES!$C$2:$NC$23,MATCH($C108,FIXTURES!$B$2:$B$23,0),0)="",HLOOKUP(BA$2+1,FIXTURES!$C$2:$NC$23,MATCH($C108,FIXTURES!$B$2:$B$23,0),0)=""),HLOOKUP(BA$2+2,FIXTURES!$C$2:$NC$23,MATCH($C108,FIXTURES!$B$2:$B$23,0),0),IF(HLOOKUP(BA$2+1,FIXTURES!$C$2:$NC$23,MATCH($C108,FIXTURES!$B$2:$B$23,0),0)="",HLOOKUP(BA$2,FIXTURES!$C$2:$NC$23,MATCH($C108,FIXTURES!$B$2:$B$23,0),0),HLOOKUP(BA$2+1,FIXTURES!$C$2:$NC$23,MATCH($C108,FIXTURES!$B$2:$B$23,0),0)))),IF(AND(HLOOKUP(BA$2,FIXTURES!$C$2:$NC$23,MATCH($C108,FIXTURES!$B$2:$B$23,0),0)="",HLOOKUP(BA$2+1,FIXTURES!$C$2:$NC$23,MATCH($C108,FIXTURES!$B$2:$B$23,0),0)=""),HLOOKUP(BA$2+2,FIXTURES!$C$2:$NC$23,MATCH($C108,FIXTURES!$B$2:$B$23,0),0),IF(HLOOKUP(BA$2+1,FIXTURES!$C$2:$NC$23,MATCH($C108,FIXTURES!$B$2:$B$23,0),0)="",HLOOKUP(BA$2,FIXTURES!$C$2:$NC$23,MATCH($C108,FIXTURES!$B$2:$B$23,0),0),HLOOKUP(BA$2+1,FIXTURES!$C$2:$NC$23,MATCH($C108,FIXTURES!$B$2:$B$23,0),0))))</f>
        <v>liv</v>
      </c>
      <c r="BB108" s="70" t="str">
        <f>IF(BB$1="SAT",IF(AND(HLOOKUP(BB$2,FIXTURES!$C$2:$NC$23,MATCH($C108,FIXTURES!$B$2:$B$23,0),0)="",HLOOKUP(BB$2+1,FIXTURES!$C$2:$NC$23,MATCH($C108,FIXTURES!$B$2:$B$23,0),0)="",HLOOKUP(BB$2+2,FIXTURES!$C$2:$NC$23,MATCH($C108,FIXTURES!$B$2:$B$23,0),0)=""),HLOOKUP(BB$2-1,FIXTURES!$C$2:$NC$23,MATCH($C108,FIXTURES!$B$2:$B$23,0),0),IF(AND(HLOOKUP(BB$2,FIXTURES!$C$2:$NC$23,MATCH($C108,FIXTURES!$B$2:$B$23,0),0)="",HLOOKUP(BB$2+1,FIXTURES!$C$2:$NC$23,MATCH($C108,FIXTURES!$B$2:$B$23,0),0)=""),HLOOKUP(BB$2+2,FIXTURES!$C$2:$NC$23,MATCH($C108,FIXTURES!$B$2:$B$23,0),0),IF(HLOOKUP(BB$2+1,FIXTURES!$C$2:$NC$23,MATCH($C108,FIXTURES!$B$2:$B$23,0),0)="",HLOOKUP(BB$2,FIXTURES!$C$2:$NC$23,MATCH($C108,FIXTURES!$B$2:$B$23,0),0),HLOOKUP(BB$2+1,FIXTURES!$C$2:$NC$23,MATCH($C108,FIXTURES!$B$2:$B$23,0),0)))),IF(AND(HLOOKUP(BB$2,FIXTURES!$C$2:$NC$23,MATCH($C108,FIXTURES!$B$2:$B$23,0),0)="",HLOOKUP(BB$2+1,FIXTURES!$C$2:$NC$23,MATCH($C108,FIXTURES!$B$2:$B$23,0),0)=""),HLOOKUP(BB$2+2,FIXTURES!$C$2:$NC$23,MATCH($C108,FIXTURES!$B$2:$B$23,0),0),IF(HLOOKUP(BB$2+1,FIXTURES!$C$2:$NC$23,MATCH($C108,FIXTURES!$B$2:$B$23,0),0)="",HLOOKUP(BB$2,FIXTURES!$C$2:$NC$23,MATCH($C108,FIXTURES!$B$2:$B$23,0),0),HLOOKUP(BB$2+1,FIXTURES!$C$2:$NC$23,MATCH($C108,FIXTURES!$B$2:$B$23,0),0))))</f>
        <v/>
      </c>
      <c r="BC108" s="70" t="str">
        <f>IF(BC$1="SAT",IF(AND(HLOOKUP(BC$2,FIXTURES!$C$2:$NC$23,MATCH($C108,FIXTURES!$B$2:$B$23,0),0)="",HLOOKUP(BC$2+1,FIXTURES!$C$2:$NC$23,MATCH($C108,FIXTURES!$B$2:$B$23,0),0)="",HLOOKUP(BC$2+2,FIXTURES!$C$2:$NC$23,MATCH($C108,FIXTURES!$B$2:$B$23,0),0)=""),HLOOKUP(BC$2-1,FIXTURES!$C$2:$NC$23,MATCH($C108,FIXTURES!$B$2:$B$23,0),0),IF(AND(HLOOKUP(BC$2,FIXTURES!$C$2:$NC$23,MATCH($C108,FIXTURES!$B$2:$B$23,0),0)="",HLOOKUP(BC$2+1,FIXTURES!$C$2:$NC$23,MATCH($C108,FIXTURES!$B$2:$B$23,0),0)=""),HLOOKUP(BC$2+2,FIXTURES!$C$2:$NC$23,MATCH($C108,FIXTURES!$B$2:$B$23,0),0),IF(HLOOKUP(BC$2+1,FIXTURES!$C$2:$NC$23,MATCH($C108,FIXTURES!$B$2:$B$23,0),0)="",HLOOKUP(BC$2,FIXTURES!$C$2:$NC$23,MATCH($C108,FIXTURES!$B$2:$B$23,0),0),HLOOKUP(BC$2+1,FIXTURES!$C$2:$NC$23,MATCH($C108,FIXTURES!$B$2:$B$23,0),0)))),IF(AND(HLOOKUP(BC$2,FIXTURES!$C$2:$NC$23,MATCH($C108,FIXTURES!$B$2:$B$23,0),0)="",HLOOKUP(BC$2+1,FIXTURES!$C$2:$NC$23,MATCH($C108,FIXTURES!$B$2:$B$23,0),0)=""),HLOOKUP(BC$2+2,FIXTURES!$C$2:$NC$23,MATCH($C108,FIXTURES!$B$2:$B$23,0),0),IF(HLOOKUP(BC$2+1,FIXTURES!$C$2:$NC$23,MATCH($C108,FIXTURES!$B$2:$B$23,0),0)="",HLOOKUP(BC$2,FIXTURES!$C$2:$NC$23,MATCH($C108,FIXTURES!$B$2:$B$23,0),0),HLOOKUP(BC$2+1,FIXTURES!$C$2:$NC$23,MATCH($C108,FIXTURES!$B$2:$B$23,0),0))))</f>
        <v/>
      </c>
      <c r="BD108" s="70" t="str">
        <f>IF(BD$1="SAT",IF(AND(HLOOKUP(BD$2,FIXTURES!$C$2:$NC$23,MATCH($C108,FIXTURES!$B$2:$B$23,0),0)="",HLOOKUP(BD$2+1,FIXTURES!$C$2:$NC$23,MATCH($C108,FIXTURES!$B$2:$B$23,0),0)="",HLOOKUP(BD$2+2,FIXTURES!$C$2:$NC$23,MATCH($C108,FIXTURES!$B$2:$B$23,0),0)=""),HLOOKUP(BD$2-1,FIXTURES!$C$2:$NC$23,MATCH($C108,FIXTURES!$B$2:$B$23,0),0),IF(AND(HLOOKUP(BD$2,FIXTURES!$C$2:$NC$23,MATCH($C108,FIXTURES!$B$2:$B$23,0),0)="",HLOOKUP(BD$2+1,FIXTURES!$C$2:$NC$23,MATCH($C108,FIXTURES!$B$2:$B$23,0),0)=""),HLOOKUP(BD$2+2,FIXTURES!$C$2:$NC$23,MATCH($C108,FIXTURES!$B$2:$B$23,0),0),IF(HLOOKUP(BD$2+1,FIXTURES!$C$2:$NC$23,MATCH($C108,FIXTURES!$B$2:$B$23,0),0)="",HLOOKUP(BD$2,FIXTURES!$C$2:$NC$23,MATCH($C108,FIXTURES!$B$2:$B$23,0),0),HLOOKUP(BD$2+1,FIXTURES!$C$2:$NC$23,MATCH($C108,FIXTURES!$B$2:$B$23,0),0)))),IF(AND(HLOOKUP(BD$2,FIXTURES!$C$2:$NC$23,MATCH($C108,FIXTURES!$B$2:$B$23,0),0)="",HLOOKUP(BD$2+1,FIXTURES!$C$2:$NC$23,MATCH($C108,FIXTURES!$B$2:$B$23,0),0)=""),HLOOKUP(BD$2+2,FIXTURES!$C$2:$NC$23,MATCH($C108,FIXTURES!$B$2:$B$23,0),0),IF(HLOOKUP(BD$2+1,FIXTURES!$C$2:$NC$23,MATCH($C108,FIXTURES!$B$2:$B$23,0),0)="",HLOOKUP(BD$2,FIXTURES!$C$2:$NC$23,MATCH($C108,FIXTURES!$B$2:$B$23,0),0),HLOOKUP(BD$2+1,FIXTURES!$C$2:$NC$23,MATCH($C108,FIXTURES!$B$2:$B$23,0),0))))</f>
        <v/>
      </c>
      <c r="BE108" s="70" t="str">
        <f>IF(BE$1="SAT",IF(AND(HLOOKUP(BE$2,FIXTURES!$C$2:$NC$23,MATCH($C108,FIXTURES!$B$2:$B$23,0),0)="",HLOOKUP(BE$2+1,FIXTURES!$C$2:$NC$23,MATCH($C108,FIXTURES!$B$2:$B$23,0),0)="",HLOOKUP(BE$2+2,FIXTURES!$C$2:$NC$23,MATCH($C108,FIXTURES!$B$2:$B$23,0),0)=""),HLOOKUP(BE$2-1,FIXTURES!$C$2:$NC$23,MATCH($C108,FIXTURES!$B$2:$B$23,0),0),IF(AND(HLOOKUP(BE$2,FIXTURES!$C$2:$NC$23,MATCH($C108,FIXTURES!$B$2:$B$23,0),0)="",HLOOKUP(BE$2+1,FIXTURES!$C$2:$NC$23,MATCH($C108,FIXTURES!$B$2:$B$23,0),0)=""),HLOOKUP(BE$2+2,FIXTURES!$C$2:$NC$23,MATCH($C108,FIXTURES!$B$2:$B$23,0),0),IF(HLOOKUP(BE$2+1,FIXTURES!$C$2:$NC$23,MATCH($C108,FIXTURES!$B$2:$B$23,0),0)="",HLOOKUP(BE$2,FIXTURES!$C$2:$NC$23,MATCH($C108,FIXTURES!$B$2:$B$23,0),0),HLOOKUP(BE$2+1,FIXTURES!$C$2:$NC$23,MATCH($C108,FIXTURES!$B$2:$B$23,0),0)))),IF(AND(HLOOKUP(BE$2,FIXTURES!$C$2:$NC$23,MATCH($C108,FIXTURES!$B$2:$B$23,0),0)="",HLOOKUP(BE$2+1,FIXTURES!$C$2:$NC$23,MATCH($C108,FIXTURES!$B$2:$B$23,0),0)=""),HLOOKUP(BE$2+2,FIXTURES!$C$2:$NC$23,MATCH($C108,FIXTURES!$B$2:$B$23,0),0),IF(HLOOKUP(BE$2+1,FIXTURES!$C$2:$NC$23,MATCH($C108,FIXTURES!$B$2:$B$23,0),0)="",HLOOKUP(BE$2,FIXTURES!$C$2:$NC$23,MATCH($C108,FIXTURES!$B$2:$B$23,0),0),HLOOKUP(BE$2+1,FIXTURES!$C$2:$NC$23,MATCH($C108,FIXTURES!$B$2:$B$23,0),0))))</f>
        <v>FUL</v>
      </c>
      <c r="BF108" s="119" t="s">
        <v>1154</v>
      </c>
      <c r="BG108" s="70" t="str">
        <f>IF(BG$1="SAT",IF(AND(HLOOKUP(BG$2,FIXTURES!$C$2:$NC$23,MATCH($C108,FIXTURES!$B$2:$B$23,0),0)="",HLOOKUP(BG$2+1,FIXTURES!$C$2:$NC$23,MATCH($C108,FIXTURES!$B$2:$B$23,0),0)="",HLOOKUP(BG$2+2,FIXTURES!$C$2:$NC$23,MATCH($C108,FIXTURES!$B$2:$B$23,0),0)=""),HLOOKUP(BG$2-1,FIXTURES!$C$2:$NC$23,MATCH($C108,FIXTURES!$B$2:$B$23,0),0),IF(AND(HLOOKUP(BG$2,FIXTURES!$C$2:$NC$23,MATCH($C108,FIXTURES!$B$2:$B$23,0),0)="",HLOOKUP(BG$2+1,FIXTURES!$C$2:$NC$23,MATCH($C108,FIXTURES!$B$2:$B$23,0),0)=""),HLOOKUP(BG$2+2,FIXTURES!$C$2:$NC$23,MATCH($C108,FIXTURES!$B$2:$B$23,0),0),IF(HLOOKUP(BG$2+1,FIXTURES!$C$2:$NC$23,MATCH($C108,FIXTURES!$B$2:$B$23,0),0)="",HLOOKUP(BG$2,FIXTURES!$C$2:$NC$23,MATCH($C108,FIXTURES!$B$2:$B$23,0),0),HLOOKUP(BG$2+1,FIXTURES!$C$2:$NC$23,MATCH($C108,FIXTURES!$B$2:$B$23,0),0)))),IF(AND(HLOOKUP(BG$2,FIXTURES!$C$2:$NC$23,MATCH($C108,FIXTURES!$B$2:$B$23,0),0)="",HLOOKUP(BG$2+1,FIXTURES!$C$2:$NC$23,MATCH($C108,FIXTURES!$B$2:$B$23,0),0)=""),HLOOKUP(BG$2+2,FIXTURES!$C$2:$NC$23,MATCH($C108,FIXTURES!$B$2:$B$23,0),0),IF(HLOOKUP(BG$2+1,FIXTURES!$C$2:$NC$23,MATCH($C108,FIXTURES!$B$2:$B$23,0),0)="",HLOOKUP(BG$2,FIXTURES!$C$2:$NC$23,MATCH($C108,FIXTURES!$B$2:$B$23,0),0),HLOOKUP(BG$2+1,FIXTURES!$C$2:$NC$23,MATCH($C108,FIXTURES!$B$2:$B$23,0),0))))</f>
        <v>whu</v>
      </c>
      <c r="BH108" s="70" t="str">
        <f>IF(BH$1="SAT",IF(AND(HLOOKUP(BH$2,FIXTURES!$C$2:$NC$23,MATCH($C108,FIXTURES!$B$2:$B$23,0),0)="",HLOOKUP(BH$2+1,FIXTURES!$C$2:$NC$23,MATCH($C108,FIXTURES!$B$2:$B$23,0),0)="",HLOOKUP(BH$2+2,FIXTURES!$C$2:$NC$23,MATCH($C108,FIXTURES!$B$2:$B$23,0),0)=""),HLOOKUP(BH$2-1,FIXTURES!$C$2:$NC$23,MATCH($C108,FIXTURES!$B$2:$B$23,0),0),IF(AND(HLOOKUP(BH$2,FIXTURES!$C$2:$NC$23,MATCH($C108,FIXTURES!$B$2:$B$23,0),0)="",HLOOKUP(BH$2+1,FIXTURES!$C$2:$NC$23,MATCH($C108,FIXTURES!$B$2:$B$23,0),0)=""),HLOOKUP(BH$2+2,FIXTURES!$C$2:$NC$23,MATCH($C108,FIXTURES!$B$2:$B$23,0),0),IF(HLOOKUP(BH$2+1,FIXTURES!$C$2:$NC$23,MATCH($C108,FIXTURES!$B$2:$B$23,0),0)="",HLOOKUP(BH$2,FIXTURES!$C$2:$NC$23,MATCH($C108,FIXTURES!$B$2:$B$23,0),0),HLOOKUP(BH$2+1,FIXTURES!$C$2:$NC$23,MATCH($C108,FIXTURES!$B$2:$B$23,0),0)))),IF(AND(HLOOKUP(BH$2,FIXTURES!$C$2:$NC$23,MATCH($C108,FIXTURES!$B$2:$B$23,0),0)="",HLOOKUP(BH$2+1,FIXTURES!$C$2:$NC$23,MATCH($C108,FIXTURES!$B$2:$B$23,0),0)=""),HLOOKUP(BH$2+2,FIXTURES!$C$2:$NC$23,MATCH($C108,FIXTURES!$B$2:$B$23,0),0),IF(HLOOKUP(BH$2+1,FIXTURES!$C$2:$NC$23,MATCH($C108,FIXTURES!$B$2:$B$23,0),0)="",HLOOKUP(BH$2,FIXTURES!$C$2:$NC$23,MATCH($C108,FIXTURES!$B$2:$B$23,0),0),HLOOKUP(BH$2+1,FIXTURES!$C$2:$NC$23,MATCH($C108,FIXTURES!$B$2:$B$23,0),0))))</f>
        <v>Dortmund</v>
      </c>
      <c r="BI108" s="70" t="str">
        <f>IF(BI$1="SAT",IF(AND(HLOOKUP(BI$2,FIXTURES!$C$2:$NC$23,MATCH($C108,FIXTURES!$B$2:$B$23,0),0)="",HLOOKUP(BI$2+1,FIXTURES!$C$2:$NC$23,MATCH($C108,FIXTURES!$B$2:$B$23,0),0)="",HLOOKUP(BI$2+2,FIXTURES!$C$2:$NC$23,MATCH($C108,FIXTURES!$B$2:$B$23,0),0)=""),HLOOKUP(BI$2-1,FIXTURES!$C$2:$NC$23,MATCH($C108,FIXTURES!$B$2:$B$23,0),0),IF(AND(HLOOKUP(BI$2,FIXTURES!$C$2:$NC$23,MATCH($C108,FIXTURES!$B$2:$B$23,0),0)="",HLOOKUP(BI$2+1,FIXTURES!$C$2:$NC$23,MATCH($C108,FIXTURES!$B$2:$B$23,0),0)=""),HLOOKUP(BI$2+2,FIXTURES!$C$2:$NC$23,MATCH($C108,FIXTURES!$B$2:$B$23,0),0),IF(HLOOKUP(BI$2+1,FIXTURES!$C$2:$NC$23,MATCH($C108,FIXTURES!$B$2:$B$23,0),0)="",HLOOKUP(BI$2,FIXTURES!$C$2:$NC$23,MATCH($C108,FIXTURES!$B$2:$B$23,0),0),HLOOKUP(BI$2+1,FIXTURES!$C$2:$NC$23,MATCH($C108,FIXTURES!$B$2:$B$23,0),0)))),IF(AND(HLOOKUP(BI$2,FIXTURES!$C$2:$NC$23,MATCH($C108,FIXTURES!$B$2:$B$23,0),0)="",HLOOKUP(BI$2+1,FIXTURES!$C$2:$NC$23,MATCH($C108,FIXTURES!$B$2:$B$23,0),0)=""),HLOOKUP(BI$2+2,FIXTURES!$C$2:$NC$23,MATCH($C108,FIXTURES!$B$2:$B$23,0),0),IF(HLOOKUP(BI$2+1,FIXTURES!$C$2:$NC$23,MATCH($C108,FIXTURES!$B$2:$B$23,0),0)="",HLOOKUP(BI$2,FIXTURES!$C$2:$NC$23,MATCH($C108,FIXTURES!$B$2:$B$23,0),0),HLOOKUP(BI$2+1,FIXTURES!$C$2:$NC$23,MATCH($C108,FIXTURES!$B$2:$B$23,0),0))))</f>
        <v>SOU</v>
      </c>
      <c r="BJ108" s="119" t="s">
        <v>1154</v>
      </c>
      <c r="BK108" s="70" t="str">
        <f>IF(BK$1="SAT",IF(AND(HLOOKUP(BK$2,FIXTURES!$C$2:$NC$23,MATCH($C108,FIXTURES!$B$2:$B$23,0),0)="",HLOOKUP(BK$2+1,FIXTURES!$C$2:$NC$23,MATCH($C108,FIXTURES!$B$2:$B$23,0),0)="",HLOOKUP(BK$2+2,FIXTURES!$C$2:$NC$23,MATCH($C108,FIXTURES!$B$2:$B$23,0),0)=""),HLOOKUP(BK$2-1,FIXTURES!$C$2:$NC$23,MATCH($C108,FIXTURES!$B$2:$B$23,0),0),IF(AND(HLOOKUP(BK$2,FIXTURES!$C$2:$NC$23,MATCH($C108,FIXTURES!$B$2:$B$23,0),0)="",HLOOKUP(BK$2+1,FIXTURES!$C$2:$NC$23,MATCH($C108,FIXTURES!$B$2:$B$23,0),0)=""),HLOOKUP(BK$2+2,FIXTURES!$C$2:$NC$23,MATCH($C108,FIXTURES!$B$2:$B$23,0),0),IF(HLOOKUP(BK$2+1,FIXTURES!$C$2:$NC$23,MATCH($C108,FIXTURES!$B$2:$B$23,0),0)="",HLOOKUP(BK$2,FIXTURES!$C$2:$NC$23,MATCH($C108,FIXTURES!$B$2:$B$23,0),0),HLOOKUP(BK$2+1,FIXTURES!$C$2:$NC$23,MATCH($C108,FIXTURES!$B$2:$B$23,0),0)))),IF(AND(HLOOKUP(BK$2,FIXTURES!$C$2:$NC$23,MATCH($C108,FIXTURES!$B$2:$B$23,0),0)="",HLOOKUP(BK$2+1,FIXTURES!$C$2:$NC$23,MATCH($C108,FIXTURES!$B$2:$B$23,0),0)=""),HLOOKUP(BK$2+2,FIXTURES!$C$2:$NC$23,MATCH($C108,FIXTURES!$B$2:$B$23,0),0),IF(HLOOKUP(BK$2+1,FIXTURES!$C$2:$NC$23,MATCH($C108,FIXTURES!$B$2:$B$23,0),0)="",HLOOKUP(BK$2,FIXTURES!$C$2:$NC$23,MATCH($C108,FIXTURES!$B$2:$B$23,0),0),HLOOKUP(BK$2+1,FIXTURES!$C$2:$NC$23,MATCH($C108,FIXTURES!$B$2:$B$23,0),0))))</f>
        <v>tot</v>
      </c>
      <c r="BL108" s="119" t="s">
        <v>1154</v>
      </c>
      <c r="BM108" s="70" t="str">
        <f>IF(BM$1="SAT",IF(AND(HLOOKUP(BM$2,FIXTURES!$C$2:$NC$23,MATCH($C108,FIXTURES!$B$2:$B$23,0),0)="",HLOOKUP(BM$2+1,FIXTURES!$C$2:$NC$23,MATCH($C108,FIXTURES!$B$2:$B$23,0),0)="",HLOOKUP(BM$2+2,FIXTURES!$C$2:$NC$23,MATCH($C108,FIXTURES!$B$2:$B$23,0),0)=""),HLOOKUP(BM$2-1,FIXTURES!$C$2:$NC$23,MATCH($C108,FIXTURES!$B$2:$B$23,0),0),IF(AND(HLOOKUP(BM$2,FIXTURES!$C$2:$NC$23,MATCH($C108,FIXTURES!$B$2:$B$23,0),0)="",HLOOKUP(BM$2+1,FIXTURES!$C$2:$NC$23,MATCH($C108,FIXTURES!$B$2:$B$23,0),0)=""),HLOOKUP(BM$2+2,FIXTURES!$C$2:$NC$23,MATCH($C108,FIXTURES!$B$2:$B$23,0),0),IF(HLOOKUP(BM$2+1,FIXTURES!$C$2:$NC$23,MATCH($C108,FIXTURES!$B$2:$B$23,0),0)="",HLOOKUP(BM$2,FIXTURES!$C$2:$NC$23,MATCH($C108,FIXTURES!$B$2:$B$23,0),0),HLOOKUP(BM$2+1,FIXTURES!$C$2:$NC$23,MATCH($C108,FIXTURES!$B$2:$B$23,0),0)))),IF(AND(HLOOKUP(BM$2,FIXTURES!$C$2:$NC$23,MATCH($C108,FIXTURES!$B$2:$B$23,0),0)="",HLOOKUP(BM$2+1,FIXTURES!$C$2:$NC$23,MATCH($C108,FIXTURES!$B$2:$B$23,0),0)=""),HLOOKUP(BM$2+2,FIXTURES!$C$2:$NC$23,MATCH($C108,FIXTURES!$B$2:$B$23,0),0),IF(HLOOKUP(BM$2+1,FIXTURES!$C$2:$NC$23,MATCH($C108,FIXTURES!$B$2:$B$23,0),0)="",HLOOKUP(BM$2,FIXTURES!$C$2:$NC$23,MATCH($C108,FIXTURES!$B$2:$B$23,0),0),HLOOKUP(BM$2+1,FIXTURES!$C$2:$NC$23,MATCH($C108,FIXTURES!$B$2:$B$23,0),0))))</f>
        <v>LEE</v>
      </c>
      <c r="BN108" s="70" t="str">
        <f>IF(BN$1="SAT",IF(AND(HLOOKUP(BN$2,FIXTURES!$C$2:$NC$23,MATCH($C108,FIXTURES!$B$2:$B$23,0),0)="",HLOOKUP(BN$2+1,FIXTURES!$C$2:$NC$23,MATCH($C108,FIXTURES!$B$2:$B$23,0),0)="",HLOOKUP(BN$2+2,FIXTURES!$C$2:$NC$23,MATCH($C108,FIXTURES!$B$2:$B$23,0),0)=""),HLOOKUP(BN$2-1,FIXTURES!$C$2:$NC$23,MATCH($C108,FIXTURES!$B$2:$B$23,0),0),IF(AND(HLOOKUP(BN$2,FIXTURES!$C$2:$NC$23,MATCH($C108,FIXTURES!$B$2:$B$23,0),0)="",HLOOKUP(BN$2+1,FIXTURES!$C$2:$NC$23,MATCH($C108,FIXTURES!$B$2:$B$23,0),0)=""),HLOOKUP(BN$2+2,FIXTURES!$C$2:$NC$23,MATCH($C108,FIXTURES!$B$2:$B$23,0),0),IF(HLOOKUP(BN$2+1,FIXTURES!$C$2:$NC$23,MATCH($C108,FIXTURES!$B$2:$B$23,0),0)="",HLOOKUP(BN$2,FIXTURES!$C$2:$NC$23,MATCH($C108,FIXTURES!$B$2:$B$23,0),0),HLOOKUP(BN$2+1,FIXTURES!$C$2:$NC$23,MATCH($C108,FIXTURES!$B$2:$B$23,0),0)))),IF(AND(HLOOKUP(BN$2,FIXTURES!$C$2:$NC$23,MATCH($C108,FIXTURES!$B$2:$B$23,0),0)="",HLOOKUP(BN$2+1,FIXTURES!$C$2:$NC$23,MATCH($C108,FIXTURES!$B$2:$B$23,0),0)=""),HLOOKUP(BN$2+2,FIXTURES!$C$2:$NC$23,MATCH($C108,FIXTURES!$B$2:$B$23,0),0),IF(HLOOKUP(BN$2+1,FIXTURES!$C$2:$NC$23,MATCH($C108,FIXTURES!$B$2:$B$23,0),0)="",HLOOKUP(BN$2,FIXTURES!$C$2:$NC$23,MATCH($C108,FIXTURES!$B$2:$B$23,0),0),HLOOKUP(BN$2+1,FIXTURES!$C$2:$NC$23,MATCH($C108,FIXTURES!$B$2:$B$23,0),0))))</f>
        <v>Dortmund</v>
      </c>
      <c r="BO108" s="70" t="str">
        <f>IF(BO$1="SAT",IF(AND(HLOOKUP(BO$2,FIXTURES!$C$2:$NC$23,MATCH($C108,FIXTURES!$B$2:$B$23,0),0)="",HLOOKUP(BO$2+1,FIXTURES!$C$2:$NC$23,MATCH($C108,FIXTURES!$B$2:$B$23,0),0)="",HLOOKUP(BO$2+2,FIXTURES!$C$2:$NC$23,MATCH($C108,FIXTURES!$B$2:$B$23,0),0)=""),HLOOKUP(BO$2-1,FIXTURES!$C$2:$NC$23,MATCH($C108,FIXTURES!$B$2:$B$23,0),0),IF(AND(HLOOKUP(BO$2,FIXTURES!$C$2:$NC$23,MATCH($C108,FIXTURES!$B$2:$B$23,0),0)="",HLOOKUP(BO$2+1,FIXTURES!$C$2:$NC$23,MATCH($C108,FIXTURES!$B$2:$B$23,0),0)=""),HLOOKUP(BO$2+2,FIXTURES!$C$2:$NC$23,MATCH($C108,FIXTURES!$B$2:$B$23,0),0),IF(HLOOKUP(BO$2+1,FIXTURES!$C$2:$NC$23,MATCH($C108,FIXTURES!$B$2:$B$23,0),0)="",HLOOKUP(BO$2,FIXTURES!$C$2:$NC$23,MATCH($C108,FIXTURES!$B$2:$B$23,0),0),HLOOKUP(BO$2+1,FIXTURES!$C$2:$NC$23,MATCH($C108,FIXTURES!$B$2:$B$23,0),0)))),IF(AND(HLOOKUP(BO$2,FIXTURES!$C$2:$NC$23,MATCH($C108,FIXTURES!$B$2:$B$23,0),0)="",HLOOKUP(BO$2+1,FIXTURES!$C$2:$NC$23,MATCH($C108,FIXTURES!$B$2:$B$23,0),0)=""),HLOOKUP(BO$2+2,FIXTURES!$C$2:$NC$23,MATCH($C108,FIXTURES!$B$2:$B$23,0),0),IF(HLOOKUP(BO$2+1,FIXTURES!$C$2:$NC$23,MATCH($C108,FIXTURES!$B$2:$B$23,0),0)="",HLOOKUP(BO$2,FIXTURES!$C$2:$NC$23,MATCH($C108,FIXTURES!$B$2:$B$23,0),0),HLOOKUP(BO$2+1,FIXTURES!$C$2:$NC$23,MATCH($C108,FIXTURES!$B$2:$B$23,0),0))))</f>
        <v>lei</v>
      </c>
      <c r="BP108" s="119" t="s">
        <v>1154</v>
      </c>
      <c r="BQ108" s="70" t="str">
        <f>IF(BQ$1="SAT",IF(AND(HLOOKUP(BQ$2,FIXTURES!$C$2:$NC$23,MATCH($C108,FIXTURES!$B$2:$B$23,0),0)="",HLOOKUP(BQ$2+1,FIXTURES!$C$2:$NC$23,MATCH($C108,FIXTURES!$B$2:$B$23,0),0)="",HLOOKUP(BQ$2+2,FIXTURES!$C$2:$NC$23,MATCH($C108,FIXTURES!$B$2:$B$23,0),0)=""),HLOOKUP(BQ$2-1,FIXTURES!$C$2:$NC$23,MATCH($C108,FIXTURES!$B$2:$B$23,0),0),IF(AND(HLOOKUP(BQ$2,FIXTURES!$C$2:$NC$23,MATCH($C108,FIXTURES!$B$2:$B$23,0),0)="",HLOOKUP(BQ$2+1,FIXTURES!$C$2:$NC$23,MATCH($C108,FIXTURES!$B$2:$B$23,0),0)=""),HLOOKUP(BQ$2+2,FIXTURES!$C$2:$NC$23,MATCH($C108,FIXTURES!$B$2:$B$23,0),0),IF(HLOOKUP(BQ$2+1,FIXTURES!$C$2:$NC$23,MATCH($C108,FIXTURES!$B$2:$B$23,0),0)="",HLOOKUP(BQ$2,FIXTURES!$C$2:$NC$23,MATCH($C108,FIXTURES!$B$2:$B$23,0),0),HLOOKUP(BQ$2+1,FIXTURES!$C$2:$NC$23,MATCH($C108,FIXTURES!$B$2:$B$23,0),0)))),IF(AND(HLOOKUP(BQ$2,FIXTURES!$C$2:$NC$23,MATCH($C108,FIXTURES!$B$2:$B$23,0),0)="",HLOOKUP(BQ$2+1,FIXTURES!$C$2:$NC$23,MATCH($C108,FIXTURES!$B$2:$B$23,0),0)=""),HLOOKUP(BQ$2+2,FIXTURES!$C$2:$NC$23,MATCH($C108,FIXTURES!$B$2:$B$23,0),0),IF(HLOOKUP(BQ$2+1,FIXTURES!$C$2:$NC$23,MATCH($C108,FIXTURES!$B$2:$B$23,0),0)="",HLOOKUP(BQ$2,FIXTURES!$C$2:$NC$23,MATCH($C108,FIXTURES!$B$2:$B$23,0),0),HLOOKUP(BQ$2+1,FIXTURES!$C$2:$NC$23,MATCH($C108,FIXTURES!$B$2:$B$23,0),0))))</f>
        <v>EVE</v>
      </c>
      <c r="BR108" s="70" t="str">
        <f>IF(BR$1="SAT",IF(AND(HLOOKUP(BR$2,FIXTURES!$C$2:$NC$23,MATCH($C108,FIXTURES!$B$2:$B$23,0),0)="",HLOOKUP(BR$2+1,FIXTURES!$C$2:$NC$23,MATCH($C108,FIXTURES!$B$2:$B$23,0),0)="",HLOOKUP(BR$2+2,FIXTURES!$C$2:$NC$23,MATCH($C108,FIXTURES!$B$2:$B$23,0),0)=""),HLOOKUP(BR$2-1,FIXTURES!$C$2:$NC$23,MATCH($C108,FIXTURES!$B$2:$B$23,0),0),IF(AND(HLOOKUP(BR$2,FIXTURES!$C$2:$NC$23,MATCH($C108,FIXTURES!$B$2:$B$23,0),0)="",HLOOKUP(BR$2+1,FIXTURES!$C$2:$NC$23,MATCH($C108,FIXTURES!$B$2:$B$23,0),0)=""),HLOOKUP(BR$2+2,FIXTURES!$C$2:$NC$23,MATCH($C108,FIXTURES!$B$2:$B$23,0),0),IF(HLOOKUP(BR$2+1,FIXTURES!$C$2:$NC$23,MATCH($C108,FIXTURES!$B$2:$B$23,0),0)="",HLOOKUP(BR$2,FIXTURES!$C$2:$NC$23,MATCH($C108,FIXTURES!$B$2:$B$23,0),0),HLOOKUP(BR$2+1,FIXTURES!$C$2:$NC$23,MATCH($C108,FIXTURES!$B$2:$B$23,0),0)))),IF(AND(HLOOKUP(BR$2,FIXTURES!$C$2:$NC$23,MATCH($C108,FIXTURES!$B$2:$B$23,0),0)="",HLOOKUP(BR$2+1,FIXTURES!$C$2:$NC$23,MATCH($C108,FIXTURES!$B$2:$B$23,0),0)=""),HLOOKUP(BR$2+2,FIXTURES!$C$2:$NC$23,MATCH($C108,FIXTURES!$B$2:$B$23,0),0),IF(HLOOKUP(BR$2+1,FIXTURES!$C$2:$NC$23,MATCH($C108,FIXTURES!$B$2:$B$23,0),0)="",HLOOKUP(BR$2,FIXTURES!$C$2:$NC$23,MATCH($C108,FIXTURES!$B$2:$B$23,0),0),HLOOKUP(BR$2+1,FIXTURES!$C$2:$NC$23,MATCH($C108,FIXTURES!$B$2:$B$23,0),0))))</f>
        <v/>
      </c>
      <c r="BS108" s="70" t="str">
        <f>IF(BS$1="SAT",IF(AND(HLOOKUP(BS$2,FIXTURES!$C$2:$NC$23,MATCH($C108,FIXTURES!$B$2:$B$23,0),0)="",HLOOKUP(BS$2+1,FIXTURES!$C$2:$NC$23,MATCH($C108,FIXTURES!$B$2:$B$23,0),0)="",HLOOKUP(BS$2+2,FIXTURES!$C$2:$NC$23,MATCH($C108,FIXTURES!$B$2:$B$23,0),0)=""),HLOOKUP(BS$2-1,FIXTURES!$C$2:$NC$23,MATCH($C108,FIXTURES!$B$2:$B$23,0),0),IF(AND(HLOOKUP(BS$2,FIXTURES!$C$2:$NC$23,MATCH($C108,FIXTURES!$B$2:$B$23,0),0)="",HLOOKUP(BS$2+1,FIXTURES!$C$2:$NC$23,MATCH($C108,FIXTURES!$B$2:$B$23,0),0)=""),HLOOKUP(BS$2+2,FIXTURES!$C$2:$NC$23,MATCH($C108,FIXTURES!$B$2:$B$23,0),0),IF(HLOOKUP(BS$2+1,FIXTURES!$C$2:$NC$23,MATCH($C108,FIXTURES!$B$2:$B$23,0),0)="",HLOOKUP(BS$2,FIXTURES!$C$2:$NC$23,MATCH($C108,FIXTURES!$B$2:$B$23,0),0),HLOOKUP(BS$2+1,FIXTURES!$C$2:$NC$23,MATCH($C108,FIXTURES!$B$2:$B$23,0),0)))),IF(AND(HLOOKUP(BS$2,FIXTURES!$C$2:$NC$23,MATCH($C108,FIXTURES!$B$2:$B$23,0),0)="",HLOOKUP(BS$2+1,FIXTURES!$C$2:$NC$23,MATCH($C108,FIXTURES!$B$2:$B$23,0),0)=""),HLOOKUP(BS$2+2,FIXTURES!$C$2:$NC$23,MATCH($C108,FIXTURES!$B$2:$B$23,0),0),IF(HLOOKUP(BS$2+1,FIXTURES!$C$2:$NC$23,MATCH($C108,FIXTURES!$B$2:$B$23,0),0)="",HLOOKUP(BS$2,FIXTURES!$C$2:$NC$23,MATCH($C108,FIXTURES!$B$2:$B$23,0),0),HLOOKUP(BS$2+1,FIXTURES!$C$2:$NC$23,MATCH($C108,FIXTURES!$B$2:$B$23,0),0))))</f>
        <v/>
      </c>
      <c r="BT108" s="70" t="str">
        <f>IF(BT$1="SAT",IF(AND(HLOOKUP(BT$2,FIXTURES!$C$2:$NC$23,MATCH($C108,FIXTURES!$B$2:$B$23,0),0)="",HLOOKUP(BT$2+1,FIXTURES!$C$2:$NC$23,MATCH($C108,FIXTURES!$B$2:$B$23,0),0)="",HLOOKUP(BT$2+2,FIXTURES!$C$2:$NC$23,MATCH($C108,FIXTURES!$B$2:$B$23,0),0)=""),HLOOKUP(BT$2-1,FIXTURES!$C$2:$NC$23,MATCH($C108,FIXTURES!$B$2:$B$23,0),0),IF(AND(HLOOKUP(BT$2,FIXTURES!$C$2:$NC$23,MATCH($C108,FIXTURES!$B$2:$B$23,0),0)="",HLOOKUP(BT$2+1,FIXTURES!$C$2:$NC$23,MATCH($C108,FIXTURES!$B$2:$B$23,0),0)=""),HLOOKUP(BT$2+2,FIXTURES!$C$2:$NC$23,MATCH($C108,FIXTURES!$B$2:$B$23,0),0),IF(HLOOKUP(BT$2+1,FIXTURES!$C$2:$NC$23,MATCH($C108,FIXTURES!$B$2:$B$23,0),0)="",HLOOKUP(BT$2,FIXTURES!$C$2:$NC$23,MATCH($C108,FIXTURES!$B$2:$B$23,0),0),HLOOKUP(BT$2+1,FIXTURES!$C$2:$NC$23,MATCH($C108,FIXTURES!$B$2:$B$23,0),0)))),IF(AND(HLOOKUP(BT$2,FIXTURES!$C$2:$NC$23,MATCH($C108,FIXTURES!$B$2:$B$23,0),0)="",HLOOKUP(BT$2+1,FIXTURES!$C$2:$NC$23,MATCH($C108,FIXTURES!$B$2:$B$23,0),0)=""),HLOOKUP(BT$2+2,FIXTURES!$C$2:$NC$23,MATCH($C108,FIXTURES!$B$2:$B$23,0),0),IF(HLOOKUP(BT$2+1,FIXTURES!$C$2:$NC$23,MATCH($C108,FIXTURES!$B$2:$B$23,0),0)="",HLOOKUP(BT$2,FIXTURES!$C$2:$NC$23,MATCH($C108,FIXTURES!$B$2:$B$23,0),0),HLOOKUP(BT$2+1,FIXTURES!$C$2:$NC$23,MATCH($C108,FIXTURES!$B$2:$B$23,0),0))))</f>
        <v/>
      </c>
      <c r="BU108" s="70" t="str">
        <f>IF(BU$1="SAT",IF(AND(HLOOKUP(BU$2,FIXTURES!$C$2:$NC$23,MATCH($C108,FIXTURES!$B$2:$B$23,0),0)="",HLOOKUP(BU$2+1,FIXTURES!$C$2:$NC$23,MATCH($C108,FIXTURES!$B$2:$B$23,0),0)="",HLOOKUP(BU$2+2,FIXTURES!$C$2:$NC$23,MATCH($C108,FIXTURES!$B$2:$B$23,0),0)=""),HLOOKUP(BU$2-1,FIXTURES!$C$2:$NC$23,MATCH($C108,FIXTURES!$B$2:$B$23,0),0),IF(AND(HLOOKUP(BU$2,FIXTURES!$C$2:$NC$23,MATCH($C108,FIXTURES!$B$2:$B$23,0),0)="",HLOOKUP(BU$2+1,FIXTURES!$C$2:$NC$23,MATCH($C108,FIXTURES!$B$2:$B$23,0),0)=""),HLOOKUP(BU$2+2,FIXTURES!$C$2:$NC$23,MATCH($C108,FIXTURES!$B$2:$B$23,0),0),IF(HLOOKUP(BU$2+1,FIXTURES!$C$2:$NC$23,MATCH($C108,FIXTURES!$B$2:$B$23,0),0)="",HLOOKUP(BU$2,FIXTURES!$C$2:$NC$23,MATCH($C108,FIXTURES!$B$2:$B$23,0),0),HLOOKUP(BU$2+1,FIXTURES!$C$2:$NC$23,MATCH($C108,FIXTURES!$B$2:$B$23,0),0)))),IF(AND(HLOOKUP(BU$2,FIXTURES!$C$2:$NC$23,MATCH($C108,FIXTURES!$B$2:$B$23,0),0)="",HLOOKUP(BU$2+1,FIXTURES!$C$2:$NC$23,MATCH($C108,FIXTURES!$B$2:$B$23,0),0)=""),HLOOKUP(BU$2+2,FIXTURES!$C$2:$NC$23,MATCH($C108,FIXTURES!$B$2:$B$23,0),0),IF(HLOOKUP(BU$2+1,FIXTURES!$C$2:$NC$23,MATCH($C108,FIXTURES!$B$2:$B$23,0),0)="",HLOOKUP(BU$2,FIXTURES!$C$2:$NC$23,MATCH($C108,FIXTURES!$B$2:$B$23,0),0),HLOOKUP(BU$2+1,FIXTURES!$C$2:$NC$23,MATCH($C108,FIXTURES!$B$2:$B$23,0),0))))</f>
        <v>AVL</v>
      </c>
      <c r="BV108" s="119" t="s">
        <v>1154</v>
      </c>
      <c r="BW108" s="70" t="str">
        <f>IF(BW$1="SAT",IF(AND(HLOOKUP(BW$2,FIXTURES!$C$2:$NC$23,MATCH($C108,FIXTURES!$B$2:$B$23,0),0)="",HLOOKUP(BW$2+1,FIXTURES!$C$2:$NC$23,MATCH($C108,FIXTURES!$B$2:$B$23,0),0)="",HLOOKUP(BW$2+2,FIXTURES!$C$2:$NC$23,MATCH($C108,FIXTURES!$B$2:$B$23,0),0)=""),HLOOKUP(BW$2-1,FIXTURES!$C$2:$NC$23,MATCH($C108,FIXTURES!$B$2:$B$23,0),0),IF(AND(HLOOKUP(BW$2,FIXTURES!$C$2:$NC$23,MATCH($C108,FIXTURES!$B$2:$B$23,0),0)="",HLOOKUP(BW$2+1,FIXTURES!$C$2:$NC$23,MATCH($C108,FIXTURES!$B$2:$B$23,0),0)=""),HLOOKUP(BW$2+2,FIXTURES!$C$2:$NC$23,MATCH($C108,FIXTURES!$B$2:$B$23,0),0),IF(HLOOKUP(BW$2+1,FIXTURES!$C$2:$NC$23,MATCH($C108,FIXTURES!$B$2:$B$23,0),0)="",HLOOKUP(BW$2,FIXTURES!$C$2:$NC$23,MATCH($C108,FIXTURES!$B$2:$B$23,0),0),HLOOKUP(BW$2+1,FIXTURES!$C$2:$NC$23,MATCH($C108,FIXTURES!$B$2:$B$23,0),0)))),IF(AND(HLOOKUP(BW$2,FIXTURES!$C$2:$NC$23,MATCH($C108,FIXTURES!$B$2:$B$23,0),0)="",HLOOKUP(BW$2+1,FIXTURES!$C$2:$NC$23,MATCH($C108,FIXTURES!$B$2:$B$23,0),0)=""),HLOOKUP(BW$2+2,FIXTURES!$C$2:$NC$23,MATCH($C108,FIXTURES!$B$2:$B$23,0),0),IF(HLOOKUP(BW$2+1,FIXTURES!$C$2:$NC$23,MATCH($C108,FIXTURES!$B$2:$B$23,0),0)="",HLOOKUP(BW$2,FIXTURES!$C$2:$NC$23,MATCH($C108,FIXTURES!$B$2:$B$23,0),0),HLOOKUP(BW$2+1,FIXTURES!$C$2:$NC$23,MATCH($C108,FIXTURES!$B$2:$B$23,0),0))))</f>
        <v>wol</v>
      </c>
      <c r="BX108" s="70" t="str">
        <f>IF(BX$1="SAT",IF(AND(HLOOKUP(BX$2,FIXTURES!$C$2:$NC$23,MATCH($C108,FIXTURES!$B$2:$B$23,0),0)="",HLOOKUP(BX$2+1,FIXTURES!$C$2:$NC$23,MATCH($C108,FIXTURES!$B$2:$B$23,0),0)="",HLOOKUP(BX$2+2,FIXTURES!$C$2:$NC$23,MATCH($C108,FIXTURES!$B$2:$B$23,0),0)=""),HLOOKUP(BX$2-1,FIXTURES!$C$2:$NC$23,MATCH($C108,FIXTURES!$B$2:$B$23,0),0),IF(AND(HLOOKUP(BX$2,FIXTURES!$C$2:$NC$23,MATCH($C108,FIXTURES!$B$2:$B$23,0),0)="",HLOOKUP(BX$2+1,FIXTURES!$C$2:$NC$23,MATCH($C108,FIXTURES!$B$2:$B$23,0),0)=""),HLOOKUP(BX$2+2,FIXTURES!$C$2:$NC$23,MATCH($C108,FIXTURES!$B$2:$B$23,0),0),IF(HLOOKUP(BX$2+1,FIXTURES!$C$2:$NC$23,MATCH($C108,FIXTURES!$B$2:$B$23,0),0)="",HLOOKUP(BX$2,FIXTURES!$C$2:$NC$23,MATCH($C108,FIXTURES!$B$2:$B$23,0),0),HLOOKUP(BX$2+1,FIXTURES!$C$2:$NC$23,MATCH($C108,FIXTURES!$B$2:$B$23,0),0)))),IF(AND(HLOOKUP(BX$2,FIXTURES!$C$2:$NC$23,MATCH($C108,FIXTURES!$B$2:$B$23,0),0)="",HLOOKUP(BX$2+1,FIXTURES!$C$2:$NC$23,MATCH($C108,FIXTURES!$B$2:$B$23,0),0)=""),HLOOKUP(BX$2+2,FIXTURES!$C$2:$NC$23,MATCH($C108,FIXTURES!$B$2:$B$23,0),0),IF(HLOOKUP(BX$2+1,FIXTURES!$C$2:$NC$23,MATCH($C108,FIXTURES!$B$2:$B$23,0),0)="",HLOOKUP(BX$2,FIXTURES!$C$2:$NC$23,MATCH($C108,FIXTURES!$B$2:$B$23,0),0),HLOOKUP(BX$2+1,FIXTURES!$C$2:$NC$23,MATCH($C108,FIXTURES!$B$2:$B$23,0),0))))</f>
        <v>Real Madrid</v>
      </c>
      <c r="BY108" s="70" t="str">
        <f>IF(BY$1="SAT",IF(AND(HLOOKUP(BY$2,FIXTURES!$C$2:$NC$23,MATCH($C108,FIXTURES!$B$2:$B$23,0),0)="",HLOOKUP(BY$2+1,FIXTURES!$C$2:$NC$23,MATCH($C108,FIXTURES!$B$2:$B$23,0),0)="",HLOOKUP(BY$2+2,FIXTURES!$C$2:$NC$23,MATCH($C108,FIXTURES!$B$2:$B$23,0),0)=""),HLOOKUP(BY$2-1,FIXTURES!$C$2:$NC$23,MATCH($C108,FIXTURES!$B$2:$B$23,0),0),IF(AND(HLOOKUP(BY$2,FIXTURES!$C$2:$NC$23,MATCH($C108,FIXTURES!$B$2:$B$23,0),0)="",HLOOKUP(BY$2+1,FIXTURES!$C$2:$NC$23,MATCH($C108,FIXTURES!$B$2:$B$23,0),0)=""),HLOOKUP(BY$2+2,FIXTURES!$C$2:$NC$23,MATCH($C108,FIXTURES!$B$2:$B$23,0),0),IF(HLOOKUP(BY$2+1,FIXTURES!$C$2:$NC$23,MATCH($C108,FIXTURES!$B$2:$B$23,0),0)="",HLOOKUP(BY$2,FIXTURES!$C$2:$NC$23,MATCH($C108,FIXTURES!$B$2:$B$23,0),0),HLOOKUP(BY$2+1,FIXTURES!$C$2:$NC$23,MATCH($C108,FIXTURES!$B$2:$B$23,0),0)))),IF(AND(HLOOKUP(BY$2,FIXTURES!$C$2:$NC$23,MATCH($C108,FIXTURES!$B$2:$B$23,0),0)="",HLOOKUP(BY$2+1,FIXTURES!$C$2:$NC$23,MATCH($C108,FIXTURES!$B$2:$B$23,0),0)=""),HLOOKUP(BY$2+2,FIXTURES!$C$2:$NC$23,MATCH($C108,FIXTURES!$B$2:$B$23,0),0),IF(HLOOKUP(BY$2+1,FIXTURES!$C$2:$NC$23,MATCH($C108,FIXTURES!$B$2:$B$23,0),0)="",HLOOKUP(BY$2,FIXTURES!$C$2:$NC$23,MATCH($C108,FIXTURES!$B$2:$B$23,0),0),HLOOKUP(BY$2+1,FIXTURES!$C$2:$NC$23,MATCH($C108,FIXTURES!$B$2:$B$23,0),0))))</f>
        <v>BHA</v>
      </c>
      <c r="BZ108" s="70" t="str">
        <f>IF(BZ$1="SAT",IF(AND(HLOOKUP(BZ$2,FIXTURES!$C$2:$NC$23,MATCH($C108,FIXTURES!$B$2:$B$23,0),0)="",HLOOKUP(BZ$2+1,FIXTURES!$C$2:$NC$23,MATCH($C108,FIXTURES!$B$2:$B$23,0),0)="",HLOOKUP(BZ$2+2,FIXTURES!$C$2:$NC$23,MATCH($C108,FIXTURES!$B$2:$B$23,0),0)=""),HLOOKUP(BZ$2-1,FIXTURES!$C$2:$NC$23,MATCH($C108,FIXTURES!$B$2:$B$23,0),0),IF(AND(HLOOKUP(BZ$2,FIXTURES!$C$2:$NC$23,MATCH($C108,FIXTURES!$B$2:$B$23,0),0)="",HLOOKUP(BZ$2+1,FIXTURES!$C$2:$NC$23,MATCH($C108,FIXTURES!$B$2:$B$23,0),0)=""),HLOOKUP(BZ$2+2,FIXTURES!$C$2:$NC$23,MATCH($C108,FIXTURES!$B$2:$B$23,0),0),IF(HLOOKUP(BZ$2+1,FIXTURES!$C$2:$NC$23,MATCH($C108,FIXTURES!$B$2:$B$23,0),0)="",HLOOKUP(BZ$2,FIXTURES!$C$2:$NC$23,MATCH($C108,FIXTURES!$B$2:$B$23,0),0),HLOOKUP(BZ$2+1,FIXTURES!$C$2:$NC$23,MATCH($C108,FIXTURES!$B$2:$B$23,0),0)))),IF(AND(HLOOKUP(BZ$2,FIXTURES!$C$2:$NC$23,MATCH($C108,FIXTURES!$B$2:$B$23,0),0)="",HLOOKUP(BZ$2+1,FIXTURES!$C$2:$NC$23,MATCH($C108,FIXTURES!$B$2:$B$23,0),0)=""),HLOOKUP(BZ$2+2,FIXTURES!$C$2:$NC$23,MATCH($C108,FIXTURES!$B$2:$B$23,0),0),IF(HLOOKUP(BZ$2+1,FIXTURES!$C$2:$NC$23,MATCH($C108,FIXTURES!$B$2:$B$23,0),0)="",HLOOKUP(BZ$2,FIXTURES!$C$2:$NC$23,MATCH($C108,FIXTURES!$B$2:$B$23,0),0),HLOOKUP(BZ$2+1,FIXTURES!$C$2:$NC$23,MATCH($C108,FIXTURES!$B$2:$B$23,0),0))))</f>
        <v>Real Madrid</v>
      </c>
      <c r="CA108" s="70" t="str">
        <f>IF(CA$1="SAT",IF(AND(HLOOKUP(CA$2,FIXTURES!$C$2:$NC$23,MATCH($C108,FIXTURES!$B$2:$B$23,0),0)="",HLOOKUP(CA$2+1,FIXTURES!$C$2:$NC$23,MATCH($C108,FIXTURES!$B$2:$B$23,0),0)="",HLOOKUP(CA$2+2,FIXTURES!$C$2:$NC$23,MATCH($C108,FIXTURES!$B$2:$B$23,0),0)=""),HLOOKUP(CA$2-1,FIXTURES!$C$2:$NC$23,MATCH($C108,FIXTURES!$B$2:$B$23,0),0),IF(AND(HLOOKUP(CA$2,FIXTURES!$C$2:$NC$23,MATCH($C108,FIXTURES!$B$2:$B$23,0),0)="",HLOOKUP(CA$2+1,FIXTURES!$C$2:$NC$23,MATCH($C108,FIXTURES!$B$2:$B$23,0),0)=""),HLOOKUP(CA$2+2,FIXTURES!$C$2:$NC$23,MATCH($C108,FIXTURES!$B$2:$B$23,0),0),IF(HLOOKUP(CA$2+1,FIXTURES!$C$2:$NC$23,MATCH($C108,FIXTURES!$B$2:$B$23,0),0)="",HLOOKUP(CA$2,FIXTURES!$C$2:$NC$23,MATCH($C108,FIXTURES!$B$2:$B$23,0),0),HLOOKUP(CA$2+1,FIXTURES!$C$2:$NC$23,MATCH($C108,FIXTURES!$B$2:$B$23,0),0)))),IF(AND(HLOOKUP(CA$2,FIXTURES!$C$2:$NC$23,MATCH($C108,FIXTURES!$B$2:$B$23,0),0)="",HLOOKUP(CA$2+1,FIXTURES!$C$2:$NC$23,MATCH($C108,FIXTURES!$B$2:$B$23,0),0)=""),HLOOKUP(CA$2+2,FIXTURES!$C$2:$NC$23,MATCH($C108,FIXTURES!$B$2:$B$23,0),0),IF(HLOOKUP(CA$2+1,FIXTURES!$C$2:$NC$23,MATCH($C108,FIXTURES!$B$2:$B$23,0),0)="",HLOOKUP(CA$2,FIXTURES!$C$2:$NC$23,MATCH($C108,FIXTURES!$B$2:$B$23,0),0),HLOOKUP(CA$2+1,FIXTURES!$C$2:$NC$23,MATCH($C108,FIXTURES!$B$2:$B$23,0),0))))</f>
        <v/>
      </c>
      <c r="CB108" s="70" t="str">
        <f>IF(CB$1="SAT",IF(AND(HLOOKUP(CB$2,FIXTURES!$C$2:$NC$23,MATCH($C108,FIXTURES!$B$2:$B$23,0),0)="",HLOOKUP(CB$2+1,FIXTURES!$C$2:$NC$23,MATCH($C108,FIXTURES!$B$2:$B$23,0),0)="",HLOOKUP(CB$2+2,FIXTURES!$C$2:$NC$23,MATCH($C108,FIXTURES!$B$2:$B$23,0),0)=""),HLOOKUP(CB$2-1,FIXTURES!$C$2:$NC$23,MATCH($C108,FIXTURES!$B$2:$B$23,0),0),IF(AND(HLOOKUP(CB$2,FIXTURES!$C$2:$NC$23,MATCH($C108,FIXTURES!$B$2:$B$23,0),0)="",HLOOKUP(CB$2+1,FIXTURES!$C$2:$NC$23,MATCH($C108,FIXTURES!$B$2:$B$23,0),0)=""),HLOOKUP(CB$2+2,FIXTURES!$C$2:$NC$23,MATCH($C108,FIXTURES!$B$2:$B$23,0),0),IF(HLOOKUP(CB$2+1,FIXTURES!$C$2:$NC$23,MATCH($C108,FIXTURES!$B$2:$B$23,0),0)="",HLOOKUP(CB$2,FIXTURES!$C$2:$NC$23,MATCH($C108,FIXTURES!$B$2:$B$23,0),0),HLOOKUP(CB$2+1,FIXTURES!$C$2:$NC$23,MATCH($C108,FIXTURES!$B$2:$B$23,0),0)))),IF(AND(HLOOKUP(CB$2,FIXTURES!$C$2:$NC$23,MATCH($C108,FIXTURES!$B$2:$B$23,0),0)="",HLOOKUP(CB$2+1,FIXTURES!$C$2:$NC$23,MATCH($C108,FIXTURES!$B$2:$B$23,0),0)=""),HLOOKUP(CB$2+2,FIXTURES!$C$2:$NC$23,MATCH($C108,FIXTURES!$B$2:$B$23,0),0),IF(HLOOKUP(CB$2+1,FIXTURES!$C$2:$NC$23,MATCH($C108,FIXTURES!$B$2:$B$23,0),0)="",HLOOKUP(CB$2,FIXTURES!$C$2:$NC$23,MATCH($C108,FIXTURES!$B$2:$B$23,0),0),HLOOKUP(CB$2+1,FIXTURES!$C$2:$NC$23,MATCH($C108,FIXTURES!$B$2:$B$23,0),0))))</f>
        <v>BRE</v>
      </c>
      <c r="CC108" s="70" t="str">
        <f>IF(CC$1="SAT",IF(AND(HLOOKUP(CC$2,FIXTURES!$C$2:$NC$23,MATCH($C108,FIXTURES!$B$2:$B$23,0),0)="",HLOOKUP(CC$2+1,FIXTURES!$C$2:$NC$23,MATCH($C108,FIXTURES!$B$2:$B$23,0),0)="",HLOOKUP(CC$2+2,FIXTURES!$C$2:$NC$23,MATCH($C108,FIXTURES!$B$2:$B$23,0),0)=""),HLOOKUP(CC$2-1,FIXTURES!$C$2:$NC$23,MATCH($C108,FIXTURES!$B$2:$B$23,0),0),IF(AND(HLOOKUP(CC$2,FIXTURES!$C$2:$NC$23,MATCH($C108,FIXTURES!$B$2:$B$23,0),0)="",HLOOKUP(CC$2+1,FIXTURES!$C$2:$NC$23,MATCH($C108,FIXTURES!$B$2:$B$23,0),0)=""),HLOOKUP(CC$2+2,FIXTURES!$C$2:$NC$23,MATCH($C108,FIXTURES!$B$2:$B$23,0),0),IF(HLOOKUP(CC$2+1,FIXTURES!$C$2:$NC$23,MATCH($C108,FIXTURES!$B$2:$B$23,0),0)="",HLOOKUP(CC$2,FIXTURES!$C$2:$NC$23,MATCH($C108,FIXTURES!$B$2:$B$23,0),0),HLOOKUP(CC$2+1,FIXTURES!$C$2:$NC$23,MATCH($C108,FIXTURES!$B$2:$B$23,0),0)))),IF(AND(HLOOKUP(CC$2,FIXTURES!$C$2:$NC$23,MATCH($C108,FIXTURES!$B$2:$B$23,0),0)="",HLOOKUP(CC$2+1,FIXTURES!$C$2:$NC$23,MATCH($C108,FIXTURES!$B$2:$B$23,0),0)=""),HLOOKUP(CC$2+2,FIXTURES!$C$2:$NC$23,MATCH($C108,FIXTURES!$B$2:$B$23,0),0),IF(HLOOKUP(CC$2+1,FIXTURES!$C$2:$NC$23,MATCH($C108,FIXTURES!$B$2:$B$23,0),0)="",HLOOKUP(CC$2,FIXTURES!$C$2:$NC$23,MATCH($C108,FIXTURES!$B$2:$B$23,0),0),HLOOKUP(CC$2+1,FIXTURES!$C$2:$NC$23,MATCH($C108,FIXTURES!$B$2:$B$23,0),0))))</f>
        <v/>
      </c>
      <c r="CD108" s="119" t="s">
        <v>1154</v>
      </c>
      <c r="CE108" s="70" t="str">
        <f>IF(CE$1="SAT",IF(AND(HLOOKUP(CE$2,FIXTURES!$C$2:$NC$23,MATCH($C108,FIXTURES!$B$2:$B$23,0),0)="",HLOOKUP(CE$2+1,FIXTURES!$C$2:$NC$23,MATCH($C108,FIXTURES!$B$2:$B$23,0),0)="",HLOOKUP(CE$2+2,FIXTURES!$C$2:$NC$23,MATCH($C108,FIXTURES!$B$2:$B$23,0),0)=""),HLOOKUP(CE$2-1,FIXTURES!$C$2:$NC$23,MATCH($C108,FIXTURES!$B$2:$B$23,0),0),IF(AND(HLOOKUP(CE$2,FIXTURES!$C$2:$NC$23,MATCH($C108,FIXTURES!$B$2:$B$23,0),0)="",HLOOKUP(CE$2+1,FIXTURES!$C$2:$NC$23,MATCH($C108,FIXTURES!$B$2:$B$23,0),0)=""),HLOOKUP(CE$2+2,FIXTURES!$C$2:$NC$23,MATCH($C108,FIXTURES!$B$2:$B$23,0),0),IF(HLOOKUP(CE$2+1,FIXTURES!$C$2:$NC$23,MATCH($C108,FIXTURES!$B$2:$B$23,0),0)="",HLOOKUP(CE$2,FIXTURES!$C$2:$NC$23,MATCH($C108,FIXTURES!$B$2:$B$23,0),0),HLOOKUP(CE$2+1,FIXTURES!$C$2:$NC$23,MATCH($C108,FIXTURES!$B$2:$B$23,0),0)))),IF(AND(HLOOKUP(CE$2,FIXTURES!$C$2:$NC$23,MATCH($C108,FIXTURES!$B$2:$B$23,0),0)="",HLOOKUP(CE$2+1,FIXTURES!$C$2:$NC$23,MATCH($C108,FIXTURES!$B$2:$B$23,0),0)=""),HLOOKUP(CE$2+2,FIXTURES!$C$2:$NC$23,MATCH($C108,FIXTURES!$B$2:$B$23,0),0),IF(HLOOKUP(CE$2+1,FIXTURES!$C$2:$NC$23,MATCH($C108,FIXTURES!$B$2:$B$23,0),0)="",HLOOKUP(CE$2,FIXTURES!$C$2:$NC$23,MATCH($C108,FIXTURES!$B$2:$B$23,0),0),HLOOKUP(CE$2+1,FIXTURES!$C$2:$NC$23,MATCH($C108,FIXTURES!$B$2:$B$23,0),0))))</f>
        <v>bou</v>
      </c>
      <c r="CF108" s="70" t="str">
        <f>IF(CF$1="SAT",IF(AND(HLOOKUP(CF$2,FIXTURES!$C$2:$NC$23,MATCH($C108,FIXTURES!$B$2:$B$23,0),0)="",HLOOKUP(CF$2+1,FIXTURES!$C$2:$NC$23,MATCH($C108,FIXTURES!$B$2:$B$23,0),0)="",HLOOKUP(CF$2+2,FIXTURES!$C$2:$NC$23,MATCH($C108,FIXTURES!$B$2:$B$23,0),0)=""),HLOOKUP(CF$2-1,FIXTURES!$C$2:$NC$23,MATCH($C108,FIXTURES!$B$2:$B$23,0),0),IF(AND(HLOOKUP(CF$2,FIXTURES!$C$2:$NC$23,MATCH($C108,FIXTURES!$B$2:$B$23,0),0)="",HLOOKUP(CF$2+1,FIXTURES!$C$2:$NC$23,MATCH($C108,FIXTURES!$B$2:$B$23,0),0)=""),HLOOKUP(CF$2+2,FIXTURES!$C$2:$NC$23,MATCH($C108,FIXTURES!$B$2:$B$23,0),0),IF(HLOOKUP(CF$2+1,FIXTURES!$C$2:$NC$23,MATCH($C108,FIXTURES!$B$2:$B$23,0),0)="",HLOOKUP(CF$2,FIXTURES!$C$2:$NC$23,MATCH($C108,FIXTURES!$B$2:$B$23,0),0),HLOOKUP(CF$2+1,FIXTURES!$C$2:$NC$23,MATCH($C108,FIXTURES!$B$2:$B$23,0),0)))),IF(AND(HLOOKUP(CF$2,FIXTURES!$C$2:$NC$23,MATCH($C108,FIXTURES!$B$2:$B$23,0),0)="",HLOOKUP(CF$2+1,FIXTURES!$C$2:$NC$23,MATCH($C108,FIXTURES!$B$2:$B$23,0),0)=""),HLOOKUP(CF$2+2,FIXTURES!$C$2:$NC$23,MATCH($C108,FIXTURES!$B$2:$B$23,0),0),IF(HLOOKUP(CF$2+1,FIXTURES!$C$2:$NC$23,MATCH($C108,FIXTURES!$B$2:$B$23,0),0)="",HLOOKUP(CF$2,FIXTURES!$C$2:$NC$23,MATCH($C108,FIXTURES!$B$2:$B$23,0),0),HLOOKUP(CF$2+1,FIXTURES!$C$2:$NC$23,MATCH($C108,FIXTURES!$B$2:$B$23,0),0))))</f>
        <v/>
      </c>
      <c r="CG108" s="70" t="str">
        <f>IF(CG$1="SAT",IF(AND(HLOOKUP(CG$2,FIXTURES!$C$2:$NC$23,MATCH($C108,FIXTURES!$B$2:$B$23,0),0)="",HLOOKUP(CG$2+1,FIXTURES!$C$2:$NC$23,MATCH($C108,FIXTURES!$B$2:$B$23,0),0)="",HLOOKUP(CG$2+2,FIXTURES!$C$2:$NC$23,MATCH($C108,FIXTURES!$B$2:$B$23,0),0)=""),HLOOKUP(CG$2-1,FIXTURES!$C$2:$NC$23,MATCH($C108,FIXTURES!$B$2:$B$23,0),0),IF(AND(HLOOKUP(CG$2,FIXTURES!$C$2:$NC$23,MATCH($C108,FIXTURES!$B$2:$B$23,0),0)="",HLOOKUP(CG$2+1,FIXTURES!$C$2:$NC$23,MATCH($C108,FIXTURES!$B$2:$B$23,0),0)=""),HLOOKUP(CG$2+2,FIXTURES!$C$2:$NC$23,MATCH($C108,FIXTURES!$B$2:$B$23,0),0),IF(HLOOKUP(CG$2+1,FIXTURES!$C$2:$NC$23,MATCH($C108,FIXTURES!$B$2:$B$23,0),0)="",HLOOKUP(CG$2,FIXTURES!$C$2:$NC$23,MATCH($C108,FIXTURES!$B$2:$B$23,0),0),HLOOKUP(CG$2+1,FIXTURES!$C$2:$NC$23,MATCH($C108,FIXTURES!$B$2:$B$23,0),0)))),IF(AND(HLOOKUP(CG$2,FIXTURES!$C$2:$NC$23,MATCH($C108,FIXTURES!$B$2:$B$23,0),0)="",HLOOKUP(CG$2+1,FIXTURES!$C$2:$NC$23,MATCH($C108,FIXTURES!$B$2:$B$23,0),0)=""),HLOOKUP(CG$2+2,FIXTURES!$C$2:$NC$23,MATCH($C108,FIXTURES!$B$2:$B$23,0),0),IF(HLOOKUP(CG$2+1,FIXTURES!$C$2:$NC$23,MATCH($C108,FIXTURES!$B$2:$B$23,0),0)="",HLOOKUP(CG$2,FIXTURES!$C$2:$NC$23,MATCH($C108,FIXTURES!$B$2:$B$23,0),0),HLOOKUP(CG$2+1,FIXTURES!$C$2:$NC$23,MATCH($C108,FIXTURES!$B$2:$B$23,0),0))))</f>
        <v>NFO</v>
      </c>
      <c r="CH108" s="70" t="str">
        <f>IF(CH$1="SAT",IF(AND(HLOOKUP(CH$2,FIXTURES!$C$2:$NC$23,MATCH($C108,FIXTURES!$B$2:$B$23,0),0)="",HLOOKUP(CH$2+1,FIXTURES!$C$2:$NC$23,MATCH($C108,FIXTURES!$B$2:$B$23,0),0)="",HLOOKUP(CH$2+2,FIXTURES!$C$2:$NC$23,MATCH($C108,FIXTURES!$B$2:$B$23,0),0)=""),HLOOKUP(CH$2-1,FIXTURES!$C$2:$NC$23,MATCH($C108,FIXTURES!$B$2:$B$23,0),0),IF(AND(HLOOKUP(CH$2,FIXTURES!$C$2:$NC$23,MATCH($C108,FIXTURES!$B$2:$B$23,0),0)="",HLOOKUP(CH$2+1,FIXTURES!$C$2:$NC$23,MATCH($C108,FIXTURES!$B$2:$B$23,0),0)=""),HLOOKUP(CH$2+2,FIXTURES!$C$2:$NC$23,MATCH($C108,FIXTURES!$B$2:$B$23,0),0),IF(HLOOKUP(CH$2+1,FIXTURES!$C$2:$NC$23,MATCH($C108,FIXTURES!$B$2:$B$23,0),0)="",HLOOKUP(CH$2,FIXTURES!$C$2:$NC$23,MATCH($C108,FIXTURES!$B$2:$B$23,0),0),HLOOKUP(CH$2+1,FIXTURES!$C$2:$NC$23,MATCH($C108,FIXTURES!$B$2:$B$23,0),0)))),IF(AND(HLOOKUP(CH$2,FIXTURES!$C$2:$NC$23,MATCH($C108,FIXTURES!$B$2:$B$23,0),0)="",HLOOKUP(CH$2+1,FIXTURES!$C$2:$NC$23,MATCH($C108,FIXTURES!$B$2:$B$23,0),0)=""),HLOOKUP(CH$2+2,FIXTURES!$C$2:$NC$23,MATCH($C108,FIXTURES!$B$2:$B$23,0),0),IF(HLOOKUP(CH$2+1,FIXTURES!$C$2:$NC$23,MATCH($C108,FIXTURES!$B$2:$B$23,0),0)="",HLOOKUP(CH$2,FIXTURES!$C$2:$NC$23,MATCH($C108,FIXTURES!$B$2:$B$23,0),0),HLOOKUP(CH$2+1,FIXTURES!$C$2:$NC$23,MATCH($C108,FIXTURES!$B$2:$B$23,0),0))))</f>
        <v/>
      </c>
      <c r="CI108" s="70" t="str">
        <f>IF(CI$1="SAT",IF(AND(HLOOKUP(CI$2,FIXTURES!$C$2:$NC$23,MATCH($C108,FIXTURES!$B$2:$B$23,0),0)="",HLOOKUP(CI$2+1,FIXTURES!$C$2:$NC$23,MATCH($C108,FIXTURES!$B$2:$B$23,0),0)="",HLOOKUP(CI$2+2,FIXTURES!$C$2:$NC$23,MATCH($C108,FIXTURES!$B$2:$B$23,0),0)=""),HLOOKUP(CI$2-1,FIXTURES!$C$2:$NC$23,MATCH($C108,FIXTURES!$B$2:$B$23,0),0),IF(AND(HLOOKUP(CI$2,FIXTURES!$C$2:$NC$23,MATCH($C108,FIXTURES!$B$2:$B$23,0),0)="",HLOOKUP(CI$2+1,FIXTURES!$C$2:$NC$23,MATCH($C108,FIXTURES!$B$2:$B$23,0),0)=""),HLOOKUP(CI$2+2,FIXTURES!$C$2:$NC$23,MATCH($C108,FIXTURES!$B$2:$B$23,0),0),IF(HLOOKUP(CI$2+1,FIXTURES!$C$2:$NC$23,MATCH($C108,FIXTURES!$B$2:$B$23,0),0)="",HLOOKUP(CI$2,FIXTURES!$C$2:$NC$23,MATCH($C108,FIXTURES!$B$2:$B$23,0),0),HLOOKUP(CI$2+1,FIXTURES!$C$2:$NC$23,MATCH($C108,FIXTURES!$B$2:$B$23,0),0)))),IF(AND(HLOOKUP(CI$2,FIXTURES!$C$2:$NC$23,MATCH($C108,FIXTURES!$B$2:$B$23,0),0)="",HLOOKUP(CI$2+1,FIXTURES!$C$2:$NC$23,MATCH($C108,FIXTURES!$B$2:$B$23,0),0)=""),HLOOKUP(CI$2+2,FIXTURES!$C$2:$NC$23,MATCH($C108,FIXTURES!$B$2:$B$23,0),0),IF(HLOOKUP(CI$2+1,FIXTURES!$C$2:$NC$23,MATCH($C108,FIXTURES!$B$2:$B$23,0),0)="",HLOOKUP(CI$2,FIXTURES!$C$2:$NC$23,MATCH($C108,FIXTURES!$B$2:$B$23,0),0),HLOOKUP(CI$2+1,FIXTURES!$C$2:$NC$23,MATCH($C108,FIXTURES!$B$2:$B$23,0),0))))</f>
        <v>mci</v>
      </c>
      <c r="CJ108" s="119" t="s">
        <v>1154</v>
      </c>
      <c r="CK108" s="70" t="str">
        <f>IF(CK$1="SAT",IF(AND(HLOOKUP(CK$2,FIXTURES!$C$2:$NC$23,MATCH($C108,FIXTURES!$B$2:$B$23,0),0)="",HLOOKUP(CK$2+1,FIXTURES!$C$2:$NC$23,MATCH($C108,FIXTURES!$B$2:$B$23,0),0)="",HLOOKUP(CK$2+2,FIXTURES!$C$2:$NC$23,MATCH($C108,FIXTURES!$B$2:$B$23,0),0)=""),HLOOKUP(CK$2-1,FIXTURES!$C$2:$NC$23,MATCH($C108,FIXTURES!$B$2:$B$23,0),0),IF(AND(HLOOKUP(CK$2,FIXTURES!$C$2:$NC$23,MATCH($C108,FIXTURES!$B$2:$B$23,0),0)="",HLOOKUP(CK$2+1,FIXTURES!$C$2:$NC$23,MATCH($C108,FIXTURES!$B$2:$B$23,0),0)=""),HLOOKUP(CK$2+2,FIXTURES!$C$2:$NC$23,MATCH($C108,FIXTURES!$B$2:$B$23,0),0),IF(HLOOKUP(CK$2+1,FIXTURES!$C$2:$NC$23,MATCH($C108,FIXTURES!$B$2:$B$23,0),0)="",HLOOKUP(CK$2,FIXTURES!$C$2:$NC$23,MATCH($C108,FIXTURES!$B$2:$B$23,0),0),HLOOKUP(CK$2+1,FIXTURES!$C$2:$NC$23,MATCH($C108,FIXTURES!$B$2:$B$23,0),0)))),IF(AND(HLOOKUP(CK$2,FIXTURES!$C$2:$NC$23,MATCH($C108,FIXTURES!$B$2:$B$23,0),0)="",HLOOKUP(CK$2+1,FIXTURES!$C$2:$NC$23,MATCH($C108,FIXTURES!$B$2:$B$23,0),0)=""),HLOOKUP(CK$2+2,FIXTURES!$C$2:$NC$23,MATCH($C108,FIXTURES!$B$2:$B$23,0),0),IF(HLOOKUP(CK$2+1,FIXTURES!$C$2:$NC$23,MATCH($C108,FIXTURES!$B$2:$B$23,0),0)="",HLOOKUP(CK$2,FIXTURES!$C$2:$NC$23,MATCH($C108,FIXTURES!$B$2:$B$23,0),0),HLOOKUP(CK$2+1,FIXTURES!$C$2:$NC$23,MATCH($C108,FIXTURES!$B$2:$B$23,0),0))))</f>
        <v>NEW</v>
      </c>
      <c r="CL108" s="70" t="str">
        <f>IF(CL$1="SAT",IF(AND(HLOOKUP(CL$2,FIXTURES!$C$2:$NC$23,MATCH($C108,FIXTURES!$B$2:$B$23,0),0)="",HLOOKUP(CL$2+1,FIXTURES!$C$2:$NC$23,MATCH($C108,FIXTURES!$B$2:$B$23,0),0)="",HLOOKUP(CL$2+2,FIXTURES!$C$2:$NC$23,MATCH($C108,FIXTURES!$B$2:$B$23,0),0)=""),HLOOKUP(CL$2-1,FIXTURES!$C$2:$NC$23,MATCH($C108,FIXTURES!$B$2:$B$23,0),0),IF(AND(HLOOKUP(CL$2,FIXTURES!$C$2:$NC$23,MATCH($C108,FIXTURES!$B$2:$B$23,0),0)="",HLOOKUP(CL$2+1,FIXTURES!$C$2:$NC$23,MATCH($C108,FIXTURES!$B$2:$B$23,0),0)=""),HLOOKUP(CL$2+2,FIXTURES!$C$2:$NC$23,MATCH($C108,FIXTURES!$B$2:$B$23,0),0),IF(HLOOKUP(CL$2+1,FIXTURES!$C$2:$NC$23,MATCH($C108,FIXTURES!$B$2:$B$23,0),0)="",HLOOKUP(CL$2,FIXTURES!$C$2:$NC$23,MATCH($C108,FIXTURES!$B$2:$B$23,0),0),HLOOKUP(CL$2+1,FIXTURES!$C$2:$NC$23,MATCH($C108,FIXTURES!$B$2:$B$23,0),0)))),IF(AND(HLOOKUP(CL$2,FIXTURES!$C$2:$NC$23,MATCH($C108,FIXTURES!$B$2:$B$23,0),0)="",HLOOKUP(CL$2+1,FIXTURES!$C$2:$NC$23,MATCH($C108,FIXTURES!$B$2:$B$23,0),0)=""),HLOOKUP(CL$2+2,FIXTURES!$C$2:$NC$23,MATCH($C108,FIXTURES!$B$2:$B$23,0),0),IF(HLOOKUP(CL$2+1,FIXTURES!$C$2:$NC$23,MATCH($C108,FIXTURES!$B$2:$B$23,0),0)="",HLOOKUP(CL$2,FIXTURES!$C$2:$NC$23,MATCH($C108,FIXTURES!$B$2:$B$23,0),0),HLOOKUP(CL$2+1,FIXTURES!$C$2:$NC$23,MATCH($C108,FIXTURES!$B$2:$B$23,0),0))))</f>
        <v/>
      </c>
      <c r="CM108" s="70" t="str">
        <f>IF(CM$1="SAT",IF(AND(HLOOKUP(CM$2,FIXTURES!$C$2:$NC$23,MATCH($C108,FIXTURES!$B$2:$B$23,0),0)="",HLOOKUP(CM$2+1,FIXTURES!$C$2:$NC$23,MATCH($C108,FIXTURES!$B$2:$B$23,0),0)="",HLOOKUP(CM$2+2,FIXTURES!$C$2:$NC$23,MATCH($C108,FIXTURES!$B$2:$B$23,0),0)=""),HLOOKUP(CM$2-1,FIXTURES!$C$2:$NC$23,MATCH($C108,FIXTURES!$B$2:$B$23,0),0),IF(AND(HLOOKUP(CM$2,FIXTURES!$C$2:$NC$23,MATCH($C108,FIXTURES!$B$2:$B$23,0),0)="",HLOOKUP(CM$2+1,FIXTURES!$C$2:$NC$23,MATCH($C108,FIXTURES!$B$2:$B$23,0),0)=""),HLOOKUP(CM$2+2,FIXTURES!$C$2:$NC$23,MATCH($C108,FIXTURES!$B$2:$B$23,0),0),IF(HLOOKUP(CM$2+1,FIXTURES!$C$2:$NC$23,MATCH($C108,FIXTURES!$B$2:$B$23,0),0)="",HLOOKUP(CM$2,FIXTURES!$C$2:$NC$23,MATCH($C108,FIXTURES!$B$2:$B$23,0),0),HLOOKUP(CM$2+1,FIXTURES!$C$2:$NC$23,MATCH($C108,FIXTURES!$B$2:$B$23,0),0)))),IF(AND(HLOOKUP(CM$2,FIXTURES!$C$2:$NC$23,MATCH($C108,FIXTURES!$B$2:$B$23,0),0)="",HLOOKUP(CM$2+1,FIXTURES!$C$2:$NC$23,MATCH($C108,FIXTURES!$B$2:$B$23,0),0)=""),HLOOKUP(CM$2+2,FIXTURES!$C$2:$NC$23,MATCH($C108,FIXTURES!$B$2:$B$23,0),0),IF(HLOOKUP(CM$2+1,FIXTURES!$C$2:$NC$23,MATCH($C108,FIXTURES!$B$2:$B$23,0),0)="",HLOOKUP(CM$2,FIXTURES!$C$2:$NC$23,MATCH($C108,FIXTURES!$B$2:$B$23,0),0),HLOOKUP(CM$2+1,FIXTURES!$C$2:$NC$23,MATCH($C108,FIXTURES!$B$2:$B$23,0),0))))</f>
        <v/>
      </c>
      <c r="CN108" s="70" t="str">
        <f>IF(CN$1="SAT",IF(AND(HLOOKUP(CN$2,FIXTURES!$C$2:$NC$23,MATCH($C108,FIXTURES!$B$2:$B$23,0),0)="",HLOOKUP(CN$2+1,FIXTURES!$C$2:$NC$23,MATCH($C108,FIXTURES!$B$2:$B$23,0),0)="",HLOOKUP(CN$2+2,FIXTURES!$C$2:$NC$23,MATCH($C108,FIXTURES!$B$2:$B$23,0),0)=""),HLOOKUP(CN$2-1,FIXTURES!$C$2:$NC$23,MATCH($C108,FIXTURES!$B$2:$B$23,0),0),IF(AND(HLOOKUP(CN$2,FIXTURES!$C$2:$NC$23,MATCH($C108,FIXTURES!$B$2:$B$23,0),0)="",HLOOKUP(CN$2+1,FIXTURES!$C$2:$NC$23,MATCH($C108,FIXTURES!$B$2:$B$23,0),0)=""),HLOOKUP(CN$2+2,FIXTURES!$C$2:$NC$23,MATCH($C108,FIXTURES!$B$2:$B$23,0),0),IF(HLOOKUP(CN$2+1,FIXTURES!$C$2:$NC$23,MATCH($C108,FIXTURES!$B$2:$B$23,0),0)="",HLOOKUP(CN$2,FIXTURES!$C$2:$NC$23,MATCH($C108,FIXTURES!$B$2:$B$23,0),0),HLOOKUP(CN$2+1,FIXTURES!$C$2:$NC$23,MATCH($C108,FIXTURES!$B$2:$B$23,0),0)))),IF(AND(HLOOKUP(CN$2,FIXTURES!$C$2:$NC$23,MATCH($C108,FIXTURES!$B$2:$B$23,0),0)="",HLOOKUP(CN$2+1,FIXTURES!$C$2:$NC$23,MATCH($C108,FIXTURES!$B$2:$B$23,0),0)=""),HLOOKUP(CN$2+2,FIXTURES!$C$2:$NC$23,MATCH($C108,FIXTURES!$B$2:$B$23,0),0),IF(HLOOKUP(CN$2+1,FIXTURES!$C$2:$NC$23,MATCH($C108,FIXTURES!$B$2:$B$23,0),0)="",HLOOKUP(CN$2,FIXTURES!$C$2:$NC$23,MATCH($C108,FIXTURES!$B$2:$B$23,0),0),HLOOKUP(CN$2+1,FIXTURES!$C$2:$NC$23,MATCH($C108,FIXTURES!$B$2:$B$23,0),0))))</f>
        <v/>
      </c>
      <c r="CO108" s="70" t="str">
        <f>IF(CO$1="SAT",IF(AND(HLOOKUP(CO$2,FIXTURES!$C$2:$NC$23,MATCH($C108,FIXTURES!$B$2:$B$23,0),0)="",HLOOKUP(CO$2+1,FIXTURES!$C$2:$NC$23,MATCH($C108,FIXTURES!$B$2:$B$23,0),0)="",HLOOKUP(CO$2+2,FIXTURES!$C$2:$NC$23,MATCH($C108,FIXTURES!$B$2:$B$23,0),0)=""),HLOOKUP(CO$2-1,FIXTURES!$C$2:$NC$23,MATCH($C108,FIXTURES!$B$2:$B$23,0),0),IF(AND(HLOOKUP(CO$2,FIXTURES!$C$2:$NC$23,MATCH($C108,FIXTURES!$B$2:$B$23,0),0)="",HLOOKUP(CO$2+1,FIXTURES!$C$2:$NC$23,MATCH($C108,FIXTURES!$B$2:$B$23,0),0)=""),HLOOKUP(CO$2+2,FIXTURES!$C$2:$NC$23,MATCH($C108,FIXTURES!$B$2:$B$23,0),0),IF(HLOOKUP(CO$2+1,FIXTURES!$C$2:$NC$23,MATCH($C108,FIXTURES!$B$2:$B$23,0),0)="",HLOOKUP(CO$2,FIXTURES!$C$2:$NC$23,MATCH($C108,FIXTURES!$B$2:$B$23,0),0),HLOOKUP(CO$2+1,FIXTURES!$C$2:$NC$23,MATCH($C108,FIXTURES!$B$2:$B$23,0),0)))),IF(AND(HLOOKUP(CO$2,FIXTURES!$C$2:$NC$23,MATCH($C108,FIXTURES!$B$2:$B$23,0),0)="",HLOOKUP(CO$2+1,FIXTURES!$C$2:$NC$23,MATCH($C108,FIXTURES!$B$2:$B$23,0),0)=""),HLOOKUP(CO$2+2,FIXTURES!$C$2:$NC$23,MATCH($C108,FIXTURES!$B$2:$B$23,0),0),IF(HLOOKUP(CO$2+1,FIXTURES!$C$2:$NC$23,MATCH($C108,FIXTURES!$B$2:$B$23,0),0)="",HLOOKUP(CO$2,FIXTURES!$C$2:$NC$23,MATCH($C108,FIXTURES!$B$2:$B$23,0),0),HLOOKUP(CO$2+1,FIXTURES!$C$2:$NC$23,MATCH($C108,FIXTURES!$B$2:$B$23,0),0))))</f>
        <v/>
      </c>
      <c r="CP108" s="70" t="str">
        <f>IF(CP$1="SAT",IF(AND(HLOOKUP(CP$2,FIXTURES!$C$2:$NC$23,MATCH($C108,FIXTURES!$B$2:$B$23,0),0)="",HLOOKUP(CP$2+1,FIXTURES!$C$2:$NC$23,MATCH($C108,FIXTURES!$B$2:$B$23,0),0)="",HLOOKUP(CP$2+2,FIXTURES!$C$2:$NC$23,MATCH($C108,FIXTURES!$B$2:$B$23,0),0)=""),HLOOKUP(CP$2-1,FIXTURES!$C$2:$NC$23,MATCH($C108,FIXTURES!$B$2:$B$23,0),0),IF(AND(HLOOKUP(CP$2,FIXTURES!$C$2:$NC$23,MATCH($C108,FIXTURES!$B$2:$B$23,0),0)="",HLOOKUP(CP$2+1,FIXTURES!$C$2:$NC$23,MATCH($C108,FIXTURES!$B$2:$B$23,0),0)=""),HLOOKUP(CP$2+2,FIXTURES!$C$2:$NC$23,MATCH($C108,FIXTURES!$B$2:$B$23,0),0),IF(HLOOKUP(CP$2+1,FIXTURES!$C$2:$NC$23,MATCH($C108,FIXTURES!$B$2:$B$23,0),0)="",HLOOKUP(CP$2,FIXTURES!$C$2:$NC$23,MATCH($C108,FIXTURES!$B$2:$B$23,0),0),HLOOKUP(CP$2+1,FIXTURES!$C$2:$NC$23,MATCH($C108,FIXTURES!$B$2:$B$23,0),0)))),IF(AND(HLOOKUP(CP$2,FIXTURES!$C$2:$NC$23,MATCH($C108,FIXTURES!$B$2:$B$23,0),0)="",HLOOKUP(CP$2+1,FIXTURES!$C$2:$NC$23,MATCH($C108,FIXTURES!$B$2:$B$23,0),0)=""),HLOOKUP(CP$2+2,FIXTURES!$C$2:$NC$23,MATCH($C108,FIXTURES!$B$2:$B$23,0),0),IF(HLOOKUP(CP$2+1,FIXTURES!$C$2:$NC$23,MATCH($C108,FIXTURES!$B$2:$B$23,0),0)="",HLOOKUP(CP$2,FIXTURES!$C$2:$NC$23,MATCH($C108,FIXTURES!$B$2:$B$23,0),0),HLOOKUP(CP$2+1,FIXTURES!$C$2:$NC$23,MATCH($C108,FIXTURES!$B$2:$B$23,0),0))))</f>
        <v/>
      </c>
      <c r="CQ108" s="70" t="str">
        <f>IF(CQ$1="SAT",IF(AND(HLOOKUP(CQ$2,FIXTURES!$C$2:$NC$23,MATCH($C108,FIXTURES!$B$2:$B$23,0),0)="",HLOOKUP(CQ$2+1,FIXTURES!$C$2:$NC$23,MATCH($C108,FIXTURES!$B$2:$B$23,0),0)="",HLOOKUP(CQ$2+2,FIXTURES!$C$2:$NC$23,MATCH($C108,FIXTURES!$B$2:$B$23,0),0)=""),HLOOKUP(CQ$2-1,FIXTURES!$C$2:$NC$23,MATCH($C108,FIXTURES!$B$2:$B$23,0),0),IF(AND(HLOOKUP(CQ$2,FIXTURES!$C$2:$NC$23,MATCH($C108,FIXTURES!$B$2:$B$23,0),0)="",HLOOKUP(CQ$2+1,FIXTURES!$C$2:$NC$23,MATCH($C108,FIXTURES!$B$2:$B$23,0),0)=""),HLOOKUP(CQ$2+2,FIXTURES!$C$2:$NC$23,MATCH($C108,FIXTURES!$B$2:$B$23,0),0),IF(HLOOKUP(CQ$2+1,FIXTURES!$C$2:$NC$23,MATCH($C108,FIXTURES!$B$2:$B$23,0),0)="",HLOOKUP(CQ$2,FIXTURES!$C$2:$NC$23,MATCH($C108,FIXTURES!$B$2:$B$23,0),0),HLOOKUP(CQ$2+1,FIXTURES!$C$2:$NC$23,MATCH($C108,FIXTURES!$B$2:$B$23,0),0)))),IF(AND(HLOOKUP(CQ$2,FIXTURES!$C$2:$NC$23,MATCH($C108,FIXTURES!$B$2:$B$23,0),0)="",HLOOKUP(CQ$2+1,FIXTURES!$C$2:$NC$23,MATCH($C108,FIXTURES!$B$2:$B$23,0),0)=""),HLOOKUP(CQ$2+2,FIXTURES!$C$2:$NC$23,MATCH($C108,FIXTURES!$B$2:$B$23,0),0),IF(HLOOKUP(CQ$2+1,FIXTURES!$C$2:$NC$23,MATCH($C108,FIXTURES!$B$2:$B$23,0),0)="",HLOOKUP(CQ$2,FIXTURES!$C$2:$NC$23,MATCH($C108,FIXTURES!$B$2:$B$23,0),0),HLOOKUP(CQ$2+1,FIXTURES!$C$2:$NC$23,MATCH($C108,FIXTURES!$B$2:$B$23,0),0))))</f>
        <v/>
      </c>
      <c r="CR108" s="70" t="str">
        <f>IF(CR$1="SAT",IF(AND(HLOOKUP(CR$2,FIXTURES!$C$2:$NC$23,MATCH($C108,FIXTURES!$B$2:$B$23,0),0)="",HLOOKUP(CR$2+1,FIXTURES!$C$2:$NC$23,MATCH($C108,FIXTURES!$B$2:$B$23,0),0)="",HLOOKUP(CR$2+2,FIXTURES!$C$2:$NC$23,MATCH($C108,FIXTURES!$B$2:$B$23,0),0)=""),HLOOKUP(CR$2-1,FIXTURES!$C$2:$NC$23,MATCH($C108,FIXTURES!$B$2:$B$23,0),0),IF(AND(HLOOKUP(CR$2,FIXTURES!$C$2:$NC$23,MATCH($C108,FIXTURES!$B$2:$B$23,0),0)="",HLOOKUP(CR$2+1,FIXTURES!$C$2:$NC$23,MATCH($C108,FIXTURES!$B$2:$B$23,0),0)=""),HLOOKUP(CR$2+2,FIXTURES!$C$2:$NC$23,MATCH($C108,FIXTURES!$B$2:$B$23,0),0),IF(HLOOKUP(CR$2+1,FIXTURES!$C$2:$NC$23,MATCH($C108,FIXTURES!$B$2:$B$23,0),0)="",HLOOKUP(CR$2,FIXTURES!$C$2:$NC$23,MATCH($C108,FIXTURES!$B$2:$B$23,0),0),HLOOKUP(CR$2+1,FIXTURES!$C$2:$NC$23,MATCH($C108,FIXTURES!$B$2:$B$23,0),0)))),IF(AND(HLOOKUP(CR$2,FIXTURES!$C$2:$NC$23,MATCH($C108,FIXTURES!$B$2:$B$23,0),0)="",HLOOKUP(CR$2+1,FIXTURES!$C$2:$NC$23,MATCH($C108,FIXTURES!$B$2:$B$23,0),0)=""),HLOOKUP(CR$2+2,FIXTURES!$C$2:$NC$23,MATCH($C108,FIXTURES!$B$2:$B$23,0),0),IF(HLOOKUP(CR$2+1,FIXTURES!$C$2:$NC$23,MATCH($C108,FIXTURES!$B$2:$B$23,0),0)="",HLOOKUP(CR$2,FIXTURES!$C$2:$NC$23,MATCH($C108,FIXTURES!$B$2:$B$23,0),0),HLOOKUP(CR$2+1,FIXTURES!$C$2:$NC$23,MATCH($C108,FIXTURES!$B$2:$B$23,0),0))))</f>
        <v/>
      </c>
      <c r="CS108" s="70" t="str">
        <f>IF(CS$1="SAT",IF(AND(HLOOKUP(CS$2,FIXTURES!$C$2:$NC$23,MATCH($C108,FIXTURES!$B$2:$B$23,0),0)="",HLOOKUP(CS$2+1,FIXTURES!$C$2:$NC$23,MATCH($C108,FIXTURES!$B$2:$B$23,0),0)="",HLOOKUP(CS$2+2,FIXTURES!$C$2:$NC$23,MATCH($C108,FIXTURES!$B$2:$B$23,0),0)=""),HLOOKUP(CS$2-1,FIXTURES!$C$2:$NC$23,MATCH($C108,FIXTURES!$B$2:$B$23,0),0),IF(AND(HLOOKUP(CS$2,FIXTURES!$C$2:$NC$23,MATCH($C108,FIXTURES!$B$2:$B$23,0),0)="",HLOOKUP(CS$2+1,FIXTURES!$C$2:$NC$23,MATCH($C108,FIXTURES!$B$2:$B$23,0),0)=""),HLOOKUP(CS$2+2,FIXTURES!$C$2:$NC$23,MATCH($C108,FIXTURES!$B$2:$B$23,0),0),IF(HLOOKUP(CS$2+1,FIXTURES!$C$2:$NC$23,MATCH($C108,FIXTURES!$B$2:$B$23,0),0)="",HLOOKUP(CS$2,FIXTURES!$C$2:$NC$23,MATCH($C108,FIXTURES!$B$2:$B$23,0),0),HLOOKUP(CS$2+1,FIXTURES!$C$2:$NC$23,MATCH($C108,FIXTURES!$B$2:$B$23,0),0)))),IF(AND(HLOOKUP(CS$2,FIXTURES!$C$2:$NC$23,MATCH($C108,FIXTURES!$B$2:$B$23,0),0)="",HLOOKUP(CS$2+1,FIXTURES!$C$2:$NC$23,MATCH($C108,FIXTURES!$B$2:$B$23,0),0)=""),HLOOKUP(CS$2+2,FIXTURES!$C$2:$NC$23,MATCH($C108,FIXTURES!$B$2:$B$23,0),0),IF(HLOOKUP(CS$2+1,FIXTURES!$C$2:$NC$23,MATCH($C108,FIXTURES!$B$2:$B$23,0),0)="",HLOOKUP(CS$2,FIXTURES!$C$2:$NC$23,MATCH($C108,FIXTURES!$B$2:$B$23,0),0),HLOOKUP(CS$2+1,FIXTURES!$C$2:$NC$23,MATCH($C108,FIXTURES!$B$2:$B$23,0),0))))</f>
        <v/>
      </c>
      <c r="CT108" s="70" t="str">
        <f>IF(CT$1="SAT",IF(AND(HLOOKUP(CT$2,FIXTURES!$C$2:$NC$23,MATCH($C108,FIXTURES!$B$2:$B$23,0),0)="",HLOOKUP(CT$2+1,FIXTURES!$C$2:$NC$23,MATCH($C108,FIXTURES!$B$2:$B$23,0),0)="",HLOOKUP(CT$2+2,FIXTURES!$C$2:$NC$23,MATCH($C108,FIXTURES!$B$2:$B$23,0),0)=""),HLOOKUP(CT$2-1,FIXTURES!$C$2:$NC$23,MATCH($C108,FIXTURES!$B$2:$B$23,0),0),IF(AND(HLOOKUP(CT$2,FIXTURES!$C$2:$NC$23,MATCH($C108,FIXTURES!$B$2:$B$23,0),0)="",HLOOKUP(CT$2+1,FIXTURES!$C$2:$NC$23,MATCH($C108,FIXTURES!$B$2:$B$23,0),0)=""),HLOOKUP(CT$2+2,FIXTURES!$C$2:$NC$23,MATCH($C108,FIXTURES!$B$2:$B$23,0),0),IF(HLOOKUP(CT$2+1,FIXTURES!$C$2:$NC$23,MATCH($C108,FIXTURES!$B$2:$B$23,0),0)="",HLOOKUP(CT$2,FIXTURES!$C$2:$NC$23,MATCH($C108,FIXTURES!$B$2:$B$23,0),0),HLOOKUP(CT$2+1,FIXTURES!$C$2:$NC$23,MATCH($C108,FIXTURES!$B$2:$B$23,0),0)))),IF(AND(HLOOKUP(CT$2,FIXTURES!$C$2:$NC$23,MATCH($C108,FIXTURES!$B$2:$B$23,0),0)="",HLOOKUP(CT$2+1,FIXTURES!$C$2:$NC$23,MATCH($C108,FIXTURES!$B$2:$B$23,0),0)=""),HLOOKUP(CT$2+2,FIXTURES!$C$2:$NC$23,MATCH($C108,FIXTURES!$B$2:$B$23,0),0),IF(HLOOKUP(CT$2+1,FIXTURES!$C$2:$NC$23,MATCH($C108,FIXTURES!$B$2:$B$23,0),0)="",HLOOKUP(CT$2,FIXTURES!$C$2:$NC$23,MATCH($C108,FIXTURES!$B$2:$B$23,0),0),HLOOKUP(CT$2+1,FIXTURES!$C$2:$NC$23,MATCH($C108,FIXTURES!$B$2:$B$23,0),0))))</f>
        <v/>
      </c>
      <c r="CU108" s="70" t="str">
        <f>IF(CU$1="SAT",IF(AND(HLOOKUP(CU$2,FIXTURES!$C$2:$NC$23,MATCH($C108,FIXTURES!$B$2:$B$23,0),0)="",HLOOKUP(CU$2+1,FIXTURES!$C$2:$NC$23,MATCH($C108,FIXTURES!$B$2:$B$23,0),0)="",HLOOKUP(CU$2+2,FIXTURES!$C$2:$NC$23,MATCH($C108,FIXTURES!$B$2:$B$23,0),0)=""),HLOOKUP(CU$2-1,FIXTURES!$C$2:$NC$23,MATCH($C108,FIXTURES!$B$2:$B$23,0),0),IF(AND(HLOOKUP(CU$2,FIXTURES!$C$2:$NC$23,MATCH($C108,FIXTURES!$B$2:$B$23,0),0)="",HLOOKUP(CU$2+1,FIXTURES!$C$2:$NC$23,MATCH($C108,FIXTURES!$B$2:$B$23,0),0)=""),HLOOKUP(CU$2+2,FIXTURES!$C$2:$NC$23,MATCH($C108,FIXTURES!$B$2:$B$23,0),0),IF(HLOOKUP(CU$2+1,FIXTURES!$C$2:$NC$23,MATCH($C108,FIXTURES!$B$2:$B$23,0),0)="",HLOOKUP(CU$2,FIXTURES!$C$2:$NC$23,MATCH($C108,FIXTURES!$B$2:$B$23,0),0),HLOOKUP(CU$2+1,FIXTURES!$C$2:$NC$23,MATCH($C108,FIXTURES!$B$2:$B$23,0),0)))),IF(AND(HLOOKUP(CU$2,FIXTURES!$C$2:$NC$23,MATCH($C108,FIXTURES!$B$2:$B$23,0),0)="",HLOOKUP(CU$2+1,FIXTURES!$C$2:$NC$23,MATCH($C108,FIXTURES!$B$2:$B$23,0),0)=""),HLOOKUP(CU$2+2,FIXTURES!$C$2:$NC$23,MATCH($C108,FIXTURES!$B$2:$B$23,0),0),IF(HLOOKUP(CU$2+1,FIXTURES!$C$2:$NC$23,MATCH($C108,FIXTURES!$B$2:$B$23,0),0)="",HLOOKUP(CU$2,FIXTURES!$C$2:$NC$23,MATCH($C108,FIXTURES!$B$2:$B$23,0),0),HLOOKUP(CU$2+1,FIXTURES!$C$2:$NC$23,MATCH($C108,FIXTURES!$B$2:$B$23,0),0))))</f>
        <v/>
      </c>
      <c r="CV108" s="70" t="str">
        <f>IF(CV$1="SAT",IF(AND(HLOOKUP(CV$2,FIXTURES!$C$2:$NC$23,MATCH($C108,FIXTURES!$B$2:$B$23,0),0)="",HLOOKUP(CV$2+1,FIXTURES!$C$2:$NC$23,MATCH($C108,FIXTURES!$B$2:$B$23,0),0)="",HLOOKUP(CV$2+2,FIXTURES!$C$2:$NC$23,MATCH($C108,FIXTURES!$B$2:$B$23,0),0)=""),HLOOKUP(CV$2-1,FIXTURES!$C$2:$NC$23,MATCH($C108,FIXTURES!$B$2:$B$23,0),0),IF(AND(HLOOKUP(CV$2,FIXTURES!$C$2:$NC$23,MATCH($C108,FIXTURES!$B$2:$B$23,0),0)="",HLOOKUP(CV$2+1,FIXTURES!$C$2:$NC$23,MATCH($C108,FIXTURES!$B$2:$B$23,0),0)=""),HLOOKUP(CV$2+2,FIXTURES!$C$2:$NC$23,MATCH($C108,FIXTURES!$B$2:$B$23,0),0),IF(HLOOKUP(CV$2+1,FIXTURES!$C$2:$NC$23,MATCH($C108,FIXTURES!$B$2:$B$23,0),0)="",HLOOKUP(CV$2,FIXTURES!$C$2:$NC$23,MATCH($C108,FIXTURES!$B$2:$B$23,0),0),HLOOKUP(CV$2+1,FIXTURES!$C$2:$NC$23,MATCH($C108,FIXTURES!$B$2:$B$23,0),0)))),IF(AND(HLOOKUP(CV$2,FIXTURES!$C$2:$NC$23,MATCH($C108,FIXTURES!$B$2:$B$23,0),0)="",HLOOKUP(CV$2+1,FIXTURES!$C$2:$NC$23,MATCH($C108,FIXTURES!$B$2:$B$23,0),0)=""),HLOOKUP(CV$2+2,FIXTURES!$C$2:$NC$23,MATCH($C108,FIXTURES!$B$2:$B$23,0),0),IF(HLOOKUP(CV$2+1,FIXTURES!$C$2:$NC$23,MATCH($C108,FIXTURES!$B$2:$B$23,0),0)="",HLOOKUP(CV$2,FIXTURES!$C$2:$NC$23,MATCH($C108,FIXTURES!$B$2:$B$23,0),0),HLOOKUP(CV$2+1,FIXTURES!$C$2:$NC$23,MATCH($C108,FIXTURES!$B$2:$B$23,0),0))))</f>
        <v/>
      </c>
      <c r="CW108" s="70" t="str">
        <f>IF(CW$1="SAT",IF(AND(HLOOKUP(CW$2,FIXTURES!$C$2:$NC$23,MATCH($C108,FIXTURES!$B$2:$B$23,0),0)="",HLOOKUP(CW$2+1,FIXTURES!$C$2:$NC$23,MATCH($C108,FIXTURES!$B$2:$B$23,0),0)="",HLOOKUP(CW$2+2,FIXTURES!$C$2:$NC$23,MATCH($C108,FIXTURES!$B$2:$B$23,0),0)=""),HLOOKUP(CW$2-1,FIXTURES!$C$2:$NC$23,MATCH($C108,FIXTURES!$B$2:$B$23,0),0),IF(AND(HLOOKUP(CW$2,FIXTURES!$C$2:$NC$23,MATCH($C108,FIXTURES!$B$2:$B$23,0),0)="",HLOOKUP(CW$2+1,FIXTURES!$C$2:$NC$23,MATCH($C108,FIXTURES!$B$2:$B$23,0),0)=""),HLOOKUP(CW$2+2,FIXTURES!$C$2:$NC$23,MATCH($C108,FIXTURES!$B$2:$B$23,0),0),IF(HLOOKUP(CW$2+1,FIXTURES!$C$2:$NC$23,MATCH($C108,FIXTURES!$B$2:$B$23,0),0)="",HLOOKUP(CW$2,FIXTURES!$C$2:$NC$23,MATCH($C108,FIXTURES!$B$2:$B$23,0),0),HLOOKUP(CW$2+1,FIXTURES!$C$2:$NC$23,MATCH($C108,FIXTURES!$B$2:$B$23,0),0)))),IF(AND(HLOOKUP(CW$2,FIXTURES!$C$2:$NC$23,MATCH($C108,FIXTURES!$B$2:$B$23,0),0)="",HLOOKUP(CW$2+1,FIXTURES!$C$2:$NC$23,MATCH($C108,FIXTURES!$B$2:$B$23,0),0)=""),HLOOKUP(CW$2+2,FIXTURES!$C$2:$NC$23,MATCH($C108,FIXTURES!$B$2:$B$23,0),0),IF(HLOOKUP(CW$2+1,FIXTURES!$C$2:$NC$23,MATCH($C108,FIXTURES!$B$2:$B$23,0),0)="",HLOOKUP(CW$2,FIXTURES!$C$2:$NC$23,MATCH($C108,FIXTURES!$B$2:$B$23,0),0),HLOOKUP(CW$2+1,FIXTURES!$C$2:$NC$23,MATCH($C108,FIXTURES!$B$2:$B$23,0),0))))</f>
        <v/>
      </c>
      <c r="CX108" s="70" t="str">
        <f>IF(CX$1="SAT",IF(AND(HLOOKUP(CX$2,FIXTURES!$C$2:$NC$23,MATCH($C108,FIXTURES!$B$2:$B$23,0),0)="",HLOOKUP(CX$2+1,FIXTURES!$C$2:$NC$23,MATCH($C108,FIXTURES!$B$2:$B$23,0),0)="",HLOOKUP(CX$2+2,FIXTURES!$C$2:$NC$23,MATCH($C108,FIXTURES!$B$2:$B$23,0),0)=""),HLOOKUP(CX$2-1,FIXTURES!$C$2:$NC$23,MATCH($C108,FIXTURES!$B$2:$B$23,0),0),IF(AND(HLOOKUP(CX$2,FIXTURES!$C$2:$NC$23,MATCH($C108,FIXTURES!$B$2:$B$23,0),0)="",HLOOKUP(CX$2+1,FIXTURES!$C$2:$NC$23,MATCH($C108,FIXTURES!$B$2:$B$23,0),0)=""),HLOOKUP(CX$2+2,FIXTURES!$C$2:$NC$23,MATCH($C108,FIXTURES!$B$2:$B$23,0),0),IF(HLOOKUP(CX$2+1,FIXTURES!$C$2:$NC$23,MATCH($C108,FIXTURES!$B$2:$B$23,0),0)="",HLOOKUP(CX$2,FIXTURES!$C$2:$NC$23,MATCH($C108,FIXTURES!$B$2:$B$23,0),0),HLOOKUP(CX$2+1,FIXTURES!$C$2:$NC$23,MATCH($C108,FIXTURES!$B$2:$B$23,0),0)))),IF(AND(HLOOKUP(CX$2,FIXTURES!$C$2:$NC$23,MATCH($C108,FIXTURES!$B$2:$B$23,0),0)="",HLOOKUP(CX$2+1,FIXTURES!$C$2:$NC$23,MATCH($C108,FIXTURES!$B$2:$B$23,0),0)=""),HLOOKUP(CX$2+2,FIXTURES!$C$2:$NC$23,MATCH($C108,FIXTURES!$B$2:$B$23,0),0),IF(HLOOKUP(CX$2+1,FIXTURES!$C$2:$NC$23,MATCH($C108,FIXTURES!$B$2:$B$23,0),0)="",HLOOKUP(CX$2,FIXTURES!$C$2:$NC$23,MATCH($C108,FIXTURES!$B$2:$B$23,0),0),HLOOKUP(CX$2+1,FIXTURES!$C$2:$NC$23,MATCH($C108,FIXTURES!$B$2:$B$23,0),0))))</f>
        <v/>
      </c>
      <c r="CY108" s="70" t="str">
        <f>IF(CY$1="SAT",IF(AND(HLOOKUP(CY$2,FIXTURES!$C$2:$NC$23,MATCH($C108,FIXTURES!$B$2:$B$23,0),0)="",HLOOKUP(CY$2+1,FIXTURES!$C$2:$NC$23,MATCH($C108,FIXTURES!$B$2:$B$23,0),0)="",HLOOKUP(CY$2+2,FIXTURES!$C$2:$NC$23,MATCH($C108,FIXTURES!$B$2:$B$23,0),0)=""),HLOOKUP(CY$2-1,FIXTURES!$C$2:$NC$23,MATCH($C108,FIXTURES!$B$2:$B$23,0),0),IF(AND(HLOOKUP(CY$2,FIXTURES!$C$2:$NC$23,MATCH($C108,FIXTURES!$B$2:$B$23,0),0)="",HLOOKUP(CY$2+1,FIXTURES!$C$2:$NC$23,MATCH($C108,FIXTURES!$B$2:$B$23,0),0)=""),HLOOKUP(CY$2+2,FIXTURES!$C$2:$NC$23,MATCH($C108,FIXTURES!$B$2:$B$23,0),0),IF(HLOOKUP(CY$2+1,FIXTURES!$C$2:$NC$23,MATCH($C108,FIXTURES!$B$2:$B$23,0),0)="",HLOOKUP(CY$2,FIXTURES!$C$2:$NC$23,MATCH($C108,FIXTURES!$B$2:$B$23,0),0),HLOOKUP(CY$2+1,FIXTURES!$C$2:$NC$23,MATCH($C108,FIXTURES!$B$2:$B$23,0),0)))),IF(AND(HLOOKUP(CY$2,FIXTURES!$C$2:$NC$23,MATCH($C108,FIXTURES!$B$2:$B$23,0),0)="",HLOOKUP(CY$2+1,FIXTURES!$C$2:$NC$23,MATCH($C108,FIXTURES!$B$2:$B$23,0),0)=""),HLOOKUP(CY$2+2,FIXTURES!$C$2:$NC$23,MATCH($C108,FIXTURES!$B$2:$B$23,0),0),IF(HLOOKUP(CY$2+1,FIXTURES!$C$2:$NC$23,MATCH($C108,FIXTURES!$B$2:$B$23,0),0)="",HLOOKUP(CY$2,FIXTURES!$C$2:$NC$23,MATCH($C108,FIXTURES!$B$2:$B$23,0),0),HLOOKUP(CY$2+1,FIXTURES!$C$2:$NC$23,MATCH($C108,FIXTURES!$B$2:$B$23,0),0))))</f>
        <v/>
      </c>
      <c r="CZ108" s="70" t="str">
        <f>IF(CZ$1="SAT",IF(AND(HLOOKUP(CZ$2,FIXTURES!$C$2:$NC$23,MATCH($C108,FIXTURES!$B$2:$B$23,0),0)="",HLOOKUP(CZ$2+1,FIXTURES!$C$2:$NC$23,MATCH($C108,FIXTURES!$B$2:$B$23,0),0)="",HLOOKUP(CZ$2+2,FIXTURES!$C$2:$NC$23,MATCH($C108,FIXTURES!$B$2:$B$23,0),0)=""),HLOOKUP(CZ$2-1,FIXTURES!$C$2:$NC$23,MATCH($C108,FIXTURES!$B$2:$B$23,0),0),IF(AND(HLOOKUP(CZ$2,FIXTURES!$C$2:$NC$23,MATCH($C108,FIXTURES!$B$2:$B$23,0),0)="",HLOOKUP(CZ$2+1,FIXTURES!$C$2:$NC$23,MATCH($C108,FIXTURES!$B$2:$B$23,0),0)=""),HLOOKUP(CZ$2+2,FIXTURES!$C$2:$NC$23,MATCH($C108,FIXTURES!$B$2:$B$23,0),0),IF(HLOOKUP(CZ$2+1,FIXTURES!$C$2:$NC$23,MATCH($C108,FIXTURES!$B$2:$B$23,0),0)="",HLOOKUP(CZ$2,FIXTURES!$C$2:$NC$23,MATCH($C108,FIXTURES!$B$2:$B$23,0),0),HLOOKUP(CZ$2+1,FIXTURES!$C$2:$NC$23,MATCH($C108,FIXTURES!$B$2:$B$23,0),0)))),IF(AND(HLOOKUP(CZ$2,FIXTURES!$C$2:$NC$23,MATCH($C108,FIXTURES!$B$2:$B$23,0),0)="",HLOOKUP(CZ$2+1,FIXTURES!$C$2:$NC$23,MATCH($C108,FIXTURES!$B$2:$B$23,0),0)=""),HLOOKUP(CZ$2+2,FIXTURES!$C$2:$NC$23,MATCH($C108,FIXTURES!$B$2:$B$23,0),0),IF(HLOOKUP(CZ$2+1,FIXTURES!$C$2:$NC$23,MATCH($C108,FIXTURES!$B$2:$B$23,0),0)="",HLOOKUP(CZ$2,FIXTURES!$C$2:$NC$23,MATCH($C108,FIXTURES!$B$2:$B$23,0),0),HLOOKUP(CZ$2+1,FIXTURES!$C$2:$NC$23,MATCH($C108,FIXTURES!$B$2:$B$23,0),0))))</f>
        <v/>
      </c>
      <c r="DA108" s="70" t="str">
        <f>IF(DA$1="SAT",IF(AND(HLOOKUP(DA$2,FIXTURES!$C$2:$NC$23,MATCH($C108,FIXTURES!$B$2:$B$23,0),0)="",HLOOKUP(DA$2+1,FIXTURES!$C$2:$NC$23,MATCH($C108,FIXTURES!$B$2:$B$23,0),0)="",HLOOKUP(DA$2+2,FIXTURES!$C$2:$NC$23,MATCH($C108,FIXTURES!$B$2:$B$23,0),0)=""),HLOOKUP(DA$2-1,FIXTURES!$C$2:$NC$23,MATCH($C108,FIXTURES!$B$2:$B$23,0),0),IF(AND(HLOOKUP(DA$2,FIXTURES!$C$2:$NC$23,MATCH($C108,FIXTURES!$B$2:$B$23,0),0)="",HLOOKUP(DA$2+1,FIXTURES!$C$2:$NC$23,MATCH($C108,FIXTURES!$B$2:$B$23,0),0)=""),HLOOKUP(DA$2+2,FIXTURES!$C$2:$NC$23,MATCH($C108,FIXTURES!$B$2:$B$23,0),0),IF(HLOOKUP(DA$2+1,FIXTURES!$C$2:$NC$23,MATCH($C108,FIXTURES!$B$2:$B$23,0),0)="",HLOOKUP(DA$2,FIXTURES!$C$2:$NC$23,MATCH($C108,FIXTURES!$B$2:$B$23,0),0),HLOOKUP(DA$2+1,FIXTURES!$C$2:$NC$23,MATCH($C108,FIXTURES!$B$2:$B$23,0),0)))),IF(AND(HLOOKUP(DA$2,FIXTURES!$C$2:$NC$23,MATCH($C108,FIXTURES!$B$2:$B$23,0),0)="",HLOOKUP(DA$2+1,FIXTURES!$C$2:$NC$23,MATCH($C108,FIXTURES!$B$2:$B$23,0),0)=""),HLOOKUP(DA$2+2,FIXTURES!$C$2:$NC$23,MATCH($C108,FIXTURES!$B$2:$B$23,0),0),IF(HLOOKUP(DA$2+1,FIXTURES!$C$2:$NC$23,MATCH($C108,FIXTURES!$B$2:$B$23,0),0)="",HLOOKUP(DA$2,FIXTURES!$C$2:$NC$23,MATCH($C108,FIXTURES!$B$2:$B$23,0),0),HLOOKUP(DA$2+1,FIXTURES!$C$2:$NC$23,MATCH($C108,FIXTURES!$B$2:$B$23,0),0))))</f>
        <v/>
      </c>
      <c r="DB108" s="70" t="str">
        <f>IF(DB$1="SAT",IF(AND(HLOOKUP(DB$2,FIXTURES!$C$2:$NC$23,MATCH($C108,FIXTURES!$B$2:$B$23,0),0)="",HLOOKUP(DB$2+1,FIXTURES!$C$2:$NC$23,MATCH($C108,FIXTURES!$B$2:$B$23,0),0)="",HLOOKUP(DB$2+2,FIXTURES!$C$2:$NC$23,MATCH($C108,FIXTURES!$B$2:$B$23,0),0)=""),HLOOKUP(DB$2-1,FIXTURES!$C$2:$NC$23,MATCH($C108,FIXTURES!$B$2:$B$23,0),0),IF(AND(HLOOKUP(DB$2,FIXTURES!$C$2:$NC$23,MATCH($C108,FIXTURES!$B$2:$B$23,0),0)="",HLOOKUP(DB$2+1,FIXTURES!$C$2:$NC$23,MATCH($C108,FIXTURES!$B$2:$B$23,0),0)=""),HLOOKUP(DB$2+2,FIXTURES!$C$2:$NC$23,MATCH($C108,FIXTURES!$B$2:$B$23,0),0),IF(HLOOKUP(DB$2+1,FIXTURES!$C$2:$NC$23,MATCH($C108,FIXTURES!$B$2:$B$23,0),0)="",HLOOKUP(DB$2,FIXTURES!$C$2:$NC$23,MATCH($C108,FIXTURES!$B$2:$B$23,0),0),HLOOKUP(DB$2+1,FIXTURES!$C$2:$NC$23,MATCH($C108,FIXTURES!$B$2:$B$23,0),0)))),IF(AND(HLOOKUP(DB$2,FIXTURES!$C$2:$NC$23,MATCH($C108,FIXTURES!$B$2:$B$23,0),0)="",HLOOKUP(DB$2+1,FIXTURES!$C$2:$NC$23,MATCH($C108,FIXTURES!$B$2:$B$23,0),0)=""),HLOOKUP(DB$2+2,FIXTURES!$C$2:$NC$23,MATCH($C108,FIXTURES!$B$2:$B$23,0),0),IF(HLOOKUP(DB$2+1,FIXTURES!$C$2:$NC$23,MATCH($C108,FIXTURES!$B$2:$B$23,0),0)="",HLOOKUP(DB$2,FIXTURES!$C$2:$NC$23,MATCH($C108,FIXTURES!$B$2:$B$23,0),0),HLOOKUP(DB$2+1,FIXTURES!$C$2:$NC$23,MATCH($C108,FIXTURES!$B$2:$B$23,0),0))))</f>
        <v/>
      </c>
      <c r="DC108" s="70" t="str">
        <f>IF(DC$1="SAT",IF(AND(HLOOKUP(DC$2,FIXTURES!$C$2:$NC$23,MATCH($C108,FIXTURES!$B$2:$B$23,0),0)="",HLOOKUP(DC$2+1,FIXTURES!$C$2:$NC$23,MATCH($C108,FIXTURES!$B$2:$B$23,0),0)="",HLOOKUP(DC$2+2,FIXTURES!$C$2:$NC$23,MATCH($C108,FIXTURES!$B$2:$B$23,0),0)=""),HLOOKUP(DC$2-1,FIXTURES!$C$2:$NC$23,MATCH($C108,FIXTURES!$B$2:$B$23,0),0),IF(AND(HLOOKUP(DC$2,FIXTURES!$C$2:$NC$23,MATCH($C108,FIXTURES!$B$2:$B$23,0),0)="",HLOOKUP(DC$2+1,FIXTURES!$C$2:$NC$23,MATCH($C108,FIXTURES!$B$2:$B$23,0),0)=""),HLOOKUP(DC$2+2,FIXTURES!$C$2:$NC$23,MATCH($C108,FIXTURES!$B$2:$B$23,0),0),IF(HLOOKUP(DC$2+1,FIXTURES!$C$2:$NC$23,MATCH($C108,FIXTURES!$B$2:$B$23,0),0)="",HLOOKUP(DC$2,FIXTURES!$C$2:$NC$23,MATCH($C108,FIXTURES!$B$2:$B$23,0),0),HLOOKUP(DC$2+1,FIXTURES!$C$2:$NC$23,MATCH($C108,FIXTURES!$B$2:$B$23,0),0)))),IF(AND(HLOOKUP(DC$2,FIXTURES!$C$2:$NC$23,MATCH($C108,FIXTURES!$B$2:$B$23,0),0)="",HLOOKUP(DC$2+1,FIXTURES!$C$2:$NC$23,MATCH($C108,FIXTURES!$B$2:$B$23,0),0)=""),HLOOKUP(DC$2+2,FIXTURES!$C$2:$NC$23,MATCH($C108,FIXTURES!$B$2:$B$23,0),0),IF(HLOOKUP(DC$2+1,FIXTURES!$C$2:$NC$23,MATCH($C108,FIXTURES!$B$2:$B$23,0),0)="",HLOOKUP(DC$2,FIXTURES!$C$2:$NC$23,MATCH($C108,FIXTURES!$B$2:$B$23,0),0),HLOOKUP(DC$2+1,FIXTURES!$C$2:$NC$23,MATCH($C108,FIXTURES!$B$2:$B$23,0),0))))</f>
        <v/>
      </c>
      <c r="DE108" s="102" t="str">
        <f t="shared" si="11"/>
        <v/>
      </c>
      <c r="DF108" s="102" t="str">
        <f t="shared" si="11"/>
        <v/>
      </c>
      <c r="DG108" s="102" t="str">
        <f t="shared" si="11"/>
        <v/>
      </c>
      <c r="DH108" s="102" t="str">
        <f t="shared" si="11"/>
        <v/>
      </c>
      <c r="DI108" s="102" t="str">
        <f t="shared" si="11"/>
        <v/>
      </c>
      <c r="DJ108" s="102" t="str">
        <f t="shared" si="11"/>
        <v/>
      </c>
      <c r="DL108" s="120" t="str">
        <f t="shared" si="10"/>
        <v/>
      </c>
      <c r="DM108" s="119" t="str">
        <f t="shared" si="12"/>
        <v/>
      </c>
    </row>
    <row r="109" spans="1:367" s="49" customFormat="1" ht="35.1" customHeight="1" x14ac:dyDescent="0.25">
      <c r="A109" s="67" t="s">
        <v>34</v>
      </c>
      <c r="B109" s="68">
        <f>VLOOKUP(A109,[1]Table!$B$1:$O$21,MATCH("xGD/90",[1]Table!$B$1:$O$1,0),0)</f>
        <v>-0.32</v>
      </c>
      <c r="C109" s="69" t="s">
        <v>6</v>
      </c>
      <c r="D109" s="70" t="str">
        <f>IF(D$1="SAT",IF(AND(HLOOKUP(D$2,FIXTURES!$C$2:$NC$23,MATCH($C109,FIXTURES!$B$2:$B$23,0),0)="",HLOOKUP(D$2+1,FIXTURES!$C$2:$NC$23,MATCH($C109,FIXTURES!$B$2:$B$23,0),0)="",HLOOKUP(D$2+2,FIXTURES!$C$2:$NC$23,MATCH($C109,FIXTURES!$B$2:$B$23,0),0)=""),HLOOKUP(D$2-1,FIXTURES!$C$2:$NC$23,MATCH($C109,FIXTURES!$B$2:$B$23,0),0),IF(AND(HLOOKUP(D$2,FIXTURES!$C$2:$NC$23,MATCH($C109,FIXTURES!$B$2:$B$23,0),0)="",HLOOKUP(D$2+1,FIXTURES!$C$2:$NC$23,MATCH($C109,FIXTURES!$B$2:$B$23,0),0)=""),HLOOKUP(D$2+2,FIXTURES!$C$2:$NC$23,MATCH($C109,FIXTURES!$B$2:$B$23,0),0),IF(HLOOKUP(D$2+1,FIXTURES!$C$2:$NC$23,MATCH($C109,FIXTURES!$B$2:$B$23,0),0)="",HLOOKUP(D$2,FIXTURES!$C$2:$NC$23,MATCH($C109,FIXTURES!$B$2:$B$23,0),0),HLOOKUP(D$2+1,FIXTURES!$C$2:$NC$23,MATCH($C109,FIXTURES!$B$2:$B$23,0),0)))),IF(AND(HLOOKUP(D$2,FIXTURES!$C$2:$NC$23,MATCH($C109,FIXTURES!$B$2:$B$23,0),0)="",HLOOKUP(D$2+1,FIXTURES!$C$2:$NC$23,MATCH($C109,FIXTURES!$B$2:$B$23,0),0)=""),HLOOKUP(D$2+2,FIXTURES!$C$2:$NC$23,MATCH($C109,FIXTURES!$B$2:$B$23,0),0),IF(HLOOKUP(D$2+1,FIXTURES!$C$2:$NC$23,MATCH($C109,FIXTURES!$B$2:$B$23,0),0)="",HLOOKUP(D$2,FIXTURES!$C$2:$NC$23,MATCH($C109,FIXTURES!$B$2:$B$23,0),0),HLOOKUP(D$2+1,FIXTURES!$C$2:$NC$23,MATCH($C109,FIXTURES!$B$2:$B$23,0),0))))</f>
        <v/>
      </c>
      <c r="E109" s="70" t="str">
        <f>IF(E$1="SAT",IF(AND(HLOOKUP(E$2,FIXTURES!$C$2:$NC$23,MATCH($C109,FIXTURES!$B$2:$B$23,0),0)="",HLOOKUP(E$2+1,FIXTURES!$C$2:$NC$23,MATCH($C109,FIXTURES!$B$2:$B$23,0),0)="",HLOOKUP(E$2+2,FIXTURES!$C$2:$NC$23,MATCH($C109,FIXTURES!$B$2:$B$23,0),0)=""),HLOOKUP(E$2-1,FIXTURES!$C$2:$NC$23,MATCH($C109,FIXTURES!$B$2:$B$23,0),0),IF(AND(HLOOKUP(E$2,FIXTURES!$C$2:$NC$23,MATCH($C109,FIXTURES!$B$2:$B$23,0),0)="",HLOOKUP(E$2+1,FIXTURES!$C$2:$NC$23,MATCH($C109,FIXTURES!$B$2:$B$23,0),0)=""),HLOOKUP(E$2+2,FIXTURES!$C$2:$NC$23,MATCH($C109,FIXTURES!$B$2:$B$23,0),0),IF(HLOOKUP(E$2+1,FIXTURES!$C$2:$NC$23,MATCH($C109,FIXTURES!$B$2:$B$23,0),0)="",HLOOKUP(E$2,FIXTURES!$C$2:$NC$23,MATCH($C109,FIXTURES!$B$2:$B$23,0),0),HLOOKUP(E$2+1,FIXTURES!$C$2:$NC$23,MATCH($C109,FIXTURES!$B$2:$B$23,0),0)))),IF(AND(HLOOKUP(E$2,FIXTURES!$C$2:$NC$23,MATCH($C109,FIXTURES!$B$2:$B$23,0),0)="",HLOOKUP(E$2+1,FIXTURES!$C$2:$NC$23,MATCH($C109,FIXTURES!$B$2:$B$23,0),0)=""),HLOOKUP(E$2+2,FIXTURES!$C$2:$NC$23,MATCH($C109,FIXTURES!$B$2:$B$23,0),0),IF(HLOOKUP(E$2+1,FIXTURES!$C$2:$NC$23,MATCH($C109,FIXTURES!$B$2:$B$23,0),0)="",HLOOKUP(E$2,FIXTURES!$C$2:$NC$23,MATCH($C109,FIXTURES!$B$2:$B$23,0),0),HLOOKUP(E$2+1,FIXTURES!$C$2:$NC$23,MATCH($C109,FIXTURES!$B$2:$B$23,0),0))))</f>
        <v>ARS</v>
      </c>
      <c r="F109" s="70" t="str">
        <f>IF(F$1="SAT",IF(AND(HLOOKUP(F$2,FIXTURES!$C$2:$NC$23,MATCH($C109,FIXTURES!$B$2:$B$23,0),0)="",HLOOKUP(F$2+1,FIXTURES!$C$2:$NC$23,MATCH($C109,FIXTURES!$B$2:$B$23,0),0)="",HLOOKUP(F$2+2,FIXTURES!$C$2:$NC$23,MATCH($C109,FIXTURES!$B$2:$B$23,0),0)=""),HLOOKUP(F$2-1,FIXTURES!$C$2:$NC$23,MATCH($C109,FIXTURES!$B$2:$B$23,0),0),IF(AND(HLOOKUP(F$2,FIXTURES!$C$2:$NC$23,MATCH($C109,FIXTURES!$B$2:$B$23,0),0)="",HLOOKUP(F$2+1,FIXTURES!$C$2:$NC$23,MATCH($C109,FIXTURES!$B$2:$B$23,0),0)=""),HLOOKUP(F$2+2,FIXTURES!$C$2:$NC$23,MATCH($C109,FIXTURES!$B$2:$B$23,0),0),IF(HLOOKUP(F$2+1,FIXTURES!$C$2:$NC$23,MATCH($C109,FIXTURES!$B$2:$B$23,0),0)="",HLOOKUP(F$2,FIXTURES!$C$2:$NC$23,MATCH($C109,FIXTURES!$B$2:$B$23,0),0),HLOOKUP(F$2+1,FIXTURES!$C$2:$NC$23,MATCH($C109,FIXTURES!$B$2:$B$23,0),0)))),IF(AND(HLOOKUP(F$2,FIXTURES!$C$2:$NC$23,MATCH($C109,FIXTURES!$B$2:$B$23,0),0)="",HLOOKUP(F$2+1,FIXTURES!$C$2:$NC$23,MATCH($C109,FIXTURES!$B$2:$B$23,0),0)=""),HLOOKUP(F$2+2,FIXTURES!$C$2:$NC$23,MATCH($C109,FIXTURES!$B$2:$B$23,0),0),IF(HLOOKUP(F$2+1,FIXTURES!$C$2:$NC$23,MATCH($C109,FIXTURES!$B$2:$B$23,0),0)="",HLOOKUP(F$2,FIXTURES!$C$2:$NC$23,MATCH($C109,FIXTURES!$B$2:$B$23,0),0),HLOOKUP(F$2+1,FIXTURES!$C$2:$NC$23,MATCH($C109,FIXTURES!$B$2:$B$23,0),0))))</f>
        <v/>
      </c>
      <c r="G109" s="70" t="str">
        <f>IF(G$1="SAT",IF(AND(HLOOKUP(G$2,FIXTURES!$C$2:$NC$23,MATCH($C109,FIXTURES!$B$2:$B$23,0),0)="",HLOOKUP(G$2+1,FIXTURES!$C$2:$NC$23,MATCH($C109,FIXTURES!$B$2:$B$23,0),0)="",HLOOKUP(G$2+2,FIXTURES!$C$2:$NC$23,MATCH($C109,FIXTURES!$B$2:$B$23,0),0)=""),HLOOKUP(G$2-1,FIXTURES!$C$2:$NC$23,MATCH($C109,FIXTURES!$B$2:$B$23,0),0),IF(AND(HLOOKUP(G$2,FIXTURES!$C$2:$NC$23,MATCH($C109,FIXTURES!$B$2:$B$23,0),0)="",HLOOKUP(G$2+1,FIXTURES!$C$2:$NC$23,MATCH($C109,FIXTURES!$B$2:$B$23,0),0)=""),HLOOKUP(G$2+2,FIXTURES!$C$2:$NC$23,MATCH($C109,FIXTURES!$B$2:$B$23,0),0),IF(HLOOKUP(G$2+1,FIXTURES!$C$2:$NC$23,MATCH($C109,FIXTURES!$B$2:$B$23,0),0)="",HLOOKUP(G$2,FIXTURES!$C$2:$NC$23,MATCH($C109,FIXTURES!$B$2:$B$23,0),0),HLOOKUP(G$2+1,FIXTURES!$C$2:$NC$23,MATCH($C109,FIXTURES!$B$2:$B$23,0),0)))),IF(AND(HLOOKUP(G$2,FIXTURES!$C$2:$NC$23,MATCH($C109,FIXTURES!$B$2:$B$23,0),0)="",HLOOKUP(G$2+1,FIXTURES!$C$2:$NC$23,MATCH($C109,FIXTURES!$B$2:$B$23,0),0)=""),HLOOKUP(G$2+2,FIXTURES!$C$2:$NC$23,MATCH($C109,FIXTURES!$B$2:$B$23,0),0),IF(HLOOKUP(G$2+1,FIXTURES!$C$2:$NC$23,MATCH($C109,FIXTURES!$B$2:$B$23,0),0)="",HLOOKUP(G$2,FIXTURES!$C$2:$NC$23,MATCH($C109,FIXTURES!$B$2:$B$23,0),0),HLOOKUP(G$2+1,FIXTURES!$C$2:$NC$23,MATCH($C109,FIXTURES!$B$2:$B$23,0),0))))</f>
        <v>liv</v>
      </c>
      <c r="H109" s="70" t="str">
        <f>IF(H$1="SAT",IF(AND(HLOOKUP(H$2,FIXTURES!$C$2:$NC$23,MATCH($C109,FIXTURES!$B$2:$B$23,0),0)="",HLOOKUP(H$2+1,FIXTURES!$C$2:$NC$23,MATCH($C109,FIXTURES!$B$2:$B$23,0),0)="",HLOOKUP(H$2+2,FIXTURES!$C$2:$NC$23,MATCH($C109,FIXTURES!$B$2:$B$23,0),0)=""),HLOOKUP(H$2-1,FIXTURES!$C$2:$NC$23,MATCH($C109,FIXTURES!$B$2:$B$23,0),0),IF(AND(HLOOKUP(H$2,FIXTURES!$C$2:$NC$23,MATCH($C109,FIXTURES!$B$2:$B$23,0),0)="",HLOOKUP(H$2+1,FIXTURES!$C$2:$NC$23,MATCH($C109,FIXTURES!$B$2:$B$23,0),0)=""),HLOOKUP(H$2+2,FIXTURES!$C$2:$NC$23,MATCH($C109,FIXTURES!$B$2:$B$23,0),0),IF(HLOOKUP(H$2+1,FIXTURES!$C$2:$NC$23,MATCH($C109,FIXTURES!$B$2:$B$23,0),0)="",HLOOKUP(H$2,FIXTURES!$C$2:$NC$23,MATCH($C109,FIXTURES!$B$2:$B$23,0),0),HLOOKUP(H$2+1,FIXTURES!$C$2:$NC$23,MATCH($C109,FIXTURES!$B$2:$B$23,0),0)))),IF(AND(HLOOKUP(H$2,FIXTURES!$C$2:$NC$23,MATCH($C109,FIXTURES!$B$2:$B$23,0),0)="",HLOOKUP(H$2+1,FIXTURES!$C$2:$NC$23,MATCH($C109,FIXTURES!$B$2:$B$23,0),0)=""),HLOOKUP(H$2+2,FIXTURES!$C$2:$NC$23,MATCH($C109,FIXTURES!$B$2:$B$23,0),0),IF(HLOOKUP(H$2+1,FIXTURES!$C$2:$NC$23,MATCH($C109,FIXTURES!$B$2:$B$23,0),0)="",HLOOKUP(H$2,FIXTURES!$C$2:$NC$23,MATCH($C109,FIXTURES!$B$2:$B$23,0),0),HLOOKUP(H$2+1,FIXTURES!$C$2:$NC$23,MATCH($C109,FIXTURES!$B$2:$B$23,0),0))))</f>
        <v/>
      </c>
      <c r="I109" s="70" t="str">
        <f>IF(I$1="SAT",IF(AND(HLOOKUP(I$2,FIXTURES!$C$2:$NC$23,MATCH($C109,FIXTURES!$B$2:$B$23,0),0)="",HLOOKUP(I$2+1,FIXTURES!$C$2:$NC$23,MATCH($C109,FIXTURES!$B$2:$B$23,0),0)="",HLOOKUP(I$2+2,FIXTURES!$C$2:$NC$23,MATCH($C109,FIXTURES!$B$2:$B$23,0),0)=""),HLOOKUP(I$2-1,FIXTURES!$C$2:$NC$23,MATCH($C109,FIXTURES!$B$2:$B$23,0),0),IF(AND(HLOOKUP(I$2,FIXTURES!$C$2:$NC$23,MATCH($C109,FIXTURES!$B$2:$B$23,0),0)="",HLOOKUP(I$2+1,FIXTURES!$C$2:$NC$23,MATCH($C109,FIXTURES!$B$2:$B$23,0),0)=""),HLOOKUP(I$2+2,FIXTURES!$C$2:$NC$23,MATCH($C109,FIXTURES!$B$2:$B$23,0),0),IF(HLOOKUP(I$2+1,FIXTURES!$C$2:$NC$23,MATCH($C109,FIXTURES!$B$2:$B$23,0),0)="",HLOOKUP(I$2,FIXTURES!$C$2:$NC$23,MATCH($C109,FIXTURES!$B$2:$B$23,0),0),HLOOKUP(I$2+1,FIXTURES!$C$2:$NC$23,MATCH($C109,FIXTURES!$B$2:$B$23,0),0)))),IF(AND(HLOOKUP(I$2,FIXTURES!$C$2:$NC$23,MATCH($C109,FIXTURES!$B$2:$B$23,0),0)="",HLOOKUP(I$2+1,FIXTURES!$C$2:$NC$23,MATCH($C109,FIXTURES!$B$2:$B$23,0),0)=""),HLOOKUP(I$2+2,FIXTURES!$C$2:$NC$23,MATCH($C109,FIXTURES!$B$2:$B$23,0),0),IF(HLOOKUP(I$2+1,FIXTURES!$C$2:$NC$23,MATCH($C109,FIXTURES!$B$2:$B$23,0),0)="",HLOOKUP(I$2,FIXTURES!$C$2:$NC$23,MATCH($C109,FIXTURES!$B$2:$B$23,0),0),HLOOKUP(I$2+1,FIXTURES!$C$2:$NC$23,MATCH($C109,FIXTURES!$B$2:$B$23,0),0))))</f>
        <v>AVL</v>
      </c>
      <c r="J109" s="70" t="str">
        <f>IF(J$1="SAT",IF(AND(HLOOKUP(J$2,FIXTURES!$C$2:$NC$23,MATCH($C109,FIXTURES!$B$2:$B$23,0),0)="",HLOOKUP(J$2+1,FIXTURES!$C$2:$NC$23,MATCH($C109,FIXTURES!$B$2:$B$23,0),0)="",HLOOKUP(J$2+2,FIXTURES!$C$2:$NC$23,MATCH($C109,FIXTURES!$B$2:$B$23,0),0)=""),HLOOKUP(J$2-1,FIXTURES!$C$2:$NC$23,MATCH($C109,FIXTURES!$B$2:$B$23,0),0),IF(AND(HLOOKUP(J$2,FIXTURES!$C$2:$NC$23,MATCH($C109,FIXTURES!$B$2:$B$23,0),0)="",HLOOKUP(J$2+1,FIXTURES!$C$2:$NC$23,MATCH($C109,FIXTURES!$B$2:$B$23,0),0)=""),HLOOKUP(J$2+2,FIXTURES!$C$2:$NC$23,MATCH($C109,FIXTURES!$B$2:$B$23,0),0),IF(HLOOKUP(J$2+1,FIXTURES!$C$2:$NC$23,MATCH($C109,FIXTURES!$B$2:$B$23,0),0)="",HLOOKUP(J$2,FIXTURES!$C$2:$NC$23,MATCH($C109,FIXTURES!$B$2:$B$23,0),0),HLOOKUP(J$2+1,FIXTURES!$C$2:$NC$23,MATCH($C109,FIXTURES!$B$2:$B$23,0),0)))),IF(AND(HLOOKUP(J$2,FIXTURES!$C$2:$NC$23,MATCH($C109,FIXTURES!$B$2:$B$23,0),0)="",HLOOKUP(J$2+1,FIXTURES!$C$2:$NC$23,MATCH($C109,FIXTURES!$B$2:$B$23,0),0)=""),HLOOKUP(J$2+2,FIXTURES!$C$2:$NC$23,MATCH($C109,FIXTURES!$B$2:$B$23,0),0),IF(HLOOKUP(J$2+1,FIXTURES!$C$2:$NC$23,MATCH($C109,FIXTURES!$B$2:$B$23,0),0)="",HLOOKUP(J$2,FIXTURES!$C$2:$NC$23,MATCH($C109,FIXTURES!$B$2:$B$23,0),0),HLOOKUP(J$2+1,FIXTURES!$C$2:$NC$23,MATCH($C109,FIXTURES!$B$2:$B$23,0),0))))</f>
        <v>Oxford United</v>
      </c>
      <c r="K109" s="70" t="str">
        <f>IF(K$1="SAT",IF(AND(HLOOKUP(K$2,FIXTURES!$C$2:$NC$23,MATCH($C109,FIXTURES!$B$2:$B$23,0),0)="",HLOOKUP(K$2+1,FIXTURES!$C$2:$NC$23,MATCH($C109,FIXTURES!$B$2:$B$23,0),0)="",HLOOKUP(K$2+2,FIXTURES!$C$2:$NC$23,MATCH($C109,FIXTURES!$B$2:$B$23,0),0)=""),HLOOKUP(K$2-1,FIXTURES!$C$2:$NC$23,MATCH($C109,FIXTURES!$B$2:$B$23,0),0),IF(AND(HLOOKUP(K$2,FIXTURES!$C$2:$NC$23,MATCH($C109,FIXTURES!$B$2:$B$23,0),0)="",HLOOKUP(K$2+1,FIXTURES!$C$2:$NC$23,MATCH($C109,FIXTURES!$B$2:$B$23,0),0)=""),HLOOKUP(K$2+2,FIXTURES!$C$2:$NC$23,MATCH($C109,FIXTURES!$B$2:$B$23,0),0),IF(HLOOKUP(K$2+1,FIXTURES!$C$2:$NC$23,MATCH($C109,FIXTURES!$B$2:$B$23,0),0)="",HLOOKUP(K$2,FIXTURES!$C$2:$NC$23,MATCH($C109,FIXTURES!$B$2:$B$23,0),0),HLOOKUP(K$2+1,FIXTURES!$C$2:$NC$23,MATCH($C109,FIXTURES!$B$2:$B$23,0),0)))),IF(AND(HLOOKUP(K$2,FIXTURES!$C$2:$NC$23,MATCH($C109,FIXTURES!$B$2:$B$23,0),0)="",HLOOKUP(K$2+1,FIXTURES!$C$2:$NC$23,MATCH($C109,FIXTURES!$B$2:$B$23,0),0)=""),HLOOKUP(K$2+2,FIXTURES!$C$2:$NC$23,MATCH($C109,FIXTURES!$B$2:$B$23,0),0),IF(HLOOKUP(K$2+1,FIXTURES!$C$2:$NC$23,MATCH($C109,FIXTURES!$B$2:$B$23,0),0)="",HLOOKUP(K$2,FIXTURES!$C$2:$NC$23,MATCH($C109,FIXTURES!$B$2:$B$23,0),0),HLOOKUP(K$2+1,FIXTURES!$C$2:$NC$23,MATCH($C109,FIXTURES!$B$2:$B$23,0),0))))</f>
        <v>mci</v>
      </c>
      <c r="L109" s="70" t="str">
        <f>IF(L$1="SAT",IF(AND(HLOOKUP(L$2,FIXTURES!$C$2:$NC$23,MATCH($C109,FIXTURES!$B$2:$B$23,0),0)="",HLOOKUP(L$2+1,FIXTURES!$C$2:$NC$23,MATCH($C109,FIXTURES!$B$2:$B$23,0),0)="",HLOOKUP(L$2+2,FIXTURES!$C$2:$NC$23,MATCH($C109,FIXTURES!$B$2:$B$23,0),0)=""),HLOOKUP(L$2-1,FIXTURES!$C$2:$NC$23,MATCH($C109,FIXTURES!$B$2:$B$23,0),0),IF(AND(HLOOKUP(L$2,FIXTURES!$C$2:$NC$23,MATCH($C109,FIXTURES!$B$2:$B$23,0),0)="",HLOOKUP(L$2+1,FIXTURES!$C$2:$NC$23,MATCH($C109,FIXTURES!$B$2:$B$23,0),0)=""),HLOOKUP(L$2+2,FIXTURES!$C$2:$NC$23,MATCH($C109,FIXTURES!$B$2:$B$23,0),0),IF(HLOOKUP(L$2+1,FIXTURES!$C$2:$NC$23,MATCH($C109,FIXTURES!$B$2:$B$23,0),0)="",HLOOKUP(L$2,FIXTURES!$C$2:$NC$23,MATCH($C109,FIXTURES!$B$2:$B$23,0),0),HLOOKUP(L$2+1,FIXTURES!$C$2:$NC$23,MATCH($C109,FIXTURES!$B$2:$B$23,0),0)))),IF(AND(HLOOKUP(L$2,FIXTURES!$C$2:$NC$23,MATCH($C109,FIXTURES!$B$2:$B$23,0),0)="",HLOOKUP(L$2+1,FIXTURES!$C$2:$NC$23,MATCH($C109,FIXTURES!$B$2:$B$23,0),0)=""),HLOOKUP(L$2+2,FIXTURES!$C$2:$NC$23,MATCH($C109,FIXTURES!$B$2:$B$23,0),0),IF(HLOOKUP(L$2+1,FIXTURES!$C$2:$NC$23,MATCH($C109,FIXTURES!$B$2:$B$23,0),0)="",HLOOKUP(L$2,FIXTURES!$C$2:$NC$23,MATCH($C109,FIXTURES!$B$2:$B$23,0),0),HLOOKUP(L$2+1,FIXTURES!$C$2:$NC$23,MATCH($C109,FIXTURES!$B$2:$B$23,0),0))))</f>
        <v>BRE</v>
      </c>
      <c r="M109" s="70" t="str">
        <f>IF(M$1="SAT",IF(AND(HLOOKUP(M$2,FIXTURES!$C$2:$NC$23,MATCH($C109,FIXTURES!$B$2:$B$23,0),0)="",HLOOKUP(M$2+1,FIXTURES!$C$2:$NC$23,MATCH($C109,FIXTURES!$B$2:$B$23,0),0)="",HLOOKUP(M$2+2,FIXTURES!$C$2:$NC$23,MATCH($C109,FIXTURES!$B$2:$B$23,0),0)=""),HLOOKUP(M$2-1,FIXTURES!$C$2:$NC$23,MATCH($C109,FIXTURES!$B$2:$B$23,0),0),IF(AND(HLOOKUP(M$2,FIXTURES!$C$2:$NC$23,MATCH($C109,FIXTURES!$B$2:$B$23,0),0)="",HLOOKUP(M$2+1,FIXTURES!$C$2:$NC$23,MATCH($C109,FIXTURES!$B$2:$B$23,0),0)=""),HLOOKUP(M$2+2,FIXTURES!$C$2:$NC$23,MATCH($C109,FIXTURES!$B$2:$B$23,0),0),IF(HLOOKUP(M$2+1,FIXTURES!$C$2:$NC$23,MATCH($C109,FIXTURES!$B$2:$B$23,0),0)="",HLOOKUP(M$2,FIXTURES!$C$2:$NC$23,MATCH($C109,FIXTURES!$B$2:$B$23,0),0),HLOOKUP(M$2+1,FIXTURES!$C$2:$NC$23,MATCH($C109,FIXTURES!$B$2:$B$23,0),0)))),IF(AND(HLOOKUP(M$2,FIXTURES!$C$2:$NC$23,MATCH($C109,FIXTURES!$B$2:$B$23,0),0)="",HLOOKUP(M$2+1,FIXTURES!$C$2:$NC$23,MATCH($C109,FIXTURES!$B$2:$B$23,0),0)=""),HLOOKUP(M$2+2,FIXTURES!$C$2:$NC$23,MATCH($C109,FIXTURES!$B$2:$B$23,0),0),IF(HLOOKUP(M$2+1,FIXTURES!$C$2:$NC$23,MATCH($C109,FIXTURES!$B$2:$B$23,0),0)="",HLOOKUP(M$2,FIXTURES!$C$2:$NC$23,MATCH($C109,FIXTURES!$B$2:$B$23,0),0),HLOOKUP(M$2+1,FIXTURES!$C$2:$NC$23,MATCH($C109,FIXTURES!$B$2:$B$23,0),0))))</f>
        <v>new</v>
      </c>
      <c r="N109" s="70" t="str">
        <f>IF(N$1="SAT",IF(AND(HLOOKUP(N$2,FIXTURES!$C$2:$NC$23,MATCH($C109,FIXTURES!$B$2:$B$23,0),0)="",HLOOKUP(N$2+1,FIXTURES!$C$2:$NC$23,MATCH($C109,FIXTURES!$B$2:$B$23,0),0)="",HLOOKUP(N$2+2,FIXTURES!$C$2:$NC$23,MATCH($C109,FIXTURES!$B$2:$B$23,0),0)=""),HLOOKUP(N$2-1,FIXTURES!$C$2:$NC$23,MATCH($C109,FIXTURES!$B$2:$B$23,0),0),IF(AND(HLOOKUP(N$2,FIXTURES!$C$2:$NC$23,MATCH($C109,FIXTURES!$B$2:$B$23,0),0)="",HLOOKUP(N$2+1,FIXTURES!$C$2:$NC$23,MATCH($C109,FIXTURES!$B$2:$B$23,0),0)=""),HLOOKUP(N$2+2,FIXTURES!$C$2:$NC$23,MATCH($C109,FIXTURES!$B$2:$B$23,0),0),IF(HLOOKUP(N$2+1,FIXTURES!$C$2:$NC$23,MATCH($C109,FIXTURES!$B$2:$B$23,0),0)="",HLOOKUP(N$2,FIXTURES!$C$2:$NC$23,MATCH($C109,FIXTURES!$B$2:$B$23,0),0),HLOOKUP(N$2+1,FIXTURES!$C$2:$NC$23,MATCH($C109,FIXTURES!$B$2:$B$23,0),0)))),IF(AND(HLOOKUP(N$2,FIXTURES!$C$2:$NC$23,MATCH($C109,FIXTURES!$B$2:$B$23,0),0)="",HLOOKUP(N$2+1,FIXTURES!$C$2:$NC$23,MATCH($C109,FIXTURES!$B$2:$B$23,0),0)=""),HLOOKUP(N$2+2,FIXTURES!$C$2:$NC$23,MATCH($C109,FIXTURES!$B$2:$B$23,0),0),IF(HLOOKUP(N$2+1,FIXTURES!$C$2:$NC$23,MATCH($C109,FIXTURES!$B$2:$B$23,0),0)="",HLOOKUP(N$2,FIXTURES!$C$2:$NC$23,MATCH($C109,FIXTURES!$B$2:$B$23,0),0),HLOOKUP(N$2+1,FIXTURES!$C$2:$NC$23,MATCH($C109,FIXTURES!$B$2:$B$23,0),0))))</f>
        <v/>
      </c>
      <c r="O109" s="70" t="str">
        <f>IF(O$1="SAT",IF(AND(HLOOKUP(O$2,FIXTURES!$C$2:$NC$23,MATCH($C109,FIXTURES!$B$2:$B$23,0),0)="",HLOOKUP(O$2+1,FIXTURES!$C$2:$NC$23,MATCH($C109,FIXTURES!$B$2:$B$23,0),0)="",HLOOKUP(O$2+2,FIXTURES!$C$2:$NC$23,MATCH($C109,FIXTURES!$B$2:$B$23,0),0)=""),HLOOKUP(O$2-1,FIXTURES!$C$2:$NC$23,MATCH($C109,FIXTURES!$B$2:$B$23,0),0),IF(AND(HLOOKUP(O$2,FIXTURES!$C$2:$NC$23,MATCH($C109,FIXTURES!$B$2:$B$23,0),0)="",HLOOKUP(O$2+1,FIXTURES!$C$2:$NC$23,MATCH($C109,FIXTURES!$B$2:$B$23,0),0)=""),HLOOKUP(O$2+2,FIXTURES!$C$2:$NC$23,MATCH($C109,FIXTURES!$B$2:$B$23,0),0),IF(HLOOKUP(O$2+1,FIXTURES!$C$2:$NC$23,MATCH($C109,FIXTURES!$B$2:$B$23,0),0)="",HLOOKUP(O$2,FIXTURES!$C$2:$NC$23,MATCH($C109,FIXTURES!$B$2:$B$23,0),0),HLOOKUP(O$2+1,FIXTURES!$C$2:$NC$23,MATCH($C109,FIXTURES!$B$2:$B$23,0),0)))),IF(AND(HLOOKUP(O$2,FIXTURES!$C$2:$NC$23,MATCH($C109,FIXTURES!$B$2:$B$23,0),0)="",HLOOKUP(O$2+1,FIXTURES!$C$2:$NC$23,MATCH($C109,FIXTURES!$B$2:$B$23,0),0)=""),HLOOKUP(O$2+2,FIXTURES!$C$2:$NC$23,MATCH($C109,FIXTURES!$B$2:$B$23,0),0),IF(HLOOKUP(O$2+1,FIXTURES!$C$2:$NC$23,MATCH($C109,FIXTURES!$B$2:$B$23,0),0)="",HLOOKUP(O$2,FIXTURES!$C$2:$NC$23,MATCH($C109,FIXTURES!$B$2:$B$23,0),0),HLOOKUP(O$2+1,FIXTURES!$C$2:$NC$23,MATCH($C109,FIXTURES!$B$2:$B$23,0),0))))</f>
        <v/>
      </c>
      <c r="P109" s="70" t="str">
        <f>IF(P$1="SAT",IF(AND(HLOOKUP(P$2,FIXTURES!$C$2:$NC$23,MATCH($C109,FIXTURES!$B$2:$B$23,0),0)="",HLOOKUP(P$2+1,FIXTURES!$C$2:$NC$23,MATCH($C109,FIXTURES!$B$2:$B$23,0),0)="",HLOOKUP(P$2+2,FIXTURES!$C$2:$NC$23,MATCH($C109,FIXTURES!$B$2:$B$23,0),0)=""),HLOOKUP(P$2-1,FIXTURES!$C$2:$NC$23,MATCH($C109,FIXTURES!$B$2:$B$23,0),0),IF(AND(HLOOKUP(P$2,FIXTURES!$C$2:$NC$23,MATCH($C109,FIXTURES!$B$2:$B$23,0),0)="",HLOOKUP(P$2+1,FIXTURES!$C$2:$NC$23,MATCH($C109,FIXTURES!$B$2:$B$23,0),0)=""),HLOOKUP(P$2+2,FIXTURES!$C$2:$NC$23,MATCH($C109,FIXTURES!$B$2:$B$23,0),0),IF(HLOOKUP(P$2+1,FIXTURES!$C$2:$NC$23,MATCH($C109,FIXTURES!$B$2:$B$23,0),0)="",HLOOKUP(P$2,FIXTURES!$C$2:$NC$23,MATCH($C109,FIXTURES!$B$2:$B$23,0),0),HLOOKUP(P$2+1,FIXTURES!$C$2:$NC$23,MATCH($C109,FIXTURES!$B$2:$B$23,0),0)))),IF(AND(HLOOKUP(P$2,FIXTURES!$C$2:$NC$23,MATCH($C109,FIXTURES!$B$2:$B$23,0),0)="",HLOOKUP(P$2+1,FIXTURES!$C$2:$NC$23,MATCH($C109,FIXTURES!$B$2:$B$23,0),0)=""),HLOOKUP(P$2+2,FIXTURES!$C$2:$NC$23,MATCH($C109,FIXTURES!$B$2:$B$23,0),0),IF(HLOOKUP(P$2+1,FIXTURES!$C$2:$NC$23,MATCH($C109,FIXTURES!$B$2:$B$23,0),0)="",HLOOKUP(P$2,FIXTURES!$C$2:$NC$23,MATCH($C109,FIXTURES!$B$2:$B$23,0),0),HLOOKUP(P$2+1,FIXTURES!$C$2:$NC$23,MATCH($C109,FIXTURES!$B$2:$B$23,0),0))))</f>
        <v/>
      </c>
      <c r="Q109" s="70" t="str">
        <f>IF(Q$1="SAT",IF(AND(HLOOKUP(Q$2,FIXTURES!$C$2:$NC$23,MATCH($C109,FIXTURES!$B$2:$B$23,0),0)="",HLOOKUP(Q$2+1,FIXTURES!$C$2:$NC$23,MATCH($C109,FIXTURES!$B$2:$B$23,0),0)="",HLOOKUP(Q$2+2,FIXTURES!$C$2:$NC$23,MATCH($C109,FIXTURES!$B$2:$B$23,0),0)=""),HLOOKUP(Q$2-1,FIXTURES!$C$2:$NC$23,MATCH($C109,FIXTURES!$B$2:$B$23,0),0),IF(AND(HLOOKUP(Q$2,FIXTURES!$C$2:$NC$23,MATCH($C109,FIXTURES!$B$2:$B$23,0),0)="",HLOOKUP(Q$2+1,FIXTURES!$C$2:$NC$23,MATCH($C109,FIXTURES!$B$2:$B$23,0),0)=""),HLOOKUP(Q$2+2,FIXTURES!$C$2:$NC$23,MATCH($C109,FIXTURES!$B$2:$B$23,0),0),IF(HLOOKUP(Q$2+1,FIXTURES!$C$2:$NC$23,MATCH($C109,FIXTURES!$B$2:$B$23,0),0)="",HLOOKUP(Q$2,FIXTURES!$C$2:$NC$23,MATCH($C109,FIXTURES!$B$2:$B$23,0),0),HLOOKUP(Q$2+1,FIXTURES!$C$2:$NC$23,MATCH($C109,FIXTURES!$B$2:$B$23,0),0)))),IF(AND(HLOOKUP(Q$2,FIXTURES!$C$2:$NC$23,MATCH($C109,FIXTURES!$B$2:$B$23,0),0)="",HLOOKUP(Q$2+1,FIXTURES!$C$2:$NC$23,MATCH($C109,FIXTURES!$B$2:$B$23,0),0)=""),HLOOKUP(Q$2+2,FIXTURES!$C$2:$NC$23,MATCH($C109,FIXTURES!$B$2:$B$23,0),0),IF(HLOOKUP(Q$2+1,FIXTURES!$C$2:$NC$23,MATCH($C109,FIXTURES!$B$2:$B$23,0),0)="",HLOOKUP(Q$2,FIXTURES!$C$2:$NC$23,MATCH($C109,FIXTURES!$B$2:$B$23,0),0),HLOOKUP(Q$2+1,FIXTURES!$C$2:$NC$23,MATCH($C109,FIXTURES!$B$2:$B$23,0),0))))</f>
        <v/>
      </c>
      <c r="R109" s="70" t="str">
        <f>IF(R$1="SAT",IF(AND(HLOOKUP(R$2,FIXTURES!$C$2:$NC$23,MATCH($C109,FIXTURES!$B$2:$B$23,0),0)="",HLOOKUP(R$2+1,FIXTURES!$C$2:$NC$23,MATCH($C109,FIXTURES!$B$2:$B$23,0),0)="",HLOOKUP(R$2+2,FIXTURES!$C$2:$NC$23,MATCH($C109,FIXTURES!$B$2:$B$23,0),0)=""),HLOOKUP(R$2-1,FIXTURES!$C$2:$NC$23,MATCH($C109,FIXTURES!$B$2:$B$23,0),0),IF(AND(HLOOKUP(R$2,FIXTURES!$C$2:$NC$23,MATCH($C109,FIXTURES!$B$2:$B$23,0),0)="",HLOOKUP(R$2+1,FIXTURES!$C$2:$NC$23,MATCH($C109,FIXTURES!$B$2:$B$23,0),0)=""),HLOOKUP(R$2+2,FIXTURES!$C$2:$NC$23,MATCH($C109,FIXTURES!$B$2:$B$23,0),0),IF(HLOOKUP(R$2+1,FIXTURES!$C$2:$NC$23,MATCH($C109,FIXTURES!$B$2:$B$23,0),0)="",HLOOKUP(R$2,FIXTURES!$C$2:$NC$23,MATCH($C109,FIXTURES!$B$2:$B$23,0),0),HLOOKUP(R$2+1,FIXTURES!$C$2:$NC$23,MATCH($C109,FIXTURES!$B$2:$B$23,0),0)))),IF(AND(HLOOKUP(R$2,FIXTURES!$C$2:$NC$23,MATCH($C109,FIXTURES!$B$2:$B$23,0),0)="",HLOOKUP(R$2+1,FIXTURES!$C$2:$NC$23,MATCH($C109,FIXTURES!$B$2:$B$23,0),0)=""),HLOOKUP(R$2+2,FIXTURES!$C$2:$NC$23,MATCH($C109,FIXTURES!$B$2:$B$23,0),0),IF(HLOOKUP(R$2+1,FIXTURES!$C$2:$NC$23,MATCH($C109,FIXTURES!$B$2:$B$23,0),0)="",HLOOKUP(R$2,FIXTURES!$C$2:$NC$23,MATCH($C109,FIXTURES!$B$2:$B$23,0),0),HLOOKUP(R$2+1,FIXTURES!$C$2:$NC$23,MATCH($C109,FIXTURES!$B$2:$B$23,0),0))))</f>
        <v/>
      </c>
      <c r="S109" s="70" t="str">
        <f>IF(S$1="SAT",IF(AND(HLOOKUP(S$2,FIXTURES!$C$2:$NC$23,MATCH($C109,FIXTURES!$B$2:$B$23,0),0)="",HLOOKUP(S$2+1,FIXTURES!$C$2:$NC$23,MATCH($C109,FIXTURES!$B$2:$B$23,0),0)="",HLOOKUP(S$2+2,FIXTURES!$C$2:$NC$23,MATCH($C109,FIXTURES!$B$2:$B$23,0),0)=""),HLOOKUP(S$2-1,FIXTURES!$C$2:$NC$23,MATCH($C109,FIXTURES!$B$2:$B$23,0),0),IF(AND(HLOOKUP(S$2,FIXTURES!$C$2:$NC$23,MATCH($C109,FIXTURES!$B$2:$B$23,0),0)="",HLOOKUP(S$2+1,FIXTURES!$C$2:$NC$23,MATCH($C109,FIXTURES!$B$2:$B$23,0),0)=""),HLOOKUP(S$2+2,FIXTURES!$C$2:$NC$23,MATCH($C109,FIXTURES!$B$2:$B$23,0),0),IF(HLOOKUP(S$2+1,FIXTURES!$C$2:$NC$23,MATCH($C109,FIXTURES!$B$2:$B$23,0),0)="",HLOOKUP(S$2,FIXTURES!$C$2:$NC$23,MATCH($C109,FIXTURES!$B$2:$B$23,0),0),HLOOKUP(S$2+1,FIXTURES!$C$2:$NC$23,MATCH($C109,FIXTURES!$B$2:$B$23,0),0)))),IF(AND(HLOOKUP(S$2,FIXTURES!$C$2:$NC$23,MATCH($C109,FIXTURES!$B$2:$B$23,0),0)="",HLOOKUP(S$2+1,FIXTURES!$C$2:$NC$23,MATCH($C109,FIXTURES!$B$2:$B$23,0),0)=""),HLOOKUP(S$2+2,FIXTURES!$C$2:$NC$23,MATCH($C109,FIXTURES!$B$2:$B$23,0),0),IF(HLOOKUP(S$2+1,FIXTURES!$C$2:$NC$23,MATCH($C109,FIXTURES!$B$2:$B$23,0),0)="",HLOOKUP(S$2,FIXTURES!$C$2:$NC$23,MATCH($C109,FIXTURES!$B$2:$B$23,0),0),HLOOKUP(S$2+1,FIXTURES!$C$2:$NC$23,MATCH($C109,FIXTURES!$B$2:$B$23,0),0))))</f>
        <v/>
      </c>
      <c r="T109" s="70" t="str">
        <f>IF(T$1="SAT",IF(AND(HLOOKUP(T$2,FIXTURES!$C$2:$NC$23,MATCH($C109,FIXTURES!$B$2:$B$23,0),0)="",HLOOKUP(T$2+1,FIXTURES!$C$2:$NC$23,MATCH($C109,FIXTURES!$B$2:$B$23,0),0)="",HLOOKUP(T$2+2,FIXTURES!$C$2:$NC$23,MATCH($C109,FIXTURES!$B$2:$B$23,0),0)=""),HLOOKUP(T$2-1,FIXTURES!$C$2:$NC$23,MATCH($C109,FIXTURES!$B$2:$B$23,0),0),IF(AND(HLOOKUP(T$2,FIXTURES!$C$2:$NC$23,MATCH($C109,FIXTURES!$B$2:$B$23,0),0)="",HLOOKUP(T$2+1,FIXTURES!$C$2:$NC$23,MATCH($C109,FIXTURES!$B$2:$B$23,0),0)=""),HLOOKUP(T$2+2,FIXTURES!$C$2:$NC$23,MATCH($C109,FIXTURES!$B$2:$B$23,0),0),IF(HLOOKUP(T$2+1,FIXTURES!$C$2:$NC$23,MATCH($C109,FIXTURES!$B$2:$B$23,0),0)="",HLOOKUP(T$2,FIXTURES!$C$2:$NC$23,MATCH($C109,FIXTURES!$B$2:$B$23,0),0),HLOOKUP(T$2+1,FIXTURES!$C$2:$NC$23,MATCH($C109,FIXTURES!$B$2:$B$23,0),0)))),IF(AND(HLOOKUP(T$2,FIXTURES!$C$2:$NC$23,MATCH($C109,FIXTURES!$B$2:$B$23,0),0)="",HLOOKUP(T$2+1,FIXTURES!$C$2:$NC$23,MATCH($C109,FIXTURES!$B$2:$B$23,0),0)=""),HLOOKUP(T$2+2,FIXTURES!$C$2:$NC$23,MATCH($C109,FIXTURES!$B$2:$B$23,0),0),IF(HLOOKUP(T$2+1,FIXTURES!$C$2:$NC$23,MATCH($C109,FIXTURES!$B$2:$B$23,0),0)="",HLOOKUP(T$2,FIXTURES!$C$2:$NC$23,MATCH($C109,FIXTURES!$B$2:$B$23,0),0),HLOOKUP(T$2+1,FIXTURES!$C$2:$NC$23,MATCH($C109,FIXTURES!$B$2:$B$23,0),0))))</f>
        <v/>
      </c>
      <c r="U109" s="70" t="str">
        <f>IF(U$1="SAT",IF(AND(HLOOKUP(U$2,FIXTURES!$C$2:$NC$23,MATCH($C109,FIXTURES!$B$2:$B$23,0),0)="",HLOOKUP(U$2+1,FIXTURES!$C$2:$NC$23,MATCH($C109,FIXTURES!$B$2:$B$23,0),0)="",HLOOKUP(U$2+2,FIXTURES!$C$2:$NC$23,MATCH($C109,FIXTURES!$B$2:$B$23,0),0)=""),HLOOKUP(U$2-1,FIXTURES!$C$2:$NC$23,MATCH($C109,FIXTURES!$B$2:$B$23,0),0),IF(AND(HLOOKUP(U$2,FIXTURES!$C$2:$NC$23,MATCH($C109,FIXTURES!$B$2:$B$23,0),0)="",HLOOKUP(U$2+1,FIXTURES!$C$2:$NC$23,MATCH($C109,FIXTURES!$B$2:$B$23,0),0)=""),HLOOKUP(U$2+2,FIXTURES!$C$2:$NC$23,MATCH($C109,FIXTURES!$B$2:$B$23,0),0),IF(HLOOKUP(U$2+1,FIXTURES!$C$2:$NC$23,MATCH($C109,FIXTURES!$B$2:$B$23,0),0)="",HLOOKUP(U$2,FIXTURES!$C$2:$NC$23,MATCH($C109,FIXTURES!$B$2:$B$23,0),0),HLOOKUP(U$2+1,FIXTURES!$C$2:$NC$23,MATCH($C109,FIXTURES!$B$2:$B$23,0),0)))),IF(AND(HLOOKUP(U$2,FIXTURES!$C$2:$NC$23,MATCH($C109,FIXTURES!$B$2:$B$23,0),0)="",HLOOKUP(U$2+1,FIXTURES!$C$2:$NC$23,MATCH($C109,FIXTURES!$B$2:$B$23,0),0)=""),HLOOKUP(U$2+2,FIXTURES!$C$2:$NC$23,MATCH($C109,FIXTURES!$B$2:$B$23,0),0),IF(HLOOKUP(U$2+1,FIXTURES!$C$2:$NC$23,MATCH($C109,FIXTURES!$B$2:$B$23,0),0)="",HLOOKUP(U$2,FIXTURES!$C$2:$NC$23,MATCH($C109,FIXTURES!$B$2:$B$23,0),0),HLOOKUP(U$2+1,FIXTURES!$C$2:$NC$23,MATCH($C109,FIXTURES!$B$2:$B$23,0),0))))</f>
        <v>CHE</v>
      </c>
      <c r="V109" s="70" t="str">
        <f>IF(V$1="SAT",IF(AND(HLOOKUP(V$2,FIXTURES!$C$2:$NC$23,MATCH($C109,FIXTURES!$B$2:$B$23,0),0)="",HLOOKUP(V$2+1,FIXTURES!$C$2:$NC$23,MATCH($C109,FIXTURES!$B$2:$B$23,0),0)="",HLOOKUP(V$2+2,FIXTURES!$C$2:$NC$23,MATCH($C109,FIXTURES!$B$2:$B$23,0),0)=""),HLOOKUP(V$2-1,FIXTURES!$C$2:$NC$23,MATCH($C109,FIXTURES!$B$2:$B$23,0),0),IF(AND(HLOOKUP(V$2,FIXTURES!$C$2:$NC$23,MATCH($C109,FIXTURES!$B$2:$B$23,0),0)="",HLOOKUP(V$2+1,FIXTURES!$C$2:$NC$23,MATCH($C109,FIXTURES!$B$2:$B$23,0),0)=""),HLOOKUP(V$2+2,FIXTURES!$C$2:$NC$23,MATCH($C109,FIXTURES!$B$2:$B$23,0),0),IF(HLOOKUP(V$2+1,FIXTURES!$C$2:$NC$23,MATCH($C109,FIXTURES!$B$2:$B$23,0),0)="",HLOOKUP(V$2,FIXTURES!$C$2:$NC$23,MATCH($C109,FIXTURES!$B$2:$B$23,0),0),HLOOKUP(V$2+1,FIXTURES!$C$2:$NC$23,MATCH($C109,FIXTURES!$B$2:$B$23,0),0)))),IF(AND(HLOOKUP(V$2,FIXTURES!$C$2:$NC$23,MATCH($C109,FIXTURES!$B$2:$B$23,0),0)="",HLOOKUP(V$2+1,FIXTURES!$C$2:$NC$23,MATCH($C109,FIXTURES!$B$2:$B$23,0),0)=""),HLOOKUP(V$2+2,FIXTURES!$C$2:$NC$23,MATCH($C109,FIXTURES!$B$2:$B$23,0),0),IF(HLOOKUP(V$2+1,FIXTURES!$C$2:$NC$23,MATCH($C109,FIXTURES!$B$2:$B$23,0),0)="",HLOOKUP(V$2,FIXTURES!$C$2:$NC$23,MATCH($C109,FIXTURES!$B$2:$B$23,0),0),HLOOKUP(V$2+1,FIXTURES!$C$2:$NC$23,MATCH($C109,FIXTURES!$B$2:$B$23,0),0))))</f>
        <v/>
      </c>
      <c r="W109" s="70" t="str">
        <f>IF(W$1="SAT",IF(AND(HLOOKUP(W$2,FIXTURES!$C$2:$NC$23,MATCH($C109,FIXTURES!$B$2:$B$23,0),0)="",HLOOKUP(W$2+1,FIXTURES!$C$2:$NC$23,MATCH($C109,FIXTURES!$B$2:$B$23,0),0)="",HLOOKUP(W$2+2,FIXTURES!$C$2:$NC$23,MATCH($C109,FIXTURES!$B$2:$B$23,0),0)=""),HLOOKUP(W$2-1,FIXTURES!$C$2:$NC$23,MATCH($C109,FIXTURES!$B$2:$B$23,0),0),IF(AND(HLOOKUP(W$2,FIXTURES!$C$2:$NC$23,MATCH($C109,FIXTURES!$B$2:$B$23,0),0)="",HLOOKUP(W$2+1,FIXTURES!$C$2:$NC$23,MATCH($C109,FIXTURES!$B$2:$B$23,0),0)=""),HLOOKUP(W$2+2,FIXTURES!$C$2:$NC$23,MATCH($C109,FIXTURES!$B$2:$B$23,0),0),IF(HLOOKUP(W$2+1,FIXTURES!$C$2:$NC$23,MATCH($C109,FIXTURES!$B$2:$B$23,0),0)="",HLOOKUP(W$2,FIXTURES!$C$2:$NC$23,MATCH($C109,FIXTURES!$B$2:$B$23,0),0),HLOOKUP(W$2+1,FIXTURES!$C$2:$NC$23,MATCH($C109,FIXTURES!$B$2:$B$23,0),0)))),IF(AND(HLOOKUP(W$2,FIXTURES!$C$2:$NC$23,MATCH($C109,FIXTURES!$B$2:$B$23,0),0)="",HLOOKUP(W$2+1,FIXTURES!$C$2:$NC$23,MATCH($C109,FIXTURES!$B$2:$B$23,0),0)=""),HLOOKUP(W$2+2,FIXTURES!$C$2:$NC$23,MATCH($C109,FIXTURES!$B$2:$B$23,0),0),IF(HLOOKUP(W$2+1,FIXTURES!$C$2:$NC$23,MATCH($C109,FIXTURES!$B$2:$B$23,0),0)="",HLOOKUP(W$2,FIXTURES!$C$2:$NC$23,MATCH($C109,FIXTURES!$B$2:$B$23,0),0),HLOOKUP(W$2+1,FIXTURES!$C$2:$NC$23,MATCH($C109,FIXTURES!$B$2:$B$23,0),0))))</f>
        <v>LEE</v>
      </c>
      <c r="X109" s="70" t="str">
        <f>IF(X$1="SAT",IF(AND(HLOOKUP(X$2,FIXTURES!$C$2:$NC$23,MATCH($C109,FIXTURES!$B$2:$B$23,0),0)="",HLOOKUP(X$2+1,FIXTURES!$C$2:$NC$23,MATCH($C109,FIXTURES!$B$2:$B$23,0),0)="",HLOOKUP(X$2+2,FIXTURES!$C$2:$NC$23,MATCH($C109,FIXTURES!$B$2:$B$23,0),0)=""),HLOOKUP(X$2-1,FIXTURES!$C$2:$NC$23,MATCH($C109,FIXTURES!$B$2:$B$23,0),0),IF(AND(HLOOKUP(X$2,FIXTURES!$C$2:$NC$23,MATCH($C109,FIXTURES!$B$2:$B$23,0),0)="",HLOOKUP(X$2+1,FIXTURES!$C$2:$NC$23,MATCH($C109,FIXTURES!$B$2:$B$23,0),0)=""),HLOOKUP(X$2+2,FIXTURES!$C$2:$NC$23,MATCH($C109,FIXTURES!$B$2:$B$23,0),0),IF(HLOOKUP(X$2+1,FIXTURES!$C$2:$NC$23,MATCH($C109,FIXTURES!$B$2:$B$23,0),0)="",HLOOKUP(X$2,FIXTURES!$C$2:$NC$23,MATCH($C109,FIXTURES!$B$2:$B$23,0),0),HLOOKUP(X$2+1,FIXTURES!$C$2:$NC$23,MATCH($C109,FIXTURES!$B$2:$B$23,0),0)))),IF(AND(HLOOKUP(X$2,FIXTURES!$C$2:$NC$23,MATCH($C109,FIXTURES!$B$2:$B$23,0),0)="",HLOOKUP(X$2+1,FIXTURES!$C$2:$NC$23,MATCH($C109,FIXTURES!$B$2:$B$23,0),0)=""),HLOOKUP(X$2+2,FIXTURES!$C$2:$NC$23,MATCH($C109,FIXTURES!$B$2:$B$23,0),0),IF(HLOOKUP(X$2+1,FIXTURES!$C$2:$NC$23,MATCH($C109,FIXTURES!$B$2:$B$23,0),0)="",HLOOKUP(X$2,FIXTURES!$C$2:$NC$23,MATCH($C109,FIXTURES!$B$2:$B$23,0),0),HLOOKUP(X$2+1,FIXTURES!$C$2:$NC$23,MATCH($C109,FIXTURES!$B$2:$B$23,0),0))))</f>
        <v/>
      </c>
      <c r="Y109" s="70" t="str">
        <f>IF(Y$1="SAT",IF(AND(HLOOKUP(Y$2,FIXTURES!$C$2:$NC$23,MATCH($C109,FIXTURES!$B$2:$B$23,0),0)="",HLOOKUP(Y$2+1,FIXTURES!$C$2:$NC$23,MATCH($C109,FIXTURES!$B$2:$B$23,0),0)="",HLOOKUP(Y$2+2,FIXTURES!$C$2:$NC$23,MATCH($C109,FIXTURES!$B$2:$B$23,0),0)=""),HLOOKUP(Y$2-1,FIXTURES!$C$2:$NC$23,MATCH($C109,FIXTURES!$B$2:$B$23,0),0),IF(AND(HLOOKUP(Y$2,FIXTURES!$C$2:$NC$23,MATCH($C109,FIXTURES!$B$2:$B$23,0),0)="",HLOOKUP(Y$2+1,FIXTURES!$C$2:$NC$23,MATCH($C109,FIXTURES!$B$2:$B$23,0),0)=""),HLOOKUP(Y$2+2,FIXTURES!$C$2:$NC$23,MATCH($C109,FIXTURES!$B$2:$B$23,0),0),IF(HLOOKUP(Y$2+1,FIXTURES!$C$2:$NC$23,MATCH($C109,FIXTURES!$B$2:$B$23,0),0)="",HLOOKUP(Y$2,FIXTURES!$C$2:$NC$23,MATCH($C109,FIXTURES!$B$2:$B$23,0),0),HLOOKUP(Y$2+1,FIXTURES!$C$2:$NC$23,MATCH($C109,FIXTURES!$B$2:$B$23,0),0)))),IF(AND(HLOOKUP(Y$2,FIXTURES!$C$2:$NC$23,MATCH($C109,FIXTURES!$B$2:$B$23,0),0)="",HLOOKUP(Y$2+1,FIXTURES!$C$2:$NC$23,MATCH($C109,FIXTURES!$B$2:$B$23,0),0)=""),HLOOKUP(Y$2+2,FIXTURES!$C$2:$NC$23,MATCH($C109,FIXTURES!$B$2:$B$23,0),0),IF(HLOOKUP(Y$2+1,FIXTURES!$C$2:$NC$23,MATCH($C109,FIXTURES!$B$2:$B$23,0),0)="",HLOOKUP(Y$2,FIXTURES!$C$2:$NC$23,MATCH($C109,FIXTURES!$B$2:$B$23,0),0),HLOOKUP(Y$2+1,FIXTURES!$C$2:$NC$23,MATCH($C109,FIXTURES!$B$2:$B$23,0),0))))</f>
        <v>lei</v>
      </c>
      <c r="Z109" s="70" t="str">
        <f>IF(Z$1="SAT",IF(AND(HLOOKUP(Z$2,FIXTURES!$C$2:$NC$23,MATCH($C109,FIXTURES!$B$2:$B$23,0),0)="",HLOOKUP(Z$2+1,FIXTURES!$C$2:$NC$23,MATCH($C109,FIXTURES!$B$2:$B$23,0),0)="",HLOOKUP(Z$2+2,FIXTURES!$C$2:$NC$23,MATCH($C109,FIXTURES!$B$2:$B$23,0),0)=""),HLOOKUP(Z$2-1,FIXTURES!$C$2:$NC$23,MATCH($C109,FIXTURES!$B$2:$B$23,0),0),IF(AND(HLOOKUP(Z$2,FIXTURES!$C$2:$NC$23,MATCH($C109,FIXTURES!$B$2:$B$23,0),0)="",HLOOKUP(Z$2+1,FIXTURES!$C$2:$NC$23,MATCH($C109,FIXTURES!$B$2:$B$23,0),0)=""),HLOOKUP(Z$2+2,FIXTURES!$C$2:$NC$23,MATCH($C109,FIXTURES!$B$2:$B$23,0),0),IF(HLOOKUP(Z$2+1,FIXTURES!$C$2:$NC$23,MATCH($C109,FIXTURES!$B$2:$B$23,0),0)="",HLOOKUP(Z$2,FIXTURES!$C$2:$NC$23,MATCH($C109,FIXTURES!$B$2:$B$23,0),0),HLOOKUP(Z$2+1,FIXTURES!$C$2:$NC$23,MATCH($C109,FIXTURES!$B$2:$B$23,0),0)))),IF(AND(HLOOKUP(Z$2,FIXTURES!$C$2:$NC$23,MATCH($C109,FIXTURES!$B$2:$B$23,0),0)="",HLOOKUP(Z$2+1,FIXTURES!$C$2:$NC$23,MATCH($C109,FIXTURES!$B$2:$B$23,0),0)=""),HLOOKUP(Z$2+2,FIXTURES!$C$2:$NC$23,MATCH($C109,FIXTURES!$B$2:$B$23,0),0),IF(HLOOKUP(Z$2+1,FIXTURES!$C$2:$NC$23,MATCH($C109,FIXTURES!$B$2:$B$23,0),0)="",HLOOKUP(Z$2,FIXTURES!$C$2:$NC$23,MATCH($C109,FIXTURES!$B$2:$B$23,0),0),HLOOKUP(Z$2+1,FIXTURES!$C$2:$NC$23,MATCH($C109,FIXTURES!$B$2:$B$23,0),0))))</f>
        <v>WOL</v>
      </c>
      <c r="AA109" s="70" t="str">
        <f>IF(AA$1="SAT",IF(AND(HLOOKUP(AA$2,FIXTURES!$C$2:$NC$23,MATCH($C109,FIXTURES!$B$2:$B$23,0),0)="",HLOOKUP(AA$2+1,FIXTURES!$C$2:$NC$23,MATCH($C109,FIXTURES!$B$2:$B$23,0),0)="",HLOOKUP(AA$2+2,FIXTURES!$C$2:$NC$23,MATCH($C109,FIXTURES!$B$2:$B$23,0),0)=""),HLOOKUP(AA$2-1,FIXTURES!$C$2:$NC$23,MATCH($C109,FIXTURES!$B$2:$B$23,0),0),IF(AND(HLOOKUP(AA$2,FIXTURES!$C$2:$NC$23,MATCH($C109,FIXTURES!$B$2:$B$23,0),0)="",HLOOKUP(AA$2+1,FIXTURES!$C$2:$NC$23,MATCH($C109,FIXTURES!$B$2:$B$23,0),0)=""),HLOOKUP(AA$2+2,FIXTURES!$C$2:$NC$23,MATCH($C109,FIXTURES!$B$2:$B$23,0),0),IF(HLOOKUP(AA$2+1,FIXTURES!$C$2:$NC$23,MATCH($C109,FIXTURES!$B$2:$B$23,0),0)="",HLOOKUP(AA$2,FIXTURES!$C$2:$NC$23,MATCH($C109,FIXTURES!$B$2:$B$23,0),0),HLOOKUP(AA$2+1,FIXTURES!$C$2:$NC$23,MATCH($C109,FIXTURES!$B$2:$B$23,0),0)))),IF(AND(HLOOKUP(AA$2,FIXTURES!$C$2:$NC$23,MATCH($C109,FIXTURES!$B$2:$B$23,0),0)="",HLOOKUP(AA$2+1,FIXTURES!$C$2:$NC$23,MATCH($C109,FIXTURES!$B$2:$B$23,0),0)=""),HLOOKUP(AA$2+2,FIXTURES!$C$2:$NC$23,MATCH($C109,FIXTURES!$B$2:$B$23,0),0),IF(HLOOKUP(AA$2+1,FIXTURES!$C$2:$NC$23,MATCH($C109,FIXTURES!$B$2:$B$23,0),0)="",HLOOKUP(AA$2,FIXTURES!$C$2:$NC$23,MATCH($C109,FIXTURES!$B$2:$B$23,0),0),HLOOKUP(AA$2+1,FIXTURES!$C$2:$NC$23,MATCH($C109,FIXTURES!$B$2:$B$23,0),0))))</f>
        <v>eve</v>
      </c>
      <c r="AB109" s="70" t="str">
        <f>IF(AB$1="SAT",IF(AND(HLOOKUP(AB$2,FIXTURES!$C$2:$NC$23,MATCH($C109,FIXTURES!$B$2:$B$23,0),0)="",HLOOKUP(AB$2+1,FIXTURES!$C$2:$NC$23,MATCH($C109,FIXTURES!$B$2:$B$23,0),0)="",HLOOKUP(AB$2+2,FIXTURES!$C$2:$NC$23,MATCH($C109,FIXTURES!$B$2:$B$23,0),0)=""),HLOOKUP(AB$2-1,FIXTURES!$C$2:$NC$23,MATCH($C109,FIXTURES!$B$2:$B$23,0),0),IF(AND(HLOOKUP(AB$2,FIXTURES!$C$2:$NC$23,MATCH($C109,FIXTURES!$B$2:$B$23,0),0)="",HLOOKUP(AB$2+1,FIXTURES!$C$2:$NC$23,MATCH($C109,FIXTURES!$B$2:$B$23,0),0)=""),HLOOKUP(AB$2+2,FIXTURES!$C$2:$NC$23,MATCH($C109,FIXTURES!$B$2:$B$23,0),0),IF(HLOOKUP(AB$2+1,FIXTURES!$C$2:$NC$23,MATCH($C109,FIXTURES!$B$2:$B$23,0),0)="",HLOOKUP(AB$2,FIXTURES!$C$2:$NC$23,MATCH($C109,FIXTURES!$B$2:$B$23,0),0),HLOOKUP(AB$2+1,FIXTURES!$C$2:$NC$23,MATCH($C109,FIXTURES!$B$2:$B$23,0),0)))),IF(AND(HLOOKUP(AB$2,FIXTURES!$C$2:$NC$23,MATCH($C109,FIXTURES!$B$2:$B$23,0),0)="",HLOOKUP(AB$2+1,FIXTURES!$C$2:$NC$23,MATCH($C109,FIXTURES!$B$2:$B$23,0),0)=""),HLOOKUP(AB$2+2,FIXTURES!$C$2:$NC$23,MATCH($C109,FIXTURES!$B$2:$B$23,0),0),IF(HLOOKUP(AB$2+1,FIXTURES!$C$2:$NC$23,MATCH($C109,FIXTURES!$B$2:$B$23,0),0)="",HLOOKUP(AB$2,FIXTURES!$C$2:$NC$23,MATCH($C109,FIXTURES!$B$2:$B$23,0),0),HLOOKUP(AB$2+1,FIXTURES!$C$2:$NC$23,MATCH($C109,FIXTURES!$B$2:$B$23,0),0))))</f>
        <v/>
      </c>
      <c r="AC109" s="70" t="str">
        <f>IF(AC$1="SAT",IF(AND(HLOOKUP(AC$2,FIXTURES!$C$2:$NC$23,MATCH($C109,FIXTURES!$B$2:$B$23,0),0)="",HLOOKUP(AC$2+1,FIXTURES!$C$2:$NC$23,MATCH($C109,FIXTURES!$B$2:$B$23,0),0)="",HLOOKUP(AC$2+2,FIXTURES!$C$2:$NC$23,MATCH($C109,FIXTURES!$B$2:$B$23,0),0)=""),HLOOKUP(AC$2-1,FIXTURES!$C$2:$NC$23,MATCH($C109,FIXTURES!$B$2:$B$23,0),0),IF(AND(HLOOKUP(AC$2,FIXTURES!$C$2:$NC$23,MATCH($C109,FIXTURES!$B$2:$B$23,0),0)="",HLOOKUP(AC$2+1,FIXTURES!$C$2:$NC$23,MATCH($C109,FIXTURES!$B$2:$B$23,0),0)=""),HLOOKUP(AC$2+2,FIXTURES!$C$2:$NC$23,MATCH($C109,FIXTURES!$B$2:$B$23,0),0),IF(HLOOKUP(AC$2+1,FIXTURES!$C$2:$NC$23,MATCH($C109,FIXTURES!$B$2:$B$23,0),0)="",HLOOKUP(AC$2,FIXTURES!$C$2:$NC$23,MATCH($C109,FIXTURES!$B$2:$B$23,0),0),HLOOKUP(AC$2+1,FIXTURES!$C$2:$NC$23,MATCH($C109,FIXTURES!$B$2:$B$23,0),0)))),IF(AND(HLOOKUP(AC$2,FIXTURES!$C$2:$NC$23,MATCH($C109,FIXTURES!$B$2:$B$23,0),0)="",HLOOKUP(AC$2+1,FIXTURES!$C$2:$NC$23,MATCH($C109,FIXTURES!$B$2:$B$23,0),0)=""),HLOOKUP(AC$2+2,FIXTURES!$C$2:$NC$23,MATCH($C109,FIXTURES!$B$2:$B$23,0),0),IF(HLOOKUP(AC$2+1,FIXTURES!$C$2:$NC$23,MATCH($C109,FIXTURES!$B$2:$B$23,0),0)="",HLOOKUP(AC$2,FIXTURES!$C$2:$NC$23,MATCH($C109,FIXTURES!$B$2:$B$23,0),0),HLOOKUP(AC$2+1,FIXTURES!$C$2:$NC$23,MATCH($C109,FIXTURES!$B$2:$B$23,0),0))))</f>
        <v>SOU</v>
      </c>
      <c r="AD109" s="70" t="str">
        <f>IF(AD$1="SAT",IF(AND(HLOOKUP(AD$2,FIXTURES!$C$2:$NC$23,MATCH($C109,FIXTURES!$B$2:$B$23,0),0)="",HLOOKUP(AD$2+1,FIXTURES!$C$2:$NC$23,MATCH($C109,FIXTURES!$B$2:$B$23,0),0)="",HLOOKUP(AD$2+2,FIXTURES!$C$2:$NC$23,MATCH($C109,FIXTURES!$B$2:$B$23,0),0)=""),HLOOKUP(AD$2-1,FIXTURES!$C$2:$NC$23,MATCH($C109,FIXTURES!$B$2:$B$23,0),0),IF(AND(HLOOKUP(AD$2,FIXTURES!$C$2:$NC$23,MATCH($C109,FIXTURES!$B$2:$B$23,0),0)="",HLOOKUP(AD$2+1,FIXTURES!$C$2:$NC$23,MATCH($C109,FIXTURES!$B$2:$B$23,0),0)=""),HLOOKUP(AD$2+2,FIXTURES!$C$2:$NC$23,MATCH($C109,FIXTURES!$B$2:$B$23,0),0),IF(HLOOKUP(AD$2+1,FIXTURES!$C$2:$NC$23,MATCH($C109,FIXTURES!$B$2:$B$23,0),0)="",HLOOKUP(AD$2,FIXTURES!$C$2:$NC$23,MATCH($C109,FIXTURES!$B$2:$B$23,0),0),HLOOKUP(AD$2+1,FIXTURES!$C$2:$NC$23,MATCH($C109,FIXTURES!$B$2:$B$23,0),0)))),IF(AND(HLOOKUP(AD$2,FIXTURES!$C$2:$NC$23,MATCH($C109,FIXTURES!$B$2:$B$23,0),0)="",HLOOKUP(AD$2+1,FIXTURES!$C$2:$NC$23,MATCH($C109,FIXTURES!$B$2:$B$23,0),0)=""),HLOOKUP(AD$2+2,FIXTURES!$C$2:$NC$23,MATCH($C109,FIXTURES!$B$2:$B$23,0),0),IF(HLOOKUP(AD$2+1,FIXTURES!$C$2:$NC$23,MATCH($C109,FIXTURES!$B$2:$B$23,0),0)="",HLOOKUP(AD$2,FIXTURES!$C$2:$NC$23,MATCH($C109,FIXTURES!$B$2:$B$23,0),0),HLOOKUP(AD$2+1,FIXTURES!$C$2:$NC$23,MATCH($C109,FIXTURES!$B$2:$B$23,0),0))))</f>
        <v/>
      </c>
      <c r="AE109" s="70" t="str">
        <f>IF(AE$1="SAT",IF(AND(HLOOKUP(AE$2,FIXTURES!$C$2:$NC$23,MATCH($C109,FIXTURES!$B$2:$B$23,0),0)="",HLOOKUP(AE$2+1,FIXTURES!$C$2:$NC$23,MATCH($C109,FIXTURES!$B$2:$B$23,0),0)="",HLOOKUP(AE$2+2,FIXTURES!$C$2:$NC$23,MATCH($C109,FIXTURES!$B$2:$B$23,0),0)=""),HLOOKUP(AE$2-1,FIXTURES!$C$2:$NC$23,MATCH($C109,FIXTURES!$B$2:$B$23,0),0),IF(AND(HLOOKUP(AE$2,FIXTURES!$C$2:$NC$23,MATCH($C109,FIXTURES!$B$2:$B$23,0),0)="",HLOOKUP(AE$2+1,FIXTURES!$C$2:$NC$23,MATCH($C109,FIXTURES!$B$2:$B$23,0),0)=""),HLOOKUP(AE$2+2,FIXTURES!$C$2:$NC$23,MATCH($C109,FIXTURES!$B$2:$B$23,0),0),IF(HLOOKUP(AE$2+1,FIXTURES!$C$2:$NC$23,MATCH($C109,FIXTURES!$B$2:$B$23,0),0)="",HLOOKUP(AE$2,FIXTURES!$C$2:$NC$23,MATCH($C109,FIXTURES!$B$2:$B$23,0),0),HLOOKUP(AE$2+1,FIXTURES!$C$2:$NC$23,MATCH($C109,FIXTURES!$B$2:$B$23,0),0)))),IF(AND(HLOOKUP(AE$2,FIXTURES!$C$2:$NC$23,MATCH($C109,FIXTURES!$B$2:$B$23,0),0)="",HLOOKUP(AE$2+1,FIXTURES!$C$2:$NC$23,MATCH($C109,FIXTURES!$B$2:$B$23,0),0)=""),HLOOKUP(AE$2+2,FIXTURES!$C$2:$NC$23,MATCH($C109,FIXTURES!$B$2:$B$23,0),0),IF(HLOOKUP(AE$2+1,FIXTURES!$C$2:$NC$23,MATCH($C109,FIXTURES!$B$2:$B$23,0),0)="",HLOOKUP(AE$2,FIXTURES!$C$2:$NC$23,MATCH($C109,FIXTURES!$B$2:$B$23,0),0),HLOOKUP(AE$2+1,FIXTURES!$C$2:$NC$23,MATCH($C109,FIXTURES!$B$2:$B$23,0),0))))</f>
        <v>whu</v>
      </c>
      <c r="AF109" s="70" t="str">
        <f>IF(AF$1="SAT",IF(AND(HLOOKUP(AF$2,FIXTURES!$C$2:$NC$23,MATCH($C109,FIXTURES!$B$2:$B$23,0),0)="",HLOOKUP(AF$2+1,FIXTURES!$C$2:$NC$23,MATCH($C109,FIXTURES!$B$2:$B$23,0),0)="",HLOOKUP(AF$2+2,FIXTURES!$C$2:$NC$23,MATCH($C109,FIXTURES!$B$2:$B$23,0),0)=""),HLOOKUP(AF$2-1,FIXTURES!$C$2:$NC$23,MATCH($C109,FIXTURES!$B$2:$B$23,0),0),IF(AND(HLOOKUP(AF$2,FIXTURES!$C$2:$NC$23,MATCH($C109,FIXTURES!$B$2:$B$23,0),0)="",HLOOKUP(AF$2+1,FIXTURES!$C$2:$NC$23,MATCH($C109,FIXTURES!$B$2:$B$23,0),0)=""),HLOOKUP(AF$2+2,FIXTURES!$C$2:$NC$23,MATCH($C109,FIXTURES!$B$2:$B$23,0),0),IF(HLOOKUP(AF$2+1,FIXTURES!$C$2:$NC$23,MATCH($C109,FIXTURES!$B$2:$B$23,0),0)="",HLOOKUP(AF$2,FIXTURES!$C$2:$NC$23,MATCH($C109,FIXTURES!$B$2:$B$23,0),0),HLOOKUP(AF$2+1,FIXTURES!$C$2:$NC$23,MATCH($C109,FIXTURES!$B$2:$B$23,0),0)))),IF(AND(HLOOKUP(AF$2,FIXTURES!$C$2:$NC$23,MATCH($C109,FIXTURES!$B$2:$B$23,0),0)="",HLOOKUP(AF$2+1,FIXTURES!$C$2:$NC$23,MATCH($C109,FIXTURES!$B$2:$B$23,0),0)=""),HLOOKUP(AF$2+2,FIXTURES!$C$2:$NC$23,MATCH($C109,FIXTURES!$B$2:$B$23,0),0),IF(HLOOKUP(AF$2+1,FIXTURES!$C$2:$NC$23,MATCH($C109,FIXTURES!$B$2:$B$23,0),0)="",HLOOKUP(AF$2,FIXTURES!$C$2:$NC$23,MATCH($C109,FIXTURES!$B$2:$B$23,0),0),HLOOKUP(AF$2+1,FIXTURES!$C$2:$NC$23,MATCH($C109,FIXTURES!$B$2:$B$23,0),0))))</f>
        <v>Newcastle Utd</v>
      </c>
      <c r="AG109" s="70" t="str">
        <f>IF(AG$1="SAT",IF(AND(HLOOKUP(AG$2,FIXTURES!$C$2:$NC$23,MATCH($C109,FIXTURES!$B$2:$B$23,0),0)="",HLOOKUP(AG$2+1,FIXTURES!$C$2:$NC$23,MATCH($C109,FIXTURES!$B$2:$B$23,0),0)="",HLOOKUP(AG$2+2,FIXTURES!$C$2:$NC$23,MATCH($C109,FIXTURES!$B$2:$B$23,0),0)=""),HLOOKUP(AG$2-1,FIXTURES!$C$2:$NC$23,MATCH($C109,FIXTURES!$B$2:$B$23,0),0),IF(AND(HLOOKUP(AG$2,FIXTURES!$C$2:$NC$23,MATCH($C109,FIXTURES!$B$2:$B$23,0),0)="",HLOOKUP(AG$2+1,FIXTURES!$C$2:$NC$23,MATCH($C109,FIXTURES!$B$2:$B$23,0),0)=""),HLOOKUP(AG$2+2,FIXTURES!$C$2:$NC$23,MATCH($C109,FIXTURES!$B$2:$B$23,0),0),IF(HLOOKUP(AG$2+1,FIXTURES!$C$2:$NC$23,MATCH($C109,FIXTURES!$B$2:$B$23,0),0)="",HLOOKUP(AG$2,FIXTURES!$C$2:$NC$23,MATCH($C109,FIXTURES!$B$2:$B$23,0),0),HLOOKUP(AG$2+1,FIXTURES!$C$2:$NC$23,MATCH($C109,FIXTURES!$B$2:$B$23,0),0)))),IF(AND(HLOOKUP(AG$2,FIXTURES!$C$2:$NC$23,MATCH($C109,FIXTURES!$B$2:$B$23,0),0)="",HLOOKUP(AG$2+1,FIXTURES!$C$2:$NC$23,MATCH($C109,FIXTURES!$B$2:$B$23,0),0)=""),HLOOKUP(AG$2+2,FIXTURES!$C$2:$NC$23,MATCH($C109,FIXTURES!$B$2:$B$23,0),0),IF(HLOOKUP(AG$2+1,FIXTURES!$C$2:$NC$23,MATCH($C109,FIXTURES!$B$2:$B$23,0),0)="",HLOOKUP(AG$2,FIXTURES!$C$2:$NC$23,MATCH($C109,FIXTURES!$B$2:$B$23,0),0),HLOOKUP(AG$2+1,FIXTURES!$C$2:$NC$23,MATCH($C109,FIXTURES!$B$2:$B$23,0),0))))</f>
        <v>nfo</v>
      </c>
      <c r="AH109" s="70" t="str">
        <f>IF(AH$1="SAT",IF(AND(HLOOKUP(AH$2,FIXTURES!$C$2:$NC$23,MATCH($C109,FIXTURES!$B$2:$B$23,0),0)="",HLOOKUP(AH$2+1,FIXTURES!$C$2:$NC$23,MATCH($C109,FIXTURES!$B$2:$B$23,0),0)="",HLOOKUP(AH$2+2,FIXTURES!$C$2:$NC$23,MATCH($C109,FIXTURES!$B$2:$B$23,0),0)=""),HLOOKUP(AH$2-1,FIXTURES!$C$2:$NC$23,MATCH($C109,FIXTURES!$B$2:$B$23,0),0),IF(AND(HLOOKUP(AH$2,FIXTURES!$C$2:$NC$23,MATCH($C109,FIXTURES!$B$2:$B$23,0),0)="",HLOOKUP(AH$2+1,FIXTURES!$C$2:$NC$23,MATCH($C109,FIXTURES!$B$2:$B$23,0),0)=""),HLOOKUP(AH$2+2,FIXTURES!$C$2:$NC$23,MATCH($C109,FIXTURES!$B$2:$B$23,0),0),IF(HLOOKUP(AH$2+1,FIXTURES!$C$2:$NC$23,MATCH($C109,FIXTURES!$B$2:$B$23,0),0)="",HLOOKUP(AH$2,FIXTURES!$C$2:$NC$23,MATCH($C109,FIXTURES!$B$2:$B$23,0),0),HLOOKUP(AH$2+1,FIXTURES!$C$2:$NC$23,MATCH($C109,FIXTURES!$B$2:$B$23,0),0)))),IF(AND(HLOOKUP(AH$2,FIXTURES!$C$2:$NC$23,MATCH($C109,FIXTURES!$B$2:$B$23,0),0)="",HLOOKUP(AH$2+1,FIXTURES!$C$2:$NC$23,MATCH($C109,FIXTURES!$B$2:$B$23,0),0)=""),HLOOKUP(AH$2+2,FIXTURES!$C$2:$NC$23,MATCH($C109,FIXTURES!$B$2:$B$23,0),0),IF(HLOOKUP(AH$2+1,FIXTURES!$C$2:$NC$23,MATCH($C109,FIXTURES!$B$2:$B$23,0),0)="",HLOOKUP(AH$2,FIXTURES!$C$2:$NC$23,MATCH($C109,FIXTURES!$B$2:$B$23,0),0),HLOOKUP(AH$2+1,FIXTURES!$C$2:$NC$23,MATCH($C109,FIXTURES!$B$2:$B$23,0),0))))</f>
        <v/>
      </c>
      <c r="AI109" s="70" t="str">
        <f>IF(AI$1="SAT",IF(AND(HLOOKUP(AI$2,FIXTURES!$C$2:$NC$23,MATCH($C109,FIXTURES!$B$2:$B$23,0),0)="",HLOOKUP(AI$2+1,FIXTURES!$C$2:$NC$23,MATCH($C109,FIXTURES!$B$2:$B$23,0),0)="",HLOOKUP(AI$2+2,FIXTURES!$C$2:$NC$23,MATCH($C109,FIXTURES!$B$2:$B$23,0),0)=""),HLOOKUP(AI$2-1,FIXTURES!$C$2:$NC$23,MATCH($C109,FIXTURES!$B$2:$B$23,0),0),IF(AND(HLOOKUP(AI$2,FIXTURES!$C$2:$NC$23,MATCH($C109,FIXTURES!$B$2:$B$23,0),0)="",HLOOKUP(AI$2+1,FIXTURES!$C$2:$NC$23,MATCH($C109,FIXTURES!$B$2:$B$23,0),0)=""),HLOOKUP(AI$2+2,FIXTURES!$C$2:$NC$23,MATCH($C109,FIXTURES!$B$2:$B$23,0),0),IF(HLOOKUP(AI$2+1,FIXTURES!$C$2:$NC$23,MATCH($C109,FIXTURES!$B$2:$B$23,0),0)="",HLOOKUP(AI$2,FIXTURES!$C$2:$NC$23,MATCH($C109,FIXTURES!$B$2:$B$23,0),0),HLOOKUP(AI$2+1,FIXTURES!$C$2:$NC$23,MATCH($C109,FIXTURES!$B$2:$B$23,0),0)))),IF(AND(HLOOKUP(AI$2,FIXTURES!$C$2:$NC$23,MATCH($C109,FIXTURES!$B$2:$B$23,0),0)="",HLOOKUP(AI$2+1,FIXTURES!$C$2:$NC$23,MATCH($C109,FIXTURES!$B$2:$B$23,0),0)=""),HLOOKUP(AI$2+2,FIXTURES!$C$2:$NC$23,MATCH($C109,FIXTURES!$B$2:$B$23,0),0),IF(HLOOKUP(AI$2+1,FIXTURES!$C$2:$NC$23,MATCH($C109,FIXTURES!$B$2:$B$23,0),0)="",HLOOKUP(AI$2,FIXTURES!$C$2:$NC$23,MATCH($C109,FIXTURES!$B$2:$B$23,0),0),HLOOKUP(AI$2+1,FIXTURES!$C$2:$NC$23,MATCH($C109,FIXTURES!$B$2:$B$23,0),0))))</f>
        <v/>
      </c>
      <c r="AJ109" s="70" t="str">
        <f>IF(AJ$1="SAT",IF(AND(HLOOKUP(AJ$2,FIXTURES!$C$2:$NC$23,MATCH($C109,FIXTURES!$B$2:$B$23,0),0)="",HLOOKUP(AJ$2+1,FIXTURES!$C$2:$NC$23,MATCH($C109,FIXTURES!$B$2:$B$23,0),0)="",HLOOKUP(AJ$2+2,FIXTURES!$C$2:$NC$23,MATCH($C109,FIXTURES!$B$2:$B$23,0),0)=""),HLOOKUP(AJ$2-1,FIXTURES!$C$2:$NC$23,MATCH($C109,FIXTURES!$B$2:$B$23,0),0),IF(AND(HLOOKUP(AJ$2,FIXTURES!$C$2:$NC$23,MATCH($C109,FIXTURES!$B$2:$B$23,0),0)="",HLOOKUP(AJ$2+1,FIXTURES!$C$2:$NC$23,MATCH($C109,FIXTURES!$B$2:$B$23,0),0)=""),HLOOKUP(AJ$2+2,FIXTURES!$C$2:$NC$23,MATCH($C109,FIXTURES!$B$2:$B$23,0),0),IF(HLOOKUP(AJ$2+1,FIXTURES!$C$2:$NC$23,MATCH($C109,FIXTURES!$B$2:$B$23,0),0)="",HLOOKUP(AJ$2,FIXTURES!$C$2:$NC$23,MATCH($C109,FIXTURES!$B$2:$B$23,0),0),HLOOKUP(AJ$2+1,FIXTURES!$C$2:$NC$23,MATCH($C109,FIXTURES!$B$2:$B$23,0),0)))),IF(AND(HLOOKUP(AJ$2,FIXTURES!$C$2:$NC$23,MATCH($C109,FIXTURES!$B$2:$B$23,0),0)="",HLOOKUP(AJ$2+1,FIXTURES!$C$2:$NC$23,MATCH($C109,FIXTURES!$B$2:$B$23,0),0)=""),HLOOKUP(AJ$2+2,FIXTURES!$C$2:$NC$23,MATCH($C109,FIXTURES!$B$2:$B$23,0),0),IF(HLOOKUP(AJ$2+1,FIXTURES!$C$2:$NC$23,MATCH($C109,FIXTURES!$B$2:$B$23,0),0)="",HLOOKUP(AJ$2,FIXTURES!$C$2:$NC$23,MATCH($C109,FIXTURES!$B$2:$B$23,0),0),HLOOKUP(AJ$2+1,FIXTURES!$C$2:$NC$23,MATCH($C109,FIXTURES!$B$2:$B$23,0),0))))</f>
        <v/>
      </c>
      <c r="AK109" s="70" t="str">
        <f>IF(AK$1="SAT",IF(AND(HLOOKUP(AK$2,FIXTURES!$C$2:$NC$23,MATCH($C109,FIXTURES!$B$2:$B$23,0),0)="",HLOOKUP(AK$2+1,FIXTURES!$C$2:$NC$23,MATCH($C109,FIXTURES!$B$2:$B$23,0),0)="",HLOOKUP(AK$2+2,FIXTURES!$C$2:$NC$23,MATCH($C109,FIXTURES!$B$2:$B$23,0),0)=""),HLOOKUP(AK$2-1,FIXTURES!$C$2:$NC$23,MATCH($C109,FIXTURES!$B$2:$B$23,0),0),IF(AND(HLOOKUP(AK$2,FIXTURES!$C$2:$NC$23,MATCH($C109,FIXTURES!$B$2:$B$23,0),0)="",HLOOKUP(AK$2+1,FIXTURES!$C$2:$NC$23,MATCH($C109,FIXTURES!$B$2:$B$23,0),0)=""),HLOOKUP(AK$2+2,FIXTURES!$C$2:$NC$23,MATCH($C109,FIXTURES!$B$2:$B$23,0),0),IF(HLOOKUP(AK$2+1,FIXTURES!$C$2:$NC$23,MATCH($C109,FIXTURES!$B$2:$B$23,0),0)="",HLOOKUP(AK$2,FIXTURES!$C$2:$NC$23,MATCH($C109,FIXTURES!$B$2:$B$23,0),0),HLOOKUP(AK$2+1,FIXTURES!$C$2:$NC$23,MATCH($C109,FIXTURES!$B$2:$B$23,0),0)))),IF(AND(HLOOKUP(AK$2,FIXTURES!$C$2:$NC$23,MATCH($C109,FIXTURES!$B$2:$B$23,0),0)="",HLOOKUP(AK$2+1,FIXTURES!$C$2:$NC$23,MATCH($C109,FIXTURES!$B$2:$B$23,0),0)=""),HLOOKUP(AK$2+2,FIXTURES!$C$2:$NC$23,MATCH($C109,FIXTURES!$B$2:$B$23,0),0),IF(HLOOKUP(AK$2+1,FIXTURES!$C$2:$NC$23,MATCH($C109,FIXTURES!$B$2:$B$23,0),0)="",HLOOKUP(AK$2,FIXTURES!$C$2:$NC$23,MATCH($C109,FIXTURES!$B$2:$B$23,0),0),HLOOKUP(AK$2+1,FIXTURES!$C$2:$NC$23,MATCH($C109,FIXTURES!$B$2:$B$23,0),0))))</f>
        <v/>
      </c>
      <c r="AL109" s="70" t="str">
        <f>IF(AL$1="SAT",IF(AND(HLOOKUP(AL$2,FIXTURES!$C$2:$NC$23,MATCH($C109,FIXTURES!$B$2:$B$23,0),0)="",HLOOKUP(AL$2+1,FIXTURES!$C$2:$NC$23,MATCH($C109,FIXTURES!$B$2:$B$23,0),0)="",HLOOKUP(AL$2+2,FIXTURES!$C$2:$NC$23,MATCH($C109,FIXTURES!$B$2:$B$23,0),0)=""),HLOOKUP(AL$2-1,FIXTURES!$C$2:$NC$23,MATCH($C109,FIXTURES!$B$2:$B$23,0),0),IF(AND(HLOOKUP(AL$2,FIXTURES!$C$2:$NC$23,MATCH($C109,FIXTURES!$B$2:$B$23,0),0)="",HLOOKUP(AL$2+1,FIXTURES!$C$2:$NC$23,MATCH($C109,FIXTURES!$B$2:$B$23,0),0)=""),HLOOKUP(AL$2+2,FIXTURES!$C$2:$NC$23,MATCH($C109,FIXTURES!$B$2:$B$23,0),0),IF(HLOOKUP(AL$2+1,FIXTURES!$C$2:$NC$23,MATCH($C109,FIXTURES!$B$2:$B$23,0),0)="",HLOOKUP(AL$2,FIXTURES!$C$2:$NC$23,MATCH($C109,FIXTURES!$B$2:$B$23,0),0),HLOOKUP(AL$2+1,FIXTURES!$C$2:$NC$23,MATCH($C109,FIXTURES!$B$2:$B$23,0),0)))),IF(AND(HLOOKUP(AL$2,FIXTURES!$C$2:$NC$23,MATCH($C109,FIXTURES!$B$2:$B$23,0),0)="",HLOOKUP(AL$2+1,FIXTURES!$C$2:$NC$23,MATCH($C109,FIXTURES!$B$2:$B$23,0),0)=""),HLOOKUP(AL$2+2,FIXTURES!$C$2:$NC$23,MATCH($C109,FIXTURES!$B$2:$B$23,0),0),IF(HLOOKUP(AL$2+1,FIXTURES!$C$2:$NC$23,MATCH($C109,FIXTURES!$B$2:$B$23,0),0)="",HLOOKUP(AL$2,FIXTURES!$C$2:$NC$23,MATCH($C109,FIXTURES!$B$2:$B$23,0),0),HLOOKUP(AL$2+1,FIXTURES!$C$2:$NC$23,MATCH($C109,FIXTURES!$B$2:$B$23,0),0))))</f>
        <v/>
      </c>
      <c r="AM109" s="70" t="str">
        <f>IF(AM$1="SAT",IF(AND(HLOOKUP(AM$2,FIXTURES!$C$2:$NC$23,MATCH($C109,FIXTURES!$B$2:$B$23,0),0)="",HLOOKUP(AM$2+1,FIXTURES!$C$2:$NC$23,MATCH($C109,FIXTURES!$B$2:$B$23,0),0)="",HLOOKUP(AM$2+2,FIXTURES!$C$2:$NC$23,MATCH($C109,FIXTURES!$B$2:$B$23,0),0)=""),HLOOKUP(AM$2-1,FIXTURES!$C$2:$NC$23,MATCH($C109,FIXTURES!$B$2:$B$23,0),0),IF(AND(HLOOKUP(AM$2,FIXTURES!$C$2:$NC$23,MATCH($C109,FIXTURES!$B$2:$B$23,0),0)="",HLOOKUP(AM$2+1,FIXTURES!$C$2:$NC$23,MATCH($C109,FIXTURES!$B$2:$B$23,0),0)=""),HLOOKUP(AM$2+2,FIXTURES!$C$2:$NC$23,MATCH($C109,FIXTURES!$B$2:$B$23,0),0),IF(HLOOKUP(AM$2+1,FIXTURES!$C$2:$NC$23,MATCH($C109,FIXTURES!$B$2:$B$23,0),0)="",HLOOKUP(AM$2,FIXTURES!$C$2:$NC$23,MATCH($C109,FIXTURES!$B$2:$B$23,0),0),HLOOKUP(AM$2+1,FIXTURES!$C$2:$NC$23,MATCH($C109,FIXTURES!$B$2:$B$23,0),0)))),IF(AND(HLOOKUP(AM$2,FIXTURES!$C$2:$NC$23,MATCH($C109,FIXTURES!$B$2:$B$23,0),0)="",HLOOKUP(AM$2+1,FIXTURES!$C$2:$NC$23,MATCH($C109,FIXTURES!$B$2:$B$23,0),0)=""),HLOOKUP(AM$2+2,FIXTURES!$C$2:$NC$23,MATCH($C109,FIXTURES!$B$2:$B$23,0),0),IF(HLOOKUP(AM$2+1,FIXTURES!$C$2:$NC$23,MATCH($C109,FIXTURES!$B$2:$B$23,0),0)="",HLOOKUP(AM$2,FIXTURES!$C$2:$NC$23,MATCH($C109,FIXTURES!$B$2:$B$23,0),0),HLOOKUP(AM$2+1,FIXTURES!$C$2:$NC$23,MATCH($C109,FIXTURES!$B$2:$B$23,0),0))))</f>
        <v/>
      </c>
      <c r="AN109" s="70" t="str">
        <f>IF(AN$1="SAT",IF(AND(HLOOKUP(AN$2,FIXTURES!$C$2:$NC$23,MATCH($C109,FIXTURES!$B$2:$B$23,0),0)="",HLOOKUP(AN$2+1,FIXTURES!$C$2:$NC$23,MATCH($C109,FIXTURES!$B$2:$B$23,0),0)="",HLOOKUP(AN$2+2,FIXTURES!$C$2:$NC$23,MATCH($C109,FIXTURES!$B$2:$B$23,0),0)=""),HLOOKUP(AN$2-1,FIXTURES!$C$2:$NC$23,MATCH($C109,FIXTURES!$B$2:$B$23,0),0),IF(AND(HLOOKUP(AN$2,FIXTURES!$C$2:$NC$23,MATCH($C109,FIXTURES!$B$2:$B$23,0),0)="",HLOOKUP(AN$2+1,FIXTURES!$C$2:$NC$23,MATCH($C109,FIXTURES!$B$2:$B$23,0),0)=""),HLOOKUP(AN$2+2,FIXTURES!$C$2:$NC$23,MATCH($C109,FIXTURES!$B$2:$B$23,0),0),IF(HLOOKUP(AN$2+1,FIXTURES!$C$2:$NC$23,MATCH($C109,FIXTURES!$B$2:$B$23,0),0)="",HLOOKUP(AN$2,FIXTURES!$C$2:$NC$23,MATCH($C109,FIXTURES!$B$2:$B$23,0),0),HLOOKUP(AN$2+1,FIXTURES!$C$2:$NC$23,MATCH($C109,FIXTURES!$B$2:$B$23,0),0)))),IF(AND(HLOOKUP(AN$2,FIXTURES!$C$2:$NC$23,MATCH($C109,FIXTURES!$B$2:$B$23,0),0)="",HLOOKUP(AN$2+1,FIXTURES!$C$2:$NC$23,MATCH($C109,FIXTURES!$B$2:$B$23,0),0)=""),HLOOKUP(AN$2+2,FIXTURES!$C$2:$NC$23,MATCH($C109,FIXTURES!$B$2:$B$23,0),0),IF(HLOOKUP(AN$2+1,FIXTURES!$C$2:$NC$23,MATCH($C109,FIXTURES!$B$2:$B$23,0),0)="",HLOOKUP(AN$2,FIXTURES!$C$2:$NC$23,MATCH($C109,FIXTURES!$B$2:$B$23,0),0),HLOOKUP(AN$2+1,FIXTURES!$C$2:$NC$23,MATCH($C109,FIXTURES!$B$2:$B$23,0),0))))</f>
        <v/>
      </c>
      <c r="AO109" s="70" t="str">
        <f>IF(AO$1="SAT",IF(AND(HLOOKUP(AO$2,FIXTURES!$C$2:$NC$23,MATCH($C109,FIXTURES!$B$2:$B$23,0),0)="",HLOOKUP(AO$2+1,FIXTURES!$C$2:$NC$23,MATCH($C109,FIXTURES!$B$2:$B$23,0),0)="",HLOOKUP(AO$2+2,FIXTURES!$C$2:$NC$23,MATCH($C109,FIXTURES!$B$2:$B$23,0),0)=""),HLOOKUP(AO$2-1,FIXTURES!$C$2:$NC$23,MATCH($C109,FIXTURES!$B$2:$B$23,0),0),IF(AND(HLOOKUP(AO$2,FIXTURES!$C$2:$NC$23,MATCH($C109,FIXTURES!$B$2:$B$23,0),0)="",HLOOKUP(AO$2+1,FIXTURES!$C$2:$NC$23,MATCH($C109,FIXTURES!$B$2:$B$23,0),0)=""),HLOOKUP(AO$2+2,FIXTURES!$C$2:$NC$23,MATCH($C109,FIXTURES!$B$2:$B$23,0),0),IF(HLOOKUP(AO$2+1,FIXTURES!$C$2:$NC$23,MATCH($C109,FIXTURES!$B$2:$B$23,0),0)="",HLOOKUP(AO$2,FIXTURES!$C$2:$NC$23,MATCH($C109,FIXTURES!$B$2:$B$23,0),0),HLOOKUP(AO$2+1,FIXTURES!$C$2:$NC$23,MATCH($C109,FIXTURES!$B$2:$B$23,0),0)))),IF(AND(HLOOKUP(AO$2,FIXTURES!$C$2:$NC$23,MATCH($C109,FIXTURES!$B$2:$B$23,0),0)="",HLOOKUP(AO$2+1,FIXTURES!$C$2:$NC$23,MATCH($C109,FIXTURES!$B$2:$B$23,0),0)=""),HLOOKUP(AO$2+2,FIXTURES!$C$2:$NC$23,MATCH($C109,FIXTURES!$B$2:$B$23,0),0),IF(HLOOKUP(AO$2+1,FIXTURES!$C$2:$NC$23,MATCH($C109,FIXTURES!$B$2:$B$23,0),0)="",HLOOKUP(AO$2,FIXTURES!$C$2:$NC$23,MATCH($C109,FIXTURES!$B$2:$B$23,0),0),HLOOKUP(AO$2+1,FIXTURES!$C$2:$NC$23,MATCH($C109,FIXTURES!$B$2:$B$23,0),0))))</f>
        <v/>
      </c>
      <c r="AP109" s="70" t="str">
        <f>IF(AP$1="SAT",IF(AND(HLOOKUP(AP$2,FIXTURES!$C$2:$NC$23,MATCH($C109,FIXTURES!$B$2:$B$23,0),0)="",HLOOKUP(AP$2+1,FIXTURES!$C$2:$NC$23,MATCH($C109,FIXTURES!$B$2:$B$23,0),0)="",HLOOKUP(AP$2+2,FIXTURES!$C$2:$NC$23,MATCH($C109,FIXTURES!$B$2:$B$23,0),0)=""),HLOOKUP(AP$2-1,FIXTURES!$C$2:$NC$23,MATCH($C109,FIXTURES!$B$2:$B$23,0),0),IF(AND(HLOOKUP(AP$2,FIXTURES!$C$2:$NC$23,MATCH($C109,FIXTURES!$B$2:$B$23,0),0)="",HLOOKUP(AP$2+1,FIXTURES!$C$2:$NC$23,MATCH($C109,FIXTURES!$B$2:$B$23,0),0)=""),HLOOKUP(AP$2+2,FIXTURES!$C$2:$NC$23,MATCH($C109,FIXTURES!$B$2:$B$23,0),0),IF(HLOOKUP(AP$2+1,FIXTURES!$C$2:$NC$23,MATCH($C109,FIXTURES!$B$2:$B$23,0),0)="",HLOOKUP(AP$2,FIXTURES!$C$2:$NC$23,MATCH($C109,FIXTURES!$B$2:$B$23,0),0),HLOOKUP(AP$2+1,FIXTURES!$C$2:$NC$23,MATCH($C109,FIXTURES!$B$2:$B$23,0),0)))),IF(AND(HLOOKUP(AP$2,FIXTURES!$C$2:$NC$23,MATCH($C109,FIXTURES!$B$2:$B$23,0),0)="",HLOOKUP(AP$2+1,FIXTURES!$C$2:$NC$23,MATCH($C109,FIXTURES!$B$2:$B$23,0),0)=""),HLOOKUP(AP$2+2,FIXTURES!$C$2:$NC$23,MATCH($C109,FIXTURES!$B$2:$B$23,0),0),IF(HLOOKUP(AP$2+1,FIXTURES!$C$2:$NC$23,MATCH($C109,FIXTURES!$B$2:$B$23,0),0)="",HLOOKUP(AP$2,FIXTURES!$C$2:$NC$23,MATCH($C109,FIXTURES!$B$2:$B$23,0),0),HLOOKUP(AP$2+1,FIXTURES!$C$2:$NC$23,MATCH($C109,FIXTURES!$B$2:$B$23,0),0))))</f>
        <v/>
      </c>
      <c r="AQ109" s="70" t="str">
        <f>IF(AQ$1="SAT",IF(AND(HLOOKUP(AQ$2,FIXTURES!$C$2:$NC$23,MATCH($C109,FIXTURES!$B$2:$B$23,0),0)="",HLOOKUP(AQ$2+1,FIXTURES!$C$2:$NC$23,MATCH($C109,FIXTURES!$B$2:$B$23,0),0)="",HLOOKUP(AQ$2+2,FIXTURES!$C$2:$NC$23,MATCH($C109,FIXTURES!$B$2:$B$23,0),0)=""),HLOOKUP(AQ$2-1,FIXTURES!$C$2:$NC$23,MATCH($C109,FIXTURES!$B$2:$B$23,0),0),IF(AND(HLOOKUP(AQ$2,FIXTURES!$C$2:$NC$23,MATCH($C109,FIXTURES!$B$2:$B$23,0),0)="",HLOOKUP(AQ$2+1,FIXTURES!$C$2:$NC$23,MATCH($C109,FIXTURES!$B$2:$B$23,0),0)=""),HLOOKUP(AQ$2+2,FIXTURES!$C$2:$NC$23,MATCH($C109,FIXTURES!$B$2:$B$23,0),0),IF(HLOOKUP(AQ$2+1,FIXTURES!$C$2:$NC$23,MATCH($C109,FIXTURES!$B$2:$B$23,0),0)="",HLOOKUP(AQ$2,FIXTURES!$C$2:$NC$23,MATCH($C109,FIXTURES!$B$2:$B$23,0),0),HLOOKUP(AQ$2+1,FIXTURES!$C$2:$NC$23,MATCH($C109,FIXTURES!$B$2:$B$23,0),0)))),IF(AND(HLOOKUP(AQ$2,FIXTURES!$C$2:$NC$23,MATCH($C109,FIXTURES!$B$2:$B$23,0),0)="",HLOOKUP(AQ$2+1,FIXTURES!$C$2:$NC$23,MATCH($C109,FIXTURES!$B$2:$B$23,0),0)=""),HLOOKUP(AQ$2+2,FIXTURES!$C$2:$NC$23,MATCH($C109,FIXTURES!$B$2:$B$23,0),0),IF(HLOOKUP(AQ$2+1,FIXTURES!$C$2:$NC$23,MATCH($C109,FIXTURES!$B$2:$B$23,0),0)="",HLOOKUP(AQ$2,FIXTURES!$C$2:$NC$23,MATCH($C109,FIXTURES!$B$2:$B$23,0),0),HLOOKUP(AQ$2+1,FIXTURES!$C$2:$NC$23,MATCH($C109,FIXTURES!$B$2:$B$23,0),0))))</f>
        <v/>
      </c>
      <c r="AR109" s="70" t="str">
        <f>IF(AR$1="SAT",IF(AND(HLOOKUP(AR$2,FIXTURES!$C$2:$NC$23,MATCH($C109,FIXTURES!$B$2:$B$23,0),0)="",HLOOKUP(AR$2+1,FIXTURES!$C$2:$NC$23,MATCH($C109,FIXTURES!$B$2:$B$23,0),0)="",HLOOKUP(AR$2+2,FIXTURES!$C$2:$NC$23,MATCH($C109,FIXTURES!$B$2:$B$23,0),0)=""),HLOOKUP(AR$2-1,FIXTURES!$C$2:$NC$23,MATCH($C109,FIXTURES!$B$2:$B$23,0),0),IF(AND(HLOOKUP(AR$2,FIXTURES!$C$2:$NC$23,MATCH($C109,FIXTURES!$B$2:$B$23,0),0)="",HLOOKUP(AR$2+1,FIXTURES!$C$2:$NC$23,MATCH($C109,FIXTURES!$B$2:$B$23,0),0)=""),HLOOKUP(AR$2+2,FIXTURES!$C$2:$NC$23,MATCH($C109,FIXTURES!$B$2:$B$23,0),0),IF(HLOOKUP(AR$2+1,FIXTURES!$C$2:$NC$23,MATCH($C109,FIXTURES!$B$2:$B$23,0),0)="",HLOOKUP(AR$2,FIXTURES!$C$2:$NC$23,MATCH($C109,FIXTURES!$B$2:$B$23,0),0),HLOOKUP(AR$2+1,FIXTURES!$C$2:$NC$23,MATCH($C109,FIXTURES!$B$2:$B$23,0),0)))),IF(AND(HLOOKUP(AR$2,FIXTURES!$C$2:$NC$23,MATCH($C109,FIXTURES!$B$2:$B$23,0),0)="",HLOOKUP(AR$2+1,FIXTURES!$C$2:$NC$23,MATCH($C109,FIXTURES!$B$2:$B$23,0),0)=""),HLOOKUP(AR$2+2,FIXTURES!$C$2:$NC$23,MATCH($C109,FIXTURES!$B$2:$B$23,0),0),IF(HLOOKUP(AR$2+1,FIXTURES!$C$2:$NC$23,MATCH($C109,FIXTURES!$B$2:$B$23,0),0)="",HLOOKUP(AR$2,FIXTURES!$C$2:$NC$23,MATCH($C109,FIXTURES!$B$2:$B$23,0),0),HLOOKUP(AR$2+1,FIXTURES!$C$2:$NC$23,MATCH($C109,FIXTURES!$B$2:$B$23,0),0))))</f>
        <v/>
      </c>
      <c r="AS109" s="70" t="str">
        <f>IF(AS$1="SAT",IF(AND(HLOOKUP(AS$2,FIXTURES!$C$2:$NC$23,MATCH($C109,FIXTURES!$B$2:$B$23,0),0)="",HLOOKUP(AS$2+1,FIXTURES!$C$2:$NC$23,MATCH($C109,FIXTURES!$B$2:$B$23,0),0)="",HLOOKUP(AS$2+2,FIXTURES!$C$2:$NC$23,MATCH($C109,FIXTURES!$B$2:$B$23,0),0)=""),HLOOKUP(AS$2-1,FIXTURES!$C$2:$NC$23,MATCH($C109,FIXTURES!$B$2:$B$23,0),0),IF(AND(HLOOKUP(AS$2,FIXTURES!$C$2:$NC$23,MATCH($C109,FIXTURES!$B$2:$B$23,0),0)="",HLOOKUP(AS$2+1,FIXTURES!$C$2:$NC$23,MATCH($C109,FIXTURES!$B$2:$B$23,0),0)=""),HLOOKUP(AS$2+2,FIXTURES!$C$2:$NC$23,MATCH($C109,FIXTURES!$B$2:$B$23,0),0),IF(HLOOKUP(AS$2+1,FIXTURES!$C$2:$NC$23,MATCH($C109,FIXTURES!$B$2:$B$23,0),0)="",HLOOKUP(AS$2,FIXTURES!$C$2:$NC$23,MATCH($C109,FIXTURES!$B$2:$B$23,0),0),HLOOKUP(AS$2+1,FIXTURES!$C$2:$NC$23,MATCH($C109,FIXTURES!$B$2:$B$23,0),0)))),IF(AND(HLOOKUP(AS$2,FIXTURES!$C$2:$NC$23,MATCH($C109,FIXTURES!$B$2:$B$23,0),0)="",HLOOKUP(AS$2+1,FIXTURES!$C$2:$NC$23,MATCH($C109,FIXTURES!$B$2:$B$23,0),0)=""),HLOOKUP(AS$2+2,FIXTURES!$C$2:$NC$23,MATCH($C109,FIXTURES!$B$2:$B$23,0),0),IF(HLOOKUP(AS$2+1,FIXTURES!$C$2:$NC$23,MATCH($C109,FIXTURES!$B$2:$B$23,0),0)="",HLOOKUP(AS$2,FIXTURES!$C$2:$NC$23,MATCH($C109,FIXTURES!$B$2:$B$23,0),0),HLOOKUP(AS$2+1,FIXTURES!$C$2:$NC$23,MATCH($C109,FIXTURES!$B$2:$B$23,0),0))))</f>
        <v>FUL</v>
      </c>
      <c r="AT109" s="70" t="str">
        <f>IF(AT$1="SAT",IF(AND(HLOOKUP(AT$2,FIXTURES!$C$2:$NC$23,MATCH($C109,FIXTURES!$B$2:$B$23,0),0)="",HLOOKUP(AT$2+1,FIXTURES!$C$2:$NC$23,MATCH($C109,FIXTURES!$B$2:$B$23,0),0)="",HLOOKUP(AT$2+2,FIXTURES!$C$2:$NC$23,MATCH($C109,FIXTURES!$B$2:$B$23,0),0)=""),HLOOKUP(AT$2-1,FIXTURES!$C$2:$NC$23,MATCH($C109,FIXTURES!$B$2:$B$23,0),0),IF(AND(HLOOKUP(AT$2,FIXTURES!$C$2:$NC$23,MATCH($C109,FIXTURES!$B$2:$B$23,0),0)="",HLOOKUP(AT$2+1,FIXTURES!$C$2:$NC$23,MATCH($C109,FIXTURES!$B$2:$B$23,0),0)=""),HLOOKUP(AT$2+2,FIXTURES!$C$2:$NC$23,MATCH($C109,FIXTURES!$B$2:$B$23,0),0),IF(HLOOKUP(AT$2+1,FIXTURES!$C$2:$NC$23,MATCH($C109,FIXTURES!$B$2:$B$23,0),0)="",HLOOKUP(AT$2,FIXTURES!$C$2:$NC$23,MATCH($C109,FIXTURES!$B$2:$B$23,0),0),HLOOKUP(AT$2+1,FIXTURES!$C$2:$NC$23,MATCH($C109,FIXTURES!$B$2:$B$23,0),0)))),IF(AND(HLOOKUP(AT$2,FIXTURES!$C$2:$NC$23,MATCH($C109,FIXTURES!$B$2:$B$23,0),0)="",HLOOKUP(AT$2+1,FIXTURES!$C$2:$NC$23,MATCH($C109,FIXTURES!$B$2:$B$23,0),0)=""),HLOOKUP(AT$2+2,FIXTURES!$C$2:$NC$23,MATCH($C109,FIXTURES!$B$2:$B$23,0),0),IF(HLOOKUP(AT$2+1,FIXTURES!$C$2:$NC$23,MATCH($C109,FIXTURES!$B$2:$B$23,0),0)="",HLOOKUP(AT$2,FIXTURES!$C$2:$NC$23,MATCH($C109,FIXTURES!$B$2:$B$23,0),0),HLOOKUP(AT$2+1,FIXTURES!$C$2:$NC$23,MATCH($C109,FIXTURES!$B$2:$B$23,0),0))))</f>
        <v/>
      </c>
      <c r="AU109" s="70" t="str">
        <f>IF(AU$1="SAT",IF(AND(HLOOKUP(AU$2,FIXTURES!$C$2:$NC$23,MATCH($C109,FIXTURES!$B$2:$B$23,0),0)="",HLOOKUP(AU$2+1,FIXTURES!$C$2:$NC$23,MATCH($C109,FIXTURES!$B$2:$B$23,0),0)="",HLOOKUP(AU$2+2,FIXTURES!$C$2:$NC$23,MATCH($C109,FIXTURES!$B$2:$B$23,0),0)=""),HLOOKUP(AU$2-1,FIXTURES!$C$2:$NC$23,MATCH($C109,FIXTURES!$B$2:$B$23,0),0),IF(AND(HLOOKUP(AU$2,FIXTURES!$C$2:$NC$23,MATCH($C109,FIXTURES!$B$2:$B$23,0),0)="",HLOOKUP(AU$2+1,FIXTURES!$C$2:$NC$23,MATCH($C109,FIXTURES!$B$2:$B$23,0),0)=""),HLOOKUP(AU$2+2,FIXTURES!$C$2:$NC$23,MATCH($C109,FIXTURES!$B$2:$B$23,0),0),IF(HLOOKUP(AU$2+1,FIXTURES!$C$2:$NC$23,MATCH($C109,FIXTURES!$B$2:$B$23,0),0)="",HLOOKUP(AU$2,FIXTURES!$C$2:$NC$23,MATCH($C109,FIXTURES!$B$2:$B$23,0),0),HLOOKUP(AU$2+1,FIXTURES!$C$2:$NC$23,MATCH($C109,FIXTURES!$B$2:$B$23,0),0)))),IF(AND(HLOOKUP(AU$2,FIXTURES!$C$2:$NC$23,MATCH($C109,FIXTURES!$B$2:$B$23,0),0)="",HLOOKUP(AU$2+1,FIXTURES!$C$2:$NC$23,MATCH($C109,FIXTURES!$B$2:$B$23,0),0)=""),HLOOKUP(AU$2+2,FIXTURES!$C$2:$NC$23,MATCH($C109,FIXTURES!$B$2:$B$23,0),0),IF(HLOOKUP(AU$2+1,FIXTURES!$C$2:$NC$23,MATCH($C109,FIXTURES!$B$2:$B$23,0),0)="",HLOOKUP(AU$2,FIXTURES!$C$2:$NC$23,MATCH($C109,FIXTURES!$B$2:$B$23,0),0),HLOOKUP(AU$2+1,FIXTURES!$C$2:$NC$23,MATCH($C109,FIXTURES!$B$2:$B$23,0),0))))</f>
        <v>bou</v>
      </c>
      <c r="AV109" s="70" t="str">
        <f>IF(AV$1="SAT",IF(AND(HLOOKUP(AV$2,FIXTURES!$C$2:$NC$23,MATCH($C109,FIXTURES!$B$2:$B$23,0),0)="",HLOOKUP(AV$2+1,FIXTURES!$C$2:$NC$23,MATCH($C109,FIXTURES!$B$2:$B$23,0),0)="",HLOOKUP(AV$2+2,FIXTURES!$C$2:$NC$23,MATCH($C109,FIXTURES!$B$2:$B$23,0),0)=""),HLOOKUP(AV$2-1,FIXTURES!$C$2:$NC$23,MATCH($C109,FIXTURES!$B$2:$B$23,0),0),IF(AND(HLOOKUP(AV$2,FIXTURES!$C$2:$NC$23,MATCH($C109,FIXTURES!$B$2:$B$23,0),0)="",HLOOKUP(AV$2+1,FIXTURES!$C$2:$NC$23,MATCH($C109,FIXTURES!$B$2:$B$23,0),0)=""),HLOOKUP(AV$2+2,FIXTURES!$C$2:$NC$23,MATCH($C109,FIXTURES!$B$2:$B$23,0),0),IF(HLOOKUP(AV$2+1,FIXTURES!$C$2:$NC$23,MATCH($C109,FIXTURES!$B$2:$B$23,0),0)="",HLOOKUP(AV$2,FIXTURES!$C$2:$NC$23,MATCH($C109,FIXTURES!$B$2:$B$23,0),0),HLOOKUP(AV$2+1,FIXTURES!$C$2:$NC$23,MATCH($C109,FIXTURES!$B$2:$B$23,0),0)))),IF(AND(HLOOKUP(AV$2,FIXTURES!$C$2:$NC$23,MATCH($C109,FIXTURES!$B$2:$B$23,0),0)="",HLOOKUP(AV$2+1,FIXTURES!$C$2:$NC$23,MATCH($C109,FIXTURES!$B$2:$B$23,0),0)=""),HLOOKUP(AV$2+2,FIXTURES!$C$2:$NC$23,MATCH($C109,FIXTURES!$B$2:$B$23,0),0),IF(HLOOKUP(AV$2+1,FIXTURES!$C$2:$NC$23,MATCH($C109,FIXTURES!$B$2:$B$23,0),0)="",HLOOKUP(AV$2,FIXTURES!$C$2:$NC$23,MATCH($C109,FIXTURES!$B$2:$B$23,0),0),HLOOKUP(AV$2+1,FIXTURES!$C$2:$NC$23,MATCH($C109,FIXTURES!$B$2:$B$23,0),0))))</f>
        <v>TOT</v>
      </c>
      <c r="AW109" s="70" t="str">
        <f>IF(AW$1="SAT",IF(AND(HLOOKUP(AW$2,FIXTURES!$C$2:$NC$23,MATCH($C109,FIXTURES!$B$2:$B$23,0),0)="",HLOOKUP(AW$2+1,FIXTURES!$C$2:$NC$23,MATCH($C109,FIXTURES!$B$2:$B$23,0),0)="",HLOOKUP(AW$2+2,FIXTURES!$C$2:$NC$23,MATCH($C109,FIXTURES!$B$2:$B$23,0),0)=""),HLOOKUP(AW$2-1,FIXTURES!$C$2:$NC$23,MATCH($C109,FIXTURES!$B$2:$B$23,0),0),IF(AND(HLOOKUP(AW$2,FIXTURES!$C$2:$NC$23,MATCH($C109,FIXTURES!$B$2:$B$23,0),0)="",HLOOKUP(AW$2+1,FIXTURES!$C$2:$NC$23,MATCH($C109,FIXTURES!$B$2:$B$23,0),0)=""),HLOOKUP(AW$2+2,FIXTURES!$C$2:$NC$23,MATCH($C109,FIXTURES!$B$2:$B$23,0),0),IF(HLOOKUP(AW$2+1,FIXTURES!$C$2:$NC$23,MATCH($C109,FIXTURES!$B$2:$B$23,0),0)="",HLOOKUP(AW$2,FIXTURES!$C$2:$NC$23,MATCH($C109,FIXTURES!$B$2:$B$23,0),0),HLOOKUP(AW$2+1,FIXTURES!$C$2:$NC$23,MATCH($C109,FIXTURES!$B$2:$B$23,0),0)))),IF(AND(HLOOKUP(AW$2,FIXTURES!$C$2:$NC$23,MATCH($C109,FIXTURES!$B$2:$B$23,0),0)="",HLOOKUP(AW$2+1,FIXTURES!$C$2:$NC$23,MATCH($C109,FIXTURES!$B$2:$B$23,0),0)=""),HLOOKUP(AW$2+2,FIXTURES!$C$2:$NC$23,MATCH($C109,FIXTURES!$B$2:$B$23,0),0),IF(HLOOKUP(AW$2+1,FIXTURES!$C$2:$NC$23,MATCH($C109,FIXTURES!$B$2:$B$23,0),0)="",HLOOKUP(AW$2,FIXTURES!$C$2:$NC$23,MATCH($C109,FIXTURES!$B$2:$B$23,0),0),HLOOKUP(AW$2+1,FIXTURES!$C$2:$NC$23,MATCH($C109,FIXTURES!$B$2:$B$23,0),0))))</f>
        <v>Southampton</v>
      </c>
      <c r="AX109" s="70" t="str">
        <f>IF(AX$1="SAT",IF(AND(HLOOKUP(AX$2,FIXTURES!$C$2:$NC$23,MATCH($C109,FIXTURES!$B$2:$B$23,0),0)="",HLOOKUP(AX$2+1,FIXTURES!$C$2:$NC$23,MATCH($C109,FIXTURES!$B$2:$B$23,0),0)="",HLOOKUP(AX$2+2,FIXTURES!$C$2:$NC$23,MATCH($C109,FIXTURES!$B$2:$B$23,0),0)=""),HLOOKUP(AX$2-1,FIXTURES!$C$2:$NC$23,MATCH($C109,FIXTURES!$B$2:$B$23,0),0),IF(AND(HLOOKUP(AX$2,FIXTURES!$C$2:$NC$23,MATCH($C109,FIXTURES!$B$2:$B$23,0),0)="",HLOOKUP(AX$2+1,FIXTURES!$C$2:$NC$23,MATCH($C109,FIXTURES!$B$2:$B$23,0),0)=""),HLOOKUP(AX$2+2,FIXTURES!$C$2:$NC$23,MATCH($C109,FIXTURES!$B$2:$B$23,0),0),IF(HLOOKUP(AX$2+1,FIXTURES!$C$2:$NC$23,MATCH($C109,FIXTURES!$B$2:$B$23,0),0)="",HLOOKUP(AX$2,FIXTURES!$C$2:$NC$23,MATCH($C109,FIXTURES!$B$2:$B$23,0),0),HLOOKUP(AX$2+1,FIXTURES!$C$2:$NC$23,MATCH($C109,FIXTURES!$B$2:$B$23,0),0)))),IF(AND(HLOOKUP(AX$2,FIXTURES!$C$2:$NC$23,MATCH($C109,FIXTURES!$B$2:$B$23,0),0)="",HLOOKUP(AX$2+1,FIXTURES!$C$2:$NC$23,MATCH($C109,FIXTURES!$B$2:$B$23,0),0)=""),HLOOKUP(AX$2+2,FIXTURES!$C$2:$NC$23,MATCH($C109,FIXTURES!$B$2:$B$23,0),0),IF(HLOOKUP(AX$2+1,FIXTURES!$C$2:$NC$23,MATCH($C109,FIXTURES!$B$2:$B$23,0),0)="",HLOOKUP(AX$2,FIXTURES!$C$2:$NC$23,MATCH($C109,FIXTURES!$B$2:$B$23,0),0),HLOOKUP(AX$2+1,FIXTURES!$C$2:$NC$23,MATCH($C109,FIXTURES!$B$2:$B$23,0),0))))</f>
        <v/>
      </c>
      <c r="AY109" s="70" t="str">
        <f>IF(AY$1="SAT",IF(AND(HLOOKUP(AY$2,FIXTURES!$C$2:$NC$23,MATCH($C109,FIXTURES!$B$2:$B$23,0),0)="",HLOOKUP(AY$2+1,FIXTURES!$C$2:$NC$23,MATCH($C109,FIXTURES!$B$2:$B$23,0),0)="",HLOOKUP(AY$2+2,FIXTURES!$C$2:$NC$23,MATCH($C109,FIXTURES!$B$2:$B$23,0),0)=""),HLOOKUP(AY$2-1,FIXTURES!$C$2:$NC$23,MATCH($C109,FIXTURES!$B$2:$B$23,0),0),IF(AND(HLOOKUP(AY$2,FIXTURES!$C$2:$NC$23,MATCH($C109,FIXTURES!$B$2:$B$23,0),0)="",HLOOKUP(AY$2+1,FIXTURES!$C$2:$NC$23,MATCH($C109,FIXTURES!$B$2:$B$23,0),0)=""),HLOOKUP(AY$2+2,FIXTURES!$C$2:$NC$23,MATCH($C109,FIXTURES!$B$2:$B$23,0),0),IF(HLOOKUP(AY$2+1,FIXTURES!$C$2:$NC$23,MATCH($C109,FIXTURES!$B$2:$B$23,0),0)="",HLOOKUP(AY$2,FIXTURES!$C$2:$NC$23,MATCH($C109,FIXTURES!$B$2:$B$23,0),0),HLOOKUP(AY$2+1,FIXTURES!$C$2:$NC$23,MATCH($C109,FIXTURES!$B$2:$B$23,0),0)))),IF(AND(HLOOKUP(AY$2,FIXTURES!$C$2:$NC$23,MATCH($C109,FIXTURES!$B$2:$B$23,0),0)="",HLOOKUP(AY$2+1,FIXTURES!$C$2:$NC$23,MATCH($C109,FIXTURES!$B$2:$B$23,0),0)=""),HLOOKUP(AY$2+2,FIXTURES!$C$2:$NC$23,MATCH($C109,FIXTURES!$B$2:$B$23,0),0),IF(HLOOKUP(AY$2+1,FIXTURES!$C$2:$NC$23,MATCH($C109,FIXTURES!$B$2:$B$23,0),0)="",HLOOKUP(AY$2,FIXTURES!$C$2:$NC$23,MATCH($C109,FIXTURES!$B$2:$B$23,0),0),HLOOKUP(AY$2+1,FIXTURES!$C$2:$NC$23,MATCH($C109,FIXTURES!$B$2:$B$23,0),0))))</f>
        <v>che</v>
      </c>
      <c r="AZ109" s="70" t="str">
        <f>IF(AZ$1="SAT",IF(AND(HLOOKUP(AZ$2,FIXTURES!$C$2:$NC$23,MATCH($C109,FIXTURES!$B$2:$B$23,0),0)="",HLOOKUP(AZ$2+1,FIXTURES!$C$2:$NC$23,MATCH($C109,FIXTURES!$B$2:$B$23,0),0)="",HLOOKUP(AZ$2+2,FIXTURES!$C$2:$NC$23,MATCH($C109,FIXTURES!$B$2:$B$23,0),0)=""),HLOOKUP(AZ$2-1,FIXTURES!$C$2:$NC$23,MATCH($C109,FIXTURES!$B$2:$B$23,0),0),IF(AND(HLOOKUP(AZ$2,FIXTURES!$C$2:$NC$23,MATCH($C109,FIXTURES!$B$2:$B$23,0),0)="",HLOOKUP(AZ$2+1,FIXTURES!$C$2:$NC$23,MATCH($C109,FIXTURES!$B$2:$B$23,0),0)=""),HLOOKUP(AZ$2+2,FIXTURES!$C$2:$NC$23,MATCH($C109,FIXTURES!$B$2:$B$23,0),0),IF(HLOOKUP(AZ$2+1,FIXTURES!$C$2:$NC$23,MATCH($C109,FIXTURES!$B$2:$B$23,0),0)="",HLOOKUP(AZ$2,FIXTURES!$C$2:$NC$23,MATCH($C109,FIXTURES!$B$2:$B$23,0),0),HLOOKUP(AZ$2+1,FIXTURES!$C$2:$NC$23,MATCH($C109,FIXTURES!$B$2:$B$23,0),0)))),IF(AND(HLOOKUP(AZ$2,FIXTURES!$C$2:$NC$23,MATCH($C109,FIXTURES!$B$2:$B$23,0),0)="",HLOOKUP(AZ$2+1,FIXTURES!$C$2:$NC$23,MATCH($C109,FIXTURES!$B$2:$B$23,0),0)=""),HLOOKUP(AZ$2+2,FIXTURES!$C$2:$NC$23,MATCH($C109,FIXTURES!$B$2:$B$23,0),0),IF(HLOOKUP(AZ$2+1,FIXTURES!$C$2:$NC$23,MATCH($C109,FIXTURES!$B$2:$B$23,0),0)="",HLOOKUP(AZ$2,FIXTURES!$C$2:$NC$23,MATCH($C109,FIXTURES!$B$2:$B$23,0),0),HLOOKUP(AZ$2+1,FIXTURES!$C$2:$NC$23,MATCH($C109,FIXTURES!$B$2:$B$23,0),0))))</f>
        <v>MUN</v>
      </c>
      <c r="BA109" s="70" t="str">
        <f>IF(BA$1="SAT",IF(AND(HLOOKUP(BA$2,FIXTURES!$C$2:$NC$23,MATCH($C109,FIXTURES!$B$2:$B$23,0),0)="",HLOOKUP(BA$2+1,FIXTURES!$C$2:$NC$23,MATCH($C109,FIXTURES!$B$2:$B$23,0),0)="",HLOOKUP(BA$2+2,FIXTURES!$C$2:$NC$23,MATCH($C109,FIXTURES!$B$2:$B$23,0),0)=""),HLOOKUP(BA$2-1,FIXTURES!$C$2:$NC$23,MATCH($C109,FIXTURES!$B$2:$B$23,0),0),IF(AND(HLOOKUP(BA$2,FIXTURES!$C$2:$NC$23,MATCH($C109,FIXTURES!$B$2:$B$23,0),0)="",HLOOKUP(BA$2+1,FIXTURES!$C$2:$NC$23,MATCH($C109,FIXTURES!$B$2:$B$23,0),0)=""),HLOOKUP(BA$2+2,FIXTURES!$C$2:$NC$23,MATCH($C109,FIXTURES!$B$2:$B$23,0),0),IF(HLOOKUP(BA$2+1,FIXTURES!$C$2:$NC$23,MATCH($C109,FIXTURES!$B$2:$B$23,0),0)="",HLOOKUP(BA$2,FIXTURES!$C$2:$NC$23,MATCH($C109,FIXTURES!$B$2:$B$23,0),0),HLOOKUP(BA$2+1,FIXTURES!$C$2:$NC$23,MATCH($C109,FIXTURES!$B$2:$B$23,0),0)))),IF(AND(HLOOKUP(BA$2,FIXTURES!$C$2:$NC$23,MATCH($C109,FIXTURES!$B$2:$B$23,0),0)="",HLOOKUP(BA$2+1,FIXTURES!$C$2:$NC$23,MATCH($C109,FIXTURES!$B$2:$B$23,0),0)=""),HLOOKUP(BA$2+2,FIXTURES!$C$2:$NC$23,MATCH($C109,FIXTURES!$B$2:$B$23,0),0),IF(HLOOKUP(BA$2+1,FIXTURES!$C$2:$NC$23,MATCH($C109,FIXTURES!$B$2:$B$23,0),0)="",HLOOKUP(BA$2,FIXTURES!$C$2:$NC$23,MATCH($C109,FIXTURES!$B$2:$B$23,0),0),HLOOKUP(BA$2+1,FIXTURES!$C$2:$NC$23,MATCH($C109,FIXTURES!$B$2:$B$23,0),0))))</f>
        <v>NEW</v>
      </c>
      <c r="BB109" s="70" t="str">
        <f>IF(BB$1="SAT",IF(AND(HLOOKUP(BB$2,FIXTURES!$C$2:$NC$23,MATCH($C109,FIXTURES!$B$2:$B$23,0),0)="",HLOOKUP(BB$2+1,FIXTURES!$C$2:$NC$23,MATCH($C109,FIXTURES!$B$2:$B$23,0),0)="",HLOOKUP(BB$2+2,FIXTURES!$C$2:$NC$23,MATCH($C109,FIXTURES!$B$2:$B$23,0),0)=""),HLOOKUP(BB$2-1,FIXTURES!$C$2:$NC$23,MATCH($C109,FIXTURES!$B$2:$B$23,0),0),IF(AND(HLOOKUP(BB$2,FIXTURES!$C$2:$NC$23,MATCH($C109,FIXTURES!$B$2:$B$23,0),0)="",HLOOKUP(BB$2+1,FIXTURES!$C$2:$NC$23,MATCH($C109,FIXTURES!$B$2:$B$23,0),0)=""),HLOOKUP(BB$2+2,FIXTURES!$C$2:$NC$23,MATCH($C109,FIXTURES!$B$2:$B$23,0),0),IF(HLOOKUP(BB$2+1,FIXTURES!$C$2:$NC$23,MATCH($C109,FIXTURES!$B$2:$B$23,0),0)="",HLOOKUP(BB$2,FIXTURES!$C$2:$NC$23,MATCH($C109,FIXTURES!$B$2:$B$23,0),0),HLOOKUP(BB$2+1,FIXTURES!$C$2:$NC$23,MATCH($C109,FIXTURES!$B$2:$B$23,0),0)))),IF(AND(HLOOKUP(BB$2,FIXTURES!$C$2:$NC$23,MATCH($C109,FIXTURES!$B$2:$B$23,0),0)="",HLOOKUP(BB$2+1,FIXTURES!$C$2:$NC$23,MATCH($C109,FIXTURES!$B$2:$B$23,0),0)=""),HLOOKUP(BB$2+2,FIXTURES!$C$2:$NC$23,MATCH($C109,FIXTURES!$B$2:$B$23,0),0),IF(HLOOKUP(BB$2+1,FIXTURES!$C$2:$NC$23,MATCH($C109,FIXTURES!$B$2:$B$23,0),0)="",HLOOKUP(BB$2,FIXTURES!$C$2:$NC$23,MATCH($C109,FIXTURES!$B$2:$B$23,0),0),HLOOKUP(BB$2+1,FIXTURES!$C$2:$NC$23,MATCH($C109,FIXTURES!$B$2:$B$23,0),0))))</f>
        <v/>
      </c>
      <c r="BC109" s="70" t="str">
        <f>IF(BC$1="SAT",IF(AND(HLOOKUP(BC$2,FIXTURES!$C$2:$NC$23,MATCH($C109,FIXTURES!$B$2:$B$23,0),0)="",HLOOKUP(BC$2+1,FIXTURES!$C$2:$NC$23,MATCH($C109,FIXTURES!$B$2:$B$23,0),0)="",HLOOKUP(BC$2+2,FIXTURES!$C$2:$NC$23,MATCH($C109,FIXTURES!$B$2:$B$23,0),0)=""),HLOOKUP(BC$2-1,FIXTURES!$C$2:$NC$23,MATCH($C109,FIXTURES!$B$2:$B$23,0),0),IF(AND(HLOOKUP(BC$2,FIXTURES!$C$2:$NC$23,MATCH($C109,FIXTURES!$B$2:$B$23,0),0)="",HLOOKUP(BC$2+1,FIXTURES!$C$2:$NC$23,MATCH($C109,FIXTURES!$B$2:$B$23,0),0)=""),HLOOKUP(BC$2+2,FIXTURES!$C$2:$NC$23,MATCH($C109,FIXTURES!$B$2:$B$23,0),0),IF(HLOOKUP(BC$2+1,FIXTURES!$C$2:$NC$23,MATCH($C109,FIXTURES!$B$2:$B$23,0),0)="",HLOOKUP(BC$2,FIXTURES!$C$2:$NC$23,MATCH($C109,FIXTURES!$B$2:$B$23,0),0),HLOOKUP(BC$2+1,FIXTURES!$C$2:$NC$23,MATCH($C109,FIXTURES!$B$2:$B$23,0),0)))),IF(AND(HLOOKUP(BC$2,FIXTURES!$C$2:$NC$23,MATCH($C109,FIXTURES!$B$2:$B$23,0),0)="",HLOOKUP(BC$2+1,FIXTURES!$C$2:$NC$23,MATCH($C109,FIXTURES!$B$2:$B$23,0),0)=""),HLOOKUP(BC$2+2,FIXTURES!$C$2:$NC$23,MATCH($C109,FIXTURES!$B$2:$B$23,0),0),IF(HLOOKUP(BC$2+1,FIXTURES!$C$2:$NC$23,MATCH($C109,FIXTURES!$B$2:$B$23,0),0)="",HLOOKUP(BC$2,FIXTURES!$C$2:$NC$23,MATCH($C109,FIXTURES!$B$2:$B$23,0),0),HLOOKUP(BC$2+1,FIXTURES!$C$2:$NC$23,MATCH($C109,FIXTURES!$B$2:$B$23,0),0))))</f>
        <v/>
      </c>
      <c r="BD109" s="70" t="str">
        <f>IF(BD$1="SAT",IF(AND(HLOOKUP(BD$2,FIXTURES!$C$2:$NC$23,MATCH($C109,FIXTURES!$B$2:$B$23,0),0)="",HLOOKUP(BD$2+1,FIXTURES!$C$2:$NC$23,MATCH($C109,FIXTURES!$B$2:$B$23,0),0)="",HLOOKUP(BD$2+2,FIXTURES!$C$2:$NC$23,MATCH($C109,FIXTURES!$B$2:$B$23,0),0)=""),HLOOKUP(BD$2-1,FIXTURES!$C$2:$NC$23,MATCH($C109,FIXTURES!$B$2:$B$23,0),0),IF(AND(HLOOKUP(BD$2,FIXTURES!$C$2:$NC$23,MATCH($C109,FIXTURES!$B$2:$B$23,0),0)="",HLOOKUP(BD$2+1,FIXTURES!$C$2:$NC$23,MATCH($C109,FIXTURES!$B$2:$B$23,0),0)=""),HLOOKUP(BD$2+2,FIXTURES!$C$2:$NC$23,MATCH($C109,FIXTURES!$B$2:$B$23,0),0),IF(HLOOKUP(BD$2+1,FIXTURES!$C$2:$NC$23,MATCH($C109,FIXTURES!$B$2:$B$23,0),0)="",HLOOKUP(BD$2,FIXTURES!$C$2:$NC$23,MATCH($C109,FIXTURES!$B$2:$B$23,0),0),HLOOKUP(BD$2+1,FIXTURES!$C$2:$NC$23,MATCH($C109,FIXTURES!$B$2:$B$23,0),0)))),IF(AND(HLOOKUP(BD$2,FIXTURES!$C$2:$NC$23,MATCH($C109,FIXTURES!$B$2:$B$23,0),0)="",HLOOKUP(BD$2+1,FIXTURES!$C$2:$NC$23,MATCH($C109,FIXTURES!$B$2:$B$23,0),0)=""),HLOOKUP(BD$2+2,FIXTURES!$C$2:$NC$23,MATCH($C109,FIXTURES!$B$2:$B$23,0),0),IF(HLOOKUP(BD$2+1,FIXTURES!$C$2:$NC$23,MATCH($C109,FIXTURES!$B$2:$B$23,0),0)="",HLOOKUP(BD$2,FIXTURES!$C$2:$NC$23,MATCH($C109,FIXTURES!$B$2:$B$23,0),0),HLOOKUP(BD$2+1,FIXTURES!$C$2:$NC$23,MATCH($C109,FIXTURES!$B$2:$B$23,0),0))))</f>
        <v/>
      </c>
      <c r="BE109" s="70" t="str">
        <f>IF(BE$1="SAT",IF(AND(HLOOKUP(BE$2,FIXTURES!$C$2:$NC$23,MATCH($C109,FIXTURES!$B$2:$B$23,0),0)="",HLOOKUP(BE$2+1,FIXTURES!$C$2:$NC$23,MATCH($C109,FIXTURES!$B$2:$B$23,0),0)="",HLOOKUP(BE$2+2,FIXTURES!$C$2:$NC$23,MATCH($C109,FIXTURES!$B$2:$B$23,0),0)=""),HLOOKUP(BE$2-1,FIXTURES!$C$2:$NC$23,MATCH($C109,FIXTURES!$B$2:$B$23,0),0),IF(AND(HLOOKUP(BE$2,FIXTURES!$C$2:$NC$23,MATCH($C109,FIXTURES!$B$2:$B$23,0),0)="",HLOOKUP(BE$2+1,FIXTURES!$C$2:$NC$23,MATCH($C109,FIXTURES!$B$2:$B$23,0),0)=""),HLOOKUP(BE$2+2,FIXTURES!$C$2:$NC$23,MATCH($C109,FIXTURES!$B$2:$B$23,0),0),IF(HLOOKUP(BE$2+1,FIXTURES!$C$2:$NC$23,MATCH($C109,FIXTURES!$B$2:$B$23,0),0)="",HLOOKUP(BE$2,FIXTURES!$C$2:$NC$23,MATCH($C109,FIXTURES!$B$2:$B$23,0),0),HLOOKUP(BE$2+1,FIXTURES!$C$2:$NC$23,MATCH($C109,FIXTURES!$B$2:$B$23,0),0)))),IF(AND(HLOOKUP(BE$2,FIXTURES!$C$2:$NC$23,MATCH($C109,FIXTURES!$B$2:$B$23,0),0)="",HLOOKUP(BE$2+1,FIXTURES!$C$2:$NC$23,MATCH($C109,FIXTURES!$B$2:$B$23,0),0)=""),HLOOKUP(BE$2+2,FIXTURES!$C$2:$NC$23,MATCH($C109,FIXTURES!$B$2:$B$23,0),0),IF(HLOOKUP(BE$2+1,FIXTURES!$C$2:$NC$23,MATCH($C109,FIXTURES!$B$2:$B$23,0),0)="",HLOOKUP(BE$2,FIXTURES!$C$2:$NC$23,MATCH($C109,FIXTURES!$B$2:$B$23,0),0),HLOOKUP(BE$2+1,FIXTURES!$C$2:$NC$23,MATCH($C109,FIXTURES!$B$2:$B$23,0),0))))</f>
        <v>mun</v>
      </c>
      <c r="BF109" s="119" t="s">
        <v>1155</v>
      </c>
      <c r="BG109" s="70" t="str">
        <f>IF(BG$1="SAT",IF(AND(HLOOKUP(BG$2,FIXTURES!$C$2:$NC$23,MATCH($C109,FIXTURES!$B$2:$B$23,0),0)="",HLOOKUP(BG$2+1,FIXTURES!$C$2:$NC$23,MATCH($C109,FIXTURES!$B$2:$B$23,0),0)="",HLOOKUP(BG$2+2,FIXTURES!$C$2:$NC$23,MATCH($C109,FIXTURES!$B$2:$B$23,0),0)=""),HLOOKUP(BG$2-1,FIXTURES!$C$2:$NC$23,MATCH($C109,FIXTURES!$B$2:$B$23,0),0),IF(AND(HLOOKUP(BG$2,FIXTURES!$C$2:$NC$23,MATCH($C109,FIXTURES!$B$2:$B$23,0),0)="",HLOOKUP(BG$2+1,FIXTURES!$C$2:$NC$23,MATCH($C109,FIXTURES!$B$2:$B$23,0),0)=""),HLOOKUP(BG$2+2,FIXTURES!$C$2:$NC$23,MATCH($C109,FIXTURES!$B$2:$B$23,0),0),IF(HLOOKUP(BG$2+1,FIXTURES!$C$2:$NC$23,MATCH($C109,FIXTURES!$B$2:$B$23,0),0)="",HLOOKUP(BG$2,FIXTURES!$C$2:$NC$23,MATCH($C109,FIXTURES!$B$2:$B$23,0),0),HLOOKUP(BG$2+1,FIXTURES!$C$2:$NC$23,MATCH($C109,FIXTURES!$B$2:$B$23,0),0)))),IF(AND(HLOOKUP(BG$2,FIXTURES!$C$2:$NC$23,MATCH($C109,FIXTURES!$B$2:$B$23,0),0)="",HLOOKUP(BG$2+1,FIXTURES!$C$2:$NC$23,MATCH($C109,FIXTURES!$B$2:$B$23,0),0)=""),HLOOKUP(BG$2+2,FIXTURES!$C$2:$NC$23,MATCH($C109,FIXTURES!$B$2:$B$23,0),0),IF(HLOOKUP(BG$2+1,FIXTURES!$C$2:$NC$23,MATCH($C109,FIXTURES!$B$2:$B$23,0),0)="",HLOOKUP(BG$2,FIXTURES!$C$2:$NC$23,MATCH($C109,FIXTURES!$B$2:$B$23,0),0),HLOOKUP(BG$2+1,FIXTURES!$C$2:$NC$23,MATCH($C109,FIXTURES!$B$2:$B$23,0),0))))</f>
        <v>BHA</v>
      </c>
      <c r="BH109" s="119" t="s">
        <v>1155</v>
      </c>
      <c r="BI109" s="70" t="str">
        <f>IF(BI$1="SAT",IF(AND(HLOOKUP(BI$2,FIXTURES!$C$2:$NC$23,MATCH($C109,FIXTURES!$B$2:$B$23,0),0)="",HLOOKUP(BI$2+1,FIXTURES!$C$2:$NC$23,MATCH($C109,FIXTURES!$B$2:$B$23,0),0)="",HLOOKUP(BI$2+2,FIXTURES!$C$2:$NC$23,MATCH($C109,FIXTURES!$B$2:$B$23,0),0)=""),HLOOKUP(BI$2-1,FIXTURES!$C$2:$NC$23,MATCH($C109,FIXTURES!$B$2:$B$23,0),0),IF(AND(HLOOKUP(BI$2,FIXTURES!$C$2:$NC$23,MATCH($C109,FIXTURES!$B$2:$B$23,0),0)="",HLOOKUP(BI$2+1,FIXTURES!$C$2:$NC$23,MATCH($C109,FIXTURES!$B$2:$B$23,0),0)=""),HLOOKUP(BI$2+2,FIXTURES!$C$2:$NC$23,MATCH($C109,FIXTURES!$B$2:$B$23,0),0),IF(HLOOKUP(BI$2+1,FIXTURES!$C$2:$NC$23,MATCH($C109,FIXTURES!$B$2:$B$23,0),0)="",HLOOKUP(BI$2,FIXTURES!$C$2:$NC$23,MATCH($C109,FIXTURES!$B$2:$B$23,0),0),HLOOKUP(BI$2+1,FIXTURES!$C$2:$NC$23,MATCH($C109,FIXTURES!$B$2:$B$23,0),0)))),IF(AND(HLOOKUP(BI$2,FIXTURES!$C$2:$NC$23,MATCH($C109,FIXTURES!$B$2:$B$23,0),0)="",HLOOKUP(BI$2+1,FIXTURES!$C$2:$NC$23,MATCH($C109,FIXTURES!$B$2:$B$23,0),0)=""),HLOOKUP(BI$2+2,FIXTURES!$C$2:$NC$23,MATCH($C109,FIXTURES!$B$2:$B$23,0),0),IF(HLOOKUP(BI$2+1,FIXTURES!$C$2:$NC$23,MATCH($C109,FIXTURES!$B$2:$B$23,0),0)="",HLOOKUP(BI$2,FIXTURES!$C$2:$NC$23,MATCH($C109,FIXTURES!$B$2:$B$23,0),0),HLOOKUP(BI$2+1,FIXTURES!$C$2:$NC$23,MATCH($C109,FIXTURES!$B$2:$B$23,0),0))))</f>
        <v>bre</v>
      </c>
      <c r="BJ109" s="119" t="s">
        <v>1155</v>
      </c>
      <c r="BK109" s="70" t="str">
        <f>IF(BK$1="SAT",IF(AND(HLOOKUP(BK$2,FIXTURES!$C$2:$NC$23,MATCH($C109,FIXTURES!$B$2:$B$23,0),0)="",HLOOKUP(BK$2+1,FIXTURES!$C$2:$NC$23,MATCH($C109,FIXTURES!$B$2:$B$23,0),0)="",HLOOKUP(BK$2+2,FIXTURES!$C$2:$NC$23,MATCH($C109,FIXTURES!$B$2:$B$23,0),0)=""),HLOOKUP(BK$2-1,FIXTURES!$C$2:$NC$23,MATCH($C109,FIXTURES!$B$2:$B$23,0),0),IF(AND(HLOOKUP(BK$2,FIXTURES!$C$2:$NC$23,MATCH($C109,FIXTURES!$B$2:$B$23,0),0)="",HLOOKUP(BK$2+1,FIXTURES!$C$2:$NC$23,MATCH($C109,FIXTURES!$B$2:$B$23,0),0)=""),HLOOKUP(BK$2+2,FIXTURES!$C$2:$NC$23,MATCH($C109,FIXTURES!$B$2:$B$23,0),0),IF(HLOOKUP(BK$2+1,FIXTURES!$C$2:$NC$23,MATCH($C109,FIXTURES!$B$2:$B$23,0),0)="",HLOOKUP(BK$2,FIXTURES!$C$2:$NC$23,MATCH($C109,FIXTURES!$B$2:$B$23,0),0),HLOOKUP(BK$2+1,FIXTURES!$C$2:$NC$23,MATCH($C109,FIXTURES!$B$2:$B$23,0),0)))),IF(AND(HLOOKUP(BK$2,FIXTURES!$C$2:$NC$23,MATCH($C109,FIXTURES!$B$2:$B$23,0),0)="",HLOOKUP(BK$2+1,FIXTURES!$C$2:$NC$23,MATCH($C109,FIXTURES!$B$2:$B$23,0),0)=""),HLOOKUP(BK$2+2,FIXTURES!$C$2:$NC$23,MATCH($C109,FIXTURES!$B$2:$B$23,0),0),IF(HLOOKUP(BK$2+1,FIXTURES!$C$2:$NC$23,MATCH($C109,FIXTURES!$B$2:$B$23,0),0)="",HLOOKUP(BK$2,FIXTURES!$C$2:$NC$23,MATCH($C109,FIXTURES!$B$2:$B$23,0),0),HLOOKUP(BK$2+1,FIXTURES!$C$2:$NC$23,MATCH($C109,FIXTURES!$B$2:$B$23,0),0))))</f>
        <v>LIV</v>
      </c>
      <c r="BL109" s="119" t="s">
        <v>1155</v>
      </c>
      <c r="BM109" s="70" t="str">
        <f>IF(BM$1="SAT",IF(AND(HLOOKUP(BM$2,FIXTURES!$C$2:$NC$23,MATCH($C109,FIXTURES!$B$2:$B$23,0),0)="",HLOOKUP(BM$2+1,FIXTURES!$C$2:$NC$23,MATCH($C109,FIXTURES!$B$2:$B$23,0),0)="",HLOOKUP(BM$2+2,FIXTURES!$C$2:$NC$23,MATCH($C109,FIXTURES!$B$2:$B$23,0),0)=""),HLOOKUP(BM$2-1,FIXTURES!$C$2:$NC$23,MATCH($C109,FIXTURES!$B$2:$B$23,0),0),IF(AND(HLOOKUP(BM$2,FIXTURES!$C$2:$NC$23,MATCH($C109,FIXTURES!$B$2:$B$23,0),0)="",HLOOKUP(BM$2+1,FIXTURES!$C$2:$NC$23,MATCH($C109,FIXTURES!$B$2:$B$23,0),0)=""),HLOOKUP(BM$2+2,FIXTURES!$C$2:$NC$23,MATCH($C109,FIXTURES!$B$2:$B$23,0),0),IF(HLOOKUP(BM$2+1,FIXTURES!$C$2:$NC$23,MATCH($C109,FIXTURES!$B$2:$B$23,0),0)="",HLOOKUP(BM$2,FIXTURES!$C$2:$NC$23,MATCH($C109,FIXTURES!$B$2:$B$23,0),0),HLOOKUP(BM$2+1,FIXTURES!$C$2:$NC$23,MATCH($C109,FIXTURES!$B$2:$B$23,0),0)))),IF(AND(HLOOKUP(BM$2,FIXTURES!$C$2:$NC$23,MATCH($C109,FIXTURES!$B$2:$B$23,0),0)="",HLOOKUP(BM$2+1,FIXTURES!$C$2:$NC$23,MATCH($C109,FIXTURES!$B$2:$B$23,0),0)=""),HLOOKUP(BM$2+2,FIXTURES!$C$2:$NC$23,MATCH($C109,FIXTURES!$B$2:$B$23,0),0),IF(HLOOKUP(BM$2+1,FIXTURES!$C$2:$NC$23,MATCH($C109,FIXTURES!$B$2:$B$23,0),0)="",HLOOKUP(BM$2,FIXTURES!$C$2:$NC$23,MATCH($C109,FIXTURES!$B$2:$B$23,0),0),HLOOKUP(BM$2+1,FIXTURES!$C$2:$NC$23,MATCH($C109,FIXTURES!$B$2:$B$23,0),0))))</f>
        <v>avl</v>
      </c>
      <c r="BN109" s="119" t="s">
        <v>1155</v>
      </c>
      <c r="BO109" s="70" t="str">
        <f>IF(BO$1="SAT",IF(AND(HLOOKUP(BO$2,FIXTURES!$C$2:$NC$23,MATCH($C109,FIXTURES!$B$2:$B$23,0),0)="",HLOOKUP(BO$2+1,FIXTURES!$C$2:$NC$23,MATCH($C109,FIXTURES!$B$2:$B$23,0),0)="",HLOOKUP(BO$2+2,FIXTURES!$C$2:$NC$23,MATCH($C109,FIXTURES!$B$2:$B$23,0),0)=""),HLOOKUP(BO$2-1,FIXTURES!$C$2:$NC$23,MATCH($C109,FIXTURES!$B$2:$B$23,0),0),IF(AND(HLOOKUP(BO$2,FIXTURES!$C$2:$NC$23,MATCH($C109,FIXTURES!$B$2:$B$23,0),0)="",HLOOKUP(BO$2+1,FIXTURES!$C$2:$NC$23,MATCH($C109,FIXTURES!$B$2:$B$23,0),0)=""),HLOOKUP(BO$2+2,FIXTURES!$C$2:$NC$23,MATCH($C109,FIXTURES!$B$2:$B$23,0),0),IF(HLOOKUP(BO$2+1,FIXTURES!$C$2:$NC$23,MATCH($C109,FIXTURES!$B$2:$B$23,0),0)="",HLOOKUP(BO$2,FIXTURES!$C$2:$NC$23,MATCH($C109,FIXTURES!$B$2:$B$23,0),0),HLOOKUP(BO$2+1,FIXTURES!$C$2:$NC$23,MATCH($C109,FIXTURES!$B$2:$B$23,0),0)))),IF(AND(HLOOKUP(BO$2,FIXTURES!$C$2:$NC$23,MATCH($C109,FIXTURES!$B$2:$B$23,0),0)="",HLOOKUP(BO$2+1,FIXTURES!$C$2:$NC$23,MATCH($C109,FIXTURES!$B$2:$B$23,0),0)=""),HLOOKUP(BO$2+2,FIXTURES!$C$2:$NC$23,MATCH($C109,FIXTURES!$B$2:$B$23,0),0),IF(HLOOKUP(BO$2+1,FIXTURES!$C$2:$NC$23,MATCH($C109,FIXTURES!$B$2:$B$23,0),0)="",HLOOKUP(BO$2,FIXTURES!$C$2:$NC$23,MATCH($C109,FIXTURES!$B$2:$B$23,0),0),HLOOKUP(BO$2+1,FIXTURES!$C$2:$NC$23,MATCH($C109,FIXTURES!$B$2:$B$23,0),0))))</f>
        <v>MCI</v>
      </c>
      <c r="BP109" s="70" t="str">
        <f>IF(BP$1="SAT",IF(AND(HLOOKUP(BP$2,FIXTURES!$C$2:$NC$23,MATCH($C109,FIXTURES!$B$2:$B$23,0),0)="",HLOOKUP(BP$2+1,FIXTURES!$C$2:$NC$23,MATCH($C109,FIXTURES!$B$2:$B$23,0),0)="",HLOOKUP(BP$2+2,FIXTURES!$C$2:$NC$23,MATCH($C109,FIXTURES!$B$2:$B$23,0),0)=""),HLOOKUP(BP$2-1,FIXTURES!$C$2:$NC$23,MATCH($C109,FIXTURES!$B$2:$B$23,0),0),IF(AND(HLOOKUP(BP$2,FIXTURES!$C$2:$NC$23,MATCH($C109,FIXTURES!$B$2:$B$23,0),0)="",HLOOKUP(BP$2+1,FIXTURES!$C$2:$NC$23,MATCH($C109,FIXTURES!$B$2:$B$23,0),0)=""),HLOOKUP(BP$2+2,FIXTURES!$C$2:$NC$23,MATCH($C109,FIXTURES!$B$2:$B$23,0),0),IF(HLOOKUP(BP$2+1,FIXTURES!$C$2:$NC$23,MATCH($C109,FIXTURES!$B$2:$B$23,0),0)="",HLOOKUP(BP$2,FIXTURES!$C$2:$NC$23,MATCH($C109,FIXTURES!$B$2:$B$23,0),0),HLOOKUP(BP$2+1,FIXTURES!$C$2:$NC$23,MATCH($C109,FIXTURES!$B$2:$B$23,0),0)))),IF(AND(HLOOKUP(BP$2,FIXTURES!$C$2:$NC$23,MATCH($C109,FIXTURES!$B$2:$B$23,0),0)="",HLOOKUP(BP$2+1,FIXTURES!$C$2:$NC$23,MATCH($C109,FIXTURES!$B$2:$B$23,0),0)=""),HLOOKUP(BP$2+2,FIXTURES!$C$2:$NC$23,MATCH($C109,FIXTURES!$B$2:$B$23,0),0),IF(HLOOKUP(BP$2+1,FIXTURES!$C$2:$NC$23,MATCH($C109,FIXTURES!$B$2:$B$23,0),0)="",HLOOKUP(BP$2,FIXTURES!$C$2:$NC$23,MATCH($C109,FIXTURES!$B$2:$B$23,0),0),HLOOKUP(BP$2+1,FIXTURES!$C$2:$NC$23,MATCH($C109,FIXTURES!$B$2:$B$23,0),0))))</f>
        <v>bha</v>
      </c>
      <c r="BQ109" s="70" t="str">
        <f>IF(BQ$1="SAT",IF(AND(HLOOKUP(BQ$2,FIXTURES!$C$2:$NC$23,MATCH($C109,FIXTURES!$B$2:$B$23,0),0)="",HLOOKUP(BQ$2+1,FIXTURES!$C$2:$NC$23,MATCH($C109,FIXTURES!$B$2:$B$23,0),0)="",HLOOKUP(BQ$2+2,FIXTURES!$C$2:$NC$23,MATCH($C109,FIXTURES!$B$2:$B$23,0),0)=""),HLOOKUP(BQ$2-1,FIXTURES!$C$2:$NC$23,MATCH($C109,FIXTURES!$B$2:$B$23,0),0),IF(AND(HLOOKUP(BQ$2,FIXTURES!$C$2:$NC$23,MATCH($C109,FIXTURES!$B$2:$B$23,0),0)="",HLOOKUP(BQ$2+1,FIXTURES!$C$2:$NC$23,MATCH($C109,FIXTURES!$B$2:$B$23,0),0)=""),HLOOKUP(BQ$2+2,FIXTURES!$C$2:$NC$23,MATCH($C109,FIXTURES!$B$2:$B$23,0),0),IF(HLOOKUP(BQ$2+1,FIXTURES!$C$2:$NC$23,MATCH($C109,FIXTURES!$B$2:$B$23,0),0)="",HLOOKUP(BQ$2,FIXTURES!$C$2:$NC$23,MATCH($C109,FIXTURES!$B$2:$B$23,0),0),HLOOKUP(BQ$2+1,FIXTURES!$C$2:$NC$23,MATCH($C109,FIXTURES!$B$2:$B$23,0),0)))),IF(AND(HLOOKUP(BQ$2,FIXTURES!$C$2:$NC$23,MATCH($C109,FIXTURES!$B$2:$B$23,0),0)="",HLOOKUP(BQ$2+1,FIXTURES!$C$2:$NC$23,MATCH($C109,FIXTURES!$B$2:$B$23,0),0)=""),HLOOKUP(BQ$2+2,FIXTURES!$C$2:$NC$23,MATCH($C109,FIXTURES!$B$2:$B$23,0),0),IF(HLOOKUP(BQ$2+1,FIXTURES!$C$2:$NC$23,MATCH($C109,FIXTURES!$B$2:$B$23,0),0)="",HLOOKUP(BQ$2,FIXTURES!$C$2:$NC$23,MATCH($C109,FIXTURES!$B$2:$B$23,0),0),HLOOKUP(BQ$2+1,FIXTURES!$C$2:$NC$23,MATCH($C109,FIXTURES!$B$2:$B$23,0),0))))</f>
        <v>ars</v>
      </c>
      <c r="BR109" s="70" t="str">
        <f>IF(BR$1="SAT",IF(AND(HLOOKUP(BR$2,FIXTURES!$C$2:$NC$23,MATCH($C109,FIXTURES!$B$2:$B$23,0),0)="",HLOOKUP(BR$2+1,FIXTURES!$C$2:$NC$23,MATCH($C109,FIXTURES!$B$2:$B$23,0),0)="",HLOOKUP(BR$2+2,FIXTURES!$C$2:$NC$23,MATCH($C109,FIXTURES!$B$2:$B$23,0),0)=""),HLOOKUP(BR$2-1,FIXTURES!$C$2:$NC$23,MATCH($C109,FIXTURES!$B$2:$B$23,0),0),IF(AND(HLOOKUP(BR$2,FIXTURES!$C$2:$NC$23,MATCH($C109,FIXTURES!$B$2:$B$23,0),0)="",HLOOKUP(BR$2+1,FIXTURES!$C$2:$NC$23,MATCH($C109,FIXTURES!$B$2:$B$23,0),0)=""),HLOOKUP(BR$2+2,FIXTURES!$C$2:$NC$23,MATCH($C109,FIXTURES!$B$2:$B$23,0),0),IF(HLOOKUP(BR$2+1,FIXTURES!$C$2:$NC$23,MATCH($C109,FIXTURES!$B$2:$B$23,0),0)="",HLOOKUP(BR$2,FIXTURES!$C$2:$NC$23,MATCH($C109,FIXTURES!$B$2:$B$23,0),0),HLOOKUP(BR$2+1,FIXTURES!$C$2:$NC$23,MATCH($C109,FIXTURES!$B$2:$B$23,0),0)))),IF(AND(HLOOKUP(BR$2,FIXTURES!$C$2:$NC$23,MATCH($C109,FIXTURES!$B$2:$B$23,0),0)="",HLOOKUP(BR$2+1,FIXTURES!$C$2:$NC$23,MATCH($C109,FIXTURES!$B$2:$B$23,0),0)=""),HLOOKUP(BR$2+2,FIXTURES!$C$2:$NC$23,MATCH($C109,FIXTURES!$B$2:$B$23,0),0),IF(HLOOKUP(BR$2+1,FIXTURES!$C$2:$NC$23,MATCH($C109,FIXTURES!$B$2:$B$23,0),0)="",HLOOKUP(BR$2,FIXTURES!$C$2:$NC$23,MATCH($C109,FIXTURES!$B$2:$B$23,0),0),HLOOKUP(BR$2+1,FIXTURES!$C$2:$NC$23,MATCH($C109,FIXTURES!$B$2:$B$23,0),0))))</f>
        <v/>
      </c>
      <c r="BS109" s="70" t="str">
        <f>IF(BS$1="SAT",IF(AND(HLOOKUP(BS$2,FIXTURES!$C$2:$NC$23,MATCH($C109,FIXTURES!$B$2:$B$23,0),0)="",HLOOKUP(BS$2+1,FIXTURES!$C$2:$NC$23,MATCH($C109,FIXTURES!$B$2:$B$23,0),0)="",HLOOKUP(BS$2+2,FIXTURES!$C$2:$NC$23,MATCH($C109,FIXTURES!$B$2:$B$23,0),0)=""),HLOOKUP(BS$2-1,FIXTURES!$C$2:$NC$23,MATCH($C109,FIXTURES!$B$2:$B$23,0),0),IF(AND(HLOOKUP(BS$2,FIXTURES!$C$2:$NC$23,MATCH($C109,FIXTURES!$B$2:$B$23,0),0)="",HLOOKUP(BS$2+1,FIXTURES!$C$2:$NC$23,MATCH($C109,FIXTURES!$B$2:$B$23,0),0)=""),HLOOKUP(BS$2+2,FIXTURES!$C$2:$NC$23,MATCH($C109,FIXTURES!$B$2:$B$23,0),0),IF(HLOOKUP(BS$2+1,FIXTURES!$C$2:$NC$23,MATCH($C109,FIXTURES!$B$2:$B$23,0),0)="",HLOOKUP(BS$2,FIXTURES!$C$2:$NC$23,MATCH($C109,FIXTURES!$B$2:$B$23,0),0),HLOOKUP(BS$2+1,FIXTURES!$C$2:$NC$23,MATCH($C109,FIXTURES!$B$2:$B$23,0),0)))),IF(AND(HLOOKUP(BS$2,FIXTURES!$C$2:$NC$23,MATCH($C109,FIXTURES!$B$2:$B$23,0),0)="",HLOOKUP(BS$2+1,FIXTURES!$C$2:$NC$23,MATCH($C109,FIXTURES!$B$2:$B$23,0),0)=""),HLOOKUP(BS$2+2,FIXTURES!$C$2:$NC$23,MATCH($C109,FIXTURES!$B$2:$B$23,0),0),IF(HLOOKUP(BS$2+1,FIXTURES!$C$2:$NC$23,MATCH($C109,FIXTURES!$B$2:$B$23,0),0)="",HLOOKUP(BS$2,FIXTURES!$C$2:$NC$23,MATCH($C109,FIXTURES!$B$2:$B$23,0),0),HLOOKUP(BS$2+1,FIXTURES!$C$2:$NC$23,MATCH($C109,FIXTURES!$B$2:$B$23,0),0))))</f>
        <v/>
      </c>
      <c r="BT109" s="70" t="str">
        <f>IF(BT$1="SAT",IF(AND(HLOOKUP(BT$2,FIXTURES!$C$2:$NC$23,MATCH($C109,FIXTURES!$B$2:$B$23,0),0)="",HLOOKUP(BT$2+1,FIXTURES!$C$2:$NC$23,MATCH($C109,FIXTURES!$B$2:$B$23,0),0)="",HLOOKUP(BT$2+2,FIXTURES!$C$2:$NC$23,MATCH($C109,FIXTURES!$B$2:$B$23,0),0)=""),HLOOKUP(BT$2-1,FIXTURES!$C$2:$NC$23,MATCH($C109,FIXTURES!$B$2:$B$23,0),0),IF(AND(HLOOKUP(BT$2,FIXTURES!$C$2:$NC$23,MATCH($C109,FIXTURES!$B$2:$B$23,0),0)="",HLOOKUP(BT$2+1,FIXTURES!$C$2:$NC$23,MATCH($C109,FIXTURES!$B$2:$B$23,0),0)=""),HLOOKUP(BT$2+2,FIXTURES!$C$2:$NC$23,MATCH($C109,FIXTURES!$B$2:$B$23,0),0),IF(HLOOKUP(BT$2+1,FIXTURES!$C$2:$NC$23,MATCH($C109,FIXTURES!$B$2:$B$23,0),0)="",HLOOKUP(BT$2,FIXTURES!$C$2:$NC$23,MATCH($C109,FIXTURES!$B$2:$B$23,0),0),HLOOKUP(BT$2+1,FIXTURES!$C$2:$NC$23,MATCH($C109,FIXTURES!$B$2:$B$23,0),0)))),IF(AND(HLOOKUP(BT$2,FIXTURES!$C$2:$NC$23,MATCH($C109,FIXTURES!$B$2:$B$23,0),0)="",HLOOKUP(BT$2+1,FIXTURES!$C$2:$NC$23,MATCH($C109,FIXTURES!$B$2:$B$23,0),0)=""),HLOOKUP(BT$2+2,FIXTURES!$C$2:$NC$23,MATCH($C109,FIXTURES!$B$2:$B$23,0),0),IF(HLOOKUP(BT$2+1,FIXTURES!$C$2:$NC$23,MATCH($C109,FIXTURES!$B$2:$B$23,0),0)="",HLOOKUP(BT$2,FIXTURES!$C$2:$NC$23,MATCH($C109,FIXTURES!$B$2:$B$23,0),0),HLOOKUP(BT$2+1,FIXTURES!$C$2:$NC$23,MATCH($C109,FIXTURES!$B$2:$B$23,0),0))))</f>
        <v/>
      </c>
      <c r="BU109" s="70" t="str">
        <f>IF(BU$1="SAT",IF(AND(HLOOKUP(BU$2,FIXTURES!$C$2:$NC$23,MATCH($C109,FIXTURES!$B$2:$B$23,0),0)="",HLOOKUP(BU$2+1,FIXTURES!$C$2:$NC$23,MATCH($C109,FIXTURES!$B$2:$B$23,0),0)="",HLOOKUP(BU$2+2,FIXTURES!$C$2:$NC$23,MATCH($C109,FIXTURES!$B$2:$B$23,0),0)=""),HLOOKUP(BU$2-1,FIXTURES!$C$2:$NC$23,MATCH($C109,FIXTURES!$B$2:$B$23,0),0),IF(AND(HLOOKUP(BU$2,FIXTURES!$C$2:$NC$23,MATCH($C109,FIXTURES!$B$2:$B$23,0),0)="",HLOOKUP(BU$2+1,FIXTURES!$C$2:$NC$23,MATCH($C109,FIXTURES!$B$2:$B$23,0),0)=""),HLOOKUP(BU$2+2,FIXTURES!$C$2:$NC$23,MATCH($C109,FIXTURES!$B$2:$B$23,0),0),IF(HLOOKUP(BU$2+1,FIXTURES!$C$2:$NC$23,MATCH($C109,FIXTURES!$B$2:$B$23,0),0)="",HLOOKUP(BU$2,FIXTURES!$C$2:$NC$23,MATCH($C109,FIXTURES!$B$2:$B$23,0),0),HLOOKUP(BU$2+1,FIXTURES!$C$2:$NC$23,MATCH($C109,FIXTURES!$B$2:$B$23,0),0)))),IF(AND(HLOOKUP(BU$2,FIXTURES!$C$2:$NC$23,MATCH($C109,FIXTURES!$B$2:$B$23,0),0)="",HLOOKUP(BU$2+1,FIXTURES!$C$2:$NC$23,MATCH($C109,FIXTURES!$B$2:$B$23,0),0)=""),HLOOKUP(BU$2+2,FIXTURES!$C$2:$NC$23,MATCH($C109,FIXTURES!$B$2:$B$23,0),0),IF(HLOOKUP(BU$2+1,FIXTURES!$C$2:$NC$23,MATCH($C109,FIXTURES!$B$2:$B$23,0),0)="",HLOOKUP(BU$2,FIXTURES!$C$2:$NC$23,MATCH($C109,FIXTURES!$B$2:$B$23,0),0),HLOOKUP(BU$2+1,FIXTURES!$C$2:$NC$23,MATCH($C109,FIXTURES!$B$2:$B$23,0),0))))</f>
        <v>LEI</v>
      </c>
      <c r="BV109" s="70" t="str">
        <f>IF(BV$1="SAT",IF(AND(HLOOKUP(BV$2,FIXTURES!$C$2:$NC$23,MATCH($C109,FIXTURES!$B$2:$B$23,0),0)="",HLOOKUP(BV$2+1,FIXTURES!$C$2:$NC$23,MATCH($C109,FIXTURES!$B$2:$B$23,0),0)="",HLOOKUP(BV$2+2,FIXTURES!$C$2:$NC$23,MATCH($C109,FIXTURES!$B$2:$B$23,0),0)=""),HLOOKUP(BV$2-1,FIXTURES!$C$2:$NC$23,MATCH($C109,FIXTURES!$B$2:$B$23,0),0),IF(AND(HLOOKUP(BV$2,FIXTURES!$C$2:$NC$23,MATCH($C109,FIXTURES!$B$2:$B$23,0),0)="",HLOOKUP(BV$2+1,FIXTURES!$C$2:$NC$23,MATCH($C109,FIXTURES!$B$2:$B$23,0),0)=""),HLOOKUP(BV$2+2,FIXTURES!$C$2:$NC$23,MATCH($C109,FIXTURES!$B$2:$B$23,0),0),IF(HLOOKUP(BV$2+1,FIXTURES!$C$2:$NC$23,MATCH($C109,FIXTURES!$B$2:$B$23,0),0)="",HLOOKUP(BV$2,FIXTURES!$C$2:$NC$23,MATCH($C109,FIXTURES!$B$2:$B$23,0),0),HLOOKUP(BV$2+1,FIXTURES!$C$2:$NC$23,MATCH($C109,FIXTURES!$B$2:$B$23,0),0)))),IF(AND(HLOOKUP(BV$2,FIXTURES!$C$2:$NC$23,MATCH($C109,FIXTURES!$B$2:$B$23,0),0)="",HLOOKUP(BV$2+1,FIXTURES!$C$2:$NC$23,MATCH($C109,FIXTURES!$B$2:$B$23,0),0)=""),HLOOKUP(BV$2+2,FIXTURES!$C$2:$NC$23,MATCH($C109,FIXTURES!$B$2:$B$23,0),0),IF(HLOOKUP(BV$2+1,FIXTURES!$C$2:$NC$23,MATCH($C109,FIXTURES!$B$2:$B$23,0),0)="",HLOOKUP(BV$2,FIXTURES!$C$2:$NC$23,MATCH($C109,FIXTURES!$B$2:$B$23,0),0),HLOOKUP(BV$2+1,FIXTURES!$C$2:$NC$23,MATCH($C109,FIXTURES!$B$2:$B$23,0),0))))</f>
        <v/>
      </c>
      <c r="BW109" s="70" t="str">
        <f>IF(BW$1="SAT",IF(AND(HLOOKUP(BW$2,FIXTURES!$C$2:$NC$23,MATCH($C109,FIXTURES!$B$2:$B$23,0),0)="",HLOOKUP(BW$2+1,FIXTURES!$C$2:$NC$23,MATCH($C109,FIXTURES!$B$2:$B$23,0),0)="",HLOOKUP(BW$2+2,FIXTURES!$C$2:$NC$23,MATCH($C109,FIXTURES!$B$2:$B$23,0),0)=""),HLOOKUP(BW$2-1,FIXTURES!$C$2:$NC$23,MATCH($C109,FIXTURES!$B$2:$B$23,0),0),IF(AND(HLOOKUP(BW$2,FIXTURES!$C$2:$NC$23,MATCH($C109,FIXTURES!$B$2:$B$23,0),0)="",HLOOKUP(BW$2+1,FIXTURES!$C$2:$NC$23,MATCH($C109,FIXTURES!$B$2:$B$23,0),0)=""),HLOOKUP(BW$2+2,FIXTURES!$C$2:$NC$23,MATCH($C109,FIXTURES!$B$2:$B$23,0),0),IF(HLOOKUP(BW$2+1,FIXTURES!$C$2:$NC$23,MATCH($C109,FIXTURES!$B$2:$B$23,0),0)="",HLOOKUP(BW$2,FIXTURES!$C$2:$NC$23,MATCH($C109,FIXTURES!$B$2:$B$23,0),0),HLOOKUP(BW$2+1,FIXTURES!$C$2:$NC$23,MATCH($C109,FIXTURES!$B$2:$B$23,0),0)))),IF(AND(HLOOKUP(BW$2,FIXTURES!$C$2:$NC$23,MATCH($C109,FIXTURES!$B$2:$B$23,0),0)="",HLOOKUP(BW$2+1,FIXTURES!$C$2:$NC$23,MATCH($C109,FIXTURES!$B$2:$B$23,0),0)=""),HLOOKUP(BW$2+2,FIXTURES!$C$2:$NC$23,MATCH($C109,FIXTURES!$B$2:$B$23,0),0),IF(HLOOKUP(BW$2+1,FIXTURES!$C$2:$NC$23,MATCH($C109,FIXTURES!$B$2:$B$23,0),0)="",HLOOKUP(BW$2,FIXTURES!$C$2:$NC$23,MATCH($C109,FIXTURES!$B$2:$B$23,0),0),HLOOKUP(BW$2+1,FIXTURES!$C$2:$NC$23,MATCH($C109,FIXTURES!$B$2:$B$23,0),0))))</f>
        <v>lee</v>
      </c>
      <c r="BX109" s="70" t="str">
        <f>IF(BX$1="SAT",IF(AND(HLOOKUP(BX$2,FIXTURES!$C$2:$NC$23,MATCH($C109,FIXTURES!$B$2:$B$23,0),0)="",HLOOKUP(BX$2+1,FIXTURES!$C$2:$NC$23,MATCH($C109,FIXTURES!$B$2:$B$23,0),0)="",HLOOKUP(BX$2+2,FIXTURES!$C$2:$NC$23,MATCH($C109,FIXTURES!$B$2:$B$23,0),0)=""),HLOOKUP(BX$2-1,FIXTURES!$C$2:$NC$23,MATCH($C109,FIXTURES!$B$2:$B$23,0),0),IF(AND(HLOOKUP(BX$2,FIXTURES!$C$2:$NC$23,MATCH($C109,FIXTURES!$B$2:$B$23,0),0)="",HLOOKUP(BX$2+1,FIXTURES!$C$2:$NC$23,MATCH($C109,FIXTURES!$B$2:$B$23,0),0)=""),HLOOKUP(BX$2+2,FIXTURES!$C$2:$NC$23,MATCH($C109,FIXTURES!$B$2:$B$23,0),0),IF(HLOOKUP(BX$2+1,FIXTURES!$C$2:$NC$23,MATCH($C109,FIXTURES!$B$2:$B$23,0),0)="",HLOOKUP(BX$2,FIXTURES!$C$2:$NC$23,MATCH($C109,FIXTURES!$B$2:$B$23,0),0),HLOOKUP(BX$2+1,FIXTURES!$C$2:$NC$23,MATCH($C109,FIXTURES!$B$2:$B$23,0),0)))),IF(AND(HLOOKUP(BX$2,FIXTURES!$C$2:$NC$23,MATCH($C109,FIXTURES!$B$2:$B$23,0),0)="",HLOOKUP(BX$2+1,FIXTURES!$C$2:$NC$23,MATCH($C109,FIXTURES!$B$2:$B$23,0),0)=""),HLOOKUP(BX$2+2,FIXTURES!$C$2:$NC$23,MATCH($C109,FIXTURES!$B$2:$B$23,0),0),IF(HLOOKUP(BX$2+1,FIXTURES!$C$2:$NC$23,MATCH($C109,FIXTURES!$B$2:$B$23,0),0)="",HLOOKUP(BX$2,FIXTURES!$C$2:$NC$23,MATCH($C109,FIXTURES!$B$2:$B$23,0),0),HLOOKUP(BX$2+1,FIXTURES!$C$2:$NC$23,MATCH($C109,FIXTURES!$B$2:$B$23,0),0))))</f>
        <v/>
      </c>
      <c r="BY109" s="70" t="str">
        <f>IF(BY$1="SAT",IF(AND(HLOOKUP(BY$2,FIXTURES!$C$2:$NC$23,MATCH($C109,FIXTURES!$B$2:$B$23,0),0)="",HLOOKUP(BY$2+1,FIXTURES!$C$2:$NC$23,MATCH($C109,FIXTURES!$B$2:$B$23,0),0)="",HLOOKUP(BY$2+2,FIXTURES!$C$2:$NC$23,MATCH($C109,FIXTURES!$B$2:$B$23,0),0)=""),HLOOKUP(BY$2-1,FIXTURES!$C$2:$NC$23,MATCH($C109,FIXTURES!$B$2:$B$23,0),0),IF(AND(HLOOKUP(BY$2,FIXTURES!$C$2:$NC$23,MATCH($C109,FIXTURES!$B$2:$B$23,0),0)="",HLOOKUP(BY$2+1,FIXTURES!$C$2:$NC$23,MATCH($C109,FIXTURES!$B$2:$B$23,0),0)=""),HLOOKUP(BY$2+2,FIXTURES!$C$2:$NC$23,MATCH($C109,FIXTURES!$B$2:$B$23,0),0),IF(HLOOKUP(BY$2+1,FIXTURES!$C$2:$NC$23,MATCH($C109,FIXTURES!$B$2:$B$23,0),0)="",HLOOKUP(BY$2,FIXTURES!$C$2:$NC$23,MATCH($C109,FIXTURES!$B$2:$B$23,0),0),HLOOKUP(BY$2+1,FIXTURES!$C$2:$NC$23,MATCH($C109,FIXTURES!$B$2:$B$23,0),0)))),IF(AND(HLOOKUP(BY$2,FIXTURES!$C$2:$NC$23,MATCH($C109,FIXTURES!$B$2:$B$23,0),0)="",HLOOKUP(BY$2+1,FIXTURES!$C$2:$NC$23,MATCH($C109,FIXTURES!$B$2:$B$23,0),0)=""),HLOOKUP(BY$2+2,FIXTURES!$C$2:$NC$23,MATCH($C109,FIXTURES!$B$2:$B$23,0),0),IF(HLOOKUP(BY$2+1,FIXTURES!$C$2:$NC$23,MATCH($C109,FIXTURES!$B$2:$B$23,0),0)="",HLOOKUP(BY$2,FIXTURES!$C$2:$NC$23,MATCH($C109,FIXTURES!$B$2:$B$23,0),0),HLOOKUP(BY$2+1,FIXTURES!$C$2:$NC$23,MATCH($C109,FIXTURES!$B$2:$B$23,0),0))))</f>
        <v>sou</v>
      </c>
      <c r="BZ109" s="70" t="str">
        <f>IF(BZ$1="SAT",IF(AND(HLOOKUP(BZ$2,FIXTURES!$C$2:$NC$23,MATCH($C109,FIXTURES!$B$2:$B$23,0),0)="",HLOOKUP(BZ$2+1,FIXTURES!$C$2:$NC$23,MATCH($C109,FIXTURES!$B$2:$B$23,0),0)="",HLOOKUP(BZ$2+2,FIXTURES!$C$2:$NC$23,MATCH($C109,FIXTURES!$B$2:$B$23,0),0)=""),HLOOKUP(BZ$2-1,FIXTURES!$C$2:$NC$23,MATCH($C109,FIXTURES!$B$2:$B$23,0),0),IF(AND(HLOOKUP(BZ$2,FIXTURES!$C$2:$NC$23,MATCH($C109,FIXTURES!$B$2:$B$23,0),0)="",HLOOKUP(BZ$2+1,FIXTURES!$C$2:$NC$23,MATCH($C109,FIXTURES!$B$2:$B$23,0),0)=""),HLOOKUP(BZ$2+2,FIXTURES!$C$2:$NC$23,MATCH($C109,FIXTURES!$B$2:$B$23,0),0),IF(HLOOKUP(BZ$2+1,FIXTURES!$C$2:$NC$23,MATCH($C109,FIXTURES!$B$2:$B$23,0),0)="",HLOOKUP(BZ$2,FIXTURES!$C$2:$NC$23,MATCH($C109,FIXTURES!$B$2:$B$23,0),0),HLOOKUP(BZ$2+1,FIXTURES!$C$2:$NC$23,MATCH($C109,FIXTURES!$B$2:$B$23,0),0)))),IF(AND(HLOOKUP(BZ$2,FIXTURES!$C$2:$NC$23,MATCH($C109,FIXTURES!$B$2:$B$23,0),0)="",HLOOKUP(BZ$2+1,FIXTURES!$C$2:$NC$23,MATCH($C109,FIXTURES!$B$2:$B$23,0),0)=""),HLOOKUP(BZ$2+2,FIXTURES!$C$2:$NC$23,MATCH($C109,FIXTURES!$B$2:$B$23,0),0),IF(HLOOKUP(BZ$2+1,FIXTURES!$C$2:$NC$23,MATCH($C109,FIXTURES!$B$2:$B$23,0),0)="",HLOOKUP(BZ$2,FIXTURES!$C$2:$NC$23,MATCH($C109,FIXTURES!$B$2:$B$23,0),0),HLOOKUP(BZ$2+1,FIXTURES!$C$2:$NC$23,MATCH($C109,FIXTURES!$B$2:$B$23,0),0))))</f>
        <v/>
      </c>
      <c r="CA109" s="70" t="str">
        <f>IF(CA$1="SAT",IF(AND(HLOOKUP(CA$2,FIXTURES!$C$2:$NC$23,MATCH($C109,FIXTURES!$B$2:$B$23,0),0)="",HLOOKUP(CA$2+1,FIXTURES!$C$2:$NC$23,MATCH($C109,FIXTURES!$B$2:$B$23,0),0)="",HLOOKUP(CA$2+2,FIXTURES!$C$2:$NC$23,MATCH($C109,FIXTURES!$B$2:$B$23,0),0)=""),HLOOKUP(CA$2-1,FIXTURES!$C$2:$NC$23,MATCH($C109,FIXTURES!$B$2:$B$23,0),0),IF(AND(HLOOKUP(CA$2,FIXTURES!$C$2:$NC$23,MATCH($C109,FIXTURES!$B$2:$B$23,0),0)="",HLOOKUP(CA$2+1,FIXTURES!$C$2:$NC$23,MATCH($C109,FIXTURES!$B$2:$B$23,0),0)=""),HLOOKUP(CA$2+2,FIXTURES!$C$2:$NC$23,MATCH($C109,FIXTURES!$B$2:$B$23,0),0),IF(HLOOKUP(CA$2+1,FIXTURES!$C$2:$NC$23,MATCH($C109,FIXTURES!$B$2:$B$23,0),0)="",HLOOKUP(CA$2,FIXTURES!$C$2:$NC$23,MATCH($C109,FIXTURES!$B$2:$B$23,0),0),HLOOKUP(CA$2+1,FIXTURES!$C$2:$NC$23,MATCH($C109,FIXTURES!$B$2:$B$23,0),0)))),IF(AND(HLOOKUP(CA$2,FIXTURES!$C$2:$NC$23,MATCH($C109,FIXTURES!$B$2:$B$23,0),0)="",HLOOKUP(CA$2+1,FIXTURES!$C$2:$NC$23,MATCH($C109,FIXTURES!$B$2:$B$23,0),0)=""),HLOOKUP(CA$2+2,FIXTURES!$C$2:$NC$23,MATCH($C109,FIXTURES!$B$2:$B$23,0),0),IF(HLOOKUP(CA$2+1,FIXTURES!$C$2:$NC$23,MATCH($C109,FIXTURES!$B$2:$B$23,0),0)="",HLOOKUP(CA$2,FIXTURES!$C$2:$NC$23,MATCH($C109,FIXTURES!$B$2:$B$23,0),0),HLOOKUP(CA$2+1,FIXTURES!$C$2:$NC$23,MATCH($C109,FIXTURES!$B$2:$B$23,0),0))))</f>
        <v>EVE</v>
      </c>
      <c r="CB109" s="70" t="str">
        <f>IF(CB$1="SAT",IF(AND(HLOOKUP(CB$2,FIXTURES!$C$2:$NC$23,MATCH($C109,FIXTURES!$B$2:$B$23,0),0)="",HLOOKUP(CB$2+1,FIXTURES!$C$2:$NC$23,MATCH($C109,FIXTURES!$B$2:$B$23,0),0)="",HLOOKUP(CB$2+2,FIXTURES!$C$2:$NC$23,MATCH($C109,FIXTURES!$B$2:$B$23,0),0)=""),HLOOKUP(CB$2-1,FIXTURES!$C$2:$NC$23,MATCH($C109,FIXTURES!$B$2:$B$23,0),0),IF(AND(HLOOKUP(CB$2,FIXTURES!$C$2:$NC$23,MATCH($C109,FIXTURES!$B$2:$B$23,0),0)="",HLOOKUP(CB$2+1,FIXTURES!$C$2:$NC$23,MATCH($C109,FIXTURES!$B$2:$B$23,0),0)=""),HLOOKUP(CB$2+2,FIXTURES!$C$2:$NC$23,MATCH($C109,FIXTURES!$B$2:$B$23,0),0),IF(HLOOKUP(CB$2+1,FIXTURES!$C$2:$NC$23,MATCH($C109,FIXTURES!$B$2:$B$23,0),0)="",HLOOKUP(CB$2,FIXTURES!$C$2:$NC$23,MATCH($C109,FIXTURES!$B$2:$B$23,0),0),HLOOKUP(CB$2+1,FIXTURES!$C$2:$NC$23,MATCH($C109,FIXTURES!$B$2:$B$23,0),0)))),IF(AND(HLOOKUP(CB$2,FIXTURES!$C$2:$NC$23,MATCH($C109,FIXTURES!$B$2:$B$23,0),0)="",HLOOKUP(CB$2+1,FIXTURES!$C$2:$NC$23,MATCH($C109,FIXTURES!$B$2:$B$23,0),0)=""),HLOOKUP(CB$2+2,FIXTURES!$C$2:$NC$23,MATCH($C109,FIXTURES!$B$2:$B$23,0),0),IF(HLOOKUP(CB$2+1,FIXTURES!$C$2:$NC$23,MATCH($C109,FIXTURES!$B$2:$B$23,0),0)="",HLOOKUP(CB$2,FIXTURES!$C$2:$NC$23,MATCH($C109,FIXTURES!$B$2:$B$23,0),0),HLOOKUP(CB$2+1,FIXTURES!$C$2:$NC$23,MATCH($C109,FIXTURES!$B$2:$B$23,0),0))))</f>
        <v>wol</v>
      </c>
      <c r="CC109" s="70" t="str">
        <f>IF(CC$1="SAT",IF(AND(HLOOKUP(CC$2,FIXTURES!$C$2:$NC$23,MATCH($C109,FIXTURES!$B$2:$B$23,0),0)="",HLOOKUP(CC$2+1,FIXTURES!$C$2:$NC$23,MATCH($C109,FIXTURES!$B$2:$B$23,0),0)="",HLOOKUP(CC$2+2,FIXTURES!$C$2:$NC$23,MATCH($C109,FIXTURES!$B$2:$B$23,0),0)=""),HLOOKUP(CC$2-1,FIXTURES!$C$2:$NC$23,MATCH($C109,FIXTURES!$B$2:$B$23,0),0),IF(AND(HLOOKUP(CC$2,FIXTURES!$C$2:$NC$23,MATCH($C109,FIXTURES!$B$2:$B$23,0),0)="",HLOOKUP(CC$2+1,FIXTURES!$C$2:$NC$23,MATCH($C109,FIXTURES!$B$2:$B$23,0),0)=""),HLOOKUP(CC$2+2,FIXTURES!$C$2:$NC$23,MATCH($C109,FIXTURES!$B$2:$B$23,0),0),IF(HLOOKUP(CC$2+1,FIXTURES!$C$2:$NC$23,MATCH($C109,FIXTURES!$B$2:$B$23,0),0)="",HLOOKUP(CC$2,FIXTURES!$C$2:$NC$23,MATCH($C109,FIXTURES!$B$2:$B$23,0),0),HLOOKUP(CC$2+1,FIXTURES!$C$2:$NC$23,MATCH($C109,FIXTURES!$B$2:$B$23,0),0)))),IF(AND(HLOOKUP(CC$2,FIXTURES!$C$2:$NC$23,MATCH($C109,FIXTURES!$B$2:$B$23,0),0)="",HLOOKUP(CC$2+1,FIXTURES!$C$2:$NC$23,MATCH($C109,FIXTURES!$B$2:$B$23,0),0)=""),HLOOKUP(CC$2+2,FIXTURES!$C$2:$NC$23,MATCH($C109,FIXTURES!$B$2:$B$23,0),0),IF(HLOOKUP(CC$2+1,FIXTURES!$C$2:$NC$23,MATCH($C109,FIXTURES!$B$2:$B$23,0),0)="",HLOOKUP(CC$2,FIXTURES!$C$2:$NC$23,MATCH($C109,FIXTURES!$B$2:$B$23,0),0),HLOOKUP(CC$2+1,FIXTURES!$C$2:$NC$23,MATCH($C109,FIXTURES!$B$2:$B$23,0),0))))</f>
        <v>WHU</v>
      </c>
      <c r="CD109" s="70" t="str">
        <f>IF(CD$1="SAT",IF(AND(HLOOKUP(CD$2,FIXTURES!$C$2:$NC$23,MATCH($C109,FIXTURES!$B$2:$B$23,0),0)="",HLOOKUP(CD$2+1,FIXTURES!$C$2:$NC$23,MATCH($C109,FIXTURES!$B$2:$B$23,0),0)="",HLOOKUP(CD$2+2,FIXTURES!$C$2:$NC$23,MATCH($C109,FIXTURES!$B$2:$B$23,0),0)=""),HLOOKUP(CD$2-1,FIXTURES!$C$2:$NC$23,MATCH($C109,FIXTURES!$B$2:$B$23,0),0),IF(AND(HLOOKUP(CD$2,FIXTURES!$C$2:$NC$23,MATCH($C109,FIXTURES!$B$2:$B$23,0),0)="",HLOOKUP(CD$2+1,FIXTURES!$C$2:$NC$23,MATCH($C109,FIXTURES!$B$2:$B$23,0),0)=""),HLOOKUP(CD$2+2,FIXTURES!$C$2:$NC$23,MATCH($C109,FIXTURES!$B$2:$B$23,0),0),IF(HLOOKUP(CD$2+1,FIXTURES!$C$2:$NC$23,MATCH($C109,FIXTURES!$B$2:$B$23,0),0)="",HLOOKUP(CD$2,FIXTURES!$C$2:$NC$23,MATCH($C109,FIXTURES!$B$2:$B$23,0),0),HLOOKUP(CD$2+1,FIXTURES!$C$2:$NC$23,MATCH($C109,FIXTURES!$B$2:$B$23,0),0)))),IF(AND(HLOOKUP(CD$2,FIXTURES!$C$2:$NC$23,MATCH($C109,FIXTURES!$B$2:$B$23,0),0)="",HLOOKUP(CD$2+1,FIXTURES!$C$2:$NC$23,MATCH($C109,FIXTURES!$B$2:$B$23,0),0)=""),HLOOKUP(CD$2+2,FIXTURES!$C$2:$NC$23,MATCH($C109,FIXTURES!$B$2:$B$23,0),0),IF(HLOOKUP(CD$2+1,FIXTURES!$C$2:$NC$23,MATCH($C109,FIXTURES!$B$2:$B$23,0),0)="",HLOOKUP(CD$2,FIXTURES!$C$2:$NC$23,MATCH($C109,FIXTURES!$B$2:$B$23,0),0),HLOOKUP(CD$2+1,FIXTURES!$C$2:$NC$23,MATCH($C109,FIXTURES!$B$2:$B$23,0),0))))</f>
        <v/>
      </c>
      <c r="CE109" s="70" t="str">
        <f>IF(CE$1="SAT",IF(AND(HLOOKUP(CE$2,FIXTURES!$C$2:$NC$23,MATCH($C109,FIXTURES!$B$2:$B$23,0),0)="",HLOOKUP(CE$2+1,FIXTURES!$C$2:$NC$23,MATCH($C109,FIXTURES!$B$2:$B$23,0),0)="",HLOOKUP(CE$2+2,FIXTURES!$C$2:$NC$23,MATCH($C109,FIXTURES!$B$2:$B$23,0),0)=""),HLOOKUP(CE$2-1,FIXTURES!$C$2:$NC$23,MATCH($C109,FIXTURES!$B$2:$B$23,0),0),IF(AND(HLOOKUP(CE$2,FIXTURES!$C$2:$NC$23,MATCH($C109,FIXTURES!$B$2:$B$23,0),0)="",HLOOKUP(CE$2+1,FIXTURES!$C$2:$NC$23,MATCH($C109,FIXTURES!$B$2:$B$23,0),0)=""),HLOOKUP(CE$2+2,FIXTURES!$C$2:$NC$23,MATCH($C109,FIXTURES!$B$2:$B$23,0),0),IF(HLOOKUP(CE$2+1,FIXTURES!$C$2:$NC$23,MATCH($C109,FIXTURES!$B$2:$B$23,0),0)="",HLOOKUP(CE$2,FIXTURES!$C$2:$NC$23,MATCH($C109,FIXTURES!$B$2:$B$23,0),0),HLOOKUP(CE$2+1,FIXTURES!$C$2:$NC$23,MATCH($C109,FIXTURES!$B$2:$B$23,0),0)))),IF(AND(HLOOKUP(CE$2,FIXTURES!$C$2:$NC$23,MATCH($C109,FIXTURES!$B$2:$B$23,0),0)="",HLOOKUP(CE$2+1,FIXTURES!$C$2:$NC$23,MATCH($C109,FIXTURES!$B$2:$B$23,0),0)=""),HLOOKUP(CE$2+2,FIXTURES!$C$2:$NC$23,MATCH($C109,FIXTURES!$B$2:$B$23,0),0),IF(HLOOKUP(CE$2+1,FIXTURES!$C$2:$NC$23,MATCH($C109,FIXTURES!$B$2:$B$23,0),0)="",HLOOKUP(CE$2,FIXTURES!$C$2:$NC$23,MATCH($C109,FIXTURES!$B$2:$B$23,0),0),HLOOKUP(CE$2+1,FIXTURES!$C$2:$NC$23,MATCH($C109,FIXTURES!$B$2:$B$23,0),0))))</f>
        <v>tot</v>
      </c>
      <c r="CF109" s="70" t="str">
        <f>IF(CF$1="SAT",IF(AND(HLOOKUP(CF$2,FIXTURES!$C$2:$NC$23,MATCH($C109,FIXTURES!$B$2:$B$23,0),0)="",HLOOKUP(CF$2+1,FIXTURES!$C$2:$NC$23,MATCH($C109,FIXTURES!$B$2:$B$23,0),0)="",HLOOKUP(CF$2+2,FIXTURES!$C$2:$NC$23,MATCH($C109,FIXTURES!$B$2:$B$23,0),0)=""),HLOOKUP(CF$2-1,FIXTURES!$C$2:$NC$23,MATCH($C109,FIXTURES!$B$2:$B$23,0),0),IF(AND(HLOOKUP(CF$2,FIXTURES!$C$2:$NC$23,MATCH($C109,FIXTURES!$B$2:$B$23,0),0)="",HLOOKUP(CF$2+1,FIXTURES!$C$2:$NC$23,MATCH($C109,FIXTURES!$B$2:$B$23,0),0)=""),HLOOKUP(CF$2+2,FIXTURES!$C$2:$NC$23,MATCH($C109,FIXTURES!$B$2:$B$23,0),0),IF(HLOOKUP(CF$2+1,FIXTURES!$C$2:$NC$23,MATCH($C109,FIXTURES!$B$2:$B$23,0),0)="",HLOOKUP(CF$2,FIXTURES!$C$2:$NC$23,MATCH($C109,FIXTURES!$B$2:$B$23,0),0),HLOOKUP(CF$2+1,FIXTURES!$C$2:$NC$23,MATCH($C109,FIXTURES!$B$2:$B$23,0),0)))),IF(AND(HLOOKUP(CF$2,FIXTURES!$C$2:$NC$23,MATCH($C109,FIXTURES!$B$2:$B$23,0),0)="",HLOOKUP(CF$2+1,FIXTURES!$C$2:$NC$23,MATCH($C109,FIXTURES!$B$2:$B$23,0),0)=""),HLOOKUP(CF$2+2,FIXTURES!$C$2:$NC$23,MATCH($C109,FIXTURES!$B$2:$B$23,0),0),IF(HLOOKUP(CF$2+1,FIXTURES!$C$2:$NC$23,MATCH($C109,FIXTURES!$B$2:$B$23,0),0)="",HLOOKUP(CF$2,FIXTURES!$C$2:$NC$23,MATCH($C109,FIXTURES!$B$2:$B$23,0),0),HLOOKUP(CF$2+1,FIXTURES!$C$2:$NC$23,MATCH($C109,FIXTURES!$B$2:$B$23,0),0))))</f>
        <v/>
      </c>
      <c r="CG109" s="70" t="str">
        <f>IF(CG$1="SAT",IF(AND(HLOOKUP(CG$2,FIXTURES!$C$2:$NC$23,MATCH($C109,FIXTURES!$B$2:$B$23,0),0)="",HLOOKUP(CG$2+1,FIXTURES!$C$2:$NC$23,MATCH($C109,FIXTURES!$B$2:$B$23,0),0)="",HLOOKUP(CG$2+2,FIXTURES!$C$2:$NC$23,MATCH($C109,FIXTURES!$B$2:$B$23,0),0)=""),HLOOKUP(CG$2-1,FIXTURES!$C$2:$NC$23,MATCH($C109,FIXTURES!$B$2:$B$23,0),0),IF(AND(HLOOKUP(CG$2,FIXTURES!$C$2:$NC$23,MATCH($C109,FIXTURES!$B$2:$B$23,0),0)="",HLOOKUP(CG$2+1,FIXTURES!$C$2:$NC$23,MATCH($C109,FIXTURES!$B$2:$B$23,0),0)=""),HLOOKUP(CG$2+2,FIXTURES!$C$2:$NC$23,MATCH($C109,FIXTURES!$B$2:$B$23,0),0),IF(HLOOKUP(CG$2+1,FIXTURES!$C$2:$NC$23,MATCH($C109,FIXTURES!$B$2:$B$23,0),0)="",HLOOKUP(CG$2,FIXTURES!$C$2:$NC$23,MATCH($C109,FIXTURES!$B$2:$B$23,0),0),HLOOKUP(CG$2+1,FIXTURES!$C$2:$NC$23,MATCH($C109,FIXTURES!$B$2:$B$23,0),0)))),IF(AND(HLOOKUP(CG$2,FIXTURES!$C$2:$NC$23,MATCH($C109,FIXTURES!$B$2:$B$23,0),0)="",HLOOKUP(CG$2+1,FIXTURES!$C$2:$NC$23,MATCH($C109,FIXTURES!$B$2:$B$23,0),0)=""),HLOOKUP(CG$2+2,FIXTURES!$C$2:$NC$23,MATCH($C109,FIXTURES!$B$2:$B$23,0),0),IF(HLOOKUP(CG$2+1,FIXTURES!$C$2:$NC$23,MATCH($C109,FIXTURES!$B$2:$B$23,0),0)="",HLOOKUP(CG$2,FIXTURES!$C$2:$NC$23,MATCH($C109,FIXTURES!$B$2:$B$23,0),0),HLOOKUP(CG$2+1,FIXTURES!$C$2:$NC$23,MATCH($C109,FIXTURES!$B$2:$B$23,0),0))))</f>
        <v>BOU</v>
      </c>
      <c r="CH109" s="70" t="str">
        <f>IF(CH$1="SAT",IF(AND(HLOOKUP(CH$2,FIXTURES!$C$2:$NC$23,MATCH($C109,FIXTURES!$B$2:$B$23,0),0)="",HLOOKUP(CH$2+1,FIXTURES!$C$2:$NC$23,MATCH($C109,FIXTURES!$B$2:$B$23,0),0)="",HLOOKUP(CH$2+2,FIXTURES!$C$2:$NC$23,MATCH($C109,FIXTURES!$B$2:$B$23,0),0)=""),HLOOKUP(CH$2-1,FIXTURES!$C$2:$NC$23,MATCH($C109,FIXTURES!$B$2:$B$23,0),0),IF(AND(HLOOKUP(CH$2,FIXTURES!$C$2:$NC$23,MATCH($C109,FIXTURES!$B$2:$B$23,0),0)="",HLOOKUP(CH$2+1,FIXTURES!$C$2:$NC$23,MATCH($C109,FIXTURES!$B$2:$B$23,0),0)=""),HLOOKUP(CH$2+2,FIXTURES!$C$2:$NC$23,MATCH($C109,FIXTURES!$B$2:$B$23,0),0),IF(HLOOKUP(CH$2+1,FIXTURES!$C$2:$NC$23,MATCH($C109,FIXTURES!$B$2:$B$23,0),0)="",HLOOKUP(CH$2,FIXTURES!$C$2:$NC$23,MATCH($C109,FIXTURES!$B$2:$B$23,0),0),HLOOKUP(CH$2+1,FIXTURES!$C$2:$NC$23,MATCH($C109,FIXTURES!$B$2:$B$23,0),0)))),IF(AND(HLOOKUP(CH$2,FIXTURES!$C$2:$NC$23,MATCH($C109,FIXTURES!$B$2:$B$23,0),0)="",HLOOKUP(CH$2+1,FIXTURES!$C$2:$NC$23,MATCH($C109,FIXTURES!$B$2:$B$23,0),0)=""),HLOOKUP(CH$2+2,FIXTURES!$C$2:$NC$23,MATCH($C109,FIXTURES!$B$2:$B$23,0),0),IF(HLOOKUP(CH$2+1,FIXTURES!$C$2:$NC$23,MATCH($C109,FIXTURES!$B$2:$B$23,0),0)="",HLOOKUP(CH$2,FIXTURES!$C$2:$NC$23,MATCH($C109,FIXTURES!$B$2:$B$23,0),0),HLOOKUP(CH$2+1,FIXTURES!$C$2:$NC$23,MATCH($C109,FIXTURES!$B$2:$B$23,0),0))))</f>
        <v/>
      </c>
      <c r="CI109" s="70" t="str">
        <f>IF(CI$1="SAT",IF(AND(HLOOKUP(CI$2,FIXTURES!$C$2:$NC$23,MATCH($C109,FIXTURES!$B$2:$B$23,0),0)="",HLOOKUP(CI$2+1,FIXTURES!$C$2:$NC$23,MATCH($C109,FIXTURES!$B$2:$B$23,0),0)="",HLOOKUP(CI$2+2,FIXTURES!$C$2:$NC$23,MATCH($C109,FIXTURES!$B$2:$B$23,0),0)=""),HLOOKUP(CI$2-1,FIXTURES!$C$2:$NC$23,MATCH($C109,FIXTURES!$B$2:$B$23,0),0),IF(AND(HLOOKUP(CI$2,FIXTURES!$C$2:$NC$23,MATCH($C109,FIXTURES!$B$2:$B$23,0),0)="",HLOOKUP(CI$2+1,FIXTURES!$C$2:$NC$23,MATCH($C109,FIXTURES!$B$2:$B$23,0),0)=""),HLOOKUP(CI$2+2,FIXTURES!$C$2:$NC$23,MATCH($C109,FIXTURES!$B$2:$B$23,0),0),IF(HLOOKUP(CI$2+1,FIXTURES!$C$2:$NC$23,MATCH($C109,FIXTURES!$B$2:$B$23,0),0)="",HLOOKUP(CI$2,FIXTURES!$C$2:$NC$23,MATCH($C109,FIXTURES!$B$2:$B$23,0),0),HLOOKUP(CI$2+1,FIXTURES!$C$2:$NC$23,MATCH($C109,FIXTURES!$B$2:$B$23,0),0)))),IF(AND(HLOOKUP(CI$2,FIXTURES!$C$2:$NC$23,MATCH($C109,FIXTURES!$B$2:$B$23,0),0)="",HLOOKUP(CI$2+1,FIXTURES!$C$2:$NC$23,MATCH($C109,FIXTURES!$B$2:$B$23,0),0)=""),HLOOKUP(CI$2+2,FIXTURES!$C$2:$NC$23,MATCH($C109,FIXTURES!$B$2:$B$23,0),0),IF(HLOOKUP(CI$2+1,FIXTURES!$C$2:$NC$23,MATCH($C109,FIXTURES!$B$2:$B$23,0),0)="",HLOOKUP(CI$2,FIXTURES!$C$2:$NC$23,MATCH($C109,FIXTURES!$B$2:$B$23,0),0),HLOOKUP(CI$2+1,FIXTURES!$C$2:$NC$23,MATCH($C109,FIXTURES!$B$2:$B$23,0),0))))</f>
        <v>ful</v>
      </c>
      <c r="CJ109" s="70" t="str">
        <f>IF(CJ$1="SAT",IF(AND(HLOOKUP(CJ$2,FIXTURES!$C$2:$NC$23,MATCH($C109,FIXTURES!$B$2:$B$23,0),0)="",HLOOKUP(CJ$2+1,FIXTURES!$C$2:$NC$23,MATCH($C109,FIXTURES!$B$2:$B$23,0),0)="",HLOOKUP(CJ$2+2,FIXTURES!$C$2:$NC$23,MATCH($C109,FIXTURES!$B$2:$B$23,0),0)=""),HLOOKUP(CJ$2-1,FIXTURES!$C$2:$NC$23,MATCH($C109,FIXTURES!$B$2:$B$23,0),0),IF(AND(HLOOKUP(CJ$2,FIXTURES!$C$2:$NC$23,MATCH($C109,FIXTURES!$B$2:$B$23,0),0)="",HLOOKUP(CJ$2+1,FIXTURES!$C$2:$NC$23,MATCH($C109,FIXTURES!$B$2:$B$23,0),0)=""),HLOOKUP(CJ$2+2,FIXTURES!$C$2:$NC$23,MATCH($C109,FIXTURES!$B$2:$B$23,0),0),IF(HLOOKUP(CJ$2+1,FIXTURES!$C$2:$NC$23,MATCH($C109,FIXTURES!$B$2:$B$23,0),0)="",HLOOKUP(CJ$2,FIXTURES!$C$2:$NC$23,MATCH($C109,FIXTURES!$B$2:$B$23,0),0),HLOOKUP(CJ$2+1,FIXTURES!$C$2:$NC$23,MATCH($C109,FIXTURES!$B$2:$B$23,0),0)))),IF(AND(HLOOKUP(CJ$2,FIXTURES!$C$2:$NC$23,MATCH($C109,FIXTURES!$B$2:$B$23,0),0)="",HLOOKUP(CJ$2+1,FIXTURES!$C$2:$NC$23,MATCH($C109,FIXTURES!$B$2:$B$23,0),0)=""),HLOOKUP(CJ$2+2,FIXTURES!$C$2:$NC$23,MATCH($C109,FIXTURES!$B$2:$B$23,0),0),IF(HLOOKUP(CJ$2+1,FIXTURES!$C$2:$NC$23,MATCH($C109,FIXTURES!$B$2:$B$23,0),0)="",HLOOKUP(CJ$2,FIXTURES!$C$2:$NC$23,MATCH($C109,FIXTURES!$B$2:$B$23,0),0),HLOOKUP(CJ$2+1,FIXTURES!$C$2:$NC$23,MATCH($C109,FIXTURES!$B$2:$B$23,0),0))))</f>
        <v/>
      </c>
      <c r="CK109" s="70" t="str">
        <f>IF(CK$1="SAT",IF(AND(HLOOKUP(CK$2,FIXTURES!$C$2:$NC$23,MATCH($C109,FIXTURES!$B$2:$B$23,0),0)="",HLOOKUP(CK$2+1,FIXTURES!$C$2:$NC$23,MATCH($C109,FIXTURES!$B$2:$B$23,0),0)="",HLOOKUP(CK$2+2,FIXTURES!$C$2:$NC$23,MATCH($C109,FIXTURES!$B$2:$B$23,0),0)=""),HLOOKUP(CK$2-1,FIXTURES!$C$2:$NC$23,MATCH($C109,FIXTURES!$B$2:$B$23,0),0),IF(AND(HLOOKUP(CK$2,FIXTURES!$C$2:$NC$23,MATCH($C109,FIXTURES!$B$2:$B$23,0),0)="",HLOOKUP(CK$2+1,FIXTURES!$C$2:$NC$23,MATCH($C109,FIXTURES!$B$2:$B$23,0),0)=""),HLOOKUP(CK$2+2,FIXTURES!$C$2:$NC$23,MATCH($C109,FIXTURES!$B$2:$B$23,0),0),IF(HLOOKUP(CK$2+1,FIXTURES!$C$2:$NC$23,MATCH($C109,FIXTURES!$B$2:$B$23,0),0)="",HLOOKUP(CK$2,FIXTURES!$C$2:$NC$23,MATCH($C109,FIXTURES!$B$2:$B$23,0),0),HLOOKUP(CK$2+1,FIXTURES!$C$2:$NC$23,MATCH($C109,FIXTURES!$B$2:$B$23,0),0)))),IF(AND(HLOOKUP(CK$2,FIXTURES!$C$2:$NC$23,MATCH($C109,FIXTURES!$B$2:$B$23,0),0)="",HLOOKUP(CK$2+1,FIXTURES!$C$2:$NC$23,MATCH($C109,FIXTURES!$B$2:$B$23,0),0)=""),HLOOKUP(CK$2+2,FIXTURES!$C$2:$NC$23,MATCH($C109,FIXTURES!$B$2:$B$23,0),0),IF(HLOOKUP(CK$2+1,FIXTURES!$C$2:$NC$23,MATCH($C109,FIXTURES!$B$2:$B$23,0),0)="",HLOOKUP(CK$2,FIXTURES!$C$2:$NC$23,MATCH($C109,FIXTURES!$B$2:$B$23,0),0),HLOOKUP(CK$2+1,FIXTURES!$C$2:$NC$23,MATCH($C109,FIXTURES!$B$2:$B$23,0),0))))</f>
        <v>NFO</v>
      </c>
      <c r="CL109" s="70" t="str">
        <f>IF(CL$1="SAT",IF(AND(HLOOKUP(CL$2,FIXTURES!$C$2:$NC$23,MATCH($C109,FIXTURES!$B$2:$B$23,0),0)="",HLOOKUP(CL$2+1,FIXTURES!$C$2:$NC$23,MATCH($C109,FIXTURES!$B$2:$B$23,0),0)="",HLOOKUP(CL$2+2,FIXTURES!$C$2:$NC$23,MATCH($C109,FIXTURES!$B$2:$B$23,0),0)=""),HLOOKUP(CL$2-1,FIXTURES!$C$2:$NC$23,MATCH($C109,FIXTURES!$B$2:$B$23,0),0),IF(AND(HLOOKUP(CL$2,FIXTURES!$C$2:$NC$23,MATCH($C109,FIXTURES!$B$2:$B$23,0),0)="",HLOOKUP(CL$2+1,FIXTURES!$C$2:$NC$23,MATCH($C109,FIXTURES!$B$2:$B$23,0),0)=""),HLOOKUP(CL$2+2,FIXTURES!$C$2:$NC$23,MATCH($C109,FIXTURES!$B$2:$B$23,0),0),IF(HLOOKUP(CL$2+1,FIXTURES!$C$2:$NC$23,MATCH($C109,FIXTURES!$B$2:$B$23,0),0)="",HLOOKUP(CL$2,FIXTURES!$C$2:$NC$23,MATCH($C109,FIXTURES!$B$2:$B$23,0),0),HLOOKUP(CL$2+1,FIXTURES!$C$2:$NC$23,MATCH($C109,FIXTURES!$B$2:$B$23,0),0)))),IF(AND(HLOOKUP(CL$2,FIXTURES!$C$2:$NC$23,MATCH($C109,FIXTURES!$B$2:$B$23,0),0)="",HLOOKUP(CL$2+1,FIXTURES!$C$2:$NC$23,MATCH($C109,FIXTURES!$B$2:$B$23,0),0)=""),HLOOKUP(CL$2+2,FIXTURES!$C$2:$NC$23,MATCH($C109,FIXTURES!$B$2:$B$23,0),0),IF(HLOOKUP(CL$2+1,FIXTURES!$C$2:$NC$23,MATCH($C109,FIXTURES!$B$2:$B$23,0),0)="",HLOOKUP(CL$2,FIXTURES!$C$2:$NC$23,MATCH($C109,FIXTURES!$B$2:$B$23,0),0),HLOOKUP(CL$2+1,FIXTURES!$C$2:$NC$23,MATCH($C109,FIXTURES!$B$2:$B$23,0),0))))</f>
        <v/>
      </c>
      <c r="CM109" s="70" t="str">
        <f>IF(CM$1="SAT",IF(AND(HLOOKUP(CM$2,FIXTURES!$C$2:$NC$23,MATCH($C109,FIXTURES!$B$2:$B$23,0),0)="",HLOOKUP(CM$2+1,FIXTURES!$C$2:$NC$23,MATCH($C109,FIXTURES!$B$2:$B$23,0),0)="",HLOOKUP(CM$2+2,FIXTURES!$C$2:$NC$23,MATCH($C109,FIXTURES!$B$2:$B$23,0),0)=""),HLOOKUP(CM$2-1,FIXTURES!$C$2:$NC$23,MATCH($C109,FIXTURES!$B$2:$B$23,0),0),IF(AND(HLOOKUP(CM$2,FIXTURES!$C$2:$NC$23,MATCH($C109,FIXTURES!$B$2:$B$23,0),0)="",HLOOKUP(CM$2+1,FIXTURES!$C$2:$NC$23,MATCH($C109,FIXTURES!$B$2:$B$23,0),0)=""),HLOOKUP(CM$2+2,FIXTURES!$C$2:$NC$23,MATCH($C109,FIXTURES!$B$2:$B$23,0),0),IF(HLOOKUP(CM$2+1,FIXTURES!$C$2:$NC$23,MATCH($C109,FIXTURES!$B$2:$B$23,0),0)="",HLOOKUP(CM$2,FIXTURES!$C$2:$NC$23,MATCH($C109,FIXTURES!$B$2:$B$23,0),0),HLOOKUP(CM$2+1,FIXTURES!$C$2:$NC$23,MATCH($C109,FIXTURES!$B$2:$B$23,0),0)))),IF(AND(HLOOKUP(CM$2,FIXTURES!$C$2:$NC$23,MATCH($C109,FIXTURES!$B$2:$B$23,0),0)="",HLOOKUP(CM$2+1,FIXTURES!$C$2:$NC$23,MATCH($C109,FIXTURES!$B$2:$B$23,0),0)=""),HLOOKUP(CM$2+2,FIXTURES!$C$2:$NC$23,MATCH($C109,FIXTURES!$B$2:$B$23,0),0),IF(HLOOKUP(CM$2+1,FIXTURES!$C$2:$NC$23,MATCH($C109,FIXTURES!$B$2:$B$23,0),0)="",HLOOKUP(CM$2,FIXTURES!$C$2:$NC$23,MATCH($C109,FIXTURES!$B$2:$B$23,0),0),HLOOKUP(CM$2+1,FIXTURES!$C$2:$NC$23,MATCH($C109,FIXTURES!$B$2:$B$23,0),0))))</f>
        <v/>
      </c>
      <c r="CN109" s="70" t="str">
        <f>IF(CN$1="SAT",IF(AND(HLOOKUP(CN$2,FIXTURES!$C$2:$NC$23,MATCH($C109,FIXTURES!$B$2:$B$23,0),0)="",HLOOKUP(CN$2+1,FIXTURES!$C$2:$NC$23,MATCH($C109,FIXTURES!$B$2:$B$23,0),0)="",HLOOKUP(CN$2+2,FIXTURES!$C$2:$NC$23,MATCH($C109,FIXTURES!$B$2:$B$23,0),0)=""),HLOOKUP(CN$2-1,FIXTURES!$C$2:$NC$23,MATCH($C109,FIXTURES!$B$2:$B$23,0),0),IF(AND(HLOOKUP(CN$2,FIXTURES!$C$2:$NC$23,MATCH($C109,FIXTURES!$B$2:$B$23,0),0)="",HLOOKUP(CN$2+1,FIXTURES!$C$2:$NC$23,MATCH($C109,FIXTURES!$B$2:$B$23,0),0)=""),HLOOKUP(CN$2+2,FIXTURES!$C$2:$NC$23,MATCH($C109,FIXTURES!$B$2:$B$23,0),0),IF(HLOOKUP(CN$2+1,FIXTURES!$C$2:$NC$23,MATCH($C109,FIXTURES!$B$2:$B$23,0),0)="",HLOOKUP(CN$2,FIXTURES!$C$2:$NC$23,MATCH($C109,FIXTURES!$B$2:$B$23,0),0),HLOOKUP(CN$2+1,FIXTURES!$C$2:$NC$23,MATCH($C109,FIXTURES!$B$2:$B$23,0),0)))),IF(AND(HLOOKUP(CN$2,FIXTURES!$C$2:$NC$23,MATCH($C109,FIXTURES!$B$2:$B$23,0),0)="",HLOOKUP(CN$2+1,FIXTURES!$C$2:$NC$23,MATCH($C109,FIXTURES!$B$2:$B$23,0),0)=""),HLOOKUP(CN$2+2,FIXTURES!$C$2:$NC$23,MATCH($C109,FIXTURES!$B$2:$B$23,0),0),IF(HLOOKUP(CN$2+1,FIXTURES!$C$2:$NC$23,MATCH($C109,FIXTURES!$B$2:$B$23,0),0)="",HLOOKUP(CN$2,FIXTURES!$C$2:$NC$23,MATCH($C109,FIXTURES!$B$2:$B$23,0),0),HLOOKUP(CN$2+1,FIXTURES!$C$2:$NC$23,MATCH($C109,FIXTURES!$B$2:$B$23,0),0))))</f>
        <v/>
      </c>
      <c r="CO109" s="70" t="str">
        <f>IF(CO$1="SAT",IF(AND(HLOOKUP(CO$2,FIXTURES!$C$2:$NC$23,MATCH($C109,FIXTURES!$B$2:$B$23,0),0)="",HLOOKUP(CO$2+1,FIXTURES!$C$2:$NC$23,MATCH($C109,FIXTURES!$B$2:$B$23,0),0)="",HLOOKUP(CO$2+2,FIXTURES!$C$2:$NC$23,MATCH($C109,FIXTURES!$B$2:$B$23,0),0)=""),HLOOKUP(CO$2-1,FIXTURES!$C$2:$NC$23,MATCH($C109,FIXTURES!$B$2:$B$23,0),0),IF(AND(HLOOKUP(CO$2,FIXTURES!$C$2:$NC$23,MATCH($C109,FIXTURES!$B$2:$B$23,0),0)="",HLOOKUP(CO$2+1,FIXTURES!$C$2:$NC$23,MATCH($C109,FIXTURES!$B$2:$B$23,0),0)=""),HLOOKUP(CO$2+2,FIXTURES!$C$2:$NC$23,MATCH($C109,FIXTURES!$B$2:$B$23,0),0),IF(HLOOKUP(CO$2+1,FIXTURES!$C$2:$NC$23,MATCH($C109,FIXTURES!$B$2:$B$23,0),0)="",HLOOKUP(CO$2,FIXTURES!$C$2:$NC$23,MATCH($C109,FIXTURES!$B$2:$B$23,0),0),HLOOKUP(CO$2+1,FIXTURES!$C$2:$NC$23,MATCH($C109,FIXTURES!$B$2:$B$23,0),0)))),IF(AND(HLOOKUP(CO$2,FIXTURES!$C$2:$NC$23,MATCH($C109,FIXTURES!$B$2:$B$23,0),0)="",HLOOKUP(CO$2+1,FIXTURES!$C$2:$NC$23,MATCH($C109,FIXTURES!$B$2:$B$23,0),0)=""),HLOOKUP(CO$2+2,FIXTURES!$C$2:$NC$23,MATCH($C109,FIXTURES!$B$2:$B$23,0),0),IF(HLOOKUP(CO$2+1,FIXTURES!$C$2:$NC$23,MATCH($C109,FIXTURES!$B$2:$B$23,0),0)="",HLOOKUP(CO$2,FIXTURES!$C$2:$NC$23,MATCH($C109,FIXTURES!$B$2:$B$23,0),0),HLOOKUP(CO$2+1,FIXTURES!$C$2:$NC$23,MATCH($C109,FIXTURES!$B$2:$B$23,0),0))))</f>
        <v/>
      </c>
      <c r="CP109" s="70" t="str">
        <f>IF(CP$1="SAT",IF(AND(HLOOKUP(CP$2,FIXTURES!$C$2:$NC$23,MATCH($C109,FIXTURES!$B$2:$B$23,0),0)="",HLOOKUP(CP$2+1,FIXTURES!$C$2:$NC$23,MATCH($C109,FIXTURES!$B$2:$B$23,0),0)="",HLOOKUP(CP$2+2,FIXTURES!$C$2:$NC$23,MATCH($C109,FIXTURES!$B$2:$B$23,0),0)=""),HLOOKUP(CP$2-1,FIXTURES!$C$2:$NC$23,MATCH($C109,FIXTURES!$B$2:$B$23,0),0),IF(AND(HLOOKUP(CP$2,FIXTURES!$C$2:$NC$23,MATCH($C109,FIXTURES!$B$2:$B$23,0),0)="",HLOOKUP(CP$2+1,FIXTURES!$C$2:$NC$23,MATCH($C109,FIXTURES!$B$2:$B$23,0),0)=""),HLOOKUP(CP$2+2,FIXTURES!$C$2:$NC$23,MATCH($C109,FIXTURES!$B$2:$B$23,0),0),IF(HLOOKUP(CP$2+1,FIXTURES!$C$2:$NC$23,MATCH($C109,FIXTURES!$B$2:$B$23,0),0)="",HLOOKUP(CP$2,FIXTURES!$C$2:$NC$23,MATCH($C109,FIXTURES!$B$2:$B$23,0),0),HLOOKUP(CP$2+1,FIXTURES!$C$2:$NC$23,MATCH($C109,FIXTURES!$B$2:$B$23,0),0)))),IF(AND(HLOOKUP(CP$2,FIXTURES!$C$2:$NC$23,MATCH($C109,FIXTURES!$B$2:$B$23,0),0)="",HLOOKUP(CP$2+1,FIXTURES!$C$2:$NC$23,MATCH($C109,FIXTURES!$B$2:$B$23,0),0)=""),HLOOKUP(CP$2+2,FIXTURES!$C$2:$NC$23,MATCH($C109,FIXTURES!$B$2:$B$23,0),0),IF(HLOOKUP(CP$2+1,FIXTURES!$C$2:$NC$23,MATCH($C109,FIXTURES!$B$2:$B$23,0),0)="",HLOOKUP(CP$2,FIXTURES!$C$2:$NC$23,MATCH($C109,FIXTURES!$B$2:$B$23,0),0),HLOOKUP(CP$2+1,FIXTURES!$C$2:$NC$23,MATCH($C109,FIXTURES!$B$2:$B$23,0),0))))</f>
        <v/>
      </c>
      <c r="CQ109" s="70" t="str">
        <f>IF(CQ$1="SAT",IF(AND(HLOOKUP(CQ$2,FIXTURES!$C$2:$NC$23,MATCH($C109,FIXTURES!$B$2:$B$23,0),0)="",HLOOKUP(CQ$2+1,FIXTURES!$C$2:$NC$23,MATCH($C109,FIXTURES!$B$2:$B$23,0),0)="",HLOOKUP(CQ$2+2,FIXTURES!$C$2:$NC$23,MATCH($C109,FIXTURES!$B$2:$B$23,0),0)=""),HLOOKUP(CQ$2-1,FIXTURES!$C$2:$NC$23,MATCH($C109,FIXTURES!$B$2:$B$23,0),0),IF(AND(HLOOKUP(CQ$2,FIXTURES!$C$2:$NC$23,MATCH($C109,FIXTURES!$B$2:$B$23,0),0)="",HLOOKUP(CQ$2+1,FIXTURES!$C$2:$NC$23,MATCH($C109,FIXTURES!$B$2:$B$23,0),0)=""),HLOOKUP(CQ$2+2,FIXTURES!$C$2:$NC$23,MATCH($C109,FIXTURES!$B$2:$B$23,0),0),IF(HLOOKUP(CQ$2+1,FIXTURES!$C$2:$NC$23,MATCH($C109,FIXTURES!$B$2:$B$23,0),0)="",HLOOKUP(CQ$2,FIXTURES!$C$2:$NC$23,MATCH($C109,FIXTURES!$B$2:$B$23,0),0),HLOOKUP(CQ$2+1,FIXTURES!$C$2:$NC$23,MATCH($C109,FIXTURES!$B$2:$B$23,0),0)))),IF(AND(HLOOKUP(CQ$2,FIXTURES!$C$2:$NC$23,MATCH($C109,FIXTURES!$B$2:$B$23,0),0)="",HLOOKUP(CQ$2+1,FIXTURES!$C$2:$NC$23,MATCH($C109,FIXTURES!$B$2:$B$23,0),0)=""),HLOOKUP(CQ$2+2,FIXTURES!$C$2:$NC$23,MATCH($C109,FIXTURES!$B$2:$B$23,0),0),IF(HLOOKUP(CQ$2+1,FIXTURES!$C$2:$NC$23,MATCH($C109,FIXTURES!$B$2:$B$23,0),0)="",HLOOKUP(CQ$2,FIXTURES!$C$2:$NC$23,MATCH($C109,FIXTURES!$B$2:$B$23,0),0),HLOOKUP(CQ$2+1,FIXTURES!$C$2:$NC$23,MATCH($C109,FIXTURES!$B$2:$B$23,0),0))))</f>
        <v/>
      </c>
      <c r="CR109" s="70" t="str">
        <f>IF(CR$1="SAT",IF(AND(HLOOKUP(CR$2,FIXTURES!$C$2:$NC$23,MATCH($C109,FIXTURES!$B$2:$B$23,0),0)="",HLOOKUP(CR$2+1,FIXTURES!$C$2:$NC$23,MATCH($C109,FIXTURES!$B$2:$B$23,0),0)="",HLOOKUP(CR$2+2,FIXTURES!$C$2:$NC$23,MATCH($C109,FIXTURES!$B$2:$B$23,0),0)=""),HLOOKUP(CR$2-1,FIXTURES!$C$2:$NC$23,MATCH($C109,FIXTURES!$B$2:$B$23,0),0),IF(AND(HLOOKUP(CR$2,FIXTURES!$C$2:$NC$23,MATCH($C109,FIXTURES!$B$2:$B$23,0),0)="",HLOOKUP(CR$2+1,FIXTURES!$C$2:$NC$23,MATCH($C109,FIXTURES!$B$2:$B$23,0),0)=""),HLOOKUP(CR$2+2,FIXTURES!$C$2:$NC$23,MATCH($C109,FIXTURES!$B$2:$B$23,0),0),IF(HLOOKUP(CR$2+1,FIXTURES!$C$2:$NC$23,MATCH($C109,FIXTURES!$B$2:$B$23,0),0)="",HLOOKUP(CR$2,FIXTURES!$C$2:$NC$23,MATCH($C109,FIXTURES!$B$2:$B$23,0),0),HLOOKUP(CR$2+1,FIXTURES!$C$2:$NC$23,MATCH($C109,FIXTURES!$B$2:$B$23,0),0)))),IF(AND(HLOOKUP(CR$2,FIXTURES!$C$2:$NC$23,MATCH($C109,FIXTURES!$B$2:$B$23,0),0)="",HLOOKUP(CR$2+1,FIXTURES!$C$2:$NC$23,MATCH($C109,FIXTURES!$B$2:$B$23,0),0)=""),HLOOKUP(CR$2+2,FIXTURES!$C$2:$NC$23,MATCH($C109,FIXTURES!$B$2:$B$23,0),0),IF(HLOOKUP(CR$2+1,FIXTURES!$C$2:$NC$23,MATCH($C109,FIXTURES!$B$2:$B$23,0),0)="",HLOOKUP(CR$2,FIXTURES!$C$2:$NC$23,MATCH($C109,FIXTURES!$B$2:$B$23,0),0),HLOOKUP(CR$2+1,FIXTURES!$C$2:$NC$23,MATCH($C109,FIXTURES!$B$2:$B$23,0),0))))</f>
        <v/>
      </c>
      <c r="CS109" s="70" t="str">
        <f>IF(CS$1="SAT",IF(AND(HLOOKUP(CS$2,FIXTURES!$C$2:$NC$23,MATCH($C109,FIXTURES!$B$2:$B$23,0),0)="",HLOOKUP(CS$2+1,FIXTURES!$C$2:$NC$23,MATCH($C109,FIXTURES!$B$2:$B$23,0),0)="",HLOOKUP(CS$2+2,FIXTURES!$C$2:$NC$23,MATCH($C109,FIXTURES!$B$2:$B$23,0),0)=""),HLOOKUP(CS$2-1,FIXTURES!$C$2:$NC$23,MATCH($C109,FIXTURES!$B$2:$B$23,0),0),IF(AND(HLOOKUP(CS$2,FIXTURES!$C$2:$NC$23,MATCH($C109,FIXTURES!$B$2:$B$23,0),0)="",HLOOKUP(CS$2+1,FIXTURES!$C$2:$NC$23,MATCH($C109,FIXTURES!$B$2:$B$23,0),0)=""),HLOOKUP(CS$2+2,FIXTURES!$C$2:$NC$23,MATCH($C109,FIXTURES!$B$2:$B$23,0),0),IF(HLOOKUP(CS$2+1,FIXTURES!$C$2:$NC$23,MATCH($C109,FIXTURES!$B$2:$B$23,0),0)="",HLOOKUP(CS$2,FIXTURES!$C$2:$NC$23,MATCH($C109,FIXTURES!$B$2:$B$23,0),0),HLOOKUP(CS$2+1,FIXTURES!$C$2:$NC$23,MATCH($C109,FIXTURES!$B$2:$B$23,0),0)))),IF(AND(HLOOKUP(CS$2,FIXTURES!$C$2:$NC$23,MATCH($C109,FIXTURES!$B$2:$B$23,0),0)="",HLOOKUP(CS$2+1,FIXTURES!$C$2:$NC$23,MATCH($C109,FIXTURES!$B$2:$B$23,0),0)=""),HLOOKUP(CS$2+2,FIXTURES!$C$2:$NC$23,MATCH($C109,FIXTURES!$B$2:$B$23,0),0),IF(HLOOKUP(CS$2+1,FIXTURES!$C$2:$NC$23,MATCH($C109,FIXTURES!$B$2:$B$23,0),0)="",HLOOKUP(CS$2,FIXTURES!$C$2:$NC$23,MATCH($C109,FIXTURES!$B$2:$B$23,0),0),HLOOKUP(CS$2+1,FIXTURES!$C$2:$NC$23,MATCH($C109,FIXTURES!$B$2:$B$23,0),0))))</f>
        <v/>
      </c>
      <c r="CT109" s="70" t="str">
        <f>IF(CT$1="SAT",IF(AND(HLOOKUP(CT$2,FIXTURES!$C$2:$NC$23,MATCH($C109,FIXTURES!$B$2:$B$23,0),0)="",HLOOKUP(CT$2+1,FIXTURES!$C$2:$NC$23,MATCH($C109,FIXTURES!$B$2:$B$23,0),0)="",HLOOKUP(CT$2+2,FIXTURES!$C$2:$NC$23,MATCH($C109,FIXTURES!$B$2:$B$23,0),0)=""),HLOOKUP(CT$2-1,FIXTURES!$C$2:$NC$23,MATCH($C109,FIXTURES!$B$2:$B$23,0),0),IF(AND(HLOOKUP(CT$2,FIXTURES!$C$2:$NC$23,MATCH($C109,FIXTURES!$B$2:$B$23,0),0)="",HLOOKUP(CT$2+1,FIXTURES!$C$2:$NC$23,MATCH($C109,FIXTURES!$B$2:$B$23,0),0)=""),HLOOKUP(CT$2+2,FIXTURES!$C$2:$NC$23,MATCH($C109,FIXTURES!$B$2:$B$23,0),0),IF(HLOOKUP(CT$2+1,FIXTURES!$C$2:$NC$23,MATCH($C109,FIXTURES!$B$2:$B$23,0),0)="",HLOOKUP(CT$2,FIXTURES!$C$2:$NC$23,MATCH($C109,FIXTURES!$B$2:$B$23,0),0),HLOOKUP(CT$2+1,FIXTURES!$C$2:$NC$23,MATCH($C109,FIXTURES!$B$2:$B$23,0),0)))),IF(AND(HLOOKUP(CT$2,FIXTURES!$C$2:$NC$23,MATCH($C109,FIXTURES!$B$2:$B$23,0),0)="",HLOOKUP(CT$2+1,FIXTURES!$C$2:$NC$23,MATCH($C109,FIXTURES!$B$2:$B$23,0),0)=""),HLOOKUP(CT$2+2,FIXTURES!$C$2:$NC$23,MATCH($C109,FIXTURES!$B$2:$B$23,0),0),IF(HLOOKUP(CT$2+1,FIXTURES!$C$2:$NC$23,MATCH($C109,FIXTURES!$B$2:$B$23,0),0)="",HLOOKUP(CT$2,FIXTURES!$C$2:$NC$23,MATCH($C109,FIXTURES!$B$2:$B$23,0),0),HLOOKUP(CT$2+1,FIXTURES!$C$2:$NC$23,MATCH($C109,FIXTURES!$B$2:$B$23,0),0))))</f>
        <v/>
      </c>
      <c r="CU109" s="70" t="str">
        <f>IF(CU$1="SAT",IF(AND(HLOOKUP(CU$2,FIXTURES!$C$2:$NC$23,MATCH($C109,FIXTURES!$B$2:$B$23,0),0)="",HLOOKUP(CU$2+1,FIXTURES!$C$2:$NC$23,MATCH($C109,FIXTURES!$B$2:$B$23,0),0)="",HLOOKUP(CU$2+2,FIXTURES!$C$2:$NC$23,MATCH($C109,FIXTURES!$B$2:$B$23,0),0)=""),HLOOKUP(CU$2-1,FIXTURES!$C$2:$NC$23,MATCH($C109,FIXTURES!$B$2:$B$23,0),0),IF(AND(HLOOKUP(CU$2,FIXTURES!$C$2:$NC$23,MATCH($C109,FIXTURES!$B$2:$B$23,0),0)="",HLOOKUP(CU$2+1,FIXTURES!$C$2:$NC$23,MATCH($C109,FIXTURES!$B$2:$B$23,0),0)=""),HLOOKUP(CU$2+2,FIXTURES!$C$2:$NC$23,MATCH($C109,FIXTURES!$B$2:$B$23,0),0),IF(HLOOKUP(CU$2+1,FIXTURES!$C$2:$NC$23,MATCH($C109,FIXTURES!$B$2:$B$23,0),0)="",HLOOKUP(CU$2,FIXTURES!$C$2:$NC$23,MATCH($C109,FIXTURES!$B$2:$B$23,0),0),HLOOKUP(CU$2+1,FIXTURES!$C$2:$NC$23,MATCH($C109,FIXTURES!$B$2:$B$23,0),0)))),IF(AND(HLOOKUP(CU$2,FIXTURES!$C$2:$NC$23,MATCH($C109,FIXTURES!$B$2:$B$23,0),0)="",HLOOKUP(CU$2+1,FIXTURES!$C$2:$NC$23,MATCH($C109,FIXTURES!$B$2:$B$23,0),0)=""),HLOOKUP(CU$2+2,FIXTURES!$C$2:$NC$23,MATCH($C109,FIXTURES!$B$2:$B$23,0),0),IF(HLOOKUP(CU$2+1,FIXTURES!$C$2:$NC$23,MATCH($C109,FIXTURES!$B$2:$B$23,0),0)="",HLOOKUP(CU$2,FIXTURES!$C$2:$NC$23,MATCH($C109,FIXTURES!$B$2:$B$23,0),0),HLOOKUP(CU$2+1,FIXTURES!$C$2:$NC$23,MATCH($C109,FIXTURES!$B$2:$B$23,0),0))))</f>
        <v/>
      </c>
      <c r="CV109" s="70" t="str">
        <f>IF(CV$1="SAT",IF(AND(HLOOKUP(CV$2,FIXTURES!$C$2:$NC$23,MATCH($C109,FIXTURES!$B$2:$B$23,0),0)="",HLOOKUP(CV$2+1,FIXTURES!$C$2:$NC$23,MATCH($C109,FIXTURES!$B$2:$B$23,0),0)="",HLOOKUP(CV$2+2,FIXTURES!$C$2:$NC$23,MATCH($C109,FIXTURES!$B$2:$B$23,0),0)=""),HLOOKUP(CV$2-1,FIXTURES!$C$2:$NC$23,MATCH($C109,FIXTURES!$B$2:$B$23,0),0),IF(AND(HLOOKUP(CV$2,FIXTURES!$C$2:$NC$23,MATCH($C109,FIXTURES!$B$2:$B$23,0),0)="",HLOOKUP(CV$2+1,FIXTURES!$C$2:$NC$23,MATCH($C109,FIXTURES!$B$2:$B$23,0),0)=""),HLOOKUP(CV$2+2,FIXTURES!$C$2:$NC$23,MATCH($C109,FIXTURES!$B$2:$B$23,0),0),IF(HLOOKUP(CV$2+1,FIXTURES!$C$2:$NC$23,MATCH($C109,FIXTURES!$B$2:$B$23,0),0)="",HLOOKUP(CV$2,FIXTURES!$C$2:$NC$23,MATCH($C109,FIXTURES!$B$2:$B$23,0),0),HLOOKUP(CV$2+1,FIXTURES!$C$2:$NC$23,MATCH($C109,FIXTURES!$B$2:$B$23,0),0)))),IF(AND(HLOOKUP(CV$2,FIXTURES!$C$2:$NC$23,MATCH($C109,FIXTURES!$B$2:$B$23,0),0)="",HLOOKUP(CV$2+1,FIXTURES!$C$2:$NC$23,MATCH($C109,FIXTURES!$B$2:$B$23,0),0)=""),HLOOKUP(CV$2+2,FIXTURES!$C$2:$NC$23,MATCH($C109,FIXTURES!$B$2:$B$23,0),0),IF(HLOOKUP(CV$2+1,FIXTURES!$C$2:$NC$23,MATCH($C109,FIXTURES!$B$2:$B$23,0),0)="",HLOOKUP(CV$2,FIXTURES!$C$2:$NC$23,MATCH($C109,FIXTURES!$B$2:$B$23,0),0),HLOOKUP(CV$2+1,FIXTURES!$C$2:$NC$23,MATCH($C109,FIXTURES!$B$2:$B$23,0),0))))</f>
        <v/>
      </c>
      <c r="CW109" s="70" t="str">
        <f>IF(CW$1="SAT",IF(AND(HLOOKUP(CW$2,FIXTURES!$C$2:$NC$23,MATCH($C109,FIXTURES!$B$2:$B$23,0),0)="",HLOOKUP(CW$2+1,FIXTURES!$C$2:$NC$23,MATCH($C109,FIXTURES!$B$2:$B$23,0),0)="",HLOOKUP(CW$2+2,FIXTURES!$C$2:$NC$23,MATCH($C109,FIXTURES!$B$2:$B$23,0),0)=""),HLOOKUP(CW$2-1,FIXTURES!$C$2:$NC$23,MATCH($C109,FIXTURES!$B$2:$B$23,0),0),IF(AND(HLOOKUP(CW$2,FIXTURES!$C$2:$NC$23,MATCH($C109,FIXTURES!$B$2:$B$23,0),0)="",HLOOKUP(CW$2+1,FIXTURES!$C$2:$NC$23,MATCH($C109,FIXTURES!$B$2:$B$23,0),0)=""),HLOOKUP(CW$2+2,FIXTURES!$C$2:$NC$23,MATCH($C109,FIXTURES!$B$2:$B$23,0),0),IF(HLOOKUP(CW$2+1,FIXTURES!$C$2:$NC$23,MATCH($C109,FIXTURES!$B$2:$B$23,0),0)="",HLOOKUP(CW$2,FIXTURES!$C$2:$NC$23,MATCH($C109,FIXTURES!$B$2:$B$23,0),0),HLOOKUP(CW$2+1,FIXTURES!$C$2:$NC$23,MATCH($C109,FIXTURES!$B$2:$B$23,0),0)))),IF(AND(HLOOKUP(CW$2,FIXTURES!$C$2:$NC$23,MATCH($C109,FIXTURES!$B$2:$B$23,0),0)="",HLOOKUP(CW$2+1,FIXTURES!$C$2:$NC$23,MATCH($C109,FIXTURES!$B$2:$B$23,0),0)=""),HLOOKUP(CW$2+2,FIXTURES!$C$2:$NC$23,MATCH($C109,FIXTURES!$B$2:$B$23,0),0),IF(HLOOKUP(CW$2+1,FIXTURES!$C$2:$NC$23,MATCH($C109,FIXTURES!$B$2:$B$23,0),0)="",HLOOKUP(CW$2,FIXTURES!$C$2:$NC$23,MATCH($C109,FIXTURES!$B$2:$B$23,0),0),HLOOKUP(CW$2+1,FIXTURES!$C$2:$NC$23,MATCH($C109,FIXTURES!$B$2:$B$23,0),0))))</f>
        <v/>
      </c>
      <c r="CX109" s="70" t="str">
        <f>IF(CX$1="SAT",IF(AND(HLOOKUP(CX$2,FIXTURES!$C$2:$NC$23,MATCH($C109,FIXTURES!$B$2:$B$23,0),0)="",HLOOKUP(CX$2+1,FIXTURES!$C$2:$NC$23,MATCH($C109,FIXTURES!$B$2:$B$23,0),0)="",HLOOKUP(CX$2+2,FIXTURES!$C$2:$NC$23,MATCH($C109,FIXTURES!$B$2:$B$23,0),0)=""),HLOOKUP(CX$2-1,FIXTURES!$C$2:$NC$23,MATCH($C109,FIXTURES!$B$2:$B$23,0),0),IF(AND(HLOOKUP(CX$2,FIXTURES!$C$2:$NC$23,MATCH($C109,FIXTURES!$B$2:$B$23,0),0)="",HLOOKUP(CX$2+1,FIXTURES!$C$2:$NC$23,MATCH($C109,FIXTURES!$B$2:$B$23,0),0)=""),HLOOKUP(CX$2+2,FIXTURES!$C$2:$NC$23,MATCH($C109,FIXTURES!$B$2:$B$23,0),0),IF(HLOOKUP(CX$2+1,FIXTURES!$C$2:$NC$23,MATCH($C109,FIXTURES!$B$2:$B$23,0),0)="",HLOOKUP(CX$2,FIXTURES!$C$2:$NC$23,MATCH($C109,FIXTURES!$B$2:$B$23,0),0),HLOOKUP(CX$2+1,FIXTURES!$C$2:$NC$23,MATCH($C109,FIXTURES!$B$2:$B$23,0),0)))),IF(AND(HLOOKUP(CX$2,FIXTURES!$C$2:$NC$23,MATCH($C109,FIXTURES!$B$2:$B$23,0),0)="",HLOOKUP(CX$2+1,FIXTURES!$C$2:$NC$23,MATCH($C109,FIXTURES!$B$2:$B$23,0),0)=""),HLOOKUP(CX$2+2,FIXTURES!$C$2:$NC$23,MATCH($C109,FIXTURES!$B$2:$B$23,0),0),IF(HLOOKUP(CX$2+1,FIXTURES!$C$2:$NC$23,MATCH($C109,FIXTURES!$B$2:$B$23,0),0)="",HLOOKUP(CX$2,FIXTURES!$C$2:$NC$23,MATCH($C109,FIXTURES!$B$2:$B$23,0),0),HLOOKUP(CX$2+1,FIXTURES!$C$2:$NC$23,MATCH($C109,FIXTURES!$B$2:$B$23,0),0))))</f>
        <v/>
      </c>
      <c r="CY109" s="70" t="str">
        <f>IF(CY$1="SAT",IF(AND(HLOOKUP(CY$2,FIXTURES!$C$2:$NC$23,MATCH($C109,FIXTURES!$B$2:$B$23,0),0)="",HLOOKUP(CY$2+1,FIXTURES!$C$2:$NC$23,MATCH($C109,FIXTURES!$B$2:$B$23,0),0)="",HLOOKUP(CY$2+2,FIXTURES!$C$2:$NC$23,MATCH($C109,FIXTURES!$B$2:$B$23,0),0)=""),HLOOKUP(CY$2-1,FIXTURES!$C$2:$NC$23,MATCH($C109,FIXTURES!$B$2:$B$23,0),0),IF(AND(HLOOKUP(CY$2,FIXTURES!$C$2:$NC$23,MATCH($C109,FIXTURES!$B$2:$B$23,0),0)="",HLOOKUP(CY$2+1,FIXTURES!$C$2:$NC$23,MATCH($C109,FIXTURES!$B$2:$B$23,0),0)=""),HLOOKUP(CY$2+2,FIXTURES!$C$2:$NC$23,MATCH($C109,FIXTURES!$B$2:$B$23,0),0),IF(HLOOKUP(CY$2+1,FIXTURES!$C$2:$NC$23,MATCH($C109,FIXTURES!$B$2:$B$23,0),0)="",HLOOKUP(CY$2,FIXTURES!$C$2:$NC$23,MATCH($C109,FIXTURES!$B$2:$B$23,0),0),HLOOKUP(CY$2+1,FIXTURES!$C$2:$NC$23,MATCH($C109,FIXTURES!$B$2:$B$23,0),0)))),IF(AND(HLOOKUP(CY$2,FIXTURES!$C$2:$NC$23,MATCH($C109,FIXTURES!$B$2:$B$23,0),0)="",HLOOKUP(CY$2+1,FIXTURES!$C$2:$NC$23,MATCH($C109,FIXTURES!$B$2:$B$23,0),0)=""),HLOOKUP(CY$2+2,FIXTURES!$C$2:$NC$23,MATCH($C109,FIXTURES!$B$2:$B$23,0),0),IF(HLOOKUP(CY$2+1,FIXTURES!$C$2:$NC$23,MATCH($C109,FIXTURES!$B$2:$B$23,0),0)="",HLOOKUP(CY$2,FIXTURES!$C$2:$NC$23,MATCH($C109,FIXTURES!$B$2:$B$23,0),0),HLOOKUP(CY$2+1,FIXTURES!$C$2:$NC$23,MATCH($C109,FIXTURES!$B$2:$B$23,0),0))))</f>
        <v/>
      </c>
      <c r="CZ109" s="70" t="str">
        <f>IF(CZ$1="SAT",IF(AND(HLOOKUP(CZ$2,FIXTURES!$C$2:$NC$23,MATCH($C109,FIXTURES!$B$2:$B$23,0),0)="",HLOOKUP(CZ$2+1,FIXTURES!$C$2:$NC$23,MATCH($C109,FIXTURES!$B$2:$B$23,0),0)="",HLOOKUP(CZ$2+2,FIXTURES!$C$2:$NC$23,MATCH($C109,FIXTURES!$B$2:$B$23,0),0)=""),HLOOKUP(CZ$2-1,FIXTURES!$C$2:$NC$23,MATCH($C109,FIXTURES!$B$2:$B$23,0),0),IF(AND(HLOOKUP(CZ$2,FIXTURES!$C$2:$NC$23,MATCH($C109,FIXTURES!$B$2:$B$23,0),0)="",HLOOKUP(CZ$2+1,FIXTURES!$C$2:$NC$23,MATCH($C109,FIXTURES!$B$2:$B$23,0),0)=""),HLOOKUP(CZ$2+2,FIXTURES!$C$2:$NC$23,MATCH($C109,FIXTURES!$B$2:$B$23,0),0),IF(HLOOKUP(CZ$2+1,FIXTURES!$C$2:$NC$23,MATCH($C109,FIXTURES!$B$2:$B$23,0),0)="",HLOOKUP(CZ$2,FIXTURES!$C$2:$NC$23,MATCH($C109,FIXTURES!$B$2:$B$23,0),0),HLOOKUP(CZ$2+1,FIXTURES!$C$2:$NC$23,MATCH($C109,FIXTURES!$B$2:$B$23,0),0)))),IF(AND(HLOOKUP(CZ$2,FIXTURES!$C$2:$NC$23,MATCH($C109,FIXTURES!$B$2:$B$23,0),0)="",HLOOKUP(CZ$2+1,FIXTURES!$C$2:$NC$23,MATCH($C109,FIXTURES!$B$2:$B$23,0),0)=""),HLOOKUP(CZ$2+2,FIXTURES!$C$2:$NC$23,MATCH($C109,FIXTURES!$B$2:$B$23,0),0),IF(HLOOKUP(CZ$2+1,FIXTURES!$C$2:$NC$23,MATCH($C109,FIXTURES!$B$2:$B$23,0),0)="",HLOOKUP(CZ$2,FIXTURES!$C$2:$NC$23,MATCH($C109,FIXTURES!$B$2:$B$23,0),0),HLOOKUP(CZ$2+1,FIXTURES!$C$2:$NC$23,MATCH($C109,FIXTURES!$B$2:$B$23,0),0))))</f>
        <v/>
      </c>
      <c r="DA109" s="70" t="str">
        <f>IF(DA$1="SAT",IF(AND(HLOOKUP(DA$2,FIXTURES!$C$2:$NC$23,MATCH($C109,FIXTURES!$B$2:$B$23,0),0)="",HLOOKUP(DA$2+1,FIXTURES!$C$2:$NC$23,MATCH($C109,FIXTURES!$B$2:$B$23,0),0)="",HLOOKUP(DA$2+2,FIXTURES!$C$2:$NC$23,MATCH($C109,FIXTURES!$B$2:$B$23,0),0)=""),HLOOKUP(DA$2-1,FIXTURES!$C$2:$NC$23,MATCH($C109,FIXTURES!$B$2:$B$23,0),0),IF(AND(HLOOKUP(DA$2,FIXTURES!$C$2:$NC$23,MATCH($C109,FIXTURES!$B$2:$B$23,0),0)="",HLOOKUP(DA$2+1,FIXTURES!$C$2:$NC$23,MATCH($C109,FIXTURES!$B$2:$B$23,0),0)=""),HLOOKUP(DA$2+2,FIXTURES!$C$2:$NC$23,MATCH($C109,FIXTURES!$B$2:$B$23,0),0),IF(HLOOKUP(DA$2+1,FIXTURES!$C$2:$NC$23,MATCH($C109,FIXTURES!$B$2:$B$23,0),0)="",HLOOKUP(DA$2,FIXTURES!$C$2:$NC$23,MATCH($C109,FIXTURES!$B$2:$B$23,0),0),HLOOKUP(DA$2+1,FIXTURES!$C$2:$NC$23,MATCH($C109,FIXTURES!$B$2:$B$23,0),0)))),IF(AND(HLOOKUP(DA$2,FIXTURES!$C$2:$NC$23,MATCH($C109,FIXTURES!$B$2:$B$23,0),0)="",HLOOKUP(DA$2+1,FIXTURES!$C$2:$NC$23,MATCH($C109,FIXTURES!$B$2:$B$23,0),0)=""),HLOOKUP(DA$2+2,FIXTURES!$C$2:$NC$23,MATCH($C109,FIXTURES!$B$2:$B$23,0),0),IF(HLOOKUP(DA$2+1,FIXTURES!$C$2:$NC$23,MATCH($C109,FIXTURES!$B$2:$B$23,0),0)="",HLOOKUP(DA$2,FIXTURES!$C$2:$NC$23,MATCH($C109,FIXTURES!$B$2:$B$23,0),0),HLOOKUP(DA$2+1,FIXTURES!$C$2:$NC$23,MATCH($C109,FIXTURES!$B$2:$B$23,0),0))))</f>
        <v/>
      </c>
      <c r="DB109" s="70" t="str">
        <f>IF(DB$1="SAT",IF(AND(HLOOKUP(DB$2,FIXTURES!$C$2:$NC$23,MATCH($C109,FIXTURES!$B$2:$B$23,0),0)="",HLOOKUP(DB$2+1,FIXTURES!$C$2:$NC$23,MATCH($C109,FIXTURES!$B$2:$B$23,0),0)="",HLOOKUP(DB$2+2,FIXTURES!$C$2:$NC$23,MATCH($C109,FIXTURES!$B$2:$B$23,0),0)=""),HLOOKUP(DB$2-1,FIXTURES!$C$2:$NC$23,MATCH($C109,FIXTURES!$B$2:$B$23,0),0),IF(AND(HLOOKUP(DB$2,FIXTURES!$C$2:$NC$23,MATCH($C109,FIXTURES!$B$2:$B$23,0),0)="",HLOOKUP(DB$2+1,FIXTURES!$C$2:$NC$23,MATCH($C109,FIXTURES!$B$2:$B$23,0),0)=""),HLOOKUP(DB$2+2,FIXTURES!$C$2:$NC$23,MATCH($C109,FIXTURES!$B$2:$B$23,0),0),IF(HLOOKUP(DB$2+1,FIXTURES!$C$2:$NC$23,MATCH($C109,FIXTURES!$B$2:$B$23,0),0)="",HLOOKUP(DB$2,FIXTURES!$C$2:$NC$23,MATCH($C109,FIXTURES!$B$2:$B$23,0),0),HLOOKUP(DB$2+1,FIXTURES!$C$2:$NC$23,MATCH($C109,FIXTURES!$B$2:$B$23,0),0)))),IF(AND(HLOOKUP(DB$2,FIXTURES!$C$2:$NC$23,MATCH($C109,FIXTURES!$B$2:$B$23,0),0)="",HLOOKUP(DB$2+1,FIXTURES!$C$2:$NC$23,MATCH($C109,FIXTURES!$B$2:$B$23,0),0)=""),HLOOKUP(DB$2+2,FIXTURES!$C$2:$NC$23,MATCH($C109,FIXTURES!$B$2:$B$23,0),0),IF(HLOOKUP(DB$2+1,FIXTURES!$C$2:$NC$23,MATCH($C109,FIXTURES!$B$2:$B$23,0),0)="",HLOOKUP(DB$2,FIXTURES!$C$2:$NC$23,MATCH($C109,FIXTURES!$B$2:$B$23,0),0),HLOOKUP(DB$2+1,FIXTURES!$C$2:$NC$23,MATCH($C109,FIXTURES!$B$2:$B$23,0),0))))</f>
        <v/>
      </c>
      <c r="DC109" s="70" t="str">
        <f>IF(DC$1="SAT",IF(AND(HLOOKUP(DC$2,FIXTURES!$C$2:$NC$23,MATCH($C109,FIXTURES!$B$2:$B$23,0),0)="",HLOOKUP(DC$2+1,FIXTURES!$C$2:$NC$23,MATCH($C109,FIXTURES!$B$2:$B$23,0),0)="",HLOOKUP(DC$2+2,FIXTURES!$C$2:$NC$23,MATCH($C109,FIXTURES!$B$2:$B$23,0),0)=""),HLOOKUP(DC$2-1,FIXTURES!$C$2:$NC$23,MATCH($C109,FIXTURES!$B$2:$B$23,0),0),IF(AND(HLOOKUP(DC$2,FIXTURES!$C$2:$NC$23,MATCH($C109,FIXTURES!$B$2:$B$23,0),0)="",HLOOKUP(DC$2+1,FIXTURES!$C$2:$NC$23,MATCH($C109,FIXTURES!$B$2:$B$23,0),0)=""),HLOOKUP(DC$2+2,FIXTURES!$C$2:$NC$23,MATCH($C109,FIXTURES!$B$2:$B$23,0),0),IF(HLOOKUP(DC$2+1,FIXTURES!$C$2:$NC$23,MATCH($C109,FIXTURES!$B$2:$B$23,0),0)="",HLOOKUP(DC$2,FIXTURES!$C$2:$NC$23,MATCH($C109,FIXTURES!$B$2:$B$23,0),0),HLOOKUP(DC$2+1,FIXTURES!$C$2:$NC$23,MATCH($C109,FIXTURES!$B$2:$B$23,0),0)))),IF(AND(HLOOKUP(DC$2,FIXTURES!$C$2:$NC$23,MATCH($C109,FIXTURES!$B$2:$B$23,0),0)="",HLOOKUP(DC$2+1,FIXTURES!$C$2:$NC$23,MATCH($C109,FIXTURES!$B$2:$B$23,0),0)=""),HLOOKUP(DC$2+2,FIXTURES!$C$2:$NC$23,MATCH($C109,FIXTURES!$B$2:$B$23,0),0),IF(HLOOKUP(DC$2+1,FIXTURES!$C$2:$NC$23,MATCH($C109,FIXTURES!$B$2:$B$23,0),0)="",HLOOKUP(DC$2,FIXTURES!$C$2:$NC$23,MATCH($C109,FIXTURES!$B$2:$B$23,0),0),HLOOKUP(DC$2+1,FIXTURES!$C$2:$NC$23,MATCH($C109,FIXTURES!$B$2:$B$23,0),0))))</f>
        <v/>
      </c>
      <c r="DE109" s="102" t="str">
        <f t="shared" si="11"/>
        <v>ARS</v>
      </c>
      <c r="DF109" s="102" t="str">
        <f t="shared" si="11"/>
        <v/>
      </c>
      <c r="DG109" s="102" t="str">
        <f t="shared" si="11"/>
        <v/>
      </c>
      <c r="DH109" s="102" t="str">
        <f t="shared" si="11"/>
        <v/>
      </c>
      <c r="DI109" s="102" t="str">
        <f t="shared" si="11"/>
        <v/>
      </c>
      <c r="DJ109" s="102" t="str">
        <f t="shared" si="11"/>
        <v/>
      </c>
      <c r="DL109" s="120" t="str">
        <f t="shared" si="10"/>
        <v xml:space="preserve">ARS </v>
      </c>
      <c r="DM109" s="119" t="str">
        <f t="shared" si="12"/>
        <v xml:space="preserve">ARS </v>
      </c>
    </row>
    <row r="110" spans="1:367" s="49" customFormat="1" ht="35.1" customHeight="1" x14ac:dyDescent="0.25">
      <c r="A110" s="67" t="s">
        <v>64</v>
      </c>
      <c r="B110" s="68">
        <f>VLOOKUP(A110,[1]Table!$B$1:$O$21,MATCH("xGD/90",[1]Table!$B$1:$O$1,0),0)</f>
        <v>-0.61</v>
      </c>
      <c r="C110" s="69" t="s">
        <v>7</v>
      </c>
      <c r="D110" s="70" t="str">
        <f>IF(D$1="SAT",IF(AND(HLOOKUP(D$2,FIXTURES!$C$2:$NC$23,MATCH($C110,FIXTURES!$B$2:$B$23,0),0)="",HLOOKUP(D$2+1,FIXTURES!$C$2:$NC$23,MATCH($C110,FIXTURES!$B$2:$B$23,0),0)="",HLOOKUP(D$2+2,FIXTURES!$C$2:$NC$23,MATCH($C110,FIXTURES!$B$2:$B$23,0),0)=""),HLOOKUP(D$2-1,FIXTURES!$C$2:$NC$23,MATCH($C110,FIXTURES!$B$2:$B$23,0),0),IF(AND(HLOOKUP(D$2,FIXTURES!$C$2:$NC$23,MATCH($C110,FIXTURES!$B$2:$B$23,0),0)="",HLOOKUP(D$2+1,FIXTURES!$C$2:$NC$23,MATCH($C110,FIXTURES!$B$2:$B$23,0),0)=""),HLOOKUP(D$2+2,FIXTURES!$C$2:$NC$23,MATCH($C110,FIXTURES!$B$2:$B$23,0),0),IF(HLOOKUP(D$2+1,FIXTURES!$C$2:$NC$23,MATCH($C110,FIXTURES!$B$2:$B$23,0),0)="",HLOOKUP(D$2,FIXTURES!$C$2:$NC$23,MATCH($C110,FIXTURES!$B$2:$B$23,0),0),HLOOKUP(D$2+1,FIXTURES!$C$2:$NC$23,MATCH($C110,FIXTURES!$B$2:$B$23,0),0)))),IF(AND(HLOOKUP(D$2,FIXTURES!$C$2:$NC$23,MATCH($C110,FIXTURES!$B$2:$B$23,0),0)="",HLOOKUP(D$2+1,FIXTURES!$C$2:$NC$23,MATCH($C110,FIXTURES!$B$2:$B$23,0),0)=""),HLOOKUP(D$2+2,FIXTURES!$C$2:$NC$23,MATCH($C110,FIXTURES!$B$2:$B$23,0),0),IF(HLOOKUP(D$2+1,FIXTURES!$C$2:$NC$23,MATCH($C110,FIXTURES!$B$2:$B$23,0),0)="",HLOOKUP(D$2,FIXTURES!$C$2:$NC$23,MATCH($C110,FIXTURES!$B$2:$B$23,0),0),HLOOKUP(D$2+1,FIXTURES!$C$2:$NC$23,MATCH($C110,FIXTURES!$B$2:$B$23,0),0))))</f>
        <v/>
      </c>
      <c r="E110" s="70" t="str">
        <f>IF(E$1="SAT",IF(AND(HLOOKUP(E$2,FIXTURES!$C$2:$NC$23,MATCH($C110,FIXTURES!$B$2:$B$23,0),0)="",HLOOKUP(E$2+1,FIXTURES!$C$2:$NC$23,MATCH($C110,FIXTURES!$B$2:$B$23,0),0)="",HLOOKUP(E$2+2,FIXTURES!$C$2:$NC$23,MATCH($C110,FIXTURES!$B$2:$B$23,0),0)=""),HLOOKUP(E$2-1,FIXTURES!$C$2:$NC$23,MATCH($C110,FIXTURES!$B$2:$B$23,0),0),IF(AND(HLOOKUP(E$2,FIXTURES!$C$2:$NC$23,MATCH($C110,FIXTURES!$B$2:$B$23,0),0)="",HLOOKUP(E$2+1,FIXTURES!$C$2:$NC$23,MATCH($C110,FIXTURES!$B$2:$B$23,0),0)=""),HLOOKUP(E$2+2,FIXTURES!$C$2:$NC$23,MATCH($C110,FIXTURES!$B$2:$B$23,0),0),IF(HLOOKUP(E$2+1,FIXTURES!$C$2:$NC$23,MATCH($C110,FIXTURES!$B$2:$B$23,0),0)="",HLOOKUP(E$2,FIXTURES!$C$2:$NC$23,MATCH($C110,FIXTURES!$B$2:$B$23,0),0),HLOOKUP(E$2+1,FIXTURES!$C$2:$NC$23,MATCH($C110,FIXTURES!$B$2:$B$23,0),0)))),IF(AND(HLOOKUP(E$2,FIXTURES!$C$2:$NC$23,MATCH($C110,FIXTURES!$B$2:$B$23,0),0)="",HLOOKUP(E$2+1,FIXTURES!$C$2:$NC$23,MATCH($C110,FIXTURES!$B$2:$B$23,0),0)=""),HLOOKUP(E$2+2,FIXTURES!$C$2:$NC$23,MATCH($C110,FIXTURES!$B$2:$B$23,0),0),IF(HLOOKUP(E$2+1,FIXTURES!$C$2:$NC$23,MATCH($C110,FIXTURES!$B$2:$B$23,0),0)="",HLOOKUP(E$2,FIXTURES!$C$2:$NC$23,MATCH($C110,FIXTURES!$B$2:$B$23,0),0),HLOOKUP(E$2+1,FIXTURES!$C$2:$NC$23,MATCH($C110,FIXTURES!$B$2:$B$23,0),0))))</f>
        <v>CHE</v>
      </c>
      <c r="F110" s="70" t="str">
        <f>IF(F$1="SAT",IF(AND(HLOOKUP(F$2,FIXTURES!$C$2:$NC$23,MATCH($C110,FIXTURES!$B$2:$B$23,0),0)="",HLOOKUP(F$2+1,FIXTURES!$C$2:$NC$23,MATCH($C110,FIXTURES!$B$2:$B$23,0),0)="",HLOOKUP(F$2+2,FIXTURES!$C$2:$NC$23,MATCH($C110,FIXTURES!$B$2:$B$23,0),0)=""),HLOOKUP(F$2-1,FIXTURES!$C$2:$NC$23,MATCH($C110,FIXTURES!$B$2:$B$23,0),0),IF(AND(HLOOKUP(F$2,FIXTURES!$C$2:$NC$23,MATCH($C110,FIXTURES!$B$2:$B$23,0),0)="",HLOOKUP(F$2+1,FIXTURES!$C$2:$NC$23,MATCH($C110,FIXTURES!$B$2:$B$23,0),0)=""),HLOOKUP(F$2+2,FIXTURES!$C$2:$NC$23,MATCH($C110,FIXTURES!$B$2:$B$23,0),0),IF(HLOOKUP(F$2+1,FIXTURES!$C$2:$NC$23,MATCH($C110,FIXTURES!$B$2:$B$23,0),0)="",HLOOKUP(F$2,FIXTURES!$C$2:$NC$23,MATCH($C110,FIXTURES!$B$2:$B$23,0),0),HLOOKUP(F$2+1,FIXTURES!$C$2:$NC$23,MATCH($C110,FIXTURES!$B$2:$B$23,0),0)))),IF(AND(HLOOKUP(F$2,FIXTURES!$C$2:$NC$23,MATCH($C110,FIXTURES!$B$2:$B$23,0),0)="",HLOOKUP(F$2+1,FIXTURES!$C$2:$NC$23,MATCH($C110,FIXTURES!$B$2:$B$23,0),0)=""),HLOOKUP(F$2+2,FIXTURES!$C$2:$NC$23,MATCH($C110,FIXTURES!$B$2:$B$23,0),0),IF(HLOOKUP(F$2+1,FIXTURES!$C$2:$NC$23,MATCH($C110,FIXTURES!$B$2:$B$23,0),0)="",HLOOKUP(F$2,FIXTURES!$C$2:$NC$23,MATCH($C110,FIXTURES!$B$2:$B$23,0),0),HLOOKUP(F$2+1,FIXTURES!$C$2:$NC$23,MATCH($C110,FIXTURES!$B$2:$B$23,0),0))))</f>
        <v/>
      </c>
      <c r="G110" s="70" t="str">
        <f>IF(G$1="SAT",IF(AND(HLOOKUP(G$2,FIXTURES!$C$2:$NC$23,MATCH($C110,FIXTURES!$B$2:$B$23,0),0)="",HLOOKUP(G$2+1,FIXTURES!$C$2:$NC$23,MATCH($C110,FIXTURES!$B$2:$B$23,0),0)="",HLOOKUP(G$2+2,FIXTURES!$C$2:$NC$23,MATCH($C110,FIXTURES!$B$2:$B$23,0),0)=""),HLOOKUP(G$2-1,FIXTURES!$C$2:$NC$23,MATCH($C110,FIXTURES!$B$2:$B$23,0),0),IF(AND(HLOOKUP(G$2,FIXTURES!$C$2:$NC$23,MATCH($C110,FIXTURES!$B$2:$B$23,0),0)="",HLOOKUP(G$2+1,FIXTURES!$C$2:$NC$23,MATCH($C110,FIXTURES!$B$2:$B$23,0),0)=""),HLOOKUP(G$2+2,FIXTURES!$C$2:$NC$23,MATCH($C110,FIXTURES!$B$2:$B$23,0),0),IF(HLOOKUP(G$2+1,FIXTURES!$C$2:$NC$23,MATCH($C110,FIXTURES!$B$2:$B$23,0),0)="",HLOOKUP(G$2,FIXTURES!$C$2:$NC$23,MATCH($C110,FIXTURES!$B$2:$B$23,0),0),HLOOKUP(G$2+1,FIXTURES!$C$2:$NC$23,MATCH($C110,FIXTURES!$B$2:$B$23,0),0)))),IF(AND(HLOOKUP(G$2,FIXTURES!$C$2:$NC$23,MATCH($C110,FIXTURES!$B$2:$B$23,0),0)="",HLOOKUP(G$2+1,FIXTURES!$C$2:$NC$23,MATCH($C110,FIXTURES!$B$2:$B$23,0),0)=""),HLOOKUP(G$2+2,FIXTURES!$C$2:$NC$23,MATCH($C110,FIXTURES!$B$2:$B$23,0),0),IF(HLOOKUP(G$2+1,FIXTURES!$C$2:$NC$23,MATCH($C110,FIXTURES!$B$2:$B$23,0),0)="",HLOOKUP(G$2,FIXTURES!$C$2:$NC$23,MATCH($C110,FIXTURES!$B$2:$B$23,0),0),HLOOKUP(G$2+1,FIXTURES!$C$2:$NC$23,MATCH($C110,FIXTURES!$B$2:$B$23,0),0))))</f>
        <v>avl</v>
      </c>
      <c r="H110" s="70" t="str">
        <f>IF(H$1="SAT",IF(AND(HLOOKUP(H$2,FIXTURES!$C$2:$NC$23,MATCH($C110,FIXTURES!$B$2:$B$23,0),0)="",HLOOKUP(H$2+1,FIXTURES!$C$2:$NC$23,MATCH($C110,FIXTURES!$B$2:$B$23,0),0)="",HLOOKUP(H$2+2,FIXTURES!$C$2:$NC$23,MATCH($C110,FIXTURES!$B$2:$B$23,0),0)=""),HLOOKUP(H$2-1,FIXTURES!$C$2:$NC$23,MATCH($C110,FIXTURES!$B$2:$B$23,0),0),IF(AND(HLOOKUP(H$2,FIXTURES!$C$2:$NC$23,MATCH($C110,FIXTURES!$B$2:$B$23,0),0)="",HLOOKUP(H$2+1,FIXTURES!$C$2:$NC$23,MATCH($C110,FIXTURES!$B$2:$B$23,0),0)=""),HLOOKUP(H$2+2,FIXTURES!$C$2:$NC$23,MATCH($C110,FIXTURES!$B$2:$B$23,0),0),IF(HLOOKUP(H$2+1,FIXTURES!$C$2:$NC$23,MATCH($C110,FIXTURES!$B$2:$B$23,0),0)="",HLOOKUP(H$2,FIXTURES!$C$2:$NC$23,MATCH($C110,FIXTURES!$B$2:$B$23,0),0),HLOOKUP(H$2+1,FIXTURES!$C$2:$NC$23,MATCH($C110,FIXTURES!$B$2:$B$23,0),0)))),IF(AND(HLOOKUP(H$2,FIXTURES!$C$2:$NC$23,MATCH($C110,FIXTURES!$B$2:$B$23,0),0)="",HLOOKUP(H$2+1,FIXTURES!$C$2:$NC$23,MATCH($C110,FIXTURES!$B$2:$B$23,0),0)=""),HLOOKUP(H$2+2,FIXTURES!$C$2:$NC$23,MATCH($C110,FIXTURES!$B$2:$B$23,0),0),IF(HLOOKUP(H$2+1,FIXTURES!$C$2:$NC$23,MATCH($C110,FIXTURES!$B$2:$B$23,0),0)="",HLOOKUP(H$2,FIXTURES!$C$2:$NC$23,MATCH($C110,FIXTURES!$B$2:$B$23,0),0),HLOOKUP(H$2+1,FIXTURES!$C$2:$NC$23,MATCH($C110,FIXTURES!$B$2:$B$23,0),0))))</f>
        <v/>
      </c>
      <c r="I110" s="70" t="str">
        <f>IF(I$1="SAT",IF(AND(HLOOKUP(I$2,FIXTURES!$C$2:$NC$23,MATCH($C110,FIXTURES!$B$2:$B$23,0),0)="",HLOOKUP(I$2+1,FIXTURES!$C$2:$NC$23,MATCH($C110,FIXTURES!$B$2:$B$23,0),0)="",HLOOKUP(I$2+2,FIXTURES!$C$2:$NC$23,MATCH($C110,FIXTURES!$B$2:$B$23,0),0)=""),HLOOKUP(I$2-1,FIXTURES!$C$2:$NC$23,MATCH($C110,FIXTURES!$B$2:$B$23,0),0),IF(AND(HLOOKUP(I$2,FIXTURES!$C$2:$NC$23,MATCH($C110,FIXTURES!$B$2:$B$23,0),0)="",HLOOKUP(I$2+1,FIXTURES!$C$2:$NC$23,MATCH($C110,FIXTURES!$B$2:$B$23,0),0)=""),HLOOKUP(I$2+2,FIXTURES!$C$2:$NC$23,MATCH($C110,FIXTURES!$B$2:$B$23,0),0),IF(HLOOKUP(I$2+1,FIXTURES!$C$2:$NC$23,MATCH($C110,FIXTURES!$B$2:$B$23,0),0)="",HLOOKUP(I$2,FIXTURES!$C$2:$NC$23,MATCH($C110,FIXTURES!$B$2:$B$23,0),0),HLOOKUP(I$2+1,FIXTURES!$C$2:$NC$23,MATCH($C110,FIXTURES!$B$2:$B$23,0),0)))),IF(AND(HLOOKUP(I$2,FIXTURES!$C$2:$NC$23,MATCH($C110,FIXTURES!$B$2:$B$23,0),0)="",HLOOKUP(I$2+1,FIXTURES!$C$2:$NC$23,MATCH($C110,FIXTURES!$B$2:$B$23,0),0)=""),HLOOKUP(I$2+2,FIXTURES!$C$2:$NC$23,MATCH($C110,FIXTURES!$B$2:$B$23,0),0),IF(HLOOKUP(I$2+1,FIXTURES!$C$2:$NC$23,MATCH($C110,FIXTURES!$B$2:$B$23,0),0)="",HLOOKUP(I$2,FIXTURES!$C$2:$NC$23,MATCH($C110,FIXTURES!$B$2:$B$23,0),0),HLOOKUP(I$2+1,FIXTURES!$C$2:$NC$23,MATCH($C110,FIXTURES!$B$2:$B$23,0),0))))</f>
        <v>NFO</v>
      </c>
      <c r="J110" s="70" t="str">
        <f>IF(J$1="SAT",IF(AND(HLOOKUP(J$2,FIXTURES!$C$2:$NC$23,MATCH($C110,FIXTURES!$B$2:$B$23,0),0)="",HLOOKUP(J$2+1,FIXTURES!$C$2:$NC$23,MATCH($C110,FIXTURES!$B$2:$B$23,0),0)="",HLOOKUP(J$2+2,FIXTURES!$C$2:$NC$23,MATCH($C110,FIXTURES!$B$2:$B$23,0),0)=""),HLOOKUP(J$2-1,FIXTURES!$C$2:$NC$23,MATCH($C110,FIXTURES!$B$2:$B$23,0),0),IF(AND(HLOOKUP(J$2,FIXTURES!$C$2:$NC$23,MATCH($C110,FIXTURES!$B$2:$B$23,0),0)="",HLOOKUP(J$2+1,FIXTURES!$C$2:$NC$23,MATCH($C110,FIXTURES!$B$2:$B$23,0),0)=""),HLOOKUP(J$2+2,FIXTURES!$C$2:$NC$23,MATCH($C110,FIXTURES!$B$2:$B$23,0),0),IF(HLOOKUP(J$2+1,FIXTURES!$C$2:$NC$23,MATCH($C110,FIXTURES!$B$2:$B$23,0),0)="",HLOOKUP(J$2,FIXTURES!$C$2:$NC$23,MATCH($C110,FIXTURES!$B$2:$B$23,0),0),HLOOKUP(J$2+1,FIXTURES!$C$2:$NC$23,MATCH($C110,FIXTURES!$B$2:$B$23,0),0)))),IF(AND(HLOOKUP(J$2,FIXTURES!$C$2:$NC$23,MATCH($C110,FIXTURES!$B$2:$B$23,0),0)="",HLOOKUP(J$2+1,FIXTURES!$C$2:$NC$23,MATCH($C110,FIXTURES!$B$2:$B$23,0),0)=""),HLOOKUP(J$2+2,FIXTURES!$C$2:$NC$23,MATCH($C110,FIXTURES!$B$2:$B$23,0),0),IF(HLOOKUP(J$2+1,FIXTURES!$C$2:$NC$23,MATCH($C110,FIXTURES!$B$2:$B$23,0),0)="",HLOOKUP(J$2,FIXTURES!$C$2:$NC$23,MATCH($C110,FIXTURES!$B$2:$B$23,0),0),HLOOKUP(J$2+1,FIXTURES!$C$2:$NC$23,MATCH($C110,FIXTURES!$B$2:$B$23,0),0))))</f>
        <v>Fleetwood Town</v>
      </c>
      <c r="K110" s="70" t="str">
        <f>IF(K$1="SAT",IF(AND(HLOOKUP(K$2,FIXTURES!$C$2:$NC$23,MATCH($C110,FIXTURES!$B$2:$B$23,0),0)="",HLOOKUP(K$2+1,FIXTURES!$C$2:$NC$23,MATCH($C110,FIXTURES!$B$2:$B$23,0),0)="",HLOOKUP(K$2+2,FIXTURES!$C$2:$NC$23,MATCH($C110,FIXTURES!$B$2:$B$23,0),0)=""),HLOOKUP(K$2-1,FIXTURES!$C$2:$NC$23,MATCH($C110,FIXTURES!$B$2:$B$23,0),0),IF(AND(HLOOKUP(K$2,FIXTURES!$C$2:$NC$23,MATCH($C110,FIXTURES!$B$2:$B$23,0),0)="",HLOOKUP(K$2+1,FIXTURES!$C$2:$NC$23,MATCH($C110,FIXTURES!$B$2:$B$23,0),0)=""),HLOOKUP(K$2+2,FIXTURES!$C$2:$NC$23,MATCH($C110,FIXTURES!$B$2:$B$23,0),0),IF(HLOOKUP(K$2+1,FIXTURES!$C$2:$NC$23,MATCH($C110,FIXTURES!$B$2:$B$23,0),0)="",HLOOKUP(K$2,FIXTURES!$C$2:$NC$23,MATCH($C110,FIXTURES!$B$2:$B$23,0),0),HLOOKUP(K$2+1,FIXTURES!$C$2:$NC$23,MATCH($C110,FIXTURES!$B$2:$B$23,0),0)))),IF(AND(HLOOKUP(K$2,FIXTURES!$C$2:$NC$23,MATCH($C110,FIXTURES!$B$2:$B$23,0),0)="",HLOOKUP(K$2+1,FIXTURES!$C$2:$NC$23,MATCH($C110,FIXTURES!$B$2:$B$23,0),0)=""),HLOOKUP(K$2+2,FIXTURES!$C$2:$NC$23,MATCH($C110,FIXTURES!$B$2:$B$23,0),0),IF(HLOOKUP(K$2+1,FIXTURES!$C$2:$NC$23,MATCH($C110,FIXTURES!$B$2:$B$23,0),0)="",HLOOKUP(K$2,FIXTURES!$C$2:$NC$23,MATCH($C110,FIXTURES!$B$2:$B$23,0),0),HLOOKUP(K$2+1,FIXTURES!$C$2:$NC$23,MATCH($C110,FIXTURES!$B$2:$B$23,0),0))))</f>
        <v>bre</v>
      </c>
      <c r="L110" s="70" t="str">
        <f>IF(L$1="SAT",IF(AND(HLOOKUP(L$2,FIXTURES!$C$2:$NC$23,MATCH($C110,FIXTURES!$B$2:$B$23,0),0)="",HLOOKUP(L$2+1,FIXTURES!$C$2:$NC$23,MATCH($C110,FIXTURES!$B$2:$B$23,0),0)="",HLOOKUP(L$2+2,FIXTURES!$C$2:$NC$23,MATCH($C110,FIXTURES!$B$2:$B$23,0),0)=""),HLOOKUP(L$2-1,FIXTURES!$C$2:$NC$23,MATCH($C110,FIXTURES!$B$2:$B$23,0),0),IF(AND(HLOOKUP(L$2,FIXTURES!$C$2:$NC$23,MATCH($C110,FIXTURES!$B$2:$B$23,0),0)="",HLOOKUP(L$2+1,FIXTURES!$C$2:$NC$23,MATCH($C110,FIXTURES!$B$2:$B$23,0),0)=""),HLOOKUP(L$2+2,FIXTURES!$C$2:$NC$23,MATCH($C110,FIXTURES!$B$2:$B$23,0),0),IF(HLOOKUP(L$2+1,FIXTURES!$C$2:$NC$23,MATCH($C110,FIXTURES!$B$2:$B$23,0),0)="",HLOOKUP(L$2,FIXTURES!$C$2:$NC$23,MATCH($C110,FIXTURES!$B$2:$B$23,0),0),HLOOKUP(L$2+1,FIXTURES!$C$2:$NC$23,MATCH($C110,FIXTURES!$B$2:$B$23,0),0)))),IF(AND(HLOOKUP(L$2,FIXTURES!$C$2:$NC$23,MATCH($C110,FIXTURES!$B$2:$B$23,0),0)="",HLOOKUP(L$2+1,FIXTURES!$C$2:$NC$23,MATCH($C110,FIXTURES!$B$2:$B$23,0),0)=""),HLOOKUP(L$2+2,FIXTURES!$C$2:$NC$23,MATCH($C110,FIXTURES!$B$2:$B$23,0),0),IF(HLOOKUP(L$2+1,FIXTURES!$C$2:$NC$23,MATCH($C110,FIXTURES!$B$2:$B$23,0),0)="",HLOOKUP(L$2,FIXTURES!$C$2:$NC$23,MATCH($C110,FIXTURES!$B$2:$B$23,0),0),HLOOKUP(L$2+1,FIXTURES!$C$2:$NC$23,MATCH($C110,FIXTURES!$B$2:$B$23,0),0))))</f>
        <v>lee</v>
      </c>
      <c r="M110" s="70" t="str">
        <f>IF(M$1="SAT",IF(AND(HLOOKUP(M$2,FIXTURES!$C$2:$NC$23,MATCH($C110,FIXTURES!$B$2:$B$23,0),0)="",HLOOKUP(M$2+1,FIXTURES!$C$2:$NC$23,MATCH($C110,FIXTURES!$B$2:$B$23,0),0)="",HLOOKUP(M$2+2,FIXTURES!$C$2:$NC$23,MATCH($C110,FIXTURES!$B$2:$B$23,0),0)=""),HLOOKUP(M$2-1,FIXTURES!$C$2:$NC$23,MATCH($C110,FIXTURES!$B$2:$B$23,0),0),IF(AND(HLOOKUP(M$2,FIXTURES!$C$2:$NC$23,MATCH($C110,FIXTURES!$B$2:$B$23,0),0)="",HLOOKUP(M$2+1,FIXTURES!$C$2:$NC$23,MATCH($C110,FIXTURES!$B$2:$B$23,0),0)=""),HLOOKUP(M$2+2,FIXTURES!$C$2:$NC$23,MATCH($C110,FIXTURES!$B$2:$B$23,0),0),IF(HLOOKUP(M$2+1,FIXTURES!$C$2:$NC$23,MATCH($C110,FIXTURES!$B$2:$B$23,0),0)="",HLOOKUP(M$2,FIXTURES!$C$2:$NC$23,MATCH($C110,FIXTURES!$B$2:$B$23,0),0),HLOOKUP(M$2+1,FIXTURES!$C$2:$NC$23,MATCH($C110,FIXTURES!$B$2:$B$23,0),0)))),IF(AND(HLOOKUP(M$2,FIXTURES!$C$2:$NC$23,MATCH($C110,FIXTURES!$B$2:$B$23,0),0)="",HLOOKUP(M$2+1,FIXTURES!$C$2:$NC$23,MATCH($C110,FIXTURES!$B$2:$B$23,0),0)=""),HLOOKUP(M$2+2,FIXTURES!$C$2:$NC$23,MATCH($C110,FIXTURES!$B$2:$B$23,0),0),IF(HLOOKUP(M$2+1,FIXTURES!$C$2:$NC$23,MATCH($C110,FIXTURES!$B$2:$B$23,0),0)="",HLOOKUP(M$2,FIXTURES!$C$2:$NC$23,MATCH($C110,FIXTURES!$B$2:$B$23,0),0),HLOOKUP(M$2+1,FIXTURES!$C$2:$NC$23,MATCH($C110,FIXTURES!$B$2:$B$23,0),0))))</f>
        <v>LIV</v>
      </c>
      <c r="N110" s="70" t="str">
        <f>IF(N$1="SAT",IF(AND(HLOOKUP(N$2,FIXTURES!$C$2:$NC$23,MATCH($C110,FIXTURES!$B$2:$B$23,0),0)="",HLOOKUP(N$2+1,FIXTURES!$C$2:$NC$23,MATCH($C110,FIXTURES!$B$2:$B$23,0),0)="",HLOOKUP(N$2+2,FIXTURES!$C$2:$NC$23,MATCH($C110,FIXTURES!$B$2:$B$23,0),0)=""),HLOOKUP(N$2-1,FIXTURES!$C$2:$NC$23,MATCH($C110,FIXTURES!$B$2:$B$23,0),0),IF(AND(HLOOKUP(N$2,FIXTURES!$C$2:$NC$23,MATCH($C110,FIXTURES!$B$2:$B$23,0),0)="",HLOOKUP(N$2+1,FIXTURES!$C$2:$NC$23,MATCH($C110,FIXTURES!$B$2:$B$23,0),0)=""),HLOOKUP(N$2+2,FIXTURES!$C$2:$NC$23,MATCH($C110,FIXTURES!$B$2:$B$23,0),0),IF(HLOOKUP(N$2+1,FIXTURES!$C$2:$NC$23,MATCH($C110,FIXTURES!$B$2:$B$23,0),0)="",HLOOKUP(N$2,FIXTURES!$C$2:$NC$23,MATCH($C110,FIXTURES!$B$2:$B$23,0),0),HLOOKUP(N$2+1,FIXTURES!$C$2:$NC$23,MATCH($C110,FIXTURES!$B$2:$B$23,0),0)))),IF(AND(HLOOKUP(N$2,FIXTURES!$C$2:$NC$23,MATCH($C110,FIXTURES!$B$2:$B$23,0),0)="",HLOOKUP(N$2+1,FIXTURES!$C$2:$NC$23,MATCH($C110,FIXTURES!$B$2:$B$23,0),0)=""),HLOOKUP(N$2+2,FIXTURES!$C$2:$NC$23,MATCH($C110,FIXTURES!$B$2:$B$23,0),0),IF(HLOOKUP(N$2+1,FIXTURES!$C$2:$NC$23,MATCH($C110,FIXTURES!$B$2:$B$23,0),0)="",HLOOKUP(N$2,FIXTURES!$C$2:$NC$23,MATCH($C110,FIXTURES!$B$2:$B$23,0),0),HLOOKUP(N$2+1,FIXTURES!$C$2:$NC$23,MATCH($C110,FIXTURES!$B$2:$B$23,0),0))))</f>
        <v/>
      </c>
      <c r="O110" s="70" t="str">
        <f>IF(O$1="SAT",IF(AND(HLOOKUP(O$2,FIXTURES!$C$2:$NC$23,MATCH($C110,FIXTURES!$B$2:$B$23,0),0)="",HLOOKUP(O$2+1,FIXTURES!$C$2:$NC$23,MATCH($C110,FIXTURES!$B$2:$B$23,0),0)="",HLOOKUP(O$2+2,FIXTURES!$C$2:$NC$23,MATCH($C110,FIXTURES!$B$2:$B$23,0),0)=""),HLOOKUP(O$2-1,FIXTURES!$C$2:$NC$23,MATCH($C110,FIXTURES!$B$2:$B$23,0),0),IF(AND(HLOOKUP(O$2,FIXTURES!$C$2:$NC$23,MATCH($C110,FIXTURES!$B$2:$B$23,0),0)="",HLOOKUP(O$2+1,FIXTURES!$C$2:$NC$23,MATCH($C110,FIXTURES!$B$2:$B$23,0),0)=""),HLOOKUP(O$2+2,FIXTURES!$C$2:$NC$23,MATCH($C110,FIXTURES!$B$2:$B$23,0),0),IF(HLOOKUP(O$2+1,FIXTURES!$C$2:$NC$23,MATCH($C110,FIXTURES!$B$2:$B$23,0),0)="",HLOOKUP(O$2,FIXTURES!$C$2:$NC$23,MATCH($C110,FIXTURES!$B$2:$B$23,0),0),HLOOKUP(O$2+1,FIXTURES!$C$2:$NC$23,MATCH($C110,FIXTURES!$B$2:$B$23,0),0)))),IF(AND(HLOOKUP(O$2,FIXTURES!$C$2:$NC$23,MATCH($C110,FIXTURES!$B$2:$B$23,0),0)="",HLOOKUP(O$2+1,FIXTURES!$C$2:$NC$23,MATCH($C110,FIXTURES!$B$2:$B$23,0),0)=""),HLOOKUP(O$2+2,FIXTURES!$C$2:$NC$23,MATCH($C110,FIXTURES!$B$2:$B$23,0),0),IF(HLOOKUP(O$2+1,FIXTURES!$C$2:$NC$23,MATCH($C110,FIXTURES!$B$2:$B$23,0),0)="",HLOOKUP(O$2,FIXTURES!$C$2:$NC$23,MATCH($C110,FIXTURES!$B$2:$B$23,0),0),HLOOKUP(O$2+1,FIXTURES!$C$2:$NC$23,MATCH($C110,FIXTURES!$B$2:$B$23,0),0))))</f>
        <v/>
      </c>
      <c r="P110" s="70" t="str">
        <f>IF(P$1="SAT",IF(AND(HLOOKUP(P$2,FIXTURES!$C$2:$NC$23,MATCH($C110,FIXTURES!$B$2:$B$23,0),0)="",HLOOKUP(P$2+1,FIXTURES!$C$2:$NC$23,MATCH($C110,FIXTURES!$B$2:$B$23,0),0)="",HLOOKUP(P$2+2,FIXTURES!$C$2:$NC$23,MATCH($C110,FIXTURES!$B$2:$B$23,0),0)=""),HLOOKUP(P$2-1,FIXTURES!$C$2:$NC$23,MATCH($C110,FIXTURES!$B$2:$B$23,0),0),IF(AND(HLOOKUP(P$2,FIXTURES!$C$2:$NC$23,MATCH($C110,FIXTURES!$B$2:$B$23,0),0)="",HLOOKUP(P$2+1,FIXTURES!$C$2:$NC$23,MATCH($C110,FIXTURES!$B$2:$B$23,0),0)=""),HLOOKUP(P$2+2,FIXTURES!$C$2:$NC$23,MATCH($C110,FIXTURES!$B$2:$B$23,0),0),IF(HLOOKUP(P$2+1,FIXTURES!$C$2:$NC$23,MATCH($C110,FIXTURES!$B$2:$B$23,0),0)="",HLOOKUP(P$2,FIXTURES!$C$2:$NC$23,MATCH($C110,FIXTURES!$B$2:$B$23,0),0),HLOOKUP(P$2+1,FIXTURES!$C$2:$NC$23,MATCH($C110,FIXTURES!$B$2:$B$23,0),0)))),IF(AND(HLOOKUP(P$2,FIXTURES!$C$2:$NC$23,MATCH($C110,FIXTURES!$B$2:$B$23,0),0)="",HLOOKUP(P$2+1,FIXTURES!$C$2:$NC$23,MATCH($C110,FIXTURES!$B$2:$B$23,0),0)=""),HLOOKUP(P$2+2,FIXTURES!$C$2:$NC$23,MATCH($C110,FIXTURES!$B$2:$B$23,0),0),IF(HLOOKUP(P$2+1,FIXTURES!$C$2:$NC$23,MATCH($C110,FIXTURES!$B$2:$B$23,0),0)="",HLOOKUP(P$2,FIXTURES!$C$2:$NC$23,MATCH($C110,FIXTURES!$B$2:$B$23,0),0),HLOOKUP(P$2+1,FIXTURES!$C$2:$NC$23,MATCH($C110,FIXTURES!$B$2:$B$23,0),0))))</f>
        <v/>
      </c>
      <c r="Q110" s="70" t="str">
        <f>IF(Q$1="SAT",IF(AND(HLOOKUP(Q$2,FIXTURES!$C$2:$NC$23,MATCH($C110,FIXTURES!$B$2:$B$23,0),0)="",HLOOKUP(Q$2+1,FIXTURES!$C$2:$NC$23,MATCH($C110,FIXTURES!$B$2:$B$23,0),0)="",HLOOKUP(Q$2+2,FIXTURES!$C$2:$NC$23,MATCH($C110,FIXTURES!$B$2:$B$23,0),0)=""),HLOOKUP(Q$2-1,FIXTURES!$C$2:$NC$23,MATCH($C110,FIXTURES!$B$2:$B$23,0),0),IF(AND(HLOOKUP(Q$2,FIXTURES!$C$2:$NC$23,MATCH($C110,FIXTURES!$B$2:$B$23,0),0)="",HLOOKUP(Q$2+1,FIXTURES!$C$2:$NC$23,MATCH($C110,FIXTURES!$B$2:$B$23,0),0)=""),HLOOKUP(Q$2+2,FIXTURES!$C$2:$NC$23,MATCH($C110,FIXTURES!$B$2:$B$23,0),0),IF(HLOOKUP(Q$2+1,FIXTURES!$C$2:$NC$23,MATCH($C110,FIXTURES!$B$2:$B$23,0),0)="",HLOOKUP(Q$2,FIXTURES!$C$2:$NC$23,MATCH($C110,FIXTURES!$B$2:$B$23,0),0),HLOOKUP(Q$2+1,FIXTURES!$C$2:$NC$23,MATCH($C110,FIXTURES!$B$2:$B$23,0),0)))),IF(AND(HLOOKUP(Q$2,FIXTURES!$C$2:$NC$23,MATCH($C110,FIXTURES!$B$2:$B$23,0),0)="",HLOOKUP(Q$2+1,FIXTURES!$C$2:$NC$23,MATCH($C110,FIXTURES!$B$2:$B$23,0),0)=""),HLOOKUP(Q$2+2,FIXTURES!$C$2:$NC$23,MATCH($C110,FIXTURES!$B$2:$B$23,0),0),IF(HLOOKUP(Q$2+1,FIXTURES!$C$2:$NC$23,MATCH($C110,FIXTURES!$B$2:$B$23,0),0)="",HLOOKUP(Q$2,FIXTURES!$C$2:$NC$23,MATCH($C110,FIXTURES!$B$2:$B$23,0),0),HLOOKUP(Q$2+1,FIXTURES!$C$2:$NC$23,MATCH($C110,FIXTURES!$B$2:$B$23,0),0))))</f>
        <v>WHU</v>
      </c>
      <c r="R110" s="70" t="str">
        <f>IF(R$1="SAT",IF(AND(HLOOKUP(R$2,FIXTURES!$C$2:$NC$23,MATCH($C110,FIXTURES!$B$2:$B$23,0),0)="",HLOOKUP(R$2+1,FIXTURES!$C$2:$NC$23,MATCH($C110,FIXTURES!$B$2:$B$23,0),0)="",HLOOKUP(R$2+2,FIXTURES!$C$2:$NC$23,MATCH($C110,FIXTURES!$B$2:$B$23,0),0)=""),HLOOKUP(R$2-1,FIXTURES!$C$2:$NC$23,MATCH($C110,FIXTURES!$B$2:$B$23,0),0),IF(AND(HLOOKUP(R$2,FIXTURES!$C$2:$NC$23,MATCH($C110,FIXTURES!$B$2:$B$23,0),0)="",HLOOKUP(R$2+1,FIXTURES!$C$2:$NC$23,MATCH($C110,FIXTURES!$B$2:$B$23,0),0)=""),HLOOKUP(R$2+2,FIXTURES!$C$2:$NC$23,MATCH($C110,FIXTURES!$B$2:$B$23,0),0),IF(HLOOKUP(R$2+1,FIXTURES!$C$2:$NC$23,MATCH($C110,FIXTURES!$B$2:$B$23,0),0)="",HLOOKUP(R$2,FIXTURES!$C$2:$NC$23,MATCH($C110,FIXTURES!$B$2:$B$23,0),0),HLOOKUP(R$2+1,FIXTURES!$C$2:$NC$23,MATCH($C110,FIXTURES!$B$2:$B$23,0),0)))),IF(AND(HLOOKUP(R$2,FIXTURES!$C$2:$NC$23,MATCH($C110,FIXTURES!$B$2:$B$23,0),0)="",HLOOKUP(R$2+1,FIXTURES!$C$2:$NC$23,MATCH($C110,FIXTURES!$B$2:$B$23,0),0)=""),HLOOKUP(R$2+2,FIXTURES!$C$2:$NC$23,MATCH($C110,FIXTURES!$B$2:$B$23,0),0),IF(HLOOKUP(R$2+1,FIXTURES!$C$2:$NC$23,MATCH($C110,FIXTURES!$B$2:$B$23,0),0)="",HLOOKUP(R$2,FIXTURES!$C$2:$NC$23,MATCH($C110,FIXTURES!$B$2:$B$23,0),0),HLOOKUP(R$2+1,FIXTURES!$C$2:$NC$23,MATCH($C110,FIXTURES!$B$2:$B$23,0),0))))</f>
        <v/>
      </c>
      <c r="S110" s="70" t="str">
        <f>IF(S$1="SAT",IF(AND(HLOOKUP(S$2,FIXTURES!$C$2:$NC$23,MATCH($C110,FIXTURES!$B$2:$B$23,0),0)="",HLOOKUP(S$2+1,FIXTURES!$C$2:$NC$23,MATCH($C110,FIXTURES!$B$2:$B$23,0),0)="",HLOOKUP(S$2+2,FIXTURES!$C$2:$NC$23,MATCH($C110,FIXTURES!$B$2:$B$23,0),0)=""),HLOOKUP(S$2-1,FIXTURES!$C$2:$NC$23,MATCH($C110,FIXTURES!$B$2:$B$23,0),0),IF(AND(HLOOKUP(S$2,FIXTURES!$C$2:$NC$23,MATCH($C110,FIXTURES!$B$2:$B$23,0),0)="",HLOOKUP(S$2+1,FIXTURES!$C$2:$NC$23,MATCH($C110,FIXTURES!$B$2:$B$23,0),0)=""),HLOOKUP(S$2+2,FIXTURES!$C$2:$NC$23,MATCH($C110,FIXTURES!$B$2:$B$23,0),0),IF(HLOOKUP(S$2+1,FIXTURES!$C$2:$NC$23,MATCH($C110,FIXTURES!$B$2:$B$23,0),0)="",HLOOKUP(S$2,FIXTURES!$C$2:$NC$23,MATCH($C110,FIXTURES!$B$2:$B$23,0),0),HLOOKUP(S$2+1,FIXTURES!$C$2:$NC$23,MATCH($C110,FIXTURES!$B$2:$B$23,0),0)))),IF(AND(HLOOKUP(S$2,FIXTURES!$C$2:$NC$23,MATCH($C110,FIXTURES!$B$2:$B$23,0),0)="",HLOOKUP(S$2+1,FIXTURES!$C$2:$NC$23,MATCH($C110,FIXTURES!$B$2:$B$23,0),0)=""),HLOOKUP(S$2+2,FIXTURES!$C$2:$NC$23,MATCH($C110,FIXTURES!$B$2:$B$23,0),0),IF(HLOOKUP(S$2+1,FIXTURES!$C$2:$NC$23,MATCH($C110,FIXTURES!$B$2:$B$23,0),0)="",HLOOKUP(S$2,FIXTURES!$C$2:$NC$23,MATCH($C110,FIXTURES!$B$2:$B$23,0),0),HLOOKUP(S$2+1,FIXTURES!$C$2:$NC$23,MATCH($C110,FIXTURES!$B$2:$B$23,0),0))))</f>
        <v/>
      </c>
      <c r="T110" s="70" t="str">
        <f>IF(T$1="SAT",IF(AND(HLOOKUP(T$2,FIXTURES!$C$2:$NC$23,MATCH($C110,FIXTURES!$B$2:$B$23,0),0)="",HLOOKUP(T$2+1,FIXTURES!$C$2:$NC$23,MATCH($C110,FIXTURES!$B$2:$B$23,0),0)="",HLOOKUP(T$2+2,FIXTURES!$C$2:$NC$23,MATCH($C110,FIXTURES!$B$2:$B$23,0),0)=""),HLOOKUP(T$2-1,FIXTURES!$C$2:$NC$23,MATCH($C110,FIXTURES!$B$2:$B$23,0),0),IF(AND(HLOOKUP(T$2,FIXTURES!$C$2:$NC$23,MATCH($C110,FIXTURES!$B$2:$B$23,0),0)="",HLOOKUP(T$2+1,FIXTURES!$C$2:$NC$23,MATCH($C110,FIXTURES!$B$2:$B$23,0),0)=""),HLOOKUP(T$2+2,FIXTURES!$C$2:$NC$23,MATCH($C110,FIXTURES!$B$2:$B$23,0),0),IF(HLOOKUP(T$2+1,FIXTURES!$C$2:$NC$23,MATCH($C110,FIXTURES!$B$2:$B$23,0),0)="",HLOOKUP(T$2,FIXTURES!$C$2:$NC$23,MATCH($C110,FIXTURES!$B$2:$B$23,0),0),HLOOKUP(T$2+1,FIXTURES!$C$2:$NC$23,MATCH($C110,FIXTURES!$B$2:$B$23,0),0)))),IF(AND(HLOOKUP(T$2,FIXTURES!$C$2:$NC$23,MATCH($C110,FIXTURES!$B$2:$B$23,0),0)="",HLOOKUP(T$2+1,FIXTURES!$C$2:$NC$23,MATCH($C110,FIXTURES!$B$2:$B$23,0),0)=""),HLOOKUP(T$2+2,FIXTURES!$C$2:$NC$23,MATCH($C110,FIXTURES!$B$2:$B$23,0),0),IF(HLOOKUP(T$2+1,FIXTURES!$C$2:$NC$23,MATCH($C110,FIXTURES!$B$2:$B$23,0),0)="",HLOOKUP(T$2,FIXTURES!$C$2:$NC$23,MATCH($C110,FIXTURES!$B$2:$B$23,0),0),HLOOKUP(T$2+1,FIXTURES!$C$2:$NC$23,MATCH($C110,FIXTURES!$B$2:$B$23,0),0))))</f>
        <v/>
      </c>
      <c r="U110" s="70" t="str">
        <f>IF(U$1="SAT",IF(AND(HLOOKUP(U$2,FIXTURES!$C$2:$NC$23,MATCH($C110,FIXTURES!$B$2:$B$23,0),0)="",HLOOKUP(U$2+1,FIXTURES!$C$2:$NC$23,MATCH($C110,FIXTURES!$B$2:$B$23,0),0)="",HLOOKUP(U$2+2,FIXTURES!$C$2:$NC$23,MATCH($C110,FIXTURES!$B$2:$B$23,0),0)=""),HLOOKUP(U$2-1,FIXTURES!$C$2:$NC$23,MATCH($C110,FIXTURES!$B$2:$B$23,0),0),IF(AND(HLOOKUP(U$2,FIXTURES!$C$2:$NC$23,MATCH($C110,FIXTURES!$B$2:$B$23,0),0)="",HLOOKUP(U$2+1,FIXTURES!$C$2:$NC$23,MATCH($C110,FIXTURES!$B$2:$B$23,0),0)=""),HLOOKUP(U$2+2,FIXTURES!$C$2:$NC$23,MATCH($C110,FIXTURES!$B$2:$B$23,0),0),IF(HLOOKUP(U$2+1,FIXTURES!$C$2:$NC$23,MATCH($C110,FIXTURES!$B$2:$B$23,0),0)="",HLOOKUP(U$2,FIXTURES!$C$2:$NC$23,MATCH($C110,FIXTURES!$B$2:$B$23,0),0),HLOOKUP(U$2+1,FIXTURES!$C$2:$NC$23,MATCH($C110,FIXTURES!$B$2:$B$23,0),0)))),IF(AND(HLOOKUP(U$2,FIXTURES!$C$2:$NC$23,MATCH($C110,FIXTURES!$B$2:$B$23,0),0)="",HLOOKUP(U$2+1,FIXTURES!$C$2:$NC$23,MATCH($C110,FIXTURES!$B$2:$B$23,0),0)=""),HLOOKUP(U$2+2,FIXTURES!$C$2:$NC$23,MATCH($C110,FIXTURES!$B$2:$B$23,0),0),IF(HLOOKUP(U$2+1,FIXTURES!$C$2:$NC$23,MATCH($C110,FIXTURES!$B$2:$B$23,0),0)="",HLOOKUP(U$2,FIXTURES!$C$2:$NC$23,MATCH($C110,FIXTURES!$B$2:$B$23,0),0),HLOOKUP(U$2+1,FIXTURES!$C$2:$NC$23,MATCH($C110,FIXTURES!$B$2:$B$23,0),0))))</f>
        <v>sou</v>
      </c>
      <c r="V110" s="70" t="str">
        <f>IF(V$1="SAT",IF(AND(HLOOKUP(V$2,FIXTURES!$C$2:$NC$23,MATCH($C110,FIXTURES!$B$2:$B$23,0),0)="",HLOOKUP(V$2+1,FIXTURES!$C$2:$NC$23,MATCH($C110,FIXTURES!$B$2:$B$23,0),0)="",HLOOKUP(V$2+2,FIXTURES!$C$2:$NC$23,MATCH($C110,FIXTURES!$B$2:$B$23,0),0)=""),HLOOKUP(V$2-1,FIXTURES!$C$2:$NC$23,MATCH($C110,FIXTURES!$B$2:$B$23,0),0),IF(AND(HLOOKUP(V$2,FIXTURES!$C$2:$NC$23,MATCH($C110,FIXTURES!$B$2:$B$23,0),0)="",HLOOKUP(V$2+1,FIXTURES!$C$2:$NC$23,MATCH($C110,FIXTURES!$B$2:$B$23,0),0)=""),HLOOKUP(V$2+2,FIXTURES!$C$2:$NC$23,MATCH($C110,FIXTURES!$B$2:$B$23,0),0),IF(HLOOKUP(V$2+1,FIXTURES!$C$2:$NC$23,MATCH($C110,FIXTURES!$B$2:$B$23,0),0)="",HLOOKUP(V$2,FIXTURES!$C$2:$NC$23,MATCH($C110,FIXTURES!$B$2:$B$23,0),0),HLOOKUP(V$2+1,FIXTURES!$C$2:$NC$23,MATCH($C110,FIXTURES!$B$2:$B$23,0),0)))),IF(AND(HLOOKUP(V$2,FIXTURES!$C$2:$NC$23,MATCH($C110,FIXTURES!$B$2:$B$23,0),0)="",HLOOKUP(V$2+1,FIXTURES!$C$2:$NC$23,MATCH($C110,FIXTURES!$B$2:$B$23,0),0)=""),HLOOKUP(V$2+2,FIXTURES!$C$2:$NC$23,MATCH($C110,FIXTURES!$B$2:$B$23,0),0),IF(HLOOKUP(V$2+1,FIXTURES!$C$2:$NC$23,MATCH($C110,FIXTURES!$B$2:$B$23,0),0)="",HLOOKUP(V$2,FIXTURES!$C$2:$NC$23,MATCH($C110,FIXTURES!$B$2:$B$23,0),0),HLOOKUP(V$2+1,FIXTURES!$C$2:$NC$23,MATCH($C110,FIXTURES!$B$2:$B$23,0),0))))</f>
        <v/>
      </c>
      <c r="W110" s="70" t="str">
        <f>IF(W$1="SAT",IF(AND(HLOOKUP(W$2,FIXTURES!$C$2:$NC$23,MATCH($C110,FIXTURES!$B$2:$B$23,0),0)="",HLOOKUP(W$2+1,FIXTURES!$C$2:$NC$23,MATCH($C110,FIXTURES!$B$2:$B$23,0),0)="",HLOOKUP(W$2+2,FIXTURES!$C$2:$NC$23,MATCH($C110,FIXTURES!$B$2:$B$23,0),0)=""),HLOOKUP(W$2-1,FIXTURES!$C$2:$NC$23,MATCH($C110,FIXTURES!$B$2:$B$23,0),0),IF(AND(HLOOKUP(W$2,FIXTURES!$C$2:$NC$23,MATCH($C110,FIXTURES!$B$2:$B$23,0),0)="",HLOOKUP(W$2+1,FIXTURES!$C$2:$NC$23,MATCH($C110,FIXTURES!$B$2:$B$23,0),0)=""),HLOOKUP(W$2+2,FIXTURES!$C$2:$NC$23,MATCH($C110,FIXTURES!$B$2:$B$23,0),0),IF(HLOOKUP(W$2+1,FIXTURES!$C$2:$NC$23,MATCH($C110,FIXTURES!$B$2:$B$23,0),0)="",HLOOKUP(W$2,FIXTURES!$C$2:$NC$23,MATCH($C110,FIXTURES!$B$2:$B$23,0),0),HLOOKUP(W$2+1,FIXTURES!$C$2:$NC$23,MATCH($C110,FIXTURES!$B$2:$B$23,0),0)))),IF(AND(HLOOKUP(W$2,FIXTURES!$C$2:$NC$23,MATCH($C110,FIXTURES!$B$2:$B$23,0),0)="",HLOOKUP(W$2+1,FIXTURES!$C$2:$NC$23,MATCH($C110,FIXTURES!$B$2:$B$23,0),0)=""),HLOOKUP(W$2+2,FIXTURES!$C$2:$NC$23,MATCH($C110,FIXTURES!$B$2:$B$23,0),0),IF(HLOOKUP(W$2+1,FIXTURES!$C$2:$NC$23,MATCH($C110,FIXTURES!$B$2:$B$23,0),0)="",HLOOKUP(W$2,FIXTURES!$C$2:$NC$23,MATCH($C110,FIXTURES!$B$2:$B$23,0),0),HLOOKUP(W$2+1,FIXTURES!$C$2:$NC$23,MATCH($C110,FIXTURES!$B$2:$B$23,0),0))))</f>
        <v>MUN</v>
      </c>
      <c r="X110" s="70" t="str">
        <f>IF(X$1="SAT",IF(AND(HLOOKUP(X$2,FIXTURES!$C$2:$NC$23,MATCH($C110,FIXTURES!$B$2:$B$23,0),0)="",HLOOKUP(X$2+1,FIXTURES!$C$2:$NC$23,MATCH($C110,FIXTURES!$B$2:$B$23,0),0)="",HLOOKUP(X$2+2,FIXTURES!$C$2:$NC$23,MATCH($C110,FIXTURES!$B$2:$B$23,0),0)=""),HLOOKUP(X$2-1,FIXTURES!$C$2:$NC$23,MATCH($C110,FIXTURES!$B$2:$B$23,0),0),IF(AND(HLOOKUP(X$2,FIXTURES!$C$2:$NC$23,MATCH($C110,FIXTURES!$B$2:$B$23,0),0)="",HLOOKUP(X$2+1,FIXTURES!$C$2:$NC$23,MATCH($C110,FIXTURES!$B$2:$B$23,0),0)=""),HLOOKUP(X$2+2,FIXTURES!$C$2:$NC$23,MATCH($C110,FIXTURES!$B$2:$B$23,0),0),IF(HLOOKUP(X$2+1,FIXTURES!$C$2:$NC$23,MATCH($C110,FIXTURES!$B$2:$B$23,0),0)="",HLOOKUP(X$2,FIXTURES!$C$2:$NC$23,MATCH($C110,FIXTURES!$B$2:$B$23,0),0),HLOOKUP(X$2+1,FIXTURES!$C$2:$NC$23,MATCH($C110,FIXTURES!$B$2:$B$23,0),0)))),IF(AND(HLOOKUP(X$2,FIXTURES!$C$2:$NC$23,MATCH($C110,FIXTURES!$B$2:$B$23,0),0)="",HLOOKUP(X$2+1,FIXTURES!$C$2:$NC$23,MATCH($C110,FIXTURES!$B$2:$B$23,0),0)=""),HLOOKUP(X$2+2,FIXTURES!$C$2:$NC$23,MATCH($C110,FIXTURES!$B$2:$B$23,0),0),IF(HLOOKUP(X$2+1,FIXTURES!$C$2:$NC$23,MATCH($C110,FIXTURES!$B$2:$B$23,0),0)="",HLOOKUP(X$2,FIXTURES!$C$2:$NC$23,MATCH($C110,FIXTURES!$B$2:$B$23,0),0),HLOOKUP(X$2+1,FIXTURES!$C$2:$NC$23,MATCH($C110,FIXTURES!$B$2:$B$23,0),0))))</f>
        <v/>
      </c>
      <c r="Y110" s="70" t="str">
        <f>IF(Y$1="SAT",IF(AND(HLOOKUP(Y$2,FIXTURES!$C$2:$NC$23,MATCH($C110,FIXTURES!$B$2:$B$23,0),0)="",HLOOKUP(Y$2+1,FIXTURES!$C$2:$NC$23,MATCH($C110,FIXTURES!$B$2:$B$23,0),0)="",HLOOKUP(Y$2+2,FIXTURES!$C$2:$NC$23,MATCH($C110,FIXTURES!$B$2:$B$23,0),0)=""),HLOOKUP(Y$2-1,FIXTURES!$C$2:$NC$23,MATCH($C110,FIXTURES!$B$2:$B$23,0),0),IF(AND(HLOOKUP(Y$2,FIXTURES!$C$2:$NC$23,MATCH($C110,FIXTURES!$B$2:$B$23,0),0)="",HLOOKUP(Y$2+1,FIXTURES!$C$2:$NC$23,MATCH($C110,FIXTURES!$B$2:$B$23,0),0)=""),HLOOKUP(Y$2+2,FIXTURES!$C$2:$NC$23,MATCH($C110,FIXTURES!$B$2:$B$23,0),0),IF(HLOOKUP(Y$2+1,FIXTURES!$C$2:$NC$23,MATCH($C110,FIXTURES!$B$2:$B$23,0),0)="",HLOOKUP(Y$2,FIXTURES!$C$2:$NC$23,MATCH($C110,FIXTURES!$B$2:$B$23,0),0),HLOOKUP(Y$2+1,FIXTURES!$C$2:$NC$23,MATCH($C110,FIXTURES!$B$2:$B$23,0),0)))),IF(AND(HLOOKUP(Y$2,FIXTURES!$C$2:$NC$23,MATCH($C110,FIXTURES!$B$2:$B$23,0),0)="",HLOOKUP(Y$2+1,FIXTURES!$C$2:$NC$23,MATCH($C110,FIXTURES!$B$2:$B$23,0),0)=""),HLOOKUP(Y$2+2,FIXTURES!$C$2:$NC$23,MATCH($C110,FIXTURES!$B$2:$B$23,0),0),IF(HLOOKUP(Y$2+1,FIXTURES!$C$2:$NC$23,MATCH($C110,FIXTURES!$B$2:$B$23,0),0)="",HLOOKUP(Y$2,FIXTURES!$C$2:$NC$23,MATCH($C110,FIXTURES!$B$2:$B$23,0),0),HLOOKUP(Y$2+1,FIXTURES!$C$2:$NC$23,MATCH($C110,FIXTURES!$B$2:$B$23,0),0))))</f>
        <v>tot</v>
      </c>
      <c r="Z110" s="70" t="str">
        <f>IF(Z$1="SAT",IF(AND(HLOOKUP(Z$2,FIXTURES!$C$2:$NC$23,MATCH($C110,FIXTURES!$B$2:$B$23,0),0)="",HLOOKUP(Z$2+1,FIXTURES!$C$2:$NC$23,MATCH($C110,FIXTURES!$B$2:$B$23,0),0)="",HLOOKUP(Z$2+2,FIXTURES!$C$2:$NC$23,MATCH($C110,FIXTURES!$B$2:$B$23,0),0)=""),HLOOKUP(Z$2-1,FIXTURES!$C$2:$NC$23,MATCH($C110,FIXTURES!$B$2:$B$23,0),0),IF(AND(HLOOKUP(Z$2,FIXTURES!$C$2:$NC$23,MATCH($C110,FIXTURES!$B$2:$B$23,0),0)="",HLOOKUP(Z$2+1,FIXTURES!$C$2:$NC$23,MATCH($C110,FIXTURES!$B$2:$B$23,0),0)=""),HLOOKUP(Z$2+2,FIXTURES!$C$2:$NC$23,MATCH($C110,FIXTURES!$B$2:$B$23,0),0),IF(HLOOKUP(Z$2+1,FIXTURES!$C$2:$NC$23,MATCH($C110,FIXTURES!$B$2:$B$23,0),0)="",HLOOKUP(Z$2,FIXTURES!$C$2:$NC$23,MATCH($C110,FIXTURES!$B$2:$B$23,0),0),HLOOKUP(Z$2+1,FIXTURES!$C$2:$NC$23,MATCH($C110,FIXTURES!$B$2:$B$23,0),0)))),IF(AND(HLOOKUP(Z$2,FIXTURES!$C$2:$NC$23,MATCH($C110,FIXTURES!$B$2:$B$23,0),0)="",HLOOKUP(Z$2+1,FIXTURES!$C$2:$NC$23,MATCH($C110,FIXTURES!$B$2:$B$23,0),0)=""),HLOOKUP(Z$2+2,FIXTURES!$C$2:$NC$23,MATCH($C110,FIXTURES!$B$2:$B$23,0),0),IF(HLOOKUP(Z$2+1,FIXTURES!$C$2:$NC$23,MATCH($C110,FIXTURES!$B$2:$B$23,0),0)="",HLOOKUP(Z$2,FIXTURES!$C$2:$NC$23,MATCH($C110,FIXTURES!$B$2:$B$23,0),0),HLOOKUP(Z$2+1,FIXTURES!$C$2:$NC$23,MATCH($C110,FIXTURES!$B$2:$B$23,0),0))))</f>
        <v>new</v>
      </c>
      <c r="AA110" s="70" t="str">
        <f>IF(AA$1="SAT",IF(AND(HLOOKUP(AA$2,FIXTURES!$C$2:$NC$23,MATCH($C110,FIXTURES!$B$2:$B$23,0),0)="",HLOOKUP(AA$2+1,FIXTURES!$C$2:$NC$23,MATCH($C110,FIXTURES!$B$2:$B$23,0),0)="",HLOOKUP(AA$2+2,FIXTURES!$C$2:$NC$23,MATCH($C110,FIXTURES!$B$2:$B$23,0),0)=""),HLOOKUP(AA$2-1,FIXTURES!$C$2:$NC$23,MATCH($C110,FIXTURES!$B$2:$B$23,0),0),IF(AND(HLOOKUP(AA$2,FIXTURES!$C$2:$NC$23,MATCH($C110,FIXTURES!$B$2:$B$23,0),0)="",HLOOKUP(AA$2+1,FIXTURES!$C$2:$NC$23,MATCH($C110,FIXTURES!$B$2:$B$23,0),0)=""),HLOOKUP(AA$2+2,FIXTURES!$C$2:$NC$23,MATCH($C110,FIXTURES!$B$2:$B$23,0),0),IF(HLOOKUP(AA$2+1,FIXTURES!$C$2:$NC$23,MATCH($C110,FIXTURES!$B$2:$B$23,0),0)="",HLOOKUP(AA$2,FIXTURES!$C$2:$NC$23,MATCH($C110,FIXTURES!$B$2:$B$23,0),0),HLOOKUP(AA$2+1,FIXTURES!$C$2:$NC$23,MATCH($C110,FIXTURES!$B$2:$B$23,0),0)))),IF(AND(HLOOKUP(AA$2,FIXTURES!$C$2:$NC$23,MATCH($C110,FIXTURES!$B$2:$B$23,0),0)="",HLOOKUP(AA$2+1,FIXTURES!$C$2:$NC$23,MATCH($C110,FIXTURES!$B$2:$B$23,0),0)=""),HLOOKUP(AA$2+2,FIXTURES!$C$2:$NC$23,MATCH($C110,FIXTURES!$B$2:$B$23,0),0),IF(HLOOKUP(AA$2+1,FIXTURES!$C$2:$NC$23,MATCH($C110,FIXTURES!$B$2:$B$23,0),0)="",HLOOKUP(AA$2,FIXTURES!$C$2:$NC$23,MATCH($C110,FIXTURES!$B$2:$B$23,0),0),HLOOKUP(AA$2+1,FIXTURES!$C$2:$NC$23,MATCH($C110,FIXTURES!$B$2:$B$23,0),0))))</f>
        <v>CRY</v>
      </c>
      <c r="AB110" s="70" t="str">
        <f>IF(AB$1="SAT",IF(AND(HLOOKUP(AB$2,FIXTURES!$C$2:$NC$23,MATCH($C110,FIXTURES!$B$2:$B$23,0),0)="",HLOOKUP(AB$2+1,FIXTURES!$C$2:$NC$23,MATCH($C110,FIXTURES!$B$2:$B$23,0),0)="",HLOOKUP(AB$2+2,FIXTURES!$C$2:$NC$23,MATCH($C110,FIXTURES!$B$2:$B$23,0),0)=""),HLOOKUP(AB$2-1,FIXTURES!$C$2:$NC$23,MATCH($C110,FIXTURES!$B$2:$B$23,0),0),IF(AND(HLOOKUP(AB$2,FIXTURES!$C$2:$NC$23,MATCH($C110,FIXTURES!$B$2:$B$23,0),0)="",HLOOKUP(AB$2+1,FIXTURES!$C$2:$NC$23,MATCH($C110,FIXTURES!$B$2:$B$23,0),0)=""),HLOOKUP(AB$2+2,FIXTURES!$C$2:$NC$23,MATCH($C110,FIXTURES!$B$2:$B$23,0),0),IF(HLOOKUP(AB$2+1,FIXTURES!$C$2:$NC$23,MATCH($C110,FIXTURES!$B$2:$B$23,0),0)="",HLOOKUP(AB$2,FIXTURES!$C$2:$NC$23,MATCH($C110,FIXTURES!$B$2:$B$23,0),0),HLOOKUP(AB$2+1,FIXTURES!$C$2:$NC$23,MATCH($C110,FIXTURES!$B$2:$B$23,0),0)))),IF(AND(HLOOKUP(AB$2,FIXTURES!$C$2:$NC$23,MATCH($C110,FIXTURES!$B$2:$B$23,0),0)="",HLOOKUP(AB$2+1,FIXTURES!$C$2:$NC$23,MATCH($C110,FIXTURES!$B$2:$B$23,0),0)=""),HLOOKUP(AB$2+2,FIXTURES!$C$2:$NC$23,MATCH($C110,FIXTURES!$B$2:$B$23,0),0),IF(HLOOKUP(AB$2+1,FIXTURES!$C$2:$NC$23,MATCH($C110,FIXTURES!$B$2:$B$23,0),0)="",HLOOKUP(AB$2,FIXTURES!$C$2:$NC$23,MATCH($C110,FIXTURES!$B$2:$B$23,0),0),HLOOKUP(AB$2+1,FIXTURES!$C$2:$NC$23,MATCH($C110,FIXTURES!$B$2:$B$23,0),0))))</f>
        <v/>
      </c>
      <c r="AC110" s="70" t="str">
        <f>IF(AC$1="SAT",IF(AND(HLOOKUP(AC$2,FIXTURES!$C$2:$NC$23,MATCH($C110,FIXTURES!$B$2:$B$23,0),0)="",HLOOKUP(AC$2+1,FIXTURES!$C$2:$NC$23,MATCH($C110,FIXTURES!$B$2:$B$23,0),0)="",HLOOKUP(AC$2+2,FIXTURES!$C$2:$NC$23,MATCH($C110,FIXTURES!$B$2:$B$23,0),0)=""),HLOOKUP(AC$2-1,FIXTURES!$C$2:$NC$23,MATCH($C110,FIXTURES!$B$2:$B$23,0),0),IF(AND(HLOOKUP(AC$2,FIXTURES!$C$2:$NC$23,MATCH($C110,FIXTURES!$B$2:$B$23,0),0)="",HLOOKUP(AC$2+1,FIXTURES!$C$2:$NC$23,MATCH($C110,FIXTURES!$B$2:$B$23,0),0)=""),HLOOKUP(AC$2+2,FIXTURES!$C$2:$NC$23,MATCH($C110,FIXTURES!$B$2:$B$23,0),0),IF(HLOOKUP(AC$2+1,FIXTURES!$C$2:$NC$23,MATCH($C110,FIXTURES!$B$2:$B$23,0),0)="",HLOOKUP(AC$2,FIXTURES!$C$2:$NC$23,MATCH($C110,FIXTURES!$B$2:$B$23,0),0),HLOOKUP(AC$2+1,FIXTURES!$C$2:$NC$23,MATCH($C110,FIXTURES!$B$2:$B$23,0),0)))),IF(AND(HLOOKUP(AC$2,FIXTURES!$C$2:$NC$23,MATCH($C110,FIXTURES!$B$2:$B$23,0),0)="",HLOOKUP(AC$2+1,FIXTURES!$C$2:$NC$23,MATCH($C110,FIXTURES!$B$2:$B$23,0),0)=""),HLOOKUP(AC$2+2,FIXTURES!$C$2:$NC$23,MATCH($C110,FIXTURES!$B$2:$B$23,0),0),IF(HLOOKUP(AC$2+1,FIXTURES!$C$2:$NC$23,MATCH($C110,FIXTURES!$B$2:$B$23,0),0)="",HLOOKUP(AC$2,FIXTURES!$C$2:$NC$23,MATCH($C110,FIXTURES!$B$2:$B$23,0),0),HLOOKUP(AC$2+1,FIXTURES!$C$2:$NC$23,MATCH($C110,FIXTURES!$B$2:$B$23,0),0))))</f>
        <v>ful</v>
      </c>
      <c r="AD110" s="70" t="str">
        <f>IF(AD$1="SAT",IF(AND(HLOOKUP(AD$2,FIXTURES!$C$2:$NC$23,MATCH($C110,FIXTURES!$B$2:$B$23,0),0)="",HLOOKUP(AD$2+1,FIXTURES!$C$2:$NC$23,MATCH($C110,FIXTURES!$B$2:$B$23,0),0)="",HLOOKUP(AD$2+2,FIXTURES!$C$2:$NC$23,MATCH($C110,FIXTURES!$B$2:$B$23,0),0)=""),HLOOKUP(AD$2-1,FIXTURES!$C$2:$NC$23,MATCH($C110,FIXTURES!$B$2:$B$23,0),0),IF(AND(HLOOKUP(AD$2,FIXTURES!$C$2:$NC$23,MATCH($C110,FIXTURES!$B$2:$B$23,0),0)="",HLOOKUP(AD$2+1,FIXTURES!$C$2:$NC$23,MATCH($C110,FIXTURES!$B$2:$B$23,0),0)=""),HLOOKUP(AD$2+2,FIXTURES!$C$2:$NC$23,MATCH($C110,FIXTURES!$B$2:$B$23,0),0),IF(HLOOKUP(AD$2+1,FIXTURES!$C$2:$NC$23,MATCH($C110,FIXTURES!$B$2:$B$23,0),0)="",HLOOKUP(AD$2,FIXTURES!$C$2:$NC$23,MATCH($C110,FIXTURES!$B$2:$B$23,0),0),HLOOKUP(AD$2+1,FIXTURES!$C$2:$NC$23,MATCH($C110,FIXTURES!$B$2:$B$23,0),0)))),IF(AND(HLOOKUP(AD$2,FIXTURES!$C$2:$NC$23,MATCH($C110,FIXTURES!$B$2:$B$23,0),0)="",HLOOKUP(AD$2+1,FIXTURES!$C$2:$NC$23,MATCH($C110,FIXTURES!$B$2:$B$23,0),0)=""),HLOOKUP(AD$2+2,FIXTURES!$C$2:$NC$23,MATCH($C110,FIXTURES!$B$2:$B$23,0),0),IF(HLOOKUP(AD$2+1,FIXTURES!$C$2:$NC$23,MATCH($C110,FIXTURES!$B$2:$B$23,0),0)="",HLOOKUP(AD$2,FIXTURES!$C$2:$NC$23,MATCH($C110,FIXTURES!$B$2:$B$23,0),0),HLOOKUP(AD$2+1,FIXTURES!$C$2:$NC$23,MATCH($C110,FIXTURES!$B$2:$B$23,0),0))))</f>
        <v/>
      </c>
      <c r="AE110" s="70" t="str">
        <f>IF(AE$1="SAT",IF(AND(HLOOKUP(AE$2,FIXTURES!$C$2:$NC$23,MATCH($C110,FIXTURES!$B$2:$B$23,0),0)="",HLOOKUP(AE$2+1,FIXTURES!$C$2:$NC$23,MATCH($C110,FIXTURES!$B$2:$B$23,0),0)="",HLOOKUP(AE$2+2,FIXTURES!$C$2:$NC$23,MATCH($C110,FIXTURES!$B$2:$B$23,0),0)=""),HLOOKUP(AE$2-1,FIXTURES!$C$2:$NC$23,MATCH($C110,FIXTURES!$B$2:$B$23,0),0),IF(AND(HLOOKUP(AE$2,FIXTURES!$C$2:$NC$23,MATCH($C110,FIXTURES!$B$2:$B$23,0),0)="",HLOOKUP(AE$2+1,FIXTURES!$C$2:$NC$23,MATCH($C110,FIXTURES!$B$2:$B$23,0),0)=""),HLOOKUP(AE$2+2,FIXTURES!$C$2:$NC$23,MATCH($C110,FIXTURES!$B$2:$B$23,0),0),IF(HLOOKUP(AE$2+1,FIXTURES!$C$2:$NC$23,MATCH($C110,FIXTURES!$B$2:$B$23,0),0)="",HLOOKUP(AE$2,FIXTURES!$C$2:$NC$23,MATCH($C110,FIXTURES!$B$2:$B$23,0),0),HLOOKUP(AE$2+1,FIXTURES!$C$2:$NC$23,MATCH($C110,FIXTURES!$B$2:$B$23,0),0)))),IF(AND(HLOOKUP(AE$2,FIXTURES!$C$2:$NC$23,MATCH($C110,FIXTURES!$B$2:$B$23,0),0)="",HLOOKUP(AE$2+1,FIXTURES!$C$2:$NC$23,MATCH($C110,FIXTURES!$B$2:$B$23,0),0)=""),HLOOKUP(AE$2+2,FIXTURES!$C$2:$NC$23,MATCH($C110,FIXTURES!$B$2:$B$23,0),0),IF(HLOOKUP(AE$2+1,FIXTURES!$C$2:$NC$23,MATCH($C110,FIXTURES!$B$2:$B$23,0),0)="",HLOOKUP(AE$2,FIXTURES!$C$2:$NC$23,MATCH($C110,FIXTURES!$B$2:$B$23,0),0),HLOOKUP(AE$2+1,FIXTURES!$C$2:$NC$23,MATCH($C110,FIXTURES!$B$2:$B$23,0),0))))</f>
        <v>LEI</v>
      </c>
      <c r="AF110" s="70" t="str">
        <f>IF(AF$1="SAT",IF(AND(HLOOKUP(AF$2,FIXTURES!$C$2:$NC$23,MATCH($C110,FIXTURES!$B$2:$B$23,0),0)="",HLOOKUP(AF$2+1,FIXTURES!$C$2:$NC$23,MATCH($C110,FIXTURES!$B$2:$B$23,0),0)="",HLOOKUP(AF$2+2,FIXTURES!$C$2:$NC$23,MATCH($C110,FIXTURES!$B$2:$B$23,0),0)=""),HLOOKUP(AF$2-1,FIXTURES!$C$2:$NC$23,MATCH($C110,FIXTURES!$B$2:$B$23,0),0),IF(AND(HLOOKUP(AF$2,FIXTURES!$C$2:$NC$23,MATCH($C110,FIXTURES!$B$2:$B$23,0),0)="",HLOOKUP(AF$2+1,FIXTURES!$C$2:$NC$23,MATCH($C110,FIXTURES!$B$2:$B$23,0),0)=""),HLOOKUP(AF$2+2,FIXTURES!$C$2:$NC$23,MATCH($C110,FIXTURES!$B$2:$B$23,0),0),IF(HLOOKUP(AF$2+1,FIXTURES!$C$2:$NC$23,MATCH($C110,FIXTURES!$B$2:$B$23,0),0)="",HLOOKUP(AF$2,FIXTURES!$C$2:$NC$23,MATCH($C110,FIXTURES!$B$2:$B$23,0),0),HLOOKUP(AF$2+1,FIXTURES!$C$2:$NC$23,MATCH($C110,FIXTURES!$B$2:$B$23,0),0)))),IF(AND(HLOOKUP(AF$2,FIXTURES!$C$2:$NC$23,MATCH($C110,FIXTURES!$B$2:$B$23,0),0)="",HLOOKUP(AF$2+1,FIXTURES!$C$2:$NC$23,MATCH($C110,FIXTURES!$B$2:$B$23,0),0)=""),HLOOKUP(AF$2+2,FIXTURES!$C$2:$NC$23,MATCH($C110,FIXTURES!$B$2:$B$23,0),0),IF(HLOOKUP(AF$2+1,FIXTURES!$C$2:$NC$23,MATCH($C110,FIXTURES!$B$2:$B$23,0),0)="",HLOOKUP(AF$2,FIXTURES!$C$2:$NC$23,MATCH($C110,FIXTURES!$B$2:$B$23,0),0),HLOOKUP(AF$2+1,FIXTURES!$C$2:$NC$23,MATCH($C110,FIXTURES!$B$2:$B$23,0),0))))</f>
        <v>Bournemouth</v>
      </c>
      <c r="AG110" s="70" t="str">
        <f>IF(AG$1="SAT",IF(AND(HLOOKUP(AG$2,FIXTURES!$C$2:$NC$23,MATCH($C110,FIXTURES!$B$2:$B$23,0),0)="",HLOOKUP(AG$2+1,FIXTURES!$C$2:$NC$23,MATCH($C110,FIXTURES!$B$2:$B$23,0),0)="",HLOOKUP(AG$2+2,FIXTURES!$C$2:$NC$23,MATCH($C110,FIXTURES!$B$2:$B$23,0),0)=""),HLOOKUP(AG$2-1,FIXTURES!$C$2:$NC$23,MATCH($C110,FIXTURES!$B$2:$B$23,0),0),IF(AND(HLOOKUP(AG$2,FIXTURES!$C$2:$NC$23,MATCH($C110,FIXTURES!$B$2:$B$23,0),0)="",HLOOKUP(AG$2+1,FIXTURES!$C$2:$NC$23,MATCH($C110,FIXTURES!$B$2:$B$23,0),0)=""),HLOOKUP(AG$2+2,FIXTURES!$C$2:$NC$23,MATCH($C110,FIXTURES!$B$2:$B$23,0),0),IF(HLOOKUP(AG$2+1,FIXTURES!$C$2:$NC$23,MATCH($C110,FIXTURES!$B$2:$B$23,0),0)="",HLOOKUP(AG$2,FIXTURES!$C$2:$NC$23,MATCH($C110,FIXTURES!$B$2:$B$23,0),0),HLOOKUP(AG$2+1,FIXTURES!$C$2:$NC$23,MATCH($C110,FIXTURES!$B$2:$B$23,0),0)))),IF(AND(HLOOKUP(AG$2,FIXTURES!$C$2:$NC$23,MATCH($C110,FIXTURES!$B$2:$B$23,0),0)="",HLOOKUP(AG$2+1,FIXTURES!$C$2:$NC$23,MATCH($C110,FIXTURES!$B$2:$B$23,0),0)=""),HLOOKUP(AG$2+2,FIXTURES!$C$2:$NC$23,MATCH($C110,FIXTURES!$B$2:$B$23,0),0),IF(HLOOKUP(AG$2+1,FIXTURES!$C$2:$NC$23,MATCH($C110,FIXTURES!$B$2:$B$23,0),0)="",HLOOKUP(AG$2,FIXTURES!$C$2:$NC$23,MATCH($C110,FIXTURES!$B$2:$B$23,0),0),HLOOKUP(AG$2+1,FIXTURES!$C$2:$NC$23,MATCH($C110,FIXTURES!$B$2:$B$23,0),0))))</f>
        <v>bou</v>
      </c>
      <c r="AH110" s="70" t="str">
        <f>IF(AH$1="SAT",IF(AND(HLOOKUP(AH$2,FIXTURES!$C$2:$NC$23,MATCH($C110,FIXTURES!$B$2:$B$23,0),0)="",HLOOKUP(AH$2+1,FIXTURES!$C$2:$NC$23,MATCH($C110,FIXTURES!$B$2:$B$23,0),0)="",HLOOKUP(AH$2+2,FIXTURES!$C$2:$NC$23,MATCH($C110,FIXTURES!$B$2:$B$23,0),0)=""),HLOOKUP(AH$2-1,FIXTURES!$C$2:$NC$23,MATCH($C110,FIXTURES!$B$2:$B$23,0),0),IF(AND(HLOOKUP(AH$2,FIXTURES!$C$2:$NC$23,MATCH($C110,FIXTURES!$B$2:$B$23,0),0)="",HLOOKUP(AH$2+1,FIXTURES!$C$2:$NC$23,MATCH($C110,FIXTURES!$B$2:$B$23,0),0)=""),HLOOKUP(AH$2+2,FIXTURES!$C$2:$NC$23,MATCH($C110,FIXTURES!$B$2:$B$23,0),0),IF(HLOOKUP(AH$2+1,FIXTURES!$C$2:$NC$23,MATCH($C110,FIXTURES!$B$2:$B$23,0),0)="",HLOOKUP(AH$2,FIXTURES!$C$2:$NC$23,MATCH($C110,FIXTURES!$B$2:$B$23,0),0),HLOOKUP(AH$2+1,FIXTURES!$C$2:$NC$23,MATCH($C110,FIXTURES!$B$2:$B$23,0),0)))),IF(AND(HLOOKUP(AH$2,FIXTURES!$C$2:$NC$23,MATCH($C110,FIXTURES!$B$2:$B$23,0),0)="",HLOOKUP(AH$2+1,FIXTURES!$C$2:$NC$23,MATCH($C110,FIXTURES!$B$2:$B$23,0),0)=""),HLOOKUP(AH$2+2,FIXTURES!$C$2:$NC$23,MATCH($C110,FIXTURES!$B$2:$B$23,0),0),IF(HLOOKUP(AH$2+1,FIXTURES!$C$2:$NC$23,MATCH($C110,FIXTURES!$B$2:$B$23,0),0)="",HLOOKUP(AH$2,FIXTURES!$C$2:$NC$23,MATCH($C110,FIXTURES!$B$2:$B$23,0),0),HLOOKUP(AH$2+1,FIXTURES!$C$2:$NC$23,MATCH($C110,FIXTURES!$B$2:$B$23,0),0))))</f>
        <v/>
      </c>
      <c r="AI110" s="70" t="str">
        <f>IF(AI$1="SAT",IF(AND(HLOOKUP(AI$2,FIXTURES!$C$2:$NC$23,MATCH($C110,FIXTURES!$B$2:$B$23,0),0)="",HLOOKUP(AI$2+1,FIXTURES!$C$2:$NC$23,MATCH($C110,FIXTURES!$B$2:$B$23,0),0)="",HLOOKUP(AI$2+2,FIXTURES!$C$2:$NC$23,MATCH($C110,FIXTURES!$B$2:$B$23,0),0)=""),HLOOKUP(AI$2-1,FIXTURES!$C$2:$NC$23,MATCH($C110,FIXTURES!$B$2:$B$23,0),0),IF(AND(HLOOKUP(AI$2,FIXTURES!$C$2:$NC$23,MATCH($C110,FIXTURES!$B$2:$B$23,0),0)="",HLOOKUP(AI$2+1,FIXTURES!$C$2:$NC$23,MATCH($C110,FIXTURES!$B$2:$B$23,0),0)=""),HLOOKUP(AI$2+2,FIXTURES!$C$2:$NC$23,MATCH($C110,FIXTURES!$B$2:$B$23,0),0),IF(HLOOKUP(AI$2+1,FIXTURES!$C$2:$NC$23,MATCH($C110,FIXTURES!$B$2:$B$23,0),0)="",HLOOKUP(AI$2,FIXTURES!$C$2:$NC$23,MATCH($C110,FIXTURES!$B$2:$B$23,0),0),HLOOKUP(AI$2+1,FIXTURES!$C$2:$NC$23,MATCH($C110,FIXTURES!$B$2:$B$23,0),0)))),IF(AND(HLOOKUP(AI$2,FIXTURES!$C$2:$NC$23,MATCH($C110,FIXTURES!$B$2:$B$23,0),0)="",HLOOKUP(AI$2+1,FIXTURES!$C$2:$NC$23,MATCH($C110,FIXTURES!$B$2:$B$23,0),0)=""),HLOOKUP(AI$2+2,FIXTURES!$C$2:$NC$23,MATCH($C110,FIXTURES!$B$2:$B$23,0),0),IF(HLOOKUP(AI$2+1,FIXTURES!$C$2:$NC$23,MATCH($C110,FIXTURES!$B$2:$B$23,0),0)="",HLOOKUP(AI$2,FIXTURES!$C$2:$NC$23,MATCH($C110,FIXTURES!$B$2:$B$23,0),0),HLOOKUP(AI$2+1,FIXTURES!$C$2:$NC$23,MATCH($C110,FIXTURES!$B$2:$B$23,0),0))))</f>
        <v/>
      </c>
      <c r="AJ110" s="70" t="str">
        <f>IF(AJ$1="SAT",IF(AND(HLOOKUP(AJ$2,FIXTURES!$C$2:$NC$23,MATCH($C110,FIXTURES!$B$2:$B$23,0),0)="",HLOOKUP(AJ$2+1,FIXTURES!$C$2:$NC$23,MATCH($C110,FIXTURES!$B$2:$B$23,0),0)="",HLOOKUP(AJ$2+2,FIXTURES!$C$2:$NC$23,MATCH($C110,FIXTURES!$B$2:$B$23,0),0)=""),HLOOKUP(AJ$2-1,FIXTURES!$C$2:$NC$23,MATCH($C110,FIXTURES!$B$2:$B$23,0),0),IF(AND(HLOOKUP(AJ$2,FIXTURES!$C$2:$NC$23,MATCH($C110,FIXTURES!$B$2:$B$23,0),0)="",HLOOKUP(AJ$2+1,FIXTURES!$C$2:$NC$23,MATCH($C110,FIXTURES!$B$2:$B$23,0),0)=""),HLOOKUP(AJ$2+2,FIXTURES!$C$2:$NC$23,MATCH($C110,FIXTURES!$B$2:$B$23,0),0),IF(HLOOKUP(AJ$2+1,FIXTURES!$C$2:$NC$23,MATCH($C110,FIXTURES!$B$2:$B$23,0),0)="",HLOOKUP(AJ$2,FIXTURES!$C$2:$NC$23,MATCH($C110,FIXTURES!$B$2:$B$23,0),0),HLOOKUP(AJ$2+1,FIXTURES!$C$2:$NC$23,MATCH($C110,FIXTURES!$B$2:$B$23,0),0)))),IF(AND(HLOOKUP(AJ$2,FIXTURES!$C$2:$NC$23,MATCH($C110,FIXTURES!$B$2:$B$23,0),0)="",HLOOKUP(AJ$2+1,FIXTURES!$C$2:$NC$23,MATCH($C110,FIXTURES!$B$2:$B$23,0),0)=""),HLOOKUP(AJ$2+2,FIXTURES!$C$2:$NC$23,MATCH($C110,FIXTURES!$B$2:$B$23,0),0),IF(HLOOKUP(AJ$2+1,FIXTURES!$C$2:$NC$23,MATCH($C110,FIXTURES!$B$2:$B$23,0),0)="",HLOOKUP(AJ$2,FIXTURES!$C$2:$NC$23,MATCH($C110,FIXTURES!$B$2:$B$23,0),0),HLOOKUP(AJ$2+1,FIXTURES!$C$2:$NC$23,MATCH($C110,FIXTURES!$B$2:$B$23,0),0))))</f>
        <v/>
      </c>
      <c r="AK110" s="70" t="str">
        <f>IF(AK$1="SAT",IF(AND(HLOOKUP(AK$2,FIXTURES!$C$2:$NC$23,MATCH($C110,FIXTURES!$B$2:$B$23,0),0)="",HLOOKUP(AK$2+1,FIXTURES!$C$2:$NC$23,MATCH($C110,FIXTURES!$B$2:$B$23,0),0)="",HLOOKUP(AK$2+2,FIXTURES!$C$2:$NC$23,MATCH($C110,FIXTURES!$B$2:$B$23,0),0)=""),HLOOKUP(AK$2-1,FIXTURES!$C$2:$NC$23,MATCH($C110,FIXTURES!$B$2:$B$23,0),0),IF(AND(HLOOKUP(AK$2,FIXTURES!$C$2:$NC$23,MATCH($C110,FIXTURES!$B$2:$B$23,0),0)="",HLOOKUP(AK$2+1,FIXTURES!$C$2:$NC$23,MATCH($C110,FIXTURES!$B$2:$B$23,0),0)=""),HLOOKUP(AK$2+2,FIXTURES!$C$2:$NC$23,MATCH($C110,FIXTURES!$B$2:$B$23,0),0),IF(HLOOKUP(AK$2+1,FIXTURES!$C$2:$NC$23,MATCH($C110,FIXTURES!$B$2:$B$23,0),0)="",HLOOKUP(AK$2,FIXTURES!$C$2:$NC$23,MATCH($C110,FIXTURES!$B$2:$B$23,0),0),HLOOKUP(AK$2+1,FIXTURES!$C$2:$NC$23,MATCH($C110,FIXTURES!$B$2:$B$23,0),0)))),IF(AND(HLOOKUP(AK$2,FIXTURES!$C$2:$NC$23,MATCH($C110,FIXTURES!$B$2:$B$23,0),0)="",HLOOKUP(AK$2+1,FIXTURES!$C$2:$NC$23,MATCH($C110,FIXTURES!$B$2:$B$23,0),0)=""),HLOOKUP(AK$2+2,FIXTURES!$C$2:$NC$23,MATCH($C110,FIXTURES!$B$2:$B$23,0),0),IF(HLOOKUP(AK$2+1,FIXTURES!$C$2:$NC$23,MATCH($C110,FIXTURES!$B$2:$B$23,0),0)="",HLOOKUP(AK$2,FIXTURES!$C$2:$NC$23,MATCH($C110,FIXTURES!$B$2:$B$23,0),0),HLOOKUP(AK$2+1,FIXTURES!$C$2:$NC$23,MATCH($C110,FIXTURES!$B$2:$B$23,0),0))))</f>
        <v/>
      </c>
      <c r="AL110" s="70" t="str">
        <f>IF(AL$1="SAT",IF(AND(HLOOKUP(AL$2,FIXTURES!$C$2:$NC$23,MATCH($C110,FIXTURES!$B$2:$B$23,0),0)="",HLOOKUP(AL$2+1,FIXTURES!$C$2:$NC$23,MATCH($C110,FIXTURES!$B$2:$B$23,0),0)="",HLOOKUP(AL$2+2,FIXTURES!$C$2:$NC$23,MATCH($C110,FIXTURES!$B$2:$B$23,0),0)=""),HLOOKUP(AL$2-1,FIXTURES!$C$2:$NC$23,MATCH($C110,FIXTURES!$B$2:$B$23,0),0),IF(AND(HLOOKUP(AL$2,FIXTURES!$C$2:$NC$23,MATCH($C110,FIXTURES!$B$2:$B$23,0),0)="",HLOOKUP(AL$2+1,FIXTURES!$C$2:$NC$23,MATCH($C110,FIXTURES!$B$2:$B$23,0),0)=""),HLOOKUP(AL$2+2,FIXTURES!$C$2:$NC$23,MATCH($C110,FIXTURES!$B$2:$B$23,0),0),IF(HLOOKUP(AL$2+1,FIXTURES!$C$2:$NC$23,MATCH($C110,FIXTURES!$B$2:$B$23,0),0)="",HLOOKUP(AL$2,FIXTURES!$C$2:$NC$23,MATCH($C110,FIXTURES!$B$2:$B$23,0),0),HLOOKUP(AL$2+1,FIXTURES!$C$2:$NC$23,MATCH($C110,FIXTURES!$B$2:$B$23,0),0)))),IF(AND(HLOOKUP(AL$2,FIXTURES!$C$2:$NC$23,MATCH($C110,FIXTURES!$B$2:$B$23,0),0)="",HLOOKUP(AL$2+1,FIXTURES!$C$2:$NC$23,MATCH($C110,FIXTURES!$B$2:$B$23,0),0)=""),HLOOKUP(AL$2+2,FIXTURES!$C$2:$NC$23,MATCH($C110,FIXTURES!$B$2:$B$23,0),0),IF(HLOOKUP(AL$2+1,FIXTURES!$C$2:$NC$23,MATCH($C110,FIXTURES!$B$2:$B$23,0),0)="",HLOOKUP(AL$2,FIXTURES!$C$2:$NC$23,MATCH($C110,FIXTURES!$B$2:$B$23,0),0),HLOOKUP(AL$2+1,FIXTURES!$C$2:$NC$23,MATCH($C110,FIXTURES!$B$2:$B$23,0),0))))</f>
        <v/>
      </c>
      <c r="AM110" s="70" t="str">
        <f>IF(AM$1="SAT",IF(AND(HLOOKUP(AM$2,FIXTURES!$C$2:$NC$23,MATCH($C110,FIXTURES!$B$2:$B$23,0),0)="",HLOOKUP(AM$2+1,FIXTURES!$C$2:$NC$23,MATCH($C110,FIXTURES!$B$2:$B$23,0),0)="",HLOOKUP(AM$2+2,FIXTURES!$C$2:$NC$23,MATCH($C110,FIXTURES!$B$2:$B$23,0),0)=""),HLOOKUP(AM$2-1,FIXTURES!$C$2:$NC$23,MATCH($C110,FIXTURES!$B$2:$B$23,0),0),IF(AND(HLOOKUP(AM$2,FIXTURES!$C$2:$NC$23,MATCH($C110,FIXTURES!$B$2:$B$23,0),0)="",HLOOKUP(AM$2+1,FIXTURES!$C$2:$NC$23,MATCH($C110,FIXTURES!$B$2:$B$23,0),0)=""),HLOOKUP(AM$2+2,FIXTURES!$C$2:$NC$23,MATCH($C110,FIXTURES!$B$2:$B$23,0),0),IF(HLOOKUP(AM$2+1,FIXTURES!$C$2:$NC$23,MATCH($C110,FIXTURES!$B$2:$B$23,0),0)="",HLOOKUP(AM$2,FIXTURES!$C$2:$NC$23,MATCH($C110,FIXTURES!$B$2:$B$23,0),0),HLOOKUP(AM$2+1,FIXTURES!$C$2:$NC$23,MATCH($C110,FIXTURES!$B$2:$B$23,0),0)))),IF(AND(HLOOKUP(AM$2,FIXTURES!$C$2:$NC$23,MATCH($C110,FIXTURES!$B$2:$B$23,0),0)="",HLOOKUP(AM$2+1,FIXTURES!$C$2:$NC$23,MATCH($C110,FIXTURES!$B$2:$B$23,0),0)=""),HLOOKUP(AM$2+2,FIXTURES!$C$2:$NC$23,MATCH($C110,FIXTURES!$B$2:$B$23,0),0),IF(HLOOKUP(AM$2+1,FIXTURES!$C$2:$NC$23,MATCH($C110,FIXTURES!$B$2:$B$23,0),0)="",HLOOKUP(AM$2,FIXTURES!$C$2:$NC$23,MATCH($C110,FIXTURES!$B$2:$B$23,0),0),HLOOKUP(AM$2+1,FIXTURES!$C$2:$NC$23,MATCH($C110,FIXTURES!$B$2:$B$23,0),0))))</f>
        <v/>
      </c>
      <c r="AN110" s="70" t="str">
        <f>IF(AN$1="SAT",IF(AND(HLOOKUP(AN$2,FIXTURES!$C$2:$NC$23,MATCH($C110,FIXTURES!$B$2:$B$23,0),0)="",HLOOKUP(AN$2+1,FIXTURES!$C$2:$NC$23,MATCH($C110,FIXTURES!$B$2:$B$23,0),0)="",HLOOKUP(AN$2+2,FIXTURES!$C$2:$NC$23,MATCH($C110,FIXTURES!$B$2:$B$23,0),0)=""),HLOOKUP(AN$2-1,FIXTURES!$C$2:$NC$23,MATCH($C110,FIXTURES!$B$2:$B$23,0),0),IF(AND(HLOOKUP(AN$2,FIXTURES!$C$2:$NC$23,MATCH($C110,FIXTURES!$B$2:$B$23,0),0)="",HLOOKUP(AN$2+1,FIXTURES!$C$2:$NC$23,MATCH($C110,FIXTURES!$B$2:$B$23,0),0)=""),HLOOKUP(AN$2+2,FIXTURES!$C$2:$NC$23,MATCH($C110,FIXTURES!$B$2:$B$23,0),0),IF(HLOOKUP(AN$2+1,FIXTURES!$C$2:$NC$23,MATCH($C110,FIXTURES!$B$2:$B$23,0),0)="",HLOOKUP(AN$2,FIXTURES!$C$2:$NC$23,MATCH($C110,FIXTURES!$B$2:$B$23,0),0),HLOOKUP(AN$2+1,FIXTURES!$C$2:$NC$23,MATCH($C110,FIXTURES!$B$2:$B$23,0),0)))),IF(AND(HLOOKUP(AN$2,FIXTURES!$C$2:$NC$23,MATCH($C110,FIXTURES!$B$2:$B$23,0),0)="",HLOOKUP(AN$2+1,FIXTURES!$C$2:$NC$23,MATCH($C110,FIXTURES!$B$2:$B$23,0),0)=""),HLOOKUP(AN$2+2,FIXTURES!$C$2:$NC$23,MATCH($C110,FIXTURES!$B$2:$B$23,0),0),IF(HLOOKUP(AN$2+1,FIXTURES!$C$2:$NC$23,MATCH($C110,FIXTURES!$B$2:$B$23,0),0)="",HLOOKUP(AN$2,FIXTURES!$C$2:$NC$23,MATCH($C110,FIXTURES!$B$2:$B$23,0),0),HLOOKUP(AN$2+1,FIXTURES!$C$2:$NC$23,MATCH($C110,FIXTURES!$B$2:$B$23,0),0))))</f>
        <v/>
      </c>
      <c r="AO110" s="70" t="str">
        <f>IF(AO$1="SAT",IF(AND(HLOOKUP(AO$2,FIXTURES!$C$2:$NC$23,MATCH($C110,FIXTURES!$B$2:$B$23,0),0)="",HLOOKUP(AO$2+1,FIXTURES!$C$2:$NC$23,MATCH($C110,FIXTURES!$B$2:$B$23,0),0)="",HLOOKUP(AO$2+2,FIXTURES!$C$2:$NC$23,MATCH($C110,FIXTURES!$B$2:$B$23,0),0)=""),HLOOKUP(AO$2-1,FIXTURES!$C$2:$NC$23,MATCH($C110,FIXTURES!$B$2:$B$23,0),0),IF(AND(HLOOKUP(AO$2,FIXTURES!$C$2:$NC$23,MATCH($C110,FIXTURES!$B$2:$B$23,0),0)="",HLOOKUP(AO$2+1,FIXTURES!$C$2:$NC$23,MATCH($C110,FIXTURES!$B$2:$B$23,0),0)=""),HLOOKUP(AO$2+2,FIXTURES!$C$2:$NC$23,MATCH($C110,FIXTURES!$B$2:$B$23,0),0),IF(HLOOKUP(AO$2+1,FIXTURES!$C$2:$NC$23,MATCH($C110,FIXTURES!$B$2:$B$23,0),0)="",HLOOKUP(AO$2,FIXTURES!$C$2:$NC$23,MATCH($C110,FIXTURES!$B$2:$B$23,0),0),HLOOKUP(AO$2+1,FIXTURES!$C$2:$NC$23,MATCH($C110,FIXTURES!$B$2:$B$23,0),0)))),IF(AND(HLOOKUP(AO$2,FIXTURES!$C$2:$NC$23,MATCH($C110,FIXTURES!$B$2:$B$23,0),0)="",HLOOKUP(AO$2+1,FIXTURES!$C$2:$NC$23,MATCH($C110,FIXTURES!$B$2:$B$23,0),0)=""),HLOOKUP(AO$2+2,FIXTURES!$C$2:$NC$23,MATCH($C110,FIXTURES!$B$2:$B$23,0),0),IF(HLOOKUP(AO$2+1,FIXTURES!$C$2:$NC$23,MATCH($C110,FIXTURES!$B$2:$B$23,0),0)="",HLOOKUP(AO$2,FIXTURES!$C$2:$NC$23,MATCH($C110,FIXTURES!$B$2:$B$23,0),0),HLOOKUP(AO$2+1,FIXTURES!$C$2:$NC$23,MATCH($C110,FIXTURES!$B$2:$B$23,0),0))))</f>
        <v/>
      </c>
      <c r="AP110" s="70" t="str">
        <f>IF(AP$1="SAT",IF(AND(HLOOKUP(AP$2,FIXTURES!$C$2:$NC$23,MATCH($C110,FIXTURES!$B$2:$B$23,0),0)="",HLOOKUP(AP$2+1,FIXTURES!$C$2:$NC$23,MATCH($C110,FIXTURES!$B$2:$B$23,0),0)="",HLOOKUP(AP$2+2,FIXTURES!$C$2:$NC$23,MATCH($C110,FIXTURES!$B$2:$B$23,0),0)=""),HLOOKUP(AP$2-1,FIXTURES!$C$2:$NC$23,MATCH($C110,FIXTURES!$B$2:$B$23,0),0),IF(AND(HLOOKUP(AP$2,FIXTURES!$C$2:$NC$23,MATCH($C110,FIXTURES!$B$2:$B$23,0),0)="",HLOOKUP(AP$2+1,FIXTURES!$C$2:$NC$23,MATCH($C110,FIXTURES!$B$2:$B$23,0),0)=""),HLOOKUP(AP$2+2,FIXTURES!$C$2:$NC$23,MATCH($C110,FIXTURES!$B$2:$B$23,0),0),IF(HLOOKUP(AP$2+1,FIXTURES!$C$2:$NC$23,MATCH($C110,FIXTURES!$B$2:$B$23,0),0)="",HLOOKUP(AP$2,FIXTURES!$C$2:$NC$23,MATCH($C110,FIXTURES!$B$2:$B$23,0),0),HLOOKUP(AP$2+1,FIXTURES!$C$2:$NC$23,MATCH($C110,FIXTURES!$B$2:$B$23,0),0)))),IF(AND(HLOOKUP(AP$2,FIXTURES!$C$2:$NC$23,MATCH($C110,FIXTURES!$B$2:$B$23,0),0)="",HLOOKUP(AP$2+1,FIXTURES!$C$2:$NC$23,MATCH($C110,FIXTURES!$B$2:$B$23,0),0)=""),HLOOKUP(AP$2+2,FIXTURES!$C$2:$NC$23,MATCH($C110,FIXTURES!$B$2:$B$23,0),0),IF(HLOOKUP(AP$2+1,FIXTURES!$C$2:$NC$23,MATCH($C110,FIXTURES!$B$2:$B$23,0),0)="",HLOOKUP(AP$2,FIXTURES!$C$2:$NC$23,MATCH($C110,FIXTURES!$B$2:$B$23,0),0),HLOOKUP(AP$2+1,FIXTURES!$C$2:$NC$23,MATCH($C110,FIXTURES!$B$2:$B$23,0),0))))</f>
        <v/>
      </c>
      <c r="AQ110" s="70" t="str">
        <f>IF(AQ$1="SAT",IF(AND(HLOOKUP(AQ$2,FIXTURES!$C$2:$NC$23,MATCH($C110,FIXTURES!$B$2:$B$23,0),0)="",HLOOKUP(AQ$2+1,FIXTURES!$C$2:$NC$23,MATCH($C110,FIXTURES!$B$2:$B$23,0),0)="",HLOOKUP(AQ$2+2,FIXTURES!$C$2:$NC$23,MATCH($C110,FIXTURES!$B$2:$B$23,0),0)=""),HLOOKUP(AQ$2-1,FIXTURES!$C$2:$NC$23,MATCH($C110,FIXTURES!$B$2:$B$23,0),0),IF(AND(HLOOKUP(AQ$2,FIXTURES!$C$2:$NC$23,MATCH($C110,FIXTURES!$B$2:$B$23,0),0)="",HLOOKUP(AQ$2+1,FIXTURES!$C$2:$NC$23,MATCH($C110,FIXTURES!$B$2:$B$23,0),0)=""),HLOOKUP(AQ$2+2,FIXTURES!$C$2:$NC$23,MATCH($C110,FIXTURES!$B$2:$B$23,0),0),IF(HLOOKUP(AQ$2+1,FIXTURES!$C$2:$NC$23,MATCH($C110,FIXTURES!$B$2:$B$23,0),0)="",HLOOKUP(AQ$2,FIXTURES!$C$2:$NC$23,MATCH($C110,FIXTURES!$B$2:$B$23,0),0),HLOOKUP(AQ$2+1,FIXTURES!$C$2:$NC$23,MATCH($C110,FIXTURES!$B$2:$B$23,0),0)))),IF(AND(HLOOKUP(AQ$2,FIXTURES!$C$2:$NC$23,MATCH($C110,FIXTURES!$B$2:$B$23,0),0)="",HLOOKUP(AQ$2+1,FIXTURES!$C$2:$NC$23,MATCH($C110,FIXTURES!$B$2:$B$23,0),0)=""),HLOOKUP(AQ$2+2,FIXTURES!$C$2:$NC$23,MATCH($C110,FIXTURES!$B$2:$B$23,0),0),IF(HLOOKUP(AQ$2+1,FIXTURES!$C$2:$NC$23,MATCH($C110,FIXTURES!$B$2:$B$23,0),0)="",HLOOKUP(AQ$2,FIXTURES!$C$2:$NC$23,MATCH($C110,FIXTURES!$B$2:$B$23,0),0),HLOOKUP(AQ$2+1,FIXTURES!$C$2:$NC$23,MATCH($C110,FIXTURES!$B$2:$B$23,0),0))))</f>
        <v/>
      </c>
      <c r="AR110" s="70" t="str">
        <f>IF(AR$1="SAT",IF(AND(HLOOKUP(AR$2,FIXTURES!$C$2:$NC$23,MATCH($C110,FIXTURES!$B$2:$B$23,0),0)="",HLOOKUP(AR$2+1,FIXTURES!$C$2:$NC$23,MATCH($C110,FIXTURES!$B$2:$B$23,0),0)="",HLOOKUP(AR$2+2,FIXTURES!$C$2:$NC$23,MATCH($C110,FIXTURES!$B$2:$B$23,0),0)=""),HLOOKUP(AR$2-1,FIXTURES!$C$2:$NC$23,MATCH($C110,FIXTURES!$B$2:$B$23,0),0),IF(AND(HLOOKUP(AR$2,FIXTURES!$C$2:$NC$23,MATCH($C110,FIXTURES!$B$2:$B$23,0),0)="",HLOOKUP(AR$2+1,FIXTURES!$C$2:$NC$23,MATCH($C110,FIXTURES!$B$2:$B$23,0),0)=""),HLOOKUP(AR$2+2,FIXTURES!$C$2:$NC$23,MATCH($C110,FIXTURES!$B$2:$B$23,0),0),IF(HLOOKUP(AR$2+1,FIXTURES!$C$2:$NC$23,MATCH($C110,FIXTURES!$B$2:$B$23,0),0)="",HLOOKUP(AR$2,FIXTURES!$C$2:$NC$23,MATCH($C110,FIXTURES!$B$2:$B$23,0),0),HLOOKUP(AR$2+1,FIXTURES!$C$2:$NC$23,MATCH($C110,FIXTURES!$B$2:$B$23,0),0)))),IF(AND(HLOOKUP(AR$2,FIXTURES!$C$2:$NC$23,MATCH($C110,FIXTURES!$B$2:$B$23,0),0)="",HLOOKUP(AR$2+1,FIXTURES!$C$2:$NC$23,MATCH($C110,FIXTURES!$B$2:$B$23,0),0)=""),HLOOKUP(AR$2+2,FIXTURES!$C$2:$NC$23,MATCH($C110,FIXTURES!$B$2:$B$23,0),0),IF(HLOOKUP(AR$2+1,FIXTURES!$C$2:$NC$23,MATCH($C110,FIXTURES!$B$2:$B$23,0),0)="",HLOOKUP(AR$2,FIXTURES!$C$2:$NC$23,MATCH($C110,FIXTURES!$B$2:$B$23,0),0),HLOOKUP(AR$2+1,FIXTURES!$C$2:$NC$23,MATCH($C110,FIXTURES!$B$2:$B$23,0),0))))</f>
        <v/>
      </c>
      <c r="AS110" s="70" t="str">
        <f>IF(AS$1="SAT",IF(AND(HLOOKUP(AS$2,FIXTURES!$C$2:$NC$23,MATCH($C110,FIXTURES!$B$2:$B$23,0),0)="",HLOOKUP(AS$2+1,FIXTURES!$C$2:$NC$23,MATCH($C110,FIXTURES!$B$2:$B$23,0),0)="",HLOOKUP(AS$2+2,FIXTURES!$C$2:$NC$23,MATCH($C110,FIXTURES!$B$2:$B$23,0),0)=""),HLOOKUP(AS$2-1,FIXTURES!$C$2:$NC$23,MATCH($C110,FIXTURES!$B$2:$B$23,0),0),IF(AND(HLOOKUP(AS$2,FIXTURES!$C$2:$NC$23,MATCH($C110,FIXTURES!$B$2:$B$23,0),0)="",HLOOKUP(AS$2+1,FIXTURES!$C$2:$NC$23,MATCH($C110,FIXTURES!$B$2:$B$23,0),0)=""),HLOOKUP(AS$2+2,FIXTURES!$C$2:$NC$23,MATCH($C110,FIXTURES!$B$2:$B$23,0),0),IF(HLOOKUP(AS$2+1,FIXTURES!$C$2:$NC$23,MATCH($C110,FIXTURES!$B$2:$B$23,0),0)="",HLOOKUP(AS$2,FIXTURES!$C$2:$NC$23,MATCH($C110,FIXTURES!$B$2:$B$23,0),0),HLOOKUP(AS$2+1,FIXTURES!$C$2:$NC$23,MATCH($C110,FIXTURES!$B$2:$B$23,0),0)))),IF(AND(HLOOKUP(AS$2,FIXTURES!$C$2:$NC$23,MATCH($C110,FIXTURES!$B$2:$B$23,0),0)="",HLOOKUP(AS$2+1,FIXTURES!$C$2:$NC$23,MATCH($C110,FIXTURES!$B$2:$B$23,0),0)=""),HLOOKUP(AS$2+2,FIXTURES!$C$2:$NC$23,MATCH($C110,FIXTURES!$B$2:$B$23,0),0),IF(HLOOKUP(AS$2+1,FIXTURES!$C$2:$NC$23,MATCH($C110,FIXTURES!$B$2:$B$23,0),0)="",HLOOKUP(AS$2,FIXTURES!$C$2:$NC$23,MATCH($C110,FIXTURES!$B$2:$B$23,0),0),HLOOKUP(AS$2+1,FIXTURES!$C$2:$NC$23,MATCH($C110,FIXTURES!$B$2:$B$23,0),0))))</f>
        <v>WOL</v>
      </c>
      <c r="AT110" s="70" t="str">
        <f>IF(AT$1="SAT",IF(AND(HLOOKUP(AT$2,FIXTURES!$C$2:$NC$23,MATCH($C110,FIXTURES!$B$2:$B$23,0),0)="",HLOOKUP(AT$2+1,FIXTURES!$C$2:$NC$23,MATCH($C110,FIXTURES!$B$2:$B$23,0),0)="",HLOOKUP(AT$2+2,FIXTURES!$C$2:$NC$23,MATCH($C110,FIXTURES!$B$2:$B$23,0),0)=""),HLOOKUP(AT$2-1,FIXTURES!$C$2:$NC$23,MATCH($C110,FIXTURES!$B$2:$B$23,0),0),IF(AND(HLOOKUP(AT$2,FIXTURES!$C$2:$NC$23,MATCH($C110,FIXTURES!$B$2:$B$23,0),0)="",HLOOKUP(AT$2+1,FIXTURES!$C$2:$NC$23,MATCH($C110,FIXTURES!$B$2:$B$23,0),0)=""),HLOOKUP(AT$2+2,FIXTURES!$C$2:$NC$23,MATCH($C110,FIXTURES!$B$2:$B$23,0),0),IF(HLOOKUP(AT$2+1,FIXTURES!$C$2:$NC$23,MATCH($C110,FIXTURES!$B$2:$B$23,0),0)="",HLOOKUP(AT$2,FIXTURES!$C$2:$NC$23,MATCH($C110,FIXTURES!$B$2:$B$23,0),0),HLOOKUP(AT$2+1,FIXTURES!$C$2:$NC$23,MATCH($C110,FIXTURES!$B$2:$B$23,0),0)))),IF(AND(HLOOKUP(AT$2,FIXTURES!$C$2:$NC$23,MATCH($C110,FIXTURES!$B$2:$B$23,0),0)="",HLOOKUP(AT$2+1,FIXTURES!$C$2:$NC$23,MATCH($C110,FIXTURES!$B$2:$B$23,0),0)=""),HLOOKUP(AT$2+2,FIXTURES!$C$2:$NC$23,MATCH($C110,FIXTURES!$B$2:$B$23,0),0),IF(HLOOKUP(AT$2+1,FIXTURES!$C$2:$NC$23,MATCH($C110,FIXTURES!$B$2:$B$23,0),0)="",HLOOKUP(AT$2,FIXTURES!$C$2:$NC$23,MATCH($C110,FIXTURES!$B$2:$B$23,0),0),HLOOKUP(AT$2+1,FIXTURES!$C$2:$NC$23,MATCH($C110,FIXTURES!$B$2:$B$23,0),0))))</f>
        <v/>
      </c>
      <c r="AU110" s="70" t="str">
        <f>IF(AU$1="SAT",IF(AND(HLOOKUP(AU$2,FIXTURES!$C$2:$NC$23,MATCH($C110,FIXTURES!$B$2:$B$23,0),0)="",HLOOKUP(AU$2+1,FIXTURES!$C$2:$NC$23,MATCH($C110,FIXTURES!$B$2:$B$23,0),0)="",HLOOKUP(AU$2+2,FIXTURES!$C$2:$NC$23,MATCH($C110,FIXTURES!$B$2:$B$23,0),0)=""),HLOOKUP(AU$2-1,FIXTURES!$C$2:$NC$23,MATCH($C110,FIXTURES!$B$2:$B$23,0),0),IF(AND(HLOOKUP(AU$2,FIXTURES!$C$2:$NC$23,MATCH($C110,FIXTURES!$B$2:$B$23,0),0)="",HLOOKUP(AU$2+1,FIXTURES!$C$2:$NC$23,MATCH($C110,FIXTURES!$B$2:$B$23,0),0)=""),HLOOKUP(AU$2+2,FIXTURES!$C$2:$NC$23,MATCH($C110,FIXTURES!$B$2:$B$23,0),0),IF(HLOOKUP(AU$2+1,FIXTURES!$C$2:$NC$23,MATCH($C110,FIXTURES!$B$2:$B$23,0),0)="",HLOOKUP(AU$2,FIXTURES!$C$2:$NC$23,MATCH($C110,FIXTURES!$B$2:$B$23,0),0),HLOOKUP(AU$2+1,FIXTURES!$C$2:$NC$23,MATCH($C110,FIXTURES!$B$2:$B$23,0),0)))),IF(AND(HLOOKUP(AU$2,FIXTURES!$C$2:$NC$23,MATCH($C110,FIXTURES!$B$2:$B$23,0),0)="",HLOOKUP(AU$2+1,FIXTURES!$C$2:$NC$23,MATCH($C110,FIXTURES!$B$2:$B$23,0),0)=""),HLOOKUP(AU$2+2,FIXTURES!$C$2:$NC$23,MATCH($C110,FIXTURES!$B$2:$B$23,0),0),IF(HLOOKUP(AU$2+1,FIXTURES!$C$2:$NC$23,MATCH($C110,FIXTURES!$B$2:$B$23,0),0)="",HLOOKUP(AU$2,FIXTURES!$C$2:$NC$23,MATCH($C110,FIXTURES!$B$2:$B$23,0),0),HLOOKUP(AU$2+1,FIXTURES!$C$2:$NC$23,MATCH($C110,FIXTURES!$B$2:$B$23,0),0))))</f>
        <v>mci</v>
      </c>
      <c r="AV110" s="70" t="str">
        <f>IF(AV$1="SAT",IF(AND(HLOOKUP(AV$2,FIXTURES!$C$2:$NC$23,MATCH($C110,FIXTURES!$B$2:$B$23,0),0)="",HLOOKUP(AV$2+1,FIXTURES!$C$2:$NC$23,MATCH($C110,FIXTURES!$B$2:$B$23,0),0)="",HLOOKUP(AV$2+2,FIXTURES!$C$2:$NC$23,MATCH($C110,FIXTURES!$B$2:$B$23,0),0)=""),HLOOKUP(AV$2-1,FIXTURES!$C$2:$NC$23,MATCH($C110,FIXTURES!$B$2:$B$23,0),0),IF(AND(HLOOKUP(AV$2,FIXTURES!$C$2:$NC$23,MATCH($C110,FIXTURES!$B$2:$B$23,0),0)="",HLOOKUP(AV$2+1,FIXTURES!$C$2:$NC$23,MATCH($C110,FIXTURES!$B$2:$B$23,0),0)=""),HLOOKUP(AV$2+2,FIXTURES!$C$2:$NC$23,MATCH($C110,FIXTURES!$B$2:$B$23,0),0),IF(HLOOKUP(AV$2+1,FIXTURES!$C$2:$NC$23,MATCH($C110,FIXTURES!$B$2:$B$23,0),0)="",HLOOKUP(AV$2,FIXTURES!$C$2:$NC$23,MATCH($C110,FIXTURES!$B$2:$B$23,0),0),HLOOKUP(AV$2+1,FIXTURES!$C$2:$NC$23,MATCH($C110,FIXTURES!$B$2:$B$23,0),0)))),IF(AND(HLOOKUP(AV$2,FIXTURES!$C$2:$NC$23,MATCH($C110,FIXTURES!$B$2:$B$23,0),0)="",HLOOKUP(AV$2+1,FIXTURES!$C$2:$NC$23,MATCH($C110,FIXTURES!$B$2:$B$23,0),0)=""),HLOOKUP(AV$2+2,FIXTURES!$C$2:$NC$23,MATCH($C110,FIXTURES!$B$2:$B$23,0),0),IF(HLOOKUP(AV$2+1,FIXTURES!$C$2:$NC$23,MATCH($C110,FIXTURES!$B$2:$B$23,0),0)="",HLOOKUP(AV$2,FIXTURES!$C$2:$NC$23,MATCH($C110,FIXTURES!$B$2:$B$23,0),0),HLOOKUP(AV$2+1,FIXTURES!$C$2:$NC$23,MATCH($C110,FIXTURES!$B$2:$B$23,0),0))))</f>
        <v>BHA</v>
      </c>
      <c r="AW110" s="70" t="str">
        <f>IF(AW$1="SAT",IF(AND(HLOOKUP(AW$2,FIXTURES!$C$2:$NC$23,MATCH($C110,FIXTURES!$B$2:$B$23,0),0)="",HLOOKUP(AW$2+1,FIXTURES!$C$2:$NC$23,MATCH($C110,FIXTURES!$B$2:$B$23,0),0)="",HLOOKUP(AW$2+2,FIXTURES!$C$2:$NC$23,MATCH($C110,FIXTURES!$B$2:$B$23,0),0)=""),HLOOKUP(AW$2-1,FIXTURES!$C$2:$NC$23,MATCH($C110,FIXTURES!$B$2:$B$23,0),0),IF(AND(HLOOKUP(AW$2,FIXTURES!$C$2:$NC$23,MATCH($C110,FIXTURES!$B$2:$B$23,0),0)="",HLOOKUP(AW$2+1,FIXTURES!$C$2:$NC$23,MATCH($C110,FIXTURES!$B$2:$B$23,0),0)=""),HLOOKUP(AW$2+2,FIXTURES!$C$2:$NC$23,MATCH($C110,FIXTURES!$B$2:$B$23,0),0),IF(HLOOKUP(AW$2+1,FIXTURES!$C$2:$NC$23,MATCH($C110,FIXTURES!$B$2:$B$23,0),0)="",HLOOKUP(AW$2,FIXTURES!$C$2:$NC$23,MATCH($C110,FIXTURES!$B$2:$B$23,0),0),HLOOKUP(AW$2+1,FIXTURES!$C$2:$NC$23,MATCH($C110,FIXTURES!$B$2:$B$23,0),0)))),IF(AND(HLOOKUP(AW$2,FIXTURES!$C$2:$NC$23,MATCH($C110,FIXTURES!$B$2:$B$23,0),0)="",HLOOKUP(AW$2+1,FIXTURES!$C$2:$NC$23,MATCH($C110,FIXTURES!$B$2:$B$23,0),0)=""),HLOOKUP(AW$2+2,FIXTURES!$C$2:$NC$23,MATCH($C110,FIXTURES!$B$2:$B$23,0),0),IF(HLOOKUP(AW$2+1,FIXTURES!$C$2:$NC$23,MATCH($C110,FIXTURES!$B$2:$B$23,0),0)="",HLOOKUP(AW$2,FIXTURES!$C$2:$NC$23,MATCH($C110,FIXTURES!$B$2:$B$23,0),0),HLOOKUP(AW$2+1,FIXTURES!$C$2:$NC$23,MATCH($C110,FIXTURES!$B$2:$B$23,0),0))))</f>
        <v>Manchester Utd</v>
      </c>
      <c r="AX110" s="70" t="str">
        <f>IF(AX$1="SAT",IF(AND(HLOOKUP(AX$2,FIXTURES!$C$2:$NC$23,MATCH($C110,FIXTURES!$B$2:$B$23,0),0)="",HLOOKUP(AX$2+1,FIXTURES!$C$2:$NC$23,MATCH($C110,FIXTURES!$B$2:$B$23,0),0)="",HLOOKUP(AX$2+2,FIXTURES!$C$2:$NC$23,MATCH($C110,FIXTURES!$B$2:$B$23,0),0)=""),HLOOKUP(AX$2-1,FIXTURES!$C$2:$NC$23,MATCH($C110,FIXTURES!$B$2:$B$23,0),0),IF(AND(HLOOKUP(AX$2,FIXTURES!$C$2:$NC$23,MATCH($C110,FIXTURES!$B$2:$B$23,0),0)="",HLOOKUP(AX$2+1,FIXTURES!$C$2:$NC$23,MATCH($C110,FIXTURES!$B$2:$B$23,0),0)=""),HLOOKUP(AX$2+2,FIXTURES!$C$2:$NC$23,MATCH($C110,FIXTURES!$B$2:$B$23,0),0),IF(HLOOKUP(AX$2+1,FIXTURES!$C$2:$NC$23,MATCH($C110,FIXTURES!$B$2:$B$23,0),0)="",HLOOKUP(AX$2,FIXTURES!$C$2:$NC$23,MATCH($C110,FIXTURES!$B$2:$B$23,0),0),HLOOKUP(AX$2+1,FIXTURES!$C$2:$NC$23,MATCH($C110,FIXTURES!$B$2:$B$23,0),0)))),IF(AND(HLOOKUP(AX$2,FIXTURES!$C$2:$NC$23,MATCH($C110,FIXTURES!$B$2:$B$23,0),0)="",HLOOKUP(AX$2+1,FIXTURES!$C$2:$NC$23,MATCH($C110,FIXTURES!$B$2:$B$23,0),0)=""),HLOOKUP(AX$2+2,FIXTURES!$C$2:$NC$23,MATCH($C110,FIXTURES!$B$2:$B$23,0),0),IF(HLOOKUP(AX$2+1,FIXTURES!$C$2:$NC$23,MATCH($C110,FIXTURES!$B$2:$B$23,0),0)="",HLOOKUP(AX$2,FIXTURES!$C$2:$NC$23,MATCH($C110,FIXTURES!$B$2:$B$23,0),0),HLOOKUP(AX$2+1,FIXTURES!$C$2:$NC$23,MATCH($C110,FIXTURES!$B$2:$B$23,0),0))))</f>
        <v/>
      </c>
      <c r="AY110" s="70" t="str">
        <f>IF(AY$1="SAT",IF(AND(HLOOKUP(AY$2,FIXTURES!$C$2:$NC$23,MATCH($C110,FIXTURES!$B$2:$B$23,0),0)="",HLOOKUP(AY$2+1,FIXTURES!$C$2:$NC$23,MATCH($C110,FIXTURES!$B$2:$B$23,0),0)="",HLOOKUP(AY$2+2,FIXTURES!$C$2:$NC$23,MATCH($C110,FIXTURES!$B$2:$B$23,0),0)=""),HLOOKUP(AY$2-1,FIXTURES!$C$2:$NC$23,MATCH($C110,FIXTURES!$B$2:$B$23,0),0),IF(AND(HLOOKUP(AY$2,FIXTURES!$C$2:$NC$23,MATCH($C110,FIXTURES!$B$2:$B$23,0),0)="",HLOOKUP(AY$2+1,FIXTURES!$C$2:$NC$23,MATCH($C110,FIXTURES!$B$2:$B$23,0),0)=""),HLOOKUP(AY$2+2,FIXTURES!$C$2:$NC$23,MATCH($C110,FIXTURES!$B$2:$B$23,0),0),IF(HLOOKUP(AY$2+1,FIXTURES!$C$2:$NC$23,MATCH($C110,FIXTURES!$B$2:$B$23,0),0)="",HLOOKUP(AY$2,FIXTURES!$C$2:$NC$23,MATCH($C110,FIXTURES!$B$2:$B$23,0),0),HLOOKUP(AY$2+1,FIXTURES!$C$2:$NC$23,MATCH($C110,FIXTURES!$B$2:$B$23,0),0)))),IF(AND(HLOOKUP(AY$2,FIXTURES!$C$2:$NC$23,MATCH($C110,FIXTURES!$B$2:$B$23,0),0)="",HLOOKUP(AY$2+1,FIXTURES!$C$2:$NC$23,MATCH($C110,FIXTURES!$B$2:$B$23,0),0)=""),HLOOKUP(AY$2+2,FIXTURES!$C$2:$NC$23,MATCH($C110,FIXTURES!$B$2:$B$23,0),0),IF(HLOOKUP(AY$2+1,FIXTURES!$C$2:$NC$23,MATCH($C110,FIXTURES!$B$2:$B$23,0),0)="",HLOOKUP(AY$2,FIXTURES!$C$2:$NC$23,MATCH($C110,FIXTURES!$B$2:$B$23,0),0),HLOOKUP(AY$2+1,FIXTURES!$C$2:$NC$23,MATCH($C110,FIXTURES!$B$2:$B$23,0),0))))</f>
        <v>SOU</v>
      </c>
      <c r="AZ110" s="70" t="str">
        <f>IF(AZ$1="SAT",IF(AND(HLOOKUP(AZ$2,FIXTURES!$C$2:$NC$23,MATCH($C110,FIXTURES!$B$2:$B$23,0),0)="",HLOOKUP(AZ$2+1,FIXTURES!$C$2:$NC$23,MATCH($C110,FIXTURES!$B$2:$B$23,0),0)="",HLOOKUP(AZ$2+2,FIXTURES!$C$2:$NC$23,MATCH($C110,FIXTURES!$B$2:$B$23,0),0)=""),HLOOKUP(AZ$2-1,FIXTURES!$C$2:$NC$23,MATCH($C110,FIXTURES!$B$2:$B$23,0),0),IF(AND(HLOOKUP(AZ$2,FIXTURES!$C$2:$NC$23,MATCH($C110,FIXTURES!$B$2:$B$23,0),0)="",HLOOKUP(AZ$2+1,FIXTURES!$C$2:$NC$23,MATCH($C110,FIXTURES!$B$2:$B$23,0),0)=""),HLOOKUP(AZ$2+2,FIXTURES!$C$2:$NC$23,MATCH($C110,FIXTURES!$B$2:$B$23,0),0),IF(HLOOKUP(AZ$2+1,FIXTURES!$C$2:$NC$23,MATCH($C110,FIXTURES!$B$2:$B$23,0),0)="",HLOOKUP(AZ$2,FIXTURES!$C$2:$NC$23,MATCH($C110,FIXTURES!$B$2:$B$23,0),0),HLOOKUP(AZ$2+1,FIXTURES!$C$2:$NC$23,MATCH($C110,FIXTURES!$B$2:$B$23,0),0)))),IF(AND(HLOOKUP(AZ$2,FIXTURES!$C$2:$NC$23,MATCH($C110,FIXTURES!$B$2:$B$23,0),0)="",HLOOKUP(AZ$2+1,FIXTURES!$C$2:$NC$23,MATCH($C110,FIXTURES!$B$2:$B$23,0),0)=""),HLOOKUP(AZ$2+2,FIXTURES!$C$2:$NC$23,MATCH($C110,FIXTURES!$B$2:$B$23,0),0),IF(HLOOKUP(AZ$2+1,FIXTURES!$C$2:$NC$23,MATCH($C110,FIXTURES!$B$2:$B$23,0),0)="",HLOOKUP(AZ$2,FIXTURES!$C$2:$NC$23,MATCH($C110,FIXTURES!$B$2:$B$23,0),0),HLOOKUP(AZ$2+1,FIXTURES!$C$2:$NC$23,MATCH($C110,FIXTURES!$B$2:$B$23,0),0))))</f>
        <v/>
      </c>
      <c r="BA110" s="70" t="str">
        <f>IF(BA$1="SAT",IF(AND(HLOOKUP(BA$2,FIXTURES!$C$2:$NC$23,MATCH($C110,FIXTURES!$B$2:$B$23,0),0)="",HLOOKUP(BA$2+1,FIXTURES!$C$2:$NC$23,MATCH($C110,FIXTURES!$B$2:$B$23,0),0)="",HLOOKUP(BA$2+2,FIXTURES!$C$2:$NC$23,MATCH($C110,FIXTURES!$B$2:$B$23,0),0)=""),HLOOKUP(BA$2-1,FIXTURES!$C$2:$NC$23,MATCH($C110,FIXTURES!$B$2:$B$23,0),0),IF(AND(HLOOKUP(BA$2,FIXTURES!$C$2:$NC$23,MATCH($C110,FIXTURES!$B$2:$B$23,0),0)="",HLOOKUP(BA$2+1,FIXTURES!$C$2:$NC$23,MATCH($C110,FIXTURES!$B$2:$B$23,0),0)=""),HLOOKUP(BA$2+2,FIXTURES!$C$2:$NC$23,MATCH($C110,FIXTURES!$B$2:$B$23,0),0),IF(HLOOKUP(BA$2+1,FIXTURES!$C$2:$NC$23,MATCH($C110,FIXTURES!$B$2:$B$23,0),0)="",HLOOKUP(BA$2,FIXTURES!$C$2:$NC$23,MATCH($C110,FIXTURES!$B$2:$B$23,0),0),HLOOKUP(BA$2+1,FIXTURES!$C$2:$NC$23,MATCH($C110,FIXTURES!$B$2:$B$23,0),0)))),IF(AND(HLOOKUP(BA$2,FIXTURES!$C$2:$NC$23,MATCH($C110,FIXTURES!$B$2:$B$23,0),0)="",HLOOKUP(BA$2+1,FIXTURES!$C$2:$NC$23,MATCH($C110,FIXTURES!$B$2:$B$23,0),0)=""),HLOOKUP(BA$2+2,FIXTURES!$C$2:$NC$23,MATCH($C110,FIXTURES!$B$2:$B$23,0),0),IF(HLOOKUP(BA$2+1,FIXTURES!$C$2:$NC$23,MATCH($C110,FIXTURES!$B$2:$B$23,0),0)="",HLOOKUP(BA$2,FIXTURES!$C$2:$NC$23,MATCH($C110,FIXTURES!$B$2:$B$23,0),0),HLOOKUP(BA$2+1,FIXTURES!$C$2:$NC$23,MATCH($C110,FIXTURES!$B$2:$B$23,0),0))))</f>
        <v>whu</v>
      </c>
      <c r="BB110" s="70" t="str">
        <f>IF(BB$1="SAT",IF(AND(HLOOKUP(BB$2,FIXTURES!$C$2:$NC$23,MATCH($C110,FIXTURES!$B$2:$B$23,0),0)="",HLOOKUP(BB$2+1,FIXTURES!$C$2:$NC$23,MATCH($C110,FIXTURES!$B$2:$B$23,0),0)="",HLOOKUP(BB$2+2,FIXTURES!$C$2:$NC$23,MATCH($C110,FIXTURES!$B$2:$B$23,0),0)=""),HLOOKUP(BB$2-1,FIXTURES!$C$2:$NC$23,MATCH($C110,FIXTURES!$B$2:$B$23,0),0),IF(AND(HLOOKUP(BB$2,FIXTURES!$C$2:$NC$23,MATCH($C110,FIXTURES!$B$2:$B$23,0),0)="",HLOOKUP(BB$2+1,FIXTURES!$C$2:$NC$23,MATCH($C110,FIXTURES!$B$2:$B$23,0),0)=""),HLOOKUP(BB$2+2,FIXTURES!$C$2:$NC$23,MATCH($C110,FIXTURES!$B$2:$B$23,0),0),IF(HLOOKUP(BB$2+1,FIXTURES!$C$2:$NC$23,MATCH($C110,FIXTURES!$B$2:$B$23,0),0)="",HLOOKUP(BB$2,FIXTURES!$C$2:$NC$23,MATCH($C110,FIXTURES!$B$2:$B$23,0),0),HLOOKUP(BB$2+1,FIXTURES!$C$2:$NC$23,MATCH($C110,FIXTURES!$B$2:$B$23,0),0)))),IF(AND(HLOOKUP(BB$2,FIXTURES!$C$2:$NC$23,MATCH($C110,FIXTURES!$B$2:$B$23,0),0)="",HLOOKUP(BB$2+1,FIXTURES!$C$2:$NC$23,MATCH($C110,FIXTURES!$B$2:$B$23,0),0)=""),HLOOKUP(BB$2+2,FIXTURES!$C$2:$NC$23,MATCH($C110,FIXTURES!$B$2:$B$23,0),0),IF(HLOOKUP(BB$2+1,FIXTURES!$C$2:$NC$23,MATCH($C110,FIXTURES!$B$2:$B$23,0),0)="",HLOOKUP(BB$2,FIXTURES!$C$2:$NC$23,MATCH($C110,FIXTURES!$B$2:$B$23,0),0),HLOOKUP(BB$2+1,FIXTURES!$C$2:$NC$23,MATCH($C110,FIXTURES!$B$2:$B$23,0),0))))</f>
        <v/>
      </c>
      <c r="BC110" s="70" t="str">
        <f>IF(BC$1="SAT",IF(AND(HLOOKUP(BC$2,FIXTURES!$C$2:$NC$23,MATCH($C110,FIXTURES!$B$2:$B$23,0),0)="",HLOOKUP(BC$2+1,FIXTURES!$C$2:$NC$23,MATCH($C110,FIXTURES!$B$2:$B$23,0),0)="",HLOOKUP(BC$2+2,FIXTURES!$C$2:$NC$23,MATCH($C110,FIXTURES!$B$2:$B$23,0),0)=""),HLOOKUP(BC$2-1,FIXTURES!$C$2:$NC$23,MATCH($C110,FIXTURES!$B$2:$B$23,0),0),IF(AND(HLOOKUP(BC$2,FIXTURES!$C$2:$NC$23,MATCH($C110,FIXTURES!$B$2:$B$23,0),0)="",HLOOKUP(BC$2+1,FIXTURES!$C$2:$NC$23,MATCH($C110,FIXTURES!$B$2:$B$23,0),0)=""),HLOOKUP(BC$2+2,FIXTURES!$C$2:$NC$23,MATCH($C110,FIXTURES!$B$2:$B$23,0),0),IF(HLOOKUP(BC$2+1,FIXTURES!$C$2:$NC$23,MATCH($C110,FIXTURES!$B$2:$B$23,0),0)="",HLOOKUP(BC$2,FIXTURES!$C$2:$NC$23,MATCH($C110,FIXTURES!$B$2:$B$23,0),0),HLOOKUP(BC$2+1,FIXTURES!$C$2:$NC$23,MATCH($C110,FIXTURES!$B$2:$B$23,0),0)))),IF(AND(HLOOKUP(BC$2,FIXTURES!$C$2:$NC$23,MATCH($C110,FIXTURES!$B$2:$B$23,0),0)="",HLOOKUP(BC$2+1,FIXTURES!$C$2:$NC$23,MATCH($C110,FIXTURES!$B$2:$B$23,0),0)=""),HLOOKUP(BC$2+2,FIXTURES!$C$2:$NC$23,MATCH($C110,FIXTURES!$B$2:$B$23,0),0),IF(HLOOKUP(BC$2+1,FIXTURES!$C$2:$NC$23,MATCH($C110,FIXTURES!$B$2:$B$23,0),0)="",HLOOKUP(BC$2,FIXTURES!$C$2:$NC$23,MATCH($C110,FIXTURES!$B$2:$B$23,0),0),HLOOKUP(BC$2+1,FIXTURES!$C$2:$NC$23,MATCH($C110,FIXTURES!$B$2:$B$23,0),0))))</f>
        <v/>
      </c>
      <c r="BD110" s="70" t="str">
        <f>IF(BD$1="SAT",IF(AND(HLOOKUP(BD$2,FIXTURES!$C$2:$NC$23,MATCH($C110,FIXTURES!$B$2:$B$23,0),0)="",HLOOKUP(BD$2+1,FIXTURES!$C$2:$NC$23,MATCH($C110,FIXTURES!$B$2:$B$23,0),0)="",HLOOKUP(BD$2+2,FIXTURES!$C$2:$NC$23,MATCH($C110,FIXTURES!$B$2:$B$23,0),0)=""),HLOOKUP(BD$2-1,FIXTURES!$C$2:$NC$23,MATCH($C110,FIXTURES!$B$2:$B$23,0),0),IF(AND(HLOOKUP(BD$2,FIXTURES!$C$2:$NC$23,MATCH($C110,FIXTURES!$B$2:$B$23,0),0)="",HLOOKUP(BD$2+1,FIXTURES!$C$2:$NC$23,MATCH($C110,FIXTURES!$B$2:$B$23,0),0)=""),HLOOKUP(BD$2+2,FIXTURES!$C$2:$NC$23,MATCH($C110,FIXTURES!$B$2:$B$23,0),0),IF(HLOOKUP(BD$2+1,FIXTURES!$C$2:$NC$23,MATCH($C110,FIXTURES!$B$2:$B$23,0),0)="",HLOOKUP(BD$2,FIXTURES!$C$2:$NC$23,MATCH($C110,FIXTURES!$B$2:$B$23,0),0),HLOOKUP(BD$2+1,FIXTURES!$C$2:$NC$23,MATCH($C110,FIXTURES!$B$2:$B$23,0),0)))),IF(AND(HLOOKUP(BD$2,FIXTURES!$C$2:$NC$23,MATCH($C110,FIXTURES!$B$2:$B$23,0),0)="",HLOOKUP(BD$2+1,FIXTURES!$C$2:$NC$23,MATCH($C110,FIXTURES!$B$2:$B$23,0),0)=""),HLOOKUP(BD$2+2,FIXTURES!$C$2:$NC$23,MATCH($C110,FIXTURES!$B$2:$B$23,0),0),IF(HLOOKUP(BD$2+1,FIXTURES!$C$2:$NC$23,MATCH($C110,FIXTURES!$B$2:$B$23,0),0)="",HLOOKUP(BD$2,FIXTURES!$C$2:$NC$23,MATCH($C110,FIXTURES!$B$2:$B$23,0),0),HLOOKUP(BD$2+1,FIXTURES!$C$2:$NC$23,MATCH($C110,FIXTURES!$B$2:$B$23,0),0))))</f>
        <v/>
      </c>
      <c r="BE110" s="70" t="str">
        <f>IF(BE$1="SAT",IF(AND(HLOOKUP(BE$2,FIXTURES!$C$2:$NC$23,MATCH($C110,FIXTURES!$B$2:$B$23,0),0)="",HLOOKUP(BE$2+1,FIXTURES!$C$2:$NC$23,MATCH($C110,FIXTURES!$B$2:$B$23,0),0)="",HLOOKUP(BE$2+2,FIXTURES!$C$2:$NC$23,MATCH($C110,FIXTURES!$B$2:$B$23,0),0)=""),HLOOKUP(BE$2-1,FIXTURES!$C$2:$NC$23,MATCH($C110,FIXTURES!$B$2:$B$23,0),0),IF(AND(HLOOKUP(BE$2,FIXTURES!$C$2:$NC$23,MATCH($C110,FIXTURES!$B$2:$B$23,0),0)="",HLOOKUP(BE$2+1,FIXTURES!$C$2:$NC$23,MATCH($C110,FIXTURES!$B$2:$B$23,0),0)=""),HLOOKUP(BE$2+2,FIXTURES!$C$2:$NC$23,MATCH($C110,FIXTURES!$B$2:$B$23,0),0),IF(HLOOKUP(BE$2+1,FIXTURES!$C$2:$NC$23,MATCH($C110,FIXTURES!$B$2:$B$23,0),0)="",HLOOKUP(BE$2,FIXTURES!$C$2:$NC$23,MATCH($C110,FIXTURES!$B$2:$B$23,0),0),HLOOKUP(BE$2+1,FIXTURES!$C$2:$NC$23,MATCH($C110,FIXTURES!$B$2:$B$23,0),0)))),IF(AND(HLOOKUP(BE$2,FIXTURES!$C$2:$NC$23,MATCH($C110,FIXTURES!$B$2:$B$23,0),0)="",HLOOKUP(BE$2+1,FIXTURES!$C$2:$NC$23,MATCH($C110,FIXTURES!$B$2:$B$23,0),0)=""),HLOOKUP(BE$2+2,FIXTURES!$C$2:$NC$23,MATCH($C110,FIXTURES!$B$2:$B$23,0),0),IF(HLOOKUP(BE$2+1,FIXTURES!$C$2:$NC$23,MATCH($C110,FIXTURES!$B$2:$B$23,0),0)="",HLOOKUP(BE$2,FIXTURES!$C$2:$NC$23,MATCH($C110,FIXTURES!$B$2:$B$23,0),0),HLOOKUP(BE$2+1,FIXTURES!$C$2:$NC$23,MATCH($C110,FIXTURES!$B$2:$B$23,0),0))))</f>
        <v>ARS</v>
      </c>
      <c r="BF110" s="119"/>
      <c r="BG110" s="70" t="str">
        <f>IF(BG$1="SAT",IF(AND(HLOOKUP(BG$2,FIXTURES!$C$2:$NC$23,MATCH($C110,FIXTURES!$B$2:$B$23,0),0)="",HLOOKUP(BG$2+1,FIXTURES!$C$2:$NC$23,MATCH($C110,FIXTURES!$B$2:$B$23,0),0)="",HLOOKUP(BG$2+2,FIXTURES!$C$2:$NC$23,MATCH($C110,FIXTURES!$B$2:$B$23,0),0)=""),HLOOKUP(BG$2-1,FIXTURES!$C$2:$NC$23,MATCH($C110,FIXTURES!$B$2:$B$23,0),0),IF(AND(HLOOKUP(BG$2,FIXTURES!$C$2:$NC$23,MATCH($C110,FIXTURES!$B$2:$B$23,0),0)="",HLOOKUP(BG$2+1,FIXTURES!$C$2:$NC$23,MATCH($C110,FIXTURES!$B$2:$B$23,0),0)=""),HLOOKUP(BG$2+2,FIXTURES!$C$2:$NC$23,MATCH($C110,FIXTURES!$B$2:$B$23,0),0),IF(HLOOKUP(BG$2+1,FIXTURES!$C$2:$NC$23,MATCH($C110,FIXTURES!$B$2:$B$23,0),0)="",HLOOKUP(BG$2,FIXTURES!$C$2:$NC$23,MATCH($C110,FIXTURES!$B$2:$B$23,0),0),HLOOKUP(BG$2+1,FIXTURES!$C$2:$NC$23,MATCH($C110,FIXTURES!$B$2:$B$23,0),0)))),IF(AND(HLOOKUP(BG$2,FIXTURES!$C$2:$NC$23,MATCH($C110,FIXTURES!$B$2:$B$23,0),0)="",HLOOKUP(BG$2+1,FIXTURES!$C$2:$NC$23,MATCH($C110,FIXTURES!$B$2:$B$23,0),0)=""),HLOOKUP(BG$2+2,FIXTURES!$C$2:$NC$23,MATCH($C110,FIXTURES!$B$2:$B$23,0),0),IF(HLOOKUP(BG$2+1,FIXTURES!$C$2:$NC$23,MATCH($C110,FIXTURES!$B$2:$B$23,0),0)="",HLOOKUP(BG$2,FIXTURES!$C$2:$NC$23,MATCH($C110,FIXTURES!$B$2:$B$23,0),0),HLOOKUP(BG$2+1,FIXTURES!$C$2:$NC$23,MATCH($C110,FIXTURES!$B$2:$B$23,0),0))))</f>
        <v>liv</v>
      </c>
      <c r="BH110" s="119"/>
      <c r="BI110" s="70" t="str">
        <f>IF(BI$1="SAT",IF(AND(HLOOKUP(BI$2,FIXTURES!$C$2:$NC$23,MATCH($C110,FIXTURES!$B$2:$B$23,0),0)="",HLOOKUP(BI$2+1,FIXTURES!$C$2:$NC$23,MATCH($C110,FIXTURES!$B$2:$B$23,0),0)="",HLOOKUP(BI$2+2,FIXTURES!$C$2:$NC$23,MATCH($C110,FIXTURES!$B$2:$B$23,0),0)=""),HLOOKUP(BI$2-1,FIXTURES!$C$2:$NC$23,MATCH($C110,FIXTURES!$B$2:$B$23,0),0),IF(AND(HLOOKUP(BI$2,FIXTURES!$C$2:$NC$23,MATCH($C110,FIXTURES!$B$2:$B$23,0),0)="",HLOOKUP(BI$2+1,FIXTURES!$C$2:$NC$23,MATCH($C110,FIXTURES!$B$2:$B$23,0),0)=""),HLOOKUP(BI$2+2,FIXTURES!$C$2:$NC$23,MATCH($C110,FIXTURES!$B$2:$B$23,0),0),IF(HLOOKUP(BI$2+1,FIXTURES!$C$2:$NC$23,MATCH($C110,FIXTURES!$B$2:$B$23,0),0)="",HLOOKUP(BI$2,FIXTURES!$C$2:$NC$23,MATCH($C110,FIXTURES!$B$2:$B$23,0),0),HLOOKUP(BI$2+1,FIXTURES!$C$2:$NC$23,MATCH($C110,FIXTURES!$B$2:$B$23,0),0)))),IF(AND(HLOOKUP(BI$2,FIXTURES!$C$2:$NC$23,MATCH($C110,FIXTURES!$B$2:$B$23,0),0)="",HLOOKUP(BI$2+1,FIXTURES!$C$2:$NC$23,MATCH($C110,FIXTURES!$B$2:$B$23,0),0)=""),HLOOKUP(BI$2+2,FIXTURES!$C$2:$NC$23,MATCH($C110,FIXTURES!$B$2:$B$23,0),0),IF(HLOOKUP(BI$2+1,FIXTURES!$C$2:$NC$23,MATCH($C110,FIXTURES!$B$2:$B$23,0),0)="",HLOOKUP(BI$2,FIXTURES!$C$2:$NC$23,MATCH($C110,FIXTURES!$B$2:$B$23,0),0),HLOOKUP(BI$2+1,FIXTURES!$C$2:$NC$23,MATCH($C110,FIXTURES!$B$2:$B$23,0),0))))</f>
        <v>LEE</v>
      </c>
      <c r="BJ110" s="119"/>
      <c r="BK110" s="70" t="str">
        <f>IF(BK$1="SAT",IF(AND(HLOOKUP(BK$2,FIXTURES!$C$2:$NC$23,MATCH($C110,FIXTURES!$B$2:$B$23,0),0)="",HLOOKUP(BK$2+1,FIXTURES!$C$2:$NC$23,MATCH($C110,FIXTURES!$B$2:$B$23,0),0)="",HLOOKUP(BK$2+2,FIXTURES!$C$2:$NC$23,MATCH($C110,FIXTURES!$B$2:$B$23,0),0)=""),HLOOKUP(BK$2-1,FIXTURES!$C$2:$NC$23,MATCH($C110,FIXTURES!$B$2:$B$23,0),0),IF(AND(HLOOKUP(BK$2,FIXTURES!$C$2:$NC$23,MATCH($C110,FIXTURES!$B$2:$B$23,0),0)="",HLOOKUP(BK$2+1,FIXTURES!$C$2:$NC$23,MATCH($C110,FIXTURES!$B$2:$B$23,0),0)=""),HLOOKUP(BK$2+2,FIXTURES!$C$2:$NC$23,MATCH($C110,FIXTURES!$B$2:$B$23,0),0),IF(HLOOKUP(BK$2+1,FIXTURES!$C$2:$NC$23,MATCH($C110,FIXTURES!$B$2:$B$23,0),0)="",HLOOKUP(BK$2,FIXTURES!$C$2:$NC$23,MATCH($C110,FIXTURES!$B$2:$B$23,0),0),HLOOKUP(BK$2+1,FIXTURES!$C$2:$NC$23,MATCH($C110,FIXTURES!$B$2:$B$23,0),0)))),IF(AND(HLOOKUP(BK$2,FIXTURES!$C$2:$NC$23,MATCH($C110,FIXTURES!$B$2:$B$23,0),0)="",HLOOKUP(BK$2+1,FIXTURES!$C$2:$NC$23,MATCH($C110,FIXTURES!$B$2:$B$23,0),0)=""),HLOOKUP(BK$2+2,FIXTURES!$C$2:$NC$23,MATCH($C110,FIXTURES!$B$2:$B$23,0),0),IF(HLOOKUP(BK$2+1,FIXTURES!$C$2:$NC$23,MATCH($C110,FIXTURES!$B$2:$B$23,0),0)="",HLOOKUP(BK$2,FIXTURES!$C$2:$NC$23,MATCH($C110,FIXTURES!$B$2:$B$23,0),0),HLOOKUP(BK$2+1,FIXTURES!$C$2:$NC$23,MATCH($C110,FIXTURES!$B$2:$B$23,0),0))))</f>
        <v>AVL</v>
      </c>
      <c r="BL110" s="70" t="str">
        <f>IF(BL$1="SAT",IF(AND(HLOOKUP(BL$2,FIXTURES!$C$2:$NC$23,MATCH($C110,FIXTURES!$B$2:$B$23,0),0)="",HLOOKUP(BL$2+1,FIXTURES!$C$2:$NC$23,MATCH($C110,FIXTURES!$B$2:$B$23,0),0)="",HLOOKUP(BL$2+2,FIXTURES!$C$2:$NC$23,MATCH($C110,FIXTURES!$B$2:$B$23,0),0)=""),HLOOKUP(BL$2-1,FIXTURES!$C$2:$NC$23,MATCH($C110,FIXTURES!$B$2:$B$23,0),0),IF(AND(HLOOKUP(BL$2,FIXTURES!$C$2:$NC$23,MATCH($C110,FIXTURES!$B$2:$B$23,0),0)="",HLOOKUP(BL$2+1,FIXTURES!$C$2:$NC$23,MATCH($C110,FIXTURES!$B$2:$B$23,0),0)=""),HLOOKUP(BL$2+2,FIXTURES!$C$2:$NC$23,MATCH($C110,FIXTURES!$B$2:$B$23,0),0),IF(HLOOKUP(BL$2+1,FIXTURES!$C$2:$NC$23,MATCH($C110,FIXTURES!$B$2:$B$23,0),0)="",HLOOKUP(BL$2,FIXTURES!$C$2:$NC$23,MATCH($C110,FIXTURES!$B$2:$B$23,0),0),HLOOKUP(BL$2+1,FIXTURES!$C$2:$NC$23,MATCH($C110,FIXTURES!$B$2:$B$23,0),0)))),IF(AND(HLOOKUP(BL$2,FIXTURES!$C$2:$NC$23,MATCH($C110,FIXTURES!$B$2:$B$23,0),0)="",HLOOKUP(BL$2+1,FIXTURES!$C$2:$NC$23,MATCH($C110,FIXTURES!$B$2:$B$23,0),0)=""),HLOOKUP(BL$2+2,FIXTURES!$C$2:$NC$23,MATCH($C110,FIXTURES!$B$2:$B$23,0),0),IF(HLOOKUP(BL$2+1,FIXTURES!$C$2:$NC$23,MATCH($C110,FIXTURES!$B$2:$B$23,0),0)="",HLOOKUP(BL$2,FIXTURES!$C$2:$NC$23,MATCH($C110,FIXTURES!$B$2:$B$23,0),0),HLOOKUP(BL$2+1,FIXTURES!$C$2:$NC$23,MATCH($C110,FIXTURES!$B$2:$B$23,0),0))))</f>
        <v>ars</v>
      </c>
      <c r="BM110" s="70" t="str">
        <f>IF(BM$1="SAT",IF(AND(HLOOKUP(BM$2,FIXTURES!$C$2:$NC$23,MATCH($C110,FIXTURES!$B$2:$B$23,0),0)="",HLOOKUP(BM$2+1,FIXTURES!$C$2:$NC$23,MATCH($C110,FIXTURES!$B$2:$B$23,0),0)="",HLOOKUP(BM$2+2,FIXTURES!$C$2:$NC$23,MATCH($C110,FIXTURES!$B$2:$B$23,0),0)=""),HLOOKUP(BM$2-1,FIXTURES!$C$2:$NC$23,MATCH($C110,FIXTURES!$B$2:$B$23,0),0),IF(AND(HLOOKUP(BM$2,FIXTURES!$C$2:$NC$23,MATCH($C110,FIXTURES!$B$2:$B$23,0),0)="",HLOOKUP(BM$2+1,FIXTURES!$C$2:$NC$23,MATCH($C110,FIXTURES!$B$2:$B$23,0),0)=""),HLOOKUP(BM$2+2,FIXTURES!$C$2:$NC$23,MATCH($C110,FIXTURES!$B$2:$B$23,0),0),IF(HLOOKUP(BM$2+1,FIXTURES!$C$2:$NC$23,MATCH($C110,FIXTURES!$B$2:$B$23,0),0)="",HLOOKUP(BM$2,FIXTURES!$C$2:$NC$23,MATCH($C110,FIXTURES!$B$2:$B$23,0),0),HLOOKUP(BM$2+1,FIXTURES!$C$2:$NC$23,MATCH($C110,FIXTURES!$B$2:$B$23,0),0)))),IF(AND(HLOOKUP(BM$2,FIXTURES!$C$2:$NC$23,MATCH($C110,FIXTURES!$B$2:$B$23,0),0)="",HLOOKUP(BM$2+1,FIXTURES!$C$2:$NC$23,MATCH($C110,FIXTURES!$B$2:$B$23,0),0)=""),HLOOKUP(BM$2+2,FIXTURES!$C$2:$NC$23,MATCH($C110,FIXTURES!$B$2:$B$23,0),0),IF(HLOOKUP(BM$2+1,FIXTURES!$C$2:$NC$23,MATCH($C110,FIXTURES!$B$2:$B$23,0),0)="",HLOOKUP(BM$2,FIXTURES!$C$2:$NC$23,MATCH($C110,FIXTURES!$B$2:$B$23,0),0),HLOOKUP(BM$2+1,FIXTURES!$C$2:$NC$23,MATCH($C110,FIXTURES!$B$2:$B$23,0),0))))</f>
        <v>nfo</v>
      </c>
      <c r="BN110" s="70" t="str">
        <f>IF(BN$1="SAT",IF(AND(HLOOKUP(BN$2,FIXTURES!$C$2:$NC$23,MATCH($C110,FIXTURES!$B$2:$B$23,0),0)="",HLOOKUP(BN$2+1,FIXTURES!$C$2:$NC$23,MATCH($C110,FIXTURES!$B$2:$B$23,0),0)="",HLOOKUP(BN$2+2,FIXTURES!$C$2:$NC$23,MATCH($C110,FIXTURES!$B$2:$B$23,0),0)=""),HLOOKUP(BN$2-1,FIXTURES!$C$2:$NC$23,MATCH($C110,FIXTURES!$B$2:$B$23,0),0),IF(AND(HLOOKUP(BN$2,FIXTURES!$C$2:$NC$23,MATCH($C110,FIXTURES!$B$2:$B$23,0),0)="",HLOOKUP(BN$2+1,FIXTURES!$C$2:$NC$23,MATCH($C110,FIXTURES!$B$2:$B$23,0),0)=""),HLOOKUP(BN$2+2,FIXTURES!$C$2:$NC$23,MATCH($C110,FIXTURES!$B$2:$B$23,0),0),IF(HLOOKUP(BN$2+1,FIXTURES!$C$2:$NC$23,MATCH($C110,FIXTURES!$B$2:$B$23,0),0)="",HLOOKUP(BN$2,FIXTURES!$C$2:$NC$23,MATCH($C110,FIXTURES!$B$2:$B$23,0),0),HLOOKUP(BN$2+1,FIXTURES!$C$2:$NC$23,MATCH($C110,FIXTURES!$B$2:$B$23,0),0)))),IF(AND(HLOOKUP(BN$2,FIXTURES!$C$2:$NC$23,MATCH($C110,FIXTURES!$B$2:$B$23,0),0)="",HLOOKUP(BN$2+1,FIXTURES!$C$2:$NC$23,MATCH($C110,FIXTURES!$B$2:$B$23,0),0)=""),HLOOKUP(BN$2+2,FIXTURES!$C$2:$NC$23,MATCH($C110,FIXTURES!$B$2:$B$23,0),0),IF(HLOOKUP(BN$2+1,FIXTURES!$C$2:$NC$23,MATCH($C110,FIXTURES!$B$2:$B$23,0),0)="",HLOOKUP(BN$2,FIXTURES!$C$2:$NC$23,MATCH($C110,FIXTURES!$B$2:$B$23,0),0),HLOOKUP(BN$2+1,FIXTURES!$C$2:$NC$23,MATCH($C110,FIXTURES!$B$2:$B$23,0),0))))</f>
        <v/>
      </c>
      <c r="BO110" s="70" t="str">
        <f>IF(BO$1="SAT",IF(AND(HLOOKUP(BO$2,FIXTURES!$C$2:$NC$23,MATCH($C110,FIXTURES!$B$2:$B$23,0),0)="",HLOOKUP(BO$2+1,FIXTURES!$C$2:$NC$23,MATCH($C110,FIXTURES!$B$2:$B$23,0),0)="",HLOOKUP(BO$2+2,FIXTURES!$C$2:$NC$23,MATCH($C110,FIXTURES!$B$2:$B$23,0),0)=""),HLOOKUP(BO$2-1,FIXTURES!$C$2:$NC$23,MATCH($C110,FIXTURES!$B$2:$B$23,0),0),IF(AND(HLOOKUP(BO$2,FIXTURES!$C$2:$NC$23,MATCH($C110,FIXTURES!$B$2:$B$23,0),0)="",HLOOKUP(BO$2+1,FIXTURES!$C$2:$NC$23,MATCH($C110,FIXTURES!$B$2:$B$23,0),0)=""),HLOOKUP(BO$2+2,FIXTURES!$C$2:$NC$23,MATCH($C110,FIXTURES!$B$2:$B$23,0),0),IF(HLOOKUP(BO$2+1,FIXTURES!$C$2:$NC$23,MATCH($C110,FIXTURES!$B$2:$B$23,0),0)="",HLOOKUP(BO$2,FIXTURES!$C$2:$NC$23,MATCH($C110,FIXTURES!$B$2:$B$23,0),0),HLOOKUP(BO$2+1,FIXTURES!$C$2:$NC$23,MATCH($C110,FIXTURES!$B$2:$B$23,0),0)))),IF(AND(HLOOKUP(BO$2,FIXTURES!$C$2:$NC$23,MATCH($C110,FIXTURES!$B$2:$B$23,0),0)="",HLOOKUP(BO$2+1,FIXTURES!$C$2:$NC$23,MATCH($C110,FIXTURES!$B$2:$B$23,0),0)=""),HLOOKUP(BO$2+2,FIXTURES!$C$2:$NC$23,MATCH($C110,FIXTURES!$B$2:$B$23,0),0),IF(HLOOKUP(BO$2+1,FIXTURES!$C$2:$NC$23,MATCH($C110,FIXTURES!$B$2:$B$23,0),0)="",HLOOKUP(BO$2,FIXTURES!$C$2:$NC$23,MATCH($C110,FIXTURES!$B$2:$B$23,0),0),HLOOKUP(BO$2+1,FIXTURES!$C$2:$NC$23,MATCH($C110,FIXTURES!$B$2:$B$23,0),0))))</f>
        <v>BRE</v>
      </c>
      <c r="BP110" s="70" t="str">
        <f>IF(BP$1="SAT",IF(AND(HLOOKUP(BP$2,FIXTURES!$C$2:$NC$23,MATCH($C110,FIXTURES!$B$2:$B$23,0),0)="",HLOOKUP(BP$2+1,FIXTURES!$C$2:$NC$23,MATCH($C110,FIXTURES!$B$2:$B$23,0),0)="",HLOOKUP(BP$2+2,FIXTURES!$C$2:$NC$23,MATCH($C110,FIXTURES!$B$2:$B$23,0),0)=""),HLOOKUP(BP$2-1,FIXTURES!$C$2:$NC$23,MATCH($C110,FIXTURES!$B$2:$B$23,0),0),IF(AND(HLOOKUP(BP$2,FIXTURES!$C$2:$NC$23,MATCH($C110,FIXTURES!$B$2:$B$23,0),0)="",HLOOKUP(BP$2+1,FIXTURES!$C$2:$NC$23,MATCH($C110,FIXTURES!$B$2:$B$23,0),0)=""),HLOOKUP(BP$2+2,FIXTURES!$C$2:$NC$23,MATCH($C110,FIXTURES!$B$2:$B$23,0),0),IF(HLOOKUP(BP$2+1,FIXTURES!$C$2:$NC$23,MATCH($C110,FIXTURES!$B$2:$B$23,0),0)="",HLOOKUP(BP$2,FIXTURES!$C$2:$NC$23,MATCH($C110,FIXTURES!$B$2:$B$23,0),0),HLOOKUP(BP$2+1,FIXTURES!$C$2:$NC$23,MATCH($C110,FIXTURES!$B$2:$B$23,0),0)))),IF(AND(HLOOKUP(BP$2,FIXTURES!$C$2:$NC$23,MATCH($C110,FIXTURES!$B$2:$B$23,0),0)="",HLOOKUP(BP$2+1,FIXTURES!$C$2:$NC$23,MATCH($C110,FIXTURES!$B$2:$B$23,0),0)=""),HLOOKUP(BP$2+2,FIXTURES!$C$2:$NC$23,MATCH($C110,FIXTURES!$B$2:$B$23,0),0),IF(HLOOKUP(BP$2+1,FIXTURES!$C$2:$NC$23,MATCH($C110,FIXTURES!$B$2:$B$23,0),0)="",HLOOKUP(BP$2,FIXTURES!$C$2:$NC$23,MATCH($C110,FIXTURES!$B$2:$B$23,0),0),HLOOKUP(BP$2+1,FIXTURES!$C$2:$NC$23,MATCH($C110,FIXTURES!$B$2:$B$23,0),0))))</f>
        <v/>
      </c>
      <c r="BQ110" s="70" t="str">
        <f>IF(BQ$1="SAT",IF(AND(HLOOKUP(BQ$2,FIXTURES!$C$2:$NC$23,MATCH($C110,FIXTURES!$B$2:$B$23,0),0)="",HLOOKUP(BQ$2+1,FIXTURES!$C$2:$NC$23,MATCH($C110,FIXTURES!$B$2:$B$23,0),0)="",HLOOKUP(BQ$2+2,FIXTURES!$C$2:$NC$23,MATCH($C110,FIXTURES!$B$2:$B$23,0),0)=""),HLOOKUP(BQ$2-1,FIXTURES!$C$2:$NC$23,MATCH($C110,FIXTURES!$B$2:$B$23,0),0),IF(AND(HLOOKUP(BQ$2,FIXTURES!$C$2:$NC$23,MATCH($C110,FIXTURES!$B$2:$B$23,0),0)="",HLOOKUP(BQ$2+1,FIXTURES!$C$2:$NC$23,MATCH($C110,FIXTURES!$B$2:$B$23,0),0)=""),HLOOKUP(BQ$2+2,FIXTURES!$C$2:$NC$23,MATCH($C110,FIXTURES!$B$2:$B$23,0),0),IF(HLOOKUP(BQ$2+1,FIXTURES!$C$2:$NC$23,MATCH($C110,FIXTURES!$B$2:$B$23,0),0)="",HLOOKUP(BQ$2,FIXTURES!$C$2:$NC$23,MATCH($C110,FIXTURES!$B$2:$B$23,0),0),HLOOKUP(BQ$2+1,FIXTURES!$C$2:$NC$23,MATCH($C110,FIXTURES!$B$2:$B$23,0),0)))),IF(AND(HLOOKUP(BQ$2,FIXTURES!$C$2:$NC$23,MATCH($C110,FIXTURES!$B$2:$B$23,0),0)="",HLOOKUP(BQ$2+1,FIXTURES!$C$2:$NC$23,MATCH($C110,FIXTURES!$B$2:$B$23,0),0)=""),HLOOKUP(BQ$2+2,FIXTURES!$C$2:$NC$23,MATCH($C110,FIXTURES!$B$2:$B$23,0),0),IF(HLOOKUP(BQ$2+1,FIXTURES!$C$2:$NC$23,MATCH($C110,FIXTURES!$B$2:$B$23,0),0)="",HLOOKUP(BQ$2,FIXTURES!$C$2:$NC$23,MATCH($C110,FIXTURES!$B$2:$B$23,0),0),HLOOKUP(BQ$2+1,FIXTURES!$C$2:$NC$23,MATCH($C110,FIXTURES!$B$2:$B$23,0),0))))</f>
        <v>che</v>
      </c>
      <c r="BR110" s="70" t="str">
        <f>IF(BR$1="SAT",IF(AND(HLOOKUP(BR$2,FIXTURES!$C$2:$NC$23,MATCH($C110,FIXTURES!$B$2:$B$23,0),0)="",HLOOKUP(BR$2+1,FIXTURES!$C$2:$NC$23,MATCH($C110,FIXTURES!$B$2:$B$23,0),0)="",HLOOKUP(BR$2+2,FIXTURES!$C$2:$NC$23,MATCH($C110,FIXTURES!$B$2:$B$23,0),0)=""),HLOOKUP(BR$2-1,FIXTURES!$C$2:$NC$23,MATCH($C110,FIXTURES!$B$2:$B$23,0),0),IF(AND(HLOOKUP(BR$2,FIXTURES!$C$2:$NC$23,MATCH($C110,FIXTURES!$B$2:$B$23,0),0)="",HLOOKUP(BR$2+1,FIXTURES!$C$2:$NC$23,MATCH($C110,FIXTURES!$B$2:$B$23,0),0)=""),HLOOKUP(BR$2+2,FIXTURES!$C$2:$NC$23,MATCH($C110,FIXTURES!$B$2:$B$23,0),0),IF(HLOOKUP(BR$2+1,FIXTURES!$C$2:$NC$23,MATCH($C110,FIXTURES!$B$2:$B$23,0),0)="",HLOOKUP(BR$2,FIXTURES!$C$2:$NC$23,MATCH($C110,FIXTURES!$B$2:$B$23,0),0),HLOOKUP(BR$2+1,FIXTURES!$C$2:$NC$23,MATCH($C110,FIXTURES!$B$2:$B$23,0),0)))),IF(AND(HLOOKUP(BR$2,FIXTURES!$C$2:$NC$23,MATCH($C110,FIXTURES!$B$2:$B$23,0),0)="",HLOOKUP(BR$2+1,FIXTURES!$C$2:$NC$23,MATCH($C110,FIXTURES!$B$2:$B$23,0),0)=""),HLOOKUP(BR$2+2,FIXTURES!$C$2:$NC$23,MATCH($C110,FIXTURES!$B$2:$B$23,0),0),IF(HLOOKUP(BR$2+1,FIXTURES!$C$2:$NC$23,MATCH($C110,FIXTURES!$B$2:$B$23,0),0)="",HLOOKUP(BR$2,FIXTURES!$C$2:$NC$23,MATCH($C110,FIXTURES!$B$2:$B$23,0),0),HLOOKUP(BR$2+1,FIXTURES!$C$2:$NC$23,MATCH($C110,FIXTURES!$B$2:$B$23,0),0))))</f>
        <v/>
      </c>
      <c r="BS110" s="70" t="str">
        <f>IF(BS$1="SAT",IF(AND(HLOOKUP(BS$2,FIXTURES!$C$2:$NC$23,MATCH($C110,FIXTURES!$B$2:$B$23,0),0)="",HLOOKUP(BS$2+1,FIXTURES!$C$2:$NC$23,MATCH($C110,FIXTURES!$B$2:$B$23,0),0)="",HLOOKUP(BS$2+2,FIXTURES!$C$2:$NC$23,MATCH($C110,FIXTURES!$B$2:$B$23,0),0)=""),HLOOKUP(BS$2-1,FIXTURES!$C$2:$NC$23,MATCH($C110,FIXTURES!$B$2:$B$23,0),0),IF(AND(HLOOKUP(BS$2,FIXTURES!$C$2:$NC$23,MATCH($C110,FIXTURES!$B$2:$B$23,0),0)="",HLOOKUP(BS$2+1,FIXTURES!$C$2:$NC$23,MATCH($C110,FIXTURES!$B$2:$B$23,0),0)=""),HLOOKUP(BS$2+2,FIXTURES!$C$2:$NC$23,MATCH($C110,FIXTURES!$B$2:$B$23,0),0),IF(HLOOKUP(BS$2+1,FIXTURES!$C$2:$NC$23,MATCH($C110,FIXTURES!$B$2:$B$23,0),0)="",HLOOKUP(BS$2,FIXTURES!$C$2:$NC$23,MATCH($C110,FIXTURES!$B$2:$B$23,0),0),HLOOKUP(BS$2+1,FIXTURES!$C$2:$NC$23,MATCH($C110,FIXTURES!$B$2:$B$23,0),0)))),IF(AND(HLOOKUP(BS$2,FIXTURES!$C$2:$NC$23,MATCH($C110,FIXTURES!$B$2:$B$23,0),0)="",HLOOKUP(BS$2+1,FIXTURES!$C$2:$NC$23,MATCH($C110,FIXTURES!$B$2:$B$23,0),0)=""),HLOOKUP(BS$2+2,FIXTURES!$C$2:$NC$23,MATCH($C110,FIXTURES!$B$2:$B$23,0),0),IF(HLOOKUP(BS$2+1,FIXTURES!$C$2:$NC$23,MATCH($C110,FIXTURES!$B$2:$B$23,0),0)="",HLOOKUP(BS$2,FIXTURES!$C$2:$NC$23,MATCH($C110,FIXTURES!$B$2:$B$23,0),0),HLOOKUP(BS$2+1,FIXTURES!$C$2:$NC$23,MATCH($C110,FIXTURES!$B$2:$B$23,0),0))))</f>
        <v/>
      </c>
      <c r="BT110" s="70" t="str">
        <f>IF(BT$1="SAT",IF(AND(HLOOKUP(BT$2,FIXTURES!$C$2:$NC$23,MATCH($C110,FIXTURES!$B$2:$B$23,0),0)="",HLOOKUP(BT$2+1,FIXTURES!$C$2:$NC$23,MATCH($C110,FIXTURES!$B$2:$B$23,0),0)="",HLOOKUP(BT$2+2,FIXTURES!$C$2:$NC$23,MATCH($C110,FIXTURES!$B$2:$B$23,0),0)=""),HLOOKUP(BT$2-1,FIXTURES!$C$2:$NC$23,MATCH($C110,FIXTURES!$B$2:$B$23,0),0),IF(AND(HLOOKUP(BT$2,FIXTURES!$C$2:$NC$23,MATCH($C110,FIXTURES!$B$2:$B$23,0),0)="",HLOOKUP(BT$2+1,FIXTURES!$C$2:$NC$23,MATCH($C110,FIXTURES!$B$2:$B$23,0),0)=""),HLOOKUP(BT$2+2,FIXTURES!$C$2:$NC$23,MATCH($C110,FIXTURES!$B$2:$B$23,0),0),IF(HLOOKUP(BT$2+1,FIXTURES!$C$2:$NC$23,MATCH($C110,FIXTURES!$B$2:$B$23,0),0)="",HLOOKUP(BT$2,FIXTURES!$C$2:$NC$23,MATCH($C110,FIXTURES!$B$2:$B$23,0),0),HLOOKUP(BT$2+1,FIXTURES!$C$2:$NC$23,MATCH($C110,FIXTURES!$B$2:$B$23,0),0)))),IF(AND(HLOOKUP(BT$2,FIXTURES!$C$2:$NC$23,MATCH($C110,FIXTURES!$B$2:$B$23,0),0)="",HLOOKUP(BT$2+1,FIXTURES!$C$2:$NC$23,MATCH($C110,FIXTURES!$B$2:$B$23,0),0)=""),HLOOKUP(BT$2+2,FIXTURES!$C$2:$NC$23,MATCH($C110,FIXTURES!$B$2:$B$23,0),0),IF(HLOOKUP(BT$2+1,FIXTURES!$C$2:$NC$23,MATCH($C110,FIXTURES!$B$2:$B$23,0),0)="",HLOOKUP(BT$2,FIXTURES!$C$2:$NC$23,MATCH($C110,FIXTURES!$B$2:$B$23,0),0),HLOOKUP(BT$2+1,FIXTURES!$C$2:$NC$23,MATCH($C110,FIXTURES!$B$2:$B$23,0),0))))</f>
        <v/>
      </c>
      <c r="BU110" s="70" t="str">
        <f>IF(BU$1="SAT",IF(AND(HLOOKUP(BU$2,FIXTURES!$C$2:$NC$23,MATCH($C110,FIXTURES!$B$2:$B$23,0),0)="",HLOOKUP(BU$2+1,FIXTURES!$C$2:$NC$23,MATCH($C110,FIXTURES!$B$2:$B$23,0),0)="",HLOOKUP(BU$2+2,FIXTURES!$C$2:$NC$23,MATCH($C110,FIXTURES!$B$2:$B$23,0),0)=""),HLOOKUP(BU$2-1,FIXTURES!$C$2:$NC$23,MATCH($C110,FIXTURES!$B$2:$B$23,0),0),IF(AND(HLOOKUP(BU$2,FIXTURES!$C$2:$NC$23,MATCH($C110,FIXTURES!$B$2:$B$23,0),0)="",HLOOKUP(BU$2+1,FIXTURES!$C$2:$NC$23,MATCH($C110,FIXTURES!$B$2:$B$23,0),0)=""),HLOOKUP(BU$2+2,FIXTURES!$C$2:$NC$23,MATCH($C110,FIXTURES!$B$2:$B$23,0),0),IF(HLOOKUP(BU$2+1,FIXTURES!$C$2:$NC$23,MATCH($C110,FIXTURES!$B$2:$B$23,0),0)="",HLOOKUP(BU$2,FIXTURES!$C$2:$NC$23,MATCH($C110,FIXTURES!$B$2:$B$23,0),0),HLOOKUP(BU$2+1,FIXTURES!$C$2:$NC$23,MATCH($C110,FIXTURES!$B$2:$B$23,0),0)))),IF(AND(HLOOKUP(BU$2,FIXTURES!$C$2:$NC$23,MATCH($C110,FIXTURES!$B$2:$B$23,0),0)="",HLOOKUP(BU$2+1,FIXTURES!$C$2:$NC$23,MATCH($C110,FIXTURES!$B$2:$B$23,0),0)=""),HLOOKUP(BU$2+2,FIXTURES!$C$2:$NC$23,MATCH($C110,FIXTURES!$B$2:$B$23,0),0),IF(HLOOKUP(BU$2+1,FIXTURES!$C$2:$NC$23,MATCH($C110,FIXTURES!$B$2:$B$23,0),0)="",HLOOKUP(BU$2,FIXTURES!$C$2:$NC$23,MATCH($C110,FIXTURES!$B$2:$B$23,0),0),HLOOKUP(BU$2+1,FIXTURES!$C$2:$NC$23,MATCH($C110,FIXTURES!$B$2:$B$23,0),0))))</f>
        <v>TOT</v>
      </c>
      <c r="BV110" s="70" t="str">
        <f>IF(BV$1="SAT",IF(AND(HLOOKUP(BV$2,FIXTURES!$C$2:$NC$23,MATCH($C110,FIXTURES!$B$2:$B$23,0),0)="",HLOOKUP(BV$2+1,FIXTURES!$C$2:$NC$23,MATCH($C110,FIXTURES!$B$2:$B$23,0),0)="",HLOOKUP(BV$2+2,FIXTURES!$C$2:$NC$23,MATCH($C110,FIXTURES!$B$2:$B$23,0),0)=""),HLOOKUP(BV$2-1,FIXTURES!$C$2:$NC$23,MATCH($C110,FIXTURES!$B$2:$B$23,0),0),IF(AND(HLOOKUP(BV$2,FIXTURES!$C$2:$NC$23,MATCH($C110,FIXTURES!$B$2:$B$23,0),0)="",HLOOKUP(BV$2+1,FIXTURES!$C$2:$NC$23,MATCH($C110,FIXTURES!$B$2:$B$23,0),0)=""),HLOOKUP(BV$2+2,FIXTURES!$C$2:$NC$23,MATCH($C110,FIXTURES!$B$2:$B$23,0),0),IF(HLOOKUP(BV$2+1,FIXTURES!$C$2:$NC$23,MATCH($C110,FIXTURES!$B$2:$B$23,0),0)="",HLOOKUP(BV$2,FIXTURES!$C$2:$NC$23,MATCH($C110,FIXTURES!$B$2:$B$23,0),0),HLOOKUP(BV$2+1,FIXTURES!$C$2:$NC$23,MATCH($C110,FIXTURES!$B$2:$B$23,0),0)))),IF(AND(HLOOKUP(BV$2,FIXTURES!$C$2:$NC$23,MATCH($C110,FIXTURES!$B$2:$B$23,0),0)="",HLOOKUP(BV$2+1,FIXTURES!$C$2:$NC$23,MATCH($C110,FIXTURES!$B$2:$B$23,0),0)=""),HLOOKUP(BV$2+2,FIXTURES!$C$2:$NC$23,MATCH($C110,FIXTURES!$B$2:$B$23,0),0),IF(HLOOKUP(BV$2+1,FIXTURES!$C$2:$NC$23,MATCH($C110,FIXTURES!$B$2:$B$23,0),0)="",HLOOKUP(BV$2,FIXTURES!$C$2:$NC$23,MATCH($C110,FIXTURES!$B$2:$B$23,0),0),HLOOKUP(BV$2+1,FIXTURES!$C$2:$NC$23,MATCH($C110,FIXTURES!$B$2:$B$23,0),0))))</f>
        <v/>
      </c>
      <c r="BW110" s="70" t="str">
        <f>IF(BW$1="SAT",IF(AND(HLOOKUP(BW$2,FIXTURES!$C$2:$NC$23,MATCH($C110,FIXTURES!$B$2:$B$23,0),0)="",HLOOKUP(BW$2+1,FIXTURES!$C$2:$NC$23,MATCH($C110,FIXTURES!$B$2:$B$23,0),0)="",HLOOKUP(BW$2+2,FIXTURES!$C$2:$NC$23,MATCH($C110,FIXTURES!$B$2:$B$23,0),0)=""),HLOOKUP(BW$2-1,FIXTURES!$C$2:$NC$23,MATCH($C110,FIXTURES!$B$2:$B$23,0),0),IF(AND(HLOOKUP(BW$2,FIXTURES!$C$2:$NC$23,MATCH($C110,FIXTURES!$B$2:$B$23,0),0)="",HLOOKUP(BW$2+1,FIXTURES!$C$2:$NC$23,MATCH($C110,FIXTURES!$B$2:$B$23,0),0)=""),HLOOKUP(BW$2+2,FIXTURES!$C$2:$NC$23,MATCH($C110,FIXTURES!$B$2:$B$23,0),0),IF(HLOOKUP(BW$2+1,FIXTURES!$C$2:$NC$23,MATCH($C110,FIXTURES!$B$2:$B$23,0),0)="",HLOOKUP(BW$2,FIXTURES!$C$2:$NC$23,MATCH($C110,FIXTURES!$B$2:$B$23,0),0),HLOOKUP(BW$2+1,FIXTURES!$C$2:$NC$23,MATCH($C110,FIXTURES!$B$2:$B$23,0),0)))),IF(AND(HLOOKUP(BW$2,FIXTURES!$C$2:$NC$23,MATCH($C110,FIXTURES!$B$2:$B$23,0),0)="",HLOOKUP(BW$2+1,FIXTURES!$C$2:$NC$23,MATCH($C110,FIXTURES!$B$2:$B$23,0),0)=""),HLOOKUP(BW$2+2,FIXTURES!$C$2:$NC$23,MATCH($C110,FIXTURES!$B$2:$B$23,0),0),IF(HLOOKUP(BW$2+1,FIXTURES!$C$2:$NC$23,MATCH($C110,FIXTURES!$B$2:$B$23,0),0)="",HLOOKUP(BW$2,FIXTURES!$C$2:$NC$23,MATCH($C110,FIXTURES!$B$2:$B$23,0),0),HLOOKUP(BW$2+1,FIXTURES!$C$2:$NC$23,MATCH($C110,FIXTURES!$B$2:$B$23,0),0))))</f>
        <v>mun</v>
      </c>
      <c r="BX110" s="70" t="str">
        <f>IF(BX$1="SAT",IF(AND(HLOOKUP(BX$2,FIXTURES!$C$2:$NC$23,MATCH($C110,FIXTURES!$B$2:$B$23,0),0)="",HLOOKUP(BX$2+1,FIXTURES!$C$2:$NC$23,MATCH($C110,FIXTURES!$B$2:$B$23,0),0)="",HLOOKUP(BX$2+2,FIXTURES!$C$2:$NC$23,MATCH($C110,FIXTURES!$B$2:$B$23,0),0)=""),HLOOKUP(BX$2-1,FIXTURES!$C$2:$NC$23,MATCH($C110,FIXTURES!$B$2:$B$23,0),0),IF(AND(HLOOKUP(BX$2,FIXTURES!$C$2:$NC$23,MATCH($C110,FIXTURES!$B$2:$B$23,0),0)="",HLOOKUP(BX$2+1,FIXTURES!$C$2:$NC$23,MATCH($C110,FIXTURES!$B$2:$B$23,0),0)=""),HLOOKUP(BX$2+2,FIXTURES!$C$2:$NC$23,MATCH($C110,FIXTURES!$B$2:$B$23,0),0),IF(HLOOKUP(BX$2+1,FIXTURES!$C$2:$NC$23,MATCH($C110,FIXTURES!$B$2:$B$23,0),0)="",HLOOKUP(BX$2,FIXTURES!$C$2:$NC$23,MATCH($C110,FIXTURES!$B$2:$B$23,0),0),HLOOKUP(BX$2+1,FIXTURES!$C$2:$NC$23,MATCH($C110,FIXTURES!$B$2:$B$23,0),0)))),IF(AND(HLOOKUP(BX$2,FIXTURES!$C$2:$NC$23,MATCH($C110,FIXTURES!$B$2:$B$23,0),0)="",HLOOKUP(BX$2+1,FIXTURES!$C$2:$NC$23,MATCH($C110,FIXTURES!$B$2:$B$23,0),0)=""),HLOOKUP(BX$2+2,FIXTURES!$C$2:$NC$23,MATCH($C110,FIXTURES!$B$2:$B$23,0),0),IF(HLOOKUP(BX$2+1,FIXTURES!$C$2:$NC$23,MATCH($C110,FIXTURES!$B$2:$B$23,0),0)="",HLOOKUP(BX$2,FIXTURES!$C$2:$NC$23,MATCH($C110,FIXTURES!$B$2:$B$23,0),0),HLOOKUP(BX$2+1,FIXTURES!$C$2:$NC$23,MATCH($C110,FIXTURES!$B$2:$B$23,0),0))))</f>
        <v/>
      </c>
      <c r="BY110" s="70" t="str">
        <f>IF(BY$1="SAT",IF(AND(HLOOKUP(BY$2,FIXTURES!$C$2:$NC$23,MATCH($C110,FIXTURES!$B$2:$B$23,0),0)="",HLOOKUP(BY$2+1,FIXTURES!$C$2:$NC$23,MATCH($C110,FIXTURES!$B$2:$B$23,0),0)="",HLOOKUP(BY$2+2,FIXTURES!$C$2:$NC$23,MATCH($C110,FIXTURES!$B$2:$B$23,0),0)=""),HLOOKUP(BY$2-1,FIXTURES!$C$2:$NC$23,MATCH($C110,FIXTURES!$B$2:$B$23,0),0),IF(AND(HLOOKUP(BY$2,FIXTURES!$C$2:$NC$23,MATCH($C110,FIXTURES!$B$2:$B$23,0),0)="",HLOOKUP(BY$2+1,FIXTURES!$C$2:$NC$23,MATCH($C110,FIXTURES!$B$2:$B$23,0),0)=""),HLOOKUP(BY$2+2,FIXTURES!$C$2:$NC$23,MATCH($C110,FIXTURES!$B$2:$B$23,0),0),IF(HLOOKUP(BY$2+1,FIXTURES!$C$2:$NC$23,MATCH($C110,FIXTURES!$B$2:$B$23,0),0)="",HLOOKUP(BY$2,FIXTURES!$C$2:$NC$23,MATCH($C110,FIXTURES!$B$2:$B$23,0),0),HLOOKUP(BY$2+1,FIXTURES!$C$2:$NC$23,MATCH($C110,FIXTURES!$B$2:$B$23,0),0)))),IF(AND(HLOOKUP(BY$2,FIXTURES!$C$2:$NC$23,MATCH($C110,FIXTURES!$B$2:$B$23,0),0)="",HLOOKUP(BY$2+1,FIXTURES!$C$2:$NC$23,MATCH($C110,FIXTURES!$B$2:$B$23,0),0)=""),HLOOKUP(BY$2+2,FIXTURES!$C$2:$NC$23,MATCH($C110,FIXTURES!$B$2:$B$23,0),0),IF(HLOOKUP(BY$2+1,FIXTURES!$C$2:$NC$23,MATCH($C110,FIXTURES!$B$2:$B$23,0),0)="",HLOOKUP(BY$2,FIXTURES!$C$2:$NC$23,MATCH($C110,FIXTURES!$B$2:$B$23,0),0),HLOOKUP(BY$2+1,FIXTURES!$C$2:$NC$23,MATCH($C110,FIXTURES!$B$2:$B$23,0),0))))</f>
        <v>FUL</v>
      </c>
      <c r="BZ110" s="70" t="str">
        <f>IF(BZ$1="SAT",IF(AND(HLOOKUP(BZ$2,FIXTURES!$C$2:$NC$23,MATCH($C110,FIXTURES!$B$2:$B$23,0),0)="",HLOOKUP(BZ$2+1,FIXTURES!$C$2:$NC$23,MATCH($C110,FIXTURES!$B$2:$B$23,0),0)="",HLOOKUP(BZ$2+2,FIXTURES!$C$2:$NC$23,MATCH($C110,FIXTURES!$B$2:$B$23,0),0)=""),HLOOKUP(BZ$2-1,FIXTURES!$C$2:$NC$23,MATCH($C110,FIXTURES!$B$2:$B$23,0),0),IF(AND(HLOOKUP(BZ$2,FIXTURES!$C$2:$NC$23,MATCH($C110,FIXTURES!$B$2:$B$23,0),0)="",HLOOKUP(BZ$2+1,FIXTURES!$C$2:$NC$23,MATCH($C110,FIXTURES!$B$2:$B$23,0),0)=""),HLOOKUP(BZ$2+2,FIXTURES!$C$2:$NC$23,MATCH($C110,FIXTURES!$B$2:$B$23,0),0),IF(HLOOKUP(BZ$2+1,FIXTURES!$C$2:$NC$23,MATCH($C110,FIXTURES!$B$2:$B$23,0),0)="",HLOOKUP(BZ$2,FIXTURES!$C$2:$NC$23,MATCH($C110,FIXTURES!$B$2:$B$23,0),0),HLOOKUP(BZ$2+1,FIXTURES!$C$2:$NC$23,MATCH($C110,FIXTURES!$B$2:$B$23,0),0)))),IF(AND(HLOOKUP(BZ$2,FIXTURES!$C$2:$NC$23,MATCH($C110,FIXTURES!$B$2:$B$23,0),0)="",HLOOKUP(BZ$2+1,FIXTURES!$C$2:$NC$23,MATCH($C110,FIXTURES!$B$2:$B$23,0),0)=""),HLOOKUP(BZ$2+2,FIXTURES!$C$2:$NC$23,MATCH($C110,FIXTURES!$B$2:$B$23,0),0),IF(HLOOKUP(BZ$2+1,FIXTURES!$C$2:$NC$23,MATCH($C110,FIXTURES!$B$2:$B$23,0),0)="",HLOOKUP(BZ$2,FIXTURES!$C$2:$NC$23,MATCH($C110,FIXTURES!$B$2:$B$23,0),0),HLOOKUP(BZ$2+1,FIXTURES!$C$2:$NC$23,MATCH($C110,FIXTURES!$B$2:$B$23,0),0))))</f>
        <v/>
      </c>
      <c r="CA110" s="70" t="str">
        <f>IF(CA$1="SAT",IF(AND(HLOOKUP(CA$2,FIXTURES!$C$2:$NC$23,MATCH($C110,FIXTURES!$B$2:$B$23,0),0)="",HLOOKUP(CA$2+1,FIXTURES!$C$2:$NC$23,MATCH($C110,FIXTURES!$B$2:$B$23,0),0)="",HLOOKUP(CA$2+2,FIXTURES!$C$2:$NC$23,MATCH($C110,FIXTURES!$B$2:$B$23,0),0)=""),HLOOKUP(CA$2-1,FIXTURES!$C$2:$NC$23,MATCH($C110,FIXTURES!$B$2:$B$23,0),0),IF(AND(HLOOKUP(CA$2,FIXTURES!$C$2:$NC$23,MATCH($C110,FIXTURES!$B$2:$B$23,0),0)="",HLOOKUP(CA$2+1,FIXTURES!$C$2:$NC$23,MATCH($C110,FIXTURES!$B$2:$B$23,0),0)=""),HLOOKUP(CA$2+2,FIXTURES!$C$2:$NC$23,MATCH($C110,FIXTURES!$B$2:$B$23,0),0),IF(HLOOKUP(CA$2+1,FIXTURES!$C$2:$NC$23,MATCH($C110,FIXTURES!$B$2:$B$23,0),0)="",HLOOKUP(CA$2,FIXTURES!$C$2:$NC$23,MATCH($C110,FIXTURES!$B$2:$B$23,0),0),HLOOKUP(CA$2+1,FIXTURES!$C$2:$NC$23,MATCH($C110,FIXTURES!$B$2:$B$23,0),0)))),IF(AND(HLOOKUP(CA$2,FIXTURES!$C$2:$NC$23,MATCH($C110,FIXTURES!$B$2:$B$23,0),0)="",HLOOKUP(CA$2+1,FIXTURES!$C$2:$NC$23,MATCH($C110,FIXTURES!$B$2:$B$23,0),0)=""),HLOOKUP(CA$2+2,FIXTURES!$C$2:$NC$23,MATCH($C110,FIXTURES!$B$2:$B$23,0),0),IF(HLOOKUP(CA$2+1,FIXTURES!$C$2:$NC$23,MATCH($C110,FIXTURES!$B$2:$B$23,0),0)="",HLOOKUP(CA$2,FIXTURES!$C$2:$NC$23,MATCH($C110,FIXTURES!$B$2:$B$23,0),0),HLOOKUP(CA$2+1,FIXTURES!$C$2:$NC$23,MATCH($C110,FIXTURES!$B$2:$B$23,0),0))))</f>
        <v>cry</v>
      </c>
      <c r="CB110" s="70" t="str">
        <f>IF(CB$1="SAT",IF(AND(HLOOKUP(CB$2,FIXTURES!$C$2:$NC$23,MATCH($C110,FIXTURES!$B$2:$B$23,0),0)="",HLOOKUP(CB$2+1,FIXTURES!$C$2:$NC$23,MATCH($C110,FIXTURES!$B$2:$B$23,0),0)="",HLOOKUP(CB$2+2,FIXTURES!$C$2:$NC$23,MATCH($C110,FIXTURES!$B$2:$B$23,0),0)=""),HLOOKUP(CB$2-1,FIXTURES!$C$2:$NC$23,MATCH($C110,FIXTURES!$B$2:$B$23,0),0),IF(AND(HLOOKUP(CB$2,FIXTURES!$C$2:$NC$23,MATCH($C110,FIXTURES!$B$2:$B$23,0),0)="",HLOOKUP(CB$2+1,FIXTURES!$C$2:$NC$23,MATCH($C110,FIXTURES!$B$2:$B$23,0),0)=""),HLOOKUP(CB$2+2,FIXTURES!$C$2:$NC$23,MATCH($C110,FIXTURES!$B$2:$B$23,0),0),IF(HLOOKUP(CB$2+1,FIXTURES!$C$2:$NC$23,MATCH($C110,FIXTURES!$B$2:$B$23,0),0)="",HLOOKUP(CB$2,FIXTURES!$C$2:$NC$23,MATCH($C110,FIXTURES!$B$2:$B$23,0),0),HLOOKUP(CB$2+1,FIXTURES!$C$2:$NC$23,MATCH($C110,FIXTURES!$B$2:$B$23,0),0)))),IF(AND(HLOOKUP(CB$2,FIXTURES!$C$2:$NC$23,MATCH($C110,FIXTURES!$B$2:$B$23,0),0)="",HLOOKUP(CB$2+1,FIXTURES!$C$2:$NC$23,MATCH($C110,FIXTURES!$B$2:$B$23,0),0)=""),HLOOKUP(CB$2+2,FIXTURES!$C$2:$NC$23,MATCH($C110,FIXTURES!$B$2:$B$23,0),0),IF(HLOOKUP(CB$2+1,FIXTURES!$C$2:$NC$23,MATCH($C110,FIXTURES!$B$2:$B$23,0),0)="",HLOOKUP(CB$2,FIXTURES!$C$2:$NC$23,MATCH($C110,FIXTURES!$B$2:$B$23,0),0),HLOOKUP(CB$2+1,FIXTURES!$C$2:$NC$23,MATCH($C110,FIXTURES!$B$2:$B$23,0),0))))</f>
        <v>NEW</v>
      </c>
      <c r="CC110" s="70" t="str">
        <f>IF(CC$1="SAT",IF(AND(HLOOKUP(CC$2,FIXTURES!$C$2:$NC$23,MATCH($C110,FIXTURES!$B$2:$B$23,0),0)="",HLOOKUP(CC$2+1,FIXTURES!$C$2:$NC$23,MATCH($C110,FIXTURES!$B$2:$B$23,0),0)="",HLOOKUP(CC$2+2,FIXTURES!$C$2:$NC$23,MATCH($C110,FIXTURES!$B$2:$B$23,0),0)=""),HLOOKUP(CC$2-1,FIXTURES!$C$2:$NC$23,MATCH($C110,FIXTURES!$B$2:$B$23,0),0),IF(AND(HLOOKUP(CC$2,FIXTURES!$C$2:$NC$23,MATCH($C110,FIXTURES!$B$2:$B$23,0),0)="",HLOOKUP(CC$2+1,FIXTURES!$C$2:$NC$23,MATCH($C110,FIXTURES!$B$2:$B$23,0),0)=""),HLOOKUP(CC$2+2,FIXTURES!$C$2:$NC$23,MATCH($C110,FIXTURES!$B$2:$B$23,0),0),IF(HLOOKUP(CC$2+1,FIXTURES!$C$2:$NC$23,MATCH($C110,FIXTURES!$B$2:$B$23,0),0)="",HLOOKUP(CC$2,FIXTURES!$C$2:$NC$23,MATCH($C110,FIXTURES!$B$2:$B$23,0),0),HLOOKUP(CC$2+1,FIXTURES!$C$2:$NC$23,MATCH($C110,FIXTURES!$B$2:$B$23,0),0)))),IF(AND(HLOOKUP(CC$2,FIXTURES!$C$2:$NC$23,MATCH($C110,FIXTURES!$B$2:$B$23,0),0)="",HLOOKUP(CC$2+1,FIXTURES!$C$2:$NC$23,MATCH($C110,FIXTURES!$B$2:$B$23,0),0)=""),HLOOKUP(CC$2+2,FIXTURES!$C$2:$NC$23,MATCH($C110,FIXTURES!$B$2:$B$23,0),0),IF(HLOOKUP(CC$2+1,FIXTURES!$C$2:$NC$23,MATCH($C110,FIXTURES!$B$2:$B$23,0),0)="",HLOOKUP(CC$2,FIXTURES!$C$2:$NC$23,MATCH($C110,FIXTURES!$B$2:$B$23,0),0),HLOOKUP(CC$2+1,FIXTURES!$C$2:$NC$23,MATCH($C110,FIXTURES!$B$2:$B$23,0),0))))</f>
        <v>lei</v>
      </c>
      <c r="CD110" s="70" t="str">
        <f>IF(CD$1="SAT",IF(AND(HLOOKUP(CD$2,FIXTURES!$C$2:$NC$23,MATCH($C110,FIXTURES!$B$2:$B$23,0),0)="",HLOOKUP(CD$2+1,FIXTURES!$C$2:$NC$23,MATCH($C110,FIXTURES!$B$2:$B$23,0),0)="",HLOOKUP(CD$2+2,FIXTURES!$C$2:$NC$23,MATCH($C110,FIXTURES!$B$2:$B$23,0),0)=""),HLOOKUP(CD$2-1,FIXTURES!$C$2:$NC$23,MATCH($C110,FIXTURES!$B$2:$B$23,0),0),IF(AND(HLOOKUP(CD$2,FIXTURES!$C$2:$NC$23,MATCH($C110,FIXTURES!$B$2:$B$23,0),0)="",HLOOKUP(CD$2+1,FIXTURES!$C$2:$NC$23,MATCH($C110,FIXTURES!$B$2:$B$23,0),0)=""),HLOOKUP(CD$2+2,FIXTURES!$C$2:$NC$23,MATCH($C110,FIXTURES!$B$2:$B$23,0),0),IF(HLOOKUP(CD$2+1,FIXTURES!$C$2:$NC$23,MATCH($C110,FIXTURES!$B$2:$B$23,0),0)="",HLOOKUP(CD$2,FIXTURES!$C$2:$NC$23,MATCH($C110,FIXTURES!$B$2:$B$23,0),0),HLOOKUP(CD$2+1,FIXTURES!$C$2:$NC$23,MATCH($C110,FIXTURES!$B$2:$B$23,0),0)))),IF(AND(HLOOKUP(CD$2,FIXTURES!$C$2:$NC$23,MATCH($C110,FIXTURES!$B$2:$B$23,0),0)="",HLOOKUP(CD$2+1,FIXTURES!$C$2:$NC$23,MATCH($C110,FIXTURES!$B$2:$B$23,0),0)=""),HLOOKUP(CD$2+2,FIXTURES!$C$2:$NC$23,MATCH($C110,FIXTURES!$B$2:$B$23,0),0),IF(HLOOKUP(CD$2+1,FIXTURES!$C$2:$NC$23,MATCH($C110,FIXTURES!$B$2:$B$23,0),0)="",HLOOKUP(CD$2,FIXTURES!$C$2:$NC$23,MATCH($C110,FIXTURES!$B$2:$B$23,0),0),HLOOKUP(CD$2+1,FIXTURES!$C$2:$NC$23,MATCH($C110,FIXTURES!$B$2:$B$23,0),0))))</f>
        <v/>
      </c>
      <c r="CE110" s="70" t="str">
        <f>IF(CE$1="SAT",IF(AND(HLOOKUP(CE$2,FIXTURES!$C$2:$NC$23,MATCH($C110,FIXTURES!$B$2:$B$23,0),0)="",HLOOKUP(CE$2+1,FIXTURES!$C$2:$NC$23,MATCH($C110,FIXTURES!$B$2:$B$23,0),0)="",HLOOKUP(CE$2+2,FIXTURES!$C$2:$NC$23,MATCH($C110,FIXTURES!$B$2:$B$23,0),0)=""),HLOOKUP(CE$2-1,FIXTURES!$C$2:$NC$23,MATCH($C110,FIXTURES!$B$2:$B$23,0),0),IF(AND(HLOOKUP(CE$2,FIXTURES!$C$2:$NC$23,MATCH($C110,FIXTURES!$B$2:$B$23,0),0)="",HLOOKUP(CE$2+1,FIXTURES!$C$2:$NC$23,MATCH($C110,FIXTURES!$B$2:$B$23,0),0)=""),HLOOKUP(CE$2+2,FIXTURES!$C$2:$NC$23,MATCH($C110,FIXTURES!$B$2:$B$23,0),0),IF(HLOOKUP(CE$2+1,FIXTURES!$C$2:$NC$23,MATCH($C110,FIXTURES!$B$2:$B$23,0),0)="",HLOOKUP(CE$2,FIXTURES!$C$2:$NC$23,MATCH($C110,FIXTURES!$B$2:$B$23,0),0),HLOOKUP(CE$2+1,FIXTURES!$C$2:$NC$23,MATCH($C110,FIXTURES!$B$2:$B$23,0),0)))),IF(AND(HLOOKUP(CE$2,FIXTURES!$C$2:$NC$23,MATCH($C110,FIXTURES!$B$2:$B$23,0),0)="",HLOOKUP(CE$2+1,FIXTURES!$C$2:$NC$23,MATCH($C110,FIXTURES!$B$2:$B$23,0),0)=""),HLOOKUP(CE$2+2,FIXTURES!$C$2:$NC$23,MATCH($C110,FIXTURES!$B$2:$B$23,0),0),IF(HLOOKUP(CE$2+1,FIXTURES!$C$2:$NC$23,MATCH($C110,FIXTURES!$B$2:$B$23,0),0)="",HLOOKUP(CE$2,FIXTURES!$C$2:$NC$23,MATCH($C110,FIXTURES!$B$2:$B$23,0),0),HLOOKUP(CE$2+1,FIXTURES!$C$2:$NC$23,MATCH($C110,FIXTURES!$B$2:$B$23,0),0))))</f>
        <v>bha</v>
      </c>
      <c r="CF110" s="70" t="str">
        <f>IF(CF$1="SAT",IF(AND(HLOOKUP(CF$2,FIXTURES!$C$2:$NC$23,MATCH($C110,FIXTURES!$B$2:$B$23,0),0)="",HLOOKUP(CF$2+1,FIXTURES!$C$2:$NC$23,MATCH($C110,FIXTURES!$B$2:$B$23,0),0)="",HLOOKUP(CF$2+2,FIXTURES!$C$2:$NC$23,MATCH($C110,FIXTURES!$B$2:$B$23,0),0)=""),HLOOKUP(CF$2-1,FIXTURES!$C$2:$NC$23,MATCH($C110,FIXTURES!$B$2:$B$23,0),0),IF(AND(HLOOKUP(CF$2,FIXTURES!$C$2:$NC$23,MATCH($C110,FIXTURES!$B$2:$B$23,0),0)="",HLOOKUP(CF$2+1,FIXTURES!$C$2:$NC$23,MATCH($C110,FIXTURES!$B$2:$B$23,0),0)=""),HLOOKUP(CF$2+2,FIXTURES!$C$2:$NC$23,MATCH($C110,FIXTURES!$B$2:$B$23,0),0),IF(HLOOKUP(CF$2+1,FIXTURES!$C$2:$NC$23,MATCH($C110,FIXTURES!$B$2:$B$23,0),0)="",HLOOKUP(CF$2,FIXTURES!$C$2:$NC$23,MATCH($C110,FIXTURES!$B$2:$B$23,0),0),HLOOKUP(CF$2+1,FIXTURES!$C$2:$NC$23,MATCH($C110,FIXTURES!$B$2:$B$23,0),0)))),IF(AND(HLOOKUP(CF$2,FIXTURES!$C$2:$NC$23,MATCH($C110,FIXTURES!$B$2:$B$23,0),0)="",HLOOKUP(CF$2+1,FIXTURES!$C$2:$NC$23,MATCH($C110,FIXTURES!$B$2:$B$23,0),0)=""),HLOOKUP(CF$2+2,FIXTURES!$C$2:$NC$23,MATCH($C110,FIXTURES!$B$2:$B$23,0),0),IF(HLOOKUP(CF$2+1,FIXTURES!$C$2:$NC$23,MATCH($C110,FIXTURES!$B$2:$B$23,0),0)="",HLOOKUP(CF$2,FIXTURES!$C$2:$NC$23,MATCH($C110,FIXTURES!$B$2:$B$23,0),0),HLOOKUP(CF$2+1,FIXTURES!$C$2:$NC$23,MATCH($C110,FIXTURES!$B$2:$B$23,0),0))))</f>
        <v/>
      </c>
      <c r="CG110" s="70" t="str">
        <f>IF(CG$1="SAT",IF(AND(HLOOKUP(CG$2,FIXTURES!$C$2:$NC$23,MATCH($C110,FIXTURES!$B$2:$B$23,0),0)="",HLOOKUP(CG$2+1,FIXTURES!$C$2:$NC$23,MATCH($C110,FIXTURES!$B$2:$B$23,0),0)="",HLOOKUP(CG$2+2,FIXTURES!$C$2:$NC$23,MATCH($C110,FIXTURES!$B$2:$B$23,0),0)=""),HLOOKUP(CG$2-1,FIXTURES!$C$2:$NC$23,MATCH($C110,FIXTURES!$B$2:$B$23,0),0),IF(AND(HLOOKUP(CG$2,FIXTURES!$C$2:$NC$23,MATCH($C110,FIXTURES!$B$2:$B$23,0),0)="",HLOOKUP(CG$2+1,FIXTURES!$C$2:$NC$23,MATCH($C110,FIXTURES!$B$2:$B$23,0),0)=""),HLOOKUP(CG$2+2,FIXTURES!$C$2:$NC$23,MATCH($C110,FIXTURES!$B$2:$B$23,0),0),IF(HLOOKUP(CG$2+1,FIXTURES!$C$2:$NC$23,MATCH($C110,FIXTURES!$B$2:$B$23,0),0)="",HLOOKUP(CG$2,FIXTURES!$C$2:$NC$23,MATCH($C110,FIXTURES!$B$2:$B$23,0),0),HLOOKUP(CG$2+1,FIXTURES!$C$2:$NC$23,MATCH($C110,FIXTURES!$B$2:$B$23,0),0)))),IF(AND(HLOOKUP(CG$2,FIXTURES!$C$2:$NC$23,MATCH($C110,FIXTURES!$B$2:$B$23,0),0)="",HLOOKUP(CG$2+1,FIXTURES!$C$2:$NC$23,MATCH($C110,FIXTURES!$B$2:$B$23,0),0)=""),HLOOKUP(CG$2+2,FIXTURES!$C$2:$NC$23,MATCH($C110,FIXTURES!$B$2:$B$23,0),0),IF(HLOOKUP(CG$2+1,FIXTURES!$C$2:$NC$23,MATCH($C110,FIXTURES!$B$2:$B$23,0),0)="",HLOOKUP(CG$2,FIXTURES!$C$2:$NC$23,MATCH($C110,FIXTURES!$B$2:$B$23,0),0),HLOOKUP(CG$2+1,FIXTURES!$C$2:$NC$23,MATCH($C110,FIXTURES!$B$2:$B$23,0),0))))</f>
        <v>MCI</v>
      </c>
      <c r="CH110" s="70" t="str">
        <f>IF(CH$1="SAT",IF(AND(HLOOKUP(CH$2,FIXTURES!$C$2:$NC$23,MATCH($C110,FIXTURES!$B$2:$B$23,0),0)="",HLOOKUP(CH$2+1,FIXTURES!$C$2:$NC$23,MATCH($C110,FIXTURES!$B$2:$B$23,0),0)="",HLOOKUP(CH$2+2,FIXTURES!$C$2:$NC$23,MATCH($C110,FIXTURES!$B$2:$B$23,0),0)=""),HLOOKUP(CH$2-1,FIXTURES!$C$2:$NC$23,MATCH($C110,FIXTURES!$B$2:$B$23,0),0),IF(AND(HLOOKUP(CH$2,FIXTURES!$C$2:$NC$23,MATCH($C110,FIXTURES!$B$2:$B$23,0),0)="",HLOOKUP(CH$2+1,FIXTURES!$C$2:$NC$23,MATCH($C110,FIXTURES!$B$2:$B$23,0),0)=""),HLOOKUP(CH$2+2,FIXTURES!$C$2:$NC$23,MATCH($C110,FIXTURES!$B$2:$B$23,0),0),IF(HLOOKUP(CH$2+1,FIXTURES!$C$2:$NC$23,MATCH($C110,FIXTURES!$B$2:$B$23,0),0)="",HLOOKUP(CH$2,FIXTURES!$C$2:$NC$23,MATCH($C110,FIXTURES!$B$2:$B$23,0),0),HLOOKUP(CH$2+1,FIXTURES!$C$2:$NC$23,MATCH($C110,FIXTURES!$B$2:$B$23,0),0)))),IF(AND(HLOOKUP(CH$2,FIXTURES!$C$2:$NC$23,MATCH($C110,FIXTURES!$B$2:$B$23,0),0)="",HLOOKUP(CH$2+1,FIXTURES!$C$2:$NC$23,MATCH($C110,FIXTURES!$B$2:$B$23,0),0)=""),HLOOKUP(CH$2+2,FIXTURES!$C$2:$NC$23,MATCH($C110,FIXTURES!$B$2:$B$23,0),0),IF(HLOOKUP(CH$2+1,FIXTURES!$C$2:$NC$23,MATCH($C110,FIXTURES!$B$2:$B$23,0),0)="",HLOOKUP(CH$2,FIXTURES!$C$2:$NC$23,MATCH($C110,FIXTURES!$B$2:$B$23,0),0),HLOOKUP(CH$2+1,FIXTURES!$C$2:$NC$23,MATCH($C110,FIXTURES!$B$2:$B$23,0),0))))</f>
        <v/>
      </c>
      <c r="CI110" s="70" t="str">
        <f>IF(CI$1="SAT",IF(AND(HLOOKUP(CI$2,FIXTURES!$C$2:$NC$23,MATCH($C110,FIXTURES!$B$2:$B$23,0),0)="",HLOOKUP(CI$2+1,FIXTURES!$C$2:$NC$23,MATCH($C110,FIXTURES!$B$2:$B$23,0),0)="",HLOOKUP(CI$2+2,FIXTURES!$C$2:$NC$23,MATCH($C110,FIXTURES!$B$2:$B$23,0),0)=""),HLOOKUP(CI$2-1,FIXTURES!$C$2:$NC$23,MATCH($C110,FIXTURES!$B$2:$B$23,0),0),IF(AND(HLOOKUP(CI$2,FIXTURES!$C$2:$NC$23,MATCH($C110,FIXTURES!$B$2:$B$23,0),0)="",HLOOKUP(CI$2+1,FIXTURES!$C$2:$NC$23,MATCH($C110,FIXTURES!$B$2:$B$23,0),0)=""),HLOOKUP(CI$2+2,FIXTURES!$C$2:$NC$23,MATCH($C110,FIXTURES!$B$2:$B$23,0),0),IF(HLOOKUP(CI$2+1,FIXTURES!$C$2:$NC$23,MATCH($C110,FIXTURES!$B$2:$B$23,0),0)="",HLOOKUP(CI$2,FIXTURES!$C$2:$NC$23,MATCH($C110,FIXTURES!$B$2:$B$23,0),0),HLOOKUP(CI$2+1,FIXTURES!$C$2:$NC$23,MATCH($C110,FIXTURES!$B$2:$B$23,0),0)))),IF(AND(HLOOKUP(CI$2,FIXTURES!$C$2:$NC$23,MATCH($C110,FIXTURES!$B$2:$B$23,0),0)="",HLOOKUP(CI$2+1,FIXTURES!$C$2:$NC$23,MATCH($C110,FIXTURES!$B$2:$B$23,0),0)=""),HLOOKUP(CI$2+2,FIXTURES!$C$2:$NC$23,MATCH($C110,FIXTURES!$B$2:$B$23,0),0),IF(HLOOKUP(CI$2+1,FIXTURES!$C$2:$NC$23,MATCH($C110,FIXTURES!$B$2:$B$23,0),0)="",HLOOKUP(CI$2,FIXTURES!$C$2:$NC$23,MATCH($C110,FIXTURES!$B$2:$B$23,0),0),HLOOKUP(CI$2+1,FIXTURES!$C$2:$NC$23,MATCH($C110,FIXTURES!$B$2:$B$23,0),0))))</f>
        <v>wol</v>
      </c>
      <c r="CJ110" s="70" t="str">
        <f>IF(CJ$1="SAT",IF(AND(HLOOKUP(CJ$2,FIXTURES!$C$2:$NC$23,MATCH($C110,FIXTURES!$B$2:$B$23,0),0)="",HLOOKUP(CJ$2+1,FIXTURES!$C$2:$NC$23,MATCH($C110,FIXTURES!$B$2:$B$23,0),0)="",HLOOKUP(CJ$2+2,FIXTURES!$C$2:$NC$23,MATCH($C110,FIXTURES!$B$2:$B$23,0),0)=""),HLOOKUP(CJ$2-1,FIXTURES!$C$2:$NC$23,MATCH($C110,FIXTURES!$B$2:$B$23,0),0),IF(AND(HLOOKUP(CJ$2,FIXTURES!$C$2:$NC$23,MATCH($C110,FIXTURES!$B$2:$B$23,0),0)="",HLOOKUP(CJ$2+1,FIXTURES!$C$2:$NC$23,MATCH($C110,FIXTURES!$B$2:$B$23,0),0)=""),HLOOKUP(CJ$2+2,FIXTURES!$C$2:$NC$23,MATCH($C110,FIXTURES!$B$2:$B$23,0),0),IF(HLOOKUP(CJ$2+1,FIXTURES!$C$2:$NC$23,MATCH($C110,FIXTURES!$B$2:$B$23,0),0)="",HLOOKUP(CJ$2,FIXTURES!$C$2:$NC$23,MATCH($C110,FIXTURES!$B$2:$B$23,0),0),HLOOKUP(CJ$2+1,FIXTURES!$C$2:$NC$23,MATCH($C110,FIXTURES!$B$2:$B$23,0),0)))),IF(AND(HLOOKUP(CJ$2,FIXTURES!$C$2:$NC$23,MATCH($C110,FIXTURES!$B$2:$B$23,0),0)="",HLOOKUP(CJ$2+1,FIXTURES!$C$2:$NC$23,MATCH($C110,FIXTURES!$B$2:$B$23,0),0)=""),HLOOKUP(CJ$2+2,FIXTURES!$C$2:$NC$23,MATCH($C110,FIXTURES!$B$2:$B$23,0),0),IF(HLOOKUP(CJ$2+1,FIXTURES!$C$2:$NC$23,MATCH($C110,FIXTURES!$B$2:$B$23,0),0)="",HLOOKUP(CJ$2,FIXTURES!$C$2:$NC$23,MATCH($C110,FIXTURES!$B$2:$B$23,0),0),HLOOKUP(CJ$2+1,FIXTURES!$C$2:$NC$23,MATCH($C110,FIXTURES!$B$2:$B$23,0),0))))</f>
        <v/>
      </c>
      <c r="CK110" s="70" t="str">
        <f>IF(CK$1="SAT",IF(AND(HLOOKUP(CK$2,FIXTURES!$C$2:$NC$23,MATCH($C110,FIXTURES!$B$2:$B$23,0),0)="",HLOOKUP(CK$2+1,FIXTURES!$C$2:$NC$23,MATCH($C110,FIXTURES!$B$2:$B$23,0),0)="",HLOOKUP(CK$2+2,FIXTURES!$C$2:$NC$23,MATCH($C110,FIXTURES!$B$2:$B$23,0),0)=""),HLOOKUP(CK$2-1,FIXTURES!$C$2:$NC$23,MATCH($C110,FIXTURES!$B$2:$B$23,0),0),IF(AND(HLOOKUP(CK$2,FIXTURES!$C$2:$NC$23,MATCH($C110,FIXTURES!$B$2:$B$23,0),0)="",HLOOKUP(CK$2+1,FIXTURES!$C$2:$NC$23,MATCH($C110,FIXTURES!$B$2:$B$23,0),0)=""),HLOOKUP(CK$2+2,FIXTURES!$C$2:$NC$23,MATCH($C110,FIXTURES!$B$2:$B$23,0),0),IF(HLOOKUP(CK$2+1,FIXTURES!$C$2:$NC$23,MATCH($C110,FIXTURES!$B$2:$B$23,0),0)="",HLOOKUP(CK$2,FIXTURES!$C$2:$NC$23,MATCH($C110,FIXTURES!$B$2:$B$23,0),0),HLOOKUP(CK$2+1,FIXTURES!$C$2:$NC$23,MATCH($C110,FIXTURES!$B$2:$B$23,0),0)))),IF(AND(HLOOKUP(CK$2,FIXTURES!$C$2:$NC$23,MATCH($C110,FIXTURES!$B$2:$B$23,0),0)="",HLOOKUP(CK$2+1,FIXTURES!$C$2:$NC$23,MATCH($C110,FIXTURES!$B$2:$B$23,0),0)=""),HLOOKUP(CK$2+2,FIXTURES!$C$2:$NC$23,MATCH($C110,FIXTURES!$B$2:$B$23,0),0),IF(HLOOKUP(CK$2+1,FIXTURES!$C$2:$NC$23,MATCH($C110,FIXTURES!$B$2:$B$23,0),0)="",HLOOKUP(CK$2,FIXTURES!$C$2:$NC$23,MATCH($C110,FIXTURES!$B$2:$B$23,0),0),HLOOKUP(CK$2+1,FIXTURES!$C$2:$NC$23,MATCH($C110,FIXTURES!$B$2:$B$23,0),0))))</f>
        <v>BOU</v>
      </c>
      <c r="CL110" s="70" t="str">
        <f>IF(CL$1="SAT",IF(AND(HLOOKUP(CL$2,FIXTURES!$C$2:$NC$23,MATCH($C110,FIXTURES!$B$2:$B$23,0),0)="",HLOOKUP(CL$2+1,FIXTURES!$C$2:$NC$23,MATCH($C110,FIXTURES!$B$2:$B$23,0),0)="",HLOOKUP(CL$2+2,FIXTURES!$C$2:$NC$23,MATCH($C110,FIXTURES!$B$2:$B$23,0),0)=""),HLOOKUP(CL$2-1,FIXTURES!$C$2:$NC$23,MATCH($C110,FIXTURES!$B$2:$B$23,0),0),IF(AND(HLOOKUP(CL$2,FIXTURES!$C$2:$NC$23,MATCH($C110,FIXTURES!$B$2:$B$23,0),0)="",HLOOKUP(CL$2+1,FIXTURES!$C$2:$NC$23,MATCH($C110,FIXTURES!$B$2:$B$23,0),0)=""),HLOOKUP(CL$2+2,FIXTURES!$C$2:$NC$23,MATCH($C110,FIXTURES!$B$2:$B$23,0),0),IF(HLOOKUP(CL$2+1,FIXTURES!$C$2:$NC$23,MATCH($C110,FIXTURES!$B$2:$B$23,0),0)="",HLOOKUP(CL$2,FIXTURES!$C$2:$NC$23,MATCH($C110,FIXTURES!$B$2:$B$23,0),0),HLOOKUP(CL$2+1,FIXTURES!$C$2:$NC$23,MATCH($C110,FIXTURES!$B$2:$B$23,0),0)))),IF(AND(HLOOKUP(CL$2,FIXTURES!$C$2:$NC$23,MATCH($C110,FIXTURES!$B$2:$B$23,0),0)="",HLOOKUP(CL$2+1,FIXTURES!$C$2:$NC$23,MATCH($C110,FIXTURES!$B$2:$B$23,0),0)=""),HLOOKUP(CL$2+2,FIXTURES!$C$2:$NC$23,MATCH($C110,FIXTURES!$B$2:$B$23,0),0),IF(HLOOKUP(CL$2+1,FIXTURES!$C$2:$NC$23,MATCH($C110,FIXTURES!$B$2:$B$23,0),0)="",HLOOKUP(CL$2,FIXTURES!$C$2:$NC$23,MATCH($C110,FIXTURES!$B$2:$B$23,0),0),HLOOKUP(CL$2+1,FIXTURES!$C$2:$NC$23,MATCH($C110,FIXTURES!$B$2:$B$23,0),0))))</f>
        <v/>
      </c>
      <c r="CM110" s="70" t="str">
        <f>IF(CM$1="SAT",IF(AND(HLOOKUP(CM$2,FIXTURES!$C$2:$NC$23,MATCH($C110,FIXTURES!$B$2:$B$23,0),0)="",HLOOKUP(CM$2+1,FIXTURES!$C$2:$NC$23,MATCH($C110,FIXTURES!$B$2:$B$23,0),0)="",HLOOKUP(CM$2+2,FIXTURES!$C$2:$NC$23,MATCH($C110,FIXTURES!$B$2:$B$23,0),0)=""),HLOOKUP(CM$2-1,FIXTURES!$C$2:$NC$23,MATCH($C110,FIXTURES!$B$2:$B$23,0),0),IF(AND(HLOOKUP(CM$2,FIXTURES!$C$2:$NC$23,MATCH($C110,FIXTURES!$B$2:$B$23,0),0)="",HLOOKUP(CM$2+1,FIXTURES!$C$2:$NC$23,MATCH($C110,FIXTURES!$B$2:$B$23,0),0)=""),HLOOKUP(CM$2+2,FIXTURES!$C$2:$NC$23,MATCH($C110,FIXTURES!$B$2:$B$23,0),0),IF(HLOOKUP(CM$2+1,FIXTURES!$C$2:$NC$23,MATCH($C110,FIXTURES!$B$2:$B$23,0),0)="",HLOOKUP(CM$2,FIXTURES!$C$2:$NC$23,MATCH($C110,FIXTURES!$B$2:$B$23,0),0),HLOOKUP(CM$2+1,FIXTURES!$C$2:$NC$23,MATCH($C110,FIXTURES!$B$2:$B$23,0),0)))),IF(AND(HLOOKUP(CM$2,FIXTURES!$C$2:$NC$23,MATCH($C110,FIXTURES!$B$2:$B$23,0),0)="",HLOOKUP(CM$2+1,FIXTURES!$C$2:$NC$23,MATCH($C110,FIXTURES!$B$2:$B$23,0),0)=""),HLOOKUP(CM$2+2,FIXTURES!$C$2:$NC$23,MATCH($C110,FIXTURES!$B$2:$B$23,0),0),IF(HLOOKUP(CM$2+1,FIXTURES!$C$2:$NC$23,MATCH($C110,FIXTURES!$B$2:$B$23,0),0)="",HLOOKUP(CM$2,FIXTURES!$C$2:$NC$23,MATCH($C110,FIXTURES!$B$2:$B$23,0),0),HLOOKUP(CM$2+1,FIXTURES!$C$2:$NC$23,MATCH($C110,FIXTURES!$B$2:$B$23,0),0))))</f>
        <v/>
      </c>
      <c r="CN110" s="70" t="str">
        <f>IF(CN$1="SAT",IF(AND(HLOOKUP(CN$2,FIXTURES!$C$2:$NC$23,MATCH($C110,FIXTURES!$B$2:$B$23,0),0)="",HLOOKUP(CN$2+1,FIXTURES!$C$2:$NC$23,MATCH($C110,FIXTURES!$B$2:$B$23,0),0)="",HLOOKUP(CN$2+2,FIXTURES!$C$2:$NC$23,MATCH($C110,FIXTURES!$B$2:$B$23,0),0)=""),HLOOKUP(CN$2-1,FIXTURES!$C$2:$NC$23,MATCH($C110,FIXTURES!$B$2:$B$23,0),0),IF(AND(HLOOKUP(CN$2,FIXTURES!$C$2:$NC$23,MATCH($C110,FIXTURES!$B$2:$B$23,0),0)="",HLOOKUP(CN$2+1,FIXTURES!$C$2:$NC$23,MATCH($C110,FIXTURES!$B$2:$B$23,0),0)=""),HLOOKUP(CN$2+2,FIXTURES!$C$2:$NC$23,MATCH($C110,FIXTURES!$B$2:$B$23,0),0),IF(HLOOKUP(CN$2+1,FIXTURES!$C$2:$NC$23,MATCH($C110,FIXTURES!$B$2:$B$23,0),0)="",HLOOKUP(CN$2,FIXTURES!$C$2:$NC$23,MATCH($C110,FIXTURES!$B$2:$B$23,0),0),HLOOKUP(CN$2+1,FIXTURES!$C$2:$NC$23,MATCH($C110,FIXTURES!$B$2:$B$23,0),0)))),IF(AND(HLOOKUP(CN$2,FIXTURES!$C$2:$NC$23,MATCH($C110,FIXTURES!$B$2:$B$23,0),0)="",HLOOKUP(CN$2+1,FIXTURES!$C$2:$NC$23,MATCH($C110,FIXTURES!$B$2:$B$23,0),0)=""),HLOOKUP(CN$2+2,FIXTURES!$C$2:$NC$23,MATCH($C110,FIXTURES!$B$2:$B$23,0),0),IF(HLOOKUP(CN$2+1,FIXTURES!$C$2:$NC$23,MATCH($C110,FIXTURES!$B$2:$B$23,0),0)="",HLOOKUP(CN$2,FIXTURES!$C$2:$NC$23,MATCH($C110,FIXTURES!$B$2:$B$23,0),0),HLOOKUP(CN$2+1,FIXTURES!$C$2:$NC$23,MATCH($C110,FIXTURES!$B$2:$B$23,0),0))))</f>
        <v/>
      </c>
      <c r="CO110" s="70" t="str">
        <f>IF(CO$1="SAT",IF(AND(HLOOKUP(CO$2,FIXTURES!$C$2:$NC$23,MATCH($C110,FIXTURES!$B$2:$B$23,0),0)="",HLOOKUP(CO$2+1,FIXTURES!$C$2:$NC$23,MATCH($C110,FIXTURES!$B$2:$B$23,0),0)="",HLOOKUP(CO$2+2,FIXTURES!$C$2:$NC$23,MATCH($C110,FIXTURES!$B$2:$B$23,0),0)=""),HLOOKUP(CO$2-1,FIXTURES!$C$2:$NC$23,MATCH($C110,FIXTURES!$B$2:$B$23,0),0),IF(AND(HLOOKUP(CO$2,FIXTURES!$C$2:$NC$23,MATCH($C110,FIXTURES!$B$2:$B$23,0),0)="",HLOOKUP(CO$2+1,FIXTURES!$C$2:$NC$23,MATCH($C110,FIXTURES!$B$2:$B$23,0),0)=""),HLOOKUP(CO$2+2,FIXTURES!$C$2:$NC$23,MATCH($C110,FIXTURES!$B$2:$B$23,0),0),IF(HLOOKUP(CO$2+1,FIXTURES!$C$2:$NC$23,MATCH($C110,FIXTURES!$B$2:$B$23,0),0)="",HLOOKUP(CO$2,FIXTURES!$C$2:$NC$23,MATCH($C110,FIXTURES!$B$2:$B$23,0),0),HLOOKUP(CO$2+1,FIXTURES!$C$2:$NC$23,MATCH($C110,FIXTURES!$B$2:$B$23,0),0)))),IF(AND(HLOOKUP(CO$2,FIXTURES!$C$2:$NC$23,MATCH($C110,FIXTURES!$B$2:$B$23,0),0)="",HLOOKUP(CO$2+1,FIXTURES!$C$2:$NC$23,MATCH($C110,FIXTURES!$B$2:$B$23,0),0)=""),HLOOKUP(CO$2+2,FIXTURES!$C$2:$NC$23,MATCH($C110,FIXTURES!$B$2:$B$23,0),0),IF(HLOOKUP(CO$2+1,FIXTURES!$C$2:$NC$23,MATCH($C110,FIXTURES!$B$2:$B$23,0),0)="",HLOOKUP(CO$2,FIXTURES!$C$2:$NC$23,MATCH($C110,FIXTURES!$B$2:$B$23,0),0),HLOOKUP(CO$2+1,FIXTURES!$C$2:$NC$23,MATCH($C110,FIXTURES!$B$2:$B$23,0),0))))</f>
        <v/>
      </c>
      <c r="CP110" s="70" t="str">
        <f>IF(CP$1="SAT",IF(AND(HLOOKUP(CP$2,FIXTURES!$C$2:$NC$23,MATCH($C110,FIXTURES!$B$2:$B$23,0),0)="",HLOOKUP(CP$2+1,FIXTURES!$C$2:$NC$23,MATCH($C110,FIXTURES!$B$2:$B$23,0),0)="",HLOOKUP(CP$2+2,FIXTURES!$C$2:$NC$23,MATCH($C110,FIXTURES!$B$2:$B$23,0),0)=""),HLOOKUP(CP$2-1,FIXTURES!$C$2:$NC$23,MATCH($C110,FIXTURES!$B$2:$B$23,0),0),IF(AND(HLOOKUP(CP$2,FIXTURES!$C$2:$NC$23,MATCH($C110,FIXTURES!$B$2:$B$23,0),0)="",HLOOKUP(CP$2+1,FIXTURES!$C$2:$NC$23,MATCH($C110,FIXTURES!$B$2:$B$23,0),0)=""),HLOOKUP(CP$2+2,FIXTURES!$C$2:$NC$23,MATCH($C110,FIXTURES!$B$2:$B$23,0),0),IF(HLOOKUP(CP$2+1,FIXTURES!$C$2:$NC$23,MATCH($C110,FIXTURES!$B$2:$B$23,0),0)="",HLOOKUP(CP$2,FIXTURES!$C$2:$NC$23,MATCH($C110,FIXTURES!$B$2:$B$23,0),0),HLOOKUP(CP$2+1,FIXTURES!$C$2:$NC$23,MATCH($C110,FIXTURES!$B$2:$B$23,0),0)))),IF(AND(HLOOKUP(CP$2,FIXTURES!$C$2:$NC$23,MATCH($C110,FIXTURES!$B$2:$B$23,0),0)="",HLOOKUP(CP$2+1,FIXTURES!$C$2:$NC$23,MATCH($C110,FIXTURES!$B$2:$B$23,0),0)=""),HLOOKUP(CP$2+2,FIXTURES!$C$2:$NC$23,MATCH($C110,FIXTURES!$B$2:$B$23,0),0),IF(HLOOKUP(CP$2+1,FIXTURES!$C$2:$NC$23,MATCH($C110,FIXTURES!$B$2:$B$23,0),0)="",HLOOKUP(CP$2,FIXTURES!$C$2:$NC$23,MATCH($C110,FIXTURES!$B$2:$B$23,0),0),HLOOKUP(CP$2+1,FIXTURES!$C$2:$NC$23,MATCH($C110,FIXTURES!$B$2:$B$23,0),0))))</f>
        <v/>
      </c>
      <c r="CQ110" s="70" t="str">
        <f>IF(CQ$1="SAT",IF(AND(HLOOKUP(CQ$2,FIXTURES!$C$2:$NC$23,MATCH($C110,FIXTURES!$B$2:$B$23,0),0)="",HLOOKUP(CQ$2+1,FIXTURES!$C$2:$NC$23,MATCH($C110,FIXTURES!$B$2:$B$23,0),0)="",HLOOKUP(CQ$2+2,FIXTURES!$C$2:$NC$23,MATCH($C110,FIXTURES!$B$2:$B$23,0),0)=""),HLOOKUP(CQ$2-1,FIXTURES!$C$2:$NC$23,MATCH($C110,FIXTURES!$B$2:$B$23,0),0),IF(AND(HLOOKUP(CQ$2,FIXTURES!$C$2:$NC$23,MATCH($C110,FIXTURES!$B$2:$B$23,0),0)="",HLOOKUP(CQ$2+1,FIXTURES!$C$2:$NC$23,MATCH($C110,FIXTURES!$B$2:$B$23,0),0)=""),HLOOKUP(CQ$2+2,FIXTURES!$C$2:$NC$23,MATCH($C110,FIXTURES!$B$2:$B$23,0),0),IF(HLOOKUP(CQ$2+1,FIXTURES!$C$2:$NC$23,MATCH($C110,FIXTURES!$B$2:$B$23,0),0)="",HLOOKUP(CQ$2,FIXTURES!$C$2:$NC$23,MATCH($C110,FIXTURES!$B$2:$B$23,0),0),HLOOKUP(CQ$2+1,FIXTURES!$C$2:$NC$23,MATCH($C110,FIXTURES!$B$2:$B$23,0),0)))),IF(AND(HLOOKUP(CQ$2,FIXTURES!$C$2:$NC$23,MATCH($C110,FIXTURES!$B$2:$B$23,0),0)="",HLOOKUP(CQ$2+1,FIXTURES!$C$2:$NC$23,MATCH($C110,FIXTURES!$B$2:$B$23,0),0)=""),HLOOKUP(CQ$2+2,FIXTURES!$C$2:$NC$23,MATCH($C110,FIXTURES!$B$2:$B$23,0),0),IF(HLOOKUP(CQ$2+1,FIXTURES!$C$2:$NC$23,MATCH($C110,FIXTURES!$B$2:$B$23,0),0)="",HLOOKUP(CQ$2,FIXTURES!$C$2:$NC$23,MATCH($C110,FIXTURES!$B$2:$B$23,0),0),HLOOKUP(CQ$2+1,FIXTURES!$C$2:$NC$23,MATCH($C110,FIXTURES!$B$2:$B$23,0),0))))</f>
        <v/>
      </c>
      <c r="CR110" s="70" t="str">
        <f>IF(CR$1="SAT",IF(AND(HLOOKUP(CR$2,FIXTURES!$C$2:$NC$23,MATCH($C110,FIXTURES!$B$2:$B$23,0),0)="",HLOOKUP(CR$2+1,FIXTURES!$C$2:$NC$23,MATCH($C110,FIXTURES!$B$2:$B$23,0),0)="",HLOOKUP(CR$2+2,FIXTURES!$C$2:$NC$23,MATCH($C110,FIXTURES!$B$2:$B$23,0),0)=""),HLOOKUP(CR$2-1,FIXTURES!$C$2:$NC$23,MATCH($C110,FIXTURES!$B$2:$B$23,0),0),IF(AND(HLOOKUP(CR$2,FIXTURES!$C$2:$NC$23,MATCH($C110,FIXTURES!$B$2:$B$23,0),0)="",HLOOKUP(CR$2+1,FIXTURES!$C$2:$NC$23,MATCH($C110,FIXTURES!$B$2:$B$23,0),0)=""),HLOOKUP(CR$2+2,FIXTURES!$C$2:$NC$23,MATCH($C110,FIXTURES!$B$2:$B$23,0),0),IF(HLOOKUP(CR$2+1,FIXTURES!$C$2:$NC$23,MATCH($C110,FIXTURES!$B$2:$B$23,0),0)="",HLOOKUP(CR$2,FIXTURES!$C$2:$NC$23,MATCH($C110,FIXTURES!$B$2:$B$23,0),0),HLOOKUP(CR$2+1,FIXTURES!$C$2:$NC$23,MATCH($C110,FIXTURES!$B$2:$B$23,0),0)))),IF(AND(HLOOKUP(CR$2,FIXTURES!$C$2:$NC$23,MATCH($C110,FIXTURES!$B$2:$B$23,0),0)="",HLOOKUP(CR$2+1,FIXTURES!$C$2:$NC$23,MATCH($C110,FIXTURES!$B$2:$B$23,0),0)=""),HLOOKUP(CR$2+2,FIXTURES!$C$2:$NC$23,MATCH($C110,FIXTURES!$B$2:$B$23,0),0),IF(HLOOKUP(CR$2+1,FIXTURES!$C$2:$NC$23,MATCH($C110,FIXTURES!$B$2:$B$23,0),0)="",HLOOKUP(CR$2,FIXTURES!$C$2:$NC$23,MATCH($C110,FIXTURES!$B$2:$B$23,0),0),HLOOKUP(CR$2+1,FIXTURES!$C$2:$NC$23,MATCH($C110,FIXTURES!$B$2:$B$23,0),0))))</f>
        <v/>
      </c>
      <c r="CS110" s="70" t="str">
        <f>IF(CS$1="SAT",IF(AND(HLOOKUP(CS$2,FIXTURES!$C$2:$NC$23,MATCH($C110,FIXTURES!$B$2:$B$23,0),0)="",HLOOKUP(CS$2+1,FIXTURES!$C$2:$NC$23,MATCH($C110,FIXTURES!$B$2:$B$23,0),0)="",HLOOKUP(CS$2+2,FIXTURES!$C$2:$NC$23,MATCH($C110,FIXTURES!$B$2:$B$23,0),0)=""),HLOOKUP(CS$2-1,FIXTURES!$C$2:$NC$23,MATCH($C110,FIXTURES!$B$2:$B$23,0),0),IF(AND(HLOOKUP(CS$2,FIXTURES!$C$2:$NC$23,MATCH($C110,FIXTURES!$B$2:$B$23,0),0)="",HLOOKUP(CS$2+1,FIXTURES!$C$2:$NC$23,MATCH($C110,FIXTURES!$B$2:$B$23,0),0)=""),HLOOKUP(CS$2+2,FIXTURES!$C$2:$NC$23,MATCH($C110,FIXTURES!$B$2:$B$23,0),0),IF(HLOOKUP(CS$2+1,FIXTURES!$C$2:$NC$23,MATCH($C110,FIXTURES!$B$2:$B$23,0),0)="",HLOOKUP(CS$2,FIXTURES!$C$2:$NC$23,MATCH($C110,FIXTURES!$B$2:$B$23,0),0),HLOOKUP(CS$2+1,FIXTURES!$C$2:$NC$23,MATCH($C110,FIXTURES!$B$2:$B$23,0),0)))),IF(AND(HLOOKUP(CS$2,FIXTURES!$C$2:$NC$23,MATCH($C110,FIXTURES!$B$2:$B$23,0),0)="",HLOOKUP(CS$2+1,FIXTURES!$C$2:$NC$23,MATCH($C110,FIXTURES!$B$2:$B$23,0),0)=""),HLOOKUP(CS$2+2,FIXTURES!$C$2:$NC$23,MATCH($C110,FIXTURES!$B$2:$B$23,0),0),IF(HLOOKUP(CS$2+1,FIXTURES!$C$2:$NC$23,MATCH($C110,FIXTURES!$B$2:$B$23,0),0)="",HLOOKUP(CS$2,FIXTURES!$C$2:$NC$23,MATCH($C110,FIXTURES!$B$2:$B$23,0),0),HLOOKUP(CS$2+1,FIXTURES!$C$2:$NC$23,MATCH($C110,FIXTURES!$B$2:$B$23,0),0))))</f>
        <v/>
      </c>
      <c r="CT110" s="70" t="str">
        <f>IF(CT$1="SAT",IF(AND(HLOOKUP(CT$2,FIXTURES!$C$2:$NC$23,MATCH($C110,FIXTURES!$B$2:$B$23,0),0)="",HLOOKUP(CT$2+1,FIXTURES!$C$2:$NC$23,MATCH($C110,FIXTURES!$B$2:$B$23,0),0)="",HLOOKUP(CT$2+2,FIXTURES!$C$2:$NC$23,MATCH($C110,FIXTURES!$B$2:$B$23,0),0)=""),HLOOKUP(CT$2-1,FIXTURES!$C$2:$NC$23,MATCH($C110,FIXTURES!$B$2:$B$23,0),0),IF(AND(HLOOKUP(CT$2,FIXTURES!$C$2:$NC$23,MATCH($C110,FIXTURES!$B$2:$B$23,0),0)="",HLOOKUP(CT$2+1,FIXTURES!$C$2:$NC$23,MATCH($C110,FIXTURES!$B$2:$B$23,0),0)=""),HLOOKUP(CT$2+2,FIXTURES!$C$2:$NC$23,MATCH($C110,FIXTURES!$B$2:$B$23,0),0),IF(HLOOKUP(CT$2+1,FIXTURES!$C$2:$NC$23,MATCH($C110,FIXTURES!$B$2:$B$23,0),0)="",HLOOKUP(CT$2,FIXTURES!$C$2:$NC$23,MATCH($C110,FIXTURES!$B$2:$B$23,0),0),HLOOKUP(CT$2+1,FIXTURES!$C$2:$NC$23,MATCH($C110,FIXTURES!$B$2:$B$23,0),0)))),IF(AND(HLOOKUP(CT$2,FIXTURES!$C$2:$NC$23,MATCH($C110,FIXTURES!$B$2:$B$23,0),0)="",HLOOKUP(CT$2+1,FIXTURES!$C$2:$NC$23,MATCH($C110,FIXTURES!$B$2:$B$23,0),0)=""),HLOOKUP(CT$2+2,FIXTURES!$C$2:$NC$23,MATCH($C110,FIXTURES!$B$2:$B$23,0),0),IF(HLOOKUP(CT$2+1,FIXTURES!$C$2:$NC$23,MATCH($C110,FIXTURES!$B$2:$B$23,0),0)="",HLOOKUP(CT$2,FIXTURES!$C$2:$NC$23,MATCH($C110,FIXTURES!$B$2:$B$23,0),0),HLOOKUP(CT$2+1,FIXTURES!$C$2:$NC$23,MATCH($C110,FIXTURES!$B$2:$B$23,0),0))))</f>
        <v/>
      </c>
      <c r="CU110" s="70" t="str">
        <f>IF(CU$1="SAT",IF(AND(HLOOKUP(CU$2,FIXTURES!$C$2:$NC$23,MATCH($C110,FIXTURES!$B$2:$B$23,0),0)="",HLOOKUP(CU$2+1,FIXTURES!$C$2:$NC$23,MATCH($C110,FIXTURES!$B$2:$B$23,0),0)="",HLOOKUP(CU$2+2,FIXTURES!$C$2:$NC$23,MATCH($C110,FIXTURES!$B$2:$B$23,0),0)=""),HLOOKUP(CU$2-1,FIXTURES!$C$2:$NC$23,MATCH($C110,FIXTURES!$B$2:$B$23,0),0),IF(AND(HLOOKUP(CU$2,FIXTURES!$C$2:$NC$23,MATCH($C110,FIXTURES!$B$2:$B$23,0),0)="",HLOOKUP(CU$2+1,FIXTURES!$C$2:$NC$23,MATCH($C110,FIXTURES!$B$2:$B$23,0),0)=""),HLOOKUP(CU$2+2,FIXTURES!$C$2:$NC$23,MATCH($C110,FIXTURES!$B$2:$B$23,0),0),IF(HLOOKUP(CU$2+1,FIXTURES!$C$2:$NC$23,MATCH($C110,FIXTURES!$B$2:$B$23,0),0)="",HLOOKUP(CU$2,FIXTURES!$C$2:$NC$23,MATCH($C110,FIXTURES!$B$2:$B$23,0),0),HLOOKUP(CU$2+1,FIXTURES!$C$2:$NC$23,MATCH($C110,FIXTURES!$B$2:$B$23,0),0)))),IF(AND(HLOOKUP(CU$2,FIXTURES!$C$2:$NC$23,MATCH($C110,FIXTURES!$B$2:$B$23,0),0)="",HLOOKUP(CU$2+1,FIXTURES!$C$2:$NC$23,MATCH($C110,FIXTURES!$B$2:$B$23,0),0)=""),HLOOKUP(CU$2+2,FIXTURES!$C$2:$NC$23,MATCH($C110,FIXTURES!$B$2:$B$23,0),0),IF(HLOOKUP(CU$2+1,FIXTURES!$C$2:$NC$23,MATCH($C110,FIXTURES!$B$2:$B$23,0),0)="",HLOOKUP(CU$2,FIXTURES!$C$2:$NC$23,MATCH($C110,FIXTURES!$B$2:$B$23,0),0),HLOOKUP(CU$2+1,FIXTURES!$C$2:$NC$23,MATCH($C110,FIXTURES!$B$2:$B$23,0),0))))</f>
        <v/>
      </c>
      <c r="CV110" s="70" t="str">
        <f>IF(CV$1="SAT",IF(AND(HLOOKUP(CV$2,FIXTURES!$C$2:$NC$23,MATCH($C110,FIXTURES!$B$2:$B$23,0),0)="",HLOOKUP(CV$2+1,FIXTURES!$C$2:$NC$23,MATCH($C110,FIXTURES!$B$2:$B$23,0),0)="",HLOOKUP(CV$2+2,FIXTURES!$C$2:$NC$23,MATCH($C110,FIXTURES!$B$2:$B$23,0),0)=""),HLOOKUP(CV$2-1,FIXTURES!$C$2:$NC$23,MATCH($C110,FIXTURES!$B$2:$B$23,0),0),IF(AND(HLOOKUP(CV$2,FIXTURES!$C$2:$NC$23,MATCH($C110,FIXTURES!$B$2:$B$23,0),0)="",HLOOKUP(CV$2+1,FIXTURES!$C$2:$NC$23,MATCH($C110,FIXTURES!$B$2:$B$23,0),0)=""),HLOOKUP(CV$2+2,FIXTURES!$C$2:$NC$23,MATCH($C110,FIXTURES!$B$2:$B$23,0),0),IF(HLOOKUP(CV$2+1,FIXTURES!$C$2:$NC$23,MATCH($C110,FIXTURES!$B$2:$B$23,0),0)="",HLOOKUP(CV$2,FIXTURES!$C$2:$NC$23,MATCH($C110,FIXTURES!$B$2:$B$23,0),0),HLOOKUP(CV$2+1,FIXTURES!$C$2:$NC$23,MATCH($C110,FIXTURES!$B$2:$B$23,0),0)))),IF(AND(HLOOKUP(CV$2,FIXTURES!$C$2:$NC$23,MATCH($C110,FIXTURES!$B$2:$B$23,0),0)="",HLOOKUP(CV$2+1,FIXTURES!$C$2:$NC$23,MATCH($C110,FIXTURES!$B$2:$B$23,0),0)=""),HLOOKUP(CV$2+2,FIXTURES!$C$2:$NC$23,MATCH($C110,FIXTURES!$B$2:$B$23,0),0),IF(HLOOKUP(CV$2+1,FIXTURES!$C$2:$NC$23,MATCH($C110,FIXTURES!$B$2:$B$23,0),0)="",HLOOKUP(CV$2,FIXTURES!$C$2:$NC$23,MATCH($C110,FIXTURES!$B$2:$B$23,0),0),HLOOKUP(CV$2+1,FIXTURES!$C$2:$NC$23,MATCH($C110,FIXTURES!$B$2:$B$23,0),0))))</f>
        <v/>
      </c>
      <c r="CW110" s="70" t="str">
        <f>IF(CW$1="SAT",IF(AND(HLOOKUP(CW$2,FIXTURES!$C$2:$NC$23,MATCH($C110,FIXTURES!$B$2:$B$23,0),0)="",HLOOKUP(CW$2+1,FIXTURES!$C$2:$NC$23,MATCH($C110,FIXTURES!$B$2:$B$23,0),0)="",HLOOKUP(CW$2+2,FIXTURES!$C$2:$NC$23,MATCH($C110,FIXTURES!$B$2:$B$23,0),0)=""),HLOOKUP(CW$2-1,FIXTURES!$C$2:$NC$23,MATCH($C110,FIXTURES!$B$2:$B$23,0),0),IF(AND(HLOOKUP(CW$2,FIXTURES!$C$2:$NC$23,MATCH($C110,FIXTURES!$B$2:$B$23,0),0)="",HLOOKUP(CW$2+1,FIXTURES!$C$2:$NC$23,MATCH($C110,FIXTURES!$B$2:$B$23,0),0)=""),HLOOKUP(CW$2+2,FIXTURES!$C$2:$NC$23,MATCH($C110,FIXTURES!$B$2:$B$23,0),0),IF(HLOOKUP(CW$2+1,FIXTURES!$C$2:$NC$23,MATCH($C110,FIXTURES!$B$2:$B$23,0),0)="",HLOOKUP(CW$2,FIXTURES!$C$2:$NC$23,MATCH($C110,FIXTURES!$B$2:$B$23,0),0),HLOOKUP(CW$2+1,FIXTURES!$C$2:$NC$23,MATCH($C110,FIXTURES!$B$2:$B$23,0),0)))),IF(AND(HLOOKUP(CW$2,FIXTURES!$C$2:$NC$23,MATCH($C110,FIXTURES!$B$2:$B$23,0),0)="",HLOOKUP(CW$2+1,FIXTURES!$C$2:$NC$23,MATCH($C110,FIXTURES!$B$2:$B$23,0),0)=""),HLOOKUP(CW$2+2,FIXTURES!$C$2:$NC$23,MATCH($C110,FIXTURES!$B$2:$B$23,0),0),IF(HLOOKUP(CW$2+1,FIXTURES!$C$2:$NC$23,MATCH($C110,FIXTURES!$B$2:$B$23,0),0)="",HLOOKUP(CW$2,FIXTURES!$C$2:$NC$23,MATCH($C110,FIXTURES!$B$2:$B$23,0),0),HLOOKUP(CW$2+1,FIXTURES!$C$2:$NC$23,MATCH($C110,FIXTURES!$B$2:$B$23,0),0))))</f>
        <v/>
      </c>
      <c r="CX110" s="70" t="str">
        <f>IF(CX$1="SAT",IF(AND(HLOOKUP(CX$2,FIXTURES!$C$2:$NC$23,MATCH($C110,FIXTURES!$B$2:$B$23,0),0)="",HLOOKUP(CX$2+1,FIXTURES!$C$2:$NC$23,MATCH($C110,FIXTURES!$B$2:$B$23,0),0)="",HLOOKUP(CX$2+2,FIXTURES!$C$2:$NC$23,MATCH($C110,FIXTURES!$B$2:$B$23,0),0)=""),HLOOKUP(CX$2-1,FIXTURES!$C$2:$NC$23,MATCH($C110,FIXTURES!$B$2:$B$23,0),0),IF(AND(HLOOKUP(CX$2,FIXTURES!$C$2:$NC$23,MATCH($C110,FIXTURES!$B$2:$B$23,0),0)="",HLOOKUP(CX$2+1,FIXTURES!$C$2:$NC$23,MATCH($C110,FIXTURES!$B$2:$B$23,0),0)=""),HLOOKUP(CX$2+2,FIXTURES!$C$2:$NC$23,MATCH($C110,FIXTURES!$B$2:$B$23,0),0),IF(HLOOKUP(CX$2+1,FIXTURES!$C$2:$NC$23,MATCH($C110,FIXTURES!$B$2:$B$23,0),0)="",HLOOKUP(CX$2,FIXTURES!$C$2:$NC$23,MATCH($C110,FIXTURES!$B$2:$B$23,0),0),HLOOKUP(CX$2+1,FIXTURES!$C$2:$NC$23,MATCH($C110,FIXTURES!$B$2:$B$23,0),0)))),IF(AND(HLOOKUP(CX$2,FIXTURES!$C$2:$NC$23,MATCH($C110,FIXTURES!$B$2:$B$23,0),0)="",HLOOKUP(CX$2+1,FIXTURES!$C$2:$NC$23,MATCH($C110,FIXTURES!$B$2:$B$23,0),0)=""),HLOOKUP(CX$2+2,FIXTURES!$C$2:$NC$23,MATCH($C110,FIXTURES!$B$2:$B$23,0),0),IF(HLOOKUP(CX$2+1,FIXTURES!$C$2:$NC$23,MATCH($C110,FIXTURES!$B$2:$B$23,0),0)="",HLOOKUP(CX$2,FIXTURES!$C$2:$NC$23,MATCH($C110,FIXTURES!$B$2:$B$23,0),0),HLOOKUP(CX$2+1,FIXTURES!$C$2:$NC$23,MATCH($C110,FIXTURES!$B$2:$B$23,0),0))))</f>
        <v/>
      </c>
      <c r="CY110" s="70" t="str">
        <f>IF(CY$1="SAT",IF(AND(HLOOKUP(CY$2,FIXTURES!$C$2:$NC$23,MATCH($C110,FIXTURES!$B$2:$B$23,0),0)="",HLOOKUP(CY$2+1,FIXTURES!$C$2:$NC$23,MATCH($C110,FIXTURES!$B$2:$B$23,0),0)="",HLOOKUP(CY$2+2,FIXTURES!$C$2:$NC$23,MATCH($C110,FIXTURES!$B$2:$B$23,0),0)=""),HLOOKUP(CY$2-1,FIXTURES!$C$2:$NC$23,MATCH($C110,FIXTURES!$B$2:$B$23,0),0),IF(AND(HLOOKUP(CY$2,FIXTURES!$C$2:$NC$23,MATCH($C110,FIXTURES!$B$2:$B$23,0),0)="",HLOOKUP(CY$2+1,FIXTURES!$C$2:$NC$23,MATCH($C110,FIXTURES!$B$2:$B$23,0),0)=""),HLOOKUP(CY$2+2,FIXTURES!$C$2:$NC$23,MATCH($C110,FIXTURES!$B$2:$B$23,0),0),IF(HLOOKUP(CY$2+1,FIXTURES!$C$2:$NC$23,MATCH($C110,FIXTURES!$B$2:$B$23,0),0)="",HLOOKUP(CY$2,FIXTURES!$C$2:$NC$23,MATCH($C110,FIXTURES!$B$2:$B$23,0),0),HLOOKUP(CY$2+1,FIXTURES!$C$2:$NC$23,MATCH($C110,FIXTURES!$B$2:$B$23,0),0)))),IF(AND(HLOOKUP(CY$2,FIXTURES!$C$2:$NC$23,MATCH($C110,FIXTURES!$B$2:$B$23,0),0)="",HLOOKUP(CY$2+1,FIXTURES!$C$2:$NC$23,MATCH($C110,FIXTURES!$B$2:$B$23,0),0)=""),HLOOKUP(CY$2+2,FIXTURES!$C$2:$NC$23,MATCH($C110,FIXTURES!$B$2:$B$23,0),0),IF(HLOOKUP(CY$2+1,FIXTURES!$C$2:$NC$23,MATCH($C110,FIXTURES!$B$2:$B$23,0),0)="",HLOOKUP(CY$2,FIXTURES!$C$2:$NC$23,MATCH($C110,FIXTURES!$B$2:$B$23,0),0),HLOOKUP(CY$2+1,FIXTURES!$C$2:$NC$23,MATCH($C110,FIXTURES!$B$2:$B$23,0),0))))</f>
        <v/>
      </c>
      <c r="CZ110" s="70" t="str">
        <f>IF(CZ$1="SAT",IF(AND(HLOOKUP(CZ$2,FIXTURES!$C$2:$NC$23,MATCH($C110,FIXTURES!$B$2:$B$23,0),0)="",HLOOKUP(CZ$2+1,FIXTURES!$C$2:$NC$23,MATCH($C110,FIXTURES!$B$2:$B$23,0),0)="",HLOOKUP(CZ$2+2,FIXTURES!$C$2:$NC$23,MATCH($C110,FIXTURES!$B$2:$B$23,0),0)=""),HLOOKUP(CZ$2-1,FIXTURES!$C$2:$NC$23,MATCH($C110,FIXTURES!$B$2:$B$23,0),0),IF(AND(HLOOKUP(CZ$2,FIXTURES!$C$2:$NC$23,MATCH($C110,FIXTURES!$B$2:$B$23,0),0)="",HLOOKUP(CZ$2+1,FIXTURES!$C$2:$NC$23,MATCH($C110,FIXTURES!$B$2:$B$23,0),0)=""),HLOOKUP(CZ$2+2,FIXTURES!$C$2:$NC$23,MATCH($C110,FIXTURES!$B$2:$B$23,0),0),IF(HLOOKUP(CZ$2+1,FIXTURES!$C$2:$NC$23,MATCH($C110,FIXTURES!$B$2:$B$23,0),0)="",HLOOKUP(CZ$2,FIXTURES!$C$2:$NC$23,MATCH($C110,FIXTURES!$B$2:$B$23,0),0),HLOOKUP(CZ$2+1,FIXTURES!$C$2:$NC$23,MATCH($C110,FIXTURES!$B$2:$B$23,0),0)))),IF(AND(HLOOKUP(CZ$2,FIXTURES!$C$2:$NC$23,MATCH($C110,FIXTURES!$B$2:$B$23,0),0)="",HLOOKUP(CZ$2+1,FIXTURES!$C$2:$NC$23,MATCH($C110,FIXTURES!$B$2:$B$23,0),0)=""),HLOOKUP(CZ$2+2,FIXTURES!$C$2:$NC$23,MATCH($C110,FIXTURES!$B$2:$B$23,0),0),IF(HLOOKUP(CZ$2+1,FIXTURES!$C$2:$NC$23,MATCH($C110,FIXTURES!$B$2:$B$23,0),0)="",HLOOKUP(CZ$2,FIXTURES!$C$2:$NC$23,MATCH($C110,FIXTURES!$B$2:$B$23,0),0),HLOOKUP(CZ$2+1,FIXTURES!$C$2:$NC$23,MATCH($C110,FIXTURES!$B$2:$B$23,0),0))))</f>
        <v/>
      </c>
      <c r="DA110" s="70" t="str">
        <f>IF(DA$1="SAT",IF(AND(HLOOKUP(DA$2,FIXTURES!$C$2:$NC$23,MATCH($C110,FIXTURES!$B$2:$B$23,0),0)="",HLOOKUP(DA$2+1,FIXTURES!$C$2:$NC$23,MATCH($C110,FIXTURES!$B$2:$B$23,0),0)="",HLOOKUP(DA$2+2,FIXTURES!$C$2:$NC$23,MATCH($C110,FIXTURES!$B$2:$B$23,0),0)=""),HLOOKUP(DA$2-1,FIXTURES!$C$2:$NC$23,MATCH($C110,FIXTURES!$B$2:$B$23,0),0),IF(AND(HLOOKUP(DA$2,FIXTURES!$C$2:$NC$23,MATCH($C110,FIXTURES!$B$2:$B$23,0),0)="",HLOOKUP(DA$2+1,FIXTURES!$C$2:$NC$23,MATCH($C110,FIXTURES!$B$2:$B$23,0),0)=""),HLOOKUP(DA$2+2,FIXTURES!$C$2:$NC$23,MATCH($C110,FIXTURES!$B$2:$B$23,0),0),IF(HLOOKUP(DA$2+1,FIXTURES!$C$2:$NC$23,MATCH($C110,FIXTURES!$B$2:$B$23,0),0)="",HLOOKUP(DA$2,FIXTURES!$C$2:$NC$23,MATCH($C110,FIXTURES!$B$2:$B$23,0),0),HLOOKUP(DA$2+1,FIXTURES!$C$2:$NC$23,MATCH($C110,FIXTURES!$B$2:$B$23,0),0)))),IF(AND(HLOOKUP(DA$2,FIXTURES!$C$2:$NC$23,MATCH($C110,FIXTURES!$B$2:$B$23,0),0)="",HLOOKUP(DA$2+1,FIXTURES!$C$2:$NC$23,MATCH($C110,FIXTURES!$B$2:$B$23,0),0)=""),HLOOKUP(DA$2+2,FIXTURES!$C$2:$NC$23,MATCH($C110,FIXTURES!$B$2:$B$23,0),0),IF(HLOOKUP(DA$2+1,FIXTURES!$C$2:$NC$23,MATCH($C110,FIXTURES!$B$2:$B$23,0),0)="",HLOOKUP(DA$2,FIXTURES!$C$2:$NC$23,MATCH($C110,FIXTURES!$B$2:$B$23,0),0),HLOOKUP(DA$2+1,FIXTURES!$C$2:$NC$23,MATCH($C110,FIXTURES!$B$2:$B$23,0),0))))</f>
        <v/>
      </c>
      <c r="DB110" s="70" t="str">
        <f>IF(DB$1="SAT",IF(AND(HLOOKUP(DB$2,FIXTURES!$C$2:$NC$23,MATCH($C110,FIXTURES!$B$2:$B$23,0),0)="",HLOOKUP(DB$2+1,FIXTURES!$C$2:$NC$23,MATCH($C110,FIXTURES!$B$2:$B$23,0),0)="",HLOOKUP(DB$2+2,FIXTURES!$C$2:$NC$23,MATCH($C110,FIXTURES!$B$2:$B$23,0),0)=""),HLOOKUP(DB$2-1,FIXTURES!$C$2:$NC$23,MATCH($C110,FIXTURES!$B$2:$B$23,0),0),IF(AND(HLOOKUP(DB$2,FIXTURES!$C$2:$NC$23,MATCH($C110,FIXTURES!$B$2:$B$23,0),0)="",HLOOKUP(DB$2+1,FIXTURES!$C$2:$NC$23,MATCH($C110,FIXTURES!$B$2:$B$23,0),0)=""),HLOOKUP(DB$2+2,FIXTURES!$C$2:$NC$23,MATCH($C110,FIXTURES!$B$2:$B$23,0),0),IF(HLOOKUP(DB$2+1,FIXTURES!$C$2:$NC$23,MATCH($C110,FIXTURES!$B$2:$B$23,0),0)="",HLOOKUP(DB$2,FIXTURES!$C$2:$NC$23,MATCH($C110,FIXTURES!$B$2:$B$23,0),0),HLOOKUP(DB$2+1,FIXTURES!$C$2:$NC$23,MATCH($C110,FIXTURES!$B$2:$B$23,0),0)))),IF(AND(HLOOKUP(DB$2,FIXTURES!$C$2:$NC$23,MATCH($C110,FIXTURES!$B$2:$B$23,0),0)="",HLOOKUP(DB$2+1,FIXTURES!$C$2:$NC$23,MATCH($C110,FIXTURES!$B$2:$B$23,0),0)=""),HLOOKUP(DB$2+2,FIXTURES!$C$2:$NC$23,MATCH($C110,FIXTURES!$B$2:$B$23,0),0),IF(HLOOKUP(DB$2+1,FIXTURES!$C$2:$NC$23,MATCH($C110,FIXTURES!$B$2:$B$23,0),0)="",HLOOKUP(DB$2,FIXTURES!$C$2:$NC$23,MATCH($C110,FIXTURES!$B$2:$B$23,0),0),HLOOKUP(DB$2+1,FIXTURES!$C$2:$NC$23,MATCH($C110,FIXTURES!$B$2:$B$23,0),0))))</f>
        <v/>
      </c>
      <c r="DC110" s="70" t="str">
        <f>IF(DC$1="SAT",IF(AND(HLOOKUP(DC$2,FIXTURES!$C$2:$NC$23,MATCH($C110,FIXTURES!$B$2:$B$23,0),0)="",HLOOKUP(DC$2+1,FIXTURES!$C$2:$NC$23,MATCH($C110,FIXTURES!$B$2:$B$23,0),0)="",HLOOKUP(DC$2+2,FIXTURES!$C$2:$NC$23,MATCH($C110,FIXTURES!$B$2:$B$23,0),0)=""),HLOOKUP(DC$2-1,FIXTURES!$C$2:$NC$23,MATCH($C110,FIXTURES!$B$2:$B$23,0),0),IF(AND(HLOOKUP(DC$2,FIXTURES!$C$2:$NC$23,MATCH($C110,FIXTURES!$B$2:$B$23,0),0)="",HLOOKUP(DC$2+1,FIXTURES!$C$2:$NC$23,MATCH($C110,FIXTURES!$B$2:$B$23,0),0)=""),HLOOKUP(DC$2+2,FIXTURES!$C$2:$NC$23,MATCH($C110,FIXTURES!$B$2:$B$23,0),0),IF(HLOOKUP(DC$2+1,FIXTURES!$C$2:$NC$23,MATCH($C110,FIXTURES!$B$2:$B$23,0),0)="",HLOOKUP(DC$2,FIXTURES!$C$2:$NC$23,MATCH($C110,FIXTURES!$B$2:$B$23,0),0),HLOOKUP(DC$2+1,FIXTURES!$C$2:$NC$23,MATCH($C110,FIXTURES!$B$2:$B$23,0),0)))),IF(AND(HLOOKUP(DC$2,FIXTURES!$C$2:$NC$23,MATCH($C110,FIXTURES!$B$2:$B$23,0),0)="",HLOOKUP(DC$2+1,FIXTURES!$C$2:$NC$23,MATCH($C110,FIXTURES!$B$2:$B$23,0),0)=""),HLOOKUP(DC$2+2,FIXTURES!$C$2:$NC$23,MATCH($C110,FIXTURES!$B$2:$B$23,0),0),IF(HLOOKUP(DC$2+1,FIXTURES!$C$2:$NC$23,MATCH($C110,FIXTURES!$B$2:$B$23,0),0)="",HLOOKUP(DC$2,FIXTURES!$C$2:$NC$23,MATCH($C110,FIXTURES!$B$2:$B$23,0),0),HLOOKUP(DC$2+1,FIXTURES!$C$2:$NC$23,MATCH($C110,FIXTURES!$B$2:$B$23,0),0))))</f>
        <v/>
      </c>
      <c r="DE110" s="102" t="str">
        <f t="shared" si="11"/>
        <v/>
      </c>
      <c r="DF110" s="102" t="str">
        <f t="shared" si="11"/>
        <v/>
      </c>
      <c r="DG110" s="102" t="str">
        <f t="shared" si="11"/>
        <v/>
      </c>
      <c r="DH110" s="102" t="str">
        <f t="shared" si="11"/>
        <v>arsAVL</v>
      </c>
      <c r="DI110" s="102" t="str">
        <f t="shared" si="11"/>
        <v/>
      </c>
      <c r="DJ110" s="102" t="str">
        <f t="shared" si="11"/>
        <v/>
      </c>
      <c r="DL110" s="120" t="str">
        <f t="shared" si="10"/>
        <v xml:space="preserve">arsAVL </v>
      </c>
      <c r="DM110" s="119" t="str">
        <f t="shared" si="12"/>
        <v xml:space="preserve">arsAVL </v>
      </c>
    </row>
    <row r="111" spans="1:367" s="49" customFormat="1" ht="35.1" customHeight="1" x14ac:dyDescent="0.25">
      <c r="A111" s="67" t="s">
        <v>40</v>
      </c>
      <c r="B111" s="68">
        <f>VLOOKUP(A111,[1]Table!$B$1:$O$21,MATCH("xGD/90",[1]Table!$B$1:$O$1,0),0)</f>
        <v>-0.4</v>
      </c>
      <c r="C111" s="69" t="s">
        <v>8</v>
      </c>
      <c r="D111" s="70" t="str">
        <f>IF(D$1="SAT",IF(AND(HLOOKUP(D$2,FIXTURES!$C$2:$NC$23,MATCH($C111,FIXTURES!$B$2:$B$23,0),0)="",HLOOKUP(D$2+1,FIXTURES!$C$2:$NC$23,MATCH($C111,FIXTURES!$B$2:$B$23,0),0)="",HLOOKUP(D$2+2,FIXTURES!$C$2:$NC$23,MATCH($C111,FIXTURES!$B$2:$B$23,0),0)=""),HLOOKUP(D$2-1,FIXTURES!$C$2:$NC$23,MATCH($C111,FIXTURES!$B$2:$B$23,0),0),IF(AND(HLOOKUP(D$2,FIXTURES!$C$2:$NC$23,MATCH($C111,FIXTURES!$B$2:$B$23,0),0)="",HLOOKUP(D$2+1,FIXTURES!$C$2:$NC$23,MATCH($C111,FIXTURES!$B$2:$B$23,0),0)=""),HLOOKUP(D$2+2,FIXTURES!$C$2:$NC$23,MATCH($C111,FIXTURES!$B$2:$B$23,0),0),IF(HLOOKUP(D$2+1,FIXTURES!$C$2:$NC$23,MATCH($C111,FIXTURES!$B$2:$B$23,0),0)="",HLOOKUP(D$2,FIXTURES!$C$2:$NC$23,MATCH($C111,FIXTURES!$B$2:$B$23,0),0),HLOOKUP(D$2+1,FIXTURES!$C$2:$NC$23,MATCH($C111,FIXTURES!$B$2:$B$23,0),0)))),IF(AND(HLOOKUP(D$2,FIXTURES!$C$2:$NC$23,MATCH($C111,FIXTURES!$B$2:$B$23,0),0)="",HLOOKUP(D$2+1,FIXTURES!$C$2:$NC$23,MATCH($C111,FIXTURES!$B$2:$B$23,0),0)=""),HLOOKUP(D$2+2,FIXTURES!$C$2:$NC$23,MATCH($C111,FIXTURES!$B$2:$B$23,0),0),IF(HLOOKUP(D$2+1,FIXTURES!$C$2:$NC$23,MATCH($C111,FIXTURES!$B$2:$B$23,0),0)="",HLOOKUP(D$2,FIXTURES!$C$2:$NC$23,MATCH($C111,FIXTURES!$B$2:$B$23,0),0),HLOOKUP(D$2+1,FIXTURES!$C$2:$NC$23,MATCH($C111,FIXTURES!$B$2:$B$23,0),0))))</f>
        <v/>
      </c>
      <c r="E111" s="70" t="str">
        <f>IF(E$1="SAT",IF(AND(HLOOKUP(E$2,FIXTURES!$C$2:$NC$23,MATCH($C111,FIXTURES!$B$2:$B$23,0),0)="",HLOOKUP(E$2+1,FIXTURES!$C$2:$NC$23,MATCH($C111,FIXTURES!$B$2:$B$23,0),0)="",HLOOKUP(E$2+2,FIXTURES!$C$2:$NC$23,MATCH($C111,FIXTURES!$B$2:$B$23,0),0)=""),HLOOKUP(E$2-1,FIXTURES!$C$2:$NC$23,MATCH($C111,FIXTURES!$B$2:$B$23,0),0),IF(AND(HLOOKUP(E$2,FIXTURES!$C$2:$NC$23,MATCH($C111,FIXTURES!$B$2:$B$23,0),0)="",HLOOKUP(E$2+1,FIXTURES!$C$2:$NC$23,MATCH($C111,FIXTURES!$B$2:$B$23,0),0)=""),HLOOKUP(E$2+2,FIXTURES!$C$2:$NC$23,MATCH($C111,FIXTURES!$B$2:$B$23,0),0),IF(HLOOKUP(E$2+1,FIXTURES!$C$2:$NC$23,MATCH($C111,FIXTURES!$B$2:$B$23,0),0)="",HLOOKUP(E$2,FIXTURES!$C$2:$NC$23,MATCH($C111,FIXTURES!$B$2:$B$23,0),0),HLOOKUP(E$2+1,FIXTURES!$C$2:$NC$23,MATCH($C111,FIXTURES!$B$2:$B$23,0),0)))),IF(AND(HLOOKUP(E$2,FIXTURES!$C$2:$NC$23,MATCH($C111,FIXTURES!$B$2:$B$23,0),0)="",HLOOKUP(E$2+1,FIXTURES!$C$2:$NC$23,MATCH($C111,FIXTURES!$B$2:$B$23,0),0)=""),HLOOKUP(E$2+2,FIXTURES!$C$2:$NC$23,MATCH($C111,FIXTURES!$B$2:$B$23,0),0),IF(HLOOKUP(E$2+1,FIXTURES!$C$2:$NC$23,MATCH($C111,FIXTURES!$B$2:$B$23,0),0)="",HLOOKUP(E$2,FIXTURES!$C$2:$NC$23,MATCH($C111,FIXTURES!$B$2:$B$23,0),0),HLOOKUP(E$2+1,FIXTURES!$C$2:$NC$23,MATCH($C111,FIXTURES!$B$2:$B$23,0),0))))</f>
        <v>LIV</v>
      </c>
      <c r="F111" s="70" t="str">
        <f>IF(F$1="SAT",IF(AND(HLOOKUP(F$2,FIXTURES!$C$2:$NC$23,MATCH($C111,FIXTURES!$B$2:$B$23,0),0)="",HLOOKUP(F$2+1,FIXTURES!$C$2:$NC$23,MATCH($C111,FIXTURES!$B$2:$B$23,0),0)="",HLOOKUP(F$2+2,FIXTURES!$C$2:$NC$23,MATCH($C111,FIXTURES!$B$2:$B$23,0),0)=""),HLOOKUP(F$2-1,FIXTURES!$C$2:$NC$23,MATCH($C111,FIXTURES!$B$2:$B$23,0),0),IF(AND(HLOOKUP(F$2,FIXTURES!$C$2:$NC$23,MATCH($C111,FIXTURES!$B$2:$B$23,0),0)="",HLOOKUP(F$2+1,FIXTURES!$C$2:$NC$23,MATCH($C111,FIXTURES!$B$2:$B$23,0),0)=""),HLOOKUP(F$2+2,FIXTURES!$C$2:$NC$23,MATCH($C111,FIXTURES!$B$2:$B$23,0),0),IF(HLOOKUP(F$2+1,FIXTURES!$C$2:$NC$23,MATCH($C111,FIXTURES!$B$2:$B$23,0),0)="",HLOOKUP(F$2,FIXTURES!$C$2:$NC$23,MATCH($C111,FIXTURES!$B$2:$B$23,0),0),HLOOKUP(F$2+1,FIXTURES!$C$2:$NC$23,MATCH($C111,FIXTURES!$B$2:$B$23,0),0)))),IF(AND(HLOOKUP(F$2,FIXTURES!$C$2:$NC$23,MATCH($C111,FIXTURES!$B$2:$B$23,0),0)="",HLOOKUP(F$2+1,FIXTURES!$C$2:$NC$23,MATCH($C111,FIXTURES!$B$2:$B$23,0),0)=""),HLOOKUP(F$2+2,FIXTURES!$C$2:$NC$23,MATCH($C111,FIXTURES!$B$2:$B$23,0),0),IF(HLOOKUP(F$2+1,FIXTURES!$C$2:$NC$23,MATCH($C111,FIXTURES!$B$2:$B$23,0),0)="",HLOOKUP(F$2,FIXTURES!$C$2:$NC$23,MATCH($C111,FIXTURES!$B$2:$B$23,0),0),HLOOKUP(F$2+1,FIXTURES!$C$2:$NC$23,MATCH($C111,FIXTURES!$B$2:$B$23,0),0))))</f>
        <v/>
      </c>
      <c r="G111" s="70" t="str">
        <f>IF(G$1="SAT",IF(AND(HLOOKUP(G$2,FIXTURES!$C$2:$NC$23,MATCH($C111,FIXTURES!$B$2:$B$23,0),0)="",HLOOKUP(G$2+1,FIXTURES!$C$2:$NC$23,MATCH($C111,FIXTURES!$B$2:$B$23,0),0)="",HLOOKUP(G$2+2,FIXTURES!$C$2:$NC$23,MATCH($C111,FIXTURES!$B$2:$B$23,0),0)=""),HLOOKUP(G$2-1,FIXTURES!$C$2:$NC$23,MATCH($C111,FIXTURES!$B$2:$B$23,0),0),IF(AND(HLOOKUP(G$2,FIXTURES!$C$2:$NC$23,MATCH($C111,FIXTURES!$B$2:$B$23,0),0)="",HLOOKUP(G$2+1,FIXTURES!$C$2:$NC$23,MATCH($C111,FIXTURES!$B$2:$B$23,0),0)=""),HLOOKUP(G$2+2,FIXTURES!$C$2:$NC$23,MATCH($C111,FIXTURES!$B$2:$B$23,0),0),IF(HLOOKUP(G$2+1,FIXTURES!$C$2:$NC$23,MATCH($C111,FIXTURES!$B$2:$B$23,0),0)="",HLOOKUP(G$2,FIXTURES!$C$2:$NC$23,MATCH($C111,FIXTURES!$B$2:$B$23,0),0),HLOOKUP(G$2+1,FIXTURES!$C$2:$NC$23,MATCH($C111,FIXTURES!$B$2:$B$23,0),0)))),IF(AND(HLOOKUP(G$2,FIXTURES!$C$2:$NC$23,MATCH($C111,FIXTURES!$B$2:$B$23,0),0)="",HLOOKUP(G$2+1,FIXTURES!$C$2:$NC$23,MATCH($C111,FIXTURES!$B$2:$B$23,0),0)=""),HLOOKUP(G$2+2,FIXTURES!$C$2:$NC$23,MATCH($C111,FIXTURES!$B$2:$B$23,0),0),IF(HLOOKUP(G$2+1,FIXTURES!$C$2:$NC$23,MATCH($C111,FIXTURES!$B$2:$B$23,0),0)="",HLOOKUP(G$2,FIXTURES!$C$2:$NC$23,MATCH($C111,FIXTURES!$B$2:$B$23,0),0),HLOOKUP(G$2+1,FIXTURES!$C$2:$NC$23,MATCH($C111,FIXTURES!$B$2:$B$23,0),0))))</f>
        <v>wol</v>
      </c>
      <c r="H111" s="70" t="str">
        <f>IF(H$1="SAT",IF(AND(HLOOKUP(H$2,FIXTURES!$C$2:$NC$23,MATCH($C111,FIXTURES!$B$2:$B$23,0),0)="",HLOOKUP(H$2+1,FIXTURES!$C$2:$NC$23,MATCH($C111,FIXTURES!$B$2:$B$23,0),0)="",HLOOKUP(H$2+2,FIXTURES!$C$2:$NC$23,MATCH($C111,FIXTURES!$B$2:$B$23,0),0)=""),HLOOKUP(H$2-1,FIXTURES!$C$2:$NC$23,MATCH($C111,FIXTURES!$B$2:$B$23,0),0),IF(AND(HLOOKUP(H$2,FIXTURES!$C$2:$NC$23,MATCH($C111,FIXTURES!$B$2:$B$23,0),0)="",HLOOKUP(H$2+1,FIXTURES!$C$2:$NC$23,MATCH($C111,FIXTURES!$B$2:$B$23,0),0)=""),HLOOKUP(H$2+2,FIXTURES!$C$2:$NC$23,MATCH($C111,FIXTURES!$B$2:$B$23,0),0),IF(HLOOKUP(H$2+1,FIXTURES!$C$2:$NC$23,MATCH($C111,FIXTURES!$B$2:$B$23,0),0)="",HLOOKUP(H$2,FIXTURES!$C$2:$NC$23,MATCH($C111,FIXTURES!$B$2:$B$23,0),0),HLOOKUP(H$2+1,FIXTURES!$C$2:$NC$23,MATCH($C111,FIXTURES!$B$2:$B$23,0),0)))),IF(AND(HLOOKUP(H$2,FIXTURES!$C$2:$NC$23,MATCH($C111,FIXTURES!$B$2:$B$23,0),0)="",HLOOKUP(H$2+1,FIXTURES!$C$2:$NC$23,MATCH($C111,FIXTURES!$B$2:$B$23,0),0)=""),HLOOKUP(H$2+2,FIXTURES!$C$2:$NC$23,MATCH($C111,FIXTURES!$B$2:$B$23,0),0),IF(HLOOKUP(H$2+1,FIXTURES!$C$2:$NC$23,MATCH($C111,FIXTURES!$B$2:$B$23,0),0)="",HLOOKUP(H$2,FIXTURES!$C$2:$NC$23,MATCH($C111,FIXTURES!$B$2:$B$23,0),0),HLOOKUP(H$2+1,FIXTURES!$C$2:$NC$23,MATCH($C111,FIXTURES!$B$2:$B$23,0),0))))</f>
        <v/>
      </c>
      <c r="I111" s="70" t="str">
        <f>IF(I$1="SAT",IF(AND(HLOOKUP(I$2,FIXTURES!$C$2:$NC$23,MATCH($C111,FIXTURES!$B$2:$B$23,0),0)="",HLOOKUP(I$2+1,FIXTURES!$C$2:$NC$23,MATCH($C111,FIXTURES!$B$2:$B$23,0),0)="",HLOOKUP(I$2+2,FIXTURES!$C$2:$NC$23,MATCH($C111,FIXTURES!$B$2:$B$23,0),0)=""),HLOOKUP(I$2-1,FIXTURES!$C$2:$NC$23,MATCH($C111,FIXTURES!$B$2:$B$23,0),0),IF(AND(HLOOKUP(I$2,FIXTURES!$C$2:$NC$23,MATCH($C111,FIXTURES!$B$2:$B$23,0),0)="",HLOOKUP(I$2+1,FIXTURES!$C$2:$NC$23,MATCH($C111,FIXTURES!$B$2:$B$23,0),0)=""),HLOOKUP(I$2+2,FIXTURES!$C$2:$NC$23,MATCH($C111,FIXTURES!$B$2:$B$23,0),0),IF(HLOOKUP(I$2+1,FIXTURES!$C$2:$NC$23,MATCH($C111,FIXTURES!$B$2:$B$23,0),0)="",HLOOKUP(I$2,FIXTURES!$C$2:$NC$23,MATCH($C111,FIXTURES!$B$2:$B$23,0),0),HLOOKUP(I$2+1,FIXTURES!$C$2:$NC$23,MATCH($C111,FIXTURES!$B$2:$B$23,0),0)))),IF(AND(HLOOKUP(I$2,FIXTURES!$C$2:$NC$23,MATCH($C111,FIXTURES!$B$2:$B$23,0),0)="",HLOOKUP(I$2+1,FIXTURES!$C$2:$NC$23,MATCH($C111,FIXTURES!$B$2:$B$23,0),0)=""),HLOOKUP(I$2+2,FIXTURES!$C$2:$NC$23,MATCH($C111,FIXTURES!$B$2:$B$23,0),0),IF(HLOOKUP(I$2+1,FIXTURES!$C$2:$NC$23,MATCH($C111,FIXTURES!$B$2:$B$23,0),0)="",HLOOKUP(I$2,FIXTURES!$C$2:$NC$23,MATCH($C111,FIXTURES!$B$2:$B$23,0),0),HLOOKUP(I$2+1,FIXTURES!$C$2:$NC$23,MATCH($C111,FIXTURES!$B$2:$B$23,0),0))))</f>
        <v>BRE</v>
      </c>
      <c r="J111" s="70" t="str">
        <f>IF(J$1="SAT",IF(AND(HLOOKUP(J$2,FIXTURES!$C$2:$NC$23,MATCH($C111,FIXTURES!$B$2:$B$23,0),0)="",HLOOKUP(J$2+1,FIXTURES!$C$2:$NC$23,MATCH($C111,FIXTURES!$B$2:$B$23,0),0)="",HLOOKUP(J$2+2,FIXTURES!$C$2:$NC$23,MATCH($C111,FIXTURES!$B$2:$B$23,0),0)=""),HLOOKUP(J$2-1,FIXTURES!$C$2:$NC$23,MATCH($C111,FIXTURES!$B$2:$B$23,0),0),IF(AND(HLOOKUP(J$2,FIXTURES!$C$2:$NC$23,MATCH($C111,FIXTURES!$B$2:$B$23,0),0)="",HLOOKUP(J$2+1,FIXTURES!$C$2:$NC$23,MATCH($C111,FIXTURES!$B$2:$B$23,0),0)=""),HLOOKUP(J$2+2,FIXTURES!$C$2:$NC$23,MATCH($C111,FIXTURES!$B$2:$B$23,0),0),IF(HLOOKUP(J$2+1,FIXTURES!$C$2:$NC$23,MATCH($C111,FIXTURES!$B$2:$B$23,0),0)="",HLOOKUP(J$2,FIXTURES!$C$2:$NC$23,MATCH($C111,FIXTURES!$B$2:$B$23,0),0),HLOOKUP(J$2+1,FIXTURES!$C$2:$NC$23,MATCH($C111,FIXTURES!$B$2:$B$23,0),0)))),IF(AND(HLOOKUP(J$2,FIXTURES!$C$2:$NC$23,MATCH($C111,FIXTURES!$B$2:$B$23,0),0)="",HLOOKUP(J$2+1,FIXTURES!$C$2:$NC$23,MATCH($C111,FIXTURES!$B$2:$B$23,0),0)=""),HLOOKUP(J$2+2,FIXTURES!$C$2:$NC$23,MATCH($C111,FIXTURES!$B$2:$B$23,0),0),IF(HLOOKUP(J$2+1,FIXTURES!$C$2:$NC$23,MATCH($C111,FIXTURES!$B$2:$B$23,0),0)="",HLOOKUP(J$2,FIXTURES!$C$2:$NC$23,MATCH($C111,FIXTURES!$B$2:$B$23,0),0),HLOOKUP(J$2+1,FIXTURES!$C$2:$NC$23,MATCH($C111,FIXTURES!$B$2:$B$23,0),0))))</f>
        <v>Crawley Town</v>
      </c>
      <c r="K111" s="70" t="str">
        <f>IF(K$1="SAT",IF(AND(HLOOKUP(K$2,FIXTURES!$C$2:$NC$23,MATCH($C111,FIXTURES!$B$2:$B$23,0),0)="",HLOOKUP(K$2+1,FIXTURES!$C$2:$NC$23,MATCH($C111,FIXTURES!$B$2:$B$23,0),0)="",HLOOKUP(K$2+2,FIXTURES!$C$2:$NC$23,MATCH($C111,FIXTURES!$B$2:$B$23,0),0)=""),HLOOKUP(K$2-1,FIXTURES!$C$2:$NC$23,MATCH($C111,FIXTURES!$B$2:$B$23,0),0),IF(AND(HLOOKUP(K$2,FIXTURES!$C$2:$NC$23,MATCH($C111,FIXTURES!$B$2:$B$23,0),0)="",HLOOKUP(K$2+1,FIXTURES!$C$2:$NC$23,MATCH($C111,FIXTURES!$B$2:$B$23,0),0)=""),HLOOKUP(K$2+2,FIXTURES!$C$2:$NC$23,MATCH($C111,FIXTURES!$B$2:$B$23,0),0),IF(HLOOKUP(K$2+1,FIXTURES!$C$2:$NC$23,MATCH($C111,FIXTURES!$B$2:$B$23,0),0)="",HLOOKUP(K$2,FIXTURES!$C$2:$NC$23,MATCH($C111,FIXTURES!$B$2:$B$23,0),0),HLOOKUP(K$2+1,FIXTURES!$C$2:$NC$23,MATCH($C111,FIXTURES!$B$2:$B$23,0),0)))),IF(AND(HLOOKUP(K$2,FIXTURES!$C$2:$NC$23,MATCH($C111,FIXTURES!$B$2:$B$23,0),0)="",HLOOKUP(K$2+1,FIXTURES!$C$2:$NC$23,MATCH($C111,FIXTURES!$B$2:$B$23,0),0)=""),HLOOKUP(K$2+2,FIXTURES!$C$2:$NC$23,MATCH($C111,FIXTURES!$B$2:$B$23,0),0),IF(HLOOKUP(K$2+1,FIXTURES!$C$2:$NC$23,MATCH($C111,FIXTURES!$B$2:$B$23,0),0)="",HLOOKUP(K$2,FIXTURES!$C$2:$NC$23,MATCH($C111,FIXTURES!$B$2:$B$23,0),0),HLOOKUP(K$2+1,FIXTURES!$C$2:$NC$23,MATCH($C111,FIXTURES!$B$2:$B$23,0),0))))</f>
        <v>ars</v>
      </c>
      <c r="L111" s="70" t="str">
        <f>IF(L$1="SAT",IF(AND(HLOOKUP(L$2,FIXTURES!$C$2:$NC$23,MATCH($C111,FIXTURES!$B$2:$B$23,0),0)="",HLOOKUP(L$2+1,FIXTURES!$C$2:$NC$23,MATCH($C111,FIXTURES!$B$2:$B$23,0),0)="",HLOOKUP(L$2+2,FIXTURES!$C$2:$NC$23,MATCH($C111,FIXTURES!$B$2:$B$23,0),0)=""),HLOOKUP(L$2-1,FIXTURES!$C$2:$NC$23,MATCH($C111,FIXTURES!$B$2:$B$23,0),0),IF(AND(HLOOKUP(L$2,FIXTURES!$C$2:$NC$23,MATCH($C111,FIXTURES!$B$2:$B$23,0),0)="",HLOOKUP(L$2+1,FIXTURES!$C$2:$NC$23,MATCH($C111,FIXTURES!$B$2:$B$23,0),0)=""),HLOOKUP(L$2+2,FIXTURES!$C$2:$NC$23,MATCH($C111,FIXTURES!$B$2:$B$23,0),0),IF(HLOOKUP(L$2+1,FIXTURES!$C$2:$NC$23,MATCH($C111,FIXTURES!$B$2:$B$23,0),0)="",HLOOKUP(L$2,FIXTURES!$C$2:$NC$23,MATCH($C111,FIXTURES!$B$2:$B$23,0),0),HLOOKUP(L$2+1,FIXTURES!$C$2:$NC$23,MATCH($C111,FIXTURES!$B$2:$B$23,0),0)))),IF(AND(HLOOKUP(L$2,FIXTURES!$C$2:$NC$23,MATCH($C111,FIXTURES!$B$2:$B$23,0),0)="",HLOOKUP(L$2+1,FIXTURES!$C$2:$NC$23,MATCH($C111,FIXTURES!$B$2:$B$23,0),0)=""),HLOOKUP(L$2+2,FIXTURES!$C$2:$NC$23,MATCH($C111,FIXTURES!$B$2:$B$23,0),0),IF(HLOOKUP(L$2+1,FIXTURES!$C$2:$NC$23,MATCH($C111,FIXTURES!$B$2:$B$23,0),0)="",HLOOKUP(L$2,FIXTURES!$C$2:$NC$23,MATCH($C111,FIXTURES!$B$2:$B$23,0),0),HLOOKUP(L$2+1,FIXTURES!$C$2:$NC$23,MATCH($C111,FIXTURES!$B$2:$B$23,0),0))))</f>
        <v>BHA</v>
      </c>
      <c r="M111" s="70" t="str">
        <f>IF(M$1="SAT",IF(AND(HLOOKUP(M$2,FIXTURES!$C$2:$NC$23,MATCH($C111,FIXTURES!$B$2:$B$23,0),0)="",HLOOKUP(M$2+1,FIXTURES!$C$2:$NC$23,MATCH($C111,FIXTURES!$B$2:$B$23,0),0)="",HLOOKUP(M$2+2,FIXTURES!$C$2:$NC$23,MATCH($C111,FIXTURES!$B$2:$B$23,0),0)=""),HLOOKUP(M$2-1,FIXTURES!$C$2:$NC$23,MATCH($C111,FIXTURES!$B$2:$B$23,0),0),IF(AND(HLOOKUP(M$2,FIXTURES!$C$2:$NC$23,MATCH($C111,FIXTURES!$B$2:$B$23,0),0)="",HLOOKUP(M$2+1,FIXTURES!$C$2:$NC$23,MATCH($C111,FIXTURES!$B$2:$B$23,0),0)=""),HLOOKUP(M$2+2,FIXTURES!$C$2:$NC$23,MATCH($C111,FIXTURES!$B$2:$B$23,0),0),IF(HLOOKUP(M$2+1,FIXTURES!$C$2:$NC$23,MATCH($C111,FIXTURES!$B$2:$B$23,0),0)="",HLOOKUP(M$2,FIXTURES!$C$2:$NC$23,MATCH($C111,FIXTURES!$B$2:$B$23,0),0),HLOOKUP(M$2+1,FIXTURES!$C$2:$NC$23,MATCH($C111,FIXTURES!$B$2:$B$23,0),0)))),IF(AND(HLOOKUP(M$2,FIXTURES!$C$2:$NC$23,MATCH($C111,FIXTURES!$B$2:$B$23,0),0)="",HLOOKUP(M$2+1,FIXTURES!$C$2:$NC$23,MATCH($C111,FIXTURES!$B$2:$B$23,0),0)=""),HLOOKUP(M$2+2,FIXTURES!$C$2:$NC$23,MATCH($C111,FIXTURES!$B$2:$B$23,0),0),IF(HLOOKUP(M$2+1,FIXTURES!$C$2:$NC$23,MATCH($C111,FIXTURES!$B$2:$B$23,0),0)="",HLOOKUP(M$2,FIXTURES!$C$2:$NC$23,MATCH($C111,FIXTURES!$B$2:$B$23,0),0),HLOOKUP(M$2+1,FIXTURES!$C$2:$NC$23,MATCH($C111,FIXTURES!$B$2:$B$23,0),0))))</f>
        <v>tot</v>
      </c>
      <c r="N111" s="70" t="str">
        <f>IF(N$1="SAT",IF(AND(HLOOKUP(N$2,FIXTURES!$C$2:$NC$23,MATCH($C111,FIXTURES!$B$2:$B$23,0),0)="",HLOOKUP(N$2+1,FIXTURES!$C$2:$NC$23,MATCH($C111,FIXTURES!$B$2:$B$23,0),0)="",HLOOKUP(N$2+2,FIXTURES!$C$2:$NC$23,MATCH($C111,FIXTURES!$B$2:$B$23,0),0)=""),HLOOKUP(N$2-1,FIXTURES!$C$2:$NC$23,MATCH($C111,FIXTURES!$B$2:$B$23,0),0),IF(AND(HLOOKUP(N$2,FIXTURES!$C$2:$NC$23,MATCH($C111,FIXTURES!$B$2:$B$23,0),0)="",HLOOKUP(N$2+1,FIXTURES!$C$2:$NC$23,MATCH($C111,FIXTURES!$B$2:$B$23,0),0)=""),HLOOKUP(N$2+2,FIXTURES!$C$2:$NC$23,MATCH($C111,FIXTURES!$B$2:$B$23,0),0),IF(HLOOKUP(N$2+1,FIXTURES!$C$2:$NC$23,MATCH($C111,FIXTURES!$B$2:$B$23,0),0)="",HLOOKUP(N$2,FIXTURES!$C$2:$NC$23,MATCH($C111,FIXTURES!$B$2:$B$23,0),0),HLOOKUP(N$2+1,FIXTURES!$C$2:$NC$23,MATCH($C111,FIXTURES!$B$2:$B$23,0),0)))),IF(AND(HLOOKUP(N$2,FIXTURES!$C$2:$NC$23,MATCH($C111,FIXTURES!$B$2:$B$23,0),0)="",HLOOKUP(N$2+1,FIXTURES!$C$2:$NC$23,MATCH($C111,FIXTURES!$B$2:$B$23,0),0)=""),HLOOKUP(N$2+2,FIXTURES!$C$2:$NC$23,MATCH($C111,FIXTURES!$B$2:$B$23,0),0),IF(HLOOKUP(N$2+1,FIXTURES!$C$2:$NC$23,MATCH($C111,FIXTURES!$B$2:$B$23,0),0)="",HLOOKUP(N$2,FIXTURES!$C$2:$NC$23,MATCH($C111,FIXTURES!$B$2:$B$23,0),0),HLOOKUP(N$2+1,FIXTURES!$C$2:$NC$23,MATCH($C111,FIXTURES!$B$2:$B$23,0),0))))</f>
        <v/>
      </c>
      <c r="O111" s="70" t="str">
        <f>IF(O$1="SAT",IF(AND(HLOOKUP(O$2,FIXTURES!$C$2:$NC$23,MATCH($C111,FIXTURES!$B$2:$B$23,0),0)="",HLOOKUP(O$2+1,FIXTURES!$C$2:$NC$23,MATCH($C111,FIXTURES!$B$2:$B$23,0),0)="",HLOOKUP(O$2+2,FIXTURES!$C$2:$NC$23,MATCH($C111,FIXTURES!$B$2:$B$23,0),0)=""),HLOOKUP(O$2-1,FIXTURES!$C$2:$NC$23,MATCH($C111,FIXTURES!$B$2:$B$23,0),0),IF(AND(HLOOKUP(O$2,FIXTURES!$C$2:$NC$23,MATCH($C111,FIXTURES!$B$2:$B$23,0),0)="",HLOOKUP(O$2+1,FIXTURES!$C$2:$NC$23,MATCH($C111,FIXTURES!$B$2:$B$23,0),0)=""),HLOOKUP(O$2+2,FIXTURES!$C$2:$NC$23,MATCH($C111,FIXTURES!$B$2:$B$23,0),0),IF(HLOOKUP(O$2+1,FIXTURES!$C$2:$NC$23,MATCH($C111,FIXTURES!$B$2:$B$23,0),0)="",HLOOKUP(O$2,FIXTURES!$C$2:$NC$23,MATCH($C111,FIXTURES!$B$2:$B$23,0),0),HLOOKUP(O$2+1,FIXTURES!$C$2:$NC$23,MATCH($C111,FIXTURES!$B$2:$B$23,0),0)))),IF(AND(HLOOKUP(O$2,FIXTURES!$C$2:$NC$23,MATCH($C111,FIXTURES!$B$2:$B$23,0),0)="",HLOOKUP(O$2+1,FIXTURES!$C$2:$NC$23,MATCH($C111,FIXTURES!$B$2:$B$23,0),0)=""),HLOOKUP(O$2+2,FIXTURES!$C$2:$NC$23,MATCH($C111,FIXTURES!$B$2:$B$23,0),0),IF(HLOOKUP(O$2+1,FIXTURES!$C$2:$NC$23,MATCH($C111,FIXTURES!$B$2:$B$23,0),0)="",HLOOKUP(O$2,FIXTURES!$C$2:$NC$23,MATCH($C111,FIXTURES!$B$2:$B$23,0),0),HLOOKUP(O$2+1,FIXTURES!$C$2:$NC$23,MATCH($C111,FIXTURES!$B$2:$B$23,0),0))))</f>
        <v/>
      </c>
      <c r="P111" s="70" t="str">
        <f>IF(P$1="SAT",IF(AND(HLOOKUP(P$2,FIXTURES!$C$2:$NC$23,MATCH($C111,FIXTURES!$B$2:$B$23,0),0)="",HLOOKUP(P$2+1,FIXTURES!$C$2:$NC$23,MATCH($C111,FIXTURES!$B$2:$B$23,0),0)="",HLOOKUP(P$2+2,FIXTURES!$C$2:$NC$23,MATCH($C111,FIXTURES!$B$2:$B$23,0),0)=""),HLOOKUP(P$2-1,FIXTURES!$C$2:$NC$23,MATCH($C111,FIXTURES!$B$2:$B$23,0),0),IF(AND(HLOOKUP(P$2,FIXTURES!$C$2:$NC$23,MATCH($C111,FIXTURES!$B$2:$B$23,0),0)="",HLOOKUP(P$2+1,FIXTURES!$C$2:$NC$23,MATCH($C111,FIXTURES!$B$2:$B$23,0),0)=""),HLOOKUP(P$2+2,FIXTURES!$C$2:$NC$23,MATCH($C111,FIXTURES!$B$2:$B$23,0),0),IF(HLOOKUP(P$2+1,FIXTURES!$C$2:$NC$23,MATCH($C111,FIXTURES!$B$2:$B$23,0),0)="",HLOOKUP(P$2,FIXTURES!$C$2:$NC$23,MATCH($C111,FIXTURES!$B$2:$B$23,0),0),HLOOKUP(P$2+1,FIXTURES!$C$2:$NC$23,MATCH($C111,FIXTURES!$B$2:$B$23,0),0)))),IF(AND(HLOOKUP(P$2,FIXTURES!$C$2:$NC$23,MATCH($C111,FIXTURES!$B$2:$B$23,0),0)="",HLOOKUP(P$2+1,FIXTURES!$C$2:$NC$23,MATCH($C111,FIXTURES!$B$2:$B$23,0),0)=""),HLOOKUP(P$2+2,FIXTURES!$C$2:$NC$23,MATCH($C111,FIXTURES!$B$2:$B$23,0),0),IF(HLOOKUP(P$2+1,FIXTURES!$C$2:$NC$23,MATCH($C111,FIXTURES!$B$2:$B$23,0),0)="",HLOOKUP(P$2,FIXTURES!$C$2:$NC$23,MATCH($C111,FIXTURES!$B$2:$B$23,0),0),HLOOKUP(P$2+1,FIXTURES!$C$2:$NC$23,MATCH($C111,FIXTURES!$B$2:$B$23,0),0))))</f>
        <v/>
      </c>
      <c r="Q111" s="70" t="str">
        <f>IF(Q$1="SAT",IF(AND(HLOOKUP(Q$2,FIXTURES!$C$2:$NC$23,MATCH($C111,FIXTURES!$B$2:$B$23,0),0)="",HLOOKUP(Q$2+1,FIXTURES!$C$2:$NC$23,MATCH($C111,FIXTURES!$B$2:$B$23,0),0)="",HLOOKUP(Q$2+2,FIXTURES!$C$2:$NC$23,MATCH($C111,FIXTURES!$B$2:$B$23,0),0)=""),HLOOKUP(Q$2-1,FIXTURES!$C$2:$NC$23,MATCH($C111,FIXTURES!$B$2:$B$23,0),0),IF(AND(HLOOKUP(Q$2,FIXTURES!$C$2:$NC$23,MATCH($C111,FIXTURES!$B$2:$B$23,0),0)="",HLOOKUP(Q$2+1,FIXTURES!$C$2:$NC$23,MATCH($C111,FIXTURES!$B$2:$B$23,0),0)=""),HLOOKUP(Q$2+2,FIXTURES!$C$2:$NC$23,MATCH($C111,FIXTURES!$B$2:$B$23,0),0),IF(HLOOKUP(Q$2+1,FIXTURES!$C$2:$NC$23,MATCH($C111,FIXTURES!$B$2:$B$23,0),0)="",HLOOKUP(Q$2,FIXTURES!$C$2:$NC$23,MATCH($C111,FIXTURES!$B$2:$B$23,0),0),HLOOKUP(Q$2+1,FIXTURES!$C$2:$NC$23,MATCH($C111,FIXTURES!$B$2:$B$23,0),0)))),IF(AND(HLOOKUP(Q$2,FIXTURES!$C$2:$NC$23,MATCH($C111,FIXTURES!$B$2:$B$23,0),0)="",HLOOKUP(Q$2+1,FIXTURES!$C$2:$NC$23,MATCH($C111,FIXTURES!$B$2:$B$23,0),0)=""),HLOOKUP(Q$2+2,FIXTURES!$C$2:$NC$23,MATCH($C111,FIXTURES!$B$2:$B$23,0),0),IF(HLOOKUP(Q$2+1,FIXTURES!$C$2:$NC$23,MATCH($C111,FIXTURES!$B$2:$B$23,0),0)="",HLOOKUP(Q$2,FIXTURES!$C$2:$NC$23,MATCH($C111,FIXTURES!$B$2:$B$23,0),0),HLOOKUP(Q$2+1,FIXTURES!$C$2:$NC$23,MATCH($C111,FIXTURES!$B$2:$B$23,0),0))))</f>
        <v>nfo</v>
      </c>
      <c r="R111" s="70" t="str">
        <f>IF(R$1="SAT",IF(AND(HLOOKUP(R$2,FIXTURES!$C$2:$NC$23,MATCH($C111,FIXTURES!$B$2:$B$23,0),0)="",HLOOKUP(R$2+1,FIXTURES!$C$2:$NC$23,MATCH($C111,FIXTURES!$B$2:$B$23,0),0)="",HLOOKUP(R$2+2,FIXTURES!$C$2:$NC$23,MATCH($C111,FIXTURES!$B$2:$B$23,0),0)=""),HLOOKUP(R$2-1,FIXTURES!$C$2:$NC$23,MATCH($C111,FIXTURES!$B$2:$B$23,0),0),IF(AND(HLOOKUP(R$2,FIXTURES!$C$2:$NC$23,MATCH($C111,FIXTURES!$B$2:$B$23,0),0)="",HLOOKUP(R$2+1,FIXTURES!$C$2:$NC$23,MATCH($C111,FIXTURES!$B$2:$B$23,0),0)=""),HLOOKUP(R$2+2,FIXTURES!$C$2:$NC$23,MATCH($C111,FIXTURES!$B$2:$B$23,0),0),IF(HLOOKUP(R$2+1,FIXTURES!$C$2:$NC$23,MATCH($C111,FIXTURES!$B$2:$B$23,0),0)="",HLOOKUP(R$2,FIXTURES!$C$2:$NC$23,MATCH($C111,FIXTURES!$B$2:$B$23,0),0),HLOOKUP(R$2+1,FIXTURES!$C$2:$NC$23,MATCH($C111,FIXTURES!$B$2:$B$23,0),0)))),IF(AND(HLOOKUP(R$2,FIXTURES!$C$2:$NC$23,MATCH($C111,FIXTURES!$B$2:$B$23,0),0)="",HLOOKUP(R$2+1,FIXTURES!$C$2:$NC$23,MATCH($C111,FIXTURES!$B$2:$B$23,0),0)=""),HLOOKUP(R$2+2,FIXTURES!$C$2:$NC$23,MATCH($C111,FIXTURES!$B$2:$B$23,0),0),IF(HLOOKUP(R$2+1,FIXTURES!$C$2:$NC$23,MATCH($C111,FIXTURES!$B$2:$B$23,0),0)="",HLOOKUP(R$2,FIXTURES!$C$2:$NC$23,MATCH($C111,FIXTURES!$B$2:$B$23,0),0),HLOOKUP(R$2+1,FIXTURES!$C$2:$NC$23,MATCH($C111,FIXTURES!$B$2:$B$23,0),0))))</f>
        <v/>
      </c>
      <c r="S111" s="70" t="str">
        <f>IF(S$1="SAT",IF(AND(HLOOKUP(S$2,FIXTURES!$C$2:$NC$23,MATCH($C111,FIXTURES!$B$2:$B$23,0),0)="",HLOOKUP(S$2+1,FIXTURES!$C$2:$NC$23,MATCH($C111,FIXTURES!$B$2:$B$23,0),0)="",HLOOKUP(S$2+2,FIXTURES!$C$2:$NC$23,MATCH($C111,FIXTURES!$B$2:$B$23,0),0)=""),HLOOKUP(S$2-1,FIXTURES!$C$2:$NC$23,MATCH($C111,FIXTURES!$B$2:$B$23,0),0),IF(AND(HLOOKUP(S$2,FIXTURES!$C$2:$NC$23,MATCH($C111,FIXTURES!$B$2:$B$23,0),0)="",HLOOKUP(S$2+1,FIXTURES!$C$2:$NC$23,MATCH($C111,FIXTURES!$B$2:$B$23,0),0)=""),HLOOKUP(S$2+2,FIXTURES!$C$2:$NC$23,MATCH($C111,FIXTURES!$B$2:$B$23,0),0),IF(HLOOKUP(S$2+1,FIXTURES!$C$2:$NC$23,MATCH($C111,FIXTURES!$B$2:$B$23,0),0)="",HLOOKUP(S$2,FIXTURES!$C$2:$NC$23,MATCH($C111,FIXTURES!$B$2:$B$23,0),0),HLOOKUP(S$2+1,FIXTURES!$C$2:$NC$23,MATCH($C111,FIXTURES!$B$2:$B$23,0),0)))),IF(AND(HLOOKUP(S$2,FIXTURES!$C$2:$NC$23,MATCH($C111,FIXTURES!$B$2:$B$23,0),0)="",HLOOKUP(S$2+1,FIXTURES!$C$2:$NC$23,MATCH($C111,FIXTURES!$B$2:$B$23,0),0)=""),HLOOKUP(S$2+2,FIXTURES!$C$2:$NC$23,MATCH($C111,FIXTURES!$B$2:$B$23,0),0),IF(HLOOKUP(S$2+1,FIXTURES!$C$2:$NC$23,MATCH($C111,FIXTURES!$B$2:$B$23,0),0)="",HLOOKUP(S$2,FIXTURES!$C$2:$NC$23,MATCH($C111,FIXTURES!$B$2:$B$23,0),0),HLOOKUP(S$2+1,FIXTURES!$C$2:$NC$23,MATCH($C111,FIXTURES!$B$2:$B$23,0),0))))</f>
        <v/>
      </c>
      <c r="T111" s="70" t="str">
        <f>IF(T$1="SAT",IF(AND(HLOOKUP(T$2,FIXTURES!$C$2:$NC$23,MATCH($C111,FIXTURES!$B$2:$B$23,0),0)="",HLOOKUP(T$2+1,FIXTURES!$C$2:$NC$23,MATCH($C111,FIXTURES!$B$2:$B$23,0),0)="",HLOOKUP(T$2+2,FIXTURES!$C$2:$NC$23,MATCH($C111,FIXTURES!$B$2:$B$23,0),0)=""),HLOOKUP(T$2-1,FIXTURES!$C$2:$NC$23,MATCH($C111,FIXTURES!$B$2:$B$23,0),0),IF(AND(HLOOKUP(T$2,FIXTURES!$C$2:$NC$23,MATCH($C111,FIXTURES!$B$2:$B$23,0),0)="",HLOOKUP(T$2+1,FIXTURES!$C$2:$NC$23,MATCH($C111,FIXTURES!$B$2:$B$23,0),0)=""),HLOOKUP(T$2+2,FIXTURES!$C$2:$NC$23,MATCH($C111,FIXTURES!$B$2:$B$23,0),0),IF(HLOOKUP(T$2+1,FIXTURES!$C$2:$NC$23,MATCH($C111,FIXTURES!$B$2:$B$23,0),0)="",HLOOKUP(T$2,FIXTURES!$C$2:$NC$23,MATCH($C111,FIXTURES!$B$2:$B$23,0),0),HLOOKUP(T$2+1,FIXTURES!$C$2:$NC$23,MATCH($C111,FIXTURES!$B$2:$B$23,0),0)))),IF(AND(HLOOKUP(T$2,FIXTURES!$C$2:$NC$23,MATCH($C111,FIXTURES!$B$2:$B$23,0),0)="",HLOOKUP(T$2+1,FIXTURES!$C$2:$NC$23,MATCH($C111,FIXTURES!$B$2:$B$23,0),0)=""),HLOOKUP(T$2+2,FIXTURES!$C$2:$NC$23,MATCH($C111,FIXTURES!$B$2:$B$23,0),0),IF(HLOOKUP(T$2+1,FIXTURES!$C$2:$NC$23,MATCH($C111,FIXTURES!$B$2:$B$23,0),0)="",HLOOKUP(T$2,FIXTURES!$C$2:$NC$23,MATCH($C111,FIXTURES!$B$2:$B$23,0),0),HLOOKUP(T$2+1,FIXTURES!$C$2:$NC$23,MATCH($C111,FIXTURES!$B$2:$B$23,0),0))))</f>
        <v/>
      </c>
      <c r="U111" s="70" t="str">
        <f>IF(U$1="SAT",IF(AND(HLOOKUP(U$2,FIXTURES!$C$2:$NC$23,MATCH($C111,FIXTURES!$B$2:$B$23,0),0)="",HLOOKUP(U$2+1,FIXTURES!$C$2:$NC$23,MATCH($C111,FIXTURES!$B$2:$B$23,0),0)="",HLOOKUP(U$2+2,FIXTURES!$C$2:$NC$23,MATCH($C111,FIXTURES!$B$2:$B$23,0),0)=""),HLOOKUP(U$2-1,FIXTURES!$C$2:$NC$23,MATCH($C111,FIXTURES!$B$2:$B$23,0),0),IF(AND(HLOOKUP(U$2,FIXTURES!$C$2:$NC$23,MATCH($C111,FIXTURES!$B$2:$B$23,0),0)="",HLOOKUP(U$2+1,FIXTURES!$C$2:$NC$23,MATCH($C111,FIXTURES!$B$2:$B$23,0),0)=""),HLOOKUP(U$2+2,FIXTURES!$C$2:$NC$23,MATCH($C111,FIXTURES!$B$2:$B$23,0),0),IF(HLOOKUP(U$2+1,FIXTURES!$C$2:$NC$23,MATCH($C111,FIXTURES!$B$2:$B$23,0),0)="",HLOOKUP(U$2,FIXTURES!$C$2:$NC$23,MATCH($C111,FIXTURES!$B$2:$B$23,0),0),HLOOKUP(U$2+1,FIXTURES!$C$2:$NC$23,MATCH($C111,FIXTURES!$B$2:$B$23,0),0)))),IF(AND(HLOOKUP(U$2,FIXTURES!$C$2:$NC$23,MATCH($C111,FIXTURES!$B$2:$B$23,0),0)="",HLOOKUP(U$2+1,FIXTURES!$C$2:$NC$23,MATCH($C111,FIXTURES!$B$2:$B$23,0),0)=""),HLOOKUP(U$2+2,FIXTURES!$C$2:$NC$23,MATCH($C111,FIXTURES!$B$2:$B$23,0),0),IF(HLOOKUP(U$2+1,FIXTURES!$C$2:$NC$23,MATCH($C111,FIXTURES!$B$2:$B$23,0),0)="",HLOOKUP(U$2,FIXTURES!$C$2:$NC$23,MATCH($C111,FIXTURES!$B$2:$B$23,0),0),HLOOKUP(U$2+1,FIXTURES!$C$2:$NC$23,MATCH($C111,FIXTURES!$B$2:$B$23,0),0))))</f>
        <v>NEW</v>
      </c>
      <c r="V111" s="70" t="str">
        <f>IF(V$1="SAT",IF(AND(HLOOKUP(V$2,FIXTURES!$C$2:$NC$23,MATCH($C111,FIXTURES!$B$2:$B$23,0),0)="",HLOOKUP(V$2+1,FIXTURES!$C$2:$NC$23,MATCH($C111,FIXTURES!$B$2:$B$23,0),0)="",HLOOKUP(V$2+2,FIXTURES!$C$2:$NC$23,MATCH($C111,FIXTURES!$B$2:$B$23,0),0)=""),HLOOKUP(V$2-1,FIXTURES!$C$2:$NC$23,MATCH($C111,FIXTURES!$B$2:$B$23,0),0),IF(AND(HLOOKUP(V$2,FIXTURES!$C$2:$NC$23,MATCH($C111,FIXTURES!$B$2:$B$23,0),0)="",HLOOKUP(V$2+1,FIXTURES!$C$2:$NC$23,MATCH($C111,FIXTURES!$B$2:$B$23,0),0)=""),HLOOKUP(V$2+2,FIXTURES!$C$2:$NC$23,MATCH($C111,FIXTURES!$B$2:$B$23,0),0),IF(HLOOKUP(V$2+1,FIXTURES!$C$2:$NC$23,MATCH($C111,FIXTURES!$B$2:$B$23,0),0)="",HLOOKUP(V$2,FIXTURES!$C$2:$NC$23,MATCH($C111,FIXTURES!$B$2:$B$23,0),0),HLOOKUP(V$2+1,FIXTURES!$C$2:$NC$23,MATCH($C111,FIXTURES!$B$2:$B$23,0),0)))),IF(AND(HLOOKUP(V$2,FIXTURES!$C$2:$NC$23,MATCH($C111,FIXTURES!$B$2:$B$23,0),0)="",HLOOKUP(V$2+1,FIXTURES!$C$2:$NC$23,MATCH($C111,FIXTURES!$B$2:$B$23,0),0)=""),HLOOKUP(V$2+2,FIXTURES!$C$2:$NC$23,MATCH($C111,FIXTURES!$B$2:$B$23,0),0),IF(HLOOKUP(V$2+1,FIXTURES!$C$2:$NC$23,MATCH($C111,FIXTURES!$B$2:$B$23,0),0)="",HLOOKUP(V$2,FIXTURES!$C$2:$NC$23,MATCH($C111,FIXTURES!$B$2:$B$23,0),0),HLOOKUP(V$2+1,FIXTURES!$C$2:$NC$23,MATCH($C111,FIXTURES!$B$2:$B$23,0),0))))</f>
        <v/>
      </c>
      <c r="W111" s="70" t="str">
        <f>IF(W$1="SAT",IF(AND(HLOOKUP(W$2,FIXTURES!$C$2:$NC$23,MATCH($C111,FIXTURES!$B$2:$B$23,0),0)="",HLOOKUP(W$2+1,FIXTURES!$C$2:$NC$23,MATCH($C111,FIXTURES!$B$2:$B$23,0),0)="",HLOOKUP(W$2+2,FIXTURES!$C$2:$NC$23,MATCH($C111,FIXTURES!$B$2:$B$23,0),0)=""),HLOOKUP(W$2-1,FIXTURES!$C$2:$NC$23,MATCH($C111,FIXTURES!$B$2:$B$23,0),0),IF(AND(HLOOKUP(W$2,FIXTURES!$C$2:$NC$23,MATCH($C111,FIXTURES!$B$2:$B$23,0),0)="",HLOOKUP(W$2+1,FIXTURES!$C$2:$NC$23,MATCH($C111,FIXTURES!$B$2:$B$23,0),0)=""),HLOOKUP(W$2+2,FIXTURES!$C$2:$NC$23,MATCH($C111,FIXTURES!$B$2:$B$23,0),0),IF(HLOOKUP(W$2+1,FIXTURES!$C$2:$NC$23,MATCH($C111,FIXTURES!$B$2:$B$23,0),0)="",HLOOKUP(W$2,FIXTURES!$C$2:$NC$23,MATCH($C111,FIXTURES!$B$2:$B$23,0),0),HLOOKUP(W$2+1,FIXTURES!$C$2:$NC$23,MATCH($C111,FIXTURES!$B$2:$B$23,0),0)))),IF(AND(HLOOKUP(W$2,FIXTURES!$C$2:$NC$23,MATCH($C111,FIXTURES!$B$2:$B$23,0),0)="",HLOOKUP(W$2+1,FIXTURES!$C$2:$NC$23,MATCH($C111,FIXTURES!$B$2:$B$23,0),0)=""),HLOOKUP(W$2+2,FIXTURES!$C$2:$NC$23,MATCH($C111,FIXTURES!$B$2:$B$23,0),0),IF(HLOOKUP(W$2+1,FIXTURES!$C$2:$NC$23,MATCH($C111,FIXTURES!$B$2:$B$23,0),0)="",HLOOKUP(W$2,FIXTURES!$C$2:$NC$23,MATCH($C111,FIXTURES!$B$2:$B$23,0),0),HLOOKUP(W$2+1,FIXTURES!$C$2:$NC$23,MATCH($C111,FIXTURES!$B$2:$B$23,0),0))))</f>
        <v>whu</v>
      </c>
      <c r="X111" s="70" t="str">
        <f>IF(X$1="SAT",IF(AND(HLOOKUP(X$2,FIXTURES!$C$2:$NC$23,MATCH($C111,FIXTURES!$B$2:$B$23,0),0)="",HLOOKUP(X$2+1,FIXTURES!$C$2:$NC$23,MATCH($C111,FIXTURES!$B$2:$B$23,0),0)="",HLOOKUP(X$2+2,FIXTURES!$C$2:$NC$23,MATCH($C111,FIXTURES!$B$2:$B$23,0),0)=""),HLOOKUP(X$2-1,FIXTURES!$C$2:$NC$23,MATCH($C111,FIXTURES!$B$2:$B$23,0),0),IF(AND(HLOOKUP(X$2,FIXTURES!$C$2:$NC$23,MATCH($C111,FIXTURES!$B$2:$B$23,0),0)="",HLOOKUP(X$2+1,FIXTURES!$C$2:$NC$23,MATCH($C111,FIXTURES!$B$2:$B$23,0),0)=""),HLOOKUP(X$2+2,FIXTURES!$C$2:$NC$23,MATCH($C111,FIXTURES!$B$2:$B$23,0),0),IF(HLOOKUP(X$2+1,FIXTURES!$C$2:$NC$23,MATCH($C111,FIXTURES!$B$2:$B$23,0),0)="",HLOOKUP(X$2,FIXTURES!$C$2:$NC$23,MATCH($C111,FIXTURES!$B$2:$B$23,0),0),HLOOKUP(X$2+1,FIXTURES!$C$2:$NC$23,MATCH($C111,FIXTURES!$B$2:$B$23,0),0)))),IF(AND(HLOOKUP(X$2,FIXTURES!$C$2:$NC$23,MATCH($C111,FIXTURES!$B$2:$B$23,0),0)="",HLOOKUP(X$2+1,FIXTURES!$C$2:$NC$23,MATCH($C111,FIXTURES!$B$2:$B$23,0),0)=""),HLOOKUP(X$2+2,FIXTURES!$C$2:$NC$23,MATCH($C111,FIXTURES!$B$2:$B$23,0),0),IF(HLOOKUP(X$2+1,FIXTURES!$C$2:$NC$23,MATCH($C111,FIXTURES!$B$2:$B$23,0),0)="",HLOOKUP(X$2,FIXTURES!$C$2:$NC$23,MATCH($C111,FIXTURES!$B$2:$B$23,0),0),HLOOKUP(X$2+1,FIXTURES!$C$2:$NC$23,MATCH($C111,FIXTURES!$B$2:$B$23,0),0))))</f>
        <v/>
      </c>
      <c r="Y111" s="70" t="str">
        <f>IF(Y$1="SAT",IF(AND(HLOOKUP(Y$2,FIXTURES!$C$2:$NC$23,MATCH($C111,FIXTURES!$B$2:$B$23,0),0)="",HLOOKUP(Y$2+1,FIXTURES!$C$2:$NC$23,MATCH($C111,FIXTURES!$B$2:$B$23,0),0)="",HLOOKUP(Y$2+2,FIXTURES!$C$2:$NC$23,MATCH($C111,FIXTURES!$B$2:$B$23,0),0)=""),HLOOKUP(Y$2-1,FIXTURES!$C$2:$NC$23,MATCH($C111,FIXTURES!$B$2:$B$23,0),0),IF(AND(HLOOKUP(Y$2,FIXTURES!$C$2:$NC$23,MATCH($C111,FIXTURES!$B$2:$B$23,0),0)="",HLOOKUP(Y$2+1,FIXTURES!$C$2:$NC$23,MATCH($C111,FIXTURES!$B$2:$B$23,0),0)=""),HLOOKUP(Y$2+2,FIXTURES!$C$2:$NC$23,MATCH($C111,FIXTURES!$B$2:$B$23,0),0),IF(HLOOKUP(Y$2+1,FIXTURES!$C$2:$NC$23,MATCH($C111,FIXTURES!$B$2:$B$23,0),0)="",HLOOKUP(Y$2,FIXTURES!$C$2:$NC$23,MATCH($C111,FIXTURES!$B$2:$B$23,0),0),HLOOKUP(Y$2+1,FIXTURES!$C$2:$NC$23,MATCH($C111,FIXTURES!$B$2:$B$23,0),0)))),IF(AND(HLOOKUP(Y$2,FIXTURES!$C$2:$NC$23,MATCH($C111,FIXTURES!$B$2:$B$23,0),0)="",HLOOKUP(Y$2+1,FIXTURES!$C$2:$NC$23,MATCH($C111,FIXTURES!$B$2:$B$23,0),0)=""),HLOOKUP(Y$2+2,FIXTURES!$C$2:$NC$23,MATCH($C111,FIXTURES!$B$2:$B$23,0),0),IF(HLOOKUP(Y$2+1,FIXTURES!$C$2:$NC$23,MATCH($C111,FIXTURES!$B$2:$B$23,0),0)="",HLOOKUP(Y$2,FIXTURES!$C$2:$NC$23,MATCH($C111,FIXTURES!$B$2:$B$23,0),0),HLOOKUP(Y$2+1,FIXTURES!$C$2:$NC$23,MATCH($C111,FIXTURES!$B$2:$B$23,0),0))))</f>
        <v>BOU</v>
      </c>
      <c r="Z111" s="70" t="str">
        <f>IF(Z$1="SAT",IF(AND(HLOOKUP(Z$2,FIXTURES!$C$2:$NC$23,MATCH($C111,FIXTURES!$B$2:$B$23,0),0)="",HLOOKUP(Z$2+1,FIXTURES!$C$2:$NC$23,MATCH($C111,FIXTURES!$B$2:$B$23,0),0)="",HLOOKUP(Z$2+2,FIXTURES!$C$2:$NC$23,MATCH($C111,FIXTURES!$B$2:$B$23,0),0)=""),HLOOKUP(Z$2-1,FIXTURES!$C$2:$NC$23,MATCH($C111,FIXTURES!$B$2:$B$23,0),0),IF(AND(HLOOKUP(Z$2,FIXTURES!$C$2:$NC$23,MATCH($C111,FIXTURES!$B$2:$B$23,0),0)="",HLOOKUP(Z$2+1,FIXTURES!$C$2:$NC$23,MATCH($C111,FIXTURES!$B$2:$B$23,0),0)=""),HLOOKUP(Z$2+2,FIXTURES!$C$2:$NC$23,MATCH($C111,FIXTURES!$B$2:$B$23,0),0),IF(HLOOKUP(Z$2+1,FIXTURES!$C$2:$NC$23,MATCH($C111,FIXTURES!$B$2:$B$23,0),0)="",HLOOKUP(Z$2,FIXTURES!$C$2:$NC$23,MATCH($C111,FIXTURES!$B$2:$B$23,0),0),HLOOKUP(Z$2+1,FIXTURES!$C$2:$NC$23,MATCH($C111,FIXTURES!$B$2:$B$23,0),0)))),IF(AND(HLOOKUP(Z$2,FIXTURES!$C$2:$NC$23,MATCH($C111,FIXTURES!$B$2:$B$23,0),0)="",HLOOKUP(Z$2+1,FIXTURES!$C$2:$NC$23,MATCH($C111,FIXTURES!$B$2:$B$23,0),0)=""),HLOOKUP(Z$2+2,FIXTURES!$C$2:$NC$23,MATCH($C111,FIXTURES!$B$2:$B$23,0),0),IF(HLOOKUP(Z$2+1,FIXTURES!$C$2:$NC$23,MATCH($C111,FIXTURES!$B$2:$B$23,0),0)="",HLOOKUP(Z$2,FIXTURES!$C$2:$NC$23,MATCH($C111,FIXTURES!$B$2:$B$23,0),0),HLOOKUP(Z$2+1,FIXTURES!$C$2:$NC$23,MATCH($C111,FIXTURES!$B$2:$B$23,0),0))))</f>
        <v>AVL</v>
      </c>
      <c r="AA111" s="70" t="str">
        <f>IF(AA$1="SAT",IF(AND(HLOOKUP(AA$2,FIXTURES!$C$2:$NC$23,MATCH($C111,FIXTURES!$B$2:$B$23,0),0)="",HLOOKUP(AA$2+1,FIXTURES!$C$2:$NC$23,MATCH($C111,FIXTURES!$B$2:$B$23,0),0)="",HLOOKUP(AA$2+2,FIXTURES!$C$2:$NC$23,MATCH($C111,FIXTURES!$B$2:$B$23,0),0)=""),HLOOKUP(AA$2-1,FIXTURES!$C$2:$NC$23,MATCH($C111,FIXTURES!$B$2:$B$23,0),0),IF(AND(HLOOKUP(AA$2,FIXTURES!$C$2:$NC$23,MATCH($C111,FIXTURES!$B$2:$B$23,0),0)="",HLOOKUP(AA$2+1,FIXTURES!$C$2:$NC$23,MATCH($C111,FIXTURES!$B$2:$B$23,0),0)=""),HLOOKUP(AA$2+2,FIXTURES!$C$2:$NC$23,MATCH($C111,FIXTURES!$B$2:$B$23,0),0),IF(HLOOKUP(AA$2+1,FIXTURES!$C$2:$NC$23,MATCH($C111,FIXTURES!$B$2:$B$23,0),0)="",HLOOKUP(AA$2,FIXTURES!$C$2:$NC$23,MATCH($C111,FIXTURES!$B$2:$B$23,0),0),HLOOKUP(AA$2+1,FIXTURES!$C$2:$NC$23,MATCH($C111,FIXTURES!$B$2:$B$23,0),0)))),IF(AND(HLOOKUP(AA$2,FIXTURES!$C$2:$NC$23,MATCH($C111,FIXTURES!$B$2:$B$23,0),0)="",HLOOKUP(AA$2+1,FIXTURES!$C$2:$NC$23,MATCH($C111,FIXTURES!$B$2:$B$23,0),0)=""),HLOOKUP(AA$2+2,FIXTURES!$C$2:$NC$23,MATCH($C111,FIXTURES!$B$2:$B$23,0),0),IF(HLOOKUP(AA$2+1,FIXTURES!$C$2:$NC$23,MATCH($C111,FIXTURES!$B$2:$B$23,0),0)="",HLOOKUP(AA$2,FIXTURES!$C$2:$NC$23,MATCH($C111,FIXTURES!$B$2:$B$23,0),0),HLOOKUP(AA$2+1,FIXTURES!$C$2:$NC$23,MATCH($C111,FIXTURES!$B$2:$B$23,0),0))))</f>
        <v>lee</v>
      </c>
      <c r="AB111" s="70" t="str">
        <f>IF(AB$1="SAT",IF(AND(HLOOKUP(AB$2,FIXTURES!$C$2:$NC$23,MATCH($C111,FIXTURES!$B$2:$B$23,0),0)="",HLOOKUP(AB$2+1,FIXTURES!$C$2:$NC$23,MATCH($C111,FIXTURES!$B$2:$B$23,0),0)="",HLOOKUP(AB$2+2,FIXTURES!$C$2:$NC$23,MATCH($C111,FIXTURES!$B$2:$B$23,0),0)=""),HLOOKUP(AB$2-1,FIXTURES!$C$2:$NC$23,MATCH($C111,FIXTURES!$B$2:$B$23,0),0),IF(AND(HLOOKUP(AB$2,FIXTURES!$C$2:$NC$23,MATCH($C111,FIXTURES!$B$2:$B$23,0),0)="",HLOOKUP(AB$2+1,FIXTURES!$C$2:$NC$23,MATCH($C111,FIXTURES!$B$2:$B$23,0),0)=""),HLOOKUP(AB$2+2,FIXTURES!$C$2:$NC$23,MATCH($C111,FIXTURES!$B$2:$B$23,0),0),IF(HLOOKUP(AB$2+1,FIXTURES!$C$2:$NC$23,MATCH($C111,FIXTURES!$B$2:$B$23,0),0)="",HLOOKUP(AB$2,FIXTURES!$C$2:$NC$23,MATCH($C111,FIXTURES!$B$2:$B$23,0),0),HLOOKUP(AB$2+1,FIXTURES!$C$2:$NC$23,MATCH($C111,FIXTURES!$B$2:$B$23,0),0)))),IF(AND(HLOOKUP(AB$2,FIXTURES!$C$2:$NC$23,MATCH($C111,FIXTURES!$B$2:$B$23,0),0)="",HLOOKUP(AB$2+1,FIXTURES!$C$2:$NC$23,MATCH($C111,FIXTURES!$B$2:$B$23,0),0)=""),HLOOKUP(AB$2+2,FIXTURES!$C$2:$NC$23,MATCH($C111,FIXTURES!$B$2:$B$23,0),0),IF(HLOOKUP(AB$2+1,FIXTURES!$C$2:$NC$23,MATCH($C111,FIXTURES!$B$2:$B$23,0),0)="",HLOOKUP(AB$2,FIXTURES!$C$2:$NC$23,MATCH($C111,FIXTURES!$B$2:$B$23,0),0),HLOOKUP(AB$2+1,FIXTURES!$C$2:$NC$23,MATCH($C111,FIXTURES!$B$2:$B$23,0),0))))</f>
        <v/>
      </c>
      <c r="AC111" s="70" t="str">
        <f>IF(AC$1="SAT",IF(AND(HLOOKUP(AC$2,FIXTURES!$C$2:$NC$23,MATCH($C111,FIXTURES!$B$2:$B$23,0),0)="",HLOOKUP(AC$2+1,FIXTURES!$C$2:$NC$23,MATCH($C111,FIXTURES!$B$2:$B$23,0),0)="",HLOOKUP(AC$2+2,FIXTURES!$C$2:$NC$23,MATCH($C111,FIXTURES!$B$2:$B$23,0),0)=""),HLOOKUP(AC$2-1,FIXTURES!$C$2:$NC$23,MATCH($C111,FIXTURES!$B$2:$B$23,0),0),IF(AND(HLOOKUP(AC$2,FIXTURES!$C$2:$NC$23,MATCH($C111,FIXTURES!$B$2:$B$23,0),0)="",HLOOKUP(AC$2+1,FIXTURES!$C$2:$NC$23,MATCH($C111,FIXTURES!$B$2:$B$23,0),0)=""),HLOOKUP(AC$2+2,FIXTURES!$C$2:$NC$23,MATCH($C111,FIXTURES!$B$2:$B$23,0),0),IF(HLOOKUP(AC$2+1,FIXTURES!$C$2:$NC$23,MATCH($C111,FIXTURES!$B$2:$B$23,0),0)="",HLOOKUP(AC$2,FIXTURES!$C$2:$NC$23,MATCH($C111,FIXTURES!$B$2:$B$23,0),0),HLOOKUP(AC$2+1,FIXTURES!$C$2:$NC$23,MATCH($C111,FIXTURES!$B$2:$B$23,0),0)))),IF(AND(HLOOKUP(AC$2,FIXTURES!$C$2:$NC$23,MATCH($C111,FIXTURES!$B$2:$B$23,0),0)="",HLOOKUP(AC$2+1,FIXTURES!$C$2:$NC$23,MATCH($C111,FIXTURES!$B$2:$B$23,0),0)=""),HLOOKUP(AC$2+2,FIXTURES!$C$2:$NC$23,MATCH($C111,FIXTURES!$B$2:$B$23,0),0),IF(HLOOKUP(AC$2+1,FIXTURES!$C$2:$NC$23,MATCH($C111,FIXTURES!$B$2:$B$23,0),0)="",HLOOKUP(AC$2,FIXTURES!$C$2:$NC$23,MATCH($C111,FIXTURES!$B$2:$B$23,0),0),HLOOKUP(AC$2+1,FIXTURES!$C$2:$NC$23,MATCH($C111,FIXTURES!$B$2:$B$23,0),0))))</f>
        <v>EVE</v>
      </c>
      <c r="AD111" s="70" t="str">
        <f>IF(AD$1="SAT",IF(AND(HLOOKUP(AD$2,FIXTURES!$C$2:$NC$23,MATCH($C111,FIXTURES!$B$2:$B$23,0),0)="",HLOOKUP(AD$2+1,FIXTURES!$C$2:$NC$23,MATCH($C111,FIXTURES!$B$2:$B$23,0),0)="",HLOOKUP(AD$2+2,FIXTURES!$C$2:$NC$23,MATCH($C111,FIXTURES!$B$2:$B$23,0),0)=""),HLOOKUP(AD$2-1,FIXTURES!$C$2:$NC$23,MATCH($C111,FIXTURES!$B$2:$B$23,0),0),IF(AND(HLOOKUP(AD$2,FIXTURES!$C$2:$NC$23,MATCH($C111,FIXTURES!$B$2:$B$23,0),0)="",HLOOKUP(AD$2+1,FIXTURES!$C$2:$NC$23,MATCH($C111,FIXTURES!$B$2:$B$23,0),0)=""),HLOOKUP(AD$2+2,FIXTURES!$C$2:$NC$23,MATCH($C111,FIXTURES!$B$2:$B$23,0),0),IF(HLOOKUP(AD$2+1,FIXTURES!$C$2:$NC$23,MATCH($C111,FIXTURES!$B$2:$B$23,0),0)="",HLOOKUP(AD$2,FIXTURES!$C$2:$NC$23,MATCH($C111,FIXTURES!$B$2:$B$23,0),0),HLOOKUP(AD$2+1,FIXTURES!$C$2:$NC$23,MATCH($C111,FIXTURES!$B$2:$B$23,0),0)))),IF(AND(HLOOKUP(AD$2,FIXTURES!$C$2:$NC$23,MATCH($C111,FIXTURES!$B$2:$B$23,0),0)="",HLOOKUP(AD$2+1,FIXTURES!$C$2:$NC$23,MATCH($C111,FIXTURES!$B$2:$B$23,0),0)=""),HLOOKUP(AD$2+2,FIXTURES!$C$2:$NC$23,MATCH($C111,FIXTURES!$B$2:$B$23,0),0),IF(HLOOKUP(AD$2+1,FIXTURES!$C$2:$NC$23,MATCH($C111,FIXTURES!$B$2:$B$23,0),0)="",HLOOKUP(AD$2,FIXTURES!$C$2:$NC$23,MATCH($C111,FIXTURES!$B$2:$B$23,0),0),HLOOKUP(AD$2+1,FIXTURES!$C$2:$NC$23,MATCH($C111,FIXTURES!$B$2:$B$23,0),0))))</f>
        <v/>
      </c>
      <c r="AE111" s="70" t="str">
        <f>IF(AE$1="SAT",IF(AND(HLOOKUP(AE$2,FIXTURES!$C$2:$NC$23,MATCH($C111,FIXTURES!$B$2:$B$23,0),0)="",HLOOKUP(AE$2+1,FIXTURES!$C$2:$NC$23,MATCH($C111,FIXTURES!$B$2:$B$23,0),0)="",HLOOKUP(AE$2+2,FIXTURES!$C$2:$NC$23,MATCH($C111,FIXTURES!$B$2:$B$23,0),0)=""),HLOOKUP(AE$2-1,FIXTURES!$C$2:$NC$23,MATCH($C111,FIXTURES!$B$2:$B$23,0),0),IF(AND(HLOOKUP(AE$2,FIXTURES!$C$2:$NC$23,MATCH($C111,FIXTURES!$B$2:$B$23,0),0)="",HLOOKUP(AE$2+1,FIXTURES!$C$2:$NC$23,MATCH($C111,FIXTURES!$B$2:$B$23,0),0)=""),HLOOKUP(AE$2+2,FIXTURES!$C$2:$NC$23,MATCH($C111,FIXTURES!$B$2:$B$23,0),0),IF(HLOOKUP(AE$2+1,FIXTURES!$C$2:$NC$23,MATCH($C111,FIXTURES!$B$2:$B$23,0),0)="",HLOOKUP(AE$2,FIXTURES!$C$2:$NC$23,MATCH($C111,FIXTURES!$B$2:$B$23,0),0),HLOOKUP(AE$2+1,FIXTURES!$C$2:$NC$23,MATCH($C111,FIXTURES!$B$2:$B$23,0),0)))),IF(AND(HLOOKUP(AE$2,FIXTURES!$C$2:$NC$23,MATCH($C111,FIXTURES!$B$2:$B$23,0),0)="",HLOOKUP(AE$2+1,FIXTURES!$C$2:$NC$23,MATCH($C111,FIXTURES!$B$2:$B$23,0),0)=""),HLOOKUP(AE$2+2,FIXTURES!$C$2:$NC$23,MATCH($C111,FIXTURES!$B$2:$B$23,0),0),IF(HLOOKUP(AE$2+1,FIXTURES!$C$2:$NC$23,MATCH($C111,FIXTURES!$B$2:$B$23,0),0)="",HLOOKUP(AE$2,FIXTURES!$C$2:$NC$23,MATCH($C111,FIXTURES!$B$2:$B$23,0),0),HLOOKUP(AE$2+1,FIXTURES!$C$2:$NC$23,MATCH($C111,FIXTURES!$B$2:$B$23,0),0))))</f>
        <v>mci</v>
      </c>
      <c r="AF111" s="70" t="str">
        <f>IF(AF$1="SAT",IF(AND(HLOOKUP(AF$2,FIXTURES!$C$2:$NC$23,MATCH($C111,FIXTURES!$B$2:$B$23,0),0)="",HLOOKUP(AF$2+1,FIXTURES!$C$2:$NC$23,MATCH($C111,FIXTURES!$B$2:$B$23,0),0)="",HLOOKUP(AF$2+2,FIXTURES!$C$2:$NC$23,MATCH($C111,FIXTURES!$B$2:$B$23,0),0)=""),HLOOKUP(AF$2-1,FIXTURES!$C$2:$NC$23,MATCH($C111,FIXTURES!$B$2:$B$23,0),0),IF(AND(HLOOKUP(AF$2,FIXTURES!$C$2:$NC$23,MATCH($C111,FIXTURES!$B$2:$B$23,0),0)="",HLOOKUP(AF$2+1,FIXTURES!$C$2:$NC$23,MATCH($C111,FIXTURES!$B$2:$B$23,0),0)=""),HLOOKUP(AF$2+2,FIXTURES!$C$2:$NC$23,MATCH($C111,FIXTURES!$B$2:$B$23,0),0),IF(HLOOKUP(AF$2+1,FIXTURES!$C$2:$NC$23,MATCH($C111,FIXTURES!$B$2:$B$23,0),0)="",HLOOKUP(AF$2,FIXTURES!$C$2:$NC$23,MATCH($C111,FIXTURES!$B$2:$B$23,0),0),HLOOKUP(AF$2+1,FIXTURES!$C$2:$NC$23,MATCH($C111,FIXTURES!$B$2:$B$23,0),0)))),IF(AND(HLOOKUP(AF$2,FIXTURES!$C$2:$NC$23,MATCH($C111,FIXTURES!$B$2:$B$23,0),0)="",HLOOKUP(AF$2+1,FIXTURES!$C$2:$NC$23,MATCH($C111,FIXTURES!$B$2:$B$23,0),0)=""),HLOOKUP(AF$2+2,FIXTURES!$C$2:$NC$23,MATCH($C111,FIXTURES!$B$2:$B$23,0),0),IF(HLOOKUP(AF$2+1,FIXTURES!$C$2:$NC$23,MATCH($C111,FIXTURES!$B$2:$B$23,0),0)="",HLOOKUP(AF$2,FIXTURES!$C$2:$NC$23,MATCH($C111,FIXTURES!$B$2:$B$23,0),0),HLOOKUP(AF$2+1,FIXTURES!$C$2:$NC$23,MATCH($C111,FIXTURES!$B$2:$B$23,0),0))))</f>
        <v/>
      </c>
      <c r="AG111" s="70" t="str">
        <f>IF(AG$1="SAT",IF(AND(HLOOKUP(AG$2,FIXTURES!$C$2:$NC$23,MATCH($C111,FIXTURES!$B$2:$B$23,0),0)="",HLOOKUP(AG$2+1,FIXTURES!$C$2:$NC$23,MATCH($C111,FIXTURES!$B$2:$B$23,0),0)="",HLOOKUP(AG$2+2,FIXTURES!$C$2:$NC$23,MATCH($C111,FIXTURES!$B$2:$B$23,0),0)=""),HLOOKUP(AG$2-1,FIXTURES!$C$2:$NC$23,MATCH($C111,FIXTURES!$B$2:$B$23,0),0),IF(AND(HLOOKUP(AG$2,FIXTURES!$C$2:$NC$23,MATCH($C111,FIXTURES!$B$2:$B$23,0),0)="",HLOOKUP(AG$2+1,FIXTURES!$C$2:$NC$23,MATCH($C111,FIXTURES!$B$2:$B$23,0),0)=""),HLOOKUP(AG$2+2,FIXTURES!$C$2:$NC$23,MATCH($C111,FIXTURES!$B$2:$B$23,0),0),IF(HLOOKUP(AG$2+1,FIXTURES!$C$2:$NC$23,MATCH($C111,FIXTURES!$B$2:$B$23,0),0)="",HLOOKUP(AG$2,FIXTURES!$C$2:$NC$23,MATCH($C111,FIXTURES!$B$2:$B$23,0),0),HLOOKUP(AG$2+1,FIXTURES!$C$2:$NC$23,MATCH($C111,FIXTURES!$B$2:$B$23,0),0)))),IF(AND(HLOOKUP(AG$2,FIXTURES!$C$2:$NC$23,MATCH($C111,FIXTURES!$B$2:$B$23,0),0)="",HLOOKUP(AG$2+1,FIXTURES!$C$2:$NC$23,MATCH($C111,FIXTURES!$B$2:$B$23,0),0)=""),HLOOKUP(AG$2+2,FIXTURES!$C$2:$NC$23,MATCH($C111,FIXTURES!$B$2:$B$23,0),0),IF(HLOOKUP(AG$2+1,FIXTURES!$C$2:$NC$23,MATCH($C111,FIXTURES!$B$2:$B$23,0),0)="",HLOOKUP(AG$2,FIXTURES!$C$2:$NC$23,MATCH($C111,FIXTURES!$B$2:$B$23,0),0),HLOOKUP(AG$2+1,FIXTURES!$C$2:$NC$23,MATCH($C111,FIXTURES!$B$2:$B$23,0),0))))</f>
        <v>MUN</v>
      </c>
      <c r="AH111" s="70" t="str">
        <f>IF(AH$1="SAT",IF(AND(HLOOKUP(AH$2,FIXTURES!$C$2:$NC$23,MATCH($C111,FIXTURES!$B$2:$B$23,0),0)="",HLOOKUP(AH$2+1,FIXTURES!$C$2:$NC$23,MATCH($C111,FIXTURES!$B$2:$B$23,0),0)="",HLOOKUP(AH$2+2,FIXTURES!$C$2:$NC$23,MATCH($C111,FIXTURES!$B$2:$B$23,0),0)=""),HLOOKUP(AH$2-1,FIXTURES!$C$2:$NC$23,MATCH($C111,FIXTURES!$B$2:$B$23,0),0),IF(AND(HLOOKUP(AH$2,FIXTURES!$C$2:$NC$23,MATCH($C111,FIXTURES!$B$2:$B$23,0),0)="",HLOOKUP(AH$2+1,FIXTURES!$C$2:$NC$23,MATCH($C111,FIXTURES!$B$2:$B$23,0),0)=""),HLOOKUP(AH$2+2,FIXTURES!$C$2:$NC$23,MATCH($C111,FIXTURES!$B$2:$B$23,0),0),IF(HLOOKUP(AH$2+1,FIXTURES!$C$2:$NC$23,MATCH($C111,FIXTURES!$B$2:$B$23,0),0)="",HLOOKUP(AH$2,FIXTURES!$C$2:$NC$23,MATCH($C111,FIXTURES!$B$2:$B$23,0),0),HLOOKUP(AH$2+1,FIXTURES!$C$2:$NC$23,MATCH($C111,FIXTURES!$B$2:$B$23,0),0)))),IF(AND(HLOOKUP(AH$2,FIXTURES!$C$2:$NC$23,MATCH($C111,FIXTURES!$B$2:$B$23,0),0)="",HLOOKUP(AH$2+1,FIXTURES!$C$2:$NC$23,MATCH($C111,FIXTURES!$B$2:$B$23,0),0)=""),HLOOKUP(AH$2+2,FIXTURES!$C$2:$NC$23,MATCH($C111,FIXTURES!$B$2:$B$23,0),0),IF(HLOOKUP(AH$2+1,FIXTURES!$C$2:$NC$23,MATCH($C111,FIXTURES!$B$2:$B$23,0),0)="",HLOOKUP(AH$2,FIXTURES!$C$2:$NC$23,MATCH($C111,FIXTURES!$B$2:$B$23,0),0),HLOOKUP(AH$2+1,FIXTURES!$C$2:$NC$23,MATCH($C111,FIXTURES!$B$2:$B$23,0),0))))</f>
        <v/>
      </c>
      <c r="AI111" s="70" t="str">
        <f>IF(AI$1="SAT",IF(AND(HLOOKUP(AI$2,FIXTURES!$C$2:$NC$23,MATCH($C111,FIXTURES!$B$2:$B$23,0),0)="",HLOOKUP(AI$2+1,FIXTURES!$C$2:$NC$23,MATCH($C111,FIXTURES!$B$2:$B$23,0),0)="",HLOOKUP(AI$2+2,FIXTURES!$C$2:$NC$23,MATCH($C111,FIXTURES!$B$2:$B$23,0),0)=""),HLOOKUP(AI$2-1,FIXTURES!$C$2:$NC$23,MATCH($C111,FIXTURES!$B$2:$B$23,0),0),IF(AND(HLOOKUP(AI$2,FIXTURES!$C$2:$NC$23,MATCH($C111,FIXTURES!$B$2:$B$23,0),0)="",HLOOKUP(AI$2+1,FIXTURES!$C$2:$NC$23,MATCH($C111,FIXTURES!$B$2:$B$23,0),0)=""),HLOOKUP(AI$2+2,FIXTURES!$C$2:$NC$23,MATCH($C111,FIXTURES!$B$2:$B$23,0),0),IF(HLOOKUP(AI$2+1,FIXTURES!$C$2:$NC$23,MATCH($C111,FIXTURES!$B$2:$B$23,0),0)="",HLOOKUP(AI$2,FIXTURES!$C$2:$NC$23,MATCH($C111,FIXTURES!$B$2:$B$23,0),0),HLOOKUP(AI$2+1,FIXTURES!$C$2:$NC$23,MATCH($C111,FIXTURES!$B$2:$B$23,0),0)))),IF(AND(HLOOKUP(AI$2,FIXTURES!$C$2:$NC$23,MATCH($C111,FIXTURES!$B$2:$B$23,0),0)="",HLOOKUP(AI$2+1,FIXTURES!$C$2:$NC$23,MATCH($C111,FIXTURES!$B$2:$B$23,0),0)=""),HLOOKUP(AI$2+2,FIXTURES!$C$2:$NC$23,MATCH($C111,FIXTURES!$B$2:$B$23,0),0),IF(HLOOKUP(AI$2+1,FIXTURES!$C$2:$NC$23,MATCH($C111,FIXTURES!$B$2:$B$23,0),0)="",HLOOKUP(AI$2,FIXTURES!$C$2:$NC$23,MATCH($C111,FIXTURES!$B$2:$B$23,0),0),HLOOKUP(AI$2+1,FIXTURES!$C$2:$NC$23,MATCH($C111,FIXTURES!$B$2:$B$23,0),0))))</f>
        <v/>
      </c>
      <c r="AJ111" s="70" t="str">
        <f>IF(AJ$1="SAT",IF(AND(HLOOKUP(AJ$2,FIXTURES!$C$2:$NC$23,MATCH($C111,FIXTURES!$B$2:$B$23,0),0)="",HLOOKUP(AJ$2+1,FIXTURES!$C$2:$NC$23,MATCH($C111,FIXTURES!$B$2:$B$23,0),0)="",HLOOKUP(AJ$2+2,FIXTURES!$C$2:$NC$23,MATCH($C111,FIXTURES!$B$2:$B$23,0),0)=""),HLOOKUP(AJ$2-1,FIXTURES!$C$2:$NC$23,MATCH($C111,FIXTURES!$B$2:$B$23,0),0),IF(AND(HLOOKUP(AJ$2,FIXTURES!$C$2:$NC$23,MATCH($C111,FIXTURES!$B$2:$B$23,0),0)="",HLOOKUP(AJ$2+1,FIXTURES!$C$2:$NC$23,MATCH($C111,FIXTURES!$B$2:$B$23,0),0)=""),HLOOKUP(AJ$2+2,FIXTURES!$C$2:$NC$23,MATCH($C111,FIXTURES!$B$2:$B$23,0),0),IF(HLOOKUP(AJ$2+1,FIXTURES!$C$2:$NC$23,MATCH($C111,FIXTURES!$B$2:$B$23,0),0)="",HLOOKUP(AJ$2,FIXTURES!$C$2:$NC$23,MATCH($C111,FIXTURES!$B$2:$B$23,0),0),HLOOKUP(AJ$2+1,FIXTURES!$C$2:$NC$23,MATCH($C111,FIXTURES!$B$2:$B$23,0),0)))),IF(AND(HLOOKUP(AJ$2,FIXTURES!$C$2:$NC$23,MATCH($C111,FIXTURES!$B$2:$B$23,0),0)="",HLOOKUP(AJ$2+1,FIXTURES!$C$2:$NC$23,MATCH($C111,FIXTURES!$B$2:$B$23,0),0)=""),HLOOKUP(AJ$2+2,FIXTURES!$C$2:$NC$23,MATCH($C111,FIXTURES!$B$2:$B$23,0),0),IF(HLOOKUP(AJ$2+1,FIXTURES!$C$2:$NC$23,MATCH($C111,FIXTURES!$B$2:$B$23,0),0)="",HLOOKUP(AJ$2,FIXTURES!$C$2:$NC$23,MATCH($C111,FIXTURES!$B$2:$B$23,0),0),HLOOKUP(AJ$2+1,FIXTURES!$C$2:$NC$23,MATCH($C111,FIXTURES!$B$2:$B$23,0),0))))</f>
        <v/>
      </c>
      <c r="AK111" s="70" t="str">
        <f>IF(AK$1="SAT",IF(AND(HLOOKUP(AK$2,FIXTURES!$C$2:$NC$23,MATCH($C111,FIXTURES!$B$2:$B$23,0),0)="",HLOOKUP(AK$2+1,FIXTURES!$C$2:$NC$23,MATCH($C111,FIXTURES!$B$2:$B$23,0),0)="",HLOOKUP(AK$2+2,FIXTURES!$C$2:$NC$23,MATCH($C111,FIXTURES!$B$2:$B$23,0),0)=""),HLOOKUP(AK$2-1,FIXTURES!$C$2:$NC$23,MATCH($C111,FIXTURES!$B$2:$B$23,0),0),IF(AND(HLOOKUP(AK$2,FIXTURES!$C$2:$NC$23,MATCH($C111,FIXTURES!$B$2:$B$23,0),0)="",HLOOKUP(AK$2+1,FIXTURES!$C$2:$NC$23,MATCH($C111,FIXTURES!$B$2:$B$23,0),0)=""),HLOOKUP(AK$2+2,FIXTURES!$C$2:$NC$23,MATCH($C111,FIXTURES!$B$2:$B$23,0),0),IF(HLOOKUP(AK$2+1,FIXTURES!$C$2:$NC$23,MATCH($C111,FIXTURES!$B$2:$B$23,0),0)="",HLOOKUP(AK$2,FIXTURES!$C$2:$NC$23,MATCH($C111,FIXTURES!$B$2:$B$23,0),0),HLOOKUP(AK$2+1,FIXTURES!$C$2:$NC$23,MATCH($C111,FIXTURES!$B$2:$B$23,0),0)))),IF(AND(HLOOKUP(AK$2,FIXTURES!$C$2:$NC$23,MATCH($C111,FIXTURES!$B$2:$B$23,0),0)="",HLOOKUP(AK$2+1,FIXTURES!$C$2:$NC$23,MATCH($C111,FIXTURES!$B$2:$B$23,0),0)=""),HLOOKUP(AK$2+2,FIXTURES!$C$2:$NC$23,MATCH($C111,FIXTURES!$B$2:$B$23,0),0),IF(HLOOKUP(AK$2+1,FIXTURES!$C$2:$NC$23,MATCH($C111,FIXTURES!$B$2:$B$23,0),0)="",HLOOKUP(AK$2,FIXTURES!$C$2:$NC$23,MATCH($C111,FIXTURES!$B$2:$B$23,0),0),HLOOKUP(AK$2+1,FIXTURES!$C$2:$NC$23,MATCH($C111,FIXTURES!$B$2:$B$23,0),0))))</f>
        <v/>
      </c>
      <c r="AL111" s="70" t="str">
        <f>IF(AL$1="SAT",IF(AND(HLOOKUP(AL$2,FIXTURES!$C$2:$NC$23,MATCH($C111,FIXTURES!$B$2:$B$23,0),0)="",HLOOKUP(AL$2+1,FIXTURES!$C$2:$NC$23,MATCH($C111,FIXTURES!$B$2:$B$23,0),0)="",HLOOKUP(AL$2+2,FIXTURES!$C$2:$NC$23,MATCH($C111,FIXTURES!$B$2:$B$23,0),0)=""),HLOOKUP(AL$2-1,FIXTURES!$C$2:$NC$23,MATCH($C111,FIXTURES!$B$2:$B$23,0),0),IF(AND(HLOOKUP(AL$2,FIXTURES!$C$2:$NC$23,MATCH($C111,FIXTURES!$B$2:$B$23,0),0)="",HLOOKUP(AL$2+1,FIXTURES!$C$2:$NC$23,MATCH($C111,FIXTURES!$B$2:$B$23,0),0)=""),HLOOKUP(AL$2+2,FIXTURES!$C$2:$NC$23,MATCH($C111,FIXTURES!$B$2:$B$23,0),0),IF(HLOOKUP(AL$2+1,FIXTURES!$C$2:$NC$23,MATCH($C111,FIXTURES!$B$2:$B$23,0),0)="",HLOOKUP(AL$2,FIXTURES!$C$2:$NC$23,MATCH($C111,FIXTURES!$B$2:$B$23,0),0),HLOOKUP(AL$2+1,FIXTURES!$C$2:$NC$23,MATCH($C111,FIXTURES!$B$2:$B$23,0),0)))),IF(AND(HLOOKUP(AL$2,FIXTURES!$C$2:$NC$23,MATCH($C111,FIXTURES!$B$2:$B$23,0),0)="",HLOOKUP(AL$2+1,FIXTURES!$C$2:$NC$23,MATCH($C111,FIXTURES!$B$2:$B$23,0),0)=""),HLOOKUP(AL$2+2,FIXTURES!$C$2:$NC$23,MATCH($C111,FIXTURES!$B$2:$B$23,0),0),IF(HLOOKUP(AL$2+1,FIXTURES!$C$2:$NC$23,MATCH($C111,FIXTURES!$B$2:$B$23,0),0)="",HLOOKUP(AL$2,FIXTURES!$C$2:$NC$23,MATCH($C111,FIXTURES!$B$2:$B$23,0),0),HLOOKUP(AL$2+1,FIXTURES!$C$2:$NC$23,MATCH($C111,FIXTURES!$B$2:$B$23,0),0))))</f>
        <v/>
      </c>
      <c r="AM111" s="70" t="str">
        <f>IF(AM$1="SAT",IF(AND(HLOOKUP(AM$2,FIXTURES!$C$2:$NC$23,MATCH($C111,FIXTURES!$B$2:$B$23,0),0)="",HLOOKUP(AM$2+1,FIXTURES!$C$2:$NC$23,MATCH($C111,FIXTURES!$B$2:$B$23,0),0)="",HLOOKUP(AM$2+2,FIXTURES!$C$2:$NC$23,MATCH($C111,FIXTURES!$B$2:$B$23,0),0)=""),HLOOKUP(AM$2-1,FIXTURES!$C$2:$NC$23,MATCH($C111,FIXTURES!$B$2:$B$23,0),0),IF(AND(HLOOKUP(AM$2,FIXTURES!$C$2:$NC$23,MATCH($C111,FIXTURES!$B$2:$B$23,0),0)="",HLOOKUP(AM$2+1,FIXTURES!$C$2:$NC$23,MATCH($C111,FIXTURES!$B$2:$B$23,0),0)=""),HLOOKUP(AM$2+2,FIXTURES!$C$2:$NC$23,MATCH($C111,FIXTURES!$B$2:$B$23,0),0),IF(HLOOKUP(AM$2+1,FIXTURES!$C$2:$NC$23,MATCH($C111,FIXTURES!$B$2:$B$23,0),0)="",HLOOKUP(AM$2,FIXTURES!$C$2:$NC$23,MATCH($C111,FIXTURES!$B$2:$B$23,0),0),HLOOKUP(AM$2+1,FIXTURES!$C$2:$NC$23,MATCH($C111,FIXTURES!$B$2:$B$23,0),0)))),IF(AND(HLOOKUP(AM$2,FIXTURES!$C$2:$NC$23,MATCH($C111,FIXTURES!$B$2:$B$23,0),0)="",HLOOKUP(AM$2+1,FIXTURES!$C$2:$NC$23,MATCH($C111,FIXTURES!$B$2:$B$23,0),0)=""),HLOOKUP(AM$2+2,FIXTURES!$C$2:$NC$23,MATCH($C111,FIXTURES!$B$2:$B$23,0),0),IF(HLOOKUP(AM$2+1,FIXTURES!$C$2:$NC$23,MATCH($C111,FIXTURES!$B$2:$B$23,0),0)="",HLOOKUP(AM$2,FIXTURES!$C$2:$NC$23,MATCH($C111,FIXTURES!$B$2:$B$23,0),0),HLOOKUP(AM$2+1,FIXTURES!$C$2:$NC$23,MATCH($C111,FIXTURES!$B$2:$B$23,0),0))))</f>
        <v/>
      </c>
      <c r="AN111" s="70" t="str">
        <f>IF(AN$1="SAT",IF(AND(HLOOKUP(AN$2,FIXTURES!$C$2:$NC$23,MATCH($C111,FIXTURES!$B$2:$B$23,0),0)="",HLOOKUP(AN$2+1,FIXTURES!$C$2:$NC$23,MATCH($C111,FIXTURES!$B$2:$B$23,0),0)="",HLOOKUP(AN$2+2,FIXTURES!$C$2:$NC$23,MATCH($C111,FIXTURES!$B$2:$B$23,0),0)=""),HLOOKUP(AN$2-1,FIXTURES!$C$2:$NC$23,MATCH($C111,FIXTURES!$B$2:$B$23,0),0),IF(AND(HLOOKUP(AN$2,FIXTURES!$C$2:$NC$23,MATCH($C111,FIXTURES!$B$2:$B$23,0),0)="",HLOOKUP(AN$2+1,FIXTURES!$C$2:$NC$23,MATCH($C111,FIXTURES!$B$2:$B$23,0),0)=""),HLOOKUP(AN$2+2,FIXTURES!$C$2:$NC$23,MATCH($C111,FIXTURES!$B$2:$B$23,0),0),IF(HLOOKUP(AN$2+1,FIXTURES!$C$2:$NC$23,MATCH($C111,FIXTURES!$B$2:$B$23,0),0)="",HLOOKUP(AN$2,FIXTURES!$C$2:$NC$23,MATCH($C111,FIXTURES!$B$2:$B$23,0),0),HLOOKUP(AN$2+1,FIXTURES!$C$2:$NC$23,MATCH($C111,FIXTURES!$B$2:$B$23,0),0)))),IF(AND(HLOOKUP(AN$2,FIXTURES!$C$2:$NC$23,MATCH($C111,FIXTURES!$B$2:$B$23,0),0)="",HLOOKUP(AN$2+1,FIXTURES!$C$2:$NC$23,MATCH($C111,FIXTURES!$B$2:$B$23,0),0)=""),HLOOKUP(AN$2+2,FIXTURES!$C$2:$NC$23,MATCH($C111,FIXTURES!$B$2:$B$23,0),0),IF(HLOOKUP(AN$2+1,FIXTURES!$C$2:$NC$23,MATCH($C111,FIXTURES!$B$2:$B$23,0),0)="",HLOOKUP(AN$2,FIXTURES!$C$2:$NC$23,MATCH($C111,FIXTURES!$B$2:$B$23,0),0),HLOOKUP(AN$2+1,FIXTURES!$C$2:$NC$23,MATCH($C111,FIXTURES!$B$2:$B$23,0),0))))</f>
        <v/>
      </c>
      <c r="AO111" s="70" t="str">
        <f>IF(AO$1="SAT",IF(AND(HLOOKUP(AO$2,FIXTURES!$C$2:$NC$23,MATCH($C111,FIXTURES!$B$2:$B$23,0),0)="",HLOOKUP(AO$2+1,FIXTURES!$C$2:$NC$23,MATCH($C111,FIXTURES!$B$2:$B$23,0),0)="",HLOOKUP(AO$2+2,FIXTURES!$C$2:$NC$23,MATCH($C111,FIXTURES!$B$2:$B$23,0),0)=""),HLOOKUP(AO$2-1,FIXTURES!$C$2:$NC$23,MATCH($C111,FIXTURES!$B$2:$B$23,0),0),IF(AND(HLOOKUP(AO$2,FIXTURES!$C$2:$NC$23,MATCH($C111,FIXTURES!$B$2:$B$23,0),0)="",HLOOKUP(AO$2+1,FIXTURES!$C$2:$NC$23,MATCH($C111,FIXTURES!$B$2:$B$23,0),0)=""),HLOOKUP(AO$2+2,FIXTURES!$C$2:$NC$23,MATCH($C111,FIXTURES!$B$2:$B$23,0),0),IF(HLOOKUP(AO$2+1,FIXTURES!$C$2:$NC$23,MATCH($C111,FIXTURES!$B$2:$B$23,0),0)="",HLOOKUP(AO$2,FIXTURES!$C$2:$NC$23,MATCH($C111,FIXTURES!$B$2:$B$23,0),0),HLOOKUP(AO$2+1,FIXTURES!$C$2:$NC$23,MATCH($C111,FIXTURES!$B$2:$B$23,0),0)))),IF(AND(HLOOKUP(AO$2,FIXTURES!$C$2:$NC$23,MATCH($C111,FIXTURES!$B$2:$B$23,0),0)="",HLOOKUP(AO$2+1,FIXTURES!$C$2:$NC$23,MATCH($C111,FIXTURES!$B$2:$B$23,0),0)=""),HLOOKUP(AO$2+2,FIXTURES!$C$2:$NC$23,MATCH($C111,FIXTURES!$B$2:$B$23,0),0),IF(HLOOKUP(AO$2+1,FIXTURES!$C$2:$NC$23,MATCH($C111,FIXTURES!$B$2:$B$23,0),0)="",HLOOKUP(AO$2,FIXTURES!$C$2:$NC$23,MATCH($C111,FIXTURES!$B$2:$B$23,0),0),HLOOKUP(AO$2+1,FIXTURES!$C$2:$NC$23,MATCH($C111,FIXTURES!$B$2:$B$23,0),0))))</f>
        <v/>
      </c>
      <c r="AP111" s="70" t="str">
        <f>IF(AP$1="SAT",IF(AND(HLOOKUP(AP$2,FIXTURES!$C$2:$NC$23,MATCH($C111,FIXTURES!$B$2:$B$23,0),0)="",HLOOKUP(AP$2+1,FIXTURES!$C$2:$NC$23,MATCH($C111,FIXTURES!$B$2:$B$23,0),0)="",HLOOKUP(AP$2+2,FIXTURES!$C$2:$NC$23,MATCH($C111,FIXTURES!$B$2:$B$23,0),0)=""),HLOOKUP(AP$2-1,FIXTURES!$C$2:$NC$23,MATCH($C111,FIXTURES!$B$2:$B$23,0),0),IF(AND(HLOOKUP(AP$2,FIXTURES!$C$2:$NC$23,MATCH($C111,FIXTURES!$B$2:$B$23,0),0)="",HLOOKUP(AP$2+1,FIXTURES!$C$2:$NC$23,MATCH($C111,FIXTURES!$B$2:$B$23,0),0)=""),HLOOKUP(AP$2+2,FIXTURES!$C$2:$NC$23,MATCH($C111,FIXTURES!$B$2:$B$23,0),0),IF(HLOOKUP(AP$2+1,FIXTURES!$C$2:$NC$23,MATCH($C111,FIXTURES!$B$2:$B$23,0),0)="",HLOOKUP(AP$2,FIXTURES!$C$2:$NC$23,MATCH($C111,FIXTURES!$B$2:$B$23,0),0),HLOOKUP(AP$2+1,FIXTURES!$C$2:$NC$23,MATCH($C111,FIXTURES!$B$2:$B$23,0),0)))),IF(AND(HLOOKUP(AP$2,FIXTURES!$C$2:$NC$23,MATCH($C111,FIXTURES!$B$2:$B$23,0),0)="",HLOOKUP(AP$2+1,FIXTURES!$C$2:$NC$23,MATCH($C111,FIXTURES!$B$2:$B$23,0),0)=""),HLOOKUP(AP$2+2,FIXTURES!$C$2:$NC$23,MATCH($C111,FIXTURES!$B$2:$B$23,0),0),IF(HLOOKUP(AP$2+1,FIXTURES!$C$2:$NC$23,MATCH($C111,FIXTURES!$B$2:$B$23,0),0)="",HLOOKUP(AP$2,FIXTURES!$C$2:$NC$23,MATCH($C111,FIXTURES!$B$2:$B$23,0),0),HLOOKUP(AP$2+1,FIXTURES!$C$2:$NC$23,MATCH($C111,FIXTURES!$B$2:$B$23,0),0))))</f>
        <v/>
      </c>
      <c r="AQ111" s="70" t="str">
        <f>IF(AQ$1="SAT",IF(AND(HLOOKUP(AQ$2,FIXTURES!$C$2:$NC$23,MATCH($C111,FIXTURES!$B$2:$B$23,0),0)="",HLOOKUP(AQ$2+1,FIXTURES!$C$2:$NC$23,MATCH($C111,FIXTURES!$B$2:$B$23,0),0)="",HLOOKUP(AQ$2+2,FIXTURES!$C$2:$NC$23,MATCH($C111,FIXTURES!$B$2:$B$23,0),0)=""),HLOOKUP(AQ$2-1,FIXTURES!$C$2:$NC$23,MATCH($C111,FIXTURES!$B$2:$B$23,0),0),IF(AND(HLOOKUP(AQ$2,FIXTURES!$C$2:$NC$23,MATCH($C111,FIXTURES!$B$2:$B$23,0),0)="",HLOOKUP(AQ$2+1,FIXTURES!$C$2:$NC$23,MATCH($C111,FIXTURES!$B$2:$B$23,0),0)=""),HLOOKUP(AQ$2+2,FIXTURES!$C$2:$NC$23,MATCH($C111,FIXTURES!$B$2:$B$23,0),0),IF(HLOOKUP(AQ$2+1,FIXTURES!$C$2:$NC$23,MATCH($C111,FIXTURES!$B$2:$B$23,0),0)="",HLOOKUP(AQ$2,FIXTURES!$C$2:$NC$23,MATCH($C111,FIXTURES!$B$2:$B$23,0),0),HLOOKUP(AQ$2+1,FIXTURES!$C$2:$NC$23,MATCH($C111,FIXTURES!$B$2:$B$23,0),0)))),IF(AND(HLOOKUP(AQ$2,FIXTURES!$C$2:$NC$23,MATCH($C111,FIXTURES!$B$2:$B$23,0),0)="",HLOOKUP(AQ$2+1,FIXTURES!$C$2:$NC$23,MATCH($C111,FIXTURES!$B$2:$B$23,0),0)=""),HLOOKUP(AQ$2+2,FIXTURES!$C$2:$NC$23,MATCH($C111,FIXTURES!$B$2:$B$23,0),0),IF(HLOOKUP(AQ$2+1,FIXTURES!$C$2:$NC$23,MATCH($C111,FIXTURES!$B$2:$B$23,0),0)="",HLOOKUP(AQ$2,FIXTURES!$C$2:$NC$23,MATCH($C111,FIXTURES!$B$2:$B$23,0),0),HLOOKUP(AQ$2+1,FIXTURES!$C$2:$NC$23,MATCH($C111,FIXTURES!$B$2:$B$23,0),0))))</f>
        <v/>
      </c>
      <c r="AR111" s="70" t="str">
        <f>IF(AR$1="SAT",IF(AND(HLOOKUP(AR$2,FIXTURES!$C$2:$NC$23,MATCH($C111,FIXTURES!$B$2:$B$23,0),0)="",HLOOKUP(AR$2+1,FIXTURES!$C$2:$NC$23,MATCH($C111,FIXTURES!$B$2:$B$23,0),0)="",HLOOKUP(AR$2+2,FIXTURES!$C$2:$NC$23,MATCH($C111,FIXTURES!$B$2:$B$23,0),0)=""),HLOOKUP(AR$2-1,FIXTURES!$C$2:$NC$23,MATCH($C111,FIXTURES!$B$2:$B$23,0),0),IF(AND(HLOOKUP(AR$2,FIXTURES!$C$2:$NC$23,MATCH($C111,FIXTURES!$B$2:$B$23,0),0)="",HLOOKUP(AR$2+1,FIXTURES!$C$2:$NC$23,MATCH($C111,FIXTURES!$B$2:$B$23,0),0)=""),HLOOKUP(AR$2+2,FIXTURES!$C$2:$NC$23,MATCH($C111,FIXTURES!$B$2:$B$23,0),0),IF(HLOOKUP(AR$2+1,FIXTURES!$C$2:$NC$23,MATCH($C111,FIXTURES!$B$2:$B$23,0),0)="",HLOOKUP(AR$2,FIXTURES!$C$2:$NC$23,MATCH($C111,FIXTURES!$B$2:$B$23,0),0),HLOOKUP(AR$2+1,FIXTURES!$C$2:$NC$23,MATCH($C111,FIXTURES!$B$2:$B$23,0),0)))),IF(AND(HLOOKUP(AR$2,FIXTURES!$C$2:$NC$23,MATCH($C111,FIXTURES!$B$2:$B$23,0),0)="",HLOOKUP(AR$2+1,FIXTURES!$C$2:$NC$23,MATCH($C111,FIXTURES!$B$2:$B$23,0),0)=""),HLOOKUP(AR$2+2,FIXTURES!$C$2:$NC$23,MATCH($C111,FIXTURES!$B$2:$B$23,0),0),IF(HLOOKUP(AR$2+1,FIXTURES!$C$2:$NC$23,MATCH($C111,FIXTURES!$B$2:$B$23,0),0)="",HLOOKUP(AR$2,FIXTURES!$C$2:$NC$23,MATCH($C111,FIXTURES!$B$2:$B$23,0),0),HLOOKUP(AR$2+1,FIXTURES!$C$2:$NC$23,MATCH($C111,FIXTURES!$B$2:$B$23,0),0))))</f>
        <v/>
      </c>
      <c r="AS111" s="70" t="str">
        <f>IF(AS$1="SAT",IF(AND(HLOOKUP(AS$2,FIXTURES!$C$2:$NC$23,MATCH($C111,FIXTURES!$B$2:$B$23,0),0)="",HLOOKUP(AS$2+1,FIXTURES!$C$2:$NC$23,MATCH($C111,FIXTURES!$B$2:$B$23,0),0)="",HLOOKUP(AS$2+2,FIXTURES!$C$2:$NC$23,MATCH($C111,FIXTURES!$B$2:$B$23,0),0)=""),HLOOKUP(AS$2-1,FIXTURES!$C$2:$NC$23,MATCH($C111,FIXTURES!$B$2:$B$23,0),0),IF(AND(HLOOKUP(AS$2,FIXTURES!$C$2:$NC$23,MATCH($C111,FIXTURES!$B$2:$B$23,0),0)="",HLOOKUP(AS$2+1,FIXTURES!$C$2:$NC$23,MATCH($C111,FIXTURES!$B$2:$B$23,0),0)=""),HLOOKUP(AS$2+2,FIXTURES!$C$2:$NC$23,MATCH($C111,FIXTURES!$B$2:$B$23,0),0),IF(HLOOKUP(AS$2+1,FIXTURES!$C$2:$NC$23,MATCH($C111,FIXTURES!$B$2:$B$23,0),0)="",HLOOKUP(AS$2,FIXTURES!$C$2:$NC$23,MATCH($C111,FIXTURES!$B$2:$B$23,0),0),HLOOKUP(AS$2+1,FIXTURES!$C$2:$NC$23,MATCH($C111,FIXTURES!$B$2:$B$23,0),0)))),IF(AND(HLOOKUP(AS$2,FIXTURES!$C$2:$NC$23,MATCH($C111,FIXTURES!$B$2:$B$23,0),0)="",HLOOKUP(AS$2+1,FIXTURES!$C$2:$NC$23,MATCH($C111,FIXTURES!$B$2:$B$23,0),0)=""),HLOOKUP(AS$2+2,FIXTURES!$C$2:$NC$23,MATCH($C111,FIXTURES!$B$2:$B$23,0),0),IF(HLOOKUP(AS$2+1,FIXTURES!$C$2:$NC$23,MATCH($C111,FIXTURES!$B$2:$B$23,0),0)="",HLOOKUP(AS$2,FIXTURES!$C$2:$NC$23,MATCH($C111,FIXTURES!$B$2:$B$23,0),0),HLOOKUP(AS$2+1,FIXTURES!$C$2:$NC$23,MATCH($C111,FIXTURES!$B$2:$B$23,0),0))))</f>
        <v>cry</v>
      </c>
      <c r="AT111" s="70" t="str">
        <f>IF(AT$1="SAT",IF(AND(HLOOKUP(AT$2,FIXTURES!$C$2:$NC$23,MATCH($C111,FIXTURES!$B$2:$B$23,0),0)="",HLOOKUP(AT$2+1,FIXTURES!$C$2:$NC$23,MATCH($C111,FIXTURES!$B$2:$B$23,0),0)="",HLOOKUP(AT$2+2,FIXTURES!$C$2:$NC$23,MATCH($C111,FIXTURES!$B$2:$B$23,0),0)=""),HLOOKUP(AT$2-1,FIXTURES!$C$2:$NC$23,MATCH($C111,FIXTURES!$B$2:$B$23,0),0),IF(AND(HLOOKUP(AT$2,FIXTURES!$C$2:$NC$23,MATCH($C111,FIXTURES!$B$2:$B$23,0),0)="",HLOOKUP(AT$2+1,FIXTURES!$C$2:$NC$23,MATCH($C111,FIXTURES!$B$2:$B$23,0),0)=""),HLOOKUP(AT$2+2,FIXTURES!$C$2:$NC$23,MATCH($C111,FIXTURES!$B$2:$B$23,0),0),IF(HLOOKUP(AT$2+1,FIXTURES!$C$2:$NC$23,MATCH($C111,FIXTURES!$B$2:$B$23,0),0)="",HLOOKUP(AT$2,FIXTURES!$C$2:$NC$23,MATCH($C111,FIXTURES!$B$2:$B$23,0),0),HLOOKUP(AT$2+1,FIXTURES!$C$2:$NC$23,MATCH($C111,FIXTURES!$B$2:$B$23,0),0)))),IF(AND(HLOOKUP(AT$2,FIXTURES!$C$2:$NC$23,MATCH($C111,FIXTURES!$B$2:$B$23,0),0)="",HLOOKUP(AT$2+1,FIXTURES!$C$2:$NC$23,MATCH($C111,FIXTURES!$B$2:$B$23,0),0)=""),HLOOKUP(AT$2+2,FIXTURES!$C$2:$NC$23,MATCH($C111,FIXTURES!$B$2:$B$23,0),0),IF(HLOOKUP(AT$2+1,FIXTURES!$C$2:$NC$23,MATCH($C111,FIXTURES!$B$2:$B$23,0),0)="",HLOOKUP(AT$2,FIXTURES!$C$2:$NC$23,MATCH($C111,FIXTURES!$B$2:$B$23,0),0),HLOOKUP(AT$2+1,FIXTURES!$C$2:$NC$23,MATCH($C111,FIXTURES!$B$2:$B$23,0),0))))</f>
        <v/>
      </c>
      <c r="AU111" s="70" t="str">
        <f>IF(AU$1="SAT",IF(AND(HLOOKUP(AU$2,FIXTURES!$C$2:$NC$23,MATCH($C111,FIXTURES!$B$2:$B$23,0),0)="",HLOOKUP(AU$2+1,FIXTURES!$C$2:$NC$23,MATCH($C111,FIXTURES!$B$2:$B$23,0),0)="",HLOOKUP(AU$2+2,FIXTURES!$C$2:$NC$23,MATCH($C111,FIXTURES!$B$2:$B$23,0),0)=""),HLOOKUP(AU$2-1,FIXTURES!$C$2:$NC$23,MATCH($C111,FIXTURES!$B$2:$B$23,0),0),IF(AND(HLOOKUP(AU$2,FIXTURES!$C$2:$NC$23,MATCH($C111,FIXTURES!$B$2:$B$23,0),0)="",HLOOKUP(AU$2+1,FIXTURES!$C$2:$NC$23,MATCH($C111,FIXTURES!$B$2:$B$23,0),0)=""),HLOOKUP(AU$2+2,FIXTURES!$C$2:$NC$23,MATCH($C111,FIXTURES!$B$2:$B$23,0),0),IF(HLOOKUP(AU$2+1,FIXTURES!$C$2:$NC$23,MATCH($C111,FIXTURES!$B$2:$B$23,0),0)="",HLOOKUP(AU$2,FIXTURES!$C$2:$NC$23,MATCH($C111,FIXTURES!$B$2:$B$23,0),0),HLOOKUP(AU$2+1,FIXTURES!$C$2:$NC$23,MATCH($C111,FIXTURES!$B$2:$B$23,0),0)))),IF(AND(HLOOKUP(AU$2,FIXTURES!$C$2:$NC$23,MATCH($C111,FIXTURES!$B$2:$B$23,0),0)="",HLOOKUP(AU$2+1,FIXTURES!$C$2:$NC$23,MATCH($C111,FIXTURES!$B$2:$B$23,0),0)=""),HLOOKUP(AU$2+2,FIXTURES!$C$2:$NC$23,MATCH($C111,FIXTURES!$B$2:$B$23,0),0),IF(HLOOKUP(AU$2+1,FIXTURES!$C$2:$NC$23,MATCH($C111,FIXTURES!$B$2:$B$23,0),0)="",HLOOKUP(AU$2,FIXTURES!$C$2:$NC$23,MATCH($C111,FIXTURES!$B$2:$B$23,0),0),HLOOKUP(AU$2+1,FIXTURES!$C$2:$NC$23,MATCH($C111,FIXTURES!$B$2:$B$23,0),0))))</f>
        <v>SOU</v>
      </c>
      <c r="AV111" s="70" t="str">
        <f>IF(AV$1="SAT",IF(AND(HLOOKUP(AV$2,FIXTURES!$C$2:$NC$23,MATCH($C111,FIXTURES!$B$2:$B$23,0),0)="",HLOOKUP(AV$2+1,FIXTURES!$C$2:$NC$23,MATCH($C111,FIXTURES!$B$2:$B$23,0),0)="",HLOOKUP(AV$2+2,FIXTURES!$C$2:$NC$23,MATCH($C111,FIXTURES!$B$2:$B$23,0),0)=""),HLOOKUP(AV$2-1,FIXTURES!$C$2:$NC$23,MATCH($C111,FIXTURES!$B$2:$B$23,0),0),IF(AND(HLOOKUP(AV$2,FIXTURES!$C$2:$NC$23,MATCH($C111,FIXTURES!$B$2:$B$23,0),0)="",HLOOKUP(AV$2+1,FIXTURES!$C$2:$NC$23,MATCH($C111,FIXTURES!$B$2:$B$23,0),0)=""),HLOOKUP(AV$2+2,FIXTURES!$C$2:$NC$23,MATCH($C111,FIXTURES!$B$2:$B$23,0),0),IF(HLOOKUP(AV$2+1,FIXTURES!$C$2:$NC$23,MATCH($C111,FIXTURES!$B$2:$B$23,0),0)="",HLOOKUP(AV$2,FIXTURES!$C$2:$NC$23,MATCH($C111,FIXTURES!$B$2:$B$23,0),0),HLOOKUP(AV$2+1,FIXTURES!$C$2:$NC$23,MATCH($C111,FIXTURES!$B$2:$B$23,0),0)))),IF(AND(HLOOKUP(AV$2,FIXTURES!$C$2:$NC$23,MATCH($C111,FIXTURES!$B$2:$B$23,0),0)="",HLOOKUP(AV$2+1,FIXTURES!$C$2:$NC$23,MATCH($C111,FIXTURES!$B$2:$B$23,0),0)=""),HLOOKUP(AV$2+2,FIXTURES!$C$2:$NC$23,MATCH($C111,FIXTURES!$B$2:$B$23,0),0),IF(HLOOKUP(AV$2+1,FIXTURES!$C$2:$NC$23,MATCH($C111,FIXTURES!$B$2:$B$23,0),0)="",HLOOKUP(AV$2,FIXTURES!$C$2:$NC$23,MATCH($C111,FIXTURES!$B$2:$B$23,0),0),HLOOKUP(AV$2+1,FIXTURES!$C$2:$NC$23,MATCH($C111,FIXTURES!$B$2:$B$23,0),0))))</f>
        <v>lei</v>
      </c>
      <c r="AW111" s="70" t="str">
        <f>IF(AW$1="SAT",IF(AND(HLOOKUP(AW$2,FIXTURES!$C$2:$NC$23,MATCH($C111,FIXTURES!$B$2:$B$23,0),0)="",HLOOKUP(AW$2+1,FIXTURES!$C$2:$NC$23,MATCH($C111,FIXTURES!$B$2:$B$23,0),0)="",HLOOKUP(AW$2+2,FIXTURES!$C$2:$NC$23,MATCH($C111,FIXTURES!$B$2:$B$23,0),0)=""),HLOOKUP(AW$2-1,FIXTURES!$C$2:$NC$23,MATCH($C111,FIXTURES!$B$2:$B$23,0),0),IF(AND(HLOOKUP(AW$2,FIXTURES!$C$2:$NC$23,MATCH($C111,FIXTURES!$B$2:$B$23,0),0)="",HLOOKUP(AW$2+1,FIXTURES!$C$2:$NC$23,MATCH($C111,FIXTURES!$B$2:$B$23,0),0)=""),HLOOKUP(AW$2+2,FIXTURES!$C$2:$NC$23,MATCH($C111,FIXTURES!$B$2:$B$23,0),0),IF(HLOOKUP(AW$2+1,FIXTURES!$C$2:$NC$23,MATCH($C111,FIXTURES!$B$2:$B$23,0),0)="",HLOOKUP(AW$2,FIXTURES!$C$2:$NC$23,MATCH($C111,FIXTURES!$B$2:$B$23,0),0),HLOOKUP(AW$2+1,FIXTURES!$C$2:$NC$23,MATCH($C111,FIXTURES!$B$2:$B$23,0),0)))),IF(AND(HLOOKUP(AW$2,FIXTURES!$C$2:$NC$23,MATCH($C111,FIXTURES!$B$2:$B$23,0),0)="",HLOOKUP(AW$2+1,FIXTURES!$C$2:$NC$23,MATCH($C111,FIXTURES!$B$2:$B$23,0),0)=""),HLOOKUP(AW$2+2,FIXTURES!$C$2:$NC$23,MATCH($C111,FIXTURES!$B$2:$B$23,0),0),IF(HLOOKUP(AW$2+1,FIXTURES!$C$2:$NC$23,MATCH($C111,FIXTURES!$B$2:$B$23,0),0)="",HLOOKUP(AW$2,FIXTURES!$C$2:$NC$23,MATCH($C111,FIXTURES!$B$2:$B$23,0),0),HLOOKUP(AW$2+1,FIXTURES!$C$2:$NC$23,MATCH($C111,FIXTURES!$B$2:$B$23,0),0))))</f>
        <v>Hull City</v>
      </c>
      <c r="AX111" s="70" t="str">
        <f>IF(AX$1="SAT",IF(AND(HLOOKUP(AX$2,FIXTURES!$C$2:$NC$23,MATCH($C111,FIXTURES!$B$2:$B$23,0),0)="",HLOOKUP(AX$2+1,FIXTURES!$C$2:$NC$23,MATCH($C111,FIXTURES!$B$2:$B$23,0),0)="",HLOOKUP(AX$2+2,FIXTURES!$C$2:$NC$23,MATCH($C111,FIXTURES!$B$2:$B$23,0),0)=""),HLOOKUP(AX$2-1,FIXTURES!$C$2:$NC$23,MATCH($C111,FIXTURES!$B$2:$B$23,0),0),IF(AND(HLOOKUP(AX$2,FIXTURES!$C$2:$NC$23,MATCH($C111,FIXTURES!$B$2:$B$23,0),0)="",HLOOKUP(AX$2+1,FIXTURES!$C$2:$NC$23,MATCH($C111,FIXTURES!$B$2:$B$23,0),0)=""),HLOOKUP(AX$2+2,FIXTURES!$C$2:$NC$23,MATCH($C111,FIXTURES!$B$2:$B$23,0),0),IF(HLOOKUP(AX$2+1,FIXTURES!$C$2:$NC$23,MATCH($C111,FIXTURES!$B$2:$B$23,0),0)="",HLOOKUP(AX$2,FIXTURES!$C$2:$NC$23,MATCH($C111,FIXTURES!$B$2:$B$23,0),0),HLOOKUP(AX$2+1,FIXTURES!$C$2:$NC$23,MATCH($C111,FIXTURES!$B$2:$B$23,0),0)))),IF(AND(HLOOKUP(AX$2,FIXTURES!$C$2:$NC$23,MATCH($C111,FIXTURES!$B$2:$B$23,0),0)="",HLOOKUP(AX$2+1,FIXTURES!$C$2:$NC$23,MATCH($C111,FIXTURES!$B$2:$B$23,0),0)=""),HLOOKUP(AX$2+2,FIXTURES!$C$2:$NC$23,MATCH($C111,FIXTURES!$B$2:$B$23,0),0),IF(HLOOKUP(AX$2+1,FIXTURES!$C$2:$NC$23,MATCH($C111,FIXTURES!$B$2:$B$23,0),0)="",HLOOKUP(AX$2,FIXTURES!$C$2:$NC$23,MATCH($C111,FIXTURES!$B$2:$B$23,0),0),HLOOKUP(AX$2+1,FIXTURES!$C$2:$NC$23,MATCH($C111,FIXTURES!$B$2:$B$23,0),0))))</f>
        <v>CHE</v>
      </c>
      <c r="AY111" s="70" t="str">
        <f>IF(AY$1="SAT",IF(AND(HLOOKUP(AY$2,FIXTURES!$C$2:$NC$23,MATCH($C111,FIXTURES!$B$2:$B$23,0),0)="",HLOOKUP(AY$2+1,FIXTURES!$C$2:$NC$23,MATCH($C111,FIXTURES!$B$2:$B$23,0),0)="",HLOOKUP(AY$2+2,FIXTURES!$C$2:$NC$23,MATCH($C111,FIXTURES!$B$2:$B$23,0),0)=""),HLOOKUP(AY$2-1,FIXTURES!$C$2:$NC$23,MATCH($C111,FIXTURES!$B$2:$B$23,0),0),IF(AND(HLOOKUP(AY$2,FIXTURES!$C$2:$NC$23,MATCH($C111,FIXTURES!$B$2:$B$23,0),0)="",HLOOKUP(AY$2+1,FIXTURES!$C$2:$NC$23,MATCH($C111,FIXTURES!$B$2:$B$23,0),0)=""),HLOOKUP(AY$2+2,FIXTURES!$C$2:$NC$23,MATCH($C111,FIXTURES!$B$2:$B$23,0),0),IF(HLOOKUP(AY$2+1,FIXTURES!$C$2:$NC$23,MATCH($C111,FIXTURES!$B$2:$B$23,0),0)="",HLOOKUP(AY$2,FIXTURES!$C$2:$NC$23,MATCH($C111,FIXTURES!$B$2:$B$23,0),0),HLOOKUP(AY$2+1,FIXTURES!$C$2:$NC$23,MATCH($C111,FIXTURES!$B$2:$B$23,0),0)))),IF(AND(HLOOKUP(AY$2,FIXTURES!$C$2:$NC$23,MATCH($C111,FIXTURES!$B$2:$B$23,0),0)="",HLOOKUP(AY$2+1,FIXTURES!$C$2:$NC$23,MATCH($C111,FIXTURES!$B$2:$B$23,0),0)=""),HLOOKUP(AY$2+2,FIXTURES!$C$2:$NC$23,MATCH($C111,FIXTURES!$B$2:$B$23,0),0),IF(HLOOKUP(AY$2+1,FIXTURES!$C$2:$NC$23,MATCH($C111,FIXTURES!$B$2:$B$23,0),0)="",HLOOKUP(AY$2,FIXTURES!$C$2:$NC$23,MATCH($C111,FIXTURES!$B$2:$B$23,0),0),HLOOKUP(AY$2+1,FIXTURES!$C$2:$NC$23,MATCH($C111,FIXTURES!$B$2:$B$23,0),0))))</f>
        <v>new</v>
      </c>
      <c r="AZ111" s="70" t="str">
        <f>IF(AZ$1="SAT",IF(AND(HLOOKUP(AZ$2,FIXTURES!$C$2:$NC$23,MATCH($C111,FIXTURES!$B$2:$B$23,0),0)="",HLOOKUP(AZ$2+1,FIXTURES!$C$2:$NC$23,MATCH($C111,FIXTURES!$B$2:$B$23,0),0)="",HLOOKUP(AZ$2+2,FIXTURES!$C$2:$NC$23,MATCH($C111,FIXTURES!$B$2:$B$23,0),0)=""),HLOOKUP(AZ$2-1,FIXTURES!$C$2:$NC$23,MATCH($C111,FIXTURES!$B$2:$B$23,0),0),IF(AND(HLOOKUP(AZ$2,FIXTURES!$C$2:$NC$23,MATCH($C111,FIXTURES!$B$2:$B$23,0),0)="",HLOOKUP(AZ$2+1,FIXTURES!$C$2:$NC$23,MATCH($C111,FIXTURES!$B$2:$B$23,0),0)=""),HLOOKUP(AZ$2+2,FIXTURES!$C$2:$NC$23,MATCH($C111,FIXTURES!$B$2:$B$23,0),0),IF(HLOOKUP(AZ$2+1,FIXTURES!$C$2:$NC$23,MATCH($C111,FIXTURES!$B$2:$B$23,0),0)="",HLOOKUP(AZ$2,FIXTURES!$C$2:$NC$23,MATCH($C111,FIXTURES!$B$2:$B$23,0),0),HLOOKUP(AZ$2+1,FIXTURES!$C$2:$NC$23,MATCH($C111,FIXTURES!$B$2:$B$23,0),0)))),IF(AND(HLOOKUP(AZ$2,FIXTURES!$C$2:$NC$23,MATCH($C111,FIXTURES!$B$2:$B$23,0),0)="",HLOOKUP(AZ$2+1,FIXTURES!$C$2:$NC$23,MATCH($C111,FIXTURES!$B$2:$B$23,0),0)=""),HLOOKUP(AZ$2+2,FIXTURES!$C$2:$NC$23,MATCH($C111,FIXTURES!$B$2:$B$23,0),0),IF(HLOOKUP(AZ$2+1,FIXTURES!$C$2:$NC$23,MATCH($C111,FIXTURES!$B$2:$B$23,0),0)="",HLOOKUP(AZ$2,FIXTURES!$C$2:$NC$23,MATCH($C111,FIXTURES!$B$2:$B$23,0),0),HLOOKUP(AZ$2+1,FIXTURES!$C$2:$NC$23,MATCH($C111,FIXTURES!$B$2:$B$23,0),0))))</f>
        <v/>
      </c>
      <c r="BA111" s="70" t="str">
        <f>IF(BA$1="SAT",IF(AND(HLOOKUP(BA$2,FIXTURES!$C$2:$NC$23,MATCH($C111,FIXTURES!$B$2:$B$23,0),0)="",HLOOKUP(BA$2+1,FIXTURES!$C$2:$NC$23,MATCH($C111,FIXTURES!$B$2:$B$23,0),0)="",HLOOKUP(BA$2+2,FIXTURES!$C$2:$NC$23,MATCH($C111,FIXTURES!$B$2:$B$23,0),0)=""),HLOOKUP(BA$2-1,FIXTURES!$C$2:$NC$23,MATCH($C111,FIXTURES!$B$2:$B$23,0),0),IF(AND(HLOOKUP(BA$2,FIXTURES!$C$2:$NC$23,MATCH($C111,FIXTURES!$B$2:$B$23,0),0)="",HLOOKUP(BA$2+1,FIXTURES!$C$2:$NC$23,MATCH($C111,FIXTURES!$B$2:$B$23,0),0)=""),HLOOKUP(BA$2+2,FIXTURES!$C$2:$NC$23,MATCH($C111,FIXTURES!$B$2:$B$23,0),0),IF(HLOOKUP(BA$2+1,FIXTURES!$C$2:$NC$23,MATCH($C111,FIXTURES!$B$2:$B$23,0),0)="",HLOOKUP(BA$2,FIXTURES!$C$2:$NC$23,MATCH($C111,FIXTURES!$B$2:$B$23,0),0),HLOOKUP(BA$2+1,FIXTURES!$C$2:$NC$23,MATCH($C111,FIXTURES!$B$2:$B$23,0),0)))),IF(AND(HLOOKUP(BA$2,FIXTURES!$C$2:$NC$23,MATCH($C111,FIXTURES!$B$2:$B$23,0),0)="",HLOOKUP(BA$2+1,FIXTURES!$C$2:$NC$23,MATCH($C111,FIXTURES!$B$2:$B$23,0),0)=""),HLOOKUP(BA$2+2,FIXTURES!$C$2:$NC$23,MATCH($C111,FIXTURES!$B$2:$B$23,0),0),IF(HLOOKUP(BA$2+1,FIXTURES!$C$2:$NC$23,MATCH($C111,FIXTURES!$B$2:$B$23,0),0)="",HLOOKUP(BA$2,FIXTURES!$C$2:$NC$23,MATCH($C111,FIXTURES!$B$2:$B$23,0),0),HLOOKUP(BA$2+1,FIXTURES!$C$2:$NC$23,MATCH($C111,FIXTURES!$B$2:$B$23,0),0))))</f>
        <v>TOT</v>
      </c>
      <c r="BB111" s="70" t="str">
        <f>IF(BB$1="SAT",IF(AND(HLOOKUP(BB$2,FIXTURES!$C$2:$NC$23,MATCH($C111,FIXTURES!$B$2:$B$23,0),0)="",HLOOKUP(BB$2+1,FIXTURES!$C$2:$NC$23,MATCH($C111,FIXTURES!$B$2:$B$23,0),0)="",HLOOKUP(BB$2+2,FIXTURES!$C$2:$NC$23,MATCH($C111,FIXTURES!$B$2:$B$23,0),0)=""),HLOOKUP(BB$2-1,FIXTURES!$C$2:$NC$23,MATCH($C111,FIXTURES!$B$2:$B$23,0),0),IF(AND(HLOOKUP(BB$2,FIXTURES!$C$2:$NC$23,MATCH($C111,FIXTURES!$B$2:$B$23,0),0)="",HLOOKUP(BB$2+1,FIXTURES!$C$2:$NC$23,MATCH($C111,FIXTURES!$B$2:$B$23,0),0)=""),HLOOKUP(BB$2+2,FIXTURES!$C$2:$NC$23,MATCH($C111,FIXTURES!$B$2:$B$23,0),0),IF(HLOOKUP(BB$2+1,FIXTURES!$C$2:$NC$23,MATCH($C111,FIXTURES!$B$2:$B$23,0),0)="",HLOOKUP(BB$2,FIXTURES!$C$2:$NC$23,MATCH($C111,FIXTURES!$B$2:$B$23,0),0),HLOOKUP(BB$2+1,FIXTURES!$C$2:$NC$23,MATCH($C111,FIXTURES!$B$2:$B$23,0),0)))),IF(AND(HLOOKUP(BB$2,FIXTURES!$C$2:$NC$23,MATCH($C111,FIXTURES!$B$2:$B$23,0),0)="",HLOOKUP(BB$2+1,FIXTURES!$C$2:$NC$23,MATCH($C111,FIXTURES!$B$2:$B$23,0),0)=""),HLOOKUP(BB$2+2,FIXTURES!$C$2:$NC$23,MATCH($C111,FIXTURES!$B$2:$B$23,0),0),IF(HLOOKUP(BB$2+1,FIXTURES!$C$2:$NC$23,MATCH($C111,FIXTURES!$B$2:$B$23,0),0)="",HLOOKUP(BB$2,FIXTURES!$C$2:$NC$23,MATCH($C111,FIXTURES!$B$2:$B$23,0),0),HLOOKUP(BB$2+1,FIXTURES!$C$2:$NC$23,MATCH($C111,FIXTURES!$B$2:$B$23,0),0))))</f>
        <v/>
      </c>
      <c r="BC111" s="70" t="str">
        <f>IF(BC$1="SAT",IF(AND(HLOOKUP(BC$2,FIXTURES!$C$2:$NC$23,MATCH($C111,FIXTURES!$B$2:$B$23,0),0)="",HLOOKUP(BC$2+1,FIXTURES!$C$2:$NC$23,MATCH($C111,FIXTURES!$B$2:$B$23,0),0)="",HLOOKUP(BC$2+2,FIXTURES!$C$2:$NC$23,MATCH($C111,FIXTURES!$B$2:$B$23,0),0)=""),HLOOKUP(BC$2-1,FIXTURES!$C$2:$NC$23,MATCH($C111,FIXTURES!$B$2:$B$23,0),0),IF(AND(HLOOKUP(BC$2,FIXTURES!$C$2:$NC$23,MATCH($C111,FIXTURES!$B$2:$B$23,0),0)="",HLOOKUP(BC$2+1,FIXTURES!$C$2:$NC$23,MATCH($C111,FIXTURES!$B$2:$B$23,0),0)=""),HLOOKUP(BC$2+2,FIXTURES!$C$2:$NC$23,MATCH($C111,FIXTURES!$B$2:$B$23,0),0),IF(HLOOKUP(BC$2+1,FIXTURES!$C$2:$NC$23,MATCH($C111,FIXTURES!$B$2:$B$23,0),0)="",HLOOKUP(BC$2,FIXTURES!$C$2:$NC$23,MATCH($C111,FIXTURES!$B$2:$B$23,0),0),HLOOKUP(BC$2+1,FIXTURES!$C$2:$NC$23,MATCH($C111,FIXTURES!$B$2:$B$23,0),0)))),IF(AND(HLOOKUP(BC$2,FIXTURES!$C$2:$NC$23,MATCH($C111,FIXTURES!$B$2:$B$23,0),0)="",HLOOKUP(BC$2+1,FIXTURES!$C$2:$NC$23,MATCH($C111,FIXTURES!$B$2:$B$23,0),0)=""),HLOOKUP(BC$2+2,FIXTURES!$C$2:$NC$23,MATCH($C111,FIXTURES!$B$2:$B$23,0),0),IF(HLOOKUP(BC$2+1,FIXTURES!$C$2:$NC$23,MATCH($C111,FIXTURES!$B$2:$B$23,0),0)="",HLOOKUP(BC$2,FIXTURES!$C$2:$NC$23,MATCH($C111,FIXTURES!$B$2:$B$23,0),0),HLOOKUP(BC$2+1,FIXTURES!$C$2:$NC$23,MATCH($C111,FIXTURES!$B$2:$B$23,0),0))))</f>
        <v>Sunderland</v>
      </c>
      <c r="BD111" s="70" t="str">
        <f>IF(BD$1="SAT",IF(AND(HLOOKUP(BD$2,FIXTURES!$C$2:$NC$23,MATCH($C111,FIXTURES!$B$2:$B$23,0),0)="",HLOOKUP(BD$2+1,FIXTURES!$C$2:$NC$23,MATCH($C111,FIXTURES!$B$2:$B$23,0),0)="",HLOOKUP(BD$2+2,FIXTURES!$C$2:$NC$23,MATCH($C111,FIXTURES!$B$2:$B$23,0),0)=""),HLOOKUP(BD$2-1,FIXTURES!$C$2:$NC$23,MATCH($C111,FIXTURES!$B$2:$B$23,0),0),IF(AND(HLOOKUP(BD$2,FIXTURES!$C$2:$NC$23,MATCH($C111,FIXTURES!$B$2:$B$23,0),0)="",HLOOKUP(BD$2+1,FIXTURES!$C$2:$NC$23,MATCH($C111,FIXTURES!$B$2:$B$23,0),0)=""),HLOOKUP(BD$2+2,FIXTURES!$C$2:$NC$23,MATCH($C111,FIXTURES!$B$2:$B$23,0),0),IF(HLOOKUP(BD$2+1,FIXTURES!$C$2:$NC$23,MATCH($C111,FIXTURES!$B$2:$B$23,0),0)="",HLOOKUP(BD$2,FIXTURES!$C$2:$NC$23,MATCH($C111,FIXTURES!$B$2:$B$23,0),0),HLOOKUP(BD$2+1,FIXTURES!$C$2:$NC$23,MATCH($C111,FIXTURES!$B$2:$B$23,0),0)))),IF(AND(HLOOKUP(BD$2,FIXTURES!$C$2:$NC$23,MATCH($C111,FIXTURES!$B$2:$B$23,0),0)="",HLOOKUP(BD$2+1,FIXTURES!$C$2:$NC$23,MATCH($C111,FIXTURES!$B$2:$B$23,0),0)=""),HLOOKUP(BD$2+2,FIXTURES!$C$2:$NC$23,MATCH($C111,FIXTURES!$B$2:$B$23,0),0),IF(HLOOKUP(BD$2+1,FIXTURES!$C$2:$NC$23,MATCH($C111,FIXTURES!$B$2:$B$23,0),0)="",HLOOKUP(BD$2,FIXTURES!$C$2:$NC$23,MATCH($C111,FIXTURES!$B$2:$B$23,0),0),HLOOKUP(BD$2+1,FIXTURES!$C$2:$NC$23,MATCH($C111,FIXTURES!$B$2:$B$23,0),0))))</f>
        <v/>
      </c>
      <c r="BE111" s="70" t="str">
        <f>IF(BE$1="SAT",IF(AND(HLOOKUP(BE$2,FIXTURES!$C$2:$NC$23,MATCH($C111,FIXTURES!$B$2:$B$23,0),0)="",HLOOKUP(BE$2+1,FIXTURES!$C$2:$NC$23,MATCH($C111,FIXTURES!$B$2:$B$23,0),0)="",HLOOKUP(BE$2+2,FIXTURES!$C$2:$NC$23,MATCH($C111,FIXTURES!$B$2:$B$23,0),0)=""),HLOOKUP(BE$2-1,FIXTURES!$C$2:$NC$23,MATCH($C111,FIXTURES!$B$2:$B$23,0),0),IF(AND(HLOOKUP(BE$2,FIXTURES!$C$2:$NC$23,MATCH($C111,FIXTURES!$B$2:$B$23,0),0)="",HLOOKUP(BE$2+1,FIXTURES!$C$2:$NC$23,MATCH($C111,FIXTURES!$B$2:$B$23,0),0)=""),HLOOKUP(BE$2+2,FIXTURES!$C$2:$NC$23,MATCH($C111,FIXTURES!$B$2:$B$23,0),0),IF(HLOOKUP(BE$2+1,FIXTURES!$C$2:$NC$23,MATCH($C111,FIXTURES!$B$2:$B$23,0),0)="",HLOOKUP(BE$2,FIXTURES!$C$2:$NC$23,MATCH($C111,FIXTURES!$B$2:$B$23,0),0),HLOOKUP(BE$2+1,FIXTURES!$C$2:$NC$23,MATCH($C111,FIXTURES!$B$2:$B$23,0),0)))),IF(AND(HLOOKUP(BE$2,FIXTURES!$C$2:$NC$23,MATCH($C111,FIXTURES!$B$2:$B$23,0),0)="",HLOOKUP(BE$2+1,FIXTURES!$C$2:$NC$23,MATCH($C111,FIXTURES!$B$2:$B$23,0),0)=""),HLOOKUP(BE$2+2,FIXTURES!$C$2:$NC$23,MATCH($C111,FIXTURES!$B$2:$B$23,0),0),IF(HLOOKUP(BE$2+1,FIXTURES!$C$2:$NC$23,MATCH($C111,FIXTURES!$B$2:$B$23,0),0)="",HLOOKUP(BE$2,FIXTURES!$C$2:$NC$23,MATCH($C111,FIXTURES!$B$2:$B$23,0),0),HLOOKUP(BE$2+1,FIXTURES!$C$2:$NC$23,MATCH($C111,FIXTURES!$B$2:$B$23,0),0))))</f>
        <v>che</v>
      </c>
      <c r="BF111" s="119" t="s">
        <v>1156</v>
      </c>
      <c r="BG111" s="70" t="str">
        <f>IF(BG$1="SAT",IF(AND(HLOOKUP(BG$2,FIXTURES!$C$2:$NC$23,MATCH($C111,FIXTURES!$B$2:$B$23,0),0)="",HLOOKUP(BG$2+1,FIXTURES!$C$2:$NC$23,MATCH($C111,FIXTURES!$B$2:$B$23,0),0)="",HLOOKUP(BG$2+2,FIXTURES!$C$2:$NC$23,MATCH($C111,FIXTURES!$B$2:$B$23,0),0)=""),HLOOKUP(BG$2-1,FIXTURES!$C$2:$NC$23,MATCH($C111,FIXTURES!$B$2:$B$23,0),0),IF(AND(HLOOKUP(BG$2,FIXTURES!$C$2:$NC$23,MATCH($C111,FIXTURES!$B$2:$B$23,0),0)="",HLOOKUP(BG$2+1,FIXTURES!$C$2:$NC$23,MATCH($C111,FIXTURES!$B$2:$B$23,0),0)=""),HLOOKUP(BG$2+2,FIXTURES!$C$2:$NC$23,MATCH($C111,FIXTURES!$B$2:$B$23,0),0),IF(HLOOKUP(BG$2+1,FIXTURES!$C$2:$NC$23,MATCH($C111,FIXTURES!$B$2:$B$23,0),0)="",HLOOKUP(BG$2,FIXTURES!$C$2:$NC$23,MATCH($C111,FIXTURES!$B$2:$B$23,0),0),HLOOKUP(BG$2+1,FIXTURES!$C$2:$NC$23,MATCH($C111,FIXTURES!$B$2:$B$23,0),0)))),IF(AND(HLOOKUP(BG$2,FIXTURES!$C$2:$NC$23,MATCH($C111,FIXTURES!$B$2:$B$23,0),0)="",HLOOKUP(BG$2+1,FIXTURES!$C$2:$NC$23,MATCH($C111,FIXTURES!$B$2:$B$23,0),0)=""),HLOOKUP(BG$2+2,FIXTURES!$C$2:$NC$23,MATCH($C111,FIXTURES!$B$2:$B$23,0),0),IF(HLOOKUP(BG$2+1,FIXTURES!$C$2:$NC$23,MATCH($C111,FIXTURES!$B$2:$B$23,0),0)="",HLOOKUP(BG$2,FIXTURES!$C$2:$NC$23,MATCH($C111,FIXTURES!$B$2:$B$23,0),0),HLOOKUP(BG$2+1,FIXTURES!$C$2:$NC$23,MATCH($C111,FIXTURES!$B$2:$B$23,0),0))))</f>
        <v>NFO</v>
      </c>
      <c r="BH111" s="119" t="s">
        <v>1156</v>
      </c>
      <c r="BI111" s="70" t="str">
        <f>IF(BI$1="SAT",IF(AND(HLOOKUP(BI$2,FIXTURES!$C$2:$NC$23,MATCH($C111,FIXTURES!$B$2:$B$23,0),0)="",HLOOKUP(BI$2+1,FIXTURES!$C$2:$NC$23,MATCH($C111,FIXTURES!$B$2:$B$23,0),0)="",HLOOKUP(BI$2+2,FIXTURES!$C$2:$NC$23,MATCH($C111,FIXTURES!$B$2:$B$23,0),0)=""),HLOOKUP(BI$2-1,FIXTURES!$C$2:$NC$23,MATCH($C111,FIXTURES!$B$2:$B$23,0),0),IF(AND(HLOOKUP(BI$2,FIXTURES!$C$2:$NC$23,MATCH($C111,FIXTURES!$B$2:$B$23,0),0)="",HLOOKUP(BI$2+1,FIXTURES!$C$2:$NC$23,MATCH($C111,FIXTURES!$B$2:$B$23,0),0)=""),HLOOKUP(BI$2+2,FIXTURES!$C$2:$NC$23,MATCH($C111,FIXTURES!$B$2:$B$23,0),0),IF(HLOOKUP(BI$2+1,FIXTURES!$C$2:$NC$23,MATCH($C111,FIXTURES!$B$2:$B$23,0),0)="",HLOOKUP(BI$2,FIXTURES!$C$2:$NC$23,MATCH($C111,FIXTURES!$B$2:$B$23,0),0),HLOOKUP(BI$2+1,FIXTURES!$C$2:$NC$23,MATCH($C111,FIXTURES!$B$2:$B$23,0),0)))),IF(AND(HLOOKUP(BI$2,FIXTURES!$C$2:$NC$23,MATCH($C111,FIXTURES!$B$2:$B$23,0),0)="",HLOOKUP(BI$2+1,FIXTURES!$C$2:$NC$23,MATCH($C111,FIXTURES!$B$2:$B$23,0),0)=""),HLOOKUP(BI$2+2,FIXTURES!$C$2:$NC$23,MATCH($C111,FIXTURES!$B$2:$B$23,0),0),IF(HLOOKUP(BI$2+1,FIXTURES!$C$2:$NC$23,MATCH($C111,FIXTURES!$B$2:$B$23,0),0)="",HLOOKUP(BI$2,FIXTURES!$C$2:$NC$23,MATCH($C111,FIXTURES!$B$2:$B$23,0),0),HLOOKUP(BI$2+1,FIXTURES!$C$2:$NC$23,MATCH($C111,FIXTURES!$B$2:$B$23,0),0))))</f>
        <v>bha</v>
      </c>
      <c r="BJ111" s="119" t="s">
        <v>1156</v>
      </c>
      <c r="BK111" s="70" t="str">
        <f>IF(BK$1="SAT",IF(AND(HLOOKUP(BK$2,FIXTURES!$C$2:$NC$23,MATCH($C111,FIXTURES!$B$2:$B$23,0),0)="",HLOOKUP(BK$2+1,FIXTURES!$C$2:$NC$23,MATCH($C111,FIXTURES!$B$2:$B$23,0),0)="",HLOOKUP(BK$2+2,FIXTURES!$C$2:$NC$23,MATCH($C111,FIXTURES!$B$2:$B$23,0),0)=""),HLOOKUP(BK$2-1,FIXTURES!$C$2:$NC$23,MATCH($C111,FIXTURES!$B$2:$B$23,0),0),IF(AND(HLOOKUP(BK$2,FIXTURES!$C$2:$NC$23,MATCH($C111,FIXTURES!$B$2:$B$23,0),0)="",HLOOKUP(BK$2+1,FIXTURES!$C$2:$NC$23,MATCH($C111,FIXTURES!$B$2:$B$23,0),0)=""),HLOOKUP(BK$2+2,FIXTURES!$C$2:$NC$23,MATCH($C111,FIXTURES!$B$2:$B$23,0),0),IF(HLOOKUP(BK$2+1,FIXTURES!$C$2:$NC$23,MATCH($C111,FIXTURES!$B$2:$B$23,0),0)="",HLOOKUP(BK$2,FIXTURES!$C$2:$NC$23,MATCH($C111,FIXTURES!$B$2:$B$23,0),0),HLOOKUP(BK$2+1,FIXTURES!$C$2:$NC$23,MATCH($C111,FIXTURES!$B$2:$B$23,0),0)))),IF(AND(HLOOKUP(BK$2,FIXTURES!$C$2:$NC$23,MATCH($C111,FIXTURES!$B$2:$B$23,0),0)="",HLOOKUP(BK$2+1,FIXTURES!$C$2:$NC$23,MATCH($C111,FIXTURES!$B$2:$B$23,0),0)=""),HLOOKUP(BK$2+2,FIXTURES!$C$2:$NC$23,MATCH($C111,FIXTURES!$B$2:$B$23,0),0),IF(HLOOKUP(BK$2+1,FIXTURES!$C$2:$NC$23,MATCH($C111,FIXTURES!$B$2:$B$23,0),0)="",HLOOKUP(BK$2,FIXTURES!$C$2:$NC$23,MATCH($C111,FIXTURES!$B$2:$B$23,0),0),HLOOKUP(BK$2+1,FIXTURES!$C$2:$NC$23,MATCH($C111,FIXTURES!$B$2:$B$23,0),0))))</f>
        <v>WOL</v>
      </c>
      <c r="BL111" s="70" t="str">
        <f>IF(BL$1="SAT",IF(AND(HLOOKUP(BL$2,FIXTURES!$C$2:$NC$23,MATCH($C111,FIXTURES!$B$2:$B$23,0),0)="",HLOOKUP(BL$2+1,FIXTURES!$C$2:$NC$23,MATCH($C111,FIXTURES!$B$2:$B$23,0),0)="",HLOOKUP(BL$2+2,FIXTURES!$C$2:$NC$23,MATCH($C111,FIXTURES!$B$2:$B$23,0),0)=""),HLOOKUP(BL$2-1,FIXTURES!$C$2:$NC$23,MATCH($C111,FIXTURES!$B$2:$B$23,0),0),IF(AND(HLOOKUP(BL$2,FIXTURES!$C$2:$NC$23,MATCH($C111,FIXTURES!$B$2:$B$23,0),0)="",HLOOKUP(BL$2+1,FIXTURES!$C$2:$NC$23,MATCH($C111,FIXTURES!$B$2:$B$23,0),0)=""),HLOOKUP(BL$2+2,FIXTURES!$C$2:$NC$23,MATCH($C111,FIXTURES!$B$2:$B$23,0),0),IF(HLOOKUP(BL$2+1,FIXTURES!$C$2:$NC$23,MATCH($C111,FIXTURES!$B$2:$B$23,0),0)="",HLOOKUP(BL$2,FIXTURES!$C$2:$NC$23,MATCH($C111,FIXTURES!$B$2:$B$23,0),0),HLOOKUP(BL$2+1,FIXTURES!$C$2:$NC$23,MATCH($C111,FIXTURES!$B$2:$B$23,0),0)))),IF(AND(HLOOKUP(BL$2,FIXTURES!$C$2:$NC$23,MATCH($C111,FIXTURES!$B$2:$B$23,0),0)="",HLOOKUP(BL$2+1,FIXTURES!$C$2:$NC$23,MATCH($C111,FIXTURES!$B$2:$B$23,0),0)=""),HLOOKUP(BL$2+2,FIXTURES!$C$2:$NC$23,MATCH($C111,FIXTURES!$B$2:$B$23,0),0),IF(HLOOKUP(BL$2+1,FIXTURES!$C$2:$NC$23,MATCH($C111,FIXTURES!$B$2:$B$23,0),0)="",HLOOKUP(BL$2,FIXTURES!$C$2:$NC$23,MATCH($C111,FIXTURES!$B$2:$B$23,0),0),HLOOKUP(BL$2+1,FIXTURES!$C$2:$NC$23,MATCH($C111,FIXTURES!$B$2:$B$23,0),0))))</f>
        <v>Leeds United</v>
      </c>
      <c r="BM111" s="70" t="str">
        <f>IF(BM$1="SAT",IF(AND(HLOOKUP(BM$2,FIXTURES!$C$2:$NC$23,MATCH($C111,FIXTURES!$B$2:$B$23,0),0)="",HLOOKUP(BM$2+1,FIXTURES!$C$2:$NC$23,MATCH($C111,FIXTURES!$B$2:$B$23,0),0)="",HLOOKUP(BM$2+2,FIXTURES!$C$2:$NC$23,MATCH($C111,FIXTURES!$B$2:$B$23,0),0)=""),HLOOKUP(BM$2-1,FIXTURES!$C$2:$NC$23,MATCH($C111,FIXTURES!$B$2:$B$23,0),0),IF(AND(HLOOKUP(BM$2,FIXTURES!$C$2:$NC$23,MATCH($C111,FIXTURES!$B$2:$B$23,0),0)="",HLOOKUP(BM$2+1,FIXTURES!$C$2:$NC$23,MATCH($C111,FIXTURES!$B$2:$B$23,0),0)=""),HLOOKUP(BM$2+2,FIXTURES!$C$2:$NC$23,MATCH($C111,FIXTURES!$B$2:$B$23,0),0),IF(HLOOKUP(BM$2+1,FIXTURES!$C$2:$NC$23,MATCH($C111,FIXTURES!$B$2:$B$23,0),0)="",HLOOKUP(BM$2,FIXTURES!$C$2:$NC$23,MATCH($C111,FIXTURES!$B$2:$B$23,0),0),HLOOKUP(BM$2+1,FIXTURES!$C$2:$NC$23,MATCH($C111,FIXTURES!$B$2:$B$23,0),0)))),IF(AND(HLOOKUP(BM$2,FIXTURES!$C$2:$NC$23,MATCH($C111,FIXTURES!$B$2:$B$23,0),0)="",HLOOKUP(BM$2+1,FIXTURES!$C$2:$NC$23,MATCH($C111,FIXTURES!$B$2:$B$23,0),0)=""),HLOOKUP(BM$2+2,FIXTURES!$C$2:$NC$23,MATCH($C111,FIXTURES!$B$2:$B$23,0),0),IF(HLOOKUP(BM$2+1,FIXTURES!$C$2:$NC$23,MATCH($C111,FIXTURES!$B$2:$B$23,0),0)="",HLOOKUP(BM$2,FIXTURES!$C$2:$NC$23,MATCH($C111,FIXTURES!$B$2:$B$23,0),0),HLOOKUP(BM$2+1,FIXTURES!$C$2:$NC$23,MATCH($C111,FIXTURES!$B$2:$B$23,0),0))))</f>
        <v>bre</v>
      </c>
      <c r="BN111" s="119" t="s">
        <v>1156</v>
      </c>
      <c r="BO111" s="70" t="str">
        <f>IF(BO$1="SAT",IF(AND(HLOOKUP(BO$2,FIXTURES!$C$2:$NC$23,MATCH($C111,FIXTURES!$B$2:$B$23,0),0)="",HLOOKUP(BO$2+1,FIXTURES!$C$2:$NC$23,MATCH($C111,FIXTURES!$B$2:$B$23,0),0)="",HLOOKUP(BO$2+2,FIXTURES!$C$2:$NC$23,MATCH($C111,FIXTURES!$B$2:$B$23,0),0)=""),HLOOKUP(BO$2-1,FIXTURES!$C$2:$NC$23,MATCH($C111,FIXTURES!$B$2:$B$23,0),0),IF(AND(HLOOKUP(BO$2,FIXTURES!$C$2:$NC$23,MATCH($C111,FIXTURES!$B$2:$B$23,0),0)="",HLOOKUP(BO$2+1,FIXTURES!$C$2:$NC$23,MATCH($C111,FIXTURES!$B$2:$B$23,0),0)=""),HLOOKUP(BO$2+2,FIXTURES!$C$2:$NC$23,MATCH($C111,FIXTURES!$B$2:$B$23,0),0),IF(HLOOKUP(BO$2+1,FIXTURES!$C$2:$NC$23,MATCH($C111,FIXTURES!$B$2:$B$23,0),0)="",HLOOKUP(BO$2,FIXTURES!$C$2:$NC$23,MATCH($C111,FIXTURES!$B$2:$B$23,0),0),HLOOKUP(BO$2+1,FIXTURES!$C$2:$NC$23,MATCH($C111,FIXTURES!$B$2:$B$23,0),0)))),IF(AND(HLOOKUP(BO$2,FIXTURES!$C$2:$NC$23,MATCH($C111,FIXTURES!$B$2:$B$23,0),0)="",HLOOKUP(BO$2+1,FIXTURES!$C$2:$NC$23,MATCH($C111,FIXTURES!$B$2:$B$23,0),0)=""),HLOOKUP(BO$2+2,FIXTURES!$C$2:$NC$23,MATCH($C111,FIXTURES!$B$2:$B$23,0),0),IF(HLOOKUP(BO$2+1,FIXTURES!$C$2:$NC$23,MATCH($C111,FIXTURES!$B$2:$B$23,0),0)="",HLOOKUP(BO$2,FIXTURES!$C$2:$NC$23,MATCH($C111,FIXTURES!$B$2:$B$23,0),0),HLOOKUP(BO$2+1,FIXTURES!$C$2:$NC$23,MATCH($C111,FIXTURES!$B$2:$B$23,0),0))))</f>
        <v>ARS</v>
      </c>
      <c r="BP111" s="119" t="s">
        <v>1156</v>
      </c>
      <c r="BQ111" s="70" t="str">
        <f>IF(BQ$1="SAT",IF(AND(HLOOKUP(BQ$2,FIXTURES!$C$2:$NC$23,MATCH($C111,FIXTURES!$B$2:$B$23,0),0)="",HLOOKUP(BQ$2+1,FIXTURES!$C$2:$NC$23,MATCH($C111,FIXTURES!$B$2:$B$23,0),0)="",HLOOKUP(BQ$2+2,FIXTURES!$C$2:$NC$23,MATCH($C111,FIXTURES!$B$2:$B$23,0),0)=""),HLOOKUP(BQ$2-1,FIXTURES!$C$2:$NC$23,MATCH($C111,FIXTURES!$B$2:$B$23,0),0),IF(AND(HLOOKUP(BQ$2,FIXTURES!$C$2:$NC$23,MATCH($C111,FIXTURES!$B$2:$B$23,0),0)="",HLOOKUP(BQ$2+1,FIXTURES!$C$2:$NC$23,MATCH($C111,FIXTURES!$B$2:$B$23,0),0)=""),HLOOKUP(BQ$2+2,FIXTURES!$C$2:$NC$23,MATCH($C111,FIXTURES!$B$2:$B$23,0),0),IF(HLOOKUP(BQ$2+1,FIXTURES!$C$2:$NC$23,MATCH($C111,FIXTURES!$B$2:$B$23,0),0)="",HLOOKUP(BQ$2,FIXTURES!$C$2:$NC$23,MATCH($C111,FIXTURES!$B$2:$B$23,0),0),HLOOKUP(BQ$2+1,FIXTURES!$C$2:$NC$23,MATCH($C111,FIXTURES!$B$2:$B$23,0),0)))),IF(AND(HLOOKUP(BQ$2,FIXTURES!$C$2:$NC$23,MATCH($C111,FIXTURES!$B$2:$B$23,0),0)="",HLOOKUP(BQ$2+1,FIXTURES!$C$2:$NC$23,MATCH($C111,FIXTURES!$B$2:$B$23,0),0)=""),HLOOKUP(BQ$2+2,FIXTURES!$C$2:$NC$23,MATCH($C111,FIXTURES!$B$2:$B$23,0),0),IF(HLOOKUP(BQ$2+1,FIXTURES!$C$2:$NC$23,MATCH($C111,FIXTURES!$B$2:$B$23,0),0)="",HLOOKUP(BQ$2,FIXTURES!$C$2:$NC$23,MATCH($C111,FIXTURES!$B$2:$B$23,0),0),HLOOKUP(BQ$2+1,FIXTURES!$C$2:$NC$23,MATCH($C111,FIXTURES!$B$2:$B$23,0),0))))</f>
        <v>Manchester Utd</v>
      </c>
      <c r="BR111" s="70" t="str">
        <f>IF(BR$1="SAT",IF(AND(HLOOKUP(BR$2,FIXTURES!$C$2:$NC$23,MATCH($C111,FIXTURES!$B$2:$B$23,0),0)="",HLOOKUP(BR$2+1,FIXTURES!$C$2:$NC$23,MATCH($C111,FIXTURES!$B$2:$B$23,0),0)="",HLOOKUP(BR$2+2,FIXTURES!$C$2:$NC$23,MATCH($C111,FIXTURES!$B$2:$B$23,0),0)=""),HLOOKUP(BR$2-1,FIXTURES!$C$2:$NC$23,MATCH($C111,FIXTURES!$B$2:$B$23,0),0),IF(AND(HLOOKUP(BR$2,FIXTURES!$C$2:$NC$23,MATCH($C111,FIXTURES!$B$2:$B$23,0),0)="",HLOOKUP(BR$2+1,FIXTURES!$C$2:$NC$23,MATCH($C111,FIXTURES!$B$2:$B$23,0),0)=""),HLOOKUP(BR$2+2,FIXTURES!$C$2:$NC$23,MATCH($C111,FIXTURES!$B$2:$B$23,0),0),IF(HLOOKUP(BR$2+1,FIXTURES!$C$2:$NC$23,MATCH($C111,FIXTURES!$B$2:$B$23,0),0)="",HLOOKUP(BR$2,FIXTURES!$C$2:$NC$23,MATCH($C111,FIXTURES!$B$2:$B$23,0),0),HLOOKUP(BR$2+1,FIXTURES!$C$2:$NC$23,MATCH($C111,FIXTURES!$B$2:$B$23,0),0)))),IF(AND(HLOOKUP(BR$2,FIXTURES!$C$2:$NC$23,MATCH($C111,FIXTURES!$B$2:$B$23,0),0)="",HLOOKUP(BR$2+1,FIXTURES!$C$2:$NC$23,MATCH($C111,FIXTURES!$B$2:$B$23,0),0)=""),HLOOKUP(BR$2+2,FIXTURES!$C$2:$NC$23,MATCH($C111,FIXTURES!$B$2:$B$23,0),0),IF(HLOOKUP(BR$2+1,FIXTURES!$C$2:$NC$23,MATCH($C111,FIXTURES!$B$2:$B$23,0),0)="",HLOOKUP(BR$2,FIXTURES!$C$2:$NC$23,MATCH($C111,FIXTURES!$B$2:$B$23,0),0),HLOOKUP(BR$2+1,FIXTURES!$C$2:$NC$23,MATCH($C111,FIXTURES!$B$2:$B$23,0),0))))</f>
        <v/>
      </c>
      <c r="BS111" s="70" t="str">
        <f>IF(BS$1="SAT",IF(AND(HLOOKUP(BS$2,FIXTURES!$C$2:$NC$23,MATCH($C111,FIXTURES!$B$2:$B$23,0),0)="",HLOOKUP(BS$2+1,FIXTURES!$C$2:$NC$23,MATCH($C111,FIXTURES!$B$2:$B$23,0),0)="",HLOOKUP(BS$2+2,FIXTURES!$C$2:$NC$23,MATCH($C111,FIXTURES!$B$2:$B$23,0),0)=""),HLOOKUP(BS$2-1,FIXTURES!$C$2:$NC$23,MATCH($C111,FIXTURES!$B$2:$B$23,0),0),IF(AND(HLOOKUP(BS$2,FIXTURES!$C$2:$NC$23,MATCH($C111,FIXTURES!$B$2:$B$23,0),0)="",HLOOKUP(BS$2+1,FIXTURES!$C$2:$NC$23,MATCH($C111,FIXTURES!$B$2:$B$23,0),0)=""),HLOOKUP(BS$2+2,FIXTURES!$C$2:$NC$23,MATCH($C111,FIXTURES!$B$2:$B$23,0),0),IF(HLOOKUP(BS$2+1,FIXTURES!$C$2:$NC$23,MATCH($C111,FIXTURES!$B$2:$B$23,0),0)="",HLOOKUP(BS$2,FIXTURES!$C$2:$NC$23,MATCH($C111,FIXTURES!$B$2:$B$23,0),0),HLOOKUP(BS$2+1,FIXTURES!$C$2:$NC$23,MATCH($C111,FIXTURES!$B$2:$B$23,0),0)))),IF(AND(HLOOKUP(BS$2,FIXTURES!$C$2:$NC$23,MATCH($C111,FIXTURES!$B$2:$B$23,0),0)="",HLOOKUP(BS$2+1,FIXTURES!$C$2:$NC$23,MATCH($C111,FIXTURES!$B$2:$B$23,0),0)=""),HLOOKUP(BS$2+2,FIXTURES!$C$2:$NC$23,MATCH($C111,FIXTURES!$B$2:$B$23,0),0),IF(HLOOKUP(BS$2+1,FIXTURES!$C$2:$NC$23,MATCH($C111,FIXTURES!$B$2:$B$23,0),0)="",HLOOKUP(BS$2,FIXTURES!$C$2:$NC$23,MATCH($C111,FIXTURES!$B$2:$B$23,0),0),HLOOKUP(BS$2+1,FIXTURES!$C$2:$NC$23,MATCH($C111,FIXTURES!$B$2:$B$23,0),0))))</f>
        <v/>
      </c>
      <c r="BT111" s="70" t="str">
        <f>IF(BT$1="SAT",IF(AND(HLOOKUP(BT$2,FIXTURES!$C$2:$NC$23,MATCH($C111,FIXTURES!$B$2:$B$23,0),0)="",HLOOKUP(BT$2+1,FIXTURES!$C$2:$NC$23,MATCH($C111,FIXTURES!$B$2:$B$23,0),0)="",HLOOKUP(BT$2+2,FIXTURES!$C$2:$NC$23,MATCH($C111,FIXTURES!$B$2:$B$23,0),0)=""),HLOOKUP(BT$2-1,FIXTURES!$C$2:$NC$23,MATCH($C111,FIXTURES!$B$2:$B$23,0),0),IF(AND(HLOOKUP(BT$2,FIXTURES!$C$2:$NC$23,MATCH($C111,FIXTURES!$B$2:$B$23,0),0)="",HLOOKUP(BT$2+1,FIXTURES!$C$2:$NC$23,MATCH($C111,FIXTURES!$B$2:$B$23,0),0)=""),HLOOKUP(BT$2+2,FIXTURES!$C$2:$NC$23,MATCH($C111,FIXTURES!$B$2:$B$23,0),0),IF(HLOOKUP(BT$2+1,FIXTURES!$C$2:$NC$23,MATCH($C111,FIXTURES!$B$2:$B$23,0),0)="",HLOOKUP(BT$2,FIXTURES!$C$2:$NC$23,MATCH($C111,FIXTURES!$B$2:$B$23,0),0),HLOOKUP(BT$2+1,FIXTURES!$C$2:$NC$23,MATCH($C111,FIXTURES!$B$2:$B$23,0),0)))),IF(AND(HLOOKUP(BT$2,FIXTURES!$C$2:$NC$23,MATCH($C111,FIXTURES!$B$2:$B$23,0),0)="",HLOOKUP(BT$2+1,FIXTURES!$C$2:$NC$23,MATCH($C111,FIXTURES!$B$2:$B$23,0),0)=""),HLOOKUP(BT$2+2,FIXTURES!$C$2:$NC$23,MATCH($C111,FIXTURES!$B$2:$B$23,0),0),IF(HLOOKUP(BT$2+1,FIXTURES!$C$2:$NC$23,MATCH($C111,FIXTURES!$B$2:$B$23,0),0)="",HLOOKUP(BT$2,FIXTURES!$C$2:$NC$23,MATCH($C111,FIXTURES!$B$2:$B$23,0),0),HLOOKUP(BT$2+1,FIXTURES!$C$2:$NC$23,MATCH($C111,FIXTURES!$B$2:$B$23,0),0))))</f>
        <v/>
      </c>
      <c r="BU111" s="70" t="str">
        <f>IF(BU$1="SAT",IF(AND(HLOOKUP(BU$2,FIXTURES!$C$2:$NC$23,MATCH($C111,FIXTURES!$B$2:$B$23,0),0)="",HLOOKUP(BU$2+1,FIXTURES!$C$2:$NC$23,MATCH($C111,FIXTURES!$B$2:$B$23,0),0)="",HLOOKUP(BU$2+2,FIXTURES!$C$2:$NC$23,MATCH($C111,FIXTURES!$B$2:$B$23,0),0)=""),HLOOKUP(BU$2-1,FIXTURES!$C$2:$NC$23,MATCH($C111,FIXTURES!$B$2:$B$23,0),0),IF(AND(HLOOKUP(BU$2,FIXTURES!$C$2:$NC$23,MATCH($C111,FIXTURES!$B$2:$B$23,0),0)="",HLOOKUP(BU$2+1,FIXTURES!$C$2:$NC$23,MATCH($C111,FIXTURES!$B$2:$B$23,0),0)=""),HLOOKUP(BU$2+2,FIXTURES!$C$2:$NC$23,MATCH($C111,FIXTURES!$B$2:$B$23,0),0),IF(HLOOKUP(BU$2+1,FIXTURES!$C$2:$NC$23,MATCH($C111,FIXTURES!$B$2:$B$23,0),0)="",HLOOKUP(BU$2,FIXTURES!$C$2:$NC$23,MATCH($C111,FIXTURES!$B$2:$B$23,0),0),HLOOKUP(BU$2+1,FIXTURES!$C$2:$NC$23,MATCH($C111,FIXTURES!$B$2:$B$23,0),0)))),IF(AND(HLOOKUP(BU$2,FIXTURES!$C$2:$NC$23,MATCH($C111,FIXTURES!$B$2:$B$23,0),0)="",HLOOKUP(BU$2+1,FIXTURES!$C$2:$NC$23,MATCH($C111,FIXTURES!$B$2:$B$23,0),0)=""),HLOOKUP(BU$2+2,FIXTURES!$C$2:$NC$23,MATCH($C111,FIXTURES!$B$2:$B$23,0),0),IF(HLOOKUP(BU$2+1,FIXTURES!$C$2:$NC$23,MATCH($C111,FIXTURES!$B$2:$B$23,0),0)="",HLOOKUP(BU$2,FIXTURES!$C$2:$NC$23,MATCH($C111,FIXTURES!$B$2:$B$23,0),0),HLOOKUP(BU$2+1,FIXTURES!$C$2:$NC$23,MATCH($C111,FIXTURES!$B$2:$B$23,0),0))))</f>
        <v>bou</v>
      </c>
      <c r="BV111" s="119" t="s">
        <v>1156</v>
      </c>
      <c r="BW111" s="70" t="str">
        <f>IF(BW$1="SAT",IF(AND(HLOOKUP(BW$2,FIXTURES!$C$2:$NC$23,MATCH($C111,FIXTURES!$B$2:$B$23,0),0)="",HLOOKUP(BW$2+1,FIXTURES!$C$2:$NC$23,MATCH($C111,FIXTURES!$B$2:$B$23,0),0)="",HLOOKUP(BW$2+2,FIXTURES!$C$2:$NC$23,MATCH($C111,FIXTURES!$B$2:$B$23,0),0)=""),HLOOKUP(BW$2-1,FIXTURES!$C$2:$NC$23,MATCH($C111,FIXTURES!$B$2:$B$23,0),0),IF(AND(HLOOKUP(BW$2,FIXTURES!$C$2:$NC$23,MATCH($C111,FIXTURES!$B$2:$B$23,0),0)="",HLOOKUP(BW$2+1,FIXTURES!$C$2:$NC$23,MATCH($C111,FIXTURES!$B$2:$B$23,0),0)=""),HLOOKUP(BW$2+2,FIXTURES!$C$2:$NC$23,MATCH($C111,FIXTURES!$B$2:$B$23,0),0),IF(HLOOKUP(BW$2+1,FIXTURES!$C$2:$NC$23,MATCH($C111,FIXTURES!$B$2:$B$23,0),0)="",HLOOKUP(BW$2,FIXTURES!$C$2:$NC$23,MATCH($C111,FIXTURES!$B$2:$B$23,0),0),HLOOKUP(BW$2+1,FIXTURES!$C$2:$NC$23,MATCH($C111,FIXTURES!$B$2:$B$23,0),0)))),IF(AND(HLOOKUP(BW$2,FIXTURES!$C$2:$NC$23,MATCH($C111,FIXTURES!$B$2:$B$23,0),0)="",HLOOKUP(BW$2+1,FIXTURES!$C$2:$NC$23,MATCH($C111,FIXTURES!$B$2:$B$23,0),0)=""),HLOOKUP(BW$2+2,FIXTURES!$C$2:$NC$23,MATCH($C111,FIXTURES!$B$2:$B$23,0),0),IF(HLOOKUP(BW$2+1,FIXTURES!$C$2:$NC$23,MATCH($C111,FIXTURES!$B$2:$B$23,0),0)="",HLOOKUP(BW$2,FIXTURES!$C$2:$NC$23,MATCH($C111,FIXTURES!$B$2:$B$23,0),0),HLOOKUP(BW$2+1,FIXTURES!$C$2:$NC$23,MATCH($C111,FIXTURES!$B$2:$B$23,0),0))))</f>
        <v>WHU</v>
      </c>
      <c r="BX111" s="119" t="s">
        <v>1156</v>
      </c>
      <c r="BY111" s="70" t="str">
        <f>IF(BY$1="SAT",IF(AND(HLOOKUP(BY$2,FIXTURES!$C$2:$NC$23,MATCH($C111,FIXTURES!$B$2:$B$23,0),0)="",HLOOKUP(BY$2+1,FIXTURES!$C$2:$NC$23,MATCH($C111,FIXTURES!$B$2:$B$23,0),0)="",HLOOKUP(BY$2+2,FIXTURES!$C$2:$NC$23,MATCH($C111,FIXTURES!$B$2:$B$23,0),0)=""),HLOOKUP(BY$2-1,FIXTURES!$C$2:$NC$23,MATCH($C111,FIXTURES!$B$2:$B$23,0),0),IF(AND(HLOOKUP(BY$2,FIXTURES!$C$2:$NC$23,MATCH($C111,FIXTURES!$B$2:$B$23,0),0)="",HLOOKUP(BY$2+1,FIXTURES!$C$2:$NC$23,MATCH($C111,FIXTURES!$B$2:$B$23,0),0)=""),HLOOKUP(BY$2+2,FIXTURES!$C$2:$NC$23,MATCH($C111,FIXTURES!$B$2:$B$23,0),0),IF(HLOOKUP(BY$2+1,FIXTURES!$C$2:$NC$23,MATCH($C111,FIXTURES!$B$2:$B$23,0),0)="",HLOOKUP(BY$2,FIXTURES!$C$2:$NC$23,MATCH($C111,FIXTURES!$B$2:$B$23,0),0),HLOOKUP(BY$2+1,FIXTURES!$C$2:$NC$23,MATCH($C111,FIXTURES!$B$2:$B$23,0),0)))),IF(AND(HLOOKUP(BY$2,FIXTURES!$C$2:$NC$23,MATCH($C111,FIXTURES!$B$2:$B$23,0),0)="",HLOOKUP(BY$2+1,FIXTURES!$C$2:$NC$23,MATCH($C111,FIXTURES!$B$2:$B$23,0),0)=""),HLOOKUP(BY$2+2,FIXTURES!$C$2:$NC$23,MATCH($C111,FIXTURES!$B$2:$B$23,0),0),IF(HLOOKUP(BY$2+1,FIXTURES!$C$2:$NC$23,MATCH($C111,FIXTURES!$B$2:$B$23,0),0)="",HLOOKUP(BY$2,FIXTURES!$C$2:$NC$23,MATCH($C111,FIXTURES!$B$2:$B$23,0),0),HLOOKUP(BY$2+1,FIXTURES!$C$2:$NC$23,MATCH($C111,FIXTURES!$B$2:$B$23,0),0))))</f>
        <v>eve</v>
      </c>
      <c r="BZ111" s="119" t="s">
        <v>1156</v>
      </c>
      <c r="CA111" s="70" t="str">
        <f>IF(CA$1="SAT",IF(AND(HLOOKUP(CA$2,FIXTURES!$C$2:$NC$23,MATCH($C111,FIXTURES!$B$2:$B$23,0),0)="",HLOOKUP(CA$2+1,FIXTURES!$C$2:$NC$23,MATCH($C111,FIXTURES!$B$2:$B$23,0),0)="",HLOOKUP(CA$2+2,FIXTURES!$C$2:$NC$23,MATCH($C111,FIXTURES!$B$2:$B$23,0),0)=""),HLOOKUP(CA$2-1,FIXTURES!$C$2:$NC$23,MATCH($C111,FIXTURES!$B$2:$B$23,0),0),IF(AND(HLOOKUP(CA$2,FIXTURES!$C$2:$NC$23,MATCH($C111,FIXTURES!$B$2:$B$23,0),0)="",HLOOKUP(CA$2+1,FIXTURES!$C$2:$NC$23,MATCH($C111,FIXTURES!$B$2:$B$23,0),0)=""),HLOOKUP(CA$2+2,FIXTURES!$C$2:$NC$23,MATCH($C111,FIXTURES!$B$2:$B$23,0),0),IF(HLOOKUP(CA$2+1,FIXTURES!$C$2:$NC$23,MATCH($C111,FIXTURES!$B$2:$B$23,0),0)="",HLOOKUP(CA$2,FIXTURES!$C$2:$NC$23,MATCH($C111,FIXTURES!$B$2:$B$23,0),0),HLOOKUP(CA$2+1,FIXTURES!$C$2:$NC$23,MATCH($C111,FIXTURES!$B$2:$B$23,0),0)))),IF(AND(HLOOKUP(CA$2,FIXTURES!$C$2:$NC$23,MATCH($C111,FIXTURES!$B$2:$B$23,0),0)="",HLOOKUP(CA$2+1,FIXTURES!$C$2:$NC$23,MATCH($C111,FIXTURES!$B$2:$B$23,0),0)=""),HLOOKUP(CA$2+2,FIXTURES!$C$2:$NC$23,MATCH($C111,FIXTURES!$B$2:$B$23,0),0),IF(HLOOKUP(CA$2+1,FIXTURES!$C$2:$NC$23,MATCH($C111,FIXTURES!$B$2:$B$23,0),0)="",HLOOKUP(CA$2,FIXTURES!$C$2:$NC$23,MATCH($C111,FIXTURES!$B$2:$B$23,0),0),HLOOKUP(CA$2+1,FIXTURES!$C$2:$NC$23,MATCH($C111,FIXTURES!$B$2:$B$23,0),0))))</f>
        <v>LEE</v>
      </c>
      <c r="CB111" s="70" t="str">
        <f>IF(CB$1="SAT",IF(AND(HLOOKUP(CB$2,FIXTURES!$C$2:$NC$23,MATCH($C111,FIXTURES!$B$2:$B$23,0),0)="",HLOOKUP(CB$2+1,FIXTURES!$C$2:$NC$23,MATCH($C111,FIXTURES!$B$2:$B$23,0),0)="",HLOOKUP(CB$2+2,FIXTURES!$C$2:$NC$23,MATCH($C111,FIXTURES!$B$2:$B$23,0),0)=""),HLOOKUP(CB$2-1,FIXTURES!$C$2:$NC$23,MATCH($C111,FIXTURES!$B$2:$B$23,0),0),IF(AND(HLOOKUP(CB$2,FIXTURES!$C$2:$NC$23,MATCH($C111,FIXTURES!$B$2:$B$23,0),0)="",HLOOKUP(CB$2+1,FIXTURES!$C$2:$NC$23,MATCH($C111,FIXTURES!$B$2:$B$23,0),0)=""),HLOOKUP(CB$2+2,FIXTURES!$C$2:$NC$23,MATCH($C111,FIXTURES!$B$2:$B$23,0),0),IF(HLOOKUP(CB$2+1,FIXTURES!$C$2:$NC$23,MATCH($C111,FIXTURES!$B$2:$B$23,0),0)="",HLOOKUP(CB$2,FIXTURES!$C$2:$NC$23,MATCH($C111,FIXTURES!$B$2:$B$23,0),0),HLOOKUP(CB$2+1,FIXTURES!$C$2:$NC$23,MATCH($C111,FIXTURES!$B$2:$B$23,0),0)))),IF(AND(HLOOKUP(CB$2,FIXTURES!$C$2:$NC$23,MATCH($C111,FIXTURES!$B$2:$B$23,0),0)="",HLOOKUP(CB$2+1,FIXTURES!$C$2:$NC$23,MATCH($C111,FIXTURES!$B$2:$B$23,0),0)=""),HLOOKUP(CB$2+2,FIXTURES!$C$2:$NC$23,MATCH($C111,FIXTURES!$B$2:$B$23,0),0),IF(HLOOKUP(CB$2+1,FIXTURES!$C$2:$NC$23,MATCH($C111,FIXTURES!$B$2:$B$23,0),0)="",HLOOKUP(CB$2,FIXTURES!$C$2:$NC$23,MATCH($C111,FIXTURES!$B$2:$B$23,0),0),HLOOKUP(CB$2+1,FIXTURES!$C$2:$NC$23,MATCH($C111,FIXTURES!$B$2:$B$23,0),0))))</f>
        <v>avl</v>
      </c>
      <c r="CC111" s="70" t="str">
        <f>IF(CC$1="SAT",IF(AND(HLOOKUP(CC$2,FIXTURES!$C$2:$NC$23,MATCH($C111,FIXTURES!$B$2:$B$23,0),0)="",HLOOKUP(CC$2+1,FIXTURES!$C$2:$NC$23,MATCH($C111,FIXTURES!$B$2:$B$23,0),0)="",HLOOKUP(CC$2+2,FIXTURES!$C$2:$NC$23,MATCH($C111,FIXTURES!$B$2:$B$23,0),0)=""),HLOOKUP(CC$2-1,FIXTURES!$C$2:$NC$23,MATCH($C111,FIXTURES!$B$2:$B$23,0),0),IF(AND(HLOOKUP(CC$2,FIXTURES!$C$2:$NC$23,MATCH($C111,FIXTURES!$B$2:$B$23,0),0)="",HLOOKUP(CC$2+1,FIXTURES!$C$2:$NC$23,MATCH($C111,FIXTURES!$B$2:$B$23,0),0)=""),HLOOKUP(CC$2+2,FIXTURES!$C$2:$NC$23,MATCH($C111,FIXTURES!$B$2:$B$23,0),0),IF(HLOOKUP(CC$2+1,FIXTURES!$C$2:$NC$23,MATCH($C111,FIXTURES!$B$2:$B$23,0),0)="",HLOOKUP(CC$2,FIXTURES!$C$2:$NC$23,MATCH($C111,FIXTURES!$B$2:$B$23,0),0),HLOOKUP(CC$2+1,FIXTURES!$C$2:$NC$23,MATCH($C111,FIXTURES!$B$2:$B$23,0),0)))),IF(AND(HLOOKUP(CC$2,FIXTURES!$C$2:$NC$23,MATCH($C111,FIXTURES!$B$2:$B$23,0),0)="",HLOOKUP(CC$2+1,FIXTURES!$C$2:$NC$23,MATCH($C111,FIXTURES!$B$2:$B$23,0),0)=""),HLOOKUP(CC$2+2,FIXTURES!$C$2:$NC$23,MATCH($C111,FIXTURES!$B$2:$B$23,0),0),IF(HLOOKUP(CC$2+1,FIXTURES!$C$2:$NC$23,MATCH($C111,FIXTURES!$B$2:$B$23,0),0)="",HLOOKUP(CC$2,FIXTURES!$C$2:$NC$23,MATCH($C111,FIXTURES!$B$2:$B$23,0),0),HLOOKUP(CC$2+1,FIXTURES!$C$2:$NC$23,MATCH($C111,FIXTURES!$B$2:$B$23,0),0))))</f>
        <v>MCI</v>
      </c>
      <c r="CD111" s="119" t="s">
        <v>1156</v>
      </c>
      <c r="CE111" s="70" t="str">
        <f>IF(CE$1="SAT",IF(AND(HLOOKUP(CE$2,FIXTURES!$C$2:$NC$23,MATCH($C111,FIXTURES!$B$2:$B$23,0),0)="",HLOOKUP(CE$2+1,FIXTURES!$C$2:$NC$23,MATCH($C111,FIXTURES!$B$2:$B$23,0),0)="",HLOOKUP(CE$2+2,FIXTURES!$C$2:$NC$23,MATCH($C111,FIXTURES!$B$2:$B$23,0),0)=""),HLOOKUP(CE$2-1,FIXTURES!$C$2:$NC$23,MATCH($C111,FIXTURES!$B$2:$B$23,0),0),IF(AND(HLOOKUP(CE$2,FIXTURES!$C$2:$NC$23,MATCH($C111,FIXTURES!$B$2:$B$23,0),0)="",HLOOKUP(CE$2+1,FIXTURES!$C$2:$NC$23,MATCH($C111,FIXTURES!$B$2:$B$23,0),0)=""),HLOOKUP(CE$2+2,FIXTURES!$C$2:$NC$23,MATCH($C111,FIXTURES!$B$2:$B$23,0),0),IF(HLOOKUP(CE$2+1,FIXTURES!$C$2:$NC$23,MATCH($C111,FIXTURES!$B$2:$B$23,0),0)="",HLOOKUP(CE$2,FIXTURES!$C$2:$NC$23,MATCH($C111,FIXTURES!$B$2:$B$23,0),0),HLOOKUP(CE$2+1,FIXTURES!$C$2:$NC$23,MATCH($C111,FIXTURES!$B$2:$B$23,0),0)))),IF(AND(HLOOKUP(CE$2,FIXTURES!$C$2:$NC$23,MATCH($C111,FIXTURES!$B$2:$B$23,0),0)="",HLOOKUP(CE$2+1,FIXTURES!$C$2:$NC$23,MATCH($C111,FIXTURES!$B$2:$B$23,0),0)=""),HLOOKUP(CE$2+2,FIXTURES!$C$2:$NC$23,MATCH($C111,FIXTURES!$B$2:$B$23,0),0),IF(HLOOKUP(CE$2+1,FIXTURES!$C$2:$NC$23,MATCH($C111,FIXTURES!$B$2:$B$23,0),0)="",HLOOKUP(CE$2,FIXTURES!$C$2:$NC$23,MATCH($C111,FIXTURES!$B$2:$B$23,0),0),HLOOKUP(CE$2+1,FIXTURES!$C$2:$NC$23,MATCH($C111,FIXTURES!$B$2:$B$23,0),0))))</f>
        <v>LEI</v>
      </c>
      <c r="CF111" s="119" t="s">
        <v>1156</v>
      </c>
      <c r="CG111" s="70" t="str">
        <f>IF(CG$1="SAT",IF(AND(HLOOKUP(CG$2,FIXTURES!$C$2:$NC$23,MATCH($C111,FIXTURES!$B$2:$B$23,0),0)="",HLOOKUP(CG$2+1,FIXTURES!$C$2:$NC$23,MATCH($C111,FIXTURES!$B$2:$B$23,0),0)="",HLOOKUP(CG$2+2,FIXTURES!$C$2:$NC$23,MATCH($C111,FIXTURES!$B$2:$B$23,0),0)=""),HLOOKUP(CG$2-1,FIXTURES!$C$2:$NC$23,MATCH($C111,FIXTURES!$B$2:$B$23,0),0),IF(AND(HLOOKUP(CG$2,FIXTURES!$C$2:$NC$23,MATCH($C111,FIXTURES!$B$2:$B$23,0),0)="",HLOOKUP(CG$2+1,FIXTURES!$C$2:$NC$23,MATCH($C111,FIXTURES!$B$2:$B$23,0),0)=""),HLOOKUP(CG$2+2,FIXTURES!$C$2:$NC$23,MATCH($C111,FIXTURES!$B$2:$B$23,0),0),IF(HLOOKUP(CG$2+1,FIXTURES!$C$2:$NC$23,MATCH($C111,FIXTURES!$B$2:$B$23,0),0)="",HLOOKUP(CG$2,FIXTURES!$C$2:$NC$23,MATCH($C111,FIXTURES!$B$2:$B$23,0),0),HLOOKUP(CG$2+1,FIXTURES!$C$2:$NC$23,MATCH($C111,FIXTURES!$B$2:$B$23,0),0)))),IF(AND(HLOOKUP(CG$2,FIXTURES!$C$2:$NC$23,MATCH($C111,FIXTURES!$B$2:$B$23,0),0)="",HLOOKUP(CG$2+1,FIXTURES!$C$2:$NC$23,MATCH($C111,FIXTURES!$B$2:$B$23,0),0)=""),HLOOKUP(CG$2+2,FIXTURES!$C$2:$NC$23,MATCH($C111,FIXTURES!$B$2:$B$23,0),0),IF(HLOOKUP(CG$2+1,FIXTURES!$C$2:$NC$23,MATCH($C111,FIXTURES!$B$2:$B$23,0),0)="",HLOOKUP(CG$2,FIXTURES!$C$2:$NC$23,MATCH($C111,FIXTURES!$B$2:$B$23,0),0),HLOOKUP(CG$2+1,FIXTURES!$C$2:$NC$23,MATCH($C111,FIXTURES!$B$2:$B$23,0),0))))</f>
        <v>sou</v>
      </c>
      <c r="CH111" s="119" t="s">
        <v>1156</v>
      </c>
      <c r="CI111" s="70" t="str">
        <f>IF(CI$1="SAT",IF(AND(HLOOKUP(CI$2,FIXTURES!$C$2:$NC$23,MATCH($C111,FIXTURES!$B$2:$B$23,0),0)="",HLOOKUP(CI$2+1,FIXTURES!$C$2:$NC$23,MATCH($C111,FIXTURES!$B$2:$B$23,0),0)="",HLOOKUP(CI$2+2,FIXTURES!$C$2:$NC$23,MATCH($C111,FIXTURES!$B$2:$B$23,0),0)=""),HLOOKUP(CI$2-1,FIXTURES!$C$2:$NC$23,MATCH($C111,FIXTURES!$B$2:$B$23,0),0),IF(AND(HLOOKUP(CI$2,FIXTURES!$C$2:$NC$23,MATCH($C111,FIXTURES!$B$2:$B$23,0),0)="",HLOOKUP(CI$2+1,FIXTURES!$C$2:$NC$23,MATCH($C111,FIXTURES!$B$2:$B$23,0),0)=""),HLOOKUP(CI$2+2,FIXTURES!$C$2:$NC$23,MATCH($C111,FIXTURES!$B$2:$B$23,0),0),IF(HLOOKUP(CI$2+1,FIXTURES!$C$2:$NC$23,MATCH($C111,FIXTURES!$B$2:$B$23,0),0)="",HLOOKUP(CI$2,FIXTURES!$C$2:$NC$23,MATCH($C111,FIXTURES!$B$2:$B$23,0),0),HLOOKUP(CI$2+1,FIXTURES!$C$2:$NC$23,MATCH($C111,FIXTURES!$B$2:$B$23,0),0)))),IF(AND(HLOOKUP(CI$2,FIXTURES!$C$2:$NC$23,MATCH($C111,FIXTURES!$B$2:$B$23,0),0)="",HLOOKUP(CI$2+1,FIXTURES!$C$2:$NC$23,MATCH($C111,FIXTURES!$B$2:$B$23,0),0)=""),HLOOKUP(CI$2+2,FIXTURES!$C$2:$NC$23,MATCH($C111,FIXTURES!$B$2:$B$23,0),0),IF(HLOOKUP(CI$2+1,FIXTURES!$C$2:$NC$23,MATCH($C111,FIXTURES!$B$2:$B$23,0),0)="",HLOOKUP(CI$2,FIXTURES!$C$2:$NC$23,MATCH($C111,FIXTURES!$B$2:$B$23,0),0),HLOOKUP(CI$2+1,FIXTURES!$C$2:$NC$23,MATCH($C111,FIXTURES!$B$2:$B$23,0),0))))</f>
        <v>CRY</v>
      </c>
      <c r="CJ111" s="119" t="s">
        <v>1156</v>
      </c>
      <c r="CK111" s="70" t="str">
        <f>IF(CK$1="SAT",IF(AND(HLOOKUP(CK$2,FIXTURES!$C$2:$NC$23,MATCH($C111,FIXTURES!$B$2:$B$23,0),0)="",HLOOKUP(CK$2+1,FIXTURES!$C$2:$NC$23,MATCH($C111,FIXTURES!$B$2:$B$23,0),0)="",HLOOKUP(CK$2+2,FIXTURES!$C$2:$NC$23,MATCH($C111,FIXTURES!$B$2:$B$23,0),0)=""),HLOOKUP(CK$2-1,FIXTURES!$C$2:$NC$23,MATCH($C111,FIXTURES!$B$2:$B$23,0),0),IF(AND(HLOOKUP(CK$2,FIXTURES!$C$2:$NC$23,MATCH($C111,FIXTURES!$B$2:$B$23,0),0)="",HLOOKUP(CK$2+1,FIXTURES!$C$2:$NC$23,MATCH($C111,FIXTURES!$B$2:$B$23,0),0)=""),HLOOKUP(CK$2+2,FIXTURES!$C$2:$NC$23,MATCH($C111,FIXTURES!$B$2:$B$23,0),0),IF(HLOOKUP(CK$2+1,FIXTURES!$C$2:$NC$23,MATCH($C111,FIXTURES!$B$2:$B$23,0),0)="",HLOOKUP(CK$2,FIXTURES!$C$2:$NC$23,MATCH($C111,FIXTURES!$B$2:$B$23,0),0),HLOOKUP(CK$2+1,FIXTURES!$C$2:$NC$23,MATCH($C111,FIXTURES!$B$2:$B$23,0),0)))),IF(AND(HLOOKUP(CK$2,FIXTURES!$C$2:$NC$23,MATCH($C111,FIXTURES!$B$2:$B$23,0),0)="",HLOOKUP(CK$2+1,FIXTURES!$C$2:$NC$23,MATCH($C111,FIXTURES!$B$2:$B$23,0),0)=""),HLOOKUP(CK$2+2,FIXTURES!$C$2:$NC$23,MATCH($C111,FIXTURES!$B$2:$B$23,0),0),IF(HLOOKUP(CK$2+1,FIXTURES!$C$2:$NC$23,MATCH($C111,FIXTURES!$B$2:$B$23,0),0)="",HLOOKUP(CK$2,FIXTURES!$C$2:$NC$23,MATCH($C111,FIXTURES!$B$2:$B$23,0),0),HLOOKUP(CK$2+1,FIXTURES!$C$2:$NC$23,MATCH($C111,FIXTURES!$B$2:$B$23,0),0))))</f>
        <v>mun</v>
      </c>
      <c r="CL111" s="70" t="str">
        <f>IF(CL$1="SAT",IF(AND(HLOOKUP(CL$2,FIXTURES!$C$2:$NC$23,MATCH($C111,FIXTURES!$B$2:$B$23,0),0)="",HLOOKUP(CL$2+1,FIXTURES!$C$2:$NC$23,MATCH($C111,FIXTURES!$B$2:$B$23,0),0)="",HLOOKUP(CL$2+2,FIXTURES!$C$2:$NC$23,MATCH($C111,FIXTURES!$B$2:$B$23,0),0)=""),HLOOKUP(CL$2-1,FIXTURES!$C$2:$NC$23,MATCH($C111,FIXTURES!$B$2:$B$23,0),0),IF(AND(HLOOKUP(CL$2,FIXTURES!$C$2:$NC$23,MATCH($C111,FIXTURES!$B$2:$B$23,0),0)="",HLOOKUP(CL$2+1,FIXTURES!$C$2:$NC$23,MATCH($C111,FIXTURES!$B$2:$B$23,0),0)=""),HLOOKUP(CL$2+2,FIXTURES!$C$2:$NC$23,MATCH($C111,FIXTURES!$B$2:$B$23,0),0),IF(HLOOKUP(CL$2+1,FIXTURES!$C$2:$NC$23,MATCH($C111,FIXTURES!$B$2:$B$23,0),0)="",HLOOKUP(CL$2,FIXTURES!$C$2:$NC$23,MATCH($C111,FIXTURES!$B$2:$B$23,0),0),HLOOKUP(CL$2+1,FIXTURES!$C$2:$NC$23,MATCH($C111,FIXTURES!$B$2:$B$23,0),0)))),IF(AND(HLOOKUP(CL$2,FIXTURES!$C$2:$NC$23,MATCH($C111,FIXTURES!$B$2:$B$23,0),0)="",HLOOKUP(CL$2+1,FIXTURES!$C$2:$NC$23,MATCH($C111,FIXTURES!$B$2:$B$23,0),0)=""),HLOOKUP(CL$2+2,FIXTURES!$C$2:$NC$23,MATCH($C111,FIXTURES!$B$2:$B$23,0),0),IF(HLOOKUP(CL$2+1,FIXTURES!$C$2:$NC$23,MATCH($C111,FIXTURES!$B$2:$B$23,0),0)="",HLOOKUP(CL$2,FIXTURES!$C$2:$NC$23,MATCH($C111,FIXTURES!$B$2:$B$23,0),0),HLOOKUP(CL$2+1,FIXTURES!$C$2:$NC$23,MATCH($C111,FIXTURES!$B$2:$B$23,0),0))))</f>
        <v/>
      </c>
      <c r="CM111" s="70" t="str">
        <f>IF(CM$1="SAT",IF(AND(HLOOKUP(CM$2,FIXTURES!$C$2:$NC$23,MATCH($C111,FIXTURES!$B$2:$B$23,0),0)="",HLOOKUP(CM$2+1,FIXTURES!$C$2:$NC$23,MATCH($C111,FIXTURES!$B$2:$B$23,0),0)="",HLOOKUP(CM$2+2,FIXTURES!$C$2:$NC$23,MATCH($C111,FIXTURES!$B$2:$B$23,0),0)=""),HLOOKUP(CM$2-1,FIXTURES!$C$2:$NC$23,MATCH($C111,FIXTURES!$B$2:$B$23,0),0),IF(AND(HLOOKUP(CM$2,FIXTURES!$C$2:$NC$23,MATCH($C111,FIXTURES!$B$2:$B$23,0),0)="",HLOOKUP(CM$2+1,FIXTURES!$C$2:$NC$23,MATCH($C111,FIXTURES!$B$2:$B$23,0),0)=""),HLOOKUP(CM$2+2,FIXTURES!$C$2:$NC$23,MATCH($C111,FIXTURES!$B$2:$B$23,0),0),IF(HLOOKUP(CM$2+1,FIXTURES!$C$2:$NC$23,MATCH($C111,FIXTURES!$B$2:$B$23,0),0)="",HLOOKUP(CM$2,FIXTURES!$C$2:$NC$23,MATCH($C111,FIXTURES!$B$2:$B$23,0),0),HLOOKUP(CM$2+1,FIXTURES!$C$2:$NC$23,MATCH($C111,FIXTURES!$B$2:$B$23,0),0)))),IF(AND(HLOOKUP(CM$2,FIXTURES!$C$2:$NC$23,MATCH($C111,FIXTURES!$B$2:$B$23,0),0)="",HLOOKUP(CM$2+1,FIXTURES!$C$2:$NC$23,MATCH($C111,FIXTURES!$B$2:$B$23,0),0)=""),HLOOKUP(CM$2+2,FIXTURES!$C$2:$NC$23,MATCH($C111,FIXTURES!$B$2:$B$23,0),0),IF(HLOOKUP(CM$2+1,FIXTURES!$C$2:$NC$23,MATCH($C111,FIXTURES!$B$2:$B$23,0),0)="",HLOOKUP(CM$2,FIXTURES!$C$2:$NC$23,MATCH($C111,FIXTURES!$B$2:$B$23,0),0),HLOOKUP(CM$2+1,FIXTURES!$C$2:$NC$23,MATCH($C111,FIXTURES!$B$2:$B$23,0),0))))</f>
        <v/>
      </c>
      <c r="CN111" s="70" t="str">
        <f>IF(CN$1="SAT",IF(AND(HLOOKUP(CN$2,FIXTURES!$C$2:$NC$23,MATCH($C111,FIXTURES!$B$2:$B$23,0),0)="",HLOOKUP(CN$2+1,FIXTURES!$C$2:$NC$23,MATCH($C111,FIXTURES!$B$2:$B$23,0),0)="",HLOOKUP(CN$2+2,FIXTURES!$C$2:$NC$23,MATCH($C111,FIXTURES!$B$2:$B$23,0),0)=""),HLOOKUP(CN$2-1,FIXTURES!$C$2:$NC$23,MATCH($C111,FIXTURES!$B$2:$B$23,0),0),IF(AND(HLOOKUP(CN$2,FIXTURES!$C$2:$NC$23,MATCH($C111,FIXTURES!$B$2:$B$23,0),0)="",HLOOKUP(CN$2+1,FIXTURES!$C$2:$NC$23,MATCH($C111,FIXTURES!$B$2:$B$23,0),0)=""),HLOOKUP(CN$2+2,FIXTURES!$C$2:$NC$23,MATCH($C111,FIXTURES!$B$2:$B$23,0),0),IF(HLOOKUP(CN$2+1,FIXTURES!$C$2:$NC$23,MATCH($C111,FIXTURES!$B$2:$B$23,0),0)="",HLOOKUP(CN$2,FIXTURES!$C$2:$NC$23,MATCH($C111,FIXTURES!$B$2:$B$23,0),0),HLOOKUP(CN$2+1,FIXTURES!$C$2:$NC$23,MATCH($C111,FIXTURES!$B$2:$B$23,0),0)))),IF(AND(HLOOKUP(CN$2,FIXTURES!$C$2:$NC$23,MATCH($C111,FIXTURES!$B$2:$B$23,0),0)="",HLOOKUP(CN$2+1,FIXTURES!$C$2:$NC$23,MATCH($C111,FIXTURES!$B$2:$B$23,0),0)=""),HLOOKUP(CN$2+2,FIXTURES!$C$2:$NC$23,MATCH($C111,FIXTURES!$B$2:$B$23,0),0),IF(HLOOKUP(CN$2+1,FIXTURES!$C$2:$NC$23,MATCH($C111,FIXTURES!$B$2:$B$23,0),0)="",HLOOKUP(CN$2,FIXTURES!$C$2:$NC$23,MATCH($C111,FIXTURES!$B$2:$B$23,0),0),HLOOKUP(CN$2+1,FIXTURES!$C$2:$NC$23,MATCH($C111,FIXTURES!$B$2:$B$23,0),0))))</f>
        <v/>
      </c>
      <c r="CO111" s="70" t="str">
        <f>IF(CO$1="SAT",IF(AND(HLOOKUP(CO$2,FIXTURES!$C$2:$NC$23,MATCH($C111,FIXTURES!$B$2:$B$23,0),0)="",HLOOKUP(CO$2+1,FIXTURES!$C$2:$NC$23,MATCH($C111,FIXTURES!$B$2:$B$23,0),0)="",HLOOKUP(CO$2+2,FIXTURES!$C$2:$NC$23,MATCH($C111,FIXTURES!$B$2:$B$23,0),0)=""),HLOOKUP(CO$2-1,FIXTURES!$C$2:$NC$23,MATCH($C111,FIXTURES!$B$2:$B$23,0),0),IF(AND(HLOOKUP(CO$2,FIXTURES!$C$2:$NC$23,MATCH($C111,FIXTURES!$B$2:$B$23,0),0)="",HLOOKUP(CO$2+1,FIXTURES!$C$2:$NC$23,MATCH($C111,FIXTURES!$B$2:$B$23,0),0)=""),HLOOKUP(CO$2+2,FIXTURES!$C$2:$NC$23,MATCH($C111,FIXTURES!$B$2:$B$23,0),0),IF(HLOOKUP(CO$2+1,FIXTURES!$C$2:$NC$23,MATCH($C111,FIXTURES!$B$2:$B$23,0),0)="",HLOOKUP(CO$2,FIXTURES!$C$2:$NC$23,MATCH($C111,FIXTURES!$B$2:$B$23,0),0),HLOOKUP(CO$2+1,FIXTURES!$C$2:$NC$23,MATCH($C111,FIXTURES!$B$2:$B$23,0),0)))),IF(AND(HLOOKUP(CO$2,FIXTURES!$C$2:$NC$23,MATCH($C111,FIXTURES!$B$2:$B$23,0),0)="",HLOOKUP(CO$2+1,FIXTURES!$C$2:$NC$23,MATCH($C111,FIXTURES!$B$2:$B$23,0),0)=""),HLOOKUP(CO$2+2,FIXTURES!$C$2:$NC$23,MATCH($C111,FIXTURES!$B$2:$B$23,0),0),IF(HLOOKUP(CO$2+1,FIXTURES!$C$2:$NC$23,MATCH($C111,FIXTURES!$B$2:$B$23,0),0)="",HLOOKUP(CO$2,FIXTURES!$C$2:$NC$23,MATCH($C111,FIXTURES!$B$2:$B$23,0),0),HLOOKUP(CO$2+1,FIXTURES!$C$2:$NC$23,MATCH($C111,FIXTURES!$B$2:$B$23,0),0))))</f>
        <v/>
      </c>
      <c r="CP111" s="70" t="str">
        <f>IF(CP$1="SAT",IF(AND(HLOOKUP(CP$2,FIXTURES!$C$2:$NC$23,MATCH($C111,FIXTURES!$B$2:$B$23,0),0)="",HLOOKUP(CP$2+1,FIXTURES!$C$2:$NC$23,MATCH($C111,FIXTURES!$B$2:$B$23,0),0)="",HLOOKUP(CP$2+2,FIXTURES!$C$2:$NC$23,MATCH($C111,FIXTURES!$B$2:$B$23,0),0)=""),HLOOKUP(CP$2-1,FIXTURES!$C$2:$NC$23,MATCH($C111,FIXTURES!$B$2:$B$23,0),0),IF(AND(HLOOKUP(CP$2,FIXTURES!$C$2:$NC$23,MATCH($C111,FIXTURES!$B$2:$B$23,0),0)="",HLOOKUP(CP$2+1,FIXTURES!$C$2:$NC$23,MATCH($C111,FIXTURES!$B$2:$B$23,0),0)=""),HLOOKUP(CP$2+2,FIXTURES!$C$2:$NC$23,MATCH($C111,FIXTURES!$B$2:$B$23,0),0),IF(HLOOKUP(CP$2+1,FIXTURES!$C$2:$NC$23,MATCH($C111,FIXTURES!$B$2:$B$23,0),0)="",HLOOKUP(CP$2,FIXTURES!$C$2:$NC$23,MATCH($C111,FIXTURES!$B$2:$B$23,0),0),HLOOKUP(CP$2+1,FIXTURES!$C$2:$NC$23,MATCH($C111,FIXTURES!$B$2:$B$23,0),0)))),IF(AND(HLOOKUP(CP$2,FIXTURES!$C$2:$NC$23,MATCH($C111,FIXTURES!$B$2:$B$23,0),0)="",HLOOKUP(CP$2+1,FIXTURES!$C$2:$NC$23,MATCH($C111,FIXTURES!$B$2:$B$23,0),0)=""),HLOOKUP(CP$2+2,FIXTURES!$C$2:$NC$23,MATCH($C111,FIXTURES!$B$2:$B$23,0),0),IF(HLOOKUP(CP$2+1,FIXTURES!$C$2:$NC$23,MATCH($C111,FIXTURES!$B$2:$B$23,0),0)="",HLOOKUP(CP$2,FIXTURES!$C$2:$NC$23,MATCH($C111,FIXTURES!$B$2:$B$23,0),0),HLOOKUP(CP$2+1,FIXTURES!$C$2:$NC$23,MATCH($C111,FIXTURES!$B$2:$B$23,0),0))))</f>
        <v/>
      </c>
      <c r="CQ111" s="70" t="str">
        <f>IF(CQ$1="SAT",IF(AND(HLOOKUP(CQ$2,FIXTURES!$C$2:$NC$23,MATCH($C111,FIXTURES!$B$2:$B$23,0),0)="",HLOOKUP(CQ$2+1,FIXTURES!$C$2:$NC$23,MATCH($C111,FIXTURES!$B$2:$B$23,0),0)="",HLOOKUP(CQ$2+2,FIXTURES!$C$2:$NC$23,MATCH($C111,FIXTURES!$B$2:$B$23,0),0)=""),HLOOKUP(CQ$2-1,FIXTURES!$C$2:$NC$23,MATCH($C111,FIXTURES!$B$2:$B$23,0),0),IF(AND(HLOOKUP(CQ$2,FIXTURES!$C$2:$NC$23,MATCH($C111,FIXTURES!$B$2:$B$23,0),0)="",HLOOKUP(CQ$2+1,FIXTURES!$C$2:$NC$23,MATCH($C111,FIXTURES!$B$2:$B$23,0),0)=""),HLOOKUP(CQ$2+2,FIXTURES!$C$2:$NC$23,MATCH($C111,FIXTURES!$B$2:$B$23,0),0),IF(HLOOKUP(CQ$2+1,FIXTURES!$C$2:$NC$23,MATCH($C111,FIXTURES!$B$2:$B$23,0),0)="",HLOOKUP(CQ$2,FIXTURES!$C$2:$NC$23,MATCH($C111,FIXTURES!$B$2:$B$23,0),0),HLOOKUP(CQ$2+1,FIXTURES!$C$2:$NC$23,MATCH($C111,FIXTURES!$B$2:$B$23,0),0)))),IF(AND(HLOOKUP(CQ$2,FIXTURES!$C$2:$NC$23,MATCH($C111,FIXTURES!$B$2:$B$23,0),0)="",HLOOKUP(CQ$2+1,FIXTURES!$C$2:$NC$23,MATCH($C111,FIXTURES!$B$2:$B$23,0),0)=""),HLOOKUP(CQ$2+2,FIXTURES!$C$2:$NC$23,MATCH($C111,FIXTURES!$B$2:$B$23,0),0),IF(HLOOKUP(CQ$2+1,FIXTURES!$C$2:$NC$23,MATCH($C111,FIXTURES!$B$2:$B$23,0),0)="",HLOOKUP(CQ$2,FIXTURES!$C$2:$NC$23,MATCH($C111,FIXTURES!$B$2:$B$23,0),0),HLOOKUP(CQ$2+1,FIXTURES!$C$2:$NC$23,MATCH($C111,FIXTURES!$B$2:$B$23,0),0))))</f>
        <v/>
      </c>
      <c r="CR111" s="70" t="str">
        <f>IF(CR$1="SAT",IF(AND(HLOOKUP(CR$2,FIXTURES!$C$2:$NC$23,MATCH($C111,FIXTURES!$B$2:$B$23,0),0)="",HLOOKUP(CR$2+1,FIXTURES!$C$2:$NC$23,MATCH($C111,FIXTURES!$B$2:$B$23,0),0)="",HLOOKUP(CR$2+2,FIXTURES!$C$2:$NC$23,MATCH($C111,FIXTURES!$B$2:$B$23,0),0)=""),HLOOKUP(CR$2-1,FIXTURES!$C$2:$NC$23,MATCH($C111,FIXTURES!$B$2:$B$23,0),0),IF(AND(HLOOKUP(CR$2,FIXTURES!$C$2:$NC$23,MATCH($C111,FIXTURES!$B$2:$B$23,0),0)="",HLOOKUP(CR$2+1,FIXTURES!$C$2:$NC$23,MATCH($C111,FIXTURES!$B$2:$B$23,0),0)=""),HLOOKUP(CR$2+2,FIXTURES!$C$2:$NC$23,MATCH($C111,FIXTURES!$B$2:$B$23,0),0),IF(HLOOKUP(CR$2+1,FIXTURES!$C$2:$NC$23,MATCH($C111,FIXTURES!$B$2:$B$23,0),0)="",HLOOKUP(CR$2,FIXTURES!$C$2:$NC$23,MATCH($C111,FIXTURES!$B$2:$B$23,0),0),HLOOKUP(CR$2+1,FIXTURES!$C$2:$NC$23,MATCH($C111,FIXTURES!$B$2:$B$23,0),0)))),IF(AND(HLOOKUP(CR$2,FIXTURES!$C$2:$NC$23,MATCH($C111,FIXTURES!$B$2:$B$23,0),0)="",HLOOKUP(CR$2+1,FIXTURES!$C$2:$NC$23,MATCH($C111,FIXTURES!$B$2:$B$23,0),0)=""),HLOOKUP(CR$2+2,FIXTURES!$C$2:$NC$23,MATCH($C111,FIXTURES!$B$2:$B$23,0),0),IF(HLOOKUP(CR$2+1,FIXTURES!$C$2:$NC$23,MATCH($C111,FIXTURES!$B$2:$B$23,0),0)="",HLOOKUP(CR$2,FIXTURES!$C$2:$NC$23,MATCH($C111,FIXTURES!$B$2:$B$23,0),0),HLOOKUP(CR$2+1,FIXTURES!$C$2:$NC$23,MATCH($C111,FIXTURES!$B$2:$B$23,0),0))))</f>
        <v/>
      </c>
      <c r="CS111" s="70" t="str">
        <f>IF(CS$1="SAT",IF(AND(HLOOKUP(CS$2,FIXTURES!$C$2:$NC$23,MATCH($C111,FIXTURES!$B$2:$B$23,0),0)="",HLOOKUP(CS$2+1,FIXTURES!$C$2:$NC$23,MATCH($C111,FIXTURES!$B$2:$B$23,0),0)="",HLOOKUP(CS$2+2,FIXTURES!$C$2:$NC$23,MATCH($C111,FIXTURES!$B$2:$B$23,0),0)=""),HLOOKUP(CS$2-1,FIXTURES!$C$2:$NC$23,MATCH($C111,FIXTURES!$B$2:$B$23,0),0),IF(AND(HLOOKUP(CS$2,FIXTURES!$C$2:$NC$23,MATCH($C111,FIXTURES!$B$2:$B$23,0),0)="",HLOOKUP(CS$2+1,FIXTURES!$C$2:$NC$23,MATCH($C111,FIXTURES!$B$2:$B$23,0),0)=""),HLOOKUP(CS$2+2,FIXTURES!$C$2:$NC$23,MATCH($C111,FIXTURES!$B$2:$B$23,0),0),IF(HLOOKUP(CS$2+1,FIXTURES!$C$2:$NC$23,MATCH($C111,FIXTURES!$B$2:$B$23,0),0)="",HLOOKUP(CS$2,FIXTURES!$C$2:$NC$23,MATCH($C111,FIXTURES!$B$2:$B$23,0),0),HLOOKUP(CS$2+1,FIXTURES!$C$2:$NC$23,MATCH($C111,FIXTURES!$B$2:$B$23,0),0)))),IF(AND(HLOOKUP(CS$2,FIXTURES!$C$2:$NC$23,MATCH($C111,FIXTURES!$B$2:$B$23,0),0)="",HLOOKUP(CS$2+1,FIXTURES!$C$2:$NC$23,MATCH($C111,FIXTURES!$B$2:$B$23,0),0)=""),HLOOKUP(CS$2+2,FIXTURES!$C$2:$NC$23,MATCH($C111,FIXTURES!$B$2:$B$23,0),0),IF(HLOOKUP(CS$2+1,FIXTURES!$C$2:$NC$23,MATCH($C111,FIXTURES!$B$2:$B$23,0),0)="",HLOOKUP(CS$2,FIXTURES!$C$2:$NC$23,MATCH($C111,FIXTURES!$B$2:$B$23,0),0),HLOOKUP(CS$2+1,FIXTURES!$C$2:$NC$23,MATCH($C111,FIXTURES!$B$2:$B$23,0),0))))</f>
        <v/>
      </c>
      <c r="CT111" s="70" t="str">
        <f>IF(CT$1="SAT",IF(AND(HLOOKUP(CT$2,FIXTURES!$C$2:$NC$23,MATCH($C111,FIXTURES!$B$2:$B$23,0),0)="",HLOOKUP(CT$2+1,FIXTURES!$C$2:$NC$23,MATCH($C111,FIXTURES!$B$2:$B$23,0),0)="",HLOOKUP(CT$2+2,FIXTURES!$C$2:$NC$23,MATCH($C111,FIXTURES!$B$2:$B$23,0),0)=""),HLOOKUP(CT$2-1,FIXTURES!$C$2:$NC$23,MATCH($C111,FIXTURES!$B$2:$B$23,0),0),IF(AND(HLOOKUP(CT$2,FIXTURES!$C$2:$NC$23,MATCH($C111,FIXTURES!$B$2:$B$23,0),0)="",HLOOKUP(CT$2+1,FIXTURES!$C$2:$NC$23,MATCH($C111,FIXTURES!$B$2:$B$23,0),0)=""),HLOOKUP(CT$2+2,FIXTURES!$C$2:$NC$23,MATCH($C111,FIXTURES!$B$2:$B$23,0),0),IF(HLOOKUP(CT$2+1,FIXTURES!$C$2:$NC$23,MATCH($C111,FIXTURES!$B$2:$B$23,0),0)="",HLOOKUP(CT$2,FIXTURES!$C$2:$NC$23,MATCH($C111,FIXTURES!$B$2:$B$23,0),0),HLOOKUP(CT$2+1,FIXTURES!$C$2:$NC$23,MATCH($C111,FIXTURES!$B$2:$B$23,0),0)))),IF(AND(HLOOKUP(CT$2,FIXTURES!$C$2:$NC$23,MATCH($C111,FIXTURES!$B$2:$B$23,0),0)="",HLOOKUP(CT$2+1,FIXTURES!$C$2:$NC$23,MATCH($C111,FIXTURES!$B$2:$B$23,0),0)=""),HLOOKUP(CT$2+2,FIXTURES!$C$2:$NC$23,MATCH($C111,FIXTURES!$B$2:$B$23,0),0),IF(HLOOKUP(CT$2+1,FIXTURES!$C$2:$NC$23,MATCH($C111,FIXTURES!$B$2:$B$23,0),0)="",HLOOKUP(CT$2,FIXTURES!$C$2:$NC$23,MATCH($C111,FIXTURES!$B$2:$B$23,0),0),HLOOKUP(CT$2+1,FIXTURES!$C$2:$NC$23,MATCH($C111,FIXTURES!$B$2:$B$23,0),0))))</f>
        <v/>
      </c>
      <c r="CU111" s="70" t="str">
        <f>IF(CU$1="SAT",IF(AND(HLOOKUP(CU$2,FIXTURES!$C$2:$NC$23,MATCH($C111,FIXTURES!$B$2:$B$23,0),0)="",HLOOKUP(CU$2+1,FIXTURES!$C$2:$NC$23,MATCH($C111,FIXTURES!$B$2:$B$23,0),0)="",HLOOKUP(CU$2+2,FIXTURES!$C$2:$NC$23,MATCH($C111,FIXTURES!$B$2:$B$23,0),0)=""),HLOOKUP(CU$2-1,FIXTURES!$C$2:$NC$23,MATCH($C111,FIXTURES!$B$2:$B$23,0),0),IF(AND(HLOOKUP(CU$2,FIXTURES!$C$2:$NC$23,MATCH($C111,FIXTURES!$B$2:$B$23,0),0)="",HLOOKUP(CU$2+1,FIXTURES!$C$2:$NC$23,MATCH($C111,FIXTURES!$B$2:$B$23,0),0)=""),HLOOKUP(CU$2+2,FIXTURES!$C$2:$NC$23,MATCH($C111,FIXTURES!$B$2:$B$23,0),0),IF(HLOOKUP(CU$2+1,FIXTURES!$C$2:$NC$23,MATCH($C111,FIXTURES!$B$2:$B$23,0),0)="",HLOOKUP(CU$2,FIXTURES!$C$2:$NC$23,MATCH($C111,FIXTURES!$B$2:$B$23,0),0),HLOOKUP(CU$2+1,FIXTURES!$C$2:$NC$23,MATCH($C111,FIXTURES!$B$2:$B$23,0),0)))),IF(AND(HLOOKUP(CU$2,FIXTURES!$C$2:$NC$23,MATCH($C111,FIXTURES!$B$2:$B$23,0),0)="",HLOOKUP(CU$2+1,FIXTURES!$C$2:$NC$23,MATCH($C111,FIXTURES!$B$2:$B$23,0),0)=""),HLOOKUP(CU$2+2,FIXTURES!$C$2:$NC$23,MATCH($C111,FIXTURES!$B$2:$B$23,0),0),IF(HLOOKUP(CU$2+1,FIXTURES!$C$2:$NC$23,MATCH($C111,FIXTURES!$B$2:$B$23,0),0)="",HLOOKUP(CU$2,FIXTURES!$C$2:$NC$23,MATCH($C111,FIXTURES!$B$2:$B$23,0),0),HLOOKUP(CU$2+1,FIXTURES!$C$2:$NC$23,MATCH($C111,FIXTURES!$B$2:$B$23,0),0))))</f>
        <v/>
      </c>
      <c r="CV111" s="70" t="str">
        <f>IF(CV$1="SAT",IF(AND(HLOOKUP(CV$2,FIXTURES!$C$2:$NC$23,MATCH($C111,FIXTURES!$B$2:$B$23,0),0)="",HLOOKUP(CV$2+1,FIXTURES!$C$2:$NC$23,MATCH($C111,FIXTURES!$B$2:$B$23,0),0)="",HLOOKUP(CV$2+2,FIXTURES!$C$2:$NC$23,MATCH($C111,FIXTURES!$B$2:$B$23,0),0)=""),HLOOKUP(CV$2-1,FIXTURES!$C$2:$NC$23,MATCH($C111,FIXTURES!$B$2:$B$23,0),0),IF(AND(HLOOKUP(CV$2,FIXTURES!$C$2:$NC$23,MATCH($C111,FIXTURES!$B$2:$B$23,0),0)="",HLOOKUP(CV$2+1,FIXTURES!$C$2:$NC$23,MATCH($C111,FIXTURES!$B$2:$B$23,0),0)=""),HLOOKUP(CV$2+2,FIXTURES!$C$2:$NC$23,MATCH($C111,FIXTURES!$B$2:$B$23,0),0),IF(HLOOKUP(CV$2+1,FIXTURES!$C$2:$NC$23,MATCH($C111,FIXTURES!$B$2:$B$23,0),0)="",HLOOKUP(CV$2,FIXTURES!$C$2:$NC$23,MATCH($C111,FIXTURES!$B$2:$B$23,0),0),HLOOKUP(CV$2+1,FIXTURES!$C$2:$NC$23,MATCH($C111,FIXTURES!$B$2:$B$23,0),0)))),IF(AND(HLOOKUP(CV$2,FIXTURES!$C$2:$NC$23,MATCH($C111,FIXTURES!$B$2:$B$23,0),0)="",HLOOKUP(CV$2+1,FIXTURES!$C$2:$NC$23,MATCH($C111,FIXTURES!$B$2:$B$23,0),0)=""),HLOOKUP(CV$2+2,FIXTURES!$C$2:$NC$23,MATCH($C111,FIXTURES!$B$2:$B$23,0),0),IF(HLOOKUP(CV$2+1,FIXTURES!$C$2:$NC$23,MATCH($C111,FIXTURES!$B$2:$B$23,0),0)="",HLOOKUP(CV$2,FIXTURES!$C$2:$NC$23,MATCH($C111,FIXTURES!$B$2:$B$23,0),0),HLOOKUP(CV$2+1,FIXTURES!$C$2:$NC$23,MATCH($C111,FIXTURES!$B$2:$B$23,0),0))))</f>
        <v/>
      </c>
      <c r="CW111" s="70" t="str">
        <f>IF(CW$1="SAT",IF(AND(HLOOKUP(CW$2,FIXTURES!$C$2:$NC$23,MATCH($C111,FIXTURES!$B$2:$B$23,0),0)="",HLOOKUP(CW$2+1,FIXTURES!$C$2:$NC$23,MATCH($C111,FIXTURES!$B$2:$B$23,0),0)="",HLOOKUP(CW$2+2,FIXTURES!$C$2:$NC$23,MATCH($C111,FIXTURES!$B$2:$B$23,0),0)=""),HLOOKUP(CW$2-1,FIXTURES!$C$2:$NC$23,MATCH($C111,FIXTURES!$B$2:$B$23,0),0),IF(AND(HLOOKUP(CW$2,FIXTURES!$C$2:$NC$23,MATCH($C111,FIXTURES!$B$2:$B$23,0),0)="",HLOOKUP(CW$2+1,FIXTURES!$C$2:$NC$23,MATCH($C111,FIXTURES!$B$2:$B$23,0),0)=""),HLOOKUP(CW$2+2,FIXTURES!$C$2:$NC$23,MATCH($C111,FIXTURES!$B$2:$B$23,0),0),IF(HLOOKUP(CW$2+1,FIXTURES!$C$2:$NC$23,MATCH($C111,FIXTURES!$B$2:$B$23,0),0)="",HLOOKUP(CW$2,FIXTURES!$C$2:$NC$23,MATCH($C111,FIXTURES!$B$2:$B$23,0),0),HLOOKUP(CW$2+1,FIXTURES!$C$2:$NC$23,MATCH($C111,FIXTURES!$B$2:$B$23,0),0)))),IF(AND(HLOOKUP(CW$2,FIXTURES!$C$2:$NC$23,MATCH($C111,FIXTURES!$B$2:$B$23,0),0)="",HLOOKUP(CW$2+1,FIXTURES!$C$2:$NC$23,MATCH($C111,FIXTURES!$B$2:$B$23,0),0)=""),HLOOKUP(CW$2+2,FIXTURES!$C$2:$NC$23,MATCH($C111,FIXTURES!$B$2:$B$23,0),0),IF(HLOOKUP(CW$2+1,FIXTURES!$C$2:$NC$23,MATCH($C111,FIXTURES!$B$2:$B$23,0),0)="",HLOOKUP(CW$2,FIXTURES!$C$2:$NC$23,MATCH($C111,FIXTURES!$B$2:$B$23,0),0),HLOOKUP(CW$2+1,FIXTURES!$C$2:$NC$23,MATCH($C111,FIXTURES!$B$2:$B$23,0),0))))</f>
        <v/>
      </c>
      <c r="CX111" s="70" t="str">
        <f>IF(CX$1="SAT",IF(AND(HLOOKUP(CX$2,FIXTURES!$C$2:$NC$23,MATCH($C111,FIXTURES!$B$2:$B$23,0),0)="",HLOOKUP(CX$2+1,FIXTURES!$C$2:$NC$23,MATCH($C111,FIXTURES!$B$2:$B$23,0),0)="",HLOOKUP(CX$2+2,FIXTURES!$C$2:$NC$23,MATCH($C111,FIXTURES!$B$2:$B$23,0),0)=""),HLOOKUP(CX$2-1,FIXTURES!$C$2:$NC$23,MATCH($C111,FIXTURES!$B$2:$B$23,0),0),IF(AND(HLOOKUP(CX$2,FIXTURES!$C$2:$NC$23,MATCH($C111,FIXTURES!$B$2:$B$23,0),0)="",HLOOKUP(CX$2+1,FIXTURES!$C$2:$NC$23,MATCH($C111,FIXTURES!$B$2:$B$23,0),0)=""),HLOOKUP(CX$2+2,FIXTURES!$C$2:$NC$23,MATCH($C111,FIXTURES!$B$2:$B$23,0),0),IF(HLOOKUP(CX$2+1,FIXTURES!$C$2:$NC$23,MATCH($C111,FIXTURES!$B$2:$B$23,0),0)="",HLOOKUP(CX$2,FIXTURES!$C$2:$NC$23,MATCH($C111,FIXTURES!$B$2:$B$23,0),0),HLOOKUP(CX$2+1,FIXTURES!$C$2:$NC$23,MATCH($C111,FIXTURES!$B$2:$B$23,0),0)))),IF(AND(HLOOKUP(CX$2,FIXTURES!$C$2:$NC$23,MATCH($C111,FIXTURES!$B$2:$B$23,0),0)="",HLOOKUP(CX$2+1,FIXTURES!$C$2:$NC$23,MATCH($C111,FIXTURES!$B$2:$B$23,0),0)=""),HLOOKUP(CX$2+2,FIXTURES!$C$2:$NC$23,MATCH($C111,FIXTURES!$B$2:$B$23,0),0),IF(HLOOKUP(CX$2+1,FIXTURES!$C$2:$NC$23,MATCH($C111,FIXTURES!$B$2:$B$23,0),0)="",HLOOKUP(CX$2,FIXTURES!$C$2:$NC$23,MATCH($C111,FIXTURES!$B$2:$B$23,0),0),HLOOKUP(CX$2+1,FIXTURES!$C$2:$NC$23,MATCH($C111,FIXTURES!$B$2:$B$23,0),0))))</f>
        <v/>
      </c>
      <c r="CY111" s="70" t="str">
        <f>IF(CY$1="SAT",IF(AND(HLOOKUP(CY$2,FIXTURES!$C$2:$NC$23,MATCH($C111,FIXTURES!$B$2:$B$23,0),0)="",HLOOKUP(CY$2+1,FIXTURES!$C$2:$NC$23,MATCH($C111,FIXTURES!$B$2:$B$23,0),0)="",HLOOKUP(CY$2+2,FIXTURES!$C$2:$NC$23,MATCH($C111,FIXTURES!$B$2:$B$23,0),0)=""),HLOOKUP(CY$2-1,FIXTURES!$C$2:$NC$23,MATCH($C111,FIXTURES!$B$2:$B$23,0),0),IF(AND(HLOOKUP(CY$2,FIXTURES!$C$2:$NC$23,MATCH($C111,FIXTURES!$B$2:$B$23,0),0)="",HLOOKUP(CY$2+1,FIXTURES!$C$2:$NC$23,MATCH($C111,FIXTURES!$B$2:$B$23,0),0)=""),HLOOKUP(CY$2+2,FIXTURES!$C$2:$NC$23,MATCH($C111,FIXTURES!$B$2:$B$23,0),0),IF(HLOOKUP(CY$2+1,FIXTURES!$C$2:$NC$23,MATCH($C111,FIXTURES!$B$2:$B$23,0),0)="",HLOOKUP(CY$2,FIXTURES!$C$2:$NC$23,MATCH($C111,FIXTURES!$B$2:$B$23,0),0),HLOOKUP(CY$2+1,FIXTURES!$C$2:$NC$23,MATCH($C111,FIXTURES!$B$2:$B$23,0),0)))),IF(AND(HLOOKUP(CY$2,FIXTURES!$C$2:$NC$23,MATCH($C111,FIXTURES!$B$2:$B$23,0),0)="",HLOOKUP(CY$2+1,FIXTURES!$C$2:$NC$23,MATCH($C111,FIXTURES!$B$2:$B$23,0),0)=""),HLOOKUP(CY$2+2,FIXTURES!$C$2:$NC$23,MATCH($C111,FIXTURES!$B$2:$B$23,0),0),IF(HLOOKUP(CY$2+1,FIXTURES!$C$2:$NC$23,MATCH($C111,FIXTURES!$B$2:$B$23,0),0)="",HLOOKUP(CY$2,FIXTURES!$C$2:$NC$23,MATCH($C111,FIXTURES!$B$2:$B$23,0),0),HLOOKUP(CY$2+1,FIXTURES!$C$2:$NC$23,MATCH($C111,FIXTURES!$B$2:$B$23,0),0))))</f>
        <v/>
      </c>
      <c r="CZ111" s="70" t="str">
        <f>IF(CZ$1="SAT",IF(AND(HLOOKUP(CZ$2,FIXTURES!$C$2:$NC$23,MATCH($C111,FIXTURES!$B$2:$B$23,0),0)="",HLOOKUP(CZ$2+1,FIXTURES!$C$2:$NC$23,MATCH($C111,FIXTURES!$B$2:$B$23,0),0)="",HLOOKUP(CZ$2+2,FIXTURES!$C$2:$NC$23,MATCH($C111,FIXTURES!$B$2:$B$23,0),0)=""),HLOOKUP(CZ$2-1,FIXTURES!$C$2:$NC$23,MATCH($C111,FIXTURES!$B$2:$B$23,0),0),IF(AND(HLOOKUP(CZ$2,FIXTURES!$C$2:$NC$23,MATCH($C111,FIXTURES!$B$2:$B$23,0),0)="",HLOOKUP(CZ$2+1,FIXTURES!$C$2:$NC$23,MATCH($C111,FIXTURES!$B$2:$B$23,0),0)=""),HLOOKUP(CZ$2+2,FIXTURES!$C$2:$NC$23,MATCH($C111,FIXTURES!$B$2:$B$23,0),0),IF(HLOOKUP(CZ$2+1,FIXTURES!$C$2:$NC$23,MATCH($C111,FIXTURES!$B$2:$B$23,0),0)="",HLOOKUP(CZ$2,FIXTURES!$C$2:$NC$23,MATCH($C111,FIXTURES!$B$2:$B$23,0),0),HLOOKUP(CZ$2+1,FIXTURES!$C$2:$NC$23,MATCH($C111,FIXTURES!$B$2:$B$23,0),0)))),IF(AND(HLOOKUP(CZ$2,FIXTURES!$C$2:$NC$23,MATCH($C111,FIXTURES!$B$2:$B$23,0),0)="",HLOOKUP(CZ$2+1,FIXTURES!$C$2:$NC$23,MATCH($C111,FIXTURES!$B$2:$B$23,0),0)=""),HLOOKUP(CZ$2+2,FIXTURES!$C$2:$NC$23,MATCH($C111,FIXTURES!$B$2:$B$23,0),0),IF(HLOOKUP(CZ$2+1,FIXTURES!$C$2:$NC$23,MATCH($C111,FIXTURES!$B$2:$B$23,0),0)="",HLOOKUP(CZ$2,FIXTURES!$C$2:$NC$23,MATCH($C111,FIXTURES!$B$2:$B$23,0),0),HLOOKUP(CZ$2+1,FIXTURES!$C$2:$NC$23,MATCH($C111,FIXTURES!$B$2:$B$23,0),0))))</f>
        <v/>
      </c>
      <c r="DA111" s="70" t="str">
        <f>IF(DA$1="SAT",IF(AND(HLOOKUP(DA$2,FIXTURES!$C$2:$NC$23,MATCH($C111,FIXTURES!$B$2:$B$23,0),0)="",HLOOKUP(DA$2+1,FIXTURES!$C$2:$NC$23,MATCH($C111,FIXTURES!$B$2:$B$23,0),0)="",HLOOKUP(DA$2+2,FIXTURES!$C$2:$NC$23,MATCH($C111,FIXTURES!$B$2:$B$23,0),0)=""),HLOOKUP(DA$2-1,FIXTURES!$C$2:$NC$23,MATCH($C111,FIXTURES!$B$2:$B$23,0),0),IF(AND(HLOOKUP(DA$2,FIXTURES!$C$2:$NC$23,MATCH($C111,FIXTURES!$B$2:$B$23,0),0)="",HLOOKUP(DA$2+1,FIXTURES!$C$2:$NC$23,MATCH($C111,FIXTURES!$B$2:$B$23,0),0)=""),HLOOKUP(DA$2+2,FIXTURES!$C$2:$NC$23,MATCH($C111,FIXTURES!$B$2:$B$23,0),0),IF(HLOOKUP(DA$2+1,FIXTURES!$C$2:$NC$23,MATCH($C111,FIXTURES!$B$2:$B$23,0),0)="",HLOOKUP(DA$2,FIXTURES!$C$2:$NC$23,MATCH($C111,FIXTURES!$B$2:$B$23,0),0),HLOOKUP(DA$2+1,FIXTURES!$C$2:$NC$23,MATCH($C111,FIXTURES!$B$2:$B$23,0),0)))),IF(AND(HLOOKUP(DA$2,FIXTURES!$C$2:$NC$23,MATCH($C111,FIXTURES!$B$2:$B$23,0),0)="",HLOOKUP(DA$2+1,FIXTURES!$C$2:$NC$23,MATCH($C111,FIXTURES!$B$2:$B$23,0),0)=""),HLOOKUP(DA$2+2,FIXTURES!$C$2:$NC$23,MATCH($C111,FIXTURES!$B$2:$B$23,0),0),IF(HLOOKUP(DA$2+1,FIXTURES!$C$2:$NC$23,MATCH($C111,FIXTURES!$B$2:$B$23,0),0)="",HLOOKUP(DA$2,FIXTURES!$C$2:$NC$23,MATCH($C111,FIXTURES!$B$2:$B$23,0),0),HLOOKUP(DA$2+1,FIXTURES!$C$2:$NC$23,MATCH($C111,FIXTURES!$B$2:$B$23,0),0))))</f>
        <v/>
      </c>
      <c r="DB111" s="70" t="str">
        <f>IF(DB$1="SAT",IF(AND(HLOOKUP(DB$2,FIXTURES!$C$2:$NC$23,MATCH($C111,FIXTURES!$B$2:$B$23,0),0)="",HLOOKUP(DB$2+1,FIXTURES!$C$2:$NC$23,MATCH($C111,FIXTURES!$B$2:$B$23,0),0)="",HLOOKUP(DB$2+2,FIXTURES!$C$2:$NC$23,MATCH($C111,FIXTURES!$B$2:$B$23,0),0)=""),HLOOKUP(DB$2-1,FIXTURES!$C$2:$NC$23,MATCH($C111,FIXTURES!$B$2:$B$23,0),0),IF(AND(HLOOKUP(DB$2,FIXTURES!$C$2:$NC$23,MATCH($C111,FIXTURES!$B$2:$B$23,0),0)="",HLOOKUP(DB$2+1,FIXTURES!$C$2:$NC$23,MATCH($C111,FIXTURES!$B$2:$B$23,0),0)=""),HLOOKUP(DB$2+2,FIXTURES!$C$2:$NC$23,MATCH($C111,FIXTURES!$B$2:$B$23,0),0),IF(HLOOKUP(DB$2+1,FIXTURES!$C$2:$NC$23,MATCH($C111,FIXTURES!$B$2:$B$23,0),0)="",HLOOKUP(DB$2,FIXTURES!$C$2:$NC$23,MATCH($C111,FIXTURES!$B$2:$B$23,0),0),HLOOKUP(DB$2+1,FIXTURES!$C$2:$NC$23,MATCH($C111,FIXTURES!$B$2:$B$23,0),0)))),IF(AND(HLOOKUP(DB$2,FIXTURES!$C$2:$NC$23,MATCH($C111,FIXTURES!$B$2:$B$23,0),0)="",HLOOKUP(DB$2+1,FIXTURES!$C$2:$NC$23,MATCH($C111,FIXTURES!$B$2:$B$23,0),0)=""),HLOOKUP(DB$2+2,FIXTURES!$C$2:$NC$23,MATCH($C111,FIXTURES!$B$2:$B$23,0),0),IF(HLOOKUP(DB$2+1,FIXTURES!$C$2:$NC$23,MATCH($C111,FIXTURES!$B$2:$B$23,0),0)="",HLOOKUP(DB$2,FIXTURES!$C$2:$NC$23,MATCH($C111,FIXTURES!$B$2:$B$23,0),0),HLOOKUP(DB$2+1,FIXTURES!$C$2:$NC$23,MATCH($C111,FIXTURES!$B$2:$B$23,0),0))))</f>
        <v/>
      </c>
      <c r="DC111" s="70" t="str">
        <f>IF(DC$1="SAT",IF(AND(HLOOKUP(DC$2,FIXTURES!$C$2:$NC$23,MATCH($C111,FIXTURES!$B$2:$B$23,0),0)="",HLOOKUP(DC$2+1,FIXTURES!$C$2:$NC$23,MATCH($C111,FIXTURES!$B$2:$B$23,0),0)="",HLOOKUP(DC$2+2,FIXTURES!$C$2:$NC$23,MATCH($C111,FIXTURES!$B$2:$B$23,0),0)=""),HLOOKUP(DC$2-1,FIXTURES!$C$2:$NC$23,MATCH($C111,FIXTURES!$B$2:$B$23,0),0),IF(AND(HLOOKUP(DC$2,FIXTURES!$C$2:$NC$23,MATCH($C111,FIXTURES!$B$2:$B$23,0),0)="",HLOOKUP(DC$2+1,FIXTURES!$C$2:$NC$23,MATCH($C111,FIXTURES!$B$2:$B$23,0),0)=""),HLOOKUP(DC$2+2,FIXTURES!$C$2:$NC$23,MATCH($C111,FIXTURES!$B$2:$B$23,0),0),IF(HLOOKUP(DC$2+1,FIXTURES!$C$2:$NC$23,MATCH($C111,FIXTURES!$B$2:$B$23,0),0)="",HLOOKUP(DC$2,FIXTURES!$C$2:$NC$23,MATCH($C111,FIXTURES!$B$2:$B$23,0),0),HLOOKUP(DC$2+1,FIXTURES!$C$2:$NC$23,MATCH($C111,FIXTURES!$B$2:$B$23,0),0)))),IF(AND(HLOOKUP(DC$2,FIXTURES!$C$2:$NC$23,MATCH($C111,FIXTURES!$B$2:$B$23,0),0)="",HLOOKUP(DC$2+1,FIXTURES!$C$2:$NC$23,MATCH($C111,FIXTURES!$B$2:$B$23,0),0)=""),HLOOKUP(DC$2+2,FIXTURES!$C$2:$NC$23,MATCH($C111,FIXTURES!$B$2:$B$23,0),0),IF(HLOOKUP(DC$2+1,FIXTURES!$C$2:$NC$23,MATCH($C111,FIXTURES!$B$2:$B$23,0),0)="",HLOOKUP(DC$2,FIXTURES!$C$2:$NC$23,MATCH($C111,FIXTURES!$B$2:$B$23,0),0),HLOOKUP(DC$2+1,FIXTURES!$C$2:$NC$23,MATCH($C111,FIXTURES!$B$2:$B$23,0),0))))</f>
        <v/>
      </c>
      <c r="DE111" s="102" t="str">
        <f t="shared" si="11"/>
        <v/>
      </c>
      <c r="DF111" s="102" t="str">
        <f t="shared" si="11"/>
        <v/>
      </c>
      <c r="DG111" s="102" t="str">
        <f t="shared" si="11"/>
        <v/>
      </c>
      <c r="DH111" s="102" t="str">
        <f t="shared" si="11"/>
        <v/>
      </c>
      <c r="DI111" s="102" t="str">
        <f t="shared" si="11"/>
        <v/>
      </c>
      <c r="DJ111" s="102" t="str">
        <f t="shared" si="11"/>
        <v>LEE</v>
      </c>
      <c r="DL111" s="120" t="str">
        <f t="shared" si="10"/>
        <v xml:space="preserve">LEE </v>
      </c>
      <c r="DM111" s="119" t="str">
        <f t="shared" si="12"/>
        <v xml:space="preserve">LEE </v>
      </c>
    </row>
    <row r="112" spans="1:367" s="49" customFormat="1" ht="35.1" customHeight="1" x14ac:dyDescent="0.25">
      <c r="A112" s="67" t="s">
        <v>55</v>
      </c>
      <c r="B112" s="68">
        <f>VLOOKUP(A112,[1]Table!$B$1:$O$21,MATCH("xGD/90",[1]Table!$B$1:$O$1,0),0)</f>
        <v>-0.44</v>
      </c>
      <c r="C112" s="69" t="s">
        <v>9</v>
      </c>
      <c r="D112" s="70" t="str">
        <f>IF(D$1="SAT",IF(AND(HLOOKUP(D$2,FIXTURES!$C$2:$NC$23,MATCH($C112,FIXTURES!$B$2:$B$23,0),0)="",HLOOKUP(D$2+1,FIXTURES!$C$2:$NC$23,MATCH($C112,FIXTURES!$B$2:$B$23,0),0)="",HLOOKUP(D$2+2,FIXTURES!$C$2:$NC$23,MATCH($C112,FIXTURES!$B$2:$B$23,0),0)=""),HLOOKUP(D$2-1,FIXTURES!$C$2:$NC$23,MATCH($C112,FIXTURES!$B$2:$B$23,0),0),IF(AND(HLOOKUP(D$2,FIXTURES!$C$2:$NC$23,MATCH($C112,FIXTURES!$B$2:$B$23,0),0)="",HLOOKUP(D$2+1,FIXTURES!$C$2:$NC$23,MATCH($C112,FIXTURES!$B$2:$B$23,0),0)=""),HLOOKUP(D$2+2,FIXTURES!$C$2:$NC$23,MATCH($C112,FIXTURES!$B$2:$B$23,0),0),IF(HLOOKUP(D$2+1,FIXTURES!$C$2:$NC$23,MATCH($C112,FIXTURES!$B$2:$B$23,0),0)="",HLOOKUP(D$2,FIXTURES!$C$2:$NC$23,MATCH($C112,FIXTURES!$B$2:$B$23,0),0),HLOOKUP(D$2+1,FIXTURES!$C$2:$NC$23,MATCH($C112,FIXTURES!$B$2:$B$23,0),0)))),IF(AND(HLOOKUP(D$2,FIXTURES!$C$2:$NC$23,MATCH($C112,FIXTURES!$B$2:$B$23,0),0)="",HLOOKUP(D$2+1,FIXTURES!$C$2:$NC$23,MATCH($C112,FIXTURES!$B$2:$B$23,0),0)=""),HLOOKUP(D$2+2,FIXTURES!$C$2:$NC$23,MATCH($C112,FIXTURES!$B$2:$B$23,0),0),IF(HLOOKUP(D$2+1,FIXTURES!$C$2:$NC$23,MATCH($C112,FIXTURES!$B$2:$B$23,0),0)="",HLOOKUP(D$2,FIXTURES!$C$2:$NC$23,MATCH($C112,FIXTURES!$B$2:$B$23,0),0),HLOOKUP(D$2+1,FIXTURES!$C$2:$NC$23,MATCH($C112,FIXTURES!$B$2:$B$23,0),0))))</f>
        <v/>
      </c>
      <c r="E112" s="70" t="str">
        <f>IF(E$1="SAT",IF(AND(HLOOKUP(E$2,FIXTURES!$C$2:$NC$23,MATCH($C112,FIXTURES!$B$2:$B$23,0),0)="",HLOOKUP(E$2+1,FIXTURES!$C$2:$NC$23,MATCH($C112,FIXTURES!$B$2:$B$23,0),0)="",HLOOKUP(E$2+2,FIXTURES!$C$2:$NC$23,MATCH($C112,FIXTURES!$B$2:$B$23,0),0)=""),HLOOKUP(E$2-1,FIXTURES!$C$2:$NC$23,MATCH($C112,FIXTURES!$B$2:$B$23,0),0),IF(AND(HLOOKUP(E$2,FIXTURES!$C$2:$NC$23,MATCH($C112,FIXTURES!$B$2:$B$23,0),0)="",HLOOKUP(E$2+1,FIXTURES!$C$2:$NC$23,MATCH($C112,FIXTURES!$B$2:$B$23,0),0)=""),HLOOKUP(E$2+2,FIXTURES!$C$2:$NC$23,MATCH($C112,FIXTURES!$B$2:$B$23,0),0),IF(HLOOKUP(E$2+1,FIXTURES!$C$2:$NC$23,MATCH($C112,FIXTURES!$B$2:$B$23,0),0)="",HLOOKUP(E$2,FIXTURES!$C$2:$NC$23,MATCH($C112,FIXTURES!$B$2:$B$23,0),0),HLOOKUP(E$2+1,FIXTURES!$C$2:$NC$23,MATCH($C112,FIXTURES!$B$2:$B$23,0),0)))),IF(AND(HLOOKUP(E$2,FIXTURES!$C$2:$NC$23,MATCH($C112,FIXTURES!$B$2:$B$23,0),0)="",HLOOKUP(E$2+1,FIXTURES!$C$2:$NC$23,MATCH($C112,FIXTURES!$B$2:$B$23,0),0)=""),HLOOKUP(E$2+2,FIXTURES!$C$2:$NC$23,MATCH($C112,FIXTURES!$B$2:$B$23,0),0),IF(HLOOKUP(E$2+1,FIXTURES!$C$2:$NC$23,MATCH($C112,FIXTURES!$B$2:$B$23,0),0)="",HLOOKUP(E$2,FIXTURES!$C$2:$NC$23,MATCH($C112,FIXTURES!$B$2:$B$23,0),0),HLOOKUP(E$2+1,FIXTURES!$C$2:$NC$23,MATCH($C112,FIXTURES!$B$2:$B$23,0),0))))</f>
        <v>WOL</v>
      </c>
      <c r="F112" s="70" t="str">
        <f>IF(F$1="SAT",IF(AND(HLOOKUP(F$2,FIXTURES!$C$2:$NC$23,MATCH($C112,FIXTURES!$B$2:$B$23,0),0)="",HLOOKUP(F$2+1,FIXTURES!$C$2:$NC$23,MATCH($C112,FIXTURES!$B$2:$B$23,0),0)="",HLOOKUP(F$2+2,FIXTURES!$C$2:$NC$23,MATCH($C112,FIXTURES!$B$2:$B$23,0),0)=""),HLOOKUP(F$2-1,FIXTURES!$C$2:$NC$23,MATCH($C112,FIXTURES!$B$2:$B$23,0),0),IF(AND(HLOOKUP(F$2,FIXTURES!$C$2:$NC$23,MATCH($C112,FIXTURES!$B$2:$B$23,0),0)="",HLOOKUP(F$2+1,FIXTURES!$C$2:$NC$23,MATCH($C112,FIXTURES!$B$2:$B$23,0),0)=""),HLOOKUP(F$2+2,FIXTURES!$C$2:$NC$23,MATCH($C112,FIXTURES!$B$2:$B$23,0),0),IF(HLOOKUP(F$2+1,FIXTURES!$C$2:$NC$23,MATCH($C112,FIXTURES!$B$2:$B$23,0),0)="",HLOOKUP(F$2,FIXTURES!$C$2:$NC$23,MATCH($C112,FIXTURES!$B$2:$B$23,0),0),HLOOKUP(F$2+1,FIXTURES!$C$2:$NC$23,MATCH($C112,FIXTURES!$B$2:$B$23,0),0)))),IF(AND(HLOOKUP(F$2,FIXTURES!$C$2:$NC$23,MATCH($C112,FIXTURES!$B$2:$B$23,0),0)="",HLOOKUP(F$2+1,FIXTURES!$C$2:$NC$23,MATCH($C112,FIXTURES!$B$2:$B$23,0),0)=""),HLOOKUP(F$2+2,FIXTURES!$C$2:$NC$23,MATCH($C112,FIXTURES!$B$2:$B$23,0),0),IF(HLOOKUP(F$2+1,FIXTURES!$C$2:$NC$23,MATCH($C112,FIXTURES!$B$2:$B$23,0),0)="",HLOOKUP(F$2,FIXTURES!$C$2:$NC$23,MATCH($C112,FIXTURES!$B$2:$B$23,0),0),HLOOKUP(F$2+1,FIXTURES!$C$2:$NC$23,MATCH($C112,FIXTURES!$B$2:$B$23,0),0))))</f>
        <v/>
      </c>
      <c r="G112" s="70" t="str">
        <f>IF(G$1="SAT",IF(AND(HLOOKUP(G$2,FIXTURES!$C$2:$NC$23,MATCH($C112,FIXTURES!$B$2:$B$23,0),0)="",HLOOKUP(G$2+1,FIXTURES!$C$2:$NC$23,MATCH($C112,FIXTURES!$B$2:$B$23,0),0)="",HLOOKUP(G$2+2,FIXTURES!$C$2:$NC$23,MATCH($C112,FIXTURES!$B$2:$B$23,0),0)=""),HLOOKUP(G$2-1,FIXTURES!$C$2:$NC$23,MATCH($C112,FIXTURES!$B$2:$B$23,0),0),IF(AND(HLOOKUP(G$2,FIXTURES!$C$2:$NC$23,MATCH($C112,FIXTURES!$B$2:$B$23,0),0)="",HLOOKUP(G$2+1,FIXTURES!$C$2:$NC$23,MATCH($C112,FIXTURES!$B$2:$B$23,0),0)=""),HLOOKUP(G$2+2,FIXTURES!$C$2:$NC$23,MATCH($C112,FIXTURES!$B$2:$B$23,0),0),IF(HLOOKUP(G$2+1,FIXTURES!$C$2:$NC$23,MATCH($C112,FIXTURES!$B$2:$B$23,0),0)="",HLOOKUP(G$2,FIXTURES!$C$2:$NC$23,MATCH($C112,FIXTURES!$B$2:$B$23,0),0),HLOOKUP(G$2+1,FIXTURES!$C$2:$NC$23,MATCH($C112,FIXTURES!$B$2:$B$23,0),0)))),IF(AND(HLOOKUP(G$2,FIXTURES!$C$2:$NC$23,MATCH($C112,FIXTURES!$B$2:$B$23,0),0)="",HLOOKUP(G$2+1,FIXTURES!$C$2:$NC$23,MATCH($C112,FIXTURES!$B$2:$B$23,0),0)=""),HLOOKUP(G$2+2,FIXTURES!$C$2:$NC$23,MATCH($C112,FIXTURES!$B$2:$B$23,0),0),IF(HLOOKUP(G$2+1,FIXTURES!$C$2:$NC$23,MATCH($C112,FIXTURES!$B$2:$B$23,0),0)="",HLOOKUP(G$2,FIXTURES!$C$2:$NC$23,MATCH($C112,FIXTURES!$B$2:$B$23,0),0),HLOOKUP(G$2+1,FIXTURES!$C$2:$NC$23,MATCH($C112,FIXTURES!$B$2:$B$23,0),0))))</f>
        <v>sou</v>
      </c>
      <c r="H112" s="70" t="str">
        <f>IF(H$1="SAT",IF(AND(HLOOKUP(H$2,FIXTURES!$C$2:$NC$23,MATCH($C112,FIXTURES!$B$2:$B$23,0),0)="",HLOOKUP(H$2+1,FIXTURES!$C$2:$NC$23,MATCH($C112,FIXTURES!$B$2:$B$23,0),0)="",HLOOKUP(H$2+2,FIXTURES!$C$2:$NC$23,MATCH($C112,FIXTURES!$B$2:$B$23,0),0)=""),HLOOKUP(H$2-1,FIXTURES!$C$2:$NC$23,MATCH($C112,FIXTURES!$B$2:$B$23,0),0),IF(AND(HLOOKUP(H$2,FIXTURES!$C$2:$NC$23,MATCH($C112,FIXTURES!$B$2:$B$23,0),0)="",HLOOKUP(H$2+1,FIXTURES!$C$2:$NC$23,MATCH($C112,FIXTURES!$B$2:$B$23,0),0)=""),HLOOKUP(H$2+2,FIXTURES!$C$2:$NC$23,MATCH($C112,FIXTURES!$B$2:$B$23,0),0),IF(HLOOKUP(H$2+1,FIXTURES!$C$2:$NC$23,MATCH($C112,FIXTURES!$B$2:$B$23,0),0)="",HLOOKUP(H$2,FIXTURES!$C$2:$NC$23,MATCH($C112,FIXTURES!$B$2:$B$23,0),0),HLOOKUP(H$2+1,FIXTURES!$C$2:$NC$23,MATCH($C112,FIXTURES!$B$2:$B$23,0),0)))),IF(AND(HLOOKUP(H$2,FIXTURES!$C$2:$NC$23,MATCH($C112,FIXTURES!$B$2:$B$23,0),0)="",HLOOKUP(H$2+1,FIXTURES!$C$2:$NC$23,MATCH($C112,FIXTURES!$B$2:$B$23,0),0)=""),HLOOKUP(H$2+2,FIXTURES!$C$2:$NC$23,MATCH($C112,FIXTURES!$B$2:$B$23,0),0),IF(HLOOKUP(H$2+1,FIXTURES!$C$2:$NC$23,MATCH($C112,FIXTURES!$B$2:$B$23,0),0)="",HLOOKUP(H$2,FIXTURES!$C$2:$NC$23,MATCH($C112,FIXTURES!$B$2:$B$23,0),0),HLOOKUP(H$2+1,FIXTURES!$C$2:$NC$23,MATCH($C112,FIXTURES!$B$2:$B$23,0),0))))</f>
        <v/>
      </c>
      <c r="I112" s="70" t="str">
        <f>IF(I$1="SAT",IF(AND(HLOOKUP(I$2,FIXTURES!$C$2:$NC$23,MATCH($C112,FIXTURES!$B$2:$B$23,0),0)="",HLOOKUP(I$2+1,FIXTURES!$C$2:$NC$23,MATCH($C112,FIXTURES!$B$2:$B$23,0),0)="",HLOOKUP(I$2+2,FIXTURES!$C$2:$NC$23,MATCH($C112,FIXTURES!$B$2:$B$23,0),0)=""),HLOOKUP(I$2-1,FIXTURES!$C$2:$NC$23,MATCH($C112,FIXTURES!$B$2:$B$23,0),0),IF(AND(HLOOKUP(I$2,FIXTURES!$C$2:$NC$23,MATCH($C112,FIXTURES!$B$2:$B$23,0),0)="",HLOOKUP(I$2+1,FIXTURES!$C$2:$NC$23,MATCH($C112,FIXTURES!$B$2:$B$23,0),0)=""),HLOOKUP(I$2+2,FIXTURES!$C$2:$NC$23,MATCH($C112,FIXTURES!$B$2:$B$23,0),0),IF(HLOOKUP(I$2+1,FIXTURES!$C$2:$NC$23,MATCH($C112,FIXTURES!$B$2:$B$23,0),0)="",HLOOKUP(I$2,FIXTURES!$C$2:$NC$23,MATCH($C112,FIXTURES!$B$2:$B$23,0),0),HLOOKUP(I$2+1,FIXTURES!$C$2:$NC$23,MATCH($C112,FIXTURES!$B$2:$B$23,0),0)))),IF(AND(HLOOKUP(I$2,FIXTURES!$C$2:$NC$23,MATCH($C112,FIXTURES!$B$2:$B$23,0),0)="",HLOOKUP(I$2+1,FIXTURES!$C$2:$NC$23,MATCH($C112,FIXTURES!$B$2:$B$23,0),0)=""),HLOOKUP(I$2+2,FIXTURES!$C$2:$NC$23,MATCH($C112,FIXTURES!$B$2:$B$23,0),0),IF(HLOOKUP(I$2+1,FIXTURES!$C$2:$NC$23,MATCH($C112,FIXTURES!$B$2:$B$23,0),0)="",HLOOKUP(I$2,FIXTURES!$C$2:$NC$23,MATCH($C112,FIXTURES!$B$2:$B$23,0),0),HLOOKUP(I$2+1,FIXTURES!$C$2:$NC$23,MATCH($C112,FIXTURES!$B$2:$B$23,0),0))))</f>
        <v>CHE</v>
      </c>
      <c r="J112" s="70" t="str">
        <f>IF(J$1="SAT",IF(AND(HLOOKUP(J$2,FIXTURES!$C$2:$NC$23,MATCH($C112,FIXTURES!$B$2:$B$23,0),0)="",HLOOKUP(J$2+1,FIXTURES!$C$2:$NC$23,MATCH($C112,FIXTURES!$B$2:$B$23,0),0)="",HLOOKUP(J$2+2,FIXTURES!$C$2:$NC$23,MATCH($C112,FIXTURES!$B$2:$B$23,0),0)=""),HLOOKUP(J$2-1,FIXTURES!$C$2:$NC$23,MATCH($C112,FIXTURES!$B$2:$B$23,0),0),IF(AND(HLOOKUP(J$2,FIXTURES!$C$2:$NC$23,MATCH($C112,FIXTURES!$B$2:$B$23,0),0)="",HLOOKUP(J$2+1,FIXTURES!$C$2:$NC$23,MATCH($C112,FIXTURES!$B$2:$B$23,0),0)=""),HLOOKUP(J$2+2,FIXTURES!$C$2:$NC$23,MATCH($C112,FIXTURES!$B$2:$B$23,0),0),IF(HLOOKUP(J$2+1,FIXTURES!$C$2:$NC$23,MATCH($C112,FIXTURES!$B$2:$B$23,0),0)="",HLOOKUP(J$2,FIXTURES!$C$2:$NC$23,MATCH($C112,FIXTURES!$B$2:$B$23,0),0),HLOOKUP(J$2+1,FIXTURES!$C$2:$NC$23,MATCH($C112,FIXTURES!$B$2:$B$23,0),0)))),IF(AND(HLOOKUP(J$2,FIXTURES!$C$2:$NC$23,MATCH($C112,FIXTURES!$B$2:$B$23,0),0)="",HLOOKUP(J$2+1,FIXTURES!$C$2:$NC$23,MATCH($C112,FIXTURES!$B$2:$B$23,0),0)=""),HLOOKUP(J$2+2,FIXTURES!$C$2:$NC$23,MATCH($C112,FIXTURES!$B$2:$B$23,0),0),IF(HLOOKUP(J$2+1,FIXTURES!$C$2:$NC$23,MATCH($C112,FIXTURES!$B$2:$B$23,0),0)="",HLOOKUP(J$2,FIXTURES!$C$2:$NC$23,MATCH($C112,FIXTURES!$B$2:$B$23,0),0),HLOOKUP(J$2+1,FIXTURES!$C$2:$NC$23,MATCH($C112,FIXTURES!$B$2:$B$23,0),0))))</f>
        <v>Barnsley</v>
      </c>
      <c r="K112" s="70" t="str">
        <f>IF(K$1="SAT",IF(AND(HLOOKUP(K$2,FIXTURES!$C$2:$NC$23,MATCH($C112,FIXTURES!$B$2:$B$23,0),0)="",HLOOKUP(K$2+1,FIXTURES!$C$2:$NC$23,MATCH($C112,FIXTURES!$B$2:$B$23,0),0)="",HLOOKUP(K$2+2,FIXTURES!$C$2:$NC$23,MATCH($C112,FIXTURES!$B$2:$B$23,0),0)=""),HLOOKUP(K$2-1,FIXTURES!$C$2:$NC$23,MATCH($C112,FIXTURES!$B$2:$B$23,0),0),IF(AND(HLOOKUP(K$2,FIXTURES!$C$2:$NC$23,MATCH($C112,FIXTURES!$B$2:$B$23,0),0)="",HLOOKUP(K$2+1,FIXTURES!$C$2:$NC$23,MATCH($C112,FIXTURES!$B$2:$B$23,0),0)=""),HLOOKUP(K$2+2,FIXTURES!$C$2:$NC$23,MATCH($C112,FIXTURES!$B$2:$B$23,0),0),IF(HLOOKUP(K$2+1,FIXTURES!$C$2:$NC$23,MATCH($C112,FIXTURES!$B$2:$B$23,0),0)="",HLOOKUP(K$2,FIXTURES!$C$2:$NC$23,MATCH($C112,FIXTURES!$B$2:$B$23,0),0),HLOOKUP(K$2+1,FIXTURES!$C$2:$NC$23,MATCH($C112,FIXTURES!$B$2:$B$23,0),0)))),IF(AND(HLOOKUP(K$2,FIXTURES!$C$2:$NC$23,MATCH($C112,FIXTURES!$B$2:$B$23,0),0)="",HLOOKUP(K$2+1,FIXTURES!$C$2:$NC$23,MATCH($C112,FIXTURES!$B$2:$B$23,0),0)=""),HLOOKUP(K$2+2,FIXTURES!$C$2:$NC$23,MATCH($C112,FIXTURES!$B$2:$B$23,0),0),IF(HLOOKUP(K$2+1,FIXTURES!$C$2:$NC$23,MATCH($C112,FIXTURES!$B$2:$B$23,0),0)="",HLOOKUP(K$2,FIXTURES!$C$2:$NC$23,MATCH($C112,FIXTURES!$B$2:$B$23,0),0),HLOOKUP(K$2+1,FIXTURES!$C$2:$NC$23,MATCH($C112,FIXTURES!$B$2:$B$23,0),0))))</f>
        <v>bha</v>
      </c>
      <c r="L112" s="70" t="str">
        <f>IF(L$1="SAT",IF(AND(HLOOKUP(L$2,FIXTURES!$C$2:$NC$23,MATCH($C112,FIXTURES!$B$2:$B$23,0),0)="",HLOOKUP(L$2+1,FIXTURES!$C$2:$NC$23,MATCH($C112,FIXTURES!$B$2:$B$23,0),0)="",HLOOKUP(L$2+2,FIXTURES!$C$2:$NC$23,MATCH($C112,FIXTURES!$B$2:$B$23,0),0)=""),HLOOKUP(L$2-1,FIXTURES!$C$2:$NC$23,MATCH($C112,FIXTURES!$B$2:$B$23,0),0),IF(AND(HLOOKUP(L$2,FIXTURES!$C$2:$NC$23,MATCH($C112,FIXTURES!$B$2:$B$23,0),0)="",HLOOKUP(L$2+1,FIXTURES!$C$2:$NC$23,MATCH($C112,FIXTURES!$B$2:$B$23,0),0)=""),HLOOKUP(L$2+2,FIXTURES!$C$2:$NC$23,MATCH($C112,FIXTURES!$B$2:$B$23,0),0),IF(HLOOKUP(L$2+1,FIXTURES!$C$2:$NC$23,MATCH($C112,FIXTURES!$B$2:$B$23,0),0)="",HLOOKUP(L$2,FIXTURES!$C$2:$NC$23,MATCH($C112,FIXTURES!$B$2:$B$23,0),0),HLOOKUP(L$2+1,FIXTURES!$C$2:$NC$23,MATCH($C112,FIXTURES!$B$2:$B$23,0),0)))),IF(AND(HLOOKUP(L$2,FIXTURES!$C$2:$NC$23,MATCH($C112,FIXTURES!$B$2:$B$23,0),0)="",HLOOKUP(L$2+1,FIXTURES!$C$2:$NC$23,MATCH($C112,FIXTURES!$B$2:$B$23,0),0)=""),HLOOKUP(L$2+2,FIXTURES!$C$2:$NC$23,MATCH($C112,FIXTURES!$B$2:$B$23,0),0),IF(HLOOKUP(L$2+1,FIXTURES!$C$2:$NC$23,MATCH($C112,FIXTURES!$B$2:$B$23,0),0)="",HLOOKUP(L$2,FIXTURES!$C$2:$NC$23,MATCH($C112,FIXTURES!$B$2:$B$23,0),0),HLOOKUP(L$2+1,FIXTURES!$C$2:$NC$23,MATCH($C112,FIXTURES!$B$2:$B$23,0),0))))</f>
        <v>EVE</v>
      </c>
      <c r="M112" s="70" t="str">
        <f>IF(M$1="SAT",IF(AND(HLOOKUP(M$2,FIXTURES!$C$2:$NC$23,MATCH($C112,FIXTURES!$B$2:$B$23,0),0)="",HLOOKUP(M$2+1,FIXTURES!$C$2:$NC$23,MATCH($C112,FIXTURES!$B$2:$B$23,0),0)="",HLOOKUP(M$2+2,FIXTURES!$C$2:$NC$23,MATCH($C112,FIXTURES!$B$2:$B$23,0),0)=""),HLOOKUP(M$2-1,FIXTURES!$C$2:$NC$23,MATCH($C112,FIXTURES!$B$2:$B$23,0),0),IF(AND(HLOOKUP(M$2,FIXTURES!$C$2:$NC$23,MATCH($C112,FIXTURES!$B$2:$B$23,0),0)="",HLOOKUP(M$2+1,FIXTURES!$C$2:$NC$23,MATCH($C112,FIXTURES!$B$2:$B$23,0),0)=""),HLOOKUP(M$2+2,FIXTURES!$C$2:$NC$23,MATCH($C112,FIXTURES!$B$2:$B$23,0),0),IF(HLOOKUP(M$2+1,FIXTURES!$C$2:$NC$23,MATCH($C112,FIXTURES!$B$2:$B$23,0),0)="",HLOOKUP(M$2,FIXTURES!$C$2:$NC$23,MATCH($C112,FIXTURES!$B$2:$B$23,0),0),HLOOKUP(M$2+1,FIXTURES!$C$2:$NC$23,MATCH($C112,FIXTURES!$B$2:$B$23,0),0)))),IF(AND(HLOOKUP(M$2,FIXTURES!$C$2:$NC$23,MATCH($C112,FIXTURES!$B$2:$B$23,0),0)="",HLOOKUP(M$2+1,FIXTURES!$C$2:$NC$23,MATCH($C112,FIXTURES!$B$2:$B$23,0),0)=""),HLOOKUP(M$2+2,FIXTURES!$C$2:$NC$23,MATCH($C112,FIXTURES!$B$2:$B$23,0),0),IF(HLOOKUP(M$2+1,FIXTURES!$C$2:$NC$23,MATCH($C112,FIXTURES!$B$2:$B$23,0),0)="",HLOOKUP(M$2,FIXTURES!$C$2:$NC$23,MATCH($C112,FIXTURES!$B$2:$B$23,0),0),HLOOKUP(M$2+1,FIXTURES!$C$2:$NC$23,MATCH($C112,FIXTURES!$B$2:$B$23,0),0))))</f>
        <v>bre</v>
      </c>
      <c r="N112" s="70" t="str">
        <f>IF(N$1="SAT",IF(AND(HLOOKUP(N$2,FIXTURES!$C$2:$NC$23,MATCH($C112,FIXTURES!$B$2:$B$23,0),0)="",HLOOKUP(N$2+1,FIXTURES!$C$2:$NC$23,MATCH($C112,FIXTURES!$B$2:$B$23,0),0)="",HLOOKUP(N$2+2,FIXTURES!$C$2:$NC$23,MATCH($C112,FIXTURES!$B$2:$B$23,0),0)=""),HLOOKUP(N$2-1,FIXTURES!$C$2:$NC$23,MATCH($C112,FIXTURES!$B$2:$B$23,0),0),IF(AND(HLOOKUP(N$2,FIXTURES!$C$2:$NC$23,MATCH($C112,FIXTURES!$B$2:$B$23,0),0)="",HLOOKUP(N$2+1,FIXTURES!$C$2:$NC$23,MATCH($C112,FIXTURES!$B$2:$B$23,0),0)=""),HLOOKUP(N$2+2,FIXTURES!$C$2:$NC$23,MATCH($C112,FIXTURES!$B$2:$B$23,0),0),IF(HLOOKUP(N$2+1,FIXTURES!$C$2:$NC$23,MATCH($C112,FIXTURES!$B$2:$B$23,0),0)="",HLOOKUP(N$2,FIXTURES!$C$2:$NC$23,MATCH($C112,FIXTURES!$B$2:$B$23,0),0),HLOOKUP(N$2+1,FIXTURES!$C$2:$NC$23,MATCH($C112,FIXTURES!$B$2:$B$23,0),0)))),IF(AND(HLOOKUP(N$2,FIXTURES!$C$2:$NC$23,MATCH($C112,FIXTURES!$B$2:$B$23,0),0)="",HLOOKUP(N$2+1,FIXTURES!$C$2:$NC$23,MATCH($C112,FIXTURES!$B$2:$B$23,0),0)=""),HLOOKUP(N$2+2,FIXTURES!$C$2:$NC$23,MATCH($C112,FIXTURES!$B$2:$B$23,0),0),IF(HLOOKUP(N$2+1,FIXTURES!$C$2:$NC$23,MATCH($C112,FIXTURES!$B$2:$B$23,0),0)="",HLOOKUP(N$2,FIXTURES!$C$2:$NC$23,MATCH($C112,FIXTURES!$B$2:$B$23,0),0),HLOOKUP(N$2+1,FIXTURES!$C$2:$NC$23,MATCH($C112,FIXTURES!$B$2:$B$23,0),0))))</f>
        <v/>
      </c>
      <c r="O112" s="70" t="str">
        <f>IF(O$1="SAT",IF(AND(HLOOKUP(O$2,FIXTURES!$C$2:$NC$23,MATCH($C112,FIXTURES!$B$2:$B$23,0),0)="",HLOOKUP(O$2+1,FIXTURES!$C$2:$NC$23,MATCH($C112,FIXTURES!$B$2:$B$23,0),0)="",HLOOKUP(O$2+2,FIXTURES!$C$2:$NC$23,MATCH($C112,FIXTURES!$B$2:$B$23,0),0)=""),HLOOKUP(O$2-1,FIXTURES!$C$2:$NC$23,MATCH($C112,FIXTURES!$B$2:$B$23,0),0),IF(AND(HLOOKUP(O$2,FIXTURES!$C$2:$NC$23,MATCH($C112,FIXTURES!$B$2:$B$23,0),0)="",HLOOKUP(O$2+1,FIXTURES!$C$2:$NC$23,MATCH($C112,FIXTURES!$B$2:$B$23,0),0)=""),HLOOKUP(O$2+2,FIXTURES!$C$2:$NC$23,MATCH($C112,FIXTURES!$B$2:$B$23,0),0),IF(HLOOKUP(O$2+1,FIXTURES!$C$2:$NC$23,MATCH($C112,FIXTURES!$B$2:$B$23,0),0)="",HLOOKUP(O$2,FIXTURES!$C$2:$NC$23,MATCH($C112,FIXTURES!$B$2:$B$23,0),0),HLOOKUP(O$2+1,FIXTURES!$C$2:$NC$23,MATCH($C112,FIXTURES!$B$2:$B$23,0),0)))),IF(AND(HLOOKUP(O$2,FIXTURES!$C$2:$NC$23,MATCH($C112,FIXTURES!$B$2:$B$23,0),0)="",HLOOKUP(O$2+1,FIXTURES!$C$2:$NC$23,MATCH($C112,FIXTURES!$B$2:$B$23,0),0)=""),HLOOKUP(O$2+2,FIXTURES!$C$2:$NC$23,MATCH($C112,FIXTURES!$B$2:$B$23,0),0),IF(HLOOKUP(O$2+1,FIXTURES!$C$2:$NC$23,MATCH($C112,FIXTURES!$B$2:$B$23,0),0)="",HLOOKUP(O$2,FIXTURES!$C$2:$NC$23,MATCH($C112,FIXTURES!$B$2:$B$23,0),0),HLOOKUP(O$2+1,FIXTURES!$C$2:$NC$23,MATCH($C112,FIXTURES!$B$2:$B$23,0),0))))</f>
        <v/>
      </c>
      <c r="P112" s="70" t="str">
        <f>IF(P$1="SAT",IF(AND(HLOOKUP(P$2,FIXTURES!$C$2:$NC$23,MATCH($C112,FIXTURES!$B$2:$B$23,0),0)="",HLOOKUP(P$2+1,FIXTURES!$C$2:$NC$23,MATCH($C112,FIXTURES!$B$2:$B$23,0),0)="",HLOOKUP(P$2+2,FIXTURES!$C$2:$NC$23,MATCH($C112,FIXTURES!$B$2:$B$23,0),0)=""),HLOOKUP(P$2-1,FIXTURES!$C$2:$NC$23,MATCH($C112,FIXTURES!$B$2:$B$23,0),0),IF(AND(HLOOKUP(P$2,FIXTURES!$C$2:$NC$23,MATCH($C112,FIXTURES!$B$2:$B$23,0),0)="",HLOOKUP(P$2+1,FIXTURES!$C$2:$NC$23,MATCH($C112,FIXTURES!$B$2:$B$23,0),0)=""),HLOOKUP(P$2+2,FIXTURES!$C$2:$NC$23,MATCH($C112,FIXTURES!$B$2:$B$23,0),0),IF(HLOOKUP(P$2+1,FIXTURES!$C$2:$NC$23,MATCH($C112,FIXTURES!$B$2:$B$23,0),0)="",HLOOKUP(P$2,FIXTURES!$C$2:$NC$23,MATCH($C112,FIXTURES!$B$2:$B$23,0),0),HLOOKUP(P$2+1,FIXTURES!$C$2:$NC$23,MATCH($C112,FIXTURES!$B$2:$B$23,0),0)))),IF(AND(HLOOKUP(P$2,FIXTURES!$C$2:$NC$23,MATCH($C112,FIXTURES!$B$2:$B$23,0),0)="",HLOOKUP(P$2+1,FIXTURES!$C$2:$NC$23,MATCH($C112,FIXTURES!$B$2:$B$23,0),0)=""),HLOOKUP(P$2+2,FIXTURES!$C$2:$NC$23,MATCH($C112,FIXTURES!$B$2:$B$23,0),0),IF(HLOOKUP(P$2+1,FIXTURES!$C$2:$NC$23,MATCH($C112,FIXTURES!$B$2:$B$23,0),0)="",HLOOKUP(P$2,FIXTURES!$C$2:$NC$23,MATCH($C112,FIXTURES!$B$2:$B$23,0),0),HLOOKUP(P$2+1,FIXTURES!$C$2:$NC$23,MATCH($C112,FIXTURES!$B$2:$B$23,0),0))))</f>
        <v/>
      </c>
      <c r="Q112" s="70" t="str">
        <f>IF(Q$1="SAT",IF(AND(HLOOKUP(Q$2,FIXTURES!$C$2:$NC$23,MATCH($C112,FIXTURES!$B$2:$B$23,0),0)="",HLOOKUP(Q$2+1,FIXTURES!$C$2:$NC$23,MATCH($C112,FIXTURES!$B$2:$B$23,0),0)="",HLOOKUP(Q$2+2,FIXTURES!$C$2:$NC$23,MATCH($C112,FIXTURES!$B$2:$B$23,0),0)=""),HLOOKUP(Q$2-1,FIXTURES!$C$2:$NC$23,MATCH($C112,FIXTURES!$B$2:$B$23,0),0),IF(AND(HLOOKUP(Q$2,FIXTURES!$C$2:$NC$23,MATCH($C112,FIXTURES!$B$2:$B$23,0),0)="",HLOOKUP(Q$2+1,FIXTURES!$C$2:$NC$23,MATCH($C112,FIXTURES!$B$2:$B$23,0),0)=""),HLOOKUP(Q$2+2,FIXTURES!$C$2:$NC$23,MATCH($C112,FIXTURES!$B$2:$B$23,0),0),IF(HLOOKUP(Q$2+1,FIXTURES!$C$2:$NC$23,MATCH($C112,FIXTURES!$B$2:$B$23,0),0)="",HLOOKUP(Q$2,FIXTURES!$C$2:$NC$23,MATCH($C112,FIXTURES!$B$2:$B$23,0),0),HLOOKUP(Q$2+1,FIXTURES!$C$2:$NC$23,MATCH($C112,FIXTURES!$B$2:$B$23,0),0)))),IF(AND(HLOOKUP(Q$2,FIXTURES!$C$2:$NC$23,MATCH($C112,FIXTURES!$B$2:$B$23,0),0)="",HLOOKUP(Q$2+1,FIXTURES!$C$2:$NC$23,MATCH($C112,FIXTURES!$B$2:$B$23,0),0)=""),HLOOKUP(Q$2+2,FIXTURES!$C$2:$NC$23,MATCH($C112,FIXTURES!$B$2:$B$23,0),0),IF(HLOOKUP(Q$2+1,FIXTURES!$C$2:$NC$23,MATCH($C112,FIXTURES!$B$2:$B$23,0),0)="",HLOOKUP(Q$2,FIXTURES!$C$2:$NC$23,MATCH($C112,FIXTURES!$B$2:$B$23,0),0),HLOOKUP(Q$2+1,FIXTURES!$C$2:$NC$23,MATCH($C112,FIXTURES!$B$2:$B$23,0),0))))</f>
        <v/>
      </c>
      <c r="R112" s="70" t="str">
        <f>IF(R$1="SAT",IF(AND(HLOOKUP(R$2,FIXTURES!$C$2:$NC$23,MATCH($C112,FIXTURES!$B$2:$B$23,0),0)="",HLOOKUP(R$2+1,FIXTURES!$C$2:$NC$23,MATCH($C112,FIXTURES!$B$2:$B$23,0),0)="",HLOOKUP(R$2+2,FIXTURES!$C$2:$NC$23,MATCH($C112,FIXTURES!$B$2:$B$23,0),0)=""),HLOOKUP(R$2-1,FIXTURES!$C$2:$NC$23,MATCH($C112,FIXTURES!$B$2:$B$23,0),0),IF(AND(HLOOKUP(R$2,FIXTURES!$C$2:$NC$23,MATCH($C112,FIXTURES!$B$2:$B$23,0),0)="",HLOOKUP(R$2+1,FIXTURES!$C$2:$NC$23,MATCH($C112,FIXTURES!$B$2:$B$23,0),0)=""),HLOOKUP(R$2+2,FIXTURES!$C$2:$NC$23,MATCH($C112,FIXTURES!$B$2:$B$23,0),0),IF(HLOOKUP(R$2+1,FIXTURES!$C$2:$NC$23,MATCH($C112,FIXTURES!$B$2:$B$23,0),0)="",HLOOKUP(R$2,FIXTURES!$C$2:$NC$23,MATCH($C112,FIXTURES!$B$2:$B$23,0),0),HLOOKUP(R$2+1,FIXTURES!$C$2:$NC$23,MATCH($C112,FIXTURES!$B$2:$B$23,0),0)))),IF(AND(HLOOKUP(R$2,FIXTURES!$C$2:$NC$23,MATCH($C112,FIXTURES!$B$2:$B$23,0),0)="",HLOOKUP(R$2+1,FIXTURES!$C$2:$NC$23,MATCH($C112,FIXTURES!$B$2:$B$23,0),0)=""),HLOOKUP(R$2+2,FIXTURES!$C$2:$NC$23,MATCH($C112,FIXTURES!$B$2:$B$23,0),0),IF(HLOOKUP(R$2+1,FIXTURES!$C$2:$NC$23,MATCH($C112,FIXTURES!$B$2:$B$23,0),0)="",HLOOKUP(R$2,FIXTURES!$C$2:$NC$23,MATCH($C112,FIXTURES!$B$2:$B$23,0),0),HLOOKUP(R$2+1,FIXTURES!$C$2:$NC$23,MATCH($C112,FIXTURES!$B$2:$B$23,0),0))))</f>
        <v/>
      </c>
      <c r="S112" s="70" t="str">
        <f>IF(S$1="SAT",IF(AND(HLOOKUP(S$2,FIXTURES!$C$2:$NC$23,MATCH($C112,FIXTURES!$B$2:$B$23,0),0)="",HLOOKUP(S$2+1,FIXTURES!$C$2:$NC$23,MATCH($C112,FIXTURES!$B$2:$B$23,0),0)="",HLOOKUP(S$2+2,FIXTURES!$C$2:$NC$23,MATCH($C112,FIXTURES!$B$2:$B$23,0),0)=""),HLOOKUP(S$2-1,FIXTURES!$C$2:$NC$23,MATCH($C112,FIXTURES!$B$2:$B$23,0),0),IF(AND(HLOOKUP(S$2,FIXTURES!$C$2:$NC$23,MATCH($C112,FIXTURES!$B$2:$B$23,0),0)="",HLOOKUP(S$2+1,FIXTURES!$C$2:$NC$23,MATCH($C112,FIXTURES!$B$2:$B$23,0),0)=""),HLOOKUP(S$2+2,FIXTURES!$C$2:$NC$23,MATCH($C112,FIXTURES!$B$2:$B$23,0),0),IF(HLOOKUP(S$2+1,FIXTURES!$C$2:$NC$23,MATCH($C112,FIXTURES!$B$2:$B$23,0),0)="",HLOOKUP(S$2,FIXTURES!$C$2:$NC$23,MATCH($C112,FIXTURES!$B$2:$B$23,0),0),HLOOKUP(S$2+1,FIXTURES!$C$2:$NC$23,MATCH($C112,FIXTURES!$B$2:$B$23,0),0)))),IF(AND(HLOOKUP(S$2,FIXTURES!$C$2:$NC$23,MATCH($C112,FIXTURES!$B$2:$B$23,0),0)="",HLOOKUP(S$2+1,FIXTURES!$C$2:$NC$23,MATCH($C112,FIXTURES!$B$2:$B$23,0),0)=""),HLOOKUP(S$2+2,FIXTURES!$C$2:$NC$23,MATCH($C112,FIXTURES!$B$2:$B$23,0),0),IF(HLOOKUP(S$2+1,FIXTURES!$C$2:$NC$23,MATCH($C112,FIXTURES!$B$2:$B$23,0),0)="",HLOOKUP(S$2,FIXTURES!$C$2:$NC$23,MATCH($C112,FIXTURES!$B$2:$B$23,0),0),HLOOKUP(S$2+1,FIXTURES!$C$2:$NC$23,MATCH($C112,FIXTURES!$B$2:$B$23,0),0))))</f>
        <v/>
      </c>
      <c r="T112" s="70" t="str">
        <f>IF(T$1="SAT",IF(AND(HLOOKUP(T$2,FIXTURES!$C$2:$NC$23,MATCH($C112,FIXTURES!$B$2:$B$23,0),0)="",HLOOKUP(T$2+1,FIXTURES!$C$2:$NC$23,MATCH($C112,FIXTURES!$B$2:$B$23,0),0)="",HLOOKUP(T$2+2,FIXTURES!$C$2:$NC$23,MATCH($C112,FIXTURES!$B$2:$B$23,0),0)=""),HLOOKUP(T$2-1,FIXTURES!$C$2:$NC$23,MATCH($C112,FIXTURES!$B$2:$B$23,0),0),IF(AND(HLOOKUP(T$2,FIXTURES!$C$2:$NC$23,MATCH($C112,FIXTURES!$B$2:$B$23,0),0)="",HLOOKUP(T$2+1,FIXTURES!$C$2:$NC$23,MATCH($C112,FIXTURES!$B$2:$B$23,0),0)=""),HLOOKUP(T$2+2,FIXTURES!$C$2:$NC$23,MATCH($C112,FIXTURES!$B$2:$B$23,0),0),IF(HLOOKUP(T$2+1,FIXTURES!$C$2:$NC$23,MATCH($C112,FIXTURES!$B$2:$B$23,0),0)="",HLOOKUP(T$2,FIXTURES!$C$2:$NC$23,MATCH($C112,FIXTURES!$B$2:$B$23,0),0),HLOOKUP(T$2+1,FIXTURES!$C$2:$NC$23,MATCH($C112,FIXTURES!$B$2:$B$23,0),0)))),IF(AND(HLOOKUP(T$2,FIXTURES!$C$2:$NC$23,MATCH($C112,FIXTURES!$B$2:$B$23,0),0)="",HLOOKUP(T$2+1,FIXTURES!$C$2:$NC$23,MATCH($C112,FIXTURES!$B$2:$B$23,0),0)=""),HLOOKUP(T$2+2,FIXTURES!$C$2:$NC$23,MATCH($C112,FIXTURES!$B$2:$B$23,0),0),IF(HLOOKUP(T$2+1,FIXTURES!$C$2:$NC$23,MATCH($C112,FIXTURES!$B$2:$B$23,0),0)="",HLOOKUP(T$2,FIXTURES!$C$2:$NC$23,MATCH($C112,FIXTURES!$B$2:$B$23,0),0),HLOOKUP(T$2+1,FIXTURES!$C$2:$NC$23,MATCH($C112,FIXTURES!$B$2:$B$23,0),0))))</f>
        <v/>
      </c>
      <c r="U112" s="70" t="str">
        <f>IF(U$1="SAT",IF(AND(HLOOKUP(U$2,FIXTURES!$C$2:$NC$23,MATCH($C112,FIXTURES!$B$2:$B$23,0),0)="",HLOOKUP(U$2+1,FIXTURES!$C$2:$NC$23,MATCH($C112,FIXTURES!$B$2:$B$23,0),0)="",HLOOKUP(U$2+2,FIXTURES!$C$2:$NC$23,MATCH($C112,FIXTURES!$B$2:$B$23,0),0)=""),HLOOKUP(U$2-1,FIXTURES!$C$2:$NC$23,MATCH($C112,FIXTURES!$B$2:$B$23,0),0),IF(AND(HLOOKUP(U$2,FIXTURES!$C$2:$NC$23,MATCH($C112,FIXTURES!$B$2:$B$23,0),0)="",HLOOKUP(U$2+1,FIXTURES!$C$2:$NC$23,MATCH($C112,FIXTURES!$B$2:$B$23,0),0)=""),HLOOKUP(U$2+2,FIXTURES!$C$2:$NC$23,MATCH($C112,FIXTURES!$B$2:$B$23,0),0),IF(HLOOKUP(U$2+1,FIXTURES!$C$2:$NC$23,MATCH($C112,FIXTURES!$B$2:$B$23,0),0)="",HLOOKUP(U$2,FIXTURES!$C$2:$NC$23,MATCH($C112,FIXTURES!$B$2:$B$23,0),0),HLOOKUP(U$2+1,FIXTURES!$C$2:$NC$23,MATCH($C112,FIXTURES!$B$2:$B$23,0),0)))),IF(AND(HLOOKUP(U$2,FIXTURES!$C$2:$NC$23,MATCH($C112,FIXTURES!$B$2:$B$23,0),0)="",HLOOKUP(U$2+1,FIXTURES!$C$2:$NC$23,MATCH($C112,FIXTURES!$B$2:$B$23,0),0)=""),HLOOKUP(U$2+2,FIXTURES!$C$2:$NC$23,MATCH($C112,FIXTURES!$B$2:$B$23,0),0),IF(HLOOKUP(U$2+1,FIXTURES!$C$2:$NC$23,MATCH($C112,FIXTURES!$B$2:$B$23,0),0)="",HLOOKUP(U$2,FIXTURES!$C$2:$NC$23,MATCH($C112,FIXTURES!$B$2:$B$23,0),0),HLOOKUP(U$2+1,FIXTURES!$C$2:$NC$23,MATCH($C112,FIXTURES!$B$2:$B$23,0),0))))</f>
        <v>AVL</v>
      </c>
      <c r="V112" s="70" t="str">
        <f>IF(V$1="SAT",IF(AND(HLOOKUP(V$2,FIXTURES!$C$2:$NC$23,MATCH($C112,FIXTURES!$B$2:$B$23,0),0)="",HLOOKUP(V$2+1,FIXTURES!$C$2:$NC$23,MATCH($C112,FIXTURES!$B$2:$B$23,0),0)="",HLOOKUP(V$2+2,FIXTURES!$C$2:$NC$23,MATCH($C112,FIXTURES!$B$2:$B$23,0),0)=""),HLOOKUP(V$2-1,FIXTURES!$C$2:$NC$23,MATCH($C112,FIXTURES!$B$2:$B$23,0),0),IF(AND(HLOOKUP(V$2,FIXTURES!$C$2:$NC$23,MATCH($C112,FIXTURES!$B$2:$B$23,0),0)="",HLOOKUP(V$2+1,FIXTURES!$C$2:$NC$23,MATCH($C112,FIXTURES!$B$2:$B$23,0),0)=""),HLOOKUP(V$2+2,FIXTURES!$C$2:$NC$23,MATCH($C112,FIXTURES!$B$2:$B$23,0),0),IF(HLOOKUP(V$2+1,FIXTURES!$C$2:$NC$23,MATCH($C112,FIXTURES!$B$2:$B$23,0),0)="",HLOOKUP(V$2,FIXTURES!$C$2:$NC$23,MATCH($C112,FIXTURES!$B$2:$B$23,0),0),HLOOKUP(V$2+1,FIXTURES!$C$2:$NC$23,MATCH($C112,FIXTURES!$B$2:$B$23,0),0)))),IF(AND(HLOOKUP(V$2,FIXTURES!$C$2:$NC$23,MATCH($C112,FIXTURES!$B$2:$B$23,0),0)="",HLOOKUP(V$2+1,FIXTURES!$C$2:$NC$23,MATCH($C112,FIXTURES!$B$2:$B$23,0),0)=""),HLOOKUP(V$2+2,FIXTURES!$C$2:$NC$23,MATCH($C112,FIXTURES!$B$2:$B$23,0),0),IF(HLOOKUP(V$2+1,FIXTURES!$C$2:$NC$23,MATCH($C112,FIXTURES!$B$2:$B$23,0),0)="",HLOOKUP(V$2,FIXTURES!$C$2:$NC$23,MATCH($C112,FIXTURES!$B$2:$B$23,0),0),HLOOKUP(V$2+1,FIXTURES!$C$2:$NC$23,MATCH($C112,FIXTURES!$B$2:$B$23,0),0))))</f>
        <v/>
      </c>
      <c r="W112" s="70" t="str">
        <f>IF(W$1="SAT",IF(AND(HLOOKUP(W$2,FIXTURES!$C$2:$NC$23,MATCH($C112,FIXTURES!$B$2:$B$23,0),0)="",HLOOKUP(W$2+1,FIXTURES!$C$2:$NC$23,MATCH($C112,FIXTURES!$B$2:$B$23,0),0)="",HLOOKUP(W$2+2,FIXTURES!$C$2:$NC$23,MATCH($C112,FIXTURES!$B$2:$B$23,0),0)=""),HLOOKUP(W$2-1,FIXTURES!$C$2:$NC$23,MATCH($C112,FIXTURES!$B$2:$B$23,0),0),IF(AND(HLOOKUP(W$2,FIXTURES!$C$2:$NC$23,MATCH($C112,FIXTURES!$B$2:$B$23,0),0)="",HLOOKUP(W$2+1,FIXTURES!$C$2:$NC$23,MATCH($C112,FIXTURES!$B$2:$B$23,0),0)=""),HLOOKUP(W$2+2,FIXTURES!$C$2:$NC$23,MATCH($C112,FIXTURES!$B$2:$B$23,0),0),IF(HLOOKUP(W$2+1,FIXTURES!$C$2:$NC$23,MATCH($C112,FIXTURES!$B$2:$B$23,0),0)="",HLOOKUP(W$2,FIXTURES!$C$2:$NC$23,MATCH($C112,FIXTURES!$B$2:$B$23,0),0),HLOOKUP(W$2+1,FIXTURES!$C$2:$NC$23,MATCH($C112,FIXTURES!$B$2:$B$23,0),0)))),IF(AND(HLOOKUP(W$2,FIXTURES!$C$2:$NC$23,MATCH($C112,FIXTURES!$B$2:$B$23,0),0)="",HLOOKUP(W$2+1,FIXTURES!$C$2:$NC$23,MATCH($C112,FIXTURES!$B$2:$B$23,0),0)=""),HLOOKUP(W$2+2,FIXTURES!$C$2:$NC$23,MATCH($C112,FIXTURES!$B$2:$B$23,0),0),IF(HLOOKUP(W$2+1,FIXTURES!$C$2:$NC$23,MATCH($C112,FIXTURES!$B$2:$B$23,0),0)="",HLOOKUP(W$2,FIXTURES!$C$2:$NC$23,MATCH($C112,FIXTURES!$B$2:$B$23,0),0),HLOOKUP(W$2+1,FIXTURES!$C$2:$NC$23,MATCH($C112,FIXTURES!$B$2:$B$23,0),0))))</f>
        <v>cry</v>
      </c>
      <c r="X112" s="70" t="str">
        <f>IF(X$1="SAT",IF(AND(HLOOKUP(X$2,FIXTURES!$C$2:$NC$23,MATCH($C112,FIXTURES!$B$2:$B$23,0),0)="",HLOOKUP(X$2+1,FIXTURES!$C$2:$NC$23,MATCH($C112,FIXTURES!$B$2:$B$23,0),0)="",HLOOKUP(X$2+2,FIXTURES!$C$2:$NC$23,MATCH($C112,FIXTURES!$B$2:$B$23,0),0)=""),HLOOKUP(X$2-1,FIXTURES!$C$2:$NC$23,MATCH($C112,FIXTURES!$B$2:$B$23,0),0),IF(AND(HLOOKUP(X$2,FIXTURES!$C$2:$NC$23,MATCH($C112,FIXTURES!$B$2:$B$23,0),0)="",HLOOKUP(X$2+1,FIXTURES!$C$2:$NC$23,MATCH($C112,FIXTURES!$B$2:$B$23,0),0)=""),HLOOKUP(X$2+2,FIXTURES!$C$2:$NC$23,MATCH($C112,FIXTURES!$B$2:$B$23,0),0),IF(HLOOKUP(X$2+1,FIXTURES!$C$2:$NC$23,MATCH($C112,FIXTURES!$B$2:$B$23,0),0)="",HLOOKUP(X$2,FIXTURES!$C$2:$NC$23,MATCH($C112,FIXTURES!$B$2:$B$23,0),0),HLOOKUP(X$2+1,FIXTURES!$C$2:$NC$23,MATCH($C112,FIXTURES!$B$2:$B$23,0),0)))),IF(AND(HLOOKUP(X$2,FIXTURES!$C$2:$NC$23,MATCH($C112,FIXTURES!$B$2:$B$23,0),0)="",HLOOKUP(X$2+1,FIXTURES!$C$2:$NC$23,MATCH($C112,FIXTURES!$B$2:$B$23,0),0)=""),HLOOKUP(X$2+2,FIXTURES!$C$2:$NC$23,MATCH($C112,FIXTURES!$B$2:$B$23,0),0),IF(HLOOKUP(X$2+1,FIXTURES!$C$2:$NC$23,MATCH($C112,FIXTURES!$B$2:$B$23,0),0)="",HLOOKUP(X$2,FIXTURES!$C$2:$NC$23,MATCH($C112,FIXTURES!$B$2:$B$23,0),0),HLOOKUP(X$2+1,FIXTURES!$C$2:$NC$23,MATCH($C112,FIXTURES!$B$2:$B$23,0),0))))</f>
        <v/>
      </c>
      <c r="Y112" s="70" t="str">
        <f>IF(Y$1="SAT",IF(AND(HLOOKUP(Y$2,FIXTURES!$C$2:$NC$23,MATCH($C112,FIXTURES!$B$2:$B$23,0),0)="",HLOOKUP(Y$2+1,FIXTURES!$C$2:$NC$23,MATCH($C112,FIXTURES!$B$2:$B$23,0),0)="",HLOOKUP(Y$2+2,FIXTURES!$C$2:$NC$23,MATCH($C112,FIXTURES!$B$2:$B$23,0),0)=""),HLOOKUP(Y$2-1,FIXTURES!$C$2:$NC$23,MATCH($C112,FIXTURES!$B$2:$B$23,0),0),IF(AND(HLOOKUP(Y$2,FIXTURES!$C$2:$NC$23,MATCH($C112,FIXTURES!$B$2:$B$23,0),0)="",HLOOKUP(Y$2+1,FIXTURES!$C$2:$NC$23,MATCH($C112,FIXTURES!$B$2:$B$23,0),0)=""),HLOOKUP(Y$2+2,FIXTURES!$C$2:$NC$23,MATCH($C112,FIXTURES!$B$2:$B$23,0),0),IF(HLOOKUP(Y$2+1,FIXTURES!$C$2:$NC$23,MATCH($C112,FIXTURES!$B$2:$B$23,0),0)="",HLOOKUP(Y$2,FIXTURES!$C$2:$NC$23,MATCH($C112,FIXTURES!$B$2:$B$23,0),0),HLOOKUP(Y$2+1,FIXTURES!$C$2:$NC$23,MATCH($C112,FIXTURES!$B$2:$B$23,0),0)))),IF(AND(HLOOKUP(Y$2,FIXTURES!$C$2:$NC$23,MATCH($C112,FIXTURES!$B$2:$B$23,0),0)="",HLOOKUP(Y$2+1,FIXTURES!$C$2:$NC$23,MATCH($C112,FIXTURES!$B$2:$B$23,0),0)=""),HLOOKUP(Y$2+2,FIXTURES!$C$2:$NC$23,MATCH($C112,FIXTURES!$B$2:$B$23,0),0),IF(HLOOKUP(Y$2+1,FIXTURES!$C$2:$NC$23,MATCH($C112,FIXTURES!$B$2:$B$23,0),0)="",HLOOKUP(Y$2,FIXTURES!$C$2:$NC$23,MATCH($C112,FIXTURES!$B$2:$B$23,0),0),HLOOKUP(Y$2+1,FIXTURES!$C$2:$NC$23,MATCH($C112,FIXTURES!$B$2:$B$23,0),0))))</f>
        <v>ARS</v>
      </c>
      <c r="Z112" s="70" t="str">
        <f>IF(Z$1="SAT",IF(AND(HLOOKUP(Z$2,FIXTURES!$C$2:$NC$23,MATCH($C112,FIXTURES!$B$2:$B$23,0),0)="",HLOOKUP(Z$2+1,FIXTURES!$C$2:$NC$23,MATCH($C112,FIXTURES!$B$2:$B$23,0),0)="",HLOOKUP(Z$2+2,FIXTURES!$C$2:$NC$23,MATCH($C112,FIXTURES!$B$2:$B$23,0),0)=""),HLOOKUP(Z$2-1,FIXTURES!$C$2:$NC$23,MATCH($C112,FIXTURES!$B$2:$B$23,0),0),IF(AND(HLOOKUP(Z$2,FIXTURES!$C$2:$NC$23,MATCH($C112,FIXTURES!$B$2:$B$23,0),0)="",HLOOKUP(Z$2+1,FIXTURES!$C$2:$NC$23,MATCH($C112,FIXTURES!$B$2:$B$23,0),0)=""),HLOOKUP(Z$2+2,FIXTURES!$C$2:$NC$23,MATCH($C112,FIXTURES!$B$2:$B$23,0),0),IF(HLOOKUP(Z$2+1,FIXTURES!$C$2:$NC$23,MATCH($C112,FIXTURES!$B$2:$B$23,0),0)="",HLOOKUP(Z$2,FIXTURES!$C$2:$NC$23,MATCH($C112,FIXTURES!$B$2:$B$23,0),0),HLOOKUP(Z$2+1,FIXTURES!$C$2:$NC$23,MATCH($C112,FIXTURES!$B$2:$B$23,0),0)))),IF(AND(HLOOKUP(Z$2,FIXTURES!$C$2:$NC$23,MATCH($C112,FIXTURES!$B$2:$B$23,0),0)="",HLOOKUP(Z$2+1,FIXTURES!$C$2:$NC$23,MATCH($C112,FIXTURES!$B$2:$B$23,0),0)=""),HLOOKUP(Z$2+2,FIXTURES!$C$2:$NC$23,MATCH($C112,FIXTURES!$B$2:$B$23,0),0),IF(HLOOKUP(Z$2+1,FIXTURES!$C$2:$NC$23,MATCH($C112,FIXTURES!$B$2:$B$23,0),0)="",HLOOKUP(Z$2,FIXTURES!$C$2:$NC$23,MATCH($C112,FIXTURES!$B$2:$B$23,0),0),HLOOKUP(Z$2+1,FIXTURES!$C$2:$NC$23,MATCH($C112,FIXTURES!$B$2:$B$23,0),0))))</f>
        <v>lei</v>
      </c>
      <c r="AA112" s="70" t="str">
        <f>IF(AA$1="SAT",IF(AND(HLOOKUP(AA$2,FIXTURES!$C$2:$NC$23,MATCH($C112,FIXTURES!$B$2:$B$23,0),0)="",HLOOKUP(AA$2+1,FIXTURES!$C$2:$NC$23,MATCH($C112,FIXTURES!$B$2:$B$23,0),0)="",HLOOKUP(AA$2+2,FIXTURES!$C$2:$NC$23,MATCH($C112,FIXTURES!$B$2:$B$23,0),0)=""),HLOOKUP(AA$2-1,FIXTURES!$C$2:$NC$23,MATCH($C112,FIXTURES!$B$2:$B$23,0),0),IF(AND(HLOOKUP(AA$2,FIXTURES!$C$2:$NC$23,MATCH($C112,FIXTURES!$B$2:$B$23,0),0)="",HLOOKUP(AA$2+1,FIXTURES!$C$2:$NC$23,MATCH($C112,FIXTURES!$B$2:$B$23,0),0)=""),HLOOKUP(AA$2+2,FIXTURES!$C$2:$NC$23,MATCH($C112,FIXTURES!$B$2:$B$23,0),0),IF(HLOOKUP(AA$2+1,FIXTURES!$C$2:$NC$23,MATCH($C112,FIXTURES!$B$2:$B$23,0),0)="",HLOOKUP(AA$2,FIXTURES!$C$2:$NC$23,MATCH($C112,FIXTURES!$B$2:$B$23,0),0),HLOOKUP(AA$2+1,FIXTURES!$C$2:$NC$23,MATCH($C112,FIXTURES!$B$2:$B$23,0),0)))),IF(AND(HLOOKUP(AA$2,FIXTURES!$C$2:$NC$23,MATCH($C112,FIXTURES!$B$2:$B$23,0),0)="",HLOOKUP(AA$2+1,FIXTURES!$C$2:$NC$23,MATCH($C112,FIXTURES!$B$2:$B$23,0),0)=""),HLOOKUP(AA$2+2,FIXTURES!$C$2:$NC$23,MATCH($C112,FIXTURES!$B$2:$B$23,0),0),IF(HLOOKUP(AA$2+1,FIXTURES!$C$2:$NC$23,MATCH($C112,FIXTURES!$B$2:$B$23,0),0)="",HLOOKUP(AA$2,FIXTURES!$C$2:$NC$23,MATCH($C112,FIXTURES!$B$2:$B$23,0),0),HLOOKUP(AA$2+1,FIXTURES!$C$2:$NC$23,MATCH($C112,FIXTURES!$B$2:$B$23,0),0))))</f>
        <v>FUL</v>
      </c>
      <c r="AB112" s="70" t="str">
        <f>IF(AB$1="SAT",IF(AND(HLOOKUP(AB$2,FIXTURES!$C$2:$NC$23,MATCH($C112,FIXTURES!$B$2:$B$23,0),0)="",HLOOKUP(AB$2+1,FIXTURES!$C$2:$NC$23,MATCH($C112,FIXTURES!$B$2:$B$23,0),0)="",HLOOKUP(AB$2+2,FIXTURES!$C$2:$NC$23,MATCH($C112,FIXTURES!$B$2:$B$23,0),0)=""),HLOOKUP(AB$2-1,FIXTURES!$C$2:$NC$23,MATCH($C112,FIXTURES!$B$2:$B$23,0),0),IF(AND(HLOOKUP(AB$2,FIXTURES!$C$2:$NC$23,MATCH($C112,FIXTURES!$B$2:$B$23,0),0)="",HLOOKUP(AB$2+1,FIXTURES!$C$2:$NC$23,MATCH($C112,FIXTURES!$B$2:$B$23,0),0)=""),HLOOKUP(AB$2+2,FIXTURES!$C$2:$NC$23,MATCH($C112,FIXTURES!$B$2:$B$23,0),0),IF(HLOOKUP(AB$2+1,FIXTURES!$C$2:$NC$23,MATCH($C112,FIXTURES!$B$2:$B$23,0),0)="",HLOOKUP(AB$2,FIXTURES!$C$2:$NC$23,MATCH($C112,FIXTURES!$B$2:$B$23,0),0),HLOOKUP(AB$2+1,FIXTURES!$C$2:$NC$23,MATCH($C112,FIXTURES!$B$2:$B$23,0),0)))),IF(AND(HLOOKUP(AB$2,FIXTURES!$C$2:$NC$23,MATCH($C112,FIXTURES!$B$2:$B$23,0),0)="",HLOOKUP(AB$2+1,FIXTURES!$C$2:$NC$23,MATCH($C112,FIXTURES!$B$2:$B$23,0),0)=""),HLOOKUP(AB$2+2,FIXTURES!$C$2:$NC$23,MATCH($C112,FIXTURES!$B$2:$B$23,0),0),IF(HLOOKUP(AB$2+1,FIXTURES!$C$2:$NC$23,MATCH($C112,FIXTURES!$B$2:$B$23,0),0)="",HLOOKUP(AB$2,FIXTURES!$C$2:$NC$23,MATCH($C112,FIXTURES!$B$2:$B$23,0),0),HLOOKUP(AB$2+1,FIXTURES!$C$2:$NC$23,MATCH($C112,FIXTURES!$B$2:$B$23,0),0))))</f>
        <v/>
      </c>
      <c r="AC112" s="70" t="str">
        <f>IF(AC$1="SAT",IF(AND(HLOOKUP(AC$2,FIXTURES!$C$2:$NC$23,MATCH($C112,FIXTURES!$B$2:$B$23,0),0)="",HLOOKUP(AC$2+1,FIXTURES!$C$2:$NC$23,MATCH($C112,FIXTURES!$B$2:$B$23,0),0)="",HLOOKUP(AC$2+2,FIXTURES!$C$2:$NC$23,MATCH($C112,FIXTURES!$B$2:$B$23,0),0)=""),HLOOKUP(AC$2-1,FIXTURES!$C$2:$NC$23,MATCH($C112,FIXTURES!$B$2:$B$23,0),0),IF(AND(HLOOKUP(AC$2,FIXTURES!$C$2:$NC$23,MATCH($C112,FIXTURES!$B$2:$B$23,0),0)="",HLOOKUP(AC$2+1,FIXTURES!$C$2:$NC$23,MATCH($C112,FIXTURES!$B$2:$B$23,0),0)=""),HLOOKUP(AC$2+2,FIXTURES!$C$2:$NC$23,MATCH($C112,FIXTURES!$B$2:$B$23,0),0),IF(HLOOKUP(AC$2+1,FIXTURES!$C$2:$NC$23,MATCH($C112,FIXTURES!$B$2:$B$23,0),0)="",HLOOKUP(AC$2,FIXTURES!$C$2:$NC$23,MATCH($C112,FIXTURES!$B$2:$B$23,0),0),HLOOKUP(AC$2+1,FIXTURES!$C$2:$NC$23,MATCH($C112,FIXTURES!$B$2:$B$23,0),0)))),IF(AND(HLOOKUP(AC$2,FIXTURES!$C$2:$NC$23,MATCH($C112,FIXTURES!$B$2:$B$23,0),0)="",HLOOKUP(AC$2+1,FIXTURES!$C$2:$NC$23,MATCH($C112,FIXTURES!$B$2:$B$23,0),0)=""),HLOOKUP(AC$2+2,FIXTURES!$C$2:$NC$23,MATCH($C112,FIXTURES!$B$2:$B$23,0),0),IF(HLOOKUP(AC$2+1,FIXTURES!$C$2:$NC$23,MATCH($C112,FIXTURES!$B$2:$B$23,0),0)="",HLOOKUP(AC$2,FIXTURES!$C$2:$NC$23,MATCH($C112,FIXTURES!$B$2:$B$23,0),0),HLOOKUP(AC$2+1,FIXTURES!$C$2:$NC$23,MATCH($C112,FIXTURES!$B$2:$B$23,0),0))))</f>
        <v>liv</v>
      </c>
      <c r="AD112" s="70" t="str">
        <f>IF(AD$1="SAT",IF(AND(HLOOKUP(AD$2,FIXTURES!$C$2:$NC$23,MATCH($C112,FIXTURES!$B$2:$B$23,0),0)="",HLOOKUP(AD$2+1,FIXTURES!$C$2:$NC$23,MATCH($C112,FIXTURES!$B$2:$B$23,0),0)="",HLOOKUP(AD$2+2,FIXTURES!$C$2:$NC$23,MATCH($C112,FIXTURES!$B$2:$B$23,0),0)=""),HLOOKUP(AD$2-1,FIXTURES!$C$2:$NC$23,MATCH($C112,FIXTURES!$B$2:$B$23,0),0),IF(AND(HLOOKUP(AD$2,FIXTURES!$C$2:$NC$23,MATCH($C112,FIXTURES!$B$2:$B$23,0),0)="",HLOOKUP(AD$2+1,FIXTURES!$C$2:$NC$23,MATCH($C112,FIXTURES!$B$2:$B$23,0),0)=""),HLOOKUP(AD$2+2,FIXTURES!$C$2:$NC$23,MATCH($C112,FIXTURES!$B$2:$B$23,0),0),IF(HLOOKUP(AD$2+1,FIXTURES!$C$2:$NC$23,MATCH($C112,FIXTURES!$B$2:$B$23,0),0)="",HLOOKUP(AD$2,FIXTURES!$C$2:$NC$23,MATCH($C112,FIXTURES!$B$2:$B$23,0),0),HLOOKUP(AD$2+1,FIXTURES!$C$2:$NC$23,MATCH($C112,FIXTURES!$B$2:$B$23,0),0)))),IF(AND(HLOOKUP(AD$2,FIXTURES!$C$2:$NC$23,MATCH($C112,FIXTURES!$B$2:$B$23,0),0)="",HLOOKUP(AD$2+1,FIXTURES!$C$2:$NC$23,MATCH($C112,FIXTURES!$B$2:$B$23,0),0)=""),HLOOKUP(AD$2+2,FIXTURES!$C$2:$NC$23,MATCH($C112,FIXTURES!$B$2:$B$23,0),0),IF(HLOOKUP(AD$2+1,FIXTURES!$C$2:$NC$23,MATCH($C112,FIXTURES!$B$2:$B$23,0),0)="",HLOOKUP(AD$2,FIXTURES!$C$2:$NC$23,MATCH($C112,FIXTURES!$B$2:$B$23,0),0),HLOOKUP(AD$2+1,FIXTURES!$C$2:$NC$23,MATCH($C112,FIXTURES!$B$2:$B$23,0),0))))</f>
        <v/>
      </c>
      <c r="AE112" s="70" t="str">
        <f>IF(AE$1="SAT",IF(AND(HLOOKUP(AE$2,FIXTURES!$C$2:$NC$23,MATCH($C112,FIXTURES!$B$2:$B$23,0),0)="",HLOOKUP(AE$2+1,FIXTURES!$C$2:$NC$23,MATCH($C112,FIXTURES!$B$2:$B$23,0),0)="",HLOOKUP(AE$2+2,FIXTURES!$C$2:$NC$23,MATCH($C112,FIXTURES!$B$2:$B$23,0),0)=""),HLOOKUP(AE$2-1,FIXTURES!$C$2:$NC$23,MATCH($C112,FIXTURES!$B$2:$B$23,0),0),IF(AND(HLOOKUP(AE$2,FIXTURES!$C$2:$NC$23,MATCH($C112,FIXTURES!$B$2:$B$23,0),0)="",HLOOKUP(AE$2+1,FIXTURES!$C$2:$NC$23,MATCH($C112,FIXTURES!$B$2:$B$23,0),0)=""),HLOOKUP(AE$2+2,FIXTURES!$C$2:$NC$23,MATCH($C112,FIXTURES!$B$2:$B$23,0),0),IF(HLOOKUP(AE$2+1,FIXTURES!$C$2:$NC$23,MATCH($C112,FIXTURES!$B$2:$B$23,0),0)="",HLOOKUP(AE$2,FIXTURES!$C$2:$NC$23,MATCH($C112,FIXTURES!$B$2:$B$23,0),0),HLOOKUP(AE$2+1,FIXTURES!$C$2:$NC$23,MATCH($C112,FIXTURES!$B$2:$B$23,0),0)))),IF(AND(HLOOKUP(AE$2,FIXTURES!$C$2:$NC$23,MATCH($C112,FIXTURES!$B$2:$B$23,0),0)="",HLOOKUP(AE$2+1,FIXTURES!$C$2:$NC$23,MATCH($C112,FIXTURES!$B$2:$B$23,0),0)=""),HLOOKUP(AE$2+2,FIXTURES!$C$2:$NC$23,MATCH($C112,FIXTURES!$B$2:$B$23,0),0),IF(HLOOKUP(AE$2+1,FIXTURES!$C$2:$NC$23,MATCH($C112,FIXTURES!$B$2:$B$23,0),0)="",HLOOKUP(AE$2,FIXTURES!$C$2:$NC$23,MATCH($C112,FIXTURES!$B$2:$B$23,0),0),HLOOKUP(AE$2+1,FIXTURES!$C$2:$NC$23,MATCH($C112,FIXTURES!$B$2:$B$23,0),0))))</f>
        <v>BOU</v>
      </c>
      <c r="AF112" s="70" t="str">
        <f>IF(AF$1="SAT",IF(AND(HLOOKUP(AF$2,FIXTURES!$C$2:$NC$23,MATCH($C112,FIXTURES!$B$2:$B$23,0),0)="",HLOOKUP(AF$2+1,FIXTURES!$C$2:$NC$23,MATCH($C112,FIXTURES!$B$2:$B$23,0),0)="",HLOOKUP(AF$2+2,FIXTURES!$C$2:$NC$23,MATCH($C112,FIXTURES!$B$2:$B$23,0),0)=""),HLOOKUP(AF$2-1,FIXTURES!$C$2:$NC$23,MATCH($C112,FIXTURES!$B$2:$B$23,0),0),IF(AND(HLOOKUP(AF$2,FIXTURES!$C$2:$NC$23,MATCH($C112,FIXTURES!$B$2:$B$23,0),0)="",HLOOKUP(AF$2+1,FIXTURES!$C$2:$NC$23,MATCH($C112,FIXTURES!$B$2:$B$23,0),0)=""),HLOOKUP(AF$2+2,FIXTURES!$C$2:$NC$23,MATCH($C112,FIXTURES!$B$2:$B$23,0),0),IF(HLOOKUP(AF$2+1,FIXTURES!$C$2:$NC$23,MATCH($C112,FIXTURES!$B$2:$B$23,0),0)="",HLOOKUP(AF$2,FIXTURES!$C$2:$NC$23,MATCH($C112,FIXTURES!$B$2:$B$23,0),0),HLOOKUP(AF$2+1,FIXTURES!$C$2:$NC$23,MATCH($C112,FIXTURES!$B$2:$B$23,0),0)))),IF(AND(HLOOKUP(AF$2,FIXTURES!$C$2:$NC$23,MATCH($C112,FIXTURES!$B$2:$B$23,0),0)="",HLOOKUP(AF$2+1,FIXTURES!$C$2:$NC$23,MATCH($C112,FIXTURES!$B$2:$B$23,0),0)=""),HLOOKUP(AF$2+2,FIXTURES!$C$2:$NC$23,MATCH($C112,FIXTURES!$B$2:$B$23,0),0),IF(HLOOKUP(AF$2+1,FIXTURES!$C$2:$NC$23,MATCH($C112,FIXTURES!$B$2:$B$23,0),0)="",HLOOKUP(AF$2,FIXTURES!$C$2:$NC$23,MATCH($C112,FIXTURES!$B$2:$B$23,0),0),HLOOKUP(AF$2+1,FIXTURES!$C$2:$NC$23,MATCH($C112,FIXTURES!$B$2:$B$23,0),0))))</f>
        <v>Wolves</v>
      </c>
      <c r="AG112" s="70" t="str">
        <f>IF(AG$1="SAT",IF(AND(HLOOKUP(AG$2,FIXTURES!$C$2:$NC$23,MATCH($C112,FIXTURES!$B$2:$B$23,0),0)="",HLOOKUP(AG$2+1,FIXTURES!$C$2:$NC$23,MATCH($C112,FIXTURES!$B$2:$B$23,0),0)="",HLOOKUP(AG$2+2,FIXTURES!$C$2:$NC$23,MATCH($C112,FIXTURES!$B$2:$B$23,0),0)=""),HLOOKUP(AG$2-1,FIXTURES!$C$2:$NC$23,MATCH($C112,FIXTURES!$B$2:$B$23,0),0),IF(AND(HLOOKUP(AG$2,FIXTURES!$C$2:$NC$23,MATCH($C112,FIXTURES!$B$2:$B$23,0),0)="",HLOOKUP(AG$2+1,FIXTURES!$C$2:$NC$23,MATCH($C112,FIXTURES!$B$2:$B$23,0),0)=""),HLOOKUP(AG$2+2,FIXTURES!$C$2:$NC$23,MATCH($C112,FIXTURES!$B$2:$B$23,0),0),IF(HLOOKUP(AG$2+1,FIXTURES!$C$2:$NC$23,MATCH($C112,FIXTURES!$B$2:$B$23,0),0)="",HLOOKUP(AG$2,FIXTURES!$C$2:$NC$23,MATCH($C112,FIXTURES!$B$2:$B$23,0),0),HLOOKUP(AG$2+1,FIXTURES!$C$2:$NC$23,MATCH($C112,FIXTURES!$B$2:$B$23,0),0)))),IF(AND(HLOOKUP(AG$2,FIXTURES!$C$2:$NC$23,MATCH($C112,FIXTURES!$B$2:$B$23,0),0)="",HLOOKUP(AG$2+1,FIXTURES!$C$2:$NC$23,MATCH($C112,FIXTURES!$B$2:$B$23,0),0)=""),HLOOKUP(AG$2+2,FIXTURES!$C$2:$NC$23,MATCH($C112,FIXTURES!$B$2:$B$23,0),0),IF(HLOOKUP(AG$2+1,FIXTURES!$C$2:$NC$23,MATCH($C112,FIXTURES!$B$2:$B$23,0),0)="",HLOOKUP(AG$2,FIXTURES!$C$2:$NC$23,MATCH($C112,FIXTURES!$B$2:$B$23,0),0),HLOOKUP(AG$2+1,FIXTURES!$C$2:$NC$23,MATCH($C112,FIXTURES!$B$2:$B$23,0),0))))</f>
        <v>tot</v>
      </c>
      <c r="AH112" s="70" t="str">
        <f>IF(AH$1="SAT",IF(AND(HLOOKUP(AH$2,FIXTURES!$C$2:$NC$23,MATCH($C112,FIXTURES!$B$2:$B$23,0),0)="",HLOOKUP(AH$2+1,FIXTURES!$C$2:$NC$23,MATCH($C112,FIXTURES!$B$2:$B$23,0),0)="",HLOOKUP(AH$2+2,FIXTURES!$C$2:$NC$23,MATCH($C112,FIXTURES!$B$2:$B$23,0),0)=""),HLOOKUP(AH$2-1,FIXTURES!$C$2:$NC$23,MATCH($C112,FIXTURES!$B$2:$B$23,0),0),IF(AND(HLOOKUP(AH$2,FIXTURES!$C$2:$NC$23,MATCH($C112,FIXTURES!$B$2:$B$23,0),0)="",HLOOKUP(AH$2+1,FIXTURES!$C$2:$NC$23,MATCH($C112,FIXTURES!$B$2:$B$23,0),0)=""),HLOOKUP(AH$2+2,FIXTURES!$C$2:$NC$23,MATCH($C112,FIXTURES!$B$2:$B$23,0),0),IF(HLOOKUP(AH$2+1,FIXTURES!$C$2:$NC$23,MATCH($C112,FIXTURES!$B$2:$B$23,0),0)="",HLOOKUP(AH$2,FIXTURES!$C$2:$NC$23,MATCH($C112,FIXTURES!$B$2:$B$23,0),0),HLOOKUP(AH$2+1,FIXTURES!$C$2:$NC$23,MATCH($C112,FIXTURES!$B$2:$B$23,0),0)))),IF(AND(HLOOKUP(AH$2,FIXTURES!$C$2:$NC$23,MATCH($C112,FIXTURES!$B$2:$B$23,0),0)="",HLOOKUP(AH$2+1,FIXTURES!$C$2:$NC$23,MATCH($C112,FIXTURES!$B$2:$B$23,0),0)=""),HLOOKUP(AH$2+2,FIXTURES!$C$2:$NC$23,MATCH($C112,FIXTURES!$B$2:$B$23,0),0),IF(HLOOKUP(AH$2+1,FIXTURES!$C$2:$NC$23,MATCH($C112,FIXTURES!$B$2:$B$23,0),0)="",HLOOKUP(AH$2,FIXTURES!$C$2:$NC$23,MATCH($C112,FIXTURES!$B$2:$B$23,0),0),HLOOKUP(AH$2+1,FIXTURES!$C$2:$NC$23,MATCH($C112,FIXTURES!$B$2:$B$23,0),0))))</f>
        <v/>
      </c>
      <c r="AI112" s="70" t="str">
        <f>IF(AI$1="SAT",IF(AND(HLOOKUP(AI$2,FIXTURES!$C$2:$NC$23,MATCH($C112,FIXTURES!$B$2:$B$23,0),0)="",HLOOKUP(AI$2+1,FIXTURES!$C$2:$NC$23,MATCH($C112,FIXTURES!$B$2:$B$23,0),0)="",HLOOKUP(AI$2+2,FIXTURES!$C$2:$NC$23,MATCH($C112,FIXTURES!$B$2:$B$23,0),0)=""),HLOOKUP(AI$2-1,FIXTURES!$C$2:$NC$23,MATCH($C112,FIXTURES!$B$2:$B$23,0),0),IF(AND(HLOOKUP(AI$2,FIXTURES!$C$2:$NC$23,MATCH($C112,FIXTURES!$B$2:$B$23,0),0)="",HLOOKUP(AI$2+1,FIXTURES!$C$2:$NC$23,MATCH($C112,FIXTURES!$B$2:$B$23,0),0)=""),HLOOKUP(AI$2+2,FIXTURES!$C$2:$NC$23,MATCH($C112,FIXTURES!$B$2:$B$23,0),0),IF(HLOOKUP(AI$2+1,FIXTURES!$C$2:$NC$23,MATCH($C112,FIXTURES!$B$2:$B$23,0),0)="",HLOOKUP(AI$2,FIXTURES!$C$2:$NC$23,MATCH($C112,FIXTURES!$B$2:$B$23,0),0),HLOOKUP(AI$2+1,FIXTURES!$C$2:$NC$23,MATCH($C112,FIXTURES!$B$2:$B$23,0),0)))),IF(AND(HLOOKUP(AI$2,FIXTURES!$C$2:$NC$23,MATCH($C112,FIXTURES!$B$2:$B$23,0),0)="",HLOOKUP(AI$2+1,FIXTURES!$C$2:$NC$23,MATCH($C112,FIXTURES!$B$2:$B$23,0),0)=""),HLOOKUP(AI$2+2,FIXTURES!$C$2:$NC$23,MATCH($C112,FIXTURES!$B$2:$B$23,0),0),IF(HLOOKUP(AI$2+1,FIXTURES!$C$2:$NC$23,MATCH($C112,FIXTURES!$B$2:$B$23,0),0)="",HLOOKUP(AI$2,FIXTURES!$C$2:$NC$23,MATCH($C112,FIXTURES!$B$2:$B$23,0),0),HLOOKUP(AI$2+1,FIXTURES!$C$2:$NC$23,MATCH($C112,FIXTURES!$B$2:$B$23,0),0))))</f>
        <v/>
      </c>
      <c r="AJ112" s="70" t="str">
        <f>IF(AJ$1="SAT",IF(AND(HLOOKUP(AJ$2,FIXTURES!$C$2:$NC$23,MATCH($C112,FIXTURES!$B$2:$B$23,0),0)="",HLOOKUP(AJ$2+1,FIXTURES!$C$2:$NC$23,MATCH($C112,FIXTURES!$B$2:$B$23,0),0)="",HLOOKUP(AJ$2+2,FIXTURES!$C$2:$NC$23,MATCH($C112,FIXTURES!$B$2:$B$23,0),0)=""),HLOOKUP(AJ$2-1,FIXTURES!$C$2:$NC$23,MATCH($C112,FIXTURES!$B$2:$B$23,0),0),IF(AND(HLOOKUP(AJ$2,FIXTURES!$C$2:$NC$23,MATCH($C112,FIXTURES!$B$2:$B$23,0),0)="",HLOOKUP(AJ$2+1,FIXTURES!$C$2:$NC$23,MATCH($C112,FIXTURES!$B$2:$B$23,0),0)=""),HLOOKUP(AJ$2+2,FIXTURES!$C$2:$NC$23,MATCH($C112,FIXTURES!$B$2:$B$23,0),0),IF(HLOOKUP(AJ$2+1,FIXTURES!$C$2:$NC$23,MATCH($C112,FIXTURES!$B$2:$B$23,0),0)="",HLOOKUP(AJ$2,FIXTURES!$C$2:$NC$23,MATCH($C112,FIXTURES!$B$2:$B$23,0),0),HLOOKUP(AJ$2+1,FIXTURES!$C$2:$NC$23,MATCH($C112,FIXTURES!$B$2:$B$23,0),0)))),IF(AND(HLOOKUP(AJ$2,FIXTURES!$C$2:$NC$23,MATCH($C112,FIXTURES!$B$2:$B$23,0),0)="",HLOOKUP(AJ$2+1,FIXTURES!$C$2:$NC$23,MATCH($C112,FIXTURES!$B$2:$B$23,0),0)=""),HLOOKUP(AJ$2+2,FIXTURES!$C$2:$NC$23,MATCH($C112,FIXTURES!$B$2:$B$23,0),0),IF(HLOOKUP(AJ$2+1,FIXTURES!$C$2:$NC$23,MATCH($C112,FIXTURES!$B$2:$B$23,0),0)="",HLOOKUP(AJ$2,FIXTURES!$C$2:$NC$23,MATCH($C112,FIXTURES!$B$2:$B$23,0),0),HLOOKUP(AJ$2+1,FIXTURES!$C$2:$NC$23,MATCH($C112,FIXTURES!$B$2:$B$23,0),0))))</f>
        <v/>
      </c>
      <c r="AK112" s="70" t="str">
        <f>IF(AK$1="SAT",IF(AND(HLOOKUP(AK$2,FIXTURES!$C$2:$NC$23,MATCH($C112,FIXTURES!$B$2:$B$23,0),0)="",HLOOKUP(AK$2+1,FIXTURES!$C$2:$NC$23,MATCH($C112,FIXTURES!$B$2:$B$23,0),0)="",HLOOKUP(AK$2+2,FIXTURES!$C$2:$NC$23,MATCH($C112,FIXTURES!$B$2:$B$23,0),0)=""),HLOOKUP(AK$2-1,FIXTURES!$C$2:$NC$23,MATCH($C112,FIXTURES!$B$2:$B$23,0),0),IF(AND(HLOOKUP(AK$2,FIXTURES!$C$2:$NC$23,MATCH($C112,FIXTURES!$B$2:$B$23,0),0)="",HLOOKUP(AK$2+1,FIXTURES!$C$2:$NC$23,MATCH($C112,FIXTURES!$B$2:$B$23,0),0)=""),HLOOKUP(AK$2+2,FIXTURES!$C$2:$NC$23,MATCH($C112,FIXTURES!$B$2:$B$23,0),0),IF(HLOOKUP(AK$2+1,FIXTURES!$C$2:$NC$23,MATCH($C112,FIXTURES!$B$2:$B$23,0),0)="",HLOOKUP(AK$2,FIXTURES!$C$2:$NC$23,MATCH($C112,FIXTURES!$B$2:$B$23,0),0),HLOOKUP(AK$2+1,FIXTURES!$C$2:$NC$23,MATCH($C112,FIXTURES!$B$2:$B$23,0),0)))),IF(AND(HLOOKUP(AK$2,FIXTURES!$C$2:$NC$23,MATCH($C112,FIXTURES!$B$2:$B$23,0),0)="",HLOOKUP(AK$2+1,FIXTURES!$C$2:$NC$23,MATCH($C112,FIXTURES!$B$2:$B$23,0),0)=""),HLOOKUP(AK$2+2,FIXTURES!$C$2:$NC$23,MATCH($C112,FIXTURES!$B$2:$B$23,0),0),IF(HLOOKUP(AK$2+1,FIXTURES!$C$2:$NC$23,MATCH($C112,FIXTURES!$B$2:$B$23,0),0)="",HLOOKUP(AK$2,FIXTURES!$C$2:$NC$23,MATCH($C112,FIXTURES!$B$2:$B$23,0),0),HLOOKUP(AK$2+1,FIXTURES!$C$2:$NC$23,MATCH($C112,FIXTURES!$B$2:$B$23,0),0))))</f>
        <v/>
      </c>
      <c r="AL112" s="70" t="str">
        <f>IF(AL$1="SAT",IF(AND(HLOOKUP(AL$2,FIXTURES!$C$2:$NC$23,MATCH($C112,FIXTURES!$B$2:$B$23,0),0)="",HLOOKUP(AL$2+1,FIXTURES!$C$2:$NC$23,MATCH($C112,FIXTURES!$B$2:$B$23,0),0)="",HLOOKUP(AL$2+2,FIXTURES!$C$2:$NC$23,MATCH($C112,FIXTURES!$B$2:$B$23,0),0)=""),HLOOKUP(AL$2-1,FIXTURES!$C$2:$NC$23,MATCH($C112,FIXTURES!$B$2:$B$23,0),0),IF(AND(HLOOKUP(AL$2,FIXTURES!$C$2:$NC$23,MATCH($C112,FIXTURES!$B$2:$B$23,0),0)="",HLOOKUP(AL$2+1,FIXTURES!$C$2:$NC$23,MATCH($C112,FIXTURES!$B$2:$B$23,0),0)=""),HLOOKUP(AL$2+2,FIXTURES!$C$2:$NC$23,MATCH($C112,FIXTURES!$B$2:$B$23,0),0),IF(HLOOKUP(AL$2+1,FIXTURES!$C$2:$NC$23,MATCH($C112,FIXTURES!$B$2:$B$23,0),0)="",HLOOKUP(AL$2,FIXTURES!$C$2:$NC$23,MATCH($C112,FIXTURES!$B$2:$B$23,0),0),HLOOKUP(AL$2+1,FIXTURES!$C$2:$NC$23,MATCH($C112,FIXTURES!$B$2:$B$23,0),0)))),IF(AND(HLOOKUP(AL$2,FIXTURES!$C$2:$NC$23,MATCH($C112,FIXTURES!$B$2:$B$23,0),0)="",HLOOKUP(AL$2+1,FIXTURES!$C$2:$NC$23,MATCH($C112,FIXTURES!$B$2:$B$23,0),0)=""),HLOOKUP(AL$2+2,FIXTURES!$C$2:$NC$23,MATCH($C112,FIXTURES!$B$2:$B$23,0),0),IF(HLOOKUP(AL$2+1,FIXTURES!$C$2:$NC$23,MATCH($C112,FIXTURES!$B$2:$B$23,0),0)="",HLOOKUP(AL$2,FIXTURES!$C$2:$NC$23,MATCH($C112,FIXTURES!$B$2:$B$23,0),0),HLOOKUP(AL$2+1,FIXTURES!$C$2:$NC$23,MATCH($C112,FIXTURES!$B$2:$B$23,0),0))))</f>
        <v/>
      </c>
      <c r="AM112" s="70" t="str">
        <f>IF(AM$1="SAT",IF(AND(HLOOKUP(AM$2,FIXTURES!$C$2:$NC$23,MATCH($C112,FIXTURES!$B$2:$B$23,0),0)="",HLOOKUP(AM$2+1,FIXTURES!$C$2:$NC$23,MATCH($C112,FIXTURES!$B$2:$B$23,0),0)="",HLOOKUP(AM$2+2,FIXTURES!$C$2:$NC$23,MATCH($C112,FIXTURES!$B$2:$B$23,0),0)=""),HLOOKUP(AM$2-1,FIXTURES!$C$2:$NC$23,MATCH($C112,FIXTURES!$B$2:$B$23,0),0),IF(AND(HLOOKUP(AM$2,FIXTURES!$C$2:$NC$23,MATCH($C112,FIXTURES!$B$2:$B$23,0),0)="",HLOOKUP(AM$2+1,FIXTURES!$C$2:$NC$23,MATCH($C112,FIXTURES!$B$2:$B$23,0),0)=""),HLOOKUP(AM$2+2,FIXTURES!$C$2:$NC$23,MATCH($C112,FIXTURES!$B$2:$B$23,0),0),IF(HLOOKUP(AM$2+1,FIXTURES!$C$2:$NC$23,MATCH($C112,FIXTURES!$B$2:$B$23,0),0)="",HLOOKUP(AM$2,FIXTURES!$C$2:$NC$23,MATCH($C112,FIXTURES!$B$2:$B$23,0),0),HLOOKUP(AM$2+1,FIXTURES!$C$2:$NC$23,MATCH($C112,FIXTURES!$B$2:$B$23,0),0)))),IF(AND(HLOOKUP(AM$2,FIXTURES!$C$2:$NC$23,MATCH($C112,FIXTURES!$B$2:$B$23,0),0)="",HLOOKUP(AM$2+1,FIXTURES!$C$2:$NC$23,MATCH($C112,FIXTURES!$B$2:$B$23,0),0)=""),HLOOKUP(AM$2+2,FIXTURES!$C$2:$NC$23,MATCH($C112,FIXTURES!$B$2:$B$23,0),0),IF(HLOOKUP(AM$2+1,FIXTURES!$C$2:$NC$23,MATCH($C112,FIXTURES!$B$2:$B$23,0),0)="",HLOOKUP(AM$2,FIXTURES!$C$2:$NC$23,MATCH($C112,FIXTURES!$B$2:$B$23,0),0),HLOOKUP(AM$2+1,FIXTURES!$C$2:$NC$23,MATCH($C112,FIXTURES!$B$2:$B$23,0),0))))</f>
        <v/>
      </c>
      <c r="AN112" s="70" t="str">
        <f>IF(AN$1="SAT",IF(AND(HLOOKUP(AN$2,FIXTURES!$C$2:$NC$23,MATCH($C112,FIXTURES!$B$2:$B$23,0),0)="",HLOOKUP(AN$2+1,FIXTURES!$C$2:$NC$23,MATCH($C112,FIXTURES!$B$2:$B$23,0),0)="",HLOOKUP(AN$2+2,FIXTURES!$C$2:$NC$23,MATCH($C112,FIXTURES!$B$2:$B$23,0),0)=""),HLOOKUP(AN$2-1,FIXTURES!$C$2:$NC$23,MATCH($C112,FIXTURES!$B$2:$B$23,0),0),IF(AND(HLOOKUP(AN$2,FIXTURES!$C$2:$NC$23,MATCH($C112,FIXTURES!$B$2:$B$23,0),0)="",HLOOKUP(AN$2+1,FIXTURES!$C$2:$NC$23,MATCH($C112,FIXTURES!$B$2:$B$23,0),0)=""),HLOOKUP(AN$2+2,FIXTURES!$C$2:$NC$23,MATCH($C112,FIXTURES!$B$2:$B$23,0),0),IF(HLOOKUP(AN$2+1,FIXTURES!$C$2:$NC$23,MATCH($C112,FIXTURES!$B$2:$B$23,0),0)="",HLOOKUP(AN$2,FIXTURES!$C$2:$NC$23,MATCH($C112,FIXTURES!$B$2:$B$23,0),0),HLOOKUP(AN$2+1,FIXTURES!$C$2:$NC$23,MATCH($C112,FIXTURES!$B$2:$B$23,0),0)))),IF(AND(HLOOKUP(AN$2,FIXTURES!$C$2:$NC$23,MATCH($C112,FIXTURES!$B$2:$B$23,0),0)="",HLOOKUP(AN$2+1,FIXTURES!$C$2:$NC$23,MATCH($C112,FIXTURES!$B$2:$B$23,0),0)=""),HLOOKUP(AN$2+2,FIXTURES!$C$2:$NC$23,MATCH($C112,FIXTURES!$B$2:$B$23,0),0),IF(HLOOKUP(AN$2+1,FIXTURES!$C$2:$NC$23,MATCH($C112,FIXTURES!$B$2:$B$23,0),0)="",HLOOKUP(AN$2,FIXTURES!$C$2:$NC$23,MATCH($C112,FIXTURES!$B$2:$B$23,0),0),HLOOKUP(AN$2+1,FIXTURES!$C$2:$NC$23,MATCH($C112,FIXTURES!$B$2:$B$23,0),0))))</f>
        <v/>
      </c>
      <c r="AO112" s="70" t="str">
        <f>IF(AO$1="SAT",IF(AND(HLOOKUP(AO$2,FIXTURES!$C$2:$NC$23,MATCH($C112,FIXTURES!$B$2:$B$23,0),0)="",HLOOKUP(AO$2+1,FIXTURES!$C$2:$NC$23,MATCH($C112,FIXTURES!$B$2:$B$23,0),0)="",HLOOKUP(AO$2+2,FIXTURES!$C$2:$NC$23,MATCH($C112,FIXTURES!$B$2:$B$23,0),0)=""),HLOOKUP(AO$2-1,FIXTURES!$C$2:$NC$23,MATCH($C112,FIXTURES!$B$2:$B$23,0),0),IF(AND(HLOOKUP(AO$2,FIXTURES!$C$2:$NC$23,MATCH($C112,FIXTURES!$B$2:$B$23,0),0)="",HLOOKUP(AO$2+1,FIXTURES!$C$2:$NC$23,MATCH($C112,FIXTURES!$B$2:$B$23,0),0)=""),HLOOKUP(AO$2+2,FIXTURES!$C$2:$NC$23,MATCH($C112,FIXTURES!$B$2:$B$23,0),0),IF(HLOOKUP(AO$2+1,FIXTURES!$C$2:$NC$23,MATCH($C112,FIXTURES!$B$2:$B$23,0),0)="",HLOOKUP(AO$2,FIXTURES!$C$2:$NC$23,MATCH($C112,FIXTURES!$B$2:$B$23,0),0),HLOOKUP(AO$2+1,FIXTURES!$C$2:$NC$23,MATCH($C112,FIXTURES!$B$2:$B$23,0),0)))),IF(AND(HLOOKUP(AO$2,FIXTURES!$C$2:$NC$23,MATCH($C112,FIXTURES!$B$2:$B$23,0),0)="",HLOOKUP(AO$2+1,FIXTURES!$C$2:$NC$23,MATCH($C112,FIXTURES!$B$2:$B$23,0),0)=""),HLOOKUP(AO$2+2,FIXTURES!$C$2:$NC$23,MATCH($C112,FIXTURES!$B$2:$B$23,0),0),IF(HLOOKUP(AO$2+1,FIXTURES!$C$2:$NC$23,MATCH($C112,FIXTURES!$B$2:$B$23,0),0)="",HLOOKUP(AO$2,FIXTURES!$C$2:$NC$23,MATCH($C112,FIXTURES!$B$2:$B$23,0),0),HLOOKUP(AO$2+1,FIXTURES!$C$2:$NC$23,MATCH($C112,FIXTURES!$B$2:$B$23,0),0))))</f>
        <v/>
      </c>
      <c r="AP112" s="70" t="str">
        <f>IF(AP$1="SAT",IF(AND(HLOOKUP(AP$2,FIXTURES!$C$2:$NC$23,MATCH($C112,FIXTURES!$B$2:$B$23,0),0)="",HLOOKUP(AP$2+1,FIXTURES!$C$2:$NC$23,MATCH($C112,FIXTURES!$B$2:$B$23,0),0)="",HLOOKUP(AP$2+2,FIXTURES!$C$2:$NC$23,MATCH($C112,FIXTURES!$B$2:$B$23,0),0)=""),HLOOKUP(AP$2-1,FIXTURES!$C$2:$NC$23,MATCH($C112,FIXTURES!$B$2:$B$23,0),0),IF(AND(HLOOKUP(AP$2,FIXTURES!$C$2:$NC$23,MATCH($C112,FIXTURES!$B$2:$B$23,0),0)="",HLOOKUP(AP$2+1,FIXTURES!$C$2:$NC$23,MATCH($C112,FIXTURES!$B$2:$B$23,0),0)=""),HLOOKUP(AP$2+2,FIXTURES!$C$2:$NC$23,MATCH($C112,FIXTURES!$B$2:$B$23,0),0),IF(HLOOKUP(AP$2+1,FIXTURES!$C$2:$NC$23,MATCH($C112,FIXTURES!$B$2:$B$23,0),0)="",HLOOKUP(AP$2,FIXTURES!$C$2:$NC$23,MATCH($C112,FIXTURES!$B$2:$B$23,0),0),HLOOKUP(AP$2+1,FIXTURES!$C$2:$NC$23,MATCH($C112,FIXTURES!$B$2:$B$23,0),0)))),IF(AND(HLOOKUP(AP$2,FIXTURES!$C$2:$NC$23,MATCH($C112,FIXTURES!$B$2:$B$23,0),0)="",HLOOKUP(AP$2+1,FIXTURES!$C$2:$NC$23,MATCH($C112,FIXTURES!$B$2:$B$23,0),0)=""),HLOOKUP(AP$2+2,FIXTURES!$C$2:$NC$23,MATCH($C112,FIXTURES!$B$2:$B$23,0),0),IF(HLOOKUP(AP$2+1,FIXTURES!$C$2:$NC$23,MATCH($C112,FIXTURES!$B$2:$B$23,0),0)="",HLOOKUP(AP$2,FIXTURES!$C$2:$NC$23,MATCH($C112,FIXTURES!$B$2:$B$23,0),0),HLOOKUP(AP$2+1,FIXTURES!$C$2:$NC$23,MATCH($C112,FIXTURES!$B$2:$B$23,0),0))))</f>
        <v/>
      </c>
      <c r="AQ112" s="70" t="str">
        <f>IF(AQ$1="SAT",IF(AND(HLOOKUP(AQ$2,FIXTURES!$C$2:$NC$23,MATCH($C112,FIXTURES!$B$2:$B$23,0),0)="",HLOOKUP(AQ$2+1,FIXTURES!$C$2:$NC$23,MATCH($C112,FIXTURES!$B$2:$B$23,0),0)="",HLOOKUP(AQ$2+2,FIXTURES!$C$2:$NC$23,MATCH($C112,FIXTURES!$B$2:$B$23,0),0)=""),HLOOKUP(AQ$2-1,FIXTURES!$C$2:$NC$23,MATCH($C112,FIXTURES!$B$2:$B$23,0),0),IF(AND(HLOOKUP(AQ$2,FIXTURES!$C$2:$NC$23,MATCH($C112,FIXTURES!$B$2:$B$23,0),0)="",HLOOKUP(AQ$2+1,FIXTURES!$C$2:$NC$23,MATCH($C112,FIXTURES!$B$2:$B$23,0),0)=""),HLOOKUP(AQ$2+2,FIXTURES!$C$2:$NC$23,MATCH($C112,FIXTURES!$B$2:$B$23,0),0),IF(HLOOKUP(AQ$2+1,FIXTURES!$C$2:$NC$23,MATCH($C112,FIXTURES!$B$2:$B$23,0),0)="",HLOOKUP(AQ$2,FIXTURES!$C$2:$NC$23,MATCH($C112,FIXTURES!$B$2:$B$23,0),0),HLOOKUP(AQ$2+1,FIXTURES!$C$2:$NC$23,MATCH($C112,FIXTURES!$B$2:$B$23,0),0)))),IF(AND(HLOOKUP(AQ$2,FIXTURES!$C$2:$NC$23,MATCH($C112,FIXTURES!$B$2:$B$23,0),0)="",HLOOKUP(AQ$2+1,FIXTURES!$C$2:$NC$23,MATCH($C112,FIXTURES!$B$2:$B$23,0),0)=""),HLOOKUP(AQ$2+2,FIXTURES!$C$2:$NC$23,MATCH($C112,FIXTURES!$B$2:$B$23,0),0),IF(HLOOKUP(AQ$2+1,FIXTURES!$C$2:$NC$23,MATCH($C112,FIXTURES!$B$2:$B$23,0),0)="",HLOOKUP(AQ$2,FIXTURES!$C$2:$NC$23,MATCH($C112,FIXTURES!$B$2:$B$23,0),0),HLOOKUP(AQ$2+1,FIXTURES!$C$2:$NC$23,MATCH($C112,FIXTURES!$B$2:$B$23,0),0))))</f>
        <v/>
      </c>
      <c r="AR112" s="70" t="str">
        <f>IF(AR$1="SAT",IF(AND(HLOOKUP(AR$2,FIXTURES!$C$2:$NC$23,MATCH($C112,FIXTURES!$B$2:$B$23,0),0)="",HLOOKUP(AR$2+1,FIXTURES!$C$2:$NC$23,MATCH($C112,FIXTURES!$B$2:$B$23,0),0)="",HLOOKUP(AR$2+2,FIXTURES!$C$2:$NC$23,MATCH($C112,FIXTURES!$B$2:$B$23,0),0)=""),HLOOKUP(AR$2-1,FIXTURES!$C$2:$NC$23,MATCH($C112,FIXTURES!$B$2:$B$23,0),0),IF(AND(HLOOKUP(AR$2,FIXTURES!$C$2:$NC$23,MATCH($C112,FIXTURES!$B$2:$B$23,0),0)="",HLOOKUP(AR$2+1,FIXTURES!$C$2:$NC$23,MATCH($C112,FIXTURES!$B$2:$B$23,0),0)=""),HLOOKUP(AR$2+2,FIXTURES!$C$2:$NC$23,MATCH($C112,FIXTURES!$B$2:$B$23,0),0),IF(HLOOKUP(AR$2+1,FIXTURES!$C$2:$NC$23,MATCH($C112,FIXTURES!$B$2:$B$23,0),0)="",HLOOKUP(AR$2,FIXTURES!$C$2:$NC$23,MATCH($C112,FIXTURES!$B$2:$B$23,0),0),HLOOKUP(AR$2+1,FIXTURES!$C$2:$NC$23,MATCH($C112,FIXTURES!$B$2:$B$23,0),0)))),IF(AND(HLOOKUP(AR$2,FIXTURES!$C$2:$NC$23,MATCH($C112,FIXTURES!$B$2:$B$23,0),0)="",HLOOKUP(AR$2+1,FIXTURES!$C$2:$NC$23,MATCH($C112,FIXTURES!$B$2:$B$23,0),0)=""),HLOOKUP(AR$2+2,FIXTURES!$C$2:$NC$23,MATCH($C112,FIXTURES!$B$2:$B$23,0),0),IF(HLOOKUP(AR$2+1,FIXTURES!$C$2:$NC$23,MATCH($C112,FIXTURES!$B$2:$B$23,0),0)="",HLOOKUP(AR$2,FIXTURES!$C$2:$NC$23,MATCH($C112,FIXTURES!$B$2:$B$23,0),0),HLOOKUP(AR$2+1,FIXTURES!$C$2:$NC$23,MATCH($C112,FIXTURES!$B$2:$B$23,0),0))))</f>
        <v/>
      </c>
      <c r="AS112" s="70" t="str">
        <f>IF(AS$1="SAT",IF(AND(HLOOKUP(AS$2,FIXTURES!$C$2:$NC$23,MATCH($C112,FIXTURES!$B$2:$B$23,0),0)="",HLOOKUP(AS$2+1,FIXTURES!$C$2:$NC$23,MATCH($C112,FIXTURES!$B$2:$B$23,0),0)="",HLOOKUP(AS$2+2,FIXTURES!$C$2:$NC$23,MATCH($C112,FIXTURES!$B$2:$B$23,0),0)=""),HLOOKUP(AS$2-1,FIXTURES!$C$2:$NC$23,MATCH($C112,FIXTURES!$B$2:$B$23,0),0),IF(AND(HLOOKUP(AS$2,FIXTURES!$C$2:$NC$23,MATCH($C112,FIXTURES!$B$2:$B$23,0),0)="",HLOOKUP(AS$2+1,FIXTURES!$C$2:$NC$23,MATCH($C112,FIXTURES!$B$2:$B$23,0),0)=""),HLOOKUP(AS$2+2,FIXTURES!$C$2:$NC$23,MATCH($C112,FIXTURES!$B$2:$B$23,0),0),IF(HLOOKUP(AS$2+1,FIXTURES!$C$2:$NC$23,MATCH($C112,FIXTURES!$B$2:$B$23,0),0)="",HLOOKUP(AS$2,FIXTURES!$C$2:$NC$23,MATCH($C112,FIXTURES!$B$2:$B$23,0),0),HLOOKUP(AS$2+1,FIXTURES!$C$2:$NC$23,MATCH($C112,FIXTURES!$B$2:$B$23,0),0)))),IF(AND(HLOOKUP(AS$2,FIXTURES!$C$2:$NC$23,MATCH($C112,FIXTURES!$B$2:$B$23,0),0)="",HLOOKUP(AS$2+1,FIXTURES!$C$2:$NC$23,MATCH($C112,FIXTURES!$B$2:$B$23,0),0)=""),HLOOKUP(AS$2+2,FIXTURES!$C$2:$NC$23,MATCH($C112,FIXTURES!$B$2:$B$23,0),0),IF(HLOOKUP(AS$2+1,FIXTURES!$C$2:$NC$23,MATCH($C112,FIXTURES!$B$2:$B$23,0),0)="",HLOOKUP(AS$2,FIXTURES!$C$2:$NC$23,MATCH($C112,FIXTURES!$B$2:$B$23,0),0),HLOOKUP(AS$2+1,FIXTURES!$C$2:$NC$23,MATCH($C112,FIXTURES!$B$2:$B$23,0),0))))</f>
        <v/>
      </c>
      <c r="AT112" s="70" t="str">
        <f>IF(AT$1="SAT",IF(AND(HLOOKUP(AT$2,FIXTURES!$C$2:$NC$23,MATCH($C112,FIXTURES!$B$2:$B$23,0),0)="",HLOOKUP(AT$2+1,FIXTURES!$C$2:$NC$23,MATCH($C112,FIXTURES!$B$2:$B$23,0),0)="",HLOOKUP(AT$2+2,FIXTURES!$C$2:$NC$23,MATCH($C112,FIXTURES!$B$2:$B$23,0),0)=""),HLOOKUP(AT$2-1,FIXTURES!$C$2:$NC$23,MATCH($C112,FIXTURES!$B$2:$B$23,0),0),IF(AND(HLOOKUP(AT$2,FIXTURES!$C$2:$NC$23,MATCH($C112,FIXTURES!$B$2:$B$23,0),0)="",HLOOKUP(AT$2+1,FIXTURES!$C$2:$NC$23,MATCH($C112,FIXTURES!$B$2:$B$23,0),0)=""),HLOOKUP(AT$2+2,FIXTURES!$C$2:$NC$23,MATCH($C112,FIXTURES!$B$2:$B$23,0),0),IF(HLOOKUP(AT$2+1,FIXTURES!$C$2:$NC$23,MATCH($C112,FIXTURES!$B$2:$B$23,0),0)="",HLOOKUP(AT$2,FIXTURES!$C$2:$NC$23,MATCH($C112,FIXTURES!$B$2:$B$23,0),0),HLOOKUP(AT$2+1,FIXTURES!$C$2:$NC$23,MATCH($C112,FIXTURES!$B$2:$B$23,0),0)))),IF(AND(HLOOKUP(AT$2,FIXTURES!$C$2:$NC$23,MATCH($C112,FIXTURES!$B$2:$B$23,0),0)="",HLOOKUP(AT$2+1,FIXTURES!$C$2:$NC$23,MATCH($C112,FIXTURES!$B$2:$B$23,0),0)=""),HLOOKUP(AT$2+2,FIXTURES!$C$2:$NC$23,MATCH($C112,FIXTURES!$B$2:$B$23,0),0),IF(HLOOKUP(AT$2+1,FIXTURES!$C$2:$NC$23,MATCH($C112,FIXTURES!$B$2:$B$23,0),0)="",HLOOKUP(AT$2,FIXTURES!$C$2:$NC$23,MATCH($C112,FIXTURES!$B$2:$B$23,0),0),HLOOKUP(AT$2+1,FIXTURES!$C$2:$NC$23,MATCH($C112,FIXTURES!$B$2:$B$23,0),0))))</f>
        <v>MCI</v>
      </c>
      <c r="AU112" s="70" t="str">
        <f>IF(AU$1="SAT",IF(AND(HLOOKUP(AU$2,FIXTURES!$C$2:$NC$23,MATCH($C112,FIXTURES!$B$2:$B$23,0),0)="",HLOOKUP(AU$2+1,FIXTURES!$C$2:$NC$23,MATCH($C112,FIXTURES!$B$2:$B$23,0),0)="",HLOOKUP(AU$2+2,FIXTURES!$C$2:$NC$23,MATCH($C112,FIXTURES!$B$2:$B$23,0),0)=""),HLOOKUP(AU$2-1,FIXTURES!$C$2:$NC$23,MATCH($C112,FIXTURES!$B$2:$B$23,0),0),IF(AND(HLOOKUP(AU$2,FIXTURES!$C$2:$NC$23,MATCH($C112,FIXTURES!$B$2:$B$23,0),0)="",HLOOKUP(AU$2+1,FIXTURES!$C$2:$NC$23,MATCH($C112,FIXTURES!$B$2:$B$23,0),0)=""),HLOOKUP(AU$2+2,FIXTURES!$C$2:$NC$23,MATCH($C112,FIXTURES!$B$2:$B$23,0),0),IF(HLOOKUP(AU$2+1,FIXTURES!$C$2:$NC$23,MATCH($C112,FIXTURES!$B$2:$B$23,0),0)="",HLOOKUP(AU$2,FIXTURES!$C$2:$NC$23,MATCH($C112,FIXTURES!$B$2:$B$23,0),0),HLOOKUP(AU$2+1,FIXTURES!$C$2:$NC$23,MATCH($C112,FIXTURES!$B$2:$B$23,0),0)))),IF(AND(HLOOKUP(AU$2,FIXTURES!$C$2:$NC$23,MATCH($C112,FIXTURES!$B$2:$B$23,0),0)="",HLOOKUP(AU$2+1,FIXTURES!$C$2:$NC$23,MATCH($C112,FIXTURES!$B$2:$B$23,0),0)=""),HLOOKUP(AU$2+2,FIXTURES!$C$2:$NC$23,MATCH($C112,FIXTURES!$B$2:$B$23,0),0),IF(HLOOKUP(AU$2+1,FIXTURES!$C$2:$NC$23,MATCH($C112,FIXTURES!$B$2:$B$23,0),0)="",HLOOKUP(AU$2,FIXTURES!$C$2:$NC$23,MATCH($C112,FIXTURES!$B$2:$B$23,0),0),HLOOKUP(AU$2+1,FIXTURES!$C$2:$NC$23,MATCH($C112,FIXTURES!$B$2:$B$23,0),0))))</f>
        <v>new</v>
      </c>
      <c r="AV112" s="70" t="str">
        <f>IF(AV$1="SAT",IF(AND(HLOOKUP(AV$2,FIXTURES!$C$2:$NC$23,MATCH($C112,FIXTURES!$B$2:$B$23,0),0)="",HLOOKUP(AV$2+1,FIXTURES!$C$2:$NC$23,MATCH($C112,FIXTURES!$B$2:$B$23,0),0)="",HLOOKUP(AV$2+2,FIXTURES!$C$2:$NC$23,MATCH($C112,FIXTURES!$B$2:$B$23,0),0)=""),HLOOKUP(AV$2-1,FIXTURES!$C$2:$NC$23,MATCH($C112,FIXTURES!$B$2:$B$23,0),0),IF(AND(HLOOKUP(AV$2,FIXTURES!$C$2:$NC$23,MATCH($C112,FIXTURES!$B$2:$B$23,0),0)="",HLOOKUP(AV$2+1,FIXTURES!$C$2:$NC$23,MATCH($C112,FIXTURES!$B$2:$B$23,0),0)=""),HLOOKUP(AV$2+2,FIXTURES!$C$2:$NC$23,MATCH($C112,FIXTURES!$B$2:$B$23,0),0),IF(HLOOKUP(AV$2+1,FIXTURES!$C$2:$NC$23,MATCH($C112,FIXTURES!$B$2:$B$23,0),0)="",HLOOKUP(AV$2,FIXTURES!$C$2:$NC$23,MATCH($C112,FIXTURES!$B$2:$B$23,0),0),HLOOKUP(AV$2+1,FIXTURES!$C$2:$NC$23,MATCH($C112,FIXTURES!$B$2:$B$23,0),0)))),IF(AND(HLOOKUP(AV$2,FIXTURES!$C$2:$NC$23,MATCH($C112,FIXTURES!$B$2:$B$23,0),0)="",HLOOKUP(AV$2+1,FIXTURES!$C$2:$NC$23,MATCH($C112,FIXTURES!$B$2:$B$23,0),0)=""),HLOOKUP(AV$2+2,FIXTURES!$C$2:$NC$23,MATCH($C112,FIXTURES!$B$2:$B$23,0),0),IF(HLOOKUP(AV$2+1,FIXTURES!$C$2:$NC$23,MATCH($C112,FIXTURES!$B$2:$B$23,0),0)="",HLOOKUP(AV$2,FIXTURES!$C$2:$NC$23,MATCH($C112,FIXTURES!$B$2:$B$23,0),0),HLOOKUP(AV$2+1,FIXTURES!$C$2:$NC$23,MATCH($C112,FIXTURES!$B$2:$B$23,0),0))))</f>
        <v>WHU</v>
      </c>
      <c r="AW112" s="70" t="str">
        <f>IF(AW$1="SAT",IF(AND(HLOOKUP(AW$2,FIXTURES!$C$2:$NC$23,MATCH($C112,FIXTURES!$B$2:$B$23,0),0)="",HLOOKUP(AW$2+1,FIXTURES!$C$2:$NC$23,MATCH($C112,FIXTURES!$B$2:$B$23,0),0)="",HLOOKUP(AW$2+2,FIXTURES!$C$2:$NC$23,MATCH($C112,FIXTURES!$B$2:$B$23,0),0)=""),HLOOKUP(AW$2-1,FIXTURES!$C$2:$NC$23,MATCH($C112,FIXTURES!$B$2:$B$23,0),0),IF(AND(HLOOKUP(AW$2,FIXTURES!$C$2:$NC$23,MATCH($C112,FIXTURES!$B$2:$B$23,0),0)="",HLOOKUP(AW$2+1,FIXTURES!$C$2:$NC$23,MATCH($C112,FIXTURES!$B$2:$B$23,0),0)=""),HLOOKUP(AW$2+2,FIXTURES!$C$2:$NC$23,MATCH($C112,FIXTURES!$B$2:$B$23,0),0),IF(HLOOKUP(AW$2+1,FIXTURES!$C$2:$NC$23,MATCH($C112,FIXTURES!$B$2:$B$23,0),0)="",HLOOKUP(AW$2,FIXTURES!$C$2:$NC$23,MATCH($C112,FIXTURES!$B$2:$B$23,0),0),HLOOKUP(AW$2+1,FIXTURES!$C$2:$NC$23,MATCH($C112,FIXTURES!$B$2:$B$23,0),0)))),IF(AND(HLOOKUP(AW$2,FIXTURES!$C$2:$NC$23,MATCH($C112,FIXTURES!$B$2:$B$23,0),0)="",HLOOKUP(AW$2+1,FIXTURES!$C$2:$NC$23,MATCH($C112,FIXTURES!$B$2:$B$23,0),0)=""),HLOOKUP(AW$2+2,FIXTURES!$C$2:$NC$23,MATCH($C112,FIXTURES!$B$2:$B$23,0),0),IF(HLOOKUP(AW$2+1,FIXTURES!$C$2:$NC$23,MATCH($C112,FIXTURES!$B$2:$B$23,0),0)="",HLOOKUP(AW$2,FIXTURES!$C$2:$NC$23,MATCH($C112,FIXTURES!$B$2:$B$23,0),0),HLOOKUP(AW$2+1,FIXTURES!$C$2:$NC$23,MATCH($C112,FIXTURES!$B$2:$B$23,0),0))))</f>
        <v>Cardiff City</v>
      </c>
      <c r="AX112" s="70" t="str">
        <f>IF(AX$1="SAT",IF(AND(HLOOKUP(AX$2,FIXTURES!$C$2:$NC$23,MATCH($C112,FIXTURES!$B$2:$B$23,0),0)="",HLOOKUP(AX$2+1,FIXTURES!$C$2:$NC$23,MATCH($C112,FIXTURES!$B$2:$B$23,0),0)="",HLOOKUP(AX$2+2,FIXTURES!$C$2:$NC$23,MATCH($C112,FIXTURES!$B$2:$B$23,0),0)=""),HLOOKUP(AX$2-1,FIXTURES!$C$2:$NC$23,MATCH($C112,FIXTURES!$B$2:$B$23,0),0),IF(AND(HLOOKUP(AX$2,FIXTURES!$C$2:$NC$23,MATCH($C112,FIXTURES!$B$2:$B$23,0),0)="",HLOOKUP(AX$2+1,FIXTURES!$C$2:$NC$23,MATCH($C112,FIXTURES!$B$2:$B$23,0),0)=""),HLOOKUP(AX$2+2,FIXTURES!$C$2:$NC$23,MATCH($C112,FIXTURES!$B$2:$B$23,0),0),IF(HLOOKUP(AX$2+1,FIXTURES!$C$2:$NC$23,MATCH($C112,FIXTURES!$B$2:$B$23,0),0)="",HLOOKUP(AX$2,FIXTURES!$C$2:$NC$23,MATCH($C112,FIXTURES!$B$2:$B$23,0),0),HLOOKUP(AX$2+1,FIXTURES!$C$2:$NC$23,MATCH($C112,FIXTURES!$B$2:$B$23,0),0)))),IF(AND(HLOOKUP(AX$2,FIXTURES!$C$2:$NC$23,MATCH($C112,FIXTURES!$B$2:$B$23,0),0)="",HLOOKUP(AX$2+1,FIXTURES!$C$2:$NC$23,MATCH($C112,FIXTURES!$B$2:$B$23,0),0)=""),HLOOKUP(AX$2+2,FIXTURES!$C$2:$NC$23,MATCH($C112,FIXTURES!$B$2:$B$23,0),0),IF(HLOOKUP(AX$2+1,FIXTURES!$C$2:$NC$23,MATCH($C112,FIXTURES!$B$2:$B$23,0),0)="",HLOOKUP(AX$2,FIXTURES!$C$2:$NC$23,MATCH($C112,FIXTURES!$B$2:$B$23,0),0),HLOOKUP(AX$2+1,FIXTURES!$C$2:$NC$23,MATCH($C112,FIXTURES!$B$2:$B$23,0),0))))</f>
        <v/>
      </c>
      <c r="AY112" s="70" t="str">
        <f>IF(AY$1="SAT",IF(AND(HLOOKUP(AY$2,FIXTURES!$C$2:$NC$23,MATCH($C112,FIXTURES!$B$2:$B$23,0),0)="",HLOOKUP(AY$2+1,FIXTURES!$C$2:$NC$23,MATCH($C112,FIXTURES!$B$2:$B$23,0),0)="",HLOOKUP(AY$2+2,FIXTURES!$C$2:$NC$23,MATCH($C112,FIXTURES!$B$2:$B$23,0),0)=""),HLOOKUP(AY$2-1,FIXTURES!$C$2:$NC$23,MATCH($C112,FIXTURES!$B$2:$B$23,0),0),IF(AND(HLOOKUP(AY$2,FIXTURES!$C$2:$NC$23,MATCH($C112,FIXTURES!$B$2:$B$23,0),0)="",HLOOKUP(AY$2+1,FIXTURES!$C$2:$NC$23,MATCH($C112,FIXTURES!$B$2:$B$23,0),0)=""),HLOOKUP(AY$2+2,FIXTURES!$C$2:$NC$23,MATCH($C112,FIXTURES!$B$2:$B$23,0),0),IF(HLOOKUP(AY$2+1,FIXTURES!$C$2:$NC$23,MATCH($C112,FIXTURES!$B$2:$B$23,0),0)="",HLOOKUP(AY$2,FIXTURES!$C$2:$NC$23,MATCH($C112,FIXTURES!$B$2:$B$23,0),0),HLOOKUP(AY$2+1,FIXTURES!$C$2:$NC$23,MATCH($C112,FIXTURES!$B$2:$B$23,0),0)))),IF(AND(HLOOKUP(AY$2,FIXTURES!$C$2:$NC$23,MATCH($C112,FIXTURES!$B$2:$B$23,0),0)="",HLOOKUP(AY$2+1,FIXTURES!$C$2:$NC$23,MATCH($C112,FIXTURES!$B$2:$B$23,0),0)=""),HLOOKUP(AY$2+2,FIXTURES!$C$2:$NC$23,MATCH($C112,FIXTURES!$B$2:$B$23,0),0),IF(HLOOKUP(AY$2+1,FIXTURES!$C$2:$NC$23,MATCH($C112,FIXTURES!$B$2:$B$23,0),0)="",HLOOKUP(AY$2,FIXTURES!$C$2:$NC$23,MATCH($C112,FIXTURES!$B$2:$B$23,0),0),HLOOKUP(AY$2+1,FIXTURES!$C$2:$NC$23,MATCH($C112,FIXTURES!$B$2:$B$23,0),0))))</f>
        <v>avl</v>
      </c>
      <c r="AZ112" s="70" t="str">
        <f>IF(AZ$1="SAT",IF(AND(HLOOKUP(AZ$2,FIXTURES!$C$2:$NC$23,MATCH($C112,FIXTURES!$B$2:$B$23,0),0)="",HLOOKUP(AZ$2+1,FIXTURES!$C$2:$NC$23,MATCH($C112,FIXTURES!$B$2:$B$23,0),0)="",HLOOKUP(AZ$2+2,FIXTURES!$C$2:$NC$23,MATCH($C112,FIXTURES!$B$2:$B$23,0),0)=""),HLOOKUP(AZ$2-1,FIXTURES!$C$2:$NC$23,MATCH($C112,FIXTURES!$B$2:$B$23,0),0),IF(AND(HLOOKUP(AZ$2,FIXTURES!$C$2:$NC$23,MATCH($C112,FIXTURES!$B$2:$B$23,0),0)="",HLOOKUP(AZ$2+1,FIXTURES!$C$2:$NC$23,MATCH($C112,FIXTURES!$B$2:$B$23,0),0)=""),HLOOKUP(AZ$2+2,FIXTURES!$C$2:$NC$23,MATCH($C112,FIXTURES!$B$2:$B$23,0),0),IF(HLOOKUP(AZ$2+1,FIXTURES!$C$2:$NC$23,MATCH($C112,FIXTURES!$B$2:$B$23,0),0)="",HLOOKUP(AZ$2,FIXTURES!$C$2:$NC$23,MATCH($C112,FIXTURES!$B$2:$B$23,0),0),HLOOKUP(AZ$2+1,FIXTURES!$C$2:$NC$23,MATCH($C112,FIXTURES!$B$2:$B$23,0),0)))),IF(AND(HLOOKUP(AZ$2,FIXTURES!$C$2:$NC$23,MATCH($C112,FIXTURES!$B$2:$B$23,0),0)="",HLOOKUP(AZ$2+1,FIXTURES!$C$2:$NC$23,MATCH($C112,FIXTURES!$B$2:$B$23,0),0)=""),HLOOKUP(AZ$2+2,FIXTURES!$C$2:$NC$23,MATCH($C112,FIXTURES!$B$2:$B$23,0),0),IF(HLOOKUP(AZ$2+1,FIXTURES!$C$2:$NC$23,MATCH($C112,FIXTURES!$B$2:$B$23,0),0)="",HLOOKUP(AZ$2,FIXTURES!$C$2:$NC$23,MATCH($C112,FIXTURES!$B$2:$B$23,0),0),HLOOKUP(AZ$2+1,FIXTURES!$C$2:$NC$23,MATCH($C112,FIXTURES!$B$2:$B$23,0),0))))</f>
        <v>Cardiff City</v>
      </c>
      <c r="BA112" s="70" t="str">
        <f>IF(BA$1="SAT",IF(AND(HLOOKUP(BA$2,FIXTURES!$C$2:$NC$23,MATCH($C112,FIXTURES!$B$2:$B$23,0),0)="",HLOOKUP(BA$2+1,FIXTURES!$C$2:$NC$23,MATCH($C112,FIXTURES!$B$2:$B$23,0),0)="",HLOOKUP(BA$2+2,FIXTURES!$C$2:$NC$23,MATCH($C112,FIXTURES!$B$2:$B$23,0),0)=""),HLOOKUP(BA$2-1,FIXTURES!$C$2:$NC$23,MATCH($C112,FIXTURES!$B$2:$B$23,0),0),IF(AND(HLOOKUP(BA$2,FIXTURES!$C$2:$NC$23,MATCH($C112,FIXTURES!$B$2:$B$23,0),0)="",HLOOKUP(BA$2+1,FIXTURES!$C$2:$NC$23,MATCH($C112,FIXTURES!$B$2:$B$23,0),0)=""),HLOOKUP(BA$2+2,FIXTURES!$C$2:$NC$23,MATCH($C112,FIXTURES!$B$2:$B$23,0),0),IF(HLOOKUP(BA$2+1,FIXTURES!$C$2:$NC$23,MATCH($C112,FIXTURES!$B$2:$B$23,0),0)="",HLOOKUP(BA$2,FIXTURES!$C$2:$NC$23,MATCH($C112,FIXTURES!$B$2:$B$23,0),0),HLOOKUP(BA$2+1,FIXTURES!$C$2:$NC$23,MATCH($C112,FIXTURES!$B$2:$B$23,0),0)))),IF(AND(HLOOKUP(BA$2,FIXTURES!$C$2:$NC$23,MATCH($C112,FIXTURES!$B$2:$B$23,0),0)="",HLOOKUP(BA$2+1,FIXTURES!$C$2:$NC$23,MATCH($C112,FIXTURES!$B$2:$B$23,0),0)=""),HLOOKUP(BA$2+2,FIXTURES!$C$2:$NC$23,MATCH($C112,FIXTURES!$B$2:$B$23,0),0),IF(HLOOKUP(BA$2+1,FIXTURES!$C$2:$NC$23,MATCH($C112,FIXTURES!$B$2:$B$23,0),0)="",HLOOKUP(BA$2,FIXTURES!$C$2:$NC$23,MATCH($C112,FIXTURES!$B$2:$B$23,0),0),HLOOKUP(BA$2+1,FIXTURES!$C$2:$NC$23,MATCH($C112,FIXTURES!$B$2:$B$23,0),0))))</f>
        <v>BRE</v>
      </c>
      <c r="BB112" s="70" t="str">
        <f>IF(BB$1="SAT",IF(AND(HLOOKUP(BB$2,FIXTURES!$C$2:$NC$23,MATCH($C112,FIXTURES!$B$2:$B$23,0),0)="",HLOOKUP(BB$2+1,FIXTURES!$C$2:$NC$23,MATCH($C112,FIXTURES!$B$2:$B$23,0),0)="",HLOOKUP(BB$2+2,FIXTURES!$C$2:$NC$23,MATCH($C112,FIXTURES!$B$2:$B$23,0),0)=""),HLOOKUP(BB$2-1,FIXTURES!$C$2:$NC$23,MATCH($C112,FIXTURES!$B$2:$B$23,0),0),IF(AND(HLOOKUP(BB$2,FIXTURES!$C$2:$NC$23,MATCH($C112,FIXTURES!$B$2:$B$23,0),0)="",HLOOKUP(BB$2+1,FIXTURES!$C$2:$NC$23,MATCH($C112,FIXTURES!$B$2:$B$23,0),0)=""),HLOOKUP(BB$2+2,FIXTURES!$C$2:$NC$23,MATCH($C112,FIXTURES!$B$2:$B$23,0),0),IF(HLOOKUP(BB$2+1,FIXTURES!$C$2:$NC$23,MATCH($C112,FIXTURES!$B$2:$B$23,0),0)="",HLOOKUP(BB$2,FIXTURES!$C$2:$NC$23,MATCH($C112,FIXTURES!$B$2:$B$23,0),0),HLOOKUP(BB$2+1,FIXTURES!$C$2:$NC$23,MATCH($C112,FIXTURES!$B$2:$B$23,0),0)))),IF(AND(HLOOKUP(BB$2,FIXTURES!$C$2:$NC$23,MATCH($C112,FIXTURES!$B$2:$B$23,0),0)="",HLOOKUP(BB$2+1,FIXTURES!$C$2:$NC$23,MATCH($C112,FIXTURES!$B$2:$B$23,0),0)=""),HLOOKUP(BB$2+2,FIXTURES!$C$2:$NC$23,MATCH($C112,FIXTURES!$B$2:$B$23,0),0),IF(HLOOKUP(BB$2+1,FIXTURES!$C$2:$NC$23,MATCH($C112,FIXTURES!$B$2:$B$23,0),0)="",HLOOKUP(BB$2,FIXTURES!$C$2:$NC$23,MATCH($C112,FIXTURES!$B$2:$B$23,0),0),HLOOKUP(BB$2+1,FIXTURES!$C$2:$NC$23,MATCH($C112,FIXTURES!$B$2:$B$23,0),0))))</f>
        <v/>
      </c>
      <c r="BC112" s="70" t="str">
        <f>IF(BC$1="SAT",IF(AND(HLOOKUP(BC$2,FIXTURES!$C$2:$NC$23,MATCH($C112,FIXTURES!$B$2:$B$23,0),0)="",HLOOKUP(BC$2+1,FIXTURES!$C$2:$NC$23,MATCH($C112,FIXTURES!$B$2:$B$23,0),0)="",HLOOKUP(BC$2+2,FIXTURES!$C$2:$NC$23,MATCH($C112,FIXTURES!$B$2:$B$23,0),0)=""),HLOOKUP(BC$2-1,FIXTURES!$C$2:$NC$23,MATCH($C112,FIXTURES!$B$2:$B$23,0),0),IF(AND(HLOOKUP(BC$2,FIXTURES!$C$2:$NC$23,MATCH($C112,FIXTURES!$B$2:$B$23,0),0)="",HLOOKUP(BC$2+1,FIXTURES!$C$2:$NC$23,MATCH($C112,FIXTURES!$B$2:$B$23,0),0)=""),HLOOKUP(BC$2+2,FIXTURES!$C$2:$NC$23,MATCH($C112,FIXTURES!$B$2:$B$23,0),0),IF(HLOOKUP(BC$2+1,FIXTURES!$C$2:$NC$23,MATCH($C112,FIXTURES!$B$2:$B$23,0),0)="",HLOOKUP(BC$2,FIXTURES!$C$2:$NC$23,MATCH($C112,FIXTURES!$B$2:$B$23,0),0),HLOOKUP(BC$2+1,FIXTURES!$C$2:$NC$23,MATCH($C112,FIXTURES!$B$2:$B$23,0),0)))),IF(AND(HLOOKUP(BC$2,FIXTURES!$C$2:$NC$23,MATCH($C112,FIXTURES!$B$2:$B$23,0),0)="",HLOOKUP(BC$2+1,FIXTURES!$C$2:$NC$23,MATCH($C112,FIXTURES!$B$2:$B$23,0),0)=""),HLOOKUP(BC$2+2,FIXTURES!$C$2:$NC$23,MATCH($C112,FIXTURES!$B$2:$B$23,0),0),IF(HLOOKUP(BC$2+1,FIXTURES!$C$2:$NC$23,MATCH($C112,FIXTURES!$B$2:$B$23,0),0)="",HLOOKUP(BC$2,FIXTURES!$C$2:$NC$23,MATCH($C112,FIXTURES!$B$2:$B$23,0),0),HLOOKUP(BC$2+1,FIXTURES!$C$2:$NC$23,MATCH($C112,FIXTURES!$B$2:$B$23,0),0))))</f>
        <v>Acc'ton Stanley</v>
      </c>
      <c r="BD112" s="70" t="str">
        <f>IF(BD$1="SAT",IF(AND(HLOOKUP(BD$2,FIXTURES!$C$2:$NC$23,MATCH($C112,FIXTURES!$B$2:$B$23,0),0)="",HLOOKUP(BD$2+1,FIXTURES!$C$2:$NC$23,MATCH($C112,FIXTURES!$B$2:$B$23,0),0)="",HLOOKUP(BD$2+2,FIXTURES!$C$2:$NC$23,MATCH($C112,FIXTURES!$B$2:$B$23,0),0)=""),HLOOKUP(BD$2-1,FIXTURES!$C$2:$NC$23,MATCH($C112,FIXTURES!$B$2:$B$23,0),0),IF(AND(HLOOKUP(BD$2,FIXTURES!$C$2:$NC$23,MATCH($C112,FIXTURES!$B$2:$B$23,0),0)="",HLOOKUP(BD$2+1,FIXTURES!$C$2:$NC$23,MATCH($C112,FIXTURES!$B$2:$B$23,0),0)=""),HLOOKUP(BD$2+2,FIXTURES!$C$2:$NC$23,MATCH($C112,FIXTURES!$B$2:$B$23,0),0),IF(HLOOKUP(BD$2+1,FIXTURES!$C$2:$NC$23,MATCH($C112,FIXTURES!$B$2:$B$23,0),0)="",HLOOKUP(BD$2,FIXTURES!$C$2:$NC$23,MATCH($C112,FIXTURES!$B$2:$B$23,0),0),HLOOKUP(BD$2+1,FIXTURES!$C$2:$NC$23,MATCH($C112,FIXTURES!$B$2:$B$23,0),0)))),IF(AND(HLOOKUP(BD$2,FIXTURES!$C$2:$NC$23,MATCH($C112,FIXTURES!$B$2:$B$23,0),0)="",HLOOKUP(BD$2+1,FIXTURES!$C$2:$NC$23,MATCH($C112,FIXTURES!$B$2:$B$23,0),0)=""),HLOOKUP(BD$2+2,FIXTURES!$C$2:$NC$23,MATCH($C112,FIXTURES!$B$2:$B$23,0),0),IF(HLOOKUP(BD$2+1,FIXTURES!$C$2:$NC$23,MATCH($C112,FIXTURES!$B$2:$B$23,0),0)="",HLOOKUP(BD$2,FIXTURES!$C$2:$NC$23,MATCH($C112,FIXTURES!$B$2:$B$23,0),0),HLOOKUP(BD$2+1,FIXTURES!$C$2:$NC$23,MATCH($C112,FIXTURES!$B$2:$B$23,0),0))))</f>
        <v/>
      </c>
      <c r="BE112" s="70" t="str">
        <f>IF(BE$1="SAT",IF(AND(HLOOKUP(BE$2,FIXTURES!$C$2:$NC$23,MATCH($C112,FIXTURES!$B$2:$B$23,0),0)="",HLOOKUP(BE$2+1,FIXTURES!$C$2:$NC$23,MATCH($C112,FIXTURES!$B$2:$B$23,0),0)="",HLOOKUP(BE$2+2,FIXTURES!$C$2:$NC$23,MATCH($C112,FIXTURES!$B$2:$B$23,0),0)=""),HLOOKUP(BE$2-1,FIXTURES!$C$2:$NC$23,MATCH($C112,FIXTURES!$B$2:$B$23,0),0),IF(AND(HLOOKUP(BE$2,FIXTURES!$C$2:$NC$23,MATCH($C112,FIXTURES!$B$2:$B$23,0),0)="",HLOOKUP(BE$2+1,FIXTURES!$C$2:$NC$23,MATCH($C112,FIXTURES!$B$2:$B$23,0),0)=""),HLOOKUP(BE$2+2,FIXTURES!$C$2:$NC$23,MATCH($C112,FIXTURES!$B$2:$B$23,0),0),IF(HLOOKUP(BE$2+1,FIXTURES!$C$2:$NC$23,MATCH($C112,FIXTURES!$B$2:$B$23,0),0)="",HLOOKUP(BE$2,FIXTURES!$C$2:$NC$23,MATCH($C112,FIXTURES!$B$2:$B$23,0),0),HLOOKUP(BE$2+1,FIXTURES!$C$2:$NC$23,MATCH($C112,FIXTURES!$B$2:$B$23,0),0)))),IF(AND(HLOOKUP(BE$2,FIXTURES!$C$2:$NC$23,MATCH($C112,FIXTURES!$B$2:$B$23,0),0)="",HLOOKUP(BE$2+1,FIXTURES!$C$2:$NC$23,MATCH($C112,FIXTURES!$B$2:$B$23,0),0)=""),HLOOKUP(BE$2+2,FIXTURES!$C$2:$NC$23,MATCH($C112,FIXTURES!$B$2:$B$23,0),0),IF(HLOOKUP(BE$2+1,FIXTURES!$C$2:$NC$23,MATCH($C112,FIXTURES!$B$2:$B$23,0),0)="",HLOOKUP(BE$2,FIXTURES!$C$2:$NC$23,MATCH($C112,FIXTURES!$B$2:$B$23,0),0),HLOOKUP(BE$2+1,FIXTURES!$C$2:$NC$23,MATCH($C112,FIXTURES!$B$2:$B$23,0),0))))</f>
        <v>nfo</v>
      </c>
      <c r="BF112" s="70" t="str">
        <f>IF(BF$1="SAT",IF(AND(HLOOKUP(BF$2,FIXTURES!$C$2:$NC$23,MATCH($C112,FIXTURES!$B$2:$B$23,0),0)="",HLOOKUP(BF$2+1,FIXTURES!$C$2:$NC$23,MATCH($C112,FIXTURES!$B$2:$B$23,0),0)="",HLOOKUP(BF$2+2,FIXTURES!$C$2:$NC$23,MATCH($C112,FIXTURES!$B$2:$B$23,0),0)=""),HLOOKUP(BF$2-1,FIXTURES!$C$2:$NC$23,MATCH($C112,FIXTURES!$B$2:$B$23,0),0),IF(AND(HLOOKUP(BF$2,FIXTURES!$C$2:$NC$23,MATCH($C112,FIXTURES!$B$2:$B$23,0),0)="",HLOOKUP(BF$2+1,FIXTURES!$C$2:$NC$23,MATCH($C112,FIXTURES!$B$2:$B$23,0),0)=""),HLOOKUP(BF$2+2,FIXTURES!$C$2:$NC$23,MATCH($C112,FIXTURES!$B$2:$B$23,0),0),IF(HLOOKUP(BF$2+1,FIXTURES!$C$2:$NC$23,MATCH($C112,FIXTURES!$B$2:$B$23,0),0)="",HLOOKUP(BF$2,FIXTURES!$C$2:$NC$23,MATCH($C112,FIXTURES!$B$2:$B$23,0),0),HLOOKUP(BF$2+1,FIXTURES!$C$2:$NC$23,MATCH($C112,FIXTURES!$B$2:$B$23,0),0)))),IF(AND(HLOOKUP(BF$2,FIXTURES!$C$2:$NC$23,MATCH($C112,FIXTURES!$B$2:$B$23,0),0)="",HLOOKUP(BF$2+1,FIXTURES!$C$2:$NC$23,MATCH($C112,FIXTURES!$B$2:$B$23,0),0)=""),HLOOKUP(BF$2+2,FIXTURES!$C$2:$NC$23,MATCH($C112,FIXTURES!$B$2:$B$23,0),0),IF(HLOOKUP(BF$2+1,FIXTURES!$C$2:$NC$23,MATCH($C112,FIXTURES!$B$2:$B$23,0),0)="",HLOOKUP(BF$2,FIXTURES!$C$2:$NC$23,MATCH($C112,FIXTURES!$B$2:$B$23,0),0),HLOOKUP(BF$2+1,FIXTURES!$C$2:$NC$23,MATCH($C112,FIXTURES!$B$2:$B$23,0),0))))</f>
        <v>mun</v>
      </c>
      <c r="BG112" s="70" t="str">
        <f>IF(BG$1="SAT",IF(AND(HLOOKUP(BG$2,FIXTURES!$C$2:$NC$23,MATCH($C112,FIXTURES!$B$2:$B$23,0),0)="",HLOOKUP(BG$2+1,FIXTURES!$C$2:$NC$23,MATCH($C112,FIXTURES!$B$2:$B$23,0),0)="",HLOOKUP(BG$2+2,FIXTURES!$C$2:$NC$23,MATCH($C112,FIXTURES!$B$2:$B$23,0),0)=""),HLOOKUP(BG$2-1,FIXTURES!$C$2:$NC$23,MATCH($C112,FIXTURES!$B$2:$B$23,0),0),IF(AND(HLOOKUP(BG$2,FIXTURES!$C$2:$NC$23,MATCH($C112,FIXTURES!$B$2:$B$23,0),0)="",HLOOKUP(BG$2+1,FIXTURES!$C$2:$NC$23,MATCH($C112,FIXTURES!$B$2:$B$23,0),0)=""),HLOOKUP(BG$2+2,FIXTURES!$C$2:$NC$23,MATCH($C112,FIXTURES!$B$2:$B$23,0),0),IF(HLOOKUP(BG$2+1,FIXTURES!$C$2:$NC$23,MATCH($C112,FIXTURES!$B$2:$B$23,0),0)="",HLOOKUP(BG$2,FIXTURES!$C$2:$NC$23,MATCH($C112,FIXTURES!$B$2:$B$23,0),0),HLOOKUP(BG$2+1,FIXTURES!$C$2:$NC$23,MATCH($C112,FIXTURES!$B$2:$B$23,0),0)))),IF(AND(HLOOKUP(BG$2,FIXTURES!$C$2:$NC$23,MATCH($C112,FIXTURES!$B$2:$B$23,0),0)="",HLOOKUP(BG$2+1,FIXTURES!$C$2:$NC$23,MATCH($C112,FIXTURES!$B$2:$B$23,0),0)=""),HLOOKUP(BG$2+2,FIXTURES!$C$2:$NC$23,MATCH($C112,FIXTURES!$B$2:$B$23,0),0),IF(HLOOKUP(BG$2+1,FIXTURES!$C$2:$NC$23,MATCH($C112,FIXTURES!$B$2:$B$23,0),0)="",HLOOKUP(BG$2,FIXTURES!$C$2:$NC$23,MATCH($C112,FIXTURES!$B$2:$B$23,0),0),HLOOKUP(BG$2+1,FIXTURES!$C$2:$NC$23,MATCH($C112,FIXTURES!$B$2:$B$23,0),0))))</f>
        <v>MUN</v>
      </c>
      <c r="BH112" s="119" t="s">
        <v>1243</v>
      </c>
      <c r="BI112" s="70" t="str">
        <f>IF(BI$1="SAT",IF(AND(HLOOKUP(BI$2,FIXTURES!$C$2:$NC$23,MATCH($C112,FIXTURES!$B$2:$B$23,0),0)="",HLOOKUP(BI$2+1,FIXTURES!$C$2:$NC$23,MATCH($C112,FIXTURES!$B$2:$B$23,0),0)="",HLOOKUP(BI$2+2,FIXTURES!$C$2:$NC$23,MATCH($C112,FIXTURES!$B$2:$B$23,0),0)=""),HLOOKUP(BI$2-1,FIXTURES!$C$2:$NC$23,MATCH($C112,FIXTURES!$B$2:$B$23,0),0),IF(AND(HLOOKUP(BI$2,FIXTURES!$C$2:$NC$23,MATCH($C112,FIXTURES!$B$2:$B$23,0),0)="",HLOOKUP(BI$2+1,FIXTURES!$C$2:$NC$23,MATCH($C112,FIXTURES!$B$2:$B$23,0),0)=""),HLOOKUP(BI$2+2,FIXTURES!$C$2:$NC$23,MATCH($C112,FIXTURES!$B$2:$B$23,0),0),IF(HLOOKUP(BI$2+1,FIXTURES!$C$2:$NC$23,MATCH($C112,FIXTURES!$B$2:$B$23,0),0)="",HLOOKUP(BI$2,FIXTURES!$C$2:$NC$23,MATCH($C112,FIXTURES!$B$2:$B$23,0),0),HLOOKUP(BI$2+1,FIXTURES!$C$2:$NC$23,MATCH($C112,FIXTURES!$B$2:$B$23,0),0)))),IF(AND(HLOOKUP(BI$2,FIXTURES!$C$2:$NC$23,MATCH($C112,FIXTURES!$B$2:$B$23,0),0)="",HLOOKUP(BI$2+1,FIXTURES!$C$2:$NC$23,MATCH($C112,FIXTURES!$B$2:$B$23,0),0)=""),HLOOKUP(BI$2+2,FIXTURES!$C$2:$NC$23,MATCH($C112,FIXTURES!$B$2:$B$23,0),0),IF(HLOOKUP(BI$2+1,FIXTURES!$C$2:$NC$23,MATCH($C112,FIXTURES!$B$2:$B$23,0),0)="",HLOOKUP(BI$2,FIXTURES!$C$2:$NC$23,MATCH($C112,FIXTURES!$B$2:$B$23,0),0),HLOOKUP(BI$2+1,FIXTURES!$C$2:$NC$23,MATCH($C112,FIXTURES!$B$2:$B$23,0),0))))</f>
        <v>eve</v>
      </c>
      <c r="BJ112" s="119" t="str">
        <f>BH112</f>
        <v xml:space="preserve">NFO wol ful </v>
      </c>
      <c r="BK112" s="70" t="str">
        <f>IF(BK$1="SAT",IF(AND(HLOOKUP(BK$2,FIXTURES!$C$2:$NC$23,MATCH($C112,FIXTURES!$B$2:$B$23,0),0)="",HLOOKUP(BK$2+1,FIXTURES!$C$2:$NC$23,MATCH($C112,FIXTURES!$B$2:$B$23,0),0)="",HLOOKUP(BK$2+2,FIXTURES!$C$2:$NC$23,MATCH($C112,FIXTURES!$B$2:$B$23,0),0)=""),HLOOKUP(BK$2-1,FIXTURES!$C$2:$NC$23,MATCH($C112,FIXTURES!$B$2:$B$23,0),0),IF(AND(HLOOKUP(BK$2,FIXTURES!$C$2:$NC$23,MATCH($C112,FIXTURES!$B$2:$B$23,0),0)="",HLOOKUP(BK$2+1,FIXTURES!$C$2:$NC$23,MATCH($C112,FIXTURES!$B$2:$B$23,0),0)=""),HLOOKUP(BK$2+2,FIXTURES!$C$2:$NC$23,MATCH($C112,FIXTURES!$B$2:$B$23,0),0),IF(HLOOKUP(BK$2+1,FIXTURES!$C$2:$NC$23,MATCH($C112,FIXTURES!$B$2:$B$23,0),0)="",HLOOKUP(BK$2,FIXTURES!$C$2:$NC$23,MATCH($C112,FIXTURES!$B$2:$B$23,0),0),HLOOKUP(BK$2+1,FIXTURES!$C$2:$NC$23,MATCH($C112,FIXTURES!$B$2:$B$23,0),0)))),IF(AND(HLOOKUP(BK$2,FIXTURES!$C$2:$NC$23,MATCH($C112,FIXTURES!$B$2:$B$23,0),0)="",HLOOKUP(BK$2+1,FIXTURES!$C$2:$NC$23,MATCH($C112,FIXTURES!$B$2:$B$23,0),0)=""),HLOOKUP(BK$2+2,FIXTURES!$C$2:$NC$23,MATCH($C112,FIXTURES!$B$2:$B$23,0),0),IF(HLOOKUP(BK$2+1,FIXTURES!$C$2:$NC$23,MATCH($C112,FIXTURES!$B$2:$B$23,0),0)="",HLOOKUP(BK$2,FIXTURES!$C$2:$NC$23,MATCH($C112,FIXTURES!$B$2:$B$23,0),0),HLOOKUP(BK$2+1,FIXTURES!$C$2:$NC$23,MATCH($C112,FIXTURES!$B$2:$B$23,0),0))))</f>
        <v>SOU</v>
      </c>
      <c r="BL112" s="70" t="str">
        <f>IF(BL$1="SAT",IF(AND(HLOOKUP(BL$2,FIXTURES!$C$2:$NC$23,MATCH($C112,FIXTURES!$B$2:$B$23,0),0)="",HLOOKUP(BL$2+1,FIXTURES!$C$2:$NC$23,MATCH($C112,FIXTURES!$B$2:$B$23,0),0)="",HLOOKUP(BL$2+2,FIXTURES!$C$2:$NC$23,MATCH($C112,FIXTURES!$B$2:$B$23,0),0)=""),HLOOKUP(BL$2-1,FIXTURES!$C$2:$NC$23,MATCH($C112,FIXTURES!$B$2:$B$23,0),0),IF(AND(HLOOKUP(BL$2,FIXTURES!$C$2:$NC$23,MATCH($C112,FIXTURES!$B$2:$B$23,0),0)="",HLOOKUP(BL$2+1,FIXTURES!$C$2:$NC$23,MATCH($C112,FIXTURES!$B$2:$B$23,0),0)=""),HLOOKUP(BL$2+2,FIXTURES!$C$2:$NC$23,MATCH($C112,FIXTURES!$B$2:$B$23,0),0),IF(HLOOKUP(BL$2+1,FIXTURES!$C$2:$NC$23,MATCH($C112,FIXTURES!$B$2:$B$23,0),0)="",HLOOKUP(BL$2,FIXTURES!$C$2:$NC$23,MATCH($C112,FIXTURES!$B$2:$B$23,0),0),HLOOKUP(BL$2+1,FIXTURES!$C$2:$NC$23,MATCH($C112,FIXTURES!$B$2:$B$23,0),0)))),IF(AND(HLOOKUP(BL$2,FIXTURES!$C$2:$NC$23,MATCH($C112,FIXTURES!$B$2:$B$23,0),0)="",HLOOKUP(BL$2+1,FIXTURES!$C$2:$NC$23,MATCH($C112,FIXTURES!$B$2:$B$23,0),0)=""),HLOOKUP(BL$2+2,FIXTURES!$C$2:$NC$23,MATCH($C112,FIXTURES!$B$2:$B$23,0),0),IF(HLOOKUP(BL$2+1,FIXTURES!$C$2:$NC$23,MATCH($C112,FIXTURES!$B$2:$B$23,0),0)="",HLOOKUP(BL$2,FIXTURES!$C$2:$NC$23,MATCH($C112,FIXTURES!$B$2:$B$23,0),0),HLOOKUP(BL$2+1,FIXTURES!$C$2:$NC$23,MATCH($C112,FIXTURES!$B$2:$B$23,0),0))))</f>
        <v>Fulham</v>
      </c>
      <c r="BM112" s="70" t="str">
        <f>IF(BM$1="SAT",IF(AND(HLOOKUP(BM$2,FIXTURES!$C$2:$NC$23,MATCH($C112,FIXTURES!$B$2:$B$23,0),0)="",HLOOKUP(BM$2+1,FIXTURES!$C$2:$NC$23,MATCH($C112,FIXTURES!$B$2:$B$23,0),0)="",HLOOKUP(BM$2+2,FIXTURES!$C$2:$NC$23,MATCH($C112,FIXTURES!$B$2:$B$23,0),0)=""),HLOOKUP(BM$2-1,FIXTURES!$C$2:$NC$23,MATCH($C112,FIXTURES!$B$2:$B$23,0),0),IF(AND(HLOOKUP(BM$2,FIXTURES!$C$2:$NC$23,MATCH($C112,FIXTURES!$B$2:$B$23,0),0)="",HLOOKUP(BM$2+1,FIXTURES!$C$2:$NC$23,MATCH($C112,FIXTURES!$B$2:$B$23,0),0)=""),HLOOKUP(BM$2+2,FIXTURES!$C$2:$NC$23,MATCH($C112,FIXTURES!$B$2:$B$23,0),0),IF(HLOOKUP(BM$2+1,FIXTURES!$C$2:$NC$23,MATCH($C112,FIXTURES!$B$2:$B$23,0),0)="",HLOOKUP(BM$2,FIXTURES!$C$2:$NC$23,MATCH($C112,FIXTURES!$B$2:$B$23,0),0),HLOOKUP(BM$2+1,FIXTURES!$C$2:$NC$23,MATCH($C112,FIXTURES!$B$2:$B$23,0),0)))),IF(AND(HLOOKUP(BM$2,FIXTURES!$C$2:$NC$23,MATCH($C112,FIXTURES!$B$2:$B$23,0),0)="",HLOOKUP(BM$2+1,FIXTURES!$C$2:$NC$23,MATCH($C112,FIXTURES!$B$2:$B$23,0),0)=""),HLOOKUP(BM$2+2,FIXTURES!$C$2:$NC$23,MATCH($C112,FIXTURES!$B$2:$B$23,0),0),IF(HLOOKUP(BM$2+1,FIXTURES!$C$2:$NC$23,MATCH($C112,FIXTURES!$B$2:$B$23,0),0)="",HLOOKUP(BM$2,FIXTURES!$C$2:$NC$23,MATCH($C112,FIXTURES!$B$2:$B$23,0),0),HLOOKUP(BM$2+1,FIXTURES!$C$2:$NC$23,MATCH($C112,FIXTURES!$B$2:$B$23,0),0))))</f>
        <v>che</v>
      </c>
      <c r="BN112" s="119" t="str">
        <f>BH112</f>
        <v xml:space="preserve">NFO wol ful </v>
      </c>
      <c r="BO112" s="70" t="str">
        <f>IF(BO$1="SAT",IF(AND(HLOOKUP(BO$2,FIXTURES!$C$2:$NC$23,MATCH($C112,FIXTURES!$B$2:$B$23,0),0)="",HLOOKUP(BO$2+1,FIXTURES!$C$2:$NC$23,MATCH($C112,FIXTURES!$B$2:$B$23,0),0)="",HLOOKUP(BO$2+2,FIXTURES!$C$2:$NC$23,MATCH($C112,FIXTURES!$B$2:$B$23,0),0)=""),HLOOKUP(BO$2-1,FIXTURES!$C$2:$NC$23,MATCH($C112,FIXTURES!$B$2:$B$23,0),0),IF(AND(HLOOKUP(BO$2,FIXTURES!$C$2:$NC$23,MATCH($C112,FIXTURES!$B$2:$B$23,0),0)="",HLOOKUP(BO$2+1,FIXTURES!$C$2:$NC$23,MATCH($C112,FIXTURES!$B$2:$B$23,0),0)=""),HLOOKUP(BO$2+2,FIXTURES!$C$2:$NC$23,MATCH($C112,FIXTURES!$B$2:$B$23,0),0),IF(HLOOKUP(BO$2+1,FIXTURES!$C$2:$NC$23,MATCH($C112,FIXTURES!$B$2:$B$23,0),0)="",HLOOKUP(BO$2,FIXTURES!$C$2:$NC$23,MATCH($C112,FIXTURES!$B$2:$B$23,0),0),HLOOKUP(BO$2+1,FIXTURES!$C$2:$NC$23,MATCH($C112,FIXTURES!$B$2:$B$23,0),0)))),IF(AND(HLOOKUP(BO$2,FIXTURES!$C$2:$NC$23,MATCH($C112,FIXTURES!$B$2:$B$23,0),0)="",HLOOKUP(BO$2+1,FIXTURES!$C$2:$NC$23,MATCH($C112,FIXTURES!$B$2:$B$23,0),0)=""),HLOOKUP(BO$2+2,FIXTURES!$C$2:$NC$23,MATCH($C112,FIXTURES!$B$2:$B$23,0),0),IF(HLOOKUP(BO$2+1,FIXTURES!$C$2:$NC$23,MATCH($C112,FIXTURES!$B$2:$B$23,0),0)="",HLOOKUP(BO$2,FIXTURES!$C$2:$NC$23,MATCH($C112,FIXTURES!$B$2:$B$23,0),0),HLOOKUP(BO$2+1,FIXTURES!$C$2:$NC$23,MATCH($C112,FIXTURES!$B$2:$B$23,0),0))))</f>
        <v>BHA</v>
      </c>
      <c r="BP112" s="119" t="str">
        <f>BH112</f>
        <v xml:space="preserve">NFO wol ful </v>
      </c>
      <c r="BQ112" s="70" t="str">
        <f>IF(BQ$1="SAT",IF(AND(HLOOKUP(BQ$2,FIXTURES!$C$2:$NC$23,MATCH($C112,FIXTURES!$B$2:$B$23,0),0)="",HLOOKUP(BQ$2+1,FIXTURES!$C$2:$NC$23,MATCH($C112,FIXTURES!$B$2:$B$23,0),0)="",HLOOKUP(BQ$2+2,FIXTURES!$C$2:$NC$23,MATCH($C112,FIXTURES!$B$2:$B$23,0),0)=""),HLOOKUP(BQ$2-1,FIXTURES!$C$2:$NC$23,MATCH($C112,FIXTURES!$B$2:$B$23,0),0),IF(AND(HLOOKUP(BQ$2,FIXTURES!$C$2:$NC$23,MATCH($C112,FIXTURES!$B$2:$B$23,0),0)="",HLOOKUP(BQ$2+1,FIXTURES!$C$2:$NC$23,MATCH($C112,FIXTURES!$B$2:$B$23,0),0)=""),HLOOKUP(BQ$2+2,FIXTURES!$C$2:$NC$23,MATCH($C112,FIXTURES!$B$2:$B$23,0),0),IF(HLOOKUP(BQ$2+1,FIXTURES!$C$2:$NC$23,MATCH($C112,FIXTURES!$B$2:$B$23,0),0)="",HLOOKUP(BQ$2,FIXTURES!$C$2:$NC$23,MATCH($C112,FIXTURES!$B$2:$B$23,0),0),HLOOKUP(BQ$2+1,FIXTURES!$C$2:$NC$23,MATCH($C112,FIXTURES!$B$2:$B$23,0),0)))),IF(AND(HLOOKUP(BQ$2,FIXTURES!$C$2:$NC$23,MATCH($C112,FIXTURES!$B$2:$B$23,0),0)="",HLOOKUP(BQ$2+1,FIXTURES!$C$2:$NC$23,MATCH($C112,FIXTURES!$B$2:$B$23,0),0)=""),HLOOKUP(BQ$2+2,FIXTURES!$C$2:$NC$23,MATCH($C112,FIXTURES!$B$2:$B$23,0),0),IF(HLOOKUP(BQ$2+1,FIXTURES!$C$2:$NC$23,MATCH($C112,FIXTURES!$B$2:$B$23,0),0)="",HLOOKUP(BQ$2,FIXTURES!$C$2:$NC$23,MATCH($C112,FIXTURES!$B$2:$B$23,0),0),HLOOKUP(BQ$2+1,FIXTURES!$C$2:$NC$23,MATCH($C112,FIXTURES!$B$2:$B$23,0),0))))</f>
        <v>wol</v>
      </c>
      <c r="BR112" s="70" t="str">
        <f>IF(BR$1="SAT",IF(AND(HLOOKUP(BR$2,FIXTURES!$C$2:$NC$23,MATCH($C112,FIXTURES!$B$2:$B$23,0),0)="",HLOOKUP(BR$2+1,FIXTURES!$C$2:$NC$23,MATCH($C112,FIXTURES!$B$2:$B$23,0),0)="",HLOOKUP(BR$2+2,FIXTURES!$C$2:$NC$23,MATCH($C112,FIXTURES!$B$2:$B$23,0),0)=""),HLOOKUP(BR$2-1,FIXTURES!$C$2:$NC$23,MATCH($C112,FIXTURES!$B$2:$B$23,0),0),IF(AND(HLOOKUP(BR$2,FIXTURES!$C$2:$NC$23,MATCH($C112,FIXTURES!$B$2:$B$23,0),0)="",HLOOKUP(BR$2+1,FIXTURES!$C$2:$NC$23,MATCH($C112,FIXTURES!$B$2:$B$23,0),0)=""),HLOOKUP(BR$2+2,FIXTURES!$C$2:$NC$23,MATCH($C112,FIXTURES!$B$2:$B$23,0),0),IF(HLOOKUP(BR$2+1,FIXTURES!$C$2:$NC$23,MATCH($C112,FIXTURES!$B$2:$B$23,0),0)="",HLOOKUP(BR$2,FIXTURES!$C$2:$NC$23,MATCH($C112,FIXTURES!$B$2:$B$23,0),0),HLOOKUP(BR$2+1,FIXTURES!$C$2:$NC$23,MATCH($C112,FIXTURES!$B$2:$B$23,0),0)))),IF(AND(HLOOKUP(BR$2,FIXTURES!$C$2:$NC$23,MATCH($C112,FIXTURES!$B$2:$B$23,0),0)="",HLOOKUP(BR$2+1,FIXTURES!$C$2:$NC$23,MATCH($C112,FIXTURES!$B$2:$B$23,0),0)=""),HLOOKUP(BR$2+2,FIXTURES!$C$2:$NC$23,MATCH($C112,FIXTURES!$B$2:$B$23,0),0),IF(HLOOKUP(BR$2+1,FIXTURES!$C$2:$NC$23,MATCH($C112,FIXTURES!$B$2:$B$23,0),0)="",HLOOKUP(BR$2,FIXTURES!$C$2:$NC$23,MATCH($C112,FIXTURES!$B$2:$B$23,0),0),HLOOKUP(BR$2+1,FIXTURES!$C$2:$NC$23,MATCH($C112,FIXTURES!$B$2:$B$23,0),0))))</f>
        <v/>
      </c>
      <c r="BS112" s="70" t="str">
        <f>IF(BS$1="SAT",IF(AND(HLOOKUP(BS$2,FIXTURES!$C$2:$NC$23,MATCH($C112,FIXTURES!$B$2:$B$23,0),0)="",HLOOKUP(BS$2+1,FIXTURES!$C$2:$NC$23,MATCH($C112,FIXTURES!$B$2:$B$23,0),0)="",HLOOKUP(BS$2+2,FIXTURES!$C$2:$NC$23,MATCH($C112,FIXTURES!$B$2:$B$23,0),0)=""),HLOOKUP(BS$2-1,FIXTURES!$C$2:$NC$23,MATCH($C112,FIXTURES!$B$2:$B$23,0),0),IF(AND(HLOOKUP(BS$2,FIXTURES!$C$2:$NC$23,MATCH($C112,FIXTURES!$B$2:$B$23,0),0)="",HLOOKUP(BS$2+1,FIXTURES!$C$2:$NC$23,MATCH($C112,FIXTURES!$B$2:$B$23,0),0)=""),HLOOKUP(BS$2+2,FIXTURES!$C$2:$NC$23,MATCH($C112,FIXTURES!$B$2:$B$23,0),0),IF(HLOOKUP(BS$2+1,FIXTURES!$C$2:$NC$23,MATCH($C112,FIXTURES!$B$2:$B$23,0),0)="",HLOOKUP(BS$2,FIXTURES!$C$2:$NC$23,MATCH($C112,FIXTURES!$B$2:$B$23,0),0),HLOOKUP(BS$2+1,FIXTURES!$C$2:$NC$23,MATCH($C112,FIXTURES!$B$2:$B$23,0),0)))),IF(AND(HLOOKUP(BS$2,FIXTURES!$C$2:$NC$23,MATCH($C112,FIXTURES!$B$2:$B$23,0),0)="",HLOOKUP(BS$2+1,FIXTURES!$C$2:$NC$23,MATCH($C112,FIXTURES!$B$2:$B$23,0),0)=""),HLOOKUP(BS$2+2,FIXTURES!$C$2:$NC$23,MATCH($C112,FIXTURES!$B$2:$B$23,0),0),IF(HLOOKUP(BS$2+1,FIXTURES!$C$2:$NC$23,MATCH($C112,FIXTURES!$B$2:$B$23,0),0)="",HLOOKUP(BS$2,FIXTURES!$C$2:$NC$23,MATCH($C112,FIXTURES!$B$2:$B$23,0),0),HLOOKUP(BS$2+1,FIXTURES!$C$2:$NC$23,MATCH($C112,FIXTURES!$B$2:$B$23,0),0))))</f>
        <v/>
      </c>
      <c r="BT112" s="70" t="str">
        <f>IF(BT$1="SAT",IF(AND(HLOOKUP(BT$2,FIXTURES!$C$2:$NC$23,MATCH($C112,FIXTURES!$B$2:$B$23,0),0)="",HLOOKUP(BT$2+1,FIXTURES!$C$2:$NC$23,MATCH($C112,FIXTURES!$B$2:$B$23,0),0)="",HLOOKUP(BT$2+2,FIXTURES!$C$2:$NC$23,MATCH($C112,FIXTURES!$B$2:$B$23,0),0)=""),HLOOKUP(BT$2-1,FIXTURES!$C$2:$NC$23,MATCH($C112,FIXTURES!$B$2:$B$23,0),0),IF(AND(HLOOKUP(BT$2,FIXTURES!$C$2:$NC$23,MATCH($C112,FIXTURES!$B$2:$B$23,0),0)="",HLOOKUP(BT$2+1,FIXTURES!$C$2:$NC$23,MATCH($C112,FIXTURES!$B$2:$B$23,0),0)=""),HLOOKUP(BT$2+2,FIXTURES!$C$2:$NC$23,MATCH($C112,FIXTURES!$B$2:$B$23,0),0),IF(HLOOKUP(BT$2+1,FIXTURES!$C$2:$NC$23,MATCH($C112,FIXTURES!$B$2:$B$23,0),0)="",HLOOKUP(BT$2,FIXTURES!$C$2:$NC$23,MATCH($C112,FIXTURES!$B$2:$B$23,0),0),HLOOKUP(BT$2+1,FIXTURES!$C$2:$NC$23,MATCH($C112,FIXTURES!$B$2:$B$23,0),0)))),IF(AND(HLOOKUP(BT$2,FIXTURES!$C$2:$NC$23,MATCH($C112,FIXTURES!$B$2:$B$23,0),0)="",HLOOKUP(BT$2+1,FIXTURES!$C$2:$NC$23,MATCH($C112,FIXTURES!$B$2:$B$23,0),0)=""),HLOOKUP(BT$2+2,FIXTURES!$C$2:$NC$23,MATCH($C112,FIXTURES!$B$2:$B$23,0),0),IF(HLOOKUP(BT$2+1,FIXTURES!$C$2:$NC$23,MATCH($C112,FIXTURES!$B$2:$B$23,0),0)="",HLOOKUP(BT$2,FIXTURES!$C$2:$NC$23,MATCH($C112,FIXTURES!$B$2:$B$23,0),0),HLOOKUP(BT$2+1,FIXTURES!$C$2:$NC$23,MATCH($C112,FIXTURES!$B$2:$B$23,0),0))))</f>
        <v/>
      </c>
      <c r="BU112" s="70" t="str">
        <f>IF(BU$1="SAT",IF(AND(HLOOKUP(BU$2,FIXTURES!$C$2:$NC$23,MATCH($C112,FIXTURES!$B$2:$B$23,0),0)="",HLOOKUP(BU$2+1,FIXTURES!$C$2:$NC$23,MATCH($C112,FIXTURES!$B$2:$B$23,0),0)="",HLOOKUP(BU$2+2,FIXTURES!$C$2:$NC$23,MATCH($C112,FIXTURES!$B$2:$B$23,0),0)=""),HLOOKUP(BU$2-1,FIXTURES!$C$2:$NC$23,MATCH($C112,FIXTURES!$B$2:$B$23,0),0),IF(AND(HLOOKUP(BU$2,FIXTURES!$C$2:$NC$23,MATCH($C112,FIXTURES!$B$2:$B$23,0),0)="",HLOOKUP(BU$2+1,FIXTURES!$C$2:$NC$23,MATCH($C112,FIXTURES!$B$2:$B$23,0),0)=""),HLOOKUP(BU$2+2,FIXTURES!$C$2:$NC$23,MATCH($C112,FIXTURES!$B$2:$B$23,0),0),IF(HLOOKUP(BU$2+1,FIXTURES!$C$2:$NC$23,MATCH($C112,FIXTURES!$B$2:$B$23,0),0)="",HLOOKUP(BU$2,FIXTURES!$C$2:$NC$23,MATCH($C112,FIXTURES!$B$2:$B$23,0),0),HLOOKUP(BU$2+1,FIXTURES!$C$2:$NC$23,MATCH($C112,FIXTURES!$B$2:$B$23,0),0)))),IF(AND(HLOOKUP(BU$2,FIXTURES!$C$2:$NC$23,MATCH($C112,FIXTURES!$B$2:$B$23,0),0)="",HLOOKUP(BU$2+1,FIXTURES!$C$2:$NC$23,MATCH($C112,FIXTURES!$B$2:$B$23,0),0)=""),HLOOKUP(BU$2+2,FIXTURES!$C$2:$NC$23,MATCH($C112,FIXTURES!$B$2:$B$23,0),0),IF(HLOOKUP(BU$2+1,FIXTURES!$C$2:$NC$23,MATCH($C112,FIXTURES!$B$2:$B$23,0),0)="",HLOOKUP(BU$2,FIXTURES!$C$2:$NC$23,MATCH($C112,FIXTURES!$B$2:$B$23,0),0),HLOOKUP(BU$2+1,FIXTURES!$C$2:$NC$23,MATCH($C112,FIXTURES!$B$2:$B$23,0),0))))</f>
        <v>ars</v>
      </c>
      <c r="BV112" s="119" t="str">
        <f>BH112</f>
        <v xml:space="preserve">NFO wol ful </v>
      </c>
      <c r="BW112" s="70" t="str">
        <f>IF(BW$1="SAT",IF(AND(HLOOKUP(BW$2,FIXTURES!$C$2:$NC$23,MATCH($C112,FIXTURES!$B$2:$B$23,0),0)="",HLOOKUP(BW$2+1,FIXTURES!$C$2:$NC$23,MATCH($C112,FIXTURES!$B$2:$B$23,0),0)="",HLOOKUP(BW$2+2,FIXTURES!$C$2:$NC$23,MATCH($C112,FIXTURES!$B$2:$B$23,0),0)=""),HLOOKUP(BW$2-1,FIXTURES!$C$2:$NC$23,MATCH($C112,FIXTURES!$B$2:$B$23,0),0),IF(AND(HLOOKUP(BW$2,FIXTURES!$C$2:$NC$23,MATCH($C112,FIXTURES!$B$2:$B$23,0),0)="",HLOOKUP(BW$2+1,FIXTURES!$C$2:$NC$23,MATCH($C112,FIXTURES!$B$2:$B$23,0),0)=""),HLOOKUP(BW$2+2,FIXTURES!$C$2:$NC$23,MATCH($C112,FIXTURES!$B$2:$B$23,0),0),IF(HLOOKUP(BW$2+1,FIXTURES!$C$2:$NC$23,MATCH($C112,FIXTURES!$B$2:$B$23,0),0)="",HLOOKUP(BW$2,FIXTURES!$C$2:$NC$23,MATCH($C112,FIXTURES!$B$2:$B$23,0),0),HLOOKUP(BW$2+1,FIXTURES!$C$2:$NC$23,MATCH($C112,FIXTURES!$B$2:$B$23,0),0)))),IF(AND(HLOOKUP(BW$2,FIXTURES!$C$2:$NC$23,MATCH($C112,FIXTURES!$B$2:$B$23,0),0)="",HLOOKUP(BW$2+1,FIXTURES!$C$2:$NC$23,MATCH($C112,FIXTURES!$B$2:$B$23,0),0)=""),HLOOKUP(BW$2+2,FIXTURES!$C$2:$NC$23,MATCH($C112,FIXTURES!$B$2:$B$23,0),0),IF(HLOOKUP(BW$2+1,FIXTURES!$C$2:$NC$23,MATCH($C112,FIXTURES!$B$2:$B$23,0),0)="",HLOOKUP(BW$2,FIXTURES!$C$2:$NC$23,MATCH($C112,FIXTURES!$B$2:$B$23,0),0),HLOOKUP(BW$2+1,FIXTURES!$C$2:$NC$23,MATCH($C112,FIXTURES!$B$2:$B$23,0),0))))</f>
        <v>CRY</v>
      </c>
      <c r="BX112" s="119" t="str">
        <f>BH112</f>
        <v xml:space="preserve">NFO wol ful </v>
      </c>
      <c r="BY112" s="70" t="str">
        <f>IF(BY$1="SAT",IF(AND(HLOOKUP(BY$2,FIXTURES!$C$2:$NC$23,MATCH($C112,FIXTURES!$B$2:$B$23,0),0)="",HLOOKUP(BY$2+1,FIXTURES!$C$2:$NC$23,MATCH($C112,FIXTURES!$B$2:$B$23,0),0)="",HLOOKUP(BY$2+2,FIXTURES!$C$2:$NC$23,MATCH($C112,FIXTURES!$B$2:$B$23,0),0)=""),HLOOKUP(BY$2-1,FIXTURES!$C$2:$NC$23,MATCH($C112,FIXTURES!$B$2:$B$23,0),0),IF(AND(HLOOKUP(BY$2,FIXTURES!$C$2:$NC$23,MATCH($C112,FIXTURES!$B$2:$B$23,0),0)="",HLOOKUP(BY$2+1,FIXTURES!$C$2:$NC$23,MATCH($C112,FIXTURES!$B$2:$B$23,0),0)=""),HLOOKUP(BY$2+2,FIXTURES!$C$2:$NC$23,MATCH($C112,FIXTURES!$B$2:$B$23,0),0),IF(HLOOKUP(BY$2+1,FIXTURES!$C$2:$NC$23,MATCH($C112,FIXTURES!$B$2:$B$23,0),0)="",HLOOKUP(BY$2,FIXTURES!$C$2:$NC$23,MATCH($C112,FIXTURES!$B$2:$B$23,0),0),HLOOKUP(BY$2+1,FIXTURES!$C$2:$NC$23,MATCH($C112,FIXTURES!$B$2:$B$23,0),0)))),IF(AND(HLOOKUP(BY$2,FIXTURES!$C$2:$NC$23,MATCH($C112,FIXTURES!$B$2:$B$23,0),0)="",HLOOKUP(BY$2+1,FIXTURES!$C$2:$NC$23,MATCH($C112,FIXTURES!$B$2:$B$23,0),0)=""),HLOOKUP(BY$2+2,FIXTURES!$C$2:$NC$23,MATCH($C112,FIXTURES!$B$2:$B$23,0),0),IF(HLOOKUP(BY$2+1,FIXTURES!$C$2:$NC$23,MATCH($C112,FIXTURES!$B$2:$B$23,0),0)="",HLOOKUP(BY$2,FIXTURES!$C$2:$NC$23,MATCH($C112,FIXTURES!$B$2:$B$23,0),0),HLOOKUP(BY$2+1,FIXTURES!$C$2:$NC$23,MATCH($C112,FIXTURES!$B$2:$B$23,0),0))))</f>
        <v>LIV</v>
      </c>
      <c r="BZ112" s="119" t="str">
        <f>BH112</f>
        <v xml:space="preserve">NFO wol ful </v>
      </c>
      <c r="CA112" s="70" t="str">
        <f>IF(CA$1="SAT",IF(AND(HLOOKUP(CA$2,FIXTURES!$C$2:$NC$23,MATCH($C112,FIXTURES!$B$2:$B$23,0),0)="",HLOOKUP(CA$2+1,FIXTURES!$C$2:$NC$23,MATCH($C112,FIXTURES!$B$2:$B$23,0),0)="",HLOOKUP(CA$2+2,FIXTURES!$C$2:$NC$23,MATCH($C112,FIXTURES!$B$2:$B$23,0),0)=""),HLOOKUP(CA$2-1,FIXTURES!$C$2:$NC$23,MATCH($C112,FIXTURES!$B$2:$B$23,0),0),IF(AND(HLOOKUP(CA$2,FIXTURES!$C$2:$NC$23,MATCH($C112,FIXTURES!$B$2:$B$23,0),0)="",HLOOKUP(CA$2+1,FIXTURES!$C$2:$NC$23,MATCH($C112,FIXTURES!$B$2:$B$23,0),0)=""),HLOOKUP(CA$2+2,FIXTURES!$C$2:$NC$23,MATCH($C112,FIXTURES!$B$2:$B$23,0),0),IF(HLOOKUP(CA$2+1,FIXTURES!$C$2:$NC$23,MATCH($C112,FIXTURES!$B$2:$B$23,0),0)="",HLOOKUP(CA$2,FIXTURES!$C$2:$NC$23,MATCH($C112,FIXTURES!$B$2:$B$23,0),0),HLOOKUP(CA$2+1,FIXTURES!$C$2:$NC$23,MATCH($C112,FIXTURES!$B$2:$B$23,0),0)))),IF(AND(HLOOKUP(CA$2,FIXTURES!$C$2:$NC$23,MATCH($C112,FIXTURES!$B$2:$B$23,0),0)="",HLOOKUP(CA$2+1,FIXTURES!$C$2:$NC$23,MATCH($C112,FIXTURES!$B$2:$B$23,0),0)=""),HLOOKUP(CA$2+2,FIXTURES!$C$2:$NC$23,MATCH($C112,FIXTURES!$B$2:$B$23,0),0),IF(HLOOKUP(CA$2+1,FIXTURES!$C$2:$NC$23,MATCH($C112,FIXTURES!$B$2:$B$23,0),0)="",HLOOKUP(CA$2,FIXTURES!$C$2:$NC$23,MATCH($C112,FIXTURES!$B$2:$B$23,0),0),HLOOKUP(CA$2+1,FIXTURES!$C$2:$NC$23,MATCH($C112,FIXTURES!$B$2:$B$23,0),0))))</f>
        <v>ful</v>
      </c>
      <c r="CB112" s="70" t="str">
        <f>IF(CB$1="SAT",IF(AND(HLOOKUP(CB$2,FIXTURES!$C$2:$NC$23,MATCH($C112,FIXTURES!$B$2:$B$23,0),0)="",HLOOKUP(CB$2+1,FIXTURES!$C$2:$NC$23,MATCH($C112,FIXTURES!$B$2:$B$23,0),0)="",HLOOKUP(CB$2+2,FIXTURES!$C$2:$NC$23,MATCH($C112,FIXTURES!$B$2:$B$23,0),0)=""),HLOOKUP(CB$2-1,FIXTURES!$C$2:$NC$23,MATCH($C112,FIXTURES!$B$2:$B$23,0),0),IF(AND(HLOOKUP(CB$2,FIXTURES!$C$2:$NC$23,MATCH($C112,FIXTURES!$B$2:$B$23,0),0)="",HLOOKUP(CB$2+1,FIXTURES!$C$2:$NC$23,MATCH($C112,FIXTURES!$B$2:$B$23,0),0)=""),HLOOKUP(CB$2+2,FIXTURES!$C$2:$NC$23,MATCH($C112,FIXTURES!$B$2:$B$23,0),0),IF(HLOOKUP(CB$2+1,FIXTURES!$C$2:$NC$23,MATCH($C112,FIXTURES!$B$2:$B$23,0),0)="",HLOOKUP(CB$2,FIXTURES!$C$2:$NC$23,MATCH($C112,FIXTURES!$B$2:$B$23,0),0),HLOOKUP(CB$2+1,FIXTURES!$C$2:$NC$23,MATCH($C112,FIXTURES!$B$2:$B$23,0),0)))),IF(AND(HLOOKUP(CB$2,FIXTURES!$C$2:$NC$23,MATCH($C112,FIXTURES!$B$2:$B$23,0),0)="",HLOOKUP(CB$2+1,FIXTURES!$C$2:$NC$23,MATCH($C112,FIXTURES!$B$2:$B$23,0),0)=""),HLOOKUP(CB$2+2,FIXTURES!$C$2:$NC$23,MATCH($C112,FIXTURES!$B$2:$B$23,0),0),IF(HLOOKUP(CB$2+1,FIXTURES!$C$2:$NC$23,MATCH($C112,FIXTURES!$B$2:$B$23,0),0)="",HLOOKUP(CB$2,FIXTURES!$C$2:$NC$23,MATCH($C112,FIXTURES!$B$2:$B$23,0),0),HLOOKUP(CB$2+1,FIXTURES!$C$2:$NC$23,MATCH($C112,FIXTURES!$B$2:$B$23,0),0))))</f>
        <v>LEI</v>
      </c>
      <c r="CC112" s="70" t="str">
        <f>IF(CC$1="SAT",IF(AND(HLOOKUP(CC$2,FIXTURES!$C$2:$NC$23,MATCH($C112,FIXTURES!$B$2:$B$23,0),0)="",HLOOKUP(CC$2+1,FIXTURES!$C$2:$NC$23,MATCH($C112,FIXTURES!$B$2:$B$23,0),0)="",HLOOKUP(CC$2+2,FIXTURES!$C$2:$NC$23,MATCH($C112,FIXTURES!$B$2:$B$23,0),0)=""),HLOOKUP(CC$2-1,FIXTURES!$C$2:$NC$23,MATCH($C112,FIXTURES!$B$2:$B$23,0),0),IF(AND(HLOOKUP(CC$2,FIXTURES!$C$2:$NC$23,MATCH($C112,FIXTURES!$B$2:$B$23,0),0)="",HLOOKUP(CC$2+1,FIXTURES!$C$2:$NC$23,MATCH($C112,FIXTURES!$B$2:$B$23,0),0)=""),HLOOKUP(CC$2+2,FIXTURES!$C$2:$NC$23,MATCH($C112,FIXTURES!$B$2:$B$23,0),0),IF(HLOOKUP(CC$2+1,FIXTURES!$C$2:$NC$23,MATCH($C112,FIXTURES!$B$2:$B$23,0),0)="",HLOOKUP(CC$2,FIXTURES!$C$2:$NC$23,MATCH($C112,FIXTURES!$B$2:$B$23,0),0),HLOOKUP(CC$2+1,FIXTURES!$C$2:$NC$23,MATCH($C112,FIXTURES!$B$2:$B$23,0),0)))),IF(AND(HLOOKUP(CC$2,FIXTURES!$C$2:$NC$23,MATCH($C112,FIXTURES!$B$2:$B$23,0),0)="",HLOOKUP(CC$2+1,FIXTURES!$C$2:$NC$23,MATCH($C112,FIXTURES!$B$2:$B$23,0),0)=""),HLOOKUP(CC$2+2,FIXTURES!$C$2:$NC$23,MATCH($C112,FIXTURES!$B$2:$B$23,0),0),IF(HLOOKUP(CC$2+1,FIXTURES!$C$2:$NC$23,MATCH($C112,FIXTURES!$B$2:$B$23,0),0)="",HLOOKUP(CC$2,FIXTURES!$C$2:$NC$23,MATCH($C112,FIXTURES!$B$2:$B$23,0),0),HLOOKUP(CC$2+1,FIXTURES!$C$2:$NC$23,MATCH($C112,FIXTURES!$B$2:$B$23,0),0))))</f>
        <v>bou</v>
      </c>
      <c r="CD112" s="119" t="str">
        <f>BH112</f>
        <v xml:space="preserve">NFO wol ful </v>
      </c>
      <c r="CE112" s="70" t="str">
        <f>IF(CE$1="SAT",IF(AND(HLOOKUP(CE$2,FIXTURES!$C$2:$NC$23,MATCH($C112,FIXTURES!$B$2:$B$23,0),0)="",HLOOKUP(CE$2+1,FIXTURES!$C$2:$NC$23,MATCH($C112,FIXTURES!$B$2:$B$23,0),0)="",HLOOKUP(CE$2+2,FIXTURES!$C$2:$NC$23,MATCH($C112,FIXTURES!$B$2:$B$23,0),0)=""),HLOOKUP(CE$2-1,FIXTURES!$C$2:$NC$23,MATCH($C112,FIXTURES!$B$2:$B$23,0),0),IF(AND(HLOOKUP(CE$2,FIXTURES!$C$2:$NC$23,MATCH($C112,FIXTURES!$B$2:$B$23,0),0)="",HLOOKUP(CE$2+1,FIXTURES!$C$2:$NC$23,MATCH($C112,FIXTURES!$B$2:$B$23,0),0)=""),HLOOKUP(CE$2+2,FIXTURES!$C$2:$NC$23,MATCH($C112,FIXTURES!$B$2:$B$23,0),0),IF(HLOOKUP(CE$2+1,FIXTURES!$C$2:$NC$23,MATCH($C112,FIXTURES!$B$2:$B$23,0),0)="",HLOOKUP(CE$2,FIXTURES!$C$2:$NC$23,MATCH($C112,FIXTURES!$B$2:$B$23,0),0),HLOOKUP(CE$2+1,FIXTURES!$C$2:$NC$23,MATCH($C112,FIXTURES!$B$2:$B$23,0),0)))),IF(AND(HLOOKUP(CE$2,FIXTURES!$C$2:$NC$23,MATCH($C112,FIXTURES!$B$2:$B$23,0),0)="",HLOOKUP(CE$2+1,FIXTURES!$C$2:$NC$23,MATCH($C112,FIXTURES!$B$2:$B$23,0),0)=""),HLOOKUP(CE$2+2,FIXTURES!$C$2:$NC$23,MATCH($C112,FIXTURES!$B$2:$B$23,0),0),IF(HLOOKUP(CE$2+1,FIXTURES!$C$2:$NC$23,MATCH($C112,FIXTURES!$B$2:$B$23,0),0)="",HLOOKUP(CE$2,FIXTURES!$C$2:$NC$23,MATCH($C112,FIXTURES!$B$2:$B$23,0),0),HLOOKUP(CE$2+1,FIXTURES!$C$2:$NC$23,MATCH($C112,FIXTURES!$B$2:$B$23,0),0))))</f>
        <v>mci</v>
      </c>
      <c r="CF112" s="119" t="str">
        <f>BH112</f>
        <v xml:space="preserve">NFO wol ful </v>
      </c>
      <c r="CG112" s="70" t="str">
        <f>IF(CG$1="SAT",IF(AND(HLOOKUP(CG$2,FIXTURES!$C$2:$NC$23,MATCH($C112,FIXTURES!$B$2:$B$23,0),0)="",HLOOKUP(CG$2+1,FIXTURES!$C$2:$NC$23,MATCH($C112,FIXTURES!$B$2:$B$23,0),0)="",HLOOKUP(CG$2+2,FIXTURES!$C$2:$NC$23,MATCH($C112,FIXTURES!$B$2:$B$23,0),0)=""),HLOOKUP(CG$2-1,FIXTURES!$C$2:$NC$23,MATCH($C112,FIXTURES!$B$2:$B$23,0),0),IF(AND(HLOOKUP(CG$2,FIXTURES!$C$2:$NC$23,MATCH($C112,FIXTURES!$B$2:$B$23,0),0)="",HLOOKUP(CG$2+1,FIXTURES!$C$2:$NC$23,MATCH($C112,FIXTURES!$B$2:$B$23,0),0)=""),HLOOKUP(CG$2+2,FIXTURES!$C$2:$NC$23,MATCH($C112,FIXTURES!$B$2:$B$23,0),0),IF(HLOOKUP(CG$2+1,FIXTURES!$C$2:$NC$23,MATCH($C112,FIXTURES!$B$2:$B$23,0),0)="",HLOOKUP(CG$2,FIXTURES!$C$2:$NC$23,MATCH($C112,FIXTURES!$B$2:$B$23,0),0),HLOOKUP(CG$2+1,FIXTURES!$C$2:$NC$23,MATCH($C112,FIXTURES!$B$2:$B$23,0),0)))),IF(AND(HLOOKUP(CG$2,FIXTURES!$C$2:$NC$23,MATCH($C112,FIXTURES!$B$2:$B$23,0),0)="",HLOOKUP(CG$2+1,FIXTURES!$C$2:$NC$23,MATCH($C112,FIXTURES!$B$2:$B$23,0),0)=""),HLOOKUP(CG$2+2,FIXTURES!$C$2:$NC$23,MATCH($C112,FIXTURES!$B$2:$B$23,0),0),IF(HLOOKUP(CG$2+1,FIXTURES!$C$2:$NC$23,MATCH($C112,FIXTURES!$B$2:$B$23,0),0)="",HLOOKUP(CG$2,FIXTURES!$C$2:$NC$23,MATCH($C112,FIXTURES!$B$2:$B$23,0),0),HLOOKUP(CG$2+1,FIXTURES!$C$2:$NC$23,MATCH($C112,FIXTURES!$B$2:$B$23,0),0))))</f>
        <v>NEW</v>
      </c>
      <c r="CH112" s="119" t="str">
        <f>BH112</f>
        <v xml:space="preserve">NFO wol ful </v>
      </c>
      <c r="CI112" s="70" t="str">
        <f>IF(CI$1="SAT",IF(AND(HLOOKUP(CI$2,FIXTURES!$C$2:$NC$23,MATCH($C112,FIXTURES!$B$2:$B$23,0),0)="",HLOOKUP(CI$2+1,FIXTURES!$C$2:$NC$23,MATCH($C112,FIXTURES!$B$2:$B$23,0),0)="",HLOOKUP(CI$2+2,FIXTURES!$C$2:$NC$23,MATCH($C112,FIXTURES!$B$2:$B$23,0),0)=""),HLOOKUP(CI$2-1,FIXTURES!$C$2:$NC$23,MATCH($C112,FIXTURES!$B$2:$B$23,0),0),IF(AND(HLOOKUP(CI$2,FIXTURES!$C$2:$NC$23,MATCH($C112,FIXTURES!$B$2:$B$23,0),0)="",HLOOKUP(CI$2+1,FIXTURES!$C$2:$NC$23,MATCH($C112,FIXTURES!$B$2:$B$23,0),0)=""),HLOOKUP(CI$2+2,FIXTURES!$C$2:$NC$23,MATCH($C112,FIXTURES!$B$2:$B$23,0),0),IF(HLOOKUP(CI$2+1,FIXTURES!$C$2:$NC$23,MATCH($C112,FIXTURES!$B$2:$B$23,0),0)="",HLOOKUP(CI$2,FIXTURES!$C$2:$NC$23,MATCH($C112,FIXTURES!$B$2:$B$23,0),0),HLOOKUP(CI$2+1,FIXTURES!$C$2:$NC$23,MATCH($C112,FIXTURES!$B$2:$B$23,0),0)))),IF(AND(HLOOKUP(CI$2,FIXTURES!$C$2:$NC$23,MATCH($C112,FIXTURES!$B$2:$B$23,0),0)="",HLOOKUP(CI$2+1,FIXTURES!$C$2:$NC$23,MATCH($C112,FIXTURES!$B$2:$B$23,0),0)=""),HLOOKUP(CI$2+2,FIXTURES!$C$2:$NC$23,MATCH($C112,FIXTURES!$B$2:$B$23,0),0),IF(HLOOKUP(CI$2+1,FIXTURES!$C$2:$NC$23,MATCH($C112,FIXTURES!$B$2:$B$23,0),0)="",HLOOKUP(CI$2,FIXTURES!$C$2:$NC$23,MATCH($C112,FIXTURES!$B$2:$B$23,0),0),HLOOKUP(CI$2+1,FIXTURES!$C$2:$NC$23,MATCH($C112,FIXTURES!$B$2:$B$23,0),0))))</f>
        <v>whu</v>
      </c>
      <c r="CJ112" s="119" t="str">
        <f>BH112</f>
        <v xml:space="preserve">NFO wol ful </v>
      </c>
      <c r="CK112" s="70" t="str">
        <f>IF(CK$1="SAT",IF(AND(HLOOKUP(CK$2,FIXTURES!$C$2:$NC$23,MATCH($C112,FIXTURES!$B$2:$B$23,0),0)="",HLOOKUP(CK$2+1,FIXTURES!$C$2:$NC$23,MATCH($C112,FIXTURES!$B$2:$B$23,0),0)="",HLOOKUP(CK$2+2,FIXTURES!$C$2:$NC$23,MATCH($C112,FIXTURES!$B$2:$B$23,0),0)=""),HLOOKUP(CK$2-1,FIXTURES!$C$2:$NC$23,MATCH($C112,FIXTURES!$B$2:$B$23,0),0),IF(AND(HLOOKUP(CK$2,FIXTURES!$C$2:$NC$23,MATCH($C112,FIXTURES!$B$2:$B$23,0),0)="",HLOOKUP(CK$2+1,FIXTURES!$C$2:$NC$23,MATCH($C112,FIXTURES!$B$2:$B$23,0),0)=""),HLOOKUP(CK$2+2,FIXTURES!$C$2:$NC$23,MATCH($C112,FIXTURES!$B$2:$B$23,0),0),IF(HLOOKUP(CK$2+1,FIXTURES!$C$2:$NC$23,MATCH($C112,FIXTURES!$B$2:$B$23,0),0)="",HLOOKUP(CK$2,FIXTURES!$C$2:$NC$23,MATCH($C112,FIXTURES!$B$2:$B$23,0),0),HLOOKUP(CK$2+1,FIXTURES!$C$2:$NC$23,MATCH($C112,FIXTURES!$B$2:$B$23,0),0)))),IF(AND(HLOOKUP(CK$2,FIXTURES!$C$2:$NC$23,MATCH($C112,FIXTURES!$B$2:$B$23,0),0)="",HLOOKUP(CK$2+1,FIXTURES!$C$2:$NC$23,MATCH($C112,FIXTURES!$B$2:$B$23,0),0)=""),HLOOKUP(CK$2+2,FIXTURES!$C$2:$NC$23,MATCH($C112,FIXTURES!$B$2:$B$23,0),0),IF(HLOOKUP(CK$2+1,FIXTURES!$C$2:$NC$23,MATCH($C112,FIXTURES!$B$2:$B$23,0),0)="",HLOOKUP(CK$2,FIXTURES!$C$2:$NC$23,MATCH($C112,FIXTURES!$B$2:$B$23,0),0),HLOOKUP(CK$2+1,FIXTURES!$C$2:$NC$23,MATCH($C112,FIXTURES!$B$2:$B$23,0),0))))</f>
        <v>TOT</v>
      </c>
      <c r="CL112" s="70" t="str">
        <f>IF(CL$1="SAT",IF(AND(HLOOKUP(CL$2,FIXTURES!$C$2:$NC$23,MATCH($C112,FIXTURES!$B$2:$B$23,0),0)="",HLOOKUP(CL$2+1,FIXTURES!$C$2:$NC$23,MATCH($C112,FIXTURES!$B$2:$B$23,0),0)="",HLOOKUP(CL$2+2,FIXTURES!$C$2:$NC$23,MATCH($C112,FIXTURES!$B$2:$B$23,0),0)=""),HLOOKUP(CL$2-1,FIXTURES!$C$2:$NC$23,MATCH($C112,FIXTURES!$B$2:$B$23,0),0),IF(AND(HLOOKUP(CL$2,FIXTURES!$C$2:$NC$23,MATCH($C112,FIXTURES!$B$2:$B$23,0),0)="",HLOOKUP(CL$2+1,FIXTURES!$C$2:$NC$23,MATCH($C112,FIXTURES!$B$2:$B$23,0),0)=""),HLOOKUP(CL$2+2,FIXTURES!$C$2:$NC$23,MATCH($C112,FIXTURES!$B$2:$B$23,0),0),IF(HLOOKUP(CL$2+1,FIXTURES!$C$2:$NC$23,MATCH($C112,FIXTURES!$B$2:$B$23,0),0)="",HLOOKUP(CL$2,FIXTURES!$C$2:$NC$23,MATCH($C112,FIXTURES!$B$2:$B$23,0),0),HLOOKUP(CL$2+1,FIXTURES!$C$2:$NC$23,MATCH($C112,FIXTURES!$B$2:$B$23,0),0)))),IF(AND(HLOOKUP(CL$2,FIXTURES!$C$2:$NC$23,MATCH($C112,FIXTURES!$B$2:$B$23,0),0)="",HLOOKUP(CL$2+1,FIXTURES!$C$2:$NC$23,MATCH($C112,FIXTURES!$B$2:$B$23,0),0)=""),HLOOKUP(CL$2+2,FIXTURES!$C$2:$NC$23,MATCH($C112,FIXTURES!$B$2:$B$23,0),0),IF(HLOOKUP(CL$2+1,FIXTURES!$C$2:$NC$23,MATCH($C112,FIXTURES!$B$2:$B$23,0),0)="",HLOOKUP(CL$2,FIXTURES!$C$2:$NC$23,MATCH($C112,FIXTURES!$B$2:$B$23,0),0),HLOOKUP(CL$2+1,FIXTURES!$C$2:$NC$23,MATCH($C112,FIXTURES!$B$2:$B$23,0),0))))</f>
        <v/>
      </c>
      <c r="CM112" s="70" t="str">
        <f>IF(CM$1="SAT",IF(AND(HLOOKUP(CM$2,FIXTURES!$C$2:$NC$23,MATCH($C112,FIXTURES!$B$2:$B$23,0),0)="",HLOOKUP(CM$2+1,FIXTURES!$C$2:$NC$23,MATCH($C112,FIXTURES!$B$2:$B$23,0),0)="",HLOOKUP(CM$2+2,FIXTURES!$C$2:$NC$23,MATCH($C112,FIXTURES!$B$2:$B$23,0),0)=""),HLOOKUP(CM$2-1,FIXTURES!$C$2:$NC$23,MATCH($C112,FIXTURES!$B$2:$B$23,0),0),IF(AND(HLOOKUP(CM$2,FIXTURES!$C$2:$NC$23,MATCH($C112,FIXTURES!$B$2:$B$23,0),0)="",HLOOKUP(CM$2+1,FIXTURES!$C$2:$NC$23,MATCH($C112,FIXTURES!$B$2:$B$23,0),0)=""),HLOOKUP(CM$2+2,FIXTURES!$C$2:$NC$23,MATCH($C112,FIXTURES!$B$2:$B$23,0),0),IF(HLOOKUP(CM$2+1,FIXTURES!$C$2:$NC$23,MATCH($C112,FIXTURES!$B$2:$B$23,0),0)="",HLOOKUP(CM$2,FIXTURES!$C$2:$NC$23,MATCH($C112,FIXTURES!$B$2:$B$23,0),0),HLOOKUP(CM$2+1,FIXTURES!$C$2:$NC$23,MATCH($C112,FIXTURES!$B$2:$B$23,0),0)))),IF(AND(HLOOKUP(CM$2,FIXTURES!$C$2:$NC$23,MATCH($C112,FIXTURES!$B$2:$B$23,0),0)="",HLOOKUP(CM$2+1,FIXTURES!$C$2:$NC$23,MATCH($C112,FIXTURES!$B$2:$B$23,0),0)=""),HLOOKUP(CM$2+2,FIXTURES!$C$2:$NC$23,MATCH($C112,FIXTURES!$B$2:$B$23,0),0),IF(HLOOKUP(CM$2+1,FIXTURES!$C$2:$NC$23,MATCH($C112,FIXTURES!$B$2:$B$23,0),0)="",HLOOKUP(CM$2,FIXTURES!$C$2:$NC$23,MATCH($C112,FIXTURES!$B$2:$B$23,0),0),HLOOKUP(CM$2+1,FIXTURES!$C$2:$NC$23,MATCH($C112,FIXTURES!$B$2:$B$23,0),0))))</f>
        <v/>
      </c>
      <c r="CN112" s="70" t="str">
        <f>IF(CN$1="SAT",IF(AND(HLOOKUP(CN$2,FIXTURES!$C$2:$NC$23,MATCH($C112,FIXTURES!$B$2:$B$23,0),0)="",HLOOKUP(CN$2+1,FIXTURES!$C$2:$NC$23,MATCH($C112,FIXTURES!$B$2:$B$23,0),0)="",HLOOKUP(CN$2+2,FIXTURES!$C$2:$NC$23,MATCH($C112,FIXTURES!$B$2:$B$23,0),0)=""),HLOOKUP(CN$2-1,FIXTURES!$C$2:$NC$23,MATCH($C112,FIXTURES!$B$2:$B$23,0),0),IF(AND(HLOOKUP(CN$2,FIXTURES!$C$2:$NC$23,MATCH($C112,FIXTURES!$B$2:$B$23,0),0)="",HLOOKUP(CN$2+1,FIXTURES!$C$2:$NC$23,MATCH($C112,FIXTURES!$B$2:$B$23,0),0)=""),HLOOKUP(CN$2+2,FIXTURES!$C$2:$NC$23,MATCH($C112,FIXTURES!$B$2:$B$23,0),0),IF(HLOOKUP(CN$2+1,FIXTURES!$C$2:$NC$23,MATCH($C112,FIXTURES!$B$2:$B$23,0),0)="",HLOOKUP(CN$2,FIXTURES!$C$2:$NC$23,MATCH($C112,FIXTURES!$B$2:$B$23,0),0),HLOOKUP(CN$2+1,FIXTURES!$C$2:$NC$23,MATCH($C112,FIXTURES!$B$2:$B$23,0),0)))),IF(AND(HLOOKUP(CN$2,FIXTURES!$C$2:$NC$23,MATCH($C112,FIXTURES!$B$2:$B$23,0),0)="",HLOOKUP(CN$2+1,FIXTURES!$C$2:$NC$23,MATCH($C112,FIXTURES!$B$2:$B$23,0),0)=""),HLOOKUP(CN$2+2,FIXTURES!$C$2:$NC$23,MATCH($C112,FIXTURES!$B$2:$B$23,0),0),IF(HLOOKUP(CN$2+1,FIXTURES!$C$2:$NC$23,MATCH($C112,FIXTURES!$B$2:$B$23,0),0)="",HLOOKUP(CN$2,FIXTURES!$C$2:$NC$23,MATCH($C112,FIXTURES!$B$2:$B$23,0),0),HLOOKUP(CN$2+1,FIXTURES!$C$2:$NC$23,MATCH($C112,FIXTURES!$B$2:$B$23,0),0))))</f>
        <v/>
      </c>
      <c r="CO112" s="70" t="str">
        <f>IF(CO$1="SAT",IF(AND(HLOOKUP(CO$2,FIXTURES!$C$2:$NC$23,MATCH($C112,FIXTURES!$B$2:$B$23,0),0)="",HLOOKUP(CO$2+1,FIXTURES!$C$2:$NC$23,MATCH($C112,FIXTURES!$B$2:$B$23,0),0)="",HLOOKUP(CO$2+2,FIXTURES!$C$2:$NC$23,MATCH($C112,FIXTURES!$B$2:$B$23,0),0)=""),HLOOKUP(CO$2-1,FIXTURES!$C$2:$NC$23,MATCH($C112,FIXTURES!$B$2:$B$23,0),0),IF(AND(HLOOKUP(CO$2,FIXTURES!$C$2:$NC$23,MATCH($C112,FIXTURES!$B$2:$B$23,0),0)="",HLOOKUP(CO$2+1,FIXTURES!$C$2:$NC$23,MATCH($C112,FIXTURES!$B$2:$B$23,0),0)=""),HLOOKUP(CO$2+2,FIXTURES!$C$2:$NC$23,MATCH($C112,FIXTURES!$B$2:$B$23,0),0),IF(HLOOKUP(CO$2+1,FIXTURES!$C$2:$NC$23,MATCH($C112,FIXTURES!$B$2:$B$23,0),0)="",HLOOKUP(CO$2,FIXTURES!$C$2:$NC$23,MATCH($C112,FIXTURES!$B$2:$B$23,0),0),HLOOKUP(CO$2+1,FIXTURES!$C$2:$NC$23,MATCH($C112,FIXTURES!$B$2:$B$23,0),0)))),IF(AND(HLOOKUP(CO$2,FIXTURES!$C$2:$NC$23,MATCH($C112,FIXTURES!$B$2:$B$23,0),0)="",HLOOKUP(CO$2+1,FIXTURES!$C$2:$NC$23,MATCH($C112,FIXTURES!$B$2:$B$23,0),0)=""),HLOOKUP(CO$2+2,FIXTURES!$C$2:$NC$23,MATCH($C112,FIXTURES!$B$2:$B$23,0),0),IF(HLOOKUP(CO$2+1,FIXTURES!$C$2:$NC$23,MATCH($C112,FIXTURES!$B$2:$B$23,0),0)="",HLOOKUP(CO$2,FIXTURES!$C$2:$NC$23,MATCH($C112,FIXTURES!$B$2:$B$23,0),0),HLOOKUP(CO$2+1,FIXTURES!$C$2:$NC$23,MATCH($C112,FIXTURES!$B$2:$B$23,0),0))))</f>
        <v/>
      </c>
      <c r="CP112" s="70" t="str">
        <f>IF(CP$1="SAT",IF(AND(HLOOKUP(CP$2,FIXTURES!$C$2:$NC$23,MATCH($C112,FIXTURES!$B$2:$B$23,0),0)="",HLOOKUP(CP$2+1,FIXTURES!$C$2:$NC$23,MATCH($C112,FIXTURES!$B$2:$B$23,0),0)="",HLOOKUP(CP$2+2,FIXTURES!$C$2:$NC$23,MATCH($C112,FIXTURES!$B$2:$B$23,0),0)=""),HLOOKUP(CP$2-1,FIXTURES!$C$2:$NC$23,MATCH($C112,FIXTURES!$B$2:$B$23,0),0),IF(AND(HLOOKUP(CP$2,FIXTURES!$C$2:$NC$23,MATCH($C112,FIXTURES!$B$2:$B$23,0),0)="",HLOOKUP(CP$2+1,FIXTURES!$C$2:$NC$23,MATCH($C112,FIXTURES!$B$2:$B$23,0),0)=""),HLOOKUP(CP$2+2,FIXTURES!$C$2:$NC$23,MATCH($C112,FIXTURES!$B$2:$B$23,0),0),IF(HLOOKUP(CP$2+1,FIXTURES!$C$2:$NC$23,MATCH($C112,FIXTURES!$B$2:$B$23,0),0)="",HLOOKUP(CP$2,FIXTURES!$C$2:$NC$23,MATCH($C112,FIXTURES!$B$2:$B$23,0),0),HLOOKUP(CP$2+1,FIXTURES!$C$2:$NC$23,MATCH($C112,FIXTURES!$B$2:$B$23,0),0)))),IF(AND(HLOOKUP(CP$2,FIXTURES!$C$2:$NC$23,MATCH($C112,FIXTURES!$B$2:$B$23,0),0)="",HLOOKUP(CP$2+1,FIXTURES!$C$2:$NC$23,MATCH($C112,FIXTURES!$B$2:$B$23,0),0)=""),HLOOKUP(CP$2+2,FIXTURES!$C$2:$NC$23,MATCH($C112,FIXTURES!$B$2:$B$23,0),0),IF(HLOOKUP(CP$2+1,FIXTURES!$C$2:$NC$23,MATCH($C112,FIXTURES!$B$2:$B$23,0),0)="",HLOOKUP(CP$2,FIXTURES!$C$2:$NC$23,MATCH($C112,FIXTURES!$B$2:$B$23,0),0),HLOOKUP(CP$2+1,FIXTURES!$C$2:$NC$23,MATCH($C112,FIXTURES!$B$2:$B$23,0),0))))</f>
        <v/>
      </c>
      <c r="CQ112" s="70" t="str">
        <f>IF(CQ$1="SAT",IF(AND(HLOOKUP(CQ$2,FIXTURES!$C$2:$NC$23,MATCH($C112,FIXTURES!$B$2:$B$23,0),0)="",HLOOKUP(CQ$2+1,FIXTURES!$C$2:$NC$23,MATCH($C112,FIXTURES!$B$2:$B$23,0),0)="",HLOOKUP(CQ$2+2,FIXTURES!$C$2:$NC$23,MATCH($C112,FIXTURES!$B$2:$B$23,0),0)=""),HLOOKUP(CQ$2-1,FIXTURES!$C$2:$NC$23,MATCH($C112,FIXTURES!$B$2:$B$23,0),0),IF(AND(HLOOKUP(CQ$2,FIXTURES!$C$2:$NC$23,MATCH($C112,FIXTURES!$B$2:$B$23,0),0)="",HLOOKUP(CQ$2+1,FIXTURES!$C$2:$NC$23,MATCH($C112,FIXTURES!$B$2:$B$23,0),0)=""),HLOOKUP(CQ$2+2,FIXTURES!$C$2:$NC$23,MATCH($C112,FIXTURES!$B$2:$B$23,0),0),IF(HLOOKUP(CQ$2+1,FIXTURES!$C$2:$NC$23,MATCH($C112,FIXTURES!$B$2:$B$23,0),0)="",HLOOKUP(CQ$2,FIXTURES!$C$2:$NC$23,MATCH($C112,FIXTURES!$B$2:$B$23,0),0),HLOOKUP(CQ$2+1,FIXTURES!$C$2:$NC$23,MATCH($C112,FIXTURES!$B$2:$B$23,0),0)))),IF(AND(HLOOKUP(CQ$2,FIXTURES!$C$2:$NC$23,MATCH($C112,FIXTURES!$B$2:$B$23,0),0)="",HLOOKUP(CQ$2+1,FIXTURES!$C$2:$NC$23,MATCH($C112,FIXTURES!$B$2:$B$23,0),0)=""),HLOOKUP(CQ$2+2,FIXTURES!$C$2:$NC$23,MATCH($C112,FIXTURES!$B$2:$B$23,0),0),IF(HLOOKUP(CQ$2+1,FIXTURES!$C$2:$NC$23,MATCH($C112,FIXTURES!$B$2:$B$23,0),0)="",HLOOKUP(CQ$2,FIXTURES!$C$2:$NC$23,MATCH($C112,FIXTURES!$B$2:$B$23,0),0),HLOOKUP(CQ$2+1,FIXTURES!$C$2:$NC$23,MATCH($C112,FIXTURES!$B$2:$B$23,0),0))))</f>
        <v/>
      </c>
      <c r="CR112" s="70" t="str">
        <f>IF(CR$1="SAT",IF(AND(HLOOKUP(CR$2,FIXTURES!$C$2:$NC$23,MATCH($C112,FIXTURES!$B$2:$B$23,0),0)="",HLOOKUP(CR$2+1,FIXTURES!$C$2:$NC$23,MATCH($C112,FIXTURES!$B$2:$B$23,0),0)="",HLOOKUP(CR$2+2,FIXTURES!$C$2:$NC$23,MATCH($C112,FIXTURES!$B$2:$B$23,0),0)=""),HLOOKUP(CR$2-1,FIXTURES!$C$2:$NC$23,MATCH($C112,FIXTURES!$B$2:$B$23,0),0),IF(AND(HLOOKUP(CR$2,FIXTURES!$C$2:$NC$23,MATCH($C112,FIXTURES!$B$2:$B$23,0),0)="",HLOOKUP(CR$2+1,FIXTURES!$C$2:$NC$23,MATCH($C112,FIXTURES!$B$2:$B$23,0),0)=""),HLOOKUP(CR$2+2,FIXTURES!$C$2:$NC$23,MATCH($C112,FIXTURES!$B$2:$B$23,0),0),IF(HLOOKUP(CR$2+1,FIXTURES!$C$2:$NC$23,MATCH($C112,FIXTURES!$B$2:$B$23,0),0)="",HLOOKUP(CR$2,FIXTURES!$C$2:$NC$23,MATCH($C112,FIXTURES!$B$2:$B$23,0),0),HLOOKUP(CR$2+1,FIXTURES!$C$2:$NC$23,MATCH($C112,FIXTURES!$B$2:$B$23,0),0)))),IF(AND(HLOOKUP(CR$2,FIXTURES!$C$2:$NC$23,MATCH($C112,FIXTURES!$B$2:$B$23,0),0)="",HLOOKUP(CR$2+1,FIXTURES!$C$2:$NC$23,MATCH($C112,FIXTURES!$B$2:$B$23,0),0)=""),HLOOKUP(CR$2+2,FIXTURES!$C$2:$NC$23,MATCH($C112,FIXTURES!$B$2:$B$23,0),0),IF(HLOOKUP(CR$2+1,FIXTURES!$C$2:$NC$23,MATCH($C112,FIXTURES!$B$2:$B$23,0),0)="",HLOOKUP(CR$2,FIXTURES!$C$2:$NC$23,MATCH($C112,FIXTURES!$B$2:$B$23,0),0),HLOOKUP(CR$2+1,FIXTURES!$C$2:$NC$23,MATCH($C112,FIXTURES!$B$2:$B$23,0),0))))</f>
        <v/>
      </c>
      <c r="CS112" s="70" t="str">
        <f>IF(CS$1="SAT",IF(AND(HLOOKUP(CS$2,FIXTURES!$C$2:$NC$23,MATCH($C112,FIXTURES!$B$2:$B$23,0),0)="",HLOOKUP(CS$2+1,FIXTURES!$C$2:$NC$23,MATCH($C112,FIXTURES!$B$2:$B$23,0),0)="",HLOOKUP(CS$2+2,FIXTURES!$C$2:$NC$23,MATCH($C112,FIXTURES!$B$2:$B$23,0),0)=""),HLOOKUP(CS$2-1,FIXTURES!$C$2:$NC$23,MATCH($C112,FIXTURES!$B$2:$B$23,0),0),IF(AND(HLOOKUP(CS$2,FIXTURES!$C$2:$NC$23,MATCH($C112,FIXTURES!$B$2:$B$23,0),0)="",HLOOKUP(CS$2+1,FIXTURES!$C$2:$NC$23,MATCH($C112,FIXTURES!$B$2:$B$23,0),0)=""),HLOOKUP(CS$2+2,FIXTURES!$C$2:$NC$23,MATCH($C112,FIXTURES!$B$2:$B$23,0),0),IF(HLOOKUP(CS$2+1,FIXTURES!$C$2:$NC$23,MATCH($C112,FIXTURES!$B$2:$B$23,0),0)="",HLOOKUP(CS$2,FIXTURES!$C$2:$NC$23,MATCH($C112,FIXTURES!$B$2:$B$23,0),0),HLOOKUP(CS$2+1,FIXTURES!$C$2:$NC$23,MATCH($C112,FIXTURES!$B$2:$B$23,0),0)))),IF(AND(HLOOKUP(CS$2,FIXTURES!$C$2:$NC$23,MATCH($C112,FIXTURES!$B$2:$B$23,0),0)="",HLOOKUP(CS$2+1,FIXTURES!$C$2:$NC$23,MATCH($C112,FIXTURES!$B$2:$B$23,0),0)=""),HLOOKUP(CS$2+2,FIXTURES!$C$2:$NC$23,MATCH($C112,FIXTURES!$B$2:$B$23,0),0),IF(HLOOKUP(CS$2+1,FIXTURES!$C$2:$NC$23,MATCH($C112,FIXTURES!$B$2:$B$23,0),0)="",HLOOKUP(CS$2,FIXTURES!$C$2:$NC$23,MATCH($C112,FIXTURES!$B$2:$B$23,0),0),HLOOKUP(CS$2+1,FIXTURES!$C$2:$NC$23,MATCH($C112,FIXTURES!$B$2:$B$23,0),0))))</f>
        <v/>
      </c>
      <c r="CT112" s="70" t="str">
        <f>IF(CT$1="SAT",IF(AND(HLOOKUP(CT$2,FIXTURES!$C$2:$NC$23,MATCH($C112,FIXTURES!$B$2:$B$23,0),0)="",HLOOKUP(CT$2+1,FIXTURES!$C$2:$NC$23,MATCH($C112,FIXTURES!$B$2:$B$23,0),0)="",HLOOKUP(CT$2+2,FIXTURES!$C$2:$NC$23,MATCH($C112,FIXTURES!$B$2:$B$23,0),0)=""),HLOOKUP(CT$2-1,FIXTURES!$C$2:$NC$23,MATCH($C112,FIXTURES!$B$2:$B$23,0),0),IF(AND(HLOOKUP(CT$2,FIXTURES!$C$2:$NC$23,MATCH($C112,FIXTURES!$B$2:$B$23,0),0)="",HLOOKUP(CT$2+1,FIXTURES!$C$2:$NC$23,MATCH($C112,FIXTURES!$B$2:$B$23,0),0)=""),HLOOKUP(CT$2+2,FIXTURES!$C$2:$NC$23,MATCH($C112,FIXTURES!$B$2:$B$23,0),0),IF(HLOOKUP(CT$2+1,FIXTURES!$C$2:$NC$23,MATCH($C112,FIXTURES!$B$2:$B$23,0),0)="",HLOOKUP(CT$2,FIXTURES!$C$2:$NC$23,MATCH($C112,FIXTURES!$B$2:$B$23,0),0),HLOOKUP(CT$2+1,FIXTURES!$C$2:$NC$23,MATCH($C112,FIXTURES!$B$2:$B$23,0),0)))),IF(AND(HLOOKUP(CT$2,FIXTURES!$C$2:$NC$23,MATCH($C112,FIXTURES!$B$2:$B$23,0),0)="",HLOOKUP(CT$2+1,FIXTURES!$C$2:$NC$23,MATCH($C112,FIXTURES!$B$2:$B$23,0),0)=""),HLOOKUP(CT$2+2,FIXTURES!$C$2:$NC$23,MATCH($C112,FIXTURES!$B$2:$B$23,0),0),IF(HLOOKUP(CT$2+1,FIXTURES!$C$2:$NC$23,MATCH($C112,FIXTURES!$B$2:$B$23,0),0)="",HLOOKUP(CT$2,FIXTURES!$C$2:$NC$23,MATCH($C112,FIXTURES!$B$2:$B$23,0),0),HLOOKUP(CT$2+1,FIXTURES!$C$2:$NC$23,MATCH($C112,FIXTURES!$B$2:$B$23,0),0))))</f>
        <v/>
      </c>
      <c r="CU112" s="70" t="str">
        <f>IF(CU$1="SAT",IF(AND(HLOOKUP(CU$2,FIXTURES!$C$2:$NC$23,MATCH($C112,FIXTURES!$B$2:$B$23,0),0)="",HLOOKUP(CU$2+1,FIXTURES!$C$2:$NC$23,MATCH($C112,FIXTURES!$B$2:$B$23,0),0)="",HLOOKUP(CU$2+2,FIXTURES!$C$2:$NC$23,MATCH($C112,FIXTURES!$B$2:$B$23,0),0)=""),HLOOKUP(CU$2-1,FIXTURES!$C$2:$NC$23,MATCH($C112,FIXTURES!$B$2:$B$23,0),0),IF(AND(HLOOKUP(CU$2,FIXTURES!$C$2:$NC$23,MATCH($C112,FIXTURES!$B$2:$B$23,0),0)="",HLOOKUP(CU$2+1,FIXTURES!$C$2:$NC$23,MATCH($C112,FIXTURES!$B$2:$B$23,0),0)=""),HLOOKUP(CU$2+2,FIXTURES!$C$2:$NC$23,MATCH($C112,FIXTURES!$B$2:$B$23,0),0),IF(HLOOKUP(CU$2+1,FIXTURES!$C$2:$NC$23,MATCH($C112,FIXTURES!$B$2:$B$23,0),0)="",HLOOKUP(CU$2,FIXTURES!$C$2:$NC$23,MATCH($C112,FIXTURES!$B$2:$B$23,0),0),HLOOKUP(CU$2+1,FIXTURES!$C$2:$NC$23,MATCH($C112,FIXTURES!$B$2:$B$23,0),0)))),IF(AND(HLOOKUP(CU$2,FIXTURES!$C$2:$NC$23,MATCH($C112,FIXTURES!$B$2:$B$23,0),0)="",HLOOKUP(CU$2+1,FIXTURES!$C$2:$NC$23,MATCH($C112,FIXTURES!$B$2:$B$23,0),0)=""),HLOOKUP(CU$2+2,FIXTURES!$C$2:$NC$23,MATCH($C112,FIXTURES!$B$2:$B$23,0),0),IF(HLOOKUP(CU$2+1,FIXTURES!$C$2:$NC$23,MATCH($C112,FIXTURES!$B$2:$B$23,0),0)="",HLOOKUP(CU$2,FIXTURES!$C$2:$NC$23,MATCH($C112,FIXTURES!$B$2:$B$23,0),0),HLOOKUP(CU$2+1,FIXTURES!$C$2:$NC$23,MATCH($C112,FIXTURES!$B$2:$B$23,0),0))))</f>
        <v/>
      </c>
      <c r="CV112" s="70" t="str">
        <f>IF(CV$1="SAT",IF(AND(HLOOKUP(CV$2,FIXTURES!$C$2:$NC$23,MATCH($C112,FIXTURES!$B$2:$B$23,0),0)="",HLOOKUP(CV$2+1,FIXTURES!$C$2:$NC$23,MATCH($C112,FIXTURES!$B$2:$B$23,0),0)="",HLOOKUP(CV$2+2,FIXTURES!$C$2:$NC$23,MATCH($C112,FIXTURES!$B$2:$B$23,0),0)=""),HLOOKUP(CV$2-1,FIXTURES!$C$2:$NC$23,MATCH($C112,FIXTURES!$B$2:$B$23,0),0),IF(AND(HLOOKUP(CV$2,FIXTURES!$C$2:$NC$23,MATCH($C112,FIXTURES!$B$2:$B$23,0),0)="",HLOOKUP(CV$2+1,FIXTURES!$C$2:$NC$23,MATCH($C112,FIXTURES!$B$2:$B$23,0),0)=""),HLOOKUP(CV$2+2,FIXTURES!$C$2:$NC$23,MATCH($C112,FIXTURES!$B$2:$B$23,0),0),IF(HLOOKUP(CV$2+1,FIXTURES!$C$2:$NC$23,MATCH($C112,FIXTURES!$B$2:$B$23,0),0)="",HLOOKUP(CV$2,FIXTURES!$C$2:$NC$23,MATCH($C112,FIXTURES!$B$2:$B$23,0),0),HLOOKUP(CV$2+1,FIXTURES!$C$2:$NC$23,MATCH($C112,FIXTURES!$B$2:$B$23,0),0)))),IF(AND(HLOOKUP(CV$2,FIXTURES!$C$2:$NC$23,MATCH($C112,FIXTURES!$B$2:$B$23,0),0)="",HLOOKUP(CV$2+1,FIXTURES!$C$2:$NC$23,MATCH($C112,FIXTURES!$B$2:$B$23,0),0)=""),HLOOKUP(CV$2+2,FIXTURES!$C$2:$NC$23,MATCH($C112,FIXTURES!$B$2:$B$23,0),0),IF(HLOOKUP(CV$2+1,FIXTURES!$C$2:$NC$23,MATCH($C112,FIXTURES!$B$2:$B$23,0),0)="",HLOOKUP(CV$2,FIXTURES!$C$2:$NC$23,MATCH($C112,FIXTURES!$B$2:$B$23,0),0),HLOOKUP(CV$2+1,FIXTURES!$C$2:$NC$23,MATCH($C112,FIXTURES!$B$2:$B$23,0),0))))</f>
        <v/>
      </c>
      <c r="CW112" s="70" t="str">
        <f>IF(CW$1="SAT",IF(AND(HLOOKUP(CW$2,FIXTURES!$C$2:$NC$23,MATCH($C112,FIXTURES!$B$2:$B$23,0),0)="",HLOOKUP(CW$2+1,FIXTURES!$C$2:$NC$23,MATCH($C112,FIXTURES!$B$2:$B$23,0),0)="",HLOOKUP(CW$2+2,FIXTURES!$C$2:$NC$23,MATCH($C112,FIXTURES!$B$2:$B$23,0),0)=""),HLOOKUP(CW$2-1,FIXTURES!$C$2:$NC$23,MATCH($C112,FIXTURES!$B$2:$B$23,0),0),IF(AND(HLOOKUP(CW$2,FIXTURES!$C$2:$NC$23,MATCH($C112,FIXTURES!$B$2:$B$23,0),0)="",HLOOKUP(CW$2+1,FIXTURES!$C$2:$NC$23,MATCH($C112,FIXTURES!$B$2:$B$23,0),0)=""),HLOOKUP(CW$2+2,FIXTURES!$C$2:$NC$23,MATCH($C112,FIXTURES!$B$2:$B$23,0),0),IF(HLOOKUP(CW$2+1,FIXTURES!$C$2:$NC$23,MATCH($C112,FIXTURES!$B$2:$B$23,0),0)="",HLOOKUP(CW$2,FIXTURES!$C$2:$NC$23,MATCH($C112,FIXTURES!$B$2:$B$23,0),0),HLOOKUP(CW$2+1,FIXTURES!$C$2:$NC$23,MATCH($C112,FIXTURES!$B$2:$B$23,0),0)))),IF(AND(HLOOKUP(CW$2,FIXTURES!$C$2:$NC$23,MATCH($C112,FIXTURES!$B$2:$B$23,0),0)="",HLOOKUP(CW$2+1,FIXTURES!$C$2:$NC$23,MATCH($C112,FIXTURES!$B$2:$B$23,0),0)=""),HLOOKUP(CW$2+2,FIXTURES!$C$2:$NC$23,MATCH($C112,FIXTURES!$B$2:$B$23,0),0),IF(HLOOKUP(CW$2+1,FIXTURES!$C$2:$NC$23,MATCH($C112,FIXTURES!$B$2:$B$23,0),0)="",HLOOKUP(CW$2,FIXTURES!$C$2:$NC$23,MATCH($C112,FIXTURES!$B$2:$B$23,0),0),HLOOKUP(CW$2+1,FIXTURES!$C$2:$NC$23,MATCH($C112,FIXTURES!$B$2:$B$23,0),0))))</f>
        <v/>
      </c>
      <c r="CX112" s="70" t="str">
        <f>IF(CX$1="SAT",IF(AND(HLOOKUP(CX$2,FIXTURES!$C$2:$NC$23,MATCH($C112,FIXTURES!$B$2:$B$23,0),0)="",HLOOKUP(CX$2+1,FIXTURES!$C$2:$NC$23,MATCH($C112,FIXTURES!$B$2:$B$23,0),0)="",HLOOKUP(CX$2+2,FIXTURES!$C$2:$NC$23,MATCH($C112,FIXTURES!$B$2:$B$23,0),0)=""),HLOOKUP(CX$2-1,FIXTURES!$C$2:$NC$23,MATCH($C112,FIXTURES!$B$2:$B$23,0),0),IF(AND(HLOOKUP(CX$2,FIXTURES!$C$2:$NC$23,MATCH($C112,FIXTURES!$B$2:$B$23,0),0)="",HLOOKUP(CX$2+1,FIXTURES!$C$2:$NC$23,MATCH($C112,FIXTURES!$B$2:$B$23,0),0)=""),HLOOKUP(CX$2+2,FIXTURES!$C$2:$NC$23,MATCH($C112,FIXTURES!$B$2:$B$23,0),0),IF(HLOOKUP(CX$2+1,FIXTURES!$C$2:$NC$23,MATCH($C112,FIXTURES!$B$2:$B$23,0),0)="",HLOOKUP(CX$2,FIXTURES!$C$2:$NC$23,MATCH($C112,FIXTURES!$B$2:$B$23,0),0),HLOOKUP(CX$2+1,FIXTURES!$C$2:$NC$23,MATCH($C112,FIXTURES!$B$2:$B$23,0),0)))),IF(AND(HLOOKUP(CX$2,FIXTURES!$C$2:$NC$23,MATCH($C112,FIXTURES!$B$2:$B$23,0),0)="",HLOOKUP(CX$2+1,FIXTURES!$C$2:$NC$23,MATCH($C112,FIXTURES!$B$2:$B$23,0),0)=""),HLOOKUP(CX$2+2,FIXTURES!$C$2:$NC$23,MATCH($C112,FIXTURES!$B$2:$B$23,0),0),IF(HLOOKUP(CX$2+1,FIXTURES!$C$2:$NC$23,MATCH($C112,FIXTURES!$B$2:$B$23,0),0)="",HLOOKUP(CX$2,FIXTURES!$C$2:$NC$23,MATCH($C112,FIXTURES!$B$2:$B$23,0),0),HLOOKUP(CX$2+1,FIXTURES!$C$2:$NC$23,MATCH($C112,FIXTURES!$B$2:$B$23,0),0))))</f>
        <v/>
      </c>
      <c r="CY112" s="70" t="str">
        <f>IF(CY$1="SAT",IF(AND(HLOOKUP(CY$2,FIXTURES!$C$2:$NC$23,MATCH($C112,FIXTURES!$B$2:$B$23,0),0)="",HLOOKUP(CY$2+1,FIXTURES!$C$2:$NC$23,MATCH($C112,FIXTURES!$B$2:$B$23,0),0)="",HLOOKUP(CY$2+2,FIXTURES!$C$2:$NC$23,MATCH($C112,FIXTURES!$B$2:$B$23,0),0)=""),HLOOKUP(CY$2-1,FIXTURES!$C$2:$NC$23,MATCH($C112,FIXTURES!$B$2:$B$23,0),0),IF(AND(HLOOKUP(CY$2,FIXTURES!$C$2:$NC$23,MATCH($C112,FIXTURES!$B$2:$B$23,0),0)="",HLOOKUP(CY$2+1,FIXTURES!$C$2:$NC$23,MATCH($C112,FIXTURES!$B$2:$B$23,0),0)=""),HLOOKUP(CY$2+2,FIXTURES!$C$2:$NC$23,MATCH($C112,FIXTURES!$B$2:$B$23,0),0),IF(HLOOKUP(CY$2+1,FIXTURES!$C$2:$NC$23,MATCH($C112,FIXTURES!$B$2:$B$23,0),0)="",HLOOKUP(CY$2,FIXTURES!$C$2:$NC$23,MATCH($C112,FIXTURES!$B$2:$B$23,0),0),HLOOKUP(CY$2+1,FIXTURES!$C$2:$NC$23,MATCH($C112,FIXTURES!$B$2:$B$23,0),0)))),IF(AND(HLOOKUP(CY$2,FIXTURES!$C$2:$NC$23,MATCH($C112,FIXTURES!$B$2:$B$23,0),0)="",HLOOKUP(CY$2+1,FIXTURES!$C$2:$NC$23,MATCH($C112,FIXTURES!$B$2:$B$23,0),0)=""),HLOOKUP(CY$2+2,FIXTURES!$C$2:$NC$23,MATCH($C112,FIXTURES!$B$2:$B$23,0),0),IF(HLOOKUP(CY$2+1,FIXTURES!$C$2:$NC$23,MATCH($C112,FIXTURES!$B$2:$B$23,0),0)="",HLOOKUP(CY$2,FIXTURES!$C$2:$NC$23,MATCH($C112,FIXTURES!$B$2:$B$23,0),0),HLOOKUP(CY$2+1,FIXTURES!$C$2:$NC$23,MATCH($C112,FIXTURES!$B$2:$B$23,0),0))))</f>
        <v/>
      </c>
      <c r="CZ112" s="70" t="str">
        <f>IF(CZ$1="SAT",IF(AND(HLOOKUP(CZ$2,FIXTURES!$C$2:$NC$23,MATCH($C112,FIXTURES!$B$2:$B$23,0),0)="",HLOOKUP(CZ$2+1,FIXTURES!$C$2:$NC$23,MATCH($C112,FIXTURES!$B$2:$B$23,0),0)="",HLOOKUP(CZ$2+2,FIXTURES!$C$2:$NC$23,MATCH($C112,FIXTURES!$B$2:$B$23,0),0)=""),HLOOKUP(CZ$2-1,FIXTURES!$C$2:$NC$23,MATCH($C112,FIXTURES!$B$2:$B$23,0),0),IF(AND(HLOOKUP(CZ$2,FIXTURES!$C$2:$NC$23,MATCH($C112,FIXTURES!$B$2:$B$23,0),0)="",HLOOKUP(CZ$2+1,FIXTURES!$C$2:$NC$23,MATCH($C112,FIXTURES!$B$2:$B$23,0),0)=""),HLOOKUP(CZ$2+2,FIXTURES!$C$2:$NC$23,MATCH($C112,FIXTURES!$B$2:$B$23,0),0),IF(HLOOKUP(CZ$2+1,FIXTURES!$C$2:$NC$23,MATCH($C112,FIXTURES!$B$2:$B$23,0),0)="",HLOOKUP(CZ$2,FIXTURES!$C$2:$NC$23,MATCH($C112,FIXTURES!$B$2:$B$23,0),0),HLOOKUP(CZ$2+1,FIXTURES!$C$2:$NC$23,MATCH($C112,FIXTURES!$B$2:$B$23,0),0)))),IF(AND(HLOOKUP(CZ$2,FIXTURES!$C$2:$NC$23,MATCH($C112,FIXTURES!$B$2:$B$23,0),0)="",HLOOKUP(CZ$2+1,FIXTURES!$C$2:$NC$23,MATCH($C112,FIXTURES!$B$2:$B$23,0),0)=""),HLOOKUP(CZ$2+2,FIXTURES!$C$2:$NC$23,MATCH($C112,FIXTURES!$B$2:$B$23,0),0),IF(HLOOKUP(CZ$2+1,FIXTURES!$C$2:$NC$23,MATCH($C112,FIXTURES!$B$2:$B$23,0),0)="",HLOOKUP(CZ$2,FIXTURES!$C$2:$NC$23,MATCH($C112,FIXTURES!$B$2:$B$23,0),0),HLOOKUP(CZ$2+1,FIXTURES!$C$2:$NC$23,MATCH($C112,FIXTURES!$B$2:$B$23,0),0))))</f>
        <v/>
      </c>
      <c r="DA112" s="70" t="str">
        <f>IF(DA$1="SAT",IF(AND(HLOOKUP(DA$2,FIXTURES!$C$2:$NC$23,MATCH($C112,FIXTURES!$B$2:$B$23,0),0)="",HLOOKUP(DA$2+1,FIXTURES!$C$2:$NC$23,MATCH($C112,FIXTURES!$B$2:$B$23,0),0)="",HLOOKUP(DA$2+2,FIXTURES!$C$2:$NC$23,MATCH($C112,FIXTURES!$B$2:$B$23,0),0)=""),HLOOKUP(DA$2-1,FIXTURES!$C$2:$NC$23,MATCH($C112,FIXTURES!$B$2:$B$23,0),0),IF(AND(HLOOKUP(DA$2,FIXTURES!$C$2:$NC$23,MATCH($C112,FIXTURES!$B$2:$B$23,0),0)="",HLOOKUP(DA$2+1,FIXTURES!$C$2:$NC$23,MATCH($C112,FIXTURES!$B$2:$B$23,0),0)=""),HLOOKUP(DA$2+2,FIXTURES!$C$2:$NC$23,MATCH($C112,FIXTURES!$B$2:$B$23,0),0),IF(HLOOKUP(DA$2+1,FIXTURES!$C$2:$NC$23,MATCH($C112,FIXTURES!$B$2:$B$23,0),0)="",HLOOKUP(DA$2,FIXTURES!$C$2:$NC$23,MATCH($C112,FIXTURES!$B$2:$B$23,0),0),HLOOKUP(DA$2+1,FIXTURES!$C$2:$NC$23,MATCH($C112,FIXTURES!$B$2:$B$23,0),0)))),IF(AND(HLOOKUP(DA$2,FIXTURES!$C$2:$NC$23,MATCH($C112,FIXTURES!$B$2:$B$23,0),0)="",HLOOKUP(DA$2+1,FIXTURES!$C$2:$NC$23,MATCH($C112,FIXTURES!$B$2:$B$23,0),0)=""),HLOOKUP(DA$2+2,FIXTURES!$C$2:$NC$23,MATCH($C112,FIXTURES!$B$2:$B$23,0),0),IF(HLOOKUP(DA$2+1,FIXTURES!$C$2:$NC$23,MATCH($C112,FIXTURES!$B$2:$B$23,0),0)="",HLOOKUP(DA$2,FIXTURES!$C$2:$NC$23,MATCH($C112,FIXTURES!$B$2:$B$23,0),0),HLOOKUP(DA$2+1,FIXTURES!$C$2:$NC$23,MATCH($C112,FIXTURES!$B$2:$B$23,0),0))))</f>
        <v/>
      </c>
      <c r="DB112" s="70" t="str">
        <f>IF(DB$1="SAT",IF(AND(HLOOKUP(DB$2,FIXTURES!$C$2:$NC$23,MATCH($C112,FIXTURES!$B$2:$B$23,0),0)="",HLOOKUP(DB$2+1,FIXTURES!$C$2:$NC$23,MATCH($C112,FIXTURES!$B$2:$B$23,0),0)="",HLOOKUP(DB$2+2,FIXTURES!$C$2:$NC$23,MATCH($C112,FIXTURES!$B$2:$B$23,0),0)=""),HLOOKUP(DB$2-1,FIXTURES!$C$2:$NC$23,MATCH($C112,FIXTURES!$B$2:$B$23,0),0),IF(AND(HLOOKUP(DB$2,FIXTURES!$C$2:$NC$23,MATCH($C112,FIXTURES!$B$2:$B$23,0),0)="",HLOOKUP(DB$2+1,FIXTURES!$C$2:$NC$23,MATCH($C112,FIXTURES!$B$2:$B$23,0),0)=""),HLOOKUP(DB$2+2,FIXTURES!$C$2:$NC$23,MATCH($C112,FIXTURES!$B$2:$B$23,0),0),IF(HLOOKUP(DB$2+1,FIXTURES!$C$2:$NC$23,MATCH($C112,FIXTURES!$B$2:$B$23,0),0)="",HLOOKUP(DB$2,FIXTURES!$C$2:$NC$23,MATCH($C112,FIXTURES!$B$2:$B$23,0),0),HLOOKUP(DB$2+1,FIXTURES!$C$2:$NC$23,MATCH($C112,FIXTURES!$B$2:$B$23,0),0)))),IF(AND(HLOOKUP(DB$2,FIXTURES!$C$2:$NC$23,MATCH($C112,FIXTURES!$B$2:$B$23,0),0)="",HLOOKUP(DB$2+1,FIXTURES!$C$2:$NC$23,MATCH($C112,FIXTURES!$B$2:$B$23,0),0)=""),HLOOKUP(DB$2+2,FIXTURES!$C$2:$NC$23,MATCH($C112,FIXTURES!$B$2:$B$23,0),0),IF(HLOOKUP(DB$2+1,FIXTURES!$C$2:$NC$23,MATCH($C112,FIXTURES!$B$2:$B$23,0),0)="",HLOOKUP(DB$2,FIXTURES!$C$2:$NC$23,MATCH($C112,FIXTURES!$B$2:$B$23,0),0),HLOOKUP(DB$2+1,FIXTURES!$C$2:$NC$23,MATCH($C112,FIXTURES!$B$2:$B$23,0),0))))</f>
        <v/>
      </c>
      <c r="DC112" s="70" t="str">
        <f>IF(DC$1="SAT",IF(AND(HLOOKUP(DC$2,FIXTURES!$C$2:$NC$23,MATCH($C112,FIXTURES!$B$2:$B$23,0),0)="",HLOOKUP(DC$2+1,FIXTURES!$C$2:$NC$23,MATCH($C112,FIXTURES!$B$2:$B$23,0),0)="",HLOOKUP(DC$2+2,FIXTURES!$C$2:$NC$23,MATCH($C112,FIXTURES!$B$2:$B$23,0),0)=""),HLOOKUP(DC$2-1,FIXTURES!$C$2:$NC$23,MATCH($C112,FIXTURES!$B$2:$B$23,0),0),IF(AND(HLOOKUP(DC$2,FIXTURES!$C$2:$NC$23,MATCH($C112,FIXTURES!$B$2:$B$23,0),0)="",HLOOKUP(DC$2+1,FIXTURES!$C$2:$NC$23,MATCH($C112,FIXTURES!$B$2:$B$23,0),0)=""),HLOOKUP(DC$2+2,FIXTURES!$C$2:$NC$23,MATCH($C112,FIXTURES!$B$2:$B$23,0),0),IF(HLOOKUP(DC$2+1,FIXTURES!$C$2:$NC$23,MATCH($C112,FIXTURES!$B$2:$B$23,0),0)="",HLOOKUP(DC$2,FIXTURES!$C$2:$NC$23,MATCH($C112,FIXTURES!$B$2:$B$23,0),0),HLOOKUP(DC$2+1,FIXTURES!$C$2:$NC$23,MATCH($C112,FIXTURES!$B$2:$B$23,0),0)))),IF(AND(HLOOKUP(DC$2,FIXTURES!$C$2:$NC$23,MATCH($C112,FIXTURES!$B$2:$B$23,0),0)="",HLOOKUP(DC$2+1,FIXTURES!$C$2:$NC$23,MATCH($C112,FIXTURES!$B$2:$B$23,0),0)=""),HLOOKUP(DC$2+2,FIXTURES!$C$2:$NC$23,MATCH($C112,FIXTURES!$B$2:$B$23,0),0),IF(HLOOKUP(DC$2+1,FIXTURES!$C$2:$NC$23,MATCH($C112,FIXTURES!$B$2:$B$23,0),0)="",HLOOKUP(DC$2,FIXTURES!$C$2:$NC$23,MATCH($C112,FIXTURES!$B$2:$B$23,0),0),HLOOKUP(DC$2+1,FIXTURES!$C$2:$NC$23,MATCH($C112,FIXTURES!$B$2:$B$23,0),0))))</f>
        <v/>
      </c>
      <c r="DE112" s="102" t="str">
        <f t="shared" si="11"/>
        <v/>
      </c>
      <c r="DF112" s="102" t="str">
        <f t="shared" si="11"/>
        <v/>
      </c>
      <c r="DG112" s="102" t="str">
        <f t="shared" si="11"/>
        <v/>
      </c>
      <c r="DH112" s="102" t="str">
        <f t="shared" si="11"/>
        <v/>
      </c>
      <c r="DI112" s="102" t="str">
        <f t="shared" si="11"/>
        <v>wol</v>
      </c>
      <c r="DJ112" s="102" t="str">
        <f t="shared" si="11"/>
        <v>ful</v>
      </c>
      <c r="DL112" s="120" t="str">
        <f t="shared" si="10"/>
        <v xml:space="preserve">wol ful </v>
      </c>
      <c r="DM112" s="119" t="str">
        <f t="shared" si="12"/>
        <v xml:space="preserve">wol ful </v>
      </c>
    </row>
    <row r="113" spans="1:117" s="49" customFormat="1" ht="35.1" customHeight="1" x14ac:dyDescent="0.25">
      <c r="A113" s="67" t="s">
        <v>69</v>
      </c>
      <c r="B113" s="68">
        <f>VLOOKUP(A113,[1]Table!$B$1:$O$21,MATCH("xGD/90",[1]Table!$B$1:$O$1,0),0)</f>
        <v>-0.35</v>
      </c>
      <c r="C113" s="69" t="s">
        <v>10</v>
      </c>
      <c r="D113" s="70" t="str">
        <f>IF(D$1="SAT",IF(AND(HLOOKUP(D$2,FIXTURES!$C$2:$NC$23,MATCH($C113,FIXTURES!$B$2:$B$23,0),0)="",HLOOKUP(D$2+1,FIXTURES!$C$2:$NC$23,MATCH($C113,FIXTURES!$B$2:$B$23,0),0)="",HLOOKUP(D$2+2,FIXTURES!$C$2:$NC$23,MATCH($C113,FIXTURES!$B$2:$B$23,0),0)=""),HLOOKUP(D$2-1,FIXTURES!$C$2:$NC$23,MATCH($C113,FIXTURES!$B$2:$B$23,0),0),IF(AND(HLOOKUP(D$2,FIXTURES!$C$2:$NC$23,MATCH($C113,FIXTURES!$B$2:$B$23,0),0)="",HLOOKUP(D$2+1,FIXTURES!$C$2:$NC$23,MATCH($C113,FIXTURES!$B$2:$B$23,0),0)=""),HLOOKUP(D$2+2,FIXTURES!$C$2:$NC$23,MATCH($C113,FIXTURES!$B$2:$B$23,0),0),IF(HLOOKUP(D$2+1,FIXTURES!$C$2:$NC$23,MATCH($C113,FIXTURES!$B$2:$B$23,0),0)="",HLOOKUP(D$2,FIXTURES!$C$2:$NC$23,MATCH($C113,FIXTURES!$B$2:$B$23,0),0),HLOOKUP(D$2+1,FIXTURES!$C$2:$NC$23,MATCH($C113,FIXTURES!$B$2:$B$23,0),0)))),IF(AND(HLOOKUP(D$2,FIXTURES!$C$2:$NC$23,MATCH($C113,FIXTURES!$B$2:$B$23,0),0)="",HLOOKUP(D$2+1,FIXTURES!$C$2:$NC$23,MATCH($C113,FIXTURES!$B$2:$B$23,0),0)=""),HLOOKUP(D$2+2,FIXTURES!$C$2:$NC$23,MATCH($C113,FIXTURES!$B$2:$B$23,0),0),IF(HLOOKUP(D$2+1,FIXTURES!$C$2:$NC$23,MATCH($C113,FIXTURES!$B$2:$B$23,0),0)="",HLOOKUP(D$2,FIXTURES!$C$2:$NC$23,MATCH($C113,FIXTURES!$B$2:$B$23,0),0),HLOOKUP(D$2+1,FIXTURES!$C$2:$NC$23,MATCH($C113,FIXTURES!$B$2:$B$23,0),0))))</f>
        <v/>
      </c>
      <c r="E113" s="70" t="str">
        <f>IF(E$1="SAT",IF(AND(HLOOKUP(E$2,FIXTURES!$C$2:$NC$23,MATCH($C113,FIXTURES!$B$2:$B$23,0),0)="",HLOOKUP(E$2+1,FIXTURES!$C$2:$NC$23,MATCH($C113,FIXTURES!$B$2:$B$23,0),0)="",HLOOKUP(E$2+2,FIXTURES!$C$2:$NC$23,MATCH($C113,FIXTURES!$B$2:$B$23,0),0)=""),HLOOKUP(E$2-1,FIXTURES!$C$2:$NC$23,MATCH($C113,FIXTURES!$B$2:$B$23,0),0),IF(AND(HLOOKUP(E$2,FIXTURES!$C$2:$NC$23,MATCH($C113,FIXTURES!$B$2:$B$23,0),0)="",HLOOKUP(E$2+1,FIXTURES!$C$2:$NC$23,MATCH($C113,FIXTURES!$B$2:$B$23,0),0)=""),HLOOKUP(E$2+2,FIXTURES!$C$2:$NC$23,MATCH($C113,FIXTURES!$B$2:$B$23,0),0),IF(HLOOKUP(E$2+1,FIXTURES!$C$2:$NC$23,MATCH($C113,FIXTURES!$B$2:$B$23,0),0)="",HLOOKUP(E$2,FIXTURES!$C$2:$NC$23,MATCH($C113,FIXTURES!$B$2:$B$23,0),0),HLOOKUP(E$2+1,FIXTURES!$C$2:$NC$23,MATCH($C113,FIXTURES!$B$2:$B$23,0),0)))),IF(AND(HLOOKUP(E$2,FIXTURES!$C$2:$NC$23,MATCH($C113,FIXTURES!$B$2:$B$23,0),0)="",HLOOKUP(E$2+1,FIXTURES!$C$2:$NC$23,MATCH($C113,FIXTURES!$B$2:$B$23,0),0)=""),HLOOKUP(E$2+2,FIXTURES!$C$2:$NC$23,MATCH($C113,FIXTURES!$B$2:$B$23,0),0),IF(HLOOKUP(E$2+1,FIXTURES!$C$2:$NC$23,MATCH($C113,FIXTURES!$B$2:$B$23,0),0)="",HLOOKUP(E$2,FIXTURES!$C$2:$NC$23,MATCH($C113,FIXTURES!$B$2:$B$23,0),0),HLOOKUP(E$2+1,FIXTURES!$C$2:$NC$23,MATCH($C113,FIXTURES!$B$2:$B$23,0),0))))</f>
        <v>BRE</v>
      </c>
      <c r="F113" s="70" t="str">
        <f>IF(F$1="SAT",IF(AND(HLOOKUP(F$2,FIXTURES!$C$2:$NC$23,MATCH($C113,FIXTURES!$B$2:$B$23,0),0)="",HLOOKUP(F$2+1,FIXTURES!$C$2:$NC$23,MATCH($C113,FIXTURES!$B$2:$B$23,0),0)="",HLOOKUP(F$2+2,FIXTURES!$C$2:$NC$23,MATCH($C113,FIXTURES!$B$2:$B$23,0),0)=""),HLOOKUP(F$2-1,FIXTURES!$C$2:$NC$23,MATCH($C113,FIXTURES!$B$2:$B$23,0),0),IF(AND(HLOOKUP(F$2,FIXTURES!$C$2:$NC$23,MATCH($C113,FIXTURES!$B$2:$B$23,0),0)="",HLOOKUP(F$2+1,FIXTURES!$C$2:$NC$23,MATCH($C113,FIXTURES!$B$2:$B$23,0),0)=""),HLOOKUP(F$2+2,FIXTURES!$C$2:$NC$23,MATCH($C113,FIXTURES!$B$2:$B$23,0),0),IF(HLOOKUP(F$2+1,FIXTURES!$C$2:$NC$23,MATCH($C113,FIXTURES!$B$2:$B$23,0),0)="",HLOOKUP(F$2,FIXTURES!$C$2:$NC$23,MATCH($C113,FIXTURES!$B$2:$B$23,0),0),HLOOKUP(F$2+1,FIXTURES!$C$2:$NC$23,MATCH($C113,FIXTURES!$B$2:$B$23,0),0)))),IF(AND(HLOOKUP(F$2,FIXTURES!$C$2:$NC$23,MATCH($C113,FIXTURES!$B$2:$B$23,0),0)="",HLOOKUP(F$2+1,FIXTURES!$C$2:$NC$23,MATCH($C113,FIXTURES!$B$2:$B$23,0),0)=""),HLOOKUP(F$2+2,FIXTURES!$C$2:$NC$23,MATCH($C113,FIXTURES!$B$2:$B$23,0),0),IF(HLOOKUP(F$2+1,FIXTURES!$C$2:$NC$23,MATCH($C113,FIXTURES!$B$2:$B$23,0),0)="",HLOOKUP(F$2,FIXTURES!$C$2:$NC$23,MATCH($C113,FIXTURES!$B$2:$B$23,0),0),HLOOKUP(F$2+1,FIXTURES!$C$2:$NC$23,MATCH($C113,FIXTURES!$B$2:$B$23,0),0))))</f>
        <v/>
      </c>
      <c r="G113" s="70" t="str">
        <f>IF(G$1="SAT",IF(AND(HLOOKUP(G$2,FIXTURES!$C$2:$NC$23,MATCH($C113,FIXTURES!$B$2:$B$23,0),0)="",HLOOKUP(G$2+1,FIXTURES!$C$2:$NC$23,MATCH($C113,FIXTURES!$B$2:$B$23,0),0)="",HLOOKUP(G$2+2,FIXTURES!$C$2:$NC$23,MATCH($C113,FIXTURES!$B$2:$B$23,0),0)=""),HLOOKUP(G$2-1,FIXTURES!$C$2:$NC$23,MATCH($C113,FIXTURES!$B$2:$B$23,0),0),IF(AND(HLOOKUP(G$2,FIXTURES!$C$2:$NC$23,MATCH($C113,FIXTURES!$B$2:$B$23,0),0)="",HLOOKUP(G$2+1,FIXTURES!$C$2:$NC$23,MATCH($C113,FIXTURES!$B$2:$B$23,0),0)=""),HLOOKUP(G$2+2,FIXTURES!$C$2:$NC$23,MATCH($C113,FIXTURES!$B$2:$B$23,0),0),IF(HLOOKUP(G$2+1,FIXTURES!$C$2:$NC$23,MATCH($C113,FIXTURES!$B$2:$B$23,0),0)="",HLOOKUP(G$2,FIXTURES!$C$2:$NC$23,MATCH($C113,FIXTURES!$B$2:$B$23,0),0),HLOOKUP(G$2+1,FIXTURES!$C$2:$NC$23,MATCH($C113,FIXTURES!$B$2:$B$23,0),0)))),IF(AND(HLOOKUP(G$2,FIXTURES!$C$2:$NC$23,MATCH($C113,FIXTURES!$B$2:$B$23,0),0)="",HLOOKUP(G$2+1,FIXTURES!$C$2:$NC$23,MATCH($C113,FIXTURES!$B$2:$B$23,0),0)=""),HLOOKUP(G$2+2,FIXTURES!$C$2:$NC$23,MATCH($C113,FIXTURES!$B$2:$B$23,0),0),IF(HLOOKUP(G$2+1,FIXTURES!$C$2:$NC$23,MATCH($C113,FIXTURES!$B$2:$B$23,0),0)="",HLOOKUP(G$2,FIXTURES!$C$2:$NC$23,MATCH($C113,FIXTURES!$B$2:$B$23,0),0),HLOOKUP(G$2+1,FIXTURES!$C$2:$NC$23,MATCH($C113,FIXTURES!$B$2:$B$23,0),0))))</f>
        <v>ars</v>
      </c>
      <c r="H113" s="70" t="str">
        <f>IF(H$1="SAT",IF(AND(HLOOKUP(H$2,FIXTURES!$C$2:$NC$23,MATCH($C113,FIXTURES!$B$2:$B$23,0),0)="",HLOOKUP(H$2+1,FIXTURES!$C$2:$NC$23,MATCH($C113,FIXTURES!$B$2:$B$23,0),0)="",HLOOKUP(H$2+2,FIXTURES!$C$2:$NC$23,MATCH($C113,FIXTURES!$B$2:$B$23,0),0)=""),HLOOKUP(H$2-1,FIXTURES!$C$2:$NC$23,MATCH($C113,FIXTURES!$B$2:$B$23,0),0),IF(AND(HLOOKUP(H$2,FIXTURES!$C$2:$NC$23,MATCH($C113,FIXTURES!$B$2:$B$23,0),0)="",HLOOKUP(H$2+1,FIXTURES!$C$2:$NC$23,MATCH($C113,FIXTURES!$B$2:$B$23,0),0)=""),HLOOKUP(H$2+2,FIXTURES!$C$2:$NC$23,MATCH($C113,FIXTURES!$B$2:$B$23,0),0),IF(HLOOKUP(H$2+1,FIXTURES!$C$2:$NC$23,MATCH($C113,FIXTURES!$B$2:$B$23,0),0)="",HLOOKUP(H$2,FIXTURES!$C$2:$NC$23,MATCH($C113,FIXTURES!$B$2:$B$23,0),0),HLOOKUP(H$2+1,FIXTURES!$C$2:$NC$23,MATCH($C113,FIXTURES!$B$2:$B$23,0),0)))),IF(AND(HLOOKUP(H$2,FIXTURES!$C$2:$NC$23,MATCH($C113,FIXTURES!$B$2:$B$23,0),0)="",HLOOKUP(H$2+1,FIXTURES!$C$2:$NC$23,MATCH($C113,FIXTURES!$B$2:$B$23,0),0)=""),HLOOKUP(H$2+2,FIXTURES!$C$2:$NC$23,MATCH($C113,FIXTURES!$B$2:$B$23,0),0),IF(HLOOKUP(H$2+1,FIXTURES!$C$2:$NC$23,MATCH($C113,FIXTURES!$B$2:$B$23,0),0)="",HLOOKUP(H$2,FIXTURES!$C$2:$NC$23,MATCH($C113,FIXTURES!$B$2:$B$23,0),0),HLOOKUP(H$2+1,FIXTURES!$C$2:$NC$23,MATCH($C113,FIXTURES!$B$2:$B$23,0),0))))</f>
        <v/>
      </c>
      <c r="I113" s="70" t="str">
        <f>IF(I$1="SAT",IF(AND(HLOOKUP(I$2,FIXTURES!$C$2:$NC$23,MATCH($C113,FIXTURES!$B$2:$B$23,0),0)="",HLOOKUP(I$2+1,FIXTURES!$C$2:$NC$23,MATCH($C113,FIXTURES!$B$2:$B$23,0),0)="",HLOOKUP(I$2+2,FIXTURES!$C$2:$NC$23,MATCH($C113,FIXTURES!$B$2:$B$23,0),0)=""),HLOOKUP(I$2-1,FIXTURES!$C$2:$NC$23,MATCH($C113,FIXTURES!$B$2:$B$23,0),0),IF(AND(HLOOKUP(I$2,FIXTURES!$C$2:$NC$23,MATCH($C113,FIXTURES!$B$2:$B$23,0),0)="",HLOOKUP(I$2+1,FIXTURES!$C$2:$NC$23,MATCH($C113,FIXTURES!$B$2:$B$23,0),0)=""),HLOOKUP(I$2+2,FIXTURES!$C$2:$NC$23,MATCH($C113,FIXTURES!$B$2:$B$23,0),0),IF(HLOOKUP(I$2+1,FIXTURES!$C$2:$NC$23,MATCH($C113,FIXTURES!$B$2:$B$23,0),0)="",HLOOKUP(I$2,FIXTURES!$C$2:$NC$23,MATCH($C113,FIXTURES!$B$2:$B$23,0),0),HLOOKUP(I$2+1,FIXTURES!$C$2:$NC$23,MATCH($C113,FIXTURES!$B$2:$B$23,0),0)))),IF(AND(HLOOKUP(I$2,FIXTURES!$C$2:$NC$23,MATCH($C113,FIXTURES!$B$2:$B$23,0),0)="",HLOOKUP(I$2+1,FIXTURES!$C$2:$NC$23,MATCH($C113,FIXTURES!$B$2:$B$23,0),0)=""),HLOOKUP(I$2+2,FIXTURES!$C$2:$NC$23,MATCH($C113,FIXTURES!$B$2:$B$23,0),0),IF(HLOOKUP(I$2+1,FIXTURES!$C$2:$NC$23,MATCH($C113,FIXTURES!$B$2:$B$23,0),0)="",HLOOKUP(I$2,FIXTURES!$C$2:$NC$23,MATCH($C113,FIXTURES!$B$2:$B$23,0),0),HLOOKUP(I$2+1,FIXTURES!$C$2:$NC$23,MATCH($C113,FIXTURES!$B$2:$B$23,0),0))))</f>
        <v>SOU</v>
      </c>
      <c r="J113" s="70" t="str">
        <f>IF(J$1="SAT",IF(AND(HLOOKUP(J$2,FIXTURES!$C$2:$NC$23,MATCH($C113,FIXTURES!$B$2:$B$23,0),0)="",HLOOKUP(J$2+1,FIXTURES!$C$2:$NC$23,MATCH($C113,FIXTURES!$B$2:$B$23,0),0)="",HLOOKUP(J$2+2,FIXTURES!$C$2:$NC$23,MATCH($C113,FIXTURES!$B$2:$B$23,0),0)=""),HLOOKUP(J$2-1,FIXTURES!$C$2:$NC$23,MATCH($C113,FIXTURES!$B$2:$B$23,0),0),IF(AND(HLOOKUP(J$2,FIXTURES!$C$2:$NC$23,MATCH($C113,FIXTURES!$B$2:$B$23,0),0)="",HLOOKUP(J$2+1,FIXTURES!$C$2:$NC$23,MATCH($C113,FIXTURES!$B$2:$B$23,0),0)=""),HLOOKUP(J$2+2,FIXTURES!$C$2:$NC$23,MATCH($C113,FIXTURES!$B$2:$B$23,0),0),IF(HLOOKUP(J$2+1,FIXTURES!$C$2:$NC$23,MATCH($C113,FIXTURES!$B$2:$B$23,0),0)="",HLOOKUP(J$2,FIXTURES!$C$2:$NC$23,MATCH($C113,FIXTURES!$B$2:$B$23,0),0),HLOOKUP(J$2+1,FIXTURES!$C$2:$NC$23,MATCH($C113,FIXTURES!$B$2:$B$23,0),0)))),IF(AND(HLOOKUP(J$2,FIXTURES!$C$2:$NC$23,MATCH($C113,FIXTURES!$B$2:$B$23,0),0)="",HLOOKUP(J$2+1,FIXTURES!$C$2:$NC$23,MATCH($C113,FIXTURES!$B$2:$B$23,0),0)=""),HLOOKUP(J$2+2,FIXTURES!$C$2:$NC$23,MATCH($C113,FIXTURES!$B$2:$B$23,0),0),IF(HLOOKUP(J$2+1,FIXTURES!$C$2:$NC$23,MATCH($C113,FIXTURES!$B$2:$B$23,0),0)="",HLOOKUP(J$2,FIXTURES!$C$2:$NC$23,MATCH($C113,FIXTURES!$B$2:$B$23,0),0),HLOOKUP(J$2+1,FIXTURES!$C$2:$NC$23,MATCH($C113,FIXTURES!$B$2:$B$23,0),0))))</f>
        <v>Stockport</v>
      </c>
      <c r="K113" s="70" t="str">
        <f>IF(K$1="SAT",IF(AND(HLOOKUP(K$2,FIXTURES!$C$2:$NC$23,MATCH($C113,FIXTURES!$B$2:$B$23,0),0)="",HLOOKUP(K$2+1,FIXTURES!$C$2:$NC$23,MATCH($C113,FIXTURES!$B$2:$B$23,0),0)="",HLOOKUP(K$2+2,FIXTURES!$C$2:$NC$23,MATCH($C113,FIXTURES!$B$2:$B$23,0),0)=""),HLOOKUP(K$2-1,FIXTURES!$C$2:$NC$23,MATCH($C113,FIXTURES!$B$2:$B$23,0),0),IF(AND(HLOOKUP(K$2,FIXTURES!$C$2:$NC$23,MATCH($C113,FIXTURES!$B$2:$B$23,0),0)="",HLOOKUP(K$2+1,FIXTURES!$C$2:$NC$23,MATCH($C113,FIXTURES!$B$2:$B$23,0),0)=""),HLOOKUP(K$2+2,FIXTURES!$C$2:$NC$23,MATCH($C113,FIXTURES!$B$2:$B$23,0),0),IF(HLOOKUP(K$2+1,FIXTURES!$C$2:$NC$23,MATCH($C113,FIXTURES!$B$2:$B$23,0),0)="",HLOOKUP(K$2,FIXTURES!$C$2:$NC$23,MATCH($C113,FIXTURES!$B$2:$B$23,0),0),HLOOKUP(K$2+1,FIXTURES!$C$2:$NC$23,MATCH($C113,FIXTURES!$B$2:$B$23,0),0)))),IF(AND(HLOOKUP(K$2,FIXTURES!$C$2:$NC$23,MATCH($C113,FIXTURES!$B$2:$B$23,0),0)="",HLOOKUP(K$2+1,FIXTURES!$C$2:$NC$23,MATCH($C113,FIXTURES!$B$2:$B$23,0),0)=""),HLOOKUP(K$2+2,FIXTURES!$C$2:$NC$23,MATCH($C113,FIXTURES!$B$2:$B$23,0),0),IF(HLOOKUP(K$2+1,FIXTURES!$C$2:$NC$23,MATCH($C113,FIXTURES!$B$2:$B$23,0),0)="",HLOOKUP(K$2,FIXTURES!$C$2:$NC$23,MATCH($C113,FIXTURES!$B$2:$B$23,0),0),HLOOKUP(K$2+1,FIXTURES!$C$2:$NC$23,MATCH($C113,FIXTURES!$B$2:$B$23,0),0))))</f>
        <v>che</v>
      </c>
      <c r="L113" s="70" t="str">
        <f>IF(L$1="SAT",IF(AND(HLOOKUP(L$2,FIXTURES!$C$2:$NC$23,MATCH($C113,FIXTURES!$B$2:$B$23,0),0)="",HLOOKUP(L$2+1,FIXTURES!$C$2:$NC$23,MATCH($C113,FIXTURES!$B$2:$B$23,0),0)="",HLOOKUP(L$2+2,FIXTURES!$C$2:$NC$23,MATCH($C113,FIXTURES!$B$2:$B$23,0),0)=""),HLOOKUP(L$2-1,FIXTURES!$C$2:$NC$23,MATCH($C113,FIXTURES!$B$2:$B$23,0),0),IF(AND(HLOOKUP(L$2,FIXTURES!$C$2:$NC$23,MATCH($C113,FIXTURES!$B$2:$B$23,0),0)="",HLOOKUP(L$2+1,FIXTURES!$C$2:$NC$23,MATCH($C113,FIXTURES!$B$2:$B$23,0),0)=""),HLOOKUP(L$2+2,FIXTURES!$C$2:$NC$23,MATCH($C113,FIXTURES!$B$2:$B$23,0),0),IF(HLOOKUP(L$2+1,FIXTURES!$C$2:$NC$23,MATCH($C113,FIXTURES!$B$2:$B$23,0),0)="",HLOOKUP(L$2,FIXTURES!$C$2:$NC$23,MATCH($C113,FIXTURES!$B$2:$B$23,0),0),HLOOKUP(L$2+1,FIXTURES!$C$2:$NC$23,MATCH($C113,FIXTURES!$B$2:$B$23,0),0)))),IF(AND(HLOOKUP(L$2,FIXTURES!$C$2:$NC$23,MATCH($C113,FIXTURES!$B$2:$B$23,0),0)="",HLOOKUP(L$2+1,FIXTURES!$C$2:$NC$23,MATCH($C113,FIXTURES!$B$2:$B$23,0),0)=""),HLOOKUP(L$2+2,FIXTURES!$C$2:$NC$23,MATCH($C113,FIXTURES!$B$2:$B$23,0),0),IF(HLOOKUP(L$2+1,FIXTURES!$C$2:$NC$23,MATCH($C113,FIXTURES!$B$2:$B$23,0),0)="",HLOOKUP(L$2,FIXTURES!$C$2:$NC$23,MATCH($C113,FIXTURES!$B$2:$B$23,0),0),HLOOKUP(L$2+1,FIXTURES!$C$2:$NC$23,MATCH($C113,FIXTURES!$B$2:$B$23,0),0))))</f>
        <v>MUN</v>
      </c>
      <c r="M113" s="70" t="str">
        <f>IF(M$1="SAT",IF(AND(HLOOKUP(M$2,FIXTURES!$C$2:$NC$23,MATCH($C113,FIXTURES!$B$2:$B$23,0),0)="",HLOOKUP(M$2+1,FIXTURES!$C$2:$NC$23,MATCH($C113,FIXTURES!$B$2:$B$23,0),0)="",HLOOKUP(M$2+2,FIXTURES!$C$2:$NC$23,MATCH($C113,FIXTURES!$B$2:$B$23,0),0)=""),HLOOKUP(M$2-1,FIXTURES!$C$2:$NC$23,MATCH($C113,FIXTURES!$B$2:$B$23,0),0),IF(AND(HLOOKUP(M$2,FIXTURES!$C$2:$NC$23,MATCH($C113,FIXTURES!$B$2:$B$23,0),0)="",HLOOKUP(M$2+1,FIXTURES!$C$2:$NC$23,MATCH($C113,FIXTURES!$B$2:$B$23,0),0)=""),HLOOKUP(M$2+2,FIXTURES!$C$2:$NC$23,MATCH($C113,FIXTURES!$B$2:$B$23,0),0),IF(HLOOKUP(M$2+1,FIXTURES!$C$2:$NC$23,MATCH($C113,FIXTURES!$B$2:$B$23,0),0)="",HLOOKUP(M$2,FIXTURES!$C$2:$NC$23,MATCH($C113,FIXTURES!$B$2:$B$23,0),0),HLOOKUP(M$2+1,FIXTURES!$C$2:$NC$23,MATCH($C113,FIXTURES!$B$2:$B$23,0),0)))),IF(AND(HLOOKUP(M$2,FIXTURES!$C$2:$NC$23,MATCH($C113,FIXTURES!$B$2:$B$23,0),0)="",HLOOKUP(M$2+1,FIXTURES!$C$2:$NC$23,MATCH($C113,FIXTURES!$B$2:$B$23,0),0)=""),HLOOKUP(M$2+2,FIXTURES!$C$2:$NC$23,MATCH($C113,FIXTURES!$B$2:$B$23,0),0),IF(HLOOKUP(M$2+1,FIXTURES!$C$2:$NC$23,MATCH($C113,FIXTURES!$B$2:$B$23,0),0)="",HLOOKUP(M$2,FIXTURES!$C$2:$NC$23,MATCH($C113,FIXTURES!$B$2:$B$23,0),0),HLOOKUP(M$2+1,FIXTURES!$C$2:$NC$23,MATCH($C113,FIXTURES!$B$2:$B$23,0),0))))</f>
        <v>bha</v>
      </c>
      <c r="N113" s="70" t="str">
        <f>IF(N$1="SAT",IF(AND(HLOOKUP(N$2,FIXTURES!$C$2:$NC$23,MATCH($C113,FIXTURES!$B$2:$B$23,0),0)="",HLOOKUP(N$2+1,FIXTURES!$C$2:$NC$23,MATCH($C113,FIXTURES!$B$2:$B$23,0),0)="",HLOOKUP(N$2+2,FIXTURES!$C$2:$NC$23,MATCH($C113,FIXTURES!$B$2:$B$23,0),0)=""),HLOOKUP(N$2-1,FIXTURES!$C$2:$NC$23,MATCH($C113,FIXTURES!$B$2:$B$23,0),0),IF(AND(HLOOKUP(N$2,FIXTURES!$C$2:$NC$23,MATCH($C113,FIXTURES!$B$2:$B$23,0),0)="",HLOOKUP(N$2+1,FIXTURES!$C$2:$NC$23,MATCH($C113,FIXTURES!$B$2:$B$23,0),0)=""),HLOOKUP(N$2+2,FIXTURES!$C$2:$NC$23,MATCH($C113,FIXTURES!$B$2:$B$23,0),0),IF(HLOOKUP(N$2+1,FIXTURES!$C$2:$NC$23,MATCH($C113,FIXTURES!$B$2:$B$23,0),0)="",HLOOKUP(N$2,FIXTURES!$C$2:$NC$23,MATCH($C113,FIXTURES!$B$2:$B$23,0),0),HLOOKUP(N$2+1,FIXTURES!$C$2:$NC$23,MATCH($C113,FIXTURES!$B$2:$B$23,0),0)))),IF(AND(HLOOKUP(N$2,FIXTURES!$C$2:$NC$23,MATCH($C113,FIXTURES!$B$2:$B$23,0),0)="",HLOOKUP(N$2+1,FIXTURES!$C$2:$NC$23,MATCH($C113,FIXTURES!$B$2:$B$23,0),0)=""),HLOOKUP(N$2+2,FIXTURES!$C$2:$NC$23,MATCH($C113,FIXTURES!$B$2:$B$23,0),0),IF(HLOOKUP(N$2+1,FIXTURES!$C$2:$NC$23,MATCH($C113,FIXTURES!$B$2:$B$23,0),0)="",HLOOKUP(N$2,FIXTURES!$C$2:$NC$23,MATCH($C113,FIXTURES!$B$2:$B$23,0),0),HLOOKUP(N$2+1,FIXTURES!$C$2:$NC$23,MATCH($C113,FIXTURES!$B$2:$B$23,0),0))))</f>
        <v/>
      </c>
      <c r="O113" s="70" t="str">
        <f>IF(O$1="SAT",IF(AND(HLOOKUP(O$2,FIXTURES!$C$2:$NC$23,MATCH($C113,FIXTURES!$B$2:$B$23,0),0)="",HLOOKUP(O$2+1,FIXTURES!$C$2:$NC$23,MATCH($C113,FIXTURES!$B$2:$B$23,0),0)="",HLOOKUP(O$2+2,FIXTURES!$C$2:$NC$23,MATCH($C113,FIXTURES!$B$2:$B$23,0),0)=""),HLOOKUP(O$2-1,FIXTURES!$C$2:$NC$23,MATCH($C113,FIXTURES!$B$2:$B$23,0),0),IF(AND(HLOOKUP(O$2,FIXTURES!$C$2:$NC$23,MATCH($C113,FIXTURES!$B$2:$B$23,0),0)="",HLOOKUP(O$2+1,FIXTURES!$C$2:$NC$23,MATCH($C113,FIXTURES!$B$2:$B$23,0),0)=""),HLOOKUP(O$2+2,FIXTURES!$C$2:$NC$23,MATCH($C113,FIXTURES!$B$2:$B$23,0),0),IF(HLOOKUP(O$2+1,FIXTURES!$C$2:$NC$23,MATCH($C113,FIXTURES!$B$2:$B$23,0),0)="",HLOOKUP(O$2,FIXTURES!$C$2:$NC$23,MATCH($C113,FIXTURES!$B$2:$B$23,0),0),HLOOKUP(O$2+1,FIXTURES!$C$2:$NC$23,MATCH($C113,FIXTURES!$B$2:$B$23,0),0)))),IF(AND(HLOOKUP(O$2,FIXTURES!$C$2:$NC$23,MATCH($C113,FIXTURES!$B$2:$B$23,0),0)="",HLOOKUP(O$2+1,FIXTURES!$C$2:$NC$23,MATCH($C113,FIXTURES!$B$2:$B$23,0),0)=""),HLOOKUP(O$2+2,FIXTURES!$C$2:$NC$23,MATCH($C113,FIXTURES!$B$2:$B$23,0),0),IF(HLOOKUP(O$2+1,FIXTURES!$C$2:$NC$23,MATCH($C113,FIXTURES!$B$2:$B$23,0),0)="",HLOOKUP(O$2,FIXTURES!$C$2:$NC$23,MATCH($C113,FIXTURES!$B$2:$B$23,0),0),HLOOKUP(O$2+1,FIXTURES!$C$2:$NC$23,MATCH($C113,FIXTURES!$B$2:$B$23,0),0))))</f>
        <v/>
      </c>
      <c r="P113" s="70" t="str">
        <f>IF(P$1="SAT",IF(AND(HLOOKUP(P$2,FIXTURES!$C$2:$NC$23,MATCH($C113,FIXTURES!$B$2:$B$23,0),0)="",HLOOKUP(P$2+1,FIXTURES!$C$2:$NC$23,MATCH($C113,FIXTURES!$B$2:$B$23,0),0)="",HLOOKUP(P$2+2,FIXTURES!$C$2:$NC$23,MATCH($C113,FIXTURES!$B$2:$B$23,0),0)=""),HLOOKUP(P$2-1,FIXTURES!$C$2:$NC$23,MATCH($C113,FIXTURES!$B$2:$B$23,0),0),IF(AND(HLOOKUP(P$2,FIXTURES!$C$2:$NC$23,MATCH($C113,FIXTURES!$B$2:$B$23,0),0)="",HLOOKUP(P$2+1,FIXTURES!$C$2:$NC$23,MATCH($C113,FIXTURES!$B$2:$B$23,0),0)=""),HLOOKUP(P$2+2,FIXTURES!$C$2:$NC$23,MATCH($C113,FIXTURES!$B$2:$B$23,0),0),IF(HLOOKUP(P$2+1,FIXTURES!$C$2:$NC$23,MATCH($C113,FIXTURES!$B$2:$B$23,0),0)="",HLOOKUP(P$2,FIXTURES!$C$2:$NC$23,MATCH($C113,FIXTURES!$B$2:$B$23,0),0),HLOOKUP(P$2+1,FIXTURES!$C$2:$NC$23,MATCH($C113,FIXTURES!$B$2:$B$23,0),0)))),IF(AND(HLOOKUP(P$2,FIXTURES!$C$2:$NC$23,MATCH($C113,FIXTURES!$B$2:$B$23,0),0)="",HLOOKUP(P$2+1,FIXTURES!$C$2:$NC$23,MATCH($C113,FIXTURES!$B$2:$B$23,0),0)=""),HLOOKUP(P$2+2,FIXTURES!$C$2:$NC$23,MATCH($C113,FIXTURES!$B$2:$B$23,0),0),IF(HLOOKUP(P$2+1,FIXTURES!$C$2:$NC$23,MATCH($C113,FIXTURES!$B$2:$B$23,0),0)="",HLOOKUP(P$2,FIXTURES!$C$2:$NC$23,MATCH($C113,FIXTURES!$B$2:$B$23,0),0),HLOOKUP(P$2+1,FIXTURES!$C$2:$NC$23,MATCH($C113,FIXTURES!$B$2:$B$23,0),0))))</f>
        <v/>
      </c>
      <c r="Q113" s="70" t="str">
        <f>IF(Q$1="SAT",IF(AND(HLOOKUP(Q$2,FIXTURES!$C$2:$NC$23,MATCH($C113,FIXTURES!$B$2:$B$23,0),0)="",HLOOKUP(Q$2+1,FIXTURES!$C$2:$NC$23,MATCH($C113,FIXTURES!$B$2:$B$23,0),0)="",HLOOKUP(Q$2+2,FIXTURES!$C$2:$NC$23,MATCH($C113,FIXTURES!$B$2:$B$23,0),0)=""),HLOOKUP(Q$2-1,FIXTURES!$C$2:$NC$23,MATCH($C113,FIXTURES!$B$2:$B$23,0),0),IF(AND(HLOOKUP(Q$2,FIXTURES!$C$2:$NC$23,MATCH($C113,FIXTURES!$B$2:$B$23,0),0)="",HLOOKUP(Q$2+1,FIXTURES!$C$2:$NC$23,MATCH($C113,FIXTURES!$B$2:$B$23,0),0)=""),HLOOKUP(Q$2+2,FIXTURES!$C$2:$NC$23,MATCH($C113,FIXTURES!$B$2:$B$23,0),0),IF(HLOOKUP(Q$2+1,FIXTURES!$C$2:$NC$23,MATCH($C113,FIXTURES!$B$2:$B$23,0),0)="",HLOOKUP(Q$2,FIXTURES!$C$2:$NC$23,MATCH($C113,FIXTURES!$B$2:$B$23,0),0),HLOOKUP(Q$2+1,FIXTURES!$C$2:$NC$23,MATCH($C113,FIXTURES!$B$2:$B$23,0),0)))),IF(AND(HLOOKUP(Q$2,FIXTURES!$C$2:$NC$23,MATCH($C113,FIXTURES!$B$2:$B$23,0),0)="",HLOOKUP(Q$2+1,FIXTURES!$C$2:$NC$23,MATCH($C113,FIXTURES!$B$2:$B$23,0),0)=""),HLOOKUP(Q$2+2,FIXTURES!$C$2:$NC$23,MATCH($C113,FIXTURES!$B$2:$B$23,0),0),IF(HLOOKUP(Q$2+1,FIXTURES!$C$2:$NC$23,MATCH($C113,FIXTURES!$B$2:$B$23,0),0)="",HLOOKUP(Q$2,FIXTURES!$C$2:$NC$23,MATCH($C113,FIXTURES!$B$2:$B$23,0),0),HLOOKUP(Q$2+1,FIXTURES!$C$2:$NC$23,MATCH($C113,FIXTURES!$B$2:$B$23,0),0))))</f>
        <v>tot</v>
      </c>
      <c r="R113" s="70" t="str">
        <f>IF(R$1="SAT",IF(AND(HLOOKUP(R$2,FIXTURES!$C$2:$NC$23,MATCH($C113,FIXTURES!$B$2:$B$23,0),0)="",HLOOKUP(R$2+1,FIXTURES!$C$2:$NC$23,MATCH($C113,FIXTURES!$B$2:$B$23,0),0)="",HLOOKUP(R$2+2,FIXTURES!$C$2:$NC$23,MATCH($C113,FIXTURES!$B$2:$B$23,0),0)=""),HLOOKUP(R$2-1,FIXTURES!$C$2:$NC$23,MATCH($C113,FIXTURES!$B$2:$B$23,0),0),IF(AND(HLOOKUP(R$2,FIXTURES!$C$2:$NC$23,MATCH($C113,FIXTURES!$B$2:$B$23,0),0)="",HLOOKUP(R$2+1,FIXTURES!$C$2:$NC$23,MATCH($C113,FIXTURES!$B$2:$B$23,0),0)=""),HLOOKUP(R$2+2,FIXTURES!$C$2:$NC$23,MATCH($C113,FIXTURES!$B$2:$B$23,0),0),IF(HLOOKUP(R$2+1,FIXTURES!$C$2:$NC$23,MATCH($C113,FIXTURES!$B$2:$B$23,0),0)="",HLOOKUP(R$2,FIXTURES!$C$2:$NC$23,MATCH($C113,FIXTURES!$B$2:$B$23,0),0),HLOOKUP(R$2+1,FIXTURES!$C$2:$NC$23,MATCH($C113,FIXTURES!$B$2:$B$23,0),0)))),IF(AND(HLOOKUP(R$2,FIXTURES!$C$2:$NC$23,MATCH($C113,FIXTURES!$B$2:$B$23,0),0)="",HLOOKUP(R$2+1,FIXTURES!$C$2:$NC$23,MATCH($C113,FIXTURES!$B$2:$B$23,0),0)=""),HLOOKUP(R$2+2,FIXTURES!$C$2:$NC$23,MATCH($C113,FIXTURES!$B$2:$B$23,0),0),IF(HLOOKUP(R$2+1,FIXTURES!$C$2:$NC$23,MATCH($C113,FIXTURES!$B$2:$B$23,0),0)="",HLOOKUP(R$2,FIXTURES!$C$2:$NC$23,MATCH($C113,FIXTURES!$B$2:$B$23,0),0),HLOOKUP(R$2+1,FIXTURES!$C$2:$NC$23,MATCH($C113,FIXTURES!$B$2:$B$23,0),0))))</f>
        <v/>
      </c>
      <c r="S113" s="70" t="str">
        <f>IF(S$1="SAT",IF(AND(HLOOKUP(S$2,FIXTURES!$C$2:$NC$23,MATCH($C113,FIXTURES!$B$2:$B$23,0),0)="",HLOOKUP(S$2+1,FIXTURES!$C$2:$NC$23,MATCH($C113,FIXTURES!$B$2:$B$23,0),0)="",HLOOKUP(S$2+2,FIXTURES!$C$2:$NC$23,MATCH($C113,FIXTURES!$B$2:$B$23,0),0)=""),HLOOKUP(S$2-1,FIXTURES!$C$2:$NC$23,MATCH($C113,FIXTURES!$B$2:$B$23,0),0),IF(AND(HLOOKUP(S$2,FIXTURES!$C$2:$NC$23,MATCH($C113,FIXTURES!$B$2:$B$23,0),0)="",HLOOKUP(S$2+1,FIXTURES!$C$2:$NC$23,MATCH($C113,FIXTURES!$B$2:$B$23,0),0)=""),HLOOKUP(S$2+2,FIXTURES!$C$2:$NC$23,MATCH($C113,FIXTURES!$B$2:$B$23,0),0),IF(HLOOKUP(S$2+1,FIXTURES!$C$2:$NC$23,MATCH($C113,FIXTURES!$B$2:$B$23,0),0)="",HLOOKUP(S$2,FIXTURES!$C$2:$NC$23,MATCH($C113,FIXTURES!$B$2:$B$23,0),0),HLOOKUP(S$2+1,FIXTURES!$C$2:$NC$23,MATCH($C113,FIXTURES!$B$2:$B$23,0),0)))),IF(AND(HLOOKUP(S$2,FIXTURES!$C$2:$NC$23,MATCH($C113,FIXTURES!$B$2:$B$23,0),0)="",HLOOKUP(S$2+1,FIXTURES!$C$2:$NC$23,MATCH($C113,FIXTURES!$B$2:$B$23,0),0)=""),HLOOKUP(S$2+2,FIXTURES!$C$2:$NC$23,MATCH($C113,FIXTURES!$B$2:$B$23,0),0),IF(HLOOKUP(S$2+1,FIXTURES!$C$2:$NC$23,MATCH($C113,FIXTURES!$B$2:$B$23,0),0)="",HLOOKUP(S$2,FIXTURES!$C$2:$NC$23,MATCH($C113,FIXTURES!$B$2:$B$23,0),0),HLOOKUP(S$2+1,FIXTURES!$C$2:$NC$23,MATCH($C113,FIXTURES!$B$2:$B$23,0),0))))</f>
        <v/>
      </c>
      <c r="T113" s="70" t="str">
        <f>IF(T$1="SAT",IF(AND(HLOOKUP(T$2,FIXTURES!$C$2:$NC$23,MATCH($C113,FIXTURES!$B$2:$B$23,0),0)="",HLOOKUP(T$2+1,FIXTURES!$C$2:$NC$23,MATCH($C113,FIXTURES!$B$2:$B$23,0),0)="",HLOOKUP(T$2+2,FIXTURES!$C$2:$NC$23,MATCH($C113,FIXTURES!$B$2:$B$23,0),0)=""),HLOOKUP(T$2-1,FIXTURES!$C$2:$NC$23,MATCH($C113,FIXTURES!$B$2:$B$23,0),0),IF(AND(HLOOKUP(T$2,FIXTURES!$C$2:$NC$23,MATCH($C113,FIXTURES!$B$2:$B$23,0),0)="",HLOOKUP(T$2+1,FIXTURES!$C$2:$NC$23,MATCH($C113,FIXTURES!$B$2:$B$23,0),0)=""),HLOOKUP(T$2+2,FIXTURES!$C$2:$NC$23,MATCH($C113,FIXTURES!$B$2:$B$23,0),0),IF(HLOOKUP(T$2+1,FIXTURES!$C$2:$NC$23,MATCH($C113,FIXTURES!$B$2:$B$23,0),0)="",HLOOKUP(T$2,FIXTURES!$C$2:$NC$23,MATCH($C113,FIXTURES!$B$2:$B$23,0),0),HLOOKUP(T$2+1,FIXTURES!$C$2:$NC$23,MATCH($C113,FIXTURES!$B$2:$B$23,0),0)))),IF(AND(HLOOKUP(T$2,FIXTURES!$C$2:$NC$23,MATCH($C113,FIXTURES!$B$2:$B$23,0),0)="",HLOOKUP(T$2+1,FIXTURES!$C$2:$NC$23,MATCH($C113,FIXTURES!$B$2:$B$23,0),0)=""),HLOOKUP(T$2+2,FIXTURES!$C$2:$NC$23,MATCH($C113,FIXTURES!$B$2:$B$23,0),0),IF(HLOOKUP(T$2+1,FIXTURES!$C$2:$NC$23,MATCH($C113,FIXTURES!$B$2:$B$23,0),0)="",HLOOKUP(T$2,FIXTURES!$C$2:$NC$23,MATCH($C113,FIXTURES!$B$2:$B$23,0),0),HLOOKUP(T$2+1,FIXTURES!$C$2:$NC$23,MATCH($C113,FIXTURES!$B$2:$B$23,0),0))))</f>
        <v/>
      </c>
      <c r="U113" s="70" t="str">
        <f>IF(U$1="SAT",IF(AND(HLOOKUP(U$2,FIXTURES!$C$2:$NC$23,MATCH($C113,FIXTURES!$B$2:$B$23,0),0)="",HLOOKUP(U$2+1,FIXTURES!$C$2:$NC$23,MATCH($C113,FIXTURES!$B$2:$B$23,0),0)="",HLOOKUP(U$2+2,FIXTURES!$C$2:$NC$23,MATCH($C113,FIXTURES!$B$2:$B$23,0),0)=""),HLOOKUP(U$2-1,FIXTURES!$C$2:$NC$23,MATCH($C113,FIXTURES!$B$2:$B$23,0),0),IF(AND(HLOOKUP(U$2,FIXTURES!$C$2:$NC$23,MATCH($C113,FIXTURES!$B$2:$B$23,0),0)="",HLOOKUP(U$2+1,FIXTURES!$C$2:$NC$23,MATCH($C113,FIXTURES!$B$2:$B$23,0),0)=""),HLOOKUP(U$2+2,FIXTURES!$C$2:$NC$23,MATCH($C113,FIXTURES!$B$2:$B$23,0),0),IF(HLOOKUP(U$2+1,FIXTURES!$C$2:$NC$23,MATCH($C113,FIXTURES!$B$2:$B$23,0),0)="",HLOOKUP(U$2,FIXTURES!$C$2:$NC$23,MATCH($C113,FIXTURES!$B$2:$B$23,0),0),HLOOKUP(U$2+1,FIXTURES!$C$2:$NC$23,MATCH($C113,FIXTURES!$B$2:$B$23,0),0)))),IF(AND(HLOOKUP(U$2,FIXTURES!$C$2:$NC$23,MATCH($C113,FIXTURES!$B$2:$B$23,0),0)="",HLOOKUP(U$2+1,FIXTURES!$C$2:$NC$23,MATCH($C113,FIXTURES!$B$2:$B$23,0),0)=""),HLOOKUP(U$2+2,FIXTURES!$C$2:$NC$23,MATCH($C113,FIXTURES!$B$2:$B$23,0),0),IF(HLOOKUP(U$2+1,FIXTURES!$C$2:$NC$23,MATCH($C113,FIXTURES!$B$2:$B$23,0),0)="",HLOOKUP(U$2,FIXTURES!$C$2:$NC$23,MATCH($C113,FIXTURES!$B$2:$B$23,0),0),HLOOKUP(U$2+1,FIXTURES!$C$2:$NC$23,MATCH($C113,FIXTURES!$B$2:$B$23,0),0))))</f>
        <v>NFO</v>
      </c>
      <c r="V113" s="70" t="str">
        <f>IF(V$1="SAT",IF(AND(HLOOKUP(V$2,FIXTURES!$C$2:$NC$23,MATCH($C113,FIXTURES!$B$2:$B$23,0),0)="",HLOOKUP(V$2+1,FIXTURES!$C$2:$NC$23,MATCH($C113,FIXTURES!$B$2:$B$23,0),0)="",HLOOKUP(V$2+2,FIXTURES!$C$2:$NC$23,MATCH($C113,FIXTURES!$B$2:$B$23,0),0)=""),HLOOKUP(V$2-1,FIXTURES!$C$2:$NC$23,MATCH($C113,FIXTURES!$B$2:$B$23,0),0),IF(AND(HLOOKUP(V$2,FIXTURES!$C$2:$NC$23,MATCH($C113,FIXTURES!$B$2:$B$23,0),0)="",HLOOKUP(V$2+1,FIXTURES!$C$2:$NC$23,MATCH($C113,FIXTURES!$B$2:$B$23,0),0)=""),HLOOKUP(V$2+2,FIXTURES!$C$2:$NC$23,MATCH($C113,FIXTURES!$B$2:$B$23,0),0),IF(HLOOKUP(V$2+1,FIXTURES!$C$2:$NC$23,MATCH($C113,FIXTURES!$B$2:$B$23,0),0)="",HLOOKUP(V$2,FIXTURES!$C$2:$NC$23,MATCH($C113,FIXTURES!$B$2:$B$23,0),0),HLOOKUP(V$2+1,FIXTURES!$C$2:$NC$23,MATCH($C113,FIXTURES!$B$2:$B$23,0),0)))),IF(AND(HLOOKUP(V$2,FIXTURES!$C$2:$NC$23,MATCH($C113,FIXTURES!$B$2:$B$23,0),0)="",HLOOKUP(V$2+1,FIXTURES!$C$2:$NC$23,MATCH($C113,FIXTURES!$B$2:$B$23,0),0)=""),HLOOKUP(V$2+2,FIXTURES!$C$2:$NC$23,MATCH($C113,FIXTURES!$B$2:$B$23,0),0),IF(HLOOKUP(V$2+1,FIXTURES!$C$2:$NC$23,MATCH($C113,FIXTURES!$B$2:$B$23,0),0)="",HLOOKUP(V$2,FIXTURES!$C$2:$NC$23,MATCH($C113,FIXTURES!$B$2:$B$23,0),0),HLOOKUP(V$2+1,FIXTURES!$C$2:$NC$23,MATCH($C113,FIXTURES!$B$2:$B$23,0),0))))</f>
        <v/>
      </c>
      <c r="W113" s="70" t="str">
        <f>IF(W$1="SAT",IF(AND(HLOOKUP(W$2,FIXTURES!$C$2:$NC$23,MATCH($C113,FIXTURES!$B$2:$B$23,0),0)="",HLOOKUP(W$2+1,FIXTURES!$C$2:$NC$23,MATCH($C113,FIXTURES!$B$2:$B$23,0),0)="",HLOOKUP(W$2+2,FIXTURES!$C$2:$NC$23,MATCH($C113,FIXTURES!$B$2:$B$23,0),0)=""),HLOOKUP(W$2-1,FIXTURES!$C$2:$NC$23,MATCH($C113,FIXTURES!$B$2:$B$23,0),0),IF(AND(HLOOKUP(W$2,FIXTURES!$C$2:$NC$23,MATCH($C113,FIXTURES!$B$2:$B$23,0),0)="",HLOOKUP(W$2+1,FIXTURES!$C$2:$NC$23,MATCH($C113,FIXTURES!$B$2:$B$23,0),0)=""),HLOOKUP(W$2+2,FIXTURES!$C$2:$NC$23,MATCH($C113,FIXTURES!$B$2:$B$23,0),0),IF(HLOOKUP(W$2+1,FIXTURES!$C$2:$NC$23,MATCH($C113,FIXTURES!$B$2:$B$23,0),0)="",HLOOKUP(W$2,FIXTURES!$C$2:$NC$23,MATCH($C113,FIXTURES!$B$2:$B$23,0),0),HLOOKUP(W$2+1,FIXTURES!$C$2:$NC$23,MATCH($C113,FIXTURES!$B$2:$B$23,0),0)))),IF(AND(HLOOKUP(W$2,FIXTURES!$C$2:$NC$23,MATCH($C113,FIXTURES!$B$2:$B$23,0),0)="",HLOOKUP(W$2+1,FIXTURES!$C$2:$NC$23,MATCH($C113,FIXTURES!$B$2:$B$23,0),0)=""),HLOOKUP(W$2+2,FIXTURES!$C$2:$NC$23,MATCH($C113,FIXTURES!$B$2:$B$23,0),0),IF(HLOOKUP(W$2+1,FIXTURES!$C$2:$NC$23,MATCH($C113,FIXTURES!$B$2:$B$23,0),0)="",HLOOKUP(W$2,FIXTURES!$C$2:$NC$23,MATCH($C113,FIXTURES!$B$2:$B$23,0),0),HLOOKUP(W$2+1,FIXTURES!$C$2:$NC$23,MATCH($C113,FIXTURES!$B$2:$B$23,0),0))))</f>
        <v>bou</v>
      </c>
      <c r="X113" s="70" t="str">
        <f>IF(X$1="SAT",IF(AND(HLOOKUP(X$2,FIXTURES!$C$2:$NC$23,MATCH($C113,FIXTURES!$B$2:$B$23,0),0)="",HLOOKUP(X$2+1,FIXTURES!$C$2:$NC$23,MATCH($C113,FIXTURES!$B$2:$B$23,0),0)="",HLOOKUP(X$2+2,FIXTURES!$C$2:$NC$23,MATCH($C113,FIXTURES!$B$2:$B$23,0),0)=""),HLOOKUP(X$2-1,FIXTURES!$C$2:$NC$23,MATCH($C113,FIXTURES!$B$2:$B$23,0),0),IF(AND(HLOOKUP(X$2,FIXTURES!$C$2:$NC$23,MATCH($C113,FIXTURES!$B$2:$B$23,0),0)="",HLOOKUP(X$2+1,FIXTURES!$C$2:$NC$23,MATCH($C113,FIXTURES!$B$2:$B$23,0),0)=""),HLOOKUP(X$2+2,FIXTURES!$C$2:$NC$23,MATCH($C113,FIXTURES!$B$2:$B$23,0),0),IF(HLOOKUP(X$2+1,FIXTURES!$C$2:$NC$23,MATCH($C113,FIXTURES!$B$2:$B$23,0),0)="",HLOOKUP(X$2,FIXTURES!$C$2:$NC$23,MATCH($C113,FIXTURES!$B$2:$B$23,0),0),HLOOKUP(X$2+1,FIXTURES!$C$2:$NC$23,MATCH($C113,FIXTURES!$B$2:$B$23,0),0)))),IF(AND(HLOOKUP(X$2,FIXTURES!$C$2:$NC$23,MATCH($C113,FIXTURES!$B$2:$B$23,0),0)="",HLOOKUP(X$2+1,FIXTURES!$C$2:$NC$23,MATCH($C113,FIXTURES!$B$2:$B$23,0),0)=""),HLOOKUP(X$2+2,FIXTURES!$C$2:$NC$23,MATCH($C113,FIXTURES!$B$2:$B$23,0),0),IF(HLOOKUP(X$2+1,FIXTURES!$C$2:$NC$23,MATCH($C113,FIXTURES!$B$2:$B$23,0),0)="",HLOOKUP(X$2,FIXTURES!$C$2:$NC$23,MATCH($C113,FIXTURES!$B$2:$B$23,0),0),HLOOKUP(X$2+1,FIXTURES!$C$2:$NC$23,MATCH($C113,FIXTURES!$B$2:$B$23,0),0))))</f>
        <v/>
      </c>
      <c r="Y113" s="70" t="str">
        <f>IF(Y$1="SAT",IF(AND(HLOOKUP(Y$2,FIXTURES!$C$2:$NC$23,MATCH($C113,FIXTURES!$B$2:$B$23,0),0)="",HLOOKUP(Y$2+1,FIXTURES!$C$2:$NC$23,MATCH($C113,FIXTURES!$B$2:$B$23,0),0)="",HLOOKUP(Y$2+2,FIXTURES!$C$2:$NC$23,MATCH($C113,FIXTURES!$B$2:$B$23,0),0)=""),HLOOKUP(Y$2-1,FIXTURES!$C$2:$NC$23,MATCH($C113,FIXTURES!$B$2:$B$23,0),0),IF(AND(HLOOKUP(Y$2,FIXTURES!$C$2:$NC$23,MATCH($C113,FIXTURES!$B$2:$B$23,0),0)="",HLOOKUP(Y$2+1,FIXTURES!$C$2:$NC$23,MATCH($C113,FIXTURES!$B$2:$B$23,0),0)=""),HLOOKUP(Y$2+2,FIXTURES!$C$2:$NC$23,MATCH($C113,FIXTURES!$B$2:$B$23,0),0),IF(HLOOKUP(Y$2+1,FIXTURES!$C$2:$NC$23,MATCH($C113,FIXTURES!$B$2:$B$23,0),0)="",HLOOKUP(Y$2,FIXTURES!$C$2:$NC$23,MATCH($C113,FIXTURES!$B$2:$B$23,0),0),HLOOKUP(Y$2+1,FIXTURES!$C$2:$NC$23,MATCH($C113,FIXTURES!$B$2:$B$23,0),0)))),IF(AND(HLOOKUP(Y$2,FIXTURES!$C$2:$NC$23,MATCH($C113,FIXTURES!$B$2:$B$23,0),0)="",HLOOKUP(Y$2+1,FIXTURES!$C$2:$NC$23,MATCH($C113,FIXTURES!$B$2:$B$23,0),0)=""),HLOOKUP(Y$2+2,FIXTURES!$C$2:$NC$23,MATCH($C113,FIXTURES!$B$2:$B$23,0),0),IF(HLOOKUP(Y$2+1,FIXTURES!$C$2:$NC$23,MATCH($C113,FIXTURES!$B$2:$B$23,0),0)="",HLOOKUP(Y$2,FIXTURES!$C$2:$NC$23,MATCH($C113,FIXTURES!$B$2:$B$23,0),0),HLOOKUP(Y$2+1,FIXTURES!$C$2:$NC$23,MATCH($C113,FIXTURES!$B$2:$B$23,0),0))))</f>
        <v>CRY</v>
      </c>
      <c r="Z113" s="70" t="str">
        <f>IF(Z$1="SAT",IF(AND(HLOOKUP(Z$2,FIXTURES!$C$2:$NC$23,MATCH($C113,FIXTURES!$B$2:$B$23,0),0)="",HLOOKUP(Z$2+1,FIXTURES!$C$2:$NC$23,MATCH($C113,FIXTURES!$B$2:$B$23,0),0)="",HLOOKUP(Z$2+2,FIXTURES!$C$2:$NC$23,MATCH($C113,FIXTURES!$B$2:$B$23,0),0)=""),HLOOKUP(Z$2-1,FIXTURES!$C$2:$NC$23,MATCH($C113,FIXTURES!$B$2:$B$23,0),0),IF(AND(HLOOKUP(Z$2,FIXTURES!$C$2:$NC$23,MATCH($C113,FIXTURES!$B$2:$B$23,0),0)="",HLOOKUP(Z$2+1,FIXTURES!$C$2:$NC$23,MATCH($C113,FIXTURES!$B$2:$B$23,0),0)=""),HLOOKUP(Z$2+2,FIXTURES!$C$2:$NC$23,MATCH($C113,FIXTURES!$B$2:$B$23,0),0),IF(HLOOKUP(Z$2+1,FIXTURES!$C$2:$NC$23,MATCH($C113,FIXTURES!$B$2:$B$23,0),0)="",HLOOKUP(Z$2,FIXTURES!$C$2:$NC$23,MATCH($C113,FIXTURES!$B$2:$B$23,0),0),HLOOKUP(Z$2+1,FIXTURES!$C$2:$NC$23,MATCH($C113,FIXTURES!$B$2:$B$23,0),0)))),IF(AND(HLOOKUP(Z$2,FIXTURES!$C$2:$NC$23,MATCH($C113,FIXTURES!$B$2:$B$23,0),0)="",HLOOKUP(Z$2+1,FIXTURES!$C$2:$NC$23,MATCH($C113,FIXTURES!$B$2:$B$23,0),0)=""),HLOOKUP(Z$2+2,FIXTURES!$C$2:$NC$23,MATCH($C113,FIXTURES!$B$2:$B$23,0),0),IF(HLOOKUP(Z$2+1,FIXTURES!$C$2:$NC$23,MATCH($C113,FIXTURES!$B$2:$B$23,0),0)="",HLOOKUP(Z$2,FIXTURES!$C$2:$NC$23,MATCH($C113,FIXTURES!$B$2:$B$23,0),0),HLOOKUP(Z$2+1,FIXTURES!$C$2:$NC$23,MATCH($C113,FIXTURES!$B$2:$B$23,0),0))))</f>
        <v>LEE</v>
      </c>
      <c r="AA113" s="70" t="str">
        <f>IF(AA$1="SAT",IF(AND(HLOOKUP(AA$2,FIXTURES!$C$2:$NC$23,MATCH($C113,FIXTURES!$B$2:$B$23,0),0)="",HLOOKUP(AA$2+1,FIXTURES!$C$2:$NC$23,MATCH($C113,FIXTURES!$B$2:$B$23,0),0)="",HLOOKUP(AA$2+2,FIXTURES!$C$2:$NC$23,MATCH($C113,FIXTURES!$B$2:$B$23,0),0)=""),HLOOKUP(AA$2-1,FIXTURES!$C$2:$NC$23,MATCH($C113,FIXTURES!$B$2:$B$23,0),0),IF(AND(HLOOKUP(AA$2,FIXTURES!$C$2:$NC$23,MATCH($C113,FIXTURES!$B$2:$B$23,0),0)="",HLOOKUP(AA$2+1,FIXTURES!$C$2:$NC$23,MATCH($C113,FIXTURES!$B$2:$B$23,0),0)=""),HLOOKUP(AA$2+2,FIXTURES!$C$2:$NC$23,MATCH($C113,FIXTURES!$B$2:$B$23,0),0),IF(HLOOKUP(AA$2+1,FIXTURES!$C$2:$NC$23,MATCH($C113,FIXTURES!$B$2:$B$23,0),0)="",HLOOKUP(AA$2,FIXTURES!$C$2:$NC$23,MATCH($C113,FIXTURES!$B$2:$B$23,0),0),HLOOKUP(AA$2+1,FIXTURES!$C$2:$NC$23,MATCH($C113,FIXTURES!$B$2:$B$23,0),0)))),IF(AND(HLOOKUP(AA$2,FIXTURES!$C$2:$NC$23,MATCH($C113,FIXTURES!$B$2:$B$23,0),0)="",HLOOKUP(AA$2+1,FIXTURES!$C$2:$NC$23,MATCH($C113,FIXTURES!$B$2:$B$23,0),0)=""),HLOOKUP(AA$2+2,FIXTURES!$C$2:$NC$23,MATCH($C113,FIXTURES!$B$2:$B$23,0),0),IF(HLOOKUP(AA$2+1,FIXTURES!$C$2:$NC$23,MATCH($C113,FIXTURES!$B$2:$B$23,0),0)="",HLOOKUP(AA$2,FIXTURES!$C$2:$NC$23,MATCH($C113,FIXTURES!$B$2:$B$23,0),0),HLOOKUP(AA$2+1,FIXTURES!$C$2:$NC$23,MATCH($C113,FIXTURES!$B$2:$B$23,0),0))))</f>
        <v>wol</v>
      </c>
      <c r="AB113" s="70" t="str">
        <f>IF(AB$1="SAT",IF(AND(HLOOKUP(AB$2,FIXTURES!$C$2:$NC$23,MATCH($C113,FIXTURES!$B$2:$B$23,0),0)="",HLOOKUP(AB$2+1,FIXTURES!$C$2:$NC$23,MATCH($C113,FIXTURES!$B$2:$B$23,0),0)="",HLOOKUP(AB$2+2,FIXTURES!$C$2:$NC$23,MATCH($C113,FIXTURES!$B$2:$B$23,0),0)=""),HLOOKUP(AB$2-1,FIXTURES!$C$2:$NC$23,MATCH($C113,FIXTURES!$B$2:$B$23,0),0),IF(AND(HLOOKUP(AB$2,FIXTURES!$C$2:$NC$23,MATCH($C113,FIXTURES!$B$2:$B$23,0),0)="",HLOOKUP(AB$2+1,FIXTURES!$C$2:$NC$23,MATCH($C113,FIXTURES!$B$2:$B$23,0),0)=""),HLOOKUP(AB$2+2,FIXTURES!$C$2:$NC$23,MATCH($C113,FIXTURES!$B$2:$B$23,0),0),IF(HLOOKUP(AB$2+1,FIXTURES!$C$2:$NC$23,MATCH($C113,FIXTURES!$B$2:$B$23,0),0)="",HLOOKUP(AB$2,FIXTURES!$C$2:$NC$23,MATCH($C113,FIXTURES!$B$2:$B$23,0),0),HLOOKUP(AB$2+1,FIXTURES!$C$2:$NC$23,MATCH($C113,FIXTURES!$B$2:$B$23,0),0)))),IF(AND(HLOOKUP(AB$2,FIXTURES!$C$2:$NC$23,MATCH($C113,FIXTURES!$B$2:$B$23,0),0)="",HLOOKUP(AB$2+1,FIXTURES!$C$2:$NC$23,MATCH($C113,FIXTURES!$B$2:$B$23,0),0)=""),HLOOKUP(AB$2+2,FIXTURES!$C$2:$NC$23,MATCH($C113,FIXTURES!$B$2:$B$23,0),0),IF(HLOOKUP(AB$2+1,FIXTURES!$C$2:$NC$23,MATCH($C113,FIXTURES!$B$2:$B$23,0),0)="",HLOOKUP(AB$2,FIXTURES!$C$2:$NC$23,MATCH($C113,FIXTURES!$B$2:$B$23,0),0),HLOOKUP(AB$2+1,FIXTURES!$C$2:$NC$23,MATCH($C113,FIXTURES!$B$2:$B$23,0),0))))</f>
        <v/>
      </c>
      <c r="AC113" s="70" t="str">
        <f>IF(AC$1="SAT",IF(AND(HLOOKUP(AC$2,FIXTURES!$C$2:$NC$23,MATCH($C113,FIXTURES!$B$2:$B$23,0),0)="",HLOOKUP(AC$2+1,FIXTURES!$C$2:$NC$23,MATCH($C113,FIXTURES!$B$2:$B$23,0),0)="",HLOOKUP(AC$2+2,FIXTURES!$C$2:$NC$23,MATCH($C113,FIXTURES!$B$2:$B$23,0),0)=""),HLOOKUP(AC$2-1,FIXTURES!$C$2:$NC$23,MATCH($C113,FIXTURES!$B$2:$B$23,0),0),IF(AND(HLOOKUP(AC$2,FIXTURES!$C$2:$NC$23,MATCH($C113,FIXTURES!$B$2:$B$23,0),0)="",HLOOKUP(AC$2+1,FIXTURES!$C$2:$NC$23,MATCH($C113,FIXTURES!$B$2:$B$23,0),0)=""),HLOOKUP(AC$2+2,FIXTURES!$C$2:$NC$23,MATCH($C113,FIXTURES!$B$2:$B$23,0),0),IF(HLOOKUP(AC$2+1,FIXTURES!$C$2:$NC$23,MATCH($C113,FIXTURES!$B$2:$B$23,0),0)="",HLOOKUP(AC$2,FIXTURES!$C$2:$NC$23,MATCH($C113,FIXTURES!$B$2:$B$23,0),0),HLOOKUP(AC$2+1,FIXTURES!$C$2:$NC$23,MATCH($C113,FIXTURES!$B$2:$B$23,0),0)))),IF(AND(HLOOKUP(AC$2,FIXTURES!$C$2:$NC$23,MATCH($C113,FIXTURES!$B$2:$B$23,0),0)="",HLOOKUP(AC$2+1,FIXTURES!$C$2:$NC$23,MATCH($C113,FIXTURES!$B$2:$B$23,0),0)=""),HLOOKUP(AC$2+2,FIXTURES!$C$2:$NC$23,MATCH($C113,FIXTURES!$B$2:$B$23,0),0),IF(HLOOKUP(AC$2+1,FIXTURES!$C$2:$NC$23,MATCH($C113,FIXTURES!$B$2:$B$23,0),0)="",HLOOKUP(AC$2,FIXTURES!$C$2:$NC$23,MATCH($C113,FIXTURES!$B$2:$B$23,0),0),HLOOKUP(AC$2+1,FIXTURES!$C$2:$NC$23,MATCH($C113,FIXTURES!$B$2:$B$23,0),0))))</f>
        <v>MCI</v>
      </c>
      <c r="AD113" s="70" t="str">
        <f>IF(AD$1="SAT",IF(AND(HLOOKUP(AD$2,FIXTURES!$C$2:$NC$23,MATCH($C113,FIXTURES!$B$2:$B$23,0),0)="",HLOOKUP(AD$2+1,FIXTURES!$C$2:$NC$23,MATCH($C113,FIXTURES!$B$2:$B$23,0),0)="",HLOOKUP(AD$2+2,FIXTURES!$C$2:$NC$23,MATCH($C113,FIXTURES!$B$2:$B$23,0),0)=""),HLOOKUP(AD$2-1,FIXTURES!$C$2:$NC$23,MATCH($C113,FIXTURES!$B$2:$B$23,0),0),IF(AND(HLOOKUP(AD$2,FIXTURES!$C$2:$NC$23,MATCH($C113,FIXTURES!$B$2:$B$23,0),0)="",HLOOKUP(AD$2+1,FIXTURES!$C$2:$NC$23,MATCH($C113,FIXTURES!$B$2:$B$23,0),0)=""),HLOOKUP(AD$2+2,FIXTURES!$C$2:$NC$23,MATCH($C113,FIXTURES!$B$2:$B$23,0),0),IF(HLOOKUP(AD$2+1,FIXTURES!$C$2:$NC$23,MATCH($C113,FIXTURES!$B$2:$B$23,0),0)="",HLOOKUP(AD$2,FIXTURES!$C$2:$NC$23,MATCH($C113,FIXTURES!$B$2:$B$23,0),0),HLOOKUP(AD$2+1,FIXTURES!$C$2:$NC$23,MATCH($C113,FIXTURES!$B$2:$B$23,0),0)))),IF(AND(HLOOKUP(AD$2,FIXTURES!$C$2:$NC$23,MATCH($C113,FIXTURES!$B$2:$B$23,0),0)="",HLOOKUP(AD$2+1,FIXTURES!$C$2:$NC$23,MATCH($C113,FIXTURES!$B$2:$B$23,0),0)=""),HLOOKUP(AD$2+2,FIXTURES!$C$2:$NC$23,MATCH($C113,FIXTURES!$B$2:$B$23,0),0),IF(HLOOKUP(AD$2+1,FIXTURES!$C$2:$NC$23,MATCH($C113,FIXTURES!$B$2:$B$23,0),0)="",HLOOKUP(AD$2,FIXTURES!$C$2:$NC$23,MATCH($C113,FIXTURES!$B$2:$B$23,0),0),HLOOKUP(AD$2+1,FIXTURES!$C$2:$NC$23,MATCH($C113,FIXTURES!$B$2:$B$23,0),0))))</f>
        <v/>
      </c>
      <c r="AE113" s="70" t="str">
        <f>IF(AE$1="SAT",IF(AND(HLOOKUP(AE$2,FIXTURES!$C$2:$NC$23,MATCH($C113,FIXTURES!$B$2:$B$23,0),0)="",HLOOKUP(AE$2+1,FIXTURES!$C$2:$NC$23,MATCH($C113,FIXTURES!$B$2:$B$23,0),0)="",HLOOKUP(AE$2+2,FIXTURES!$C$2:$NC$23,MATCH($C113,FIXTURES!$B$2:$B$23,0),0)=""),HLOOKUP(AE$2-1,FIXTURES!$C$2:$NC$23,MATCH($C113,FIXTURES!$B$2:$B$23,0),0),IF(AND(HLOOKUP(AE$2,FIXTURES!$C$2:$NC$23,MATCH($C113,FIXTURES!$B$2:$B$23,0),0)="",HLOOKUP(AE$2+1,FIXTURES!$C$2:$NC$23,MATCH($C113,FIXTURES!$B$2:$B$23,0),0)=""),HLOOKUP(AE$2+2,FIXTURES!$C$2:$NC$23,MATCH($C113,FIXTURES!$B$2:$B$23,0),0),IF(HLOOKUP(AE$2+1,FIXTURES!$C$2:$NC$23,MATCH($C113,FIXTURES!$B$2:$B$23,0),0)="",HLOOKUP(AE$2,FIXTURES!$C$2:$NC$23,MATCH($C113,FIXTURES!$B$2:$B$23,0),0),HLOOKUP(AE$2+1,FIXTURES!$C$2:$NC$23,MATCH($C113,FIXTURES!$B$2:$B$23,0),0)))),IF(AND(HLOOKUP(AE$2,FIXTURES!$C$2:$NC$23,MATCH($C113,FIXTURES!$B$2:$B$23,0),0)="",HLOOKUP(AE$2+1,FIXTURES!$C$2:$NC$23,MATCH($C113,FIXTURES!$B$2:$B$23,0),0)=""),HLOOKUP(AE$2+2,FIXTURES!$C$2:$NC$23,MATCH($C113,FIXTURES!$B$2:$B$23,0),0),IF(HLOOKUP(AE$2+1,FIXTURES!$C$2:$NC$23,MATCH($C113,FIXTURES!$B$2:$B$23,0),0)="",HLOOKUP(AE$2,FIXTURES!$C$2:$NC$23,MATCH($C113,FIXTURES!$B$2:$B$23,0),0),HLOOKUP(AE$2+1,FIXTURES!$C$2:$NC$23,MATCH($C113,FIXTURES!$B$2:$B$23,0),0))))</f>
        <v>eve</v>
      </c>
      <c r="AF113" s="70" t="str">
        <f>IF(AF$1="SAT",IF(AND(HLOOKUP(AF$2,FIXTURES!$C$2:$NC$23,MATCH($C113,FIXTURES!$B$2:$B$23,0),0)="",HLOOKUP(AF$2+1,FIXTURES!$C$2:$NC$23,MATCH($C113,FIXTURES!$B$2:$B$23,0),0)="",HLOOKUP(AF$2+2,FIXTURES!$C$2:$NC$23,MATCH($C113,FIXTURES!$B$2:$B$23,0),0)=""),HLOOKUP(AF$2-1,FIXTURES!$C$2:$NC$23,MATCH($C113,FIXTURES!$B$2:$B$23,0),0),IF(AND(HLOOKUP(AF$2,FIXTURES!$C$2:$NC$23,MATCH($C113,FIXTURES!$B$2:$B$23,0),0)="",HLOOKUP(AF$2+1,FIXTURES!$C$2:$NC$23,MATCH($C113,FIXTURES!$B$2:$B$23,0),0)=""),HLOOKUP(AF$2+2,FIXTURES!$C$2:$NC$23,MATCH($C113,FIXTURES!$B$2:$B$23,0),0),IF(HLOOKUP(AF$2+1,FIXTURES!$C$2:$NC$23,MATCH($C113,FIXTURES!$B$2:$B$23,0),0)="",HLOOKUP(AF$2,FIXTURES!$C$2:$NC$23,MATCH($C113,FIXTURES!$B$2:$B$23,0),0),HLOOKUP(AF$2+1,FIXTURES!$C$2:$NC$23,MATCH($C113,FIXTURES!$B$2:$B$23,0),0)))),IF(AND(HLOOKUP(AF$2,FIXTURES!$C$2:$NC$23,MATCH($C113,FIXTURES!$B$2:$B$23,0),0)="",HLOOKUP(AF$2+1,FIXTURES!$C$2:$NC$23,MATCH($C113,FIXTURES!$B$2:$B$23,0),0)=""),HLOOKUP(AF$2+2,FIXTURES!$C$2:$NC$23,MATCH($C113,FIXTURES!$B$2:$B$23,0),0),IF(HLOOKUP(AF$2+1,FIXTURES!$C$2:$NC$23,MATCH($C113,FIXTURES!$B$2:$B$23,0),0)="",HLOOKUP(AF$2,FIXTURES!$C$2:$NC$23,MATCH($C113,FIXTURES!$B$2:$B$23,0),0),HLOOKUP(AF$2+1,FIXTURES!$C$2:$NC$23,MATCH($C113,FIXTURES!$B$2:$B$23,0),0))))</f>
        <v>Newport County</v>
      </c>
      <c r="AG113" s="70" t="str">
        <f>IF(AG$1="SAT",IF(AND(HLOOKUP(AG$2,FIXTURES!$C$2:$NC$23,MATCH($C113,FIXTURES!$B$2:$B$23,0),0)="",HLOOKUP(AG$2+1,FIXTURES!$C$2:$NC$23,MATCH($C113,FIXTURES!$B$2:$B$23,0),0)="",HLOOKUP(AG$2+2,FIXTURES!$C$2:$NC$23,MATCH($C113,FIXTURES!$B$2:$B$23,0),0)=""),HLOOKUP(AG$2-1,FIXTURES!$C$2:$NC$23,MATCH($C113,FIXTURES!$B$2:$B$23,0),0),IF(AND(HLOOKUP(AG$2,FIXTURES!$C$2:$NC$23,MATCH($C113,FIXTURES!$B$2:$B$23,0),0)="",HLOOKUP(AG$2+1,FIXTURES!$C$2:$NC$23,MATCH($C113,FIXTURES!$B$2:$B$23,0),0)=""),HLOOKUP(AG$2+2,FIXTURES!$C$2:$NC$23,MATCH($C113,FIXTURES!$B$2:$B$23,0),0),IF(HLOOKUP(AG$2+1,FIXTURES!$C$2:$NC$23,MATCH($C113,FIXTURES!$B$2:$B$23,0),0)="",HLOOKUP(AG$2,FIXTURES!$C$2:$NC$23,MATCH($C113,FIXTURES!$B$2:$B$23,0),0),HLOOKUP(AG$2+1,FIXTURES!$C$2:$NC$23,MATCH($C113,FIXTURES!$B$2:$B$23,0),0)))),IF(AND(HLOOKUP(AG$2,FIXTURES!$C$2:$NC$23,MATCH($C113,FIXTURES!$B$2:$B$23,0),0)="",HLOOKUP(AG$2+1,FIXTURES!$C$2:$NC$23,MATCH($C113,FIXTURES!$B$2:$B$23,0),0)=""),HLOOKUP(AG$2+2,FIXTURES!$C$2:$NC$23,MATCH($C113,FIXTURES!$B$2:$B$23,0),0),IF(HLOOKUP(AG$2+1,FIXTURES!$C$2:$NC$23,MATCH($C113,FIXTURES!$B$2:$B$23,0),0)="",HLOOKUP(AG$2,FIXTURES!$C$2:$NC$23,MATCH($C113,FIXTURES!$B$2:$B$23,0),0),HLOOKUP(AG$2+1,FIXTURES!$C$2:$NC$23,MATCH($C113,FIXTURES!$B$2:$B$23,0),0))))</f>
        <v>whu</v>
      </c>
      <c r="AH113" s="70" t="str">
        <f>IF(AH$1="SAT",IF(AND(HLOOKUP(AH$2,FIXTURES!$C$2:$NC$23,MATCH($C113,FIXTURES!$B$2:$B$23,0),0)="",HLOOKUP(AH$2+1,FIXTURES!$C$2:$NC$23,MATCH($C113,FIXTURES!$B$2:$B$23,0),0)="",HLOOKUP(AH$2+2,FIXTURES!$C$2:$NC$23,MATCH($C113,FIXTURES!$B$2:$B$23,0),0)=""),HLOOKUP(AH$2-1,FIXTURES!$C$2:$NC$23,MATCH($C113,FIXTURES!$B$2:$B$23,0),0),IF(AND(HLOOKUP(AH$2,FIXTURES!$C$2:$NC$23,MATCH($C113,FIXTURES!$B$2:$B$23,0),0)="",HLOOKUP(AH$2+1,FIXTURES!$C$2:$NC$23,MATCH($C113,FIXTURES!$B$2:$B$23,0),0)=""),HLOOKUP(AH$2+2,FIXTURES!$C$2:$NC$23,MATCH($C113,FIXTURES!$B$2:$B$23,0),0),IF(HLOOKUP(AH$2+1,FIXTURES!$C$2:$NC$23,MATCH($C113,FIXTURES!$B$2:$B$23,0),0)="",HLOOKUP(AH$2,FIXTURES!$C$2:$NC$23,MATCH($C113,FIXTURES!$B$2:$B$23,0),0),HLOOKUP(AH$2+1,FIXTURES!$C$2:$NC$23,MATCH($C113,FIXTURES!$B$2:$B$23,0),0)))),IF(AND(HLOOKUP(AH$2,FIXTURES!$C$2:$NC$23,MATCH($C113,FIXTURES!$B$2:$B$23,0),0)="",HLOOKUP(AH$2+1,FIXTURES!$C$2:$NC$23,MATCH($C113,FIXTURES!$B$2:$B$23,0),0)=""),HLOOKUP(AH$2+2,FIXTURES!$C$2:$NC$23,MATCH($C113,FIXTURES!$B$2:$B$23,0),0),IF(HLOOKUP(AH$2+1,FIXTURES!$C$2:$NC$23,MATCH($C113,FIXTURES!$B$2:$B$23,0),0)="",HLOOKUP(AH$2,FIXTURES!$C$2:$NC$23,MATCH($C113,FIXTURES!$B$2:$B$23,0),0),HLOOKUP(AH$2+1,FIXTURES!$C$2:$NC$23,MATCH($C113,FIXTURES!$B$2:$B$23,0),0))))</f>
        <v/>
      </c>
      <c r="AI113" s="70" t="str">
        <f>IF(AI$1="SAT",IF(AND(HLOOKUP(AI$2,FIXTURES!$C$2:$NC$23,MATCH($C113,FIXTURES!$B$2:$B$23,0),0)="",HLOOKUP(AI$2+1,FIXTURES!$C$2:$NC$23,MATCH($C113,FIXTURES!$B$2:$B$23,0),0)="",HLOOKUP(AI$2+2,FIXTURES!$C$2:$NC$23,MATCH($C113,FIXTURES!$B$2:$B$23,0),0)=""),HLOOKUP(AI$2-1,FIXTURES!$C$2:$NC$23,MATCH($C113,FIXTURES!$B$2:$B$23,0),0),IF(AND(HLOOKUP(AI$2,FIXTURES!$C$2:$NC$23,MATCH($C113,FIXTURES!$B$2:$B$23,0),0)="",HLOOKUP(AI$2+1,FIXTURES!$C$2:$NC$23,MATCH($C113,FIXTURES!$B$2:$B$23,0),0)=""),HLOOKUP(AI$2+2,FIXTURES!$C$2:$NC$23,MATCH($C113,FIXTURES!$B$2:$B$23,0),0),IF(HLOOKUP(AI$2+1,FIXTURES!$C$2:$NC$23,MATCH($C113,FIXTURES!$B$2:$B$23,0),0)="",HLOOKUP(AI$2,FIXTURES!$C$2:$NC$23,MATCH($C113,FIXTURES!$B$2:$B$23,0),0),HLOOKUP(AI$2+1,FIXTURES!$C$2:$NC$23,MATCH($C113,FIXTURES!$B$2:$B$23,0),0)))),IF(AND(HLOOKUP(AI$2,FIXTURES!$C$2:$NC$23,MATCH($C113,FIXTURES!$B$2:$B$23,0),0)="",HLOOKUP(AI$2+1,FIXTURES!$C$2:$NC$23,MATCH($C113,FIXTURES!$B$2:$B$23,0),0)=""),HLOOKUP(AI$2+2,FIXTURES!$C$2:$NC$23,MATCH($C113,FIXTURES!$B$2:$B$23,0),0),IF(HLOOKUP(AI$2+1,FIXTURES!$C$2:$NC$23,MATCH($C113,FIXTURES!$B$2:$B$23,0),0)="",HLOOKUP(AI$2,FIXTURES!$C$2:$NC$23,MATCH($C113,FIXTURES!$B$2:$B$23,0),0),HLOOKUP(AI$2+1,FIXTURES!$C$2:$NC$23,MATCH($C113,FIXTURES!$B$2:$B$23,0),0))))</f>
        <v/>
      </c>
      <c r="AJ113" s="70" t="str">
        <f>IF(AJ$1="SAT",IF(AND(HLOOKUP(AJ$2,FIXTURES!$C$2:$NC$23,MATCH($C113,FIXTURES!$B$2:$B$23,0),0)="",HLOOKUP(AJ$2+1,FIXTURES!$C$2:$NC$23,MATCH($C113,FIXTURES!$B$2:$B$23,0),0)="",HLOOKUP(AJ$2+2,FIXTURES!$C$2:$NC$23,MATCH($C113,FIXTURES!$B$2:$B$23,0),0)=""),HLOOKUP(AJ$2-1,FIXTURES!$C$2:$NC$23,MATCH($C113,FIXTURES!$B$2:$B$23,0),0),IF(AND(HLOOKUP(AJ$2,FIXTURES!$C$2:$NC$23,MATCH($C113,FIXTURES!$B$2:$B$23,0),0)="",HLOOKUP(AJ$2+1,FIXTURES!$C$2:$NC$23,MATCH($C113,FIXTURES!$B$2:$B$23,0),0)=""),HLOOKUP(AJ$2+2,FIXTURES!$C$2:$NC$23,MATCH($C113,FIXTURES!$B$2:$B$23,0),0),IF(HLOOKUP(AJ$2+1,FIXTURES!$C$2:$NC$23,MATCH($C113,FIXTURES!$B$2:$B$23,0),0)="",HLOOKUP(AJ$2,FIXTURES!$C$2:$NC$23,MATCH($C113,FIXTURES!$B$2:$B$23,0),0),HLOOKUP(AJ$2+1,FIXTURES!$C$2:$NC$23,MATCH($C113,FIXTURES!$B$2:$B$23,0),0)))),IF(AND(HLOOKUP(AJ$2,FIXTURES!$C$2:$NC$23,MATCH($C113,FIXTURES!$B$2:$B$23,0),0)="",HLOOKUP(AJ$2+1,FIXTURES!$C$2:$NC$23,MATCH($C113,FIXTURES!$B$2:$B$23,0),0)=""),HLOOKUP(AJ$2+2,FIXTURES!$C$2:$NC$23,MATCH($C113,FIXTURES!$B$2:$B$23,0),0),IF(HLOOKUP(AJ$2+1,FIXTURES!$C$2:$NC$23,MATCH($C113,FIXTURES!$B$2:$B$23,0),0)="",HLOOKUP(AJ$2,FIXTURES!$C$2:$NC$23,MATCH($C113,FIXTURES!$B$2:$B$23,0),0),HLOOKUP(AJ$2+1,FIXTURES!$C$2:$NC$23,MATCH($C113,FIXTURES!$B$2:$B$23,0),0))))</f>
        <v/>
      </c>
      <c r="AK113" s="70" t="str">
        <f>IF(AK$1="SAT",IF(AND(HLOOKUP(AK$2,FIXTURES!$C$2:$NC$23,MATCH($C113,FIXTURES!$B$2:$B$23,0),0)="",HLOOKUP(AK$2+1,FIXTURES!$C$2:$NC$23,MATCH($C113,FIXTURES!$B$2:$B$23,0),0)="",HLOOKUP(AK$2+2,FIXTURES!$C$2:$NC$23,MATCH($C113,FIXTURES!$B$2:$B$23,0),0)=""),HLOOKUP(AK$2-1,FIXTURES!$C$2:$NC$23,MATCH($C113,FIXTURES!$B$2:$B$23,0),0),IF(AND(HLOOKUP(AK$2,FIXTURES!$C$2:$NC$23,MATCH($C113,FIXTURES!$B$2:$B$23,0),0)="",HLOOKUP(AK$2+1,FIXTURES!$C$2:$NC$23,MATCH($C113,FIXTURES!$B$2:$B$23,0),0)=""),HLOOKUP(AK$2+2,FIXTURES!$C$2:$NC$23,MATCH($C113,FIXTURES!$B$2:$B$23,0),0),IF(HLOOKUP(AK$2+1,FIXTURES!$C$2:$NC$23,MATCH($C113,FIXTURES!$B$2:$B$23,0),0)="",HLOOKUP(AK$2,FIXTURES!$C$2:$NC$23,MATCH($C113,FIXTURES!$B$2:$B$23,0),0),HLOOKUP(AK$2+1,FIXTURES!$C$2:$NC$23,MATCH($C113,FIXTURES!$B$2:$B$23,0),0)))),IF(AND(HLOOKUP(AK$2,FIXTURES!$C$2:$NC$23,MATCH($C113,FIXTURES!$B$2:$B$23,0),0)="",HLOOKUP(AK$2+1,FIXTURES!$C$2:$NC$23,MATCH($C113,FIXTURES!$B$2:$B$23,0),0)=""),HLOOKUP(AK$2+2,FIXTURES!$C$2:$NC$23,MATCH($C113,FIXTURES!$B$2:$B$23,0),0),IF(HLOOKUP(AK$2+1,FIXTURES!$C$2:$NC$23,MATCH($C113,FIXTURES!$B$2:$B$23,0),0)="",HLOOKUP(AK$2,FIXTURES!$C$2:$NC$23,MATCH($C113,FIXTURES!$B$2:$B$23,0),0),HLOOKUP(AK$2+1,FIXTURES!$C$2:$NC$23,MATCH($C113,FIXTURES!$B$2:$B$23,0),0))))</f>
        <v/>
      </c>
      <c r="AL113" s="70" t="str">
        <f>IF(AL$1="SAT",IF(AND(HLOOKUP(AL$2,FIXTURES!$C$2:$NC$23,MATCH($C113,FIXTURES!$B$2:$B$23,0),0)="",HLOOKUP(AL$2+1,FIXTURES!$C$2:$NC$23,MATCH($C113,FIXTURES!$B$2:$B$23,0),0)="",HLOOKUP(AL$2+2,FIXTURES!$C$2:$NC$23,MATCH($C113,FIXTURES!$B$2:$B$23,0),0)=""),HLOOKUP(AL$2-1,FIXTURES!$C$2:$NC$23,MATCH($C113,FIXTURES!$B$2:$B$23,0),0),IF(AND(HLOOKUP(AL$2,FIXTURES!$C$2:$NC$23,MATCH($C113,FIXTURES!$B$2:$B$23,0),0)="",HLOOKUP(AL$2+1,FIXTURES!$C$2:$NC$23,MATCH($C113,FIXTURES!$B$2:$B$23,0),0)=""),HLOOKUP(AL$2+2,FIXTURES!$C$2:$NC$23,MATCH($C113,FIXTURES!$B$2:$B$23,0),0),IF(HLOOKUP(AL$2+1,FIXTURES!$C$2:$NC$23,MATCH($C113,FIXTURES!$B$2:$B$23,0),0)="",HLOOKUP(AL$2,FIXTURES!$C$2:$NC$23,MATCH($C113,FIXTURES!$B$2:$B$23,0),0),HLOOKUP(AL$2+1,FIXTURES!$C$2:$NC$23,MATCH($C113,FIXTURES!$B$2:$B$23,0),0)))),IF(AND(HLOOKUP(AL$2,FIXTURES!$C$2:$NC$23,MATCH($C113,FIXTURES!$B$2:$B$23,0),0)="",HLOOKUP(AL$2+1,FIXTURES!$C$2:$NC$23,MATCH($C113,FIXTURES!$B$2:$B$23,0),0)=""),HLOOKUP(AL$2+2,FIXTURES!$C$2:$NC$23,MATCH($C113,FIXTURES!$B$2:$B$23,0),0),IF(HLOOKUP(AL$2+1,FIXTURES!$C$2:$NC$23,MATCH($C113,FIXTURES!$B$2:$B$23,0),0)="",HLOOKUP(AL$2,FIXTURES!$C$2:$NC$23,MATCH($C113,FIXTURES!$B$2:$B$23,0),0),HLOOKUP(AL$2+1,FIXTURES!$C$2:$NC$23,MATCH($C113,FIXTURES!$B$2:$B$23,0),0))))</f>
        <v/>
      </c>
      <c r="AM113" s="70" t="str">
        <f>IF(AM$1="SAT",IF(AND(HLOOKUP(AM$2,FIXTURES!$C$2:$NC$23,MATCH($C113,FIXTURES!$B$2:$B$23,0),0)="",HLOOKUP(AM$2+1,FIXTURES!$C$2:$NC$23,MATCH($C113,FIXTURES!$B$2:$B$23,0),0)="",HLOOKUP(AM$2+2,FIXTURES!$C$2:$NC$23,MATCH($C113,FIXTURES!$B$2:$B$23,0),0)=""),HLOOKUP(AM$2-1,FIXTURES!$C$2:$NC$23,MATCH($C113,FIXTURES!$B$2:$B$23,0),0),IF(AND(HLOOKUP(AM$2,FIXTURES!$C$2:$NC$23,MATCH($C113,FIXTURES!$B$2:$B$23,0),0)="",HLOOKUP(AM$2+1,FIXTURES!$C$2:$NC$23,MATCH($C113,FIXTURES!$B$2:$B$23,0),0)=""),HLOOKUP(AM$2+2,FIXTURES!$C$2:$NC$23,MATCH($C113,FIXTURES!$B$2:$B$23,0),0),IF(HLOOKUP(AM$2+1,FIXTURES!$C$2:$NC$23,MATCH($C113,FIXTURES!$B$2:$B$23,0),0)="",HLOOKUP(AM$2,FIXTURES!$C$2:$NC$23,MATCH($C113,FIXTURES!$B$2:$B$23,0),0),HLOOKUP(AM$2+1,FIXTURES!$C$2:$NC$23,MATCH($C113,FIXTURES!$B$2:$B$23,0),0)))),IF(AND(HLOOKUP(AM$2,FIXTURES!$C$2:$NC$23,MATCH($C113,FIXTURES!$B$2:$B$23,0),0)="",HLOOKUP(AM$2+1,FIXTURES!$C$2:$NC$23,MATCH($C113,FIXTURES!$B$2:$B$23,0),0)=""),HLOOKUP(AM$2+2,FIXTURES!$C$2:$NC$23,MATCH($C113,FIXTURES!$B$2:$B$23,0),0),IF(HLOOKUP(AM$2+1,FIXTURES!$C$2:$NC$23,MATCH($C113,FIXTURES!$B$2:$B$23,0),0)="",HLOOKUP(AM$2,FIXTURES!$C$2:$NC$23,MATCH($C113,FIXTURES!$B$2:$B$23,0),0),HLOOKUP(AM$2+1,FIXTURES!$C$2:$NC$23,MATCH($C113,FIXTURES!$B$2:$B$23,0),0))))</f>
        <v/>
      </c>
      <c r="AN113" s="70" t="str">
        <f>IF(AN$1="SAT",IF(AND(HLOOKUP(AN$2,FIXTURES!$C$2:$NC$23,MATCH($C113,FIXTURES!$B$2:$B$23,0),0)="",HLOOKUP(AN$2+1,FIXTURES!$C$2:$NC$23,MATCH($C113,FIXTURES!$B$2:$B$23,0),0)="",HLOOKUP(AN$2+2,FIXTURES!$C$2:$NC$23,MATCH($C113,FIXTURES!$B$2:$B$23,0),0)=""),HLOOKUP(AN$2-1,FIXTURES!$C$2:$NC$23,MATCH($C113,FIXTURES!$B$2:$B$23,0),0),IF(AND(HLOOKUP(AN$2,FIXTURES!$C$2:$NC$23,MATCH($C113,FIXTURES!$B$2:$B$23,0),0)="",HLOOKUP(AN$2+1,FIXTURES!$C$2:$NC$23,MATCH($C113,FIXTURES!$B$2:$B$23,0),0)=""),HLOOKUP(AN$2+2,FIXTURES!$C$2:$NC$23,MATCH($C113,FIXTURES!$B$2:$B$23,0),0),IF(HLOOKUP(AN$2+1,FIXTURES!$C$2:$NC$23,MATCH($C113,FIXTURES!$B$2:$B$23,0),0)="",HLOOKUP(AN$2,FIXTURES!$C$2:$NC$23,MATCH($C113,FIXTURES!$B$2:$B$23,0),0),HLOOKUP(AN$2+1,FIXTURES!$C$2:$NC$23,MATCH($C113,FIXTURES!$B$2:$B$23,0),0)))),IF(AND(HLOOKUP(AN$2,FIXTURES!$C$2:$NC$23,MATCH($C113,FIXTURES!$B$2:$B$23,0),0)="",HLOOKUP(AN$2+1,FIXTURES!$C$2:$NC$23,MATCH($C113,FIXTURES!$B$2:$B$23,0),0)=""),HLOOKUP(AN$2+2,FIXTURES!$C$2:$NC$23,MATCH($C113,FIXTURES!$B$2:$B$23,0),0),IF(HLOOKUP(AN$2+1,FIXTURES!$C$2:$NC$23,MATCH($C113,FIXTURES!$B$2:$B$23,0),0)="",HLOOKUP(AN$2,FIXTURES!$C$2:$NC$23,MATCH($C113,FIXTURES!$B$2:$B$23,0),0),HLOOKUP(AN$2+1,FIXTURES!$C$2:$NC$23,MATCH($C113,FIXTURES!$B$2:$B$23,0),0))))</f>
        <v/>
      </c>
      <c r="AO113" s="70" t="str">
        <f>IF(AO$1="SAT",IF(AND(HLOOKUP(AO$2,FIXTURES!$C$2:$NC$23,MATCH($C113,FIXTURES!$B$2:$B$23,0),0)="",HLOOKUP(AO$2+1,FIXTURES!$C$2:$NC$23,MATCH($C113,FIXTURES!$B$2:$B$23,0),0)="",HLOOKUP(AO$2+2,FIXTURES!$C$2:$NC$23,MATCH($C113,FIXTURES!$B$2:$B$23,0),0)=""),HLOOKUP(AO$2-1,FIXTURES!$C$2:$NC$23,MATCH($C113,FIXTURES!$B$2:$B$23,0),0),IF(AND(HLOOKUP(AO$2,FIXTURES!$C$2:$NC$23,MATCH($C113,FIXTURES!$B$2:$B$23,0),0)="",HLOOKUP(AO$2+1,FIXTURES!$C$2:$NC$23,MATCH($C113,FIXTURES!$B$2:$B$23,0),0)=""),HLOOKUP(AO$2+2,FIXTURES!$C$2:$NC$23,MATCH($C113,FIXTURES!$B$2:$B$23,0),0),IF(HLOOKUP(AO$2+1,FIXTURES!$C$2:$NC$23,MATCH($C113,FIXTURES!$B$2:$B$23,0),0)="",HLOOKUP(AO$2,FIXTURES!$C$2:$NC$23,MATCH($C113,FIXTURES!$B$2:$B$23,0),0),HLOOKUP(AO$2+1,FIXTURES!$C$2:$NC$23,MATCH($C113,FIXTURES!$B$2:$B$23,0),0)))),IF(AND(HLOOKUP(AO$2,FIXTURES!$C$2:$NC$23,MATCH($C113,FIXTURES!$B$2:$B$23,0),0)="",HLOOKUP(AO$2+1,FIXTURES!$C$2:$NC$23,MATCH($C113,FIXTURES!$B$2:$B$23,0),0)=""),HLOOKUP(AO$2+2,FIXTURES!$C$2:$NC$23,MATCH($C113,FIXTURES!$B$2:$B$23,0),0),IF(HLOOKUP(AO$2+1,FIXTURES!$C$2:$NC$23,MATCH($C113,FIXTURES!$B$2:$B$23,0),0)="",HLOOKUP(AO$2,FIXTURES!$C$2:$NC$23,MATCH($C113,FIXTURES!$B$2:$B$23,0),0),HLOOKUP(AO$2+1,FIXTURES!$C$2:$NC$23,MATCH($C113,FIXTURES!$B$2:$B$23,0),0))))</f>
        <v/>
      </c>
      <c r="AP113" s="70" t="str">
        <f>IF(AP$1="SAT",IF(AND(HLOOKUP(AP$2,FIXTURES!$C$2:$NC$23,MATCH($C113,FIXTURES!$B$2:$B$23,0),0)="",HLOOKUP(AP$2+1,FIXTURES!$C$2:$NC$23,MATCH($C113,FIXTURES!$B$2:$B$23,0),0)="",HLOOKUP(AP$2+2,FIXTURES!$C$2:$NC$23,MATCH($C113,FIXTURES!$B$2:$B$23,0),0)=""),HLOOKUP(AP$2-1,FIXTURES!$C$2:$NC$23,MATCH($C113,FIXTURES!$B$2:$B$23,0),0),IF(AND(HLOOKUP(AP$2,FIXTURES!$C$2:$NC$23,MATCH($C113,FIXTURES!$B$2:$B$23,0),0)="",HLOOKUP(AP$2+1,FIXTURES!$C$2:$NC$23,MATCH($C113,FIXTURES!$B$2:$B$23,0),0)=""),HLOOKUP(AP$2+2,FIXTURES!$C$2:$NC$23,MATCH($C113,FIXTURES!$B$2:$B$23,0),0),IF(HLOOKUP(AP$2+1,FIXTURES!$C$2:$NC$23,MATCH($C113,FIXTURES!$B$2:$B$23,0),0)="",HLOOKUP(AP$2,FIXTURES!$C$2:$NC$23,MATCH($C113,FIXTURES!$B$2:$B$23,0),0),HLOOKUP(AP$2+1,FIXTURES!$C$2:$NC$23,MATCH($C113,FIXTURES!$B$2:$B$23,0),0)))),IF(AND(HLOOKUP(AP$2,FIXTURES!$C$2:$NC$23,MATCH($C113,FIXTURES!$B$2:$B$23,0),0)="",HLOOKUP(AP$2+1,FIXTURES!$C$2:$NC$23,MATCH($C113,FIXTURES!$B$2:$B$23,0),0)=""),HLOOKUP(AP$2+2,FIXTURES!$C$2:$NC$23,MATCH($C113,FIXTURES!$B$2:$B$23,0),0),IF(HLOOKUP(AP$2+1,FIXTURES!$C$2:$NC$23,MATCH($C113,FIXTURES!$B$2:$B$23,0),0)="",HLOOKUP(AP$2,FIXTURES!$C$2:$NC$23,MATCH($C113,FIXTURES!$B$2:$B$23,0),0),HLOOKUP(AP$2+1,FIXTURES!$C$2:$NC$23,MATCH($C113,FIXTURES!$B$2:$B$23,0),0))))</f>
        <v/>
      </c>
      <c r="AQ113" s="70" t="str">
        <f>IF(AQ$1="SAT",IF(AND(HLOOKUP(AQ$2,FIXTURES!$C$2:$NC$23,MATCH($C113,FIXTURES!$B$2:$B$23,0),0)="",HLOOKUP(AQ$2+1,FIXTURES!$C$2:$NC$23,MATCH($C113,FIXTURES!$B$2:$B$23,0),0)="",HLOOKUP(AQ$2+2,FIXTURES!$C$2:$NC$23,MATCH($C113,FIXTURES!$B$2:$B$23,0),0)=""),HLOOKUP(AQ$2-1,FIXTURES!$C$2:$NC$23,MATCH($C113,FIXTURES!$B$2:$B$23,0),0),IF(AND(HLOOKUP(AQ$2,FIXTURES!$C$2:$NC$23,MATCH($C113,FIXTURES!$B$2:$B$23,0),0)="",HLOOKUP(AQ$2+1,FIXTURES!$C$2:$NC$23,MATCH($C113,FIXTURES!$B$2:$B$23,0),0)=""),HLOOKUP(AQ$2+2,FIXTURES!$C$2:$NC$23,MATCH($C113,FIXTURES!$B$2:$B$23,0),0),IF(HLOOKUP(AQ$2+1,FIXTURES!$C$2:$NC$23,MATCH($C113,FIXTURES!$B$2:$B$23,0),0)="",HLOOKUP(AQ$2,FIXTURES!$C$2:$NC$23,MATCH($C113,FIXTURES!$B$2:$B$23,0),0),HLOOKUP(AQ$2+1,FIXTURES!$C$2:$NC$23,MATCH($C113,FIXTURES!$B$2:$B$23,0),0)))),IF(AND(HLOOKUP(AQ$2,FIXTURES!$C$2:$NC$23,MATCH($C113,FIXTURES!$B$2:$B$23,0),0)="",HLOOKUP(AQ$2+1,FIXTURES!$C$2:$NC$23,MATCH($C113,FIXTURES!$B$2:$B$23,0),0)=""),HLOOKUP(AQ$2+2,FIXTURES!$C$2:$NC$23,MATCH($C113,FIXTURES!$B$2:$B$23,0),0),IF(HLOOKUP(AQ$2+1,FIXTURES!$C$2:$NC$23,MATCH($C113,FIXTURES!$B$2:$B$23,0),0)="",HLOOKUP(AQ$2,FIXTURES!$C$2:$NC$23,MATCH($C113,FIXTURES!$B$2:$B$23,0),0),HLOOKUP(AQ$2+1,FIXTURES!$C$2:$NC$23,MATCH($C113,FIXTURES!$B$2:$B$23,0),0))))</f>
        <v/>
      </c>
      <c r="AR113" s="70" t="str">
        <f>IF(AR$1="SAT",IF(AND(HLOOKUP(AR$2,FIXTURES!$C$2:$NC$23,MATCH($C113,FIXTURES!$B$2:$B$23,0),0)="",HLOOKUP(AR$2+1,FIXTURES!$C$2:$NC$23,MATCH($C113,FIXTURES!$B$2:$B$23,0),0)="",HLOOKUP(AR$2+2,FIXTURES!$C$2:$NC$23,MATCH($C113,FIXTURES!$B$2:$B$23,0),0)=""),HLOOKUP(AR$2-1,FIXTURES!$C$2:$NC$23,MATCH($C113,FIXTURES!$B$2:$B$23,0),0),IF(AND(HLOOKUP(AR$2,FIXTURES!$C$2:$NC$23,MATCH($C113,FIXTURES!$B$2:$B$23,0),0)="",HLOOKUP(AR$2+1,FIXTURES!$C$2:$NC$23,MATCH($C113,FIXTURES!$B$2:$B$23,0),0)=""),HLOOKUP(AR$2+2,FIXTURES!$C$2:$NC$23,MATCH($C113,FIXTURES!$B$2:$B$23,0),0),IF(HLOOKUP(AR$2+1,FIXTURES!$C$2:$NC$23,MATCH($C113,FIXTURES!$B$2:$B$23,0),0)="",HLOOKUP(AR$2,FIXTURES!$C$2:$NC$23,MATCH($C113,FIXTURES!$B$2:$B$23,0),0),HLOOKUP(AR$2+1,FIXTURES!$C$2:$NC$23,MATCH($C113,FIXTURES!$B$2:$B$23,0),0)))),IF(AND(HLOOKUP(AR$2,FIXTURES!$C$2:$NC$23,MATCH($C113,FIXTURES!$B$2:$B$23,0),0)="",HLOOKUP(AR$2+1,FIXTURES!$C$2:$NC$23,MATCH($C113,FIXTURES!$B$2:$B$23,0),0)=""),HLOOKUP(AR$2+2,FIXTURES!$C$2:$NC$23,MATCH($C113,FIXTURES!$B$2:$B$23,0),0),IF(HLOOKUP(AR$2+1,FIXTURES!$C$2:$NC$23,MATCH($C113,FIXTURES!$B$2:$B$23,0),0)="",HLOOKUP(AR$2,FIXTURES!$C$2:$NC$23,MATCH($C113,FIXTURES!$B$2:$B$23,0),0),HLOOKUP(AR$2+1,FIXTURES!$C$2:$NC$23,MATCH($C113,FIXTURES!$B$2:$B$23,0),0))))</f>
        <v>MK Dons</v>
      </c>
      <c r="AS113" s="70" t="str">
        <f>IF(AS$1="SAT",IF(AND(HLOOKUP(AS$2,FIXTURES!$C$2:$NC$23,MATCH($C113,FIXTURES!$B$2:$B$23,0),0)="",HLOOKUP(AS$2+1,FIXTURES!$C$2:$NC$23,MATCH($C113,FIXTURES!$B$2:$B$23,0),0)="",HLOOKUP(AS$2+2,FIXTURES!$C$2:$NC$23,MATCH($C113,FIXTURES!$B$2:$B$23,0),0)=""),HLOOKUP(AS$2-1,FIXTURES!$C$2:$NC$23,MATCH($C113,FIXTURES!$B$2:$B$23,0),0),IF(AND(HLOOKUP(AS$2,FIXTURES!$C$2:$NC$23,MATCH($C113,FIXTURES!$B$2:$B$23,0),0)="",HLOOKUP(AS$2+1,FIXTURES!$C$2:$NC$23,MATCH($C113,FIXTURES!$B$2:$B$23,0),0)=""),HLOOKUP(AS$2+2,FIXTURES!$C$2:$NC$23,MATCH($C113,FIXTURES!$B$2:$B$23,0),0),IF(HLOOKUP(AS$2+1,FIXTURES!$C$2:$NC$23,MATCH($C113,FIXTURES!$B$2:$B$23,0),0)="",HLOOKUP(AS$2,FIXTURES!$C$2:$NC$23,MATCH($C113,FIXTURES!$B$2:$B$23,0),0),HLOOKUP(AS$2+1,FIXTURES!$C$2:$NC$23,MATCH($C113,FIXTURES!$B$2:$B$23,0),0)))),IF(AND(HLOOKUP(AS$2,FIXTURES!$C$2:$NC$23,MATCH($C113,FIXTURES!$B$2:$B$23,0),0)="",HLOOKUP(AS$2+1,FIXTURES!$C$2:$NC$23,MATCH($C113,FIXTURES!$B$2:$B$23,0),0)=""),HLOOKUP(AS$2+2,FIXTURES!$C$2:$NC$23,MATCH($C113,FIXTURES!$B$2:$B$23,0),0),IF(HLOOKUP(AS$2+1,FIXTURES!$C$2:$NC$23,MATCH($C113,FIXTURES!$B$2:$B$23,0),0)="",HLOOKUP(AS$2,FIXTURES!$C$2:$NC$23,MATCH($C113,FIXTURES!$B$2:$B$23,0),0),HLOOKUP(AS$2+1,FIXTURES!$C$2:$NC$23,MATCH($C113,FIXTURES!$B$2:$B$23,0),0))))</f>
        <v>NEW</v>
      </c>
      <c r="AT113" s="70" t="str">
        <f>IF(AT$1="SAT",IF(AND(HLOOKUP(AT$2,FIXTURES!$C$2:$NC$23,MATCH($C113,FIXTURES!$B$2:$B$23,0),0)="",HLOOKUP(AT$2+1,FIXTURES!$C$2:$NC$23,MATCH($C113,FIXTURES!$B$2:$B$23,0),0)="",HLOOKUP(AT$2+2,FIXTURES!$C$2:$NC$23,MATCH($C113,FIXTURES!$B$2:$B$23,0),0)=""),HLOOKUP(AT$2-1,FIXTURES!$C$2:$NC$23,MATCH($C113,FIXTURES!$B$2:$B$23,0),0),IF(AND(HLOOKUP(AT$2,FIXTURES!$C$2:$NC$23,MATCH($C113,FIXTURES!$B$2:$B$23,0),0)="",HLOOKUP(AT$2+1,FIXTURES!$C$2:$NC$23,MATCH($C113,FIXTURES!$B$2:$B$23,0),0)=""),HLOOKUP(AT$2+2,FIXTURES!$C$2:$NC$23,MATCH($C113,FIXTURES!$B$2:$B$23,0),0),IF(HLOOKUP(AT$2+1,FIXTURES!$C$2:$NC$23,MATCH($C113,FIXTURES!$B$2:$B$23,0),0)="",HLOOKUP(AT$2,FIXTURES!$C$2:$NC$23,MATCH($C113,FIXTURES!$B$2:$B$23,0),0),HLOOKUP(AT$2+1,FIXTURES!$C$2:$NC$23,MATCH($C113,FIXTURES!$B$2:$B$23,0),0)))),IF(AND(HLOOKUP(AT$2,FIXTURES!$C$2:$NC$23,MATCH($C113,FIXTURES!$B$2:$B$23,0),0)="",HLOOKUP(AT$2+1,FIXTURES!$C$2:$NC$23,MATCH($C113,FIXTURES!$B$2:$B$23,0),0)=""),HLOOKUP(AT$2+2,FIXTURES!$C$2:$NC$23,MATCH($C113,FIXTURES!$B$2:$B$23,0),0),IF(HLOOKUP(AT$2+1,FIXTURES!$C$2:$NC$23,MATCH($C113,FIXTURES!$B$2:$B$23,0),0)="",HLOOKUP(AT$2,FIXTURES!$C$2:$NC$23,MATCH($C113,FIXTURES!$B$2:$B$23,0),0),HLOOKUP(AT$2+1,FIXTURES!$C$2:$NC$23,MATCH($C113,FIXTURES!$B$2:$B$23,0),0))))</f>
        <v/>
      </c>
      <c r="AU113" s="70" t="str">
        <f>IF(AU$1="SAT",IF(AND(HLOOKUP(AU$2,FIXTURES!$C$2:$NC$23,MATCH($C113,FIXTURES!$B$2:$B$23,0),0)="",HLOOKUP(AU$2+1,FIXTURES!$C$2:$NC$23,MATCH($C113,FIXTURES!$B$2:$B$23,0),0)="",HLOOKUP(AU$2+2,FIXTURES!$C$2:$NC$23,MATCH($C113,FIXTURES!$B$2:$B$23,0),0)=""),HLOOKUP(AU$2-1,FIXTURES!$C$2:$NC$23,MATCH($C113,FIXTURES!$B$2:$B$23,0),0),IF(AND(HLOOKUP(AU$2,FIXTURES!$C$2:$NC$23,MATCH($C113,FIXTURES!$B$2:$B$23,0),0)="",HLOOKUP(AU$2+1,FIXTURES!$C$2:$NC$23,MATCH($C113,FIXTURES!$B$2:$B$23,0),0)=""),HLOOKUP(AU$2+2,FIXTURES!$C$2:$NC$23,MATCH($C113,FIXTURES!$B$2:$B$23,0),0),IF(HLOOKUP(AU$2+1,FIXTURES!$C$2:$NC$23,MATCH($C113,FIXTURES!$B$2:$B$23,0),0)="",HLOOKUP(AU$2,FIXTURES!$C$2:$NC$23,MATCH($C113,FIXTURES!$B$2:$B$23,0),0),HLOOKUP(AU$2+1,FIXTURES!$C$2:$NC$23,MATCH($C113,FIXTURES!$B$2:$B$23,0),0)))),IF(AND(HLOOKUP(AU$2,FIXTURES!$C$2:$NC$23,MATCH($C113,FIXTURES!$B$2:$B$23,0),0)="",HLOOKUP(AU$2+1,FIXTURES!$C$2:$NC$23,MATCH($C113,FIXTURES!$B$2:$B$23,0),0)=""),HLOOKUP(AU$2+2,FIXTURES!$C$2:$NC$23,MATCH($C113,FIXTURES!$B$2:$B$23,0),0),IF(HLOOKUP(AU$2+1,FIXTURES!$C$2:$NC$23,MATCH($C113,FIXTURES!$B$2:$B$23,0),0)="",HLOOKUP(AU$2,FIXTURES!$C$2:$NC$23,MATCH($C113,FIXTURES!$B$2:$B$23,0),0),HLOOKUP(AU$2+1,FIXTURES!$C$2:$NC$23,MATCH($C113,FIXTURES!$B$2:$B$23,0),0))))</f>
        <v>liv</v>
      </c>
      <c r="AV113" s="70" t="str">
        <f>IF(AV$1="SAT",IF(AND(HLOOKUP(AV$2,FIXTURES!$C$2:$NC$23,MATCH($C113,FIXTURES!$B$2:$B$23,0),0)="",HLOOKUP(AV$2+1,FIXTURES!$C$2:$NC$23,MATCH($C113,FIXTURES!$B$2:$B$23,0),0)="",HLOOKUP(AV$2+2,FIXTURES!$C$2:$NC$23,MATCH($C113,FIXTURES!$B$2:$B$23,0),0)=""),HLOOKUP(AV$2-1,FIXTURES!$C$2:$NC$23,MATCH($C113,FIXTURES!$B$2:$B$23,0),0),IF(AND(HLOOKUP(AV$2,FIXTURES!$C$2:$NC$23,MATCH($C113,FIXTURES!$B$2:$B$23,0),0)="",HLOOKUP(AV$2+1,FIXTURES!$C$2:$NC$23,MATCH($C113,FIXTURES!$B$2:$B$23,0),0)=""),HLOOKUP(AV$2+2,FIXTURES!$C$2:$NC$23,MATCH($C113,FIXTURES!$B$2:$B$23,0),0),IF(HLOOKUP(AV$2+1,FIXTURES!$C$2:$NC$23,MATCH($C113,FIXTURES!$B$2:$B$23,0),0)="",HLOOKUP(AV$2,FIXTURES!$C$2:$NC$23,MATCH($C113,FIXTURES!$B$2:$B$23,0),0),HLOOKUP(AV$2+1,FIXTURES!$C$2:$NC$23,MATCH($C113,FIXTURES!$B$2:$B$23,0),0)))),IF(AND(HLOOKUP(AV$2,FIXTURES!$C$2:$NC$23,MATCH($C113,FIXTURES!$B$2:$B$23,0),0)="",HLOOKUP(AV$2+1,FIXTURES!$C$2:$NC$23,MATCH($C113,FIXTURES!$B$2:$B$23,0),0)=""),HLOOKUP(AV$2+2,FIXTURES!$C$2:$NC$23,MATCH($C113,FIXTURES!$B$2:$B$23,0),0),IF(HLOOKUP(AV$2+1,FIXTURES!$C$2:$NC$23,MATCH($C113,FIXTURES!$B$2:$B$23,0),0)="",HLOOKUP(AV$2,FIXTURES!$C$2:$NC$23,MATCH($C113,FIXTURES!$B$2:$B$23,0),0),HLOOKUP(AV$2+1,FIXTURES!$C$2:$NC$23,MATCH($C113,FIXTURES!$B$2:$B$23,0),0))))</f>
        <v>FUL</v>
      </c>
      <c r="AW113" s="70" t="str">
        <f>IF(AW$1="SAT",IF(AND(HLOOKUP(AW$2,FIXTURES!$C$2:$NC$23,MATCH($C113,FIXTURES!$B$2:$B$23,0),0)="",HLOOKUP(AW$2+1,FIXTURES!$C$2:$NC$23,MATCH($C113,FIXTURES!$B$2:$B$23,0),0)="",HLOOKUP(AW$2+2,FIXTURES!$C$2:$NC$23,MATCH($C113,FIXTURES!$B$2:$B$23,0),0)=""),HLOOKUP(AW$2-1,FIXTURES!$C$2:$NC$23,MATCH($C113,FIXTURES!$B$2:$B$23,0),0),IF(AND(HLOOKUP(AW$2,FIXTURES!$C$2:$NC$23,MATCH($C113,FIXTURES!$B$2:$B$23,0),0)="",HLOOKUP(AW$2+1,FIXTURES!$C$2:$NC$23,MATCH($C113,FIXTURES!$B$2:$B$23,0),0)=""),HLOOKUP(AW$2+2,FIXTURES!$C$2:$NC$23,MATCH($C113,FIXTURES!$B$2:$B$23,0),0),IF(HLOOKUP(AW$2+1,FIXTURES!$C$2:$NC$23,MATCH($C113,FIXTURES!$B$2:$B$23,0),0)="",HLOOKUP(AW$2,FIXTURES!$C$2:$NC$23,MATCH($C113,FIXTURES!$B$2:$B$23,0),0),HLOOKUP(AW$2+1,FIXTURES!$C$2:$NC$23,MATCH($C113,FIXTURES!$B$2:$B$23,0),0)))),IF(AND(HLOOKUP(AW$2,FIXTURES!$C$2:$NC$23,MATCH($C113,FIXTURES!$B$2:$B$23,0),0)="",HLOOKUP(AW$2+1,FIXTURES!$C$2:$NC$23,MATCH($C113,FIXTURES!$B$2:$B$23,0),0)=""),HLOOKUP(AW$2+2,FIXTURES!$C$2:$NC$23,MATCH($C113,FIXTURES!$B$2:$B$23,0),0),IF(HLOOKUP(AW$2+1,FIXTURES!$C$2:$NC$23,MATCH($C113,FIXTURES!$B$2:$B$23,0),0)="",HLOOKUP(AW$2,FIXTURES!$C$2:$NC$23,MATCH($C113,FIXTURES!$B$2:$B$23,0),0),HLOOKUP(AW$2+1,FIXTURES!$C$2:$NC$23,MATCH($C113,FIXTURES!$B$2:$B$23,0),0))))</f>
        <v>Gillingham</v>
      </c>
      <c r="AX113" s="70" t="str">
        <f>IF(AX$1="SAT",IF(AND(HLOOKUP(AX$2,FIXTURES!$C$2:$NC$23,MATCH($C113,FIXTURES!$B$2:$B$23,0),0)="",HLOOKUP(AX$2+1,FIXTURES!$C$2:$NC$23,MATCH($C113,FIXTURES!$B$2:$B$23,0),0)="",HLOOKUP(AX$2+2,FIXTURES!$C$2:$NC$23,MATCH($C113,FIXTURES!$B$2:$B$23,0),0)=""),HLOOKUP(AX$2-1,FIXTURES!$C$2:$NC$23,MATCH($C113,FIXTURES!$B$2:$B$23,0),0),IF(AND(HLOOKUP(AX$2,FIXTURES!$C$2:$NC$23,MATCH($C113,FIXTURES!$B$2:$B$23,0),0)="",HLOOKUP(AX$2+1,FIXTURES!$C$2:$NC$23,MATCH($C113,FIXTURES!$B$2:$B$23,0),0)=""),HLOOKUP(AX$2+2,FIXTURES!$C$2:$NC$23,MATCH($C113,FIXTURES!$B$2:$B$23,0),0),IF(HLOOKUP(AX$2+1,FIXTURES!$C$2:$NC$23,MATCH($C113,FIXTURES!$B$2:$B$23,0),0)="",HLOOKUP(AX$2,FIXTURES!$C$2:$NC$23,MATCH($C113,FIXTURES!$B$2:$B$23,0),0),HLOOKUP(AX$2+1,FIXTURES!$C$2:$NC$23,MATCH($C113,FIXTURES!$B$2:$B$23,0),0)))),IF(AND(HLOOKUP(AX$2,FIXTURES!$C$2:$NC$23,MATCH($C113,FIXTURES!$B$2:$B$23,0),0)="",HLOOKUP(AX$2+1,FIXTURES!$C$2:$NC$23,MATCH($C113,FIXTURES!$B$2:$B$23,0),0)=""),HLOOKUP(AX$2+2,FIXTURES!$C$2:$NC$23,MATCH($C113,FIXTURES!$B$2:$B$23,0),0),IF(HLOOKUP(AX$2+1,FIXTURES!$C$2:$NC$23,MATCH($C113,FIXTURES!$B$2:$B$23,0),0)="",HLOOKUP(AX$2,FIXTURES!$C$2:$NC$23,MATCH($C113,FIXTURES!$B$2:$B$23,0),0),HLOOKUP(AX$2+1,FIXTURES!$C$2:$NC$23,MATCH($C113,FIXTURES!$B$2:$B$23,0),0))))</f>
        <v>Newcastle Utd</v>
      </c>
      <c r="AY113" s="70" t="str">
        <f>IF(AY$1="SAT",IF(AND(HLOOKUP(AY$2,FIXTURES!$C$2:$NC$23,MATCH($C113,FIXTURES!$B$2:$B$23,0),0)="",HLOOKUP(AY$2+1,FIXTURES!$C$2:$NC$23,MATCH($C113,FIXTURES!$B$2:$B$23,0),0)="",HLOOKUP(AY$2+2,FIXTURES!$C$2:$NC$23,MATCH($C113,FIXTURES!$B$2:$B$23,0),0)=""),HLOOKUP(AY$2-1,FIXTURES!$C$2:$NC$23,MATCH($C113,FIXTURES!$B$2:$B$23,0),0),IF(AND(HLOOKUP(AY$2,FIXTURES!$C$2:$NC$23,MATCH($C113,FIXTURES!$B$2:$B$23,0),0)="",HLOOKUP(AY$2+1,FIXTURES!$C$2:$NC$23,MATCH($C113,FIXTURES!$B$2:$B$23,0),0)=""),HLOOKUP(AY$2+2,FIXTURES!$C$2:$NC$23,MATCH($C113,FIXTURES!$B$2:$B$23,0),0),IF(HLOOKUP(AY$2+1,FIXTURES!$C$2:$NC$23,MATCH($C113,FIXTURES!$B$2:$B$23,0),0)="",HLOOKUP(AY$2,FIXTURES!$C$2:$NC$23,MATCH($C113,FIXTURES!$B$2:$B$23,0),0),HLOOKUP(AY$2+1,FIXTURES!$C$2:$NC$23,MATCH($C113,FIXTURES!$B$2:$B$23,0),0)))),IF(AND(HLOOKUP(AY$2,FIXTURES!$C$2:$NC$23,MATCH($C113,FIXTURES!$B$2:$B$23,0),0)="",HLOOKUP(AY$2+1,FIXTURES!$C$2:$NC$23,MATCH($C113,FIXTURES!$B$2:$B$23,0),0)=""),HLOOKUP(AY$2+2,FIXTURES!$C$2:$NC$23,MATCH($C113,FIXTURES!$B$2:$B$23,0),0),IF(HLOOKUP(AY$2+1,FIXTURES!$C$2:$NC$23,MATCH($C113,FIXTURES!$B$2:$B$23,0),0)="",HLOOKUP(AY$2,FIXTURES!$C$2:$NC$23,MATCH($C113,FIXTURES!$B$2:$B$23,0),0),HLOOKUP(AY$2+1,FIXTURES!$C$2:$NC$23,MATCH($C113,FIXTURES!$B$2:$B$23,0),0))))</f>
        <v>nfo</v>
      </c>
      <c r="AZ113" s="70" t="str">
        <f>IF(AZ$1="SAT",IF(AND(HLOOKUP(AZ$2,FIXTURES!$C$2:$NC$23,MATCH($C113,FIXTURES!$B$2:$B$23,0),0)="",HLOOKUP(AZ$2+1,FIXTURES!$C$2:$NC$23,MATCH($C113,FIXTURES!$B$2:$B$23,0),0)="",HLOOKUP(AZ$2+2,FIXTURES!$C$2:$NC$23,MATCH($C113,FIXTURES!$B$2:$B$23,0),0)=""),HLOOKUP(AZ$2-1,FIXTURES!$C$2:$NC$23,MATCH($C113,FIXTURES!$B$2:$B$23,0),0),IF(AND(HLOOKUP(AZ$2,FIXTURES!$C$2:$NC$23,MATCH($C113,FIXTURES!$B$2:$B$23,0),0)="",HLOOKUP(AZ$2+1,FIXTURES!$C$2:$NC$23,MATCH($C113,FIXTURES!$B$2:$B$23,0),0)=""),HLOOKUP(AZ$2+2,FIXTURES!$C$2:$NC$23,MATCH($C113,FIXTURES!$B$2:$B$23,0),0),IF(HLOOKUP(AZ$2+1,FIXTURES!$C$2:$NC$23,MATCH($C113,FIXTURES!$B$2:$B$23,0),0)="",HLOOKUP(AZ$2,FIXTURES!$C$2:$NC$23,MATCH($C113,FIXTURES!$B$2:$B$23,0),0),HLOOKUP(AZ$2+1,FIXTURES!$C$2:$NC$23,MATCH($C113,FIXTURES!$B$2:$B$23,0),0)))),IF(AND(HLOOKUP(AZ$2,FIXTURES!$C$2:$NC$23,MATCH($C113,FIXTURES!$B$2:$B$23,0),0)="",HLOOKUP(AZ$2+1,FIXTURES!$C$2:$NC$23,MATCH($C113,FIXTURES!$B$2:$B$23,0),0)=""),HLOOKUP(AZ$2+2,FIXTURES!$C$2:$NC$23,MATCH($C113,FIXTURES!$B$2:$B$23,0),0),IF(HLOOKUP(AZ$2+1,FIXTURES!$C$2:$NC$23,MATCH($C113,FIXTURES!$B$2:$B$23,0),0)="",HLOOKUP(AZ$2,FIXTURES!$C$2:$NC$23,MATCH($C113,FIXTURES!$B$2:$B$23,0),0),HLOOKUP(AZ$2+1,FIXTURES!$C$2:$NC$23,MATCH($C113,FIXTURES!$B$2:$B$23,0),0))))</f>
        <v/>
      </c>
      <c r="BA113" s="70" t="str">
        <f>IF(BA$1="SAT",IF(AND(HLOOKUP(BA$2,FIXTURES!$C$2:$NC$23,MATCH($C113,FIXTURES!$B$2:$B$23,0),0)="",HLOOKUP(BA$2+1,FIXTURES!$C$2:$NC$23,MATCH($C113,FIXTURES!$B$2:$B$23,0),0)="",HLOOKUP(BA$2+2,FIXTURES!$C$2:$NC$23,MATCH($C113,FIXTURES!$B$2:$B$23,0),0)=""),HLOOKUP(BA$2-1,FIXTURES!$C$2:$NC$23,MATCH($C113,FIXTURES!$B$2:$B$23,0),0),IF(AND(HLOOKUP(BA$2,FIXTURES!$C$2:$NC$23,MATCH($C113,FIXTURES!$B$2:$B$23,0),0)="",HLOOKUP(BA$2+1,FIXTURES!$C$2:$NC$23,MATCH($C113,FIXTURES!$B$2:$B$23,0),0)=""),HLOOKUP(BA$2+2,FIXTURES!$C$2:$NC$23,MATCH($C113,FIXTURES!$B$2:$B$23,0),0),IF(HLOOKUP(BA$2+1,FIXTURES!$C$2:$NC$23,MATCH($C113,FIXTURES!$B$2:$B$23,0),0)="",HLOOKUP(BA$2,FIXTURES!$C$2:$NC$23,MATCH($C113,FIXTURES!$B$2:$B$23,0),0),HLOOKUP(BA$2+1,FIXTURES!$C$2:$NC$23,MATCH($C113,FIXTURES!$B$2:$B$23,0),0)))),IF(AND(HLOOKUP(BA$2,FIXTURES!$C$2:$NC$23,MATCH($C113,FIXTURES!$B$2:$B$23,0),0)="",HLOOKUP(BA$2+1,FIXTURES!$C$2:$NC$23,MATCH($C113,FIXTURES!$B$2:$B$23,0),0)=""),HLOOKUP(BA$2+2,FIXTURES!$C$2:$NC$23,MATCH($C113,FIXTURES!$B$2:$B$23,0),0),IF(HLOOKUP(BA$2+1,FIXTURES!$C$2:$NC$23,MATCH($C113,FIXTURES!$B$2:$B$23,0),0)="",HLOOKUP(BA$2,FIXTURES!$C$2:$NC$23,MATCH($C113,FIXTURES!$B$2:$B$23,0),0),HLOOKUP(BA$2+1,FIXTURES!$C$2:$NC$23,MATCH($C113,FIXTURES!$B$2:$B$23,0),0))))</f>
        <v>BHA</v>
      </c>
      <c r="BB113" s="70" t="str">
        <f>IF(BB$1="SAT",IF(AND(HLOOKUP(BB$2,FIXTURES!$C$2:$NC$23,MATCH($C113,FIXTURES!$B$2:$B$23,0),0)="",HLOOKUP(BB$2+1,FIXTURES!$C$2:$NC$23,MATCH($C113,FIXTURES!$B$2:$B$23,0),0)="",HLOOKUP(BB$2+2,FIXTURES!$C$2:$NC$23,MATCH($C113,FIXTURES!$B$2:$B$23,0),0)=""),HLOOKUP(BB$2-1,FIXTURES!$C$2:$NC$23,MATCH($C113,FIXTURES!$B$2:$B$23,0),0),IF(AND(HLOOKUP(BB$2,FIXTURES!$C$2:$NC$23,MATCH($C113,FIXTURES!$B$2:$B$23,0),0)="",HLOOKUP(BB$2+1,FIXTURES!$C$2:$NC$23,MATCH($C113,FIXTURES!$B$2:$B$23,0),0)=""),HLOOKUP(BB$2+2,FIXTURES!$C$2:$NC$23,MATCH($C113,FIXTURES!$B$2:$B$23,0),0),IF(HLOOKUP(BB$2+1,FIXTURES!$C$2:$NC$23,MATCH($C113,FIXTURES!$B$2:$B$23,0),0)="",HLOOKUP(BB$2,FIXTURES!$C$2:$NC$23,MATCH($C113,FIXTURES!$B$2:$B$23,0),0),HLOOKUP(BB$2+1,FIXTURES!$C$2:$NC$23,MATCH($C113,FIXTURES!$B$2:$B$23,0),0)))),IF(AND(HLOOKUP(BB$2,FIXTURES!$C$2:$NC$23,MATCH($C113,FIXTURES!$B$2:$B$23,0),0)="",HLOOKUP(BB$2+1,FIXTURES!$C$2:$NC$23,MATCH($C113,FIXTURES!$B$2:$B$23,0),0)=""),HLOOKUP(BB$2+2,FIXTURES!$C$2:$NC$23,MATCH($C113,FIXTURES!$B$2:$B$23,0),0),IF(HLOOKUP(BB$2+1,FIXTURES!$C$2:$NC$23,MATCH($C113,FIXTURES!$B$2:$B$23,0),0)="",HLOOKUP(BB$2,FIXTURES!$C$2:$NC$23,MATCH($C113,FIXTURES!$B$2:$B$23,0),0),HLOOKUP(BB$2+1,FIXTURES!$C$2:$NC$23,MATCH($C113,FIXTURES!$B$2:$B$23,0),0))))</f>
        <v/>
      </c>
      <c r="BC113" s="70" t="str">
        <f>IF(BC$1="SAT",IF(AND(HLOOKUP(BC$2,FIXTURES!$C$2:$NC$23,MATCH($C113,FIXTURES!$B$2:$B$23,0),0)="",HLOOKUP(BC$2+1,FIXTURES!$C$2:$NC$23,MATCH($C113,FIXTURES!$B$2:$B$23,0),0)="",HLOOKUP(BC$2+2,FIXTURES!$C$2:$NC$23,MATCH($C113,FIXTURES!$B$2:$B$23,0),0)=""),HLOOKUP(BC$2-1,FIXTURES!$C$2:$NC$23,MATCH($C113,FIXTURES!$B$2:$B$23,0),0),IF(AND(HLOOKUP(BC$2,FIXTURES!$C$2:$NC$23,MATCH($C113,FIXTURES!$B$2:$B$23,0),0)="",HLOOKUP(BC$2+1,FIXTURES!$C$2:$NC$23,MATCH($C113,FIXTURES!$B$2:$B$23,0),0)=""),HLOOKUP(BC$2+2,FIXTURES!$C$2:$NC$23,MATCH($C113,FIXTURES!$B$2:$B$23,0),0),IF(HLOOKUP(BC$2+1,FIXTURES!$C$2:$NC$23,MATCH($C113,FIXTURES!$B$2:$B$23,0),0)="",HLOOKUP(BC$2,FIXTURES!$C$2:$NC$23,MATCH($C113,FIXTURES!$B$2:$B$23,0),0),HLOOKUP(BC$2+1,FIXTURES!$C$2:$NC$23,MATCH($C113,FIXTURES!$B$2:$B$23,0),0)))),IF(AND(HLOOKUP(BC$2,FIXTURES!$C$2:$NC$23,MATCH($C113,FIXTURES!$B$2:$B$23,0),0)="",HLOOKUP(BC$2+1,FIXTURES!$C$2:$NC$23,MATCH($C113,FIXTURES!$B$2:$B$23,0),0)=""),HLOOKUP(BC$2+2,FIXTURES!$C$2:$NC$23,MATCH($C113,FIXTURES!$B$2:$B$23,0),0),IF(HLOOKUP(BC$2+1,FIXTURES!$C$2:$NC$23,MATCH($C113,FIXTURES!$B$2:$B$23,0),0)="",HLOOKUP(BC$2,FIXTURES!$C$2:$NC$23,MATCH($C113,FIXTURES!$B$2:$B$23,0),0),HLOOKUP(BC$2+1,FIXTURES!$C$2:$NC$23,MATCH($C113,FIXTURES!$B$2:$B$23,0),0))))</f>
        <v>Walsall</v>
      </c>
      <c r="BD113" s="70" t="str">
        <f>IF(BD$1="SAT",IF(AND(HLOOKUP(BD$2,FIXTURES!$C$2:$NC$23,MATCH($C113,FIXTURES!$B$2:$B$23,0),0)="",HLOOKUP(BD$2+1,FIXTURES!$C$2:$NC$23,MATCH($C113,FIXTURES!$B$2:$B$23,0),0)="",HLOOKUP(BD$2+2,FIXTURES!$C$2:$NC$23,MATCH($C113,FIXTURES!$B$2:$B$23,0),0)=""),HLOOKUP(BD$2-1,FIXTURES!$C$2:$NC$23,MATCH($C113,FIXTURES!$B$2:$B$23,0),0),IF(AND(HLOOKUP(BD$2,FIXTURES!$C$2:$NC$23,MATCH($C113,FIXTURES!$B$2:$B$23,0),0)="",HLOOKUP(BD$2+1,FIXTURES!$C$2:$NC$23,MATCH($C113,FIXTURES!$B$2:$B$23,0),0)=""),HLOOKUP(BD$2+2,FIXTURES!$C$2:$NC$23,MATCH($C113,FIXTURES!$B$2:$B$23,0),0),IF(HLOOKUP(BD$2+1,FIXTURES!$C$2:$NC$23,MATCH($C113,FIXTURES!$B$2:$B$23,0),0)="",HLOOKUP(BD$2,FIXTURES!$C$2:$NC$23,MATCH($C113,FIXTURES!$B$2:$B$23,0),0),HLOOKUP(BD$2+1,FIXTURES!$C$2:$NC$23,MATCH($C113,FIXTURES!$B$2:$B$23,0),0)))),IF(AND(HLOOKUP(BD$2,FIXTURES!$C$2:$NC$23,MATCH($C113,FIXTURES!$B$2:$B$23,0),0)="",HLOOKUP(BD$2+1,FIXTURES!$C$2:$NC$23,MATCH($C113,FIXTURES!$B$2:$B$23,0),0)=""),HLOOKUP(BD$2+2,FIXTURES!$C$2:$NC$23,MATCH($C113,FIXTURES!$B$2:$B$23,0),0),IF(HLOOKUP(BD$2+1,FIXTURES!$C$2:$NC$23,MATCH($C113,FIXTURES!$B$2:$B$23,0),0)="",HLOOKUP(BD$2,FIXTURES!$C$2:$NC$23,MATCH($C113,FIXTURES!$B$2:$B$23,0),0),HLOOKUP(BD$2+1,FIXTURES!$C$2:$NC$23,MATCH($C113,FIXTURES!$B$2:$B$23,0),0))))</f>
        <v/>
      </c>
      <c r="BE113" s="70" t="str">
        <f>IF(BE$1="SAT",IF(AND(HLOOKUP(BE$2,FIXTURES!$C$2:$NC$23,MATCH($C113,FIXTURES!$B$2:$B$23,0),0)="",HLOOKUP(BE$2+1,FIXTURES!$C$2:$NC$23,MATCH($C113,FIXTURES!$B$2:$B$23,0),0)="",HLOOKUP(BE$2+2,FIXTURES!$C$2:$NC$23,MATCH($C113,FIXTURES!$B$2:$B$23,0),0)=""),HLOOKUP(BE$2-1,FIXTURES!$C$2:$NC$23,MATCH($C113,FIXTURES!$B$2:$B$23,0),0),IF(AND(HLOOKUP(BE$2,FIXTURES!$C$2:$NC$23,MATCH($C113,FIXTURES!$B$2:$B$23,0),0)="",HLOOKUP(BE$2+1,FIXTURES!$C$2:$NC$23,MATCH($C113,FIXTURES!$B$2:$B$23,0),0)=""),HLOOKUP(BE$2+2,FIXTURES!$C$2:$NC$23,MATCH($C113,FIXTURES!$B$2:$B$23,0),0),IF(HLOOKUP(BE$2+1,FIXTURES!$C$2:$NC$23,MATCH($C113,FIXTURES!$B$2:$B$23,0),0)="",HLOOKUP(BE$2,FIXTURES!$C$2:$NC$23,MATCH($C113,FIXTURES!$B$2:$B$23,0),0),HLOOKUP(BE$2+1,FIXTURES!$C$2:$NC$23,MATCH($C113,FIXTURES!$B$2:$B$23,0),0)))),IF(AND(HLOOKUP(BE$2,FIXTURES!$C$2:$NC$23,MATCH($C113,FIXTURES!$B$2:$B$23,0),0)="",HLOOKUP(BE$2+1,FIXTURES!$C$2:$NC$23,MATCH($C113,FIXTURES!$B$2:$B$23,0),0)=""),HLOOKUP(BE$2+2,FIXTURES!$C$2:$NC$23,MATCH($C113,FIXTURES!$B$2:$B$23,0),0),IF(HLOOKUP(BE$2+1,FIXTURES!$C$2:$NC$23,MATCH($C113,FIXTURES!$B$2:$B$23,0),0)="",HLOOKUP(BE$2,FIXTURES!$C$2:$NC$23,MATCH($C113,FIXTURES!$B$2:$B$23,0),0),HLOOKUP(BE$2+1,FIXTURES!$C$2:$NC$23,MATCH($C113,FIXTURES!$B$2:$B$23,0),0))))</f>
        <v>avl</v>
      </c>
      <c r="BF113" s="119" t="s">
        <v>1157</v>
      </c>
      <c r="BG113" s="70" t="str">
        <f>IF(BG$1="SAT",IF(AND(HLOOKUP(BG$2,FIXTURES!$C$2:$NC$23,MATCH($C113,FIXTURES!$B$2:$B$23,0),0)="",HLOOKUP(BG$2+1,FIXTURES!$C$2:$NC$23,MATCH($C113,FIXTURES!$B$2:$B$23,0),0)="",HLOOKUP(BG$2+2,FIXTURES!$C$2:$NC$23,MATCH($C113,FIXTURES!$B$2:$B$23,0),0)=""),HLOOKUP(BG$2-1,FIXTURES!$C$2:$NC$23,MATCH($C113,FIXTURES!$B$2:$B$23,0),0),IF(AND(HLOOKUP(BG$2,FIXTURES!$C$2:$NC$23,MATCH($C113,FIXTURES!$B$2:$B$23,0),0)="",HLOOKUP(BG$2+1,FIXTURES!$C$2:$NC$23,MATCH($C113,FIXTURES!$B$2:$B$23,0),0)=""),HLOOKUP(BG$2+2,FIXTURES!$C$2:$NC$23,MATCH($C113,FIXTURES!$B$2:$B$23,0),0),IF(HLOOKUP(BG$2+1,FIXTURES!$C$2:$NC$23,MATCH($C113,FIXTURES!$B$2:$B$23,0),0)="",HLOOKUP(BG$2,FIXTURES!$C$2:$NC$23,MATCH($C113,FIXTURES!$B$2:$B$23,0),0),HLOOKUP(BG$2+1,FIXTURES!$C$2:$NC$23,MATCH($C113,FIXTURES!$B$2:$B$23,0),0)))),IF(AND(HLOOKUP(BG$2,FIXTURES!$C$2:$NC$23,MATCH($C113,FIXTURES!$B$2:$B$23,0),0)="",HLOOKUP(BG$2+1,FIXTURES!$C$2:$NC$23,MATCH($C113,FIXTURES!$B$2:$B$23,0),0)=""),HLOOKUP(BG$2+2,FIXTURES!$C$2:$NC$23,MATCH($C113,FIXTURES!$B$2:$B$23,0),0),IF(HLOOKUP(BG$2+1,FIXTURES!$C$2:$NC$23,MATCH($C113,FIXTURES!$B$2:$B$23,0),0)="",HLOOKUP(BG$2,FIXTURES!$C$2:$NC$23,MATCH($C113,FIXTURES!$B$2:$B$23,0),0),HLOOKUP(BG$2+1,FIXTURES!$C$2:$NC$23,MATCH($C113,FIXTURES!$B$2:$B$23,0),0))))</f>
        <v>TOT</v>
      </c>
      <c r="BH113" s="119" t="s">
        <v>1157</v>
      </c>
      <c r="BI113" s="70" t="str">
        <f>IF(BI$1="SAT",IF(AND(HLOOKUP(BI$2,FIXTURES!$C$2:$NC$23,MATCH($C113,FIXTURES!$B$2:$B$23,0),0)="",HLOOKUP(BI$2+1,FIXTURES!$C$2:$NC$23,MATCH($C113,FIXTURES!$B$2:$B$23,0),0)="",HLOOKUP(BI$2+2,FIXTURES!$C$2:$NC$23,MATCH($C113,FIXTURES!$B$2:$B$23,0),0)=""),HLOOKUP(BI$2-1,FIXTURES!$C$2:$NC$23,MATCH($C113,FIXTURES!$B$2:$B$23,0),0),IF(AND(HLOOKUP(BI$2,FIXTURES!$C$2:$NC$23,MATCH($C113,FIXTURES!$B$2:$B$23,0),0)="",HLOOKUP(BI$2+1,FIXTURES!$C$2:$NC$23,MATCH($C113,FIXTURES!$B$2:$B$23,0),0)=""),HLOOKUP(BI$2+2,FIXTURES!$C$2:$NC$23,MATCH($C113,FIXTURES!$B$2:$B$23,0),0),IF(HLOOKUP(BI$2+1,FIXTURES!$C$2:$NC$23,MATCH($C113,FIXTURES!$B$2:$B$23,0),0)="",HLOOKUP(BI$2,FIXTURES!$C$2:$NC$23,MATCH($C113,FIXTURES!$B$2:$B$23,0),0),HLOOKUP(BI$2+1,FIXTURES!$C$2:$NC$23,MATCH($C113,FIXTURES!$B$2:$B$23,0),0)))),IF(AND(HLOOKUP(BI$2,FIXTURES!$C$2:$NC$23,MATCH($C113,FIXTURES!$B$2:$B$23,0),0)="",HLOOKUP(BI$2+1,FIXTURES!$C$2:$NC$23,MATCH($C113,FIXTURES!$B$2:$B$23,0),0)=""),HLOOKUP(BI$2+2,FIXTURES!$C$2:$NC$23,MATCH($C113,FIXTURES!$B$2:$B$23,0),0),IF(HLOOKUP(BI$2+1,FIXTURES!$C$2:$NC$23,MATCH($C113,FIXTURES!$B$2:$B$23,0),0)="",HLOOKUP(BI$2,FIXTURES!$C$2:$NC$23,MATCH($C113,FIXTURES!$B$2:$B$23,0),0),HLOOKUP(BI$2+1,FIXTURES!$C$2:$NC$23,MATCH($C113,FIXTURES!$B$2:$B$23,0),0))))</f>
        <v>mun</v>
      </c>
      <c r="BJ113" s="119" t="s">
        <v>1157</v>
      </c>
      <c r="BK113" s="70" t="str">
        <f>IF(BK$1="SAT",IF(AND(HLOOKUP(BK$2,FIXTURES!$C$2:$NC$23,MATCH($C113,FIXTURES!$B$2:$B$23,0),0)="",HLOOKUP(BK$2+1,FIXTURES!$C$2:$NC$23,MATCH($C113,FIXTURES!$B$2:$B$23,0),0)="",HLOOKUP(BK$2+2,FIXTURES!$C$2:$NC$23,MATCH($C113,FIXTURES!$B$2:$B$23,0),0)=""),HLOOKUP(BK$2-1,FIXTURES!$C$2:$NC$23,MATCH($C113,FIXTURES!$B$2:$B$23,0),0),IF(AND(HLOOKUP(BK$2,FIXTURES!$C$2:$NC$23,MATCH($C113,FIXTURES!$B$2:$B$23,0),0)="",HLOOKUP(BK$2+1,FIXTURES!$C$2:$NC$23,MATCH($C113,FIXTURES!$B$2:$B$23,0),0)=""),HLOOKUP(BK$2+2,FIXTURES!$C$2:$NC$23,MATCH($C113,FIXTURES!$B$2:$B$23,0),0),IF(HLOOKUP(BK$2+1,FIXTURES!$C$2:$NC$23,MATCH($C113,FIXTURES!$B$2:$B$23,0),0)="",HLOOKUP(BK$2,FIXTURES!$C$2:$NC$23,MATCH($C113,FIXTURES!$B$2:$B$23,0),0),HLOOKUP(BK$2+1,FIXTURES!$C$2:$NC$23,MATCH($C113,FIXTURES!$B$2:$B$23,0),0)))),IF(AND(HLOOKUP(BK$2,FIXTURES!$C$2:$NC$23,MATCH($C113,FIXTURES!$B$2:$B$23,0),0)="",HLOOKUP(BK$2+1,FIXTURES!$C$2:$NC$23,MATCH($C113,FIXTURES!$B$2:$B$23,0),0)=""),HLOOKUP(BK$2+2,FIXTURES!$C$2:$NC$23,MATCH($C113,FIXTURES!$B$2:$B$23,0),0),IF(HLOOKUP(BK$2+1,FIXTURES!$C$2:$NC$23,MATCH($C113,FIXTURES!$B$2:$B$23,0),0)="",HLOOKUP(BK$2,FIXTURES!$C$2:$NC$23,MATCH($C113,FIXTURES!$B$2:$B$23,0),0),HLOOKUP(BK$2+1,FIXTURES!$C$2:$NC$23,MATCH($C113,FIXTURES!$B$2:$B$23,0),0))))</f>
        <v>ARS</v>
      </c>
      <c r="BL113" s="70" t="str">
        <f>IF(BL$1="SAT",IF(AND(HLOOKUP(BL$2,FIXTURES!$C$2:$NC$23,MATCH($C113,FIXTURES!$B$2:$B$23,0),0)="",HLOOKUP(BL$2+1,FIXTURES!$C$2:$NC$23,MATCH($C113,FIXTURES!$B$2:$B$23,0),0)="",HLOOKUP(BL$2+2,FIXTURES!$C$2:$NC$23,MATCH($C113,FIXTURES!$B$2:$B$23,0),0)=""),HLOOKUP(BL$2-1,FIXTURES!$C$2:$NC$23,MATCH($C113,FIXTURES!$B$2:$B$23,0),0),IF(AND(HLOOKUP(BL$2,FIXTURES!$C$2:$NC$23,MATCH($C113,FIXTURES!$B$2:$B$23,0),0)="",HLOOKUP(BL$2+1,FIXTURES!$C$2:$NC$23,MATCH($C113,FIXTURES!$B$2:$B$23,0),0)=""),HLOOKUP(BL$2+2,FIXTURES!$C$2:$NC$23,MATCH($C113,FIXTURES!$B$2:$B$23,0),0),IF(HLOOKUP(BL$2+1,FIXTURES!$C$2:$NC$23,MATCH($C113,FIXTURES!$B$2:$B$23,0),0)="",HLOOKUP(BL$2,FIXTURES!$C$2:$NC$23,MATCH($C113,FIXTURES!$B$2:$B$23,0),0),HLOOKUP(BL$2+1,FIXTURES!$C$2:$NC$23,MATCH($C113,FIXTURES!$B$2:$B$23,0),0)))),IF(AND(HLOOKUP(BL$2,FIXTURES!$C$2:$NC$23,MATCH($C113,FIXTURES!$B$2:$B$23,0),0)="",HLOOKUP(BL$2+1,FIXTURES!$C$2:$NC$23,MATCH($C113,FIXTURES!$B$2:$B$23,0),0)=""),HLOOKUP(BL$2+2,FIXTURES!$C$2:$NC$23,MATCH($C113,FIXTURES!$B$2:$B$23,0),0),IF(HLOOKUP(BL$2+1,FIXTURES!$C$2:$NC$23,MATCH($C113,FIXTURES!$B$2:$B$23,0),0)="",HLOOKUP(BL$2,FIXTURES!$C$2:$NC$23,MATCH($C113,FIXTURES!$B$2:$B$23,0),0),HLOOKUP(BL$2+1,FIXTURES!$C$2:$NC$23,MATCH($C113,FIXTURES!$B$2:$B$23,0),0))))</f>
        <v>Blackburn</v>
      </c>
      <c r="BM113" s="70" t="str">
        <f>IF(BM$1="SAT",IF(AND(HLOOKUP(BM$2,FIXTURES!$C$2:$NC$23,MATCH($C113,FIXTURES!$B$2:$B$23,0),0)="",HLOOKUP(BM$2+1,FIXTURES!$C$2:$NC$23,MATCH($C113,FIXTURES!$B$2:$B$23,0),0)="",HLOOKUP(BM$2+2,FIXTURES!$C$2:$NC$23,MATCH($C113,FIXTURES!$B$2:$B$23,0),0)=""),HLOOKUP(BM$2-1,FIXTURES!$C$2:$NC$23,MATCH($C113,FIXTURES!$B$2:$B$23,0),0),IF(AND(HLOOKUP(BM$2,FIXTURES!$C$2:$NC$23,MATCH($C113,FIXTURES!$B$2:$B$23,0),0)="",HLOOKUP(BM$2+1,FIXTURES!$C$2:$NC$23,MATCH($C113,FIXTURES!$B$2:$B$23,0),0)=""),HLOOKUP(BM$2+2,FIXTURES!$C$2:$NC$23,MATCH($C113,FIXTURES!$B$2:$B$23,0),0),IF(HLOOKUP(BM$2+1,FIXTURES!$C$2:$NC$23,MATCH($C113,FIXTURES!$B$2:$B$23,0),0)="",HLOOKUP(BM$2,FIXTURES!$C$2:$NC$23,MATCH($C113,FIXTURES!$B$2:$B$23,0),0),HLOOKUP(BM$2+1,FIXTURES!$C$2:$NC$23,MATCH($C113,FIXTURES!$B$2:$B$23,0),0)))),IF(AND(HLOOKUP(BM$2,FIXTURES!$C$2:$NC$23,MATCH($C113,FIXTURES!$B$2:$B$23,0),0)="",HLOOKUP(BM$2+1,FIXTURES!$C$2:$NC$23,MATCH($C113,FIXTURES!$B$2:$B$23,0),0)=""),HLOOKUP(BM$2+2,FIXTURES!$C$2:$NC$23,MATCH($C113,FIXTURES!$B$2:$B$23,0),0),IF(HLOOKUP(BM$2+1,FIXTURES!$C$2:$NC$23,MATCH($C113,FIXTURES!$B$2:$B$23,0),0)="",HLOOKUP(BM$2,FIXTURES!$C$2:$NC$23,MATCH($C113,FIXTURES!$B$2:$B$23,0),0),HLOOKUP(BM$2+1,FIXTURES!$C$2:$NC$23,MATCH($C113,FIXTURES!$B$2:$B$23,0),0))))</f>
        <v>sou</v>
      </c>
      <c r="BN113" s="119" t="s">
        <v>1157</v>
      </c>
      <c r="BO113" s="70" t="str">
        <f>IF(BO$1="SAT",IF(AND(HLOOKUP(BO$2,FIXTURES!$C$2:$NC$23,MATCH($C113,FIXTURES!$B$2:$B$23,0),0)="",HLOOKUP(BO$2+1,FIXTURES!$C$2:$NC$23,MATCH($C113,FIXTURES!$B$2:$B$23,0),0)="",HLOOKUP(BO$2+2,FIXTURES!$C$2:$NC$23,MATCH($C113,FIXTURES!$B$2:$B$23,0),0)=""),HLOOKUP(BO$2-1,FIXTURES!$C$2:$NC$23,MATCH($C113,FIXTURES!$B$2:$B$23,0),0),IF(AND(HLOOKUP(BO$2,FIXTURES!$C$2:$NC$23,MATCH($C113,FIXTURES!$B$2:$B$23,0),0)="",HLOOKUP(BO$2+1,FIXTURES!$C$2:$NC$23,MATCH($C113,FIXTURES!$B$2:$B$23,0),0)=""),HLOOKUP(BO$2+2,FIXTURES!$C$2:$NC$23,MATCH($C113,FIXTURES!$B$2:$B$23,0),0),IF(HLOOKUP(BO$2+1,FIXTURES!$C$2:$NC$23,MATCH($C113,FIXTURES!$B$2:$B$23,0),0)="",HLOOKUP(BO$2,FIXTURES!$C$2:$NC$23,MATCH($C113,FIXTURES!$B$2:$B$23,0),0),HLOOKUP(BO$2+1,FIXTURES!$C$2:$NC$23,MATCH($C113,FIXTURES!$B$2:$B$23,0),0)))),IF(AND(HLOOKUP(BO$2,FIXTURES!$C$2:$NC$23,MATCH($C113,FIXTURES!$B$2:$B$23,0),0)="",HLOOKUP(BO$2+1,FIXTURES!$C$2:$NC$23,MATCH($C113,FIXTURES!$B$2:$B$23,0),0)=""),HLOOKUP(BO$2+2,FIXTURES!$C$2:$NC$23,MATCH($C113,FIXTURES!$B$2:$B$23,0),0),IF(HLOOKUP(BO$2+1,FIXTURES!$C$2:$NC$23,MATCH($C113,FIXTURES!$B$2:$B$23,0),0)="",HLOOKUP(BO$2,FIXTURES!$C$2:$NC$23,MATCH($C113,FIXTURES!$B$2:$B$23,0),0),HLOOKUP(BO$2+1,FIXTURES!$C$2:$NC$23,MATCH($C113,FIXTURES!$B$2:$B$23,0),0))))</f>
        <v>CHE</v>
      </c>
      <c r="BP113" s="119" t="s">
        <v>1157</v>
      </c>
      <c r="BQ113" s="70" t="str">
        <f>IF(BQ$1="SAT",IF(AND(HLOOKUP(BQ$2,FIXTURES!$C$2:$NC$23,MATCH($C113,FIXTURES!$B$2:$B$23,0),0)="",HLOOKUP(BQ$2+1,FIXTURES!$C$2:$NC$23,MATCH($C113,FIXTURES!$B$2:$B$23,0),0)="",HLOOKUP(BQ$2+2,FIXTURES!$C$2:$NC$23,MATCH($C113,FIXTURES!$B$2:$B$23,0),0)=""),HLOOKUP(BQ$2-1,FIXTURES!$C$2:$NC$23,MATCH($C113,FIXTURES!$B$2:$B$23,0),0),IF(AND(HLOOKUP(BQ$2,FIXTURES!$C$2:$NC$23,MATCH($C113,FIXTURES!$B$2:$B$23,0),0)="",HLOOKUP(BQ$2+1,FIXTURES!$C$2:$NC$23,MATCH($C113,FIXTURES!$B$2:$B$23,0),0)=""),HLOOKUP(BQ$2+2,FIXTURES!$C$2:$NC$23,MATCH($C113,FIXTURES!$B$2:$B$23,0),0),IF(HLOOKUP(BQ$2+1,FIXTURES!$C$2:$NC$23,MATCH($C113,FIXTURES!$B$2:$B$23,0),0)="",HLOOKUP(BQ$2,FIXTURES!$C$2:$NC$23,MATCH($C113,FIXTURES!$B$2:$B$23,0),0),HLOOKUP(BQ$2+1,FIXTURES!$C$2:$NC$23,MATCH($C113,FIXTURES!$B$2:$B$23,0),0)))),IF(AND(HLOOKUP(BQ$2,FIXTURES!$C$2:$NC$23,MATCH($C113,FIXTURES!$B$2:$B$23,0),0)="",HLOOKUP(BQ$2+1,FIXTURES!$C$2:$NC$23,MATCH($C113,FIXTURES!$B$2:$B$23,0),0)=""),HLOOKUP(BQ$2+2,FIXTURES!$C$2:$NC$23,MATCH($C113,FIXTURES!$B$2:$B$23,0),0),IF(HLOOKUP(BQ$2+1,FIXTURES!$C$2:$NC$23,MATCH($C113,FIXTURES!$B$2:$B$23,0),0)="",HLOOKUP(BQ$2,FIXTURES!$C$2:$NC$23,MATCH($C113,FIXTURES!$B$2:$B$23,0),0),HLOOKUP(BQ$2+1,FIXTURES!$C$2:$NC$23,MATCH($C113,FIXTURES!$B$2:$B$23,0),0))))</f>
        <v>bre</v>
      </c>
      <c r="BR113" s="70" t="str">
        <f>IF(BR$1="SAT",IF(AND(HLOOKUP(BR$2,FIXTURES!$C$2:$NC$23,MATCH($C113,FIXTURES!$B$2:$B$23,0),0)="",HLOOKUP(BR$2+1,FIXTURES!$C$2:$NC$23,MATCH($C113,FIXTURES!$B$2:$B$23,0),0)="",HLOOKUP(BR$2+2,FIXTURES!$C$2:$NC$23,MATCH($C113,FIXTURES!$B$2:$B$23,0),0)=""),HLOOKUP(BR$2-1,FIXTURES!$C$2:$NC$23,MATCH($C113,FIXTURES!$B$2:$B$23,0),0),IF(AND(HLOOKUP(BR$2,FIXTURES!$C$2:$NC$23,MATCH($C113,FIXTURES!$B$2:$B$23,0),0)="",HLOOKUP(BR$2+1,FIXTURES!$C$2:$NC$23,MATCH($C113,FIXTURES!$B$2:$B$23,0),0)=""),HLOOKUP(BR$2+2,FIXTURES!$C$2:$NC$23,MATCH($C113,FIXTURES!$B$2:$B$23,0),0),IF(HLOOKUP(BR$2+1,FIXTURES!$C$2:$NC$23,MATCH($C113,FIXTURES!$B$2:$B$23,0),0)="",HLOOKUP(BR$2,FIXTURES!$C$2:$NC$23,MATCH($C113,FIXTURES!$B$2:$B$23,0),0),HLOOKUP(BR$2+1,FIXTURES!$C$2:$NC$23,MATCH($C113,FIXTURES!$B$2:$B$23,0),0)))),IF(AND(HLOOKUP(BR$2,FIXTURES!$C$2:$NC$23,MATCH($C113,FIXTURES!$B$2:$B$23,0),0)="",HLOOKUP(BR$2+1,FIXTURES!$C$2:$NC$23,MATCH($C113,FIXTURES!$B$2:$B$23,0),0)=""),HLOOKUP(BR$2+2,FIXTURES!$C$2:$NC$23,MATCH($C113,FIXTURES!$B$2:$B$23,0),0),IF(HLOOKUP(BR$2+1,FIXTURES!$C$2:$NC$23,MATCH($C113,FIXTURES!$B$2:$B$23,0),0)="",HLOOKUP(BR$2,FIXTURES!$C$2:$NC$23,MATCH($C113,FIXTURES!$B$2:$B$23,0),0),HLOOKUP(BR$2+1,FIXTURES!$C$2:$NC$23,MATCH($C113,FIXTURES!$B$2:$B$23,0),0))))</f>
        <v/>
      </c>
      <c r="BS113" s="70" t="str">
        <f>IF(BS$1="SAT",IF(AND(HLOOKUP(BS$2,FIXTURES!$C$2:$NC$23,MATCH($C113,FIXTURES!$B$2:$B$23,0),0)="",HLOOKUP(BS$2+1,FIXTURES!$C$2:$NC$23,MATCH($C113,FIXTURES!$B$2:$B$23,0),0)="",HLOOKUP(BS$2+2,FIXTURES!$C$2:$NC$23,MATCH($C113,FIXTURES!$B$2:$B$23,0),0)=""),HLOOKUP(BS$2-1,FIXTURES!$C$2:$NC$23,MATCH($C113,FIXTURES!$B$2:$B$23,0),0),IF(AND(HLOOKUP(BS$2,FIXTURES!$C$2:$NC$23,MATCH($C113,FIXTURES!$B$2:$B$23,0),0)="",HLOOKUP(BS$2+1,FIXTURES!$C$2:$NC$23,MATCH($C113,FIXTURES!$B$2:$B$23,0),0)=""),HLOOKUP(BS$2+2,FIXTURES!$C$2:$NC$23,MATCH($C113,FIXTURES!$B$2:$B$23,0),0),IF(HLOOKUP(BS$2+1,FIXTURES!$C$2:$NC$23,MATCH($C113,FIXTURES!$B$2:$B$23,0),0)="",HLOOKUP(BS$2,FIXTURES!$C$2:$NC$23,MATCH($C113,FIXTURES!$B$2:$B$23,0),0),HLOOKUP(BS$2+1,FIXTURES!$C$2:$NC$23,MATCH($C113,FIXTURES!$B$2:$B$23,0),0)))),IF(AND(HLOOKUP(BS$2,FIXTURES!$C$2:$NC$23,MATCH($C113,FIXTURES!$B$2:$B$23,0),0)="",HLOOKUP(BS$2+1,FIXTURES!$C$2:$NC$23,MATCH($C113,FIXTURES!$B$2:$B$23,0),0)=""),HLOOKUP(BS$2+2,FIXTURES!$C$2:$NC$23,MATCH($C113,FIXTURES!$B$2:$B$23,0),0),IF(HLOOKUP(BS$2+1,FIXTURES!$C$2:$NC$23,MATCH($C113,FIXTURES!$B$2:$B$23,0),0)="",HLOOKUP(BS$2,FIXTURES!$C$2:$NC$23,MATCH($C113,FIXTURES!$B$2:$B$23,0),0),HLOOKUP(BS$2+1,FIXTURES!$C$2:$NC$23,MATCH($C113,FIXTURES!$B$2:$B$23,0),0))))</f>
        <v/>
      </c>
      <c r="BT113" s="70" t="str">
        <f>IF(BT$1="SAT",IF(AND(HLOOKUP(BT$2,FIXTURES!$C$2:$NC$23,MATCH($C113,FIXTURES!$B$2:$B$23,0),0)="",HLOOKUP(BT$2+1,FIXTURES!$C$2:$NC$23,MATCH($C113,FIXTURES!$B$2:$B$23,0),0)="",HLOOKUP(BT$2+2,FIXTURES!$C$2:$NC$23,MATCH($C113,FIXTURES!$B$2:$B$23,0),0)=""),HLOOKUP(BT$2-1,FIXTURES!$C$2:$NC$23,MATCH($C113,FIXTURES!$B$2:$B$23,0),0),IF(AND(HLOOKUP(BT$2,FIXTURES!$C$2:$NC$23,MATCH($C113,FIXTURES!$B$2:$B$23,0),0)="",HLOOKUP(BT$2+1,FIXTURES!$C$2:$NC$23,MATCH($C113,FIXTURES!$B$2:$B$23,0),0)=""),HLOOKUP(BT$2+2,FIXTURES!$C$2:$NC$23,MATCH($C113,FIXTURES!$B$2:$B$23,0),0),IF(HLOOKUP(BT$2+1,FIXTURES!$C$2:$NC$23,MATCH($C113,FIXTURES!$B$2:$B$23,0),0)="",HLOOKUP(BT$2,FIXTURES!$C$2:$NC$23,MATCH($C113,FIXTURES!$B$2:$B$23,0),0),HLOOKUP(BT$2+1,FIXTURES!$C$2:$NC$23,MATCH($C113,FIXTURES!$B$2:$B$23,0),0)))),IF(AND(HLOOKUP(BT$2,FIXTURES!$C$2:$NC$23,MATCH($C113,FIXTURES!$B$2:$B$23,0),0)="",HLOOKUP(BT$2+1,FIXTURES!$C$2:$NC$23,MATCH($C113,FIXTURES!$B$2:$B$23,0),0)=""),HLOOKUP(BT$2+2,FIXTURES!$C$2:$NC$23,MATCH($C113,FIXTURES!$B$2:$B$23,0),0),IF(HLOOKUP(BT$2+1,FIXTURES!$C$2:$NC$23,MATCH($C113,FIXTURES!$B$2:$B$23,0),0)="",HLOOKUP(BT$2,FIXTURES!$C$2:$NC$23,MATCH($C113,FIXTURES!$B$2:$B$23,0),0),HLOOKUP(BT$2+1,FIXTURES!$C$2:$NC$23,MATCH($C113,FIXTURES!$B$2:$B$23,0),0))))</f>
        <v/>
      </c>
      <c r="BU113" s="70" t="str">
        <f>IF(BU$1="SAT",IF(AND(HLOOKUP(BU$2,FIXTURES!$C$2:$NC$23,MATCH($C113,FIXTURES!$B$2:$B$23,0),0)="",HLOOKUP(BU$2+1,FIXTURES!$C$2:$NC$23,MATCH($C113,FIXTURES!$B$2:$B$23,0),0)="",HLOOKUP(BU$2+2,FIXTURES!$C$2:$NC$23,MATCH($C113,FIXTURES!$B$2:$B$23,0),0)=""),HLOOKUP(BU$2-1,FIXTURES!$C$2:$NC$23,MATCH($C113,FIXTURES!$B$2:$B$23,0),0),IF(AND(HLOOKUP(BU$2,FIXTURES!$C$2:$NC$23,MATCH($C113,FIXTURES!$B$2:$B$23,0),0)="",HLOOKUP(BU$2+1,FIXTURES!$C$2:$NC$23,MATCH($C113,FIXTURES!$B$2:$B$23,0),0)=""),HLOOKUP(BU$2+2,FIXTURES!$C$2:$NC$23,MATCH($C113,FIXTURES!$B$2:$B$23,0),0),IF(HLOOKUP(BU$2+1,FIXTURES!$C$2:$NC$23,MATCH($C113,FIXTURES!$B$2:$B$23,0),0)="",HLOOKUP(BU$2,FIXTURES!$C$2:$NC$23,MATCH($C113,FIXTURES!$B$2:$B$23,0),0),HLOOKUP(BU$2+1,FIXTURES!$C$2:$NC$23,MATCH($C113,FIXTURES!$B$2:$B$23,0),0)))),IF(AND(HLOOKUP(BU$2,FIXTURES!$C$2:$NC$23,MATCH($C113,FIXTURES!$B$2:$B$23,0),0)="",HLOOKUP(BU$2+1,FIXTURES!$C$2:$NC$23,MATCH($C113,FIXTURES!$B$2:$B$23,0),0)=""),HLOOKUP(BU$2+2,FIXTURES!$C$2:$NC$23,MATCH($C113,FIXTURES!$B$2:$B$23,0),0),IF(HLOOKUP(BU$2+1,FIXTURES!$C$2:$NC$23,MATCH($C113,FIXTURES!$B$2:$B$23,0),0)="",HLOOKUP(BU$2,FIXTURES!$C$2:$NC$23,MATCH($C113,FIXTURES!$B$2:$B$23,0),0),HLOOKUP(BU$2+1,FIXTURES!$C$2:$NC$23,MATCH($C113,FIXTURES!$B$2:$B$23,0),0))))</f>
        <v>cry</v>
      </c>
      <c r="BV113" s="119" t="s">
        <v>1157</v>
      </c>
      <c r="BW113" s="70" t="str">
        <f>IF(BW$1="SAT",IF(AND(HLOOKUP(BW$2,FIXTURES!$C$2:$NC$23,MATCH($C113,FIXTURES!$B$2:$B$23,0),0)="",HLOOKUP(BW$2+1,FIXTURES!$C$2:$NC$23,MATCH($C113,FIXTURES!$B$2:$B$23,0),0)="",HLOOKUP(BW$2+2,FIXTURES!$C$2:$NC$23,MATCH($C113,FIXTURES!$B$2:$B$23,0),0)=""),HLOOKUP(BW$2-1,FIXTURES!$C$2:$NC$23,MATCH($C113,FIXTURES!$B$2:$B$23,0),0),IF(AND(HLOOKUP(BW$2,FIXTURES!$C$2:$NC$23,MATCH($C113,FIXTURES!$B$2:$B$23,0),0)="",HLOOKUP(BW$2+1,FIXTURES!$C$2:$NC$23,MATCH($C113,FIXTURES!$B$2:$B$23,0),0)=""),HLOOKUP(BW$2+2,FIXTURES!$C$2:$NC$23,MATCH($C113,FIXTURES!$B$2:$B$23,0),0),IF(HLOOKUP(BW$2+1,FIXTURES!$C$2:$NC$23,MATCH($C113,FIXTURES!$B$2:$B$23,0),0)="",HLOOKUP(BW$2,FIXTURES!$C$2:$NC$23,MATCH($C113,FIXTURES!$B$2:$B$23,0),0),HLOOKUP(BW$2+1,FIXTURES!$C$2:$NC$23,MATCH($C113,FIXTURES!$B$2:$B$23,0),0)))),IF(AND(HLOOKUP(BW$2,FIXTURES!$C$2:$NC$23,MATCH($C113,FIXTURES!$B$2:$B$23,0),0)="",HLOOKUP(BW$2+1,FIXTURES!$C$2:$NC$23,MATCH($C113,FIXTURES!$B$2:$B$23,0),0)=""),HLOOKUP(BW$2+2,FIXTURES!$C$2:$NC$23,MATCH($C113,FIXTURES!$B$2:$B$23,0),0),IF(HLOOKUP(BW$2+1,FIXTURES!$C$2:$NC$23,MATCH($C113,FIXTURES!$B$2:$B$23,0),0)="",HLOOKUP(BW$2,FIXTURES!$C$2:$NC$23,MATCH($C113,FIXTURES!$B$2:$B$23,0),0),HLOOKUP(BW$2+1,FIXTURES!$C$2:$NC$23,MATCH($C113,FIXTURES!$B$2:$B$23,0),0))))</f>
        <v>BOU</v>
      </c>
      <c r="BX113" s="119" t="s">
        <v>1157</v>
      </c>
      <c r="BY113" s="70" t="str">
        <f>IF(BY$1="SAT",IF(AND(HLOOKUP(BY$2,FIXTURES!$C$2:$NC$23,MATCH($C113,FIXTURES!$B$2:$B$23,0),0)="",HLOOKUP(BY$2+1,FIXTURES!$C$2:$NC$23,MATCH($C113,FIXTURES!$B$2:$B$23,0),0)="",HLOOKUP(BY$2+2,FIXTURES!$C$2:$NC$23,MATCH($C113,FIXTURES!$B$2:$B$23,0),0)=""),HLOOKUP(BY$2-1,FIXTURES!$C$2:$NC$23,MATCH($C113,FIXTURES!$B$2:$B$23,0),0),IF(AND(HLOOKUP(BY$2,FIXTURES!$C$2:$NC$23,MATCH($C113,FIXTURES!$B$2:$B$23,0),0)="",HLOOKUP(BY$2+1,FIXTURES!$C$2:$NC$23,MATCH($C113,FIXTURES!$B$2:$B$23,0),0)=""),HLOOKUP(BY$2+2,FIXTURES!$C$2:$NC$23,MATCH($C113,FIXTURES!$B$2:$B$23,0),0),IF(HLOOKUP(BY$2+1,FIXTURES!$C$2:$NC$23,MATCH($C113,FIXTURES!$B$2:$B$23,0),0)="",HLOOKUP(BY$2,FIXTURES!$C$2:$NC$23,MATCH($C113,FIXTURES!$B$2:$B$23,0),0),HLOOKUP(BY$2+1,FIXTURES!$C$2:$NC$23,MATCH($C113,FIXTURES!$B$2:$B$23,0),0)))),IF(AND(HLOOKUP(BY$2,FIXTURES!$C$2:$NC$23,MATCH($C113,FIXTURES!$B$2:$B$23,0),0)="",HLOOKUP(BY$2+1,FIXTURES!$C$2:$NC$23,MATCH($C113,FIXTURES!$B$2:$B$23,0),0)=""),HLOOKUP(BY$2+2,FIXTURES!$C$2:$NC$23,MATCH($C113,FIXTURES!$B$2:$B$23,0),0),IF(HLOOKUP(BY$2+1,FIXTURES!$C$2:$NC$23,MATCH($C113,FIXTURES!$B$2:$B$23,0),0)="",HLOOKUP(BY$2,FIXTURES!$C$2:$NC$23,MATCH($C113,FIXTURES!$B$2:$B$23,0),0),HLOOKUP(BY$2+1,FIXTURES!$C$2:$NC$23,MATCH($C113,FIXTURES!$B$2:$B$23,0),0))))</f>
        <v>mci</v>
      </c>
      <c r="BZ113" s="119" t="s">
        <v>1157</v>
      </c>
      <c r="CA113" s="70" t="str">
        <f>IF(CA$1="SAT",IF(AND(HLOOKUP(CA$2,FIXTURES!$C$2:$NC$23,MATCH($C113,FIXTURES!$B$2:$B$23,0),0)="",HLOOKUP(CA$2+1,FIXTURES!$C$2:$NC$23,MATCH($C113,FIXTURES!$B$2:$B$23,0),0)="",HLOOKUP(CA$2+2,FIXTURES!$C$2:$NC$23,MATCH($C113,FIXTURES!$B$2:$B$23,0),0)=""),HLOOKUP(CA$2-1,FIXTURES!$C$2:$NC$23,MATCH($C113,FIXTURES!$B$2:$B$23,0),0),IF(AND(HLOOKUP(CA$2,FIXTURES!$C$2:$NC$23,MATCH($C113,FIXTURES!$B$2:$B$23,0),0)="",HLOOKUP(CA$2+1,FIXTURES!$C$2:$NC$23,MATCH($C113,FIXTURES!$B$2:$B$23,0),0)=""),HLOOKUP(CA$2+2,FIXTURES!$C$2:$NC$23,MATCH($C113,FIXTURES!$B$2:$B$23,0),0),IF(HLOOKUP(CA$2+1,FIXTURES!$C$2:$NC$23,MATCH($C113,FIXTURES!$B$2:$B$23,0),0)="",HLOOKUP(CA$2,FIXTURES!$C$2:$NC$23,MATCH($C113,FIXTURES!$B$2:$B$23,0),0),HLOOKUP(CA$2+1,FIXTURES!$C$2:$NC$23,MATCH($C113,FIXTURES!$B$2:$B$23,0),0)))),IF(AND(HLOOKUP(CA$2,FIXTURES!$C$2:$NC$23,MATCH($C113,FIXTURES!$B$2:$B$23,0),0)="",HLOOKUP(CA$2+1,FIXTURES!$C$2:$NC$23,MATCH($C113,FIXTURES!$B$2:$B$23,0),0)=""),HLOOKUP(CA$2+2,FIXTURES!$C$2:$NC$23,MATCH($C113,FIXTURES!$B$2:$B$23,0),0),IF(HLOOKUP(CA$2+1,FIXTURES!$C$2:$NC$23,MATCH($C113,FIXTURES!$B$2:$B$23,0),0)="",HLOOKUP(CA$2,FIXTURES!$C$2:$NC$23,MATCH($C113,FIXTURES!$B$2:$B$23,0),0),HLOOKUP(CA$2+1,FIXTURES!$C$2:$NC$23,MATCH($C113,FIXTURES!$B$2:$B$23,0),0))))</f>
        <v>WOL</v>
      </c>
      <c r="CB113" s="70" t="str">
        <f>IF(CB$1="SAT",IF(AND(HLOOKUP(CB$2,FIXTURES!$C$2:$NC$23,MATCH($C113,FIXTURES!$B$2:$B$23,0),0)="",HLOOKUP(CB$2+1,FIXTURES!$C$2:$NC$23,MATCH($C113,FIXTURES!$B$2:$B$23,0),0)="",HLOOKUP(CB$2+2,FIXTURES!$C$2:$NC$23,MATCH($C113,FIXTURES!$B$2:$B$23,0),0)=""),HLOOKUP(CB$2-1,FIXTURES!$C$2:$NC$23,MATCH($C113,FIXTURES!$B$2:$B$23,0),0),IF(AND(HLOOKUP(CB$2,FIXTURES!$C$2:$NC$23,MATCH($C113,FIXTURES!$B$2:$B$23,0),0)="",HLOOKUP(CB$2+1,FIXTURES!$C$2:$NC$23,MATCH($C113,FIXTURES!$B$2:$B$23,0),0)=""),HLOOKUP(CB$2+2,FIXTURES!$C$2:$NC$23,MATCH($C113,FIXTURES!$B$2:$B$23,0),0),IF(HLOOKUP(CB$2+1,FIXTURES!$C$2:$NC$23,MATCH($C113,FIXTURES!$B$2:$B$23,0),0)="",HLOOKUP(CB$2,FIXTURES!$C$2:$NC$23,MATCH($C113,FIXTURES!$B$2:$B$23,0),0),HLOOKUP(CB$2+1,FIXTURES!$C$2:$NC$23,MATCH($C113,FIXTURES!$B$2:$B$23,0),0)))),IF(AND(HLOOKUP(CB$2,FIXTURES!$C$2:$NC$23,MATCH($C113,FIXTURES!$B$2:$B$23,0),0)="",HLOOKUP(CB$2+1,FIXTURES!$C$2:$NC$23,MATCH($C113,FIXTURES!$B$2:$B$23,0),0)=""),HLOOKUP(CB$2+2,FIXTURES!$C$2:$NC$23,MATCH($C113,FIXTURES!$B$2:$B$23,0),0),IF(HLOOKUP(CB$2+1,FIXTURES!$C$2:$NC$23,MATCH($C113,FIXTURES!$B$2:$B$23,0),0)="",HLOOKUP(CB$2,FIXTURES!$C$2:$NC$23,MATCH($C113,FIXTURES!$B$2:$B$23,0),0),HLOOKUP(CB$2+1,FIXTURES!$C$2:$NC$23,MATCH($C113,FIXTURES!$B$2:$B$23,0),0))))</f>
        <v>lee</v>
      </c>
      <c r="CC113" s="70" t="str">
        <f>IF(CC$1="SAT",IF(AND(HLOOKUP(CC$2,FIXTURES!$C$2:$NC$23,MATCH($C113,FIXTURES!$B$2:$B$23,0),0)="",HLOOKUP(CC$2+1,FIXTURES!$C$2:$NC$23,MATCH($C113,FIXTURES!$B$2:$B$23,0),0)="",HLOOKUP(CC$2+2,FIXTURES!$C$2:$NC$23,MATCH($C113,FIXTURES!$B$2:$B$23,0),0)=""),HLOOKUP(CC$2-1,FIXTURES!$C$2:$NC$23,MATCH($C113,FIXTURES!$B$2:$B$23,0),0),IF(AND(HLOOKUP(CC$2,FIXTURES!$C$2:$NC$23,MATCH($C113,FIXTURES!$B$2:$B$23,0),0)="",HLOOKUP(CC$2+1,FIXTURES!$C$2:$NC$23,MATCH($C113,FIXTURES!$B$2:$B$23,0),0)=""),HLOOKUP(CC$2+2,FIXTURES!$C$2:$NC$23,MATCH($C113,FIXTURES!$B$2:$B$23,0),0),IF(HLOOKUP(CC$2+1,FIXTURES!$C$2:$NC$23,MATCH($C113,FIXTURES!$B$2:$B$23,0),0)="",HLOOKUP(CC$2,FIXTURES!$C$2:$NC$23,MATCH($C113,FIXTURES!$B$2:$B$23,0),0),HLOOKUP(CC$2+1,FIXTURES!$C$2:$NC$23,MATCH($C113,FIXTURES!$B$2:$B$23,0),0)))),IF(AND(HLOOKUP(CC$2,FIXTURES!$C$2:$NC$23,MATCH($C113,FIXTURES!$B$2:$B$23,0),0)="",HLOOKUP(CC$2+1,FIXTURES!$C$2:$NC$23,MATCH($C113,FIXTURES!$B$2:$B$23,0),0)=""),HLOOKUP(CC$2+2,FIXTURES!$C$2:$NC$23,MATCH($C113,FIXTURES!$B$2:$B$23,0),0),IF(HLOOKUP(CC$2+1,FIXTURES!$C$2:$NC$23,MATCH($C113,FIXTURES!$B$2:$B$23,0),0)="",HLOOKUP(CC$2,FIXTURES!$C$2:$NC$23,MATCH($C113,FIXTURES!$B$2:$B$23,0),0),HLOOKUP(CC$2+1,FIXTURES!$C$2:$NC$23,MATCH($C113,FIXTURES!$B$2:$B$23,0),0))))</f>
        <v>EVE</v>
      </c>
      <c r="CD113" s="119" t="s">
        <v>1157</v>
      </c>
      <c r="CE113" s="70" t="str">
        <f>IF(CE$1="SAT",IF(AND(HLOOKUP(CE$2,FIXTURES!$C$2:$NC$23,MATCH($C113,FIXTURES!$B$2:$B$23,0),0)="",HLOOKUP(CE$2+1,FIXTURES!$C$2:$NC$23,MATCH($C113,FIXTURES!$B$2:$B$23,0),0)="",HLOOKUP(CE$2+2,FIXTURES!$C$2:$NC$23,MATCH($C113,FIXTURES!$B$2:$B$23,0),0)=""),HLOOKUP(CE$2-1,FIXTURES!$C$2:$NC$23,MATCH($C113,FIXTURES!$B$2:$B$23,0),0),IF(AND(HLOOKUP(CE$2,FIXTURES!$C$2:$NC$23,MATCH($C113,FIXTURES!$B$2:$B$23,0),0)="",HLOOKUP(CE$2+1,FIXTURES!$C$2:$NC$23,MATCH($C113,FIXTURES!$B$2:$B$23,0),0)=""),HLOOKUP(CE$2+2,FIXTURES!$C$2:$NC$23,MATCH($C113,FIXTURES!$B$2:$B$23,0),0),IF(HLOOKUP(CE$2+1,FIXTURES!$C$2:$NC$23,MATCH($C113,FIXTURES!$B$2:$B$23,0),0)="",HLOOKUP(CE$2,FIXTURES!$C$2:$NC$23,MATCH($C113,FIXTURES!$B$2:$B$23,0),0),HLOOKUP(CE$2+1,FIXTURES!$C$2:$NC$23,MATCH($C113,FIXTURES!$B$2:$B$23,0),0)))),IF(AND(HLOOKUP(CE$2,FIXTURES!$C$2:$NC$23,MATCH($C113,FIXTURES!$B$2:$B$23,0),0)="",HLOOKUP(CE$2+1,FIXTURES!$C$2:$NC$23,MATCH($C113,FIXTURES!$B$2:$B$23,0),0)=""),HLOOKUP(CE$2+2,FIXTURES!$C$2:$NC$23,MATCH($C113,FIXTURES!$B$2:$B$23,0),0),IF(HLOOKUP(CE$2+1,FIXTURES!$C$2:$NC$23,MATCH($C113,FIXTURES!$B$2:$B$23,0),0)="",HLOOKUP(CE$2,FIXTURES!$C$2:$NC$23,MATCH($C113,FIXTURES!$B$2:$B$23,0),0),HLOOKUP(CE$2+1,FIXTURES!$C$2:$NC$23,MATCH($C113,FIXTURES!$B$2:$B$23,0),0))))</f>
        <v>ful</v>
      </c>
      <c r="CF113" s="119" t="s">
        <v>1157</v>
      </c>
      <c r="CG113" s="70" t="str">
        <f>IF(CG$1="SAT",IF(AND(HLOOKUP(CG$2,FIXTURES!$C$2:$NC$23,MATCH($C113,FIXTURES!$B$2:$B$23,0),0)="",HLOOKUP(CG$2+1,FIXTURES!$C$2:$NC$23,MATCH($C113,FIXTURES!$B$2:$B$23,0),0)="",HLOOKUP(CG$2+2,FIXTURES!$C$2:$NC$23,MATCH($C113,FIXTURES!$B$2:$B$23,0),0)=""),HLOOKUP(CG$2-1,FIXTURES!$C$2:$NC$23,MATCH($C113,FIXTURES!$B$2:$B$23,0),0),IF(AND(HLOOKUP(CG$2,FIXTURES!$C$2:$NC$23,MATCH($C113,FIXTURES!$B$2:$B$23,0),0)="",HLOOKUP(CG$2+1,FIXTURES!$C$2:$NC$23,MATCH($C113,FIXTURES!$B$2:$B$23,0),0)=""),HLOOKUP(CG$2+2,FIXTURES!$C$2:$NC$23,MATCH($C113,FIXTURES!$B$2:$B$23,0),0),IF(HLOOKUP(CG$2+1,FIXTURES!$C$2:$NC$23,MATCH($C113,FIXTURES!$B$2:$B$23,0),0)="",HLOOKUP(CG$2,FIXTURES!$C$2:$NC$23,MATCH($C113,FIXTURES!$B$2:$B$23,0),0),HLOOKUP(CG$2+1,FIXTURES!$C$2:$NC$23,MATCH($C113,FIXTURES!$B$2:$B$23,0),0)))),IF(AND(HLOOKUP(CG$2,FIXTURES!$C$2:$NC$23,MATCH($C113,FIXTURES!$B$2:$B$23,0),0)="",HLOOKUP(CG$2+1,FIXTURES!$C$2:$NC$23,MATCH($C113,FIXTURES!$B$2:$B$23,0),0)=""),HLOOKUP(CG$2+2,FIXTURES!$C$2:$NC$23,MATCH($C113,FIXTURES!$B$2:$B$23,0),0),IF(HLOOKUP(CG$2+1,FIXTURES!$C$2:$NC$23,MATCH($C113,FIXTURES!$B$2:$B$23,0),0)="",HLOOKUP(CG$2,FIXTURES!$C$2:$NC$23,MATCH($C113,FIXTURES!$B$2:$B$23,0),0),HLOOKUP(CG$2+1,FIXTURES!$C$2:$NC$23,MATCH($C113,FIXTURES!$B$2:$B$23,0),0))))</f>
        <v>LIV</v>
      </c>
      <c r="CH113" s="119" t="s">
        <v>1157</v>
      </c>
      <c r="CI113" s="70" t="str">
        <f>IF(CI$1="SAT",IF(AND(HLOOKUP(CI$2,FIXTURES!$C$2:$NC$23,MATCH($C113,FIXTURES!$B$2:$B$23,0),0)="",HLOOKUP(CI$2+1,FIXTURES!$C$2:$NC$23,MATCH($C113,FIXTURES!$B$2:$B$23,0),0)="",HLOOKUP(CI$2+2,FIXTURES!$C$2:$NC$23,MATCH($C113,FIXTURES!$B$2:$B$23,0),0)=""),HLOOKUP(CI$2-1,FIXTURES!$C$2:$NC$23,MATCH($C113,FIXTURES!$B$2:$B$23,0),0),IF(AND(HLOOKUP(CI$2,FIXTURES!$C$2:$NC$23,MATCH($C113,FIXTURES!$B$2:$B$23,0),0)="",HLOOKUP(CI$2+1,FIXTURES!$C$2:$NC$23,MATCH($C113,FIXTURES!$B$2:$B$23,0),0)=""),HLOOKUP(CI$2+2,FIXTURES!$C$2:$NC$23,MATCH($C113,FIXTURES!$B$2:$B$23,0),0),IF(HLOOKUP(CI$2+1,FIXTURES!$C$2:$NC$23,MATCH($C113,FIXTURES!$B$2:$B$23,0),0)="",HLOOKUP(CI$2,FIXTURES!$C$2:$NC$23,MATCH($C113,FIXTURES!$B$2:$B$23,0),0),HLOOKUP(CI$2+1,FIXTURES!$C$2:$NC$23,MATCH($C113,FIXTURES!$B$2:$B$23,0),0)))),IF(AND(HLOOKUP(CI$2,FIXTURES!$C$2:$NC$23,MATCH($C113,FIXTURES!$B$2:$B$23,0),0)="",HLOOKUP(CI$2+1,FIXTURES!$C$2:$NC$23,MATCH($C113,FIXTURES!$B$2:$B$23,0),0)=""),HLOOKUP(CI$2+2,FIXTURES!$C$2:$NC$23,MATCH($C113,FIXTURES!$B$2:$B$23,0),0),IF(HLOOKUP(CI$2+1,FIXTURES!$C$2:$NC$23,MATCH($C113,FIXTURES!$B$2:$B$23,0),0)="",HLOOKUP(CI$2,FIXTURES!$C$2:$NC$23,MATCH($C113,FIXTURES!$B$2:$B$23,0),0),HLOOKUP(CI$2+1,FIXTURES!$C$2:$NC$23,MATCH($C113,FIXTURES!$B$2:$B$23,0),0))))</f>
        <v>new</v>
      </c>
      <c r="CJ113" s="119" t="s">
        <v>1157</v>
      </c>
      <c r="CK113" s="70" t="str">
        <f>IF(CK$1="SAT",IF(AND(HLOOKUP(CK$2,FIXTURES!$C$2:$NC$23,MATCH($C113,FIXTURES!$B$2:$B$23,0),0)="",HLOOKUP(CK$2+1,FIXTURES!$C$2:$NC$23,MATCH($C113,FIXTURES!$B$2:$B$23,0),0)="",HLOOKUP(CK$2+2,FIXTURES!$C$2:$NC$23,MATCH($C113,FIXTURES!$B$2:$B$23,0),0)=""),HLOOKUP(CK$2-1,FIXTURES!$C$2:$NC$23,MATCH($C113,FIXTURES!$B$2:$B$23,0),0),IF(AND(HLOOKUP(CK$2,FIXTURES!$C$2:$NC$23,MATCH($C113,FIXTURES!$B$2:$B$23,0),0)="",HLOOKUP(CK$2+1,FIXTURES!$C$2:$NC$23,MATCH($C113,FIXTURES!$B$2:$B$23,0),0)=""),HLOOKUP(CK$2+2,FIXTURES!$C$2:$NC$23,MATCH($C113,FIXTURES!$B$2:$B$23,0),0),IF(HLOOKUP(CK$2+1,FIXTURES!$C$2:$NC$23,MATCH($C113,FIXTURES!$B$2:$B$23,0),0)="",HLOOKUP(CK$2,FIXTURES!$C$2:$NC$23,MATCH($C113,FIXTURES!$B$2:$B$23,0),0),HLOOKUP(CK$2+1,FIXTURES!$C$2:$NC$23,MATCH($C113,FIXTURES!$B$2:$B$23,0),0)))),IF(AND(HLOOKUP(CK$2,FIXTURES!$C$2:$NC$23,MATCH($C113,FIXTURES!$B$2:$B$23,0),0)="",HLOOKUP(CK$2+1,FIXTURES!$C$2:$NC$23,MATCH($C113,FIXTURES!$B$2:$B$23,0),0)=""),HLOOKUP(CK$2+2,FIXTURES!$C$2:$NC$23,MATCH($C113,FIXTURES!$B$2:$B$23,0),0),IF(HLOOKUP(CK$2+1,FIXTURES!$C$2:$NC$23,MATCH($C113,FIXTURES!$B$2:$B$23,0),0)="",HLOOKUP(CK$2,FIXTURES!$C$2:$NC$23,MATCH($C113,FIXTURES!$B$2:$B$23,0),0),HLOOKUP(CK$2+1,FIXTURES!$C$2:$NC$23,MATCH($C113,FIXTURES!$B$2:$B$23,0),0))))</f>
        <v>WHU</v>
      </c>
      <c r="CL113" s="70" t="str">
        <f>IF(CL$1="SAT",IF(AND(HLOOKUP(CL$2,FIXTURES!$C$2:$NC$23,MATCH($C113,FIXTURES!$B$2:$B$23,0),0)="",HLOOKUP(CL$2+1,FIXTURES!$C$2:$NC$23,MATCH($C113,FIXTURES!$B$2:$B$23,0),0)="",HLOOKUP(CL$2+2,FIXTURES!$C$2:$NC$23,MATCH($C113,FIXTURES!$B$2:$B$23,0),0)=""),HLOOKUP(CL$2-1,FIXTURES!$C$2:$NC$23,MATCH($C113,FIXTURES!$B$2:$B$23,0),0),IF(AND(HLOOKUP(CL$2,FIXTURES!$C$2:$NC$23,MATCH($C113,FIXTURES!$B$2:$B$23,0),0)="",HLOOKUP(CL$2+1,FIXTURES!$C$2:$NC$23,MATCH($C113,FIXTURES!$B$2:$B$23,0),0)=""),HLOOKUP(CL$2+2,FIXTURES!$C$2:$NC$23,MATCH($C113,FIXTURES!$B$2:$B$23,0),0),IF(HLOOKUP(CL$2+1,FIXTURES!$C$2:$NC$23,MATCH($C113,FIXTURES!$B$2:$B$23,0),0)="",HLOOKUP(CL$2,FIXTURES!$C$2:$NC$23,MATCH($C113,FIXTURES!$B$2:$B$23,0),0),HLOOKUP(CL$2+1,FIXTURES!$C$2:$NC$23,MATCH($C113,FIXTURES!$B$2:$B$23,0),0)))),IF(AND(HLOOKUP(CL$2,FIXTURES!$C$2:$NC$23,MATCH($C113,FIXTURES!$B$2:$B$23,0),0)="",HLOOKUP(CL$2+1,FIXTURES!$C$2:$NC$23,MATCH($C113,FIXTURES!$B$2:$B$23,0),0)=""),HLOOKUP(CL$2+2,FIXTURES!$C$2:$NC$23,MATCH($C113,FIXTURES!$B$2:$B$23,0),0),IF(HLOOKUP(CL$2+1,FIXTURES!$C$2:$NC$23,MATCH($C113,FIXTURES!$B$2:$B$23,0),0)="",HLOOKUP(CL$2,FIXTURES!$C$2:$NC$23,MATCH($C113,FIXTURES!$B$2:$B$23,0),0),HLOOKUP(CL$2+1,FIXTURES!$C$2:$NC$23,MATCH($C113,FIXTURES!$B$2:$B$23,0),0))))</f>
        <v/>
      </c>
      <c r="CM113" s="70" t="str">
        <f>IF(CM$1="SAT",IF(AND(HLOOKUP(CM$2,FIXTURES!$C$2:$NC$23,MATCH($C113,FIXTURES!$B$2:$B$23,0),0)="",HLOOKUP(CM$2+1,FIXTURES!$C$2:$NC$23,MATCH($C113,FIXTURES!$B$2:$B$23,0),0)="",HLOOKUP(CM$2+2,FIXTURES!$C$2:$NC$23,MATCH($C113,FIXTURES!$B$2:$B$23,0),0)=""),HLOOKUP(CM$2-1,FIXTURES!$C$2:$NC$23,MATCH($C113,FIXTURES!$B$2:$B$23,0),0),IF(AND(HLOOKUP(CM$2,FIXTURES!$C$2:$NC$23,MATCH($C113,FIXTURES!$B$2:$B$23,0),0)="",HLOOKUP(CM$2+1,FIXTURES!$C$2:$NC$23,MATCH($C113,FIXTURES!$B$2:$B$23,0),0)=""),HLOOKUP(CM$2+2,FIXTURES!$C$2:$NC$23,MATCH($C113,FIXTURES!$B$2:$B$23,0),0),IF(HLOOKUP(CM$2+1,FIXTURES!$C$2:$NC$23,MATCH($C113,FIXTURES!$B$2:$B$23,0),0)="",HLOOKUP(CM$2,FIXTURES!$C$2:$NC$23,MATCH($C113,FIXTURES!$B$2:$B$23,0),0),HLOOKUP(CM$2+1,FIXTURES!$C$2:$NC$23,MATCH($C113,FIXTURES!$B$2:$B$23,0),0)))),IF(AND(HLOOKUP(CM$2,FIXTURES!$C$2:$NC$23,MATCH($C113,FIXTURES!$B$2:$B$23,0),0)="",HLOOKUP(CM$2+1,FIXTURES!$C$2:$NC$23,MATCH($C113,FIXTURES!$B$2:$B$23,0),0)=""),HLOOKUP(CM$2+2,FIXTURES!$C$2:$NC$23,MATCH($C113,FIXTURES!$B$2:$B$23,0),0),IF(HLOOKUP(CM$2+1,FIXTURES!$C$2:$NC$23,MATCH($C113,FIXTURES!$B$2:$B$23,0),0)="",HLOOKUP(CM$2,FIXTURES!$C$2:$NC$23,MATCH($C113,FIXTURES!$B$2:$B$23,0),0),HLOOKUP(CM$2+1,FIXTURES!$C$2:$NC$23,MATCH($C113,FIXTURES!$B$2:$B$23,0),0))))</f>
        <v/>
      </c>
      <c r="CN113" s="70" t="str">
        <f>IF(CN$1="SAT",IF(AND(HLOOKUP(CN$2,FIXTURES!$C$2:$NC$23,MATCH($C113,FIXTURES!$B$2:$B$23,0),0)="",HLOOKUP(CN$2+1,FIXTURES!$C$2:$NC$23,MATCH($C113,FIXTURES!$B$2:$B$23,0),0)="",HLOOKUP(CN$2+2,FIXTURES!$C$2:$NC$23,MATCH($C113,FIXTURES!$B$2:$B$23,0),0)=""),HLOOKUP(CN$2-1,FIXTURES!$C$2:$NC$23,MATCH($C113,FIXTURES!$B$2:$B$23,0),0),IF(AND(HLOOKUP(CN$2,FIXTURES!$C$2:$NC$23,MATCH($C113,FIXTURES!$B$2:$B$23,0),0)="",HLOOKUP(CN$2+1,FIXTURES!$C$2:$NC$23,MATCH($C113,FIXTURES!$B$2:$B$23,0),0)=""),HLOOKUP(CN$2+2,FIXTURES!$C$2:$NC$23,MATCH($C113,FIXTURES!$B$2:$B$23,0),0),IF(HLOOKUP(CN$2+1,FIXTURES!$C$2:$NC$23,MATCH($C113,FIXTURES!$B$2:$B$23,0),0)="",HLOOKUP(CN$2,FIXTURES!$C$2:$NC$23,MATCH($C113,FIXTURES!$B$2:$B$23,0),0),HLOOKUP(CN$2+1,FIXTURES!$C$2:$NC$23,MATCH($C113,FIXTURES!$B$2:$B$23,0),0)))),IF(AND(HLOOKUP(CN$2,FIXTURES!$C$2:$NC$23,MATCH($C113,FIXTURES!$B$2:$B$23,0),0)="",HLOOKUP(CN$2+1,FIXTURES!$C$2:$NC$23,MATCH($C113,FIXTURES!$B$2:$B$23,0),0)=""),HLOOKUP(CN$2+2,FIXTURES!$C$2:$NC$23,MATCH($C113,FIXTURES!$B$2:$B$23,0),0),IF(HLOOKUP(CN$2+1,FIXTURES!$C$2:$NC$23,MATCH($C113,FIXTURES!$B$2:$B$23,0),0)="",HLOOKUP(CN$2,FIXTURES!$C$2:$NC$23,MATCH($C113,FIXTURES!$B$2:$B$23,0),0),HLOOKUP(CN$2+1,FIXTURES!$C$2:$NC$23,MATCH($C113,FIXTURES!$B$2:$B$23,0),0))))</f>
        <v/>
      </c>
      <c r="CO113" s="70" t="str">
        <f>IF(CO$1="SAT",IF(AND(HLOOKUP(CO$2,FIXTURES!$C$2:$NC$23,MATCH($C113,FIXTURES!$B$2:$B$23,0),0)="",HLOOKUP(CO$2+1,FIXTURES!$C$2:$NC$23,MATCH($C113,FIXTURES!$B$2:$B$23,0),0)="",HLOOKUP(CO$2+2,FIXTURES!$C$2:$NC$23,MATCH($C113,FIXTURES!$B$2:$B$23,0),0)=""),HLOOKUP(CO$2-1,FIXTURES!$C$2:$NC$23,MATCH($C113,FIXTURES!$B$2:$B$23,0),0),IF(AND(HLOOKUP(CO$2,FIXTURES!$C$2:$NC$23,MATCH($C113,FIXTURES!$B$2:$B$23,0),0)="",HLOOKUP(CO$2+1,FIXTURES!$C$2:$NC$23,MATCH($C113,FIXTURES!$B$2:$B$23,0),0)=""),HLOOKUP(CO$2+2,FIXTURES!$C$2:$NC$23,MATCH($C113,FIXTURES!$B$2:$B$23,0),0),IF(HLOOKUP(CO$2+1,FIXTURES!$C$2:$NC$23,MATCH($C113,FIXTURES!$B$2:$B$23,0),0)="",HLOOKUP(CO$2,FIXTURES!$C$2:$NC$23,MATCH($C113,FIXTURES!$B$2:$B$23,0),0),HLOOKUP(CO$2+1,FIXTURES!$C$2:$NC$23,MATCH($C113,FIXTURES!$B$2:$B$23,0),0)))),IF(AND(HLOOKUP(CO$2,FIXTURES!$C$2:$NC$23,MATCH($C113,FIXTURES!$B$2:$B$23,0),0)="",HLOOKUP(CO$2+1,FIXTURES!$C$2:$NC$23,MATCH($C113,FIXTURES!$B$2:$B$23,0),0)=""),HLOOKUP(CO$2+2,FIXTURES!$C$2:$NC$23,MATCH($C113,FIXTURES!$B$2:$B$23,0),0),IF(HLOOKUP(CO$2+1,FIXTURES!$C$2:$NC$23,MATCH($C113,FIXTURES!$B$2:$B$23,0),0)="",HLOOKUP(CO$2,FIXTURES!$C$2:$NC$23,MATCH($C113,FIXTURES!$B$2:$B$23,0),0),HLOOKUP(CO$2+1,FIXTURES!$C$2:$NC$23,MATCH($C113,FIXTURES!$B$2:$B$23,0),0))))</f>
        <v/>
      </c>
      <c r="CP113" s="70" t="str">
        <f>IF(CP$1="SAT",IF(AND(HLOOKUP(CP$2,FIXTURES!$C$2:$NC$23,MATCH($C113,FIXTURES!$B$2:$B$23,0),0)="",HLOOKUP(CP$2+1,FIXTURES!$C$2:$NC$23,MATCH($C113,FIXTURES!$B$2:$B$23,0),0)="",HLOOKUP(CP$2+2,FIXTURES!$C$2:$NC$23,MATCH($C113,FIXTURES!$B$2:$B$23,0),0)=""),HLOOKUP(CP$2-1,FIXTURES!$C$2:$NC$23,MATCH($C113,FIXTURES!$B$2:$B$23,0),0),IF(AND(HLOOKUP(CP$2,FIXTURES!$C$2:$NC$23,MATCH($C113,FIXTURES!$B$2:$B$23,0),0)="",HLOOKUP(CP$2+1,FIXTURES!$C$2:$NC$23,MATCH($C113,FIXTURES!$B$2:$B$23,0),0)=""),HLOOKUP(CP$2+2,FIXTURES!$C$2:$NC$23,MATCH($C113,FIXTURES!$B$2:$B$23,0),0),IF(HLOOKUP(CP$2+1,FIXTURES!$C$2:$NC$23,MATCH($C113,FIXTURES!$B$2:$B$23,0),0)="",HLOOKUP(CP$2,FIXTURES!$C$2:$NC$23,MATCH($C113,FIXTURES!$B$2:$B$23,0),0),HLOOKUP(CP$2+1,FIXTURES!$C$2:$NC$23,MATCH($C113,FIXTURES!$B$2:$B$23,0),0)))),IF(AND(HLOOKUP(CP$2,FIXTURES!$C$2:$NC$23,MATCH($C113,FIXTURES!$B$2:$B$23,0),0)="",HLOOKUP(CP$2+1,FIXTURES!$C$2:$NC$23,MATCH($C113,FIXTURES!$B$2:$B$23,0),0)=""),HLOOKUP(CP$2+2,FIXTURES!$C$2:$NC$23,MATCH($C113,FIXTURES!$B$2:$B$23,0),0),IF(HLOOKUP(CP$2+1,FIXTURES!$C$2:$NC$23,MATCH($C113,FIXTURES!$B$2:$B$23,0),0)="",HLOOKUP(CP$2,FIXTURES!$C$2:$NC$23,MATCH($C113,FIXTURES!$B$2:$B$23,0),0),HLOOKUP(CP$2+1,FIXTURES!$C$2:$NC$23,MATCH($C113,FIXTURES!$B$2:$B$23,0),0))))</f>
        <v/>
      </c>
      <c r="CQ113" s="70" t="str">
        <f>IF(CQ$1="SAT",IF(AND(HLOOKUP(CQ$2,FIXTURES!$C$2:$NC$23,MATCH($C113,FIXTURES!$B$2:$B$23,0),0)="",HLOOKUP(CQ$2+1,FIXTURES!$C$2:$NC$23,MATCH($C113,FIXTURES!$B$2:$B$23,0),0)="",HLOOKUP(CQ$2+2,FIXTURES!$C$2:$NC$23,MATCH($C113,FIXTURES!$B$2:$B$23,0),0)=""),HLOOKUP(CQ$2-1,FIXTURES!$C$2:$NC$23,MATCH($C113,FIXTURES!$B$2:$B$23,0),0),IF(AND(HLOOKUP(CQ$2,FIXTURES!$C$2:$NC$23,MATCH($C113,FIXTURES!$B$2:$B$23,0),0)="",HLOOKUP(CQ$2+1,FIXTURES!$C$2:$NC$23,MATCH($C113,FIXTURES!$B$2:$B$23,0),0)=""),HLOOKUP(CQ$2+2,FIXTURES!$C$2:$NC$23,MATCH($C113,FIXTURES!$B$2:$B$23,0),0),IF(HLOOKUP(CQ$2+1,FIXTURES!$C$2:$NC$23,MATCH($C113,FIXTURES!$B$2:$B$23,0),0)="",HLOOKUP(CQ$2,FIXTURES!$C$2:$NC$23,MATCH($C113,FIXTURES!$B$2:$B$23,0),0),HLOOKUP(CQ$2+1,FIXTURES!$C$2:$NC$23,MATCH($C113,FIXTURES!$B$2:$B$23,0),0)))),IF(AND(HLOOKUP(CQ$2,FIXTURES!$C$2:$NC$23,MATCH($C113,FIXTURES!$B$2:$B$23,0),0)="",HLOOKUP(CQ$2+1,FIXTURES!$C$2:$NC$23,MATCH($C113,FIXTURES!$B$2:$B$23,0),0)=""),HLOOKUP(CQ$2+2,FIXTURES!$C$2:$NC$23,MATCH($C113,FIXTURES!$B$2:$B$23,0),0),IF(HLOOKUP(CQ$2+1,FIXTURES!$C$2:$NC$23,MATCH($C113,FIXTURES!$B$2:$B$23,0),0)="",HLOOKUP(CQ$2,FIXTURES!$C$2:$NC$23,MATCH($C113,FIXTURES!$B$2:$B$23,0),0),HLOOKUP(CQ$2+1,FIXTURES!$C$2:$NC$23,MATCH($C113,FIXTURES!$B$2:$B$23,0),0))))</f>
        <v/>
      </c>
      <c r="CR113" s="70" t="str">
        <f>IF(CR$1="SAT",IF(AND(HLOOKUP(CR$2,FIXTURES!$C$2:$NC$23,MATCH($C113,FIXTURES!$B$2:$B$23,0),0)="",HLOOKUP(CR$2+1,FIXTURES!$C$2:$NC$23,MATCH($C113,FIXTURES!$B$2:$B$23,0),0)="",HLOOKUP(CR$2+2,FIXTURES!$C$2:$NC$23,MATCH($C113,FIXTURES!$B$2:$B$23,0),0)=""),HLOOKUP(CR$2-1,FIXTURES!$C$2:$NC$23,MATCH($C113,FIXTURES!$B$2:$B$23,0),0),IF(AND(HLOOKUP(CR$2,FIXTURES!$C$2:$NC$23,MATCH($C113,FIXTURES!$B$2:$B$23,0),0)="",HLOOKUP(CR$2+1,FIXTURES!$C$2:$NC$23,MATCH($C113,FIXTURES!$B$2:$B$23,0),0)=""),HLOOKUP(CR$2+2,FIXTURES!$C$2:$NC$23,MATCH($C113,FIXTURES!$B$2:$B$23,0),0),IF(HLOOKUP(CR$2+1,FIXTURES!$C$2:$NC$23,MATCH($C113,FIXTURES!$B$2:$B$23,0),0)="",HLOOKUP(CR$2,FIXTURES!$C$2:$NC$23,MATCH($C113,FIXTURES!$B$2:$B$23,0),0),HLOOKUP(CR$2+1,FIXTURES!$C$2:$NC$23,MATCH($C113,FIXTURES!$B$2:$B$23,0),0)))),IF(AND(HLOOKUP(CR$2,FIXTURES!$C$2:$NC$23,MATCH($C113,FIXTURES!$B$2:$B$23,0),0)="",HLOOKUP(CR$2+1,FIXTURES!$C$2:$NC$23,MATCH($C113,FIXTURES!$B$2:$B$23,0),0)=""),HLOOKUP(CR$2+2,FIXTURES!$C$2:$NC$23,MATCH($C113,FIXTURES!$B$2:$B$23,0),0),IF(HLOOKUP(CR$2+1,FIXTURES!$C$2:$NC$23,MATCH($C113,FIXTURES!$B$2:$B$23,0),0)="",HLOOKUP(CR$2,FIXTURES!$C$2:$NC$23,MATCH($C113,FIXTURES!$B$2:$B$23,0),0),HLOOKUP(CR$2+1,FIXTURES!$C$2:$NC$23,MATCH($C113,FIXTURES!$B$2:$B$23,0),0))))</f>
        <v/>
      </c>
      <c r="CS113" s="70" t="str">
        <f>IF(CS$1="SAT",IF(AND(HLOOKUP(CS$2,FIXTURES!$C$2:$NC$23,MATCH($C113,FIXTURES!$B$2:$B$23,0),0)="",HLOOKUP(CS$2+1,FIXTURES!$C$2:$NC$23,MATCH($C113,FIXTURES!$B$2:$B$23,0),0)="",HLOOKUP(CS$2+2,FIXTURES!$C$2:$NC$23,MATCH($C113,FIXTURES!$B$2:$B$23,0),0)=""),HLOOKUP(CS$2-1,FIXTURES!$C$2:$NC$23,MATCH($C113,FIXTURES!$B$2:$B$23,0),0),IF(AND(HLOOKUP(CS$2,FIXTURES!$C$2:$NC$23,MATCH($C113,FIXTURES!$B$2:$B$23,0),0)="",HLOOKUP(CS$2+1,FIXTURES!$C$2:$NC$23,MATCH($C113,FIXTURES!$B$2:$B$23,0),0)=""),HLOOKUP(CS$2+2,FIXTURES!$C$2:$NC$23,MATCH($C113,FIXTURES!$B$2:$B$23,0),0),IF(HLOOKUP(CS$2+1,FIXTURES!$C$2:$NC$23,MATCH($C113,FIXTURES!$B$2:$B$23,0),0)="",HLOOKUP(CS$2,FIXTURES!$C$2:$NC$23,MATCH($C113,FIXTURES!$B$2:$B$23,0),0),HLOOKUP(CS$2+1,FIXTURES!$C$2:$NC$23,MATCH($C113,FIXTURES!$B$2:$B$23,0),0)))),IF(AND(HLOOKUP(CS$2,FIXTURES!$C$2:$NC$23,MATCH($C113,FIXTURES!$B$2:$B$23,0),0)="",HLOOKUP(CS$2+1,FIXTURES!$C$2:$NC$23,MATCH($C113,FIXTURES!$B$2:$B$23,0),0)=""),HLOOKUP(CS$2+2,FIXTURES!$C$2:$NC$23,MATCH($C113,FIXTURES!$B$2:$B$23,0),0),IF(HLOOKUP(CS$2+1,FIXTURES!$C$2:$NC$23,MATCH($C113,FIXTURES!$B$2:$B$23,0),0)="",HLOOKUP(CS$2,FIXTURES!$C$2:$NC$23,MATCH($C113,FIXTURES!$B$2:$B$23,0),0),HLOOKUP(CS$2+1,FIXTURES!$C$2:$NC$23,MATCH($C113,FIXTURES!$B$2:$B$23,0),0))))</f>
        <v/>
      </c>
      <c r="CT113" s="70" t="str">
        <f>IF(CT$1="SAT",IF(AND(HLOOKUP(CT$2,FIXTURES!$C$2:$NC$23,MATCH($C113,FIXTURES!$B$2:$B$23,0),0)="",HLOOKUP(CT$2+1,FIXTURES!$C$2:$NC$23,MATCH($C113,FIXTURES!$B$2:$B$23,0),0)="",HLOOKUP(CT$2+2,FIXTURES!$C$2:$NC$23,MATCH($C113,FIXTURES!$B$2:$B$23,0),0)=""),HLOOKUP(CT$2-1,FIXTURES!$C$2:$NC$23,MATCH($C113,FIXTURES!$B$2:$B$23,0),0),IF(AND(HLOOKUP(CT$2,FIXTURES!$C$2:$NC$23,MATCH($C113,FIXTURES!$B$2:$B$23,0),0)="",HLOOKUP(CT$2+1,FIXTURES!$C$2:$NC$23,MATCH($C113,FIXTURES!$B$2:$B$23,0),0)=""),HLOOKUP(CT$2+2,FIXTURES!$C$2:$NC$23,MATCH($C113,FIXTURES!$B$2:$B$23,0),0),IF(HLOOKUP(CT$2+1,FIXTURES!$C$2:$NC$23,MATCH($C113,FIXTURES!$B$2:$B$23,0),0)="",HLOOKUP(CT$2,FIXTURES!$C$2:$NC$23,MATCH($C113,FIXTURES!$B$2:$B$23,0),0),HLOOKUP(CT$2+1,FIXTURES!$C$2:$NC$23,MATCH($C113,FIXTURES!$B$2:$B$23,0),0)))),IF(AND(HLOOKUP(CT$2,FIXTURES!$C$2:$NC$23,MATCH($C113,FIXTURES!$B$2:$B$23,0),0)="",HLOOKUP(CT$2+1,FIXTURES!$C$2:$NC$23,MATCH($C113,FIXTURES!$B$2:$B$23,0),0)=""),HLOOKUP(CT$2+2,FIXTURES!$C$2:$NC$23,MATCH($C113,FIXTURES!$B$2:$B$23,0),0),IF(HLOOKUP(CT$2+1,FIXTURES!$C$2:$NC$23,MATCH($C113,FIXTURES!$B$2:$B$23,0),0)="",HLOOKUP(CT$2,FIXTURES!$C$2:$NC$23,MATCH($C113,FIXTURES!$B$2:$B$23,0),0),HLOOKUP(CT$2+1,FIXTURES!$C$2:$NC$23,MATCH($C113,FIXTURES!$B$2:$B$23,0),0))))</f>
        <v/>
      </c>
      <c r="CU113" s="70" t="str">
        <f>IF(CU$1="SAT",IF(AND(HLOOKUP(CU$2,FIXTURES!$C$2:$NC$23,MATCH($C113,FIXTURES!$B$2:$B$23,0),0)="",HLOOKUP(CU$2+1,FIXTURES!$C$2:$NC$23,MATCH($C113,FIXTURES!$B$2:$B$23,0),0)="",HLOOKUP(CU$2+2,FIXTURES!$C$2:$NC$23,MATCH($C113,FIXTURES!$B$2:$B$23,0),0)=""),HLOOKUP(CU$2-1,FIXTURES!$C$2:$NC$23,MATCH($C113,FIXTURES!$B$2:$B$23,0),0),IF(AND(HLOOKUP(CU$2,FIXTURES!$C$2:$NC$23,MATCH($C113,FIXTURES!$B$2:$B$23,0),0)="",HLOOKUP(CU$2+1,FIXTURES!$C$2:$NC$23,MATCH($C113,FIXTURES!$B$2:$B$23,0),0)=""),HLOOKUP(CU$2+2,FIXTURES!$C$2:$NC$23,MATCH($C113,FIXTURES!$B$2:$B$23,0),0),IF(HLOOKUP(CU$2+1,FIXTURES!$C$2:$NC$23,MATCH($C113,FIXTURES!$B$2:$B$23,0),0)="",HLOOKUP(CU$2,FIXTURES!$C$2:$NC$23,MATCH($C113,FIXTURES!$B$2:$B$23,0),0),HLOOKUP(CU$2+1,FIXTURES!$C$2:$NC$23,MATCH($C113,FIXTURES!$B$2:$B$23,0),0)))),IF(AND(HLOOKUP(CU$2,FIXTURES!$C$2:$NC$23,MATCH($C113,FIXTURES!$B$2:$B$23,0),0)="",HLOOKUP(CU$2+1,FIXTURES!$C$2:$NC$23,MATCH($C113,FIXTURES!$B$2:$B$23,0),0)=""),HLOOKUP(CU$2+2,FIXTURES!$C$2:$NC$23,MATCH($C113,FIXTURES!$B$2:$B$23,0),0),IF(HLOOKUP(CU$2+1,FIXTURES!$C$2:$NC$23,MATCH($C113,FIXTURES!$B$2:$B$23,0),0)="",HLOOKUP(CU$2,FIXTURES!$C$2:$NC$23,MATCH($C113,FIXTURES!$B$2:$B$23,0),0),HLOOKUP(CU$2+1,FIXTURES!$C$2:$NC$23,MATCH($C113,FIXTURES!$B$2:$B$23,0),0))))</f>
        <v/>
      </c>
      <c r="CV113" s="70" t="str">
        <f>IF(CV$1="SAT",IF(AND(HLOOKUP(CV$2,FIXTURES!$C$2:$NC$23,MATCH($C113,FIXTURES!$B$2:$B$23,0),0)="",HLOOKUP(CV$2+1,FIXTURES!$C$2:$NC$23,MATCH($C113,FIXTURES!$B$2:$B$23,0),0)="",HLOOKUP(CV$2+2,FIXTURES!$C$2:$NC$23,MATCH($C113,FIXTURES!$B$2:$B$23,0),0)=""),HLOOKUP(CV$2-1,FIXTURES!$C$2:$NC$23,MATCH($C113,FIXTURES!$B$2:$B$23,0),0),IF(AND(HLOOKUP(CV$2,FIXTURES!$C$2:$NC$23,MATCH($C113,FIXTURES!$B$2:$B$23,0),0)="",HLOOKUP(CV$2+1,FIXTURES!$C$2:$NC$23,MATCH($C113,FIXTURES!$B$2:$B$23,0),0)=""),HLOOKUP(CV$2+2,FIXTURES!$C$2:$NC$23,MATCH($C113,FIXTURES!$B$2:$B$23,0),0),IF(HLOOKUP(CV$2+1,FIXTURES!$C$2:$NC$23,MATCH($C113,FIXTURES!$B$2:$B$23,0),0)="",HLOOKUP(CV$2,FIXTURES!$C$2:$NC$23,MATCH($C113,FIXTURES!$B$2:$B$23,0),0),HLOOKUP(CV$2+1,FIXTURES!$C$2:$NC$23,MATCH($C113,FIXTURES!$B$2:$B$23,0),0)))),IF(AND(HLOOKUP(CV$2,FIXTURES!$C$2:$NC$23,MATCH($C113,FIXTURES!$B$2:$B$23,0),0)="",HLOOKUP(CV$2+1,FIXTURES!$C$2:$NC$23,MATCH($C113,FIXTURES!$B$2:$B$23,0),0)=""),HLOOKUP(CV$2+2,FIXTURES!$C$2:$NC$23,MATCH($C113,FIXTURES!$B$2:$B$23,0),0),IF(HLOOKUP(CV$2+1,FIXTURES!$C$2:$NC$23,MATCH($C113,FIXTURES!$B$2:$B$23,0),0)="",HLOOKUP(CV$2,FIXTURES!$C$2:$NC$23,MATCH($C113,FIXTURES!$B$2:$B$23,0),0),HLOOKUP(CV$2+1,FIXTURES!$C$2:$NC$23,MATCH($C113,FIXTURES!$B$2:$B$23,0),0))))</f>
        <v/>
      </c>
      <c r="CW113" s="70" t="str">
        <f>IF(CW$1="SAT",IF(AND(HLOOKUP(CW$2,FIXTURES!$C$2:$NC$23,MATCH($C113,FIXTURES!$B$2:$B$23,0),0)="",HLOOKUP(CW$2+1,FIXTURES!$C$2:$NC$23,MATCH($C113,FIXTURES!$B$2:$B$23,0),0)="",HLOOKUP(CW$2+2,FIXTURES!$C$2:$NC$23,MATCH($C113,FIXTURES!$B$2:$B$23,0),0)=""),HLOOKUP(CW$2-1,FIXTURES!$C$2:$NC$23,MATCH($C113,FIXTURES!$B$2:$B$23,0),0),IF(AND(HLOOKUP(CW$2,FIXTURES!$C$2:$NC$23,MATCH($C113,FIXTURES!$B$2:$B$23,0),0)="",HLOOKUP(CW$2+1,FIXTURES!$C$2:$NC$23,MATCH($C113,FIXTURES!$B$2:$B$23,0),0)=""),HLOOKUP(CW$2+2,FIXTURES!$C$2:$NC$23,MATCH($C113,FIXTURES!$B$2:$B$23,0),0),IF(HLOOKUP(CW$2+1,FIXTURES!$C$2:$NC$23,MATCH($C113,FIXTURES!$B$2:$B$23,0),0)="",HLOOKUP(CW$2,FIXTURES!$C$2:$NC$23,MATCH($C113,FIXTURES!$B$2:$B$23,0),0),HLOOKUP(CW$2+1,FIXTURES!$C$2:$NC$23,MATCH($C113,FIXTURES!$B$2:$B$23,0),0)))),IF(AND(HLOOKUP(CW$2,FIXTURES!$C$2:$NC$23,MATCH($C113,FIXTURES!$B$2:$B$23,0),0)="",HLOOKUP(CW$2+1,FIXTURES!$C$2:$NC$23,MATCH($C113,FIXTURES!$B$2:$B$23,0),0)=""),HLOOKUP(CW$2+2,FIXTURES!$C$2:$NC$23,MATCH($C113,FIXTURES!$B$2:$B$23,0),0),IF(HLOOKUP(CW$2+1,FIXTURES!$C$2:$NC$23,MATCH($C113,FIXTURES!$B$2:$B$23,0),0)="",HLOOKUP(CW$2,FIXTURES!$C$2:$NC$23,MATCH($C113,FIXTURES!$B$2:$B$23,0),0),HLOOKUP(CW$2+1,FIXTURES!$C$2:$NC$23,MATCH($C113,FIXTURES!$B$2:$B$23,0),0))))</f>
        <v/>
      </c>
      <c r="CX113" s="70" t="str">
        <f>IF(CX$1="SAT",IF(AND(HLOOKUP(CX$2,FIXTURES!$C$2:$NC$23,MATCH($C113,FIXTURES!$B$2:$B$23,0),0)="",HLOOKUP(CX$2+1,FIXTURES!$C$2:$NC$23,MATCH($C113,FIXTURES!$B$2:$B$23,0),0)="",HLOOKUP(CX$2+2,FIXTURES!$C$2:$NC$23,MATCH($C113,FIXTURES!$B$2:$B$23,0),0)=""),HLOOKUP(CX$2-1,FIXTURES!$C$2:$NC$23,MATCH($C113,FIXTURES!$B$2:$B$23,0),0),IF(AND(HLOOKUP(CX$2,FIXTURES!$C$2:$NC$23,MATCH($C113,FIXTURES!$B$2:$B$23,0),0)="",HLOOKUP(CX$2+1,FIXTURES!$C$2:$NC$23,MATCH($C113,FIXTURES!$B$2:$B$23,0),0)=""),HLOOKUP(CX$2+2,FIXTURES!$C$2:$NC$23,MATCH($C113,FIXTURES!$B$2:$B$23,0),0),IF(HLOOKUP(CX$2+1,FIXTURES!$C$2:$NC$23,MATCH($C113,FIXTURES!$B$2:$B$23,0),0)="",HLOOKUP(CX$2,FIXTURES!$C$2:$NC$23,MATCH($C113,FIXTURES!$B$2:$B$23,0),0),HLOOKUP(CX$2+1,FIXTURES!$C$2:$NC$23,MATCH($C113,FIXTURES!$B$2:$B$23,0),0)))),IF(AND(HLOOKUP(CX$2,FIXTURES!$C$2:$NC$23,MATCH($C113,FIXTURES!$B$2:$B$23,0),0)="",HLOOKUP(CX$2+1,FIXTURES!$C$2:$NC$23,MATCH($C113,FIXTURES!$B$2:$B$23,0),0)=""),HLOOKUP(CX$2+2,FIXTURES!$C$2:$NC$23,MATCH($C113,FIXTURES!$B$2:$B$23,0),0),IF(HLOOKUP(CX$2+1,FIXTURES!$C$2:$NC$23,MATCH($C113,FIXTURES!$B$2:$B$23,0),0)="",HLOOKUP(CX$2,FIXTURES!$C$2:$NC$23,MATCH($C113,FIXTURES!$B$2:$B$23,0),0),HLOOKUP(CX$2+1,FIXTURES!$C$2:$NC$23,MATCH($C113,FIXTURES!$B$2:$B$23,0),0))))</f>
        <v/>
      </c>
      <c r="CY113" s="70" t="str">
        <f>IF(CY$1="SAT",IF(AND(HLOOKUP(CY$2,FIXTURES!$C$2:$NC$23,MATCH($C113,FIXTURES!$B$2:$B$23,0),0)="",HLOOKUP(CY$2+1,FIXTURES!$C$2:$NC$23,MATCH($C113,FIXTURES!$B$2:$B$23,0),0)="",HLOOKUP(CY$2+2,FIXTURES!$C$2:$NC$23,MATCH($C113,FIXTURES!$B$2:$B$23,0),0)=""),HLOOKUP(CY$2-1,FIXTURES!$C$2:$NC$23,MATCH($C113,FIXTURES!$B$2:$B$23,0),0),IF(AND(HLOOKUP(CY$2,FIXTURES!$C$2:$NC$23,MATCH($C113,FIXTURES!$B$2:$B$23,0),0)="",HLOOKUP(CY$2+1,FIXTURES!$C$2:$NC$23,MATCH($C113,FIXTURES!$B$2:$B$23,0),0)=""),HLOOKUP(CY$2+2,FIXTURES!$C$2:$NC$23,MATCH($C113,FIXTURES!$B$2:$B$23,0),0),IF(HLOOKUP(CY$2+1,FIXTURES!$C$2:$NC$23,MATCH($C113,FIXTURES!$B$2:$B$23,0),0)="",HLOOKUP(CY$2,FIXTURES!$C$2:$NC$23,MATCH($C113,FIXTURES!$B$2:$B$23,0),0),HLOOKUP(CY$2+1,FIXTURES!$C$2:$NC$23,MATCH($C113,FIXTURES!$B$2:$B$23,0),0)))),IF(AND(HLOOKUP(CY$2,FIXTURES!$C$2:$NC$23,MATCH($C113,FIXTURES!$B$2:$B$23,0),0)="",HLOOKUP(CY$2+1,FIXTURES!$C$2:$NC$23,MATCH($C113,FIXTURES!$B$2:$B$23,0),0)=""),HLOOKUP(CY$2+2,FIXTURES!$C$2:$NC$23,MATCH($C113,FIXTURES!$B$2:$B$23,0),0),IF(HLOOKUP(CY$2+1,FIXTURES!$C$2:$NC$23,MATCH($C113,FIXTURES!$B$2:$B$23,0),0)="",HLOOKUP(CY$2,FIXTURES!$C$2:$NC$23,MATCH($C113,FIXTURES!$B$2:$B$23,0),0),HLOOKUP(CY$2+1,FIXTURES!$C$2:$NC$23,MATCH($C113,FIXTURES!$B$2:$B$23,0),0))))</f>
        <v/>
      </c>
      <c r="CZ113" s="70" t="str">
        <f>IF(CZ$1="SAT",IF(AND(HLOOKUP(CZ$2,FIXTURES!$C$2:$NC$23,MATCH($C113,FIXTURES!$B$2:$B$23,0),0)="",HLOOKUP(CZ$2+1,FIXTURES!$C$2:$NC$23,MATCH($C113,FIXTURES!$B$2:$B$23,0),0)="",HLOOKUP(CZ$2+2,FIXTURES!$C$2:$NC$23,MATCH($C113,FIXTURES!$B$2:$B$23,0),0)=""),HLOOKUP(CZ$2-1,FIXTURES!$C$2:$NC$23,MATCH($C113,FIXTURES!$B$2:$B$23,0),0),IF(AND(HLOOKUP(CZ$2,FIXTURES!$C$2:$NC$23,MATCH($C113,FIXTURES!$B$2:$B$23,0),0)="",HLOOKUP(CZ$2+1,FIXTURES!$C$2:$NC$23,MATCH($C113,FIXTURES!$B$2:$B$23,0),0)=""),HLOOKUP(CZ$2+2,FIXTURES!$C$2:$NC$23,MATCH($C113,FIXTURES!$B$2:$B$23,0),0),IF(HLOOKUP(CZ$2+1,FIXTURES!$C$2:$NC$23,MATCH($C113,FIXTURES!$B$2:$B$23,0),0)="",HLOOKUP(CZ$2,FIXTURES!$C$2:$NC$23,MATCH($C113,FIXTURES!$B$2:$B$23,0),0),HLOOKUP(CZ$2+1,FIXTURES!$C$2:$NC$23,MATCH($C113,FIXTURES!$B$2:$B$23,0),0)))),IF(AND(HLOOKUP(CZ$2,FIXTURES!$C$2:$NC$23,MATCH($C113,FIXTURES!$B$2:$B$23,0),0)="",HLOOKUP(CZ$2+1,FIXTURES!$C$2:$NC$23,MATCH($C113,FIXTURES!$B$2:$B$23,0),0)=""),HLOOKUP(CZ$2+2,FIXTURES!$C$2:$NC$23,MATCH($C113,FIXTURES!$B$2:$B$23,0),0),IF(HLOOKUP(CZ$2+1,FIXTURES!$C$2:$NC$23,MATCH($C113,FIXTURES!$B$2:$B$23,0),0)="",HLOOKUP(CZ$2,FIXTURES!$C$2:$NC$23,MATCH($C113,FIXTURES!$B$2:$B$23,0),0),HLOOKUP(CZ$2+1,FIXTURES!$C$2:$NC$23,MATCH($C113,FIXTURES!$B$2:$B$23,0),0))))</f>
        <v/>
      </c>
      <c r="DA113" s="70" t="str">
        <f>IF(DA$1="SAT",IF(AND(HLOOKUP(DA$2,FIXTURES!$C$2:$NC$23,MATCH($C113,FIXTURES!$B$2:$B$23,0),0)="",HLOOKUP(DA$2+1,FIXTURES!$C$2:$NC$23,MATCH($C113,FIXTURES!$B$2:$B$23,0),0)="",HLOOKUP(DA$2+2,FIXTURES!$C$2:$NC$23,MATCH($C113,FIXTURES!$B$2:$B$23,0),0)=""),HLOOKUP(DA$2-1,FIXTURES!$C$2:$NC$23,MATCH($C113,FIXTURES!$B$2:$B$23,0),0),IF(AND(HLOOKUP(DA$2,FIXTURES!$C$2:$NC$23,MATCH($C113,FIXTURES!$B$2:$B$23,0),0)="",HLOOKUP(DA$2+1,FIXTURES!$C$2:$NC$23,MATCH($C113,FIXTURES!$B$2:$B$23,0),0)=""),HLOOKUP(DA$2+2,FIXTURES!$C$2:$NC$23,MATCH($C113,FIXTURES!$B$2:$B$23,0),0),IF(HLOOKUP(DA$2+1,FIXTURES!$C$2:$NC$23,MATCH($C113,FIXTURES!$B$2:$B$23,0),0)="",HLOOKUP(DA$2,FIXTURES!$C$2:$NC$23,MATCH($C113,FIXTURES!$B$2:$B$23,0),0),HLOOKUP(DA$2+1,FIXTURES!$C$2:$NC$23,MATCH($C113,FIXTURES!$B$2:$B$23,0),0)))),IF(AND(HLOOKUP(DA$2,FIXTURES!$C$2:$NC$23,MATCH($C113,FIXTURES!$B$2:$B$23,0),0)="",HLOOKUP(DA$2+1,FIXTURES!$C$2:$NC$23,MATCH($C113,FIXTURES!$B$2:$B$23,0),0)=""),HLOOKUP(DA$2+2,FIXTURES!$C$2:$NC$23,MATCH($C113,FIXTURES!$B$2:$B$23,0),0),IF(HLOOKUP(DA$2+1,FIXTURES!$C$2:$NC$23,MATCH($C113,FIXTURES!$B$2:$B$23,0),0)="",HLOOKUP(DA$2,FIXTURES!$C$2:$NC$23,MATCH($C113,FIXTURES!$B$2:$B$23,0),0),HLOOKUP(DA$2+1,FIXTURES!$C$2:$NC$23,MATCH($C113,FIXTURES!$B$2:$B$23,0),0))))</f>
        <v/>
      </c>
      <c r="DB113" s="70" t="str">
        <f>IF(DB$1="SAT",IF(AND(HLOOKUP(DB$2,FIXTURES!$C$2:$NC$23,MATCH($C113,FIXTURES!$B$2:$B$23,0),0)="",HLOOKUP(DB$2+1,FIXTURES!$C$2:$NC$23,MATCH($C113,FIXTURES!$B$2:$B$23,0),0)="",HLOOKUP(DB$2+2,FIXTURES!$C$2:$NC$23,MATCH($C113,FIXTURES!$B$2:$B$23,0),0)=""),HLOOKUP(DB$2-1,FIXTURES!$C$2:$NC$23,MATCH($C113,FIXTURES!$B$2:$B$23,0),0),IF(AND(HLOOKUP(DB$2,FIXTURES!$C$2:$NC$23,MATCH($C113,FIXTURES!$B$2:$B$23,0),0)="",HLOOKUP(DB$2+1,FIXTURES!$C$2:$NC$23,MATCH($C113,FIXTURES!$B$2:$B$23,0),0)=""),HLOOKUP(DB$2+2,FIXTURES!$C$2:$NC$23,MATCH($C113,FIXTURES!$B$2:$B$23,0),0),IF(HLOOKUP(DB$2+1,FIXTURES!$C$2:$NC$23,MATCH($C113,FIXTURES!$B$2:$B$23,0),0)="",HLOOKUP(DB$2,FIXTURES!$C$2:$NC$23,MATCH($C113,FIXTURES!$B$2:$B$23,0),0),HLOOKUP(DB$2+1,FIXTURES!$C$2:$NC$23,MATCH($C113,FIXTURES!$B$2:$B$23,0),0)))),IF(AND(HLOOKUP(DB$2,FIXTURES!$C$2:$NC$23,MATCH($C113,FIXTURES!$B$2:$B$23,0),0)="",HLOOKUP(DB$2+1,FIXTURES!$C$2:$NC$23,MATCH($C113,FIXTURES!$B$2:$B$23,0),0)=""),HLOOKUP(DB$2+2,FIXTURES!$C$2:$NC$23,MATCH($C113,FIXTURES!$B$2:$B$23,0),0),IF(HLOOKUP(DB$2+1,FIXTURES!$C$2:$NC$23,MATCH($C113,FIXTURES!$B$2:$B$23,0),0)="",HLOOKUP(DB$2,FIXTURES!$C$2:$NC$23,MATCH($C113,FIXTURES!$B$2:$B$23,0),0),HLOOKUP(DB$2+1,FIXTURES!$C$2:$NC$23,MATCH($C113,FIXTURES!$B$2:$B$23,0),0))))</f>
        <v/>
      </c>
      <c r="DC113" s="70" t="str">
        <f>IF(DC$1="SAT",IF(AND(HLOOKUP(DC$2,FIXTURES!$C$2:$NC$23,MATCH($C113,FIXTURES!$B$2:$B$23,0),0)="",HLOOKUP(DC$2+1,FIXTURES!$C$2:$NC$23,MATCH($C113,FIXTURES!$B$2:$B$23,0),0)="",HLOOKUP(DC$2+2,FIXTURES!$C$2:$NC$23,MATCH($C113,FIXTURES!$B$2:$B$23,0),0)=""),HLOOKUP(DC$2-1,FIXTURES!$C$2:$NC$23,MATCH($C113,FIXTURES!$B$2:$B$23,0),0),IF(AND(HLOOKUP(DC$2,FIXTURES!$C$2:$NC$23,MATCH($C113,FIXTURES!$B$2:$B$23,0),0)="",HLOOKUP(DC$2+1,FIXTURES!$C$2:$NC$23,MATCH($C113,FIXTURES!$B$2:$B$23,0),0)=""),HLOOKUP(DC$2+2,FIXTURES!$C$2:$NC$23,MATCH($C113,FIXTURES!$B$2:$B$23,0),0),IF(HLOOKUP(DC$2+1,FIXTURES!$C$2:$NC$23,MATCH($C113,FIXTURES!$B$2:$B$23,0),0)="",HLOOKUP(DC$2,FIXTURES!$C$2:$NC$23,MATCH($C113,FIXTURES!$B$2:$B$23,0),0),HLOOKUP(DC$2+1,FIXTURES!$C$2:$NC$23,MATCH($C113,FIXTURES!$B$2:$B$23,0),0)))),IF(AND(HLOOKUP(DC$2,FIXTURES!$C$2:$NC$23,MATCH($C113,FIXTURES!$B$2:$B$23,0),0)="",HLOOKUP(DC$2+1,FIXTURES!$C$2:$NC$23,MATCH($C113,FIXTURES!$B$2:$B$23,0),0)=""),HLOOKUP(DC$2+2,FIXTURES!$C$2:$NC$23,MATCH($C113,FIXTURES!$B$2:$B$23,0),0),IF(HLOOKUP(DC$2+1,FIXTURES!$C$2:$NC$23,MATCH($C113,FIXTURES!$B$2:$B$23,0),0)="",HLOOKUP(DC$2,FIXTURES!$C$2:$NC$23,MATCH($C113,FIXTURES!$B$2:$B$23,0),0),HLOOKUP(DC$2+1,FIXTURES!$C$2:$NC$23,MATCH($C113,FIXTURES!$B$2:$B$23,0),0))))</f>
        <v/>
      </c>
      <c r="DE113" s="102" t="str">
        <f t="shared" si="11"/>
        <v/>
      </c>
      <c r="DF113" s="102" t="str">
        <f t="shared" si="11"/>
        <v/>
      </c>
      <c r="DG113" s="102" t="str">
        <f t="shared" si="11"/>
        <v/>
      </c>
      <c r="DH113" s="102" t="str">
        <f t="shared" si="11"/>
        <v/>
      </c>
      <c r="DI113" s="102" t="str">
        <f t="shared" si="11"/>
        <v>bre</v>
      </c>
      <c r="DJ113" s="102" t="str">
        <f t="shared" si="11"/>
        <v>WOL</v>
      </c>
      <c r="DL113" s="120" t="str">
        <f t="shared" si="10"/>
        <v xml:space="preserve">bre WOL </v>
      </c>
      <c r="DM113" s="119" t="str">
        <f t="shared" si="12"/>
        <v xml:space="preserve">bre WOL </v>
      </c>
    </row>
    <row r="114" spans="1:117" s="49" customFormat="1" ht="35.1" customHeight="1" x14ac:dyDescent="0.25">
      <c r="A114" s="67" t="s">
        <v>42</v>
      </c>
      <c r="B114" s="68">
        <f>VLOOKUP(A114,[1]Table!$B$1:$O$21,MATCH("xGD/90",[1]Table!$B$1:$O$1,0),0)</f>
        <v>0.45</v>
      </c>
      <c r="C114" s="69" t="s">
        <v>11</v>
      </c>
      <c r="D114" s="70" t="str">
        <f>IF(D$1="SAT",IF(AND(HLOOKUP(D$2,FIXTURES!$C$2:$NC$23,MATCH($C114,FIXTURES!$B$2:$B$23,0),0)="",HLOOKUP(D$2+1,FIXTURES!$C$2:$NC$23,MATCH($C114,FIXTURES!$B$2:$B$23,0),0)="",HLOOKUP(D$2+2,FIXTURES!$C$2:$NC$23,MATCH($C114,FIXTURES!$B$2:$B$23,0),0)=""),HLOOKUP(D$2-1,FIXTURES!$C$2:$NC$23,MATCH($C114,FIXTURES!$B$2:$B$23,0),0),IF(AND(HLOOKUP(D$2,FIXTURES!$C$2:$NC$23,MATCH($C114,FIXTURES!$B$2:$B$23,0),0)="",HLOOKUP(D$2+1,FIXTURES!$C$2:$NC$23,MATCH($C114,FIXTURES!$B$2:$B$23,0),0)=""),HLOOKUP(D$2+2,FIXTURES!$C$2:$NC$23,MATCH($C114,FIXTURES!$B$2:$B$23,0),0),IF(HLOOKUP(D$2+1,FIXTURES!$C$2:$NC$23,MATCH($C114,FIXTURES!$B$2:$B$23,0),0)="",HLOOKUP(D$2,FIXTURES!$C$2:$NC$23,MATCH($C114,FIXTURES!$B$2:$B$23,0),0),HLOOKUP(D$2+1,FIXTURES!$C$2:$NC$23,MATCH($C114,FIXTURES!$B$2:$B$23,0),0)))),IF(AND(HLOOKUP(D$2,FIXTURES!$C$2:$NC$23,MATCH($C114,FIXTURES!$B$2:$B$23,0),0)="",HLOOKUP(D$2+1,FIXTURES!$C$2:$NC$23,MATCH($C114,FIXTURES!$B$2:$B$23,0),0)=""),HLOOKUP(D$2+2,FIXTURES!$C$2:$NC$23,MATCH($C114,FIXTURES!$B$2:$B$23,0),0),IF(HLOOKUP(D$2+1,FIXTURES!$C$2:$NC$23,MATCH($C114,FIXTURES!$B$2:$B$23,0),0)="",HLOOKUP(D$2,FIXTURES!$C$2:$NC$23,MATCH($C114,FIXTURES!$B$2:$B$23,0),0),HLOOKUP(D$2+1,FIXTURES!$C$2:$NC$23,MATCH($C114,FIXTURES!$B$2:$B$23,0),0))))</f>
        <v/>
      </c>
      <c r="E114" s="70" t="str">
        <f>IF(E$1="SAT",IF(AND(HLOOKUP(E$2,FIXTURES!$C$2:$NC$23,MATCH($C114,FIXTURES!$B$2:$B$23,0),0)="",HLOOKUP(E$2+1,FIXTURES!$C$2:$NC$23,MATCH($C114,FIXTURES!$B$2:$B$23,0),0)="",HLOOKUP(E$2+2,FIXTURES!$C$2:$NC$23,MATCH($C114,FIXTURES!$B$2:$B$23,0),0)=""),HLOOKUP(E$2-1,FIXTURES!$C$2:$NC$23,MATCH($C114,FIXTURES!$B$2:$B$23,0),0),IF(AND(HLOOKUP(E$2,FIXTURES!$C$2:$NC$23,MATCH($C114,FIXTURES!$B$2:$B$23,0),0)="",HLOOKUP(E$2+1,FIXTURES!$C$2:$NC$23,MATCH($C114,FIXTURES!$B$2:$B$23,0),0)=""),HLOOKUP(E$2+2,FIXTURES!$C$2:$NC$23,MATCH($C114,FIXTURES!$B$2:$B$23,0),0),IF(HLOOKUP(E$2+1,FIXTURES!$C$2:$NC$23,MATCH($C114,FIXTURES!$B$2:$B$23,0),0)="",HLOOKUP(E$2,FIXTURES!$C$2:$NC$23,MATCH($C114,FIXTURES!$B$2:$B$23,0),0),HLOOKUP(E$2+1,FIXTURES!$C$2:$NC$23,MATCH($C114,FIXTURES!$B$2:$B$23,0),0)))),IF(AND(HLOOKUP(E$2,FIXTURES!$C$2:$NC$23,MATCH($C114,FIXTURES!$B$2:$B$23,0),0)="",HLOOKUP(E$2+1,FIXTURES!$C$2:$NC$23,MATCH($C114,FIXTURES!$B$2:$B$23,0),0)=""),HLOOKUP(E$2+2,FIXTURES!$C$2:$NC$23,MATCH($C114,FIXTURES!$B$2:$B$23,0),0),IF(HLOOKUP(E$2+1,FIXTURES!$C$2:$NC$23,MATCH($C114,FIXTURES!$B$2:$B$23,0),0)="",HLOOKUP(E$2,FIXTURES!$C$2:$NC$23,MATCH($C114,FIXTURES!$B$2:$B$23,0),0),HLOOKUP(E$2+1,FIXTURES!$C$2:$NC$23,MATCH($C114,FIXTURES!$B$2:$B$23,0),0))))</f>
        <v>ful</v>
      </c>
      <c r="F114" s="70" t="str">
        <f>IF(F$1="SAT",IF(AND(HLOOKUP(F$2,FIXTURES!$C$2:$NC$23,MATCH($C114,FIXTURES!$B$2:$B$23,0),0)="",HLOOKUP(F$2+1,FIXTURES!$C$2:$NC$23,MATCH($C114,FIXTURES!$B$2:$B$23,0),0)="",HLOOKUP(F$2+2,FIXTURES!$C$2:$NC$23,MATCH($C114,FIXTURES!$B$2:$B$23,0),0)=""),HLOOKUP(F$2-1,FIXTURES!$C$2:$NC$23,MATCH($C114,FIXTURES!$B$2:$B$23,0),0),IF(AND(HLOOKUP(F$2,FIXTURES!$C$2:$NC$23,MATCH($C114,FIXTURES!$B$2:$B$23,0),0)="",HLOOKUP(F$2+1,FIXTURES!$C$2:$NC$23,MATCH($C114,FIXTURES!$B$2:$B$23,0),0)=""),HLOOKUP(F$2+2,FIXTURES!$C$2:$NC$23,MATCH($C114,FIXTURES!$B$2:$B$23,0),0),IF(HLOOKUP(F$2+1,FIXTURES!$C$2:$NC$23,MATCH($C114,FIXTURES!$B$2:$B$23,0),0)="",HLOOKUP(F$2,FIXTURES!$C$2:$NC$23,MATCH($C114,FIXTURES!$B$2:$B$23,0),0),HLOOKUP(F$2+1,FIXTURES!$C$2:$NC$23,MATCH($C114,FIXTURES!$B$2:$B$23,0),0)))),IF(AND(HLOOKUP(F$2,FIXTURES!$C$2:$NC$23,MATCH($C114,FIXTURES!$B$2:$B$23,0),0)="",HLOOKUP(F$2+1,FIXTURES!$C$2:$NC$23,MATCH($C114,FIXTURES!$B$2:$B$23,0),0)=""),HLOOKUP(F$2+2,FIXTURES!$C$2:$NC$23,MATCH($C114,FIXTURES!$B$2:$B$23,0),0),IF(HLOOKUP(F$2+1,FIXTURES!$C$2:$NC$23,MATCH($C114,FIXTURES!$B$2:$B$23,0),0)="",HLOOKUP(F$2,FIXTURES!$C$2:$NC$23,MATCH($C114,FIXTURES!$B$2:$B$23,0),0),HLOOKUP(F$2+1,FIXTURES!$C$2:$NC$23,MATCH($C114,FIXTURES!$B$2:$B$23,0),0))))</f>
        <v/>
      </c>
      <c r="G114" s="70" t="str">
        <f>IF(G$1="SAT",IF(AND(HLOOKUP(G$2,FIXTURES!$C$2:$NC$23,MATCH($C114,FIXTURES!$B$2:$B$23,0),0)="",HLOOKUP(G$2+1,FIXTURES!$C$2:$NC$23,MATCH($C114,FIXTURES!$B$2:$B$23,0),0)="",HLOOKUP(G$2+2,FIXTURES!$C$2:$NC$23,MATCH($C114,FIXTURES!$B$2:$B$23,0),0)=""),HLOOKUP(G$2-1,FIXTURES!$C$2:$NC$23,MATCH($C114,FIXTURES!$B$2:$B$23,0),0),IF(AND(HLOOKUP(G$2,FIXTURES!$C$2:$NC$23,MATCH($C114,FIXTURES!$B$2:$B$23,0),0)="",HLOOKUP(G$2+1,FIXTURES!$C$2:$NC$23,MATCH($C114,FIXTURES!$B$2:$B$23,0),0)=""),HLOOKUP(G$2+2,FIXTURES!$C$2:$NC$23,MATCH($C114,FIXTURES!$B$2:$B$23,0),0),IF(HLOOKUP(G$2+1,FIXTURES!$C$2:$NC$23,MATCH($C114,FIXTURES!$B$2:$B$23,0),0)="",HLOOKUP(G$2,FIXTURES!$C$2:$NC$23,MATCH($C114,FIXTURES!$B$2:$B$23,0),0),HLOOKUP(G$2+1,FIXTURES!$C$2:$NC$23,MATCH($C114,FIXTURES!$B$2:$B$23,0),0)))),IF(AND(HLOOKUP(G$2,FIXTURES!$C$2:$NC$23,MATCH($C114,FIXTURES!$B$2:$B$23,0),0)="",HLOOKUP(G$2+1,FIXTURES!$C$2:$NC$23,MATCH($C114,FIXTURES!$B$2:$B$23,0),0)=""),HLOOKUP(G$2+2,FIXTURES!$C$2:$NC$23,MATCH($C114,FIXTURES!$B$2:$B$23,0),0),IF(HLOOKUP(G$2+1,FIXTURES!$C$2:$NC$23,MATCH($C114,FIXTURES!$B$2:$B$23,0),0)="",HLOOKUP(G$2,FIXTURES!$C$2:$NC$23,MATCH($C114,FIXTURES!$B$2:$B$23,0),0),HLOOKUP(G$2+1,FIXTURES!$C$2:$NC$23,MATCH($C114,FIXTURES!$B$2:$B$23,0),0))))</f>
        <v>CRY</v>
      </c>
      <c r="H114" s="70" t="str">
        <f>IF(H$1="SAT",IF(AND(HLOOKUP(H$2,FIXTURES!$C$2:$NC$23,MATCH($C114,FIXTURES!$B$2:$B$23,0),0)="",HLOOKUP(H$2+1,FIXTURES!$C$2:$NC$23,MATCH($C114,FIXTURES!$B$2:$B$23,0),0)="",HLOOKUP(H$2+2,FIXTURES!$C$2:$NC$23,MATCH($C114,FIXTURES!$B$2:$B$23,0),0)=""),HLOOKUP(H$2-1,FIXTURES!$C$2:$NC$23,MATCH($C114,FIXTURES!$B$2:$B$23,0),0),IF(AND(HLOOKUP(H$2,FIXTURES!$C$2:$NC$23,MATCH($C114,FIXTURES!$B$2:$B$23,0),0)="",HLOOKUP(H$2+1,FIXTURES!$C$2:$NC$23,MATCH($C114,FIXTURES!$B$2:$B$23,0),0)=""),HLOOKUP(H$2+2,FIXTURES!$C$2:$NC$23,MATCH($C114,FIXTURES!$B$2:$B$23,0),0),IF(HLOOKUP(H$2+1,FIXTURES!$C$2:$NC$23,MATCH($C114,FIXTURES!$B$2:$B$23,0),0)="",HLOOKUP(H$2,FIXTURES!$C$2:$NC$23,MATCH($C114,FIXTURES!$B$2:$B$23,0),0),HLOOKUP(H$2+1,FIXTURES!$C$2:$NC$23,MATCH($C114,FIXTURES!$B$2:$B$23,0),0)))),IF(AND(HLOOKUP(H$2,FIXTURES!$C$2:$NC$23,MATCH($C114,FIXTURES!$B$2:$B$23,0),0)="",HLOOKUP(H$2+1,FIXTURES!$C$2:$NC$23,MATCH($C114,FIXTURES!$B$2:$B$23,0),0)=""),HLOOKUP(H$2+2,FIXTURES!$C$2:$NC$23,MATCH($C114,FIXTURES!$B$2:$B$23,0),0),IF(HLOOKUP(H$2+1,FIXTURES!$C$2:$NC$23,MATCH($C114,FIXTURES!$B$2:$B$23,0),0)="",HLOOKUP(H$2,FIXTURES!$C$2:$NC$23,MATCH($C114,FIXTURES!$B$2:$B$23,0),0),HLOOKUP(H$2+1,FIXTURES!$C$2:$NC$23,MATCH($C114,FIXTURES!$B$2:$B$23,0),0))))</f>
        <v/>
      </c>
      <c r="I114" s="70" t="str">
        <f>IF(I$1="SAT",IF(AND(HLOOKUP(I$2,FIXTURES!$C$2:$NC$23,MATCH($C114,FIXTURES!$B$2:$B$23,0),0)="",HLOOKUP(I$2+1,FIXTURES!$C$2:$NC$23,MATCH($C114,FIXTURES!$B$2:$B$23,0),0)="",HLOOKUP(I$2+2,FIXTURES!$C$2:$NC$23,MATCH($C114,FIXTURES!$B$2:$B$23,0),0)=""),HLOOKUP(I$2-1,FIXTURES!$C$2:$NC$23,MATCH($C114,FIXTURES!$B$2:$B$23,0),0),IF(AND(HLOOKUP(I$2,FIXTURES!$C$2:$NC$23,MATCH($C114,FIXTURES!$B$2:$B$23,0),0)="",HLOOKUP(I$2+1,FIXTURES!$C$2:$NC$23,MATCH($C114,FIXTURES!$B$2:$B$23,0),0)=""),HLOOKUP(I$2+2,FIXTURES!$C$2:$NC$23,MATCH($C114,FIXTURES!$B$2:$B$23,0),0),IF(HLOOKUP(I$2+1,FIXTURES!$C$2:$NC$23,MATCH($C114,FIXTURES!$B$2:$B$23,0),0)="",HLOOKUP(I$2,FIXTURES!$C$2:$NC$23,MATCH($C114,FIXTURES!$B$2:$B$23,0),0),HLOOKUP(I$2+1,FIXTURES!$C$2:$NC$23,MATCH($C114,FIXTURES!$B$2:$B$23,0),0)))),IF(AND(HLOOKUP(I$2,FIXTURES!$C$2:$NC$23,MATCH($C114,FIXTURES!$B$2:$B$23,0),0)="",HLOOKUP(I$2+1,FIXTURES!$C$2:$NC$23,MATCH($C114,FIXTURES!$B$2:$B$23,0),0)=""),HLOOKUP(I$2+2,FIXTURES!$C$2:$NC$23,MATCH($C114,FIXTURES!$B$2:$B$23,0),0),IF(HLOOKUP(I$2+1,FIXTURES!$C$2:$NC$23,MATCH($C114,FIXTURES!$B$2:$B$23,0),0)="",HLOOKUP(I$2,FIXTURES!$C$2:$NC$23,MATCH($C114,FIXTURES!$B$2:$B$23,0),0),HLOOKUP(I$2+1,FIXTURES!$C$2:$NC$23,MATCH($C114,FIXTURES!$B$2:$B$23,0),0))))</f>
        <v>mun</v>
      </c>
      <c r="J114" s="70" t="str">
        <f>IF(J$1="SAT",IF(AND(HLOOKUP(J$2,FIXTURES!$C$2:$NC$23,MATCH($C114,FIXTURES!$B$2:$B$23,0),0)="",HLOOKUP(J$2+1,FIXTURES!$C$2:$NC$23,MATCH($C114,FIXTURES!$B$2:$B$23,0),0)="",HLOOKUP(J$2+2,FIXTURES!$C$2:$NC$23,MATCH($C114,FIXTURES!$B$2:$B$23,0),0)=""),HLOOKUP(J$2-1,FIXTURES!$C$2:$NC$23,MATCH($C114,FIXTURES!$B$2:$B$23,0),0),IF(AND(HLOOKUP(J$2,FIXTURES!$C$2:$NC$23,MATCH($C114,FIXTURES!$B$2:$B$23,0),0)="",HLOOKUP(J$2+1,FIXTURES!$C$2:$NC$23,MATCH($C114,FIXTURES!$B$2:$B$23,0),0)=""),HLOOKUP(J$2+2,FIXTURES!$C$2:$NC$23,MATCH($C114,FIXTURES!$B$2:$B$23,0),0),IF(HLOOKUP(J$2+1,FIXTURES!$C$2:$NC$23,MATCH($C114,FIXTURES!$B$2:$B$23,0),0)="",HLOOKUP(J$2,FIXTURES!$C$2:$NC$23,MATCH($C114,FIXTURES!$B$2:$B$23,0),0),HLOOKUP(J$2+1,FIXTURES!$C$2:$NC$23,MATCH($C114,FIXTURES!$B$2:$B$23,0),0)))),IF(AND(HLOOKUP(J$2,FIXTURES!$C$2:$NC$23,MATCH($C114,FIXTURES!$B$2:$B$23,0),0)="",HLOOKUP(J$2+1,FIXTURES!$C$2:$NC$23,MATCH($C114,FIXTURES!$B$2:$B$23,0),0)=""),HLOOKUP(J$2+2,FIXTURES!$C$2:$NC$23,MATCH($C114,FIXTURES!$B$2:$B$23,0),0),IF(HLOOKUP(J$2+1,FIXTURES!$C$2:$NC$23,MATCH($C114,FIXTURES!$B$2:$B$23,0),0)="",HLOOKUP(J$2,FIXTURES!$C$2:$NC$23,MATCH($C114,FIXTURES!$B$2:$B$23,0),0),HLOOKUP(J$2+1,FIXTURES!$C$2:$NC$23,MATCH($C114,FIXTURES!$B$2:$B$23,0),0))))</f>
        <v/>
      </c>
      <c r="K114" s="70" t="str">
        <f>IF(K$1="SAT",IF(AND(HLOOKUP(K$2,FIXTURES!$C$2:$NC$23,MATCH($C114,FIXTURES!$B$2:$B$23,0),0)="",HLOOKUP(K$2+1,FIXTURES!$C$2:$NC$23,MATCH($C114,FIXTURES!$B$2:$B$23,0),0)="",HLOOKUP(K$2+2,FIXTURES!$C$2:$NC$23,MATCH($C114,FIXTURES!$B$2:$B$23,0),0)=""),HLOOKUP(K$2-1,FIXTURES!$C$2:$NC$23,MATCH($C114,FIXTURES!$B$2:$B$23,0),0),IF(AND(HLOOKUP(K$2,FIXTURES!$C$2:$NC$23,MATCH($C114,FIXTURES!$B$2:$B$23,0),0)="",HLOOKUP(K$2+1,FIXTURES!$C$2:$NC$23,MATCH($C114,FIXTURES!$B$2:$B$23,0),0)=""),HLOOKUP(K$2+2,FIXTURES!$C$2:$NC$23,MATCH($C114,FIXTURES!$B$2:$B$23,0),0),IF(HLOOKUP(K$2+1,FIXTURES!$C$2:$NC$23,MATCH($C114,FIXTURES!$B$2:$B$23,0),0)="",HLOOKUP(K$2,FIXTURES!$C$2:$NC$23,MATCH($C114,FIXTURES!$B$2:$B$23,0),0),HLOOKUP(K$2+1,FIXTURES!$C$2:$NC$23,MATCH($C114,FIXTURES!$B$2:$B$23,0),0)))),IF(AND(HLOOKUP(K$2,FIXTURES!$C$2:$NC$23,MATCH($C114,FIXTURES!$B$2:$B$23,0),0)="",HLOOKUP(K$2+1,FIXTURES!$C$2:$NC$23,MATCH($C114,FIXTURES!$B$2:$B$23,0),0)=""),HLOOKUP(K$2+2,FIXTURES!$C$2:$NC$23,MATCH($C114,FIXTURES!$B$2:$B$23,0),0),IF(HLOOKUP(K$2+1,FIXTURES!$C$2:$NC$23,MATCH($C114,FIXTURES!$B$2:$B$23,0),0)="",HLOOKUP(K$2,FIXTURES!$C$2:$NC$23,MATCH($C114,FIXTURES!$B$2:$B$23,0),0),HLOOKUP(K$2+1,FIXTURES!$C$2:$NC$23,MATCH($C114,FIXTURES!$B$2:$B$23,0),0))))</f>
        <v>BOU</v>
      </c>
      <c r="L114" s="70" t="str">
        <f>IF(L$1="SAT",IF(AND(HLOOKUP(L$2,FIXTURES!$C$2:$NC$23,MATCH($C114,FIXTURES!$B$2:$B$23,0),0)="",HLOOKUP(L$2+1,FIXTURES!$C$2:$NC$23,MATCH($C114,FIXTURES!$B$2:$B$23,0),0)="",HLOOKUP(L$2+2,FIXTURES!$C$2:$NC$23,MATCH($C114,FIXTURES!$B$2:$B$23,0),0)=""),HLOOKUP(L$2-1,FIXTURES!$C$2:$NC$23,MATCH($C114,FIXTURES!$B$2:$B$23,0),0),IF(AND(HLOOKUP(L$2,FIXTURES!$C$2:$NC$23,MATCH($C114,FIXTURES!$B$2:$B$23,0),0)="",HLOOKUP(L$2+1,FIXTURES!$C$2:$NC$23,MATCH($C114,FIXTURES!$B$2:$B$23,0),0)=""),HLOOKUP(L$2+2,FIXTURES!$C$2:$NC$23,MATCH($C114,FIXTURES!$B$2:$B$23,0),0),IF(HLOOKUP(L$2+1,FIXTURES!$C$2:$NC$23,MATCH($C114,FIXTURES!$B$2:$B$23,0),0)="",HLOOKUP(L$2,FIXTURES!$C$2:$NC$23,MATCH($C114,FIXTURES!$B$2:$B$23,0),0),HLOOKUP(L$2+1,FIXTURES!$C$2:$NC$23,MATCH($C114,FIXTURES!$B$2:$B$23,0),0)))),IF(AND(HLOOKUP(L$2,FIXTURES!$C$2:$NC$23,MATCH($C114,FIXTURES!$B$2:$B$23,0),0)="",HLOOKUP(L$2+1,FIXTURES!$C$2:$NC$23,MATCH($C114,FIXTURES!$B$2:$B$23,0),0)=""),HLOOKUP(L$2+2,FIXTURES!$C$2:$NC$23,MATCH($C114,FIXTURES!$B$2:$B$23,0),0),IF(HLOOKUP(L$2+1,FIXTURES!$C$2:$NC$23,MATCH($C114,FIXTURES!$B$2:$B$23,0),0)="",HLOOKUP(L$2,FIXTURES!$C$2:$NC$23,MATCH($C114,FIXTURES!$B$2:$B$23,0),0),HLOOKUP(L$2+1,FIXTURES!$C$2:$NC$23,MATCH($C114,FIXTURES!$B$2:$B$23,0),0))))</f>
        <v>NEW</v>
      </c>
      <c r="M114" s="70" t="str">
        <f>IF(M$1="SAT",IF(AND(HLOOKUP(M$2,FIXTURES!$C$2:$NC$23,MATCH($C114,FIXTURES!$B$2:$B$23,0),0)="",HLOOKUP(M$2+1,FIXTURES!$C$2:$NC$23,MATCH($C114,FIXTURES!$B$2:$B$23,0),0)="",HLOOKUP(M$2+2,FIXTURES!$C$2:$NC$23,MATCH($C114,FIXTURES!$B$2:$B$23,0),0)=""),HLOOKUP(M$2-1,FIXTURES!$C$2:$NC$23,MATCH($C114,FIXTURES!$B$2:$B$23,0),0),IF(AND(HLOOKUP(M$2,FIXTURES!$C$2:$NC$23,MATCH($C114,FIXTURES!$B$2:$B$23,0),0)="",HLOOKUP(M$2+1,FIXTURES!$C$2:$NC$23,MATCH($C114,FIXTURES!$B$2:$B$23,0),0)=""),HLOOKUP(M$2+2,FIXTURES!$C$2:$NC$23,MATCH($C114,FIXTURES!$B$2:$B$23,0),0),IF(HLOOKUP(M$2+1,FIXTURES!$C$2:$NC$23,MATCH($C114,FIXTURES!$B$2:$B$23,0),0)="",HLOOKUP(M$2,FIXTURES!$C$2:$NC$23,MATCH($C114,FIXTURES!$B$2:$B$23,0),0),HLOOKUP(M$2+1,FIXTURES!$C$2:$NC$23,MATCH($C114,FIXTURES!$B$2:$B$23,0),0)))),IF(AND(HLOOKUP(M$2,FIXTURES!$C$2:$NC$23,MATCH($C114,FIXTURES!$B$2:$B$23,0),0)="",HLOOKUP(M$2+1,FIXTURES!$C$2:$NC$23,MATCH($C114,FIXTURES!$B$2:$B$23,0),0)=""),HLOOKUP(M$2+2,FIXTURES!$C$2:$NC$23,MATCH($C114,FIXTURES!$B$2:$B$23,0),0),IF(HLOOKUP(M$2+1,FIXTURES!$C$2:$NC$23,MATCH($C114,FIXTURES!$B$2:$B$23,0),0)="",HLOOKUP(M$2,FIXTURES!$C$2:$NC$23,MATCH($C114,FIXTURES!$B$2:$B$23,0),0),HLOOKUP(M$2+1,FIXTURES!$C$2:$NC$23,MATCH($C114,FIXTURES!$B$2:$B$23,0),0))))</f>
        <v>eve</v>
      </c>
      <c r="N114" s="70" t="str">
        <f>IF(N$1="SAT",IF(AND(HLOOKUP(N$2,FIXTURES!$C$2:$NC$23,MATCH($C114,FIXTURES!$B$2:$B$23,0),0)="",HLOOKUP(N$2+1,FIXTURES!$C$2:$NC$23,MATCH($C114,FIXTURES!$B$2:$B$23,0),0)="",HLOOKUP(N$2+2,FIXTURES!$C$2:$NC$23,MATCH($C114,FIXTURES!$B$2:$B$23,0),0)=""),HLOOKUP(N$2-1,FIXTURES!$C$2:$NC$23,MATCH($C114,FIXTURES!$B$2:$B$23,0),0),IF(AND(HLOOKUP(N$2,FIXTURES!$C$2:$NC$23,MATCH($C114,FIXTURES!$B$2:$B$23,0),0)="",HLOOKUP(N$2+1,FIXTURES!$C$2:$NC$23,MATCH($C114,FIXTURES!$B$2:$B$23,0),0)=""),HLOOKUP(N$2+2,FIXTURES!$C$2:$NC$23,MATCH($C114,FIXTURES!$B$2:$B$23,0),0),IF(HLOOKUP(N$2+1,FIXTURES!$C$2:$NC$23,MATCH($C114,FIXTURES!$B$2:$B$23,0),0)="",HLOOKUP(N$2,FIXTURES!$C$2:$NC$23,MATCH($C114,FIXTURES!$B$2:$B$23,0),0),HLOOKUP(N$2+1,FIXTURES!$C$2:$NC$23,MATCH($C114,FIXTURES!$B$2:$B$23,0),0)))),IF(AND(HLOOKUP(N$2,FIXTURES!$C$2:$NC$23,MATCH($C114,FIXTURES!$B$2:$B$23,0),0)="",HLOOKUP(N$2+1,FIXTURES!$C$2:$NC$23,MATCH($C114,FIXTURES!$B$2:$B$23,0),0)=""),HLOOKUP(N$2+2,FIXTURES!$C$2:$NC$23,MATCH($C114,FIXTURES!$B$2:$B$23,0),0),IF(HLOOKUP(N$2+1,FIXTURES!$C$2:$NC$23,MATCH($C114,FIXTURES!$B$2:$B$23,0),0)="",HLOOKUP(N$2,FIXTURES!$C$2:$NC$23,MATCH($C114,FIXTURES!$B$2:$B$23,0),0),HLOOKUP(N$2+1,FIXTURES!$C$2:$NC$23,MATCH($C114,FIXTURES!$B$2:$B$23,0),0))))</f>
        <v>Napoli</v>
      </c>
      <c r="O114" s="70" t="str">
        <f>IF(O$1="SAT",IF(AND(HLOOKUP(O$2,FIXTURES!$C$2:$NC$23,MATCH($C114,FIXTURES!$B$2:$B$23,0),0)="",HLOOKUP(O$2+1,FIXTURES!$C$2:$NC$23,MATCH($C114,FIXTURES!$B$2:$B$23,0),0)="",HLOOKUP(O$2+2,FIXTURES!$C$2:$NC$23,MATCH($C114,FIXTURES!$B$2:$B$23,0),0)=""),HLOOKUP(O$2-1,FIXTURES!$C$2:$NC$23,MATCH($C114,FIXTURES!$B$2:$B$23,0),0),IF(AND(HLOOKUP(O$2,FIXTURES!$C$2:$NC$23,MATCH($C114,FIXTURES!$B$2:$B$23,0),0)="",HLOOKUP(O$2+1,FIXTURES!$C$2:$NC$23,MATCH($C114,FIXTURES!$B$2:$B$23,0),0)=""),HLOOKUP(O$2+2,FIXTURES!$C$2:$NC$23,MATCH($C114,FIXTURES!$B$2:$B$23,0),0),IF(HLOOKUP(O$2+1,FIXTURES!$C$2:$NC$23,MATCH($C114,FIXTURES!$B$2:$B$23,0),0)="",HLOOKUP(O$2,FIXTURES!$C$2:$NC$23,MATCH($C114,FIXTURES!$B$2:$B$23,0),0),HLOOKUP(O$2+1,FIXTURES!$C$2:$NC$23,MATCH($C114,FIXTURES!$B$2:$B$23,0),0)))),IF(AND(HLOOKUP(O$2,FIXTURES!$C$2:$NC$23,MATCH($C114,FIXTURES!$B$2:$B$23,0),0)="",HLOOKUP(O$2+1,FIXTURES!$C$2:$NC$23,MATCH($C114,FIXTURES!$B$2:$B$23,0),0)=""),HLOOKUP(O$2+2,FIXTURES!$C$2:$NC$23,MATCH($C114,FIXTURES!$B$2:$B$23,0),0),IF(HLOOKUP(O$2+1,FIXTURES!$C$2:$NC$23,MATCH($C114,FIXTURES!$B$2:$B$23,0),0)="",HLOOKUP(O$2,FIXTURES!$C$2:$NC$23,MATCH($C114,FIXTURES!$B$2:$B$23,0),0),HLOOKUP(O$2+1,FIXTURES!$C$2:$NC$23,MATCH($C114,FIXTURES!$B$2:$B$23,0),0))))</f>
        <v/>
      </c>
      <c r="P114" s="70" t="str">
        <f>IF(P$1="SAT",IF(AND(HLOOKUP(P$2,FIXTURES!$C$2:$NC$23,MATCH($C114,FIXTURES!$B$2:$B$23,0),0)="",HLOOKUP(P$2+1,FIXTURES!$C$2:$NC$23,MATCH($C114,FIXTURES!$B$2:$B$23,0),0)="",HLOOKUP(P$2+2,FIXTURES!$C$2:$NC$23,MATCH($C114,FIXTURES!$B$2:$B$23,0),0)=""),HLOOKUP(P$2-1,FIXTURES!$C$2:$NC$23,MATCH($C114,FIXTURES!$B$2:$B$23,0),0),IF(AND(HLOOKUP(P$2,FIXTURES!$C$2:$NC$23,MATCH($C114,FIXTURES!$B$2:$B$23,0),0)="",HLOOKUP(P$2+1,FIXTURES!$C$2:$NC$23,MATCH($C114,FIXTURES!$B$2:$B$23,0),0)=""),HLOOKUP(P$2+2,FIXTURES!$C$2:$NC$23,MATCH($C114,FIXTURES!$B$2:$B$23,0),0),IF(HLOOKUP(P$2+1,FIXTURES!$C$2:$NC$23,MATCH($C114,FIXTURES!$B$2:$B$23,0),0)="",HLOOKUP(P$2,FIXTURES!$C$2:$NC$23,MATCH($C114,FIXTURES!$B$2:$B$23,0),0),HLOOKUP(P$2+1,FIXTURES!$C$2:$NC$23,MATCH($C114,FIXTURES!$B$2:$B$23,0),0)))),IF(AND(HLOOKUP(P$2,FIXTURES!$C$2:$NC$23,MATCH($C114,FIXTURES!$B$2:$B$23,0),0)="",HLOOKUP(P$2+1,FIXTURES!$C$2:$NC$23,MATCH($C114,FIXTURES!$B$2:$B$23,0),0)=""),HLOOKUP(P$2+2,FIXTURES!$C$2:$NC$23,MATCH($C114,FIXTURES!$B$2:$B$23,0),0),IF(HLOOKUP(P$2+1,FIXTURES!$C$2:$NC$23,MATCH($C114,FIXTURES!$B$2:$B$23,0),0)="",HLOOKUP(P$2,FIXTURES!$C$2:$NC$23,MATCH($C114,FIXTURES!$B$2:$B$23,0),0),HLOOKUP(P$2+1,FIXTURES!$C$2:$NC$23,MATCH($C114,FIXTURES!$B$2:$B$23,0),0))))</f>
        <v>Ajax</v>
      </c>
      <c r="Q114" s="70" t="str">
        <f>IF(Q$1="SAT",IF(AND(HLOOKUP(Q$2,FIXTURES!$C$2:$NC$23,MATCH($C114,FIXTURES!$B$2:$B$23,0),0)="",HLOOKUP(Q$2+1,FIXTURES!$C$2:$NC$23,MATCH($C114,FIXTURES!$B$2:$B$23,0),0)="",HLOOKUP(Q$2+2,FIXTURES!$C$2:$NC$23,MATCH($C114,FIXTURES!$B$2:$B$23,0),0)=""),HLOOKUP(Q$2-1,FIXTURES!$C$2:$NC$23,MATCH($C114,FIXTURES!$B$2:$B$23,0),0),IF(AND(HLOOKUP(Q$2,FIXTURES!$C$2:$NC$23,MATCH($C114,FIXTURES!$B$2:$B$23,0),0)="",HLOOKUP(Q$2+1,FIXTURES!$C$2:$NC$23,MATCH($C114,FIXTURES!$B$2:$B$23,0),0)=""),HLOOKUP(Q$2+2,FIXTURES!$C$2:$NC$23,MATCH($C114,FIXTURES!$B$2:$B$23,0),0),IF(HLOOKUP(Q$2+1,FIXTURES!$C$2:$NC$23,MATCH($C114,FIXTURES!$B$2:$B$23,0),0)="",HLOOKUP(Q$2,FIXTURES!$C$2:$NC$23,MATCH($C114,FIXTURES!$B$2:$B$23,0),0),HLOOKUP(Q$2+1,FIXTURES!$C$2:$NC$23,MATCH($C114,FIXTURES!$B$2:$B$23,0),0)))),IF(AND(HLOOKUP(Q$2,FIXTURES!$C$2:$NC$23,MATCH($C114,FIXTURES!$B$2:$B$23,0),0)="",HLOOKUP(Q$2+1,FIXTURES!$C$2:$NC$23,MATCH($C114,FIXTURES!$B$2:$B$23,0),0)=""),HLOOKUP(Q$2+2,FIXTURES!$C$2:$NC$23,MATCH($C114,FIXTURES!$B$2:$B$23,0),0),IF(HLOOKUP(Q$2+1,FIXTURES!$C$2:$NC$23,MATCH($C114,FIXTURES!$B$2:$B$23,0),0)="",HLOOKUP(Q$2,FIXTURES!$C$2:$NC$23,MATCH($C114,FIXTURES!$B$2:$B$23,0),0),HLOOKUP(Q$2+1,FIXTURES!$C$2:$NC$23,MATCH($C114,FIXTURES!$B$2:$B$23,0),0))))</f>
        <v/>
      </c>
      <c r="R114" s="70" t="str">
        <f>IF(R$1="SAT",IF(AND(HLOOKUP(R$2,FIXTURES!$C$2:$NC$23,MATCH($C114,FIXTURES!$B$2:$B$23,0),0)="",HLOOKUP(R$2+1,FIXTURES!$C$2:$NC$23,MATCH($C114,FIXTURES!$B$2:$B$23,0),0)="",HLOOKUP(R$2+2,FIXTURES!$C$2:$NC$23,MATCH($C114,FIXTURES!$B$2:$B$23,0),0)=""),HLOOKUP(R$2-1,FIXTURES!$C$2:$NC$23,MATCH($C114,FIXTURES!$B$2:$B$23,0),0),IF(AND(HLOOKUP(R$2,FIXTURES!$C$2:$NC$23,MATCH($C114,FIXTURES!$B$2:$B$23,0),0)="",HLOOKUP(R$2+1,FIXTURES!$C$2:$NC$23,MATCH($C114,FIXTURES!$B$2:$B$23,0),0)=""),HLOOKUP(R$2+2,FIXTURES!$C$2:$NC$23,MATCH($C114,FIXTURES!$B$2:$B$23,0),0),IF(HLOOKUP(R$2+1,FIXTURES!$C$2:$NC$23,MATCH($C114,FIXTURES!$B$2:$B$23,0),0)="",HLOOKUP(R$2,FIXTURES!$C$2:$NC$23,MATCH($C114,FIXTURES!$B$2:$B$23,0),0),HLOOKUP(R$2+1,FIXTURES!$C$2:$NC$23,MATCH($C114,FIXTURES!$B$2:$B$23,0),0)))),IF(AND(HLOOKUP(R$2,FIXTURES!$C$2:$NC$23,MATCH($C114,FIXTURES!$B$2:$B$23,0),0)="",HLOOKUP(R$2+1,FIXTURES!$C$2:$NC$23,MATCH($C114,FIXTURES!$B$2:$B$23,0),0)=""),HLOOKUP(R$2+2,FIXTURES!$C$2:$NC$23,MATCH($C114,FIXTURES!$B$2:$B$23,0),0),IF(HLOOKUP(R$2+1,FIXTURES!$C$2:$NC$23,MATCH($C114,FIXTURES!$B$2:$B$23,0),0)="",HLOOKUP(R$2,FIXTURES!$C$2:$NC$23,MATCH($C114,FIXTURES!$B$2:$B$23,0),0),HLOOKUP(R$2+1,FIXTURES!$C$2:$NC$23,MATCH($C114,FIXTURES!$B$2:$B$23,0),0))))</f>
        <v/>
      </c>
      <c r="S114" s="70" t="str">
        <f>IF(S$1="SAT",IF(AND(HLOOKUP(S$2,FIXTURES!$C$2:$NC$23,MATCH($C114,FIXTURES!$B$2:$B$23,0),0)="",HLOOKUP(S$2+1,FIXTURES!$C$2:$NC$23,MATCH($C114,FIXTURES!$B$2:$B$23,0),0)="",HLOOKUP(S$2+2,FIXTURES!$C$2:$NC$23,MATCH($C114,FIXTURES!$B$2:$B$23,0),0)=""),HLOOKUP(S$2-1,FIXTURES!$C$2:$NC$23,MATCH($C114,FIXTURES!$B$2:$B$23,0),0),IF(AND(HLOOKUP(S$2,FIXTURES!$C$2:$NC$23,MATCH($C114,FIXTURES!$B$2:$B$23,0),0)="",HLOOKUP(S$2+1,FIXTURES!$C$2:$NC$23,MATCH($C114,FIXTURES!$B$2:$B$23,0),0)=""),HLOOKUP(S$2+2,FIXTURES!$C$2:$NC$23,MATCH($C114,FIXTURES!$B$2:$B$23,0),0),IF(HLOOKUP(S$2+1,FIXTURES!$C$2:$NC$23,MATCH($C114,FIXTURES!$B$2:$B$23,0),0)="",HLOOKUP(S$2,FIXTURES!$C$2:$NC$23,MATCH($C114,FIXTURES!$B$2:$B$23,0),0),HLOOKUP(S$2+1,FIXTURES!$C$2:$NC$23,MATCH($C114,FIXTURES!$B$2:$B$23,0),0)))),IF(AND(HLOOKUP(S$2,FIXTURES!$C$2:$NC$23,MATCH($C114,FIXTURES!$B$2:$B$23,0),0)="",HLOOKUP(S$2+1,FIXTURES!$C$2:$NC$23,MATCH($C114,FIXTURES!$B$2:$B$23,0),0)=""),HLOOKUP(S$2+2,FIXTURES!$C$2:$NC$23,MATCH($C114,FIXTURES!$B$2:$B$23,0),0),IF(HLOOKUP(S$2+1,FIXTURES!$C$2:$NC$23,MATCH($C114,FIXTURES!$B$2:$B$23,0),0)="",HLOOKUP(S$2,FIXTURES!$C$2:$NC$23,MATCH($C114,FIXTURES!$B$2:$B$23,0),0),HLOOKUP(S$2+1,FIXTURES!$C$2:$NC$23,MATCH($C114,FIXTURES!$B$2:$B$23,0),0))))</f>
        <v/>
      </c>
      <c r="T114" s="70" t="str">
        <f>IF(T$1="SAT",IF(AND(HLOOKUP(T$2,FIXTURES!$C$2:$NC$23,MATCH($C114,FIXTURES!$B$2:$B$23,0),0)="",HLOOKUP(T$2+1,FIXTURES!$C$2:$NC$23,MATCH($C114,FIXTURES!$B$2:$B$23,0),0)="",HLOOKUP(T$2+2,FIXTURES!$C$2:$NC$23,MATCH($C114,FIXTURES!$B$2:$B$23,0),0)=""),HLOOKUP(T$2-1,FIXTURES!$C$2:$NC$23,MATCH($C114,FIXTURES!$B$2:$B$23,0),0),IF(AND(HLOOKUP(T$2,FIXTURES!$C$2:$NC$23,MATCH($C114,FIXTURES!$B$2:$B$23,0),0)="",HLOOKUP(T$2+1,FIXTURES!$C$2:$NC$23,MATCH($C114,FIXTURES!$B$2:$B$23,0),0)=""),HLOOKUP(T$2+2,FIXTURES!$C$2:$NC$23,MATCH($C114,FIXTURES!$B$2:$B$23,0),0),IF(HLOOKUP(T$2+1,FIXTURES!$C$2:$NC$23,MATCH($C114,FIXTURES!$B$2:$B$23,0),0)="",HLOOKUP(T$2,FIXTURES!$C$2:$NC$23,MATCH($C114,FIXTURES!$B$2:$B$23,0),0),HLOOKUP(T$2+1,FIXTURES!$C$2:$NC$23,MATCH($C114,FIXTURES!$B$2:$B$23,0),0)))),IF(AND(HLOOKUP(T$2,FIXTURES!$C$2:$NC$23,MATCH($C114,FIXTURES!$B$2:$B$23,0),0)="",HLOOKUP(T$2+1,FIXTURES!$C$2:$NC$23,MATCH($C114,FIXTURES!$B$2:$B$23,0),0)=""),HLOOKUP(T$2+2,FIXTURES!$C$2:$NC$23,MATCH($C114,FIXTURES!$B$2:$B$23,0),0),IF(HLOOKUP(T$2+1,FIXTURES!$C$2:$NC$23,MATCH($C114,FIXTURES!$B$2:$B$23,0),0)="",HLOOKUP(T$2,FIXTURES!$C$2:$NC$23,MATCH($C114,FIXTURES!$B$2:$B$23,0),0),HLOOKUP(T$2+1,FIXTURES!$C$2:$NC$23,MATCH($C114,FIXTURES!$B$2:$B$23,0),0))))</f>
        <v/>
      </c>
      <c r="U114" s="70" t="str">
        <f>IF(U$1="SAT",IF(AND(HLOOKUP(U$2,FIXTURES!$C$2:$NC$23,MATCH($C114,FIXTURES!$B$2:$B$23,0),0)="",HLOOKUP(U$2+1,FIXTURES!$C$2:$NC$23,MATCH($C114,FIXTURES!$B$2:$B$23,0),0)="",HLOOKUP(U$2+2,FIXTURES!$C$2:$NC$23,MATCH($C114,FIXTURES!$B$2:$B$23,0),0)=""),HLOOKUP(U$2-1,FIXTURES!$C$2:$NC$23,MATCH($C114,FIXTURES!$B$2:$B$23,0),0),IF(AND(HLOOKUP(U$2,FIXTURES!$C$2:$NC$23,MATCH($C114,FIXTURES!$B$2:$B$23,0),0)="",HLOOKUP(U$2+1,FIXTURES!$C$2:$NC$23,MATCH($C114,FIXTURES!$B$2:$B$23,0),0)=""),HLOOKUP(U$2+2,FIXTURES!$C$2:$NC$23,MATCH($C114,FIXTURES!$B$2:$B$23,0),0),IF(HLOOKUP(U$2+1,FIXTURES!$C$2:$NC$23,MATCH($C114,FIXTURES!$B$2:$B$23,0),0)="",HLOOKUP(U$2,FIXTURES!$C$2:$NC$23,MATCH($C114,FIXTURES!$B$2:$B$23,0),0),HLOOKUP(U$2+1,FIXTURES!$C$2:$NC$23,MATCH($C114,FIXTURES!$B$2:$B$23,0),0)))),IF(AND(HLOOKUP(U$2,FIXTURES!$C$2:$NC$23,MATCH($C114,FIXTURES!$B$2:$B$23,0),0)="",HLOOKUP(U$2+1,FIXTURES!$C$2:$NC$23,MATCH($C114,FIXTURES!$B$2:$B$23,0),0)=""),HLOOKUP(U$2+2,FIXTURES!$C$2:$NC$23,MATCH($C114,FIXTURES!$B$2:$B$23,0),0),IF(HLOOKUP(U$2+1,FIXTURES!$C$2:$NC$23,MATCH($C114,FIXTURES!$B$2:$B$23,0),0)="",HLOOKUP(U$2,FIXTURES!$C$2:$NC$23,MATCH($C114,FIXTURES!$B$2:$B$23,0),0),HLOOKUP(U$2+1,FIXTURES!$C$2:$NC$23,MATCH($C114,FIXTURES!$B$2:$B$23,0),0))))</f>
        <v>BHA</v>
      </c>
      <c r="V114" s="70" t="str">
        <f>IF(V$1="SAT",IF(AND(HLOOKUP(V$2,FIXTURES!$C$2:$NC$23,MATCH($C114,FIXTURES!$B$2:$B$23,0),0)="",HLOOKUP(V$2+1,FIXTURES!$C$2:$NC$23,MATCH($C114,FIXTURES!$B$2:$B$23,0),0)="",HLOOKUP(V$2+2,FIXTURES!$C$2:$NC$23,MATCH($C114,FIXTURES!$B$2:$B$23,0),0)=""),HLOOKUP(V$2-1,FIXTURES!$C$2:$NC$23,MATCH($C114,FIXTURES!$B$2:$B$23,0),0),IF(AND(HLOOKUP(V$2,FIXTURES!$C$2:$NC$23,MATCH($C114,FIXTURES!$B$2:$B$23,0),0)="",HLOOKUP(V$2+1,FIXTURES!$C$2:$NC$23,MATCH($C114,FIXTURES!$B$2:$B$23,0),0)=""),HLOOKUP(V$2+2,FIXTURES!$C$2:$NC$23,MATCH($C114,FIXTURES!$B$2:$B$23,0),0),IF(HLOOKUP(V$2+1,FIXTURES!$C$2:$NC$23,MATCH($C114,FIXTURES!$B$2:$B$23,0),0)="",HLOOKUP(V$2,FIXTURES!$C$2:$NC$23,MATCH($C114,FIXTURES!$B$2:$B$23,0),0),HLOOKUP(V$2+1,FIXTURES!$C$2:$NC$23,MATCH($C114,FIXTURES!$B$2:$B$23,0),0)))),IF(AND(HLOOKUP(V$2,FIXTURES!$C$2:$NC$23,MATCH($C114,FIXTURES!$B$2:$B$23,0),0)="",HLOOKUP(V$2+1,FIXTURES!$C$2:$NC$23,MATCH($C114,FIXTURES!$B$2:$B$23,0),0)=""),HLOOKUP(V$2+2,FIXTURES!$C$2:$NC$23,MATCH($C114,FIXTURES!$B$2:$B$23,0),0),IF(HLOOKUP(V$2+1,FIXTURES!$C$2:$NC$23,MATCH($C114,FIXTURES!$B$2:$B$23,0),0)="",HLOOKUP(V$2,FIXTURES!$C$2:$NC$23,MATCH($C114,FIXTURES!$B$2:$B$23,0),0),HLOOKUP(V$2+1,FIXTURES!$C$2:$NC$23,MATCH($C114,FIXTURES!$B$2:$B$23,0),0))))</f>
        <v>Rangers</v>
      </c>
      <c r="W114" s="70" t="str">
        <f>IF(W$1="SAT",IF(AND(HLOOKUP(W$2,FIXTURES!$C$2:$NC$23,MATCH($C114,FIXTURES!$B$2:$B$23,0),0)="",HLOOKUP(W$2+1,FIXTURES!$C$2:$NC$23,MATCH($C114,FIXTURES!$B$2:$B$23,0),0)="",HLOOKUP(W$2+2,FIXTURES!$C$2:$NC$23,MATCH($C114,FIXTURES!$B$2:$B$23,0),0)=""),HLOOKUP(W$2-1,FIXTURES!$C$2:$NC$23,MATCH($C114,FIXTURES!$B$2:$B$23,0),0),IF(AND(HLOOKUP(W$2,FIXTURES!$C$2:$NC$23,MATCH($C114,FIXTURES!$B$2:$B$23,0),0)="",HLOOKUP(W$2+1,FIXTURES!$C$2:$NC$23,MATCH($C114,FIXTURES!$B$2:$B$23,0),0)=""),HLOOKUP(W$2+2,FIXTURES!$C$2:$NC$23,MATCH($C114,FIXTURES!$B$2:$B$23,0),0),IF(HLOOKUP(W$2+1,FIXTURES!$C$2:$NC$23,MATCH($C114,FIXTURES!$B$2:$B$23,0),0)="",HLOOKUP(W$2,FIXTURES!$C$2:$NC$23,MATCH($C114,FIXTURES!$B$2:$B$23,0),0),HLOOKUP(W$2+1,FIXTURES!$C$2:$NC$23,MATCH($C114,FIXTURES!$B$2:$B$23,0),0)))),IF(AND(HLOOKUP(W$2,FIXTURES!$C$2:$NC$23,MATCH($C114,FIXTURES!$B$2:$B$23,0),0)="",HLOOKUP(W$2+1,FIXTURES!$C$2:$NC$23,MATCH($C114,FIXTURES!$B$2:$B$23,0),0)=""),HLOOKUP(W$2+2,FIXTURES!$C$2:$NC$23,MATCH($C114,FIXTURES!$B$2:$B$23,0),0),IF(HLOOKUP(W$2+1,FIXTURES!$C$2:$NC$23,MATCH($C114,FIXTURES!$B$2:$B$23,0),0)="",HLOOKUP(W$2,FIXTURES!$C$2:$NC$23,MATCH($C114,FIXTURES!$B$2:$B$23,0),0),HLOOKUP(W$2+1,FIXTURES!$C$2:$NC$23,MATCH($C114,FIXTURES!$B$2:$B$23,0),0))))</f>
        <v>ars</v>
      </c>
      <c r="X114" s="70" t="str">
        <f>IF(X$1="SAT",IF(AND(HLOOKUP(X$2,FIXTURES!$C$2:$NC$23,MATCH($C114,FIXTURES!$B$2:$B$23,0),0)="",HLOOKUP(X$2+1,FIXTURES!$C$2:$NC$23,MATCH($C114,FIXTURES!$B$2:$B$23,0),0)="",HLOOKUP(X$2+2,FIXTURES!$C$2:$NC$23,MATCH($C114,FIXTURES!$B$2:$B$23,0),0)=""),HLOOKUP(X$2-1,FIXTURES!$C$2:$NC$23,MATCH($C114,FIXTURES!$B$2:$B$23,0),0),IF(AND(HLOOKUP(X$2,FIXTURES!$C$2:$NC$23,MATCH($C114,FIXTURES!$B$2:$B$23,0),0)="",HLOOKUP(X$2+1,FIXTURES!$C$2:$NC$23,MATCH($C114,FIXTURES!$B$2:$B$23,0),0)=""),HLOOKUP(X$2+2,FIXTURES!$C$2:$NC$23,MATCH($C114,FIXTURES!$B$2:$B$23,0),0),IF(HLOOKUP(X$2+1,FIXTURES!$C$2:$NC$23,MATCH($C114,FIXTURES!$B$2:$B$23,0),0)="",HLOOKUP(X$2,FIXTURES!$C$2:$NC$23,MATCH($C114,FIXTURES!$B$2:$B$23,0),0),HLOOKUP(X$2+1,FIXTURES!$C$2:$NC$23,MATCH($C114,FIXTURES!$B$2:$B$23,0),0)))),IF(AND(HLOOKUP(X$2,FIXTURES!$C$2:$NC$23,MATCH($C114,FIXTURES!$B$2:$B$23,0),0)="",HLOOKUP(X$2+1,FIXTURES!$C$2:$NC$23,MATCH($C114,FIXTURES!$B$2:$B$23,0),0)=""),HLOOKUP(X$2+2,FIXTURES!$C$2:$NC$23,MATCH($C114,FIXTURES!$B$2:$B$23,0),0),IF(HLOOKUP(X$2+1,FIXTURES!$C$2:$NC$23,MATCH($C114,FIXTURES!$B$2:$B$23,0),0)="",HLOOKUP(X$2,FIXTURES!$C$2:$NC$23,MATCH($C114,FIXTURES!$B$2:$B$23,0),0),HLOOKUP(X$2+1,FIXTURES!$C$2:$NC$23,MATCH($C114,FIXTURES!$B$2:$B$23,0),0))))</f>
        <v>Rangers</v>
      </c>
      <c r="Y114" s="70" t="str">
        <f>IF(Y$1="SAT",IF(AND(HLOOKUP(Y$2,FIXTURES!$C$2:$NC$23,MATCH($C114,FIXTURES!$B$2:$B$23,0),0)="",HLOOKUP(Y$2+1,FIXTURES!$C$2:$NC$23,MATCH($C114,FIXTURES!$B$2:$B$23,0),0)="",HLOOKUP(Y$2+2,FIXTURES!$C$2:$NC$23,MATCH($C114,FIXTURES!$B$2:$B$23,0),0)=""),HLOOKUP(Y$2-1,FIXTURES!$C$2:$NC$23,MATCH($C114,FIXTURES!$B$2:$B$23,0),0),IF(AND(HLOOKUP(Y$2,FIXTURES!$C$2:$NC$23,MATCH($C114,FIXTURES!$B$2:$B$23,0),0)="",HLOOKUP(Y$2+1,FIXTURES!$C$2:$NC$23,MATCH($C114,FIXTURES!$B$2:$B$23,0),0)=""),HLOOKUP(Y$2+2,FIXTURES!$C$2:$NC$23,MATCH($C114,FIXTURES!$B$2:$B$23,0),0),IF(HLOOKUP(Y$2+1,FIXTURES!$C$2:$NC$23,MATCH($C114,FIXTURES!$B$2:$B$23,0),0)="",HLOOKUP(Y$2,FIXTURES!$C$2:$NC$23,MATCH($C114,FIXTURES!$B$2:$B$23,0),0),HLOOKUP(Y$2+1,FIXTURES!$C$2:$NC$23,MATCH($C114,FIXTURES!$B$2:$B$23,0),0)))),IF(AND(HLOOKUP(Y$2,FIXTURES!$C$2:$NC$23,MATCH($C114,FIXTURES!$B$2:$B$23,0),0)="",HLOOKUP(Y$2+1,FIXTURES!$C$2:$NC$23,MATCH($C114,FIXTURES!$B$2:$B$23,0),0)=""),HLOOKUP(Y$2+2,FIXTURES!$C$2:$NC$23,MATCH($C114,FIXTURES!$B$2:$B$23,0),0),IF(HLOOKUP(Y$2+1,FIXTURES!$C$2:$NC$23,MATCH($C114,FIXTURES!$B$2:$B$23,0),0)="",HLOOKUP(Y$2,FIXTURES!$C$2:$NC$23,MATCH($C114,FIXTURES!$B$2:$B$23,0),0),HLOOKUP(Y$2+1,FIXTURES!$C$2:$NC$23,MATCH($C114,FIXTURES!$B$2:$B$23,0),0))))</f>
        <v>MCI</v>
      </c>
      <c r="Z114" s="70" t="str">
        <f>IF(Z$1="SAT",IF(AND(HLOOKUP(Z$2,FIXTURES!$C$2:$NC$23,MATCH($C114,FIXTURES!$B$2:$B$23,0),0)="",HLOOKUP(Z$2+1,FIXTURES!$C$2:$NC$23,MATCH($C114,FIXTURES!$B$2:$B$23,0),0)="",HLOOKUP(Z$2+2,FIXTURES!$C$2:$NC$23,MATCH($C114,FIXTURES!$B$2:$B$23,0),0)=""),HLOOKUP(Z$2-1,FIXTURES!$C$2:$NC$23,MATCH($C114,FIXTURES!$B$2:$B$23,0),0),IF(AND(HLOOKUP(Z$2,FIXTURES!$C$2:$NC$23,MATCH($C114,FIXTURES!$B$2:$B$23,0),0)="",HLOOKUP(Z$2+1,FIXTURES!$C$2:$NC$23,MATCH($C114,FIXTURES!$B$2:$B$23,0),0)=""),HLOOKUP(Z$2+2,FIXTURES!$C$2:$NC$23,MATCH($C114,FIXTURES!$B$2:$B$23,0),0),IF(HLOOKUP(Z$2+1,FIXTURES!$C$2:$NC$23,MATCH($C114,FIXTURES!$B$2:$B$23,0),0)="",HLOOKUP(Z$2,FIXTURES!$C$2:$NC$23,MATCH($C114,FIXTURES!$B$2:$B$23,0),0),HLOOKUP(Z$2+1,FIXTURES!$C$2:$NC$23,MATCH($C114,FIXTURES!$B$2:$B$23,0),0)))),IF(AND(HLOOKUP(Z$2,FIXTURES!$C$2:$NC$23,MATCH($C114,FIXTURES!$B$2:$B$23,0),0)="",HLOOKUP(Z$2+1,FIXTURES!$C$2:$NC$23,MATCH($C114,FIXTURES!$B$2:$B$23,0),0)=""),HLOOKUP(Z$2+2,FIXTURES!$C$2:$NC$23,MATCH($C114,FIXTURES!$B$2:$B$23,0),0),IF(HLOOKUP(Z$2+1,FIXTURES!$C$2:$NC$23,MATCH($C114,FIXTURES!$B$2:$B$23,0),0)="",HLOOKUP(Z$2,FIXTURES!$C$2:$NC$23,MATCH($C114,FIXTURES!$B$2:$B$23,0),0),HLOOKUP(Z$2+1,FIXTURES!$C$2:$NC$23,MATCH($C114,FIXTURES!$B$2:$B$23,0),0))))</f>
        <v>WHU</v>
      </c>
      <c r="AA114" s="70" t="str">
        <f>IF(AA$1="SAT",IF(AND(HLOOKUP(AA$2,FIXTURES!$C$2:$NC$23,MATCH($C114,FIXTURES!$B$2:$B$23,0),0)="",HLOOKUP(AA$2+1,FIXTURES!$C$2:$NC$23,MATCH($C114,FIXTURES!$B$2:$B$23,0),0)="",HLOOKUP(AA$2+2,FIXTURES!$C$2:$NC$23,MATCH($C114,FIXTURES!$B$2:$B$23,0),0)=""),HLOOKUP(AA$2-1,FIXTURES!$C$2:$NC$23,MATCH($C114,FIXTURES!$B$2:$B$23,0),0),IF(AND(HLOOKUP(AA$2,FIXTURES!$C$2:$NC$23,MATCH($C114,FIXTURES!$B$2:$B$23,0),0)="",HLOOKUP(AA$2+1,FIXTURES!$C$2:$NC$23,MATCH($C114,FIXTURES!$B$2:$B$23,0),0)=""),HLOOKUP(AA$2+2,FIXTURES!$C$2:$NC$23,MATCH($C114,FIXTURES!$B$2:$B$23,0),0),IF(HLOOKUP(AA$2+1,FIXTURES!$C$2:$NC$23,MATCH($C114,FIXTURES!$B$2:$B$23,0),0)="",HLOOKUP(AA$2,FIXTURES!$C$2:$NC$23,MATCH($C114,FIXTURES!$B$2:$B$23,0),0),HLOOKUP(AA$2+1,FIXTURES!$C$2:$NC$23,MATCH($C114,FIXTURES!$B$2:$B$23,0),0)))),IF(AND(HLOOKUP(AA$2,FIXTURES!$C$2:$NC$23,MATCH($C114,FIXTURES!$B$2:$B$23,0),0)="",HLOOKUP(AA$2+1,FIXTURES!$C$2:$NC$23,MATCH($C114,FIXTURES!$B$2:$B$23,0),0)=""),HLOOKUP(AA$2+2,FIXTURES!$C$2:$NC$23,MATCH($C114,FIXTURES!$B$2:$B$23,0),0),IF(HLOOKUP(AA$2+1,FIXTURES!$C$2:$NC$23,MATCH($C114,FIXTURES!$B$2:$B$23,0),0)="",HLOOKUP(AA$2,FIXTURES!$C$2:$NC$23,MATCH($C114,FIXTURES!$B$2:$B$23,0),0),HLOOKUP(AA$2+1,FIXTURES!$C$2:$NC$23,MATCH($C114,FIXTURES!$B$2:$B$23,0),0))))</f>
        <v>nfo</v>
      </c>
      <c r="AB114" s="70" t="str">
        <f>IF(AB$1="SAT",IF(AND(HLOOKUP(AB$2,FIXTURES!$C$2:$NC$23,MATCH($C114,FIXTURES!$B$2:$B$23,0),0)="",HLOOKUP(AB$2+1,FIXTURES!$C$2:$NC$23,MATCH($C114,FIXTURES!$B$2:$B$23,0),0)="",HLOOKUP(AB$2+2,FIXTURES!$C$2:$NC$23,MATCH($C114,FIXTURES!$B$2:$B$23,0),0)=""),HLOOKUP(AB$2-1,FIXTURES!$C$2:$NC$23,MATCH($C114,FIXTURES!$B$2:$B$23,0),0),IF(AND(HLOOKUP(AB$2,FIXTURES!$C$2:$NC$23,MATCH($C114,FIXTURES!$B$2:$B$23,0),0)="",HLOOKUP(AB$2+1,FIXTURES!$C$2:$NC$23,MATCH($C114,FIXTURES!$B$2:$B$23,0),0)=""),HLOOKUP(AB$2+2,FIXTURES!$C$2:$NC$23,MATCH($C114,FIXTURES!$B$2:$B$23,0),0),IF(HLOOKUP(AB$2+1,FIXTURES!$C$2:$NC$23,MATCH($C114,FIXTURES!$B$2:$B$23,0),0)="",HLOOKUP(AB$2,FIXTURES!$C$2:$NC$23,MATCH($C114,FIXTURES!$B$2:$B$23,0),0),HLOOKUP(AB$2+1,FIXTURES!$C$2:$NC$23,MATCH($C114,FIXTURES!$B$2:$B$23,0),0)))),IF(AND(HLOOKUP(AB$2,FIXTURES!$C$2:$NC$23,MATCH($C114,FIXTURES!$B$2:$B$23,0),0)="",HLOOKUP(AB$2+1,FIXTURES!$C$2:$NC$23,MATCH($C114,FIXTURES!$B$2:$B$23,0),0)=""),HLOOKUP(AB$2+2,FIXTURES!$C$2:$NC$23,MATCH($C114,FIXTURES!$B$2:$B$23,0),0),IF(HLOOKUP(AB$2+1,FIXTURES!$C$2:$NC$23,MATCH($C114,FIXTURES!$B$2:$B$23,0),0)="",HLOOKUP(AB$2,FIXTURES!$C$2:$NC$23,MATCH($C114,FIXTURES!$B$2:$B$23,0),0),HLOOKUP(AB$2+1,FIXTURES!$C$2:$NC$23,MATCH($C114,FIXTURES!$B$2:$B$23,0),0))))</f>
        <v>Ajax</v>
      </c>
      <c r="AC114" s="70" t="str">
        <f>IF(AC$1="SAT",IF(AND(HLOOKUP(AC$2,FIXTURES!$C$2:$NC$23,MATCH($C114,FIXTURES!$B$2:$B$23,0),0)="",HLOOKUP(AC$2+1,FIXTURES!$C$2:$NC$23,MATCH($C114,FIXTURES!$B$2:$B$23,0),0)="",HLOOKUP(AC$2+2,FIXTURES!$C$2:$NC$23,MATCH($C114,FIXTURES!$B$2:$B$23,0),0)=""),HLOOKUP(AC$2-1,FIXTURES!$C$2:$NC$23,MATCH($C114,FIXTURES!$B$2:$B$23,0),0),IF(AND(HLOOKUP(AC$2,FIXTURES!$C$2:$NC$23,MATCH($C114,FIXTURES!$B$2:$B$23,0),0)="",HLOOKUP(AC$2+1,FIXTURES!$C$2:$NC$23,MATCH($C114,FIXTURES!$B$2:$B$23,0),0)=""),HLOOKUP(AC$2+2,FIXTURES!$C$2:$NC$23,MATCH($C114,FIXTURES!$B$2:$B$23,0),0),IF(HLOOKUP(AC$2+1,FIXTURES!$C$2:$NC$23,MATCH($C114,FIXTURES!$B$2:$B$23,0),0)="",HLOOKUP(AC$2,FIXTURES!$C$2:$NC$23,MATCH($C114,FIXTURES!$B$2:$B$23,0),0),HLOOKUP(AC$2+1,FIXTURES!$C$2:$NC$23,MATCH($C114,FIXTURES!$B$2:$B$23,0),0)))),IF(AND(HLOOKUP(AC$2,FIXTURES!$C$2:$NC$23,MATCH($C114,FIXTURES!$B$2:$B$23,0),0)="",HLOOKUP(AC$2+1,FIXTURES!$C$2:$NC$23,MATCH($C114,FIXTURES!$B$2:$B$23,0),0)=""),HLOOKUP(AC$2+2,FIXTURES!$C$2:$NC$23,MATCH($C114,FIXTURES!$B$2:$B$23,0),0),IF(HLOOKUP(AC$2+1,FIXTURES!$C$2:$NC$23,MATCH($C114,FIXTURES!$B$2:$B$23,0),0)="",HLOOKUP(AC$2,FIXTURES!$C$2:$NC$23,MATCH($C114,FIXTURES!$B$2:$B$23,0),0),HLOOKUP(AC$2+1,FIXTURES!$C$2:$NC$23,MATCH($C114,FIXTURES!$B$2:$B$23,0),0))))</f>
        <v>LEE</v>
      </c>
      <c r="AD114" s="70" t="str">
        <f>IF(AD$1="SAT",IF(AND(HLOOKUP(AD$2,FIXTURES!$C$2:$NC$23,MATCH($C114,FIXTURES!$B$2:$B$23,0),0)="",HLOOKUP(AD$2+1,FIXTURES!$C$2:$NC$23,MATCH($C114,FIXTURES!$B$2:$B$23,0),0)="",HLOOKUP(AD$2+2,FIXTURES!$C$2:$NC$23,MATCH($C114,FIXTURES!$B$2:$B$23,0),0)=""),HLOOKUP(AD$2-1,FIXTURES!$C$2:$NC$23,MATCH($C114,FIXTURES!$B$2:$B$23,0),0),IF(AND(HLOOKUP(AD$2,FIXTURES!$C$2:$NC$23,MATCH($C114,FIXTURES!$B$2:$B$23,0),0)="",HLOOKUP(AD$2+1,FIXTURES!$C$2:$NC$23,MATCH($C114,FIXTURES!$B$2:$B$23,0),0)=""),HLOOKUP(AD$2+2,FIXTURES!$C$2:$NC$23,MATCH($C114,FIXTURES!$B$2:$B$23,0),0),IF(HLOOKUP(AD$2+1,FIXTURES!$C$2:$NC$23,MATCH($C114,FIXTURES!$B$2:$B$23,0),0)="",HLOOKUP(AD$2,FIXTURES!$C$2:$NC$23,MATCH($C114,FIXTURES!$B$2:$B$23,0),0),HLOOKUP(AD$2+1,FIXTURES!$C$2:$NC$23,MATCH($C114,FIXTURES!$B$2:$B$23,0),0)))),IF(AND(HLOOKUP(AD$2,FIXTURES!$C$2:$NC$23,MATCH($C114,FIXTURES!$B$2:$B$23,0),0)="",HLOOKUP(AD$2+1,FIXTURES!$C$2:$NC$23,MATCH($C114,FIXTURES!$B$2:$B$23,0),0)=""),HLOOKUP(AD$2+2,FIXTURES!$C$2:$NC$23,MATCH($C114,FIXTURES!$B$2:$B$23,0),0),IF(HLOOKUP(AD$2+1,FIXTURES!$C$2:$NC$23,MATCH($C114,FIXTURES!$B$2:$B$23,0),0)="",HLOOKUP(AD$2,FIXTURES!$C$2:$NC$23,MATCH($C114,FIXTURES!$B$2:$B$23,0),0),HLOOKUP(AD$2+1,FIXTURES!$C$2:$NC$23,MATCH($C114,FIXTURES!$B$2:$B$23,0),0))))</f>
        <v>Napoli</v>
      </c>
      <c r="AE114" s="70" t="str">
        <f>IF(AE$1="SAT",IF(AND(HLOOKUP(AE$2,FIXTURES!$C$2:$NC$23,MATCH($C114,FIXTURES!$B$2:$B$23,0),0)="",HLOOKUP(AE$2+1,FIXTURES!$C$2:$NC$23,MATCH($C114,FIXTURES!$B$2:$B$23,0),0)="",HLOOKUP(AE$2+2,FIXTURES!$C$2:$NC$23,MATCH($C114,FIXTURES!$B$2:$B$23,0),0)=""),HLOOKUP(AE$2-1,FIXTURES!$C$2:$NC$23,MATCH($C114,FIXTURES!$B$2:$B$23,0),0),IF(AND(HLOOKUP(AE$2,FIXTURES!$C$2:$NC$23,MATCH($C114,FIXTURES!$B$2:$B$23,0),0)="",HLOOKUP(AE$2+1,FIXTURES!$C$2:$NC$23,MATCH($C114,FIXTURES!$B$2:$B$23,0),0)=""),HLOOKUP(AE$2+2,FIXTURES!$C$2:$NC$23,MATCH($C114,FIXTURES!$B$2:$B$23,0),0),IF(HLOOKUP(AE$2+1,FIXTURES!$C$2:$NC$23,MATCH($C114,FIXTURES!$B$2:$B$23,0),0)="",HLOOKUP(AE$2,FIXTURES!$C$2:$NC$23,MATCH($C114,FIXTURES!$B$2:$B$23,0),0),HLOOKUP(AE$2+1,FIXTURES!$C$2:$NC$23,MATCH($C114,FIXTURES!$B$2:$B$23,0),0)))),IF(AND(HLOOKUP(AE$2,FIXTURES!$C$2:$NC$23,MATCH($C114,FIXTURES!$B$2:$B$23,0),0)="",HLOOKUP(AE$2+1,FIXTURES!$C$2:$NC$23,MATCH($C114,FIXTURES!$B$2:$B$23,0),0)=""),HLOOKUP(AE$2+2,FIXTURES!$C$2:$NC$23,MATCH($C114,FIXTURES!$B$2:$B$23,0),0),IF(HLOOKUP(AE$2+1,FIXTURES!$C$2:$NC$23,MATCH($C114,FIXTURES!$B$2:$B$23,0),0)="",HLOOKUP(AE$2,FIXTURES!$C$2:$NC$23,MATCH($C114,FIXTURES!$B$2:$B$23,0),0),HLOOKUP(AE$2+1,FIXTURES!$C$2:$NC$23,MATCH($C114,FIXTURES!$B$2:$B$23,0),0))))</f>
        <v>tot</v>
      </c>
      <c r="AF114" s="70" t="str">
        <f>IF(AF$1="SAT",IF(AND(HLOOKUP(AF$2,FIXTURES!$C$2:$NC$23,MATCH($C114,FIXTURES!$B$2:$B$23,0),0)="",HLOOKUP(AF$2+1,FIXTURES!$C$2:$NC$23,MATCH($C114,FIXTURES!$B$2:$B$23,0),0)="",HLOOKUP(AF$2+2,FIXTURES!$C$2:$NC$23,MATCH($C114,FIXTURES!$B$2:$B$23,0),0)=""),HLOOKUP(AF$2-1,FIXTURES!$C$2:$NC$23,MATCH($C114,FIXTURES!$B$2:$B$23,0),0),IF(AND(HLOOKUP(AF$2,FIXTURES!$C$2:$NC$23,MATCH($C114,FIXTURES!$B$2:$B$23,0),0)="",HLOOKUP(AF$2+1,FIXTURES!$C$2:$NC$23,MATCH($C114,FIXTURES!$B$2:$B$23,0),0)=""),HLOOKUP(AF$2+2,FIXTURES!$C$2:$NC$23,MATCH($C114,FIXTURES!$B$2:$B$23,0),0),IF(HLOOKUP(AF$2+1,FIXTURES!$C$2:$NC$23,MATCH($C114,FIXTURES!$B$2:$B$23,0),0)="",HLOOKUP(AF$2,FIXTURES!$C$2:$NC$23,MATCH($C114,FIXTURES!$B$2:$B$23,0),0),HLOOKUP(AF$2+1,FIXTURES!$C$2:$NC$23,MATCH($C114,FIXTURES!$B$2:$B$23,0),0)))),IF(AND(HLOOKUP(AF$2,FIXTURES!$C$2:$NC$23,MATCH($C114,FIXTURES!$B$2:$B$23,0),0)="",HLOOKUP(AF$2+1,FIXTURES!$C$2:$NC$23,MATCH($C114,FIXTURES!$B$2:$B$23,0),0)=""),HLOOKUP(AF$2+2,FIXTURES!$C$2:$NC$23,MATCH($C114,FIXTURES!$B$2:$B$23,0),0),IF(HLOOKUP(AF$2+1,FIXTURES!$C$2:$NC$23,MATCH($C114,FIXTURES!$B$2:$B$23,0),0)="",HLOOKUP(AF$2,FIXTURES!$C$2:$NC$23,MATCH($C114,FIXTURES!$B$2:$B$23,0),0),HLOOKUP(AF$2+1,FIXTURES!$C$2:$NC$23,MATCH($C114,FIXTURES!$B$2:$B$23,0),0))))</f>
        <v>Derby County</v>
      </c>
      <c r="AG114" s="70" t="str">
        <f>IF(AG$1="SAT",IF(AND(HLOOKUP(AG$2,FIXTURES!$C$2:$NC$23,MATCH($C114,FIXTURES!$B$2:$B$23,0),0)="",HLOOKUP(AG$2+1,FIXTURES!$C$2:$NC$23,MATCH($C114,FIXTURES!$B$2:$B$23,0),0)="",HLOOKUP(AG$2+2,FIXTURES!$C$2:$NC$23,MATCH($C114,FIXTURES!$B$2:$B$23,0),0)=""),HLOOKUP(AG$2-1,FIXTURES!$C$2:$NC$23,MATCH($C114,FIXTURES!$B$2:$B$23,0),0),IF(AND(HLOOKUP(AG$2,FIXTURES!$C$2:$NC$23,MATCH($C114,FIXTURES!$B$2:$B$23,0),0)="",HLOOKUP(AG$2+1,FIXTURES!$C$2:$NC$23,MATCH($C114,FIXTURES!$B$2:$B$23,0),0)=""),HLOOKUP(AG$2+2,FIXTURES!$C$2:$NC$23,MATCH($C114,FIXTURES!$B$2:$B$23,0),0),IF(HLOOKUP(AG$2+1,FIXTURES!$C$2:$NC$23,MATCH($C114,FIXTURES!$B$2:$B$23,0),0)="",HLOOKUP(AG$2,FIXTURES!$C$2:$NC$23,MATCH($C114,FIXTURES!$B$2:$B$23,0),0),HLOOKUP(AG$2+1,FIXTURES!$C$2:$NC$23,MATCH($C114,FIXTURES!$B$2:$B$23,0),0)))),IF(AND(HLOOKUP(AG$2,FIXTURES!$C$2:$NC$23,MATCH($C114,FIXTURES!$B$2:$B$23,0),0)="",HLOOKUP(AG$2+1,FIXTURES!$C$2:$NC$23,MATCH($C114,FIXTURES!$B$2:$B$23,0),0)=""),HLOOKUP(AG$2+2,FIXTURES!$C$2:$NC$23,MATCH($C114,FIXTURES!$B$2:$B$23,0),0),IF(HLOOKUP(AG$2+1,FIXTURES!$C$2:$NC$23,MATCH($C114,FIXTURES!$B$2:$B$23,0),0)="",HLOOKUP(AG$2,FIXTURES!$C$2:$NC$23,MATCH($C114,FIXTURES!$B$2:$B$23,0),0),HLOOKUP(AG$2+1,FIXTURES!$C$2:$NC$23,MATCH($C114,FIXTURES!$B$2:$B$23,0),0))))</f>
        <v>SOU</v>
      </c>
      <c r="AH114" s="70" t="str">
        <f>IF(AH$1="SAT",IF(AND(HLOOKUP(AH$2,FIXTURES!$C$2:$NC$23,MATCH($C114,FIXTURES!$B$2:$B$23,0),0)="",HLOOKUP(AH$2+1,FIXTURES!$C$2:$NC$23,MATCH($C114,FIXTURES!$B$2:$B$23,0),0)="",HLOOKUP(AH$2+2,FIXTURES!$C$2:$NC$23,MATCH($C114,FIXTURES!$B$2:$B$23,0),0)=""),HLOOKUP(AH$2-1,FIXTURES!$C$2:$NC$23,MATCH($C114,FIXTURES!$B$2:$B$23,0),0),IF(AND(HLOOKUP(AH$2,FIXTURES!$C$2:$NC$23,MATCH($C114,FIXTURES!$B$2:$B$23,0),0)="",HLOOKUP(AH$2+1,FIXTURES!$C$2:$NC$23,MATCH($C114,FIXTURES!$B$2:$B$23,0),0)=""),HLOOKUP(AH$2+2,FIXTURES!$C$2:$NC$23,MATCH($C114,FIXTURES!$B$2:$B$23,0),0),IF(HLOOKUP(AH$2+1,FIXTURES!$C$2:$NC$23,MATCH($C114,FIXTURES!$B$2:$B$23,0),0)="",HLOOKUP(AH$2,FIXTURES!$C$2:$NC$23,MATCH($C114,FIXTURES!$B$2:$B$23,0),0),HLOOKUP(AH$2+1,FIXTURES!$C$2:$NC$23,MATCH($C114,FIXTURES!$B$2:$B$23,0),0)))),IF(AND(HLOOKUP(AH$2,FIXTURES!$C$2:$NC$23,MATCH($C114,FIXTURES!$B$2:$B$23,0),0)="",HLOOKUP(AH$2+1,FIXTURES!$C$2:$NC$23,MATCH($C114,FIXTURES!$B$2:$B$23,0),0)=""),HLOOKUP(AH$2+2,FIXTURES!$C$2:$NC$23,MATCH($C114,FIXTURES!$B$2:$B$23,0),0),IF(HLOOKUP(AH$2+1,FIXTURES!$C$2:$NC$23,MATCH($C114,FIXTURES!$B$2:$B$23,0),0)="",HLOOKUP(AH$2,FIXTURES!$C$2:$NC$23,MATCH($C114,FIXTURES!$B$2:$B$23,0),0),HLOOKUP(AH$2+1,FIXTURES!$C$2:$NC$23,MATCH($C114,FIXTURES!$B$2:$B$23,0),0))))</f>
        <v/>
      </c>
      <c r="AI114" s="70" t="str">
        <f>IF(AI$1="SAT",IF(AND(HLOOKUP(AI$2,FIXTURES!$C$2:$NC$23,MATCH($C114,FIXTURES!$B$2:$B$23,0),0)="",HLOOKUP(AI$2+1,FIXTURES!$C$2:$NC$23,MATCH($C114,FIXTURES!$B$2:$B$23,0),0)="",HLOOKUP(AI$2+2,FIXTURES!$C$2:$NC$23,MATCH($C114,FIXTURES!$B$2:$B$23,0),0)=""),HLOOKUP(AI$2-1,FIXTURES!$C$2:$NC$23,MATCH($C114,FIXTURES!$B$2:$B$23,0),0),IF(AND(HLOOKUP(AI$2,FIXTURES!$C$2:$NC$23,MATCH($C114,FIXTURES!$B$2:$B$23,0),0)="",HLOOKUP(AI$2+1,FIXTURES!$C$2:$NC$23,MATCH($C114,FIXTURES!$B$2:$B$23,0),0)=""),HLOOKUP(AI$2+2,FIXTURES!$C$2:$NC$23,MATCH($C114,FIXTURES!$B$2:$B$23,0),0),IF(HLOOKUP(AI$2+1,FIXTURES!$C$2:$NC$23,MATCH($C114,FIXTURES!$B$2:$B$23,0),0)="",HLOOKUP(AI$2,FIXTURES!$C$2:$NC$23,MATCH($C114,FIXTURES!$B$2:$B$23,0),0),HLOOKUP(AI$2+1,FIXTURES!$C$2:$NC$23,MATCH($C114,FIXTURES!$B$2:$B$23,0),0)))),IF(AND(HLOOKUP(AI$2,FIXTURES!$C$2:$NC$23,MATCH($C114,FIXTURES!$B$2:$B$23,0),0)="",HLOOKUP(AI$2+1,FIXTURES!$C$2:$NC$23,MATCH($C114,FIXTURES!$B$2:$B$23,0),0)=""),HLOOKUP(AI$2+2,FIXTURES!$C$2:$NC$23,MATCH($C114,FIXTURES!$B$2:$B$23,0),0),IF(HLOOKUP(AI$2+1,FIXTURES!$C$2:$NC$23,MATCH($C114,FIXTURES!$B$2:$B$23,0),0)="",HLOOKUP(AI$2,FIXTURES!$C$2:$NC$23,MATCH($C114,FIXTURES!$B$2:$B$23,0),0),HLOOKUP(AI$2+1,FIXTURES!$C$2:$NC$23,MATCH($C114,FIXTURES!$B$2:$B$23,0),0))))</f>
        <v/>
      </c>
      <c r="AJ114" s="70" t="str">
        <f>IF(AJ$1="SAT",IF(AND(HLOOKUP(AJ$2,FIXTURES!$C$2:$NC$23,MATCH($C114,FIXTURES!$B$2:$B$23,0),0)="",HLOOKUP(AJ$2+1,FIXTURES!$C$2:$NC$23,MATCH($C114,FIXTURES!$B$2:$B$23,0),0)="",HLOOKUP(AJ$2+2,FIXTURES!$C$2:$NC$23,MATCH($C114,FIXTURES!$B$2:$B$23,0),0)=""),HLOOKUP(AJ$2-1,FIXTURES!$C$2:$NC$23,MATCH($C114,FIXTURES!$B$2:$B$23,0),0),IF(AND(HLOOKUP(AJ$2,FIXTURES!$C$2:$NC$23,MATCH($C114,FIXTURES!$B$2:$B$23,0),0)="",HLOOKUP(AJ$2+1,FIXTURES!$C$2:$NC$23,MATCH($C114,FIXTURES!$B$2:$B$23,0),0)=""),HLOOKUP(AJ$2+2,FIXTURES!$C$2:$NC$23,MATCH($C114,FIXTURES!$B$2:$B$23,0),0),IF(HLOOKUP(AJ$2+1,FIXTURES!$C$2:$NC$23,MATCH($C114,FIXTURES!$B$2:$B$23,0),0)="",HLOOKUP(AJ$2,FIXTURES!$C$2:$NC$23,MATCH($C114,FIXTURES!$B$2:$B$23,0),0),HLOOKUP(AJ$2+1,FIXTURES!$C$2:$NC$23,MATCH($C114,FIXTURES!$B$2:$B$23,0),0)))),IF(AND(HLOOKUP(AJ$2,FIXTURES!$C$2:$NC$23,MATCH($C114,FIXTURES!$B$2:$B$23,0),0)="",HLOOKUP(AJ$2+1,FIXTURES!$C$2:$NC$23,MATCH($C114,FIXTURES!$B$2:$B$23,0),0)=""),HLOOKUP(AJ$2+2,FIXTURES!$C$2:$NC$23,MATCH($C114,FIXTURES!$B$2:$B$23,0),0),IF(HLOOKUP(AJ$2+1,FIXTURES!$C$2:$NC$23,MATCH($C114,FIXTURES!$B$2:$B$23,0),0)="",HLOOKUP(AJ$2,FIXTURES!$C$2:$NC$23,MATCH($C114,FIXTURES!$B$2:$B$23,0),0),HLOOKUP(AJ$2+1,FIXTURES!$C$2:$NC$23,MATCH($C114,FIXTURES!$B$2:$B$23,0),0))))</f>
        <v/>
      </c>
      <c r="AK114" s="70" t="str">
        <f>IF(AK$1="SAT",IF(AND(HLOOKUP(AK$2,FIXTURES!$C$2:$NC$23,MATCH($C114,FIXTURES!$B$2:$B$23,0),0)="",HLOOKUP(AK$2+1,FIXTURES!$C$2:$NC$23,MATCH($C114,FIXTURES!$B$2:$B$23,0),0)="",HLOOKUP(AK$2+2,FIXTURES!$C$2:$NC$23,MATCH($C114,FIXTURES!$B$2:$B$23,0),0)=""),HLOOKUP(AK$2-1,FIXTURES!$C$2:$NC$23,MATCH($C114,FIXTURES!$B$2:$B$23,0),0),IF(AND(HLOOKUP(AK$2,FIXTURES!$C$2:$NC$23,MATCH($C114,FIXTURES!$B$2:$B$23,0),0)="",HLOOKUP(AK$2+1,FIXTURES!$C$2:$NC$23,MATCH($C114,FIXTURES!$B$2:$B$23,0),0)=""),HLOOKUP(AK$2+2,FIXTURES!$C$2:$NC$23,MATCH($C114,FIXTURES!$B$2:$B$23,0),0),IF(HLOOKUP(AK$2+1,FIXTURES!$C$2:$NC$23,MATCH($C114,FIXTURES!$B$2:$B$23,0),0)="",HLOOKUP(AK$2,FIXTURES!$C$2:$NC$23,MATCH($C114,FIXTURES!$B$2:$B$23,0),0),HLOOKUP(AK$2+1,FIXTURES!$C$2:$NC$23,MATCH($C114,FIXTURES!$B$2:$B$23,0),0)))),IF(AND(HLOOKUP(AK$2,FIXTURES!$C$2:$NC$23,MATCH($C114,FIXTURES!$B$2:$B$23,0),0)="",HLOOKUP(AK$2+1,FIXTURES!$C$2:$NC$23,MATCH($C114,FIXTURES!$B$2:$B$23,0),0)=""),HLOOKUP(AK$2+2,FIXTURES!$C$2:$NC$23,MATCH($C114,FIXTURES!$B$2:$B$23,0),0),IF(HLOOKUP(AK$2+1,FIXTURES!$C$2:$NC$23,MATCH($C114,FIXTURES!$B$2:$B$23,0),0)="",HLOOKUP(AK$2,FIXTURES!$C$2:$NC$23,MATCH($C114,FIXTURES!$B$2:$B$23,0),0),HLOOKUP(AK$2+1,FIXTURES!$C$2:$NC$23,MATCH($C114,FIXTURES!$B$2:$B$23,0),0))))</f>
        <v/>
      </c>
      <c r="AL114" s="70" t="str">
        <f>IF(AL$1="SAT",IF(AND(HLOOKUP(AL$2,FIXTURES!$C$2:$NC$23,MATCH($C114,FIXTURES!$B$2:$B$23,0),0)="",HLOOKUP(AL$2+1,FIXTURES!$C$2:$NC$23,MATCH($C114,FIXTURES!$B$2:$B$23,0),0)="",HLOOKUP(AL$2+2,FIXTURES!$C$2:$NC$23,MATCH($C114,FIXTURES!$B$2:$B$23,0),0)=""),HLOOKUP(AL$2-1,FIXTURES!$C$2:$NC$23,MATCH($C114,FIXTURES!$B$2:$B$23,0),0),IF(AND(HLOOKUP(AL$2,FIXTURES!$C$2:$NC$23,MATCH($C114,FIXTURES!$B$2:$B$23,0),0)="",HLOOKUP(AL$2+1,FIXTURES!$C$2:$NC$23,MATCH($C114,FIXTURES!$B$2:$B$23,0),0)=""),HLOOKUP(AL$2+2,FIXTURES!$C$2:$NC$23,MATCH($C114,FIXTURES!$B$2:$B$23,0),0),IF(HLOOKUP(AL$2+1,FIXTURES!$C$2:$NC$23,MATCH($C114,FIXTURES!$B$2:$B$23,0),0)="",HLOOKUP(AL$2,FIXTURES!$C$2:$NC$23,MATCH($C114,FIXTURES!$B$2:$B$23,0),0),HLOOKUP(AL$2+1,FIXTURES!$C$2:$NC$23,MATCH($C114,FIXTURES!$B$2:$B$23,0),0)))),IF(AND(HLOOKUP(AL$2,FIXTURES!$C$2:$NC$23,MATCH($C114,FIXTURES!$B$2:$B$23,0),0)="",HLOOKUP(AL$2+1,FIXTURES!$C$2:$NC$23,MATCH($C114,FIXTURES!$B$2:$B$23,0),0)=""),HLOOKUP(AL$2+2,FIXTURES!$C$2:$NC$23,MATCH($C114,FIXTURES!$B$2:$B$23,0),0),IF(HLOOKUP(AL$2+1,FIXTURES!$C$2:$NC$23,MATCH($C114,FIXTURES!$B$2:$B$23,0),0)="",HLOOKUP(AL$2,FIXTURES!$C$2:$NC$23,MATCH($C114,FIXTURES!$B$2:$B$23,0),0),HLOOKUP(AL$2+1,FIXTURES!$C$2:$NC$23,MATCH($C114,FIXTURES!$B$2:$B$23,0),0))))</f>
        <v/>
      </c>
      <c r="AM114" s="70" t="str">
        <f>IF(AM$1="SAT",IF(AND(HLOOKUP(AM$2,FIXTURES!$C$2:$NC$23,MATCH($C114,FIXTURES!$B$2:$B$23,0),0)="",HLOOKUP(AM$2+1,FIXTURES!$C$2:$NC$23,MATCH($C114,FIXTURES!$B$2:$B$23,0),0)="",HLOOKUP(AM$2+2,FIXTURES!$C$2:$NC$23,MATCH($C114,FIXTURES!$B$2:$B$23,0),0)=""),HLOOKUP(AM$2-1,FIXTURES!$C$2:$NC$23,MATCH($C114,FIXTURES!$B$2:$B$23,0),0),IF(AND(HLOOKUP(AM$2,FIXTURES!$C$2:$NC$23,MATCH($C114,FIXTURES!$B$2:$B$23,0),0)="",HLOOKUP(AM$2+1,FIXTURES!$C$2:$NC$23,MATCH($C114,FIXTURES!$B$2:$B$23,0),0)=""),HLOOKUP(AM$2+2,FIXTURES!$C$2:$NC$23,MATCH($C114,FIXTURES!$B$2:$B$23,0),0),IF(HLOOKUP(AM$2+1,FIXTURES!$C$2:$NC$23,MATCH($C114,FIXTURES!$B$2:$B$23,0),0)="",HLOOKUP(AM$2,FIXTURES!$C$2:$NC$23,MATCH($C114,FIXTURES!$B$2:$B$23,0),0),HLOOKUP(AM$2+1,FIXTURES!$C$2:$NC$23,MATCH($C114,FIXTURES!$B$2:$B$23,0),0)))),IF(AND(HLOOKUP(AM$2,FIXTURES!$C$2:$NC$23,MATCH($C114,FIXTURES!$B$2:$B$23,0),0)="",HLOOKUP(AM$2+1,FIXTURES!$C$2:$NC$23,MATCH($C114,FIXTURES!$B$2:$B$23,0),0)=""),HLOOKUP(AM$2+2,FIXTURES!$C$2:$NC$23,MATCH($C114,FIXTURES!$B$2:$B$23,0),0),IF(HLOOKUP(AM$2+1,FIXTURES!$C$2:$NC$23,MATCH($C114,FIXTURES!$B$2:$B$23,0),0)="",HLOOKUP(AM$2,FIXTURES!$C$2:$NC$23,MATCH($C114,FIXTURES!$B$2:$B$23,0),0),HLOOKUP(AM$2+1,FIXTURES!$C$2:$NC$23,MATCH($C114,FIXTURES!$B$2:$B$23,0),0))))</f>
        <v/>
      </c>
      <c r="AN114" s="70" t="str">
        <f>IF(AN$1="SAT",IF(AND(HLOOKUP(AN$2,FIXTURES!$C$2:$NC$23,MATCH($C114,FIXTURES!$B$2:$B$23,0),0)="",HLOOKUP(AN$2+1,FIXTURES!$C$2:$NC$23,MATCH($C114,FIXTURES!$B$2:$B$23,0),0)="",HLOOKUP(AN$2+2,FIXTURES!$C$2:$NC$23,MATCH($C114,FIXTURES!$B$2:$B$23,0),0)=""),HLOOKUP(AN$2-1,FIXTURES!$C$2:$NC$23,MATCH($C114,FIXTURES!$B$2:$B$23,0),0),IF(AND(HLOOKUP(AN$2,FIXTURES!$C$2:$NC$23,MATCH($C114,FIXTURES!$B$2:$B$23,0),0)="",HLOOKUP(AN$2+1,FIXTURES!$C$2:$NC$23,MATCH($C114,FIXTURES!$B$2:$B$23,0),0)=""),HLOOKUP(AN$2+2,FIXTURES!$C$2:$NC$23,MATCH($C114,FIXTURES!$B$2:$B$23,0),0),IF(HLOOKUP(AN$2+1,FIXTURES!$C$2:$NC$23,MATCH($C114,FIXTURES!$B$2:$B$23,0),0)="",HLOOKUP(AN$2,FIXTURES!$C$2:$NC$23,MATCH($C114,FIXTURES!$B$2:$B$23,0),0),HLOOKUP(AN$2+1,FIXTURES!$C$2:$NC$23,MATCH($C114,FIXTURES!$B$2:$B$23,0),0)))),IF(AND(HLOOKUP(AN$2,FIXTURES!$C$2:$NC$23,MATCH($C114,FIXTURES!$B$2:$B$23,0),0)="",HLOOKUP(AN$2+1,FIXTURES!$C$2:$NC$23,MATCH($C114,FIXTURES!$B$2:$B$23,0),0)=""),HLOOKUP(AN$2+2,FIXTURES!$C$2:$NC$23,MATCH($C114,FIXTURES!$B$2:$B$23,0),0),IF(HLOOKUP(AN$2+1,FIXTURES!$C$2:$NC$23,MATCH($C114,FIXTURES!$B$2:$B$23,0),0)="",HLOOKUP(AN$2,FIXTURES!$C$2:$NC$23,MATCH($C114,FIXTURES!$B$2:$B$23,0),0),HLOOKUP(AN$2+1,FIXTURES!$C$2:$NC$23,MATCH($C114,FIXTURES!$B$2:$B$23,0),0))))</f>
        <v/>
      </c>
      <c r="AO114" s="70" t="str">
        <f>IF(AO$1="SAT",IF(AND(HLOOKUP(AO$2,FIXTURES!$C$2:$NC$23,MATCH($C114,FIXTURES!$B$2:$B$23,0),0)="",HLOOKUP(AO$2+1,FIXTURES!$C$2:$NC$23,MATCH($C114,FIXTURES!$B$2:$B$23,0),0)="",HLOOKUP(AO$2+2,FIXTURES!$C$2:$NC$23,MATCH($C114,FIXTURES!$B$2:$B$23,0),0)=""),HLOOKUP(AO$2-1,FIXTURES!$C$2:$NC$23,MATCH($C114,FIXTURES!$B$2:$B$23,0),0),IF(AND(HLOOKUP(AO$2,FIXTURES!$C$2:$NC$23,MATCH($C114,FIXTURES!$B$2:$B$23,0),0)="",HLOOKUP(AO$2+1,FIXTURES!$C$2:$NC$23,MATCH($C114,FIXTURES!$B$2:$B$23,0),0)=""),HLOOKUP(AO$2+2,FIXTURES!$C$2:$NC$23,MATCH($C114,FIXTURES!$B$2:$B$23,0),0),IF(HLOOKUP(AO$2+1,FIXTURES!$C$2:$NC$23,MATCH($C114,FIXTURES!$B$2:$B$23,0),0)="",HLOOKUP(AO$2,FIXTURES!$C$2:$NC$23,MATCH($C114,FIXTURES!$B$2:$B$23,0),0),HLOOKUP(AO$2+1,FIXTURES!$C$2:$NC$23,MATCH($C114,FIXTURES!$B$2:$B$23,0),0)))),IF(AND(HLOOKUP(AO$2,FIXTURES!$C$2:$NC$23,MATCH($C114,FIXTURES!$B$2:$B$23,0),0)="",HLOOKUP(AO$2+1,FIXTURES!$C$2:$NC$23,MATCH($C114,FIXTURES!$B$2:$B$23,0),0)=""),HLOOKUP(AO$2+2,FIXTURES!$C$2:$NC$23,MATCH($C114,FIXTURES!$B$2:$B$23,0),0),IF(HLOOKUP(AO$2+1,FIXTURES!$C$2:$NC$23,MATCH($C114,FIXTURES!$B$2:$B$23,0),0)="",HLOOKUP(AO$2,FIXTURES!$C$2:$NC$23,MATCH($C114,FIXTURES!$B$2:$B$23,0),0),HLOOKUP(AO$2+1,FIXTURES!$C$2:$NC$23,MATCH($C114,FIXTURES!$B$2:$B$23,0),0))))</f>
        <v/>
      </c>
      <c r="AP114" s="70" t="str">
        <f>IF(AP$1="SAT",IF(AND(HLOOKUP(AP$2,FIXTURES!$C$2:$NC$23,MATCH($C114,FIXTURES!$B$2:$B$23,0),0)="",HLOOKUP(AP$2+1,FIXTURES!$C$2:$NC$23,MATCH($C114,FIXTURES!$B$2:$B$23,0),0)="",HLOOKUP(AP$2+2,FIXTURES!$C$2:$NC$23,MATCH($C114,FIXTURES!$B$2:$B$23,0),0)=""),HLOOKUP(AP$2-1,FIXTURES!$C$2:$NC$23,MATCH($C114,FIXTURES!$B$2:$B$23,0),0),IF(AND(HLOOKUP(AP$2,FIXTURES!$C$2:$NC$23,MATCH($C114,FIXTURES!$B$2:$B$23,0),0)="",HLOOKUP(AP$2+1,FIXTURES!$C$2:$NC$23,MATCH($C114,FIXTURES!$B$2:$B$23,0),0)=""),HLOOKUP(AP$2+2,FIXTURES!$C$2:$NC$23,MATCH($C114,FIXTURES!$B$2:$B$23,0),0),IF(HLOOKUP(AP$2+1,FIXTURES!$C$2:$NC$23,MATCH($C114,FIXTURES!$B$2:$B$23,0),0)="",HLOOKUP(AP$2,FIXTURES!$C$2:$NC$23,MATCH($C114,FIXTURES!$B$2:$B$23,0),0),HLOOKUP(AP$2+1,FIXTURES!$C$2:$NC$23,MATCH($C114,FIXTURES!$B$2:$B$23,0),0)))),IF(AND(HLOOKUP(AP$2,FIXTURES!$C$2:$NC$23,MATCH($C114,FIXTURES!$B$2:$B$23,0),0)="",HLOOKUP(AP$2+1,FIXTURES!$C$2:$NC$23,MATCH($C114,FIXTURES!$B$2:$B$23,0),0)=""),HLOOKUP(AP$2+2,FIXTURES!$C$2:$NC$23,MATCH($C114,FIXTURES!$B$2:$B$23,0),0),IF(HLOOKUP(AP$2+1,FIXTURES!$C$2:$NC$23,MATCH($C114,FIXTURES!$B$2:$B$23,0),0)="",HLOOKUP(AP$2,FIXTURES!$C$2:$NC$23,MATCH($C114,FIXTURES!$B$2:$B$23,0),0),HLOOKUP(AP$2+1,FIXTURES!$C$2:$NC$23,MATCH($C114,FIXTURES!$B$2:$B$23,0),0))))</f>
        <v/>
      </c>
      <c r="AQ114" s="70" t="str">
        <f>IF(AQ$1="SAT",IF(AND(HLOOKUP(AQ$2,FIXTURES!$C$2:$NC$23,MATCH($C114,FIXTURES!$B$2:$B$23,0),0)="",HLOOKUP(AQ$2+1,FIXTURES!$C$2:$NC$23,MATCH($C114,FIXTURES!$B$2:$B$23,0),0)="",HLOOKUP(AQ$2+2,FIXTURES!$C$2:$NC$23,MATCH($C114,FIXTURES!$B$2:$B$23,0),0)=""),HLOOKUP(AQ$2-1,FIXTURES!$C$2:$NC$23,MATCH($C114,FIXTURES!$B$2:$B$23,0),0),IF(AND(HLOOKUP(AQ$2,FIXTURES!$C$2:$NC$23,MATCH($C114,FIXTURES!$B$2:$B$23,0),0)="",HLOOKUP(AQ$2+1,FIXTURES!$C$2:$NC$23,MATCH($C114,FIXTURES!$B$2:$B$23,0),0)=""),HLOOKUP(AQ$2+2,FIXTURES!$C$2:$NC$23,MATCH($C114,FIXTURES!$B$2:$B$23,0),0),IF(HLOOKUP(AQ$2+1,FIXTURES!$C$2:$NC$23,MATCH($C114,FIXTURES!$B$2:$B$23,0),0)="",HLOOKUP(AQ$2,FIXTURES!$C$2:$NC$23,MATCH($C114,FIXTURES!$B$2:$B$23,0),0),HLOOKUP(AQ$2+1,FIXTURES!$C$2:$NC$23,MATCH($C114,FIXTURES!$B$2:$B$23,0),0)))),IF(AND(HLOOKUP(AQ$2,FIXTURES!$C$2:$NC$23,MATCH($C114,FIXTURES!$B$2:$B$23,0),0)="",HLOOKUP(AQ$2+1,FIXTURES!$C$2:$NC$23,MATCH($C114,FIXTURES!$B$2:$B$23,0),0)=""),HLOOKUP(AQ$2+2,FIXTURES!$C$2:$NC$23,MATCH($C114,FIXTURES!$B$2:$B$23,0),0),IF(HLOOKUP(AQ$2+1,FIXTURES!$C$2:$NC$23,MATCH($C114,FIXTURES!$B$2:$B$23,0),0)="",HLOOKUP(AQ$2,FIXTURES!$C$2:$NC$23,MATCH($C114,FIXTURES!$B$2:$B$23,0),0),HLOOKUP(AQ$2+1,FIXTURES!$C$2:$NC$23,MATCH($C114,FIXTURES!$B$2:$B$23,0),0))))</f>
        <v/>
      </c>
      <c r="AR114" s="70" t="str">
        <f>IF(AR$1="SAT",IF(AND(HLOOKUP(AR$2,FIXTURES!$C$2:$NC$23,MATCH($C114,FIXTURES!$B$2:$B$23,0),0)="",HLOOKUP(AR$2+1,FIXTURES!$C$2:$NC$23,MATCH($C114,FIXTURES!$B$2:$B$23,0),0)="",HLOOKUP(AR$2+2,FIXTURES!$C$2:$NC$23,MATCH($C114,FIXTURES!$B$2:$B$23,0),0)=""),HLOOKUP(AR$2-1,FIXTURES!$C$2:$NC$23,MATCH($C114,FIXTURES!$B$2:$B$23,0),0),IF(AND(HLOOKUP(AR$2,FIXTURES!$C$2:$NC$23,MATCH($C114,FIXTURES!$B$2:$B$23,0),0)="",HLOOKUP(AR$2+1,FIXTURES!$C$2:$NC$23,MATCH($C114,FIXTURES!$B$2:$B$23,0),0)=""),HLOOKUP(AR$2+2,FIXTURES!$C$2:$NC$23,MATCH($C114,FIXTURES!$B$2:$B$23,0),0),IF(HLOOKUP(AR$2+1,FIXTURES!$C$2:$NC$23,MATCH($C114,FIXTURES!$B$2:$B$23,0),0)="",HLOOKUP(AR$2,FIXTURES!$C$2:$NC$23,MATCH($C114,FIXTURES!$B$2:$B$23,0),0),HLOOKUP(AR$2+1,FIXTURES!$C$2:$NC$23,MATCH($C114,FIXTURES!$B$2:$B$23,0),0)))),IF(AND(HLOOKUP(AR$2,FIXTURES!$C$2:$NC$23,MATCH($C114,FIXTURES!$B$2:$B$23,0),0)="",HLOOKUP(AR$2+1,FIXTURES!$C$2:$NC$23,MATCH($C114,FIXTURES!$B$2:$B$23,0),0)=""),HLOOKUP(AR$2+2,FIXTURES!$C$2:$NC$23,MATCH($C114,FIXTURES!$B$2:$B$23,0),0),IF(HLOOKUP(AR$2+1,FIXTURES!$C$2:$NC$23,MATCH($C114,FIXTURES!$B$2:$B$23,0),0)="",HLOOKUP(AR$2,FIXTURES!$C$2:$NC$23,MATCH($C114,FIXTURES!$B$2:$B$23,0),0),HLOOKUP(AR$2+1,FIXTURES!$C$2:$NC$23,MATCH($C114,FIXTURES!$B$2:$B$23,0),0))))</f>
        <v>Manchester City</v>
      </c>
      <c r="AS114" s="70" t="str">
        <f>IF(AS$1="SAT",IF(AND(HLOOKUP(AS$2,FIXTURES!$C$2:$NC$23,MATCH($C114,FIXTURES!$B$2:$B$23,0),0)="",HLOOKUP(AS$2+1,FIXTURES!$C$2:$NC$23,MATCH($C114,FIXTURES!$B$2:$B$23,0),0)="",HLOOKUP(AS$2+2,FIXTURES!$C$2:$NC$23,MATCH($C114,FIXTURES!$B$2:$B$23,0),0)=""),HLOOKUP(AS$2-1,FIXTURES!$C$2:$NC$23,MATCH($C114,FIXTURES!$B$2:$B$23,0),0),IF(AND(HLOOKUP(AS$2,FIXTURES!$C$2:$NC$23,MATCH($C114,FIXTURES!$B$2:$B$23,0),0)="",HLOOKUP(AS$2+1,FIXTURES!$C$2:$NC$23,MATCH($C114,FIXTURES!$B$2:$B$23,0),0)=""),HLOOKUP(AS$2+2,FIXTURES!$C$2:$NC$23,MATCH($C114,FIXTURES!$B$2:$B$23,0),0),IF(HLOOKUP(AS$2+1,FIXTURES!$C$2:$NC$23,MATCH($C114,FIXTURES!$B$2:$B$23,0),0)="",HLOOKUP(AS$2,FIXTURES!$C$2:$NC$23,MATCH($C114,FIXTURES!$B$2:$B$23,0),0),HLOOKUP(AS$2+1,FIXTURES!$C$2:$NC$23,MATCH($C114,FIXTURES!$B$2:$B$23,0),0)))),IF(AND(HLOOKUP(AS$2,FIXTURES!$C$2:$NC$23,MATCH($C114,FIXTURES!$B$2:$B$23,0),0)="",HLOOKUP(AS$2+1,FIXTURES!$C$2:$NC$23,MATCH($C114,FIXTURES!$B$2:$B$23,0),0)=""),HLOOKUP(AS$2+2,FIXTURES!$C$2:$NC$23,MATCH($C114,FIXTURES!$B$2:$B$23,0),0),IF(HLOOKUP(AS$2+1,FIXTURES!$C$2:$NC$23,MATCH($C114,FIXTURES!$B$2:$B$23,0),0)="",HLOOKUP(AS$2,FIXTURES!$C$2:$NC$23,MATCH($C114,FIXTURES!$B$2:$B$23,0),0),HLOOKUP(AS$2+1,FIXTURES!$C$2:$NC$23,MATCH($C114,FIXTURES!$B$2:$B$23,0),0))))</f>
        <v>avl</v>
      </c>
      <c r="AT114" s="70" t="str">
        <f>IF(AT$1="SAT",IF(AND(HLOOKUP(AT$2,FIXTURES!$C$2:$NC$23,MATCH($C114,FIXTURES!$B$2:$B$23,0),0)="",HLOOKUP(AT$2+1,FIXTURES!$C$2:$NC$23,MATCH($C114,FIXTURES!$B$2:$B$23,0),0)="",HLOOKUP(AT$2+2,FIXTURES!$C$2:$NC$23,MATCH($C114,FIXTURES!$B$2:$B$23,0),0)=""),HLOOKUP(AT$2-1,FIXTURES!$C$2:$NC$23,MATCH($C114,FIXTURES!$B$2:$B$23,0),0),IF(AND(HLOOKUP(AT$2,FIXTURES!$C$2:$NC$23,MATCH($C114,FIXTURES!$B$2:$B$23,0),0)="",HLOOKUP(AT$2+1,FIXTURES!$C$2:$NC$23,MATCH($C114,FIXTURES!$B$2:$B$23,0),0)=""),HLOOKUP(AT$2+2,FIXTURES!$C$2:$NC$23,MATCH($C114,FIXTURES!$B$2:$B$23,0),0),IF(HLOOKUP(AT$2+1,FIXTURES!$C$2:$NC$23,MATCH($C114,FIXTURES!$B$2:$B$23,0),0)="",HLOOKUP(AT$2,FIXTURES!$C$2:$NC$23,MATCH($C114,FIXTURES!$B$2:$B$23,0),0),HLOOKUP(AT$2+1,FIXTURES!$C$2:$NC$23,MATCH($C114,FIXTURES!$B$2:$B$23,0),0)))),IF(AND(HLOOKUP(AT$2,FIXTURES!$C$2:$NC$23,MATCH($C114,FIXTURES!$B$2:$B$23,0),0)="",HLOOKUP(AT$2+1,FIXTURES!$C$2:$NC$23,MATCH($C114,FIXTURES!$B$2:$B$23,0),0)=""),HLOOKUP(AT$2+2,FIXTURES!$C$2:$NC$23,MATCH($C114,FIXTURES!$B$2:$B$23,0),0),IF(HLOOKUP(AT$2+1,FIXTURES!$C$2:$NC$23,MATCH($C114,FIXTURES!$B$2:$B$23,0),0)="",HLOOKUP(AT$2,FIXTURES!$C$2:$NC$23,MATCH($C114,FIXTURES!$B$2:$B$23,0),0),HLOOKUP(AT$2+1,FIXTURES!$C$2:$NC$23,MATCH($C114,FIXTURES!$B$2:$B$23,0),0))))</f>
        <v/>
      </c>
      <c r="AU114" s="70" t="str">
        <f>IF(AU$1="SAT",IF(AND(HLOOKUP(AU$2,FIXTURES!$C$2:$NC$23,MATCH($C114,FIXTURES!$B$2:$B$23,0),0)="",HLOOKUP(AU$2+1,FIXTURES!$C$2:$NC$23,MATCH($C114,FIXTURES!$B$2:$B$23,0),0)="",HLOOKUP(AU$2+2,FIXTURES!$C$2:$NC$23,MATCH($C114,FIXTURES!$B$2:$B$23,0),0)=""),HLOOKUP(AU$2-1,FIXTURES!$C$2:$NC$23,MATCH($C114,FIXTURES!$B$2:$B$23,0),0),IF(AND(HLOOKUP(AU$2,FIXTURES!$C$2:$NC$23,MATCH($C114,FIXTURES!$B$2:$B$23,0),0)="",HLOOKUP(AU$2+1,FIXTURES!$C$2:$NC$23,MATCH($C114,FIXTURES!$B$2:$B$23,0),0)=""),HLOOKUP(AU$2+2,FIXTURES!$C$2:$NC$23,MATCH($C114,FIXTURES!$B$2:$B$23,0),0),IF(HLOOKUP(AU$2+1,FIXTURES!$C$2:$NC$23,MATCH($C114,FIXTURES!$B$2:$B$23,0),0)="",HLOOKUP(AU$2,FIXTURES!$C$2:$NC$23,MATCH($C114,FIXTURES!$B$2:$B$23,0),0),HLOOKUP(AU$2+1,FIXTURES!$C$2:$NC$23,MATCH($C114,FIXTURES!$B$2:$B$23,0),0)))),IF(AND(HLOOKUP(AU$2,FIXTURES!$C$2:$NC$23,MATCH($C114,FIXTURES!$B$2:$B$23,0),0)="",HLOOKUP(AU$2+1,FIXTURES!$C$2:$NC$23,MATCH($C114,FIXTURES!$B$2:$B$23,0),0)=""),HLOOKUP(AU$2+2,FIXTURES!$C$2:$NC$23,MATCH($C114,FIXTURES!$B$2:$B$23,0),0),IF(HLOOKUP(AU$2+1,FIXTURES!$C$2:$NC$23,MATCH($C114,FIXTURES!$B$2:$B$23,0),0)="",HLOOKUP(AU$2,FIXTURES!$C$2:$NC$23,MATCH($C114,FIXTURES!$B$2:$B$23,0),0),HLOOKUP(AU$2+1,FIXTURES!$C$2:$NC$23,MATCH($C114,FIXTURES!$B$2:$B$23,0),0))))</f>
        <v>bre</v>
      </c>
      <c r="AV114" s="70" t="str">
        <f>IF(AV$1="SAT",IF(AND(HLOOKUP(AV$2,FIXTURES!$C$2:$NC$23,MATCH($C114,FIXTURES!$B$2:$B$23,0),0)="",HLOOKUP(AV$2+1,FIXTURES!$C$2:$NC$23,MATCH($C114,FIXTURES!$B$2:$B$23,0),0)="",HLOOKUP(AV$2+2,FIXTURES!$C$2:$NC$23,MATCH($C114,FIXTURES!$B$2:$B$23,0),0)=""),HLOOKUP(AV$2-1,FIXTURES!$C$2:$NC$23,MATCH($C114,FIXTURES!$B$2:$B$23,0),0),IF(AND(HLOOKUP(AV$2,FIXTURES!$C$2:$NC$23,MATCH($C114,FIXTURES!$B$2:$B$23,0),0)="",HLOOKUP(AV$2+1,FIXTURES!$C$2:$NC$23,MATCH($C114,FIXTURES!$B$2:$B$23,0),0)=""),HLOOKUP(AV$2+2,FIXTURES!$C$2:$NC$23,MATCH($C114,FIXTURES!$B$2:$B$23,0),0),IF(HLOOKUP(AV$2+1,FIXTURES!$C$2:$NC$23,MATCH($C114,FIXTURES!$B$2:$B$23,0),0)="",HLOOKUP(AV$2,FIXTURES!$C$2:$NC$23,MATCH($C114,FIXTURES!$B$2:$B$23,0),0),HLOOKUP(AV$2+1,FIXTURES!$C$2:$NC$23,MATCH($C114,FIXTURES!$B$2:$B$23,0),0)))),IF(AND(HLOOKUP(AV$2,FIXTURES!$C$2:$NC$23,MATCH($C114,FIXTURES!$B$2:$B$23,0),0)="",HLOOKUP(AV$2+1,FIXTURES!$C$2:$NC$23,MATCH($C114,FIXTURES!$B$2:$B$23,0),0)=""),HLOOKUP(AV$2+2,FIXTURES!$C$2:$NC$23,MATCH($C114,FIXTURES!$B$2:$B$23,0),0),IF(HLOOKUP(AV$2+1,FIXTURES!$C$2:$NC$23,MATCH($C114,FIXTURES!$B$2:$B$23,0),0)="",HLOOKUP(AV$2,FIXTURES!$C$2:$NC$23,MATCH($C114,FIXTURES!$B$2:$B$23,0),0),HLOOKUP(AV$2+1,FIXTURES!$C$2:$NC$23,MATCH($C114,FIXTURES!$B$2:$B$23,0),0))))</f>
        <v/>
      </c>
      <c r="AW114" s="70" t="str">
        <f>IF(AW$1="SAT",IF(AND(HLOOKUP(AW$2,FIXTURES!$C$2:$NC$23,MATCH($C114,FIXTURES!$B$2:$B$23,0),0)="",HLOOKUP(AW$2+1,FIXTURES!$C$2:$NC$23,MATCH($C114,FIXTURES!$B$2:$B$23,0),0)="",HLOOKUP(AW$2+2,FIXTURES!$C$2:$NC$23,MATCH($C114,FIXTURES!$B$2:$B$23,0),0)=""),HLOOKUP(AW$2-1,FIXTURES!$C$2:$NC$23,MATCH($C114,FIXTURES!$B$2:$B$23,0),0),IF(AND(HLOOKUP(AW$2,FIXTURES!$C$2:$NC$23,MATCH($C114,FIXTURES!$B$2:$B$23,0),0)="",HLOOKUP(AW$2+1,FIXTURES!$C$2:$NC$23,MATCH($C114,FIXTURES!$B$2:$B$23,0),0)=""),HLOOKUP(AW$2+2,FIXTURES!$C$2:$NC$23,MATCH($C114,FIXTURES!$B$2:$B$23,0),0),IF(HLOOKUP(AW$2+1,FIXTURES!$C$2:$NC$23,MATCH($C114,FIXTURES!$B$2:$B$23,0),0)="",HLOOKUP(AW$2,FIXTURES!$C$2:$NC$23,MATCH($C114,FIXTURES!$B$2:$B$23,0),0),HLOOKUP(AW$2+1,FIXTURES!$C$2:$NC$23,MATCH($C114,FIXTURES!$B$2:$B$23,0),0)))),IF(AND(HLOOKUP(AW$2,FIXTURES!$C$2:$NC$23,MATCH($C114,FIXTURES!$B$2:$B$23,0),0)="",HLOOKUP(AW$2+1,FIXTURES!$C$2:$NC$23,MATCH($C114,FIXTURES!$B$2:$B$23,0),0)=""),HLOOKUP(AW$2+2,FIXTURES!$C$2:$NC$23,MATCH($C114,FIXTURES!$B$2:$B$23,0),0),IF(HLOOKUP(AW$2+1,FIXTURES!$C$2:$NC$23,MATCH($C114,FIXTURES!$B$2:$B$23,0),0)="",HLOOKUP(AW$2,FIXTURES!$C$2:$NC$23,MATCH($C114,FIXTURES!$B$2:$B$23,0),0),HLOOKUP(AW$2+1,FIXTURES!$C$2:$NC$23,MATCH($C114,FIXTURES!$B$2:$B$23,0),0))))</f>
        <v>Wolves</v>
      </c>
      <c r="AX114" s="70" t="str">
        <f>IF(AX$1="SAT",IF(AND(HLOOKUP(AX$2,FIXTURES!$C$2:$NC$23,MATCH($C114,FIXTURES!$B$2:$B$23,0),0)="",HLOOKUP(AX$2+1,FIXTURES!$C$2:$NC$23,MATCH($C114,FIXTURES!$B$2:$B$23,0),0)="",HLOOKUP(AX$2+2,FIXTURES!$C$2:$NC$23,MATCH($C114,FIXTURES!$B$2:$B$23,0),0)=""),HLOOKUP(AX$2-1,FIXTURES!$C$2:$NC$23,MATCH($C114,FIXTURES!$B$2:$B$23,0),0),IF(AND(HLOOKUP(AX$2,FIXTURES!$C$2:$NC$23,MATCH($C114,FIXTURES!$B$2:$B$23,0),0)="",HLOOKUP(AX$2+1,FIXTURES!$C$2:$NC$23,MATCH($C114,FIXTURES!$B$2:$B$23,0),0)=""),HLOOKUP(AX$2+2,FIXTURES!$C$2:$NC$23,MATCH($C114,FIXTURES!$B$2:$B$23,0),0),IF(HLOOKUP(AX$2+1,FIXTURES!$C$2:$NC$23,MATCH($C114,FIXTURES!$B$2:$B$23,0),0)="",HLOOKUP(AX$2,FIXTURES!$C$2:$NC$23,MATCH($C114,FIXTURES!$B$2:$B$23,0),0),HLOOKUP(AX$2+1,FIXTURES!$C$2:$NC$23,MATCH($C114,FIXTURES!$B$2:$B$23,0),0)))),IF(AND(HLOOKUP(AX$2,FIXTURES!$C$2:$NC$23,MATCH($C114,FIXTURES!$B$2:$B$23,0),0)="",HLOOKUP(AX$2+1,FIXTURES!$C$2:$NC$23,MATCH($C114,FIXTURES!$B$2:$B$23,0),0)=""),HLOOKUP(AX$2+2,FIXTURES!$C$2:$NC$23,MATCH($C114,FIXTURES!$B$2:$B$23,0),0),IF(HLOOKUP(AX$2+1,FIXTURES!$C$2:$NC$23,MATCH($C114,FIXTURES!$B$2:$B$23,0),0)="",HLOOKUP(AX$2,FIXTURES!$C$2:$NC$23,MATCH($C114,FIXTURES!$B$2:$B$23,0),0),HLOOKUP(AX$2+1,FIXTURES!$C$2:$NC$23,MATCH($C114,FIXTURES!$B$2:$B$23,0),0))))</f>
        <v/>
      </c>
      <c r="AY114" s="70" t="str">
        <f>IF(AY$1="SAT",IF(AND(HLOOKUP(AY$2,FIXTURES!$C$2:$NC$23,MATCH($C114,FIXTURES!$B$2:$B$23,0),0)="",HLOOKUP(AY$2+1,FIXTURES!$C$2:$NC$23,MATCH($C114,FIXTURES!$B$2:$B$23,0),0)="",HLOOKUP(AY$2+2,FIXTURES!$C$2:$NC$23,MATCH($C114,FIXTURES!$B$2:$B$23,0),0)=""),HLOOKUP(AY$2-1,FIXTURES!$C$2:$NC$23,MATCH($C114,FIXTURES!$B$2:$B$23,0),0),IF(AND(HLOOKUP(AY$2,FIXTURES!$C$2:$NC$23,MATCH($C114,FIXTURES!$B$2:$B$23,0),0)="",HLOOKUP(AY$2+1,FIXTURES!$C$2:$NC$23,MATCH($C114,FIXTURES!$B$2:$B$23,0),0)=""),HLOOKUP(AY$2+2,FIXTURES!$C$2:$NC$23,MATCH($C114,FIXTURES!$B$2:$B$23,0),0),IF(HLOOKUP(AY$2+1,FIXTURES!$C$2:$NC$23,MATCH($C114,FIXTURES!$B$2:$B$23,0),0)="",HLOOKUP(AY$2,FIXTURES!$C$2:$NC$23,MATCH($C114,FIXTURES!$B$2:$B$23,0),0),HLOOKUP(AY$2+1,FIXTURES!$C$2:$NC$23,MATCH($C114,FIXTURES!$B$2:$B$23,0),0)))),IF(AND(HLOOKUP(AY$2,FIXTURES!$C$2:$NC$23,MATCH($C114,FIXTURES!$B$2:$B$23,0),0)="",HLOOKUP(AY$2+1,FIXTURES!$C$2:$NC$23,MATCH($C114,FIXTURES!$B$2:$B$23,0),0)=""),HLOOKUP(AY$2+2,FIXTURES!$C$2:$NC$23,MATCH($C114,FIXTURES!$B$2:$B$23,0),0),IF(HLOOKUP(AY$2+1,FIXTURES!$C$2:$NC$23,MATCH($C114,FIXTURES!$B$2:$B$23,0),0)="",HLOOKUP(AY$2,FIXTURES!$C$2:$NC$23,MATCH($C114,FIXTURES!$B$2:$B$23,0),0),HLOOKUP(AY$2+1,FIXTURES!$C$2:$NC$23,MATCH($C114,FIXTURES!$B$2:$B$23,0),0))))</f>
        <v>bha</v>
      </c>
      <c r="AZ114" s="70" t="str">
        <f>IF(AZ$1="SAT",IF(AND(HLOOKUP(AZ$2,FIXTURES!$C$2:$NC$23,MATCH($C114,FIXTURES!$B$2:$B$23,0),0)="",HLOOKUP(AZ$2+1,FIXTURES!$C$2:$NC$23,MATCH($C114,FIXTURES!$B$2:$B$23,0),0)="",HLOOKUP(AZ$2+2,FIXTURES!$C$2:$NC$23,MATCH($C114,FIXTURES!$B$2:$B$23,0),0)=""),HLOOKUP(AZ$2-1,FIXTURES!$C$2:$NC$23,MATCH($C114,FIXTURES!$B$2:$B$23,0),0),IF(AND(HLOOKUP(AZ$2,FIXTURES!$C$2:$NC$23,MATCH($C114,FIXTURES!$B$2:$B$23,0),0)="",HLOOKUP(AZ$2+1,FIXTURES!$C$2:$NC$23,MATCH($C114,FIXTURES!$B$2:$B$23,0),0)=""),HLOOKUP(AZ$2+2,FIXTURES!$C$2:$NC$23,MATCH($C114,FIXTURES!$B$2:$B$23,0),0),IF(HLOOKUP(AZ$2+1,FIXTURES!$C$2:$NC$23,MATCH($C114,FIXTURES!$B$2:$B$23,0),0)="",HLOOKUP(AZ$2,FIXTURES!$C$2:$NC$23,MATCH($C114,FIXTURES!$B$2:$B$23,0),0),HLOOKUP(AZ$2+1,FIXTURES!$C$2:$NC$23,MATCH($C114,FIXTURES!$B$2:$B$23,0),0)))),IF(AND(HLOOKUP(AZ$2,FIXTURES!$C$2:$NC$23,MATCH($C114,FIXTURES!$B$2:$B$23,0),0)="",HLOOKUP(AZ$2+1,FIXTURES!$C$2:$NC$23,MATCH($C114,FIXTURES!$B$2:$B$23,0),0)=""),HLOOKUP(AZ$2+2,FIXTURES!$C$2:$NC$23,MATCH($C114,FIXTURES!$B$2:$B$23,0),0),IF(HLOOKUP(AZ$2+1,FIXTURES!$C$2:$NC$23,MATCH($C114,FIXTURES!$B$2:$B$23,0),0)="",HLOOKUP(AZ$2,FIXTURES!$C$2:$NC$23,MATCH($C114,FIXTURES!$B$2:$B$23,0),0),HLOOKUP(AZ$2+1,FIXTURES!$C$2:$NC$23,MATCH($C114,FIXTURES!$B$2:$B$23,0),0))))</f>
        <v>Wolves</v>
      </c>
      <c r="BA114" s="70" t="str">
        <f>IF(BA$1="SAT",IF(AND(HLOOKUP(BA$2,FIXTURES!$C$2:$NC$23,MATCH($C114,FIXTURES!$B$2:$B$23,0),0)="",HLOOKUP(BA$2+1,FIXTURES!$C$2:$NC$23,MATCH($C114,FIXTURES!$B$2:$B$23,0),0)="",HLOOKUP(BA$2+2,FIXTURES!$C$2:$NC$23,MATCH($C114,FIXTURES!$B$2:$B$23,0),0)=""),HLOOKUP(BA$2-1,FIXTURES!$C$2:$NC$23,MATCH($C114,FIXTURES!$B$2:$B$23,0),0),IF(AND(HLOOKUP(BA$2,FIXTURES!$C$2:$NC$23,MATCH($C114,FIXTURES!$B$2:$B$23,0),0)="",HLOOKUP(BA$2+1,FIXTURES!$C$2:$NC$23,MATCH($C114,FIXTURES!$B$2:$B$23,0),0)=""),HLOOKUP(BA$2+2,FIXTURES!$C$2:$NC$23,MATCH($C114,FIXTURES!$B$2:$B$23,0),0),IF(HLOOKUP(BA$2+1,FIXTURES!$C$2:$NC$23,MATCH($C114,FIXTURES!$B$2:$B$23,0),0)="",HLOOKUP(BA$2,FIXTURES!$C$2:$NC$23,MATCH($C114,FIXTURES!$B$2:$B$23,0),0),HLOOKUP(BA$2+1,FIXTURES!$C$2:$NC$23,MATCH($C114,FIXTURES!$B$2:$B$23,0),0)))),IF(AND(HLOOKUP(BA$2,FIXTURES!$C$2:$NC$23,MATCH($C114,FIXTURES!$B$2:$B$23,0),0)="",HLOOKUP(BA$2+1,FIXTURES!$C$2:$NC$23,MATCH($C114,FIXTURES!$B$2:$B$23,0),0)=""),HLOOKUP(BA$2+2,FIXTURES!$C$2:$NC$23,MATCH($C114,FIXTURES!$B$2:$B$23,0),0),IF(HLOOKUP(BA$2+1,FIXTURES!$C$2:$NC$23,MATCH($C114,FIXTURES!$B$2:$B$23,0),0)="",HLOOKUP(BA$2,FIXTURES!$C$2:$NC$23,MATCH($C114,FIXTURES!$B$2:$B$23,0),0),HLOOKUP(BA$2+1,FIXTURES!$C$2:$NC$23,MATCH($C114,FIXTURES!$B$2:$B$23,0),0))))</f>
        <v>CHE</v>
      </c>
      <c r="BB114" s="70" t="str">
        <f>IF(BB$1="SAT",IF(AND(HLOOKUP(BB$2,FIXTURES!$C$2:$NC$23,MATCH($C114,FIXTURES!$B$2:$B$23,0),0)="",HLOOKUP(BB$2+1,FIXTURES!$C$2:$NC$23,MATCH($C114,FIXTURES!$B$2:$B$23,0),0)="",HLOOKUP(BB$2+2,FIXTURES!$C$2:$NC$23,MATCH($C114,FIXTURES!$B$2:$B$23,0),0)=""),HLOOKUP(BB$2-1,FIXTURES!$C$2:$NC$23,MATCH($C114,FIXTURES!$B$2:$B$23,0),0),IF(AND(HLOOKUP(BB$2,FIXTURES!$C$2:$NC$23,MATCH($C114,FIXTURES!$B$2:$B$23,0),0)="",HLOOKUP(BB$2+1,FIXTURES!$C$2:$NC$23,MATCH($C114,FIXTURES!$B$2:$B$23,0),0)=""),HLOOKUP(BB$2+2,FIXTURES!$C$2:$NC$23,MATCH($C114,FIXTURES!$B$2:$B$23,0),0),IF(HLOOKUP(BB$2+1,FIXTURES!$C$2:$NC$23,MATCH($C114,FIXTURES!$B$2:$B$23,0),0)="",HLOOKUP(BB$2,FIXTURES!$C$2:$NC$23,MATCH($C114,FIXTURES!$B$2:$B$23,0),0),HLOOKUP(BB$2+1,FIXTURES!$C$2:$NC$23,MATCH($C114,FIXTURES!$B$2:$B$23,0),0)))),IF(AND(HLOOKUP(BB$2,FIXTURES!$C$2:$NC$23,MATCH($C114,FIXTURES!$B$2:$B$23,0),0)="",HLOOKUP(BB$2+1,FIXTURES!$C$2:$NC$23,MATCH($C114,FIXTURES!$B$2:$B$23,0),0)=""),HLOOKUP(BB$2+2,FIXTURES!$C$2:$NC$23,MATCH($C114,FIXTURES!$B$2:$B$23,0),0),IF(HLOOKUP(BB$2+1,FIXTURES!$C$2:$NC$23,MATCH($C114,FIXTURES!$B$2:$B$23,0),0)="",HLOOKUP(BB$2,FIXTURES!$C$2:$NC$23,MATCH($C114,FIXTURES!$B$2:$B$23,0),0),HLOOKUP(BB$2+1,FIXTURES!$C$2:$NC$23,MATCH($C114,FIXTURES!$B$2:$B$23,0),0))))</f>
        <v/>
      </c>
      <c r="BC114" s="70" t="str">
        <f>IF(BC$1="SAT",IF(AND(HLOOKUP(BC$2,FIXTURES!$C$2:$NC$23,MATCH($C114,FIXTURES!$B$2:$B$23,0),0)="",HLOOKUP(BC$2+1,FIXTURES!$C$2:$NC$23,MATCH($C114,FIXTURES!$B$2:$B$23,0),0)="",HLOOKUP(BC$2+2,FIXTURES!$C$2:$NC$23,MATCH($C114,FIXTURES!$B$2:$B$23,0),0)=""),HLOOKUP(BC$2-1,FIXTURES!$C$2:$NC$23,MATCH($C114,FIXTURES!$B$2:$B$23,0),0),IF(AND(HLOOKUP(BC$2,FIXTURES!$C$2:$NC$23,MATCH($C114,FIXTURES!$B$2:$B$23,0),0)="",HLOOKUP(BC$2+1,FIXTURES!$C$2:$NC$23,MATCH($C114,FIXTURES!$B$2:$B$23,0),0)=""),HLOOKUP(BC$2+2,FIXTURES!$C$2:$NC$23,MATCH($C114,FIXTURES!$B$2:$B$23,0),0),IF(HLOOKUP(BC$2+1,FIXTURES!$C$2:$NC$23,MATCH($C114,FIXTURES!$B$2:$B$23,0),0)="",HLOOKUP(BC$2,FIXTURES!$C$2:$NC$23,MATCH($C114,FIXTURES!$B$2:$B$23,0),0),HLOOKUP(BC$2+1,FIXTURES!$C$2:$NC$23,MATCH($C114,FIXTURES!$B$2:$B$23,0),0)))),IF(AND(HLOOKUP(BC$2,FIXTURES!$C$2:$NC$23,MATCH($C114,FIXTURES!$B$2:$B$23,0),0)="",HLOOKUP(BC$2+1,FIXTURES!$C$2:$NC$23,MATCH($C114,FIXTURES!$B$2:$B$23,0),0)=""),HLOOKUP(BC$2+2,FIXTURES!$C$2:$NC$23,MATCH($C114,FIXTURES!$B$2:$B$23,0),0),IF(HLOOKUP(BC$2+1,FIXTURES!$C$2:$NC$23,MATCH($C114,FIXTURES!$B$2:$B$23,0),0)="",HLOOKUP(BC$2,FIXTURES!$C$2:$NC$23,MATCH($C114,FIXTURES!$B$2:$B$23,0),0),HLOOKUP(BC$2+1,FIXTURES!$C$2:$NC$23,MATCH($C114,FIXTURES!$B$2:$B$23,0),0))))</f>
        <v>Brighton</v>
      </c>
      <c r="BD114" s="70" t="str">
        <f>IF(BD$1="SAT",IF(AND(HLOOKUP(BD$2,FIXTURES!$C$2:$NC$23,MATCH($C114,FIXTURES!$B$2:$B$23,0),0)="",HLOOKUP(BD$2+1,FIXTURES!$C$2:$NC$23,MATCH($C114,FIXTURES!$B$2:$B$23,0),0)="",HLOOKUP(BD$2+2,FIXTURES!$C$2:$NC$23,MATCH($C114,FIXTURES!$B$2:$B$23,0),0)=""),HLOOKUP(BD$2-1,FIXTURES!$C$2:$NC$23,MATCH($C114,FIXTURES!$B$2:$B$23,0),0),IF(AND(HLOOKUP(BD$2,FIXTURES!$C$2:$NC$23,MATCH($C114,FIXTURES!$B$2:$B$23,0),0)="",HLOOKUP(BD$2+1,FIXTURES!$C$2:$NC$23,MATCH($C114,FIXTURES!$B$2:$B$23,0),0)=""),HLOOKUP(BD$2+2,FIXTURES!$C$2:$NC$23,MATCH($C114,FIXTURES!$B$2:$B$23,0),0),IF(HLOOKUP(BD$2+1,FIXTURES!$C$2:$NC$23,MATCH($C114,FIXTURES!$B$2:$B$23,0),0)="",HLOOKUP(BD$2,FIXTURES!$C$2:$NC$23,MATCH($C114,FIXTURES!$B$2:$B$23,0),0),HLOOKUP(BD$2+1,FIXTURES!$C$2:$NC$23,MATCH($C114,FIXTURES!$B$2:$B$23,0),0)))),IF(AND(HLOOKUP(BD$2,FIXTURES!$C$2:$NC$23,MATCH($C114,FIXTURES!$B$2:$B$23,0),0)="",HLOOKUP(BD$2+1,FIXTURES!$C$2:$NC$23,MATCH($C114,FIXTURES!$B$2:$B$23,0),0)=""),HLOOKUP(BD$2+2,FIXTURES!$C$2:$NC$23,MATCH($C114,FIXTURES!$B$2:$B$23,0),0),IF(HLOOKUP(BD$2+1,FIXTURES!$C$2:$NC$23,MATCH($C114,FIXTURES!$B$2:$B$23,0),0)="",HLOOKUP(BD$2,FIXTURES!$C$2:$NC$23,MATCH($C114,FIXTURES!$B$2:$B$23,0),0),HLOOKUP(BD$2+1,FIXTURES!$C$2:$NC$23,MATCH($C114,FIXTURES!$B$2:$B$23,0),0))))</f>
        <v/>
      </c>
      <c r="BE114" s="70" t="str">
        <f>IF(BE$1="SAT",IF(AND(HLOOKUP(BE$2,FIXTURES!$C$2:$NC$23,MATCH($C114,FIXTURES!$B$2:$B$23,0),0)="",HLOOKUP(BE$2+1,FIXTURES!$C$2:$NC$23,MATCH($C114,FIXTURES!$B$2:$B$23,0),0)="",HLOOKUP(BE$2+2,FIXTURES!$C$2:$NC$23,MATCH($C114,FIXTURES!$B$2:$B$23,0),0)=""),HLOOKUP(BE$2-1,FIXTURES!$C$2:$NC$23,MATCH($C114,FIXTURES!$B$2:$B$23,0),0),IF(AND(HLOOKUP(BE$2,FIXTURES!$C$2:$NC$23,MATCH($C114,FIXTURES!$B$2:$B$23,0),0)="",HLOOKUP(BE$2+1,FIXTURES!$C$2:$NC$23,MATCH($C114,FIXTURES!$B$2:$B$23,0),0)=""),HLOOKUP(BE$2+2,FIXTURES!$C$2:$NC$23,MATCH($C114,FIXTURES!$B$2:$B$23,0),0),IF(HLOOKUP(BE$2+1,FIXTURES!$C$2:$NC$23,MATCH($C114,FIXTURES!$B$2:$B$23,0),0)="",HLOOKUP(BE$2,FIXTURES!$C$2:$NC$23,MATCH($C114,FIXTURES!$B$2:$B$23,0),0),HLOOKUP(BE$2+1,FIXTURES!$C$2:$NC$23,MATCH($C114,FIXTURES!$B$2:$B$23,0),0)))),IF(AND(HLOOKUP(BE$2,FIXTURES!$C$2:$NC$23,MATCH($C114,FIXTURES!$B$2:$B$23,0),0)="",HLOOKUP(BE$2+1,FIXTURES!$C$2:$NC$23,MATCH($C114,FIXTURES!$B$2:$B$23,0),0)=""),HLOOKUP(BE$2+2,FIXTURES!$C$2:$NC$23,MATCH($C114,FIXTURES!$B$2:$B$23,0),0),IF(HLOOKUP(BE$2+1,FIXTURES!$C$2:$NC$23,MATCH($C114,FIXTURES!$B$2:$B$23,0),0)="",HLOOKUP(BE$2,FIXTURES!$C$2:$NC$23,MATCH($C114,FIXTURES!$B$2:$B$23,0),0),HLOOKUP(BE$2+1,FIXTURES!$C$2:$NC$23,MATCH($C114,FIXTURES!$B$2:$B$23,0),0))))</f>
        <v>wol</v>
      </c>
      <c r="BF114" s="119" t="s">
        <v>1158</v>
      </c>
      <c r="BG114" s="70" t="str">
        <f>IF(BG$1="SAT",IF(AND(HLOOKUP(BG$2,FIXTURES!$C$2:$NC$23,MATCH($C114,FIXTURES!$B$2:$B$23,0),0)="",HLOOKUP(BG$2+1,FIXTURES!$C$2:$NC$23,MATCH($C114,FIXTURES!$B$2:$B$23,0),0)="",HLOOKUP(BG$2+2,FIXTURES!$C$2:$NC$23,MATCH($C114,FIXTURES!$B$2:$B$23,0),0)=""),HLOOKUP(BG$2-1,FIXTURES!$C$2:$NC$23,MATCH($C114,FIXTURES!$B$2:$B$23,0),0),IF(AND(HLOOKUP(BG$2,FIXTURES!$C$2:$NC$23,MATCH($C114,FIXTURES!$B$2:$B$23,0),0)="",HLOOKUP(BG$2+1,FIXTURES!$C$2:$NC$23,MATCH($C114,FIXTURES!$B$2:$B$23,0),0)=""),HLOOKUP(BG$2+2,FIXTURES!$C$2:$NC$23,MATCH($C114,FIXTURES!$B$2:$B$23,0),0),IF(HLOOKUP(BG$2+1,FIXTURES!$C$2:$NC$23,MATCH($C114,FIXTURES!$B$2:$B$23,0),0)="",HLOOKUP(BG$2,FIXTURES!$C$2:$NC$23,MATCH($C114,FIXTURES!$B$2:$B$23,0),0),HLOOKUP(BG$2+1,FIXTURES!$C$2:$NC$23,MATCH($C114,FIXTURES!$B$2:$B$23,0),0)))),IF(AND(HLOOKUP(BG$2,FIXTURES!$C$2:$NC$23,MATCH($C114,FIXTURES!$B$2:$B$23,0),0)="",HLOOKUP(BG$2+1,FIXTURES!$C$2:$NC$23,MATCH($C114,FIXTURES!$B$2:$B$23,0),0)=""),HLOOKUP(BG$2+2,FIXTURES!$C$2:$NC$23,MATCH($C114,FIXTURES!$B$2:$B$23,0),0),IF(HLOOKUP(BG$2+1,FIXTURES!$C$2:$NC$23,MATCH($C114,FIXTURES!$B$2:$B$23,0),0)="",HLOOKUP(BG$2,FIXTURES!$C$2:$NC$23,MATCH($C114,FIXTURES!$B$2:$B$23,0),0),HLOOKUP(BG$2+1,FIXTURES!$C$2:$NC$23,MATCH($C114,FIXTURES!$B$2:$B$23,0),0))))</f>
        <v>EVE</v>
      </c>
      <c r="BH114" s="119" t="s">
        <v>1158</v>
      </c>
      <c r="BI114" s="70" t="str">
        <f>IF(BI$1="SAT",IF(AND(HLOOKUP(BI$2,FIXTURES!$C$2:$NC$23,MATCH($C114,FIXTURES!$B$2:$B$23,0),0)="",HLOOKUP(BI$2+1,FIXTURES!$C$2:$NC$23,MATCH($C114,FIXTURES!$B$2:$B$23,0),0)="",HLOOKUP(BI$2+2,FIXTURES!$C$2:$NC$23,MATCH($C114,FIXTURES!$B$2:$B$23,0),0)=""),HLOOKUP(BI$2-1,FIXTURES!$C$2:$NC$23,MATCH($C114,FIXTURES!$B$2:$B$23,0),0),IF(AND(HLOOKUP(BI$2,FIXTURES!$C$2:$NC$23,MATCH($C114,FIXTURES!$B$2:$B$23,0),0)="",HLOOKUP(BI$2+1,FIXTURES!$C$2:$NC$23,MATCH($C114,FIXTURES!$B$2:$B$23,0),0)=""),HLOOKUP(BI$2+2,FIXTURES!$C$2:$NC$23,MATCH($C114,FIXTURES!$B$2:$B$23,0),0),IF(HLOOKUP(BI$2+1,FIXTURES!$C$2:$NC$23,MATCH($C114,FIXTURES!$B$2:$B$23,0),0)="",HLOOKUP(BI$2,FIXTURES!$C$2:$NC$23,MATCH($C114,FIXTURES!$B$2:$B$23,0),0),HLOOKUP(BI$2+1,FIXTURES!$C$2:$NC$23,MATCH($C114,FIXTURES!$B$2:$B$23,0),0)))),IF(AND(HLOOKUP(BI$2,FIXTURES!$C$2:$NC$23,MATCH($C114,FIXTURES!$B$2:$B$23,0),0)="",HLOOKUP(BI$2+1,FIXTURES!$C$2:$NC$23,MATCH($C114,FIXTURES!$B$2:$B$23,0),0)=""),HLOOKUP(BI$2+2,FIXTURES!$C$2:$NC$23,MATCH($C114,FIXTURES!$B$2:$B$23,0),0),IF(HLOOKUP(BI$2+1,FIXTURES!$C$2:$NC$23,MATCH($C114,FIXTURES!$B$2:$B$23,0),0)="",HLOOKUP(BI$2,FIXTURES!$C$2:$NC$23,MATCH($C114,FIXTURES!$B$2:$B$23,0),0),HLOOKUP(BI$2+1,FIXTURES!$C$2:$NC$23,MATCH($C114,FIXTURES!$B$2:$B$23,0),0))))</f>
        <v>new</v>
      </c>
      <c r="BJ114" s="70" t="str">
        <f>IF(BJ$1="SAT",IF(AND(HLOOKUP(BJ$2,FIXTURES!$C$2:$NC$23,MATCH($C114,FIXTURES!$B$2:$B$23,0),0)="",HLOOKUP(BJ$2+1,FIXTURES!$C$2:$NC$23,MATCH($C114,FIXTURES!$B$2:$B$23,0),0)="",HLOOKUP(BJ$2+2,FIXTURES!$C$2:$NC$23,MATCH($C114,FIXTURES!$B$2:$B$23,0),0)=""),HLOOKUP(BJ$2-1,FIXTURES!$C$2:$NC$23,MATCH($C114,FIXTURES!$B$2:$B$23,0),0),IF(AND(HLOOKUP(BJ$2,FIXTURES!$C$2:$NC$23,MATCH($C114,FIXTURES!$B$2:$B$23,0),0)="",HLOOKUP(BJ$2+1,FIXTURES!$C$2:$NC$23,MATCH($C114,FIXTURES!$B$2:$B$23,0),0)=""),HLOOKUP(BJ$2+2,FIXTURES!$C$2:$NC$23,MATCH($C114,FIXTURES!$B$2:$B$23,0),0),IF(HLOOKUP(BJ$2+1,FIXTURES!$C$2:$NC$23,MATCH($C114,FIXTURES!$B$2:$B$23,0),0)="",HLOOKUP(BJ$2,FIXTURES!$C$2:$NC$23,MATCH($C114,FIXTURES!$B$2:$B$23,0),0),HLOOKUP(BJ$2+1,FIXTURES!$C$2:$NC$23,MATCH($C114,FIXTURES!$B$2:$B$23,0),0)))),IF(AND(HLOOKUP(BJ$2,FIXTURES!$C$2:$NC$23,MATCH($C114,FIXTURES!$B$2:$B$23,0),0)="",HLOOKUP(BJ$2+1,FIXTURES!$C$2:$NC$23,MATCH($C114,FIXTURES!$B$2:$B$23,0),0)=""),HLOOKUP(BJ$2+2,FIXTURES!$C$2:$NC$23,MATCH($C114,FIXTURES!$B$2:$B$23,0),0),IF(HLOOKUP(BJ$2+1,FIXTURES!$C$2:$NC$23,MATCH($C114,FIXTURES!$B$2:$B$23,0),0)="",HLOOKUP(BJ$2,FIXTURES!$C$2:$NC$23,MATCH($C114,FIXTURES!$B$2:$B$23,0),0),HLOOKUP(BJ$2+1,FIXTURES!$C$2:$NC$23,MATCH($C114,FIXTURES!$B$2:$B$23,0),0))))</f>
        <v>Real Madrid</v>
      </c>
      <c r="BK114" s="70" t="str">
        <f>IF(BK$1="SAT",IF(AND(HLOOKUP(BK$2,FIXTURES!$C$2:$NC$23,MATCH($C114,FIXTURES!$B$2:$B$23,0),0)="",HLOOKUP(BK$2+1,FIXTURES!$C$2:$NC$23,MATCH($C114,FIXTURES!$B$2:$B$23,0),0)="",HLOOKUP(BK$2+2,FIXTURES!$C$2:$NC$23,MATCH($C114,FIXTURES!$B$2:$B$23,0),0)=""),HLOOKUP(BK$2-1,FIXTURES!$C$2:$NC$23,MATCH($C114,FIXTURES!$B$2:$B$23,0),0),IF(AND(HLOOKUP(BK$2,FIXTURES!$C$2:$NC$23,MATCH($C114,FIXTURES!$B$2:$B$23,0),0)="",HLOOKUP(BK$2+1,FIXTURES!$C$2:$NC$23,MATCH($C114,FIXTURES!$B$2:$B$23,0),0)=""),HLOOKUP(BK$2+2,FIXTURES!$C$2:$NC$23,MATCH($C114,FIXTURES!$B$2:$B$23,0),0),IF(HLOOKUP(BK$2+1,FIXTURES!$C$2:$NC$23,MATCH($C114,FIXTURES!$B$2:$B$23,0),0)="",HLOOKUP(BK$2,FIXTURES!$C$2:$NC$23,MATCH($C114,FIXTURES!$B$2:$B$23,0),0),HLOOKUP(BK$2+1,FIXTURES!$C$2:$NC$23,MATCH($C114,FIXTURES!$B$2:$B$23,0),0)))),IF(AND(HLOOKUP(BK$2,FIXTURES!$C$2:$NC$23,MATCH($C114,FIXTURES!$B$2:$B$23,0),0)="",HLOOKUP(BK$2+1,FIXTURES!$C$2:$NC$23,MATCH($C114,FIXTURES!$B$2:$B$23,0),0)=""),HLOOKUP(BK$2+2,FIXTURES!$C$2:$NC$23,MATCH($C114,FIXTURES!$B$2:$B$23,0),0),IF(HLOOKUP(BK$2+1,FIXTURES!$C$2:$NC$23,MATCH($C114,FIXTURES!$B$2:$B$23,0),0)="",HLOOKUP(BK$2,FIXTURES!$C$2:$NC$23,MATCH($C114,FIXTURES!$B$2:$B$23,0),0),HLOOKUP(BK$2+1,FIXTURES!$C$2:$NC$23,MATCH($C114,FIXTURES!$B$2:$B$23,0),0))))</f>
        <v>cry</v>
      </c>
      <c r="BL114" s="70" t="str">
        <f>IF(BL$1="SAT",IF(AND(HLOOKUP(BL$2,FIXTURES!$C$2:$NC$23,MATCH($C114,FIXTURES!$B$2:$B$23,0),0)="",HLOOKUP(BL$2+1,FIXTURES!$C$2:$NC$23,MATCH($C114,FIXTURES!$B$2:$B$23,0),0)="",HLOOKUP(BL$2+2,FIXTURES!$C$2:$NC$23,MATCH($C114,FIXTURES!$B$2:$B$23,0),0)=""),HLOOKUP(BL$2-1,FIXTURES!$C$2:$NC$23,MATCH($C114,FIXTURES!$B$2:$B$23,0),0),IF(AND(HLOOKUP(BL$2,FIXTURES!$C$2:$NC$23,MATCH($C114,FIXTURES!$B$2:$B$23,0),0)="",HLOOKUP(BL$2+1,FIXTURES!$C$2:$NC$23,MATCH($C114,FIXTURES!$B$2:$B$23,0),0)=""),HLOOKUP(BL$2+2,FIXTURES!$C$2:$NC$23,MATCH($C114,FIXTURES!$B$2:$B$23,0),0),IF(HLOOKUP(BL$2+1,FIXTURES!$C$2:$NC$23,MATCH($C114,FIXTURES!$B$2:$B$23,0),0)="",HLOOKUP(BL$2,FIXTURES!$C$2:$NC$23,MATCH($C114,FIXTURES!$B$2:$B$23,0),0),HLOOKUP(BL$2+1,FIXTURES!$C$2:$NC$23,MATCH($C114,FIXTURES!$B$2:$B$23,0),0)))),IF(AND(HLOOKUP(BL$2,FIXTURES!$C$2:$NC$23,MATCH($C114,FIXTURES!$B$2:$B$23,0),0)="",HLOOKUP(BL$2+1,FIXTURES!$C$2:$NC$23,MATCH($C114,FIXTURES!$B$2:$B$23,0),0)=""),HLOOKUP(BL$2+2,FIXTURES!$C$2:$NC$23,MATCH($C114,FIXTURES!$B$2:$B$23,0),0),IF(HLOOKUP(BL$2+1,FIXTURES!$C$2:$NC$23,MATCH($C114,FIXTURES!$B$2:$B$23,0),0)="",HLOOKUP(BL$2,FIXTURES!$C$2:$NC$23,MATCH($C114,FIXTURES!$B$2:$B$23,0),0),HLOOKUP(BL$2+1,FIXTURES!$C$2:$NC$23,MATCH($C114,FIXTURES!$B$2:$B$23,0),0))))</f>
        <v>WOL</v>
      </c>
      <c r="BM114" s="70" t="str">
        <f>IF(BM$1="SAT",IF(AND(HLOOKUP(BM$2,FIXTURES!$C$2:$NC$23,MATCH($C114,FIXTURES!$B$2:$B$23,0),0)="",HLOOKUP(BM$2+1,FIXTURES!$C$2:$NC$23,MATCH($C114,FIXTURES!$B$2:$B$23,0),0)="",HLOOKUP(BM$2+2,FIXTURES!$C$2:$NC$23,MATCH($C114,FIXTURES!$B$2:$B$23,0),0)=""),HLOOKUP(BM$2-1,FIXTURES!$C$2:$NC$23,MATCH($C114,FIXTURES!$B$2:$B$23,0),0),IF(AND(HLOOKUP(BM$2,FIXTURES!$C$2:$NC$23,MATCH($C114,FIXTURES!$B$2:$B$23,0),0)="",HLOOKUP(BM$2+1,FIXTURES!$C$2:$NC$23,MATCH($C114,FIXTURES!$B$2:$B$23,0),0)=""),HLOOKUP(BM$2+2,FIXTURES!$C$2:$NC$23,MATCH($C114,FIXTURES!$B$2:$B$23,0),0),IF(HLOOKUP(BM$2+1,FIXTURES!$C$2:$NC$23,MATCH($C114,FIXTURES!$B$2:$B$23,0),0)="",HLOOKUP(BM$2,FIXTURES!$C$2:$NC$23,MATCH($C114,FIXTURES!$B$2:$B$23,0),0),HLOOKUP(BM$2+1,FIXTURES!$C$2:$NC$23,MATCH($C114,FIXTURES!$B$2:$B$23,0),0)))),IF(AND(HLOOKUP(BM$2,FIXTURES!$C$2:$NC$23,MATCH($C114,FIXTURES!$B$2:$B$23,0),0)="",HLOOKUP(BM$2+1,FIXTURES!$C$2:$NC$23,MATCH($C114,FIXTURES!$B$2:$B$23,0),0)=""),HLOOKUP(BM$2+2,FIXTURES!$C$2:$NC$23,MATCH($C114,FIXTURES!$B$2:$B$23,0),0),IF(HLOOKUP(BM$2+1,FIXTURES!$C$2:$NC$23,MATCH($C114,FIXTURES!$B$2:$B$23,0),0)="",HLOOKUP(BM$2,FIXTURES!$C$2:$NC$23,MATCH($C114,FIXTURES!$B$2:$B$23,0),0),HLOOKUP(BM$2+1,FIXTURES!$C$2:$NC$23,MATCH($C114,FIXTURES!$B$2:$B$23,0),0))))</f>
        <v>MUN</v>
      </c>
      <c r="BN114" s="119" t="s">
        <v>1158</v>
      </c>
      <c r="BO114" s="70" t="str">
        <f>IF(BO$1="SAT",IF(AND(HLOOKUP(BO$2,FIXTURES!$C$2:$NC$23,MATCH($C114,FIXTURES!$B$2:$B$23,0),0)="",HLOOKUP(BO$2+1,FIXTURES!$C$2:$NC$23,MATCH($C114,FIXTURES!$B$2:$B$23,0),0)="",HLOOKUP(BO$2+2,FIXTURES!$C$2:$NC$23,MATCH($C114,FIXTURES!$B$2:$B$23,0),0)=""),HLOOKUP(BO$2-1,FIXTURES!$C$2:$NC$23,MATCH($C114,FIXTURES!$B$2:$B$23,0),0),IF(AND(HLOOKUP(BO$2,FIXTURES!$C$2:$NC$23,MATCH($C114,FIXTURES!$B$2:$B$23,0),0)="",HLOOKUP(BO$2+1,FIXTURES!$C$2:$NC$23,MATCH($C114,FIXTURES!$B$2:$B$23,0),0)=""),HLOOKUP(BO$2+2,FIXTURES!$C$2:$NC$23,MATCH($C114,FIXTURES!$B$2:$B$23,0),0),IF(HLOOKUP(BO$2+1,FIXTURES!$C$2:$NC$23,MATCH($C114,FIXTURES!$B$2:$B$23,0),0)="",HLOOKUP(BO$2,FIXTURES!$C$2:$NC$23,MATCH($C114,FIXTURES!$B$2:$B$23,0),0),HLOOKUP(BO$2+1,FIXTURES!$C$2:$NC$23,MATCH($C114,FIXTURES!$B$2:$B$23,0),0)))),IF(AND(HLOOKUP(BO$2,FIXTURES!$C$2:$NC$23,MATCH($C114,FIXTURES!$B$2:$B$23,0),0)="",HLOOKUP(BO$2+1,FIXTURES!$C$2:$NC$23,MATCH($C114,FIXTURES!$B$2:$B$23,0),0)=""),HLOOKUP(BO$2+2,FIXTURES!$C$2:$NC$23,MATCH($C114,FIXTURES!$B$2:$B$23,0),0),IF(HLOOKUP(BO$2+1,FIXTURES!$C$2:$NC$23,MATCH($C114,FIXTURES!$B$2:$B$23,0),0)="",HLOOKUP(BO$2,FIXTURES!$C$2:$NC$23,MATCH($C114,FIXTURES!$B$2:$B$23,0),0),HLOOKUP(BO$2+1,FIXTURES!$C$2:$NC$23,MATCH($C114,FIXTURES!$B$2:$B$23,0),0))))</f>
        <v>bou</v>
      </c>
      <c r="BP114" s="70" t="str">
        <f>IF(BP$1="SAT",IF(AND(HLOOKUP(BP$2,FIXTURES!$C$2:$NC$23,MATCH($C114,FIXTURES!$B$2:$B$23,0),0)="",HLOOKUP(BP$2+1,FIXTURES!$C$2:$NC$23,MATCH($C114,FIXTURES!$B$2:$B$23,0),0)="",HLOOKUP(BP$2+2,FIXTURES!$C$2:$NC$23,MATCH($C114,FIXTURES!$B$2:$B$23,0),0)=""),HLOOKUP(BP$2-1,FIXTURES!$C$2:$NC$23,MATCH($C114,FIXTURES!$B$2:$B$23,0),0),IF(AND(HLOOKUP(BP$2,FIXTURES!$C$2:$NC$23,MATCH($C114,FIXTURES!$B$2:$B$23,0),0)="",HLOOKUP(BP$2+1,FIXTURES!$C$2:$NC$23,MATCH($C114,FIXTURES!$B$2:$B$23,0),0)=""),HLOOKUP(BP$2+2,FIXTURES!$C$2:$NC$23,MATCH($C114,FIXTURES!$B$2:$B$23,0),0),IF(HLOOKUP(BP$2+1,FIXTURES!$C$2:$NC$23,MATCH($C114,FIXTURES!$B$2:$B$23,0),0)="",HLOOKUP(BP$2,FIXTURES!$C$2:$NC$23,MATCH($C114,FIXTURES!$B$2:$B$23,0),0),HLOOKUP(BP$2+1,FIXTURES!$C$2:$NC$23,MATCH($C114,FIXTURES!$B$2:$B$23,0),0)))),IF(AND(HLOOKUP(BP$2,FIXTURES!$C$2:$NC$23,MATCH($C114,FIXTURES!$B$2:$B$23,0),0)="",HLOOKUP(BP$2+1,FIXTURES!$C$2:$NC$23,MATCH($C114,FIXTURES!$B$2:$B$23,0),0)=""),HLOOKUP(BP$2+2,FIXTURES!$C$2:$NC$23,MATCH($C114,FIXTURES!$B$2:$B$23,0),0),IF(HLOOKUP(BP$2+1,FIXTURES!$C$2:$NC$23,MATCH($C114,FIXTURES!$B$2:$B$23,0),0)="",HLOOKUP(BP$2,FIXTURES!$C$2:$NC$23,MATCH($C114,FIXTURES!$B$2:$B$23,0),0),HLOOKUP(BP$2+1,FIXTURES!$C$2:$NC$23,MATCH($C114,FIXTURES!$B$2:$B$23,0),0))))</f>
        <v>Real Madrid</v>
      </c>
      <c r="BQ114" s="70" t="str">
        <f>IF(BQ$1="SAT",IF(AND(HLOOKUP(BQ$2,FIXTURES!$C$2:$NC$23,MATCH($C114,FIXTURES!$B$2:$B$23,0),0)="",HLOOKUP(BQ$2+1,FIXTURES!$C$2:$NC$23,MATCH($C114,FIXTURES!$B$2:$B$23,0),0)="",HLOOKUP(BQ$2+2,FIXTURES!$C$2:$NC$23,MATCH($C114,FIXTURES!$B$2:$B$23,0),0)=""),HLOOKUP(BQ$2-1,FIXTURES!$C$2:$NC$23,MATCH($C114,FIXTURES!$B$2:$B$23,0),0),IF(AND(HLOOKUP(BQ$2,FIXTURES!$C$2:$NC$23,MATCH($C114,FIXTURES!$B$2:$B$23,0),0)="",HLOOKUP(BQ$2+1,FIXTURES!$C$2:$NC$23,MATCH($C114,FIXTURES!$B$2:$B$23,0),0)=""),HLOOKUP(BQ$2+2,FIXTURES!$C$2:$NC$23,MATCH($C114,FIXTURES!$B$2:$B$23,0),0),IF(HLOOKUP(BQ$2+1,FIXTURES!$C$2:$NC$23,MATCH($C114,FIXTURES!$B$2:$B$23,0),0)="",HLOOKUP(BQ$2,FIXTURES!$C$2:$NC$23,MATCH($C114,FIXTURES!$B$2:$B$23,0),0),HLOOKUP(BQ$2+1,FIXTURES!$C$2:$NC$23,MATCH($C114,FIXTURES!$B$2:$B$23,0),0)))),IF(AND(HLOOKUP(BQ$2,FIXTURES!$C$2:$NC$23,MATCH($C114,FIXTURES!$B$2:$B$23,0),0)="",HLOOKUP(BQ$2+1,FIXTURES!$C$2:$NC$23,MATCH($C114,FIXTURES!$B$2:$B$23,0),0)=""),HLOOKUP(BQ$2+2,FIXTURES!$C$2:$NC$23,MATCH($C114,FIXTURES!$B$2:$B$23,0),0),IF(HLOOKUP(BQ$2+1,FIXTURES!$C$2:$NC$23,MATCH($C114,FIXTURES!$B$2:$B$23,0),0)="",HLOOKUP(BQ$2,FIXTURES!$C$2:$NC$23,MATCH($C114,FIXTURES!$B$2:$B$23,0),0),HLOOKUP(BQ$2+1,FIXTURES!$C$2:$NC$23,MATCH($C114,FIXTURES!$B$2:$B$23,0),0))))</f>
        <v/>
      </c>
      <c r="BR114" s="70" t="str">
        <f>IF(BR$1="SAT",IF(AND(HLOOKUP(BR$2,FIXTURES!$C$2:$NC$23,MATCH($C114,FIXTURES!$B$2:$B$23,0),0)="",HLOOKUP(BR$2+1,FIXTURES!$C$2:$NC$23,MATCH($C114,FIXTURES!$B$2:$B$23,0),0)="",HLOOKUP(BR$2+2,FIXTURES!$C$2:$NC$23,MATCH($C114,FIXTURES!$B$2:$B$23,0),0)=""),HLOOKUP(BR$2-1,FIXTURES!$C$2:$NC$23,MATCH($C114,FIXTURES!$B$2:$B$23,0),0),IF(AND(HLOOKUP(BR$2,FIXTURES!$C$2:$NC$23,MATCH($C114,FIXTURES!$B$2:$B$23,0),0)="",HLOOKUP(BR$2+1,FIXTURES!$C$2:$NC$23,MATCH($C114,FIXTURES!$B$2:$B$23,0),0)=""),HLOOKUP(BR$2+2,FIXTURES!$C$2:$NC$23,MATCH($C114,FIXTURES!$B$2:$B$23,0),0),IF(HLOOKUP(BR$2+1,FIXTURES!$C$2:$NC$23,MATCH($C114,FIXTURES!$B$2:$B$23,0),0)="",HLOOKUP(BR$2,FIXTURES!$C$2:$NC$23,MATCH($C114,FIXTURES!$B$2:$B$23,0),0),HLOOKUP(BR$2+1,FIXTURES!$C$2:$NC$23,MATCH($C114,FIXTURES!$B$2:$B$23,0),0)))),IF(AND(HLOOKUP(BR$2,FIXTURES!$C$2:$NC$23,MATCH($C114,FIXTURES!$B$2:$B$23,0),0)="",HLOOKUP(BR$2+1,FIXTURES!$C$2:$NC$23,MATCH($C114,FIXTURES!$B$2:$B$23,0),0)=""),HLOOKUP(BR$2+2,FIXTURES!$C$2:$NC$23,MATCH($C114,FIXTURES!$B$2:$B$23,0),0),IF(HLOOKUP(BR$2+1,FIXTURES!$C$2:$NC$23,MATCH($C114,FIXTURES!$B$2:$B$23,0),0)="",HLOOKUP(BR$2,FIXTURES!$C$2:$NC$23,MATCH($C114,FIXTURES!$B$2:$B$23,0),0),HLOOKUP(BR$2+1,FIXTURES!$C$2:$NC$23,MATCH($C114,FIXTURES!$B$2:$B$23,0),0))))</f>
        <v/>
      </c>
      <c r="BS114" s="70" t="str">
        <f>IF(BS$1="SAT",IF(AND(HLOOKUP(BS$2,FIXTURES!$C$2:$NC$23,MATCH($C114,FIXTURES!$B$2:$B$23,0),0)="",HLOOKUP(BS$2+1,FIXTURES!$C$2:$NC$23,MATCH($C114,FIXTURES!$B$2:$B$23,0),0)="",HLOOKUP(BS$2+2,FIXTURES!$C$2:$NC$23,MATCH($C114,FIXTURES!$B$2:$B$23,0),0)=""),HLOOKUP(BS$2-1,FIXTURES!$C$2:$NC$23,MATCH($C114,FIXTURES!$B$2:$B$23,0),0),IF(AND(HLOOKUP(BS$2,FIXTURES!$C$2:$NC$23,MATCH($C114,FIXTURES!$B$2:$B$23,0),0)="",HLOOKUP(BS$2+1,FIXTURES!$C$2:$NC$23,MATCH($C114,FIXTURES!$B$2:$B$23,0),0)=""),HLOOKUP(BS$2+2,FIXTURES!$C$2:$NC$23,MATCH($C114,FIXTURES!$B$2:$B$23,0),0),IF(HLOOKUP(BS$2+1,FIXTURES!$C$2:$NC$23,MATCH($C114,FIXTURES!$B$2:$B$23,0),0)="",HLOOKUP(BS$2,FIXTURES!$C$2:$NC$23,MATCH($C114,FIXTURES!$B$2:$B$23,0),0),HLOOKUP(BS$2+1,FIXTURES!$C$2:$NC$23,MATCH($C114,FIXTURES!$B$2:$B$23,0),0)))),IF(AND(HLOOKUP(BS$2,FIXTURES!$C$2:$NC$23,MATCH($C114,FIXTURES!$B$2:$B$23,0),0)="",HLOOKUP(BS$2+1,FIXTURES!$C$2:$NC$23,MATCH($C114,FIXTURES!$B$2:$B$23,0),0)=""),HLOOKUP(BS$2+2,FIXTURES!$C$2:$NC$23,MATCH($C114,FIXTURES!$B$2:$B$23,0),0),IF(HLOOKUP(BS$2+1,FIXTURES!$C$2:$NC$23,MATCH($C114,FIXTURES!$B$2:$B$23,0),0)="",HLOOKUP(BS$2,FIXTURES!$C$2:$NC$23,MATCH($C114,FIXTURES!$B$2:$B$23,0),0),HLOOKUP(BS$2+1,FIXTURES!$C$2:$NC$23,MATCH($C114,FIXTURES!$B$2:$B$23,0),0))))</f>
        <v/>
      </c>
      <c r="BT114" s="70" t="str">
        <f>IF(BT$1="SAT",IF(AND(HLOOKUP(BT$2,FIXTURES!$C$2:$NC$23,MATCH($C114,FIXTURES!$B$2:$B$23,0),0)="",HLOOKUP(BT$2+1,FIXTURES!$C$2:$NC$23,MATCH($C114,FIXTURES!$B$2:$B$23,0),0)="",HLOOKUP(BT$2+2,FIXTURES!$C$2:$NC$23,MATCH($C114,FIXTURES!$B$2:$B$23,0),0)=""),HLOOKUP(BT$2-1,FIXTURES!$C$2:$NC$23,MATCH($C114,FIXTURES!$B$2:$B$23,0),0),IF(AND(HLOOKUP(BT$2,FIXTURES!$C$2:$NC$23,MATCH($C114,FIXTURES!$B$2:$B$23,0),0)="",HLOOKUP(BT$2+1,FIXTURES!$C$2:$NC$23,MATCH($C114,FIXTURES!$B$2:$B$23,0),0)=""),HLOOKUP(BT$2+2,FIXTURES!$C$2:$NC$23,MATCH($C114,FIXTURES!$B$2:$B$23,0),0),IF(HLOOKUP(BT$2+1,FIXTURES!$C$2:$NC$23,MATCH($C114,FIXTURES!$B$2:$B$23,0),0)="",HLOOKUP(BT$2,FIXTURES!$C$2:$NC$23,MATCH($C114,FIXTURES!$B$2:$B$23,0),0),HLOOKUP(BT$2+1,FIXTURES!$C$2:$NC$23,MATCH($C114,FIXTURES!$B$2:$B$23,0),0)))),IF(AND(HLOOKUP(BT$2,FIXTURES!$C$2:$NC$23,MATCH($C114,FIXTURES!$B$2:$B$23,0),0)="",HLOOKUP(BT$2+1,FIXTURES!$C$2:$NC$23,MATCH($C114,FIXTURES!$B$2:$B$23,0),0)=""),HLOOKUP(BT$2+2,FIXTURES!$C$2:$NC$23,MATCH($C114,FIXTURES!$B$2:$B$23,0),0),IF(HLOOKUP(BT$2+1,FIXTURES!$C$2:$NC$23,MATCH($C114,FIXTURES!$B$2:$B$23,0),0)="",HLOOKUP(BT$2,FIXTURES!$C$2:$NC$23,MATCH($C114,FIXTURES!$B$2:$B$23,0),0),HLOOKUP(BT$2+1,FIXTURES!$C$2:$NC$23,MATCH($C114,FIXTURES!$B$2:$B$23,0),0))))</f>
        <v/>
      </c>
      <c r="BU114" s="70" t="str">
        <f>IF(BU$1="SAT",IF(AND(HLOOKUP(BU$2,FIXTURES!$C$2:$NC$23,MATCH($C114,FIXTURES!$B$2:$B$23,0),0)="",HLOOKUP(BU$2+1,FIXTURES!$C$2:$NC$23,MATCH($C114,FIXTURES!$B$2:$B$23,0),0)="",HLOOKUP(BU$2+2,FIXTURES!$C$2:$NC$23,MATCH($C114,FIXTURES!$B$2:$B$23,0),0)=""),HLOOKUP(BU$2-1,FIXTURES!$C$2:$NC$23,MATCH($C114,FIXTURES!$B$2:$B$23,0),0),IF(AND(HLOOKUP(BU$2,FIXTURES!$C$2:$NC$23,MATCH($C114,FIXTURES!$B$2:$B$23,0),0)="",HLOOKUP(BU$2+1,FIXTURES!$C$2:$NC$23,MATCH($C114,FIXTURES!$B$2:$B$23,0),0)=""),HLOOKUP(BU$2+2,FIXTURES!$C$2:$NC$23,MATCH($C114,FIXTURES!$B$2:$B$23,0),0),IF(HLOOKUP(BU$2+1,FIXTURES!$C$2:$NC$23,MATCH($C114,FIXTURES!$B$2:$B$23,0),0)="",HLOOKUP(BU$2,FIXTURES!$C$2:$NC$23,MATCH($C114,FIXTURES!$B$2:$B$23,0),0),HLOOKUP(BU$2+1,FIXTURES!$C$2:$NC$23,MATCH($C114,FIXTURES!$B$2:$B$23,0),0)))),IF(AND(HLOOKUP(BU$2,FIXTURES!$C$2:$NC$23,MATCH($C114,FIXTURES!$B$2:$B$23,0),0)="",HLOOKUP(BU$2+1,FIXTURES!$C$2:$NC$23,MATCH($C114,FIXTURES!$B$2:$B$23,0),0)=""),HLOOKUP(BU$2+2,FIXTURES!$C$2:$NC$23,MATCH($C114,FIXTURES!$B$2:$B$23,0),0),IF(HLOOKUP(BU$2+1,FIXTURES!$C$2:$NC$23,MATCH($C114,FIXTURES!$B$2:$B$23,0),0)="",HLOOKUP(BU$2,FIXTURES!$C$2:$NC$23,MATCH($C114,FIXTURES!$B$2:$B$23,0),0),HLOOKUP(BU$2+1,FIXTURES!$C$2:$NC$23,MATCH($C114,FIXTURES!$B$2:$B$23,0),0))))</f>
        <v>mci</v>
      </c>
      <c r="BV114" s="119" t="s">
        <v>1282</v>
      </c>
      <c r="BW114" s="70" t="str">
        <f>IF(BW$1="SAT",IF(AND(HLOOKUP(BW$2,FIXTURES!$C$2:$NC$23,MATCH($C114,FIXTURES!$B$2:$B$23,0),0)="",HLOOKUP(BW$2+1,FIXTURES!$C$2:$NC$23,MATCH($C114,FIXTURES!$B$2:$B$23,0),0)="",HLOOKUP(BW$2+2,FIXTURES!$C$2:$NC$23,MATCH($C114,FIXTURES!$B$2:$B$23,0),0)=""),HLOOKUP(BW$2-1,FIXTURES!$C$2:$NC$23,MATCH($C114,FIXTURES!$B$2:$B$23,0),0),IF(AND(HLOOKUP(BW$2,FIXTURES!$C$2:$NC$23,MATCH($C114,FIXTURES!$B$2:$B$23,0),0)="",HLOOKUP(BW$2+1,FIXTURES!$C$2:$NC$23,MATCH($C114,FIXTURES!$B$2:$B$23,0),0)=""),HLOOKUP(BW$2+2,FIXTURES!$C$2:$NC$23,MATCH($C114,FIXTURES!$B$2:$B$23,0),0),IF(HLOOKUP(BW$2+1,FIXTURES!$C$2:$NC$23,MATCH($C114,FIXTURES!$B$2:$B$23,0),0)="",HLOOKUP(BW$2,FIXTURES!$C$2:$NC$23,MATCH($C114,FIXTURES!$B$2:$B$23,0),0),HLOOKUP(BW$2+1,FIXTURES!$C$2:$NC$23,MATCH($C114,FIXTURES!$B$2:$B$23,0),0)))),IF(AND(HLOOKUP(BW$2,FIXTURES!$C$2:$NC$23,MATCH($C114,FIXTURES!$B$2:$B$23,0),0)="",HLOOKUP(BW$2+1,FIXTURES!$C$2:$NC$23,MATCH($C114,FIXTURES!$B$2:$B$23,0),0)=""),HLOOKUP(BW$2+2,FIXTURES!$C$2:$NC$23,MATCH($C114,FIXTURES!$B$2:$B$23,0),0),IF(HLOOKUP(BW$2+1,FIXTURES!$C$2:$NC$23,MATCH($C114,FIXTURES!$B$2:$B$23,0),0)="",HLOOKUP(BW$2,FIXTURES!$C$2:$NC$23,MATCH($C114,FIXTURES!$B$2:$B$23,0),0),HLOOKUP(BW$2+1,FIXTURES!$C$2:$NC$23,MATCH($C114,FIXTURES!$B$2:$B$23,0),0))))</f>
        <v>ARS</v>
      </c>
      <c r="BX114" s="70" t="str">
        <f>IF(BX$1="SAT",IF(AND(HLOOKUP(BX$2,FIXTURES!$C$2:$NC$23,MATCH($C114,FIXTURES!$B$2:$B$23,0),0)="",HLOOKUP(BX$2+1,FIXTURES!$C$2:$NC$23,MATCH($C114,FIXTURES!$B$2:$B$23,0),0)="",HLOOKUP(BX$2+2,FIXTURES!$C$2:$NC$23,MATCH($C114,FIXTURES!$B$2:$B$23,0),0)=""),HLOOKUP(BX$2-1,FIXTURES!$C$2:$NC$23,MATCH($C114,FIXTURES!$B$2:$B$23,0),0),IF(AND(HLOOKUP(BX$2,FIXTURES!$C$2:$NC$23,MATCH($C114,FIXTURES!$B$2:$B$23,0),0)="",HLOOKUP(BX$2+1,FIXTURES!$C$2:$NC$23,MATCH($C114,FIXTURES!$B$2:$B$23,0),0)=""),HLOOKUP(BX$2+2,FIXTURES!$C$2:$NC$23,MATCH($C114,FIXTURES!$B$2:$B$23,0),0),IF(HLOOKUP(BX$2+1,FIXTURES!$C$2:$NC$23,MATCH($C114,FIXTURES!$B$2:$B$23,0),0)="",HLOOKUP(BX$2,FIXTURES!$C$2:$NC$23,MATCH($C114,FIXTURES!$B$2:$B$23,0),0),HLOOKUP(BX$2+1,FIXTURES!$C$2:$NC$23,MATCH($C114,FIXTURES!$B$2:$B$23,0),0)))),IF(AND(HLOOKUP(BX$2,FIXTURES!$C$2:$NC$23,MATCH($C114,FIXTURES!$B$2:$B$23,0),0)="",HLOOKUP(BX$2+1,FIXTURES!$C$2:$NC$23,MATCH($C114,FIXTURES!$B$2:$B$23,0),0)=""),HLOOKUP(BX$2+2,FIXTURES!$C$2:$NC$23,MATCH($C114,FIXTURES!$B$2:$B$23,0),0),IF(HLOOKUP(BX$2+1,FIXTURES!$C$2:$NC$23,MATCH($C114,FIXTURES!$B$2:$B$23,0),0)="",HLOOKUP(BX$2,FIXTURES!$C$2:$NC$23,MATCH($C114,FIXTURES!$B$2:$B$23,0),0),HLOOKUP(BX$2+1,FIXTURES!$C$2:$NC$23,MATCH($C114,FIXTURES!$B$2:$B$23,0),0))))</f>
        <v/>
      </c>
      <c r="BY114" s="70" t="str">
        <f>IF(BY$1="SAT",IF(AND(HLOOKUP(BY$2,FIXTURES!$C$2:$NC$23,MATCH($C114,FIXTURES!$B$2:$B$23,0),0)="",HLOOKUP(BY$2+1,FIXTURES!$C$2:$NC$23,MATCH($C114,FIXTURES!$B$2:$B$23,0),0)="",HLOOKUP(BY$2+2,FIXTURES!$C$2:$NC$23,MATCH($C114,FIXTURES!$B$2:$B$23,0),0)=""),HLOOKUP(BY$2-1,FIXTURES!$C$2:$NC$23,MATCH($C114,FIXTURES!$B$2:$B$23,0),0),IF(AND(HLOOKUP(BY$2,FIXTURES!$C$2:$NC$23,MATCH($C114,FIXTURES!$B$2:$B$23,0),0)="",HLOOKUP(BY$2+1,FIXTURES!$C$2:$NC$23,MATCH($C114,FIXTURES!$B$2:$B$23,0),0)=""),HLOOKUP(BY$2+2,FIXTURES!$C$2:$NC$23,MATCH($C114,FIXTURES!$B$2:$B$23,0),0),IF(HLOOKUP(BY$2+1,FIXTURES!$C$2:$NC$23,MATCH($C114,FIXTURES!$B$2:$B$23,0),0)="",HLOOKUP(BY$2,FIXTURES!$C$2:$NC$23,MATCH($C114,FIXTURES!$B$2:$B$23,0),0),HLOOKUP(BY$2+1,FIXTURES!$C$2:$NC$23,MATCH($C114,FIXTURES!$B$2:$B$23,0),0)))),IF(AND(HLOOKUP(BY$2,FIXTURES!$C$2:$NC$23,MATCH($C114,FIXTURES!$B$2:$B$23,0),0)="",HLOOKUP(BY$2+1,FIXTURES!$C$2:$NC$23,MATCH($C114,FIXTURES!$B$2:$B$23,0),0)=""),HLOOKUP(BY$2+2,FIXTURES!$C$2:$NC$23,MATCH($C114,FIXTURES!$B$2:$B$23,0),0),IF(HLOOKUP(BY$2+1,FIXTURES!$C$2:$NC$23,MATCH($C114,FIXTURES!$B$2:$B$23,0),0)="",HLOOKUP(BY$2,FIXTURES!$C$2:$NC$23,MATCH($C114,FIXTURES!$B$2:$B$23,0),0),HLOOKUP(BY$2+1,FIXTURES!$C$2:$NC$23,MATCH($C114,FIXTURES!$B$2:$B$23,0),0))))</f>
        <v>lee</v>
      </c>
      <c r="BZ114" s="70" t="str">
        <f>IF(BZ$1="SAT",IF(AND(HLOOKUP(BZ$2,FIXTURES!$C$2:$NC$23,MATCH($C114,FIXTURES!$B$2:$B$23,0),0)="",HLOOKUP(BZ$2+1,FIXTURES!$C$2:$NC$23,MATCH($C114,FIXTURES!$B$2:$B$23,0),0)="",HLOOKUP(BZ$2+2,FIXTURES!$C$2:$NC$23,MATCH($C114,FIXTURES!$B$2:$B$23,0),0)=""),HLOOKUP(BZ$2-1,FIXTURES!$C$2:$NC$23,MATCH($C114,FIXTURES!$B$2:$B$23,0),0),IF(AND(HLOOKUP(BZ$2,FIXTURES!$C$2:$NC$23,MATCH($C114,FIXTURES!$B$2:$B$23,0),0)="",HLOOKUP(BZ$2+1,FIXTURES!$C$2:$NC$23,MATCH($C114,FIXTURES!$B$2:$B$23,0),0)=""),HLOOKUP(BZ$2+2,FIXTURES!$C$2:$NC$23,MATCH($C114,FIXTURES!$B$2:$B$23,0),0),IF(HLOOKUP(BZ$2+1,FIXTURES!$C$2:$NC$23,MATCH($C114,FIXTURES!$B$2:$B$23,0),0)="",HLOOKUP(BZ$2,FIXTURES!$C$2:$NC$23,MATCH($C114,FIXTURES!$B$2:$B$23,0),0),HLOOKUP(BZ$2+1,FIXTURES!$C$2:$NC$23,MATCH($C114,FIXTURES!$B$2:$B$23,0),0)))),IF(AND(HLOOKUP(BZ$2,FIXTURES!$C$2:$NC$23,MATCH($C114,FIXTURES!$B$2:$B$23,0),0)="",HLOOKUP(BZ$2+1,FIXTURES!$C$2:$NC$23,MATCH($C114,FIXTURES!$B$2:$B$23,0),0)=""),HLOOKUP(BZ$2+2,FIXTURES!$C$2:$NC$23,MATCH($C114,FIXTURES!$B$2:$B$23,0),0),IF(HLOOKUP(BZ$2+1,FIXTURES!$C$2:$NC$23,MATCH($C114,FIXTURES!$B$2:$B$23,0),0)="",HLOOKUP(BZ$2,FIXTURES!$C$2:$NC$23,MATCH($C114,FIXTURES!$B$2:$B$23,0),0),HLOOKUP(BZ$2+1,FIXTURES!$C$2:$NC$23,MATCH($C114,FIXTURES!$B$2:$B$23,0),0))))</f>
        <v/>
      </c>
      <c r="CA114" s="70" t="str">
        <f>IF(CA$1="SAT",IF(AND(HLOOKUP(CA$2,FIXTURES!$C$2:$NC$23,MATCH($C114,FIXTURES!$B$2:$B$23,0),0)="",HLOOKUP(CA$2+1,FIXTURES!$C$2:$NC$23,MATCH($C114,FIXTURES!$B$2:$B$23,0),0)="",HLOOKUP(CA$2+2,FIXTURES!$C$2:$NC$23,MATCH($C114,FIXTURES!$B$2:$B$23,0),0)=""),HLOOKUP(CA$2-1,FIXTURES!$C$2:$NC$23,MATCH($C114,FIXTURES!$B$2:$B$23,0),0),IF(AND(HLOOKUP(CA$2,FIXTURES!$C$2:$NC$23,MATCH($C114,FIXTURES!$B$2:$B$23,0),0)="",HLOOKUP(CA$2+1,FIXTURES!$C$2:$NC$23,MATCH($C114,FIXTURES!$B$2:$B$23,0),0)=""),HLOOKUP(CA$2+2,FIXTURES!$C$2:$NC$23,MATCH($C114,FIXTURES!$B$2:$B$23,0),0),IF(HLOOKUP(CA$2+1,FIXTURES!$C$2:$NC$23,MATCH($C114,FIXTURES!$B$2:$B$23,0),0)="",HLOOKUP(CA$2,FIXTURES!$C$2:$NC$23,MATCH($C114,FIXTURES!$B$2:$B$23,0),0),HLOOKUP(CA$2+1,FIXTURES!$C$2:$NC$23,MATCH($C114,FIXTURES!$B$2:$B$23,0),0)))),IF(AND(HLOOKUP(CA$2,FIXTURES!$C$2:$NC$23,MATCH($C114,FIXTURES!$B$2:$B$23,0),0)="",HLOOKUP(CA$2+1,FIXTURES!$C$2:$NC$23,MATCH($C114,FIXTURES!$B$2:$B$23,0),0)=""),HLOOKUP(CA$2+2,FIXTURES!$C$2:$NC$23,MATCH($C114,FIXTURES!$B$2:$B$23,0),0),IF(HLOOKUP(CA$2+1,FIXTURES!$C$2:$NC$23,MATCH($C114,FIXTURES!$B$2:$B$23,0),0)="",HLOOKUP(CA$2,FIXTURES!$C$2:$NC$23,MATCH($C114,FIXTURES!$B$2:$B$23,0),0),HLOOKUP(CA$2+1,FIXTURES!$C$2:$NC$23,MATCH($C114,FIXTURES!$B$2:$B$23,0),0))))</f>
        <v>NFO</v>
      </c>
      <c r="CB114" s="70" t="str">
        <f>IF(CB$1="SAT",IF(AND(HLOOKUP(CB$2,FIXTURES!$C$2:$NC$23,MATCH($C114,FIXTURES!$B$2:$B$23,0),0)="",HLOOKUP(CB$2+1,FIXTURES!$C$2:$NC$23,MATCH($C114,FIXTURES!$B$2:$B$23,0),0)="",HLOOKUP(CB$2+2,FIXTURES!$C$2:$NC$23,MATCH($C114,FIXTURES!$B$2:$B$23,0),0)=""),HLOOKUP(CB$2-1,FIXTURES!$C$2:$NC$23,MATCH($C114,FIXTURES!$B$2:$B$23,0),0),IF(AND(HLOOKUP(CB$2,FIXTURES!$C$2:$NC$23,MATCH($C114,FIXTURES!$B$2:$B$23,0),0)="",HLOOKUP(CB$2+1,FIXTURES!$C$2:$NC$23,MATCH($C114,FIXTURES!$B$2:$B$23,0),0)=""),HLOOKUP(CB$2+2,FIXTURES!$C$2:$NC$23,MATCH($C114,FIXTURES!$B$2:$B$23,0),0),IF(HLOOKUP(CB$2+1,FIXTURES!$C$2:$NC$23,MATCH($C114,FIXTURES!$B$2:$B$23,0),0)="",HLOOKUP(CB$2,FIXTURES!$C$2:$NC$23,MATCH($C114,FIXTURES!$B$2:$B$23,0),0),HLOOKUP(CB$2+1,FIXTURES!$C$2:$NC$23,MATCH($C114,FIXTURES!$B$2:$B$23,0),0)))),IF(AND(HLOOKUP(CB$2,FIXTURES!$C$2:$NC$23,MATCH($C114,FIXTURES!$B$2:$B$23,0),0)="",HLOOKUP(CB$2+1,FIXTURES!$C$2:$NC$23,MATCH($C114,FIXTURES!$B$2:$B$23,0),0)=""),HLOOKUP(CB$2+2,FIXTURES!$C$2:$NC$23,MATCH($C114,FIXTURES!$B$2:$B$23,0),0),IF(HLOOKUP(CB$2+1,FIXTURES!$C$2:$NC$23,MATCH($C114,FIXTURES!$B$2:$B$23,0),0)="",HLOOKUP(CB$2,FIXTURES!$C$2:$NC$23,MATCH($C114,FIXTURES!$B$2:$B$23,0),0),HLOOKUP(CB$2+1,FIXTURES!$C$2:$NC$23,MATCH($C114,FIXTURES!$B$2:$B$23,0),0))))</f>
        <v>whu</v>
      </c>
      <c r="CC114" s="70" t="str">
        <f>IF(CC$1="SAT",IF(AND(HLOOKUP(CC$2,FIXTURES!$C$2:$NC$23,MATCH($C114,FIXTURES!$B$2:$B$23,0),0)="",HLOOKUP(CC$2+1,FIXTURES!$C$2:$NC$23,MATCH($C114,FIXTURES!$B$2:$B$23,0),0)="",HLOOKUP(CC$2+2,FIXTURES!$C$2:$NC$23,MATCH($C114,FIXTURES!$B$2:$B$23,0),0)=""),HLOOKUP(CC$2-1,FIXTURES!$C$2:$NC$23,MATCH($C114,FIXTURES!$B$2:$B$23,0),0),IF(AND(HLOOKUP(CC$2,FIXTURES!$C$2:$NC$23,MATCH($C114,FIXTURES!$B$2:$B$23,0),0)="",HLOOKUP(CC$2+1,FIXTURES!$C$2:$NC$23,MATCH($C114,FIXTURES!$B$2:$B$23,0),0)=""),HLOOKUP(CC$2+2,FIXTURES!$C$2:$NC$23,MATCH($C114,FIXTURES!$B$2:$B$23,0),0),IF(HLOOKUP(CC$2+1,FIXTURES!$C$2:$NC$23,MATCH($C114,FIXTURES!$B$2:$B$23,0),0)="",HLOOKUP(CC$2,FIXTURES!$C$2:$NC$23,MATCH($C114,FIXTURES!$B$2:$B$23,0),0),HLOOKUP(CC$2+1,FIXTURES!$C$2:$NC$23,MATCH($C114,FIXTURES!$B$2:$B$23,0),0)))),IF(AND(HLOOKUP(CC$2,FIXTURES!$C$2:$NC$23,MATCH($C114,FIXTURES!$B$2:$B$23,0),0)="",HLOOKUP(CC$2+1,FIXTURES!$C$2:$NC$23,MATCH($C114,FIXTURES!$B$2:$B$23,0),0)=""),HLOOKUP(CC$2+2,FIXTURES!$C$2:$NC$23,MATCH($C114,FIXTURES!$B$2:$B$23,0),0),IF(HLOOKUP(CC$2+1,FIXTURES!$C$2:$NC$23,MATCH($C114,FIXTURES!$B$2:$B$23,0),0)="",HLOOKUP(CC$2,FIXTURES!$C$2:$NC$23,MATCH($C114,FIXTURES!$B$2:$B$23,0),0),HLOOKUP(CC$2+1,FIXTURES!$C$2:$NC$23,MATCH($C114,FIXTURES!$B$2:$B$23,0),0))))</f>
        <v>TOT</v>
      </c>
      <c r="CD114" s="119" t="s">
        <v>1282</v>
      </c>
      <c r="CE114" s="70" t="str">
        <f>IF(CE$1="SAT",IF(AND(HLOOKUP(CE$2,FIXTURES!$C$2:$NC$23,MATCH($C114,FIXTURES!$B$2:$B$23,0),0)="",HLOOKUP(CE$2+1,FIXTURES!$C$2:$NC$23,MATCH($C114,FIXTURES!$B$2:$B$23,0),0)="",HLOOKUP(CE$2+2,FIXTURES!$C$2:$NC$23,MATCH($C114,FIXTURES!$B$2:$B$23,0),0)=""),HLOOKUP(CE$2-1,FIXTURES!$C$2:$NC$23,MATCH($C114,FIXTURES!$B$2:$B$23,0),0),IF(AND(HLOOKUP(CE$2,FIXTURES!$C$2:$NC$23,MATCH($C114,FIXTURES!$B$2:$B$23,0),0)="",HLOOKUP(CE$2+1,FIXTURES!$C$2:$NC$23,MATCH($C114,FIXTURES!$B$2:$B$23,0),0)=""),HLOOKUP(CE$2+2,FIXTURES!$C$2:$NC$23,MATCH($C114,FIXTURES!$B$2:$B$23,0),0),IF(HLOOKUP(CE$2+1,FIXTURES!$C$2:$NC$23,MATCH($C114,FIXTURES!$B$2:$B$23,0),0)="",HLOOKUP(CE$2,FIXTURES!$C$2:$NC$23,MATCH($C114,FIXTURES!$B$2:$B$23,0),0),HLOOKUP(CE$2+1,FIXTURES!$C$2:$NC$23,MATCH($C114,FIXTURES!$B$2:$B$23,0),0)))),IF(AND(HLOOKUP(CE$2,FIXTURES!$C$2:$NC$23,MATCH($C114,FIXTURES!$B$2:$B$23,0),0)="",HLOOKUP(CE$2+1,FIXTURES!$C$2:$NC$23,MATCH($C114,FIXTURES!$B$2:$B$23,0),0)=""),HLOOKUP(CE$2+2,FIXTURES!$C$2:$NC$23,MATCH($C114,FIXTURES!$B$2:$B$23,0),0),IF(HLOOKUP(CE$2+1,FIXTURES!$C$2:$NC$23,MATCH($C114,FIXTURES!$B$2:$B$23,0),0)="",HLOOKUP(CE$2,FIXTURES!$C$2:$NC$23,MATCH($C114,FIXTURES!$B$2:$B$23,0),0),HLOOKUP(CE$2+1,FIXTURES!$C$2:$NC$23,MATCH($C114,FIXTURES!$B$2:$B$23,0),0))))</f>
        <v>BRE</v>
      </c>
      <c r="CF114" s="70" t="str">
        <f>IF(CF$1="SAT",IF(AND(HLOOKUP(CF$2,FIXTURES!$C$2:$NC$23,MATCH($C114,FIXTURES!$B$2:$B$23,0),0)="",HLOOKUP(CF$2+1,FIXTURES!$C$2:$NC$23,MATCH($C114,FIXTURES!$B$2:$B$23,0),0)="",HLOOKUP(CF$2+2,FIXTURES!$C$2:$NC$23,MATCH($C114,FIXTURES!$B$2:$B$23,0),0)=""),HLOOKUP(CF$2-1,FIXTURES!$C$2:$NC$23,MATCH($C114,FIXTURES!$B$2:$B$23,0),0),IF(AND(HLOOKUP(CF$2,FIXTURES!$C$2:$NC$23,MATCH($C114,FIXTURES!$B$2:$B$23,0),0)="",HLOOKUP(CF$2+1,FIXTURES!$C$2:$NC$23,MATCH($C114,FIXTURES!$B$2:$B$23,0),0)=""),HLOOKUP(CF$2+2,FIXTURES!$C$2:$NC$23,MATCH($C114,FIXTURES!$B$2:$B$23,0),0),IF(HLOOKUP(CF$2+1,FIXTURES!$C$2:$NC$23,MATCH($C114,FIXTURES!$B$2:$B$23,0),0)="",HLOOKUP(CF$2,FIXTURES!$C$2:$NC$23,MATCH($C114,FIXTURES!$B$2:$B$23,0),0),HLOOKUP(CF$2+1,FIXTURES!$C$2:$NC$23,MATCH($C114,FIXTURES!$B$2:$B$23,0),0)))),IF(AND(HLOOKUP(CF$2,FIXTURES!$C$2:$NC$23,MATCH($C114,FIXTURES!$B$2:$B$23,0),0)="",HLOOKUP(CF$2+1,FIXTURES!$C$2:$NC$23,MATCH($C114,FIXTURES!$B$2:$B$23,0),0)=""),HLOOKUP(CF$2+2,FIXTURES!$C$2:$NC$23,MATCH($C114,FIXTURES!$B$2:$B$23,0),0),IF(HLOOKUP(CF$2+1,FIXTURES!$C$2:$NC$23,MATCH($C114,FIXTURES!$B$2:$B$23,0),0)="",HLOOKUP(CF$2,FIXTURES!$C$2:$NC$23,MATCH($C114,FIXTURES!$B$2:$B$23,0),0),HLOOKUP(CF$2+1,FIXTURES!$C$2:$NC$23,MATCH($C114,FIXTURES!$B$2:$B$23,0),0))))</f>
        <v/>
      </c>
      <c r="CG114" s="70" t="str">
        <f>IF(CG$1="SAT",IF(AND(HLOOKUP(CG$2,FIXTURES!$C$2:$NC$23,MATCH($C114,FIXTURES!$B$2:$B$23,0),0)="",HLOOKUP(CG$2+1,FIXTURES!$C$2:$NC$23,MATCH($C114,FIXTURES!$B$2:$B$23,0),0)="",HLOOKUP(CG$2+2,FIXTURES!$C$2:$NC$23,MATCH($C114,FIXTURES!$B$2:$B$23,0),0)=""),HLOOKUP(CG$2-1,FIXTURES!$C$2:$NC$23,MATCH($C114,FIXTURES!$B$2:$B$23,0),0),IF(AND(HLOOKUP(CG$2,FIXTURES!$C$2:$NC$23,MATCH($C114,FIXTURES!$B$2:$B$23,0),0)="",HLOOKUP(CG$2+1,FIXTURES!$C$2:$NC$23,MATCH($C114,FIXTURES!$B$2:$B$23,0),0)=""),HLOOKUP(CG$2+2,FIXTURES!$C$2:$NC$23,MATCH($C114,FIXTURES!$B$2:$B$23,0),0),IF(HLOOKUP(CG$2+1,FIXTURES!$C$2:$NC$23,MATCH($C114,FIXTURES!$B$2:$B$23,0),0)="",HLOOKUP(CG$2,FIXTURES!$C$2:$NC$23,MATCH($C114,FIXTURES!$B$2:$B$23,0),0),HLOOKUP(CG$2+1,FIXTURES!$C$2:$NC$23,MATCH($C114,FIXTURES!$B$2:$B$23,0),0)))),IF(AND(HLOOKUP(CG$2,FIXTURES!$C$2:$NC$23,MATCH($C114,FIXTURES!$B$2:$B$23,0),0)="",HLOOKUP(CG$2+1,FIXTURES!$C$2:$NC$23,MATCH($C114,FIXTURES!$B$2:$B$23,0),0)=""),HLOOKUP(CG$2+2,FIXTURES!$C$2:$NC$23,MATCH($C114,FIXTURES!$B$2:$B$23,0),0),IF(HLOOKUP(CG$2+1,FIXTURES!$C$2:$NC$23,MATCH($C114,FIXTURES!$B$2:$B$23,0),0)="",HLOOKUP(CG$2,FIXTURES!$C$2:$NC$23,MATCH($C114,FIXTURES!$B$2:$B$23,0),0),HLOOKUP(CG$2+1,FIXTURES!$C$2:$NC$23,MATCH($C114,FIXTURES!$B$2:$B$23,0),0))))</f>
        <v>lei</v>
      </c>
      <c r="CH114" s="70" t="str">
        <f>IF(CH$1="SAT",IF(AND(HLOOKUP(CH$2,FIXTURES!$C$2:$NC$23,MATCH($C114,FIXTURES!$B$2:$B$23,0),0)="",HLOOKUP(CH$2+1,FIXTURES!$C$2:$NC$23,MATCH($C114,FIXTURES!$B$2:$B$23,0),0)="",HLOOKUP(CH$2+2,FIXTURES!$C$2:$NC$23,MATCH($C114,FIXTURES!$B$2:$B$23,0),0)=""),HLOOKUP(CH$2-1,FIXTURES!$C$2:$NC$23,MATCH($C114,FIXTURES!$B$2:$B$23,0),0),IF(AND(HLOOKUP(CH$2,FIXTURES!$C$2:$NC$23,MATCH($C114,FIXTURES!$B$2:$B$23,0),0)="",HLOOKUP(CH$2+1,FIXTURES!$C$2:$NC$23,MATCH($C114,FIXTURES!$B$2:$B$23,0),0)=""),HLOOKUP(CH$2+2,FIXTURES!$C$2:$NC$23,MATCH($C114,FIXTURES!$B$2:$B$23,0),0),IF(HLOOKUP(CH$2+1,FIXTURES!$C$2:$NC$23,MATCH($C114,FIXTURES!$B$2:$B$23,0),0)="",HLOOKUP(CH$2,FIXTURES!$C$2:$NC$23,MATCH($C114,FIXTURES!$B$2:$B$23,0),0),HLOOKUP(CH$2+1,FIXTURES!$C$2:$NC$23,MATCH($C114,FIXTURES!$B$2:$B$23,0),0)))),IF(AND(HLOOKUP(CH$2,FIXTURES!$C$2:$NC$23,MATCH($C114,FIXTURES!$B$2:$B$23,0),0)="",HLOOKUP(CH$2+1,FIXTURES!$C$2:$NC$23,MATCH($C114,FIXTURES!$B$2:$B$23,0),0)=""),HLOOKUP(CH$2+2,FIXTURES!$C$2:$NC$23,MATCH($C114,FIXTURES!$B$2:$B$23,0),0),IF(HLOOKUP(CH$2+1,FIXTURES!$C$2:$NC$23,MATCH($C114,FIXTURES!$B$2:$B$23,0),0)="",HLOOKUP(CH$2,FIXTURES!$C$2:$NC$23,MATCH($C114,FIXTURES!$B$2:$B$23,0),0),HLOOKUP(CH$2+1,FIXTURES!$C$2:$NC$23,MATCH($C114,FIXTURES!$B$2:$B$23,0),0))))</f>
        <v/>
      </c>
      <c r="CI114" s="70" t="str">
        <f>IF(CI$1="SAT",IF(AND(HLOOKUP(CI$2,FIXTURES!$C$2:$NC$23,MATCH($C114,FIXTURES!$B$2:$B$23,0),0)="",HLOOKUP(CI$2+1,FIXTURES!$C$2:$NC$23,MATCH($C114,FIXTURES!$B$2:$B$23,0),0)="",HLOOKUP(CI$2+2,FIXTURES!$C$2:$NC$23,MATCH($C114,FIXTURES!$B$2:$B$23,0),0)=""),HLOOKUP(CI$2-1,FIXTURES!$C$2:$NC$23,MATCH($C114,FIXTURES!$B$2:$B$23,0),0),IF(AND(HLOOKUP(CI$2,FIXTURES!$C$2:$NC$23,MATCH($C114,FIXTURES!$B$2:$B$23,0),0)="",HLOOKUP(CI$2+1,FIXTURES!$C$2:$NC$23,MATCH($C114,FIXTURES!$B$2:$B$23,0),0)=""),HLOOKUP(CI$2+2,FIXTURES!$C$2:$NC$23,MATCH($C114,FIXTURES!$B$2:$B$23,0),0),IF(HLOOKUP(CI$2+1,FIXTURES!$C$2:$NC$23,MATCH($C114,FIXTURES!$B$2:$B$23,0),0)="",HLOOKUP(CI$2,FIXTURES!$C$2:$NC$23,MATCH($C114,FIXTURES!$B$2:$B$23,0),0),HLOOKUP(CI$2+1,FIXTURES!$C$2:$NC$23,MATCH($C114,FIXTURES!$B$2:$B$23,0),0)))),IF(AND(HLOOKUP(CI$2,FIXTURES!$C$2:$NC$23,MATCH($C114,FIXTURES!$B$2:$B$23,0),0)="",HLOOKUP(CI$2+1,FIXTURES!$C$2:$NC$23,MATCH($C114,FIXTURES!$B$2:$B$23,0),0)=""),HLOOKUP(CI$2+2,FIXTURES!$C$2:$NC$23,MATCH($C114,FIXTURES!$B$2:$B$23,0),0),IF(HLOOKUP(CI$2+1,FIXTURES!$C$2:$NC$23,MATCH($C114,FIXTURES!$B$2:$B$23,0),0)="",HLOOKUP(CI$2,FIXTURES!$C$2:$NC$23,MATCH($C114,FIXTURES!$B$2:$B$23,0),0),HLOOKUP(CI$2+1,FIXTURES!$C$2:$NC$23,MATCH($C114,FIXTURES!$B$2:$B$23,0),0))))</f>
        <v>AVL</v>
      </c>
      <c r="CJ114" s="119" t="s">
        <v>1282</v>
      </c>
      <c r="CK114" s="70" t="str">
        <f>IF(CK$1="SAT",IF(AND(HLOOKUP(CK$2,FIXTURES!$C$2:$NC$23,MATCH($C114,FIXTURES!$B$2:$B$23,0),0)="",HLOOKUP(CK$2+1,FIXTURES!$C$2:$NC$23,MATCH($C114,FIXTURES!$B$2:$B$23,0),0)="",HLOOKUP(CK$2+2,FIXTURES!$C$2:$NC$23,MATCH($C114,FIXTURES!$B$2:$B$23,0),0)=""),HLOOKUP(CK$2-1,FIXTURES!$C$2:$NC$23,MATCH($C114,FIXTURES!$B$2:$B$23,0),0),IF(AND(HLOOKUP(CK$2,FIXTURES!$C$2:$NC$23,MATCH($C114,FIXTURES!$B$2:$B$23,0),0)="",HLOOKUP(CK$2+1,FIXTURES!$C$2:$NC$23,MATCH($C114,FIXTURES!$B$2:$B$23,0),0)=""),HLOOKUP(CK$2+2,FIXTURES!$C$2:$NC$23,MATCH($C114,FIXTURES!$B$2:$B$23,0),0),IF(HLOOKUP(CK$2+1,FIXTURES!$C$2:$NC$23,MATCH($C114,FIXTURES!$B$2:$B$23,0),0)="",HLOOKUP(CK$2,FIXTURES!$C$2:$NC$23,MATCH($C114,FIXTURES!$B$2:$B$23,0),0),HLOOKUP(CK$2+1,FIXTURES!$C$2:$NC$23,MATCH($C114,FIXTURES!$B$2:$B$23,0),0)))),IF(AND(HLOOKUP(CK$2,FIXTURES!$C$2:$NC$23,MATCH($C114,FIXTURES!$B$2:$B$23,0),0)="",HLOOKUP(CK$2+1,FIXTURES!$C$2:$NC$23,MATCH($C114,FIXTURES!$B$2:$B$23,0),0)=""),HLOOKUP(CK$2+2,FIXTURES!$C$2:$NC$23,MATCH($C114,FIXTURES!$B$2:$B$23,0),0),IF(HLOOKUP(CK$2+1,FIXTURES!$C$2:$NC$23,MATCH($C114,FIXTURES!$B$2:$B$23,0),0)="",HLOOKUP(CK$2,FIXTURES!$C$2:$NC$23,MATCH($C114,FIXTURES!$B$2:$B$23,0),0),HLOOKUP(CK$2+1,FIXTURES!$C$2:$NC$23,MATCH($C114,FIXTURES!$B$2:$B$23,0),0))))</f>
        <v>sou</v>
      </c>
      <c r="CL114" s="70" t="str">
        <f>IF(CL$1="SAT",IF(AND(HLOOKUP(CL$2,FIXTURES!$C$2:$NC$23,MATCH($C114,FIXTURES!$B$2:$B$23,0),0)="",HLOOKUP(CL$2+1,FIXTURES!$C$2:$NC$23,MATCH($C114,FIXTURES!$B$2:$B$23,0),0)="",HLOOKUP(CL$2+2,FIXTURES!$C$2:$NC$23,MATCH($C114,FIXTURES!$B$2:$B$23,0),0)=""),HLOOKUP(CL$2-1,FIXTURES!$C$2:$NC$23,MATCH($C114,FIXTURES!$B$2:$B$23,0),0),IF(AND(HLOOKUP(CL$2,FIXTURES!$C$2:$NC$23,MATCH($C114,FIXTURES!$B$2:$B$23,0),0)="",HLOOKUP(CL$2+1,FIXTURES!$C$2:$NC$23,MATCH($C114,FIXTURES!$B$2:$B$23,0),0)=""),HLOOKUP(CL$2+2,FIXTURES!$C$2:$NC$23,MATCH($C114,FIXTURES!$B$2:$B$23,0),0),IF(HLOOKUP(CL$2+1,FIXTURES!$C$2:$NC$23,MATCH($C114,FIXTURES!$B$2:$B$23,0),0)="",HLOOKUP(CL$2,FIXTURES!$C$2:$NC$23,MATCH($C114,FIXTURES!$B$2:$B$23,0),0),HLOOKUP(CL$2+1,FIXTURES!$C$2:$NC$23,MATCH($C114,FIXTURES!$B$2:$B$23,0),0)))),IF(AND(HLOOKUP(CL$2,FIXTURES!$C$2:$NC$23,MATCH($C114,FIXTURES!$B$2:$B$23,0),0)="",HLOOKUP(CL$2+1,FIXTURES!$C$2:$NC$23,MATCH($C114,FIXTURES!$B$2:$B$23,0),0)=""),HLOOKUP(CL$2+2,FIXTURES!$C$2:$NC$23,MATCH($C114,FIXTURES!$B$2:$B$23,0),0),IF(HLOOKUP(CL$2+1,FIXTURES!$C$2:$NC$23,MATCH($C114,FIXTURES!$B$2:$B$23,0),0)="",HLOOKUP(CL$2,FIXTURES!$C$2:$NC$23,MATCH($C114,FIXTURES!$B$2:$B$23,0),0),HLOOKUP(CL$2+1,FIXTURES!$C$2:$NC$23,MATCH($C114,FIXTURES!$B$2:$B$23,0),0))))</f>
        <v/>
      </c>
      <c r="CM114" s="70" t="str">
        <f>IF(CM$1="SAT",IF(AND(HLOOKUP(CM$2,FIXTURES!$C$2:$NC$23,MATCH($C114,FIXTURES!$B$2:$B$23,0),0)="",HLOOKUP(CM$2+1,FIXTURES!$C$2:$NC$23,MATCH($C114,FIXTURES!$B$2:$B$23,0),0)="",HLOOKUP(CM$2+2,FIXTURES!$C$2:$NC$23,MATCH($C114,FIXTURES!$B$2:$B$23,0),0)=""),HLOOKUP(CM$2-1,FIXTURES!$C$2:$NC$23,MATCH($C114,FIXTURES!$B$2:$B$23,0),0),IF(AND(HLOOKUP(CM$2,FIXTURES!$C$2:$NC$23,MATCH($C114,FIXTURES!$B$2:$B$23,0),0)="",HLOOKUP(CM$2+1,FIXTURES!$C$2:$NC$23,MATCH($C114,FIXTURES!$B$2:$B$23,0),0)=""),HLOOKUP(CM$2+2,FIXTURES!$C$2:$NC$23,MATCH($C114,FIXTURES!$B$2:$B$23,0),0),IF(HLOOKUP(CM$2+1,FIXTURES!$C$2:$NC$23,MATCH($C114,FIXTURES!$B$2:$B$23,0),0)="",HLOOKUP(CM$2,FIXTURES!$C$2:$NC$23,MATCH($C114,FIXTURES!$B$2:$B$23,0),0),HLOOKUP(CM$2+1,FIXTURES!$C$2:$NC$23,MATCH($C114,FIXTURES!$B$2:$B$23,0),0)))),IF(AND(HLOOKUP(CM$2,FIXTURES!$C$2:$NC$23,MATCH($C114,FIXTURES!$B$2:$B$23,0),0)="",HLOOKUP(CM$2+1,FIXTURES!$C$2:$NC$23,MATCH($C114,FIXTURES!$B$2:$B$23,0),0)=""),HLOOKUP(CM$2+2,FIXTURES!$C$2:$NC$23,MATCH($C114,FIXTURES!$B$2:$B$23,0),0),IF(HLOOKUP(CM$2+1,FIXTURES!$C$2:$NC$23,MATCH($C114,FIXTURES!$B$2:$B$23,0),0)="",HLOOKUP(CM$2,FIXTURES!$C$2:$NC$23,MATCH($C114,FIXTURES!$B$2:$B$23,0),0),HLOOKUP(CM$2+1,FIXTURES!$C$2:$NC$23,MATCH($C114,FIXTURES!$B$2:$B$23,0),0))))</f>
        <v/>
      </c>
      <c r="CN114" s="70" t="str">
        <f>IF(CN$1="SAT",IF(AND(HLOOKUP(CN$2,FIXTURES!$C$2:$NC$23,MATCH($C114,FIXTURES!$B$2:$B$23,0),0)="",HLOOKUP(CN$2+1,FIXTURES!$C$2:$NC$23,MATCH($C114,FIXTURES!$B$2:$B$23,0),0)="",HLOOKUP(CN$2+2,FIXTURES!$C$2:$NC$23,MATCH($C114,FIXTURES!$B$2:$B$23,0),0)=""),HLOOKUP(CN$2-1,FIXTURES!$C$2:$NC$23,MATCH($C114,FIXTURES!$B$2:$B$23,0),0),IF(AND(HLOOKUP(CN$2,FIXTURES!$C$2:$NC$23,MATCH($C114,FIXTURES!$B$2:$B$23,0),0)="",HLOOKUP(CN$2+1,FIXTURES!$C$2:$NC$23,MATCH($C114,FIXTURES!$B$2:$B$23,0),0)=""),HLOOKUP(CN$2+2,FIXTURES!$C$2:$NC$23,MATCH($C114,FIXTURES!$B$2:$B$23,0),0),IF(HLOOKUP(CN$2+1,FIXTURES!$C$2:$NC$23,MATCH($C114,FIXTURES!$B$2:$B$23,0),0)="",HLOOKUP(CN$2,FIXTURES!$C$2:$NC$23,MATCH($C114,FIXTURES!$B$2:$B$23,0),0),HLOOKUP(CN$2+1,FIXTURES!$C$2:$NC$23,MATCH($C114,FIXTURES!$B$2:$B$23,0),0)))),IF(AND(HLOOKUP(CN$2,FIXTURES!$C$2:$NC$23,MATCH($C114,FIXTURES!$B$2:$B$23,0),0)="",HLOOKUP(CN$2+1,FIXTURES!$C$2:$NC$23,MATCH($C114,FIXTURES!$B$2:$B$23,0),0)=""),HLOOKUP(CN$2+2,FIXTURES!$C$2:$NC$23,MATCH($C114,FIXTURES!$B$2:$B$23,0),0),IF(HLOOKUP(CN$2+1,FIXTURES!$C$2:$NC$23,MATCH($C114,FIXTURES!$B$2:$B$23,0),0)="",HLOOKUP(CN$2,FIXTURES!$C$2:$NC$23,MATCH($C114,FIXTURES!$B$2:$B$23,0),0),HLOOKUP(CN$2+1,FIXTURES!$C$2:$NC$23,MATCH($C114,FIXTURES!$B$2:$B$23,0),0))))</f>
        <v/>
      </c>
      <c r="CO114" s="70" t="str">
        <f>IF(CO$1="SAT",IF(AND(HLOOKUP(CO$2,FIXTURES!$C$2:$NC$23,MATCH($C114,FIXTURES!$B$2:$B$23,0),0)="",HLOOKUP(CO$2+1,FIXTURES!$C$2:$NC$23,MATCH($C114,FIXTURES!$B$2:$B$23,0),0)="",HLOOKUP(CO$2+2,FIXTURES!$C$2:$NC$23,MATCH($C114,FIXTURES!$B$2:$B$23,0),0)=""),HLOOKUP(CO$2-1,FIXTURES!$C$2:$NC$23,MATCH($C114,FIXTURES!$B$2:$B$23,0),0),IF(AND(HLOOKUP(CO$2,FIXTURES!$C$2:$NC$23,MATCH($C114,FIXTURES!$B$2:$B$23,0),0)="",HLOOKUP(CO$2+1,FIXTURES!$C$2:$NC$23,MATCH($C114,FIXTURES!$B$2:$B$23,0),0)=""),HLOOKUP(CO$2+2,FIXTURES!$C$2:$NC$23,MATCH($C114,FIXTURES!$B$2:$B$23,0),0),IF(HLOOKUP(CO$2+1,FIXTURES!$C$2:$NC$23,MATCH($C114,FIXTURES!$B$2:$B$23,0),0)="",HLOOKUP(CO$2,FIXTURES!$C$2:$NC$23,MATCH($C114,FIXTURES!$B$2:$B$23,0),0),HLOOKUP(CO$2+1,FIXTURES!$C$2:$NC$23,MATCH($C114,FIXTURES!$B$2:$B$23,0),0)))),IF(AND(HLOOKUP(CO$2,FIXTURES!$C$2:$NC$23,MATCH($C114,FIXTURES!$B$2:$B$23,0),0)="",HLOOKUP(CO$2+1,FIXTURES!$C$2:$NC$23,MATCH($C114,FIXTURES!$B$2:$B$23,0),0)=""),HLOOKUP(CO$2+2,FIXTURES!$C$2:$NC$23,MATCH($C114,FIXTURES!$B$2:$B$23,0),0),IF(HLOOKUP(CO$2+1,FIXTURES!$C$2:$NC$23,MATCH($C114,FIXTURES!$B$2:$B$23,0),0)="",HLOOKUP(CO$2,FIXTURES!$C$2:$NC$23,MATCH($C114,FIXTURES!$B$2:$B$23,0),0),HLOOKUP(CO$2+1,FIXTURES!$C$2:$NC$23,MATCH($C114,FIXTURES!$B$2:$B$23,0),0))))</f>
        <v/>
      </c>
      <c r="CP114" s="70" t="str">
        <f>IF(CP$1="SAT",IF(AND(HLOOKUP(CP$2,FIXTURES!$C$2:$NC$23,MATCH($C114,FIXTURES!$B$2:$B$23,0),0)="",HLOOKUP(CP$2+1,FIXTURES!$C$2:$NC$23,MATCH($C114,FIXTURES!$B$2:$B$23,0),0)="",HLOOKUP(CP$2+2,FIXTURES!$C$2:$NC$23,MATCH($C114,FIXTURES!$B$2:$B$23,0),0)=""),HLOOKUP(CP$2-1,FIXTURES!$C$2:$NC$23,MATCH($C114,FIXTURES!$B$2:$B$23,0),0),IF(AND(HLOOKUP(CP$2,FIXTURES!$C$2:$NC$23,MATCH($C114,FIXTURES!$B$2:$B$23,0),0)="",HLOOKUP(CP$2+1,FIXTURES!$C$2:$NC$23,MATCH($C114,FIXTURES!$B$2:$B$23,0),0)=""),HLOOKUP(CP$2+2,FIXTURES!$C$2:$NC$23,MATCH($C114,FIXTURES!$B$2:$B$23,0),0),IF(HLOOKUP(CP$2+1,FIXTURES!$C$2:$NC$23,MATCH($C114,FIXTURES!$B$2:$B$23,0),0)="",HLOOKUP(CP$2,FIXTURES!$C$2:$NC$23,MATCH($C114,FIXTURES!$B$2:$B$23,0),0),HLOOKUP(CP$2+1,FIXTURES!$C$2:$NC$23,MATCH($C114,FIXTURES!$B$2:$B$23,0),0)))),IF(AND(HLOOKUP(CP$2,FIXTURES!$C$2:$NC$23,MATCH($C114,FIXTURES!$B$2:$B$23,0),0)="",HLOOKUP(CP$2+1,FIXTURES!$C$2:$NC$23,MATCH($C114,FIXTURES!$B$2:$B$23,0),0)=""),HLOOKUP(CP$2+2,FIXTURES!$C$2:$NC$23,MATCH($C114,FIXTURES!$B$2:$B$23,0),0),IF(HLOOKUP(CP$2+1,FIXTURES!$C$2:$NC$23,MATCH($C114,FIXTURES!$B$2:$B$23,0),0)="",HLOOKUP(CP$2,FIXTURES!$C$2:$NC$23,MATCH($C114,FIXTURES!$B$2:$B$23,0),0),HLOOKUP(CP$2+1,FIXTURES!$C$2:$NC$23,MATCH($C114,FIXTURES!$B$2:$B$23,0),0))))</f>
        <v/>
      </c>
      <c r="CQ114" s="70" t="str">
        <f>IF(CQ$1="SAT",IF(AND(HLOOKUP(CQ$2,FIXTURES!$C$2:$NC$23,MATCH($C114,FIXTURES!$B$2:$B$23,0),0)="",HLOOKUP(CQ$2+1,FIXTURES!$C$2:$NC$23,MATCH($C114,FIXTURES!$B$2:$B$23,0),0)="",HLOOKUP(CQ$2+2,FIXTURES!$C$2:$NC$23,MATCH($C114,FIXTURES!$B$2:$B$23,0),0)=""),HLOOKUP(CQ$2-1,FIXTURES!$C$2:$NC$23,MATCH($C114,FIXTURES!$B$2:$B$23,0),0),IF(AND(HLOOKUP(CQ$2,FIXTURES!$C$2:$NC$23,MATCH($C114,FIXTURES!$B$2:$B$23,0),0)="",HLOOKUP(CQ$2+1,FIXTURES!$C$2:$NC$23,MATCH($C114,FIXTURES!$B$2:$B$23,0),0)=""),HLOOKUP(CQ$2+2,FIXTURES!$C$2:$NC$23,MATCH($C114,FIXTURES!$B$2:$B$23,0),0),IF(HLOOKUP(CQ$2+1,FIXTURES!$C$2:$NC$23,MATCH($C114,FIXTURES!$B$2:$B$23,0),0)="",HLOOKUP(CQ$2,FIXTURES!$C$2:$NC$23,MATCH($C114,FIXTURES!$B$2:$B$23,0),0),HLOOKUP(CQ$2+1,FIXTURES!$C$2:$NC$23,MATCH($C114,FIXTURES!$B$2:$B$23,0),0)))),IF(AND(HLOOKUP(CQ$2,FIXTURES!$C$2:$NC$23,MATCH($C114,FIXTURES!$B$2:$B$23,0),0)="",HLOOKUP(CQ$2+1,FIXTURES!$C$2:$NC$23,MATCH($C114,FIXTURES!$B$2:$B$23,0),0)=""),HLOOKUP(CQ$2+2,FIXTURES!$C$2:$NC$23,MATCH($C114,FIXTURES!$B$2:$B$23,0),0),IF(HLOOKUP(CQ$2+1,FIXTURES!$C$2:$NC$23,MATCH($C114,FIXTURES!$B$2:$B$23,0),0)="",HLOOKUP(CQ$2,FIXTURES!$C$2:$NC$23,MATCH($C114,FIXTURES!$B$2:$B$23,0),0),HLOOKUP(CQ$2+1,FIXTURES!$C$2:$NC$23,MATCH($C114,FIXTURES!$B$2:$B$23,0),0))))</f>
        <v/>
      </c>
      <c r="CR114" s="70" t="str">
        <f>IF(CR$1="SAT",IF(AND(HLOOKUP(CR$2,FIXTURES!$C$2:$NC$23,MATCH($C114,FIXTURES!$B$2:$B$23,0),0)="",HLOOKUP(CR$2+1,FIXTURES!$C$2:$NC$23,MATCH($C114,FIXTURES!$B$2:$B$23,0),0)="",HLOOKUP(CR$2+2,FIXTURES!$C$2:$NC$23,MATCH($C114,FIXTURES!$B$2:$B$23,0),0)=""),HLOOKUP(CR$2-1,FIXTURES!$C$2:$NC$23,MATCH($C114,FIXTURES!$B$2:$B$23,0),0),IF(AND(HLOOKUP(CR$2,FIXTURES!$C$2:$NC$23,MATCH($C114,FIXTURES!$B$2:$B$23,0),0)="",HLOOKUP(CR$2+1,FIXTURES!$C$2:$NC$23,MATCH($C114,FIXTURES!$B$2:$B$23,0),0)=""),HLOOKUP(CR$2+2,FIXTURES!$C$2:$NC$23,MATCH($C114,FIXTURES!$B$2:$B$23,0),0),IF(HLOOKUP(CR$2+1,FIXTURES!$C$2:$NC$23,MATCH($C114,FIXTURES!$B$2:$B$23,0),0)="",HLOOKUP(CR$2,FIXTURES!$C$2:$NC$23,MATCH($C114,FIXTURES!$B$2:$B$23,0),0),HLOOKUP(CR$2+1,FIXTURES!$C$2:$NC$23,MATCH($C114,FIXTURES!$B$2:$B$23,0),0)))),IF(AND(HLOOKUP(CR$2,FIXTURES!$C$2:$NC$23,MATCH($C114,FIXTURES!$B$2:$B$23,0),0)="",HLOOKUP(CR$2+1,FIXTURES!$C$2:$NC$23,MATCH($C114,FIXTURES!$B$2:$B$23,0),0)=""),HLOOKUP(CR$2+2,FIXTURES!$C$2:$NC$23,MATCH($C114,FIXTURES!$B$2:$B$23,0),0),IF(HLOOKUP(CR$2+1,FIXTURES!$C$2:$NC$23,MATCH($C114,FIXTURES!$B$2:$B$23,0),0)="",HLOOKUP(CR$2,FIXTURES!$C$2:$NC$23,MATCH($C114,FIXTURES!$B$2:$B$23,0),0),HLOOKUP(CR$2+1,FIXTURES!$C$2:$NC$23,MATCH($C114,FIXTURES!$B$2:$B$23,0),0))))</f>
        <v/>
      </c>
      <c r="CS114" s="70" t="str">
        <f>IF(CS$1="SAT",IF(AND(HLOOKUP(CS$2,FIXTURES!$C$2:$NC$23,MATCH($C114,FIXTURES!$B$2:$B$23,0),0)="",HLOOKUP(CS$2+1,FIXTURES!$C$2:$NC$23,MATCH($C114,FIXTURES!$B$2:$B$23,0),0)="",HLOOKUP(CS$2+2,FIXTURES!$C$2:$NC$23,MATCH($C114,FIXTURES!$B$2:$B$23,0),0)=""),HLOOKUP(CS$2-1,FIXTURES!$C$2:$NC$23,MATCH($C114,FIXTURES!$B$2:$B$23,0),0),IF(AND(HLOOKUP(CS$2,FIXTURES!$C$2:$NC$23,MATCH($C114,FIXTURES!$B$2:$B$23,0),0)="",HLOOKUP(CS$2+1,FIXTURES!$C$2:$NC$23,MATCH($C114,FIXTURES!$B$2:$B$23,0),0)=""),HLOOKUP(CS$2+2,FIXTURES!$C$2:$NC$23,MATCH($C114,FIXTURES!$B$2:$B$23,0),0),IF(HLOOKUP(CS$2+1,FIXTURES!$C$2:$NC$23,MATCH($C114,FIXTURES!$B$2:$B$23,0),0)="",HLOOKUP(CS$2,FIXTURES!$C$2:$NC$23,MATCH($C114,FIXTURES!$B$2:$B$23,0),0),HLOOKUP(CS$2+1,FIXTURES!$C$2:$NC$23,MATCH($C114,FIXTURES!$B$2:$B$23,0),0)))),IF(AND(HLOOKUP(CS$2,FIXTURES!$C$2:$NC$23,MATCH($C114,FIXTURES!$B$2:$B$23,0),0)="",HLOOKUP(CS$2+1,FIXTURES!$C$2:$NC$23,MATCH($C114,FIXTURES!$B$2:$B$23,0),0)=""),HLOOKUP(CS$2+2,FIXTURES!$C$2:$NC$23,MATCH($C114,FIXTURES!$B$2:$B$23,0),0),IF(HLOOKUP(CS$2+1,FIXTURES!$C$2:$NC$23,MATCH($C114,FIXTURES!$B$2:$B$23,0),0)="",HLOOKUP(CS$2,FIXTURES!$C$2:$NC$23,MATCH($C114,FIXTURES!$B$2:$B$23,0),0),HLOOKUP(CS$2+1,FIXTURES!$C$2:$NC$23,MATCH($C114,FIXTURES!$B$2:$B$23,0),0))))</f>
        <v/>
      </c>
      <c r="CT114" s="70" t="str">
        <f>IF(CT$1="SAT",IF(AND(HLOOKUP(CT$2,FIXTURES!$C$2:$NC$23,MATCH($C114,FIXTURES!$B$2:$B$23,0),0)="",HLOOKUP(CT$2+1,FIXTURES!$C$2:$NC$23,MATCH($C114,FIXTURES!$B$2:$B$23,0),0)="",HLOOKUP(CT$2+2,FIXTURES!$C$2:$NC$23,MATCH($C114,FIXTURES!$B$2:$B$23,0),0)=""),HLOOKUP(CT$2-1,FIXTURES!$C$2:$NC$23,MATCH($C114,FIXTURES!$B$2:$B$23,0),0),IF(AND(HLOOKUP(CT$2,FIXTURES!$C$2:$NC$23,MATCH($C114,FIXTURES!$B$2:$B$23,0),0)="",HLOOKUP(CT$2+1,FIXTURES!$C$2:$NC$23,MATCH($C114,FIXTURES!$B$2:$B$23,0),0)=""),HLOOKUP(CT$2+2,FIXTURES!$C$2:$NC$23,MATCH($C114,FIXTURES!$B$2:$B$23,0),0),IF(HLOOKUP(CT$2+1,FIXTURES!$C$2:$NC$23,MATCH($C114,FIXTURES!$B$2:$B$23,0),0)="",HLOOKUP(CT$2,FIXTURES!$C$2:$NC$23,MATCH($C114,FIXTURES!$B$2:$B$23,0),0),HLOOKUP(CT$2+1,FIXTURES!$C$2:$NC$23,MATCH($C114,FIXTURES!$B$2:$B$23,0),0)))),IF(AND(HLOOKUP(CT$2,FIXTURES!$C$2:$NC$23,MATCH($C114,FIXTURES!$B$2:$B$23,0),0)="",HLOOKUP(CT$2+1,FIXTURES!$C$2:$NC$23,MATCH($C114,FIXTURES!$B$2:$B$23,0),0)=""),HLOOKUP(CT$2+2,FIXTURES!$C$2:$NC$23,MATCH($C114,FIXTURES!$B$2:$B$23,0),0),IF(HLOOKUP(CT$2+1,FIXTURES!$C$2:$NC$23,MATCH($C114,FIXTURES!$B$2:$B$23,0),0)="",HLOOKUP(CT$2,FIXTURES!$C$2:$NC$23,MATCH($C114,FIXTURES!$B$2:$B$23,0),0),HLOOKUP(CT$2+1,FIXTURES!$C$2:$NC$23,MATCH($C114,FIXTURES!$B$2:$B$23,0),0))))</f>
        <v/>
      </c>
      <c r="CU114" s="70" t="str">
        <f>IF(CU$1="SAT",IF(AND(HLOOKUP(CU$2,FIXTURES!$C$2:$NC$23,MATCH($C114,FIXTURES!$B$2:$B$23,0),0)="",HLOOKUP(CU$2+1,FIXTURES!$C$2:$NC$23,MATCH($C114,FIXTURES!$B$2:$B$23,0),0)="",HLOOKUP(CU$2+2,FIXTURES!$C$2:$NC$23,MATCH($C114,FIXTURES!$B$2:$B$23,0),0)=""),HLOOKUP(CU$2-1,FIXTURES!$C$2:$NC$23,MATCH($C114,FIXTURES!$B$2:$B$23,0),0),IF(AND(HLOOKUP(CU$2,FIXTURES!$C$2:$NC$23,MATCH($C114,FIXTURES!$B$2:$B$23,0),0)="",HLOOKUP(CU$2+1,FIXTURES!$C$2:$NC$23,MATCH($C114,FIXTURES!$B$2:$B$23,0),0)=""),HLOOKUP(CU$2+2,FIXTURES!$C$2:$NC$23,MATCH($C114,FIXTURES!$B$2:$B$23,0),0),IF(HLOOKUP(CU$2+1,FIXTURES!$C$2:$NC$23,MATCH($C114,FIXTURES!$B$2:$B$23,0),0)="",HLOOKUP(CU$2,FIXTURES!$C$2:$NC$23,MATCH($C114,FIXTURES!$B$2:$B$23,0),0),HLOOKUP(CU$2+1,FIXTURES!$C$2:$NC$23,MATCH($C114,FIXTURES!$B$2:$B$23,0),0)))),IF(AND(HLOOKUP(CU$2,FIXTURES!$C$2:$NC$23,MATCH($C114,FIXTURES!$B$2:$B$23,0),0)="",HLOOKUP(CU$2+1,FIXTURES!$C$2:$NC$23,MATCH($C114,FIXTURES!$B$2:$B$23,0),0)=""),HLOOKUP(CU$2+2,FIXTURES!$C$2:$NC$23,MATCH($C114,FIXTURES!$B$2:$B$23,0),0),IF(HLOOKUP(CU$2+1,FIXTURES!$C$2:$NC$23,MATCH($C114,FIXTURES!$B$2:$B$23,0),0)="",HLOOKUP(CU$2,FIXTURES!$C$2:$NC$23,MATCH($C114,FIXTURES!$B$2:$B$23,0),0),HLOOKUP(CU$2+1,FIXTURES!$C$2:$NC$23,MATCH($C114,FIXTURES!$B$2:$B$23,0),0))))</f>
        <v/>
      </c>
      <c r="CV114" s="70" t="str">
        <f>IF(CV$1="SAT",IF(AND(HLOOKUP(CV$2,FIXTURES!$C$2:$NC$23,MATCH($C114,FIXTURES!$B$2:$B$23,0),0)="",HLOOKUP(CV$2+1,FIXTURES!$C$2:$NC$23,MATCH($C114,FIXTURES!$B$2:$B$23,0),0)="",HLOOKUP(CV$2+2,FIXTURES!$C$2:$NC$23,MATCH($C114,FIXTURES!$B$2:$B$23,0),0)=""),HLOOKUP(CV$2-1,FIXTURES!$C$2:$NC$23,MATCH($C114,FIXTURES!$B$2:$B$23,0),0),IF(AND(HLOOKUP(CV$2,FIXTURES!$C$2:$NC$23,MATCH($C114,FIXTURES!$B$2:$B$23,0),0)="",HLOOKUP(CV$2+1,FIXTURES!$C$2:$NC$23,MATCH($C114,FIXTURES!$B$2:$B$23,0),0)=""),HLOOKUP(CV$2+2,FIXTURES!$C$2:$NC$23,MATCH($C114,FIXTURES!$B$2:$B$23,0),0),IF(HLOOKUP(CV$2+1,FIXTURES!$C$2:$NC$23,MATCH($C114,FIXTURES!$B$2:$B$23,0),0)="",HLOOKUP(CV$2,FIXTURES!$C$2:$NC$23,MATCH($C114,FIXTURES!$B$2:$B$23,0),0),HLOOKUP(CV$2+1,FIXTURES!$C$2:$NC$23,MATCH($C114,FIXTURES!$B$2:$B$23,0),0)))),IF(AND(HLOOKUP(CV$2,FIXTURES!$C$2:$NC$23,MATCH($C114,FIXTURES!$B$2:$B$23,0),0)="",HLOOKUP(CV$2+1,FIXTURES!$C$2:$NC$23,MATCH($C114,FIXTURES!$B$2:$B$23,0),0)=""),HLOOKUP(CV$2+2,FIXTURES!$C$2:$NC$23,MATCH($C114,FIXTURES!$B$2:$B$23,0),0),IF(HLOOKUP(CV$2+1,FIXTURES!$C$2:$NC$23,MATCH($C114,FIXTURES!$B$2:$B$23,0),0)="",HLOOKUP(CV$2,FIXTURES!$C$2:$NC$23,MATCH($C114,FIXTURES!$B$2:$B$23,0),0),HLOOKUP(CV$2+1,FIXTURES!$C$2:$NC$23,MATCH($C114,FIXTURES!$B$2:$B$23,0),0))))</f>
        <v/>
      </c>
      <c r="CW114" s="70" t="str">
        <f>IF(CW$1="SAT",IF(AND(HLOOKUP(CW$2,FIXTURES!$C$2:$NC$23,MATCH($C114,FIXTURES!$B$2:$B$23,0),0)="",HLOOKUP(CW$2+1,FIXTURES!$C$2:$NC$23,MATCH($C114,FIXTURES!$B$2:$B$23,0),0)="",HLOOKUP(CW$2+2,FIXTURES!$C$2:$NC$23,MATCH($C114,FIXTURES!$B$2:$B$23,0),0)=""),HLOOKUP(CW$2-1,FIXTURES!$C$2:$NC$23,MATCH($C114,FIXTURES!$B$2:$B$23,0),0),IF(AND(HLOOKUP(CW$2,FIXTURES!$C$2:$NC$23,MATCH($C114,FIXTURES!$B$2:$B$23,0),0)="",HLOOKUP(CW$2+1,FIXTURES!$C$2:$NC$23,MATCH($C114,FIXTURES!$B$2:$B$23,0),0)=""),HLOOKUP(CW$2+2,FIXTURES!$C$2:$NC$23,MATCH($C114,FIXTURES!$B$2:$B$23,0),0),IF(HLOOKUP(CW$2+1,FIXTURES!$C$2:$NC$23,MATCH($C114,FIXTURES!$B$2:$B$23,0),0)="",HLOOKUP(CW$2,FIXTURES!$C$2:$NC$23,MATCH($C114,FIXTURES!$B$2:$B$23,0),0),HLOOKUP(CW$2+1,FIXTURES!$C$2:$NC$23,MATCH($C114,FIXTURES!$B$2:$B$23,0),0)))),IF(AND(HLOOKUP(CW$2,FIXTURES!$C$2:$NC$23,MATCH($C114,FIXTURES!$B$2:$B$23,0),0)="",HLOOKUP(CW$2+1,FIXTURES!$C$2:$NC$23,MATCH($C114,FIXTURES!$B$2:$B$23,0),0)=""),HLOOKUP(CW$2+2,FIXTURES!$C$2:$NC$23,MATCH($C114,FIXTURES!$B$2:$B$23,0),0),IF(HLOOKUP(CW$2+1,FIXTURES!$C$2:$NC$23,MATCH($C114,FIXTURES!$B$2:$B$23,0),0)="",HLOOKUP(CW$2,FIXTURES!$C$2:$NC$23,MATCH($C114,FIXTURES!$B$2:$B$23,0),0),HLOOKUP(CW$2+1,FIXTURES!$C$2:$NC$23,MATCH($C114,FIXTURES!$B$2:$B$23,0),0))))</f>
        <v/>
      </c>
      <c r="CX114" s="70" t="str">
        <f>IF(CX$1="SAT",IF(AND(HLOOKUP(CX$2,FIXTURES!$C$2:$NC$23,MATCH($C114,FIXTURES!$B$2:$B$23,0),0)="",HLOOKUP(CX$2+1,FIXTURES!$C$2:$NC$23,MATCH($C114,FIXTURES!$B$2:$B$23,0),0)="",HLOOKUP(CX$2+2,FIXTURES!$C$2:$NC$23,MATCH($C114,FIXTURES!$B$2:$B$23,0),0)=""),HLOOKUP(CX$2-1,FIXTURES!$C$2:$NC$23,MATCH($C114,FIXTURES!$B$2:$B$23,0),0),IF(AND(HLOOKUP(CX$2,FIXTURES!$C$2:$NC$23,MATCH($C114,FIXTURES!$B$2:$B$23,0),0)="",HLOOKUP(CX$2+1,FIXTURES!$C$2:$NC$23,MATCH($C114,FIXTURES!$B$2:$B$23,0),0)=""),HLOOKUP(CX$2+2,FIXTURES!$C$2:$NC$23,MATCH($C114,FIXTURES!$B$2:$B$23,0),0),IF(HLOOKUP(CX$2+1,FIXTURES!$C$2:$NC$23,MATCH($C114,FIXTURES!$B$2:$B$23,0),0)="",HLOOKUP(CX$2,FIXTURES!$C$2:$NC$23,MATCH($C114,FIXTURES!$B$2:$B$23,0),0),HLOOKUP(CX$2+1,FIXTURES!$C$2:$NC$23,MATCH($C114,FIXTURES!$B$2:$B$23,0),0)))),IF(AND(HLOOKUP(CX$2,FIXTURES!$C$2:$NC$23,MATCH($C114,FIXTURES!$B$2:$B$23,0),0)="",HLOOKUP(CX$2+1,FIXTURES!$C$2:$NC$23,MATCH($C114,FIXTURES!$B$2:$B$23,0),0)=""),HLOOKUP(CX$2+2,FIXTURES!$C$2:$NC$23,MATCH($C114,FIXTURES!$B$2:$B$23,0),0),IF(HLOOKUP(CX$2+1,FIXTURES!$C$2:$NC$23,MATCH($C114,FIXTURES!$B$2:$B$23,0),0)="",HLOOKUP(CX$2,FIXTURES!$C$2:$NC$23,MATCH($C114,FIXTURES!$B$2:$B$23,0),0),HLOOKUP(CX$2+1,FIXTURES!$C$2:$NC$23,MATCH($C114,FIXTURES!$B$2:$B$23,0),0))))</f>
        <v/>
      </c>
      <c r="CY114" s="70" t="str">
        <f>IF(CY$1="SAT",IF(AND(HLOOKUP(CY$2,FIXTURES!$C$2:$NC$23,MATCH($C114,FIXTURES!$B$2:$B$23,0),0)="",HLOOKUP(CY$2+1,FIXTURES!$C$2:$NC$23,MATCH($C114,FIXTURES!$B$2:$B$23,0),0)="",HLOOKUP(CY$2+2,FIXTURES!$C$2:$NC$23,MATCH($C114,FIXTURES!$B$2:$B$23,0),0)=""),HLOOKUP(CY$2-1,FIXTURES!$C$2:$NC$23,MATCH($C114,FIXTURES!$B$2:$B$23,0),0),IF(AND(HLOOKUP(CY$2,FIXTURES!$C$2:$NC$23,MATCH($C114,FIXTURES!$B$2:$B$23,0),0)="",HLOOKUP(CY$2+1,FIXTURES!$C$2:$NC$23,MATCH($C114,FIXTURES!$B$2:$B$23,0),0)=""),HLOOKUP(CY$2+2,FIXTURES!$C$2:$NC$23,MATCH($C114,FIXTURES!$B$2:$B$23,0),0),IF(HLOOKUP(CY$2+1,FIXTURES!$C$2:$NC$23,MATCH($C114,FIXTURES!$B$2:$B$23,0),0)="",HLOOKUP(CY$2,FIXTURES!$C$2:$NC$23,MATCH($C114,FIXTURES!$B$2:$B$23,0),0),HLOOKUP(CY$2+1,FIXTURES!$C$2:$NC$23,MATCH($C114,FIXTURES!$B$2:$B$23,0),0)))),IF(AND(HLOOKUP(CY$2,FIXTURES!$C$2:$NC$23,MATCH($C114,FIXTURES!$B$2:$B$23,0),0)="",HLOOKUP(CY$2+1,FIXTURES!$C$2:$NC$23,MATCH($C114,FIXTURES!$B$2:$B$23,0),0)=""),HLOOKUP(CY$2+2,FIXTURES!$C$2:$NC$23,MATCH($C114,FIXTURES!$B$2:$B$23,0),0),IF(HLOOKUP(CY$2+1,FIXTURES!$C$2:$NC$23,MATCH($C114,FIXTURES!$B$2:$B$23,0),0)="",HLOOKUP(CY$2,FIXTURES!$C$2:$NC$23,MATCH($C114,FIXTURES!$B$2:$B$23,0),0),HLOOKUP(CY$2+1,FIXTURES!$C$2:$NC$23,MATCH($C114,FIXTURES!$B$2:$B$23,0),0))))</f>
        <v/>
      </c>
      <c r="CZ114" s="70" t="str">
        <f>IF(CZ$1="SAT",IF(AND(HLOOKUP(CZ$2,FIXTURES!$C$2:$NC$23,MATCH($C114,FIXTURES!$B$2:$B$23,0),0)="",HLOOKUP(CZ$2+1,FIXTURES!$C$2:$NC$23,MATCH($C114,FIXTURES!$B$2:$B$23,0),0)="",HLOOKUP(CZ$2+2,FIXTURES!$C$2:$NC$23,MATCH($C114,FIXTURES!$B$2:$B$23,0),0)=""),HLOOKUP(CZ$2-1,FIXTURES!$C$2:$NC$23,MATCH($C114,FIXTURES!$B$2:$B$23,0),0),IF(AND(HLOOKUP(CZ$2,FIXTURES!$C$2:$NC$23,MATCH($C114,FIXTURES!$B$2:$B$23,0),0)="",HLOOKUP(CZ$2+1,FIXTURES!$C$2:$NC$23,MATCH($C114,FIXTURES!$B$2:$B$23,0),0)=""),HLOOKUP(CZ$2+2,FIXTURES!$C$2:$NC$23,MATCH($C114,FIXTURES!$B$2:$B$23,0),0),IF(HLOOKUP(CZ$2+1,FIXTURES!$C$2:$NC$23,MATCH($C114,FIXTURES!$B$2:$B$23,0),0)="",HLOOKUP(CZ$2,FIXTURES!$C$2:$NC$23,MATCH($C114,FIXTURES!$B$2:$B$23,0),0),HLOOKUP(CZ$2+1,FIXTURES!$C$2:$NC$23,MATCH($C114,FIXTURES!$B$2:$B$23,0),0)))),IF(AND(HLOOKUP(CZ$2,FIXTURES!$C$2:$NC$23,MATCH($C114,FIXTURES!$B$2:$B$23,0),0)="",HLOOKUP(CZ$2+1,FIXTURES!$C$2:$NC$23,MATCH($C114,FIXTURES!$B$2:$B$23,0),0)=""),HLOOKUP(CZ$2+2,FIXTURES!$C$2:$NC$23,MATCH($C114,FIXTURES!$B$2:$B$23,0),0),IF(HLOOKUP(CZ$2+1,FIXTURES!$C$2:$NC$23,MATCH($C114,FIXTURES!$B$2:$B$23,0),0)="",HLOOKUP(CZ$2,FIXTURES!$C$2:$NC$23,MATCH($C114,FIXTURES!$B$2:$B$23,0),0),HLOOKUP(CZ$2+1,FIXTURES!$C$2:$NC$23,MATCH($C114,FIXTURES!$B$2:$B$23,0),0))))</f>
        <v/>
      </c>
      <c r="DA114" s="70" t="str">
        <f>IF(DA$1="SAT",IF(AND(HLOOKUP(DA$2,FIXTURES!$C$2:$NC$23,MATCH($C114,FIXTURES!$B$2:$B$23,0),0)="",HLOOKUP(DA$2+1,FIXTURES!$C$2:$NC$23,MATCH($C114,FIXTURES!$B$2:$B$23,0),0)="",HLOOKUP(DA$2+2,FIXTURES!$C$2:$NC$23,MATCH($C114,FIXTURES!$B$2:$B$23,0),0)=""),HLOOKUP(DA$2-1,FIXTURES!$C$2:$NC$23,MATCH($C114,FIXTURES!$B$2:$B$23,0),0),IF(AND(HLOOKUP(DA$2,FIXTURES!$C$2:$NC$23,MATCH($C114,FIXTURES!$B$2:$B$23,0),0)="",HLOOKUP(DA$2+1,FIXTURES!$C$2:$NC$23,MATCH($C114,FIXTURES!$B$2:$B$23,0),0)=""),HLOOKUP(DA$2+2,FIXTURES!$C$2:$NC$23,MATCH($C114,FIXTURES!$B$2:$B$23,0),0),IF(HLOOKUP(DA$2+1,FIXTURES!$C$2:$NC$23,MATCH($C114,FIXTURES!$B$2:$B$23,0),0)="",HLOOKUP(DA$2,FIXTURES!$C$2:$NC$23,MATCH($C114,FIXTURES!$B$2:$B$23,0),0),HLOOKUP(DA$2+1,FIXTURES!$C$2:$NC$23,MATCH($C114,FIXTURES!$B$2:$B$23,0),0)))),IF(AND(HLOOKUP(DA$2,FIXTURES!$C$2:$NC$23,MATCH($C114,FIXTURES!$B$2:$B$23,0),0)="",HLOOKUP(DA$2+1,FIXTURES!$C$2:$NC$23,MATCH($C114,FIXTURES!$B$2:$B$23,0),0)=""),HLOOKUP(DA$2+2,FIXTURES!$C$2:$NC$23,MATCH($C114,FIXTURES!$B$2:$B$23,0),0),IF(HLOOKUP(DA$2+1,FIXTURES!$C$2:$NC$23,MATCH($C114,FIXTURES!$B$2:$B$23,0),0)="",HLOOKUP(DA$2,FIXTURES!$C$2:$NC$23,MATCH($C114,FIXTURES!$B$2:$B$23,0),0),HLOOKUP(DA$2+1,FIXTURES!$C$2:$NC$23,MATCH($C114,FIXTURES!$B$2:$B$23,0),0))))</f>
        <v/>
      </c>
      <c r="DB114" s="70" t="str">
        <f>IF(DB$1="SAT",IF(AND(HLOOKUP(DB$2,FIXTURES!$C$2:$NC$23,MATCH($C114,FIXTURES!$B$2:$B$23,0),0)="",HLOOKUP(DB$2+1,FIXTURES!$C$2:$NC$23,MATCH($C114,FIXTURES!$B$2:$B$23,0),0)="",HLOOKUP(DB$2+2,FIXTURES!$C$2:$NC$23,MATCH($C114,FIXTURES!$B$2:$B$23,0),0)=""),HLOOKUP(DB$2-1,FIXTURES!$C$2:$NC$23,MATCH($C114,FIXTURES!$B$2:$B$23,0),0),IF(AND(HLOOKUP(DB$2,FIXTURES!$C$2:$NC$23,MATCH($C114,FIXTURES!$B$2:$B$23,0),0)="",HLOOKUP(DB$2+1,FIXTURES!$C$2:$NC$23,MATCH($C114,FIXTURES!$B$2:$B$23,0),0)=""),HLOOKUP(DB$2+2,FIXTURES!$C$2:$NC$23,MATCH($C114,FIXTURES!$B$2:$B$23,0),0),IF(HLOOKUP(DB$2+1,FIXTURES!$C$2:$NC$23,MATCH($C114,FIXTURES!$B$2:$B$23,0),0)="",HLOOKUP(DB$2,FIXTURES!$C$2:$NC$23,MATCH($C114,FIXTURES!$B$2:$B$23,0),0),HLOOKUP(DB$2+1,FIXTURES!$C$2:$NC$23,MATCH($C114,FIXTURES!$B$2:$B$23,0),0)))),IF(AND(HLOOKUP(DB$2,FIXTURES!$C$2:$NC$23,MATCH($C114,FIXTURES!$B$2:$B$23,0),0)="",HLOOKUP(DB$2+1,FIXTURES!$C$2:$NC$23,MATCH($C114,FIXTURES!$B$2:$B$23,0),0)=""),HLOOKUP(DB$2+2,FIXTURES!$C$2:$NC$23,MATCH($C114,FIXTURES!$B$2:$B$23,0),0),IF(HLOOKUP(DB$2+1,FIXTURES!$C$2:$NC$23,MATCH($C114,FIXTURES!$B$2:$B$23,0),0)="",HLOOKUP(DB$2,FIXTURES!$C$2:$NC$23,MATCH($C114,FIXTURES!$B$2:$B$23,0),0),HLOOKUP(DB$2+1,FIXTURES!$C$2:$NC$23,MATCH($C114,FIXTURES!$B$2:$B$23,0),0))))</f>
        <v/>
      </c>
      <c r="DC114" s="70" t="str">
        <f>IF(DC$1="SAT",IF(AND(HLOOKUP(DC$2,FIXTURES!$C$2:$NC$23,MATCH($C114,FIXTURES!$B$2:$B$23,0),0)="",HLOOKUP(DC$2+1,FIXTURES!$C$2:$NC$23,MATCH($C114,FIXTURES!$B$2:$B$23,0),0)="",HLOOKUP(DC$2+2,FIXTURES!$C$2:$NC$23,MATCH($C114,FIXTURES!$B$2:$B$23,0),0)=""),HLOOKUP(DC$2-1,FIXTURES!$C$2:$NC$23,MATCH($C114,FIXTURES!$B$2:$B$23,0),0),IF(AND(HLOOKUP(DC$2,FIXTURES!$C$2:$NC$23,MATCH($C114,FIXTURES!$B$2:$B$23,0),0)="",HLOOKUP(DC$2+1,FIXTURES!$C$2:$NC$23,MATCH($C114,FIXTURES!$B$2:$B$23,0),0)=""),HLOOKUP(DC$2+2,FIXTURES!$C$2:$NC$23,MATCH($C114,FIXTURES!$B$2:$B$23,0),0),IF(HLOOKUP(DC$2+1,FIXTURES!$C$2:$NC$23,MATCH($C114,FIXTURES!$B$2:$B$23,0),0)="",HLOOKUP(DC$2,FIXTURES!$C$2:$NC$23,MATCH($C114,FIXTURES!$B$2:$B$23,0),0),HLOOKUP(DC$2+1,FIXTURES!$C$2:$NC$23,MATCH($C114,FIXTURES!$B$2:$B$23,0),0)))),IF(AND(HLOOKUP(DC$2,FIXTURES!$C$2:$NC$23,MATCH($C114,FIXTURES!$B$2:$B$23,0),0)="",HLOOKUP(DC$2+1,FIXTURES!$C$2:$NC$23,MATCH($C114,FIXTURES!$B$2:$B$23,0),0)=""),HLOOKUP(DC$2+2,FIXTURES!$C$2:$NC$23,MATCH($C114,FIXTURES!$B$2:$B$23,0),0),IF(HLOOKUP(DC$2+1,FIXTURES!$C$2:$NC$23,MATCH($C114,FIXTURES!$B$2:$B$23,0),0)="",HLOOKUP(DC$2,FIXTURES!$C$2:$NC$23,MATCH($C114,FIXTURES!$B$2:$B$23,0),0),HLOOKUP(DC$2+1,FIXTURES!$C$2:$NC$23,MATCH($C114,FIXTURES!$B$2:$B$23,0),0))))</f>
        <v/>
      </c>
      <c r="DE114" s="102" t="str">
        <f t="shared" si="11"/>
        <v/>
      </c>
      <c r="DF114" s="102" t="str">
        <f t="shared" si="11"/>
        <v/>
      </c>
      <c r="DG114" s="102" t="str">
        <f t="shared" si="11"/>
        <v/>
      </c>
      <c r="DH114" s="102" t="str">
        <f t="shared" si="11"/>
        <v>cryWOL</v>
      </c>
      <c r="DI114" s="102" t="str">
        <f t="shared" si="11"/>
        <v/>
      </c>
      <c r="DJ114" s="102" t="str">
        <f t="shared" si="11"/>
        <v/>
      </c>
      <c r="DL114" s="120" t="str">
        <f t="shared" si="10"/>
        <v xml:space="preserve">cryWOL </v>
      </c>
      <c r="DM114" s="119" t="str">
        <f t="shared" si="12"/>
        <v xml:space="preserve">cryWOL </v>
      </c>
    </row>
    <row r="115" spans="1:117" s="49" customFormat="1" ht="35.1" customHeight="1" x14ac:dyDescent="0.25">
      <c r="A115" s="67" t="s">
        <v>79</v>
      </c>
      <c r="B115" s="68">
        <f>VLOOKUP(A115,[1]Table!$B$1:$O$21,MATCH("xGD/90",[1]Table!$B$1:$O$1,0),0)</f>
        <v>1.3</v>
      </c>
      <c r="C115" s="69" t="s">
        <v>12</v>
      </c>
      <c r="D115" s="70" t="str">
        <f>IF(D$1="SAT",IF(AND(HLOOKUP(D$2,FIXTURES!$C$2:$NC$23,MATCH($C115,FIXTURES!$B$2:$B$23,0),0)="",HLOOKUP(D$2+1,FIXTURES!$C$2:$NC$23,MATCH($C115,FIXTURES!$B$2:$B$23,0),0)="",HLOOKUP(D$2+2,FIXTURES!$C$2:$NC$23,MATCH($C115,FIXTURES!$B$2:$B$23,0),0)=""),HLOOKUP(D$2-1,FIXTURES!$C$2:$NC$23,MATCH($C115,FIXTURES!$B$2:$B$23,0),0),IF(AND(HLOOKUP(D$2,FIXTURES!$C$2:$NC$23,MATCH($C115,FIXTURES!$B$2:$B$23,0),0)="",HLOOKUP(D$2+1,FIXTURES!$C$2:$NC$23,MATCH($C115,FIXTURES!$B$2:$B$23,0),0)=""),HLOOKUP(D$2+2,FIXTURES!$C$2:$NC$23,MATCH($C115,FIXTURES!$B$2:$B$23,0),0),IF(HLOOKUP(D$2+1,FIXTURES!$C$2:$NC$23,MATCH($C115,FIXTURES!$B$2:$B$23,0),0)="",HLOOKUP(D$2,FIXTURES!$C$2:$NC$23,MATCH($C115,FIXTURES!$B$2:$B$23,0),0),HLOOKUP(D$2+1,FIXTURES!$C$2:$NC$23,MATCH($C115,FIXTURES!$B$2:$B$23,0),0)))),IF(AND(HLOOKUP(D$2,FIXTURES!$C$2:$NC$23,MATCH($C115,FIXTURES!$B$2:$B$23,0),0)="",HLOOKUP(D$2+1,FIXTURES!$C$2:$NC$23,MATCH($C115,FIXTURES!$B$2:$B$23,0),0)=""),HLOOKUP(D$2+2,FIXTURES!$C$2:$NC$23,MATCH($C115,FIXTURES!$B$2:$B$23,0),0),IF(HLOOKUP(D$2+1,FIXTURES!$C$2:$NC$23,MATCH($C115,FIXTURES!$B$2:$B$23,0),0)="",HLOOKUP(D$2,FIXTURES!$C$2:$NC$23,MATCH($C115,FIXTURES!$B$2:$B$23,0),0),HLOOKUP(D$2+1,FIXTURES!$C$2:$NC$23,MATCH($C115,FIXTURES!$B$2:$B$23,0),0))))</f>
        <v/>
      </c>
      <c r="E115" s="70" t="str">
        <f>IF(E$1="SAT",IF(AND(HLOOKUP(E$2,FIXTURES!$C$2:$NC$23,MATCH($C115,FIXTURES!$B$2:$B$23,0),0)="",HLOOKUP(E$2+1,FIXTURES!$C$2:$NC$23,MATCH($C115,FIXTURES!$B$2:$B$23,0),0)="",HLOOKUP(E$2+2,FIXTURES!$C$2:$NC$23,MATCH($C115,FIXTURES!$B$2:$B$23,0),0)=""),HLOOKUP(E$2-1,FIXTURES!$C$2:$NC$23,MATCH($C115,FIXTURES!$B$2:$B$23,0),0),IF(AND(HLOOKUP(E$2,FIXTURES!$C$2:$NC$23,MATCH($C115,FIXTURES!$B$2:$B$23,0),0)="",HLOOKUP(E$2+1,FIXTURES!$C$2:$NC$23,MATCH($C115,FIXTURES!$B$2:$B$23,0),0)=""),HLOOKUP(E$2+2,FIXTURES!$C$2:$NC$23,MATCH($C115,FIXTURES!$B$2:$B$23,0),0),IF(HLOOKUP(E$2+1,FIXTURES!$C$2:$NC$23,MATCH($C115,FIXTURES!$B$2:$B$23,0),0)="",HLOOKUP(E$2,FIXTURES!$C$2:$NC$23,MATCH($C115,FIXTURES!$B$2:$B$23,0),0),HLOOKUP(E$2+1,FIXTURES!$C$2:$NC$23,MATCH($C115,FIXTURES!$B$2:$B$23,0),0)))),IF(AND(HLOOKUP(E$2,FIXTURES!$C$2:$NC$23,MATCH($C115,FIXTURES!$B$2:$B$23,0),0)="",HLOOKUP(E$2+1,FIXTURES!$C$2:$NC$23,MATCH($C115,FIXTURES!$B$2:$B$23,0),0)=""),HLOOKUP(E$2+2,FIXTURES!$C$2:$NC$23,MATCH($C115,FIXTURES!$B$2:$B$23,0),0),IF(HLOOKUP(E$2+1,FIXTURES!$C$2:$NC$23,MATCH($C115,FIXTURES!$B$2:$B$23,0),0)="",HLOOKUP(E$2,FIXTURES!$C$2:$NC$23,MATCH($C115,FIXTURES!$B$2:$B$23,0),0),HLOOKUP(E$2+1,FIXTURES!$C$2:$NC$23,MATCH($C115,FIXTURES!$B$2:$B$23,0),0))))</f>
        <v>whu</v>
      </c>
      <c r="F115" s="70" t="str">
        <f>IF(F$1="SAT",IF(AND(HLOOKUP(F$2,FIXTURES!$C$2:$NC$23,MATCH($C115,FIXTURES!$B$2:$B$23,0),0)="",HLOOKUP(F$2+1,FIXTURES!$C$2:$NC$23,MATCH($C115,FIXTURES!$B$2:$B$23,0),0)="",HLOOKUP(F$2+2,FIXTURES!$C$2:$NC$23,MATCH($C115,FIXTURES!$B$2:$B$23,0),0)=""),HLOOKUP(F$2-1,FIXTURES!$C$2:$NC$23,MATCH($C115,FIXTURES!$B$2:$B$23,0),0),IF(AND(HLOOKUP(F$2,FIXTURES!$C$2:$NC$23,MATCH($C115,FIXTURES!$B$2:$B$23,0),0)="",HLOOKUP(F$2+1,FIXTURES!$C$2:$NC$23,MATCH($C115,FIXTURES!$B$2:$B$23,0),0)=""),HLOOKUP(F$2+2,FIXTURES!$C$2:$NC$23,MATCH($C115,FIXTURES!$B$2:$B$23,0),0),IF(HLOOKUP(F$2+1,FIXTURES!$C$2:$NC$23,MATCH($C115,FIXTURES!$B$2:$B$23,0),0)="",HLOOKUP(F$2,FIXTURES!$C$2:$NC$23,MATCH($C115,FIXTURES!$B$2:$B$23,0),0),HLOOKUP(F$2+1,FIXTURES!$C$2:$NC$23,MATCH($C115,FIXTURES!$B$2:$B$23,0),0)))),IF(AND(HLOOKUP(F$2,FIXTURES!$C$2:$NC$23,MATCH($C115,FIXTURES!$B$2:$B$23,0),0)="",HLOOKUP(F$2+1,FIXTURES!$C$2:$NC$23,MATCH($C115,FIXTURES!$B$2:$B$23,0),0)=""),HLOOKUP(F$2+2,FIXTURES!$C$2:$NC$23,MATCH($C115,FIXTURES!$B$2:$B$23,0),0),IF(HLOOKUP(F$2+1,FIXTURES!$C$2:$NC$23,MATCH($C115,FIXTURES!$B$2:$B$23,0),0)="",HLOOKUP(F$2,FIXTURES!$C$2:$NC$23,MATCH($C115,FIXTURES!$B$2:$B$23,0),0),HLOOKUP(F$2+1,FIXTURES!$C$2:$NC$23,MATCH($C115,FIXTURES!$B$2:$B$23,0),0))))</f>
        <v/>
      </c>
      <c r="G115" s="70" t="str">
        <f>IF(G$1="SAT",IF(AND(HLOOKUP(G$2,FIXTURES!$C$2:$NC$23,MATCH($C115,FIXTURES!$B$2:$B$23,0),0)="",HLOOKUP(G$2+1,FIXTURES!$C$2:$NC$23,MATCH($C115,FIXTURES!$B$2:$B$23,0),0)="",HLOOKUP(G$2+2,FIXTURES!$C$2:$NC$23,MATCH($C115,FIXTURES!$B$2:$B$23,0),0)=""),HLOOKUP(G$2-1,FIXTURES!$C$2:$NC$23,MATCH($C115,FIXTURES!$B$2:$B$23,0),0),IF(AND(HLOOKUP(G$2,FIXTURES!$C$2:$NC$23,MATCH($C115,FIXTURES!$B$2:$B$23,0),0)="",HLOOKUP(G$2+1,FIXTURES!$C$2:$NC$23,MATCH($C115,FIXTURES!$B$2:$B$23,0),0)=""),HLOOKUP(G$2+2,FIXTURES!$C$2:$NC$23,MATCH($C115,FIXTURES!$B$2:$B$23,0),0),IF(HLOOKUP(G$2+1,FIXTURES!$C$2:$NC$23,MATCH($C115,FIXTURES!$B$2:$B$23,0),0)="",HLOOKUP(G$2,FIXTURES!$C$2:$NC$23,MATCH($C115,FIXTURES!$B$2:$B$23,0),0),HLOOKUP(G$2+1,FIXTURES!$C$2:$NC$23,MATCH($C115,FIXTURES!$B$2:$B$23,0),0)))),IF(AND(HLOOKUP(G$2,FIXTURES!$C$2:$NC$23,MATCH($C115,FIXTURES!$B$2:$B$23,0),0)="",HLOOKUP(G$2+1,FIXTURES!$C$2:$NC$23,MATCH($C115,FIXTURES!$B$2:$B$23,0),0)=""),HLOOKUP(G$2+2,FIXTURES!$C$2:$NC$23,MATCH($C115,FIXTURES!$B$2:$B$23,0),0),IF(HLOOKUP(G$2+1,FIXTURES!$C$2:$NC$23,MATCH($C115,FIXTURES!$B$2:$B$23,0),0)="",HLOOKUP(G$2,FIXTURES!$C$2:$NC$23,MATCH($C115,FIXTURES!$B$2:$B$23,0),0),HLOOKUP(G$2+1,FIXTURES!$C$2:$NC$23,MATCH($C115,FIXTURES!$B$2:$B$23,0),0))))</f>
        <v>BOU</v>
      </c>
      <c r="H115" s="70" t="str">
        <f>IF(H$1="SAT",IF(AND(HLOOKUP(H$2,FIXTURES!$C$2:$NC$23,MATCH($C115,FIXTURES!$B$2:$B$23,0),0)="",HLOOKUP(H$2+1,FIXTURES!$C$2:$NC$23,MATCH($C115,FIXTURES!$B$2:$B$23,0),0)="",HLOOKUP(H$2+2,FIXTURES!$C$2:$NC$23,MATCH($C115,FIXTURES!$B$2:$B$23,0),0)=""),HLOOKUP(H$2-1,FIXTURES!$C$2:$NC$23,MATCH($C115,FIXTURES!$B$2:$B$23,0),0),IF(AND(HLOOKUP(H$2,FIXTURES!$C$2:$NC$23,MATCH($C115,FIXTURES!$B$2:$B$23,0),0)="",HLOOKUP(H$2+1,FIXTURES!$C$2:$NC$23,MATCH($C115,FIXTURES!$B$2:$B$23,0),0)=""),HLOOKUP(H$2+2,FIXTURES!$C$2:$NC$23,MATCH($C115,FIXTURES!$B$2:$B$23,0),0),IF(HLOOKUP(H$2+1,FIXTURES!$C$2:$NC$23,MATCH($C115,FIXTURES!$B$2:$B$23,0),0)="",HLOOKUP(H$2,FIXTURES!$C$2:$NC$23,MATCH($C115,FIXTURES!$B$2:$B$23,0),0),HLOOKUP(H$2+1,FIXTURES!$C$2:$NC$23,MATCH($C115,FIXTURES!$B$2:$B$23,0),0)))),IF(AND(HLOOKUP(H$2,FIXTURES!$C$2:$NC$23,MATCH($C115,FIXTURES!$B$2:$B$23,0),0)="",HLOOKUP(H$2+1,FIXTURES!$C$2:$NC$23,MATCH($C115,FIXTURES!$B$2:$B$23,0),0)=""),HLOOKUP(H$2+2,FIXTURES!$C$2:$NC$23,MATCH($C115,FIXTURES!$B$2:$B$23,0),0),IF(HLOOKUP(H$2+1,FIXTURES!$C$2:$NC$23,MATCH($C115,FIXTURES!$B$2:$B$23,0),0)="",HLOOKUP(H$2,FIXTURES!$C$2:$NC$23,MATCH($C115,FIXTURES!$B$2:$B$23,0),0),HLOOKUP(H$2+1,FIXTURES!$C$2:$NC$23,MATCH($C115,FIXTURES!$B$2:$B$23,0),0))))</f>
        <v/>
      </c>
      <c r="I115" s="70" t="str">
        <f>IF(I$1="SAT",IF(AND(HLOOKUP(I$2,FIXTURES!$C$2:$NC$23,MATCH($C115,FIXTURES!$B$2:$B$23,0),0)="",HLOOKUP(I$2+1,FIXTURES!$C$2:$NC$23,MATCH($C115,FIXTURES!$B$2:$B$23,0),0)="",HLOOKUP(I$2+2,FIXTURES!$C$2:$NC$23,MATCH($C115,FIXTURES!$B$2:$B$23,0),0)=""),HLOOKUP(I$2-1,FIXTURES!$C$2:$NC$23,MATCH($C115,FIXTURES!$B$2:$B$23,0),0),IF(AND(HLOOKUP(I$2,FIXTURES!$C$2:$NC$23,MATCH($C115,FIXTURES!$B$2:$B$23,0),0)="",HLOOKUP(I$2+1,FIXTURES!$C$2:$NC$23,MATCH($C115,FIXTURES!$B$2:$B$23,0),0)=""),HLOOKUP(I$2+2,FIXTURES!$C$2:$NC$23,MATCH($C115,FIXTURES!$B$2:$B$23,0),0),IF(HLOOKUP(I$2+1,FIXTURES!$C$2:$NC$23,MATCH($C115,FIXTURES!$B$2:$B$23,0),0)="",HLOOKUP(I$2,FIXTURES!$C$2:$NC$23,MATCH($C115,FIXTURES!$B$2:$B$23,0),0),HLOOKUP(I$2+1,FIXTURES!$C$2:$NC$23,MATCH($C115,FIXTURES!$B$2:$B$23,0),0)))),IF(AND(HLOOKUP(I$2,FIXTURES!$C$2:$NC$23,MATCH($C115,FIXTURES!$B$2:$B$23,0),0)="",HLOOKUP(I$2+1,FIXTURES!$C$2:$NC$23,MATCH($C115,FIXTURES!$B$2:$B$23,0),0)=""),HLOOKUP(I$2+2,FIXTURES!$C$2:$NC$23,MATCH($C115,FIXTURES!$B$2:$B$23,0),0),IF(HLOOKUP(I$2+1,FIXTURES!$C$2:$NC$23,MATCH($C115,FIXTURES!$B$2:$B$23,0),0)="",HLOOKUP(I$2,FIXTURES!$C$2:$NC$23,MATCH($C115,FIXTURES!$B$2:$B$23,0),0),HLOOKUP(I$2+1,FIXTURES!$C$2:$NC$23,MATCH($C115,FIXTURES!$B$2:$B$23,0),0))))</f>
        <v>new</v>
      </c>
      <c r="J115" s="70" t="str">
        <f>IF(J$1="SAT",IF(AND(HLOOKUP(J$2,FIXTURES!$C$2:$NC$23,MATCH($C115,FIXTURES!$B$2:$B$23,0),0)="",HLOOKUP(J$2+1,FIXTURES!$C$2:$NC$23,MATCH($C115,FIXTURES!$B$2:$B$23,0),0)="",HLOOKUP(J$2+2,FIXTURES!$C$2:$NC$23,MATCH($C115,FIXTURES!$B$2:$B$23,0),0)=""),HLOOKUP(J$2-1,FIXTURES!$C$2:$NC$23,MATCH($C115,FIXTURES!$B$2:$B$23,0),0),IF(AND(HLOOKUP(J$2,FIXTURES!$C$2:$NC$23,MATCH($C115,FIXTURES!$B$2:$B$23,0),0)="",HLOOKUP(J$2+1,FIXTURES!$C$2:$NC$23,MATCH($C115,FIXTURES!$B$2:$B$23,0),0)=""),HLOOKUP(J$2+2,FIXTURES!$C$2:$NC$23,MATCH($C115,FIXTURES!$B$2:$B$23,0),0),IF(HLOOKUP(J$2+1,FIXTURES!$C$2:$NC$23,MATCH($C115,FIXTURES!$B$2:$B$23,0),0)="",HLOOKUP(J$2,FIXTURES!$C$2:$NC$23,MATCH($C115,FIXTURES!$B$2:$B$23,0),0),HLOOKUP(J$2+1,FIXTURES!$C$2:$NC$23,MATCH($C115,FIXTURES!$B$2:$B$23,0),0)))),IF(AND(HLOOKUP(J$2,FIXTURES!$C$2:$NC$23,MATCH($C115,FIXTURES!$B$2:$B$23,0),0)="",HLOOKUP(J$2+1,FIXTURES!$C$2:$NC$23,MATCH($C115,FIXTURES!$B$2:$B$23,0),0)=""),HLOOKUP(J$2+2,FIXTURES!$C$2:$NC$23,MATCH($C115,FIXTURES!$B$2:$B$23,0),0),IF(HLOOKUP(J$2+1,FIXTURES!$C$2:$NC$23,MATCH($C115,FIXTURES!$B$2:$B$23,0),0)="",HLOOKUP(J$2,FIXTURES!$C$2:$NC$23,MATCH($C115,FIXTURES!$B$2:$B$23,0),0),HLOOKUP(J$2+1,FIXTURES!$C$2:$NC$23,MATCH($C115,FIXTURES!$B$2:$B$23,0),0))))</f>
        <v/>
      </c>
      <c r="K115" s="70" t="str">
        <f>IF(K$1="SAT",IF(AND(HLOOKUP(K$2,FIXTURES!$C$2:$NC$23,MATCH($C115,FIXTURES!$B$2:$B$23,0),0)="",HLOOKUP(K$2+1,FIXTURES!$C$2:$NC$23,MATCH($C115,FIXTURES!$B$2:$B$23,0),0)="",HLOOKUP(K$2+2,FIXTURES!$C$2:$NC$23,MATCH($C115,FIXTURES!$B$2:$B$23,0),0)=""),HLOOKUP(K$2-1,FIXTURES!$C$2:$NC$23,MATCH($C115,FIXTURES!$B$2:$B$23,0),0),IF(AND(HLOOKUP(K$2,FIXTURES!$C$2:$NC$23,MATCH($C115,FIXTURES!$B$2:$B$23,0),0)="",HLOOKUP(K$2+1,FIXTURES!$C$2:$NC$23,MATCH($C115,FIXTURES!$B$2:$B$23,0),0)=""),HLOOKUP(K$2+2,FIXTURES!$C$2:$NC$23,MATCH($C115,FIXTURES!$B$2:$B$23,0),0),IF(HLOOKUP(K$2+1,FIXTURES!$C$2:$NC$23,MATCH($C115,FIXTURES!$B$2:$B$23,0),0)="",HLOOKUP(K$2,FIXTURES!$C$2:$NC$23,MATCH($C115,FIXTURES!$B$2:$B$23,0),0),HLOOKUP(K$2+1,FIXTURES!$C$2:$NC$23,MATCH($C115,FIXTURES!$B$2:$B$23,0),0)))),IF(AND(HLOOKUP(K$2,FIXTURES!$C$2:$NC$23,MATCH($C115,FIXTURES!$B$2:$B$23,0),0)="",HLOOKUP(K$2+1,FIXTURES!$C$2:$NC$23,MATCH($C115,FIXTURES!$B$2:$B$23,0),0)=""),HLOOKUP(K$2+2,FIXTURES!$C$2:$NC$23,MATCH($C115,FIXTURES!$B$2:$B$23,0),0),IF(HLOOKUP(K$2+1,FIXTURES!$C$2:$NC$23,MATCH($C115,FIXTURES!$B$2:$B$23,0),0)="",HLOOKUP(K$2,FIXTURES!$C$2:$NC$23,MATCH($C115,FIXTURES!$B$2:$B$23,0),0),HLOOKUP(K$2+1,FIXTURES!$C$2:$NC$23,MATCH($C115,FIXTURES!$B$2:$B$23,0),0))))</f>
        <v>CRY</v>
      </c>
      <c r="L115" s="70" t="str">
        <f>IF(L$1="SAT",IF(AND(HLOOKUP(L$2,FIXTURES!$C$2:$NC$23,MATCH($C115,FIXTURES!$B$2:$B$23,0),0)="",HLOOKUP(L$2+1,FIXTURES!$C$2:$NC$23,MATCH($C115,FIXTURES!$B$2:$B$23,0),0)="",HLOOKUP(L$2+2,FIXTURES!$C$2:$NC$23,MATCH($C115,FIXTURES!$B$2:$B$23,0),0)=""),HLOOKUP(L$2-1,FIXTURES!$C$2:$NC$23,MATCH($C115,FIXTURES!$B$2:$B$23,0),0),IF(AND(HLOOKUP(L$2,FIXTURES!$C$2:$NC$23,MATCH($C115,FIXTURES!$B$2:$B$23,0),0)="",HLOOKUP(L$2+1,FIXTURES!$C$2:$NC$23,MATCH($C115,FIXTURES!$B$2:$B$23,0),0)=""),HLOOKUP(L$2+2,FIXTURES!$C$2:$NC$23,MATCH($C115,FIXTURES!$B$2:$B$23,0),0),IF(HLOOKUP(L$2+1,FIXTURES!$C$2:$NC$23,MATCH($C115,FIXTURES!$B$2:$B$23,0),0)="",HLOOKUP(L$2,FIXTURES!$C$2:$NC$23,MATCH($C115,FIXTURES!$B$2:$B$23,0),0),HLOOKUP(L$2+1,FIXTURES!$C$2:$NC$23,MATCH($C115,FIXTURES!$B$2:$B$23,0),0)))),IF(AND(HLOOKUP(L$2,FIXTURES!$C$2:$NC$23,MATCH($C115,FIXTURES!$B$2:$B$23,0),0)="",HLOOKUP(L$2+1,FIXTURES!$C$2:$NC$23,MATCH($C115,FIXTURES!$B$2:$B$23,0),0)=""),HLOOKUP(L$2+2,FIXTURES!$C$2:$NC$23,MATCH($C115,FIXTURES!$B$2:$B$23,0),0),IF(HLOOKUP(L$2+1,FIXTURES!$C$2:$NC$23,MATCH($C115,FIXTURES!$B$2:$B$23,0),0)="",HLOOKUP(L$2,FIXTURES!$C$2:$NC$23,MATCH($C115,FIXTURES!$B$2:$B$23,0),0),HLOOKUP(L$2+1,FIXTURES!$C$2:$NC$23,MATCH($C115,FIXTURES!$B$2:$B$23,0),0))))</f>
        <v>NFO</v>
      </c>
      <c r="M115" s="70" t="str">
        <f>IF(M$1="SAT",IF(AND(HLOOKUP(M$2,FIXTURES!$C$2:$NC$23,MATCH($C115,FIXTURES!$B$2:$B$23,0),0)="",HLOOKUP(M$2+1,FIXTURES!$C$2:$NC$23,MATCH($C115,FIXTURES!$B$2:$B$23,0),0)="",HLOOKUP(M$2+2,FIXTURES!$C$2:$NC$23,MATCH($C115,FIXTURES!$B$2:$B$23,0),0)=""),HLOOKUP(M$2-1,FIXTURES!$C$2:$NC$23,MATCH($C115,FIXTURES!$B$2:$B$23,0),0),IF(AND(HLOOKUP(M$2,FIXTURES!$C$2:$NC$23,MATCH($C115,FIXTURES!$B$2:$B$23,0),0)="",HLOOKUP(M$2+1,FIXTURES!$C$2:$NC$23,MATCH($C115,FIXTURES!$B$2:$B$23,0),0)=""),HLOOKUP(M$2+2,FIXTURES!$C$2:$NC$23,MATCH($C115,FIXTURES!$B$2:$B$23,0),0),IF(HLOOKUP(M$2+1,FIXTURES!$C$2:$NC$23,MATCH($C115,FIXTURES!$B$2:$B$23,0),0)="",HLOOKUP(M$2,FIXTURES!$C$2:$NC$23,MATCH($C115,FIXTURES!$B$2:$B$23,0),0),HLOOKUP(M$2+1,FIXTURES!$C$2:$NC$23,MATCH($C115,FIXTURES!$B$2:$B$23,0),0)))),IF(AND(HLOOKUP(M$2,FIXTURES!$C$2:$NC$23,MATCH($C115,FIXTURES!$B$2:$B$23,0),0)="",HLOOKUP(M$2+1,FIXTURES!$C$2:$NC$23,MATCH($C115,FIXTURES!$B$2:$B$23,0),0)=""),HLOOKUP(M$2+2,FIXTURES!$C$2:$NC$23,MATCH($C115,FIXTURES!$B$2:$B$23,0),0),IF(HLOOKUP(M$2+1,FIXTURES!$C$2:$NC$23,MATCH($C115,FIXTURES!$B$2:$B$23,0),0)="",HLOOKUP(M$2,FIXTURES!$C$2:$NC$23,MATCH($C115,FIXTURES!$B$2:$B$23,0),0),HLOOKUP(M$2+1,FIXTURES!$C$2:$NC$23,MATCH($C115,FIXTURES!$B$2:$B$23,0),0))))</f>
        <v>avl</v>
      </c>
      <c r="N115" s="70" t="str">
        <f>IF(N$1="SAT",IF(AND(HLOOKUP(N$2,FIXTURES!$C$2:$NC$23,MATCH($C115,FIXTURES!$B$2:$B$23,0),0)="",HLOOKUP(N$2+1,FIXTURES!$C$2:$NC$23,MATCH($C115,FIXTURES!$B$2:$B$23,0),0)="",HLOOKUP(N$2+2,FIXTURES!$C$2:$NC$23,MATCH($C115,FIXTURES!$B$2:$B$23,0),0)=""),HLOOKUP(N$2-1,FIXTURES!$C$2:$NC$23,MATCH($C115,FIXTURES!$B$2:$B$23,0),0),IF(AND(HLOOKUP(N$2,FIXTURES!$C$2:$NC$23,MATCH($C115,FIXTURES!$B$2:$B$23,0),0)="",HLOOKUP(N$2+1,FIXTURES!$C$2:$NC$23,MATCH($C115,FIXTURES!$B$2:$B$23,0),0)=""),HLOOKUP(N$2+2,FIXTURES!$C$2:$NC$23,MATCH($C115,FIXTURES!$B$2:$B$23,0),0),IF(HLOOKUP(N$2+1,FIXTURES!$C$2:$NC$23,MATCH($C115,FIXTURES!$B$2:$B$23,0),0)="",HLOOKUP(N$2,FIXTURES!$C$2:$NC$23,MATCH($C115,FIXTURES!$B$2:$B$23,0),0),HLOOKUP(N$2+1,FIXTURES!$C$2:$NC$23,MATCH($C115,FIXTURES!$B$2:$B$23,0),0)))),IF(AND(HLOOKUP(N$2,FIXTURES!$C$2:$NC$23,MATCH($C115,FIXTURES!$B$2:$B$23,0),0)="",HLOOKUP(N$2+1,FIXTURES!$C$2:$NC$23,MATCH($C115,FIXTURES!$B$2:$B$23,0),0)=""),HLOOKUP(N$2+2,FIXTURES!$C$2:$NC$23,MATCH($C115,FIXTURES!$B$2:$B$23,0),0),IF(HLOOKUP(N$2+1,FIXTURES!$C$2:$NC$23,MATCH($C115,FIXTURES!$B$2:$B$23,0),0)="",HLOOKUP(N$2,FIXTURES!$C$2:$NC$23,MATCH($C115,FIXTURES!$B$2:$B$23,0),0),HLOOKUP(N$2+1,FIXTURES!$C$2:$NC$23,MATCH($C115,FIXTURES!$B$2:$B$23,0),0))))</f>
        <v>Sevilla</v>
      </c>
      <c r="O115" s="70" t="str">
        <f>IF(O$1="SAT",IF(AND(HLOOKUP(O$2,FIXTURES!$C$2:$NC$23,MATCH($C115,FIXTURES!$B$2:$B$23,0),0)="",HLOOKUP(O$2+1,FIXTURES!$C$2:$NC$23,MATCH($C115,FIXTURES!$B$2:$B$23,0),0)="",HLOOKUP(O$2+2,FIXTURES!$C$2:$NC$23,MATCH($C115,FIXTURES!$B$2:$B$23,0),0)=""),HLOOKUP(O$2-1,FIXTURES!$C$2:$NC$23,MATCH($C115,FIXTURES!$B$2:$B$23,0),0),IF(AND(HLOOKUP(O$2,FIXTURES!$C$2:$NC$23,MATCH($C115,FIXTURES!$B$2:$B$23,0),0)="",HLOOKUP(O$2+1,FIXTURES!$C$2:$NC$23,MATCH($C115,FIXTURES!$B$2:$B$23,0),0)=""),HLOOKUP(O$2+2,FIXTURES!$C$2:$NC$23,MATCH($C115,FIXTURES!$B$2:$B$23,0),0),IF(HLOOKUP(O$2+1,FIXTURES!$C$2:$NC$23,MATCH($C115,FIXTURES!$B$2:$B$23,0),0)="",HLOOKUP(O$2,FIXTURES!$C$2:$NC$23,MATCH($C115,FIXTURES!$B$2:$B$23,0),0),HLOOKUP(O$2+1,FIXTURES!$C$2:$NC$23,MATCH($C115,FIXTURES!$B$2:$B$23,0),0)))),IF(AND(HLOOKUP(O$2,FIXTURES!$C$2:$NC$23,MATCH($C115,FIXTURES!$B$2:$B$23,0),0)="",HLOOKUP(O$2+1,FIXTURES!$C$2:$NC$23,MATCH($C115,FIXTURES!$B$2:$B$23,0),0)=""),HLOOKUP(O$2+2,FIXTURES!$C$2:$NC$23,MATCH($C115,FIXTURES!$B$2:$B$23,0),0),IF(HLOOKUP(O$2+1,FIXTURES!$C$2:$NC$23,MATCH($C115,FIXTURES!$B$2:$B$23,0),0)="",HLOOKUP(O$2,FIXTURES!$C$2:$NC$23,MATCH($C115,FIXTURES!$B$2:$B$23,0),0),HLOOKUP(O$2+1,FIXTURES!$C$2:$NC$23,MATCH($C115,FIXTURES!$B$2:$B$23,0),0))))</f>
        <v/>
      </c>
      <c r="P115" s="70" t="str">
        <f>IF(P$1="SAT",IF(AND(HLOOKUP(P$2,FIXTURES!$C$2:$NC$23,MATCH($C115,FIXTURES!$B$2:$B$23,0),0)="",HLOOKUP(P$2+1,FIXTURES!$C$2:$NC$23,MATCH($C115,FIXTURES!$B$2:$B$23,0),0)="",HLOOKUP(P$2+2,FIXTURES!$C$2:$NC$23,MATCH($C115,FIXTURES!$B$2:$B$23,0),0)=""),HLOOKUP(P$2-1,FIXTURES!$C$2:$NC$23,MATCH($C115,FIXTURES!$B$2:$B$23,0),0),IF(AND(HLOOKUP(P$2,FIXTURES!$C$2:$NC$23,MATCH($C115,FIXTURES!$B$2:$B$23,0),0)="",HLOOKUP(P$2+1,FIXTURES!$C$2:$NC$23,MATCH($C115,FIXTURES!$B$2:$B$23,0),0)=""),HLOOKUP(P$2+2,FIXTURES!$C$2:$NC$23,MATCH($C115,FIXTURES!$B$2:$B$23,0),0),IF(HLOOKUP(P$2+1,FIXTURES!$C$2:$NC$23,MATCH($C115,FIXTURES!$B$2:$B$23,0),0)="",HLOOKUP(P$2,FIXTURES!$C$2:$NC$23,MATCH($C115,FIXTURES!$B$2:$B$23,0),0),HLOOKUP(P$2+1,FIXTURES!$C$2:$NC$23,MATCH($C115,FIXTURES!$B$2:$B$23,0),0)))),IF(AND(HLOOKUP(P$2,FIXTURES!$C$2:$NC$23,MATCH($C115,FIXTURES!$B$2:$B$23,0),0)="",HLOOKUP(P$2+1,FIXTURES!$C$2:$NC$23,MATCH($C115,FIXTURES!$B$2:$B$23,0),0)=""),HLOOKUP(P$2+2,FIXTURES!$C$2:$NC$23,MATCH($C115,FIXTURES!$B$2:$B$23,0),0),IF(HLOOKUP(P$2+1,FIXTURES!$C$2:$NC$23,MATCH($C115,FIXTURES!$B$2:$B$23,0),0)="",HLOOKUP(P$2,FIXTURES!$C$2:$NC$23,MATCH($C115,FIXTURES!$B$2:$B$23,0),0),HLOOKUP(P$2+1,FIXTURES!$C$2:$NC$23,MATCH($C115,FIXTURES!$B$2:$B$23,0),0))))</f>
        <v>Dortmund</v>
      </c>
      <c r="Q115" s="70" t="str">
        <f>IF(Q$1="SAT",IF(AND(HLOOKUP(Q$2,FIXTURES!$C$2:$NC$23,MATCH($C115,FIXTURES!$B$2:$B$23,0),0)="",HLOOKUP(Q$2+1,FIXTURES!$C$2:$NC$23,MATCH($C115,FIXTURES!$B$2:$B$23,0),0)="",HLOOKUP(Q$2+2,FIXTURES!$C$2:$NC$23,MATCH($C115,FIXTURES!$B$2:$B$23,0),0)=""),HLOOKUP(Q$2-1,FIXTURES!$C$2:$NC$23,MATCH($C115,FIXTURES!$B$2:$B$23,0),0),IF(AND(HLOOKUP(Q$2,FIXTURES!$C$2:$NC$23,MATCH($C115,FIXTURES!$B$2:$B$23,0),0)="",HLOOKUP(Q$2+1,FIXTURES!$C$2:$NC$23,MATCH($C115,FIXTURES!$B$2:$B$23,0),0)=""),HLOOKUP(Q$2+2,FIXTURES!$C$2:$NC$23,MATCH($C115,FIXTURES!$B$2:$B$23,0),0),IF(HLOOKUP(Q$2+1,FIXTURES!$C$2:$NC$23,MATCH($C115,FIXTURES!$B$2:$B$23,0),0)="",HLOOKUP(Q$2,FIXTURES!$C$2:$NC$23,MATCH($C115,FIXTURES!$B$2:$B$23,0),0),HLOOKUP(Q$2+1,FIXTURES!$C$2:$NC$23,MATCH($C115,FIXTURES!$B$2:$B$23,0),0)))),IF(AND(HLOOKUP(Q$2,FIXTURES!$C$2:$NC$23,MATCH($C115,FIXTURES!$B$2:$B$23,0),0)="",HLOOKUP(Q$2+1,FIXTURES!$C$2:$NC$23,MATCH($C115,FIXTURES!$B$2:$B$23,0),0)=""),HLOOKUP(Q$2+2,FIXTURES!$C$2:$NC$23,MATCH($C115,FIXTURES!$B$2:$B$23,0),0),IF(HLOOKUP(Q$2+1,FIXTURES!$C$2:$NC$23,MATCH($C115,FIXTURES!$B$2:$B$23,0),0)="",HLOOKUP(Q$2,FIXTURES!$C$2:$NC$23,MATCH($C115,FIXTURES!$B$2:$B$23,0),0),HLOOKUP(Q$2+1,FIXTURES!$C$2:$NC$23,MATCH($C115,FIXTURES!$B$2:$B$23,0),0))))</f>
        <v>wol</v>
      </c>
      <c r="R115" s="70" t="str">
        <f>IF(R$1="SAT",IF(AND(HLOOKUP(R$2,FIXTURES!$C$2:$NC$23,MATCH($C115,FIXTURES!$B$2:$B$23,0),0)="",HLOOKUP(R$2+1,FIXTURES!$C$2:$NC$23,MATCH($C115,FIXTURES!$B$2:$B$23,0),0)="",HLOOKUP(R$2+2,FIXTURES!$C$2:$NC$23,MATCH($C115,FIXTURES!$B$2:$B$23,0),0)=""),HLOOKUP(R$2-1,FIXTURES!$C$2:$NC$23,MATCH($C115,FIXTURES!$B$2:$B$23,0),0),IF(AND(HLOOKUP(R$2,FIXTURES!$C$2:$NC$23,MATCH($C115,FIXTURES!$B$2:$B$23,0),0)="",HLOOKUP(R$2+1,FIXTURES!$C$2:$NC$23,MATCH($C115,FIXTURES!$B$2:$B$23,0),0)=""),HLOOKUP(R$2+2,FIXTURES!$C$2:$NC$23,MATCH($C115,FIXTURES!$B$2:$B$23,0),0),IF(HLOOKUP(R$2+1,FIXTURES!$C$2:$NC$23,MATCH($C115,FIXTURES!$B$2:$B$23,0),0)="",HLOOKUP(R$2,FIXTURES!$C$2:$NC$23,MATCH($C115,FIXTURES!$B$2:$B$23,0),0),HLOOKUP(R$2+1,FIXTURES!$C$2:$NC$23,MATCH($C115,FIXTURES!$B$2:$B$23,0),0)))),IF(AND(HLOOKUP(R$2,FIXTURES!$C$2:$NC$23,MATCH($C115,FIXTURES!$B$2:$B$23,0),0)="",HLOOKUP(R$2+1,FIXTURES!$C$2:$NC$23,MATCH($C115,FIXTURES!$B$2:$B$23,0),0)=""),HLOOKUP(R$2+2,FIXTURES!$C$2:$NC$23,MATCH($C115,FIXTURES!$B$2:$B$23,0),0),IF(HLOOKUP(R$2+1,FIXTURES!$C$2:$NC$23,MATCH($C115,FIXTURES!$B$2:$B$23,0),0)="",HLOOKUP(R$2,FIXTURES!$C$2:$NC$23,MATCH($C115,FIXTURES!$B$2:$B$23,0),0),HLOOKUP(R$2+1,FIXTURES!$C$2:$NC$23,MATCH($C115,FIXTURES!$B$2:$B$23,0),0))))</f>
        <v/>
      </c>
      <c r="S115" s="70" t="str">
        <f>IF(S$1="SAT",IF(AND(HLOOKUP(S$2,FIXTURES!$C$2:$NC$23,MATCH($C115,FIXTURES!$B$2:$B$23,0),0)="",HLOOKUP(S$2+1,FIXTURES!$C$2:$NC$23,MATCH($C115,FIXTURES!$B$2:$B$23,0),0)="",HLOOKUP(S$2+2,FIXTURES!$C$2:$NC$23,MATCH($C115,FIXTURES!$B$2:$B$23,0),0)=""),HLOOKUP(S$2-1,FIXTURES!$C$2:$NC$23,MATCH($C115,FIXTURES!$B$2:$B$23,0),0),IF(AND(HLOOKUP(S$2,FIXTURES!$C$2:$NC$23,MATCH($C115,FIXTURES!$B$2:$B$23,0),0)="",HLOOKUP(S$2+1,FIXTURES!$C$2:$NC$23,MATCH($C115,FIXTURES!$B$2:$B$23,0),0)=""),HLOOKUP(S$2+2,FIXTURES!$C$2:$NC$23,MATCH($C115,FIXTURES!$B$2:$B$23,0),0),IF(HLOOKUP(S$2+1,FIXTURES!$C$2:$NC$23,MATCH($C115,FIXTURES!$B$2:$B$23,0),0)="",HLOOKUP(S$2,FIXTURES!$C$2:$NC$23,MATCH($C115,FIXTURES!$B$2:$B$23,0),0),HLOOKUP(S$2+1,FIXTURES!$C$2:$NC$23,MATCH($C115,FIXTURES!$B$2:$B$23,0),0)))),IF(AND(HLOOKUP(S$2,FIXTURES!$C$2:$NC$23,MATCH($C115,FIXTURES!$B$2:$B$23,0),0)="",HLOOKUP(S$2+1,FIXTURES!$C$2:$NC$23,MATCH($C115,FIXTURES!$B$2:$B$23,0),0)=""),HLOOKUP(S$2+2,FIXTURES!$C$2:$NC$23,MATCH($C115,FIXTURES!$B$2:$B$23,0),0),IF(HLOOKUP(S$2+1,FIXTURES!$C$2:$NC$23,MATCH($C115,FIXTURES!$B$2:$B$23,0),0)="",HLOOKUP(S$2,FIXTURES!$C$2:$NC$23,MATCH($C115,FIXTURES!$B$2:$B$23,0),0),HLOOKUP(S$2+1,FIXTURES!$C$2:$NC$23,MATCH($C115,FIXTURES!$B$2:$B$23,0),0))))</f>
        <v/>
      </c>
      <c r="T115" s="70" t="str">
        <f>IF(T$1="SAT",IF(AND(HLOOKUP(T$2,FIXTURES!$C$2:$NC$23,MATCH($C115,FIXTURES!$B$2:$B$23,0),0)="",HLOOKUP(T$2+1,FIXTURES!$C$2:$NC$23,MATCH($C115,FIXTURES!$B$2:$B$23,0),0)="",HLOOKUP(T$2+2,FIXTURES!$C$2:$NC$23,MATCH($C115,FIXTURES!$B$2:$B$23,0),0)=""),HLOOKUP(T$2-1,FIXTURES!$C$2:$NC$23,MATCH($C115,FIXTURES!$B$2:$B$23,0),0),IF(AND(HLOOKUP(T$2,FIXTURES!$C$2:$NC$23,MATCH($C115,FIXTURES!$B$2:$B$23,0),0)="",HLOOKUP(T$2+1,FIXTURES!$C$2:$NC$23,MATCH($C115,FIXTURES!$B$2:$B$23,0),0)=""),HLOOKUP(T$2+2,FIXTURES!$C$2:$NC$23,MATCH($C115,FIXTURES!$B$2:$B$23,0),0),IF(HLOOKUP(T$2+1,FIXTURES!$C$2:$NC$23,MATCH($C115,FIXTURES!$B$2:$B$23,0),0)="",HLOOKUP(T$2,FIXTURES!$C$2:$NC$23,MATCH($C115,FIXTURES!$B$2:$B$23,0),0),HLOOKUP(T$2+1,FIXTURES!$C$2:$NC$23,MATCH($C115,FIXTURES!$B$2:$B$23,0),0)))),IF(AND(HLOOKUP(T$2,FIXTURES!$C$2:$NC$23,MATCH($C115,FIXTURES!$B$2:$B$23,0),0)="",HLOOKUP(T$2+1,FIXTURES!$C$2:$NC$23,MATCH($C115,FIXTURES!$B$2:$B$23,0),0)=""),HLOOKUP(T$2+2,FIXTURES!$C$2:$NC$23,MATCH($C115,FIXTURES!$B$2:$B$23,0),0),IF(HLOOKUP(T$2+1,FIXTURES!$C$2:$NC$23,MATCH($C115,FIXTURES!$B$2:$B$23,0),0)="",HLOOKUP(T$2,FIXTURES!$C$2:$NC$23,MATCH($C115,FIXTURES!$B$2:$B$23,0),0),HLOOKUP(T$2+1,FIXTURES!$C$2:$NC$23,MATCH($C115,FIXTURES!$B$2:$B$23,0),0))))</f>
        <v/>
      </c>
      <c r="U115" s="70" t="str">
        <f>IF(U$1="SAT",IF(AND(HLOOKUP(U$2,FIXTURES!$C$2:$NC$23,MATCH($C115,FIXTURES!$B$2:$B$23,0),0)="",HLOOKUP(U$2+1,FIXTURES!$C$2:$NC$23,MATCH($C115,FIXTURES!$B$2:$B$23,0),0)="",HLOOKUP(U$2+2,FIXTURES!$C$2:$NC$23,MATCH($C115,FIXTURES!$B$2:$B$23,0),0)=""),HLOOKUP(U$2-1,FIXTURES!$C$2:$NC$23,MATCH($C115,FIXTURES!$B$2:$B$23,0),0),IF(AND(HLOOKUP(U$2,FIXTURES!$C$2:$NC$23,MATCH($C115,FIXTURES!$B$2:$B$23,0),0)="",HLOOKUP(U$2+1,FIXTURES!$C$2:$NC$23,MATCH($C115,FIXTURES!$B$2:$B$23,0),0)=""),HLOOKUP(U$2+2,FIXTURES!$C$2:$NC$23,MATCH($C115,FIXTURES!$B$2:$B$23,0),0),IF(HLOOKUP(U$2+1,FIXTURES!$C$2:$NC$23,MATCH($C115,FIXTURES!$B$2:$B$23,0),0)="",HLOOKUP(U$2,FIXTURES!$C$2:$NC$23,MATCH($C115,FIXTURES!$B$2:$B$23,0),0),HLOOKUP(U$2+1,FIXTURES!$C$2:$NC$23,MATCH($C115,FIXTURES!$B$2:$B$23,0),0)))),IF(AND(HLOOKUP(U$2,FIXTURES!$C$2:$NC$23,MATCH($C115,FIXTURES!$B$2:$B$23,0),0)="",HLOOKUP(U$2+1,FIXTURES!$C$2:$NC$23,MATCH($C115,FIXTURES!$B$2:$B$23,0),0)=""),HLOOKUP(U$2+2,FIXTURES!$C$2:$NC$23,MATCH($C115,FIXTURES!$B$2:$B$23,0),0),IF(HLOOKUP(U$2+1,FIXTURES!$C$2:$NC$23,MATCH($C115,FIXTURES!$B$2:$B$23,0),0)="",HLOOKUP(U$2,FIXTURES!$C$2:$NC$23,MATCH($C115,FIXTURES!$B$2:$B$23,0),0),HLOOKUP(U$2+1,FIXTURES!$C$2:$NC$23,MATCH($C115,FIXTURES!$B$2:$B$23,0),0))))</f>
        <v>MUN</v>
      </c>
      <c r="V115" s="70" t="str">
        <f>IF(V$1="SAT",IF(AND(HLOOKUP(V$2,FIXTURES!$C$2:$NC$23,MATCH($C115,FIXTURES!$B$2:$B$23,0),0)="",HLOOKUP(V$2+1,FIXTURES!$C$2:$NC$23,MATCH($C115,FIXTURES!$B$2:$B$23,0),0)="",HLOOKUP(V$2+2,FIXTURES!$C$2:$NC$23,MATCH($C115,FIXTURES!$B$2:$B$23,0),0)=""),HLOOKUP(V$2-1,FIXTURES!$C$2:$NC$23,MATCH($C115,FIXTURES!$B$2:$B$23,0),0),IF(AND(HLOOKUP(V$2,FIXTURES!$C$2:$NC$23,MATCH($C115,FIXTURES!$B$2:$B$23,0),0)="",HLOOKUP(V$2+1,FIXTURES!$C$2:$NC$23,MATCH($C115,FIXTURES!$B$2:$B$23,0),0)=""),HLOOKUP(V$2+2,FIXTURES!$C$2:$NC$23,MATCH($C115,FIXTURES!$B$2:$B$23,0),0),IF(HLOOKUP(V$2+1,FIXTURES!$C$2:$NC$23,MATCH($C115,FIXTURES!$B$2:$B$23,0),0)="",HLOOKUP(V$2,FIXTURES!$C$2:$NC$23,MATCH($C115,FIXTURES!$B$2:$B$23,0),0),HLOOKUP(V$2+1,FIXTURES!$C$2:$NC$23,MATCH($C115,FIXTURES!$B$2:$B$23,0),0)))),IF(AND(HLOOKUP(V$2,FIXTURES!$C$2:$NC$23,MATCH($C115,FIXTURES!$B$2:$B$23,0),0)="",HLOOKUP(V$2+1,FIXTURES!$C$2:$NC$23,MATCH($C115,FIXTURES!$B$2:$B$23,0),0)=""),HLOOKUP(V$2+2,FIXTURES!$C$2:$NC$23,MATCH($C115,FIXTURES!$B$2:$B$23,0),0),IF(HLOOKUP(V$2+1,FIXTURES!$C$2:$NC$23,MATCH($C115,FIXTURES!$B$2:$B$23,0),0)="",HLOOKUP(V$2,FIXTURES!$C$2:$NC$23,MATCH($C115,FIXTURES!$B$2:$B$23,0),0),HLOOKUP(V$2+1,FIXTURES!$C$2:$NC$23,MATCH($C115,FIXTURES!$B$2:$B$23,0),0))))</f>
        <v>FC Copenhagen</v>
      </c>
      <c r="W115" s="70" t="str">
        <f>IF(W$1="SAT",IF(AND(HLOOKUP(W$2,FIXTURES!$C$2:$NC$23,MATCH($C115,FIXTURES!$B$2:$B$23,0),0)="",HLOOKUP(W$2+1,FIXTURES!$C$2:$NC$23,MATCH($C115,FIXTURES!$B$2:$B$23,0),0)="",HLOOKUP(W$2+2,FIXTURES!$C$2:$NC$23,MATCH($C115,FIXTURES!$B$2:$B$23,0),0)=""),HLOOKUP(W$2-1,FIXTURES!$C$2:$NC$23,MATCH($C115,FIXTURES!$B$2:$B$23,0),0),IF(AND(HLOOKUP(W$2,FIXTURES!$C$2:$NC$23,MATCH($C115,FIXTURES!$B$2:$B$23,0),0)="",HLOOKUP(W$2+1,FIXTURES!$C$2:$NC$23,MATCH($C115,FIXTURES!$B$2:$B$23,0),0)=""),HLOOKUP(W$2+2,FIXTURES!$C$2:$NC$23,MATCH($C115,FIXTURES!$B$2:$B$23,0),0),IF(HLOOKUP(W$2+1,FIXTURES!$C$2:$NC$23,MATCH($C115,FIXTURES!$B$2:$B$23,0),0)="",HLOOKUP(W$2,FIXTURES!$C$2:$NC$23,MATCH($C115,FIXTURES!$B$2:$B$23,0),0),HLOOKUP(W$2+1,FIXTURES!$C$2:$NC$23,MATCH($C115,FIXTURES!$B$2:$B$23,0),0)))),IF(AND(HLOOKUP(W$2,FIXTURES!$C$2:$NC$23,MATCH($C115,FIXTURES!$B$2:$B$23,0),0)="",HLOOKUP(W$2+1,FIXTURES!$C$2:$NC$23,MATCH($C115,FIXTURES!$B$2:$B$23,0),0)=""),HLOOKUP(W$2+2,FIXTURES!$C$2:$NC$23,MATCH($C115,FIXTURES!$B$2:$B$23,0),0),IF(HLOOKUP(W$2+1,FIXTURES!$C$2:$NC$23,MATCH($C115,FIXTURES!$B$2:$B$23,0),0)="",HLOOKUP(W$2,FIXTURES!$C$2:$NC$23,MATCH($C115,FIXTURES!$B$2:$B$23,0),0),HLOOKUP(W$2+1,FIXTURES!$C$2:$NC$23,MATCH($C115,FIXTURES!$B$2:$B$23,0),0))))</f>
        <v>SOU</v>
      </c>
      <c r="X115" s="70" t="str">
        <f>IF(X$1="SAT",IF(AND(HLOOKUP(X$2,FIXTURES!$C$2:$NC$23,MATCH($C115,FIXTURES!$B$2:$B$23,0),0)="",HLOOKUP(X$2+1,FIXTURES!$C$2:$NC$23,MATCH($C115,FIXTURES!$B$2:$B$23,0),0)="",HLOOKUP(X$2+2,FIXTURES!$C$2:$NC$23,MATCH($C115,FIXTURES!$B$2:$B$23,0),0)=""),HLOOKUP(X$2-1,FIXTURES!$C$2:$NC$23,MATCH($C115,FIXTURES!$B$2:$B$23,0),0),IF(AND(HLOOKUP(X$2,FIXTURES!$C$2:$NC$23,MATCH($C115,FIXTURES!$B$2:$B$23,0),0)="",HLOOKUP(X$2+1,FIXTURES!$C$2:$NC$23,MATCH($C115,FIXTURES!$B$2:$B$23,0),0)=""),HLOOKUP(X$2+2,FIXTURES!$C$2:$NC$23,MATCH($C115,FIXTURES!$B$2:$B$23,0),0),IF(HLOOKUP(X$2+1,FIXTURES!$C$2:$NC$23,MATCH($C115,FIXTURES!$B$2:$B$23,0),0)="",HLOOKUP(X$2,FIXTURES!$C$2:$NC$23,MATCH($C115,FIXTURES!$B$2:$B$23,0),0),HLOOKUP(X$2+1,FIXTURES!$C$2:$NC$23,MATCH($C115,FIXTURES!$B$2:$B$23,0),0)))),IF(AND(HLOOKUP(X$2,FIXTURES!$C$2:$NC$23,MATCH($C115,FIXTURES!$B$2:$B$23,0),0)="",HLOOKUP(X$2+1,FIXTURES!$C$2:$NC$23,MATCH($C115,FIXTURES!$B$2:$B$23,0),0)=""),HLOOKUP(X$2+2,FIXTURES!$C$2:$NC$23,MATCH($C115,FIXTURES!$B$2:$B$23,0),0),IF(HLOOKUP(X$2+1,FIXTURES!$C$2:$NC$23,MATCH($C115,FIXTURES!$B$2:$B$23,0),0)="",HLOOKUP(X$2,FIXTURES!$C$2:$NC$23,MATCH($C115,FIXTURES!$B$2:$B$23,0),0),HLOOKUP(X$2+1,FIXTURES!$C$2:$NC$23,MATCH($C115,FIXTURES!$B$2:$B$23,0),0))))</f>
        <v>FC Copenhagen</v>
      </c>
      <c r="Y115" s="70" t="str">
        <f>IF(Y$1="SAT",IF(AND(HLOOKUP(Y$2,FIXTURES!$C$2:$NC$23,MATCH($C115,FIXTURES!$B$2:$B$23,0),0)="",HLOOKUP(Y$2+1,FIXTURES!$C$2:$NC$23,MATCH($C115,FIXTURES!$B$2:$B$23,0),0)="",HLOOKUP(Y$2+2,FIXTURES!$C$2:$NC$23,MATCH($C115,FIXTURES!$B$2:$B$23,0),0)=""),HLOOKUP(Y$2-1,FIXTURES!$C$2:$NC$23,MATCH($C115,FIXTURES!$B$2:$B$23,0),0),IF(AND(HLOOKUP(Y$2,FIXTURES!$C$2:$NC$23,MATCH($C115,FIXTURES!$B$2:$B$23,0),0)="",HLOOKUP(Y$2+1,FIXTURES!$C$2:$NC$23,MATCH($C115,FIXTURES!$B$2:$B$23,0),0)=""),HLOOKUP(Y$2+2,FIXTURES!$C$2:$NC$23,MATCH($C115,FIXTURES!$B$2:$B$23,0),0),IF(HLOOKUP(Y$2+1,FIXTURES!$C$2:$NC$23,MATCH($C115,FIXTURES!$B$2:$B$23,0),0)="",HLOOKUP(Y$2,FIXTURES!$C$2:$NC$23,MATCH($C115,FIXTURES!$B$2:$B$23,0),0),HLOOKUP(Y$2+1,FIXTURES!$C$2:$NC$23,MATCH($C115,FIXTURES!$B$2:$B$23,0),0)))),IF(AND(HLOOKUP(Y$2,FIXTURES!$C$2:$NC$23,MATCH($C115,FIXTURES!$B$2:$B$23,0),0)="",HLOOKUP(Y$2+1,FIXTURES!$C$2:$NC$23,MATCH($C115,FIXTURES!$B$2:$B$23,0),0)=""),HLOOKUP(Y$2+2,FIXTURES!$C$2:$NC$23,MATCH($C115,FIXTURES!$B$2:$B$23,0),0),IF(HLOOKUP(Y$2+1,FIXTURES!$C$2:$NC$23,MATCH($C115,FIXTURES!$B$2:$B$23,0),0)="",HLOOKUP(Y$2,FIXTURES!$C$2:$NC$23,MATCH($C115,FIXTURES!$B$2:$B$23,0),0),HLOOKUP(Y$2+1,FIXTURES!$C$2:$NC$23,MATCH($C115,FIXTURES!$B$2:$B$23,0),0))))</f>
        <v>liv</v>
      </c>
      <c r="Z115" s="70" t="str">
        <f>IF(Z$1="SAT",IF(AND(HLOOKUP(Z$2,FIXTURES!$C$2:$NC$23,MATCH($C115,FIXTURES!$B$2:$B$23,0),0)="",HLOOKUP(Z$2+1,FIXTURES!$C$2:$NC$23,MATCH($C115,FIXTURES!$B$2:$B$23,0),0)="",HLOOKUP(Z$2+2,FIXTURES!$C$2:$NC$23,MATCH($C115,FIXTURES!$B$2:$B$23,0),0)=""),HLOOKUP(Z$2-1,FIXTURES!$C$2:$NC$23,MATCH($C115,FIXTURES!$B$2:$B$23,0),0),IF(AND(HLOOKUP(Z$2,FIXTURES!$C$2:$NC$23,MATCH($C115,FIXTURES!$B$2:$B$23,0),0)="",HLOOKUP(Z$2+1,FIXTURES!$C$2:$NC$23,MATCH($C115,FIXTURES!$B$2:$B$23,0),0)=""),HLOOKUP(Z$2+2,FIXTURES!$C$2:$NC$23,MATCH($C115,FIXTURES!$B$2:$B$23,0),0),IF(HLOOKUP(Z$2+1,FIXTURES!$C$2:$NC$23,MATCH($C115,FIXTURES!$B$2:$B$23,0),0)="",HLOOKUP(Z$2,FIXTURES!$C$2:$NC$23,MATCH($C115,FIXTURES!$B$2:$B$23,0),0),HLOOKUP(Z$2+1,FIXTURES!$C$2:$NC$23,MATCH($C115,FIXTURES!$B$2:$B$23,0),0)))),IF(AND(HLOOKUP(Z$2,FIXTURES!$C$2:$NC$23,MATCH($C115,FIXTURES!$B$2:$B$23,0),0)="",HLOOKUP(Z$2+1,FIXTURES!$C$2:$NC$23,MATCH($C115,FIXTURES!$B$2:$B$23,0),0)=""),HLOOKUP(Z$2+2,FIXTURES!$C$2:$NC$23,MATCH($C115,FIXTURES!$B$2:$B$23,0),0),IF(HLOOKUP(Z$2+1,FIXTURES!$C$2:$NC$23,MATCH($C115,FIXTURES!$B$2:$B$23,0),0)="",HLOOKUP(Z$2,FIXTURES!$C$2:$NC$23,MATCH($C115,FIXTURES!$B$2:$B$23,0),0),HLOOKUP(Z$2+1,FIXTURES!$C$2:$NC$23,MATCH($C115,FIXTURES!$B$2:$B$23,0),0))))</f>
        <v/>
      </c>
      <c r="AA115" s="70" t="str">
        <f>IF(AA$1="SAT",IF(AND(HLOOKUP(AA$2,FIXTURES!$C$2:$NC$23,MATCH($C115,FIXTURES!$B$2:$B$23,0),0)="",HLOOKUP(AA$2+1,FIXTURES!$C$2:$NC$23,MATCH($C115,FIXTURES!$B$2:$B$23,0),0)="",HLOOKUP(AA$2+2,FIXTURES!$C$2:$NC$23,MATCH($C115,FIXTURES!$B$2:$B$23,0),0)=""),HLOOKUP(AA$2-1,FIXTURES!$C$2:$NC$23,MATCH($C115,FIXTURES!$B$2:$B$23,0),0),IF(AND(HLOOKUP(AA$2,FIXTURES!$C$2:$NC$23,MATCH($C115,FIXTURES!$B$2:$B$23,0),0)="",HLOOKUP(AA$2+1,FIXTURES!$C$2:$NC$23,MATCH($C115,FIXTURES!$B$2:$B$23,0),0)=""),HLOOKUP(AA$2+2,FIXTURES!$C$2:$NC$23,MATCH($C115,FIXTURES!$B$2:$B$23,0),0),IF(HLOOKUP(AA$2+1,FIXTURES!$C$2:$NC$23,MATCH($C115,FIXTURES!$B$2:$B$23,0),0)="",HLOOKUP(AA$2,FIXTURES!$C$2:$NC$23,MATCH($C115,FIXTURES!$B$2:$B$23,0),0),HLOOKUP(AA$2+1,FIXTURES!$C$2:$NC$23,MATCH($C115,FIXTURES!$B$2:$B$23,0),0)))),IF(AND(HLOOKUP(AA$2,FIXTURES!$C$2:$NC$23,MATCH($C115,FIXTURES!$B$2:$B$23,0),0)="",HLOOKUP(AA$2+1,FIXTURES!$C$2:$NC$23,MATCH($C115,FIXTURES!$B$2:$B$23,0),0)=""),HLOOKUP(AA$2+2,FIXTURES!$C$2:$NC$23,MATCH($C115,FIXTURES!$B$2:$B$23,0),0),IF(HLOOKUP(AA$2+1,FIXTURES!$C$2:$NC$23,MATCH($C115,FIXTURES!$B$2:$B$23,0),0)="",HLOOKUP(AA$2,FIXTURES!$C$2:$NC$23,MATCH($C115,FIXTURES!$B$2:$B$23,0),0),HLOOKUP(AA$2+1,FIXTURES!$C$2:$NC$23,MATCH($C115,FIXTURES!$B$2:$B$23,0),0))))</f>
        <v>BHA</v>
      </c>
      <c r="AB115" s="70" t="str">
        <f>IF(AB$1="SAT",IF(AND(HLOOKUP(AB$2,FIXTURES!$C$2:$NC$23,MATCH($C115,FIXTURES!$B$2:$B$23,0),0)="",HLOOKUP(AB$2+1,FIXTURES!$C$2:$NC$23,MATCH($C115,FIXTURES!$B$2:$B$23,0),0)="",HLOOKUP(AB$2+2,FIXTURES!$C$2:$NC$23,MATCH($C115,FIXTURES!$B$2:$B$23,0),0)=""),HLOOKUP(AB$2-1,FIXTURES!$C$2:$NC$23,MATCH($C115,FIXTURES!$B$2:$B$23,0),0),IF(AND(HLOOKUP(AB$2,FIXTURES!$C$2:$NC$23,MATCH($C115,FIXTURES!$B$2:$B$23,0),0)="",HLOOKUP(AB$2+1,FIXTURES!$C$2:$NC$23,MATCH($C115,FIXTURES!$B$2:$B$23,0),0)=""),HLOOKUP(AB$2+2,FIXTURES!$C$2:$NC$23,MATCH($C115,FIXTURES!$B$2:$B$23,0),0),IF(HLOOKUP(AB$2+1,FIXTURES!$C$2:$NC$23,MATCH($C115,FIXTURES!$B$2:$B$23,0),0)="",HLOOKUP(AB$2,FIXTURES!$C$2:$NC$23,MATCH($C115,FIXTURES!$B$2:$B$23,0),0),HLOOKUP(AB$2+1,FIXTURES!$C$2:$NC$23,MATCH($C115,FIXTURES!$B$2:$B$23,0),0)))),IF(AND(HLOOKUP(AB$2,FIXTURES!$C$2:$NC$23,MATCH($C115,FIXTURES!$B$2:$B$23,0),0)="",HLOOKUP(AB$2+1,FIXTURES!$C$2:$NC$23,MATCH($C115,FIXTURES!$B$2:$B$23,0),0)=""),HLOOKUP(AB$2+2,FIXTURES!$C$2:$NC$23,MATCH($C115,FIXTURES!$B$2:$B$23,0),0),IF(HLOOKUP(AB$2+1,FIXTURES!$C$2:$NC$23,MATCH($C115,FIXTURES!$B$2:$B$23,0),0)="",HLOOKUP(AB$2,FIXTURES!$C$2:$NC$23,MATCH($C115,FIXTURES!$B$2:$B$23,0),0),HLOOKUP(AB$2+1,FIXTURES!$C$2:$NC$23,MATCH($C115,FIXTURES!$B$2:$B$23,0),0))))</f>
        <v>Dortmund</v>
      </c>
      <c r="AC115" s="70" t="str">
        <f>IF(AC$1="SAT",IF(AND(HLOOKUP(AC$2,FIXTURES!$C$2:$NC$23,MATCH($C115,FIXTURES!$B$2:$B$23,0),0)="",HLOOKUP(AC$2+1,FIXTURES!$C$2:$NC$23,MATCH($C115,FIXTURES!$B$2:$B$23,0),0)="",HLOOKUP(AC$2+2,FIXTURES!$C$2:$NC$23,MATCH($C115,FIXTURES!$B$2:$B$23,0),0)=""),HLOOKUP(AC$2-1,FIXTURES!$C$2:$NC$23,MATCH($C115,FIXTURES!$B$2:$B$23,0),0),IF(AND(HLOOKUP(AC$2,FIXTURES!$C$2:$NC$23,MATCH($C115,FIXTURES!$B$2:$B$23,0),0)="",HLOOKUP(AC$2+1,FIXTURES!$C$2:$NC$23,MATCH($C115,FIXTURES!$B$2:$B$23,0),0)=""),HLOOKUP(AC$2+2,FIXTURES!$C$2:$NC$23,MATCH($C115,FIXTURES!$B$2:$B$23,0),0),IF(HLOOKUP(AC$2+1,FIXTURES!$C$2:$NC$23,MATCH($C115,FIXTURES!$B$2:$B$23,0),0)="",HLOOKUP(AC$2,FIXTURES!$C$2:$NC$23,MATCH($C115,FIXTURES!$B$2:$B$23,0),0),HLOOKUP(AC$2+1,FIXTURES!$C$2:$NC$23,MATCH($C115,FIXTURES!$B$2:$B$23,0),0)))),IF(AND(HLOOKUP(AC$2,FIXTURES!$C$2:$NC$23,MATCH($C115,FIXTURES!$B$2:$B$23,0),0)="",HLOOKUP(AC$2+1,FIXTURES!$C$2:$NC$23,MATCH($C115,FIXTURES!$B$2:$B$23,0),0)=""),HLOOKUP(AC$2+2,FIXTURES!$C$2:$NC$23,MATCH($C115,FIXTURES!$B$2:$B$23,0),0),IF(HLOOKUP(AC$2+1,FIXTURES!$C$2:$NC$23,MATCH($C115,FIXTURES!$B$2:$B$23,0),0)="",HLOOKUP(AC$2,FIXTURES!$C$2:$NC$23,MATCH($C115,FIXTURES!$B$2:$B$23,0),0),HLOOKUP(AC$2+1,FIXTURES!$C$2:$NC$23,MATCH($C115,FIXTURES!$B$2:$B$23,0),0))))</f>
        <v>lei</v>
      </c>
      <c r="AD115" s="70" t="str">
        <f>IF(AD$1="SAT",IF(AND(HLOOKUP(AD$2,FIXTURES!$C$2:$NC$23,MATCH($C115,FIXTURES!$B$2:$B$23,0),0)="",HLOOKUP(AD$2+1,FIXTURES!$C$2:$NC$23,MATCH($C115,FIXTURES!$B$2:$B$23,0),0)="",HLOOKUP(AD$2+2,FIXTURES!$C$2:$NC$23,MATCH($C115,FIXTURES!$B$2:$B$23,0),0)=""),HLOOKUP(AD$2-1,FIXTURES!$C$2:$NC$23,MATCH($C115,FIXTURES!$B$2:$B$23,0),0),IF(AND(HLOOKUP(AD$2,FIXTURES!$C$2:$NC$23,MATCH($C115,FIXTURES!$B$2:$B$23,0),0)="",HLOOKUP(AD$2+1,FIXTURES!$C$2:$NC$23,MATCH($C115,FIXTURES!$B$2:$B$23,0),0)=""),HLOOKUP(AD$2+2,FIXTURES!$C$2:$NC$23,MATCH($C115,FIXTURES!$B$2:$B$23,0),0),IF(HLOOKUP(AD$2+1,FIXTURES!$C$2:$NC$23,MATCH($C115,FIXTURES!$B$2:$B$23,0),0)="",HLOOKUP(AD$2,FIXTURES!$C$2:$NC$23,MATCH($C115,FIXTURES!$B$2:$B$23,0),0),HLOOKUP(AD$2+1,FIXTURES!$C$2:$NC$23,MATCH($C115,FIXTURES!$B$2:$B$23,0),0)))),IF(AND(HLOOKUP(AD$2,FIXTURES!$C$2:$NC$23,MATCH($C115,FIXTURES!$B$2:$B$23,0),0)="",HLOOKUP(AD$2+1,FIXTURES!$C$2:$NC$23,MATCH($C115,FIXTURES!$B$2:$B$23,0),0)=""),HLOOKUP(AD$2+2,FIXTURES!$C$2:$NC$23,MATCH($C115,FIXTURES!$B$2:$B$23,0),0),IF(HLOOKUP(AD$2+1,FIXTURES!$C$2:$NC$23,MATCH($C115,FIXTURES!$B$2:$B$23,0),0)="",HLOOKUP(AD$2,FIXTURES!$C$2:$NC$23,MATCH($C115,FIXTURES!$B$2:$B$23,0),0),HLOOKUP(AD$2+1,FIXTURES!$C$2:$NC$23,MATCH($C115,FIXTURES!$B$2:$B$23,0),0))))</f>
        <v>Sevilla</v>
      </c>
      <c r="AE115" s="70" t="str">
        <f>IF(AE$1="SAT",IF(AND(HLOOKUP(AE$2,FIXTURES!$C$2:$NC$23,MATCH($C115,FIXTURES!$B$2:$B$23,0),0)="",HLOOKUP(AE$2+1,FIXTURES!$C$2:$NC$23,MATCH($C115,FIXTURES!$B$2:$B$23,0),0)="",HLOOKUP(AE$2+2,FIXTURES!$C$2:$NC$23,MATCH($C115,FIXTURES!$B$2:$B$23,0),0)=""),HLOOKUP(AE$2-1,FIXTURES!$C$2:$NC$23,MATCH($C115,FIXTURES!$B$2:$B$23,0),0),IF(AND(HLOOKUP(AE$2,FIXTURES!$C$2:$NC$23,MATCH($C115,FIXTURES!$B$2:$B$23,0),0)="",HLOOKUP(AE$2+1,FIXTURES!$C$2:$NC$23,MATCH($C115,FIXTURES!$B$2:$B$23,0),0)=""),HLOOKUP(AE$2+2,FIXTURES!$C$2:$NC$23,MATCH($C115,FIXTURES!$B$2:$B$23,0),0),IF(HLOOKUP(AE$2+1,FIXTURES!$C$2:$NC$23,MATCH($C115,FIXTURES!$B$2:$B$23,0),0)="",HLOOKUP(AE$2,FIXTURES!$C$2:$NC$23,MATCH($C115,FIXTURES!$B$2:$B$23,0),0),HLOOKUP(AE$2+1,FIXTURES!$C$2:$NC$23,MATCH($C115,FIXTURES!$B$2:$B$23,0),0)))),IF(AND(HLOOKUP(AE$2,FIXTURES!$C$2:$NC$23,MATCH($C115,FIXTURES!$B$2:$B$23,0),0)="",HLOOKUP(AE$2+1,FIXTURES!$C$2:$NC$23,MATCH($C115,FIXTURES!$B$2:$B$23,0),0)=""),HLOOKUP(AE$2+2,FIXTURES!$C$2:$NC$23,MATCH($C115,FIXTURES!$B$2:$B$23,0),0),IF(HLOOKUP(AE$2+1,FIXTURES!$C$2:$NC$23,MATCH($C115,FIXTURES!$B$2:$B$23,0),0)="",HLOOKUP(AE$2,FIXTURES!$C$2:$NC$23,MATCH($C115,FIXTURES!$B$2:$B$23,0),0),HLOOKUP(AE$2+1,FIXTURES!$C$2:$NC$23,MATCH($C115,FIXTURES!$B$2:$B$23,0),0))))</f>
        <v>FUL</v>
      </c>
      <c r="AF115" s="70" t="str">
        <f>IF(AF$1="SAT",IF(AND(HLOOKUP(AF$2,FIXTURES!$C$2:$NC$23,MATCH($C115,FIXTURES!$B$2:$B$23,0),0)="",HLOOKUP(AF$2+1,FIXTURES!$C$2:$NC$23,MATCH($C115,FIXTURES!$B$2:$B$23,0),0)="",HLOOKUP(AF$2+2,FIXTURES!$C$2:$NC$23,MATCH($C115,FIXTURES!$B$2:$B$23,0),0)=""),HLOOKUP(AF$2-1,FIXTURES!$C$2:$NC$23,MATCH($C115,FIXTURES!$B$2:$B$23,0),0),IF(AND(HLOOKUP(AF$2,FIXTURES!$C$2:$NC$23,MATCH($C115,FIXTURES!$B$2:$B$23,0),0)="",HLOOKUP(AF$2+1,FIXTURES!$C$2:$NC$23,MATCH($C115,FIXTURES!$B$2:$B$23,0),0)=""),HLOOKUP(AF$2+2,FIXTURES!$C$2:$NC$23,MATCH($C115,FIXTURES!$B$2:$B$23,0),0),IF(HLOOKUP(AF$2+1,FIXTURES!$C$2:$NC$23,MATCH($C115,FIXTURES!$B$2:$B$23,0),0)="",HLOOKUP(AF$2,FIXTURES!$C$2:$NC$23,MATCH($C115,FIXTURES!$B$2:$B$23,0),0),HLOOKUP(AF$2+1,FIXTURES!$C$2:$NC$23,MATCH($C115,FIXTURES!$B$2:$B$23,0),0)))),IF(AND(HLOOKUP(AF$2,FIXTURES!$C$2:$NC$23,MATCH($C115,FIXTURES!$B$2:$B$23,0),0)="",HLOOKUP(AF$2+1,FIXTURES!$C$2:$NC$23,MATCH($C115,FIXTURES!$B$2:$B$23,0),0)=""),HLOOKUP(AF$2+2,FIXTURES!$C$2:$NC$23,MATCH($C115,FIXTURES!$B$2:$B$23,0),0),IF(HLOOKUP(AF$2+1,FIXTURES!$C$2:$NC$23,MATCH($C115,FIXTURES!$B$2:$B$23,0),0)="",HLOOKUP(AF$2,FIXTURES!$C$2:$NC$23,MATCH($C115,FIXTURES!$B$2:$B$23,0),0),HLOOKUP(AF$2+1,FIXTURES!$C$2:$NC$23,MATCH($C115,FIXTURES!$B$2:$B$23,0),0))))</f>
        <v>Chelsea</v>
      </c>
      <c r="AG115" s="70" t="str">
        <f>IF(AG$1="SAT",IF(AND(HLOOKUP(AG$2,FIXTURES!$C$2:$NC$23,MATCH($C115,FIXTURES!$B$2:$B$23,0),0)="",HLOOKUP(AG$2+1,FIXTURES!$C$2:$NC$23,MATCH($C115,FIXTURES!$B$2:$B$23,0),0)="",HLOOKUP(AG$2+2,FIXTURES!$C$2:$NC$23,MATCH($C115,FIXTURES!$B$2:$B$23,0),0)=""),HLOOKUP(AG$2-1,FIXTURES!$C$2:$NC$23,MATCH($C115,FIXTURES!$B$2:$B$23,0),0),IF(AND(HLOOKUP(AG$2,FIXTURES!$C$2:$NC$23,MATCH($C115,FIXTURES!$B$2:$B$23,0),0)="",HLOOKUP(AG$2+1,FIXTURES!$C$2:$NC$23,MATCH($C115,FIXTURES!$B$2:$B$23,0),0)=""),HLOOKUP(AG$2+2,FIXTURES!$C$2:$NC$23,MATCH($C115,FIXTURES!$B$2:$B$23,0),0),IF(HLOOKUP(AG$2+1,FIXTURES!$C$2:$NC$23,MATCH($C115,FIXTURES!$B$2:$B$23,0),0)="",HLOOKUP(AG$2,FIXTURES!$C$2:$NC$23,MATCH($C115,FIXTURES!$B$2:$B$23,0),0),HLOOKUP(AG$2+1,FIXTURES!$C$2:$NC$23,MATCH($C115,FIXTURES!$B$2:$B$23,0),0)))),IF(AND(HLOOKUP(AG$2,FIXTURES!$C$2:$NC$23,MATCH($C115,FIXTURES!$B$2:$B$23,0),0)="",HLOOKUP(AG$2+1,FIXTURES!$C$2:$NC$23,MATCH($C115,FIXTURES!$B$2:$B$23,0),0)=""),HLOOKUP(AG$2+2,FIXTURES!$C$2:$NC$23,MATCH($C115,FIXTURES!$B$2:$B$23,0),0),IF(HLOOKUP(AG$2+1,FIXTURES!$C$2:$NC$23,MATCH($C115,FIXTURES!$B$2:$B$23,0),0)="",HLOOKUP(AG$2,FIXTURES!$C$2:$NC$23,MATCH($C115,FIXTURES!$B$2:$B$23,0),0),HLOOKUP(AG$2+1,FIXTURES!$C$2:$NC$23,MATCH($C115,FIXTURES!$B$2:$B$23,0),0))))</f>
        <v>BRE</v>
      </c>
      <c r="AH115" s="70" t="str">
        <f>IF(AH$1="SAT",IF(AND(HLOOKUP(AH$2,FIXTURES!$C$2:$NC$23,MATCH($C115,FIXTURES!$B$2:$B$23,0),0)="",HLOOKUP(AH$2+1,FIXTURES!$C$2:$NC$23,MATCH($C115,FIXTURES!$B$2:$B$23,0),0)="",HLOOKUP(AH$2+2,FIXTURES!$C$2:$NC$23,MATCH($C115,FIXTURES!$B$2:$B$23,0),0)=""),HLOOKUP(AH$2-1,FIXTURES!$C$2:$NC$23,MATCH($C115,FIXTURES!$B$2:$B$23,0),0),IF(AND(HLOOKUP(AH$2,FIXTURES!$C$2:$NC$23,MATCH($C115,FIXTURES!$B$2:$B$23,0),0)="",HLOOKUP(AH$2+1,FIXTURES!$C$2:$NC$23,MATCH($C115,FIXTURES!$B$2:$B$23,0),0)=""),HLOOKUP(AH$2+2,FIXTURES!$C$2:$NC$23,MATCH($C115,FIXTURES!$B$2:$B$23,0),0),IF(HLOOKUP(AH$2+1,FIXTURES!$C$2:$NC$23,MATCH($C115,FIXTURES!$B$2:$B$23,0),0)="",HLOOKUP(AH$2,FIXTURES!$C$2:$NC$23,MATCH($C115,FIXTURES!$B$2:$B$23,0),0),HLOOKUP(AH$2+1,FIXTURES!$C$2:$NC$23,MATCH($C115,FIXTURES!$B$2:$B$23,0),0)))),IF(AND(HLOOKUP(AH$2,FIXTURES!$C$2:$NC$23,MATCH($C115,FIXTURES!$B$2:$B$23,0),0)="",HLOOKUP(AH$2+1,FIXTURES!$C$2:$NC$23,MATCH($C115,FIXTURES!$B$2:$B$23,0),0)=""),HLOOKUP(AH$2+2,FIXTURES!$C$2:$NC$23,MATCH($C115,FIXTURES!$B$2:$B$23,0),0),IF(HLOOKUP(AH$2+1,FIXTURES!$C$2:$NC$23,MATCH($C115,FIXTURES!$B$2:$B$23,0),0)="",HLOOKUP(AH$2,FIXTURES!$C$2:$NC$23,MATCH($C115,FIXTURES!$B$2:$B$23,0),0),HLOOKUP(AH$2+1,FIXTURES!$C$2:$NC$23,MATCH($C115,FIXTURES!$B$2:$B$23,0),0))))</f>
        <v/>
      </c>
      <c r="AI115" s="70" t="str">
        <f>IF(AI$1="SAT",IF(AND(HLOOKUP(AI$2,FIXTURES!$C$2:$NC$23,MATCH($C115,FIXTURES!$B$2:$B$23,0),0)="",HLOOKUP(AI$2+1,FIXTURES!$C$2:$NC$23,MATCH($C115,FIXTURES!$B$2:$B$23,0),0)="",HLOOKUP(AI$2+2,FIXTURES!$C$2:$NC$23,MATCH($C115,FIXTURES!$B$2:$B$23,0),0)=""),HLOOKUP(AI$2-1,FIXTURES!$C$2:$NC$23,MATCH($C115,FIXTURES!$B$2:$B$23,0),0),IF(AND(HLOOKUP(AI$2,FIXTURES!$C$2:$NC$23,MATCH($C115,FIXTURES!$B$2:$B$23,0),0)="",HLOOKUP(AI$2+1,FIXTURES!$C$2:$NC$23,MATCH($C115,FIXTURES!$B$2:$B$23,0),0)=""),HLOOKUP(AI$2+2,FIXTURES!$C$2:$NC$23,MATCH($C115,FIXTURES!$B$2:$B$23,0),0),IF(HLOOKUP(AI$2+1,FIXTURES!$C$2:$NC$23,MATCH($C115,FIXTURES!$B$2:$B$23,0),0)="",HLOOKUP(AI$2,FIXTURES!$C$2:$NC$23,MATCH($C115,FIXTURES!$B$2:$B$23,0),0),HLOOKUP(AI$2+1,FIXTURES!$C$2:$NC$23,MATCH($C115,FIXTURES!$B$2:$B$23,0),0)))),IF(AND(HLOOKUP(AI$2,FIXTURES!$C$2:$NC$23,MATCH($C115,FIXTURES!$B$2:$B$23,0),0)="",HLOOKUP(AI$2+1,FIXTURES!$C$2:$NC$23,MATCH($C115,FIXTURES!$B$2:$B$23,0),0)=""),HLOOKUP(AI$2+2,FIXTURES!$C$2:$NC$23,MATCH($C115,FIXTURES!$B$2:$B$23,0),0),IF(HLOOKUP(AI$2+1,FIXTURES!$C$2:$NC$23,MATCH($C115,FIXTURES!$B$2:$B$23,0),0)="",HLOOKUP(AI$2,FIXTURES!$C$2:$NC$23,MATCH($C115,FIXTURES!$B$2:$B$23,0),0),HLOOKUP(AI$2+1,FIXTURES!$C$2:$NC$23,MATCH($C115,FIXTURES!$B$2:$B$23,0),0))))</f>
        <v/>
      </c>
      <c r="AJ115" s="70" t="str">
        <f>IF(AJ$1="SAT",IF(AND(HLOOKUP(AJ$2,FIXTURES!$C$2:$NC$23,MATCH($C115,FIXTURES!$B$2:$B$23,0),0)="",HLOOKUP(AJ$2+1,FIXTURES!$C$2:$NC$23,MATCH($C115,FIXTURES!$B$2:$B$23,0),0)="",HLOOKUP(AJ$2+2,FIXTURES!$C$2:$NC$23,MATCH($C115,FIXTURES!$B$2:$B$23,0),0)=""),HLOOKUP(AJ$2-1,FIXTURES!$C$2:$NC$23,MATCH($C115,FIXTURES!$B$2:$B$23,0),0),IF(AND(HLOOKUP(AJ$2,FIXTURES!$C$2:$NC$23,MATCH($C115,FIXTURES!$B$2:$B$23,0),0)="",HLOOKUP(AJ$2+1,FIXTURES!$C$2:$NC$23,MATCH($C115,FIXTURES!$B$2:$B$23,0),0)=""),HLOOKUP(AJ$2+2,FIXTURES!$C$2:$NC$23,MATCH($C115,FIXTURES!$B$2:$B$23,0),0),IF(HLOOKUP(AJ$2+1,FIXTURES!$C$2:$NC$23,MATCH($C115,FIXTURES!$B$2:$B$23,0),0)="",HLOOKUP(AJ$2,FIXTURES!$C$2:$NC$23,MATCH($C115,FIXTURES!$B$2:$B$23,0),0),HLOOKUP(AJ$2+1,FIXTURES!$C$2:$NC$23,MATCH($C115,FIXTURES!$B$2:$B$23,0),0)))),IF(AND(HLOOKUP(AJ$2,FIXTURES!$C$2:$NC$23,MATCH($C115,FIXTURES!$B$2:$B$23,0),0)="",HLOOKUP(AJ$2+1,FIXTURES!$C$2:$NC$23,MATCH($C115,FIXTURES!$B$2:$B$23,0),0)=""),HLOOKUP(AJ$2+2,FIXTURES!$C$2:$NC$23,MATCH($C115,FIXTURES!$B$2:$B$23,0),0),IF(HLOOKUP(AJ$2+1,FIXTURES!$C$2:$NC$23,MATCH($C115,FIXTURES!$B$2:$B$23,0),0)="",HLOOKUP(AJ$2,FIXTURES!$C$2:$NC$23,MATCH($C115,FIXTURES!$B$2:$B$23,0),0),HLOOKUP(AJ$2+1,FIXTURES!$C$2:$NC$23,MATCH($C115,FIXTURES!$B$2:$B$23,0),0))))</f>
        <v/>
      </c>
      <c r="AK115" s="70" t="str">
        <f>IF(AK$1="SAT",IF(AND(HLOOKUP(AK$2,FIXTURES!$C$2:$NC$23,MATCH($C115,FIXTURES!$B$2:$B$23,0),0)="",HLOOKUP(AK$2+1,FIXTURES!$C$2:$NC$23,MATCH($C115,FIXTURES!$B$2:$B$23,0),0)="",HLOOKUP(AK$2+2,FIXTURES!$C$2:$NC$23,MATCH($C115,FIXTURES!$B$2:$B$23,0),0)=""),HLOOKUP(AK$2-1,FIXTURES!$C$2:$NC$23,MATCH($C115,FIXTURES!$B$2:$B$23,0),0),IF(AND(HLOOKUP(AK$2,FIXTURES!$C$2:$NC$23,MATCH($C115,FIXTURES!$B$2:$B$23,0),0)="",HLOOKUP(AK$2+1,FIXTURES!$C$2:$NC$23,MATCH($C115,FIXTURES!$B$2:$B$23,0),0)=""),HLOOKUP(AK$2+2,FIXTURES!$C$2:$NC$23,MATCH($C115,FIXTURES!$B$2:$B$23,0),0),IF(HLOOKUP(AK$2+1,FIXTURES!$C$2:$NC$23,MATCH($C115,FIXTURES!$B$2:$B$23,0),0)="",HLOOKUP(AK$2,FIXTURES!$C$2:$NC$23,MATCH($C115,FIXTURES!$B$2:$B$23,0),0),HLOOKUP(AK$2+1,FIXTURES!$C$2:$NC$23,MATCH($C115,FIXTURES!$B$2:$B$23,0),0)))),IF(AND(HLOOKUP(AK$2,FIXTURES!$C$2:$NC$23,MATCH($C115,FIXTURES!$B$2:$B$23,0),0)="",HLOOKUP(AK$2+1,FIXTURES!$C$2:$NC$23,MATCH($C115,FIXTURES!$B$2:$B$23,0),0)=""),HLOOKUP(AK$2+2,FIXTURES!$C$2:$NC$23,MATCH($C115,FIXTURES!$B$2:$B$23,0),0),IF(HLOOKUP(AK$2+1,FIXTURES!$C$2:$NC$23,MATCH($C115,FIXTURES!$B$2:$B$23,0),0)="",HLOOKUP(AK$2,FIXTURES!$C$2:$NC$23,MATCH($C115,FIXTURES!$B$2:$B$23,0),0),HLOOKUP(AK$2+1,FIXTURES!$C$2:$NC$23,MATCH($C115,FIXTURES!$B$2:$B$23,0),0))))</f>
        <v/>
      </c>
      <c r="AL115" s="70" t="str">
        <f>IF(AL$1="SAT",IF(AND(HLOOKUP(AL$2,FIXTURES!$C$2:$NC$23,MATCH($C115,FIXTURES!$B$2:$B$23,0),0)="",HLOOKUP(AL$2+1,FIXTURES!$C$2:$NC$23,MATCH($C115,FIXTURES!$B$2:$B$23,0),0)="",HLOOKUP(AL$2+2,FIXTURES!$C$2:$NC$23,MATCH($C115,FIXTURES!$B$2:$B$23,0),0)=""),HLOOKUP(AL$2-1,FIXTURES!$C$2:$NC$23,MATCH($C115,FIXTURES!$B$2:$B$23,0),0),IF(AND(HLOOKUP(AL$2,FIXTURES!$C$2:$NC$23,MATCH($C115,FIXTURES!$B$2:$B$23,0),0)="",HLOOKUP(AL$2+1,FIXTURES!$C$2:$NC$23,MATCH($C115,FIXTURES!$B$2:$B$23,0),0)=""),HLOOKUP(AL$2+2,FIXTURES!$C$2:$NC$23,MATCH($C115,FIXTURES!$B$2:$B$23,0),0),IF(HLOOKUP(AL$2+1,FIXTURES!$C$2:$NC$23,MATCH($C115,FIXTURES!$B$2:$B$23,0),0)="",HLOOKUP(AL$2,FIXTURES!$C$2:$NC$23,MATCH($C115,FIXTURES!$B$2:$B$23,0),0),HLOOKUP(AL$2+1,FIXTURES!$C$2:$NC$23,MATCH($C115,FIXTURES!$B$2:$B$23,0),0)))),IF(AND(HLOOKUP(AL$2,FIXTURES!$C$2:$NC$23,MATCH($C115,FIXTURES!$B$2:$B$23,0),0)="",HLOOKUP(AL$2+1,FIXTURES!$C$2:$NC$23,MATCH($C115,FIXTURES!$B$2:$B$23,0),0)=""),HLOOKUP(AL$2+2,FIXTURES!$C$2:$NC$23,MATCH($C115,FIXTURES!$B$2:$B$23,0),0),IF(HLOOKUP(AL$2+1,FIXTURES!$C$2:$NC$23,MATCH($C115,FIXTURES!$B$2:$B$23,0),0)="",HLOOKUP(AL$2,FIXTURES!$C$2:$NC$23,MATCH($C115,FIXTURES!$B$2:$B$23,0),0),HLOOKUP(AL$2+1,FIXTURES!$C$2:$NC$23,MATCH($C115,FIXTURES!$B$2:$B$23,0),0))))</f>
        <v/>
      </c>
      <c r="AM115" s="70" t="str">
        <f>IF(AM$1="SAT",IF(AND(HLOOKUP(AM$2,FIXTURES!$C$2:$NC$23,MATCH($C115,FIXTURES!$B$2:$B$23,0),0)="",HLOOKUP(AM$2+1,FIXTURES!$C$2:$NC$23,MATCH($C115,FIXTURES!$B$2:$B$23,0),0)="",HLOOKUP(AM$2+2,FIXTURES!$C$2:$NC$23,MATCH($C115,FIXTURES!$B$2:$B$23,0),0)=""),HLOOKUP(AM$2-1,FIXTURES!$C$2:$NC$23,MATCH($C115,FIXTURES!$B$2:$B$23,0),0),IF(AND(HLOOKUP(AM$2,FIXTURES!$C$2:$NC$23,MATCH($C115,FIXTURES!$B$2:$B$23,0),0)="",HLOOKUP(AM$2+1,FIXTURES!$C$2:$NC$23,MATCH($C115,FIXTURES!$B$2:$B$23,0),0)=""),HLOOKUP(AM$2+2,FIXTURES!$C$2:$NC$23,MATCH($C115,FIXTURES!$B$2:$B$23,0),0),IF(HLOOKUP(AM$2+1,FIXTURES!$C$2:$NC$23,MATCH($C115,FIXTURES!$B$2:$B$23,0),0)="",HLOOKUP(AM$2,FIXTURES!$C$2:$NC$23,MATCH($C115,FIXTURES!$B$2:$B$23,0),0),HLOOKUP(AM$2+1,FIXTURES!$C$2:$NC$23,MATCH($C115,FIXTURES!$B$2:$B$23,0),0)))),IF(AND(HLOOKUP(AM$2,FIXTURES!$C$2:$NC$23,MATCH($C115,FIXTURES!$B$2:$B$23,0),0)="",HLOOKUP(AM$2+1,FIXTURES!$C$2:$NC$23,MATCH($C115,FIXTURES!$B$2:$B$23,0),0)=""),HLOOKUP(AM$2+2,FIXTURES!$C$2:$NC$23,MATCH($C115,FIXTURES!$B$2:$B$23,0),0),IF(HLOOKUP(AM$2+1,FIXTURES!$C$2:$NC$23,MATCH($C115,FIXTURES!$B$2:$B$23,0),0)="",HLOOKUP(AM$2,FIXTURES!$C$2:$NC$23,MATCH($C115,FIXTURES!$B$2:$B$23,0),0),HLOOKUP(AM$2+1,FIXTURES!$C$2:$NC$23,MATCH($C115,FIXTURES!$B$2:$B$23,0),0))))</f>
        <v/>
      </c>
      <c r="AN115" s="70" t="str">
        <f>IF(AN$1="SAT",IF(AND(HLOOKUP(AN$2,FIXTURES!$C$2:$NC$23,MATCH($C115,FIXTURES!$B$2:$B$23,0),0)="",HLOOKUP(AN$2+1,FIXTURES!$C$2:$NC$23,MATCH($C115,FIXTURES!$B$2:$B$23,0),0)="",HLOOKUP(AN$2+2,FIXTURES!$C$2:$NC$23,MATCH($C115,FIXTURES!$B$2:$B$23,0),0)=""),HLOOKUP(AN$2-1,FIXTURES!$C$2:$NC$23,MATCH($C115,FIXTURES!$B$2:$B$23,0),0),IF(AND(HLOOKUP(AN$2,FIXTURES!$C$2:$NC$23,MATCH($C115,FIXTURES!$B$2:$B$23,0),0)="",HLOOKUP(AN$2+1,FIXTURES!$C$2:$NC$23,MATCH($C115,FIXTURES!$B$2:$B$23,0),0)=""),HLOOKUP(AN$2+2,FIXTURES!$C$2:$NC$23,MATCH($C115,FIXTURES!$B$2:$B$23,0),0),IF(HLOOKUP(AN$2+1,FIXTURES!$C$2:$NC$23,MATCH($C115,FIXTURES!$B$2:$B$23,0),0)="",HLOOKUP(AN$2,FIXTURES!$C$2:$NC$23,MATCH($C115,FIXTURES!$B$2:$B$23,0),0),HLOOKUP(AN$2+1,FIXTURES!$C$2:$NC$23,MATCH($C115,FIXTURES!$B$2:$B$23,0),0)))),IF(AND(HLOOKUP(AN$2,FIXTURES!$C$2:$NC$23,MATCH($C115,FIXTURES!$B$2:$B$23,0),0)="",HLOOKUP(AN$2+1,FIXTURES!$C$2:$NC$23,MATCH($C115,FIXTURES!$B$2:$B$23,0),0)=""),HLOOKUP(AN$2+2,FIXTURES!$C$2:$NC$23,MATCH($C115,FIXTURES!$B$2:$B$23,0),0),IF(HLOOKUP(AN$2+1,FIXTURES!$C$2:$NC$23,MATCH($C115,FIXTURES!$B$2:$B$23,0),0)="",HLOOKUP(AN$2,FIXTURES!$C$2:$NC$23,MATCH($C115,FIXTURES!$B$2:$B$23,0),0),HLOOKUP(AN$2+1,FIXTURES!$C$2:$NC$23,MATCH($C115,FIXTURES!$B$2:$B$23,0),0))))</f>
        <v/>
      </c>
      <c r="AO115" s="70" t="str">
        <f>IF(AO$1="SAT",IF(AND(HLOOKUP(AO$2,FIXTURES!$C$2:$NC$23,MATCH($C115,FIXTURES!$B$2:$B$23,0),0)="",HLOOKUP(AO$2+1,FIXTURES!$C$2:$NC$23,MATCH($C115,FIXTURES!$B$2:$B$23,0),0)="",HLOOKUP(AO$2+2,FIXTURES!$C$2:$NC$23,MATCH($C115,FIXTURES!$B$2:$B$23,0),0)=""),HLOOKUP(AO$2-1,FIXTURES!$C$2:$NC$23,MATCH($C115,FIXTURES!$B$2:$B$23,0),0),IF(AND(HLOOKUP(AO$2,FIXTURES!$C$2:$NC$23,MATCH($C115,FIXTURES!$B$2:$B$23,0),0)="",HLOOKUP(AO$2+1,FIXTURES!$C$2:$NC$23,MATCH($C115,FIXTURES!$B$2:$B$23,0),0)=""),HLOOKUP(AO$2+2,FIXTURES!$C$2:$NC$23,MATCH($C115,FIXTURES!$B$2:$B$23,0),0),IF(HLOOKUP(AO$2+1,FIXTURES!$C$2:$NC$23,MATCH($C115,FIXTURES!$B$2:$B$23,0),0)="",HLOOKUP(AO$2,FIXTURES!$C$2:$NC$23,MATCH($C115,FIXTURES!$B$2:$B$23,0),0),HLOOKUP(AO$2+1,FIXTURES!$C$2:$NC$23,MATCH($C115,FIXTURES!$B$2:$B$23,0),0)))),IF(AND(HLOOKUP(AO$2,FIXTURES!$C$2:$NC$23,MATCH($C115,FIXTURES!$B$2:$B$23,0),0)="",HLOOKUP(AO$2+1,FIXTURES!$C$2:$NC$23,MATCH($C115,FIXTURES!$B$2:$B$23,0),0)=""),HLOOKUP(AO$2+2,FIXTURES!$C$2:$NC$23,MATCH($C115,FIXTURES!$B$2:$B$23,0),0),IF(HLOOKUP(AO$2+1,FIXTURES!$C$2:$NC$23,MATCH($C115,FIXTURES!$B$2:$B$23,0),0)="",HLOOKUP(AO$2,FIXTURES!$C$2:$NC$23,MATCH($C115,FIXTURES!$B$2:$B$23,0),0),HLOOKUP(AO$2+1,FIXTURES!$C$2:$NC$23,MATCH($C115,FIXTURES!$B$2:$B$23,0),0))))</f>
        <v/>
      </c>
      <c r="AP115" s="70" t="str">
        <f>IF(AP$1="SAT",IF(AND(HLOOKUP(AP$2,FIXTURES!$C$2:$NC$23,MATCH($C115,FIXTURES!$B$2:$B$23,0),0)="",HLOOKUP(AP$2+1,FIXTURES!$C$2:$NC$23,MATCH($C115,FIXTURES!$B$2:$B$23,0),0)="",HLOOKUP(AP$2+2,FIXTURES!$C$2:$NC$23,MATCH($C115,FIXTURES!$B$2:$B$23,0),0)=""),HLOOKUP(AP$2-1,FIXTURES!$C$2:$NC$23,MATCH($C115,FIXTURES!$B$2:$B$23,0),0),IF(AND(HLOOKUP(AP$2,FIXTURES!$C$2:$NC$23,MATCH($C115,FIXTURES!$B$2:$B$23,0),0)="",HLOOKUP(AP$2+1,FIXTURES!$C$2:$NC$23,MATCH($C115,FIXTURES!$B$2:$B$23,0),0)=""),HLOOKUP(AP$2+2,FIXTURES!$C$2:$NC$23,MATCH($C115,FIXTURES!$B$2:$B$23,0),0),IF(HLOOKUP(AP$2+1,FIXTURES!$C$2:$NC$23,MATCH($C115,FIXTURES!$B$2:$B$23,0),0)="",HLOOKUP(AP$2,FIXTURES!$C$2:$NC$23,MATCH($C115,FIXTURES!$B$2:$B$23,0),0),HLOOKUP(AP$2+1,FIXTURES!$C$2:$NC$23,MATCH($C115,FIXTURES!$B$2:$B$23,0),0)))),IF(AND(HLOOKUP(AP$2,FIXTURES!$C$2:$NC$23,MATCH($C115,FIXTURES!$B$2:$B$23,0),0)="",HLOOKUP(AP$2+1,FIXTURES!$C$2:$NC$23,MATCH($C115,FIXTURES!$B$2:$B$23,0),0)=""),HLOOKUP(AP$2+2,FIXTURES!$C$2:$NC$23,MATCH($C115,FIXTURES!$B$2:$B$23,0),0),IF(HLOOKUP(AP$2+1,FIXTURES!$C$2:$NC$23,MATCH($C115,FIXTURES!$B$2:$B$23,0),0)="",HLOOKUP(AP$2,FIXTURES!$C$2:$NC$23,MATCH($C115,FIXTURES!$B$2:$B$23,0),0),HLOOKUP(AP$2+1,FIXTURES!$C$2:$NC$23,MATCH($C115,FIXTURES!$B$2:$B$23,0),0))))</f>
        <v/>
      </c>
      <c r="AQ115" s="70" t="str">
        <f>IF(AQ$1="SAT",IF(AND(HLOOKUP(AQ$2,FIXTURES!$C$2:$NC$23,MATCH($C115,FIXTURES!$B$2:$B$23,0),0)="",HLOOKUP(AQ$2+1,FIXTURES!$C$2:$NC$23,MATCH($C115,FIXTURES!$B$2:$B$23,0),0)="",HLOOKUP(AQ$2+2,FIXTURES!$C$2:$NC$23,MATCH($C115,FIXTURES!$B$2:$B$23,0),0)=""),HLOOKUP(AQ$2-1,FIXTURES!$C$2:$NC$23,MATCH($C115,FIXTURES!$B$2:$B$23,0),0),IF(AND(HLOOKUP(AQ$2,FIXTURES!$C$2:$NC$23,MATCH($C115,FIXTURES!$B$2:$B$23,0),0)="",HLOOKUP(AQ$2+1,FIXTURES!$C$2:$NC$23,MATCH($C115,FIXTURES!$B$2:$B$23,0),0)=""),HLOOKUP(AQ$2+2,FIXTURES!$C$2:$NC$23,MATCH($C115,FIXTURES!$B$2:$B$23,0),0),IF(HLOOKUP(AQ$2+1,FIXTURES!$C$2:$NC$23,MATCH($C115,FIXTURES!$B$2:$B$23,0),0)="",HLOOKUP(AQ$2,FIXTURES!$C$2:$NC$23,MATCH($C115,FIXTURES!$B$2:$B$23,0),0),HLOOKUP(AQ$2+1,FIXTURES!$C$2:$NC$23,MATCH($C115,FIXTURES!$B$2:$B$23,0),0)))),IF(AND(HLOOKUP(AQ$2,FIXTURES!$C$2:$NC$23,MATCH($C115,FIXTURES!$B$2:$B$23,0),0)="",HLOOKUP(AQ$2+1,FIXTURES!$C$2:$NC$23,MATCH($C115,FIXTURES!$B$2:$B$23,0),0)=""),HLOOKUP(AQ$2+2,FIXTURES!$C$2:$NC$23,MATCH($C115,FIXTURES!$B$2:$B$23,0),0),IF(HLOOKUP(AQ$2+1,FIXTURES!$C$2:$NC$23,MATCH($C115,FIXTURES!$B$2:$B$23,0),0)="",HLOOKUP(AQ$2,FIXTURES!$C$2:$NC$23,MATCH($C115,FIXTURES!$B$2:$B$23,0),0),HLOOKUP(AQ$2+1,FIXTURES!$C$2:$NC$23,MATCH($C115,FIXTURES!$B$2:$B$23,0),0))))</f>
        <v/>
      </c>
      <c r="AR115" s="70" t="str">
        <f>IF(AR$1="SAT",IF(AND(HLOOKUP(AR$2,FIXTURES!$C$2:$NC$23,MATCH($C115,FIXTURES!$B$2:$B$23,0),0)="",HLOOKUP(AR$2+1,FIXTURES!$C$2:$NC$23,MATCH($C115,FIXTURES!$B$2:$B$23,0),0)="",HLOOKUP(AR$2+2,FIXTURES!$C$2:$NC$23,MATCH($C115,FIXTURES!$B$2:$B$23,0),0)=""),HLOOKUP(AR$2-1,FIXTURES!$C$2:$NC$23,MATCH($C115,FIXTURES!$B$2:$B$23,0),0),IF(AND(HLOOKUP(AR$2,FIXTURES!$C$2:$NC$23,MATCH($C115,FIXTURES!$B$2:$B$23,0),0)="",HLOOKUP(AR$2+1,FIXTURES!$C$2:$NC$23,MATCH($C115,FIXTURES!$B$2:$B$23,0),0)=""),HLOOKUP(AR$2+2,FIXTURES!$C$2:$NC$23,MATCH($C115,FIXTURES!$B$2:$B$23,0),0),IF(HLOOKUP(AR$2+1,FIXTURES!$C$2:$NC$23,MATCH($C115,FIXTURES!$B$2:$B$23,0),0)="",HLOOKUP(AR$2,FIXTURES!$C$2:$NC$23,MATCH($C115,FIXTURES!$B$2:$B$23,0),0),HLOOKUP(AR$2+1,FIXTURES!$C$2:$NC$23,MATCH($C115,FIXTURES!$B$2:$B$23,0),0)))),IF(AND(HLOOKUP(AR$2,FIXTURES!$C$2:$NC$23,MATCH($C115,FIXTURES!$B$2:$B$23,0),0)="",HLOOKUP(AR$2+1,FIXTURES!$C$2:$NC$23,MATCH($C115,FIXTURES!$B$2:$B$23,0),0)=""),HLOOKUP(AR$2+2,FIXTURES!$C$2:$NC$23,MATCH($C115,FIXTURES!$B$2:$B$23,0),0),IF(HLOOKUP(AR$2+1,FIXTURES!$C$2:$NC$23,MATCH($C115,FIXTURES!$B$2:$B$23,0),0)="",HLOOKUP(AR$2,FIXTURES!$C$2:$NC$23,MATCH($C115,FIXTURES!$B$2:$B$23,0),0),HLOOKUP(AR$2+1,FIXTURES!$C$2:$NC$23,MATCH($C115,FIXTURES!$B$2:$B$23,0),0))))</f>
        <v>Liverpool</v>
      </c>
      <c r="AS115" s="70" t="str">
        <f>IF(AS$1="SAT",IF(AND(HLOOKUP(AS$2,FIXTURES!$C$2:$NC$23,MATCH($C115,FIXTURES!$B$2:$B$23,0),0)="",HLOOKUP(AS$2+1,FIXTURES!$C$2:$NC$23,MATCH($C115,FIXTURES!$B$2:$B$23,0),0)="",HLOOKUP(AS$2+2,FIXTURES!$C$2:$NC$23,MATCH($C115,FIXTURES!$B$2:$B$23,0),0)=""),HLOOKUP(AS$2-1,FIXTURES!$C$2:$NC$23,MATCH($C115,FIXTURES!$B$2:$B$23,0),0),IF(AND(HLOOKUP(AS$2,FIXTURES!$C$2:$NC$23,MATCH($C115,FIXTURES!$B$2:$B$23,0),0)="",HLOOKUP(AS$2+1,FIXTURES!$C$2:$NC$23,MATCH($C115,FIXTURES!$B$2:$B$23,0),0)=""),HLOOKUP(AS$2+2,FIXTURES!$C$2:$NC$23,MATCH($C115,FIXTURES!$B$2:$B$23,0),0),IF(HLOOKUP(AS$2+1,FIXTURES!$C$2:$NC$23,MATCH($C115,FIXTURES!$B$2:$B$23,0),0)="",HLOOKUP(AS$2,FIXTURES!$C$2:$NC$23,MATCH($C115,FIXTURES!$B$2:$B$23,0),0),HLOOKUP(AS$2+1,FIXTURES!$C$2:$NC$23,MATCH($C115,FIXTURES!$B$2:$B$23,0),0)))),IF(AND(HLOOKUP(AS$2,FIXTURES!$C$2:$NC$23,MATCH($C115,FIXTURES!$B$2:$B$23,0),0)="",HLOOKUP(AS$2+1,FIXTURES!$C$2:$NC$23,MATCH($C115,FIXTURES!$B$2:$B$23,0),0)=""),HLOOKUP(AS$2+2,FIXTURES!$C$2:$NC$23,MATCH($C115,FIXTURES!$B$2:$B$23,0),0),IF(HLOOKUP(AS$2+1,FIXTURES!$C$2:$NC$23,MATCH($C115,FIXTURES!$B$2:$B$23,0),0)="",HLOOKUP(AS$2,FIXTURES!$C$2:$NC$23,MATCH($C115,FIXTURES!$B$2:$B$23,0),0),HLOOKUP(AS$2+1,FIXTURES!$C$2:$NC$23,MATCH($C115,FIXTURES!$B$2:$B$23,0),0))))</f>
        <v/>
      </c>
      <c r="AT115" s="70" t="str">
        <f>IF(AT$1="SAT",IF(AND(HLOOKUP(AT$2,FIXTURES!$C$2:$NC$23,MATCH($C115,FIXTURES!$B$2:$B$23,0),0)="",HLOOKUP(AT$2+1,FIXTURES!$C$2:$NC$23,MATCH($C115,FIXTURES!$B$2:$B$23,0),0)="",HLOOKUP(AT$2+2,FIXTURES!$C$2:$NC$23,MATCH($C115,FIXTURES!$B$2:$B$23,0),0)=""),HLOOKUP(AT$2-1,FIXTURES!$C$2:$NC$23,MATCH($C115,FIXTURES!$B$2:$B$23,0),0),IF(AND(HLOOKUP(AT$2,FIXTURES!$C$2:$NC$23,MATCH($C115,FIXTURES!$B$2:$B$23,0),0)="",HLOOKUP(AT$2+1,FIXTURES!$C$2:$NC$23,MATCH($C115,FIXTURES!$B$2:$B$23,0),0)=""),HLOOKUP(AT$2+2,FIXTURES!$C$2:$NC$23,MATCH($C115,FIXTURES!$B$2:$B$23,0),0),IF(HLOOKUP(AT$2+1,FIXTURES!$C$2:$NC$23,MATCH($C115,FIXTURES!$B$2:$B$23,0),0)="",HLOOKUP(AT$2,FIXTURES!$C$2:$NC$23,MATCH($C115,FIXTURES!$B$2:$B$23,0),0),HLOOKUP(AT$2+1,FIXTURES!$C$2:$NC$23,MATCH($C115,FIXTURES!$B$2:$B$23,0),0)))),IF(AND(HLOOKUP(AT$2,FIXTURES!$C$2:$NC$23,MATCH($C115,FIXTURES!$B$2:$B$23,0),0)="",HLOOKUP(AT$2+1,FIXTURES!$C$2:$NC$23,MATCH($C115,FIXTURES!$B$2:$B$23,0),0)=""),HLOOKUP(AT$2+2,FIXTURES!$C$2:$NC$23,MATCH($C115,FIXTURES!$B$2:$B$23,0),0),IF(HLOOKUP(AT$2+1,FIXTURES!$C$2:$NC$23,MATCH($C115,FIXTURES!$B$2:$B$23,0),0)="",HLOOKUP(AT$2,FIXTURES!$C$2:$NC$23,MATCH($C115,FIXTURES!$B$2:$B$23,0),0),HLOOKUP(AT$2+1,FIXTURES!$C$2:$NC$23,MATCH($C115,FIXTURES!$B$2:$B$23,0),0))))</f>
        <v>lee</v>
      </c>
      <c r="AU115" s="70" t="str">
        <f>IF(AU$1="SAT",IF(AND(HLOOKUP(AU$2,FIXTURES!$C$2:$NC$23,MATCH($C115,FIXTURES!$B$2:$B$23,0),0)="",HLOOKUP(AU$2+1,FIXTURES!$C$2:$NC$23,MATCH($C115,FIXTURES!$B$2:$B$23,0),0)="",HLOOKUP(AU$2+2,FIXTURES!$C$2:$NC$23,MATCH($C115,FIXTURES!$B$2:$B$23,0),0)=""),HLOOKUP(AU$2-1,FIXTURES!$C$2:$NC$23,MATCH($C115,FIXTURES!$B$2:$B$23,0),0),IF(AND(HLOOKUP(AU$2,FIXTURES!$C$2:$NC$23,MATCH($C115,FIXTURES!$B$2:$B$23,0),0)="",HLOOKUP(AU$2+1,FIXTURES!$C$2:$NC$23,MATCH($C115,FIXTURES!$B$2:$B$23,0),0)=""),HLOOKUP(AU$2+2,FIXTURES!$C$2:$NC$23,MATCH($C115,FIXTURES!$B$2:$B$23,0),0),IF(HLOOKUP(AU$2+1,FIXTURES!$C$2:$NC$23,MATCH($C115,FIXTURES!$B$2:$B$23,0),0)="",HLOOKUP(AU$2,FIXTURES!$C$2:$NC$23,MATCH($C115,FIXTURES!$B$2:$B$23,0),0),HLOOKUP(AU$2+1,FIXTURES!$C$2:$NC$23,MATCH($C115,FIXTURES!$B$2:$B$23,0),0)))),IF(AND(HLOOKUP(AU$2,FIXTURES!$C$2:$NC$23,MATCH($C115,FIXTURES!$B$2:$B$23,0),0)="",HLOOKUP(AU$2+1,FIXTURES!$C$2:$NC$23,MATCH($C115,FIXTURES!$B$2:$B$23,0),0)=""),HLOOKUP(AU$2+2,FIXTURES!$C$2:$NC$23,MATCH($C115,FIXTURES!$B$2:$B$23,0),0),IF(HLOOKUP(AU$2+1,FIXTURES!$C$2:$NC$23,MATCH($C115,FIXTURES!$B$2:$B$23,0),0)="",HLOOKUP(AU$2,FIXTURES!$C$2:$NC$23,MATCH($C115,FIXTURES!$B$2:$B$23,0),0),HLOOKUP(AU$2+1,FIXTURES!$C$2:$NC$23,MATCH($C115,FIXTURES!$B$2:$B$23,0),0))))</f>
        <v>EVE</v>
      </c>
      <c r="AV115" s="70" t="str">
        <f>IF(AV$1="SAT",IF(AND(HLOOKUP(AV$2,FIXTURES!$C$2:$NC$23,MATCH($C115,FIXTURES!$B$2:$B$23,0),0)="",HLOOKUP(AV$2+1,FIXTURES!$C$2:$NC$23,MATCH($C115,FIXTURES!$B$2:$B$23,0),0)="",HLOOKUP(AV$2+2,FIXTURES!$C$2:$NC$23,MATCH($C115,FIXTURES!$B$2:$B$23,0),0)=""),HLOOKUP(AV$2-1,FIXTURES!$C$2:$NC$23,MATCH($C115,FIXTURES!$B$2:$B$23,0),0),IF(AND(HLOOKUP(AV$2,FIXTURES!$C$2:$NC$23,MATCH($C115,FIXTURES!$B$2:$B$23,0),0)="",HLOOKUP(AV$2+1,FIXTURES!$C$2:$NC$23,MATCH($C115,FIXTURES!$B$2:$B$23,0),0)=""),HLOOKUP(AV$2+2,FIXTURES!$C$2:$NC$23,MATCH($C115,FIXTURES!$B$2:$B$23,0),0),IF(HLOOKUP(AV$2+1,FIXTURES!$C$2:$NC$23,MATCH($C115,FIXTURES!$B$2:$B$23,0),0)="",HLOOKUP(AV$2,FIXTURES!$C$2:$NC$23,MATCH($C115,FIXTURES!$B$2:$B$23,0),0),HLOOKUP(AV$2+1,FIXTURES!$C$2:$NC$23,MATCH($C115,FIXTURES!$B$2:$B$23,0),0)))),IF(AND(HLOOKUP(AV$2,FIXTURES!$C$2:$NC$23,MATCH($C115,FIXTURES!$B$2:$B$23,0),0)="",HLOOKUP(AV$2+1,FIXTURES!$C$2:$NC$23,MATCH($C115,FIXTURES!$B$2:$B$23,0),0)=""),HLOOKUP(AV$2+2,FIXTURES!$C$2:$NC$23,MATCH($C115,FIXTURES!$B$2:$B$23,0),0),IF(HLOOKUP(AV$2+1,FIXTURES!$C$2:$NC$23,MATCH($C115,FIXTURES!$B$2:$B$23,0),0)="",HLOOKUP(AV$2,FIXTURES!$C$2:$NC$23,MATCH($C115,FIXTURES!$B$2:$B$23,0),0),HLOOKUP(AV$2+1,FIXTURES!$C$2:$NC$23,MATCH($C115,FIXTURES!$B$2:$B$23,0),0))))</f>
        <v>che</v>
      </c>
      <c r="AW115" s="70" t="str">
        <f>IF(AW$1="SAT",IF(AND(HLOOKUP(AW$2,FIXTURES!$C$2:$NC$23,MATCH($C115,FIXTURES!$B$2:$B$23,0),0)="",HLOOKUP(AW$2+1,FIXTURES!$C$2:$NC$23,MATCH($C115,FIXTURES!$B$2:$B$23,0),0)="",HLOOKUP(AW$2+2,FIXTURES!$C$2:$NC$23,MATCH($C115,FIXTURES!$B$2:$B$23,0),0)=""),HLOOKUP(AW$2-1,FIXTURES!$C$2:$NC$23,MATCH($C115,FIXTURES!$B$2:$B$23,0),0),IF(AND(HLOOKUP(AW$2,FIXTURES!$C$2:$NC$23,MATCH($C115,FIXTURES!$B$2:$B$23,0),0)="",HLOOKUP(AW$2+1,FIXTURES!$C$2:$NC$23,MATCH($C115,FIXTURES!$B$2:$B$23,0),0)=""),HLOOKUP(AW$2+2,FIXTURES!$C$2:$NC$23,MATCH($C115,FIXTURES!$B$2:$B$23,0),0),IF(HLOOKUP(AW$2+1,FIXTURES!$C$2:$NC$23,MATCH($C115,FIXTURES!$B$2:$B$23,0),0)="",HLOOKUP(AW$2,FIXTURES!$C$2:$NC$23,MATCH($C115,FIXTURES!$B$2:$B$23,0),0),HLOOKUP(AW$2+1,FIXTURES!$C$2:$NC$23,MATCH($C115,FIXTURES!$B$2:$B$23,0),0)))),IF(AND(HLOOKUP(AW$2,FIXTURES!$C$2:$NC$23,MATCH($C115,FIXTURES!$B$2:$B$23,0),0)="",HLOOKUP(AW$2+1,FIXTURES!$C$2:$NC$23,MATCH($C115,FIXTURES!$B$2:$B$23,0),0)=""),HLOOKUP(AW$2+2,FIXTURES!$C$2:$NC$23,MATCH($C115,FIXTURES!$B$2:$B$23,0),0),IF(HLOOKUP(AW$2+1,FIXTURES!$C$2:$NC$23,MATCH($C115,FIXTURES!$B$2:$B$23,0),0)="",HLOOKUP(AW$2,FIXTURES!$C$2:$NC$23,MATCH($C115,FIXTURES!$B$2:$B$23,0),0),HLOOKUP(AW$2+1,FIXTURES!$C$2:$NC$23,MATCH($C115,FIXTURES!$B$2:$B$23,0),0))))</f>
        <v>Chelsea</v>
      </c>
      <c r="AX115" s="70" t="str">
        <f>IF(AX$1="SAT",IF(AND(HLOOKUP(AX$2,FIXTURES!$C$2:$NC$23,MATCH($C115,FIXTURES!$B$2:$B$23,0),0)="",HLOOKUP(AX$2+1,FIXTURES!$C$2:$NC$23,MATCH($C115,FIXTURES!$B$2:$B$23,0),0)="",HLOOKUP(AX$2+2,FIXTURES!$C$2:$NC$23,MATCH($C115,FIXTURES!$B$2:$B$23,0),0)=""),HLOOKUP(AX$2-1,FIXTURES!$C$2:$NC$23,MATCH($C115,FIXTURES!$B$2:$B$23,0),0),IF(AND(HLOOKUP(AX$2,FIXTURES!$C$2:$NC$23,MATCH($C115,FIXTURES!$B$2:$B$23,0),0)="",HLOOKUP(AX$2+1,FIXTURES!$C$2:$NC$23,MATCH($C115,FIXTURES!$B$2:$B$23,0),0)=""),HLOOKUP(AX$2+2,FIXTURES!$C$2:$NC$23,MATCH($C115,FIXTURES!$B$2:$B$23,0),0),IF(HLOOKUP(AX$2+1,FIXTURES!$C$2:$NC$23,MATCH($C115,FIXTURES!$B$2:$B$23,0),0)="",HLOOKUP(AX$2,FIXTURES!$C$2:$NC$23,MATCH($C115,FIXTURES!$B$2:$B$23,0),0),HLOOKUP(AX$2+1,FIXTURES!$C$2:$NC$23,MATCH($C115,FIXTURES!$B$2:$B$23,0),0)))),IF(AND(HLOOKUP(AX$2,FIXTURES!$C$2:$NC$23,MATCH($C115,FIXTURES!$B$2:$B$23,0),0)="",HLOOKUP(AX$2+1,FIXTURES!$C$2:$NC$23,MATCH($C115,FIXTURES!$B$2:$B$23,0),0)=""),HLOOKUP(AX$2+2,FIXTURES!$C$2:$NC$23,MATCH($C115,FIXTURES!$B$2:$B$23,0),0),IF(HLOOKUP(AX$2+1,FIXTURES!$C$2:$NC$23,MATCH($C115,FIXTURES!$B$2:$B$23,0),0)="",HLOOKUP(AX$2,FIXTURES!$C$2:$NC$23,MATCH($C115,FIXTURES!$B$2:$B$23,0),0),HLOOKUP(AX$2+1,FIXTURES!$C$2:$NC$23,MATCH($C115,FIXTURES!$B$2:$B$23,0),0))))</f>
        <v>Southampton</v>
      </c>
      <c r="AY115" s="70" t="str">
        <f>IF(AY$1="SAT",IF(AND(HLOOKUP(AY$2,FIXTURES!$C$2:$NC$23,MATCH($C115,FIXTURES!$B$2:$B$23,0),0)="",HLOOKUP(AY$2+1,FIXTURES!$C$2:$NC$23,MATCH($C115,FIXTURES!$B$2:$B$23,0),0)="",HLOOKUP(AY$2+2,FIXTURES!$C$2:$NC$23,MATCH($C115,FIXTURES!$B$2:$B$23,0),0)=""),HLOOKUP(AY$2-1,FIXTURES!$C$2:$NC$23,MATCH($C115,FIXTURES!$B$2:$B$23,0),0),IF(AND(HLOOKUP(AY$2,FIXTURES!$C$2:$NC$23,MATCH($C115,FIXTURES!$B$2:$B$23,0),0)="",HLOOKUP(AY$2+1,FIXTURES!$C$2:$NC$23,MATCH($C115,FIXTURES!$B$2:$B$23,0),0)=""),HLOOKUP(AY$2+2,FIXTURES!$C$2:$NC$23,MATCH($C115,FIXTURES!$B$2:$B$23,0),0),IF(HLOOKUP(AY$2+1,FIXTURES!$C$2:$NC$23,MATCH($C115,FIXTURES!$B$2:$B$23,0),0)="",HLOOKUP(AY$2,FIXTURES!$C$2:$NC$23,MATCH($C115,FIXTURES!$B$2:$B$23,0),0),HLOOKUP(AY$2+1,FIXTURES!$C$2:$NC$23,MATCH($C115,FIXTURES!$B$2:$B$23,0),0)))),IF(AND(HLOOKUP(AY$2,FIXTURES!$C$2:$NC$23,MATCH($C115,FIXTURES!$B$2:$B$23,0),0)="",HLOOKUP(AY$2+1,FIXTURES!$C$2:$NC$23,MATCH($C115,FIXTURES!$B$2:$B$23,0),0)=""),HLOOKUP(AY$2+2,FIXTURES!$C$2:$NC$23,MATCH($C115,FIXTURES!$B$2:$B$23,0),0),IF(HLOOKUP(AY$2+1,FIXTURES!$C$2:$NC$23,MATCH($C115,FIXTURES!$B$2:$B$23,0),0)="",HLOOKUP(AY$2,FIXTURES!$C$2:$NC$23,MATCH($C115,FIXTURES!$B$2:$B$23,0),0),HLOOKUP(AY$2+1,FIXTURES!$C$2:$NC$23,MATCH($C115,FIXTURES!$B$2:$B$23,0),0))))</f>
        <v>mun</v>
      </c>
      <c r="AZ115" s="70" t="str">
        <f>IF(AZ$1="SAT",IF(AND(HLOOKUP(AZ$2,FIXTURES!$C$2:$NC$23,MATCH($C115,FIXTURES!$B$2:$B$23,0),0)="",HLOOKUP(AZ$2+1,FIXTURES!$C$2:$NC$23,MATCH($C115,FIXTURES!$B$2:$B$23,0),0)="",HLOOKUP(AZ$2+2,FIXTURES!$C$2:$NC$23,MATCH($C115,FIXTURES!$B$2:$B$23,0),0)=""),HLOOKUP(AZ$2-1,FIXTURES!$C$2:$NC$23,MATCH($C115,FIXTURES!$B$2:$B$23,0),0),IF(AND(HLOOKUP(AZ$2,FIXTURES!$C$2:$NC$23,MATCH($C115,FIXTURES!$B$2:$B$23,0),0)="",HLOOKUP(AZ$2+1,FIXTURES!$C$2:$NC$23,MATCH($C115,FIXTURES!$B$2:$B$23,0),0)=""),HLOOKUP(AZ$2+2,FIXTURES!$C$2:$NC$23,MATCH($C115,FIXTURES!$B$2:$B$23,0),0),IF(HLOOKUP(AZ$2+1,FIXTURES!$C$2:$NC$23,MATCH($C115,FIXTURES!$B$2:$B$23,0),0)="",HLOOKUP(AZ$2,FIXTURES!$C$2:$NC$23,MATCH($C115,FIXTURES!$B$2:$B$23,0),0),HLOOKUP(AZ$2+1,FIXTURES!$C$2:$NC$23,MATCH($C115,FIXTURES!$B$2:$B$23,0),0)))),IF(AND(HLOOKUP(AZ$2,FIXTURES!$C$2:$NC$23,MATCH($C115,FIXTURES!$B$2:$B$23,0),0)="",HLOOKUP(AZ$2+1,FIXTURES!$C$2:$NC$23,MATCH($C115,FIXTURES!$B$2:$B$23,0),0)=""),HLOOKUP(AZ$2+2,FIXTURES!$C$2:$NC$23,MATCH($C115,FIXTURES!$B$2:$B$23,0),0),IF(HLOOKUP(AZ$2+1,FIXTURES!$C$2:$NC$23,MATCH($C115,FIXTURES!$B$2:$B$23,0),0)="",HLOOKUP(AZ$2,FIXTURES!$C$2:$NC$23,MATCH($C115,FIXTURES!$B$2:$B$23,0),0),HLOOKUP(AZ$2+1,FIXTURES!$C$2:$NC$23,MATCH($C115,FIXTURES!$B$2:$B$23,0),0))))</f>
        <v>TOT</v>
      </c>
      <c r="BA115" s="70" t="str">
        <f>IF(BA$1="SAT",IF(AND(HLOOKUP(BA$2,FIXTURES!$C$2:$NC$23,MATCH($C115,FIXTURES!$B$2:$B$23,0),0)="",HLOOKUP(BA$2+1,FIXTURES!$C$2:$NC$23,MATCH($C115,FIXTURES!$B$2:$B$23,0),0)="",HLOOKUP(BA$2+2,FIXTURES!$C$2:$NC$23,MATCH($C115,FIXTURES!$B$2:$B$23,0),0)=""),HLOOKUP(BA$2-1,FIXTURES!$C$2:$NC$23,MATCH($C115,FIXTURES!$B$2:$B$23,0),0),IF(AND(HLOOKUP(BA$2,FIXTURES!$C$2:$NC$23,MATCH($C115,FIXTURES!$B$2:$B$23,0),0)="",HLOOKUP(BA$2+1,FIXTURES!$C$2:$NC$23,MATCH($C115,FIXTURES!$B$2:$B$23,0),0)=""),HLOOKUP(BA$2+2,FIXTURES!$C$2:$NC$23,MATCH($C115,FIXTURES!$B$2:$B$23,0),0),IF(HLOOKUP(BA$2+1,FIXTURES!$C$2:$NC$23,MATCH($C115,FIXTURES!$B$2:$B$23,0),0)="",HLOOKUP(BA$2,FIXTURES!$C$2:$NC$23,MATCH($C115,FIXTURES!$B$2:$B$23,0),0),HLOOKUP(BA$2+1,FIXTURES!$C$2:$NC$23,MATCH($C115,FIXTURES!$B$2:$B$23,0),0)))),IF(AND(HLOOKUP(BA$2,FIXTURES!$C$2:$NC$23,MATCH($C115,FIXTURES!$B$2:$B$23,0),0)="",HLOOKUP(BA$2+1,FIXTURES!$C$2:$NC$23,MATCH($C115,FIXTURES!$B$2:$B$23,0),0)=""),HLOOKUP(BA$2+2,FIXTURES!$C$2:$NC$23,MATCH($C115,FIXTURES!$B$2:$B$23,0),0),IF(HLOOKUP(BA$2+1,FIXTURES!$C$2:$NC$23,MATCH($C115,FIXTURES!$B$2:$B$23,0),0)="",HLOOKUP(BA$2,FIXTURES!$C$2:$NC$23,MATCH($C115,FIXTURES!$B$2:$B$23,0),0),HLOOKUP(BA$2+1,FIXTURES!$C$2:$NC$23,MATCH($C115,FIXTURES!$B$2:$B$23,0),0))))</f>
        <v>WOL</v>
      </c>
      <c r="BB115" s="70" t="str">
        <f>IF(BB$1="SAT",IF(AND(HLOOKUP(BB$2,FIXTURES!$C$2:$NC$23,MATCH($C115,FIXTURES!$B$2:$B$23,0),0)="",HLOOKUP(BB$2+1,FIXTURES!$C$2:$NC$23,MATCH($C115,FIXTURES!$B$2:$B$23,0),0)="",HLOOKUP(BB$2+2,FIXTURES!$C$2:$NC$23,MATCH($C115,FIXTURES!$B$2:$B$23,0),0)=""),HLOOKUP(BB$2-1,FIXTURES!$C$2:$NC$23,MATCH($C115,FIXTURES!$B$2:$B$23,0),0),IF(AND(HLOOKUP(BB$2,FIXTURES!$C$2:$NC$23,MATCH($C115,FIXTURES!$B$2:$B$23,0),0)="",HLOOKUP(BB$2+1,FIXTURES!$C$2:$NC$23,MATCH($C115,FIXTURES!$B$2:$B$23,0),0)=""),HLOOKUP(BB$2+2,FIXTURES!$C$2:$NC$23,MATCH($C115,FIXTURES!$B$2:$B$23,0),0),IF(HLOOKUP(BB$2+1,FIXTURES!$C$2:$NC$23,MATCH($C115,FIXTURES!$B$2:$B$23,0),0)="",HLOOKUP(BB$2,FIXTURES!$C$2:$NC$23,MATCH($C115,FIXTURES!$B$2:$B$23,0),0),HLOOKUP(BB$2+1,FIXTURES!$C$2:$NC$23,MATCH($C115,FIXTURES!$B$2:$B$23,0),0)))),IF(AND(HLOOKUP(BB$2,FIXTURES!$C$2:$NC$23,MATCH($C115,FIXTURES!$B$2:$B$23,0),0)="",HLOOKUP(BB$2+1,FIXTURES!$C$2:$NC$23,MATCH($C115,FIXTURES!$B$2:$B$23,0),0)=""),HLOOKUP(BB$2+2,FIXTURES!$C$2:$NC$23,MATCH($C115,FIXTURES!$B$2:$B$23,0),0),IF(HLOOKUP(BB$2+1,FIXTURES!$C$2:$NC$23,MATCH($C115,FIXTURES!$B$2:$B$23,0),0)="",HLOOKUP(BB$2,FIXTURES!$C$2:$NC$23,MATCH($C115,FIXTURES!$B$2:$B$23,0),0),HLOOKUP(BB$2+1,FIXTURES!$C$2:$NC$23,MATCH($C115,FIXTURES!$B$2:$B$23,0),0))))</f>
        <v/>
      </c>
      <c r="BC115" s="70" t="str">
        <f>IF(BC$1="SAT",IF(AND(HLOOKUP(BC$2,FIXTURES!$C$2:$NC$23,MATCH($C115,FIXTURES!$B$2:$B$23,0),0)="",HLOOKUP(BC$2+1,FIXTURES!$C$2:$NC$23,MATCH($C115,FIXTURES!$B$2:$B$23,0),0)="",HLOOKUP(BC$2+2,FIXTURES!$C$2:$NC$23,MATCH($C115,FIXTURES!$B$2:$B$23,0),0)=""),HLOOKUP(BC$2-1,FIXTURES!$C$2:$NC$23,MATCH($C115,FIXTURES!$B$2:$B$23,0),0),IF(AND(HLOOKUP(BC$2,FIXTURES!$C$2:$NC$23,MATCH($C115,FIXTURES!$B$2:$B$23,0),0)="",HLOOKUP(BC$2+1,FIXTURES!$C$2:$NC$23,MATCH($C115,FIXTURES!$B$2:$B$23,0),0)=""),HLOOKUP(BC$2+2,FIXTURES!$C$2:$NC$23,MATCH($C115,FIXTURES!$B$2:$B$23,0),0),IF(HLOOKUP(BC$2+1,FIXTURES!$C$2:$NC$23,MATCH($C115,FIXTURES!$B$2:$B$23,0),0)="",HLOOKUP(BC$2,FIXTURES!$C$2:$NC$23,MATCH($C115,FIXTURES!$B$2:$B$23,0),0),HLOOKUP(BC$2+1,FIXTURES!$C$2:$NC$23,MATCH($C115,FIXTURES!$B$2:$B$23,0),0)))),IF(AND(HLOOKUP(BC$2,FIXTURES!$C$2:$NC$23,MATCH($C115,FIXTURES!$B$2:$B$23,0),0)="",HLOOKUP(BC$2+1,FIXTURES!$C$2:$NC$23,MATCH($C115,FIXTURES!$B$2:$B$23,0),0)=""),HLOOKUP(BC$2+2,FIXTURES!$C$2:$NC$23,MATCH($C115,FIXTURES!$B$2:$B$23,0),0),IF(HLOOKUP(BC$2+1,FIXTURES!$C$2:$NC$23,MATCH($C115,FIXTURES!$B$2:$B$23,0),0)="",HLOOKUP(BC$2,FIXTURES!$C$2:$NC$23,MATCH($C115,FIXTURES!$B$2:$B$23,0),0),HLOOKUP(BC$2+1,FIXTURES!$C$2:$NC$23,MATCH($C115,FIXTURES!$B$2:$B$23,0),0))))</f>
        <v>Arsenal</v>
      </c>
      <c r="BD115" s="70" t="str">
        <f>IF(BD$1="SAT",IF(AND(HLOOKUP(BD$2,FIXTURES!$C$2:$NC$23,MATCH($C115,FIXTURES!$B$2:$B$23,0),0)="",HLOOKUP(BD$2+1,FIXTURES!$C$2:$NC$23,MATCH($C115,FIXTURES!$B$2:$B$23,0),0)="",HLOOKUP(BD$2+2,FIXTURES!$C$2:$NC$23,MATCH($C115,FIXTURES!$B$2:$B$23,0),0)=""),HLOOKUP(BD$2-1,FIXTURES!$C$2:$NC$23,MATCH($C115,FIXTURES!$B$2:$B$23,0),0),IF(AND(HLOOKUP(BD$2,FIXTURES!$C$2:$NC$23,MATCH($C115,FIXTURES!$B$2:$B$23,0),0)="",HLOOKUP(BD$2+1,FIXTURES!$C$2:$NC$23,MATCH($C115,FIXTURES!$B$2:$B$23,0),0)=""),HLOOKUP(BD$2+2,FIXTURES!$C$2:$NC$23,MATCH($C115,FIXTURES!$B$2:$B$23,0),0),IF(HLOOKUP(BD$2+1,FIXTURES!$C$2:$NC$23,MATCH($C115,FIXTURES!$B$2:$B$23,0),0)="",HLOOKUP(BD$2,FIXTURES!$C$2:$NC$23,MATCH($C115,FIXTURES!$B$2:$B$23,0),0),HLOOKUP(BD$2+1,FIXTURES!$C$2:$NC$23,MATCH($C115,FIXTURES!$B$2:$B$23,0),0)))),IF(AND(HLOOKUP(BD$2,FIXTURES!$C$2:$NC$23,MATCH($C115,FIXTURES!$B$2:$B$23,0),0)="",HLOOKUP(BD$2+1,FIXTURES!$C$2:$NC$23,MATCH($C115,FIXTURES!$B$2:$B$23,0),0)=""),HLOOKUP(BD$2+2,FIXTURES!$C$2:$NC$23,MATCH($C115,FIXTURES!$B$2:$B$23,0),0),IF(HLOOKUP(BD$2+1,FIXTURES!$C$2:$NC$23,MATCH($C115,FIXTURES!$B$2:$B$23,0),0)="",HLOOKUP(BD$2,FIXTURES!$C$2:$NC$23,MATCH($C115,FIXTURES!$B$2:$B$23,0),0),HLOOKUP(BD$2+1,FIXTURES!$C$2:$NC$23,MATCH($C115,FIXTURES!$B$2:$B$23,0),0))))</f>
        <v/>
      </c>
      <c r="BE115" s="70" t="str">
        <f>IF(BE$1="SAT",IF(AND(HLOOKUP(BE$2,FIXTURES!$C$2:$NC$23,MATCH($C115,FIXTURES!$B$2:$B$23,0),0)="",HLOOKUP(BE$2+1,FIXTURES!$C$2:$NC$23,MATCH($C115,FIXTURES!$B$2:$B$23,0),0)="",HLOOKUP(BE$2+2,FIXTURES!$C$2:$NC$23,MATCH($C115,FIXTURES!$B$2:$B$23,0),0)=""),HLOOKUP(BE$2-1,FIXTURES!$C$2:$NC$23,MATCH($C115,FIXTURES!$B$2:$B$23,0),0),IF(AND(HLOOKUP(BE$2,FIXTURES!$C$2:$NC$23,MATCH($C115,FIXTURES!$B$2:$B$23,0),0)="",HLOOKUP(BE$2+1,FIXTURES!$C$2:$NC$23,MATCH($C115,FIXTURES!$B$2:$B$23,0),0)=""),HLOOKUP(BE$2+2,FIXTURES!$C$2:$NC$23,MATCH($C115,FIXTURES!$B$2:$B$23,0),0),IF(HLOOKUP(BE$2+1,FIXTURES!$C$2:$NC$23,MATCH($C115,FIXTURES!$B$2:$B$23,0),0)="",HLOOKUP(BE$2,FIXTURES!$C$2:$NC$23,MATCH($C115,FIXTURES!$B$2:$B$23,0),0),HLOOKUP(BE$2+1,FIXTURES!$C$2:$NC$23,MATCH($C115,FIXTURES!$B$2:$B$23,0),0)))),IF(AND(HLOOKUP(BE$2,FIXTURES!$C$2:$NC$23,MATCH($C115,FIXTURES!$B$2:$B$23,0),0)="",HLOOKUP(BE$2+1,FIXTURES!$C$2:$NC$23,MATCH($C115,FIXTURES!$B$2:$B$23,0),0)=""),HLOOKUP(BE$2+2,FIXTURES!$C$2:$NC$23,MATCH($C115,FIXTURES!$B$2:$B$23,0),0),IF(HLOOKUP(BE$2+1,FIXTURES!$C$2:$NC$23,MATCH($C115,FIXTURES!$B$2:$B$23,0),0)="",HLOOKUP(BE$2,FIXTURES!$C$2:$NC$23,MATCH($C115,FIXTURES!$B$2:$B$23,0),0),HLOOKUP(BE$2+1,FIXTURES!$C$2:$NC$23,MATCH($C115,FIXTURES!$B$2:$B$23,0),0))))</f>
        <v>tot</v>
      </c>
      <c r="BF115" s="119" t="s">
        <v>1159</v>
      </c>
      <c r="BG115" s="70" t="str">
        <f>IF(BG$1="SAT",IF(AND(HLOOKUP(BG$2,FIXTURES!$C$2:$NC$23,MATCH($C115,FIXTURES!$B$2:$B$23,0),0)="",HLOOKUP(BG$2+1,FIXTURES!$C$2:$NC$23,MATCH($C115,FIXTURES!$B$2:$B$23,0),0)="",HLOOKUP(BG$2+2,FIXTURES!$C$2:$NC$23,MATCH($C115,FIXTURES!$B$2:$B$23,0),0)=""),HLOOKUP(BG$2-1,FIXTURES!$C$2:$NC$23,MATCH($C115,FIXTURES!$B$2:$B$23,0),0),IF(AND(HLOOKUP(BG$2,FIXTURES!$C$2:$NC$23,MATCH($C115,FIXTURES!$B$2:$B$23,0),0)="",HLOOKUP(BG$2+1,FIXTURES!$C$2:$NC$23,MATCH($C115,FIXTURES!$B$2:$B$23,0),0)=""),HLOOKUP(BG$2+2,FIXTURES!$C$2:$NC$23,MATCH($C115,FIXTURES!$B$2:$B$23,0),0),IF(HLOOKUP(BG$2+1,FIXTURES!$C$2:$NC$23,MATCH($C115,FIXTURES!$B$2:$B$23,0),0)="",HLOOKUP(BG$2,FIXTURES!$C$2:$NC$23,MATCH($C115,FIXTURES!$B$2:$B$23,0),0),HLOOKUP(BG$2+1,FIXTURES!$C$2:$NC$23,MATCH($C115,FIXTURES!$B$2:$B$23,0),0)))),IF(AND(HLOOKUP(BG$2,FIXTURES!$C$2:$NC$23,MATCH($C115,FIXTURES!$B$2:$B$23,0),0)="",HLOOKUP(BG$2+1,FIXTURES!$C$2:$NC$23,MATCH($C115,FIXTURES!$B$2:$B$23,0),0)=""),HLOOKUP(BG$2+2,FIXTURES!$C$2:$NC$23,MATCH($C115,FIXTURES!$B$2:$B$23,0),0),IF(HLOOKUP(BG$2+1,FIXTURES!$C$2:$NC$23,MATCH($C115,FIXTURES!$B$2:$B$23,0),0)="",HLOOKUP(BG$2,FIXTURES!$C$2:$NC$23,MATCH($C115,FIXTURES!$B$2:$B$23,0),0),HLOOKUP(BG$2+1,FIXTURES!$C$2:$NC$23,MATCH($C115,FIXTURES!$B$2:$B$23,0),0))))</f>
        <v>AVL</v>
      </c>
      <c r="BH115" s="70" t="str">
        <f>IF(BH$1="SAT",IF(AND(HLOOKUP(BH$2,FIXTURES!$C$2:$NC$23,MATCH($C115,FIXTURES!$B$2:$B$23,0),0)="",HLOOKUP(BH$2+1,FIXTURES!$C$2:$NC$23,MATCH($C115,FIXTURES!$B$2:$B$23,0),0)="",HLOOKUP(BH$2+2,FIXTURES!$C$2:$NC$23,MATCH($C115,FIXTURES!$B$2:$B$23,0),0)=""),HLOOKUP(BH$2-1,FIXTURES!$C$2:$NC$23,MATCH($C115,FIXTURES!$B$2:$B$23,0),0),IF(AND(HLOOKUP(BH$2,FIXTURES!$C$2:$NC$23,MATCH($C115,FIXTURES!$B$2:$B$23,0),0)="",HLOOKUP(BH$2+1,FIXTURES!$C$2:$NC$23,MATCH($C115,FIXTURES!$B$2:$B$23,0),0)=""),HLOOKUP(BH$2+2,FIXTURES!$C$2:$NC$23,MATCH($C115,FIXTURES!$B$2:$B$23,0),0),IF(HLOOKUP(BH$2+1,FIXTURES!$C$2:$NC$23,MATCH($C115,FIXTURES!$B$2:$B$23,0),0)="",HLOOKUP(BH$2,FIXTURES!$C$2:$NC$23,MATCH($C115,FIXTURES!$B$2:$B$23,0),0),HLOOKUP(BH$2+1,FIXTURES!$C$2:$NC$23,MATCH($C115,FIXTURES!$B$2:$B$23,0),0)))),IF(AND(HLOOKUP(BH$2,FIXTURES!$C$2:$NC$23,MATCH($C115,FIXTURES!$B$2:$B$23,0),0)="",HLOOKUP(BH$2+1,FIXTURES!$C$2:$NC$23,MATCH($C115,FIXTURES!$B$2:$B$23,0),0)=""),HLOOKUP(BH$2+2,FIXTURES!$C$2:$NC$23,MATCH($C115,FIXTURES!$B$2:$B$23,0),0),IF(HLOOKUP(BH$2+1,FIXTURES!$C$2:$NC$23,MATCH($C115,FIXTURES!$B$2:$B$23,0),0)="",HLOOKUP(BH$2,FIXTURES!$C$2:$NC$23,MATCH($C115,FIXTURES!$B$2:$B$23,0),0),HLOOKUP(BH$2+1,FIXTURES!$C$2:$NC$23,MATCH($C115,FIXTURES!$B$2:$B$23,0),0))))</f>
        <v>ars</v>
      </c>
      <c r="BI115" s="70" t="str">
        <f>IF(BI$1="SAT",IF(AND(HLOOKUP(BI$2,FIXTURES!$C$2:$NC$23,MATCH($C115,FIXTURES!$B$2:$B$23,0),0)="",HLOOKUP(BI$2+1,FIXTURES!$C$2:$NC$23,MATCH($C115,FIXTURES!$B$2:$B$23,0),0)="",HLOOKUP(BI$2+2,FIXTURES!$C$2:$NC$23,MATCH($C115,FIXTURES!$B$2:$B$23,0),0)=""),HLOOKUP(BI$2-1,FIXTURES!$C$2:$NC$23,MATCH($C115,FIXTURES!$B$2:$B$23,0),0),IF(AND(HLOOKUP(BI$2,FIXTURES!$C$2:$NC$23,MATCH($C115,FIXTURES!$B$2:$B$23,0),0)="",HLOOKUP(BI$2+1,FIXTURES!$C$2:$NC$23,MATCH($C115,FIXTURES!$B$2:$B$23,0),0)=""),HLOOKUP(BI$2+2,FIXTURES!$C$2:$NC$23,MATCH($C115,FIXTURES!$B$2:$B$23,0),0),IF(HLOOKUP(BI$2+1,FIXTURES!$C$2:$NC$23,MATCH($C115,FIXTURES!$B$2:$B$23,0),0)="",HLOOKUP(BI$2,FIXTURES!$C$2:$NC$23,MATCH($C115,FIXTURES!$B$2:$B$23,0),0),HLOOKUP(BI$2+1,FIXTURES!$C$2:$NC$23,MATCH($C115,FIXTURES!$B$2:$B$23,0),0)))),IF(AND(HLOOKUP(BI$2,FIXTURES!$C$2:$NC$23,MATCH($C115,FIXTURES!$B$2:$B$23,0),0)="",HLOOKUP(BI$2+1,FIXTURES!$C$2:$NC$23,MATCH($C115,FIXTURES!$B$2:$B$23,0),0)=""),HLOOKUP(BI$2+2,FIXTURES!$C$2:$NC$23,MATCH($C115,FIXTURES!$B$2:$B$23,0),0),IF(HLOOKUP(BI$2+1,FIXTURES!$C$2:$NC$23,MATCH($C115,FIXTURES!$B$2:$B$23,0),0)="",HLOOKUP(BI$2,FIXTURES!$C$2:$NC$23,MATCH($C115,FIXTURES!$B$2:$B$23,0),0),HLOOKUP(BI$2+1,FIXTURES!$C$2:$NC$23,MATCH($C115,FIXTURES!$B$2:$B$23,0),0))))</f>
        <v>nfo</v>
      </c>
      <c r="BJ115" s="70" t="str">
        <f>IF(BJ$1="SAT",IF(AND(HLOOKUP(BJ$2,FIXTURES!$C$2:$NC$23,MATCH($C115,FIXTURES!$B$2:$B$23,0),0)="",HLOOKUP(BJ$2+1,FIXTURES!$C$2:$NC$23,MATCH($C115,FIXTURES!$B$2:$B$23,0),0)="",HLOOKUP(BJ$2+2,FIXTURES!$C$2:$NC$23,MATCH($C115,FIXTURES!$B$2:$B$23,0),0)=""),HLOOKUP(BJ$2-1,FIXTURES!$C$2:$NC$23,MATCH($C115,FIXTURES!$B$2:$B$23,0),0),IF(AND(HLOOKUP(BJ$2,FIXTURES!$C$2:$NC$23,MATCH($C115,FIXTURES!$B$2:$B$23,0),0)="",HLOOKUP(BJ$2+1,FIXTURES!$C$2:$NC$23,MATCH($C115,FIXTURES!$B$2:$B$23,0),0)=""),HLOOKUP(BJ$2+2,FIXTURES!$C$2:$NC$23,MATCH($C115,FIXTURES!$B$2:$B$23,0),0),IF(HLOOKUP(BJ$2+1,FIXTURES!$C$2:$NC$23,MATCH($C115,FIXTURES!$B$2:$B$23,0),0)="",HLOOKUP(BJ$2,FIXTURES!$C$2:$NC$23,MATCH($C115,FIXTURES!$B$2:$B$23,0),0),HLOOKUP(BJ$2+1,FIXTURES!$C$2:$NC$23,MATCH($C115,FIXTURES!$B$2:$B$23,0),0)))),IF(AND(HLOOKUP(BJ$2,FIXTURES!$C$2:$NC$23,MATCH($C115,FIXTURES!$B$2:$B$23,0),0)="",HLOOKUP(BJ$2+1,FIXTURES!$C$2:$NC$23,MATCH($C115,FIXTURES!$B$2:$B$23,0),0)=""),HLOOKUP(BJ$2+2,FIXTURES!$C$2:$NC$23,MATCH($C115,FIXTURES!$B$2:$B$23,0),0),IF(HLOOKUP(BJ$2+1,FIXTURES!$C$2:$NC$23,MATCH($C115,FIXTURES!$B$2:$B$23,0),0)="",HLOOKUP(BJ$2,FIXTURES!$C$2:$NC$23,MATCH($C115,FIXTURES!$B$2:$B$23,0),0),HLOOKUP(BJ$2+1,FIXTURES!$C$2:$NC$23,MATCH($C115,FIXTURES!$B$2:$B$23,0),0))))</f>
        <v>RB Leipzig</v>
      </c>
      <c r="BK115" s="70" t="str">
        <f>IF(BK$1="SAT",IF(AND(HLOOKUP(BK$2,FIXTURES!$C$2:$NC$23,MATCH($C115,FIXTURES!$B$2:$B$23,0),0)="",HLOOKUP(BK$2+1,FIXTURES!$C$2:$NC$23,MATCH($C115,FIXTURES!$B$2:$B$23,0),0)="",HLOOKUP(BK$2+2,FIXTURES!$C$2:$NC$23,MATCH($C115,FIXTURES!$B$2:$B$23,0),0)=""),HLOOKUP(BK$2-1,FIXTURES!$C$2:$NC$23,MATCH($C115,FIXTURES!$B$2:$B$23,0),0),IF(AND(HLOOKUP(BK$2,FIXTURES!$C$2:$NC$23,MATCH($C115,FIXTURES!$B$2:$B$23,0),0)="",HLOOKUP(BK$2+1,FIXTURES!$C$2:$NC$23,MATCH($C115,FIXTURES!$B$2:$B$23,0),0)=""),HLOOKUP(BK$2+2,FIXTURES!$C$2:$NC$23,MATCH($C115,FIXTURES!$B$2:$B$23,0),0),IF(HLOOKUP(BK$2+1,FIXTURES!$C$2:$NC$23,MATCH($C115,FIXTURES!$B$2:$B$23,0),0)="",HLOOKUP(BK$2,FIXTURES!$C$2:$NC$23,MATCH($C115,FIXTURES!$B$2:$B$23,0),0),HLOOKUP(BK$2+1,FIXTURES!$C$2:$NC$23,MATCH($C115,FIXTURES!$B$2:$B$23,0),0)))),IF(AND(HLOOKUP(BK$2,FIXTURES!$C$2:$NC$23,MATCH($C115,FIXTURES!$B$2:$B$23,0),0)="",HLOOKUP(BK$2+1,FIXTURES!$C$2:$NC$23,MATCH($C115,FIXTURES!$B$2:$B$23,0),0)=""),HLOOKUP(BK$2+2,FIXTURES!$C$2:$NC$23,MATCH($C115,FIXTURES!$B$2:$B$23,0),0),IF(HLOOKUP(BK$2+1,FIXTURES!$C$2:$NC$23,MATCH($C115,FIXTURES!$B$2:$B$23,0),0)="",HLOOKUP(BK$2,FIXTURES!$C$2:$NC$23,MATCH($C115,FIXTURES!$B$2:$B$23,0),0),HLOOKUP(BK$2+1,FIXTURES!$C$2:$NC$23,MATCH($C115,FIXTURES!$B$2:$B$23,0),0))))</f>
        <v>bou</v>
      </c>
      <c r="BL115" s="70" t="str">
        <f>IF(BL$1="SAT",IF(AND(HLOOKUP(BL$2,FIXTURES!$C$2:$NC$23,MATCH($C115,FIXTURES!$B$2:$B$23,0),0)="",HLOOKUP(BL$2+1,FIXTURES!$C$2:$NC$23,MATCH($C115,FIXTURES!$B$2:$B$23,0),0)="",HLOOKUP(BL$2+2,FIXTURES!$C$2:$NC$23,MATCH($C115,FIXTURES!$B$2:$B$23,0),0)=""),HLOOKUP(BL$2-1,FIXTURES!$C$2:$NC$23,MATCH($C115,FIXTURES!$B$2:$B$23,0),0),IF(AND(HLOOKUP(BL$2,FIXTURES!$C$2:$NC$23,MATCH($C115,FIXTURES!$B$2:$B$23,0),0)="",HLOOKUP(BL$2+1,FIXTURES!$C$2:$NC$23,MATCH($C115,FIXTURES!$B$2:$B$23,0),0)=""),HLOOKUP(BL$2+2,FIXTURES!$C$2:$NC$23,MATCH($C115,FIXTURES!$B$2:$B$23,0),0),IF(HLOOKUP(BL$2+1,FIXTURES!$C$2:$NC$23,MATCH($C115,FIXTURES!$B$2:$B$23,0),0)="",HLOOKUP(BL$2,FIXTURES!$C$2:$NC$23,MATCH($C115,FIXTURES!$B$2:$B$23,0),0),HLOOKUP(BL$2+1,FIXTURES!$C$2:$NC$23,MATCH($C115,FIXTURES!$B$2:$B$23,0),0)))),IF(AND(HLOOKUP(BL$2,FIXTURES!$C$2:$NC$23,MATCH($C115,FIXTURES!$B$2:$B$23,0),0)="",HLOOKUP(BL$2+1,FIXTURES!$C$2:$NC$23,MATCH($C115,FIXTURES!$B$2:$B$23,0),0)=""),HLOOKUP(BL$2+2,FIXTURES!$C$2:$NC$23,MATCH($C115,FIXTURES!$B$2:$B$23,0),0),IF(HLOOKUP(BL$2+1,FIXTURES!$C$2:$NC$23,MATCH($C115,FIXTURES!$B$2:$B$23,0),0)="",HLOOKUP(BL$2,FIXTURES!$C$2:$NC$23,MATCH($C115,FIXTURES!$B$2:$B$23,0),0),HLOOKUP(BL$2+1,FIXTURES!$C$2:$NC$23,MATCH($C115,FIXTURES!$B$2:$B$23,0),0))))</f>
        <v>Bristol City</v>
      </c>
      <c r="BM115" s="70" t="str">
        <f>IF(BM$1="SAT",IF(AND(HLOOKUP(BM$2,FIXTURES!$C$2:$NC$23,MATCH($C115,FIXTURES!$B$2:$B$23,0),0)="",HLOOKUP(BM$2+1,FIXTURES!$C$2:$NC$23,MATCH($C115,FIXTURES!$B$2:$B$23,0),0)="",HLOOKUP(BM$2+2,FIXTURES!$C$2:$NC$23,MATCH($C115,FIXTURES!$B$2:$B$23,0),0)=""),HLOOKUP(BM$2-1,FIXTURES!$C$2:$NC$23,MATCH($C115,FIXTURES!$B$2:$B$23,0),0),IF(AND(HLOOKUP(BM$2,FIXTURES!$C$2:$NC$23,MATCH($C115,FIXTURES!$B$2:$B$23,0),0)="",HLOOKUP(BM$2+1,FIXTURES!$C$2:$NC$23,MATCH($C115,FIXTURES!$B$2:$B$23,0),0)=""),HLOOKUP(BM$2+2,FIXTURES!$C$2:$NC$23,MATCH($C115,FIXTURES!$B$2:$B$23,0),0),IF(HLOOKUP(BM$2+1,FIXTURES!$C$2:$NC$23,MATCH($C115,FIXTURES!$B$2:$B$23,0),0)="",HLOOKUP(BM$2,FIXTURES!$C$2:$NC$23,MATCH($C115,FIXTURES!$B$2:$B$23,0),0),HLOOKUP(BM$2+1,FIXTURES!$C$2:$NC$23,MATCH($C115,FIXTURES!$B$2:$B$23,0),0)))),IF(AND(HLOOKUP(BM$2,FIXTURES!$C$2:$NC$23,MATCH($C115,FIXTURES!$B$2:$B$23,0),0)="",HLOOKUP(BM$2+1,FIXTURES!$C$2:$NC$23,MATCH($C115,FIXTURES!$B$2:$B$23,0),0)=""),HLOOKUP(BM$2+2,FIXTURES!$C$2:$NC$23,MATCH($C115,FIXTURES!$B$2:$B$23,0),0),IF(HLOOKUP(BM$2+1,FIXTURES!$C$2:$NC$23,MATCH($C115,FIXTURES!$B$2:$B$23,0),0)="",HLOOKUP(BM$2,FIXTURES!$C$2:$NC$23,MATCH($C115,FIXTURES!$B$2:$B$23,0),0),HLOOKUP(BM$2+1,FIXTURES!$C$2:$NC$23,MATCH($C115,FIXTURES!$B$2:$B$23,0),0))))</f>
        <v>NEW</v>
      </c>
      <c r="BN115" s="119" t="s">
        <v>1159</v>
      </c>
      <c r="BO115" s="70" t="str">
        <f>IF(BO$1="SAT",IF(AND(HLOOKUP(BO$2,FIXTURES!$C$2:$NC$23,MATCH($C115,FIXTURES!$B$2:$B$23,0),0)="",HLOOKUP(BO$2+1,FIXTURES!$C$2:$NC$23,MATCH($C115,FIXTURES!$B$2:$B$23,0),0)="",HLOOKUP(BO$2+2,FIXTURES!$C$2:$NC$23,MATCH($C115,FIXTURES!$B$2:$B$23,0),0)=""),HLOOKUP(BO$2-1,FIXTURES!$C$2:$NC$23,MATCH($C115,FIXTURES!$B$2:$B$23,0),0),IF(AND(HLOOKUP(BO$2,FIXTURES!$C$2:$NC$23,MATCH($C115,FIXTURES!$B$2:$B$23,0),0)="",HLOOKUP(BO$2+1,FIXTURES!$C$2:$NC$23,MATCH($C115,FIXTURES!$B$2:$B$23,0),0)=""),HLOOKUP(BO$2+2,FIXTURES!$C$2:$NC$23,MATCH($C115,FIXTURES!$B$2:$B$23,0),0),IF(HLOOKUP(BO$2+1,FIXTURES!$C$2:$NC$23,MATCH($C115,FIXTURES!$B$2:$B$23,0),0)="",HLOOKUP(BO$2,FIXTURES!$C$2:$NC$23,MATCH($C115,FIXTURES!$B$2:$B$23,0),0),HLOOKUP(BO$2+1,FIXTURES!$C$2:$NC$23,MATCH($C115,FIXTURES!$B$2:$B$23,0),0)))),IF(AND(HLOOKUP(BO$2,FIXTURES!$C$2:$NC$23,MATCH($C115,FIXTURES!$B$2:$B$23,0),0)="",HLOOKUP(BO$2+1,FIXTURES!$C$2:$NC$23,MATCH($C115,FIXTURES!$B$2:$B$23,0),0)=""),HLOOKUP(BO$2+2,FIXTURES!$C$2:$NC$23,MATCH($C115,FIXTURES!$B$2:$B$23,0),0),IF(HLOOKUP(BO$2+1,FIXTURES!$C$2:$NC$23,MATCH($C115,FIXTURES!$B$2:$B$23,0),0)="",HLOOKUP(BO$2,FIXTURES!$C$2:$NC$23,MATCH($C115,FIXTURES!$B$2:$B$23,0),0),HLOOKUP(BO$2+1,FIXTURES!$C$2:$NC$23,MATCH($C115,FIXTURES!$B$2:$B$23,0),0))))</f>
        <v>cry</v>
      </c>
      <c r="BP115" s="70" t="str">
        <f>IF(BP$1="SAT",IF(AND(HLOOKUP(BP$2,FIXTURES!$C$2:$NC$23,MATCH($C115,FIXTURES!$B$2:$B$23,0),0)="",HLOOKUP(BP$2+1,FIXTURES!$C$2:$NC$23,MATCH($C115,FIXTURES!$B$2:$B$23,0),0)="",HLOOKUP(BP$2+2,FIXTURES!$C$2:$NC$23,MATCH($C115,FIXTURES!$B$2:$B$23,0),0)=""),HLOOKUP(BP$2-1,FIXTURES!$C$2:$NC$23,MATCH($C115,FIXTURES!$B$2:$B$23,0),0),IF(AND(HLOOKUP(BP$2,FIXTURES!$C$2:$NC$23,MATCH($C115,FIXTURES!$B$2:$B$23,0),0)="",HLOOKUP(BP$2+1,FIXTURES!$C$2:$NC$23,MATCH($C115,FIXTURES!$B$2:$B$23,0),0)=""),HLOOKUP(BP$2+2,FIXTURES!$C$2:$NC$23,MATCH($C115,FIXTURES!$B$2:$B$23,0),0),IF(HLOOKUP(BP$2+1,FIXTURES!$C$2:$NC$23,MATCH($C115,FIXTURES!$B$2:$B$23,0),0)="",HLOOKUP(BP$2,FIXTURES!$C$2:$NC$23,MATCH($C115,FIXTURES!$B$2:$B$23,0),0),HLOOKUP(BP$2+1,FIXTURES!$C$2:$NC$23,MATCH($C115,FIXTURES!$B$2:$B$23,0),0)))),IF(AND(HLOOKUP(BP$2,FIXTURES!$C$2:$NC$23,MATCH($C115,FIXTURES!$B$2:$B$23,0),0)="",HLOOKUP(BP$2+1,FIXTURES!$C$2:$NC$23,MATCH($C115,FIXTURES!$B$2:$B$23,0),0)=""),HLOOKUP(BP$2+2,FIXTURES!$C$2:$NC$23,MATCH($C115,FIXTURES!$B$2:$B$23,0),0),IF(HLOOKUP(BP$2+1,FIXTURES!$C$2:$NC$23,MATCH($C115,FIXTURES!$B$2:$B$23,0),0)="",HLOOKUP(BP$2,FIXTURES!$C$2:$NC$23,MATCH($C115,FIXTURES!$B$2:$B$23,0),0),HLOOKUP(BP$2+1,FIXTURES!$C$2:$NC$23,MATCH($C115,FIXTURES!$B$2:$B$23,0),0))))</f>
        <v>RB Leipzig</v>
      </c>
      <c r="BQ115" s="70" t="str">
        <f>IF(BQ$1="SAT",IF(AND(HLOOKUP(BQ$2,FIXTURES!$C$2:$NC$23,MATCH($C115,FIXTURES!$B$2:$B$23,0),0)="",HLOOKUP(BQ$2+1,FIXTURES!$C$2:$NC$23,MATCH($C115,FIXTURES!$B$2:$B$23,0),0)="",HLOOKUP(BQ$2+2,FIXTURES!$C$2:$NC$23,MATCH($C115,FIXTURES!$B$2:$B$23,0),0)=""),HLOOKUP(BQ$2-1,FIXTURES!$C$2:$NC$23,MATCH($C115,FIXTURES!$B$2:$B$23,0),0),IF(AND(HLOOKUP(BQ$2,FIXTURES!$C$2:$NC$23,MATCH($C115,FIXTURES!$B$2:$B$23,0),0)="",HLOOKUP(BQ$2+1,FIXTURES!$C$2:$NC$23,MATCH($C115,FIXTURES!$B$2:$B$23,0),0)=""),HLOOKUP(BQ$2+2,FIXTURES!$C$2:$NC$23,MATCH($C115,FIXTURES!$B$2:$B$23,0),0),IF(HLOOKUP(BQ$2+1,FIXTURES!$C$2:$NC$23,MATCH($C115,FIXTURES!$B$2:$B$23,0),0)="",HLOOKUP(BQ$2,FIXTURES!$C$2:$NC$23,MATCH($C115,FIXTURES!$B$2:$B$23,0),0),HLOOKUP(BQ$2+1,FIXTURES!$C$2:$NC$23,MATCH($C115,FIXTURES!$B$2:$B$23,0),0)))),IF(AND(HLOOKUP(BQ$2,FIXTURES!$C$2:$NC$23,MATCH($C115,FIXTURES!$B$2:$B$23,0),0)="",HLOOKUP(BQ$2+1,FIXTURES!$C$2:$NC$23,MATCH($C115,FIXTURES!$B$2:$B$23,0),0)=""),HLOOKUP(BQ$2+2,FIXTURES!$C$2:$NC$23,MATCH($C115,FIXTURES!$B$2:$B$23,0),0),IF(HLOOKUP(BQ$2+1,FIXTURES!$C$2:$NC$23,MATCH($C115,FIXTURES!$B$2:$B$23,0),0)="",HLOOKUP(BQ$2,FIXTURES!$C$2:$NC$23,MATCH($C115,FIXTURES!$B$2:$B$23,0),0),HLOOKUP(BQ$2+1,FIXTURES!$C$2:$NC$23,MATCH($C115,FIXTURES!$B$2:$B$23,0),0))))</f>
        <v>Burnley</v>
      </c>
      <c r="BR115" s="70" t="str">
        <f>IF(BR$1="SAT",IF(AND(HLOOKUP(BR$2,FIXTURES!$C$2:$NC$23,MATCH($C115,FIXTURES!$B$2:$B$23,0),0)="",HLOOKUP(BR$2+1,FIXTURES!$C$2:$NC$23,MATCH($C115,FIXTURES!$B$2:$B$23,0),0)="",HLOOKUP(BR$2+2,FIXTURES!$C$2:$NC$23,MATCH($C115,FIXTURES!$B$2:$B$23,0),0)=""),HLOOKUP(BR$2-1,FIXTURES!$C$2:$NC$23,MATCH($C115,FIXTURES!$B$2:$B$23,0),0),IF(AND(HLOOKUP(BR$2,FIXTURES!$C$2:$NC$23,MATCH($C115,FIXTURES!$B$2:$B$23,0),0)="",HLOOKUP(BR$2+1,FIXTURES!$C$2:$NC$23,MATCH($C115,FIXTURES!$B$2:$B$23,0),0)=""),HLOOKUP(BR$2+2,FIXTURES!$C$2:$NC$23,MATCH($C115,FIXTURES!$B$2:$B$23,0),0),IF(HLOOKUP(BR$2+1,FIXTURES!$C$2:$NC$23,MATCH($C115,FIXTURES!$B$2:$B$23,0),0)="",HLOOKUP(BR$2,FIXTURES!$C$2:$NC$23,MATCH($C115,FIXTURES!$B$2:$B$23,0),0),HLOOKUP(BR$2+1,FIXTURES!$C$2:$NC$23,MATCH($C115,FIXTURES!$B$2:$B$23,0),0)))),IF(AND(HLOOKUP(BR$2,FIXTURES!$C$2:$NC$23,MATCH($C115,FIXTURES!$B$2:$B$23,0),0)="",HLOOKUP(BR$2+1,FIXTURES!$C$2:$NC$23,MATCH($C115,FIXTURES!$B$2:$B$23,0),0)=""),HLOOKUP(BR$2+2,FIXTURES!$C$2:$NC$23,MATCH($C115,FIXTURES!$B$2:$B$23,0),0),IF(HLOOKUP(BR$2+1,FIXTURES!$C$2:$NC$23,MATCH($C115,FIXTURES!$B$2:$B$23,0),0)="",HLOOKUP(BR$2,FIXTURES!$C$2:$NC$23,MATCH($C115,FIXTURES!$B$2:$B$23,0),0),HLOOKUP(BR$2+1,FIXTURES!$C$2:$NC$23,MATCH($C115,FIXTURES!$B$2:$B$23,0),0))))</f>
        <v/>
      </c>
      <c r="BS115" s="70" t="str">
        <f>IF(BS$1="SAT",IF(AND(HLOOKUP(BS$2,FIXTURES!$C$2:$NC$23,MATCH($C115,FIXTURES!$B$2:$B$23,0),0)="",HLOOKUP(BS$2+1,FIXTURES!$C$2:$NC$23,MATCH($C115,FIXTURES!$B$2:$B$23,0),0)="",HLOOKUP(BS$2+2,FIXTURES!$C$2:$NC$23,MATCH($C115,FIXTURES!$B$2:$B$23,0),0)=""),HLOOKUP(BS$2-1,FIXTURES!$C$2:$NC$23,MATCH($C115,FIXTURES!$B$2:$B$23,0),0),IF(AND(HLOOKUP(BS$2,FIXTURES!$C$2:$NC$23,MATCH($C115,FIXTURES!$B$2:$B$23,0),0)="",HLOOKUP(BS$2+1,FIXTURES!$C$2:$NC$23,MATCH($C115,FIXTURES!$B$2:$B$23,0),0)=""),HLOOKUP(BS$2+2,FIXTURES!$C$2:$NC$23,MATCH($C115,FIXTURES!$B$2:$B$23,0),0),IF(HLOOKUP(BS$2+1,FIXTURES!$C$2:$NC$23,MATCH($C115,FIXTURES!$B$2:$B$23,0),0)="",HLOOKUP(BS$2,FIXTURES!$C$2:$NC$23,MATCH($C115,FIXTURES!$B$2:$B$23,0),0),HLOOKUP(BS$2+1,FIXTURES!$C$2:$NC$23,MATCH($C115,FIXTURES!$B$2:$B$23,0),0)))),IF(AND(HLOOKUP(BS$2,FIXTURES!$C$2:$NC$23,MATCH($C115,FIXTURES!$B$2:$B$23,0),0)="",HLOOKUP(BS$2+1,FIXTURES!$C$2:$NC$23,MATCH($C115,FIXTURES!$B$2:$B$23,0),0)=""),HLOOKUP(BS$2+2,FIXTURES!$C$2:$NC$23,MATCH($C115,FIXTURES!$B$2:$B$23,0),0),IF(HLOOKUP(BS$2+1,FIXTURES!$C$2:$NC$23,MATCH($C115,FIXTURES!$B$2:$B$23,0),0)="",HLOOKUP(BS$2,FIXTURES!$C$2:$NC$23,MATCH($C115,FIXTURES!$B$2:$B$23,0),0),HLOOKUP(BS$2+1,FIXTURES!$C$2:$NC$23,MATCH($C115,FIXTURES!$B$2:$B$23,0),0))))</f>
        <v/>
      </c>
      <c r="BT115" s="70" t="str">
        <f>IF(BT$1="SAT",IF(AND(HLOOKUP(BT$2,FIXTURES!$C$2:$NC$23,MATCH($C115,FIXTURES!$B$2:$B$23,0),0)="",HLOOKUP(BT$2+1,FIXTURES!$C$2:$NC$23,MATCH($C115,FIXTURES!$B$2:$B$23,0),0)="",HLOOKUP(BT$2+2,FIXTURES!$C$2:$NC$23,MATCH($C115,FIXTURES!$B$2:$B$23,0),0)=""),HLOOKUP(BT$2-1,FIXTURES!$C$2:$NC$23,MATCH($C115,FIXTURES!$B$2:$B$23,0),0),IF(AND(HLOOKUP(BT$2,FIXTURES!$C$2:$NC$23,MATCH($C115,FIXTURES!$B$2:$B$23,0),0)="",HLOOKUP(BT$2+1,FIXTURES!$C$2:$NC$23,MATCH($C115,FIXTURES!$B$2:$B$23,0),0)=""),HLOOKUP(BT$2+2,FIXTURES!$C$2:$NC$23,MATCH($C115,FIXTURES!$B$2:$B$23,0),0),IF(HLOOKUP(BT$2+1,FIXTURES!$C$2:$NC$23,MATCH($C115,FIXTURES!$B$2:$B$23,0),0)="",HLOOKUP(BT$2,FIXTURES!$C$2:$NC$23,MATCH($C115,FIXTURES!$B$2:$B$23,0),0),HLOOKUP(BT$2+1,FIXTURES!$C$2:$NC$23,MATCH($C115,FIXTURES!$B$2:$B$23,0),0)))),IF(AND(HLOOKUP(BT$2,FIXTURES!$C$2:$NC$23,MATCH($C115,FIXTURES!$B$2:$B$23,0),0)="",HLOOKUP(BT$2+1,FIXTURES!$C$2:$NC$23,MATCH($C115,FIXTURES!$B$2:$B$23,0),0)=""),HLOOKUP(BT$2+2,FIXTURES!$C$2:$NC$23,MATCH($C115,FIXTURES!$B$2:$B$23,0),0),IF(HLOOKUP(BT$2+1,FIXTURES!$C$2:$NC$23,MATCH($C115,FIXTURES!$B$2:$B$23,0),0)="",HLOOKUP(BT$2,FIXTURES!$C$2:$NC$23,MATCH($C115,FIXTURES!$B$2:$B$23,0),0),HLOOKUP(BT$2+1,FIXTURES!$C$2:$NC$23,MATCH($C115,FIXTURES!$B$2:$B$23,0),0))))</f>
        <v/>
      </c>
      <c r="BU115" s="70" t="str">
        <f>IF(BU$1="SAT",IF(AND(HLOOKUP(BU$2,FIXTURES!$C$2:$NC$23,MATCH($C115,FIXTURES!$B$2:$B$23,0),0)="",HLOOKUP(BU$2+1,FIXTURES!$C$2:$NC$23,MATCH($C115,FIXTURES!$B$2:$B$23,0),0)="",HLOOKUP(BU$2+2,FIXTURES!$C$2:$NC$23,MATCH($C115,FIXTURES!$B$2:$B$23,0),0)=""),HLOOKUP(BU$2-1,FIXTURES!$C$2:$NC$23,MATCH($C115,FIXTURES!$B$2:$B$23,0),0),IF(AND(HLOOKUP(BU$2,FIXTURES!$C$2:$NC$23,MATCH($C115,FIXTURES!$B$2:$B$23,0),0)="",HLOOKUP(BU$2+1,FIXTURES!$C$2:$NC$23,MATCH($C115,FIXTURES!$B$2:$B$23,0),0)=""),HLOOKUP(BU$2+2,FIXTURES!$C$2:$NC$23,MATCH($C115,FIXTURES!$B$2:$B$23,0),0),IF(HLOOKUP(BU$2+1,FIXTURES!$C$2:$NC$23,MATCH($C115,FIXTURES!$B$2:$B$23,0),0)="",HLOOKUP(BU$2,FIXTURES!$C$2:$NC$23,MATCH($C115,FIXTURES!$B$2:$B$23,0),0),HLOOKUP(BU$2+1,FIXTURES!$C$2:$NC$23,MATCH($C115,FIXTURES!$B$2:$B$23,0),0)))),IF(AND(HLOOKUP(BU$2,FIXTURES!$C$2:$NC$23,MATCH($C115,FIXTURES!$B$2:$B$23,0),0)="",HLOOKUP(BU$2+1,FIXTURES!$C$2:$NC$23,MATCH($C115,FIXTURES!$B$2:$B$23,0),0)=""),HLOOKUP(BU$2+2,FIXTURES!$C$2:$NC$23,MATCH($C115,FIXTURES!$B$2:$B$23,0),0),IF(HLOOKUP(BU$2+1,FIXTURES!$C$2:$NC$23,MATCH($C115,FIXTURES!$B$2:$B$23,0),0)="",HLOOKUP(BU$2,FIXTURES!$C$2:$NC$23,MATCH($C115,FIXTURES!$B$2:$B$23,0),0),HLOOKUP(BU$2+1,FIXTURES!$C$2:$NC$23,MATCH($C115,FIXTURES!$B$2:$B$23,0),0))))</f>
        <v>LIV</v>
      </c>
      <c r="BV115" s="119" t="s">
        <v>1159</v>
      </c>
      <c r="BW115" s="70" t="str">
        <f>IF(BW$1="SAT",IF(AND(HLOOKUP(BW$2,FIXTURES!$C$2:$NC$23,MATCH($C115,FIXTURES!$B$2:$B$23,0),0)="",HLOOKUP(BW$2+1,FIXTURES!$C$2:$NC$23,MATCH($C115,FIXTURES!$B$2:$B$23,0),0)="",HLOOKUP(BW$2+2,FIXTURES!$C$2:$NC$23,MATCH($C115,FIXTURES!$B$2:$B$23,0),0)=""),HLOOKUP(BW$2-1,FIXTURES!$C$2:$NC$23,MATCH($C115,FIXTURES!$B$2:$B$23,0),0),IF(AND(HLOOKUP(BW$2,FIXTURES!$C$2:$NC$23,MATCH($C115,FIXTURES!$B$2:$B$23,0),0)="",HLOOKUP(BW$2+1,FIXTURES!$C$2:$NC$23,MATCH($C115,FIXTURES!$B$2:$B$23,0),0)=""),HLOOKUP(BW$2+2,FIXTURES!$C$2:$NC$23,MATCH($C115,FIXTURES!$B$2:$B$23,0),0),IF(HLOOKUP(BW$2+1,FIXTURES!$C$2:$NC$23,MATCH($C115,FIXTURES!$B$2:$B$23,0),0)="",HLOOKUP(BW$2,FIXTURES!$C$2:$NC$23,MATCH($C115,FIXTURES!$B$2:$B$23,0),0),HLOOKUP(BW$2+1,FIXTURES!$C$2:$NC$23,MATCH($C115,FIXTURES!$B$2:$B$23,0),0)))),IF(AND(HLOOKUP(BW$2,FIXTURES!$C$2:$NC$23,MATCH($C115,FIXTURES!$B$2:$B$23,0),0)="",HLOOKUP(BW$2+1,FIXTURES!$C$2:$NC$23,MATCH($C115,FIXTURES!$B$2:$B$23,0),0)=""),HLOOKUP(BW$2+2,FIXTURES!$C$2:$NC$23,MATCH($C115,FIXTURES!$B$2:$B$23,0),0),IF(HLOOKUP(BW$2+1,FIXTURES!$C$2:$NC$23,MATCH($C115,FIXTURES!$B$2:$B$23,0),0)="",HLOOKUP(BW$2,FIXTURES!$C$2:$NC$23,MATCH($C115,FIXTURES!$B$2:$B$23,0),0),HLOOKUP(BW$2+1,FIXTURES!$C$2:$NC$23,MATCH($C115,FIXTURES!$B$2:$B$23,0),0))))</f>
        <v>sou</v>
      </c>
      <c r="BX115" s="70" t="str">
        <f>IF(BX$1="SAT",IF(AND(HLOOKUP(BX$2,FIXTURES!$C$2:$NC$23,MATCH($C115,FIXTURES!$B$2:$B$23,0),0)="",HLOOKUP(BX$2+1,FIXTURES!$C$2:$NC$23,MATCH($C115,FIXTURES!$B$2:$B$23,0),0)="",HLOOKUP(BX$2+2,FIXTURES!$C$2:$NC$23,MATCH($C115,FIXTURES!$B$2:$B$23,0),0)=""),HLOOKUP(BX$2-1,FIXTURES!$C$2:$NC$23,MATCH($C115,FIXTURES!$B$2:$B$23,0),0),IF(AND(HLOOKUP(BX$2,FIXTURES!$C$2:$NC$23,MATCH($C115,FIXTURES!$B$2:$B$23,0),0)="",HLOOKUP(BX$2+1,FIXTURES!$C$2:$NC$23,MATCH($C115,FIXTURES!$B$2:$B$23,0),0)=""),HLOOKUP(BX$2+2,FIXTURES!$C$2:$NC$23,MATCH($C115,FIXTURES!$B$2:$B$23,0),0),IF(HLOOKUP(BX$2+1,FIXTURES!$C$2:$NC$23,MATCH($C115,FIXTURES!$B$2:$B$23,0),0)="",HLOOKUP(BX$2,FIXTURES!$C$2:$NC$23,MATCH($C115,FIXTURES!$B$2:$B$23,0),0),HLOOKUP(BX$2+1,FIXTURES!$C$2:$NC$23,MATCH($C115,FIXTURES!$B$2:$B$23,0),0)))),IF(AND(HLOOKUP(BX$2,FIXTURES!$C$2:$NC$23,MATCH($C115,FIXTURES!$B$2:$B$23,0),0)="",HLOOKUP(BX$2+1,FIXTURES!$C$2:$NC$23,MATCH($C115,FIXTURES!$B$2:$B$23,0),0)=""),HLOOKUP(BX$2+2,FIXTURES!$C$2:$NC$23,MATCH($C115,FIXTURES!$B$2:$B$23,0),0),IF(HLOOKUP(BX$2+1,FIXTURES!$C$2:$NC$23,MATCH($C115,FIXTURES!$B$2:$B$23,0),0)="",HLOOKUP(BX$2,FIXTURES!$C$2:$NC$23,MATCH($C115,FIXTURES!$B$2:$B$23,0),0),HLOOKUP(BX$2+1,FIXTURES!$C$2:$NC$23,MATCH($C115,FIXTURES!$B$2:$B$23,0),0))))</f>
        <v>Bayern Munich</v>
      </c>
      <c r="BY115" s="70" t="str">
        <f>IF(BY$1="SAT",IF(AND(HLOOKUP(BY$2,FIXTURES!$C$2:$NC$23,MATCH($C115,FIXTURES!$B$2:$B$23,0),0)="",HLOOKUP(BY$2+1,FIXTURES!$C$2:$NC$23,MATCH($C115,FIXTURES!$B$2:$B$23,0),0)="",HLOOKUP(BY$2+2,FIXTURES!$C$2:$NC$23,MATCH($C115,FIXTURES!$B$2:$B$23,0),0)=""),HLOOKUP(BY$2-1,FIXTURES!$C$2:$NC$23,MATCH($C115,FIXTURES!$B$2:$B$23,0),0),IF(AND(HLOOKUP(BY$2,FIXTURES!$C$2:$NC$23,MATCH($C115,FIXTURES!$B$2:$B$23,0),0)="",HLOOKUP(BY$2+1,FIXTURES!$C$2:$NC$23,MATCH($C115,FIXTURES!$B$2:$B$23,0),0)=""),HLOOKUP(BY$2+2,FIXTURES!$C$2:$NC$23,MATCH($C115,FIXTURES!$B$2:$B$23,0),0),IF(HLOOKUP(BY$2+1,FIXTURES!$C$2:$NC$23,MATCH($C115,FIXTURES!$B$2:$B$23,0),0)="",HLOOKUP(BY$2,FIXTURES!$C$2:$NC$23,MATCH($C115,FIXTURES!$B$2:$B$23,0),0),HLOOKUP(BY$2+1,FIXTURES!$C$2:$NC$23,MATCH($C115,FIXTURES!$B$2:$B$23,0),0)))),IF(AND(HLOOKUP(BY$2,FIXTURES!$C$2:$NC$23,MATCH($C115,FIXTURES!$B$2:$B$23,0),0)="",HLOOKUP(BY$2+1,FIXTURES!$C$2:$NC$23,MATCH($C115,FIXTURES!$B$2:$B$23,0),0)=""),HLOOKUP(BY$2+2,FIXTURES!$C$2:$NC$23,MATCH($C115,FIXTURES!$B$2:$B$23,0),0),IF(HLOOKUP(BY$2+1,FIXTURES!$C$2:$NC$23,MATCH($C115,FIXTURES!$B$2:$B$23,0),0)="",HLOOKUP(BY$2,FIXTURES!$C$2:$NC$23,MATCH($C115,FIXTURES!$B$2:$B$23,0),0),HLOOKUP(BY$2+1,FIXTURES!$C$2:$NC$23,MATCH($C115,FIXTURES!$B$2:$B$23,0),0))))</f>
        <v>LEI</v>
      </c>
      <c r="BZ115" s="70" t="str">
        <f>IF(BZ$1="SAT",IF(AND(HLOOKUP(BZ$2,FIXTURES!$C$2:$NC$23,MATCH($C115,FIXTURES!$B$2:$B$23,0),0)="",HLOOKUP(BZ$2+1,FIXTURES!$C$2:$NC$23,MATCH($C115,FIXTURES!$B$2:$B$23,0),0)="",HLOOKUP(BZ$2+2,FIXTURES!$C$2:$NC$23,MATCH($C115,FIXTURES!$B$2:$B$23,0),0)=""),HLOOKUP(BZ$2-1,FIXTURES!$C$2:$NC$23,MATCH($C115,FIXTURES!$B$2:$B$23,0),0),IF(AND(HLOOKUP(BZ$2,FIXTURES!$C$2:$NC$23,MATCH($C115,FIXTURES!$B$2:$B$23,0),0)="",HLOOKUP(BZ$2+1,FIXTURES!$C$2:$NC$23,MATCH($C115,FIXTURES!$B$2:$B$23,0),0)=""),HLOOKUP(BZ$2+2,FIXTURES!$C$2:$NC$23,MATCH($C115,FIXTURES!$B$2:$B$23,0),0),IF(HLOOKUP(BZ$2+1,FIXTURES!$C$2:$NC$23,MATCH($C115,FIXTURES!$B$2:$B$23,0),0)="",HLOOKUP(BZ$2,FIXTURES!$C$2:$NC$23,MATCH($C115,FIXTURES!$B$2:$B$23,0),0),HLOOKUP(BZ$2+1,FIXTURES!$C$2:$NC$23,MATCH($C115,FIXTURES!$B$2:$B$23,0),0)))),IF(AND(HLOOKUP(BZ$2,FIXTURES!$C$2:$NC$23,MATCH($C115,FIXTURES!$B$2:$B$23,0),0)="",HLOOKUP(BZ$2+1,FIXTURES!$C$2:$NC$23,MATCH($C115,FIXTURES!$B$2:$B$23,0),0)=""),HLOOKUP(BZ$2+2,FIXTURES!$C$2:$NC$23,MATCH($C115,FIXTURES!$B$2:$B$23,0),0),IF(HLOOKUP(BZ$2+1,FIXTURES!$C$2:$NC$23,MATCH($C115,FIXTURES!$B$2:$B$23,0),0)="",HLOOKUP(BZ$2,FIXTURES!$C$2:$NC$23,MATCH($C115,FIXTURES!$B$2:$B$23,0),0),HLOOKUP(BZ$2+1,FIXTURES!$C$2:$NC$23,MATCH($C115,FIXTURES!$B$2:$B$23,0),0))))</f>
        <v>Bayern Munich</v>
      </c>
      <c r="CA115" s="70" t="str">
        <f>IF(CA$1="SAT",IF(AND(HLOOKUP(CA$2,FIXTURES!$C$2:$NC$23,MATCH($C115,FIXTURES!$B$2:$B$23,0),0)="",HLOOKUP(CA$2+1,FIXTURES!$C$2:$NC$23,MATCH($C115,FIXTURES!$B$2:$B$23,0),0)="",HLOOKUP(CA$2+2,FIXTURES!$C$2:$NC$23,MATCH($C115,FIXTURES!$B$2:$B$23,0),0)=""),HLOOKUP(CA$2-1,FIXTURES!$C$2:$NC$23,MATCH($C115,FIXTURES!$B$2:$B$23,0),0),IF(AND(HLOOKUP(CA$2,FIXTURES!$C$2:$NC$23,MATCH($C115,FIXTURES!$B$2:$B$23,0),0)="",HLOOKUP(CA$2+1,FIXTURES!$C$2:$NC$23,MATCH($C115,FIXTURES!$B$2:$B$23,0),0)=""),HLOOKUP(CA$2+2,FIXTURES!$C$2:$NC$23,MATCH($C115,FIXTURES!$B$2:$B$23,0),0),IF(HLOOKUP(CA$2+1,FIXTURES!$C$2:$NC$23,MATCH($C115,FIXTURES!$B$2:$B$23,0),0)="",HLOOKUP(CA$2,FIXTURES!$C$2:$NC$23,MATCH($C115,FIXTURES!$B$2:$B$23,0),0),HLOOKUP(CA$2+1,FIXTURES!$C$2:$NC$23,MATCH($C115,FIXTURES!$B$2:$B$23,0),0)))),IF(AND(HLOOKUP(CA$2,FIXTURES!$C$2:$NC$23,MATCH($C115,FIXTURES!$B$2:$B$23,0),0)="",HLOOKUP(CA$2+1,FIXTURES!$C$2:$NC$23,MATCH($C115,FIXTURES!$B$2:$B$23,0),0)=""),HLOOKUP(CA$2+2,FIXTURES!$C$2:$NC$23,MATCH($C115,FIXTURES!$B$2:$B$23,0),0),IF(HLOOKUP(CA$2+1,FIXTURES!$C$2:$NC$23,MATCH($C115,FIXTURES!$B$2:$B$23,0),0)="",HLOOKUP(CA$2,FIXTURES!$C$2:$NC$23,MATCH($C115,FIXTURES!$B$2:$B$23,0),0),HLOOKUP(CA$2+1,FIXTURES!$C$2:$NC$23,MATCH($C115,FIXTURES!$B$2:$B$23,0),0))))</f>
        <v>Sheffield Utd</v>
      </c>
      <c r="CB115" s="70" t="str">
        <f>IF(CB$1="SAT",IF(AND(HLOOKUP(CB$2,FIXTURES!$C$2:$NC$23,MATCH($C115,FIXTURES!$B$2:$B$23,0),0)="",HLOOKUP(CB$2+1,FIXTURES!$C$2:$NC$23,MATCH($C115,FIXTURES!$B$2:$B$23,0),0)="",HLOOKUP(CB$2+2,FIXTURES!$C$2:$NC$23,MATCH($C115,FIXTURES!$B$2:$B$23,0),0)=""),HLOOKUP(CB$2-1,FIXTURES!$C$2:$NC$23,MATCH($C115,FIXTURES!$B$2:$B$23,0),0),IF(AND(HLOOKUP(CB$2,FIXTURES!$C$2:$NC$23,MATCH($C115,FIXTURES!$B$2:$B$23,0),0)="",HLOOKUP(CB$2+1,FIXTURES!$C$2:$NC$23,MATCH($C115,FIXTURES!$B$2:$B$23,0),0)=""),HLOOKUP(CB$2+2,FIXTURES!$C$2:$NC$23,MATCH($C115,FIXTURES!$B$2:$B$23,0),0),IF(HLOOKUP(CB$2+1,FIXTURES!$C$2:$NC$23,MATCH($C115,FIXTURES!$B$2:$B$23,0),0)="",HLOOKUP(CB$2,FIXTURES!$C$2:$NC$23,MATCH($C115,FIXTURES!$B$2:$B$23,0),0),HLOOKUP(CB$2+1,FIXTURES!$C$2:$NC$23,MATCH($C115,FIXTURES!$B$2:$B$23,0),0)))),IF(AND(HLOOKUP(CB$2,FIXTURES!$C$2:$NC$23,MATCH($C115,FIXTURES!$B$2:$B$23,0),0)="",HLOOKUP(CB$2+1,FIXTURES!$C$2:$NC$23,MATCH($C115,FIXTURES!$B$2:$B$23,0),0)=""),HLOOKUP(CB$2+2,FIXTURES!$C$2:$NC$23,MATCH($C115,FIXTURES!$B$2:$B$23,0),0),IF(HLOOKUP(CB$2+1,FIXTURES!$C$2:$NC$23,MATCH($C115,FIXTURES!$B$2:$B$23,0),0)="",HLOOKUP(CB$2,FIXTURES!$C$2:$NC$23,MATCH($C115,FIXTURES!$B$2:$B$23,0),0),HLOOKUP(CB$2+1,FIXTURES!$C$2:$NC$23,MATCH($C115,FIXTURES!$B$2:$B$23,0),0))))</f>
        <v>ARS</v>
      </c>
      <c r="CC115" s="70" t="str">
        <f>IF(CC$1="SAT",IF(AND(HLOOKUP(CC$2,FIXTURES!$C$2:$NC$23,MATCH($C115,FIXTURES!$B$2:$B$23,0),0)="",HLOOKUP(CC$2+1,FIXTURES!$C$2:$NC$23,MATCH($C115,FIXTURES!$B$2:$B$23,0),0)="",HLOOKUP(CC$2+2,FIXTURES!$C$2:$NC$23,MATCH($C115,FIXTURES!$B$2:$B$23,0),0)=""),HLOOKUP(CC$2-1,FIXTURES!$C$2:$NC$23,MATCH($C115,FIXTURES!$B$2:$B$23,0),0),IF(AND(HLOOKUP(CC$2,FIXTURES!$C$2:$NC$23,MATCH($C115,FIXTURES!$B$2:$B$23,0),0)="",HLOOKUP(CC$2+1,FIXTURES!$C$2:$NC$23,MATCH($C115,FIXTURES!$B$2:$B$23,0),0)=""),HLOOKUP(CC$2+2,FIXTURES!$C$2:$NC$23,MATCH($C115,FIXTURES!$B$2:$B$23,0),0),IF(HLOOKUP(CC$2+1,FIXTURES!$C$2:$NC$23,MATCH($C115,FIXTURES!$B$2:$B$23,0),0)="",HLOOKUP(CC$2,FIXTURES!$C$2:$NC$23,MATCH($C115,FIXTURES!$B$2:$B$23,0),0),HLOOKUP(CC$2+1,FIXTURES!$C$2:$NC$23,MATCH($C115,FIXTURES!$B$2:$B$23,0),0)))),IF(AND(HLOOKUP(CC$2,FIXTURES!$C$2:$NC$23,MATCH($C115,FIXTURES!$B$2:$B$23,0),0)="",HLOOKUP(CC$2+1,FIXTURES!$C$2:$NC$23,MATCH($C115,FIXTURES!$B$2:$B$23,0),0)=""),HLOOKUP(CC$2+2,FIXTURES!$C$2:$NC$23,MATCH($C115,FIXTURES!$B$2:$B$23,0),0),IF(HLOOKUP(CC$2+1,FIXTURES!$C$2:$NC$23,MATCH($C115,FIXTURES!$B$2:$B$23,0),0)="",HLOOKUP(CC$2,FIXTURES!$C$2:$NC$23,MATCH($C115,FIXTURES!$B$2:$B$23,0),0),HLOOKUP(CC$2+1,FIXTURES!$C$2:$NC$23,MATCH($C115,FIXTURES!$B$2:$B$23,0),0))))</f>
        <v>ful</v>
      </c>
      <c r="CD115" s="119" t="s">
        <v>1159</v>
      </c>
      <c r="CE115" s="70" t="str">
        <f>IF(CE$1="SAT",IF(AND(HLOOKUP(CE$2,FIXTURES!$C$2:$NC$23,MATCH($C115,FIXTURES!$B$2:$B$23,0),0)="",HLOOKUP(CE$2+1,FIXTURES!$C$2:$NC$23,MATCH($C115,FIXTURES!$B$2:$B$23,0),0)="",HLOOKUP(CE$2+2,FIXTURES!$C$2:$NC$23,MATCH($C115,FIXTURES!$B$2:$B$23,0),0)=""),HLOOKUP(CE$2-1,FIXTURES!$C$2:$NC$23,MATCH($C115,FIXTURES!$B$2:$B$23,0),0),IF(AND(HLOOKUP(CE$2,FIXTURES!$C$2:$NC$23,MATCH($C115,FIXTURES!$B$2:$B$23,0),0)="",HLOOKUP(CE$2+1,FIXTURES!$C$2:$NC$23,MATCH($C115,FIXTURES!$B$2:$B$23,0),0)=""),HLOOKUP(CE$2+2,FIXTURES!$C$2:$NC$23,MATCH($C115,FIXTURES!$B$2:$B$23,0),0),IF(HLOOKUP(CE$2+1,FIXTURES!$C$2:$NC$23,MATCH($C115,FIXTURES!$B$2:$B$23,0),0)="",HLOOKUP(CE$2,FIXTURES!$C$2:$NC$23,MATCH($C115,FIXTURES!$B$2:$B$23,0),0),HLOOKUP(CE$2+1,FIXTURES!$C$2:$NC$23,MATCH($C115,FIXTURES!$B$2:$B$23,0),0)))),IF(AND(HLOOKUP(CE$2,FIXTURES!$C$2:$NC$23,MATCH($C115,FIXTURES!$B$2:$B$23,0),0)="",HLOOKUP(CE$2+1,FIXTURES!$C$2:$NC$23,MATCH($C115,FIXTURES!$B$2:$B$23,0),0)=""),HLOOKUP(CE$2+2,FIXTURES!$C$2:$NC$23,MATCH($C115,FIXTURES!$B$2:$B$23,0),0),IF(HLOOKUP(CE$2+1,FIXTURES!$C$2:$NC$23,MATCH($C115,FIXTURES!$B$2:$B$23,0),0)="",HLOOKUP(CE$2,FIXTURES!$C$2:$NC$23,MATCH($C115,FIXTURES!$B$2:$B$23,0),0),HLOOKUP(CE$2+1,FIXTURES!$C$2:$NC$23,MATCH($C115,FIXTURES!$B$2:$B$23,0),0))))</f>
        <v>LEE</v>
      </c>
      <c r="CF115" s="70" t="str">
        <f>IF(CF$1="SAT",IF(AND(HLOOKUP(CF$2,FIXTURES!$C$2:$NC$23,MATCH($C115,FIXTURES!$B$2:$B$23,0),0)="",HLOOKUP(CF$2+1,FIXTURES!$C$2:$NC$23,MATCH($C115,FIXTURES!$B$2:$B$23,0),0)="",HLOOKUP(CF$2+2,FIXTURES!$C$2:$NC$23,MATCH($C115,FIXTURES!$B$2:$B$23,0),0)=""),HLOOKUP(CF$2-1,FIXTURES!$C$2:$NC$23,MATCH($C115,FIXTURES!$B$2:$B$23,0),0),IF(AND(HLOOKUP(CF$2,FIXTURES!$C$2:$NC$23,MATCH($C115,FIXTURES!$B$2:$B$23,0),0)="",HLOOKUP(CF$2+1,FIXTURES!$C$2:$NC$23,MATCH($C115,FIXTURES!$B$2:$B$23,0),0)=""),HLOOKUP(CF$2+2,FIXTURES!$C$2:$NC$23,MATCH($C115,FIXTURES!$B$2:$B$23,0),0),IF(HLOOKUP(CF$2+1,FIXTURES!$C$2:$NC$23,MATCH($C115,FIXTURES!$B$2:$B$23,0),0)="",HLOOKUP(CF$2,FIXTURES!$C$2:$NC$23,MATCH($C115,FIXTURES!$B$2:$B$23,0),0),HLOOKUP(CF$2+1,FIXTURES!$C$2:$NC$23,MATCH($C115,FIXTURES!$B$2:$B$23,0),0)))),IF(AND(HLOOKUP(CF$2,FIXTURES!$C$2:$NC$23,MATCH($C115,FIXTURES!$B$2:$B$23,0),0)="",HLOOKUP(CF$2+1,FIXTURES!$C$2:$NC$23,MATCH($C115,FIXTURES!$B$2:$B$23,0),0)=""),HLOOKUP(CF$2+2,FIXTURES!$C$2:$NC$23,MATCH($C115,FIXTURES!$B$2:$B$23,0),0),IF(HLOOKUP(CF$2+1,FIXTURES!$C$2:$NC$23,MATCH($C115,FIXTURES!$B$2:$B$23,0),0)="",HLOOKUP(CF$2,FIXTURES!$C$2:$NC$23,MATCH($C115,FIXTURES!$B$2:$B$23,0),0),HLOOKUP(CF$2+1,FIXTURES!$C$2:$NC$23,MATCH($C115,FIXTURES!$B$2:$B$23,0),0))))</f>
        <v>Real Madrid</v>
      </c>
      <c r="CG115" s="70" t="str">
        <f>IF(CG$1="SAT",IF(AND(HLOOKUP(CG$2,FIXTURES!$C$2:$NC$23,MATCH($C115,FIXTURES!$B$2:$B$23,0),0)="",HLOOKUP(CG$2+1,FIXTURES!$C$2:$NC$23,MATCH($C115,FIXTURES!$B$2:$B$23,0),0)="",HLOOKUP(CG$2+2,FIXTURES!$C$2:$NC$23,MATCH($C115,FIXTURES!$B$2:$B$23,0),0)=""),HLOOKUP(CG$2-1,FIXTURES!$C$2:$NC$23,MATCH($C115,FIXTURES!$B$2:$B$23,0),0),IF(AND(HLOOKUP(CG$2,FIXTURES!$C$2:$NC$23,MATCH($C115,FIXTURES!$B$2:$B$23,0),0)="",HLOOKUP(CG$2+1,FIXTURES!$C$2:$NC$23,MATCH($C115,FIXTURES!$B$2:$B$23,0),0)=""),HLOOKUP(CG$2+2,FIXTURES!$C$2:$NC$23,MATCH($C115,FIXTURES!$B$2:$B$23,0),0),IF(HLOOKUP(CG$2+1,FIXTURES!$C$2:$NC$23,MATCH($C115,FIXTURES!$B$2:$B$23,0),0)="",HLOOKUP(CG$2,FIXTURES!$C$2:$NC$23,MATCH($C115,FIXTURES!$B$2:$B$23,0),0),HLOOKUP(CG$2+1,FIXTURES!$C$2:$NC$23,MATCH($C115,FIXTURES!$B$2:$B$23,0),0)))),IF(AND(HLOOKUP(CG$2,FIXTURES!$C$2:$NC$23,MATCH($C115,FIXTURES!$B$2:$B$23,0),0)="",HLOOKUP(CG$2+1,FIXTURES!$C$2:$NC$23,MATCH($C115,FIXTURES!$B$2:$B$23,0),0)=""),HLOOKUP(CG$2+2,FIXTURES!$C$2:$NC$23,MATCH($C115,FIXTURES!$B$2:$B$23,0),0),IF(HLOOKUP(CG$2+1,FIXTURES!$C$2:$NC$23,MATCH($C115,FIXTURES!$B$2:$B$23,0),0)="",HLOOKUP(CG$2,FIXTURES!$C$2:$NC$23,MATCH($C115,FIXTURES!$B$2:$B$23,0),0),HLOOKUP(CG$2+1,FIXTURES!$C$2:$NC$23,MATCH($C115,FIXTURES!$B$2:$B$23,0),0))))</f>
        <v>eve</v>
      </c>
      <c r="CH115" s="70" t="str">
        <f>IF(CH$1="SAT",IF(AND(HLOOKUP(CH$2,FIXTURES!$C$2:$NC$23,MATCH($C115,FIXTURES!$B$2:$B$23,0),0)="",HLOOKUP(CH$2+1,FIXTURES!$C$2:$NC$23,MATCH($C115,FIXTURES!$B$2:$B$23,0),0)="",HLOOKUP(CH$2+2,FIXTURES!$C$2:$NC$23,MATCH($C115,FIXTURES!$B$2:$B$23,0),0)=""),HLOOKUP(CH$2-1,FIXTURES!$C$2:$NC$23,MATCH($C115,FIXTURES!$B$2:$B$23,0),0),IF(AND(HLOOKUP(CH$2,FIXTURES!$C$2:$NC$23,MATCH($C115,FIXTURES!$B$2:$B$23,0),0)="",HLOOKUP(CH$2+1,FIXTURES!$C$2:$NC$23,MATCH($C115,FIXTURES!$B$2:$B$23,0),0)=""),HLOOKUP(CH$2+2,FIXTURES!$C$2:$NC$23,MATCH($C115,FIXTURES!$B$2:$B$23,0),0),IF(HLOOKUP(CH$2+1,FIXTURES!$C$2:$NC$23,MATCH($C115,FIXTURES!$B$2:$B$23,0),0)="",HLOOKUP(CH$2,FIXTURES!$C$2:$NC$23,MATCH($C115,FIXTURES!$B$2:$B$23,0),0),HLOOKUP(CH$2+1,FIXTURES!$C$2:$NC$23,MATCH($C115,FIXTURES!$B$2:$B$23,0),0)))),IF(AND(HLOOKUP(CH$2,FIXTURES!$C$2:$NC$23,MATCH($C115,FIXTURES!$B$2:$B$23,0),0)="",HLOOKUP(CH$2+1,FIXTURES!$C$2:$NC$23,MATCH($C115,FIXTURES!$B$2:$B$23,0),0)=""),HLOOKUP(CH$2+2,FIXTURES!$C$2:$NC$23,MATCH($C115,FIXTURES!$B$2:$B$23,0),0),IF(HLOOKUP(CH$2+1,FIXTURES!$C$2:$NC$23,MATCH($C115,FIXTURES!$B$2:$B$23,0),0)="",HLOOKUP(CH$2,FIXTURES!$C$2:$NC$23,MATCH($C115,FIXTURES!$B$2:$B$23,0),0),HLOOKUP(CH$2+1,FIXTURES!$C$2:$NC$23,MATCH($C115,FIXTURES!$B$2:$B$23,0),0))))</f>
        <v>Real Madrid</v>
      </c>
      <c r="CI115" s="70" t="str">
        <f>IF(CI$1="SAT",IF(AND(HLOOKUP(CI$2,FIXTURES!$C$2:$NC$23,MATCH($C115,FIXTURES!$B$2:$B$23,0),0)="",HLOOKUP(CI$2+1,FIXTURES!$C$2:$NC$23,MATCH($C115,FIXTURES!$B$2:$B$23,0),0)="",HLOOKUP(CI$2+2,FIXTURES!$C$2:$NC$23,MATCH($C115,FIXTURES!$B$2:$B$23,0),0)=""),HLOOKUP(CI$2-1,FIXTURES!$C$2:$NC$23,MATCH($C115,FIXTURES!$B$2:$B$23,0),0),IF(AND(HLOOKUP(CI$2,FIXTURES!$C$2:$NC$23,MATCH($C115,FIXTURES!$B$2:$B$23,0),0)="",HLOOKUP(CI$2+1,FIXTURES!$C$2:$NC$23,MATCH($C115,FIXTURES!$B$2:$B$23,0),0)=""),HLOOKUP(CI$2+2,FIXTURES!$C$2:$NC$23,MATCH($C115,FIXTURES!$B$2:$B$23,0),0),IF(HLOOKUP(CI$2+1,FIXTURES!$C$2:$NC$23,MATCH($C115,FIXTURES!$B$2:$B$23,0),0)="",HLOOKUP(CI$2,FIXTURES!$C$2:$NC$23,MATCH($C115,FIXTURES!$B$2:$B$23,0),0),HLOOKUP(CI$2+1,FIXTURES!$C$2:$NC$23,MATCH($C115,FIXTURES!$B$2:$B$23,0),0)))),IF(AND(HLOOKUP(CI$2,FIXTURES!$C$2:$NC$23,MATCH($C115,FIXTURES!$B$2:$B$23,0),0)="",HLOOKUP(CI$2+1,FIXTURES!$C$2:$NC$23,MATCH($C115,FIXTURES!$B$2:$B$23,0),0)=""),HLOOKUP(CI$2+2,FIXTURES!$C$2:$NC$23,MATCH($C115,FIXTURES!$B$2:$B$23,0),0),IF(HLOOKUP(CI$2+1,FIXTURES!$C$2:$NC$23,MATCH($C115,FIXTURES!$B$2:$B$23,0),0)="",HLOOKUP(CI$2,FIXTURES!$C$2:$NC$23,MATCH($C115,FIXTURES!$B$2:$B$23,0),0),HLOOKUP(CI$2+1,FIXTURES!$C$2:$NC$23,MATCH($C115,FIXTURES!$B$2:$B$23,0),0))))</f>
        <v>CHE</v>
      </c>
      <c r="CJ115" s="119" t="s">
        <v>1159</v>
      </c>
      <c r="CK115" s="70" t="str">
        <f>IF(CK$1="SAT",IF(AND(HLOOKUP(CK$2,FIXTURES!$C$2:$NC$23,MATCH($C115,FIXTURES!$B$2:$B$23,0),0)="",HLOOKUP(CK$2+1,FIXTURES!$C$2:$NC$23,MATCH($C115,FIXTURES!$B$2:$B$23,0),0)="",HLOOKUP(CK$2+2,FIXTURES!$C$2:$NC$23,MATCH($C115,FIXTURES!$B$2:$B$23,0),0)=""),HLOOKUP(CK$2-1,FIXTURES!$C$2:$NC$23,MATCH($C115,FIXTURES!$B$2:$B$23,0),0),IF(AND(HLOOKUP(CK$2,FIXTURES!$C$2:$NC$23,MATCH($C115,FIXTURES!$B$2:$B$23,0),0)="",HLOOKUP(CK$2+1,FIXTURES!$C$2:$NC$23,MATCH($C115,FIXTURES!$B$2:$B$23,0),0)=""),HLOOKUP(CK$2+2,FIXTURES!$C$2:$NC$23,MATCH($C115,FIXTURES!$B$2:$B$23,0),0),IF(HLOOKUP(CK$2+1,FIXTURES!$C$2:$NC$23,MATCH($C115,FIXTURES!$B$2:$B$23,0),0)="",HLOOKUP(CK$2,FIXTURES!$C$2:$NC$23,MATCH($C115,FIXTURES!$B$2:$B$23,0),0),HLOOKUP(CK$2+1,FIXTURES!$C$2:$NC$23,MATCH($C115,FIXTURES!$B$2:$B$23,0),0)))),IF(AND(HLOOKUP(CK$2,FIXTURES!$C$2:$NC$23,MATCH($C115,FIXTURES!$B$2:$B$23,0),0)="",HLOOKUP(CK$2+1,FIXTURES!$C$2:$NC$23,MATCH($C115,FIXTURES!$B$2:$B$23,0),0)=""),HLOOKUP(CK$2+2,FIXTURES!$C$2:$NC$23,MATCH($C115,FIXTURES!$B$2:$B$23,0),0),IF(HLOOKUP(CK$2+1,FIXTURES!$C$2:$NC$23,MATCH($C115,FIXTURES!$B$2:$B$23,0),0)="",HLOOKUP(CK$2,FIXTURES!$C$2:$NC$23,MATCH($C115,FIXTURES!$B$2:$B$23,0),0),HLOOKUP(CK$2+1,FIXTURES!$C$2:$NC$23,MATCH($C115,FIXTURES!$B$2:$B$23,0),0))))</f>
        <v>bre</v>
      </c>
      <c r="CL115" s="70" t="str">
        <f>IF(CL$1="SAT",IF(AND(HLOOKUP(CL$2,FIXTURES!$C$2:$NC$23,MATCH($C115,FIXTURES!$B$2:$B$23,0),0)="",HLOOKUP(CL$2+1,FIXTURES!$C$2:$NC$23,MATCH($C115,FIXTURES!$B$2:$B$23,0),0)="",HLOOKUP(CL$2+2,FIXTURES!$C$2:$NC$23,MATCH($C115,FIXTURES!$B$2:$B$23,0),0)=""),HLOOKUP(CL$2-1,FIXTURES!$C$2:$NC$23,MATCH($C115,FIXTURES!$B$2:$B$23,0),0),IF(AND(HLOOKUP(CL$2,FIXTURES!$C$2:$NC$23,MATCH($C115,FIXTURES!$B$2:$B$23,0),0)="",HLOOKUP(CL$2+1,FIXTURES!$C$2:$NC$23,MATCH($C115,FIXTURES!$B$2:$B$23,0),0)=""),HLOOKUP(CL$2+2,FIXTURES!$C$2:$NC$23,MATCH($C115,FIXTURES!$B$2:$B$23,0),0),IF(HLOOKUP(CL$2+1,FIXTURES!$C$2:$NC$23,MATCH($C115,FIXTURES!$B$2:$B$23,0),0)="",HLOOKUP(CL$2,FIXTURES!$C$2:$NC$23,MATCH($C115,FIXTURES!$B$2:$B$23,0),0),HLOOKUP(CL$2+1,FIXTURES!$C$2:$NC$23,MATCH($C115,FIXTURES!$B$2:$B$23,0),0)))),IF(AND(HLOOKUP(CL$2,FIXTURES!$C$2:$NC$23,MATCH($C115,FIXTURES!$B$2:$B$23,0),0)="",HLOOKUP(CL$2+1,FIXTURES!$C$2:$NC$23,MATCH($C115,FIXTURES!$B$2:$B$23,0),0)=""),HLOOKUP(CL$2+2,FIXTURES!$C$2:$NC$23,MATCH($C115,FIXTURES!$B$2:$B$23,0),0),IF(HLOOKUP(CL$2+1,FIXTURES!$C$2:$NC$23,MATCH($C115,FIXTURES!$B$2:$B$23,0),0)="",HLOOKUP(CL$2,FIXTURES!$C$2:$NC$23,MATCH($C115,FIXTURES!$B$2:$B$23,0),0),HLOOKUP(CL$2+1,FIXTURES!$C$2:$NC$23,MATCH($C115,FIXTURES!$B$2:$B$23,0),0))))</f>
        <v/>
      </c>
      <c r="CM115" s="70" t="str">
        <f>IF(CM$1="SAT",IF(AND(HLOOKUP(CM$2,FIXTURES!$C$2:$NC$23,MATCH($C115,FIXTURES!$B$2:$B$23,0),0)="",HLOOKUP(CM$2+1,FIXTURES!$C$2:$NC$23,MATCH($C115,FIXTURES!$B$2:$B$23,0),0)="",HLOOKUP(CM$2+2,FIXTURES!$C$2:$NC$23,MATCH($C115,FIXTURES!$B$2:$B$23,0),0)=""),HLOOKUP(CM$2-1,FIXTURES!$C$2:$NC$23,MATCH($C115,FIXTURES!$B$2:$B$23,0),0),IF(AND(HLOOKUP(CM$2,FIXTURES!$C$2:$NC$23,MATCH($C115,FIXTURES!$B$2:$B$23,0),0)="",HLOOKUP(CM$2+1,FIXTURES!$C$2:$NC$23,MATCH($C115,FIXTURES!$B$2:$B$23,0),0)=""),HLOOKUP(CM$2+2,FIXTURES!$C$2:$NC$23,MATCH($C115,FIXTURES!$B$2:$B$23,0),0),IF(HLOOKUP(CM$2+1,FIXTURES!$C$2:$NC$23,MATCH($C115,FIXTURES!$B$2:$B$23,0),0)="",HLOOKUP(CM$2,FIXTURES!$C$2:$NC$23,MATCH($C115,FIXTURES!$B$2:$B$23,0),0),HLOOKUP(CM$2+1,FIXTURES!$C$2:$NC$23,MATCH($C115,FIXTURES!$B$2:$B$23,0),0)))),IF(AND(HLOOKUP(CM$2,FIXTURES!$C$2:$NC$23,MATCH($C115,FIXTURES!$B$2:$B$23,0),0)="",HLOOKUP(CM$2+1,FIXTURES!$C$2:$NC$23,MATCH($C115,FIXTURES!$B$2:$B$23,0),0)=""),HLOOKUP(CM$2+2,FIXTURES!$C$2:$NC$23,MATCH($C115,FIXTURES!$B$2:$B$23,0),0),IF(HLOOKUP(CM$2+1,FIXTURES!$C$2:$NC$23,MATCH($C115,FIXTURES!$B$2:$B$23,0),0)="",HLOOKUP(CM$2,FIXTURES!$C$2:$NC$23,MATCH($C115,FIXTURES!$B$2:$B$23,0),0),HLOOKUP(CM$2+1,FIXTURES!$C$2:$NC$23,MATCH($C115,FIXTURES!$B$2:$B$23,0),0))))</f>
        <v/>
      </c>
      <c r="CN115" s="70" t="str">
        <f>IF(CN$1="SAT",IF(AND(HLOOKUP(CN$2,FIXTURES!$C$2:$NC$23,MATCH($C115,FIXTURES!$B$2:$B$23,0),0)="",HLOOKUP(CN$2+1,FIXTURES!$C$2:$NC$23,MATCH($C115,FIXTURES!$B$2:$B$23,0),0)="",HLOOKUP(CN$2+2,FIXTURES!$C$2:$NC$23,MATCH($C115,FIXTURES!$B$2:$B$23,0),0)=""),HLOOKUP(CN$2-1,FIXTURES!$C$2:$NC$23,MATCH($C115,FIXTURES!$B$2:$B$23,0),0),IF(AND(HLOOKUP(CN$2,FIXTURES!$C$2:$NC$23,MATCH($C115,FIXTURES!$B$2:$B$23,0),0)="",HLOOKUP(CN$2+1,FIXTURES!$C$2:$NC$23,MATCH($C115,FIXTURES!$B$2:$B$23,0),0)=""),HLOOKUP(CN$2+2,FIXTURES!$C$2:$NC$23,MATCH($C115,FIXTURES!$B$2:$B$23,0),0),IF(HLOOKUP(CN$2+1,FIXTURES!$C$2:$NC$23,MATCH($C115,FIXTURES!$B$2:$B$23,0),0)="",HLOOKUP(CN$2,FIXTURES!$C$2:$NC$23,MATCH($C115,FIXTURES!$B$2:$B$23,0),0),HLOOKUP(CN$2+1,FIXTURES!$C$2:$NC$23,MATCH($C115,FIXTURES!$B$2:$B$23,0),0)))),IF(AND(HLOOKUP(CN$2,FIXTURES!$C$2:$NC$23,MATCH($C115,FIXTURES!$B$2:$B$23,0),0)="",HLOOKUP(CN$2+1,FIXTURES!$C$2:$NC$23,MATCH($C115,FIXTURES!$B$2:$B$23,0),0)=""),HLOOKUP(CN$2+2,FIXTURES!$C$2:$NC$23,MATCH($C115,FIXTURES!$B$2:$B$23,0),0),IF(HLOOKUP(CN$2+1,FIXTURES!$C$2:$NC$23,MATCH($C115,FIXTURES!$B$2:$B$23,0),0)="",HLOOKUP(CN$2,FIXTURES!$C$2:$NC$23,MATCH($C115,FIXTURES!$B$2:$B$23,0),0),HLOOKUP(CN$2+1,FIXTURES!$C$2:$NC$23,MATCH($C115,FIXTURES!$B$2:$B$23,0),0))))</f>
        <v/>
      </c>
      <c r="CO115" s="70" t="str">
        <f>IF(CO$1="SAT",IF(AND(HLOOKUP(CO$2,FIXTURES!$C$2:$NC$23,MATCH($C115,FIXTURES!$B$2:$B$23,0),0)="",HLOOKUP(CO$2+1,FIXTURES!$C$2:$NC$23,MATCH($C115,FIXTURES!$B$2:$B$23,0),0)="",HLOOKUP(CO$2+2,FIXTURES!$C$2:$NC$23,MATCH($C115,FIXTURES!$B$2:$B$23,0),0)=""),HLOOKUP(CO$2-1,FIXTURES!$C$2:$NC$23,MATCH($C115,FIXTURES!$B$2:$B$23,0),0),IF(AND(HLOOKUP(CO$2,FIXTURES!$C$2:$NC$23,MATCH($C115,FIXTURES!$B$2:$B$23,0),0)="",HLOOKUP(CO$2+1,FIXTURES!$C$2:$NC$23,MATCH($C115,FIXTURES!$B$2:$B$23,0),0)=""),HLOOKUP(CO$2+2,FIXTURES!$C$2:$NC$23,MATCH($C115,FIXTURES!$B$2:$B$23,0),0),IF(HLOOKUP(CO$2+1,FIXTURES!$C$2:$NC$23,MATCH($C115,FIXTURES!$B$2:$B$23,0),0)="",HLOOKUP(CO$2,FIXTURES!$C$2:$NC$23,MATCH($C115,FIXTURES!$B$2:$B$23,0),0),HLOOKUP(CO$2+1,FIXTURES!$C$2:$NC$23,MATCH($C115,FIXTURES!$B$2:$B$23,0),0)))),IF(AND(HLOOKUP(CO$2,FIXTURES!$C$2:$NC$23,MATCH($C115,FIXTURES!$B$2:$B$23,0),0)="",HLOOKUP(CO$2+1,FIXTURES!$C$2:$NC$23,MATCH($C115,FIXTURES!$B$2:$B$23,0),0)=""),HLOOKUP(CO$2+2,FIXTURES!$C$2:$NC$23,MATCH($C115,FIXTURES!$B$2:$B$23,0),0),IF(HLOOKUP(CO$2+1,FIXTURES!$C$2:$NC$23,MATCH($C115,FIXTURES!$B$2:$B$23,0),0)="",HLOOKUP(CO$2,FIXTURES!$C$2:$NC$23,MATCH($C115,FIXTURES!$B$2:$B$23,0),0),HLOOKUP(CO$2+1,FIXTURES!$C$2:$NC$23,MATCH($C115,FIXTURES!$B$2:$B$23,0),0))))</f>
        <v/>
      </c>
      <c r="CP115" s="70" t="str">
        <f>IF(CP$1="SAT",IF(AND(HLOOKUP(CP$2,FIXTURES!$C$2:$NC$23,MATCH($C115,FIXTURES!$B$2:$B$23,0),0)="",HLOOKUP(CP$2+1,FIXTURES!$C$2:$NC$23,MATCH($C115,FIXTURES!$B$2:$B$23,0),0)="",HLOOKUP(CP$2+2,FIXTURES!$C$2:$NC$23,MATCH($C115,FIXTURES!$B$2:$B$23,0),0)=""),HLOOKUP(CP$2-1,FIXTURES!$C$2:$NC$23,MATCH($C115,FIXTURES!$B$2:$B$23,0),0),IF(AND(HLOOKUP(CP$2,FIXTURES!$C$2:$NC$23,MATCH($C115,FIXTURES!$B$2:$B$23,0),0)="",HLOOKUP(CP$2+1,FIXTURES!$C$2:$NC$23,MATCH($C115,FIXTURES!$B$2:$B$23,0),0)=""),HLOOKUP(CP$2+2,FIXTURES!$C$2:$NC$23,MATCH($C115,FIXTURES!$B$2:$B$23,0),0),IF(HLOOKUP(CP$2+1,FIXTURES!$C$2:$NC$23,MATCH($C115,FIXTURES!$B$2:$B$23,0),0)="",HLOOKUP(CP$2,FIXTURES!$C$2:$NC$23,MATCH($C115,FIXTURES!$B$2:$B$23,0),0),HLOOKUP(CP$2+1,FIXTURES!$C$2:$NC$23,MATCH($C115,FIXTURES!$B$2:$B$23,0),0)))),IF(AND(HLOOKUP(CP$2,FIXTURES!$C$2:$NC$23,MATCH($C115,FIXTURES!$B$2:$B$23,0),0)="",HLOOKUP(CP$2+1,FIXTURES!$C$2:$NC$23,MATCH($C115,FIXTURES!$B$2:$B$23,0),0)=""),HLOOKUP(CP$2+2,FIXTURES!$C$2:$NC$23,MATCH($C115,FIXTURES!$B$2:$B$23,0),0),IF(HLOOKUP(CP$2+1,FIXTURES!$C$2:$NC$23,MATCH($C115,FIXTURES!$B$2:$B$23,0),0)="",HLOOKUP(CP$2,FIXTURES!$C$2:$NC$23,MATCH($C115,FIXTURES!$B$2:$B$23,0),0),HLOOKUP(CP$2+1,FIXTURES!$C$2:$NC$23,MATCH($C115,FIXTURES!$B$2:$B$23,0),0))))</f>
        <v/>
      </c>
      <c r="CQ115" s="70" t="str">
        <f>IF(CQ$1="SAT",IF(AND(HLOOKUP(CQ$2,FIXTURES!$C$2:$NC$23,MATCH($C115,FIXTURES!$B$2:$B$23,0),0)="",HLOOKUP(CQ$2+1,FIXTURES!$C$2:$NC$23,MATCH($C115,FIXTURES!$B$2:$B$23,0),0)="",HLOOKUP(CQ$2+2,FIXTURES!$C$2:$NC$23,MATCH($C115,FIXTURES!$B$2:$B$23,0),0)=""),HLOOKUP(CQ$2-1,FIXTURES!$C$2:$NC$23,MATCH($C115,FIXTURES!$B$2:$B$23,0),0),IF(AND(HLOOKUP(CQ$2,FIXTURES!$C$2:$NC$23,MATCH($C115,FIXTURES!$B$2:$B$23,0),0)="",HLOOKUP(CQ$2+1,FIXTURES!$C$2:$NC$23,MATCH($C115,FIXTURES!$B$2:$B$23,0),0)=""),HLOOKUP(CQ$2+2,FIXTURES!$C$2:$NC$23,MATCH($C115,FIXTURES!$B$2:$B$23,0),0),IF(HLOOKUP(CQ$2+1,FIXTURES!$C$2:$NC$23,MATCH($C115,FIXTURES!$B$2:$B$23,0),0)="",HLOOKUP(CQ$2,FIXTURES!$C$2:$NC$23,MATCH($C115,FIXTURES!$B$2:$B$23,0),0),HLOOKUP(CQ$2+1,FIXTURES!$C$2:$NC$23,MATCH($C115,FIXTURES!$B$2:$B$23,0),0)))),IF(AND(HLOOKUP(CQ$2,FIXTURES!$C$2:$NC$23,MATCH($C115,FIXTURES!$B$2:$B$23,0),0)="",HLOOKUP(CQ$2+1,FIXTURES!$C$2:$NC$23,MATCH($C115,FIXTURES!$B$2:$B$23,0),0)=""),HLOOKUP(CQ$2+2,FIXTURES!$C$2:$NC$23,MATCH($C115,FIXTURES!$B$2:$B$23,0),0),IF(HLOOKUP(CQ$2+1,FIXTURES!$C$2:$NC$23,MATCH($C115,FIXTURES!$B$2:$B$23,0),0)="",HLOOKUP(CQ$2,FIXTURES!$C$2:$NC$23,MATCH($C115,FIXTURES!$B$2:$B$23,0),0),HLOOKUP(CQ$2+1,FIXTURES!$C$2:$NC$23,MATCH($C115,FIXTURES!$B$2:$B$23,0),0))))</f>
        <v/>
      </c>
      <c r="CR115" s="70" t="str">
        <f>IF(CR$1="SAT",IF(AND(HLOOKUP(CR$2,FIXTURES!$C$2:$NC$23,MATCH($C115,FIXTURES!$B$2:$B$23,0),0)="",HLOOKUP(CR$2+1,FIXTURES!$C$2:$NC$23,MATCH($C115,FIXTURES!$B$2:$B$23,0),0)="",HLOOKUP(CR$2+2,FIXTURES!$C$2:$NC$23,MATCH($C115,FIXTURES!$B$2:$B$23,0),0)=""),HLOOKUP(CR$2-1,FIXTURES!$C$2:$NC$23,MATCH($C115,FIXTURES!$B$2:$B$23,0),0),IF(AND(HLOOKUP(CR$2,FIXTURES!$C$2:$NC$23,MATCH($C115,FIXTURES!$B$2:$B$23,0),0)="",HLOOKUP(CR$2+1,FIXTURES!$C$2:$NC$23,MATCH($C115,FIXTURES!$B$2:$B$23,0),0)=""),HLOOKUP(CR$2+2,FIXTURES!$C$2:$NC$23,MATCH($C115,FIXTURES!$B$2:$B$23,0),0),IF(HLOOKUP(CR$2+1,FIXTURES!$C$2:$NC$23,MATCH($C115,FIXTURES!$B$2:$B$23,0),0)="",HLOOKUP(CR$2,FIXTURES!$C$2:$NC$23,MATCH($C115,FIXTURES!$B$2:$B$23,0),0),HLOOKUP(CR$2+1,FIXTURES!$C$2:$NC$23,MATCH($C115,FIXTURES!$B$2:$B$23,0),0)))),IF(AND(HLOOKUP(CR$2,FIXTURES!$C$2:$NC$23,MATCH($C115,FIXTURES!$B$2:$B$23,0),0)="",HLOOKUP(CR$2+1,FIXTURES!$C$2:$NC$23,MATCH($C115,FIXTURES!$B$2:$B$23,0),0)=""),HLOOKUP(CR$2+2,FIXTURES!$C$2:$NC$23,MATCH($C115,FIXTURES!$B$2:$B$23,0),0),IF(HLOOKUP(CR$2+1,FIXTURES!$C$2:$NC$23,MATCH($C115,FIXTURES!$B$2:$B$23,0),0)="",HLOOKUP(CR$2,FIXTURES!$C$2:$NC$23,MATCH($C115,FIXTURES!$B$2:$B$23,0),0),HLOOKUP(CR$2+1,FIXTURES!$C$2:$NC$23,MATCH($C115,FIXTURES!$B$2:$B$23,0),0))))</f>
        <v/>
      </c>
      <c r="CS115" s="70" t="str">
        <f>IF(CS$1="SAT",IF(AND(HLOOKUP(CS$2,FIXTURES!$C$2:$NC$23,MATCH($C115,FIXTURES!$B$2:$B$23,0),0)="",HLOOKUP(CS$2+1,FIXTURES!$C$2:$NC$23,MATCH($C115,FIXTURES!$B$2:$B$23,0),0)="",HLOOKUP(CS$2+2,FIXTURES!$C$2:$NC$23,MATCH($C115,FIXTURES!$B$2:$B$23,0),0)=""),HLOOKUP(CS$2-1,FIXTURES!$C$2:$NC$23,MATCH($C115,FIXTURES!$B$2:$B$23,0),0),IF(AND(HLOOKUP(CS$2,FIXTURES!$C$2:$NC$23,MATCH($C115,FIXTURES!$B$2:$B$23,0),0)="",HLOOKUP(CS$2+1,FIXTURES!$C$2:$NC$23,MATCH($C115,FIXTURES!$B$2:$B$23,0),0)=""),HLOOKUP(CS$2+2,FIXTURES!$C$2:$NC$23,MATCH($C115,FIXTURES!$B$2:$B$23,0),0),IF(HLOOKUP(CS$2+1,FIXTURES!$C$2:$NC$23,MATCH($C115,FIXTURES!$B$2:$B$23,0),0)="",HLOOKUP(CS$2,FIXTURES!$C$2:$NC$23,MATCH($C115,FIXTURES!$B$2:$B$23,0),0),HLOOKUP(CS$2+1,FIXTURES!$C$2:$NC$23,MATCH($C115,FIXTURES!$B$2:$B$23,0),0)))),IF(AND(HLOOKUP(CS$2,FIXTURES!$C$2:$NC$23,MATCH($C115,FIXTURES!$B$2:$B$23,0),0)="",HLOOKUP(CS$2+1,FIXTURES!$C$2:$NC$23,MATCH($C115,FIXTURES!$B$2:$B$23,0),0)=""),HLOOKUP(CS$2+2,FIXTURES!$C$2:$NC$23,MATCH($C115,FIXTURES!$B$2:$B$23,0),0),IF(HLOOKUP(CS$2+1,FIXTURES!$C$2:$NC$23,MATCH($C115,FIXTURES!$B$2:$B$23,0),0)="",HLOOKUP(CS$2,FIXTURES!$C$2:$NC$23,MATCH($C115,FIXTURES!$B$2:$B$23,0),0),HLOOKUP(CS$2+1,FIXTURES!$C$2:$NC$23,MATCH($C115,FIXTURES!$B$2:$B$23,0),0))))</f>
        <v/>
      </c>
      <c r="CT115" s="70" t="str">
        <f>IF(CT$1="SAT",IF(AND(HLOOKUP(CT$2,FIXTURES!$C$2:$NC$23,MATCH($C115,FIXTURES!$B$2:$B$23,0),0)="",HLOOKUP(CT$2+1,FIXTURES!$C$2:$NC$23,MATCH($C115,FIXTURES!$B$2:$B$23,0),0)="",HLOOKUP(CT$2+2,FIXTURES!$C$2:$NC$23,MATCH($C115,FIXTURES!$B$2:$B$23,0),0)=""),HLOOKUP(CT$2-1,FIXTURES!$C$2:$NC$23,MATCH($C115,FIXTURES!$B$2:$B$23,0),0),IF(AND(HLOOKUP(CT$2,FIXTURES!$C$2:$NC$23,MATCH($C115,FIXTURES!$B$2:$B$23,0),0)="",HLOOKUP(CT$2+1,FIXTURES!$C$2:$NC$23,MATCH($C115,FIXTURES!$B$2:$B$23,0),0)=""),HLOOKUP(CT$2+2,FIXTURES!$C$2:$NC$23,MATCH($C115,FIXTURES!$B$2:$B$23,0),0),IF(HLOOKUP(CT$2+1,FIXTURES!$C$2:$NC$23,MATCH($C115,FIXTURES!$B$2:$B$23,0),0)="",HLOOKUP(CT$2,FIXTURES!$C$2:$NC$23,MATCH($C115,FIXTURES!$B$2:$B$23,0),0),HLOOKUP(CT$2+1,FIXTURES!$C$2:$NC$23,MATCH($C115,FIXTURES!$B$2:$B$23,0),0)))),IF(AND(HLOOKUP(CT$2,FIXTURES!$C$2:$NC$23,MATCH($C115,FIXTURES!$B$2:$B$23,0),0)="",HLOOKUP(CT$2+1,FIXTURES!$C$2:$NC$23,MATCH($C115,FIXTURES!$B$2:$B$23,0),0)=""),HLOOKUP(CT$2+2,FIXTURES!$C$2:$NC$23,MATCH($C115,FIXTURES!$B$2:$B$23,0),0),IF(HLOOKUP(CT$2+1,FIXTURES!$C$2:$NC$23,MATCH($C115,FIXTURES!$B$2:$B$23,0),0)="",HLOOKUP(CT$2,FIXTURES!$C$2:$NC$23,MATCH($C115,FIXTURES!$B$2:$B$23,0),0),HLOOKUP(CT$2+1,FIXTURES!$C$2:$NC$23,MATCH($C115,FIXTURES!$B$2:$B$23,0),0))))</f>
        <v/>
      </c>
      <c r="CU115" s="70" t="str">
        <f>IF(CU$1="SAT",IF(AND(HLOOKUP(CU$2,FIXTURES!$C$2:$NC$23,MATCH($C115,FIXTURES!$B$2:$B$23,0),0)="",HLOOKUP(CU$2+1,FIXTURES!$C$2:$NC$23,MATCH($C115,FIXTURES!$B$2:$B$23,0),0)="",HLOOKUP(CU$2+2,FIXTURES!$C$2:$NC$23,MATCH($C115,FIXTURES!$B$2:$B$23,0),0)=""),HLOOKUP(CU$2-1,FIXTURES!$C$2:$NC$23,MATCH($C115,FIXTURES!$B$2:$B$23,0),0),IF(AND(HLOOKUP(CU$2,FIXTURES!$C$2:$NC$23,MATCH($C115,FIXTURES!$B$2:$B$23,0),0)="",HLOOKUP(CU$2+1,FIXTURES!$C$2:$NC$23,MATCH($C115,FIXTURES!$B$2:$B$23,0),0)=""),HLOOKUP(CU$2+2,FIXTURES!$C$2:$NC$23,MATCH($C115,FIXTURES!$B$2:$B$23,0),0),IF(HLOOKUP(CU$2+1,FIXTURES!$C$2:$NC$23,MATCH($C115,FIXTURES!$B$2:$B$23,0),0)="",HLOOKUP(CU$2,FIXTURES!$C$2:$NC$23,MATCH($C115,FIXTURES!$B$2:$B$23,0),0),HLOOKUP(CU$2+1,FIXTURES!$C$2:$NC$23,MATCH($C115,FIXTURES!$B$2:$B$23,0),0)))),IF(AND(HLOOKUP(CU$2,FIXTURES!$C$2:$NC$23,MATCH($C115,FIXTURES!$B$2:$B$23,0),0)="",HLOOKUP(CU$2+1,FIXTURES!$C$2:$NC$23,MATCH($C115,FIXTURES!$B$2:$B$23,0),0)=""),HLOOKUP(CU$2+2,FIXTURES!$C$2:$NC$23,MATCH($C115,FIXTURES!$B$2:$B$23,0),0),IF(HLOOKUP(CU$2+1,FIXTURES!$C$2:$NC$23,MATCH($C115,FIXTURES!$B$2:$B$23,0),0)="",HLOOKUP(CU$2,FIXTURES!$C$2:$NC$23,MATCH($C115,FIXTURES!$B$2:$B$23,0),0),HLOOKUP(CU$2+1,FIXTURES!$C$2:$NC$23,MATCH($C115,FIXTURES!$B$2:$B$23,0),0))))</f>
        <v/>
      </c>
      <c r="CV115" s="70" t="str">
        <f>IF(CV$1="SAT",IF(AND(HLOOKUP(CV$2,FIXTURES!$C$2:$NC$23,MATCH($C115,FIXTURES!$B$2:$B$23,0),0)="",HLOOKUP(CV$2+1,FIXTURES!$C$2:$NC$23,MATCH($C115,FIXTURES!$B$2:$B$23,0),0)="",HLOOKUP(CV$2+2,FIXTURES!$C$2:$NC$23,MATCH($C115,FIXTURES!$B$2:$B$23,0),0)=""),HLOOKUP(CV$2-1,FIXTURES!$C$2:$NC$23,MATCH($C115,FIXTURES!$B$2:$B$23,0),0),IF(AND(HLOOKUP(CV$2,FIXTURES!$C$2:$NC$23,MATCH($C115,FIXTURES!$B$2:$B$23,0),0)="",HLOOKUP(CV$2+1,FIXTURES!$C$2:$NC$23,MATCH($C115,FIXTURES!$B$2:$B$23,0),0)=""),HLOOKUP(CV$2+2,FIXTURES!$C$2:$NC$23,MATCH($C115,FIXTURES!$B$2:$B$23,0),0),IF(HLOOKUP(CV$2+1,FIXTURES!$C$2:$NC$23,MATCH($C115,FIXTURES!$B$2:$B$23,0),0)="",HLOOKUP(CV$2,FIXTURES!$C$2:$NC$23,MATCH($C115,FIXTURES!$B$2:$B$23,0),0),HLOOKUP(CV$2+1,FIXTURES!$C$2:$NC$23,MATCH($C115,FIXTURES!$B$2:$B$23,0),0)))),IF(AND(HLOOKUP(CV$2,FIXTURES!$C$2:$NC$23,MATCH($C115,FIXTURES!$B$2:$B$23,0),0)="",HLOOKUP(CV$2+1,FIXTURES!$C$2:$NC$23,MATCH($C115,FIXTURES!$B$2:$B$23,0),0)=""),HLOOKUP(CV$2+2,FIXTURES!$C$2:$NC$23,MATCH($C115,FIXTURES!$B$2:$B$23,0),0),IF(HLOOKUP(CV$2+1,FIXTURES!$C$2:$NC$23,MATCH($C115,FIXTURES!$B$2:$B$23,0),0)="",HLOOKUP(CV$2,FIXTURES!$C$2:$NC$23,MATCH($C115,FIXTURES!$B$2:$B$23,0),0),HLOOKUP(CV$2+1,FIXTURES!$C$2:$NC$23,MATCH($C115,FIXTURES!$B$2:$B$23,0),0))))</f>
        <v/>
      </c>
      <c r="CW115" s="70" t="str">
        <f>IF(CW$1="SAT",IF(AND(HLOOKUP(CW$2,FIXTURES!$C$2:$NC$23,MATCH($C115,FIXTURES!$B$2:$B$23,0),0)="",HLOOKUP(CW$2+1,FIXTURES!$C$2:$NC$23,MATCH($C115,FIXTURES!$B$2:$B$23,0),0)="",HLOOKUP(CW$2+2,FIXTURES!$C$2:$NC$23,MATCH($C115,FIXTURES!$B$2:$B$23,0),0)=""),HLOOKUP(CW$2-1,FIXTURES!$C$2:$NC$23,MATCH($C115,FIXTURES!$B$2:$B$23,0),0),IF(AND(HLOOKUP(CW$2,FIXTURES!$C$2:$NC$23,MATCH($C115,FIXTURES!$B$2:$B$23,0),0)="",HLOOKUP(CW$2+1,FIXTURES!$C$2:$NC$23,MATCH($C115,FIXTURES!$B$2:$B$23,0),0)=""),HLOOKUP(CW$2+2,FIXTURES!$C$2:$NC$23,MATCH($C115,FIXTURES!$B$2:$B$23,0),0),IF(HLOOKUP(CW$2+1,FIXTURES!$C$2:$NC$23,MATCH($C115,FIXTURES!$B$2:$B$23,0),0)="",HLOOKUP(CW$2,FIXTURES!$C$2:$NC$23,MATCH($C115,FIXTURES!$B$2:$B$23,0),0),HLOOKUP(CW$2+1,FIXTURES!$C$2:$NC$23,MATCH($C115,FIXTURES!$B$2:$B$23,0),0)))),IF(AND(HLOOKUP(CW$2,FIXTURES!$C$2:$NC$23,MATCH($C115,FIXTURES!$B$2:$B$23,0),0)="",HLOOKUP(CW$2+1,FIXTURES!$C$2:$NC$23,MATCH($C115,FIXTURES!$B$2:$B$23,0),0)=""),HLOOKUP(CW$2+2,FIXTURES!$C$2:$NC$23,MATCH($C115,FIXTURES!$B$2:$B$23,0),0),IF(HLOOKUP(CW$2+1,FIXTURES!$C$2:$NC$23,MATCH($C115,FIXTURES!$B$2:$B$23,0),0)="",HLOOKUP(CW$2,FIXTURES!$C$2:$NC$23,MATCH($C115,FIXTURES!$B$2:$B$23,0),0),HLOOKUP(CW$2+1,FIXTURES!$C$2:$NC$23,MATCH($C115,FIXTURES!$B$2:$B$23,0),0))))</f>
        <v/>
      </c>
      <c r="CX115" s="70" t="str">
        <f>IF(CX$1="SAT",IF(AND(HLOOKUP(CX$2,FIXTURES!$C$2:$NC$23,MATCH($C115,FIXTURES!$B$2:$B$23,0),0)="",HLOOKUP(CX$2+1,FIXTURES!$C$2:$NC$23,MATCH($C115,FIXTURES!$B$2:$B$23,0),0)="",HLOOKUP(CX$2+2,FIXTURES!$C$2:$NC$23,MATCH($C115,FIXTURES!$B$2:$B$23,0),0)=""),HLOOKUP(CX$2-1,FIXTURES!$C$2:$NC$23,MATCH($C115,FIXTURES!$B$2:$B$23,0),0),IF(AND(HLOOKUP(CX$2,FIXTURES!$C$2:$NC$23,MATCH($C115,FIXTURES!$B$2:$B$23,0),0)="",HLOOKUP(CX$2+1,FIXTURES!$C$2:$NC$23,MATCH($C115,FIXTURES!$B$2:$B$23,0),0)=""),HLOOKUP(CX$2+2,FIXTURES!$C$2:$NC$23,MATCH($C115,FIXTURES!$B$2:$B$23,0),0),IF(HLOOKUP(CX$2+1,FIXTURES!$C$2:$NC$23,MATCH($C115,FIXTURES!$B$2:$B$23,0),0)="",HLOOKUP(CX$2,FIXTURES!$C$2:$NC$23,MATCH($C115,FIXTURES!$B$2:$B$23,0),0),HLOOKUP(CX$2+1,FIXTURES!$C$2:$NC$23,MATCH($C115,FIXTURES!$B$2:$B$23,0),0)))),IF(AND(HLOOKUP(CX$2,FIXTURES!$C$2:$NC$23,MATCH($C115,FIXTURES!$B$2:$B$23,0),0)="",HLOOKUP(CX$2+1,FIXTURES!$C$2:$NC$23,MATCH($C115,FIXTURES!$B$2:$B$23,0),0)=""),HLOOKUP(CX$2+2,FIXTURES!$C$2:$NC$23,MATCH($C115,FIXTURES!$B$2:$B$23,0),0),IF(HLOOKUP(CX$2+1,FIXTURES!$C$2:$NC$23,MATCH($C115,FIXTURES!$B$2:$B$23,0),0)="",HLOOKUP(CX$2,FIXTURES!$C$2:$NC$23,MATCH($C115,FIXTURES!$B$2:$B$23,0),0),HLOOKUP(CX$2+1,FIXTURES!$C$2:$NC$23,MATCH($C115,FIXTURES!$B$2:$B$23,0),0))))</f>
        <v/>
      </c>
      <c r="CY115" s="70" t="str">
        <f>IF(CY$1="SAT",IF(AND(HLOOKUP(CY$2,FIXTURES!$C$2:$NC$23,MATCH($C115,FIXTURES!$B$2:$B$23,0),0)="",HLOOKUP(CY$2+1,FIXTURES!$C$2:$NC$23,MATCH($C115,FIXTURES!$B$2:$B$23,0),0)="",HLOOKUP(CY$2+2,FIXTURES!$C$2:$NC$23,MATCH($C115,FIXTURES!$B$2:$B$23,0),0)=""),HLOOKUP(CY$2-1,FIXTURES!$C$2:$NC$23,MATCH($C115,FIXTURES!$B$2:$B$23,0),0),IF(AND(HLOOKUP(CY$2,FIXTURES!$C$2:$NC$23,MATCH($C115,FIXTURES!$B$2:$B$23,0),0)="",HLOOKUP(CY$2+1,FIXTURES!$C$2:$NC$23,MATCH($C115,FIXTURES!$B$2:$B$23,0),0)=""),HLOOKUP(CY$2+2,FIXTURES!$C$2:$NC$23,MATCH($C115,FIXTURES!$B$2:$B$23,0),0),IF(HLOOKUP(CY$2+1,FIXTURES!$C$2:$NC$23,MATCH($C115,FIXTURES!$B$2:$B$23,0),0)="",HLOOKUP(CY$2,FIXTURES!$C$2:$NC$23,MATCH($C115,FIXTURES!$B$2:$B$23,0),0),HLOOKUP(CY$2+1,FIXTURES!$C$2:$NC$23,MATCH($C115,FIXTURES!$B$2:$B$23,0),0)))),IF(AND(HLOOKUP(CY$2,FIXTURES!$C$2:$NC$23,MATCH($C115,FIXTURES!$B$2:$B$23,0),0)="",HLOOKUP(CY$2+1,FIXTURES!$C$2:$NC$23,MATCH($C115,FIXTURES!$B$2:$B$23,0),0)=""),HLOOKUP(CY$2+2,FIXTURES!$C$2:$NC$23,MATCH($C115,FIXTURES!$B$2:$B$23,0),0),IF(HLOOKUP(CY$2+1,FIXTURES!$C$2:$NC$23,MATCH($C115,FIXTURES!$B$2:$B$23,0),0)="",HLOOKUP(CY$2,FIXTURES!$C$2:$NC$23,MATCH($C115,FIXTURES!$B$2:$B$23,0),0),HLOOKUP(CY$2+1,FIXTURES!$C$2:$NC$23,MATCH($C115,FIXTURES!$B$2:$B$23,0),0))))</f>
        <v/>
      </c>
      <c r="CZ115" s="70" t="str">
        <f>IF(CZ$1="SAT",IF(AND(HLOOKUP(CZ$2,FIXTURES!$C$2:$NC$23,MATCH($C115,FIXTURES!$B$2:$B$23,0),0)="",HLOOKUP(CZ$2+1,FIXTURES!$C$2:$NC$23,MATCH($C115,FIXTURES!$B$2:$B$23,0),0)="",HLOOKUP(CZ$2+2,FIXTURES!$C$2:$NC$23,MATCH($C115,FIXTURES!$B$2:$B$23,0),0)=""),HLOOKUP(CZ$2-1,FIXTURES!$C$2:$NC$23,MATCH($C115,FIXTURES!$B$2:$B$23,0),0),IF(AND(HLOOKUP(CZ$2,FIXTURES!$C$2:$NC$23,MATCH($C115,FIXTURES!$B$2:$B$23,0),0)="",HLOOKUP(CZ$2+1,FIXTURES!$C$2:$NC$23,MATCH($C115,FIXTURES!$B$2:$B$23,0),0)=""),HLOOKUP(CZ$2+2,FIXTURES!$C$2:$NC$23,MATCH($C115,FIXTURES!$B$2:$B$23,0),0),IF(HLOOKUP(CZ$2+1,FIXTURES!$C$2:$NC$23,MATCH($C115,FIXTURES!$B$2:$B$23,0),0)="",HLOOKUP(CZ$2,FIXTURES!$C$2:$NC$23,MATCH($C115,FIXTURES!$B$2:$B$23,0),0),HLOOKUP(CZ$2+1,FIXTURES!$C$2:$NC$23,MATCH($C115,FIXTURES!$B$2:$B$23,0),0)))),IF(AND(HLOOKUP(CZ$2,FIXTURES!$C$2:$NC$23,MATCH($C115,FIXTURES!$B$2:$B$23,0),0)="",HLOOKUP(CZ$2+1,FIXTURES!$C$2:$NC$23,MATCH($C115,FIXTURES!$B$2:$B$23,0),0)=""),HLOOKUP(CZ$2+2,FIXTURES!$C$2:$NC$23,MATCH($C115,FIXTURES!$B$2:$B$23,0),0),IF(HLOOKUP(CZ$2+1,FIXTURES!$C$2:$NC$23,MATCH($C115,FIXTURES!$B$2:$B$23,0),0)="",HLOOKUP(CZ$2,FIXTURES!$C$2:$NC$23,MATCH($C115,FIXTURES!$B$2:$B$23,0),0),HLOOKUP(CZ$2+1,FIXTURES!$C$2:$NC$23,MATCH($C115,FIXTURES!$B$2:$B$23,0),0))))</f>
        <v/>
      </c>
      <c r="DA115" s="70" t="str">
        <f>IF(DA$1="SAT",IF(AND(HLOOKUP(DA$2,FIXTURES!$C$2:$NC$23,MATCH($C115,FIXTURES!$B$2:$B$23,0),0)="",HLOOKUP(DA$2+1,FIXTURES!$C$2:$NC$23,MATCH($C115,FIXTURES!$B$2:$B$23,0),0)="",HLOOKUP(DA$2+2,FIXTURES!$C$2:$NC$23,MATCH($C115,FIXTURES!$B$2:$B$23,0),0)=""),HLOOKUP(DA$2-1,FIXTURES!$C$2:$NC$23,MATCH($C115,FIXTURES!$B$2:$B$23,0),0),IF(AND(HLOOKUP(DA$2,FIXTURES!$C$2:$NC$23,MATCH($C115,FIXTURES!$B$2:$B$23,0),0)="",HLOOKUP(DA$2+1,FIXTURES!$C$2:$NC$23,MATCH($C115,FIXTURES!$B$2:$B$23,0),0)=""),HLOOKUP(DA$2+2,FIXTURES!$C$2:$NC$23,MATCH($C115,FIXTURES!$B$2:$B$23,0),0),IF(HLOOKUP(DA$2+1,FIXTURES!$C$2:$NC$23,MATCH($C115,FIXTURES!$B$2:$B$23,0),0)="",HLOOKUP(DA$2,FIXTURES!$C$2:$NC$23,MATCH($C115,FIXTURES!$B$2:$B$23,0),0),HLOOKUP(DA$2+1,FIXTURES!$C$2:$NC$23,MATCH($C115,FIXTURES!$B$2:$B$23,0),0)))),IF(AND(HLOOKUP(DA$2,FIXTURES!$C$2:$NC$23,MATCH($C115,FIXTURES!$B$2:$B$23,0),0)="",HLOOKUP(DA$2+1,FIXTURES!$C$2:$NC$23,MATCH($C115,FIXTURES!$B$2:$B$23,0),0)=""),HLOOKUP(DA$2+2,FIXTURES!$C$2:$NC$23,MATCH($C115,FIXTURES!$B$2:$B$23,0),0),IF(HLOOKUP(DA$2+1,FIXTURES!$C$2:$NC$23,MATCH($C115,FIXTURES!$B$2:$B$23,0),0)="",HLOOKUP(DA$2,FIXTURES!$C$2:$NC$23,MATCH($C115,FIXTURES!$B$2:$B$23,0),0),HLOOKUP(DA$2+1,FIXTURES!$C$2:$NC$23,MATCH($C115,FIXTURES!$B$2:$B$23,0),0))))</f>
        <v/>
      </c>
      <c r="DB115" s="70" t="str">
        <f>IF(DB$1="SAT",IF(AND(HLOOKUP(DB$2,FIXTURES!$C$2:$NC$23,MATCH($C115,FIXTURES!$B$2:$B$23,0),0)="",HLOOKUP(DB$2+1,FIXTURES!$C$2:$NC$23,MATCH($C115,FIXTURES!$B$2:$B$23,0),0)="",HLOOKUP(DB$2+2,FIXTURES!$C$2:$NC$23,MATCH($C115,FIXTURES!$B$2:$B$23,0),0)=""),HLOOKUP(DB$2-1,FIXTURES!$C$2:$NC$23,MATCH($C115,FIXTURES!$B$2:$B$23,0),0),IF(AND(HLOOKUP(DB$2,FIXTURES!$C$2:$NC$23,MATCH($C115,FIXTURES!$B$2:$B$23,0),0)="",HLOOKUP(DB$2+1,FIXTURES!$C$2:$NC$23,MATCH($C115,FIXTURES!$B$2:$B$23,0),0)=""),HLOOKUP(DB$2+2,FIXTURES!$C$2:$NC$23,MATCH($C115,FIXTURES!$B$2:$B$23,0),0),IF(HLOOKUP(DB$2+1,FIXTURES!$C$2:$NC$23,MATCH($C115,FIXTURES!$B$2:$B$23,0),0)="",HLOOKUP(DB$2,FIXTURES!$C$2:$NC$23,MATCH($C115,FIXTURES!$B$2:$B$23,0),0),HLOOKUP(DB$2+1,FIXTURES!$C$2:$NC$23,MATCH($C115,FIXTURES!$B$2:$B$23,0),0)))),IF(AND(HLOOKUP(DB$2,FIXTURES!$C$2:$NC$23,MATCH($C115,FIXTURES!$B$2:$B$23,0),0)="",HLOOKUP(DB$2+1,FIXTURES!$C$2:$NC$23,MATCH($C115,FIXTURES!$B$2:$B$23,0),0)=""),HLOOKUP(DB$2+2,FIXTURES!$C$2:$NC$23,MATCH($C115,FIXTURES!$B$2:$B$23,0),0),IF(HLOOKUP(DB$2+1,FIXTURES!$C$2:$NC$23,MATCH($C115,FIXTURES!$B$2:$B$23,0),0)="",HLOOKUP(DB$2,FIXTURES!$C$2:$NC$23,MATCH($C115,FIXTURES!$B$2:$B$23,0),0),HLOOKUP(DB$2+1,FIXTURES!$C$2:$NC$23,MATCH($C115,FIXTURES!$B$2:$B$23,0),0))))</f>
        <v/>
      </c>
      <c r="DC115" s="70" t="str">
        <f>IF(DC$1="SAT",IF(AND(HLOOKUP(DC$2,FIXTURES!$C$2:$NC$23,MATCH($C115,FIXTURES!$B$2:$B$23,0),0)="",HLOOKUP(DC$2+1,FIXTURES!$C$2:$NC$23,MATCH($C115,FIXTURES!$B$2:$B$23,0),0)="",HLOOKUP(DC$2+2,FIXTURES!$C$2:$NC$23,MATCH($C115,FIXTURES!$B$2:$B$23,0),0)=""),HLOOKUP(DC$2-1,FIXTURES!$C$2:$NC$23,MATCH($C115,FIXTURES!$B$2:$B$23,0),0),IF(AND(HLOOKUP(DC$2,FIXTURES!$C$2:$NC$23,MATCH($C115,FIXTURES!$B$2:$B$23,0),0)="",HLOOKUP(DC$2+1,FIXTURES!$C$2:$NC$23,MATCH($C115,FIXTURES!$B$2:$B$23,0),0)=""),HLOOKUP(DC$2+2,FIXTURES!$C$2:$NC$23,MATCH($C115,FIXTURES!$B$2:$B$23,0),0),IF(HLOOKUP(DC$2+1,FIXTURES!$C$2:$NC$23,MATCH($C115,FIXTURES!$B$2:$B$23,0),0)="",HLOOKUP(DC$2,FIXTURES!$C$2:$NC$23,MATCH($C115,FIXTURES!$B$2:$B$23,0),0),HLOOKUP(DC$2+1,FIXTURES!$C$2:$NC$23,MATCH($C115,FIXTURES!$B$2:$B$23,0),0)))),IF(AND(HLOOKUP(DC$2,FIXTURES!$C$2:$NC$23,MATCH($C115,FIXTURES!$B$2:$B$23,0),0)="",HLOOKUP(DC$2+1,FIXTURES!$C$2:$NC$23,MATCH($C115,FIXTURES!$B$2:$B$23,0),0)=""),HLOOKUP(DC$2+2,FIXTURES!$C$2:$NC$23,MATCH($C115,FIXTURES!$B$2:$B$23,0),0),IF(HLOOKUP(DC$2+1,FIXTURES!$C$2:$NC$23,MATCH($C115,FIXTURES!$B$2:$B$23,0),0)="",HLOOKUP(DC$2,FIXTURES!$C$2:$NC$23,MATCH($C115,FIXTURES!$B$2:$B$23,0),0),HLOOKUP(DC$2+1,FIXTURES!$C$2:$NC$23,MATCH($C115,FIXTURES!$B$2:$B$23,0),0))))</f>
        <v/>
      </c>
      <c r="DE115" s="102" t="str">
        <f t="shared" si="11"/>
        <v/>
      </c>
      <c r="DF115" s="102" t="str">
        <f t="shared" si="11"/>
        <v/>
      </c>
      <c r="DG115" s="102" t="str">
        <f t="shared" si="11"/>
        <v/>
      </c>
      <c r="DH115" s="102" t="str">
        <f t="shared" si="11"/>
        <v/>
      </c>
      <c r="DI115" s="102" t="str">
        <f t="shared" si="11"/>
        <v/>
      </c>
      <c r="DJ115" s="102" t="str">
        <f t="shared" si="11"/>
        <v/>
      </c>
      <c r="DL115" s="120" t="str">
        <f>IF(DE115="","",DE115&amp;" ")&amp;IF(DF115="","",DF115&amp;" ")&amp;IF(DG115="","",DG115&amp;" ")&amp;IF(DH115="","",DH115&amp;" ")&amp;IF(DI115="","",DI115&amp;" ")&amp;IF(DJ115="","",DJ115&amp;" ")</f>
        <v/>
      </c>
      <c r="DM115" s="119" t="str">
        <f t="shared" si="12"/>
        <v/>
      </c>
    </row>
    <row r="116" spans="1:117" s="49" customFormat="1" ht="35.1" customHeight="1" x14ac:dyDescent="0.25">
      <c r="A116" s="67" t="s">
        <v>73</v>
      </c>
      <c r="B116" s="68">
        <f>VLOOKUP(A116,[1]Table!$B$1:$O$21,MATCH("xGD/90",[1]Table!$B$1:$O$1,0),0)</f>
        <v>0.35</v>
      </c>
      <c r="C116" s="69" t="s">
        <v>13</v>
      </c>
      <c r="D116" s="70" t="str">
        <f>IF(D$1="SAT",IF(AND(HLOOKUP(D$2,FIXTURES!$C$2:$NC$23,MATCH($C116,FIXTURES!$B$2:$B$23,0),0)="",HLOOKUP(D$2+1,FIXTURES!$C$2:$NC$23,MATCH($C116,FIXTURES!$B$2:$B$23,0),0)="",HLOOKUP(D$2+2,FIXTURES!$C$2:$NC$23,MATCH($C116,FIXTURES!$B$2:$B$23,0),0)=""),HLOOKUP(D$2-1,FIXTURES!$C$2:$NC$23,MATCH($C116,FIXTURES!$B$2:$B$23,0),0),IF(AND(HLOOKUP(D$2,FIXTURES!$C$2:$NC$23,MATCH($C116,FIXTURES!$B$2:$B$23,0),0)="",HLOOKUP(D$2+1,FIXTURES!$C$2:$NC$23,MATCH($C116,FIXTURES!$B$2:$B$23,0),0)=""),HLOOKUP(D$2+2,FIXTURES!$C$2:$NC$23,MATCH($C116,FIXTURES!$B$2:$B$23,0),0),IF(HLOOKUP(D$2+1,FIXTURES!$C$2:$NC$23,MATCH($C116,FIXTURES!$B$2:$B$23,0),0)="",HLOOKUP(D$2,FIXTURES!$C$2:$NC$23,MATCH($C116,FIXTURES!$B$2:$B$23,0),0),HLOOKUP(D$2+1,FIXTURES!$C$2:$NC$23,MATCH($C116,FIXTURES!$B$2:$B$23,0),0)))),IF(AND(HLOOKUP(D$2,FIXTURES!$C$2:$NC$23,MATCH($C116,FIXTURES!$B$2:$B$23,0),0)="",HLOOKUP(D$2+1,FIXTURES!$C$2:$NC$23,MATCH($C116,FIXTURES!$B$2:$B$23,0),0)=""),HLOOKUP(D$2+2,FIXTURES!$C$2:$NC$23,MATCH($C116,FIXTURES!$B$2:$B$23,0),0),IF(HLOOKUP(D$2+1,FIXTURES!$C$2:$NC$23,MATCH($C116,FIXTURES!$B$2:$B$23,0),0)="",HLOOKUP(D$2,FIXTURES!$C$2:$NC$23,MATCH($C116,FIXTURES!$B$2:$B$23,0),0),HLOOKUP(D$2+1,FIXTURES!$C$2:$NC$23,MATCH($C116,FIXTURES!$B$2:$B$23,0),0))))</f>
        <v/>
      </c>
      <c r="E116" s="70" t="str">
        <f>IF(E$1="SAT",IF(AND(HLOOKUP(E$2,FIXTURES!$C$2:$NC$23,MATCH($C116,FIXTURES!$B$2:$B$23,0),0)="",HLOOKUP(E$2+1,FIXTURES!$C$2:$NC$23,MATCH($C116,FIXTURES!$B$2:$B$23,0),0)="",HLOOKUP(E$2+2,FIXTURES!$C$2:$NC$23,MATCH($C116,FIXTURES!$B$2:$B$23,0),0)=""),HLOOKUP(E$2-1,FIXTURES!$C$2:$NC$23,MATCH($C116,FIXTURES!$B$2:$B$23,0),0),IF(AND(HLOOKUP(E$2,FIXTURES!$C$2:$NC$23,MATCH($C116,FIXTURES!$B$2:$B$23,0),0)="",HLOOKUP(E$2+1,FIXTURES!$C$2:$NC$23,MATCH($C116,FIXTURES!$B$2:$B$23,0),0)=""),HLOOKUP(E$2+2,FIXTURES!$C$2:$NC$23,MATCH($C116,FIXTURES!$B$2:$B$23,0),0),IF(HLOOKUP(E$2+1,FIXTURES!$C$2:$NC$23,MATCH($C116,FIXTURES!$B$2:$B$23,0),0)="",HLOOKUP(E$2,FIXTURES!$C$2:$NC$23,MATCH($C116,FIXTURES!$B$2:$B$23,0),0),HLOOKUP(E$2+1,FIXTURES!$C$2:$NC$23,MATCH($C116,FIXTURES!$B$2:$B$23,0),0)))),IF(AND(HLOOKUP(E$2,FIXTURES!$C$2:$NC$23,MATCH($C116,FIXTURES!$B$2:$B$23,0),0)="",HLOOKUP(E$2+1,FIXTURES!$C$2:$NC$23,MATCH($C116,FIXTURES!$B$2:$B$23,0),0)=""),HLOOKUP(E$2+2,FIXTURES!$C$2:$NC$23,MATCH($C116,FIXTURES!$B$2:$B$23,0),0),IF(HLOOKUP(E$2+1,FIXTURES!$C$2:$NC$23,MATCH($C116,FIXTURES!$B$2:$B$23,0),0)="",HLOOKUP(E$2,FIXTURES!$C$2:$NC$23,MATCH($C116,FIXTURES!$B$2:$B$23,0),0),HLOOKUP(E$2+1,FIXTURES!$C$2:$NC$23,MATCH($C116,FIXTURES!$B$2:$B$23,0),0))))</f>
        <v>BHA</v>
      </c>
      <c r="F116" s="70" t="str">
        <f>IF(F$1="SAT",IF(AND(HLOOKUP(F$2,FIXTURES!$C$2:$NC$23,MATCH($C116,FIXTURES!$B$2:$B$23,0),0)="",HLOOKUP(F$2+1,FIXTURES!$C$2:$NC$23,MATCH($C116,FIXTURES!$B$2:$B$23,0),0)="",HLOOKUP(F$2+2,FIXTURES!$C$2:$NC$23,MATCH($C116,FIXTURES!$B$2:$B$23,0),0)=""),HLOOKUP(F$2-1,FIXTURES!$C$2:$NC$23,MATCH($C116,FIXTURES!$B$2:$B$23,0),0),IF(AND(HLOOKUP(F$2,FIXTURES!$C$2:$NC$23,MATCH($C116,FIXTURES!$B$2:$B$23,0),0)="",HLOOKUP(F$2+1,FIXTURES!$C$2:$NC$23,MATCH($C116,FIXTURES!$B$2:$B$23,0),0)=""),HLOOKUP(F$2+2,FIXTURES!$C$2:$NC$23,MATCH($C116,FIXTURES!$B$2:$B$23,0),0),IF(HLOOKUP(F$2+1,FIXTURES!$C$2:$NC$23,MATCH($C116,FIXTURES!$B$2:$B$23,0),0)="",HLOOKUP(F$2,FIXTURES!$C$2:$NC$23,MATCH($C116,FIXTURES!$B$2:$B$23,0),0),HLOOKUP(F$2+1,FIXTURES!$C$2:$NC$23,MATCH($C116,FIXTURES!$B$2:$B$23,0),0)))),IF(AND(HLOOKUP(F$2,FIXTURES!$C$2:$NC$23,MATCH($C116,FIXTURES!$B$2:$B$23,0),0)="",HLOOKUP(F$2+1,FIXTURES!$C$2:$NC$23,MATCH($C116,FIXTURES!$B$2:$B$23,0),0)=""),HLOOKUP(F$2+2,FIXTURES!$C$2:$NC$23,MATCH($C116,FIXTURES!$B$2:$B$23,0),0),IF(HLOOKUP(F$2+1,FIXTURES!$C$2:$NC$23,MATCH($C116,FIXTURES!$B$2:$B$23,0),0)="",HLOOKUP(F$2,FIXTURES!$C$2:$NC$23,MATCH($C116,FIXTURES!$B$2:$B$23,0),0),HLOOKUP(F$2+1,FIXTURES!$C$2:$NC$23,MATCH($C116,FIXTURES!$B$2:$B$23,0),0))))</f>
        <v/>
      </c>
      <c r="G116" s="70" t="str">
        <f>IF(G$1="SAT",IF(AND(HLOOKUP(G$2,FIXTURES!$C$2:$NC$23,MATCH($C116,FIXTURES!$B$2:$B$23,0),0)="",HLOOKUP(G$2+1,FIXTURES!$C$2:$NC$23,MATCH($C116,FIXTURES!$B$2:$B$23,0),0)="",HLOOKUP(G$2+2,FIXTURES!$C$2:$NC$23,MATCH($C116,FIXTURES!$B$2:$B$23,0),0)=""),HLOOKUP(G$2-1,FIXTURES!$C$2:$NC$23,MATCH($C116,FIXTURES!$B$2:$B$23,0),0),IF(AND(HLOOKUP(G$2,FIXTURES!$C$2:$NC$23,MATCH($C116,FIXTURES!$B$2:$B$23,0),0)="",HLOOKUP(G$2+1,FIXTURES!$C$2:$NC$23,MATCH($C116,FIXTURES!$B$2:$B$23,0),0)=""),HLOOKUP(G$2+2,FIXTURES!$C$2:$NC$23,MATCH($C116,FIXTURES!$B$2:$B$23,0),0),IF(HLOOKUP(G$2+1,FIXTURES!$C$2:$NC$23,MATCH($C116,FIXTURES!$B$2:$B$23,0),0)="",HLOOKUP(G$2,FIXTURES!$C$2:$NC$23,MATCH($C116,FIXTURES!$B$2:$B$23,0),0),HLOOKUP(G$2+1,FIXTURES!$C$2:$NC$23,MATCH($C116,FIXTURES!$B$2:$B$23,0),0)))),IF(AND(HLOOKUP(G$2,FIXTURES!$C$2:$NC$23,MATCH($C116,FIXTURES!$B$2:$B$23,0),0)="",HLOOKUP(G$2+1,FIXTURES!$C$2:$NC$23,MATCH($C116,FIXTURES!$B$2:$B$23,0),0)=""),HLOOKUP(G$2+2,FIXTURES!$C$2:$NC$23,MATCH($C116,FIXTURES!$B$2:$B$23,0),0),IF(HLOOKUP(G$2+1,FIXTURES!$C$2:$NC$23,MATCH($C116,FIXTURES!$B$2:$B$23,0),0)="",HLOOKUP(G$2,FIXTURES!$C$2:$NC$23,MATCH($C116,FIXTURES!$B$2:$B$23,0),0),HLOOKUP(G$2+1,FIXTURES!$C$2:$NC$23,MATCH($C116,FIXTURES!$B$2:$B$23,0),0))))</f>
        <v>bre</v>
      </c>
      <c r="H116" s="70" t="str">
        <f>IF(H$1="SAT",IF(AND(HLOOKUP(H$2,FIXTURES!$C$2:$NC$23,MATCH($C116,FIXTURES!$B$2:$B$23,0),0)="",HLOOKUP(H$2+1,FIXTURES!$C$2:$NC$23,MATCH($C116,FIXTURES!$B$2:$B$23,0),0)="",HLOOKUP(H$2+2,FIXTURES!$C$2:$NC$23,MATCH($C116,FIXTURES!$B$2:$B$23,0),0)=""),HLOOKUP(H$2-1,FIXTURES!$C$2:$NC$23,MATCH($C116,FIXTURES!$B$2:$B$23,0),0),IF(AND(HLOOKUP(H$2,FIXTURES!$C$2:$NC$23,MATCH($C116,FIXTURES!$B$2:$B$23,0),0)="",HLOOKUP(H$2+1,FIXTURES!$C$2:$NC$23,MATCH($C116,FIXTURES!$B$2:$B$23,0),0)=""),HLOOKUP(H$2+2,FIXTURES!$C$2:$NC$23,MATCH($C116,FIXTURES!$B$2:$B$23,0),0),IF(HLOOKUP(H$2+1,FIXTURES!$C$2:$NC$23,MATCH($C116,FIXTURES!$B$2:$B$23,0),0)="",HLOOKUP(H$2,FIXTURES!$C$2:$NC$23,MATCH($C116,FIXTURES!$B$2:$B$23,0),0),HLOOKUP(H$2+1,FIXTURES!$C$2:$NC$23,MATCH($C116,FIXTURES!$B$2:$B$23,0),0)))),IF(AND(HLOOKUP(H$2,FIXTURES!$C$2:$NC$23,MATCH($C116,FIXTURES!$B$2:$B$23,0),0)="",HLOOKUP(H$2+1,FIXTURES!$C$2:$NC$23,MATCH($C116,FIXTURES!$B$2:$B$23,0),0)=""),HLOOKUP(H$2+2,FIXTURES!$C$2:$NC$23,MATCH($C116,FIXTURES!$B$2:$B$23,0),0),IF(HLOOKUP(H$2+1,FIXTURES!$C$2:$NC$23,MATCH($C116,FIXTURES!$B$2:$B$23,0),0)="",HLOOKUP(H$2,FIXTURES!$C$2:$NC$23,MATCH($C116,FIXTURES!$B$2:$B$23,0),0),HLOOKUP(H$2+1,FIXTURES!$C$2:$NC$23,MATCH($C116,FIXTURES!$B$2:$B$23,0),0))))</f>
        <v/>
      </c>
      <c r="I116" s="70" t="str">
        <f>IF(I$1="SAT",IF(AND(HLOOKUP(I$2,FIXTURES!$C$2:$NC$23,MATCH($C116,FIXTURES!$B$2:$B$23,0),0)="",HLOOKUP(I$2+1,FIXTURES!$C$2:$NC$23,MATCH($C116,FIXTURES!$B$2:$B$23,0),0)="",HLOOKUP(I$2+2,FIXTURES!$C$2:$NC$23,MATCH($C116,FIXTURES!$B$2:$B$23,0),0)=""),HLOOKUP(I$2-1,FIXTURES!$C$2:$NC$23,MATCH($C116,FIXTURES!$B$2:$B$23,0),0),IF(AND(HLOOKUP(I$2,FIXTURES!$C$2:$NC$23,MATCH($C116,FIXTURES!$B$2:$B$23,0),0)="",HLOOKUP(I$2+1,FIXTURES!$C$2:$NC$23,MATCH($C116,FIXTURES!$B$2:$B$23,0),0)=""),HLOOKUP(I$2+2,FIXTURES!$C$2:$NC$23,MATCH($C116,FIXTURES!$B$2:$B$23,0),0),IF(HLOOKUP(I$2+1,FIXTURES!$C$2:$NC$23,MATCH($C116,FIXTURES!$B$2:$B$23,0),0)="",HLOOKUP(I$2,FIXTURES!$C$2:$NC$23,MATCH($C116,FIXTURES!$B$2:$B$23,0),0),HLOOKUP(I$2+1,FIXTURES!$C$2:$NC$23,MATCH($C116,FIXTURES!$B$2:$B$23,0),0)))),IF(AND(HLOOKUP(I$2,FIXTURES!$C$2:$NC$23,MATCH($C116,FIXTURES!$B$2:$B$23,0),0)="",HLOOKUP(I$2+1,FIXTURES!$C$2:$NC$23,MATCH($C116,FIXTURES!$B$2:$B$23,0),0)=""),HLOOKUP(I$2+2,FIXTURES!$C$2:$NC$23,MATCH($C116,FIXTURES!$B$2:$B$23,0),0),IF(HLOOKUP(I$2+1,FIXTURES!$C$2:$NC$23,MATCH($C116,FIXTURES!$B$2:$B$23,0),0)="",HLOOKUP(I$2,FIXTURES!$C$2:$NC$23,MATCH($C116,FIXTURES!$B$2:$B$23,0),0),HLOOKUP(I$2+1,FIXTURES!$C$2:$NC$23,MATCH($C116,FIXTURES!$B$2:$B$23,0),0))))</f>
        <v>LIV</v>
      </c>
      <c r="J116" s="70" t="str">
        <f>IF(J$1="SAT",IF(AND(HLOOKUP(J$2,FIXTURES!$C$2:$NC$23,MATCH($C116,FIXTURES!$B$2:$B$23,0),0)="",HLOOKUP(J$2+1,FIXTURES!$C$2:$NC$23,MATCH($C116,FIXTURES!$B$2:$B$23,0),0)="",HLOOKUP(J$2+2,FIXTURES!$C$2:$NC$23,MATCH($C116,FIXTURES!$B$2:$B$23,0),0)=""),HLOOKUP(J$2-1,FIXTURES!$C$2:$NC$23,MATCH($C116,FIXTURES!$B$2:$B$23,0),0),IF(AND(HLOOKUP(J$2,FIXTURES!$C$2:$NC$23,MATCH($C116,FIXTURES!$B$2:$B$23,0),0)="",HLOOKUP(J$2+1,FIXTURES!$C$2:$NC$23,MATCH($C116,FIXTURES!$B$2:$B$23,0),0)=""),HLOOKUP(J$2+2,FIXTURES!$C$2:$NC$23,MATCH($C116,FIXTURES!$B$2:$B$23,0),0),IF(HLOOKUP(J$2+1,FIXTURES!$C$2:$NC$23,MATCH($C116,FIXTURES!$B$2:$B$23,0),0)="",HLOOKUP(J$2,FIXTURES!$C$2:$NC$23,MATCH($C116,FIXTURES!$B$2:$B$23,0),0),HLOOKUP(J$2+1,FIXTURES!$C$2:$NC$23,MATCH($C116,FIXTURES!$B$2:$B$23,0),0)))),IF(AND(HLOOKUP(J$2,FIXTURES!$C$2:$NC$23,MATCH($C116,FIXTURES!$B$2:$B$23,0),0)="",HLOOKUP(J$2+1,FIXTURES!$C$2:$NC$23,MATCH($C116,FIXTURES!$B$2:$B$23,0),0)=""),HLOOKUP(J$2+2,FIXTURES!$C$2:$NC$23,MATCH($C116,FIXTURES!$B$2:$B$23,0),0),IF(HLOOKUP(J$2+1,FIXTURES!$C$2:$NC$23,MATCH($C116,FIXTURES!$B$2:$B$23,0),0)="",HLOOKUP(J$2,FIXTURES!$C$2:$NC$23,MATCH($C116,FIXTURES!$B$2:$B$23,0),0),HLOOKUP(J$2+1,FIXTURES!$C$2:$NC$23,MATCH($C116,FIXTURES!$B$2:$B$23,0),0))))</f>
        <v/>
      </c>
      <c r="K116" s="70" t="str">
        <f>IF(K$1="SAT",IF(AND(HLOOKUP(K$2,FIXTURES!$C$2:$NC$23,MATCH($C116,FIXTURES!$B$2:$B$23,0),0)="",HLOOKUP(K$2+1,FIXTURES!$C$2:$NC$23,MATCH($C116,FIXTURES!$B$2:$B$23,0),0)="",HLOOKUP(K$2+2,FIXTURES!$C$2:$NC$23,MATCH($C116,FIXTURES!$B$2:$B$23,0),0)=""),HLOOKUP(K$2-1,FIXTURES!$C$2:$NC$23,MATCH($C116,FIXTURES!$B$2:$B$23,0),0),IF(AND(HLOOKUP(K$2,FIXTURES!$C$2:$NC$23,MATCH($C116,FIXTURES!$B$2:$B$23,0),0)="",HLOOKUP(K$2+1,FIXTURES!$C$2:$NC$23,MATCH($C116,FIXTURES!$B$2:$B$23,0),0)=""),HLOOKUP(K$2+2,FIXTURES!$C$2:$NC$23,MATCH($C116,FIXTURES!$B$2:$B$23,0),0),IF(HLOOKUP(K$2+1,FIXTURES!$C$2:$NC$23,MATCH($C116,FIXTURES!$B$2:$B$23,0),0)="",HLOOKUP(K$2,FIXTURES!$C$2:$NC$23,MATCH($C116,FIXTURES!$B$2:$B$23,0),0),HLOOKUP(K$2+1,FIXTURES!$C$2:$NC$23,MATCH($C116,FIXTURES!$B$2:$B$23,0),0)))),IF(AND(HLOOKUP(K$2,FIXTURES!$C$2:$NC$23,MATCH($C116,FIXTURES!$B$2:$B$23,0),0)="",HLOOKUP(K$2+1,FIXTURES!$C$2:$NC$23,MATCH($C116,FIXTURES!$B$2:$B$23,0),0)=""),HLOOKUP(K$2+2,FIXTURES!$C$2:$NC$23,MATCH($C116,FIXTURES!$B$2:$B$23,0),0),IF(HLOOKUP(K$2+1,FIXTURES!$C$2:$NC$23,MATCH($C116,FIXTURES!$B$2:$B$23,0),0)="",HLOOKUP(K$2,FIXTURES!$C$2:$NC$23,MATCH($C116,FIXTURES!$B$2:$B$23,0),0),HLOOKUP(K$2+1,FIXTURES!$C$2:$NC$23,MATCH($C116,FIXTURES!$B$2:$B$23,0),0))))</f>
        <v>sou</v>
      </c>
      <c r="L116" s="70" t="str">
        <f>IF(L$1="SAT",IF(AND(HLOOKUP(L$2,FIXTURES!$C$2:$NC$23,MATCH($C116,FIXTURES!$B$2:$B$23,0),0)="",HLOOKUP(L$2+1,FIXTURES!$C$2:$NC$23,MATCH($C116,FIXTURES!$B$2:$B$23,0),0)="",HLOOKUP(L$2+2,FIXTURES!$C$2:$NC$23,MATCH($C116,FIXTURES!$B$2:$B$23,0),0)=""),HLOOKUP(L$2-1,FIXTURES!$C$2:$NC$23,MATCH($C116,FIXTURES!$B$2:$B$23,0),0),IF(AND(HLOOKUP(L$2,FIXTURES!$C$2:$NC$23,MATCH($C116,FIXTURES!$B$2:$B$23,0),0)="",HLOOKUP(L$2+1,FIXTURES!$C$2:$NC$23,MATCH($C116,FIXTURES!$B$2:$B$23,0),0)=""),HLOOKUP(L$2+2,FIXTURES!$C$2:$NC$23,MATCH($C116,FIXTURES!$B$2:$B$23,0),0),IF(HLOOKUP(L$2+1,FIXTURES!$C$2:$NC$23,MATCH($C116,FIXTURES!$B$2:$B$23,0),0)="",HLOOKUP(L$2,FIXTURES!$C$2:$NC$23,MATCH($C116,FIXTURES!$B$2:$B$23,0),0),HLOOKUP(L$2+1,FIXTURES!$C$2:$NC$23,MATCH($C116,FIXTURES!$B$2:$B$23,0),0)))),IF(AND(HLOOKUP(L$2,FIXTURES!$C$2:$NC$23,MATCH($C116,FIXTURES!$B$2:$B$23,0),0)="",HLOOKUP(L$2+1,FIXTURES!$C$2:$NC$23,MATCH($C116,FIXTURES!$B$2:$B$23,0),0)=""),HLOOKUP(L$2+2,FIXTURES!$C$2:$NC$23,MATCH($C116,FIXTURES!$B$2:$B$23,0),0),IF(HLOOKUP(L$2+1,FIXTURES!$C$2:$NC$23,MATCH($C116,FIXTURES!$B$2:$B$23,0),0)="",HLOOKUP(L$2,FIXTURES!$C$2:$NC$23,MATCH($C116,FIXTURES!$B$2:$B$23,0),0),HLOOKUP(L$2+1,FIXTURES!$C$2:$NC$23,MATCH($C116,FIXTURES!$B$2:$B$23,0),0))))</f>
        <v>lei</v>
      </c>
      <c r="M116" s="70" t="str">
        <f>IF(M$1="SAT",IF(AND(HLOOKUP(M$2,FIXTURES!$C$2:$NC$23,MATCH($C116,FIXTURES!$B$2:$B$23,0),0)="",HLOOKUP(M$2+1,FIXTURES!$C$2:$NC$23,MATCH($C116,FIXTURES!$B$2:$B$23,0),0)="",HLOOKUP(M$2+2,FIXTURES!$C$2:$NC$23,MATCH($C116,FIXTURES!$B$2:$B$23,0),0)=""),HLOOKUP(M$2-1,FIXTURES!$C$2:$NC$23,MATCH($C116,FIXTURES!$B$2:$B$23,0),0),IF(AND(HLOOKUP(M$2,FIXTURES!$C$2:$NC$23,MATCH($C116,FIXTURES!$B$2:$B$23,0),0)="",HLOOKUP(M$2+1,FIXTURES!$C$2:$NC$23,MATCH($C116,FIXTURES!$B$2:$B$23,0),0)=""),HLOOKUP(M$2+2,FIXTURES!$C$2:$NC$23,MATCH($C116,FIXTURES!$B$2:$B$23,0),0),IF(HLOOKUP(M$2+1,FIXTURES!$C$2:$NC$23,MATCH($C116,FIXTURES!$B$2:$B$23,0),0)="",HLOOKUP(M$2,FIXTURES!$C$2:$NC$23,MATCH($C116,FIXTURES!$B$2:$B$23,0),0),HLOOKUP(M$2+1,FIXTURES!$C$2:$NC$23,MATCH($C116,FIXTURES!$B$2:$B$23,0),0)))),IF(AND(HLOOKUP(M$2,FIXTURES!$C$2:$NC$23,MATCH($C116,FIXTURES!$B$2:$B$23,0),0)="",HLOOKUP(M$2+1,FIXTURES!$C$2:$NC$23,MATCH($C116,FIXTURES!$B$2:$B$23,0),0)=""),HLOOKUP(M$2+2,FIXTURES!$C$2:$NC$23,MATCH($C116,FIXTURES!$B$2:$B$23,0),0),IF(HLOOKUP(M$2+1,FIXTURES!$C$2:$NC$23,MATCH($C116,FIXTURES!$B$2:$B$23,0),0)="",HLOOKUP(M$2,FIXTURES!$C$2:$NC$23,MATCH($C116,FIXTURES!$B$2:$B$23,0),0),HLOOKUP(M$2+1,FIXTURES!$C$2:$NC$23,MATCH($C116,FIXTURES!$B$2:$B$23,0),0))))</f>
        <v>ARS</v>
      </c>
      <c r="N116" s="70" t="str">
        <f>IF(N$1="SAT",IF(AND(HLOOKUP(N$2,FIXTURES!$C$2:$NC$23,MATCH($C116,FIXTURES!$B$2:$B$23,0),0)="",HLOOKUP(N$2+1,FIXTURES!$C$2:$NC$23,MATCH($C116,FIXTURES!$B$2:$B$23,0),0)="",HLOOKUP(N$2+2,FIXTURES!$C$2:$NC$23,MATCH($C116,FIXTURES!$B$2:$B$23,0),0)=""),HLOOKUP(N$2-1,FIXTURES!$C$2:$NC$23,MATCH($C116,FIXTURES!$B$2:$B$23,0),0),IF(AND(HLOOKUP(N$2,FIXTURES!$C$2:$NC$23,MATCH($C116,FIXTURES!$B$2:$B$23,0),0)="",HLOOKUP(N$2+1,FIXTURES!$C$2:$NC$23,MATCH($C116,FIXTURES!$B$2:$B$23,0),0)=""),HLOOKUP(N$2+2,FIXTURES!$C$2:$NC$23,MATCH($C116,FIXTURES!$B$2:$B$23,0),0),IF(HLOOKUP(N$2+1,FIXTURES!$C$2:$NC$23,MATCH($C116,FIXTURES!$B$2:$B$23,0),0)="",HLOOKUP(N$2,FIXTURES!$C$2:$NC$23,MATCH($C116,FIXTURES!$B$2:$B$23,0),0),HLOOKUP(N$2+1,FIXTURES!$C$2:$NC$23,MATCH($C116,FIXTURES!$B$2:$B$23,0),0)))),IF(AND(HLOOKUP(N$2,FIXTURES!$C$2:$NC$23,MATCH($C116,FIXTURES!$B$2:$B$23,0),0)="",HLOOKUP(N$2+1,FIXTURES!$C$2:$NC$23,MATCH($C116,FIXTURES!$B$2:$B$23,0),0)=""),HLOOKUP(N$2+2,FIXTURES!$C$2:$NC$23,MATCH($C116,FIXTURES!$B$2:$B$23,0),0),IF(HLOOKUP(N$2+1,FIXTURES!$C$2:$NC$23,MATCH($C116,FIXTURES!$B$2:$B$23,0),0)="",HLOOKUP(N$2,FIXTURES!$C$2:$NC$23,MATCH($C116,FIXTURES!$B$2:$B$23,0),0),HLOOKUP(N$2+1,FIXTURES!$C$2:$NC$23,MATCH($C116,FIXTURES!$B$2:$B$23,0),0))))</f>
        <v>Real Sociedad</v>
      </c>
      <c r="O116" s="70" t="str">
        <f>IF(O$1="SAT",IF(AND(HLOOKUP(O$2,FIXTURES!$C$2:$NC$23,MATCH($C116,FIXTURES!$B$2:$B$23,0),0)="",HLOOKUP(O$2+1,FIXTURES!$C$2:$NC$23,MATCH($C116,FIXTURES!$B$2:$B$23,0),0)="",HLOOKUP(O$2+2,FIXTURES!$C$2:$NC$23,MATCH($C116,FIXTURES!$B$2:$B$23,0),0)=""),HLOOKUP(O$2-1,FIXTURES!$C$2:$NC$23,MATCH($C116,FIXTURES!$B$2:$B$23,0),0),IF(AND(HLOOKUP(O$2,FIXTURES!$C$2:$NC$23,MATCH($C116,FIXTURES!$B$2:$B$23,0),0)="",HLOOKUP(O$2+1,FIXTURES!$C$2:$NC$23,MATCH($C116,FIXTURES!$B$2:$B$23,0),0)=""),HLOOKUP(O$2+2,FIXTURES!$C$2:$NC$23,MATCH($C116,FIXTURES!$B$2:$B$23,0),0),IF(HLOOKUP(O$2+1,FIXTURES!$C$2:$NC$23,MATCH($C116,FIXTURES!$B$2:$B$23,0),0)="",HLOOKUP(O$2,FIXTURES!$C$2:$NC$23,MATCH($C116,FIXTURES!$B$2:$B$23,0),0),HLOOKUP(O$2+1,FIXTURES!$C$2:$NC$23,MATCH($C116,FIXTURES!$B$2:$B$23,0),0)))),IF(AND(HLOOKUP(O$2,FIXTURES!$C$2:$NC$23,MATCH($C116,FIXTURES!$B$2:$B$23,0),0)="",HLOOKUP(O$2+1,FIXTURES!$C$2:$NC$23,MATCH($C116,FIXTURES!$B$2:$B$23,0),0)=""),HLOOKUP(O$2+2,FIXTURES!$C$2:$NC$23,MATCH($C116,FIXTURES!$B$2:$B$23,0),0),IF(HLOOKUP(O$2+1,FIXTURES!$C$2:$NC$23,MATCH($C116,FIXTURES!$B$2:$B$23,0),0)="",HLOOKUP(O$2,FIXTURES!$C$2:$NC$23,MATCH($C116,FIXTURES!$B$2:$B$23,0),0),HLOOKUP(O$2+1,FIXTURES!$C$2:$NC$23,MATCH($C116,FIXTURES!$B$2:$B$23,0),0))))</f>
        <v/>
      </c>
      <c r="P116" s="70" t="str">
        <f>IF(P$1="SAT",IF(AND(HLOOKUP(P$2,FIXTURES!$C$2:$NC$23,MATCH($C116,FIXTURES!$B$2:$B$23,0),0)="",HLOOKUP(P$2+1,FIXTURES!$C$2:$NC$23,MATCH($C116,FIXTURES!$B$2:$B$23,0),0)="",HLOOKUP(P$2+2,FIXTURES!$C$2:$NC$23,MATCH($C116,FIXTURES!$B$2:$B$23,0),0)=""),HLOOKUP(P$2-1,FIXTURES!$C$2:$NC$23,MATCH($C116,FIXTURES!$B$2:$B$23,0),0),IF(AND(HLOOKUP(P$2,FIXTURES!$C$2:$NC$23,MATCH($C116,FIXTURES!$B$2:$B$23,0),0)="",HLOOKUP(P$2+1,FIXTURES!$C$2:$NC$23,MATCH($C116,FIXTURES!$B$2:$B$23,0),0)=""),HLOOKUP(P$2+2,FIXTURES!$C$2:$NC$23,MATCH($C116,FIXTURES!$B$2:$B$23,0),0),IF(HLOOKUP(P$2+1,FIXTURES!$C$2:$NC$23,MATCH($C116,FIXTURES!$B$2:$B$23,0),0)="",HLOOKUP(P$2,FIXTURES!$C$2:$NC$23,MATCH($C116,FIXTURES!$B$2:$B$23,0),0),HLOOKUP(P$2+1,FIXTURES!$C$2:$NC$23,MATCH($C116,FIXTURES!$B$2:$B$23,0),0)))),IF(AND(HLOOKUP(P$2,FIXTURES!$C$2:$NC$23,MATCH($C116,FIXTURES!$B$2:$B$23,0),0)="",HLOOKUP(P$2+1,FIXTURES!$C$2:$NC$23,MATCH($C116,FIXTURES!$B$2:$B$23,0),0)=""),HLOOKUP(P$2+2,FIXTURES!$C$2:$NC$23,MATCH($C116,FIXTURES!$B$2:$B$23,0),0),IF(HLOOKUP(P$2+1,FIXTURES!$C$2:$NC$23,MATCH($C116,FIXTURES!$B$2:$B$23,0),0)="",HLOOKUP(P$2,FIXTURES!$C$2:$NC$23,MATCH($C116,FIXTURES!$B$2:$B$23,0),0),HLOOKUP(P$2+1,FIXTURES!$C$2:$NC$23,MATCH($C116,FIXTURES!$B$2:$B$23,0),0))))</f>
        <v>Sheriff Tiraspol</v>
      </c>
      <c r="Q116" s="70" t="str">
        <f>IF(Q$1="SAT",IF(AND(HLOOKUP(Q$2,FIXTURES!$C$2:$NC$23,MATCH($C116,FIXTURES!$B$2:$B$23,0),0)="",HLOOKUP(Q$2+1,FIXTURES!$C$2:$NC$23,MATCH($C116,FIXTURES!$B$2:$B$23,0),0)="",HLOOKUP(Q$2+2,FIXTURES!$C$2:$NC$23,MATCH($C116,FIXTURES!$B$2:$B$23,0),0)=""),HLOOKUP(Q$2-1,FIXTURES!$C$2:$NC$23,MATCH($C116,FIXTURES!$B$2:$B$23,0),0),IF(AND(HLOOKUP(Q$2,FIXTURES!$C$2:$NC$23,MATCH($C116,FIXTURES!$B$2:$B$23,0),0)="",HLOOKUP(Q$2+1,FIXTURES!$C$2:$NC$23,MATCH($C116,FIXTURES!$B$2:$B$23,0),0)=""),HLOOKUP(Q$2+2,FIXTURES!$C$2:$NC$23,MATCH($C116,FIXTURES!$B$2:$B$23,0),0),IF(HLOOKUP(Q$2+1,FIXTURES!$C$2:$NC$23,MATCH($C116,FIXTURES!$B$2:$B$23,0),0)="",HLOOKUP(Q$2,FIXTURES!$C$2:$NC$23,MATCH($C116,FIXTURES!$B$2:$B$23,0),0),HLOOKUP(Q$2+1,FIXTURES!$C$2:$NC$23,MATCH($C116,FIXTURES!$B$2:$B$23,0),0)))),IF(AND(HLOOKUP(Q$2,FIXTURES!$C$2:$NC$23,MATCH($C116,FIXTURES!$B$2:$B$23,0),0)="",HLOOKUP(Q$2+1,FIXTURES!$C$2:$NC$23,MATCH($C116,FIXTURES!$B$2:$B$23,0),0)=""),HLOOKUP(Q$2+2,FIXTURES!$C$2:$NC$23,MATCH($C116,FIXTURES!$B$2:$B$23,0),0),IF(HLOOKUP(Q$2+1,FIXTURES!$C$2:$NC$23,MATCH($C116,FIXTURES!$B$2:$B$23,0),0)="",HLOOKUP(Q$2,FIXTURES!$C$2:$NC$23,MATCH($C116,FIXTURES!$B$2:$B$23,0),0),HLOOKUP(Q$2+1,FIXTURES!$C$2:$NC$23,MATCH($C116,FIXTURES!$B$2:$B$23,0),0))))</f>
        <v/>
      </c>
      <c r="R116" s="70" t="str">
        <f>IF(R$1="SAT",IF(AND(HLOOKUP(R$2,FIXTURES!$C$2:$NC$23,MATCH($C116,FIXTURES!$B$2:$B$23,0),0)="",HLOOKUP(R$2+1,FIXTURES!$C$2:$NC$23,MATCH($C116,FIXTURES!$B$2:$B$23,0),0)="",HLOOKUP(R$2+2,FIXTURES!$C$2:$NC$23,MATCH($C116,FIXTURES!$B$2:$B$23,0),0)=""),HLOOKUP(R$2-1,FIXTURES!$C$2:$NC$23,MATCH($C116,FIXTURES!$B$2:$B$23,0),0),IF(AND(HLOOKUP(R$2,FIXTURES!$C$2:$NC$23,MATCH($C116,FIXTURES!$B$2:$B$23,0),0)="",HLOOKUP(R$2+1,FIXTURES!$C$2:$NC$23,MATCH($C116,FIXTURES!$B$2:$B$23,0),0)=""),HLOOKUP(R$2+2,FIXTURES!$C$2:$NC$23,MATCH($C116,FIXTURES!$B$2:$B$23,0),0),IF(HLOOKUP(R$2+1,FIXTURES!$C$2:$NC$23,MATCH($C116,FIXTURES!$B$2:$B$23,0),0)="",HLOOKUP(R$2,FIXTURES!$C$2:$NC$23,MATCH($C116,FIXTURES!$B$2:$B$23,0),0),HLOOKUP(R$2+1,FIXTURES!$C$2:$NC$23,MATCH($C116,FIXTURES!$B$2:$B$23,0),0)))),IF(AND(HLOOKUP(R$2,FIXTURES!$C$2:$NC$23,MATCH($C116,FIXTURES!$B$2:$B$23,0),0)="",HLOOKUP(R$2+1,FIXTURES!$C$2:$NC$23,MATCH($C116,FIXTURES!$B$2:$B$23,0),0)=""),HLOOKUP(R$2+2,FIXTURES!$C$2:$NC$23,MATCH($C116,FIXTURES!$B$2:$B$23,0),0),IF(HLOOKUP(R$2+1,FIXTURES!$C$2:$NC$23,MATCH($C116,FIXTURES!$B$2:$B$23,0),0)="",HLOOKUP(R$2,FIXTURES!$C$2:$NC$23,MATCH($C116,FIXTURES!$B$2:$B$23,0),0),HLOOKUP(R$2+1,FIXTURES!$C$2:$NC$23,MATCH($C116,FIXTURES!$B$2:$B$23,0),0))))</f>
        <v/>
      </c>
      <c r="S116" s="70" t="str">
        <f>IF(S$1="SAT",IF(AND(HLOOKUP(S$2,FIXTURES!$C$2:$NC$23,MATCH($C116,FIXTURES!$B$2:$B$23,0),0)="",HLOOKUP(S$2+1,FIXTURES!$C$2:$NC$23,MATCH($C116,FIXTURES!$B$2:$B$23,0),0)="",HLOOKUP(S$2+2,FIXTURES!$C$2:$NC$23,MATCH($C116,FIXTURES!$B$2:$B$23,0),0)=""),HLOOKUP(S$2-1,FIXTURES!$C$2:$NC$23,MATCH($C116,FIXTURES!$B$2:$B$23,0),0),IF(AND(HLOOKUP(S$2,FIXTURES!$C$2:$NC$23,MATCH($C116,FIXTURES!$B$2:$B$23,0),0)="",HLOOKUP(S$2+1,FIXTURES!$C$2:$NC$23,MATCH($C116,FIXTURES!$B$2:$B$23,0),0)=""),HLOOKUP(S$2+2,FIXTURES!$C$2:$NC$23,MATCH($C116,FIXTURES!$B$2:$B$23,0),0),IF(HLOOKUP(S$2+1,FIXTURES!$C$2:$NC$23,MATCH($C116,FIXTURES!$B$2:$B$23,0),0)="",HLOOKUP(S$2,FIXTURES!$C$2:$NC$23,MATCH($C116,FIXTURES!$B$2:$B$23,0),0),HLOOKUP(S$2+1,FIXTURES!$C$2:$NC$23,MATCH($C116,FIXTURES!$B$2:$B$23,0),0)))),IF(AND(HLOOKUP(S$2,FIXTURES!$C$2:$NC$23,MATCH($C116,FIXTURES!$B$2:$B$23,0),0)="",HLOOKUP(S$2+1,FIXTURES!$C$2:$NC$23,MATCH($C116,FIXTURES!$B$2:$B$23,0),0)=""),HLOOKUP(S$2+2,FIXTURES!$C$2:$NC$23,MATCH($C116,FIXTURES!$B$2:$B$23,0),0),IF(HLOOKUP(S$2+1,FIXTURES!$C$2:$NC$23,MATCH($C116,FIXTURES!$B$2:$B$23,0),0)="",HLOOKUP(S$2,FIXTURES!$C$2:$NC$23,MATCH($C116,FIXTURES!$B$2:$B$23,0),0),HLOOKUP(S$2+1,FIXTURES!$C$2:$NC$23,MATCH($C116,FIXTURES!$B$2:$B$23,0),0))))</f>
        <v/>
      </c>
      <c r="T116" s="70" t="str">
        <f>IF(T$1="SAT",IF(AND(HLOOKUP(T$2,FIXTURES!$C$2:$NC$23,MATCH($C116,FIXTURES!$B$2:$B$23,0),0)="",HLOOKUP(T$2+1,FIXTURES!$C$2:$NC$23,MATCH($C116,FIXTURES!$B$2:$B$23,0),0)="",HLOOKUP(T$2+2,FIXTURES!$C$2:$NC$23,MATCH($C116,FIXTURES!$B$2:$B$23,0),0)=""),HLOOKUP(T$2-1,FIXTURES!$C$2:$NC$23,MATCH($C116,FIXTURES!$B$2:$B$23,0),0),IF(AND(HLOOKUP(T$2,FIXTURES!$C$2:$NC$23,MATCH($C116,FIXTURES!$B$2:$B$23,0),0)="",HLOOKUP(T$2+1,FIXTURES!$C$2:$NC$23,MATCH($C116,FIXTURES!$B$2:$B$23,0),0)=""),HLOOKUP(T$2+2,FIXTURES!$C$2:$NC$23,MATCH($C116,FIXTURES!$B$2:$B$23,0),0),IF(HLOOKUP(T$2+1,FIXTURES!$C$2:$NC$23,MATCH($C116,FIXTURES!$B$2:$B$23,0),0)="",HLOOKUP(T$2,FIXTURES!$C$2:$NC$23,MATCH($C116,FIXTURES!$B$2:$B$23,0),0),HLOOKUP(T$2+1,FIXTURES!$C$2:$NC$23,MATCH($C116,FIXTURES!$B$2:$B$23,0),0)))),IF(AND(HLOOKUP(T$2,FIXTURES!$C$2:$NC$23,MATCH($C116,FIXTURES!$B$2:$B$23,0),0)="",HLOOKUP(T$2+1,FIXTURES!$C$2:$NC$23,MATCH($C116,FIXTURES!$B$2:$B$23,0),0)=""),HLOOKUP(T$2+2,FIXTURES!$C$2:$NC$23,MATCH($C116,FIXTURES!$B$2:$B$23,0),0),IF(HLOOKUP(T$2+1,FIXTURES!$C$2:$NC$23,MATCH($C116,FIXTURES!$B$2:$B$23,0),0)="",HLOOKUP(T$2,FIXTURES!$C$2:$NC$23,MATCH($C116,FIXTURES!$B$2:$B$23,0),0),HLOOKUP(T$2+1,FIXTURES!$C$2:$NC$23,MATCH($C116,FIXTURES!$B$2:$B$23,0),0))))</f>
        <v/>
      </c>
      <c r="U116" s="70" t="str">
        <f>IF(U$1="SAT",IF(AND(HLOOKUP(U$2,FIXTURES!$C$2:$NC$23,MATCH($C116,FIXTURES!$B$2:$B$23,0),0)="",HLOOKUP(U$2+1,FIXTURES!$C$2:$NC$23,MATCH($C116,FIXTURES!$B$2:$B$23,0),0)="",HLOOKUP(U$2+2,FIXTURES!$C$2:$NC$23,MATCH($C116,FIXTURES!$B$2:$B$23,0),0)=""),HLOOKUP(U$2-1,FIXTURES!$C$2:$NC$23,MATCH($C116,FIXTURES!$B$2:$B$23,0),0),IF(AND(HLOOKUP(U$2,FIXTURES!$C$2:$NC$23,MATCH($C116,FIXTURES!$B$2:$B$23,0),0)="",HLOOKUP(U$2+1,FIXTURES!$C$2:$NC$23,MATCH($C116,FIXTURES!$B$2:$B$23,0),0)=""),HLOOKUP(U$2+2,FIXTURES!$C$2:$NC$23,MATCH($C116,FIXTURES!$B$2:$B$23,0),0),IF(HLOOKUP(U$2+1,FIXTURES!$C$2:$NC$23,MATCH($C116,FIXTURES!$B$2:$B$23,0),0)="",HLOOKUP(U$2,FIXTURES!$C$2:$NC$23,MATCH($C116,FIXTURES!$B$2:$B$23,0),0),HLOOKUP(U$2+1,FIXTURES!$C$2:$NC$23,MATCH($C116,FIXTURES!$B$2:$B$23,0),0)))),IF(AND(HLOOKUP(U$2,FIXTURES!$C$2:$NC$23,MATCH($C116,FIXTURES!$B$2:$B$23,0),0)="",HLOOKUP(U$2+1,FIXTURES!$C$2:$NC$23,MATCH($C116,FIXTURES!$B$2:$B$23,0),0)=""),HLOOKUP(U$2+2,FIXTURES!$C$2:$NC$23,MATCH($C116,FIXTURES!$B$2:$B$23,0),0),IF(HLOOKUP(U$2+1,FIXTURES!$C$2:$NC$23,MATCH($C116,FIXTURES!$B$2:$B$23,0),0)="",HLOOKUP(U$2,FIXTURES!$C$2:$NC$23,MATCH($C116,FIXTURES!$B$2:$B$23,0),0),HLOOKUP(U$2+1,FIXTURES!$C$2:$NC$23,MATCH($C116,FIXTURES!$B$2:$B$23,0),0))))</f>
        <v>mci</v>
      </c>
      <c r="V116" s="70" t="str">
        <f>IF(V$1="SAT",IF(AND(HLOOKUP(V$2,FIXTURES!$C$2:$NC$23,MATCH($C116,FIXTURES!$B$2:$B$23,0),0)="",HLOOKUP(V$2+1,FIXTURES!$C$2:$NC$23,MATCH($C116,FIXTURES!$B$2:$B$23,0),0)="",HLOOKUP(V$2+2,FIXTURES!$C$2:$NC$23,MATCH($C116,FIXTURES!$B$2:$B$23,0),0)=""),HLOOKUP(V$2-1,FIXTURES!$C$2:$NC$23,MATCH($C116,FIXTURES!$B$2:$B$23,0),0),IF(AND(HLOOKUP(V$2,FIXTURES!$C$2:$NC$23,MATCH($C116,FIXTURES!$B$2:$B$23,0),0)="",HLOOKUP(V$2+1,FIXTURES!$C$2:$NC$23,MATCH($C116,FIXTURES!$B$2:$B$23,0),0)=""),HLOOKUP(V$2+2,FIXTURES!$C$2:$NC$23,MATCH($C116,FIXTURES!$B$2:$B$23,0),0),IF(HLOOKUP(V$2+1,FIXTURES!$C$2:$NC$23,MATCH($C116,FIXTURES!$B$2:$B$23,0),0)="",HLOOKUP(V$2,FIXTURES!$C$2:$NC$23,MATCH($C116,FIXTURES!$B$2:$B$23,0),0),HLOOKUP(V$2+1,FIXTURES!$C$2:$NC$23,MATCH($C116,FIXTURES!$B$2:$B$23,0),0)))),IF(AND(HLOOKUP(V$2,FIXTURES!$C$2:$NC$23,MATCH($C116,FIXTURES!$B$2:$B$23,0),0)="",HLOOKUP(V$2+1,FIXTURES!$C$2:$NC$23,MATCH($C116,FIXTURES!$B$2:$B$23,0),0)=""),HLOOKUP(V$2+2,FIXTURES!$C$2:$NC$23,MATCH($C116,FIXTURES!$B$2:$B$23,0),0),IF(HLOOKUP(V$2+1,FIXTURES!$C$2:$NC$23,MATCH($C116,FIXTURES!$B$2:$B$23,0),0)="",HLOOKUP(V$2,FIXTURES!$C$2:$NC$23,MATCH($C116,FIXTURES!$B$2:$B$23,0),0),HLOOKUP(V$2+1,FIXTURES!$C$2:$NC$23,MATCH($C116,FIXTURES!$B$2:$B$23,0),0))))</f>
        <v>AC Omonia</v>
      </c>
      <c r="W116" s="70" t="str">
        <f>IF(W$1="SAT",IF(AND(HLOOKUP(W$2,FIXTURES!$C$2:$NC$23,MATCH($C116,FIXTURES!$B$2:$B$23,0),0)="",HLOOKUP(W$2+1,FIXTURES!$C$2:$NC$23,MATCH($C116,FIXTURES!$B$2:$B$23,0),0)="",HLOOKUP(W$2+2,FIXTURES!$C$2:$NC$23,MATCH($C116,FIXTURES!$B$2:$B$23,0),0)=""),HLOOKUP(W$2-1,FIXTURES!$C$2:$NC$23,MATCH($C116,FIXTURES!$B$2:$B$23,0),0),IF(AND(HLOOKUP(W$2,FIXTURES!$C$2:$NC$23,MATCH($C116,FIXTURES!$B$2:$B$23,0),0)="",HLOOKUP(W$2+1,FIXTURES!$C$2:$NC$23,MATCH($C116,FIXTURES!$B$2:$B$23,0),0)=""),HLOOKUP(W$2+2,FIXTURES!$C$2:$NC$23,MATCH($C116,FIXTURES!$B$2:$B$23,0),0),IF(HLOOKUP(W$2+1,FIXTURES!$C$2:$NC$23,MATCH($C116,FIXTURES!$B$2:$B$23,0),0)="",HLOOKUP(W$2,FIXTURES!$C$2:$NC$23,MATCH($C116,FIXTURES!$B$2:$B$23,0),0),HLOOKUP(W$2+1,FIXTURES!$C$2:$NC$23,MATCH($C116,FIXTURES!$B$2:$B$23,0),0)))),IF(AND(HLOOKUP(W$2,FIXTURES!$C$2:$NC$23,MATCH($C116,FIXTURES!$B$2:$B$23,0),0)="",HLOOKUP(W$2+1,FIXTURES!$C$2:$NC$23,MATCH($C116,FIXTURES!$B$2:$B$23,0),0)=""),HLOOKUP(W$2+2,FIXTURES!$C$2:$NC$23,MATCH($C116,FIXTURES!$B$2:$B$23,0),0),IF(HLOOKUP(W$2+1,FIXTURES!$C$2:$NC$23,MATCH($C116,FIXTURES!$B$2:$B$23,0),0)="",HLOOKUP(W$2,FIXTURES!$C$2:$NC$23,MATCH($C116,FIXTURES!$B$2:$B$23,0),0),HLOOKUP(W$2+1,FIXTURES!$C$2:$NC$23,MATCH($C116,FIXTURES!$B$2:$B$23,0),0))))</f>
        <v>eve</v>
      </c>
      <c r="X116" s="70" t="str">
        <f>IF(X$1="SAT",IF(AND(HLOOKUP(X$2,FIXTURES!$C$2:$NC$23,MATCH($C116,FIXTURES!$B$2:$B$23,0),0)="",HLOOKUP(X$2+1,FIXTURES!$C$2:$NC$23,MATCH($C116,FIXTURES!$B$2:$B$23,0),0)="",HLOOKUP(X$2+2,FIXTURES!$C$2:$NC$23,MATCH($C116,FIXTURES!$B$2:$B$23,0),0)=""),HLOOKUP(X$2-1,FIXTURES!$C$2:$NC$23,MATCH($C116,FIXTURES!$B$2:$B$23,0),0),IF(AND(HLOOKUP(X$2,FIXTURES!$C$2:$NC$23,MATCH($C116,FIXTURES!$B$2:$B$23,0),0)="",HLOOKUP(X$2+1,FIXTURES!$C$2:$NC$23,MATCH($C116,FIXTURES!$B$2:$B$23,0),0)=""),HLOOKUP(X$2+2,FIXTURES!$C$2:$NC$23,MATCH($C116,FIXTURES!$B$2:$B$23,0),0),IF(HLOOKUP(X$2+1,FIXTURES!$C$2:$NC$23,MATCH($C116,FIXTURES!$B$2:$B$23,0),0)="",HLOOKUP(X$2,FIXTURES!$C$2:$NC$23,MATCH($C116,FIXTURES!$B$2:$B$23,0),0),HLOOKUP(X$2+1,FIXTURES!$C$2:$NC$23,MATCH($C116,FIXTURES!$B$2:$B$23,0),0)))),IF(AND(HLOOKUP(X$2,FIXTURES!$C$2:$NC$23,MATCH($C116,FIXTURES!$B$2:$B$23,0),0)="",HLOOKUP(X$2+1,FIXTURES!$C$2:$NC$23,MATCH($C116,FIXTURES!$B$2:$B$23,0),0)=""),HLOOKUP(X$2+2,FIXTURES!$C$2:$NC$23,MATCH($C116,FIXTURES!$B$2:$B$23,0),0),IF(HLOOKUP(X$2+1,FIXTURES!$C$2:$NC$23,MATCH($C116,FIXTURES!$B$2:$B$23,0),0)="",HLOOKUP(X$2,FIXTURES!$C$2:$NC$23,MATCH($C116,FIXTURES!$B$2:$B$23,0),0),HLOOKUP(X$2+1,FIXTURES!$C$2:$NC$23,MATCH($C116,FIXTURES!$B$2:$B$23,0),0))))</f>
        <v>AC Omonia</v>
      </c>
      <c r="Y116" s="70" t="str">
        <f>IF(Y$1="SAT",IF(AND(HLOOKUP(Y$2,FIXTURES!$C$2:$NC$23,MATCH($C116,FIXTURES!$B$2:$B$23,0),0)="",HLOOKUP(Y$2+1,FIXTURES!$C$2:$NC$23,MATCH($C116,FIXTURES!$B$2:$B$23,0),0)="",HLOOKUP(Y$2+2,FIXTURES!$C$2:$NC$23,MATCH($C116,FIXTURES!$B$2:$B$23,0),0)=""),HLOOKUP(Y$2-1,FIXTURES!$C$2:$NC$23,MATCH($C116,FIXTURES!$B$2:$B$23,0),0),IF(AND(HLOOKUP(Y$2,FIXTURES!$C$2:$NC$23,MATCH($C116,FIXTURES!$B$2:$B$23,0),0)="",HLOOKUP(Y$2+1,FIXTURES!$C$2:$NC$23,MATCH($C116,FIXTURES!$B$2:$B$23,0),0)=""),HLOOKUP(Y$2+2,FIXTURES!$C$2:$NC$23,MATCH($C116,FIXTURES!$B$2:$B$23,0),0),IF(HLOOKUP(Y$2+1,FIXTURES!$C$2:$NC$23,MATCH($C116,FIXTURES!$B$2:$B$23,0),0)="",HLOOKUP(Y$2,FIXTURES!$C$2:$NC$23,MATCH($C116,FIXTURES!$B$2:$B$23,0),0),HLOOKUP(Y$2+1,FIXTURES!$C$2:$NC$23,MATCH($C116,FIXTURES!$B$2:$B$23,0),0)))),IF(AND(HLOOKUP(Y$2,FIXTURES!$C$2:$NC$23,MATCH($C116,FIXTURES!$B$2:$B$23,0),0)="",HLOOKUP(Y$2+1,FIXTURES!$C$2:$NC$23,MATCH($C116,FIXTURES!$B$2:$B$23,0),0)=""),HLOOKUP(Y$2+2,FIXTURES!$C$2:$NC$23,MATCH($C116,FIXTURES!$B$2:$B$23,0),0),IF(HLOOKUP(Y$2+1,FIXTURES!$C$2:$NC$23,MATCH($C116,FIXTURES!$B$2:$B$23,0),0)="",HLOOKUP(Y$2,FIXTURES!$C$2:$NC$23,MATCH($C116,FIXTURES!$B$2:$B$23,0),0),HLOOKUP(Y$2+1,FIXTURES!$C$2:$NC$23,MATCH($C116,FIXTURES!$B$2:$B$23,0),0))))</f>
        <v>NEW</v>
      </c>
      <c r="Z116" s="70" t="str">
        <f>IF(Z$1="SAT",IF(AND(HLOOKUP(Z$2,FIXTURES!$C$2:$NC$23,MATCH($C116,FIXTURES!$B$2:$B$23,0),0)="",HLOOKUP(Z$2+1,FIXTURES!$C$2:$NC$23,MATCH($C116,FIXTURES!$B$2:$B$23,0),0)="",HLOOKUP(Z$2+2,FIXTURES!$C$2:$NC$23,MATCH($C116,FIXTURES!$B$2:$B$23,0),0)=""),HLOOKUP(Z$2-1,FIXTURES!$C$2:$NC$23,MATCH($C116,FIXTURES!$B$2:$B$23,0),0),IF(AND(HLOOKUP(Z$2,FIXTURES!$C$2:$NC$23,MATCH($C116,FIXTURES!$B$2:$B$23,0),0)="",HLOOKUP(Z$2+1,FIXTURES!$C$2:$NC$23,MATCH($C116,FIXTURES!$B$2:$B$23,0),0)=""),HLOOKUP(Z$2+2,FIXTURES!$C$2:$NC$23,MATCH($C116,FIXTURES!$B$2:$B$23,0),0),IF(HLOOKUP(Z$2+1,FIXTURES!$C$2:$NC$23,MATCH($C116,FIXTURES!$B$2:$B$23,0),0)="",HLOOKUP(Z$2,FIXTURES!$C$2:$NC$23,MATCH($C116,FIXTURES!$B$2:$B$23,0),0),HLOOKUP(Z$2+1,FIXTURES!$C$2:$NC$23,MATCH($C116,FIXTURES!$B$2:$B$23,0),0)))),IF(AND(HLOOKUP(Z$2,FIXTURES!$C$2:$NC$23,MATCH($C116,FIXTURES!$B$2:$B$23,0),0)="",HLOOKUP(Z$2+1,FIXTURES!$C$2:$NC$23,MATCH($C116,FIXTURES!$B$2:$B$23,0),0)=""),HLOOKUP(Z$2+2,FIXTURES!$C$2:$NC$23,MATCH($C116,FIXTURES!$B$2:$B$23,0),0),IF(HLOOKUP(Z$2+1,FIXTURES!$C$2:$NC$23,MATCH($C116,FIXTURES!$B$2:$B$23,0),0)="",HLOOKUP(Z$2,FIXTURES!$C$2:$NC$23,MATCH($C116,FIXTURES!$B$2:$B$23,0),0),HLOOKUP(Z$2+1,FIXTURES!$C$2:$NC$23,MATCH($C116,FIXTURES!$B$2:$B$23,0),0))))</f>
        <v>TOT</v>
      </c>
      <c r="AA116" s="70" t="str">
        <f>IF(AA$1="SAT",IF(AND(HLOOKUP(AA$2,FIXTURES!$C$2:$NC$23,MATCH($C116,FIXTURES!$B$2:$B$23,0),0)="",HLOOKUP(AA$2+1,FIXTURES!$C$2:$NC$23,MATCH($C116,FIXTURES!$B$2:$B$23,0),0)="",HLOOKUP(AA$2+2,FIXTURES!$C$2:$NC$23,MATCH($C116,FIXTURES!$B$2:$B$23,0),0)=""),HLOOKUP(AA$2-1,FIXTURES!$C$2:$NC$23,MATCH($C116,FIXTURES!$B$2:$B$23,0),0),IF(AND(HLOOKUP(AA$2,FIXTURES!$C$2:$NC$23,MATCH($C116,FIXTURES!$B$2:$B$23,0),0)="",HLOOKUP(AA$2+1,FIXTURES!$C$2:$NC$23,MATCH($C116,FIXTURES!$B$2:$B$23,0),0)=""),HLOOKUP(AA$2+2,FIXTURES!$C$2:$NC$23,MATCH($C116,FIXTURES!$B$2:$B$23,0),0),IF(HLOOKUP(AA$2+1,FIXTURES!$C$2:$NC$23,MATCH($C116,FIXTURES!$B$2:$B$23,0),0)="",HLOOKUP(AA$2,FIXTURES!$C$2:$NC$23,MATCH($C116,FIXTURES!$B$2:$B$23,0),0),HLOOKUP(AA$2+1,FIXTURES!$C$2:$NC$23,MATCH($C116,FIXTURES!$B$2:$B$23,0),0)))),IF(AND(HLOOKUP(AA$2,FIXTURES!$C$2:$NC$23,MATCH($C116,FIXTURES!$B$2:$B$23,0),0)="",HLOOKUP(AA$2+1,FIXTURES!$C$2:$NC$23,MATCH($C116,FIXTURES!$B$2:$B$23,0),0)=""),HLOOKUP(AA$2+2,FIXTURES!$C$2:$NC$23,MATCH($C116,FIXTURES!$B$2:$B$23,0),0),IF(HLOOKUP(AA$2+1,FIXTURES!$C$2:$NC$23,MATCH($C116,FIXTURES!$B$2:$B$23,0),0)="",HLOOKUP(AA$2,FIXTURES!$C$2:$NC$23,MATCH($C116,FIXTURES!$B$2:$B$23,0),0),HLOOKUP(AA$2+1,FIXTURES!$C$2:$NC$23,MATCH($C116,FIXTURES!$B$2:$B$23,0),0))))</f>
        <v>che</v>
      </c>
      <c r="AB116" s="70" t="str">
        <f>IF(AB$1="SAT",IF(AND(HLOOKUP(AB$2,FIXTURES!$C$2:$NC$23,MATCH($C116,FIXTURES!$B$2:$B$23,0),0)="",HLOOKUP(AB$2+1,FIXTURES!$C$2:$NC$23,MATCH($C116,FIXTURES!$B$2:$B$23,0),0)="",HLOOKUP(AB$2+2,FIXTURES!$C$2:$NC$23,MATCH($C116,FIXTURES!$B$2:$B$23,0),0)=""),HLOOKUP(AB$2-1,FIXTURES!$C$2:$NC$23,MATCH($C116,FIXTURES!$B$2:$B$23,0),0),IF(AND(HLOOKUP(AB$2,FIXTURES!$C$2:$NC$23,MATCH($C116,FIXTURES!$B$2:$B$23,0),0)="",HLOOKUP(AB$2+1,FIXTURES!$C$2:$NC$23,MATCH($C116,FIXTURES!$B$2:$B$23,0),0)=""),HLOOKUP(AB$2+2,FIXTURES!$C$2:$NC$23,MATCH($C116,FIXTURES!$B$2:$B$23,0),0),IF(HLOOKUP(AB$2+1,FIXTURES!$C$2:$NC$23,MATCH($C116,FIXTURES!$B$2:$B$23,0),0)="",HLOOKUP(AB$2,FIXTURES!$C$2:$NC$23,MATCH($C116,FIXTURES!$B$2:$B$23,0),0),HLOOKUP(AB$2+1,FIXTURES!$C$2:$NC$23,MATCH($C116,FIXTURES!$B$2:$B$23,0),0)))),IF(AND(HLOOKUP(AB$2,FIXTURES!$C$2:$NC$23,MATCH($C116,FIXTURES!$B$2:$B$23,0),0)="",HLOOKUP(AB$2+1,FIXTURES!$C$2:$NC$23,MATCH($C116,FIXTURES!$B$2:$B$23,0),0)=""),HLOOKUP(AB$2+2,FIXTURES!$C$2:$NC$23,MATCH($C116,FIXTURES!$B$2:$B$23,0),0),IF(HLOOKUP(AB$2+1,FIXTURES!$C$2:$NC$23,MATCH($C116,FIXTURES!$B$2:$B$23,0),0)="",HLOOKUP(AB$2,FIXTURES!$C$2:$NC$23,MATCH($C116,FIXTURES!$B$2:$B$23,0),0),HLOOKUP(AB$2+1,FIXTURES!$C$2:$NC$23,MATCH($C116,FIXTURES!$B$2:$B$23,0),0))))</f>
        <v>Sheriff Tiraspol</v>
      </c>
      <c r="AC116" s="70" t="str">
        <f>IF(AC$1="SAT",IF(AND(HLOOKUP(AC$2,FIXTURES!$C$2:$NC$23,MATCH($C116,FIXTURES!$B$2:$B$23,0),0)="",HLOOKUP(AC$2+1,FIXTURES!$C$2:$NC$23,MATCH($C116,FIXTURES!$B$2:$B$23,0),0)="",HLOOKUP(AC$2+2,FIXTURES!$C$2:$NC$23,MATCH($C116,FIXTURES!$B$2:$B$23,0),0)=""),HLOOKUP(AC$2-1,FIXTURES!$C$2:$NC$23,MATCH($C116,FIXTURES!$B$2:$B$23,0),0),IF(AND(HLOOKUP(AC$2,FIXTURES!$C$2:$NC$23,MATCH($C116,FIXTURES!$B$2:$B$23,0),0)="",HLOOKUP(AC$2+1,FIXTURES!$C$2:$NC$23,MATCH($C116,FIXTURES!$B$2:$B$23,0),0)=""),HLOOKUP(AC$2+2,FIXTURES!$C$2:$NC$23,MATCH($C116,FIXTURES!$B$2:$B$23,0),0),IF(HLOOKUP(AC$2+1,FIXTURES!$C$2:$NC$23,MATCH($C116,FIXTURES!$B$2:$B$23,0),0)="",HLOOKUP(AC$2,FIXTURES!$C$2:$NC$23,MATCH($C116,FIXTURES!$B$2:$B$23,0),0),HLOOKUP(AC$2+1,FIXTURES!$C$2:$NC$23,MATCH($C116,FIXTURES!$B$2:$B$23,0),0)))),IF(AND(HLOOKUP(AC$2,FIXTURES!$C$2:$NC$23,MATCH($C116,FIXTURES!$B$2:$B$23,0),0)="",HLOOKUP(AC$2+1,FIXTURES!$C$2:$NC$23,MATCH($C116,FIXTURES!$B$2:$B$23,0),0)=""),HLOOKUP(AC$2+2,FIXTURES!$C$2:$NC$23,MATCH($C116,FIXTURES!$B$2:$B$23,0),0),IF(HLOOKUP(AC$2+1,FIXTURES!$C$2:$NC$23,MATCH($C116,FIXTURES!$B$2:$B$23,0),0)="",HLOOKUP(AC$2,FIXTURES!$C$2:$NC$23,MATCH($C116,FIXTURES!$B$2:$B$23,0),0),HLOOKUP(AC$2+1,FIXTURES!$C$2:$NC$23,MATCH($C116,FIXTURES!$B$2:$B$23,0),0))))</f>
        <v>WHU</v>
      </c>
      <c r="AD116" s="70" t="str">
        <f>IF(AD$1="SAT",IF(AND(HLOOKUP(AD$2,FIXTURES!$C$2:$NC$23,MATCH($C116,FIXTURES!$B$2:$B$23,0),0)="",HLOOKUP(AD$2+1,FIXTURES!$C$2:$NC$23,MATCH($C116,FIXTURES!$B$2:$B$23,0),0)="",HLOOKUP(AD$2+2,FIXTURES!$C$2:$NC$23,MATCH($C116,FIXTURES!$B$2:$B$23,0),0)=""),HLOOKUP(AD$2-1,FIXTURES!$C$2:$NC$23,MATCH($C116,FIXTURES!$B$2:$B$23,0),0),IF(AND(HLOOKUP(AD$2,FIXTURES!$C$2:$NC$23,MATCH($C116,FIXTURES!$B$2:$B$23,0),0)="",HLOOKUP(AD$2+1,FIXTURES!$C$2:$NC$23,MATCH($C116,FIXTURES!$B$2:$B$23,0),0)=""),HLOOKUP(AD$2+2,FIXTURES!$C$2:$NC$23,MATCH($C116,FIXTURES!$B$2:$B$23,0),0),IF(HLOOKUP(AD$2+1,FIXTURES!$C$2:$NC$23,MATCH($C116,FIXTURES!$B$2:$B$23,0),0)="",HLOOKUP(AD$2,FIXTURES!$C$2:$NC$23,MATCH($C116,FIXTURES!$B$2:$B$23,0),0),HLOOKUP(AD$2+1,FIXTURES!$C$2:$NC$23,MATCH($C116,FIXTURES!$B$2:$B$23,0),0)))),IF(AND(HLOOKUP(AD$2,FIXTURES!$C$2:$NC$23,MATCH($C116,FIXTURES!$B$2:$B$23,0),0)="",HLOOKUP(AD$2+1,FIXTURES!$C$2:$NC$23,MATCH($C116,FIXTURES!$B$2:$B$23,0),0)=""),HLOOKUP(AD$2+2,FIXTURES!$C$2:$NC$23,MATCH($C116,FIXTURES!$B$2:$B$23,0),0),IF(HLOOKUP(AD$2+1,FIXTURES!$C$2:$NC$23,MATCH($C116,FIXTURES!$B$2:$B$23,0),0)="",HLOOKUP(AD$2,FIXTURES!$C$2:$NC$23,MATCH($C116,FIXTURES!$B$2:$B$23,0),0),HLOOKUP(AD$2+1,FIXTURES!$C$2:$NC$23,MATCH($C116,FIXTURES!$B$2:$B$23,0),0))))</f>
        <v>Real Sociedad</v>
      </c>
      <c r="AE116" s="70" t="str">
        <f>IF(AE$1="SAT",IF(AND(HLOOKUP(AE$2,FIXTURES!$C$2:$NC$23,MATCH($C116,FIXTURES!$B$2:$B$23,0),0)="",HLOOKUP(AE$2+1,FIXTURES!$C$2:$NC$23,MATCH($C116,FIXTURES!$B$2:$B$23,0),0)="",HLOOKUP(AE$2+2,FIXTURES!$C$2:$NC$23,MATCH($C116,FIXTURES!$B$2:$B$23,0),0)=""),HLOOKUP(AE$2-1,FIXTURES!$C$2:$NC$23,MATCH($C116,FIXTURES!$B$2:$B$23,0),0),IF(AND(HLOOKUP(AE$2,FIXTURES!$C$2:$NC$23,MATCH($C116,FIXTURES!$B$2:$B$23,0),0)="",HLOOKUP(AE$2+1,FIXTURES!$C$2:$NC$23,MATCH($C116,FIXTURES!$B$2:$B$23,0),0)=""),HLOOKUP(AE$2+2,FIXTURES!$C$2:$NC$23,MATCH($C116,FIXTURES!$B$2:$B$23,0),0),IF(HLOOKUP(AE$2+1,FIXTURES!$C$2:$NC$23,MATCH($C116,FIXTURES!$B$2:$B$23,0),0)="",HLOOKUP(AE$2,FIXTURES!$C$2:$NC$23,MATCH($C116,FIXTURES!$B$2:$B$23,0),0),HLOOKUP(AE$2+1,FIXTURES!$C$2:$NC$23,MATCH($C116,FIXTURES!$B$2:$B$23,0),0)))),IF(AND(HLOOKUP(AE$2,FIXTURES!$C$2:$NC$23,MATCH($C116,FIXTURES!$B$2:$B$23,0),0)="",HLOOKUP(AE$2+1,FIXTURES!$C$2:$NC$23,MATCH($C116,FIXTURES!$B$2:$B$23,0),0)=""),HLOOKUP(AE$2+2,FIXTURES!$C$2:$NC$23,MATCH($C116,FIXTURES!$B$2:$B$23,0),0),IF(HLOOKUP(AE$2+1,FIXTURES!$C$2:$NC$23,MATCH($C116,FIXTURES!$B$2:$B$23,0),0)="",HLOOKUP(AE$2,FIXTURES!$C$2:$NC$23,MATCH($C116,FIXTURES!$B$2:$B$23,0),0),HLOOKUP(AE$2+1,FIXTURES!$C$2:$NC$23,MATCH($C116,FIXTURES!$B$2:$B$23,0),0))))</f>
        <v>avl</v>
      </c>
      <c r="AF116" s="70" t="str">
        <f>IF(AF$1="SAT",IF(AND(HLOOKUP(AF$2,FIXTURES!$C$2:$NC$23,MATCH($C116,FIXTURES!$B$2:$B$23,0),0)="",HLOOKUP(AF$2+1,FIXTURES!$C$2:$NC$23,MATCH($C116,FIXTURES!$B$2:$B$23,0),0)="",HLOOKUP(AF$2+2,FIXTURES!$C$2:$NC$23,MATCH($C116,FIXTURES!$B$2:$B$23,0),0)=""),HLOOKUP(AF$2-1,FIXTURES!$C$2:$NC$23,MATCH($C116,FIXTURES!$B$2:$B$23,0),0),IF(AND(HLOOKUP(AF$2,FIXTURES!$C$2:$NC$23,MATCH($C116,FIXTURES!$B$2:$B$23,0),0)="",HLOOKUP(AF$2+1,FIXTURES!$C$2:$NC$23,MATCH($C116,FIXTURES!$B$2:$B$23,0),0)=""),HLOOKUP(AF$2+2,FIXTURES!$C$2:$NC$23,MATCH($C116,FIXTURES!$B$2:$B$23,0),0),IF(HLOOKUP(AF$2+1,FIXTURES!$C$2:$NC$23,MATCH($C116,FIXTURES!$B$2:$B$23,0),0)="",HLOOKUP(AF$2,FIXTURES!$C$2:$NC$23,MATCH($C116,FIXTURES!$B$2:$B$23,0),0),HLOOKUP(AF$2+1,FIXTURES!$C$2:$NC$23,MATCH($C116,FIXTURES!$B$2:$B$23,0),0)))),IF(AND(HLOOKUP(AF$2,FIXTURES!$C$2:$NC$23,MATCH($C116,FIXTURES!$B$2:$B$23,0),0)="",HLOOKUP(AF$2+1,FIXTURES!$C$2:$NC$23,MATCH($C116,FIXTURES!$B$2:$B$23,0),0)=""),HLOOKUP(AF$2+2,FIXTURES!$C$2:$NC$23,MATCH($C116,FIXTURES!$B$2:$B$23,0),0),IF(HLOOKUP(AF$2+1,FIXTURES!$C$2:$NC$23,MATCH($C116,FIXTURES!$B$2:$B$23,0),0)="",HLOOKUP(AF$2,FIXTURES!$C$2:$NC$23,MATCH($C116,FIXTURES!$B$2:$B$23,0),0),HLOOKUP(AF$2+1,FIXTURES!$C$2:$NC$23,MATCH($C116,FIXTURES!$B$2:$B$23,0),0))))</f>
        <v>Aston Villa</v>
      </c>
      <c r="AG116" s="70" t="str">
        <f>IF(AG$1="SAT",IF(AND(HLOOKUP(AG$2,FIXTURES!$C$2:$NC$23,MATCH($C116,FIXTURES!$B$2:$B$23,0),0)="",HLOOKUP(AG$2+1,FIXTURES!$C$2:$NC$23,MATCH($C116,FIXTURES!$B$2:$B$23,0),0)="",HLOOKUP(AG$2+2,FIXTURES!$C$2:$NC$23,MATCH($C116,FIXTURES!$B$2:$B$23,0),0)=""),HLOOKUP(AG$2-1,FIXTURES!$C$2:$NC$23,MATCH($C116,FIXTURES!$B$2:$B$23,0),0),IF(AND(HLOOKUP(AG$2,FIXTURES!$C$2:$NC$23,MATCH($C116,FIXTURES!$B$2:$B$23,0),0)="",HLOOKUP(AG$2+1,FIXTURES!$C$2:$NC$23,MATCH($C116,FIXTURES!$B$2:$B$23,0),0)=""),HLOOKUP(AG$2+2,FIXTURES!$C$2:$NC$23,MATCH($C116,FIXTURES!$B$2:$B$23,0),0),IF(HLOOKUP(AG$2+1,FIXTURES!$C$2:$NC$23,MATCH($C116,FIXTURES!$B$2:$B$23,0),0)="",HLOOKUP(AG$2,FIXTURES!$C$2:$NC$23,MATCH($C116,FIXTURES!$B$2:$B$23,0),0),HLOOKUP(AG$2+1,FIXTURES!$C$2:$NC$23,MATCH($C116,FIXTURES!$B$2:$B$23,0),0)))),IF(AND(HLOOKUP(AG$2,FIXTURES!$C$2:$NC$23,MATCH($C116,FIXTURES!$B$2:$B$23,0),0)="",HLOOKUP(AG$2+1,FIXTURES!$C$2:$NC$23,MATCH($C116,FIXTURES!$B$2:$B$23,0),0)=""),HLOOKUP(AG$2+2,FIXTURES!$C$2:$NC$23,MATCH($C116,FIXTURES!$B$2:$B$23,0),0),IF(HLOOKUP(AG$2+1,FIXTURES!$C$2:$NC$23,MATCH($C116,FIXTURES!$B$2:$B$23,0),0)="",HLOOKUP(AG$2,FIXTURES!$C$2:$NC$23,MATCH($C116,FIXTURES!$B$2:$B$23,0),0),HLOOKUP(AG$2+1,FIXTURES!$C$2:$NC$23,MATCH($C116,FIXTURES!$B$2:$B$23,0),0))))</f>
        <v>ful</v>
      </c>
      <c r="AH116" s="70" t="str">
        <f>IF(AH$1="SAT",IF(AND(HLOOKUP(AH$2,FIXTURES!$C$2:$NC$23,MATCH($C116,FIXTURES!$B$2:$B$23,0),0)="",HLOOKUP(AH$2+1,FIXTURES!$C$2:$NC$23,MATCH($C116,FIXTURES!$B$2:$B$23,0),0)="",HLOOKUP(AH$2+2,FIXTURES!$C$2:$NC$23,MATCH($C116,FIXTURES!$B$2:$B$23,0),0)=""),HLOOKUP(AH$2-1,FIXTURES!$C$2:$NC$23,MATCH($C116,FIXTURES!$B$2:$B$23,0),0),IF(AND(HLOOKUP(AH$2,FIXTURES!$C$2:$NC$23,MATCH($C116,FIXTURES!$B$2:$B$23,0),0)="",HLOOKUP(AH$2+1,FIXTURES!$C$2:$NC$23,MATCH($C116,FIXTURES!$B$2:$B$23,0),0)=""),HLOOKUP(AH$2+2,FIXTURES!$C$2:$NC$23,MATCH($C116,FIXTURES!$B$2:$B$23,0),0),IF(HLOOKUP(AH$2+1,FIXTURES!$C$2:$NC$23,MATCH($C116,FIXTURES!$B$2:$B$23,0),0)="",HLOOKUP(AH$2,FIXTURES!$C$2:$NC$23,MATCH($C116,FIXTURES!$B$2:$B$23,0),0),HLOOKUP(AH$2+1,FIXTURES!$C$2:$NC$23,MATCH($C116,FIXTURES!$B$2:$B$23,0),0)))),IF(AND(HLOOKUP(AH$2,FIXTURES!$C$2:$NC$23,MATCH($C116,FIXTURES!$B$2:$B$23,0),0)="",HLOOKUP(AH$2+1,FIXTURES!$C$2:$NC$23,MATCH($C116,FIXTURES!$B$2:$B$23,0),0)=""),HLOOKUP(AH$2+2,FIXTURES!$C$2:$NC$23,MATCH($C116,FIXTURES!$B$2:$B$23,0),0),IF(HLOOKUP(AH$2+1,FIXTURES!$C$2:$NC$23,MATCH($C116,FIXTURES!$B$2:$B$23,0),0)="",HLOOKUP(AH$2,FIXTURES!$C$2:$NC$23,MATCH($C116,FIXTURES!$B$2:$B$23,0),0),HLOOKUP(AH$2+1,FIXTURES!$C$2:$NC$23,MATCH($C116,FIXTURES!$B$2:$B$23,0),0))))</f>
        <v/>
      </c>
      <c r="AI116" s="70" t="str">
        <f>IF(AI$1="SAT",IF(AND(HLOOKUP(AI$2,FIXTURES!$C$2:$NC$23,MATCH($C116,FIXTURES!$B$2:$B$23,0),0)="",HLOOKUP(AI$2+1,FIXTURES!$C$2:$NC$23,MATCH($C116,FIXTURES!$B$2:$B$23,0),0)="",HLOOKUP(AI$2+2,FIXTURES!$C$2:$NC$23,MATCH($C116,FIXTURES!$B$2:$B$23,0),0)=""),HLOOKUP(AI$2-1,FIXTURES!$C$2:$NC$23,MATCH($C116,FIXTURES!$B$2:$B$23,0),0),IF(AND(HLOOKUP(AI$2,FIXTURES!$C$2:$NC$23,MATCH($C116,FIXTURES!$B$2:$B$23,0),0)="",HLOOKUP(AI$2+1,FIXTURES!$C$2:$NC$23,MATCH($C116,FIXTURES!$B$2:$B$23,0),0)=""),HLOOKUP(AI$2+2,FIXTURES!$C$2:$NC$23,MATCH($C116,FIXTURES!$B$2:$B$23,0),0),IF(HLOOKUP(AI$2+1,FIXTURES!$C$2:$NC$23,MATCH($C116,FIXTURES!$B$2:$B$23,0),0)="",HLOOKUP(AI$2,FIXTURES!$C$2:$NC$23,MATCH($C116,FIXTURES!$B$2:$B$23,0),0),HLOOKUP(AI$2+1,FIXTURES!$C$2:$NC$23,MATCH($C116,FIXTURES!$B$2:$B$23,0),0)))),IF(AND(HLOOKUP(AI$2,FIXTURES!$C$2:$NC$23,MATCH($C116,FIXTURES!$B$2:$B$23,0),0)="",HLOOKUP(AI$2+1,FIXTURES!$C$2:$NC$23,MATCH($C116,FIXTURES!$B$2:$B$23,0),0)=""),HLOOKUP(AI$2+2,FIXTURES!$C$2:$NC$23,MATCH($C116,FIXTURES!$B$2:$B$23,0),0),IF(HLOOKUP(AI$2+1,FIXTURES!$C$2:$NC$23,MATCH($C116,FIXTURES!$B$2:$B$23,0),0)="",HLOOKUP(AI$2,FIXTURES!$C$2:$NC$23,MATCH($C116,FIXTURES!$B$2:$B$23,0),0),HLOOKUP(AI$2+1,FIXTURES!$C$2:$NC$23,MATCH($C116,FIXTURES!$B$2:$B$23,0),0))))</f>
        <v/>
      </c>
      <c r="AJ116" s="70" t="str">
        <f>IF(AJ$1="SAT",IF(AND(HLOOKUP(AJ$2,FIXTURES!$C$2:$NC$23,MATCH($C116,FIXTURES!$B$2:$B$23,0),0)="",HLOOKUP(AJ$2+1,FIXTURES!$C$2:$NC$23,MATCH($C116,FIXTURES!$B$2:$B$23,0),0)="",HLOOKUP(AJ$2+2,FIXTURES!$C$2:$NC$23,MATCH($C116,FIXTURES!$B$2:$B$23,0),0)=""),HLOOKUP(AJ$2-1,FIXTURES!$C$2:$NC$23,MATCH($C116,FIXTURES!$B$2:$B$23,0),0),IF(AND(HLOOKUP(AJ$2,FIXTURES!$C$2:$NC$23,MATCH($C116,FIXTURES!$B$2:$B$23,0),0)="",HLOOKUP(AJ$2+1,FIXTURES!$C$2:$NC$23,MATCH($C116,FIXTURES!$B$2:$B$23,0),0)=""),HLOOKUP(AJ$2+2,FIXTURES!$C$2:$NC$23,MATCH($C116,FIXTURES!$B$2:$B$23,0),0),IF(HLOOKUP(AJ$2+1,FIXTURES!$C$2:$NC$23,MATCH($C116,FIXTURES!$B$2:$B$23,0),0)="",HLOOKUP(AJ$2,FIXTURES!$C$2:$NC$23,MATCH($C116,FIXTURES!$B$2:$B$23,0),0),HLOOKUP(AJ$2+1,FIXTURES!$C$2:$NC$23,MATCH($C116,FIXTURES!$B$2:$B$23,0),0)))),IF(AND(HLOOKUP(AJ$2,FIXTURES!$C$2:$NC$23,MATCH($C116,FIXTURES!$B$2:$B$23,0),0)="",HLOOKUP(AJ$2+1,FIXTURES!$C$2:$NC$23,MATCH($C116,FIXTURES!$B$2:$B$23,0),0)=""),HLOOKUP(AJ$2+2,FIXTURES!$C$2:$NC$23,MATCH($C116,FIXTURES!$B$2:$B$23,0),0),IF(HLOOKUP(AJ$2+1,FIXTURES!$C$2:$NC$23,MATCH($C116,FIXTURES!$B$2:$B$23,0),0)="",HLOOKUP(AJ$2,FIXTURES!$C$2:$NC$23,MATCH($C116,FIXTURES!$B$2:$B$23,0),0),HLOOKUP(AJ$2+1,FIXTURES!$C$2:$NC$23,MATCH($C116,FIXTURES!$B$2:$B$23,0),0))))</f>
        <v/>
      </c>
      <c r="AK116" s="70" t="str">
        <f>IF(AK$1="SAT",IF(AND(HLOOKUP(AK$2,FIXTURES!$C$2:$NC$23,MATCH($C116,FIXTURES!$B$2:$B$23,0),0)="",HLOOKUP(AK$2+1,FIXTURES!$C$2:$NC$23,MATCH($C116,FIXTURES!$B$2:$B$23,0),0)="",HLOOKUP(AK$2+2,FIXTURES!$C$2:$NC$23,MATCH($C116,FIXTURES!$B$2:$B$23,0),0)=""),HLOOKUP(AK$2-1,FIXTURES!$C$2:$NC$23,MATCH($C116,FIXTURES!$B$2:$B$23,0),0),IF(AND(HLOOKUP(AK$2,FIXTURES!$C$2:$NC$23,MATCH($C116,FIXTURES!$B$2:$B$23,0),0)="",HLOOKUP(AK$2+1,FIXTURES!$C$2:$NC$23,MATCH($C116,FIXTURES!$B$2:$B$23,0),0)=""),HLOOKUP(AK$2+2,FIXTURES!$C$2:$NC$23,MATCH($C116,FIXTURES!$B$2:$B$23,0),0),IF(HLOOKUP(AK$2+1,FIXTURES!$C$2:$NC$23,MATCH($C116,FIXTURES!$B$2:$B$23,0),0)="",HLOOKUP(AK$2,FIXTURES!$C$2:$NC$23,MATCH($C116,FIXTURES!$B$2:$B$23,0),0),HLOOKUP(AK$2+1,FIXTURES!$C$2:$NC$23,MATCH($C116,FIXTURES!$B$2:$B$23,0),0)))),IF(AND(HLOOKUP(AK$2,FIXTURES!$C$2:$NC$23,MATCH($C116,FIXTURES!$B$2:$B$23,0),0)="",HLOOKUP(AK$2+1,FIXTURES!$C$2:$NC$23,MATCH($C116,FIXTURES!$B$2:$B$23,0),0)=""),HLOOKUP(AK$2+2,FIXTURES!$C$2:$NC$23,MATCH($C116,FIXTURES!$B$2:$B$23,0),0),IF(HLOOKUP(AK$2+1,FIXTURES!$C$2:$NC$23,MATCH($C116,FIXTURES!$B$2:$B$23,0),0)="",HLOOKUP(AK$2,FIXTURES!$C$2:$NC$23,MATCH($C116,FIXTURES!$B$2:$B$23,0),0),HLOOKUP(AK$2+1,FIXTURES!$C$2:$NC$23,MATCH($C116,FIXTURES!$B$2:$B$23,0),0))))</f>
        <v/>
      </c>
      <c r="AL116" s="70" t="str">
        <f>IF(AL$1="SAT",IF(AND(HLOOKUP(AL$2,FIXTURES!$C$2:$NC$23,MATCH($C116,FIXTURES!$B$2:$B$23,0),0)="",HLOOKUP(AL$2+1,FIXTURES!$C$2:$NC$23,MATCH($C116,FIXTURES!$B$2:$B$23,0),0)="",HLOOKUP(AL$2+2,FIXTURES!$C$2:$NC$23,MATCH($C116,FIXTURES!$B$2:$B$23,0),0)=""),HLOOKUP(AL$2-1,FIXTURES!$C$2:$NC$23,MATCH($C116,FIXTURES!$B$2:$B$23,0),0),IF(AND(HLOOKUP(AL$2,FIXTURES!$C$2:$NC$23,MATCH($C116,FIXTURES!$B$2:$B$23,0),0)="",HLOOKUP(AL$2+1,FIXTURES!$C$2:$NC$23,MATCH($C116,FIXTURES!$B$2:$B$23,0),0)=""),HLOOKUP(AL$2+2,FIXTURES!$C$2:$NC$23,MATCH($C116,FIXTURES!$B$2:$B$23,0),0),IF(HLOOKUP(AL$2+1,FIXTURES!$C$2:$NC$23,MATCH($C116,FIXTURES!$B$2:$B$23,0),0)="",HLOOKUP(AL$2,FIXTURES!$C$2:$NC$23,MATCH($C116,FIXTURES!$B$2:$B$23,0),0),HLOOKUP(AL$2+1,FIXTURES!$C$2:$NC$23,MATCH($C116,FIXTURES!$B$2:$B$23,0),0)))),IF(AND(HLOOKUP(AL$2,FIXTURES!$C$2:$NC$23,MATCH($C116,FIXTURES!$B$2:$B$23,0),0)="",HLOOKUP(AL$2+1,FIXTURES!$C$2:$NC$23,MATCH($C116,FIXTURES!$B$2:$B$23,0),0)=""),HLOOKUP(AL$2+2,FIXTURES!$C$2:$NC$23,MATCH($C116,FIXTURES!$B$2:$B$23,0),0),IF(HLOOKUP(AL$2+1,FIXTURES!$C$2:$NC$23,MATCH($C116,FIXTURES!$B$2:$B$23,0),0)="",HLOOKUP(AL$2,FIXTURES!$C$2:$NC$23,MATCH($C116,FIXTURES!$B$2:$B$23,0),0),HLOOKUP(AL$2+1,FIXTURES!$C$2:$NC$23,MATCH($C116,FIXTURES!$B$2:$B$23,0),0))))</f>
        <v/>
      </c>
      <c r="AM116" s="70" t="str">
        <f>IF(AM$1="SAT",IF(AND(HLOOKUP(AM$2,FIXTURES!$C$2:$NC$23,MATCH($C116,FIXTURES!$B$2:$B$23,0),0)="",HLOOKUP(AM$2+1,FIXTURES!$C$2:$NC$23,MATCH($C116,FIXTURES!$B$2:$B$23,0),0)="",HLOOKUP(AM$2+2,FIXTURES!$C$2:$NC$23,MATCH($C116,FIXTURES!$B$2:$B$23,0),0)=""),HLOOKUP(AM$2-1,FIXTURES!$C$2:$NC$23,MATCH($C116,FIXTURES!$B$2:$B$23,0),0),IF(AND(HLOOKUP(AM$2,FIXTURES!$C$2:$NC$23,MATCH($C116,FIXTURES!$B$2:$B$23,0),0)="",HLOOKUP(AM$2+1,FIXTURES!$C$2:$NC$23,MATCH($C116,FIXTURES!$B$2:$B$23,0),0)=""),HLOOKUP(AM$2+2,FIXTURES!$C$2:$NC$23,MATCH($C116,FIXTURES!$B$2:$B$23,0),0),IF(HLOOKUP(AM$2+1,FIXTURES!$C$2:$NC$23,MATCH($C116,FIXTURES!$B$2:$B$23,0),0)="",HLOOKUP(AM$2,FIXTURES!$C$2:$NC$23,MATCH($C116,FIXTURES!$B$2:$B$23,0),0),HLOOKUP(AM$2+1,FIXTURES!$C$2:$NC$23,MATCH($C116,FIXTURES!$B$2:$B$23,0),0)))),IF(AND(HLOOKUP(AM$2,FIXTURES!$C$2:$NC$23,MATCH($C116,FIXTURES!$B$2:$B$23,0),0)="",HLOOKUP(AM$2+1,FIXTURES!$C$2:$NC$23,MATCH($C116,FIXTURES!$B$2:$B$23,0),0)=""),HLOOKUP(AM$2+2,FIXTURES!$C$2:$NC$23,MATCH($C116,FIXTURES!$B$2:$B$23,0),0),IF(HLOOKUP(AM$2+1,FIXTURES!$C$2:$NC$23,MATCH($C116,FIXTURES!$B$2:$B$23,0),0)="",HLOOKUP(AM$2,FIXTURES!$C$2:$NC$23,MATCH($C116,FIXTURES!$B$2:$B$23,0),0),HLOOKUP(AM$2+1,FIXTURES!$C$2:$NC$23,MATCH($C116,FIXTURES!$B$2:$B$23,0),0))))</f>
        <v/>
      </c>
      <c r="AN116" s="70" t="str">
        <f>IF(AN$1="SAT",IF(AND(HLOOKUP(AN$2,FIXTURES!$C$2:$NC$23,MATCH($C116,FIXTURES!$B$2:$B$23,0),0)="",HLOOKUP(AN$2+1,FIXTURES!$C$2:$NC$23,MATCH($C116,FIXTURES!$B$2:$B$23,0),0)="",HLOOKUP(AN$2+2,FIXTURES!$C$2:$NC$23,MATCH($C116,FIXTURES!$B$2:$B$23,0),0)=""),HLOOKUP(AN$2-1,FIXTURES!$C$2:$NC$23,MATCH($C116,FIXTURES!$B$2:$B$23,0),0),IF(AND(HLOOKUP(AN$2,FIXTURES!$C$2:$NC$23,MATCH($C116,FIXTURES!$B$2:$B$23,0),0)="",HLOOKUP(AN$2+1,FIXTURES!$C$2:$NC$23,MATCH($C116,FIXTURES!$B$2:$B$23,0),0)=""),HLOOKUP(AN$2+2,FIXTURES!$C$2:$NC$23,MATCH($C116,FIXTURES!$B$2:$B$23,0),0),IF(HLOOKUP(AN$2+1,FIXTURES!$C$2:$NC$23,MATCH($C116,FIXTURES!$B$2:$B$23,0),0)="",HLOOKUP(AN$2,FIXTURES!$C$2:$NC$23,MATCH($C116,FIXTURES!$B$2:$B$23,0),0),HLOOKUP(AN$2+1,FIXTURES!$C$2:$NC$23,MATCH($C116,FIXTURES!$B$2:$B$23,0),0)))),IF(AND(HLOOKUP(AN$2,FIXTURES!$C$2:$NC$23,MATCH($C116,FIXTURES!$B$2:$B$23,0),0)="",HLOOKUP(AN$2+1,FIXTURES!$C$2:$NC$23,MATCH($C116,FIXTURES!$B$2:$B$23,0),0)=""),HLOOKUP(AN$2+2,FIXTURES!$C$2:$NC$23,MATCH($C116,FIXTURES!$B$2:$B$23,0),0),IF(HLOOKUP(AN$2+1,FIXTURES!$C$2:$NC$23,MATCH($C116,FIXTURES!$B$2:$B$23,0),0)="",HLOOKUP(AN$2,FIXTURES!$C$2:$NC$23,MATCH($C116,FIXTURES!$B$2:$B$23,0),0),HLOOKUP(AN$2+1,FIXTURES!$C$2:$NC$23,MATCH($C116,FIXTURES!$B$2:$B$23,0),0))))</f>
        <v/>
      </c>
      <c r="AO116" s="70" t="str">
        <f>IF(AO$1="SAT",IF(AND(HLOOKUP(AO$2,FIXTURES!$C$2:$NC$23,MATCH($C116,FIXTURES!$B$2:$B$23,0),0)="",HLOOKUP(AO$2+1,FIXTURES!$C$2:$NC$23,MATCH($C116,FIXTURES!$B$2:$B$23,0),0)="",HLOOKUP(AO$2+2,FIXTURES!$C$2:$NC$23,MATCH($C116,FIXTURES!$B$2:$B$23,0),0)=""),HLOOKUP(AO$2-1,FIXTURES!$C$2:$NC$23,MATCH($C116,FIXTURES!$B$2:$B$23,0),0),IF(AND(HLOOKUP(AO$2,FIXTURES!$C$2:$NC$23,MATCH($C116,FIXTURES!$B$2:$B$23,0),0)="",HLOOKUP(AO$2+1,FIXTURES!$C$2:$NC$23,MATCH($C116,FIXTURES!$B$2:$B$23,0),0)=""),HLOOKUP(AO$2+2,FIXTURES!$C$2:$NC$23,MATCH($C116,FIXTURES!$B$2:$B$23,0),0),IF(HLOOKUP(AO$2+1,FIXTURES!$C$2:$NC$23,MATCH($C116,FIXTURES!$B$2:$B$23,0),0)="",HLOOKUP(AO$2,FIXTURES!$C$2:$NC$23,MATCH($C116,FIXTURES!$B$2:$B$23,0),0),HLOOKUP(AO$2+1,FIXTURES!$C$2:$NC$23,MATCH($C116,FIXTURES!$B$2:$B$23,0),0)))),IF(AND(HLOOKUP(AO$2,FIXTURES!$C$2:$NC$23,MATCH($C116,FIXTURES!$B$2:$B$23,0),0)="",HLOOKUP(AO$2+1,FIXTURES!$C$2:$NC$23,MATCH($C116,FIXTURES!$B$2:$B$23,0),0)=""),HLOOKUP(AO$2+2,FIXTURES!$C$2:$NC$23,MATCH($C116,FIXTURES!$B$2:$B$23,0),0),IF(HLOOKUP(AO$2+1,FIXTURES!$C$2:$NC$23,MATCH($C116,FIXTURES!$B$2:$B$23,0),0)="",HLOOKUP(AO$2,FIXTURES!$C$2:$NC$23,MATCH($C116,FIXTURES!$B$2:$B$23,0),0),HLOOKUP(AO$2+1,FIXTURES!$C$2:$NC$23,MATCH($C116,FIXTURES!$B$2:$B$23,0),0))))</f>
        <v/>
      </c>
      <c r="AP116" s="70" t="str">
        <f>IF(AP$1="SAT",IF(AND(HLOOKUP(AP$2,FIXTURES!$C$2:$NC$23,MATCH($C116,FIXTURES!$B$2:$B$23,0),0)="",HLOOKUP(AP$2+1,FIXTURES!$C$2:$NC$23,MATCH($C116,FIXTURES!$B$2:$B$23,0),0)="",HLOOKUP(AP$2+2,FIXTURES!$C$2:$NC$23,MATCH($C116,FIXTURES!$B$2:$B$23,0),0)=""),HLOOKUP(AP$2-1,FIXTURES!$C$2:$NC$23,MATCH($C116,FIXTURES!$B$2:$B$23,0),0),IF(AND(HLOOKUP(AP$2,FIXTURES!$C$2:$NC$23,MATCH($C116,FIXTURES!$B$2:$B$23,0),0)="",HLOOKUP(AP$2+1,FIXTURES!$C$2:$NC$23,MATCH($C116,FIXTURES!$B$2:$B$23,0),0)=""),HLOOKUP(AP$2+2,FIXTURES!$C$2:$NC$23,MATCH($C116,FIXTURES!$B$2:$B$23,0),0),IF(HLOOKUP(AP$2+1,FIXTURES!$C$2:$NC$23,MATCH($C116,FIXTURES!$B$2:$B$23,0),0)="",HLOOKUP(AP$2,FIXTURES!$C$2:$NC$23,MATCH($C116,FIXTURES!$B$2:$B$23,0),0),HLOOKUP(AP$2+1,FIXTURES!$C$2:$NC$23,MATCH($C116,FIXTURES!$B$2:$B$23,0),0)))),IF(AND(HLOOKUP(AP$2,FIXTURES!$C$2:$NC$23,MATCH($C116,FIXTURES!$B$2:$B$23,0),0)="",HLOOKUP(AP$2+1,FIXTURES!$C$2:$NC$23,MATCH($C116,FIXTURES!$B$2:$B$23,0),0)=""),HLOOKUP(AP$2+2,FIXTURES!$C$2:$NC$23,MATCH($C116,FIXTURES!$B$2:$B$23,0),0),IF(HLOOKUP(AP$2+1,FIXTURES!$C$2:$NC$23,MATCH($C116,FIXTURES!$B$2:$B$23,0),0)="",HLOOKUP(AP$2,FIXTURES!$C$2:$NC$23,MATCH($C116,FIXTURES!$B$2:$B$23,0),0),HLOOKUP(AP$2+1,FIXTURES!$C$2:$NC$23,MATCH($C116,FIXTURES!$B$2:$B$23,0),0))))</f>
        <v/>
      </c>
      <c r="AQ116" s="70" t="str">
        <f>IF(AQ$1="SAT",IF(AND(HLOOKUP(AQ$2,FIXTURES!$C$2:$NC$23,MATCH($C116,FIXTURES!$B$2:$B$23,0),0)="",HLOOKUP(AQ$2+1,FIXTURES!$C$2:$NC$23,MATCH($C116,FIXTURES!$B$2:$B$23,0),0)="",HLOOKUP(AQ$2+2,FIXTURES!$C$2:$NC$23,MATCH($C116,FIXTURES!$B$2:$B$23,0),0)=""),HLOOKUP(AQ$2-1,FIXTURES!$C$2:$NC$23,MATCH($C116,FIXTURES!$B$2:$B$23,0),0),IF(AND(HLOOKUP(AQ$2,FIXTURES!$C$2:$NC$23,MATCH($C116,FIXTURES!$B$2:$B$23,0),0)="",HLOOKUP(AQ$2+1,FIXTURES!$C$2:$NC$23,MATCH($C116,FIXTURES!$B$2:$B$23,0),0)=""),HLOOKUP(AQ$2+2,FIXTURES!$C$2:$NC$23,MATCH($C116,FIXTURES!$B$2:$B$23,0),0),IF(HLOOKUP(AQ$2+1,FIXTURES!$C$2:$NC$23,MATCH($C116,FIXTURES!$B$2:$B$23,0),0)="",HLOOKUP(AQ$2,FIXTURES!$C$2:$NC$23,MATCH($C116,FIXTURES!$B$2:$B$23,0),0),HLOOKUP(AQ$2+1,FIXTURES!$C$2:$NC$23,MATCH($C116,FIXTURES!$B$2:$B$23,0),0)))),IF(AND(HLOOKUP(AQ$2,FIXTURES!$C$2:$NC$23,MATCH($C116,FIXTURES!$B$2:$B$23,0),0)="",HLOOKUP(AQ$2+1,FIXTURES!$C$2:$NC$23,MATCH($C116,FIXTURES!$B$2:$B$23,0),0)=""),HLOOKUP(AQ$2+2,FIXTURES!$C$2:$NC$23,MATCH($C116,FIXTURES!$B$2:$B$23,0),0),IF(HLOOKUP(AQ$2+1,FIXTURES!$C$2:$NC$23,MATCH($C116,FIXTURES!$B$2:$B$23,0),0)="",HLOOKUP(AQ$2,FIXTURES!$C$2:$NC$23,MATCH($C116,FIXTURES!$B$2:$B$23,0),0),HLOOKUP(AQ$2+1,FIXTURES!$C$2:$NC$23,MATCH($C116,FIXTURES!$B$2:$B$23,0),0))))</f>
        <v/>
      </c>
      <c r="AR116" s="70" t="str">
        <f>IF(AR$1="SAT",IF(AND(HLOOKUP(AR$2,FIXTURES!$C$2:$NC$23,MATCH($C116,FIXTURES!$B$2:$B$23,0),0)="",HLOOKUP(AR$2+1,FIXTURES!$C$2:$NC$23,MATCH($C116,FIXTURES!$B$2:$B$23,0),0)="",HLOOKUP(AR$2+2,FIXTURES!$C$2:$NC$23,MATCH($C116,FIXTURES!$B$2:$B$23,0),0)=""),HLOOKUP(AR$2-1,FIXTURES!$C$2:$NC$23,MATCH($C116,FIXTURES!$B$2:$B$23,0),0),IF(AND(HLOOKUP(AR$2,FIXTURES!$C$2:$NC$23,MATCH($C116,FIXTURES!$B$2:$B$23,0),0)="",HLOOKUP(AR$2+1,FIXTURES!$C$2:$NC$23,MATCH($C116,FIXTURES!$B$2:$B$23,0),0)=""),HLOOKUP(AR$2+2,FIXTURES!$C$2:$NC$23,MATCH($C116,FIXTURES!$B$2:$B$23,0),0),IF(HLOOKUP(AR$2+1,FIXTURES!$C$2:$NC$23,MATCH($C116,FIXTURES!$B$2:$B$23,0),0)="",HLOOKUP(AR$2,FIXTURES!$C$2:$NC$23,MATCH($C116,FIXTURES!$B$2:$B$23,0),0),HLOOKUP(AR$2+1,FIXTURES!$C$2:$NC$23,MATCH($C116,FIXTURES!$B$2:$B$23,0),0)))),IF(AND(HLOOKUP(AR$2,FIXTURES!$C$2:$NC$23,MATCH($C116,FIXTURES!$B$2:$B$23,0),0)="",HLOOKUP(AR$2+1,FIXTURES!$C$2:$NC$23,MATCH($C116,FIXTURES!$B$2:$B$23,0),0)=""),HLOOKUP(AR$2+2,FIXTURES!$C$2:$NC$23,MATCH($C116,FIXTURES!$B$2:$B$23,0),0),IF(HLOOKUP(AR$2+1,FIXTURES!$C$2:$NC$23,MATCH($C116,FIXTURES!$B$2:$B$23,0),0)="",HLOOKUP(AR$2,FIXTURES!$C$2:$NC$23,MATCH($C116,FIXTURES!$B$2:$B$23,0),0),HLOOKUP(AR$2+1,FIXTURES!$C$2:$NC$23,MATCH($C116,FIXTURES!$B$2:$B$23,0),0))))</f>
        <v>Burnley</v>
      </c>
      <c r="AS116" s="70" t="str">
        <f>IF(AS$1="SAT",IF(AND(HLOOKUP(AS$2,FIXTURES!$C$2:$NC$23,MATCH($C116,FIXTURES!$B$2:$B$23,0),0)="",HLOOKUP(AS$2+1,FIXTURES!$C$2:$NC$23,MATCH($C116,FIXTURES!$B$2:$B$23,0),0)="",HLOOKUP(AS$2+2,FIXTURES!$C$2:$NC$23,MATCH($C116,FIXTURES!$B$2:$B$23,0),0)=""),HLOOKUP(AS$2-1,FIXTURES!$C$2:$NC$23,MATCH($C116,FIXTURES!$B$2:$B$23,0),0),IF(AND(HLOOKUP(AS$2,FIXTURES!$C$2:$NC$23,MATCH($C116,FIXTURES!$B$2:$B$23,0),0)="",HLOOKUP(AS$2+1,FIXTURES!$C$2:$NC$23,MATCH($C116,FIXTURES!$B$2:$B$23,0),0)=""),HLOOKUP(AS$2+2,FIXTURES!$C$2:$NC$23,MATCH($C116,FIXTURES!$B$2:$B$23,0),0),IF(HLOOKUP(AS$2+1,FIXTURES!$C$2:$NC$23,MATCH($C116,FIXTURES!$B$2:$B$23,0),0)="",HLOOKUP(AS$2,FIXTURES!$C$2:$NC$23,MATCH($C116,FIXTURES!$B$2:$B$23,0),0),HLOOKUP(AS$2+1,FIXTURES!$C$2:$NC$23,MATCH($C116,FIXTURES!$B$2:$B$23,0),0)))),IF(AND(HLOOKUP(AS$2,FIXTURES!$C$2:$NC$23,MATCH($C116,FIXTURES!$B$2:$B$23,0),0)="",HLOOKUP(AS$2+1,FIXTURES!$C$2:$NC$23,MATCH($C116,FIXTURES!$B$2:$B$23,0),0)=""),HLOOKUP(AS$2+2,FIXTURES!$C$2:$NC$23,MATCH($C116,FIXTURES!$B$2:$B$23,0),0),IF(HLOOKUP(AS$2+1,FIXTURES!$C$2:$NC$23,MATCH($C116,FIXTURES!$B$2:$B$23,0),0)="",HLOOKUP(AS$2,FIXTURES!$C$2:$NC$23,MATCH($C116,FIXTURES!$B$2:$B$23,0),0),HLOOKUP(AS$2+1,FIXTURES!$C$2:$NC$23,MATCH($C116,FIXTURES!$B$2:$B$23,0),0))))</f>
        <v/>
      </c>
      <c r="AT116" s="70" t="str">
        <f>IF(AT$1="SAT",IF(AND(HLOOKUP(AT$2,FIXTURES!$C$2:$NC$23,MATCH($C116,FIXTURES!$B$2:$B$23,0),0)="",HLOOKUP(AT$2+1,FIXTURES!$C$2:$NC$23,MATCH($C116,FIXTURES!$B$2:$B$23,0),0)="",HLOOKUP(AT$2+2,FIXTURES!$C$2:$NC$23,MATCH($C116,FIXTURES!$B$2:$B$23,0),0)=""),HLOOKUP(AT$2-1,FIXTURES!$C$2:$NC$23,MATCH($C116,FIXTURES!$B$2:$B$23,0),0),IF(AND(HLOOKUP(AT$2,FIXTURES!$C$2:$NC$23,MATCH($C116,FIXTURES!$B$2:$B$23,0),0)="",HLOOKUP(AT$2+1,FIXTURES!$C$2:$NC$23,MATCH($C116,FIXTURES!$B$2:$B$23,0),0)=""),HLOOKUP(AT$2+2,FIXTURES!$C$2:$NC$23,MATCH($C116,FIXTURES!$B$2:$B$23,0),0),IF(HLOOKUP(AT$2+1,FIXTURES!$C$2:$NC$23,MATCH($C116,FIXTURES!$B$2:$B$23,0),0)="",HLOOKUP(AT$2,FIXTURES!$C$2:$NC$23,MATCH($C116,FIXTURES!$B$2:$B$23,0),0),HLOOKUP(AT$2+1,FIXTURES!$C$2:$NC$23,MATCH($C116,FIXTURES!$B$2:$B$23,0),0)))),IF(AND(HLOOKUP(AT$2,FIXTURES!$C$2:$NC$23,MATCH($C116,FIXTURES!$B$2:$B$23,0),0)="",HLOOKUP(AT$2+1,FIXTURES!$C$2:$NC$23,MATCH($C116,FIXTURES!$B$2:$B$23,0),0)=""),HLOOKUP(AT$2+2,FIXTURES!$C$2:$NC$23,MATCH($C116,FIXTURES!$B$2:$B$23,0),0),IF(HLOOKUP(AT$2+1,FIXTURES!$C$2:$NC$23,MATCH($C116,FIXTURES!$B$2:$B$23,0),0)="",HLOOKUP(AT$2,FIXTURES!$C$2:$NC$23,MATCH($C116,FIXTURES!$B$2:$B$23,0),0),HLOOKUP(AT$2+1,FIXTURES!$C$2:$NC$23,MATCH($C116,FIXTURES!$B$2:$B$23,0),0))))</f>
        <v>NFO</v>
      </c>
      <c r="AU116" s="70" t="str">
        <f>IF(AU$1="SAT",IF(AND(HLOOKUP(AU$2,FIXTURES!$C$2:$NC$23,MATCH($C116,FIXTURES!$B$2:$B$23,0),0)="",HLOOKUP(AU$2+1,FIXTURES!$C$2:$NC$23,MATCH($C116,FIXTURES!$B$2:$B$23,0),0)="",HLOOKUP(AU$2+2,FIXTURES!$C$2:$NC$23,MATCH($C116,FIXTURES!$B$2:$B$23,0),0)=""),HLOOKUP(AU$2-1,FIXTURES!$C$2:$NC$23,MATCH($C116,FIXTURES!$B$2:$B$23,0),0),IF(AND(HLOOKUP(AU$2,FIXTURES!$C$2:$NC$23,MATCH($C116,FIXTURES!$B$2:$B$23,0),0)="",HLOOKUP(AU$2+1,FIXTURES!$C$2:$NC$23,MATCH($C116,FIXTURES!$B$2:$B$23,0),0)=""),HLOOKUP(AU$2+2,FIXTURES!$C$2:$NC$23,MATCH($C116,FIXTURES!$B$2:$B$23,0),0),IF(HLOOKUP(AU$2+1,FIXTURES!$C$2:$NC$23,MATCH($C116,FIXTURES!$B$2:$B$23,0),0)="",HLOOKUP(AU$2,FIXTURES!$C$2:$NC$23,MATCH($C116,FIXTURES!$B$2:$B$23,0),0),HLOOKUP(AU$2+1,FIXTURES!$C$2:$NC$23,MATCH($C116,FIXTURES!$B$2:$B$23,0),0)))),IF(AND(HLOOKUP(AU$2,FIXTURES!$C$2:$NC$23,MATCH($C116,FIXTURES!$B$2:$B$23,0),0)="",HLOOKUP(AU$2+1,FIXTURES!$C$2:$NC$23,MATCH($C116,FIXTURES!$B$2:$B$23,0),0)=""),HLOOKUP(AU$2+2,FIXTURES!$C$2:$NC$23,MATCH($C116,FIXTURES!$B$2:$B$23,0),0),IF(HLOOKUP(AU$2+1,FIXTURES!$C$2:$NC$23,MATCH($C116,FIXTURES!$B$2:$B$23,0),0)="",HLOOKUP(AU$2,FIXTURES!$C$2:$NC$23,MATCH($C116,FIXTURES!$B$2:$B$23,0),0),HLOOKUP(AU$2+1,FIXTURES!$C$2:$NC$23,MATCH($C116,FIXTURES!$B$2:$B$23,0),0))))</f>
        <v>wol</v>
      </c>
      <c r="AV116" s="70" t="str">
        <f>IF(AV$1="SAT",IF(AND(HLOOKUP(AV$2,FIXTURES!$C$2:$NC$23,MATCH($C116,FIXTURES!$B$2:$B$23,0),0)="",HLOOKUP(AV$2+1,FIXTURES!$C$2:$NC$23,MATCH($C116,FIXTURES!$B$2:$B$23,0),0)="",HLOOKUP(AV$2+2,FIXTURES!$C$2:$NC$23,MATCH($C116,FIXTURES!$B$2:$B$23,0),0)=""),HLOOKUP(AV$2-1,FIXTURES!$C$2:$NC$23,MATCH($C116,FIXTURES!$B$2:$B$23,0),0),IF(AND(HLOOKUP(AV$2,FIXTURES!$C$2:$NC$23,MATCH($C116,FIXTURES!$B$2:$B$23,0),0)="",HLOOKUP(AV$2+1,FIXTURES!$C$2:$NC$23,MATCH($C116,FIXTURES!$B$2:$B$23,0),0)=""),HLOOKUP(AV$2+2,FIXTURES!$C$2:$NC$23,MATCH($C116,FIXTURES!$B$2:$B$23,0),0),IF(HLOOKUP(AV$2+1,FIXTURES!$C$2:$NC$23,MATCH($C116,FIXTURES!$B$2:$B$23,0),0)="",HLOOKUP(AV$2,FIXTURES!$C$2:$NC$23,MATCH($C116,FIXTURES!$B$2:$B$23,0),0),HLOOKUP(AV$2+1,FIXTURES!$C$2:$NC$23,MATCH($C116,FIXTURES!$B$2:$B$23,0),0)))),IF(AND(HLOOKUP(AV$2,FIXTURES!$C$2:$NC$23,MATCH($C116,FIXTURES!$B$2:$B$23,0),0)="",HLOOKUP(AV$2+1,FIXTURES!$C$2:$NC$23,MATCH($C116,FIXTURES!$B$2:$B$23,0),0)=""),HLOOKUP(AV$2+2,FIXTURES!$C$2:$NC$23,MATCH($C116,FIXTURES!$B$2:$B$23,0),0),IF(HLOOKUP(AV$2+1,FIXTURES!$C$2:$NC$23,MATCH($C116,FIXTURES!$B$2:$B$23,0),0)="",HLOOKUP(AV$2,FIXTURES!$C$2:$NC$23,MATCH($C116,FIXTURES!$B$2:$B$23,0),0),HLOOKUP(AV$2+1,FIXTURES!$C$2:$NC$23,MATCH($C116,FIXTURES!$B$2:$B$23,0),0))))</f>
        <v>BOU</v>
      </c>
      <c r="AW116" s="70" t="str">
        <f>IF(AW$1="SAT",IF(AND(HLOOKUP(AW$2,FIXTURES!$C$2:$NC$23,MATCH($C116,FIXTURES!$B$2:$B$23,0),0)="",HLOOKUP(AW$2+1,FIXTURES!$C$2:$NC$23,MATCH($C116,FIXTURES!$B$2:$B$23,0),0)="",HLOOKUP(AW$2+2,FIXTURES!$C$2:$NC$23,MATCH($C116,FIXTURES!$B$2:$B$23,0),0)=""),HLOOKUP(AW$2-1,FIXTURES!$C$2:$NC$23,MATCH($C116,FIXTURES!$B$2:$B$23,0),0),IF(AND(HLOOKUP(AW$2,FIXTURES!$C$2:$NC$23,MATCH($C116,FIXTURES!$B$2:$B$23,0),0)="",HLOOKUP(AW$2+1,FIXTURES!$C$2:$NC$23,MATCH($C116,FIXTURES!$B$2:$B$23,0),0)=""),HLOOKUP(AW$2+2,FIXTURES!$C$2:$NC$23,MATCH($C116,FIXTURES!$B$2:$B$23,0),0),IF(HLOOKUP(AW$2+1,FIXTURES!$C$2:$NC$23,MATCH($C116,FIXTURES!$B$2:$B$23,0),0)="",HLOOKUP(AW$2,FIXTURES!$C$2:$NC$23,MATCH($C116,FIXTURES!$B$2:$B$23,0),0),HLOOKUP(AW$2+1,FIXTURES!$C$2:$NC$23,MATCH($C116,FIXTURES!$B$2:$B$23,0),0)))),IF(AND(HLOOKUP(AW$2,FIXTURES!$C$2:$NC$23,MATCH($C116,FIXTURES!$B$2:$B$23,0),0)="",HLOOKUP(AW$2+1,FIXTURES!$C$2:$NC$23,MATCH($C116,FIXTURES!$B$2:$B$23,0),0)=""),HLOOKUP(AW$2+2,FIXTURES!$C$2:$NC$23,MATCH($C116,FIXTURES!$B$2:$B$23,0),0),IF(HLOOKUP(AW$2+1,FIXTURES!$C$2:$NC$23,MATCH($C116,FIXTURES!$B$2:$B$23,0),0)="",HLOOKUP(AW$2,FIXTURES!$C$2:$NC$23,MATCH($C116,FIXTURES!$B$2:$B$23,0),0),HLOOKUP(AW$2+1,FIXTURES!$C$2:$NC$23,MATCH($C116,FIXTURES!$B$2:$B$23,0),0))))</f>
        <v>Everton</v>
      </c>
      <c r="AX116" s="70" t="str">
        <f>IF(AX$1="SAT",IF(AND(HLOOKUP(AX$2,FIXTURES!$C$2:$NC$23,MATCH($C116,FIXTURES!$B$2:$B$23,0),0)="",HLOOKUP(AX$2+1,FIXTURES!$C$2:$NC$23,MATCH($C116,FIXTURES!$B$2:$B$23,0),0)="",HLOOKUP(AX$2+2,FIXTURES!$C$2:$NC$23,MATCH($C116,FIXTURES!$B$2:$B$23,0),0)=""),HLOOKUP(AX$2-1,FIXTURES!$C$2:$NC$23,MATCH($C116,FIXTURES!$B$2:$B$23,0),0),IF(AND(HLOOKUP(AX$2,FIXTURES!$C$2:$NC$23,MATCH($C116,FIXTURES!$B$2:$B$23,0),0)="",HLOOKUP(AX$2+1,FIXTURES!$C$2:$NC$23,MATCH($C116,FIXTURES!$B$2:$B$23,0),0)=""),HLOOKUP(AX$2+2,FIXTURES!$C$2:$NC$23,MATCH($C116,FIXTURES!$B$2:$B$23,0),0),IF(HLOOKUP(AX$2+1,FIXTURES!$C$2:$NC$23,MATCH($C116,FIXTURES!$B$2:$B$23,0),0)="",HLOOKUP(AX$2,FIXTURES!$C$2:$NC$23,MATCH($C116,FIXTURES!$B$2:$B$23,0),0),HLOOKUP(AX$2+1,FIXTURES!$C$2:$NC$23,MATCH($C116,FIXTURES!$B$2:$B$23,0),0)))),IF(AND(HLOOKUP(AX$2,FIXTURES!$C$2:$NC$23,MATCH($C116,FIXTURES!$B$2:$B$23,0),0)="",HLOOKUP(AX$2+1,FIXTURES!$C$2:$NC$23,MATCH($C116,FIXTURES!$B$2:$B$23,0),0)=""),HLOOKUP(AX$2+2,FIXTURES!$C$2:$NC$23,MATCH($C116,FIXTURES!$B$2:$B$23,0),0),IF(HLOOKUP(AX$2+1,FIXTURES!$C$2:$NC$23,MATCH($C116,FIXTURES!$B$2:$B$23,0),0)="",HLOOKUP(AX$2,FIXTURES!$C$2:$NC$23,MATCH($C116,FIXTURES!$B$2:$B$23,0),0),HLOOKUP(AX$2+1,FIXTURES!$C$2:$NC$23,MATCH($C116,FIXTURES!$B$2:$B$23,0),0))))</f>
        <v>Charlton Ath</v>
      </c>
      <c r="AY116" s="70" t="str">
        <f>IF(AY$1="SAT",IF(AND(HLOOKUP(AY$2,FIXTURES!$C$2:$NC$23,MATCH($C116,FIXTURES!$B$2:$B$23,0),0)="",HLOOKUP(AY$2+1,FIXTURES!$C$2:$NC$23,MATCH($C116,FIXTURES!$B$2:$B$23,0),0)="",HLOOKUP(AY$2+2,FIXTURES!$C$2:$NC$23,MATCH($C116,FIXTURES!$B$2:$B$23,0),0)=""),HLOOKUP(AY$2-1,FIXTURES!$C$2:$NC$23,MATCH($C116,FIXTURES!$B$2:$B$23,0),0),IF(AND(HLOOKUP(AY$2,FIXTURES!$C$2:$NC$23,MATCH($C116,FIXTURES!$B$2:$B$23,0),0)="",HLOOKUP(AY$2+1,FIXTURES!$C$2:$NC$23,MATCH($C116,FIXTURES!$B$2:$B$23,0),0)=""),HLOOKUP(AY$2+2,FIXTURES!$C$2:$NC$23,MATCH($C116,FIXTURES!$B$2:$B$23,0),0),IF(HLOOKUP(AY$2+1,FIXTURES!$C$2:$NC$23,MATCH($C116,FIXTURES!$B$2:$B$23,0),0)="",HLOOKUP(AY$2,FIXTURES!$C$2:$NC$23,MATCH($C116,FIXTURES!$B$2:$B$23,0),0),HLOOKUP(AY$2+1,FIXTURES!$C$2:$NC$23,MATCH($C116,FIXTURES!$B$2:$B$23,0),0)))),IF(AND(HLOOKUP(AY$2,FIXTURES!$C$2:$NC$23,MATCH($C116,FIXTURES!$B$2:$B$23,0),0)="",HLOOKUP(AY$2+1,FIXTURES!$C$2:$NC$23,MATCH($C116,FIXTURES!$B$2:$B$23,0),0)=""),HLOOKUP(AY$2+2,FIXTURES!$C$2:$NC$23,MATCH($C116,FIXTURES!$B$2:$B$23,0),0),IF(HLOOKUP(AY$2+1,FIXTURES!$C$2:$NC$23,MATCH($C116,FIXTURES!$B$2:$B$23,0),0)="",HLOOKUP(AY$2,FIXTURES!$C$2:$NC$23,MATCH($C116,FIXTURES!$B$2:$B$23,0),0),HLOOKUP(AY$2+1,FIXTURES!$C$2:$NC$23,MATCH($C116,FIXTURES!$B$2:$B$23,0),0))))</f>
        <v>MCI</v>
      </c>
      <c r="AZ116" s="70" t="str">
        <f>IF(AZ$1="SAT",IF(AND(HLOOKUP(AZ$2,FIXTURES!$C$2:$NC$23,MATCH($C116,FIXTURES!$B$2:$B$23,0),0)="",HLOOKUP(AZ$2+1,FIXTURES!$C$2:$NC$23,MATCH($C116,FIXTURES!$B$2:$B$23,0),0)="",HLOOKUP(AZ$2+2,FIXTURES!$C$2:$NC$23,MATCH($C116,FIXTURES!$B$2:$B$23,0),0)=""),HLOOKUP(AZ$2-1,FIXTURES!$C$2:$NC$23,MATCH($C116,FIXTURES!$B$2:$B$23,0),0),IF(AND(HLOOKUP(AZ$2,FIXTURES!$C$2:$NC$23,MATCH($C116,FIXTURES!$B$2:$B$23,0),0)="",HLOOKUP(AZ$2+1,FIXTURES!$C$2:$NC$23,MATCH($C116,FIXTURES!$B$2:$B$23,0),0)=""),HLOOKUP(AZ$2+2,FIXTURES!$C$2:$NC$23,MATCH($C116,FIXTURES!$B$2:$B$23,0),0),IF(HLOOKUP(AZ$2+1,FIXTURES!$C$2:$NC$23,MATCH($C116,FIXTURES!$B$2:$B$23,0),0)="",HLOOKUP(AZ$2,FIXTURES!$C$2:$NC$23,MATCH($C116,FIXTURES!$B$2:$B$23,0),0),HLOOKUP(AZ$2+1,FIXTURES!$C$2:$NC$23,MATCH($C116,FIXTURES!$B$2:$B$23,0),0)))),IF(AND(HLOOKUP(AZ$2,FIXTURES!$C$2:$NC$23,MATCH($C116,FIXTURES!$B$2:$B$23,0),0)="",HLOOKUP(AZ$2+1,FIXTURES!$C$2:$NC$23,MATCH($C116,FIXTURES!$B$2:$B$23,0),0)=""),HLOOKUP(AZ$2+2,FIXTURES!$C$2:$NC$23,MATCH($C116,FIXTURES!$B$2:$B$23,0),0),IF(HLOOKUP(AZ$2+1,FIXTURES!$C$2:$NC$23,MATCH($C116,FIXTURES!$B$2:$B$23,0),0)="",HLOOKUP(AZ$2,FIXTURES!$C$2:$NC$23,MATCH($C116,FIXTURES!$B$2:$B$23,0),0),HLOOKUP(AZ$2+1,FIXTURES!$C$2:$NC$23,MATCH($C116,FIXTURES!$B$2:$B$23,0),0))))</f>
        <v>cry</v>
      </c>
      <c r="BA116" s="70" t="str">
        <f>IF(BA$1="SAT",IF(AND(HLOOKUP(BA$2,FIXTURES!$C$2:$NC$23,MATCH($C116,FIXTURES!$B$2:$B$23,0),0)="",HLOOKUP(BA$2+1,FIXTURES!$C$2:$NC$23,MATCH($C116,FIXTURES!$B$2:$B$23,0),0)="",HLOOKUP(BA$2+2,FIXTURES!$C$2:$NC$23,MATCH($C116,FIXTURES!$B$2:$B$23,0),0)=""),HLOOKUP(BA$2-1,FIXTURES!$C$2:$NC$23,MATCH($C116,FIXTURES!$B$2:$B$23,0),0),IF(AND(HLOOKUP(BA$2,FIXTURES!$C$2:$NC$23,MATCH($C116,FIXTURES!$B$2:$B$23,0),0)="",HLOOKUP(BA$2+1,FIXTURES!$C$2:$NC$23,MATCH($C116,FIXTURES!$B$2:$B$23,0),0)=""),HLOOKUP(BA$2+2,FIXTURES!$C$2:$NC$23,MATCH($C116,FIXTURES!$B$2:$B$23,0),0),IF(HLOOKUP(BA$2+1,FIXTURES!$C$2:$NC$23,MATCH($C116,FIXTURES!$B$2:$B$23,0),0)="",HLOOKUP(BA$2,FIXTURES!$C$2:$NC$23,MATCH($C116,FIXTURES!$B$2:$B$23,0),0),HLOOKUP(BA$2+1,FIXTURES!$C$2:$NC$23,MATCH($C116,FIXTURES!$B$2:$B$23,0),0)))),IF(AND(HLOOKUP(BA$2,FIXTURES!$C$2:$NC$23,MATCH($C116,FIXTURES!$B$2:$B$23,0),0)="",HLOOKUP(BA$2+1,FIXTURES!$C$2:$NC$23,MATCH($C116,FIXTURES!$B$2:$B$23,0),0)=""),HLOOKUP(BA$2+2,FIXTURES!$C$2:$NC$23,MATCH($C116,FIXTURES!$B$2:$B$23,0),0),IF(HLOOKUP(BA$2+1,FIXTURES!$C$2:$NC$23,MATCH($C116,FIXTURES!$B$2:$B$23,0),0)="",HLOOKUP(BA$2,FIXTURES!$C$2:$NC$23,MATCH($C116,FIXTURES!$B$2:$B$23,0),0),HLOOKUP(BA$2+1,FIXTURES!$C$2:$NC$23,MATCH($C116,FIXTURES!$B$2:$B$23,0),0))))</f>
        <v>ars</v>
      </c>
      <c r="BB116" s="70" t="str">
        <f>IF(BB$1="SAT",IF(AND(HLOOKUP(BB$2,FIXTURES!$C$2:$NC$23,MATCH($C116,FIXTURES!$B$2:$B$23,0),0)="",HLOOKUP(BB$2+1,FIXTURES!$C$2:$NC$23,MATCH($C116,FIXTURES!$B$2:$B$23,0),0)="",HLOOKUP(BB$2+2,FIXTURES!$C$2:$NC$23,MATCH($C116,FIXTURES!$B$2:$B$23,0),0)=""),HLOOKUP(BB$2-1,FIXTURES!$C$2:$NC$23,MATCH($C116,FIXTURES!$B$2:$B$23,0),0),IF(AND(HLOOKUP(BB$2,FIXTURES!$C$2:$NC$23,MATCH($C116,FIXTURES!$B$2:$B$23,0),0)="",HLOOKUP(BB$2+1,FIXTURES!$C$2:$NC$23,MATCH($C116,FIXTURES!$B$2:$B$23,0),0)=""),HLOOKUP(BB$2+2,FIXTURES!$C$2:$NC$23,MATCH($C116,FIXTURES!$B$2:$B$23,0),0),IF(HLOOKUP(BB$2+1,FIXTURES!$C$2:$NC$23,MATCH($C116,FIXTURES!$B$2:$B$23,0),0)="",HLOOKUP(BB$2,FIXTURES!$C$2:$NC$23,MATCH($C116,FIXTURES!$B$2:$B$23,0),0),HLOOKUP(BB$2+1,FIXTURES!$C$2:$NC$23,MATCH($C116,FIXTURES!$B$2:$B$23,0),0)))),IF(AND(HLOOKUP(BB$2,FIXTURES!$C$2:$NC$23,MATCH($C116,FIXTURES!$B$2:$B$23,0),0)="",HLOOKUP(BB$2+1,FIXTURES!$C$2:$NC$23,MATCH($C116,FIXTURES!$B$2:$B$23,0),0)=""),HLOOKUP(BB$2+2,FIXTURES!$C$2:$NC$23,MATCH($C116,FIXTURES!$B$2:$B$23,0),0),IF(HLOOKUP(BB$2+1,FIXTURES!$C$2:$NC$23,MATCH($C116,FIXTURES!$B$2:$B$23,0),0)="",HLOOKUP(BB$2,FIXTURES!$C$2:$NC$23,MATCH($C116,FIXTURES!$B$2:$B$23,0),0),HLOOKUP(BB$2+1,FIXTURES!$C$2:$NC$23,MATCH($C116,FIXTURES!$B$2:$B$23,0),0))))</f>
        <v>Nott'ham Forest</v>
      </c>
      <c r="BC116" s="70" t="str">
        <f>IF(BC$1="SAT",IF(AND(HLOOKUP(BC$2,FIXTURES!$C$2:$NC$23,MATCH($C116,FIXTURES!$B$2:$B$23,0),0)="",HLOOKUP(BC$2+1,FIXTURES!$C$2:$NC$23,MATCH($C116,FIXTURES!$B$2:$B$23,0),0)="",HLOOKUP(BC$2+2,FIXTURES!$C$2:$NC$23,MATCH($C116,FIXTURES!$B$2:$B$23,0),0)=""),HLOOKUP(BC$2-1,FIXTURES!$C$2:$NC$23,MATCH($C116,FIXTURES!$B$2:$B$23,0),0),IF(AND(HLOOKUP(BC$2,FIXTURES!$C$2:$NC$23,MATCH($C116,FIXTURES!$B$2:$B$23,0),0)="",HLOOKUP(BC$2+1,FIXTURES!$C$2:$NC$23,MATCH($C116,FIXTURES!$B$2:$B$23,0),0)=""),HLOOKUP(BC$2+2,FIXTURES!$C$2:$NC$23,MATCH($C116,FIXTURES!$B$2:$B$23,0),0),IF(HLOOKUP(BC$2+1,FIXTURES!$C$2:$NC$23,MATCH($C116,FIXTURES!$B$2:$B$23,0),0)="",HLOOKUP(BC$2,FIXTURES!$C$2:$NC$23,MATCH($C116,FIXTURES!$B$2:$B$23,0),0),HLOOKUP(BC$2+1,FIXTURES!$C$2:$NC$23,MATCH($C116,FIXTURES!$B$2:$B$23,0),0)))),IF(AND(HLOOKUP(BC$2,FIXTURES!$C$2:$NC$23,MATCH($C116,FIXTURES!$B$2:$B$23,0),0)="",HLOOKUP(BC$2+1,FIXTURES!$C$2:$NC$23,MATCH($C116,FIXTURES!$B$2:$B$23,0),0)=""),HLOOKUP(BC$2+2,FIXTURES!$C$2:$NC$23,MATCH($C116,FIXTURES!$B$2:$B$23,0),0),IF(HLOOKUP(BC$2+1,FIXTURES!$C$2:$NC$23,MATCH($C116,FIXTURES!$B$2:$B$23,0),0)="",HLOOKUP(BC$2,FIXTURES!$C$2:$NC$23,MATCH($C116,FIXTURES!$B$2:$B$23,0),0),HLOOKUP(BC$2+1,FIXTURES!$C$2:$NC$23,MATCH($C116,FIXTURES!$B$2:$B$23,0),0))))</f>
        <v>Reading</v>
      </c>
      <c r="BD116" s="70" t="str">
        <f>IF(BD$1="SAT",IF(AND(HLOOKUP(BD$2,FIXTURES!$C$2:$NC$23,MATCH($C116,FIXTURES!$B$2:$B$23,0),0)="",HLOOKUP(BD$2+1,FIXTURES!$C$2:$NC$23,MATCH($C116,FIXTURES!$B$2:$B$23,0),0)="",HLOOKUP(BD$2+2,FIXTURES!$C$2:$NC$23,MATCH($C116,FIXTURES!$B$2:$B$23,0),0)=""),HLOOKUP(BD$2-1,FIXTURES!$C$2:$NC$23,MATCH($C116,FIXTURES!$B$2:$B$23,0),0),IF(AND(HLOOKUP(BD$2,FIXTURES!$C$2:$NC$23,MATCH($C116,FIXTURES!$B$2:$B$23,0),0)="",HLOOKUP(BD$2+1,FIXTURES!$C$2:$NC$23,MATCH($C116,FIXTURES!$B$2:$B$23,0),0)=""),HLOOKUP(BD$2+2,FIXTURES!$C$2:$NC$23,MATCH($C116,FIXTURES!$B$2:$B$23,0),0),IF(HLOOKUP(BD$2+1,FIXTURES!$C$2:$NC$23,MATCH($C116,FIXTURES!$B$2:$B$23,0),0)="",HLOOKUP(BD$2,FIXTURES!$C$2:$NC$23,MATCH($C116,FIXTURES!$B$2:$B$23,0),0),HLOOKUP(BD$2+1,FIXTURES!$C$2:$NC$23,MATCH($C116,FIXTURES!$B$2:$B$23,0),0)))),IF(AND(HLOOKUP(BD$2,FIXTURES!$C$2:$NC$23,MATCH($C116,FIXTURES!$B$2:$B$23,0),0)="",HLOOKUP(BD$2+1,FIXTURES!$C$2:$NC$23,MATCH($C116,FIXTURES!$B$2:$B$23,0),0)=""),HLOOKUP(BD$2+2,FIXTURES!$C$2:$NC$23,MATCH($C116,FIXTURES!$B$2:$B$23,0),0),IF(HLOOKUP(BD$2+1,FIXTURES!$C$2:$NC$23,MATCH($C116,FIXTURES!$B$2:$B$23,0),0)="",HLOOKUP(BD$2,FIXTURES!$C$2:$NC$23,MATCH($C116,FIXTURES!$B$2:$B$23,0),0),HLOOKUP(BD$2+1,FIXTURES!$C$2:$NC$23,MATCH($C116,FIXTURES!$B$2:$B$23,0),0))))</f>
        <v>Nott'ham Forest</v>
      </c>
      <c r="BE116" s="70" t="str">
        <f>IF(BE$1="SAT",IF(AND(HLOOKUP(BE$2,FIXTURES!$C$2:$NC$23,MATCH($C116,FIXTURES!$B$2:$B$23,0),0)="",HLOOKUP(BE$2+1,FIXTURES!$C$2:$NC$23,MATCH($C116,FIXTURES!$B$2:$B$23,0),0)="",HLOOKUP(BE$2+2,FIXTURES!$C$2:$NC$23,MATCH($C116,FIXTURES!$B$2:$B$23,0),0)=""),HLOOKUP(BE$2-1,FIXTURES!$C$2:$NC$23,MATCH($C116,FIXTURES!$B$2:$B$23,0),0),IF(AND(HLOOKUP(BE$2,FIXTURES!$C$2:$NC$23,MATCH($C116,FIXTURES!$B$2:$B$23,0),0)="",HLOOKUP(BE$2+1,FIXTURES!$C$2:$NC$23,MATCH($C116,FIXTURES!$B$2:$B$23,0),0)=""),HLOOKUP(BE$2+2,FIXTURES!$C$2:$NC$23,MATCH($C116,FIXTURES!$B$2:$B$23,0),0),IF(HLOOKUP(BE$2+1,FIXTURES!$C$2:$NC$23,MATCH($C116,FIXTURES!$B$2:$B$23,0),0)="",HLOOKUP(BE$2,FIXTURES!$C$2:$NC$23,MATCH($C116,FIXTURES!$B$2:$B$23,0),0),HLOOKUP(BE$2+1,FIXTURES!$C$2:$NC$23,MATCH($C116,FIXTURES!$B$2:$B$23,0),0)))),IF(AND(HLOOKUP(BE$2,FIXTURES!$C$2:$NC$23,MATCH($C116,FIXTURES!$B$2:$B$23,0),0)="",HLOOKUP(BE$2+1,FIXTURES!$C$2:$NC$23,MATCH($C116,FIXTURES!$B$2:$B$23,0),0)=""),HLOOKUP(BE$2+2,FIXTURES!$C$2:$NC$23,MATCH($C116,FIXTURES!$B$2:$B$23,0),0),IF(HLOOKUP(BE$2+1,FIXTURES!$C$2:$NC$23,MATCH($C116,FIXTURES!$B$2:$B$23,0),0)="",HLOOKUP(BE$2,FIXTURES!$C$2:$NC$23,MATCH($C116,FIXTURES!$B$2:$B$23,0),0),HLOOKUP(BE$2+1,FIXTURES!$C$2:$NC$23,MATCH($C116,FIXTURES!$B$2:$B$23,0),0))))</f>
        <v>CRY</v>
      </c>
      <c r="BF116" s="70" t="str">
        <f>IF(BF$1="SAT",IF(AND(HLOOKUP(BF$2,FIXTURES!$C$2:$NC$23,MATCH($C116,FIXTURES!$B$2:$B$23,0),0)="",HLOOKUP(BF$2+1,FIXTURES!$C$2:$NC$23,MATCH($C116,FIXTURES!$B$2:$B$23,0),0)="",HLOOKUP(BF$2+2,FIXTURES!$C$2:$NC$23,MATCH($C116,FIXTURES!$B$2:$B$23,0),0)=""),HLOOKUP(BF$2-1,FIXTURES!$C$2:$NC$23,MATCH($C116,FIXTURES!$B$2:$B$23,0),0),IF(AND(HLOOKUP(BF$2,FIXTURES!$C$2:$NC$23,MATCH($C116,FIXTURES!$B$2:$B$23,0),0)="",HLOOKUP(BF$2+1,FIXTURES!$C$2:$NC$23,MATCH($C116,FIXTURES!$B$2:$B$23,0),0)=""),HLOOKUP(BF$2+2,FIXTURES!$C$2:$NC$23,MATCH($C116,FIXTURES!$B$2:$B$23,0),0),IF(HLOOKUP(BF$2+1,FIXTURES!$C$2:$NC$23,MATCH($C116,FIXTURES!$B$2:$B$23,0),0)="",HLOOKUP(BF$2,FIXTURES!$C$2:$NC$23,MATCH($C116,FIXTURES!$B$2:$B$23,0),0),HLOOKUP(BF$2+1,FIXTURES!$C$2:$NC$23,MATCH($C116,FIXTURES!$B$2:$B$23,0),0)))),IF(AND(HLOOKUP(BF$2,FIXTURES!$C$2:$NC$23,MATCH($C116,FIXTURES!$B$2:$B$23,0),0)="",HLOOKUP(BF$2+1,FIXTURES!$C$2:$NC$23,MATCH($C116,FIXTURES!$B$2:$B$23,0),0)=""),HLOOKUP(BF$2+2,FIXTURES!$C$2:$NC$23,MATCH($C116,FIXTURES!$B$2:$B$23,0),0),IF(HLOOKUP(BF$2+1,FIXTURES!$C$2:$NC$23,MATCH($C116,FIXTURES!$B$2:$B$23,0),0)="",HLOOKUP(BF$2,FIXTURES!$C$2:$NC$23,MATCH($C116,FIXTURES!$B$2:$B$23,0),0),HLOOKUP(BF$2+1,FIXTURES!$C$2:$NC$23,MATCH($C116,FIXTURES!$B$2:$B$23,0),0))))</f>
        <v>LEE</v>
      </c>
      <c r="BG116" s="70" t="str">
        <f>IF(BG$1="SAT",IF(AND(HLOOKUP(BG$2,FIXTURES!$C$2:$NC$23,MATCH($C116,FIXTURES!$B$2:$B$23,0),0)="",HLOOKUP(BG$2+1,FIXTURES!$C$2:$NC$23,MATCH($C116,FIXTURES!$B$2:$B$23,0),0)="",HLOOKUP(BG$2+2,FIXTURES!$C$2:$NC$23,MATCH($C116,FIXTURES!$B$2:$B$23,0),0)=""),HLOOKUP(BG$2-1,FIXTURES!$C$2:$NC$23,MATCH($C116,FIXTURES!$B$2:$B$23,0),0),IF(AND(HLOOKUP(BG$2,FIXTURES!$C$2:$NC$23,MATCH($C116,FIXTURES!$B$2:$B$23,0),0)="",HLOOKUP(BG$2+1,FIXTURES!$C$2:$NC$23,MATCH($C116,FIXTURES!$B$2:$B$23,0),0)=""),HLOOKUP(BG$2+2,FIXTURES!$C$2:$NC$23,MATCH($C116,FIXTURES!$B$2:$B$23,0),0),IF(HLOOKUP(BG$2+1,FIXTURES!$C$2:$NC$23,MATCH($C116,FIXTURES!$B$2:$B$23,0),0)="",HLOOKUP(BG$2,FIXTURES!$C$2:$NC$23,MATCH($C116,FIXTURES!$B$2:$B$23,0),0),HLOOKUP(BG$2+1,FIXTURES!$C$2:$NC$23,MATCH($C116,FIXTURES!$B$2:$B$23,0),0)))),IF(AND(HLOOKUP(BG$2,FIXTURES!$C$2:$NC$23,MATCH($C116,FIXTURES!$B$2:$B$23,0),0)="",HLOOKUP(BG$2+1,FIXTURES!$C$2:$NC$23,MATCH($C116,FIXTURES!$B$2:$B$23,0),0)=""),HLOOKUP(BG$2+2,FIXTURES!$C$2:$NC$23,MATCH($C116,FIXTURES!$B$2:$B$23,0),0),IF(HLOOKUP(BG$2+1,FIXTURES!$C$2:$NC$23,MATCH($C116,FIXTURES!$B$2:$B$23,0),0)="",HLOOKUP(BG$2,FIXTURES!$C$2:$NC$23,MATCH($C116,FIXTURES!$B$2:$B$23,0),0),HLOOKUP(BG$2+1,FIXTURES!$C$2:$NC$23,MATCH($C116,FIXTURES!$B$2:$B$23,0),0))))</f>
        <v>lee</v>
      </c>
      <c r="BH116" s="70" t="str">
        <f>IF(BH$1="SAT",IF(AND(HLOOKUP(BH$2,FIXTURES!$C$2:$NC$23,MATCH($C116,FIXTURES!$B$2:$B$23,0),0)="",HLOOKUP(BH$2+1,FIXTURES!$C$2:$NC$23,MATCH($C116,FIXTURES!$B$2:$B$23,0),0)="",HLOOKUP(BH$2+2,FIXTURES!$C$2:$NC$23,MATCH($C116,FIXTURES!$B$2:$B$23,0),0)=""),HLOOKUP(BH$2-1,FIXTURES!$C$2:$NC$23,MATCH($C116,FIXTURES!$B$2:$B$23,0),0),IF(AND(HLOOKUP(BH$2,FIXTURES!$C$2:$NC$23,MATCH($C116,FIXTURES!$B$2:$B$23,0),0)="",HLOOKUP(BH$2+1,FIXTURES!$C$2:$NC$23,MATCH($C116,FIXTURES!$B$2:$B$23,0),0)=""),HLOOKUP(BH$2+2,FIXTURES!$C$2:$NC$23,MATCH($C116,FIXTURES!$B$2:$B$23,0),0),IF(HLOOKUP(BH$2+1,FIXTURES!$C$2:$NC$23,MATCH($C116,FIXTURES!$B$2:$B$23,0),0)="",HLOOKUP(BH$2,FIXTURES!$C$2:$NC$23,MATCH($C116,FIXTURES!$B$2:$B$23,0),0),HLOOKUP(BH$2+1,FIXTURES!$C$2:$NC$23,MATCH($C116,FIXTURES!$B$2:$B$23,0),0)))),IF(AND(HLOOKUP(BH$2,FIXTURES!$C$2:$NC$23,MATCH($C116,FIXTURES!$B$2:$B$23,0),0)="",HLOOKUP(BH$2+1,FIXTURES!$C$2:$NC$23,MATCH($C116,FIXTURES!$B$2:$B$23,0),0)=""),HLOOKUP(BH$2+2,FIXTURES!$C$2:$NC$23,MATCH($C116,FIXTURES!$B$2:$B$23,0),0),IF(HLOOKUP(BH$2+1,FIXTURES!$C$2:$NC$23,MATCH($C116,FIXTURES!$B$2:$B$23,0),0)="",HLOOKUP(BH$2,FIXTURES!$C$2:$NC$23,MATCH($C116,FIXTURES!$B$2:$B$23,0),0),HLOOKUP(BH$2+1,FIXTURES!$C$2:$NC$23,MATCH($C116,FIXTURES!$B$2:$B$23,0),0))))</f>
        <v>Barcelona</v>
      </c>
      <c r="BI116" s="70" t="str">
        <f>IF(BI$1="SAT",IF(AND(HLOOKUP(BI$2,FIXTURES!$C$2:$NC$23,MATCH($C116,FIXTURES!$B$2:$B$23,0),0)="",HLOOKUP(BI$2+1,FIXTURES!$C$2:$NC$23,MATCH($C116,FIXTURES!$B$2:$B$23,0),0)="",HLOOKUP(BI$2+2,FIXTURES!$C$2:$NC$23,MATCH($C116,FIXTURES!$B$2:$B$23,0),0)=""),HLOOKUP(BI$2-1,FIXTURES!$C$2:$NC$23,MATCH($C116,FIXTURES!$B$2:$B$23,0),0),IF(AND(HLOOKUP(BI$2,FIXTURES!$C$2:$NC$23,MATCH($C116,FIXTURES!$B$2:$B$23,0),0)="",HLOOKUP(BI$2+1,FIXTURES!$C$2:$NC$23,MATCH($C116,FIXTURES!$B$2:$B$23,0),0)=""),HLOOKUP(BI$2+2,FIXTURES!$C$2:$NC$23,MATCH($C116,FIXTURES!$B$2:$B$23,0),0),IF(HLOOKUP(BI$2+1,FIXTURES!$C$2:$NC$23,MATCH($C116,FIXTURES!$B$2:$B$23,0),0)="",HLOOKUP(BI$2,FIXTURES!$C$2:$NC$23,MATCH($C116,FIXTURES!$B$2:$B$23,0),0),HLOOKUP(BI$2+1,FIXTURES!$C$2:$NC$23,MATCH($C116,FIXTURES!$B$2:$B$23,0),0)))),IF(AND(HLOOKUP(BI$2,FIXTURES!$C$2:$NC$23,MATCH($C116,FIXTURES!$B$2:$B$23,0),0)="",HLOOKUP(BI$2+1,FIXTURES!$C$2:$NC$23,MATCH($C116,FIXTURES!$B$2:$B$23,0),0)=""),HLOOKUP(BI$2+2,FIXTURES!$C$2:$NC$23,MATCH($C116,FIXTURES!$B$2:$B$23,0),0),IF(HLOOKUP(BI$2+1,FIXTURES!$C$2:$NC$23,MATCH($C116,FIXTURES!$B$2:$B$23,0),0)="",HLOOKUP(BI$2,FIXTURES!$C$2:$NC$23,MATCH($C116,FIXTURES!$B$2:$B$23,0),0),HLOOKUP(BI$2+1,FIXTURES!$C$2:$NC$23,MATCH($C116,FIXTURES!$B$2:$B$23,0),0))))</f>
        <v>LEI</v>
      </c>
      <c r="BJ116" s="70" t="str">
        <f>IF(BJ$1="SAT",IF(AND(HLOOKUP(BJ$2,FIXTURES!$C$2:$NC$23,MATCH($C116,FIXTURES!$B$2:$B$23,0),0)="",HLOOKUP(BJ$2+1,FIXTURES!$C$2:$NC$23,MATCH($C116,FIXTURES!$B$2:$B$23,0),0)="",HLOOKUP(BJ$2+2,FIXTURES!$C$2:$NC$23,MATCH($C116,FIXTURES!$B$2:$B$23,0),0)=""),HLOOKUP(BJ$2-1,FIXTURES!$C$2:$NC$23,MATCH($C116,FIXTURES!$B$2:$B$23,0),0),IF(AND(HLOOKUP(BJ$2,FIXTURES!$C$2:$NC$23,MATCH($C116,FIXTURES!$B$2:$B$23,0),0)="",HLOOKUP(BJ$2+1,FIXTURES!$C$2:$NC$23,MATCH($C116,FIXTURES!$B$2:$B$23,0),0)=""),HLOOKUP(BJ$2+2,FIXTURES!$C$2:$NC$23,MATCH($C116,FIXTURES!$B$2:$B$23,0),0),IF(HLOOKUP(BJ$2+1,FIXTURES!$C$2:$NC$23,MATCH($C116,FIXTURES!$B$2:$B$23,0),0)="",HLOOKUP(BJ$2,FIXTURES!$C$2:$NC$23,MATCH($C116,FIXTURES!$B$2:$B$23,0),0),HLOOKUP(BJ$2+1,FIXTURES!$C$2:$NC$23,MATCH($C116,FIXTURES!$B$2:$B$23,0),0)))),IF(AND(HLOOKUP(BJ$2,FIXTURES!$C$2:$NC$23,MATCH($C116,FIXTURES!$B$2:$B$23,0),0)="",HLOOKUP(BJ$2+1,FIXTURES!$C$2:$NC$23,MATCH($C116,FIXTURES!$B$2:$B$23,0),0)=""),HLOOKUP(BJ$2+2,FIXTURES!$C$2:$NC$23,MATCH($C116,FIXTURES!$B$2:$B$23,0),0),IF(HLOOKUP(BJ$2+1,FIXTURES!$C$2:$NC$23,MATCH($C116,FIXTURES!$B$2:$B$23,0),0)="",HLOOKUP(BJ$2,FIXTURES!$C$2:$NC$23,MATCH($C116,FIXTURES!$B$2:$B$23,0),0),HLOOKUP(BJ$2+1,FIXTURES!$C$2:$NC$23,MATCH($C116,FIXTURES!$B$2:$B$23,0),0))))</f>
        <v>Barcelona</v>
      </c>
      <c r="BK116" s="70" t="str">
        <f>IF(BK$1="SAT",IF(AND(HLOOKUP(BK$2,FIXTURES!$C$2:$NC$23,MATCH($C116,FIXTURES!$B$2:$B$23,0),0)="",HLOOKUP(BK$2+1,FIXTURES!$C$2:$NC$23,MATCH($C116,FIXTURES!$B$2:$B$23,0),0)="",HLOOKUP(BK$2+2,FIXTURES!$C$2:$NC$23,MATCH($C116,FIXTURES!$B$2:$B$23,0),0)=""),HLOOKUP(BK$2-1,FIXTURES!$C$2:$NC$23,MATCH($C116,FIXTURES!$B$2:$B$23,0),0),IF(AND(HLOOKUP(BK$2,FIXTURES!$C$2:$NC$23,MATCH($C116,FIXTURES!$B$2:$B$23,0),0)="",HLOOKUP(BK$2+1,FIXTURES!$C$2:$NC$23,MATCH($C116,FIXTURES!$B$2:$B$23,0),0)=""),HLOOKUP(BK$2+2,FIXTURES!$C$2:$NC$23,MATCH($C116,FIXTURES!$B$2:$B$23,0),0),IF(HLOOKUP(BK$2+1,FIXTURES!$C$2:$NC$23,MATCH($C116,FIXTURES!$B$2:$B$23,0),0)="",HLOOKUP(BK$2,FIXTURES!$C$2:$NC$23,MATCH($C116,FIXTURES!$B$2:$B$23,0),0),HLOOKUP(BK$2+1,FIXTURES!$C$2:$NC$23,MATCH($C116,FIXTURES!$B$2:$B$23,0),0)))),IF(AND(HLOOKUP(BK$2,FIXTURES!$C$2:$NC$23,MATCH($C116,FIXTURES!$B$2:$B$23,0),0)="",HLOOKUP(BK$2+1,FIXTURES!$C$2:$NC$23,MATCH($C116,FIXTURES!$B$2:$B$23,0),0)=""),HLOOKUP(BK$2+2,FIXTURES!$C$2:$NC$23,MATCH($C116,FIXTURES!$B$2:$B$23,0),0),IF(HLOOKUP(BK$2+1,FIXTURES!$C$2:$NC$23,MATCH($C116,FIXTURES!$B$2:$B$23,0),0)="",HLOOKUP(BK$2,FIXTURES!$C$2:$NC$23,MATCH($C116,FIXTURES!$B$2:$B$23,0),0),HLOOKUP(BK$2+1,FIXTURES!$C$2:$NC$23,MATCH($C116,FIXTURES!$B$2:$B$23,0),0))))</f>
        <v>Newcastle Utd</v>
      </c>
      <c r="BL116" s="70" t="str">
        <f>IF(BL$1="SAT",IF(AND(HLOOKUP(BL$2,FIXTURES!$C$2:$NC$23,MATCH($C116,FIXTURES!$B$2:$B$23,0),0)="",HLOOKUP(BL$2+1,FIXTURES!$C$2:$NC$23,MATCH($C116,FIXTURES!$B$2:$B$23,0),0)="",HLOOKUP(BL$2+2,FIXTURES!$C$2:$NC$23,MATCH($C116,FIXTURES!$B$2:$B$23,0),0)=""),HLOOKUP(BL$2-1,FIXTURES!$C$2:$NC$23,MATCH($C116,FIXTURES!$B$2:$B$23,0),0),IF(AND(HLOOKUP(BL$2,FIXTURES!$C$2:$NC$23,MATCH($C116,FIXTURES!$B$2:$B$23,0),0)="",HLOOKUP(BL$2+1,FIXTURES!$C$2:$NC$23,MATCH($C116,FIXTURES!$B$2:$B$23,0),0)=""),HLOOKUP(BL$2+2,FIXTURES!$C$2:$NC$23,MATCH($C116,FIXTURES!$B$2:$B$23,0),0),IF(HLOOKUP(BL$2+1,FIXTURES!$C$2:$NC$23,MATCH($C116,FIXTURES!$B$2:$B$23,0),0)="",HLOOKUP(BL$2,FIXTURES!$C$2:$NC$23,MATCH($C116,FIXTURES!$B$2:$B$23,0),0),HLOOKUP(BL$2+1,FIXTURES!$C$2:$NC$23,MATCH($C116,FIXTURES!$B$2:$B$23,0),0)))),IF(AND(HLOOKUP(BL$2,FIXTURES!$C$2:$NC$23,MATCH($C116,FIXTURES!$B$2:$B$23,0),0)="",HLOOKUP(BL$2+1,FIXTURES!$C$2:$NC$23,MATCH($C116,FIXTURES!$B$2:$B$23,0),0)=""),HLOOKUP(BL$2+2,FIXTURES!$C$2:$NC$23,MATCH($C116,FIXTURES!$B$2:$B$23,0),0),IF(HLOOKUP(BL$2+1,FIXTURES!$C$2:$NC$23,MATCH($C116,FIXTURES!$B$2:$B$23,0),0)="",HLOOKUP(BL$2,FIXTURES!$C$2:$NC$23,MATCH($C116,FIXTURES!$B$2:$B$23,0),0),HLOOKUP(BL$2+1,FIXTURES!$C$2:$NC$23,MATCH($C116,FIXTURES!$B$2:$B$23,0),0))))</f>
        <v>West Ham</v>
      </c>
      <c r="BM116" s="70" t="str">
        <f>IF(BM$1="SAT",IF(AND(HLOOKUP(BM$2,FIXTURES!$C$2:$NC$23,MATCH($C116,FIXTURES!$B$2:$B$23,0),0)="",HLOOKUP(BM$2+1,FIXTURES!$C$2:$NC$23,MATCH($C116,FIXTURES!$B$2:$B$23,0),0)="",HLOOKUP(BM$2+2,FIXTURES!$C$2:$NC$23,MATCH($C116,FIXTURES!$B$2:$B$23,0),0)=""),HLOOKUP(BM$2-1,FIXTURES!$C$2:$NC$23,MATCH($C116,FIXTURES!$B$2:$B$23,0),0),IF(AND(HLOOKUP(BM$2,FIXTURES!$C$2:$NC$23,MATCH($C116,FIXTURES!$B$2:$B$23,0),0)="",HLOOKUP(BM$2+1,FIXTURES!$C$2:$NC$23,MATCH($C116,FIXTURES!$B$2:$B$23,0),0)=""),HLOOKUP(BM$2+2,FIXTURES!$C$2:$NC$23,MATCH($C116,FIXTURES!$B$2:$B$23,0),0),IF(HLOOKUP(BM$2+1,FIXTURES!$C$2:$NC$23,MATCH($C116,FIXTURES!$B$2:$B$23,0),0)="",HLOOKUP(BM$2,FIXTURES!$C$2:$NC$23,MATCH($C116,FIXTURES!$B$2:$B$23,0),0),HLOOKUP(BM$2+1,FIXTURES!$C$2:$NC$23,MATCH($C116,FIXTURES!$B$2:$B$23,0),0)))),IF(AND(HLOOKUP(BM$2,FIXTURES!$C$2:$NC$23,MATCH($C116,FIXTURES!$B$2:$B$23,0),0)="",HLOOKUP(BM$2+1,FIXTURES!$C$2:$NC$23,MATCH($C116,FIXTURES!$B$2:$B$23,0),0)=""),HLOOKUP(BM$2+2,FIXTURES!$C$2:$NC$23,MATCH($C116,FIXTURES!$B$2:$B$23,0),0),IF(HLOOKUP(BM$2+1,FIXTURES!$C$2:$NC$23,MATCH($C116,FIXTURES!$B$2:$B$23,0),0)="",HLOOKUP(BM$2,FIXTURES!$C$2:$NC$23,MATCH($C116,FIXTURES!$B$2:$B$23,0),0),HLOOKUP(BM$2+1,FIXTURES!$C$2:$NC$23,MATCH($C116,FIXTURES!$B$2:$B$23,0),0))))</f>
        <v>liv</v>
      </c>
      <c r="BN116" s="70" t="str">
        <f>IF(BN$1="SAT",IF(AND(HLOOKUP(BN$2,FIXTURES!$C$2:$NC$23,MATCH($C116,FIXTURES!$B$2:$B$23,0),0)="",HLOOKUP(BN$2+1,FIXTURES!$C$2:$NC$23,MATCH($C116,FIXTURES!$B$2:$B$23,0),0)="",HLOOKUP(BN$2+2,FIXTURES!$C$2:$NC$23,MATCH($C116,FIXTURES!$B$2:$B$23,0),0)=""),HLOOKUP(BN$2-1,FIXTURES!$C$2:$NC$23,MATCH($C116,FIXTURES!$B$2:$B$23,0),0),IF(AND(HLOOKUP(BN$2,FIXTURES!$C$2:$NC$23,MATCH($C116,FIXTURES!$B$2:$B$23,0),0)="",HLOOKUP(BN$2+1,FIXTURES!$C$2:$NC$23,MATCH($C116,FIXTURES!$B$2:$B$23,0),0)=""),HLOOKUP(BN$2+2,FIXTURES!$C$2:$NC$23,MATCH($C116,FIXTURES!$B$2:$B$23,0),0),IF(HLOOKUP(BN$2+1,FIXTURES!$C$2:$NC$23,MATCH($C116,FIXTURES!$B$2:$B$23,0),0)="",HLOOKUP(BN$2,FIXTURES!$C$2:$NC$23,MATCH($C116,FIXTURES!$B$2:$B$23,0),0),HLOOKUP(BN$2+1,FIXTURES!$C$2:$NC$23,MATCH($C116,FIXTURES!$B$2:$B$23,0),0)))),IF(AND(HLOOKUP(BN$2,FIXTURES!$C$2:$NC$23,MATCH($C116,FIXTURES!$B$2:$B$23,0),0)="",HLOOKUP(BN$2+1,FIXTURES!$C$2:$NC$23,MATCH($C116,FIXTURES!$B$2:$B$23,0),0)=""),HLOOKUP(BN$2+2,FIXTURES!$C$2:$NC$23,MATCH($C116,FIXTURES!$B$2:$B$23,0),0),IF(HLOOKUP(BN$2+1,FIXTURES!$C$2:$NC$23,MATCH($C116,FIXTURES!$B$2:$B$23,0),0)="",HLOOKUP(BN$2,FIXTURES!$C$2:$NC$23,MATCH($C116,FIXTURES!$B$2:$B$23,0),0),HLOOKUP(BN$2+1,FIXTURES!$C$2:$NC$23,MATCH($C116,FIXTURES!$B$2:$B$23,0),0))))</f>
        <v>Betis</v>
      </c>
      <c r="BO116" s="70" t="str">
        <f>IF(BO$1="SAT",IF(AND(HLOOKUP(BO$2,FIXTURES!$C$2:$NC$23,MATCH($C116,FIXTURES!$B$2:$B$23,0),0)="",HLOOKUP(BO$2+1,FIXTURES!$C$2:$NC$23,MATCH($C116,FIXTURES!$B$2:$B$23,0),0)="",HLOOKUP(BO$2+2,FIXTURES!$C$2:$NC$23,MATCH($C116,FIXTURES!$B$2:$B$23,0),0)=""),HLOOKUP(BO$2-1,FIXTURES!$C$2:$NC$23,MATCH($C116,FIXTURES!$B$2:$B$23,0),0),IF(AND(HLOOKUP(BO$2,FIXTURES!$C$2:$NC$23,MATCH($C116,FIXTURES!$B$2:$B$23,0),0)="",HLOOKUP(BO$2+1,FIXTURES!$C$2:$NC$23,MATCH($C116,FIXTURES!$B$2:$B$23,0),0)=""),HLOOKUP(BO$2+2,FIXTURES!$C$2:$NC$23,MATCH($C116,FIXTURES!$B$2:$B$23,0),0),IF(HLOOKUP(BO$2+1,FIXTURES!$C$2:$NC$23,MATCH($C116,FIXTURES!$B$2:$B$23,0),0)="",HLOOKUP(BO$2,FIXTURES!$C$2:$NC$23,MATCH($C116,FIXTURES!$B$2:$B$23,0),0),HLOOKUP(BO$2+1,FIXTURES!$C$2:$NC$23,MATCH($C116,FIXTURES!$B$2:$B$23,0),0)))),IF(AND(HLOOKUP(BO$2,FIXTURES!$C$2:$NC$23,MATCH($C116,FIXTURES!$B$2:$B$23,0),0)="",HLOOKUP(BO$2+1,FIXTURES!$C$2:$NC$23,MATCH($C116,FIXTURES!$B$2:$B$23,0),0)=""),HLOOKUP(BO$2+2,FIXTURES!$C$2:$NC$23,MATCH($C116,FIXTURES!$B$2:$B$23,0),0),IF(HLOOKUP(BO$2+1,FIXTURES!$C$2:$NC$23,MATCH($C116,FIXTURES!$B$2:$B$23,0),0)="",HLOOKUP(BO$2,FIXTURES!$C$2:$NC$23,MATCH($C116,FIXTURES!$B$2:$B$23,0),0),HLOOKUP(BO$2+1,FIXTURES!$C$2:$NC$23,MATCH($C116,FIXTURES!$B$2:$B$23,0),0))))</f>
        <v>SOU</v>
      </c>
      <c r="BP116" s="70" t="str">
        <f>IF(BP$1="SAT",IF(AND(HLOOKUP(BP$2,FIXTURES!$C$2:$NC$23,MATCH($C116,FIXTURES!$B$2:$B$23,0),0)="",HLOOKUP(BP$2+1,FIXTURES!$C$2:$NC$23,MATCH($C116,FIXTURES!$B$2:$B$23,0),0)="",HLOOKUP(BP$2+2,FIXTURES!$C$2:$NC$23,MATCH($C116,FIXTURES!$B$2:$B$23,0),0)=""),HLOOKUP(BP$2-1,FIXTURES!$C$2:$NC$23,MATCH($C116,FIXTURES!$B$2:$B$23,0),0),IF(AND(HLOOKUP(BP$2,FIXTURES!$C$2:$NC$23,MATCH($C116,FIXTURES!$B$2:$B$23,0),0)="",HLOOKUP(BP$2+1,FIXTURES!$C$2:$NC$23,MATCH($C116,FIXTURES!$B$2:$B$23,0),0)=""),HLOOKUP(BP$2+2,FIXTURES!$C$2:$NC$23,MATCH($C116,FIXTURES!$B$2:$B$23,0),0),IF(HLOOKUP(BP$2+1,FIXTURES!$C$2:$NC$23,MATCH($C116,FIXTURES!$B$2:$B$23,0),0)="",HLOOKUP(BP$2,FIXTURES!$C$2:$NC$23,MATCH($C116,FIXTURES!$B$2:$B$23,0),0),HLOOKUP(BP$2+1,FIXTURES!$C$2:$NC$23,MATCH($C116,FIXTURES!$B$2:$B$23,0),0)))),IF(AND(HLOOKUP(BP$2,FIXTURES!$C$2:$NC$23,MATCH($C116,FIXTURES!$B$2:$B$23,0),0)="",HLOOKUP(BP$2+1,FIXTURES!$C$2:$NC$23,MATCH($C116,FIXTURES!$B$2:$B$23,0),0)=""),HLOOKUP(BP$2+2,FIXTURES!$C$2:$NC$23,MATCH($C116,FIXTURES!$B$2:$B$23,0),0),IF(HLOOKUP(BP$2+1,FIXTURES!$C$2:$NC$23,MATCH($C116,FIXTURES!$B$2:$B$23,0),0)="",HLOOKUP(BP$2,FIXTURES!$C$2:$NC$23,MATCH($C116,FIXTURES!$B$2:$B$23,0),0),HLOOKUP(BP$2+1,FIXTURES!$C$2:$NC$23,MATCH($C116,FIXTURES!$B$2:$B$23,0),0))))</f>
        <v>Betis</v>
      </c>
      <c r="BQ116" s="70" t="str">
        <f>IF(BQ$1="SAT",IF(AND(HLOOKUP(BQ$2,FIXTURES!$C$2:$NC$23,MATCH($C116,FIXTURES!$B$2:$B$23,0),0)="",HLOOKUP(BQ$2+1,FIXTURES!$C$2:$NC$23,MATCH($C116,FIXTURES!$B$2:$B$23,0),0)="",HLOOKUP(BQ$2+2,FIXTURES!$C$2:$NC$23,MATCH($C116,FIXTURES!$B$2:$B$23,0),0)=""),HLOOKUP(BQ$2-1,FIXTURES!$C$2:$NC$23,MATCH($C116,FIXTURES!$B$2:$B$23,0),0),IF(AND(HLOOKUP(BQ$2,FIXTURES!$C$2:$NC$23,MATCH($C116,FIXTURES!$B$2:$B$23,0),0)="",HLOOKUP(BQ$2+1,FIXTURES!$C$2:$NC$23,MATCH($C116,FIXTURES!$B$2:$B$23,0),0)=""),HLOOKUP(BQ$2+2,FIXTURES!$C$2:$NC$23,MATCH($C116,FIXTURES!$B$2:$B$23,0),0),IF(HLOOKUP(BQ$2+1,FIXTURES!$C$2:$NC$23,MATCH($C116,FIXTURES!$B$2:$B$23,0),0)="",HLOOKUP(BQ$2,FIXTURES!$C$2:$NC$23,MATCH($C116,FIXTURES!$B$2:$B$23,0),0),HLOOKUP(BQ$2+1,FIXTURES!$C$2:$NC$23,MATCH($C116,FIXTURES!$B$2:$B$23,0),0)))),IF(AND(HLOOKUP(BQ$2,FIXTURES!$C$2:$NC$23,MATCH($C116,FIXTURES!$B$2:$B$23,0),0)="",HLOOKUP(BQ$2+1,FIXTURES!$C$2:$NC$23,MATCH($C116,FIXTURES!$B$2:$B$23,0),0)=""),HLOOKUP(BQ$2+2,FIXTURES!$C$2:$NC$23,MATCH($C116,FIXTURES!$B$2:$B$23,0),0),IF(HLOOKUP(BQ$2+1,FIXTURES!$C$2:$NC$23,MATCH($C116,FIXTURES!$B$2:$B$23,0),0)="",HLOOKUP(BQ$2,FIXTURES!$C$2:$NC$23,MATCH($C116,FIXTURES!$B$2:$B$23,0),0),HLOOKUP(BQ$2+1,FIXTURES!$C$2:$NC$23,MATCH($C116,FIXTURES!$B$2:$B$23,0),0))))</f>
        <v>Fulham</v>
      </c>
      <c r="BR116" s="70" t="str">
        <f>IF(BR$1="SAT",IF(AND(HLOOKUP(BR$2,FIXTURES!$C$2:$NC$23,MATCH($C116,FIXTURES!$B$2:$B$23,0),0)="",HLOOKUP(BR$2+1,FIXTURES!$C$2:$NC$23,MATCH($C116,FIXTURES!$B$2:$B$23,0),0)="",HLOOKUP(BR$2+2,FIXTURES!$C$2:$NC$23,MATCH($C116,FIXTURES!$B$2:$B$23,0),0)=""),HLOOKUP(BR$2-1,FIXTURES!$C$2:$NC$23,MATCH($C116,FIXTURES!$B$2:$B$23,0),0),IF(AND(HLOOKUP(BR$2,FIXTURES!$C$2:$NC$23,MATCH($C116,FIXTURES!$B$2:$B$23,0),0)="",HLOOKUP(BR$2+1,FIXTURES!$C$2:$NC$23,MATCH($C116,FIXTURES!$B$2:$B$23,0),0)=""),HLOOKUP(BR$2+2,FIXTURES!$C$2:$NC$23,MATCH($C116,FIXTURES!$B$2:$B$23,0),0),IF(HLOOKUP(BR$2+1,FIXTURES!$C$2:$NC$23,MATCH($C116,FIXTURES!$B$2:$B$23,0),0)="",HLOOKUP(BR$2,FIXTURES!$C$2:$NC$23,MATCH($C116,FIXTURES!$B$2:$B$23,0),0),HLOOKUP(BR$2+1,FIXTURES!$C$2:$NC$23,MATCH($C116,FIXTURES!$B$2:$B$23,0),0)))),IF(AND(HLOOKUP(BR$2,FIXTURES!$C$2:$NC$23,MATCH($C116,FIXTURES!$B$2:$B$23,0),0)="",HLOOKUP(BR$2+1,FIXTURES!$C$2:$NC$23,MATCH($C116,FIXTURES!$B$2:$B$23,0),0)=""),HLOOKUP(BR$2+2,FIXTURES!$C$2:$NC$23,MATCH($C116,FIXTURES!$B$2:$B$23,0),0),IF(HLOOKUP(BR$2+1,FIXTURES!$C$2:$NC$23,MATCH($C116,FIXTURES!$B$2:$B$23,0),0)="",HLOOKUP(BR$2,FIXTURES!$C$2:$NC$23,MATCH($C116,FIXTURES!$B$2:$B$23,0),0),HLOOKUP(BR$2+1,FIXTURES!$C$2:$NC$23,MATCH($C116,FIXTURES!$B$2:$B$23,0),0))))</f>
        <v/>
      </c>
      <c r="BS116" s="70" t="str">
        <f>IF(BS$1="SAT",IF(AND(HLOOKUP(BS$2,FIXTURES!$C$2:$NC$23,MATCH($C116,FIXTURES!$B$2:$B$23,0),0)="",HLOOKUP(BS$2+1,FIXTURES!$C$2:$NC$23,MATCH($C116,FIXTURES!$B$2:$B$23,0),0)="",HLOOKUP(BS$2+2,FIXTURES!$C$2:$NC$23,MATCH($C116,FIXTURES!$B$2:$B$23,0),0)=""),HLOOKUP(BS$2-1,FIXTURES!$C$2:$NC$23,MATCH($C116,FIXTURES!$B$2:$B$23,0),0),IF(AND(HLOOKUP(BS$2,FIXTURES!$C$2:$NC$23,MATCH($C116,FIXTURES!$B$2:$B$23,0),0)="",HLOOKUP(BS$2+1,FIXTURES!$C$2:$NC$23,MATCH($C116,FIXTURES!$B$2:$B$23,0),0)=""),HLOOKUP(BS$2+2,FIXTURES!$C$2:$NC$23,MATCH($C116,FIXTURES!$B$2:$B$23,0),0),IF(HLOOKUP(BS$2+1,FIXTURES!$C$2:$NC$23,MATCH($C116,FIXTURES!$B$2:$B$23,0),0)="",HLOOKUP(BS$2,FIXTURES!$C$2:$NC$23,MATCH($C116,FIXTURES!$B$2:$B$23,0),0),HLOOKUP(BS$2+1,FIXTURES!$C$2:$NC$23,MATCH($C116,FIXTURES!$B$2:$B$23,0),0)))),IF(AND(HLOOKUP(BS$2,FIXTURES!$C$2:$NC$23,MATCH($C116,FIXTURES!$B$2:$B$23,0),0)="",HLOOKUP(BS$2+1,FIXTURES!$C$2:$NC$23,MATCH($C116,FIXTURES!$B$2:$B$23,0),0)=""),HLOOKUP(BS$2+2,FIXTURES!$C$2:$NC$23,MATCH($C116,FIXTURES!$B$2:$B$23,0),0),IF(HLOOKUP(BS$2+1,FIXTURES!$C$2:$NC$23,MATCH($C116,FIXTURES!$B$2:$B$23,0),0)="",HLOOKUP(BS$2,FIXTURES!$C$2:$NC$23,MATCH($C116,FIXTURES!$B$2:$B$23,0),0),HLOOKUP(BS$2+1,FIXTURES!$C$2:$NC$23,MATCH($C116,FIXTURES!$B$2:$B$23,0),0))))</f>
        <v/>
      </c>
      <c r="BT116" s="70" t="str">
        <f>IF(BT$1="SAT",IF(AND(HLOOKUP(BT$2,FIXTURES!$C$2:$NC$23,MATCH($C116,FIXTURES!$B$2:$B$23,0),0)="",HLOOKUP(BT$2+1,FIXTURES!$C$2:$NC$23,MATCH($C116,FIXTURES!$B$2:$B$23,0),0)="",HLOOKUP(BT$2+2,FIXTURES!$C$2:$NC$23,MATCH($C116,FIXTURES!$B$2:$B$23,0),0)=""),HLOOKUP(BT$2-1,FIXTURES!$C$2:$NC$23,MATCH($C116,FIXTURES!$B$2:$B$23,0),0),IF(AND(HLOOKUP(BT$2,FIXTURES!$C$2:$NC$23,MATCH($C116,FIXTURES!$B$2:$B$23,0),0)="",HLOOKUP(BT$2+1,FIXTURES!$C$2:$NC$23,MATCH($C116,FIXTURES!$B$2:$B$23,0),0)=""),HLOOKUP(BT$2+2,FIXTURES!$C$2:$NC$23,MATCH($C116,FIXTURES!$B$2:$B$23,0),0),IF(HLOOKUP(BT$2+1,FIXTURES!$C$2:$NC$23,MATCH($C116,FIXTURES!$B$2:$B$23,0),0)="",HLOOKUP(BT$2,FIXTURES!$C$2:$NC$23,MATCH($C116,FIXTURES!$B$2:$B$23,0),0),HLOOKUP(BT$2+1,FIXTURES!$C$2:$NC$23,MATCH($C116,FIXTURES!$B$2:$B$23,0),0)))),IF(AND(HLOOKUP(BT$2,FIXTURES!$C$2:$NC$23,MATCH($C116,FIXTURES!$B$2:$B$23,0),0)="",HLOOKUP(BT$2+1,FIXTURES!$C$2:$NC$23,MATCH($C116,FIXTURES!$B$2:$B$23,0),0)=""),HLOOKUP(BT$2+2,FIXTURES!$C$2:$NC$23,MATCH($C116,FIXTURES!$B$2:$B$23,0),0),IF(HLOOKUP(BT$2+1,FIXTURES!$C$2:$NC$23,MATCH($C116,FIXTURES!$B$2:$B$23,0),0)="",HLOOKUP(BT$2,FIXTURES!$C$2:$NC$23,MATCH($C116,FIXTURES!$B$2:$B$23,0),0),HLOOKUP(BT$2+1,FIXTURES!$C$2:$NC$23,MATCH($C116,FIXTURES!$B$2:$B$23,0),0))))</f>
        <v/>
      </c>
      <c r="BU116" s="70" t="str">
        <f>IF(BU$1="SAT",IF(AND(HLOOKUP(BU$2,FIXTURES!$C$2:$NC$23,MATCH($C116,FIXTURES!$B$2:$B$23,0),0)="",HLOOKUP(BU$2+1,FIXTURES!$C$2:$NC$23,MATCH($C116,FIXTURES!$B$2:$B$23,0),0)="",HLOOKUP(BU$2+2,FIXTURES!$C$2:$NC$23,MATCH($C116,FIXTURES!$B$2:$B$23,0),0)=""),HLOOKUP(BU$2-1,FIXTURES!$C$2:$NC$23,MATCH($C116,FIXTURES!$B$2:$B$23,0),0),IF(AND(HLOOKUP(BU$2,FIXTURES!$C$2:$NC$23,MATCH($C116,FIXTURES!$B$2:$B$23,0),0)="",HLOOKUP(BU$2+1,FIXTURES!$C$2:$NC$23,MATCH($C116,FIXTURES!$B$2:$B$23,0),0)=""),HLOOKUP(BU$2+2,FIXTURES!$C$2:$NC$23,MATCH($C116,FIXTURES!$B$2:$B$23,0),0),IF(HLOOKUP(BU$2+1,FIXTURES!$C$2:$NC$23,MATCH($C116,FIXTURES!$B$2:$B$23,0),0)="",HLOOKUP(BU$2,FIXTURES!$C$2:$NC$23,MATCH($C116,FIXTURES!$B$2:$B$23,0),0),HLOOKUP(BU$2+1,FIXTURES!$C$2:$NC$23,MATCH($C116,FIXTURES!$B$2:$B$23,0),0)))),IF(AND(HLOOKUP(BU$2,FIXTURES!$C$2:$NC$23,MATCH($C116,FIXTURES!$B$2:$B$23,0),0)="",HLOOKUP(BU$2+1,FIXTURES!$C$2:$NC$23,MATCH($C116,FIXTURES!$B$2:$B$23,0),0)=""),HLOOKUP(BU$2+2,FIXTURES!$C$2:$NC$23,MATCH($C116,FIXTURES!$B$2:$B$23,0),0),IF(HLOOKUP(BU$2+1,FIXTURES!$C$2:$NC$23,MATCH($C116,FIXTURES!$B$2:$B$23,0),0)="",HLOOKUP(BU$2,FIXTURES!$C$2:$NC$23,MATCH($C116,FIXTURES!$B$2:$B$23,0),0),HLOOKUP(BU$2+1,FIXTURES!$C$2:$NC$23,MATCH($C116,FIXTURES!$B$2:$B$23,0),0))))</f>
        <v>new</v>
      </c>
      <c r="BV116" s="119" t="s">
        <v>1160</v>
      </c>
      <c r="BW116" s="70" t="str">
        <f>IF(BW$1="SAT",IF(AND(HLOOKUP(BW$2,FIXTURES!$C$2:$NC$23,MATCH($C116,FIXTURES!$B$2:$B$23,0),0)="",HLOOKUP(BW$2+1,FIXTURES!$C$2:$NC$23,MATCH($C116,FIXTURES!$B$2:$B$23,0),0)="",HLOOKUP(BW$2+2,FIXTURES!$C$2:$NC$23,MATCH($C116,FIXTURES!$B$2:$B$23,0),0)=""),HLOOKUP(BW$2-1,FIXTURES!$C$2:$NC$23,MATCH($C116,FIXTURES!$B$2:$B$23,0),0),IF(AND(HLOOKUP(BW$2,FIXTURES!$C$2:$NC$23,MATCH($C116,FIXTURES!$B$2:$B$23,0),0)="",HLOOKUP(BW$2+1,FIXTURES!$C$2:$NC$23,MATCH($C116,FIXTURES!$B$2:$B$23,0),0)=""),HLOOKUP(BW$2+2,FIXTURES!$C$2:$NC$23,MATCH($C116,FIXTURES!$B$2:$B$23,0),0),IF(HLOOKUP(BW$2+1,FIXTURES!$C$2:$NC$23,MATCH($C116,FIXTURES!$B$2:$B$23,0),0)="",HLOOKUP(BW$2,FIXTURES!$C$2:$NC$23,MATCH($C116,FIXTURES!$B$2:$B$23,0),0),HLOOKUP(BW$2+1,FIXTURES!$C$2:$NC$23,MATCH($C116,FIXTURES!$B$2:$B$23,0),0)))),IF(AND(HLOOKUP(BW$2,FIXTURES!$C$2:$NC$23,MATCH($C116,FIXTURES!$B$2:$B$23,0),0)="",HLOOKUP(BW$2+1,FIXTURES!$C$2:$NC$23,MATCH($C116,FIXTURES!$B$2:$B$23,0),0)=""),HLOOKUP(BW$2+2,FIXTURES!$C$2:$NC$23,MATCH($C116,FIXTURES!$B$2:$B$23,0),0),IF(HLOOKUP(BW$2+1,FIXTURES!$C$2:$NC$23,MATCH($C116,FIXTURES!$B$2:$B$23,0),0)="",HLOOKUP(BW$2,FIXTURES!$C$2:$NC$23,MATCH($C116,FIXTURES!$B$2:$B$23,0),0),HLOOKUP(BW$2+1,FIXTURES!$C$2:$NC$23,MATCH($C116,FIXTURES!$B$2:$B$23,0),0))))</f>
        <v>EVE</v>
      </c>
      <c r="BX116" s="70" t="str">
        <f>IF(BX$1="SAT",IF(AND(HLOOKUP(BX$2,FIXTURES!$C$2:$NC$23,MATCH($C116,FIXTURES!$B$2:$B$23,0),0)="",HLOOKUP(BX$2+1,FIXTURES!$C$2:$NC$23,MATCH($C116,FIXTURES!$B$2:$B$23,0),0)="",HLOOKUP(BX$2+2,FIXTURES!$C$2:$NC$23,MATCH($C116,FIXTURES!$B$2:$B$23,0),0)=""),HLOOKUP(BX$2-1,FIXTURES!$C$2:$NC$23,MATCH($C116,FIXTURES!$B$2:$B$23,0),0),IF(AND(HLOOKUP(BX$2,FIXTURES!$C$2:$NC$23,MATCH($C116,FIXTURES!$B$2:$B$23,0),0)="",HLOOKUP(BX$2+1,FIXTURES!$C$2:$NC$23,MATCH($C116,FIXTURES!$B$2:$B$23,0),0)=""),HLOOKUP(BX$2+2,FIXTURES!$C$2:$NC$23,MATCH($C116,FIXTURES!$B$2:$B$23,0),0),IF(HLOOKUP(BX$2+1,FIXTURES!$C$2:$NC$23,MATCH($C116,FIXTURES!$B$2:$B$23,0),0)="",HLOOKUP(BX$2,FIXTURES!$C$2:$NC$23,MATCH($C116,FIXTURES!$B$2:$B$23,0),0),HLOOKUP(BX$2+1,FIXTURES!$C$2:$NC$23,MATCH($C116,FIXTURES!$B$2:$B$23,0),0)))),IF(AND(HLOOKUP(BX$2,FIXTURES!$C$2:$NC$23,MATCH($C116,FIXTURES!$B$2:$B$23,0),0)="",HLOOKUP(BX$2+1,FIXTURES!$C$2:$NC$23,MATCH($C116,FIXTURES!$B$2:$B$23,0),0)=""),HLOOKUP(BX$2+2,FIXTURES!$C$2:$NC$23,MATCH($C116,FIXTURES!$B$2:$B$23,0),0),IF(HLOOKUP(BX$2+1,FIXTURES!$C$2:$NC$23,MATCH($C116,FIXTURES!$B$2:$B$23,0),0)="",HLOOKUP(BX$2,FIXTURES!$C$2:$NC$23,MATCH($C116,FIXTURES!$B$2:$B$23,0),0),HLOOKUP(BX$2+1,FIXTURES!$C$2:$NC$23,MATCH($C116,FIXTURES!$B$2:$B$23,0),0))))</f>
        <v>Sevilla</v>
      </c>
      <c r="BY116" s="70" t="str">
        <f>IF(BY$1="SAT",IF(AND(HLOOKUP(BY$2,FIXTURES!$C$2:$NC$23,MATCH($C116,FIXTURES!$B$2:$B$23,0),0)="",HLOOKUP(BY$2+1,FIXTURES!$C$2:$NC$23,MATCH($C116,FIXTURES!$B$2:$B$23,0),0)="",HLOOKUP(BY$2+2,FIXTURES!$C$2:$NC$23,MATCH($C116,FIXTURES!$B$2:$B$23,0),0)=""),HLOOKUP(BY$2-1,FIXTURES!$C$2:$NC$23,MATCH($C116,FIXTURES!$B$2:$B$23,0),0),IF(AND(HLOOKUP(BY$2,FIXTURES!$C$2:$NC$23,MATCH($C116,FIXTURES!$B$2:$B$23,0),0)="",HLOOKUP(BY$2+1,FIXTURES!$C$2:$NC$23,MATCH($C116,FIXTURES!$B$2:$B$23,0),0)=""),HLOOKUP(BY$2+2,FIXTURES!$C$2:$NC$23,MATCH($C116,FIXTURES!$B$2:$B$23,0),0),IF(HLOOKUP(BY$2+1,FIXTURES!$C$2:$NC$23,MATCH($C116,FIXTURES!$B$2:$B$23,0),0)="",HLOOKUP(BY$2,FIXTURES!$C$2:$NC$23,MATCH($C116,FIXTURES!$B$2:$B$23,0),0),HLOOKUP(BY$2+1,FIXTURES!$C$2:$NC$23,MATCH($C116,FIXTURES!$B$2:$B$23,0),0)))),IF(AND(HLOOKUP(BY$2,FIXTURES!$C$2:$NC$23,MATCH($C116,FIXTURES!$B$2:$B$23,0),0)="",HLOOKUP(BY$2+1,FIXTURES!$C$2:$NC$23,MATCH($C116,FIXTURES!$B$2:$B$23,0),0)=""),HLOOKUP(BY$2+2,FIXTURES!$C$2:$NC$23,MATCH($C116,FIXTURES!$B$2:$B$23,0),0),IF(HLOOKUP(BY$2+1,FIXTURES!$C$2:$NC$23,MATCH($C116,FIXTURES!$B$2:$B$23,0),0)="",HLOOKUP(BY$2,FIXTURES!$C$2:$NC$23,MATCH($C116,FIXTURES!$B$2:$B$23,0),0),HLOOKUP(BY$2+1,FIXTURES!$C$2:$NC$23,MATCH($C116,FIXTURES!$B$2:$B$23,0),0))))</f>
        <v>nfo</v>
      </c>
      <c r="BZ116" s="70" t="str">
        <f>IF(BZ$1="SAT",IF(AND(HLOOKUP(BZ$2,FIXTURES!$C$2:$NC$23,MATCH($C116,FIXTURES!$B$2:$B$23,0),0)="",HLOOKUP(BZ$2+1,FIXTURES!$C$2:$NC$23,MATCH($C116,FIXTURES!$B$2:$B$23,0),0)="",HLOOKUP(BZ$2+2,FIXTURES!$C$2:$NC$23,MATCH($C116,FIXTURES!$B$2:$B$23,0),0)=""),HLOOKUP(BZ$2-1,FIXTURES!$C$2:$NC$23,MATCH($C116,FIXTURES!$B$2:$B$23,0),0),IF(AND(HLOOKUP(BZ$2,FIXTURES!$C$2:$NC$23,MATCH($C116,FIXTURES!$B$2:$B$23,0),0)="",HLOOKUP(BZ$2+1,FIXTURES!$C$2:$NC$23,MATCH($C116,FIXTURES!$B$2:$B$23,0),0)=""),HLOOKUP(BZ$2+2,FIXTURES!$C$2:$NC$23,MATCH($C116,FIXTURES!$B$2:$B$23,0),0),IF(HLOOKUP(BZ$2+1,FIXTURES!$C$2:$NC$23,MATCH($C116,FIXTURES!$B$2:$B$23,0),0)="",HLOOKUP(BZ$2,FIXTURES!$C$2:$NC$23,MATCH($C116,FIXTURES!$B$2:$B$23,0),0),HLOOKUP(BZ$2+1,FIXTURES!$C$2:$NC$23,MATCH($C116,FIXTURES!$B$2:$B$23,0),0)))),IF(AND(HLOOKUP(BZ$2,FIXTURES!$C$2:$NC$23,MATCH($C116,FIXTURES!$B$2:$B$23,0),0)="",HLOOKUP(BZ$2+1,FIXTURES!$C$2:$NC$23,MATCH($C116,FIXTURES!$B$2:$B$23,0),0)=""),HLOOKUP(BZ$2+2,FIXTURES!$C$2:$NC$23,MATCH($C116,FIXTURES!$B$2:$B$23,0),0),IF(HLOOKUP(BZ$2+1,FIXTURES!$C$2:$NC$23,MATCH($C116,FIXTURES!$B$2:$B$23,0),0)="",HLOOKUP(BZ$2,FIXTURES!$C$2:$NC$23,MATCH($C116,FIXTURES!$B$2:$B$23,0),0),HLOOKUP(BZ$2+1,FIXTURES!$C$2:$NC$23,MATCH($C116,FIXTURES!$B$2:$B$23,0),0))))</f>
        <v>Sevilla</v>
      </c>
      <c r="CA116" s="70" t="str">
        <f>IF(CA$1="SAT",IF(AND(HLOOKUP(CA$2,FIXTURES!$C$2:$NC$23,MATCH($C116,FIXTURES!$B$2:$B$23,0),0)="",HLOOKUP(CA$2+1,FIXTURES!$C$2:$NC$23,MATCH($C116,FIXTURES!$B$2:$B$23,0),0)="",HLOOKUP(CA$2+2,FIXTURES!$C$2:$NC$23,MATCH($C116,FIXTURES!$B$2:$B$23,0),0)=""),HLOOKUP(CA$2-1,FIXTURES!$C$2:$NC$23,MATCH($C116,FIXTURES!$B$2:$B$23,0),0),IF(AND(HLOOKUP(CA$2,FIXTURES!$C$2:$NC$23,MATCH($C116,FIXTURES!$B$2:$B$23,0),0)="",HLOOKUP(CA$2+1,FIXTURES!$C$2:$NC$23,MATCH($C116,FIXTURES!$B$2:$B$23,0),0)=""),HLOOKUP(CA$2+2,FIXTURES!$C$2:$NC$23,MATCH($C116,FIXTURES!$B$2:$B$23,0),0),IF(HLOOKUP(CA$2+1,FIXTURES!$C$2:$NC$23,MATCH($C116,FIXTURES!$B$2:$B$23,0),0)="",HLOOKUP(CA$2,FIXTURES!$C$2:$NC$23,MATCH($C116,FIXTURES!$B$2:$B$23,0),0),HLOOKUP(CA$2+1,FIXTURES!$C$2:$NC$23,MATCH($C116,FIXTURES!$B$2:$B$23,0),0)))),IF(AND(HLOOKUP(CA$2,FIXTURES!$C$2:$NC$23,MATCH($C116,FIXTURES!$B$2:$B$23,0),0)="",HLOOKUP(CA$2+1,FIXTURES!$C$2:$NC$23,MATCH($C116,FIXTURES!$B$2:$B$23,0),0)=""),HLOOKUP(CA$2+2,FIXTURES!$C$2:$NC$23,MATCH($C116,FIXTURES!$B$2:$B$23,0),0),IF(HLOOKUP(CA$2+1,FIXTURES!$C$2:$NC$23,MATCH($C116,FIXTURES!$B$2:$B$23,0),0)="",HLOOKUP(CA$2,FIXTURES!$C$2:$NC$23,MATCH($C116,FIXTURES!$B$2:$B$23,0),0),HLOOKUP(CA$2+1,FIXTURES!$C$2:$NC$23,MATCH($C116,FIXTURES!$B$2:$B$23,0),0))))</f>
        <v>Brighton</v>
      </c>
      <c r="CB116" s="70" t="str">
        <f>IF(CB$1="SAT",IF(AND(HLOOKUP(CB$2,FIXTURES!$C$2:$NC$23,MATCH($C116,FIXTURES!$B$2:$B$23,0),0)="",HLOOKUP(CB$2+1,FIXTURES!$C$2:$NC$23,MATCH($C116,FIXTURES!$B$2:$B$23,0),0)="",HLOOKUP(CB$2+2,FIXTURES!$C$2:$NC$23,MATCH($C116,FIXTURES!$B$2:$B$23,0),0)=""),HLOOKUP(CB$2-1,FIXTURES!$C$2:$NC$23,MATCH($C116,FIXTURES!$B$2:$B$23,0),0),IF(AND(HLOOKUP(CB$2,FIXTURES!$C$2:$NC$23,MATCH($C116,FIXTURES!$B$2:$B$23,0),0)="",HLOOKUP(CB$2+1,FIXTURES!$C$2:$NC$23,MATCH($C116,FIXTURES!$B$2:$B$23,0),0)=""),HLOOKUP(CB$2+2,FIXTURES!$C$2:$NC$23,MATCH($C116,FIXTURES!$B$2:$B$23,0),0),IF(HLOOKUP(CB$2+1,FIXTURES!$C$2:$NC$23,MATCH($C116,FIXTURES!$B$2:$B$23,0),0)="",HLOOKUP(CB$2,FIXTURES!$C$2:$NC$23,MATCH($C116,FIXTURES!$B$2:$B$23,0),0),HLOOKUP(CB$2+1,FIXTURES!$C$2:$NC$23,MATCH($C116,FIXTURES!$B$2:$B$23,0),0)))),IF(AND(HLOOKUP(CB$2,FIXTURES!$C$2:$NC$23,MATCH($C116,FIXTURES!$B$2:$B$23,0),0)="",HLOOKUP(CB$2+1,FIXTURES!$C$2:$NC$23,MATCH($C116,FIXTURES!$B$2:$B$23,0),0)=""),HLOOKUP(CB$2+2,FIXTURES!$C$2:$NC$23,MATCH($C116,FIXTURES!$B$2:$B$23,0),0),IF(HLOOKUP(CB$2+1,FIXTURES!$C$2:$NC$23,MATCH($C116,FIXTURES!$B$2:$B$23,0),0)="",HLOOKUP(CB$2,FIXTURES!$C$2:$NC$23,MATCH($C116,FIXTURES!$B$2:$B$23,0),0),HLOOKUP(CB$2+1,FIXTURES!$C$2:$NC$23,MATCH($C116,FIXTURES!$B$2:$B$23,0),0))))</f>
        <v>tot</v>
      </c>
      <c r="CC116" s="70" t="str">
        <f>IF(CC$1="SAT",IF(AND(HLOOKUP(CC$2,FIXTURES!$C$2:$NC$23,MATCH($C116,FIXTURES!$B$2:$B$23,0),0)="",HLOOKUP(CC$2+1,FIXTURES!$C$2:$NC$23,MATCH($C116,FIXTURES!$B$2:$B$23,0),0)="",HLOOKUP(CC$2+2,FIXTURES!$C$2:$NC$23,MATCH($C116,FIXTURES!$B$2:$B$23,0),0)=""),HLOOKUP(CC$2-1,FIXTURES!$C$2:$NC$23,MATCH($C116,FIXTURES!$B$2:$B$23,0),0),IF(AND(HLOOKUP(CC$2,FIXTURES!$C$2:$NC$23,MATCH($C116,FIXTURES!$B$2:$B$23,0),0)="",HLOOKUP(CC$2+1,FIXTURES!$C$2:$NC$23,MATCH($C116,FIXTURES!$B$2:$B$23,0),0)=""),HLOOKUP(CC$2+2,FIXTURES!$C$2:$NC$23,MATCH($C116,FIXTURES!$B$2:$B$23,0),0),IF(HLOOKUP(CC$2+1,FIXTURES!$C$2:$NC$23,MATCH($C116,FIXTURES!$B$2:$B$23,0),0)="",HLOOKUP(CC$2,FIXTURES!$C$2:$NC$23,MATCH($C116,FIXTURES!$B$2:$B$23,0),0),HLOOKUP(CC$2+1,FIXTURES!$C$2:$NC$23,MATCH($C116,FIXTURES!$B$2:$B$23,0),0)))),IF(AND(HLOOKUP(CC$2,FIXTURES!$C$2:$NC$23,MATCH($C116,FIXTURES!$B$2:$B$23,0),0)="",HLOOKUP(CC$2+1,FIXTURES!$C$2:$NC$23,MATCH($C116,FIXTURES!$B$2:$B$23,0),0)=""),HLOOKUP(CC$2+2,FIXTURES!$C$2:$NC$23,MATCH($C116,FIXTURES!$B$2:$B$23,0),0),IF(HLOOKUP(CC$2+1,FIXTURES!$C$2:$NC$23,MATCH($C116,FIXTURES!$B$2:$B$23,0),0)="",HLOOKUP(CC$2,FIXTURES!$C$2:$NC$23,MATCH($C116,FIXTURES!$B$2:$B$23,0),0),HLOOKUP(CC$2+1,FIXTURES!$C$2:$NC$23,MATCH($C116,FIXTURES!$B$2:$B$23,0),0))))</f>
        <v>AVL</v>
      </c>
      <c r="CD116" s="119" t="s">
        <v>1160</v>
      </c>
      <c r="CE116" s="70" t="str">
        <f>IF(CE$1="SAT",IF(AND(HLOOKUP(CE$2,FIXTURES!$C$2:$NC$23,MATCH($C116,FIXTURES!$B$2:$B$23,0),0)="",HLOOKUP(CE$2+1,FIXTURES!$C$2:$NC$23,MATCH($C116,FIXTURES!$B$2:$B$23,0),0)="",HLOOKUP(CE$2+2,FIXTURES!$C$2:$NC$23,MATCH($C116,FIXTURES!$B$2:$B$23,0),0)=""),HLOOKUP(CE$2-1,FIXTURES!$C$2:$NC$23,MATCH($C116,FIXTURES!$B$2:$B$23,0),0),IF(AND(HLOOKUP(CE$2,FIXTURES!$C$2:$NC$23,MATCH($C116,FIXTURES!$B$2:$B$23,0),0)="",HLOOKUP(CE$2+1,FIXTURES!$C$2:$NC$23,MATCH($C116,FIXTURES!$B$2:$B$23,0),0)=""),HLOOKUP(CE$2+2,FIXTURES!$C$2:$NC$23,MATCH($C116,FIXTURES!$B$2:$B$23,0),0),IF(HLOOKUP(CE$2+1,FIXTURES!$C$2:$NC$23,MATCH($C116,FIXTURES!$B$2:$B$23,0),0)="",HLOOKUP(CE$2,FIXTURES!$C$2:$NC$23,MATCH($C116,FIXTURES!$B$2:$B$23,0),0),HLOOKUP(CE$2+1,FIXTURES!$C$2:$NC$23,MATCH($C116,FIXTURES!$B$2:$B$23,0),0)))),IF(AND(HLOOKUP(CE$2,FIXTURES!$C$2:$NC$23,MATCH($C116,FIXTURES!$B$2:$B$23,0),0)="",HLOOKUP(CE$2+1,FIXTURES!$C$2:$NC$23,MATCH($C116,FIXTURES!$B$2:$B$23,0),0)=""),HLOOKUP(CE$2+2,FIXTURES!$C$2:$NC$23,MATCH($C116,FIXTURES!$B$2:$B$23,0),0),IF(HLOOKUP(CE$2+1,FIXTURES!$C$2:$NC$23,MATCH($C116,FIXTURES!$B$2:$B$23,0),0)="",HLOOKUP(CE$2,FIXTURES!$C$2:$NC$23,MATCH($C116,FIXTURES!$B$2:$B$23,0),0),HLOOKUP(CE$2+1,FIXTURES!$C$2:$NC$23,MATCH($C116,FIXTURES!$B$2:$B$23,0),0))))</f>
        <v>whu</v>
      </c>
      <c r="CF116" s="70" t="str">
        <f>IF(CF$1="SAT",IF(AND(HLOOKUP(CF$2,FIXTURES!$C$2:$NC$23,MATCH($C116,FIXTURES!$B$2:$B$23,0),0)="",HLOOKUP(CF$2+1,FIXTURES!$C$2:$NC$23,MATCH($C116,FIXTURES!$B$2:$B$23,0),0)="",HLOOKUP(CF$2+2,FIXTURES!$C$2:$NC$23,MATCH($C116,FIXTURES!$B$2:$B$23,0),0)=""),HLOOKUP(CF$2-1,FIXTURES!$C$2:$NC$23,MATCH($C116,FIXTURES!$B$2:$B$23,0),0),IF(AND(HLOOKUP(CF$2,FIXTURES!$C$2:$NC$23,MATCH($C116,FIXTURES!$B$2:$B$23,0),0)="",HLOOKUP(CF$2+1,FIXTURES!$C$2:$NC$23,MATCH($C116,FIXTURES!$B$2:$B$23,0),0)=""),HLOOKUP(CF$2+2,FIXTURES!$C$2:$NC$23,MATCH($C116,FIXTURES!$B$2:$B$23,0),0),IF(HLOOKUP(CF$2+1,FIXTURES!$C$2:$NC$23,MATCH($C116,FIXTURES!$B$2:$B$23,0),0)="",HLOOKUP(CF$2,FIXTURES!$C$2:$NC$23,MATCH($C116,FIXTURES!$B$2:$B$23,0),0),HLOOKUP(CF$2+1,FIXTURES!$C$2:$NC$23,MATCH($C116,FIXTURES!$B$2:$B$23,0),0)))),IF(AND(HLOOKUP(CF$2,FIXTURES!$C$2:$NC$23,MATCH($C116,FIXTURES!$B$2:$B$23,0),0)="",HLOOKUP(CF$2+1,FIXTURES!$C$2:$NC$23,MATCH($C116,FIXTURES!$B$2:$B$23,0),0)=""),HLOOKUP(CF$2+2,FIXTURES!$C$2:$NC$23,MATCH($C116,FIXTURES!$B$2:$B$23,0),0),IF(HLOOKUP(CF$2+1,FIXTURES!$C$2:$NC$23,MATCH($C116,FIXTURES!$B$2:$B$23,0),0)="",HLOOKUP(CF$2,FIXTURES!$C$2:$NC$23,MATCH($C116,FIXTURES!$B$2:$B$23,0),0),HLOOKUP(CF$2+1,FIXTURES!$C$2:$NC$23,MATCH($C116,FIXTURES!$B$2:$B$23,0),0))))</f>
        <v/>
      </c>
      <c r="CG116" s="70" t="str">
        <f>IF(CG$1="SAT",IF(AND(HLOOKUP(CG$2,FIXTURES!$C$2:$NC$23,MATCH($C116,FIXTURES!$B$2:$B$23,0),0)="",HLOOKUP(CG$2+1,FIXTURES!$C$2:$NC$23,MATCH($C116,FIXTURES!$B$2:$B$23,0),0)="",HLOOKUP(CG$2+2,FIXTURES!$C$2:$NC$23,MATCH($C116,FIXTURES!$B$2:$B$23,0),0)=""),HLOOKUP(CG$2-1,FIXTURES!$C$2:$NC$23,MATCH($C116,FIXTURES!$B$2:$B$23,0),0),IF(AND(HLOOKUP(CG$2,FIXTURES!$C$2:$NC$23,MATCH($C116,FIXTURES!$B$2:$B$23,0),0)="",HLOOKUP(CG$2+1,FIXTURES!$C$2:$NC$23,MATCH($C116,FIXTURES!$B$2:$B$23,0),0)=""),HLOOKUP(CG$2+2,FIXTURES!$C$2:$NC$23,MATCH($C116,FIXTURES!$B$2:$B$23,0),0),IF(HLOOKUP(CG$2+1,FIXTURES!$C$2:$NC$23,MATCH($C116,FIXTURES!$B$2:$B$23,0),0)="",HLOOKUP(CG$2,FIXTURES!$C$2:$NC$23,MATCH($C116,FIXTURES!$B$2:$B$23,0),0),HLOOKUP(CG$2+1,FIXTURES!$C$2:$NC$23,MATCH($C116,FIXTURES!$B$2:$B$23,0),0)))),IF(AND(HLOOKUP(CG$2,FIXTURES!$C$2:$NC$23,MATCH($C116,FIXTURES!$B$2:$B$23,0),0)="",HLOOKUP(CG$2+1,FIXTURES!$C$2:$NC$23,MATCH($C116,FIXTURES!$B$2:$B$23,0),0)=""),HLOOKUP(CG$2+2,FIXTURES!$C$2:$NC$23,MATCH($C116,FIXTURES!$B$2:$B$23,0),0),IF(HLOOKUP(CG$2+1,FIXTURES!$C$2:$NC$23,MATCH($C116,FIXTURES!$B$2:$B$23,0),0)="",HLOOKUP(CG$2,FIXTURES!$C$2:$NC$23,MATCH($C116,FIXTURES!$B$2:$B$23,0),0),HLOOKUP(CG$2+1,FIXTURES!$C$2:$NC$23,MATCH($C116,FIXTURES!$B$2:$B$23,0),0))))</f>
        <v>WOL</v>
      </c>
      <c r="CH116" s="70" t="str">
        <f>IF(CH$1="SAT",IF(AND(HLOOKUP(CH$2,FIXTURES!$C$2:$NC$23,MATCH($C116,FIXTURES!$B$2:$B$23,0),0)="",HLOOKUP(CH$2+1,FIXTURES!$C$2:$NC$23,MATCH($C116,FIXTURES!$B$2:$B$23,0),0)="",HLOOKUP(CH$2+2,FIXTURES!$C$2:$NC$23,MATCH($C116,FIXTURES!$B$2:$B$23,0),0)=""),HLOOKUP(CH$2-1,FIXTURES!$C$2:$NC$23,MATCH($C116,FIXTURES!$B$2:$B$23,0),0),IF(AND(HLOOKUP(CH$2,FIXTURES!$C$2:$NC$23,MATCH($C116,FIXTURES!$B$2:$B$23,0),0)="",HLOOKUP(CH$2+1,FIXTURES!$C$2:$NC$23,MATCH($C116,FIXTURES!$B$2:$B$23,0),0)=""),HLOOKUP(CH$2+2,FIXTURES!$C$2:$NC$23,MATCH($C116,FIXTURES!$B$2:$B$23,0),0),IF(HLOOKUP(CH$2+1,FIXTURES!$C$2:$NC$23,MATCH($C116,FIXTURES!$B$2:$B$23,0),0)="",HLOOKUP(CH$2,FIXTURES!$C$2:$NC$23,MATCH($C116,FIXTURES!$B$2:$B$23,0),0),HLOOKUP(CH$2+1,FIXTURES!$C$2:$NC$23,MATCH($C116,FIXTURES!$B$2:$B$23,0),0)))),IF(AND(HLOOKUP(CH$2,FIXTURES!$C$2:$NC$23,MATCH($C116,FIXTURES!$B$2:$B$23,0),0)="",HLOOKUP(CH$2+1,FIXTURES!$C$2:$NC$23,MATCH($C116,FIXTURES!$B$2:$B$23,0),0)=""),HLOOKUP(CH$2+2,FIXTURES!$C$2:$NC$23,MATCH($C116,FIXTURES!$B$2:$B$23,0),0),IF(HLOOKUP(CH$2+1,FIXTURES!$C$2:$NC$23,MATCH($C116,FIXTURES!$B$2:$B$23,0),0)="",HLOOKUP(CH$2,FIXTURES!$C$2:$NC$23,MATCH($C116,FIXTURES!$B$2:$B$23,0),0),HLOOKUP(CH$2+1,FIXTURES!$C$2:$NC$23,MATCH($C116,FIXTURES!$B$2:$B$23,0),0))))</f>
        <v/>
      </c>
      <c r="CI116" s="70" t="str">
        <f>IF(CI$1="SAT",IF(AND(HLOOKUP(CI$2,FIXTURES!$C$2:$NC$23,MATCH($C116,FIXTURES!$B$2:$B$23,0),0)="",HLOOKUP(CI$2+1,FIXTURES!$C$2:$NC$23,MATCH($C116,FIXTURES!$B$2:$B$23,0),0)="",HLOOKUP(CI$2+2,FIXTURES!$C$2:$NC$23,MATCH($C116,FIXTURES!$B$2:$B$23,0),0)=""),HLOOKUP(CI$2-1,FIXTURES!$C$2:$NC$23,MATCH($C116,FIXTURES!$B$2:$B$23,0),0),IF(AND(HLOOKUP(CI$2,FIXTURES!$C$2:$NC$23,MATCH($C116,FIXTURES!$B$2:$B$23,0),0)="",HLOOKUP(CI$2+1,FIXTURES!$C$2:$NC$23,MATCH($C116,FIXTURES!$B$2:$B$23,0),0)=""),HLOOKUP(CI$2+2,FIXTURES!$C$2:$NC$23,MATCH($C116,FIXTURES!$B$2:$B$23,0),0),IF(HLOOKUP(CI$2+1,FIXTURES!$C$2:$NC$23,MATCH($C116,FIXTURES!$B$2:$B$23,0),0)="",HLOOKUP(CI$2,FIXTURES!$C$2:$NC$23,MATCH($C116,FIXTURES!$B$2:$B$23,0),0),HLOOKUP(CI$2+1,FIXTURES!$C$2:$NC$23,MATCH($C116,FIXTURES!$B$2:$B$23,0),0)))),IF(AND(HLOOKUP(CI$2,FIXTURES!$C$2:$NC$23,MATCH($C116,FIXTURES!$B$2:$B$23,0),0)="",HLOOKUP(CI$2+1,FIXTURES!$C$2:$NC$23,MATCH($C116,FIXTURES!$B$2:$B$23,0),0)=""),HLOOKUP(CI$2+2,FIXTURES!$C$2:$NC$23,MATCH($C116,FIXTURES!$B$2:$B$23,0),0),IF(HLOOKUP(CI$2+1,FIXTURES!$C$2:$NC$23,MATCH($C116,FIXTURES!$B$2:$B$23,0),0)="",HLOOKUP(CI$2,FIXTURES!$C$2:$NC$23,MATCH($C116,FIXTURES!$B$2:$B$23,0),0),HLOOKUP(CI$2+1,FIXTURES!$C$2:$NC$23,MATCH($C116,FIXTURES!$B$2:$B$23,0),0))))</f>
        <v>bou</v>
      </c>
      <c r="CJ116" s="119" t="s">
        <v>1160</v>
      </c>
      <c r="CK116" s="70" t="str">
        <f>IF(CK$1="SAT",IF(AND(HLOOKUP(CK$2,FIXTURES!$C$2:$NC$23,MATCH($C116,FIXTURES!$B$2:$B$23,0),0)="",HLOOKUP(CK$2+1,FIXTURES!$C$2:$NC$23,MATCH($C116,FIXTURES!$B$2:$B$23,0),0)="",HLOOKUP(CK$2+2,FIXTURES!$C$2:$NC$23,MATCH($C116,FIXTURES!$B$2:$B$23,0),0)=""),HLOOKUP(CK$2-1,FIXTURES!$C$2:$NC$23,MATCH($C116,FIXTURES!$B$2:$B$23,0),0),IF(AND(HLOOKUP(CK$2,FIXTURES!$C$2:$NC$23,MATCH($C116,FIXTURES!$B$2:$B$23,0),0)="",HLOOKUP(CK$2+1,FIXTURES!$C$2:$NC$23,MATCH($C116,FIXTURES!$B$2:$B$23,0),0)=""),HLOOKUP(CK$2+2,FIXTURES!$C$2:$NC$23,MATCH($C116,FIXTURES!$B$2:$B$23,0),0),IF(HLOOKUP(CK$2+1,FIXTURES!$C$2:$NC$23,MATCH($C116,FIXTURES!$B$2:$B$23,0),0)="",HLOOKUP(CK$2,FIXTURES!$C$2:$NC$23,MATCH($C116,FIXTURES!$B$2:$B$23,0),0),HLOOKUP(CK$2+1,FIXTURES!$C$2:$NC$23,MATCH($C116,FIXTURES!$B$2:$B$23,0),0)))),IF(AND(HLOOKUP(CK$2,FIXTURES!$C$2:$NC$23,MATCH($C116,FIXTURES!$B$2:$B$23,0),0)="",HLOOKUP(CK$2+1,FIXTURES!$C$2:$NC$23,MATCH($C116,FIXTURES!$B$2:$B$23,0),0)=""),HLOOKUP(CK$2+2,FIXTURES!$C$2:$NC$23,MATCH($C116,FIXTURES!$B$2:$B$23,0),0),IF(HLOOKUP(CK$2+1,FIXTURES!$C$2:$NC$23,MATCH($C116,FIXTURES!$B$2:$B$23,0),0)="",HLOOKUP(CK$2,FIXTURES!$C$2:$NC$23,MATCH($C116,FIXTURES!$B$2:$B$23,0),0),HLOOKUP(CK$2+1,FIXTURES!$C$2:$NC$23,MATCH($C116,FIXTURES!$B$2:$B$23,0),0))))</f>
        <v>FUL</v>
      </c>
      <c r="CL116" s="70" t="str">
        <f>IF(CL$1="SAT",IF(AND(HLOOKUP(CL$2,FIXTURES!$C$2:$NC$23,MATCH($C116,FIXTURES!$B$2:$B$23,0),0)="",HLOOKUP(CL$2+1,FIXTURES!$C$2:$NC$23,MATCH($C116,FIXTURES!$B$2:$B$23,0),0)="",HLOOKUP(CL$2+2,FIXTURES!$C$2:$NC$23,MATCH($C116,FIXTURES!$B$2:$B$23,0),0)=""),HLOOKUP(CL$2-1,FIXTURES!$C$2:$NC$23,MATCH($C116,FIXTURES!$B$2:$B$23,0),0),IF(AND(HLOOKUP(CL$2,FIXTURES!$C$2:$NC$23,MATCH($C116,FIXTURES!$B$2:$B$23,0),0)="",HLOOKUP(CL$2+1,FIXTURES!$C$2:$NC$23,MATCH($C116,FIXTURES!$B$2:$B$23,0),0)=""),HLOOKUP(CL$2+2,FIXTURES!$C$2:$NC$23,MATCH($C116,FIXTURES!$B$2:$B$23,0),0),IF(HLOOKUP(CL$2+1,FIXTURES!$C$2:$NC$23,MATCH($C116,FIXTURES!$B$2:$B$23,0),0)="",HLOOKUP(CL$2,FIXTURES!$C$2:$NC$23,MATCH($C116,FIXTURES!$B$2:$B$23,0),0),HLOOKUP(CL$2+1,FIXTURES!$C$2:$NC$23,MATCH($C116,FIXTURES!$B$2:$B$23,0),0)))),IF(AND(HLOOKUP(CL$2,FIXTURES!$C$2:$NC$23,MATCH($C116,FIXTURES!$B$2:$B$23,0),0)="",HLOOKUP(CL$2+1,FIXTURES!$C$2:$NC$23,MATCH($C116,FIXTURES!$B$2:$B$23,0),0)=""),HLOOKUP(CL$2+2,FIXTURES!$C$2:$NC$23,MATCH($C116,FIXTURES!$B$2:$B$23,0),0),IF(HLOOKUP(CL$2+1,FIXTURES!$C$2:$NC$23,MATCH($C116,FIXTURES!$B$2:$B$23,0),0)="",HLOOKUP(CL$2,FIXTURES!$C$2:$NC$23,MATCH($C116,FIXTURES!$B$2:$B$23,0),0),HLOOKUP(CL$2+1,FIXTURES!$C$2:$NC$23,MATCH($C116,FIXTURES!$B$2:$B$23,0),0))))</f>
        <v/>
      </c>
      <c r="CM116" s="70" t="str">
        <f>IF(CM$1="SAT",IF(AND(HLOOKUP(CM$2,FIXTURES!$C$2:$NC$23,MATCH($C116,FIXTURES!$B$2:$B$23,0),0)="",HLOOKUP(CM$2+1,FIXTURES!$C$2:$NC$23,MATCH($C116,FIXTURES!$B$2:$B$23,0),0)="",HLOOKUP(CM$2+2,FIXTURES!$C$2:$NC$23,MATCH($C116,FIXTURES!$B$2:$B$23,0),0)=""),HLOOKUP(CM$2-1,FIXTURES!$C$2:$NC$23,MATCH($C116,FIXTURES!$B$2:$B$23,0),0),IF(AND(HLOOKUP(CM$2,FIXTURES!$C$2:$NC$23,MATCH($C116,FIXTURES!$B$2:$B$23,0),0)="",HLOOKUP(CM$2+1,FIXTURES!$C$2:$NC$23,MATCH($C116,FIXTURES!$B$2:$B$23,0),0)=""),HLOOKUP(CM$2+2,FIXTURES!$C$2:$NC$23,MATCH($C116,FIXTURES!$B$2:$B$23,0),0),IF(HLOOKUP(CM$2+1,FIXTURES!$C$2:$NC$23,MATCH($C116,FIXTURES!$B$2:$B$23,0),0)="",HLOOKUP(CM$2,FIXTURES!$C$2:$NC$23,MATCH($C116,FIXTURES!$B$2:$B$23,0),0),HLOOKUP(CM$2+1,FIXTURES!$C$2:$NC$23,MATCH($C116,FIXTURES!$B$2:$B$23,0),0)))),IF(AND(HLOOKUP(CM$2,FIXTURES!$C$2:$NC$23,MATCH($C116,FIXTURES!$B$2:$B$23,0),0)="",HLOOKUP(CM$2+1,FIXTURES!$C$2:$NC$23,MATCH($C116,FIXTURES!$B$2:$B$23,0),0)=""),HLOOKUP(CM$2+2,FIXTURES!$C$2:$NC$23,MATCH($C116,FIXTURES!$B$2:$B$23,0),0),IF(HLOOKUP(CM$2+1,FIXTURES!$C$2:$NC$23,MATCH($C116,FIXTURES!$B$2:$B$23,0),0)="",HLOOKUP(CM$2,FIXTURES!$C$2:$NC$23,MATCH($C116,FIXTURES!$B$2:$B$23,0),0),HLOOKUP(CM$2+1,FIXTURES!$C$2:$NC$23,MATCH($C116,FIXTURES!$B$2:$B$23,0),0))))</f>
        <v/>
      </c>
      <c r="CN116" s="70" t="str">
        <f>IF(CN$1="SAT",IF(AND(HLOOKUP(CN$2,FIXTURES!$C$2:$NC$23,MATCH($C116,FIXTURES!$B$2:$B$23,0),0)="",HLOOKUP(CN$2+1,FIXTURES!$C$2:$NC$23,MATCH($C116,FIXTURES!$B$2:$B$23,0),0)="",HLOOKUP(CN$2+2,FIXTURES!$C$2:$NC$23,MATCH($C116,FIXTURES!$B$2:$B$23,0),0)=""),HLOOKUP(CN$2-1,FIXTURES!$C$2:$NC$23,MATCH($C116,FIXTURES!$B$2:$B$23,0),0),IF(AND(HLOOKUP(CN$2,FIXTURES!$C$2:$NC$23,MATCH($C116,FIXTURES!$B$2:$B$23,0),0)="",HLOOKUP(CN$2+1,FIXTURES!$C$2:$NC$23,MATCH($C116,FIXTURES!$B$2:$B$23,0),0)=""),HLOOKUP(CN$2+2,FIXTURES!$C$2:$NC$23,MATCH($C116,FIXTURES!$B$2:$B$23,0),0),IF(HLOOKUP(CN$2+1,FIXTURES!$C$2:$NC$23,MATCH($C116,FIXTURES!$B$2:$B$23,0),0)="",HLOOKUP(CN$2,FIXTURES!$C$2:$NC$23,MATCH($C116,FIXTURES!$B$2:$B$23,0),0),HLOOKUP(CN$2+1,FIXTURES!$C$2:$NC$23,MATCH($C116,FIXTURES!$B$2:$B$23,0),0)))),IF(AND(HLOOKUP(CN$2,FIXTURES!$C$2:$NC$23,MATCH($C116,FIXTURES!$B$2:$B$23,0),0)="",HLOOKUP(CN$2+1,FIXTURES!$C$2:$NC$23,MATCH($C116,FIXTURES!$B$2:$B$23,0),0)=""),HLOOKUP(CN$2+2,FIXTURES!$C$2:$NC$23,MATCH($C116,FIXTURES!$B$2:$B$23,0),0),IF(HLOOKUP(CN$2+1,FIXTURES!$C$2:$NC$23,MATCH($C116,FIXTURES!$B$2:$B$23,0),0)="",HLOOKUP(CN$2,FIXTURES!$C$2:$NC$23,MATCH($C116,FIXTURES!$B$2:$B$23,0),0),HLOOKUP(CN$2+1,FIXTURES!$C$2:$NC$23,MATCH($C116,FIXTURES!$B$2:$B$23,0),0))))</f>
        <v/>
      </c>
      <c r="CO116" s="70" t="str">
        <f>IF(CO$1="SAT",IF(AND(HLOOKUP(CO$2,FIXTURES!$C$2:$NC$23,MATCH($C116,FIXTURES!$B$2:$B$23,0),0)="",HLOOKUP(CO$2+1,FIXTURES!$C$2:$NC$23,MATCH($C116,FIXTURES!$B$2:$B$23,0),0)="",HLOOKUP(CO$2+2,FIXTURES!$C$2:$NC$23,MATCH($C116,FIXTURES!$B$2:$B$23,0),0)=""),HLOOKUP(CO$2-1,FIXTURES!$C$2:$NC$23,MATCH($C116,FIXTURES!$B$2:$B$23,0),0),IF(AND(HLOOKUP(CO$2,FIXTURES!$C$2:$NC$23,MATCH($C116,FIXTURES!$B$2:$B$23,0),0)="",HLOOKUP(CO$2+1,FIXTURES!$C$2:$NC$23,MATCH($C116,FIXTURES!$B$2:$B$23,0),0)=""),HLOOKUP(CO$2+2,FIXTURES!$C$2:$NC$23,MATCH($C116,FIXTURES!$B$2:$B$23,0),0),IF(HLOOKUP(CO$2+1,FIXTURES!$C$2:$NC$23,MATCH($C116,FIXTURES!$B$2:$B$23,0),0)="",HLOOKUP(CO$2,FIXTURES!$C$2:$NC$23,MATCH($C116,FIXTURES!$B$2:$B$23,0),0),HLOOKUP(CO$2+1,FIXTURES!$C$2:$NC$23,MATCH($C116,FIXTURES!$B$2:$B$23,0),0)))),IF(AND(HLOOKUP(CO$2,FIXTURES!$C$2:$NC$23,MATCH($C116,FIXTURES!$B$2:$B$23,0),0)="",HLOOKUP(CO$2+1,FIXTURES!$C$2:$NC$23,MATCH($C116,FIXTURES!$B$2:$B$23,0),0)=""),HLOOKUP(CO$2+2,FIXTURES!$C$2:$NC$23,MATCH($C116,FIXTURES!$B$2:$B$23,0),0),IF(HLOOKUP(CO$2+1,FIXTURES!$C$2:$NC$23,MATCH($C116,FIXTURES!$B$2:$B$23,0),0)="",HLOOKUP(CO$2,FIXTURES!$C$2:$NC$23,MATCH($C116,FIXTURES!$B$2:$B$23,0),0),HLOOKUP(CO$2+1,FIXTURES!$C$2:$NC$23,MATCH($C116,FIXTURES!$B$2:$B$23,0),0))))</f>
        <v/>
      </c>
      <c r="CP116" s="70" t="str">
        <f>IF(CP$1="SAT",IF(AND(HLOOKUP(CP$2,FIXTURES!$C$2:$NC$23,MATCH($C116,FIXTURES!$B$2:$B$23,0),0)="",HLOOKUP(CP$2+1,FIXTURES!$C$2:$NC$23,MATCH($C116,FIXTURES!$B$2:$B$23,0),0)="",HLOOKUP(CP$2+2,FIXTURES!$C$2:$NC$23,MATCH($C116,FIXTURES!$B$2:$B$23,0),0)=""),HLOOKUP(CP$2-1,FIXTURES!$C$2:$NC$23,MATCH($C116,FIXTURES!$B$2:$B$23,0),0),IF(AND(HLOOKUP(CP$2,FIXTURES!$C$2:$NC$23,MATCH($C116,FIXTURES!$B$2:$B$23,0),0)="",HLOOKUP(CP$2+1,FIXTURES!$C$2:$NC$23,MATCH($C116,FIXTURES!$B$2:$B$23,0),0)=""),HLOOKUP(CP$2+2,FIXTURES!$C$2:$NC$23,MATCH($C116,FIXTURES!$B$2:$B$23,0),0),IF(HLOOKUP(CP$2+1,FIXTURES!$C$2:$NC$23,MATCH($C116,FIXTURES!$B$2:$B$23,0),0)="",HLOOKUP(CP$2,FIXTURES!$C$2:$NC$23,MATCH($C116,FIXTURES!$B$2:$B$23,0),0),HLOOKUP(CP$2+1,FIXTURES!$C$2:$NC$23,MATCH($C116,FIXTURES!$B$2:$B$23,0),0)))),IF(AND(HLOOKUP(CP$2,FIXTURES!$C$2:$NC$23,MATCH($C116,FIXTURES!$B$2:$B$23,0),0)="",HLOOKUP(CP$2+1,FIXTURES!$C$2:$NC$23,MATCH($C116,FIXTURES!$B$2:$B$23,0),0)=""),HLOOKUP(CP$2+2,FIXTURES!$C$2:$NC$23,MATCH($C116,FIXTURES!$B$2:$B$23,0),0),IF(HLOOKUP(CP$2+1,FIXTURES!$C$2:$NC$23,MATCH($C116,FIXTURES!$B$2:$B$23,0),0)="",HLOOKUP(CP$2,FIXTURES!$C$2:$NC$23,MATCH($C116,FIXTURES!$B$2:$B$23,0),0),HLOOKUP(CP$2+1,FIXTURES!$C$2:$NC$23,MATCH($C116,FIXTURES!$B$2:$B$23,0),0))))</f>
        <v/>
      </c>
      <c r="CQ116" s="70" t="str">
        <f>IF(CQ$1="SAT",IF(AND(HLOOKUP(CQ$2,FIXTURES!$C$2:$NC$23,MATCH($C116,FIXTURES!$B$2:$B$23,0),0)="",HLOOKUP(CQ$2+1,FIXTURES!$C$2:$NC$23,MATCH($C116,FIXTURES!$B$2:$B$23,0),0)="",HLOOKUP(CQ$2+2,FIXTURES!$C$2:$NC$23,MATCH($C116,FIXTURES!$B$2:$B$23,0),0)=""),HLOOKUP(CQ$2-1,FIXTURES!$C$2:$NC$23,MATCH($C116,FIXTURES!$B$2:$B$23,0),0),IF(AND(HLOOKUP(CQ$2,FIXTURES!$C$2:$NC$23,MATCH($C116,FIXTURES!$B$2:$B$23,0),0)="",HLOOKUP(CQ$2+1,FIXTURES!$C$2:$NC$23,MATCH($C116,FIXTURES!$B$2:$B$23,0),0)=""),HLOOKUP(CQ$2+2,FIXTURES!$C$2:$NC$23,MATCH($C116,FIXTURES!$B$2:$B$23,0),0),IF(HLOOKUP(CQ$2+1,FIXTURES!$C$2:$NC$23,MATCH($C116,FIXTURES!$B$2:$B$23,0),0)="",HLOOKUP(CQ$2,FIXTURES!$C$2:$NC$23,MATCH($C116,FIXTURES!$B$2:$B$23,0),0),HLOOKUP(CQ$2+1,FIXTURES!$C$2:$NC$23,MATCH($C116,FIXTURES!$B$2:$B$23,0),0)))),IF(AND(HLOOKUP(CQ$2,FIXTURES!$C$2:$NC$23,MATCH($C116,FIXTURES!$B$2:$B$23,0),0)="",HLOOKUP(CQ$2+1,FIXTURES!$C$2:$NC$23,MATCH($C116,FIXTURES!$B$2:$B$23,0),0)=""),HLOOKUP(CQ$2+2,FIXTURES!$C$2:$NC$23,MATCH($C116,FIXTURES!$B$2:$B$23,0),0),IF(HLOOKUP(CQ$2+1,FIXTURES!$C$2:$NC$23,MATCH($C116,FIXTURES!$B$2:$B$23,0),0)="",HLOOKUP(CQ$2,FIXTURES!$C$2:$NC$23,MATCH($C116,FIXTURES!$B$2:$B$23,0),0),HLOOKUP(CQ$2+1,FIXTURES!$C$2:$NC$23,MATCH($C116,FIXTURES!$B$2:$B$23,0),0))))</f>
        <v/>
      </c>
      <c r="CR116" s="70" t="str">
        <f>IF(CR$1="SAT",IF(AND(HLOOKUP(CR$2,FIXTURES!$C$2:$NC$23,MATCH($C116,FIXTURES!$B$2:$B$23,0),0)="",HLOOKUP(CR$2+1,FIXTURES!$C$2:$NC$23,MATCH($C116,FIXTURES!$B$2:$B$23,0),0)="",HLOOKUP(CR$2+2,FIXTURES!$C$2:$NC$23,MATCH($C116,FIXTURES!$B$2:$B$23,0),0)=""),HLOOKUP(CR$2-1,FIXTURES!$C$2:$NC$23,MATCH($C116,FIXTURES!$B$2:$B$23,0),0),IF(AND(HLOOKUP(CR$2,FIXTURES!$C$2:$NC$23,MATCH($C116,FIXTURES!$B$2:$B$23,0),0)="",HLOOKUP(CR$2+1,FIXTURES!$C$2:$NC$23,MATCH($C116,FIXTURES!$B$2:$B$23,0),0)=""),HLOOKUP(CR$2+2,FIXTURES!$C$2:$NC$23,MATCH($C116,FIXTURES!$B$2:$B$23,0),0),IF(HLOOKUP(CR$2+1,FIXTURES!$C$2:$NC$23,MATCH($C116,FIXTURES!$B$2:$B$23,0),0)="",HLOOKUP(CR$2,FIXTURES!$C$2:$NC$23,MATCH($C116,FIXTURES!$B$2:$B$23,0),0),HLOOKUP(CR$2+1,FIXTURES!$C$2:$NC$23,MATCH($C116,FIXTURES!$B$2:$B$23,0),0)))),IF(AND(HLOOKUP(CR$2,FIXTURES!$C$2:$NC$23,MATCH($C116,FIXTURES!$B$2:$B$23,0),0)="",HLOOKUP(CR$2+1,FIXTURES!$C$2:$NC$23,MATCH($C116,FIXTURES!$B$2:$B$23,0),0)=""),HLOOKUP(CR$2+2,FIXTURES!$C$2:$NC$23,MATCH($C116,FIXTURES!$B$2:$B$23,0),0),IF(HLOOKUP(CR$2+1,FIXTURES!$C$2:$NC$23,MATCH($C116,FIXTURES!$B$2:$B$23,0),0)="",HLOOKUP(CR$2,FIXTURES!$C$2:$NC$23,MATCH($C116,FIXTURES!$B$2:$B$23,0),0),HLOOKUP(CR$2+1,FIXTURES!$C$2:$NC$23,MATCH($C116,FIXTURES!$B$2:$B$23,0),0))))</f>
        <v/>
      </c>
      <c r="CS116" s="70" t="str">
        <f>IF(CS$1="SAT",IF(AND(HLOOKUP(CS$2,FIXTURES!$C$2:$NC$23,MATCH($C116,FIXTURES!$B$2:$B$23,0),0)="",HLOOKUP(CS$2+1,FIXTURES!$C$2:$NC$23,MATCH($C116,FIXTURES!$B$2:$B$23,0),0)="",HLOOKUP(CS$2+2,FIXTURES!$C$2:$NC$23,MATCH($C116,FIXTURES!$B$2:$B$23,0),0)=""),HLOOKUP(CS$2-1,FIXTURES!$C$2:$NC$23,MATCH($C116,FIXTURES!$B$2:$B$23,0),0),IF(AND(HLOOKUP(CS$2,FIXTURES!$C$2:$NC$23,MATCH($C116,FIXTURES!$B$2:$B$23,0),0)="",HLOOKUP(CS$2+1,FIXTURES!$C$2:$NC$23,MATCH($C116,FIXTURES!$B$2:$B$23,0),0)=""),HLOOKUP(CS$2+2,FIXTURES!$C$2:$NC$23,MATCH($C116,FIXTURES!$B$2:$B$23,0),0),IF(HLOOKUP(CS$2+1,FIXTURES!$C$2:$NC$23,MATCH($C116,FIXTURES!$B$2:$B$23,0),0)="",HLOOKUP(CS$2,FIXTURES!$C$2:$NC$23,MATCH($C116,FIXTURES!$B$2:$B$23,0),0),HLOOKUP(CS$2+1,FIXTURES!$C$2:$NC$23,MATCH($C116,FIXTURES!$B$2:$B$23,0),0)))),IF(AND(HLOOKUP(CS$2,FIXTURES!$C$2:$NC$23,MATCH($C116,FIXTURES!$B$2:$B$23,0),0)="",HLOOKUP(CS$2+1,FIXTURES!$C$2:$NC$23,MATCH($C116,FIXTURES!$B$2:$B$23,0),0)=""),HLOOKUP(CS$2+2,FIXTURES!$C$2:$NC$23,MATCH($C116,FIXTURES!$B$2:$B$23,0),0),IF(HLOOKUP(CS$2+1,FIXTURES!$C$2:$NC$23,MATCH($C116,FIXTURES!$B$2:$B$23,0),0)="",HLOOKUP(CS$2,FIXTURES!$C$2:$NC$23,MATCH($C116,FIXTURES!$B$2:$B$23,0),0),HLOOKUP(CS$2+1,FIXTURES!$C$2:$NC$23,MATCH($C116,FIXTURES!$B$2:$B$23,0),0))))</f>
        <v/>
      </c>
      <c r="CT116" s="70" t="str">
        <f>IF(CT$1="SAT",IF(AND(HLOOKUP(CT$2,FIXTURES!$C$2:$NC$23,MATCH($C116,FIXTURES!$B$2:$B$23,0),0)="",HLOOKUP(CT$2+1,FIXTURES!$C$2:$NC$23,MATCH($C116,FIXTURES!$B$2:$B$23,0),0)="",HLOOKUP(CT$2+2,FIXTURES!$C$2:$NC$23,MATCH($C116,FIXTURES!$B$2:$B$23,0),0)=""),HLOOKUP(CT$2-1,FIXTURES!$C$2:$NC$23,MATCH($C116,FIXTURES!$B$2:$B$23,0),0),IF(AND(HLOOKUP(CT$2,FIXTURES!$C$2:$NC$23,MATCH($C116,FIXTURES!$B$2:$B$23,0),0)="",HLOOKUP(CT$2+1,FIXTURES!$C$2:$NC$23,MATCH($C116,FIXTURES!$B$2:$B$23,0),0)=""),HLOOKUP(CT$2+2,FIXTURES!$C$2:$NC$23,MATCH($C116,FIXTURES!$B$2:$B$23,0),0),IF(HLOOKUP(CT$2+1,FIXTURES!$C$2:$NC$23,MATCH($C116,FIXTURES!$B$2:$B$23,0),0)="",HLOOKUP(CT$2,FIXTURES!$C$2:$NC$23,MATCH($C116,FIXTURES!$B$2:$B$23,0),0),HLOOKUP(CT$2+1,FIXTURES!$C$2:$NC$23,MATCH($C116,FIXTURES!$B$2:$B$23,0),0)))),IF(AND(HLOOKUP(CT$2,FIXTURES!$C$2:$NC$23,MATCH($C116,FIXTURES!$B$2:$B$23,0),0)="",HLOOKUP(CT$2+1,FIXTURES!$C$2:$NC$23,MATCH($C116,FIXTURES!$B$2:$B$23,0),0)=""),HLOOKUP(CT$2+2,FIXTURES!$C$2:$NC$23,MATCH($C116,FIXTURES!$B$2:$B$23,0),0),IF(HLOOKUP(CT$2+1,FIXTURES!$C$2:$NC$23,MATCH($C116,FIXTURES!$B$2:$B$23,0),0)="",HLOOKUP(CT$2,FIXTURES!$C$2:$NC$23,MATCH($C116,FIXTURES!$B$2:$B$23,0),0),HLOOKUP(CT$2+1,FIXTURES!$C$2:$NC$23,MATCH($C116,FIXTURES!$B$2:$B$23,0),0))))</f>
        <v/>
      </c>
      <c r="CU116" s="70" t="str">
        <f>IF(CU$1="SAT",IF(AND(HLOOKUP(CU$2,FIXTURES!$C$2:$NC$23,MATCH($C116,FIXTURES!$B$2:$B$23,0),0)="",HLOOKUP(CU$2+1,FIXTURES!$C$2:$NC$23,MATCH($C116,FIXTURES!$B$2:$B$23,0),0)="",HLOOKUP(CU$2+2,FIXTURES!$C$2:$NC$23,MATCH($C116,FIXTURES!$B$2:$B$23,0),0)=""),HLOOKUP(CU$2-1,FIXTURES!$C$2:$NC$23,MATCH($C116,FIXTURES!$B$2:$B$23,0),0),IF(AND(HLOOKUP(CU$2,FIXTURES!$C$2:$NC$23,MATCH($C116,FIXTURES!$B$2:$B$23,0),0)="",HLOOKUP(CU$2+1,FIXTURES!$C$2:$NC$23,MATCH($C116,FIXTURES!$B$2:$B$23,0),0)=""),HLOOKUP(CU$2+2,FIXTURES!$C$2:$NC$23,MATCH($C116,FIXTURES!$B$2:$B$23,0),0),IF(HLOOKUP(CU$2+1,FIXTURES!$C$2:$NC$23,MATCH($C116,FIXTURES!$B$2:$B$23,0),0)="",HLOOKUP(CU$2,FIXTURES!$C$2:$NC$23,MATCH($C116,FIXTURES!$B$2:$B$23,0),0),HLOOKUP(CU$2+1,FIXTURES!$C$2:$NC$23,MATCH($C116,FIXTURES!$B$2:$B$23,0),0)))),IF(AND(HLOOKUP(CU$2,FIXTURES!$C$2:$NC$23,MATCH($C116,FIXTURES!$B$2:$B$23,0),0)="",HLOOKUP(CU$2+1,FIXTURES!$C$2:$NC$23,MATCH($C116,FIXTURES!$B$2:$B$23,0),0)=""),HLOOKUP(CU$2+2,FIXTURES!$C$2:$NC$23,MATCH($C116,FIXTURES!$B$2:$B$23,0),0),IF(HLOOKUP(CU$2+1,FIXTURES!$C$2:$NC$23,MATCH($C116,FIXTURES!$B$2:$B$23,0),0)="",HLOOKUP(CU$2,FIXTURES!$C$2:$NC$23,MATCH($C116,FIXTURES!$B$2:$B$23,0),0),HLOOKUP(CU$2+1,FIXTURES!$C$2:$NC$23,MATCH($C116,FIXTURES!$B$2:$B$23,0),0))))</f>
        <v/>
      </c>
      <c r="CV116" s="70" t="str">
        <f>IF(CV$1="SAT",IF(AND(HLOOKUP(CV$2,FIXTURES!$C$2:$NC$23,MATCH($C116,FIXTURES!$B$2:$B$23,0),0)="",HLOOKUP(CV$2+1,FIXTURES!$C$2:$NC$23,MATCH($C116,FIXTURES!$B$2:$B$23,0),0)="",HLOOKUP(CV$2+2,FIXTURES!$C$2:$NC$23,MATCH($C116,FIXTURES!$B$2:$B$23,0),0)=""),HLOOKUP(CV$2-1,FIXTURES!$C$2:$NC$23,MATCH($C116,FIXTURES!$B$2:$B$23,0),0),IF(AND(HLOOKUP(CV$2,FIXTURES!$C$2:$NC$23,MATCH($C116,FIXTURES!$B$2:$B$23,0),0)="",HLOOKUP(CV$2+1,FIXTURES!$C$2:$NC$23,MATCH($C116,FIXTURES!$B$2:$B$23,0),0)=""),HLOOKUP(CV$2+2,FIXTURES!$C$2:$NC$23,MATCH($C116,FIXTURES!$B$2:$B$23,0),0),IF(HLOOKUP(CV$2+1,FIXTURES!$C$2:$NC$23,MATCH($C116,FIXTURES!$B$2:$B$23,0),0)="",HLOOKUP(CV$2,FIXTURES!$C$2:$NC$23,MATCH($C116,FIXTURES!$B$2:$B$23,0),0),HLOOKUP(CV$2+1,FIXTURES!$C$2:$NC$23,MATCH($C116,FIXTURES!$B$2:$B$23,0),0)))),IF(AND(HLOOKUP(CV$2,FIXTURES!$C$2:$NC$23,MATCH($C116,FIXTURES!$B$2:$B$23,0),0)="",HLOOKUP(CV$2+1,FIXTURES!$C$2:$NC$23,MATCH($C116,FIXTURES!$B$2:$B$23,0),0)=""),HLOOKUP(CV$2+2,FIXTURES!$C$2:$NC$23,MATCH($C116,FIXTURES!$B$2:$B$23,0),0),IF(HLOOKUP(CV$2+1,FIXTURES!$C$2:$NC$23,MATCH($C116,FIXTURES!$B$2:$B$23,0),0)="",HLOOKUP(CV$2,FIXTURES!$C$2:$NC$23,MATCH($C116,FIXTURES!$B$2:$B$23,0),0),HLOOKUP(CV$2+1,FIXTURES!$C$2:$NC$23,MATCH($C116,FIXTURES!$B$2:$B$23,0),0))))</f>
        <v/>
      </c>
      <c r="CW116" s="70" t="str">
        <f>IF(CW$1="SAT",IF(AND(HLOOKUP(CW$2,FIXTURES!$C$2:$NC$23,MATCH($C116,FIXTURES!$B$2:$B$23,0),0)="",HLOOKUP(CW$2+1,FIXTURES!$C$2:$NC$23,MATCH($C116,FIXTURES!$B$2:$B$23,0),0)="",HLOOKUP(CW$2+2,FIXTURES!$C$2:$NC$23,MATCH($C116,FIXTURES!$B$2:$B$23,0),0)=""),HLOOKUP(CW$2-1,FIXTURES!$C$2:$NC$23,MATCH($C116,FIXTURES!$B$2:$B$23,0),0),IF(AND(HLOOKUP(CW$2,FIXTURES!$C$2:$NC$23,MATCH($C116,FIXTURES!$B$2:$B$23,0),0)="",HLOOKUP(CW$2+1,FIXTURES!$C$2:$NC$23,MATCH($C116,FIXTURES!$B$2:$B$23,0),0)=""),HLOOKUP(CW$2+2,FIXTURES!$C$2:$NC$23,MATCH($C116,FIXTURES!$B$2:$B$23,0),0),IF(HLOOKUP(CW$2+1,FIXTURES!$C$2:$NC$23,MATCH($C116,FIXTURES!$B$2:$B$23,0),0)="",HLOOKUP(CW$2,FIXTURES!$C$2:$NC$23,MATCH($C116,FIXTURES!$B$2:$B$23,0),0),HLOOKUP(CW$2+1,FIXTURES!$C$2:$NC$23,MATCH($C116,FIXTURES!$B$2:$B$23,0),0)))),IF(AND(HLOOKUP(CW$2,FIXTURES!$C$2:$NC$23,MATCH($C116,FIXTURES!$B$2:$B$23,0),0)="",HLOOKUP(CW$2+1,FIXTURES!$C$2:$NC$23,MATCH($C116,FIXTURES!$B$2:$B$23,0),0)=""),HLOOKUP(CW$2+2,FIXTURES!$C$2:$NC$23,MATCH($C116,FIXTURES!$B$2:$B$23,0),0),IF(HLOOKUP(CW$2+1,FIXTURES!$C$2:$NC$23,MATCH($C116,FIXTURES!$B$2:$B$23,0),0)="",HLOOKUP(CW$2,FIXTURES!$C$2:$NC$23,MATCH($C116,FIXTURES!$B$2:$B$23,0),0),HLOOKUP(CW$2+1,FIXTURES!$C$2:$NC$23,MATCH($C116,FIXTURES!$B$2:$B$23,0),0))))</f>
        <v/>
      </c>
      <c r="CX116" s="70" t="str">
        <f>IF(CX$1="SAT",IF(AND(HLOOKUP(CX$2,FIXTURES!$C$2:$NC$23,MATCH($C116,FIXTURES!$B$2:$B$23,0),0)="",HLOOKUP(CX$2+1,FIXTURES!$C$2:$NC$23,MATCH($C116,FIXTURES!$B$2:$B$23,0),0)="",HLOOKUP(CX$2+2,FIXTURES!$C$2:$NC$23,MATCH($C116,FIXTURES!$B$2:$B$23,0),0)=""),HLOOKUP(CX$2-1,FIXTURES!$C$2:$NC$23,MATCH($C116,FIXTURES!$B$2:$B$23,0),0),IF(AND(HLOOKUP(CX$2,FIXTURES!$C$2:$NC$23,MATCH($C116,FIXTURES!$B$2:$B$23,0),0)="",HLOOKUP(CX$2+1,FIXTURES!$C$2:$NC$23,MATCH($C116,FIXTURES!$B$2:$B$23,0),0)=""),HLOOKUP(CX$2+2,FIXTURES!$C$2:$NC$23,MATCH($C116,FIXTURES!$B$2:$B$23,0),0),IF(HLOOKUP(CX$2+1,FIXTURES!$C$2:$NC$23,MATCH($C116,FIXTURES!$B$2:$B$23,0),0)="",HLOOKUP(CX$2,FIXTURES!$C$2:$NC$23,MATCH($C116,FIXTURES!$B$2:$B$23,0),0),HLOOKUP(CX$2+1,FIXTURES!$C$2:$NC$23,MATCH($C116,FIXTURES!$B$2:$B$23,0),0)))),IF(AND(HLOOKUP(CX$2,FIXTURES!$C$2:$NC$23,MATCH($C116,FIXTURES!$B$2:$B$23,0),0)="",HLOOKUP(CX$2+1,FIXTURES!$C$2:$NC$23,MATCH($C116,FIXTURES!$B$2:$B$23,0),0)=""),HLOOKUP(CX$2+2,FIXTURES!$C$2:$NC$23,MATCH($C116,FIXTURES!$B$2:$B$23,0),0),IF(HLOOKUP(CX$2+1,FIXTURES!$C$2:$NC$23,MATCH($C116,FIXTURES!$B$2:$B$23,0),0)="",HLOOKUP(CX$2,FIXTURES!$C$2:$NC$23,MATCH($C116,FIXTURES!$B$2:$B$23,0),0),HLOOKUP(CX$2+1,FIXTURES!$C$2:$NC$23,MATCH($C116,FIXTURES!$B$2:$B$23,0),0))))</f>
        <v/>
      </c>
      <c r="CY116" s="70" t="str">
        <f>IF(CY$1="SAT",IF(AND(HLOOKUP(CY$2,FIXTURES!$C$2:$NC$23,MATCH($C116,FIXTURES!$B$2:$B$23,0),0)="",HLOOKUP(CY$2+1,FIXTURES!$C$2:$NC$23,MATCH($C116,FIXTURES!$B$2:$B$23,0),0)="",HLOOKUP(CY$2+2,FIXTURES!$C$2:$NC$23,MATCH($C116,FIXTURES!$B$2:$B$23,0),0)=""),HLOOKUP(CY$2-1,FIXTURES!$C$2:$NC$23,MATCH($C116,FIXTURES!$B$2:$B$23,0),0),IF(AND(HLOOKUP(CY$2,FIXTURES!$C$2:$NC$23,MATCH($C116,FIXTURES!$B$2:$B$23,0),0)="",HLOOKUP(CY$2+1,FIXTURES!$C$2:$NC$23,MATCH($C116,FIXTURES!$B$2:$B$23,0),0)=""),HLOOKUP(CY$2+2,FIXTURES!$C$2:$NC$23,MATCH($C116,FIXTURES!$B$2:$B$23,0),0),IF(HLOOKUP(CY$2+1,FIXTURES!$C$2:$NC$23,MATCH($C116,FIXTURES!$B$2:$B$23,0),0)="",HLOOKUP(CY$2,FIXTURES!$C$2:$NC$23,MATCH($C116,FIXTURES!$B$2:$B$23,0),0),HLOOKUP(CY$2+1,FIXTURES!$C$2:$NC$23,MATCH($C116,FIXTURES!$B$2:$B$23,0),0)))),IF(AND(HLOOKUP(CY$2,FIXTURES!$C$2:$NC$23,MATCH($C116,FIXTURES!$B$2:$B$23,0),0)="",HLOOKUP(CY$2+1,FIXTURES!$C$2:$NC$23,MATCH($C116,FIXTURES!$B$2:$B$23,0),0)=""),HLOOKUP(CY$2+2,FIXTURES!$C$2:$NC$23,MATCH($C116,FIXTURES!$B$2:$B$23,0),0),IF(HLOOKUP(CY$2+1,FIXTURES!$C$2:$NC$23,MATCH($C116,FIXTURES!$B$2:$B$23,0),0)="",HLOOKUP(CY$2,FIXTURES!$C$2:$NC$23,MATCH($C116,FIXTURES!$B$2:$B$23,0),0),HLOOKUP(CY$2+1,FIXTURES!$C$2:$NC$23,MATCH($C116,FIXTURES!$B$2:$B$23,0),0))))</f>
        <v/>
      </c>
      <c r="CZ116" s="70" t="str">
        <f>IF(CZ$1="SAT",IF(AND(HLOOKUP(CZ$2,FIXTURES!$C$2:$NC$23,MATCH($C116,FIXTURES!$B$2:$B$23,0),0)="",HLOOKUP(CZ$2+1,FIXTURES!$C$2:$NC$23,MATCH($C116,FIXTURES!$B$2:$B$23,0),0)="",HLOOKUP(CZ$2+2,FIXTURES!$C$2:$NC$23,MATCH($C116,FIXTURES!$B$2:$B$23,0),0)=""),HLOOKUP(CZ$2-1,FIXTURES!$C$2:$NC$23,MATCH($C116,FIXTURES!$B$2:$B$23,0),0),IF(AND(HLOOKUP(CZ$2,FIXTURES!$C$2:$NC$23,MATCH($C116,FIXTURES!$B$2:$B$23,0),0)="",HLOOKUP(CZ$2+1,FIXTURES!$C$2:$NC$23,MATCH($C116,FIXTURES!$B$2:$B$23,0),0)=""),HLOOKUP(CZ$2+2,FIXTURES!$C$2:$NC$23,MATCH($C116,FIXTURES!$B$2:$B$23,0),0),IF(HLOOKUP(CZ$2+1,FIXTURES!$C$2:$NC$23,MATCH($C116,FIXTURES!$B$2:$B$23,0),0)="",HLOOKUP(CZ$2,FIXTURES!$C$2:$NC$23,MATCH($C116,FIXTURES!$B$2:$B$23,0),0),HLOOKUP(CZ$2+1,FIXTURES!$C$2:$NC$23,MATCH($C116,FIXTURES!$B$2:$B$23,0),0)))),IF(AND(HLOOKUP(CZ$2,FIXTURES!$C$2:$NC$23,MATCH($C116,FIXTURES!$B$2:$B$23,0),0)="",HLOOKUP(CZ$2+1,FIXTURES!$C$2:$NC$23,MATCH($C116,FIXTURES!$B$2:$B$23,0),0)=""),HLOOKUP(CZ$2+2,FIXTURES!$C$2:$NC$23,MATCH($C116,FIXTURES!$B$2:$B$23,0),0),IF(HLOOKUP(CZ$2+1,FIXTURES!$C$2:$NC$23,MATCH($C116,FIXTURES!$B$2:$B$23,0),0)="",HLOOKUP(CZ$2,FIXTURES!$C$2:$NC$23,MATCH($C116,FIXTURES!$B$2:$B$23,0),0),HLOOKUP(CZ$2+1,FIXTURES!$C$2:$NC$23,MATCH($C116,FIXTURES!$B$2:$B$23,0),0))))</f>
        <v/>
      </c>
      <c r="DA116" s="70" t="str">
        <f>IF(DA$1="SAT",IF(AND(HLOOKUP(DA$2,FIXTURES!$C$2:$NC$23,MATCH($C116,FIXTURES!$B$2:$B$23,0),0)="",HLOOKUP(DA$2+1,FIXTURES!$C$2:$NC$23,MATCH($C116,FIXTURES!$B$2:$B$23,0),0)="",HLOOKUP(DA$2+2,FIXTURES!$C$2:$NC$23,MATCH($C116,FIXTURES!$B$2:$B$23,0),0)=""),HLOOKUP(DA$2-1,FIXTURES!$C$2:$NC$23,MATCH($C116,FIXTURES!$B$2:$B$23,0),0),IF(AND(HLOOKUP(DA$2,FIXTURES!$C$2:$NC$23,MATCH($C116,FIXTURES!$B$2:$B$23,0),0)="",HLOOKUP(DA$2+1,FIXTURES!$C$2:$NC$23,MATCH($C116,FIXTURES!$B$2:$B$23,0),0)=""),HLOOKUP(DA$2+2,FIXTURES!$C$2:$NC$23,MATCH($C116,FIXTURES!$B$2:$B$23,0),0),IF(HLOOKUP(DA$2+1,FIXTURES!$C$2:$NC$23,MATCH($C116,FIXTURES!$B$2:$B$23,0),0)="",HLOOKUP(DA$2,FIXTURES!$C$2:$NC$23,MATCH($C116,FIXTURES!$B$2:$B$23,0),0),HLOOKUP(DA$2+1,FIXTURES!$C$2:$NC$23,MATCH($C116,FIXTURES!$B$2:$B$23,0),0)))),IF(AND(HLOOKUP(DA$2,FIXTURES!$C$2:$NC$23,MATCH($C116,FIXTURES!$B$2:$B$23,0),0)="",HLOOKUP(DA$2+1,FIXTURES!$C$2:$NC$23,MATCH($C116,FIXTURES!$B$2:$B$23,0),0)=""),HLOOKUP(DA$2+2,FIXTURES!$C$2:$NC$23,MATCH($C116,FIXTURES!$B$2:$B$23,0),0),IF(HLOOKUP(DA$2+1,FIXTURES!$C$2:$NC$23,MATCH($C116,FIXTURES!$B$2:$B$23,0),0)="",HLOOKUP(DA$2,FIXTURES!$C$2:$NC$23,MATCH($C116,FIXTURES!$B$2:$B$23,0),0),HLOOKUP(DA$2+1,FIXTURES!$C$2:$NC$23,MATCH($C116,FIXTURES!$B$2:$B$23,0),0))))</f>
        <v/>
      </c>
      <c r="DB116" s="70" t="str">
        <f>IF(DB$1="SAT",IF(AND(HLOOKUP(DB$2,FIXTURES!$C$2:$NC$23,MATCH($C116,FIXTURES!$B$2:$B$23,0),0)="",HLOOKUP(DB$2+1,FIXTURES!$C$2:$NC$23,MATCH($C116,FIXTURES!$B$2:$B$23,0),0)="",HLOOKUP(DB$2+2,FIXTURES!$C$2:$NC$23,MATCH($C116,FIXTURES!$B$2:$B$23,0),0)=""),HLOOKUP(DB$2-1,FIXTURES!$C$2:$NC$23,MATCH($C116,FIXTURES!$B$2:$B$23,0),0),IF(AND(HLOOKUP(DB$2,FIXTURES!$C$2:$NC$23,MATCH($C116,FIXTURES!$B$2:$B$23,0),0)="",HLOOKUP(DB$2+1,FIXTURES!$C$2:$NC$23,MATCH($C116,FIXTURES!$B$2:$B$23,0),0)=""),HLOOKUP(DB$2+2,FIXTURES!$C$2:$NC$23,MATCH($C116,FIXTURES!$B$2:$B$23,0),0),IF(HLOOKUP(DB$2+1,FIXTURES!$C$2:$NC$23,MATCH($C116,FIXTURES!$B$2:$B$23,0),0)="",HLOOKUP(DB$2,FIXTURES!$C$2:$NC$23,MATCH($C116,FIXTURES!$B$2:$B$23,0),0),HLOOKUP(DB$2+1,FIXTURES!$C$2:$NC$23,MATCH($C116,FIXTURES!$B$2:$B$23,0),0)))),IF(AND(HLOOKUP(DB$2,FIXTURES!$C$2:$NC$23,MATCH($C116,FIXTURES!$B$2:$B$23,0),0)="",HLOOKUP(DB$2+1,FIXTURES!$C$2:$NC$23,MATCH($C116,FIXTURES!$B$2:$B$23,0),0)=""),HLOOKUP(DB$2+2,FIXTURES!$C$2:$NC$23,MATCH($C116,FIXTURES!$B$2:$B$23,0),0),IF(HLOOKUP(DB$2+1,FIXTURES!$C$2:$NC$23,MATCH($C116,FIXTURES!$B$2:$B$23,0),0)="",HLOOKUP(DB$2,FIXTURES!$C$2:$NC$23,MATCH($C116,FIXTURES!$B$2:$B$23,0),0),HLOOKUP(DB$2+1,FIXTURES!$C$2:$NC$23,MATCH($C116,FIXTURES!$B$2:$B$23,0),0))))</f>
        <v/>
      </c>
      <c r="DC116" s="70" t="str">
        <f>IF(DC$1="SAT",IF(AND(HLOOKUP(DC$2,FIXTURES!$C$2:$NC$23,MATCH($C116,FIXTURES!$B$2:$B$23,0),0)="",HLOOKUP(DC$2+1,FIXTURES!$C$2:$NC$23,MATCH($C116,FIXTURES!$B$2:$B$23,0),0)="",HLOOKUP(DC$2+2,FIXTURES!$C$2:$NC$23,MATCH($C116,FIXTURES!$B$2:$B$23,0),0)=""),HLOOKUP(DC$2-1,FIXTURES!$C$2:$NC$23,MATCH($C116,FIXTURES!$B$2:$B$23,0),0),IF(AND(HLOOKUP(DC$2,FIXTURES!$C$2:$NC$23,MATCH($C116,FIXTURES!$B$2:$B$23,0),0)="",HLOOKUP(DC$2+1,FIXTURES!$C$2:$NC$23,MATCH($C116,FIXTURES!$B$2:$B$23,0),0)=""),HLOOKUP(DC$2+2,FIXTURES!$C$2:$NC$23,MATCH($C116,FIXTURES!$B$2:$B$23,0),0),IF(HLOOKUP(DC$2+1,FIXTURES!$C$2:$NC$23,MATCH($C116,FIXTURES!$B$2:$B$23,0),0)="",HLOOKUP(DC$2,FIXTURES!$C$2:$NC$23,MATCH($C116,FIXTURES!$B$2:$B$23,0),0),HLOOKUP(DC$2+1,FIXTURES!$C$2:$NC$23,MATCH($C116,FIXTURES!$B$2:$B$23,0),0)))),IF(AND(HLOOKUP(DC$2,FIXTURES!$C$2:$NC$23,MATCH($C116,FIXTURES!$B$2:$B$23,0),0)="",HLOOKUP(DC$2+1,FIXTURES!$C$2:$NC$23,MATCH($C116,FIXTURES!$B$2:$B$23,0),0)=""),HLOOKUP(DC$2+2,FIXTURES!$C$2:$NC$23,MATCH($C116,FIXTURES!$B$2:$B$23,0),0),IF(HLOOKUP(DC$2+1,FIXTURES!$C$2:$NC$23,MATCH($C116,FIXTURES!$B$2:$B$23,0),0)="",HLOOKUP(DC$2,FIXTURES!$C$2:$NC$23,MATCH($C116,FIXTURES!$B$2:$B$23,0),0),HLOOKUP(DC$2+1,FIXTURES!$C$2:$NC$23,MATCH($C116,FIXTURES!$B$2:$B$23,0),0))))</f>
        <v/>
      </c>
      <c r="DE116" s="102" t="str">
        <f t="shared" si="11"/>
        <v/>
      </c>
      <c r="DF116" s="102" t="str">
        <f t="shared" si="11"/>
        <v/>
      </c>
      <c r="DG116" s="102" t="str">
        <f t="shared" si="11"/>
        <v/>
      </c>
      <c r="DH116" s="102" t="str">
        <f t="shared" si="11"/>
        <v/>
      </c>
      <c r="DI116" s="102" t="str">
        <f t="shared" si="11"/>
        <v/>
      </c>
      <c r="DJ116" s="102" t="str">
        <f t="shared" si="11"/>
        <v/>
      </c>
      <c r="DL116" s="120" t="str">
        <f t="shared" si="10"/>
        <v/>
      </c>
      <c r="DM116" s="119" t="str">
        <f t="shared" si="12"/>
        <v/>
      </c>
    </row>
    <row r="117" spans="1:117" s="49" customFormat="1" ht="35.1" customHeight="1" x14ac:dyDescent="0.25">
      <c r="A117" s="67" t="s">
        <v>50</v>
      </c>
      <c r="B117" s="68">
        <f>VLOOKUP(A117,[1]Table!$B$1:$O$21,MATCH("xGD/90",[1]Table!$B$1:$O$1,0),0)</f>
        <v>0.72</v>
      </c>
      <c r="C117" s="69" t="s">
        <v>14</v>
      </c>
      <c r="D117" s="70" t="str">
        <f>IF(D$1="SAT",IF(AND(HLOOKUP(D$2,FIXTURES!$C$2:$NC$23,MATCH($C117,FIXTURES!$B$2:$B$23,0),0)="",HLOOKUP(D$2+1,FIXTURES!$C$2:$NC$23,MATCH($C117,FIXTURES!$B$2:$B$23,0),0)="",HLOOKUP(D$2+2,FIXTURES!$C$2:$NC$23,MATCH($C117,FIXTURES!$B$2:$B$23,0),0)=""),HLOOKUP(D$2-1,FIXTURES!$C$2:$NC$23,MATCH($C117,FIXTURES!$B$2:$B$23,0),0),IF(AND(HLOOKUP(D$2,FIXTURES!$C$2:$NC$23,MATCH($C117,FIXTURES!$B$2:$B$23,0),0)="",HLOOKUP(D$2+1,FIXTURES!$C$2:$NC$23,MATCH($C117,FIXTURES!$B$2:$B$23,0),0)=""),HLOOKUP(D$2+2,FIXTURES!$C$2:$NC$23,MATCH($C117,FIXTURES!$B$2:$B$23,0),0),IF(HLOOKUP(D$2+1,FIXTURES!$C$2:$NC$23,MATCH($C117,FIXTURES!$B$2:$B$23,0),0)="",HLOOKUP(D$2,FIXTURES!$C$2:$NC$23,MATCH($C117,FIXTURES!$B$2:$B$23,0),0),HLOOKUP(D$2+1,FIXTURES!$C$2:$NC$23,MATCH($C117,FIXTURES!$B$2:$B$23,0),0)))),IF(AND(HLOOKUP(D$2,FIXTURES!$C$2:$NC$23,MATCH($C117,FIXTURES!$B$2:$B$23,0),0)="",HLOOKUP(D$2+1,FIXTURES!$C$2:$NC$23,MATCH($C117,FIXTURES!$B$2:$B$23,0),0)=""),HLOOKUP(D$2+2,FIXTURES!$C$2:$NC$23,MATCH($C117,FIXTURES!$B$2:$B$23,0),0),IF(HLOOKUP(D$2+1,FIXTURES!$C$2:$NC$23,MATCH($C117,FIXTURES!$B$2:$B$23,0),0)="",HLOOKUP(D$2,FIXTURES!$C$2:$NC$23,MATCH($C117,FIXTURES!$B$2:$B$23,0),0),HLOOKUP(D$2+1,FIXTURES!$C$2:$NC$23,MATCH($C117,FIXTURES!$B$2:$B$23,0),0))))</f>
        <v/>
      </c>
      <c r="E117" s="70" t="str">
        <f>IF(E$1="SAT",IF(AND(HLOOKUP(E$2,FIXTURES!$C$2:$NC$23,MATCH($C117,FIXTURES!$B$2:$B$23,0),0)="",HLOOKUP(E$2+1,FIXTURES!$C$2:$NC$23,MATCH($C117,FIXTURES!$B$2:$B$23,0),0)="",HLOOKUP(E$2+2,FIXTURES!$C$2:$NC$23,MATCH($C117,FIXTURES!$B$2:$B$23,0),0)=""),HLOOKUP(E$2-1,FIXTURES!$C$2:$NC$23,MATCH($C117,FIXTURES!$B$2:$B$23,0),0),IF(AND(HLOOKUP(E$2,FIXTURES!$C$2:$NC$23,MATCH($C117,FIXTURES!$B$2:$B$23,0),0)="",HLOOKUP(E$2+1,FIXTURES!$C$2:$NC$23,MATCH($C117,FIXTURES!$B$2:$B$23,0),0)=""),HLOOKUP(E$2+2,FIXTURES!$C$2:$NC$23,MATCH($C117,FIXTURES!$B$2:$B$23,0),0),IF(HLOOKUP(E$2+1,FIXTURES!$C$2:$NC$23,MATCH($C117,FIXTURES!$B$2:$B$23,0),0)="",HLOOKUP(E$2,FIXTURES!$C$2:$NC$23,MATCH($C117,FIXTURES!$B$2:$B$23,0),0),HLOOKUP(E$2+1,FIXTURES!$C$2:$NC$23,MATCH($C117,FIXTURES!$B$2:$B$23,0),0)))),IF(AND(HLOOKUP(E$2,FIXTURES!$C$2:$NC$23,MATCH($C117,FIXTURES!$B$2:$B$23,0),0)="",HLOOKUP(E$2+1,FIXTURES!$C$2:$NC$23,MATCH($C117,FIXTURES!$B$2:$B$23,0),0)=""),HLOOKUP(E$2+2,FIXTURES!$C$2:$NC$23,MATCH($C117,FIXTURES!$B$2:$B$23,0),0),IF(HLOOKUP(E$2+1,FIXTURES!$C$2:$NC$23,MATCH($C117,FIXTURES!$B$2:$B$23,0),0)="",HLOOKUP(E$2,FIXTURES!$C$2:$NC$23,MATCH($C117,FIXTURES!$B$2:$B$23,0),0),HLOOKUP(E$2+1,FIXTURES!$C$2:$NC$23,MATCH($C117,FIXTURES!$B$2:$B$23,0),0))))</f>
        <v>NFO</v>
      </c>
      <c r="F117" s="70" t="str">
        <f>IF(F$1="SAT",IF(AND(HLOOKUP(F$2,FIXTURES!$C$2:$NC$23,MATCH($C117,FIXTURES!$B$2:$B$23,0),0)="",HLOOKUP(F$2+1,FIXTURES!$C$2:$NC$23,MATCH($C117,FIXTURES!$B$2:$B$23,0),0)="",HLOOKUP(F$2+2,FIXTURES!$C$2:$NC$23,MATCH($C117,FIXTURES!$B$2:$B$23,0),0)=""),HLOOKUP(F$2-1,FIXTURES!$C$2:$NC$23,MATCH($C117,FIXTURES!$B$2:$B$23,0),0),IF(AND(HLOOKUP(F$2,FIXTURES!$C$2:$NC$23,MATCH($C117,FIXTURES!$B$2:$B$23,0),0)="",HLOOKUP(F$2+1,FIXTURES!$C$2:$NC$23,MATCH($C117,FIXTURES!$B$2:$B$23,0),0)=""),HLOOKUP(F$2+2,FIXTURES!$C$2:$NC$23,MATCH($C117,FIXTURES!$B$2:$B$23,0),0),IF(HLOOKUP(F$2+1,FIXTURES!$C$2:$NC$23,MATCH($C117,FIXTURES!$B$2:$B$23,0),0)="",HLOOKUP(F$2,FIXTURES!$C$2:$NC$23,MATCH($C117,FIXTURES!$B$2:$B$23,0),0),HLOOKUP(F$2+1,FIXTURES!$C$2:$NC$23,MATCH($C117,FIXTURES!$B$2:$B$23,0),0)))),IF(AND(HLOOKUP(F$2,FIXTURES!$C$2:$NC$23,MATCH($C117,FIXTURES!$B$2:$B$23,0),0)="",HLOOKUP(F$2+1,FIXTURES!$C$2:$NC$23,MATCH($C117,FIXTURES!$B$2:$B$23,0),0)=""),HLOOKUP(F$2+2,FIXTURES!$C$2:$NC$23,MATCH($C117,FIXTURES!$B$2:$B$23,0),0),IF(HLOOKUP(F$2+1,FIXTURES!$C$2:$NC$23,MATCH($C117,FIXTURES!$B$2:$B$23,0),0)="",HLOOKUP(F$2,FIXTURES!$C$2:$NC$23,MATCH($C117,FIXTURES!$B$2:$B$23,0),0),HLOOKUP(F$2+1,FIXTURES!$C$2:$NC$23,MATCH($C117,FIXTURES!$B$2:$B$23,0),0))))</f>
        <v/>
      </c>
      <c r="G117" s="70" t="str">
        <f>IF(G$1="SAT",IF(AND(HLOOKUP(G$2,FIXTURES!$C$2:$NC$23,MATCH($C117,FIXTURES!$B$2:$B$23,0),0)="",HLOOKUP(G$2+1,FIXTURES!$C$2:$NC$23,MATCH($C117,FIXTURES!$B$2:$B$23,0),0)="",HLOOKUP(G$2+2,FIXTURES!$C$2:$NC$23,MATCH($C117,FIXTURES!$B$2:$B$23,0),0)=""),HLOOKUP(G$2-1,FIXTURES!$C$2:$NC$23,MATCH($C117,FIXTURES!$B$2:$B$23,0),0),IF(AND(HLOOKUP(G$2,FIXTURES!$C$2:$NC$23,MATCH($C117,FIXTURES!$B$2:$B$23,0),0)="",HLOOKUP(G$2+1,FIXTURES!$C$2:$NC$23,MATCH($C117,FIXTURES!$B$2:$B$23,0),0)=""),HLOOKUP(G$2+2,FIXTURES!$C$2:$NC$23,MATCH($C117,FIXTURES!$B$2:$B$23,0),0),IF(HLOOKUP(G$2+1,FIXTURES!$C$2:$NC$23,MATCH($C117,FIXTURES!$B$2:$B$23,0),0)="",HLOOKUP(G$2,FIXTURES!$C$2:$NC$23,MATCH($C117,FIXTURES!$B$2:$B$23,0),0),HLOOKUP(G$2+1,FIXTURES!$C$2:$NC$23,MATCH($C117,FIXTURES!$B$2:$B$23,0),0)))),IF(AND(HLOOKUP(G$2,FIXTURES!$C$2:$NC$23,MATCH($C117,FIXTURES!$B$2:$B$23,0),0)="",HLOOKUP(G$2+1,FIXTURES!$C$2:$NC$23,MATCH($C117,FIXTURES!$B$2:$B$23,0),0)=""),HLOOKUP(G$2+2,FIXTURES!$C$2:$NC$23,MATCH($C117,FIXTURES!$B$2:$B$23,0),0),IF(HLOOKUP(G$2+1,FIXTURES!$C$2:$NC$23,MATCH($C117,FIXTURES!$B$2:$B$23,0),0)="",HLOOKUP(G$2,FIXTURES!$C$2:$NC$23,MATCH($C117,FIXTURES!$B$2:$B$23,0),0),HLOOKUP(G$2+1,FIXTURES!$C$2:$NC$23,MATCH($C117,FIXTURES!$B$2:$B$23,0),0))))</f>
        <v>bha</v>
      </c>
      <c r="H117" s="70" t="str">
        <f>IF(H$1="SAT",IF(AND(HLOOKUP(H$2,FIXTURES!$C$2:$NC$23,MATCH($C117,FIXTURES!$B$2:$B$23,0),0)="",HLOOKUP(H$2+1,FIXTURES!$C$2:$NC$23,MATCH($C117,FIXTURES!$B$2:$B$23,0),0)="",HLOOKUP(H$2+2,FIXTURES!$C$2:$NC$23,MATCH($C117,FIXTURES!$B$2:$B$23,0),0)=""),HLOOKUP(H$2-1,FIXTURES!$C$2:$NC$23,MATCH($C117,FIXTURES!$B$2:$B$23,0),0),IF(AND(HLOOKUP(H$2,FIXTURES!$C$2:$NC$23,MATCH($C117,FIXTURES!$B$2:$B$23,0),0)="",HLOOKUP(H$2+1,FIXTURES!$C$2:$NC$23,MATCH($C117,FIXTURES!$B$2:$B$23,0),0)=""),HLOOKUP(H$2+2,FIXTURES!$C$2:$NC$23,MATCH($C117,FIXTURES!$B$2:$B$23,0),0),IF(HLOOKUP(H$2+1,FIXTURES!$C$2:$NC$23,MATCH($C117,FIXTURES!$B$2:$B$23,0),0)="",HLOOKUP(H$2,FIXTURES!$C$2:$NC$23,MATCH($C117,FIXTURES!$B$2:$B$23,0),0),HLOOKUP(H$2+1,FIXTURES!$C$2:$NC$23,MATCH($C117,FIXTURES!$B$2:$B$23,0),0)))),IF(AND(HLOOKUP(H$2,FIXTURES!$C$2:$NC$23,MATCH($C117,FIXTURES!$B$2:$B$23,0),0)="",HLOOKUP(H$2+1,FIXTURES!$C$2:$NC$23,MATCH($C117,FIXTURES!$B$2:$B$23,0),0)=""),HLOOKUP(H$2+2,FIXTURES!$C$2:$NC$23,MATCH($C117,FIXTURES!$B$2:$B$23,0),0),IF(HLOOKUP(H$2+1,FIXTURES!$C$2:$NC$23,MATCH($C117,FIXTURES!$B$2:$B$23,0),0)="",HLOOKUP(H$2,FIXTURES!$C$2:$NC$23,MATCH($C117,FIXTURES!$B$2:$B$23,0),0),HLOOKUP(H$2+1,FIXTURES!$C$2:$NC$23,MATCH($C117,FIXTURES!$B$2:$B$23,0),0))))</f>
        <v/>
      </c>
      <c r="I117" s="70" t="str">
        <f>IF(I$1="SAT",IF(AND(HLOOKUP(I$2,FIXTURES!$C$2:$NC$23,MATCH($C117,FIXTURES!$B$2:$B$23,0),0)="",HLOOKUP(I$2+1,FIXTURES!$C$2:$NC$23,MATCH($C117,FIXTURES!$B$2:$B$23,0),0)="",HLOOKUP(I$2+2,FIXTURES!$C$2:$NC$23,MATCH($C117,FIXTURES!$B$2:$B$23,0),0)=""),HLOOKUP(I$2-1,FIXTURES!$C$2:$NC$23,MATCH($C117,FIXTURES!$B$2:$B$23,0),0),IF(AND(HLOOKUP(I$2,FIXTURES!$C$2:$NC$23,MATCH($C117,FIXTURES!$B$2:$B$23,0),0)="",HLOOKUP(I$2+1,FIXTURES!$C$2:$NC$23,MATCH($C117,FIXTURES!$B$2:$B$23,0),0)=""),HLOOKUP(I$2+2,FIXTURES!$C$2:$NC$23,MATCH($C117,FIXTURES!$B$2:$B$23,0),0),IF(HLOOKUP(I$2+1,FIXTURES!$C$2:$NC$23,MATCH($C117,FIXTURES!$B$2:$B$23,0),0)="",HLOOKUP(I$2,FIXTURES!$C$2:$NC$23,MATCH($C117,FIXTURES!$B$2:$B$23,0),0),HLOOKUP(I$2+1,FIXTURES!$C$2:$NC$23,MATCH($C117,FIXTURES!$B$2:$B$23,0),0)))),IF(AND(HLOOKUP(I$2,FIXTURES!$C$2:$NC$23,MATCH($C117,FIXTURES!$B$2:$B$23,0),0)="",HLOOKUP(I$2+1,FIXTURES!$C$2:$NC$23,MATCH($C117,FIXTURES!$B$2:$B$23,0),0)=""),HLOOKUP(I$2+2,FIXTURES!$C$2:$NC$23,MATCH($C117,FIXTURES!$B$2:$B$23,0),0),IF(HLOOKUP(I$2+1,FIXTURES!$C$2:$NC$23,MATCH($C117,FIXTURES!$B$2:$B$23,0),0)="",HLOOKUP(I$2,FIXTURES!$C$2:$NC$23,MATCH($C117,FIXTURES!$B$2:$B$23,0),0),HLOOKUP(I$2+1,FIXTURES!$C$2:$NC$23,MATCH($C117,FIXTURES!$B$2:$B$23,0),0))))</f>
        <v>MCI</v>
      </c>
      <c r="J117" s="70" t="str">
        <f>IF(J$1="SAT",IF(AND(HLOOKUP(J$2,FIXTURES!$C$2:$NC$23,MATCH($C117,FIXTURES!$B$2:$B$23,0),0)="",HLOOKUP(J$2+1,FIXTURES!$C$2:$NC$23,MATCH($C117,FIXTURES!$B$2:$B$23,0),0)="",HLOOKUP(J$2+2,FIXTURES!$C$2:$NC$23,MATCH($C117,FIXTURES!$B$2:$B$23,0),0)=""),HLOOKUP(J$2-1,FIXTURES!$C$2:$NC$23,MATCH($C117,FIXTURES!$B$2:$B$23,0),0),IF(AND(HLOOKUP(J$2,FIXTURES!$C$2:$NC$23,MATCH($C117,FIXTURES!$B$2:$B$23,0),0)="",HLOOKUP(J$2+1,FIXTURES!$C$2:$NC$23,MATCH($C117,FIXTURES!$B$2:$B$23,0),0)=""),HLOOKUP(J$2+2,FIXTURES!$C$2:$NC$23,MATCH($C117,FIXTURES!$B$2:$B$23,0),0),IF(HLOOKUP(J$2+1,FIXTURES!$C$2:$NC$23,MATCH($C117,FIXTURES!$B$2:$B$23,0),0)="",HLOOKUP(J$2,FIXTURES!$C$2:$NC$23,MATCH($C117,FIXTURES!$B$2:$B$23,0),0),HLOOKUP(J$2+1,FIXTURES!$C$2:$NC$23,MATCH($C117,FIXTURES!$B$2:$B$23,0),0)))),IF(AND(HLOOKUP(J$2,FIXTURES!$C$2:$NC$23,MATCH($C117,FIXTURES!$B$2:$B$23,0),0)="",HLOOKUP(J$2+1,FIXTURES!$C$2:$NC$23,MATCH($C117,FIXTURES!$B$2:$B$23,0),0)=""),HLOOKUP(J$2+2,FIXTURES!$C$2:$NC$23,MATCH($C117,FIXTURES!$B$2:$B$23,0),0),IF(HLOOKUP(J$2+1,FIXTURES!$C$2:$NC$23,MATCH($C117,FIXTURES!$B$2:$B$23,0),0)="",HLOOKUP(J$2,FIXTURES!$C$2:$NC$23,MATCH($C117,FIXTURES!$B$2:$B$23,0),0),HLOOKUP(J$2+1,FIXTURES!$C$2:$NC$23,MATCH($C117,FIXTURES!$B$2:$B$23,0),0))))</f>
        <v>Tranmere Rovers</v>
      </c>
      <c r="K117" s="70" t="str">
        <f>IF(K$1="SAT",IF(AND(HLOOKUP(K$2,FIXTURES!$C$2:$NC$23,MATCH($C117,FIXTURES!$B$2:$B$23,0),0)="",HLOOKUP(K$2+1,FIXTURES!$C$2:$NC$23,MATCH($C117,FIXTURES!$B$2:$B$23,0),0)="",HLOOKUP(K$2+2,FIXTURES!$C$2:$NC$23,MATCH($C117,FIXTURES!$B$2:$B$23,0),0)=""),HLOOKUP(K$2-1,FIXTURES!$C$2:$NC$23,MATCH($C117,FIXTURES!$B$2:$B$23,0),0),IF(AND(HLOOKUP(K$2,FIXTURES!$C$2:$NC$23,MATCH($C117,FIXTURES!$B$2:$B$23,0),0)="",HLOOKUP(K$2+1,FIXTURES!$C$2:$NC$23,MATCH($C117,FIXTURES!$B$2:$B$23,0),0)=""),HLOOKUP(K$2+2,FIXTURES!$C$2:$NC$23,MATCH($C117,FIXTURES!$B$2:$B$23,0),0),IF(HLOOKUP(K$2+1,FIXTURES!$C$2:$NC$23,MATCH($C117,FIXTURES!$B$2:$B$23,0),0)="",HLOOKUP(K$2,FIXTURES!$C$2:$NC$23,MATCH($C117,FIXTURES!$B$2:$B$23,0),0),HLOOKUP(K$2+1,FIXTURES!$C$2:$NC$23,MATCH($C117,FIXTURES!$B$2:$B$23,0),0)))),IF(AND(HLOOKUP(K$2,FIXTURES!$C$2:$NC$23,MATCH($C117,FIXTURES!$B$2:$B$23,0),0)="",HLOOKUP(K$2+1,FIXTURES!$C$2:$NC$23,MATCH($C117,FIXTURES!$B$2:$B$23,0),0)=""),HLOOKUP(K$2+2,FIXTURES!$C$2:$NC$23,MATCH($C117,FIXTURES!$B$2:$B$23,0),0),IF(HLOOKUP(K$2+1,FIXTURES!$C$2:$NC$23,MATCH($C117,FIXTURES!$B$2:$B$23,0),0)="",HLOOKUP(K$2,FIXTURES!$C$2:$NC$23,MATCH($C117,FIXTURES!$B$2:$B$23,0),0),HLOOKUP(K$2+1,FIXTURES!$C$2:$NC$23,MATCH($C117,FIXTURES!$B$2:$B$23,0),0))))</f>
        <v>wol</v>
      </c>
      <c r="L117" s="70" t="str">
        <f>IF(L$1="SAT",IF(AND(HLOOKUP(L$2,FIXTURES!$C$2:$NC$23,MATCH($C117,FIXTURES!$B$2:$B$23,0),0)="",HLOOKUP(L$2+1,FIXTURES!$C$2:$NC$23,MATCH($C117,FIXTURES!$B$2:$B$23,0),0)="",HLOOKUP(L$2+2,FIXTURES!$C$2:$NC$23,MATCH($C117,FIXTURES!$B$2:$B$23,0),0)=""),HLOOKUP(L$2-1,FIXTURES!$C$2:$NC$23,MATCH($C117,FIXTURES!$B$2:$B$23,0),0),IF(AND(HLOOKUP(L$2,FIXTURES!$C$2:$NC$23,MATCH($C117,FIXTURES!$B$2:$B$23,0),0)="",HLOOKUP(L$2+1,FIXTURES!$C$2:$NC$23,MATCH($C117,FIXTURES!$B$2:$B$23,0),0)=""),HLOOKUP(L$2+2,FIXTURES!$C$2:$NC$23,MATCH($C117,FIXTURES!$B$2:$B$23,0),0),IF(HLOOKUP(L$2+1,FIXTURES!$C$2:$NC$23,MATCH($C117,FIXTURES!$B$2:$B$23,0),0)="",HLOOKUP(L$2,FIXTURES!$C$2:$NC$23,MATCH($C117,FIXTURES!$B$2:$B$23,0),0),HLOOKUP(L$2+1,FIXTURES!$C$2:$NC$23,MATCH($C117,FIXTURES!$B$2:$B$23,0),0)))),IF(AND(HLOOKUP(L$2,FIXTURES!$C$2:$NC$23,MATCH($C117,FIXTURES!$B$2:$B$23,0),0)="",HLOOKUP(L$2+1,FIXTURES!$C$2:$NC$23,MATCH($C117,FIXTURES!$B$2:$B$23,0),0)=""),HLOOKUP(L$2+2,FIXTURES!$C$2:$NC$23,MATCH($C117,FIXTURES!$B$2:$B$23,0),0),IF(HLOOKUP(L$2+1,FIXTURES!$C$2:$NC$23,MATCH($C117,FIXTURES!$B$2:$B$23,0),0)="",HLOOKUP(L$2,FIXTURES!$C$2:$NC$23,MATCH($C117,FIXTURES!$B$2:$B$23,0),0),HLOOKUP(L$2+1,FIXTURES!$C$2:$NC$23,MATCH($C117,FIXTURES!$B$2:$B$23,0),0))))</f>
        <v>liv</v>
      </c>
      <c r="M117" s="70" t="str">
        <f>IF(M$1="SAT",IF(AND(HLOOKUP(M$2,FIXTURES!$C$2:$NC$23,MATCH($C117,FIXTURES!$B$2:$B$23,0),0)="",HLOOKUP(M$2+1,FIXTURES!$C$2:$NC$23,MATCH($C117,FIXTURES!$B$2:$B$23,0),0)="",HLOOKUP(M$2+2,FIXTURES!$C$2:$NC$23,MATCH($C117,FIXTURES!$B$2:$B$23,0),0)=""),HLOOKUP(M$2-1,FIXTURES!$C$2:$NC$23,MATCH($C117,FIXTURES!$B$2:$B$23,0),0),IF(AND(HLOOKUP(M$2,FIXTURES!$C$2:$NC$23,MATCH($C117,FIXTURES!$B$2:$B$23,0),0)="",HLOOKUP(M$2+1,FIXTURES!$C$2:$NC$23,MATCH($C117,FIXTURES!$B$2:$B$23,0),0)=""),HLOOKUP(M$2+2,FIXTURES!$C$2:$NC$23,MATCH($C117,FIXTURES!$B$2:$B$23,0),0),IF(HLOOKUP(M$2+1,FIXTURES!$C$2:$NC$23,MATCH($C117,FIXTURES!$B$2:$B$23,0),0)="",HLOOKUP(M$2,FIXTURES!$C$2:$NC$23,MATCH($C117,FIXTURES!$B$2:$B$23,0),0),HLOOKUP(M$2+1,FIXTURES!$C$2:$NC$23,MATCH($C117,FIXTURES!$B$2:$B$23,0),0)))),IF(AND(HLOOKUP(M$2,FIXTURES!$C$2:$NC$23,MATCH($C117,FIXTURES!$B$2:$B$23,0),0)="",HLOOKUP(M$2+1,FIXTURES!$C$2:$NC$23,MATCH($C117,FIXTURES!$B$2:$B$23,0),0)=""),HLOOKUP(M$2+2,FIXTURES!$C$2:$NC$23,MATCH($C117,FIXTURES!$B$2:$B$23,0),0),IF(HLOOKUP(M$2+1,FIXTURES!$C$2:$NC$23,MATCH($C117,FIXTURES!$B$2:$B$23,0),0)="",HLOOKUP(M$2,FIXTURES!$C$2:$NC$23,MATCH($C117,FIXTURES!$B$2:$B$23,0),0),HLOOKUP(M$2+1,FIXTURES!$C$2:$NC$23,MATCH($C117,FIXTURES!$B$2:$B$23,0),0))))</f>
        <v>CRY</v>
      </c>
      <c r="N117" s="70" t="str">
        <f>IF(N$1="SAT",IF(AND(HLOOKUP(N$2,FIXTURES!$C$2:$NC$23,MATCH($C117,FIXTURES!$B$2:$B$23,0),0)="",HLOOKUP(N$2+1,FIXTURES!$C$2:$NC$23,MATCH($C117,FIXTURES!$B$2:$B$23,0),0)="",HLOOKUP(N$2+2,FIXTURES!$C$2:$NC$23,MATCH($C117,FIXTURES!$B$2:$B$23,0),0)=""),HLOOKUP(N$2-1,FIXTURES!$C$2:$NC$23,MATCH($C117,FIXTURES!$B$2:$B$23,0),0),IF(AND(HLOOKUP(N$2,FIXTURES!$C$2:$NC$23,MATCH($C117,FIXTURES!$B$2:$B$23,0),0)="",HLOOKUP(N$2+1,FIXTURES!$C$2:$NC$23,MATCH($C117,FIXTURES!$B$2:$B$23,0),0)=""),HLOOKUP(N$2+2,FIXTURES!$C$2:$NC$23,MATCH($C117,FIXTURES!$B$2:$B$23,0),0),IF(HLOOKUP(N$2+1,FIXTURES!$C$2:$NC$23,MATCH($C117,FIXTURES!$B$2:$B$23,0),0)="",HLOOKUP(N$2,FIXTURES!$C$2:$NC$23,MATCH($C117,FIXTURES!$B$2:$B$23,0),0),HLOOKUP(N$2+1,FIXTURES!$C$2:$NC$23,MATCH($C117,FIXTURES!$B$2:$B$23,0),0)))),IF(AND(HLOOKUP(N$2,FIXTURES!$C$2:$NC$23,MATCH($C117,FIXTURES!$B$2:$B$23,0),0)="",HLOOKUP(N$2+1,FIXTURES!$C$2:$NC$23,MATCH($C117,FIXTURES!$B$2:$B$23,0),0)=""),HLOOKUP(N$2+2,FIXTURES!$C$2:$NC$23,MATCH($C117,FIXTURES!$B$2:$B$23,0),0),IF(HLOOKUP(N$2+1,FIXTURES!$C$2:$NC$23,MATCH($C117,FIXTURES!$B$2:$B$23,0),0)="",HLOOKUP(N$2,FIXTURES!$C$2:$NC$23,MATCH($C117,FIXTURES!$B$2:$B$23,0),0),HLOOKUP(N$2+1,FIXTURES!$C$2:$NC$23,MATCH($C117,FIXTURES!$B$2:$B$23,0),0))))</f>
        <v/>
      </c>
      <c r="O117" s="70" t="str">
        <f>IF(O$1="SAT",IF(AND(HLOOKUP(O$2,FIXTURES!$C$2:$NC$23,MATCH($C117,FIXTURES!$B$2:$B$23,0),0)="",HLOOKUP(O$2+1,FIXTURES!$C$2:$NC$23,MATCH($C117,FIXTURES!$B$2:$B$23,0),0)="",HLOOKUP(O$2+2,FIXTURES!$C$2:$NC$23,MATCH($C117,FIXTURES!$B$2:$B$23,0),0)=""),HLOOKUP(O$2-1,FIXTURES!$C$2:$NC$23,MATCH($C117,FIXTURES!$B$2:$B$23,0),0),IF(AND(HLOOKUP(O$2,FIXTURES!$C$2:$NC$23,MATCH($C117,FIXTURES!$B$2:$B$23,0),0)="",HLOOKUP(O$2+1,FIXTURES!$C$2:$NC$23,MATCH($C117,FIXTURES!$B$2:$B$23,0),0)=""),HLOOKUP(O$2+2,FIXTURES!$C$2:$NC$23,MATCH($C117,FIXTURES!$B$2:$B$23,0),0),IF(HLOOKUP(O$2+1,FIXTURES!$C$2:$NC$23,MATCH($C117,FIXTURES!$B$2:$B$23,0),0)="",HLOOKUP(O$2,FIXTURES!$C$2:$NC$23,MATCH($C117,FIXTURES!$B$2:$B$23,0),0),HLOOKUP(O$2+1,FIXTURES!$C$2:$NC$23,MATCH($C117,FIXTURES!$B$2:$B$23,0),0)))),IF(AND(HLOOKUP(O$2,FIXTURES!$C$2:$NC$23,MATCH($C117,FIXTURES!$B$2:$B$23,0),0)="",HLOOKUP(O$2+1,FIXTURES!$C$2:$NC$23,MATCH($C117,FIXTURES!$B$2:$B$23,0),0)=""),HLOOKUP(O$2+2,FIXTURES!$C$2:$NC$23,MATCH($C117,FIXTURES!$B$2:$B$23,0),0),IF(HLOOKUP(O$2+1,FIXTURES!$C$2:$NC$23,MATCH($C117,FIXTURES!$B$2:$B$23,0),0)="",HLOOKUP(O$2,FIXTURES!$C$2:$NC$23,MATCH($C117,FIXTURES!$B$2:$B$23,0),0),HLOOKUP(O$2+1,FIXTURES!$C$2:$NC$23,MATCH($C117,FIXTURES!$B$2:$B$23,0),0))))</f>
        <v/>
      </c>
      <c r="P117" s="70" t="str">
        <f>IF(P$1="SAT",IF(AND(HLOOKUP(P$2,FIXTURES!$C$2:$NC$23,MATCH($C117,FIXTURES!$B$2:$B$23,0),0)="",HLOOKUP(P$2+1,FIXTURES!$C$2:$NC$23,MATCH($C117,FIXTURES!$B$2:$B$23,0),0)="",HLOOKUP(P$2+2,FIXTURES!$C$2:$NC$23,MATCH($C117,FIXTURES!$B$2:$B$23,0),0)=""),HLOOKUP(P$2-1,FIXTURES!$C$2:$NC$23,MATCH($C117,FIXTURES!$B$2:$B$23,0),0),IF(AND(HLOOKUP(P$2,FIXTURES!$C$2:$NC$23,MATCH($C117,FIXTURES!$B$2:$B$23,0),0)="",HLOOKUP(P$2+1,FIXTURES!$C$2:$NC$23,MATCH($C117,FIXTURES!$B$2:$B$23,0),0)=""),HLOOKUP(P$2+2,FIXTURES!$C$2:$NC$23,MATCH($C117,FIXTURES!$B$2:$B$23,0),0),IF(HLOOKUP(P$2+1,FIXTURES!$C$2:$NC$23,MATCH($C117,FIXTURES!$B$2:$B$23,0),0)="",HLOOKUP(P$2,FIXTURES!$C$2:$NC$23,MATCH($C117,FIXTURES!$B$2:$B$23,0),0),HLOOKUP(P$2+1,FIXTURES!$C$2:$NC$23,MATCH($C117,FIXTURES!$B$2:$B$23,0),0)))),IF(AND(HLOOKUP(P$2,FIXTURES!$C$2:$NC$23,MATCH($C117,FIXTURES!$B$2:$B$23,0),0)="",HLOOKUP(P$2+1,FIXTURES!$C$2:$NC$23,MATCH($C117,FIXTURES!$B$2:$B$23,0),0)=""),HLOOKUP(P$2+2,FIXTURES!$C$2:$NC$23,MATCH($C117,FIXTURES!$B$2:$B$23,0),0),IF(HLOOKUP(P$2+1,FIXTURES!$C$2:$NC$23,MATCH($C117,FIXTURES!$B$2:$B$23,0),0)="",HLOOKUP(P$2,FIXTURES!$C$2:$NC$23,MATCH($C117,FIXTURES!$B$2:$B$23,0),0),HLOOKUP(P$2+1,FIXTURES!$C$2:$NC$23,MATCH($C117,FIXTURES!$B$2:$B$23,0),0))))</f>
        <v/>
      </c>
      <c r="Q117" s="70" t="str">
        <f>IF(Q$1="SAT",IF(AND(HLOOKUP(Q$2,FIXTURES!$C$2:$NC$23,MATCH($C117,FIXTURES!$B$2:$B$23,0),0)="",HLOOKUP(Q$2+1,FIXTURES!$C$2:$NC$23,MATCH($C117,FIXTURES!$B$2:$B$23,0),0)="",HLOOKUP(Q$2+2,FIXTURES!$C$2:$NC$23,MATCH($C117,FIXTURES!$B$2:$B$23,0),0)=""),HLOOKUP(Q$2-1,FIXTURES!$C$2:$NC$23,MATCH($C117,FIXTURES!$B$2:$B$23,0),0),IF(AND(HLOOKUP(Q$2,FIXTURES!$C$2:$NC$23,MATCH($C117,FIXTURES!$B$2:$B$23,0),0)="",HLOOKUP(Q$2+1,FIXTURES!$C$2:$NC$23,MATCH($C117,FIXTURES!$B$2:$B$23,0),0)=""),HLOOKUP(Q$2+2,FIXTURES!$C$2:$NC$23,MATCH($C117,FIXTURES!$B$2:$B$23,0),0),IF(HLOOKUP(Q$2+1,FIXTURES!$C$2:$NC$23,MATCH($C117,FIXTURES!$B$2:$B$23,0),0)="",HLOOKUP(Q$2,FIXTURES!$C$2:$NC$23,MATCH($C117,FIXTURES!$B$2:$B$23,0),0),HLOOKUP(Q$2+1,FIXTURES!$C$2:$NC$23,MATCH($C117,FIXTURES!$B$2:$B$23,0),0)))),IF(AND(HLOOKUP(Q$2,FIXTURES!$C$2:$NC$23,MATCH($C117,FIXTURES!$B$2:$B$23,0),0)="",HLOOKUP(Q$2+1,FIXTURES!$C$2:$NC$23,MATCH($C117,FIXTURES!$B$2:$B$23,0),0)=""),HLOOKUP(Q$2+2,FIXTURES!$C$2:$NC$23,MATCH($C117,FIXTURES!$B$2:$B$23,0),0),IF(HLOOKUP(Q$2+1,FIXTURES!$C$2:$NC$23,MATCH($C117,FIXTURES!$B$2:$B$23,0),0)="",HLOOKUP(Q$2,FIXTURES!$C$2:$NC$23,MATCH($C117,FIXTURES!$B$2:$B$23,0),0),HLOOKUP(Q$2+1,FIXTURES!$C$2:$NC$23,MATCH($C117,FIXTURES!$B$2:$B$23,0),0))))</f>
        <v>BOU</v>
      </c>
      <c r="R117" s="70" t="str">
        <f>IF(R$1="SAT",IF(AND(HLOOKUP(R$2,FIXTURES!$C$2:$NC$23,MATCH($C117,FIXTURES!$B$2:$B$23,0),0)="",HLOOKUP(R$2+1,FIXTURES!$C$2:$NC$23,MATCH($C117,FIXTURES!$B$2:$B$23,0),0)="",HLOOKUP(R$2+2,FIXTURES!$C$2:$NC$23,MATCH($C117,FIXTURES!$B$2:$B$23,0),0)=""),HLOOKUP(R$2-1,FIXTURES!$C$2:$NC$23,MATCH($C117,FIXTURES!$B$2:$B$23,0),0),IF(AND(HLOOKUP(R$2,FIXTURES!$C$2:$NC$23,MATCH($C117,FIXTURES!$B$2:$B$23,0),0)="",HLOOKUP(R$2+1,FIXTURES!$C$2:$NC$23,MATCH($C117,FIXTURES!$B$2:$B$23,0),0)=""),HLOOKUP(R$2+2,FIXTURES!$C$2:$NC$23,MATCH($C117,FIXTURES!$B$2:$B$23,0),0),IF(HLOOKUP(R$2+1,FIXTURES!$C$2:$NC$23,MATCH($C117,FIXTURES!$B$2:$B$23,0),0)="",HLOOKUP(R$2,FIXTURES!$C$2:$NC$23,MATCH($C117,FIXTURES!$B$2:$B$23,0),0),HLOOKUP(R$2+1,FIXTURES!$C$2:$NC$23,MATCH($C117,FIXTURES!$B$2:$B$23,0),0)))),IF(AND(HLOOKUP(R$2,FIXTURES!$C$2:$NC$23,MATCH($C117,FIXTURES!$B$2:$B$23,0),0)="",HLOOKUP(R$2+1,FIXTURES!$C$2:$NC$23,MATCH($C117,FIXTURES!$B$2:$B$23,0),0)=""),HLOOKUP(R$2+2,FIXTURES!$C$2:$NC$23,MATCH($C117,FIXTURES!$B$2:$B$23,0),0),IF(HLOOKUP(R$2+1,FIXTURES!$C$2:$NC$23,MATCH($C117,FIXTURES!$B$2:$B$23,0),0)="",HLOOKUP(R$2,FIXTURES!$C$2:$NC$23,MATCH($C117,FIXTURES!$B$2:$B$23,0),0),HLOOKUP(R$2+1,FIXTURES!$C$2:$NC$23,MATCH($C117,FIXTURES!$B$2:$B$23,0),0))))</f>
        <v/>
      </c>
      <c r="S117" s="70" t="str">
        <f>IF(S$1="SAT",IF(AND(HLOOKUP(S$2,FIXTURES!$C$2:$NC$23,MATCH($C117,FIXTURES!$B$2:$B$23,0),0)="",HLOOKUP(S$2+1,FIXTURES!$C$2:$NC$23,MATCH($C117,FIXTURES!$B$2:$B$23,0),0)="",HLOOKUP(S$2+2,FIXTURES!$C$2:$NC$23,MATCH($C117,FIXTURES!$B$2:$B$23,0),0)=""),HLOOKUP(S$2-1,FIXTURES!$C$2:$NC$23,MATCH($C117,FIXTURES!$B$2:$B$23,0),0),IF(AND(HLOOKUP(S$2,FIXTURES!$C$2:$NC$23,MATCH($C117,FIXTURES!$B$2:$B$23,0),0)="",HLOOKUP(S$2+1,FIXTURES!$C$2:$NC$23,MATCH($C117,FIXTURES!$B$2:$B$23,0),0)=""),HLOOKUP(S$2+2,FIXTURES!$C$2:$NC$23,MATCH($C117,FIXTURES!$B$2:$B$23,0),0),IF(HLOOKUP(S$2+1,FIXTURES!$C$2:$NC$23,MATCH($C117,FIXTURES!$B$2:$B$23,0),0)="",HLOOKUP(S$2,FIXTURES!$C$2:$NC$23,MATCH($C117,FIXTURES!$B$2:$B$23,0),0),HLOOKUP(S$2+1,FIXTURES!$C$2:$NC$23,MATCH($C117,FIXTURES!$B$2:$B$23,0),0)))),IF(AND(HLOOKUP(S$2,FIXTURES!$C$2:$NC$23,MATCH($C117,FIXTURES!$B$2:$B$23,0),0)="",HLOOKUP(S$2+1,FIXTURES!$C$2:$NC$23,MATCH($C117,FIXTURES!$B$2:$B$23,0),0)=""),HLOOKUP(S$2+2,FIXTURES!$C$2:$NC$23,MATCH($C117,FIXTURES!$B$2:$B$23,0),0),IF(HLOOKUP(S$2+1,FIXTURES!$C$2:$NC$23,MATCH($C117,FIXTURES!$B$2:$B$23,0),0)="",HLOOKUP(S$2,FIXTURES!$C$2:$NC$23,MATCH($C117,FIXTURES!$B$2:$B$23,0),0),HLOOKUP(S$2+1,FIXTURES!$C$2:$NC$23,MATCH($C117,FIXTURES!$B$2:$B$23,0),0))))</f>
        <v/>
      </c>
      <c r="T117" s="70" t="str">
        <f>IF(T$1="SAT",IF(AND(HLOOKUP(T$2,FIXTURES!$C$2:$NC$23,MATCH($C117,FIXTURES!$B$2:$B$23,0),0)="",HLOOKUP(T$2+1,FIXTURES!$C$2:$NC$23,MATCH($C117,FIXTURES!$B$2:$B$23,0),0)="",HLOOKUP(T$2+2,FIXTURES!$C$2:$NC$23,MATCH($C117,FIXTURES!$B$2:$B$23,0),0)=""),HLOOKUP(T$2-1,FIXTURES!$C$2:$NC$23,MATCH($C117,FIXTURES!$B$2:$B$23,0),0),IF(AND(HLOOKUP(T$2,FIXTURES!$C$2:$NC$23,MATCH($C117,FIXTURES!$B$2:$B$23,0),0)="",HLOOKUP(T$2+1,FIXTURES!$C$2:$NC$23,MATCH($C117,FIXTURES!$B$2:$B$23,0),0)=""),HLOOKUP(T$2+2,FIXTURES!$C$2:$NC$23,MATCH($C117,FIXTURES!$B$2:$B$23,0),0),IF(HLOOKUP(T$2+1,FIXTURES!$C$2:$NC$23,MATCH($C117,FIXTURES!$B$2:$B$23,0),0)="",HLOOKUP(T$2,FIXTURES!$C$2:$NC$23,MATCH($C117,FIXTURES!$B$2:$B$23,0),0),HLOOKUP(T$2+1,FIXTURES!$C$2:$NC$23,MATCH($C117,FIXTURES!$B$2:$B$23,0),0)))),IF(AND(HLOOKUP(T$2,FIXTURES!$C$2:$NC$23,MATCH($C117,FIXTURES!$B$2:$B$23,0),0)="",HLOOKUP(T$2+1,FIXTURES!$C$2:$NC$23,MATCH($C117,FIXTURES!$B$2:$B$23,0),0)=""),HLOOKUP(T$2+2,FIXTURES!$C$2:$NC$23,MATCH($C117,FIXTURES!$B$2:$B$23,0),0),IF(HLOOKUP(T$2+1,FIXTURES!$C$2:$NC$23,MATCH($C117,FIXTURES!$B$2:$B$23,0),0)="",HLOOKUP(T$2,FIXTURES!$C$2:$NC$23,MATCH($C117,FIXTURES!$B$2:$B$23,0),0),HLOOKUP(T$2+1,FIXTURES!$C$2:$NC$23,MATCH($C117,FIXTURES!$B$2:$B$23,0),0))))</f>
        <v/>
      </c>
      <c r="U117" s="70" t="str">
        <f>IF(U$1="SAT",IF(AND(HLOOKUP(U$2,FIXTURES!$C$2:$NC$23,MATCH($C117,FIXTURES!$B$2:$B$23,0),0)="",HLOOKUP(U$2+1,FIXTURES!$C$2:$NC$23,MATCH($C117,FIXTURES!$B$2:$B$23,0),0)="",HLOOKUP(U$2+2,FIXTURES!$C$2:$NC$23,MATCH($C117,FIXTURES!$B$2:$B$23,0),0)=""),HLOOKUP(U$2-1,FIXTURES!$C$2:$NC$23,MATCH($C117,FIXTURES!$B$2:$B$23,0),0),IF(AND(HLOOKUP(U$2,FIXTURES!$C$2:$NC$23,MATCH($C117,FIXTURES!$B$2:$B$23,0),0)="",HLOOKUP(U$2+1,FIXTURES!$C$2:$NC$23,MATCH($C117,FIXTURES!$B$2:$B$23,0),0)=""),HLOOKUP(U$2+2,FIXTURES!$C$2:$NC$23,MATCH($C117,FIXTURES!$B$2:$B$23,0),0),IF(HLOOKUP(U$2+1,FIXTURES!$C$2:$NC$23,MATCH($C117,FIXTURES!$B$2:$B$23,0),0)="",HLOOKUP(U$2,FIXTURES!$C$2:$NC$23,MATCH($C117,FIXTURES!$B$2:$B$23,0),0),HLOOKUP(U$2+1,FIXTURES!$C$2:$NC$23,MATCH($C117,FIXTURES!$B$2:$B$23,0),0)))),IF(AND(HLOOKUP(U$2,FIXTURES!$C$2:$NC$23,MATCH($C117,FIXTURES!$B$2:$B$23,0),0)="",HLOOKUP(U$2+1,FIXTURES!$C$2:$NC$23,MATCH($C117,FIXTURES!$B$2:$B$23,0),0)=""),HLOOKUP(U$2+2,FIXTURES!$C$2:$NC$23,MATCH($C117,FIXTURES!$B$2:$B$23,0),0),IF(HLOOKUP(U$2+1,FIXTURES!$C$2:$NC$23,MATCH($C117,FIXTURES!$B$2:$B$23,0),0)="",HLOOKUP(U$2,FIXTURES!$C$2:$NC$23,MATCH($C117,FIXTURES!$B$2:$B$23,0),0),HLOOKUP(U$2+1,FIXTURES!$C$2:$NC$23,MATCH($C117,FIXTURES!$B$2:$B$23,0),0))))</f>
        <v>ful</v>
      </c>
      <c r="V117" s="70" t="str">
        <f>IF(V$1="SAT",IF(AND(HLOOKUP(V$2,FIXTURES!$C$2:$NC$23,MATCH($C117,FIXTURES!$B$2:$B$23,0),0)="",HLOOKUP(V$2+1,FIXTURES!$C$2:$NC$23,MATCH($C117,FIXTURES!$B$2:$B$23,0),0)="",HLOOKUP(V$2+2,FIXTURES!$C$2:$NC$23,MATCH($C117,FIXTURES!$B$2:$B$23,0),0)=""),HLOOKUP(V$2-1,FIXTURES!$C$2:$NC$23,MATCH($C117,FIXTURES!$B$2:$B$23,0),0),IF(AND(HLOOKUP(V$2,FIXTURES!$C$2:$NC$23,MATCH($C117,FIXTURES!$B$2:$B$23,0),0)="",HLOOKUP(V$2+1,FIXTURES!$C$2:$NC$23,MATCH($C117,FIXTURES!$B$2:$B$23,0),0)=""),HLOOKUP(V$2+2,FIXTURES!$C$2:$NC$23,MATCH($C117,FIXTURES!$B$2:$B$23,0),0),IF(HLOOKUP(V$2+1,FIXTURES!$C$2:$NC$23,MATCH($C117,FIXTURES!$B$2:$B$23,0),0)="",HLOOKUP(V$2,FIXTURES!$C$2:$NC$23,MATCH($C117,FIXTURES!$B$2:$B$23,0),0),HLOOKUP(V$2+1,FIXTURES!$C$2:$NC$23,MATCH($C117,FIXTURES!$B$2:$B$23,0),0)))),IF(AND(HLOOKUP(V$2,FIXTURES!$C$2:$NC$23,MATCH($C117,FIXTURES!$B$2:$B$23,0),0)="",HLOOKUP(V$2+1,FIXTURES!$C$2:$NC$23,MATCH($C117,FIXTURES!$B$2:$B$23,0),0)=""),HLOOKUP(V$2+2,FIXTURES!$C$2:$NC$23,MATCH($C117,FIXTURES!$B$2:$B$23,0),0),IF(HLOOKUP(V$2+1,FIXTURES!$C$2:$NC$23,MATCH($C117,FIXTURES!$B$2:$B$23,0),0)="",HLOOKUP(V$2,FIXTURES!$C$2:$NC$23,MATCH($C117,FIXTURES!$B$2:$B$23,0),0),HLOOKUP(V$2+1,FIXTURES!$C$2:$NC$23,MATCH($C117,FIXTURES!$B$2:$B$23,0),0))))</f>
        <v/>
      </c>
      <c r="W117" s="70" t="str">
        <f>IF(W$1="SAT",IF(AND(HLOOKUP(W$2,FIXTURES!$C$2:$NC$23,MATCH($C117,FIXTURES!$B$2:$B$23,0),0)="",HLOOKUP(W$2+1,FIXTURES!$C$2:$NC$23,MATCH($C117,FIXTURES!$B$2:$B$23,0),0)="",HLOOKUP(W$2+2,FIXTURES!$C$2:$NC$23,MATCH($C117,FIXTURES!$B$2:$B$23,0),0)=""),HLOOKUP(W$2-1,FIXTURES!$C$2:$NC$23,MATCH($C117,FIXTURES!$B$2:$B$23,0),0),IF(AND(HLOOKUP(W$2,FIXTURES!$C$2:$NC$23,MATCH($C117,FIXTURES!$B$2:$B$23,0),0)="",HLOOKUP(W$2+1,FIXTURES!$C$2:$NC$23,MATCH($C117,FIXTURES!$B$2:$B$23,0),0)=""),HLOOKUP(W$2+2,FIXTURES!$C$2:$NC$23,MATCH($C117,FIXTURES!$B$2:$B$23,0),0),IF(HLOOKUP(W$2+1,FIXTURES!$C$2:$NC$23,MATCH($C117,FIXTURES!$B$2:$B$23,0),0)="",HLOOKUP(W$2,FIXTURES!$C$2:$NC$23,MATCH($C117,FIXTURES!$B$2:$B$23,0),0),HLOOKUP(W$2+1,FIXTURES!$C$2:$NC$23,MATCH($C117,FIXTURES!$B$2:$B$23,0),0)))),IF(AND(HLOOKUP(W$2,FIXTURES!$C$2:$NC$23,MATCH($C117,FIXTURES!$B$2:$B$23,0),0)="",HLOOKUP(W$2+1,FIXTURES!$C$2:$NC$23,MATCH($C117,FIXTURES!$B$2:$B$23,0),0)=""),HLOOKUP(W$2+2,FIXTURES!$C$2:$NC$23,MATCH($C117,FIXTURES!$B$2:$B$23,0),0),IF(HLOOKUP(W$2+1,FIXTURES!$C$2:$NC$23,MATCH($C117,FIXTURES!$B$2:$B$23,0),0)="",HLOOKUP(W$2,FIXTURES!$C$2:$NC$23,MATCH($C117,FIXTURES!$B$2:$B$23,0),0),HLOOKUP(W$2+1,FIXTURES!$C$2:$NC$23,MATCH($C117,FIXTURES!$B$2:$B$23,0),0))))</f>
        <v>BRE</v>
      </c>
      <c r="X117" s="70" t="str">
        <f>IF(X$1="SAT",IF(AND(HLOOKUP(X$2,FIXTURES!$C$2:$NC$23,MATCH($C117,FIXTURES!$B$2:$B$23,0),0)="",HLOOKUP(X$2+1,FIXTURES!$C$2:$NC$23,MATCH($C117,FIXTURES!$B$2:$B$23,0),0)="",HLOOKUP(X$2+2,FIXTURES!$C$2:$NC$23,MATCH($C117,FIXTURES!$B$2:$B$23,0),0)=""),HLOOKUP(X$2-1,FIXTURES!$C$2:$NC$23,MATCH($C117,FIXTURES!$B$2:$B$23,0),0),IF(AND(HLOOKUP(X$2,FIXTURES!$C$2:$NC$23,MATCH($C117,FIXTURES!$B$2:$B$23,0),0)="",HLOOKUP(X$2+1,FIXTURES!$C$2:$NC$23,MATCH($C117,FIXTURES!$B$2:$B$23,0),0)=""),HLOOKUP(X$2+2,FIXTURES!$C$2:$NC$23,MATCH($C117,FIXTURES!$B$2:$B$23,0),0),IF(HLOOKUP(X$2+1,FIXTURES!$C$2:$NC$23,MATCH($C117,FIXTURES!$B$2:$B$23,0),0)="",HLOOKUP(X$2,FIXTURES!$C$2:$NC$23,MATCH($C117,FIXTURES!$B$2:$B$23,0),0),HLOOKUP(X$2+1,FIXTURES!$C$2:$NC$23,MATCH($C117,FIXTURES!$B$2:$B$23,0),0)))),IF(AND(HLOOKUP(X$2,FIXTURES!$C$2:$NC$23,MATCH($C117,FIXTURES!$B$2:$B$23,0),0)="",HLOOKUP(X$2+1,FIXTURES!$C$2:$NC$23,MATCH($C117,FIXTURES!$B$2:$B$23,0),0)=""),HLOOKUP(X$2+2,FIXTURES!$C$2:$NC$23,MATCH($C117,FIXTURES!$B$2:$B$23,0),0),IF(HLOOKUP(X$2+1,FIXTURES!$C$2:$NC$23,MATCH($C117,FIXTURES!$B$2:$B$23,0),0)="",HLOOKUP(X$2,FIXTURES!$C$2:$NC$23,MATCH($C117,FIXTURES!$B$2:$B$23,0),0),HLOOKUP(X$2+1,FIXTURES!$C$2:$NC$23,MATCH($C117,FIXTURES!$B$2:$B$23,0),0))))</f>
        <v/>
      </c>
      <c r="Y117" s="70" t="str">
        <f>IF(Y$1="SAT",IF(AND(HLOOKUP(Y$2,FIXTURES!$C$2:$NC$23,MATCH($C117,FIXTURES!$B$2:$B$23,0),0)="",HLOOKUP(Y$2+1,FIXTURES!$C$2:$NC$23,MATCH($C117,FIXTURES!$B$2:$B$23,0),0)="",HLOOKUP(Y$2+2,FIXTURES!$C$2:$NC$23,MATCH($C117,FIXTURES!$B$2:$B$23,0),0)=""),HLOOKUP(Y$2-1,FIXTURES!$C$2:$NC$23,MATCH($C117,FIXTURES!$B$2:$B$23,0),0),IF(AND(HLOOKUP(Y$2,FIXTURES!$C$2:$NC$23,MATCH($C117,FIXTURES!$B$2:$B$23,0),0)="",HLOOKUP(Y$2+1,FIXTURES!$C$2:$NC$23,MATCH($C117,FIXTURES!$B$2:$B$23,0),0)=""),HLOOKUP(Y$2+2,FIXTURES!$C$2:$NC$23,MATCH($C117,FIXTURES!$B$2:$B$23,0),0),IF(HLOOKUP(Y$2+1,FIXTURES!$C$2:$NC$23,MATCH($C117,FIXTURES!$B$2:$B$23,0),0)="",HLOOKUP(Y$2,FIXTURES!$C$2:$NC$23,MATCH($C117,FIXTURES!$B$2:$B$23,0),0),HLOOKUP(Y$2+1,FIXTURES!$C$2:$NC$23,MATCH($C117,FIXTURES!$B$2:$B$23,0),0)))),IF(AND(HLOOKUP(Y$2,FIXTURES!$C$2:$NC$23,MATCH($C117,FIXTURES!$B$2:$B$23,0),0)="",HLOOKUP(Y$2+1,FIXTURES!$C$2:$NC$23,MATCH($C117,FIXTURES!$B$2:$B$23,0),0)=""),HLOOKUP(Y$2+2,FIXTURES!$C$2:$NC$23,MATCH($C117,FIXTURES!$B$2:$B$23,0),0),IF(HLOOKUP(Y$2+1,FIXTURES!$C$2:$NC$23,MATCH($C117,FIXTURES!$B$2:$B$23,0),0)="",HLOOKUP(Y$2,FIXTURES!$C$2:$NC$23,MATCH($C117,FIXTURES!$B$2:$B$23,0),0),HLOOKUP(Y$2+1,FIXTURES!$C$2:$NC$23,MATCH($C117,FIXTURES!$B$2:$B$23,0),0))))</f>
        <v>mun</v>
      </c>
      <c r="Z117" s="70" t="str">
        <f>IF(Z$1="SAT",IF(AND(HLOOKUP(Z$2,FIXTURES!$C$2:$NC$23,MATCH($C117,FIXTURES!$B$2:$B$23,0),0)="",HLOOKUP(Z$2+1,FIXTURES!$C$2:$NC$23,MATCH($C117,FIXTURES!$B$2:$B$23,0),0)="",HLOOKUP(Z$2+2,FIXTURES!$C$2:$NC$23,MATCH($C117,FIXTURES!$B$2:$B$23,0),0)=""),HLOOKUP(Z$2-1,FIXTURES!$C$2:$NC$23,MATCH($C117,FIXTURES!$B$2:$B$23,0),0),IF(AND(HLOOKUP(Z$2,FIXTURES!$C$2:$NC$23,MATCH($C117,FIXTURES!$B$2:$B$23,0),0)="",HLOOKUP(Z$2+1,FIXTURES!$C$2:$NC$23,MATCH($C117,FIXTURES!$B$2:$B$23,0),0)=""),HLOOKUP(Z$2+2,FIXTURES!$C$2:$NC$23,MATCH($C117,FIXTURES!$B$2:$B$23,0),0),IF(HLOOKUP(Z$2+1,FIXTURES!$C$2:$NC$23,MATCH($C117,FIXTURES!$B$2:$B$23,0),0)="",HLOOKUP(Z$2,FIXTURES!$C$2:$NC$23,MATCH($C117,FIXTURES!$B$2:$B$23,0),0),HLOOKUP(Z$2+1,FIXTURES!$C$2:$NC$23,MATCH($C117,FIXTURES!$B$2:$B$23,0),0)))),IF(AND(HLOOKUP(Z$2,FIXTURES!$C$2:$NC$23,MATCH($C117,FIXTURES!$B$2:$B$23,0),0)="",HLOOKUP(Z$2+1,FIXTURES!$C$2:$NC$23,MATCH($C117,FIXTURES!$B$2:$B$23,0),0)=""),HLOOKUP(Z$2+2,FIXTURES!$C$2:$NC$23,MATCH($C117,FIXTURES!$B$2:$B$23,0),0),IF(HLOOKUP(Z$2+1,FIXTURES!$C$2:$NC$23,MATCH($C117,FIXTURES!$B$2:$B$23,0),0)="",HLOOKUP(Z$2,FIXTURES!$C$2:$NC$23,MATCH($C117,FIXTURES!$B$2:$B$23,0),0),HLOOKUP(Z$2+1,FIXTURES!$C$2:$NC$23,MATCH($C117,FIXTURES!$B$2:$B$23,0),0))))</f>
        <v>EVE</v>
      </c>
      <c r="AA117" s="70" t="str">
        <f>IF(AA$1="SAT",IF(AND(HLOOKUP(AA$2,FIXTURES!$C$2:$NC$23,MATCH($C117,FIXTURES!$B$2:$B$23,0),0)="",HLOOKUP(AA$2+1,FIXTURES!$C$2:$NC$23,MATCH($C117,FIXTURES!$B$2:$B$23,0),0)="",HLOOKUP(AA$2+2,FIXTURES!$C$2:$NC$23,MATCH($C117,FIXTURES!$B$2:$B$23,0),0)=""),HLOOKUP(AA$2-1,FIXTURES!$C$2:$NC$23,MATCH($C117,FIXTURES!$B$2:$B$23,0),0),IF(AND(HLOOKUP(AA$2,FIXTURES!$C$2:$NC$23,MATCH($C117,FIXTURES!$B$2:$B$23,0),0)="",HLOOKUP(AA$2+1,FIXTURES!$C$2:$NC$23,MATCH($C117,FIXTURES!$B$2:$B$23,0),0)=""),HLOOKUP(AA$2+2,FIXTURES!$C$2:$NC$23,MATCH($C117,FIXTURES!$B$2:$B$23,0),0),IF(HLOOKUP(AA$2+1,FIXTURES!$C$2:$NC$23,MATCH($C117,FIXTURES!$B$2:$B$23,0),0)="",HLOOKUP(AA$2,FIXTURES!$C$2:$NC$23,MATCH($C117,FIXTURES!$B$2:$B$23,0),0),HLOOKUP(AA$2+1,FIXTURES!$C$2:$NC$23,MATCH($C117,FIXTURES!$B$2:$B$23,0),0)))),IF(AND(HLOOKUP(AA$2,FIXTURES!$C$2:$NC$23,MATCH($C117,FIXTURES!$B$2:$B$23,0),0)="",HLOOKUP(AA$2+1,FIXTURES!$C$2:$NC$23,MATCH($C117,FIXTURES!$B$2:$B$23,0),0)=""),HLOOKUP(AA$2+2,FIXTURES!$C$2:$NC$23,MATCH($C117,FIXTURES!$B$2:$B$23,0),0),IF(HLOOKUP(AA$2+1,FIXTURES!$C$2:$NC$23,MATCH($C117,FIXTURES!$B$2:$B$23,0),0)="",HLOOKUP(AA$2,FIXTURES!$C$2:$NC$23,MATCH($C117,FIXTURES!$B$2:$B$23,0),0),HLOOKUP(AA$2+1,FIXTURES!$C$2:$NC$23,MATCH($C117,FIXTURES!$B$2:$B$23,0),0))))</f>
        <v>tot</v>
      </c>
      <c r="AB117" s="70" t="str">
        <f>IF(AB$1="SAT",IF(AND(HLOOKUP(AB$2,FIXTURES!$C$2:$NC$23,MATCH($C117,FIXTURES!$B$2:$B$23,0),0)="",HLOOKUP(AB$2+1,FIXTURES!$C$2:$NC$23,MATCH($C117,FIXTURES!$B$2:$B$23,0),0)="",HLOOKUP(AB$2+2,FIXTURES!$C$2:$NC$23,MATCH($C117,FIXTURES!$B$2:$B$23,0),0)=""),HLOOKUP(AB$2-1,FIXTURES!$C$2:$NC$23,MATCH($C117,FIXTURES!$B$2:$B$23,0),0),IF(AND(HLOOKUP(AB$2,FIXTURES!$C$2:$NC$23,MATCH($C117,FIXTURES!$B$2:$B$23,0),0)="",HLOOKUP(AB$2+1,FIXTURES!$C$2:$NC$23,MATCH($C117,FIXTURES!$B$2:$B$23,0),0)=""),HLOOKUP(AB$2+2,FIXTURES!$C$2:$NC$23,MATCH($C117,FIXTURES!$B$2:$B$23,0),0),IF(HLOOKUP(AB$2+1,FIXTURES!$C$2:$NC$23,MATCH($C117,FIXTURES!$B$2:$B$23,0),0)="",HLOOKUP(AB$2,FIXTURES!$C$2:$NC$23,MATCH($C117,FIXTURES!$B$2:$B$23,0),0),HLOOKUP(AB$2+1,FIXTURES!$C$2:$NC$23,MATCH($C117,FIXTURES!$B$2:$B$23,0),0)))),IF(AND(HLOOKUP(AB$2,FIXTURES!$C$2:$NC$23,MATCH($C117,FIXTURES!$B$2:$B$23,0),0)="",HLOOKUP(AB$2+1,FIXTURES!$C$2:$NC$23,MATCH($C117,FIXTURES!$B$2:$B$23,0),0)=""),HLOOKUP(AB$2+2,FIXTURES!$C$2:$NC$23,MATCH($C117,FIXTURES!$B$2:$B$23,0),0),IF(HLOOKUP(AB$2+1,FIXTURES!$C$2:$NC$23,MATCH($C117,FIXTURES!$B$2:$B$23,0),0)="",HLOOKUP(AB$2,FIXTURES!$C$2:$NC$23,MATCH($C117,FIXTURES!$B$2:$B$23,0),0),HLOOKUP(AB$2+1,FIXTURES!$C$2:$NC$23,MATCH($C117,FIXTURES!$B$2:$B$23,0),0))))</f>
        <v/>
      </c>
      <c r="AC117" s="70" t="str">
        <f>IF(AC$1="SAT",IF(AND(HLOOKUP(AC$2,FIXTURES!$C$2:$NC$23,MATCH($C117,FIXTURES!$B$2:$B$23,0),0)="",HLOOKUP(AC$2+1,FIXTURES!$C$2:$NC$23,MATCH($C117,FIXTURES!$B$2:$B$23,0),0)="",HLOOKUP(AC$2+2,FIXTURES!$C$2:$NC$23,MATCH($C117,FIXTURES!$B$2:$B$23,0),0)=""),HLOOKUP(AC$2-1,FIXTURES!$C$2:$NC$23,MATCH($C117,FIXTURES!$B$2:$B$23,0),0),IF(AND(HLOOKUP(AC$2,FIXTURES!$C$2:$NC$23,MATCH($C117,FIXTURES!$B$2:$B$23,0),0)="",HLOOKUP(AC$2+1,FIXTURES!$C$2:$NC$23,MATCH($C117,FIXTURES!$B$2:$B$23,0),0)=""),HLOOKUP(AC$2+2,FIXTURES!$C$2:$NC$23,MATCH($C117,FIXTURES!$B$2:$B$23,0),0),IF(HLOOKUP(AC$2+1,FIXTURES!$C$2:$NC$23,MATCH($C117,FIXTURES!$B$2:$B$23,0),0)="",HLOOKUP(AC$2,FIXTURES!$C$2:$NC$23,MATCH($C117,FIXTURES!$B$2:$B$23,0),0),HLOOKUP(AC$2+1,FIXTURES!$C$2:$NC$23,MATCH($C117,FIXTURES!$B$2:$B$23,0),0)))),IF(AND(HLOOKUP(AC$2,FIXTURES!$C$2:$NC$23,MATCH($C117,FIXTURES!$B$2:$B$23,0),0)="",HLOOKUP(AC$2+1,FIXTURES!$C$2:$NC$23,MATCH($C117,FIXTURES!$B$2:$B$23,0),0)=""),HLOOKUP(AC$2+2,FIXTURES!$C$2:$NC$23,MATCH($C117,FIXTURES!$B$2:$B$23,0),0),IF(HLOOKUP(AC$2+1,FIXTURES!$C$2:$NC$23,MATCH($C117,FIXTURES!$B$2:$B$23,0),0)="",HLOOKUP(AC$2,FIXTURES!$C$2:$NC$23,MATCH($C117,FIXTURES!$B$2:$B$23,0),0),HLOOKUP(AC$2+1,FIXTURES!$C$2:$NC$23,MATCH($C117,FIXTURES!$B$2:$B$23,0),0))))</f>
        <v>AVL</v>
      </c>
      <c r="AD117" s="70" t="str">
        <f>IF(AD$1="SAT",IF(AND(HLOOKUP(AD$2,FIXTURES!$C$2:$NC$23,MATCH($C117,FIXTURES!$B$2:$B$23,0),0)="",HLOOKUP(AD$2+1,FIXTURES!$C$2:$NC$23,MATCH($C117,FIXTURES!$B$2:$B$23,0),0)="",HLOOKUP(AD$2+2,FIXTURES!$C$2:$NC$23,MATCH($C117,FIXTURES!$B$2:$B$23,0),0)=""),HLOOKUP(AD$2-1,FIXTURES!$C$2:$NC$23,MATCH($C117,FIXTURES!$B$2:$B$23,0),0),IF(AND(HLOOKUP(AD$2,FIXTURES!$C$2:$NC$23,MATCH($C117,FIXTURES!$B$2:$B$23,0),0)="",HLOOKUP(AD$2+1,FIXTURES!$C$2:$NC$23,MATCH($C117,FIXTURES!$B$2:$B$23,0),0)=""),HLOOKUP(AD$2+2,FIXTURES!$C$2:$NC$23,MATCH($C117,FIXTURES!$B$2:$B$23,0),0),IF(HLOOKUP(AD$2+1,FIXTURES!$C$2:$NC$23,MATCH($C117,FIXTURES!$B$2:$B$23,0),0)="",HLOOKUP(AD$2,FIXTURES!$C$2:$NC$23,MATCH($C117,FIXTURES!$B$2:$B$23,0),0),HLOOKUP(AD$2+1,FIXTURES!$C$2:$NC$23,MATCH($C117,FIXTURES!$B$2:$B$23,0),0)))),IF(AND(HLOOKUP(AD$2,FIXTURES!$C$2:$NC$23,MATCH($C117,FIXTURES!$B$2:$B$23,0),0)="",HLOOKUP(AD$2+1,FIXTURES!$C$2:$NC$23,MATCH($C117,FIXTURES!$B$2:$B$23,0),0)=""),HLOOKUP(AD$2+2,FIXTURES!$C$2:$NC$23,MATCH($C117,FIXTURES!$B$2:$B$23,0),0),IF(HLOOKUP(AD$2+1,FIXTURES!$C$2:$NC$23,MATCH($C117,FIXTURES!$B$2:$B$23,0),0)="",HLOOKUP(AD$2,FIXTURES!$C$2:$NC$23,MATCH($C117,FIXTURES!$B$2:$B$23,0),0),HLOOKUP(AD$2+1,FIXTURES!$C$2:$NC$23,MATCH($C117,FIXTURES!$B$2:$B$23,0),0))))</f>
        <v/>
      </c>
      <c r="AE117" s="70" t="str">
        <f>IF(AE$1="SAT",IF(AND(HLOOKUP(AE$2,FIXTURES!$C$2:$NC$23,MATCH($C117,FIXTURES!$B$2:$B$23,0),0)="",HLOOKUP(AE$2+1,FIXTURES!$C$2:$NC$23,MATCH($C117,FIXTURES!$B$2:$B$23,0),0)="",HLOOKUP(AE$2+2,FIXTURES!$C$2:$NC$23,MATCH($C117,FIXTURES!$B$2:$B$23,0),0)=""),HLOOKUP(AE$2-1,FIXTURES!$C$2:$NC$23,MATCH($C117,FIXTURES!$B$2:$B$23,0),0),IF(AND(HLOOKUP(AE$2,FIXTURES!$C$2:$NC$23,MATCH($C117,FIXTURES!$B$2:$B$23,0),0)="",HLOOKUP(AE$2+1,FIXTURES!$C$2:$NC$23,MATCH($C117,FIXTURES!$B$2:$B$23,0),0)=""),HLOOKUP(AE$2+2,FIXTURES!$C$2:$NC$23,MATCH($C117,FIXTURES!$B$2:$B$23,0),0),IF(HLOOKUP(AE$2+1,FIXTURES!$C$2:$NC$23,MATCH($C117,FIXTURES!$B$2:$B$23,0),0)="",HLOOKUP(AE$2,FIXTURES!$C$2:$NC$23,MATCH($C117,FIXTURES!$B$2:$B$23,0),0),HLOOKUP(AE$2+1,FIXTURES!$C$2:$NC$23,MATCH($C117,FIXTURES!$B$2:$B$23,0),0)))),IF(AND(HLOOKUP(AE$2,FIXTURES!$C$2:$NC$23,MATCH($C117,FIXTURES!$B$2:$B$23,0),0)="",HLOOKUP(AE$2+1,FIXTURES!$C$2:$NC$23,MATCH($C117,FIXTURES!$B$2:$B$23,0),0)=""),HLOOKUP(AE$2+2,FIXTURES!$C$2:$NC$23,MATCH($C117,FIXTURES!$B$2:$B$23,0),0),IF(HLOOKUP(AE$2+1,FIXTURES!$C$2:$NC$23,MATCH($C117,FIXTURES!$B$2:$B$23,0),0)="",HLOOKUP(AE$2,FIXTURES!$C$2:$NC$23,MATCH($C117,FIXTURES!$B$2:$B$23,0),0),HLOOKUP(AE$2+1,FIXTURES!$C$2:$NC$23,MATCH($C117,FIXTURES!$B$2:$B$23,0),0))))</f>
        <v>sou</v>
      </c>
      <c r="AF117" s="70" t="str">
        <f>IF(AF$1="SAT",IF(AND(HLOOKUP(AF$2,FIXTURES!$C$2:$NC$23,MATCH($C117,FIXTURES!$B$2:$B$23,0),0)="",HLOOKUP(AF$2+1,FIXTURES!$C$2:$NC$23,MATCH($C117,FIXTURES!$B$2:$B$23,0),0)="",HLOOKUP(AF$2+2,FIXTURES!$C$2:$NC$23,MATCH($C117,FIXTURES!$B$2:$B$23,0),0)=""),HLOOKUP(AF$2-1,FIXTURES!$C$2:$NC$23,MATCH($C117,FIXTURES!$B$2:$B$23,0),0),IF(AND(HLOOKUP(AF$2,FIXTURES!$C$2:$NC$23,MATCH($C117,FIXTURES!$B$2:$B$23,0),0)="",HLOOKUP(AF$2+1,FIXTURES!$C$2:$NC$23,MATCH($C117,FIXTURES!$B$2:$B$23,0),0)=""),HLOOKUP(AF$2+2,FIXTURES!$C$2:$NC$23,MATCH($C117,FIXTURES!$B$2:$B$23,0),0),IF(HLOOKUP(AF$2+1,FIXTURES!$C$2:$NC$23,MATCH($C117,FIXTURES!$B$2:$B$23,0),0)="",HLOOKUP(AF$2,FIXTURES!$C$2:$NC$23,MATCH($C117,FIXTURES!$B$2:$B$23,0),0),HLOOKUP(AF$2+1,FIXTURES!$C$2:$NC$23,MATCH($C117,FIXTURES!$B$2:$B$23,0),0)))),IF(AND(HLOOKUP(AF$2,FIXTURES!$C$2:$NC$23,MATCH($C117,FIXTURES!$B$2:$B$23,0),0)="",HLOOKUP(AF$2+1,FIXTURES!$C$2:$NC$23,MATCH($C117,FIXTURES!$B$2:$B$23,0),0)=""),HLOOKUP(AF$2+2,FIXTURES!$C$2:$NC$23,MATCH($C117,FIXTURES!$B$2:$B$23,0),0),IF(HLOOKUP(AF$2+1,FIXTURES!$C$2:$NC$23,MATCH($C117,FIXTURES!$B$2:$B$23,0),0)="",HLOOKUP(AF$2,FIXTURES!$C$2:$NC$23,MATCH($C117,FIXTURES!$B$2:$B$23,0),0),HLOOKUP(AF$2+1,FIXTURES!$C$2:$NC$23,MATCH($C117,FIXTURES!$B$2:$B$23,0),0))))</f>
        <v>Crystal Palace</v>
      </c>
      <c r="AG117" s="70" t="str">
        <f>IF(AG$1="SAT",IF(AND(HLOOKUP(AG$2,FIXTURES!$C$2:$NC$23,MATCH($C117,FIXTURES!$B$2:$B$23,0),0)="",HLOOKUP(AG$2+1,FIXTURES!$C$2:$NC$23,MATCH($C117,FIXTURES!$B$2:$B$23,0),0)="",HLOOKUP(AG$2+2,FIXTURES!$C$2:$NC$23,MATCH($C117,FIXTURES!$B$2:$B$23,0),0)=""),HLOOKUP(AG$2-1,FIXTURES!$C$2:$NC$23,MATCH($C117,FIXTURES!$B$2:$B$23,0),0),IF(AND(HLOOKUP(AG$2,FIXTURES!$C$2:$NC$23,MATCH($C117,FIXTURES!$B$2:$B$23,0),0)="",HLOOKUP(AG$2+1,FIXTURES!$C$2:$NC$23,MATCH($C117,FIXTURES!$B$2:$B$23,0),0)=""),HLOOKUP(AG$2+2,FIXTURES!$C$2:$NC$23,MATCH($C117,FIXTURES!$B$2:$B$23,0),0),IF(HLOOKUP(AG$2+1,FIXTURES!$C$2:$NC$23,MATCH($C117,FIXTURES!$B$2:$B$23,0),0)="",HLOOKUP(AG$2,FIXTURES!$C$2:$NC$23,MATCH($C117,FIXTURES!$B$2:$B$23,0),0),HLOOKUP(AG$2+1,FIXTURES!$C$2:$NC$23,MATCH($C117,FIXTURES!$B$2:$B$23,0),0)))),IF(AND(HLOOKUP(AG$2,FIXTURES!$C$2:$NC$23,MATCH($C117,FIXTURES!$B$2:$B$23,0),0)="",HLOOKUP(AG$2+1,FIXTURES!$C$2:$NC$23,MATCH($C117,FIXTURES!$B$2:$B$23,0),0)=""),HLOOKUP(AG$2+2,FIXTURES!$C$2:$NC$23,MATCH($C117,FIXTURES!$B$2:$B$23,0),0),IF(HLOOKUP(AG$2+1,FIXTURES!$C$2:$NC$23,MATCH($C117,FIXTURES!$B$2:$B$23,0),0)="",HLOOKUP(AG$2,FIXTURES!$C$2:$NC$23,MATCH($C117,FIXTURES!$B$2:$B$23,0),0),HLOOKUP(AG$2+1,FIXTURES!$C$2:$NC$23,MATCH($C117,FIXTURES!$B$2:$B$23,0),0))))</f>
        <v>CHE</v>
      </c>
      <c r="AH117" s="70" t="str">
        <f>IF(AH$1="SAT",IF(AND(HLOOKUP(AH$2,FIXTURES!$C$2:$NC$23,MATCH($C117,FIXTURES!$B$2:$B$23,0),0)="",HLOOKUP(AH$2+1,FIXTURES!$C$2:$NC$23,MATCH($C117,FIXTURES!$B$2:$B$23,0),0)="",HLOOKUP(AH$2+2,FIXTURES!$C$2:$NC$23,MATCH($C117,FIXTURES!$B$2:$B$23,0),0)=""),HLOOKUP(AH$2-1,FIXTURES!$C$2:$NC$23,MATCH($C117,FIXTURES!$B$2:$B$23,0),0),IF(AND(HLOOKUP(AH$2,FIXTURES!$C$2:$NC$23,MATCH($C117,FIXTURES!$B$2:$B$23,0),0)="",HLOOKUP(AH$2+1,FIXTURES!$C$2:$NC$23,MATCH($C117,FIXTURES!$B$2:$B$23,0),0)=""),HLOOKUP(AH$2+2,FIXTURES!$C$2:$NC$23,MATCH($C117,FIXTURES!$B$2:$B$23,0),0),IF(HLOOKUP(AH$2+1,FIXTURES!$C$2:$NC$23,MATCH($C117,FIXTURES!$B$2:$B$23,0),0)="",HLOOKUP(AH$2,FIXTURES!$C$2:$NC$23,MATCH($C117,FIXTURES!$B$2:$B$23,0),0),HLOOKUP(AH$2+1,FIXTURES!$C$2:$NC$23,MATCH($C117,FIXTURES!$B$2:$B$23,0),0)))),IF(AND(HLOOKUP(AH$2,FIXTURES!$C$2:$NC$23,MATCH($C117,FIXTURES!$B$2:$B$23,0),0)="",HLOOKUP(AH$2+1,FIXTURES!$C$2:$NC$23,MATCH($C117,FIXTURES!$B$2:$B$23,0),0)=""),HLOOKUP(AH$2+2,FIXTURES!$C$2:$NC$23,MATCH($C117,FIXTURES!$B$2:$B$23,0),0),IF(HLOOKUP(AH$2+1,FIXTURES!$C$2:$NC$23,MATCH($C117,FIXTURES!$B$2:$B$23,0),0)="",HLOOKUP(AH$2,FIXTURES!$C$2:$NC$23,MATCH($C117,FIXTURES!$B$2:$B$23,0),0),HLOOKUP(AH$2+1,FIXTURES!$C$2:$NC$23,MATCH($C117,FIXTURES!$B$2:$B$23,0),0))))</f>
        <v/>
      </c>
      <c r="AI117" s="70" t="str">
        <f>IF(AI$1="SAT",IF(AND(HLOOKUP(AI$2,FIXTURES!$C$2:$NC$23,MATCH($C117,FIXTURES!$B$2:$B$23,0),0)="",HLOOKUP(AI$2+1,FIXTURES!$C$2:$NC$23,MATCH($C117,FIXTURES!$B$2:$B$23,0),0)="",HLOOKUP(AI$2+2,FIXTURES!$C$2:$NC$23,MATCH($C117,FIXTURES!$B$2:$B$23,0),0)=""),HLOOKUP(AI$2-1,FIXTURES!$C$2:$NC$23,MATCH($C117,FIXTURES!$B$2:$B$23,0),0),IF(AND(HLOOKUP(AI$2,FIXTURES!$C$2:$NC$23,MATCH($C117,FIXTURES!$B$2:$B$23,0),0)="",HLOOKUP(AI$2+1,FIXTURES!$C$2:$NC$23,MATCH($C117,FIXTURES!$B$2:$B$23,0),0)=""),HLOOKUP(AI$2+2,FIXTURES!$C$2:$NC$23,MATCH($C117,FIXTURES!$B$2:$B$23,0),0),IF(HLOOKUP(AI$2+1,FIXTURES!$C$2:$NC$23,MATCH($C117,FIXTURES!$B$2:$B$23,0),0)="",HLOOKUP(AI$2,FIXTURES!$C$2:$NC$23,MATCH($C117,FIXTURES!$B$2:$B$23,0),0),HLOOKUP(AI$2+1,FIXTURES!$C$2:$NC$23,MATCH($C117,FIXTURES!$B$2:$B$23,0),0)))),IF(AND(HLOOKUP(AI$2,FIXTURES!$C$2:$NC$23,MATCH($C117,FIXTURES!$B$2:$B$23,0),0)="",HLOOKUP(AI$2+1,FIXTURES!$C$2:$NC$23,MATCH($C117,FIXTURES!$B$2:$B$23,0),0)=""),HLOOKUP(AI$2+2,FIXTURES!$C$2:$NC$23,MATCH($C117,FIXTURES!$B$2:$B$23,0),0),IF(HLOOKUP(AI$2+1,FIXTURES!$C$2:$NC$23,MATCH($C117,FIXTURES!$B$2:$B$23,0),0)="",HLOOKUP(AI$2,FIXTURES!$C$2:$NC$23,MATCH($C117,FIXTURES!$B$2:$B$23,0),0),HLOOKUP(AI$2+1,FIXTURES!$C$2:$NC$23,MATCH($C117,FIXTURES!$B$2:$B$23,0),0))))</f>
        <v/>
      </c>
      <c r="AJ117" s="70" t="str">
        <f>IF(AJ$1="SAT",IF(AND(HLOOKUP(AJ$2,FIXTURES!$C$2:$NC$23,MATCH($C117,FIXTURES!$B$2:$B$23,0),0)="",HLOOKUP(AJ$2+1,FIXTURES!$C$2:$NC$23,MATCH($C117,FIXTURES!$B$2:$B$23,0),0)="",HLOOKUP(AJ$2+2,FIXTURES!$C$2:$NC$23,MATCH($C117,FIXTURES!$B$2:$B$23,0),0)=""),HLOOKUP(AJ$2-1,FIXTURES!$C$2:$NC$23,MATCH($C117,FIXTURES!$B$2:$B$23,0),0),IF(AND(HLOOKUP(AJ$2,FIXTURES!$C$2:$NC$23,MATCH($C117,FIXTURES!$B$2:$B$23,0),0)="",HLOOKUP(AJ$2+1,FIXTURES!$C$2:$NC$23,MATCH($C117,FIXTURES!$B$2:$B$23,0),0)=""),HLOOKUP(AJ$2+2,FIXTURES!$C$2:$NC$23,MATCH($C117,FIXTURES!$B$2:$B$23,0),0),IF(HLOOKUP(AJ$2+1,FIXTURES!$C$2:$NC$23,MATCH($C117,FIXTURES!$B$2:$B$23,0),0)="",HLOOKUP(AJ$2,FIXTURES!$C$2:$NC$23,MATCH($C117,FIXTURES!$B$2:$B$23,0),0),HLOOKUP(AJ$2+1,FIXTURES!$C$2:$NC$23,MATCH($C117,FIXTURES!$B$2:$B$23,0),0)))),IF(AND(HLOOKUP(AJ$2,FIXTURES!$C$2:$NC$23,MATCH($C117,FIXTURES!$B$2:$B$23,0),0)="",HLOOKUP(AJ$2+1,FIXTURES!$C$2:$NC$23,MATCH($C117,FIXTURES!$B$2:$B$23,0),0)=""),HLOOKUP(AJ$2+2,FIXTURES!$C$2:$NC$23,MATCH($C117,FIXTURES!$B$2:$B$23,0),0),IF(HLOOKUP(AJ$2+1,FIXTURES!$C$2:$NC$23,MATCH($C117,FIXTURES!$B$2:$B$23,0),0)="",HLOOKUP(AJ$2,FIXTURES!$C$2:$NC$23,MATCH($C117,FIXTURES!$B$2:$B$23,0),0),HLOOKUP(AJ$2+1,FIXTURES!$C$2:$NC$23,MATCH($C117,FIXTURES!$B$2:$B$23,0),0))))</f>
        <v/>
      </c>
      <c r="AK117" s="70" t="str">
        <f>IF(AK$1="SAT",IF(AND(HLOOKUP(AK$2,FIXTURES!$C$2:$NC$23,MATCH($C117,FIXTURES!$B$2:$B$23,0),0)="",HLOOKUP(AK$2+1,FIXTURES!$C$2:$NC$23,MATCH($C117,FIXTURES!$B$2:$B$23,0),0)="",HLOOKUP(AK$2+2,FIXTURES!$C$2:$NC$23,MATCH($C117,FIXTURES!$B$2:$B$23,0),0)=""),HLOOKUP(AK$2-1,FIXTURES!$C$2:$NC$23,MATCH($C117,FIXTURES!$B$2:$B$23,0),0),IF(AND(HLOOKUP(AK$2,FIXTURES!$C$2:$NC$23,MATCH($C117,FIXTURES!$B$2:$B$23,0),0)="",HLOOKUP(AK$2+1,FIXTURES!$C$2:$NC$23,MATCH($C117,FIXTURES!$B$2:$B$23,0),0)=""),HLOOKUP(AK$2+2,FIXTURES!$C$2:$NC$23,MATCH($C117,FIXTURES!$B$2:$B$23,0),0),IF(HLOOKUP(AK$2+1,FIXTURES!$C$2:$NC$23,MATCH($C117,FIXTURES!$B$2:$B$23,0),0)="",HLOOKUP(AK$2,FIXTURES!$C$2:$NC$23,MATCH($C117,FIXTURES!$B$2:$B$23,0),0),HLOOKUP(AK$2+1,FIXTURES!$C$2:$NC$23,MATCH($C117,FIXTURES!$B$2:$B$23,0),0)))),IF(AND(HLOOKUP(AK$2,FIXTURES!$C$2:$NC$23,MATCH($C117,FIXTURES!$B$2:$B$23,0),0)="",HLOOKUP(AK$2+1,FIXTURES!$C$2:$NC$23,MATCH($C117,FIXTURES!$B$2:$B$23,0),0)=""),HLOOKUP(AK$2+2,FIXTURES!$C$2:$NC$23,MATCH($C117,FIXTURES!$B$2:$B$23,0),0),IF(HLOOKUP(AK$2+1,FIXTURES!$C$2:$NC$23,MATCH($C117,FIXTURES!$B$2:$B$23,0),0)="",HLOOKUP(AK$2,FIXTURES!$C$2:$NC$23,MATCH($C117,FIXTURES!$B$2:$B$23,0),0),HLOOKUP(AK$2+1,FIXTURES!$C$2:$NC$23,MATCH($C117,FIXTURES!$B$2:$B$23,0),0))))</f>
        <v/>
      </c>
      <c r="AL117" s="70" t="str">
        <f>IF(AL$1="SAT",IF(AND(HLOOKUP(AL$2,FIXTURES!$C$2:$NC$23,MATCH($C117,FIXTURES!$B$2:$B$23,0),0)="",HLOOKUP(AL$2+1,FIXTURES!$C$2:$NC$23,MATCH($C117,FIXTURES!$B$2:$B$23,0),0)="",HLOOKUP(AL$2+2,FIXTURES!$C$2:$NC$23,MATCH($C117,FIXTURES!$B$2:$B$23,0),0)=""),HLOOKUP(AL$2-1,FIXTURES!$C$2:$NC$23,MATCH($C117,FIXTURES!$B$2:$B$23,0),0),IF(AND(HLOOKUP(AL$2,FIXTURES!$C$2:$NC$23,MATCH($C117,FIXTURES!$B$2:$B$23,0),0)="",HLOOKUP(AL$2+1,FIXTURES!$C$2:$NC$23,MATCH($C117,FIXTURES!$B$2:$B$23,0),0)=""),HLOOKUP(AL$2+2,FIXTURES!$C$2:$NC$23,MATCH($C117,FIXTURES!$B$2:$B$23,0),0),IF(HLOOKUP(AL$2+1,FIXTURES!$C$2:$NC$23,MATCH($C117,FIXTURES!$B$2:$B$23,0),0)="",HLOOKUP(AL$2,FIXTURES!$C$2:$NC$23,MATCH($C117,FIXTURES!$B$2:$B$23,0),0),HLOOKUP(AL$2+1,FIXTURES!$C$2:$NC$23,MATCH($C117,FIXTURES!$B$2:$B$23,0),0)))),IF(AND(HLOOKUP(AL$2,FIXTURES!$C$2:$NC$23,MATCH($C117,FIXTURES!$B$2:$B$23,0),0)="",HLOOKUP(AL$2+1,FIXTURES!$C$2:$NC$23,MATCH($C117,FIXTURES!$B$2:$B$23,0),0)=""),HLOOKUP(AL$2+2,FIXTURES!$C$2:$NC$23,MATCH($C117,FIXTURES!$B$2:$B$23,0),0),IF(HLOOKUP(AL$2+1,FIXTURES!$C$2:$NC$23,MATCH($C117,FIXTURES!$B$2:$B$23,0),0)="",HLOOKUP(AL$2,FIXTURES!$C$2:$NC$23,MATCH($C117,FIXTURES!$B$2:$B$23,0),0),HLOOKUP(AL$2+1,FIXTURES!$C$2:$NC$23,MATCH($C117,FIXTURES!$B$2:$B$23,0),0))))</f>
        <v/>
      </c>
      <c r="AM117" s="70" t="str">
        <f>IF(AM$1="SAT",IF(AND(HLOOKUP(AM$2,FIXTURES!$C$2:$NC$23,MATCH($C117,FIXTURES!$B$2:$B$23,0),0)="",HLOOKUP(AM$2+1,FIXTURES!$C$2:$NC$23,MATCH($C117,FIXTURES!$B$2:$B$23,0),0)="",HLOOKUP(AM$2+2,FIXTURES!$C$2:$NC$23,MATCH($C117,FIXTURES!$B$2:$B$23,0),0)=""),HLOOKUP(AM$2-1,FIXTURES!$C$2:$NC$23,MATCH($C117,FIXTURES!$B$2:$B$23,0),0),IF(AND(HLOOKUP(AM$2,FIXTURES!$C$2:$NC$23,MATCH($C117,FIXTURES!$B$2:$B$23,0),0)="",HLOOKUP(AM$2+1,FIXTURES!$C$2:$NC$23,MATCH($C117,FIXTURES!$B$2:$B$23,0),0)=""),HLOOKUP(AM$2+2,FIXTURES!$C$2:$NC$23,MATCH($C117,FIXTURES!$B$2:$B$23,0),0),IF(HLOOKUP(AM$2+1,FIXTURES!$C$2:$NC$23,MATCH($C117,FIXTURES!$B$2:$B$23,0),0)="",HLOOKUP(AM$2,FIXTURES!$C$2:$NC$23,MATCH($C117,FIXTURES!$B$2:$B$23,0),0),HLOOKUP(AM$2+1,FIXTURES!$C$2:$NC$23,MATCH($C117,FIXTURES!$B$2:$B$23,0),0)))),IF(AND(HLOOKUP(AM$2,FIXTURES!$C$2:$NC$23,MATCH($C117,FIXTURES!$B$2:$B$23,0),0)="",HLOOKUP(AM$2+1,FIXTURES!$C$2:$NC$23,MATCH($C117,FIXTURES!$B$2:$B$23,0),0)=""),HLOOKUP(AM$2+2,FIXTURES!$C$2:$NC$23,MATCH($C117,FIXTURES!$B$2:$B$23,0),0),IF(HLOOKUP(AM$2+1,FIXTURES!$C$2:$NC$23,MATCH($C117,FIXTURES!$B$2:$B$23,0),0)="",HLOOKUP(AM$2,FIXTURES!$C$2:$NC$23,MATCH($C117,FIXTURES!$B$2:$B$23,0),0),HLOOKUP(AM$2+1,FIXTURES!$C$2:$NC$23,MATCH($C117,FIXTURES!$B$2:$B$23,0),0))))</f>
        <v/>
      </c>
      <c r="AN117" s="70" t="str">
        <f>IF(AN$1="SAT",IF(AND(HLOOKUP(AN$2,FIXTURES!$C$2:$NC$23,MATCH($C117,FIXTURES!$B$2:$B$23,0),0)="",HLOOKUP(AN$2+1,FIXTURES!$C$2:$NC$23,MATCH($C117,FIXTURES!$B$2:$B$23,0),0)="",HLOOKUP(AN$2+2,FIXTURES!$C$2:$NC$23,MATCH($C117,FIXTURES!$B$2:$B$23,0),0)=""),HLOOKUP(AN$2-1,FIXTURES!$C$2:$NC$23,MATCH($C117,FIXTURES!$B$2:$B$23,0),0),IF(AND(HLOOKUP(AN$2,FIXTURES!$C$2:$NC$23,MATCH($C117,FIXTURES!$B$2:$B$23,0),0)="",HLOOKUP(AN$2+1,FIXTURES!$C$2:$NC$23,MATCH($C117,FIXTURES!$B$2:$B$23,0),0)=""),HLOOKUP(AN$2+2,FIXTURES!$C$2:$NC$23,MATCH($C117,FIXTURES!$B$2:$B$23,0),0),IF(HLOOKUP(AN$2+1,FIXTURES!$C$2:$NC$23,MATCH($C117,FIXTURES!$B$2:$B$23,0),0)="",HLOOKUP(AN$2,FIXTURES!$C$2:$NC$23,MATCH($C117,FIXTURES!$B$2:$B$23,0),0),HLOOKUP(AN$2+1,FIXTURES!$C$2:$NC$23,MATCH($C117,FIXTURES!$B$2:$B$23,0),0)))),IF(AND(HLOOKUP(AN$2,FIXTURES!$C$2:$NC$23,MATCH($C117,FIXTURES!$B$2:$B$23,0),0)="",HLOOKUP(AN$2+1,FIXTURES!$C$2:$NC$23,MATCH($C117,FIXTURES!$B$2:$B$23,0),0)=""),HLOOKUP(AN$2+2,FIXTURES!$C$2:$NC$23,MATCH($C117,FIXTURES!$B$2:$B$23,0),0),IF(HLOOKUP(AN$2+1,FIXTURES!$C$2:$NC$23,MATCH($C117,FIXTURES!$B$2:$B$23,0),0)="",HLOOKUP(AN$2,FIXTURES!$C$2:$NC$23,MATCH($C117,FIXTURES!$B$2:$B$23,0),0),HLOOKUP(AN$2+1,FIXTURES!$C$2:$NC$23,MATCH($C117,FIXTURES!$B$2:$B$23,0),0))))</f>
        <v/>
      </c>
      <c r="AO117" s="70" t="str">
        <f>IF(AO$1="SAT",IF(AND(HLOOKUP(AO$2,FIXTURES!$C$2:$NC$23,MATCH($C117,FIXTURES!$B$2:$B$23,0),0)="",HLOOKUP(AO$2+1,FIXTURES!$C$2:$NC$23,MATCH($C117,FIXTURES!$B$2:$B$23,0),0)="",HLOOKUP(AO$2+2,FIXTURES!$C$2:$NC$23,MATCH($C117,FIXTURES!$B$2:$B$23,0),0)=""),HLOOKUP(AO$2-1,FIXTURES!$C$2:$NC$23,MATCH($C117,FIXTURES!$B$2:$B$23,0),0),IF(AND(HLOOKUP(AO$2,FIXTURES!$C$2:$NC$23,MATCH($C117,FIXTURES!$B$2:$B$23,0),0)="",HLOOKUP(AO$2+1,FIXTURES!$C$2:$NC$23,MATCH($C117,FIXTURES!$B$2:$B$23,0),0)=""),HLOOKUP(AO$2+2,FIXTURES!$C$2:$NC$23,MATCH($C117,FIXTURES!$B$2:$B$23,0),0),IF(HLOOKUP(AO$2+1,FIXTURES!$C$2:$NC$23,MATCH($C117,FIXTURES!$B$2:$B$23,0),0)="",HLOOKUP(AO$2,FIXTURES!$C$2:$NC$23,MATCH($C117,FIXTURES!$B$2:$B$23,0),0),HLOOKUP(AO$2+1,FIXTURES!$C$2:$NC$23,MATCH($C117,FIXTURES!$B$2:$B$23,0),0)))),IF(AND(HLOOKUP(AO$2,FIXTURES!$C$2:$NC$23,MATCH($C117,FIXTURES!$B$2:$B$23,0),0)="",HLOOKUP(AO$2+1,FIXTURES!$C$2:$NC$23,MATCH($C117,FIXTURES!$B$2:$B$23,0),0)=""),HLOOKUP(AO$2+2,FIXTURES!$C$2:$NC$23,MATCH($C117,FIXTURES!$B$2:$B$23,0),0),IF(HLOOKUP(AO$2+1,FIXTURES!$C$2:$NC$23,MATCH($C117,FIXTURES!$B$2:$B$23,0),0)="",HLOOKUP(AO$2,FIXTURES!$C$2:$NC$23,MATCH($C117,FIXTURES!$B$2:$B$23,0),0),HLOOKUP(AO$2+1,FIXTURES!$C$2:$NC$23,MATCH($C117,FIXTURES!$B$2:$B$23,0),0))))</f>
        <v/>
      </c>
      <c r="AP117" s="70" t="str">
        <f>IF(AP$1="SAT",IF(AND(HLOOKUP(AP$2,FIXTURES!$C$2:$NC$23,MATCH($C117,FIXTURES!$B$2:$B$23,0),0)="",HLOOKUP(AP$2+1,FIXTURES!$C$2:$NC$23,MATCH($C117,FIXTURES!$B$2:$B$23,0),0)="",HLOOKUP(AP$2+2,FIXTURES!$C$2:$NC$23,MATCH($C117,FIXTURES!$B$2:$B$23,0),0)=""),HLOOKUP(AP$2-1,FIXTURES!$C$2:$NC$23,MATCH($C117,FIXTURES!$B$2:$B$23,0),0),IF(AND(HLOOKUP(AP$2,FIXTURES!$C$2:$NC$23,MATCH($C117,FIXTURES!$B$2:$B$23,0),0)="",HLOOKUP(AP$2+1,FIXTURES!$C$2:$NC$23,MATCH($C117,FIXTURES!$B$2:$B$23,0),0)=""),HLOOKUP(AP$2+2,FIXTURES!$C$2:$NC$23,MATCH($C117,FIXTURES!$B$2:$B$23,0),0),IF(HLOOKUP(AP$2+1,FIXTURES!$C$2:$NC$23,MATCH($C117,FIXTURES!$B$2:$B$23,0),0)="",HLOOKUP(AP$2,FIXTURES!$C$2:$NC$23,MATCH($C117,FIXTURES!$B$2:$B$23,0),0),HLOOKUP(AP$2+1,FIXTURES!$C$2:$NC$23,MATCH($C117,FIXTURES!$B$2:$B$23,0),0)))),IF(AND(HLOOKUP(AP$2,FIXTURES!$C$2:$NC$23,MATCH($C117,FIXTURES!$B$2:$B$23,0),0)="",HLOOKUP(AP$2+1,FIXTURES!$C$2:$NC$23,MATCH($C117,FIXTURES!$B$2:$B$23,0),0)=""),HLOOKUP(AP$2+2,FIXTURES!$C$2:$NC$23,MATCH($C117,FIXTURES!$B$2:$B$23,0),0),IF(HLOOKUP(AP$2+1,FIXTURES!$C$2:$NC$23,MATCH($C117,FIXTURES!$B$2:$B$23,0),0)="",HLOOKUP(AP$2,FIXTURES!$C$2:$NC$23,MATCH($C117,FIXTURES!$B$2:$B$23,0),0),HLOOKUP(AP$2+1,FIXTURES!$C$2:$NC$23,MATCH($C117,FIXTURES!$B$2:$B$23,0),0))))</f>
        <v/>
      </c>
      <c r="AQ117" s="70" t="str">
        <f>IF(AQ$1="SAT",IF(AND(HLOOKUP(AQ$2,FIXTURES!$C$2:$NC$23,MATCH($C117,FIXTURES!$B$2:$B$23,0),0)="",HLOOKUP(AQ$2+1,FIXTURES!$C$2:$NC$23,MATCH($C117,FIXTURES!$B$2:$B$23,0),0)="",HLOOKUP(AQ$2+2,FIXTURES!$C$2:$NC$23,MATCH($C117,FIXTURES!$B$2:$B$23,0),0)=""),HLOOKUP(AQ$2-1,FIXTURES!$C$2:$NC$23,MATCH($C117,FIXTURES!$B$2:$B$23,0),0),IF(AND(HLOOKUP(AQ$2,FIXTURES!$C$2:$NC$23,MATCH($C117,FIXTURES!$B$2:$B$23,0),0)="",HLOOKUP(AQ$2+1,FIXTURES!$C$2:$NC$23,MATCH($C117,FIXTURES!$B$2:$B$23,0),0)=""),HLOOKUP(AQ$2+2,FIXTURES!$C$2:$NC$23,MATCH($C117,FIXTURES!$B$2:$B$23,0),0),IF(HLOOKUP(AQ$2+1,FIXTURES!$C$2:$NC$23,MATCH($C117,FIXTURES!$B$2:$B$23,0),0)="",HLOOKUP(AQ$2,FIXTURES!$C$2:$NC$23,MATCH($C117,FIXTURES!$B$2:$B$23,0),0),HLOOKUP(AQ$2+1,FIXTURES!$C$2:$NC$23,MATCH($C117,FIXTURES!$B$2:$B$23,0),0)))),IF(AND(HLOOKUP(AQ$2,FIXTURES!$C$2:$NC$23,MATCH($C117,FIXTURES!$B$2:$B$23,0),0)="",HLOOKUP(AQ$2+1,FIXTURES!$C$2:$NC$23,MATCH($C117,FIXTURES!$B$2:$B$23,0),0)=""),HLOOKUP(AQ$2+2,FIXTURES!$C$2:$NC$23,MATCH($C117,FIXTURES!$B$2:$B$23,0),0),IF(HLOOKUP(AQ$2+1,FIXTURES!$C$2:$NC$23,MATCH($C117,FIXTURES!$B$2:$B$23,0),0)="",HLOOKUP(AQ$2,FIXTURES!$C$2:$NC$23,MATCH($C117,FIXTURES!$B$2:$B$23,0),0),HLOOKUP(AQ$2+1,FIXTURES!$C$2:$NC$23,MATCH($C117,FIXTURES!$B$2:$B$23,0),0))))</f>
        <v/>
      </c>
      <c r="AR117" s="70" t="str">
        <f>IF(AR$1="SAT",IF(AND(HLOOKUP(AR$2,FIXTURES!$C$2:$NC$23,MATCH($C117,FIXTURES!$B$2:$B$23,0),0)="",HLOOKUP(AR$2+1,FIXTURES!$C$2:$NC$23,MATCH($C117,FIXTURES!$B$2:$B$23,0),0)="",HLOOKUP(AR$2+2,FIXTURES!$C$2:$NC$23,MATCH($C117,FIXTURES!$B$2:$B$23,0),0)=""),HLOOKUP(AR$2-1,FIXTURES!$C$2:$NC$23,MATCH($C117,FIXTURES!$B$2:$B$23,0),0),IF(AND(HLOOKUP(AR$2,FIXTURES!$C$2:$NC$23,MATCH($C117,FIXTURES!$B$2:$B$23,0),0)="",HLOOKUP(AR$2+1,FIXTURES!$C$2:$NC$23,MATCH($C117,FIXTURES!$B$2:$B$23,0),0)=""),HLOOKUP(AR$2+2,FIXTURES!$C$2:$NC$23,MATCH($C117,FIXTURES!$B$2:$B$23,0),0),IF(HLOOKUP(AR$2+1,FIXTURES!$C$2:$NC$23,MATCH($C117,FIXTURES!$B$2:$B$23,0),0)="",HLOOKUP(AR$2,FIXTURES!$C$2:$NC$23,MATCH($C117,FIXTURES!$B$2:$B$23,0),0),HLOOKUP(AR$2+1,FIXTURES!$C$2:$NC$23,MATCH($C117,FIXTURES!$B$2:$B$23,0),0)))),IF(AND(HLOOKUP(AR$2,FIXTURES!$C$2:$NC$23,MATCH($C117,FIXTURES!$B$2:$B$23,0),0)="",HLOOKUP(AR$2+1,FIXTURES!$C$2:$NC$23,MATCH($C117,FIXTURES!$B$2:$B$23,0),0)=""),HLOOKUP(AR$2+2,FIXTURES!$C$2:$NC$23,MATCH($C117,FIXTURES!$B$2:$B$23,0),0),IF(HLOOKUP(AR$2+1,FIXTURES!$C$2:$NC$23,MATCH($C117,FIXTURES!$B$2:$B$23,0),0)="",HLOOKUP(AR$2,FIXTURES!$C$2:$NC$23,MATCH($C117,FIXTURES!$B$2:$B$23,0),0),HLOOKUP(AR$2+1,FIXTURES!$C$2:$NC$23,MATCH($C117,FIXTURES!$B$2:$B$23,0),0))))</f>
        <v>Bournemouth</v>
      </c>
      <c r="AS117" s="70" t="str">
        <f>IF(AS$1="SAT",IF(AND(HLOOKUP(AS$2,FIXTURES!$C$2:$NC$23,MATCH($C117,FIXTURES!$B$2:$B$23,0),0)="",HLOOKUP(AS$2+1,FIXTURES!$C$2:$NC$23,MATCH($C117,FIXTURES!$B$2:$B$23,0),0)="",HLOOKUP(AS$2+2,FIXTURES!$C$2:$NC$23,MATCH($C117,FIXTURES!$B$2:$B$23,0),0)=""),HLOOKUP(AS$2-1,FIXTURES!$C$2:$NC$23,MATCH($C117,FIXTURES!$B$2:$B$23,0),0),IF(AND(HLOOKUP(AS$2,FIXTURES!$C$2:$NC$23,MATCH($C117,FIXTURES!$B$2:$B$23,0),0)="",HLOOKUP(AS$2+1,FIXTURES!$C$2:$NC$23,MATCH($C117,FIXTURES!$B$2:$B$23,0),0)=""),HLOOKUP(AS$2+2,FIXTURES!$C$2:$NC$23,MATCH($C117,FIXTURES!$B$2:$B$23,0),0),IF(HLOOKUP(AS$2+1,FIXTURES!$C$2:$NC$23,MATCH($C117,FIXTURES!$B$2:$B$23,0),0)="",HLOOKUP(AS$2,FIXTURES!$C$2:$NC$23,MATCH($C117,FIXTURES!$B$2:$B$23,0),0),HLOOKUP(AS$2+1,FIXTURES!$C$2:$NC$23,MATCH($C117,FIXTURES!$B$2:$B$23,0),0)))),IF(AND(HLOOKUP(AS$2,FIXTURES!$C$2:$NC$23,MATCH($C117,FIXTURES!$B$2:$B$23,0),0)="",HLOOKUP(AS$2+1,FIXTURES!$C$2:$NC$23,MATCH($C117,FIXTURES!$B$2:$B$23,0),0)=""),HLOOKUP(AS$2+2,FIXTURES!$C$2:$NC$23,MATCH($C117,FIXTURES!$B$2:$B$23,0),0),IF(HLOOKUP(AS$2+1,FIXTURES!$C$2:$NC$23,MATCH($C117,FIXTURES!$B$2:$B$23,0),0)="",HLOOKUP(AS$2,FIXTURES!$C$2:$NC$23,MATCH($C117,FIXTURES!$B$2:$B$23,0),0),HLOOKUP(AS$2+1,FIXTURES!$C$2:$NC$23,MATCH($C117,FIXTURES!$B$2:$B$23,0),0))))</f>
        <v>lei</v>
      </c>
      <c r="AT117" s="70" t="str">
        <f>IF(AT$1="SAT",IF(AND(HLOOKUP(AT$2,FIXTURES!$C$2:$NC$23,MATCH($C117,FIXTURES!$B$2:$B$23,0),0)="",HLOOKUP(AT$2+1,FIXTURES!$C$2:$NC$23,MATCH($C117,FIXTURES!$B$2:$B$23,0),0)="",HLOOKUP(AT$2+2,FIXTURES!$C$2:$NC$23,MATCH($C117,FIXTURES!$B$2:$B$23,0),0)=""),HLOOKUP(AT$2-1,FIXTURES!$C$2:$NC$23,MATCH($C117,FIXTURES!$B$2:$B$23,0),0),IF(AND(HLOOKUP(AT$2,FIXTURES!$C$2:$NC$23,MATCH($C117,FIXTURES!$B$2:$B$23,0),0)="",HLOOKUP(AT$2+1,FIXTURES!$C$2:$NC$23,MATCH($C117,FIXTURES!$B$2:$B$23,0),0)=""),HLOOKUP(AT$2+2,FIXTURES!$C$2:$NC$23,MATCH($C117,FIXTURES!$B$2:$B$23,0),0),IF(HLOOKUP(AT$2+1,FIXTURES!$C$2:$NC$23,MATCH($C117,FIXTURES!$B$2:$B$23,0),0)="",HLOOKUP(AT$2,FIXTURES!$C$2:$NC$23,MATCH($C117,FIXTURES!$B$2:$B$23,0),0),HLOOKUP(AT$2+1,FIXTURES!$C$2:$NC$23,MATCH($C117,FIXTURES!$B$2:$B$23,0),0)))),IF(AND(HLOOKUP(AT$2,FIXTURES!$C$2:$NC$23,MATCH($C117,FIXTURES!$B$2:$B$23,0),0)="",HLOOKUP(AT$2+1,FIXTURES!$C$2:$NC$23,MATCH($C117,FIXTURES!$B$2:$B$23,0),0)=""),HLOOKUP(AT$2+2,FIXTURES!$C$2:$NC$23,MATCH($C117,FIXTURES!$B$2:$B$23,0),0),IF(HLOOKUP(AT$2+1,FIXTURES!$C$2:$NC$23,MATCH($C117,FIXTURES!$B$2:$B$23,0),0)="",HLOOKUP(AT$2,FIXTURES!$C$2:$NC$23,MATCH($C117,FIXTURES!$B$2:$B$23,0),0),HLOOKUP(AT$2+1,FIXTURES!$C$2:$NC$23,MATCH($C117,FIXTURES!$B$2:$B$23,0),0))))</f>
        <v/>
      </c>
      <c r="AU117" s="70" t="str">
        <f>IF(AU$1="SAT",IF(AND(HLOOKUP(AU$2,FIXTURES!$C$2:$NC$23,MATCH($C117,FIXTURES!$B$2:$B$23,0),0)="",HLOOKUP(AU$2+1,FIXTURES!$C$2:$NC$23,MATCH($C117,FIXTURES!$B$2:$B$23,0),0)="",HLOOKUP(AU$2+2,FIXTURES!$C$2:$NC$23,MATCH($C117,FIXTURES!$B$2:$B$23,0),0)=""),HLOOKUP(AU$2-1,FIXTURES!$C$2:$NC$23,MATCH($C117,FIXTURES!$B$2:$B$23,0),0),IF(AND(HLOOKUP(AU$2,FIXTURES!$C$2:$NC$23,MATCH($C117,FIXTURES!$B$2:$B$23,0),0)="",HLOOKUP(AU$2+1,FIXTURES!$C$2:$NC$23,MATCH($C117,FIXTURES!$B$2:$B$23,0),0)=""),HLOOKUP(AU$2+2,FIXTURES!$C$2:$NC$23,MATCH($C117,FIXTURES!$B$2:$B$23,0),0),IF(HLOOKUP(AU$2+1,FIXTURES!$C$2:$NC$23,MATCH($C117,FIXTURES!$B$2:$B$23,0),0)="",HLOOKUP(AU$2,FIXTURES!$C$2:$NC$23,MATCH($C117,FIXTURES!$B$2:$B$23,0),0),HLOOKUP(AU$2+1,FIXTURES!$C$2:$NC$23,MATCH($C117,FIXTURES!$B$2:$B$23,0),0)))),IF(AND(HLOOKUP(AU$2,FIXTURES!$C$2:$NC$23,MATCH($C117,FIXTURES!$B$2:$B$23,0),0)="",HLOOKUP(AU$2+1,FIXTURES!$C$2:$NC$23,MATCH($C117,FIXTURES!$B$2:$B$23,0),0)=""),HLOOKUP(AU$2+2,FIXTURES!$C$2:$NC$23,MATCH($C117,FIXTURES!$B$2:$B$23,0),0),IF(HLOOKUP(AU$2+1,FIXTURES!$C$2:$NC$23,MATCH($C117,FIXTURES!$B$2:$B$23,0),0)="",HLOOKUP(AU$2,FIXTURES!$C$2:$NC$23,MATCH($C117,FIXTURES!$B$2:$B$23,0),0),HLOOKUP(AU$2+1,FIXTURES!$C$2:$NC$23,MATCH($C117,FIXTURES!$B$2:$B$23,0),0))))</f>
        <v>LEE</v>
      </c>
      <c r="AV117" s="70" t="str">
        <f>IF(AV$1="SAT",IF(AND(HLOOKUP(AV$2,FIXTURES!$C$2:$NC$23,MATCH($C117,FIXTURES!$B$2:$B$23,0),0)="",HLOOKUP(AV$2+1,FIXTURES!$C$2:$NC$23,MATCH($C117,FIXTURES!$B$2:$B$23,0),0)="",HLOOKUP(AV$2+2,FIXTURES!$C$2:$NC$23,MATCH($C117,FIXTURES!$B$2:$B$23,0),0)=""),HLOOKUP(AV$2-1,FIXTURES!$C$2:$NC$23,MATCH($C117,FIXTURES!$B$2:$B$23,0),0),IF(AND(HLOOKUP(AV$2,FIXTURES!$C$2:$NC$23,MATCH($C117,FIXTURES!$B$2:$B$23,0),0)="",HLOOKUP(AV$2+1,FIXTURES!$C$2:$NC$23,MATCH($C117,FIXTURES!$B$2:$B$23,0),0)=""),HLOOKUP(AV$2+2,FIXTURES!$C$2:$NC$23,MATCH($C117,FIXTURES!$B$2:$B$23,0),0),IF(HLOOKUP(AV$2+1,FIXTURES!$C$2:$NC$23,MATCH($C117,FIXTURES!$B$2:$B$23,0),0)="",HLOOKUP(AV$2,FIXTURES!$C$2:$NC$23,MATCH($C117,FIXTURES!$B$2:$B$23,0),0),HLOOKUP(AV$2+1,FIXTURES!$C$2:$NC$23,MATCH($C117,FIXTURES!$B$2:$B$23,0),0)))),IF(AND(HLOOKUP(AV$2,FIXTURES!$C$2:$NC$23,MATCH($C117,FIXTURES!$B$2:$B$23,0),0)="",HLOOKUP(AV$2+1,FIXTURES!$C$2:$NC$23,MATCH($C117,FIXTURES!$B$2:$B$23,0),0)=""),HLOOKUP(AV$2+2,FIXTURES!$C$2:$NC$23,MATCH($C117,FIXTURES!$B$2:$B$23,0),0),IF(HLOOKUP(AV$2+1,FIXTURES!$C$2:$NC$23,MATCH($C117,FIXTURES!$B$2:$B$23,0),0)="",HLOOKUP(AV$2,FIXTURES!$C$2:$NC$23,MATCH($C117,FIXTURES!$B$2:$B$23,0),0),HLOOKUP(AV$2+1,FIXTURES!$C$2:$NC$23,MATCH($C117,FIXTURES!$B$2:$B$23,0),0))))</f>
        <v>ars</v>
      </c>
      <c r="AW117" s="70" t="str">
        <f>IF(AW$1="SAT",IF(AND(HLOOKUP(AW$2,FIXTURES!$C$2:$NC$23,MATCH($C117,FIXTURES!$B$2:$B$23,0),0)="",HLOOKUP(AW$2+1,FIXTURES!$C$2:$NC$23,MATCH($C117,FIXTURES!$B$2:$B$23,0),0)="",HLOOKUP(AW$2+2,FIXTURES!$C$2:$NC$23,MATCH($C117,FIXTURES!$B$2:$B$23,0),0)=""),HLOOKUP(AW$2-1,FIXTURES!$C$2:$NC$23,MATCH($C117,FIXTURES!$B$2:$B$23,0),0),IF(AND(HLOOKUP(AW$2,FIXTURES!$C$2:$NC$23,MATCH($C117,FIXTURES!$B$2:$B$23,0),0)="",HLOOKUP(AW$2+1,FIXTURES!$C$2:$NC$23,MATCH($C117,FIXTURES!$B$2:$B$23,0),0)=""),HLOOKUP(AW$2+2,FIXTURES!$C$2:$NC$23,MATCH($C117,FIXTURES!$B$2:$B$23,0),0),IF(HLOOKUP(AW$2+1,FIXTURES!$C$2:$NC$23,MATCH($C117,FIXTURES!$B$2:$B$23,0),0)="",HLOOKUP(AW$2,FIXTURES!$C$2:$NC$23,MATCH($C117,FIXTURES!$B$2:$B$23,0),0),HLOOKUP(AW$2+1,FIXTURES!$C$2:$NC$23,MATCH($C117,FIXTURES!$B$2:$B$23,0),0)))),IF(AND(HLOOKUP(AW$2,FIXTURES!$C$2:$NC$23,MATCH($C117,FIXTURES!$B$2:$B$23,0),0)="",HLOOKUP(AW$2+1,FIXTURES!$C$2:$NC$23,MATCH($C117,FIXTURES!$B$2:$B$23,0),0)=""),HLOOKUP(AW$2+2,FIXTURES!$C$2:$NC$23,MATCH($C117,FIXTURES!$B$2:$B$23,0),0),IF(HLOOKUP(AW$2+1,FIXTURES!$C$2:$NC$23,MATCH($C117,FIXTURES!$B$2:$B$23,0),0)="",HLOOKUP(AW$2,FIXTURES!$C$2:$NC$23,MATCH($C117,FIXTURES!$B$2:$B$23,0),0),HLOOKUP(AW$2+1,FIXTURES!$C$2:$NC$23,MATCH($C117,FIXTURES!$B$2:$B$23,0),0))))</f>
        <v>Sheffield Weds</v>
      </c>
      <c r="AX117" s="70" t="str">
        <f>IF(AX$1="SAT",IF(AND(HLOOKUP(AX$2,FIXTURES!$C$2:$NC$23,MATCH($C117,FIXTURES!$B$2:$B$23,0),0)="",HLOOKUP(AX$2+1,FIXTURES!$C$2:$NC$23,MATCH($C117,FIXTURES!$B$2:$B$23,0),0)="",HLOOKUP(AX$2+2,FIXTURES!$C$2:$NC$23,MATCH($C117,FIXTURES!$B$2:$B$23,0),0)=""),HLOOKUP(AX$2-1,FIXTURES!$C$2:$NC$23,MATCH($C117,FIXTURES!$B$2:$B$23,0),0),IF(AND(HLOOKUP(AX$2,FIXTURES!$C$2:$NC$23,MATCH($C117,FIXTURES!$B$2:$B$23,0),0)="",HLOOKUP(AX$2+1,FIXTURES!$C$2:$NC$23,MATCH($C117,FIXTURES!$B$2:$B$23,0),0)=""),HLOOKUP(AX$2+2,FIXTURES!$C$2:$NC$23,MATCH($C117,FIXTURES!$B$2:$B$23,0),0),IF(HLOOKUP(AX$2+1,FIXTURES!$C$2:$NC$23,MATCH($C117,FIXTURES!$B$2:$B$23,0),0)="",HLOOKUP(AX$2,FIXTURES!$C$2:$NC$23,MATCH($C117,FIXTURES!$B$2:$B$23,0),0),HLOOKUP(AX$2+1,FIXTURES!$C$2:$NC$23,MATCH($C117,FIXTURES!$B$2:$B$23,0),0)))),IF(AND(HLOOKUP(AX$2,FIXTURES!$C$2:$NC$23,MATCH($C117,FIXTURES!$B$2:$B$23,0),0)="",HLOOKUP(AX$2+1,FIXTURES!$C$2:$NC$23,MATCH($C117,FIXTURES!$B$2:$B$23,0),0)=""),HLOOKUP(AX$2+2,FIXTURES!$C$2:$NC$23,MATCH($C117,FIXTURES!$B$2:$B$23,0),0),IF(HLOOKUP(AX$2+1,FIXTURES!$C$2:$NC$23,MATCH($C117,FIXTURES!$B$2:$B$23,0),0)="",HLOOKUP(AX$2,FIXTURES!$C$2:$NC$23,MATCH($C117,FIXTURES!$B$2:$B$23,0),0),HLOOKUP(AX$2+1,FIXTURES!$C$2:$NC$23,MATCH($C117,FIXTURES!$B$2:$B$23,0),0))))</f>
        <v>Leicester City</v>
      </c>
      <c r="AY117" s="70" t="str">
        <f>IF(AY$1="SAT",IF(AND(HLOOKUP(AY$2,FIXTURES!$C$2:$NC$23,MATCH($C117,FIXTURES!$B$2:$B$23,0),0)="",HLOOKUP(AY$2+1,FIXTURES!$C$2:$NC$23,MATCH($C117,FIXTURES!$B$2:$B$23,0),0)="",HLOOKUP(AY$2+2,FIXTURES!$C$2:$NC$23,MATCH($C117,FIXTURES!$B$2:$B$23,0),0)=""),HLOOKUP(AY$2-1,FIXTURES!$C$2:$NC$23,MATCH($C117,FIXTURES!$B$2:$B$23,0),0),IF(AND(HLOOKUP(AY$2,FIXTURES!$C$2:$NC$23,MATCH($C117,FIXTURES!$B$2:$B$23,0),0)="",HLOOKUP(AY$2+1,FIXTURES!$C$2:$NC$23,MATCH($C117,FIXTURES!$B$2:$B$23,0),0)=""),HLOOKUP(AY$2+2,FIXTURES!$C$2:$NC$23,MATCH($C117,FIXTURES!$B$2:$B$23,0),0),IF(HLOOKUP(AY$2+1,FIXTURES!$C$2:$NC$23,MATCH($C117,FIXTURES!$B$2:$B$23,0),0)="",HLOOKUP(AY$2,FIXTURES!$C$2:$NC$23,MATCH($C117,FIXTURES!$B$2:$B$23,0),0),HLOOKUP(AY$2+1,FIXTURES!$C$2:$NC$23,MATCH($C117,FIXTURES!$B$2:$B$23,0),0)))),IF(AND(HLOOKUP(AY$2,FIXTURES!$C$2:$NC$23,MATCH($C117,FIXTURES!$B$2:$B$23,0),0)="",HLOOKUP(AY$2+1,FIXTURES!$C$2:$NC$23,MATCH($C117,FIXTURES!$B$2:$B$23,0),0)=""),HLOOKUP(AY$2+2,FIXTURES!$C$2:$NC$23,MATCH($C117,FIXTURES!$B$2:$B$23,0),0),IF(HLOOKUP(AY$2+1,FIXTURES!$C$2:$NC$23,MATCH($C117,FIXTURES!$B$2:$B$23,0),0)="",HLOOKUP(AY$2,FIXTURES!$C$2:$NC$23,MATCH($C117,FIXTURES!$B$2:$B$23,0),0),HLOOKUP(AY$2+1,FIXTURES!$C$2:$NC$23,MATCH($C117,FIXTURES!$B$2:$B$23,0),0))))</f>
        <v>FUL</v>
      </c>
      <c r="AZ117" s="70" t="str">
        <f>IF(AZ$1="SAT",IF(AND(HLOOKUP(AZ$2,FIXTURES!$C$2:$NC$23,MATCH($C117,FIXTURES!$B$2:$B$23,0),0)="",HLOOKUP(AZ$2+1,FIXTURES!$C$2:$NC$23,MATCH($C117,FIXTURES!$B$2:$B$23,0),0)="",HLOOKUP(AZ$2+2,FIXTURES!$C$2:$NC$23,MATCH($C117,FIXTURES!$B$2:$B$23,0),0)=""),HLOOKUP(AZ$2-1,FIXTURES!$C$2:$NC$23,MATCH($C117,FIXTURES!$B$2:$B$23,0),0),IF(AND(HLOOKUP(AZ$2,FIXTURES!$C$2:$NC$23,MATCH($C117,FIXTURES!$B$2:$B$23,0),0)="",HLOOKUP(AZ$2+1,FIXTURES!$C$2:$NC$23,MATCH($C117,FIXTURES!$B$2:$B$23,0),0)=""),HLOOKUP(AZ$2+2,FIXTURES!$C$2:$NC$23,MATCH($C117,FIXTURES!$B$2:$B$23,0),0),IF(HLOOKUP(AZ$2+1,FIXTURES!$C$2:$NC$23,MATCH($C117,FIXTURES!$B$2:$B$23,0),0)="",HLOOKUP(AZ$2,FIXTURES!$C$2:$NC$23,MATCH($C117,FIXTURES!$B$2:$B$23,0),0),HLOOKUP(AZ$2+1,FIXTURES!$C$2:$NC$23,MATCH($C117,FIXTURES!$B$2:$B$23,0),0)))),IF(AND(HLOOKUP(AZ$2,FIXTURES!$C$2:$NC$23,MATCH($C117,FIXTURES!$B$2:$B$23,0),0)="",HLOOKUP(AZ$2+1,FIXTURES!$C$2:$NC$23,MATCH($C117,FIXTURES!$B$2:$B$23,0),0)=""),HLOOKUP(AZ$2+2,FIXTURES!$C$2:$NC$23,MATCH($C117,FIXTURES!$B$2:$B$23,0),0),IF(HLOOKUP(AZ$2+1,FIXTURES!$C$2:$NC$23,MATCH($C117,FIXTURES!$B$2:$B$23,0),0)="",HLOOKUP(AZ$2,FIXTURES!$C$2:$NC$23,MATCH($C117,FIXTURES!$B$2:$B$23,0),0),HLOOKUP(AZ$2+1,FIXTURES!$C$2:$NC$23,MATCH($C117,FIXTURES!$B$2:$B$23,0),0))))</f>
        <v/>
      </c>
      <c r="BA117" s="70" t="str">
        <f>IF(BA$1="SAT",IF(AND(HLOOKUP(BA$2,FIXTURES!$C$2:$NC$23,MATCH($C117,FIXTURES!$B$2:$B$23,0),0)="",HLOOKUP(BA$2+1,FIXTURES!$C$2:$NC$23,MATCH($C117,FIXTURES!$B$2:$B$23,0),0)="",HLOOKUP(BA$2+2,FIXTURES!$C$2:$NC$23,MATCH($C117,FIXTURES!$B$2:$B$23,0),0)=""),HLOOKUP(BA$2-1,FIXTURES!$C$2:$NC$23,MATCH($C117,FIXTURES!$B$2:$B$23,0),0),IF(AND(HLOOKUP(BA$2,FIXTURES!$C$2:$NC$23,MATCH($C117,FIXTURES!$B$2:$B$23,0),0)="",HLOOKUP(BA$2+1,FIXTURES!$C$2:$NC$23,MATCH($C117,FIXTURES!$B$2:$B$23,0),0)=""),HLOOKUP(BA$2+2,FIXTURES!$C$2:$NC$23,MATCH($C117,FIXTURES!$B$2:$B$23,0),0),IF(HLOOKUP(BA$2+1,FIXTURES!$C$2:$NC$23,MATCH($C117,FIXTURES!$B$2:$B$23,0),0)="",HLOOKUP(BA$2,FIXTURES!$C$2:$NC$23,MATCH($C117,FIXTURES!$B$2:$B$23,0),0),HLOOKUP(BA$2+1,FIXTURES!$C$2:$NC$23,MATCH($C117,FIXTURES!$B$2:$B$23,0),0)))),IF(AND(HLOOKUP(BA$2,FIXTURES!$C$2:$NC$23,MATCH($C117,FIXTURES!$B$2:$B$23,0),0)="",HLOOKUP(BA$2+1,FIXTURES!$C$2:$NC$23,MATCH($C117,FIXTURES!$B$2:$B$23,0),0)=""),HLOOKUP(BA$2+2,FIXTURES!$C$2:$NC$23,MATCH($C117,FIXTURES!$B$2:$B$23,0),0),IF(HLOOKUP(BA$2+1,FIXTURES!$C$2:$NC$23,MATCH($C117,FIXTURES!$B$2:$B$23,0),0)="",HLOOKUP(BA$2,FIXTURES!$C$2:$NC$23,MATCH($C117,FIXTURES!$B$2:$B$23,0),0),HLOOKUP(BA$2+1,FIXTURES!$C$2:$NC$23,MATCH($C117,FIXTURES!$B$2:$B$23,0),0))))</f>
        <v>cry</v>
      </c>
      <c r="BB117" s="70" t="str">
        <f>IF(BB$1="SAT",IF(AND(HLOOKUP(BB$2,FIXTURES!$C$2:$NC$23,MATCH($C117,FIXTURES!$B$2:$B$23,0),0)="",HLOOKUP(BB$2+1,FIXTURES!$C$2:$NC$23,MATCH($C117,FIXTURES!$B$2:$B$23,0),0)="",HLOOKUP(BB$2+2,FIXTURES!$C$2:$NC$23,MATCH($C117,FIXTURES!$B$2:$B$23,0),0)=""),HLOOKUP(BB$2-1,FIXTURES!$C$2:$NC$23,MATCH($C117,FIXTURES!$B$2:$B$23,0),0),IF(AND(HLOOKUP(BB$2,FIXTURES!$C$2:$NC$23,MATCH($C117,FIXTURES!$B$2:$B$23,0),0)="",HLOOKUP(BB$2+1,FIXTURES!$C$2:$NC$23,MATCH($C117,FIXTURES!$B$2:$B$23,0),0)=""),HLOOKUP(BB$2+2,FIXTURES!$C$2:$NC$23,MATCH($C117,FIXTURES!$B$2:$B$23,0),0),IF(HLOOKUP(BB$2+1,FIXTURES!$C$2:$NC$23,MATCH($C117,FIXTURES!$B$2:$B$23,0),0)="",HLOOKUP(BB$2,FIXTURES!$C$2:$NC$23,MATCH($C117,FIXTURES!$B$2:$B$23,0),0),HLOOKUP(BB$2+1,FIXTURES!$C$2:$NC$23,MATCH($C117,FIXTURES!$B$2:$B$23,0),0)))),IF(AND(HLOOKUP(BB$2,FIXTURES!$C$2:$NC$23,MATCH($C117,FIXTURES!$B$2:$B$23,0),0)="",HLOOKUP(BB$2+1,FIXTURES!$C$2:$NC$23,MATCH($C117,FIXTURES!$B$2:$B$23,0),0)=""),HLOOKUP(BB$2+2,FIXTURES!$C$2:$NC$23,MATCH($C117,FIXTURES!$B$2:$B$23,0),0),IF(HLOOKUP(BB$2+1,FIXTURES!$C$2:$NC$23,MATCH($C117,FIXTURES!$B$2:$B$23,0),0)="",HLOOKUP(BB$2,FIXTURES!$C$2:$NC$23,MATCH($C117,FIXTURES!$B$2:$B$23,0),0),HLOOKUP(BB$2+1,FIXTURES!$C$2:$NC$23,MATCH($C117,FIXTURES!$B$2:$B$23,0),0))))</f>
        <v>Southampton</v>
      </c>
      <c r="BC117" s="70" t="str">
        <f>IF(BC$1="SAT",IF(AND(HLOOKUP(BC$2,FIXTURES!$C$2:$NC$23,MATCH($C117,FIXTURES!$B$2:$B$23,0),0)="",HLOOKUP(BC$2+1,FIXTURES!$C$2:$NC$23,MATCH($C117,FIXTURES!$B$2:$B$23,0),0)="",HLOOKUP(BC$2+2,FIXTURES!$C$2:$NC$23,MATCH($C117,FIXTURES!$B$2:$B$23,0),0)=""),HLOOKUP(BC$2-1,FIXTURES!$C$2:$NC$23,MATCH($C117,FIXTURES!$B$2:$B$23,0),0),IF(AND(HLOOKUP(BC$2,FIXTURES!$C$2:$NC$23,MATCH($C117,FIXTURES!$B$2:$B$23,0),0)="",HLOOKUP(BC$2+1,FIXTURES!$C$2:$NC$23,MATCH($C117,FIXTURES!$B$2:$B$23,0),0)=""),HLOOKUP(BC$2+2,FIXTURES!$C$2:$NC$23,MATCH($C117,FIXTURES!$B$2:$B$23,0),0),IF(HLOOKUP(BC$2+1,FIXTURES!$C$2:$NC$23,MATCH($C117,FIXTURES!$B$2:$B$23,0),0)="",HLOOKUP(BC$2,FIXTURES!$C$2:$NC$23,MATCH($C117,FIXTURES!$B$2:$B$23,0),0),HLOOKUP(BC$2+1,FIXTURES!$C$2:$NC$23,MATCH($C117,FIXTURES!$B$2:$B$23,0),0)))),IF(AND(HLOOKUP(BC$2,FIXTURES!$C$2:$NC$23,MATCH($C117,FIXTURES!$B$2:$B$23,0),0)="",HLOOKUP(BC$2+1,FIXTURES!$C$2:$NC$23,MATCH($C117,FIXTURES!$B$2:$B$23,0),0)=""),HLOOKUP(BC$2+2,FIXTURES!$C$2:$NC$23,MATCH($C117,FIXTURES!$B$2:$B$23,0),0),IF(HLOOKUP(BC$2+1,FIXTURES!$C$2:$NC$23,MATCH($C117,FIXTURES!$B$2:$B$23,0),0)="",HLOOKUP(BC$2,FIXTURES!$C$2:$NC$23,MATCH($C117,FIXTURES!$B$2:$B$23,0),0),HLOOKUP(BC$2+1,FIXTURES!$C$2:$NC$23,MATCH($C117,FIXTURES!$B$2:$B$23,0),0))))</f>
        <v/>
      </c>
      <c r="BD117" s="70" t="str">
        <f>IF(BD$1="SAT",IF(AND(HLOOKUP(BD$2,FIXTURES!$C$2:$NC$23,MATCH($C117,FIXTURES!$B$2:$B$23,0),0)="",HLOOKUP(BD$2+1,FIXTURES!$C$2:$NC$23,MATCH($C117,FIXTURES!$B$2:$B$23,0),0)="",HLOOKUP(BD$2+2,FIXTURES!$C$2:$NC$23,MATCH($C117,FIXTURES!$B$2:$B$23,0),0)=""),HLOOKUP(BD$2-1,FIXTURES!$C$2:$NC$23,MATCH($C117,FIXTURES!$B$2:$B$23,0),0),IF(AND(HLOOKUP(BD$2,FIXTURES!$C$2:$NC$23,MATCH($C117,FIXTURES!$B$2:$B$23,0),0)="",HLOOKUP(BD$2+1,FIXTURES!$C$2:$NC$23,MATCH($C117,FIXTURES!$B$2:$B$23,0),0)=""),HLOOKUP(BD$2+2,FIXTURES!$C$2:$NC$23,MATCH($C117,FIXTURES!$B$2:$B$23,0),0),IF(HLOOKUP(BD$2+1,FIXTURES!$C$2:$NC$23,MATCH($C117,FIXTURES!$B$2:$B$23,0),0)="",HLOOKUP(BD$2,FIXTURES!$C$2:$NC$23,MATCH($C117,FIXTURES!$B$2:$B$23,0),0),HLOOKUP(BD$2+1,FIXTURES!$C$2:$NC$23,MATCH($C117,FIXTURES!$B$2:$B$23,0),0)))),IF(AND(HLOOKUP(BD$2,FIXTURES!$C$2:$NC$23,MATCH($C117,FIXTURES!$B$2:$B$23,0),0)="",HLOOKUP(BD$2+1,FIXTURES!$C$2:$NC$23,MATCH($C117,FIXTURES!$B$2:$B$23,0),0)=""),HLOOKUP(BD$2+2,FIXTURES!$C$2:$NC$23,MATCH($C117,FIXTURES!$B$2:$B$23,0),0),IF(HLOOKUP(BD$2+1,FIXTURES!$C$2:$NC$23,MATCH($C117,FIXTURES!$B$2:$B$23,0),0)="",HLOOKUP(BD$2,FIXTURES!$C$2:$NC$23,MATCH($C117,FIXTURES!$B$2:$B$23,0),0),HLOOKUP(BD$2+1,FIXTURES!$C$2:$NC$23,MATCH($C117,FIXTURES!$B$2:$B$23,0),0))))</f>
        <v>Southampton</v>
      </c>
      <c r="BE117" s="70" t="str">
        <f>IF(BE$1="SAT",IF(AND(HLOOKUP(BE$2,FIXTURES!$C$2:$NC$23,MATCH($C117,FIXTURES!$B$2:$B$23,0),0)="",HLOOKUP(BE$2+1,FIXTURES!$C$2:$NC$23,MATCH($C117,FIXTURES!$B$2:$B$23,0),0)="",HLOOKUP(BE$2+2,FIXTURES!$C$2:$NC$23,MATCH($C117,FIXTURES!$B$2:$B$23,0),0)=""),HLOOKUP(BE$2-1,FIXTURES!$C$2:$NC$23,MATCH($C117,FIXTURES!$B$2:$B$23,0),0),IF(AND(HLOOKUP(BE$2,FIXTURES!$C$2:$NC$23,MATCH($C117,FIXTURES!$B$2:$B$23,0),0)="",HLOOKUP(BE$2+1,FIXTURES!$C$2:$NC$23,MATCH($C117,FIXTURES!$B$2:$B$23,0),0)=""),HLOOKUP(BE$2+2,FIXTURES!$C$2:$NC$23,MATCH($C117,FIXTURES!$B$2:$B$23,0),0),IF(HLOOKUP(BE$2+1,FIXTURES!$C$2:$NC$23,MATCH($C117,FIXTURES!$B$2:$B$23,0),0)="",HLOOKUP(BE$2,FIXTURES!$C$2:$NC$23,MATCH($C117,FIXTURES!$B$2:$B$23,0),0),HLOOKUP(BE$2+1,FIXTURES!$C$2:$NC$23,MATCH($C117,FIXTURES!$B$2:$B$23,0),0)))),IF(AND(HLOOKUP(BE$2,FIXTURES!$C$2:$NC$23,MATCH($C117,FIXTURES!$B$2:$B$23,0),0)="",HLOOKUP(BE$2+1,FIXTURES!$C$2:$NC$23,MATCH($C117,FIXTURES!$B$2:$B$23,0),0)=""),HLOOKUP(BE$2+2,FIXTURES!$C$2:$NC$23,MATCH($C117,FIXTURES!$B$2:$B$23,0),0),IF(HLOOKUP(BE$2+1,FIXTURES!$C$2:$NC$23,MATCH($C117,FIXTURES!$B$2:$B$23,0),0)="",HLOOKUP(BE$2,FIXTURES!$C$2:$NC$23,MATCH($C117,FIXTURES!$B$2:$B$23,0),0),HLOOKUP(BE$2+1,FIXTURES!$C$2:$NC$23,MATCH($C117,FIXTURES!$B$2:$B$23,0),0))))</f>
        <v>WHU</v>
      </c>
      <c r="BF117" s="119" t="s">
        <v>1161</v>
      </c>
      <c r="BG117" s="70" t="str">
        <f>IF(BG$1="SAT",IF(AND(HLOOKUP(BG$2,FIXTURES!$C$2:$NC$23,MATCH($C117,FIXTURES!$B$2:$B$23,0),0)="",HLOOKUP(BG$2+1,FIXTURES!$C$2:$NC$23,MATCH($C117,FIXTURES!$B$2:$B$23,0),0)="",HLOOKUP(BG$2+2,FIXTURES!$C$2:$NC$23,MATCH($C117,FIXTURES!$B$2:$B$23,0),0)=""),HLOOKUP(BG$2-1,FIXTURES!$C$2:$NC$23,MATCH($C117,FIXTURES!$B$2:$B$23,0),0),IF(AND(HLOOKUP(BG$2,FIXTURES!$C$2:$NC$23,MATCH($C117,FIXTURES!$B$2:$B$23,0),0)="",HLOOKUP(BG$2+1,FIXTURES!$C$2:$NC$23,MATCH($C117,FIXTURES!$B$2:$B$23,0),0)=""),HLOOKUP(BG$2+2,FIXTURES!$C$2:$NC$23,MATCH($C117,FIXTURES!$B$2:$B$23,0),0),IF(HLOOKUP(BG$2+1,FIXTURES!$C$2:$NC$23,MATCH($C117,FIXTURES!$B$2:$B$23,0),0)="",HLOOKUP(BG$2,FIXTURES!$C$2:$NC$23,MATCH($C117,FIXTURES!$B$2:$B$23,0),0),HLOOKUP(BG$2+1,FIXTURES!$C$2:$NC$23,MATCH($C117,FIXTURES!$B$2:$B$23,0),0)))),IF(AND(HLOOKUP(BG$2,FIXTURES!$C$2:$NC$23,MATCH($C117,FIXTURES!$B$2:$B$23,0),0)="",HLOOKUP(BG$2+1,FIXTURES!$C$2:$NC$23,MATCH($C117,FIXTURES!$B$2:$B$23,0),0)=""),HLOOKUP(BG$2+2,FIXTURES!$C$2:$NC$23,MATCH($C117,FIXTURES!$B$2:$B$23,0),0),IF(HLOOKUP(BG$2+1,FIXTURES!$C$2:$NC$23,MATCH($C117,FIXTURES!$B$2:$B$23,0),0)="",HLOOKUP(BG$2,FIXTURES!$C$2:$NC$23,MATCH($C117,FIXTURES!$B$2:$B$23,0),0),HLOOKUP(BG$2+1,FIXTURES!$C$2:$NC$23,MATCH($C117,FIXTURES!$B$2:$B$23,0),0))))</f>
        <v>bou</v>
      </c>
      <c r="BH117" s="119" t="s">
        <v>1161</v>
      </c>
      <c r="BI117" s="70" t="str">
        <f>IF(BI$1="SAT",IF(AND(HLOOKUP(BI$2,FIXTURES!$C$2:$NC$23,MATCH($C117,FIXTURES!$B$2:$B$23,0),0)="",HLOOKUP(BI$2+1,FIXTURES!$C$2:$NC$23,MATCH($C117,FIXTURES!$B$2:$B$23,0),0)="",HLOOKUP(BI$2+2,FIXTURES!$C$2:$NC$23,MATCH($C117,FIXTURES!$B$2:$B$23,0),0)=""),HLOOKUP(BI$2-1,FIXTURES!$C$2:$NC$23,MATCH($C117,FIXTURES!$B$2:$B$23,0),0),IF(AND(HLOOKUP(BI$2,FIXTURES!$C$2:$NC$23,MATCH($C117,FIXTURES!$B$2:$B$23,0),0)="",HLOOKUP(BI$2+1,FIXTURES!$C$2:$NC$23,MATCH($C117,FIXTURES!$B$2:$B$23,0),0)=""),HLOOKUP(BI$2+2,FIXTURES!$C$2:$NC$23,MATCH($C117,FIXTURES!$B$2:$B$23,0),0),IF(HLOOKUP(BI$2+1,FIXTURES!$C$2:$NC$23,MATCH($C117,FIXTURES!$B$2:$B$23,0),0)="",HLOOKUP(BI$2,FIXTURES!$C$2:$NC$23,MATCH($C117,FIXTURES!$B$2:$B$23,0),0),HLOOKUP(BI$2+1,FIXTURES!$C$2:$NC$23,MATCH($C117,FIXTURES!$B$2:$B$23,0),0)))),IF(AND(HLOOKUP(BI$2,FIXTURES!$C$2:$NC$23,MATCH($C117,FIXTURES!$B$2:$B$23,0),0)="",HLOOKUP(BI$2+1,FIXTURES!$C$2:$NC$23,MATCH($C117,FIXTURES!$B$2:$B$23,0),0)=""),HLOOKUP(BI$2+2,FIXTURES!$C$2:$NC$23,MATCH($C117,FIXTURES!$B$2:$B$23,0),0),IF(HLOOKUP(BI$2+1,FIXTURES!$C$2:$NC$23,MATCH($C117,FIXTURES!$B$2:$B$23,0),0)="",HLOOKUP(BI$2,FIXTURES!$C$2:$NC$23,MATCH($C117,FIXTURES!$B$2:$B$23,0),0),HLOOKUP(BI$2+1,FIXTURES!$C$2:$NC$23,MATCH($C117,FIXTURES!$B$2:$B$23,0),0))))</f>
        <v>LIV</v>
      </c>
      <c r="BJ117" s="119" t="s">
        <v>1161</v>
      </c>
      <c r="BK117" s="70" t="str">
        <f>IF(BK$1="SAT",IF(AND(HLOOKUP(BK$2,FIXTURES!$C$2:$NC$23,MATCH($C117,FIXTURES!$B$2:$B$23,0),0)="",HLOOKUP(BK$2+1,FIXTURES!$C$2:$NC$23,MATCH($C117,FIXTURES!$B$2:$B$23,0),0)="",HLOOKUP(BK$2+2,FIXTURES!$C$2:$NC$23,MATCH($C117,FIXTURES!$B$2:$B$23,0),0)=""),HLOOKUP(BK$2-1,FIXTURES!$C$2:$NC$23,MATCH($C117,FIXTURES!$B$2:$B$23,0),0),IF(AND(HLOOKUP(BK$2,FIXTURES!$C$2:$NC$23,MATCH($C117,FIXTURES!$B$2:$B$23,0),0)="",HLOOKUP(BK$2+1,FIXTURES!$C$2:$NC$23,MATCH($C117,FIXTURES!$B$2:$B$23,0),0)=""),HLOOKUP(BK$2+2,FIXTURES!$C$2:$NC$23,MATCH($C117,FIXTURES!$B$2:$B$23,0),0),IF(HLOOKUP(BK$2+1,FIXTURES!$C$2:$NC$23,MATCH($C117,FIXTURES!$B$2:$B$23,0),0)="",HLOOKUP(BK$2,FIXTURES!$C$2:$NC$23,MATCH($C117,FIXTURES!$B$2:$B$23,0),0),HLOOKUP(BK$2+1,FIXTURES!$C$2:$NC$23,MATCH($C117,FIXTURES!$B$2:$B$23,0),0)))),IF(AND(HLOOKUP(BK$2,FIXTURES!$C$2:$NC$23,MATCH($C117,FIXTURES!$B$2:$B$23,0),0)="",HLOOKUP(BK$2+1,FIXTURES!$C$2:$NC$23,MATCH($C117,FIXTURES!$B$2:$B$23,0),0)=""),HLOOKUP(BK$2+2,FIXTURES!$C$2:$NC$23,MATCH($C117,FIXTURES!$B$2:$B$23,0),0),IF(HLOOKUP(BK$2+1,FIXTURES!$C$2:$NC$23,MATCH($C117,FIXTURES!$B$2:$B$23,0),0)="",HLOOKUP(BK$2,FIXTURES!$C$2:$NC$23,MATCH($C117,FIXTURES!$B$2:$B$23,0),0),HLOOKUP(BK$2+1,FIXTURES!$C$2:$NC$23,MATCH($C117,FIXTURES!$B$2:$B$23,0),0))))</f>
        <v>Manchester Utd</v>
      </c>
      <c r="BL117" s="119" t="s">
        <v>1161</v>
      </c>
      <c r="BM117" s="70" t="str">
        <f>IF(BM$1="SAT",IF(AND(HLOOKUP(BM$2,FIXTURES!$C$2:$NC$23,MATCH($C117,FIXTURES!$B$2:$B$23,0),0)="",HLOOKUP(BM$2+1,FIXTURES!$C$2:$NC$23,MATCH($C117,FIXTURES!$B$2:$B$23,0),0)="",HLOOKUP(BM$2+2,FIXTURES!$C$2:$NC$23,MATCH($C117,FIXTURES!$B$2:$B$23,0),0)=""),HLOOKUP(BM$2-1,FIXTURES!$C$2:$NC$23,MATCH($C117,FIXTURES!$B$2:$B$23,0),0),IF(AND(HLOOKUP(BM$2,FIXTURES!$C$2:$NC$23,MATCH($C117,FIXTURES!$B$2:$B$23,0),0)="",HLOOKUP(BM$2+1,FIXTURES!$C$2:$NC$23,MATCH($C117,FIXTURES!$B$2:$B$23,0),0)=""),HLOOKUP(BM$2+2,FIXTURES!$C$2:$NC$23,MATCH($C117,FIXTURES!$B$2:$B$23,0),0),IF(HLOOKUP(BM$2+1,FIXTURES!$C$2:$NC$23,MATCH($C117,FIXTURES!$B$2:$B$23,0),0)="",HLOOKUP(BM$2,FIXTURES!$C$2:$NC$23,MATCH($C117,FIXTURES!$B$2:$B$23,0),0),HLOOKUP(BM$2+1,FIXTURES!$C$2:$NC$23,MATCH($C117,FIXTURES!$B$2:$B$23,0),0)))),IF(AND(HLOOKUP(BM$2,FIXTURES!$C$2:$NC$23,MATCH($C117,FIXTURES!$B$2:$B$23,0),0)="",HLOOKUP(BM$2+1,FIXTURES!$C$2:$NC$23,MATCH($C117,FIXTURES!$B$2:$B$23,0),0)=""),HLOOKUP(BM$2+2,FIXTURES!$C$2:$NC$23,MATCH($C117,FIXTURES!$B$2:$B$23,0),0),IF(HLOOKUP(BM$2+1,FIXTURES!$C$2:$NC$23,MATCH($C117,FIXTURES!$B$2:$B$23,0),0)="",HLOOKUP(BM$2,FIXTURES!$C$2:$NC$23,MATCH($C117,FIXTURES!$B$2:$B$23,0),0),HLOOKUP(BM$2+1,FIXTURES!$C$2:$NC$23,MATCH($C117,FIXTURES!$B$2:$B$23,0),0))))</f>
        <v>mci</v>
      </c>
      <c r="BN117" s="119" t="s">
        <v>1161</v>
      </c>
      <c r="BO117" s="70" t="str">
        <f>IF(BO$1="SAT",IF(AND(HLOOKUP(BO$2,FIXTURES!$C$2:$NC$23,MATCH($C117,FIXTURES!$B$2:$B$23,0),0)="",HLOOKUP(BO$2+1,FIXTURES!$C$2:$NC$23,MATCH($C117,FIXTURES!$B$2:$B$23,0),0)="",HLOOKUP(BO$2+2,FIXTURES!$C$2:$NC$23,MATCH($C117,FIXTURES!$B$2:$B$23,0),0)=""),HLOOKUP(BO$2-1,FIXTURES!$C$2:$NC$23,MATCH($C117,FIXTURES!$B$2:$B$23,0),0),IF(AND(HLOOKUP(BO$2,FIXTURES!$C$2:$NC$23,MATCH($C117,FIXTURES!$B$2:$B$23,0),0)="",HLOOKUP(BO$2+1,FIXTURES!$C$2:$NC$23,MATCH($C117,FIXTURES!$B$2:$B$23,0),0)=""),HLOOKUP(BO$2+2,FIXTURES!$C$2:$NC$23,MATCH($C117,FIXTURES!$B$2:$B$23,0),0),IF(HLOOKUP(BO$2+1,FIXTURES!$C$2:$NC$23,MATCH($C117,FIXTURES!$B$2:$B$23,0),0)="",HLOOKUP(BO$2,FIXTURES!$C$2:$NC$23,MATCH($C117,FIXTURES!$B$2:$B$23,0),0),HLOOKUP(BO$2+1,FIXTURES!$C$2:$NC$23,MATCH($C117,FIXTURES!$B$2:$B$23,0),0)))),IF(AND(HLOOKUP(BO$2,FIXTURES!$C$2:$NC$23,MATCH($C117,FIXTURES!$B$2:$B$23,0),0)="",HLOOKUP(BO$2+1,FIXTURES!$C$2:$NC$23,MATCH($C117,FIXTURES!$B$2:$B$23,0),0)=""),HLOOKUP(BO$2+2,FIXTURES!$C$2:$NC$23,MATCH($C117,FIXTURES!$B$2:$B$23,0),0),IF(HLOOKUP(BO$2+1,FIXTURES!$C$2:$NC$23,MATCH($C117,FIXTURES!$B$2:$B$23,0),0)="",HLOOKUP(BO$2,FIXTURES!$C$2:$NC$23,MATCH($C117,FIXTURES!$B$2:$B$23,0),0),HLOOKUP(BO$2+1,FIXTURES!$C$2:$NC$23,MATCH($C117,FIXTURES!$B$2:$B$23,0),0))))</f>
        <v>WOL</v>
      </c>
      <c r="BP117" s="119" t="s">
        <v>1161</v>
      </c>
      <c r="BQ117" s="70" t="str">
        <f>IF(BQ$1="SAT",IF(AND(HLOOKUP(BQ$2,FIXTURES!$C$2:$NC$23,MATCH($C117,FIXTURES!$B$2:$B$23,0),0)="",HLOOKUP(BQ$2+1,FIXTURES!$C$2:$NC$23,MATCH($C117,FIXTURES!$B$2:$B$23,0),0)="",HLOOKUP(BQ$2+2,FIXTURES!$C$2:$NC$23,MATCH($C117,FIXTURES!$B$2:$B$23,0),0)=""),HLOOKUP(BQ$2-1,FIXTURES!$C$2:$NC$23,MATCH($C117,FIXTURES!$B$2:$B$23,0),0),IF(AND(HLOOKUP(BQ$2,FIXTURES!$C$2:$NC$23,MATCH($C117,FIXTURES!$B$2:$B$23,0),0)="",HLOOKUP(BQ$2+1,FIXTURES!$C$2:$NC$23,MATCH($C117,FIXTURES!$B$2:$B$23,0),0)=""),HLOOKUP(BQ$2+2,FIXTURES!$C$2:$NC$23,MATCH($C117,FIXTURES!$B$2:$B$23,0),0),IF(HLOOKUP(BQ$2+1,FIXTURES!$C$2:$NC$23,MATCH($C117,FIXTURES!$B$2:$B$23,0),0)="",HLOOKUP(BQ$2,FIXTURES!$C$2:$NC$23,MATCH($C117,FIXTURES!$B$2:$B$23,0),0),HLOOKUP(BQ$2+1,FIXTURES!$C$2:$NC$23,MATCH($C117,FIXTURES!$B$2:$B$23,0),0)))),IF(AND(HLOOKUP(BQ$2,FIXTURES!$C$2:$NC$23,MATCH($C117,FIXTURES!$B$2:$B$23,0),0)="",HLOOKUP(BQ$2+1,FIXTURES!$C$2:$NC$23,MATCH($C117,FIXTURES!$B$2:$B$23,0),0)=""),HLOOKUP(BQ$2+2,FIXTURES!$C$2:$NC$23,MATCH($C117,FIXTURES!$B$2:$B$23,0),0),IF(HLOOKUP(BQ$2+1,FIXTURES!$C$2:$NC$23,MATCH($C117,FIXTURES!$B$2:$B$23,0),0)="",HLOOKUP(BQ$2,FIXTURES!$C$2:$NC$23,MATCH($C117,FIXTURES!$B$2:$B$23,0),0),HLOOKUP(BQ$2+1,FIXTURES!$C$2:$NC$23,MATCH($C117,FIXTURES!$B$2:$B$23,0),0))))</f>
        <v>nfo</v>
      </c>
      <c r="BR117" s="70" t="str">
        <f>IF(BR$1="SAT",IF(AND(HLOOKUP(BR$2,FIXTURES!$C$2:$NC$23,MATCH($C117,FIXTURES!$B$2:$B$23,0),0)="",HLOOKUP(BR$2+1,FIXTURES!$C$2:$NC$23,MATCH($C117,FIXTURES!$B$2:$B$23,0),0)="",HLOOKUP(BR$2+2,FIXTURES!$C$2:$NC$23,MATCH($C117,FIXTURES!$B$2:$B$23,0),0)=""),HLOOKUP(BR$2-1,FIXTURES!$C$2:$NC$23,MATCH($C117,FIXTURES!$B$2:$B$23,0),0),IF(AND(HLOOKUP(BR$2,FIXTURES!$C$2:$NC$23,MATCH($C117,FIXTURES!$B$2:$B$23,0),0)="",HLOOKUP(BR$2+1,FIXTURES!$C$2:$NC$23,MATCH($C117,FIXTURES!$B$2:$B$23,0),0)=""),HLOOKUP(BR$2+2,FIXTURES!$C$2:$NC$23,MATCH($C117,FIXTURES!$B$2:$B$23,0),0),IF(HLOOKUP(BR$2+1,FIXTURES!$C$2:$NC$23,MATCH($C117,FIXTURES!$B$2:$B$23,0),0)="",HLOOKUP(BR$2,FIXTURES!$C$2:$NC$23,MATCH($C117,FIXTURES!$B$2:$B$23,0),0),HLOOKUP(BR$2+1,FIXTURES!$C$2:$NC$23,MATCH($C117,FIXTURES!$B$2:$B$23,0),0)))),IF(AND(HLOOKUP(BR$2,FIXTURES!$C$2:$NC$23,MATCH($C117,FIXTURES!$B$2:$B$23,0),0)="",HLOOKUP(BR$2+1,FIXTURES!$C$2:$NC$23,MATCH($C117,FIXTURES!$B$2:$B$23,0),0)=""),HLOOKUP(BR$2+2,FIXTURES!$C$2:$NC$23,MATCH($C117,FIXTURES!$B$2:$B$23,0),0),IF(HLOOKUP(BR$2+1,FIXTURES!$C$2:$NC$23,MATCH($C117,FIXTURES!$B$2:$B$23,0),0)="",HLOOKUP(BR$2,FIXTURES!$C$2:$NC$23,MATCH($C117,FIXTURES!$B$2:$B$23,0),0),HLOOKUP(BR$2+1,FIXTURES!$C$2:$NC$23,MATCH($C117,FIXTURES!$B$2:$B$23,0),0))))</f>
        <v/>
      </c>
      <c r="BS117" s="70" t="str">
        <f>IF(BS$1="SAT",IF(AND(HLOOKUP(BS$2,FIXTURES!$C$2:$NC$23,MATCH($C117,FIXTURES!$B$2:$B$23,0),0)="",HLOOKUP(BS$2+1,FIXTURES!$C$2:$NC$23,MATCH($C117,FIXTURES!$B$2:$B$23,0),0)="",HLOOKUP(BS$2+2,FIXTURES!$C$2:$NC$23,MATCH($C117,FIXTURES!$B$2:$B$23,0),0)=""),HLOOKUP(BS$2-1,FIXTURES!$C$2:$NC$23,MATCH($C117,FIXTURES!$B$2:$B$23,0),0),IF(AND(HLOOKUP(BS$2,FIXTURES!$C$2:$NC$23,MATCH($C117,FIXTURES!$B$2:$B$23,0),0)="",HLOOKUP(BS$2+1,FIXTURES!$C$2:$NC$23,MATCH($C117,FIXTURES!$B$2:$B$23,0),0)=""),HLOOKUP(BS$2+2,FIXTURES!$C$2:$NC$23,MATCH($C117,FIXTURES!$B$2:$B$23,0),0),IF(HLOOKUP(BS$2+1,FIXTURES!$C$2:$NC$23,MATCH($C117,FIXTURES!$B$2:$B$23,0),0)="",HLOOKUP(BS$2,FIXTURES!$C$2:$NC$23,MATCH($C117,FIXTURES!$B$2:$B$23,0),0),HLOOKUP(BS$2+1,FIXTURES!$C$2:$NC$23,MATCH($C117,FIXTURES!$B$2:$B$23,0),0)))),IF(AND(HLOOKUP(BS$2,FIXTURES!$C$2:$NC$23,MATCH($C117,FIXTURES!$B$2:$B$23,0),0)="",HLOOKUP(BS$2+1,FIXTURES!$C$2:$NC$23,MATCH($C117,FIXTURES!$B$2:$B$23,0),0)=""),HLOOKUP(BS$2+2,FIXTURES!$C$2:$NC$23,MATCH($C117,FIXTURES!$B$2:$B$23,0),0),IF(HLOOKUP(BS$2+1,FIXTURES!$C$2:$NC$23,MATCH($C117,FIXTURES!$B$2:$B$23,0),0)="",HLOOKUP(BS$2,FIXTURES!$C$2:$NC$23,MATCH($C117,FIXTURES!$B$2:$B$23,0),0),HLOOKUP(BS$2+1,FIXTURES!$C$2:$NC$23,MATCH($C117,FIXTURES!$B$2:$B$23,0),0))))</f>
        <v/>
      </c>
      <c r="BT117" s="70" t="str">
        <f>IF(BT$1="SAT",IF(AND(HLOOKUP(BT$2,FIXTURES!$C$2:$NC$23,MATCH($C117,FIXTURES!$B$2:$B$23,0),0)="",HLOOKUP(BT$2+1,FIXTURES!$C$2:$NC$23,MATCH($C117,FIXTURES!$B$2:$B$23,0),0)="",HLOOKUP(BT$2+2,FIXTURES!$C$2:$NC$23,MATCH($C117,FIXTURES!$B$2:$B$23,0),0)=""),HLOOKUP(BT$2-1,FIXTURES!$C$2:$NC$23,MATCH($C117,FIXTURES!$B$2:$B$23,0),0),IF(AND(HLOOKUP(BT$2,FIXTURES!$C$2:$NC$23,MATCH($C117,FIXTURES!$B$2:$B$23,0),0)="",HLOOKUP(BT$2+1,FIXTURES!$C$2:$NC$23,MATCH($C117,FIXTURES!$B$2:$B$23,0),0)=""),HLOOKUP(BT$2+2,FIXTURES!$C$2:$NC$23,MATCH($C117,FIXTURES!$B$2:$B$23,0),0),IF(HLOOKUP(BT$2+1,FIXTURES!$C$2:$NC$23,MATCH($C117,FIXTURES!$B$2:$B$23,0),0)="",HLOOKUP(BT$2,FIXTURES!$C$2:$NC$23,MATCH($C117,FIXTURES!$B$2:$B$23,0),0),HLOOKUP(BT$2+1,FIXTURES!$C$2:$NC$23,MATCH($C117,FIXTURES!$B$2:$B$23,0),0)))),IF(AND(HLOOKUP(BT$2,FIXTURES!$C$2:$NC$23,MATCH($C117,FIXTURES!$B$2:$B$23,0),0)="",HLOOKUP(BT$2+1,FIXTURES!$C$2:$NC$23,MATCH($C117,FIXTURES!$B$2:$B$23,0),0)=""),HLOOKUP(BT$2+2,FIXTURES!$C$2:$NC$23,MATCH($C117,FIXTURES!$B$2:$B$23,0),0),IF(HLOOKUP(BT$2+1,FIXTURES!$C$2:$NC$23,MATCH($C117,FIXTURES!$B$2:$B$23,0),0)="",HLOOKUP(BT$2,FIXTURES!$C$2:$NC$23,MATCH($C117,FIXTURES!$B$2:$B$23,0),0),HLOOKUP(BT$2+1,FIXTURES!$C$2:$NC$23,MATCH($C117,FIXTURES!$B$2:$B$23,0),0))))</f>
        <v/>
      </c>
      <c r="BU117" s="70" t="str">
        <f>IF(BU$1="SAT",IF(AND(HLOOKUP(BU$2,FIXTURES!$C$2:$NC$23,MATCH($C117,FIXTURES!$B$2:$B$23,0),0)="",HLOOKUP(BU$2+1,FIXTURES!$C$2:$NC$23,MATCH($C117,FIXTURES!$B$2:$B$23,0),0)="",HLOOKUP(BU$2+2,FIXTURES!$C$2:$NC$23,MATCH($C117,FIXTURES!$B$2:$B$23,0),0)=""),HLOOKUP(BU$2-1,FIXTURES!$C$2:$NC$23,MATCH($C117,FIXTURES!$B$2:$B$23,0),0),IF(AND(HLOOKUP(BU$2,FIXTURES!$C$2:$NC$23,MATCH($C117,FIXTURES!$B$2:$B$23,0),0)="",HLOOKUP(BU$2+1,FIXTURES!$C$2:$NC$23,MATCH($C117,FIXTURES!$B$2:$B$23,0),0)=""),HLOOKUP(BU$2+2,FIXTURES!$C$2:$NC$23,MATCH($C117,FIXTURES!$B$2:$B$23,0),0),IF(HLOOKUP(BU$2+1,FIXTURES!$C$2:$NC$23,MATCH($C117,FIXTURES!$B$2:$B$23,0),0)="",HLOOKUP(BU$2,FIXTURES!$C$2:$NC$23,MATCH($C117,FIXTURES!$B$2:$B$23,0),0),HLOOKUP(BU$2+1,FIXTURES!$C$2:$NC$23,MATCH($C117,FIXTURES!$B$2:$B$23,0),0)))),IF(AND(HLOOKUP(BU$2,FIXTURES!$C$2:$NC$23,MATCH($C117,FIXTURES!$B$2:$B$23,0),0)="",HLOOKUP(BU$2+1,FIXTURES!$C$2:$NC$23,MATCH($C117,FIXTURES!$B$2:$B$23,0),0)=""),HLOOKUP(BU$2+2,FIXTURES!$C$2:$NC$23,MATCH($C117,FIXTURES!$B$2:$B$23,0),0),IF(HLOOKUP(BU$2+1,FIXTURES!$C$2:$NC$23,MATCH($C117,FIXTURES!$B$2:$B$23,0),0)="",HLOOKUP(BU$2,FIXTURES!$C$2:$NC$23,MATCH($C117,FIXTURES!$B$2:$B$23,0),0),HLOOKUP(BU$2+1,FIXTURES!$C$2:$NC$23,MATCH($C117,FIXTURES!$B$2:$B$23,0),0))))</f>
        <v>MUN</v>
      </c>
      <c r="BV117" s="119" t="s">
        <v>1161</v>
      </c>
      <c r="BW117" s="70" t="str">
        <f>IF(BW$1="SAT",IF(AND(HLOOKUP(BW$2,FIXTURES!$C$2:$NC$23,MATCH($C117,FIXTURES!$B$2:$B$23,0),0)="",HLOOKUP(BW$2+1,FIXTURES!$C$2:$NC$23,MATCH($C117,FIXTURES!$B$2:$B$23,0),0)="",HLOOKUP(BW$2+2,FIXTURES!$C$2:$NC$23,MATCH($C117,FIXTURES!$B$2:$B$23,0),0)=""),HLOOKUP(BW$2-1,FIXTURES!$C$2:$NC$23,MATCH($C117,FIXTURES!$B$2:$B$23,0),0),IF(AND(HLOOKUP(BW$2,FIXTURES!$C$2:$NC$23,MATCH($C117,FIXTURES!$B$2:$B$23,0),0)="",HLOOKUP(BW$2+1,FIXTURES!$C$2:$NC$23,MATCH($C117,FIXTURES!$B$2:$B$23,0),0)=""),HLOOKUP(BW$2+2,FIXTURES!$C$2:$NC$23,MATCH($C117,FIXTURES!$B$2:$B$23,0),0),IF(HLOOKUP(BW$2+1,FIXTURES!$C$2:$NC$23,MATCH($C117,FIXTURES!$B$2:$B$23,0),0)="",HLOOKUP(BW$2,FIXTURES!$C$2:$NC$23,MATCH($C117,FIXTURES!$B$2:$B$23,0),0),HLOOKUP(BW$2+1,FIXTURES!$C$2:$NC$23,MATCH($C117,FIXTURES!$B$2:$B$23,0),0)))),IF(AND(HLOOKUP(BW$2,FIXTURES!$C$2:$NC$23,MATCH($C117,FIXTURES!$B$2:$B$23,0),0)="",HLOOKUP(BW$2+1,FIXTURES!$C$2:$NC$23,MATCH($C117,FIXTURES!$B$2:$B$23,0),0)=""),HLOOKUP(BW$2+2,FIXTURES!$C$2:$NC$23,MATCH($C117,FIXTURES!$B$2:$B$23,0),0),IF(HLOOKUP(BW$2+1,FIXTURES!$C$2:$NC$23,MATCH($C117,FIXTURES!$B$2:$B$23,0),0)="",HLOOKUP(BW$2,FIXTURES!$C$2:$NC$23,MATCH($C117,FIXTURES!$B$2:$B$23,0),0),HLOOKUP(BW$2+1,FIXTURES!$C$2:$NC$23,MATCH($C117,FIXTURES!$B$2:$B$23,0),0))))</f>
        <v>bre</v>
      </c>
      <c r="BX117" s="119" t="s">
        <v>1161</v>
      </c>
      <c r="BY117" s="70" t="str">
        <f>IF(BY$1="SAT",IF(AND(HLOOKUP(BY$2,FIXTURES!$C$2:$NC$23,MATCH($C117,FIXTURES!$B$2:$B$23,0),0)="",HLOOKUP(BY$2+1,FIXTURES!$C$2:$NC$23,MATCH($C117,FIXTURES!$B$2:$B$23,0),0)="",HLOOKUP(BY$2+2,FIXTURES!$C$2:$NC$23,MATCH($C117,FIXTURES!$B$2:$B$23,0),0)=""),HLOOKUP(BY$2-1,FIXTURES!$C$2:$NC$23,MATCH($C117,FIXTURES!$B$2:$B$23,0),0),IF(AND(HLOOKUP(BY$2,FIXTURES!$C$2:$NC$23,MATCH($C117,FIXTURES!$B$2:$B$23,0),0)="",HLOOKUP(BY$2+1,FIXTURES!$C$2:$NC$23,MATCH($C117,FIXTURES!$B$2:$B$23,0),0)=""),HLOOKUP(BY$2+2,FIXTURES!$C$2:$NC$23,MATCH($C117,FIXTURES!$B$2:$B$23,0),0),IF(HLOOKUP(BY$2+1,FIXTURES!$C$2:$NC$23,MATCH($C117,FIXTURES!$B$2:$B$23,0),0)="",HLOOKUP(BY$2,FIXTURES!$C$2:$NC$23,MATCH($C117,FIXTURES!$B$2:$B$23,0),0),HLOOKUP(BY$2+1,FIXTURES!$C$2:$NC$23,MATCH($C117,FIXTURES!$B$2:$B$23,0),0)))),IF(AND(HLOOKUP(BY$2,FIXTURES!$C$2:$NC$23,MATCH($C117,FIXTURES!$B$2:$B$23,0),0)="",HLOOKUP(BY$2+1,FIXTURES!$C$2:$NC$23,MATCH($C117,FIXTURES!$B$2:$B$23,0),0)=""),HLOOKUP(BY$2+2,FIXTURES!$C$2:$NC$23,MATCH($C117,FIXTURES!$B$2:$B$23,0),0),IF(HLOOKUP(BY$2+1,FIXTURES!$C$2:$NC$23,MATCH($C117,FIXTURES!$B$2:$B$23,0),0)="",HLOOKUP(BY$2,FIXTURES!$C$2:$NC$23,MATCH($C117,FIXTURES!$B$2:$B$23,0),0),HLOOKUP(BY$2+1,FIXTURES!$C$2:$NC$23,MATCH($C117,FIXTURES!$B$2:$B$23,0),0))))</f>
        <v>avl</v>
      </c>
      <c r="BZ117" s="119" t="s">
        <v>1161</v>
      </c>
      <c r="CA117" s="70" t="str">
        <f>IF(CA$1="SAT",IF(AND(HLOOKUP(CA$2,FIXTURES!$C$2:$NC$23,MATCH($C117,FIXTURES!$B$2:$B$23,0),0)="",HLOOKUP(CA$2+1,FIXTURES!$C$2:$NC$23,MATCH($C117,FIXTURES!$B$2:$B$23,0),0)="",HLOOKUP(CA$2+2,FIXTURES!$C$2:$NC$23,MATCH($C117,FIXTURES!$B$2:$B$23,0),0)=""),HLOOKUP(CA$2-1,FIXTURES!$C$2:$NC$23,MATCH($C117,FIXTURES!$B$2:$B$23,0),0),IF(AND(HLOOKUP(CA$2,FIXTURES!$C$2:$NC$23,MATCH($C117,FIXTURES!$B$2:$B$23,0),0)="",HLOOKUP(CA$2+1,FIXTURES!$C$2:$NC$23,MATCH($C117,FIXTURES!$B$2:$B$23,0),0)=""),HLOOKUP(CA$2+2,FIXTURES!$C$2:$NC$23,MATCH($C117,FIXTURES!$B$2:$B$23,0),0),IF(HLOOKUP(CA$2+1,FIXTURES!$C$2:$NC$23,MATCH($C117,FIXTURES!$B$2:$B$23,0),0)="",HLOOKUP(CA$2,FIXTURES!$C$2:$NC$23,MATCH($C117,FIXTURES!$B$2:$B$23,0),0),HLOOKUP(CA$2+1,FIXTURES!$C$2:$NC$23,MATCH($C117,FIXTURES!$B$2:$B$23,0),0)))),IF(AND(HLOOKUP(CA$2,FIXTURES!$C$2:$NC$23,MATCH($C117,FIXTURES!$B$2:$B$23,0),0)="",HLOOKUP(CA$2+1,FIXTURES!$C$2:$NC$23,MATCH($C117,FIXTURES!$B$2:$B$23,0),0)=""),HLOOKUP(CA$2+2,FIXTURES!$C$2:$NC$23,MATCH($C117,FIXTURES!$B$2:$B$23,0),0),IF(HLOOKUP(CA$2+1,FIXTURES!$C$2:$NC$23,MATCH($C117,FIXTURES!$B$2:$B$23,0),0)="",HLOOKUP(CA$2,FIXTURES!$C$2:$NC$23,MATCH($C117,FIXTURES!$B$2:$B$23,0),0),HLOOKUP(CA$2+1,FIXTURES!$C$2:$NC$23,MATCH($C117,FIXTURES!$B$2:$B$23,0),0))))</f>
        <v>TOT</v>
      </c>
      <c r="CB117" s="70" t="str">
        <f>IF(CB$1="SAT",IF(AND(HLOOKUP(CB$2,FIXTURES!$C$2:$NC$23,MATCH($C117,FIXTURES!$B$2:$B$23,0),0)="",HLOOKUP(CB$2+1,FIXTURES!$C$2:$NC$23,MATCH($C117,FIXTURES!$B$2:$B$23,0),0)="",HLOOKUP(CB$2+2,FIXTURES!$C$2:$NC$23,MATCH($C117,FIXTURES!$B$2:$B$23,0),0)=""),HLOOKUP(CB$2-1,FIXTURES!$C$2:$NC$23,MATCH($C117,FIXTURES!$B$2:$B$23,0),0),IF(AND(HLOOKUP(CB$2,FIXTURES!$C$2:$NC$23,MATCH($C117,FIXTURES!$B$2:$B$23,0),0)="",HLOOKUP(CB$2+1,FIXTURES!$C$2:$NC$23,MATCH($C117,FIXTURES!$B$2:$B$23,0),0)=""),HLOOKUP(CB$2+2,FIXTURES!$C$2:$NC$23,MATCH($C117,FIXTURES!$B$2:$B$23,0),0),IF(HLOOKUP(CB$2+1,FIXTURES!$C$2:$NC$23,MATCH($C117,FIXTURES!$B$2:$B$23,0),0)="",HLOOKUP(CB$2,FIXTURES!$C$2:$NC$23,MATCH($C117,FIXTURES!$B$2:$B$23,0),0),HLOOKUP(CB$2+1,FIXTURES!$C$2:$NC$23,MATCH($C117,FIXTURES!$B$2:$B$23,0),0)))),IF(AND(HLOOKUP(CB$2,FIXTURES!$C$2:$NC$23,MATCH($C117,FIXTURES!$B$2:$B$23,0),0)="",HLOOKUP(CB$2+1,FIXTURES!$C$2:$NC$23,MATCH($C117,FIXTURES!$B$2:$B$23,0),0)=""),HLOOKUP(CB$2+2,FIXTURES!$C$2:$NC$23,MATCH($C117,FIXTURES!$B$2:$B$23,0),0),IF(HLOOKUP(CB$2+1,FIXTURES!$C$2:$NC$23,MATCH($C117,FIXTURES!$B$2:$B$23,0),0)="",HLOOKUP(CB$2,FIXTURES!$C$2:$NC$23,MATCH($C117,FIXTURES!$B$2:$B$23,0),0),HLOOKUP(CB$2+1,FIXTURES!$C$2:$NC$23,MATCH($C117,FIXTURES!$B$2:$B$23,0),0))))</f>
        <v>eve</v>
      </c>
      <c r="CC117" s="70" t="str">
        <f>IF(CC$1="SAT",IF(AND(HLOOKUP(CC$2,FIXTURES!$C$2:$NC$23,MATCH($C117,FIXTURES!$B$2:$B$23,0),0)="",HLOOKUP(CC$2+1,FIXTURES!$C$2:$NC$23,MATCH($C117,FIXTURES!$B$2:$B$23,0),0)="",HLOOKUP(CC$2+2,FIXTURES!$C$2:$NC$23,MATCH($C117,FIXTURES!$B$2:$B$23,0),0)=""),HLOOKUP(CC$2-1,FIXTURES!$C$2:$NC$23,MATCH($C117,FIXTURES!$B$2:$B$23,0),0),IF(AND(HLOOKUP(CC$2,FIXTURES!$C$2:$NC$23,MATCH($C117,FIXTURES!$B$2:$B$23,0),0)="",HLOOKUP(CC$2+1,FIXTURES!$C$2:$NC$23,MATCH($C117,FIXTURES!$B$2:$B$23,0),0)=""),HLOOKUP(CC$2+2,FIXTURES!$C$2:$NC$23,MATCH($C117,FIXTURES!$B$2:$B$23,0),0),IF(HLOOKUP(CC$2+1,FIXTURES!$C$2:$NC$23,MATCH($C117,FIXTURES!$B$2:$B$23,0),0)="",HLOOKUP(CC$2,FIXTURES!$C$2:$NC$23,MATCH($C117,FIXTURES!$B$2:$B$23,0),0),HLOOKUP(CC$2+1,FIXTURES!$C$2:$NC$23,MATCH($C117,FIXTURES!$B$2:$B$23,0),0)))),IF(AND(HLOOKUP(CC$2,FIXTURES!$C$2:$NC$23,MATCH($C117,FIXTURES!$B$2:$B$23,0),0)="",HLOOKUP(CC$2+1,FIXTURES!$C$2:$NC$23,MATCH($C117,FIXTURES!$B$2:$B$23,0),0)=""),HLOOKUP(CC$2+2,FIXTURES!$C$2:$NC$23,MATCH($C117,FIXTURES!$B$2:$B$23,0),0),IF(HLOOKUP(CC$2+1,FIXTURES!$C$2:$NC$23,MATCH($C117,FIXTURES!$B$2:$B$23,0),0)="",HLOOKUP(CC$2,FIXTURES!$C$2:$NC$23,MATCH($C117,FIXTURES!$B$2:$B$23,0),0),HLOOKUP(CC$2+1,FIXTURES!$C$2:$NC$23,MATCH($C117,FIXTURES!$B$2:$B$23,0),0))))</f>
        <v>SOU</v>
      </c>
      <c r="CD117" s="119" t="s">
        <v>1161</v>
      </c>
      <c r="CE117" s="70" t="str">
        <f>IF(CE$1="SAT",IF(AND(HLOOKUP(CE$2,FIXTURES!$C$2:$NC$23,MATCH($C117,FIXTURES!$B$2:$B$23,0),0)="",HLOOKUP(CE$2+1,FIXTURES!$C$2:$NC$23,MATCH($C117,FIXTURES!$B$2:$B$23,0),0)="",HLOOKUP(CE$2+2,FIXTURES!$C$2:$NC$23,MATCH($C117,FIXTURES!$B$2:$B$23,0),0)=""),HLOOKUP(CE$2-1,FIXTURES!$C$2:$NC$23,MATCH($C117,FIXTURES!$B$2:$B$23,0),0),IF(AND(HLOOKUP(CE$2,FIXTURES!$C$2:$NC$23,MATCH($C117,FIXTURES!$B$2:$B$23,0),0)="",HLOOKUP(CE$2+1,FIXTURES!$C$2:$NC$23,MATCH($C117,FIXTURES!$B$2:$B$23,0),0)=""),HLOOKUP(CE$2+2,FIXTURES!$C$2:$NC$23,MATCH($C117,FIXTURES!$B$2:$B$23,0),0),IF(HLOOKUP(CE$2+1,FIXTURES!$C$2:$NC$23,MATCH($C117,FIXTURES!$B$2:$B$23,0),0)="",HLOOKUP(CE$2,FIXTURES!$C$2:$NC$23,MATCH($C117,FIXTURES!$B$2:$B$23,0),0),HLOOKUP(CE$2+1,FIXTURES!$C$2:$NC$23,MATCH($C117,FIXTURES!$B$2:$B$23,0),0)))),IF(AND(HLOOKUP(CE$2,FIXTURES!$C$2:$NC$23,MATCH($C117,FIXTURES!$B$2:$B$23,0),0)="",HLOOKUP(CE$2+1,FIXTURES!$C$2:$NC$23,MATCH($C117,FIXTURES!$B$2:$B$23,0),0)=""),HLOOKUP(CE$2+2,FIXTURES!$C$2:$NC$23,MATCH($C117,FIXTURES!$B$2:$B$23,0),0),IF(HLOOKUP(CE$2+1,FIXTURES!$C$2:$NC$23,MATCH($C117,FIXTURES!$B$2:$B$23,0),0)="",HLOOKUP(CE$2,FIXTURES!$C$2:$NC$23,MATCH($C117,FIXTURES!$B$2:$B$23,0),0),HLOOKUP(CE$2+1,FIXTURES!$C$2:$NC$23,MATCH($C117,FIXTURES!$B$2:$B$23,0),0))))</f>
        <v>ARS</v>
      </c>
      <c r="CF117" s="119" t="s">
        <v>1161</v>
      </c>
      <c r="CG117" s="70" t="str">
        <f>IF(CG$1="SAT",IF(AND(HLOOKUP(CG$2,FIXTURES!$C$2:$NC$23,MATCH($C117,FIXTURES!$B$2:$B$23,0),0)="",HLOOKUP(CG$2+1,FIXTURES!$C$2:$NC$23,MATCH($C117,FIXTURES!$B$2:$B$23,0),0)="",HLOOKUP(CG$2+2,FIXTURES!$C$2:$NC$23,MATCH($C117,FIXTURES!$B$2:$B$23,0),0)=""),HLOOKUP(CG$2-1,FIXTURES!$C$2:$NC$23,MATCH($C117,FIXTURES!$B$2:$B$23,0),0),IF(AND(HLOOKUP(CG$2,FIXTURES!$C$2:$NC$23,MATCH($C117,FIXTURES!$B$2:$B$23,0),0)="",HLOOKUP(CG$2+1,FIXTURES!$C$2:$NC$23,MATCH($C117,FIXTURES!$B$2:$B$23,0),0)=""),HLOOKUP(CG$2+2,FIXTURES!$C$2:$NC$23,MATCH($C117,FIXTURES!$B$2:$B$23,0),0),IF(HLOOKUP(CG$2+1,FIXTURES!$C$2:$NC$23,MATCH($C117,FIXTURES!$B$2:$B$23,0),0)="",HLOOKUP(CG$2,FIXTURES!$C$2:$NC$23,MATCH($C117,FIXTURES!$B$2:$B$23,0),0),HLOOKUP(CG$2+1,FIXTURES!$C$2:$NC$23,MATCH($C117,FIXTURES!$B$2:$B$23,0),0)))),IF(AND(HLOOKUP(CG$2,FIXTURES!$C$2:$NC$23,MATCH($C117,FIXTURES!$B$2:$B$23,0),0)="",HLOOKUP(CG$2+1,FIXTURES!$C$2:$NC$23,MATCH($C117,FIXTURES!$B$2:$B$23,0),0)=""),HLOOKUP(CG$2+2,FIXTURES!$C$2:$NC$23,MATCH($C117,FIXTURES!$B$2:$B$23,0),0),IF(HLOOKUP(CG$2+1,FIXTURES!$C$2:$NC$23,MATCH($C117,FIXTURES!$B$2:$B$23,0),0)="",HLOOKUP(CG$2,FIXTURES!$C$2:$NC$23,MATCH($C117,FIXTURES!$B$2:$B$23,0),0),HLOOKUP(CG$2+1,FIXTURES!$C$2:$NC$23,MATCH($C117,FIXTURES!$B$2:$B$23,0),0))))</f>
        <v>lee</v>
      </c>
      <c r="CH117" s="119" t="s">
        <v>1161</v>
      </c>
      <c r="CI117" s="70" t="str">
        <f>IF(CI$1="SAT",IF(AND(HLOOKUP(CI$2,FIXTURES!$C$2:$NC$23,MATCH($C117,FIXTURES!$B$2:$B$23,0),0)="",HLOOKUP(CI$2+1,FIXTURES!$C$2:$NC$23,MATCH($C117,FIXTURES!$B$2:$B$23,0),0)="",HLOOKUP(CI$2+2,FIXTURES!$C$2:$NC$23,MATCH($C117,FIXTURES!$B$2:$B$23,0),0)=""),HLOOKUP(CI$2-1,FIXTURES!$C$2:$NC$23,MATCH($C117,FIXTURES!$B$2:$B$23,0),0),IF(AND(HLOOKUP(CI$2,FIXTURES!$C$2:$NC$23,MATCH($C117,FIXTURES!$B$2:$B$23,0),0)="",HLOOKUP(CI$2+1,FIXTURES!$C$2:$NC$23,MATCH($C117,FIXTURES!$B$2:$B$23,0),0)=""),HLOOKUP(CI$2+2,FIXTURES!$C$2:$NC$23,MATCH($C117,FIXTURES!$B$2:$B$23,0),0),IF(HLOOKUP(CI$2+1,FIXTURES!$C$2:$NC$23,MATCH($C117,FIXTURES!$B$2:$B$23,0),0)="",HLOOKUP(CI$2,FIXTURES!$C$2:$NC$23,MATCH($C117,FIXTURES!$B$2:$B$23,0),0),HLOOKUP(CI$2+1,FIXTURES!$C$2:$NC$23,MATCH($C117,FIXTURES!$B$2:$B$23,0),0)))),IF(AND(HLOOKUP(CI$2,FIXTURES!$C$2:$NC$23,MATCH($C117,FIXTURES!$B$2:$B$23,0),0)="",HLOOKUP(CI$2+1,FIXTURES!$C$2:$NC$23,MATCH($C117,FIXTURES!$B$2:$B$23,0),0)=""),HLOOKUP(CI$2+2,FIXTURES!$C$2:$NC$23,MATCH($C117,FIXTURES!$B$2:$B$23,0),0),IF(HLOOKUP(CI$2+1,FIXTURES!$C$2:$NC$23,MATCH($C117,FIXTURES!$B$2:$B$23,0),0)="",HLOOKUP(CI$2,FIXTURES!$C$2:$NC$23,MATCH($C117,FIXTURES!$B$2:$B$23,0),0),HLOOKUP(CI$2+1,FIXTURES!$C$2:$NC$23,MATCH($C117,FIXTURES!$B$2:$B$23,0),0))))</f>
        <v>LEI</v>
      </c>
      <c r="CJ117" s="119" t="s">
        <v>1161</v>
      </c>
      <c r="CK117" s="70" t="str">
        <f>IF(CK$1="SAT",IF(AND(HLOOKUP(CK$2,FIXTURES!$C$2:$NC$23,MATCH($C117,FIXTURES!$B$2:$B$23,0),0)="",HLOOKUP(CK$2+1,FIXTURES!$C$2:$NC$23,MATCH($C117,FIXTURES!$B$2:$B$23,0),0)="",HLOOKUP(CK$2+2,FIXTURES!$C$2:$NC$23,MATCH($C117,FIXTURES!$B$2:$B$23,0),0)=""),HLOOKUP(CK$2-1,FIXTURES!$C$2:$NC$23,MATCH($C117,FIXTURES!$B$2:$B$23,0),0),IF(AND(HLOOKUP(CK$2,FIXTURES!$C$2:$NC$23,MATCH($C117,FIXTURES!$B$2:$B$23,0),0)="",HLOOKUP(CK$2+1,FIXTURES!$C$2:$NC$23,MATCH($C117,FIXTURES!$B$2:$B$23,0),0)=""),HLOOKUP(CK$2+2,FIXTURES!$C$2:$NC$23,MATCH($C117,FIXTURES!$B$2:$B$23,0),0),IF(HLOOKUP(CK$2+1,FIXTURES!$C$2:$NC$23,MATCH($C117,FIXTURES!$B$2:$B$23,0),0)="",HLOOKUP(CK$2,FIXTURES!$C$2:$NC$23,MATCH($C117,FIXTURES!$B$2:$B$23,0),0),HLOOKUP(CK$2+1,FIXTURES!$C$2:$NC$23,MATCH($C117,FIXTURES!$B$2:$B$23,0),0)))),IF(AND(HLOOKUP(CK$2,FIXTURES!$C$2:$NC$23,MATCH($C117,FIXTURES!$B$2:$B$23,0),0)="",HLOOKUP(CK$2+1,FIXTURES!$C$2:$NC$23,MATCH($C117,FIXTURES!$B$2:$B$23,0),0)=""),HLOOKUP(CK$2+2,FIXTURES!$C$2:$NC$23,MATCH($C117,FIXTURES!$B$2:$B$23,0),0),IF(HLOOKUP(CK$2+1,FIXTURES!$C$2:$NC$23,MATCH($C117,FIXTURES!$B$2:$B$23,0),0)="",HLOOKUP(CK$2,FIXTURES!$C$2:$NC$23,MATCH($C117,FIXTURES!$B$2:$B$23,0),0),HLOOKUP(CK$2+1,FIXTURES!$C$2:$NC$23,MATCH($C117,FIXTURES!$B$2:$B$23,0),0))))</f>
        <v>che</v>
      </c>
      <c r="CL117" s="70" t="str">
        <f>IF(CL$1="SAT",IF(AND(HLOOKUP(CL$2,FIXTURES!$C$2:$NC$23,MATCH($C117,FIXTURES!$B$2:$B$23,0),0)="",HLOOKUP(CL$2+1,FIXTURES!$C$2:$NC$23,MATCH($C117,FIXTURES!$B$2:$B$23,0),0)="",HLOOKUP(CL$2+2,FIXTURES!$C$2:$NC$23,MATCH($C117,FIXTURES!$B$2:$B$23,0),0)=""),HLOOKUP(CL$2-1,FIXTURES!$C$2:$NC$23,MATCH($C117,FIXTURES!$B$2:$B$23,0),0),IF(AND(HLOOKUP(CL$2,FIXTURES!$C$2:$NC$23,MATCH($C117,FIXTURES!$B$2:$B$23,0),0)="",HLOOKUP(CL$2+1,FIXTURES!$C$2:$NC$23,MATCH($C117,FIXTURES!$B$2:$B$23,0),0)=""),HLOOKUP(CL$2+2,FIXTURES!$C$2:$NC$23,MATCH($C117,FIXTURES!$B$2:$B$23,0),0),IF(HLOOKUP(CL$2+1,FIXTURES!$C$2:$NC$23,MATCH($C117,FIXTURES!$B$2:$B$23,0),0)="",HLOOKUP(CL$2,FIXTURES!$C$2:$NC$23,MATCH($C117,FIXTURES!$B$2:$B$23,0),0),HLOOKUP(CL$2+1,FIXTURES!$C$2:$NC$23,MATCH($C117,FIXTURES!$B$2:$B$23,0),0)))),IF(AND(HLOOKUP(CL$2,FIXTURES!$C$2:$NC$23,MATCH($C117,FIXTURES!$B$2:$B$23,0),0)="",HLOOKUP(CL$2+1,FIXTURES!$C$2:$NC$23,MATCH($C117,FIXTURES!$B$2:$B$23,0),0)=""),HLOOKUP(CL$2+2,FIXTURES!$C$2:$NC$23,MATCH($C117,FIXTURES!$B$2:$B$23,0),0),IF(HLOOKUP(CL$2+1,FIXTURES!$C$2:$NC$23,MATCH($C117,FIXTURES!$B$2:$B$23,0),0)="",HLOOKUP(CL$2,FIXTURES!$C$2:$NC$23,MATCH($C117,FIXTURES!$B$2:$B$23,0),0),HLOOKUP(CL$2+1,FIXTURES!$C$2:$NC$23,MATCH($C117,FIXTURES!$B$2:$B$23,0),0))))</f>
        <v/>
      </c>
      <c r="CM117" s="70" t="str">
        <f>IF(CM$1="SAT",IF(AND(HLOOKUP(CM$2,FIXTURES!$C$2:$NC$23,MATCH($C117,FIXTURES!$B$2:$B$23,0),0)="",HLOOKUP(CM$2+1,FIXTURES!$C$2:$NC$23,MATCH($C117,FIXTURES!$B$2:$B$23,0),0)="",HLOOKUP(CM$2+2,FIXTURES!$C$2:$NC$23,MATCH($C117,FIXTURES!$B$2:$B$23,0),0)=""),HLOOKUP(CM$2-1,FIXTURES!$C$2:$NC$23,MATCH($C117,FIXTURES!$B$2:$B$23,0),0),IF(AND(HLOOKUP(CM$2,FIXTURES!$C$2:$NC$23,MATCH($C117,FIXTURES!$B$2:$B$23,0),0)="",HLOOKUP(CM$2+1,FIXTURES!$C$2:$NC$23,MATCH($C117,FIXTURES!$B$2:$B$23,0),0)=""),HLOOKUP(CM$2+2,FIXTURES!$C$2:$NC$23,MATCH($C117,FIXTURES!$B$2:$B$23,0),0),IF(HLOOKUP(CM$2+1,FIXTURES!$C$2:$NC$23,MATCH($C117,FIXTURES!$B$2:$B$23,0),0)="",HLOOKUP(CM$2,FIXTURES!$C$2:$NC$23,MATCH($C117,FIXTURES!$B$2:$B$23,0),0),HLOOKUP(CM$2+1,FIXTURES!$C$2:$NC$23,MATCH($C117,FIXTURES!$B$2:$B$23,0),0)))),IF(AND(HLOOKUP(CM$2,FIXTURES!$C$2:$NC$23,MATCH($C117,FIXTURES!$B$2:$B$23,0),0)="",HLOOKUP(CM$2+1,FIXTURES!$C$2:$NC$23,MATCH($C117,FIXTURES!$B$2:$B$23,0),0)=""),HLOOKUP(CM$2+2,FIXTURES!$C$2:$NC$23,MATCH($C117,FIXTURES!$B$2:$B$23,0),0),IF(HLOOKUP(CM$2+1,FIXTURES!$C$2:$NC$23,MATCH($C117,FIXTURES!$B$2:$B$23,0),0)="",HLOOKUP(CM$2,FIXTURES!$C$2:$NC$23,MATCH($C117,FIXTURES!$B$2:$B$23,0),0),HLOOKUP(CM$2+1,FIXTURES!$C$2:$NC$23,MATCH($C117,FIXTURES!$B$2:$B$23,0),0))))</f>
        <v/>
      </c>
      <c r="CN117" s="70" t="str">
        <f>IF(CN$1="SAT",IF(AND(HLOOKUP(CN$2,FIXTURES!$C$2:$NC$23,MATCH($C117,FIXTURES!$B$2:$B$23,0),0)="",HLOOKUP(CN$2+1,FIXTURES!$C$2:$NC$23,MATCH($C117,FIXTURES!$B$2:$B$23,0),0)="",HLOOKUP(CN$2+2,FIXTURES!$C$2:$NC$23,MATCH($C117,FIXTURES!$B$2:$B$23,0),0)=""),HLOOKUP(CN$2-1,FIXTURES!$C$2:$NC$23,MATCH($C117,FIXTURES!$B$2:$B$23,0),0),IF(AND(HLOOKUP(CN$2,FIXTURES!$C$2:$NC$23,MATCH($C117,FIXTURES!$B$2:$B$23,0),0)="",HLOOKUP(CN$2+1,FIXTURES!$C$2:$NC$23,MATCH($C117,FIXTURES!$B$2:$B$23,0),0)=""),HLOOKUP(CN$2+2,FIXTURES!$C$2:$NC$23,MATCH($C117,FIXTURES!$B$2:$B$23,0),0),IF(HLOOKUP(CN$2+1,FIXTURES!$C$2:$NC$23,MATCH($C117,FIXTURES!$B$2:$B$23,0),0)="",HLOOKUP(CN$2,FIXTURES!$C$2:$NC$23,MATCH($C117,FIXTURES!$B$2:$B$23,0),0),HLOOKUP(CN$2+1,FIXTURES!$C$2:$NC$23,MATCH($C117,FIXTURES!$B$2:$B$23,0),0)))),IF(AND(HLOOKUP(CN$2,FIXTURES!$C$2:$NC$23,MATCH($C117,FIXTURES!$B$2:$B$23,0),0)="",HLOOKUP(CN$2+1,FIXTURES!$C$2:$NC$23,MATCH($C117,FIXTURES!$B$2:$B$23,0),0)=""),HLOOKUP(CN$2+2,FIXTURES!$C$2:$NC$23,MATCH($C117,FIXTURES!$B$2:$B$23,0),0),IF(HLOOKUP(CN$2+1,FIXTURES!$C$2:$NC$23,MATCH($C117,FIXTURES!$B$2:$B$23,0),0)="",HLOOKUP(CN$2,FIXTURES!$C$2:$NC$23,MATCH($C117,FIXTURES!$B$2:$B$23,0),0),HLOOKUP(CN$2+1,FIXTURES!$C$2:$NC$23,MATCH($C117,FIXTURES!$B$2:$B$23,0),0))))</f>
        <v/>
      </c>
      <c r="CO117" s="70" t="str">
        <f>IF(CO$1="SAT",IF(AND(HLOOKUP(CO$2,FIXTURES!$C$2:$NC$23,MATCH($C117,FIXTURES!$B$2:$B$23,0),0)="",HLOOKUP(CO$2+1,FIXTURES!$C$2:$NC$23,MATCH($C117,FIXTURES!$B$2:$B$23,0),0)="",HLOOKUP(CO$2+2,FIXTURES!$C$2:$NC$23,MATCH($C117,FIXTURES!$B$2:$B$23,0),0)=""),HLOOKUP(CO$2-1,FIXTURES!$C$2:$NC$23,MATCH($C117,FIXTURES!$B$2:$B$23,0),0),IF(AND(HLOOKUP(CO$2,FIXTURES!$C$2:$NC$23,MATCH($C117,FIXTURES!$B$2:$B$23,0),0)="",HLOOKUP(CO$2+1,FIXTURES!$C$2:$NC$23,MATCH($C117,FIXTURES!$B$2:$B$23,0),0)=""),HLOOKUP(CO$2+2,FIXTURES!$C$2:$NC$23,MATCH($C117,FIXTURES!$B$2:$B$23,0),0),IF(HLOOKUP(CO$2+1,FIXTURES!$C$2:$NC$23,MATCH($C117,FIXTURES!$B$2:$B$23,0),0)="",HLOOKUP(CO$2,FIXTURES!$C$2:$NC$23,MATCH($C117,FIXTURES!$B$2:$B$23,0),0),HLOOKUP(CO$2+1,FIXTURES!$C$2:$NC$23,MATCH($C117,FIXTURES!$B$2:$B$23,0),0)))),IF(AND(HLOOKUP(CO$2,FIXTURES!$C$2:$NC$23,MATCH($C117,FIXTURES!$B$2:$B$23,0),0)="",HLOOKUP(CO$2+1,FIXTURES!$C$2:$NC$23,MATCH($C117,FIXTURES!$B$2:$B$23,0),0)=""),HLOOKUP(CO$2+2,FIXTURES!$C$2:$NC$23,MATCH($C117,FIXTURES!$B$2:$B$23,0),0),IF(HLOOKUP(CO$2+1,FIXTURES!$C$2:$NC$23,MATCH($C117,FIXTURES!$B$2:$B$23,0),0)="",HLOOKUP(CO$2,FIXTURES!$C$2:$NC$23,MATCH($C117,FIXTURES!$B$2:$B$23,0),0),HLOOKUP(CO$2+1,FIXTURES!$C$2:$NC$23,MATCH($C117,FIXTURES!$B$2:$B$23,0),0))))</f>
        <v/>
      </c>
      <c r="CP117" s="70" t="str">
        <f>IF(CP$1="SAT",IF(AND(HLOOKUP(CP$2,FIXTURES!$C$2:$NC$23,MATCH($C117,FIXTURES!$B$2:$B$23,0),0)="",HLOOKUP(CP$2+1,FIXTURES!$C$2:$NC$23,MATCH($C117,FIXTURES!$B$2:$B$23,0),0)="",HLOOKUP(CP$2+2,FIXTURES!$C$2:$NC$23,MATCH($C117,FIXTURES!$B$2:$B$23,0),0)=""),HLOOKUP(CP$2-1,FIXTURES!$C$2:$NC$23,MATCH($C117,FIXTURES!$B$2:$B$23,0),0),IF(AND(HLOOKUP(CP$2,FIXTURES!$C$2:$NC$23,MATCH($C117,FIXTURES!$B$2:$B$23,0),0)="",HLOOKUP(CP$2+1,FIXTURES!$C$2:$NC$23,MATCH($C117,FIXTURES!$B$2:$B$23,0),0)=""),HLOOKUP(CP$2+2,FIXTURES!$C$2:$NC$23,MATCH($C117,FIXTURES!$B$2:$B$23,0),0),IF(HLOOKUP(CP$2+1,FIXTURES!$C$2:$NC$23,MATCH($C117,FIXTURES!$B$2:$B$23,0),0)="",HLOOKUP(CP$2,FIXTURES!$C$2:$NC$23,MATCH($C117,FIXTURES!$B$2:$B$23,0),0),HLOOKUP(CP$2+1,FIXTURES!$C$2:$NC$23,MATCH($C117,FIXTURES!$B$2:$B$23,0),0)))),IF(AND(HLOOKUP(CP$2,FIXTURES!$C$2:$NC$23,MATCH($C117,FIXTURES!$B$2:$B$23,0),0)="",HLOOKUP(CP$2+1,FIXTURES!$C$2:$NC$23,MATCH($C117,FIXTURES!$B$2:$B$23,0),0)=""),HLOOKUP(CP$2+2,FIXTURES!$C$2:$NC$23,MATCH($C117,FIXTURES!$B$2:$B$23,0),0),IF(HLOOKUP(CP$2+1,FIXTURES!$C$2:$NC$23,MATCH($C117,FIXTURES!$B$2:$B$23,0),0)="",HLOOKUP(CP$2,FIXTURES!$C$2:$NC$23,MATCH($C117,FIXTURES!$B$2:$B$23,0),0),HLOOKUP(CP$2+1,FIXTURES!$C$2:$NC$23,MATCH($C117,FIXTURES!$B$2:$B$23,0),0))))</f>
        <v/>
      </c>
      <c r="CQ117" s="70" t="str">
        <f>IF(CQ$1="SAT",IF(AND(HLOOKUP(CQ$2,FIXTURES!$C$2:$NC$23,MATCH($C117,FIXTURES!$B$2:$B$23,0),0)="",HLOOKUP(CQ$2+1,FIXTURES!$C$2:$NC$23,MATCH($C117,FIXTURES!$B$2:$B$23,0),0)="",HLOOKUP(CQ$2+2,FIXTURES!$C$2:$NC$23,MATCH($C117,FIXTURES!$B$2:$B$23,0),0)=""),HLOOKUP(CQ$2-1,FIXTURES!$C$2:$NC$23,MATCH($C117,FIXTURES!$B$2:$B$23,0),0),IF(AND(HLOOKUP(CQ$2,FIXTURES!$C$2:$NC$23,MATCH($C117,FIXTURES!$B$2:$B$23,0),0)="",HLOOKUP(CQ$2+1,FIXTURES!$C$2:$NC$23,MATCH($C117,FIXTURES!$B$2:$B$23,0),0)=""),HLOOKUP(CQ$2+2,FIXTURES!$C$2:$NC$23,MATCH($C117,FIXTURES!$B$2:$B$23,0),0),IF(HLOOKUP(CQ$2+1,FIXTURES!$C$2:$NC$23,MATCH($C117,FIXTURES!$B$2:$B$23,0),0)="",HLOOKUP(CQ$2,FIXTURES!$C$2:$NC$23,MATCH($C117,FIXTURES!$B$2:$B$23,0),0),HLOOKUP(CQ$2+1,FIXTURES!$C$2:$NC$23,MATCH($C117,FIXTURES!$B$2:$B$23,0),0)))),IF(AND(HLOOKUP(CQ$2,FIXTURES!$C$2:$NC$23,MATCH($C117,FIXTURES!$B$2:$B$23,0),0)="",HLOOKUP(CQ$2+1,FIXTURES!$C$2:$NC$23,MATCH($C117,FIXTURES!$B$2:$B$23,0),0)=""),HLOOKUP(CQ$2+2,FIXTURES!$C$2:$NC$23,MATCH($C117,FIXTURES!$B$2:$B$23,0),0),IF(HLOOKUP(CQ$2+1,FIXTURES!$C$2:$NC$23,MATCH($C117,FIXTURES!$B$2:$B$23,0),0)="",HLOOKUP(CQ$2,FIXTURES!$C$2:$NC$23,MATCH($C117,FIXTURES!$B$2:$B$23,0),0),HLOOKUP(CQ$2+1,FIXTURES!$C$2:$NC$23,MATCH($C117,FIXTURES!$B$2:$B$23,0),0))))</f>
        <v/>
      </c>
      <c r="CR117" s="70" t="str">
        <f>IF(CR$1="SAT",IF(AND(HLOOKUP(CR$2,FIXTURES!$C$2:$NC$23,MATCH($C117,FIXTURES!$B$2:$B$23,0),0)="",HLOOKUP(CR$2+1,FIXTURES!$C$2:$NC$23,MATCH($C117,FIXTURES!$B$2:$B$23,0),0)="",HLOOKUP(CR$2+2,FIXTURES!$C$2:$NC$23,MATCH($C117,FIXTURES!$B$2:$B$23,0),0)=""),HLOOKUP(CR$2-1,FIXTURES!$C$2:$NC$23,MATCH($C117,FIXTURES!$B$2:$B$23,0),0),IF(AND(HLOOKUP(CR$2,FIXTURES!$C$2:$NC$23,MATCH($C117,FIXTURES!$B$2:$B$23,0),0)="",HLOOKUP(CR$2+1,FIXTURES!$C$2:$NC$23,MATCH($C117,FIXTURES!$B$2:$B$23,0),0)=""),HLOOKUP(CR$2+2,FIXTURES!$C$2:$NC$23,MATCH($C117,FIXTURES!$B$2:$B$23,0),0),IF(HLOOKUP(CR$2+1,FIXTURES!$C$2:$NC$23,MATCH($C117,FIXTURES!$B$2:$B$23,0),0)="",HLOOKUP(CR$2,FIXTURES!$C$2:$NC$23,MATCH($C117,FIXTURES!$B$2:$B$23,0),0),HLOOKUP(CR$2+1,FIXTURES!$C$2:$NC$23,MATCH($C117,FIXTURES!$B$2:$B$23,0),0)))),IF(AND(HLOOKUP(CR$2,FIXTURES!$C$2:$NC$23,MATCH($C117,FIXTURES!$B$2:$B$23,0),0)="",HLOOKUP(CR$2+1,FIXTURES!$C$2:$NC$23,MATCH($C117,FIXTURES!$B$2:$B$23,0),0)=""),HLOOKUP(CR$2+2,FIXTURES!$C$2:$NC$23,MATCH($C117,FIXTURES!$B$2:$B$23,0),0),IF(HLOOKUP(CR$2+1,FIXTURES!$C$2:$NC$23,MATCH($C117,FIXTURES!$B$2:$B$23,0),0)="",HLOOKUP(CR$2,FIXTURES!$C$2:$NC$23,MATCH($C117,FIXTURES!$B$2:$B$23,0),0),HLOOKUP(CR$2+1,FIXTURES!$C$2:$NC$23,MATCH($C117,FIXTURES!$B$2:$B$23,0),0))))</f>
        <v/>
      </c>
      <c r="CS117" s="70" t="str">
        <f>IF(CS$1="SAT",IF(AND(HLOOKUP(CS$2,FIXTURES!$C$2:$NC$23,MATCH($C117,FIXTURES!$B$2:$B$23,0),0)="",HLOOKUP(CS$2+1,FIXTURES!$C$2:$NC$23,MATCH($C117,FIXTURES!$B$2:$B$23,0),0)="",HLOOKUP(CS$2+2,FIXTURES!$C$2:$NC$23,MATCH($C117,FIXTURES!$B$2:$B$23,0),0)=""),HLOOKUP(CS$2-1,FIXTURES!$C$2:$NC$23,MATCH($C117,FIXTURES!$B$2:$B$23,0),0),IF(AND(HLOOKUP(CS$2,FIXTURES!$C$2:$NC$23,MATCH($C117,FIXTURES!$B$2:$B$23,0),0)="",HLOOKUP(CS$2+1,FIXTURES!$C$2:$NC$23,MATCH($C117,FIXTURES!$B$2:$B$23,0),0)=""),HLOOKUP(CS$2+2,FIXTURES!$C$2:$NC$23,MATCH($C117,FIXTURES!$B$2:$B$23,0),0),IF(HLOOKUP(CS$2+1,FIXTURES!$C$2:$NC$23,MATCH($C117,FIXTURES!$B$2:$B$23,0),0)="",HLOOKUP(CS$2,FIXTURES!$C$2:$NC$23,MATCH($C117,FIXTURES!$B$2:$B$23,0),0),HLOOKUP(CS$2+1,FIXTURES!$C$2:$NC$23,MATCH($C117,FIXTURES!$B$2:$B$23,0),0)))),IF(AND(HLOOKUP(CS$2,FIXTURES!$C$2:$NC$23,MATCH($C117,FIXTURES!$B$2:$B$23,0),0)="",HLOOKUP(CS$2+1,FIXTURES!$C$2:$NC$23,MATCH($C117,FIXTURES!$B$2:$B$23,0),0)=""),HLOOKUP(CS$2+2,FIXTURES!$C$2:$NC$23,MATCH($C117,FIXTURES!$B$2:$B$23,0),0),IF(HLOOKUP(CS$2+1,FIXTURES!$C$2:$NC$23,MATCH($C117,FIXTURES!$B$2:$B$23,0),0)="",HLOOKUP(CS$2,FIXTURES!$C$2:$NC$23,MATCH($C117,FIXTURES!$B$2:$B$23,0),0),HLOOKUP(CS$2+1,FIXTURES!$C$2:$NC$23,MATCH($C117,FIXTURES!$B$2:$B$23,0),0))))</f>
        <v/>
      </c>
      <c r="CT117" s="70" t="str">
        <f>IF(CT$1="SAT",IF(AND(HLOOKUP(CT$2,FIXTURES!$C$2:$NC$23,MATCH($C117,FIXTURES!$B$2:$B$23,0),0)="",HLOOKUP(CT$2+1,FIXTURES!$C$2:$NC$23,MATCH($C117,FIXTURES!$B$2:$B$23,0),0)="",HLOOKUP(CT$2+2,FIXTURES!$C$2:$NC$23,MATCH($C117,FIXTURES!$B$2:$B$23,0),0)=""),HLOOKUP(CT$2-1,FIXTURES!$C$2:$NC$23,MATCH($C117,FIXTURES!$B$2:$B$23,0),0),IF(AND(HLOOKUP(CT$2,FIXTURES!$C$2:$NC$23,MATCH($C117,FIXTURES!$B$2:$B$23,0),0)="",HLOOKUP(CT$2+1,FIXTURES!$C$2:$NC$23,MATCH($C117,FIXTURES!$B$2:$B$23,0),0)=""),HLOOKUP(CT$2+2,FIXTURES!$C$2:$NC$23,MATCH($C117,FIXTURES!$B$2:$B$23,0),0),IF(HLOOKUP(CT$2+1,FIXTURES!$C$2:$NC$23,MATCH($C117,FIXTURES!$B$2:$B$23,0),0)="",HLOOKUP(CT$2,FIXTURES!$C$2:$NC$23,MATCH($C117,FIXTURES!$B$2:$B$23,0),0),HLOOKUP(CT$2+1,FIXTURES!$C$2:$NC$23,MATCH($C117,FIXTURES!$B$2:$B$23,0),0)))),IF(AND(HLOOKUP(CT$2,FIXTURES!$C$2:$NC$23,MATCH($C117,FIXTURES!$B$2:$B$23,0),0)="",HLOOKUP(CT$2+1,FIXTURES!$C$2:$NC$23,MATCH($C117,FIXTURES!$B$2:$B$23,0),0)=""),HLOOKUP(CT$2+2,FIXTURES!$C$2:$NC$23,MATCH($C117,FIXTURES!$B$2:$B$23,0),0),IF(HLOOKUP(CT$2+1,FIXTURES!$C$2:$NC$23,MATCH($C117,FIXTURES!$B$2:$B$23,0),0)="",HLOOKUP(CT$2,FIXTURES!$C$2:$NC$23,MATCH($C117,FIXTURES!$B$2:$B$23,0),0),HLOOKUP(CT$2+1,FIXTURES!$C$2:$NC$23,MATCH($C117,FIXTURES!$B$2:$B$23,0),0))))</f>
        <v/>
      </c>
      <c r="CU117" s="70" t="str">
        <f>IF(CU$1="SAT",IF(AND(HLOOKUP(CU$2,FIXTURES!$C$2:$NC$23,MATCH($C117,FIXTURES!$B$2:$B$23,0),0)="",HLOOKUP(CU$2+1,FIXTURES!$C$2:$NC$23,MATCH($C117,FIXTURES!$B$2:$B$23,0),0)="",HLOOKUP(CU$2+2,FIXTURES!$C$2:$NC$23,MATCH($C117,FIXTURES!$B$2:$B$23,0),0)=""),HLOOKUP(CU$2-1,FIXTURES!$C$2:$NC$23,MATCH($C117,FIXTURES!$B$2:$B$23,0),0),IF(AND(HLOOKUP(CU$2,FIXTURES!$C$2:$NC$23,MATCH($C117,FIXTURES!$B$2:$B$23,0),0)="",HLOOKUP(CU$2+1,FIXTURES!$C$2:$NC$23,MATCH($C117,FIXTURES!$B$2:$B$23,0),0)=""),HLOOKUP(CU$2+2,FIXTURES!$C$2:$NC$23,MATCH($C117,FIXTURES!$B$2:$B$23,0),0),IF(HLOOKUP(CU$2+1,FIXTURES!$C$2:$NC$23,MATCH($C117,FIXTURES!$B$2:$B$23,0),0)="",HLOOKUP(CU$2,FIXTURES!$C$2:$NC$23,MATCH($C117,FIXTURES!$B$2:$B$23,0),0),HLOOKUP(CU$2+1,FIXTURES!$C$2:$NC$23,MATCH($C117,FIXTURES!$B$2:$B$23,0),0)))),IF(AND(HLOOKUP(CU$2,FIXTURES!$C$2:$NC$23,MATCH($C117,FIXTURES!$B$2:$B$23,0),0)="",HLOOKUP(CU$2+1,FIXTURES!$C$2:$NC$23,MATCH($C117,FIXTURES!$B$2:$B$23,0),0)=""),HLOOKUP(CU$2+2,FIXTURES!$C$2:$NC$23,MATCH($C117,FIXTURES!$B$2:$B$23,0),0),IF(HLOOKUP(CU$2+1,FIXTURES!$C$2:$NC$23,MATCH($C117,FIXTURES!$B$2:$B$23,0),0)="",HLOOKUP(CU$2,FIXTURES!$C$2:$NC$23,MATCH($C117,FIXTURES!$B$2:$B$23,0),0),HLOOKUP(CU$2+1,FIXTURES!$C$2:$NC$23,MATCH($C117,FIXTURES!$B$2:$B$23,0),0))))</f>
        <v/>
      </c>
      <c r="CV117" s="70" t="str">
        <f>IF(CV$1="SAT",IF(AND(HLOOKUP(CV$2,FIXTURES!$C$2:$NC$23,MATCH($C117,FIXTURES!$B$2:$B$23,0),0)="",HLOOKUP(CV$2+1,FIXTURES!$C$2:$NC$23,MATCH($C117,FIXTURES!$B$2:$B$23,0),0)="",HLOOKUP(CV$2+2,FIXTURES!$C$2:$NC$23,MATCH($C117,FIXTURES!$B$2:$B$23,0),0)=""),HLOOKUP(CV$2-1,FIXTURES!$C$2:$NC$23,MATCH($C117,FIXTURES!$B$2:$B$23,0),0),IF(AND(HLOOKUP(CV$2,FIXTURES!$C$2:$NC$23,MATCH($C117,FIXTURES!$B$2:$B$23,0),0)="",HLOOKUP(CV$2+1,FIXTURES!$C$2:$NC$23,MATCH($C117,FIXTURES!$B$2:$B$23,0),0)=""),HLOOKUP(CV$2+2,FIXTURES!$C$2:$NC$23,MATCH($C117,FIXTURES!$B$2:$B$23,0),0),IF(HLOOKUP(CV$2+1,FIXTURES!$C$2:$NC$23,MATCH($C117,FIXTURES!$B$2:$B$23,0),0)="",HLOOKUP(CV$2,FIXTURES!$C$2:$NC$23,MATCH($C117,FIXTURES!$B$2:$B$23,0),0),HLOOKUP(CV$2+1,FIXTURES!$C$2:$NC$23,MATCH($C117,FIXTURES!$B$2:$B$23,0),0)))),IF(AND(HLOOKUP(CV$2,FIXTURES!$C$2:$NC$23,MATCH($C117,FIXTURES!$B$2:$B$23,0),0)="",HLOOKUP(CV$2+1,FIXTURES!$C$2:$NC$23,MATCH($C117,FIXTURES!$B$2:$B$23,0),0)=""),HLOOKUP(CV$2+2,FIXTURES!$C$2:$NC$23,MATCH($C117,FIXTURES!$B$2:$B$23,0),0),IF(HLOOKUP(CV$2+1,FIXTURES!$C$2:$NC$23,MATCH($C117,FIXTURES!$B$2:$B$23,0),0)="",HLOOKUP(CV$2,FIXTURES!$C$2:$NC$23,MATCH($C117,FIXTURES!$B$2:$B$23,0),0),HLOOKUP(CV$2+1,FIXTURES!$C$2:$NC$23,MATCH($C117,FIXTURES!$B$2:$B$23,0),0))))</f>
        <v/>
      </c>
      <c r="CW117" s="70" t="str">
        <f>IF(CW$1="SAT",IF(AND(HLOOKUP(CW$2,FIXTURES!$C$2:$NC$23,MATCH($C117,FIXTURES!$B$2:$B$23,0),0)="",HLOOKUP(CW$2+1,FIXTURES!$C$2:$NC$23,MATCH($C117,FIXTURES!$B$2:$B$23,0),0)="",HLOOKUP(CW$2+2,FIXTURES!$C$2:$NC$23,MATCH($C117,FIXTURES!$B$2:$B$23,0),0)=""),HLOOKUP(CW$2-1,FIXTURES!$C$2:$NC$23,MATCH($C117,FIXTURES!$B$2:$B$23,0),0),IF(AND(HLOOKUP(CW$2,FIXTURES!$C$2:$NC$23,MATCH($C117,FIXTURES!$B$2:$B$23,0),0)="",HLOOKUP(CW$2+1,FIXTURES!$C$2:$NC$23,MATCH($C117,FIXTURES!$B$2:$B$23,0),0)=""),HLOOKUP(CW$2+2,FIXTURES!$C$2:$NC$23,MATCH($C117,FIXTURES!$B$2:$B$23,0),0),IF(HLOOKUP(CW$2+1,FIXTURES!$C$2:$NC$23,MATCH($C117,FIXTURES!$B$2:$B$23,0),0)="",HLOOKUP(CW$2,FIXTURES!$C$2:$NC$23,MATCH($C117,FIXTURES!$B$2:$B$23,0),0),HLOOKUP(CW$2+1,FIXTURES!$C$2:$NC$23,MATCH($C117,FIXTURES!$B$2:$B$23,0),0)))),IF(AND(HLOOKUP(CW$2,FIXTURES!$C$2:$NC$23,MATCH($C117,FIXTURES!$B$2:$B$23,0),0)="",HLOOKUP(CW$2+1,FIXTURES!$C$2:$NC$23,MATCH($C117,FIXTURES!$B$2:$B$23,0),0)=""),HLOOKUP(CW$2+2,FIXTURES!$C$2:$NC$23,MATCH($C117,FIXTURES!$B$2:$B$23,0),0),IF(HLOOKUP(CW$2+1,FIXTURES!$C$2:$NC$23,MATCH($C117,FIXTURES!$B$2:$B$23,0),0)="",HLOOKUP(CW$2,FIXTURES!$C$2:$NC$23,MATCH($C117,FIXTURES!$B$2:$B$23,0),0),HLOOKUP(CW$2+1,FIXTURES!$C$2:$NC$23,MATCH($C117,FIXTURES!$B$2:$B$23,0),0))))</f>
        <v/>
      </c>
      <c r="CX117" s="70" t="str">
        <f>IF(CX$1="SAT",IF(AND(HLOOKUP(CX$2,FIXTURES!$C$2:$NC$23,MATCH($C117,FIXTURES!$B$2:$B$23,0),0)="",HLOOKUP(CX$2+1,FIXTURES!$C$2:$NC$23,MATCH($C117,FIXTURES!$B$2:$B$23,0),0)="",HLOOKUP(CX$2+2,FIXTURES!$C$2:$NC$23,MATCH($C117,FIXTURES!$B$2:$B$23,0),0)=""),HLOOKUP(CX$2-1,FIXTURES!$C$2:$NC$23,MATCH($C117,FIXTURES!$B$2:$B$23,0),0),IF(AND(HLOOKUP(CX$2,FIXTURES!$C$2:$NC$23,MATCH($C117,FIXTURES!$B$2:$B$23,0),0)="",HLOOKUP(CX$2+1,FIXTURES!$C$2:$NC$23,MATCH($C117,FIXTURES!$B$2:$B$23,0),0)=""),HLOOKUP(CX$2+2,FIXTURES!$C$2:$NC$23,MATCH($C117,FIXTURES!$B$2:$B$23,0),0),IF(HLOOKUP(CX$2+1,FIXTURES!$C$2:$NC$23,MATCH($C117,FIXTURES!$B$2:$B$23,0),0)="",HLOOKUP(CX$2,FIXTURES!$C$2:$NC$23,MATCH($C117,FIXTURES!$B$2:$B$23,0),0),HLOOKUP(CX$2+1,FIXTURES!$C$2:$NC$23,MATCH($C117,FIXTURES!$B$2:$B$23,0),0)))),IF(AND(HLOOKUP(CX$2,FIXTURES!$C$2:$NC$23,MATCH($C117,FIXTURES!$B$2:$B$23,0),0)="",HLOOKUP(CX$2+1,FIXTURES!$C$2:$NC$23,MATCH($C117,FIXTURES!$B$2:$B$23,0),0)=""),HLOOKUP(CX$2+2,FIXTURES!$C$2:$NC$23,MATCH($C117,FIXTURES!$B$2:$B$23,0),0),IF(HLOOKUP(CX$2+1,FIXTURES!$C$2:$NC$23,MATCH($C117,FIXTURES!$B$2:$B$23,0),0)="",HLOOKUP(CX$2,FIXTURES!$C$2:$NC$23,MATCH($C117,FIXTURES!$B$2:$B$23,0),0),HLOOKUP(CX$2+1,FIXTURES!$C$2:$NC$23,MATCH($C117,FIXTURES!$B$2:$B$23,0),0))))</f>
        <v/>
      </c>
      <c r="CY117" s="70" t="str">
        <f>IF(CY$1="SAT",IF(AND(HLOOKUP(CY$2,FIXTURES!$C$2:$NC$23,MATCH($C117,FIXTURES!$B$2:$B$23,0),0)="",HLOOKUP(CY$2+1,FIXTURES!$C$2:$NC$23,MATCH($C117,FIXTURES!$B$2:$B$23,0),0)="",HLOOKUP(CY$2+2,FIXTURES!$C$2:$NC$23,MATCH($C117,FIXTURES!$B$2:$B$23,0),0)=""),HLOOKUP(CY$2-1,FIXTURES!$C$2:$NC$23,MATCH($C117,FIXTURES!$B$2:$B$23,0),0),IF(AND(HLOOKUP(CY$2,FIXTURES!$C$2:$NC$23,MATCH($C117,FIXTURES!$B$2:$B$23,0),0)="",HLOOKUP(CY$2+1,FIXTURES!$C$2:$NC$23,MATCH($C117,FIXTURES!$B$2:$B$23,0),0)=""),HLOOKUP(CY$2+2,FIXTURES!$C$2:$NC$23,MATCH($C117,FIXTURES!$B$2:$B$23,0),0),IF(HLOOKUP(CY$2+1,FIXTURES!$C$2:$NC$23,MATCH($C117,FIXTURES!$B$2:$B$23,0),0)="",HLOOKUP(CY$2,FIXTURES!$C$2:$NC$23,MATCH($C117,FIXTURES!$B$2:$B$23,0),0),HLOOKUP(CY$2+1,FIXTURES!$C$2:$NC$23,MATCH($C117,FIXTURES!$B$2:$B$23,0),0)))),IF(AND(HLOOKUP(CY$2,FIXTURES!$C$2:$NC$23,MATCH($C117,FIXTURES!$B$2:$B$23,0),0)="",HLOOKUP(CY$2+1,FIXTURES!$C$2:$NC$23,MATCH($C117,FIXTURES!$B$2:$B$23,0),0)=""),HLOOKUP(CY$2+2,FIXTURES!$C$2:$NC$23,MATCH($C117,FIXTURES!$B$2:$B$23,0),0),IF(HLOOKUP(CY$2+1,FIXTURES!$C$2:$NC$23,MATCH($C117,FIXTURES!$B$2:$B$23,0),0)="",HLOOKUP(CY$2,FIXTURES!$C$2:$NC$23,MATCH($C117,FIXTURES!$B$2:$B$23,0),0),HLOOKUP(CY$2+1,FIXTURES!$C$2:$NC$23,MATCH($C117,FIXTURES!$B$2:$B$23,0),0))))</f>
        <v/>
      </c>
      <c r="CZ117" s="70" t="str">
        <f>IF(CZ$1="SAT",IF(AND(HLOOKUP(CZ$2,FIXTURES!$C$2:$NC$23,MATCH($C117,FIXTURES!$B$2:$B$23,0),0)="",HLOOKUP(CZ$2+1,FIXTURES!$C$2:$NC$23,MATCH($C117,FIXTURES!$B$2:$B$23,0),0)="",HLOOKUP(CZ$2+2,FIXTURES!$C$2:$NC$23,MATCH($C117,FIXTURES!$B$2:$B$23,0),0)=""),HLOOKUP(CZ$2-1,FIXTURES!$C$2:$NC$23,MATCH($C117,FIXTURES!$B$2:$B$23,0),0),IF(AND(HLOOKUP(CZ$2,FIXTURES!$C$2:$NC$23,MATCH($C117,FIXTURES!$B$2:$B$23,0),0)="",HLOOKUP(CZ$2+1,FIXTURES!$C$2:$NC$23,MATCH($C117,FIXTURES!$B$2:$B$23,0),0)=""),HLOOKUP(CZ$2+2,FIXTURES!$C$2:$NC$23,MATCH($C117,FIXTURES!$B$2:$B$23,0),0),IF(HLOOKUP(CZ$2+1,FIXTURES!$C$2:$NC$23,MATCH($C117,FIXTURES!$B$2:$B$23,0),0)="",HLOOKUP(CZ$2,FIXTURES!$C$2:$NC$23,MATCH($C117,FIXTURES!$B$2:$B$23,0),0),HLOOKUP(CZ$2+1,FIXTURES!$C$2:$NC$23,MATCH($C117,FIXTURES!$B$2:$B$23,0),0)))),IF(AND(HLOOKUP(CZ$2,FIXTURES!$C$2:$NC$23,MATCH($C117,FIXTURES!$B$2:$B$23,0),0)="",HLOOKUP(CZ$2+1,FIXTURES!$C$2:$NC$23,MATCH($C117,FIXTURES!$B$2:$B$23,0),0)=""),HLOOKUP(CZ$2+2,FIXTURES!$C$2:$NC$23,MATCH($C117,FIXTURES!$B$2:$B$23,0),0),IF(HLOOKUP(CZ$2+1,FIXTURES!$C$2:$NC$23,MATCH($C117,FIXTURES!$B$2:$B$23,0),0)="",HLOOKUP(CZ$2,FIXTURES!$C$2:$NC$23,MATCH($C117,FIXTURES!$B$2:$B$23,0),0),HLOOKUP(CZ$2+1,FIXTURES!$C$2:$NC$23,MATCH($C117,FIXTURES!$B$2:$B$23,0),0))))</f>
        <v/>
      </c>
      <c r="DA117" s="70" t="str">
        <f>IF(DA$1="SAT",IF(AND(HLOOKUP(DA$2,FIXTURES!$C$2:$NC$23,MATCH($C117,FIXTURES!$B$2:$B$23,0),0)="",HLOOKUP(DA$2+1,FIXTURES!$C$2:$NC$23,MATCH($C117,FIXTURES!$B$2:$B$23,0),0)="",HLOOKUP(DA$2+2,FIXTURES!$C$2:$NC$23,MATCH($C117,FIXTURES!$B$2:$B$23,0),0)=""),HLOOKUP(DA$2-1,FIXTURES!$C$2:$NC$23,MATCH($C117,FIXTURES!$B$2:$B$23,0),0),IF(AND(HLOOKUP(DA$2,FIXTURES!$C$2:$NC$23,MATCH($C117,FIXTURES!$B$2:$B$23,0),0)="",HLOOKUP(DA$2+1,FIXTURES!$C$2:$NC$23,MATCH($C117,FIXTURES!$B$2:$B$23,0),0)=""),HLOOKUP(DA$2+2,FIXTURES!$C$2:$NC$23,MATCH($C117,FIXTURES!$B$2:$B$23,0),0),IF(HLOOKUP(DA$2+1,FIXTURES!$C$2:$NC$23,MATCH($C117,FIXTURES!$B$2:$B$23,0),0)="",HLOOKUP(DA$2,FIXTURES!$C$2:$NC$23,MATCH($C117,FIXTURES!$B$2:$B$23,0),0),HLOOKUP(DA$2+1,FIXTURES!$C$2:$NC$23,MATCH($C117,FIXTURES!$B$2:$B$23,0),0)))),IF(AND(HLOOKUP(DA$2,FIXTURES!$C$2:$NC$23,MATCH($C117,FIXTURES!$B$2:$B$23,0),0)="",HLOOKUP(DA$2+1,FIXTURES!$C$2:$NC$23,MATCH($C117,FIXTURES!$B$2:$B$23,0),0)=""),HLOOKUP(DA$2+2,FIXTURES!$C$2:$NC$23,MATCH($C117,FIXTURES!$B$2:$B$23,0),0),IF(HLOOKUP(DA$2+1,FIXTURES!$C$2:$NC$23,MATCH($C117,FIXTURES!$B$2:$B$23,0),0)="",HLOOKUP(DA$2,FIXTURES!$C$2:$NC$23,MATCH($C117,FIXTURES!$B$2:$B$23,0),0),HLOOKUP(DA$2+1,FIXTURES!$C$2:$NC$23,MATCH($C117,FIXTURES!$B$2:$B$23,0),0))))</f>
        <v/>
      </c>
      <c r="DB117" s="70" t="str">
        <f>IF(DB$1="SAT",IF(AND(HLOOKUP(DB$2,FIXTURES!$C$2:$NC$23,MATCH($C117,FIXTURES!$B$2:$B$23,0),0)="",HLOOKUP(DB$2+1,FIXTURES!$C$2:$NC$23,MATCH($C117,FIXTURES!$B$2:$B$23,0),0)="",HLOOKUP(DB$2+2,FIXTURES!$C$2:$NC$23,MATCH($C117,FIXTURES!$B$2:$B$23,0),0)=""),HLOOKUP(DB$2-1,FIXTURES!$C$2:$NC$23,MATCH($C117,FIXTURES!$B$2:$B$23,0),0),IF(AND(HLOOKUP(DB$2,FIXTURES!$C$2:$NC$23,MATCH($C117,FIXTURES!$B$2:$B$23,0),0)="",HLOOKUP(DB$2+1,FIXTURES!$C$2:$NC$23,MATCH($C117,FIXTURES!$B$2:$B$23,0),0)=""),HLOOKUP(DB$2+2,FIXTURES!$C$2:$NC$23,MATCH($C117,FIXTURES!$B$2:$B$23,0),0),IF(HLOOKUP(DB$2+1,FIXTURES!$C$2:$NC$23,MATCH($C117,FIXTURES!$B$2:$B$23,0),0)="",HLOOKUP(DB$2,FIXTURES!$C$2:$NC$23,MATCH($C117,FIXTURES!$B$2:$B$23,0),0),HLOOKUP(DB$2+1,FIXTURES!$C$2:$NC$23,MATCH($C117,FIXTURES!$B$2:$B$23,0),0)))),IF(AND(HLOOKUP(DB$2,FIXTURES!$C$2:$NC$23,MATCH($C117,FIXTURES!$B$2:$B$23,0),0)="",HLOOKUP(DB$2+1,FIXTURES!$C$2:$NC$23,MATCH($C117,FIXTURES!$B$2:$B$23,0),0)=""),HLOOKUP(DB$2+2,FIXTURES!$C$2:$NC$23,MATCH($C117,FIXTURES!$B$2:$B$23,0),0),IF(HLOOKUP(DB$2+1,FIXTURES!$C$2:$NC$23,MATCH($C117,FIXTURES!$B$2:$B$23,0),0)="",HLOOKUP(DB$2,FIXTURES!$C$2:$NC$23,MATCH($C117,FIXTURES!$B$2:$B$23,0),0),HLOOKUP(DB$2+1,FIXTURES!$C$2:$NC$23,MATCH($C117,FIXTURES!$B$2:$B$23,0),0))))</f>
        <v/>
      </c>
      <c r="DC117" s="70" t="str">
        <f>IF(DC$1="SAT",IF(AND(HLOOKUP(DC$2,FIXTURES!$C$2:$NC$23,MATCH($C117,FIXTURES!$B$2:$B$23,0),0)="",HLOOKUP(DC$2+1,FIXTURES!$C$2:$NC$23,MATCH($C117,FIXTURES!$B$2:$B$23,0),0)="",HLOOKUP(DC$2+2,FIXTURES!$C$2:$NC$23,MATCH($C117,FIXTURES!$B$2:$B$23,0),0)=""),HLOOKUP(DC$2-1,FIXTURES!$C$2:$NC$23,MATCH($C117,FIXTURES!$B$2:$B$23,0),0),IF(AND(HLOOKUP(DC$2,FIXTURES!$C$2:$NC$23,MATCH($C117,FIXTURES!$B$2:$B$23,0),0)="",HLOOKUP(DC$2+1,FIXTURES!$C$2:$NC$23,MATCH($C117,FIXTURES!$B$2:$B$23,0),0)=""),HLOOKUP(DC$2+2,FIXTURES!$C$2:$NC$23,MATCH($C117,FIXTURES!$B$2:$B$23,0),0),IF(HLOOKUP(DC$2+1,FIXTURES!$C$2:$NC$23,MATCH($C117,FIXTURES!$B$2:$B$23,0),0)="",HLOOKUP(DC$2,FIXTURES!$C$2:$NC$23,MATCH($C117,FIXTURES!$B$2:$B$23,0),0),HLOOKUP(DC$2+1,FIXTURES!$C$2:$NC$23,MATCH($C117,FIXTURES!$B$2:$B$23,0),0)))),IF(AND(HLOOKUP(DC$2,FIXTURES!$C$2:$NC$23,MATCH($C117,FIXTURES!$B$2:$B$23,0),0)="",HLOOKUP(DC$2+1,FIXTURES!$C$2:$NC$23,MATCH($C117,FIXTURES!$B$2:$B$23,0),0)=""),HLOOKUP(DC$2+2,FIXTURES!$C$2:$NC$23,MATCH($C117,FIXTURES!$B$2:$B$23,0),0),IF(HLOOKUP(DC$2+1,FIXTURES!$C$2:$NC$23,MATCH($C117,FIXTURES!$B$2:$B$23,0),0)="",HLOOKUP(DC$2,FIXTURES!$C$2:$NC$23,MATCH($C117,FIXTURES!$B$2:$B$23,0),0),HLOOKUP(DC$2+1,FIXTURES!$C$2:$NC$23,MATCH($C117,FIXTURES!$B$2:$B$23,0),0))))</f>
        <v/>
      </c>
      <c r="DE117" s="102" t="str">
        <f t="shared" si="11"/>
        <v/>
      </c>
      <c r="DF117" s="102" t="str">
        <f t="shared" si="11"/>
        <v/>
      </c>
      <c r="DG117" s="102" t="str">
        <f t="shared" si="11"/>
        <v/>
      </c>
      <c r="DH117" s="102" t="str">
        <f t="shared" si="11"/>
        <v/>
      </c>
      <c r="DI117" s="102" t="str">
        <f t="shared" si="11"/>
        <v/>
      </c>
      <c r="DJ117" s="102" t="str">
        <f t="shared" si="11"/>
        <v>TOT</v>
      </c>
      <c r="DL117" s="120" t="str">
        <f t="shared" si="10"/>
        <v xml:space="preserve">TOT </v>
      </c>
      <c r="DM117" s="119" t="str">
        <f t="shared" si="12"/>
        <v xml:space="preserve">TOT </v>
      </c>
    </row>
    <row r="118" spans="1:117" s="49" customFormat="1" ht="35.1" customHeight="1" x14ac:dyDescent="0.25">
      <c r="A118" s="67" t="s">
        <v>52</v>
      </c>
      <c r="B118" s="68">
        <f>VLOOKUP(A118,[1]Table!$B$1:$O$21,MATCH("xGD/90",[1]Table!$B$1:$O$1,0),0)</f>
        <v>-0.68</v>
      </c>
      <c r="C118" s="69" t="s">
        <v>15</v>
      </c>
      <c r="D118" s="70" t="str">
        <f>IF(D$1="SAT",IF(AND(HLOOKUP(D$2,FIXTURES!$C$2:$NC$23,MATCH($C118,FIXTURES!$B$2:$B$23,0),0)="",HLOOKUP(D$2+1,FIXTURES!$C$2:$NC$23,MATCH($C118,FIXTURES!$B$2:$B$23,0),0)="",HLOOKUP(D$2+2,FIXTURES!$C$2:$NC$23,MATCH($C118,FIXTURES!$B$2:$B$23,0),0)=""),HLOOKUP(D$2-1,FIXTURES!$C$2:$NC$23,MATCH($C118,FIXTURES!$B$2:$B$23,0),0),IF(AND(HLOOKUP(D$2,FIXTURES!$C$2:$NC$23,MATCH($C118,FIXTURES!$B$2:$B$23,0),0)="",HLOOKUP(D$2+1,FIXTURES!$C$2:$NC$23,MATCH($C118,FIXTURES!$B$2:$B$23,0),0)=""),HLOOKUP(D$2+2,FIXTURES!$C$2:$NC$23,MATCH($C118,FIXTURES!$B$2:$B$23,0),0),IF(HLOOKUP(D$2+1,FIXTURES!$C$2:$NC$23,MATCH($C118,FIXTURES!$B$2:$B$23,0),0)="",HLOOKUP(D$2,FIXTURES!$C$2:$NC$23,MATCH($C118,FIXTURES!$B$2:$B$23,0),0),HLOOKUP(D$2+1,FIXTURES!$C$2:$NC$23,MATCH($C118,FIXTURES!$B$2:$B$23,0),0)))),IF(AND(HLOOKUP(D$2,FIXTURES!$C$2:$NC$23,MATCH($C118,FIXTURES!$B$2:$B$23,0),0)="",HLOOKUP(D$2+1,FIXTURES!$C$2:$NC$23,MATCH($C118,FIXTURES!$B$2:$B$23,0),0)=""),HLOOKUP(D$2+2,FIXTURES!$C$2:$NC$23,MATCH($C118,FIXTURES!$B$2:$B$23,0),0),IF(HLOOKUP(D$2+1,FIXTURES!$C$2:$NC$23,MATCH($C118,FIXTURES!$B$2:$B$23,0),0)="",HLOOKUP(D$2,FIXTURES!$C$2:$NC$23,MATCH($C118,FIXTURES!$B$2:$B$23,0),0),HLOOKUP(D$2+1,FIXTURES!$C$2:$NC$23,MATCH($C118,FIXTURES!$B$2:$B$23,0),0))))</f>
        <v/>
      </c>
      <c r="E118" s="70" t="str">
        <f>IF(E$1="SAT",IF(AND(HLOOKUP(E$2,FIXTURES!$C$2:$NC$23,MATCH($C118,FIXTURES!$B$2:$B$23,0),0)="",HLOOKUP(E$2+1,FIXTURES!$C$2:$NC$23,MATCH($C118,FIXTURES!$B$2:$B$23,0),0)="",HLOOKUP(E$2+2,FIXTURES!$C$2:$NC$23,MATCH($C118,FIXTURES!$B$2:$B$23,0),0)=""),HLOOKUP(E$2-1,FIXTURES!$C$2:$NC$23,MATCH($C118,FIXTURES!$B$2:$B$23,0),0),IF(AND(HLOOKUP(E$2,FIXTURES!$C$2:$NC$23,MATCH($C118,FIXTURES!$B$2:$B$23,0),0)="",HLOOKUP(E$2+1,FIXTURES!$C$2:$NC$23,MATCH($C118,FIXTURES!$B$2:$B$23,0),0)=""),HLOOKUP(E$2+2,FIXTURES!$C$2:$NC$23,MATCH($C118,FIXTURES!$B$2:$B$23,0),0),IF(HLOOKUP(E$2+1,FIXTURES!$C$2:$NC$23,MATCH($C118,FIXTURES!$B$2:$B$23,0),0)="",HLOOKUP(E$2,FIXTURES!$C$2:$NC$23,MATCH($C118,FIXTURES!$B$2:$B$23,0),0),HLOOKUP(E$2+1,FIXTURES!$C$2:$NC$23,MATCH($C118,FIXTURES!$B$2:$B$23,0),0)))),IF(AND(HLOOKUP(E$2,FIXTURES!$C$2:$NC$23,MATCH($C118,FIXTURES!$B$2:$B$23,0),0)="",HLOOKUP(E$2+1,FIXTURES!$C$2:$NC$23,MATCH($C118,FIXTURES!$B$2:$B$23,0),0)=""),HLOOKUP(E$2+2,FIXTURES!$C$2:$NC$23,MATCH($C118,FIXTURES!$B$2:$B$23,0),0),IF(HLOOKUP(E$2+1,FIXTURES!$C$2:$NC$23,MATCH($C118,FIXTURES!$B$2:$B$23,0),0)="",HLOOKUP(E$2,FIXTURES!$C$2:$NC$23,MATCH($C118,FIXTURES!$B$2:$B$23,0),0),HLOOKUP(E$2+1,FIXTURES!$C$2:$NC$23,MATCH($C118,FIXTURES!$B$2:$B$23,0),0))))</f>
        <v>new</v>
      </c>
      <c r="F118" s="70" t="str">
        <f>IF(F$1="SAT",IF(AND(HLOOKUP(F$2,FIXTURES!$C$2:$NC$23,MATCH($C118,FIXTURES!$B$2:$B$23,0),0)="",HLOOKUP(F$2+1,FIXTURES!$C$2:$NC$23,MATCH($C118,FIXTURES!$B$2:$B$23,0),0)="",HLOOKUP(F$2+2,FIXTURES!$C$2:$NC$23,MATCH($C118,FIXTURES!$B$2:$B$23,0),0)=""),HLOOKUP(F$2-1,FIXTURES!$C$2:$NC$23,MATCH($C118,FIXTURES!$B$2:$B$23,0),0),IF(AND(HLOOKUP(F$2,FIXTURES!$C$2:$NC$23,MATCH($C118,FIXTURES!$B$2:$B$23,0),0)="",HLOOKUP(F$2+1,FIXTURES!$C$2:$NC$23,MATCH($C118,FIXTURES!$B$2:$B$23,0),0)=""),HLOOKUP(F$2+2,FIXTURES!$C$2:$NC$23,MATCH($C118,FIXTURES!$B$2:$B$23,0),0),IF(HLOOKUP(F$2+1,FIXTURES!$C$2:$NC$23,MATCH($C118,FIXTURES!$B$2:$B$23,0),0)="",HLOOKUP(F$2,FIXTURES!$C$2:$NC$23,MATCH($C118,FIXTURES!$B$2:$B$23,0),0),HLOOKUP(F$2+1,FIXTURES!$C$2:$NC$23,MATCH($C118,FIXTURES!$B$2:$B$23,0),0)))),IF(AND(HLOOKUP(F$2,FIXTURES!$C$2:$NC$23,MATCH($C118,FIXTURES!$B$2:$B$23,0),0)="",HLOOKUP(F$2+1,FIXTURES!$C$2:$NC$23,MATCH($C118,FIXTURES!$B$2:$B$23,0),0)=""),HLOOKUP(F$2+2,FIXTURES!$C$2:$NC$23,MATCH($C118,FIXTURES!$B$2:$B$23,0),0),IF(HLOOKUP(F$2+1,FIXTURES!$C$2:$NC$23,MATCH($C118,FIXTURES!$B$2:$B$23,0),0)="",HLOOKUP(F$2,FIXTURES!$C$2:$NC$23,MATCH($C118,FIXTURES!$B$2:$B$23,0),0),HLOOKUP(F$2+1,FIXTURES!$C$2:$NC$23,MATCH($C118,FIXTURES!$B$2:$B$23,0),0))))</f>
        <v/>
      </c>
      <c r="G118" s="70" t="str">
        <f>IF(G$1="SAT",IF(AND(HLOOKUP(G$2,FIXTURES!$C$2:$NC$23,MATCH($C118,FIXTURES!$B$2:$B$23,0),0)="",HLOOKUP(G$2+1,FIXTURES!$C$2:$NC$23,MATCH($C118,FIXTURES!$B$2:$B$23,0),0)="",HLOOKUP(G$2+2,FIXTURES!$C$2:$NC$23,MATCH($C118,FIXTURES!$B$2:$B$23,0),0)=""),HLOOKUP(G$2-1,FIXTURES!$C$2:$NC$23,MATCH($C118,FIXTURES!$B$2:$B$23,0),0),IF(AND(HLOOKUP(G$2,FIXTURES!$C$2:$NC$23,MATCH($C118,FIXTURES!$B$2:$B$23,0),0)="",HLOOKUP(G$2+1,FIXTURES!$C$2:$NC$23,MATCH($C118,FIXTURES!$B$2:$B$23,0),0)=""),HLOOKUP(G$2+2,FIXTURES!$C$2:$NC$23,MATCH($C118,FIXTURES!$B$2:$B$23,0),0),IF(HLOOKUP(G$2+1,FIXTURES!$C$2:$NC$23,MATCH($C118,FIXTURES!$B$2:$B$23,0),0)="",HLOOKUP(G$2,FIXTURES!$C$2:$NC$23,MATCH($C118,FIXTURES!$B$2:$B$23,0),0),HLOOKUP(G$2+1,FIXTURES!$C$2:$NC$23,MATCH($C118,FIXTURES!$B$2:$B$23,0),0)))),IF(AND(HLOOKUP(G$2,FIXTURES!$C$2:$NC$23,MATCH($C118,FIXTURES!$B$2:$B$23,0),0)="",HLOOKUP(G$2+1,FIXTURES!$C$2:$NC$23,MATCH($C118,FIXTURES!$B$2:$B$23,0),0)=""),HLOOKUP(G$2+2,FIXTURES!$C$2:$NC$23,MATCH($C118,FIXTURES!$B$2:$B$23,0),0),IF(HLOOKUP(G$2+1,FIXTURES!$C$2:$NC$23,MATCH($C118,FIXTURES!$B$2:$B$23,0),0)="",HLOOKUP(G$2,FIXTURES!$C$2:$NC$23,MATCH($C118,FIXTURES!$B$2:$B$23,0),0),HLOOKUP(G$2+1,FIXTURES!$C$2:$NC$23,MATCH($C118,FIXTURES!$B$2:$B$23,0),0))))</f>
        <v>WHU</v>
      </c>
      <c r="H118" s="70" t="str">
        <f>IF(H$1="SAT",IF(AND(HLOOKUP(H$2,FIXTURES!$C$2:$NC$23,MATCH($C118,FIXTURES!$B$2:$B$23,0),0)="",HLOOKUP(H$2+1,FIXTURES!$C$2:$NC$23,MATCH($C118,FIXTURES!$B$2:$B$23,0),0)="",HLOOKUP(H$2+2,FIXTURES!$C$2:$NC$23,MATCH($C118,FIXTURES!$B$2:$B$23,0),0)=""),HLOOKUP(H$2-1,FIXTURES!$C$2:$NC$23,MATCH($C118,FIXTURES!$B$2:$B$23,0),0),IF(AND(HLOOKUP(H$2,FIXTURES!$C$2:$NC$23,MATCH($C118,FIXTURES!$B$2:$B$23,0),0)="",HLOOKUP(H$2+1,FIXTURES!$C$2:$NC$23,MATCH($C118,FIXTURES!$B$2:$B$23,0),0)=""),HLOOKUP(H$2+2,FIXTURES!$C$2:$NC$23,MATCH($C118,FIXTURES!$B$2:$B$23,0),0),IF(HLOOKUP(H$2+1,FIXTURES!$C$2:$NC$23,MATCH($C118,FIXTURES!$B$2:$B$23,0),0)="",HLOOKUP(H$2,FIXTURES!$C$2:$NC$23,MATCH($C118,FIXTURES!$B$2:$B$23,0),0),HLOOKUP(H$2+1,FIXTURES!$C$2:$NC$23,MATCH($C118,FIXTURES!$B$2:$B$23,0),0)))),IF(AND(HLOOKUP(H$2,FIXTURES!$C$2:$NC$23,MATCH($C118,FIXTURES!$B$2:$B$23,0),0)="",HLOOKUP(H$2+1,FIXTURES!$C$2:$NC$23,MATCH($C118,FIXTURES!$B$2:$B$23,0),0)=""),HLOOKUP(H$2+2,FIXTURES!$C$2:$NC$23,MATCH($C118,FIXTURES!$B$2:$B$23,0),0),IF(HLOOKUP(H$2+1,FIXTURES!$C$2:$NC$23,MATCH($C118,FIXTURES!$B$2:$B$23,0),0)="",HLOOKUP(H$2,FIXTURES!$C$2:$NC$23,MATCH($C118,FIXTURES!$B$2:$B$23,0),0),HLOOKUP(H$2+1,FIXTURES!$C$2:$NC$23,MATCH($C118,FIXTURES!$B$2:$B$23,0),0))))</f>
        <v/>
      </c>
      <c r="I118" s="70" t="str">
        <f>IF(I$1="SAT",IF(AND(HLOOKUP(I$2,FIXTURES!$C$2:$NC$23,MATCH($C118,FIXTURES!$B$2:$B$23,0),0)="",HLOOKUP(I$2+1,FIXTURES!$C$2:$NC$23,MATCH($C118,FIXTURES!$B$2:$B$23,0),0)="",HLOOKUP(I$2+2,FIXTURES!$C$2:$NC$23,MATCH($C118,FIXTURES!$B$2:$B$23,0),0)=""),HLOOKUP(I$2-1,FIXTURES!$C$2:$NC$23,MATCH($C118,FIXTURES!$B$2:$B$23,0),0),IF(AND(HLOOKUP(I$2,FIXTURES!$C$2:$NC$23,MATCH($C118,FIXTURES!$B$2:$B$23,0),0)="",HLOOKUP(I$2+1,FIXTURES!$C$2:$NC$23,MATCH($C118,FIXTURES!$B$2:$B$23,0),0)=""),HLOOKUP(I$2+2,FIXTURES!$C$2:$NC$23,MATCH($C118,FIXTURES!$B$2:$B$23,0),0),IF(HLOOKUP(I$2+1,FIXTURES!$C$2:$NC$23,MATCH($C118,FIXTURES!$B$2:$B$23,0),0)="",HLOOKUP(I$2,FIXTURES!$C$2:$NC$23,MATCH($C118,FIXTURES!$B$2:$B$23,0),0),HLOOKUP(I$2+1,FIXTURES!$C$2:$NC$23,MATCH($C118,FIXTURES!$B$2:$B$23,0),0)))),IF(AND(HLOOKUP(I$2,FIXTURES!$C$2:$NC$23,MATCH($C118,FIXTURES!$B$2:$B$23,0),0)="",HLOOKUP(I$2+1,FIXTURES!$C$2:$NC$23,MATCH($C118,FIXTURES!$B$2:$B$23,0),0)=""),HLOOKUP(I$2+2,FIXTURES!$C$2:$NC$23,MATCH($C118,FIXTURES!$B$2:$B$23,0),0),IF(HLOOKUP(I$2+1,FIXTURES!$C$2:$NC$23,MATCH($C118,FIXTURES!$B$2:$B$23,0),0)="",HLOOKUP(I$2,FIXTURES!$C$2:$NC$23,MATCH($C118,FIXTURES!$B$2:$B$23,0),0),HLOOKUP(I$2+1,FIXTURES!$C$2:$NC$23,MATCH($C118,FIXTURES!$B$2:$B$23,0),0))))</f>
        <v>eve</v>
      </c>
      <c r="J118" s="70" t="str">
        <f>IF(J$1="SAT",IF(AND(HLOOKUP(J$2,FIXTURES!$C$2:$NC$23,MATCH($C118,FIXTURES!$B$2:$B$23,0),0)="",HLOOKUP(J$2+1,FIXTURES!$C$2:$NC$23,MATCH($C118,FIXTURES!$B$2:$B$23,0),0)="",HLOOKUP(J$2+2,FIXTURES!$C$2:$NC$23,MATCH($C118,FIXTURES!$B$2:$B$23,0),0)=""),HLOOKUP(J$2-1,FIXTURES!$C$2:$NC$23,MATCH($C118,FIXTURES!$B$2:$B$23,0),0),IF(AND(HLOOKUP(J$2,FIXTURES!$C$2:$NC$23,MATCH($C118,FIXTURES!$B$2:$B$23,0),0)="",HLOOKUP(J$2+1,FIXTURES!$C$2:$NC$23,MATCH($C118,FIXTURES!$B$2:$B$23,0),0)=""),HLOOKUP(J$2+2,FIXTURES!$C$2:$NC$23,MATCH($C118,FIXTURES!$B$2:$B$23,0),0),IF(HLOOKUP(J$2+1,FIXTURES!$C$2:$NC$23,MATCH($C118,FIXTURES!$B$2:$B$23,0),0)="",HLOOKUP(J$2,FIXTURES!$C$2:$NC$23,MATCH($C118,FIXTURES!$B$2:$B$23,0),0),HLOOKUP(J$2+1,FIXTURES!$C$2:$NC$23,MATCH($C118,FIXTURES!$B$2:$B$23,0),0)))),IF(AND(HLOOKUP(J$2,FIXTURES!$C$2:$NC$23,MATCH($C118,FIXTURES!$B$2:$B$23,0),0)="",HLOOKUP(J$2+1,FIXTURES!$C$2:$NC$23,MATCH($C118,FIXTURES!$B$2:$B$23,0),0)=""),HLOOKUP(J$2+2,FIXTURES!$C$2:$NC$23,MATCH($C118,FIXTURES!$B$2:$B$23,0),0),IF(HLOOKUP(J$2+1,FIXTURES!$C$2:$NC$23,MATCH($C118,FIXTURES!$B$2:$B$23,0),0)="",HLOOKUP(J$2,FIXTURES!$C$2:$NC$23,MATCH($C118,FIXTURES!$B$2:$B$23,0),0),HLOOKUP(J$2+1,FIXTURES!$C$2:$NC$23,MATCH($C118,FIXTURES!$B$2:$B$23,0),0))))</f>
        <v>Grimsby Town</v>
      </c>
      <c r="K118" s="70" t="str">
        <f>IF(K$1="SAT",IF(AND(HLOOKUP(K$2,FIXTURES!$C$2:$NC$23,MATCH($C118,FIXTURES!$B$2:$B$23,0),0)="",HLOOKUP(K$2+1,FIXTURES!$C$2:$NC$23,MATCH($C118,FIXTURES!$B$2:$B$23,0),0)="",HLOOKUP(K$2+2,FIXTURES!$C$2:$NC$23,MATCH($C118,FIXTURES!$B$2:$B$23,0),0)=""),HLOOKUP(K$2-1,FIXTURES!$C$2:$NC$23,MATCH($C118,FIXTURES!$B$2:$B$23,0),0),IF(AND(HLOOKUP(K$2,FIXTURES!$C$2:$NC$23,MATCH($C118,FIXTURES!$B$2:$B$23,0),0)="",HLOOKUP(K$2+1,FIXTURES!$C$2:$NC$23,MATCH($C118,FIXTURES!$B$2:$B$23,0),0)=""),HLOOKUP(K$2+2,FIXTURES!$C$2:$NC$23,MATCH($C118,FIXTURES!$B$2:$B$23,0),0),IF(HLOOKUP(K$2+1,FIXTURES!$C$2:$NC$23,MATCH($C118,FIXTURES!$B$2:$B$23,0),0)="",HLOOKUP(K$2,FIXTURES!$C$2:$NC$23,MATCH($C118,FIXTURES!$B$2:$B$23,0),0),HLOOKUP(K$2+1,FIXTURES!$C$2:$NC$23,MATCH($C118,FIXTURES!$B$2:$B$23,0),0)))),IF(AND(HLOOKUP(K$2,FIXTURES!$C$2:$NC$23,MATCH($C118,FIXTURES!$B$2:$B$23,0),0)="",HLOOKUP(K$2+1,FIXTURES!$C$2:$NC$23,MATCH($C118,FIXTURES!$B$2:$B$23,0),0)=""),HLOOKUP(K$2+2,FIXTURES!$C$2:$NC$23,MATCH($C118,FIXTURES!$B$2:$B$23,0),0),IF(HLOOKUP(K$2+1,FIXTURES!$C$2:$NC$23,MATCH($C118,FIXTURES!$B$2:$B$23,0),0)="",HLOOKUP(K$2,FIXTURES!$C$2:$NC$23,MATCH($C118,FIXTURES!$B$2:$B$23,0),0),HLOOKUP(K$2+1,FIXTURES!$C$2:$NC$23,MATCH($C118,FIXTURES!$B$2:$B$23,0),0))))</f>
        <v>TOT</v>
      </c>
      <c r="L118" s="70" t="str">
        <f>IF(L$1="SAT",IF(AND(HLOOKUP(L$2,FIXTURES!$C$2:$NC$23,MATCH($C118,FIXTURES!$B$2:$B$23,0),0)="",HLOOKUP(L$2+1,FIXTURES!$C$2:$NC$23,MATCH($C118,FIXTURES!$B$2:$B$23,0),0)="",HLOOKUP(L$2+2,FIXTURES!$C$2:$NC$23,MATCH($C118,FIXTURES!$B$2:$B$23,0),0)=""),HLOOKUP(L$2-1,FIXTURES!$C$2:$NC$23,MATCH($C118,FIXTURES!$B$2:$B$23,0),0),IF(AND(HLOOKUP(L$2,FIXTURES!$C$2:$NC$23,MATCH($C118,FIXTURES!$B$2:$B$23,0),0)="",HLOOKUP(L$2+1,FIXTURES!$C$2:$NC$23,MATCH($C118,FIXTURES!$B$2:$B$23,0),0)=""),HLOOKUP(L$2+2,FIXTURES!$C$2:$NC$23,MATCH($C118,FIXTURES!$B$2:$B$23,0),0),IF(HLOOKUP(L$2+1,FIXTURES!$C$2:$NC$23,MATCH($C118,FIXTURES!$B$2:$B$23,0),0)="",HLOOKUP(L$2,FIXTURES!$C$2:$NC$23,MATCH($C118,FIXTURES!$B$2:$B$23,0),0),HLOOKUP(L$2+1,FIXTURES!$C$2:$NC$23,MATCH($C118,FIXTURES!$B$2:$B$23,0),0)))),IF(AND(HLOOKUP(L$2,FIXTURES!$C$2:$NC$23,MATCH($C118,FIXTURES!$B$2:$B$23,0),0)="",HLOOKUP(L$2+1,FIXTURES!$C$2:$NC$23,MATCH($C118,FIXTURES!$B$2:$B$23,0),0)=""),HLOOKUP(L$2+2,FIXTURES!$C$2:$NC$23,MATCH($C118,FIXTURES!$B$2:$B$23,0),0),IF(HLOOKUP(L$2+1,FIXTURES!$C$2:$NC$23,MATCH($C118,FIXTURES!$B$2:$B$23,0),0)="",HLOOKUP(L$2,FIXTURES!$C$2:$NC$23,MATCH($C118,FIXTURES!$B$2:$B$23,0),0),HLOOKUP(L$2+1,FIXTURES!$C$2:$NC$23,MATCH($C118,FIXTURES!$B$2:$B$23,0),0))))</f>
        <v>mci</v>
      </c>
      <c r="M118" s="70" t="str">
        <f>IF(M$1="SAT",IF(AND(HLOOKUP(M$2,FIXTURES!$C$2:$NC$23,MATCH($C118,FIXTURES!$B$2:$B$23,0),0)="",HLOOKUP(M$2+1,FIXTURES!$C$2:$NC$23,MATCH($C118,FIXTURES!$B$2:$B$23,0),0)="",HLOOKUP(M$2+2,FIXTURES!$C$2:$NC$23,MATCH($C118,FIXTURES!$B$2:$B$23,0),0)=""),HLOOKUP(M$2-1,FIXTURES!$C$2:$NC$23,MATCH($C118,FIXTURES!$B$2:$B$23,0),0),IF(AND(HLOOKUP(M$2,FIXTURES!$C$2:$NC$23,MATCH($C118,FIXTURES!$B$2:$B$23,0),0)="",HLOOKUP(M$2+1,FIXTURES!$C$2:$NC$23,MATCH($C118,FIXTURES!$B$2:$B$23,0),0)=""),HLOOKUP(M$2+2,FIXTURES!$C$2:$NC$23,MATCH($C118,FIXTURES!$B$2:$B$23,0),0),IF(HLOOKUP(M$2+1,FIXTURES!$C$2:$NC$23,MATCH($C118,FIXTURES!$B$2:$B$23,0),0)="",HLOOKUP(M$2,FIXTURES!$C$2:$NC$23,MATCH($C118,FIXTURES!$B$2:$B$23,0),0),HLOOKUP(M$2+1,FIXTURES!$C$2:$NC$23,MATCH($C118,FIXTURES!$B$2:$B$23,0),0)))),IF(AND(HLOOKUP(M$2,FIXTURES!$C$2:$NC$23,MATCH($C118,FIXTURES!$B$2:$B$23,0),0)="",HLOOKUP(M$2+1,FIXTURES!$C$2:$NC$23,MATCH($C118,FIXTURES!$B$2:$B$23,0),0)=""),HLOOKUP(M$2+2,FIXTURES!$C$2:$NC$23,MATCH($C118,FIXTURES!$B$2:$B$23,0),0),IF(HLOOKUP(M$2+1,FIXTURES!$C$2:$NC$23,MATCH($C118,FIXTURES!$B$2:$B$23,0),0)="",HLOOKUP(M$2,FIXTURES!$C$2:$NC$23,MATCH($C118,FIXTURES!$B$2:$B$23,0),0),HLOOKUP(M$2+1,FIXTURES!$C$2:$NC$23,MATCH($C118,FIXTURES!$B$2:$B$23,0),0))))</f>
        <v>BOU</v>
      </c>
      <c r="N118" s="70" t="str">
        <f>IF(N$1="SAT",IF(AND(HLOOKUP(N$2,FIXTURES!$C$2:$NC$23,MATCH($C118,FIXTURES!$B$2:$B$23,0),0)="",HLOOKUP(N$2+1,FIXTURES!$C$2:$NC$23,MATCH($C118,FIXTURES!$B$2:$B$23,0),0)="",HLOOKUP(N$2+2,FIXTURES!$C$2:$NC$23,MATCH($C118,FIXTURES!$B$2:$B$23,0),0)=""),HLOOKUP(N$2-1,FIXTURES!$C$2:$NC$23,MATCH($C118,FIXTURES!$B$2:$B$23,0),0),IF(AND(HLOOKUP(N$2,FIXTURES!$C$2:$NC$23,MATCH($C118,FIXTURES!$B$2:$B$23,0),0)="",HLOOKUP(N$2+1,FIXTURES!$C$2:$NC$23,MATCH($C118,FIXTURES!$B$2:$B$23,0),0)=""),HLOOKUP(N$2+2,FIXTURES!$C$2:$NC$23,MATCH($C118,FIXTURES!$B$2:$B$23,0),0),IF(HLOOKUP(N$2+1,FIXTURES!$C$2:$NC$23,MATCH($C118,FIXTURES!$B$2:$B$23,0),0)="",HLOOKUP(N$2,FIXTURES!$C$2:$NC$23,MATCH($C118,FIXTURES!$B$2:$B$23,0),0),HLOOKUP(N$2+1,FIXTURES!$C$2:$NC$23,MATCH($C118,FIXTURES!$B$2:$B$23,0),0)))),IF(AND(HLOOKUP(N$2,FIXTURES!$C$2:$NC$23,MATCH($C118,FIXTURES!$B$2:$B$23,0),0)="",HLOOKUP(N$2+1,FIXTURES!$C$2:$NC$23,MATCH($C118,FIXTURES!$B$2:$B$23,0),0)=""),HLOOKUP(N$2+2,FIXTURES!$C$2:$NC$23,MATCH($C118,FIXTURES!$B$2:$B$23,0),0),IF(HLOOKUP(N$2+1,FIXTURES!$C$2:$NC$23,MATCH($C118,FIXTURES!$B$2:$B$23,0),0)="",HLOOKUP(N$2,FIXTURES!$C$2:$NC$23,MATCH($C118,FIXTURES!$B$2:$B$23,0),0),HLOOKUP(N$2+1,FIXTURES!$C$2:$NC$23,MATCH($C118,FIXTURES!$B$2:$B$23,0),0))))</f>
        <v/>
      </c>
      <c r="O118" s="70" t="str">
        <f>IF(O$1="SAT",IF(AND(HLOOKUP(O$2,FIXTURES!$C$2:$NC$23,MATCH($C118,FIXTURES!$B$2:$B$23,0),0)="",HLOOKUP(O$2+1,FIXTURES!$C$2:$NC$23,MATCH($C118,FIXTURES!$B$2:$B$23,0),0)="",HLOOKUP(O$2+2,FIXTURES!$C$2:$NC$23,MATCH($C118,FIXTURES!$B$2:$B$23,0),0)=""),HLOOKUP(O$2-1,FIXTURES!$C$2:$NC$23,MATCH($C118,FIXTURES!$B$2:$B$23,0),0),IF(AND(HLOOKUP(O$2,FIXTURES!$C$2:$NC$23,MATCH($C118,FIXTURES!$B$2:$B$23,0),0)="",HLOOKUP(O$2+1,FIXTURES!$C$2:$NC$23,MATCH($C118,FIXTURES!$B$2:$B$23,0),0)=""),HLOOKUP(O$2+2,FIXTURES!$C$2:$NC$23,MATCH($C118,FIXTURES!$B$2:$B$23,0),0),IF(HLOOKUP(O$2+1,FIXTURES!$C$2:$NC$23,MATCH($C118,FIXTURES!$B$2:$B$23,0),0)="",HLOOKUP(O$2,FIXTURES!$C$2:$NC$23,MATCH($C118,FIXTURES!$B$2:$B$23,0),0),HLOOKUP(O$2+1,FIXTURES!$C$2:$NC$23,MATCH($C118,FIXTURES!$B$2:$B$23,0),0)))),IF(AND(HLOOKUP(O$2,FIXTURES!$C$2:$NC$23,MATCH($C118,FIXTURES!$B$2:$B$23,0),0)="",HLOOKUP(O$2+1,FIXTURES!$C$2:$NC$23,MATCH($C118,FIXTURES!$B$2:$B$23,0),0)=""),HLOOKUP(O$2+2,FIXTURES!$C$2:$NC$23,MATCH($C118,FIXTURES!$B$2:$B$23,0),0),IF(HLOOKUP(O$2+1,FIXTURES!$C$2:$NC$23,MATCH($C118,FIXTURES!$B$2:$B$23,0),0)="",HLOOKUP(O$2,FIXTURES!$C$2:$NC$23,MATCH($C118,FIXTURES!$B$2:$B$23,0),0),HLOOKUP(O$2+1,FIXTURES!$C$2:$NC$23,MATCH($C118,FIXTURES!$B$2:$B$23,0),0))))</f>
        <v/>
      </c>
      <c r="P118" s="70" t="str">
        <f>IF(P$1="SAT",IF(AND(HLOOKUP(P$2,FIXTURES!$C$2:$NC$23,MATCH($C118,FIXTURES!$B$2:$B$23,0),0)="",HLOOKUP(P$2+1,FIXTURES!$C$2:$NC$23,MATCH($C118,FIXTURES!$B$2:$B$23,0),0)="",HLOOKUP(P$2+2,FIXTURES!$C$2:$NC$23,MATCH($C118,FIXTURES!$B$2:$B$23,0),0)=""),HLOOKUP(P$2-1,FIXTURES!$C$2:$NC$23,MATCH($C118,FIXTURES!$B$2:$B$23,0),0),IF(AND(HLOOKUP(P$2,FIXTURES!$C$2:$NC$23,MATCH($C118,FIXTURES!$B$2:$B$23,0),0)="",HLOOKUP(P$2+1,FIXTURES!$C$2:$NC$23,MATCH($C118,FIXTURES!$B$2:$B$23,0),0)=""),HLOOKUP(P$2+2,FIXTURES!$C$2:$NC$23,MATCH($C118,FIXTURES!$B$2:$B$23,0),0),IF(HLOOKUP(P$2+1,FIXTURES!$C$2:$NC$23,MATCH($C118,FIXTURES!$B$2:$B$23,0),0)="",HLOOKUP(P$2,FIXTURES!$C$2:$NC$23,MATCH($C118,FIXTURES!$B$2:$B$23,0),0),HLOOKUP(P$2+1,FIXTURES!$C$2:$NC$23,MATCH($C118,FIXTURES!$B$2:$B$23,0),0)))),IF(AND(HLOOKUP(P$2,FIXTURES!$C$2:$NC$23,MATCH($C118,FIXTURES!$B$2:$B$23,0),0)="",HLOOKUP(P$2+1,FIXTURES!$C$2:$NC$23,MATCH($C118,FIXTURES!$B$2:$B$23,0),0)=""),HLOOKUP(P$2+2,FIXTURES!$C$2:$NC$23,MATCH($C118,FIXTURES!$B$2:$B$23,0),0),IF(HLOOKUP(P$2+1,FIXTURES!$C$2:$NC$23,MATCH($C118,FIXTURES!$B$2:$B$23,0),0)="",HLOOKUP(P$2,FIXTURES!$C$2:$NC$23,MATCH($C118,FIXTURES!$B$2:$B$23,0),0),HLOOKUP(P$2+1,FIXTURES!$C$2:$NC$23,MATCH($C118,FIXTURES!$B$2:$B$23,0),0))))</f>
        <v/>
      </c>
      <c r="Q118" s="70" t="str">
        <f>IF(Q$1="SAT",IF(AND(HLOOKUP(Q$2,FIXTURES!$C$2:$NC$23,MATCH($C118,FIXTURES!$B$2:$B$23,0),0)="",HLOOKUP(Q$2+1,FIXTURES!$C$2:$NC$23,MATCH($C118,FIXTURES!$B$2:$B$23,0),0)="",HLOOKUP(Q$2+2,FIXTURES!$C$2:$NC$23,MATCH($C118,FIXTURES!$B$2:$B$23,0),0)=""),HLOOKUP(Q$2-1,FIXTURES!$C$2:$NC$23,MATCH($C118,FIXTURES!$B$2:$B$23,0),0),IF(AND(HLOOKUP(Q$2,FIXTURES!$C$2:$NC$23,MATCH($C118,FIXTURES!$B$2:$B$23,0),0)="",HLOOKUP(Q$2+1,FIXTURES!$C$2:$NC$23,MATCH($C118,FIXTURES!$B$2:$B$23,0),0)=""),HLOOKUP(Q$2+2,FIXTURES!$C$2:$NC$23,MATCH($C118,FIXTURES!$B$2:$B$23,0),0),IF(HLOOKUP(Q$2+1,FIXTURES!$C$2:$NC$23,MATCH($C118,FIXTURES!$B$2:$B$23,0),0)="",HLOOKUP(Q$2,FIXTURES!$C$2:$NC$23,MATCH($C118,FIXTURES!$B$2:$B$23,0),0),HLOOKUP(Q$2+1,FIXTURES!$C$2:$NC$23,MATCH($C118,FIXTURES!$B$2:$B$23,0),0)))),IF(AND(HLOOKUP(Q$2,FIXTURES!$C$2:$NC$23,MATCH($C118,FIXTURES!$B$2:$B$23,0),0)="",HLOOKUP(Q$2+1,FIXTURES!$C$2:$NC$23,MATCH($C118,FIXTURES!$B$2:$B$23,0),0)=""),HLOOKUP(Q$2+2,FIXTURES!$C$2:$NC$23,MATCH($C118,FIXTURES!$B$2:$B$23,0),0),IF(HLOOKUP(Q$2+1,FIXTURES!$C$2:$NC$23,MATCH($C118,FIXTURES!$B$2:$B$23,0),0)="",HLOOKUP(Q$2,FIXTURES!$C$2:$NC$23,MATCH($C118,FIXTURES!$B$2:$B$23,0),0),HLOOKUP(Q$2+1,FIXTURES!$C$2:$NC$23,MATCH($C118,FIXTURES!$B$2:$B$23,0),0))))</f>
        <v>FUL</v>
      </c>
      <c r="R118" s="70" t="str">
        <f>IF(R$1="SAT",IF(AND(HLOOKUP(R$2,FIXTURES!$C$2:$NC$23,MATCH($C118,FIXTURES!$B$2:$B$23,0),0)="",HLOOKUP(R$2+1,FIXTURES!$C$2:$NC$23,MATCH($C118,FIXTURES!$B$2:$B$23,0),0)="",HLOOKUP(R$2+2,FIXTURES!$C$2:$NC$23,MATCH($C118,FIXTURES!$B$2:$B$23,0),0)=""),HLOOKUP(R$2-1,FIXTURES!$C$2:$NC$23,MATCH($C118,FIXTURES!$B$2:$B$23,0),0),IF(AND(HLOOKUP(R$2,FIXTURES!$C$2:$NC$23,MATCH($C118,FIXTURES!$B$2:$B$23,0),0)="",HLOOKUP(R$2+1,FIXTURES!$C$2:$NC$23,MATCH($C118,FIXTURES!$B$2:$B$23,0),0)=""),HLOOKUP(R$2+2,FIXTURES!$C$2:$NC$23,MATCH($C118,FIXTURES!$B$2:$B$23,0),0),IF(HLOOKUP(R$2+1,FIXTURES!$C$2:$NC$23,MATCH($C118,FIXTURES!$B$2:$B$23,0),0)="",HLOOKUP(R$2,FIXTURES!$C$2:$NC$23,MATCH($C118,FIXTURES!$B$2:$B$23,0),0),HLOOKUP(R$2+1,FIXTURES!$C$2:$NC$23,MATCH($C118,FIXTURES!$B$2:$B$23,0),0)))),IF(AND(HLOOKUP(R$2,FIXTURES!$C$2:$NC$23,MATCH($C118,FIXTURES!$B$2:$B$23,0),0)="",HLOOKUP(R$2+1,FIXTURES!$C$2:$NC$23,MATCH($C118,FIXTURES!$B$2:$B$23,0),0)=""),HLOOKUP(R$2+2,FIXTURES!$C$2:$NC$23,MATCH($C118,FIXTURES!$B$2:$B$23,0),0),IF(HLOOKUP(R$2+1,FIXTURES!$C$2:$NC$23,MATCH($C118,FIXTURES!$B$2:$B$23,0),0)="",HLOOKUP(R$2,FIXTURES!$C$2:$NC$23,MATCH($C118,FIXTURES!$B$2:$B$23,0),0),HLOOKUP(R$2+1,FIXTURES!$C$2:$NC$23,MATCH($C118,FIXTURES!$B$2:$B$23,0),0))))</f>
        <v/>
      </c>
      <c r="S118" s="70" t="str">
        <f>IF(S$1="SAT",IF(AND(HLOOKUP(S$2,FIXTURES!$C$2:$NC$23,MATCH($C118,FIXTURES!$B$2:$B$23,0),0)="",HLOOKUP(S$2+1,FIXTURES!$C$2:$NC$23,MATCH($C118,FIXTURES!$B$2:$B$23,0),0)="",HLOOKUP(S$2+2,FIXTURES!$C$2:$NC$23,MATCH($C118,FIXTURES!$B$2:$B$23,0),0)=""),HLOOKUP(S$2-1,FIXTURES!$C$2:$NC$23,MATCH($C118,FIXTURES!$B$2:$B$23,0),0),IF(AND(HLOOKUP(S$2,FIXTURES!$C$2:$NC$23,MATCH($C118,FIXTURES!$B$2:$B$23,0),0)="",HLOOKUP(S$2+1,FIXTURES!$C$2:$NC$23,MATCH($C118,FIXTURES!$B$2:$B$23,0),0)=""),HLOOKUP(S$2+2,FIXTURES!$C$2:$NC$23,MATCH($C118,FIXTURES!$B$2:$B$23,0),0),IF(HLOOKUP(S$2+1,FIXTURES!$C$2:$NC$23,MATCH($C118,FIXTURES!$B$2:$B$23,0),0)="",HLOOKUP(S$2,FIXTURES!$C$2:$NC$23,MATCH($C118,FIXTURES!$B$2:$B$23,0),0),HLOOKUP(S$2+1,FIXTURES!$C$2:$NC$23,MATCH($C118,FIXTURES!$B$2:$B$23,0),0)))),IF(AND(HLOOKUP(S$2,FIXTURES!$C$2:$NC$23,MATCH($C118,FIXTURES!$B$2:$B$23,0),0)="",HLOOKUP(S$2+1,FIXTURES!$C$2:$NC$23,MATCH($C118,FIXTURES!$B$2:$B$23,0),0)=""),HLOOKUP(S$2+2,FIXTURES!$C$2:$NC$23,MATCH($C118,FIXTURES!$B$2:$B$23,0),0),IF(HLOOKUP(S$2+1,FIXTURES!$C$2:$NC$23,MATCH($C118,FIXTURES!$B$2:$B$23,0),0)="",HLOOKUP(S$2,FIXTURES!$C$2:$NC$23,MATCH($C118,FIXTURES!$B$2:$B$23,0),0),HLOOKUP(S$2+1,FIXTURES!$C$2:$NC$23,MATCH($C118,FIXTURES!$B$2:$B$23,0),0))))</f>
        <v/>
      </c>
      <c r="T118" s="70" t="str">
        <f>IF(T$1="SAT",IF(AND(HLOOKUP(T$2,FIXTURES!$C$2:$NC$23,MATCH($C118,FIXTURES!$B$2:$B$23,0),0)="",HLOOKUP(T$2+1,FIXTURES!$C$2:$NC$23,MATCH($C118,FIXTURES!$B$2:$B$23,0),0)="",HLOOKUP(T$2+2,FIXTURES!$C$2:$NC$23,MATCH($C118,FIXTURES!$B$2:$B$23,0),0)=""),HLOOKUP(T$2-1,FIXTURES!$C$2:$NC$23,MATCH($C118,FIXTURES!$B$2:$B$23,0),0),IF(AND(HLOOKUP(T$2,FIXTURES!$C$2:$NC$23,MATCH($C118,FIXTURES!$B$2:$B$23,0),0)="",HLOOKUP(T$2+1,FIXTURES!$C$2:$NC$23,MATCH($C118,FIXTURES!$B$2:$B$23,0),0)=""),HLOOKUP(T$2+2,FIXTURES!$C$2:$NC$23,MATCH($C118,FIXTURES!$B$2:$B$23,0),0),IF(HLOOKUP(T$2+1,FIXTURES!$C$2:$NC$23,MATCH($C118,FIXTURES!$B$2:$B$23,0),0)="",HLOOKUP(T$2,FIXTURES!$C$2:$NC$23,MATCH($C118,FIXTURES!$B$2:$B$23,0),0),HLOOKUP(T$2+1,FIXTURES!$C$2:$NC$23,MATCH($C118,FIXTURES!$B$2:$B$23,0),0)))),IF(AND(HLOOKUP(T$2,FIXTURES!$C$2:$NC$23,MATCH($C118,FIXTURES!$B$2:$B$23,0),0)="",HLOOKUP(T$2+1,FIXTURES!$C$2:$NC$23,MATCH($C118,FIXTURES!$B$2:$B$23,0),0)=""),HLOOKUP(T$2+2,FIXTURES!$C$2:$NC$23,MATCH($C118,FIXTURES!$B$2:$B$23,0),0),IF(HLOOKUP(T$2+1,FIXTURES!$C$2:$NC$23,MATCH($C118,FIXTURES!$B$2:$B$23,0),0)="",HLOOKUP(T$2,FIXTURES!$C$2:$NC$23,MATCH($C118,FIXTURES!$B$2:$B$23,0),0),HLOOKUP(T$2+1,FIXTURES!$C$2:$NC$23,MATCH($C118,FIXTURES!$B$2:$B$23,0),0))))</f>
        <v/>
      </c>
      <c r="U118" s="70" t="str">
        <f>IF(U$1="SAT",IF(AND(HLOOKUP(U$2,FIXTURES!$C$2:$NC$23,MATCH($C118,FIXTURES!$B$2:$B$23,0),0)="",HLOOKUP(U$2+1,FIXTURES!$C$2:$NC$23,MATCH($C118,FIXTURES!$B$2:$B$23,0),0)="",HLOOKUP(U$2+2,FIXTURES!$C$2:$NC$23,MATCH($C118,FIXTURES!$B$2:$B$23,0),0)=""),HLOOKUP(U$2-1,FIXTURES!$C$2:$NC$23,MATCH($C118,FIXTURES!$B$2:$B$23,0),0),IF(AND(HLOOKUP(U$2,FIXTURES!$C$2:$NC$23,MATCH($C118,FIXTURES!$B$2:$B$23,0),0)="",HLOOKUP(U$2+1,FIXTURES!$C$2:$NC$23,MATCH($C118,FIXTURES!$B$2:$B$23,0),0)=""),HLOOKUP(U$2+2,FIXTURES!$C$2:$NC$23,MATCH($C118,FIXTURES!$B$2:$B$23,0),0),IF(HLOOKUP(U$2+1,FIXTURES!$C$2:$NC$23,MATCH($C118,FIXTURES!$B$2:$B$23,0),0)="",HLOOKUP(U$2,FIXTURES!$C$2:$NC$23,MATCH($C118,FIXTURES!$B$2:$B$23,0),0),HLOOKUP(U$2+1,FIXTURES!$C$2:$NC$23,MATCH($C118,FIXTURES!$B$2:$B$23,0),0)))),IF(AND(HLOOKUP(U$2,FIXTURES!$C$2:$NC$23,MATCH($C118,FIXTURES!$B$2:$B$23,0),0)="",HLOOKUP(U$2+1,FIXTURES!$C$2:$NC$23,MATCH($C118,FIXTURES!$B$2:$B$23,0),0)=""),HLOOKUP(U$2+2,FIXTURES!$C$2:$NC$23,MATCH($C118,FIXTURES!$B$2:$B$23,0),0),IF(HLOOKUP(U$2+1,FIXTURES!$C$2:$NC$23,MATCH($C118,FIXTURES!$B$2:$B$23,0),0)="",HLOOKUP(U$2,FIXTURES!$C$2:$NC$23,MATCH($C118,FIXTURES!$B$2:$B$23,0),0),HLOOKUP(U$2+1,FIXTURES!$C$2:$NC$23,MATCH($C118,FIXTURES!$B$2:$B$23,0),0))))</f>
        <v>lei</v>
      </c>
      <c r="V118" s="70" t="str">
        <f>IF(V$1="SAT",IF(AND(HLOOKUP(V$2,FIXTURES!$C$2:$NC$23,MATCH($C118,FIXTURES!$B$2:$B$23,0),0)="",HLOOKUP(V$2+1,FIXTURES!$C$2:$NC$23,MATCH($C118,FIXTURES!$B$2:$B$23,0),0)="",HLOOKUP(V$2+2,FIXTURES!$C$2:$NC$23,MATCH($C118,FIXTURES!$B$2:$B$23,0),0)=""),HLOOKUP(V$2-1,FIXTURES!$C$2:$NC$23,MATCH($C118,FIXTURES!$B$2:$B$23,0),0),IF(AND(HLOOKUP(V$2,FIXTURES!$C$2:$NC$23,MATCH($C118,FIXTURES!$B$2:$B$23,0),0)="",HLOOKUP(V$2+1,FIXTURES!$C$2:$NC$23,MATCH($C118,FIXTURES!$B$2:$B$23,0),0)=""),HLOOKUP(V$2+2,FIXTURES!$C$2:$NC$23,MATCH($C118,FIXTURES!$B$2:$B$23,0),0),IF(HLOOKUP(V$2+1,FIXTURES!$C$2:$NC$23,MATCH($C118,FIXTURES!$B$2:$B$23,0),0)="",HLOOKUP(V$2,FIXTURES!$C$2:$NC$23,MATCH($C118,FIXTURES!$B$2:$B$23,0),0),HLOOKUP(V$2+1,FIXTURES!$C$2:$NC$23,MATCH($C118,FIXTURES!$B$2:$B$23,0),0)))),IF(AND(HLOOKUP(V$2,FIXTURES!$C$2:$NC$23,MATCH($C118,FIXTURES!$B$2:$B$23,0),0)="",HLOOKUP(V$2+1,FIXTURES!$C$2:$NC$23,MATCH($C118,FIXTURES!$B$2:$B$23,0),0)=""),HLOOKUP(V$2+2,FIXTURES!$C$2:$NC$23,MATCH($C118,FIXTURES!$B$2:$B$23,0),0),IF(HLOOKUP(V$2+1,FIXTURES!$C$2:$NC$23,MATCH($C118,FIXTURES!$B$2:$B$23,0),0)="",HLOOKUP(V$2,FIXTURES!$C$2:$NC$23,MATCH($C118,FIXTURES!$B$2:$B$23,0),0),HLOOKUP(V$2+1,FIXTURES!$C$2:$NC$23,MATCH($C118,FIXTURES!$B$2:$B$23,0),0))))</f>
        <v/>
      </c>
      <c r="W118" s="70" t="str">
        <f>IF(W$1="SAT",IF(AND(HLOOKUP(W$2,FIXTURES!$C$2:$NC$23,MATCH($C118,FIXTURES!$B$2:$B$23,0),0)="",HLOOKUP(W$2+1,FIXTURES!$C$2:$NC$23,MATCH($C118,FIXTURES!$B$2:$B$23,0),0)="",HLOOKUP(W$2+2,FIXTURES!$C$2:$NC$23,MATCH($C118,FIXTURES!$B$2:$B$23,0),0)=""),HLOOKUP(W$2-1,FIXTURES!$C$2:$NC$23,MATCH($C118,FIXTURES!$B$2:$B$23,0),0),IF(AND(HLOOKUP(W$2,FIXTURES!$C$2:$NC$23,MATCH($C118,FIXTURES!$B$2:$B$23,0),0)="",HLOOKUP(W$2+1,FIXTURES!$C$2:$NC$23,MATCH($C118,FIXTURES!$B$2:$B$23,0),0)=""),HLOOKUP(W$2+2,FIXTURES!$C$2:$NC$23,MATCH($C118,FIXTURES!$B$2:$B$23,0),0),IF(HLOOKUP(W$2+1,FIXTURES!$C$2:$NC$23,MATCH($C118,FIXTURES!$B$2:$B$23,0),0)="",HLOOKUP(W$2,FIXTURES!$C$2:$NC$23,MATCH($C118,FIXTURES!$B$2:$B$23,0),0),HLOOKUP(W$2+1,FIXTURES!$C$2:$NC$23,MATCH($C118,FIXTURES!$B$2:$B$23,0),0)))),IF(AND(HLOOKUP(W$2,FIXTURES!$C$2:$NC$23,MATCH($C118,FIXTURES!$B$2:$B$23,0),0)="",HLOOKUP(W$2+1,FIXTURES!$C$2:$NC$23,MATCH($C118,FIXTURES!$B$2:$B$23,0),0)=""),HLOOKUP(W$2+2,FIXTURES!$C$2:$NC$23,MATCH($C118,FIXTURES!$B$2:$B$23,0),0),IF(HLOOKUP(W$2+1,FIXTURES!$C$2:$NC$23,MATCH($C118,FIXTURES!$B$2:$B$23,0),0)="",HLOOKUP(W$2,FIXTURES!$C$2:$NC$23,MATCH($C118,FIXTURES!$B$2:$B$23,0),0),HLOOKUP(W$2+1,FIXTURES!$C$2:$NC$23,MATCH($C118,FIXTURES!$B$2:$B$23,0),0))))</f>
        <v>AVL</v>
      </c>
      <c r="X118" s="70" t="str">
        <f>IF(X$1="SAT",IF(AND(HLOOKUP(X$2,FIXTURES!$C$2:$NC$23,MATCH($C118,FIXTURES!$B$2:$B$23,0),0)="",HLOOKUP(X$2+1,FIXTURES!$C$2:$NC$23,MATCH($C118,FIXTURES!$B$2:$B$23,0),0)="",HLOOKUP(X$2+2,FIXTURES!$C$2:$NC$23,MATCH($C118,FIXTURES!$B$2:$B$23,0),0)=""),HLOOKUP(X$2-1,FIXTURES!$C$2:$NC$23,MATCH($C118,FIXTURES!$B$2:$B$23,0),0),IF(AND(HLOOKUP(X$2,FIXTURES!$C$2:$NC$23,MATCH($C118,FIXTURES!$B$2:$B$23,0),0)="",HLOOKUP(X$2+1,FIXTURES!$C$2:$NC$23,MATCH($C118,FIXTURES!$B$2:$B$23,0),0)=""),HLOOKUP(X$2+2,FIXTURES!$C$2:$NC$23,MATCH($C118,FIXTURES!$B$2:$B$23,0),0),IF(HLOOKUP(X$2+1,FIXTURES!$C$2:$NC$23,MATCH($C118,FIXTURES!$B$2:$B$23,0),0)="",HLOOKUP(X$2,FIXTURES!$C$2:$NC$23,MATCH($C118,FIXTURES!$B$2:$B$23,0),0),HLOOKUP(X$2+1,FIXTURES!$C$2:$NC$23,MATCH($C118,FIXTURES!$B$2:$B$23,0),0)))),IF(AND(HLOOKUP(X$2,FIXTURES!$C$2:$NC$23,MATCH($C118,FIXTURES!$B$2:$B$23,0),0)="",HLOOKUP(X$2+1,FIXTURES!$C$2:$NC$23,MATCH($C118,FIXTURES!$B$2:$B$23,0),0)=""),HLOOKUP(X$2+2,FIXTURES!$C$2:$NC$23,MATCH($C118,FIXTURES!$B$2:$B$23,0),0),IF(HLOOKUP(X$2+1,FIXTURES!$C$2:$NC$23,MATCH($C118,FIXTURES!$B$2:$B$23,0),0)="",HLOOKUP(X$2,FIXTURES!$C$2:$NC$23,MATCH($C118,FIXTURES!$B$2:$B$23,0),0),HLOOKUP(X$2+1,FIXTURES!$C$2:$NC$23,MATCH($C118,FIXTURES!$B$2:$B$23,0),0))))</f>
        <v/>
      </c>
      <c r="Y118" s="70" t="str">
        <f>IF(Y$1="SAT",IF(AND(HLOOKUP(Y$2,FIXTURES!$C$2:$NC$23,MATCH($C118,FIXTURES!$B$2:$B$23,0),0)="",HLOOKUP(Y$2+1,FIXTURES!$C$2:$NC$23,MATCH($C118,FIXTURES!$B$2:$B$23,0),0)="",HLOOKUP(Y$2+2,FIXTURES!$C$2:$NC$23,MATCH($C118,FIXTURES!$B$2:$B$23,0),0)=""),HLOOKUP(Y$2-1,FIXTURES!$C$2:$NC$23,MATCH($C118,FIXTURES!$B$2:$B$23,0),0),IF(AND(HLOOKUP(Y$2,FIXTURES!$C$2:$NC$23,MATCH($C118,FIXTURES!$B$2:$B$23,0),0)="",HLOOKUP(Y$2+1,FIXTURES!$C$2:$NC$23,MATCH($C118,FIXTURES!$B$2:$B$23,0),0)=""),HLOOKUP(Y$2+2,FIXTURES!$C$2:$NC$23,MATCH($C118,FIXTURES!$B$2:$B$23,0),0),IF(HLOOKUP(Y$2+1,FIXTURES!$C$2:$NC$23,MATCH($C118,FIXTURES!$B$2:$B$23,0),0)="",HLOOKUP(Y$2,FIXTURES!$C$2:$NC$23,MATCH($C118,FIXTURES!$B$2:$B$23,0),0),HLOOKUP(Y$2+1,FIXTURES!$C$2:$NC$23,MATCH($C118,FIXTURES!$B$2:$B$23,0),0)))),IF(AND(HLOOKUP(Y$2,FIXTURES!$C$2:$NC$23,MATCH($C118,FIXTURES!$B$2:$B$23,0),0)="",HLOOKUP(Y$2+1,FIXTURES!$C$2:$NC$23,MATCH($C118,FIXTURES!$B$2:$B$23,0),0)=""),HLOOKUP(Y$2+2,FIXTURES!$C$2:$NC$23,MATCH($C118,FIXTURES!$B$2:$B$23,0),0),IF(HLOOKUP(Y$2+1,FIXTURES!$C$2:$NC$23,MATCH($C118,FIXTURES!$B$2:$B$23,0),0)="",HLOOKUP(Y$2,FIXTURES!$C$2:$NC$23,MATCH($C118,FIXTURES!$B$2:$B$23,0),0),HLOOKUP(Y$2+1,FIXTURES!$C$2:$NC$23,MATCH($C118,FIXTURES!$B$2:$B$23,0),0))))</f>
        <v>wol</v>
      </c>
      <c r="Z118" s="70" t="str">
        <f>IF(Z$1="SAT",IF(AND(HLOOKUP(Z$2,FIXTURES!$C$2:$NC$23,MATCH($C118,FIXTURES!$B$2:$B$23,0),0)="",HLOOKUP(Z$2+1,FIXTURES!$C$2:$NC$23,MATCH($C118,FIXTURES!$B$2:$B$23,0),0)="",HLOOKUP(Z$2+2,FIXTURES!$C$2:$NC$23,MATCH($C118,FIXTURES!$B$2:$B$23,0),0)=""),HLOOKUP(Z$2-1,FIXTURES!$C$2:$NC$23,MATCH($C118,FIXTURES!$B$2:$B$23,0),0),IF(AND(HLOOKUP(Z$2,FIXTURES!$C$2:$NC$23,MATCH($C118,FIXTURES!$B$2:$B$23,0),0)="",HLOOKUP(Z$2+1,FIXTURES!$C$2:$NC$23,MATCH($C118,FIXTURES!$B$2:$B$23,0),0)=""),HLOOKUP(Z$2+2,FIXTURES!$C$2:$NC$23,MATCH($C118,FIXTURES!$B$2:$B$23,0),0),IF(HLOOKUP(Z$2+1,FIXTURES!$C$2:$NC$23,MATCH($C118,FIXTURES!$B$2:$B$23,0),0)="",HLOOKUP(Z$2,FIXTURES!$C$2:$NC$23,MATCH($C118,FIXTURES!$B$2:$B$23,0),0),HLOOKUP(Z$2+1,FIXTURES!$C$2:$NC$23,MATCH($C118,FIXTURES!$B$2:$B$23,0),0)))),IF(AND(HLOOKUP(Z$2,FIXTURES!$C$2:$NC$23,MATCH($C118,FIXTURES!$B$2:$B$23,0),0)="",HLOOKUP(Z$2+1,FIXTURES!$C$2:$NC$23,MATCH($C118,FIXTURES!$B$2:$B$23,0),0)=""),HLOOKUP(Z$2+2,FIXTURES!$C$2:$NC$23,MATCH($C118,FIXTURES!$B$2:$B$23,0),0),IF(HLOOKUP(Z$2+1,FIXTURES!$C$2:$NC$23,MATCH($C118,FIXTURES!$B$2:$B$23,0),0)="",HLOOKUP(Z$2,FIXTURES!$C$2:$NC$23,MATCH($C118,FIXTURES!$B$2:$B$23,0),0),HLOOKUP(Z$2+1,FIXTURES!$C$2:$NC$23,MATCH($C118,FIXTURES!$B$2:$B$23,0),0))))</f>
        <v>bha</v>
      </c>
      <c r="AA118" s="70" t="str">
        <f>IF(AA$1="SAT",IF(AND(HLOOKUP(AA$2,FIXTURES!$C$2:$NC$23,MATCH($C118,FIXTURES!$B$2:$B$23,0),0)="",HLOOKUP(AA$2+1,FIXTURES!$C$2:$NC$23,MATCH($C118,FIXTURES!$B$2:$B$23,0),0)="",HLOOKUP(AA$2+2,FIXTURES!$C$2:$NC$23,MATCH($C118,FIXTURES!$B$2:$B$23,0),0)=""),HLOOKUP(AA$2-1,FIXTURES!$C$2:$NC$23,MATCH($C118,FIXTURES!$B$2:$B$23,0),0),IF(AND(HLOOKUP(AA$2,FIXTURES!$C$2:$NC$23,MATCH($C118,FIXTURES!$B$2:$B$23,0),0)="",HLOOKUP(AA$2+1,FIXTURES!$C$2:$NC$23,MATCH($C118,FIXTURES!$B$2:$B$23,0),0)=""),HLOOKUP(AA$2+2,FIXTURES!$C$2:$NC$23,MATCH($C118,FIXTURES!$B$2:$B$23,0),0),IF(HLOOKUP(AA$2+1,FIXTURES!$C$2:$NC$23,MATCH($C118,FIXTURES!$B$2:$B$23,0),0)="",HLOOKUP(AA$2,FIXTURES!$C$2:$NC$23,MATCH($C118,FIXTURES!$B$2:$B$23,0),0),HLOOKUP(AA$2+1,FIXTURES!$C$2:$NC$23,MATCH($C118,FIXTURES!$B$2:$B$23,0),0)))),IF(AND(HLOOKUP(AA$2,FIXTURES!$C$2:$NC$23,MATCH($C118,FIXTURES!$B$2:$B$23,0),0)="",HLOOKUP(AA$2+1,FIXTURES!$C$2:$NC$23,MATCH($C118,FIXTURES!$B$2:$B$23,0),0)=""),HLOOKUP(AA$2+2,FIXTURES!$C$2:$NC$23,MATCH($C118,FIXTURES!$B$2:$B$23,0),0),IF(HLOOKUP(AA$2+1,FIXTURES!$C$2:$NC$23,MATCH($C118,FIXTURES!$B$2:$B$23,0),0)="",HLOOKUP(AA$2,FIXTURES!$C$2:$NC$23,MATCH($C118,FIXTURES!$B$2:$B$23,0),0),HLOOKUP(AA$2+1,FIXTURES!$C$2:$NC$23,MATCH($C118,FIXTURES!$B$2:$B$23,0),0))))</f>
        <v>LIV</v>
      </c>
      <c r="AB118" s="70" t="str">
        <f>IF(AB$1="SAT",IF(AND(HLOOKUP(AB$2,FIXTURES!$C$2:$NC$23,MATCH($C118,FIXTURES!$B$2:$B$23,0),0)="",HLOOKUP(AB$2+1,FIXTURES!$C$2:$NC$23,MATCH($C118,FIXTURES!$B$2:$B$23,0),0)="",HLOOKUP(AB$2+2,FIXTURES!$C$2:$NC$23,MATCH($C118,FIXTURES!$B$2:$B$23,0),0)=""),HLOOKUP(AB$2-1,FIXTURES!$C$2:$NC$23,MATCH($C118,FIXTURES!$B$2:$B$23,0),0),IF(AND(HLOOKUP(AB$2,FIXTURES!$C$2:$NC$23,MATCH($C118,FIXTURES!$B$2:$B$23,0),0)="",HLOOKUP(AB$2+1,FIXTURES!$C$2:$NC$23,MATCH($C118,FIXTURES!$B$2:$B$23,0),0)=""),HLOOKUP(AB$2+2,FIXTURES!$C$2:$NC$23,MATCH($C118,FIXTURES!$B$2:$B$23,0),0),IF(HLOOKUP(AB$2+1,FIXTURES!$C$2:$NC$23,MATCH($C118,FIXTURES!$B$2:$B$23,0),0)="",HLOOKUP(AB$2,FIXTURES!$C$2:$NC$23,MATCH($C118,FIXTURES!$B$2:$B$23,0),0),HLOOKUP(AB$2+1,FIXTURES!$C$2:$NC$23,MATCH($C118,FIXTURES!$B$2:$B$23,0),0)))),IF(AND(HLOOKUP(AB$2,FIXTURES!$C$2:$NC$23,MATCH($C118,FIXTURES!$B$2:$B$23,0),0)="",HLOOKUP(AB$2+1,FIXTURES!$C$2:$NC$23,MATCH($C118,FIXTURES!$B$2:$B$23,0),0)=""),HLOOKUP(AB$2+2,FIXTURES!$C$2:$NC$23,MATCH($C118,FIXTURES!$B$2:$B$23,0),0),IF(HLOOKUP(AB$2+1,FIXTURES!$C$2:$NC$23,MATCH($C118,FIXTURES!$B$2:$B$23,0),0)="",HLOOKUP(AB$2,FIXTURES!$C$2:$NC$23,MATCH($C118,FIXTURES!$B$2:$B$23,0),0),HLOOKUP(AB$2+1,FIXTURES!$C$2:$NC$23,MATCH($C118,FIXTURES!$B$2:$B$23,0),0))))</f>
        <v/>
      </c>
      <c r="AC118" s="70" t="str">
        <f>IF(AC$1="SAT",IF(AND(HLOOKUP(AC$2,FIXTURES!$C$2:$NC$23,MATCH($C118,FIXTURES!$B$2:$B$23,0),0)="",HLOOKUP(AC$2+1,FIXTURES!$C$2:$NC$23,MATCH($C118,FIXTURES!$B$2:$B$23,0),0)="",HLOOKUP(AC$2+2,FIXTURES!$C$2:$NC$23,MATCH($C118,FIXTURES!$B$2:$B$23,0),0)=""),HLOOKUP(AC$2-1,FIXTURES!$C$2:$NC$23,MATCH($C118,FIXTURES!$B$2:$B$23,0),0),IF(AND(HLOOKUP(AC$2,FIXTURES!$C$2:$NC$23,MATCH($C118,FIXTURES!$B$2:$B$23,0),0)="",HLOOKUP(AC$2+1,FIXTURES!$C$2:$NC$23,MATCH($C118,FIXTURES!$B$2:$B$23,0),0)=""),HLOOKUP(AC$2+2,FIXTURES!$C$2:$NC$23,MATCH($C118,FIXTURES!$B$2:$B$23,0),0),IF(HLOOKUP(AC$2+1,FIXTURES!$C$2:$NC$23,MATCH($C118,FIXTURES!$B$2:$B$23,0),0)="",HLOOKUP(AC$2,FIXTURES!$C$2:$NC$23,MATCH($C118,FIXTURES!$B$2:$B$23,0),0),HLOOKUP(AC$2+1,FIXTURES!$C$2:$NC$23,MATCH($C118,FIXTURES!$B$2:$B$23,0),0)))),IF(AND(HLOOKUP(AC$2,FIXTURES!$C$2:$NC$23,MATCH($C118,FIXTURES!$B$2:$B$23,0),0)="",HLOOKUP(AC$2+1,FIXTURES!$C$2:$NC$23,MATCH($C118,FIXTURES!$B$2:$B$23,0),0)=""),HLOOKUP(AC$2+2,FIXTURES!$C$2:$NC$23,MATCH($C118,FIXTURES!$B$2:$B$23,0),0),IF(HLOOKUP(AC$2+1,FIXTURES!$C$2:$NC$23,MATCH($C118,FIXTURES!$B$2:$B$23,0),0)="",HLOOKUP(AC$2,FIXTURES!$C$2:$NC$23,MATCH($C118,FIXTURES!$B$2:$B$23,0),0),HLOOKUP(AC$2+1,FIXTURES!$C$2:$NC$23,MATCH($C118,FIXTURES!$B$2:$B$23,0),0))))</f>
        <v>ars</v>
      </c>
      <c r="AD118" s="70" t="str">
        <f>IF(AD$1="SAT",IF(AND(HLOOKUP(AD$2,FIXTURES!$C$2:$NC$23,MATCH($C118,FIXTURES!$B$2:$B$23,0),0)="",HLOOKUP(AD$2+1,FIXTURES!$C$2:$NC$23,MATCH($C118,FIXTURES!$B$2:$B$23,0),0)="",HLOOKUP(AD$2+2,FIXTURES!$C$2:$NC$23,MATCH($C118,FIXTURES!$B$2:$B$23,0),0)=""),HLOOKUP(AD$2-1,FIXTURES!$C$2:$NC$23,MATCH($C118,FIXTURES!$B$2:$B$23,0),0),IF(AND(HLOOKUP(AD$2,FIXTURES!$C$2:$NC$23,MATCH($C118,FIXTURES!$B$2:$B$23,0),0)="",HLOOKUP(AD$2+1,FIXTURES!$C$2:$NC$23,MATCH($C118,FIXTURES!$B$2:$B$23,0),0)=""),HLOOKUP(AD$2+2,FIXTURES!$C$2:$NC$23,MATCH($C118,FIXTURES!$B$2:$B$23,0),0),IF(HLOOKUP(AD$2+1,FIXTURES!$C$2:$NC$23,MATCH($C118,FIXTURES!$B$2:$B$23,0),0)="",HLOOKUP(AD$2,FIXTURES!$C$2:$NC$23,MATCH($C118,FIXTURES!$B$2:$B$23,0),0),HLOOKUP(AD$2+1,FIXTURES!$C$2:$NC$23,MATCH($C118,FIXTURES!$B$2:$B$23,0),0)))),IF(AND(HLOOKUP(AD$2,FIXTURES!$C$2:$NC$23,MATCH($C118,FIXTURES!$B$2:$B$23,0),0)="",HLOOKUP(AD$2+1,FIXTURES!$C$2:$NC$23,MATCH($C118,FIXTURES!$B$2:$B$23,0),0)=""),HLOOKUP(AD$2+2,FIXTURES!$C$2:$NC$23,MATCH($C118,FIXTURES!$B$2:$B$23,0),0),IF(HLOOKUP(AD$2+1,FIXTURES!$C$2:$NC$23,MATCH($C118,FIXTURES!$B$2:$B$23,0),0)="",HLOOKUP(AD$2,FIXTURES!$C$2:$NC$23,MATCH($C118,FIXTURES!$B$2:$B$23,0),0),HLOOKUP(AD$2+1,FIXTURES!$C$2:$NC$23,MATCH($C118,FIXTURES!$B$2:$B$23,0),0))))</f>
        <v/>
      </c>
      <c r="AE118" s="70" t="str">
        <f>IF(AE$1="SAT",IF(AND(HLOOKUP(AE$2,FIXTURES!$C$2:$NC$23,MATCH($C118,FIXTURES!$B$2:$B$23,0),0)="",HLOOKUP(AE$2+1,FIXTURES!$C$2:$NC$23,MATCH($C118,FIXTURES!$B$2:$B$23,0),0)="",HLOOKUP(AE$2+2,FIXTURES!$C$2:$NC$23,MATCH($C118,FIXTURES!$B$2:$B$23,0),0)=""),HLOOKUP(AE$2-1,FIXTURES!$C$2:$NC$23,MATCH($C118,FIXTURES!$B$2:$B$23,0),0),IF(AND(HLOOKUP(AE$2,FIXTURES!$C$2:$NC$23,MATCH($C118,FIXTURES!$B$2:$B$23,0),0)="",HLOOKUP(AE$2+1,FIXTURES!$C$2:$NC$23,MATCH($C118,FIXTURES!$B$2:$B$23,0),0)=""),HLOOKUP(AE$2+2,FIXTURES!$C$2:$NC$23,MATCH($C118,FIXTURES!$B$2:$B$23,0),0),IF(HLOOKUP(AE$2+1,FIXTURES!$C$2:$NC$23,MATCH($C118,FIXTURES!$B$2:$B$23,0),0)="",HLOOKUP(AE$2,FIXTURES!$C$2:$NC$23,MATCH($C118,FIXTURES!$B$2:$B$23,0),0),HLOOKUP(AE$2+1,FIXTURES!$C$2:$NC$23,MATCH($C118,FIXTURES!$B$2:$B$23,0),0)))),IF(AND(HLOOKUP(AE$2,FIXTURES!$C$2:$NC$23,MATCH($C118,FIXTURES!$B$2:$B$23,0),0)="",HLOOKUP(AE$2+1,FIXTURES!$C$2:$NC$23,MATCH($C118,FIXTURES!$B$2:$B$23,0),0)=""),HLOOKUP(AE$2+2,FIXTURES!$C$2:$NC$23,MATCH($C118,FIXTURES!$B$2:$B$23,0),0),IF(HLOOKUP(AE$2+1,FIXTURES!$C$2:$NC$23,MATCH($C118,FIXTURES!$B$2:$B$23,0),0)="",HLOOKUP(AE$2,FIXTURES!$C$2:$NC$23,MATCH($C118,FIXTURES!$B$2:$B$23,0),0),HLOOKUP(AE$2+1,FIXTURES!$C$2:$NC$23,MATCH($C118,FIXTURES!$B$2:$B$23,0),0))))</f>
        <v>BRE</v>
      </c>
      <c r="AF118" s="70" t="str">
        <f>IF(AF$1="SAT",IF(AND(HLOOKUP(AF$2,FIXTURES!$C$2:$NC$23,MATCH($C118,FIXTURES!$B$2:$B$23,0),0)="",HLOOKUP(AF$2+1,FIXTURES!$C$2:$NC$23,MATCH($C118,FIXTURES!$B$2:$B$23,0),0)="",HLOOKUP(AF$2+2,FIXTURES!$C$2:$NC$23,MATCH($C118,FIXTURES!$B$2:$B$23,0),0)=""),HLOOKUP(AF$2-1,FIXTURES!$C$2:$NC$23,MATCH($C118,FIXTURES!$B$2:$B$23,0),0),IF(AND(HLOOKUP(AF$2,FIXTURES!$C$2:$NC$23,MATCH($C118,FIXTURES!$B$2:$B$23,0),0)="",HLOOKUP(AF$2+1,FIXTURES!$C$2:$NC$23,MATCH($C118,FIXTURES!$B$2:$B$23,0),0)=""),HLOOKUP(AF$2+2,FIXTURES!$C$2:$NC$23,MATCH($C118,FIXTURES!$B$2:$B$23,0),0),IF(HLOOKUP(AF$2+1,FIXTURES!$C$2:$NC$23,MATCH($C118,FIXTURES!$B$2:$B$23,0),0)="",HLOOKUP(AF$2,FIXTURES!$C$2:$NC$23,MATCH($C118,FIXTURES!$B$2:$B$23,0),0),HLOOKUP(AF$2+1,FIXTURES!$C$2:$NC$23,MATCH($C118,FIXTURES!$B$2:$B$23,0),0)))),IF(AND(HLOOKUP(AF$2,FIXTURES!$C$2:$NC$23,MATCH($C118,FIXTURES!$B$2:$B$23,0),0)="",HLOOKUP(AF$2+1,FIXTURES!$C$2:$NC$23,MATCH($C118,FIXTURES!$B$2:$B$23,0),0)=""),HLOOKUP(AF$2+2,FIXTURES!$C$2:$NC$23,MATCH($C118,FIXTURES!$B$2:$B$23,0),0),IF(HLOOKUP(AF$2+1,FIXTURES!$C$2:$NC$23,MATCH($C118,FIXTURES!$B$2:$B$23,0),0)="",HLOOKUP(AF$2,FIXTURES!$C$2:$NC$23,MATCH($C118,FIXTURES!$B$2:$B$23,0),0),HLOOKUP(AF$2+1,FIXTURES!$C$2:$NC$23,MATCH($C118,FIXTURES!$B$2:$B$23,0),0))))</f>
        <v>Tottenham</v>
      </c>
      <c r="AG118" s="70" t="str">
        <f>IF(AG$1="SAT",IF(AND(HLOOKUP(AG$2,FIXTURES!$C$2:$NC$23,MATCH($C118,FIXTURES!$B$2:$B$23,0),0)="",HLOOKUP(AG$2+1,FIXTURES!$C$2:$NC$23,MATCH($C118,FIXTURES!$B$2:$B$23,0),0)="",HLOOKUP(AG$2+2,FIXTURES!$C$2:$NC$23,MATCH($C118,FIXTURES!$B$2:$B$23,0),0)=""),HLOOKUP(AG$2-1,FIXTURES!$C$2:$NC$23,MATCH($C118,FIXTURES!$B$2:$B$23,0),0),IF(AND(HLOOKUP(AG$2,FIXTURES!$C$2:$NC$23,MATCH($C118,FIXTURES!$B$2:$B$23,0),0)="",HLOOKUP(AG$2+1,FIXTURES!$C$2:$NC$23,MATCH($C118,FIXTURES!$B$2:$B$23,0),0)=""),HLOOKUP(AG$2+2,FIXTURES!$C$2:$NC$23,MATCH($C118,FIXTURES!$B$2:$B$23,0),0),IF(HLOOKUP(AG$2+1,FIXTURES!$C$2:$NC$23,MATCH($C118,FIXTURES!$B$2:$B$23,0),0)="",HLOOKUP(AG$2,FIXTURES!$C$2:$NC$23,MATCH($C118,FIXTURES!$B$2:$B$23,0),0),HLOOKUP(AG$2+1,FIXTURES!$C$2:$NC$23,MATCH($C118,FIXTURES!$B$2:$B$23,0),0)))),IF(AND(HLOOKUP(AG$2,FIXTURES!$C$2:$NC$23,MATCH($C118,FIXTURES!$B$2:$B$23,0),0)="",HLOOKUP(AG$2+1,FIXTURES!$C$2:$NC$23,MATCH($C118,FIXTURES!$B$2:$B$23,0),0)=""),HLOOKUP(AG$2+2,FIXTURES!$C$2:$NC$23,MATCH($C118,FIXTURES!$B$2:$B$23,0),0),IF(HLOOKUP(AG$2+1,FIXTURES!$C$2:$NC$23,MATCH($C118,FIXTURES!$B$2:$B$23,0),0)="",HLOOKUP(AG$2,FIXTURES!$C$2:$NC$23,MATCH($C118,FIXTURES!$B$2:$B$23,0),0),HLOOKUP(AG$2+1,FIXTURES!$C$2:$NC$23,MATCH($C118,FIXTURES!$B$2:$B$23,0),0))))</f>
        <v>CRY</v>
      </c>
      <c r="AH118" s="70" t="str">
        <f>IF(AH$1="SAT",IF(AND(HLOOKUP(AH$2,FIXTURES!$C$2:$NC$23,MATCH($C118,FIXTURES!$B$2:$B$23,0),0)="",HLOOKUP(AH$2+1,FIXTURES!$C$2:$NC$23,MATCH($C118,FIXTURES!$B$2:$B$23,0),0)="",HLOOKUP(AH$2+2,FIXTURES!$C$2:$NC$23,MATCH($C118,FIXTURES!$B$2:$B$23,0),0)=""),HLOOKUP(AH$2-1,FIXTURES!$C$2:$NC$23,MATCH($C118,FIXTURES!$B$2:$B$23,0),0),IF(AND(HLOOKUP(AH$2,FIXTURES!$C$2:$NC$23,MATCH($C118,FIXTURES!$B$2:$B$23,0),0)="",HLOOKUP(AH$2+1,FIXTURES!$C$2:$NC$23,MATCH($C118,FIXTURES!$B$2:$B$23,0),0)=""),HLOOKUP(AH$2+2,FIXTURES!$C$2:$NC$23,MATCH($C118,FIXTURES!$B$2:$B$23,0),0),IF(HLOOKUP(AH$2+1,FIXTURES!$C$2:$NC$23,MATCH($C118,FIXTURES!$B$2:$B$23,0),0)="",HLOOKUP(AH$2,FIXTURES!$C$2:$NC$23,MATCH($C118,FIXTURES!$B$2:$B$23,0),0),HLOOKUP(AH$2+1,FIXTURES!$C$2:$NC$23,MATCH($C118,FIXTURES!$B$2:$B$23,0),0)))),IF(AND(HLOOKUP(AH$2,FIXTURES!$C$2:$NC$23,MATCH($C118,FIXTURES!$B$2:$B$23,0),0)="",HLOOKUP(AH$2+1,FIXTURES!$C$2:$NC$23,MATCH($C118,FIXTURES!$B$2:$B$23,0),0)=""),HLOOKUP(AH$2+2,FIXTURES!$C$2:$NC$23,MATCH($C118,FIXTURES!$B$2:$B$23,0),0),IF(HLOOKUP(AH$2+1,FIXTURES!$C$2:$NC$23,MATCH($C118,FIXTURES!$B$2:$B$23,0),0)="",HLOOKUP(AH$2,FIXTURES!$C$2:$NC$23,MATCH($C118,FIXTURES!$B$2:$B$23,0),0),HLOOKUP(AH$2+1,FIXTURES!$C$2:$NC$23,MATCH($C118,FIXTURES!$B$2:$B$23,0),0))))</f>
        <v/>
      </c>
      <c r="AI118" s="70" t="str">
        <f>IF(AI$1="SAT",IF(AND(HLOOKUP(AI$2,FIXTURES!$C$2:$NC$23,MATCH($C118,FIXTURES!$B$2:$B$23,0),0)="",HLOOKUP(AI$2+1,FIXTURES!$C$2:$NC$23,MATCH($C118,FIXTURES!$B$2:$B$23,0),0)="",HLOOKUP(AI$2+2,FIXTURES!$C$2:$NC$23,MATCH($C118,FIXTURES!$B$2:$B$23,0),0)=""),HLOOKUP(AI$2-1,FIXTURES!$C$2:$NC$23,MATCH($C118,FIXTURES!$B$2:$B$23,0),0),IF(AND(HLOOKUP(AI$2,FIXTURES!$C$2:$NC$23,MATCH($C118,FIXTURES!$B$2:$B$23,0),0)="",HLOOKUP(AI$2+1,FIXTURES!$C$2:$NC$23,MATCH($C118,FIXTURES!$B$2:$B$23,0),0)=""),HLOOKUP(AI$2+2,FIXTURES!$C$2:$NC$23,MATCH($C118,FIXTURES!$B$2:$B$23,0),0),IF(HLOOKUP(AI$2+1,FIXTURES!$C$2:$NC$23,MATCH($C118,FIXTURES!$B$2:$B$23,0),0)="",HLOOKUP(AI$2,FIXTURES!$C$2:$NC$23,MATCH($C118,FIXTURES!$B$2:$B$23,0),0),HLOOKUP(AI$2+1,FIXTURES!$C$2:$NC$23,MATCH($C118,FIXTURES!$B$2:$B$23,0),0)))),IF(AND(HLOOKUP(AI$2,FIXTURES!$C$2:$NC$23,MATCH($C118,FIXTURES!$B$2:$B$23,0),0)="",HLOOKUP(AI$2+1,FIXTURES!$C$2:$NC$23,MATCH($C118,FIXTURES!$B$2:$B$23,0),0)=""),HLOOKUP(AI$2+2,FIXTURES!$C$2:$NC$23,MATCH($C118,FIXTURES!$B$2:$B$23,0),0),IF(HLOOKUP(AI$2+1,FIXTURES!$C$2:$NC$23,MATCH($C118,FIXTURES!$B$2:$B$23,0),0)="",HLOOKUP(AI$2,FIXTURES!$C$2:$NC$23,MATCH($C118,FIXTURES!$B$2:$B$23,0),0),HLOOKUP(AI$2+1,FIXTURES!$C$2:$NC$23,MATCH($C118,FIXTURES!$B$2:$B$23,0),0))))</f>
        <v/>
      </c>
      <c r="AJ118" s="70" t="str">
        <f>IF(AJ$1="SAT",IF(AND(HLOOKUP(AJ$2,FIXTURES!$C$2:$NC$23,MATCH($C118,FIXTURES!$B$2:$B$23,0),0)="",HLOOKUP(AJ$2+1,FIXTURES!$C$2:$NC$23,MATCH($C118,FIXTURES!$B$2:$B$23,0),0)="",HLOOKUP(AJ$2+2,FIXTURES!$C$2:$NC$23,MATCH($C118,FIXTURES!$B$2:$B$23,0),0)=""),HLOOKUP(AJ$2-1,FIXTURES!$C$2:$NC$23,MATCH($C118,FIXTURES!$B$2:$B$23,0),0),IF(AND(HLOOKUP(AJ$2,FIXTURES!$C$2:$NC$23,MATCH($C118,FIXTURES!$B$2:$B$23,0),0)="",HLOOKUP(AJ$2+1,FIXTURES!$C$2:$NC$23,MATCH($C118,FIXTURES!$B$2:$B$23,0),0)=""),HLOOKUP(AJ$2+2,FIXTURES!$C$2:$NC$23,MATCH($C118,FIXTURES!$B$2:$B$23,0),0),IF(HLOOKUP(AJ$2+1,FIXTURES!$C$2:$NC$23,MATCH($C118,FIXTURES!$B$2:$B$23,0),0)="",HLOOKUP(AJ$2,FIXTURES!$C$2:$NC$23,MATCH($C118,FIXTURES!$B$2:$B$23,0),0),HLOOKUP(AJ$2+1,FIXTURES!$C$2:$NC$23,MATCH($C118,FIXTURES!$B$2:$B$23,0),0)))),IF(AND(HLOOKUP(AJ$2,FIXTURES!$C$2:$NC$23,MATCH($C118,FIXTURES!$B$2:$B$23,0),0)="",HLOOKUP(AJ$2+1,FIXTURES!$C$2:$NC$23,MATCH($C118,FIXTURES!$B$2:$B$23,0),0)=""),HLOOKUP(AJ$2+2,FIXTURES!$C$2:$NC$23,MATCH($C118,FIXTURES!$B$2:$B$23,0),0),IF(HLOOKUP(AJ$2+1,FIXTURES!$C$2:$NC$23,MATCH($C118,FIXTURES!$B$2:$B$23,0),0)="",HLOOKUP(AJ$2,FIXTURES!$C$2:$NC$23,MATCH($C118,FIXTURES!$B$2:$B$23,0),0),HLOOKUP(AJ$2+1,FIXTURES!$C$2:$NC$23,MATCH($C118,FIXTURES!$B$2:$B$23,0),0))))</f>
        <v/>
      </c>
      <c r="AK118" s="70" t="str">
        <f>IF(AK$1="SAT",IF(AND(HLOOKUP(AK$2,FIXTURES!$C$2:$NC$23,MATCH($C118,FIXTURES!$B$2:$B$23,0),0)="",HLOOKUP(AK$2+1,FIXTURES!$C$2:$NC$23,MATCH($C118,FIXTURES!$B$2:$B$23,0),0)="",HLOOKUP(AK$2+2,FIXTURES!$C$2:$NC$23,MATCH($C118,FIXTURES!$B$2:$B$23,0),0)=""),HLOOKUP(AK$2-1,FIXTURES!$C$2:$NC$23,MATCH($C118,FIXTURES!$B$2:$B$23,0),0),IF(AND(HLOOKUP(AK$2,FIXTURES!$C$2:$NC$23,MATCH($C118,FIXTURES!$B$2:$B$23,0),0)="",HLOOKUP(AK$2+1,FIXTURES!$C$2:$NC$23,MATCH($C118,FIXTURES!$B$2:$B$23,0),0)=""),HLOOKUP(AK$2+2,FIXTURES!$C$2:$NC$23,MATCH($C118,FIXTURES!$B$2:$B$23,0),0),IF(HLOOKUP(AK$2+1,FIXTURES!$C$2:$NC$23,MATCH($C118,FIXTURES!$B$2:$B$23,0),0)="",HLOOKUP(AK$2,FIXTURES!$C$2:$NC$23,MATCH($C118,FIXTURES!$B$2:$B$23,0),0),HLOOKUP(AK$2+1,FIXTURES!$C$2:$NC$23,MATCH($C118,FIXTURES!$B$2:$B$23,0),0)))),IF(AND(HLOOKUP(AK$2,FIXTURES!$C$2:$NC$23,MATCH($C118,FIXTURES!$B$2:$B$23,0),0)="",HLOOKUP(AK$2+1,FIXTURES!$C$2:$NC$23,MATCH($C118,FIXTURES!$B$2:$B$23,0),0)=""),HLOOKUP(AK$2+2,FIXTURES!$C$2:$NC$23,MATCH($C118,FIXTURES!$B$2:$B$23,0),0),IF(HLOOKUP(AK$2+1,FIXTURES!$C$2:$NC$23,MATCH($C118,FIXTURES!$B$2:$B$23,0),0)="",HLOOKUP(AK$2,FIXTURES!$C$2:$NC$23,MATCH($C118,FIXTURES!$B$2:$B$23,0),0),HLOOKUP(AK$2+1,FIXTURES!$C$2:$NC$23,MATCH($C118,FIXTURES!$B$2:$B$23,0),0))))</f>
        <v/>
      </c>
      <c r="AL118" s="70" t="str">
        <f>IF(AL$1="SAT",IF(AND(HLOOKUP(AL$2,FIXTURES!$C$2:$NC$23,MATCH($C118,FIXTURES!$B$2:$B$23,0),0)="",HLOOKUP(AL$2+1,FIXTURES!$C$2:$NC$23,MATCH($C118,FIXTURES!$B$2:$B$23,0),0)="",HLOOKUP(AL$2+2,FIXTURES!$C$2:$NC$23,MATCH($C118,FIXTURES!$B$2:$B$23,0),0)=""),HLOOKUP(AL$2-1,FIXTURES!$C$2:$NC$23,MATCH($C118,FIXTURES!$B$2:$B$23,0),0),IF(AND(HLOOKUP(AL$2,FIXTURES!$C$2:$NC$23,MATCH($C118,FIXTURES!$B$2:$B$23,0),0)="",HLOOKUP(AL$2+1,FIXTURES!$C$2:$NC$23,MATCH($C118,FIXTURES!$B$2:$B$23,0),0)=""),HLOOKUP(AL$2+2,FIXTURES!$C$2:$NC$23,MATCH($C118,FIXTURES!$B$2:$B$23,0),0),IF(HLOOKUP(AL$2+1,FIXTURES!$C$2:$NC$23,MATCH($C118,FIXTURES!$B$2:$B$23,0),0)="",HLOOKUP(AL$2,FIXTURES!$C$2:$NC$23,MATCH($C118,FIXTURES!$B$2:$B$23,0),0),HLOOKUP(AL$2+1,FIXTURES!$C$2:$NC$23,MATCH($C118,FIXTURES!$B$2:$B$23,0),0)))),IF(AND(HLOOKUP(AL$2,FIXTURES!$C$2:$NC$23,MATCH($C118,FIXTURES!$B$2:$B$23,0),0)="",HLOOKUP(AL$2+1,FIXTURES!$C$2:$NC$23,MATCH($C118,FIXTURES!$B$2:$B$23,0),0)=""),HLOOKUP(AL$2+2,FIXTURES!$C$2:$NC$23,MATCH($C118,FIXTURES!$B$2:$B$23,0),0),IF(HLOOKUP(AL$2+1,FIXTURES!$C$2:$NC$23,MATCH($C118,FIXTURES!$B$2:$B$23,0),0)="",HLOOKUP(AL$2,FIXTURES!$C$2:$NC$23,MATCH($C118,FIXTURES!$B$2:$B$23,0),0),HLOOKUP(AL$2+1,FIXTURES!$C$2:$NC$23,MATCH($C118,FIXTURES!$B$2:$B$23,0),0))))</f>
        <v/>
      </c>
      <c r="AM118" s="70" t="str">
        <f>IF(AM$1="SAT",IF(AND(HLOOKUP(AM$2,FIXTURES!$C$2:$NC$23,MATCH($C118,FIXTURES!$B$2:$B$23,0),0)="",HLOOKUP(AM$2+1,FIXTURES!$C$2:$NC$23,MATCH($C118,FIXTURES!$B$2:$B$23,0),0)="",HLOOKUP(AM$2+2,FIXTURES!$C$2:$NC$23,MATCH($C118,FIXTURES!$B$2:$B$23,0),0)=""),HLOOKUP(AM$2-1,FIXTURES!$C$2:$NC$23,MATCH($C118,FIXTURES!$B$2:$B$23,0),0),IF(AND(HLOOKUP(AM$2,FIXTURES!$C$2:$NC$23,MATCH($C118,FIXTURES!$B$2:$B$23,0),0)="",HLOOKUP(AM$2+1,FIXTURES!$C$2:$NC$23,MATCH($C118,FIXTURES!$B$2:$B$23,0),0)=""),HLOOKUP(AM$2+2,FIXTURES!$C$2:$NC$23,MATCH($C118,FIXTURES!$B$2:$B$23,0),0),IF(HLOOKUP(AM$2+1,FIXTURES!$C$2:$NC$23,MATCH($C118,FIXTURES!$B$2:$B$23,0),0)="",HLOOKUP(AM$2,FIXTURES!$C$2:$NC$23,MATCH($C118,FIXTURES!$B$2:$B$23,0),0),HLOOKUP(AM$2+1,FIXTURES!$C$2:$NC$23,MATCH($C118,FIXTURES!$B$2:$B$23,0),0)))),IF(AND(HLOOKUP(AM$2,FIXTURES!$C$2:$NC$23,MATCH($C118,FIXTURES!$B$2:$B$23,0),0)="",HLOOKUP(AM$2+1,FIXTURES!$C$2:$NC$23,MATCH($C118,FIXTURES!$B$2:$B$23,0),0)=""),HLOOKUP(AM$2+2,FIXTURES!$C$2:$NC$23,MATCH($C118,FIXTURES!$B$2:$B$23,0),0),IF(HLOOKUP(AM$2+1,FIXTURES!$C$2:$NC$23,MATCH($C118,FIXTURES!$B$2:$B$23,0),0)="",HLOOKUP(AM$2,FIXTURES!$C$2:$NC$23,MATCH($C118,FIXTURES!$B$2:$B$23,0),0),HLOOKUP(AM$2+1,FIXTURES!$C$2:$NC$23,MATCH($C118,FIXTURES!$B$2:$B$23,0),0))))</f>
        <v/>
      </c>
      <c r="AN118" s="70" t="str">
        <f>IF(AN$1="SAT",IF(AND(HLOOKUP(AN$2,FIXTURES!$C$2:$NC$23,MATCH($C118,FIXTURES!$B$2:$B$23,0),0)="",HLOOKUP(AN$2+1,FIXTURES!$C$2:$NC$23,MATCH($C118,FIXTURES!$B$2:$B$23,0),0)="",HLOOKUP(AN$2+2,FIXTURES!$C$2:$NC$23,MATCH($C118,FIXTURES!$B$2:$B$23,0),0)=""),HLOOKUP(AN$2-1,FIXTURES!$C$2:$NC$23,MATCH($C118,FIXTURES!$B$2:$B$23,0),0),IF(AND(HLOOKUP(AN$2,FIXTURES!$C$2:$NC$23,MATCH($C118,FIXTURES!$B$2:$B$23,0),0)="",HLOOKUP(AN$2+1,FIXTURES!$C$2:$NC$23,MATCH($C118,FIXTURES!$B$2:$B$23,0),0)=""),HLOOKUP(AN$2+2,FIXTURES!$C$2:$NC$23,MATCH($C118,FIXTURES!$B$2:$B$23,0),0),IF(HLOOKUP(AN$2+1,FIXTURES!$C$2:$NC$23,MATCH($C118,FIXTURES!$B$2:$B$23,0),0)="",HLOOKUP(AN$2,FIXTURES!$C$2:$NC$23,MATCH($C118,FIXTURES!$B$2:$B$23,0),0),HLOOKUP(AN$2+1,FIXTURES!$C$2:$NC$23,MATCH($C118,FIXTURES!$B$2:$B$23,0),0)))),IF(AND(HLOOKUP(AN$2,FIXTURES!$C$2:$NC$23,MATCH($C118,FIXTURES!$B$2:$B$23,0),0)="",HLOOKUP(AN$2+1,FIXTURES!$C$2:$NC$23,MATCH($C118,FIXTURES!$B$2:$B$23,0),0)=""),HLOOKUP(AN$2+2,FIXTURES!$C$2:$NC$23,MATCH($C118,FIXTURES!$B$2:$B$23,0),0),IF(HLOOKUP(AN$2+1,FIXTURES!$C$2:$NC$23,MATCH($C118,FIXTURES!$B$2:$B$23,0),0)="",HLOOKUP(AN$2,FIXTURES!$C$2:$NC$23,MATCH($C118,FIXTURES!$B$2:$B$23,0),0),HLOOKUP(AN$2+1,FIXTURES!$C$2:$NC$23,MATCH($C118,FIXTURES!$B$2:$B$23,0),0))))</f>
        <v/>
      </c>
      <c r="AO118" s="70" t="str">
        <f>IF(AO$1="SAT",IF(AND(HLOOKUP(AO$2,FIXTURES!$C$2:$NC$23,MATCH($C118,FIXTURES!$B$2:$B$23,0),0)="",HLOOKUP(AO$2+1,FIXTURES!$C$2:$NC$23,MATCH($C118,FIXTURES!$B$2:$B$23,0),0)="",HLOOKUP(AO$2+2,FIXTURES!$C$2:$NC$23,MATCH($C118,FIXTURES!$B$2:$B$23,0),0)=""),HLOOKUP(AO$2-1,FIXTURES!$C$2:$NC$23,MATCH($C118,FIXTURES!$B$2:$B$23,0),0),IF(AND(HLOOKUP(AO$2,FIXTURES!$C$2:$NC$23,MATCH($C118,FIXTURES!$B$2:$B$23,0),0)="",HLOOKUP(AO$2+1,FIXTURES!$C$2:$NC$23,MATCH($C118,FIXTURES!$B$2:$B$23,0),0)=""),HLOOKUP(AO$2+2,FIXTURES!$C$2:$NC$23,MATCH($C118,FIXTURES!$B$2:$B$23,0),0),IF(HLOOKUP(AO$2+1,FIXTURES!$C$2:$NC$23,MATCH($C118,FIXTURES!$B$2:$B$23,0),0)="",HLOOKUP(AO$2,FIXTURES!$C$2:$NC$23,MATCH($C118,FIXTURES!$B$2:$B$23,0),0),HLOOKUP(AO$2+1,FIXTURES!$C$2:$NC$23,MATCH($C118,FIXTURES!$B$2:$B$23,0),0)))),IF(AND(HLOOKUP(AO$2,FIXTURES!$C$2:$NC$23,MATCH($C118,FIXTURES!$B$2:$B$23,0),0)="",HLOOKUP(AO$2+1,FIXTURES!$C$2:$NC$23,MATCH($C118,FIXTURES!$B$2:$B$23,0),0)=""),HLOOKUP(AO$2+2,FIXTURES!$C$2:$NC$23,MATCH($C118,FIXTURES!$B$2:$B$23,0),0),IF(HLOOKUP(AO$2+1,FIXTURES!$C$2:$NC$23,MATCH($C118,FIXTURES!$B$2:$B$23,0),0)="",HLOOKUP(AO$2,FIXTURES!$C$2:$NC$23,MATCH($C118,FIXTURES!$B$2:$B$23,0),0),HLOOKUP(AO$2+1,FIXTURES!$C$2:$NC$23,MATCH($C118,FIXTURES!$B$2:$B$23,0),0))))</f>
        <v/>
      </c>
      <c r="AP118" s="70" t="str">
        <f>IF(AP$1="SAT",IF(AND(HLOOKUP(AP$2,FIXTURES!$C$2:$NC$23,MATCH($C118,FIXTURES!$B$2:$B$23,0),0)="",HLOOKUP(AP$2+1,FIXTURES!$C$2:$NC$23,MATCH($C118,FIXTURES!$B$2:$B$23,0),0)="",HLOOKUP(AP$2+2,FIXTURES!$C$2:$NC$23,MATCH($C118,FIXTURES!$B$2:$B$23,0),0)=""),HLOOKUP(AP$2-1,FIXTURES!$C$2:$NC$23,MATCH($C118,FIXTURES!$B$2:$B$23,0),0),IF(AND(HLOOKUP(AP$2,FIXTURES!$C$2:$NC$23,MATCH($C118,FIXTURES!$B$2:$B$23,0),0)="",HLOOKUP(AP$2+1,FIXTURES!$C$2:$NC$23,MATCH($C118,FIXTURES!$B$2:$B$23,0),0)=""),HLOOKUP(AP$2+2,FIXTURES!$C$2:$NC$23,MATCH($C118,FIXTURES!$B$2:$B$23,0),0),IF(HLOOKUP(AP$2+1,FIXTURES!$C$2:$NC$23,MATCH($C118,FIXTURES!$B$2:$B$23,0),0)="",HLOOKUP(AP$2,FIXTURES!$C$2:$NC$23,MATCH($C118,FIXTURES!$B$2:$B$23,0),0),HLOOKUP(AP$2+1,FIXTURES!$C$2:$NC$23,MATCH($C118,FIXTURES!$B$2:$B$23,0),0)))),IF(AND(HLOOKUP(AP$2,FIXTURES!$C$2:$NC$23,MATCH($C118,FIXTURES!$B$2:$B$23,0),0)="",HLOOKUP(AP$2+1,FIXTURES!$C$2:$NC$23,MATCH($C118,FIXTURES!$B$2:$B$23,0),0)=""),HLOOKUP(AP$2+2,FIXTURES!$C$2:$NC$23,MATCH($C118,FIXTURES!$B$2:$B$23,0),0),IF(HLOOKUP(AP$2+1,FIXTURES!$C$2:$NC$23,MATCH($C118,FIXTURES!$B$2:$B$23,0),0)="",HLOOKUP(AP$2,FIXTURES!$C$2:$NC$23,MATCH($C118,FIXTURES!$B$2:$B$23,0),0),HLOOKUP(AP$2+1,FIXTURES!$C$2:$NC$23,MATCH($C118,FIXTURES!$B$2:$B$23,0),0))))</f>
        <v/>
      </c>
      <c r="AQ118" s="70" t="str">
        <f>IF(AQ$1="SAT",IF(AND(HLOOKUP(AQ$2,FIXTURES!$C$2:$NC$23,MATCH($C118,FIXTURES!$B$2:$B$23,0),0)="",HLOOKUP(AQ$2+1,FIXTURES!$C$2:$NC$23,MATCH($C118,FIXTURES!$B$2:$B$23,0),0)="",HLOOKUP(AQ$2+2,FIXTURES!$C$2:$NC$23,MATCH($C118,FIXTURES!$B$2:$B$23,0),0)=""),HLOOKUP(AQ$2-1,FIXTURES!$C$2:$NC$23,MATCH($C118,FIXTURES!$B$2:$B$23,0),0),IF(AND(HLOOKUP(AQ$2,FIXTURES!$C$2:$NC$23,MATCH($C118,FIXTURES!$B$2:$B$23,0),0)="",HLOOKUP(AQ$2+1,FIXTURES!$C$2:$NC$23,MATCH($C118,FIXTURES!$B$2:$B$23,0),0)=""),HLOOKUP(AQ$2+2,FIXTURES!$C$2:$NC$23,MATCH($C118,FIXTURES!$B$2:$B$23,0),0),IF(HLOOKUP(AQ$2+1,FIXTURES!$C$2:$NC$23,MATCH($C118,FIXTURES!$B$2:$B$23,0),0)="",HLOOKUP(AQ$2,FIXTURES!$C$2:$NC$23,MATCH($C118,FIXTURES!$B$2:$B$23,0),0),HLOOKUP(AQ$2+1,FIXTURES!$C$2:$NC$23,MATCH($C118,FIXTURES!$B$2:$B$23,0),0)))),IF(AND(HLOOKUP(AQ$2,FIXTURES!$C$2:$NC$23,MATCH($C118,FIXTURES!$B$2:$B$23,0),0)="",HLOOKUP(AQ$2+1,FIXTURES!$C$2:$NC$23,MATCH($C118,FIXTURES!$B$2:$B$23,0),0)=""),HLOOKUP(AQ$2+2,FIXTURES!$C$2:$NC$23,MATCH($C118,FIXTURES!$B$2:$B$23,0),0),IF(HLOOKUP(AQ$2+1,FIXTURES!$C$2:$NC$23,MATCH($C118,FIXTURES!$B$2:$B$23,0),0)="",HLOOKUP(AQ$2,FIXTURES!$C$2:$NC$23,MATCH($C118,FIXTURES!$B$2:$B$23,0),0),HLOOKUP(AQ$2+1,FIXTURES!$C$2:$NC$23,MATCH($C118,FIXTURES!$B$2:$B$23,0),0))))</f>
        <v/>
      </c>
      <c r="AR118" s="70" t="str">
        <f>IF(AR$1="SAT",IF(AND(HLOOKUP(AR$2,FIXTURES!$C$2:$NC$23,MATCH($C118,FIXTURES!$B$2:$B$23,0),0)="",HLOOKUP(AR$2+1,FIXTURES!$C$2:$NC$23,MATCH($C118,FIXTURES!$B$2:$B$23,0),0)="",HLOOKUP(AR$2+2,FIXTURES!$C$2:$NC$23,MATCH($C118,FIXTURES!$B$2:$B$23,0),0)=""),HLOOKUP(AR$2-1,FIXTURES!$C$2:$NC$23,MATCH($C118,FIXTURES!$B$2:$B$23,0),0),IF(AND(HLOOKUP(AR$2,FIXTURES!$C$2:$NC$23,MATCH($C118,FIXTURES!$B$2:$B$23,0),0)="",HLOOKUP(AR$2+1,FIXTURES!$C$2:$NC$23,MATCH($C118,FIXTURES!$B$2:$B$23,0),0)=""),HLOOKUP(AR$2+2,FIXTURES!$C$2:$NC$23,MATCH($C118,FIXTURES!$B$2:$B$23,0),0),IF(HLOOKUP(AR$2+1,FIXTURES!$C$2:$NC$23,MATCH($C118,FIXTURES!$B$2:$B$23,0),0)="",HLOOKUP(AR$2,FIXTURES!$C$2:$NC$23,MATCH($C118,FIXTURES!$B$2:$B$23,0),0),HLOOKUP(AR$2+1,FIXTURES!$C$2:$NC$23,MATCH($C118,FIXTURES!$B$2:$B$23,0),0)))),IF(AND(HLOOKUP(AR$2,FIXTURES!$C$2:$NC$23,MATCH($C118,FIXTURES!$B$2:$B$23,0),0)="",HLOOKUP(AR$2+1,FIXTURES!$C$2:$NC$23,MATCH($C118,FIXTURES!$B$2:$B$23,0),0)=""),HLOOKUP(AR$2+2,FIXTURES!$C$2:$NC$23,MATCH($C118,FIXTURES!$B$2:$B$23,0),0),IF(HLOOKUP(AR$2+1,FIXTURES!$C$2:$NC$23,MATCH($C118,FIXTURES!$B$2:$B$23,0),0)="",HLOOKUP(AR$2,FIXTURES!$C$2:$NC$23,MATCH($C118,FIXTURES!$B$2:$B$23,0),0),HLOOKUP(AR$2+1,FIXTURES!$C$2:$NC$23,MATCH($C118,FIXTURES!$B$2:$B$23,0),0))))</f>
        <v>Blackburn</v>
      </c>
      <c r="AS118" s="70" t="str">
        <f>IF(AS$1="SAT",IF(AND(HLOOKUP(AS$2,FIXTURES!$C$2:$NC$23,MATCH($C118,FIXTURES!$B$2:$B$23,0),0)="",HLOOKUP(AS$2+1,FIXTURES!$C$2:$NC$23,MATCH($C118,FIXTURES!$B$2:$B$23,0),0)="",HLOOKUP(AS$2+2,FIXTURES!$C$2:$NC$23,MATCH($C118,FIXTURES!$B$2:$B$23,0),0)=""),HLOOKUP(AS$2-1,FIXTURES!$C$2:$NC$23,MATCH($C118,FIXTURES!$B$2:$B$23,0),0),IF(AND(HLOOKUP(AS$2,FIXTURES!$C$2:$NC$23,MATCH($C118,FIXTURES!$B$2:$B$23,0),0)="",HLOOKUP(AS$2+1,FIXTURES!$C$2:$NC$23,MATCH($C118,FIXTURES!$B$2:$B$23,0),0)=""),HLOOKUP(AS$2+2,FIXTURES!$C$2:$NC$23,MATCH($C118,FIXTURES!$B$2:$B$23,0),0),IF(HLOOKUP(AS$2+1,FIXTURES!$C$2:$NC$23,MATCH($C118,FIXTURES!$B$2:$B$23,0),0)="",HLOOKUP(AS$2,FIXTURES!$C$2:$NC$23,MATCH($C118,FIXTURES!$B$2:$B$23,0),0),HLOOKUP(AS$2+1,FIXTURES!$C$2:$NC$23,MATCH($C118,FIXTURES!$B$2:$B$23,0),0)))),IF(AND(HLOOKUP(AS$2,FIXTURES!$C$2:$NC$23,MATCH($C118,FIXTURES!$B$2:$B$23,0),0)="",HLOOKUP(AS$2+1,FIXTURES!$C$2:$NC$23,MATCH($C118,FIXTURES!$B$2:$B$23,0),0)=""),HLOOKUP(AS$2+2,FIXTURES!$C$2:$NC$23,MATCH($C118,FIXTURES!$B$2:$B$23,0),0),IF(HLOOKUP(AS$2+1,FIXTURES!$C$2:$NC$23,MATCH($C118,FIXTURES!$B$2:$B$23,0),0)="",HLOOKUP(AS$2,FIXTURES!$C$2:$NC$23,MATCH($C118,FIXTURES!$B$2:$B$23,0),0),HLOOKUP(AS$2+1,FIXTURES!$C$2:$NC$23,MATCH($C118,FIXTURES!$B$2:$B$23,0),0))))</f>
        <v/>
      </c>
      <c r="AT118" s="70" t="str">
        <f>IF(AT$1="SAT",IF(AND(HLOOKUP(AT$2,FIXTURES!$C$2:$NC$23,MATCH($C118,FIXTURES!$B$2:$B$23,0),0)="",HLOOKUP(AT$2+1,FIXTURES!$C$2:$NC$23,MATCH($C118,FIXTURES!$B$2:$B$23,0),0)="",HLOOKUP(AT$2+2,FIXTURES!$C$2:$NC$23,MATCH($C118,FIXTURES!$B$2:$B$23,0),0)=""),HLOOKUP(AT$2-1,FIXTURES!$C$2:$NC$23,MATCH($C118,FIXTURES!$B$2:$B$23,0),0),IF(AND(HLOOKUP(AT$2,FIXTURES!$C$2:$NC$23,MATCH($C118,FIXTURES!$B$2:$B$23,0),0)="",HLOOKUP(AT$2+1,FIXTURES!$C$2:$NC$23,MATCH($C118,FIXTURES!$B$2:$B$23,0),0)=""),HLOOKUP(AT$2+2,FIXTURES!$C$2:$NC$23,MATCH($C118,FIXTURES!$B$2:$B$23,0),0),IF(HLOOKUP(AT$2+1,FIXTURES!$C$2:$NC$23,MATCH($C118,FIXTURES!$B$2:$B$23,0),0)="",HLOOKUP(AT$2,FIXTURES!$C$2:$NC$23,MATCH($C118,FIXTURES!$B$2:$B$23,0),0),HLOOKUP(AT$2+1,FIXTURES!$C$2:$NC$23,MATCH($C118,FIXTURES!$B$2:$B$23,0),0)))),IF(AND(HLOOKUP(AT$2,FIXTURES!$C$2:$NC$23,MATCH($C118,FIXTURES!$B$2:$B$23,0),0)="",HLOOKUP(AT$2+1,FIXTURES!$C$2:$NC$23,MATCH($C118,FIXTURES!$B$2:$B$23,0),0)=""),HLOOKUP(AT$2+2,FIXTURES!$C$2:$NC$23,MATCH($C118,FIXTURES!$B$2:$B$23,0),0),IF(HLOOKUP(AT$2+1,FIXTURES!$C$2:$NC$23,MATCH($C118,FIXTURES!$B$2:$B$23,0),0)="",HLOOKUP(AT$2,FIXTURES!$C$2:$NC$23,MATCH($C118,FIXTURES!$B$2:$B$23,0),0),HLOOKUP(AT$2+1,FIXTURES!$C$2:$NC$23,MATCH($C118,FIXTURES!$B$2:$B$23,0),0))))</f>
        <v>mun</v>
      </c>
      <c r="AU118" s="70" t="str">
        <f>IF(AU$1="SAT",IF(AND(HLOOKUP(AU$2,FIXTURES!$C$2:$NC$23,MATCH($C118,FIXTURES!$B$2:$B$23,0),0)="",HLOOKUP(AU$2+1,FIXTURES!$C$2:$NC$23,MATCH($C118,FIXTURES!$B$2:$B$23,0),0)="",HLOOKUP(AU$2+2,FIXTURES!$C$2:$NC$23,MATCH($C118,FIXTURES!$B$2:$B$23,0),0)=""),HLOOKUP(AU$2-1,FIXTURES!$C$2:$NC$23,MATCH($C118,FIXTURES!$B$2:$B$23,0),0),IF(AND(HLOOKUP(AU$2,FIXTURES!$C$2:$NC$23,MATCH($C118,FIXTURES!$B$2:$B$23,0),0)="",HLOOKUP(AU$2+1,FIXTURES!$C$2:$NC$23,MATCH($C118,FIXTURES!$B$2:$B$23,0),0)=""),HLOOKUP(AU$2+2,FIXTURES!$C$2:$NC$23,MATCH($C118,FIXTURES!$B$2:$B$23,0),0),IF(HLOOKUP(AU$2+1,FIXTURES!$C$2:$NC$23,MATCH($C118,FIXTURES!$B$2:$B$23,0),0)="",HLOOKUP(AU$2,FIXTURES!$C$2:$NC$23,MATCH($C118,FIXTURES!$B$2:$B$23,0),0),HLOOKUP(AU$2+1,FIXTURES!$C$2:$NC$23,MATCH($C118,FIXTURES!$B$2:$B$23,0),0)))),IF(AND(HLOOKUP(AU$2,FIXTURES!$C$2:$NC$23,MATCH($C118,FIXTURES!$B$2:$B$23,0),0)="",HLOOKUP(AU$2+1,FIXTURES!$C$2:$NC$23,MATCH($C118,FIXTURES!$B$2:$B$23,0),0)=""),HLOOKUP(AU$2+2,FIXTURES!$C$2:$NC$23,MATCH($C118,FIXTURES!$B$2:$B$23,0),0),IF(HLOOKUP(AU$2+1,FIXTURES!$C$2:$NC$23,MATCH($C118,FIXTURES!$B$2:$B$23,0),0)="",HLOOKUP(AU$2,FIXTURES!$C$2:$NC$23,MATCH($C118,FIXTURES!$B$2:$B$23,0),0),HLOOKUP(AU$2+1,FIXTURES!$C$2:$NC$23,MATCH($C118,FIXTURES!$B$2:$B$23,0),0))))</f>
        <v>CHE</v>
      </c>
      <c r="AV118" s="70" t="str">
        <f>IF(AV$1="SAT",IF(AND(HLOOKUP(AV$2,FIXTURES!$C$2:$NC$23,MATCH($C118,FIXTURES!$B$2:$B$23,0),0)="",HLOOKUP(AV$2+1,FIXTURES!$C$2:$NC$23,MATCH($C118,FIXTURES!$B$2:$B$23,0),0)="",HLOOKUP(AV$2+2,FIXTURES!$C$2:$NC$23,MATCH($C118,FIXTURES!$B$2:$B$23,0),0)=""),HLOOKUP(AV$2-1,FIXTURES!$C$2:$NC$23,MATCH($C118,FIXTURES!$B$2:$B$23,0),0),IF(AND(HLOOKUP(AV$2,FIXTURES!$C$2:$NC$23,MATCH($C118,FIXTURES!$B$2:$B$23,0),0)="",HLOOKUP(AV$2+1,FIXTURES!$C$2:$NC$23,MATCH($C118,FIXTURES!$B$2:$B$23,0),0)=""),HLOOKUP(AV$2+2,FIXTURES!$C$2:$NC$23,MATCH($C118,FIXTURES!$B$2:$B$23,0),0),IF(HLOOKUP(AV$2+1,FIXTURES!$C$2:$NC$23,MATCH($C118,FIXTURES!$B$2:$B$23,0),0)="",HLOOKUP(AV$2,FIXTURES!$C$2:$NC$23,MATCH($C118,FIXTURES!$B$2:$B$23,0),0),HLOOKUP(AV$2+1,FIXTURES!$C$2:$NC$23,MATCH($C118,FIXTURES!$B$2:$B$23,0),0)))),IF(AND(HLOOKUP(AV$2,FIXTURES!$C$2:$NC$23,MATCH($C118,FIXTURES!$B$2:$B$23,0),0)="",HLOOKUP(AV$2+1,FIXTURES!$C$2:$NC$23,MATCH($C118,FIXTURES!$B$2:$B$23,0),0)=""),HLOOKUP(AV$2+2,FIXTURES!$C$2:$NC$23,MATCH($C118,FIXTURES!$B$2:$B$23,0),0),IF(HLOOKUP(AV$2+1,FIXTURES!$C$2:$NC$23,MATCH($C118,FIXTURES!$B$2:$B$23,0),0)="",HLOOKUP(AV$2,FIXTURES!$C$2:$NC$23,MATCH($C118,FIXTURES!$B$2:$B$23,0),0),HLOOKUP(AV$2+1,FIXTURES!$C$2:$NC$23,MATCH($C118,FIXTURES!$B$2:$B$23,0),0))))</f>
        <v>sou</v>
      </c>
      <c r="AW118" s="70" t="str">
        <f>IF(AW$1="SAT",IF(AND(HLOOKUP(AW$2,FIXTURES!$C$2:$NC$23,MATCH($C118,FIXTURES!$B$2:$B$23,0),0)="",HLOOKUP(AW$2+1,FIXTURES!$C$2:$NC$23,MATCH($C118,FIXTURES!$B$2:$B$23,0),0)="",HLOOKUP(AW$2+2,FIXTURES!$C$2:$NC$23,MATCH($C118,FIXTURES!$B$2:$B$23,0),0)=""),HLOOKUP(AW$2-1,FIXTURES!$C$2:$NC$23,MATCH($C118,FIXTURES!$B$2:$B$23,0),0),IF(AND(HLOOKUP(AW$2,FIXTURES!$C$2:$NC$23,MATCH($C118,FIXTURES!$B$2:$B$23,0),0)="",HLOOKUP(AW$2+1,FIXTURES!$C$2:$NC$23,MATCH($C118,FIXTURES!$B$2:$B$23,0),0)=""),HLOOKUP(AW$2+2,FIXTURES!$C$2:$NC$23,MATCH($C118,FIXTURES!$B$2:$B$23,0),0),IF(HLOOKUP(AW$2+1,FIXTURES!$C$2:$NC$23,MATCH($C118,FIXTURES!$B$2:$B$23,0),0)="",HLOOKUP(AW$2,FIXTURES!$C$2:$NC$23,MATCH($C118,FIXTURES!$B$2:$B$23,0),0),HLOOKUP(AW$2+1,FIXTURES!$C$2:$NC$23,MATCH($C118,FIXTURES!$B$2:$B$23,0),0)))),IF(AND(HLOOKUP(AW$2,FIXTURES!$C$2:$NC$23,MATCH($C118,FIXTURES!$B$2:$B$23,0),0)="",HLOOKUP(AW$2+1,FIXTURES!$C$2:$NC$23,MATCH($C118,FIXTURES!$B$2:$B$23,0),0)=""),HLOOKUP(AW$2+2,FIXTURES!$C$2:$NC$23,MATCH($C118,FIXTURES!$B$2:$B$23,0),0),IF(HLOOKUP(AW$2+1,FIXTURES!$C$2:$NC$23,MATCH($C118,FIXTURES!$B$2:$B$23,0),0)="",HLOOKUP(AW$2,FIXTURES!$C$2:$NC$23,MATCH($C118,FIXTURES!$B$2:$B$23,0),0),HLOOKUP(AW$2+1,FIXTURES!$C$2:$NC$23,MATCH($C118,FIXTURES!$B$2:$B$23,0),0))))</f>
        <v>Blackpool</v>
      </c>
      <c r="AX118" s="70" t="str">
        <f>IF(AX$1="SAT",IF(AND(HLOOKUP(AX$2,FIXTURES!$C$2:$NC$23,MATCH($C118,FIXTURES!$B$2:$B$23,0),0)="",HLOOKUP(AX$2+1,FIXTURES!$C$2:$NC$23,MATCH($C118,FIXTURES!$B$2:$B$23,0),0)="",HLOOKUP(AX$2+2,FIXTURES!$C$2:$NC$23,MATCH($C118,FIXTURES!$B$2:$B$23,0),0)=""),HLOOKUP(AX$2-1,FIXTURES!$C$2:$NC$23,MATCH($C118,FIXTURES!$B$2:$B$23,0),0),IF(AND(HLOOKUP(AX$2,FIXTURES!$C$2:$NC$23,MATCH($C118,FIXTURES!$B$2:$B$23,0),0)="",HLOOKUP(AX$2+1,FIXTURES!$C$2:$NC$23,MATCH($C118,FIXTURES!$B$2:$B$23,0),0)=""),HLOOKUP(AX$2+2,FIXTURES!$C$2:$NC$23,MATCH($C118,FIXTURES!$B$2:$B$23,0),0),IF(HLOOKUP(AX$2+1,FIXTURES!$C$2:$NC$23,MATCH($C118,FIXTURES!$B$2:$B$23,0),0)="",HLOOKUP(AX$2,FIXTURES!$C$2:$NC$23,MATCH($C118,FIXTURES!$B$2:$B$23,0),0),HLOOKUP(AX$2+1,FIXTURES!$C$2:$NC$23,MATCH($C118,FIXTURES!$B$2:$B$23,0),0)))),IF(AND(HLOOKUP(AX$2,FIXTURES!$C$2:$NC$23,MATCH($C118,FIXTURES!$B$2:$B$23,0),0)="",HLOOKUP(AX$2+1,FIXTURES!$C$2:$NC$23,MATCH($C118,FIXTURES!$B$2:$B$23,0),0)=""),HLOOKUP(AX$2+2,FIXTURES!$C$2:$NC$23,MATCH($C118,FIXTURES!$B$2:$B$23,0),0),IF(HLOOKUP(AX$2+1,FIXTURES!$C$2:$NC$23,MATCH($C118,FIXTURES!$B$2:$B$23,0),0)="",HLOOKUP(AX$2,FIXTURES!$C$2:$NC$23,MATCH($C118,FIXTURES!$B$2:$B$23,0),0),HLOOKUP(AX$2+1,FIXTURES!$C$2:$NC$23,MATCH($C118,FIXTURES!$B$2:$B$23,0),0))))</f>
        <v>Wolves</v>
      </c>
      <c r="AY118" s="70" t="str">
        <f>IF(AY$1="SAT",IF(AND(HLOOKUP(AY$2,FIXTURES!$C$2:$NC$23,MATCH($C118,FIXTURES!$B$2:$B$23,0),0)="",HLOOKUP(AY$2+1,FIXTURES!$C$2:$NC$23,MATCH($C118,FIXTURES!$B$2:$B$23,0),0)="",HLOOKUP(AY$2+2,FIXTURES!$C$2:$NC$23,MATCH($C118,FIXTURES!$B$2:$B$23,0),0)=""),HLOOKUP(AY$2-1,FIXTURES!$C$2:$NC$23,MATCH($C118,FIXTURES!$B$2:$B$23,0),0),IF(AND(HLOOKUP(AY$2,FIXTURES!$C$2:$NC$23,MATCH($C118,FIXTURES!$B$2:$B$23,0),0)="",HLOOKUP(AY$2+1,FIXTURES!$C$2:$NC$23,MATCH($C118,FIXTURES!$B$2:$B$23,0),0)=""),HLOOKUP(AY$2+2,FIXTURES!$C$2:$NC$23,MATCH($C118,FIXTURES!$B$2:$B$23,0),0),IF(HLOOKUP(AY$2+1,FIXTURES!$C$2:$NC$23,MATCH($C118,FIXTURES!$B$2:$B$23,0),0)="",HLOOKUP(AY$2,FIXTURES!$C$2:$NC$23,MATCH($C118,FIXTURES!$B$2:$B$23,0),0),HLOOKUP(AY$2+1,FIXTURES!$C$2:$NC$23,MATCH($C118,FIXTURES!$B$2:$B$23,0),0)))),IF(AND(HLOOKUP(AY$2,FIXTURES!$C$2:$NC$23,MATCH($C118,FIXTURES!$B$2:$B$23,0),0)="",HLOOKUP(AY$2+1,FIXTURES!$C$2:$NC$23,MATCH($C118,FIXTURES!$B$2:$B$23,0),0)=""),HLOOKUP(AY$2+2,FIXTURES!$C$2:$NC$23,MATCH($C118,FIXTURES!$B$2:$B$23,0),0),IF(HLOOKUP(AY$2+1,FIXTURES!$C$2:$NC$23,MATCH($C118,FIXTURES!$B$2:$B$23,0),0)="",HLOOKUP(AY$2,FIXTURES!$C$2:$NC$23,MATCH($C118,FIXTURES!$B$2:$B$23,0),0),HLOOKUP(AY$2+1,FIXTURES!$C$2:$NC$23,MATCH($C118,FIXTURES!$B$2:$B$23,0),0))))</f>
        <v>LEI</v>
      </c>
      <c r="AZ118" s="70" t="str">
        <f>IF(AZ$1="SAT",IF(AND(HLOOKUP(AZ$2,FIXTURES!$C$2:$NC$23,MATCH($C118,FIXTURES!$B$2:$B$23,0),0)="",HLOOKUP(AZ$2+1,FIXTURES!$C$2:$NC$23,MATCH($C118,FIXTURES!$B$2:$B$23,0),0)="",HLOOKUP(AZ$2+2,FIXTURES!$C$2:$NC$23,MATCH($C118,FIXTURES!$B$2:$B$23,0),0)=""),HLOOKUP(AZ$2-1,FIXTURES!$C$2:$NC$23,MATCH($C118,FIXTURES!$B$2:$B$23,0),0),IF(AND(HLOOKUP(AZ$2,FIXTURES!$C$2:$NC$23,MATCH($C118,FIXTURES!$B$2:$B$23,0),0)="",HLOOKUP(AZ$2+1,FIXTURES!$C$2:$NC$23,MATCH($C118,FIXTURES!$B$2:$B$23,0),0)=""),HLOOKUP(AZ$2+2,FIXTURES!$C$2:$NC$23,MATCH($C118,FIXTURES!$B$2:$B$23,0),0),IF(HLOOKUP(AZ$2+1,FIXTURES!$C$2:$NC$23,MATCH($C118,FIXTURES!$B$2:$B$23,0),0)="",HLOOKUP(AZ$2,FIXTURES!$C$2:$NC$23,MATCH($C118,FIXTURES!$B$2:$B$23,0),0),HLOOKUP(AZ$2+1,FIXTURES!$C$2:$NC$23,MATCH($C118,FIXTURES!$B$2:$B$23,0),0)))),IF(AND(HLOOKUP(AZ$2,FIXTURES!$C$2:$NC$23,MATCH($C118,FIXTURES!$B$2:$B$23,0),0)="",HLOOKUP(AZ$2+1,FIXTURES!$C$2:$NC$23,MATCH($C118,FIXTURES!$B$2:$B$23,0),0)=""),HLOOKUP(AZ$2+2,FIXTURES!$C$2:$NC$23,MATCH($C118,FIXTURES!$B$2:$B$23,0),0),IF(HLOOKUP(AZ$2+1,FIXTURES!$C$2:$NC$23,MATCH($C118,FIXTURES!$B$2:$B$23,0),0)="",HLOOKUP(AZ$2,FIXTURES!$C$2:$NC$23,MATCH($C118,FIXTURES!$B$2:$B$23,0),0),HLOOKUP(AZ$2+1,FIXTURES!$C$2:$NC$23,MATCH($C118,FIXTURES!$B$2:$B$23,0),0))))</f>
        <v/>
      </c>
      <c r="BA118" s="70" t="str">
        <f>IF(BA$1="SAT",IF(AND(HLOOKUP(BA$2,FIXTURES!$C$2:$NC$23,MATCH($C118,FIXTURES!$B$2:$B$23,0),0)="",HLOOKUP(BA$2+1,FIXTURES!$C$2:$NC$23,MATCH($C118,FIXTURES!$B$2:$B$23,0),0)="",HLOOKUP(BA$2+2,FIXTURES!$C$2:$NC$23,MATCH($C118,FIXTURES!$B$2:$B$23,0),0)=""),HLOOKUP(BA$2-1,FIXTURES!$C$2:$NC$23,MATCH($C118,FIXTURES!$B$2:$B$23,0),0),IF(AND(HLOOKUP(BA$2,FIXTURES!$C$2:$NC$23,MATCH($C118,FIXTURES!$B$2:$B$23,0),0)="",HLOOKUP(BA$2+1,FIXTURES!$C$2:$NC$23,MATCH($C118,FIXTURES!$B$2:$B$23,0),0)=""),HLOOKUP(BA$2+2,FIXTURES!$C$2:$NC$23,MATCH($C118,FIXTURES!$B$2:$B$23,0),0),IF(HLOOKUP(BA$2+1,FIXTURES!$C$2:$NC$23,MATCH($C118,FIXTURES!$B$2:$B$23,0),0)="",HLOOKUP(BA$2,FIXTURES!$C$2:$NC$23,MATCH($C118,FIXTURES!$B$2:$B$23,0),0),HLOOKUP(BA$2+1,FIXTURES!$C$2:$NC$23,MATCH($C118,FIXTURES!$B$2:$B$23,0),0)))),IF(AND(HLOOKUP(BA$2,FIXTURES!$C$2:$NC$23,MATCH($C118,FIXTURES!$B$2:$B$23,0),0)="",HLOOKUP(BA$2+1,FIXTURES!$C$2:$NC$23,MATCH($C118,FIXTURES!$B$2:$B$23,0),0)=""),HLOOKUP(BA$2+2,FIXTURES!$C$2:$NC$23,MATCH($C118,FIXTURES!$B$2:$B$23,0),0),IF(HLOOKUP(BA$2+1,FIXTURES!$C$2:$NC$23,MATCH($C118,FIXTURES!$B$2:$B$23,0),0)="",HLOOKUP(BA$2,FIXTURES!$C$2:$NC$23,MATCH($C118,FIXTURES!$B$2:$B$23,0),0),HLOOKUP(BA$2+1,FIXTURES!$C$2:$NC$23,MATCH($C118,FIXTURES!$B$2:$B$23,0),0))))</f>
        <v>bou</v>
      </c>
      <c r="BB118" s="70" t="str">
        <f>IF(BB$1="SAT",IF(AND(HLOOKUP(BB$2,FIXTURES!$C$2:$NC$23,MATCH($C118,FIXTURES!$B$2:$B$23,0),0)="",HLOOKUP(BB$2+1,FIXTURES!$C$2:$NC$23,MATCH($C118,FIXTURES!$B$2:$B$23,0),0)="",HLOOKUP(BB$2+2,FIXTURES!$C$2:$NC$23,MATCH($C118,FIXTURES!$B$2:$B$23,0),0)=""),HLOOKUP(BB$2-1,FIXTURES!$C$2:$NC$23,MATCH($C118,FIXTURES!$B$2:$B$23,0),0),IF(AND(HLOOKUP(BB$2,FIXTURES!$C$2:$NC$23,MATCH($C118,FIXTURES!$B$2:$B$23,0),0)="",HLOOKUP(BB$2+1,FIXTURES!$C$2:$NC$23,MATCH($C118,FIXTURES!$B$2:$B$23,0),0)=""),HLOOKUP(BB$2+2,FIXTURES!$C$2:$NC$23,MATCH($C118,FIXTURES!$B$2:$B$23,0),0),IF(HLOOKUP(BB$2+1,FIXTURES!$C$2:$NC$23,MATCH($C118,FIXTURES!$B$2:$B$23,0),0)="",HLOOKUP(BB$2,FIXTURES!$C$2:$NC$23,MATCH($C118,FIXTURES!$B$2:$B$23,0),0),HLOOKUP(BB$2+1,FIXTURES!$C$2:$NC$23,MATCH($C118,FIXTURES!$B$2:$B$23,0),0)))),IF(AND(HLOOKUP(BB$2,FIXTURES!$C$2:$NC$23,MATCH($C118,FIXTURES!$B$2:$B$23,0),0)="",HLOOKUP(BB$2+1,FIXTURES!$C$2:$NC$23,MATCH($C118,FIXTURES!$B$2:$B$23,0),0)=""),HLOOKUP(BB$2+2,FIXTURES!$C$2:$NC$23,MATCH($C118,FIXTURES!$B$2:$B$23,0),0),IF(HLOOKUP(BB$2+1,FIXTURES!$C$2:$NC$23,MATCH($C118,FIXTURES!$B$2:$B$23,0),0)="",HLOOKUP(BB$2,FIXTURES!$C$2:$NC$23,MATCH($C118,FIXTURES!$B$2:$B$23,0),0),HLOOKUP(BB$2+1,FIXTURES!$C$2:$NC$23,MATCH($C118,FIXTURES!$B$2:$B$23,0),0))))</f>
        <v>Manchester Utd</v>
      </c>
      <c r="BC118" s="70" t="str">
        <f>IF(BC$1="SAT",IF(AND(HLOOKUP(BC$2,FIXTURES!$C$2:$NC$23,MATCH($C118,FIXTURES!$B$2:$B$23,0),0)="",HLOOKUP(BC$2+1,FIXTURES!$C$2:$NC$23,MATCH($C118,FIXTURES!$B$2:$B$23,0),0)="",HLOOKUP(BC$2+2,FIXTURES!$C$2:$NC$23,MATCH($C118,FIXTURES!$B$2:$B$23,0),0)=""),HLOOKUP(BC$2-1,FIXTURES!$C$2:$NC$23,MATCH($C118,FIXTURES!$B$2:$B$23,0),0),IF(AND(HLOOKUP(BC$2,FIXTURES!$C$2:$NC$23,MATCH($C118,FIXTURES!$B$2:$B$23,0),0)="",HLOOKUP(BC$2+1,FIXTURES!$C$2:$NC$23,MATCH($C118,FIXTURES!$B$2:$B$23,0),0)=""),HLOOKUP(BC$2+2,FIXTURES!$C$2:$NC$23,MATCH($C118,FIXTURES!$B$2:$B$23,0),0),IF(HLOOKUP(BC$2+1,FIXTURES!$C$2:$NC$23,MATCH($C118,FIXTURES!$B$2:$B$23,0),0)="",HLOOKUP(BC$2,FIXTURES!$C$2:$NC$23,MATCH($C118,FIXTURES!$B$2:$B$23,0),0),HLOOKUP(BC$2+1,FIXTURES!$C$2:$NC$23,MATCH($C118,FIXTURES!$B$2:$B$23,0),0)))),IF(AND(HLOOKUP(BC$2,FIXTURES!$C$2:$NC$23,MATCH($C118,FIXTURES!$B$2:$B$23,0),0)="",HLOOKUP(BC$2+1,FIXTURES!$C$2:$NC$23,MATCH($C118,FIXTURES!$B$2:$B$23,0),0)=""),HLOOKUP(BC$2+2,FIXTURES!$C$2:$NC$23,MATCH($C118,FIXTURES!$B$2:$B$23,0),0),IF(HLOOKUP(BC$2+1,FIXTURES!$C$2:$NC$23,MATCH($C118,FIXTURES!$B$2:$B$23,0),0)="",HLOOKUP(BC$2,FIXTURES!$C$2:$NC$23,MATCH($C118,FIXTURES!$B$2:$B$23,0),0),HLOOKUP(BC$2+1,FIXTURES!$C$2:$NC$23,MATCH($C118,FIXTURES!$B$2:$B$23,0),0))))</f>
        <v/>
      </c>
      <c r="BD118" s="70" t="str">
        <f>IF(BD$1="SAT",IF(AND(HLOOKUP(BD$2,FIXTURES!$C$2:$NC$23,MATCH($C118,FIXTURES!$B$2:$B$23,0),0)="",HLOOKUP(BD$2+1,FIXTURES!$C$2:$NC$23,MATCH($C118,FIXTURES!$B$2:$B$23,0),0)="",HLOOKUP(BD$2+2,FIXTURES!$C$2:$NC$23,MATCH($C118,FIXTURES!$B$2:$B$23,0),0)=""),HLOOKUP(BD$2-1,FIXTURES!$C$2:$NC$23,MATCH($C118,FIXTURES!$B$2:$B$23,0),0),IF(AND(HLOOKUP(BD$2,FIXTURES!$C$2:$NC$23,MATCH($C118,FIXTURES!$B$2:$B$23,0),0)="",HLOOKUP(BD$2+1,FIXTURES!$C$2:$NC$23,MATCH($C118,FIXTURES!$B$2:$B$23,0),0)=""),HLOOKUP(BD$2+2,FIXTURES!$C$2:$NC$23,MATCH($C118,FIXTURES!$B$2:$B$23,0),0),IF(HLOOKUP(BD$2+1,FIXTURES!$C$2:$NC$23,MATCH($C118,FIXTURES!$B$2:$B$23,0),0)="",HLOOKUP(BD$2,FIXTURES!$C$2:$NC$23,MATCH($C118,FIXTURES!$B$2:$B$23,0),0),HLOOKUP(BD$2+1,FIXTURES!$C$2:$NC$23,MATCH($C118,FIXTURES!$B$2:$B$23,0),0)))),IF(AND(HLOOKUP(BD$2,FIXTURES!$C$2:$NC$23,MATCH($C118,FIXTURES!$B$2:$B$23,0),0)="",HLOOKUP(BD$2+1,FIXTURES!$C$2:$NC$23,MATCH($C118,FIXTURES!$B$2:$B$23,0),0)=""),HLOOKUP(BD$2+2,FIXTURES!$C$2:$NC$23,MATCH($C118,FIXTURES!$B$2:$B$23,0),0),IF(HLOOKUP(BD$2+1,FIXTURES!$C$2:$NC$23,MATCH($C118,FIXTURES!$B$2:$B$23,0),0)="",HLOOKUP(BD$2,FIXTURES!$C$2:$NC$23,MATCH($C118,FIXTURES!$B$2:$B$23,0),0),HLOOKUP(BD$2+1,FIXTURES!$C$2:$NC$23,MATCH($C118,FIXTURES!$B$2:$B$23,0),0))))</f>
        <v>Manchester Utd</v>
      </c>
      <c r="BE118" s="70" t="str">
        <f>IF(BE$1="SAT",IF(AND(HLOOKUP(BE$2,FIXTURES!$C$2:$NC$23,MATCH($C118,FIXTURES!$B$2:$B$23,0),0)="",HLOOKUP(BE$2+1,FIXTURES!$C$2:$NC$23,MATCH($C118,FIXTURES!$B$2:$B$23,0),0)="",HLOOKUP(BE$2+2,FIXTURES!$C$2:$NC$23,MATCH($C118,FIXTURES!$B$2:$B$23,0),0)=""),HLOOKUP(BE$2-1,FIXTURES!$C$2:$NC$23,MATCH($C118,FIXTURES!$B$2:$B$23,0),0),IF(AND(HLOOKUP(BE$2,FIXTURES!$C$2:$NC$23,MATCH($C118,FIXTURES!$B$2:$B$23,0),0)="",HLOOKUP(BE$2+1,FIXTURES!$C$2:$NC$23,MATCH($C118,FIXTURES!$B$2:$B$23,0),0)=""),HLOOKUP(BE$2+2,FIXTURES!$C$2:$NC$23,MATCH($C118,FIXTURES!$B$2:$B$23,0),0),IF(HLOOKUP(BE$2+1,FIXTURES!$C$2:$NC$23,MATCH($C118,FIXTURES!$B$2:$B$23,0),0)="",HLOOKUP(BE$2,FIXTURES!$C$2:$NC$23,MATCH($C118,FIXTURES!$B$2:$B$23,0),0),HLOOKUP(BE$2+1,FIXTURES!$C$2:$NC$23,MATCH($C118,FIXTURES!$B$2:$B$23,0),0)))),IF(AND(HLOOKUP(BE$2,FIXTURES!$C$2:$NC$23,MATCH($C118,FIXTURES!$B$2:$B$23,0),0)="",HLOOKUP(BE$2+1,FIXTURES!$C$2:$NC$23,MATCH($C118,FIXTURES!$B$2:$B$23,0),0)=""),HLOOKUP(BE$2+2,FIXTURES!$C$2:$NC$23,MATCH($C118,FIXTURES!$B$2:$B$23,0),0),IF(HLOOKUP(BE$2+1,FIXTURES!$C$2:$NC$23,MATCH($C118,FIXTURES!$B$2:$B$23,0),0)="",HLOOKUP(BE$2,FIXTURES!$C$2:$NC$23,MATCH($C118,FIXTURES!$B$2:$B$23,0),0),HLOOKUP(BE$2+1,FIXTURES!$C$2:$NC$23,MATCH($C118,FIXTURES!$B$2:$B$23,0),0))))</f>
        <v>LEE</v>
      </c>
      <c r="BF118" s="119" t="s">
        <v>1162</v>
      </c>
      <c r="BG118" s="70" t="str">
        <f>IF(BG$1="SAT",IF(AND(HLOOKUP(BG$2,FIXTURES!$C$2:$NC$23,MATCH($C118,FIXTURES!$B$2:$B$23,0),0)="",HLOOKUP(BG$2+1,FIXTURES!$C$2:$NC$23,MATCH($C118,FIXTURES!$B$2:$B$23,0),0)="",HLOOKUP(BG$2+2,FIXTURES!$C$2:$NC$23,MATCH($C118,FIXTURES!$B$2:$B$23,0),0)=""),HLOOKUP(BG$2-1,FIXTURES!$C$2:$NC$23,MATCH($C118,FIXTURES!$B$2:$B$23,0),0),IF(AND(HLOOKUP(BG$2,FIXTURES!$C$2:$NC$23,MATCH($C118,FIXTURES!$B$2:$B$23,0),0)="",HLOOKUP(BG$2+1,FIXTURES!$C$2:$NC$23,MATCH($C118,FIXTURES!$B$2:$B$23,0),0)=""),HLOOKUP(BG$2+2,FIXTURES!$C$2:$NC$23,MATCH($C118,FIXTURES!$B$2:$B$23,0),0),IF(HLOOKUP(BG$2+1,FIXTURES!$C$2:$NC$23,MATCH($C118,FIXTURES!$B$2:$B$23,0),0)="",HLOOKUP(BG$2,FIXTURES!$C$2:$NC$23,MATCH($C118,FIXTURES!$B$2:$B$23,0),0),HLOOKUP(BG$2+1,FIXTURES!$C$2:$NC$23,MATCH($C118,FIXTURES!$B$2:$B$23,0),0)))),IF(AND(HLOOKUP(BG$2,FIXTURES!$C$2:$NC$23,MATCH($C118,FIXTURES!$B$2:$B$23,0),0)="",HLOOKUP(BG$2+1,FIXTURES!$C$2:$NC$23,MATCH($C118,FIXTURES!$B$2:$B$23,0),0)=""),HLOOKUP(BG$2+2,FIXTURES!$C$2:$NC$23,MATCH($C118,FIXTURES!$B$2:$B$23,0),0),IF(HLOOKUP(BG$2+1,FIXTURES!$C$2:$NC$23,MATCH($C118,FIXTURES!$B$2:$B$23,0),0)="",HLOOKUP(BG$2,FIXTURES!$C$2:$NC$23,MATCH($C118,FIXTURES!$B$2:$B$23,0),0),HLOOKUP(BG$2+1,FIXTURES!$C$2:$NC$23,MATCH($C118,FIXTURES!$B$2:$B$23,0),0))))</f>
        <v>ful</v>
      </c>
      <c r="BH118" s="119" t="s">
        <v>1162</v>
      </c>
      <c r="BI118" s="70" t="str">
        <f>IF(BI$1="SAT",IF(AND(HLOOKUP(BI$2,FIXTURES!$C$2:$NC$23,MATCH($C118,FIXTURES!$B$2:$B$23,0),0)="",HLOOKUP(BI$2+1,FIXTURES!$C$2:$NC$23,MATCH($C118,FIXTURES!$B$2:$B$23,0),0)="",HLOOKUP(BI$2+2,FIXTURES!$C$2:$NC$23,MATCH($C118,FIXTURES!$B$2:$B$23,0),0)=""),HLOOKUP(BI$2-1,FIXTURES!$C$2:$NC$23,MATCH($C118,FIXTURES!$B$2:$B$23,0),0),IF(AND(HLOOKUP(BI$2,FIXTURES!$C$2:$NC$23,MATCH($C118,FIXTURES!$B$2:$B$23,0),0)="",HLOOKUP(BI$2+1,FIXTURES!$C$2:$NC$23,MATCH($C118,FIXTURES!$B$2:$B$23,0),0)=""),HLOOKUP(BI$2+2,FIXTURES!$C$2:$NC$23,MATCH($C118,FIXTURES!$B$2:$B$23,0),0),IF(HLOOKUP(BI$2+1,FIXTURES!$C$2:$NC$23,MATCH($C118,FIXTURES!$B$2:$B$23,0),0)="",HLOOKUP(BI$2,FIXTURES!$C$2:$NC$23,MATCH($C118,FIXTURES!$B$2:$B$23,0),0),HLOOKUP(BI$2+1,FIXTURES!$C$2:$NC$23,MATCH($C118,FIXTURES!$B$2:$B$23,0),0)))),IF(AND(HLOOKUP(BI$2,FIXTURES!$C$2:$NC$23,MATCH($C118,FIXTURES!$B$2:$B$23,0),0)="",HLOOKUP(BI$2+1,FIXTURES!$C$2:$NC$23,MATCH($C118,FIXTURES!$B$2:$B$23,0),0)=""),HLOOKUP(BI$2+2,FIXTURES!$C$2:$NC$23,MATCH($C118,FIXTURES!$B$2:$B$23,0),0),IF(HLOOKUP(BI$2+1,FIXTURES!$C$2:$NC$23,MATCH($C118,FIXTURES!$B$2:$B$23,0),0)="",HLOOKUP(BI$2,FIXTURES!$C$2:$NC$23,MATCH($C118,FIXTURES!$B$2:$B$23,0),0),HLOOKUP(BI$2+1,FIXTURES!$C$2:$NC$23,MATCH($C118,FIXTURES!$B$2:$B$23,0),0))))</f>
        <v>MCI</v>
      </c>
      <c r="BJ118" s="119" t="s">
        <v>1162</v>
      </c>
      <c r="BK118" s="70" t="str">
        <f>IF(BK$1="SAT",IF(AND(HLOOKUP(BK$2,FIXTURES!$C$2:$NC$23,MATCH($C118,FIXTURES!$B$2:$B$23,0),0)="",HLOOKUP(BK$2+1,FIXTURES!$C$2:$NC$23,MATCH($C118,FIXTURES!$B$2:$B$23,0),0)="",HLOOKUP(BK$2+2,FIXTURES!$C$2:$NC$23,MATCH($C118,FIXTURES!$B$2:$B$23,0),0)=""),HLOOKUP(BK$2-1,FIXTURES!$C$2:$NC$23,MATCH($C118,FIXTURES!$B$2:$B$23,0),0),IF(AND(HLOOKUP(BK$2,FIXTURES!$C$2:$NC$23,MATCH($C118,FIXTURES!$B$2:$B$23,0),0)="",HLOOKUP(BK$2+1,FIXTURES!$C$2:$NC$23,MATCH($C118,FIXTURES!$B$2:$B$23,0),0)=""),HLOOKUP(BK$2+2,FIXTURES!$C$2:$NC$23,MATCH($C118,FIXTURES!$B$2:$B$23,0),0),IF(HLOOKUP(BK$2+1,FIXTURES!$C$2:$NC$23,MATCH($C118,FIXTURES!$B$2:$B$23,0),0)="",HLOOKUP(BK$2,FIXTURES!$C$2:$NC$23,MATCH($C118,FIXTURES!$B$2:$B$23,0),0),HLOOKUP(BK$2+1,FIXTURES!$C$2:$NC$23,MATCH($C118,FIXTURES!$B$2:$B$23,0),0)))),IF(AND(HLOOKUP(BK$2,FIXTURES!$C$2:$NC$23,MATCH($C118,FIXTURES!$B$2:$B$23,0),0)="",HLOOKUP(BK$2+1,FIXTURES!$C$2:$NC$23,MATCH($C118,FIXTURES!$B$2:$B$23,0),0)=""),HLOOKUP(BK$2+2,FIXTURES!$C$2:$NC$23,MATCH($C118,FIXTURES!$B$2:$B$23,0),0),IF(HLOOKUP(BK$2+1,FIXTURES!$C$2:$NC$23,MATCH($C118,FIXTURES!$B$2:$B$23,0),0)="",HLOOKUP(BK$2,FIXTURES!$C$2:$NC$23,MATCH($C118,FIXTURES!$B$2:$B$23,0),0),HLOOKUP(BK$2+1,FIXTURES!$C$2:$NC$23,MATCH($C118,FIXTURES!$B$2:$B$23,0),0))))</f>
        <v>whu</v>
      </c>
      <c r="BL118" s="119" t="s">
        <v>1162</v>
      </c>
      <c r="BM118" s="70" t="str">
        <f>IF(BM$1="SAT",IF(AND(HLOOKUP(BM$2,FIXTURES!$C$2:$NC$23,MATCH($C118,FIXTURES!$B$2:$B$23,0),0)="",HLOOKUP(BM$2+1,FIXTURES!$C$2:$NC$23,MATCH($C118,FIXTURES!$B$2:$B$23,0),0)="",HLOOKUP(BM$2+2,FIXTURES!$C$2:$NC$23,MATCH($C118,FIXTURES!$B$2:$B$23,0),0)=""),HLOOKUP(BM$2-1,FIXTURES!$C$2:$NC$23,MATCH($C118,FIXTURES!$B$2:$B$23,0),0),IF(AND(HLOOKUP(BM$2,FIXTURES!$C$2:$NC$23,MATCH($C118,FIXTURES!$B$2:$B$23,0),0)="",HLOOKUP(BM$2+1,FIXTURES!$C$2:$NC$23,MATCH($C118,FIXTURES!$B$2:$B$23,0),0)=""),HLOOKUP(BM$2+2,FIXTURES!$C$2:$NC$23,MATCH($C118,FIXTURES!$B$2:$B$23,0),0),IF(HLOOKUP(BM$2+1,FIXTURES!$C$2:$NC$23,MATCH($C118,FIXTURES!$B$2:$B$23,0),0)="",HLOOKUP(BM$2,FIXTURES!$C$2:$NC$23,MATCH($C118,FIXTURES!$B$2:$B$23,0),0),HLOOKUP(BM$2+1,FIXTURES!$C$2:$NC$23,MATCH($C118,FIXTURES!$B$2:$B$23,0),0)))),IF(AND(HLOOKUP(BM$2,FIXTURES!$C$2:$NC$23,MATCH($C118,FIXTURES!$B$2:$B$23,0),0)="",HLOOKUP(BM$2+1,FIXTURES!$C$2:$NC$23,MATCH($C118,FIXTURES!$B$2:$B$23,0),0)=""),HLOOKUP(BM$2+2,FIXTURES!$C$2:$NC$23,MATCH($C118,FIXTURES!$B$2:$B$23,0),0),IF(HLOOKUP(BM$2+1,FIXTURES!$C$2:$NC$23,MATCH($C118,FIXTURES!$B$2:$B$23,0),0)="",HLOOKUP(BM$2,FIXTURES!$C$2:$NC$23,MATCH($C118,FIXTURES!$B$2:$B$23,0),0),HLOOKUP(BM$2+1,FIXTURES!$C$2:$NC$23,MATCH($C118,FIXTURES!$B$2:$B$23,0),0))))</f>
        <v>EVE</v>
      </c>
      <c r="BN118" s="119" t="s">
        <v>1222</v>
      </c>
      <c r="BO118" s="70" t="str">
        <f>IF(BO$1="SAT",IF(AND(HLOOKUP(BO$2,FIXTURES!$C$2:$NC$23,MATCH($C118,FIXTURES!$B$2:$B$23,0),0)="",HLOOKUP(BO$2+1,FIXTURES!$C$2:$NC$23,MATCH($C118,FIXTURES!$B$2:$B$23,0),0)="",HLOOKUP(BO$2+2,FIXTURES!$C$2:$NC$23,MATCH($C118,FIXTURES!$B$2:$B$23,0),0)=""),HLOOKUP(BO$2-1,FIXTURES!$C$2:$NC$23,MATCH($C118,FIXTURES!$B$2:$B$23,0),0),IF(AND(HLOOKUP(BO$2,FIXTURES!$C$2:$NC$23,MATCH($C118,FIXTURES!$B$2:$B$23,0),0)="",HLOOKUP(BO$2+1,FIXTURES!$C$2:$NC$23,MATCH($C118,FIXTURES!$B$2:$B$23,0),0)=""),HLOOKUP(BO$2+2,FIXTURES!$C$2:$NC$23,MATCH($C118,FIXTURES!$B$2:$B$23,0),0),IF(HLOOKUP(BO$2+1,FIXTURES!$C$2:$NC$23,MATCH($C118,FIXTURES!$B$2:$B$23,0),0)="",HLOOKUP(BO$2,FIXTURES!$C$2:$NC$23,MATCH($C118,FIXTURES!$B$2:$B$23,0),0),HLOOKUP(BO$2+1,FIXTURES!$C$2:$NC$23,MATCH($C118,FIXTURES!$B$2:$B$23,0),0)))),IF(AND(HLOOKUP(BO$2,FIXTURES!$C$2:$NC$23,MATCH($C118,FIXTURES!$B$2:$B$23,0),0)="",HLOOKUP(BO$2+1,FIXTURES!$C$2:$NC$23,MATCH($C118,FIXTURES!$B$2:$B$23,0),0)=""),HLOOKUP(BO$2+2,FIXTURES!$C$2:$NC$23,MATCH($C118,FIXTURES!$B$2:$B$23,0),0),IF(HLOOKUP(BO$2+1,FIXTURES!$C$2:$NC$23,MATCH($C118,FIXTURES!$B$2:$B$23,0),0)="",HLOOKUP(BO$2,FIXTURES!$C$2:$NC$23,MATCH($C118,FIXTURES!$B$2:$B$23,0),0),HLOOKUP(BO$2+1,FIXTURES!$C$2:$NC$23,MATCH($C118,FIXTURES!$B$2:$B$23,0),0))))</f>
        <v>tot</v>
      </c>
      <c r="BP118" s="119" t="s">
        <v>1222</v>
      </c>
      <c r="BQ118" s="70" t="str">
        <f>IF(BQ$1="SAT",IF(AND(HLOOKUP(BQ$2,FIXTURES!$C$2:$NC$23,MATCH($C118,FIXTURES!$B$2:$B$23,0),0)="",HLOOKUP(BQ$2+1,FIXTURES!$C$2:$NC$23,MATCH($C118,FIXTURES!$B$2:$B$23,0),0)="",HLOOKUP(BQ$2+2,FIXTURES!$C$2:$NC$23,MATCH($C118,FIXTURES!$B$2:$B$23,0),0)=""),HLOOKUP(BQ$2-1,FIXTURES!$C$2:$NC$23,MATCH($C118,FIXTURES!$B$2:$B$23,0),0),IF(AND(HLOOKUP(BQ$2,FIXTURES!$C$2:$NC$23,MATCH($C118,FIXTURES!$B$2:$B$23,0),0)="",HLOOKUP(BQ$2+1,FIXTURES!$C$2:$NC$23,MATCH($C118,FIXTURES!$B$2:$B$23,0),0)=""),HLOOKUP(BQ$2+2,FIXTURES!$C$2:$NC$23,MATCH($C118,FIXTURES!$B$2:$B$23,0),0),IF(HLOOKUP(BQ$2+1,FIXTURES!$C$2:$NC$23,MATCH($C118,FIXTURES!$B$2:$B$23,0),0)="",HLOOKUP(BQ$2,FIXTURES!$C$2:$NC$23,MATCH($C118,FIXTURES!$B$2:$B$23,0),0),HLOOKUP(BQ$2+1,FIXTURES!$C$2:$NC$23,MATCH($C118,FIXTURES!$B$2:$B$23,0),0)))),IF(AND(HLOOKUP(BQ$2,FIXTURES!$C$2:$NC$23,MATCH($C118,FIXTURES!$B$2:$B$23,0),0)="",HLOOKUP(BQ$2+1,FIXTURES!$C$2:$NC$23,MATCH($C118,FIXTURES!$B$2:$B$23,0),0)=""),HLOOKUP(BQ$2+2,FIXTURES!$C$2:$NC$23,MATCH($C118,FIXTURES!$B$2:$B$23,0),0),IF(HLOOKUP(BQ$2+1,FIXTURES!$C$2:$NC$23,MATCH($C118,FIXTURES!$B$2:$B$23,0),0)="",HLOOKUP(BQ$2,FIXTURES!$C$2:$NC$23,MATCH($C118,FIXTURES!$B$2:$B$23,0),0),HLOOKUP(BQ$2+1,FIXTURES!$C$2:$NC$23,MATCH($C118,FIXTURES!$B$2:$B$23,0),0))))</f>
        <v>NEW</v>
      </c>
      <c r="BR118" s="70" t="str">
        <f>IF(BR$1="SAT",IF(AND(HLOOKUP(BR$2,FIXTURES!$C$2:$NC$23,MATCH($C118,FIXTURES!$B$2:$B$23,0),0)="",HLOOKUP(BR$2+1,FIXTURES!$C$2:$NC$23,MATCH($C118,FIXTURES!$B$2:$B$23,0),0)="",HLOOKUP(BR$2+2,FIXTURES!$C$2:$NC$23,MATCH($C118,FIXTURES!$B$2:$B$23,0),0)=""),HLOOKUP(BR$2-1,FIXTURES!$C$2:$NC$23,MATCH($C118,FIXTURES!$B$2:$B$23,0),0),IF(AND(HLOOKUP(BR$2,FIXTURES!$C$2:$NC$23,MATCH($C118,FIXTURES!$B$2:$B$23,0),0)="",HLOOKUP(BR$2+1,FIXTURES!$C$2:$NC$23,MATCH($C118,FIXTURES!$B$2:$B$23,0),0)=""),HLOOKUP(BR$2+2,FIXTURES!$C$2:$NC$23,MATCH($C118,FIXTURES!$B$2:$B$23,0),0),IF(HLOOKUP(BR$2+1,FIXTURES!$C$2:$NC$23,MATCH($C118,FIXTURES!$B$2:$B$23,0),0)="",HLOOKUP(BR$2,FIXTURES!$C$2:$NC$23,MATCH($C118,FIXTURES!$B$2:$B$23,0),0),HLOOKUP(BR$2+1,FIXTURES!$C$2:$NC$23,MATCH($C118,FIXTURES!$B$2:$B$23,0),0)))),IF(AND(HLOOKUP(BR$2,FIXTURES!$C$2:$NC$23,MATCH($C118,FIXTURES!$B$2:$B$23,0),0)="",HLOOKUP(BR$2+1,FIXTURES!$C$2:$NC$23,MATCH($C118,FIXTURES!$B$2:$B$23,0),0)=""),HLOOKUP(BR$2+2,FIXTURES!$C$2:$NC$23,MATCH($C118,FIXTURES!$B$2:$B$23,0),0),IF(HLOOKUP(BR$2+1,FIXTURES!$C$2:$NC$23,MATCH($C118,FIXTURES!$B$2:$B$23,0),0)="",HLOOKUP(BR$2,FIXTURES!$C$2:$NC$23,MATCH($C118,FIXTURES!$B$2:$B$23,0),0),HLOOKUP(BR$2+1,FIXTURES!$C$2:$NC$23,MATCH($C118,FIXTURES!$B$2:$B$23,0),0))))</f>
        <v/>
      </c>
      <c r="BS118" s="70" t="str">
        <f>IF(BS$1="SAT",IF(AND(HLOOKUP(BS$2,FIXTURES!$C$2:$NC$23,MATCH($C118,FIXTURES!$B$2:$B$23,0),0)="",HLOOKUP(BS$2+1,FIXTURES!$C$2:$NC$23,MATCH($C118,FIXTURES!$B$2:$B$23,0),0)="",HLOOKUP(BS$2+2,FIXTURES!$C$2:$NC$23,MATCH($C118,FIXTURES!$B$2:$B$23,0),0)=""),HLOOKUP(BS$2-1,FIXTURES!$C$2:$NC$23,MATCH($C118,FIXTURES!$B$2:$B$23,0),0),IF(AND(HLOOKUP(BS$2,FIXTURES!$C$2:$NC$23,MATCH($C118,FIXTURES!$B$2:$B$23,0),0)="",HLOOKUP(BS$2+1,FIXTURES!$C$2:$NC$23,MATCH($C118,FIXTURES!$B$2:$B$23,0),0)=""),HLOOKUP(BS$2+2,FIXTURES!$C$2:$NC$23,MATCH($C118,FIXTURES!$B$2:$B$23,0),0),IF(HLOOKUP(BS$2+1,FIXTURES!$C$2:$NC$23,MATCH($C118,FIXTURES!$B$2:$B$23,0),0)="",HLOOKUP(BS$2,FIXTURES!$C$2:$NC$23,MATCH($C118,FIXTURES!$B$2:$B$23,0),0),HLOOKUP(BS$2+1,FIXTURES!$C$2:$NC$23,MATCH($C118,FIXTURES!$B$2:$B$23,0),0)))),IF(AND(HLOOKUP(BS$2,FIXTURES!$C$2:$NC$23,MATCH($C118,FIXTURES!$B$2:$B$23,0),0)="",HLOOKUP(BS$2+1,FIXTURES!$C$2:$NC$23,MATCH($C118,FIXTURES!$B$2:$B$23,0),0)=""),HLOOKUP(BS$2+2,FIXTURES!$C$2:$NC$23,MATCH($C118,FIXTURES!$B$2:$B$23,0),0),IF(HLOOKUP(BS$2+1,FIXTURES!$C$2:$NC$23,MATCH($C118,FIXTURES!$B$2:$B$23,0),0)="",HLOOKUP(BS$2,FIXTURES!$C$2:$NC$23,MATCH($C118,FIXTURES!$B$2:$B$23,0),0),HLOOKUP(BS$2+1,FIXTURES!$C$2:$NC$23,MATCH($C118,FIXTURES!$B$2:$B$23,0),0))))</f>
        <v/>
      </c>
      <c r="BT118" s="70" t="str">
        <f>IF(BT$1="SAT",IF(AND(HLOOKUP(BT$2,FIXTURES!$C$2:$NC$23,MATCH($C118,FIXTURES!$B$2:$B$23,0),0)="",HLOOKUP(BT$2+1,FIXTURES!$C$2:$NC$23,MATCH($C118,FIXTURES!$B$2:$B$23,0),0)="",HLOOKUP(BT$2+2,FIXTURES!$C$2:$NC$23,MATCH($C118,FIXTURES!$B$2:$B$23,0),0)=""),HLOOKUP(BT$2-1,FIXTURES!$C$2:$NC$23,MATCH($C118,FIXTURES!$B$2:$B$23,0),0),IF(AND(HLOOKUP(BT$2,FIXTURES!$C$2:$NC$23,MATCH($C118,FIXTURES!$B$2:$B$23,0),0)="",HLOOKUP(BT$2+1,FIXTURES!$C$2:$NC$23,MATCH($C118,FIXTURES!$B$2:$B$23,0),0)=""),HLOOKUP(BT$2+2,FIXTURES!$C$2:$NC$23,MATCH($C118,FIXTURES!$B$2:$B$23,0),0),IF(HLOOKUP(BT$2+1,FIXTURES!$C$2:$NC$23,MATCH($C118,FIXTURES!$B$2:$B$23,0),0)="",HLOOKUP(BT$2,FIXTURES!$C$2:$NC$23,MATCH($C118,FIXTURES!$B$2:$B$23,0),0),HLOOKUP(BT$2+1,FIXTURES!$C$2:$NC$23,MATCH($C118,FIXTURES!$B$2:$B$23,0),0)))),IF(AND(HLOOKUP(BT$2,FIXTURES!$C$2:$NC$23,MATCH($C118,FIXTURES!$B$2:$B$23,0),0)="",HLOOKUP(BT$2+1,FIXTURES!$C$2:$NC$23,MATCH($C118,FIXTURES!$B$2:$B$23,0),0)=""),HLOOKUP(BT$2+2,FIXTURES!$C$2:$NC$23,MATCH($C118,FIXTURES!$B$2:$B$23,0),0),IF(HLOOKUP(BT$2+1,FIXTURES!$C$2:$NC$23,MATCH($C118,FIXTURES!$B$2:$B$23,0),0)="",HLOOKUP(BT$2,FIXTURES!$C$2:$NC$23,MATCH($C118,FIXTURES!$B$2:$B$23,0),0),HLOOKUP(BT$2+1,FIXTURES!$C$2:$NC$23,MATCH($C118,FIXTURES!$B$2:$B$23,0),0))))</f>
        <v/>
      </c>
      <c r="BU118" s="70" t="str">
        <f>IF(BU$1="SAT",IF(AND(HLOOKUP(BU$2,FIXTURES!$C$2:$NC$23,MATCH($C118,FIXTURES!$B$2:$B$23,0),0)="",HLOOKUP(BU$2+1,FIXTURES!$C$2:$NC$23,MATCH($C118,FIXTURES!$B$2:$B$23,0),0)="",HLOOKUP(BU$2+2,FIXTURES!$C$2:$NC$23,MATCH($C118,FIXTURES!$B$2:$B$23,0),0)=""),HLOOKUP(BU$2-1,FIXTURES!$C$2:$NC$23,MATCH($C118,FIXTURES!$B$2:$B$23,0),0),IF(AND(HLOOKUP(BU$2,FIXTURES!$C$2:$NC$23,MATCH($C118,FIXTURES!$B$2:$B$23,0),0)="",HLOOKUP(BU$2+1,FIXTURES!$C$2:$NC$23,MATCH($C118,FIXTURES!$B$2:$B$23,0),0)=""),HLOOKUP(BU$2+2,FIXTURES!$C$2:$NC$23,MATCH($C118,FIXTURES!$B$2:$B$23,0),0),IF(HLOOKUP(BU$2+1,FIXTURES!$C$2:$NC$23,MATCH($C118,FIXTURES!$B$2:$B$23,0),0)="",HLOOKUP(BU$2,FIXTURES!$C$2:$NC$23,MATCH($C118,FIXTURES!$B$2:$B$23,0),0),HLOOKUP(BU$2+1,FIXTURES!$C$2:$NC$23,MATCH($C118,FIXTURES!$B$2:$B$23,0),0)))),IF(AND(HLOOKUP(BU$2,FIXTURES!$C$2:$NC$23,MATCH($C118,FIXTURES!$B$2:$B$23,0),0)="",HLOOKUP(BU$2+1,FIXTURES!$C$2:$NC$23,MATCH($C118,FIXTURES!$B$2:$B$23,0),0)=""),HLOOKUP(BU$2+2,FIXTURES!$C$2:$NC$23,MATCH($C118,FIXTURES!$B$2:$B$23,0),0),IF(HLOOKUP(BU$2+1,FIXTURES!$C$2:$NC$23,MATCH($C118,FIXTURES!$B$2:$B$23,0),0)="",HLOOKUP(BU$2,FIXTURES!$C$2:$NC$23,MATCH($C118,FIXTURES!$B$2:$B$23,0),0),HLOOKUP(BU$2+1,FIXTURES!$C$2:$NC$23,MATCH($C118,FIXTURES!$B$2:$B$23,0),0))))</f>
        <v>WOL</v>
      </c>
      <c r="BV118" s="119" t="s">
        <v>1222</v>
      </c>
      <c r="BW118" s="70" t="str">
        <f>IF(BW$1="SAT",IF(AND(HLOOKUP(BW$2,FIXTURES!$C$2:$NC$23,MATCH($C118,FIXTURES!$B$2:$B$23,0),0)="",HLOOKUP(BW$2+1,FIXTURES!$C$2:$NC$23,MATCH($C118,FIXTURES!$B$2:$B$23,0),0)="",HLOOKUP(BW$2+2,FIXTURES!$C$2:$NC$23,MATCH($C118,FIXTURES!$B$2:$B$23,0),0)=""),HLOOKUP(BW$2-1,FIXTURES!$C$2:$NC$23,MATCH($C118,FIXTURES!$B$2:$B$23,0),0),IF(AND(HLOOKUP(BW$2,FIXTURES!$C$2:$NC$23,MATCH($C118,FIXTURES!$B$2:$B$23,0),0)="",HLOOKUP(BW$2+1,FIXTURES!$C$2:$NC$23,MATCH($C118,FIXTURES!$B$2:$B$23,0),0)=""),HLOOKUP(BW$2+2,FIXTURES!$C$2:$NC$23,MATCH($C118,FIXTURES!$B$2:$B$23,0),0),IF(HLOOKUP(BW$2+1,FIXTURES!$C$2:$NC$23,MATCH($C118,FIXTURES!$B$2:$B$23,0),0)="",HLOOKUP(BW$2,FIXTURES!$C$2:$NC$23,MATCH($C118,FIXTURES!$B$2:$B$23,0),0),HLOOKUP(BW$2+1,FIXTURES!$C$2:$NC$23,MATCH($C118,FIXTURES!$B$2:$B$23,0),0)))),IF(AND(HLOOKUP(BW$2,FIXTURES!$C$2:$NC$23,MATCH($C118,FIXTURES!$B$2:$B$23,0),0)="",HLOOKUP(BW$2+1,FIXTURES!$C$2:$NC$23,MATCH($C118,FIXTURES!$B$2:$B$23,0),0)=""),HLOOKUP(BW$2+2,FIXTURES!$C$2:$NC$23,MATCH($C118,FIXTURES!$B$2:$B$23,0),0),IF(HLOOKUP(BW$2+1,FIXTURES!$C$2:$NC$23,MATCH($C118,FIXTURES!$B$2:$B$23,0),0)="",HLOOKUP(BW$2,FIXTURES!$C$2:$NC$23,MATCH($C118,FIXTURES!$B$2:$B$23,0),0),HLOOKUP(BW$2+1,FIXTURES!$C$2:$NC$23,MATCH($C118,FIXTURES!$B$2:$B$23,0),0))))</f>
        <v>avl</v>
      </c>
      <c r="BX118" s="119" t="s">
        <v>1222</v>
      </c>
      <c r="BY118" s="70" t="str">
        <f>IF(BY$1="SAT",IF(AND(HLOOKUP(BY$2,FIXTURES!$C$2:$NC$23,MATCH($C118,FIXTURES!$B$2:$B$23,0),0)="",HLOOKUP(BY$2+1,FIXTURES!$C$2:$NC$23,MATCH($C118,FIXTURES!$B$2:$B$23,0),0)="",HLOOKUP(BY$2+2,FIXTURES!$C$2:$NC$23,MATCH($C118,FIXTURES!$B$2:$B$23,0),0)=""),HLOOKUP(BY$2-1,FIXTURES!$C$2:$NC$23,MATCH($C118,FIXTURES!$B$2:$B$23,0),0),IF(AND(HLOOKUP(BY$2,FIXTURES!$C$2:$NC$23,MATCH($C118,FIXTURES!$B$2:$B$23,0),0)="",HLOOKUP(BY$2+1,FIXTURES!$C$2:$NC$23,MATCH($C118,FIXTURES!$B$2:$B$23,0),0)=""),HLOOKUP(BY$2+2,FIXTURES!$C$2:$NC$23,MATCH($C118,FIXTURES!$B$2:$B$23,0),0),IF(HLOOKUP(BY$2+1,FIXTURES!$C$2:$NC$23,MATCH($C118,FIXTURES!$B$2:$B$23,0),0)="",HLOOKUP(BY$2,FIXTURES!$C$2:$NC$23,MATCH($C118,FIXTURES!$B$2:$B$23,0),0),HLOOKUP(BY$2+1,FIXTURES!$C$2:$NC$23,MATCH($C118,FIXTURES!$B$2:$B$23,0),0)))),IF(AND(HLOOKUP(BY$2,FIXTURES!$C$2:$NC$23,MATCH($C118,FIXTURES!$B$2:$B$23,0),0)="",HLOOKUP(BY$2+1,FIXTURES!$C$2:$NC$23,MATCH($C118,FIXTURES!$B$2:$B$23,0),0)=""),HLOOKUP(BY$2+2,FIXTURES!$C$2:$NC$23,MATCH($C118,FIXTURES!$B$2:$B$23,0),0),IF(HLOOKUP(BY$2+1,FIXTURES!$C$2:$NC$23,MATCH($C118,FIXTURES!$B$2:$B$23,0),0)="",HLOOKUP(BY$2,FIXTURES!$C$2:$NC$23,MATCH($C118,FIXTURES!$B$2:$B$23,0),0),HLOOKUP(BY$2+1,FIXTURES!$C$2:$NC$23,MATCH($C118,FIXTURES!$B$2:$B$23,0),0))))</f>
        <v>MUN</v>
      </c>
      <c r="BZ118" s="119" t="s">
        <v>1222</v>
      </c>
      <c r="CA118" s="70" t="str">
        <f>IF(CA$1="SAT",IF(AND(HLOOKUP(CA$2,FIXTURES!$C$2:$NC$23,MATCH($C118,FIXTURES!$B$2:$B$23,0),0)="",HLOOKUP(CA$2+1,FIXTURES!$C$2:$NC$23,MATCH($C118,FIXTURES!$B$2:$B$23,0),0)="",HLOOKUP(CA$2+2,FIXTURES!$C$2:$NC$23,MATCH($C118,FIXTURES!$B$2:$B$23,0),0)=""),HLOOKUP(CA$2-1,FIXTURES!$C$2:$NC$23,MATCH($C118,FIXTURES!$B$2:$B$23,0),0),IF(AND(HLOOKUP(CA$2,FIXTURES!$C$2:$NC$23,MATCH($C118,FIXTURES!$B$2:$B$23,0),0)="",HLOOKUP(CA$2+1,FIXTURES!$C$2:$NC$23,MATCH($C118,FIXTURES!$B$2:$B$23,0),0)=""),HLOOKUP(CA$2+2,FIXTURES!$C$2:$NC$23,MATCH($C118,FIXTURES!$B$2:$B$23,0),0),IF(HLOOKUP(CA$2+1,FIXTURES!$C$2:$NC$23,MATCH($C118,FIXTURES!$B$2:$B$23,0),0)="",HLOOKUP(CA$2,FIXTURES!$C$2:$NC$23,MATCH($C118,FIXTURES!$B$2:$B$23,0),0),HLOOKUP(CA$2+1,FIXTURES!$C$2:$NC$23,MATCH($C118,FIXTURES!$B$2:$B$23,0),0)))),IF(AND(HLOOKUP(CA$2,FIXTURES!$C$2:$NC$23,MATCH($C118,FIXTURES!$B$2:$B$23,0),0)="",HLOOKUP(CA$2+1,FIXTURES!$C$2:$NC$23,MATCH($C118,FIXTURES!$B$2:$B$23,0),0)=""),HLOOKUP(CA$2+2,FIXTURES!$C$2:$NC$23,MATCH($C118,FIXTURES!$B$2:$B$23,0),0),IF(HLOOKUP(CA$2+1,FIXTURES!$C$2:$NC$23,MATCH($C118,FIXTURES!$B$2:$B$23,0),0)="",HLOOKUP(CA$2,FIXTURES!$C$2:$NC$23,MATCH($C118,FIXTURES!$B$2:$B$23,0),0),HLOOKUP(CA$2+1,FIXTURES!$C$2:$NC$23,MATCH($C118,FIXTURES!$B$2:$B$23,0),0))))</f>
        <v>liv</v>
      </c>
      <c r="CB118" s="70" t="str">
        <f>IF(CB$1="SAT",IF(AND(HLOOKUP(CB$2,FIXTURES!$C$2:$NC$23,MATCH($C118,FIXTURES!$B$2:$B$23,0),0)="",HLOOKUP(CB$2+1,FIXTURES!$C$2:$NC$23,MATCH($C118,FIXTURES!$B$2:$B$23,0),0)="",HLOOKUP(CB$2+2,FIXTURES!$C$2:$NC$23,MATCH($C118,FIXTURES!$B$2:$B$23,0),0)=""),HLOOKUP(CB$2-1,FIXTURES!$C$2:$NC$23,MATCH($C118,FIXTURES!$B$2:$B$23,0),0),IF(AND(HLOOKUP(CB$2,FIXTURES!$C$2:$NC$23,MATCH($C118,FIXTURES!$B$2:$B$23,0),0)="",HLOOKUP(CB$2+1,FIXTURES!$C$2:$NC$23,MATCH($C118,FIXTURES!$B$2:$B$23,0),0)=""),HLOOKUP(CB$2+2,FIXTURES!$C$2:$NC$23,MATCH($C118,FIXTURES!$B$2:$B$23,0),0),IF(HLOOKUP(CB$2+1,FIXTURES!$C$2:$NC$23,MATCH($C118,FIXTURES!$B$2:$B$23,0),0)="",HLOOKUP(CB$2,FIXTURES!$C$2:$NC$23,MATCH($C118,FIXTURES!$B$2:$B$23,0),0),HLOOKUP(CB$2+1,FIXTURES!$C$2:$NC$23,MATCH($C118,FIXTURES!$B$2:$B$23,0),0)))),IF(AND(HLOOKUP(CB$2,FIXTURES!$C$2:$NC$23,MATCH($C118,FIXTURES!$B$2:$B$23,0),0)="",HLOOKUP(CB$2+1,FIXTURES!$C$2:$NC$23,MATCH($C118,FIXTURES!$B$2:$B$23,0),0)=""),HLOOKUP(CB$2+2,FIXTURES!$C$2:$NC$23,MATCH($C118,FIXTURES!$B$2:$B$23,0),0),IF(HLOOKUP(CB$2+1,FIXTURES!$C$2:$NC$23,MATCH($C118,FIXTURES!$B$2:$B$23,0),0)="",HLOOKUP(CB$2,FIXTURES!$C$2:$NC$23,MATCH($C118,FIXTURES!$B$2:$B$23,0),0),HLOOKUP(CB$2+1,FIXTURES!$C$2:$NC$23,MATCH($C118,FIXTURES!$B$2:$B$23,0),0))))</f>
        <v>BHA</v>
      </c>
      <c r="CC118" s="70" t="str">
        <f>IF(CC$1="SAT",IF(AND(HLOOKUP(CC$2,FIXTURES!$C$2:$NC$23,MATCH($C118,FIXTURES!$B$2:$B$23,0),0)="",HLOOKUP(CC$2+1,FIXTURES!$C$2:$NC$23,MATCH($C118,FIXTURES!$B$2:$B$23,0),0)="",HLOOKUP(CC$2+2,FIXTURES!$C$2:$NC$23,MATCH($C118,FIXTURES!$B$2:$B$23,0),0)=""),HLOOKUP(CC$2-1,FIXTURES!$C$2:$NC$23,MATCH($C118,FIXTURES!$B$2:$B$23,0),0),IF(AND(HLOOKUP(CC$2,FIXTURES!$C$2:$NC$23,MATCH($C118,FIXTURES!$B$2:$B$23,0),0)="",HLOOKUP(CC$2+1,FIXTURES!$C$2:$NC$23,MATCH($C118,FIXTURES!$B$2:$B$23,0),0)=""),HLOOKUP(CC$2+2,FIXTURES!$C$2:$NC$23,MATCH($C118,FIXTURES!$B$2:$B$23,0),0),IF(HLOOKUP(CC$2+1,FIXTURES!$C$2:$NC$23,MATCH($C118,FIXTURES!$B$2:$B$23,0),0)="",HLOOKUP(CC$2,FIXTURES!$C$2:$NC$23,MATCH($C118,FIXTURES!$B$2:$B$23,0),0),HLOOKUP(CC$2+1,FIXTURES!$C$2:$NC$23,MATCH($C118,FIXTURES!$B$2:$B$23,0),0)))),IF(AND(HLOOKUP(CC$2,FIXTURES!$C$2:$NC$23,MATCH($C118,FIXTURES!$B$2:$B$23,0),0)="",HLOOKUP(CC$2+1,FIXTURES!$C$2:$NC$23,MATCH($C118,FIXTURES!$B$2:$B$23,0),0)=""),HLOOKUP(CC$2+2,FIXTURES!$C$2:$NC$23,MATCH($C118,FIXTURES!$B$2:$B$23,0),0),IF(HLOOKUP(CC$2+1,FIXTURES!$C$2:$NC$23,MATCH($C118,FIXTURES!$B$2:$B$23,0),0)="",HLOOKUP(CC$2,FIXTURES!$C$2:$NC$23,MATCH($C118,FIXTURES!$B$2:$B$23,0),0),HLOOKUP(CC$2+1,FIXTURES!$C$2:$NC$23,MATCH($C118,FIXTURES!$B$2:$B$23,0),0))))</f>
        <v>bre</v>
      </c>
      <c r="CD118" s="119" t="s">
        <v>1222</v>
      </c>
      <c r="CE118" s="70" t="str">
        <f>IF(CE$1="SAT",IF(AND(HLOOKUP(CE$2,FIXTURES!$C$2:$NC$23,MATCH($C118,FIXTURES!$B$2:$B$23,0),0)="",HLOOKUP(CE$2+1,FIXTURES!$C$2:$NC$23,MATCH($C118,FIXTURES!$B$2:$B$23,0),0)="",HLOOKUP(CE$2+2,FIXTURES!$C$2:$NC$23,MATCH($C118,FIXTURES!$B$2:$B$23,0),0)=""),HLOOKUP(CE$2-1,FIXTURES!$C$2:$NC$23,MATCH($C118,FIXTURES!$B$2:$B$23,0),0),IF(AND(HLOOKUP(CE$2,FIXTURES!$C$2:$NC$23,MATCH($C118,FIXTURES!$B$2:$B$23,0),0)="",HLOOKUP(CE$2+1,FIXTURES!$C$2:$NC$23,MATCH($C118,FIXTURES!$B$2:$B$23,0),0)=""),HLOOKUP(CE$2+2,FIXTURES!$C$2:$NC$23,MATCH($C118,FIXTURES!$B$2:$B$23,0),0),IF(HLOOKUP(CE$2+1,FIXTURES!$C$2:$NC$23,MATCH($C118,FIXTURES!$B$2:$B$23,0),0)="",HLOOKUP(CE$2,FIXTURES!$C$2:$NC$23,MATCH($C118,FIXTURES!$B$2:$B$23,0),0),HLOOKUP(CE$2+1,FIXTURES!$C$2:$NC$23,MATCH($C118,FIXTURES!$B$2:$B$23,0),0)))),IF(AND(HLOOKUP(CE$2,FIXTURES!$C$2:$NC$23,MATCH($C118,FIXTURES!$B$2:$B$23,0),0)="",HLOOKUP(CE$2+1,FIXTURES!$C$2:$NC$23,MATCH($C118,FIXTURES!$B$2:$B$23,0),0)=""),HLOOKUP(CE$2+2,FIXTURES!$C$2:$NC$23,MATCH($C118,FIXTURES!$B$2:$B$23,0),0),IF(HLOOKUP(CE$2+1,FIXTURES!$C$2:$NC$23,MATCH($C118,FIXTURES!$B$2:$B$23,0),0)="",HLOOKUP(CE$2,FIXTURES!$C$2:$NC$23,MATCH($C118,FIXTURES!$B$2:$B$23,0),0),HLOOKUP(CE$2+1,FIXTURES!$C$2:$NC$23,MATCH($C118,FIXTURES!$B$2:$B$23,0),0))))</f>
        <v>SOU</v>
      </c>
      <c r="CF118" s="119" t="s">
        <v>1222</v>
      </c>
      <c r="CG118" s="70" t="str">
        <f>IF(CG$1="SAT",IF(AND(HLOOKUP(CG$2,FIXTURES!$C$2:$NC$23,MATCH($C118,FIXTURES!$B$2:$B$23,0),0)="",HLOOKUP(CG$2+1,FIXTURES!$C$2:$NC$23,MATCH($C118,FIXTURES!$B$2:$B$23,0),0)="",HLOOKUP(CG$2+2,FIXTURES!$C$2:$NC$23,MATCH($C118,FIXTURES!$B$2:$B$23,0),0)=""),HLOOKUP(CG$2-1,FIXTURES!$C$2:$NC$23,MATCH($C118,FIXTURES!$B$2:$B$23,0),0),IF(AND(HLOOKUP(CG$2,FIXTURES!$C$2:$NC$23,MATCH($C118,FIXTURES!$B$2:$B$23,0),0)="",HLOOKUP(CG$2+1,FIXTURES!$C$2:$NC$23,MATCH($C118,FIXTURES!$B$2:$B$23,0),0)=""),HLOOKUP(CG$2+2,FIXTURES!$C$2:$NC$23,MATCH($C118,FIXTURES!$B$2:$B$23,0),0),IF(HLOOKUP(CG$2+1,FIXTURES!$C$2:$NC$23,MATCH($C118,FIXTURES!$B$2:$B$23,0),0)="",HLOOKUP(CG$2,FIXTURES!$C$2:$NC$23,MATCH($C118,FIXTURES!$B$2:$B$23,0),0),HLOOKUP(CG$2+1,FIXTURES!$C$2:$NC$23,MATCH($C118,FIXTURES!$B$2:$B$23,0),0)))),IF(AND(HLOOKUP(CG$2,FIXTURES!$C$2:$NC$23,MATCH($C118,FIXTURES!$B$2:$B$23,0),0)="",HLOOKUP(CG$2+1,FIXTURES!$C$2:$NC$23,MATCH($C118,FIXTURES!$B$2:$B$23,0),0)=""),HLOOKUP(CG$2+2,FIXTURES!$C$2:$NC$23,MATCH($C118,FIXTURES!$B$2:$B$23,0),0),IF(HLOOKUP(CG$2+1,FIXTURES!$C$2:$NC$23,MATCH($C118,FIXTURES!$B$2:$B$23,0),0)="",HLOOKUP(CG$2,FIXTURES!$C$2:$NC$23,MATCH($C118,FIXTURES!$B$2:$B$23,0),0),HLOOKUP(CG$2+1,FIXTURES!$C$2:$NC$23,MATCH($C118,FIXTURES!$B$2:$B$23,0),0))))</f>
        <v>che</v>
      </c>
      <c r="CH118" s="119" t="s">
        <v>1222</v>
      </c>
      <c r="CI118" s="70" t="str">
        <f>IF(CI$1="SAT",IF(AND(HLOOKUP(CI$2,FIXTURES!$C$2:$NC$23,MATCH($C118,FIXTURES!$B$2:$B$23,0),0)="",HLOOKUP(CI$2+1,FIXTURES!$C$2:$NC$23,MATCH($C118,FIXTURES!$B$2:$B$23,0),0)="",HLOOKUP(CI$2+2,FIXTURES!$C$2:$NC$23,MATCH($C118,FIXTURES!$B$2:$B$23,0),0)=""),HLOOKUP(CI$2-1,FIXTURES!$C$2:$NC$23,MATCH($C118,FIXTURES!$B$2:$B$23,0),0),IF(AND(HLOOKUP(CI$2,FIXTURES!$C$2:$NC$23,MATCH($C118,FIXTURES!$B$2:$B$23,0),0)="",HLOOKUP(CI$2+1,FIXTURES!$C$2:$NC$23,MATCH($C118,FIXTURES!$B$2:$B$23,0),0)=""),HLOOKUP(CI$2+2,FIXTURES!$C$2:$NC$23,MATCH($C118,FIXTURES!$B$2:$B$23,0),0),IF(HLOOKUP(CI$2+1,FIXTURES!$C$2:$NC$23,MATCH($C118,FIXTURES!$B$2:$B$23,0),0)="",HLOOKUP(CI$2,FIXTURES!$C$2:$NC$23,MATCH($C118,FIXTURES!$B$2:$B$23,0),0),HLOOKUP(CI$2+1,FIXTURES!$C$2:$NC$23,MATCH($C118,FIXTURES!$B$2:$B$23,0),0)))),IF(AND(HLOOKUP(CI$2,FIXTURES!$C$2:$NC$23,MATCH($C118,FIXTURES!$B$2:$B$23,0),0)="",HLOOKUP(CI$2+1,FIXTURES!$C$2:$NC$23,MATCH($C118,FIXTURES!$B$2:$B$23,0),0)=""),HLOOKUP(CI$2+2,FIXTURES!$C$2:$NC$23,MATCH($C118,FIXTURES!$B$2:$B$23,0),0),IF(HLOOKUP(CI$2+1,FIXTURES!$C$2:$NC$23,MATCH($C118,FIXTURES!$B$2:$B$23,0),0)="",HLOOKUP(CI$2,FIXTURES!$C$2:$NC$23,MATCH($C118,FIXTURES!$B$2:$B$23,0),0),HLOOKUP(CI$2+1,FIXTURES!$C$2:$NC$23,MATCH($C118,FIXTURES!$B$2:$B$23,0),0))))</f>
        <v>ARS</v>
      </c>
      <c r="CJ118" s="119" t="s">
        <v>1222</v>
      </c>
      <c r="CK118" s="70" t="str">
        <f>IF(CK$1="SAT",IF(AND(HLOOKUP(CK$2,FIXTURES!$C$2:$NC$23,MATCH($C118,FIXTURES!$B$2:$B$23,0),0)="",HLOOKUP(CK$2+1,FIXTURES!$C$2:$NC$23,MATCH($C118,FIXTURES!$B$2:$B$23,0),0)="",HLOOKUP(CK$2+2,FIXTURES!$C$2:$NC$23,MATCH($C118,FIXTURES!$B$2:$B$23,0),0)=""),HLOOKUP(CK$2-1,FIXTURES!$C$2:$NC$23,MATCH($C118,FIXTURES!$B$2:$B$23,0),0),IF(AND(HLOOKUP(CK$2,FIXTURES!$C$2:$NC$23,MATCH($C118,FIXTURES!$B$2:$B$23,0),0)="",HLOOKUP(CK$2+1,FIXTURES!$C$2:$NC$23,MATCH($C118,FIXTURES!$B$2:$B$23,0),0)=""),HLOOKUP(CK$2+2,FIXTURES!$C$2:$NC$23,MATCH($C118,FIXTURES!$B$2:$B$23,0),0),IF(HLOOKUP(CK$2+1,FIXTURES!$C$2:$NC$23,MATCH($C118,FIXTURES!$B$2:$B$23,0),0)="",HLOOKUP(CK$2,FIXTURES!$C$2:$NC$23,MATCH($C118,FIXTURES!$B$2:$B$23,0),0),HLOOKUP(CK$2+1,FIXTURES!$C$2:$NC$23,MATCH($C118,FIXTURES!$B$2:$B$23,0),0)))),IF(AND(HLOOKUP(CK$2,FIXTURES!$C$2:$NC$23,MATCH($C118,FIXTURES!$B$2:$B$23,0),0)="",HLOOKUP(CK$2+1,FIXTURES!$C$2:$NC$23,MATCH($C118,FIXTURES!$B$2:$B$23,0),0)=""),HLOOKUP(CK$2+2,FIXTURES!$C$2:$NC$23,MATCH($C118,FIXTURES!$B$2:$B$23,0),0),IF(HLOOKUP(CK$2+1,FIXTURES!$C$2:$NC$23,MATCH($C118,FIXTURES!$B$2:$B$23,0),0)="",HLOOKUP(CK$2,FIXTURES!$C$2:$NC$23,MATCH($C118,FIXTURES!$B$2:$B$23,0),0),HLOOKUP(CK$2+1,FIXTURES!$C$2:$NC$23,MATCH($C118,FIXTURES!$B$2:$B$23,0),0))))</f>
        <v>cry</v>
      </c>
      <c r="CL118" s="70" t="str">
        <f>IF(CL$1="SAT",IF(AND(HLOOKUP(CL$2,FIXTURES!$C$2:$NC$23,MATCH($C118,FIXTURES!$B$2:$B$23,0),0)="",HLOOKUP(CL$2+1,FIXTURES!$C$2:$NC$23,MATCH($C118,FIXTURES!$B$2:$B$23,0),0)="",HLOOKUP(CL$2+2,FIXTURES!$C$2:$NC$23,MATCH($C118,FIXTURES!$B$2:$B$23,0),0)=""),HLOOKUP(CL$2-1,FIXTURES!$C$2:$NC$23,MATCH($C118,FIXTURES!$B$2:$B$23,0),0),IF(AND(HLOOKUP(CL$2,FIXTURES!$C$2:$NC$23,MATCH($C118,FIXTURES!$B$2:$B$23,0),0)="",HLOOKUP(CL$2+1,FIXTURES!$C$2:$NC$23,MATCH($C118,FIXTURES!$B$2:$B$23,0),0)=""),HLOOKUP(CL$2+2,FIXTURES!$C$2:$NC$23,MATCH($C118,FIXTURES!$B$2:$B$23,0),0),IF(HLOOKUP(CL$2+1,FIXTURES!$C$2:$NC$23,MATCH($C118,FIXTURES!$B$2:$B$23,0),0)="",HLOOKUP(CL$2,FIXTURES!$C$2:$NC$23,MATCH($C118,FIXTURES!$B$2:$B$23,0),0),HLOOKUP(CL$2+1,FIXTURES!$C$2:$NC$23,MATCH($C118,FIXTURES!$B$2:$B$23,0),0)))),IF(AND(HLOOKUP(CL$2,FIXTURES!$C$2:$NC$23,MATCH($C118,FIXTURES!$B$2:$B$23,0),0)="",HLOOKUP(CL$2+1,FIXTURES!$C$2:$NC$23,MATCH($C118,FIXTURES!$B$2:$B$23,0),0)=""),HLOOKUP(CL$2+2,FIXTURES!$C$2:$NC$23,MATCH($C118,FIXTURES!$B$2:$B$23,0),0),IF(HLOOKUP(CL$2+1,FIXTURES!$C$2:$NC$23,MATCH($C118,FIXTURES!$B$2:$B$23,0),0)="",HLOOKUP(CL$2,FIXTURES!$C$2:$NC$23,MATCH($C118,FIXTURES!$B$2:$B$23,0),0),HLOOKUP(CL$2+1,FIXTURES!$C$2:$NC$23,MATCH($C118,FIXTURES!$B$2:$B$23,0),0))))</f>
        <v/>
      </c>
      <c r="CM118" s="70" t="str">
        <f>IF(CM$1="SAT",IF(AND(HLOOKUP(CM$2,FIXTURES!$C$2:$NC$23,MATCH($C118,FIXTURES!$B$2:$B$23,0),0)="",HLOOKUP(CM$2+1,FIXTURES!$C$2:$NC$23,MATCH($C118,FIXTURES!$B$2:$B$23,0),0)="",HLOOKUP(CM$2+2,FIXTURES!$C$2:$NC$23,MATCH($C118,FIXTURES!$B$2:$B$23,0),0)=""),HLOOKUP(CM$2-1,FIXTURES!$C$2:$NC$23,MATCH($C118,FIXTURES!$B$2:$B$23,0),0),IF(AND(HLOOKUP(CM$2,FIXTURES!$C$2:$NC$23,MATCH($C118,FIXTURES!$B$2:$B$23,0),0)="",HLOOKUP(CM$2+1,FIXTURES!$C$2:$NC$23,MATCH($C118,FIXTURES!$B$2:$B$23,0),0)=""),HLOOKUP(CM$2+2,FIXTURES!$C$2:$NC$23,MATCH($C118,FIXTURES!$B$2:$B$23,0),0),IF(HLOOKUP(CM$2+1,FIXTURES!$C$2:$NC$23,MATCH($C118,FIXTURES!$B$2:$B$23,0),0)="",HLOOKUP(CM$2,FIXTURES!$C$2:$NC$23,MATCH($C118,FIXTURES!$B$2:$B$23,0),0),HLOOKUP(CM$2+1,FIXTURES!$C$2:$NC$23,MATCH($C118,FIXTURES!$B$2:$B$23,0),0)))),IF(AND(HLOOKUP(CM$2,FIXTURES!$C$2:$NC$23,MATCH($C118,FIXTURES!$B$2:$B$23,0),0)="",HLOOKUP(CM$2+1,FIXTURES!$C$2:$NC$23,MATCH($C118,FIXTURES!$B$2:$B$23,0),0)=""),HLOOKUP(CM$2+2,FIXTURES!$C$2:$NC$23,MATCH($C118,FIXTURES!$B$2:$B$23,0),0),IF(HLOOKUP(CM$2+1,FIXTURES!$C$2:$NC$23,MATCH($C118,FIXTURES!$B$2:$B$23,0),0)="",HLOOKUP(CM$2,FIXTURES!$C$2:$NC$23,MATCH($C118,FIXTURES!$B$2:$B$23,0),0),HLOOKUP(CM$2+1,FIXTURES!$C$2:$NC$23,MATCH($C118,FIXTURES!$B$2:$B$23,0),0))))</f>
        <v/>
      </c>
      <c r="CN118" s="70" t="str">
        <f>IF(CN$1="SAT",IF(AND(HLOOKUP(CN$2,FIXTURES!$C$2:$NC$23,MATCH($C118,FIXTURES!$B$2:$B$23,0),0)="",HLOOKUP(CN$2+1,FIXTURES!$C$2:$NC$23,MATCH($C118,FIXTURES!$B$2:$B$23,0),0)="",HLOOKUP(CN$2+2,FIXTURES!$C$2:$NC$23,MATCH($C118,FIXTURES!$B$2:$B$23,0),0)=""),HLOOKUP(CN$2-1,FIXTURES!$C$2:$NC$23,MATCH($C118,FIXTURES!$B$2:$B$23,0),0),IF(AND(HLOOKUP(CN$2,FIXTURES!$C$2:$NC$23,MATCH($C118,FIXTURES!$B$2:$B$23,0),0)="",HLOOKUP(CN$2+1,FIXTURES!$C$2:$NC$23,MATCH($C118,FIXTURES!$B$2:$B$23,0),0)=""),HLOOKUP(CN$2+2,FIXTURES!$C$2:$NC$23,MATCH($C118,FIXTURES!$B$2:$B$23,0),0),IF(HLOOKUP(CN$2+1,FIXTURES!$C$2:$NC$23,MATCH($C118,FIXTURES!$B$2:$B$23,0),0)="",HLOOKUP(CN$2,FIXTURES!$C$2:$NC$23,MATCH($C118,FIXTURES!$B$2:$B$23,0),0),HLOOKUP(CN$2+1,FIXTURES!$C$2:$NC$23,MATCH($C118,FIXTURES!$B$2:$B$23,0),0)))),IF(AND(HLOOKUP(CN$2,FIXTURES!$C$2:$NC$23,MATCH($C118,FIXTURES!$B$2:$B$23,0),0)="",HLOOKUP(CN$2+1,FIXTURES!$C$2:$NC$23,MATCH($C118,FIXTURES!$B$2:$B$23,0),0)=""),HLOOKUP(CN$2+2,FIXTURES!$C$2:$NC$23,MATCH($C118,FIXTURES!$B$2:$B$23,0),0),IF(HLOOKUP(CN$2+1,FIXTURES!$C$2:$NC$23,MATCH($C118,FIXTURES!$B$2:$B$23,0),0)="",HLOOKUP(CN$2,FIXTURES!$C$2:$NC$23,MATCH($C118,FIXTURES!$B$2:$B$23,0),0),HLOOKUP(CN$2+1,FIXTURES!$C$2:$NC$23,MATCH($C118,FIXTURES!$B$2:$B$23,0),0))))</f>
        <v/>
      </c>
      <c r="CO118" s="70" t="str">
        <f>IF(CO$1="SAT",IF(AND(HLOOKUP(CO$2,FIXTURES!$C$2:$NC$23,MATCH($C118,FIXTURES!$B$2:$B$23,0),0)="",HLOOKUP(CO$2+1,FIXTURES!$C$2:$NC$23,MATCH($C118,FIXTURES!$B$2:$B$23,0),0)="",HLOOKUP(CO$2+2,FIXTURES!$C$2:$NC$23,MATCH($C118,FIXTURES!$B$2:$B$23,0),0)=""),HLOOKUP(CO$2-1,FIXTURES!$C$2:$NC$23,MATCH($C118,FIXTURES!$B$2:$B$23,0),0),IF(AND(HLOOKUP(CO$2,FIXTURES!$C$2:$NC$23,MATCH($C118,FIXTURES!$B$2:$B$23,0),0)="",HLOOKUP(CO$2+1,FIXTURES!$C$2:$NC$23,MATCH($C118,FIXTURES!$B$2:$B$23,0),0)=""),HLOOKUP(CO$2+2,FIXTURES!$C$2:$NC$23,MATCH($C118,FIXTURES!$B$2:$B$23,0),0),IF(HLOOKUP(CO$2+1,FIXTURES!$C$2:$NC$23,MATCH($C118,FIXTURES!$B$2:$B$23,0),0)="",HLOOKUP(CO$2,FIXTURES!$C$2:$NC$23,MATCH($C118,FIXTURES!$B$2:$B$23,0),0),HLOOKUP(CO$2+1,FIXTURES!$C$2:$NC$23,MATCH($C118,FIXTURES!$B$2:$B$23,0),0)))),IF(AND(HLOOKUP(CO$2,FIXTURES!$C$2:$NC$23,MATCH($C118,FIXTURES!$B$2:$B$23,0),0)="",HLOOKUP(CO$2+1,FIXTURES!$C$2:$NC$23,MATCH($C118,FIXTURES!$B$2:$B$23,0),0)=""),HLOOKUP(CO$2+2,FIXTURES!$C$2:$NC$23,MATCH($C118,FIXTURES!$B$2:$B$23,0),0),IF(HLOOKUP(CO$2+1,FIXTURES!$C$2:$NC$23,MATCH($C118,FIXTURES!$B$2:$B$23,0),0)="",HLOOKUP(CO$2,FIXTURES!$C$2:$NC$23,MATCH($C118,FIXTURES!$B$2:$B$23,0),0),HLOOKUP(CO$2+1,FIXTURES!$C$2:$NC$23,MATCH($C118,FIXTURES!$B$2:$B$23,0),0))))</f>
        <v/>
      </c>
      <c r="CP118" s="70" t="str">
        <f>IF(CP$1="SAT",IF(AND(HLOOKUP(CP$2,FIXTURES!$C$2:$NC$23,MATCH($C118,FIXTURES!$B$2:$B$23,0),0)="",HLOOKUP(CP$2+1,FIXTURES!$C$2:$NC$23,MATCH($C118,FIXTURES!$B$2:$B$23,0),0)="",HLOOKUP(CP$2+2,FIXTURES!$C$2:$NC$23,MATCH($C118,FIXTURES!$B$2:$B$23,0),0)=""),HLOOKUP(CP$2-1,FIXTURES!$C$2:$NC$23,MATCH($C118,FIXTURES!$B$2:$B$23,0),0),IF(AND(HLOOKUP(CP$2,FIXTURES!$C$2:$NC$23,MATCH($C118,FIXTURES!$B$2:$B$23,0),0)="",HLOOKUP(CP$2+1,FIXTURES!$C$2:$NC$23,MATCH($C118,FIXTURES!$B$2:$B$23,0),0)=""),HLOOKUP(CP$2+2,FIXTURES!$C$2:$NC$23,MATCH($C118,FIXTURES!$B$2:$B$23,0),0),IF(HLOOKUP(CP$2+1,FIXTURES!$C$2:$NC$23,MATCH($C118,FIXTURES!$B$2:$B$23,0),0)="",HLOOKUP(CP$2,FIXTURES!$C$2:$NC$23,MATCH($C118,FIXTURES!$B$2:$B$23,0),0),HLOOKUP(CP$2+1,FIXTURES!$C$2:$NC$23,MATCH($C118,FIXTURES!$B$2:$B$23,0),0)))),IF(AND(HLOOKUP(CP$2,FIXTURES!$C$2:$NC$23,MATCH($C118,FIXTURES!$B$2:$B$23,0),0)="",HLOOKUP(CP$2+1,FIXTURES!$C$2:$NC$23,MATCH($C118,FIXTURES!$B$2:$B$23,0),0)=""),HLOOKUP(CP$2+2,FIXTURES!$C$2:$NC$23,MATCH($C118,FIXTURES!$B$2:$B$23,0),0),IF(HLOOKUP(CP$2+1,FIXTURES!$C$2:$NC$23,MATCH($C118,FIXTURES!$B$2:$B$23,0),0)="",HLOOKUP(CP$2,FIXTURES!$C$2:$NC$23,MATCH($C118,FIXTURES!$B$2:$B$23,0),0),HLOOKUP(CP$2+1,FIXTURES!$C$2:$NC$23,MATCH($C118,FIXTURES!$B$2:$B$23,0),0))))</f>
        <v/>
      </c>
      <c r="CQ118" s="70" t="str">
        <f>IF(CQ$1="SAT",IF(AND(HLOOKUP(CQ$2,FIXTURES!$C$2:$NC$23,MATCH($C118,FIXTURES!$B$2:$B$23,0),0)="",HLOOKUP(CQ$2+1,FIXTURES!$C$2:$NC$23,MATCH($C118,FIXTURES!$B$2:$B$23,0),0)="",HLOOKUP(CQ$2+2,FIXTURES!$C$2:$NC$23,MATCH($C118,FIXTURES!$B$2:$B$23,0),0)=""),HLOOKUP(CQ$2-1,FIXTURES!$C$2:$NC$23,MATCH($C118,FIXTURES!$B$2:$B$23,0),0),IF(AND(HLOOKUP(CQ$2,FIXTURES!$C$2:$NC$23,MATCH($C118,FIXTURES!$B$2:$B$23,0),0)="",HLOOKUP(CQ$2+1,FIXTURES!$C$2:$NC$23,MATCH($C118,FIXTURES!$B$2:$B$23,0),0)=""),HLOOKUP(CQ$2+2,FIXTURES!$C$2:$NC$23,MATCH($C118,FIXTURES!$B$2:$B$23,0),0),IF(HLOOKUP(CQ$2+1,FIXTURES!$C$2:$NC$23,MATCH($C118,FIXTURES!$B$2:$B$23,0),0)="",HLOOKUP(CQ$2,FIXTURES!$C$2:$NC$23,MATCH($C118,FIXTURES!$B$2:$B$23,0),0),HLOOKUP(CQ$2+1,FIXTURES!$C$2:$NC$23,MATCH($C118,FIXTURES!$B$2:$B$23,0),0)))),IF(AND(HLOOKUP(CQ$2,FIXTURES!$C$2:$NC$23,MATCH($C118,FIXTURES!$B$2:$B$23,0),0)="",HLOOKUP(CQ$2+1,FIXTURES!$C$2:$NC$23,MATCH($C118,FIXTURES!$B$2:$B$23,0),0)=""),HLOOKUP(CQ$2+2,FIXTURES!$C$2:$NC$23,MATCH($C118,FIXTURES!$B$2:$B$23,0),0),IF(HLOOKUP(CQ$2+1,FIXTURES!$C$2:$NC$23,MATCH($C118,FIXTURES!$B$2:$B$23,0),0)="",HLOOKUP(CQ$2,FIXTURES!$C$2:$NC$23,MATCH($C118,FIXTURES!$B$2:$B$23,0),0),HLOOKUP(CQ$2+1,FIXTURES!$C$2:$NC$23,MATCH($C118,FIXTURES!$B$2:$B$23,0),0))))</f>
        <v/>
      </c>
      <c r="CR118" s="70" t="str">
        <f>IF(CR$1="SAT",IF(AND(HLOOKUP(CR$2,FIXTURES!$C$2:$NC$23,MATCH($C118,FIXTURES!$B$2:$B$23,0),0)="",HLOOKUP(CR$2+1,FIXTURES!$C$2:$NC$23,MATCH($C118,FIXTURES!$B$2:$B$23,0),0)="",HLOOKUP(CR$2+2,FIXTURES!$C$2:$NC$23,MATCH($C118,FIXTURES!$B$2:$B$23,0),0)=""),HLOOKUP(CR$2-1,FIXTURES!$C$2:$NC$23,MATCH($C118,FIXTURES!$B$2:$B$23,0),0),IF(AND(HLOOKUP(CR$2,FIXTURES!$C$2:$NC$23,MATCH($C118,FIXTURES!$B$2:$B$23,0),0)="",HLOOKUP(CR$2+1,FIXTURES!$C$2:$NC$23,MATCH($C118,FIXTURES!$B$2:$B$23,0),0)=""),HLOOKUP(CR$2+2,FIXTURES!$C$2:$NC$23,MATCH($C118,FIXTURES!$B$2:$B$23,0),0),IF(HLOOKUP(CR$2+1,FIXTURES!$C$2:$NC$23,MATCH($C118,FIXTURES!$B$2:$B$23,0),0)="",HLOOKUP(CR$2,FIXTURES!$C$2:$NC$23,MATCH($C118,FIXTURES!$B$2:$B$23,0),0),HLOOKUP(CR$2+1,FIXTURES!$C$2:$NC$23,MATCH($C118,FIXTURES!$B$2:$B$23,0),0)))),IF(AND(HLOOKUP(CR$2,FIXTURES!$C$2:$NC$23,MATCH($C118,FIXTURES!$B$2:$B$23,0),0)="",HLOOKUP(CR$2+1,FIXTURES!$C$2:$NC$23,MATCH($C118,FIXTURES!$B$2:$B$23,0),0)=""),HLOOKUP(CR$2+2,FIXTURES!$C$2:$NC$23,MATCH($C118,FIXTURES!$B$2:$B$23,0),0),IF(HLOOKUP(CR$2+1,FIXTURES!$C$2:$NC$23,MATCH($C118,FIXTURES!$B$2:$B$23,0),0)="",HLOOKUP(CR$2,FIXTURES!$C$2:$NC$23,MATCH($C118,FIXTURES!$B$2:$B$23,0),0),HLOOKUP(CR$2+1,FIXTURES!$C$2:$NC$23,MATCH($C118,FIXTURES!$B$2:$B$23,0),0))))</f>
        <v/>
      </c>
      <c r="CS118" s="70" t="str">
        <f>IF(CS$1="SAT",IF(AND(HLOOKUP(CS$2,FIXTURES!$C$2:$NC$23,MATCH($C118,FIXTURES!$B$2:$B$23,0),0)="",HLOOKUP(CS$2+1,FIXTURES!$C$2:$NC$23,MATCH($C118,FIXTURES!$B$2:$B$23,0),0)="",HLOOKUP(CS$2+2,FIXTURES!$C$2:$NC$23,MATCH($C118,FIXTURES!$B$2:$B$23,0),0)=""),HLOOKUP(CS$2-1,FIXTURES!$C$2:$NC$23,MATCH($C118,FIXTURES!$B$2:$B$23,0),0),IF(AND(HLOOKUP(CS$2,FIXTURES!$C$2:$NC$23,MATCH($C118,FIXTURES!$B$2:$B$23,0),0)="",HLOOKUP(CS$2+1,FIXTURES!$C$2:$NC$23,MATCH($C118,FIXTURES!$B$2:$B$23,0),0)=""),HLOOKUP(CS$2+2,FIXTURES!$C$2:$NC$23,MATCH($C118,FIXTURES!$B$2:$B$23,0),0),IF(HLOOKUP(CS$2+1,FIXTURES!$C$2:$NC$23,MATCH($C118,FIXTURES!$B$2:$B$23,0),0)="",HLOOKUP(CS$2,FIXTURES!$C$2:$NC$23,MATCH($C118,FIXTURES!$B$2:$B$23,0),0),HLOOKUP(CS$2+1,FIXTURES!$C$2:$NC$23,MATCH($C118,FIXTURES!$B$2:$B$23,0),0)))),IF(AND(HLOOKUP(CS$2,FIXTURES!$C$2:$NC$23,MATCH($C118,FIXTURES!$B$2:$B$23,0),0)="",HLOOKUP(CS$2+1,FIXTURES!$C$2:$NC$23,MATCH($C118,FIXTURES!$B$2:$B$23,0),0)=""),HLOOKUP(CS$2+2,FIXTURES!$C$2:$NC$23,MATCH($C118,FIXTURES!$B$2:$B$23,0),0),IF(HLOOKUP(CS$2+1,FIXTURES!$C$2:$NC$23,MATCH($C118,FIXTURES!$B$2:$B$23,0),0)="",HLOOKUP(CS$2,FIXTURES!$C$2:$NC$23,MATCH($C118,FIXTURES!$B$2:$B$23,0),0),HLOOKUP(CS$2+1,FIXTURES!$C$2:$NC$23,MATCH($C118,FIXTURES!$B$2:$B$23,0),0))))</f>
        <v/>
      </c>
      <c r="CT118" s="70" t="str">
        <f>IF(CT$1="SAT",IF(AND(HLOOKUP(CT$2,FIXTURES!$C$2:$NC$23,MATCH($C118,FIXTURES!$B$2:$B$23,0),0)="",HLOOKUP(CT$2+1,FIXTURES!$C$2:$NC$23,MATCH($C118,FIXTURES!$B$2:$B$23,0),0)="",HLOOKUP(CT$2+2,FIXTURES!$C$2:$NC$23,MATCH($C118,FIXTURES!$B$2:$B$23,0),0)=""),HLOOKUP(CT$2-1,FIXTURES!$C$2:$NC$23,MATCH($C118,FIXTURES!$B$2:$B$23,0),0),IF(AND(HLOOKUP(CT$2,FIXTURES!$C$2:$NC$23,MATCH($C118,FIXTURES!$B$2:$B$23,0),0)="",HLOOKUP(CT$2+1,FIXTURES!$C$2:$NC$23,MATCH($C118,FIXTURES!$B$2:$B$23,0),0)=""),HLOOKUP(CT$2+2,FIXTURES!$C$2:$NC$23,MATCH($C118,FIXTURES!$B$2:$B$23,0),0),IF(HLOOKUP(CT$2+1,FIXTURES!$C$2:$NC$23,MATCH($C118,FIXTURES!$B$2:$B$23,0),0)="",HLOOKUP(CT$2,FIXTURES!$C$2:$NC$23,MATCH($C118,FIXTURES!$B$2:$B$23,0),0),HLOOKUP(CT$2+1,FIXTURES!$C$2:$NC$23,MATCH($C118,FIXTURES!$B$2:$B$23,0),0)))),IF(AND(HLOOKUP(CT$2,FIXTURES!$C$2:$NC$23,MATCH($C118,FIXTURES!$B$2:$B$23,0),0)="",HLOOKUP(CT$2+1,FIXTURES!$C$2:$NC$23,MATCH($C118,FIXTURES!$B$2:$B$23,0),0)=""),HLOOKUP(CT$2+2,FIXTURES!$C$2:$NC$23,MATCH($C118,FIXTURES!$B$2:$B$23,0),0),IF(HLOOKUP(CT$2+1,FIXTURES!$C$2:$NC$23,MATCH($C118,FIXTURES!$B$2:$B$23,0),0)="",HLOOKUP(CT$2,FIXTURES!$C$2:$NC$23,MATCH($C118,FIXTURES!$B$2:$B$23,0),0),HLOOKUP(CT$2+1,FIXTURES!$C$2:$NC$23,MATCH($C118,FIXTURES!$B$2:$B$23,0),0))))</f>
        <v/>
      </c>
      <c r="CU118" s="70" t="str">
        <f>IF(CU$1="SAT",IF(AND(HLOOKUP(CU$2,FIXTURES!$C$2:$NC$23,MATCH($C118,FIXTURES!$B$2:$B$23,0),0)="",HLOOKUP(CU$2+1,FIXTURES!$C$2:$NC$23,MATCH($C118,FIXTURES!$B$2:$B$23,0),0)="",HLOOKUP(CU$2+2,FIXTURES!$C$2:$NC$23,MATCH($C118,FIXTURES!$B$2:$B$23,0),0)=""),HLOOKUP(CU$2-1,FIXTURES!$C$2:$NC$23,MATCH($C118,FIXTURES!$B$2:$B$23,0),0),IF(AND(HLOOKUP(CU$2,FIXTURES!$C$2:$NC$23,MATCH($C118,FIXTURES!$B$2:$B$23,0),0)="",HLOOKUP(CU$2+1,FIXTURES!$C$2:$NC$23,MATCH($C118,FIXTURES!$B$2:$B$23,0),0)=""),HLOOKUP(CU$2+2,FIXTURES!$C$2:$NC$23,MATCH($C118,FIXTURES!$B$2:$B$23,0),0),IF(HLOOKUP(CU$2+1,FIXTURES!$C$2:$NC$23,MATCH($C118,FIXTURES!$B$2:$B$23,0),0)="",HLOOKUP(CU$2,FIXTURES!$C$2:$NC$23,MATCH($C118,FIXTURES!$B$2:$B$23,0),0),HLOOKUP(CU$2+1,FIXTURES!$C$2:$NC$23,MATCH($C118,FIXTURES!$B$2:$B$23,0),0)))),IF(AND(HLOOKUP(CU$2,FIXTURES!$C$2:$NC$23,MATCH($C118,FIXTURES!$B$2:$B$23,0),0)="",HLOOKUP(CU$2+1,FIXTURES!$C$2:$NC$23,MATCH($C118,FIXTURES!$B$2:$B$23,0),0)=""),HLOOKUP(CU$2+2,FIXTURES!$C$2:$NC$23,MATCH($C118,FIXTURES!$B$2:$B$23,0),0),IF(HLOOKUP(CU$2+1,FIXTURES!$C$2:$NC$23,MATCH($C118,FIXTURES!$B$2:$B$23,0),0)="",HLOOKUP(CU$2,FIXTURES!$C$2:$NC$23,MATCH($C118,FIXTURES!$B$2:$B$23,0),0),HLOOKUP(CU$2+1,FIXTURES!$C$2:$NC$23,MATCH($C118,FIXTURES!$B$2:$B$23,0),0))))</f>
        <v/>
      </c>
      <c r="CV118" s="70" t="str">
        <f>IF(CV$1="SAT",IF(AND(HLOOKUP(CV$2,FIXTURES!$C$2:$NC$23,MATCH($C118,FIXTURES!$B$2:$B$23,0),0)="",HLOOKUP(CV$2+1,FIXTURES!$C$2:$NC$23,MATCH($C118,FIXTURES!$B$2:$B$23,0),0)="",HLOOKUP(CV$2+2,FIXTURES!$C$2:$NC$23,MATCH($C118,FIXTURES!$B$2:$B$23,0),0)=""),HLOOKUP(CV$2-1,FIXTURES!$C$2:$NC$23,MATCH($C118,FIXTURES!$B$2:$B$23,0),0),IF(AND(HLOOKUP(CV$2,FIXTURES!$C$2:$NC$23,MATCH($C118,FIXTURES!$B$2:$B$23,0),0)="",HLOOKUP(CV$2+1,FIXTURES!$C$2:$NC$23,MATCH($C118,FIXTURES!$B$2:$B$23,0),0)=""),HLOOKUP(CV$2+2,FIXTURES!$C$2:$NC$23,MATCH($C118,FIXTURES!$B$2:$B$23,0),0),IF(HLOOKUP(CV$2+1,FIXTURES!$C$2:$NC$23,MATCH($C118,FIXTURES!$B$2:$B$23,0),0)="",HLOOKUP(CV$2,FIXTURES!$C$2:$NC$23,MATCH($C118,FIXTURES!$B$2:$B$23,0),0),HLOOKUP(CV$2+1,FIXTURES!$C$2:$NC$23,MATCH($C118,FIXTURES!$B$2:$B$23,0),0)))),IF(AND(HLOOKUP(CV$2,FIXTURES!$C$2:$NC$23,MATCH($C118,FIXTURES!$B$2:$B$23,0),0)="",HLOOKUP(CV$2+1,FIXTURES!$C$2:$NC$23,MATCH($C118,FIXTURES!$B$2:$B$23,0),0)=""),HLOOKUP(CV$2+2,FIXTURES!$C$2:$NC$23,MATCH($C118,FIXTURES!$B$2:$B$23,0),0),IF(HLOOKUP(CV$2+1,FIXTURES!$C$2:$NC$23,MATCH($C118,FIXTURES!$B$2:$B$23,0),0)="",HLOOKUP(CV$2,FIXTURES!$C$2:$NC$23,MATCH($C118,FIXTURES!$B$2:$B$23,0),0),HLOOKUP(CV$2+1,FIXTURES!$C$2:$NC$23,MATCH($C118,FIXTURES!$B$2:$B$23,0),0))))</f>
        <v/>
      </c>
      <c r="CW118" s="70" t="str">
        <f>IF(CW$1="SAT",IF(AND(HLOOKUP(CW$2,FIXTURES!$C$2:$NC$23,MATCH($C118,FIXTURES!$B$2:$B$23,0),0)="",HLOOKUP(CW$2+1,FIXTURES!$C$2:$NC$23,MATCH($C118,FIXTURES!$B$2:$B$23,0),0)="",HLOOKUP(CW$2+2,FIXTURES!$C$2:$NC$23,MATCH($C118,FIXTURES!$B$2:$B$23,0),0)=""),HLOOKUP(CW$2-1,FIXTURES!$C$2:$NC$23,MATCH($C118,FIXTURES!$B$2:$B$23,0),0),IF(AND(HLOOKUP(CW$2,FIXTURES!$C$2:$NC$23,MATCH($C118,FIXTURES!$B$2:$B$23,0),0)="",HLOOKUP(CW$2+1,FIXTURES!$C$2:$NC$23,MATCH($C118,FIXTURES!$B$2:$B$23,0),0)=""),HLOOKUP(CW$2+2,FIXTURES!$C$2:$NC$23,MATCH($C118,FIXTURES!$B$2:$B$23,0),0),IF(HLOOKUP(CW$2+1,FIXTURES!$C$2:$NC$23,MATCH($C118,FIXTURES!$B$2:$B$23,0),0)="",HLOOKUP(CW$2,FIXTURES!$C$2:$NC$23,MATCH($C118,FIXTURES!$B$2:$B$23,0),0),HLOOKUP(CW$2+1,FIXTURES!$C$2:$NC$23,MATCH($C118,FIXTURES!$B$2:$B$23,0),0)))),IF(AND(HLOOKUP(CW$2,FIXTURES!$C$2:$NC$23,MATCH($C118,FIXTURES!$B$2:$B$23,0),0)="",HLOOKUP(CW$2+1,FIXTURES!$C$2:$NC$23,MATCH($C118,FIXTURES!$B$2:$B$23,0),0)=""),HLOOKUP(CW$2+2,FIXTURES!$C$2:$NC$23,MATCH($C118,FIXTURES!$B$2:$B$23,0),0),IF(HLOOKUP(CW$2+1,FIXTURES!$C$2:$NC$23,MATCH($C118,FIXTURES!$B$2:$B$23,0),0)="",HLOOKUP(CW$2,FIXTURES!$C$2:$NC$23,MATCH($C118,FIXTURES!$B$2:$B$23,0),0),HLOOKUP(CW$2+1,FIXTURES!$C$2:$NC$23,MATCH($C118,FIXTURES!$B$2:$B$23,0),0))))</f>
        <v/>
      </c>
      <c r="CX118" s="70" t="str">
        <f>IF(CX$1="SAT",IF(AND(HLOOKUP(CX$2,FIXTURES!$C$2:$NC$23,MATCH($C118,FIXTURES!$B$2:$B$23,0),0)="",HLOOKUP(CX$2+1,FIXTURES!$C$2:$NC$23,MATCH($C118,FIXTURES!$B$2:$B$23,0),0)="",HLOOKUP(CX$2+2,FIXTURES!$C$2:$NC$23,MATCH($C118,FIXTURES!$B$2:$B$23,0),0)=""),HLOOKUP(CX$2-1,FIXTURES!$C$2:$NC$23,MATCH($C118,FIXTURES!$B$2:$B$23,0),0),IF(AND(HLOOKUP(CX$2,FIXTURES!$C$2:$NC$23,MATCH($C118,FIXTURES!$B$2:$B$23,0),0)="",HLOOKUP(CX$2+1,FIXTURES!$C$2:$NC$23,MATCH($C118,FIXTURES!$B$2:$B$23,0),0)=""),HLOOKUP(CX$2+2,FIXTURES!$C$2:$NC$23,MATCH($C118,FIXTURES!$B$2:$B$23,0),0),IF(HLOOKUP(CX$2+1,FIXTURES!$C$2:$NC$23,MATCH($C118,FIXTURES!$B$2:$B$23,0),0)="",HLOOKUP(CX$2,FIXTURES!$C$2:$NC$23,MATCH($C118,FIXTURES!$B$2:$B$23,0),0),HLOOKUP(CX$2+1,FIXTURES!$C$2:$NC$23,MATCH($C118,FIXTURES!$B$2:$B$23,0),0)))),IF(AND(HLOOKUP(CX$2,FIXTURES!$C$2:$NC$23,MATCH($C118,FIXTURES!$B$2:$B$23,0),0)="",HLOOKUP(CX$2+1,FIXTURES!$C$2:$NC$23,MATCH($C118,FIXTURES!$B$2:$B$23,0),0)=""),HLOOKUP(CX$2+2,FIXTURES!$C$2:$NC$23,MATCH($C118,FIXTURES!$B$2:$B$23,0),0),IF(HLOOKUP(CX$2+1,FIXTURES!$C$2:$NC$23,MATCH($C118,FIXTURES!$B$2:$B$23,0),0)="",HLOOKUP(CX$2,FIXTURES!$C$2:$NC$23,MATCH($C118,FIXTURES!$B$2:$B$23,0),0),HLOOKUP(CX$2+1,FIXTURES!$C$2:$NC$23,MATCH($C118,FIXTURES!$B$2:$B$23,0),0))))</f>
        <v/>
      </c>
      <c r="CY118" s="70" t="str">
        <f>IF(CY$1="SAT",IF(AND(HLOOKUP(CY$2,FIXTURES!$C$2:$NC$23,MATCH($C118,FIXTURES!$B$2:$B$23,0),0)="",HLOOKUP(CY$2+1,FIXTURES!$C$2:$NC$23,MATCH($C118,FIXTURES!$B$2:$B$23,0),0)="",HLOOKUP(CY$2+2,FIXTURES!$C$2:$NC$23,MATCH($C118,FIXTURES!$B$2:$B$23,0),0)=""),HLOOKUP(CY$2-1,FIXTURES!$C$2:$NC$23,MATCH($C118,FIXTURES!$B$2:$B$23,0),0),IF(AND(HLOOKUP(CY$2,FIXTURES!$C$2:$NC$23,MATCH($C118,FIXTURES!$B$2:$B$23,0),0)="",HLOOKUP(CY$2+1,FIXTURES!$C$2:$NC$23,MATCH($C118,FIXTURES!$B$2:$B$23,0),0)=""),HLOOKUP(CY$2+2,FIXTURES!$C$2:$NC$23,MATCH($C118,FIXTURES!$B$2:$B$23,0),0),IF(HLOOKUP(CY$2+1,FIXTURES!$C$2:$NC$23,MATCH($C118,FIXTURES!$B$2:$B$23,0),0)="",HLOOKUP(CY$2,FIXTURES!$C$2:$NC$23,MATCH($C118,FIXTURES!$B$2:$B$23,0),0),HLOOKUP(CY$2+1,FIXTURES!$C$2:$NC$23,MATCH($C118,FIXTURES!$B$2:$B$23,0),0)))),IF(AND(HLOOKUP(CY$2,FIXTURES!$C$2:$NC$23,MATCH($C118,FIXTURES!$B$2:$B$23,0),0)="",HLOOKUP(CY$2+1,FIXTURES!$C$2:$NC$23,MATCH($C118,FIXTURES!$B$2:$B$23,0),0)=""),HLOOKUP(CY$2+2,FIXTURES!$C$2:$NC$23,MATCH($C118,FIXTURES!$B$2:$B$23,0),0),IF(HLOOKUP(CY$2+1,FIXTURES!$C$2:$NC$23,MATCH($C118,FIXTURES!$B$2:$B$23,0),0)="",HLOOKUP(CY$2,FIXTURES!$C$2:$NC$23,MATCH($C118,FIXTURES!$B$2:$B$23,0),0),HLOOKUP(CY$2+1,FIXTURES!$C$2:$NC$23,MATCH($C118,FIXTURES!$B$2:$B$23,0),0))))</f>
        <v/>
      </c>
      <c r="CZ118" s="70" t="str">
        <f>IF(CZ$1="SAT",IF(AND(HLOOKUP(CZ$2,FIXTURES!$C$2:$NC$23,MATCH($C118,FIXTURES!$B$2:$B$23,0),0)="",HLOOKUP(CZ$2+1,FIXTURES!$C$2:$NC$23,MATCH($C118,FIXTURES!$B$2:$B$23,0),0)="",HLOOKUP(CZ$2+2,FIXTURES!$C$2:$NC$23,MATCH($C118,FIXTURES!$B$2:$B$23,0),0)=""),HLOOKUP(CZ$2-1,FIXTURES!$C$2:$NC$23,MATCH($C118,FIXTURES!$B$2:$B$23,0),0),IF(AND(HLOOKUP(CZ$2,FIXTURES!$C$2:$NC$23,MATCH($C118,FIXTURES!$B$2:$B$23,0),0)="",HLOOKUP(CZ$2+1,FIXTURES!$C$2:$NC$23,MATCH($C118,FIXTURES!$B$2:$B$23,0),0)=""),HLOOKUP(CZ$2+2,FIXTURES!$C$2:$NC$23,MATCH($C118,FIXTURES!$B$2:$B$23,0),0),IF(HLOOKUP(CZ$2+1,FIXTURES!$C$2:$NC$23,MATCH($C118,FIXTURES!$B$2:$B$23,0),0)="",HLOOKUP(CZ$2,FIXTURES!$C$2:$NC$23,MATCH($C118,FIXTURES!$B$2:$B$23,0),0),HLOOKUP(CZ$2+1,FIXTURES!$C$2:$NC$23,MATCH($C118,FIXTURES!$B$2:$B$23,0),0)))),IF(AND(HLOOKUP(CZ$2,FIXTURES!$C$2:$NC$23,MATCH($C118,FIXTURES!$B$2:$B$23,0),0)="",HLOOKUP(CZ$2+1,FIXTURES!$C$2:$NC$23,MATCH($C118,FIXTURES!$B$2:$B$23,0),0)=""),HLOOKUP(CZ$2+2,FIXTURES!$C$2:$NC$23,MATCH($C118,FIXTURES!$B$2:$B$23,0),0),IF(HLOOKUP(CZ$2+1,FIXTURES!$C$2:$NC$23,MATCH($C118,FIXTURES!$B$2:$B$23,0),0)="",HLOOKUP(CZ$2,FIXTURES!$C$2:$NC$23,MATCH($C118,FIXTURES!$B$2:$B$23,0),0),HLOOKUP(CZ$2+1,FIXTURES!$C$2:$NC$23,MATCH($C118,FIXTURES!$B$2:$B$23,0),0))))</f>
        <v/>
      </c>
      <c r="DA118" s="70" t="str">
        <f>IF(DA$1="SAT",IF(AND(HLOOKUP(DA$2,FIXTURES!$C$2:$NC$23,MATCH($C118,FIXTURES!$B$2:$B$23,0),0)="",HLOOKUP(DA$2+1,FIXTURES!$C$2:$NC$23,MATCH($C118,FIXTURES!$B$2:$B$23,0),0)="",HLOOKUP(DA$2+2,FIXTURES!$C$2:$NC$23,MATCH($C118,FIXTURES!$B$2:$B$23,0),0)=""),HLOOKUP(DA$2-1,FIXTURES!$C$2:$NC$23,MATCH($C118,FIXTURES!$B$2:$B$23,0),0),IF(AND(HLOOKUP(DA$2,FIXTURES!$C$2:$NC$23,MATCH($C118,FIXTURES!$B$2:$B$23,0),0)="",HLOOKUP(DA$2+1,FIXTURES!$C$2:$NC$23,MATCH($C118,FIXTURES!$B$2:$B$23,0),0)=""),HLOOKUP(DA$2+2,FIXTURES!$C$2:$NC$23,MATCH($C118,FIXTURES!$B$2:$B$23,0),0),IF(HLOOKUP(DA$2+1,FIXTURES!$C$2:$NC$23,MATCH($C118,FIXTURES!$B$2:$B$23,0),0)="",HLOOKUP(DA$2,FIXTURES!$C$2:$NC$23,MATCH($C118,FIXTURES!$B$2:$B$23,0),0),HLOOKUP(DA$2+1,FIXTURES!$C$2:$NC$23,MATCH($C118,FIXTURES!$B$2:$B$23,0),0)))),IF(AND(HLOOKUP(DA$2,FIXTURES!$C$2:$NC$23,MATCH($C118,FIXTURES!$B$2:$B$23,0),0)="",HLOOKUP(DA$2+1,FIXTURES!$C$2:$NC$23,MATCH($C118,FIXTURES!$B$2:$B$23,0),0)=""),HLOOKUP(DA$2+2,FIXTURES!$C$2:$NC$23,MATCH($C118,FIXTURES!$B$2:$B$23,0),0),IF(HLOOKUP(DA$2+1,FIXTURES!$C$2:$NC$23,MATCH($C118,FIXTURES!$B$2:$B$23,0),0)="",HLOOKUP(DA$2,FIXTURES!$C$2:$NC$23,MATCH($C118,FIXTURES!$B$2:$B$23,0),0),HLOOKUP(DA$2+1,FIXTURES!$C$2:$NC$23,MATCH($C118,FIXTURES!$B$2:$B$23,0),0))))</f>
        <v/>
      </c>
      <c r="DB118" s="70" t="str">
        <f>IF(DB$1="SAT",IF(AND(HLOOKUP(DB$2,FIXTURES!$C$2:$NC$23,MATCH($C118,FIXTURES!$B$2:$B$23,0),0)="",HLOOKUP(DB$2+1,FIXTURES!$C$2:$NC$23,MATCH($C118,FIXTURES!$B$2:$B$23,0),0)="",HLOOKUP(DB$2+2,FIXTURES!$C$2:$NC$23,MATCH($C118,FIXTURES!$B$2:$B$23,0),0)=""),HLOOKUP(DB$2-1,FIXTURES!$C$2:$NC$23,MATCH($C118,FIXTURES!$B$2:$B$23,0),0),IF(AND(HLOOKUP(DB$2,FIXTURES!$C$2:$NC$23,MATCH($C118,FIXTURES!$B$2:$B$23,0),0)="",HLOOKUP(DB$2+1,FIXTURES!$C$2:$NC$23,MATCH($C118,FIXTURES!$B$2:$B$23,0),0)=""),HLOOKUP(DB$2+2,FIXTURES!$C$2:$NC$23,MATCH($C118,FIXTURES!$B$2:$B$23,0),0),IF(HLOOKUP(DB$2+1,FIXTURES!$C$2:$NC$23,MATCH($C118,FIXTURES!$B$2:$B$23,0),0)="",HLOOKUP(DB$2,FIXTURES!$C$2:$NC$23,MATCH($C118,FIXTURES!$B$2:$B$23,0),0),HLOOKUP(DB$2+1,FIXTURES!$C$2:$NC$23,MATCH($C118,FIXTURES!$B$2:$B$23,0),0)))),IF(AND(HLOOKUP(DB$2,FIXTURES!$C$2:$NC$23,MATCH($C118,FIXTURES!$B$2:$B$23,0),0)="",HLOOKUP(DB$2+1,FIXTURES!$C$2:$NC$23,MATCH($C118,FIXTURES!$B$2:$B$23,0),0)=""),HLOOKUP(DB$2+2,FIXTURES!$C$2:$NC$23,MATCH($C118,FIXTURES!$B$2:$B$23,0),0),IF(HLOOKUP(DB$2+1,FIXTURES!$C$2:$NC$23,MATCH($C118,FIXTURES!$B$2:$B$23,0),0)="",HLOOKUP(DB$2,FIXTURES!$C$2:$NC$23,MATCH($C118,FIXTURES!$B$2:$B$23,0),0),HLOOKUP(DB$2+1,FIXTURES!$C$2:$NC$23,MATCH($C118,FIXTURES!$B$2:$B$23,0),0))))</f>
        <v/>
      </c>
      <c r="DC118" s="70" t="str">
        <f>IF(DC$1="SAT",IF(AND(HLOOKUP(DC$2,FIXTURES!$C$2:$NC$23,MATCH($C118,FIXTURES!$B$2:$B$23,0),0)="",HLOOKUP(DC$2+1,FIXTURES!$C$2:$NC$23,MATCH($C118,FIXTURES!$B$2:$B$23,0),0)="",HLOOKUP(DC$2+2,FIXTURES!$C$2:$NC$23,MATCH($C118,FIXTURES!$B$2:$B$23,0),0)=""),HLOOKUP(DC$2-1,FIXTURES!$C$2:$NC$23,MATCH($C118,FIXTURES!$B$2:$B$23,0),0),IF(AND(HLOOKUP(DC$2,FIXTURES!$C$2:$NC$23,MATCH($C118,FIXTURES!$B$2:$B$23,0),0)="",HLOOKUP(DC$2+1,FIXTURES!$C$2:$NC$23,MATCH($C118,FIXTURES!$B$2:$B$23,0),0)=""),HLOOKUP(DC$2+2,FIXTURES!$C$2:$NC$23,MATCH($C118,FIXTURES!$B$2:$B$23,0),0),IF(HLOOKUP(DC$2+1,FIXTURES!$C$2:$NC$23,MATCH($C118,FIXTURES!$B$2:$B$23,0),0)="",HLOOKUP(DC$2,FIXTURES!$C$2:$NC$23,MATCH($C118,FIXTURES!$B$2:$B$23,0),0),HLOOKUP(DC$2+1,FIXTURES!$C$2:$NC$23,MATCH($C118,FIXTURES!$B$2:$B$23,0),0)))),IF(AND(HLOOKUP(DC$2,FIXTURES!$C$2:$NC$23,MATCH($C118,FIXTURES!$B$2:$B$23,0),0)="",HLOOKUP(DC$2+1,FIXTURES!$C$2:$NC$23,MATCH($C118,FIXTURES!$B$2:$B$23,0),0)=""),HLOOKUP(DC$2+2,FIXTURES!$C$2:$NC$23,MATCH($C118,FIXTURES!$B$2:$B$23,0),0),IF(HLOOKUP(DC$2+1,FIXTURES!$C$2:$NC$23,MATCH($C118,FIXTURES!$B$2:$B$23,0),0)="",HLOOKUP(DC$2,FIXTURES!$C$2:$NC$23,MATCH($C118,FIXTURES!$B$2:$B$23,0),0),HLOOKUP(DC$2+1,FIXTURES!$C$2:$NC$23,MATCH($C118,FIXTURES!$B$2:$B$23,0),0))))</f>
        <v/>
      </c>
      <c r="DE118" s="102" t="str">
        <f t="shared" si="11"/>
        <v/>
      </c>
      <c r="DF118" s="102" t="str">
        <f t="shared" si="11"/>
        <v/>
      </c>
      <c r="DG118" s="102" t="str">
        <f t="shared" si="11"/>
        <v/>
      </c>
      <c r="DH118" s="102" t="str">
        <f t="shared" si="11"/>
        <v/>
      </c>
      <c r="DI118" s="102" t="str">
        <f t="shared" si="11"/>
        <v/>
      </c>
      <c r="DJ118" s="102" t="str">
        <f t="shared" si="11"/>
        <v/>
      </c>
      <c r="DL118" s="120" t="str">
        <f t="shared" si="10"/>
        <v/>
      </c>
      <c r="DM118" s="119" t="str">
        <f t="shared" si="12"/>
        <v/>
      </c>
    </row>
    <row r="119" spans="1:117" s="49" customFormat="1" ht="35.1" customHeight="1" x14ac:dyDescent="0.25">
      <c r="A119" s="67" t="s">
        <v>47</v>
      </c>
      <c r="B119" s="68">
        <f>VLOOKUP(A119,[1]Table!$B$1:$O$21,MATCH("xGD/90",[1]Table!$B$1:$O$1,0),0)</f>
        <v>-0.49</v>
      </c>
      <c r="C119" s="69" t="s">
        <v>16</v>
      </c>
      <c r="D119" s="70" t="str">
        <f>IF(D$1="SAT",IF(AND(HLOOKUP(D$2,FIXTURES!$C$2:$NC$23,MATCH($C119,FIXTURES!$B$2:$B$23,0),0)="",HLOOKUP(D$2+1,FIXTURES!$C$2:$NC$23,MATCH($C119,FIXTURES!$B$2:$B$23,0),0)="",HLOOKUP(D$2+2,FIXTURES!$C$2:$NC$23,MATCH($C119,FIXTURES!$B$2:$B$23,0),0)=""),HLOOKUP(D$2-1,FIXTURES!$C$2:$NC$23,MATCH($C119,FIXTURES!$B$2:$B$23,0),0),IF(AND(HLOOKUP(D$2,FIXTURES!$C$2:$NC$23,MATCH($C119,FIXTURES!$B$2:$B$23,0),0)="",HLOOKUP(D$2+1,FIXTURES!$C$2:$NC$23,MATCH($C119,FIXTURES!$B$2:$B$23,0),0)=""),HLOOKUP(D$2+2,FIXTURES!$C$2:$NC$23,MATCH($C119,FIXTURES!$B$2:$B$23,0),0),IF(HLOOKUP(D$2+1,FIXTURES!$C$2:$NC$23,MATCH($C119,FIXTURES!$B$2:$B$23,0),0)="",HLOOKUP(D$2,FIXTURES!$C$2:$NC$23,MATCH($C119,FIXTURES!$B$2:$B$23,0),0),HLOOKUP(D$2+1,FIXTURES!$C$2:$NC$23,MATCH($C119,FIXTURES!$B$2:$B$23,0),0)))),IF(AND(HLOOKUP(D$2,FIXTURES!$C$2:$NC$23,MATCH($C119,FIXTURES!$B$2:$B$23,0),0)="",HLOOKUP(D$2+1,FIXTURES!$C$2:$NC$23,MATCH($C119,FIXTURES!$B$2:$B$23,0),0)=""),HLOOKUP(D$2+2,FIXTURES!$C$2:$NC$23,MATCH($C119,FIXTURES!$B$2:$B$23,0),0),IF(HLOOKUP(D$2+1,FIXTURES!$C$2:$NC$23,MATCH($C119,FIXTURES!$B$2:$B$23,0),0)="",HLOOKUP(D$2,FIXTURES!$C$2:$NC$23,MATCH($C119,FIXTURES!$B$2:$B$23,0),0),HLOOKUP(D$2+1,FIXTURES!$C$2:$NC$23,MATCH($C119,FIXTURES!$B$2:$B$23,0),0))))</f>
        <v/>
      </c>
      <c r="E119" s="70" t="str">
        <f>IF(E$1="SAT",IF(AND(HLOOKUP(E$2,FIXTURES!$C$2:$NC$23,MATCH($C119,FIXTURES!$B$2:$B$23,0),0)="",HLOOKUP(E$2+1,FIXTURES!$C$2:$NC$23,MATCH($C119,FIXTURES!$B$2:$B$23,0),0)="",HLOOKUP(E$2+2,FIXTURES!$C$2:$NC$23,MATCH($C119,FIXTURES!$B$2:$B$23,0),0)=""),HLOOKUP(E$2-1,FIXTURES!$C$2:$NC$23,MATCH($C119,FIXTURES!$B$2:$B$23,0),0),IF(AND(HLOOKUP(E$2,FIXTURES!$C$2:$NC$23,MATCH($C119,FIXTURES!$B$2:$B$23,0),0)="",HLOOKUP(E$2+1,FIXTURES!$C$2:$NC$23,MATCH($C119,FIXTURES!$B$2:$B$23,0),0)=""),HLOOKUP(E$2+2,FIXTURES!$C$2:$NC$23,MATCH($C119,FIXTURES!$B$2:$B$23,0),0),IF(HLOOKUP(E$2+1,FIXTURES!$C$2:$NC$23,MATCH($C119,FIXTURES!$B$2:$B$23,0),0)="",HLOOKUP(E$2,FIXTURES!$C$2:$NC$23,MATCH($C119,FIXTURES!$B$2:$B$23,0),0),HLOOKUP(E$2+1,FIXTURES!$C$2:$NC$23,MATCH($C119,FIXTURES!$B$2:$B$23,0),0)))),IF(AND(HLOOKUP(E$2,FIXTURES!$C$2:$NC$23,MATCH($C119,FIXTURES!$B$2:$B$23,0),0)="",HLOOKUP(E$2+1,FIXTURES!$C$2:$NC$23,MATCH($C119,FIXTURES!$B$2:$B$23,0),0)=""),HLOOKUP(E$2+2,FIXTURES!$C$2:$NC$23,MATCH($C119,FIXTURES!$B$2:$B$23,0),0),IF(HLOOKUP(E$2+1,FIXTURES!$C$2:$NC$23,MATCH($C119,FIXTURES!$B$2:$B$23,0),0)="",HLOOKUP(E$2,FIXTURES!$C$2:$NC$23,MATCH($C119,FIXTURES!$B$2:$B$23,0),0),HLOOKUP(E$2+1,FIXTURES!$C$2:$NC$23,MATCH($C119,FIXTURES!$B$2:$B$23,0),0))))</f>
        <v>tot</v>
      </c>
      <c r="F119" s="70" t="str">
        <f>IF(F$1="SAT",IF(AND(HLOOKUP(F$2,FIXTURES!$C$2:$NC$23,MATCH($C119,FIXTURES!$B$2:$B$23,0),0)="",HLOOKUP(F$2+1,FIXTURES!$C$2:$NC$23,MATCH($C119,FIXTURES!$B$2:$B$23,0),0)="",HLOOKUP(F$2+2,FIXTURES!$C$2:$NC$23,MATCH($C119,FIXTURES!$B$2:$B$23,0),0)=""),HLOOKUP(F$2-1,FIXTURES!$C$2:$NC$23,MATCH($C119,FIXTURES!$B$2:$B$23,0),0),IF(AND(HLOOKUP(F$2,FIXTURES!$C$2:$NC$23,MATCH($C119,FIXTURES!$B$2:$B$23,0),0)="",HLOOKUP(F$2+1,FIXTURES!$C$2:$NC$23,MATCH($C119,FIXTURES!$B$2:$B$23,0),0)=""),HLOOKUP(F$2+2,FIXTURES!$C$2:$NC$23,MATCH($C119,FIXTURES!$B$2:$B$23,0),0),IF(HLOOKUP(F$2+1,FIXTURES!$C$2:$NC$23,MATCH($C119,FIXTURES!$B$2:$B$23,0),0)="",HLOOKUP(F$2,FIXTURES!$C$2:$NC$23,MATCH($C119,FIXTURES!$B$2:$B$23,0),0),HLOOKUP(F$2+1,FIXTURES!$C$2:$NC$23,MATCH($C119,FIXTURES!$B$2:$B$23,0),0)))),IF(AND(HLOOKUP(F$2,FIXTURES!$C$2:$NC$23,MATCH($C119,FIXTURES!$B$2:$B$23,0),0)="",HLOOKUP(F$2+1,FIXTURES!$C$2:$NC$23,MATCH($C119,FIXTURES!$B$2:$B$23,0),0)=""),HLOOKUP(F$2+2,FIXTURES!$C$2:$NC$23,MATCH($C119,FIXTURES!$B$2:$B$23,0),0),IF(HLOOKUP(F$2+1,FIXTURES!$C$2:$NC$23,MATCH($C119,FIXTURES!$B$2:$B$23,0),0)="",HLOOKUP(F$2,FIXTURES!$C$2:$NC$23,MATCH($C119,FIXTURES!$B$2:$B$23,0),0),HLOOKUP(F$2+1,FIXTURES!$C$2:$NC$23,MATCH($C119,FIXTURES!$B$2:$B$23,0),0))))</f>
        <v/>
      </c>
      <c r="G119" s="70" t="str">
        <f>IF(G$1="SAT",IF(AND(HLOOKUP(G$2,FIXTURES!$C$2:$NC$23,MATCH($C119,FIXTURES!$B$2:$B$23,0),0)="",HLOOKUP(G$2+1,FIXTURES!$C$2:$NC$23,MATCH($C119,FIXTURES!$B$2:$B$23,0),0)="",HLOOKUP(G$2+2,FIXTURES!$C$2:$NC$23,MATCH($C119,FIXTURES!$B$2:$B$23,0),0)=""),HLOOKUP(G$2-1,FIXTURES!$C$2:$NC$23,MATCH($C119,FIXTURES!$B$2:$B$23,0),0),IF(AND(HLOOKUP(G$2,FIXTURES!$C$2:$NC$23,MATCH($C119,FIXTURES!$B$2:$B$23,0),0)="",HLOOKUP(G$2+1,FIXTURES!$C$2:$NC$23,MATCH($C119,FIXTURES!$B$2:$B$23,0),0)=""),HLOOKUP(G$2+2,FIXTURES!$C$2:$NC$23,MATCH($C119,FIXTURES!$B$2:$B$23,0),0),IF(HLOOKUP(G$2+1,FIXTURES!$C$2:$NC$23,MATCH($C119,FIXTURES!$B$2:$B$23,0),0)="",HLOOKUP(G$2,FIXTURES!$C$2:$NC$23,MATCH($C119,FIXTURES!$B$2:$B$23,0),0),HLOOKUP(G$2+1,FIXTURES!$C$2:$NC$23,MATCH($C119,FIXTURES!$B$2:$B$23,0),0)))),IF(AND(HLOOKUP(G$2,FIXTURES!$C$2:$NC$23,MATCH($C119,FIXTURES!$B$2:$B$23,0),0)="",HLOOKUP(G$2+1,FIXTURES!$C$2:$NC$23,MATCH($C119,FIXTURES!$B$2:$B$23,0),0)=""),HLOOKUP(G$2+2,FIXTURES!$C$2:$NC$23,MATCH($C119,FIXTURES!$B$2:$B$23,0),0),IF(HLOOKUP(G$2+1,FIXTURES!$C$2:$NC$23,MATCH($C119,FIXTURES!$B$2:$B$23,0),0)="",HLOOKUP(G$2,FIXTURES!$C$2:$NC$23,MATCH($C119,FIXTURES!$B$2:$B$23,0),0),HLOOKUP(G$2+1,FIXTURES!$C$2:$NC$23,MATCH($C119,FIXTURES!$B$2:$B$23,0),0))))</f>
        <v>LEE</v>
      </c>
      <c r="H119" s="70" t="str">
        <f>IF(H$1="SAT",IF(AND(HLOOKUP(H$2,FIXTURES!$C$2:$NC$23,MATCH($C119,FIXTURES!$B$2:$B$23,0),0)="",HLOOKUP(H$2+1,FIXTURES!$C$2:$NC$23,MATCH($C119,FIXTURES!$B$2:$B$23,0),0)="",HLOOKUP(H$2+2,FIXTURES!$C$2:$NC$23,MATCH($C119,FIXTURES!$B$2:$B$23,0),0)=""),HLOOKUP(H$2-1,FIXTURES!$C$2:$NC$23,MATCH($C119,FIXTURES!$B$2:$B$23,0),0),IF(AND(HLOOKUP(H$2,FIXTURES!$C$2:$NC$23,MATCH($C119,FIXTURES!$B$2:$B$23,0),0)="",HLOOKUP(H$2+1,FIXTURES!$C$2:$NC$23,MATCH($C119,FIXTURES!$B$2:$B$23,0),0)=""),HLOOKUP(H$2+2,FIXTURES!$C$2:$NC$23,MATCH($C119,FIXTURES!$B$2:$B$23,0),0),IF(HLOOKUP(H$2+1,FIXTURES!$C$2:$NC$23,MATCH($C119,FIXTURES!$B$2:$B$23,0),0)="",HLOOKUP(H$2,FIXTURES!$C$2:$NC$23,MATCH($C119,FIXTURES!$B$2:$B$23,0),0),HLOOKUP(H$2+1,FIXTURES!$C$2:$NC$23,MATCH($C119,FIXTURES!$B$2:$B$23,0),0)))),IF(AND(HLOOKUP(H$2,FIXTURES!$C$2:$NC$23,MATCH($C119,FIXTURES!$B$2:$B$23,0),0)="",HLOOKUP(H$2+1,FIXTURES!$C$2:$NC$23,MATCH($C119,FIXTURES!$B$2:$B$23,0),0)=""),HLOOKUP(H$2+2,FIXTURES!$C$2:$NC$23,MATCH($C119,FIXTURES!$B$2:$B$23,0),0),IF(HLOOKUP(H$2+1,FIXTURES!$C$2:$NC$23,MATCH($C119,FIXTURES!$B$2:$B$23,0),0)="",HLOOKUP(H$2,FIXTURES!$C$2:$NC$23,MATCH($C119,FIXTURES!$B$2:$B$23,0),0),HLOOKUP(H$2+1,FIXTURES!$C$2:$NC$23,MATCH($C119,FIXTURES!$B$2:$B$23,0),0))))</f>
        <v/>
      </c>
      <c r="I119" s="70" t="str">
        <f>IF(I$1="SAT",IF(AND(HLOOKUP(I$2,FIXTURES!$C$2:$NC$23,MATCH($C119,FIXTURES!$B$2:$B$23,0),0)="",HLOOKUP(I$2+1,FIXTURES!$C$2:$NC$23,MATCH($C119,FIXTURES!$B$2:$B$23,0),0)="",HLOOKUP(I$2+2,FIXTURES!$C$2:$NC$23,MATCH($C119,FIXTURES!$B$2:$B$23,0),0)=""),HLOOKUP(I$2-1,FIXTURES!$C$2:$NC$23,MATCH($C119,FIXTURES!$B$2:$B$23,0),0),IF(AND(HLOOKUP(I$2,FIXTURES!$C$2:$NC$23,MATCH($C119,FIXTURES!$B$2:$B$23,0),0)="",HLOOKUP(I$2+1,FIXTURES!$C$2:$NC$23,MATCH($C119,FIXTURES!$B$2:$B$23,0),0)=""),HLOOKUP(I$2+2,FIXTURES!$C$2:$NC$23,MATCH($C119,FIXTURES!$B$2:$B$23,0),0),IF(HLOOKUP(I$2+1,FIXTURES!$C$2:$NC$23,MATCH($C119,FIXTURES!$B$2:$B$23,0),0)="",HLOOKUP(I$2,FIXTURES!$C$2:$NC$23,MATCH($C119,FIXTURES!$B$2:$B$23,0),0),HLOOKUP(I$2+1,FIXTURES!$C$2:$NC$23,MATCH($C119,FIXTURES!$B$2:$B$23,0),0)))),IF(AND(HLOOKUP(I$2,FIXTURES!$C$2:$NC$23,MATCH($C119,FIXTURES!$B$2:$B$23,0),0)="",HLOOKUP(I$2+1,FIXTURES!$C$2:$NC$23,MATCH($C119,FIXTURES!$B$2:$B$23,0),0)=""),HLOOKUP(I$2+2,FIXTURES!$C$2:$NC$23,MATCH($C119,FIXTURES!$B$2:$B$23,0),0),IF(HLOOKUP(I$2+1,FIXTURES!$C$2:$NC$23,MATCH($C119,FIXTURES!$B$2:$B$23,0),0)="",HLOOKUP(I$2,FIXTURES!$C$2:$NC$23,MATCH($C119,FIXTURES!$B$2:$B$23,0),0),HLOOKUP(I$2+1,FIXTURES!$C$2:$NC$23,MATCH($C119,FIXTURES!$B$2:$B$23,0),0))))</f>
        <v>lei</v>
      </c>
      <c r="J119" s="70" t="str">
        <f>IF(J$1="SAT",IF(AND(HLOOKUP(J$2,FIXTURES!$C$2:$NC$23,MATCH($C119,FIXTURES!$B$2:$B$23,0),0)="",HLOOKUP(J$2+1,FIXTURES!$C$2:$NC$23,MATCH($C119,FIXTURES!$B$2:$B$23,0),0)="",HLOOKUP(J$2+2,FIXTURES!$C$2:$NC$23,MATCH($C119,FIXTURES!$B$2:$B$23,0),0)=""),HLOOKUP(J$2-1,FIXTURES!$C$2:$NC$23,MATCH($C119,FIXTURES!$B$2:$B$23,0),0),IF(AND(HLOOKUP(J$2,FIXTURES!$C$2:$NC$23,MATCH($C119,FIXTURES!$B$2:$B$23,0),0)="",HLOOKUP(J$2+1,FIXTURES!$C$2:$NC$23,MATCH($C119,FIXTURES!$B$2:$B$23,0),0)=""),HLOOKUP(J$2+2,FIXTURES!$C$2:$NC$23,MATCH($C119,FIXTURES!$B$2:$B$23,0),0),IF(HLOOKUP(J$2+1,FIXTURES!$C$2:$NC$23,MATCH($C119,FIXTURES!$B$2:$B$23,0),0)="",HLOOKUP(J$2,FIXTURES!$C$2:$NC$23,MATCH($C119,FIXTURES!$B$2:$B$23,0),0),HLOOKUP(J$2+1,FIXTURES!$C$2:$NC$23,MATCH($C119,FIXTURES!$B$2:$B$23,0),0)))),IF(AND(HLOOKUP(J$2,FIXTURES!$C$2:$NC$23,MATCH($C119,FIXTURES!$B$2:$B$23,0),0)="",HLOOKUP(J$2+1,FIXTURES!$C$2:$NC$23,MATCH($C119,FIXTURES!$B$2:$B$23,0),0)=""),HLOOKUP(J$2+2,FIXTURES!$C$2:$NC$23,MATCH($C119,FIXTURES!$B$2:$B$23,0),0),IF(HLOOKUP(J$2+1,FIXTURES!$C$2:$NC$23,MATCH($C119,FIXTURES!$B$2:$B$23,0),0)="",HLOOKUP(J$2,FIXTURES!$C$2:$NC$23,MATCH($C119,FIXTURES!$B$2:$B$23,0),0),HLOOKUP(J$2+1,FIXTURES!$C$2:$NC$23,MATCH($C119,FIXTURES!$B$2:$B$23,0),0))))</f>
        <v>Cambridge Utd</v>
      </c>
      <c r="K119" s="70" t="str">
        <f>IF(K$1="SAT",IF(AND(HLOOKUP(K$2,FIXTURES!$C$2:$NC$23,MATCH($C119,FIXTURES!$B$2:$B$23,0),0)="",HLOOKUP(K$2+1,FIXTURES!$C$2:$NC$23,MATCH($C119,FIXTURES!$B$2:$B$23,0),0)="",HLOOKUP(K$2+2,FIXTURES!$C$2:$NC$23,MATCH($C119,FIXTURES!$B$2:$B$23,0),0)=""),HLOOKUP(K$2-1,FIXTURES!$C$2:$NC$23,MATCH($C119,FIXTURES!$B$2:$B$23,0),0),IF(AND(HLOOKUP(K$2,FIXTURES!$C$2:$NC$23,MATCH($C119,FIXTURES!$B$2:$B$23,0),0)="",HLOOKUP(K$2+1,FIXTURES!$C$2:$NC$23,MATCH($C119,FIXTURES!$B$2:$B$23,0),0)=""),HLOOKUP(K$2+2,FIXTURES!$C$2:$NC$23,MATCH($C119,FIXTURES!$B$2:$B$23,0),0),IF(HLOOKUP(K$2+1,FIXTURES!$C$2:$NC$23,MATCH($C119,FIXTURES!$B$2:$B$23,0),0)="",HLOOKUP(K$2,FIXTURES!$C$2:$NC$23,MATCH($C119,FIXTURES!$B$2:$B$23,0),0),HLOOKUP(K$2+1,FIXTURES!$C$2:$NC$23,MATCH($C119,FIXTURES!$B$2:$B$23,0),0)))),IF(AND(HLOOKUP(K$2,FIXTURES!$C$2:$NC$23,MATCH($C119,FIXTURES!$B$2:$B$23,0),0)="",HLOOKUP(K$2+1,FIXTURES!$C$2:$NC$23,MATCH($C119,FIXTURES!$B$2:$B$23,0),0)=""),HLOOKUP(K$2+2,FIXTURES!$C$2:$NC$23,MATCH($C119,FIXTURES!$B$2:$B$23,0),0),IF(HLOOKUP(K$2+1,FIXTURES!$C$2:$NC$23,MATCH($C119,FIXTURES!$B$2:$B$23,0),0)="",HLOOKUP(K$2,FIXTURES!$C$2:$NC$23,MATCH($C119,FIXTURES!$B$2:$B$23,0),0),HLOOKUP(K$2+1,FIXTURES!$C$2:$NC$23,MATCH($C119,FIXTURES!$B$2:$B$23,0),0))))</f>
        <v>MUN</v>
      </c>
      <c r="L119" s="70" t="str">
        <f>IF(L$1="SAT",IF(AND(HLOOKUP(L$2,FIXTURES!$C$2:$NC$23,MATCH($C119,FIXTURES!$B$2:$B$23,0),0)="",HLOOKUP(L$2+1,FIXTURES!$C$2:$NC$23,MATCH($C119,FIXTURES!$B$2:$B$23,0),0)="",HLOOKUP(L$2+2,FIXTURES!$C$2:$NC$23,MATCH($C119,FIXTURES!$B$2:$B$23,0),0)=""),HLOOKUP(L$2-1,FIXTURES!$C$2:$NC$23,MATCH($C119,FIXTURES!$B$2:$B$23,0),0),IF(AND(HLOOKUP(L$2,FIXTURES!$C$2:$NC$23,MATCH($C119,FIXTURES!$B$2:$B$23,0),0)="",HLOOKUP(L$2+1,FIXTURES!$C$2:$NC$23,MATCH($C119,FIXTURES!$B$2:$B$23,0),0)=""),HLOOKUP(L$2+2,FIXTURES!$C$2:$NC$23,MATCH($C119,FIXTURES!$B$2:$B$23,0),0),IF(HLOOKUP(L$2+1,FIXTURES!$C$2:$NC$23,MATCH($C119,FIXTURES!$B$2:$B$23,0),0)="",HLOOKUP(L$2,FIXTURES!$C$2:$NC$23,MATCH($C119,FIXTURES!$B$2:$B$23,0),0),HLOOKUP(L$2+1,FIXTURES!$C$2:$NC$23,MATCH($C119,FIXTURES!$B$2:$B$23,0),0)))),IF(AND(HLOOKUP(L$2,FIXTURES!$C$2:$NC$23,MATCH($C119,FIXTURES!$B$2:$B$23,0),0)="",HLOOKUP(L$2+1,FIXTURES!$C$2:$NC$23,MATCH($C119,FIXTURES!$B$2:$B$23,0),0)=""),HLOOKUP(L$2+2,FIXTURES!$C$2:$NC$23,MATCH($C119,FIXTURES!$B$2:$B$23,0),0),IF(HLOOKUP(L$2+1,FIXTURES!$C$2:$NC$23,MATCH($C119,FIXTURES!$B$2:$B$23,0),0)="",HLOOKUP(L$2,FIXTURES!$C$2:$NC$23,MATCH($C119,FIXTURES!$B$2:$B$23,0),0),HLOOKUP(L$2+1,FIXTURES!$C$2:$NC$23,MATCH($C119,FIXTURES!$B$2:$B$23,0),0))))</f>
        <v>CHE</v>
      </c>
      <c r="M119" s="70" t="str">
        <f>IF(M$1="SAT",IF(AND(HLOOKUP(M$2,FIXTURES!$C$2:$NC$23,MATCH($C119,FIXTURES!$B$2:$B$23,0),0)="",HLOOKUP(M$2+1,FIXTURES!$C$2:$NC$23,MATCH($C119,FIXTURES!$B$2:$B$23,0),0)="",HLOOKUP(M$2+2,FIXTURES!$C$2:$NC$23,MATCH($C119,FIXTURES!$B$2:$B$23,0),0)=""),HLOOKUP(M$2-1,FIXTURES!$C$2:$NC$23,MATCH($C119,FIXTURES!$B$2:$B$23,0),0),IF(AND(HLOOKUP(M$2,FIXTURES!$C$2:$NC$23,MATCH($C119,FIXTURES!$B$2:$B$23,0),0)="",HLOOKUP(M$2+1,FIXTURES!$C$2:$NC$23,MATCH($C119,FIXTURES!$B$2:$B$23,0),0)=""),HLOOKUP(M$2+2,FIXTURES!$C$2:$NC$23,MATCH($C119,FIXTURES!$B$2:$B$23,0),0),IF(HLOOKUP(M$2+1,FIXTURES!$C$2:$NC$23,MATCH($C119,FIXTURES!$B$2:$B$23,0),0)="",HLOOKUP(M$2,FIXTURES!$C$2:$NC$23,MATCH($C119,FIXTURES!$B$2:$B$23,0),0),HLOOKUP(M$2+1,FIXTURES!$C$2:$NC$23,MATCH($C119,FIXTURES!$B$2:$B$23,0),0)))),IF(AND(HLOOKUP(M$2,FIXTURES!$C$2:$NC$23,MATCH($C119,FIXTURES!$B$2:$B$23,0),0)="",HLOOKUP(M$2+1,FIXTURES!$C$2:$NC$23,MATCH($C119,FIXTURES!$B$2:$B$23,0),0)=""),HLOOKUP(M$2+2,FIXTURES!$C$2:$NC$23,MATCH($C119,FIXTURES!$B$2:$B$23,0),0),IF(HLOOKUP(M$2+1,FIXTURES!$C$2:$NC$23,MATCH($C119,FIXTURES!$B$2:$B$23,0),0)="",HLOOKUP(M$2,FIXTURES!$C$2:$NC$23,MATCH($C119,FIXTURES!$B$2:$B$23,0),0),HLOOKUP(M$2+1,FIXTURES!$C$2:$NC$23,MATCH($C119,FIXTURES!$B$2:$B$23,0),0))))</f>
        <v>wol</v>
      </c>
      <c r="N119" s="70" t="str">
        <f>IF(N$1="SAT",IF(AND(HLOOKUP(N$2,FIXTURES!$C$2:$NC$23,MATCH($C119,FIXTURES!$B$2:$B$23,0),0)="",HLOOKUP(N$2+1,FIXTURES!$C$2:$NC$23,MATCH($C119,FIXTURES!$B$2:$B$23,0),0)="",HLOOKUP(N$2+2,FIXTURES!$C$2:$NC$23,MATCH($C119,FIXTURES!$B$2:$B$23,0),0)=""),HLOOKUP(N$2-1,FIXTURES!$C$2:$NC$23,MATCH($C119,FIXTURES!$B$2:$B$23,0),0),IF(AND(HLOOKUP(N$2,FIXTURES!$C$2:$NC$23,MATCH($C119,FIXTURES!$B$2:$B$23,0),0)="",HLOOKUP(N$2+1,FIXTURES!$C$2:$NC$23,MATCH($C119,FIXTURES!$B$2:$B$23,0),0)=""),HLOOKUP(N$2+2,FIXTURES!$C$2:$NC$23,MATCH($C119,FIXTURES!$B$2:$B$23,0),0),IF(HLOOKUP(N$2+1,FIXTURES!$C$2:$NC$23,MATCH($C119,FIXTURES!$B$2:$B$23,0),0)="",HLOOKUP(N$2,FIXTURES!$C$2:$NC$23,MATCH($C119,FIXTURES!$B$2:$B$23,0),0),HLOOKUP(N$2+1,FIXTURES!$C$2:$NC$23,MATCH($C119,FIXTURES!$B$2:$B$23,0),0)))),IF(AND(HLOOKUP(N$2,FIXTURES!$C$2:$NC$23,MATCH($C119,FIXTURES!$B$2:$B$23,0),0)="",HLOOKUP(N$2+1,FIXTURES!$C$2:$NC$23,MATCH($C119,FIXTURES!$B$2:$B$23,0),0)=""),HLOOKUP(N$2+2,FIXTURES!$C$2:$NC$23,MATCH($C119,FIXTURES!$B$2:$B$23,0),0),IF(HLOOKUP(N$2+1,FIXTURES!$C$2:$NC$23,MATCH($C119,FIXTURES!$B$2:$B$23,0),0)="",HLOOKUP(N$2,FIXTURES!$C$2:$NC$23,MATCH($C119,FIXTURES!$B$2:$B$23,0),0),HLOOKUP(N$2+1,FIXTURES!$C$2:$NC$23,MATCH($C119,FIXTURES!$B$2:$B$23,0),0))))</f>
        <v/>
      </c>
      <c r="O119" s="70" t="str">
        <f>IF(O$1="SAT",IF(AND(HLOOKUP(O$2,FIXTURES!$C$2:$NC$23,MATCH($C119,FIXTURES!$B$2:$B$23,0),0)="",HLOOKUP(O$2+1,FIXTURES!$C$2:$NC$23,MATCH($C119,FIXTURES!$B$2:$B$23,0),0)="",HLOOKUP(O$2+2,FIXTURES!$C$2:$NC$23,MATCH($C119,FIXTURES!$B$2:$B$23,0),0)=""),HLOOKUP(O$2-1,FIXTURES!$C$2:$NC$23,MATCH($C119,FIXTURES!$B$2:$B$23,0),0),IF(AND(HLOOKUP(O$2,FIXTURES!$C$2:$NC$23,MATCH($C119,FIXTURES!$B$2:$B$23,0),0)="",HLOOKUP(O$2+1,FIXTURES!$C$2:$NC$23,MATCH($C119,FIXTURES!$B$2:$B$23,0),0)=""),HLOOKUP(O$2+2,FIXTURES!$C$2:$NC$23,MATCH($C119,FIXTURES!$B$2:$B$23,0),0),IF(HLOOKUP(O$2+1,FIXTURES!$C$2:$NC$23,MATCH($C119,FIXTURES!$B$2:$B$23,0),0)="",HLOOKUP(O$2,FIXTURES!$C$2:$NC$23,MATCH($C119,FIXTURES!$B$2:$B$23,0),0),HLOOKUP(O$2+1,FIXTURES!$C$2:$NC$23,MATCH($C119,FIXTURES!$B$2:$B$23,0),0)))),IF(AND(HLOOKUP(O$2,FIXTURES!$C$2:$NC$23,MATCH($C119,FIXTURES!$B$2:$B$23,0),0)="",HLOOKUP(O$2+1,FIXTURES!$C$2:$NC$23,MATCH($C119,FIXTURES!$B$2:$B$23,0),0)=""),HLOOKUP(O$2+2,FIXTURES!$C$2:$NC$23,MATCH($C119,FIXTURES!$B$2:$B$23,0),0),IF(HLOOKUP(O$2+1,FIXTURES!$C$2:$NC$23,MATCH($C119,FIXTURES!$B$2:$B$23,0),0)="",HLOOKUP(O$2,FIXTURES!$C$2:$NC$23,MATCH($C119,FIXTURES!$B$2:$B$23,0),0),HLOOKUP(O$2+1,FIXTURES!$C$2:$NC$23,MATCH($C119,FIXTURES!$B$2:$B$23,0),0))))</f>
        <v/>
      </c>
      <c r="P119" s="70" t="str">
        <f>IF(P$1="SAT",IF(AND(HLOOKUP(P$2,FIXTURES!$C$2:$NC$23,MATCH($C119,FIXTURES!$B$2:$B$23,0),0)="",HLOOKUP(P$2+1,FIXTURES!$C$2:$NC$23,MATCH($C119,FIXTURES!$B$2:$B$23,0),0)="",HLOOKUP(P$2+2,FIXTURES!$C$2:$NC$23,MATCH($C119,FIXTURES!$B$2:$B$23,0),0)=""),HLOOKUP(P$2-1,FIXTURES!$C$2:$NC$23,MATCH($C119,FIXTURES!$B$2:$B$23,0),0),IF(AND(HLOOKUP(P$2,FIXTURES!$C$2:$NC$23,MATCH($C119,FIXTURES!$B$2:$B$23,0),0)="",HLOOKUP(P$2+1,FIXTURES!$C$2:$NC$23,MATCH($C119,FIXTURES!$B$2:$B$23,0),0)=""),HLOOKUP(P$2+2,FIXTURES!$C$2:$NC$23,MATCH($C119,FIXTURES!$B$2:$B$23,0),0),IF(HLOOKUP(P$2+1,FIXTURES!$C$2:$NC$23,MATCH($C119,FIXTURES!$B$2:$B$23,0),0)="",HLOOKUP(P$2,FIXTURES!$C$2:$NC$23,MATCH($C119,FIXTURES!$B$2:$B$23,0),0),HLOOKUP(P$2+1,FIXTURES!$C$2:$NC$23,MATCH($C119,FIXTURES!$B$2:$B$23,0),0)))),IF(AND(HLOOKUP(P$2,FIXTURES!$C$2:$NC$23,MATCH($C119,FIXTURES!$B$2:$B$23,0),0)="",HLOOKUP(P$2+1,FIXTURES!$C$2:$NC$23,MATCH($C119,FIXTURES!$B$2:$B$23,0),0)=""),HLOOKUP(P$2+2,FIXTURES!$C$2:$NC$23,MATCH($C119,FIXTURES!$B$2:$B$23,0),0),IF(HLOOKUP(P$2+1,FIXTURES!$C$2:$NC$23,MATCH($C119,FIXTURES!$B$2:$B$23,0),0)="",HLOOKUP(P$2,FIXTURES!$C$2:$NC$23,MATCH($C119,FIXTURES!$B$2:$B$23,0),0),HLOOKUP(P$2+1,FIXTURES!$C$2:$NC$23,MATCH($C119,FIXTURES!$B$2:$B$23,0),0))))</f>
        <v/>
      </c>
      <c r="Q119" s="70" t="str">
        <f>IF(Q$1="SAT",IF(AND(HLOOKUP(Q$2,FIXTURES!$C$2:$NC$23,MATCH($C119,FIXTURES!$B$2:$B$23,0),0)="",HLOOKUP(Q$2+1,FIXTURES!$C$2:$NC$23,MATCH($C119,FIXTURES!$B$2:$B$23,0),0)="",HLOOKUP(Q$2+2,FIXTURES!$C$2:$NC$23,MATCH($C119,FIXTURES!$B$2:$B$23,0),0)=""),HLOOKUP(Q$2-1,FIXTURES!$C$2:$NC$23,MATCH($C119,FIXTURES!$B$2:$B$23,0),0),IF(AND(HLOOKUP(Q$2,FIXTURES!$C$2:$NC$23,MATCH($C119,FIXTURES!$B$2:$B$23,0),0)="",HLOOKUP(Q$2+1,FIXTURES!$C$2:$NC$23,MATCH($C119,FIXTURES!$B$2:$B$23,0),0)=""),HLOOKUP(Q$2+2,FIXTURES!$C$2:$NC$23,MATCH($C119,FIXTURES!$B$2:$B$23,0),0),IF(HLOOKUP(Q$2+1,FIXTURES!$C$2:$NC$23,MATCH($C119,FIXTURES!$B$2:$B$23,0),0)="",HLOOKUP(Q$2,FIXTURES!$C$2:$NC$23,MATCH($C119,FIXTURES!$B$2:$B$23,0),0),HLOOKUP(Q$2+1,FIXTURES!$C$2:$NC$23,MATCH($C119,FIXTURES!$B$2:$B$23,0),0)))),IF(AND(HLOOKUP(Q$2,FIXTURES!$C$2:$NC$23,MATCH($C119,FIXTURES!$B$2:$B$23,0),0)="",HLOOKUP(Q$2+1,FIXTURES!$C$2:$NC$23,MATCH($C119,FIXTURES!$B$2:$B$23,0),0)=""),HLOOKUP(Q$2+2,FIXTURES!$C$2:$NC$23,MATCH($C119,FIXTURES!$B$2:$B$23,0),0),IF(HLOOKUP(Q$2+1,FIXTURES!$C$2:$NC$23,MATCH($C119,FIXTURES!$B$2:$B$23,0),0)="",HLOOKUP(Q$2,FIXTURES!$C$2:$NC$23,MATCH($C119,FIXTURES!$B$2:$B$23,0),0),HLOOKUP(Q$2+1,FIXTURES!$C$2:$NC$23,MATCH($C119,FIXTURES!$B$2:$B$23,0),0))))</f>
        <v>avl</v>
      </c>
      <c r="R119" s="70" t="str">
        <f>IF(R$1="SAT",IF(AND(HLOOKUP(R$2,FIXTURES!$C$2:$NC$23,MATCH($C119,FIXTURES!$B$2:$B$23,0),0)="",HLOOKUP(R$2+1,FIXTURES!$C$2:$NC$23,MATCH($C119,FIXTURES!$B$2:$B$23,0),0)="",HLOOKUP(R$2+2,FIXTURES!$C$2:$NC$23,MATCH($C119,FIXTURES!$B$2:$B$23,0),0)=""),HLOOKUP(R$2-1,FIXTURES!$C$2:$NC$23,MATCH($C119,FIXTURES!$B$2:$B$23,0),0),IF(AND(HLOOKUP(R$2,FIXTURES!$C$2:$NC$23,MATCH($C119,FIXTURES!$B$2:$B$23,0),0)="",HLOOKUP(R$2+1,FIXTURES!$C$2:$NC$23,MATCH($C119,FIXTURES!$B$2:$B$23,0),0)=""),HLOOKUP(R$2+2,FIXTURES!$C$2:$NC$23,MATCH($C119,FIXTURES!$B$2:$B$23,0),0),IF(HLOOKUP(R$2+1,FIXTURES!$C$2:$NC$23,MATCH($C119,FIXTURES!$B$2:$B$23,0),0)="",HLOOKUP(R$2,FIXTURES!$C$2:$NC$23,MATCH($C119,FIXTURES!$B$2:$B$23,0),0),HLOOKUP(R$2+1,FIXTURES!$C$2:$NC$23,MATCH($C119,FIXTURES!$B$2:$B$23,0),0)))),IF(AND(HLOOKUP(R$2,FIXTURES!$C$2:$NC$23,MATCH($C119,FIXTURES!$B$2:$B$23,0),0)="",HLOOKUP(R$2+1,FIXTURES!$C$2:$NC$23,MATCH($C119,FIXTURES!$B$2:$B$23,0),0)=""),HLOOKUP(R$2+2,FIXTURES!$C$2:$NC$23,MATCH($C119,FIXTURES!$B$2:$B$23,0),0),IF(HLOOKUP(R$2+1,FIXTURES!$C$2:$NC$23,MATCH($C119,FIXTURES!$B$2:$B$23,0),0)="",HLOOKUP(R$2,FIXTURES!$C$2:$NC$23,MATCH($C119,FIXTURES!$B$2:$B$23,0),0),HLOOKUP(R$2+1,FIXTURES!$C$2:$NC$23,MATCH($C119,FIXTURES!$B$2:$B$23,0),0))))</f>
        <v/>
      </c>
      <c r="S119" s="70" t="str">
        <f>IF(S$1="SAT",IF(AND(HLOOKUP(S$2,FIXTURES!$C$2:$NC$23,MATCH($C119,FIXTURES!$B$2:$B$23,0),0)="",HLOOKUP(S$2+1,FIXTURES!$C$2:$NC$23,MATCH($C119,FIXTURES!$B$2:$B$23,0),0)="",HLOOKUP(S$2+2,FIXTURES!$C$2:$NC$23,MATCH($C119,FIXTURES!$B$2:$B$23,0),0)=""),HLOOKUP(S$2-1,FIXTURES!$C$2:$NC$23,MATCH($C119,FIXTURES!$B$2:$B$23,0),0),IF(AND(HLOOKUP(S$2,FIXTURES!$C$2:$NC$23,MATCH($C119,FIXTURES!$B$2:$B$23,0),0)="",HLOOKUP(S$2+1,FIXTURES!$C$2:$NC$23,MATCH($C119,FIXTURES!$B$2:$B$23,0),0)=""),HLOOKUP(S$2+2,FIXTURES!$C$2:$NC$23,MATCH($C119,FIXTURES!$B$2:$B$23,0),0),IF(HLOOKUP(S$2+1,FIXTURES!$C$2:$NC$23,MATCH($C119,FIXTURES!$B$2:$B$23,0),0)="",HLOOKUP(S$2,FIXTURES!$C$2:$NC$23,MATCH($C119,FIXTURES!$B$2:$B$23,0),0),HLOOKUP(S$2+1,FIXTURES!$C$2:$NC$23,MATCH($C119,FIXTURES!$B$2:$B$23,0),0)))),IF(AND(HLOOKUP(S$2,FIXTURES!$C$2:$NC$23,MATCH($C119,FIXTURES!$B$2:$B$23,0),0)="",HLOOKUP(S$2+1,FIXTURES!$C$2:$NC$23,MATCH($C119,FIXTURES!$B$2:$B$23,0),0)=""),HLOOKUP(S$2+2,FIXTURES!$C$2:$NC$23,MATCH($C119,FIXTURES!$B$2:$B$23,0),0),IF(HLOOKUP(S$2+1,FIXTURES!$C$2:$NC$23,MATCH($C119,FIXTURES!$B$2:$B$23,0),0)="",HLOOKUP(S$2,FIXTURES!$C$2:$NC$23,MATCH($C119,FIXTURES!$B$2:$B$23,0),0),HLOOKUP(S$2+1,FIXTURES!$C$2:$NC$23,MATCH($C119,FIXTURES!$B$2:$B$23,0),0))))</f>
        <v/>
      </c>
      <c r="T119" s="70" t="str">
        <f>IF(T$1="SAT",IF(AND(HLOOKUP(T$2,FIXTURES!$C$2:$NC$23,MATCH($C119,FIXTURES!$B$2:$B$23,0),0)="",HLOOKUP(T$2+1,FIXTURES!$C$2:$NC$23,MATCH($C119,FIXTURES!$B$2:$B$23,0),0)="",HLOOKUP(T$2+2,FIXTURES!$C$2:$NC$23,MATCH($C119,FIXTURES!$B$2:$B$23,0),0)=""),HLOOKUP(T$2-1,FIXTURES!$C$2:$NC$23,MATCH($C119,FIXTURES!$B$2:$B$23,0),0),IF(AND(HLOOKUP(T$2,FIXTURES!$C$2:$NC$23,MATCH($C119,FIXTURES!$B$2:$B$23,0),0)="",HLOOKUP(T$2+1,FIXTURES!$C$2:$NC$23,MATCH($C119,FIXTURES!$B$2:$B$23,0),0)=""),HLOOKUP(T$2+2,FIXTURES!$C$2:$NC$23,MATCH($C119,FIXTURES!$B$2:$B$23,0),0),IF(HLOOKUP(T$2+1,FIXTURES!$C$2:$NC$23,MATCH($C119,FIXTURES!$B$2:$B$23,0),0)="",HLOOKUP(T$2,FIXTURES!$C$2:$NC$23,MATCH($C119,FIXTURES!$B$2:$B$23,0),0),HLOOKUP(T$2+1,FIXTURES!$C$2:$NC$23,MATCH($C119,FIXTURES!$B$2:$B$23,0),0)))),IF(AND(HLOOKUP(T$2,FIXTURES!$C$2:$NC$23,MATCH($C119,FIXTURES!$B$2:$B$23,0),0)="",HLOOKUP(T$2+1,FIXTURES!$C$2:$NC$23,MATCH($C119,FIXTURES!$B$2:$B$23,0),0)=""),HLOOKUP(T$2+2,FIXTURES!$C$2:$NC$23,MATCH($C119,FIXTURES!$B$2:$B$23,0),0),IF(HLOOKUP(T$2+1,FIXTURES!$C$2:$NC$23,MATCH($C119,FIXTURES!$B$2:$B$23,0),0)="",HLOOKUP(T$2,FIXTURES!$C$2:$NC$23,MATCH($C119,FIXTURES!$B$2:$B$23,0),0),HLOOKUP(T$2+1,FIXTURES!$C$2:$NC$23,MATCH($C119,FIXTURES!$B$2:$B$23,0),0))))</f>
        <v/>
      </c>
      <c r="U119" s="70" t="str">
        <f>IF(U$1="SAT",IF(AND(HLOOKUP(U$2,FIXTURES!$C$2:$NC$23,MATCH($C119,FIXTURES!$B$2:$B$23,0),0)="",HLOOKUP(U$2+1,FIXTURES!$C$2:$NC$23,MATCH($C119,FIXTURES!$B$2:$B$23,0),0)="",HLOOKUP(U$2+2,FIXTURES!$C$2:$NC$23,MATCH($C119,FIXTURES!$B$2:$B$23,0),0)=""),HLOOKUP(U$2-1,FIXTURES!$C$2:$NC$23,MATCH($C119,FIXTURES!$B$2:$B$23,0),0),IF(AND(HLOOKUP(U$2,FIXTURES!$C$2:$NC$23,MATCH($C119,FIXTURES!$B$2:$B$23,0),0)="",HLOOKUP(U$2+1,FIXTURES!$C$2:$NC$23,MATCH($C119,FIXTURES!$B$2:$B$23,0),0)=""),HLOOKUP(U$2+2,FIXTURES!$C$2:$NC$23,MATCH($C119,FIXTURES!$B$2:$B$23,0),0),IF(HLOOKUP(U$2+1,FIXTURES!$C$2:$NC$23,MATCH($C119,FIXTURES!$B$2:$B$23,0),0)="",HLOOKUP(U$2,FIXTURES!$C$2:$NC$23,MATCH($C119,FIXTURES!$B$2:$B$23,0),0),HLOOKUP(U$2+1,FIXTURES!$C$2:$NC$23,MATCH($C119,FIXTURES!$B$2:$B$23,0),0)))),IF(AND(HLOOKUP(U$2,FIXTURES!$C$2:$NC$23,MATCH($C119,FIXTURES!$B$2:$B$23,0),0)="",HLOOKUP(U$2+1,FIXTURES!$C$2:$NC$23,MATCH($C119,FIXTURES!$B$2:$B$23,0),0)=""),HLOOKUP(U$2+2,FIXTURES!$C$2:$NC$23,MATCH($C119,FIXTURES!$B$2:$B$23,0),0),IF(HLOOKUP(U$2+1,FIXTURES!$C$2:$NC$23,MATCH($C119,FIXTURES!$B$2:$B$23,0),0)="",HLOOKUP(U$2,FIXTURES!$C$2:$NC$23,MATCH($C119,FIXTURES!$B$2:$B$23,0),0),HLOOKUP(U$2+1,FIXTURES!$C$2:$NC$23,MATCH($C119,FIXTURES!$B$2:$B$23,0),0))))</f>
        <v>EVE</v>
      </c>
      <c r="V119" s="70" t="str">
        <f>IF(V$1="SAT",IF(AND(HLOOKUP(V$2,FIXTURES!$C$2:$NC$23,MATCH($C119,FIXTURES!$B$2:$B$23,0),0)="",HLOOKUP(V$2+1,FIXTURES!$C$2:$NC$23,MATCH($C119,FIXTURES!$B$2:$B$23,0),0)="",HLOOKUP(V$2+2,FIXTURES!$C$2:$NC$23,MATCH($C119,FIXTURES!$B$2:$B$23,0),0)=""),HLOOKUP(V$2-1,FIXTURES!$C$2:$NC$23,MATCH($C119,FIXTURES!$B$2:$B$23,0),0),IF(AND(HLOOKUP(V$2,FIXTURES!$C$2:$NC$23,MATCH($C119,FIXTURES!$B$2:$B$23,0),0)="",HLOOKUP(V$2+1,FIXTURES!$C$2:$NC$23,MATCH($C119,FIXTURES!$B$2:$B$23,0),0)=""),HLOOKUP(V$2+2,FIXTURES!$C$2:$NC$23,MATCH($C119,FIXTURES!$B$2:$B$23,0),0),IF(HLOOKUP(V$2+1,FIXTURES!$C$2:$NC$23,MATCH($C119,FIXTURES!$B$2:$B$23,0),0)="",HLOOKUP(V$2,FIXTURES!$C$2:$NC$23,MATCH($C119,FIXTURES!$B$2:$B$23,0),0),HLOOKUP(V$2+1,FIXTURES!$C$2:$NC$23,MATCH($C119,FIXTURES!$B$2:$B$23,0),0)))),IF(AND(HLOOKUP(V$2,FIXTURES!$C$2:$NC$23,MATCH($C119,FIXTURES!$B$2:$B$23,0),0)="",HLOOKUP(V$2+1,FIXTURES!$C$2:$NC$23,MATCH($C119,FIXTURES!$B$2:$B$23,0),0)=""),HLOOKUP(V$2+2,FIXTURES!$C$2:$NC$23,MATCH($C119,FIXTURES!$B$2:$B$23,0),0),IF(HLOOKUP(V$2+1,FIXTURES!$C$2:$NC$23,MATCH($C119,FIXTURES!$B$2:$B$23,0),0)="",HLOOKUP(V$2,FIXTURES!$C$2:$NC$23,MATCH($C119,FIXTURES!$B$2:$B$23,0),0),HLOOKUP(V$2+1,FIXTURES!$C$2:$NC$23,MATCH($C119,FIXTURES!$B$2:$B$23,0),0))))</f>
        <v/>
      </c>
      <c r="W119" s="70" t="str">
        <f>IF(W$1="SAT",IF(AND(HLOOKUP(W$2,FIXTURES!$C$2:$NC$23,MATCH($C119,FIXTURES!$B$2:$B$23,0),0)="",HLOOKUP(W$2+1,FIXTURES!$C$2:$NC$23,MATCH($C119,FIXTURES!$B$2:$B$23,0),0)="",HLOOKUP(W$2+2,FIXTURES!$C$2:$NC$23,MATCH($C119,FIXTURES!$B$2:$B$23,0),0)=""),HLOOKUP(W$2-1,FIXTURES!$C$2:$NC$23,MATCH($C119,FIXTURES!$B$2:$B$23,0),0),IF(AND(HLOOKUP(W$2,FIXTURES!$C$2:$NC$23,MATCH($C119,FIXTURES!$B$2:$B$23,0),0)="",HLOOKUP(W$2+1,FIXTURES!$C$2:$NC$23,MATCH($C119,FIXTURES!$B$2:$B$23,0),0)=""),HLOOKUP(W$2+2,FIXTURES!$C$2:$NC$23,MATCH($C119,FIXTURES!$B$2:$B$23,0),0),IF(HLOOKUP(W$2+1,FIXTURES!$C$2:$NC$23,MATCH($C119,FIXTURES!$B$2:$B$23,0),0)="",HLOOKUP(W$2,FIXTURES!$C$2:$NC$23,MATCH($C119,FIXTURES!$B$2:$B$23,0),0),HLOOKUP(W$2+1,FIXTURES!$C$2:$NC$23,MATCH($C119,FIXTURES!$B$2:$B$23,0),0)))),IF(AND(HLOOKUP(W$2,FIXTURES!$C$2:$NC$23,MATCH($C119,FIXTURES!$B$2:$B$23,0),0)="",HLOOKUP(W$2+1,FIXTURES!$C$2:$NC$23,MATCH($C119,FIXTURES!$B$2:$B$23,0),0)=""),HLOOKUP(W$2+2,FIXTURES!$C$2:$NC$23,MATCH($C119,FIXTURES!$B$2:$B$23,0),0),IF(HLOOKUP(W$2+1,FIXTURES!$C$2:$NC$23,MATCH($C119,FIXTURES!$B$2:$B$23,0),0)="",HLOOKUP(W$2,FIXTURES!$C$2:$NC$23,MATCH($C119,FIXTURES!$B$2:$B$23,0),0),HLOOKUP(W$2+1,FIXTURES!$C$2:$NC$23,MATCH($C119,FIXTURES!$B$2:$B$23,0),0))))</f>
        <v>mci</v>
      </c>
      <c r="X119" s="70" t="str">
        <f>IF(X$1="SAT",IF(AND(HLOOKUP(X$2,FIXTURES!$C$2:$NC$23,MATCH($C119,FIXTURES!$B$2:$B$23,0),0)="",HLOOKUP(X$2+1,FIXTURES!$C$2:$NC$23,MATCH($C119,FIXTURES!$B$2:$B$23,0),0)="",HLOOKUP(X$2+2,FIXTURES!$C$2:$NC$23,MATCH($C119,FIXTURES!$B$2:$B$23,0),0)=""),HLOOKUP(X$2-1,FIXTURES!$C$2:$NC$23,MATCH($C119,FIXTURES!$B$2:$B$23,0),0),IF(AND(HLOOKUP(X$2,FIXTURES!$C$2:$NC$23,MATCH($C119,FIXTURES!$B$2:$B$23,0),0)="",HLOOKUP(X$2+1,FIXTURES!$C$2:$NC$23,MATCH($C119,FIXTURES!$B$2:$B$23,0),0)=""),HLOOKUP(X$2+2,FIXTURES!$C$2:$NC$23,MATCH($C119,FIXTURES!$B$2:$B$23,0),0),IF(HLOOKUP(X$2+1,FIXTURES!$C$2:$NC$23,MATCH($C119,FIXTURES!$B$2:$B$23,0),0)="",HLOOKUP(X$2,FIXTURES!$C$2:$NC$23,MATCH($C119,FIXTURES!$B$2:$B$23,0),0),HLOOKUP(X$2+1,FIXTURES!$C$2:$NC$23,MATCH($C119,FIXTURES!$B$2:$B$23,0),0)))),IF(AND(HLOOKUP(X$2,FIXTURES!$C$2:$NC$23,MATCH($C119,FIXTURES!$B$2:$B$23,0),0)="",HLOOKUP(X$2+1,FIXTURES!$C$2:$NC$23,MATCH($C119,FIXTURES!$B$2:$B$23,0),0)=""),HLOOKUP(X$2+2,FIXTURES!$C$2:$NC$23,MATCH($C119,FIXTURES!$B$2:$B$23,0),0),IF(HLOOKUP(X$2+1,FIXTURES!$C$2:$NC$23,MATCH($C119,FIXTURES!$B$2:$B$23,0),0)="",HLOOKUP(X$2,FIXTURES!$C$2:$NC$23,MATCH($C119,FIXTURES!$B$2:$B$23,0),0),HLOOKUP(X$2+1,FIXTURES!$C$2:$NC$23,MATCH($C119,FIXTURES!$B$2:$B$23,0),0))))</f>
        <v/>
      </c>
      <c r="Y119" s="70" t="str">
        <f>IF(Y$1="SAT",IF(AND(HLOOKUP(Y$2,FIXTURES!$C$2:$NC$23,MATCH($C119,FIXTURES!$B$2:$B$23,0),0)="",HLOOKUP(Y$2+1,FIXTURES!$C$2:$NC$23,MATCH($C119,FIXTURES!$B$2:$B$23,0),0)="",HLOOKUP(Y$2+2,FIXTURES!$C$2:$NC$23,MATCH($C119,FIXTURES!$B$2:$B$23,0),0)=""),HLOOKUP(Y$2-1,FIXTURES!$C$2:$NC$23,MATCH($C119,FIXTURES!$B$2:$B$23,0),0),IF(AND(HLOOKUP(Y$2,FIXTURES!$C$2:$NC$23,MATCH($C119,FIXTURES!$B$2:$B$23,0),0)="",HLOOKUP(Y$2+1,FIXTURES!$C$2:$NC$23,MATCH($C119,FIXTURES!$B$2:$B$23,0),0)=""),HLOOKUP(Y$2+2,FIXTURES!$C$2:$NC$23,MATCH($C119,FIXTURES!$B$2:$B$23,0),0),IF(HLOOKUP(Y$2+1,FIXTURES!$C$2:$NC$23,MATCH($C119,FIXTURES!$B$2:$B$23,0),0)="",HLOOKUP(Y$2,FIXTURES!$C$2:$NC$23,MATCH($C119,FIXTURES!$B$2:$B$23,0),0),HLOOKUP(Y$2+1,FIXTURES!$C$2:$NC$23,MATCH($C119,FIXTURES!$B$2:$B$23,0),0)))),IF(AND(HLOOKUP(Y$2,FIXTURES!$C$2:$NC$23,MATCH($C119,FIXTURES!$B$2:$B$23,0),0)="",HLOOKUP(Y$2+1,FIXTURES!$C$2:$NC$23,MATCH($C119,FIXTURES!$B$2:$B$23,0),0)=""),HLOOKUP(Y$2+2,FIXTURES!$C$2:$NC$23,MATCH($C119,FIXTURES!$B$2:$B$23,0),0),IF(HLOOKUP(Y$2+1,FIXTURES!$C$2:$NC$23,MATCH($C119,FIXTURES!$B$2:$B$23,0),0)="",HLOOKUP(Y$2,FIXTURES!$C$2:$NC$23,MATCH($C119,FIXTURES!$B$2:$B$23,0),0),HLOOKUP(Y$2+1,FIXTURES!$C$2:$NC$23,MATCH($C119,FIXTURES!$B$2:$B$23,0),0))))</f>
        <v>WHU</v>
      </c>
      <c r="Z119" s="70" t="str">
        <f>IF(Z$1="SAT",IF(AND(HLOOKUP(Z$2,FIXTURES!$C$2:$NC$23,MATCH($C119,FIXTURES!$B$2:$B$23,0),0)="",HLOOKUP(Z$2+1,FIXTURES!$C$2:$NC$23,MATCH($C119,FIXTURES!$B$2:$B$23,0),0)="",HLOOKUP(Z$2+2,FIXTURES!$C$2:$NC$23,MATCH($C119,FIXTURES!$B$2:$B$23,0),0)=""),HLOOKUP(Z$2-1,FIXTURES!$C$2:$NC$23,MATCH($C119,FIXTURES!$B$2:$B$23,0),0),IF(AND(HLOOKUP(Z$2,FIXTURES!$C$2:$NC$23,MATCH($C119,FIXTURES!$B$2:$B$23,0),0)="",HLOOKUP(Z$2+1,FIXTURES!$C$2:$NC$23,MATCH($C119,FIXTURES!$B$2:$B$23,0),0)=""),HLOOKUP(Z$2+2,FIXTURES!$C$2:$NC$23,MATCH($C119,FIXTURES!$B$2:$B$23,0),0),IF(HLOOKUP(Z$2+1,FIXTURES!$C$2:$NC$23,MATCH($C119,FIXTURES!$B$2:$B$23,0),0)="",HLOOKUP(Z$2,FIXTURES!$C$2:$NC$23,MATCH($C119,FIXTURES!$B$2:$B$23,0),0),HLOOKUP(Z$2+1,FIXTURES!$C$2:$NC$23,MATCH($C119,FIXTURES!$B$2:$B$23,0),0)))),IF(AND(HLOOKUP(Z$2,FIXTURES!$C$2:$NC$23,MATCH($C119,FIXTURES!$B$2:$B$23,0),0)="",HLOOKUP(Z$2+1,FIXTURES!$C$2:$NC$23,MATCH($C119,FIXTURES!$B$2:$B$23,0),0)=""),HLOOKUP(Z$2+2,FIXTURES!$C$2:$NC$23,MATCH($C119,FIXTURES!$B$2:$B$23,0),0),IF(HLOOKUP(Z$2+1,FIXTURES!$C$2:$NC$23,MATCH($C119,FIXTURES!$B$2:$B$23,0),0)="",HLOOKUP(Z$2,FIXTURES!$C$2:$NC$23,MATCH($C119,FIXTURES!$B$2:$B$23,0),0),HLOOKUP(Z$2+1,FIXTURES!$C$2:$NC$23,MATCH($C119,FIXTURES!$B$2:$B$23,0),0))))</f>
        <v>bou</v>
      </c>
      <c r="AA119" s="70" t="str">
        <f>IF(AA$1="SAT",IF(AND(HLOOKUP(AA$2,FIXTURES!$C$2:$NC$23,MATCH($C119,FIXTURES!$B$2:$B$23,0),0)="",HLOOKUP(AA$2+1,FIXTURES!$C$2:$NC$23,MATCH($C119,FIXTURES!$B$2:$B$23,0),0)="",HLOOKUP(AA$2+2,FIXTURES!$C$2:$NC$23,MATCH($C119,FIXTURES!$B$2:$B$23,0),0)=""),HLOOKUP(AA$2-1,FIXTURES!$C$2:$NC$23,MATCH($C119,FIXTURES!$B$2:$B$23,0),0),IF(AND(HLOOKUP(AA$2,FIXTURES!$C$2:$NC$23,MATCH($C119,FIXTURES!$B$2:$B$23,0),0)="",HLOOKUP(AA$2+1,FIXTURES!$C$2:$NC$23,MATCH($C119,FIXTURES!$B$2:$B$23,0),0)=""),HLOOKUP(AA$2+2,FIXTURES!$C$2:$NC$23,MATCH($C119,FIXTURES!$B$2:$B$23,0),0),IF(HLOOKUP(AA$2+1,FIXTURES!$C$2:$NC$23,MATCH($C119,FIXTURES!$B$2:$B$23,0),0)="",HLOOKUP(AA$2,FIXTURES!$C$2:$NC$23,MATCH($C119,FIXTURES!$B$2:$B$23,0),0),HLOOKUP(AA$2+1,FIXTURES!$C$2:$NC$23,MATCH($C119,FIXTURES!$B$2:$B$23,0),0)))),IF(AND(HLOOKUP(AA$2,FIXTURES!$C$2:$NC$23,MATCH($C119,FIXTURES!$B$2:$B$23,0),0)="",HLOOKUP(AA$2+1,FIXTURES!$C$2:$NC$23,MATCH($C119,FIXTURES!$B$2:$B$23,0),0)=""),HLOOKUP(AA$2+2,FIXTURES!$C$2:$NC$23,MATCH($C119,FIXTURES!$B$2:$B$23,0),0),IF(HLOOKUP(AA$2+1,FIXTURES!$C$2:$NC$23,MATCH($C119,FIXTURES!$B$2:$B$23,0),0)="",HLOOKUP(AA$2,FIXTURES!$C$2:$NC$23,MATCH($C119,FIXTURES!$B$2:$B$23,0),0),HLOOKUP(AA$2+1,FIXTURES!$C$2:$NC$23,MATCH($C119,FIXTURES!$B$2:$B$23,0),0))))</f>
        <v>ARS</v>
      </c>
      <c r="AB119" s="70" t="str">
        <f>IF(AB$1="SAT",IF(AND(HLOOKUP(AB$2,FIXTURES!$C$2:$NC$23,MATCH($C119,FIXTURES!$B$2:$B$23,0),0)="",HLOOKUP(AB$2+1,FIXTURES!$C$2:$NC$23,MATCH($C119,FIXTURES!$B$2:$B$23,0),0)="",HLOOKUP(AB$2+2,FIXTURES!$C$2:$NC$23,MATCH($C119,FIXTURES!$B$2:$B$23,0),0)=""),HLOOKUP(AB$2-1,FIXTURES!$C$2:$NC$23,MATCH($C119,FIXTURES!$B$2:$B$23,0),0),IF(AND(HLOOKUP(AB$2,FIXTURES!$C$2:$NC$23,MATCH($C119,FIXTURES!$B$2:$B$23,0),0)="",HLOOKUP(AB$2+1,FIXTURES!$C$2:$NC$23,MATCH($C119,FIXTURES!$B$2:$B$23,0),0)=""),HLOOKUP(AB$2+2,FIXTURES!$C$2:$NC$23,MATCH($C119,FIXTURES!$B$2:$B$23,0),0),IF(HLOOKUP(AB$2+1,FIXTURES!$C$2:$NC$23,MATCH($C119,FIXTURES!$B$2:$B$23,0),0)="",HLOOKUP(AB$2,FIXTURES!$C$2:$NC$23,MATCH($C119,FIXTURES!$B$2:$B$23,0),0),HLOOKUP(AB$2+1,FIXTURES!$C$2:$NC$23,MATCH($C119,FIXTURES!$B$2:$B$23,0),0)))),IF(AND(HLOOKUP(AB$2,FIXTURES!$C$2:$NC$23,MATCH($C119,FIXTURES!$B$2:$B$23,0),0)="",HLOOKUP(AB$2+1,FIXTURES!$C$2:$NC$23,MATCH($C119,FIXTURES!$B$2:$B$23,0),0)=""),HLOOKUP(AB$2+2,FIXTURES!$C$2:$NC$23,MATCH($C119,FIXTURES!$B$2:$B$23,0),0),IF(HLOOKUP(AB$2+1,FIXTURES!$C$2:$NC$23,MATCH($C119,FIXTURES!$B$2:$B$23,0),0)="",HLOOKUP(AB$2,FIXTURES!$C$2:$NC$23,MATCH($C119,FIXTURES!$B$2:$B$23,0),0),HLOOKUP(AB$2+1,FIXTURES!$C$2:$NC$23,MATCH($C119,FIXTURES!$B$2:$B$23,0),0))))</f>
        <v/>
      </c>
      <c r="AC119" s="70" t="str">
        <f>IF(AC$1="SAT",IF(AND(HLOOKUP(AC$2,FIXTURES!$C$2:$NC$23,MATCH($C119,FIXTURES!$B$2:$B$23,0),0)="",HLOOKUP(AC$2+1,FIXTURES!$C$2:$NC$23,MATCH($C119,FIXTURES!$B$2:$B$23,0),0)="",HLOOKUP(AC$2+2,FIXTURES!$C$2:$NC$23,MATCH($C119,FIXTURES!$B$2:$B$23,0),0)=""),HLOOKUP(AC$2-1,FIXTURES!$C$2:$NC$23,MATCH($C119,FIXTURES!$B$2:$B$23,0),0),IF(AND(HLOOKUP(AC$2,FIXTURES!$C$2:$NC$23,MATCH($C119,FIXTURES!$B$2:$B$23,0),0)="",HLOOKUP(AC$2+1,FIXTURES!$C$2:$NC$23,MATCH($C119,FIXTURES!$B$2:$B$23,0),0)=""),HLOOKUP(AC$2+2,FIXTURES!$C$2:$NC$23,MATCH($C119,FIXTURES!$B$2:$B$23,0),0),IF(HLOOKUP(AC$2+1,FIXTURES!$C$2:$NC$23,MATCH($C119,FIXTURES!$B$2:$B$23,0),0)="",HLOOKUP(AC$2,FIXTURES!$C$2:$NC$23,MATCH($C119,FIXTURES!$B$2:$B$23,0),0),HLOOKUP(AC$2+1,FIXTURES!$C$2:$NC$23,MATCH($C119,FIXTURES!$B$2:$B$23,0),0)))),IF(AND(HLOOKUP(AC$2,FIXTURES!$C$2:$NC$23,MATCH($C119,FIXTURES!$B$2:$B$23,0),0)="",HLOOKUP(AC$2+1,FIXTURES!$C$2:$NC$23,MATCH($C119,FIXTURES!$B$2:$B$23,0),0)=""),HLOOKUP(AC$2+2,FIXTURES!$C$2:$NC$23,MATCH($C119,FIXTURES!$B$2:$B$23,0),0),IF(HLOOKUP(AC$2+1,FIXTURES!$C$2:$NC$23,MATCH($C119,FIXTURES!$B$2:$B$23,0),0)="",HLOOKUP(AC$2,FIXTURES!$C$2:$NC$23,MATCH($C119,FIXTURES!$B$2:$B$23,0),0),HLOOKUP(AC$2+1,FIXTURES!$C$2:$NC$23,MATCH($C119,FIXTURES!$B$2:$B$23,0),0))))</f>
        <v>cry</v>
      </c>
      <c r="AD119" s="70" t="str">
        <f>IF(AD$1="SAT",IF(AND(HLOOKUP(AD$2,FIXTURES!$C$2:$NC$23,MATCH($C119,FIXTURES!$B$2:$B$23,0),0)="",HLOOKUP(AD$2+1,FIXTURES!$C$2:$NC$23,MATCH($C119,FIXTURES!$B$2:$B$23,0),0)="",HLOOKUP(AD$2+2,FIXTURES!$C$2:$NC$23,MATCH($C119,FIXTURES!$B$2:$B$23,0),0)=""),HLOOKUP(AD$2-1,FIXTURES!$C$2:$NC$23,MATCH($C119,FIXTURES!$B$2:$B$23,0),0),IF(AND(HLOOKUP(AD$2,FIXTURES!$C$2:$NC$23,MATCH($C119,FIXTURES!$B$2:$B$23,0),0)="",HLOOKUP(AD$2+1,FIXTURES!$C$2:$NC$23,MATCH($C119,FIXTURES!$B$2:$B$23,0),0)=""),HLOOKUP(AD$2+2,FIXTURES!$C$2:$NC$23,MATCH($C119,FIXTURES!$B$2:$B$23,0),0),IF(HLOOKUP(AD$2+1,FIXTURES!$C$2:$NC$23,MATCH($C119,FIXTURES!$B$2:$B$23,0),0)="",HLOOKUP(AD$2,FIXTURES!$C$2:$NC$23,MATCH($C119,FIXTURES!$B$2:$B$23,0),0),HLOOKUP(AD$2+1,FIXTURES!$C$2:$NC$23,MATCH($C119,FIXTURES!$B$2:$B$23,0),0)))),IF(AND(HLOOKUP(AD$2,FIXTURES!$C$2:$NC$23,MATCH($C119,FIXTURES!$B$2:$B$23,0),0)="",HLOOKUP(AD$2+1,FIXTURES!$C$2:$NC$23,MATCH($C119,FIXTURES!$B$2:$B$23,0),0)=""),HLOOKUP(AD$2+2,FIXTURES!$C$2:$NC$23,MATCH($C119,FIXTURES!$B$2:$B$23,0),0),IF(HLOOKUP(AD$2+1,FIXTURES!$C$2:$NC$23,MATCH($C119,FIXTURES!$B$2:$B$23,0),0)="",HLOOKUP(AD$2,FIXTURES!$C$2:$NC$23,MATCH($C119,FIXTURES!$B$2:$B$23,0),0),HLOOKUP(AD$2+1,FIXTURES!$C$2:$NC$23,MATCH($C119,FIXTURES!$B$2:$B$23,0),0))))</f>
        <v/>
      </c>
      <c r="AE119" s="70" t="str">
        <f>IF(AE$1="SAT",IF(AND(HLOOKUP(AE$2,FIXTURES!$C$2:$NC$23,MATCH($C119,FIXTURES!$B$2:$B$23,0),0)="",HLOOKUP(AE$2+1,FIXTURES!$C$2:$NC$23,MATCH($C119,FIXTURES!$B$2:$B$23,0),0)="",HLOOKUP(AE$2+2,FIXTURES!$C$2:$NC$23,MATCH($C119,FIXTURES!$B$2:$B$23,0),0)=""),HLOOKUP(AE$2-1,FIXTURES!$C$2:$NC$23,MATCH($C119,FIXTURES!$B$2:$B$23,0),0),IF(AND(HLOOKUP(AE$2,FIXTURES!$C$2:$NC$23,MATCH($C119,FIXTURES!$B$2:$B$23,0),0)="",HLOOKUP(AE$2+1,FIXTURES!$C$2:$NC$23,MATCH($C119,FIXTURES!$B$2:$B$23,0),0)=""),HLOOKUP(AE$2+2,FIXTURES!$C$2:$NC$23,MATCH($C119,FIXTURES!$B$2:$B$23,0),0),IF(HLOOKUP(AE$2+1,FIXTURES!$C$2:$NC$23,MATCH($C119,FIXTURES!$B$2:$B$23,0),0)="",HLOOKUP(AE$2,FIXTURES!$C$2:$NC$23,MATCH($C119,FIXTURES!$B$2:$B$23,0),0),HLOOKUP(AE$2+1,FIXTURES!$C$2:$NC$23,MATCH($C119,FIXTURES!$B$2:$B$23,0),0)))),IF(AND(HLOOKUP(AE$2,FIXTURES!$C$2:$NC$23,MATCH($C119,FIXTURES!$B$2:$B$23,0),0)="",HLOOKUP(AE$2+1,FIXTURES!$C$2:$NC$23,MATCH($C119,FIXTURES!$B$2:$B$23,0),0)=""),HLOOKUP(AE$2+2,FIXTURES!$C$2:$NC$23,MATCH($C119,FIXTURES!$B$2:$B$23,0),0),IF(HLOOKUP(AE$2+1,FIXTURES!$C$2:$NC$23,MATCH($C119,FIXTURES!$B$2:$B$23,0),0)="",HLOOKUP(AE$2,FIXTURES!$C$2:$NC$23,MATCH($C119,FIXTURES!$B$2:$B$23,0),0),HLOOKUP(AE$2+1,FIXTURES!$C$2:$NC$23,MATCH($C119,FIXTURES!$B$2:$B$23,0),0))))</f>
        <v>NEW</v>
      </c>
      <c r="AF119" s="70" t="str">
        <f>IF(AF$1="SAT",IF(AND(HLOOKUP(AF$2,FIXTURES!$C$2:$NC$23,MATCH($C119,FIXTURES!$B$2:$B$23,0),0)="",HLOOKUP(AF$2+1,FIXTURES!$C$2:$NC$23,MATCH($C119,FIXTURES!$B$2:$B$23,0),0)="",HLOOKUP(AF$2+2,FIXTURES!$C$2:$NC$23,MATCH($C119,FIXTURES!$B$2:$B$23,0),0)=""),HLOOKUP(AF$2-1,FIXTURES!$C$2:$NC$23,MATCH($C119,FIXTURES!$B$2:$B$23,0),0),IF(AND(HLOOKUP(AF$2,FIXTURES!$C$2:$NC$23,MATCH($C119,FIXTURES!$B$2:$B$23,0),0)="",HLOOKUP(AF$2+1,FIXTURES!$C$2:$NC$23,MATCH($C119,FIXTURES!$B$2:$B$23,0),0)=""),HLOOKUP(AF$2+2,FIXTURES!$C$2:$NC$23,MATCH($C119,FIXTURES!$B$2:$B$23,0),0),IF(HLOOKUP(AF$2+1,FIXTURES!$C$2:$NC$23,MATCH($C119,FIXTURES!$B$2:$B$23,0),0)="",HLOOKUP(AF$2,FIXTURES!$C$2:$NC$23,MATCH($C119,FIXTURES!$B$2:$B$23,0),0),HLOOKUP(AF$2+1,FIXTURES!$C$2:$NC$23,MATCH($C119,FIXTURES!$B$2:$B$23,0),0)))),IF(AND(HLOOKUP(AF$2,FIXTURES!$C$2:$NC$23,MATCH($C119,FIXTURES!$B$2:$B$23,0),0)="",HLOOKUP(AF$2+1,FIXTURES!$C$2:$NC$23,MATCH($C119,FIXTURES!$B$2:$B$23,0),0)=""),HLOOKUP(AF$2+2,FIXTURES!$C$2:$NC$23,MATCH($C119,FIXTURES!$B$2:$B$23,0),0),IF(HLOOKUP(AF$2+1,FIXTURES!$C$2:$NC$23,MATCH($C119,FIXTURES!$B$2:$B$23,0),0)="",HLOOKUP(AF$2,FIXTURES!$C$2:$NC$23,MATCH($C119,FIXTURES!$B$2:$B$23,0),0),HLOOKUP(AF$2+1,FIXTURES!$C$2:$NC$23,MATCH($C119,FIXTURES!$B$2:$B$23,0),0))))</f>
        <v>Sheffield Weds</v>
      </c>
      <c r="AG119" s="70" t="str">
        <f>IF(AG$1="SAT",IF(AND(HLOOKUP(AG$2,FIXTURES!$C$2:$NC$23,MATCH($C119,FIXTURES!$B$2:$B$23,0),0)="",HLOOKUP(AG$2+1,FIXTURES!$C$2:$NC$23,MATCH($C119,FIXTURES!$B$2:$B$23,0),0)="",HLOOKUP(AG$2+2,FIXTURES!$C$2:$NC$23,MATCH($C119,FIXTURES!$B$2:$B$23,0),0)=""),HLOOKUP(AG$2-1,FIXTURES!$C$2:$NC$23,MATCH($C119,FIXTURES!$B$2:$B$23,0),0),IF(AND(HLOOKUP(AG$2,FIXTURES!$C$2:$NC$23,MATCH($C119,FIXTURES!$B$2:$B$23,0),0)="",HLOOKUP(AG$2+1,FIXTURES!$C$2:$NC$23,MATCH($C119,FIXTURES!$B$2:$B$23,0),0)=""),HLOOKUP(AG$2+2,FIXTURES!$C$2:$NC$23,MATCH($C119,FIXTURES!$B$2:$B$23,0),0),IF(HLOOKUP(AG$2+1,FIXTURES!$C$2:$NC$23,MATCH($C119,FIXTURES!$B$2:$B$23,0),0)="",HLOOKUP(AG$2,FIXTURES!$C$2:$NC$23,MATCH($C119,FIXTURES!$B$2:$B$23,0),0),HLOOKUP(AG$2+1,FIXTURES!$C$2:$NC$23,MATCH($C119,FIXTURES!$B$2:$B$23,0),0)))),IF(AND(HLOOKUP(AG$2,FIXTURES!$C$2:$NC$23,MATCH($C119,FIXTURES!$B$2:$B$23,0),0)="",HLOOKUP(AG$2+1,FIXTURES!$C$2:$NC$23,MATCH($C119,FIXTURES!$B$2:$B$23,0),0)=""),HLOOKUP(AG$2+2,FIXTURES!$C$2:$NC$23,MATCH($C119,FIXTURES!$B$2:$B$23,0),0),IF(HLOOKUP(AG$2+1,FIXTURES!$C$2:$NC$23,MATCH($C119,FIXTURES!$B$2:$B$23,0),0)="",HLOOKUP(AG$2,FIXTURES!$C$2:$NC$23,MATCH($C119,FIXTURES!$B$2:$B$23,0),0),HLOOKUP(AG$2+1,FIXTURES!$C$2:$NC$23,MATCH($C119,FIXTURES!$B$2:$B$23,0),0))))</f>
        <v>liv</v>
      </c>
      <c r="AH119" s="70" t="str">
        <f>IF(AH$1="SAT",IF(AND(HLOOKUP(AH$2,FIXTURES!$C$2:$NC$23,MATCH($C119,FIXTURES!$B$2:$B$23,0),0)="",HLOOKUP(AH$2+1,FIXTURES!$C$2:$NC$23,MATCH($C119,FIXTURES!$B$2:$B$23,0),0)="",HLOOKUP(AH$2+2,FIXTURES!$C$2:$NC$23,MATCH($C119,FIXTURES!$B$2:$B$23,0),0)=""),HLOOKUP(AH$2-1,FIXTURES!$C$2:$NC$23,MATCH($C119,FIXTURES!$B$2:$B$23,0),0),IF(AND(HLOOKUP(AH$2,FIXTURES!$C$2:$NC$23,MATCH($C119,FIXTURES!$B$2:$B$23,0),0)="",HLOOKUP(AH$2+1,FIXTURES!$C$2:$NC$23,MATCH($C119,FIXTURES!$B$2:$B$23,0),0)=""),HLOOKUP(AH$2+2,FIXTURES!$C$2:$NC$23,MATCH($C119,FIXTURES!$B$2:$B$23,0),0),IF(HLOOKUP(AH$2+1,FIXTURES!$C$2:$NC$23,MATCH($C119,FIXTURES!$B$2:$B$23,0),0)="",HLOOKUP(AH$2,FIXTURES!$C$2:$NC$23,MATCH($C119,FIXTURES!$B$2:$B$23,0),0),HLOOKUP(AH$2+1,FIXTURES!$C$2:$NC$23,MATCH($C119,FIXTURES!$B$2:$B$23,0),0)))),IF(AND(HLOOKUP(AH$2,FIXTURES!$C$2:$NC$23,MATCH($C119,FIXTURES!$B$2:$B$23,0),0)="",HLOOKUP(AH$2+1,FIXTURES!$C$2:$NC$23,MATCH($C119,FIXTURES!$B$2:$B$23,0),0)=""),HLOOKUP(AH$2+2,FIXTURES!$C$2:$NC$23,MATCH($C119,FIXTURES!$B$2:$B$23,0),0),IF(HLOOKUP(AH$2+1,FIXTURES!$C$2:$NC$23,MATCH($C119,FIXTURES!$B$2:$B$23,0),0)="",HLOOKUP(AH$2,FIXTURES!$C$2:$NC$23,MATCH($C119,FIXTURES!$B$2:$B$23,0),0),HLOOKUP(AH$2+1,FIXTURES!$C$2:$NC$23,MATCH($C119,FIXTURES!$B$2:$B$23,0),0))))</f>
        <v/>
      </c>
      <c r="AI119" s="70" t="str">
        <f>IF(AI$1="SAT",IF(AND(HLOOKUP(AI$2,FIXTURES!$C$2:$NC$23,MATCH($C119,FIXTURES!$B$2:$B$23,0),0)="",HLOOKUP(AI$2+1,FIXTURES!$C$2:$NC$23,MATCH($C119,FIXTURES!$B$2:$B$23,0),0)="",HLOOKUP(AI$2+2,FIXTURES!$C$2:$NC$23,MATCH($C119,FIXTURES!$B$2:$B$23,0),0)=""),HLOOKUP(AI$2-1,FIXTURES!$C$2:$NC$23,MATCH($C119,FIXTURES!$B$2:$B$23,0),0),IF(AND(HLOOKUP(AI$2,FIXTURES!$C$2:$NC$23,MATCH($C119,FIXTURES!$B$2:$B$23,0),0)="",HLOOKUP(AI$2+1,FIXTURES!$C$2:$NC$23,MATCH($C119,FIXTURES!$B$2:$B$23,0),0)=""),HLOOKUP(AI$2+2,FIXTURES!$C$2:$NC$23,MATCH($C119,FIXTURES!$B$2:$B$23,0),0),IF(HLOOKUP(AI$2+1,FIXTURES!$C$2:$NC$23,MATCH($C119,FIXTURES!$B$2:$B$23,0),0)="",HLOOKUP(AI$2,FIXTURES!$C$2:$NC$23,MATCH($C119,FIXTURES!$B$2:$B$23,0),0),HLOOKUP(AI$2+1,FIXTURES!$C$2:$NC$23,MATCH($C119,FIXTURES!$B$2:$B$23,0),0)))),IF(AND(HLOOKUP(AI$2,FIXTURES!$C$2:$NC$23,MATCH($C119,FIXTURES!$B$2:$B$23,0),0)="",HLOOKUP(AI$2+1,FIXTURES!$C$2:$NC$23,MATCH($C119,FIXTURES!$B$2:$B$23,0),0)=""),HLOOKUP(AI$2+2,FIXTURES!$C$2:$NC$23,MATCH($C119,FIXTURES!$B$2:$B$23,0),0),IF(HLOOKUP(AI$2+1,FIXTURES!$C$2:$NC$23,MATCH($C119,FIXTURES!$B$2:$B$23,0),0)="",HLOOKUP(AI$2,FIXTURES!$C$2:$NC$23,MATCH($C119,FIXTURES!$B$2:$B$23,0),0),HLOOKUP(AI$2+1,FIXTURES!$C$2:$NC$23,MATCH($C119,FIXTURES!$B$2:$B$23,0),0))))</f>
        <v/>
      </c>
      <c r="AJ119" s="70" t="str">
        <f>IF(AJ$1="SAT",IF(AND(HLOOKUP(AJ$2,FIXTURES!$C$2:$NC$23,MATCH($C119,FIXTURES!$B$2:$B$23,0),0)="",HLOOKUP(AJ$2+1,FIXTURES!$C$2:$NC$23,MATCH($C119,FIXTURES!$B$2:$B$23,0),0)="",HLOOKUP(AJ$2+2,FIXTURES!$C$2:$NC$23,MATCH($C119,FIXTURES!$B$2:$B$23,0),0)=""),HLOOKUP(AJ$2-1,FIXTURES!$C$2:$NC$23,MATCH($C119,FIXTURES!$B$2:$B$23,0),0),IF(AND(HLOOKUP(AJ$2,FIXTURES!$C$2:$NC$23,MATCH($C119,FIXTURES!$B$2:$B$23,0),0)="",HLOOKUP(AJ$2+1,FIXTURES!$C$2:$NC$23,MATCH($C119,FIXTURES!$B$2:$B$23,0),0)=""),HLOOKUP(AJ$2+2,FIXTURES!$C$2:$NC$23,MATCH($C119,FIXTURES!$B$2:$B$23,0),0),IF(HLOOKUP(AJ$2+1,FIXTURES!$C$2:$NC$23,MATCH($C119,FIXTURES!$B$2:$B$23,0),0)="",HLOOKUP(AJ$2,FIXTURES!$C$2:$NC$23,MATCH($C119,FIXTURES!$B$2:$B$23,0),0),HLOOKUP(AJ$2+1,FIXTURES!$C$2:$NC$23,MATCH($C119,FIXTURES!$B$2:$B$23,0),0)))),IF(AND(HLOOKUP(AJ$2,FIXTURES!$C$2:$NC$23,MATCH($C119,FIXTURES!$B$2:$B$23,0),0)="",HLOOKUP(AJ$2+1,FIXTURES!$C$2:$NC$23,MATCH($C119,FIXTURES!$B$2:$B$23,0),0)=""),HLOOKUP(AJ$2+2,FIXTURES!$C$2:$NC$23,MATCH($C119,FIXTURES!$B$2:$B$23,0),0),IF(HLOOKUP(AJ$2+1,FIXTURES!$C$2:$NC$23,MATCH($C119,FIXTURES!$B$2:$B$23,0),0)="",HLOOKUP(AJ$2,FIXTURES!$C$2:$NC$23,MATCH($C119,FIXTURES!$B$2:$B$23,0),0),HLOOKUP(AJ$2+1,FIXTURES!$C$2:$NC$23,MATCH($C119,FIXTURES!$B$2:$B$23,0),0))))</f>
        <v/>
      </c>
      <c r="AK119" s="70" t="str">
        <f>IF(AK$1="SAT",IF(AND(HLOOKUP(AK$2,FIXTURES!$C$2:$NC$23,MATCH($C119,FIXTURES!$B$2:$B$23,0),0)="",HLOOKUP(AK$2+1,FIXTURES!$C$2:$NC$23,MATCH($C119,FIXTURES!$B$2:$B$23,0),0)="",HLOOKUP(AK$2+2,FIXTURES!$C$2:$NC$23,MATCH($C119,FIXTURES!$B$2:$B$23,0),0)=""),HLOOKUP(AK$2-1,FIXTURES!$C$2:$NC$23,MATCH($C119,FIXTURES!$B$2:$B$23,0),0),IF(AND(HLOOKUP(AK$2,FIXTURES!$C$2:$NC$23,MATCH($C119,FIXTURES!$B$2:$B$23,0),0)="",HLOOKUP(AK$2+1,FIXTURES!$C$2:$NC$23,MATCH($C119,FIXTURES!$B$2:$B$23,0),0)=""),HLOOKUP(AK$2+2,FIXTURES!$C$2:$NC$23,MATCH($C119,FIXTURES!$B$2:$B$23,0),0),IF(HLOOKUP(AK$2+1,FIXTURES!$C$2:$NC$23,MATCH($C119,FIXTURES!$B$2:$B$23,0),0)="",HLOOKUP(AK$2,FIXTURES!$C$2:$NC$23,MATCH($C119,FIXTURES!$B$2:$B$23,0),0),HLOOKUP(AK$2+1,FIXTURES!$C$2:$NC$23,MATCH($C119,FIXTURES!$B$2:$B$23,0),0)))),IF(AND(HLOOKUP(AK$2,FIXTURES!$C$2:$NC$23,MATCH($C119,FIXTURES!$B$2:$B$23,0),0)="",HLOOKUP(AK$2+1,FIXTURES!$C$2:$NC$23,MATCH($C119,FIXTURES!$B$2:$B$23,0),0)=""),HLOOKUP(AK$2+2,FIXTURES!$C$2:$NC$23,MATCH($C119,FIXTURES!$B$2:$B$23,0),0),IF(HLOOKUP(AK$2+1,FIXTURES!$C$2:$NC$23,MATCH($C119,FIXTURES!$B$2:$B$23,0),0)="",HLOOKUP(AK$2,FIXTURES!$C$2:$NC$23,MATCH($C119,FIXTURES!$B$2:$B$23,0),0),HLOOKUP(AK$2+1,FIXTURES!$C$2:$NC$23,MATCH($C119,FIXTURES!$B$2:$B$23,0),0))))</f>
        <v/>
      </c>
      <c r="AL119" s="70" t="str">
        <f>IF(AL$1="SAT",IF(AND(HLOOKUP(AL$2,FIXTURES!$C$2:$NC$23,MATCH($C119,FIXTURES!$B$2:$B$23,0),0)="",HLOOKUP(AL$2+1,FIXTURES!$C$2:$NC$23,MATCH($C119,FIXTURES!$B$2:$B$23,0),0)="",HLOOKUP(AL$2+2,FIXTURES!$C$2:$NC$23,MATCH($C119,FIXTURES!$B$2:$B$23,0),0)=""),HLOOKUP(AL$2-1,FIXTURES!$C$2:$NC$23,MATCH($C119,FIXTURES!$B$2:$B$23,0),0),IF(AND(HLOOKUP(AL$2,FIXTURES!$C$2:$NC$23,MATCH($C119,FIXTURES!$B$2:$B$23,0),0)="",HLOOKUP(AL$2+1,FIXTURES!$C$2:$NC$23,MATCH($C119,FIXTURES!$B$2:$B$23,0),0)=""),HLOOKUP(AL$2+2,FIXTURES!$C$2:$NC$23,MATCH($C119,FIXTURES!$B$2:$B$23,0),0),IF(HLOOKUP(AL$2+1,FIXTURES!$C$2:$NC$23,MATCH($C119,FIXTURES!$B$2:$B$23,0),0)="",HLOOKUP(AL$2,FIXTURES!$C$2:$NC$23,MATCH($C119,FIXTURES!$B$2:$B$23,0),0),HLOOKUP(AL$2+1,FIXTURES!$C$2:$NC$23,MATCH($C119,FIXTURES!$B$2:$B$23,0),0)))),IF(AND(HLOOKUP(AL$2,FIXTURES!$C$2:$NC$23,MATCH($C119,FIXTURES!$B$2:$B$23,0),0)="",HLOOKUP(AL$2+1,FIXTURES!$C$2:$NC$23,MATCH($C119,FIXTURES!$B$2:$B$23,0),0)=""),HLOOKUP(AL$2+2,FIXTURES!$C$2:$NC$23,MATCH($C119,FIXTURES!$B$2:$B$23,0),0),IF(HLOOKUP(AL$2+1,FIXTURES!$C$2:$NC$23,MATCH($C119,FIXTURES!$B$2:$B$23,0),0)="",HLOOKUP(AL$2,FIXTURES!$C$2:$NC$23,MATCH($C119,FIXTURES!$B$2:$B$23,0),0),HLOOKUP(AL$2+1,FIXTURES!$C$2:$NC$23,MATCH($C119,FIXTURES!$B$2:$B$23,0),0))))</f>
        <v/>
      </c>
      <c r="AM119" s="70" t="str">
        <f>IF(AM$1="SAT",IF(AND(HLOOKUP(AM$2,FIXTURES!$C$2:$NC$23,MATCH($C119,FIXTURES!$B$2:$B$23,0),0)="",HLOOKUP(AM$2+1,FIXTURES!$C$2:$NC$23,MATCH($C119,FIXTURES!$B$2:$B$23,0),0)="",HLOOKUP(AM$2+2,FIXTURES!$C$2:$NC$23,MATCH($C119,FIXTURES!$B$2:$B$23,0),0)=""),HLOOKUP(AM$2-1,FIXTURES!$C$2:$NC$23,MATCH($C119,FIXTURES!$B$2:$B$23,0),0),IF(AND(HLOOKUP(AM$2,FIXTURES!$C$2:$NC$23,MATCH($C119,FIXTURES!$B$2:$B$23,0),0)="",HLOOKUP(AM$2+1,FIXTURES!$C$2:$NC$23,MATCH($C119,FIXTURES!$B$2:$B$23,0),0)=""),HLOOKUP(AM$2+2,FIXTURES!$C$2:$NC$23,MATCH($C119,FIXTURES!$B$2:$B$23,0),0),IF(HLOOKUP(AM$2+1,FIXTURES!$C$2:$NC$23,MATCH($C119,FIXTURES!$B$2:$B$23,0),0)="",HLOOKUP(AM$2,FIXTURES!$C$2:$NC$23,MATCH($C119,FIXTURES!$B$2:$B$23,0),0),HLOOKUP(AM$2+1,FIXTURES!$C$2:$NC$23,MATCH($C119,FIXTURES!$B$2:$B$23,0),0)))),IF(AND(HLOOKUP(AM$2,FIXTURES!$C$2:$NC$23,MATCH($C119,FIXTURES!$B$2:$B$23,0),0)="",HLOOKUP(AM$2+1,FIXTURES!$C$2:$NC$23,MATCH($C119,FIXTURES!$B$2:$B$23,0),0)=""),HLOOKUP(AM$2+2,FIXTURES!$C$2:$NC$23,MATCH($C119,FIXTURES!$B$2:$B$23,0),0),IF(HLOOKUP(AM$2+1,FIXTURES!$C$2:$NC$23,MATCH($C119,FIXTURES!$B$2:$B$23,0),0)="",HLOOKUP(AM$2,FIXTURES!$C$2:$NC$23,MATCH($C119,FIXTURES!$B$2:$B$23,0),0),HLOOKUP(AM$2+1,FIXTURES!$C$2:$NC$23,MATCH($C119,FIXTURES!$B$2:$B$23,0),0))))</f>
        <v/>
      </c>
      <c r="AN119" s="70" t="str">
        <f>IF(AN$1="SAT",IF(AND(HLOOKUP(AN$2,FIXTURES!$C$2:$NC$23,MATCH($C119,FIXTURES!$B$2:$B$23,0),0)="",HLOOKUP(AN$2+1,FIXTURES!$C$2:$NC$23,MATCH($C119,FIXTURES!$B$2:$B$23,0),0)="",HLOOKUP(AN$2+2,FIXTURES!$C$2:$NC$23,MATCH($C119,FIXTURES!$B$2:$B$23,0),0)=""),HLOOKUP(AN$2-1,FIXTURES!$C$2:$NC$23,MATCH($C119,FIXTURES!$B$2:$B$23,0),0),IF(AND(HLOOKUP(AN$2,FIXTURES!$C$2:$NC$23,MATCH($C119,FIXTURES!$B$2:$B$23,0),0)="",HLOOKUP(AN$2+1,FIXTURES!$C$2:$NC$23,MATCH($C119,FIXTURES!$B$2:$B$23,0),0)=""),HLOOKUP(AN$2+2,FIXTURES!$C$2:$NC$23,MATCH($C119,FIXTURES!$B$2:$B$23,0),0),IF(HLOOKUP(AN$2+1,FIXTURES!$C$2:$NC$23,MATCH($C119,FIXTURES!$B$2:$B$23,0),0)="",HLOOKUP(AN$2,FIXTURES!$C$2:$NC$23,MATCH($C119,FIXTURES!$B$2:$B$23,0),0),HLOOKUP(AN$2+1,FIXTURES!$C$2:$NC$23,MATCH($C119,FIXTURES!$B$2:$B$23,0),0)))),IF(AND(HLOOKUP(AN$2,FIXTURES!$C$2:$NC$23,MATCH($C119,FIXTURES!$B$2:$B$23,0),0)="",HLOOKUP(AN$2+1,FIXTURES!$C$2:$NC$23,MATCH($C119,FIXTURES!$B$2:$B$23,0),0)=""),HLOOKUP(AN$2+2,FIXTURES!$C$2:$NC$23,MATCH($C119,FIXTURES!$B$2:$B$23,0),0),IF(HLOOKUP(AN$2+1,FIXTURES!$C$2:$NC$23,MATCH($C119,FIXTURES!$B$2:$B$23,0),0)="",HLOOKUP(AN$2,FIXTURES!$C$2:$NC$23,MATCH($C119,FIXTURES!$B$2:$B$23,0),0),HLOOKUP(AN$2+1,FIXTURES!$C$2:$NC$23,MATCH($C119,FIXTURES!$B$2:$B$23,0),0))))</f>
        <v/>
      </c>
      <c r="AO119" s="70" t="str">
        <f>IF(AO$1="SAT",IF(AND(HLOOKUP(AO$2,FIXTURES!$C$2:$NC$23,MATCH($C119,FIXTURES!$B$2:$B$23,0),0)="",HLOOKUP(AO$2+1,FIXTURES!$C$2:$NC$23,MATCH($C119,FIXTURES!$B$2:$B$23,0),0)="",HLOOKUP(AO$2+2,FIXTURES!$C$2:$NC$23,MATCH($C119,FIXTURES!$B$2:$B$23,0),0)=""),HLOOKUP(AO$2-1,FIXTURES!$C$2:$NC$23,MATCH($C119,FIXTURES!$B$2:$B$23,0),0),IF(AND(HLOOKUP(AO$2,FIXTURES!$C$2:$NC$23,MATCH($C119,FIXTURES!$B$2:$B$23,0),0)="",HLOOKUP(AO$2+1,FIXTURES!$C$2:$NC$23,MATCH($C119,FIXTURES!$B$2:$B$23,0),0)=""),HLOOKUP(AO$2+2,FIXTURES!$C$2:$NC$23,MATCH($C119,FIXTURES!$B$2:$B$23,0),0),IF(HLOOKUP(AO$2+1,FIXTURES!$C$2:$NC$23,MATCH($C119,FIXTURES!$B$2:$B$23,0),0)="",HLOOKUP(AO$2,FIXTURES!$C$2:$NC$23,MATCH($C119,FIXTURES!$B$2:$B$23,0),0),HLOOKUP(AO$2+1,FIXTURES!$C$2:$NC$23,MATCH($C119,FIXTURES!$B$2:$B$23,0),0)))),IF(AND(HLOOKUP(AO$2,FIXTURES!$C$2:$NC$23,MATCH($C119,FIXTURES!$B$2:$B$23,0),0)="",HLOOKUP(AO$2+1,FIXTURES!$C$2:$NC$23,MATCH($C119,FIXTURES!$B$2:$B$23,0),0)=""),HLOOKUP(AO$2+2,FIXTURES!$C$2:$NC$23,MATCH($C119,FIXTURES!$B$2:$B$23,0),0),IF(HLOOKUP(AO$2+1,FIXTURES!$C$2:$NC$23,MATCH($C119,FIXTURES!$B$2:$B$23,0),0)="",HLOOKUP(AO$2,FIXTURES!$C$2:$NC$23,MATCH($C119,FIXTURES!$B$2:$B$23,0),0),HLOOKUP(AO$2+1,FIXTURES!$C$2:$NC$23,MATCH($C119,FIXTURES!$B$2:$B$23,0),0))))</f>
        <v/>
      </c>
      <c r="AP119" s="70" t="str">
        <f>IF(AP$1="SAT",IF(AND(HLOOKUP(AP$2,FIXTURES!$C$2:$NC$23,MATCH($C119,FIXTURES!$B$2:$B$23,0),0)="",HLOOKUP(AP$2+1,FIXTURES!$C$2:$NC$23,MATCH($C119,FIXTURES!$B$2:$B$23,0),0)="",HLOOKUP(AP$2+2,FIXTURES!$C$2:$NC$23,MATCH($C119,FIXTURES!$B$2:$B$23,0),0)=""),HLOOKUP(AP$2-1,FIXTURES!$C$2:$NC$23,MATCH($C119,FIXTURES!$B$2:$B$23,0),0),IF(AND(HLOOKUP(AP$2,FIXTURES!$C$2:$NC$23,MATCH($C119,FIXTURES!$B$2:$B$23,0),0)="",HLOOKUP(AP$2+1,FIXTURES!$C$2:$NC$23,MATCH($C119,FIXTURES!$B$2:$B$23,0),0)=""),HLOOKUP(AP$2+2,FIXTURES!$C$2:$NC$23,MATCH($C119,FIXTURES!$B$2:$B$23,0),0),IF(HLOOKUP(AP$2+1,FIXTURES!$C$2:$NC$23,MATCH($C119,FIXTURES!$B$2:$B$23,0),0)="",HLOOKUP(AP$2,FIXTURES!$C$2:$NC$23,MATCH($C119,FIXTURES!$B$2:$B$23,0),0),HLOOKUP(AP$2+1,FIXTURES!$C$2:$NC$23,MATCH($C119,FIXTURES!$B$2:$B$23,0),0)))),IF(AND(HLOOKUP(AP$2,FIXTURES!$C$2:$NC$23,MATCH($C119,FIXTURES!$B$2:$B$23,0),0)="",HLOOKUP(AP$2+1,FIXTURES!$C$2:$NC$23,MATCH($C119,FIXTURES!$B$2:$B$23,0),0)=""),HLOOKUP(AP$2+2,FIXTURES!$C$2:$NC$23,MATCH($C119,FIXTURES!$B$2:$B$23,0),0),IF(HLOOKUP(AP$2+1,FIXTURES!$C$2:$NC$23,MATCH($C119,FIXTURES!$B$2:$B$23,0),0)="",HLOOKUP(AP$2,FIXTURES!$C$2:$NC$23,MATCH($C119,FIXTURES!$B$2:$B$23,0),0),HLOOKUP(AP$2+1,FIXTURES!$C$2:$NC$23,MATCH($C119,FIXTURES!$B$2:$B$23,0),0))))</f>
        <v/>
      </c>
      <c r="AQ119" s="70" t="str">
        <f>IF(AQ$1="SAT",IF(AND(HLOOKUP(AQ$2,FIXTURES!$C$2:$NC$23,MATCH($C119,FIXTURES!$B$2:$B$23,0),0)="",HLOOKUP(AQ$2+1,FIXTURES!$C$2:$NC$23,MATCH($C119,FIXTURES!$B$2:$B$23,0),0)="",HLOOKUP(AQ$2+2,FIXTURES!$C$2:$NC$23,MATCH($C119,FIXTURES!$B$2:$B$23,0),0)=""),HLOOKUP(AQ$2-1,FIXTURES!$C$2:$NC$23,MATCH($C119,FIXTURES!$B$2:$B$23,0),0),IF(AND(HLOOKUP(AQ$2,FIXTURES!$C$2:$NC$23,MATCH($C119,FIXTURES!$B$2:$B$23,0),0)="",HLOOKUP(AQ$2+1,FIXTURES!$C$2:$NC$23,MATCH($C119,FIXTURES!$B$2:$B$23,0),0)=""),HLOOKUP(AQ$2+2,FIXTURES!$C$2:$NC$23,MATCH($C119,FIXTURES!$B$2:$B$23,0),0),IF(HLOOKUP(AQ$2+1,FIXTURES!$C$2:$NC$23,MATCH($C119,FIXTURES!$B$2:$B$23,0),0)="",HLOOKUP(AQ$2,FIXTURES!$C$2:$NC$23,MATCH($C119,FIXTURES!$B$2:$B$23,0),0),HLOOKUP(AQ$2+1,FIXTURES!$C$2:$NC$23,MATCH($C119,FIXTURES!$B$2:$B$23,0),0)))),IF(AND(HLOOKUP(AQ$2,FIXTURES!$C$2:$NC$23,MATCH($C119,FIXTURES!$B$2:$B$23,0),0)="",HLOOKUP(AQ$2+1,FIXTURES!$C$2:$NC$23,MATCH($C119,FIXTURES!$B$2:$B$23,0),0)=""),HLOOKUP(AQ$2+2,FIXTURES!$C$2:$NC$23,MATCH($C119,FIXTURES!$B$2:$B$23,0),0),IF(HLOOKUP(AQ$2+1,FIXTURES!$C$2:$NC$23,MATCH($C119,FIXTURES!$B$2:$B$23,0),0)="",HLOOKUP(AQ$2,FIXTURES!$C$2:$NC$23,MATCH($C119,FIXTURES!$B$2:$B$23,0),0),HLOOKUP(AQ$2+1,FIXTURES!$C$2:$NC$23,MATCH($C119,FIXTURES!$B$2:$B$23,0),0))))</f>
        <v/>
      </c>
      <c r="AR119" s="70" t="str">
        <f>IF(AR$1="SAT",IF(AND(HLOOKUP(AR$2,FIXTURES!$C$2:$NC$23,MATCH($C119,FIXTURES!$B$2:$B$23,0),0)="",HLOOKUP(AR$2+1,FIXTURES!$C$2:$NC$23,MATCH($C119,FIXTURES!$B$2:$B$23,0),0)="",HLOOKUP(AR$2+2,FIXTURES!$C$2:$NC$23,MATCH($C119,FIXTURES!$B$2:$B$23,0),0)=""),HLOOKUP(AR$2-1,FIXTURES!$C$2:$NC$23,MATCH($C119,FIXTURES!$B$2:$B$23,0),0),IF(AND(HLOOKUP(AR$2,FIXTURES!$C$2:$NC$23,MATCH($C119,FIXTURES!$B$2:$B$23,0),0)="",HLOOKUP(AR$2+1,FIXTURES!$C$2:$NC$23,MATCH($C119,FIXTURES!$B$2:$B$23,0),0)=""),HLOOKUP(AR$2+2,FIXTURES!$C$2:$NC$23,MATCH($C119,FIXTURES!$B$2:$B$23,0),0),IF(HLOOKUP(AR$2+1,FIXTURES!$C$2:$NC$23,MATCH($C119,FIXTURES!$B$2:$B$23,0),0)="",HLOOKUP(AR$2,FIXTURES!$C$2:$NC$23,MATCH($C119,FIXTURES!$B$2:$B$23,0),0),HLOOKUP(AR$2+1,FIXTURES!$C$2:$NC$23,MATCH($C119,FIXTURES!$B$2:$B$23,0),0)))),IF(AND(HLOOKUP(AR$2,FIXTURES!$C$2:$NC$23,MATCH($C119,FIXTURES!$B$2:$B$23,0),0)="",HLOOKUP(AR$2+1,FIXTURES!$C$2:$NC$23,MATCH($C119,FIXTURES!$B$2:$B$23,0),0)=""),HLOOKUP(AR$2+2,FIXTURES!$C$2:$NC$23,MATCH($C119,FIXTURES!$B$2:$B$23,0),0),IF(HLOOKUP(AR$2+1,FIXTURES!$C$2:$NC$23,MATCH($C119,FIXTURES!$B$2:$B$23,0),0)="",HLOOKUP(AR$2,FIXTURES!$C$2:$NC$23,MATCH($C119,FIXTURES!$B$2:$B$23,0),0),HLOOKUP(AR$2+1,FIXTURES!$C$2:$NC$23,MATCH($C119,FIXTURES!$B$2:$B$23,0),0))))</f>
        <v>Lincoln City</v>
      </c>
      <c r="AS119" s="70" t="str">
        <f>IF(AS$1="SAT",IF(AND(HLOOKUP(AS$2,FIXTURES!$C$2:$NC$23,MATCH($C119,FIXTURES!$B$2:$B$23,0),0)="",HLOOKUP(AS$2+1,FIXTURES!$C$2:$NC$23,MATCH($C119,FIXTURES!$B$2:$B$23,0),0)="",HLOOKUP(AS$2+2,FIXTURES!$C$2:$NC$23,MATCH($C119,FIXTURES!$B$2:$B$23,0),0)=""),HLOOKUP(AS$2-1,FIXTURES!$C$2:$NC$23,MATCH($C119,FIXTURES!$B$2:$B$23,0),0),IF(AND(HLOOKUP(AS$2,FIXTURES!$C$2:$NC$23,MATCH($C119,FIXTURES!$B$2:$B$23,0),0)="",HLOOKUP(AS$2+1,FIXTURES!$C$2:$NC$23,MATCH($C119,FIXTURES!$B$2:$B$23,0),0)=""),HLOOKUP(AS$2+2,FIXTURES!$C$2:$NC$23,MATCH($C119,FIXTURES!$B$2:$B$23,0),0),IF(HLOOKUP(AS$2+1,FIXTURES!$C$2:$NC$23,MATCH($C119,FIXTURES!$B$2:$B$23,0),0)="",HLOOKUP(AS$2,FIXTURES!$C$2:$NC$23,MATCH($C119,FIXTURES!$B$2:$B$23,0),0),HLOOKUP(AS$2+1,FIXTURES!$C$2:$NC$23,MATCH($C119,FIXTURES!$B$2:$B$23,0),0)))),IF(AND(HLOOKUP(AS$2,FIXTURES!$C$2:$NC$23,MATCH($C119,FIXTURES!$B$2:$B$23,0),0)="",HLOOKUP(AS$2+1,FIXTURES!$C$2:$NC$23,MATCH($C119,FIXTURES!$B$2:$B$23,0),0)=""),HLOOKUP(AS$2+2,FIXTURES!$C$2:$NC$23,MATCH($C119,FIXTURES!$B$2:$B$23,0),0),IF(HLOOKUP(AS$2+1,FIXTURES!$C$2:$NC$23,MATCH($C119,FIXTURES!$B$2:$B$23,0),0)="",HLOOKUP(AS$2,FIXTURES!$C$2:$NC$23,MATCH($C119,FIXTURES!$B$2:$B$23,0),0),HLOOKUP(AS$2+1,FIXTURES!$C$2:$NC$23,MATCH($C119,FIXTURES!$B$2:$B$23,0),0))))</f>
        <v>BHA</v>
      </c>
      <c r="AT119" s="70" t="str">
        <f>IF(AT$1="SAT",IF(AND(HLOOKUP(AT$2,FIXTURES!$C$2:$NC$23,MATCH($C119,FIXTURES!$B$2:$B$23,0),0)="",HLOOKUP(AT$2+1,FIXTURES!$C$2:$NC$23,MATCH($C119,FIXTURES!$B$2:$B$23,0),0)="",HLOOKUP(AT$2+2,FIXTURES!$C$2:$NC$23,MATCH($C119,FIXTURES!$B$2:$B$23,0),0)=""),HLOOKUP(AT$2-1,FIXTURES!$C$2:$NC$23,MATCH($C119,FIXTURES!$B$2:$B$23,0),0),IF(AND(HLOOKUP(AT$2,FIXTURES!$C$2:$NC$23,MATCH($C119,FIXTURES!$B$2:$B$23,0),0)="",HLOOKUP(AT$2+1,FIXTURES!$C$2:$NC$23,MATCH($C119,FIXTURES!$B$2:$B$23,0),0)=""),HLOOKUP(AT$2+2,FIXTURES!$C$2:$NC$23,MATCH($C119,FIXTURES!$B$2:$B$23,0),0),IF(HLOOKUP(AT$2+1,FIXTURES!$C$2:$NC$23,MATCH($C119,FIXTURES!$B$2:$B$23,0),0)="",HLOOKUP(AT$2,FIXTURES!$C$2:$NC$23,MATCH($C119,FIXTURES!$B$2:$B$23,0),0),HLOOKUP(AT$2+1,FIXTURES!$C$2:$NC$23,MATCH($C119,FIXTURES!$B$2:$B$23,0),0)))),IF(AND(HLOOKUP(AT$2,FIXTURES!$C$2:$NC$23,MATCH($C119,FIXTURES!$B$2:$B$23,0),0)="",HLOOKUP(AT$2+1,FIXTURES!$C$2:$NC$23,MATCH($C119,FIXTURES!$B$2:$B$23,0),0)=""),HLOOKUP(AT$2+2,FIXTURES!$C$2:$NC$23,MATCH($C119,FIXTURES!$B$2:$B$23,0),0),IF(HLOOKUP(AT$2+1,FIXTURES!$C$2:$NC$23,MATCH($C119,FIXTURES!$B$2:$B$23,0),0)="",HLOOKUP(AT$2,FIXTURES!$C$2:$NC$23,MATCH($C119,FIXTURES!$B$2:$B$23,0),0),HLOOKUP(AT$2+1,FIXTURES!$C$2:$NC$23,MATCH($C119,FIXTURES!$B$2:$B$23,0),0))))</f>
        <v/>
      </c>
      <c r="AU119" s="70" t="str">
        <f>IF(AU$1="SAT",IF(AND(HLOOKUP(AU$2,FIXTURES!$C$2:$NC$23,MATCH($C119,FIXTURES!$B$2:$B$23,0),0)="",HLOOKUP(AU$2+1,FIXTURES!$C$2:$NC$23,MATCH($C119,FIXTURES!$B$2:$B$23,0),0)="",HLOOKUP(AU$2+2,FIXTURES!$C$2:$NC$23,MATCH($C119,FIXTURES!$B$2:$B$23,0),0)=""),HLOOKUP(AU$2-1,FIXTURES!$C$2:$NC$23,MATCH($C119,FIXTURES!$B$2:$B$23,0),0),IF(AND(HLOOKUP(AU$2,FIXTURES!$C$2:$NC$23,MATCH($C119,FIXTURES!$B$2:$B$23,0),0)="",HLOOKUP(AU$2+1,FIXTURES!$C$2:$NC$23,MATCH($C119,FIXTURES!$B$2:$B$23,0),0)=""),HLOOKUP(AU$2+2,FIXTURES!$C$2:$NC$23,MATCH($C119,FIXTURES!$B$2:$B$23,0),0),IF(HLOOKUP(AU$2+1,FIXTURES!$C$2:$NC$23,MATCH($C119,FIXTURES!$B$2:$B$23,0),0)="",HLOOKUP(AU$2,FIXTURES!$C$2:$NC$23,MATCH($C119,FIXTURES!$B$2:$B$23,0),0),HLOOKUP(AU$2+1,FIXTURES!$C$2:$NC$23,MATCH($C119,FIXTURES!$B$2:$B$23,0),0)))),IF(AND(HLOOKUP(AU$2,FIXTURES!$C$2:$NC$23,MATCH($C119,FIXTURES!$B$2:$B$23,0),0)="",HLOOKUP(AU$2+1,FIXTURES!$C$2:$NC$23,MATCH($C119,FIXTURES!$B$2:$B$23,0),0)=""),HLOOKUP(AU$2+2,FIXTURES!$C$2:$NC$23,MATCH($C119,FIXTURES!$B$2:$B$23,0),0),IF(HLOOKUP(AU$2+1,FIXTURES!$C$2:$NC$23,MATCH($C119,FIXTURES!$B$2:$B$23,0),0)="",HLOOKUP(AU$2,FIXTURES!$C$2:$NC$23,MATCH($C119,FIXTURES!$B$2:$B$23,0),0),HLOOKUP(AU$2+1,FIXTURES!$C$2:$NC$23,MATCH($C119,FIXTURES!$B$2:$B$23,0),0))))</f>
        <v>ful</v>
      </c>
      <c r="AV119" s="70" t="str">
        <f>IF(AV$1="SAT",IF(AND(HLOOKUP(AV$2,FIXTURES!$C$2:$NC$23,MATCH($C119,FIXTURES!$B$2:$B$23,0),0)="",HLOOKUP(AV$2+1,FIXTURES!$C$2:$NC$23,MATCH($C119,FIXTURES!$B$2:$B$23,0),0)="",HLOOKUP(AV$2+2,FIXTURES!$C$2:$NC$23,MATCH($C119,FIXTURES!$B$2:$B$23,0),0)=""),HLOOKUP(AV$2-1,FIXTURES!$C$2:$NC$23,MATCH($C119,FIXTURES!$B$2:$B$23,0),0),IF(AND(HLOOKUP(AV$2,FIXTURES!$C$2:$NC$23,MATCH($C119,FIXTURES!$B$2:$B$23,0),0)="",HLOOKUP(AV$2+1,FIXTURES!$C$2:$NC$23,MATCH($C119,FIXTURES!$B$2:$B$23,0),0)=""),HLOOKUP(AV$2+2,FIXTURES!$C$2:$NC$23,MATCH($C119,FIXTURES!$B$2:$B$23,0),0),IF(HLOOKUP(AV$2+1,FIXTURES!$C$2:$NC$23,MATCH($C119,FIXTURES!$B$2:$B$23,0),0)="",HLOOKUP(AV$2,FIXTURES!$C$2:$NC$23,MATCH($C119,FIXTURES!$B$2:$B$23,0),0),HLOOKUP(AV$2+1,FIXTURES!$C$2:$NC$23,MATCH($C119,FIXTURES!$B$2:$B$23,0),0)))),IF(AND(HLOOKUP(AV$2,FIXTURES!$C$2:$NC$23,MATCH($C119,FIXTURES!$B$2:$B$23,0),0)="",HLOOKUP(AV$2+1,FIXTURES!$C$2:$NC$23,MATCH($C119,FIXTURES!$B$2:$B$23,0),0)=""),HLOOKUP(AV$2+2,FIXTURES!$C$2:$NC$23,MATCH($C119,FIXTURES!$B$2:$B$23,0),0),IF(HLOOKUP(AV$2+1,FIXTURES!$C$2:$NC$23,MATCH($C119,FIXTURES!$B$2:$B$23,0),0)="",HLOOKUP(AV$2,FIXTURES!$C$2:$NC$23,MATCH($C119,FIXTURES!$B$2:$B$23,0),0),HLOOKUP(AV$2+1,FIXTURES!$C$2:$NC$23,MATCH($C119,FIXTURES!$B$2:$B$23,0),0))))</f>
        <v>NFO</v>
      </c>
      <c r="AW119" s="70" t="str">
        <f>IF(AW$1="SAT",IF(AND(HLOOKUP(AW$2,FIXTURES!$C$2:$NC$23,MATCH($C119,FIXTURES!$B$2:$B$23,0),0)="",HLOOKUP(AW$2+1,FIXTURES!$C$2:$NC$23,MATCH($C119,FIXTURES!$B$2:$B$23,0),0)="",HLOOKUP(AW$2+2,FIXTURES!$C$2:$NC$23,MATCH($C119,FIXTURES!$B$2:$B$23,0),0)=""),HLOOKUP(AW$2-1,FIXTURES!$C$2:$NC$23,MATCH($C119,FIXTURES!$B$2:$B$23,0),0),IF(AND(HLOOKUP(AW$2,FIXTURES!$C$2:$NC$23,MATCH($C119,FIXTURES!$B$2:$B$23,0),0)="",HLOOKUP(AW$2+1,FIXTURES!$C$2:$NC$23,MATCH($C119,FIXTURES!$B$2:$B$23,0),0)=""),HLOOKUP(AW$2+2,FIXTURES!$C$2:$NC$23,MATCH($C119,FIXTURES!$B$2:$B$23,0),0),IF(HLOOKUP(AW$2+1,FIXTURES!$C$2:$NC$23,MATCH($C119,FIXTURES!$B$2:$B$23,0),0)="",HLOOKUP(AW$2,FIXTURES!$C$2:$NC$23,MATCH($C119,FIXTURES!$B$2:$B$23,0),0),HLOOKUP(AW$2+1,FIXTURES!$C$2:$NC$23,MATCH($C119,FIXTURES!$B$2:$B$23,0),0)))),IF(AND(HLOOKUP(AW$2,FIXTURES!$C$2:$NC$23,MATCH($C119,FIXTURES!$B$2:$B$23,0),0)="",HLOOKUP(AW$2+1,FIXTURES!$C$2:$NC$23,MATCH($C119,FIXTURES!$B$2:$B$23,0),0)=""),HLOOKUP(AW$2+2,FIXTURES!$C$2:$NC$23,MATCH($C119,FIXTURES!$B$2:$B$23,0),0),IF(HLOOKUP(AW$2+1,FIXTURES!$C$2:$NC$23,MATCH($C119,FIXTURES!$B$2:$B$23,0),0)="",HLOOKUP(AW$2,FIXTURES!$C$2:$NC$23,MATCH($C119,FIXTURES!$B$2:$B$23,0),0),HLOOKUP(AW$2+1,FIXTURES!$C$2:$NC$23,MATCH($C119,FIXTURES!$B$2:$B$23,0),0))))</f>
        <v>Crystal Palace</v>
      </c>
      <c r="AX119" s="70" t="str">
        <f>IF(AX$1="SAT",IF(AND(HLOOKUP(AX$2,FIXTURES!$C$2:$NC$23,MATCH($C119,FIXTURES!$B$2:$B$23,0),0)="",HLOOKUP(AX$2+1,FIXTURES!$C$2:$NC$23,MATCH($C119,FIXTURES!$B$2:$B$23,0),0)="",HLOOKUP(AX$2+2,FIXTURES!$C$2:$NC$23,MATCH($C119,FIXTURES!$B$2:$B$23,0),0)=""),HLOOKUP(AX$2-1,FIXTURES!$C$2:$NC$23,MATCH($C119,FIXTURES!$B$2:$B$23,0),0),IF(AND(HLOOKUP(AX$2,FIXTURES!$C$2:$NC$23,MATCH($C119,FIXTURES!$B$2:$B$23,0),0)="",HLOOKUP(AX$2+1,FIXTURES!$C$2:$NC$23,MATCH($C119,FIXTURES!$B$2:$B$23,0),0)=""),HLOOKUP(AX$2+2,FIXTURES!$C$2:$NC$23,MATCH($C119,FIXTURES!$B$2:$B$23,0),0),IF(HLOOKUP(AX$2+1,FIXTURES!$C$2:$NC$23,MATCH($C119,FIXTURES!$B$2:$B$23,0),0)="",HLOOKUP(AX$2,FIXTURES!$C$2:$NC$23,MATCH($C119,FIXTURES!$B$2:$B$23,0),0),HLOOKUP(AX$2+1,FIXTURES!$C$2:$NC$23,MATCH($C119,FIXTURES!$B$2:$B$23,0),0)))),IF(AND(HLOOKUP(AX$2,FIXTURES!$C$2:$NC$23,MATCH($C119,FIXTURES!$B$2:$B$23,0),0)="",HLOOKUP(AX$2+1,FIXTURES!$C$2:$NC$23,MATCH($C119,FIXTURES!$B$2:$B$23,0),0)=""),HLOOKUP(AX$2+2,FIXTURES!$C$2:$NC$23,MATCH($C119,FIXTURES!$B$2:$B$23,0),0),IF(HLOOKUP(AX$2+1,FIXTURES!$C$2:$NC$23,MATCH($C119,FIXTURES!$B$2:$B$23,0),0)="",HLOOKUP(AX$2,FIXTURES!$C$2:$NC$23,MATCH($C119,FIXTURES!$B$2:$B$23,0),0),HLOOKUP(AX$2+1,FIXTURES!$C$2:$NC$23,MATCH($C119,FIXTURES!$B$2:$B$23,0),0))))</f>
        <v>Manchester City</v>
      </c>
      <c r="AY119" s="70" t="str">
        <f>IF(AY$1="SAT",IF(AND(HLOOKUP(AY$2,FIXTURES!$C$2:$NC$23,MATCH($C119,FIXTURES!$B$2:$B$23,0),0)="",HLOOKUP(AY$2+1,FIXTURES!$C$2:$NC$23,MATCH($C119,FIXTURES!$B$2:$B$23,0),0)="",HLOOKUP(AY$2+2,FIXTURES!$C$2:$NC$23,MATCH($C119,FIXTURES!$B$2:$B$23,0),0)=""),HLOOKUP(AY$2-1,FIXTURES!$C$2:$NC$23,MATCH($C119,FIXTURES!$B$2:$B$23,0),0),IF(AND(HLOOKUP(AY$2,FIXTURES!$C$2:$NC$23,MATCH($C119,FIXTURES!$B$2:$B$23,0),0)="",HLOOKUP(AY$2+1,FIXTURES!$C$2:$NC$23,MATCH($C119,FIXTURES!$B$2:$B$23,0),0)=""),HLOOKUP(AY$2+2,FIXTURES!$C$2:$NC$23,MATCH($C119,FIXTURES!$B$2:$B$23,0),0),IF(HLOOKUP(AY$2+1,FIXTURES!$C$2:$NC$23,MATCH($C119,FIXTURES!$B$2:$B$23,0),0)="",HLOOKUP(AY$2,FIXTURES!$C$2:$NC$23,MATCH($C119,FIXTURES!$B$2:$B$23,0),0),HLOOKUP(AY$2+1,FIXTURES!$C$2:$NC$23,MATCH($C119,FIXTURES!$B$2:$B$23,0),0)))),IF(AND(HLOOKUP(AY$2,FIXTURES!$C$2:$NC$23,MATCH($C119,FIXTURES!$B$2:$B$23,0),0)="",HLOOKUP(AY$2+1,FIXTURES!$C$2:$NC$23,MATCH($C119,FIXTURES!$B$2:$B$23,0),0)=""),HLOOKUP(AY$2+2,FIXTURES!$C$2:$NC$23,MATCH($C119,FIXTURES!$B$2:$B$23,0),0),IF(HLOOKUP(AY$2+1,FIXTURES!$C$2:$NC$23,MATCH($C119,FIXTURES!$B$2:$B$23,0),0)="",HLOOKUP(AY$2,FIXTURES!$C$2:$NC$23,MATCH($C119,FIXTURES!$B$2:$B$23,0),0),HLOOKUP(AY$2+1,FIXTURES!$C$2:$NC$23,MATCH($C119,FIXTURES!$B$2:$B$23,0),0))))</f>
        <v>eve</v>
      </c>
      <c r="AZ119" s="70" t="str">
        <f>IF(AZ$1="SAT",IF(AND(HLOOKUP(AZ$2,FIXTURES!$C$2:$NC$23,MATCH($C119,FIXTURES!$B$2:$B$23,0),0)="",HLOOKUP(AZ$2+1,FIXTURES!$C$2:$NC$23,MATCH($C119,FIXTURES!$B$2:$B$23,0),0)="",HLOOKUP(AZ$2+2,FIXTURES!$C$2:$NC$23,MATCH($C119,FIXTURES!$B$2:$B$23,0),0)=""),HLOOKUP(AZ$2-1,FIXTURES!$C$2:$NC$23,MATCH($C119,FIXTURES!$B$2:$B$23,0),0),IF(AND(HLOOKUP(AZ$2,FIXTURES!$C$2:$NC$23,MATCH($C119,FIXTURES!$B$2:$B$23,0),0)="",HLOOKUP(AZ$2+1,FIXTURES!$C$2:$NC$23,MATCH($C119,FIXTURES!$B$2:$B$23,0),0)=""),HLOOKUP(AZ$2+2,FIXTURES!$C$2:$NC$23,MATCH($C119,FIXTURES!$B$2:$B$23,0),0),IF(HLOOKUP(AZ$2+1,FIXTURES!$C$2:$NC$23,MATCH($C119,FIXTURES!$B$2:$B$23,0),0)="",HLOOKUP(AZ$2,FIXTURES!$C$2:$NC$23,MATCH($C119,FIXTURES!$B$2:$B$23,0),0),HLOOKUP(AZ$2+1,FIXTURES!$C$2:$NC$23,MATCH($C119,FIXTURES!$B$2:$B$23,0),0)))),IF(AND(HLOOKUP(AZ$2,FIXTURES!$C$2:$NC$23,MATCH($C119,FIXTURES!$B$2:$B$23,0),0)="",HLOOKUP(AZ$2+1,FIXTURES!$C$2:$NC$23,MATCH($C119,FIXTURES!$B$2:$B$23,0),0)=""),HLOOKUP(AZ$2+2,FIXTURES!$C$2:$NC$23,MATCH($C119,FIXTURES!$B$2:$B$23,0),0),IF(HLOOKUP(AZ$2+1,FIXTURES!$C$2:$NC$23,MATCH($C119,FIXTURES!$B$2:$B$23,0),0)="",HLOOKUP(AZ$2,FIXTURES!$C$2:$NC$23,MATCH($C119,FIXTURES!$B$2:$B$23,0),0),HLOOKUP(AZ$2+1,FIXTURES!$C$2:$NC$23,MATCH($C119,FIXTURES!$B$2:$B$23,0),0))))</f>
        <v/>
      </c>
      <c r="BA119" s="70" t="str">
        <f>IF(BA$1="SAT",IF(AND(HLOOKUP(BA$2,FIXTURES!$C$2:$NC$23,MATCH($C119,FIXTURES!$B$2:$B$23,0),0)="",HLOOKUP(BA$2+1,FIXTURES!$C$2:$NC$23,MATCH($C119,FIXTURES!$B$2:$B$23,0),0)="",HLOOKUP(BA$2+2,FIXTURES!$C$2:$NC$23,MATCH($C119,FIXTURES!$B$2:$B$23,0),0)=""),HLOOKUP(BA$2-1,FIXTURES!$C$2:$NC$23,MATCH($C119,FIXTURES!$B$2:$B$23,0),0),IF(AND(HLOOKUP(BA$2,FIXTURES!$C$2:$NC$23,MATCH($C119,FIXTURES!$B$2:$B$23,0),0)="",HLOOKUP(BA$2+1,FIXTURES!$C$2:$NC$23,MATCH($C119,FIXTURES!$B$2:$B$23,0),0)=""),HLOOKUP(BA$2+2,FIXTURES!$C$2:$NC$23,MATCH($C119,FIXTURES!$B$2:$B$23,0),0),IF(HLOOKUP(BA$2+1,FIXTURES!$C$2:$NC$23,MATCH($C119,FIXTURES!$B$2:$B$23,0),0)="",HLOOKUP(BA$2,FIXTURES!$C$2:$NC$23,MATCH($C119,FIXTURES!$B$2:$B$23,0),0),HLOOKUP(BA$2+1,FIXTURES!$C$2:$NC$23,MATCH($C119,FIXTURES!$B$2:$B$23,0),0)))),IF(AND(HLOOKUP(BA$2,FIXTURES!$C$2:$NC$23,MATCH($C119,FIXTURES!$B$2:$B$23,0),0)="",HLOOKUP(BA$2+1,FIXTURES!$C$2:$NC$23,MATCH($C119,FIXTURES!$B$2:$B$23,0),0)=""),HLOOKUP(BA$2+2,FIXTURES!$C$2:$NC$23,MATCH($C119,FIXTURES!$B$2:$B$23,0),0),IF(HLOOKUP(BA$2+1,FIXTURES!$C$2:$NC$23,MATCH($C119,FIXTURES!$B$2:$B$23,0),0)="",HLOOKUP(BA$2,FIXTURES!$C$2:$NC$23,MATCH($C119,FIXTURES!$B$2:$B$23,0),0),HLOOKUP(BA$2+1,FIXTURES!$C$2:$NC$23,MATCH($C119,FIXTURES!$B$2:$B$23,0),0))))</f>
        <v>AVL</v>
      </c>
      <c r="BB119" s="70" t="str">
        <f>IF(BB$1="SAT",IF(AND(HLOOKUP(BB$2,FIXTURES!$C$2:$NC$23,MATCH($C119,FIXTURES!$B$2:$B$23,0),0)="",HLOOKUP(BB$2+1,FIXTURES!$C$2:$NC$23,MATCH($C119,FIXTURES!$B$2:$B$23,0),0)="",HLOOKUP(BB$2+2,FIXTURES!$C$2:$NC$23,MATCH($C119,FIXTURES!$B$2:$B$23,0),0)=""),HLOOKUP(BB$2-1,FIXTURES!$C$2:$NC$23,MATCH($C119,FIXTURES!$B$2:$B$23,0),0),IF(AND(HLOOKUP(BB$2,FIXTURES!$C$2:$NC$23,MATCH($C119,FIXTURES!$B$2:$B$23,0),0)="",HLOOKUP(BB$2+1,FIXTURES!$C$2:$NC$23,MATCH($C119,FIXTURES!$B$2:$B$23,0),0)=""),HLOOKUP(BB$2+2,FIXTURES!$C$2:$NC$23,MATCH($C119,FIXTURES!$B$2:$B$23,0),0),IF(HLOOKUP(BB$2+1,FIXTURES!$C$2:$NC$23,MATCH($C119,FIXTURES!$B$2:$B$23,0),0)="",HLOOKUP(BB$2,FIXTURES!$C$2:$NC$23,MATCH($C119,FIXTURES!$B$2:$B$23,0),0),HLOOKUP(BB$2+1,FIXTURES!$C$2:$NC$23,MATCH($C119,FIXTURES!$B$2:$B$23,0),0)))),IF(AND(HLOOKUP(BB$2,FIXTURES!$C$2:$NC$23,MATCH($C119,FIXTURES!$B$2:$B$23,0),0)="",HLOOKUP(BB$2+1,FIXTURES!$C$2:$NC$23,MATCH($C119,FIXTURES!$B$2:$B$23,0),0)=""),HLOOKUP(BB$2+2,FIXTURES!$C$2:$NC$23,MATCH($C119,FIXTURES!$B$2:$B$23,0),0),IF(HLOOKUP(BB$2+1,FIXTURES!$C$2:$NC$23,MATCH($C119,FIXTURES!$B$2:$B$23,0),0)="",HLOOKUP(BB$2,FIXTURES!$C$2:$NC$23,MATCH($C119,FIXTURES!$B$2:$B$23,0),0),HLOOKUP(BB$2+1,FIXTURES!$C$2:$NC$23,MATCH($C119,FIXTURES!$B$2:$B$23,0),0))))</f>
        <v>Newcastle Utd</v>
      </c>
      <c r="BC119" s="70" t="str">
        <f>IF(BC$1="SAT",IF(AND(HLOOKUP(BC$2,FIXTURES!$C$2:$NC$23,MATCH($C119,FIXTURES!$B$2:$B$23,0),0)="",HLOOKUP(BC$2+1,FIXTURES!$C$2:$NC$23,MATCH($C119,FIXTURES!$B$2:$B$23,0),0)="",HLOOKUP(BC$2+2,FIXTURES!$C$2:$NC$23,MATCH($C119,FIXTURES!$B$2:$B$23,0),0)=""),HLOOKUP(BC$2-1,FIXTURES!$C$2:$NC$23,MATCH($C119,FIXTURES!$B$2:$B$23,0),0),IF(AND(HLOOKUP(BC$2,FIXTURES!$C$2:$NC$23,MATCH($C119,FIXTURES!$B$2:$B$23,0),0)="",HLOOKUP(BC$2+1,FIXTURES!$C$2:$NC$23,MATCH($C119,FIXTURES!$B$2:$B$23,0),0)=""),HLOOKUP(BC$2+2,FIXTURES!$C$2:$NC$23,MATCH($C119,FIXTURES!$B$2:$B$23,0),0),IF(HLOOKUP(BC$2+1,FIXTURES!$C$2:$NC$23,MATCH($C119,FIXTURES!$B$2:$B$23,0),0)="",HLOOKUP(BC$2,FIXTURES!$C$2:$NC$23,MATCH($C119,FIXTURES!$B$2:$B$23,0),0),HLOOKUP(BC$2+1,FIXTURES!$C$2:$NC$23,MATCH($C119,FIXTURES!$B$2:$B$23,0),0)))),IF(AND(HLOOKUP(BC$2,FIXTURES!$C$2:$NC$23,MATCH($C119,FIXTURES!$B$2:$B$23,0),0)="",HLOOKUP(BC$2+1,FIXTURES!$C$2:$NC$23,MATCH($C119,FIXTURES!$B$2:$B$23,0),0)=""),HLOOKUP(BC$2+2,FIXTURES!$C$2:$NC$23,MATCH($C119,FIXTURES!$B$2:$B$23,0),0),IF(HLOOKUP(BC$2+1,FIXTURES!$C$2:$NC$23,MATCH($C119,FIXTURES!$B$2:$B$23,0),0)="",HLOOKUP(BC$2,FIXTURES!$C$2:$NC$23,MATCH($C119,FIXTURES!$B$2:$B$23,0),0),HLOOKUP(BC$2+1,FIXTURES!$C$2:$NC$23,MATCH($C119,FIXTURES!$B$2:$B$23,0),0))))</f>
        <v>Blackpool</v>
      </c>
      <c r="BD119" s="70" t="str">
        <f>IF(BD$1="SAT",IF(AND(HLOOKUP(BD$2,FIXTURES!$C$2:$NC$23,MATCH($C119,FIXTURES!$B$2:$B$23,0),0)="",HLOOKUP(BD$2+1,FIXTURES!$C$2:$NC$23,MATCH($C119,FIXTURES!$B$2:$B$23,0),0)="",HLOOKUP(BD$2+2,FIXTURES!$C$2:$NC$23,MATCH($C119,FIXTURES!$B$2:$B$23,0),0)=""),HLOOKUP(BD$2-1,FIXTURES!$C$2:$NC$23,MATCH($C119,FIXTURES!$B$2:$B$23,0),0),IF(AND(HLOOKUP(BD$2,FIXTURES!$C$2:$NC$23,MATCH($C119,FIXTURES!$B$2:$B$23,0),0)="",HLOOKUP(BD$2+1,FIXTURES!$C$2:$NC$23,MATCH($C119,FIXTURES!$B$2:$B$23,0),0)=""),HLOOKUP(BD$2+2,FIXTURES!$C$2:$NC$23,MATCH($C119,FIXTURES!$B$2:$B$23,0),0),IF(HLOOKUP(BD$2+1,FIXTURES!$C$2:$NC$23,MATCH($C119,FIXTURES!$B$2:$B$23,0),0)="",HLOOKUP(BD$2,FIXTURES!$C$2:$NC$23,MATCH($C119,FIXTURES!$B$2:$B$23,0),0),HLOOKUP(BD$2+1,FIXTURES!$C$2:$NC$23,MATCH($C119,FIXTURES!$B$2:$B$23,0),0)))),IF(AND(HLOOKUP(BD$2,FIXTURES!$C$2:$NC$23,MATCH($C119,FIXTURES!$B$2:$B$23,0),0)="",HLOOKUP(BD$2+1,FIXTURES!$C$2:$NC$23,MATCH($C119,FIXTURES!$B$2:$B$23,0),0)=""),HLOOKUP(BD$2+2,FIXTURES!$C$2:$NC$23,MATCH($C119,FIXTURES!$B$2:$B$23,0),0),IF(HLOOKUP(BD$2+1,FIXTURES!$C$2:$NC$23,MATCH($C119,FIXTURES!$B$2:$B$23,0),0)="",HLOOKUP(BD$2,FIXTURES!$C$2:$NC$23,MATCH($C119,FIXTURES!$B$2:$B$23,0),0),HLOOKUP(BD$2+1,FIXTURES!$C$2:$NC$23,MATCH($C119,FIXTURES!$B$2:$B$23,0),0))))</f>
        <v>Newcastle Utd</v>
      </c>
      <c r="BE119" s="70" t="str">
        <f>IF(BE$1="SAT",IF(AND(HLOOKUP(BE$2,FIXTURES!$C$2:$NC$23,MATCH($C119,FIXTURES!$B$2:$B$23,0),0)="",HLOOKUP(BE$2+1,FIXTURES!$C$2:$NC$23,MATCH($C119,FIXTURES!$B$2:$B$23,0),0)="",HLOOKUP(BE$2+2,FIXTURES!$C$2:$NC$23,MATCH($C119,FIXTURES!$B$2:$B$23,0),0)=""),HLOOKUP(BE$2-1,FIXTURES!$C$2:$NC$23,MATCH($C119,FIXTURES!$B$2:$B$23,0),0),IF(AND(HLOOKUP(BE$2,FIXTURES!$C$2:$NC$23,MATCH($C119,FIXTURES!$B$2:$B$23,0),0)="",HLOOKUP(BE$2+1,FIXTURES!$C$2:$NC$23,MATCH($C119,FIXTURES!$B$2:$B$23,0),0)=""),HLOOKUP(BE$2+2,FIXTURES!$C$2:$NC$23,MATCH($C119,FIXTURES!$B$2:$B$23,0),0),IF(HLOOKUP(BE$2+1,FIXTURES!$C$2:$NC$23,MATCH($C119,FIXTURES!$B$2:$B$23,0),0)="",HLOOKUP(BE$2,FIXTURES!$C$2:$NC$23,MATCH($C119,FIXTURES!$B$2:$B$23,0),0),HLOOKUP(BE$2+1,FIXTURES!$C$2:$NC$23,MATCH($C119,FIXTURES!$B$2:$B$23,0),0)))),IF(AND(HLOOKUP(BE$2,FIXTURES!$C$2:$NC$23,MATCH($C119,FIXTURES!$B$2:$B$23,0),0)="",HLOOKUP(BE$2+1,FIXTURES!$C$2:$NC$23,MATCH($C119,FIXTURES!$B$2:$B$23,0),0)=""),HLOOKUP(BE$2+2,FIXTURES!$C$2:$NC$23,MATCH($C119,FIXTURES!$B$2:$B$23,0),0),IF(HLOOKUP(BE$2+1,FIXTURES!$C$2:$NC$23,MATCH($C119,FIXTURES!$B$2:$B$23,0),0)="",HLOOKUP(BE$2,FIXTURES!$C$2:$NC$23,MATCH($C119,FIXTURES!$B$2:$B$23,0),0),HLOOKUP(BE$2+1,FIXTURES!$C$2:$NC$23,MATCH($C119,FIXTURES!$B$2:$B$23,0),0))))</f>
        <v>bre</v>
      </c>
      <c r="BF119" s="119"/>
      <c r="BG119" s="70" t="str">
        <f>IF(BG$1="SAT",IF(AND(HLOOKUP(BG$2,FIXTURES!$C$2:$NC$23,MATCH($C119,FIXTURES!$B$2:$B$23,0),0)="",HLOOKUP(BG$2+1,FIXTURES!$C$2:$NC$23,MATCH($C119,FIXTURES!$B$2:$B$23,0),0)="",HLOOKUP(BG$2+2,FIXTURES!$C$2:$NC$23,MATCH($C119,FIXTURES!$B$2:$B$23,0),0)=""),HLOOKUP(BG$2-1,FIXTURES!$C$2:$NC$23,MATCH($C119,FIXTURES!$B$2:$B$23,0),0),IF(AND(HLOOKUP(BG$2,FIXTURES!$C$2:$NC$23,MATCH($C119,FIXTURES!$B$2:$B$23,0),0)="",HLOOKUP(BG$2+1,FIXTURES!$C$2:$NC$23,MATCH($C119,FIXTURES!$B$2:$B$23,0),0)=""),HLOOKUP(BG$2+2,FIXTURES!$C$2:$NC$23,MATCH($C119,FIXTURES!$B$2:$B$23,0),0),IF(HLOOKUP(BG$2+1,FIXTURES!$C$2:$NC$23,MATCH($C119,FIXTURES!$B$2:$B$23,0),0)="",HLOOKUP(BG$2,FIXTURES!$C$2:$NC$23,MATCH($C119,FIXTURES!$B$2:$B$23,0),0),HLOOKUP(BG$2+1,FIXTURES!$C$2:$NC$23,MATCH($C119,FIXTURES!$B$2:$B$23,0),0)))),IF(AND(HLOOKUP(BG$2,FIXTURES!$C$2:$NC$23,MATCH($C119,FIXTURES!$B$2:$B$23,0),0)="",HLOOKUP(BG$2+1,FIXTURES!$C$2:$NC$23,MATCH($C119,FIXTURES!$B$2:$B$23,0),0)=""),HLOOKUP(BG$2+2,FIXTURES!$C$2:$NC$23,MATCH($C119,FIXTURES!$B$2:$B$23,0),0),IF(HLOOKUP(BG$2+1,FIXTURES!$C$2:$NC$23,MATCH($C119,FIXTURES!$B$2:$B$23,0),0)="",HLOOKUP(BG$2,FIXTURES!$C$2:$NC$23,MATCH($C119,FIXTURES!$B$2:$B$23,0),0),HLOOKUP(BG$2+1,FIXTURES!$C$2:$NC$23,MATCH($C119,FIXTURES!$B$2:$B$23,0),0))))</f>
        <v>WOL</v>
      </c>
      <c r="BH119" s="119"/>
      <c r="BI119" s="70" t="str">
        <f>IF(BI$1="SAT",IF(AND(HLOOKUP(BI$2,FIXTURES!$C$2:$NC$23,MATCH($C119,FIXTURES!$B$2:$B$23,0),0)="",HLOOKUP(BI$2+1,FIXTURES!$C$2:$NC$23,MATCH($C119,FIXTURES!$B$2:$B$23,0),0)="",HLOOKUP(BI$2+2,FIXTURES!$C$2:$NC$23,MATCH($C119,FIXTURES!$B$2:$B$23,0),0)=""),HLOOKUP(BI$2-1,FIXTURES!$C$2:$NC$23,MATCH($C119,FIXTURES!$B$2:$B$23,0),0),IF(AND(HLOOKUP(BI$2,FIXTURES!$C$2:$NC$23,MATCH($C119,FIXTURES!$B$2:$B$23,0),0)="",HLOOKUP(BI$2+1,FIXTURES!$C$2:$NC$23,MATCH($C119,FIXTURES!$B$2:$B$23,0),0)=""),HLOOKUP(BI$2+2,FIXTURES!$C$2:$NC$23,MATCH($C119,FIXTURES!$B$2:$B$23,0),0),IF(HLOOKUP(BI$2+1,FIXTURES!$C$2:$NC$23,MATCH($C119,FIXTURES!$B$2:$B$23,0),0)="",HLOOKUP(BI$2,FIXTURES!$C$2:$NC$23,MATCH($C119,FIXTURES!$B$2:$B$23,0),0),HLOOKUP(BI$2+1,FIXTURES!$C$2:$NC$23,MATCH($C119,FIXTURES!$B$2:$B$23,0),0)))),IF(AND(HLOOKUP(BI$2,FIXTURES!$C$2:$NC$23,MATCH($C119,FIXTURES!$B$2:$B$23,0),0)="",HLOOKUP(BI$2+1,FIXTURES!$C$2:$NC$23,MATCH($C119,FIXTURES!$B$2:$B$23,0),0)=""),HLOOKUP(BI$2+2,FIXTURES!$C$2:$NC$23,MATCH($C119,FIXTURES!$B$2:$B$23,0),0),IF(HLOOKUP(BI$2+1,FIXTURES!$C$2:$NC$23,MATCH($C119,FIXTURES!$B$2:$B$23,0),0)="",HLOOKUP(BI$2,FIXTURES!$C$2:$NC$23,MATCH($C119,FIXTURES!$B$2:$B$23,0),0),HLOOKUP(BI$2+1,FIXTURES!$C$2:$NC$23,MATCH($C119,FIXTURES!$B$2:$B$23,0),0))))</f>
        <v>che</v>
      </c>
      <c r="BJ119" s="119"/>
      <c r="BK119" s="70" t="str">
        <f>IF(BK$1="SAT",IF(AND(HLOOKUP(BK$2,FIXTURES!$C$2:$NC$23,MATCH($C119,FIXTURES!$B$2:$B$23,0),0)="",HLOOKUP(BK$2+1,FIXTURES!$C$2:$NC$23,MATCH($C119,FIXTURES!$B$2:$B$23,0),0)="",HLOOKUP(BK$2+2,FIXTURES!$C$2:$NC$23,MATCH($C119,FIXTURES!$B$2:$B$23,0),0)=""),HLOOKUP(BK$2-1,FIXTURES!$C$2:$NC$23,MATCH($C119,FIXTURES!$B$2:$B$23,0),0),IF(AND(HLOOKUP(BK$2,FIXTURES!$C$2:$NC$23,MATCH($C119,FIXTURES!$B$2:$B$23,0),0)="",HLOOKUP(BK$2+1,FIXTURES!$C$2:$NC$23,MATCH($C119,FIXTURES!$B$2:$B$23,0),0)=""),HLOOKUP(BK$2+2,FIXTURES!$C$2:$NC$23,MATCH($C119,FIXTURES!$B$2:$B$23,0),0),IF(HLOOKUP(BK$2+1,FIXTURES!$C$2:$NC$23,MATCH($C119,FIXTURES!$B$2:$B$23,0),0)="",HLOOKUP(BK$2,FIXTURES!$C$2:$NC$23,MATCH($C119,FIXTURES!$B$2:$B$23,0),0),HLOOKUP(BK$2+1,FIXTURES!$C$2:$NC$23,MATCH($C119,FIXTURES!$B$2:$B$23,0),0)))),IF(AND(HLOOKUP(BK$2,FIXTURES!$C$2:$NC$23,MATCH($C119,FIXTURES!$B$2:$B$23,0),0)="",HLOOKUP(BK$2+1,FIXTURES!$C$2:$NC$23,MATCH($C119,FIXTURES!$B$2:$B$23,0),0)=""),HLOOKUP(BK$2+2,FIXTURES!$C$2:$NC$23,MATCH($C119,FIXTURES!$B$2:$B$23,0),0),IF(HLOOKUP(BK$2+1,FIXTURES!$C$2:$NC$23,MATCH($C119,FIXTURES!$B$2:$B$23,0),0)="",HLOOKUP(BK$2,FIXTURES!$C$2:$NC$23,MATCH($C119,FIXTURES!$B$2:$B$23,0),0),HLOOKUP(BK$2+1,FIXTURES!$C$2:$NC$23,MATCH($C119,FIXTURES!$B$2:$B$23,0),0))))</f>
        <v>lee</v>
      </c>
      <c r="BL119" s="70" t="str">
        <f>IF(BL$1="SAT",IF(AND(HLOOKUP(BL$2,FIXTURES!$C$2:$NC$23,MATCH($C119,FIXTURES!$B$2:$B$23,0),0)="",HLOOKUP(BL$2+1,FIXTURES!$C$2:$NC$23,MATCH($C119,FIXTURES!$B$2:$B$23,0),0)="",HLOOKUP(BL$2+2,FIXTURES!$C$2:$NC$23,MATCH($C119,FIXTURES!$B$2:$B$23,0),0)=""),HLOOKUP(BL$2-1,FIXTURES!$C$2:$NC$23,MATCH($C119,FIXTURES!$B$2:$B$23,0),0),IF(AND(HLOOKUP(BL$2,FIXTURES!$C$2:$NC$23,MATCH($C119,FIXTURES!$B$2:$B$23,0),0)="",HLOOKUP(BL$2+1,FIXTURES!$C$2:$NC$23,MATCH($C119,FIXTURES!$B$2:$B$23,0),0)=""),HLOOKUP(BL$2+2,FIXTURES!$C$2:$NC$23,MATCH($C119,FIXTURES!$B$2:$B$23,0),0),IF(HLOOKUP(BL$2+1,FIXTURES!$C$2:$NC$23,MATCH($C119,FIXTURES!$B$2:$B$23,0),0)="",HLOOKUP(BL$2,FIXTURES!$C$2:$NC$23,MATCH($C119,FIXTURES!$B$2:$B$23,0),0),HLOOKUP(BL$2+1,FIXTURES!$C$2:$NC$23,MATCH($C119,FIXTURES!$B$2:$B$23,0),0)))),IF(AND(HLOOKUP(BL$2,FIXTURES!$C$2:$NC$23,MATCH($C119,FIXTURES!$B$2:$B$23,0),0)="",HLOOKUP(BL$2+1,FIXTURES!$C$2:$NC$23,MATCH($C119,FIXTURES!$B$2:$B$23,0),0)=""),HLOOKUP(BL$2+2,FIXTURES!$C$2:$NC$23,MATCH($C119,FIXTURES!$B$2:$B$23,0),0),IF(HLOOKUP(BL$2+1,FIXTURES!$C$2:$NC$23,MATCH($C119,FIXTURES!$B$2:$B$23,0),0)="",HLOOKUP(BL$2,FIXTURES!$C$2:$NC$23,MATCH($C119,FIXTURES!$B$2:$B$23,0),0),HLOOKUP(BL$2+1,FIXTURES!$C$2:$NC$23,MATCH($C119,FIXTURES!$B$2:$B$23,0),0))))</f>
        <v>Grimsby Town</v>
      </c>
      <c r="BM119" s="70" t="str">
        <f>IF(BM$1="SAT",IF(AND(HLOOKUP(BM$2,FIXTURES!$C$2:$NC$23,MATCH($C119,FIXTURES!$B$2:$B$23,0),0)="",HLOOKUP(BM$2+1,FIXTURES!$C$2:$NC$23,MATCH($C119,FIXTURES!$B$2:$B$23,0),0)="",HLOOKUP(BM$2+2,FIXTURES!$C$2:$NC$23,MATCH($C119,FIXTURES!$B$2:$B$23,0),0)=""),HLOOKUP(BM$2-1,FIXTURES!$C$2:$NC$23,MATCH($C119,FIXTURES!$B$2:$B$23,0),0),IF(AND(HLOOKUP(BM$2,FIXTURES!$C$2:$NC$23,MATCH($C119,FIXTURES!$B$2:$B$23,0),0)="",HLOOKUP(BM$2+1,FIXTURES!$C$2:$NC$23,MATCH($C119,FIXTURES!$B$2:$B$23,0),0)=""),HLOOKUP(BM$2+2,FIXTURES!$C$2:$NC$23,MATCH($C119,FIXTURES!$B$2:$B$23,0),0),IF(HLOOKUP(BM$2+1,FIXTURES!$C$2:$NC$23,MATCH($C119,FIXTURES!$B$2:$B$23,0),0)="",HLOOKUP(BM$2,FIXTURES!$C$2:$NC$23,MATCH($C119,FIXTURES!$B$2:$B$23,0),0),HLOOKUP(BM$2+1,FIXTURES!$C$2:$NC$23,MATCH($C119,FIXTURES!$B$2:$B$23,0),0)))),IF(AND(HLOOKUP(BM$2,FIXTURES!$C$2:$NC$23,MATCH($C119,FIXTURES!$B$2:$B$23,0),0)="",HLOOKUP(BM$2+1,FIXTURES!$C$2:$NC$23,MATCH($C119,FIXTURES!$B$2:$B$23,0),0)=""),HLOOKUP(BM$2+2,FIXTURES!$C$2:$NC$23,MATCH($C119,FIXTURES!$B$2:$B$23,0),0),IF(HLOOKUP(BM$2+1,FIXTURES!$C$2:$NC$23,MATCH($C119,FIXTURES!$B$2:$B$23,0),0)="",HLOOKUP(BM$2,FIXTURES!$C$2:$NC$23,MATCH($C119,FIXTURES!$B$2:$B$23,0),0),HLOOKUP(BM$2+1,FIXTURES!$C$2:$NC$23,MATCH($C119,FIXTURES!$B$2:$B$23,0),0))))</f>
        <v>LEI</v>
      </c>
      <c r="BN119" s="119"/>
      <c r="BO119" s="70" t="str">
        <f>IF(BO$1="SAT",IF(AND(HLOOKUP(BO$2,FIXTURES!$C$2:$NC$23,MATCH($C119,FIXTURES!$B$2:$B$23,0),0)="",HLOOKUP(BO$2+1,FIXTURES!$C$2:$NC$23,MATCH($C119,FIXTURES!$B$2:$B$23,0),0)="",HLOOKUP(BO$2+2,FIXTURES!$C$2:$NC$23,MATCH($C119,FIXTURES!$B$2:$B$23,0),0)=""),HLOOKUP(BO$2-1,FIXTURES!$C$2:$NC$23,MATCH($C119,FIXTURES!$B$2:$B$23,0),0),IF(AND(HLOOKUP(BO$2,FIXTURES!$C$2:$NC$23,MATCH($C119,FIXTURES!$B$2:$B$23,0),0)="",HLOOKUP(BO$2+1,FIXTURES!$C$2:$NC$23,MATCH($C119,FIXTURES!$B$2:$B$23,0),0)=""),HLOOKUP(BO$2+2,FIXTURES!$C$2:$NC$23,MATCH($C119,FIXTURES!$B$2:$B$23,0),0),IF(HLOOKUP(BO$2+1,FIXTURES!$C$2:$NC$23,MATCH($C119,FIXTURES!$B$2:$B$23,0),0)="",HLOOKUP(BO$2,FIXTURES!$C$2:$NC$23,MATCH($C119,FIXTURES!$B$2:$B$23,0),0),HLOOKUP(BO$2+1,FIXTURES!$C$2:$NC$23,MATCH($C119,FIXTURES!$B$2:$B$23,0),0)))),IF(AND(HLOOKUP(BO$2,FIXTURES!$C$2:$NC$23,MATCH($C119,FIXTURES!$B$2:$B$23,0),0)="",HLOOKUP(BO$2+1,FIXTURES!$C$2:$NC$23,MATCH($C119,FIXTURES!$B$2:$B$23,0),0)=""),HLOOKUP(BO$2+2,FIXTURES!$C$2:$NC$23,MATCH($C119,FIXTURES!$B$2:$B$23,0),0),IF(HLOOKUP(BO$2+1,FIXTURES!$C$2:$NC$23,MATCH($C119,FIXTURES!$B$2:$B$23,0),0)="",HLOOKUP(BO$2,FIXTURES!$C$2:$NC$23,MATCH($C119,FIXTURES!$B$2:$B$23,0),0),HLOOKUP(BO$2+1,FIXTURES!$C$2:$NC$23,MATCH($C119,FIXTURES!$B$2:$B$23,0),0))))</f>
        <v>mun</v>
      </c>
      <c r="BP119" s="70" t="str">
        <f>IF(BP$1="SAT",IF(AND(HLOOKUP(BP$2,FIXTURES!$C$2:$NC$23,MATCH($C119,FIXTURES!$B$2:$B$23,0),0)="",HLOOKUP(BP$2+1,FIXTURES!$C$2:$NC$23,MATCH($C119,FIXTURES!$B$2:$B$23,0),0)="",HLOOKUP(BP$2+2,FIXTURES!$C$2:$NC$23,MATCH($C119,FIXTURES!$B$2:$B$23,0),0)=""),HLOOKUP(BP$2-1,FIXTURES!$C$2:$NC$23,MATCH($C119,FIXTURES!$B$2:$B$23,0),0),IF(AND(HLOOKUP(BP$2,FIXTURES!$C$2:$NC$23,MATCH($C119,FIXTURES!$B$2:$B$23,0),0)="",HLOOKUP(BP$2+1,FIXTURES!$C$2:$NC$23,MATCH($C119,FIXTURES!$B$2:$B$23,0),0)=""),HLOOKUP(BP$2+2,FIXTURES!$C$2:$NC$23,MATCH($C119,FIXTURES!$B$2:$B$23,0),0),IF(HLOOKUP(BP$2+1,FIXTURES!$C$2:$NC$23,MATCH($C119,FIXTURES!$B$2:$B$23,0),0)="",HLOOKUP(BP$2,FIXTURES!$C$2:$NC$23,MATCH($C119,FIXTURES!$B$2:$B$23,0),0),HLOOKUP(BP$2+1,FIXTURES!$C$2:$NC$23,MATCH($C119,FIXTURES!$B$2:$B$23,0),0)))),IF(AND(HLOOKUP(BP$2,FIXTURES!$C$2:$NC$23,MATCH($C119,FIXTURES!$B$2:$B$23,0),0)="",HLOOKUP(BP$2+1,FIXTURES!$C$2:$NC$23,MATCH($C119,FIXTURES!$B$2:$B$23,0),0)=""),HLOOKUP(BP$2+2,FIXTURES!$C$2:$NC$23,MATCH($C119,FIXTURES!$B$2:$B$23,0),0),IF(HLOOKUP(BP$2+1,FIXTURES!$C$2:$NC$23,MATCH($C119,FIXTURES!$B$2:$B$23,0),0)="",HLOOKUP(BP$2,FIXTURES!$C$2:$NC$23,MATCH($C119,FIXTURES!$B$2:$B$23,0),0),HLOOKUP(BP$2+1,FIXTURES!$C$2:$NC$23,MATCH($C119,FIXTURES!$B$2:$B$23,0),0))))</f>
        <v>BRE</v>
      </c>
      <c r="BQ119" s="70" t="str">
        <f>IF(BQ$1="SAT",IF(AND(HLOOKUP(BQ$2,FIXTURES!$C$2:$NC$23,MATCH($C119,FIXTURES!$B$2:$B$23,0),0)="",HLOOKUP(BQ$2+1,FIXTURES!$C$2:$NC$23,MATCH($C119,FIXTURES!$B$2:$B$23,0),0)="",HLOOKUP(BQ$2+2,FIXTURES!$C$2:$NC$23,MATCH($C119,FIXTURES!$B$2:$B$23,0),0)=""),HLOOKUP(BQ$2-1,FIXTURES!$C$2:$NC$23,MATCH($C119,FIXTURES!$B$2:$B$23,0),0),IF(AND(HLOOKUP(BQ$2,FIXTURES!$C$2:$NC$23,MATCH($C119,FIXTURES!$B$2:$B$23,0),0)="",HLOOKUP(BQ$2+1,FIXTURES!$C$2:$NC$23,MATCH($C119,FIXTURES!$B$2:$B$23,0),0)=""),HLOOKUP(BQ$2+2,FIXTURES!$C$2:$NC$23,MATCH($C119,FIXTURES!$B$2:$B$23,0),0),IF(HLOOKUP(BQ$2+1,FIXTURES!$C$2:$NC$23,MATCH($C119,FIXTURES!$B$2:$B$23,0),0)="",HLOOKUP(BQ$2,FIXTURES!$C$2:$NC$23,MATCH($C119,FIXTURES!$B$2:$B$23,0),0),HLOOKUP(BQ$2+1,FIXTURES!$C$2:$NC$23,MATCH($C119,FIXTURES!$B$2:$B$23,0),0)))),IF(AND(HLOOKUP(BQ$2,FIXTURES!$C$2:$NC$23,MATCH($C119,FIXTURES!$B$2:$B$23,0),0)="",HLOOKUP(BQ$2+1,FIXTURES!$C$2:$NC$23,MATCH($C119,FIXTURES!$B$2:$B$23,0),0)=""),HLOOKUP(BQ$2+2,FIXTURES!$C$2:$NC$23,MATCH($C119,FIXTURES!$B$2:$B$23,0),0),IF(HLOOKUP(BQ$2+1,FIXTURES!$C$2:$NC$23,MATCH($C119,FIXTURES!$B$2:$B$23,0),0)="",HLOOKUP(BQ$2,FIXTURES!$C$2:$NC$23,MATCH($C119,FIXTURES!$B$2:$B$23,0),0),HLOOKUP(BQ$2+1,FIXTURES!$C$2:$NC$23,MATCH($C119,FIXTURES!$B$2:$B$23,0),0))))</f>
        <v>TOT</v>
      </c>
      <c r="BR119" s="70" t="str">
        <f>IF(BR$1="SAT",IF(AND(HLOOKUP(BR$2,FIXTURES!$C$2:$NC$23,MATCH($C119,FIXTURES!$B$2:$B$23,0),0)="",HLOOKUP(BR$2+1,FIXTURES!$C$2:$NC$23,MATCH($C119,FIXTURES!$B$2:$B$23,0),0)="",HLOOKUP(BR$2+2,FIXTURES!$C$2:$NC$23,MATCH($C119,FIXTURES!$B$2:$B$23,0),0)=""),HLOOKUP(BR$2-1,FIXTURES!$C$2:$NC$23,MATCH($C119,FIXTURES!$B$2:$B$23,0),0),IF(AND(HLOOKUP(BR$2,FIXTURES!$C$2:$NC$23,MATCH($C119,FIXTURES!$B$2:$B$23,0),0)="",HLOOKUP(BR$2+1,FIXTURES!$C$2:$NC$23,MATCH($C119,FIXTURES!$B$2:$B$23,0),0)=""),HLOOKUP(BR$2+2,FIXTURES!$C$2:$NC$23,MATCH($C119,FIXTURES!$B$2:$B$23,0),0),IF(HLOOKUP(BR$2+1,FIXTURES!$C$2:$NC$23,MATCH($C119,FIXTURES!$B$2:$B$23,0),0)="",HLOOKUP(BR$2,FIXTURES!$C$2:$NC$23,MATCH($C119,FIXTURES!$B$2:$B$23,0),0),HLOOKUP(BR$2+1,FIXTURES!$C$2:$NC$23,MATCH($C119,FIXTURES!$B$2:$B$23,0),0)))),IF(AND(HLOOKUP(BR$2,FIXTURES!$C$2:$NC$23,MATCH($C119,FIXTURES!$B$2:$B$23,0),0)="",HLOOKUP(BR$2+1,FIXTURES!$C$2:$NC$23,MATCH($C119,FIXTURES!$B$2:$B$23,0),0)=""),HLOOKUP(BR$2+2,FIXTURES!$C$2:$NC$23,MATCH($C119,FIXTURES!$B$2:$B$23,0),0),IF(HLOOKUP(BR$2+1,FIXTURES!$C$2:$NC$23,MATCH($C119,FIXTURES!$B$2:$B$23,0),0)="",HLOOKUP(BR$2,FIXTURES!$C$2:$NC$23,MATCH($C119,FIXTURES!$B$2:$B$23,0),0),HLOOKUP(BR$2+1,FIXTURES!$C$2:$NC$23,MATCH($C119,FIXTURES!$B$2:$B$23,0),0))))</f>
        <v/>
      </c>
      <c r="BS119" s="70" t="str">
        <f>IF(BS$1="SAT",IF(AND(HLOOKUP(BS$2,FIXTURES!$C$2:$NC$23,MATCH($C119,FIXTURES!$B$2:$B$23,0),0)="",HLOOKUP(BS$2+1,FIXTURES!$C$2:$NC$23,MATCH($C119,FIXTURES!$B$2:$B$23,0),0)="",HLOOKUP(BS$2+2,FIXTURES!$C$2:$NC$23,MATCH($C119,FIXTURES!$B$2:$B$23,0),0)=""),HLOOKUP(BS$2-1,FIXTURES!$C$2:$NC$23,MATCH($C119,FIXTURES!$B$2:$B$23,0),0),IF(AND(HLOOKUP(BS$2,FIXTURES!$C$2:$NC$23,MATCH($C119,FIXTURES!$B$2:$B$23,0),0)="",HLOOKUP(BS$2+1,FIXTURES!$C$2:$NC$23,MATCH($C119,FIXTURES!$B$2:$B$23,0),0)=""),HLOOKUP(BS$2+2,FIXTURES!$C$2:$NC$23,MATCH($C119,FIXTURES!$B$2:$B$23,0),0),IF(HLOOKUP(BS$2+1,FIXTURES!$C$2:$NC$23,MATCH($C119,FIXTURES!$B$2:$B$23,0),0)="",HLOOKUP(BS$2,FIXTURES!$C$2:$NC$23,MATCH($C119,FIXTURES!$B$2:$B$23,0),0),HLOOKUP(BS$2+1,FIXTURES!$C$2:$NC$23,MATCH($C119,FIXTURES!$B$2:$B$23,0),0)))),IF(AND(HLOOKUP(BS$2,FIXTURES!$C$2:$NC$23,MATCH($C119,FIXTURES!$B$2:$B$23,0),0)="",HLOOKUP(BS$2+1,FIXTURES!$C$2:$NC$23,MATCH($C119,FIXTURES!$B$2:$B$23,0),0)=""),HLOOKUP(BS$2+2,FIXTURES!$C$2:$NC$23,MATCH($C119,FIXTURES!$B$2:$B$23,0),0),IF(HLOOKUP(BS$2+1,FIXTURES!$C$2:$NC$23,MATCH($C119,FIXTURES!$B$2:$B$23,0),0)="",HLOOKUP(BS$2,FIXTURES!$C$2:$NC$23,MATCH($C119,FIXTURES!$B$2:$B$23,0),0),HLOOKUP(BS$2+1,FIXTURES!$C$2:$NC$23,MATCH($C119,FIXTURES!$B$2:$B$23,0),0))))</f>
        <v/>
      </c>
      <c r="BT119" s="70" t="str">
        <f>IF(BT$1="SAT",IF(AND(HLOOKUP(BT$2,FIXTURES!$C$2:$NC$23,MATCH($C119,FIXTURES!$B$2:$B$23,0),0)="",HLOOKUP(BT$2+1,FIXTURES!$C$2:$NC$23,MATCH($C119,FIXTURES!$B$2:$B$23,0),0)="",HLOOKUP(BT$2+2,FIXTURES!$C$2:$NC$23,MATCH($C119,FIXTURES!$B$2:$B$23,0),0)=""),HLOOKUP(BT$2-1,FIXTURES!$C$2:$NC$23,MATCH($C119,FIXTURES!$B$2:$B$23,0),0),IF(AND(HLOOKUP(BT$2,FIXTURES!$C$2:$NC$23,MATCH($C119,FIXTURES!$B$2:$B$23,0),0)="",HLOOKUP(BT$2+1,FIXTURES!$C$2:$NC$23,MATCH($C119,FIXTURES!$B$2:$B$23,0),0)=""),HLOOKUP(BT$2+2,FIXTURES!$C$2:$NC$23,MATCH($C119,FIXTURES!$B$2:$B$23,0),0),IF(HLOOKUP(BT$2+1,FIXTURES!$C$2:$NC$23,MATCH($C119,FIXTURES!$B$2:$B$23,0),0)="",HLOOKUP(BT$2,FIXTURES!$C$2:$NC$23,MATCH($C119,FIXTURES!$B$2:$B$23,0),0),HLOOKUP(BT$2+1,FIXTURES!$C$2:$NC$23,MATCH($C119,FIXTURES!$B$2:$B$23,0),0)))),IF(AND(HLOOKUP(BT$2,FIXTURES!$C$2:$NC$23,MATCH($C119,FIXTURES!$B$2:$B$23,0),0)="",HLOOKUP(BT$2+1,FIXTURES!$C$2:$NC$23,MATCH($C119,FIXTURES!$B$2:$B$23,0),0)=""),HLOOKUP(BT$2+2,FIXTURES!$C$2:$NC$23,MATCH($C119,FIXTURES!$B$2:$B$23,0),0),IF(HLOOKUP(BT$2+1,FIXTURES!$C$2:$NC$23,MATCH($C119,FIXTURES!$B$2:$B$23,0),0)="",HLOOKUP(BT$2,FIXTURES!$C$2:$NC$23,MATCH($C119,FIXTURES!$B$2:$B$23,0),0),HLOOKUP(BT$2+1,FIXTURES!$C$2:$NC$23,MATCH($C119,FIXTURES!$B$2:$B$23,0),0))))</f>
        <v/>
      </c>
      <c r="BU119" s="70" t="str">
        <f>IF(BU$1="SAT",IF(AND(HLOOKUP(BU$2,FIXTURES!$C$2:$NC$23,MATCH($C119,FIXTURES!$B$2:$B$23,0),0)="",HLOOKUP(BU$2+1,FIXTURES!$C$2:$NC$23,MATCH($C119,FIXTURES!$B$2:$B$23,0),0)="",HLOOKUP(BU$2+2,FIXTURES!$C$2:$NC$23,MATCH($C119,FIXTURES!$B$2:$B$23,0),0)=""),HLOOKUP(BU$2-1,FIXTURES!$C$2:$NC$23,MATCH($C119,FIXTURES!$B$2:$B$23,0),0),IF(AND(HLOOKUP(BU$2,FIXTURES!$C$2:$NC$23,MATCH($C119,FIXTURES!$B$2:$B$23,0),0)="",HLOOKUP(BU$2+1,FIXTURES!$C$2:$NC$23,MATCH($C119,FIXTURES!$B$2:$B$23,0),0)=""),HLOOKUP(BU$2+2,FIXTURES!$C$2:$NC$23,MATCH($C119,FIXTURES!$B$2:$B$23,0),0),IF(HLOOKUP(BU$2+1,FIXTURES!$C$2:$NC$23,MATCH($C119,FIXTURES!$B$2:$B$23,0),0)="",HLOOKUP(BU$2,FIXTURES!$C$2:$NC$23,MATCH($C119,FIXTURES!$B$2:$B$23,0),0),HLOOKUP(BU$2+1,FIXTURES!$C$2:$NC$23,MATCH($C119,FIXTURES!$B$2:$B$23,0),0)))),IF(AND(HLOOKUP(BU$2,FIXTURES!$C$2:$NC$23,MATCH($C119,FIXTURES!$B$2:$B$23,0),0)="",HLOOKUP(BU$2+1,FIXTURES!$C$2:$NC$23,MATCH($C119,FIXTURES!$B$2:$B$23,0),0)=""),HLOOKUP(BU$2+2,FIXTURES!$C$2:$NC$23,MATCH($C119,FIXTURES!$B$2:$B$23,0),0),IF(HLOOKUP(BU$2+1,FIXTURES!$C$2:$NC$23,MATCH($C119,FIXTURES!$B$2:$B$23,0),0)="",HLOOKUP(BU$2,FIXTURES!$C$2:$NC$23,MATCH($C119,FIXTURES!$B$2:$B$23,0),0),HLOOKUP(BU$2+1,FIXTURES!$C$2:$NC$23,MATCH($C119,FIXTURES!$B$2:$B$23,0),0))))</f>
        <v>whu</v>
      </c>
      <c r="BV119" s="119" t="s">
        <v>1275</v>
      </c>
      <c r="BW119" s="70" t="str">
        <f>IF(BW$1="SAT",IF(AND(HLOOKUP(BW$2,FIXTURES!$C$2:$NC$23,MATCH($C119,FIXTURES!$B$2:$B$23,0),0)="",HLOOKUP(BW$2+1,FIXTURES!$C$2:$NC$23,MATCH($C119,FIXTURES!$B$2:$B$23,0),0)="",HLOOKUP(BW$2+2,FIXTURES!$C$2:$NC$23,MATCH($C119,FIXTURES!$B$2:$B$23,0),0)=""),HLOOKUP(BW$2-1,FIXTURES!$C$2:$NC$23,MATCH($C119,FIXTURES!$B$2:$B$23,0),0),IF(AND(HLOOKUP(BW$2,FIXTURES!$C$2:$NC$23,MATCH($C119,FIXTURES!$B$2:$B$23,0),0)="",HLOOKUP(BW$2+1,FIXTURES!$C$2:$NC$23,MATCH($C119,FIXTURES!$B$2:$B$23,0),0)=""),HLOOKUP(BW$2+2,FIXTURES!$C$2:$NC$23,MATCH($C119,FIXTURES!$B$2:$B$23,0),0),IF(HLOOKUP(BW$2+1,FIXTURES!$C$2:$NC$23,MATCH($C119,FIXTURES!$B$2:$B$23,0),0)="",HLOOKUP(BW$2,FIXTURES!$C$2:$NC$23,MATCH($C119,FIXTURES!$B$2:$B$23,0),0),HLOOKUP(BW$2+1,FIXTURES!$C$2:$NC$23,MATCH($C119,FIXTURES!$B$2:$B$23,0),0)))),IF(AND(HLOOKUP(BW$2,FIXTURES!$C$2:$NC$23,MATCH($C119,FIXTURES!$B$2:$B$23,0),0)="",HLOOKUP(BW$2+1,FIXTURES!$C$2:$NC$23,MATCH($C119,FIXTURES!$B$2:$B$23,0),0)=""),HLOOKUP(BW$2+2,FIXTURES!$C$2:$NC$23,MATCH($C119,FIXTURES!$B$2:$B$23,0),0),IF(HLOOKUP(BW$2+1,FIXTURES!$C$2:$NC$23,MATCH($C119,FIXTURES!$B$2:$B$23,0),0)="",HLOOKUP(BW$2,FIXTURES!$C$2:$NC$23,MATCH($C119,FIXTURES!$B$2:$B$23,0),0),HLOOKUP(BW$2+1,FIXTURES!$C$2:$NC$23,MATCH($C119,FIXTURES!$B$2:$B$23,0),0))))</f>
        <v>MCI</v>
      </c>
      <c r="BX119" s="119" t="s">
        <v>1275</v>
      </c>
      <c r="BY119" s="70" t="str">
        <f>IF(BY$1="SAT",IF(AND(HLOOKUP(BY$2,FIXTURES!$C$2:$NC$23,MATCH($C119,FIXTURES!$B$2:$B$23,0),0)="",HLOOKUP(BY$2+1,FIXTURES!$C$2:$NC$23,MATCH($C119,FIXTURES!$B$2:$B$23,0),0)="",HLOOKUP(BY$2+2,FIXTURES!$C$2:$NC$23,MATCH($C119,FIXTURES!$B$2:$B$23,0),0)=""),HLOOKUP(BY$2-1,FIXTURES!$C$2:$NC$23,MATCH($C119,FIXTURES!$B$2:$B$23,0),0),IF(AND(HLOOKUP(BY$2,FIXTURES!$C$2:$NC$23,MATCH($C119,FIXTURES!$B$2:$B$23,0),0)="",HLOOKUP(BY$2+1,FIXTURES!$C$2:$NC$23,MATCH($C119,FIXTURES!$B$2:$B$23,0),0)=""),HLOOKUP(BY$2+2,FIXTURES!$C$2:$NC$23,MATCH($C119,FIXTURES!$B$2:$B$23,0),0),IF(HLOOKUP(BY$2+1,FIXTURES!$C$2:$NC$23,MATCH($C119,FIXTURES!$B$2:$B$23,0),0)="",HLOOKUP(BY$2,FIXTURES!$C$2:$NC$23,MATCH($C119,FIXTURES!$B$2:$B$23,0),0),HLOOKUP(BY$2+1,FIXTURES!$C$2:$NC$23,MATCH($C119,FIXTURES!$B$2:$B$23,0),0)))),IF(AND(HLOOKUP(BY$2,FIXTURES!$C$2:$NC$23,MATCH($C119,FIXTURES!$B$2:$B$23,0),0)="",HLOOKUP(BY$2+1,FIXTURES!$C$2:$NC$23,MATCH($C119,FIXTURES!$B$2:$B$23,0),0)=""),HLOOKUP(BY$2+2,FIXTURES!$C$2:$NC$23,MATCH($C119,FIXTURES!$B$2:$B$23,0),0),IF(HLOOKUP(BY$2+1,FIXTURES!$C$2:$NC$23,MATCH($C119,FIXTURES!$B$2:$B$23,0),0)="",HLOOKUP(BY$2,FIXTURES!$C$2:$NC$23,MATCH($C119,FIXTURES!$B$2:$B$23,0),0),HLOOKUP(BY$2+1,FIXTURES!$C$2:$NC$23,MATCH($C119,FIXTURES!$B$2:$B$23,0),0))))</f>
        <v>CRY</v>
      </c>
      <c r="BZ119" s="119" t="s">
        <v>1275</v>
      </c>
      <c r="CA119" s="70" t="str">
        <f>IF(CA$1="SAT",IF(AND(HLOOKUP(CA$2,FIXTURES!$C$2:$NC$23,MATCH($C119,FIXTURES!$B$2:$B$23,0),0)="",HLOOKUP(CA$2+1,FIXTURES!$C$2:$NC$23,MATCH($C119,FIXTURES!$B$2:$B$23,0),0)="",HLOOKUP(CA$2+2,FIXTURES!$C$2:$NC$23,MATCH($C119,FIXTURES!$B$2:$B$23,0),0)=""),HLOOKUP(CA$2-1,FIXTURES!$C$2:$NC$23,MATCH($C119,FIXTURES!$B$2:$B$23,0),0),IF(AND(HLOOKUP(CA$2,FIXTURES!$C$2:$NC$23,MATCH($C119,FIXTURES!$B$2:$B$23,0),0)="",HLOOKUP(CA$2+1,FIXTURES!$C$2:$NC$23,MATCH($C119,FIXTURES!$B$2:$B$23,0),0)=""),HLOOKUP(CA$2+2,FIXTURES!$C$2:$NC$23,MATCH($C119,FIXTURES!$B$2:$B$23,0),0),IF(HLOOKUP(CA$2+1,FIXTURES!$C$2:$NC$23,MATCH($C119,FIXTURES!$B$2:$B$23,0),0)="",HLOOKUP(CA$2,FIXTURES!$C$2:$NC$23,MATCH($C119,FIXTURES!$B$2:$B$23,0),0),HLOOKUP(CA$2+1,FIXTURES!$C$2:$NC$23,MATCH($C119,FIXTURES!$B$2:$B$23,0),0)))),IF(AND(HLOOKUP(CA$2,FIXTURES!$C$2:$NC$23,MATCH($C119,FIXTURES!$B$2:$B$23,0),0)="",HLOOKUP(CA$2+1,FIXTURES!$C$2:$NC$23,MATCH($C119,FIXTURES!$B$2:$B$23,0),0)=""),HLOOKUP(CA$2+2,FIXTURES!$C$2:$NC$23,MATCH($C119,FIXTURES!$B$2:$B$23,0),0),IF(HLOOKUP(CA$2+1,FIXTURES!$C$2:$NC$23,MATCH($C119,FIXTURES!$B$2:$B$23,0),0)="",HLOOKUP(CA$2,FIXTURES!$C$2:$NC$23,MATCH($C119,FIXTURES!$B$2:$B$23,0),0),HLOOKUP(CA$2+1,FIXTURES!$C$2:$NC$23,MATCH($C119,FIXTURES!$B$2:$B$23,0),0))))</f>
        <v>ars</v>
      </c>
      <c r="CB119" s="70" t="str">
        <f>IF(CB$1="SAT",IF(AND(HLOOKUP(CB$2,FIXTURES!$C$2:$NC$23,MATCH($C119,FIXTURES!$B$2:$B$23,0),0)="",HLOOKUP(CB$2+1,FIXTURES!$C$2:$NC$23,MATCH($C119,FIXTURES!$B$2:$B$23,0),0)="",HLOOKUP(CB$2+2,FIXTURES!$C$2:$NC$23,MATCH($C119,FIXTURES!$B$2:$B$23,0),0)=""),HLOOKUP(CB$2-1,FIXTURES!$C$2:$NC$23,MATCH($C119,FIXTURES!$B$2:$B$23,0),0),IF(AND(HLOOKUP(CB$2,FIXTURES!$C$2:$NC$23,MATCH($C119,FIXTURES!$B$2:$B$23,0),0)="",HLOOKUP(CB$2+1,FIXTURES!$C$2:$NC$23,MATCH($C119,FIXTURES!$B$2:$B$23,0),0)=""),HLOOKUP(CB$2+2,FIXTURES!$C$2:$NC$23,MATCH($C119,FIXTURES!$B$2:$B$23,0),0),IF(HLOOKUP(CB$2+1,FIXTURES!$C$2:$NC$23,MATCH($C119,FIXTURES!$B$2:$B$23,0),0)="",HLOOKUP(CB$2,FIXTURES!$C$2:$NC$23,MATCH($C119,FIXTURES!$B$2:$B$23,0),0),HLOOKUP(CB$2+1,FIXTURES!$C$2:$NC$23,MATCH($C119,FIXTURES!$B$2:$B$23,0),0)))),IF(AND(HLOOKUP(CB$2,FIXTURES!$C$2:$NC$23,MATCH($C119,FIXTURES!$B$2:$B$23,0),0)="",HLOOKUP(CB$2+1,FIXTURES!$C$2:$NC$23,MATCH($C119,FIXTURES!$B$2:$B$23,0),0)=""),HLOOKUP(CB$2+2,FIXTURES!$C$2:$NC$23,MATCH($C119,FIXTURES!$B$2:$B$23,0),0),IF(HLOOKUP(CB$2+1,FIXTURES!$C$2:$NC$23,MATCH($C119,FIXTURES!$B$2:$B$23,0),0)="",HLOOKUP(CB$2,FIXTURES!$C$2:$NC$23,MATCH($C119,FIXTURES!$B$2:$B$23,0),0),HLOOKUP(CB$2+1,FIXTURES!$C$2:$NC$23,MATCH($C119,FIXTURES!$B$2:$B$23,0),0))))</f>
        <v>BOU</v>
      </c>
      <c r="CC119" s="70" t="str">
        <f>IF(CC$1="SAT",IF(AND(HLOOKUP(CC$2,FIXTURES!$C$2:$NC$23,MATCH($C119,FIXTURES!$B$2:$B$23,0),0)="",HLOOKUP(CC$2+1,FIXTURES!$C$2:$NC$23,MATCH($C119,FIXTURES!$B$2:$B$23,0),0)="",HLOOKUP(CC$2+2,FIXTURES!$C$2:$NC$23,MATCH($C119,FIXTURES!$B$2:$B$23,0),0)=""),HLOOKUP(CC$2-1,FIXTURES!$C$2:$NC$23,MATCH($C119,FIXTURES!$B$2:$B$23,0),0),IF(AND(HLOOKUP(CC$2,FIXTURES!$C$2:$NC$23,MATCH($C119,FIXTURES!$B$2:$B$23,0),0)="",HLOOKUP(CC$2+1,FIXTURES!$C$2:$NC$23,MATCH($C119,FIXTURES!$B$2:$B$23,0),0)=""),HLOOKUP(CC$2+2,FIXTURES!$C$2:$NC$23,MATCH($C119,FIXTURES!$B$2:$B$23,0),0),IF(HLOOKUP(CC$2+1,FIXTURES!$C$2:$NC$23,MATCH($C119,FIXTURES!$B$2:$B$23,0),0)="",HLOOKUP(CC$2,FIXTURES!$C$2:$NC$23,MATCH($C119,FIXTURES!$B$2:$B$23,0),0),HLOOKUP(CC$2+1,FIXTURES!$C$2:$NC$23,MATCH($C119,FIXTURES!$B$2:$B$23,0),0)))),IF(AND(HLOOKUP(CC$2,FIXTURES!$C$2:$NC$23,MATCH($C119,FIXTURES!$B$2:$B$23,0),0)="",HLOOKUP(CC$2+1,FIXTURES!$C$2:$NC$23,MATCH($C119,FIXTURES!$B$2:$B$23,0),0)=""),HLOOKUP(CC$2+2,FIXTURES!$C$2:$NC$23,MATCH($C119,FIXTURES!$B$2:$B$23,0),0),IF(HLOOKUP(CC$2+1,FIXTURES!$C$2:$NC$23,MATCH($C119,FIXTURES!$B$2:$B$23,0),0)="",HLOOKUP(CC$2,FIXTURES!$C$2:$NC$23,MATCH($C119,FIXTURES!$B$2:$B$23,0),0),HLOOKUP(CC$2+1,FIXTURES!$C$2:$NC$23,MATCH($C119,FIXTURES!$B$2:$B$23,0),0))))</f>
        <v>new</v>
      </c>
      <c r="CD119" s="119" t="s">
        <v>1275</v>
      </c>
      <c r="CE119" s="70" t="str">
        <f>IF(CE$1="SAT",IF(AND(HLOOKUP(CE$2,FIXTURES!$C$2:$NC$23,MATCH($C119,FIXTURES!$B$2:$B$23,0),0)="",HLOOKUP(CE$2+1,FIXTURES!$C$2:$NC$23,MATCH($C119,FIXTURES!$B$2:$B$23,0),0)="",HLOOKUP(CE$2+2,FIXTURES!$C$2:$NC$23,MATCH($C119,FIXTURES!$B$2:$B$23,0),0)=""),HLOOKUP(CE$2-1,FIXTURES!$C$2:$NC$23,MATCH($C119,FIXTURES!$B$2:$B$23,0),0),IF(AND(HLOOKUP(CE$2,FIXTURES!$C$2:$NC$23,MATCH($C119,FIXTURES!$B$2:$B$23,0),0)="",HLOOKUP(CE$2+1,FIXTURES!$C$2:$NC$23,MATCH($C119,FIXTURES!$B$2:$B$23,0),0)=""),HLOOKUP(CE$2+2,FIXTURES!$C$2:$NC$23,MATCH($C119,FIXTURES!$B$2:$B$23,0),0),IF(HLOOKUP(CE$2+1,FIXTURES!$C$2:$NC$23,MATCH($C119,FIXTURES!$B$2:$B$23,0),0)="",HLOOKUP(CE$2,FIXTURES!$C$2:$NC$23,MATCH($C119,FIXTURES!$B$2:$B$23,0),0),HLOOKUP(CE$2+1,FIXTURES!$C$2:$NC$23,MATCH($C119,FIXTURES!$B$2:$B$23,0),0)))),IF(AND(HLOOKUP(CE$2,FIXTURES!$C$2:$NC$23,MATCH($C119,FIXTURES!$B$2:$B$23,0),0)="",HLOOKUP(CE$2+1,FIXTURES!$C$2:$NC$23,MATCH($C119,FIXTURES!$B$2:$B$23,0),0)=""),HLOOKUP(CE$2+2,FIXTURES!$C$2:$NC$23,MATCH($C119,FIXTURES!$B$2:$B$23,0),0),IF(HLOOKUP(CE$2+1,FIXTURES!$C$2:$NC$23,MATCH($C119,FIXTURES!$B$2:$B$23,0),0)="",HLOOKUP(CE$2,FIXTURES!$C$2:$NC$23,MATCH($C119,FIXTURES!$B$2:$B$23,0),0),HLOOKUP(CE$2+1,FIXTURES!$C$2:$NC$23,MATCH($C119,FIXTURES!$B$2:$B$23,0),0))))</f>
        <v>nfo</v>
      </c>
      <c r="CF119" s="119" t="s">
        <v>1275</v>
      </c>
      <c r="CG119" s="70" t="str">
        <f>IF(CG$1="SAT",IF(AND(HLOOKUP(CG$2,FIXTURES!$C$2:$NC$23,MATCH($C119,FIXTURES!$B$2:$B$23,0),0)="",HLOOKUP(CG$2+1,FIXTURES!$C$2:$NC$23,MATCH($C119,FIXTURES!$B$2:$B$23,0),0)="",HLOOKUP(CG$2+2,FIXTURES!$C$2:$NC$23,MATCH($C119,FIXTURES!$B$2:$B$23,0),0)=""),HLOOKUP(CG$2-1,FIXTURES!$C$2:$NC$23,MATCH($C119,FIXTURES!$B$2:$B$23,0),0),IF(AND(HLOOKUP(CG$2,FIXTURES!$C$2:$NC$23,MATCH($C119,FIXTURES!$B$2:$B$23,0),0)="",HLOOKUP(CG$2+1,FIXTURES!$C$2:$NC$23,MATCH($C119,FIXTURES!$B$2:$B$23,0),0)=""),HLOOKUP(CG$2+2,FIXTURES!$C$2:$NC$23,MATCH($C119,FIXTURES!$B$2:$B$23,0),0),IF(HLOOKUP(CG$2+1,FIXTURES!$C$2:$NC$23,MATCH($C119,FIXTURES!$B$2:$B$23,0),0)="",HLOOKUP(CG$2,FIXTURES!$C$2:$NC$23,MATCH($C119,FIXTURES!$B$2:$B$23,0),0),HLOOKUP(CG$2+1,FIXTURES!$C$2:$NC$23,MATCH($C119,FIXTURES!$B$2:$B$23,0),0)))),IF(AND(HLOOKUP(CG$2,FIXTURES!$C$2:$NC$23,MATCH($C119,FIXTURES!$B$2:$B$23,0),0)="",HLOOKUP(CG$2+1,FIXTURES!$C$2:$NC$23,MATCH($C119,FIXTURES!$B$2:$B$23,0),0)=""),HLOOKUP(CG$2+2,FIXTURES!$C$2:$NC$23,MATCH($C119,FIXTURES!$B$2:$B$23,0),0),IF(HLOOKUP(CG$2+1,FIXTURES!$C$2:$NC$23,MATCH($C119,FIXTURES!$B$2:$B$23,0),0)="",HLOOKUP(CG$2,FIXTURES!$C$2:$NC$23,MATCH($C119,FIXTURES!$B$2:$B$23,0),0),HLOOKUP(CG$2+1,FIXTURES!$C$2:$NC$23,MATCH($C119,FIXTURES!$B$2:$B$23,0),0))))</f>
        <v>FUL</v>
      </c>
      <c r="CH119" s="119" t="s">
        <v>1275</v>
      </c>
      <c r="CI119" s="70" t="str">
        <f>IF(CI$1="SAT",IF(AND(HLOOKUP(CI$2,FIXTURES!$C$2:$NC$23,MATCH($C119,FIXTURES!$B$2:$B$23,0),0)="",HLOOKUP(CI$2+1,FIXTURES!$C$2:$NC$23,MATCH($C119,FIXTURES!$B$2:$B$23,0),0)="",HLOOKUP(CI$2+2,FIXTURES!$C$2:$NC$23,MATCH($C119,FIXTURES!$B$2:$B$23,0),0)=""),HLOOKUP(CI$2-1,FIXTURES!$C$2:$NC$23,MATCH($C119,FIXTURES!$B$2:$B$23,0),0),IF(AND(HLOOKUP(CI$2,FIXTURES!$C$2:$NC$23,MATCH($C119,FIXTURES!$B$2:$B$23,0),0)="",HLOOKUP(CI$2+1,FIXTURES!$C$2:$NC$23,MATCH($C119,FIXTURES!$B$2:$B$23,0),0)=""),HLOOKUP(CI$2+2,FIXTURES!$C$2:$NC$23,MATCH($C119,FIXTURES!$B$2:$B$23,0),0),IF(HLOOKUP(CI$2+1,FIXTURES!$C$2:$NC$23,MATCH($C119,FIXTURES!$B$2:$B$23,0),0)="",HLOOKUP(CI$2,FIXTURES!$C$2:$NC$23,MATCH($C119,FIXTURES!$B$2:$B$23,0),0),HLOOKUP(CI$2+1,FIXTURES!$C$2:$NC$23,MATCH($C119,FIXTURES!$B$2:$B$23,0),0)))),IF(AND(HLOOKUP(CI$2,FIXTURES!$C$2:$NC$23,MATCH($C119,FIXTURES!$B$2:$B$23,0),0)="",HLOOKUP(CI$2+1,FIXTURES!$C$2:$NC$23,MATCH($C119,FIXTURES!$B$2:$B$23,0),0)=""),HLOOKUP(CI$2+2,FIXTURES!$C$2:$NC$23,MATCH($C119,FIXTURES!$B$2:$B$23,0),0),IF(HLOOKUP(CI$2+1,FIXTURES!$C$2:$NC$23,MATCH($C119,FIXTURES!$B$2:$B$23,0),0)="",HLOOKUP(CI$2,FIXTURES!$C$2:$NC$23,MATCH($C119,FIXTURES!$B$2:$B$23,0),0),HLOOKUP(CI$2+1,FIXTURES!$C$2:$NC$23,MATCH($C119,FIXTURES!$B$2:$B$23,0),0))))</f>
        <v>bha</v>
      </c>
      <c r="CJ119" s="119" t="s">
        <v>1275</v>
      </c>
      <c r="CK119" s="70" t="str">
        <f>IF(CK$1="SAT",IF(AND(HLOOKUP(CK$2,FIXTURES!$C$2:$NC$23,MATCH($C119,FIXTURES!$B$2:$B$23,0),0)="",HLOOKUP(CK$2+1,FIXTURES!$C$2:$NC$23,MATCH($C119,FIXTURES!$B$2:$B$23,0),0)="",HLOOKUP(CK$2+2,FIXTURES!$C$2:$NC$23,MATCH($C119,FIXTURES!$B$2:$B$23,0),0)=""),HLOOKUP(CK$2-1,FIXTURES!$C$2:$NC$23,MATCH($C119,FIXTURES!$B$2:$B$23,0),0),IF(AND(HLOOKUP(CK$2,FIXTURES!$C$2:$NC$23,MATCH($C119,FIXTURES!$B$2:$B$23,0),0)="",HLOOKUP(CK$2+1,FIXTURES!$C$2:$NC$23,MATCH($C119,FIXTURES!$B$2:$B$23,0),0)=""),HLOOKUP(CK$2+2,FIXTURES!$C$2:$NC$23,MATCH($C119,FIXTURES!$B$2:$B$23,0),0),IF(HLOOKUP(CK$2+1,FIXTURES!$C$2:$NC$23,MATCH($C119,FIXTURES!$B$2:$B$23,0),0)="",HLOOKUP(CK$2,FIXTURES!$C$2:$NC$23,MATCH($C119,FIXTURES!$B$2:$B$23,0),0),HLOOKUP(CK$2+1,FIXTURES!$C$2:$NC$23,MATCH($C119,FIXTURES!$B$2:$B$23,0),0)))),IF(AND(HLOOKUP(CK$2,FIXTURES!$C$2:$NC$23,MATCH($C119,FIXTURES!$B$2:$B$23,0),0)="",HLOOKUP(CK$2+1,FIXTURES!$C$2:$NC$23,MATCH($C119,FIXTURES!$B$2:$B$23,0),0)=""),HLOOKUP(CK$2+2,FIXTURES!$C$2:$NC$23,MATCH($C119,FIXTURES!$B$2:$B$23,0),0),IF(HLOOKUP(CK$2+1,FIXTURES!$C$2:$NC$23,MATCH($C119,FIXTURES!$B$2:$B$23,0),0)="",HLOOKUP(CK$2,FIXTURES!$C$2:$NC$23,MATCH($C119,FIXTURES!$B$2:$B$23,0),0),HLOOKUP(CK$2+1,FIXTURES!$C$2:$NC$23,MATCH($C119,FIXTURES!$B$2:$B$23,0),0))))</f>
        <v>LIV</v>
      </c>
      <c r="CL119" s="70" t="str">
        <f>IF(CL$1="SAT",IF(AND(HLOOKUP(CL$2,FIXTURES!$C$2:$NC$23,MATCH($C119,FIXTURES!$B$2:$B$23,0),0)="",HLOOKUP(CL$2+1,FIXTURES!$C$2:$NC$23,MATCH($C119,FIXTURES!$B$2:$B$23,0),0)="",HLOOKUP(CL$2+2,FIXTURES!$C$2:$NC$23,MATCH($C119,FIXTURES!$B$2:$B$23,0),0)=""),HLOOKUP(CL$2-1,FIXTURES!$C$2:$NC$23,MATCH($C119,FIXTURES!$B$2:$B$23,0),0),IF(AND(HLOOKUP(CL$2,FIXTURES!$C$2:$NC$23,MATCH($C119,FIXTURES!$B$2:$B$23,0),0)="",HLOOKUP(CL$2+1,FIXTURES!$C$2:$NC$23,MATCH($C119,FIXTURES!$B$2:$B$23,0),0)=""),HLOOKUP(CL$2+2,FIXTURES!$C$2:$NC$23,MATCH($C119,FIXTURES!$B$2:$B$23,0),0),IF(HLOOKUP(CL$2+1,FIXTURES!$C$2:$NC$23,MATCH($C119,FIXTURES!$B$2:$B$23,0),0)="",HLOOKUP(CL$2,FIXTURES!$C$2:$NC$23,MATCH($C119,FIXTURES!$B$2:$B$23,0),0),HLOOKUP(CL$2+1,FIXTURES!$C$2:$NC$23,MATCH($C119,FIXTURES!$B$2:$B$23,0),0)))),IF(AND(HLOOKUP(CL$2,FIXTURES!$C$2:$NC$23,MATCH($C119,FIXTURES!$B$2:$B$23,0),0)="",HLOOKUP(CL$2+1,FIXTURES!$C$2:$NC$23,MATCH($C119,FIXTURES!$B$2:$B$23,0),0)=""),HLOOKUP(CL$2+2,FIXTURES!$C$2:$NC$23,MATCH($C119,FIXTURES!$B$2:$B$23,0),0),IF(HLOOKUP(CL$2+1,FIXTURES!$C$2:$NC$23,MATCH($C119,FIXTURES!$B$2:$B$23,0),0)="",HLOOKUP(CL$2,FIXTURES!$C$2:$NC$23,MATCH($C119,FIXTURES!$B$2:$B$23,0),0),HLOOKUP(CL$2+1,FIXTURES!$C$2:$NC$23,MATCH($C119,FIXTURES!$B$2:$B$23,0),0))))</f>
        <v/>
      </c>
      <c r="CM119" s="70" t="str">
        <f>IF(CM$1="SAT",IF(AND(HLOOKUP(CM$2,FIXTURES!$C$2:$NC$23,MATCH($C119,FIXTURES!$B$2:$B$23,0),0)="",HLOOKUP(CM$2+1,FIXTURES!$C$2:$NC$23,MATCH($C119,FIXTURES!$B$2:$B$23,0),0)="",HLOOKUP(CM$2+2,FIXTURES!$C$2:$NC$23,MATCH($C119,FIXTURES!$B$2:$B$23,0),0)=""),HLOOKUP(CM$2-1,FIXTURES!$C$2:$NC$23,MATCH($C119,FIXTURES!$B$2:$B$23,0),0),IF(AND(HLOOKUP(CM$2,FIXTURES!$C$2:$NC$23,MATCH($C119,FIXTURES!$B$2:$B$23,0),0)="",HLOOKUP(CM$2+1,FIXTURES!$C$2:$NC$23,MATCH($C119,FIXTURES!$B$2:$B$23,0),0)=""),HLOOKUP(CM$2+2,FIXTURES!$C$2:$NC$23,MATCH($C119,FIXTURES!$B$2:$B$23,0),0),IF(HLOOKUP(CM$2+1,FIXTURES!$C$2:$NC$23,MATCH($C119,FIXTURES!$B$2:$B$23,0),0)="",HLOOKUP(CM$2,FIXTURES!$C$2:$NC$23,MATCH($C119,FIXTURES!$B$2:$B$23,0),0),HLOOKUP(CM$2+1,FIXTURES!$C$2:$NC$23,MATCH($C119,FIXTURES!$B$2:$B$23,0),0)))),IF(AND(HLOOKUP(CM$2,FIXTURES!$C$2:$NC$23,MATCH($C119,FIXTURES!$B$2:$B$23,0),0)="",HLOOKUP(CM$2+1,FIXTURES!$C$2:$NC$23,MATCH($C119,FIXTURES!$B$2:$B$23,0),0)=""),HLOOKUP(CM$2+2,FIXTURES!$C$2:$NC$23,MATCH($C119,FIXTURES!$B$2:$B$23,0),0),IF(HLOOKUP(CM$2+1,FIXTURES!$C$2:$NC$23,MATCH($C119,FIXTURES!$B$2:$B$23,0),0)="",HLOOKUP(CM$2,FIXTURES!$C$2:$NC$23,MATCH($C119,FIXTURES!$B$2:$B$23,0),0),HLOOKUP(CM$2+1,FIXTURES!$C$2:$NC$23,MATCH($C119,FIXTURES!$B$2:$B$23,0),0))))</f>
        <v/>
      </c>
      <c r="CN119" s="70" t="str">
        <f>IF(CN$1="SAT",IF(AND(HLOOKUP(CN$2,FIXTURES!$C$2:$NC$23,MATCH($C119,FIXTURES!$B$2:$B$23,0),0)="",HLOOKUP(CN$2+1,FIXTURES!$C$2:$NC$23,MATCH($C119,FIXTURES!$B$2:$B$23,0),0)="",HLOOKUP(CN$2+2,FIXTURES!$C$2:$NC$23,MATCH($C119,FIXTURES!$B$2:$B$23,0),0)=""),HLOOKUP(CN$2-1,FIXTURES!$C$2:$NC$23,MATCH($C119,FIXTURES!$B$2:$B$23,0),0),IF(AND(HLOOKUP(CN$2,FIXTURES!$C$2:$NC$23,MATCH($C119,FIXTURES!$B$2:$B$23,0),0)="",HLOOKUP(CN$2+1,FIXTURES!$C$2:$NC$23,MATCH($C119,FIXTURES!$B$2:$B$23,0),0)=""),HLOOKUP(CN$2+2,FIXTURES!$C$2:$NC$23,MATCH($C119,FIXTURES!$B$2:$B$23,0),0),IF(HLOOKUP(CN$2+1,FIXTURES!$C$2:$NC$23,MATCH($C119,FIXTURES!$B$2:$B$23,0),0)="",HLOOKUP(CN$2,FIXTURES!$C$2:$NC$23,MATCH($C119,FIXTURES!$B$2:$B$23,0),0),HLOOKUP(CN$2+1,FIXTURES!$C$2:$NC$23,MATCH($C119,FIXTURES!$B$2:$B$23,0),0)))),IF(AND(HLOOKUP(CN$2,FIXTURES!$C$2:$NC$23,MATCH($C119,FIXTURES!$B$2:$B$23,0),0)="",HLOOKUP(CN$2+1,FIXTURES!$C$2:$NC$23,MATCH($C119,FIXTURES!$B$2:$B$23,0),0)=""),HLOOKUP(CN$2+2,FIXTURES!$C$2:$NC$23,MATCH($C119,FIXTURES!$B$2:$B$23,0),0),IF(HLOOKUP(CN$2+1,FIXTURES!$C$2:$NC$23,MATCH($C119,FIXTURES!$B$2:$B$23,0),0)="",HLOOKUP(CN$2,FIXTURES!$C$2:$NC$23,MATCH($C119,FIXTURES!$B$2:$B$23,0),0),HLOOKUP(CN$2+1,FIXTURES!$C$2:$NC$23,MATCH($C119,FIXTURES!$B$2:$B$23,0),0))))</f>
        <v/>
      </c>
      <c r="CO119" s="70" t="str">
        <f>IF(CO$1="SAT",IF(AND(HLOOKUP(CO$2,FIXTURES!$C$2:$NC$23,MATCH($C119,FIXTURES!$B$2:$B$23,0),0)="",HLOOKUP(CO$2+1,FIXTURES!$C$2:$NC$23,MATCH($C119,FIXTURES!$B$2:$B$23,0),0)="",HLOOKUP(CO$2+2,FIXTURES!$C$2:$NC$23,MATCH($C119,FIXTURES!$B$2:$B$23,0),0)=""),HLOOKUP(CO$2-1,FIXTURES!$C$2:$NC$23,MATCH($C119,FIXTURES!$B$2:$B$23,0),0),IF(AND(HLOOKUP(CO$2,FIXTURES!$C$2:$NC$23,MATCH($C119,FIXTURES!$B$2:$B$23,0),0)="",HLOOKUP(CO$2+1,FIXTURES!$C$2:$NC$23,MATCH($C119,FIXTURES!$B$2:$B$23,0),0)=""),HLOOKUP(CO$2+2,FIXTURES!$C$2:$NC$23,MATCH($C119,FIXTURES!$B$2:$B$23,0),0),IF(HLOOKUP(CO$2+1,FIXTURES!$C$2:$NC$23,MATCH($C119,FIXTURES!$B$2:$B$23,0),0)="",HLOOKUP(CO$2,FIXTURES!$C$2:$NC$23,MATCH($C119,FIXTURES!$B$2:$B$23,0),0),HLOOKUP(CO$2+1,FIXTURES!$C$2:$NC$23,MATCH($C119,FIXTURES!$B$2:$B$23,0),0)))),IF(AND(HLOOKUP(CO$2,FIXTURES!$C$2:$NC$23,MATCH($C119,FIXTURES!$B$2:$B$23,0),0)="",HLOOKUP(CO$2+1,FIXTURES!$C$2:$NC$23,MATCH($C119,FIXTURES!$B$2:$B$23,0),0)=""),HLOOKUP(CO$2+2,FIXTURES!$C$2:$NC$23,MATCH($C119,FIXTURES!$B$2:$B$23,0),0),IF(HLOOKUP(CO$2+1,FIXTURES!$C$2:$NC$23,MATCH($C119,FIXTURES!$B$2:$B$23,0),0)="",HLOOKUP(CO$2,FIXTURES!$C$2:$NC$23,MATCH($C119,FIXTURES!$B$2:$B$23,0),0),HLOOKUP(CO$2+1,FIXTURES!$C$2:$NC$23,MATCH($C119,FIXTURES!$B$2:$B$23,0),0))))</f>
        <v/>
      </c>
      <c r="CP119" s="70" t="str">
        <f>IF(CP$1="SAT",IF(AND(HLOOKUP(CP$2,FIXTURES!$C$2:$NC$23,MATCH($C119,FIXTURES!$B$2:$B$23,0),0)="",HLOOKUP(CP$2+1,FIXTURES!$C$2:$NC$23,MATCH($C119,FIXTURES!$B$2:$B$23,0),0)="",HLOOKUP(CP$2+2,FIXTURES!$C$2:$NC$23,MATCH($C119,FIXTURES!$B$2:$B$23,0),0)=""),HLOOKUP(CP$2-1,FIXTURES!$C$2:$NC$23,MATCH($C119,FIXTURES!$B$2:$B$23,0),0),IF(AND(HLOOKUP(CP$2,FIXTURES!$C$2:$NC$23,MATCH($C119,FIXTURES!$B$2:$B$23,0),0)="",HLOOKUP(CP$2+1,FIXTURES!$C$2:$NC$23,MATCH($C119,FIXTURES!$B$2:$B$23,0),0)=""),HLOOKUP(CP$2+2,FIXTURES!$C$2:$NC$23,MATCH($C119,FIXTURES!$B$2:$B$23,0),0),IF(HLOOKUP(CP$2+1,FIXTURES!$C$2:$NC$23,MATCH($C119,FIXTURES!$B$2:$B$23,0),0)="",HLOOKUP(CP$2,FIXTURES!$C$2:$NC$23,MATCH($C119,FIXTURES!$B$2:$B$23,0),0),HLOOKUP(CP$2+1,FIXTURES!$C$2:$NC$23,MATCH($C119,FIXTURES!$B$2:$B$23,0),0)))),IF(AND(HLOOKUP(CP$2,FIXTURES!$C$2:$NC$23,MATCH($C119,FIXTURES!$B$2:$B$23,0),0)="",HLOOKUP(CP$2+1,FIXTURES!$C$2:$NC$23,MATCH($C119,FIXTURES!$B$2:$B$23,0),0)=""),HLOOKUP(CP$2+2,FIXTURES!$C$2:$NC$23,MATCH($C119,FIXTURES!$B$2:$B$23,0),0),IF(HLOOKUP(CP$2+1,FIXTURES!$C$2:$NC$23,MATCH($C119,FIXTURES!$B$2:$B$23,0),0)="",HLOOKUP(CP$2,FIXTURES!$C$2:$NC$23,MATCH($C119,FIXTURES!$B$2:$B$23,0),0),HLOOKUP(CP$2+1,FIXTURES!$C$2:$NC$23,MATCH($C119,FIXTURES!$B$2:$B$23,0),0))))</f>
        <v/>
      </c>
      <c r="CQ119" s="70" t="str">
        <f>IF(CQ$1="SAT",IF(AND(HLOOKUP(CQ$2,FIXTURES!$C$2:$NC$23,MATCH($C119,FIXTURES!$B$2:$B$23,0),0)="",HLOOKUP(CQ$2+1,FIXTURES!$C$2:$NC$23,MATCH($C119,FIXTURES!$B$2:$B$23,0),0)="",HLOOKUP(CQ$2+2,FIXTURES!$C$2:$NC$23,MATCH($C119,FIXTURES!$B$2:$B$23,0),0)=""),HLOOKUP(CQ$2-1,FIXTURES!$C$2:$NC$23,MATCH($C119,FIXTURES!$B$2:$B$23,0),0),IF(AND(HLOOKUP(CQ$2,FIXTURES!$C$2:$NC$23,MATCH($C119,FIXTURES!$B$2:$B$23,0),0)="",HLOOKUP(CQ$2+1,FIXTURES!$C$2:$NC$23,MATCH($C119,FIXTURES!$B$2:$B$23,0),0)=""),HLOOKUP(CQ$2+2,FIXTURES!$C$2:$NC$23,MATCH($C119,FIXTURES!$B$2:$B$23,0),0),IF(HLOOKUP(CQ$2+1,FIXTURES!$C$2:$NC$23,MATCH($C119,FIXTURES!$B$2:$B$23,0),0)="",HLOOKUP(CQ$2,FIXTURES!$C$2:$NC$23,MATCH($C119,FIXTURES!$B$2:$B$23,0),0),HLOOKUP(CQ$2+1,FIXTURES!$C$2:$NC$23,MATCH($C119,FIXTURES!$B$2:$B$23,0),0)))),IF(AND(HLOOKUP(CQ$2,FIXTURES!$C$2:$NC$23,MATCH($C119,FIXTURES!$B$2:$B$23,0),0)="",HLOOKUP(CQ$2+1,FIXTURES!$C$2:$NC$23,MATCH($C119,FIXTURES!$B$2:$B$23,0),0)=""),HLOOKUP(CQ$2+2,FIXTURES!$C$2:$NC$23,MATCH($C119,FIXTURES!$B$2:$B$23,0),0),IF(HLOOKUP(CQ$2+1,FIXTURES!$C$2:$NC$23,MATCH($C119,FIXTURES!$B$2:$B$23,0),0)="",HLOOKUP(CQ$2,FIXTURES!$C$2:$NC$23,MATCH($C119,FIXTURES!$B$2:$B$23,0),0),HLOOKUP(CQ$2+1,FIXTURES!$C$2:$NC$23,MATCH($C119,FIXTURES!$B$2:$B$23,0),0))))</f>
        <v/>
      </c>
      <c r="CR119" s="70" t="str">
        <f>IF(CR$1="SAT",IF(AND(HLOOKUP(CR$2,FIXTURES!$C$2:$NC$23,MATCH($C119,FIXTURES!$B$2:$B$23,0),0)="",HLOOKUP(CR$2+1,FIXTURES!$C$2:$NC$23,MATCH($C119,FIXTURES!$B$2:$B$23,0),0)="",HLOOKUP(CR$2+2,FIXTURES!$C$2:$NC$23,MATCH($C119,FIXTURES!$B$2:$B$23,0),0)=""),HLOOKUP(CR$2-1,FIXTURES!$C$2:$NC$23,MATCH($C119,FIXTURES!$B$2:$B$23,0),0),IF(AND(HLOOKUP(CR$2,FIXTURES!$C$2:$NC$23,MATCH($C119,FIXTURES!$B$2:$B$23,0),0)="",HLOOKUP(CR$2+1,FIXTURES!$C$2:$NC$23,MATCH($C119,FIXTURES!$B$2:$B$23,0),0)=""),HLOOKUP(CR$2+2,FIXTURES!$C$2:$NC$23,MATCH($C119,FIXTURES!$B$2:$B$23,0),0),IF(HLOOKUP(CR$2+1,FIXTURES!$C$2:$NC$23,MATCH($C119,FIXTURES!$B$2:$B$23,0),0)="",HLOOKUP(CR$2,FIXTURES!$C$2:$NC$23,MATCH($C119,FIXTURES!$B$2:$B$23,0),0),HLOOKUP(CR$2+1,FIXTURES!$C$2:$NC$23,MATCH($C119,FIXTURES!$B$2:$B$23,0),0)))),IF(AND(HLOOKUP(CR$2,FIXTURES!$C$2:$NC$23,MATCH($C119,FIXTURES!$B$2:$B$23,0),0)="",HLOOKUP(CR$2+1,FIXTURES!$C$2:$NC$23,MATCH($C119,FIXTURES!$B$2:$B$23,0),0)=""),HLOOKUP(CR$2+2,FIXTURES!$C$2:$NC$23,MATCH($C119,FIXTURES!$B$2:$B$23,0),0),IF(HLOOKUP(CR$2+1,FIXTURES!$C$2:$NC$23,MATCH($C119,FIXTURES!$B$2:$B$23,0),0)="",HLOOKUP(CR$2,FIXTURES!$C$2:$NC$23,MATCH($C119,FIXTURES!$B$2:$B$23,0),0),HLOOKUP(CR$2+1,FIXTURES!$C$2:$NC$23,MATCH($C119,FIXTURES!$B$2:$B$23,0),0))))</f>
        <v/>
      </c>
      <c r="CS119" s="70" t="str">
        <f>IF(CS$1="SAT",IF(AND(HLOOKUP(CS$2,FIXTURES!$C$2:$NC$23,MATCH($C119,FIXTURES!$B$2:$B$23,0),0)="",HLOOKUP(CS$2+1,FIXTURES!$C$2:$NC$23,MATCH($C119,FIXTURES!$B$2:$B$23,0),0)="",HLOOKUP(CS$2+2,FIXTURES!$C$2:$NC$23,MATCH($C119,FIXTURES!$B$2:$B$23,0),0)=""),HLOOKUP(CS$2-1,FIXTURES!$C$2:$NC$23,MATCH($C119,FIXTURES!$B$2:$B$23,0),0),IF(AND(HLOOKUP(CS$2,FIXTURES!$C$2:$NC$23,MATCH($C119,FIXTURES!$B$2:$B$23,0),0)="",HLOOKUP(CS$2+1,FIXTURES!$C$2:$NC$23,MATCH($C119,FIXTURES!$B$2:$B$23,0),0)=""),HLOOKUP(CS$2+2,FIXTURES!$C$2:$NC$23,MATCH($C119,FIXTURES!$B$2:$B$23,0),0),IF(HLOOKUP(CS$2+1,FIXTURES!$C$2:$NC$23,MATCH($C119,FIXTURES!$B$2:$B$23,0),0)="",HLOOKUP(CS$2,FIXTURES!$C$2:$NC$23,MATCH($C119,FIXTURES!$B$2:$B$23,0),0),HLOOKUP(CS$2+1,FIXTURES!$C$2:$NC$23,MATCH($C119,FIXTURES!$B$2:$B$23,0),0)))),IF(AND(HLOOKUP(CS$2,FIXTURES!$C$2:$NC$23,MATCH($C119,FIXTURES!$B$2:$B$23,0),0)="",HLOOKUP(CS$2+1,FIXTURES!$C$2:$NC$23,MATCH($C119,FIXTURES!$B$2:$B$23,0),0)=""),HLOOKUP(CS$2+2,FIXTURES!$C$2:$NC$23,MATCH($C119,FIXTURES!$B$2:$B$23,0),0),IF(HLOOKUP(CS$2+1,FIXTURES!$C$2:$NC$23,MATCH($C119,FIXTURES!$B$2:$B$23,0),0)="",HLOOKUP(CS$2,FIXTURES!$C$2:$NC$23,MATCH($C119,FIXTURES!$B$2:$B$23,0),0),HLOOKUP(CS$2+1,FIXTURES!$C$2:$NC$23,MATCH($C119,FIXTURES!$B$2:$B$23,0),0))))</f>
        <v/>
      </c>
      <c r="CT119" s="70" t="str">
        <f>IF(CT$1="SAT",IF(AND(HLOOKUP(CT$2,FIXTURES!$C$2:$NC$23,MATCH($C119,FIXTURES!$B$2:$B$23,0),0)="",HLOOKUP(CT$2+1,FIXTURES!$C$2:$NC$23,MATCH($C119,FIXTURES!$B$2:$B$23,0),0)="",HLOOKUP(CT$2+2,FIXTURES!$C$2:$NC$23,MATCH($C119,FIXTURES!$B$2:$B$23,0),0)=""),HLOOKUP(CT$2-1,FIXTURES!$C$2:$NC$23,MATCH($C119,FIXTURES!$B$2:$B$23,0),0),IF(AND(HLOOKUP(CT$2,FIXTURES!$C$2:$NC$23,MATCH($C119,FIXTURES!$B$2:$B$23,0),0)="",HLOOKUP(CT$2+1,FIXTURES!$C$2:$NC$23,MATCH($C119,FIXTURES!$B$2:$B$23,0),0)=""),HLOOKUP(CT$2+2,FIXTURES!$C$2:$NC$23,MATCH($C119,FIXTURES!$B$2:$B$23,0),0),IF(HLOOKUP(CT$2+1,FIXTURES!$C$2:$NC$23,MATCH($C119,FIXTURES!$B$2:$B$23,0),0)="",HLOOKUP(CT$2,FIXTURES!$C$2:$NC$23,MATCH($C119,FIXTURES!$B$2:$B$23,0),0),HLOOKUP(CT$2+1,FIXTURES!$C$2:$NC$23,MATCH($C119,FIXTURES!$B$2:$B$23,0),0)))),IF(AND(HLOOKUP(CT$2,FIXTURES!$C$2:$NC$23,MATCH($C119,FIXTURES!$B$2:$B$23,0),0)="",HLOOKUP(CT$2+1,FIXTURES!$C$2:$NC$23,MATCH($C119,FIXTURES!$B$2:$B$23,0),0)=""),HLOOKUP(CT$2+2,FIXTURES!$C$2:$NC$23,MATCH($C119,FIXTURES!$B$2:$B$23,0),0),IF(HLOOKUP(CT$2+1,FIXTURES!$C$2:$NC$23,MATCH($C119,FIXTURES!$B$2:$B$23,0),0)="",HLOOKUP(CT$2,FIXTURES!$C$2:$NC$23,MATCH($C119,FIXTURES!$B$2:$B$23,0),0),HLOOKUP(CT$2+1,FIXTURES!$C$2:$NC$23,MATCH($C119,FIXTURES!$B$2:$B$23,0),0))))</f>
        <v/>
      </c>
      <c r="CU119" s="70" t="str">
        <f>IF(CU$1="SAT",IF(AND(HLOOKUP(CU$2,FIXTURES!$C$2:$NC$23,MATCH($C119,FIXTURES!$B$2:$B$23,0),0)="",HLOOKUP(CU$2+1,FIXTURES!$C$2:$NC$23,MATCH($C119,FIXTURES!$B$2:$B$23,0),0)="",HLOOKUP(CU$2+2,FIXTURES!$C$2:$NC$23,MATCH($C119,FIXTURES!$B$2:$B$23,0),0)=""),HLOOKUP(CU$2-1,FIXTURES!$C$2:$NC$23,MATCH($C119,FIXTURES!$B$2:$B$23,0),0),IF(AND(HLOOKUP(CU$2,FIXTURES!$C$2:$NC$23,MATCH($C119,FIXTURES!$B$2:$B$23,0),0)="",HLOOKUP(CU$2+1,FIXTURES!$C$2:$NC$23,MATCH($C119,FIXTURES!$B$2:$B$23,0),0)=""),HLOOKUP(CU$2+2,FIXTURES!$C$2:$NC$23,MATCH($C119,FIXTURES!$B$2:$B$23,0),0),IF(HLOOKUP(CU$2+1,FIXTURES!$C$2:$NC$23,MATCH($C119,FIXTURES!$B$2:$B$23,0),0)="",HLOOKUP(CU$2,FIXTURES!$C$2:$NC$23,MATCH($C119,FIXTURES!$B$2:$B$23,0),0),HLOOKUP(CU$2+1,FIXTURES!$C$2:$NC$23,MATCH($C119,FIXTURES!$B$2:$B$23,0),0)))),IF(AND(HLOOKUP(CU$2,FIXTURES!$C$2:$NC$23,MATCH($C119,FIXTURES!$B$2:$B$23,0),0)="",HLOOKUP(CU$2+1,FIXTURES!$C$2:$NC$23,MATCH($C119,FIXTURES!$B$2:$B$23,0),0)=""),HLOOKUP(CU$2+2,FIXTURES!$C$2:$NC$23,MATCH($C119,FIXTURES!$B$2:$B$23,0),0),IF(HLOOKUP(CU$2+1,FIXTURES!$C$2:$NC$23,MATCH($C119,FIXTURES!$B$2:$B$23,0),0)="",HLOOKUP(CU$2,FIXTURES!$C$2:$NC$23,MATCH($C119,FIXTURES!$B$2:$B$23,0),0),HLOOKUP(CU$2+1,FIXTURES!$C$2:$NC$23,MATCH($C119,FIXTURES!$B$2:$B$23,0),0))))</f>
        <v/>
      </c>
      <c r="CV119" s="70" t="str">
        <f>IF(CV$1="SAT",IF(AND(HLOOKUP(CV$2,FIXTURES!$C$2:$NC$23,MATCH($C119,FIXTURES!$B$2:$B$23,0),0)="",HLOOKUP(CV$2+1,FIXTURES!$C$2:$NC$23,MATCH($C119,FIXTURES!$B$2:$B$23,0),0)="",HLOOKUP(CV$2+2,FIXTURES!$C$2:$NC$23,MATCH($C119,FIXTURES!$B$2:$B$23,0),0)=""),HLOOKUP(CV$2-1,FIXTURES!$C$2:$NC$23,MATCH($C119,FIXTURES!$B$2:$B$23,0),0),IF(AND(HLOOKUP(CV$2,FIXTURES!$C$2:$NC$23,MATCH($C119,FIXTURES!$B$2:$B$23,0),0)="",HLOOKUP(CV$2+1,FIXTURES!$C$2:$NC$23,MATCH($C119,FIXTURES!$B$2:$B$23,0),0)=""),HLOOKUP(CV$2+2,FIXTURES!$C$2:$NC$23,MATCH($C119,FIXTURES!$B$2:$B$23,0),0),IF(HLOOKUP(CV$2+1,FIXTURES!$C$2:$NC$23,MATCH($C119,FIXTURES!$B$2:$B$23,0),0)="",HLOOKUP(CV$2,FIXTURES!$C$2:$NC$23,MATCH($C119,FIXTURES!$B$2:$B$23,0),0),HLOOKUP(CV$2+1,FIXTURES!$C$2:$NC$23,MATCH($C119,FIXTURES!$B$2:$B$23,0),0)))),IF(AND(HLOOKUP(CV$2,FIXTURES!$C$2:$NC$23,MATCH($C119,FIXTURES!$B$2:$B$23,0),0)="",HLOOKUP(CV$2+1,FIXTURES!$C$2:$NC$23,MATCH($C119,FIXTURES!$B$2:$B$23,0),0)=""),HLOOKUP(CV$2+2,FIXTURES!$C$2:$NC$23,MATCH($C119,FIXTURES!$B$2:$B$23,0),0),IF(HLOOKUP(CV$2+1,FIXTURES!$C$2:$NC$23,MATCH($C119,FIXTURES!$B$2:$B$23,0),0)="",HLOOKUP(CV$2,FIXTURES!$C$2:$NC$23,MATCH($C119,FIXTURES!$B$2:$B$23,0),0),HLOOKUP(CV$2+1,FIXTURES!$C$2:$NC$23,MATCH($C119,FIXTURES!$B$2:$B$23,0),0))))</f>
        <v/>
      </c>
      <c r="CW119" s="70" t="str">
        <f>IF(CW$1="SAT",IF(AND(HLOOKUP(CW$2,FIXTURES!$C$2:$NC$23,MATCH($C119,FIXTURES!$B$2:$B$23,0),0)="",HLOOKUP(CW$2+1,FIXTURES!$C$2:$NC$23,MATCH($C119,FIXTURES!$B$2:$B$23,0),0)="",HLOOKUP(CW$2+2,FIXTURES!$C$2:$NC$23,MATCH($C119,FIXTURES!$B$2:$B$23,0),0)=""),HLOOKUP(CW$2-1,FIXTURES!$C$2:$NC$23,MATCH($C119,FIXTURES!$B$2:$B$23,0),0),IF(AND(HLOOKUP(CW$2,FIXTURES!$C$2:$NC$23,MATCH($C119,FIXTURES!$B$2:$B$23,0),0)="",HLOOKUP(CW$2+1,FIXTURES!$C$2:$NC$23,MATCH($C119,FIXTURES!$B$2:$B$23,0),0)=""),HLOOKUP(CW$2+2,FIXTURES!$C$2:$NC$23,MATCH($C119,FIXTURES!$B$2:$B$23,0),0),IF(HLOOKUP(CW$2+1,FIXTURES!$C$2:$NC$23,MATCH($C119,FIXTURES!$B$2:$B$23,0),0)="",HLOOKUP(CW$2,FIXTURES!$C$2:$NC$23,MATCH($C119,FIXTURES!$B$2:$B$23,0),0),HLOOKUP(CW$2+1,FIXTURES!$C$2:$NC$23,MATCH($C119,FIXTURES!$B$2:$B$23,0),0)))),IF(AND(HLOOKUP(CW$2,FIXTURES!$C$2:$NC$23,MATCH($C119,FIXTURES!$B$2:$B$23,0),0)="",HLOOKUP(CW$2+1,FIXTURES!$C$2:$NC$23,MATCH($C119,FIXTURES!$B$2:$B$23,0),0)=""),HLOOKUP(CW$2+2,FIXTURES!$C$2:$NC$23,MATCH($C119,FIXTURES!$B$2:$B$23,0),0),IF(HLOOKUP(CW$2+1,FIXTURES!$C$2:$NC$23,MATCH($C119,FIXTURES!$B$2:$B$23,0),0)="",HLOOKUP(CW$2,FIXTURES!$C$2:$NC$23,MATCH($C119,FIXTURES!$B$2:$B$23,0),0),HLOOKUP(CW$2+1,FIXTURES!$C$2:$NC$23,MATCH($C119,FIXTURES!$B$2:$B$23,0),0))))</f>
        <v/>
      </c>
      <c r="CX119" s="70" t="str">
        <f>IF(CX$1="SAT",IF(AND(HLOOKUP(CX$2,FIXTURES!$C$2:$NC$23,MATCH($C119,FIXTURES!$B$2:$B$23,0),0)="",HLOOKUP(CX$2+1,FIXTURES!$C$2:$NC$23,MATCH($C119,FIXTURES!$B$2:$B$23,0),0)="",HLOOKUP(CX$2+2,FIXTURES!$C$2:$NC$23,MATCH($C119,FIXTURES!$B$2:$B$23,0),0)=""),HLOOKUP(CX$2-1,FIXTURES!$C$2:$NC$23,MATCH($C119,FIXTURES!$B$2:$B$23,0),0),IF(AND(HLOOKUP(CX$2,FIXTURES!$C$2:$NC$23,MATCH($C119,FIXTURES!$B$2:$B$23,0),0)="",HLOOKUP(CX$2+1,FIXTURES!$C$2:$NC$23,MATCH($C119,FIXTURES!$B$2:$B$23,0),0)=""),HLOOKUP(CX$2+2,FIXTURES!$C$2:$NC$23,MATCH($C119,FIXTURES!$B$2:$B$23,0),0),IF(HLOOKUP(CX$2+1,FIXTURES!$C$2:$NC$23,MATCH($C119,FIXTURES!$B$2:$B$23,0),0)="",HLOOKUP(CX$2,FIXTURES!$C$2:$NC$23,MATCH($C119,FIXTURES!$B$2:$B$23,0),0),HLOOKUP(CX$2+1,FIXTURES!$C$2:$NC$23,MATCH($C119,FIXTURES!$B$2:$B$23,0),0)))),IF(AND(HLOOKUP(CX$2,FIXTURES!$C$2:$NC$23,MATCH($C119,FIXTURES!$B$2:$B$23,0),0)="",HLOOKUP(CX$2+1,FIXTURES!$C$2:$NC$23,MATCH($C119,FIXTURES!$B$2:$B$23,0),0)=""),HLOOKUP(CX$2+2,FIXTURES!$C$2:$NC$23,MATCH($C119,FIXTURES!$B$2:$B$23,0),0),IF(HLOOKUP(CX$2+1,FIXTURES!$C$2:$NC$23,MATCH($C119,FIXTURES!$B$2:$B$23,0),0)="",HLOOKUP(CX$2,FIXTURES!$C$2:$NC$23,MATCH($C119,FIXTURES!$B$2:$B$23,0),0),HLOOKUP(CX$2+1,FIXTURES!$C$2:$NC$23,MATCH($C119,FIXTURES!$B$2:$B$23,0),0))))</f>
        <v/>
      </c>
      <c r="CY119" s="70" t="str">
        <f>IF(CY$1="SAT",IF(AND(HLOOKUP(CY$2,FIXTURES!$C$2:$NC$23,MATCH($C119,FIXTURES!$B$2:$B$23,0),0)="",HLOOKUP(CY$2+1,FIXTURES!$C$2:$NC$23,MATCH($C119,FIXTURES!$B$2:$B$23,0),0)="",HLOOKUP(CY$2+2,FIXTURES!$C$2:$NC$23,MATCH($C119,FIXTURES!$B$2:$B$23,0),0)=""),HLOOKUP(CY$2-1,FIXTURES!$C$2:$NC$23,MATCH($C119,FIXTURES!$B$2:$B$23,0),0),IF(AND(HLOOKUP(CY$2,FIXTURES!$C$2:$NC$23,MATCH($C119,FIXTURES!$B$2:$B$23,0),0)="",HLOOKUP(CY$2+1,FIXTURES!$C$2:$NC$23,MATCH($C119,FIXTURES!$B$2:$B$23,0),0)=""),HLOOKUP(CY$2+2,FIXTURES!$C$2:$NC$23,MATCH($C119,FIXTURES!$B$2:$B$23,0),0),IF(HLOOKUP(CY$2+1,FIXTURES!$C$2:$NC$23,MATCH($C119,FIXTURES!$B$2:$B$23,0),0)="",HLOOKUP(CY$2,FIXTURES!$C$2:$NC$23,MATCH($C119,FIXTURES!$B$2:$B$23,0),0),HLOOKUP(CY$2+1,FIXTURES!$C$2:$NC$23,MATCH($C119,FIXTURES!$B$2:$B$23,0),0)))),IF(AND(HLOOKUP(CY$2,FIXTURES!$C$2:$NC$23,MATCH($C119,FIXTURES!$B$2:$B$23,0),0)="",HLOOKUP(CY$2+1,FIXTURES!$C$2:$NC$23,MATCH($C119,FIXTURES!$B$2:$B$23,0),0)=""),HLOOKUP(CY$2+2,FIXTURES!$C$2:$NC$23,MATCH($C119,FIXTURES!$B$2:$B$23,0),0),IF(HLOOKUP(CY$2+1,FIXTURES!$C$2:$NC$23,MATCH($C119,FIXTURES!$B$2:$B$23,0),0)="",HLOOKUP(CY$2,FIXTURES!$C$2:$NC$23,MATCH($C119,FIXTURES!$B$2:$B$23,0),0),HLOOKUP(CY$2+1,FIXTURES!$C$2:$NC$23,MATCH($C119,FIXTURES!$B$2:$B$23,0),0))))</f>
        <v/>
      </c>
      <c r="CZ119" s="70" t="str">
        <f>IF(CZ$1="SAT",IF(AND(HLOOKUP(CZ$2,FIXTURES!$C$2:$NC$23,MATCH($C119,FIXTURES!$B$2:$B$23,0),0)="",HLOOKUP(CZ$2+1,FIXTURES!$C$2:$NC$23,MATCH($C119,FIXTURES!$B$2:$B$23,0),0)="",HLOOKUP(CZ$2+2,FIXTURES!$C$2:$NC$23,MATCH($C119,FIXTURES!$B$2:$B$23,0),0)=""),HLOOKUP(CZ$2-1,FIXTURES!$C$2:$NC$23,MATCH($C119,FIXTURES!$B$2:$B$23,0),0),IF(AND(HLOOKUP(CZ$2,FIXTURES!$C$2:$NC$23,MATCH($C119,FIXTURES!$B$2:$B$23,0),0)="",HLOOKUP(CZ$2+1,FIXTURES!$C$2:$NC$23,MATCH($C119,FIXTURES!$B$2:$B$23,0),0)=""),HLOOKUP(CZ$2+2,FIXTURES!$C$2:$NC$23,MATCH($C119,FIXTURES!$B$2:$B$23,0),0),IF(HLOOKUP(CZ$2+1,FIXTURES!$C$2:$NC$23,MATCH($C119,FIXTURES!$B$2:$B$23,0),0)="",HLOOKUP(CZ$2,FIXTURES!$C$2:$NC$23,MATCH($C119,FIXTURES!$B$2:$B$23,0),0),HLOOKUP(CZ$2+1,FIXTURES!$C$2:$NC$23,MATCH($C119,FIXTURES!$B$2:$B$23,0),0)))),IF(AND(HLOOKUP(CZ$2,FIXTURES!$C$2:$NC$23,MATCH($C119,FIXTURES!$B$2:$B$23,0),0)="",HLOOKUP(CZ$2+1,FIXTURES!$C$2:$NC$23,MATCH($C119,FIXTURES!$B$2:$B$23,0),0)=""),HLOOKUP(CZ$2+2,FIXTURES!$C$2:$NC$23,MATCH($C119,FIXTURES!$B$2:$B$23,0),0),IF(HLOOKUP(CZ$2+1,FIXTURES!$C$2:$NC$23,MATCH($C119,FIXTURES!$B$2:$B$23,0),0)="",HLOOKUP(CZ$2,FIXTURES!$C$2:$NC$23,MATCH($C119,FIXTURES!$B$2:$B$23,0),0),HLOOKUP(CZ$2+1,FIXTURES!$C$2:$NC$23,MATCH($C119,FIXTURES!$B$2:$B$23,0),0))))</f>
        <v/>
      </c>
      <c r="DA119" s="70" t="str">
        <f>IF(DA$1="SAT",IF(AND(HLOOKUP(DA$2,FIXTURES!$C$2:$NC$23,MATCH($C119,FIXTURES!$B$2:$B$23,0),0)="",HLOOKUP(DA$2+1,FIXTURES!$C$2:$NC$23,MATCH($C119,FIXTURES!$B$2:$B$23,0),0)="",HLOOKUP(DA$2+2,FIXTURES!$C$2:$NC$23,MATCH($C119,FIXTURES!$B$2:$B$23,0),0)=""),HLOOKUP(DA$2-1,FIXTURES!$C$2:$NC$23,MATCH($C119,FIXTURES!$B$2:$B$23,0),0),IF(AND(HLOOKUP(DA$2,FIXTURES!$C$2:$NC$23,MATCH($C119,FIXTURES!$B$2:$B$23,0),0)="",HLOOKUP(DA$2+1,FIXTURES!$C$2:$NC$23,MATCH($C119,FIXTURES!$B$2:$B$23,0),0)=""),HLOOKUP(DA$2+2,FIXTURES!$C$2:$NC$23,MATCH($C119,FIXTURES!$B$2:$B$23,0),0),IF(HLOOKUP(DA$2+1,FIXTURES!$C$2:$NC$23,MATCH($C119,FIXTURES!$B$2:$B$23,0),0)="",HLOOKUP(DA$2,FIXTURES!$C$2:$NC$23,MATCH($C119,FIXTURES!$B$2:$B$23,0),0),HLOOKUP(DA$2+1,FIXTURES!$C$2:$NC$23,MATCH($C119,FIXTURES!$B$2:$B$23,0),0)))),IF(AND(HLOOKUP(DA$2,FIXTURES!$C$2:$NC$23,MATCH($C119,FIXTURES!$B$2:$B$23,0),0)="",HLOOKUP(DA$2+1,FIXTURES!$C$2:$NC$23,MATCH($C119,FIXTURES!$B$2:$B$23,0),0)=""),HLOOKUP(DA$2+2,FIXTURES!$C$2:$NC$23,MATCH($C119,FIXTURES!$B$2:$B$23,0),0),IF(HLOOKUP(DA$2+1,FIXTURES!$C$2:$NC$23,MATCH($C119,FIXTURES!$B$2:$B$23,0),0)="",HLOOKUP(DA$2,FIXTURES!$C$2:$NC$23,MATCH($C119,FIXTURES!$B$2:$B$23,0),0),HLOOKUP(DA$2+1,FIXTURES!$C$2:$NC$23,MATCH($C119,FIXTURES!$B$2:$B$23,0),0))))</f>
        <v/>
      </c>
      <c r="DB119" s="70" t="str">
        <f>IF(DB$1="SAT",IF(AND(HLOOKUP(DB$2,FIXTURES!$C$2:$NC$23,MATCH($C119,FIXTURES!$B$2:$B$23,0),0)="",HLOOKUP(DB$2+1,FIXTURES!$C$2:$NC$23,MATCH($C119,FIXTURES!$B$2:$B$23,0),0)="",HLOOKUP(DB$2+2,FIXTURES!$C$2:$NC$23,MATCH($C119,FIXTURES!$B$2:$B$23,0),0)=""),HLOOKUP(DB$2-1,FIXTURES!$C$2:$NC$23,MATCH($C119,FIXTURES!$B$2:$B$23,0),0),IF(AND(HLOOKUP(DB$2,FIXTURES!$C$2:$NC$23,MATCH($C119,FIXTURES!$B$2:$B$23,0),0)="",HLOOKUP(DB$2+1,FIXTURES!$C$2:$NC$23,MATCH($C119,FIXTURES!$B$2:$B$23,0),0)=""),HLOOKUP(DB$2+2,FIXTURES!$C$2:$NC$23,MATCH($C119,FIXTURES!$B$2:$B$23,0),0),IF(HLOOKUP(DB$2+1,FIXTURES!$C$2:$NC$23,MATCH($C119,FIXTURES!$B$2:$B$23,0),0)="",HLOOKUP(DB$2,FIXTURES!$C$2:$NC$23,MATCH($C119,FIXTURES!$B$2:$B$23,0),0),HLOOKUP(DB$2+1,FIXTURES!$C$2:$NC$23,MATCH($C119,FIXTURES!$B$2:$B$23,0),0)))),IF(AND(HLOOKUP(DB$2,FIXTURES!$C$2:$NC$23,MATCH($C119,FIXTURES!$B$2:$B$23,0),0)="",HLOOKUP(DB$2+1,FIXTURES!$C$2:$NC$23,MATCH($C119,FIXTURES!$B$2:$B$23,0),0)=""),HLOOKUP(DB$2+2,FIXTURES!$C$2:$NC$23,MATCH($C119,FIXTURES!$B$2:$B$23,0),0),IF(HLOOKUP(DB$2+1,FIXTURES!$C$2:$NC$23,MATCH($C119,FIXTURES!$B$2:$B$23,0),0)="",HLOOKUP(DB$2,FIXTURES!$C$2:$NC$23,MATCH($C119,FIXTURES!$B$2:$B$23,0),0),HLOOKUP(DB$2+1,FIXTURES!$C$2:$NC$23,MATCH($C119,FIXTURES!$B$2:$B$23,0),0))))</f>
        <v/>
      </c>
      <c r="DC119" s="70" t="str">
        <f>IF(DC$1="SAT",IF(AND(HLOOKUP(DC$2,FIXTURES!$C$2:$NC$23,MATCH($C119,FIXTURES!$B$2:$B$23,0),0)="",HLOOKUP(DC$2+1,FIXTURES!$C$2:$NC$23,MATCH($C119,FIXTURES!$B$2:$B$23,0),0)="",HLOOKUP(DC$2+2,FIXTURES!$C$2:$NC$23,MATCH($C119,FIXTURES!$B$2:$B$23,0),0)=""),HLOOKUP(DC$2-1,FIXTURES!$C$2:$NC$23,MATCH($C119,FIXTURES!$B$2:$B$23,0),0),IF(AND(HLOOKUP(DC$2,FIXTURES!$C$2:$NC$23,MATCH($C119,FIXTURES!$B$2:$B$23,0),0)="",HLOOKUP(DC$2+1,FIXTURES!$C$2:$NC$23,MATCH($C119,FIXTURES!$B$2:$B$23,0),0)=""),HLOOKUP(DC$2+2,FIXTURES!$C$2:$NC$23,MATCH($C119,FIXTURES!$B$2:$B$23,0),0),IF(HLOOKUP(DC$2+1,FIXTURES!$C$2:$NC$23,MATCH($C119,FIXTURES!$B$2:$B$23,0),0)="",HLOOKUP(DC$2,FIXTURES!$C$2:$NC$23,MATCH($C119,FIXTURES!$B$2:$B$23,0),0),HLOOKUP(DC$2+1,FIXTURES!$C$2:$NC$23,MATCH($C119,FIXTURES!$B$2:$B$23,0),0)))),IF(AND(HLOOKUP(DC$2,FIXTURES!$C$2:$NC$23,MATCH($C119,FIXTURES!$B$2:$B$23,0),0)="",HLOOKUP(DC$2+1,FIXTURES!$C$2:$NC$23,MATCH($C119,FIXTURES!$B$2:$B$23,0),0)=""),HLOOKUP(DC$2+2,FIXTURES!$C$2:$NC$23,MATCH($C119,FIXTURES!$B$2:$B$23,0),0),IF(HLOOKUP(DC$2+1,FIXTURES!$C$2:$NC$23,MATCH($C119,FIXTURES!$B$2:$B$23,0),0)="",HLOOKUP(DC$2,FIXTURES!$C$2:$NC$23,MATCH($C119,FIXTURES!$B$2:$B$23,0),0),HLOOKUP(DC$2+1,FIXTURES!$C$2:$NC$23,MATCH($C119,FIXTURES!$B$2:$B$23,0),0))))</f>
        <v/>
      </c>
      <c r="DE119" s="102" t="str">
        <f t="shared" si="11"/>
        <v/>
      </c>
      <c r="DF119" s="102" t="str">
        <f t="shared" si="11"/>
        <v/>
      </c>
      <c r="DG119" s="102" t="str">
        <f t="shared" si="11"/>
        <v/>
      </c>
      <c r="DH119" s="102" t="str">
        <f t="shared" si="11"/>
        <v/>
      </c>
      <c r="DI119" s="102" t="str">
        <f t="shared" si="11"/>
        <v>TOT</v>
      </c>
      <c r="DJ119" s="102" t="str">
        <f t="shared" si="11"/>
        <v>ars</v>
      </c>
      <c r="DL119" s="120" t="str">
        <f t="shared" si="10"/>
        <v xml:space="preserve">TOT ars </v>
      </c>
      <c r="DM119" s="119" t="str">
        <f t="shared" si="12"/>
        <v xml:space="preserve">TOT ars </v>
      </c>
    </row>
    <row r="120" spans="1:117" s="49" customFormat="1" ht="35.1" customHeight="1" x14ac:dyDescent="0.25">
      <c r="A120" s="67" t="s">
        <v>45</v>
      </c>
      <c r="B120" s="68">
        <f>VLOOKUP(A120,[1]Table!$B$1:$O$21,MATCH("xGD/90",[1]Table!$B$1:$O$1,0),0)</f>
        <v>0.16</v>
      </c>
      <c r="C120" s="69" t="s">
        <v>17</v>
      </c>
      <c r="D120" s="70" t="str">
        <f>IF(D$1="SAT",IF(AND(HLOOKUP(D$2,FIXTURES!$C$2:$NC$23,MATCH($C120,FIXTURES!$B$2:$B$23,0),0)="",HLOOKUP(D$2+1,FIXTURES!$C$2:$NC$23,MATCH($C120,FIXTURES!$B$2:$B$23,0),0)="",HLOOKUP(D$2+2,FIXTURES!$C$2:$NC$23,MATCH($C120,FIXTURES!$B$2:$B$23,0),0)=""),HLOOKUP(D$2-1,FIXTURES!$C$2:$NC$23,MATCH($C120,FIXTURES!$B$2:$B$23,0),0),IF(AND(HLOOKUP(D$2,FIXTURES!$C$2:$NC$23,MATCH($C120,FIXTURES!$B$2:$B$23,0),0)="",HLOOKUP(D$2+1,FIXTURES!$C$2:$NC$23,MATCH($C120,FIXTURES!$B$2:$B$23,0),0)=""),HLOOKUP(D$2+2,FIXTURES!$C$2:$NC$23,MATCH($C120,FIXTURES!$B$2:$B$23,0),0),IF(HLOOKUP(D$2+1,FIXTURES!$C$2:$NC$23,MATCH($C120,FIXTURES!$B$2:$B$23,0),0)="",HLOOKUP(D$2,FIXTURES!$C$2:$NC$23,MATCH($C120,FIXTURES!$B$2:$B$23,0),0),HLOOKUP(D$2+1,FIXTURES!$C$2:$NC$23,MATCH($C120,FIXTURES!$B$2:$B$23,0),0)))),IF(AND(HLOOKUP(D$2,FIXTURES!$C$2:$NC$23,MATCH($C120,FIXTURES!$B$2:$B$23,0),0)="",HLOOKUP(D$2+1,FIXTURES!$C$2:$NC$23,MATCH($C120,FIXTURES!$B$2:$B$23,0),0)=""),HLOOKUP(D$2+2,FIXTURES!$C$2:$NC$23,MATCH($C120,FIXTURES!$B$2:$B$23,0),0),IF(HLOOKUP(D$2+1,FIXTURES!$C$2:$NC$23,MATCH($C120,FIXTURES!$B$2:$B$23,0),0)="",HLOOKUP(D$2,FIXTURES!$C$2:$NC$23,MATCH($C120,FIXTURES!$B$2:$B$23,0),0),HLOOKUP(D$2+1,FIXTURES!$C$2:$NC$23,MATCH($C120,FIXTURES!$B$2:$B$23,0),0))))</f>
        <v/>
      </c>
      <c r="E120" s="70" t="str">
        <f>IF(E$1="SAT",IF(AND(HLOOKUP(E$2,FIXTURES!$C$2:$NC$23,MATCH($C120,FIXTURES!$B$2:$B$23,0),0)="",HLOOKUP(E$2+1,FIXTURES!$C$2:$NC$23,MATCH($C120,FIXTURES!$B$2:$B$23,0),0)="",HLOOKUP(E$2+2,FIXTURES!$C$2:$NC$23,MATCH($C120,FIXTURES!$B$2:$B$23,0),0)=""),HLOOKUP(E$2-1,FIXTURES!$C$2:$NC$23,MATCH($C120,FIXTURES!$B$2:$B$23,0),0),IF(AND(HLOOKUP(E$2,FIXTURES!$C$2:$NC$23,MATCH($C120,FIXTURES!$B$2:$B$23,0),0)="",HLOOKUP(E$2+1,FIXTURES!$C$2:$NC$23,MATCH($C120,FIXTURES!$B$2:$B$23,0),0)=""),HLOOKUP(E$2+2,FIXTURES!$C$2:$NC$23,MATCH($C120,FIXTURES!$B$2:$B$23,0),0),IF(HLOOKUP(E$2+1,FIXTURES!$C$2:$NC$23,MATCH($C120,FIXTURES!$B$2:$B$23,0),0)="",HLOOKUP(E$2,FIXTURES!$C$2:$NC$23,MATCH($C120,FIXTURES!$B$2:$B$23,0),0),HLOOKUP(E$2+1,FIXTURES!$C$2:$NC$23,MATCH($C120,FIXTURES!$B$2:$B$23,0),0)))),IF(AND(HLOOKUP(E$2,FIXTURES!$C$2:$NC$23,MATCH($C120,FIXTURES!$B$2:$B$23,0),0)="",HLOOKUP(E$2+1,FIXTURES!$C$2:$NC$23,MATCH($C120,FIXTURES!$B$2:$B$23,0),0)=""),HLOOKUP(E$2+2,FIXTURES!$C$2:$NC$23,MATCH($C120,FIXTURES!$B$2:$B$23,0),0),IF(HLOOKUP(E$2+1,FIXTURES!$C$2:$NC$23,MATCH($C120,FIXTURES!$B$2:$B$23,0),0)="",HLOOKUP(E$2,FIXTURES!$C$2:$NC$23,MATCH($C120,FIXTURES!$B$2:$B$23,0),0),HLOOKUP(E$2+1,FIXTURES!$C$2:$NC$23,MATCH($C120,FIXTURES!$B$2:$B$23,0),0))))</f>
        <v>SOU</v>
      </c>
      <c r="F120" s="70" t="str">
        <f>IF(F$1="SAT",IF(AND(HLOOKUP(F$2,FIXTURES!$C$2:$NC$23,MATCH($C120,FIXTURES!$B$2:$B$23,0),0)="",HLOOKUP(F$2+1,FIXTURES!$C$2:$NC$23,MATCH($C120,FIXTURES!$B$2:$B$23,0),0)="",HLOOKUP(F$2+2,FIXTURES!$C$2:$NC$23,MATCH($C120,FIXTURES!$B$2:$B$23,0),0)=""),HLOOKUP(F$2-1,FIXTURES!$C$2:$NC$23,MATCH($C120,FIXTURES!$B$2:$B$23,0),0),IF(AND(HLOOKUP(F$2,FIXTURES!$C$2:$NC$23,MATCH($C120,FIXTURES!$B$2:$B$23,0),0)="",HLOOKUP(F$2+1,FIXTURES!$C$2:$NC$23,MATCH($C120,FIXTURES!$B$2:$B$23,0),0)=""),HLOOKUP(F$2+2,FIXTURES!$C$2:$NC$23,MATCH($C120,FIXTURES!$B$2:$B$23,0),0),IF(HLOOKUP(F$2+1,FIXTURES!$C$2:$NC$23,MATCH($C120,FIXTURES!$B$2:$B$23,0),0)="",HLOOKUP(F$2,FIXTURES!$C$2:$NC$23,MATCH($C120,FIXTURES!$B$2:$B$23,0),0),HLOOKUP(F$2+1,FIXTURES!$C$2:$NC$23,MATCH($C120,FIXTURES!$B$2:$B$23,0),0)))),IF(AND(HLOOKUP(F$2,FIXTURES!$C$2:$NC$23,MATCH($C120,FIXTURES!$B$2:$B$23,0),0)="",HLOOKUP(F$2+1,FIXTURES!$C$2:$NC$23,MATCH($C120,FIXTURES!$B$2:$B$23,0),0)=""),HLOOKUP(F$2+2,FIXTURES!$C$2:$NC$23,MATCH($C120,FIXTURES!$B$2:$B$23,0),0),IF(HLOOKUP(F$2+1,FIXTURES!$C$2:$NC$23,MATCH($C120,FIXTURES!$B$2:$B$23,0),0)="",HLOOKUP(F$2,FIXTURES!$C$2:$NC$23,MATCH($C120,FIXTURES!$B$2:$B$23,0),0),HLOOKUP(F$2+1,FIXTURES!$C$2:$NC$23,MATCH($C120,FIXTURES!$B$2:$B$23,0),0))))</f>
        <v/>
      </c>
      <c r="G120" s="70" t="str">
        <f>IF(G$1="SAT",IF(AND(HLOOKUP(G$2,FIXTURES!$C$2:$NC$23,MATCH($C120,FIXTURES!$B$2:$B$23,0),0)="",HLOOKUP(G$2+1,FIXTURES!$C$2:$NC$23,MATCH($C120,FIXTURES!$B$2:$B$23,0),0)="",HLOOKUP(G$2+2,FIXTURES!$C$2:$NC$23,MATCH($C120,FIXTURES!$B$2:$B$23,0),0)=""),HLOOKUP(G$2-1,FIXTURES!$C$2:$NC$23,MATCH($C120,FIXTURES!$B$2:$B$23,0),0),IF(AND(HLOOKUP(G$2,FIXTURES!$C$2:$NC$23,MATCH($C120,FIXTURES!$B$2:$B$23,0),0)="",HLOOKUP(G$2+1,FIXTURES!$C$2:$NC$23,MATCH($C120,FIXTURES!$B$2:$B$23,0),0)=""),HLOOKUP(G$2+2,FIXTURES!$C$2:$NC$23,MATCH($C120,FIXTURES!$B$2:$B$23,0),0),IF(HLOOKUP(G$2+1,FIXTURES!$C$2:$NC$23,MATCH($C120,FIXTURES!$B$2:$B$23,0),0)="",HLOOKUP(G$2,FIXTURES!$C$2:$NC$23,MATCH($C120,FIXTURES!$B$2:$B$23,0),0),HLOOKUP(G$2+1,FIXTURES!$C$2:$NC$23,MATCH($C120,FIXTURES!$B$2:$B$23,0),0)))),IF(AND(HLOOKUP(G$2,FIXTURES!$C$2:$NC$23,MATCH($C120,FIXTURES!$B$2:$B$23,0),0)="",HLOOKUP(G$2+1,FIXTURES!$C$2:$NC$23,MATCH($C120,FIXTURES!$B$2:$B$23,0),0)=""),HLOOKUP(G$2+2,FIXTURES!$C$2:$NC$23,MATCH($C120,FIXTURES!$B$2:$B$23,0),0),IF(HLOOKUP(G$2+1,FIXTURES!$C$2:$NC$23,MATCH($C120,FIXTURES!$B$2:$B$23,0),0)="",HLOOKUP(G$2,FIXTURES!$C$2:$NC$23,MATCH($C120,FIXTURES!$B$2:$B$23,0),0),HLOOKUP(G$2+1,FIXTURES!$C$2:$NC$23,MATCH($C120,FIXTURES!$B$2:$B$23,0),0))))</f>
        <v>che</v>
      </c>
      <c r="H120" s="70" t="str">
        <f>IF(H$1="SAT",IF(AND(HLOOKUP(H$2,FIXTURES!$C$2:$NC$23,MATCH($C120,FIXTURES!$B$2:$B$23,0),0)="",HLOOKUP(H$2+1,FIXTURES!$C$2:$NC$23,MATCH($C120,FIXTURES!$B$2:$B$23,0),0)="",HLOOKUP(H$2+2,FIXTURES!$C$2:$NC$23,MATCH($C120,FIXTURES!$B$2:$B$23,0),0)=""),HLOOKUP(H$2-1,FIXTURES!$C$2:$NC$23,MATCH($C120,FIXTURES!$B$2:$B$23,0),0),IF(AND(HLOOKUP(H$2,FIXTURES!$C$2:$NC$23,MATCH($C120,FIXTURES!$B$2:$B$23,0),0)="",HLOOKUP(H$2+1,FIXTURES!$C$2:$NC$23,MATCH($C120,FIXTURES!$B$2:$B$23,0),0)=""),HLOOKUP(H$2+2,FIXTURES!$C$2:$NC$23,MATCH($C120,FIXTURES!$B$2:$B$23,0),0),IF(HLOOKUP(H$2+1,FIXTURES!$C$2:$NC$23,MATCH($C120,FIXTURES!$B$2:$B$23,0),0)="",HLOOKUP(H$2,FIXTURES!$C$2:$NC$23,MATCH($C120,FIXTURES!$B$2:$B$23,0),0),HLOOKUP(H$2+1,FIXTURES!$C$2:$NC$23,MATCH($C120,FIXTURES!$B$2:$B$23,0),0)))),IF(AND(HLOOKUP(H$2,FIXTURES!$C$2:$NC$23,MATCH($C120,FIXTURES!$B$2:$B$23,0),0)="",HLOOKUP(H$2+1,FIXTURES!$C$2:$NC$23,MATCH($C120,FIXTURES!$B$2:$B$23,0),0)=""),HLOOKUP(H$2+2,FIXTURES!$C$2:$NC$23,MATCH($C120,FIXTURES!$B$2:$B$23,0),0),IF(HLOOKUP(H$2+1,FIXTURES!$C$2:$NC$23,MATCH($C120,FIXTURES!$B$2:$B$23,0),0)="",HLOOKUP(H$2,FIXTURES!$C$2:$NC$23,MATCH($C120,FIXTURES!$B$2:$B$23,0),0),HLOOKUP(H$2+1,FIXTURES!$C$2:$NC$23,MATCH($C120,FIXTURES!$B$2:$B$23,0),0))))</f>
        <v/>
      </c>
      <c r="I120" s="70" t="str">
        <f>IF(I$1="SAT",IF(AND(HLOOKUP(I$2,FIXTURES!$C$2:$NC$23,MATCH($C120,FIXTURES!$B$2:$B$23,0),0)="",HLOOKUP(I$2+1,FIXTURES!$C$2:$NC$23,MATCH($C120,FIXTURES!$B$2:$B$23,0),0)="",HLOOKUP(I$2+2,FIXTURES!$C$2:$NC$23,MATCH($C120,FIXTURES!$B$2:$B$23,0),0)=""),HLOOKUP(I$2-1,FIXTURES!$C$2:$NC$23,MATCH($C120,FIXTURES!$B$2:$B$23,0),0),IF(AND(HLOOKUP(I$2,FIXTURES!$C$2:$NC$23,MATCH($C120,FIXTURES!$B$2:$B$23,0),0)="",HLOOKUP(I$2+1,FIXTURES!$C$2:$NC$23,MATCH($C120,FIXTURES!$B$2:$B$23,0),0)=""),HLOOKUP(I$2+2,FIXTURES!$C$2:$NC$23,MATCH($C120,FIXTURES!$B$2:$B$23,0),0),IF(HLOOKUP(I$2+1,FIXTURES!$C$2:$NC$23,MATCH($C120,FIXTURES!$B$2:$B$23,0),0)="",HLOOKUP(I$2,FIXTURES!$C$2:$NC$23,MATCH($C120,FIXTURES!$B$2:$B$23,0),0),HLOOKUP(I$2+1,FIXTURES!$C$2:$NC$23,MATCH($C120,FIXTURES!$B$2:$B$23,0),0)))),IF(AND(HLOOKUP(I$2,FIXTURES!$C$2:$NC$23,MATCH($C120,FIXTURES!$B$2:$B$23,0),0)="",HLOOKUP(I$2+1,FIXTURES!$C$2:$NC$23,MATCH($C120,FIXTURES!$B$2:$B$23,0),0)=""),HLOOKUP(I$2+2,FIXTURES!$C$2:$NC$23,MATCH($C120,FIXTURES!$B$2:$B$23,0),0),IF(HLOOKUP(I$2+1,FIXTURES!$C$2:$NC$23,MATCH($C120,FIXTURES!$B$2:$B$23,0),0)="",HLOOKUP(I$2,FIXTURES!$C$2:$NC$23,MATCH($C120,FIXTURES!$B$2:$B$23,0),0),HLOOKUP(I$2+1,FIXTURES!$C$2:$NC$23,MATCH($C120,FIXTURES!$B$2:$B$23,0),0))))</f>
        <v>WOL</v>
      </c>
      <c r="J120" s="70" t="str">
        <f>IF(J$1="SAT",IF(AND(HLOOKUP(J$2,FIXTURES!$C$2:$NC$23,MATCH($C120,FIXTURES!$B$2:$B$23,0),0)="",HLOOKUP(J$2+1,FIXTURES!$C$2:$NC$23,MATCH($C120,FIXTURES!$B$2:$B$23,0),0)="",HLOOKUP(J$2+2,FIXTURES!$C$2:$NC$23,MATCH($C120,FIXTURES!$B$2:$B$23,0),0)=""),HLOOKUP(J$2-1,FIXTURES!$C$2:$NC$23,MATCH($C120,FIXTURES!$B$2:$B$23,0),0),IF(AND(HLOOKUP(J$2,FIXTURES!$C$2:$NC$23,MATCH($C120,FIXTURES!$B$2:$B$23,0),0)="",HLOOKUP(J$2+1,FIXTURES!$C$2:$NC$23,MATCH($C120,FIXTURES!$B$2:$B$23,0),0)=""),HLOOKUP(J$2+2,FIXTURES!$C$2:$NC$23,MATCH($C120,FIXTURES!$B$2:$B$23,0),0),IF(HLOOKUP(J$2+1,FIXTURES!$C$2:$NC$23,MATCH($C120,FIXTURES!$B$2:$B$23,0),0)="",HLOOKUP(J$2,FIXTURES!$C$2:$NC$23,MATCH($C120,FIXTURES!$B$2:$B$23,0),0),HLOOKUP(J$2+1,FIXTURES!$C$2:$NC$23,MATCH($C120,FIXTURES!$B$2:$B$23,0),0)))),IF(AND(HLOOKUP(J$2,FIXTURES!$C$2:$NC$23,MATCH($C120,FIXTURES!$B$2:$B$23,0),0)="",HLOOKUP(J$2+1,FIXTURES!$C$2:$NC$23,MATCH($C120,FIXTURES!$B$2:$B$23,0),0)=""),HLOOKUP(J$2+2,FIXTURES!$C$2:$NC$23,MATCH($C120,FIXTURES!$B$2:$B$23,0),0),IF(HLOOKUP(J$2+1,FIXTURES!$C$2:$NC$23,MATCH($C120,FIXTURES!$B$2:$B$23,0),0)="",HLOOKUP(J$2,FIXTURES!$C$2:$NC$23,MATCH($C120,FIXTURES!$B$2:$B$23,0),0),HLOOKUP(J$2+1,FIXTURES!$C$2:$NC$23,MATCH($C120,FIXTURES!$B$2:$B$23,0),0))))</f>
        <v/>
      </c>
      <c r="K120" s="70" t="str">
        <f>IF(K$1="SAT",IF(AND(HLOOKUP(K$2,FIXTURES!$C$2:$NC$23,MATCH($C120,FIXTURES!$B$2:$B$23,0),0)="",HLOOKUP(K$2+1,FIXTURES!$C$2:$NC$23,MATCH($C120,FIXTURES!$B$2:$B$23,0),0)="",HLOOKUP(K$2+2,FIXTURES!$C$2:$NC$23,MATCH($C120,FIXTURES!$B$2:$B$23,0),0)=""),HLOOKUP(K$2-1,FIXTURES!$C$2:$NC$23,MATCH($C120,FIXTURES!$B$2:$B$23,0),0),IF(AND(HLOOKUP(K$2,FIXTURES!$C$2:$NC$23,MATCH($C120,FIXTURES!$B$2:$B$23,0),0)="",HLOOKUP(K$2+1,FIXTURES!$C$2:$NC$23,MATCH($C120,FIXTURES!$B$2:$B$23,0),0)=""),HLOOKUP(K$2+2,FIXTURES!$C$2:$NC$23,MATCH($C120,FIXTURES!$B$2:$B$23,0),0),IF(HLOOKUP(K$2+1,FIXTURES!$C$2:$NC$23,MATCH($C120,FIXTURES!$B$2:$B$23,0),0)="",HLOOKUP(K$2,FIXTURES!$C$2:$NC$23,MATCH($C120,FIXTURES!$B$2:$B$23,0),0),HLOOKUP(K$2+1,FIXTURES!$C$2:$NC$23,MATCH($C120,FIXTURES!$B$2:$B$23,0),0)))),IF(AND(HLOOKUP(K$2,FIXTURES!$C$2:$NC$23,MATCH($C120,FIXTURES!$B$2:$B$23,0),0)="",HLOOKUP(K$2+1,FIXTURES!$C$2:$NC$23,MATCH($C120,FIXTURES!$B$2:$B$23,0),0)=""),HLOOKUP(K$2+2,FIXTURES!$C$2:$NC$23,MATCH($C120,FIXTURES!$B$2:$B$23,0),0),IF(HLOOKUP(K$2+1,FIXTURES!$C$2:$NC$23,MATCH($C120,FIXTURES!$B$2:$B$23,0),0)="",HLOOKUP(K$2,FIXTURES!$C$2:$NC$23,MATCH($C120,FIXTURES!$B$2:$B$23,0),0),HLOOKUP(K$2+1,FIXTURES!$C$2:$NC$23,MATCH($C120,FIXTURES!$B$2:$B$23,0),0))))</f>
        <v>nfo</v>
      </c>
      <c r="L120" s="70" t="str">
        <f>IF(L$1="SAT",IF(AND(HLOOKUP(L$2,FIXTURES!$C$2:$NC$23,MATCH($C120,FIXTURES!$B$2:$B$23,0),0)="",HLOOKUP(L$2+1,FIXTURES!$C$2:$NC$23,MATCH($C120,FIXTURES!$B$2:$B$23,0),0)="",HLOOKUP(L$2+2,FIXTURES!$C$2:$NC$23,MATCH($C120,FIXTURES!$B$2:$B$23,0),0)=""),HLOOKUP(L$2-1,FIXTURES!$C$2:$NC$23,MATCH($C120,FIXTURES!$B$2:$B$23,0),0),IF(AND(HLOOKUP(L$2,FIXTURES!$C$2:$NC$23,MATCH($C120,FIXTURES!$B$2:$B$23,0),0)="",HLOOKUP(L$2+1,FIXTURES!$C$2:$NC$23,MATCH($C120,FIXTURES!$B$2:$B$23,0),0)=""),HLOOKUP(L$2+2,FIXTURES!$C$2:$NC$23,MATCH($C120,FIXTURES!$B$2:$B$23,0),0),IF(HLOOKUP(L$2+1,FIXTURES!$C$2:$NC$23,MATCH($C120,FIXTURES!$B$2:$B$23,0),0)="",HLOOKUP(L$2,FIXTURES!$C$2:$NC$23,MATCH($C120,FIXTURES!$B$2:$B$23,0),0),HLOOKUP(L$2+1,FIXTURES!$C$2:$NC$23,MATCH($C120,FIXTURES!$B$2:$B$23,0),0)))),IF(AND(HLOOKUP(L$2,FIXTURES!$C$2:$NC$23,MATCH($C120,FIXTURES!$B$2:$B$23,0),0)="",HLOOKUP(L$2+1,FIXTURES!$C$2:$NC$23,MATCH($C120,FIXTURES!$B$2:$B$23,0),0)=""),HLOOKUP(L$2+2,FIXTURES!$C$2:$NC$23,MATCH($C120,FIXTURES!$B$2:$B$23,0),0),IF(HLOOKUP(L$2+1,FIXTURES!$C$2:$NC$23,MATCH($C120,FIXTURES!$B$2:$B$23,0),0)="",HLOOKUP(L$2,FIXTURES!$C$2:$NC$23,MATCH($C120,FIXTURES!$B$2:$B$23,0),0),HLOOKUP(L$2+1,FIXTURES!$C$2:$NC$23,MATCH($C120,FIXTURES!$B$2:$B$23,0),0))))</f>
        <v>whu</v>
      </c>
      <c r="M120" s="70" t="str">
        <f>IF(M$1="SAT",IF(AND(HLOOKUP(M$2,FIXTURES!$C$2:$NC$23,MATCH($C120,FIXTURES!$B$2:$B$23,0),0)="",HLOOKUP(M$2+1,FIXTURES!$C$2:$NC$23,MATCH($C120,FIXTURES!$B$2:$B$23,0),0)="",HLOOKUP(M$2+2,FIXTURES!$C$2:$NC$23,MATCH($C120,FIXTURES!$B$2:$B$23,0),0)=""),HLOOKUP(M$2-1,FIXTURES!$C$2:$NC$23,MATCH($C120,FIXTURES!$B$2:$B$23,0),0),IF(AND(HLOOKUP(M$2,FIXTURES!$C$2:$NC$23,MATCH($C120,FIXTURES!$B$2:$B$23,0),0)="",HLOOKUP(M$2+1,FIXTURES!$C$2:$NC$23,MATCH($C120,FIXTURES!$B$2:$B$23,0),0)=""),HLOOKUP(M$2+2,FIXTURES!$C$2:$NC$23,MATCH($C120,FIXTURES!$B$2:$B$23,0),0),IF(HLOOKUP(M$2+1,FIXTURES!$C$2:$NC$23,MATCH($C120,FIXTURES!$B$2:$B$23,0),0)="",HLOOKUP(M$2,FIXTURES!$C$2:$NC$23,MATCH($C120,FIXTURES!$B$2:$B$23,0),0),HLOOKUP(M$2+1,FIXTURES!$C$2:$NC$23,MATCH($C120,FIXTURES!$B$2:$B$23,0),0)))),IF(AND(HLOOKUP(M$2,FIXTURES!$C$2:$NC$23,MATCH($C120,FIXTURES!$B$2:$B$23,0),0)="",HLOOKUP(M$2+1,FIXTURES!$C$2:$NC$23,MATCH($C120,FIXTURES!$B$2:$B$23,0),0)=""),HLOOKUP(M$2+2,FIXTURES!$C$2:$NC$23,MATCH($C120,FIXTURES!$B$2:$B$23,0),0),IF(HLOOKUP(M$2+1,FIXTURES!$C$2:$NC$23,MATCH($C120,FIXTURES!$B$2:$B$23,0),0)="",HLOOKUP(M$2,FIXTURES!$C$2:$NC$23,MATCH($C120,FIXTURES!$B$2:$B$23,0),0),HLOOKUP(M$2+1,FIXTURES!$C$2:$NC$23,MATCH($C120,FIXTURES!$B$2:$B$23,0),0))))</f>
        <v>FUL</v>
      </c>
      <c r="N120" s="70" t="str">
        <f>IF(N$1="SAT",IF(AND(HLOOKUP(N$2,FIXTURES!$C$2:$NC$23,MATCH($C120,FIXTURES!$B$2:$B$23,0),0)="",HLOOKUP(N$2+1,FIXTURES!$C$2:$NC$23,MATCH($C120,FIXTURES!$B$2:$B$23,0),0)="",HLOOKUP(N$2+2,FIXTURES!$C$2:$NC$23,MATCH($C120,FIXTURES!$B$2:$B$23,0),0)=""),HLOOKUP(N$2-1,FIXTURES!$C$2:$NC$23,MATCH($C120,FIXTURES!$B$2:$B$23,0),0),IF(AND(HLOOKUP(N$2,FIXTURES!$C$2:$NC$23,MATCH($C120,FIXTURES!$B$2:$B$23,0),0)="",HLOOKUP(N$2+1,FIXTURES!$C$2:$NC$23,MATCH($C120,FIXTURES!$B$2:$B$23,0),0)=""),HLOOKUP(N$2+2,FIXTURES!$C$2:$NC$23,MATCH($C120,FIXTURES!$B$2:$B$23,0),0),IF(HLOOKUP(N$2+1,FIXTURES!$C$2:$NC$23,MATCH($C120,FIXTURES!$B$2:$B$23,0),0)="",HLOOKUP(N$2,FIXTURES!$C$2:$NC$23,MATCH($C120,FIXTURES!$B$2:$B$23,0),0),HLOOKUP(N$2+1,FIXTURES!$C$2:$NC$23,MATCH($C120,FIXTURES!$B$2:$B$23,0),0)))),IF(AND(HLOOKUP(N$2,FIXTURES!$C$2:$NC$23,MATCH($C120,FIXTURES!$B$2:$B$23,0),0)="",HLOOKUP(N$2+1,FIXTURES!$C$2:$NC$23,MATCH($C120,FIXTURES!$B$2:$B$23,0),0)=""),HLOOKUP(N$2+2,FIXTURES!$C$2:$NC$23,MATCH($C120,FIXTURES!$B$2:$B$23,0),0),IF(HLOOKUP(N$2+1,FIXTURES!$C$2:$NC$23,MATCH($C120,FIXTURES!$B$2:$B$23,0),0)="",HLOOKUP(N$2,FIXTURES!$C$2:$NC$23,MATCH($C120,FIXTURES!$B$2:$B$23,0),0),HLOOKUP(N$2+1,FIXTURES!$C$2:$NC$23,MATCH($C120,FIXTURES!$B$2:$B$23,0),0))))</f>
        <v>Marseille</v>
      </c>
      <c r="O120" s="70" t="str">
        <f>IF(O$1="SAT",IF(AND(HLOOKUP(O$2,FIXTURES!$C$2:$NC$23,MATCH($C120,FIXTURES!$B$2:$B$23,0),0)="",HLOOKUP(O$2+1,FIXTURES!$C$2:$NC$23,MATCH($C120,FIXTURES!$B$2:$B$23,0),0)="",HLOOKUP(O$2+2,FIXTURES!$C$2:$NC$23,MATCH($C120,FIXTURES!$B$2:$B$23,0),0)=""),HLOOKUP(O$2-1,FIXTURES!$C$2:$NC$23,MATCH($C120,FIXTURES!$B$2:$B$23,0),0),IF(AND(HLOOKUP(O$2,FIXTURES!$C$2:$NC$23,MATCH($C120,FIXTURES!$B$2:$B$23,0),0)="",HLOOKUP(O$2+1,FIXTURES!$C$2:$NC$23,MATCH($C120,FIXTURES!$B$2:$B$23,0),0)=""),HLOOKUP(O$2+2,FIXTURES!$C$2:$NC$23,MATCH($C120,FIXTURES!$B$2:$B$23,0),0),IF(HLOOKUP(O$2+1,FIXTURES!$C$2:$NC$23,MATCH($C120,FIXTURES!$B$2:$B$23,0),0)="",HLOOKUP(O$2,FIXTURES!$C$2:$NC$23,MATCH($C120,FIXTURES!$B$2:$B$23,0),0),HLOOKUP(O$2+1,FIXTURES!$C$2:$NC$23,MATCH($C120,FIXTURES!$B$2:$B$23,0),0)))),IF(AND(HLOOKUP(O$2,FIXTURES!$C$2:$NC$23,MATCH($C120,FIXTURES!$B$2:$B$23,0),0)="",HLOOKUP(O$2+1,FIXTURES!$C$2:$NC$23,MATCH($C120,FIXTURES!$B$2:$B$23,0),0)=""),HLOOKUP(O$2+2,FIXTURES!$C$2:$NC$23,MATCH($C120,FIXTURES!$B$2:$B$23,0),0),IF(HLOOKUP(O$2+1,FIXTURES!$C$2:$NC$23,MATCH($C120,FIXTURES!$B$2:$B$23,0),0)="",HLOOKUP(O$2,FIXTURES!$C$2:$NC$23,MATCH($C120,FIXTURES!$B$2:$B$23,0),0),HLOOKUP(O$2+1,FIXTURES!$C$2:$NC$23,MATCH($C120,FIXTURES!$B$2:$B$23,0),0))))</f>
        <v/>
      </c>
      <c r="P120" s="70" t="str">
        <f>IF(P$1="SAT",IF(AND(HLOOKUP(P$2,FIXTURES!$C$2:$NC$23,MATCH($C120,FIXTURES!$B$2:$B$23,0),0)="",HLOOKUP(P$2+1,FIXTURES!$C$2:$NC$23,MATCH($C120,FIXTURES!$B$2:$B$23,0),0)="",HLOOKUP(P$2+2,FIXTURES!$C$2:$NC$23,MATCH($C120,FIXTURES!$B$2:$B$23,0),0)=""),HLOOKUP(P$2-1,FIXTURES!$C$2:$NC$23,MATCH($C120,FIXTURES!$B$2:$B$23,0),0),IF(AND(HLOOKUP(P$2,FIXTURES!$C$2:$NC$23,MATCH($C120,FIXTURES!$B$2:$B$23,0),0)="",HLOOKUP(P$2+1,FIXTURES!$C$2:$NC$23,MATCH($C120,FIXTURES!$B$2:$B$23,0),0)=""),HLOOKUP(P$2+2,FIXTURES!$C$2:$NC$23,MATCH($C120,FIXTURES!$B$2:$B$23,0),0),IF(HLOOKUP(P$2+1,FIXTURES!$C$2:$NC$23,MATCH($C120,FIXTURES!$B$2:$B$23,0),0)="",HLOOKUP(P$2,FIXTURES!$C$2:$NC$23,MATCH($C120,FIXTURES!$B$2:$B$23,0),0),HLOOKUP(P$2+1,FIXTURES!$C$2:$NC$23,MATCH($C120,FIXTURES!$B$2:$B$23,0),0)))),IF(AND(HLOOKUP(P$2,FIXTURES!$C$2:$NC$23,MATCH($C120,FIXTURES!$B$2:$B$23,0),0)="",HLOOKUP(P$2+1,FIXTURES!$C$2:$NC$23,MATCH($C120,FIXTURES!$B$2:$B$23,0),0)=""),HLOOKUP(P$2+2,FIXTURES!$C$2:$NC$23,MATCH($C120,FIXTURES!$B$2:$B$23,0),0),IF(HLOOKUP(P$2+1,FIXTURES!$C$2:$NC$23,MATCH($C120,FIXTURES!$B$2:$B$23,0),0)="",HLOOKUP(P$2,FIXTURES!$C$2:$NC$23,MATCH($C120,FIXTURES!$B$2:$B$23,0),0),HLOOKUP(P$2+1,FIXTURES!$C$2:$NC$23,MATCH($C120,FIXTURES!$B$2:$B$23,0),0))))</f>
        <v>Sporting CP</v>
      </c>
      <c r="Q120" s="70" t="str">
        <f>IF(Q$1="SAT",IF(AND(HLOOKUP(Q$2,FIXTURES!$C$2:$NC$23,MATCH($C120,FIXTURES!$B$2:$B$23,0),0)="",HLOOKUP(Q$2+1,FIXTURES!$C$2:$NC$23,MATCH($C120,FIXTURES!$B$2:$B$23,0),0)="",HLOOKUP(Q$2+2,FIXTURES!$C$2:$NC$23,MATCH($C120,FIXTURES!$B$2:$B$23,0),0)=""),HLOOKUP(Q$2-1,FIXTURES!$C$2:$NC$23,MATCH($C120,FIXTURES!$B$2:$B$23,0),0),IF(AND(HLOOKUP(Q$2,FIXTURES!$C$2:$NC$23,MATCH($C120,FIXTURES!$B$2:$B$23,0),0)="",HLOOKUP(Q$2+1,FIXTURES!$C$2:$NC$23,MATCH($C120,FIXTURES!$B$2:$B$23,0),0)=""),HLOOKUP(Q$2+2,FIXTURES!$C$2:$NC$23,MATCH($C120,FIXTURES!$B$2:$B$23,0),0),IF(HLOOKUP(Q$2+1,FIXTURES!$C$2:$NC$23,MATCH($C120,FIXTURES!$B$2:$B$23,0),0)="",HLOOKUP(Q$2,FIXTURES!$C$2:$NC$23,MATCH($C120,FIXTURES!$B$2:$B$23,0),0),HLOOKUP(Q$2+1,FIXTURES!$C$2:$NC$23,MATCH($C120,FIXTURES!$B$2:$B$23,0),0)))),IF(AND(HLOOKUP(Q$2,FIXTURES!$C$2:$NC$23,MATCH($C120,FIXTURES!$B$2:$B$23,0),0)="",HLOOKUP(Q$2+1,FIXTURES!$C$2:$NC$23,MATCH($C120,FIXTURES!$B$2:$B$23,0),0)=""),HLOOKUP(Q$2+2,FIXTURES!$C$2:$NC$23,MATCH($C120,FIXTURES!$B$2:$B$23,0),0),IF(HLOOKUP(Q$2+1,FIXTURES!$C$2:$NC$23,MATCH($C120,FIXTURES!$B$2:$B$23,0),0)="",HLOOKUP(Q$2,FIXTURES!$C$2:$NC$23,MATCH($C120,FIXTURES!$B$2:$B$23,0),0),HLOOKUP(Q$2+1,FIXTURES!$C$2:$NC$23,MATCH($C120,FIXTURES!$B$2:$B$23,0),0))))</f>
        <v>LEI</v>
      </c>
      <c r="R120" s="70" t="str">
        <f>IF(R$1="SAT",IF(AND(HLOOKUP(R$2,FIXTURES!$C$2:$NC$23,MATCH($C120,FIXTURES!$B$2:$B$23,0),0)="",HLOOKUP(R$2+1,FIXTURES!$C$2:$NC$23,MATCH($C120,FIXTURES!$B$2:$B$23,0),0)="",HLOOKUP(R$2+2,FIXTURES!$C$2:$NC$23,MATCH($C120,FIXTURES!$B$2:$B$23,0),0)=""),HLOOKUP(R$2-1,FIXTURES!$C$2:$NC$23,MATCH($C120,FIXTURES!$B$2:$B$23,0),0),IF(AND(HLOOKUP(R$2,FIXTURES!$C$2:$NC$23,MATCH($C120,FIXTURES!$B$2:$B$23,0),0)="",HLOOKUP(R$2+1,FIXTURES!$C$2:$NC$23,MATCH($C120,FIXTURES!$B$2:$B$23,0),0)=""),HLOOKUP(R$2+2,FIXTURES!$C$2:$NC$23,MATCH($C120,FIXTURES!$B$2:$B$23,0),0),IF(HLOOKUP(R$2+1,FIXTURES!$C$2:$NC$23,MATCH($C120,FIXTURES!$B$2:$B$23,0),0)="",HLOOKUP(R$2,FIXTURES!$C$2:$NC$23,MATCH($C120,FIXTURES!$B$2:$B$23,0),0),HLOOKUP(R$2+1,FIXTURES!$C$2:$NC$23,MATCH($C120,FIXTURES!$B$2:$B$23,0),0)))),IF(AND(HLOOKUP(R$2,FIXTURES!$C$2:$NC$23,MATCH($C120,FIXTURES!$B$2:$B$23,0),0)="",HLOOKUP(R$2+1,FIXTURES!$C$2:$NC$23,MATCH($C120,FIXTURES!$B$2:$B$23,0),0)=""),HLOOKUP(R$2+2,FIXTURES!$C$2:$NC$23,MATCH($C120,FIXTURES!$B$2:$B$23,0),0),IF(HLOOKUP(R$2+1,FIXTURES!$C$2:$NC$23,MATCH($C120,FIXTURES!$B$2:$B$23,0),0)="",HLOOKUP(R$2,FIXTURES!$C$2:$NC$23,MATCH($C120,FIXTURES!$B$2:$B$23,0),0),HLOOKUP(R$2+1,FIXTURES!$C$2:$NC$23,MATCH($C120,FIXTURES!$B$2:$B$23,0),0))))</f>
        <v/>
      </c>
      <c r="S120" s="70" t="str">
        <f>IF(S$1="SAT",IF(AND(HLOOKUP(S$2,FIXTURES!$C$2:$NC$23,MATCH($C120,FIXTURES!$B$2:$B$23,0),0)="",HLOOKUP(S$2+1,FIXTURES!$C$2:$NC$23,MATCH($C120,FIXTURES!$B$2:$B$23,0),0)="",HLOOKUP(S$2+2,FIXTURES!$C$2:$NC$23,MATCH($C120,FIXTURES!$B$2:$B$23,0),0)=""),HLOOKUP(S$2-1,FIXTURES!$C$2:$NC$23,MATCH($C120,FIXTURES!$B$2:$B$23,0),0),IF(AND(HLOOKUP(S$2,FIXTURES!$C$2:$NC$23,MATCH($C120,FIXTURES!$B$2:$B$23,0),0)="",HLOOKUP(S$2+1,FIXTURES!$C$2:$NC$23,MATCH($C120,FIXTURES!$B$2:$B$23,0),0)=""),HLOOKUP(S$2+2,FIXTURES!$C$2:$NC$23,MATCH($C120,FIXTURES!$B$2:$B$23,0),0),IF(HLOOKUP(S$2+1,FIXTURES!$C$2:$NC$23,MATCH($C120,FIXTURES!$B$2:$B$23,0),0)="",HLOOKUP(S$2,FIXTURES!$C$2:$NC$23,MATCH($C120,FIXTURES!$B$2:$B$23,0),0),HLOOKUP(S$2+1,FIXTURES!$C$2:$NC$23,MATCH($C120,FIXTURES!$B$2:$B$23,0),0)))),IF(AND(HLOOKUP(S$2,FIXTURES!$C$2:$NC$23,MATCH($C120,FIXTURES!$B$2:$B$23,0),0)="",HLOOKUP(S$2+1,FIXTURES!$C$2:$NC$23,MATCH($C120,FIXTURES!$B$2:$B$23,0),0)=""),HLOOKUP(S$2+2,FIXTURES!$C$2:$NC$23,MATCH($C120,FIXTURES!$B$2:$B$23,0),0),IF(HLOOKUP(S$2+1,FIXTURES!$C$2:$NC$23,MATCH($C120,FIXTURES!$B$2:$B$23,0),0)="",HLOOKUP(S$2,FIXTURES!$C$2:$NC$23,MATCH($C120,FIXTURES!$B$2:$B$23,0),0),HLOOKUP(S$2+1,FIXTURES!$C$2:$NC$23,MATCH($C120,FIXTURES!$B$2:$B$23,0),0))))</f>
        <v/>
      </c>
      <c r="T120" s="70" t="str">
        <f>IF(T$1="SAT",IF(AND(HLOOKUP(T$2,FIXTURES!$C$2:$NC$23,MATCH($C120,FIXTURES!$B$2:$B$23,0),0)="",HLOOKUP(T$2+1,FIXTURES!$C$2:$NC$23,MATCH($C120,FIXTURES!$B$2:$B$23,0),0)="",HLOOKUP(T$2+2,FIXTURES!$C$2:$NC$23,MATCH($C120,FIXTURES!$B$2:$B$23,0),0)=""),HLOOKUP(T$2-1,FIXTURES!$C$2:$NC$23,MATCH($C120,FIXTURES!$B$2:$B$23,0),0),IF(AND(HLOOKUP(T$2,FIXTURES!$C$2:$NC$23,MATCH($C120,FIXTURES!$B$2:$B$23,0),0)="",HLOOKUP(T$2+1,FIXTURES!$C$2:$NC$23,MATCH($C120,FIXTURES!$B$2:$B$23,0),0)=""),HLOOKUP(T$2+2,FIXTURES!$C$2:$NC$23,MATCH($C120,FIXTURES!$B$2:$B$23,0),0),IF(HLOOKUP(T$2+1,FIXTURES!$C$2:$NC$23,MATCH($C120,FIXTURES!$B$2:$B$23,0),0)="",HLOOKUP(T$2,FIXTURES!$C$2:$NC$23,MATCH($C120,FIXTURES!$B$2:$B$23,0),0),HLOOKUP(T$2+1,FIXTURES!$C$2:$NC$23,MATCH($C120,FIXTURES!$B$2:$B$23,0),0)))),IF(AND(HLOOKUP(T$2,FIXTURES!$C$2:$NC$23,MATCH($C120,FIXTURES!$B$2:$B$23,0),0)="",HLOOKUP(T$2+1,FIXTURES!$C$2:$NC$23,MATCH($C120,FIXTURES!$B$2:$B$23,0),0)=""),HLOOKUP(T$2+2,FIXTURES!$C$2:$NC$23,MATCH($C120,FIXTURES!$B$2:$B$23,0),0),IF(HLOOKUP(T$2+1,FIXTURES!$C$2:$NC$23,MATCH($C120,FIXTURES!$B$2:$B$23,0),0)="",HLOOKUP(T$2,FIXTURES!$C$2:$NC$23,MATCH($C120,FIXTURES!$B$2:$B$23,0),0),HLOOKUP(T$2+1,FIXTURES!$C$2:$NC$23,MATCH($C120,FIXTURES!$B$2:$B$23,0),0))))</f>
        <v/>
      </c>
      <c r="U120" s="70" t="str">
        <f>IF(U$1="SAT",IF(AND(HLOOKUP(U$2,FIXTURES!$C$2:$NC$23,MATCH($C120,FIXTURES!$B$2:$B$23,0),0)="",HLOOKUP(U$2+1,FIXTURES!$C$2:$NC$23,MATCH($C120,FIXTURES!$B$2:$B$23,0),0)="",HLOOKUP(U$2+2,FIXTURES!$C$2:$NC$23,MATCH($C120,FIXTURES!$B$2:$B$23,0),0)=""),HLOOKUP(U$2-1,FIXTURES!$C$2:$NC$23,MATCH($C120,FIXTURES!$B$2:$B$23,0),0),IF(AND(HLOOKUP(U$2,FIXTURES!$C$2:$NC$23,MATCH($C120,FIXTURES!$B$2:$B$23,0),0)="",HLOOKUP(U$2+1,FIXTURES!$C$2:$NC$23,MATCH($C120,FIXTURES!$B$2:$B$23,0),0)=""),HLOOKUP(U$2+2,FIXTURES!$C$2:$NC$23,MATCH($C120,FIXTURES!$B$2:$B$23,0),0),IF(HLOOKUP(U$2+1,FIXTURES!$C$2:$NC$23,MATCH($C120,FIXTURES!$B$2:$B$23,0),0)="",HLOOKUP(U$2,FIXTURES!$C$2:$NC$23,MATCH($C120,FIXTURES!$B$2:$B$23,0),0),HLOOKUP(U$2+1,FIXTURES!$C$2:$NC$23,MATCH($C120,FIXTURES!$B$2:$B$23,0),0)))),IF(AND(HLOOKUP(U$2,FIXTURES!$C$2:$NC$23,MATCH($C120,FIXTURES!$B$2:$B$23,0),0)="",HLOOKUP(U$2+1,FIXTURES!$C$2:$NC$23,MATCH($C120,FIXTURES!$B$2:$B$23,0),0)=""),HLOOKUP(U$2+2,FIXTURES!$C$2:$NC$23,MATCH($C120,FIXTURES!$B$2:$B$23,0),0),IF(HLOOKUP(U$2+1,FIXTURES!$C$2:$NC$23,MATCH($C120,FIXTURES!$B$2:$B$23,0),0)="",HLOOKUP(U$2,FIXTURES!$C$2:$NC$23,MATCH($C120,FIXTURES!$B$2:$B$23,0),0),HLOOKUP(U$2+1,FIXTURES!$C$2:$NC$23,MATCH($C120,FIXTURES!$B$2:$B$23,0),0))))</f>
        <v>ars</v>
      </c>
      <c r="V120" s="70" t="str">
        <f>IF(V$1="SAT",IF(AND(HLOOKUP(V$2,FIXTURES!$C$2:$NC$23,MATCH($C120,FIXTURES!$B$2:$B$23,0),0)="",HLOOKUP(V$2+1,FIXTURES!$C$2:$NC$23,MATCH($C120,FIXTURES!$B$2:$B$23,0),0)="",HLOOKUP(V$2+2,FIXTURES!$C$2:$NC$23,MATCH($C120,FIXTURES!$B$2:$B$23,0),0)=""),HLOOKUP(V$2-1,FIXTURES!$C$2:$NC$23,MATCH($C120,FIXTURES!$B$2:$B$23,0),0),IF(AND(HLOOKUP(V$2,FIXTURES!$C$2:$NC$23,MATCH($C120,FIXTURES!$B$2:$B$23,0),0)="",HLOOKUP(V$2+1,FIXTURES!$C$2:$NC$23,MATCH($C120,FIXTURES!$B$2:$B$23,0),0)=""),HLOOKUP(V$2+2,FIXTURES!$C$2:$NC$23,MATCH($C120,FIXTURES!$B$2:$B$23,0),0),IF(HLOOKUP(V$2+1,FIXTURES!$C$2:$NC$23,MATCH($C120,FIXTURES!$B$2:$B$23,0),0)="",HLOOKUP(V$2,FIXTURES!$C$2:$NC$23,MATCH($C120,FIXTURES!$B$2:$B$23,0),0),HLOOKUP(V$2+1,FIXTURES!$C$2:$NC$23,MATCH($C120,FIXTURES!$B$2:$B$23,0),0)))),IF(AND(HLOOKUP(V$2,FIXTURES!$C$2:$NC$23,MATCH($C120,FIXTURES!$B$2:$B$23,0),0)="",HLOOKUP(V$2+1,FIXTURES!$C$2:$NC$23,MATCH($C120,FIXTURES!$B$2:$B$23,0),0)=""),HLOOKUP(V$2+2,FIXTURES!$C$2:$NC$23,MATCH($C120,FIXTURES!$B$2:$B$23,0),0),IF(HLOOKUP(V$2+1,FIXTURES!$C$2:$NC$23,MATCH($C120,FIXTURES!$B$2:$B$23,0),0)="",HLOOKUP(V$2,FIXTURES!$C$2:$NC$23,MATCH($C120,FIXTURES!$B$2:$B$23,0),0),HLOOKUP(V$2+1,FIXTURES!$C$2:$NC$23,MATCH($C120,FIXTURES!$B$2:$B$23,0),0))))</f>
        <v>Eint Frankfurt</v>
      </c>
      <c r="W120" s="70" t="str">
        <f>IF(W$1="SAT",IF(AND(HLOOKUP(W$2,FIXTURES!$C$2:$NC$23,MATCH($C120,FIXTURES!$B$2:$B$23,0),0)="",HLOOKUP(W$2+1,FIXTURES!$C$2:$NC$23,MATCH($C120,FIXTURES!$B$2:$B$23,0),0)="",HLOOKUP(W$2+2,FIXTURES!$C$2:$NC$23,MATCH($C120,FIXTURES!$B$2:$B$23,0),0)=""),HLOOKUP(W$2-1,FIXTURES!$C$2:$NC$23,MATCH($C120,FIXTURES!$B$2:$B$23,0),0),IF(AND(HLOOKUP(W$2,FIXTURES!$C$2:$NC$23,MATCH($C120,FIXTURES!$B$2:$B$23,0),0)="",HLOOKUP(W$2+1,FIXTURES!$C$2:$NC$23,MATCH($C120,FIXTURES!$B$2:$B$23,0),0)=""),HLOOKUP(W$2+2,FIXTURES!$C$2:$NC$23,MATCH($C120,FIXTURES!$B$2:$B$23,0),0),IF(HLOOKUP(W$2+1,FIXTURES!$C$2:$NC$23,MATCH($C120,FIXTURES!$B$2:$B$23,0),0)="",HLOOKUP(W$2,FIXTURES!$C$2:$NC$23,MATCH($C120,FIXTURES!$B$2:$B$23,0),0),HLOOKUP(W$2+1,FIXTURES!$C$2:$NC$23,MATCH($C120,FIXTURES!$B$2:$B$23,0),0)))),IF(AND(HLOOKUP(W$2,FIXTURES!$C$2:$NC$23,MATCH($C120,FIXTURES!$B$2:$B$23,0),0)="",HLOOKUP(W$2+1,FIXTURES!$C$2:$NC$23,MATCH($C120,FIXTURES!$B$2:$B$23,0),0)=""),HLOOKUP(W$2+2,FIXTURES!$C$2:$NC$23,MATCH($C120,FIXTURES!$B$2:$B$23,0),0),IF(HLOOKUP(W$2+1,FIXTURES!$C$2:$NC$23,MATCH($C120,FIXTURES!$B$2:$B$23,0),0)="",HLOOKUP(W$2,FIXTURES!$C$2:$NC$23,MATCH($C120,FIXTURES!$B$2:$B$23,0),0),HLOOKUP(W$2+1,FIXTURES!$C$2:$NC$23,MATCH($C120,FIXTURES!$B$2:$B$23,0),0))))</f>
        <v>bha</v>
      </c>
      <c r="X120" s="70" t="str">
        <f>IF(X$1="SAT",IF(AND(HLOOKUP(X$2,FIXTURES!$C$2:$NC$23,MATCH($C120,FIXTURES!$B$2:$B$23,0),0)="",HLOOKUP(X$2+1,FIXTURES!$C$2:$NC$23,MATCH($C120,FIXTURES!$B$2:$B$23,0),0)="",HLOOKUP(X$2+2,FIXTURES!$C$2:$NC$23,MATCH($C120,FIXTURES!$B$2:$B$23,0),0)=""),HLOOKUP(X$2-1,FIXTURES!$C$2:$NC$23,MATCH($C120,FIXTURES!$B$2:$B$23,0),0),IF(AND(HLOOKUP(X$2,FIXTURES!$C$2:$NC$23,MATCH($C120,FIXTURES!$B$2:$B$23,0),0)="",HLOOKUP(X$2+1,FIXTURES!$C$2:$NC$23,MATCH($C120,FIXTURES!$B$2:$B$23,0),0)=""),HLOOKUP(X$2+2,FIXTURES!$C$2:$NC$23,MATCH($C120,FIXTURES!$B$2:$B$23,0),0),IF(HLOOKUP(X$2+1,FIXTURES!$C$2:$NC$23,MATCH($C120,FIXTURES!$B$2:$B$23,0),0)="",HLOOKUP(X$2,FIXTURES!$C$2:$NC$23,MATCH($C120,FIXTURES!$B$2:$B$23,0),0),HLOOKUP(X$2+1,FIXTURES!$C$2:$NC$23,MATCH($C120,FIXTURES!$B$2:$B$23,0),0)))),IF(AND(HLOOKUP(X$2,FIXTURES!$C$2:$NC$23,MATCH($C120,FIXTURES!$B$2:$B$23,0),0)="",HLOOKUP(X$2+1,FIXTURES!$C$2:$NC$23,MATCH($C120,FIXTURES!$B$2:$B$23,0),0)=""),HLOOKUP(X$2+2,FIXTURES!$C$2:$NC$23,MATCH($C120,FIXTURES!$B$2:$B$23,0),0),IF(HLOOKUP(X$2+1,FIXTURES!$C$2:$NC$23,MATCH($C120,FIXTURES!$B$2:$B$23,0),0)="",HLOOKUP(X$2,FIXTURES!$C$2:$NC$23,MATCH($C120,FIXTURES!$B$2:$B$23,0),0),HLOOKUP(X$2+1,FIXTURES!$C$2:$NC$23,MATCH($C120,FIXTURES!$B$2:$B$23,0),0))))</f>
        <v>Eint Frankfurt</v>
      </c>
      <c r="Y120" s="70" t="str">
        <f>IF(Y$1="SAT",IF(AND(HLOOKUP(Y$2,FIXTURES!$C$2:$NC$23,MATCH($C120,FIXTURES!$B$2:$B$23,0),0)="",HLOOKUP(Y$2+1,FIXTURES!$C$2:$NC$23,MATCH($C120,FIXTURES!$B$2:$B$23,0),0)="",HLOOKUP(Y$2+2,FIXTURES!$C$2:$NC$23,MATCH($C120,FIXTURES!$B$2:$B$23,0),0)=""),HLOOKUP(Y$2-1,FIXTURES!$C$2:$NC$23,MATCH($C120,FIXTURES!$B$2:$B$23,0),0),IF(AND(HLOOKUP(Y$2,FIXTURES!$C$2:$NC$23,MATCH($C120,FIXTURES!$B$2:$B$23,0),0)="",HLOOKUP(Y$2+1,FIXTURES!$C$2:$NC$23,MATCH($C120,FIXTURES!$B$2:$B$23,0),0)=""),HLOOKUP(Y$2+2,FIXTURES!$C$2:$NC$23,MATCH($C120,FIXTURES!$B$2:$B$23,0),0),IF(HLOOKUP(Y$2+1,FIXTURES!$C$2:$NC$23,MATCH($C120,FIXTURES!$B$2:$B$23,0),0)="",HLOOKUP(Y$2,FIXTURES!$C$2:$NC$23,MATCH($C120,FIXTURES!$B$2:$B$23,0),0),HLOOKUP(Y$2+1,FIXTURES!$C$2:$NC$23,MATCH($C120,FIXTURES!$B$2:$B$23,0),0)))),IF(AND(HLOOKUP(Y$2,FIXTURES!$C$2:$NC$23,MATCH($C120,FIXTURES!$B$2:$B$23,0),0)="",HLOOKUP(Y$2+1,FIXTURES!$C$2:$NC$23,MATCH($C120,FIXTURES!$B$2:$B$23,0),0)=""),HLOOKUP(Y$2+2,FIXTURES!$C$2:$NC$23,MATCH($C120,FIXTURES!$B$2:$B$23,0),0),IF(HLOOKUP(Y$2+1,FIXTURES!$C$2:$NC$23,MATCH($C120,FIXTURES!$B$2:$B$23,0),0)="",HLOOKUP(Y$2,FIXTURES!$C$2:$NC$23,MATCH($C120,FIXTURES!$B$2:$B$23,0),0),HLOOKUP(Y$2+1,FIXTURES!$C$2:$NC$23,MATCH($C120,FIXTURES!$B$2:$B$23,0),0))))</f>
        <v>EVE</v>
      </c>
      <c r="Z120" s="70" t="str">
        <f>IF(Z$1="SAT",IF(AND(HLOOKUP(Z$2,FIXTURES!$C$2:$NC$23,MATCH($C120,FIXTURES!$B$2:$B$23,0),0)="",HLOOKUP(Z$2+1,FIXTURES!$C$2:$NC$23,MATCH($C120,FIXTURES!$B$2:$B$23,0),0)="",HLOOKUP(Z$2+2,FIXTURES!$C$2:$NC$23,MATCH($C120,FIXTURES!$B$2:$B$23,0),0)=""),HLOOKUP(Z$2-1,FIXTURES!$C$2:$NC$23,MATCH($C120,FIXTURES!$B$2:$B$23,0),0),IF(AND(HLOOKUP(Z$2,FIXTURES!$C$2:$NC$23,MATCH($C120,FIXTURES!$B$2:$B$23,0),0)="",HLOOKUP(Z$2+1,FIXTURES!$C$2:$NC$23,MATCH($C120,FIXTURES!$B$2:$B$23,0),0)=""),HLOOKUP(Z$2+2,FIXTURES!$C$2:$NC$23,MATCH($C120,FIXTURES!$B$2:$B$23,0),0),IF(HLOOKUP(Z$2+1,FIXTURES!$C$2:$NC$23,MATCH($C120,FIXTURES!$B$2:$B$23,0),0)="",HLOOKUP(Z$2,FIXTURES!$C$2:$NC$23,MATCH($C120,FIXTURES!$B$2:$B$23,0),0),HLOOKUP(Z$2+1,FIXTURES!$C$2:$NC$23,MATCH($C120,FIXTURES!$B$2:$B$23,0),0)))),IF(AND(HLOOKUP(Z$2,FIXTURES!$C$2:$NC$23,MATCH($C120,FIXTURES!$B$2:$B$23,0),0)="",HLOOKUP(Z$2+1,FIXTURES!$C$2:$NC$23,MATCH($C120,FIXTURES!$B$2:$B$23,0),0)=""),HLOOKUP(Z$2+2,FIXTURES!$C$2:$NC$23,MATCH($C120,FIXTURES!$B$2:$B$23,0),0),IF(HLOOKUP(Z$2+1,FIXTURES!$C$2:$NC$23,MATCH($C120,FIXTURES!$B$2:$B$23,0),0)="",HLOOKUP(Z$2,FIXTURES!$C$2:$NC$23,MATCH($C120,FIXTURES!$B$2:$B$23,0),0),HLOOKUP(Z$2+1,FIXTURES!$C$2:$NC$23,MATCH($C120,FIXTURES!$B$2:$B$23,0),0))))</f>
        <v>mun</v>
      </c>
      <c r="AA120" s="70" t="str">
        <f>IF(AA$1="SAT",IF(AND(HLOOKUP(AA$2,FIXTURES!$C$2:$NC$23,MATCH($C120,FIXTURES!$B$2:$B$23,0),0)="",HLOOKUP(AA$2+1,FIXTURES!$C$2:$NC$23,MATCH($C120,FIXTURES!$B$2:$B$23,0),0)="",HLOOKUP(AA$2+2,FIXTURES!$C$2:$NC$23,MATCH($C120,FIXTURES!$B$2:$B$23,0),0)=""),HLOOKUP(AA$2-1,FIXTURES!$C$2:$NC$23,MATCH($C120,FIXTURES!$B$2:$B$23,0),0),IF(AND(HLOOKUP(AA$2,FIXTURES!$C$2:$NC$23,MATCH($C120,FIXTURES!$B$2:$B$23,0),0)="",HLOOKUP(AA$2+1,FIXTURES!$C$2:$NC$23,MATCH($C120,FIXTURES!$B$2:$B$23,0),0)=""),HLOOKUP(AA$2+2,FIXTURES!$C$2:$NC$23,MATCH($C120,FIXTURES!$B$2:$B$23,0),0),IF(HLOOKUP(AA$2+1,FIXTURES!$C$2:$NC$23,MATCH($C120,FIXTURES!$B$2:$B$23,0),0)="",HLOOKUP(AA$2,FIXTURES!$C$2:$NC$23,MATCH($C120,FIXTURES!$B$2:$B$23,0),0),HLOOKUP(AA$2+1,FIXTURES!$C$2:$NC$23,MATCH($C120,FIXTURES!$B$2:$B$23,0),0)))),IF(AND(HLOOKUP(AA$2,FIXTURES!$C$2:$NC$23,MATCH($C120,FIXTURES!$B$2:$B$23,0),0)="",HLOOKUP(AA$2+1,FIXTURES!$C$2:$NC$23,MATCH($C120,FIXTURES!$B$2:$B$23,0),0)=""),HLOOKUP(AA$2+2,FIXTURES!$C$2:$NC$23,MATCH($C120,FIXTURES!$B$2:$B$23,0),0),IF(HLOOKUP(AA$2+1,FIXTURES!$C$2:$NC$23,MATCH($C120,FIXTURES!$B$2:$B$23,0),0)="",HLOOKUP(AA$2,FIXTURES!$C$2:$NC$23,MATCH($C120,FIXTURES!$B$2:$B$23,0),0),HLOOKUP(AA$2+1,FIXTURES!$C$2:$NC$23,MATCH($C120,FIXTURES!$B$2:$B$23,0),0))))</f>
        <v>NEW</v>
      </c>
      <c r="AB120" s="70" t="str">
        <f>IF(AB$1="SAT",IF(AND(HLOOKUP(AB$2,FIXTURES!$C$2:$NC$23,MATCH($C120,FIXTURES!$B$2:$B$23,0),0)="",HLOOKUP(AB$2+1,FIXTURES!$C$2:$NC$23,MATCH($C120,FIXTURES!$B$2:$B$23,0),0)="",HLOOKUP(AB$2+2,FIXTURES!$C$2:$NC$23,MATCH($C120,FIXTURES!$B$2:$B$23,0),0)=""),HLOOKUP(AB$2-1,FIXTURES!$C$2:$NC$23,MATCH($C120,FIXTURES!$B$2:$B$23,0),0),IF(AND(HLOOKUP(AB$2,FIXTURES!$C$2:$NC$23,MATCH($C120,FIXTURES!$B$2:$B$23,0),0)="",HLOOKUP(AB$2+1,FIXTURES!$C$2:$NC$23,MATCH($C120,FIXTURES!$B$2:$B$23,0),0)=""),HLOOKUP(AB$2+2,FIXTURES!$C$2:$NC$23,MATCH($C120,FIXTURES!$B$2:$B$23,0),0),IF(HLOOKUP(AB$2+1,FIXTURES!$C$2:$NC$23,MATCH($C120,FIXTURES!$B$2:$B$23,0),0)="",HLOOKUP(AB$2,FIXTURES!$C$2:$NC$23,MATCH($C120,FIXTURES!$B$2:$B$23,0),0),HLOOKUP(AB$2+1,FIXTURES!$C$2:$NC$23,MATCH($C120,FIXTURES!$B$2:$B$23,0),0)))),IF(AND(HLOOKUP(AB$2,FIXTURES!$C$2:$NC$23,MATCH($C120,FIXTURES!$B$2:$B$23,0),0)="",HLOOKUP(AB$2+1,FIXTURES!$C$2:$NC$23,MATCH($C120,FIXTURES!$B$2:$B$23,0),0)=""),HLOOKUP(AB$2+2,FIXTURES!$C$2:$NC$23,MATCH($C120,FIXTURES!$B$2:$B$23,0),0),IF(HLOOKUP(AB$2+1,FIXTURES!$C$2:$NC$23,MATCH($C120,FIXTURES!$B$2:$B$23,0),0)="",HLOOKUP(AB$2,FIXTURES!$C$2:$NC$23,MATCH($C120,FIXTURES!$B$2:$B$23,0),0),HLOOKUP(AB$2+1,FIXTURES!$C$2:$NC$23,MATCH($C120,FIXTURES!$B$2:$B$23,0),0))))</f>
        <v>Sporting CP</v>
      </c>
      <c r="AC120" s="70" t="str">
        <f>IF(AC$1="SAT",IF(AND(HLOOKUP(AC$2,FIXTURES!$C$2:$NC$23,MATCH($C120,FIXTURES!$B$2:$B$23,0),0)="",HLOOKUP(AC$2+1,FIXTURES!$C$2:$NC$23,MATCH($C120,FIXTURES!$B$2:$B$23,0),0)="",HLOOKUP(AC$2+2,FIXTURES!$C$2:$NC$23,MATCH($C120,FIXTURES!$B$2:$B$23,0),0)=""),HLOOKUP(AC$2-1,FIXTURES!$C$2:$NC$23,MATCH($C120,FIXTURES!$B$2:$B$23,0),0),IF(AND(HLOOKUP(AC$2,FIXTURES!$C$2:$NC$23,MATCH($C120,FIXTURES!$B$2:$B$23,0),0)="",HLOOKUP(AC$2+1,FIXTURES!$C$2:$NC$23,MATCH($C120,FIXTURES!$B$2:$B$23,0),0)=""),HLOOKUP(AC$2+2,FIXTURES!$C$2:$NC$23,MATCH($C120,FIXTURES!$B$2:$B$23,0),0),IF(HLOOKUP(AC$2+1,FIXTURES!$C$2:$NC$23,MATCH($C120,FIXTURES!$B$2:$B$23,0),0)="",HLOOKUP(AC$2,FIXTURES!$C$2:$NC$23,MATCH($C120,FIXTURES!$B$2:$B$23,0),0),HLOOKUP(AC$2+1,FIXTURES!$C$2:$NC$23,MATCH($C120,FIXTURES!$B$2:$B$23,0),0)))),IF(AND(HLOOKUP(AC$2,FIXTURES!$C$2:$NC$23,MATCH($C120,FIXTURES!$B$2:$B$23,0),0)="",HLOOKUP(AC$2+1,FIXTURES!$C$2:$NC$23,MATCH($C120,FIXTURES!$B$2:$B$23,0),0)=""),HLOOKUP(AC$2+2,FIXTURES!$C$2:$NC$23,MATCH($C120,FIXTURES!$B$2:$B$23,0),0),IF(HLOOKUP(AC$2+1,FIXTURES!$C$2:$NC$23,MATCH($C120,FIXTURES!$B$2:$B$23,0),0)="",HLOOKUP(AC$2,FIXTURES!$C$2:$NC$23,MATCH($C120,FIXTURES!$B$2:$B$23,0),0),HLOOKUP(AC$2+1,FIXTURES!$C$2:$NC$23,MATCH($C120,FIXTURES!$B$2:$B$23,0),0))))</f>
        <v>bou</v>
      </c>
      <c r="AD120" s="70" t="str">
        <f>IF(AD$1="SAT",IF(AND(HLOOKUP(AD$2,FIXTURES!$C$2:$NC$23,MATCH($C120,FIXTURES!$B$2:$B$23,0),0)="",HLOOKUP(AD$2+1,FIXTURES!$C$2:$NC$23,MATCH($C120,FIXTURES!$B$2:$B$23,0),0)="",HLOOKUP(AD$2+2,FIXTURES!$C$2:$NC$23,MATCH($C120,FIXTURES!$B$2:$B$23,0),0)=""),HLOOKUP(AD$2-1,FIXTURES!$C$2:$NC$23,MATCH($C120,FIXTURES!$B$2:$B$23,0),0),IF(AND(HLOOKUP(AD$2,FIXTURES!$C$2:$NC$23,MATCH($C120,FIXTURES!$B$2:$B$23,0),0)="",HLOOKUP(AD$2+1,FIXTURES!$C$2:$NC$23,MATCH($C120,FIXTURES!$B$2:$B$23,0),0)=""),HLOOKUP(AD$2+2,FIXTURES!$C$2:$NC$23,MATCH($C120,FIXTURES!$B$2:$B$23,0),0),IF(HLOOKUP(AD$2+1,FIXTURES!$C$2:$NC$23,MATCH($C120,FIXTURES!$B$2:$B$23,0),0)="",HLOOKUP(AD$2,FIXTURES!$C$2:$NC$23,MATCH($C120,FIXTURES!$B$2:$B$23,0),0),HLOOKUP(AD$2+1,FIXTURES!$C$2:$NC$23,MATCH($C120,FIXTURES!$B$2:$B$23,0),0)))),IF(AND(HLOOKUP(AD$2,FIXTURES!$C$2:$NC$23,MATCH($C120,FIXTURES!$B$2:$B$23,0),0)="",HLOOKUP(AD$2+1,FIXTURES!$C$2:$NC$23,MATCH($C120,FIXTURES!$B$2:$B$23,0),0)=""),HLOOKUP(AD$2+2,FIXTURES!$C$2:$NC$23,MATCH($C120,FIXTURES!$B$2:$B$23,0),0),IF(HLOOKUP(AD$2+1,FIXTURES!$C$2:$NC$23,MATCH($C120,FIXTURES!$B$2:$B$23,0),0)="",HLOOKUP(AD$2,FIXTURES!$C$2:$NC$23,MATCH($C120,FIXTURES!$B$2:$B$23,0),0),HLOOKUP(AD$2+1,FIXTURES!$C$2:$NC$23,MATCH($C120,FIXTURES!$B$2:$B$23,0),0))))</f>
        <v>Marseille</v>
      </c>
      <c r="AE120" s="70" t="str">
        <f>IF(AE$1="SAT",IF(AND(HLOOKUP(AE$2,FIXTURES!$C$2:$NC$23,MATCH($C120,FIXTURES!$B$2:$B$23,0),0)="",HLOOKUP(AE$2+1,FIXTURES!$C$2:$NC$23,MATCH($C120,FIXTURES!$B$2:$B$23,0),0)="",HLOOKUP(AE$2+2,FIXTURES!$C$2:$NC$23,MATCH($C120,FIXTURES!$B$2:$B$23,0),0)=""),HLOOKUP(AE$2-1,FIXTURES!$C$2:$NC$23,MATCH($C120,FIXTURES!$B$2:$B$23,0),0),IF(AND(HLOOKUP(AE$2,FIXTURES!$C$2:$NC$23,MATCH($C120,FIXTURES!$B$2:$B$23,0),0)="",HLOOKUP(AE$2+1,FIXTURES!$C$2:$NC$23,MATCH($C120,FIXTURES!$B$2:$B$23,0),0)=""),HLOOKUP(AE$2+2,FIXTURES!$C$2:$NC$23,MATCH($C120,FIXTURES!$B$2:$B$23,0),0),IF(HLOOKUP(AE$2+1,FIXTURES!$C$2:$NC$23,MATCH($C120,FIXTURES!$B$2:$B$23,0),0)="",HLOOKUP(AE$2,FIXTURES!$C$2:$NC$23,MATCH($C120,FIXTURES!$B$2:$B$23,0),0),HLOOKUP(AE$2+1,FIXTURES!$C$2:$NC$23,MATCH($C120,FIXTURES!$B$2:$B$23,0),0)))),IF(AND(HLOOKUP(AE$2,FIXTURES!$C$2:$NC$23,MATCH($C120,FIXTURES!$B$2:$B$23,0),0)="",HLOOKUP(AE$2+1,FIXTURES!$C$2:$NC$23,MATCH($C120,FIXTURES!$B$2:$B$23,0),0)=""),HLOOKUP(AE$2+2,FIXTURES!$C$2:$NC$23,MATCH($C120,FIXTURES!$B$2:$B$23,0),0),IF(HLOOKUP(AE$2+1,FIXTURES!$C$2:$NC$23,MATCH($C120,FIXTURES!$B$2:$B$23,0),0)="",HLOOKUP(AE$2,FIXTURES!$C$2:$NC$23,MATCH($C120,FIXTURES!$B$2:$B$23,0),0),HLOOKUP(AE$2+1,FIXTURES!$C$2:$NC$23,MATCH($C120,FIXTURES!$B$2:$B$23,0),0))))</f>
        <v>LIV</v>
      </c>
      <c r="AF120" s="70" t="str">
        <f>IF(AF$1="SAT",IF(AND(HLOOKUP(AF$2,FIXTURES!$C$2:$NC$23,MATCH($C120,FIXTURES!$B$2:$B$23,0),0)="",HLOOKUP(AF$2+1,FIXTURES!$C$2:$NC$23,MATCH($C120,FIXTURES!$B$2:$B$23,0),0)="",HLOOKUP(AF$2+2,FIXTURES!$C$2:$NC$23,MATCH($C120,FIXTURES!$B$2:$B$23,0),0)=""),HLOOKUP(AF$2-1,FIXTURES!$C$2:$NC$23,MATCH($C120,FIXTURES!$B$2:$B$23,0),0),IF(AND(HLOOKUP(AF$2,FIXTURES!$C$2:$NC$23,MATCH($C120,FIXTURES!$B$2:$B$23,0),0)="",HLOOKUP(AF$2+1,FIXTURES!$C$2:$NC$23,MATCH($C120,FIXTURES!$B$2:$B$23,0),0)=""),HLOOKUP(AF$2+2,FIXTURES!$C$2:$NC$23,MATCH($C120,FIXTURES!$B$2:$B$23,0),0),IF(HLOOKUP(AF$2+1,FIXTURES!$C$2:$NC$23,MATCH($C120,FIXTURES!$B$2:$B$23,0),0)="",HLOOKUP(AF$2,FIXTURES!$C$2:$NC$23,MATCH($C120,FIXTURES!$B$2:$B$23,0),0),HLOOKUP(AF$2+1,FIXTURES!$C$2:$NC$23,MATCH($C120,FIXTURES!$B$2:$B$23,0),0)))),IF(AND(HLOOKUP(AF$2,FIXTURES!$C$2:$NC$23,MATCH($C120,FIXTURES!$B$2:$B$23,0),0)="",HLOOKUP(AF$2+1,FIXTURES!$C$2:$NC$23,MATCH($C120,FIXTURES!$B$2:$B$23,0),0)=""),HLOOKUP(AF$2+2,FIXTURES!$C$2:$NC$23,MATCH($C120,FIXTURES!$B$2:$B$23,0),0),IF(HLOOKUP(AF$2+1,FIXTURES!$C$2:$NC$23,MATCH($C120,FIXTURES!$B$2:$B$23,0),0)="",HLOOKUP(AF$2,FIXTURES!$C$2:$NC$23,MATCH($C120,FIXTURES!$B$2:$B$23,0),0),HLOOKUP(AF$2+1,FIXTURES!$C$2:$NC$23,MATCH($C120,FIXTURES!$B$2:$B$23,0),0))))</f>
        <v>Nott'ham Forest</v>
      </c>
      <c r="AG120" s="70" t="str">
        <f>IF(AG$1="SAT",IF(AND(HLOOKUP(AG$2,FIXTURES!$C$2:$NC$23,MATCH($C120,FIXTURES!$B$2:$B$23,0),0)="",HLOOKUP(AG$2+1,FIXTURES!$C$2:$NC$23,MATCH($C120,FIXTURES!$B$2:$B$23,0),0)="",HLOOKUP(AG$2+2,FIXTURES!$C$2:$NC$23,MATCH($C120,FIXTURES!$B$2:$B$23,0),0)=""),HLOOKUP(AG$2-1,FIXTURES!$C$2:$NC$23,MATCH($C120,FIXTURES!$B$2:$B$23,0),0),IF(AND(HLOOKUP(AG$2,FIXTURES!$C$2:$NC$23,MATCH($C120,FIXTURES!$B$2:$B$23,0),0)="",HLOOKUP(AG$2+1,FIXTURES!$C$2:$NC$23,MATCH($C120,FIXTURES!$B$2:$B$23,0),0)=""),HLOOKUP(AG$2+2,FIXTURES!$C$2:$NC$23,MATCH($C120,FIXTURES!$B$2:$B$23,0),0),IF(HLOOKUP(AG$2+1,FIXTURES!$C$2:$NC$23,MATCH($C120,FIXTURES!$B$2:$B$23,0),0)="",HLOOKUP(AG$2,FIXTURES!$C$2:$NC$23,MATCH($C120,FIXTURES!$B$2:$B$23,0),0),HLOOKUP(AG$2+1,FIXTURES!$C$2:$NC$23,MATCH($C120,FIXTURES!$B$2:$B$23,0),0)))),IF(AND(HLOOKUP(AG$2,FIXTURES!$C$2:$NC$23,MATCH($C120,FIXTURES!$B$2:$B$23,0),0)="",HLOOKUP(AG$2+1,FIXTURES!$C$2:$NC$23,MATCH($C120,FIXTURES!$B$2:$B$23,0),0)=""),HLOOKUP(AG$2+2,FIXTURES!$C$2:$NC$23,MATCH($C120,FIXTURES!$B$2:$B$23,0),0),IF(HLOOKUP(AG$2+1,FIXTURES!$C$2:$NC$23,MATCH($C120,FIXTURES!$B$2:$B$23,0),0)="",HLOOKUP(AG$2,FIXTURES!$C$2:$NC$23,MATCH($C120,FIXTURES!$B$2:$B$23,0),0),HLOOKUP(AG$2+1,FIXTURES!$C$2:$NC$23,MATCH($C120,FIXTURES!$B$2:$B$23,0),0))))</f>
        <v>LEE</v>
      </c>
      <c r="AH120" s="70" t="str">
        <f>IF(AH$1="SAT",IF(AND(HLOOKUP(AH$2,FIXTURES!$C$2:$NC$23,MATCH($C120,FIXTURES!$B$2:$B$23,0),0)="",HLOOKUP(AH$2+1,FIXTURES!$C$2:$NC$23,MATCH($C120,FIXTURES!$B$2:$B$23,0),0)="",HLOOKUP(AH$2+2,FIXTURES!$C$2:$NC$23,MATCH($C120,FIXTURES!$B$2:$B$23,0),0)=""),HLOOKUP(AH$2-1,FIXTURES!$C$2:$NC$23,MATCH($C120,FIXTURES!$B$2:$B$23,0),0),IF(AND(HLOOKUP(AH$2,FIXTURES!$C$2:$NC$23,MATCH($C120,FIXTURES!$B$2:$B$23,0),0)="",HLOOKUP(AH$2+1,FIXTURES!$C$2:$NC$23,MATCH($C120,FIXTURES!$B$2:$B$23,0),0)=""),HLOOKUP(AH$2+2,FIXTURES!$C$2:$NC$23,MATCH($C120,FIXTURES!$B$2:$B$23,0),0),IF(HLOOKUP(AH$2+1,FIXTURES!$C$2:$NC$23,MATCH($C120,FIXTURES!$B$2:$B$23,0),0)="",HLOOKUP(AH$2,FIXTURES!$C$2:$NC$23,MATCH($C120,FIXTURES!$B$2:$B$23,0),0),HLOOKUP(AH$2+1,FIXTURES!$C$2:$NC$23,MATCH($C120,FIXTURES!$B$2:$B$23,0),0)))),IF(AND(HLOOKUP(AH$2,FIXTURES!$C$2:$NC$23,MATCH($C120,FIXTURES!$B$2:$B$23,0),0)="",HLOOKUP(AH$2+1,FIXTURES!$C$2:$NC$23,MATCH($C120,FIXTURES!$B$2:$B$23,0),0)=""),HLOOKUP(AH$2+2,FIXTURES!$C$2:$NC$23,MATCH($C120,FIXTURES!$B$2:$B$23,0),0),IF(HLOOKUP(AH$2+1,FIXTURES!$C$2:$NC$23,MATCH($C120,FIXTURES!$B$2:$B$23,0),0)="",HLOOKUP(AH$2,FIXTURES!$C$2:$NC$23,MATCH($C120,FIXTURES!$B$2:$B$23,0),0),HLOOKUP(AH$2+1,FIXTURES!$C$2:$NC$23,MATCH($C120,FIXTURES!$B$2:$B$23,0),0))))</f>
        <v/>
      </c>
      <c r="AI120" s="70" t="str">
        <f>IF(AI$1="SAT",IF(AND(HLOOKUP(AI$2,FIXTURES!$C$2:$NC$23,MATCH($C120,FIXTURES!$B$2:$B$23,0),0)="",HLOOKUP(AI$2+1,FIXTURES!$C$2:$NC$23,MATCH($C120,FIXTURES!$B$2:$B$23,0),0)="",HLOOKUP(AI$2+2,FIXTURES!$C$2:$NC$23,MATCH($C120,FIXTURES!$B$2:$B$23,0),0)=""),HLOOKUP(AI$2-1,FIXTURES!$C$2:$NC$23,MATCH($C120,FIXTURES!$B$2:$B$23,0),0),IF(AND(HLOOKUP(AI$2,FIXTURES!$C$2:$NC$23,MATCH($C120,FIXTURES!$B$2:$B$23,0),0)="",HLOOKUP(AI$2+1,FIXTURES!$C$2:$NC$23,MATCH($C120,FIXTURES!$B$2:$B$23,0),0)=""),HLOOKUP(AI$2+2,FIXTURES!$C$2:$NC$23,MATCH($C120,FIXTURES!$B$2:$B$23,0),0),IF(HLOOKUP(AI$2+1,FIXTURES!$C$2:$NC$23,MATCH($C120,FIXTURES!$B$2:$B$23,0),0)="",HLOOKUP(AI$2,FIXTURES!$C$2:$NC$23,MATCH($C120,FIXTURES!$B$2:$B$23,0),0),HLOOKUP(AI$2+1,FIXTURES!$C$2:$NC$23,MATCH($C120,FIXTURES!$B$2:$B$23,0),0)))),IF(AND(HLOOKUP(AI$2,FIXTURES!$C$2:$NC$23,MATCH($C120,FIXTURES!$B$2:$B$23,0),0)="",HLOOKUP(AI$2+1,FIXTURES!$C$2:$NC$23,MATCH($C120,FIXTURES!$B$2:$B$23,0),0)=""),HLOOKUP(AI$2+2,FIXTURES!$C$2:$NC$23,MATCH($C120,FIXTURES!$B$2:$B$23,0),0),IF(HLOOKUP(AI$2+1,FIXTURES!$C$2:$NC$23,MATCH($C120,FIXTURES!$B$2:$B$23,0),0)="",HLOOKUP(AI$2,FIXTURES!$C$2:$NC$23,MATCH($C120,FIXTURES!$B$2:$B$23,0),0),HLOOKUP(AI$2+1,FIXTURES!$C$2:$NC$23,MATCH($C120,FIXTURES!$B$2:$B$23,0),0))))</f>
        <v/>
      </c>
      <c r="AJ120" s="70" t="str">
        <f>IF(AJ$1="SAT",IF(AND(HLOOKUP(AJ$2,FIXTURES!$C$2:$NC$23,MATCH($C120,FIXTURES!$B$2:$B$23,0),0)="",HLOOKUP(AJ$2+1,FIXTURES!$C$2:$NC$23,MATCH($C120,FIXTURES!$B$2:$B$23,0),0)="",HLOOKUP(AJ$2+2,FIXTURES!$C$2:$NC$23,MATCH($C120,FIXTURES!$B$2:$B$23,0),0)=""),HLOOKUP(AJ$2-1,FIXTURES!$C$2:$NC$23,MATCH($C120,FIXTURES!$B$2:$B$23,0),0),IF(AND(HLOOKUP(AJ$2,FIXTURES!$C$2:$NC$23,MATCH($C120,FIXTURES!$B$2:$B$23,0),0)="",HLOOKUP(AJ$2+1,FIXTURES!$C$2:$NC$23,MATCH($C120,FIXTURES!$B$2:$B$23,0),0)=""),HLOOKUP(AJ$2+2,FIXTURES!$C$2:$NC$23,MATCH($C120,FIXTURES!$B$2:$B$23,0),0),IF(HLOOKUP(AJ$2+1,FIXTURES!$C$2:$NC$23,MATCH($C120,FIXTURES!$B$2:$B$23,0),0)="",HLOOKUP(AJ$2,FIXTURES!$C$2:$NC$23,MATCH($C120,FIXTURES!$B$2:$B$23,0),0),HLOOKUP(AJ$2+1,FIXTURES!$C$2:$NC$23,MATCH($C120,FIXTURES!$B$2:$B$23,0),0)))),IF(AND(HLOOKUP(AJ$2,FIXTURES!$C$2:$NC$23,MATCH($C120,FIXTURES!$B$2:$B$23,0),0)="",HLOOKUP(AJ$2+1,FIXTURES!$C$2:$NC$23,MATCH($C120,FIXTURES!$B$2:$B$23,0),0)=""),HLOOKUP(AJ$2+2,FIXTURES!$C$2:$NC$23,MATCH($C120,FIXTURES!$B$2:$B$23,0),0),IF(HLOOKUP(AJ$2+1,FIXTURES!$C$2:$NC$23,MATCH($C120,FIXTURES!$B$2:$B$23,0),0)="",HLOOKUP(AJ$2,FIXTURES!$C$2:$NC$23,MATCH($C120,FIXTURES!$B$2:$B$23,0),0),HLOOKUP(AJ$2+1,FIXTURES!$C$2:$NC$23,MATCH($C120,FIXTURES!$B$2:$B$23,0),0))))</f>
        <v/>
      </c>
      <c r="AK120" s="70" t="str">
        <f>IF(AK$1="SAT",IF(AND(HLOOKUP(AK$2,FIXTURES!$C$2:$NC$23,MATCH($C120,FIXTURES!$B$2:$B$23,0),0)="",HLOOKUP(AK$2+1,FIXTURES!$C$2:$NC$23,MATCH($C120,FIXTURES!$B$2:$B$23,0),0)="",HLOOKUP(AK$2+2,FIXTURES!$C$2:$NC$23,MATCH($C120,FIXTURES!$B$2:$B$23,0),0)=""),HLOOKUP(AK$2-1,FIXTURES!$C$2:$NC$23,MATCH($C120,FIXTURES!$B$2:$B$23,0),0),IF(AND(HLOOKUP(AK$2,FIXTURES!$C$2:$NC$23,MATCH($C120,FIXTURES!$B$2:$B$23,0),0)="",HLOOKUP(AK$2+1,FIXTURES!$C$2:$NC$23,MATCH($C120,FIXTURES!$B$2:$B$23,0),0)=""),HLOOKUP(AK$2+2,FIXTURES!$C$2:$NC$23,MATCH($C120,FIXTURES!$B$2:$B$23,0),0),IF(HLOOKUP(AK$2+1,FIXTURES!$C$2:$NC$23,MATCH($C120,FIXTURES!$B$2:$B$23,0),0)="",HLOOKUP(AK$2,FIXTURES!$C$2:$NC$23,MATCH($C120,FIXTURES!$B$2:$B$23,0),0),HLOOKUP(AK$2+1,FIXTURES!$C$2:$NC$23,MATCH($C120,FIXTURES!$B$2:$B$23,0),0)))),IF(AND(HLOOKUP(AK$2,FIXTURES!$C$2:$NC$23,MATCH($C120,FIXTURES!$B$2:$B$23,0),0)="",HLOOKUP(AK$2+1,FIXTURES!$C$2:$NC$23,MATCH($C120,FIXTURES!$B$2:$B$23,0),0)=""),HLOOKUP(AK$2+2,FIXTURES!$C$2:$NC$23,MATCH($C120,FIXTURES!$B$2:$B$23,0),0),IF(HLOOKUP(AK$2+1,FIXTURES!$C$2:$NC$23,MATCH($C120,FIXTURES!$B$2:$B$23,0),0)="",HLOOKUP(AK$2,FIXTURES!$C$2:$NC$23,MATCH($C120,FIXTURES!$B$2:$B$23,0),0),HLOOKUP(AK$2+1,FIXTURES!$C$2:$NC$23,MATCH($C120,FIXTURES!$B$2:$B$23,0),0))))</f>
        <v/>
      </c>
      <c r="AL120" s="70" t="str">
        <f>IF(AL$1="SAT",IF(AND(HLOOKUP(AL$2,FIXTURES!$C$2:$NC$23,MATCH($C120,FIXTURES!$B$2:$B$23,0),0)="",HLOOKUP(AL$2+1,FIXTURES!$C$2:$NC$23,MATCH($C120,FIXTURES!$B$2:$B$23,0),0)="",HLOOKUP(AL$2+2,FIXTURES!$C$2:$NC$23,MATCH($C120,FIXTURES!$B$2:$B$23,0),0)=""),HLOOKUP(AL$2-1,FIXTURES!$C$2:$NC$23,MATCH($C120,FIXTURES!$B$2:$B$23,0),0),IF(AND(HLOOKUP(AL$2,FIXTURES!$C$2:$NC$23,MATCH($C120,FIXTURES!$B$2:$B$23,0),0)="",HLOOKUP(AL$2+1,FIXTURES!$C$2:$NC$23,MATCH($C120,FIXTURES!$B$2:$B$23,0),0)=""),HLOOKUP(AL$2+2,FIXTURES!$C$2:$NC$23,MATCH($C120,FIXTURES!$B$2:$B$23,0),0),IF(HLOOKUP(AL$2+1,FIXTURES!$C$2:$NC$23,MATCH($C120,FIXTURES!$B$2:$B$23,0),0)="",HLOOKUP(AL$2,FIXTURES!$C$2:$NC$23,MATCH($C120,FIXTURES!$B$2:$B$23,0),0),HLOOKUP(AL$2+1,FIXTURES!$C$2:$NC$23,MATCH($C120,FIXTURES!$B$2:$B$23,0),0)))),IF(AND(HLOOKUP(AL$2,FIXTURES!$C$2:$NC$23,MATCH($C120,FIXTURES!$B$2:$B$23,0),0)="",HLOOKUP(AL$2+1,FIXTURES!$C$2:$NC$23,MATCH($C120,FIXTURES!$B$2:$B$23,0),0)=""),HLOOKUP(AL$2+2,FIXTURES!$C$2:$NC$23,MATCH($C120,FIXTURES!$B$2:$B$23,0),0),IF(HLOOKUP(AL$2+1,FIXTURES!$C$2:$NC$23,MATCH($C120,FIXTURES!$B$2:$B$23,0),0)="",HLOOKUP(AL$2,FIXTURES!$C$2:$NC$23,MATCH($C120,FIXTURES!$B$2:$B$23,0),0),HLOOKUP(AL$2+1,FIXTURES!$C$2:$NC$23,MATCH($C120,FIXTURES!$B$2:$B$23,0),0))))</f>
        <v/>
      </c>
      <c r="AM120" s="70" t="str">
        <f>IF(AM$1="SAT",IF(AND(HLOOKUP(AM$2,FIXTURES!$C$2:$NC$23,MATCH($C120,FIXTURES!$B$2:$B$23,0),0)="",HLOOKUP(AM$2+1,FIXTURES!$C$2:$NC$23,MATCH($C120,FIXTURES!$B$2:$B$23,0),0)="",HLOOKUP(AM$2+2,FIXTURES!$C$2:$NC$23,MATCH($C120,FIXTURES!$B$2:$B$23,0),0)=""),HLOOKUP(AM$2-1,FIXTURES!$C$2:$NC$23,MATCH($C120,FIXTURES!$B$2:$B$23,0),0),IF(AND(HLOOKUP(AM$2,FIXTURES!$C$2:$NC$23,MATCH($C120,FIXTURES!$B$2:$B$23,0),0)="",HLOOKUP(AM$2+1,FIXTURES!$C$2:$NC$23,MATCH($C120,FIXTURES!$B$2:$B$23,0),0)=""),HLOOKUP(AM$2+2,FIXTURES!$C$2:$NC$23,MATCH($C120,FIXTURES!$B$2:$B$23,0),0),IF(HLOOKUP(AM$2+1,FIXTURES!$C$2:$NC$23,MATCH($C120,FIXTURES!$B$2:$B$23,0),0)="",HLOOKUP(AM$2,FIXTURES!$C$2:$NC$23,MATCH($C120,FIXTURES!$B$2:$B$23,0),0),HLOOKUP(AM$2+1,FIXTURES!$C$2:$NC$23,MATCH($C120,FIXTURES!$B$2:$B$23,0),0)))),IF(AND(HLOOKUP(AM$2,FIXTURES!$C$2:$NC$23,MATCH($C120,FIXTURES!$B$2:$B$23,0),0)="",HLOOKUP(AM$2+1,FIXTURES!$C$2:$NC$23,MATCH($C120,FIXTURES!$B$2:$B$23,0),0)=""),HLOOKUP(AM$2+2,FIXTURES!$C$2:$NC$23,MATCH($C120,FIXTURES!$B$2:$B$23,0),0),IF(HLOOKUP(AM$2+1,FIXTURES!$C$2:$NC$23,MATCH($C120,FIXTURES!$B$2:$B$23,0),0)="",HLOOKUP(AM$2,FIXTURES!$C$2:$NC$23,MATCH($C120,FIXTURES!$B$2:$B$23,0),0),HLOOKUP(AM$2+1,FIXTURES!$C$2:$NC$23,MATCH($C120,FIXTURES!$B$2:$B$23,0),0))))</f>
        <v/>
      </c>
      <c r="AN120" s="70" t="str">
        <f>IF(AN$1="SAT",IF(AND(HLOOKUP(AN$2,FIXTURES!$C$2:$NC$23,MATCH($C120,FIXTURES!$B$2:$B$23,0),0)="",HLOOKUP(AN$2+1,FIXTURES!$C$2:$NC$23,MATCH($C120,FIXTURES!$B$2:$B$23,0),0)="",HLOOKUP(AN$2+2,FIXTURES!$C$2:$NC$23,MATCH($C120,FIXTURES!$B$2:$B$23,0),0)=""),HLOOKUP(AN$2-1,FIXTURES!$C$2:$NC$23,MATCH($C120,FIXTURES!$B$2:$B$23,0),0),IF(AND(HLOOKUP(AN$2,FIXTURES!$C$2:$NC$23,MATCH($C120,FIXTURES!$B$2:$B$23,0),0)="",HLOOKUP(AN$2+1,FIXTURES!$C$2:$NC$23,MATCH($C120,FIXTURES!$B$2:$B$23,0),0)=""),HLOOKUP(AN$2+2,FIXTURES!$C$2:$NC$23,MATCH($C120,FIXTURES!$B$2:$B$23,0),0),IF(HLOOKUP(AN$2+1,FIXTURES!$C$2:$NC$23,MATCH($C120,FIXTURES!$B$2:$B$23,0),0)="",HLOOKUP(AN$2,FIXTURES!$C$2:$NC$23,MATCH($C120,FIXTURES!$B$2:$B$23,0),0),HLOOKUP(AN$2+1,FIXTURES!$C$2:$NC$23,MATCH($C120,FIXTURES!$B$2:$B$23,0),0)))),IF(AND(HLOOKUP(AN$2,FIXTURES!$C$2:$NC$23,MATCH($C120,FIXTURES!$B$2:$B$23,0),0)="",HLOOKUP(AN$2+1,FIXTURES!$C$2:$NC$23,MATCH($C120,FIXTURES!$B$2:$B$23,0),0)=""),HLOOKUP(AN$2+2,FIXTURES!$C$2:$NC$23,MATCH($C120,FIXTURES!$B$2:$B$23,0),0),IF(HLOOKUP(AN$2+1,FIXTURES!$C$2:$NC$23,MATCH($C120,FIXTURES!$B$2:$B$23,0),0)="",HLOOKUP(AN$2,FIXTURES!$C$2:$NC$23,MATCH($C120,FIXTURES!$B$2:$B$23,0),0),HLOOKUP(AN$2+1,FIXTURES!$C$2:$NC$23,MATCH($C120,FIXTURES!$B$2:$B$23,0),0))))</f>
        <v/>
      </c>
      <c r="AO120" s="70" t="str">
        <f>IF(AO$1="SAT",IF(AND(HLOOKUP(AO$2,FIXTURES!$C$2:$NC$23,MATCH($C120,FIXTURES!$B$2:$B$23,0),0)="",HLOOKUP(AO$2+1,FIXTURES!$C$2:$NC$23,MATCH($C120,FIXTURES!$B$2:$B$23,0),0)="",HLOOKUP(AO$2+2,FIXTURES!$C$2:$NC$23,MATCH($C120,FIXTURES!$B$2:$B$23,0),0)=""),HLOOKUP(AO$2-1,FIXTURES!$C$2:$NC$23,MATCH($C120,FIXTURES!$B$2:$B$23,0),0),IF(AND(HLOOKUP(AO$2,FIXTURES!$C$2:$NC$23,MATCH($C120,FIXTURES!$B$2:$B$23,0),0)="",HLOOKUP(AO$2+1,FIXTURES!$C$2:$NC$23,MATCH($C120,FIXTURES!$B$2:$B$23,0),0)=""),HLOOKUP(AO$2+2,FIXTURES!$C$2:$NC$23,MATCH($C120,FIXTURES!$B$2:$B$23,0),0),IF(HLOOKUP(AO$2+1,FIXTURES!$C$2:$NC$23,MATCH($C120,FIXTURES!$B$2:$B$23,0),0)="",HLOOKUP(AO$2,FIXTURES!$C$2:$NC$23,MATCH($C120,FIXTURES!$B$2:$B$23,0),0),HLOOKUP(AO$2+1,FIXTURES!$C$2:$NC$23,MATCH($C120,FIXTURES!$B$2:$B$23,0),0)))),IF(AND(HLOOKUP(AO$2,FIXTURES!$C$2:$NC$23,MATCH($C120,FIXTURES!$B$2:$B$23,0),0)="",HLOOKUP(AO$2+1,FIXTURES!$C$2:$NC$23,MATCH($C120,FIXTURES!$B$2:$B$23,0),0)=""),HLOOKUP(AO$2+2,FIXTURES!$C$2:$NC$23,MATCH($C120,FIXTURES!$B$2:$B$23,0),0),IF(HLOOKUP(AO$2+1,FIXTURES!$C$2:$NC$23,MATCH($C120,FIXTURES!$B$2:$B$23,0),0)="",HLOOKUP(AO$2,FIXTURES!$C$2:$NC$23,MATCH($C120,FIXTURES!$B$2:$B$23,0),0),HLOOKUP(AO$2+1,FIXTURES!$C$2:$NC$23,MATCH($C120,FIXTURES!$B$2:$B$23,0),0))))</f>
        <v/>
      </c>
      <c r="AP120" s="70" t="str">
        <f>IF(AP$1="SAT",IF(AND(HLOOKUP(AP$2,FIXTURES!$C$2:$NC$23,MATCH($C120,FIXTURES!$B$2:$B$23,0),0)="",HLOOKUP(AP$2+1,FIXTURES!$C$2:$NC$23,MATCH($C120,FIXTURES!$B$2:$B$23,0),0)="",HLOOKUP(AP$2+2,FIXTURES!$C$2:$NC$23,MATCH($C120,FIXTURES!$B$2:$B$23,0),0)=""),HLOOKUP(AP$2-1,FIXTURES!$C$2:$NC$23,MATCH($C120,FIXTURES!$B$2:$B$23,0),0),IF(AND(HLOOKUP(AP$2,FIXTURES!$C$2:$NC$23,MATCH($C120,FIXTURES!$B$2:$B$23,0),0)="",HLOOKUP(AP$2+1,FIXTURES!$C$2:$NC$23,MATCH($C120,FIXTURES!$B$2:$B$23,0),0)=""),HLOOKUP(AP$2+2,FIXTURES!$C$2:$NC$23,MATCH($C120,FIXTURES!$B$2:$B$23,0),0),IF(HLOOKUP(AP$2+1,FIXTURES!$C$2:$NC$23,MATCH($C120,FIXTURES!$B$2:$B$23,0),0)="",HLOOKUP(AP$2,FIXTURES!$C$2:$NC$23,MATCH($C120,FIXTURES!$B$2:$B$23,0),0),HLOOKUP(AP$2+1,FIXTURES!$C$2:$NC$23,MATCH($C120,FIXTURES!$B$2:$B$23,0),0)))),IF(AND(HLOOKUP(AP$2,FIXTURES!$C$2:$NC$23,MATCH($C120,FIXTURES!$B$2:$B$23,0),0)="",HLOOKUP(AP$2+1,FIXTURES!$C$2:$NC$23,MATCH($C120,FIXTURES!$B$2:$B$23,0),0)=""),HLOOKUP(AP$2+2,FIXTURES!$C$2:$NC$23,MATCH($C120,FIXTURES!$B$2:$B$23,0),0),IF(HLOOKUP(AP$2+1,FIXTURES!$C$2:$NC$23,MATCH($C120,FIXTURES!$B$2:$B$23,0),0)="",HLOOKUP(AP$2,FIXTURES!$C$2:$NC$23,MATCH($C120,FIXTURES!$B$2:$B$23,0),0),HLOOKUP(AP$2+1,FIXTURES!$C$2:$NC$23,MATCH($C120,FIXTURES!$B$2:$B$23,0),0))))</f>
        <v/>
      </c>
      <c r="AQ120" s="70" t="str">
        <f>IF(AQ$1="SAT",IF(AND(HLOOKUP(AQ$2,FIXTURES!$C$2:$NC$23,MATCH($C120,FIXTURES!$B$2:$B$23,0),0)="",HLOOKUP(AQ$2+1,FIXTURES!$C$2:$NC$23,MATCH($C120,FIXTURES!$B$2:$B$23,0),0)="",HLOOKUP(AQ$2+2,FIXTURES!$C$2:$NC$23,MATCH($C120,FIXTURES!$B$2:$B$23,0),0)=""),HLOOKUP(AQ$2-1,FIXTURES!$C$2:$NC$23,MATCH($C120,FIXTURES!$B$2:$B$23,0),0),IF(AND(HLOOKUP(AQ$2,FIXTURES!$C$2:$NC$23,MATCH($C120,FIXTURES!$B$2:$B$23,0),0)="",HLOOKUP(AQ$2+1,FIXTURES!$C$2:$NC$23,MATCH($C120,FIXTURES!$B$2:$B$23,0),0)=""),HLOOKUP(AQ$2+2,FIXTURES!$C$2:$NC$23,MATCH($C120,FIXTURES!$B$2:$B$23,0),0),IF(HLOOKUP(AQ$2+1,FIXTURES!$C$2:$NC$23,MATCH($C120,FIXTURES!$B$2:$B$23,0),0)="",HLOOKUP(AQ$2,FIXTURES!$C$2:$NC$23,MATCH($C120,FIXTURES!$B$2:$B$23,0),0),HLOOKUP(AQ$2+1,FIXTURES!$C$2:$NC$23,MATCH($C120,FIXTURES!$B$2:$B$23,0),0)))),IF(AND(HLOOKUP(AQ$2,FIXTURES!$C$2:$NC$23,MATCH($C120,FIXTURES!$B$2:$B$23,0),0)="",HLOOKUP(AQ$2+1,FIXTURES!$C$2:$NC$23,MATCH($C120,FIXTURES!$B$2:$B$23,0),0)=""),HLOOKUP(AQ$2+2,FIXTURES!$C$2:$NC$23,MATCH($C120,FIXTURES!$B$2:$B$23,0),0),IF(HLOOKUP(AQ$2+1,FIXTURES!$C$2:$NC$23,MATCH($C120,FIXTURES!$B$2:$B$23,0),0)="",HLOOKUP(AQ$2,FIXTURES!$C$2:$NC$23,MATCH($C120,FIXTURES!$B$2:$B$23,0),0),HLOOKUP(AQ$2+1,FIXTURES!$C$2:$NC$23,MATCH($C120,FIXTURES!$B$2:$B$23,0),0))))</f>
        <v/>
      </c>
      <c r="AR120" s="70" t="str">
        <f>IF(AR$1="SAT",IF(AND(HLOOKUP(AR$2,FIXTURES!$C$2:$NC$23,MATCH($C120,FIXTURES!$B$2:$B$23,0),0)="",HLOOKUP(AR$2+1,FIXTURES!$C$2:$NC$23,MATCH($C120,FIXTURES!$B$2:$B$23,0),0)="",HLOOKUP(AR$2+2,FIXTURES!$C$2:$NC$23,MATCH($C120,FIXTURES!$B$2:$B$23,0),0)=""),HLOOKUP(AR$2-1,FIXTURES!$C$2:$NC$23,MATCH($C120,FIXTURES!$B$2:$B$23,0),0),IF(AND(HLOOKUP(AR$2,FIXTURES!$C$2:$NC$23,MATCH($C120,FIXTURES!$B$2:$B$23,0),0)="",HLOOKUP(AR$2+1,FIXTURES!$C$2:$NC$23,MATCH($C120,FIXTURES!$B$2:$B$23,0),0)=""),HLOOKUP(AR$2+2,FIXTURES!$C$2:$NC$23,MATCH($C120,FIXTURES!$B$2:$B$23,0),0),IF(HLOOKUP(AR$2+1,FIXTURES!$C$2:$NC$23,MATCH($C120,FIXTURES!$B$2:$B$23,0),0)="",HLOOKUP(AR$2,FIXTURES!$C$2:$NC$23,MATCH($C120,FIXTURES!$B$2:$B$23,0),0),HLOOKUP(AR$2+1,FIXTURES!$C$2:$NC$23,MATCH($C120,FIXTURES!$B$2:$B$23,0),0)))),IF(AND(HLOOKUP(AR$2,FIXTURES!$C$2:$NC$23,MATCH($C120,FIXTURES!$B$2:$B$23,0),0)="",HLOOKUP(AR$2+1,FIXTURES!$C$2:$NC$23,MATCH($C120,FIXTURES!$B$2:$B$23,0),0)=""),HLOOKUP(AR$2+2,FIXTURES!$C$2:$NC$23,MATCH($C120,FIXTURES!$B$2:$B$23,0),0),IF(HLOOKUP(AR$2+1,FIXTURES!$C$2:$NC$23,MATCH($C120,FIXTURES!$B$2:$B$23,0),0)="",HLOOKUP(AR$2,FIXTURES!$C$2:$NC$23,MATCH($C120,FIXTURES!$B$2:$B$23,0),0),HLOOKUP(AR$2+1,FIXTURES!$C$2:$NC$23,MATCH($C120,FIXTURES!$B$2:$B$23,0),0))))</f>
        <v/>
      </c>
      <c r="AS120" s="70" t="str">
        <f>IF(AS$1="SAT",IF(AND(HLOOKUP(AS$2,FIXTURES!$C$2:$NC$23,MATCH($C120,FIXTURES!$B$2:$B$23,0),0)="",HLOOKUP(AS$2+1,FIXTURES!$C$2:$NC$23,MATCH($C120,FIXTURES!$B$2:$B$23,0),0)="",HLOOKUP(AS$2+2,FIXTURES!$C$2:$NC$23,MATCH($C120,FIXTURES!$B$2:$B$23,0),0)=""),HLOOKUP(AS$2-1,FIXTURES!$C$2:$NC$23,MATCH($C120,FIXTURES!$B$2:$B$23,0),0),IF(AND(HLOOKUP(AS$2,FIXTURES!$C$2:$NC$23,MATCH($C120,FIXTURES!$B$2:$B$23,0),0)="",HLOOKUP(AS$2+1,FIXTURES!$C$2:$NC$23,MATCH($C120,FIXTURES!$B$2:$B$23,0),0)=""),HLOOKUP(AS$2+2,FIXTURES!$C$2:$NC$23,MATCH($C120,FIXTURES!$B$2:$B$23,0),0),IF(HLOOKUP(AS$2+1,FIXTURES!$C$2:$NC$23,MATCH($C120,FIXTURES!$B$2:$B$23,0),0)="",HLOOKUP(AS$2,FIXTURES!$C$2:$NC$23,MATCH($C120,FIXTURES!$B$2:$B$23,0),0),HLOOKUP(AS$2+1,FIXTURES!$C$2:$NC$23,MATCH($C120,FIXTURES!$B$2:$B$23,0),0)))),IF(AND(HLOOKUP(AS$2,FIXTURES!$C$2:$NC$23,MATCH($C120,FIXTURES!$B$2:$B$23,0),0)="",HLOOKUP(AS$2+1,FIXTURES!$C$2:$NC$23,MATCH($C120,FIXTURES!$B$2:$B$23,0),0)=""),HLOOKUP(AS$2+2,FIXTURES!$C$2:$NC$23,MATCH($C120,FIXTURES!$B$2:$B$23,0),0),IF(HLOOKUP(AS$2+1,FIXTURES!$C$2:$NC$23,MATCH($C120,FIXTURES!$B$2:$B$23,0),0)="",HLOOKUP(AS$2,FIXTURES!$C$2:$NC$23,MATCH($C120,FIXTURES!$B$2:$B$23,0),0),HLOOKUP(AS$2+1,FIXTURES!$C$2:$NC$23,MATCH($C120,FIXTURES!$B$2:$B$23,0),0))))</f>
        <v>bre</v>
      </c>
      <c r="AT120" s="70" t="str">
        <f>IF(AT$1="SAT",IF(AND(HLOOKUP(AT$2,FIXTURES!$C$2:$NC$23,MATCH($C120,FIXTURES!$B$2:$B$23,0),0)="",HLOOKUP(AT$2+1,FIXTURES!$C$2:$NC$23,MATCH($C120,FIXTURES!$B$2:$B$23,0),0)="",HLOOKUP(AT$2+2,FIXTURES!$C$2:$NC$23,MATCH($C120,FIXTURES!$B$2:$B$23,0),0)=""),HLOOKUP(AT$2-1,FIXTURES!$C$2:$NC$23,MATCH($C120,FIXTURES!$B$2:$B$23,0),0),IF(AND(HLOOKUP(AT$2,FIXTURES!$C$2:$NC$23,MATCH($C120,FIXTURES!$B$2:$B$23,0),0)="",HLOOKUP(AT$2+1,FIXTURES!$C$2:$NC$23,MATCH($C120,FIXTURES!$B$2:$B$23,0),0)=""),HLOOKUP(AT$2+2,FIXTURES!$C$2:$NC$23,MATCH($C120,FIXTURES!$B$2:$B$23,0),0),IF(HLOOKUP(AT$2+1,FIXTURES!$C$2:$NC$23,MATCH($C120,FIXTURES!$B$2:$B$23,0),0)="",HLOOKUP(AT$2,FIXTURES!$C$2:$NC$23,MATCH($C120,FIXTURES!$B$2:$B$23,0),0),HLOOKUP(AT$2+1,FIXTURES!$C$2:$NC$23,MATCH($C120,FIXTURES!$B$2:$B$23,0),0)))),IF(AND(HLOOKUP(AT$2,FIXTURES!$C$2:$NC$23,MATCH($C120,FIXTURES!$B$2:$B$23,0),0)="",HLOOKUP(AT$2+1,FIXTURES!$C$2:$NC$23,MATCH($C120,FIXTURES!$B$2:$B$23,0),0)=""),HLOOKUP(AT$2+2,FIXTURES!$C$2:$NC$23,MATCH($C120,FIXTURES!$B$2:$B$23,0),0),IF(HLOOKUP(AT$2+1,FIXTURES!$C$2:$NC$23,MATCH($C120,FIXTURES!$B$2:$B$23,0),0)="",HLOOKUP(AT$2,FIXTURES!$C$2:$NC$23,MATCH($C120,FIXTURES!$B$2:$B$23,0),0),HLOOKUP(AT$2+1,FIXTURES!$C$2:$NC$23,MATCH($C120,FIXTURES!$B$2:$B$23,0),0))))</f>
        <v/>
      </c>
      <c r="AU120" s="70" t="str">
        <f>IF(AU$1="SAT",IF(AND(HLOOKUP(AU$2,FIXTURES!$C$2:$NC$23,MATCH($C120,FIXTURES!$B$2:$B$23,0),0)="",HLOOKUP(AU$2+1,FIXTURES!$C$2:$NC$23,MATCH($C120,FIXTURES!$B$2:$B$23,0),0)="",HLOOKUP(AU$2+2,FIXTURES!$C$2:$NC$23,MATCH($C120,FIXTURES!$B$2:$B$23,0),0)=""),HLOOKUP(AU$2-1,FIXTURES!$C$2:$NC$23,MATCH($C120,FIXTURES!$B$2:$B$23,0),0),IF(AND(HLOOKUP(AU$2,FIXTURES!$C$2:$NC$23,MATCH($C120,FIXTURES!$B$2:$B$23,0),0)="",HLOOKUP(AU$2+1,FIXTURES!$C$2:$NC$23,MATCH($C120,FIXTURES!$B$2:$B$23,0),0)=""),HLOOKUP(AU$2+2,FIXTURES!$C$2:$NC$23,MATCH($C120,FIXTURES!$B$2:$B$23,0),0),IF(HLOOKUP(AU$2+1,FIXTURES!$C$2:$NC$23,MATCH($C120,FIXTURES!$B$2:$B$23,0),0)="",HLOOKUP(AU$2,FIXTURES!$C$2:$NC$23,MATCH($C120,FIXTURES!$B$2:$B$23,0),0),HLOOKUP(AU$2+1,FIXTURES!$C$2:$NC$23,MATCH($C120,FIXTURES!$B$2:$B$23,0),0)))),IF(AND(HLOOKUP(AU$2,FIXTURES!$C$2:$NC$23,MATCH($C120,FIXTURES!$B$2:$B$23,0),0)="",HLOOKUP(AU$2+1,FIXTURES!$C$2:$NC$23,MATCH($C120,FIXTURES!$B$2:$B$23,0),0)=""),HLOOKUP(AU$2+2,FIXTURES!$C$2:$NC$23,MATCH($C120,FIXTURES!$B$2:$B$23,0),0),IF(HLOOKUP(AU$2+1,FIXTURES!$C$2:$NC$23,MATCH($C120,FIXTURES!$B$2:$B$23,0),0)="",HLOOKUP(AU$2,FIXTURES!$C$2:$NC$23,MATCH($C120,FIXTURES!$B$2:$B$23,0),0),HLOOKUP(AU$2+1,FIXTURES!$C$2:$NC$23,MATCH($C120,FIXTURES!$B$2:$B$23,0),0))))</f>
        <v>AVL</v>
      </c>
      <c r="AV120" s="70" t="str">
        <f>IF(AV$1="SAT",IF(AND(HLOOKUP(AV$2,FIXTURES!$C$2:$NC$23,MATCH($C120,FIXTURES!$B$2:$B$23,0),0)="",HLOOKUP(AV$2+1,FIXTURES!$C$2:$NC$23,MATCH($C120,FIXTURES!$B$2:$B$23,0),0)="",HLOOKUP(AV$2+2,FIXTURES!$C$2:$NC$23,MATCH($C120,FIXTURES!$B$2:$B$23,0),0)=""),HLOOKUP(AV$2-1,FIXTURES!$C$2:$NC$23,MATCH($C120,FIXTURES!$B$2:$B$23,0),0),IF(AND(HLOOKUP(AV$2,FIXTURES!$C$2:$NC$23,MATCH($C120,FIXTURES!$B$2:$B$23,0),0)="",HLOOKUP(AV$2+1,FIXTURES!$C$2:$NC$23,MATCH($C120,FIXTURES!$B$2:$B$23,0),0)=""),HLOOKUP(AV$2+2,FIXTURES!$C$2:$NC$23,MATCH($C120,FIXTURES!$B$2:$B$23,0),0),IF(HLOOKUP(AV$2+1,FIXTURES!$C$2:$NC$23,MATCH($C120,FIXTURES!$B$2:$B$23,0),0)="",HLOOKUP(AV$2,FIXTURES!$C$2:$NC$23,MATCH($C120,FIXTURES!$B$2:$B$23,0),0),HLOOKUP(AV$2+1,FIXTURES!$C$2:$NC$23,MATCH($C120,FIXTURES!$B$2:$B$23,0),0)))),IF(AND(HLOOKUP(AV$2,FIXTURES!$C$2:$NC$23,MATCH($C120,FIXTURES!$B$2:$B$23,0),0)="",HLOOKUP(AV$2+1,FIXTURES!$C$2:$NC$23,MATCH($C120,FIXTURES!$B$2:$B$23,0),0)=""),HLOOKUP(AV$2+2,FIXTURES!$C$2:$NC$23,MATCH($C120,FIXTURES!$B$2:$B$23,0),0),IF(HLOOKUP(AV$2+1,FIXTURES!$C$2:$NC$23,MATCH($C120,FIXTURES!$B$2:$B$23,0),0)="",HLOOKUP(AV$2,FIXTURES!$C$2:$NC$23,MATCH($C120,FIXTURES!$B$2:$B$23,0),0),HLOOKUP(AV$2+1,FIXTURES!$C$2:$NC$23,MATCH($C120,FIXTURES!$B$2:$B$23,0),0))))</f>
        <v>cry</v>
      </c>
      <c r="AW120" s="70" t="str">
        <f>IF(AW$1="SAT",IF(AND(HLOOKUP(AW$2,FIXTURES!$C$2:$NC$23,MATCH($C120,FIXTURES!$B$2:$B$23,0),0)="",HLOOKUP(AW$2+1,FIXTURES!$C$2:$NC$23,MATCH($C120,FIXTURES!$B$2:$B$23,0),0)="",HLOOKUP(AW$2+2,FIXTURES!$C$2:$NC$23,MATCH($C120,FIXTURES!$B$2:$B$23,0),0)=""),HLOOKUP(AW$2-1,FIXTURES!$C$2:$NC$23,MATCH($C120,FIXTURES!$B$2:$B$23,0),0),IF(AND(HLOOKUP(AW$2,FIXTURES!$C$2:$NC$23,MATCH($C120,FIXTURES!$B$2:$B$23,0),0)="",HLOOKUP(AW$2+1,FIXTURES!$C$2:$NC$23,MATCH($C120,FIXTURES!$B$2:$B$23,0),0)=""),HLOOKUP(AW$2+2,FIXTURES!$C$2:$NC$23,MATCH($C120,FIXTURES!$B$2:$B$23,0),0),IF(HLOOKUP(AW$2+1,FIXTURES!$C$2:$NC$23,MATCH($C120,FIXTURES!$B$2:$B$23,0),0)="",HLOOKUP(AW$2,FIXTURES!$C$2:$NC$23,MATCH($C120,FIXTURES!$B$2:$B$23,0),0),HLOOKUP(AW$2+1,FIXTURES!$C$2:$NC$23,MATCH($C120,FIXTURES!$B$2:$B$23,0),0)))),IF(AND(HLOOKUP(AW$2,FIXTURES!$C$2:$NC$23,MATCH($C120,FIXTURES!$B$2:$B$23,0),0)="",HLOOKUP(AW$2+1,FIXTURES!$C$2:$NC$23,MATCH($C120,FIXTURES!$B$2:$B$23,0),0)=""),HLOOKUP(AW$2+2,FIXTURES!$C$2:$NC$23,MATCH($C120,FIXTURES!$B$2:$B$23,0),0),IF(HLOOKUP(AW$2+1,FIXTURES!$C$2:$NC$23,MATCH($C120,FIXTURES!$B$2:$B$23,0),0)="",HLOOKUP(AW$2,FIXTURES!$C$2:$NC$23,MATCH($C120,FIXTURES!$B$2:$B$23,0),0),HLOOKUP(AW$2+1,FIXTURES!$C$2:$NC$23,MATCH($C120,FIXTURES!$B$2:$B$23,0),0))))</f>
        <v>Portsmouth</v>
      </c>
      <c r="AX120" s="70" t="str">
        <f>IF(AX$1="SAT",IF(AND(HLOOKUP(AX$2,FIXTURES!$C$2:$NC$23,MATCH($C120,FIXTURES!$B$2:$B$23,0),0)="",HLOOKUP(AX$2+1,FIXTURES!$C$2:$NC$23,MATCH($C120,FIXTURES!$B$2:$B$23,0),0)="",HLOOKUP(AX$2+2,FIXTURES!$C$2:$NC$23,MATCH($C120,FIXTURES!$B$2:$B$23,0),0)=""),HLOOKUP(AX$2-1,FIXTURES!$C$2:$NC$23,MATCH($C120,FIXTURES!$B$2:$B$23,0),0),IF(AND(HLOOKUP(AX$2,FIXTURES!$C$2:$NC$23,MATCH($C120,FIXTURES!$B$2:$B$23,0),0)="",HLOOKUP(AX$2+1,FIXTURES!$C$2:$NC$23,MATCH($C120,FIXTURES!$B$2:$B$23,0),0)=""),HLOOKUP(AX$2+2,FIXTURES!$C$2:$NC$23,MATCH($C120,FIXTURES!$B$2:$B$23,0),0),IF(HLOOKUP(AX$2+1,FIXTURES!$C$2:$NC$23,MATCH($C120,FIXTURES!$B$2:$B$23,0),0)="",HLOOKUP(AX$2,FIXTURES!$C$2:$NC$23,MATCH($C120,FIXTURES!$B$2:$B$23,0),0),HLOOKUP(AX$2+1,FIXTURES!$C$2:$NC$23,MATCH($C120,FIXTURES!$B$2:$B$23,0),0)))),IF(AND(HLOOKUP(AX$2,FIXTURES!$C$2:$NC$23,MATCH($C120,FIXTURES!$B$2:$B$23,0),0)="",HLOOKUP(AX$2+1,FIXTURES!$C$2:$NC$23,MATCH($C120,FIXTURES!$B$2:$B$23,0),0)=""),HLOOKUP(AX$2+2,FIXTURES!$C$2:$NC$23,MATCH($C120,FIXTURES!$B$2:$B$23,0),0),IF(HLOOKUP(AX$2+1,FIXTURES!$C$2:$NC$23,MATCH($C120,FIXTURES!$B$2:$B$23,0),0)="",HLOOKUP(AX$2,FIXTURES!$C$2:$NC$23,MATCH($C120,FIXTURES!$B$2:$B$23,0),0),HLOOKUP(AX$2+1,FIXTURES!$C$2:$NC$23,MATCH($C120,FIXTURES!$B$2:$B$23,0),0))))</f>
        <v/>
      </c>
      <c r="AY120" s="70" t="str">
        <f>IF(AY$1="SAT",IF(AND(HLOOKUP(AY$2,FIXTURES!$C$2:$NC$23,MATCH($C120,FIXTURES!$B$2:$B$23,0),0)="",HLOOKUP(AY$2+1,FIXTURES!$C$2:$NC$23,MATCH($C120,FIXTURES!$B$2:$B$23,0),0)="",HLOOKUP(AY$2+2,FIXTURES!$C$2:$NC$23,MATCH($C120,FIXTURES!$B$2:$B$23,0),0)=""),HLOOKUP(AY$2-1,FIXTURES!$C$2:$NC$23,MATCH($C120,FIXTURES!$B$2:$B$23,0),0),IF(AND(HLOOKUP(AY$2,FIXTURES!$C$2:$NC$23,MATCH($C120,FIXTURES!$B$2:$B$23,0),0)="",HLOOKUP(AY$2+1,FIXTURES!$C$2:$NC$23,MATCH($C120,FIXTURES!$B$2:$B$23,0),0)=""),HLOOKUP(AY$2+2,FIXTURES!$C$2:$NC$23,MATCH($C120,FIXTURES!$B$2:$B$23,0),0),IF(HLOOKUP(AY$2+1,FIXTURES!$C$2:$NC$23,MATCH($C120,FIXTURES!$B$2:$B$23,0),0)="",HLOOKUP(AY$2,FIXTURES!$C$2:$NC$23,MATCH($C120,FIXTURES!$B$2:$B$23,0),0),HLOOKUP(AY$2+1,FIXTURES!$C$2:$NC$23,MATCH($C120,FIXTURES!$B$2:$B$23,0),0)))),IF(AND(HLOOKUP(AY$2,FIXTURES!$C$2:$NC$23,MATCH($C120,FIXTURES!$B$2:$B$23,0),0)="",HLOOKUP(AY$2+1,FIXTURES!$C$2:$NC$23,MATCH($C120,FIXTURES!$B$2:$B$23,0),0)=""),HLOOKUP(AY$2+2,FIXTURES!$C$2:$NC$23,MATCH($C120,FIXTURES!$B$2:$B$23,0),0),IF(HLOOKUP(AY$2+1,FIXTURES!$C$2:$NC$23,MATCH($C120,FIXTURES!$B$2:$B$23,0),0)="",HLOOKUP(AY$2,FIXTURES!$C$2:$NC$23,MATCH($C120,FIXTURES!$B$2:$B$23,0),0),HLOOKUP(AY$2+1,FIXTURES!$C$2:$NC$23,MATCH($C120,FIXTURES!$B$2:$B$23,0),0))))</f>
        <v>ARS</v>
      </c>
      <c r="AZ120" s="70" t="str">
        <f>IF(AZ$1="SAT",IF(AND(HLOOKUP(AZ$2,FIXTURES!$C$2:$NC$23,MATCH($C120,FIXTURES!$B$2:$B$23,0),0)="",HLOOKUP(AZ$2+1,FIXTURES!$C$2:$NC$23,MATCH($C120,FIXTURES!$B$2:$B$23,0),0)="",HLOOKUP(AZ$2+2,FIXTURES!$C$2:$NC$23,MATCH($C120,FIXTURES!$B$2:$B$23,0),0)=""),HLOOKUP(AZ$2-1,FIXTURES!$C$2:$NC$23,MATCH($C120,FIXTURES!$B$2:$B$23,0),0),IF(AND(HLOOKUP(AZ$2,FIXTURES!$C$2:$NC$23,MATCH($C120,FIXTURES!$B$2:$B$23,0),0)="",HLOOKUP(AZ$2+1,FIXTURES!$C$2:$NC$23,MATCH($C120,FIXTURES!$B$2:$B$23,0),0)=""),HLOOKUP(AZ$2+2,FIXTURES!$C$2:$NC$23,MATCH($C120,FIXTURES!$B$2:$B$23,0),0),IF(HLOOKUP(AZ$2+1,FIXTURES!$C$2:$NC$23,MATCH($C120,FIXTURES!$B$2:$B$23,0),0)="",HLOOKUP(AZ$2,FIXTURES!$C$2:$NC$23,MATCH($C120,FIXTURES!$B$2:$B$23,0),0),HLOOKUP(AZ$2+1,FIXTURES!$C$2:$NC$23,MATCH($C120,FIXTURES!$B$2:$B$23,0),0)))),IF(AND(HLOOKUP(AZ$2,FIXTURES!$C$2:$NC$23,MATCH($C120,FIXTURES!$B$2:$B$23,0),0)="",HLOOKUP(AZ$2+1,FIXTURES!$C$2:$NC$23,MATCH($C120,FIXTURES!$B$2:$B$23,0),0)=""),HLOOKUP(AZ$2+2,FIXTURES!$C$2:$NC$23,MATCH($C120,FIXTURES!$B$2:$B$23,0),0),IF(HLOOKUP(AZ$2+1,FIXTURES!$C$2:$NC$23,MATCH($C120,FIXTURES!$B$2:$B$23,0),0)="",HLOOKUP(AZ$2,FIXTURES!$C$2:$NC$23,MATCH($C120,FIXTURES!$B$2:$B$23,0),0),HLOOKUP(AZ$2+1,FIXTURES!$C$2:$NC$23,MATCH($C120,FIXTURES!$B$2:$B$23,0),0))))</f>
        <v>mci</v>
      </c>
      <c r="BA120" s="70" t="str">
        <f>IF(BA$1="SAT",IF(AND(HLOOKUP(BA$2,FIXTURES!$C$2:$NC$23,MATCH($C120,FIXTURES!$B$2:$B$23,0),0)="",HLOOKUP(BA$2+1,FIXTURES!$C$2:$NC$23,MATCH($C120,FIXTURES!$B$2:$B$23,0),0)="",HLOOKUP(BA$2+2,FIXTURES!$C$2:$NC$23,MATCH($C120,FIXTURES!$B$2:$B$23,0),0)=""),HLOOKUP(BA$2-1,FIXTURES!$C$2:$NC$23,MATCH($C120,FIXTURES!$B$2:$B$23,0),0),IF(AND(HLOOKUP(BA$2,FIXTURES!$C$2:$NC$23,MATCH($C120,FIXTURES!$B$2:$B$23,0),0)="",HLOOKUP(BA$2+1,FIXTURES!$C$2:$NC$23,MATCH($C120,FIXTURES!$B$2:$B$23,0),0)=""),HLOOKUP(BA$2+2,FIXTURES!$C$2:$NC$23,MATCH($C120,FIXTURES!$B$2:$B$23,0),0),IF(HLOOKUP(BA$2+1,FIXTURES!$C$2:$NC$23,MATCH($C120,FIXTURES!$B$2:$B$23,0),0)="",HLOOKUP(BA$2,FIXTURES!$C$2:$NC$23,MATCH($C120,FIXTURES!$B$2:$B$23,0),0),HLOOKUP(BA$2+1,FIXTURES!$C$2:$NC$23,MATCH($C120,FIXTURES!$B$2:$B$23,0),0)))),IF(AND(HLOOKUP(BA$2,FIXTURES!$C$2:$NC$23,MATCH($C120,FIXTURES!$B$2:$B$23,0),0)="",HLOOKUP(BA$2+1,FIXTURES!$C$2:$NC$23,MATCH($C120,FIXTURES!$B$2:$B$23,0),0)=""),HLOOKUP(BA$2+2,FIXTURES!$C$2:$NC$23,MATCH($C120,FIXTURES!$B$2:$B$23,0),0),IF(HLOOKUP(BA$2+1,FIXTURES!$C$2:$NC$23,MATCH($C120,FIXTURES!$B$2:$B$23,0),0)="",HLOOKUP(BA$2,FIXTURES!$C$2:$NC$23,MATCH($C120,FIXTURES!$B$2:$B$23,0),0),HLOOKUP(BA$2+1,FIXTURES!$C$2:$NC$23,MATCH($C120,FIXTURES!$B$2:$B$23,0),0))))</f>
        <v>ful</v>
      </c>
      <c r="BB120" s="70" t="str">
        <f>IF(BB$1="SAT",IF(AND(HLOOKUP(BB$2,FIXTURES!$C$2:$NC$23,MATCH($C120,FIXTURES!$B$2:$B$23,0),0)="",HLOOKUP(BB$2+1,FIXTURES!$C$2:$NC$23,MATCH($C120,FIXTURES!$B$2:$B$23,0),0)="",HLOOKUP(BB$2+2,FIXTURES!$C$2:$NC$23,MATCH($C120,FIXTURES!$B$2:$B$23,0),0)=""),HLOOKUP(BB$2-1,FIXTURES!$C$2:$NC$23,MATCH($C120,FIXTURES!$B$2:$B$23,0),0),IF(AND(HLOOKUP(BB$2,FIXTURES!$C$2:$NC$23,MATCH($C120,FIXTURES!$B$2:$B$23,0),0)="",HLOOKUP(BB$2+1,FIXTURES!$C$2:$NC$23,MATCH($C120,FIXTURES!$B$2:$B$23,0),0)=""),HLOOKUP(BB$2+2,FIXTURES!$C$2:$NC$23,MATCH($C120,FIXTURES!$B$2:$B$23,0),0),IF(HLOOKUP(BB$2+1,FIXTURES!$C$2:$NC$23,MATCH($C120,FIXTURES!$B$2:$B$23,0),0)="",HLOOKUP(BB$2,FIXTURES!$C$2:$NC$23,MATCH($C120,FIXTURES!$B$2:$B$23,0),0),HLOOKUP(BB$2+1,FIXTURES!$C$2:$NC$23,MATCH($C120,FIXTURES!$B$2:$B$23,0),0)))),IF(AND(HLOOKUP(BB$2,FIXTURES!$C$2:$NC$23,MATCH($C120,FIXTURES!$B$2:$B$23,0),0)="",HLOOKUP(BB$2+1,FIXTURES!$C$2:$NC$23,MATCH($C120,FIXTURES!$B$2:$B$23,0),0)=""),HLOOKUP(BB$2+2,FIXTURES!$C$2:$NC$23,MATCH($C120,FIXTURES!$B$2:$B$23,0),0),IF(HLOOKUP(BB$2+1,FIXTURES!$C$2:$NC$23,MATCH($C120,FIXTURES!$B$2:$B$23,0),0)="",HLOOKUP(BB$2,FIXTURES!$C$2:$NC$23,MATCH($C120,FIXTURES!$B$2:$B$23,0),0),HLOOKUP(BB$2+1,FIXTURES!$C$2:$NC$23,MATCH($C120,FIXTURES!$B$2:$B$23,0),0))))</f>
        <v/>
      </c>
      <c r="BC120" s="70" t="str">
        <f>IF(BC$1="SAT",IF(AND(HLOOKUP(BC$2,FIXTURES!$C$2:$NC$23,MATCH($C120,FIXTURES!$B$2:$B$23,0),0)="",HLOOKUP(BC$2+1,FIXTURES!$C$2:$NC$23,MATCH($C120,FIXTURES!$B$2:$B$23,0),0)="",HLOOKUP(BC$2+2,FIXTURES!$C$2:$NC$23,MATCH($C120,FIXTURES!$B$2:$B$23,0),0)=""),HLOOKUP(BC$2-1,FIXTURES!$C$2:$NC$23,MATCH($C120,FIXTURES!$B$2:$B$23,0),0),IF(AND(HLOOKUP(BC$2,FIXTURES!$C$2:$NC$23,MATCH($C120,FIXTURES!$B$2:$B$23,0),0)="",HLOOKUP(BC$2+1,FIXTURES!$C$2:$NC$23,MATCH($C120,FIXTURES!$B$2:$B$23,0),0)=""),HLOOKUP(BC$2+2,FIXTURES!$C$2:$NC$23,MATCH($C120,FIXTURES!$B$2:$B$23,0),0),IF(HLOOKUP(BC$2+1,FIXTURES!$C$2:$NC$23,MATCH($C120,FIXTURES!$B$2:$B$23,0),0)="",HLOOKUP(BC$2,FIXTURES!$C$2:$NC$23,MATCH($C120,FIXTURES!$B$2:$B$23,0),0),HLOOKUP(BC$2+1,FIXTURES!$C$2:$NC$23,MATCH($C120,FIXTURES!$B$2:$B$23,0),0)))),IF(AND(HLOOKUP(BC$2,FIXTURES!$C$2:$NC$23,MATCH($C120,FIXTURES!$B$2:$B$23,0),0)="",HLOOKUP(BC$2+1,FIXTURES!$C$2:$NC$23,MATCH($C120,FIXTURES!$B$2:$B$23,0),0)=""),HLOOKUP(BC$2+2,FIXTURES!$C$2:$NC$23,MATCH($C120,FIXTURES!$B$2:$B$23,0),0),IF(HLOOKUP(BC$2+1,FIXTURES!$C$2:$NC$23,MATCH($C120,FIXTURES!$B$2:$B$23,0),0)="",HLOOKUP(BC$2,FIXTURES!$C$2:$NC$23,MATCH($C120,FIXTURES!$B$2:$B$23,0),0),HLOOKUP(BC$2+1,FIXTURES!$C$2:$NC$23,MATCH($C120,FIXTURES!$B$2:$B$23,0),0))))</f>
        <v>Preston</v>
      </c>
      <c r="BD120" s="70" t="str">
        <f>IF(BD$1="SAT",IF(AND(HLOOKUP(BD$2,FIXTURES!$C$2:$NC$23,MATCH($C120,FIXTURES!$B$2:$B$23,0),0)="",HLOOKUP(BD$2+1,FIXTURES!$C$2:$NC$23,MATCH($C120,FIXTURES!$B$2:$B$23,0),0)="",HLOOKUP(BD$2+2,FIXTURES!$C$2:$NC$23,MATCH($C120,FIXTURES!$B$2:$B$23,0),0)=""),HLOOKUP(BD$2-1,FIXTURES!$C$2:$NC$23,MATCH($C120,FIXTURES!$B$2:$B$23,0),0),IF(AND(HLOOKUP(BD$2,FIXTURES!$C$2:$NC$23,MATCH($C120,FIXTURES!$B$2:$B$23,0),0)="",HLOOKUP(BD$2+1,FIXTURES!$C$2:$NC$23,MATCH($C120,FIXTURES!$B$2:$B$23,0),0)=""),HLOOKUP(BD$2+2,FIXTURES!$C$2:$NC$23,MATCH($C120,FIXTURES!$B$2:$B$23,0),0),IF(HLOOKUP(BD$2+1,FIXTURES!$C$2:$NC$23,MATCH($C120,FIXTURES!$B$2:$B$23,0),0)="",HLOOKUP(BD$2,FIXTURES!$C$2:$NC$23,MATCH($C120,FIXTURES!$B$2:$B$23,0),0),HLOOKUP(BD$2+1,FIXTURES!$C$2:$NC$23,MATCH($C120,FIXTURES!$B$2:$B$23,0),0)))),IF(AND(HLOOKUP(BD$2,FIXTURES!$C$2:$NC$23,MATCH($C120,FIXTURES!$B$2:$B$23,0),0)="",HLOOKUP(BD$2+1,FIXTURES!$C$2:$NC$23,MATCH($C120,FIXTURES!$B$2:$B$23,0),0)=""),HLOOKUP(BD$2+2,FIXTURES!$C$2:$NC$23,MATCH($C120,FIXTURES!$B$2:$B$23,0),0),IF(HLOOKUP(BD$2+1,FIXTURES!$C$2:$NC$23,MATCH($C120,FIXTURES!$B$2:$B$23,0),0)="",HLOOKUP(BD$2,FIXTURES!$C$2:$NC$23,MATCH($C120,FIXTURES!$B$2:$B$23,0),0),HLOOKUP(BD$2+1,FIXTURES!$C$2:$NC$23,MATCH($C120,FIXTURES!$B$2:$B$23,0),0))))</f>
        <v/>
      </c>
      <c r="BE120" s="70" t="str">
        <f>IF(BE$1="SAT",IF(AND(HLOOKUP(BE$2,FIXTURES!$C$2:$NC$23,MATCH($C120,FIXTURES!$B$2:$B$23,0),0)="",HLOOKUP(BE$2+1,FIXTURES!$C$2:$NC$23,MATCH($C120,FIXTURES!$B$2:$B$23,0),0)="",HLOOKUP(BE$2+2,FIXTURES!$C$2:$NC$23,MATCH($C120,FIXTURES!$B$2:$B$23,0),0)=""),HLOOKUP(BE$2-1,FIXTURES!$C$2:$NC$23,MATCH($C120,FIXTURES!$B$2:$B$23,0),0),IF(AND(HLOOKUP(BE$2,FIXTURES!$C$2:$NC$23,MATCH($C120,FIXTURES!$B$2:$B$23,0),0)="",HLOOKUP(BE$2+1,FIXTURES!$C$2:$NC$23,MATCH($C120,FIXTURES!$B$2:$B$23,0),0)=""),HLOOKUP(BE$2+2,FIXTURES!$C$2:$NC$23,MATCH($C120,FIXTURES!$B$2:$B$23,0),0),IF(HLOOKUP(BE$2+1,FIXTURES!$C$2:$NC$23,MATCH($C120,FIXTURES!$B$2:$B$23,0),0)="",HLOOKUP(BE$2,FIXTURES!$C$2:$NC$23,MATCH($C120,FIXTURES!$B$2:$B$23,0),0),HLOOKUP(BE$2+1,FIXTURES!$C$2:$NC$23,MATCH($C120,FIXTURES!$B$2:$B$23,0),0)))),IF(AND(HLOOKUP(BE$2,FIXTURES!$C$2:$NC$23,MATCH($C120,FIXTURES!$B$2:$B$23,0),0)="",HLOOKUP(BE$2+1,FIXTURES!$C$2:$NC$23,MATCH($C120,FIXTURES!$B$2:$B$23,0),0)=""),HLOOKUP(BE$2+2,FIXTURES!$C$2:$NC$23,MATCH($C120,FIXTURES!$B$2:$B$23,0),0),IF(HLOOKUP(BE$2+1,FIXTURES!$C$2:$NC$23,MATCH($C120,FIXTURES!$B$2:$B$23,0),0)="",HLOOKUP(BE$2,FIXTURES!$C$2:$NC$23,MATCH($C120,FIXTURES!$B$2:$B$23,0),0),HLOOKUP(BE$2+1,FIXTURES!$C$2:$NC$23,MATCH($C120,FIXTURES!$B$2:$B$23,0),0))))</f>
        <v>MCI</v>
      </c>
      <c r="BF120" s="119" t="s">
        <v>1163</v>
      </c>
      <c r="BG120" s="70" t="str">
        <f>IF(BG$1="SAT",IF(AND(HLOOKUP(BG$2,FIXTURES!$C$2:$NC$23,MATCH($C120,FIXTURES!$B$2:$B$23,0),0)="",HLOOKUP(BG$2+1,FIXTURES!$C$2:$NC$23,MATCH($C120,FIXTURES!$B$2:$B$23,0),0)="",HLOOKUP(BG$2+2,FIXTURES!$C$2:$NC$23,MATCH($C120,FIXTURES!$B$2:$B$23,0),0)=""),HLOOKUP(BG$2-1,FIXTURES!$C$2:$NC$23,MATCH($C120,FIXTURES!$B$2:$B$23,0),0),IF(AND(HLOOKUP(BG$2,FIXTURES!$C$2:$NC$23,MATCH($C120,FIXTURES!$B$2:$B$23,0),0)="",HLOOKUP(BG$2+1,FIXTURES!$C$2:$NC$23,MATCH($C120,FIXTURES!$B$2:$B$23,0),0)=""),HLOOKUP(BG$2+2,FIXTURES!$C$2:$NC$23,MATCH($C120,FIXTURES!$B$2:$B$23,0),0),IF(HLOOKUP(BG$2+1,FIXTURES!$C$2:$NC$23,MATCH($C120,FIXTURES!$B$2:$B$23,0),0)="",HLOOKUP(BG$2,FIXTURES!$C$2:$NC$23,MATCH($C120,FIXTURES!$B$2:$B$23,0),0),HLOOKUP(BG$2+1,FIXTURES!$C$2:$NC$23,MATCH($C120,FIXTURES!$B$2:$B$23,0),0)))),IF(AND(HLOOKUP(BG$2,FIXTURES!$C$2:$NC$23,MATCH($C120,FIXTURES!$B$2:$B$23,0),0)="",HLOOKUP(BG$2+1,FIXTURES!$C$2:$NC$23,MATCH($C120,FIXTURES!$B$2:$B$23,0),0)=""),HLOOKUP(BG$2+2,FIXTURES!$C$2:$NC$23,MATCH($C120,FIXTURES!$B$2:$B$23,0),0),IF(HLOOKUP(BG$2+1,FIXTURES!$C$2:$NC$23,MATCH($C120,FIXTURES!$B$2:$B$23,0),0)="",HLOOKUP(BG$2,FIXTURES!$C$2:$NC$23,MATCH($C120,FIXTURES!$B$2:$B$23,0),0),HLOOKUP(BG$2+1,FIXTURES!$C$2:$NC$23,MATCH($C120,FIXTURES!$B$2:$B$23,0),0))))</f>
        <v>lei</v>
      </c>
      <c r="BH120" s="70" t="str">
        <f>IF(BH$1="SAT",IF(AND(HLOOKUP(BH$2,FIXTURES!$C$2:$NC$23,MATCH($C120,FIXTURES!$B$2:$B$23,0),0)="",HLOOKUP(BH$2+1,FIXTURES!$C$2:$NC$23,MATCH($C120,FIXTURES!$B$2:$B$23,0),0)="",HLOOKUP(BH$2+2,FIXTURES!$C$2:$NC$23,MATCH($C120,FIXTURES!$B$2:$B$23,0),0)=""),HLOOKUP(BH$2-1,FIXTURES!$C$2:$NC$23,MATCH($C120,FIXTURES!$B$2:$B$23,0),0),IF(AND(HLOOKUP(BH$2,FIXTURES!$C$2:$NC$23,MATCH($C120,FIXTURES!$B$2:$B$23,0),0)="",HLOOKUP(BH$2+1,FIXTURES!$C$2:$NC$23,MATCH($C120,FIXTURES!$B$2:$B$23,0),0)=""),HLOOKUP(BH$2+2,FIXTURES!$C$2:$NC$23,MATCH($C120,FIXTURES!$B$2:$B$23,0),0),IF(HLOOKUP(BH$2+1,FIXTURES!$C$2:$NC$23,MATCH($C120,FIXTURES!$B$2:$B$23,0),0)="",HLOOKUP(BH$2,FIXTURES!$C$2:$NC$23,MATCH($C120,FIXTURES!$B$2:$B$23,0),0),HLOOKUP(BH$2+1,FIXTURES!$C$2:$NC$23,MATCH($C120,FIXTURES!$B$2:$B$23,0),0)))),IF(AND(HLOOKUP(BH$2,FIXTURES!$C$2:$NC$23,MATCH($C120,FIXTURES!$B$2:$B$23,0),0)="",HLOOKUP(BH$2+1,FIXTURES!$C$2:$NC$23,MATCH($C120,FIXTURES!$B$2:$B$23,0),0)=""),HLOOKUP(BH$2+2,FIXTURES!$C$2:$NC$23,MATCH($C120,FIXTURES!$B$2:$B$23,0),0),IF(HLOOKUP(BH$2+1,FIXTURES!$C$2:$NC$23,MATCH($C120,FIXTURES!$B$2:$B$23,0),0)="",HLOOKUP(BH$2,FIXTURES!$C$2:$NC$23,MATCH($C120,FIXTURES!$B$2:$B$23,0),0),HLOOKUP(BH$2+1,FIXTURES!$C$2:$NC$23,MATCH($C120,FIXTURES!$B$2:$B$23,0),0))))</f>
        <v>Milan</v>
      </c>
      <c r="BI120" s="70" t="str">
        <f>IF(BI$1="SAT",IF(AND(HLOOKUP(BI$2,FIXTURES!$C$2:$NC$23,MATCH($C120,FIXTURES!$B$2:$B$23,0),0)="",HLOOKUP(BI$2+1,FIXTURES!$C$2:$NC$23,MATCH($C120,FIXTURES!$B$2:$B$23,0),0)="",HLOOKUP(BI$2+2,FIXTURES!$C$2:$NC$23,MATCH($C120,FIXTURES!$B$2:$B$23,0),0)=""),HLOOKUP(BI$2-1,FIXTURES!$C$2:$NC$23,MATCH($C120,FIXTURES!$B$2:$B$23,0),0),IF(AND(HLOOKUP(BI$2,FIXTURES!$C$2:$NC$23,MATCH($C120,FIXTURES!$B$2:$B$23,0),0)="",HLOOKUP(BI$2+1,FIXTURES!$C$2:$NC$23,MATCH($C120,FIXTURES!$B$2:$B$23,0),0)=""),HLOOKUP(BI$2+2,FIXTURES!$C$2:$NC$23,MATCH($C120,FIXTURES!$B$2:$B$23,0),0),IF(HLOOKUP(BI$2+1,FIXTURES!$C$2:$NC$23,MATCH($C120,FIXTURES!$B$2:$B$23,0),0)="",HLOOKUP(BI$2,FIXTURES!$C$2:$NC$23,MATCH($C120,FIXTURES!$B$2:$B$23,0),0),HLOOKUP(BI$2+1,FIXTURES!$C$2:$NC$23,MATCH($C120,FIXTURES!$B$2:$B$23,0),0)))),IF(AND(HLOOKUP(BI$2,FIXTURES!$C$2:$NC$23,MATCH($C120,FIXTURES!$B$2:$B$23,0),0)="",HLOOKUP(BI$2+1,FIXTURES!$C$2:$NC$23,MATCH($C120,FIXTURES!$B$2:$B$23,0),0)=""),HLOOKUP(BI$2+2,FIXTURES!$C$2:$NC$23,MATCH($C120,FIXTURES!$B$2:$B$23,0),0),IF(HLOOKUP(BI$2+1,FIXTURES!$C$2:$NC$23,MATCH($C120,FIXTURES!$B$2:$B$23,0),0)="",HLOOKUP(BI$2,FIXTURES!$C$2:$NC$23,MATCH($C120,FIXTURES!$B$2:$B$23,0),0),HLOOKUP(BI$2+1,FIXTURES!$C$2:$NC$23,MATCH($C120,FIXTURES!$B$2:$B$23,0),0))))</f>
        <v>WHU</v>
      </c>
      <c r="BJ120" s="119" t="s">
        <v>1163</v>
      </c>
      <c r="BK120" s="70" t="str">
        <f>IF(BK$1="SAT",IF(AND(HLOOKUP(BK$2,FIXTURES!$C$2:$NC$23,MATCH($C120,FIXTURES!$B$2:$B$23,0),0)="",HLOOKUP(BK$2+1,FIXTURES!$C$2:$NC$23,MATCH($C120,FIXTURES!$B$2:$B$23,0),0)="",HLOOKUP(BK$2+2,FIXTURES!$C$2:$NC$23,MATCH($C120,FIXTURES!$B$2:$B$23,0),0)=""),HLOOKUP(BK$2-1,FIXTURES!$C$2:$NC$23,MATCH($C120,FIXTURES!$B$2:$B$23,0),0),IF(AND(HLOOKUP(BK$2,FIXTURES!$C$2:$NC$23,MATCH($C120,FIXTURES!$B$2:$B$23,0),0)="",HLOOKUP(BK$2+1,FIXTURES!$C$2:$NC$23,MATCH($C120,FIXTURES!$B$2:$B$23,0),0)=""),HLOOKUP(BK$2+2,FIXTURES!$C$2:$NC$23,MATCH($C120,FIXTURES!$B$2:$B$23,0),0),IF(HLOOKUP(BK$2+1,FIXTURES!$C$2:$NC$23,MATCH($C120,FIXTURES!$B$2:$B$23,0),0)="",HLOOKUP(BK$2,FIXTURES!$C$2:$NC$23,MATCH($C120,FIXTURES!$B$2:$B$23,0),0),HLOOKUP(BK$2+1,FIXTURES!$C$2:$NC$23,MATCH($C120,FIXTURES!$B$2:$B$23,0),0)))),IF(AND(HLOOKUP(BK$2,FIXTURES!$C$2:$NC$23,MATCH($C120,FIXTURES!$B$2:$B$23,0),0)="",HLOOKUP(BK$2+1,FIXTURES!$C$2:$NC$23,MATCH($C120,FIXTURES!$B$2:$B$23,0),0)=""),HLOOKUP(BK$2+2,FIXTURES!$C$2:$NC$23,MATCH($C120,FIXTURES!$B$2:$B$23,0),0),IF(HLOOKUP(BK$2+1,FIXTURES!$C$2:$NC$23,MATCH($C120,FIXTURES!$B$2:$B$23,0),0)="",HLOOKUP(BK$2,FIXTURES!$C$2:$NC$23,MATCH($C120,FIXTURES!$B$2:$B$23,0),0),HLOOKUP(BK$2+1,FIXTURES!$C$2:$NC$23,MATCH($C120,FIXTURES!$B$2:$B$23,0),0))))</f>
        <v>CHE</v>
      </c>
      <c r="BL120" s="70" t="str">
        <f>IF(BL$1="SAT",IF(AND(HLOOKUP(BL$2,FIXTURES!$C$2:$NC$23,MATCH($C120,FIXTURES!$B$2:$B$23,0),0)="",HLOOKUP(BL$2+1,FIXTURES!$C$2:$NC$23,MATCH($C120,FIXTURES!$B$2:$B$23,0),0)="",HLOOKUP(BL$2+2,FIXTURES!$C$2:$NC$23,MATCH($C120,FIXTURES!$B$2:$B$23,0),0)=""),HLOOKUP(BL$2-1,FIXTURES!$C$2:$NC$23,MATCH($C120,FIXTURES!$B$2:$B$23,0),0),IF(AND(HLOOKUP(BL$2,FIXTURES!$C$2:$NC$23,MATCH($C120,FIXTURES!$B$2:$B$23,0),0)="",HLOOKUP(BL$2+1,FIXTURES!$C$2:$NC$23,MATCH($C120,FIXTURES!$B$2:$B$23,0),0)=""),HLOOKUP(BL$2+2,FIXTURES!$C$2:$NC$23,MATCH($C120,FIXTURES!$B$2:$B$23,0),0),IF(HLOOKUP(BL$2+1,FIXTURES!$C$2:$NC$23,MATCH($C120,FIXTURES!$B$2:$B$23,0),0)="",HLOOKUP(BL$2,FIXTURES!$C$2:$NC$23,MATCH($C120,FIXTURES!$B$2:$B$23,0),0),HLOOKUP(BL$2+1,FIXTURES!$C$2:$NC$23,MATCH($C120,FIXTURES!$B$2:$B$23,0),0)))),IF(AND(HLOOKUP(BL$2,FIXTURES!$C$2:$NC$23,MATCH($C120,FIXTURES!$B$2:$B$23,0),0)="",HLOOKUP(BL$2+1,FIXTURES!$C$2:$NC$23,MATCH($C120,FIXTURES!$B$2:$B$23,0),0)=""),HLOOKUP(BL$2+2,FIXTURES!$C$2:$NC$23,MATCH($C120,FIXTURES!$B$2:$B$23,0),0),IF(HLOOKUP(BL$2+1,FIXTURES!$C$2:$NC$23,MATCH($C120,FIXTURES!$B$2:$B$23,0),0)="",HLOOKUP(BL$2,FIXTURES!$C$2:$NC$23,MATCH($C120,FIXTURES!$B$2:$B$23,0),0),HLOOKUP(BL$2+1,FIXTURES!$C$2:$NC$23,MATCH($C120,FIXTURES!$B$2:$B$23,0),0))))</f>
        <v>Sheffield Utd</v>
      </c>
      <c r="BM120" s="70" t="str">
        <f>IF(BM$1="SAT",IF(AND(HLOOKUP(BM$2,FIXTURES!$C$2:$NC$23,MATCH($C120,FIXTURES!$B$2:$B$23,0),0)="",HLOOKUP(BM$2+1,FIXTURES!$C$2:$NC$23,MATCH($C120,FIXTURES!$B$2:$B$23,0),0)="",HLOOKUP(BM$2+2,FIXTURES!$C$2:$NC$23,MATCH($C120,FIXTURES!$B$2:$B$23,0),0)=""),HLOOKUP(BM$2-1,FIXTURES!$C$2:$NC$23,MATCH($C120,FIXTURES!$B$2:$B$23,0),0),IF(AND(HLOOKUP(BM$2,FIXTURES!$C$2:$NC$23,MATCH($C120,FIXTURES!$B$2:$B$23,0),0)="",HLOOKUP(BM$2+1,FIXTURES!$C$2:$NC$23,MATCH($C120,FIXTURES!$B$2:$B$23,0),0)=""),HLOOKUP(BM$2+2,FIXTURES!$C$2:$NC$23,MATCH($C120,FIXTURES!$B$2:$B$23,0),0),IF(HLOOKUP(BM$2+1,FIXTURES!$C$2:$NC$23,MATCH($C120,FIXTURES!$B$2:$B$23,0),0)="",HLOOKUP(BM$2,FIXTURES!$C$2:$NC$23,MATCH($C120,FIXTURES!$B$2:$B$23,0),0),HLOOKUP(BM$2+1,FIXTURES!$C$2:$NC$23,MATCH($C120,FIXTURES!$B$2:$B$23,0),0)))),IF(AND(HLOOKUP(BM$2,FIXTURES!$C$2:$NC$23,MATCH($C120,FIXTURES!$B$2:$B$23,0),0)="",HLOOKUP(BM$2+1,FIXTURES!$C$2:$NC$23,MATCH($C120,FIXTURES!$B$2:$B$23,0),0)=""),HLOOKUP(BM$2+2,FIXTURES!$C$2:$NC$23,MATCH($C120,FIXTURES!$B$2:$B$23,0),0),IF(HLOOKUP(BM$2+1,FIXTURES!$C$2:$NC$23,MATCH($C120,FIXTURES!$B$2:$B$23,0),0)="",HLOOKUP(BM$2,FIXTURES!$C$2:$NC$23,MATCH($C120,FIXTURES!$B$2:$B$23,0),0),HLOOKUP(BM$2+1,FIXTURES!$C$2:$NC$23,MATCH($C120,FIXTURES!$B$2:$B$23,0),0))))</f>
        <v>wol</v>
      </c>
      <c r="BN120" s="70" t="str">
        <f>IF(BN$1="SAT",IF(AND(HLOOKUP(BN$2,FIXTURES!$C$2:$NC$23,MATCH($C120,FIXTURES!$B$2:$B$23,0),0)="",HLOOKUP(BN$2+1,FIXTURES!$C$2:$NC$23,MATCH($C120,FIXTURES!$B$2:$B$23,0),0)="",HLOOKUP(BN$2+2,FIXTURES!$C$2:$NC$23,MATCH($C120,FIXTURES!$B$2:$B$23,0),0)=""),HLOOKUP(BN$2-1,FIXTURES!$C$2:$NC$23,MATCH($C120,FIXTURES!$B$2:$B$23,0),0),IF(AND(HLOOKUP(BN$2,FIXTURES!$C$2:$NC$23,MATCH($C120,FIXTURES!$B$2:$B$23,0),0)="",HLOOKUP(BN$2+1,FIXTURES!$C$2:$NC$23,MATCH($C120,FIXTURES!$B$2:$B$23,0),0)=""),HLOOKUP(BN$2+2,FIXTURES!$C$2:$NC$23,MATCH($C120,FIXTURES!$B$2:$B$23,0),0),IF(HLOOKUP(BN$2+1,FIXTURES!$C$2:$NC$23,MATCH($C120,FIXTURES!$B$2:$B$23,0),0)="",HLOOKUP(BN$2,FIXTURES!$C$2:$NC$23,MATCH($C120,FIXTURES!$B$2:$B$23,0),0),HLOOKUP(BN$2+1,FIXTURES!$C$2:$NC$23,MATCH($C120,FIXTURES!$B$2:$B$23,0),0)))),IF(AND(HLOOKUP(BN$2,FIXTURES!$C$2:$NC$23,MATCH($C120,FIXTURES!$B$2:$B$23,0),0)="",HLOOKUP(BN$2+1,FIXTURES!$C$2:$NC$23,MATCH($C120,FIXTURES!$B$2:$B$23,0),0)=""),HLOOKUP(BN$2+2,FIXTURES!$C$2:$NC$23,MATCH($C120,FIXTURES!$B$2:$B$23,0),0),IF(HLOOKUP(BN$2+1,FIXTURES!$C$2:$NC$23,MATCH($C120,FIXTURES!$B$2:$B$23,0),0)="",HLOOKUP(BN$2,FIXTURES!$C$2:$NC$23,MATCH($C120,FIXTURES!$B$2:$B$23,0),0),HLOOKUP(BN$2+1,FIXTURES!$C$2:$NC$23,MATCH($C120,FIXTURES!$B$2:$B$23,0),0))))</f>
        <v>Milan</v>
      </c>
      <c r="BO120" s="70" t="str">
        <f>IF(BO$1="SAT",IF(AND(HLOOKUP(BO$2,FIXTURES!$C$2:$NC$23,MATCH($C120,FIXTURES!$B$2:$B$23,0),0)="",HLOOKUP(BO$2+1,FIXTURES!$C$2:$NC$23,MATCH($C120,FIXTURES!$B$2:$B$23,0),0)="",HLOOKUP(BO$2+2,FIXTURES!$C$2:$NC$23,MATCH($C120,FIXTURES!$B$2:$B$23,0),0)=""),HLOOKUP(BO$2-1,FIXTURES!$C$2:$NC$23,MATCH($C120,FIXTURES!$B$2:$B$23,0),0),IF(AND(HLOOKUP(BO$2,FIXTURES!$C$2:$NC$23,MATCH($C120,FIXTURES!$B$2:$B$23,0),0)="",HLOOKUP(BO$2+1,FIXTURES!$C$2:$NC$23,MATCH($C120,FIXTURES!$B$2:$B$23,0),0)=""),HLOOKUP(BO$2+2,FIXTURES!$C$2:$NC$23,MATCH($C120,FIXTURES!$B$2:$B$23,0),0),IF(HLOOKUP(BO$2+1,FIXTURES!$C$2:$NC$23,MATCH($C120,FIXTURES!$B$2:$B$23,0),0)="",HLOOKUP(BO$2,FIXTURES!$C$2:$NC$23,MATCH($C120,FIXTURES!$B$2:$B$23,0),0),HLOOKUP(BO$2+1,FIXTURES!$C$2:$NC$23,MATCH($C120,FIXTURES!$B$2:$B$23,0),0)))),IF(AND(HLOOKUP(BO$2,FIXTURES!$C$2:$NC$23,MATCH($C120,FIXTURES!$B$2:$B$23,0),0)="",HLOOKUP(BO$2+1,FIXTURES!$C$2:$NC$23,MATCH($C120,FIXTURES!$B$2:$B$23,0),0)=""),HLOOKUP(BO$2+2,FIXTURES!$C$2:$NC$23,MATCH($C120,FIXTURES!$B$2:$B$23,0),0),IF(HLOOKUP(BO$2+1,FIXTURES!$C$2:$NC$23,MATCH($C120,FIXTURES!$B$2:$B$23,0),0)="",HLOOKUP(BO$2,FIXTURES!$C$2:$NC$23,MATCH($C120,FIXTURES!$B$2:$B$23,0),0),HLOOKUP(BO$2+1,FIXTURES!$C$2:$NC$23,MATCH($C120,FIXTURES!$B$2:$B$23,0),0))))</f>
        <v>NFO</v>
      </c>
      <c r="BP120" s="119" t="s">
        <v>1163</v>
      </c>
      <c r="BQ120" s="70" t="str">
        <f>IF(BQ$1="SAT",IF(AND(HLOOKUP(BQ$2,FIXTURES!$C$2:$NC$23,MATCH($C120,FIXTURES!$B$2:$B$23,0),0)="",HLOOKUP(BQ$2+1,FIXTURES!$C$2:$NC$23,MATCH($C120,FIXTURES!$B$2:$B$23,0),0)="",HLOOKUP(BQ$2+2,FIXTURES!$C$2:$NC$23,MATCH($C120,FIXTURES!$B$2:$B$23,0),0)=""),HLOOKUP(BQ$2-1,FIXTURES!$C$2:$NC$23,MATCH($C120,FIXTURES!$B$2:$B$23,0),0),IF(AND(HLOOKUP(BQ$2,FIXTURES!$C$2:$NC$23,MATCH($C120,FIXTURES!$B$2:$B$23,0),0)="",HLOOKUP(BQ$2+1,FIXTURES!$C$2:$NC$23,MATCH($C120,FIXTURES!$B$2:$B$23,0),0)=""),HLOOKUP(BQ$2+2,FIXTURES!$C$2:$NC$23,MATCH($C120,FIXTURES!$B$2:$B$23,0),0),IF(HLOOKUP(BQ$2+1,FIXTURES!$C$2:$NC$23,MATCH($C120,FIXTURES!$B$2:$B$23,0),0)="",HLOOKUP(BQ$2,FIXTURES!$C$2:$NC$23,MATCH($C120,FIXTURES!$B$2:$B$23,0),0),HLOOKUP(BQ$2+1,FIXTURES!$C$2:$NC$23,MATCH($C120,FIXTURES!$B$2:$B$23,0),0)))),IF(AND(HLOOKUP(BQ$2,FIXTURES!$C$2:$NC$23,MATCH($C120,FIXTURES!$B$2:$B$23,0),0)="",HLOOKUP(BQ$2+1,FIXTURES!$C$2:$NC$23,MATCH($C120,FIXTURES!$B$2:$B$23,0),0)=""),HLOOKUP(BQ$2+2,FIXTURES!$C$2:$NC$23,MATCH($C120,FIXTURES!$B$2:$B$23,0),0),IF(HLOOKUP(BQ$2+1,FIXTURES!$C$2:$NC$23,MATCH($C120,FIXTURES!$B$2:$B$23,0),0)="",HLOOKUP(BQ$2,FIXTURES!$C$2:$NC$23,MATCH($C120,FIXTURES!$B$2:$B$23,0),0),HLOOKUP(BQ$2+1,FIXTURES!$C$2:$NC$23,MATCH($C120,FIXTURES!$B$2:$B$23,0),0))))</f>
        <v>sou</v>
      </c>
      <c r="BR120" s="70" t="str">
        <f>IF(BR$1="SAT",IF(AND(HLOOKUP(BR$2,FIXTURES!$C$2:$NC$23,MATCH($C120,FIXTURES!$B$2:$B$23,0),0)="",HLOOKUP(BR$2+1,FIXTURES!$C$2:$NC$23,MATCH($C120,FIXTURES!$B$2:$B$23,0),0)="",HLOOKUP(BR$2+2,FIXTURES!$C$2:$NC$23,MATCH($C120,FIXTURES!$B$2:$B$23,0),0)=""),HLOOKUP(BR$2-1,FIXTURES!$C$2:$NC$23,MATCH($C120,FIXTURES!$B$2:$B$23,0),0),IF(AND(HLOOKUP(BR$2,FIXTURES!$C$2:$NC$23,MATCH($C120,FIXTURES!$B$2:$B$23,0),0)="",HLOOKUP(BR$2+1,FIXTURES!$C$2:$NC$23,MATCH($C120,FIXTURES!$B$2:$B$23,0),0)=""),HLOOKUP(BR$2+2,FIXTURES!$C$2:$NC$23,MATCH($C120,FIXTURES!$B$2:$B$23,0),0),IF(HLOOKUP(BR$2+1,FIXTURES!$C$2:$NC$23,MATCH($C120,FIXTURES!$B$2:$B$23,0),0)="",HLOOKUP(BR$2,FIXTURES!$C$2:$NC$23,MATCH($C120,FIXTURES!$B$2:$B$23,0),0),HLOOKUP(BR$2+1,FIXTURES!$C$2:$NC$23,MATCH($C120,FIXTURES!$B$2:$B$23,0),0)))),IF(AND(HLOOKUP(BR$2,FIXTURES!$C$2:$NC$23,MATCH($C120,FIXTURES!$B$2:$B$23,0),0)="",HLOOKUP(BR$2+1,FIXTURES!$C$2:$NC$23,MATCH($C120,FIXTURES!$B$2:$B$23,0),0)=""),HLOOKUP(BR$2+2,FIXTURES!$C$2:$NC$23,MATCH($C120,FIXTURES!$B$2:$B$23,0),0),IF(HLOOKUP(BR$2+1,FIXTURES!$C$2:$NC$23,MATCH($C120,FIXTURES!$B$2:$B$23,0),0)="",HLOOKUP(BR$2,FIXTURES!$C$2:$NC$23,MATCH($C120,FIXTURES!$B$2:$B$23,0),0),HLOOKUP(BR$2+1,FIXTURES!$C$2:$NC$23,MATCH($C120,FIXTURES!$B$2:$B$23,0),0))))</f>
        <v/>
      </c>
      <c r="BS120" s="70" t="str">
        <f>IF(BS$1="SAT",IF(AND(HLOOKUP(BS$2,FIXTURES!$C$2:$NC$23,MATCH($C120,FIXTURES!$B$2:$B$23,0),0)="",HLOOKUP(BS$2+1,FIXTURES!$C$2:$NC$23,MATCH($C120,FIXTURES!$B$2:$B$23,0),0)="",HLOOKUP(BS$2+2,FIXTURES!$C$2:$NC$23,MATCH($C120,FIXTURES!$B$2:$B$23,0),0)=""),HLOOKUP(BS$2-1,FIXTURES!$C$2:$NC$23,MATCH($C120,FIXTURES!$B$2:$B$23,0),0),IF(AND(HLOOKUP(BS$2,FIXTURES!$C$2:$NC$23,MATCH($C120,FIXTURES!$B$2:$B$23,0),0)="",HLOOKUP(BS$2+1,FIXTURES!$C$2:$NC$23,MATCH($C120,FIXTURES!$B$2:$B$23,0),0)=""),HLOOKUP(BS$2+2,FIXTURES!$C$2:$NC$23,MATCH($C120,FIXTURES!$B$2:$B$23,0),0),IF(HLOOKUP(BS$2+1,FIXTURES!$C$2:$NC$23,MATCH($C120,FIXTURES!$B$2:$B$23,0),0)="",HLOOKUP(BS$2,FIXTURES!$C$2:$NC$23,MATCH($C120,FIXTURES!$B$2:$B$23,0),0),HLOOKUP(BS$2+1,FIXTURES!$C$2:$NC$23,MATCH($C120,FIXTURES!$B$2:$B$23,0),0)))),IF(AND(HLOOKUP(BS$2,FIXTURES!$C$2:$NC$23,MATCH($C120,FIXTURES!$B$2:$B$23,0),0)="",HLOOKUP(BS$2+1,FIXTURES!$C$2:$NC$23,MATCH($C120,FIXTURES!$B$2:$B$23,0),0)=""),HLOOKUP(BS$2+2,FIXTURES!$C$2:$NC$23,MATCH($C120,FIXTURES!$B$2:$B$23,0),0),IF(HLOOKUP(BS$2+1,FIXTURES!$C$2:$NC$23,MATCH($C120,FIXTURES!$B$2:$B$23,0),0)="",HLOOKUP(BS$2,FIXTURES!$C$2:$NC$23,MATCH($C120,FIXTURES!$B$2:$B$23,0),0),HLOOKUP(BS$2+1,FIXTURES!$C$2:$NC$23,MATCH($C120,FIXTURES!$B$2:$B$23,0),0))))</f>
        <v/>
      </c>
      <c r="BT120" s="70" t="str">
        <f>IF(BT$1="SAT",IF(AND(HLOOKUP(BT$2,FIXTURES!$C$2:$NC$23,MATCH($C120,FIXTURES!$B$2:$B$23,0),0)="",HLOOKUP(BT$2+1,FIXTURES!$C$2:$NC$23,MATCH($C120,FIXTURES!$B$2:$B$23,0),0)="",HLOOKUP(BT$2+2,FIXTURES!$C$2:$NC$23,MATCH($C120,FIXTURES!$B$2:$B$23,0),0)=""),HLOOKUP(BT$2-1,FIXTURES!$C$2:$NC$23,MATCH($C120,FIXTURES!$B$2:$B$23,0),0),IF(AND(HLOOKUP(BT$2,FIXTURES!$C$2:$NC$23,MATCH($C120,FIXTURES!$B$2:$B$23,0),0)="",HLOOKUP(BT$2+1,FIXTURES!$C$2:$NC$23,MATCH($C120,FIXTURES!$B$2:$B$23,0),0)=""),HLOOKUP(BT$2+2,FIXTURES!$C$2:$NC$23,MATCH($C120,FIXTURES!$B$2:$B$23,0),0),IF(HLOOKUP(BT$2+1,FIXTURES!$C$2:$NC$23,MATCH($C120,FIXTURES!$B$2:$B$23,0),0)="",HLOOKUP(BT$2,FIXTURES!$C$2:$NC$23,MATCH($C120,FIXTURES!$B$2:$B$23,0),0),HLOOKUP(BT$2+1,FIXTURES!$C$2:$NC$23,MATCH($C120,FIXTURES!$B$2:$B$23,0),0)))),IF(AND(HLOOKUP(BT$2,FIXTURES!$C$2:$NC$23,MATCH($C120,FIXTURES!$B$2:$B$23,0),0)="",HLOOKUP(BT$2+1,FIXTURES!$C$2:$NC$23,MATCH($C120,FIXTURES!$B$2:$B$23,0),0)=""),HLOOKUP(BT$2+2,FIXTURES!$C$2:$NC$23,MATCH($C120,FIXTURES!$B$2:$B$23,0),0),IF(HLOOKUP(BT$2+1,FIXTURES!$C$2:$NC$23,MATCH($C120,FIXTURES!$B$2:$B$23,0),0)="",HLOOKUP(BT$2,FIXTURES!$C$2:$NC$23,MATCH($C120,FIXTURES!$B$2:$B$23,0),0),HLOOKUP(BT$2+1,FIXTURES!$C$2:$NC$23,MATCH($C120,FIXTURES!$B$2:$B$23,0),0))))</f>
        <v/>
      </c>
      <c r="BU120" s="70" t="str">
        <f>IF(BU$1="SAT",IF(AND(HLOOKUP(BU$2,FIXTURES!$C$2:$NC$23,MATCH($C120,FIXTURES!$B$2:$B$23,0),0)="",HLOOKUP(BU$2+1,FIXTURES!$C$2:$NC$23,MATCH($C120,FIXTURES!$B$2:$B$23,0),0)="",HLOOKUP(BU$2+2,FIXTURES!$C$2:$NC$23,MATCH($C120,FIXTURES!$B$2:$B$23,0),0)=""),HLOOKUP(BU$2-1,FIXTURES!$C$2:$NC$23,MATCH($C120,FIXTURES!$B$2:$B$23,0),0),IF(AND(HLOOKUP(BU$2,FIXTURES!$C$2:$NC$23,MATCH($C120,FIXTURES!$B$2:$B$23,0),0)="",HLOOKUP(BU$2+1,FIXTURES!$C$2:$NC$23,MATCH($C120,FIXTURES!$B$2:$B$23,0),0)=""),HLOOKUP(BU$2+2,FIXTURES!$C$2:$NC$23,MATCH($C120,FIXTURES!$B$2:$B$23,0),0),IF(HLOOKUP(BU$2+1,FIXTURES!$C$2:$NC$23,MATCH($C120,FIXTURES!$B$2:$B$23,0),0)="",HLOOKUP(BU$2,FIXTURES!$C$2:$NC$23,MATCH($C120,FIXTURES!$B$2:$B$23,0),0),HLOOKUP(BU$2+1,FIXTURES!$C$2:$NC$23,MATCH($C120,FIXTURES!$B$2:$B$23,0),0)))),IF(AND(HLOOKUP(BU$2,FIXTURES!$C$2:$NC$23,MATCH($C120,FIXTURES!$B$2:$B$23,0),0)="",HLOOKUP(BU$2+1,FIXTURES!$C$2:$NC$23,MATCH($C120,FIXTURES!$B$2:$B$23,0),0)=""),HLOOKUP(BU$2+2,FIXTURES!$C$2:$NC$23,MATCH($C120,FIXTURES!$B$2:$B$23,0),0),IF(HLOOKUP(BU$2+1,FIXTURES!$C$2:$NC$23,MATCH($C120,FIXTURES!$B$2:$B$23,0),0)="",HLOOKUP(BU$2,FIXTURES!$C$2:$NC$23,MATCH($C120,FIXTURES!$B$2:$B$23,0),0),HLOOKUP(BU$2+1,FIXTURES!$C$2:$NC$23,MATCH($C120,FIXTURES!$B$2:$B$23,0),0))))</f>
        <v>eve</v>
      </c>
      <c r="BV120" s="119" t="s">
        <v>1163</v>
      </c>
      <c r="BW120" s="70" t="str">
        <f>IF(BW$1="SAT",IF(AND(HLOOKUP(BW$2,FIXTURES!$C$2:$NC$23,MATCH($C120,FIXTURES!$B$2:$B$23,0),0)="",HLOOKUP(BW$2+1,FIXTURES!$C$2:$NC$23,MATCH($C120,FIXTURES!$B$2:$B$23,0),0)="",HLOOKUP(BW$2+2,FIXTURES!$C$2:$NC$23,MATCH($C120,FIXTURES!$B$2:$B$23,0),0)=""),HLOOKUP(BW$2-1,FIXTURES!$C$2:$NC$23,MATCH($C120,FIXTURES!$B$2:$B$23,0),0),IF(AND(HLOOKUP(BW$2,FIXTURES!$C$2:$NC$23,MATCH($C120,FIXTURES!$B$2:$B$23,0),0)="",HLOOKUP(BW$2+1,FIXTURES!$C$2:$NC$23,MATCH($C120,FIXTURES!$B$2:$B$23,0),0)=""),HLOOKUP(BW$2+2,FIXTURES!$C$2:$NC$23,MATCH($C120,FIXTURES!$B$2:$B$23,0),0),IF(HLOOKUP(BW$2+1,FIXTURES!$C$2:$NC$23,MATCH($C120,FIXTURES!$B$2:$B$23,0),0)="",HLOOKUP(BW$2,FIXTURES!$C$2:$NC$23,MATCH($C120,FIXTURES!$B$2:$B$23,0),0),HLOOKUP(BW$2+1,FIXTURES!$C$2:$NC$23,MATCH($C120,FIXTURES!$B$2:$B$23,0),0)))),IF(AND(HLOOKUP(BW$2,FIXTURES!$C$2:$NC$23,MATCH($C120,FIXTURES!$B$2:$B$23,0),0)="",HLOOKUP(BW$2+1,FIXTURES!$C$2:$NC$23,MATCH($C120,FIXTURES!$B$2:$B$23,0),0)=""),HLOOKUP(BW$2+2,FIXTURES!$C$2:$NC$23,MATCH($C120,FIXTURES!$B$2:$B$23,0),0),IF(HLOOKUP(BW$2+1,FIXTURES!$C$2:$NC$23,MATCH($C120,FIXTURES!$B$2:$B$23,0),0)="",HLOOKUP(BW$2,FIXTURES!$C$2:$NC$23,MATCH($C120,FIXTURES!$B$2:$B$23,0),0),HLOOKUP(BW$2+1,FIXTURES!$C$2:$NC$23,MATCH($C120,FIXTURES!$B$2:$B$23,0),0))))</f>
        <v>BHA</v>
      </c>
      <c r="BX120" s="70" t="str">
        <f>IF(BX$1="SAT",IF(AND(HLOOKUP(BX$2,FIXTURES!$C$2:$NC$23,MATCH($C120,FIXTURES!$B$2:$B$23,0),0)="",HLOOKUP(BX$2+1,FIXTURES!$C$2:$NC$23,MATCH($C120,FIXTURES!$B$2:$B$23,0),0)="",HLOOKUP(BX$2+2,FIXTURES!$C$2:$NC$23,MATCH($C120,FIXTURES!$B$2:$B$23,0),0)=""),HLOOKUP(BX$2-1,FIXTURES!$C$2:$NC$23,MATCH($C120,FIXTURES!$B$2:$B$23,0),0),IF(AND(HLOOKUP(BX$2,FIXTURES!$C$2:$NC$23,MATCH($C120,FIXTURES!$B$2:$B$23,0),0)="",HLOOKUP(BX$2+1,FIXTURES!$C$2:$NC$23,MATCH($C120,FIXTURES!$B$2:$B$23,0),0)=""),HLOOKUP(BX$2+2,FIXTURES!$C$2:$NC$23,MATCH($C120,FIXTURES!$B$2:$B$23,0),0),IF(HLOOKUP(BX$2+1,FIXTURES!$C$2:$NC$23,MATCH($C120,FIXTURES!$B$2:$B$23,0),0)="",HLOOKUP(BX$2,FIXTURES!$C$2:$NC$23,MATCH($C120,FIXTURES!$B$2:$B$23,0),0),HLOOKUP(BX$2+1,FIXTURES!$C$2:$NC$23,MATCH($C120,FIXTURES!$B$2:$B$23,0),0)))),IF(AND(HLOOKUP(BX$2,FIXTURES!$C$2:$NC$23,MATCH($C120,FIXTURES!$B$2:$B$23,0),0)="",HLOOKUP(BX$2+1,FIXTURES!$C$2:$NC$23,MATCH($C120,FIXTURES!$B$2:$B$23,0),0)=""),HLOOKUP(BX$2+2,FIXTURES!$C$2:$NC$23,MATCH($C120,FIXTURES!$B$2:$B$23,0),0),IF(HLOOKUP(BX$2+1,FIXTURES!$C$2:$NC$23,MATCH($C120,FIXTURES!$B$2:$B$23,0),0)="",HLOOKUP(BX$2,FIXTURES!$C$2:$NC$23,MATCH($C120,FIXTURES!$B$2:$B$23,0),0),HLOOKUP(BX$2+1,FIXTURES!$C$2:$NC$23,MATCH($C120,FIXTURES!$B$2:$B$23,0),0))))</f>
        <v/>
      </c>
      <c r="BY120" s="70" t="str">
        <f>IF(BY$1="SAT",IF(AND(HLOOKUP(BY$2,FIXTURES!$C$2:$NC$23,MATCH($C120,FIXTURES!$B$2:$B$23,0),0)="",HLOOKUP(BY$2+1,FIXTURES!$C$2:$NC$23,MATCH($C120,FIXTURES!$B$2:$B$23,0),0)="",HLOOKUP(BY$2+2,FIXTURES!$C$2:$NC$23,MATCH($C120,FIXTURES!$B$2:$B$23,0),0)=""),HLOOKUP(BY$2-1,FIXTURES!$C$2:$NC$23,MATCH($C120,FIXTURES!$B$2:$B$23,0),0),IF(AND(HLOOKUP(BY$2,FIXTURES!$C$2:$NC$23,MATCH($C120,FIXTURES!$B$2:$B$23,0),0)="",HLOOKUP(BY$2+1,FIXTURES!$C$2:$NC$23,MATCH($C120,FIXTURES!$B$2:$B$23,0),0)=""),HLOOKUP(BY$2+2,FIXTURES!$C$2:$NC$23,MATCH($C120,FIXTURES!$B$2:$B$23,0),0),IF(HLOOKUP(BY$2+1,FIXTURES!$C$2:$NC$23,MATCH($C120,FIXTURES!$B$2:$B$23,0),0)="",HLOOKUP(BY$2,FIXTURES!$C$2:$NC$23,MATCH($C120,FIXTURES!$B$2:$B$23,0),0),HLOOKUP(BY$2+1,FIXTURES!$C$2:$NC$23,MATCH($C120,FIXTURES!$B$2:$B$23,0),0)))),IF(AND(HLOOKUP(BY$2,FIXTURES!$C$2:$NC$23,MATCH($C120,FIXTURES!$B$2:$B$23,0),0)="",HLOOKUP(BY$2+1,FIXTURES!$C$2:$NC$23,MATCH($C120,FIXTURES!$B$2:$B$23,0),0)=""),HLOOKUP(BY$2+2,FIXTURES!$C$2:$NC$23,MATCH($C120,FIXTURES!$B$2:$B$23,0),0),IF(HLOOKUP(BY$2+1,FIXTURES!$C$2:$NC$23,MATCH($C120,FIXTURES!$B$2:$B$23,0),0)="",HLOOKUP(BY$2,FIXTURES!$C$2:$NC$23,MATCH($C120,FIXTURES!$B$2:$B$23,0),0),HLOOKUP(BY$2+1,FIXTURES!$C$2:$NC$23,MATCH($C120,FIXTURES!$B$2:$B$23,0),0))))</f>
        <v>BOU</v>
      </c>
      <c r="BZ120" s="70" t="str">
        <f>IF(BZ$1="SAT",IF(AND(HLOOKUP(BZ$2,FIXTURES!$C$2:$NC$23,MATCH($C120,FIXTURES!$B$2:$B$23,0),0)="",HLOOKUP(BZ$2+1,FIXTURES!$C$2:$NC$23,MATCH($C120,FIXTURES!$B$2:$B$23,0),0)="",HLOOKUP(BZ$2+2,FIXTURES!$C$2:$NC$23,MATCH($C120,FIXTURES!$B$2:$B$23,0),0)=""),HLOOKUP(BZ$2-1,FIXTURES!$C$2:$NC$23,MATCH($C120,FIXTURES!$B$2:$B$23,0),0),IF(AND(HLOOKUP(BZ$2,FIXTURES!$C$2:$NC$23,MATCH($C120,FIXTURES!$B$2:$B$23,0),0)="",HLOOKUP(BZ$2+1,FIXTURES!$C$2:$NC$23,MATCH($C120,FIXTURES!$B$2:$B$23,0),0)=""),HLOOKUP(BZ$2+2,FIXTURES!$C$2:$NC$23,MATCH($C120,FIXTURES!$B$2:$B$23,0),0),IF(HLOOKUP(BZ$2+1,FIXTURES!$C$2:$NC$23,MATCH($C120,FIXTURES!$B$2:$B$23,0),0)="",HLOOKUP(BZ$2,FIXTURES!$C$2:$NC$23,MATCH($C120,FIXTURES!$B$2:$B$23,0),0),HLOOKUP(BZ$2+1,FIXTURES!$C$2:$NC$23,MATCH($C120,FIXTURES!$B$2:$B$23,0),0)))),IF(AND(HLOOKUP(BZ$2,FIXTURES!$C$2:$NC$23,MATCH($C120,FIXTURES!$B$2:$B$23,0),0)="",HLOOKUP(BZ$2+1,FIXTURES!$C$2:$NC$23,MATCH($C120,FIXTURES!$B$2:$B$23,0),0)=""),HLOOKUP(BZ$2+2,FIXTURES!$C$2:$NC$23,MATCH($C120,FIXTURES!$B$2:$B$23,0),0),IF(HLOOKUP(BZ$2+1,FIXTURES!$C$2:$NC$23,MATCH($C120,FIXTURES!$B$2:$B$23,0),0)="",HLOOKUP(BZ$2,FIXTURES!$C$2:$NC$23,MATCH($C120,FIXTURES!$B$2:$B$23,0),0),HLOOKUP(BZ$2+1,FIXTURES!$C$2:$NC$23,MATCH($C120,FIXTURES!$B$2:$B$23,0),0))))</f>
        <v/>
      </c>
      <c r="CA120" s="70" t="str">
        <f>IF(CA$1="SAT",IF(AND(HLOOKUP(CA$2,FIXTURES!$C$2:$NC$23,MATCH($C120,FIXTURES!$B$2:$B$23,0),0)="",HLOOKUP(CA$2+1,FIXTURES!$C$2:$NC$23,MATCH($C120,FIXTURES!$B$2:$B$23,0),0)="",HLOOKUP(CA$2+2,FIXTURES!$C$2:$NC$23,MATCH($C120,FIXTURES!$B$2:$B$23,0),0)=""),HLOOKUP(CA$2-1,FIXTURES!$C$2:$NC$23,MATCH($C120,FIXTURES!$B$2:$B$23,0),0),IF(AND(HLOOKUP(CA$2,FIXTURES!$C$2:$NC$23,MATCH($C120,FIXTURES!$B$2:$B$23,0),0)="",HLOOKUP(CA$2+1,FIXTURES!$C$2:$NC$23,MATCH($C120,FIXTURES!$B$2:$B$23,0),0)=""),HLOOKUP(CA$2+2,FIXTURES!$C$2:$NC$23,MATCH($C120,FIXTURES!$B$2:$B$23,0),0),IF(HLOOKUP(CA$2+1,FIXTURES!$C$2:$NC$23,MATCH($C120,FIXTURES!$B$2:$B$23,0),0)="",HLOOKUP(CA$2,FIXTURES!$C$2:$NC$23,MATCH($C120,FIXTURES!$B$2:$B$23,0),0),HLOOKUP(CA$2+1,FIXTURES!$C$2:$NC$23,MATCH($C120,FIXTURES!$B$2:$B$23,0),0)))),IF(AND(HLOOKUP(CA$2,FIXTURES!$C$2:$NC$23,MATCH($C120,FIXTURES!$B$2:$B$23,0),0)="",HLOOKUP(CA$2+1,FIXTURES!$C$2:$NC$23,MATCH($C120,FIXTURES!$B$2:$B$23,0),0)=""),HLOOKUP(CA$2+2,FIXTURES!$C$2:$NC$23,MATCH($C120,FIXTURES!$B$2:$B$23,0),0),IF(HLOOKUP(CA$2+1,FIXTURES!$C$2:$NC$23,MATCH($C120,FIXTURES!$B$2:$B$23,0),0)="",HLOOKUP(CA$2,FIXTURES!$C$2:$NC$23,MATCH($C120,FIXTURES!$B$2:$B$23,0),0),HLOOKUP(CA$2+1,FIXTURES!$C$2:$NC$23,MATCH($C120,FIXTURES!$B$2:$B$23,0),0))))</f>
        <v>new</v>
      </c>
      <c r="CB120" s="70" t="str">
        <f>IF(CB$1="SAT",IF(AND(HLOOKUP(CB$2,FIXTURES!$C$2:$NC$23,MATCH($C120,FIXTURES!$B$2:$B$23,0),0)="",HLOOKUP(CB$2+1,FIXTURES!$C$2:$NC$23,MATCH($C120,FIXTURES!$B$2:$B$23,0),0)="",HLOOKUP(CB$2+2,FIXTURES!$C$2:$NC$23,MATCH($C120,FIXTURES!$B$2:$B$23,0),0)=""),HLOOKUP(CB$2-1,FIXTURES!$C$2:$NC$23,MATCH($C120,FIXTURES!$B$2:$B$23,0),0),IF(AND(HLOOKUP(CB$2,FIXTURES!$C$2:$NC$23,MATCH($C120,FIXTURES!$B$2:$B$23,0),0)="",HLOOKUP(CB$2+1,FIXTURES!$C$2:$NC$23,MATCH($C120,FIXTURES!$B$2:$B$23,0),0)=""),HLOOKUP(CB$2+2,FIXTURES!$C$2:$NC$23,MATCH($C120,FIXTURES!$B$2:$B$23,0),0),IF(HLOOKUP(CB$2+1,FIXTURES!$C$2:$NC$23,MATCH($C120,FIXTURES!$B$2:$B$23,0),0)="",HLOOKUP(CB$2,FIXTURES!$C$2:$NC$23,MATCH($C120,FIXTURES!$B$2:$B$23,0),0),HLOOKUP(CB$2+1,FIXTURES!$C$2:$NC$23,MATCH($C120,FIXTURES!$B$2:$B$23,0),0)))),IF(AND(HLOOKUP(CB$2,FIXTURES!$C$2:$NC$23,MATCH($C120,FIXTURES!$B$2:$B$23,0),0)="",HLOOKUP(CB$2+1,FIXTURES!$C$2:$NC$23,MATCH($C120,FIXTURES!$B$2:$B$23,0),0)=""),HLOOKUP(CB$2+2,FIXTURES!$C$2:$NC$23,MATCH($C120,FIXTURES!$B$2:$B$23,0),0),IF(HLOOKUP(CB$2+1,FIXTURES!$C$2:$NC$23,MATCH($C120,FIXTURES!$B$2:$B$23,0),0)="",HLOOKUP(CB$2,FIXTURES!$C$2:$NC$23,MATCH($C120,FIXTURES!$B$2:$B$23,0),0),HLOOKUP(CB$2+1,FIXTURES!$C$2:$NC$23,MATCH($C120,FIXTURES!$B$2:$B$23,0),0))))</f>
        <v>MUN</v>
      </c>
      <c r="CC120" s="70" t="str">
        <f>IF(CC$1="SAT",IF(AND(HLOOKUP(CC$2,FIXTURES!$C$2:$NC$23,MATCH($C120,FIXTURES!$B$2:$B$23,0),0)="",HLOOKUP(CC$2+1,FIXTURES!$C$2:$NC$23,MATCH($C120,FIXTURES!$B$2:$B$23,0),0)="",HLOOKUP(CC$2+2,FIXTURES!$C$2:$NC$23,MATCH($C120,FIXTURES!$B$2:$B$23,0),0)=""),HLOOKUP(CC$2-1,FIXTURES!$C$2:$NC$23,MATCH($C120,FIXTURES!$B$2:$B$23,0),0),IF(AND(HLOOKUP(CC$2,FIXTURES!$C$2:$NC$23,MATCH($C120,FIXTURES!$B$2:$B$23,0),0)="",HLOOKUP(CC$2+1,FIXTURES!$C$2:$NC$23,MATCH($C120,FIXTURES!$B$2:$B$23,0),0)=""),HLOOKUP(CC$2+2,FIXTURES!$C$2:$NC$23,MATCH($C120,FIXTURES!$B$2:$B$23,0),0),IF(HLOOKUP(CC$2+1,FIXTURES!$C$2:$NC$23,MATCH($C120,FIXTURES!$B$2:$B$23,0),0)="",HLOOKUP(CC$2,FIXTURES!$C$2:$NC$23,MATCH($C120,FIXTURES!$B$2:$B$23,0),0),HLOOKUP(CC$2+1,FIXTURES!$C$2:$NC$23,MATCH($C120,FIXTURES!$B$2:$B$23,0),0)))),IF(AND(HLOOKUP(CC$2,FIXTURES!$C$2:$NC$23,MATCH($C120,FIXTURES!$B$2:$B$23,0),0)="",HLOOKUP(CC$2+1,FIXTURES!$C$2:$NC$23,MATCH($C120,FIXTURES!$B$2:$B$23,0),0)=""),HLOOKUP(CC$2+2,FIXTURES!$C$2:$NC$23,MATCH($C120,FIXTURES!$B$2:$B$23,0),0),IF(HLOOKUP(CC$2+1,FIXTURES!$C$2:$NC$23,MATCH($C120,FIXTURES!$B$2:$B$23,0),0)="",HLOOKUP(CC$2,FIXTURES!$C$2:$NC$23,MATCH($C120,FIXTURES!$B$2:$B$23,0),0),HLOOKUP(CC$2+1,FIXTURES!$C$2:$NC$23,MATCH($C120,FIXTURES!$B$2:$B$23,0),0))))</f>
        <v>liv</v>
      </c>
      <c r="CD120" s="119" t="s">
        <v>1163</v>
      </c>
      <c r="CE120" s="70" t="str">
        <f>IF(CE$1="SAT",IF(AND(HLOOKUP(CE$2,FIXTURES!$C$2:$NC$23,MATCH($C120,FIXTURES!$B$2:$B$23,0),0)="",HLOOKUP(CE$2+1,FIXTURES!$C$2:$NC$23,MATCH($C120,FIXTURES!$B$2:$B$23,0),0)="",HLOOKUP(CE$2+2,FIXTURES!$C$2:$NC$23,MATCH($C120,FIXTURES!$B$2:$B$23,0),0)=""),HLOOKUP(CE$2-1,FIXTURES!$C$2:$NC$23,MATCH($C120,FIXTURES!$B$2:$B$23,0),0),IF(AND(HLOOKUP(CE$2,FIXTURES!$C$2:$NC$23,MATCH($C120,FIXTURES!$B$2:$B$23,0),0)="",HLOOKUP(CE$2+1,FIXTURES!$C$2:$NC$23,MATCH($C120,FIXTURES!$B$2:$B$23,0),0)=""),HLOOKUP(CE$2+2,FIXTURES!$C$2:$NC$23,MATCH($C120,FIXTURES!$B$2:$B$23,0),0),IF(HLOOKUP(CE$2+1,FIXTURES!$C$2:$NC$23,MATCH($C120,FIXTURES!$B$2:$B$23,0),0)="",HLOOKUP(CE$2,FIXTURES!$C$2:$NC$23,MATCH($C120,FIXTURES!$B$2:$B$23,0),0),HLOOKUP(CE$2+1,FIXTURES!$C$2:$NC$23,MATCH($C120,FIXTURES!$B$2:$B$23,0),0)))),IF(AND(HLOOKUP(CE$2,FIXTURES!$C$2:$NC$23,MATCH($C120,FIXTURES!$B$2:$B$23,0),0)="",HLOOKUP(CE$2+1,FIXTURES!$C$2:$NC$23,MATCH($C120,FIXTURES!$B$2:$B$23,0),0)=""),HLOOKUP(CE$2+2,FIXTURES!$C$2:$NC$23,MATCH($C120,FIXTURES!$B$2:$B$23,0),0),IF(HLOOKUP(CE$2+1,FIXTURES!$C$2:$NC$23,MATCH($C120,FIXTURES!$B$2:$B$23,0),0)="",HLOOKUP(CE$2,FIXTURES!$C$2:$NC$23,MATCH($C120,FIXTURES!$B$2:$B$23,0),0),HLOOKUP(CE$2+1,FIXTURES!$C$2:$NC$23,MATCH($C120,FIXTURES!$B$2:$B$23,0),0))))</f>
        <v>CRY</v>
      </c>
      <c r="CF120" s="70" t="str">
        <f>IF(CF$1="SAT",IF(AND(HLOOKUP(CF$2,FIXTURES!$C$2:$NC$23,MATCH($C120,FIXTURES!$B$2:$B$23,0),0)="",HLOOKUP(CF$2+1,FIXTURES!$C$2:$NC$23,MATCH($C120,FIXTURES!$B$2:$B$23,0),0)="",HLOOKUP(CF$2+2,FIXTURES!$C$2:$NC$23,MATCH($C120,FIXTURES!$B$2:$B$23,0),0)=""),HLOOKUP(CF$2-1,FIXTURES!$C$2:$NC$23,MATCH($C120,FIXTURES!$B$2:$B$23,0),0),IF(AND(HLOOKUP(CF$2,FIXTURES!$C$2:$NC$23,MATCH($C120,FIXTURES!$B$2:$B$23,0),0)="",HLOOKUP(CF$2+1,FIXTURES!$C$2:$NC$23,MATCH($C120,FIXTURES!$B$2:$B$23,0),0)=""),HLOOKUP(CF$2+2,FIXTURES!$C$2:$NC$23,MATCH($C120,FIXTURES!$B$2:$B$23,0),0),IF(HLOOKUP(CF$2+1,FIXTURES!$C$2:$NC$23,MATCH($C120,FIXTURES!$B$2:$B$23,0),0)="",HLOOKUP(CF$2,FIXTURES!$C$2:$NC$23,MATCH($C120,FIXTURES!$B$2:$B$23,0),0),HLOOKUP(CF$2+1,FIXTURES!$C$2:$NC$23,MATCH($C120,FIXTURES!$B$2:$B$23,0),0)))),IF(AND(HLOOKUP(CF$2,FIXTURES!$C$2:$NC$23,MATCH($C120,FIXTURES!$B$2:$B$23,0),0)="",HLOOKUP(CF$2+1,FIXTURES!$C$2:$NC$23,MATCH($C120,FIXTURES!$B$2:$B$23,0),0)=""),HLOOKUP(CF$2+2,FIXTURES!$C$2:$NC$23,MATCH($C120,FIXTURES!$B$2:$B$23,0),0),IF(HLOOKUP(CF$2+1,FIXTURES!$C$2:$NC$23,MATCH($C120,FIXTURES!$B$2:$B$23,0),0)="",HLOOKUP(CF$2,FIXTURES!$C$2:$NC$23,MATCH($C120,FIXTURES!$B$2:$B$23,0),0),HLOOKUP(CF$2+1,FIXTURES!$C$2:$NC$23,MATCH($C120,FIXTURES!$B$2:$B$23,0),0))))</f>
        <v/>
      </c>
      <c r="CG120" s="70" t="str">
        <f>IF(CG$1="SAT",IF(AND(HLOOKUP(CG$2,FIXTURES!$C$2:$NC$23,MATCH($C120,FIXTURES!$B$2:$B$23,0),0)="",HLOOKUP(CG$2+1,FIXTURES!$C$2:$NC$23,MATCH($C120,FIXTURES!$B$2:$B$23,0),0)="",HLOOKUP(CG$2+2,FIXTURES!$C$2:$NC$23,MATCH($C120,FIXTURES!$B$2:$B$23,0),0)=""),HLOOKUP(CG$2-1,FIXTURES!$C$2:$NC$23,MATCH($C120,FIXTURES!$B$2:$B$23,0),0),IF(AND(HLOOKUP(CG$2,FIXTURES!$C$2:$NC$23,MATCH($C120,FIXTURES!$B$2:$B$23,0),0)="",HLOOKUP(CG$2+1,FIXTURES!$C$2:$NC$23,MATCH($C120,FIXTURES!$B$2:$B$23,0),0)=""),HLOOKUP(CG$2+2,FIXTURES!$C$2:$NC$23,MATCH($C120,FIXTURES!$B$2:$B$23,0),0),IF(HLOOKUP(CG$2+1,FIXTURES!$C$2:$NC$23,MATCH($C120,FIXTURES!$B$2:$B$23,0),0)="",HLOOKUP(CG$2,FIXTURES!$C$2:$NC$23,MATCH($C120,FIXTURES!$B$2:$B$23,0),0),HLOOKUP(CG$2+1,FIXTURES!$C$2:$NC$23,MATCH($C120,FIXTURES!$B$2:$B$23,0),0)))),IF(AND(HLOOKUP(CG$2,FIXTURES!$C$2:$NC$23,MATCH($C120,FIXTURES!$B$2:$B$23,0),0)="",HLOOKUP(CG$2+1,FIXTURES!$C$2:$NC$23,MATCH($C120,FIXTURES!$B$2:$B$23,0),0)=""),HLOOKUP(CG$2+2,FIXTURES!$C$2:$NC$23,MATCH($C120,FIXTURES!$B$2:$B$23,0),0),IF(HLOOKUP(CG$2+1,FIXTURES!$C$2:$NC$23,MATCH($C120,FIXTURES!$B$2:$B$23,0),0)="",HLOOKUP(CG$2,FIXTURES!$C$2:$NC$23,MATCH($C120,FIXTURES!$B$2:$B$23,0),0),HLOOKUP(CG$2+1,FIXTURES!$C$2:$NC$23,MATCH($C120,FIXTURES!$B$2:$B$23,0),0))))</f>
        <v>avl</v>
      </c>
      <c r="CH120" s="70" t="str">
        <f>IF(CH$1="SAT",IF(AND(HLOOKUP(CH$2,FIXTURES!$C$2:$NC$23,MATCH($C120,FIXTURES!$B$2:$B$23,0),0)="",HLOOKUP(CH$2+1,FIXTURES!$C$2:$NC$23,MATCH($C120,FIXTURES!$B$2:$B$23,0),0)="",HLOOKUP(CH$2+2,FIXTURES!$C$2:$NC$23,MATCH($C120,FIXTURES!$B$2:$B$23,0),0)=""),HLOOKUP(CH$2-1,FIXTURES!$C$2:$NC$23,MATCH($C120,FIXTURES!$B$2:$B$23,0),0),IF(AND(HLOOKUP(CH$2,FIXTURES!$C$2:$NC$23,MATCH($C120,FIXTURES!$B$2:$B$23,0),0)="",HLOOKUP(CH$2+1,FIXTURES!$C$2:$NC$23,MATCH($C120,FIXTURES!$B$2:$B$23,0),0)=""),HLOOKUP(CH$2+2,FIXTURES!$C$2:$NC$23,MATCH($C120,FIXTURES!$B$2:$B$23,0),0),IF(HLOOKUP(CH$2+1,FIXTURES!$C$2:$NC$23,MATCH($C120,FIXTURES!$B$2:$B$23,0),0)="",HLOOKUP(CH$2,FIXTURES!$C$2:$NC$23,MATCH($C120,FIXTURES!$B$2:$B$23,0),0),HLOOKUP(CH$2+1,FIXTURES!$C$2:$NC$23,MATCH($C120,FIXTURES!$B$2:$B$23,0),0)))),IF(AND(HLOOKUP(CH$2,FIXTURES!$C$2:$NC$23,MATCH($C120,FIXTURES!$B$2:$B$23,0),0)="",HLOOKUP(CH$2+1,FIXTURES!$C$2:$NC$23,MATCH($C120,FIXTURES!$B$2:$B$23,0),0)=""),HLOOKUP(CH$2+2,FIXTURES!$C$2:$NC$23,MATCH($C120,FIXTURES!$B$2:$B$23,0),0),IF(HLOOKUP(CH$2+1,FIXTURES!$C$2:$NC$23,MATCH($C120,FIXTURES!$B$2:$B$23,0),0)="",HLOOKUP(CH$2,FIXTURES!$C$2:$NC$23,MATCH($C120,FIXTURES!$B$2:$B$23,0),0),HLOOKUP(CH$2+1,FIXTURES!$C$2:$NC$23,MATCH($C120,FIXTURES!$B$2:$B$23,0),0))))</f>
        <v/>
      </c>
      <c r="CI120" s="70" t="str">
        <f>IF(CI$1="SAT",IF(AND(HLOOKUP(CI$2,FIXTURES!$C$2:$NC$23,MATCH($C120,FIXTURES!$B$2:$B$23,0),0)="",HLOOKUP(CI$2+1,FIXTURES!$C$2:$NC$23,MATCH($C120,FIXTURES!$B$2:$B$23,0),0)="",HLOOKUP(CI$2+2,FIXTURES!$C$2:$NC$23,MATCH($C120,FIXTURES!$B$2:$B$23,0),0)=""),HLOOKUP(CI$2-1,FIXTURES!$C$2:$NC$23,MATCH($C120,FIXTURES!$B$2:$B$23,0),0),IF(AND(HLOOKUP(CI$2,FIXTURES!$C$2:$NC$23,MATCH($C120,FIXTURES!$B$2:$B$23,0),0)="",HLOOKUP(CI$2+1,FIXTURES!$C$2:$NC$23,MATCH($C120,FIXTURES!$B$2:$B$23,0),0)=""),HLOOKUP(CI$2+2,FIXTURES!$C$2:$NC$23,MATCH($C120,FIXTURES!$B$2:$B$23,0),0),IF(HLOOKUP(CI$2+1,FIXTURES!$C$2:$NC$23,MATCH($C120,FIXTURES!$B$2:$B$23,0),0)="",HLOOKUP(CI$2,FIXTURES!$C$2:$NC$23,MATCH($C120,FIXTURES!$B$2:$B$23,0),0),HLOOKUP(CI$2+1,FIXTURES!$C$2:$NC$23,MATCH($C120,FIXTURES!$B$2:$B$23,0),0)))),IF(AND(HLOOKUP(CI$2,FIXTURES!$C$2:$NC$23,MATCH($C120,FIXTURES!$B$2:$B$23,0),0)="",HLOOKUP(CI$2+1,FIXTURES!$C$2:$NC$23,MATCH($C120,FIXTURES!$B$2:$B$23,0),0)=""),HLOOKUP(CI$2+2,FIXTURES!$C$2:$NC$23,MATCH($C120,FIXTURES!$B$2:$B$23,0),0),IF(HLOOKUP(CI$2+1,FIXTURES!$C$2:$NC$23,MATCH($C120,FIXTURES!$B$2:$B$23,0),0)="",HLOOKUP(CI$2,FIXTURES!$C$2:$NC$23,MATCH($C120,FIXTURES!$B$2:$B$23,0),0),HLOOKUP(CI$2+1,FIXTURES!$C$2:$NC$23,MATCH($C120,FIXTURES!$B$2:$B$23,0),0))))</f>
        <v>BRE</v>
      </c>
      <c r="CJ120" s="119" t="s">
        <v>1163</v>
      </c>
      <c r="CK120" s="70" t="str">
        <f>IF(CK$1="SAT",IF(AND(HLOOKUP(CK$2,FIXTURES!$C$2:$NC$23,MATCH($C120,FIXTURES!$B$2:$B$23,0),0)="",HLOOKUP(CK$2+1,FIXTURES!$C$2:$NC$23,MATCH($C120,FIXTURES!$B$2:$B$23,0),0)="",HLOOKUP(CK$2+2,FIXTURES!$C$2:$NC$23,MATCH($C120,FIXTURES!$B$2:$B$23,0),0)=""),HLOOKUP(CK$2-1,FIXTURES!$C$2:$NC$23,MATCH($C120,FIXTURES!$B$2:$B$23,0),0),IF(AND(HLOOKUP(CK$2,FIXTURES!$C$2:$NC$23,MATCH($C120,FIXTURES!$B$2:$B$23,0),0)="",HLOOKUP(CK$2+1,FIXTURES!$C$2:$NC$23,MATCH($C120,FIXTURES!$B$2:$B$23,0),0)=""),HLOOKUP(CK$2+2,FIXTURES!$C$2:$NC$23,MATCH($C120,FIXTURES!$B$2:$B$23,0),0),IF(HLOOKUP(CK$2+1,FIXTURES!$C$2:$NC$23,MATCH($C120,FIXTURES!$B$2:$B$23,0),0)="",HLOOKUP(CK$2,FIXTURES!$C$2:$NC$23,MATCH($C120,FIXTURES!$B$2:$B$23,0),0),HLOOKUP(CK$2+1,FIXTURES!$C$2:$NC$23,MATCH($C120,FIXTURES!$B$2:$B$23,0),0)))),IF(AND(HLOOKUP(CK$2,FIXTURES!$C$2:$NC$23,MATCH($C120,FIXTURES!$B$2:$B$23,0),0)="",HLOOKUP(CK$2+1,FIXTURES!$C$2:$NC$23,MATCH($C120,FIXTURES!$B$2:$B$23,0),0)=""),HLOOKUP(CK$2+2,FIXTURES!$C$2:$NC$23,MATCH($C120,FIXTURES!$B$2:$B$23,0),0),IF(HLOOKUP(CK$2+1,FIXTURES!$C$2:$NC$23,MATCH($C120,FIXTURES!$B$2:$B$23,0),0)="",HLOOKUP(CK$2,FIXTURES!$C$2:$NC$23,MATCH($C120,FIXTURES!$B$2:$B$23,0),0),HLOOKUP(CK$2+1,FIXTURES!$C$2:$NC$23,MATCH($C120,FIXTURES!$B$2:$B$23,0),0))))</f>
        <v>lee</v>
      </c>
      <c r="CL120" s="70" t="str">
        <f>IF(CL$1="SAT",IF(AND(HLOOKUP(CL$2,FIXTURES!$C$2:$NC$23,MATCH($C120,FIXTURES!$B$2:$B$23,0),0)="",HLOOKUP(CL$2+1,FIXTURES!$C$2:$NC$23,MATCH($C120,FIXTURES!$B$2:$B$23,0),0)="",HLOOKUP(CL$2+2,FIXTURES!$C$2:$NC$23,MATCH($C120,FIXTURES!$B$2:$B$23,0),0)=""),HLOOKUP(CL$2-1,FIXTURES!$C$2:$NC$23,MATCH($C120,FIXTURES!$B$2:$B$23,0),0),IF(AND(HLOOKUP(CL$2,FIXTURES!$C$2:$NC$23,MATCH($C120,FIXTURES!$B$2:$B$23,0),0)="",HLOOKUP(CL$2+1,FIXTURES!$C$2:$NC$23,MATCH($C120,FIXTURES!$B$2:$B$23,0),0)=""),HLOOKUP(CL$2+2,FIXTURES!$C$2:$NC$23,MATCH($C120,FIXTURES!$B$2:$B$23,0),0),IF(HLOOKUP(CL$2+1,FIXTURES!$C$2:$NC$23,MATCH($C120,FIXTURES!$B$2:$B$23,0),0)="",HLOOKUP(CL$2,FIXTURES!$C$2:$NC$23,MATCH($C120,FIXTURES!$B$2:$B$23,0),0),HLOOKUP(CL$2+1,FIXTURES!$C$2:$NC$23,MATCH($C120,FIXTURES!$B$2:$B$23,0),0)))),IF(AND(HLOOKUP(CL$2,FIXTURES!$C$2:$NC$23,MATCH($C120,FIXTURES!$B$2:$B$23,0),0)="",HLOOKUP(CL$2+1,FIXTURES!$C$2:$NC$23,MATCH($C120,FIXTURES!$B$2:$B$23,0),0)=""),HLOOKUP(CL$2+2,FIXTURES!$C$2:$NC$23,MATCH($C120,FIXTURES!$B$2:$B$23,0),0),IF(HLOOKUP(CL$2+1,FIXTURES!$C$2:$NC$23,MATCH($C120,FIXTURES!$B$2:$B$23,0),0)="",HLOOKUP(CL$2,FIXTURES!$C$2:$NC$23,MATCH($C120,FIXTURES!$B$2:$B$23,0),0),HLOOKUP(CL$2+1,FIXTURES!$C$2:$NC$23,MATCH($C120,FIXTURES!$B$2:$B$23,0),0))))</f>
        <v/>
      </c>
      <c r="CM120" s="70" t="str">
        <f>IF(CM$1="SAT",IF(AND(HLOOKUP(CM$2,FIXTURES!$C$2:$NC$23,MATCH($C120,FIXTURES!$B$2:$B$23,0),0)="",HLOOKUP(CM$2+1,FIXTURES!$C$2:$NC$23,MATCH($C120,FIXTURES!$B$2:$B$23,0),0)="",HLOOKUP(CM$2+2,FIXTURES!$C$2:$NC$23,MATCH($C120,FIXTURES!$B$2:$B$23,0),0)=""),HLOOKUP(CM$2-1,FIXTURES!$C$2:$NC$23,MATCH($C120,FIXTURES!$B$2:$B$23,0),0),IF(AND(HLOOKUP(CM$2,FIXTURES!$C$2:$NC$23,MATCH($C120,FIXTURES!$B$2:$B$23,0),0)="",HLOOKUP(CM$2+1,FIXTURES!$C$2:$NC$23,MATCH($C120,FIXTURES!$B$2:$B$23,0),0)=""),HLOOKUP(CM$2+2,FIXTURES!$C$2:$NC$23,MATCH($C120,FIXTURES!$B$2:$B$23,0),0),IF(HLOOKUP(CM$2+1,FIXTURES!$C$2:$NC$23,MATCH($C120,FIXTURES!$B$2:$B$23,0),0)="",HLOOKUP(CM$2,FIXTURES!$C$2:$NC$23,MATCH($C120,FIXTURES!$B$2:$B$23,0),0),HLOOKUP(CM$2+1,FIXTURES!$C$2:$NC$23,MATCH($C120,FIXTURES!$B$2:$B$23,0),0)))),IF(AND(HLOOKUP(CM$2,FIXTURES!$C$2:$NC$23,MATCH($C120,FIXTURES!$B$2:$B$23,0),0)="",HLOOKUP(CM$2+1,FIXTURES!$C$2:$NC$23,MATCH($C120,FIXTURES!$B$2:$B$23,0),0)=""),HLOOKUP(CM$2+2,FIXTURES!$C$2:$NC$23,MATCH($C120,FIXTURES!$B$2:$B$23,0),0),IF(HLOOKUP(CM$2+1,FIXTURES!$C$2:$NC$23,MATCH($C120,FIXTURES!$B$2:$B$23,0),0)="",HLOOKUP(CM$2,FIXTURES!$C$2:$NC$23,MATCH($C120,FIXTURES!$B$2:$B$23,0),0),HLOOKUP(CM$2+1,FIXTURES!$C$2:$NC$23,MATCH($C120,FIXTURES!$B$2:$B$23,0),0))))</f>
        <v/>
      </c>
      <c r="CN120" s="70" t="str">
        <f>IF(CN$1="SAT",IF(AND(HLOOKUP(CN$2,FIXTURES!$C$2:$NC$23,MATCH($C120,FIXTURES!$B$2:$B$23,0),0)="",HLOOKUP(CN$2+1,FIXTURES!$C$2:$NC$23,MATCH($C120,FIXTURES!$B$2:$B$23,0),0)="",HLOOKUP(CN$2+2,FIXTURES!$C$2:$NC$23,MATCH($C120,FIXTURES!$B$2:$B$23,0),0)=""),HLOOKUP(CN$2-1,FIXTURES!$C$2:$NC$23,MATCH($C120,FIXTURES!$B$2:$B$23,0),0),IF(AND(HLOOKUP(CN$2,FIXTURES!$C$2:$NC$23,MATCH($C120,FIXTURES!$B$2:$B$23,0),0)="",HLOOKUP(CN$2+1,FIXTURES!$C$2:$NC$23,MATCH($C120,FIXTURES!$B$2:$B$23,0),0)=""),HLOOKUP(CN$2+2,FIXTURES!$C$2:$NC$23,MATCH($C120,FIXTURES!$B$2:$B$23,0),0),IF(HLOOKUP(CN$2+1,FIXTURES!$C$2:$NC$23,MATCH($C120,FIXTURES!$B$2:$B$23,0),0)="",HLOOKUP(CN$2,FIXTURES!$C$2:$NC$23,MATCH($C120,FIXTURES!$B$2:$B$23,0),0),HLOOKUP(CN$2+1,FIXTURES!$C$2:$NC$23,MATCH($C120,FIXTURES!$B$2:$B$23,0),0)))),IF(AND(HLOOKUP(CN$2,FIXTURES!$C$2:$NC$23,MATCH($C120,FIXTURES!$B$2:$B$23,0),0)="",HLOOKUP(CN$2+1,FIXTURES!$C$2:$NC$23,MATCH($C120,FIXTURES!$B$2:$B$23,0),0)=""),HLOOKUP(CN$2+2,FIXTURES!$C$2:$NC$23,MATCH($C120,FIXTURES!$B$2:$B$23,0),0),IF(HLOOKUP(CN$2+1,FIXTURES!$C$2:$NC$23,MATCH($C120,FIXTURES!$B$2:$B$23,0),0)="",HLOOKUP(CN$2,FIXTURES!$C$2:$NC$23,MATCH($C120,FIXTURES!$B$2:$B$23,0),0),HLOOKUP(CN$2+1,FIXTURES!$C$2:$NC$23,MATCH($C120,FIXTURES!$B$2:$B$23,0),0))))</f>
        <v/>
      </c>
      <c r="CO120" s="70" t="str">
        <f>IF(CO$1="SAT",IF(AND(HLOOKUP(CO$2,FIXTURES!$C$2:$NC$23,MATCH($C120,FIXTURES!$B$2:$B$23,0),0)="",HLOOKUP(CO$2+1,FIXTURES!$C$2:$NC$23,MATCH($C120,FIXTURES!$B$2:$B$23,0),0)="",HLOOKUP(CO$2+2,FIXTURES!$C$2:$NC$23,MATCH($C120,FIXTURES!$B$2:$B$23,0),0)=""),HLOOKUP(CO$2-1,FIXTURES!$C$2:$NC$23,MATCH($C120,FIXTURES!$B$2:$B$23,0),0),IF(AND(HLOOKUP(CO$2,FIXTURES!$C$2:$NC$23,MATCH($C120,FIXTURES!$B$2:$B$23,0),0)="",HLOOKUP(CO$2+1,FIXTURES!$C$2:$NC$23,MATCH($C120,FIXTURES!$B$2:$B$23,0),0)=""),HLOOKUP(CO$2+2,FIXTURES!$C$2:$NC$23,MATCH($C120,FIXTURES!$B$2:$B$23,0),0),IF(HLOOKUP(CO$2+1,FIXTURES!$C$2:$NC$23,MATCH($C120,FIXTURES!$B$2:$B$23,0),0)="",HLOOKUP(CO$2,FIXTURES!$C$2:$NC$23,MATCH($C120,FIXTURES!$B$2:$B$23,0),0),HLOOKUP(CO$2+1,FIXTURES!$C$2:$NC$23,MATCH($C120,FIXTURES!$B$2:$B$23,0),0)))),IF(AND(HLOOKUP(CO$2,FIXTURES!$C$2:$NC$23,MATCH($C120,FIXTURES!$B$2:$B$23,0),0)="",HLOOKUP(CO$2+1,FIXTURES!$C$2:$NC$23,MATCH($C120,FIXTURES!$B$2:$B$23,0),0)=""),HLOOKUP(CO$2+2,FIXTURES!$C$2:$NC$23,MATCH($C120,FIXTURES!$B$2:$B$23,0),0),IF(HLOOKUP(CO$2+1,FIXTURES!$C$2:$NC$23,MATCH($C120,FIXTURES!$B$2:$B$23,0),0)="",HLOOKUP(CO$2,FIXTURES!$C$2:$NC$23,MATCH($C120,FIXTURES!$B$2:$B$23,0),0),HLOOKUP(CO$2+1,FIXTURES!$C$2:$NC$23,MATCH($C120,FIXTURES!$B$2:$B$23,0),0))))</f>
        <v/>
      </c>
      <c r="CP120" s="70" t="str">
        <f>IF(CP$1="SAT",IF(AND(HLOOKUP(CP$2,FIXTURES!$C$2:$NC$23,MATCH($C120,FIXTURES!$B$2:$B$23,0),0)="",HLOOKUP(CP$2+1,FIXTURES!$C$2:$NC$23,MATCH($C120,FIXTURES!$B$2:$B$23,0),0)="",HLOOKUP(CP$2+2,FIXTURES!$C$2:$NC$23,MATCH($C120,FIXTURES!$B$2:$B$23,0),0)=""),HLOOKUP(CP$2-1,FIXTURES!$C$2:$NC$23,MATCH($C120,FIXTURES!$B$2:$B$23,0),0),IF(AND(HLOOKUP(CP$2,FIXTURES!$C$2:$NC$23,MATCH($C120,FIXTURES!$B$2:$B$23,0),0)="",HLOOKUP(CP$2+1,FIXTURES!$C$2:$NC$23,MATCH($C120,FIXTURES!$B$2:$B$23,0),0)=""),HLOOKUP(CP$2+2,FIXTURES!$C$2:$NC$23,MATCH($C120,FIXTURES!$B$2:$B$23,0),0),IF(HLOOKUP(CP$2+1,FIXTURES!$C$2:$NC$23,MATCH($C120,FIXTURES!$B$2:$B$23,0),0)="",HLOOKUP(CP$2,FIXTURES!$C$2:$NC$23,MATCH($C120,FIXTURES!$B$2:$B$23,0),0),HLOOKUP(CP$2+1,FIXTURES!$C$2:$NC$23,MATCH($C120,FIXTURES!$B$2:$B$23,0),0)))),IF(AND(HLOOKUP(CP$2,FIXTURES!$C$2:$NC$23,MATCH($C120,FIXTURES!$B$2:$B$23,0),0)="",HLOOKUP(CP$2+1,FIXTURES!$C$2:$NC$23,MATCH($C120,FIXTURES!$B$2:$B$23,0),0)=""),HLOOKUP(CP$2+2,FIXTURES!$C$2:$NC$23,MATCH($C120,FIXTURES!$B$2:$B$23,0),0),IF(HLOOKUP(CP$2+1,FIXTURES!$C$2:$NC$23,MATCH($C120,FIXTURES!$B$2:$B$23,0),0)="",HLOOKUP(CP$2,FIXTURES!$C$2:$NC$23,MATCH($C120,FIXTURES!$B$2:$B$23,0),0),HLOOKUP(CP$2+1,FIXTURES!$C$2:$NC$23,MATCH($C120,FIXTURES!$B$2:$B$23,0),0))))</f>
        <v/>
      </c>
      <c r="CQ120" s="70" t="str">
        <f>IF(CQ$1="SAT",IF(AND(HLOOKUP(CQ$2,FIXTURES!$C$2:$NC$23,MATCH($C120,FIXTURES!$B$2:$B$23,0),0)="",HLOOKUP(CQ$2+1,FIXTURES!$C$2:$NC$23,MATCH($C120,FIXTURES!$B$2:$B$23,0),0)="",HLOOKUP(CQ$2+2,FIXTURES!$C$2:$NC$23,MATCH($C120,FIXTURES!$B$2:$B$23,0),0)=""),HLOOKUP(CQ$2-1,FIXTURES!$C$2:$NC$23,MATCH($C120,FIXTURES!$B$2:$B$23,0),0),IF(AND(HLOOKUP(CQ$2,FIXTURES!$C$2:$NC$23,MATCH($C120,FIXTURES!$B$2:$B$23,0),0)="",HLOOKUP(CQ$2+1,FIXTURES!$C$2:$NC$23,MATCH($C120,FIXTURES!$B$2:$B$23,0),0)=""),HLOOKUP(CQ$2+2,FIXTURES!$C$2:$NC$23,MATCH($C120,FIXTURES!$B$2:$B$23,0),0),IF(HLOOKUP(CQ$2+1,FIXTURES!$C$2:$NC$23,MATCH($C120,FIXTURES!$B$2:$B$23,0),0)="",HLOOKUP(CQ$2,FIXTURES!$C$2:$NC$23,MATCH($C120,FIXTURES!$B$2:$B$23,0),0),HLOOKUP(CQ$2+1,FIXTURES!$C$2:$NC$23,MATCH($C120,FIXTURES!$B$2:$B$23,0),0)))),IF(AND(HLOOKUP(CQ$2,FIXTURES!$C$2:$NC$23,MATCH($C120,FIXTURES!$B$2:$B$23,0),0)="",HLOOKUP(CQ$2+1,FIXTURES!$C$2:$NC$23,MATCH($C120,FIXTURES!$B$2:$B$23,0),0)=""),HLOOKUP(CQ$2+2,FIXTURES!$C$2:$NC$23,MATCH($C120,FIXTURES!$B$2:$B$23,0),0),IF(HLOOKUP(CQ$2+1,FIXTURES!$C$2:$NC$23,MATCH($C120,FIXTURES!$B$2:$B$23,0),0)="",HLOOKUP(CQ$2,FIXTURES!$C$2:$NC$23,MATCH($C120,FIXTURES!$B$2:$B$23,0),0),HLOOKUP(CQ$2+1,FIXTURES!$C$2:$NC$23,MATCH($C120,FIXTURES!$B$2:$B$23,0),0))))</f>
        <v/>
      </c>
      <c r="CR120" s="70" t="str">
        <f>IF(CR$1="SAT",IF(AND(HLOOKUP(CR$2,FIXTURES!$C$2:$NC$23,MATCH($C120,FIXTURES!$B$2:$B$23,0),0)="",HLOOKUP(CR$2+1,FIXTURES!$C$2:$NC$23,MATCH($C120,FIXTURES!$B$2:$B$23,0),0)="",HLOOKUP(CR$2+2,FIXTURES!$C$2:$NC$23,MATCH($C120,FIXTURES!$B$2:$B$23,0),0)=""),HLOOKUP(CR$2-1,FIXTURES!$C$2:$NC$23,MATCH($C120,FIXTURES!$B$2:$B$23,0),0),IF(AND(HLOOKUP(CR$2,FIXTURES!$C$2:$NC$23,MATCH($C120,FIXTURES!$B$2:$B$23,0),0)="",HLOOKUP(CR$2+1,FIXTURES!$C$2:$NC$23,MATCH($C120,FIXTURES!$B$2:$B$23,0),0)=""),HLOOKUP(CR$2+2,FIXTURES!$C$2:$NC$23,MATCH($C120,FIXTURES!$B$2:$B$23,0),0),IF(HLOOKUP(CR$2+1,FIXTURES!$C$2:$NC$23,MATCH($C120,FIXTURES!$B$2:$B$23,0),0)="",HLOOKUP(CR$2,FIXTURES!$C$2:$NC$23,MATCH($C120,FIXTURES!$B$2:$B$23,0),0),HLOOKUP(CR$2+1,FIXTURES!$C$2:$NC$23,MATCH($C120,FIXTURES!$B$2:$B$23,0),0)))),IF(AND(HLOOKUP(CR$2,FIXTURES!$C$2:$NC$23,MATCH($C120,FIXTURES!$B$2:$B$23,0),0)="",HLOOKUP(CR$2+1,FIXTURES!$C$2:$NC$23,MATCH($C120,FIXTURES!$B$2:$B$23,0),0)=""),HLOOKUP(CR$2+2,FIXTURES!$C$2:$NC$23,MATCH($C120,FIXTURES!$B$2:$B$23,0),0),IF(HLOOKUP(CR$2+1,FIXTURES!$C$2:$NC$23,MATCH($C120,FIXTURES!$B$2:$B$23,0),0)="",HLOOKUP(CR$2,FIXTURES!$C$2:$NC$23,MATCH($C120,FIXTURES!$B$2:$B$23,0),0),HLOOKUP(CR$2+1,FIXTURES!$C$2:$NC$23,MATCH($C120,FIXTURES!$B$2:$B$23,0),0))))</f>
        <v/>
      </c>
      <c r="CS120" s="70" t="str">
        <f>IF(CS$1="SAT",IF(AND(HLOOKUP(CS$2,FIXTURES!$C$2:$NC$23,MATCH($C120,FIXTURES!$B$2:$B$23,0),0)="",HLOOKUP(CS$2+1,FIXTURES!$C$2:$NC$23,MATCH($C120,FIXTURES!$B$2:$B$23,0),0)="",HLOOKUP(CS$2+2,FIXTURES!$C$2:$NC$23,MATCH($C120,FIXTURES!$B$2:$B$23,0),0)=""),HLOOKUP(CS$2-1,FIXTURES!$C$2:$NC$23,MATCH($C120,FIXTURES!$B$2:$B$23,0),0),IF(AND(HLOOKUP(CS$2,FIXTURES!$C$2:$NC$23,MATCH($C120,FIXTURES!$B$2:$B$23,0),0)="",HLOOKUP(CS$2+1,FIXTURES!$C$2:$NC$23,MATCH($C120,FIXTURES!$B$2:$B$23,0),0)=""),HLOOKUP(CS$2+2,FIXTURES!$C$2:$NC$23,MATCH($C120,FIXTURES!$B$2:$B$23,0),0),IF(HLOOKUP(CS$2+1,FIXTURES!$C$2:$NC$23,MATCH($C120,FIXTURES!$B$2:$B$23,0),0)="",HLOOKUP(CS$2,FIXTURES!$C$2:$NC$23,MATCH($C120,FIXTURES!$B$2:$B$23,0),0),HLOOKUP(CS$2+1,FIXTURES!$C$2:$NC$23,MATCH($C120,FIXTURES!$B$2:$B$23,0),0)))),IF(AND(HLOOKUP(CS$2,FIXTURES!$C$2:$NC$23,MATCH($C120,FIXTURES!$B$2:$B$23,0),0)="",HLOOKUP(CS$2+1,FIXTURES!$C$2:$NC$23,MATCH($C120,FIXTURES!$B$2:$B$23,0),0)=""),HLOOKUP(CS$2+2,FIXTURES!$C$2:$NC$23,MATCH($C120,FIXTURES!$B$2:$B$23,0),0),IF(HLOOKUP(CS$2+1,FIXTURES!$C$2:$NC$23,MATCH($C120,FIXTURES!$B$2:$B$23,0),0)="",HLOOKUP(CS$2,FIXTURES!$C$2:$NC$23,MATCH($C120,FIXTURES!$B$2:$B$23,0),0),HLOOKUP(CS$2+1,FIXTURES!$C$2:$NC$23,MATCH($C120,FIXTURES!$B$2:$B$23,0),0))))</f>
        <v/>
      </c>
      <c r="CT120" s="70" t="str">
        <f>IF(CT$1="SAT",IF(AND(HLOOKUP(CT$2,FIXTURES!$C$2:$NC$23,MATCH($C120,FIXTURES!$B$2:$B$23,0),0)="",HLOOKUP(CT$2+1,FIXTURES!$C$2:$NC$23,MATCH($C120,FIXTURES!$B$2:$B$23,0),0)="",HLOOKUP(CT$2+2,FIXTURES!$C$2:$NC$23,MATCH($C120,FIXTURES!$B$2:$B$23,0),0)=""),HLOOKUP(CT$2-1,FIXTURES!$C$2:$NC$23,MATCH($C120,FIXTURES!$B$2:$B$23,0),0),IF(AND(HLOOKUP(CT$2,FIXTURES!$C$2:$NC$23,MATCH($C120,FIXTURES!$B$2:$B$23,0),0)="",HLOOKUP(CT$2+1,FIXTURES!$C$2:$NC$23,MATCH($C120,FIXTURES!$B$2:$B$23,0),0)=""),HLOOKUP(CT$2+2,FIXTURES!$C$2:$NC$23,MATCH($C120,FIXTURES!$B$2:$B$23,0),0),IF(HLOOKUP(CT$2+1,FIXTURES!$C$2:$NC$23,MATCH($C120,FIXTURES!$B$2:$B$23,0),0)="",HLOOKUP(CT$2,FIXTURES!$C$2:$NC$23,MATCH($C120,FIXTURES!$B$2:$B$23,0),0),HLOOKUP(CT$2+1,FIXTURES!$C$2:$NC$23,MATCH($C120,FIXTURES!$B$2:$B$23,0),0)))),IF(AND(HLOOKUP(CT$2,FIXTURES!$C$2:$NC$23,MATCH($C120,FIXTURES!$B$2:$B$23,0),0)="",HLOOKUP(CT$2+1,FIXTURES!$C$2:$NC$23,MATCH($C120,FIXTURES!$B$2:$B$23,0),0)=""),HLOOKUP(CT$2+2,FIXTURES!$C$2:$NC$23,MATCH($C120,FIXTURES!$B$2:$B$23,0),0),IF(HLOOKUP(CT$2+1,FIXTURES!$C$2:$NC$23,MATCH($C120,FIXTURES!$B$2:$B$23,0),0)="",HLOOKUP(CT$2,FIXTURES!$C$2:$NC$23,MATCH($C120,FIXTURES!$B$2:$B$23,0),0),HLOOKUP(CT$2+1,FIXTURES!$C$2:$NC$23,MATCH($C120,FIXTURES!$B$2:$B$23,0),0))))</f>
        <v/>
      </c>
      <c r="CU120" s="70" t="str">
        <f>IF(CU$1="SAT",IF(AND(HLOOKUP(CU$2,FIXTURES!$C$2:$NC$23,MATCH($C120,FIXTURES!$B$2:$B$23,0),0)="",HLOOKUP(CU$2+1,FIXTURES!$C$2:$NC$23,MATCH($C120,FIXTURES!$B$2:$B$23,0),0)="",HLOOKUP(CU$2+2,FIXTURES!$C$2:$NC$23,MATCH($C120,FIXTURES!$B$2:$B$23,0),0)=""),HLOOKUP(CU$2-1,FIXTURES!$C$2:$NC$23,MATCH($C120,FIXTURES!$B$2:$B$23,0),0),IF(AND(HLOOKUP(CU$2,FIXTURES!$C$2:$NC$23,MATCH($C120,FIXTURES!$B$2:$B$23,0),0)="",HLOOKUP(CU$2+1,FIXTURES!$C$2:$NC$23,MATCH($C120,FIXTURES!$B$2:$B$23,0),0)=""),HLOOKUP(CU$2+2,FIXTURES!$C$2:$NC$23,MATCH($C120,FIXTURES!$B$2:$B$23,0),0),IF(HLOOKUP(CU$2+1,FIXTURES!$C$2:$NC$23,MATCH($C120,FIXTURES!$B$2:$B$23,0),0)="",HLOOKUP(CU$2,FIXTURES!$C$2:$NC$23,MATCH($C120,FIXTURES!$B$2:$B$23,0),0),HLOOKUP(CU$2+1,FIXTURES!$C$2:$NC$23,MATCH($C120,FIXTURES!$B$2:$B$23,0),0)))),IF(AND(HLOOKUP(CU$2,FIXTURES!$C$2:$NC$23,MATCH($C120,FIXTURES!$B$2:$B$23,0),0)="",HLOOKUP(CU$2+1,FIXTURES!$C$2:$NC$23,MATCH($C120,FIXTURES!$B$2:$B$23,0),0)=""),HLOOKUP(CU$2+2,FIXTURES!$C$2:$NC$23,MATCH($C120,FIXTURES!$B$2:$B$23,0),0),IF(HLOOKUP(CU$2+1,FIXTURES!$C$2:$NC$23,MATCH($C120,FIXTURES!$B$2:$B$23,0),0)="",HLOOKUP(CU$2,FIXTURES!$C$2:$NC$23,MATCH($C120,FIXTURES!$B$2:$B$23,0),0),HLOOKUP(CU$2+1,FIXTURES!$C$2:$NC$23,MATCH($C120,FIXTURES!$B$2:$B$23,0),0))))</f>
        <v/>
      </c>
      <c r="CV120" s="70" t="str">
        <f>IF(CV$1="SAT",IF(AND(HLOOKUP(CV$2,FIXTURES!$C$2:$NC$23,MATCH($C120,FIXTURES!$B$2:$B$23,0),0)="",HLOOKUP(CV$2+1,FIXTURES!$C$2:$NC$23,MATCH($C120,FIXTURES!$B$2:$B$23,0),0)="",HLOOKUP(CV$2+2,FIXTURES!$C$2:$NC$23,MATCH($C120,FIXTURES!$B$2:$B$23,0),0)=""),HLOOKUP(CV$2-1,FIXTURES!$C$2:$NC$23,MATCH($C120,FIXTURES!$B$2:$B$23,0),0),IF(AND(HLOOKUP(CV$2,FIXTURES!$C$2:$NC$23,MATCH($C120,FIXTURES!$B$2:$B$23,0),0)="",HLOOKUP(CV$2+1,FIXTURES!$C$2:$NC$23,MATCH($C120,FIXTURES!$B$2:$B$23,0),0)=""),HLOOKUP(CV$2+2,FIXTURES!$C$2:$NC$23,MATCH($C120,FIXTURES!$B$2:$B$23,0),0),IF(HLOOKUP(CV$2+1,FIXTURES!$C$2:$NC$23,MATCH($C120,FIXTURES!$B$2:$B$23,0),0)="",HLOOKUP(CV$2,FIXTURES!$C$2:$NC$23,MATCH($C120,FIXTURES!$B$2:$B$23,0),0),HLOOKUP(CV$2+1,FIXTURES!$C$2:$NC$23,MATCH($C120,FIXTURES!$B$2:$B$23,0),0)))),IF(AND(HLOOKUP(CV$2,FIXTURES!$C$2:$NC$23,MATCH($C120,FIXTURES!$B$2:$B$23,0),0)="",HLOOKUP(CV$2+1,FIXTURES!$C$2:$NC$23,MATCH($C120,FIXTURES!$B$2:$B$23,0),0)=""),HLOOKUP(CV$2+2,FIXTURES!$C$2:$NC$23,MATCH($C120,FIXTURES!$B$2:$B$23,0),0),IF(HLOOKUP(CV$2+1,FIXTURES!$C$2:$NC$23,MATCH($C120,FIXTURES!$B$2:$B$23,0),0)="",HLOOKUP(CV$2,FIXTURES!$C$2:$NC$23,MATCH($C120,FIXTURES!$B$2:$B$23,0),0),HLOOKUP(CV$2+1,FIXTURES!$C$2:$NC$23,MATCH($C120,FIXTURES!$B$2:$B$23,0),0))))</f>
        <v/>
      </c>
      <c r="CW120" s="70" t="str">
        <f>IF(CW$1="SAT",IF(AND(HLOOKUP(CW$2,FIXTURES!$C$2:$NC$23,MATCH($C120,FIXTURES!$B$2:$B$23,0),0)="",HLOOKUP(CW$2+1,FIXTURES!$C$2:$NC$23,MATCH($C120,FIXTURES!$B$2:$B$23,0),0)="",HLOOKUP(CW$2+2,FIXTURES!$C$2:$NC$23,MATCH($C120,FIXTURES!$B$2:$B$23,0),0)=""),HLOOKUP(CW$2-1,FIXTURES!$C$2:$NC$23,MATCH($C120,FIXTURES!$B$2:$B$23,0),0),IF(AND(HLOOKUP(CW$2,FIXTURES!$C$2:$NC$23,MATCH($C120,FIXTURES!$B$2:$B$23,0),0)="",HLOOKUP(CW$2+1,FIXTURES!$C$2:$NC$23,MATCH($C120,FIXTURES!$B$2:$B$23,0),0)=""),HLOOKUP(CW$2+2,FIXTURES!$C$2:$NC$23,MATCH($C120,FIXTURES!$B$2:$B$23,0),0),IF(HLOOKUP(CW$2+1,FIXTURES!$C$2:$NC$23,MATCH($C120,FIXTURES!$B$2:$B$23,0),0)="",HLOOKUP(CW$2,FIXTURES!$C$2:$NC$23,MATCH($C120,FIXTURES!$B$2:$B$23,0),0),HLOOKUP(CW$2+1,FIXTURES!$C$2:$NC$23,MATCH($C120,FIXTURES!$B$2:$B$23,0),0)))),IF(AND(HLOOKUP(CW$2,FIXTURES!$C$2:$NC$23,MATCH($C120,FIXTURES!$B$2:$B$23,0),0)="",HLOOKUP(CW$2+1,FIXTURES!$C$2:$NC$23,MATCH($C120,FIXTURES!$B$2:$B$23,0),0)=""),HLOOKUP(CW$2+2,FIXTURES!$C$2:$NC$23,MATCH($C120,FIXTURES!$B$2:$B$23,0),0),IF(HLOOKUP(CW$2+1,FIXTURES!$C$2:$NC$23,MATCH($C120,FIXTURES!$B$2:$B$23,0),0)="",HLOOKUP(CW$2,FIXTURES!$C$2:$NC$23,MATCH($C120,FIXTURES!$B$2:$B$23,0),0),HLOOKUP(CW$2+1,FIXTURES!$C$2:$NC$23,MATCH($C120,FIXTURES!$B$2:$B$23,0),0))))</f>
        <v/>
      </c>
      <c r="CX120" s="70" t="str">
        <f>IF(CX$1="SAT",IF(AND(HLOOKUP(CX$2,FIXTURES!$C$2:$NC$23,MATCH($C120,FIXTURES!$B$2:$B$23,0),0)="",HLOOKUP(CX$2+1,FIXTURES!$C$2:$NC$23,MATCH($C120,FIXTURES!$B$2:$B$23,0),0)="",HLOOKUP(CX$2+2,FIXTURES!$C$2:$NC$23,MATCH($C120,FIXTURES!$B$2:$B$23,0),0)=""),HLOOKUP(CX$2-1,FIXTURES!$C$2:$NC$23,MATCH($C120,FIXTURES!$B$2:$B$23,0),0),IF(AND(HLOOKUP(CX$2,FIXTURES!$C$2:$NC$23,MATCH($C120,FIXTURES!$B$2:$B$23,0),0)="",HLOOKUP(CX$2+1,FIXTURES!$C$2:$NC$23,MATCH($C120,FIXTURES!$B$2:$B$23,0),0)=""),HLOOKUP(CX$2+2,FIXTURES!$C$2:$NC$23,MATCH($C120,FIXTURES!$B$2:$B$23,0),0),IF(HLOOKUP(CX$2+1,FIXTURES!$C$2:$NC$23,MATCH($C120,FIXTURES!$B$2:$B$23,0),0)="",HLOOKUP(CX$2,FIXTURES!$C$2:$NC$23,MATCH($C120,FIXTURES!$B$2:$B$23,0),0),HLOOKUP(CX$2+1,FIXTURES!$C$2:$NC$23,MATCH($C120,FIXTURES!$B$2:$B$23,0),0)))),IF(AND(HLOOKUP(CX$2,FIXTURES!$C$2:$NC$23,MATCH($C120,FIXTURES!$B$2:$B$23,0),0)="",HLOOKUP(CX$2+1,FIXTURES!$C$2:$NC$23,MATCH($C120,FIXTURES!$B$2:$B$23,0),0)=""),HLOOKUP(CX$2+2,FIXTURES!$C$2:$NC$23,MATCH($C120,FIXTURES!$B$2:$B$23,0),0),IF(HLOOKUP(CX$2+1,FIXTURES!$C$2:$NC$23,MATCH($C120,FIXTURES!$B$2:$B$23,0),0)="",HLOOKUP(CX$2,FIXTURES!$C$2:$NC$23,MATCH($C120,FIXTURES!$B$2:$B$23,0),0),HLOOKUP(CX$2+1,FIXTURES!$C$2:$NC$23,MATCH($C120,FIXTURES!$B$2:$B$23,0),0))))</f>
        <v/>
      </c>
      <c r="CY120" s="70" t="str">
        <f>IF(CY$1="SAT",IF(AND(HLOOKUP(CY$2,FIXTURES!$C$2:$NC$23,MATCH($C120,FIXTURES!$B$2:$B$23,0),0)="",HLOOKUP(CY$2+1,FIXTURES!$C$2:$NC$23,MATCH($C120,FIXTURES!$B$2:$B$23,0),0)="",HLOOKUP(CY$2+2,FIXTURES!$C$2:$NC$23,MATCH($C120,FIXTURES!$B$2:$B$23,0),0)=""),HLOOKUP(CY$2-1,FIXTURES!$C$2:$NC$23,MATCH($C120,FIXTURES!$B$2:$B$23,0),0),IF(AND(HLOOKUP(CY$2,FIXTURES!$C$2:$NC$23,MATCH($C120,FIXTURES!$B$2:$B$23,0),0)="",HLOOKUP(CY$2+1,FIXTURES!$C$2:$NC$23,MATCH($C120,FIXTURES!$B$2:$B$23,0),0)=""),HLOOKUP(CY$2+2,FIXTURES!$C$2:$NC$23,MATCH($C120,FIXTURES!$B$2:$B$23,0),0),IF(HLOOKUP(CY$2+1,FIXTURES!$C$2:$NC$23,MATCH($C120,FIXTURES!$B$2:$B$23,0),0)="",HLOOKUP(CY$2,FIXTURES!$C$2:$NC$23,MATCH($C120,FIXTURES!$B$2:$B$23,0),0),HLOOKUP(CY$2+1,FIXTURES!$C$2:$NC$23,MATCH($C120,FIXTURES!$B$2:$B$23,0),0)))),IF(AND(HLOOKUP(CY$2,FIXTURES!$C$2:$NC$23,MATCH($C120,FIXTURES!$B$2:$B$23,0),0)="",HLOOKUP(CY$2+1,FIXTURES!$C$2:$NC$23,MATCH($C120,FIXTURES!$B$2:$B$23,0),0)=""),HLOOKUP(CY$2+2,FIXTURES!$C$2:$NC$23,MATCH($C120,FIXTURES!$B$2:$B$23,0),0),IF(HLOOKUP(CY$2+1,FIXTURES!$C$2:$NC$23,MATCH($C120,FIXTURES!$B$2:$B$23,0),0)="",HLOOKUP(CY$2,FIXTURES!$C$2:$NC$23,MATCH($C120,FIXTURES!$B$2:$B$23,0),0),HLOOKUP(CY$2+1,FIXTURES!$C$2:$NC$23,MATCH($C120,FIXTURES!$B$2:$B$23,0),0))))</f>
        <v/>
      </c>
      <c r="CZ120" s="70" t="str">
        <f>IF(CZ$1="SAT",IF(AND(HLOOKUP(CZ$2,FIXTURES!$C$2:$NC$23,MATCH($C120,FIXTURES!$B$2:$B$23,0),0)="",HLOOKUP(CZ$2+1,FIXTURES!$C$2:$NC$23,MATCH($C120,FIXTURES!$B$2:$B$23,0),0)="",HLOOKUP(CZ$2+2,FIXTURES!$C$2:$NC$23,MATCH($C120,FIXTURES!$B$2:$B$23,0),0)=""),HLOOKUP(CZ$2-1,FIXTURES!$C$2:$NC$23,MATCH($C120,FIXTURES!$B$2:$B$23,0),0),IF(AND(HLOOKUP(CZ$2,FIXTURES!$C$2:$NC$23,MATCH($C120,FIXTURES!$B$2:$B$23,0),0)="",HLOOKUP(CZ$2+1,FIXTURES!$C$2:$NC$23,MATCH($C120,FIXTURES!$B$2:$B$23,0),0)=""),HLOOKUP(CZ$2+2,FIXTURES!$C$2:$NC$23,MATCH($C120,FIXTURES!$B$2:$B$23,0),0),IF(HLOOKUP(CZ$2+1,FIXTURES!$C$2:$NC$23,MATCH($C120,FIXTURES!$B$2:$B$23,0),0)="",HLOOKUP(CZ$2,FIXTURES!$C$2:$NC$23,MATCH($C120,FIXTURES!$B$2:$B$23,0),0),HLOOKUP(CZ$2+1,FIXTURES!$C$2:$NC$23,MATCH($C120,FIXTURES!$B$2:$B$23,0),0)))),IF(AND(HLOOKUP(CZ$2,FIXTURES!$C$2:$NC$23,MATCH($C120,FIXTURES!$B$2:$B$23,0),0)="",HLOOKUP(CZ$2+1,FIXTURES!$C$2:$NC$23,MATCH($C120,FIXTURES!$B$2:$B$23,0),0)=""),HLOOKUP(CZ$2+2,FIXTURES!$C$2:$NC$23,MATCH($C120,FIXTURES!$B$2:$B$23,0),0),IF(HLOOKUP(CZ$2+1,FIXTURES!$C$2:$NC$23,MATCH($C120,FIXTURES!$B$2:$B$23,0),0)="",HLOOKUP(CZ$2,FIXTURES!$C$2:$NC$23,MATCH($C120,FIXTURES!$B$2:$B$23,0),0),HLOOKUP(CZ$2+1,FIXTURES!$C$2:$NC$23,MATCH($C120,FIXTURES!$B$2:$B$23,0),0))))</f>
        <v/>
      </c>
      <c r="DA120" s="70" t="str">
        <f>IF(DA$1="SAT",IF(AND(HLOOKUP(DA$2,FIXTURES!$C$2:$NC$23,MATCH($C120,FIXTURES!$B$2:$B$23,0),0)="",HLOOKUP(DA$2+1,FIXTURES!$C$2:$NC$23,MATCH($C120,FIXTURES!$B$2:$B$23,0),0)="",HLOOKUP(DA$2+2,FIXTURES!$C$2:$NC$23,MATCH($C120,FIXTURES!$B$2:$B$23,0),0)=""),HLOOKUP(DA$2-1,FIXTURES!$C$2:$NC$23,MATCH($C120,FIXTURES!$B$2:$B$23,0),0),IF(AND(HLOOKUP(DA$2,FIXTURES!$C$2:$NC$23,MATCH($C120,FIXTURES!$B$2:$B$23,0),0)="",HLOOKUP(DA$2+1,FIXTURES!$C$2:$NC$23,MATCH($C120,FIXTURES!$B$2:$B$23,0),0)=""),HLOOKUP(DA$2+2,FIXTURES!$C$2:$NC$23,MATCH($C120,FIXTURES!$B$2:$B$23,0),0),IF(HLOOKUP(DA$2+1,FIXTURES!$C$2:$NC$23,MATCH($C120,FIXTURES!$B$2:$B$23,0),0)="",HLOOKUP(DA$2,FIXTURES!$C$2:$NC$23,MATCH($C120,FIXTURES!$B$2:$B$23,0),0),HLOOKUP(DA$2+1,FIXTURES!$C$2:$NC$23,MATCH($C120,FIXTURES!$B$2:$B$23,0),0)))),IF(AND(HLOOKUP(DA$2,FIXTURES!$C$2:$NC$23,MATCH($C120,FIXTURES!$B$2:$B$23,0),0)="",HLOOKUP(DA$2+1,FIXTURES!$C$2:$NC$23,MATCH($C120,FIXTURES!$B$2:$B$23,0),0)=""),HLOOKUP(DA$2+2,FIXTURES!$C$2:$NC$23,MATCH($C120,FIXTURES!$B$2:$B$23,0),0),IF(HLOOKUP(DA$2+1,FIXTURES!$C$2:$NC$23,MATCH($C120,FIXTURES!$B$2:$B$23,0),0)="",HLOOKUP(DA$2,FIXTURES!$C$2:$NC$23,MATCH($C120,FIXTURES!$B$2:$B$23,0),0),HLOOKUP(DA$2+1,FIXTURES!$C$2:$NC$23,MATCH($C120,FIXTURES!$B$2:$B$23,0),0))))</f>
        <v/>
      </c>
      <c r="DB120" s="70" t="str">
        <f>IF(DB$1="SAT",IF(AND(HLOOKUP(DB$2,FIXTURES!$C$2:$NC$23,MATCH($C120,FIXTURES!$B$2:$B$23,0),0)="",HLOOKUP(DB$2+1,FIXTURES!$C$2:$NC$23,MATCH($C120,FIXTURES!$B$2:$B$23,0),0)="",HLOOKUP(DB$2+2,FIXTURES!$C$2:$NC$23,MATCH($C120,FIXTURES!$B$2:$B$23,0),0)=""),HLOOKUP(DB$2-1,FIXTURES!$C$2:$NC$23,MATCH($C120,FIXTURES!$B$2:$B$23,0),0),IF(AND(HLOOKUP(DB$2,FIXTURES!$C$2:$NC$23,MATCH($C120,FIXTURES!$B$2:$B$23,0),0)="",HLOOKUP(DB$2+1,FIXTURES!$C$2:$NC$23,MATCH($C120,FIXTURES!$B$2:$B$23,0),0)=""),HLOOKUP(DB$2+2,FIXTURES!$C$2:$NC$23,MATCH($C120,FIXTURES!$B$2:$B$23,0),0),IF(HLOOKUP(DB$2+1,FIXTURES!$C$2:$NC$23,MATCH($C120,FIXTURES!$B$2:$B$23,0),0)="",HLOOKUP(DB$2,FIXTURES!$C$2:$NC$23,MATCH($C120,FIXTURES!$B$2:$B$23,0),0),HLOOKUP(DB$2+1,FIXTURES!$C$2:$NC$23,MATCH($C120,FIXTURES!$B$2:$B$23,0),0)))),IF(AND(HLOOKUP(DB$2,FIXTURES!$C$2:$NC$23,MATCH($C120,FIXTURES!$B$2:$B$23,0),0)="",HLOOKUP(DB$2+1,FIXTURES!$C$2:$NC$23,MATCH($C120,FIXTURES!$B$2:$B$23,0),0)=""),HLOOKUP(DB$2+2,FIXTURES!$C$2:$NC$23,MATCH($C120,FIXTURES!$B$2:$B$23,0),0),IF(HLOOKUP(DB$2+1,FIXTURES!$C$2:$NC$23,MATCH($C120,FIXTURES!$B$2:$B$23,0),0)="",HLOOKUP(DB$2,FIXTURES!$C$2:$NC$23,MATCH($C120,FIXTURES!$B$2:$B$23,0),0),HLOOKUP(DB$2+1,FIXTURES!$C$2:$NC$23,MATCH($C120,FIXTURES!$B$2:$B$23,0),0))))</f>
        <v/>
      </c>
      <c r="DC120" s="70" t="str">
        <f>IF(DC$1="SAT",IF(AND(HLOOKUP(DC$2,FIXTURES!$C$2:$NC$23,MATCH($C120,FIXTURES!$B$2:$B$23,0),0)="",HLOOKUP(DC$2+1,FIXTURES!$C$2:$NC$23,MATCH($C120,FIXTURES!$B$2:$B$23,0),0)="",HLOOKUP(DC$2+2,FIXTURES!$C$2:$NC$23,MATCH($C120,FIXTURES!$B$2:$B$23,0),0)=""),HLOOKUP(DC$2-1,FIXTURES!$C$2:$NC$23,MATCH($C120,FIXTURES!$B$2:$B$23,0),0),IF(AND(HLOOKUP(DC$2,FIXTURES!$C$2:$NC$23,MATCH($C120,FIXTURES!$B$2:$B$23,0),0)="",HLOOKUP(DC$2+1,FIXTURES!$C$2:$NC$23,MATCH($C120,FIXTURES!$B$2:$B$23,0),0)=""),HLOOKUP(DC$2+2,FIXTURES!$C$2:$NC$23,MATCH($C120,FIXTURES!$B$2:$B$23,0),0),IF(HLOOKUP(DC$2+1,FIXTURES!$C$2:$NC$23,MATCH($C120,FIXTURES!$B$2:$B$23,0),0)="",HLOOKUP(DC$2,FIXTURES!$C$2:$NC$23,MATCH($C120,FIXTURES!$B$2:$B$23,0),0),HLOOKUP(DC$2+1,FIXTURES!$C$2:$NC$23,MATCH($C120,FIXTURES!$B$2:$B$23,0),0)))),IF(AND(HLOOKUP(DC$2,FIXTURES!$C$2:$NC$23,MATCH($C120,FIXTURES!$B$2:$B$23,0),0)="",HLOOKUP(DC$2+1,FIXTURES!$C$2:$NC$23,MATCH($C120,FIXTURES!$B$2:$B$23,0),0)=""),HLOOKUP(DC$2+2,FIXTURES!$C$2:$NC$23,MATCH($C120,FIXTURES!$B$2:$B$23,0),0),IF(HLOOKUP(DC$2+1,FIXTURES!$C$2:$NC$23,MATCH($C120,FIXTURES!$B$2:$B$23,0),0)="",HLOOKUP(DC$2,FIXTURES!$C$2:$NC$23,MATCH($C120,FIXTURES!$B$2:$B$23,0),0),HLOOKUP(DC$2+1,FIXTURES!$C$2:$NC$23,MATCH($C120,FIXTURES!$B$2:$B$23,0),0))))</f>
        <v/>
      </c>
      <c r="DE120" s="102" t="str">
        <f t="shared" si="11"/>
        <v/>
      </c>
      <c r="DF120" s="102" t="str">
        <f t="shared" si="11"/>
        <v/>
      </c>
      <c r="DG120" s="102" t="str">
        <f t="shared" si="11"/>
        <v/>
      </c>
      <c r="DH120" s="102" t="str">
        <f t="shared" si="11"/>
        <v/>
      </c>
      <c r="DI120" s="102" t="str">
        <f t="shared" si="11"/>
        <v>sou</v>
      </c>
      <c r="DJ120" s="102" t="str">
        <f t="shared" si="11"/>
        <v>new</v>
      </c>
      <c r="DL120" s="120" t="str">
        <f t="shared" si="10"/>
        <v xml:space="preserve">sou new </v>
      </c>
      <c r="DM120" s="119" t="str">
        <f t="shared" si="12"/>
        <v xml:space="preserve">sou new </v>
      </c>
    </row>
    <row r="121" spans="1:117" s="49" customFormat="1" ht="35.1" customHeight="1" x14ac:dyDescent="0.25">
      <c r="A121" s="67" t="s">
        <v>78</v>
      </c>
      <c r="B121" s="68">
        <f>VLOOKUP(A121,[1]Table!$B$1:$O$21,MATCH("xGD/90",[1]Table!$B$1:$O$1,0),0)</f>
        <v>0.05</v>
      </c>
      <c r="C121" s="69" t="s">
        <v>18</v>
      </c>
      <c r="D121" s="70" t="str">
        <f>IF(D$1="SAT",IF(AND(HLOOKUP(D$2,FIXTURES!$C$2:$NC$23,MATCH($C121,FIXTURES!$B$2:$B$23,0),0)="",HLOOKUP(D$2+1,FIXTURES!$C$2:$NC$23,MATCH($C121,FIXTURES!$B$2:$B$23,0),0)="",HLOOKUP(D$2+2,FIXTURES!$C$2:$NC$23,MATCH($C121,FIXTURES!$B$2:$B$23,0),0)=""),HLOOKUP(D$2-1,FIXTURES!$C$2:$NC$23,MATCH($C121,FIXTURES!$B$2:$B$23,0),0),IF(AND(HLOOKUP(D$2,FIXTURES!$C$2:$NC$23,MATCH($C121,FIXTURES!$B$2:$B$23,0),0)="",HLOOKUP(D$2+1,FIXTURES!$C$2:$NC$23,MATCH($C121,FIXTURES!$B$2:$B$23,0),0)=""),HLOOKUP(D$2+2,FIXTURES!$C$2:$NC$23,MATCH($C121,FIXTURES!$B$2:$B$23,0),0),IF(HLOOKUP(D$2+1,FIXTURES!$C$2:$NC$23,MATCH($C121,FIXTURES!$B$2:$B$23,0),0)="",HLOOKUP(D$2,FIXTURES!$C$2:$NC$23,MATCH($C121,FIXTURES!$B$2:$B$23,0),0),HLOOKUP(D$2+1,FIXTURES!$C$2:$NC$23,MATCH($C121,FIXTURES!$B$2:$B$23,0),0)))),IF(AND(HLOOKUP(D$2,FIXTURES!$C$2:$NC$23,MATCH($C121,FIXTURES!$B$2:$B$23,0),0)="",HLOOKUP(D$2+1,FIXTURES!$C$2:$NC$23,MATCH($C121,FIXTURES!$B$2:$B$23,0),0)=""),HLOOKUP(D$2+2,FIXTURES!$C$2:$NC$23,MATCH($C121,FIXTURES!$B$2:$B$23,0),0),IF(HLOOKUP(D$2+1,FIXTURES!$C$2:$NC$23,MATCH($C121,FIXTURES!$B$2:$B$23,0),0)="",HLOOKUP(D$2,FIXTURES!$C$2:$NC$23,MATCH($C121,FIXTURES!$B$2:$B$23,0),0),HLOOKUP(D$2+1,FIXTURES!$C$2:$NC$23,MATCH($C121,FIXTURES!$B$2:$B$23,0),0))))</f>
        <v/>
      </c>
      <c r="E121" s="70" t="str">
        <f>IF(E$1="SAT",IF(AND(HLOOKUP(E$2,FIXTURES!$C$2:$NC$23,MATCH($C121,FIXTURES!$B$2:$B$23,0),0)="",HLOOKUP(E$2+1,FIXTURES!$C$2:$NC$23,MATCH($C121,FIXTURES!$B$2:$B$23,0),0)="",HLOOKUP(E$2+2,FIXTURES!$C$2:$NC$23,MATCH($C121,FIXTURES!$B$2:$B$23,0),0)=""),HLOOKUP(E$2-1,FIXTURES!$C$2:$NC$23,MATCH($C121,FIXTURES!$B$2:$B$23,0),0),IF(AND(HLOOKUP(E$2,FIXTURES!$C$2:$NC$23,MATCH($C121,FIXTURES!$B$2:$B$23,0),0)="",HLOOKUP(E$2+1,FIXTURES!$C$2:$NC$23,MATCH($C121,FIXTURES!$B$2:$B$23,0),0)=""),HLOOKUP(E$2+2,FIXTURES!$C$2:$NC$23,MATCH($C121,FIXTURES!$B$2:$B$23,0),0),IF(HLOOKUP(E$2+1,FIXTURES!$C$2:$NC$23,MATCH($C121,FIXTURES!$B$2:$B$23,0),0)="",HLOOKUP(E$2,FIXTURES!$C$2:$NC$23,MATCH($C121,FIXTURES!$B$2:$B$23,0),0),HLOOKUP(E$2+1,FIXTURES!$C$2:$NC$23,MATCH($C121,FIXTURES!$B$2:$B$23,0),0)))),IF(AND(HLOOKUP(E$2,FIXTURES!$C$2:$NC$23,MATCH($C121,FIXTURES!$B$2:$B$23,0),0)="",HLOOKUP(E$2+1,FIXTURES!$C$2:$NC$23,MATCH($C121,FIXTURES!$B$2:$B$23,0),0)=""),HLOOKUP(E$2+2,FIXTURES!$C$2:$NC$23,MATCH($C121,FIXTURES!$B$2:$B$23,0),0),IF(HLOOKUP(E$2+1,FIXTURES!$C$2:$NC$23,MATCH($C121,FIXTURES!$B$2:$B$23,0),0)="",HLOOKUP(E$2,FIXTURES!$C$2:$NC$23,MATCH($C121,FIXTURES!$B$2:$B$23,0),0),HLOOKUP(E$2+1,FIXTURES!$C$2:$NC$23,MATCH($C121,FIXTURES!$B$2:$B$23,0),0))))</f>
        <v>MCI</v>
      </c>
      <c r="F121" s="70" t="str">
        <f>IF(F$1="SAT",IF(AND(HLOOKUP(F$2,FIXTURES!$C$2:$NC$23,MATCH($C121,FIXTURES!$B$2:$B$23,0),0)="",HLOOKUP(F$2+1,FIXTURES!$C$2:$NC$23,MATCH($C121,FIXTURES!$B$2:$B$23,0),0)="",HLOOKUP(F$2+2,FIXTURES!$C$2:$NC$23,MATCH($C121,FIXTURES!$B$2:$B$23,0),0)=""),HLOOKUP(F$2-1,FIXTURES!$C$2:$NC$23,MATCH($C121,FIXTURES!$B$2:$B$23,0),0),IF(AND(HLOOKUP(F$2,FIXTURES!$C$2:$NC$23,MATCH($C121,FIXTURES!$B$2:$B$23,0),0)="",HLOOKUP(F$2+1,FIXTURES!$C$2:$NC$23,MATCH($C121,FIXTURES!$B$2:$B$23,0),0)=""),HLOOKUP(F$2+2,FIXTURES!$C$2:$NC$23,MATCH($C121,FIXTURES!$B$2:$B$23,0),0),IF(HLOOKUP(F$2+1,FIXTURES!$C$2:$NC$23,MATCH($C121,FIXTURES!$B$2:$B$23,0),0)="",HLOOKUP(F$2,FIXTURES!$C$2:$NC$23,MATCH($C121,FIXTURES!$B$2:$B$23,0),0),HLOOKUP(F$2+1,FIXTURES!$C$2:$NC$23,MATCH($C121,FIXTURES!$B$2:$B$23,0),0)))),IF(AND(HLOOKUP(F$2,FIXTURES!$C$2:$NC$23,MATCH($C121,FIXTURES!$B$2:$B$23,0),0)="",HLOOKUP(F$2+1,FIXTURES!$C$2:$NC$23,MATCH($C121,FIXTURES!$B$2:$B$23,0),0)=""),HLOOKUP(F$2+2,FIXTURES!$C$2:$NC$23,MATCH($C121,FIXTURES!$B$2:$B$23,0),0),IF(HLOOKUP(F$2+1,FIXTURES!$C$2:$NC$23,MATCH($C121,FIXTURES!$B$2:$B$23,0),0)="",HLOOKUP(F$2,FIXTURES!$C$2:$NC$23,MATCH($C121,FIXTURES!$B$2:$B$23,0),0),HLOOKUP(F$2+1,FIXTURES!$C$2:$NC$23,MATCH($C121,FIXTURES!$B$2:$B$23,0),0))))</f>
        <v/>
      </c>
      <c r="G121" s="70" t="str">
        <f>IF(G$1="SAT",IF(AND(HLOOKUP(G$2,FIXTURES!$C$2:$NC$23,MATCH($C121,FIXTURES!$B$2:$B$23,0),0)="",HLOOKUP(G$2+1,FIXTURES!$C$2:$NC$23,MATCH($C121,FIXTURES!$B$2:$B$23,0),0)="",HLOOKUP(G$2+2,FIXTURES!$C$2:$NC$23,MATCH($C121,FIXTURES!$B$2:$B$23,0),0)=""),HLOOKUP(G$2-1,FIXTURES!$C$2:$NC$23,MATCH($C121,FIXTURES!$B$2:$B$23,0),0),IF(AND(HLOOKUP(G$2,FIXTURES!$C$2:$NC$23,MATCH($C121,FIXTURES!$B$2:$B$23,0),0)="",HLOOKUP(G$2+1,FIXTURES!$C$2:$NC$23,MATCH($C121,FIXTURES!$B$2:$B$23,0),0)=""),HLOOKUP(G$2+2,FIXTURES!$C$2:$NC$23,MATCH($C121,FIXTURES!$B$2:$B$23,0),0),IF(HLOOKUP(G$2+1,FIXTURES!$C$2:$NC$23,MATCH($C121,FIXTURES!$B$2:$B$23,0),0)="",HLOOKUP(G$2,FIXTURES!$C$2:$NC$23,MATCH($C121,FIXTURES!$B$2:$B$23,0),0),HLOOKUP(G$2+1,FIXTURES!$C$2:$NC$23,MATCH($C121,FIXTURES!$B$2:$B$23,0),0)))),IF(AND(HLOOKUP(G$2,FIXTURES!$C$2:$NC$23,MATCH($C121,FIXTURES!$B$2:$B$23,0),0)="",HLOOKUP(G$2+1,FIXTURES!$C$2:$NC$23,MATCH($C121,FIXTURES!$B$2:$B$23,0),0)=""),HLOOKUP(G$2+2,FIXTURES!$C$2:$NC$23,MATCH($C121,FIXTURES!$B$2:$B$23,0),0),IF(HLOOKUP(G$2+1,FIXTURES!$C$2:$NC$23,MATCH($C121,FIXTURES!$B$2:$B$23,0),0)="",HLOOKUP(G$2,FIXTURES!$C$2:$NC$23,MATCH($C121,FIXTURES!$B$2:$B$23,0),0),HLOOKUP(G$2+1,FIXTURES!$C$2:$NC$23,MATCH($C121,FIXTURES!$B$2:$B$23,0),0))))</f>
        <v>nfo</v>
      </c>
      <c r="H121" s="70" t="str">
        <f>IF(H$1="SAT",IF(AND(HLOOKUP(H$2,FIXTURES!$C$2:$NC$23,MATCH($C121,FIXTURES!$B$2:$B$23,0),0)="",HLOOKUP(H$2+1,FIXTURES!$C$2:$NC$23,MATCH($C121,FIXTURES!$B$2:$B$23,0),0)="",HLOOKUP(H$2+2,FIXTURES!$C$2:$NC$23,MATCH($C121,FIXTURES!$B$2:$B$23,0),0)=""),HLOOKUP(H$2-1,FIXTURES!$C$2:$NC$23,MATCH($C121,FIXTURES!$B$2:$B$23,0),0),IF(AND(HLOOKUP(H$2,FIXTURES!$C$2:$NC$23,MATCH($C121,FIXTURES!$B$2:$B$23,0),0)="",HLOOKUP(H$2+1,FIXTURES!$C$2:$NC$23,MATCH($C121,FIXTURES!$B$2:$B$23,0),0)=""),HLOOKUP(H$2+2,FIXTURES!$C$2:$NC$23,MATCH($C121,FIXTURES!$B$2:$B$23,0),0),IF(HLOOKUP(H$2+1,FIXTURES!$C$2:$NC$23,MATCH($C121,FIXTURES!$B$2:$B$23,0),0)="",HLOOKUP(H$2,FIXTURES!$C$2:$NC$23,MATCH($C121,FIXTURES!$B$2:$B$23,0),0),HLOOKUP(H$2+1,FIXTURES!$C$2:$NC$23,MATCH($C121,FIXTURES!$B$2:$B$23,0),0)))),IF(AND(HLOOKUP(H$2,FIXTURES!$C$2:$NC$23,MATCH($C121,FIXTURES!$B$2:$B$23,0),0)="",HLOOKUP(H$2+1,FIXTURES!$C$2:$NC$23,MATCH($C121,FIXTURES!$B$2:$B$23,0),0)=""),HLOOKUP(H$2+2,FIXTURES!$C$2:$NC$23,MATCH($C121,FIXTURES!$B$2:$B$23,0),0),IF(HLOOKUP(H$2+1,FIXTURES!$C$2:$NC$23,MATCH($C121,FIXTURES!$B$2:$B$23,0),0)="",HLOOKUP(H$2,FIXTURES!$C$2:$NC$23,MATCH($C121,FIXTURES!$B$2:$B$23,0),0),HLOOKUP(H$2+1,FIXTURES!$C$2:$NC$23,MATCH($C121,FIXTURES!$B$2:$B$23,0),0))))</f>
        <v/>
      </c>
      <c r="I121" s="70" t="str">
        <f>IF(I$1="SAT",IF(AND(HLOOKUP(I$2,FIXTURES!$C$2:$NC$23,MATCH($C121,FIXTURES!$B$2:$B$23,0),0)="",HLOOKUP(I$2+1,FIXTURES!$C$2:$NC$23,MATCH($C121,FIXTURES!$B$2:$B$23,0),0)="",HLOOKUP(I$2+2,FIXTURES!$C$2:$NC$23,MATCH($C121,FIXTURES!$B$2:$B$23,0),0)=""),HLOOKUP(I$2-1,FIXTURES!$C$2:$NC$23,MATCH($C121,FIXTURES!$B$2:$B$23,0),0),IF(AND(HLOOKUP(I$2,FIXTURES!$C$2:$NC$23,MATCH($C121,FIXTURES!$B$2:$B$23,0),0)="",HLOOKUP(I$2+1,FIXTURES!$C$2:$NC$23,MATCH($C121,FIXTURES!$B$2:$B$23,0),0)=""),HLOOKUP(I$2+2,FIXTURES!$C$2:$NC$23,MATCH($C121,FIXTURES!$B$2:$B$23,0),0),IF(HLOOKUP(I$2+1,FIXTURES!$C$2:$NC$23,MATCH($C121,FIXTURES!$B$2:$B$23,0),0)="",HLOOKUP(I$2,FIXTURES!$C$2:$NC$23,MATCH($C121,FIXTURES!$B$2:$B$23,0),0),HLOOKUP(I$2+1,FIXTURES!$C$2:$NC$23,MATCH($C121,FIXTURES!$B$2:$B$23,0),0)))),IF(AND(HLOOKUP(I$2,FIXTURES!$C$2:$NC$23,MATCH($C121,FIXTURES!$B$2:$B$23,0),0)="",HLOOKUP(I$2+1,FIXTURES!$C$2:$NC$23,MATCH($C121,FIXTURES!$B$2:$B$23,0),0)=""),HLOOKUP(I$2+2,FIXTURES!$C$2:$NC$23,MATCH($C121,FIXTURES!$B$2:$B$23,0),0),IF(HLOOKUP(I$2+1,FIXTURES!$C$2:$NC$23,MATCH($C121,FIXTURES!$B$2:$B$23,0),0)="",HLOOKUP(I$2,FIXTURES!$C$2:$NC$23,MATCH($C121,FIXTURES!$B$2:$B$23,0),0),HLOOKUP(I$2+1,FIXTURES!$C$2:$NC$23,MATCH($C121,FIXTURES!$B$2:$B$23,0),0))))</f>
        <v>BHA</v>
      </c>
      <c r="J121" s="70" t="str">
        <f>IF(J$1="SAT",IF(AND(HLOOKUP(J$2,FIXTURES!$C$2:$NC$23,MATCH($C121,FIXTURES!$B$2:$B$23,0),0)="",HLOOKUP(J$2+1,FIXTURES!$C$2:$NC$23,MATCH($C121,FIXTURES!$B$2:$B$23,0),0)="",HLOOKUP(J$2+2,FIXTURES!$C$2:$NC$23,MATCH($C121,FIXTURES!$B$2:$B$23,0),0)=""),HLOOKUP(J$2-1,FIXTURES!$C$2:$NC$23,MATCH($C121,FIXTURES!$B$2:$B$23,0),0),IF(AND(HLOOKUP(J$2,FIXTURES!$C$2:$NC$23,MATCH($C121,FIXTURES!$B$2:$B$23,0),0)="",HLOOKUP(J$2+1,FIXTURES!$C$2:$NC$23,MATCH($C121,FIXTURES!$B$2:$B$23,0),0)=""),HLOOKUP(J$2+2,FIXTURES!$C$2:$NC$23,MATCH($C121,FIXTURES!$B$2:$B$23,0),0),IF(HLOOKUP(J$2+1,FIXTURES!$C$2:$NC$23,MATCH($C121,FIXTURES!$B$2:$B$23,0),0)="",HLOOKUP(J$2,FIXTURES!$C$2:$NC$23,MATCH($C121,FIXTURES!$B$2:$B$23,0),0),HLOOKUP(J$2+1,FIXTURES!$C$2:$NC$23,MATCH($C121,FIXTURES!$B$2:$B$23,0),0)))),IF(AND(HLOOKUP(J$2,FIXTURES!$C$2:$NC$23,MATCH($C121,FIXTURES!$B$2:$B$23,0),0)="",HLOOKUP(J$2+1,FIXTURES!$C$2:$NC$23,MATCH($C121,FIXTURES!$B$2:$B$23,0),0)=""),HLOOKUP(J$2+2,FIXTURES!$C$2:$NC$23,MATCH($C121,FIXTURES!$B$2:$B$23,0),0),IF(HLOOKUP(J$2+1,FIXTURES!$C$2:$NC$23,MATCH($C121,FIXTURES!$B$2:$B$23,0),0)="",HLOOKUP(J$2,FIXTURES!$C$2:$NC$23,MATCH($C121,FIXTURES!$B$2:$B$23,0),0),HLOOKUP(J$2+1,FIXTURES!$C$2:$NC$23,MATCH($C121,FIXTURES!$B$2:$B$23,0),0))))</f>
        <v/>
      </c>
      <c r="K121" s="70" t="str">
        <f>IF(K$1="SAT",IF(AND(HLOOKUP(K$2,FIXTURES!$C$2:$NC$23,MATCH($C121,FIXTURES!$B$2:$B$23,0),0)="",HLOOKUP(K$2+1,FIXTURES!$C$2:$NC$23,MATCH($C121,FIXTURES!$B$2:$B$23,0),0)="",HLOOKUP(K$2+2,FIXTURES!$C$2:$NC$23,MATCH($C121,FIXTURES!$B$2:$B$23,0),0)=""),HLOOKUP(K$2-1,FIXTURES!$C$2:$NC$23,MATCH($C121,FIXTURES!$B$2:$B$23,0),0),IF(AND(HLOOKUP(K$2,FIXTURES!$C$2:$NC$23,MATCH($C121,FIXTURES!$B$2:$B$23,0),0)="",HLOOKUP(K$2+1,FIXTURES!$C$2:$NC$23,MATCH($C121,FIXTURES!$B$2:$B$23,0),0)=""),HLOOKUP(K$2+2,FIXTURES!$C$2:$NC$23,MATCH($C121,FIXTURES!$B$2:$B$23,0),0),IF(HLOOKUP(K$2+1,FIXTURES!$C$2:$NC$23,MATCH($C121,FIXTURES!$B$2:$B$23,0),0)="",HLOOKUP(K$2,FIXTURES!$C$2:$NC$23,MATCH($C121,FIXTURES!$B$2:$B$23,0),0),HLOOKUP(K$2+1,FIXTURES!$C$2:$NC$23,MATCH($C121,FIXTURES!$B$2:$B$23,0),0)))),IF(AND(HLOOKUP(K$2,FIXTURES!$C$2:$NC$23,MATCH($C121,FIXTURES!$B$2:$B$23,0),0)="",HLOOKUP(K$2+1,FIXTURES!$C$2:$NC$23,MATCH($C121,FIXTURES!$B$2:$B$23,0),0)=""),HLOOKUP(K$2+2,FIXTURES!$C$2:$NC$23,MATCH($C121,FIXTURES!$B$2:$B$23,0),0),IF(HLOOKUP(K$2+1,FIXTURES!$C$2:$NC$23,MATCH($C121,FIXTURES!$B$2:$B$23,0),0)="",HLOOKUP(K$2,FIXTURES!$C$2:$NC$23,MATCH($C121,FIXTURES!$B$2:$B$23,0),0),HLOOKUP(K$2+1,FIXTURES!$C$2:$NC$23,MATCH($C121,FIXTURES!$B$2:$B$23,0),0))))</f>
        <v>avl</v>
      </c>
      <c r="L121" s="70" t="str">
        <f>IF(L$1="SAT",IF(AND(HLOOKUP(L$2,FIXTURES!$C$2:$NC$23,MATCH($C121,FIXTURES!$B$2:$B$23,0),0)="",HLOOKUP(L$2+1,FIXTURES!$C$2:$NC$23,MATCH($C121,FIXTURES!$B$2:$B$23,0),0)="",HLOOKUP(L$2+2,FIXTURES!$C$2:$NC$23,MATCH($C121,FIXTURES!$B$2:$B$23,0),0)=""),HLOOKUP(L$2-1,FIXTURES!$C$2:$NC$23,MATCH($C121,FIXTURES!$B$2:$B$23,0),0),IF(AND(HLOOKUP(L$2,FIXTURES!$C$2:$NC$23,MATCH($C121,FIXTURES!$B$2:$B$23,0),0)="",HLOOKUP(L$2+1,FIXTURES!$C$2:$NC$23,MATCH($C121,FIXTURES!$B$2:$B$23,0),0)=""),HLOOKUP(L$2+2,FIXTURES!$C$2:$NC$23,MATCH($C121,FIXTURES!$B$2:$B$23,0),0),IF(HLOOKUP(L$2+1,FIXTURES!$C$2:$NC$23,MATCH($C121,FIXTURES!$B$2:$B$23,0),0)="",HLOOKUP(L$2,FIXTURES!$C$2:$NC$23,MATCH($C121,FIXTURES!$B$2:$B$23,0),0),HLOOKUP(L$2+1,FIXTURES!$C$2:$NC$23,MATCH($C121,FIXTURES!$B$2:$B$23,0),0)))),IF(AND(HLOOKUP(L$2,FIXTURES!$C$2:$NC$23,MATCH($C121,FIXTURES!$B$2:$B$23,0),0)="",HLOOKUP(L$2+1,FIXTURES!$C$2:$NC$23,MATCH($C121,FIXTURES!$B$2:$B$23,0),0)=""),HLOOKUP(L$2+2,FIXTURES!$C$2:$NC$23,MATCH($C121,FIXTURES!$B$2:$B$23,0),0),IF(HLOOKUP(L$2+1,FIXTURES!$C$2:$NC$23,MATCH($C121,FIXTURES!$B$2:$B$23,0),0)="",HLOOKUP(L$2,FIXTURES!$C$2:$NC$23,MATCH($C121,FIXTURES!$B$2:$B$23,0),0),HLOOKUP(L$2+1,FIXTURES!$C$2:$NC$23,MATCH($C121,FIXTURES!$B$2:$B$23,0),0))))</f>
        <v>TOT</v>
      </c>
      <c r="M121" s="70" t="str">
        <f>IF(M$1="SAT",IF(AND(HLOOKUP(M$2,FIXTURES!$C$2:$NC$23,MATCH($C121,FIXTURES!$B$2:$B$23,0),0)="",HLOOKUP(M$2+1,FIXTURES!$C$2:$NC$23,MATCH($C121,FIXTURES!$B$2:$B$23,0),0)="",HLOOKUP(M$2+2,FIXTURES!$C$2:$NC$23,MATCH($C121,FIXTURES!$B$2:$B$23,0),0)=""),HLOOKUP(M$2-1,FIXTURES!$C$2:$NC$23,MATCH($C121,FIXTURES!$B$2:$B$23,0),0),IF(AND(HLOOKUP(M$2,FIXTURES!$C$2:$NC$23,MATCH($C121,FIXTURES!$B$2:$B$23,0),0)="",HLOOKUP(M$2+1,FIXTURES!$C$2:$NC$23,MATCH($C121,FIXTURES!$B$2:$B$23,0),0)=""),HLOOKUP(M$2+2,FIXTURES!$C$2:$NC$23,MATCH($C121,FIXTURES!$B$2:$B$23,0),0),IF(HLOOKUP(M$2+1,FIXTURES!$C$2:$NC$23,MATCH($C121,FIXTURES!$B$2:$B$23,0),0)="",HLOOKUP(M$2,FIXTURES!$C$2:$NC$23,MATCH($C121,FIXTURES!$B$2:$B$23,0),0),HLOOKUP(M$2+1,FIXTURES!$C$2:$NC$23,MATCH($C121,FIXTURES!$B$2:$B$23,0),0)))),IF(AND(HLOOKUP(M$2,FIXTURES!$C$2:$NC$23,MATCH($C121,FIXTURES!$B$2:$B$23,0),0)="",HLOOKUP(M$2+1,FIXTURES!$C$2:$NC$23,MATCH($C121,FIXTURES!$B$2:$B$23,0),0)=""),HLOOKUP(M$2+2,FIXTURES!$C$2:$NC$23,MATCH($C121,FIXTURES!$B$2:$B$23,0),0),IF(HLOOKUP(M$2+1,FIXTURES!$C$2:$NC$23,MATCH($C121,FIXTURES!$B$2:$B$23,0),0)="",HLOOKUP(M$2,FIXTURES!$C$2:$NC$23,MATCH($C121,FIXTURES!$B$2:$B$23,0),0),HLOOKUP(M$2+1,FIXTURES!$C$2:$NC$23,MATCH($C121,FIXTURES!$B$2:$B$23,0),0))))</f>
        <v>che</v>
      </c>
      <c r="N121" s="70" t="str">
        <f>IF(N$1="SAT",IF(AND(HLOOKUP(N$2,FIXTURES!$C$2:$NC$23,MATCH($C121,FIXTURES!$B$2:$B$23,0),0)="",HLOOKUP(N$2+1,FIXTURES!$C$2:$NC$23,MATCH($C121,FIXTURES!$B$2:$B$23,0),0)="",HLOOKUP(N$2+2,FIXTURES!$C$2:$NC$23,MATCH($C121,FIXTURES!$B$2:$B$23,0),0)=""),HLOOKUP(N$2-1,FIXTURES!$C$2:$NC$23,MATCH($C121,FIXTURES!$B$2:$B$23,0),0),IF(AND(HLOOKUP(N$2,FIXTURES!$C$2:$NC$23,MATCH($C121,FIXTURES!$B$2:$B$23,0),0)="",HLOOKUP(N$2+1,FIXTURES!$C$2:$NC$23,MATCH($C121,FIXTURES!$B$2:$B$23,0),0)=""),HLOOKUP(N$2+2,FIXTURES!$C$2:$NC$23,MATCH($C121,FIXTURES!$B$2:$B$23,0),0),IF(HLOOKUP(N$2+1,FIXTURES!$C$2:$NC$23,MATCH($C121,FIXTURES!$B$2:$B$23,0),0)="",HLOOKUP(N$2,FIXTURES!$C$2:$NC$23,MATCH($C121,FIXTURES!$B$2:$B$23,0),0),HLOOKUP(N$2+1,FIXTURES!$C$2:$NC$23,MATCH($C121,FIXTURES!$B$2:$B$23,0),0)))),IF(AND(HLOOKUP(N$2,FIXTURES!$C$2:$NC$23,MATCH($C121,FIXTURES!$B$2:$B$23,0),0)="",HLOOKUP(N$2+1,FIXTURES!$C$2:$NC$23,MATCH($C121,FIXTURES!$B$2:$B$23,0),0)=""),HLOOKUP(N$2+2,FIXTURES!$C$2:$NC$23,MATCH($C121,FIXTURES!$B$2:$B$23,0),0),IF(HLOOKUP(N$2+1,FIXTURES!$C$2:$NC$23,MATCH($C121,FIXTURES!$B$2:$B$23,0),0)="",HLOOKUP(N$2,FIXTURES!$C$2:$NC$23,MATCH($C121,FIXTURES!$B$2:$B$23,0),0),HLOOKUP(N$2+1,FIXTURES!$C$2:$NC$23,MATCH($C121,FIXTURES!$B$2:$B$23,0),0))))</f>
        <v>FCSB</v>
      </c>
      <c r="O121" s="70" t="str">
        <f>IF(O$1="SAT",IF(AND(HLOOKUP(O$2,FIXTURES!$C$2:$NC$23,MATCH($C121,FIXTURES!$B$2:$B$23,0),0)="",HLOOKUP(O$2+1,FIXTURES!$C$2:$NC$23,MATCH($C121,FIXTURES!$B$2:$B$23,0),0)="",HLOOKUP(O$2+2,FIXTURES!$C$2:$NC$23,MATCH($C121,FIXTURES!$B$2:$B$23,0),0)=""),HLOOKUP(O$2-1,FIXTURES!$C$2:$NC$23,MATCH($C121,FIXTURES!$B$2:$B$23,0),0),IF(AND(HLOOKUP(O$2,FIXTURES!$C$2:$NC$23,MATCH($C121,FIXTURES!$B$2:$B$23,0),0)="",HLOOKUP(O$2+1,FIXTURES!$C$2:$NC$23,MATCH($C121,FIXTURES!$B$2:$B$23,0),0)=""),HLOOKUP(O$2+2,FIXTURES!$C$2:$NC$23,MATCH($C121,FIXTURES!$B$2:$B$23,0),0),IF(HLOOKUP(O$2+1,FIXTURES!$C$2:$NC$23,MATCH($C121,FIXTURES!$B$2:$B$23,0),0)="",HLOOKUP(O$2,FIXTURES!$C$2:$NC$23,MATCH($C121,FIXTURES!$B$2:$B$23,0),0),HLOOKUP(O$2+1,FIXTURES!$C$2:$NC$23,MATCH($C121,FIXTURES!$B$2:$B$23,0),0)))),IF(AND(HLOOKUP(O$2,FIXTURES!$C$2:$NC$23,MATCH($C121,FIXTURES!$B$2:$B$23,0),0)="",HLOOKUP(O$2+1,FIXTURES!$C$2:$NC$23,MATCH($C121,FIXTURES!$B$2:$B$23,0),0)=""),HLOOKUP(O$2+2,FIXTURES!$C$2:$NC$23,MATCH($C121,FIXTURES!$B$2:$B$23,0),0),IF(HLOOKUP(O$2+1,FIXTURES!$C$2:$NC$23,MATCH($C121,FIXTURES!$B$2:$B$23,0),0)="",HLOOKUP(O$2,FIXTURES!$C$2:$NC$23,MATCH($C121,FIXTURES!$B$2:$B$23,0),0),HLOOKUP(O$2+1,FIXTURES!$C$2:$NC$23,MATCH($C121,FIXTURES!$B$2:$B$23,0),0))))</f>
        <v/>
      </c>
      <c r="P121" s="70" t="str">
        <f>IF(P$1="SAT",IF(AND(HLOOKUP(P$2,FIXTURES!$C$2:$NC$23,MATCH($C121,FIXTURES!$B$2:$B$23,0),0)="",HLOOKUP(P$2+1,FIXTURES!$C$2:$NC$23,MATCH($C121,FIXTURES!$B$2:$B$23,0),0)="",HLOOKUP(P$2+2,FIXTURES!$C$2:$NC$23,MATCH($C121,FIXTURES!$B$2:$B$23,0),0)=""),HLOOKUP(P$2-1,FIXTURES!$C$2:$NC$23,MATCH($C121,FIXTURES!$B$2:$B$23,0),0),IF(AND(HLOOKUP(P$2,FIXTURES!$C$2:$NC$23,MATCH($C121,FIXTURES!$B$2:$B$23,0),0)="",HLOOKUP(P$2+1,FIXTURES!$C$2:$NC$23,MATCH($C121,FIXTURES!$B$2:$B$23,0),0)=""),HLOOKUP(P$2+2,FIXTURES!$C$2:$NC$23,MATCH($C121,FIXTURES!$B$2:$B$23,0),0),IF(HLOOKUP(P$2+1,FIXTURES!$C$2:$NC$23,MATCH($C121,FIXTURES!$B$2:$B$23,0),0)="",HLOOKUP(P$2,FIXTURES!$C$2:$NC$23,MATCH($C121,FIXTURES!$B$2:$B$23,0),0),HLOOKUP(P$2+1,FIXTURES!$C$2:$NC$23,MATCH($C121,FIXTURES!$B$2:$B$23,0),0)))),IF(AND(HLOOKUP(P$2,FIXTURES!$C$2:$NC$23,MATCH($C121,FIXTURES!$B$2:$B$23,0),0)="",HLOOKUP(P$2+1,FIXTURES!$C$2:$NC$23,MATCH($C121,FIXTURES!$B$2:$B$23,0),0)=""),HLOOKUP(P$2+2,FIXTURES!$C$2:$NC$23,MATCH($C121,FIXTURES!$B$2:$B$23,0),0),IF(HLOOKUP(P$2+1,FIXTURES!$C$2:$NC$23,MATCH($C121,FIXTURES!$B$2:$B$23,0),0)="",HLOOKUP(P$2,FIXTURES!$C$2:$NC$23,MATCH($C121,FIXTURES!$B$2:$B$23,0),0),HLOOKUP(P$2+1,FIXTURES!$C$2:$NC$23,MATCH($C121,FIXTURES!$B$2:$B$23,0),0))))</f>
        <v>Silkeborg</v>
      </c>
      <c r="Q121" s="70" t="str">
        <f>IF(Q$1="SAT",IF(AND(HLOOKUP(Q$2,FIXTURES!$C$2:$NC$23,MATCH($C121,FIXTURES!$B$2:$B$23,0),0)="",HLOOKUP(Q$2+1,FIXTURES!$C$2:$NC$23,MATCH($C121,FIXTURES!$B$2:$B$23,0),0)="",HLOOKUP(Q$2+2,FIXTURES!$C$2:$NC$23,MATCH($C121,FIXTURES!$B$2:$B$23,0),0)=""),HLOOKUP(Q$2-1,FIXTURES!$C$2:$NC$23,MATCH($C121,FIXTURES!$B$2:$B$23,0),0),IF(AND(HLOOKUP(Q$2,FIXTURES!$C$2:$NC$23,MATCH($C121,FIXTURES!$B$2:$B$23,0),0)="",HLOOKUP(Q$2+1,FIXTURES!$C$2:$NC$23,MATCH($C121,FIXTURES!$B$2:$B$23,0),0)=""),HLOOKUP(Q$2+2,FIXTURES!$C$2:$NC$23,MATCH($C121,FIXTURES!$B$2:$B$23,0),0),IF(HLOOKUP(Q$2+1,FIXTURES!$C$2:$NC$23,MATCH($C121,FIXTURES!$B$2:$B$23,0),0)="",HLOOKUP(Q$2,FIXTURES!$C$2:$NC$23,MATCH($C121,FIXTURES!$B$2:$B$23,0),0),HLOOKUP(Q$2+1,FIXTURES!$C$2:$NC$23,MATCH($C121,FIXTURES!$B$2:$B$23,0),0)))),IF(AND(HLOOKUP(Q$2,FIXTURES!$C$2:$NC$23,MATCH($C121,FIXTURES!$B$2:$B$23,0),0)="",HLOOKUP(Q$2+1,FIXTURES!$C$2:$NC$23,MATCH($C121,FIXTURES!$B$2:$B$23,0),0)=""),HLOOKUP(Q$2+2,FIXTURES!$C$2:$NC$23,MATCH($C121,FIXTURES!$B$2:$B$23,0),0),IF(HLOOKUP(Q$2+1,FIXTURES!$C$2:$NC$23,MATCH($C121,FIXTURES!$B$2:$B$23,0),0)="",HLOOKUP(Q$2,FIXTURES!$C$2:$NC$23,MATCH($C121,FIXTURES!$B$2:$B$23,0),0),HLOOKUP(Q$2+1,FIXTURES!$C$2:$NC$23,MATCH($C121,FIXTURES!$B$2:$B$23,0),0))))</f>
        <v>eve</v>
      </c>
      <c r="R121" s="70" t="str">
        <f>IF(R$1="SAT",IF(AND(HLOOKUP(R$2,FIXTURES!$C$2:$NC$23,MATCH($C121,FIXTURES!$B$2:$B$23,0),0)="",HLOOKUP(R$2+1,FIXTURES!$C$2:$NC$23,MATCH($C121,FIXTURES!$B$2:$B$23,0),0)="",HLOOKUP(R$2+2,FIXTURES!$C$2:$NC$23,MATCH($C121,FIXTURES!$B$2:$B$23,0),0)=""),HLOOKUP(R$2-1,FIXTURES!$C$2:$NC$23,MATCH($C121,FIXTURES!$B$2:$B$23,0),0),IF(AND(HLOOKUP(R$2,FIXTURES!$C$2:$NC$23,MATCH($C121,FIXTURES!$B$2:$B$23,0),0)="",HLOOKUP(R$2+1,FIXTURES!$C$2:$NC$23,MATCH($C121,FIXTURES!$B$2:$B$23,0),0)=""),HLOOKUP(R$2+2,FIXTURES!$C$2:$NC$23,MATCH($C121,FIXTURES!$B$2:$B$23,0),0),IF(HLOOKUP(R$2+1,FIXTURES!$C$2:$NC$23,MATCH($C121,FIXTURES!$B$2:$B$23,0),0)="",HLOOKUP(R$2,FIXTURES!$C$2:$NC$23,MATCH($C121,FIXTURES!$B$2:$B$23,0),0),HLOOKUP(R$2+1,FIXTURES!$C$2:$NC$23,MATCH($C121,FIXTURES!$B$2:$B$23,0),0)))),IF(AND(HLOOKUP(R$2,FIXTURES!$C$2:$NC$23,MATCH($C121,FIXTURES!$B$2:$B$23,0),0)="",HLOOKUP(R$2+1,FIXTURES!$C$2:$NC$23,MATCH($C121,FIXTURES!$B$2:$B$23,0),0)=""),HLOOKUP(R$2+2,FIXTURES!$C$2:$NC$23,MATCH($C121,FIXTURES!$B$2:$B$23,0),0),IF(HLOOKUP(R$2+1,FIXTURES!$C$2:$NC$23,MATCH($C121,FIXTURES!$B$2:$B$23,0),0)="",HLOOKUP(R$2,FIXTURES!$C$2:$NC$23,MATCH($C121,FIXTURES!$B$2:$B$23,0),0),HLOOKUP(R$2+1,FIXTURES!$C$2:$NC$23,MATCH($C121,FIXTURES!$B$2:$B$23,0),0))))</f>
        <v/>
      </c>
      <c r="S121" s="70" t="str">
        <f>IF(S$1="SAT",IF(AND(HLOOKUP(S$2,FIXTURES!$C$2:$NC$23,MATCH($C121,FIXTURES!$B$2:$B$23,0),0)="",HLOOKUP(S$2+1,FIXTURES!$C$2:$NC$23,MATCH($C121,FIXTURES!$B$2:$B$23,0),0)="",HLOOKUP(S$2+2,FIXTURES!$C$2:$NC$23,MATCH($C121,FIXTURES!$B$2:$B$23,0),0)=""),HLOOKUP(S$2-1,FIXTURES!$C$2:$NC$23,MATCH($C121,FIXTURES!$B$2:$B$23,0),0),IF(AND(HLOOKUP(S$2,FIXTURES!$C$2:$NC$23,MATCH($C121,FIXTURES!$B$2:$B$23,0),0)="",HLOOKUP(S$2+1,FIXTURES!$C$2:$NC$23,MATCH($C121,FIXTURES!$B$2:$B$23,0),0)=""),HLOOKUP(S$2+2,FIXTURES!$C$2:$NC$23,MATCH($C121,FIXTURES!$B$2:$B$23,0),0),IF(HLOOKUP(S$2+1,FIXTURES!$C$2:$NC$23,MATCH($C121,FIXTURES!$B$2:$B$23,0),0)="",HLOOKUP(S$2,FIXTURES!$C$2:$NC$23,MATCH($C121,FIXTURES!$B$2:$B$23,0),0),HLOOKUP(S$2+1,FIXTURES!$C$2:$NC$23,MATCH($C121,FIXTURES!$B$2:$B$23,0),0)))),IF(AND(HLOOKUP(S$2,FIXTURES!$C$2:$NC$23,MATCH($C121,FIXTURES!$B$2:$B$23,0),0)="",HLOOKUP(S$2+1,FIXTURES!$C$2:$NC$23,MATCH($C121,FIXTURES!$B$2:$B$23,0),0)=""),HLOOKUP(S$2+2,FIXTURES!$C$2:$NC$23,MATCH($C121,FIXTURES!$B$2:$B$23,0),0),IF(HLOOKUP(S$2+1,FIXTURES!$C$2:$NC$23,MATCH($C121,FIXTURES!$B$2:$B$23,0),0)="",HLOOKUP(S$2,FIXTURES!$C$2:$NC$23,MATCH($C121,FIXTURES!$B$2:$B$23,0),0),HLOOKUP(S$2+1,FIXTURES!$C$2:$NC$23,MATCH($C121,FIXTURES!$B$2:$B$23,0),0))))</f>
        <v/>
      </c>
      <c r="T121" s="70" t="str">
        <f>IF(T$1="SAT",IF(AND(HLOOKUP(T$2,FIXTURES!$C$2:$NC$23,MATCH($C121,FIXTURES!$B$2:$B$23,0),0)="",HLOOKUP(T$2+1,FIXTURES!$C$2:$NC$23,MATCH($C121,FIXTURES!$B$2:$B$23,0),0)="",HLOOKUP(T$2+2,FIXTURES!$C$2:$NC$23,MATCH($C121,FIXTURES!$B$2:$B$23,0),0)=""),HLOOKUP(T$2-1,FIXTURES!$C$2:$NC$23,MATCH($C121,FIXTURES!$B$2:$B$23,0),0),IF(AND(HLOOKUP(T$2,FIXTURES!$C$2:$NC$23,MATCH($C121,FIXTURES!$B$2:$B$23,0),0)="",HLOOKUP(T$2+1,FIXTURES!$C$2:$NC$23,MATCH($C121,FIXTURES!$B$2:$B$23,0),0)=""),HLOOKUP(T$2+2,FIXTURES!$C$2:$NC$23,MATCH($C121,FIXTURES!$B$2:$B$23,0),0),IF(HLOOKUP(T$2+1,FIXTURES!$C$2:$NC$23,MATCH($C121,FIXTURES!$B$2:$B$23,0),0)="",HLOOKUP(T$2,FIXTURES!$C$2:$NC$23,MATCH($C121,FIXTURES!$B$2:$B$23,0),0),HLOOKUP(T$2+1,FIXTURES!$C$2:$NC$23,MATCH($C121,FIXTURES!$B$2:$B$23,0),0)))),IF(AND(HLOOKUP(T$2,FIXTURES!$C$2:$NC$23,MATCH($C121,FIXTURES!$B$2:$B$23,0),0)="",HLOOKUP(T$2+1,FIXTURES!$C$2:$NC$23,MATCH($C121,FIXTURES!$B$2:$B$23,0),0)=""),HLOOKUP(T$2+2,FIXTURES!$C$2:$NC$23,MATCH($C121,FIXTURES!$B$2:$B$23,0),0),IF(HLOOKUP(T$2+1,FIXTURES!$C$2:$NC$23,MATCH($C121,FIXTURES!$B$2:$B$23,0),0)="",HLOOKUP(T$2,FIXTURES!$C$2:$NC$23,MATCH($C121,FIXTURES!$B$2:$B$23,0),0),HLOOKUP(T$2+1,FIXTURES!$C$2:$NC$23,MATCH($C121,FIXTURES!$B$2:$B$23,0),0))))</f>
        <v/>
      </c>
      <c r="U121" s="70" t="str">
        <f>IF(U$1="SAT",IF(AND(HLOOKUP(U$2,FIXTURES!$C$2:$NC$23,MATCH($C121,FIXTURES!$B$2:$B$23,0),0)="",HLOOKUP(U$2+1,FIXTURES!$C$2:$NC$23,MATCH($C121,FIXTURES!$B$2:$B$23,0),0)="",HLOOKUP(U$2+2,FIXTURES!$C$2:$NC$23,MATCH($C121,FIXTURES!$B$2:$B$23,0),0)=""),HLOOKUP(U$2-1,FIXTURES!$C$2:$NC$23,MATCH($C121,FIXTURES!$B$2:$B$23,0),0),IF(AND(HLOOKUP(U$2,FIXTURES!$C$2:$NC$23,MATCH($C121,FIXTURES!$B$2:$B$23,0),0)="",HLOOKUP(U$2+1,FIXTURES!$C$2:$NC$23,MATCH($C121,FIXTURES!$B$2:$B$23,0),0)=""),HLOOKUP(U$2+2,FIXTURES!$C$2:$NC$23,MATCH($C121,FIXTURES!$B$2:$B$23,0),0),IF(HLOOKUP(U$2+1,FIXTURES!$C$2:$NC$23,MATCH($C121,FIXTURES!$B$2:$B$23,0),0)="",HLOOKUP(U$2,FIXTURES!$C$2:$NC$23,MATCH($C121,FIXTURES!$B$2:$B$23,0),0),HLOOKUP(U$2+1,FIXTURES!$C$2:$NC$23,MATCH($C121,FIXTURES!$B$2:$B$23,0),0)))),IF(AND(HLOOKUP(U$2,FIXTURES!$C$2:$NC$23,MATCH($C121,FIXTURES!$B$2:$B$23,0),0)="",HLOOKUP(U$2+1,FIXTURES!$C$2:$NC$23,MATCH($C121,FIXTURES!$B$2:$B$23,0),0)=""),HLOOKUP(U$2+2,FIXTURES!$C$2:$NC$23,MATCH($C121,FIXTURES!$B$2:$B$23,0),0),IF(HLOOKUP(U$2+1,FIXTURES!$C$2:$NC$23,MATCH($C121,FIXTURES!$B$2:$B$23,0),0)="",HLOOKUP(U$2,FIXTURES!$C$2:$NC$23,MATCH($C121,FIXTURES!$B$2:$B$23,0),0),HLOOKUP(U$2+1,FIXTURES!$C$2:$NC$23,MATCH($C121,FIXTURES!$B$2:$B$23,0),0))))</f>
        <v>WOL</v>
      </c>
      <c r="V121" s="70" t="str">
        <f>IF(V$1="SAT",IF(AND(HLOOKUP(V$2,FIXTURES!$C$2:$NC$23,MATCH($C121,FIXTURES!$B$2:$B$23,0),0)="",HLOOKUP(V$2+1,FIXTURES!$C$2:$NC$23,MATCH($C121,FIXTURES!$B$2:$B$23,0),0)="",HLOOKUP(V$2+2,FIXTURES!$C$2:$NC$23,MATCH($C121,FIXTURES!$B$2:$B$23,0),0)=""),HLOOKUP(V$2-1,FIXTURES!$C$2:$NC$23,MATCH($C121,FIXTURES!$B$2:$B$23,0),0),IF(AND(HLOOKUP(V$2,FIXTURES!$C$2:$NC$23,MATCH($C121,FIXTURES!$B$2:$B$23,0),0)="",HLOOKUP(V$2+1,FIXTURES!$C$2:$NC$23,MATCH($C121,FIXTURES!$B$2:$B$23,0),0)=""),HLOOKUP(V$2+2,FIXTURES!$C$2:$NC$23,MATCH($C121,FIXTURES!$B$2:$B$23,0),0),IF(HLOOKUP(V$2+1,FIXTURES!$C$2:$NC$23,MATCH($C121,FIXTURES!$B$2:$B$23,0),0)="",HLOOKUP(V$2,FIXTURES!$C$2:$NC$23,MATCH($C121,FIXTURES!$B$2:$B$23,0),0),HLOOKUP(V$2+1,FIXTURES!$C$2:$NC$23,MATCH($C121,FIXTURES!$B$2:$B$23,0),0)))),IF(AND(HLOOKUP(V$2,FIXTURES!$C$2:$NC$23,MATCH($C121,FIXTURES!$B$2:$B$23,0),0)="",HLOOKUP(V$2+1,FIXTURES!$C$2:$NC$23,MATCH($C121,FIXTURES!$B$2:$B$23,0),0)=""),HLOOKUP(V$2+2,FIXTURES!$C$2:$NC$23,MATCH($C121,FIXTURES!$B$2:$B$23,0),0),IF(HLOOKUP(V$2+1,FIXTURES!$C$2:$NC$23,MATCH($C121,FIXTURES!$B$2:$B$23,0),0)="",HLOOKUP(V$2,FIXTURES!$C$2:$NC$23,MATCH($C121,FIXTURES!$B$2:$B$23,0),0),HLOOKUP(V$2+1,FIXTURES!$C$2:$NC$23,MATCH($C121,FIXTURES!$B$2:$B$23,0),0))))</f>
        <v>Anderlecht</v>
      </c>
      <c r="W121" s="70" t="str">
        <f>IF(W$1="SAT",IF(AND(HLOOKUP(W$2,FIXTURES!$C$2:$NC$23,MATCH($C121,FIXTURES!$B$2:$B$23,0),0)="",HLOOKUP(W$2+1,FIXTURES!$C$2:$NC$23,MATCH($C121,FIXTURES!$B$2:$B$23,0),0)="",HLOOKUP(W$2+2,FIXTURES!$C$2:$NC$23,MATCH($C121,FIXTURES!$B$2:$B$23,0),0)=""),HLOOKUP(W$2-1,FIXTURES!$C$2:$NC$23,MATCH($C121,FIXTURES!$B$2:$B$23,0),0),IF(AND(HLOOKUP(W$2,FIXTURES!$C$2:$NC$23,MATCH($C121,FIXTURES!$B$2:$B$23,0),0)="",HLOOKUP(W$2+1,FIXTURES!$C$2:$NC$23,MATCH($C121,FIXTURES!$B$2:$B$23,0),0)=""),HLOOKUP(W$2+2,FIXTURES!$C$2:$NC$23,MATCH($C121,FIXTURES!$B$2:$B$23,0),0),IF(HLOOKUP(W$2+1,FIXTURES!$C$2:$NC$23,MATCH($C121,FIXTURES!$B$2:$B$23,0),0)="",HLOOKUP(W$2,FIXTURES!$C$2:$NC$23,MATCH($C121,FIXTURES!$B$2:$B$23,0),0),HLOOKUP(W$2+1,FIXTURES!$C$2:$NC$23,MATCH($C121,FIXTURES!$B$2:$B$23,0),0)))),IF(AND(HLOOKUP(W$2,FIXTURES!$C$2:$NC$23,MATCH($C121,FIXTURES!$B$2:$B$23,0),0)="",HLOOKUP(W$2+1,FIXTURES!$C$2:$NC$23,MATCH($C121,FIXTURES!$B$2:$B$23,0),0)=""),HLOOKUP(W$2+2,FIXTURES!$C$2:$NC$23,MATCH($C121,FIXTURES!$B$2:$B$23,0),0),IF(HLOOKUP(W$2+1,FIXTURES!$C$2:$NC$23,MATCH($C121,FIXTURES!$B$2:$B$23,0),0)="",HLOOKUP(W$2,FIXTURES!$C$2:$NC$23,MATCH($C121,FIXTURES!$B$2:$B$23,0),0),HLOOKUP(W$2+1,FIXTURES!$C$2:$NC$23,MATCH($C121,FIXTURES!$B$2:$B$23,0),0))))</f>
        <v>FUL</v>
      </c>
      <c r="X121" s="70" t="str">
        <f>IF(X$1="SAT",IF(AND(HLOOKUP(X$2,FIXTURES!$C$2:$NC$23,MATCH($C121,FIXTURES!$B$2:$B$23,0),0)="",HLOOKUP(X$2+1,FIXTURES!$C$2:$NC$23,MATCH($C121,FIXTURES!$B$2:$B$23,0),0)="",HLOOKUP(X$2+2,FIXTURES!$C$2:$NC$23,MATCH($C121,FIXTURES!$B$2:$B$23,0),0)=""),HLOOKUP(X$2-1,FIXTURES!$C$2:$NC$23,MATCH($C121,FIXTURES!$B$2:$B$23,0),0),IF(AND(HLOOKUP(X$2,FIXTURES!$C$2:$NC$23,MATCH($C121,FIXTURES!$B$2:$B$23,0),0)="",HLOOKUP(X$2+1,FIXTURES!$C$2:$NC$23,MATCH($C121,FIXTURES!$B$2:$B$23,0),0)=""),HLOOKUP(X$2+2,FIXTURES!$C$2:$NC$23,MATCH($C121,FIXTURES!$B$2:$B$23,0),0),IF(HLOOKUP(X$2+1,FIXTURES!$C$2:$NC$23,MATCH($C121,FIXTURES!$B$2:$B$23,0),0)="",HLOOKUP(X$2,FIXTURES!$C$2:$NC$23,MATCH($C121,FIXTURES!$B$2:$B$23,0),0),HLOOKUP(X$2+1,FIXTURES!$C$2:$NC$23,MATCH($C121,FIXTURES!$B$2:$B$23,0),0)))),IF(AND(HLOOKUP(X$2,FIXTURES!$C$2:$NC$23,MATCH($C121,FIXTURES!$B$2:$B$23,0),0)="",HLOOKUP(X$2+1,FIXTURES!$C$2:$NC$23,MATCH($C121,FIXTURES!$B$2:$B$23,0),0)=""),HLOOKUP(X$2+2,FIXTURES!$C$2:$NC$23,MATCH($C121,FIXTURES!$B$2:$B$23,0),0),IF(HLOOKUP(X$2+1,FIXTURES!$C$2:$NC$23,MATCH($C121,FIXTURES!$B$2:$B$23,0),0)="",HLOOKUP(X$2,FIXTURES!$C$2:$NC$23,MATCH($C121,FIXTURES!$B$2:$B$23,0),0),HLOOKUP(X$2+1,FIXTURES!$C$2:$NC$23,MATCH($C121,FIXTURES!$B$2:$B$23,0),0))))</f>
        <v>Anderlecht</v>
      </c>
      <c r="Y121" s="70" t="str">
        <f>IF(Y$1="SAT",IF(AND(HLOOKUP(Y$2,FIXTURES!$C$2:$NC$23,MATCH($C121,FIXTURES!$B$2:$B$23,0),0)="",HLOOKUP(Y$2+1,FIXTURES!$C$2:$NC$23,MATCH($C121,FIXTURES!$B$2:$B$23,0),0)="",HLOOKUP(Y$2+2,FIXTURES!$C$2:$NC$23,MATCH($C121,FIXTURES!$B$2:$B$23,0),0)=""),HLOOKUP(Y$2-1,FIXTURES!$C$2:$NC$23,MATCH($C121,FIXTURES!$B$2:$B$23,0),0),IF(AND(HLOOKUP(Y$2,FIXTURES!$C$2:$NC$23,MATCH($C121,FIXTURES!$B$2:$B$23,0),0)="",HLOOKUP(Y$2+1,FIXTURES!$C$2:$NC$23,MATCH($C121,FIXTURES!$B$2:$B$23,0),0)=""),HLOOKUP(Y$2+2,FIXTURES!$C$2:$NC$23,MATCH($C121,FIXTURES!$B$2:$B$23,0),0),IF(HLOOKUP(Y$2+1,FIXTURES!$C$2:$NC$23,MATCH($C121,FIXTURES!$B$2:$B$23,0),0)="",HLOOKUP(Y$2,FIXTURES!$C$2:$NC$23,MATCH($C121,FIXTURES!$B$2:$B$23,0),0),HLOOKUP(Y$2+1,FIXTURES!$C$2:$NC$23,MATCH($C121,FIXTURES!$B$2:$B$23,0),0)))),IF(AND(HLOOKUP(Y$2,FIXTURES!$C$2:$NC$23,MATCH($C121,FIXTURES!$B$2:$B$23,0),0)="",HLOOKUP(Y$2+1,FIXTURES!$C$2:$NC$23,MATCH($C121,FIXTURES!$B$2:$B$23,0),0)=""),HLOOKUP(Y$2+2,FIXTURES!$C$2:$NC$23,MATCH($C121,FIXTURES!$B$2:$B$23,0),0),IF(HLOOKUP(Y$2+1,FIXTURES!$C$2:$NC$23,MATCH($C121,FIXTURES!$B$2:$B$23,0),0)="",HLOOKUP(Y$2,FIXTURES!$C$2:$NC$23,MATCH($C121,FIXTURES!$B$2:$B$23,0),0),HLOOKUP(Y$2+1,FIXTURES!$C$2:$NC$23,MATCH($C121,FIXTURES!$B$2:$B$23,0),0))))</f>
        <v>sou</v>
      </c>
      <c r="Z121" s="70" t="str">
        <f>IF(Z$1="SAT",IF(AND(HLOOKUP(Z$2,FIXTURES!$C$2:$NC$23,MATCH($C121,FIXTURES!$B$2:$B$23,0),0)="",HLOOKUP(Z$2+1,FIXTURES!$C$2:$NC$23,MATCH($C121,FIXTURES!$B$2:$B$23,0),0)="",HLOOKUP(Z$2+2,FIXTURES!$C$2:$NC$23,MATCH($C121,FIXTURES!$B$2:$B$23,0),0)=""),HLOOKUP(Z$2-1,FIXTURES!$C$2:$NC$23,MATCH($C121,FIXTURES!$B$2:$B$23,0),0),IF(AND(HLOOKUP(Z$2,FIXTURES!$C$2:$NC$23,MATCH($C121,FIXTURES!$B$2:$B$23,0),0)="",HLOOKUP(Z$2+1,FIXTURES!$C$2:$NC$23,MATCH($C121,FIXTURES!$B$2:$B$23,0),0)=""),HLOOKUP(Z$2+2,FIXTURES!$C$2:$NC$23,MATCH($C121,FIXTURES!$B$2:$B$23,0),0),IF(HLOOKUP(Z$2+1,FIXTURES!$C$2:$NC$23,MATCH($C121,FIXTURES!$B$2:$B$23,0),0)="",HLOOKUP(Z$2,FIXTURES!$C$2:$NC$23,MATCH($C121,FIXTURES!$B$2:$B$23,0),0),HLOOKUP(Z$2+1,FIXTURES!$C$2:$NC$23,MATCH($C121,FIXTURES!$B$2:$B$23,0),0)))),IF(AND(HLOOKUP(Z$2,FIXTURES!$C$2:$NC$23,MATCH($C121,FIXTURES!$B$2:$B$23,0),0)="",HLOOKUP(Z$2+1,FIXTURES!$C$2:$NC$23,MATCH($C121,FIXTURES!$B$2:$B$23,0),0)=""),HLOOKUP(Z$2+2,FIXTURES!$C$2:$NC$23,MATCH($C121,FIXTURES!$B$2:$B$23,0),0),IF(HLOOKUP(Z$2+1,FIXTURES!$C$2:$NC$23,MATCH($C121,FIXTURES!$B$2:$B$23,0),0)="",HLOOKUP(Z$2,FIXTURES!$C$2:$NC$23,MATCH($C121,FIXTURES!$B$2:$B$23,0),0),HLOOKUP(Z$2+1,FIXTURES!$C$2:$NC$23,MATCH($C121,FIXTURES!$B$2:$B$23,0),0))))</f>
        <v>liv</v>
      </c>
      <c r="AA121" s="70" t="str">
        <f>IF(AA$1="SAT",IF(AND(HLOOKUP(AA$2,FIXTURES!$C$2:$NC$23,MATCH($C121,FIXTURES!$B$2:$B$23,0),0)="",HLOOKUP(AA$2+1,FIXTURES!$C$2:$NC$23,MATCH($C121,FIXTURES!$B$2:$B$23,0),0)="",HLOOKUP(AA$2+2,FIXTURES!$C$2:$NC$23,MATCH($C121,FIXTURES!$B$2:$B$23,0),0)=""),HLOOKUP(AA$2-1,FIXTURES!$C$2:$NC$23,MATCH($C121,FIXTURES!$B$2:$B$23,0),0),IF(AND(HLOOKUP(AA$2,FIXTURES!$C$2:$NC$23,MATCH($C121,FIXTURES!$B$2:$B$23,0),0)="",HLOOKUP(AA$2+1,FIXTURES!$C$2:$NC$23,MATCH($C121,FIXTURES!$B$2:$B$23,0),0)=""),HLOOKUP(AA$2+2,FIXTURES!$C$2:$NC$23,MATCH($C121,FIXTURES!$B$2:$B$23,0),0),IF(HLOOKUP(AA$2+1,FIXTURES!$C$2:$NC$23,MATCH($C121,FIXTURES!$B$2:$B$23,0),0)="",HLOOKUP(AA$2,FIXTURES!$C$2:$NC$23,MATCH($C121,FIXTURES!$B$2:$B$23,0),0),HLOOKUP(AA$2+1,FIXTURES!$C$2:$NC$23,MATCH($C121,FIXTURES!$B$2:$B$23,0),0)))),IF(AND(HLOOKUP(AA$2,FIXTURES!$C$2:$NC$23,MATCH($C121,FIXTURES!$B$2:$B$23,0),0)="",HLOOKUP(AA$2+1,FIXTURES!$C$2:$NC$23,MATCH($C121,FIXTURES!$B$2:$B$23,0),0)=""),HLOOKUP(AA$2+2,FIXTURES!$C$2:$NC$23,MATCH($C121,FIXTURES!$B$2:$B$23,0),0),IF(HLOOKUP(AA$2+1,FIXTURES!$C$2:$NC$23,MATCH($C121,FIXTURES!$B$2:$B$23,0),0)="",HLOOKUP(AA$2,FIXTURES!$C$2:$NC$23,MATCH($C121,FIXTURES!$B$2:$B$23,0),0),HLOOKUP(AA$2+1,FIXTURES!$C$2:$NC$23,MATCH($C121,FIXTURES!$B$2:$B$23,0),0))))</f>
        <v>BOU</v>
      </c>
      <c r="AB121" s="70" t="str">
        <f>IF(AB$1="SAT",IF(AND(HLOOKUP(AB$2,FIXTURES!$C$2:$NC$23,MATCH($C121,FIXTURES!$B$2:$B$23,0),0)="",HLOOKUP(AB$2+1,FIXTURES!$C$2:$NC$23,MATCH($C121,FIXTURES!$B$2:$B$23,0),0)="",HLOOKUP(AB$2+2,FIXTURES!$C$2:$NC$23,MATCH($C121,FIXTURES!$B$2:$B$23,0),0)=""),HLOOKUP(AB$2-1,FIXTURES!$C$2:$NC$23,MATCH($C121,FIXTURES!$B$2:$B$23,0),0),IF(AND(HLOOKUP(AB$2,FIXTURES!$C$2:$NC$23,MATCH($C121,FIXTURES!$B$2:$B$23,0),0)="",HLOOKUP(AB$2+1,FIXTURES!$C$2:$NC$23,MATCH($C121,FIXTURES!$B$2:$B$23,0),0)=""),HLOOKUP(AB$2+2,FIXTURES!$C$2:$NC$23,MATCH($C121,FIXTURES!$B$2:$B$23,0),0),IF(HLOOKUP(AB$2+1,FIXTURES!$C$2:$NC$23,MATCH($C121,FIXTURES!$B$2:$B$23,0),0)="",HLOOKUP(AB$2,FIXTURES!$C$2:$NC$23,MATCH($C121,FIXTURES!$B$2:$B$23,0),0),HLOOKUP(AB$2+1,FIXTURES!$C$2:$NC$23,MATCH($C121,FIXTURES!$B$2:$B$23,0),0)))),IF(AND(HLOOKUP(AB$2,FIXTURES!$C$2:$NC$23,MATCH($C121,FIXTURES!$B$2:$B$23,0),0)="",HLOOKUP(AB$2+1,FIXTURES!$C$2:$NC$23,MATCH($C121,FIXTURES!$B$2:$B$23,0),0)=""),HLOOKUP(AB$2+2,FIXTURES!$C$2:$NC$23,MATCH($C121,FIXTURES!$B$2:$B$23,0),0),IF(HLOOKUP(AB$2+1,FIXTURES!$C$2:$NC$23,MATCH($C121,FIXTURES!$B$2:$B$23,0),0)="",HLOOKUP(AB$2,FIXTURES!$C$2:$NC$23,MATCH($C121,FIXTURES!$B$2:$B$23,0),0),HLOOKUP(AB$2+1,FIXTURES!$C$2:$NC$23,MATCH($C121,FIXTURES!$B$2:$B$23,0),0))))</f>
        <v>Silkeborg</v>
      </c>
      <c r="AC121" s="70" t="str">
        <f>IF(AC$1="SAT",IF(AND(HLOOKUP(AC$2,FIXTURES!$C$2:$NC$23,MATCH($C121,FIXTURES!$B$2:$B$23,0),0)="",HLOOKUP(AC$2+1,FIXTURES!$C$2:$NC$23,MATCH($C121,FIXTURES!$B$2:$B$23,0),0)="",HLOOKUP(AC$2+2,FIXTURES!$C$2:$NC$23,MATCH($C121,FIXTURES!$B$2:$B$23,0),0)=""),HLOOKUP(AC$2-1,FIXTURES!$C$2:$NC$23,MATCH($C121,FIXTURES!$B$2:$B$23,0),0),IF(AND(HLOOKUP(AC$2,FIXTURES!$C$2:$NC$23,MATCH($C121,FIXTURES!$B$2:$B$23,0),0)="",HLOOKUP(AC$2+1,FIXTURES!$C$2:$NC$23,MATCH($C121,FIXTURES!$B$2:$B$23,0),0)=""),HLOOKUP(AC$2+2,FIXTURES!$C$2:$NC$23,MATCH($C121,FIXTURES!$B$2:$B$23,0),0),IF(HLOOKUP(AC$2+1,FIXTURES!$C$2:$NC$23,MATCH($C121,FIXTURES!$B$2:$B$23,0),0)="",HLOOKUP(AC$2,FIXTURES!$C$2:$NC$23,MATCH($C121,FIXTURES!$B$2:$B$23,0),0),HLOOKUP(AC$2+1,FIXTURES!$C$2:$NC$23,MATCH($C121,FIXTURES!$B$2:$B$23,0),0)))),IF(AND(HLOOKUP(AC$2,FIXTURES!$C$2:$NC$23,MATCH($C121,FIXTURES!$B$2:$B$23,0),0)="",HLOOKUP(AC$2+1,FIXTURES!$C$2:$NC$23,MATCH($C121,FIXTURES!$B$2:$B$23,0),0)=""),HLOOKUP(AC$2+2,FIXTURES!$C$2:$NC$23,MATCH($C121,FIXTURES!$B$2:$B$23,0),0),IF(HLOOKUP(AC$2+1,FIXTURES!$C$2:$NC$23,MATCH($C121,FIXTURES!$B$2:$B$23,0),0)="",HLOOKUP(AC$2,FIXTURES!$C$2:$NC$23,MATCH($C121,FIXTURES!$B$2:$B$23,0),0),HLOOKUP(AC$2+1,FIXTURES!$C$2:$NC$23,MATCH($C121,FIXTURES!$B$2:$B$23,0),0))))</f>
        <v>mun</v>
      </c>
      <c r="AD121" s="70" t="str">
        <f>IF(AD$1="SAT",IF(AND(HLOOKUP(AD$2,FIXTURES!$C$2:$NC$23,MATCH($C121,FIXTURES!$B$2:$B$23,0),0)="",HLOOKUP(AD$2+1,FIXTURES!$C$2:$NC$23,MATCH($C121,FIXTURES!$B$2:$B$23,0),0)="",HLOOKUP(AD$2+2,FIXTURES!$C$2:$NC$23,MATCH($C121,FIXTURES!$B$2:$B$23,0),0)=""),HLOOKUP(AD$2-1,FIXTURES!$C$2:$NC$23,MATCH($C121,FIXTURES!$B$2:$B$23,0),0),IF(AND(HLOOKUP(AD$2,FIXTURES!$C$2:$NC$23,MATCH($C121,FIXTURES!$B$2:$B$23,0),0)="",HLOOKUP(AD$2+1,FIXTURES!$C$2:$NC$23,MATCH($C121,FIXTURES!$B$2:$B$23,0),0)=""),HLOOKUP(AD$2+2,FIXTURES!$C$2:$NC$23,MATCH($C121,FIXTURES!$B$2:$B$23,0),0),IF(HLOOKUP(AD$2+1,FIXTURES!$C$2:$NC$23,MATCH($C121,FIXTURES!$B$2:$B$23,0),0)="",HLOOKUP(AD$2,FIXTURES!$C$2:$NC$23,MATCH($C121,FIXTURES!$B$2:$B$23,0),0),HLOOKUP(AD$2+1,FIXTURES!$C$2:$NC$23,MATCH($C121,FIXTURES!$B$2:$B$23,0),0)))),IF(AND(HLOOKUP(AD$2,FIXTURES!$C$2:$NC$23,MATCH($C121,FIXTURES!$B$2:$B$23,0),0)="",HLOOKUP(AD$2+1,FIXTURES!$C$2:$NC$23,MATCH($C121,FIXTURES!$B$2:$B$23,0),0)=""),HLOOKUP(AD$2+2,FIXTURES!$C$2:$NC$23,MATCH($C121,FIXTURES!$B$2:$B$23,0),0),IF(HLOOKUP(AD$2+1,FIXTURES!$C$2:$NC$23,MATCH($C121,FIXTURES!$B$2:$B$23,0),0)="",HLOOKUP(AD$2,FIXTURES!$C$2:$NC$23,MATCH($C121,FIXTURES!$B$2:$B$23,0),0),HLOOKUP(AD$2+1,FIXTURES!$C$2:$NC$23,MATCH($C121,FIXTURES!$B$2:$B$23,0),0))))</f>
        <v>FCSB</v>
      </c>
      <c r="AE121" s="70" t="str">
        <f>IF(AE$1="SAT",IF(AND(HLOOKUP(AE$2,FIXTURES!$C$2:$NC$23,MATCH($C121,FIXTURES!$B$2:$B$23,0),0)="",HLOOKUP(AE$2+1,FIXTURES!$C$2:$NC$23,MATCH($C121,FIXTURES!$B$2:$B$23,0),0)="",HLOOKUP(AE$2+2,FIXTURES!$C$2:$NC$23,MATCH($C121,FIXTURES!$B$2:$B$23,0),0)=""),HLOOKUP(AE$2-1,FIXTURES!$C$2:$NC$23,MATCH($C121,FIXTURES!$B$2:$B$23,0),0),IF(AND(HLOOKUP(AE$2,FIXTURES!$C$2:$NC$23,MATCH($C121,FIXTURES!$B$2:$B$23,0),0)="",HLOOKUP(AE$2+1,FIXTURES!$C$2:$NC$23,MATCH($C121,FIXTURES!$B$2:$B$23,0),0)=""),HLOOKUP(AE$2+2,FIXTURES!$C$2:$NC$23,MATCH($C121,FIXTURES!$B$2:$B$23,0),0),IF(HLOOKUP(AE$2+1,FIXTURES!$C$2:$NC$23,MATCH($C121,FIXTURES!$B$2:$B$23,0),0)="",HLOOKUP(AE$2,FIXTURES!$C$2:$NC$23,MATCH($C121,FIXTURES!$B$2:$B$23,0),0),HLOOKUP(AE$2+1,FIXTURES!$C$2:$NC$23,MATCH($C121,FIXTURES!$B$2:$B$23,0),0)))),IF(AND(HLOOKUP(AE$2,FIXTURES!$C$2:$NC$23,MATCH($C121,FIXTURES!$B$2:$B$23,0),0)="",HLOOKUP(AE$2+1,FIXTURES!$C$2:$NC$23,MATCH($C121,FIXTURES!$B$2:$B$23,0),0)=""),HLOOKUP(AE$2+2,FIXTURES!$C$2:$NC$23,MATCH($C121,FIXTURES!$B$2:$B$23,0),0),IF(HLOOKUP(AE$2+1,FIXTURES!$C$2:$NC$23,MATCH($C121,FIXTURES!$B$2:$B$23,0),0)="",HLOOKUP(AE$2,FIXTURES!$C$2:$NC$23,MATCH($C121,FIXTURES!$B$2:$B$23,0),0),HLOOKUP(AE$2+1,FIXTURES!$C$2:$NC$23,MATCH($C121,FIXTURES!$B$2:$B$23,0),0))))</f>
        <v>CRY</v>
      </c>
      <c r="AF121" s="70" t="str">
        <f>IF(AF$1="SAT",IF(AND(HLOOKUP(AF$2,FIXTURES!$C$2:$NC$23,MATCH($C121,FIXTURES!$B$2:$B$23,0),0)="",HLOOKUP(AF$2+1,FIXTURES!$C$2:$NC$23,MATCH($C121,FIXTURES!$B$2:$B$23,0),0)="",HLOOKUP(AF$2+2,FIXTURES!$C$2:$NC$23,MATCH($C121,FIXTURES!$B$2:$B$23,0),0)=""),HLOOKUP(AF$2-1,FIXTURES!$C$2:$NC$23,MATCH($C121,FIXTURES!$B$2:$B$23,0),0),IF(AND(HLOOKUP(AF$2,FIXTURES!$C$2:$NC$23,MATCH($C121,FIXTURES!$B$2:$B$23,0),0)="",HLOOKUP(AF$2+1,FIXTURES!$C$2:$NC$23,MATCH($C121,FIXTURES!$B$2:$B$23,0),0)=""),HLOOKUP(AF$2+2,FIXTURES!$C$2:$NC$23,MATCH($C121,FIXTURES!$B$2:$B$23,0),0),IF(HLOOKUP(AF$2+1,FIXTURES!$C$2:$NC$23,MATCH($C121,FIXTURES!$B$2:$B$23,0),0)="",HLOOKUP(AF$2,FIXTURES!$C$2:$NC$23,MATCH($C121,FIXTURES!$B$2:$B$23,0),0),HLOOKUP(AF$2+1,FIXTURES!$C$2:$NC$23,MATCH($C121,FIXTURES!$B$2:$B$23,0),0)))),IF(AND(HLOOKUP(AF$2,FIXTURES!$C$2:$NC$23,MATCH($C121,FIXTURES!$B$2:$B$23,0),0)="",HLOOKUP(AF$2+1,FIXTURES!$C$2:$NC$23,MATCH($C121,FIXTURES!$B$2:$B$23,0),0)=""),HLOOKUP(AF$2+2,FIXTURES!$C$2:$NC$23,MATCH($C121,FIXTURES!$B$2:$B$23,0),0),IF(HLOOKUP(AF$2+1,FIXTURES!$C$2:$NC$23,MATCH($C121,FIXTURES!$B$2:$B$23,0),0)="",HLOOKUP(AF$2,FIXTURES!$C$2:$NC$23,MATCH($C121,FIXTURES!$B$2:$B$23,0),0),HLOOKUP(AF$2+1,FIXTURES!$C$2:$NC$23,MATCH($C121,FIXTURES!$B$2:$B$23,0),0))))</f>
        <v>Blackburn</v>
      </c>
      <c r="AG121" s="70" t="str">
        <f>IF(AG$1="SAT",IF(AND(HLOOKUP(AG$2,FIXTURES!$C$2:$NC$23,MATCH($C121,FIXTURES!$B$2:$B$23,0),0)="",HLOOKUP(AG$2+1,FIXTURES!$C$2:$NC$23,MATCH($C121,FIXTURES!$B$2:$B$23,0),0)="",HLOOKUP(AG$2+2,FIXTURES!$C$2:$NC$23,MATCH($C121,FIXTURES!$B$2:$B$23,0),0)=""),HLOOKUP(AG$2-1,FIXTURES!$C$2:$NC$23,MATCH($C121,FIXTURES!$B$2:$B$23,0),0),IF(AND(HLOOKUP(AG$2,FIXTURES!$C$2:$NC$23,MATCH($C121,FIXTURES!$B$2:$B$23,0),0)="",HLOOKUP(AG$2+1,FIXTURES!$C$2:$NC$23,MATCH($C121,FIXTURES!$B$2:$B$23,0),0)=""),HLOOKUP(AG$2+2,FIXTURES!$C$2:$NC$23,MATCH($C121,FIXTURES!$B$2:$B$23,0),0),IF(HLOOKUP(AG$2+1,FIXTURES!$C$2:$NC$23,MATCH($C121,FIXTURES!$B$2:$B$23,0),0)="",HLOOKUP(AG$2,FIXTURES!$C$2:$NC$23,MATCH($C121,FIXTURES!$B$2:$B$23,0),0),HLOOKUP(AG$2+1,FIXTURES!$C$2:$NC$23,MATCH($C121,FIXTURES!$B$2:$B$23,0),0)))),IF(AND(HLOOKUP(AG$2,FIXTURES!$C$2:$NC$23,MATCH($C121,FIXTURES!$B$2:$B$23,0),0)="",HLOOKUP(AG$2+1,FIXTURES!$C$2:$NC$23,MATCH($C121,FIXTURES!$B$2:$B$23,0),0)=""),HLOOKUP(AG$2+2,FIXTURES!$C$2:$NC$23,MATCH($C121,FIXTURES!$B$2:$B$23,0),0),IF(HLOOKUP(AG$2+1,FIXTURES!$C$2:$NC$23,MATCH($C121,FIXTURES!$B$2:$B$23,0),0)="",HLOOKUP(AG$2,FIXTURES!$C$2:$NC$23,MATCH($C121,FIXTURES!$B$2:$B$23,0),0),HLOOKUP(AG$2+1,FIXTURES!$C$2:$NC$23,MATCH($C121,FIXTURES!$B$2:$B$23,0),0))))</f>
        <v>LEI</v>
      </c>
      <c r="AH121" s="70" t="str">
        <f>IF(AH$1="SAT",IF(AND(HLOOKUP(AH$2,FIXTURES!$C$2:$NC$23,MATCH($C121,FIXTURES!$B$2:$B$23,0),0)="",HLOOKUP(AH$2+1,FIXTURES!$C$2:$NC$23,MATCH($C121,FIXTURES!$B$2:$B$23,0),0)="",HLOOKUP(AH$2+2,FIXTURES!$C$2:$NC$23,MATCH($C121,FIXTURES!$B$2:$B$23,0),0)=""),HLOOKUP(AH$2-1,FIXTURES!$C$2:$NC$23,MATCH($C121,FIXTURES!$B$2:$B$23,0),0),IF(AND(HLOOKUP(AH$2,FIXTURES!$C$2:$NC$23,MATCH($C121,FIXTURES!$B$2:$B$23,0),0)="",HLOOKUP(AH$2+1,FIXTURES!$C$2:$NC$23,MATCH($C121,FIXTURES!$B$2:$B$23,0),0)=""),HLOOKUP(AH$2+2,FIXTURES!$C$2:$NC$23,MATCH($C121,FIXTURES!$B$2:$B$23,0),0),IF(HLOOKUP(AH$2+1,FIXTURES!$C$2:$NC$23,MATCH($C121,FIXTURES!$B$2:$B$23,0),0)="",HLOOKUP(AH$2,FIXTURES!$C$2:$NC$23,MATCH($C121,FIXTURES!$B$2:$B$23,0),0),HLOOKUP(AH$2+1,FIXTURES!$C$2:$NC$23,MATCH($C121,FIXTURES!$B$2:$B$23,0),0)))),IF(AND(HLOOKUP(AH$2,FIXTURES!$C$2:$NC$23,MATCH($C121,FIXTURES!$B$2:$B$23,0),0)="",HLOOKUP(AH$2+1,FIXTURES!$C$2:$NC$23,MATCH($C121,FIXTURES!$B$2:$B$23,0),0)=""),HLOOKUP(AH$2+2,FIXTURES!$C$2:$NC$23,MATCH($C121,FIXTURES!$B$2:$B$23,0),0),IF(HLOOKUP(AH$2+1,FIXTURES!$C$2:$NC$23,MATCH($C121,FIXTURES!$B$2:$B$23,0),0)="",HLOOKUP(AH$2,FIXTURES!$C$2:$NC$23,MATCH($C121,FIXTURES!$B$2:$B$23,0),0),HLOOKUP(AH$2+1,FIXTURES!$C$2:$NC$23,MATCH($C121,FIXTURES!$B$2:$B$23,0),0))))</f>
        <v/>
      </c>
      <c r="AI121" s="70" t="str">
        <f>IF(AI$1="SAT",IF(AND(HLOOKUP(AI$2,FIXTURES!$C$2:$NC$23,MATCH($C121,FIXTURES!$B$2:$B$23,0),0)="",HLOOKUP(AI$2+1,FIXTURES!$C$2:$NC$23,MATCH($C121,FIXTURES!$B$2:$B$23,0),0)="",HLOOKUP(AI$2+2,FIXTURES!$C$2:$NC$23,MATCH($C121,FIXTURES!$B$2:$B$23,0),0)=""),HLOOKUP(AI$2-1,FIXTURES!$C$2:$NC$23,MATCH($C121,FIXTURES!$B$2:$B$23,0),0),IF(AND(HLOOKUP(AI$2,FIXTURES!$C$2:$NC$23,MATCH($C121,FIXTURES!$B$2:$B$23,0),0)="",HLOOKUP(AI$2+1,FIXTURES!$C$2:$NC$23,MATCH($C121,FIXTURES!$B$2:$B$23,0),0)=""),HLOOKUP(AI$2+2,FIXTURES!$C$2:$NC$23,MATCH($C121,FIXTURES!$B$2:$B$23,0),0),IF(HLOOKUP(AI$2+1,FIXTURES!$C$2:$NC$23,MATCH($C121,FIXTURES!$B$2:$B$23,0),0)="",HLOOKUP(AI$2,FIXTURES!$C$2:$NC$23,MATCH($C121,FIXTURES!$B$2:$B$23,0),0),HLOOKUP(AI$2+1,FIXTURES!$C$2:$NC$23,MATCH($C121,FIXTURES!$B$2:$B$23,0),0)))),IF(AND(HLOOKUP(AI$2,FIXTURES!$C$2:$NC$23,MATCH($C121,FIXTURES!$B$2:$B$23,0),0)="",HLOOKUP(AI$2+1,FIXTURES!$C$2:$NC$23,MATCH($C121,FIXTURES!$B$2:$B$23,0),0)=""),HLOOKUP(AI$2+2,FIXTURES!$C$2:$NC$23,MATCH($C121,FIXTURES!$B$2:$B$23,0),0),IF(HLOOKUP(AI$2+1,FIXTURES!$C$2:$NC$23,MATCH($C121,FIXTURES!$B$2:$B$23,0),0)="",HLOOKUP(AI$2,FIXTURES!$C$2:$NC$23,MATCH($C121,FIXTURES!$B$2:$B$23,0),0),HLOOKUP(AI$2+1,FIXTURES!$C$2:$NC$23,MATCH($C121,FIXTURES!$B$2:$B$23,0),0))))</f>
        <v/>
      </c>
      <c r="AJ121" s="70" t="str">
        <f>IF(AJ$1="SAT",IF(AND(HLOOKUP(AJ$2,FIXTURES!$C$2:$NC$23,MATCH($C121,FIXTURES!$B$2:$B$23,0),0)="",HLOOKUP(AJ$2+1,FIXTURES!$C$2:$NC$23,MATCH($C121,FIXTURES!$B$2:$B$23,0),0)="",HLOOKUP(AJ$2+2,FIXTURES!$C$2:$NC$23,MATCH($C121,FIXTURES!$B$2:$B$23,0),0)=""),HLOOKUP(AJ$2-1,FIXTURES!$C$2:$NC$23,MATCH($C121,FIXTURES!$B$2:$B$23,0),0),IF(AND(HLOOKUP(AJ$2,FIXTURES!$C$2:$NC$23,MATCH($C121,FIXTURES!$B$2:$B$23,0),0)="",HLOOKUP(AJ$2+1,FIXTURES!$C$2:$NC$23,MATCH($C121,FIXTURES!$B$2:$B$23,0),0)=""),HLOOKUP(AJ$2+2,FIXTURES!$C$2:$NC$23,MATCH($C121,FIXTURES!$B$2:$B$23,0),0),IF(HLOOKUP(AJ$2+1,FIXTURES!$C$2:$NC$23,MATCH($C121,FIXTURES!$B$2:$B$23,0),0)="",HLOOKUP(AJ$2,FIXTURES!$C$2:$NC$23,MATCH($C121,FIXTURES!$B$2:$B$23,0),0),HLOOKUP(AJ$2+1,FIXTURES!$C$2:$NC$23,MATCH($C121,FIXTURES!$B$2:$B$23,0),0)))),IF(AND(HLOOKUP(AJ$2,FIXTURES!$C$2:$NC$23,MATCH($C121,FIXTURES!$B$2:$B$23,0),0)="",HLOOKUP(AJ$2+1,FIXTURES!$C$2:$NC$23,MATCH($C121,FIXTURES!$B$2:$B$23,0),0)=""),HLOOKUP(AJ$2+2,FIXTURES!$C$2:$NC$23,MATCH($C121,FIXTURES!$B$2:$B$23,0),0),IF(HLOOKUP(AJ$2+1,FIXTURES!$C$2:$NC$23,MATCH($C121,FIXTURES!$B$2:$B$23,0),0)="",HLOOKUP(AJ$2,FIXTURES!$C$2:$NC$23,MATCH($C121,FIXTURES!$B$2:$B$23,0),0),HLOOKUP(AJ$2+1,FIXTURES!$C$2:$NC$23,MATCH($C121,FIXTURES!$B$2:$B$23,0),0))))</f>
        <v/>
      </c>
      <c r="AK121" s="70" t="str">
        <f>IF(AK$1="SAT",IF(AND(HLOOKUP(AK$2,FIXTURES!$C$2:$NC$23,MATCH($C121,FIXTURES!$B$2:$B$23,0),0)="",HLOOKUP(AK$2+1,FIXTURES!$C$2:$NC$23,MATCH($C121,FIXTURES!$B$2:$B$23,0),0)="",HLOOKUP(AK$2+2,FIXTURES!$C$2:$NC$23,MATCH($C121,FIXTURES!$B$2:$B$23,0),0)=""),HLOOKUP(AK$2-1,FIXTURES!$C$2:$NC$23,MATCH($C121,FIXTURES!$B$2:$B$23,0),0),IF(AND(HLOOKUP(AK$2,FIXTURES!$C$2:$NC$23,MATCH($C121,FIXTURES!$B$2:$B$23,0),0)="",HLOOKUP(AK$2+1,FIXTURES!$C$2:$NC$23,MATCH($C121,FIXTURES!$B$2:$B$23,0),0)=""),HLOOKUP(AK$2+2,FIXTURES!$C$2:$NC$23,MATCH($C121,FIXTURES!$B$2:$B$23,0),0),IF(HLOOKUP(AK$2+1,FIXTURES!$C$2:$NC$23,MATCH($C121,FIXTURES!$B$2:$B$23,0),0)="",HLOOKUP(AK$2,FIXTURES!$C$2:$NC$23,MATCH($C121,FIXTURES!$B$2:$B$23,0),0),HLOOKUP(AK$2+1,FIXTURES!$C$2:$NC$23,MATCH($C121,FIXTURES!$B$2:$B$23,0),0)))),IF(AND(HLOOKUP(AK$2,FIXTURES!$C$2:$NC$23,MATCH($C121,FIXTURES!$B$2:$B$23,0),0)="",HLOOKUP(AK$2+1,FIXTURES!$C$2:$NC$23,MATCH($C121,FIXTURES!$B$2:$B$23,0),0)=""),HLOOKUP(AK$2+2,FIXTURES!$C$2:$NC$23,MATCH($C121,FIXTURES!$B$2:$B$23,0),0),IF(HLOOKUP(AK$2+1,FIXTURES!$C$2:$NC$23,MATCH($C121,FIXTURES!$B$2:$B$23,0),0)="",HLOOKUP(AK$2,FIXTURES!$C$2:$NC$23,MATCH($C121,FIXTURES!$B$2:$B$23,0),0),HLOOKUP(AK$2+1,FIXTURES!$C$2:$NC$23,MATCH($C121,FIXTURES!$B$2:$B$23,0),0))))</f>
        <v/>
      </c>
      <c r="AL121" s="70" t="str">
        <f>IF(AL$1="SAT",IF(AND(HLOOKUP(AL$2,FIXTURES!$C$2:$NC$23,MATCH($C121,FIXTURES!$B$2:$B$23,0),0)="",HLOOKUP(AL$2+1,FIXTURES!$C$2:$NC$23,MATCH($C121,FIXTURES!$B$2:$B$23,0),0)="",HLOOKUP(AL$2+2,FIXTURES!$C$2:$NC$23,MATCH($C121,FIXTURES!$B$2:$B$23,0),0)=""),HLOOKUP(AL$2-1,FIXTURES!$C$2:$NC$23,MATCH($C121,FIXTURES!$B$2:$B$23,0),0),IF(AND(HLOOKUP(AL$2,FIXTURES!$C$2:$NC$23,MATCH($C121,FIXTURES!$B$2:$B$23,0),0)="",HLOOKUP(AL$2+1,FIXTURES!$C$2:$NC$23,MATCH($C121,FIXTURES!$B$2:$B$23,0),0)=""),HLOOKUP(AL$2+2,FIXTURES!$C$2:$NC$23,MATCH($C121,FIXTURES!$B$2:$B$23,0),0),IF(HLOOKUP(AL$2+1,FIXTURES!$C$2:$NC$23,MATCH($C121,FIXTURES!$B$2:$B$23,0),0)="",HLOOKUP(AL$2,FIXTURES!$C$2:$NC$23,MATCH($C121,FIXTURES!$B$2:$B$23,0),0),HLOOKUP(AL$2+1,FIXTURES!$C$2:$NC$23,MATCH($C121,FIXTURES!$B$2:$B$23,0),0)))),IF(AND(HLOOKUP(AL$2,FIXTURES!$C$2:$NC$23,MATCH($C121,FIXTURES!$B$2:$B$23,0),0)="",HLOOKUP(AL$2+1,FIXTURES!$C$2:$NC$23,MATCH($C121,FIXTURES!$B$2:$B$23,0),0)=""),HLOOKUP(AL$2+2,FIXTURES!$C$2:$NC$23,MATCH($C121,FIXTURES!$B$2:$B$23,0),0),IF(HLOOKUP(AL$2+1,FIXTURES!$C$2:$NC$23,MATCH($C121,FIXTURES!$B$2:$B$23,0),0)="",HLOOKUP(AL$2,FIXTURES!$C$2:$NC$23,MATCH($C121,FIXTURES!$B$2:$B$23,0),0),HLOOKUP(AL$2+1,FIXTURES!$C$2:$NC$23,MATCH($C121,FIXTURES!$B$2:$B$23,0),0))))</f>
        <v/>
      </c>
      <c r="AM121" s="70" t="str">
        <f>IF(AM$1="SAT",IF(AND(HLOOKUP(AM$2,FIXTURES!$C$2:$NC$23,MATCH($C121,FIXTURES!$B$2:$B$23,0),0)="",HLOOKUP(AM$2+1,FIXTURES!$C$2:$NC$23,MATCH($C121,FIXTURES!$B$2:$B$23,0),0)="",HLOOKUP(AM$2+2,FIXTURES!$C$2:$NC$23,MATCH($C121,FIXTURES!$B$2:$B$23,0),0)=""),HLOOKUP(AM$2-1,FIXTURES!$C$2:$NC$23,MATCH($C121,FIXTURES!$B$2:$B$23,0),0),IF(AND(HLOOKUP(AM$2,FIXTURES!$C$2:$NC$23,MATCH($C121,FIXTURES!$B$2:$B$23,0),0)="",HLOOKUP(AM$2+1,FIXTURES!$C$2:$NC$23,MATCH($C121,FIXTURES!$B$2:$B$23,0),0)=""),HLOOKUP(AM$2+2,FIXTURES!$C$2:$NC$23,MATCH($C121,FIXTURES!$B$2:$B$23,0),0),IF(HLOOKUP(AM$2+1,FIXTURES!$C$2:$NC$23,MATCH($C121,FIXTURES!$B$2:$B$23,0),0)="",HLOOKUP(AM$2,FIXTURES!$C$2:$NC$23,MATCH($C121,FIXTURES!$B$2:$B$23,0),0),HLOOKUP(AM$2+1,FIXTURES!$C$2:$NC$23,MATCH($C121,FIXTURES!$B$2:$B$23,0),0)))),IF(AND(HLOOKUP(AM$2,FIXTURES!$C$2:$NC$23,MATCH($C121,FIXTURES!$B$2:$B$23,0),0)="",HLOOKUP(AM$2+1,FIXTURES!$C$2:$NC$23,MATCH($C121,FIXTURES!$B$2:$B$23,0),0)=""),HLOOKUP(AM$2+2,FIXTURES!$C$2:$NC$23,MATCH($C121,FIXTURES!$B$2:$B$23,0),0),IF(HLOOKUP(AM$2+1,FIXTURES!$C$2:$NC$23,MATCH($C121,FIXTURES!$B$2:$B$23,0),0)="",HLOOKUP(AM$2,FIXTURES!$C$2:$NC$23,MATCH($C121,FIXTURES!$B$2:$B$23,0),0),HLOOKUP(AM$2+1,FIXTURES!$C$2:$NC$23,MATCH($C121,FIXTURES!$B$2:$B$23,0),0))))</f>
        <v/>
      </c>
      <c r="AN121" s="70" t="str">
        <f>IF(AN$1="SAT",IF(AND(HLOOKUP(AN$2,FIXTURES!$C$2:$NC$23,MATCH($C121,FIXTURES!$B$2:$B$23,0),0)="",HLOOKUP(AN$2+1,FIXTURES!$C$2:$NC$23,MATCH($C121,FIXTURES!$B$2:$B$23,0),0)="",HLOOKUP(AN$2+2,FIXTURES!$C$2:$NC$23,MATCH($C121,FIXTURES!$B$2:$B$23,0),0)=""),HLOOKUP(AN$2-1,FIXTURES!$C$2:$NC$23,MATCH($C121,FIXTURES!$B$2:$B$23,0),0),IF(AND(HLOOKUP(AN$2,FIXTURES!$C$2:$NC$23,MATCH($C121,FIXTURES!$B$2:$B$23,0),0)="",HLOOKUP(AN$2+1,FIXTURES!$C$2:$NC$23,MATCH($C121,FIXTURES!$B$2:$B$23,0),0)=""),HLOOKUP(AN$2+2,FIXTURES!$C$2:$NC$23,MATCH($C121,FIXTURES!$B$2:$B$23,0),0),IF(HLOOKUP(AN$2+1,FIXTURES!$C$2:$NC$23,MATCH($C121,FIXTURES!$B$2:$B$23,0),0)="",HLOOKUP(AN$2,FIXTURES!$C$2:$NC$23,MATCH($C121,FIXTURES!$B$2:$B$23,0),0),HLOOKUP(AN$2+1,FIXTURES!$C$2:$NC$23,MATCH($C121,FIXTURES!$B$2:$B$23,0),0)))),IF(AND(HLOOKUP(AN$2,FIXTURES!$C$2:$NC$23,MATCH($C121,FIXTURES!$B$2:$B$23,0),0)="",HLOOKUP(AN$2+1,FIXTURES!$C$2:$NC$23,MATCH($C121,FIXTURES!$B$2:$B$23,0),0)=""),HLOOKUP(AN$2+2,FIXTURES!$C$2:$NC$23,MATCH($C121,FIXTURES!$B$2:$B$23,0),0),IF(HLOOKUP(AN$2+1,FIXTURES!$C$2:$NC$23,MATCH($C121,FIXTURES!$B$2:$B$23,0),0)="",HLOOKUP(AN$2,FIXTURES!$C$2:$NC$23,MATCH($C121,FIXTURES!$B$2:$B$23,0),0),HLOOKUP(AN$2+1,FIXTURES!$C$2:$NC$23,MATCH($C121,FIXTURES!$B$2:$B$23,0),0))))</f>
        <v/>
      </c>
      <c r="AO121" s="70" t="str">
        <f>IF(AO$1="SAT",IF(AND(HLOOKUP(AO$2,FIXTURES!$C$2:$NC$23,MATCH($C121,FIXTURES!$B$2:$B$23,0),0)="",HLOOKUP(AO$2+1,FIXTURES!$C$2:$NC$23,MATCH($C121,FIXTURES!$B$2:$B$23,0),0)="",HLOOKUP(AO$2+2,FIXTURES!$C$2:$NC$23,MATCH($C121,FIXTURES!$B$2:$B$23,0),0)=""),HLOOKUP(AO$2-1,FIXTURES!$C$2:$NC$23,MATCH($C121,FIXTURES!$B$2:$B$23,0),0),IF(AND(HLOOKUP(AO$2,FIXTURES!$C$2:$NC$23,MATCH($C121,FIXTURES!$B$2:$B$23,0),0)="",HLOOKUP(AO$2+1,FIXTURES!$C$2:$NC$23,MATCH($C121,FIXTURES!$B$2:$B$23,0),0)=""),HLOOKUP(AO$2+2,FIXTURES!$C$2:$NC$23,MATCH($C121,FIXTURES!$B$2:$B$23,0),0),IF(HLOOKUP(AO$2+1,FIXTURES!$C$2:$NC$23,MATCH($C121,FIXTURES!$B$2:$B$23,0),0)="",HLOOKUP(AO$2,FIXTURES!$C$2:$NC$23,MATCH($C121,FIXTURES!$B$2:$B$23,0),0),HLOOKUP(AO$2+1,FIXTURES!$C$2:$NC$23,MATCH($C121,FIXTURES!$B$2:$B$23,0),0)))),IF(AND(HLOOKUP(AO$2,FIXTURES!$C$2:$NC$23,MATCH($C121,FIXTURES!$B$2:$B$23,0),0)="",HLOOKUP(AO$2+1,FIXTURES!$C$2:$NC$23,MATCH($C121,FIXTURES!$B$2:$B$23,0),0)=""),HLOOKUP(AO$2+2,FIXTURES!$C$2:$NC$23,MATCH($C121,FIXTURES!$B$2:$B$23,0),0),IF(HLOOKUP(AO$2+1,FIXTURES!$C$2:$NC$23,MATCH($C121,FIXTURES!$B$2:$B$23,0),0)="",HLOOKUP(AO$2,FIXTURES!$C$2:$NC$23,MATCH($C121,FIXTURES!$B$2:$B$23,0),0),HLOOKUP(AO$2+1,FIXTURES!$C$2:$NC$23,MATCH($C121,FIXTURES!$B$2:$B$23,0),0))))</f>
        <v/>
      </c>
      <c r="AP121" s="70" t="str">
        <f>IF(AP$1="SAT",IF(AND(HLOOKUP(AP$2,FIXTURES!$C$2:$NC$23,MATCH($C121,FIXTURES!$B$2:$B$23,0),0)="",HLOOKUP(AP$2+1,FIXTURES!$C$2:$NC$23,MATCH($C121,FIXTURES!$B$2:$B$23,0),0)="",HLOOKUP(AP$2+2,FIXTURES!$C$2:$NC$23,MATCH($C121,FIXTURES!$B$2:$B$23,0),0)=""),HLOOKUP(AP$2-1,FIXTURES!$C$2:$NC$23,MATCH($C121,FIXTURES!$B$2:$B$23,0),0),IF(AND(HLOOKUP(AP$2,FIXTURES!$C$2:$NC$23,MATCH($C121,FIXTURES!$B$2:$B$23,0),0)="",HLOOKUP(AP$2+1,FIXTURES!$C$2:$NC$23,MATCH($C121,FIXTURES!$B$2:$B$23,0),0)=""),HLOOKUP(AP$2+2,FIXTURES!$C$2:$NC$23,MATCH($C121,FIXTURES!$B$2:$B$23,0),0),IF(HLOOKUP(AP$2+1,FIXTURES!$C$2:$NC$23,MATCH($C121,FIXTURES!$B$2:$B$23,0),0)="",HLOOKUP(AP$2,FIXTURES!$C$2:$NC$23,MATCH($C121,FIXTURES!$B$2:$B$23,0),0),HLOOKUP(AP$2+1,FIXTURES!$C$2:$NC$23,MATCH($C121,FIXTURES!$B$2:$B$23,0),0)))),IF(AND(HLOOKUP(AP$2,FIXTURES!$C$2:$NC$23,MATCH($C121,FIXTURES!$B$2:$B$23,0),0)="",HLOOKUP(AP$2+1,FIXTURES!$C$2:$NC$23,MATCH($C121,FIXTURES!$B$2:$B$23,0),0)=""),HLOOKUP(AP$2+2,FIXTURES!$C$2:$NC$23,MATCH($C121,FIXTURES!$B$2:$B$23,0),0),IF(HLOOKUP(AP$2+1,FIXTURES!$C$2:$NC$23,MATCH($C121,FIXTURES!$B$2:$B$23,0),0)="",HLOOKUP(AP$2,FIXTURES!$C$2:$NC$23,MATCH($C121,FIXTURES!$B$2:$B$23,0),0),HLOOKUP(AP$2+1,FIXTURES!$C$2:$NC$23,MATCH($C121,FIXTURES!$B$2:$B$23,0),0))))</f>
        <v/>
      </c>
      <c r="AQ121" s="70" t="str">
        <f>IF(AQ$1="SAT",IF(AND(HLOOKUP(AQ$2,FIXTURES!$C$2:$NC$23,MATCH($C121,FIXTURES!$B$2:$B$23,0),0)="",HLOOKUP(AQ$2+1,FIXTURES!$C$2:$NC$23,MATCH($C121,FIXTURES!$B$2:$B$23,0),0)="",HLOOKUP(AQ$2+2,FIXTURES!$C$2:$NC$23,MATCH($C121,FIXTURES!$B$2:$B$23,0),0)=""),HLOOKUP(AQ$2-1,FIXTURES!$C$2:$NC$23,MATCH($C121,FIXTURES!$B$2:$B$23,0),0),IF(AND(HLOOKUP(AQ$2,FIXTURES!$C$2:$NC$23,MATCH($C121,FIXTURES!$B$2:$B$23,0),0)="",HLOOKUP(AQ$2+1,FIXTURES!$C$2:$NC$23,MATCH($C121,FIXTURES!$B$2:$B$23,0),0)=""),HLOOKUP(AQ$2+2,FIXTURES!$C$2:$NC$23,MATCH($C121,FIXTURES!$B$2:$B$23,0),0),IF(HLOOKUP(AQ$2+1,FIXTURES!$C$2:$NC$23,MATCH($C121,FIXTURES!$B$2:$B$23,0),0)="",HLOOKUP(AQ$2,FIXTURES!$C$2:$NC$23,MATCH($C121,FIXTURES!$B$2:$B$23,0),0),HLOOKUP(AQ$2+1,FIXTURES!$C$2:$NC$23,MATCH($C121,FIXTURES!$B$2:$B$23,0),0)))),IF(AND(HLOOKUP(AQ$2,FIXTURES!$C$2:$NC$23,MATCH($C121,FIXTURES!$B$2:$B$23,0),0)="",HLOOKUP(AQ$2+1,FIXTURES!$C$2:$NC$23,MATCH($C121,FIXTURES!$B$2:$B$23,0),0)=""),HLOOKUP(AQ$2+2,FIXTURES!$C$2:$NC$23,MATCH($C121,FIXTURES!$B$2:$B$23,0),0),IF(HLOOKUP(AQ$2+1,FIXTURES!$C$2:$NC$23,MATCH($C121,FIXTURES!$B$2:$B$23,0),0)="",HLOOKUP(AQ$2,FIXTURES!$C$2:$NC$23,MATCH($C121,FIXTURES!$B$2:$B$23,0),0),HLOOKUP(AQ$2+1,FIXTURES!$C$2:$NC$23,MATCH($C121,FIXTURES!$B$2:$B$23,0),0))))</f>
        <v/>
      </c>
      <c r="AR121" s="70" t="str">
        <f>IF(AR$1="SAT",IF(AND(HLOOKUP(AR$2,FIXTURES!$C$2:$NC$23,MATCH($C121,FIXTURES!$B$2:$B$23,0),0)="",HLOOKUP(AR$2+1,FIXTURES!$C$2:$NC$23,MATCH($C121,FIXTURES!$B$2:$B$23,0),0)="",HLOOKUP(AR$2+2,FIXTURES!$C$2:$NC$23,MATCH($C121,FIXTURES!$B$2:$B$23,0),0)=""),HLOOKUP(AR$2-1,FIXTURES!$C$2:$NC$23,MATCH($C121,FIXTURES!$B$2:$B$23,0),0),IF(AND(HLOOKUP(AR$2,FIXTURES!$C$2:$NC$23,MATCH($C121,FIXTURES!$B$2:$B$23,0),0)="",HLOOKUP(AR$2+1,FIXTURES!$C$2:$NC$23,MATCH($C121,FIXTURES!$B$2:$B$23,0),0)=""),HLOOKUP(AR$2+2,FIXTURES!$C$2:$NC$23,MATCH($C121,FIXTURES!$B$2:$B$23,0),0),IF(HLOOKUP(AR$2+1,FIXTURES!$C$2:$NC$23,MATCH($C121,FIXTURES!$B$2:$B$23,0),0)="",HLOOKUP(AR$2,FIXTURES!$C$2:$NC$23,MATCH($C121,FIXTURES!$B$2:$B$23,0),0),HLOOKUP(AR$2+1,FIXTURES!$C$2:$NC$23,MATCH($C121,FIXTURES!$B$2:$B$23,0),0)))),IF(AND(HLOOKUP(AR$2,FIXTURES!$C$2:$NC$23,MATCH($C121,FIXTURES!$B$2:$B$23,0),0)="",HLOOKUP(AR$2+1,FIXTURES!$C$2:$NC$23,MATCH($C121,FIXTURES!$B$2:$B$23,0),0)=""),HLOOKUP(AR$2+2,FIXTURES!$C$2:$NC$23,MATCH($C121,FIXTURES!$B$2:$B$23,0),0),IF(HLOOKUP(AR$2+1,FIXTURES!$C$2:$NC$23,MATCH($C121,FIXTURES!$B$2:$B$23,0),0)="",HLOOKUP(AR$2,FIXTURES!$C$2:$NC$23,MATCH($C121,FIXTURES!$B$2:$B$23,0),0),HLOOKUP(AR$2+1,FIXTURES!$C$2:$NC$23,MATCH($C121,FIXTURES!$B$2:$B$23,0),0))))</f>
        <v/>
      </c>
      <c r="AS121" s="70" t="str">
        <f>IF(AS$1="SAT",IF(AND(HLOOKUP(AS$2,FIXTURES!$C$2:$NC$23,MATCH($C121,FIXTURES!$B$2:$B$23,0),0)="",HLOOKUP(AS$2+1,FIXTURES!$C$2:$NC$23,MATCH($C121,FIXTURES!$B$2:$B$23,0),0)="",HLOOKUP(AS$2+2,FIXTURES!$C$2:$NC$23,MATCH($C121,FIXTURES!$B$2:$B$23,0),0)=""),HLOOKUP(AS$2-1,FIXTURES!$C$2:$NC$23,MATCH($C121,FIXTURES!$B$2:$B$23,0),0),IF(AND(HLOOKUP(AS$2,FIXTURES!$C$2:$NC$23,MATCH($C121,FIXTURES!$B$2:$B$23,0),0)="",HLOOKUP(AS$2+1,FIXTURES!$C$2:$NC$23,MATCH($C121,FIXTURES!$B$2:$B$23,0),0)=""),HLOOKUP(AS$2+2,FIXTURES!$C$2:$NC$23,MATCH($C121,FIXTURES!$B$2:$B$23,0),0),IF(HLOOKUP(AS$2+1,FIXTURES!$C$2:$NC$23,MATCH($C121,FIXTURES!$B$2:$B$23,0),0)="",HLOOKUP(AS$2,FIXTURES!$C$2:$NC$23,MATCH($C121,FIXTURES!$B$2:$B$23,0),0),HLOOKUP(AS$2+1,FIXTURES!$C$2:$NC$23,MATCH($C121,FIXTURES!$B$2:$B$23,0),0)))),IF(AND(HLOOKUP(AS$2,FIXTURES!$C$2:$NC$23,MATCH($C121,FIXTURES!$B$2:$B$23,0),0)="",HLOOKUP(AS$2+1,FIXTURES!$C$2:$NC$23,MATCH($C121,FIXTURES!$B$2:$B$23,0),0)=""),HLOOKUP(AS$2+2,FIXTURES!$C$2:$NC$23,MATCH($C121,FIXTURES!$B$2:$B$23,0),0),IF(HLOOKUP(AS$2+1,FIXTURES!$C$2:$NC$23,MATCH($C121,FIXTURES!$B$2:$B$23,0),0)="",HLOOKUP(AS$2,FIXTURES!$C$2:$NC$23,MATCH($C121,FIXTURES!$B$2:$B$23,0),0),HLOOKUP(AS$2+1,FIXTURES!$C$2:$NC$23,MATCH($C121,FIXTURES!$B$2:$B$23,0),0))))</f>
        <v>ars</v>
      </c>
      <c r="AT121" s="70" t="str">
        <f>IF(AT$1="SAT",IF(AND(HLOOKUP(AT$2,FIXTURES!$C$2:$NC$23,MATCH($C121,FIXTURES!$B$2:$B$23,0),0)="",HLOOKUP(AT$2+1,FIXTURES!$C$2:$NC$23,MATCH($C121,FIXTURES!$B$2:$B$23,0),0)="",HLOOKUP(AT$2+2,FIXTURES!$C$2:$NC$23,MATCH($C121,FIXTURES!$B$2:$B$23,0),0)=""),HLOOKUP(AT$2-1,FIXTURES!$C$2:$NC$23,MATCH($C121,FIXTURES!$B$2:$B$23,0),0),IF(AND(HLOOKUP(AT$2,FIXTURES!$C$2:$NC$23,MATCH($C121,FIXTURES!$B$2:$B$23,0),0)="",HLOOKUP(AT$2+1,FIXTURES!$C$2:$NC$23,MATCH($C121,FIXTURES!$B$2:$B$23,0),0)=""),HLOOKUP(AT$2+2,FIXTURES!$C$2:$NC$23,MATCH($C121,FIXTURES!$B$2:$B$23,0),0),IF(HLOOKUP(AT$2+1,FIXTURES!$C$2:$NC$23,MATCH($C121,FIXTURES!$B$2:$B$23,0),0)="",HLOOKUP(AT$2,FIXTURES!$C$2:$NC$23,MATCH($C121,FIXTURES!$B$2:$B$23,0),0),HLOOKUP(AT$2+1,FIXTURES!$C$2:$NC$23,MATCH($C121,FIXTURES!$B$2:$B$23,0),0)))),IF(AND(HLOOKUP(AT$2,FIXTURES!$C$2:$NC$23,MATCH($C121,FIXTURES!$B$2:$B$23,0),0)="",HLOOKUP(AT$2+1,FIXTURES!$C$2:$NC$23,MATCH($C121,FIXTURES!$B$2:$B$23,0),0)=""),HLOOKUP(AT$2+2,FIXTURES!$C$2:$NC$23,MATCH($C121,FIXTURES!$B$2:$B$23,0),0),IF(HLOOKUP(AT$2+1,FIXTURES!$C$2:$NC$23,MATCH($C121,FIXTURES!$B$2:$B$23,0),0)="",HLOOKUP(AT$2,FIXTURES!$C$2:$NC$23,MATCH($C121,FIXTURES!$B$2:$B$23,0),0),HLOOKUP(AT$2+1,FIXTURES!$C$2:$NC$23,MATCH($C121,FIXTURES!$B$2:$B$23,0),0))))</f>
        <v/>
      </c>
      <c r="AU121" s="70" t="str">
        <f>IF(AU$1="SAT",IF(AND(HLOOKUP(AU$2,FIXTURES!$C$2:$NC$23,MATCH($C121,FIXTURES!$B$2:$B$23,0),0)="",HLOOKUP(AU$2+1,FIXTURES!$C$2:$NC$23,MATCH($C121,FIXTURES!$B$2:$B$23,0),0)="",HLOOKUP(AU$2+2,FIXTURES!$C$2:$NC$23,MATCH($C121,FIXTURES!$B$2:$B$23,0),0)=""),HLOOKUP(AU$2-1,FIXTURES!$C$2:$NC$23,MATCH($C121,FIXTURES!$B$2:$B$23,0),0),IF(AND(HLOOKUP(AU$2,FIXTURES!$C$2:$NC$23,MATCH($C121,FIXTURES!$B$2:$B$23,0),0)="",HLOOKUP(AU$2+1,FIXTURES!$C$2:$NC$23,MATCH($C121,FIXTURES!$B$2:$B$23,0),0)=""),HLOOKUP(AU$2+2,FIXTURES!$C$2:$NC$23,MATCH($C121,FIXTURES!$B$2:$B$23,0),0),IF(HLOOKUP(AU$2+1,FIXTURES!$C$2:$NC$23,MATCH($C121,FIXTURES!$B$2:$B$23,0),0)="",HLOOKUP(AU$2,FIXTURES!$C$2:$NC$23,MATCH($C121,FIXTURES!$B$2:$B$23,0),0),HLOOKUP(AU$2+1,FIXTURES!$C$2:$NC$23,MATCH($C121,FIXTURES!$B$2:$B$23,0),0)))),IF(AND(HLOOKUP(AU$2,FIXTURES!$C$2:$NC$23,MATCH($C121,FIXTURES!$B$2:$B$23,0),0)="",HLOOKUP(AU$2+1,FIXTURES!$C$2:$NC$23,MATCH($C121,FIXTURES!$B$2:$B$23,0),0)=""),HLOOKUP(AU$2+2,FIXTURES!$C$2:$NC$23,MATCH($C121,FIXTURES!$B$2:$B$23,0),0),IF(HLOOKUP(AU$2+1,FIXTURES!$C$2:$NC$23,MATCH($C121,FIXTURES!$B$2:$B$23,0),0)="",HLOOKUP(AU$2,FIXTURES!$C$2:$NC$23,MATCH($C121,FIXTURES!$B$2:$B$23,0),0),HLOOKUP(AU$2+1,FIXTURES!$C$2:$NC$23,MATCH($C121,FIXTURES!$B$2:$B$23,0),0))))</f>
        <v>BRE</v>
      </c>
      <c r="AV121" s="70" t="str">
        <f>IF(AV$1="SAT",IF(AND(HLOOKUP(AV$2,FIXTURES!$C$2:$NC$23,MATCH($C121,FIXTURES!$B$2:$B$23,0),0)="",HLOOKUP(AV$2+1,FIXTURES!$C$2:$NC$23,MATCH($C121,FIXTURES!$B$2:$B$23,0),0)="",HLOOKUP(AV$2+2,FIXTURES!$C$2:$NC$23,MATCH($C121,FIXTURES!$B$2:$B$23,0),0)=""),HLOOKUP(AV$2-1,FIXTURES!$C$2:$NC$23,MATCH($C121,FIXTURES!$B$2:$B$23,0),0),IF(AND(HLOOKUP(AV$2,FIXTURES!$C$2:$NC$23,MATCH($C121,FIXTURES!$B$2:$B$23,0),0)="",HLOOKUP(AV$2+1,FIXTURES!$C$2:$NC$23,MATCH($C121,FIXTURES!$B$2:$B$23,0),0)=""),HLOOKUP(AV$2+2,FIXTURES!$C$2:$NC$23,MATCH($C121,FIXTURES!$B$2:$B$23,0),0),IF(HLOOKUP(AV$2+1,FIXTURES!$C$2:$NC$23,MATCH($C121,FIXTURES!$B$2:$B$23,0),0)="",HLOOKUP(AV$2,FIXTURES!$C$2:$NC$23,MATCH($C121,FIXTURES!$B$2:$B$23,0),0),HLOOKUP(AV$2+1,FIXTURES!$C$2:$NC$23,MATCH($C121,FIXTURES!$B$2:$B$23,0),0)))),IF(AND(HLOOKUP(AV$2,FIXTURES!$C$2:$NC$23,MATCH($C121,FIXTURES!$B$2:$B$23,0),0)="",HLOOKUP(AV$2+1,FIXTURES!$C$2:$NC$23,MATCH($C121,FIXTURES!$B$2:$B$23,0),0)=""),HLOOKUP(AV$2+2,FIXTURES!$C$2:$NC$23,MATCH($C121,FIXTURES!$B$2:$B$23,0),0),IF(HLOOKUP(AV$2+1,FIXTURES!$C$2:$NC$23,MATCH($C121,FIXTURES!$B$2:$B$23,0),0)="",HLOOKUP(AV$2,FIXTURES!$C$2:$NC$23,MATCH($C121,FIXTURES!$B$2:$B$23,0),0),HLOOKUP(AV$2+1,FIXTURES!$C$2:$NC$23,MATCH($C121,FIXTURES!$B$2:$B$23,0),0))))</f>
        <v>lee</v>
      </c>
      <c r="AW121" s="70" t="str">
        <f>IF(AW$1="SAT",IF(AND(HLOOKUP(AW$2,FIXTURES!$C$2:$NC$23,MATCH($C121,FIXTURES!$B$2:$B$23,0),0)="",HLOOKUP(AW$2+1,FIXTURES!$C$2:$NC$23,MATCH($C121,FIXTURES!$B$2:$B$23,0),0)="",HLOOKUP(AW$2+2,FIXTURES!$C$2:$NC$23,MATCH($C121,FIXTURES!$B$2:$B$23,0),0)=""),HLOOKUP(AW$2-1,FIXTURES!$C$2:$NC$23,MATCH($C121,FIXTURES!$B$2:$B$23,0),0),IF(AND(HLOOKUP(AW$2,FIXTURES!$C$2:$NC$23,MATCH($C121,FIXTURES!$B$2:$B$23,0),0)="",HLOOKUP(AW$2+1,FIXTURES!$C$2:$NC$23,MATCH($C121,FIXTURES!$B$2:$B$23,0),0)=""),HLOOKUP(AW$2+2,FIXTURES!$C$2:$NC$23,MATCH($C121,FIXTURES!$B$2:$B$23,0),0),IF(HLOOKUP(AW$2+1,FIXTURES!$C$2:$NC$23,MATCH($C121,FIXTURES!$B$2:$B$23,0),0)="",HLOOKUP(AW$2,FIXTURES!$C$2:$NC$23,MATCH($C121,FIXTURES!$B$2:$B$23,0),0),HLOOKUP(AW$2+1,FIXTURES!$C$2:$NC$23,MATCH($C121,FIXTURES!$B$2:$B$23,0),0)))),IF(AND(HLOOKUP(AW$2,FIXTURES!$C$2:$NC$23,MATCH($C121,FIXTURES!$B$2:$B$23,0),0)="",HLOOKUP(AW$2+1,FIXTURES!$C$2:$NC$23,MATCH($C121,FIXTURES!$B$2:$B$23,0),0)=""),HLOOKUP(AW$2+2,FIXTURES!$C$2:$NC$23,MATCH($C121,FIXTURES!$B$2:$B$23,0),0),IF(HLOOKUP(AW$2+1,FIXTURES!$C$2:$NC$23,MATCH($C121,FIXTURES!$B$2:$B$23,0),0)="",HLOOKUP(AW$2,FIXTURES!$C$2:$NC$23,MATCH($C121,FIXTURES!$B$2:$B$23,0),0),HLOOKUP(AW$2+1,FIXTURES!$C$2:$NC$23,MATCH($C121,FIXTURES!$B$2:$B$23,0),0))))</f>
        <v>Brentford</v>
      </c>
      <c r="AX121" s="70" t="str">
        <f>IF(AX$1="SAT",IF(AND(HLOOKUP(AX$2,FIXTURES!$C$2:$NC$23,MATCH($C121,FIXTURES!$B$2:$B$23,0),0)="",HLOOKUP(AX$2+1,FIXTURES!$C$2:$NC$23,MATCH($C121,FIXTURES!$B$2:$B$23,0),0)="",HLOOKUP(AX$2+2,FIXTURES!$C$2:$NC$23,MATCH($C121,FIXTURES!$B$2:$B$23,0),0)=""),HLOOKUP(AX$2-1,FIXTURES!$C$2:$NC$23,MATCH($C121,FIXTURES!$B$2:$B$23,0),0),IF(AND(HLOOKUP(AX$2,FIXTURES!$C$2:$NC$23,MATCH($C121,FIXTURES!$B$2:$B$23,0),0)="",HLOOKUP(AX$2+1,FIXTURES!$C$2:$NC$23,MATCH($C121,FIXTURES!$B$2:$B$23,0),0)=""),HLOOKUP(AX$2+2,FIXTURES!$C$2:$NC$23,MATCH($C121,FIXTURES!$B$2:$B$23,0),0),IF(HLOOKUP(AX$2+1,FIXTURES!$C$2:$NC$23,MATCH($C121,FIXTURES!$B$2:$B$23,0),0)="",HLOOKUP(AX$2,FIXTURES!$C$2:$NC$23,MATCH($C121,FIXTURES!$B$2:$B$23,0),0),HLOOKUP(AX$2+1,FIXTURES!$C$2:$NC$23,MATCH($C121,FIXTURES!$B$2:$B$23,0),0)))),IF(AND(HLOOKUP(AX$2,FIXTURES!$C$2:$NC$23,MATCH($C121,FIXTURES!$B$2:$B$23,0),0)="",HLOOKUP(AX$2+1,FIXTURES!$C$2:$NC$23,MATCH($C121,FIXTURES!$B$2:$B$23,0),0)=""),HLOOKUP(AX$2+2,FIXTURES!$C$2:$NC$23,MATCH($C121,FIXTURES!$B$2:$B$23,0),0),IF(HLOOKUP(AX$2+1,FIXTURES!$C$2:$NC$23,MATCH($C121,FIXTURES!$B$2:$B$23,0),0)="",HLOOKUP(AX$2,FIXTURES!$C$2:$NC$23,MATCH($C121,FIXTURES!$B$2:$B$23,0),0),HLOOKUP(AX$2+1,FIXTURES!$C$2:$NC$23,MATCH($C121,FIXTURES!$B$2:$B$23,0),0))))</f>
        <v/>
      </c>
      <c r="AY121" s="70" t="str">
        <f>IF(AY$1="SAT",IF(AND(HLOOKUP(AY$2,FIXTURES!$C$2:$NC$23,MATCH($C121,FIXTURES!$B$2:$B$23,0),0)="",HLOOKUP(AY$2+1,FIXTURES!$C$2:$NC$23,MATCH($C121,FIXTURES!$B$2:$B$23,0),0)="",HLOOKUP(AY$2+2,FIXTURES!$C$2:$NC$23,MATCH($C121,FIXTURES!$B$2:$B$23,0),0)=""),HLOOKUP(AY$2-1,FIXTURES!$C$2:$NC$23,MATCH($C121,FIXTURES!$B$2:$B$23,0),0),IF(AND(HLOOKUP(AY$2,FIXTURES!$C$2:$NC$23,MATCH($C121,FIXTURES!$B$2:$B$23,0),0)="",HLOOKUP(AY$2+1,FIXTURES!$C$2:$NC$23,MATCH($C121,FIXTURES!$B$2:$B$23,0),0)=""),HLOOKUP(AY$2+2,FIXTURES!$C$2:$NC$23,MATCH($C121,FIXTURES!$B$2:$B$23,0),0),IF(HLOOKUP(AY$2+1,FIXTURES!$C$2:$NC$23,MATCH($C121,FIXTURES!$B$2:$B$23,0),0)="",HLOOKUP(AY$2,FIXTURES!$C$2:$NC$23,MATCH($C121,FIXTURES!$B$2:$B$23,0),0),HLOOKUP(AY$2+1,FIXTURES!$C$2:$NC$23,MATCH($C121,FIXTURES!$B$2:$B$23,0),0)))),IF(AND(HLOOKUP(AY$2,FIXTURES!$C$2:$NC$23,MATCH($C121,FIXTURES!$B$2:$B$23,0),0)="",HLOOKUP(AY$2+1,FIXTURES!$C$2:$NC$23,MATCH($C121,FIXTURES!$B$2:$B$23,0),0)=""),HLOOKUP(AY$2+2,FIXTURES!$C$2:$NC$23,MATCH($C121,FIXTURES!$B$2:$B$23,0),0),IF(HLOOKUP(AY$2+1,FIXTURES!$C$2:$NC$23,MATCH($C121,FIXTURES!$B$2:$B$23,0),0)="",HLOOKUP(AY$2,FIXTURES!$C$2:$NC$23,MATCH($C121,FIXTURES!$B$2:$B$23,0),0),HLOOKUP(AY$2+1,FIXTURES!$C$2:$NC$23,MATCH($C121,FIXTURES!$B$2:$B$23,0),0))))</f>
        <v>wol</v>
      </c>
      <c r="AZ121" s="70" t="str">
        <f>IF(AZ$1="SAT",IF(AND(HLOOKUP(AZ$2,FIXTURES!$C$2:$NC$23,MATCH($C121,FIXTURES!$B$2:$B$23,0),0)="",HLOOKUP(AZ$2+1,FIXTURES!$C$2:$NC$23,MATCH($C121,FIXTURES!$B$2:$B$23,0),0)="",HLOOKUP(AZ$2+2,FIXTURES!$C$2:$NC$23,MATCH($C121,FIXTURES!$B$2:$B$23,0),0)=""),HLOOKUP(AZ$2-1,FIXTURES!$C$2:$NC$23,MATCH($C121,FIXTURES!$B$2:$B$23,0),0),IF(AND(HLOOKUP(AZ$2,FIXTURES!$C$2:$NC$23,MATCH($C121,FIXTURES!$B$2:$B$23,0),0)="",HLOOKUP(AZ$2+1,FIXTURES!$C$2:$NC$23,MATCH($C121,FIXTURES!$B$2:$B$23,0),0)=""),HLOOKUP(AZ$2+2,FIXTURES!$C$2:$NC$23,MATCH($C121,FIXTURES!$B$2:$B$23,0),0),IF(HLOOKUP(AZ$2+1,FIXTURES!$C$2:$NC$23,MATCH($C121,FIXTURES!$B$2:$B$23,0),0)="",HLOOKUP(AZ$2,FIXTURES!$C$2:$NC$23,MATCH($C121,FIXTURES!$B$2:$B$23,0),0),HLOOKUP(AZ$2+1,FIXTURES!$C$2:$NC$23,MATCH($C121,FIXTURES!$B$2:$B$23,0),0)))),IF(AND(HLOOKUP(AZ$2,FIXTURES!$C$2:$NC$23,MATCH($C121,FIXTURES!$B$2:$B$23,0),0)="",HLOOKUP(AZ$2+1,FIXTURES!$C$2:$NC$23,MATCH($C121,FIXTURES!$B$2:$B$23,0),0)=""),HLOOKUP(AZ$2+2,FIXTURES!$C$2:$NC$23,MATCH($C121,FIXTURES!$B$2:$B$23,0),0),IF(HLOOKUP(AZ$2+1,FIXTURES!$C$2:$NC$23,MATCH($C121,FIXTURES!$B$2:$B$23,0),0)="",HLOOKUP(AZ$2,FIXTURES!$C$2:$NC$23,MATCH($C121,FIXTURES!$B$2:$B$23,0),0),HLOOKUP(AZ$2+1,FIXTURES!$C$2:$NC$23,MATCH($C121,FIXTURES!$B$2:$B$23,0),0))))</f>
        <v/>
      </c>
      <c r="BA121" s="70" t="str">
        <f>IF(BA$1="SAT",IF(AND(HLOOKUP(BA$2,FIXTURES!$C$2:$NC$23,MATCH($C121,FIXTURES!$B$2:$B$23,0),0)="",HLOOKUP(BA$2+1,FIXTURES!$C$2:$NC$23,MATCH($C121,FIXTURES!$B$2:$B$23,0),0)="",HLOOKUP(BA$2+2,FIXTURES!$C$2:$NC$23,MATCH($C121,FIXTURES!$B$2:$B$23,0),0)=""),HLOOKUP(BA$2-1,FIXTURES!$C$2:$NC$23,MATCH($C121,FIXTURES!$B$2:$B$23,0),0),IF(AND(HLOOKUP(BA$2,FIXTURES!$C$2:$NC$23,MATCH($C121,FIXTURES!$B$2:$B$23,0),0)="",HLOOKUP(BA$2+1,FIXTURES!$C$2:$NC$23,MATCH($C121,FIXTURES!$B$2:$B$23,0),0)=""),HLOOKUP(BA$2+2,FIXTURES!$C$2:$NC$23,MATCH($C121,FIXTURES!$B$2:$B$23,0),0),IF(HLOOKUP(BA$2+1,FIXTURES!$C$2:$NC$23,MATCH($C121,FIXTURES!$B$2:$B$23,0),0)="",HLOOKUP(BA$2,FIXTURES!$C$2:$NC$23,MATCH($C121,FIXTURES!$B$2:$B$23,0),0),HLOOKUP(BA$2+1,FIXTURES!$C$2:$NC$23,MATCH($C121,FIXTURES!$B$2:$B$23,0),0)))),IF(AND(HLOOKUP(BA$2,FIXTURES!$C$2:$NC$23,MATCH($C121,FIXTURES!$B$2:$B$23,0),0)="",HLOOKUP(BA$2+1,FIXTURES!$C$2:$NC$23,MATCH($C121,FIXTURES!$B$2:$B$23,0),0)=""),HLOOKUP(BA$2+2,FIXTURES!$C$2:$NC$23,MATCH($C121,FIXTURES!$B$2:$B$23,0),0),IF(HLOOKUP(BA$2+1,FIXTURES!$C$2:$NC$23,MATCH($C121,FIXTURES!$B$2:$B$23,0),0)="",HLOOKUP(BA$2,FIXTURES!$C$2:$NC$23,MATCH($C121,FIXTURES!$B$2:$B$23,0),0),HLOOKUP(BA$2+1,FIXTURES!$C$2:$NC$23,MATCH($C121,FIXTURES!$B$2:$B$23,0),0))))</f>
        <v>EVE</v>
      </c>
      <c r="BB121" s="70" t="str">
        <f>IF(BB$1="SAT",IF(AND(HLOOKUP(BB$2,FIXTURES!$C$2:$NC$23,MATCH($C121,FIXTURES!$B$2:$B$23,0),0)="",HLOOKUP(BB$2+1,FIXTURES!$C$2:$NC$23,MATCH($C121,FIXTURES!$B$2:$B$23,0),0)="",HLOOKUP(BB$2+2,FIXTURES!$C$2:$NC$23,MATCH($C121,FIXTURES!$B$2:$B$23,0),0)=""),HLOOKUP(BB$2-1,FIXTURES!$C$2:$NC$23,MATCH($C121,FIXTURES!$B$2:$B$23,0),0),IF(AND(HLOOKUP(BB$2,FIXTURES!$C$2:$NC$23,MATCH($C121,FIXTURES!$B$2:$B$23,0),0)="",HLOOKUP(BB$2+1,FIXTURES!$C$2:$NC$23,MATCH($C121,FIXTURES!$B$2:$B$23,0),0)=""),HLOOKUP(BB$2+2,FIXTURES!$C$2:$NC$23,MATCH($C121,FIXTURES!$B$2:$B$23,0),0),IF(HLOOKUP(BB$2+1,FIXTURES!$C$2:$NC$23,MATCH($C121,FIXTURES!$B$2:$B$23,0),0)="",HLOOKUP(BB$2,FIXTURES!$C$2:$NC$23,MATCH($C121,FIXTURES!$B$2:$B$23,0),0),HLOOKUP(BB$2+1,FIXTURES!$C$2:$NC$23,MATCH($C121,FIXTURES!$B$2:$B$23,0),0)))),IF(AND(HLOOKUP(BB$2,FIXTURES!$C$2:$NC$23,MATCH($C121,FIXTURES!$B$2:$B$23,0),0)="",HLOOKUP(BB$2+1,FIXTURES!$C$2:$NC$23,MATCH($C121,FIXTURES!$B$2:$B$23,0),0)=""),HLOOKUP(BB$2+2,FIXTURES!$C$2:$NC$23,MATCH($C121,FIXTURES!$B$2:$B$23,0),0),IF(HLOOKUP(BB$2+1,FIXTURES!$C$2:$NC$23,MATCH($C121,FIXTURES!$B$2:$B$23,0),0)="",HLOOKUP(BB$2,FIXTURES!$C$2:$NC$23,MATCH($C121,FIXTURES!$B$2:$B$23,0),0),HLOOKUP(BB$2+1,FIXTURES!$C$2:$NC$23,MATCH($C121,FIXTURES!$B$2:$B$23,0),0))))</f>
        <v/>
      </c>
      <c r="BC121" s="70" t="str">
        <f>IF(BC$1="SAT",IF(AND(HLOOKUP(BC$2,FIXTURES!$C$2:$NC$23,MATCH($C121,FIXTURES!$B$2:$B$23,0),0)="",HLOOKUP(BC$2+1,FIXTURES!$C$2:$NC$23,MATCH($C121,FIXTURES!$B$2:$B$23,0),0)="",HLOOKUP(BC$2+2,FIXTURES!$C$2:$NC$23,MATCH($C121,FIXTURES!$B$2:$B$23,0),0)=""),HLOOKUP(BC$2-1,FIXTURES!$C$2:$NC$23,MATCH($C121,FIXTURES!$B$2:$B$23,0),0),IF(AND(HLOOKUP(BC$2,FIXTURES!$C$2:$NC$23,MATCH($C121,FIXTURES!$B$2:$B$23,0),0)="",HLOOKUP(BC$2+1,FIXTURES!$C$2:$NC$23,MATCH($C121,FIXTURES!$B$2:$B$23,0),0)=""),HLOOKUP(BC$2+2,FIXTURES!$C$2:$NC$23,MATCH($C121,FIXTURES!$B$2:$B$23,0),0),IF(HLOOKUP(BC$2+1,FIXTURES!$C$2:$NC$23,MATCH($C121,FIXTURES!$B$2:$B$23,0),0)="",HLOOKUP(BC$2,FIXTURES!$C$2:$NC$23,MATCH($C121,FIXTURES!$B$2:$B$23,0),0),HLOOKUP(BC$2+1,FIXTURES!$C$2:$NC$23,MATCH($C121,FIXTURES!$B$2:$B$23,0),0)))),IF(AND(HLOOKUP(BC$2,FIXTURES!$C$2:$NC$23,MATCH($C121,FIXTURES!$B$2:$B$23,0),0)="",HLOOKUP(BC$2+1,FIXTURES!$C$2:$NC$23,MATCH($C121,FIXTURES!$B$2:$B$23,0),0)=""),HLOOKUP(BC$2+2,FIXTURES!$C$2:$NC$23,MATCH($C121,FIXTURES!$B$2:$B$23,0),0),IF(HLOOKUP(BC$2+1,FIXTURES!$C$2:$NC$23,MATCH($C121,FIXTURES!$B$2:$B$23,0),0)="",HLOOKUP(BC$2,FIXTURES!$C$2:$NC$23,MATCH($C121,FIXTURES!$B$2:$B$23,0),0),HLOOKUP(BC$2+1,FIXTURES!$C$2:$NC$23,MATCH($C121,FIXTURES!$B$2:$B$23,0),0))))</f>
        <v>Derby County</v>
      </c>
      <c r="BD121" s="70" t="str">
        <f>IF(BD$1="SAT",IF(AND(HLOOKUP(BD$2,FIXTURES!$C$2:$NC$23,MATCH($C121,FIXTURES!$B$2:$B$23,0),0)="",HLOOKUP(BD$2+1,FIXTURES!$C$2:$NC$23,MATCH($C121,FIXTURES!$B$2:$B$23,0),0)="",HLOOKUP(BD$2+2,FIXTURES!$C$2:$NC$23,MATCH($C121,FIXTURES!$B$2:$B$23,0),0)=""),HLOOKUP(BD$2-1,FIXTURES!$C$2:$NC$23,MATCH($C121,FIXTURES!$B$2:$B$23,0),0),IF(AND(HLOOKUP(BD$2,FIXTURES!$C$2:$NC$23,MATCH($C121,FIXTURES!$B$2:$B$23,0),0)="",HLOOKUP(BD$2+1,FIXTURES!$C$2:$NC$23,MATCH($C121,FIXTURES!$B$2:$B$23,0),0)=""),HLOOKUP(BD$2+2,FIXTURES!$C$2:$NC$23,MATCH($C121,FIXTURES!$B$2:$B$23,0),0),IF(HLOOKUP(BD$2+1,FIXTURES!$C$2:$NC$23,MATCH($C121,FIXTURES!$B$2:$B$23,0),0)="",HLOOKUP(BD$2,FIXTURES!$C$2:$NC$23,MATCH($C121,FIXTURES!$B$2:$B$23,0),0),HLOOKUP(BD$2+1,FIXTURES!$C$2:$NC$23,MATCH($C121,FIXTURES!$B$2:$B$23,0),0)))),IF(AND(HLOOKUP(BD$2,FIXTURES!$C$2:$NC$23,MATCH($C121,FIXTURES!$B$2:$B$23,0),0)="",HLOOKUP(BD$2+1,FIXTURES!$C$2:$NC$23,MATCH($C121,FIXTURES!$B$2:$B$23,0),0)=""),HLOOKUP(BD$2+2,FIXTURES!$C$2:$NC$23,MATCH($C121,FIXTURES!$B$2:$B$23,0),0),IF(HLOOKUP(BD$2+1,FIXTURES!$C$2:$NC$23,MATCH($C121,FIXTURES!$B$2:$B$23,0),0)="",HLOOKUP(BD$2,FIXTURES!$C$2:$NC$23,MATCH($C121,FIXTURES!$B$2:$B$23,0),0),HLOOKUP(BD$2+1,FIXTURES!$C$2:$NC$23,MATCH($C121,FIXTURES!$B$2:$B$23,0),0))))</f>
        <v/>
      </c>
      <c r="BE121" s="70" t="str">
        <f>IF(BE$1="SAT",IF(AND(HLOOKUP(BE$2,FIXTURES!$C$2:$NC$23,MATCH($C121,FIXTURES!$B$2:$B$23,0),0)="",HLOOKUP(BE$2+1,FIXTURES!$C$2:$NC$23,MATCH($C121,FIXTURES!$B$2:$B$23,0),0)="",HLOOKUP(BE$2+2,FIXTURES!$C$2:$NC$23,MATCH($C121,FIXTURES!$B$2:$B$23,0),0)=""),HLOOKUP(BE$2-1,FIXTURES!$C$2:$NC$23,MATCH($C121,FIXTURES!$B$2:$B$23,0),0),IF(AND(HLOOKUP(BE$2,FIXTURES!$C$2:$NC$23,MATCH($C121,FIXTURES!$B$2:$B$23,0),0)="",HLOOKUP(BE$2+1,FIXTURES!$C$2:$NC$23,MATCH($C121,FIXTURES!$B$2:$B$23,0),0)=""),HLOOKUP(BE$2+2,FIXTURES!$C$2:$NC$23,MATCH($C121,FIXTURES!$B$2:$B$23,0),0),IF(HLOOKUP(BE$2+1,FIXTURES!$C$2:$NC$23,MATCH($C121,FIXTURES!$B$2:$B$23,0),0)="",HLOOKUP(BE$2,FIXTURES!$C$2:$NC$23,MATCH($C121,FIXTURES!$B$2:$B$23,0),0),HLOOKUP(BE$2+1,FIXTURES!$C$2:$NC$23,MATCH($C121,FIXTURES!$B$2:$B$23,0),0)))),IF(AND(HLOOKUP(BE$2,FIXTURES!$C$2:$NC$23,MATCH($C121,FIXTURES!$B$2:$B$23,0),0)="",HLOOKUP(BE$2+1,FIXTURES!$C$2:$NC$23,MATCH($C121,FIXTURES!$B$2:$B$23,0),0)=""),HLOOKUP(BE$2+2,FIXTURES!$C$2:$NC$23,MATCH($C121,FIXTURES!$B$2:$B$23,0),0),IF(HLOOKUP(BE$2+1,FIXTURES!$C$2:$NC$23,MATCH($C121,FIXTURES!$B$2:$B$23,0),0)="",HLOOKUP(BE$2,FIXTURES!$C$2:$NC$23,MATCH($C121,FIXTURES!$B$2:$B$23,0),0),HLOOKUP(BE$2+1,FIXTURES!$C$2:$NC$23,MATCH($C121,FIXTURES!$B$2:$B$23,0),0))))</f>
        <v>new</v>
      </c>
      <c r="BF121" s="119" t="s">
        <v>1164</v>
      </c>
      <c r="BG121" s="70" t="str">
        <f>IF(BG$1="SAT",IF(AND(HLOOKUP(BG$2,FIXTURES!$C$2:$NC$23,MATCH($C121,FIXTURES!$B$2:$B$23,0),0)="",HLOOKUP(BG$2+1,FIXTURES!$C$2:$NC$23,MATCH($C121,FIXTURES!$B$2:$B$23,0),0)="",HLOOKUP(BG$2+2,FIXTURES!$C$2:$NC$23,MATCH($C121,FIXTURES!$B$2:$B$23,0),0)=""),HLOOKUP(BG$2-1,FIXTURES!$C$2:$NC$23,MATCH($C121,FIXTURES!$B$2:$B$23,0),0),IF(AND(HLOOKUP(BG$2,FIXTURES!$C$2:$NC$23,MATCH($C121,FIXTURES!$B$2:$B$23,0),0)="",HLOOKUP(BG$2+1,FIXTURES!$C$2:$NC$23,MATCH($C121,FIXTURES!$B$2:$B$23,0),0)=""),HLOOKUP(BG$2+2,FIXTURES!$C$2:$NC$23,MATCH($C121,FIXTURES!$B$2:$B$23,0),0),IF(HLOOKUP(BG$2+1,FIXTURES!$C$2:$NC$23,MATCH($C121,FIXTURES!$B$2:$B$23,0),0)="",HLOOKUP(BG$2,FIXTURES!$C$2:$NC$23,MATCH($C121,FIXTURES!$B$2:$B$23,0),0),HLOOKUP(BG$2+1,FIXTURES!$C$2:$NC$23,MATCH($C121,FIXTURES!$B$2:$B$23,0),0)))),IF(AND(HLOOKUP(BG$2,FIXTURES!$C$2:$NC$23,MATCH($C121,FIXTURES!$B$2:$B$23,0),0)="",HLOOKUP(BG$2+1,FIXTURES!$C$2:$NC$23,MATCH($C121,FIXTURES!$B$2:$B$23,0),0)=""),HLOOKUP(BG$2+2,FIXTURES!$C$2:$NC$23,MATCH($C121,FIXTURES!$B$2:$B$23,0),0),IF(HLOOKUP(BG$2+1,FIXTURES!$C$2:$NC$23,MATCH($C121,FIXTURES!$B$2:$B$23,0),0)="",HLOOKUP(BG$2,FIXTURES!$C$2:$NC$23,MATCH($C121,FIXTURES!$B$2:$B$23,0),0),HLOOKUP(BG$2+1,FIXTURES!$C$2:$NC$23,MATCH($C121,FIXTURES!$B$2:$B$23,0),0))))</f>
        <v>CHE</v>
      </c>
      <c r="BH121" s="119" t="s">
        <v>1164</v>
      </c>
      <c r="BI121" s="70" t="str">
        <f>IF(BI$1="SAT",IF(AND(HLOOKUP(BI$2,FIXTURES!$C$2:$NC$23,MATCH($C121,FIXTURES!$B$2:$B$23,0),0)="",HLOOKUP(BI$2+1,FIXTURES!$C$2:$NC$23,MATCH($C121,FIXTURES!$B$2:$B$23,0),0)="",HLOOKUP(BI$2+2,FIXTURES!$C$2:$NC$23,MATCH($C121,FIXTURES!$B$2:$B$23,0),0)=""),HLOOKUP(BI$2-1,FIXTURES!$C$2:$NC$23,MATCH($C121,FIXTURES!$B$2:$B$23,0),0),IF(AND(HLOOKUP(BI$2,FIXTURES!$C$2:$NC$23,MATCH($C121,FIXTURES!$B$2:$B$23,0),0)="",HLOOKUP(BI$2+1,FIXTURES!$C$2:$NC$23,MATCH($C121,FIXTURES!$B$2:$B$23,0),0)=""),HLOOKUP(BI$2+2,FIXTURES!$C$2:$NC$23,MATCH($C121,FIXTURES!$B$2:$B$23,0),0),IF(HLOOKUP(BI$2+1,FIXTURES!$C$2:$NC$23,MATCH($C121,FIXTURES!$B$2:$B$23,0),0)="",HLOOKUP(BI$2,FIXTURES!$C$2:$NC$23,MATCH($C121,FIXTURES!$B$2:$B$23,0),0),HLOOKUP(BI$2+1,FIXTURES!$C$2:$NC$23,MATCH($C121,FIXTURES!$B$2:$B$23,0),0)))),IF(AND(HLOOKUP(BI$2,FIXTURES!$C$2:$NC$23,MATCH($C121,FIXTURES!$B$2:$B$23,0),0)="",HLOOKUP(BI$2+1,FIXTURES!$C$2:$NC$23,MATCH($C121,FIXTURES!$B$2:$B$23,0),0)=""),HLOOKUP(BI$2+2,FIXTURES!$C$2:$NC$23,MATCH($C121,FIXTURES!$B$2:$B$23,0),0),IF(HLOOKUP(BI$2+1,FIXTURES!$C$2:$NC$23,MATCH($C121,FIXTURES!$B$2:$B$23,0),0)="",HLOOKUP(BI$2,FIXTURES!$C$2:$NC$23,MATCH($C121,FIXTURES!$B$2:$B$23,0),0),HLOOKUP(BI$2+1,FIXTURES!$C$2:$NC$23,MATCH($C121,FIXTURES!$B$2:$B$23,0),0))))</f>
        <v>tot</v>
      </c>
      <c r="BJ121" s="119" t="s">
        <v>1164</v>
      </c>
      <c r="BK121" s="70" t="str">
        <f>IF(BK$1="SAT",IF(AND(HLOOKUP(BK$2,FIXTURES!$C$2:$NC$23,MATCH($C121,FIXTURES!$B$2:$B$23,0),0)="",HLOOKUP(BK$2+1,FIXTURES!$C$2:$NC$23,MATCH($C121,FIXTURES!$B$2:$B$23,0),0)="",HLOOKUP(BK$2+2,FIXTURES!$C$2:$NC$23,MATCH($C121,FIXTURES!$B$2:$B$23,0),0)=""),HLOOKUP(BK$2-1,FIXTURES!$C$2:$NC$23,MATCH($C121,FIXTURES!$B$2:$B$23,0),0),IF(AND(HLOOKUP(BK$2,FIXTURES!$C$2:$NC$23,MATCH($C121,FIXTURES!$B$2:$B$23,0),0)="",HLOOKUP(BK$2+1,FIXTURES!$C$2:$NC$23,MATCH($C121,FIXTURES!$B$2:$B$23,0),0)=""),HLOOKUP(BK$2+2,FIXTURES!$C$2:$NC$23,MATCH($C121,FIXTURES!$B$2:$B$23,0),0),IF(HLOOKUP(BK$2+1,FIXTURES!$C$2:$NC$23,MATCH($C121,FIXTURES!$B$2:$B$23,0),0)="",HLOOKUP(BK$2,FIXTURES!$C$2:$NC$23,MATCH($C121,FIXTURES!$B$2:$B$23,0),0),HLOOKUP(BK$2+1,FIXTURES!$C$2:$NC$23,MATCH($C121,FIXTURES!$B$2:$B$23,0),0)))),IF(AND(HLOOKUP(BK$2,FIXTURES!$C$2:$NC$23,MATCH($C121,FIXTURES!$B$2:$B$23,0),0)="",HLOOKUP(BK$2+1,FIXTURES!$C$2:$NC$23,MATCH($C121,FIXTURES!$B$2:$B$23,0),0)=""),HLOOKUP(BK$2+2,FIXTURES!$C$2:$NC$23,MATCH($C121,FIXTURES!$B$2:$B$23,0),0),IF(HLOOKUP(BK$2+1,FIXTURES!$C$2:$NC$23,MATCH($C121,FIXTURES!$B$2:$B$23,0),0)="",HLOOKUP(BK$2,FIXTURES!$C$2:$NC$23,MATCH($C121,FIXTURES!$B$2:$B$23,0),0),HLOOKUP(BK$2+1,FIXTURES!$C$2:$NC$23,MATCH($C121,FIXTURES!$B$2:$B$23,0),0))))</f>
        <v>NFO</v>
      </c>
      <c r="BL121" s="70" t="str">
        <f>IF(BL$1="SAT",IF(AND(HLOOKUP(BL$2,FIXTURES!$C$2:$NC$23,MATCH($C121,FIXTURES!$B$2:$B$23,0),0)="",HLOOKUP(BL$2+1,FIXTURES!$C$2:$NC$23,MATCH($C121,FIXTURES!$B$2:$B$23,0),0)="",HLOOKUP(BL$2+2,FIXTURES!$C$2:$NC$23,MATCH($C121,FIXTURES!$B$2:$B$23,0),0)=""),HLOOKUP(BL$2-1,FIXTURES!$C$2:$NC$23,MATCH($C121,FIXTURES!$B$2:$B$23,0),0),IF(AND(HLOOKUP(BL$2,FIXTURES!$C$2:$NC$23,MATCH($C121,FIXTURES!$B$2:$B$23,0),0)="",HLOOKUP(BL$2+1,FIXTURES!$C$2:$NC$23,MATCH($C121,FIXTURES!$B$2:$B$23,0),0)=""),HLOOKUP(BL$2+2,FIXTURES!$C$2:$NC$23,MATCH($C121,FIXTURES!$B$2:$B$23,0),0),IF(HLOOKUP(BL$2+1,FIXTURES!$C$2:$NC$23,MATCH($C121,FIXTURES!$B$2:$B$23,0),0)="",HLOOKUP(BL$2,FIXTURES!$C$2:$NC$23,MATCH($C121,FIXTURES!$B$2:$B$23,0),0),HLOOKUP(BL$2+1,FIXTURES!$C$2:$NC$23,MATCH($C121,FIXTURES!$B$2:$B$23,0),0)))),IF(AND(HLOOKUP(BL$2,FIXTURES!$C$2:$NC$23,MATCH($C121,FIXTURES!$B$2:$B$23,0),0)="",HLOOKUP(BL$2+1,FIXTURES!$C$2:$NC$23,MATCH($C121,FIXTURES!$B$2:$B$23,0),0)=""),HLOOKUP(BL$2+2,FIXTURES!$C$2:$NC$23,MATCH($C121,FIXTURES!$B$2:$B$23,0),0),IF(HLOOKUP(BL$2+1,FIXTURES!$C$2:$NC$23,MATCH($C121,FIXTURES!$B$2:$B$23,0),0)="",HLOOKUP(BL$2,FIXTURES!$C$2:$NC$23,MATCH($C121,FIXTURES!$B$2:$B$23,0),0),HLOOKUP(BL$2+1,FIXTURES!$C$2:$NC$23,MATCH($C121,FIXTURES!$B$2:$B$23,0),0))))</f>
        <v>Manchester Utd</v>
      </c>
      <c r="BM121" s="70" t="str">
        <f>IF(BM$1="SAT",IF(AND(HLOOKUP(BM$2,FIXTURES!$C$2:$NC$23,MATCH($C121,FIXTURES!$B$2:$B$23,0),0)="",HLOOKUP(BM$2+1,FIXTURES!$C$2:$NC$23,MATCH($C121,FIXTURES!$B$2:$B$23,0),0)="",HLOOKUP(BM$2+2,FIXTURES!$C$2:$NC$23,MATCH($C121,FIXTURES!$B$2:$B$23,0),0)=""),HLOOKUP(BM$2-1,FIXTURES!$C$2:$NC$23,MATCH($C121,FIXTURES!$B$2:$B$23,0),0),IF(AND(HLOOKUP(BM$2,FIXTURES!$C$2:$NC$23,MATCH($C121,FIXTURES!$B$2:$B$23,0),0)="",HLOOKUP(BM$2+1,FIXTURES!$C$2:$NC$23,MATCH($C121,FIXTURES!$B$2:$B$23,0),0)=""),HLOOKUP(BM$2+2,FIXTURES!$C$2:$NC$23,MATCH($C121,FIXTURES!$B$2:$B$23,0),0),IF(HLOOKUP(BM$2+1,FIXTURES!$C$2:$NC$23,MATCH($C121,FIXTURES!$B$2:$B$23,0),0)="",HLOOKUP(BM$2,FIXTURES!$C$2:$NC$23,MATCH($C121,FIXTURES!$B$2:$B$23,0),0),HLOOKUP(BM$2+1,FIXTURES!$C$2:$NC$23,MATCH($C121,FIXTURES!$B$2:$B$23,0),0)))),IF(AND(HLOOKUP(BM$2,FIXTURES!$C$2:$NC$23,MATCH($C121,FIXTURES!$B$2:$B$23,0),0)="",HLOOKUP(BM$2+1,FIXTURES!$C$2:$NC$23,MATCH($C121,FIXTURES!$B$2:$B$23,0),0)=""),HLOOKUP(BM$2+2,FIXTURES!$C$2:$NC$23,MATCH($C121,FIXTURES!$B$2:$B$23,0),0),IF(HLOOKUP(BM$2+1,FIXTURES!$C$2:$NC$23,MATCH($C121,FIXTURES!$B$2:$B$23,0),0)="",HLOOKUP(BM$2,FIXTURES!$C$2:$NC$23,MATCH($C121,FIXTURES!$B$2:$B$23,0),0),HLOOKUP(BM$2+1,FIXTURES!$C$2:$NC$23,MATCH($C121,FIXTURES!$B$2:$B$23,0),0))))</f>
        <v>bha</v>
      </c>
      <c r="BN121" s="70" t="str">
        <f>IF(BN$1="SAT",IF(AND(HLOOKUP(BN$2,FIXTURES!$C$2:$NC$23,MATCH($C121,FIXTURES!$B$2:$B$23,0),0)="",HLOOKUP(BN$2+1,FIXTURES!$C$2:$NC$23,MATCH($C121,FIXTURES!$B$2:$B$23,0),0)="",HLOOKUP(BN$2+2,FIXTURES!$C$2:$NC$23,MATCH($C121,FIXTURES!$B$2:$B$23,0),0)=""),HLOOKUP(BN$2-1,FIXTURES!$C$2:$NC$23,MATCH($C121,FIXTURES!$B$2:$B$23,0),0),IF(AND(HLOOKUP(BN$2,FIXTURES!$C$2:$NC$23,MATCH($C121,FIXTURES!$B$2:$B$23,0),0)="",HLOOKUP(BN$2+1,FIXTURES!$C$2:$NC$23,MATCH($C121,FIXTURES!$B$2:$B$23,0),0)=""),HLOOKUP(BN$2+2,FIXTURES!$C$2:$NC$23,MATCH($C121,FIXTURES!$B$2:$B$23,0),0),IF(HLOOKUP(BN$2+1,FIXTURES!$C$2:$NC$23,MATCH($C121,FIXTURES!$B$2:$B$23,0),0)="",HLOOKUP(BN$2,FIXTURES!$C$2:$NC$23,MATCH($C121,FIXTURES!$B$2:$B$23,0),0),HLOOKUP(BN$2+1,FIXTURES!$C$2:$NC$23,MATCH($C121,FIXTURES!$B$2:$B$23,0),0)))),IF(AND(HLOOKUP(BN$2,FIXTURES!$C$2:$NC$23,MATCH($C121,FIXTURES!$B$2:$B$23,0),0)="",HLOOKUP(BN$2+1,FIXTURES!$C$2:$NC$23,MATCH($C121,FIXTURES!$B$2:$B$23,0),0)=""),HLOOKUP(BN$2+2,FIXTURES!$C$2:$NC$23,MATCH($C121,FIXTURES!$B$2:$B$23,0),0),IF(HLOOKUP(BN$2+1,FIXTURES!$C$2:$NC$23,MATCH($C121,FIXTURES!$B$2:$B$23,0),0)="",HLOOKUP(BN$2,FIXTURES!$C$2:$NC$23,MATCH($C121,FIXTURES!$B$2:$B$23,0),0),HLOOKUP(BN$2+1,FIXTURES!$C$2:$NC$23,MATCH($C121,FIXTURES!$B$2:$B$23,0),0))))</f>
        <v>AÉK Lárnaka</v>
      </c>
      <c r="BO121" s="70" t="str">
        <f>IF(BO$1="SAT",IF(AND(HLOOKUP(BO$2,FIXTURES!$C$2:$NC$23,MATCH($C121,FIXTURES!$B$2:$B$23,0),0)="",HLOOKUP(BO$2+1,FIXTURES!$C$2:$NC$23,MATCH($C121,FIXTURES!$B$2:$B$23,0),0)="",HLOOKUP(BO$2+2,FIXTURES!$C$2:$NC$23,MATCH($C121,FIXTURES!$B$2:$B$23,0),0)=""),HLOOKUP(BO$2-1,FIXTURES!$C$2:$NC$23,MATCH($C121,FIXTURES!$B$2:$B$23,0),0),IF(AND(HLOOKUP(BO$2,FIXTURES!$C$2:$NC$23,MATCH($C121,FIXTURES!$B$2:$B$23,0),0)="",HLOOKUP(BO$2+1,FIXTURES!$C$2:$NC$23,MATCH($C121,FIXTURES!$B$2:$B$23,0),0)=""),HLOOKUP(BO$2+2,FIXTURES!$C$2:$NC$23,MATCH($C121,FIXTURES!$B$2:$B$23,0),0),IF(HLOOKUP(BO$2+1,FIXTURES!$C$2:$NC$23,MATCH($C121,FIXTURES!$B$2:$B$23,0),0)="",HLOOKUP(BO$2,FIXTURES!$C$2:$NC$23,MATCH($C121,FIXTURES!$B$2:$B$23,0),0),HLOOKUP(BO$2+1,FIXTURES!$C$2:$NC$23,MATCH($C121,FIXTURES!$B$2:$B$23,0),0)))),IF(AND(HLOOKUP(BO$2,FIXTURES!$C$2:$NC$23,MATCH($C121,FIXTURES!$B$2:$B$23,0),0)="",HLOOKUP(BO$2+1,FIXTURES!$C$2:$NC$23,MATCH($C121,FIXTURES!$B$2:$B$23,0),0)=""),HLOOKUP(BO$2+2,FIXTURES!$C$2:$NC$23,MATCH($C121,FIXTURES!$B$2:$B$23,0),0),IF(HLOOKUP(BO$2+1,FIXTURES!$C$2:$NC$23,MATCH($C121,FIXTURES!$B$2:$B$23,0),0)="",HLOOKUP(BO$2,FIXTURES!$C$2:$NC$23,MATCH($C121,FIXTURES!$B$2:$B$23,0),0),HLOOKUP(BO$2+1,FIXTURES!$C$2:$NC$23,MATCH($C121,FIXTURES!$B$2:$B$23,0),0))))</f>
        <v>AVL</v>
      </c>
      <c r="BP121" s="70" t="str">
        <f>IF(BP$1="SAT",IF(AND(HLOOKUP(BP$2,FIXTURES!$C$2:$NC$23,MATCH($C121,FIXTURES!$B$2:$B$23,0),0)="",HLOOKUP(BP$2+1,FIXTURES!$C$2:$NC$23,MATCH($C121,FIXTURES!$B$2:$B$23,0),0)="",HLOOKUP(BP$2+2,FIXTURES!$C$2:$NC$23,MATCH($C121,FIXTURES!$B$2:$B$23,0),0)=""),HLOOKUP(BP$2-1,FIXTURES!$C$2:$NC$23,MATCH($C121,FIXTURES!$B$2:$B$23,0),0),IF(AND(HLOOKUP(BP$2,FIXTURES!$C$2:$NC$23,MATCH($C121,FIXTURES!$B$2:$B$23,0),0)="",HLOOKUP(BP$2+1,FIXTURES!$C$2:$NC$23,MATCH($C121,FIXTURES!$B$2:$B$23,0),0)=""),HLOOKUP(BP$2+2,FIXTURES!$C$2:$NC$23,MATCH($C121,FIXTURES!$B$2:$B$23,0),0),IF(HLOOKUP(BP$2+1,FIXTURES!$C$2:$NC$23,MATCH($C121,FIXTURES!$B$2:$B$23,0),0)="",HLOOKUP(BP$2,FIXTURES!$C$2:$NC$23,MATCH($C121,FIXTURES!$B$2:$B$23,0),0),HLOOKUP(BP$2+1,FIXTURES!$C$2:$NC$23,MATCH($C121,FIXTURES!$B$2:$B$23,0),0)))),IF(AND(HLOOKUP(BP$2,FIXTURES!$C$2:$NC$23,MATCH($C121,FIXTURES!$B$2:$B$23,0),0)="",HLOOKUP(BP$2+1,FIXTURES!$C$2:$NC$23,MATCH($C121,FIXTURES!$B$2:$B$23,0),0)=""),HLOOKUP(BP$2+2,FIXTURES!$C$2:$NC$23,MATCH($C121,FIXTURES!$B$2:$B$23,0),0),IF(HLOOKUP(BP$2+1,FIXTURES!$C$2:$NC$23,MATCH($C121,FIXTURES!$B$2:$B$23,0),0)="",HLOOKUP(BP$2,FIXTURES!$C$2:$NC$23,MATCH($C121,FIXTURES!$B$2:$B$23,0),0),HLOOKUP(BP$2+1,FIXTURES!$C$2:$NC$23,MATCH($C121,FIXTURES!$B$2:$B$23,0),0))))</f>
        <v>AÉK Lárnaka</v>
      </c>
      <c r="BQ121" s="70" t="str">
        <f>IF(BQ$1="SAT",IF(AND(HLOOKUP(BQ$2,FIXTURES!$C$2:$NC$23,MATCH($C121,FIXTURES!$B$2:$B$23,0),0)="",HLOOKUP(BQ$2+1,FIXTURES!$C$2:$NC$23,MATCH($C121,FIXTURES!$B$2:$B$23,0),0)="",HLOOKUP(BQ$2+2,FIXTURES!$C$2:$NC$23,MATCH($C121,FIXTURES!$B$2:$B$23,0),0)=""),HLOOKUP(BQ$2-1,FIXTURES!$C$2:$NC$23,MATCH($C121,FIXTURES!$B$2:$B$23,0),0),IF(AND(HLOOKUP(BQ$2,FIXTURES!$C$2:$NC$23,MATCH($C121,FIXTURES!$B$2:$B$23,0),0)="",HLOOKUP(BQ$2+1,FIXTURES!$C$2:$NC$23,MATCH($C121,FIXTURES!$B$2:$B$23,0),0)=""),HLOOKUP(BQ$2+2,FIXTURES!$C$2:$NC$23,MATCH($C121,FIXTURES!$B$2:$B$23,0),0),IF(HLOOKUP(BQ$2+1,FIXTURES!$C$2:$NC$23,MATCH($C121,FIXTURES!$B$2:$B$23,0),0)="",HLOOKUP(BQ$2,FIXTURES!$C$2:$NC$23,MATCH($C121,FIXTURES!$B$2:$B$23,0),0),HLOOKUP(BQ$2+1,FIXTURES!$C$2:$NC$23,MATCH($C121,FIXTURES!$B$2:$B$23,0),0)))),IF(AND(HLOOKUP(BQ$2,FIXTURES!$C$2:$NC$23,MATCH($C121,FIXTURES!$B$2:$B$23,0),0)="",HLOOKUP(BQ$2+1,FIXTURES!$C$2:$NC$23,MATCH($C121,FIXTURES!$B$2:$B$23,0),0)=""),HLOOKUP(BQ$2+2,FIXTURES!$C$2:$NC$23,MATCH($C121,FIXTURES!$B$2:$B$23,0),0),IF(HLOOKUP(BQ$2+1,FIXTURES!$C$2:$NC$23,MATCH($C121,FIXTURES!$B$2:$B$23,0),0)="",HLOOKUP(BQ$2,FIXTURES!$C$2:$NC$23,MATCH($C121,FIXTURES!$B$2:$B$23,0),0),HLOOKUP(BQ$2+1,FIXTURES!$C$2:$NC$23,MATCH($C121,FIXTURES!$B$2:$B$23,0),0))))</f>
        <v/>
      </c>
      <c r="BR121" s="70" t="str">
        <f>IF(BR$1="SAT",IF(AND(HLOOKUP(BR$2,FIXTURES!$C$2:$NC$23,MATCH($C121,FIXTURES!$B$2:$B$23,0),0)="",HLOOKUP(BR$2+1,FIXTURES!$C$2:$NC$23,MATCH($C121,FIXTURES!$B$2:$B$23,0),0)="",HLOOKUP(BR$2+2,FIXTURES!$C$2:$NC$23,MATCH($C121,FIXTURES!$B$2:$B$23,0),0)=""),HLOOKUP(BR$2-1,FIXTURES!$C$2:$NC$23,MATCH($C121,FIXTURES!$B$2:$B$23,0),0),IF(AND(HLOOKUP(BR$2,FIXTURES!$C$2:$NC$23,MATCH($C121,FIXTURES!$B$2:$B$23,0),0)="",HLOOKUP(BR$2+1,FIXTURES!$C$2:$NC$23,MATCH($C121,FIXTURES!$B$2:$B$23,0),0)=""),HLOOKUP(BR$2+2,FIXTURES!$C$2:$NC$23,MATCH($C121,FIXTURES!$B$2:$B$23,0),0),IF(HLOOKUP(BR$2+1,FIXTURES!$C$2:$NC$23,MATCH($C121,FIXTURES!$B$2:$B$23,0),0)="",HLOOKUP(BR$2,FIXTURES!$C$2:$NC$23,MATCH($C121,FIXTURES!$B$2:$B$23,0),0),HLOOKUP(BR$2+1,FIXTURES!$C$2:$NC$23,MATCH($C121,FIXTURES!$B$2:$B$23,0),0)))),IF(AND(HLOOKUP(BR$2,FIXTURES!$C$2:$NC$23,MATCH($C121,FIXTURES!$B$2:$B$23,0),0)="",HLOOKUP(BR$2+1,FIXTURES!$C$2:$NC$23,MATCH($C121,FIXTURES!$B$2:$B$23,0),0)=""),HLOOKUP(BR$2+2,FIXTURES!$C$2:$NC$23,MATCH($C121,FIXTURES!$B$2:$B$23,0),0),IF(HLOOKUP(BR$2+1,FIXTURES!$C$2:$NC$23,MATCH($C121,FIXTURES!$B$2:$B$23,0),0)="",HLOOKUP(BR$2,FIXTURES!$C$2:$NC$23,MATCH($C121,FIXTURES!$B$2:$B$23,0),0),HLOOKUP(BR$2+1,FIXTURES!$C$2:$NC$23,MATCH($C121,FIXTURES!$B$2:$B$23,0),0))))</f>
        <v/>
      </c>
      <c r="BS121" s="70" t="str">
        <f>IF(BS$1="SAT",IF(AND(HLOOKUP(BS$2,FIXTURES!$C$2:$NC$23,MATCH($C121,FIXTURES!$B$2:$B$23,0),0)="",HLOOKUP(BS$2+1,FIXTURES!$C$2:$NC$23,MATCH($C121,FIXTURES!$B$2:$B$23,0),0)="",HLOOKUP(BS$2+2,FIXTURES!$C$2:$NC$23,MATCH($C121,FIXTURES!$B$2:$B$23,0),0)=""),HLOOKUP(BS$2-1,FIXTURES!$C$2:$NC$23,MATCH($C121,FIXTURES!$B$2:$B$23,0),0),IF(AND(HLOOKUP(BS$2,FIXTURES!$C$2:$NC$23,MATCH($C121,FIXTURES!$B$2:$B$23,0),0)="",HLOOKUP(BS$2+1,FIXTURES!$C$2:$NC$23,MATCH($C121,FIXTURES!$B$2:$B$23,0),0)=""),HLOOKUP(BS$2+2,FIXTURES!$C$2:$NC$23,MATCH($C121,FIXTURES!$B$2:$B$23,0),0),IF(HLOOKUP(BS$2+1,FIXTURES!$C$2:$NC$23,MATCH($C121,FIXTURES!$B$2:$B$23,0),0)="",HLOOKUP(BS$2,FIXTURES!$C$2:$NC$23,MATCH($C121,FIXTURES!$B$2:$B$23,0),0),HLOOKUP(BS$2+1,FIXTURES!$C$2:$NC$23,MATCH($C121,FIXTURES!$B$2:$B$23,0),0)))),IF(AND(HLOOKUP(BS$2,FIXTURES!$C$2:$NC$23,MATCH($C121,FIXTURES!$B$2:$B$23,0),0)="",HLOOKUP(BS$2+1,FIXTURES!$C$2:$NC$23,MATCH($C121,FIXTURES!$B$2:$B$23,0),0)=""),HLOOKUP(BS$2+2,FIXTURES!$C$2:$NC$23,MATCH($C121,FIXTURES!$B$2:$B$23,0),0),IF(HLOOKUP(BS$2+1,FIXTURES!$C$2:$NC$23,MATCH($C121,FIXTURES!$B$2:$B$23,0),0)="",HLOOKUP(BS$2,FIXTURES!$C$2:$NC$23,MATCH($C121,FIXTURES!$B$2:$B$23,0),0),HLOOKUP(BS$2+1,FIXTURES!$C$2:$NC$23,MATCH($C121,FIXTURES!$B$2:$B$23,0),0))))</f>
        <v/>
      </c>
      <c r="BT121" s="70" t="str">
        <f>IF(BT$1="SAT",IF(AND(HLOOKUP(BT$2,FIXTURES!$C$2:$NC$23,MATCH($C121,FIXTURES!$B$2:$B$23,0),0)="",HLOOKUP(BT$2+1,FIXTURES!$C$2:$NC$23,MATCH($C121,FIXTURES!$B$2:$B$23,0),0)="",HLOOKUP(BT$2+2,FIXTURES!$C$2:$NC$23,MATCH($C121,FIXTURES!$B$2:$B$23,0),0)=""),HLOOKUP(BT$2-1,FIXTURES!$C$2:$NC$23,MATCH($C121,FIXTURES!$B$2:$B$23,0),0),IF(AND(HLOOKUP(BT$2,FIXTURES!$C$2:$NC$23,MATCH($C121,FIXTURES!$B$2:$B$23,0),0)="",HLOOKUP(BT$2+1,FIXTURES!$C$2:$NC$23,MATCH($C121,FIXTURES!$B$2:$B$23,0),0)=""),HLOOKUP(BT$2+2,FIXTURES!$C$2:$NC$23,MATCH($C121,FIXTURES!$B$2:$B$23,0),0),IF(HLOOKUP(BT$2+1,FIXTURES!$C$2:$NC$23,MATCH($C121,FIXTURES!$B$2:$B$23,0),0)="",HLOOKUP(BT$2,FIXTURES!$C$2:$NC$23,MATCH($C121,FIXTURES!$B$2:$B$23,0),0),HLOOKUP(BT$2+1,FIXTURES!$C$2:$NC$23,MATCH($C121,FIXTURES!$B$2:$B$23,0),0)))),IF(AND(HLOOKUP(BT$2,FIXTURES!$C$2:$NC$23,MATCH($C121,FIXTURES!$B$2:$B$23,0),0)="",HLOOKUP(BT$2+1,FIXTURES!$C$2:$NC$23,MATCH($C121,FIXTURES!$B$2:$B$23,0),0)=""),HLOOKUP(BT$2+2,FIXTURES!$C$2:$NC$23,MATCH($C121,FIXTURES!$B$2:$B$23,0),0),IF(HLOOKUP(BT$2+1,FIXTURES!$C$2:$NC$23,MATCH($C121,FIXTURES!$B$2:$B$23,0),0)="",HLOOKUP(BT$2,FIXTURES!$C$2:$NC$23,MATCH($C121,FIXTURES!$B$2:$B$23,0),0),HLOOKUP(BT$2+1,FIXTURES!$C$2:$NC$23,MATCH($C121,FIXTURES!$B$2:$B$23,0),0))))</f>
        <v/>
      </c>
      <c r="BU121" s="70" t="str">
        <f>IF(BU$1="SAT",IF(AND(HLOOKUP(BU$2,FIXTURES!$C$2:$NC$23,MATCH($C121,FIXTURES!$B$2:$B$23,0),0)="",HLOOKUP(BU$2+1,FIXTURES!$C$2:$NC$23,MATCH($C121,FIXTURES!$B$2:$B$23,0),0)="",HLOOKUP(BU$2+2,FIXTURES!$C$2:$NC$23,MATCH($C121,FIXTURES!$B$2:$B$23,0),0)=""),HLOOKUP(BU$2-1,FIXTURES!$C$2:$NC$23,MATCH($C121,FIXTURES!$B$2:$B$23,0),0),IF(AND(HLOOKUP(BU$2,FIXTURES!$C$2:$NC$23,MATCH($C121,FIXTURES!$B$2:$B$23,0),0)="",HLOOKUP(BU$2+1,FIXTURES!$C$2:$NC$23,MATCH($C121,FIXTURES!$B$2:$B$23,0),0)=""),HLOOKUP(BU$2+2,FIXTURES!$C$2:$NC$23,MATCH($C121,FIXTURES!$B$2:$B$23,0),0),IF(HLOOKUP(BU$2+1,FIXTURES!$C$2:$NC$23,MATCH($C121,FIXTURES!$B$2:$B$23,0),0)="",HLOOKUP(BU$2,FIXTURES!$C$2:$NC$23,MATCH($C121,FIXTURES!$B$2:$B$23,0),0),HLOOKUP(BU$2+1,FIXTURES!$C$2:$NC$23,MATCH($C121,FIXTURES!$B$2:$B$23,0),0)))),IF(AND(HLOOKUP(BU$2,FIXTURES!$C$2:$NC$23,MATCH($C121,FIXTURES!$B$2:$B$23,0),0)="",HLOOKUP(BU$2+1,FIXTURES!$C$2:$NC$23,MATCH($C121,FIXTURES!$B$2:$B$23,0),0)=""),HLOOKUP(BU$2+2,FIXTURES!$C$2:$NC$23,MATCH($C121,FIXTURES!$B$2:$B$23,0),0),IF(HLOOKUP(BU$2+1,FIXTURES!$C$2:$NC$23,MATCH($C121,FIXTURES!$B$2:$B$23,0),0)="",HLOOKUP(BU$2,FIXTURES!$C$2:$NC$23,MATCH($C121,FIXTURES!$B$2:$B$23,0),0),HLOOKUP(BU$2+1,FIXTURES!$C$2:$NC$23,MATCH($C121,FIXTURES!$B$2:$B$23,0),0))))</f>
        <v>SOU</v>
      </c>
      <c r="BV121" s="119" t="s">
        <v>1279</v>
      </c>
      <c r="BW121" s="70" t="str">
        <f>IF(BW$1="SAT",IF(AND(HLOOKUP(BW$2,FIXTURES!$C$2:$NC$23,MATCH($C121,FIXTURES!$B$2:$B$23,0),0)="",HLOOKUP(BW$2+1,FIXTURES!$C$2:$NC$23,MATCH($C121,FIXTURES!$B$2:$B$23,0),0)="",HLOOKUP(BW$2+2,FIXTURES!$C$2:$NC$23,MATCH($C121,FIXTURES!$B$2:$B$23,0),0)=""),HLOOKUP(BW$2-1,FIXTURES!$C$2:$NC$23,MATCH($C121,FIXTURES!$B$2:$B$23,0),0),IF(AND(HLOOKUP(BW$2,FIXTURES!$C$2:$NC$23,MATCH($C121,FIXTURES!$B$2:$B$23,0),0)="",HLOOKUP(BW$2+1,FIXTURES!$C$2:$NC$23,MATCH($C121,FIXTURES!$B$2:$B$23,0),0)=""),HLOOKUP(BW$2+2,FIXTURES!$C$2:$NC$23,MATCH($C121,FIXTURES!$B$2:$B$23,0),0),IF(HLOOKUP(BW$2+1,FIXTURES!$C$2:$NC$23,MATCH($C121,FIXTURES!$B$2:$B$23,0),0)="",HLOOKUP(BW$2,FIXTURES!$C$2:$NC$23,MATCH($C121,FIXTURES!$B$2:$B$23,0),0),HLOOKUP(BW$2+1,FIXTURES!$C$2:$NC$23,MATCH($C121,FIXTURES!$B$2:$B$23,0),0)))),IF(AND(HLOOKUP(BW$2,FIXTURES!$C$2:$NC$23,MATCH($C121,FIXTURES!$B$2:$B$23,0),0)="",HLOOKUP(BW$2+1,FIXTURES!$C$2:$NC$23,MATCH($C121,FIXTURES!$B$2:$B$23,0),0)=""),HLOOKUP(BW$2+2,FIXTURES!$C$2:$NC$23,MATCH($C121,FIXTURES!$B$2:$B$23,0),0),IF(HLOOKUP(BW$2+1,FIXTURES!$C$2:$NC$23,MATCH($C121,FIXTURES!$B$2:$B$23,0),0)="",HLOOKUP(BW$2,FIXTURES!$C$2:$NC$23,MATCH($C121,FIXTURES!$B$2:$B$23,0),0),HLOOKUP(BW$2+1,FIXTURES!$C$2:$NC$23,MATCH($C121,FIXTURES!$B$2:$B$23,0),0))))</f>
        <v>ful</v>
      </c>
      <c r="BX121" s="70" t="str">
        <f>IF(BX$1="SAT",IF(AND(HLOOKUP(BX$2,FIXTURES!$C$2:$NC$23,MATCH($C121,FIXTURES!$B$2:$B$23,0),0)="",HLOOKUP(BX$2+1,FIXTURES!$C$2:$NC$23,MATCH($C121,FIXTURES!$B$2:$B$23,0),0)="",HLOOKUP(BX$2+2,FIXTURES!$C$2:$NC$23,MATCH($C121,FIXTURES!$B$2:$B$23,0),0)=""),HLOOKUP(BX$2-1,FIXTURES!$C$2:$NC$23,MATCH($C121,FIXTURES!$B$2:$B$23,0),0),IF(AND(HLOOKUP(BX$2,FIXTURES!$C$2:$NC$23,MATCH($C121,FIXTURES!$B$2:$B$23,0),0)="",HLOOKUP(BX$2+1,FIXTURES!$C$2:$NC$23,MATCH($C121,FIXTURES!$B$2:$B$23,0),0)=""),HLOOKUP(BX$2+2,FIXTURES!$C$2:$NC$23,MATCH($C121,FIXTURES!$B$2:$B$23,0),0),IF(HLOOKUP(BX$2+1,FIXTURES!$C$2:$NC$23,MATCH($C121,FIXTURES!$B$2:$B$23,0),0)="",HLOOKUP(BX$2,FIXTURES!$C$2:$NC$23,MATCH($C121,FIXTURES!$B$2:$B$23,0),0),HLOOKUP(BX$2+1,FIXTURES!$C$2:$NC$23,MATCH($C121,FIXTURES!$B$2:$B$23,0),0)))),IF(AND(HLOOKUP(BX$2,FIXTURES!$C$2:$NC$23,MATCH($C121,FIXTURES!$B$2:$B$23,0),0)="",HLOOKUP(BX$2+1,FIXTURES!$C$2:$NC$23,MATCH($C121,FIXTURES!$B$2:$B$23,0),0)=""),HLOOKUP(BX$2+2,FIXTURES!$C$2:$NC$23,MATCH($C121,FIXTURES!$B$2:$B$23,0),0),IF(HLOOKUP(BX$2+1,FIXTURES!$C$2:$NC$23,MATCH($C121,FIXTURES!$B$2:$B$23,0),0)="",HLOOKUP(BX$2,FIXTURES!$C$2:$NC$23,MATCH($C121,FIXTURES!$B$2:$B$23,0),0),HLOOKUP(BX$2+1,FIXTURES!$C$2:$NC$23,MATCH($C121,FIXTURES!$B$2:$B$23,0),0))))</f>
        <v>Gent</v>
      </c>
      <c r="BY121" s="70" t="str">
        <f>IF(BY$1="SAT",IF(AND(HLOOKUP(BY$2,FIXTURES!$C$2:$NC$23,MATCH($C121,FIXTURES!$B$2:$B$23,0),0)="",HLOOKUP(BY$2+1,FIXTURES!$C$2:$NC$23,MATCH($C121,FIXTURES!$B$2:$B$23,0),0)="",HLOOKUP(BY$2+2,FIXTURES!$C$2:$NC$23,MATCH($C121,FIXTURES!$B$2:$B$23,0),0)=""),HLOOKUP(BY$2-1,FIXTURES!$C$2:$NC$23,MATCH($C121,FIXTURES!$B$2:$B$23,0),0),IF(AND(HLOOKUP(BY$2,FIXTURES!$C$2:$NC$23,MATCH($C121,FIXTURES!$B$2:$B$23,0),0)="",HLOOKUP(BY$2+1,FIXTURES!$C$2:$NC$23,MATCH($C121,FIXTURES!$B$2:$B$23,0),0)=""),HLOOKUP(BY$2+2,FIXTURES!$C$2:$NC$23,MATCH($C121,FIXTURES!$B$2:$B$23,0),0),IF(HLOOKUP(BY$2+1,FIXTURES!$C$2:$NC$23,MATCH($C121,FIXTURES!$B$2:$B$23,0),0)="",HLOOKUP(BY$2,FIXTURES!$C$2:$NC$23,MATCH($C121,FIXTURES!$B$2:$B$23,0),0),HLOOKUP(BY$2+1,FIXTURES!$C$2:$NC$23,MATCH($C121,FIXTURES!$B$2:$B$23,0),0)))),IF(AND(HLOOKUP(BY$2,FIXTURES!$C$2:$NC$23,MATCH($C121,FIXTURES!$B$2:$B$23,0),0)="",HLOOKUP(BY$2+1,FIXTURES!$C$2:$NC$23,MATCH($C121,FIXTURES!$B$2:$B$23,0),0)=""),HLOOKUP(BY$2+2,FIXTURES!$C$2:$NC$23,MATCH($C121,FIXTURES!$B$2:$B$23,0),0),IF(HLOOKUP(BY$2+1,FIXTURES!$C$2:$NC$23,MATCH($C121,FIXTURES!$B$2:$B$23,0),0)="",HLOOKUP(BY$2,FIXTURES!$C$2:$NC$23,MATCH($C121,FIXTURES!$B$2:$B$23,0),0),HLOOKUP(BY$2+1,FIXTURES!$C$2:$NC$23,MATCH($C121,FIXTURES!$B$2:$B$23,0),0))))</f>
        <v>ARS</v>
      </c>
      <c r="BZ121" s="70" t="str">
        <f>IF(BZ$1="SAT",IF(AND(HLOOKUP(BZ$2,FIXTURES!$C$2:$NC$23,MATCH($C121,FIXTURES!$B$2:$B$23,0),0)="",HLOOKUP(BZ$2+1,FIXTURES!$C$2:$NC$23,MATCH($C121,FIXTURES!$B$2:$B$23,0),0)="",HLOOKUP(BZ$2+2,FIXTURES!$C$2:$NC$23,MATCH($C121,FIXTURES!$B$2:$B$23,0),0)=""),HLOOKUP(BZ$2-1,FIXTURES!$C$2:$NC$23,MATCH($C121,FIXTURES!$B$2:$B$23,0),0),IF(AND(HLOOKUP(BZ$2,FIXTURES!$C$2:$NC$23,MATCH($C121,FIXTURES!$B$2:$B$23,0),0)="",HLOOKUP(BZ$2+1,FIXTURES!$C$2:$NC$23,MATCH($C121,FIXTURES!$B$2:$B$23,0),0)=""),HLOOKUP(BZ$2+2,FIXTURES!$C$2:$NC$23,MATCH($C121,FIXTURES!$B$2:$B$23,0),0),IF(HLOOKUP(BZ$2+1,FIXTURES!$C$2:$NC$23,MATCH($C121,FIXTURES!$B$2:$B$23,0),0)="",HLOOKUP(BZ$2,FIXTURES!$C$2:$NC$23,MATCH($C121,FIXTURES!$B$2:$B$23,0),0),HLOOKUP(BZ$2+1,FIXTURES!$C$2:$NC$23,MATCH($C121,FIXTURES!$B$2:$B$23,0),0)))),IF(AND(HLOOKUP(BZ$2,FIXTURES!$C$2:$NC$23,MATCH($C121,FIXTURES!$B$2:$B$23,0),0)="",HLOOKUP(BZ$2+1,FIXTURES!$C$2:$NC$23,MATCH($C121,FIXTURES!$B$2:$B$23,0),0)=""),HLOOKUP(BZ$2+2,FIXTURES!$C$2:$NC$23,MATCH($C121,FIXTURES!$B$2:$B$23,0),0),IF(HLOOKUP(BZ$2+1,FIXTURES!$C$2:$NC$23,MATCH($C121,FIXTURES!$B$2:$B$23,0),0)="",HLOOKUP(BZ$2,FIXTURES!$C$2:$NC$23,MATCH($C121,FIXTURES!$B$2:$B$23,0),0),HLOOKUP(BZ$2+1,FIXTURES!$C$2:$NC$23,MATCH($C121,FIXTURES!$B$2:$B$23,0),0))))</f>
        <v>Gent</v>
      </c>
      <c r="CA121" s="70" t="str">
        <f>IF(CA$1="SAT",IF(AND(HLOOKUP(CA$2,FIXTURES!$C$2:$NC$23,MATCH($C121,FIXTURES!$B$2:$B$23,0),0)="",HLOOKUP(CA$2+1,FIXTURES!$C$2:$NC$23,MATCH($C121,FIXTURES!$B$2:$B$23,0),0)="",HLOOKUP(CA$2+2,FIXTURES!$C$2:$NC$23,MATCH($C121,FIXTURES!$B$2:$B$23,0),0)=""),HLOOKUP(CA$2-1,FIXTURES!$C$2:$NC$23,MATCH($C121,FIXTURES!$B$2:$B$23,0),0),IF(AND(HLOOKUP(CA$2,FIXTURES!$C$2:$NC$23,MATCH($C121,FIXTURES!$B$2:$B$23,0),0)="",HLOOKUP(CA$2+1,FIXTURES!$C$2:$NC$23,MATCH($C121,FIXTURES!$B$2:$B$23,0),0)=""),HLOOKUP(CA$2+2,FIXTURES!$C$2:$NC$23,MATCH($C121,FIXTURES!$B$2:$B$23,0),0),IF(HLOOKUP(CA$2+1,FIXTURES!$C$2:$NC$23,MATCH($C121,FIXTURES!$B$2:$B$23,0),0)="",HLOOKUP(CA$2,FIXTURES!$C$2:$NC$23,MATCH($C121,FIXTURES!$B$2:$B$23,0),0),HLOOKUP(CA$2+1,FIXTURES!$C$2:$NC$23,MATCH($C121,FIXTURES!$B$2:$B$23,0),0)))),IF(AND(HLOOKUP(CA$2,FIXTURES!$C$2:$NC$23,MATCH($C121,FIXTURES!$B$2:$B$23,0),0)="",HLOOKUP(CA$2+1,FIXTURES!$C$2:$NC$23,MATCH($C121,FIXTURES!$B$2:$B$23,0),0)=""),HLOOKUP(CA$2+2,FIXTURES!$C$2:$NC$23,MATCH($C121,FIXTURES!$B$2:$B$23,0),0),IF(HLOOKUP(CA$2+1,FIXTURES!$C$2:$NC$23,MATCH($C121,FIXTURES!$B$2:$B$23,0),0)="",HLOOKUP(CA$2,FIXTURES!$C$2:$NC$23,MATCH($C121,FIXTURES!$B$2:$B$23,0),0),HLOOKUP(CA$2+1,FIXTURES!$C$2:$NC$23,MATCH($C121,FIXTURES!$B$2:$B$23,0),0))))</f>
        <v>bou</v>
      </c>
      <c r="CB121" s="70" t="str">
        <f>IF(CB$1="SAT",IF(AND(HLOOKUP(CB$2,FIXTURES!$C$2:$NC$23,MATCH($C121,FIXTURES!$B$2:$B$23,0),0)="",HLOOKUP(CB$2+1,FIXTURES!$C$2:$NC$23,MATCH($C121,FIXTURES!$B$2:$B$23,0),0)="",HLOOKUP(CB$2+2,FIXTURES!$C$2:$NC$23,MATCH($C121,FIXTURES!$B$2:$B$23,0),0)=""),HLOOKUP(CB$2-1,FIXTURES!$C$2:$NC$23,MATCH($C121,FIXTURES!$B$2:$B$23,0),0),IF(AND(HLOOKUP(CB$2,FIXTURES!$C$2:$NC$23,MATCH($C121,FIXTURES!$B$2:$B$23,0),0)="",HLOOKUP(CB$2+1,FIXTURES!$C$2:$NC$23,MATCH($C121,FIXTURES!$B$2:$B$23,0),0)=""),HLOOKUP(CB$2+2,FIXTURES!$C$2:$NC$23,MATCH($C121,FIXTURES!$B$2:$B$23,0),0),IF(HLOOKUP(CB$2+1,FIXTURES!$C$2:$NC$23,MATCH($C121,FIXTURES!$B$2:$B$23,0),0)="",HLOOKUP(CB$2,FIXTURES!$C$2:$NC$23,MATCH($C121,FIXTURES!$B$2:$B$23,0),0),HLOOKUP(CB$2+1,FIXTURES!$C$2:$NC$23,MATCH($C121,FIXTURES!$B$2:$B$23,0),0)))),IF(AND(HLOOKUP(CB$2,FIXTURES!$C$2:$NC$23,MATCH($C121,FIXTURES!$B$2:$B$23,0),0)="",HLOOKUP(CB$2+1,FIXTURES!$C$2:$NC$23,MATCH($C121,FIXTURES!$B$2:$B$23,0),0)=""),HLOOKUP(CB$2+2,FIXTURES!$C$2:$NC$23,MATCH($C121,FIXTURES!$B$2:$B$23,0),0),IF(HLOOKUP(CB$2+1,FIXTURES!$C$2:$NC$23,MATCH($C121,FIXTURES!$B$2:$B$23,0),0)="",HLOOKUP(CB$2,FIXTURES!$C$2:$NC$23,MATCH($C121,FIXTURES!$B$2:$B$23,0),0),HLOOKUP(CB$2+1,FIXTURES!$C$2:$NC$23,MATCH($C121,FIXTURES!$B$2:$B$23,0),0))))</f>
        <v>LIV</v>
      </c>
      <c r="CC121" s="70" t="str">
        <f>IF(CC$1="SAT",IF(AND(HLOOKUP(CC$2,FIXTURES!$C$2:$NC$23,MATCH($C121,FIXTURES!$B$2:$B$23,0),0)="",HLOOKUP(CC$2+1,FIXTURES!$C$2:$NC$23,MATCH($C121,FIXTURES!$B$2:$B$23,0),0)="",HLOOKUP(CC$2+2,FIXTURES!$C$2:$NC$23,MATCH($C121,FIXTURES!$B$2:$B$23,0),0)=""),HLOOKUP(CC$2-1,FIXTURES!$C$2:$NC$23,MATCH($C121,FIXTURES!$B$2:$B$23,0),0),IF(AND(HLOOKUP(CC$2,FIXTURES!$C$2:$NC$23,MATCH($C121,FIXTURES!$B$2:$B$23,0),0)="",HLOOKUP(CC$2+1,FIXTURES!$C$2:$NC$23,MATCH($C121,FIXTURES!$B$2:$B$23,0),0)=""),HLOOKUP(CC$2+2,FIXTURES!$C$2:$NC$23,MATCH($C121,FIXTURES!$B$2:$B$23,0),0),IF(HLOOKUP(CC$2+1,FIXTURES!$C$2:$NC$23,MATCH($C121,FIXTURES!$B$2:$B$23,0),0)="",HLOOKUP(CC$2,FIXTURES!$C$2:$NC$23,MATCH($C121,FIXTURES!$B$2:$B$23,0),0),HLOOKUP(CC$2+1,FIXTURES!$C$2:$NC$23,MATCH($C121,FIXTURES!$B$2:$B$23,0),0)))),IF(AND(HLOOKUP(CC$2,FIXTURES!$C$2:$NC$23,MATCH($C121,FIXTURES!$B$2:$B$23,0),0)="",HLOOKUP(CC$2+1,FIXTURES!$C$2:$NC$23,MATCH($C121,FIXTURES!$B$2:$B$23,0),0)=""),HLOOKUP(CC$2+2,FIXTURES!$C$2:$NC$23,MATCH($C121,FIXTURES!$B$2:$B$23,0),0),IF(HLOOKUP(CC$2+1,FIXTURES!$C$2:$NC$23,MATCH($C121,FIXTURES!$B$2:$B$23,0),0)="",HLOOKUP(CC$2,FIXTURES!$C$2:$NC$23,MATCH($C121,FIXTURES!$B$2:$B$23,0),0),HLOOKUP(CC$2+1,FIXTURES!$C$2:$NC$23,MATCH($C121,FIXTURES!$B$2:$B$23,0),0))))</f>
        <v>cry</v>
      </c>
      <c r="CD121" s="119" t="s">
        <v>1279</v>
      </c>
      <c r="CE121" s="70" t="str">
        <f>IF(CE$1="SAT",IF(AND(HLOOKUP(CE$2,FIXTURES!$C$2:$NC$23,MATCH($C121,FIXTURES!$B$2:$B$23,0),0)="",HLOOKUP(CE$2+1,FIXTURES!$C$2:$NC$23,MATCH($C121,FIXTURES!$B$2:$B$23,0),0)="",HLOOKUP(CE$2+2,FIXTURES!$C$2:$NC$23,MATCH($C121,FIXTURES!$B$2:$B$23,0),0)=""),HLOOKUP(CE$2-1,FIXTURES!$C$2:$NC$23,MATCH($C121,FIXTURES!$B$2:$B$23,0),0),IF(AND(HLOOKUP(CE$2,FIXTURES!$C$2:$NC$23,MATCH($C121,FIXTURES!$B$2:$B$23,0),0)="",HLOOKUP(CE$2+1,FIXTURES!$C$2:$NC$23,MATCH($C121,FIXTURES!$B$2:$B$23,0),0)=""),HLOOKUP(CE$2+2,FIXTURES!$C$2:$NC$23,MATCH($C121,FIXTURES!$B$2:$B$23,0),0),IF(HLOOKUP(CE$2+1,FIXTURES!$C$2:$NC$23,MATCH($C121,FIXTURES!$B$2:$B$23,0),0)="",HLOOKUP(CE$2,FIXTURES!$C$2:$NC$23,MATCH($C121,FIXTURES!$B$2:$B$23,0),0),HLOOKUP(CE$2+1,FIXTURES!$C$2:$NC$23,MATCH($C121,FIXTURES!$B$2:$B$23,0),0)))),IF(AND(HLOOKUP(CE$2,FIXTURES!$C$2:$NC$23,MATCH($C121,FIXTURES!$B$2:$B$23,0),0)="",HLOOKUP(CE$2+1,FIXTURES!$C$2:$NC$23,MATCH($C121,FIXTURES!$B$2:$B$23,0),0)=""),HLOOKUP(CE$2+2,FIXTURES!$C$2:$NC$23,MATCH($C121,FIXTURES!$B$2:$B$23,0),0),IF(HLOOKUP(CE$2+1,FIXTURES!$C$2:$NC$23,MATCH($C121,FIXTURES!$B$2:$B$23,0),0)="",HLOOKUP(CE$2,FIXTURES!$C$2:$NC$23,MATCH($C121,FIXTURES!$B$2:$B$23,0),0),HLOOKUP(CE$2+1,FIXTURES!$C$2:$NC$23,MATCH($C121,FIXTURES!$B$2:$B$23,0),0))))</f>
        <v>MUN</v>
      </c>
      <c r="CF121" s="70" t="str">
        <f>IF(CF$1="SAT",IF(AND(HLOOKUP(CF$2,FIXTURES!$C$2:$NC$23,MATCH($C121,FIXTURES!$B$2:$B$23,0),0)="",HLOOKUP(CF$2+1,FIXTURES!$C$2:$NC$23,MATCH($C121,FIXTURES!$B$2:$B$23,0),0)="",HLOOKUP(CF$2+2,FIXTURES!$C$2:$NC$23,MATCH($C121,FIXTURES!$B$2:$B$23,0),0)=""),HLOOKUP(CF$2-1,FIXTURES!$C$2:$NC$23,MATCH($C121,FIXTURES!$B$2:$B$23,0),0),IF(AND(HLOOKUP(CF$2,FIXTURES!$C$2:$NC$23,MATCH($C121,FIXTURES!$B$2:$B$23,0),0)="",HLOOKUP(CF$2+1,FIXTURES!$C$2:$NC$23,MATCH($C121,FIXTURES!$B$2:$B$23,0),0)=""),HLOOKUP(CF$2+2,FIXTURES!$C$2:$NC$23,MATCH($C121,FIXTURES!$B$2:$B$23,0),0),IF(HLOOKUP(CF$2+1,FIXTURES!$C$2:$NC$23,MATCH($C121,FIXTURES!$B$2:$B$23,0),0)="",HLOOKUP(CF$2,FIXTURES!$C$2:$NC$23,MATCH($C121,FIXTURES!$B$2:$B$23,0),0),HLOOKUP(CF$2+1,FIXTURES!$C$2:$NC$23,MATCH($C121,FIXTURES!$B$2:$B$23,0),0)))),IF(AND(HLOOKUP(CF$2,FIXTURES!$C$2:$NC$23,MATCH($C121,FIXTURES!$B$2:$B$23,0),0)="",HLOOKUP(CF$2+1,FIXTURES!$C$2:$NC$23,MATCH($C121,FIXTURES!$B$2:$B$23,0),0)=""),HLOOKUP(CF$2+2,FIXTURES!$C$2:$NC$23,MATCH($C121,FIXTURES!$B$2:$B$23,0),0),IF(HLOOKUP(CF$2+1,FIXTURES!$C$2:$NC$23,MATCH($C121,FIXTURES!$B$2:$B$23,0),0)="",HLOOKUP(CF$2,FIXTURES!$C$2:$NC$23,MATCH($C121,FIXTURES!$B$2:$B$23,0),0),HLOOKUP(CF$2+1,FIXTURES!$C$2:$NC$23,MATCH($C121,FIXTURES!$B$2:$B$23,0),0))))</f>
        <v>AZ Alkmaar</v>
      </c>
      <c r="CG121" s="70" t="str">
        <f>IF(CG$1="SAT",IF(AND(HLOOKUP(CG$2,FIXTURES!$C$2:$NC$23,MATCH($C121,FIXTURES!$B$2:$B$23,0),0)="",HLOOKUP(CG$2+1,FIXTURES!$C$2:$NC$23,MATCH($C121,FIXTURES!$B$2:$B$23,0),0)="",HLOOKUP(CG$2+2,FIXTURES!$C$2:$NC$23,MATCH($C121,FIXTURES!$B$2:$B$23,0),0)=""),HLOOKUP(CG$2-1,FIXTURES!$C$2:$NC$23,MATCH($C121,FIXTURES!$B$2:$B$23,0),0),IF(AND(HLOOKUP(CG$2,FIXTURES!$C$2:$NC$23,MATCH($C121,FIXTURES!$B$2:$B$23,0),0)="",HLOOKUP(CG$2+1,FIXTURES!$C$2:$NC$23,MATCH($C121,FIXTURES!$B$2:$B$23,0),0)=""),HLOOKUP(CG$2+2,FIXTURES!$C$2:$NC$23,MATCH($C121,FIXTURES!$B$2:$B$23,0),0),IF(HLOOKUP(CG$2+1,FIXTURES!$C$2:$NC$23,MATCH($C121,FIXTURES!$B$2:$B$23,0),0)="",HLOOKUP(CG$2,FIXTURES!$C$2:$NC$23,MATCH($C121,FIXTURES!$B$2:$B$23,0),0),HLOOKUP(CG$2+1,FIXTURES!$C$2:$NC$23,MATCH($C121,FIXTURES!$B$2:$B$23,0),0)))),IF(AND(HLOOKUP(CG$2,FIXTURES!$C$2:$NC$23,MATCH($C121,FIXTURES!$B$2:$B$23,0),0)="",HLOOKUP(CG$2+1,FIXTURES!$C$2:$NC$23,MATCH($C121,FIXTURES!$B$2:$B$23,0),0)=""),HLOOKUP(CG$2+2,FIXTURES!$C$2:$NC$23,MATCH($C121,FIXTURES!$B$2:$B$23,0),0),IF(HLOOKUP(CG$2+1,FIXTURES!$C$2:$NC$23,MATCH($C121,FIXTURES!$B$2:$B$23,0),0)="",HLOOKUP(CG$2,FIXTURES!$C$2:$NC$23,MATCH($C121,FIXTURES!$B$2:$B$23,0),0),HLOOKUP(CG$2+1,FIXTURES!$C$2:$NC$23,MATCH($C121,FIXTURES!$B$2:$B$23,0),0))))</f>
        <v>bre</v>
      </c>
      <c r="CH121" s="70" t="str">
        <f>IF(CH$1="SAT",IF(AND(HLOOKUP(CH$2,FIXTURES!$C$2:$NC$23,MATCH($C121,FIXTURES!$B$2:$B$23,0),0)="",HLOOKUP(CH$2+1,FIXTURES!$C$2:$NC$23,MATCH($C121,FIXTURES!$B$2:$B$23,0),0)="",HLOOKUP(CH$2+2,FIXTURES!$C$2:$NC$23,MATCH($C121,FIXTURES!$B$2:$B$23,0),0)=""),HLOOKUP(CH$2-1,FIXTURES!$C$2:$NC$23,MATCH($C121,FIXTURES!$B$2:$B$23,0),0),IF(AND(HLOOKUP(CH$2,FIXTURES!$C$2:$NC$23,MATCH($C121,FIXTURES!$B$2:$B$23,0),0)="",HLOOKUP(CH$2+1,FIXTURES!$C$2:$NC$23,MATCH($C121,FIXTURES!$B$2:$B$23,0),0)=""),HLOOKUP(CH$2+2,FIXTURES!$C$2:$NC$23,MATCH($C121,FIXTURES!$B$2:$B$23,0),0),IF(HLOOKUP(CH$2+1,FIXTURES!$C$2:$NC$23,MATCH($C121,FIXTURES!$B$2:$B$23,0),0)="",HLOOKUP(CH$2,FIXTURES!$C$2:$NC$23,MATCH($C121,FIXTURES!$B$2:$B$23,0),0),HLOOKUP(CH$2+1,FIXTURES!$C$2:$NC$23,MATCH($C121,FIXTURES!$B$2:$B$23,0),0)))),IF(AND(HLOOKUP(CH$2,FIXTURES!$C$2:$NC$23,MATCH($C121,FIXTURES!$B$2:$B$23,0),0)="",HLOOKUP(CH$2+1,FIXTURES!$C$2:$NC$23,MATCH($C121,FIXTURES!$B$2:$B$23,0),0)=""),HLOOKUP(CH$2+2,FIXTURES!$C$2:$NC$23,MATCH($C121,FIXTURES!$B$2:$B$23,0),0),IF(HLOOKUP(CH$2+1,FIXTURES!$C$2:$NC$23,MATCH($C121,FIXTURES!$B$2:$B$23,0),0)="",HLOOKUP(CH$2,FIXTURES!$C$2:$NC$23,MATCH($C121,FIXTURES!$B$2:$B$23,0),0),HLOOKUP(CH$2+1,FIXTURES!$C$2:$NC$23,MATCH($C121,FIXTURES!$B$2:$B$23,0),0))))</f>
        <v>AZ Alkmaar</v>
      </c>
      <c r="CI121" s="70" t="str">
        <f>IF(CI$1="SAT",IF(AND(HLOOKUP(CI$2,FIXTURES!$C$2:$NC$23,MATCH($C121,FIXTURES!$B$2:$B$23,0),0)="",HLOOKUP(CI$2+1,FIXTURES!$C$2:$NC$23,MATCH($C121,FIXTURES!$B$2:$B$23,0),0)="",HLOOKUP(CI$2+2,FIXTURES!$C$2:$NC$23,MATCH($C121,FIXTURES!$B$2:$B$23,0),0)=""),HLOOKUP(CI$2-1,FIXTURES!$C$2:$NC$23,MATCH($C121,FIXTURES!$B$2:$B$23,0),0),IF(AND(HLOOKUP(CI$2,FIXTURES!$C$2:$NC$23,MATCH($C121,FIXTURES!$B$2:$B$23,0),0)="",HLOOKUP(CI$2+1,FIXTURES!$C$2:$NC$23,MATCH($C121,FIXTURES!$B$2:$B$23,0),0)=""),HLOOKUP(CI$2+2,FIXTURES!$C$2:$NC$23,MATCH($C121,FIXTURES!$B$2:$B$23,0),0),IF(HLOOKUP(CI$2+1,FIXTURES!$C$2:$NC$23,MATCH($C121,FIXTURES!$B$2:$B$23,0),0)="",HLOOKUP(CI$2,FIXTURES!$C$2:$NC$23,MATCH($C121,FIXTURES!$B$2:$B$23,0),0),HLOOKUP(CI$2+1,FIXTURES!$C$2:$NC$23,MATCH($C121,FIXTURES!$B$2:$B$23,0),0)))),IF(AND(HLOOKUP(CI$2,FIXTURES!$C$2:$NC$23,MATCH($C121,FIXTURES!$B$2:$B$23,0),0)="",HLOOKUP(CI$2+1,FIXTURES!$C$2:$NC$23,MATCH($C121,FIXTURES!$B$2:$B$23,0),0)=""),HLOOKUP(CI$2+2,FIXTURES!$C$2:$NC$23,MATCH($C121,FIXTURES!$B$2:$B$23,0),0),IF(HLOOKUP(CI$2+1,FIXTURES!$C$2:$NC$23,MATCH($C121,FIXTURES!$B$2:$B$23,0),0)="",HLOOKUP(CI$2,FIXTURES!$C$2:$NC$23,MATCH($C121,FIXTURES!$B$2:$B$23,0),0),HLOOKUP(CI$2+1,FIXTURES!$C$2:$NC$23,MATCH($C121,FIXTURES!$B$2:$B$23,0),0))))</f>
        <v>LEE</v>
      </c>
      <c r="CJ121" s="119" t="s">
        <v>1279</v>
      </c>
      <c r="CK121" s="70" t="str">
        <f>IF(CK$1="SAT",IF(AND(HLOOKUP(CK$2,FIXTURES!$C$2:$NC$23,MATCH($C121,FIXTURES!$B$2:$B$23,0),0)="",HLOOKUP(CK$2+1,FIXTURES!$C$2:$NC$23,MATCH($C121,FIXTURES!$B$2:$B$23,0),0)="",HLOOKUP(CK$2+2,FIXTURES!$C$2:$NC$23,MATCH($C121,FIXTURES!$B$2:$B$23,0),0)=""),HLOOKUP(CK$2-1,FIXTURES!$C$2:$NC$23,MATCH($C121,FIXTURES!$B$2:$B$23,0),0),IF(AND(HLOOKUP(CK$2,FIXTURES!$C$2:$NC$23,MATCH($C121,FIXTURES!$B$2:$B$23,0),0)="",HLOOKUP(CK$2+1,FIXTURES!$C$2:$NC$23,MATCH($C121,FIXTURES!$B$2:$B$23,0),0)=""),HLOOKUP(CK$2+2,FIXTURES!$C$2:$NC$23,MATCH($C121,FIXTURES!$B$2:$B$23,0),0),IF(HLOOKUP(CK$2+1,FIXTURES!$C$2:$NC$23,MATCH($C121,FIXTURES!$B$2:$B$23,0),0)="",HLOOKUP(CK$2,FIXTURES!$C$2:$NC$23,MATCH($C121,FIXTURES!$B$2:$B$23,0),0),HLOOKUP(CK$2+1,FIXTURES!$C$2:$NC$23,MATCH($C121,FIXTURES!$B$2:$B$23,0),0)))),IF(AND(HLOOKUP(CK$2,FIXTURES!$C$2:$NC$23,MATCH($C121,FIXTURES!$B$2:$B$23,0),0)="",HLOOKUP(CK$2+1,FIXTURES!$C$2:$NC$23,MATCH($C121,FIXTURES!$B$2:$B$23,0),0)=""),HLOOKUP(CK$2+2,FIXTURES!$C$2:$NC$23,MATCH($C121,FIXTURES!$B$2:$B$23,0),0),IF(HLOOKUP(CK$2+1,FIXTURES!$C$2:$NC$23,MATCH($C121,FIXTURES!$B$2:$B$23,0),0)="",HLOOKUP(CK$2,FIXTURES!$C$2:$NC$23,MATCH($C121,FIXTURES!$B$2:$B$23,0),0),HLOOKUP(CK$2+1,FIXTURES!$C$2:$NC$23,MATCH($C121,FIXTURES!$B$2:$B$23,0),0))))</f>
        <v>lei</v>
      </c>
      <c r="CL121" s="70" t="str">
        <f>IF(CL$1="SAT",IF(AND(HLOOKUP(CL$2,FIXTURES!$C$2:$NC$23,MATCH($C121,FIXTURES!$B$2:$B$23,0),0)="",HLOOKUP(CL$2+1,FIXTURES!$C$2:$NC$23,MATCH($C121,FIXTURES!$B$2:$B$23,0),0)="",HLOOKUP(CL$2+2,FIXTURES!$C$2:$NC$23,MATCH($C121,FIXTURES!$B$2:$B$23,0),0)=""),HLOOKUP(CL$2-1,FIXTURES!$C$2:$NC$23,MATCH($C121,FIXTURES!$B$2:$B$23,0),0),IF(AND(HLOOKUP(CL$2,FIXTURES!$C$2:$NC$23,MATCH($C121,FIXTURES!$B$2:$B$23,0),0)="",HLOOKUP(CL$2+1,FIXTURES!$C$2:$NC$23,MATCH($C121,FIXTURES!$B$2:$B$23,0),0)=""),HLOOKUP(CL$2+2,FIXTURES!$C$2:$NC$23,MATCH($C121,FIXTURES!$B$2:$B$23,0),0),IF(HLOOKUP(CL$2+1,FIXTURES!$C$2:$NC$23,MATCH($C121,FIXTURES!$B$2:$B$23,0),0)="",HLOOKUP(CL$2,FIXTURES!$C$2:$NC$23,MATCH($C121,FIXTURES!$B$2:$B$23,0),0),HLOOKUP(CL$2+1,FIXTURES!$C$2:$NC$23,MATCH($C121,FIXTURES!$B$2:$B$23,0),0)))),IF(AND(HLOOKUP(CL$2,FIXTURES!$C$2:$NC$23,MATCH($C121,FIXTURES!$B$2:$B$23,0),0)="",HLOOKUP(CL$2+1,FIXTURES!$C$2:$NC$23,MATCH($C121,FIXTURES!$B$2:$B$23,0),0)=""),HLOOKUP(CL$2+2,FIXTURES!$C$2:$NC$23,MATCH($C121,FIXTURES!$B$2:$B$23,0),0),IF(HLOOKUP(CL$2+1,FIXTURES!$C$2:$NC$23,MATCH($C121,FIXTURES!$B$2:$B$23,0),0)="",HLOOKUP(CL$2,FIXTURES!$C$2:$NC$23,MATCH($C121,FIXTURES!$B$2:$B$23,0),0),HLOOKUP(CL$2+1,FIXTURES!$C$2:$NC$23,MATCH($C121,FIXTURES!$B$2:$B$23,0),0))))</f>
        <v/>
      </c>
      <c r="CM121" s="70" t="str">
        <f>IF(CM$1="SAT",IF(AND(HLOOKUP(CM$2,FIXTURES!$C$2:$NC$23,MATCH($C121,FIXTURES!$B$2:$B$23,0),0)="",HLOOKUP(CM$2+1,FIXTURES!$C$2:$NC$23,MATCH($C121,FIXTURES!$B$2:$B$23,0),0)="",HLOOKUP(CM$2+2,FIXTURES!$C$2:$NC$23,MATCH($C121,FIXTURES!$B$2:$B$23,0),0)=""),HLOOKUP(CM$2-1,FIXTURES!$C$2:$NC$23,MATCH($C121,FIXTURES!$B$2:$B$23,0),0),IF(AND(HLOOKUP(CM$2,FIXTURES!$C$2:$NC$23,MATCH($C121,FIXTURES!$B$2:$B$23,0),0)="",HLOOKUP(CM$2+1,FIXTURES!$C$2:$NC$23,MATCH($C121,FIXTURES!$B$2:$B$23,0),0)=""),HLOOKUP(CM$2+2,FIXTURES!$C$2:$NC$23,MATCH($C121,FIXTURES!$B$2:$B$23,0),0),IF(HLOOKUP(CM$2+1,FIXTURES!$C$2:$NC$23,MATCH($C121,FIXTURES!$B$2:$B$23,0),0)="",HLOOKUP(CM$2,FIXTURES!$C$2:$NC$23,MATCH($C121,FIXTURES!$B$2:$B$23,0),0),HLOOKUP(CM$2+1,FIXTURES!$C$2:$NC$23,MATCH($C121,FIXTURES!$B$2:$B$23,0),0)))),IF(AND(HLOOKUP(CM$2,FIXTURES!$C$2:$NC$23,MATCH($C121,FIXTURES!$B$2:$B$23,0),0)="",HLOOKUP(CM$2+1,FIXTURES!$C$2:$NC$23,MATCH($C121,FIXTURES!$B$2:$B$23,0),0)=""),HLOOKUP(CM$2+2,FIXTURES!$C$2:$NC$23,MATCH($C121,FIXTURES!$B$2:$B$23,0),0),IF(HLOOKUP(CM$2+1,FIXTURES!$C$2:$NC$23,MATCH($C121,FIXTURES!$B$2:$B$23,0),0)="",HLOOKUP(CM$2,FIXTURES!$C$2:$NC$23,MATCH($C121,FIXTURES!$B$2:$B$23,0),0),HLOOKUP(CM$2+1,FIXTURES!$C$2:$NC$23,MATCH($C121,FIXTURES!$B$2:$B$23,0),0))))</f>
        <v/>
      </c>
      <c r="CN121" s="70" t="str">
        <f>IF(CN$1="SAT",IF(AND(HLOOKUP(CN$2,FIXTURES!$C$2:$NC$23,MATCH($C121,FIXTURES!$B$2:$B$23,0),0)="",HLOOKUP(CN$2+1,FIXTURES!$C$2:$NC$23,MATCH($C121,FIXTURES!$B$2:$B$23,0),0)="",HLOOKUP(CN$2+2,FIXTURES!$C$2:$NC$23,MATCH($C121,FIXTURES!$B$2:$B$23,0),0)=""),HLOOKUP(CN$2-1,FIXTURES!$C$2:$NC$23,MATCH($C121,FIXTURES!$B$2:$B$23,0),0),IF(AND(HLOOKUP(CN$2,FIXTURES!$C$2:$NC$23,MATCH($C121,FIXTURES!$B$2:$B$23,0),0)="",HLOOKUP(CN$2+1,FIXTURES!$C$2:$NC$23,MATCH($C121,FIXTURES!$B$2:$B$23,0),0)=""),HLOOKUP(CN$2+2,FIXTURES!$C$2:$NC$23,MATCH($C121,FIXTURES!$B$2:$B$23,0),0),IF(HLOOKUP(CN$2+1,FIXTURES!$C$2:$NC$23,MATCH($C121,FIXTURES!$B$2:$B$23,0),0)="",HLOOKUP(CN$2,FIXTURES!$C$2:$NC$23,MATCH($C121,FIXTURES!$B$2:$B$23,0),0),HLOOKUP(CN$2+1,FIXTURES!$C$2:$NC$23,MATCH($C121,FIXTURES!$B$2:$B$23,0),0)))),IF(AND(HLOOKUP(CN$2,FIXTURES!$C$2:$NC$23,MATCH($C121,FIXTURES!$B$2:$B$23,0),0)="",HLOOKUP(CN$2+1,FIXTURES!$C$2:$NC$23,MATCH($C121,FIXTURES!$B$2:$B$23,0),0)=""),HLOOKUP(CN$2+2,FIXTURES!$C$2:$NC$23,MATCH($C121,FIXTURES!$B$2:$B$23,0),0),IF(HLOOKUP(CN$2+1,FIXTURES!$C$2:$NC$23,MATCH($C121,FIXTURES!$B$2:$B$23,0),0)="",HLOOKUP(CN$2,FIXTURES!$C$2:$NC$23,MATCH($C121,FIXTURES!$B$2:$B$23,0),0),HLOOKUP(CN$2+1,FIXTURES!$C$2:$NC$23,MATCH($C121,FIXTURES!$B$2:$B$23,0),0))))</f>
        <v/>
      </c>
      <c r="CO121" s="70" t="str">
        <f>IF(CO$1="SAT",IF(AND(HLOOKUP(CO$2,FIXTURES!$C$2:$NC$23,MATCH($C121,FIXTURES!$B$2:$B$23,0),0)="",HLOOKUP(CO$2+1,FIXTURES!$C$2:$NC$23,MATCH($C121,FIXTURES!$B$2:$B$23,0),0)="",HLOOKUP(CO$2+2,FIXTURES!$C$2:$NC$23,MATCH($C121,FIXTURES!$B$2:$B$23,0),0)=""),HLOOKUP(CO$2-1,FIXTURES!$C$2:$NC$23,MATCH($C121,FIXTURES!$B$2:$B$23,0),0),IF(AND(HLOOKUP(CO$2,FIXTURES!$C$2:$NC$23,MATCH($C121,FIXTURES!$B$2:$B$23,0),0)="",HLOOKUP(CO$2+1,FIXTURES!$C$2:$NC$23,MATCH($C121,FIXTURES!$B$2:$B$23,0),0)=""),HLOOKUP(CO$2+2,FIXTURES!$C$2:$NC$23,MATCH($C121,FIXTURES!$B$2:$B$23,0),0),IF(HLOOKUP(CO$2+1,FIXTURES!$C$2:$NC$23,MATCH($C121,FIXTURES!$B$2:$B$23,0),0)="",HLOOKUP(CO$2,FIXTURES!$C$2:$NC$23,MATCH($C121,FIXTURES!$B$2:$B$23,0),0),HLOOKUP(CO$2+1,FIXTURES!$C$2:$NC$23,MATCH($C121,FIXTURES!$B$2:$B$23,0),0)))),IF(AND(HLOOKUP(CO$2,FIXTURES!$C$2:$NC$23,MATCH($C121,FIXTURES!$B$2:$B$23,0),0)="",HLOOKUP(CO$2+1,FIXTURES!$C$2:$NC$23,MATCH($C121,FIXTURES!$B$2:$B$23,0),0)=""),HLOOKUP(CO$2+2,FIXTURES!$C$2:$NC$23,MATCH($C121,FIXTURES!$B$2:$B$23,0),0),IF(HLOOKUP(CO$2+1,FIXTURES!$C$2:$NC$23,MATCH($C121,FIXTURES!$B$2:$B$23,0),0)="",HLOOKUP(CO$2,FIXTURES!$C$2:$NC$23,MATCH($C121,FIXTURES!$B$2:$B$23,0),0),HLOOKUP(CO$2+1,FIXTURES!$C$2:$NC$23,MATCH($C121,FIXTURES!$B$2:$B$23,0),0))))</f>
        <v/>
      </c>
      <c r="CP121" s="70" t="str">
        <f>IF(CP$1="SAT",IF(AND(HLOOKUP(CP$2,FIXTURES!$C$2:$NC$23,MATCH($C121,FIXTURES!$B$2:$B$23,0),0)="",HLOOKUP(CP$2+1,FIXTURES!$C$2:$NC$23,MATCH($C121,FIXTURES!$B$2:$B$23,0),0)="",HLOOKUP(CP$2+2,FIXTURES!$C$2:$NC$23,MATCH($C121,FIXTURES!$B$2:$B$23,0),0)=""),HLOOKUP(CP$2-1,FIXTURES!$C$2:$NC$23,MATCH($C121,FIXTURES!$B$2:$B$23,0),0),IF(AND(HLOOKUP(CP$2,FIXTURES!$C$2:$NC$23,MATCH($C121,FIXTURES!$B$2:$B$23,0),0)="",HLOOKUP(CP$2+1,FIXTURES!$C$2:$NC$23,MATCH($C121,FIXTURES!$B$2:$B$23,0),0)=""),HLOOKUP(CP$2+2,FIXTURES!$C$2:$NC$23,MATCH($C121,FIXTURES!$B$2:$B$23,0),0),IF(HLOOKUP(CP$2+1,FIXTURES!$C$2:$NC$23,MATCH($C121,FIXTURES!$B$2:$B$23,0),0)="",HLOOKUP(CP$2,FIXTURES!$C$2:$NC$23,MATCH($C121,FIXTURES!$B$2:$B$23,0),0),HLOOKUP(CP$2+1,FIXTURES!$C$2:$NC$23,MATCH($C121,FIXTURES!$B$2:$B$23,0),0)))),IF(AND(HLOOKUP(CP$2,FIXTURES!$C$2:$NC$23,MATCH($C121,FIXTURES!$B$2:$B$23,0),0)="",HLOOKUP(CP$2+1,FIXTURES!$C$2:$NC$23,MATCH($C121,FIXTURES!$B$2:$B$23,0),0)=""),HLOOKUP(CP$2+2,FIXTURES!$C$2:$NC$23,MATCH($C121,FIXTURES!$B$2:$B$23,0),0),IF(HLOOKUP(CP$2+1,FIXTURES!$C$2:$NC$23,MATCH($C121,FIXTURES!$B$2:$B$23,0),0)="",HLOOKUP(CP$2,FIXTURES!$C$2:$NC$23,MATCH($C121,FIXTURES!$B$2:$B$23,0),0),HLOOKUP(CP$2+1,FIXTURES!$C$2:$NC$23,MATCH($C121,FIXTURES!$B$2:$B$23,0),0))))</f>
        <v/>
      </c>
      <c r="CQ121" s="70" t="str">
        <f>IF(CQ$1="SAT",IF(AND(HLOOKUP(CQ$2,FIXTURES!$C$2:$NC$23,MATCH($C121,FIXTURES!$B$2:$B$23,0),0)="",HLOOKUP(CQ$2+1,FIXTURES!$C$2:$NC$23,MATCH($C121,FIXTURES!$B$2:$B$23,0),0)="",HLOOKUP(CQ$2+2,FIXTURES!$C$2:$NC$23,MATCH($C121,FIXTURES!$B$2:$B$23,0),0)=""),HLOOKUP(CQ$2-1,FIXTURES!$C$2:$NC$23,MATCH($C121,FIXTURES!$B$2:$B$23,0),0),IF(AND(HLOOKUP(CQ$2,FIXTURES!$C$2:$NC$23,MATCH($C121,FIXTURES!$B$2:$B$23,0),0)="",HLOOKUP(CQ$2+1,FIXTURES!$C$2:$NC$23,MATCH($C121,FIXTURES!$B$2:$B$23,0),0)=""),HLOOKUP(CQ$2+2,FIXTURES!$C$2:$NC$23,MATCH($C121,FIXTURES!$B$2:$B$23,0),0),IF(HLOOKUP(CQ$2+1,FIXTURES!$C$2:$NC$23,MATCH($C121,FIXTURES!$B$2:$B$23,0),0)="",HLOOKUP(CQ$2,FIXTURES!$C$2:$NC$23,MATCH($C121,FIXTURES!$B$2:$B$23,0),0),HLOOKUP(CQ$2+1,FIXTURES!$C$2:$NC$23,MATCH($C121,FIXTURES!$B$2:$B$23,0),0)))),IF(AND(HLOOKUP(CQ$2,FIXTURES!$C$2:$NC$23,MATCH($C121,FIXTURES!$B$2:$B$23,0),0)="",HLOOKUP(CQ$2+1,FIXTURES!$C$2:$NC$23,MATCH($C121,FIXTURES!$B$2:$B$23,0),0)=""),HLOOKUP(CQ$2+2,FIXTURES!$C$2:$NC$23,MATCH($C121,FIXTURES!$B$2:$B$23,0),0),IF(HLOOKUP(CQ$2+1,FIXTURES!$C$2:$NC$23,MATCH($C121,FIXTURES!$B$2:$B$23,0),0)="",HLOOKUP(CQ$2,FIXTURES!$C$2:$NC$23,MATCH($C121,FIXTURES!$B$2:$B$23,0),0),HLOOKUP(CQ$2+1,FIXTURES!$C$2:$NC$23,MATCH($C121,FIXTURES!$B$2:$B$23,0),0))))</f>
        <v/>
      </c>
      <c r="CR121" s="70" t="str">
        <f>IF(CR$1="SAT",IF(AND(HLOOKUP(CR$2,FIXTURES!$C$2:$NC$23,MATCH($C121,FIXTURES!$B$2:$B$23,0),0)="",HLOOKUP(CR$2+1,FIXTURES!$C$2:$NC$23,MATCH($C121,FIXTURES!$B$2:$B$23,0),0)="",HLOOKUP(CR$2+2,FIXTURES!$C$2:$NC$23,MATCH($C121,FIXTURES!$B$2:$B$23,0),0)=""),HLOOKUP(CR$2-1,FIXTURES!$C$2:$NC$23,MATCH($C121,FIXTURES!$B$2:$B$23,0),0),IF(AND(HLOOKUP(CR$2,FIXTURES!$C$2:$NC$23,MATCH($C121,FIXTURES!$B$2:$B$23,0),0)="",HLOOKUP(CR$2+1,FIXTURES!$C$2:$NC$23,MATCH($C121,FIXTURES!$B$2:$B$23,0),0)=""),HLOOKUP(CR$2+2,FIXTURES!$C$2:$NC$23,MATCH($C121,FIXTURES!$B$2:$B$23,0),0),IF(HLOOKUP(CR$2+1,FIXTURES!$C$2:$NC$23,MATCH($C121,FIXTURES!$B$2:$B$23,0),0)="",HLOOKUP(CR$2,FIXTURES!$C$2:$NC$23,MATCH($C121,FIXTURES!$B$2:$B$23,0),0),HLOOKUP(CR$2+1,FIXTURES!$C$2:$NC$23,MATCH($C121,FIXTURES!$B$2:$B$23,0),0)))),IF(AND(HLOOKUP(CR$2,FIXTURES!$C$2:$NC$23,MATCH($C121,FIXTURES!$B$2:$B$23,0),0)="",HLOOKUP(CR$2+1,FIXTURES!$C$2:$NC$23,MATCH($C121,FIXTURES!$B$2:$B$23,0),0)=""),HLOOKUP(CR$2+2,FIXTURES!$C$2:$NC$23,MATCH($C121,FIXTURES!$B$2:$B$23,0),0),IF(HLOOKUP(CR$2+1,FIXTURES!$C$2:$NC$23,MATCH($C121,FIXTURES!$B$2:$B$23,0),0)="",HLOOKUP(CR$2,FIXTURES!$C$2:$NC$23,MATCH($C121,FIXTURES!$B$2:$B$23,0),0),HLOOKUP(CR$2+1,FIXTURES!$C$2:$NC$23,MATCH($C121,FIXTURES!$B$2:$B$23,0),0))))</f>
        <v/>
      </c>
      <c r="CS121" s="70" t="str">
        <f>IF(CS$1="SAT",IF(AND(HLOOKUP(CS$2,FIXTURES!$C$2:$NC$23,MATCH($C121,FIXTURES!$B$2:$B$23,0),0)="",HLOOKUP(CS$2+1,FIXTURES!$C$2:$NC$23,MATCH($C121,FIXTURES!$B$2:$B$23,0),0)="",HLOOKUP(CS$2+2,FIXTURES!$C$2:$NC$23,MATCH($C121,FIXTURES!$B$2:$B$23,0),0)=""),HLOOKUP(CS$2-1,FIXTURES!$C$2:$NC$23,MATCH($C121,FIXTURES!$B$2:$B$23,0),0),IF(AND(HLOOKUP(CS$2,FIXTURES!$C$2:$NC$23,MATCH($C121,FIXTURES!$B$2:$B$23,0),0)="",HLOOKUP(CS$2+1,FIXTURES!$C$2:$NC$23,MATCH($C121,FIXTURES!$B$2:$B$23,0),0)=""),HLOOKUP(CS$2+2,FIXTURES!$C$2:$NC$23,MATCH($C121,FIXTURES!$B$2:$B$23,0),0),IF(HLOOKUP(CS$2+1,FIXTURES!$C$2:$NC$23,MATCH($C121,FIXTURES!$B$2:$B$23,0),0)="",HLOOKUP(CS$2,FIXTURES!$C$2:$NC$23,MATCH($C121,FIXTURES!$B$2:$B$23,0),0),HLOOKUP(CS$2+1,FIXTURES!$C$2:$NC$23,MATCH($C121,FIXTURES!$B$2:$B$23,0),0)))),IF(AND(HLOOKUP(CS$2,FIXTURES!$C$2:$NC$23,MATCH($C121,FIXTURES!$B$2:$B$23,0),0)="",HLOOKUP(CS$2+1,FIXTURES!$C$2:$NC$23,MATCH($C121,FIXTURES!$B$2:$B$23,0),0)=""),HLOOKUP(CS$2+2,FIXTURES!$C$2:$NC$23,MATCH($C121,FIXTURES!$B$2:$B$23,0),0),IF(HLOOKUP(CS$2+1,FIXTURES!$C$2:$NC$23,MATCH($C121,FIXTURES!$B$2:$B$23,0),0)="",HLOOKUP(CS$2,FIXTURES!$C$2:$NC$23,MATCH($C121,FIXTURES!$B$2:$B$23,0),0),HLOOKUP(CS$2+1,FIXTURES!$C$2:$NC$23,MATCH($C121,FIXTURES!$B$2:$B$23,0),0))))</f>
        <v/>
      </c>
      <c r="CT121" s="70" t="str">
        <f>IF(CT$1="SAT",IF(AND(HLOOKUP(CT$2,FIXTURES!$C$2:$NC$23,MATCH($C121,FIXTURES!$B$2:$B$23,0),0)="",HLOOKUP(CT$2+1,FIXTURES!$C$2:$NC$23,MATCH($C121,FIXTURES!$B$2:$B$23,0),0)="",HLOOKUP(CT$2+2,FIXTURES!$C$2:$NC$23,MATCH($C121,FIXTURES!$B$2:$B$23,0),0)=""),HLOOKUP(CT$2-1,FIXTURES!$C$2:$NC$23,MATCH($C121,FIXTURES!$B$2:$B$23,0),0),IF(AND(HLOOKUP(CT$2,FIXTURES!$C$2:$NC$23,MATCH($C121,FIXTURES!$B$2:$B$23,0),0)="",HLOOKUP(CT$2+1,FIXTURES!$C$2:$NC$23,MATCH($C121,FIXTURES!$B$2:$B$23,0),0)=""),HLOOKUP(CT$2+2,FIXTURES!$C$2:$NC$23,MATCH($C121,FIXTURES!$B$2:$B$23,0),0),IF(HLOOKUP(CT$2+1,FIXTURES!$C$2:$NC$23,MATCH($C121,FIXTURES!$B$2:$B$23,0),0)="",HLOOKUP(CT$2,FIXTURES!$C$2:$NC$23,MATCH($C121,FIXTURES!$B$2:$B$23,0),0),HLOOKUP(CT$2+1,FIXTURES!$C$2:$NC$23,MATCH($C121,FIXTURES!$B$2:$B$23,0),0)))),IF(AND(HLOOKUP(CT$2,FIXTURES!$C$2:$NC$23,MATCH($C121,FIXTURES!$B$2:$B$23,0),0)="",HLOOKUP(CT$2+1,FIXTURES!$C$2:$NC$23,MATCH($C121,FIXTURES!$B$2:$B$23,0),0)=""),HLOOKUP(CT$2+2,FIXTURES!$C$2:$NC$23,MATCH($C121,FIXTURES!$B$2:$B$23,0),0),IF(HLOOKUP(CT$2+1,FIXTURES!$C$2:$NC$23,MATCH($C121,FIXTURES!$B$2:$B$23,0),0)="",HLOOKUP(CT$2,FIXTURES!$C$2:$NC$23,MATCH($C121,FIXTURES!$B$2:$B$23,0),0),HLOOKUP(CT$2+1,FIXTURES!$C$2:$NC$23,MATCH($C121,FIXTURES!$B$2:$B$23,0),0))))</f>
        <v/>
      </c>
      <c r="CU121" s="70" t="str">
        <f>IF(CU$1="SAT",IF(AND(HLOOKUP(CU$2,FIXTURES!$C$2:$NC$23,MATCH($C121,FIXTURES!$B$2:$B$23,0),0)="",HLOOKUP(CU$2+1,FIXTURES!$C$2:$NC$23,MATCH($C121,FIXTURES!$B$2:$B$23,0),0)="",HLOOKUP(CU$2+2,FIXTURES!$C$2:$NC$23,MATCH($C121,FIXTURES!$B$2:$B$23,0),0)=""),HLOOKUP(CU$2-1,FIXTURES!$C$2:$NC$23,MATCH($C121,FIXTURES!$B$2:$B$23,0),0),IF(AND(HLOOKUP(CU$2,FIXTURES!$C$2:$NC$23,MATCH($C121,FIXTURES!$B$2:$B$23,0),0)="",HLOOKUP(CU$2+1,FIXTURES!$C$2:$NC$23,MATCH($C121,FIXTURES!$B$2:$B$23,0),0)=""),HLOOKUP(CU$2+2,FIXTURES!$C$2:$NC$23,MATCH($C121,FIXTURES!$B$2:$B$23,0),0),IF(HLOOKUP(CU$2+1,FIXTURES!$C$2:$NC$23,MATCH($C121,FIXTURES!$B$2:$B$23,0),0)="",HLOOKUP(CU$2,FIXTURES!$C$2:$NC$23,MATCH($C121,FIXTURES!$B$2:$B$23,0),0),HLOOKUP(CU$2+1,FIXTURES!$C$2:$NC$23,MATCH($C121,FIXTURES!$B$2:$B$23,0),0)))),IF(AND(HLOOKUP(CU$2,FIXTURES!$C$2:$NC$23,MATCH($C121,FIXTURES!$B$2:$B$23,0),0)="",HLOOKUP(CU$2+1,FIXTURES!$C$2:$NC$23,MATCH($C121,FIXTURES!$B$2:$B$23,0),0)=""),HLOOKUP(CU$2+2,FIXTURES!$C$2:$NC$23,MATCH($C121,FIXTURES!$B$2:$B$23,0),0),IF(HLOOKUP(CU$2+1,FIXTURES!$C$2:$NC$23,MATCH($C121,FIXTURES!$B$2:$B$23,0),0)="",HLOOKUP(CU$2,FIXTURES!$C$2:$NC$23,MATCH($C121,FIXTURES!$B$2:$B$23,0),0),HLOOKUP(CU$2+1,FIXTURES!$C$2:$NC$23,MATCH($C121,FIXTURES!$B$2:$B$23,0),0))))</f>
        <v/>
      </c>
      <c r="CV121" s="70" t="str">
        <f>IF(CV$1="SAT",IF(AND(HLOOKUP(CV$2,FIXTURES!$C$2:$NC$23,MATCH($C121,FIXTURES!$B$2:$B$23,0),0)="",HLOOKUP(CV$2+1,FIXTURES!$C$2:$NC$23,MATCH($C121,FIXTURES!$B$2:$B$23,0),0)="",HLOOKUP(CV$2+2,FIXTURES!$C$2:$NC$23,MATCH($C121,FIXTURES!$B$2:$B$23,0),0)=""),HLOOKUP(CV$2-1,FIXTURES!$C$2:$NC$23,MATCH($C121,FIXTURES!$B$2:$B$23,0),0),IF(AND(HLOOKUP(CV$2,FIXTURES!$C$2:$NC$23,MATCH($C121,FIXTURES!$B$2:$B$23,0),0)="",HLOOKUP(CV$2+1,FIXTURES!$C$2:$NC$23,MATCH($C121,FIXTURES!$B$2:$B$23,0),0)=""),HLOOKUP(CV$2+2,FIXTURES!$C$2:$NC$23,MATCH($C121,FIXTURES!$B$2:$B$23,0),0),IF(HLOOKUP(CV$2+1,FIXTURES!$C$2:$NC$23,MATCH($C121,FIXTURES!$B$2:$B$23,0),0)="",HLOOKUP(CV$2,FIXTURES!$C$2:$NC$23,MATCH($C121,FIXTURES!$B$2:$B$23,0),0),HLOOKUP(CV$2+1,FIXTURES!$C$2:$NC$23,MATCH($C121,FIXTURES!$B$2:$B$23,0),0)))),IF(AND(HLOOKUP(CV$2,FIXTURES!$C$2:$NC$23,MATCH($C121,FIXTURES!$B$2:$B$23,0),0)="",HLOOKUP(CV$2+1,FIXTURES!$C$2:$NC$23,MATCH($C121,FIXTURES!$B$2:$B$23,0),0)=""),HLOOKUP(CV$2+2,FIXTURES!$C$2:$NC$23,MATCH($C121,FIXTURES!$B$2:$B$23,0),0),IF(HLOOKUP(CV$2+1,FIXTURES!$C$2:$NC$23,MATCH($C121,FIXTURES!$B$2:$B$23,0),0)="",HLOOKUP(CV$2,FIXTURES!$C$2:$NC$23,MATCH($C121,FIXTURES!$B$2:$B$23,0),0),HLOOKUP(CV$2+1,FIXTURES!$C$2:$NC$23,MATCH($C121,FIXTURES!$B$2:$B$23,0),0))))</f>
        <v/>
      </c>
      <c r="CW121" s="70" t="str">
        <f>IF(CW$1="SAT",IF(AND(HLOOKUP(CW$2,FIXTURES!$C$2:$NC$23,MATCH($C121,FIXTURES!$B$2:$B$23,0),0)="",HLOOKUP(CW$2+1,FIXTURES!$C$2:$NC$23,MATCH($C121,FIXTURES!$B$2:$B$23,0),0)="",HLOOKUP(CW$2+2,FIXTURES!$C$2:$NC$23,MATCH($C121,FIXTURES!$B$2:$B$23,0),0)=""),HLOOKUP(CW$2-1,FIXTURES!$C$2:$NC$23,MATCH($C121,FIXTURES!$B$2:$B$23,0),0),IF(AND(HLOOKUP(CW$2,FIXTURES!$C$2:$NC$23,MATCH($C121,FIXTURES!$B$2:$B$23,0),0)="",HLOOKUP(CW$2+1,FIXTURES!$C$2:$NC$23,MATCH($C121,FIXTURES!$B$2:$B$23,0),0)=""),HLOOKUP(CW$2+2,FIXTURES!$C$2:$NC$23,MATCH($C121,FIXTURES!$B$2:$B$23,0),0),IF(HLOOKUP(CW$2+1,FIXTURES!$C$2:$NC$23,MATCH($C121,FIXTURES!$B$2:$B$23,0),0)="",HLOOKUP(CW$2,FIXTURES!$C$2:$NC$23,MATCH($C121,FIXTURES!$B$2:$B$23,0),0),HLOOKUP(CW$2+1,FIXTURES!$C$2:$NC$23,MATCH($C121,FIXTURES!$B$2:$B$23,0),0)))),IF(AND(HLOOKUP(CW$2,FIXTURES!$C$2:$NC$23,MATCH($C121,FIXTURES!$B$2:$B$23,0),0)="",HLOOKUP(CW$2+1,FIXTURES!$C$2:$NC$23,MATCH($C121,FIXTURES!$B$2:$B$23,0),0)=""),HLOOKUP(CW$2+2,FIXTURES!$C$2:$NC$23,MATCH($C121,FIXTURES!$B$2:$B$23,0),0),IF(HLOOKUP(CW$2+1,FIXTURES!$C$2:$NC$23,MATCH($C121,FIXTURES!$B$2:$B$23,0),0)="",HLOOKUP(CW$2,FIXTURES!$C$2:$NC$23,MATCH($C121,FIXTURES!$B$2:$B$23,0),0),HLOOKUP(CW$2+1,FIXTURES!$C$2:$NC$23,MATCH($C121,FIXTURES!$B$2:$B$23,0),0))))</f>
        <v/>
      </c>
      <c r="CX121" s="70" t="str">
        <f>IF(CX$1="SAT",IF(AND(HLOOKUP(CX$2,FIXTURES!$C$2:$NC$23,MATCH($C121,FIXTURES!$B$2:$B$23,0),0)="",HLOOKUP(CX$2+1,FIXTURES!$C$2:$NC$23,MATCH($C121,FIXTURES!$B$2:$B$23,0),0)="",HLOOKUP(CX$2+2,FIXTURES!$C$2:$NC$23,MATCH($C121,FIXTURES!$B$2:$B$23,0),0)=""),HLOOKUP(CX$2-1,FIXTURES!$C$2:$NC$23,MATCH($C121,FIXTURES!$B$2:$B$23,0),0),IF(AND(HLOOKUP(CX$2,FIXTURES!$C$2:$NC$23,MATCH($C121,FIXTURES!$B$2:$B$23,0),0)="",HLOOKUP(CX$2+1,FIXTURES!$C$2:$NC$23,MATCH($C121,FIXTURES!$B$2:$B$23,0),0)=""),HLOOKUP(CX$2+2,FIXTURES!$C$2:$NC$23,MATCH($C121,FIXTURES!$B$2:$B$23,0),0),IF(HLOOKUP(CX$2+1,FIXTURES!$C$2:$NC$23,MATCH($C121,FIXTURES!$B$2:$B$23,0),0)="",HLOOKUP(CX$2,FIXTURES!$C$2:$NC$23,MATCH($C121,FIXTURES!$B$2:$B$23,0),0),HLOOKUP(CX$2+1,FIXTURES!$C$2:$NC$23,MATCH($C121,FIXTURES!$B$2:$B$23,0),0)))),IF(AND(HLOOKUP(CX$2,FIXTURES!$C$2:$NC$23,MATCH($C121,FIXTURES!$B$2:$B$23,0),0)="",HLOOKUP(CX$2+1,FIXTURES!$C$2:$NC$23,MATCH($C121,FIXTURES!$B$2:$B$23,0),0)=""),HLOOKUP(CX$2+2,FIXTURES!$C$2:$NC$23,MATCH($C121,FIXTURES!$B$2:$B$23,0),0),IF(HLOOKUP(CX$2+1,FIXTURES!$C$2:$NC$23,MATCH($C121,FIXTURES!$B$2:$B$23,0),0)="",HLOOKUP(CX$2,FIXTURES!$C$2:$NC$23,MATCH($C121,FIXTURES!$B$2:$B$23,0),0),HLOOKUP(CX$2+1,FIXTURES!$C$2:$NC$23,MATCH($C121,FIXTURES!$B$2:$B$23,0),0))))</f>
        <v/>
      </c>
      <c r="CY121" s="70" t="str">
        <f>IF(CY$1="SAT",IF(AND(HLOOKUP(CY$2,FIXTURES!$C$2:$NC$23,MATCH($C121,FIXTURES!$B$2:$B$23,0),0)="",HLOOKUP(CY$2+1,FIXTURES!$C$2:$NC$23,MATCH($C121,FIXTURES!$B$2:$B$23,0),0)="",HLOOKUP(CY$2+2,FIXTURES!$C$2:$NC$23,MATCH($C121,FIXTURES!$B$2:$B$23,0),0)=""),HLOOKUP(CY$2-1,FIXTURES!$C$2:$NC$23,MATCH($C121,FIXTURES!$B$2:$B$23,0),0),IF(AND(HLOOKUP(CY$2,FIXTURES!$C$2:$NC$23,MATCH($C121,FIXTURES!$B$2:$B$23,0),0)="",HLOOKUP(CY$2+1,FIXTURES!$C$2:$NC$23,MATCH($C121,FIXTURES!$B$2:$B$23,0),0)=""),HLOOKUP(CY$2+2,FIXTURES!$C$2:$NC$23,MATCH($C121,FIXTURES!$B$2:$B$23,0),0),IF(HLOOKUP(CY$2+1,FIXTURES!$C$2:$NC$23,MATCH($C121,FIXTURES!$B$2:$B$23,0),0)="",HLOOKUP(CY$2,FIXTURES!$C$2:$NC$23,MATCH($C121,FIXTURES!$B$2:$B$23,0),0),HLOOKUP(CY$2+1,FIXTURES!$C$2:$NC$23,MATCH($C121,FIXTURES!$B$2:$B$23,0),0)))),IF(AND(HLOOKUP(CY$2,FIXTURES!$C$2:$NC$23,MATCH($C121,FIXTURES!$B$2:$B$23,0),0)="",HLOOKUP(CY$2+1,FIXTURES!$C$2:$NC$23,MATCH($C121,FIXTURES!$B$2:$B$23,0),0)=""),HLOOKUP(CY$2+2,FIXTURES!$C$2:$NC$23,MATCH($C121,FIXTURES!$B$2:$B$23,0),0),IF(HLOOKUP(CY$2+1,FIXTURES!$C$2:$NC$23,MATCH($C121,FIXTURES!$B$2:$B$23,0),0)="",HLOOKUP(CY$2,FIXTURES!$C$2:$NC$23,MATCH($C121,FIXTURES!$B$2:$B$23,0),0),HLOOKUP(CY$2+1,FIXTURES!$C$2:$NC$23,MATCH($C121,FIXTURES!$B$2:$B$23,0),0))))</f>
        <v/>
      </c>
      <c r="CZ121" s="70" t="str">
        <f>IF(CZ$1="SAT",IF(AND(HLOOKUP(CZ$2,FIXTURES!$C$2:$NC$23,MATCH($C121,FIXTURES!$B$2:$B$23,0),0)="",HLOOKUP(CZ$2+1,FIXTURES!$C$2:$NC$23,MATCH($C121,FIXTURES!$B$2:$B$23,0),0)="",HLOOKUP(CZ$2+2,FIXTURES!$C$2:$NC$23,MATCH($C121,FIXTURES!$B$2:$B$23,0),0)=""),HLOOKUP(CZ$2-1,FIXTURES!$C$2:$NC$23,MATCH($C121,FIXTURES!$B$2:$B$23,0),0),IF(AND(HLOOKUP(CZ$2,FIXTURES!$C$2:$NC$23,MATCH($C121,FIXTURES!$B$2:$B$23,0),0)="",HLOOKUP(CZ$2+1,FIXTURES!$C$2:$NC$23,MATCH($C121,FIXTURES!$B$2:$B$23,0),0)=""),HLOOKUP(CZ$2+2,FIXTURES!$C$2:$NC$23,MATCH($C121,FIXTURES!$B$2:$B$23,0),0),IF(HLOOKUP(CZ$2+1,FIXTURES!$C$2:$NC$23,MATCH($C121,FIXTURES!$B$2:$B$23,0),0)="",HLOOKUP(CZ$2,FIXTURES!$C$2:$NC$23,MATCH($C121,FIXTURES!$B$2:$B$23,0),0),HLOOKUP(CZ$2+1,FIXTURES!$C$2:$NC$23,MATCH($C121,FIXTURES!$B$2:$B$23,0),0)))),IF(AND(HLOOKUP(CZ$2,FIXTURES!$C$2:$NC$23,MATCH($C121,FIXTURES!$B$2:$B$23,0),0)="",HLOOKUP(CZ$2+1,FIXTURES!$C$2:$NC$23,MATCH($C121,FIXTURES!$B$2:$B$23,0),0)=""),HLOOKUP(CZ$2+2,FIXTURES!$C$2:$NC$23,MATCH($C121,FIXTURES!$B$2:$B$23,0),0),IF(HLOOKUP(CZ$2+1,FIXTURES!$C$2:$NC$23,MATCH($C121,FIXTURES!$B$2:$B$23,0),0)="",HLOOKUP(CZ$2,FIXTURES!$C$2:$NC$23,MATCH($C121,FIXTURES!$B$2:$B$23,0),0),HLOOKUP(CZ$2+1,FIXTURES!$C$2:$NC$23,MATCH($C121,FIXTURES!$B$2:$B$23,0),0))))</f>
        <v/>
      </c>
      <c r="DA121" s="70" t="str">
        <f>IF(DA$1="SAT",IF(AND(HLOOKUP(DA$2,FIXTURES!$C$2:$NC$23,MATCH($C121,FIXTURES!$B$2:$B$23,0),0)="",HLOOKUP(DA$2+1,FIXTURES!$C$2:$NC$23,MATCH($C121,FIXTURES!$B$2:$B$23,0),0)="",HLOOKUP(DA$2+2,FIXTURES!$C$2:$NC$23,MATCH($C121,FIXTURES!$B$2:$B$23,0),0)=""),HLOOKUP(DA$2-1,FIXTURES!$C$2:$NC$23,MATCH($C121,FIXTURES!$B$2:$B$23,0),0),IF(AND(HLOOKUP(DA$2,FIXTURES!$C$2:$NC$23,MATCH($C121,FIXTURES!$B$2:$B$23,0),0)="",HLOOKUP(DA$2+1,FIXTURES!$C$2:$NC$23,MATCH($C121,FIXTURES!$B$2:$B$23,0),0)=""),HLOOKUP(DA$2+2,FIXTURES!$C$2:$NC$23,MATCH($C121,FIXTURES!$B$2:$B$23,0),0),IF(HLOOKUP(DA$2+1,FIXTURES!$C$2:$NC$23,MATCH($C121,FIXTURES!$B$2:$B$23,0),0)="",HLOOKUP(DA$2,FIXTURES!$C$2:$NC$23,MATCH($C121,FIXTURES!$B$2:$B$23,0),0),HLOOKUP(DA$2+1,FIXTURES!$C$2:$NC$23,MATCH($C121,FIXTURES!$B$2:$B$23,0),0)))),IF(AND(HLOOKUP(DA$2,FIXTURES!$C$2:$NC$23,MATCH($C121,FIXTURES!$B$2:$B$23,0),0)="",HLOOKUP(DA$2+1,FIXTURES!$C$2:$NC$23,MATCH($C121,FIXTURES!$B$2:$B$23,0),0)=""),HLOOKUP(DA$2+2,FIXTURES!$C$2:$NC$23,MATCH($C121,FIXTURES!$B$2:$B$23,0),0),IF(HLOOKUP(DA$2+1,FIXTURES!$C$2:$NC$23,MATCH($C121,FIXTURES!$B$2:$B$23,0),0)="",HLOOKUP(DA$2,FIXTURES!$C$2:$NC$23,MATCH($C121,FIXTURES!$B$2:$B$23,0),0),HLOOKUP(DA$2+1,FIXTURES!$C$2:$NC$23,MATCH($C121,FIXTURES!$B$2:$B$23,0),0))))</f>
        <v/>
      </c>
      <c r="DB121" s="70" t="str">
        <f>IF(DB$1="SAT",IF(AND(HLOOKUP(DB$2,FIXTURES!$C$2:$NC$23,MATCH($C121,FIXTURES!$B$2:$B$23,0),0)="",HLOOKUP(DB$2+1,FIXTURES!$C$2:$NC$23,MATCH($C121,FIXTURES!$B$2:$B$23,0),0)="",HLOOKUP(DB$2+2,FIXTURES!$C$2:$NC$23,MATCH($C121,FIXTURES!$B$2:$B$23,0),0)=""),HLOOKUP(DB$2-1,FIXTURES!$C$2:$NC$23,MATCH($C121,FIXTURES!$B$2:$B$23,0),0),IF(AND(HLOOKUP(DB$2,FIXTURES!$C$2:$NC$23,MATCH($C121,FIXTURES!$B$2:$B$23,0),0)="",HLOOKUP(DB$2+1,FIXTURES!$C$2:$NC$23,MATCH($C121,FIXTURES!$B$2:$B$23,0),0)=""),HLOOKUP(DB$2+2,FIXTURES!$C$2:$NC$23,MATCH($C121,FIXTURES!$B$2:$B$23,0),0),IF(HLOOKUP(DB$2+1,FIXTURES!$C$2:$NC$23,MATCH($C121,FIXTURES!$B$2:$B$23,0),0)="",HLOOKUP(DB$2,FIXTURES!$C$2:$NC$23,MATCH($C121,FIXTURES!$B$2:$B$23,0),0),HLOOKUP(DB$2+1,FIXTURES!$C$2:$NC$23,MATCH($C121,FIXTURES!$B$2:$B$23,0),0)))),IF(AND(HLOOKUP(DB$2,FIXTURES!$C$2:$NC$23,MATCH($C121,FIXTURES!$B$2:$B$23,0),0)="",HLOOKUP(DB$2+1,FIXTURES!$C$2:$NC$23,MATCH($C121,FIXTURES!$B$2:$B$23,0),0)=""),HLOOKUP(DB$2+2,FIXTURES!$C$2:$NC$23,MATCH($C121,FIXTURES!$B$2:$B$23,0),0),IF(HLOOKUP(DB$2+1,FIXTURES!$C$2:$NC$23,MATCH($C121,FIXTURES!$B$2:$B$23,0),0)="",HLOOKUP(DB$2,FIXTURES!$C$2:$NC$23,MATCH($C121,FIXTURES!$B$2:$B$23,0),0),HLOOKUP(DB$2+1,FIXTURES!$C$2:$NC$23,MATCH($C121,FIXTURES!$B$2:$B$23,0),0))))</f>
        <v/>
      </c>
      <c r="DC121" s="70" t="str">
        <f>IF(DC$1="SAT",IF(AND(HLOOKUP(DC$2,FIXTURES!$C$2:$NC$23,MATCH($C121,FIXTURES!$B$2:$B$23,0),0)="",HLOOKUP(DC$2+1,FIXTURES!$C$2:$NC$23,MATCH($C121,FIXTURES!$B$2:$B$23,0),0)="",HLOOKUP(DC$2+2,FIXTURES!$C$2:$NC$23,MATCH($C121,FIXTURES!$B$2:$B$23,0),0)=""),HLOOKUP(DC$2-1,FIXTURES!$C$2:$NC$23,MATCH($C121,FIXTURES!$B$2:$B$23,0),0),IF(AND(HLOOKUP(DC$2,FIXTURES!$C$2:$NC$23,MATCH($C121,FIXTURES!$B$2:$B$23,0),0)="",HLOOKUP(DC$2+1,FIXTURES!$C$2:$NC$23,MATCH($C121,FIXTURES!$B$2:$B$23,0),0)=""),HLOOKUP(DC$2+2,FIXTURES!$C$2:$NC$23,MATCH($C121,FIXTURES!$B$2:$B$23,0),0),IF(HLOOKUP(DC$2+1,FIXTURES!$C$2:$NC$23,MATCH($C121,FIXTURES!$B$2:$B$23,0),0)="",HLOOKUP(DC$2,FIXTURES!$C$2:$NC$23,MATCH($C121,FIXTURES!$B$2:$B$23,0),0),HLOOKUP(DC$2+1,FIXTURES!$C$2:$NC$23,MATCH($C121,FIXTURES!$B$2:$B$23,0),0)))),IF(AND(HLOOKUP(DC$2,FIXTURES!$C$2:$NC$23,MATCH($C121,FIXTURES!$B$2:$B$23,0),0)="",HLOOKUP(DC$2+1,FIXTURES!$C$2:$NC$23,MATCH($C121,FIXTURES!$B$2:$B$23,0),0)=""),HLOOKUP(DC$2+2,FIXTURES!$C$2:$NC$23,MATCH($C121,FIXTURES!$B$2:$B$23,0),0),IF(HLOOKUP(DC$2+1,FIXTURES!$C$2:$NC$23,MATCH($C121,FIXTURES!$B$2:$B$23,0),0)="",HLOOKUP(DC$2,FIXTURES!$C$2:$NC$23,MATCH($C121,FIXTURES!$B$2:$B$23,0),0),HLOOKUP(DC$2+1,FIXTURES!$C$2:$NC$23,MATCH($C121,FIXTURES!$B$2:$B$23,0),0))))</f>
        <v/>
      </c>
      <c r="DE121" s="102" t="str">
        <f t="shared" si="11"/>
        <v/>
      </c>
      <c r="DF121" s="102" t="str">
        <f t="shared" si="11"/>
        <v/>
      </c>
      <c r="DG121" s="102" t="str">
        <f t="shared" si="11"/>
        <v/>
      </c>
      <c r="DH121" s="102" t="str">
        <f t="shared" si="11"/>
        <v/>
      </c>
      <c r="DI121" s="102" t="str">
        <f t="shared" si="11"/>
        <v/>
      </c>
      <c r="DJ121" s="102" t="str">
        <f t="shared" si="11"/>
        <v>bou</v>
      </c>
      <c r="DL121" s="120" t="str">
        <f t="shared" si="10"/>
        <v xml:space="preserve">bou </v>
      </c>
      <c r="DM121" s="119" t="str">
        <f t="shared" si="12"/>
        <v xml:space="preserve">bou </v>
      </c>
    </row>
    <row r="122" spans="1:117" s="49" customFormat="1" ht="35.1" customHeight="1" x14ac:dyDescent="0.25">
      <c r="A122" s="71" t="s">
        <v>57</v>
      </c>
      <c r="B122" s="68">
        <f>VLOOKUP(A122,[1]Table!$B$1:$O$21,MATCH("xGD/90",[1]Table!$B$1:$O$1,0),0)</f>
        <v>-0.46</v>
      </c>
      <c r="C122" s="69" t="s">
        <v>19</v>
      </c>
      <c r="D122" s="70" t="str">
        <f>IF(D$1="SAT",IF(AND(HLOOKUP(D$2,FIXTURES!$C$2:$NC$23,MATCH($C122,FIXTURES!$B$2:$B$23,0),0)="",HLOOKUP(D$2+1,FIXTURES!$C$2:$NC$23,MATCH($C122,FIXTURES!$B$2:$B$23,0),0)="",HLOOKUP(D$2+2,FIXTURES!$C$2:$NC$23,MATCH($C122,FIXTURES!$B$2:$B$23,0),0)=""),HLOOKUP(D$2-1,FIXTURES!$C$2:$NC$23,MATCH($C122,FIXTURES!$B$2:$B$23,0),0),IF(AND(HLOOKUP(D$2,FIXTURES!$C$2:$NC$23,MATCH($C122,FIXTURES!$B$2:$B$23,0),0)="",HLOOKUP(D$2+1,FIXTURES!$C$2:$NC$23,MATCH($C122,FIXTURES!$B$2:$B$23,0),0)=""),HLOOKUP(D$2+2,FIXTURES!$C$2:$NC$23,MATCH($C122,FIXTURES!$B$2:$B$23,0),0),IF(HLOOKUP(D$2+1,FIXTURES!$C$2:$NC$23,MATCH($C122,FIXTURES!$B$2:$B$23,0),0)="",HLOOKUP(D$2,FIXTURES!$C$2:$NC$23,MATCH($C122,FIXTURES!$B$2:$B$23,0),0),HLOOKUP(D$2+1,FIXTURES!$C$2:$NC$23,MATCH($C122,FIXTURES!$B$2:$B$23,0),0)))),IF(AND(HLOOKUP(D$2,FIXTURES!$C$2:$NC$23,MATCH($C122,FIXTURES!$B$2:$B$23,0),0)="",HLOOKUP(D$2+1,FIXTURES!$C$2:$NC$23,MATCH($C122,FIXTURES!$B$2:$B$23,0),0)=""),HLOOKUP(D$2+2,FIXTURES!$C$2:$NC$23,MATCH($C122,FIXTURES!$B$2:$B$23,0),0),IF(HLOOKUP(D$2+1,FIXTURES!$C$2:$NC$23,MATCH($C122,FIXTURES!$B$2:$B$23,0),0)="",HLOOKUP(D$2,FIXTURES!$C$2:$NC$23,MATCH($C122,FIXTURES!$B$2:$B$23,0),0),HLOOKUP(D$2+1,FIXTURES!$C$2:$NC$23,MATCH($C122,FIXTURES!$B$2:$B$23,0),0))))</f>
        <v/>
      </c>
      <c r="E122" s="70" t="str">
        <f>IF(E$1="SAT",IF(AND(HLOOKUP(E$2,FIXTURES!$C$2:$NC$23,MATCH($C122,FIXTURES!$B$2:$B$23,0),0)="",HLOOKUP(E$2+1,FIXTURES!$C$2:$NC$23,MATCH($C122,FIXTURES!$B$2:$B$23,0),0)="",HLOOKUP(E$2+2,FIXTURES!$C$2:$NC$23,MATCH($C122,FIXTURES!$B$2:$B$23,0),0)=""),HLOOKUP(E$2-1,FIXTURES!$C$2:$NC$23,MATCH($C122,FIXTURES!$B$2:$B$23,0),0),IF(AND(HLOOKUP(E$2,FIXTURES!$C$2:$NC$23,MATCH($C122,FIXTURES!$B$2:$B$23,0),0)="",HLOOKUP(E$2+1,FIXTURES!$C$2:$NC$23,MATCH($C122,FIXTURES!$B$2:$B$23,0),0)=""),HLOOKUP(E$2+2,FIXTURES!$C$2:$NC$23,MATCH($C122,FIXTURES!$B$2:$B$23,0),0),IF(HLOOKUP(E$2+1,FIXTURES!$C$2:$NC$23,MATCH($C122,FIXTURES!$B$2:$B$23,0),0)="",HLOOKUP(E$2,FIXTURES!$C$2:$NC$23,MATCH($C122,FIXTURES!$B$2:$B$23,0),0),HLOOKUP(E$2+1,FIXTURES!$C$2:$NC$23,MATCH($C122,FIXTURES!$B$2:$B$23,0),0)))),IF(AND(HLOOKUP(E$2,FIXTURES!$C$2:$NC$23,MATCH($C122,FIXTURES!$B$2:$B$23,0),0)="",HLOOKUP(E$2+1,FIXTURES!$C$2:$NC$23,MATCH($C122,FIXTURES!$B$2:$B$23,0),0)=""),HLOOKUP(E$2+2,FIXTURES!$C$2:$NC$23,MATCH($C122,FIXTURES!$B$2:$B$23,0),0),IF(HLOOKUP(E$2+1,FIXTURES!$C$2:$NC$23,MATCH($C122,FIXTURES!$B$2:$B$23,0),0)="",HLOOKUP(E$2,FIXTURES!$C$2:$NC$23,MATCH($C122,FIXTURES!$B$2:$B$23,0),0),HLOOKUP(E$2+1,FIXTURES!$C$2:$NC$23,MATCH($C122,FIXTURES!$B$2:$B$23,0),0))))</f>
        <v>lee</v>
      </c>
      <c r="F122" s="70" t="str">
        <f>IF(F$1="SAT",IF(AND(HLOOKUP(F$2,FIXTURES!$C$2:$NC$23,MATCH($C122,FIXTURES!$B$2:$B$23,0),0)="",HLOOKUP(F$2+1,FIXTURES!$C$2:$NC$23,MATCH($C122,FIXTURES!$B$2:$B$23,0),0)="",HLOOKUP(F$2+2,FIXTURES!$C$2:$NC$23,MATCH($C122,FIXTURES!$B$2:$B$23,0),0)=""),HLOOKUP(F$2-1,FIXTURES!$C$2:$NC$23,MATCH($C122,FIXTURES!$B$2:$B$23,0),0),IF(AND(HLOOKUP(F$2,FIXTURES!$C$2:$NC$23,MATCH($C122,FIXTURES!$B$2:$B$23,0),0)="",HLOOKUP(F$2+1,FIXTURES!$C$2:$NC$23,MATCH($C122,FIXTURES!$B$2:$B$23,0),0)=""),HLOOKUP(F$2+2,FIXTURES!$C$2:$NC$23,MATCH($C122,FIXTURES!$B$2:$B$23,0),0),IF(HLOOKUP(F$2+1,FIXTURES!$C$2:$NC$23,MATCH($C122,FIXTURES!$B$2:$B$23,0),0)="",HLOOKUP(F$2,FIXTURES!$C$2:$NC$23,MATCH($C122,FIXTURES!$B$2:$B$23,0),0),HLOOKUP(F$2+1,FIXTURES!$C$2:$NC$23,MATCH($C122,FIXTURES!$B$2:$B$23,0),0)))),IF(AND(HLOOKUP(F$2,FIXTURES!$C$2:$NC$23,MATCH($C122,FIXTURES!$B$2:$B$23,0),0)="",HLOOKUP(F$2+1,FIXTURES!$C$2:$NC$23,MATCH($C122,FIXTURES!$B$2:$B$23,0),0)=""),HLOOKUP(F$2+2,FIXTURES!$C$2:$NC$23,MATCH($C122,FIXTURES!$B$2:$B$23,0),0),IF(HLOOKUP(F$2+1,FIXTURES!$C$2:$NC$23,MATCH($C122,FIXTURES!$B$2:$B$23,0),0)="",HLOOKUP(F$2,FIXTURES!$C$2:$NC$23,MATCH($C122,FIXTURES!$B$2:$B$23,0),0),HLOOKUP(F$2+1,FIXTURES!$C$2:$NC$23,MATCH($C122,FIXTURES!$B$2:$B$23,0),0))))</f>
        <v/>
      </c>
      <c r="G122" s="70" t="str">
        <f>IF(G$1="SAT",IF(AND(HLOOKUP(G$2,FIXTURES!$C$2:$NC$23,MATCH($C122,FIXTURES!$B$2:$B$23,0),0)="",HLOOKUP(G$2+1,FIXTURES!$C$2:$NC$23,MATCH($C122,FIXTURES!$B$2:$B$23,0),0)="",HLOOKUP(G$2+2,FIXTURES!$C$2:$NC$23,MATCH($C122,FIXTURES!$B$2:$B$23,0),0)=""),HLOOKUP(G$2-1,FIXTURES!$C$2:$NC$23,MATCH($C122,FIXTURES!$B$2:$B$23,0),0),IF(AND(HLOOKUP(G$2,FIXTURES!$C$2:$NC$23,MATCH($C122,FIXTURES!$B$2:$B$23,0),0)="",HLOOKUP(G$2+1,FIXTURES!$C$2:$NC$23,MATCH($C122,FIXTURES!$B$2:$B$23,0),0)=""),HLOOKUP(G$2+2,FIXTURES!$C$2:$NC$23,MATCH($C122,FIXTURES!$B$2:$B$23,0),0),IF(HLOOKUP(G$2+1,FIXTURES!$C$2:$NC$23,MATCH($C122,FIXTURES!$B$2:$B$23,0),0)="",HLOOKUP(G$2,FIXTURES!$C$2:$NC$23,MATCH($C122,FIXTURES!$B$2:$B$23,0),0),HLOOKUP(G$2+1,FIXTURES!$C$2:$NC$23,MATCH($C122,FIXTURES!$B$2:$B$23,0),0)))),IF(AND(HLOOKUP(G$2,FIXTURES!$C$2:$NC$23,MATCH($C122,FIXTURES!$B$2:$B$23,0),0)="",HLOOKUP(G$2+1,FIXTURES!$C$2:$NC$23,MATCH($C122,FIXTURES!$B$2:$B$23,0),0)=""),HLOOKUP(G$2+2,FIXTURES!$C$2:$NC$23,MATCH($C122,FIXTURES!$B$2:$B$23,0),0),IF(HLOOKUP(G$2+1,FIXTURES!$C$2:$NC$23,MATCH($C122,FIXTURES!$B$2:$B$23,0),0)="",HLOOKUP(G$2,FIXTURES!$C$2:$NC$23,MATCH($C122,FIXTURES!$B$2:$B$23,0),0),HLOOKUP(G$2+1,FIXTURES!$C$2:$NC$23,MATCH($C122,FIXTURES!$B$2:$B$23,0),0))))</f>
        <v>FUL</v>
      </c>
      <c r="H122" s="70" t="str">
        <f>IF(H$1="SAT",IF(AND(HLOOKUP(H$2,FIXTURES!$C$2:$NC$23,MATCH($C122,FIXTURES!$B$2:$B$23,0),0)="",HLOOKUP(H$2+1,FIXTURES!$C$2:$NC$23,MATCH($C122,FIXTURES!$B$2:$B$23,0),0)="",HLOOKUP(H$2+2,FIXTURES!$C$2:$NC$23,MATCH($C122,FIXTURES!$B$2:$B$23,0),0)=""),HLOOKUP(H$2-1,FIXTURES!$C$2:$NC$23,MATCH($C122,FIXTURES!$B$2:$B$23,0),0),IF(AND(HLOOKUP(H$2,FIXTURES!$C$2:$NC$23,MATCH($C122,FIXTURES!$B$2:$B$23,0),0)="",HLOOKUP(H$2+1,FIXTURES!$C$2:$NC$23,MATCH($C122,FIXTURES!$B$2:$B$23,0),0)=""),HLOOKUP(H$2+2,FIXTURES!$C$2:$NC$23,MATCH($C122,FIXTURES!$B$2:$B$23,0),0),IF(HLOOKUP(H$2+1,FIXTURES!$C$2:$NC$23,MATCH($C122,FIXTURES!$B$2:$B$23,0),0)="",HLOOKUP(H$2,FIXTURES!$C$2:$NC$23,MATCH($C122,FIXTURES!$B$2:$B$23,0),0),HLOOKUP(H$2+1,FIXTURES!$C$2:$NC$23,MATCH($C122,FIXTURES!$B$2:$B$23,0),0)))),IF(AND(HLOOKUP(H$2,FIXTURES!$C$2:$NC$23,MATCH($C122,FIXTURES!$B$2:$B$23,0),0)="",HLOOKUP(H$2+1,FIXTURES!$C$2:$NC$23,MATCH($C122,FIXTURES!$B$2:$B$23,0),0)=""),HLOOKUP(H$2+2,FIXTURES!$C$2:$NC$23,MATCH($C122,FIXTURES!$B$2:$B$23,0),0),IF(HLOOKUP(H$2+1,FIXTURES!$C$2:$NC$23,MATCH($C122,FIXTURES!$B$2:$B$23,0),0)="",HLOOKUP(H$2,FIXTURES!$C$2:$NC$23,MATCH($C122,FIXTURES!$B$2:$B$23,0),0),HLOOKUP(H$2+1,FIXTURES!$C$2:$NC$23,MATCH($C122,FIXTURES!$B$2:$B$23,0),0))))</f>
        <v/>
      </c>
      <c r="I122" s="70" t="str">
        <f>IF(I$1="SAT",IF(AND(HLOOKUP(I$2,FIXTURES!$C$2:$NC$23,MATCH($C122,FIXTURES!$B$2:$B$23,0),0)="",HLOOKUP(I$2+1,FIXTURES!$C$2:$NC$23,MATCH($C122,FIXTURES!$B$2:$B$23,0),0)="",HLOOKUP(I$2+2,FIXTURES!$C$2:$NC$23,MATCH($C122,FIXTURES!$B$2:$B$23,0),0)=""),HLOOKUP(I$2-1,FIXTURES!$C$2:$NC$23,MATCH($C122,FIXTURES!$B$2:$B$23,0),0),IF(AND(HLOOKUP(I$2,FIXTURES!$C$2:$NC$23,MATCH($C122,FIXTURES!$B$2:$B$23,0),0)="",HLOOKUP(I$2+1,FIXTURES!$C$2:$NC$23,MATCH($C122,FIXTURES!$B$2:$B$23,0),0)=""),HLOOKUP(I$2+2,FIXTURES!$C$2:$NC$23,MATCH($C122,FIXTURES!$B$2:$B$23,0),0),IF(HLOOKUP(I$2+1,FIXTURES!$C$2:$NC$23,MATCH($C122,FIXTURES!$B$2:$B$23,0),0)="",HLOOKUP(I$2,FIXTURES!$C$2:$NC$23,MATCH($C122,FIXTURES!$B$2:$B$23,0),0),HLOOKUP(I$2+1,FIXTURES!$C$2:$NC$23,MATCH($C122,FIXTURES!$B$2:$B$23,0),0)))),IF(AND(HLOOKUP(I$2,FIXTURES!$C$2:$NC$23,MATCH($C122,FIXTURES!$B$2:$B$23,0),0)="",HLOOKUP(I$2+1,FIXTURES!$C$2:$NC$23,MATCH($C122,FIXTURES!$B$2:$B$23,0),0)=""),HLOOKUP(I$2+2,FIXTURES!$C$2:$NC$23,MATCH($C122,FIXTURES!$B$2:$B$23,0),0),IF(HLOOKUP(I$2+1,FIXTURES!$C$2:$NC$23,MATCH($C122,FIXTURES!$B$2:$B$23,0),0)="",HLOOKUP(I$2,FIXTURES!$C$2:$NC$23,MATCH($C122,FIXTURES!$B$2:$B$23,0),0),HLOOKUP(I$2+1,FIXTURES!$C$2:$NC$23,MATCH($C122,FIXTURES!$B$2:$B$23,0),0))))</f>
        <v>tot</v>
      </c>
      <c r="J122" s="70" t="str">
        <f>IF(J$1="SAT",IF(AND(HLOOKUP(J$2,FIXTURES!$C$2:$NC$23,MATCH($C122,FIXTURES!$B$2:$B$23,0),0)="",HLOOKUP(J$2+1,FIXTURES!$C$2:$NC$23,MATCH($C122,FIXTURES!$B$2:$B$23,0),0)="",HLOOKUP(J$2+2,FIXTURES!$C$2:$NC$23,MATCH($C122,FIXTURES!$B$2:$B$23,0),0)=""),HLOOKUP(J$2-1,FIXTURES!$C$2:$NC$23,MATCH($C122,FIXTURES!$B$2:$B$23,0),0),IF(AND(HLOOKUP(J$2,FIXTURES!$C$2:$NC$23,MATCH($C122,FIXTURES!$B$2:$B$23,0),0)="",HLOOKUP(J$2+1,FIXTURES!$C$2:$NC$23,MATCH($C122,FIXTURES!$B$2:$B$23,0),0)=""),HLOOKUP(J$2+2,FIXTURES!$C$2:$NC$23,MATCH($C122,FIXTURES!$B$2:$B$23,0),0),IF(HLOOKUP(J$2+1,FIXTURES!$C$2:$NC$23,MATCH($C122,FIXTURES!$B$2:$B$23,0),0)="",HLOOKUP(J$2,FIXTURES!$C$2:$NC$23,MATCH($C122,FIXTURES!$B$2:$B$23,0),0),HLOOKUP(J$2+1,FIXTURES!$C$2:$NC$23,MATCH($C122,FIXTURES!$B$2:$B$23,0),0)))),IF(AND(HLOOKUP(J$2,FIXTURES!$C$2:$NC$23,MATCH($C122,FIXTURES!$B$2:$B$23,0),0)="",HLOOKUP(J$2+1,FIXTURES!$C$2:$NC$23,MATCH($C122,FIXTURES!$B$2:$B$23,0),0)=""),HLOOKUP(J$2+2,FIXTURES!$C$2:$NC$23,MATCH($C122,FIXTURES!$B$2:$B$23,0),0),IF(HLOOKUP(J$2+1,FIXTURES!$C$2:$NC$23,MATCH($C122,FIXTURES!$B$2:$B$23,0),0)="",HLOOKUP(J$2,FIXTURES!$C$2:$NC$23,MATCH($C122,FIXTURES!$B$2:$B$23,0),0),HLOOKUP(J$2+1,FIXTURES!$C$2:$NC$23,MATCH($C122,FIXTURES!$B$2:$B$23,0),0))))</f>
        <v>Preston</v>
      </c>
      <c r="K122" s="70" t="str">
        <f>IF(K$1="SAT",IF(AND(HLOOKUP(K$2,FIXTURES!$C$2:$NC$23,MATCH($C122,FIXTURES!$B$2:$B$23,0),0)="",HLOOKUP(K$2+1,FIXTURES!$C$2:$NC$23,MATCH($C122,FIXTURES!$B$2:$B$23,0),0)="",HLOOKUP(K$2+2,FIXTURES!$C$2:$NC$23,MATCH($C122,FIXTURES!$B$2:$B$23,0),0)=""),HLOOKUP(K$2-1,FIXTURES!$C$2:$NC$23,MATCH($C122,FIXTURES!$B$2:$B$23,0),0),IF(AND(HLOOKUP(K$2,FIXTURES!$C$2:$NC$23,MATCH($C122,FIXTURES!$B$2:$B$23,0),0)="",HLOOKUP(K$2+1,FIXTURES!$C$2:$NC$23,MATCH($C122,FIXTURES!$B$2:$B$23,0),0)=""),HLOOKUP(K$2+2,FIXTURES!$C$2:$NC$23,MATCH($C122,FIXTURES!$B$2:$B$23,0),0),IF(HLOOKUP(K$2+1,FIXTURES!$C$2:$NC$23,MATCH($C122,FIXTURES!$B$2:$B$23,0),0)="",HLOOKUP(K$2,FIXTURES!$C$2:$NC$23,MATCH($C122,FIXTURES!$B$2:$B$23,0),0),HLOOKUP(K$2+1,FIXTURES!$C$2:$NC$23,MATCH($C122,FIXTURES!$B$2:$B$23,0),0)))),IF(AND(HLOOKUP(K$2,FIXTURES!$C$2:$NC$23,MATCH($C122,FIXTURES!$B$2:$B$23,0),0)="",HLOOKUP(K$2+1,FIXTURES!$C$2:$NC$23,MATCH($C122,FIXTURES!$B$2:$B$23,0),0)=""),HLOOKUP(K$2+2,FIXTURES!$C$2:$NC$23,MATCH($C122,FIXTURES!$B$2:$B$23,0),0),IF(HLOOKUP(K$2+1,FIXTURES!$C$2:$NC$23,MATCH($C122,FIXTURES!$B$2:$B$23,0),0)="",HLOOKUP(K$2,FIXTURES!$C$2:$NC$23,MATCH($C122,FIXTURES!$B$2:$B$23,0),0),HLOOKUP(K$2+1,FIXTURES!$C$2:$NC$23,MATCH($C122,FIXTURES!$B$2:$B$23,0),0))))</f>
        <v>NEW</v>
      </c>
      <c r="L122" s="70" t="str">
        <f>IF(L$1="SAT",IF(AND(HLOOKUP(L$2,FIXTURES!$C$2:$NC$23,MATCH($C122,FIXTURES!$B$2:$B$23,0),0)="",HLOOKUP(L$2+1,FIXTURES!$C$2:$NC$23,MATCH($C122,FIXTURES!$B$2:$B$23,0),0)="",HLOOKUP(L$2+2,FIXTURES!$C$2:$NC$23,MATCH($C122,FIXTURES!$B$2:$B$23,0),0)=""),HLOOKUP(L$2-1,FIXTURES!$C$2:$NC$23,MATCH($C122,FIXTURES!$B$2:$B$23,0),0),IF(AND(HLOOKUP(L$2,FIXTURES!$C$2:$NC$23,MATCH($C122,FIXTURES!$B$2:$B$23,0),0)="",HLOOKUP(L$2+1,FIXTURES!$C$2:$NC$23,MATCH($C122,FIXTURES!$B$2:$B$23,0),0)=""),HLOOKUP(L$2+2,FIXTURES!$C$2:$NC$23,MATCH($C122,FIXTURES!$B$2:$B$23,0),0),IF(HLOOKUP(L$2+1,FIXTURES!$C$2:$NC$23,MATCH($C122,FIXTURES!$B$2:$B$23,0),0)="",HLOOKUP(L$2,FIXTURES!$C$2:$NC$23,MATCH($C122,FIXTURES!$B$2:$B$23,0),0),HLOOKUP(L$2+1,FIXTURES!$C$2:$NC$23,MATCH($C122,FIXTURES!$B$2:$B$23,0),0)))),IF(AND(HLOOKUP(L$2,FIXTURES!$C$2:$NC$23,MATCH($C122,FIXTURES!$B$2:$B$23,0),0)="",HLOOKUP(L$2+1,FIXTURES!$C$2:$NC$23,MATCH($C122,FIXTURES!$B$2:$B$23,0),0)=""),HLOOKUP(L$2+2,FIXTURES!$C$2:$NC$23,MATCH($C122,FIXTURES!$B$2:$B$23,0),0),IF(HLOOKUP(L$2+1,FIXTURES!$C$2:$NC$23,MATCH($C122,FIXTURES!$B$2:$B$23,0),0)="",HLOOKUP(L$2,FIXTURES!$C$2:$NC$23,MATCH($C122,FIXTURES!$B$2:$B$23,0),0),HLOOKUP(L$2+1,FIXTURES!$C$2:$NC$23,MATCH($C122,FIXTURES!$B$2:$B$23,0),0))))</f>
        <v>bou</v>
      </c>
      <c r="M122" s="70" t="str">
        <f>IF(M$1="SAT",IF(AND(HLOOKUP(M$2,FIXTURES!$C$2:$NC$23,MATCH($C122,FIXTURES!$B$2:$B$23,0),0)="",HLOOKUP(M$2+1,FIXTURES!$C$2:$NC$23,MATCH($C122,FIXTURES!$B$2:$B$23,0),0)="",HLOOKUP(M$2+2,FIXTURES!$C$2:$NC$23,MATCH($C122,FIXTURES!$B$2:$B$23,0),0)=""),HLOOKUP(M$2-1,FIXTURES!$C$2:$NC$23,MATCH($C122,FIXTURES!$B$2:$B$23,0),0),IF(AND(HLOOKUP(M$2,FIXTURES!$C$2:$NC$23,MATCH($C122,FIXTURES!$B$2:$B$23,0),0)="",HLOOKUP(M$2+1,FIXTURES!$C$2:$NC$23,MATCH($C122,FIXTURES!$B$2:$B$23,0),0)=""),HLOOKUP(M$2+2,FIXTURES!$C$2:$NC$23,MATCH($C122,FIXTURES!$B$2:$B$23,0),0),IF(HLOOKUP(M$2+1,FIXTURES!$C$2:$NC$23,MATCH($C122,FIXTURES!$B$2:$B$23,0),0)="",HLOOKUP(M$2,FIXTURES!$C$2:$NC$23,MATCH($C122,FIXTURES!$B$2:$B$23,0),0),HLOOKUP(M$2+1,FIXTURES!$C$2:$NC$23,MATCH($C122,FIXTURES!$B$2:$B$23,0),0)))),IF(AND(HLOOKUP(M$2,FIXTURES!$C$2:$NC$23,MATCH($C122,FIXTURES!$B$2:$B$23,0),0)="",HLOOKUP(M$2+1,FIXTURES!$C$2:$NC$23,MATCH($C122,FIXTURES!$B$2:$B$23,0),0)=""),HLOOKUP(M$2+2,FIXTURES!$C$2:$NC$23,MATCH($C122,FIXTURES!$B$2:$B$23,0),0),IF(HLOOKUP(M$2+1,FIXTURES!$C$2:$NC$23,MATCH($C122,FIXTURES!$B$2:$B$23,0),0)="",HLOOKUP(M$2,FIXTURES!$C$2:$NC$23,MATCH($C122,FIXTURES!$B$2:$B$23,0),0),HLOOKUP(M$2+1,FIXTURES!$C$2:$NC$23,MATCH($C122,FIXTURES!$B$2:$B$23,0),0))))</f>
        <v>SOU</v>
      </c>
      <c r="N122" s="70" t="str">
        <f>IF(N$1="SAT",IF(AND(HLOOKUP(N$2,FIXTURES!$C$2:$NC$23,MATCH($C122,FIXTURES!$B$2:$B$23,0),0)="",HLOOKUP(N$2+1,FIXTURES!$C$2:$NC$23,MATCH($C122,FIXTURES!$B$2:$B$23,0),0)="",HLOOKUP(N$2+2,FIXTURES!$C$2:$NC$23,MATCH($C122,FIXTURES!$B$2:$B$23,0),0)=""),HLOOKUP(N$2-1,FIXTURES!$C$2:$NC$23,MATCH($C122,FIXTURES!$B$2:$B$23,0),0),IF(AND(HLOOKUP(N$2,FIXTURES!$C$2:$NC$23,MATCH($C122,FIXTURES!$B$2:$B$23,0),0)="",HLOOKUP(N$2+1,FIXTURES!$C$2:$NC$23,MATCH($C122,FIXTURES!$B$2:$B$23,0),0)=""),HLOOKUP(N$2+2,FIXTURES!$C$2:$NC$23,MATCH($C122,FIXTURES!$B$2:$B$23,0),0),IF(HLOOKUP(N$2+1,FIXTURES!$C$2:$NC$23,MATCH($C122,FIXTURES!$B$2:$B$23,0),0)="",HLOOKUP(N$2,FIXTURES!$C$2:$NC$23,MATCH($C122,FIXTURES!$B$2:$B$23,0),0),HLOOKUP(N$2+1,FIXTURES!$C$2:$NC$23,MATCH($C122,FIXTURES!$B$2:$B$23,0),0)))),IF(AND(HLOOKUP(N$2,FIXTURES!$C$2:$NC$23,MATCH($C122,FIXTURES!$B$2:$B$23,0),0)="",HLOOKUP(N$2+1,FIXTURES!$C$2:$NC$23,MATCH($C122,FIXTURES!$B$2:$B$23,0),0)=""),HLOOKUP(N$2+2,FIXTURES!$C$2:$NC$23,MATCH($C122,FIXTURES!$B$2:$B$23,0),0),IF(HLOOKUP(N$2+1,FIXTURES!$C$2:$NC$23,MATCH($C122,FIXTURES!$B$2:$B$23,0),0)="",HLOOKUP(N$2,FIXTURES!$C$2:$NC$23,MATCH($C122,FIXTURES!$B$2:$B$23,0),0),HLOOKUP(N$2+1,FIXTURES!$C$2:$NC$23,MATCH($C122,FIXTURES!$B$2:$B$23,0),0))))</f>
        <v/>
      </c>
      <c r="O122" s="70" t="str">
        <f>IF(O$1="SAT",IF(AND(HLOOKUP(O$2,FIXTURES!$C$2:$NC$23,MATCH($C122,FIXTURES!$B$2:$B$23,0),0)="",HLOOKUP(O$2+1,FIXTURES!$C$2:$NC$23,MATCH($C122,FIXTURES!$B$2:$B$23,0),0)="",HLOOKUP(O$2+2,FIXTURES!$C$2:$NC$23,MATCH($C122,FIXTURES!$B$2:$B$23,0),0)=""),HLOOKUP(O$2-1,FIXTURES!$C$2:$NC$23,MATCH($C122,FIXTURES!$B$2:$B$23,0),0),IF(AND(HLOOKUP(O$2,FIXTURES!$C$2:$NC$23,MATCH($C122,FIXTURES!$B$2:$B$23,0),0)="",HLOOKUP(O$2+1,FIXTURES!$C$2:$NC$23,MATCH($C122,FIXTURES!$B$2:$B$23,0),0)=""),HLOOKUP(O$2+2,FIXTURES!$C$2:$NC$23,MATCH($C122,FIXTURES!$B$2:$B$23,0),0),IF(HLOOKUP(O$2+1,FIXTURES!$C$2:$NC$23,MATCH($C122,FIXTURES!$B$2:$B$23,0),0)="",HLOOKUP(O$2,FIXTURES!$C$2:$NC$23,MATCH($C122,FIXTURES!$B$2:$B$23,0),0),HLOOKUP(O$2+1,FIXTURES!$C$2:$NC$23,MATCH($C122,FIXTURES!$B$2:$B$23,0),0)))),IF(AND(HLOOKUP(O$2,FIXTURES!$C$2:$NC$23,MATCH($C122,FIXTURES!$B$2:$B$23,0),0)="",HLOOKUP(O$2+1,FIXTURES!$C$2:$NC$23,MATCH($C122,FIXTURES!$B$2:$B$23,0),0)=""),HLOOKUP(O$2+2,FIXTURES!$C$2:$NC$23,MATCH($C122,FIXTURES!$B$2:$B$23,0),0),IF(HLOOKUP(O$2+1,FIXTURES!$C$2:$NC$23,MATCH($C122,FIXTURES!$B$2:$B$23,0),0)="",HLOOKUP(O$2,FIXTURES!$C$2:$NC$23,MATCH($C122,FIXTURES!$B$2:$B$23,0),0),HLOOKUP(O$2+1,FIXTURES!$C$2:$NC$23,MATCH($C122,FIXTURES!$B$2:$B$23,0),0))))</f>
        <v/>
      </c>
      <c r="P122" s="70" t="str">
        <f>IF(P$1="SAT",IF(AND(HLOOKUP(P$2,FIXTURES!$C$2:$NC$23,MATCH($C122,FIXTURES!$B$2:$B$23,0),0)="",HLOOKUP(P$2+1,FIXTURES!$C$2:$NC$23,MATCH($C122,FIXTURES!$B$2:$B$23,0),0)="",HLOOKUP(P$2+2,FIXTURES!$C$2:$NC$23,MATCH($C122,FIXTURES!$B$2:$B$23,0),0)=""),HLOOKUP(P$2-1,FIXTURES!$C$2:$NC$23,MATCH($C122,FIXTURES!$B$2:$B$23,0),0),IF(AND(HLOOKUP(P$2,FIXTURES!$C$2:$NC$23,MATCH($C122,FIXTURES!$B$2:$B$23,0),0)="",HLOOKUP(P$2+1,FIXTURES!$C$2:$NC$23,MATCH($C122,FIXTURES!$B$2:$B$23,0),0)=""),HLOOKUP(P$2+2,FIXTURES!$C$2:$NC$23,MATCH($C122,FIXTURES!$B$2:$B$23,0),0),IF(HLOOKUP(P$2+1,FIXTURES!$C$2:$NC$23,MATCH($C122,FIXTURES!$B$2:$B$23,0),0)="",HLOOKUP(P$2,FIXTURES!$C$2:$NC$23,MATCH($C122,FIXTURES!$B$2:$B$23,0),0),HLOOKUP(P$2+1,FIXTURES!$C$2:$NC$23,MATCH($C122,FIXTURES!$B$2:$B$23,0),0)))),IF(AND(HLOOKUP(P$2,FIXTURES!$C$2:$NC$23,MATCH($C122,FIXTURES!$B$2:$B$23,0),0)="",HLOOKUP(P$2+1,FIXTURES!$C$2:$NC$23,MATCH($C122,FIXTURES!$B$2:$B$23,0),0)=""),HLOOKUP(P$2+2,FIXTURES!$C$2:$NC$23,MATCH($C122,FIXTURES!$B$2:$B$23,0),0),IF(HLOOKUP(P$2+1,FIXTURES!$C$2:$NC$23,MATCH($C122,FIXTURES!$B$2:$B$23,0),0)="",HLOOKUP(P$2,FIXTURES!$C$2:$NC$23,MATCH($C122,FIXTURES!$B$2:$B$23,0),0),HLOOKUP(P$2+1,FIXTURES!$C$2:$NC$23,MATCH($C122,FIXTURES!$B$2:$B$23,0),0))))</f>
        <v/>
      </c>
      <c r="Q122" s="70" t="str">
        <f>IF(Q$1="SAT",IF(AND(HLOOKUP(Q$2,FIXTURES!$C$2:$NC$23,MATCH($C122,FIXTURES!$B$2:$B$23,0),0)="",HLOOKUP(Q$2+1,FIXTURES!$C$2:$NC$23,MATCH($C122,FIXTURES!$B$2:$B$23,0),0)="",HLOOKUP(Q$2+2,FIXTURES!$C$2:$NC$23,MATCH($C122,FIXTURES!$B$2:$B$23,0),0)=""),HLOOKUP(Q$2-1,FIXTURES!$C$2:$NC$23,MATCH($C122,FIXTURES!$B$2:$B$23,0),0),IF(AND(HLOOKUP(Q$2,FIXTURES!$C$2:$NC$23,MATCH($C122,FIXTURES!$B$2:$B$23,0),0)="",HLOOKUP(Q$2+1,FIXTURES!$C$2:$NC$23,MATCH($C122,FIXTURES!$B$2:$B$23,0),0)=""),HLOOKUP(Q$2+2,FIXTURES!$C$2:$NC$23,MATCH($C122,FIXTURES!$B$2:$B$23,0),0),IF(HLOOKUP(Q$2+1,FIXTURES!$C$2:$NC$23,MATCH($C122,FIXTURES!$B$2:$B$23,0),0)="",HLOOKUP(Q$2,FIXTURES!$C$2:$NC$23,MATCH($C122,FIXTURES!$B$2:$B$23,0),0),HLOOKUP(Q$2+1,FIXTURES!$C$2:$NC$23,MATCH($C122,FIXTURES!$B$2:$B$23,0),0)))),IF(AND(HLOOKUP(Q$2,FIXTURES!$C$2:$NC$23,MATCH($C122,FIXTURES!$B$2:$B$23,0),0)="",HLOOKUP(Q$2+1,FIXTURES!$C$2:$NC$23,MATCH($C122,FIXTURES!$B$2:$B$23,0),0)=""),HLOOKUP(Q$2+2,FIXTURES!$C$2:$NC$23,MATCH($C122,FIXTURES!$B$2:$B$23,0),0),IF(HLOOKUP(Q$2+1,FIXTURES!$C$2:$NC$23,MATCH($C122,FIXTURES!$B$2:$B$23,0),0)="",HLOOKUP(Q$2,FIXTURES!$C$2:$NC$23,MATCH($C122,FIXTURES!$B$2:$B$23,0),0),HLOOKUP(Q$2+1,FIXTURES!$C$2:$NC$23,MATCH($C122,FIXTURES!$B$2:$B$23,0),0))))</f>
        <v>MCI</v>
      </c>
      <c r="R122" s="70" t="str">
        <f>IF(R$1="SAT",IF(AND(HLOOKUP(R$2,FIXTURES!$C$2:$NC$23,MATCH($C122,FIXTURES!$B$2:$B$23,0),0)="",HLOOKUP(R$2+1,FIXTURES!$C$2:$NC$23,MATCH($C122,FIXTURES!$B$2:$B$23,0),0)="",HLOOKUP(R$2+2,FIXTURES!$C$2:$NC$23,MATCH($C122,FIXTURES!$B$2:$B$23,0),0)=""),HLOOKUP(R$2-1,FIXTURES!$C$2:$NC$23,MATCH($C122,FIXTURES!$B$2:$B$23,0),0),IF(AND(HLOOKUP(R$2,FIXTURES!$C$2:$NC$23,MATCH($C122,FIXTURES!$B$2:$B$23,0),0)="",HLOOKUP(R$2+1,FIXTURES!$C$2:$NC$23,MATCH($C122,FIXTURES!$B$2:$B$23,0),0)=""),HLOOKUP(R$2+2,FIXTURES!$C$2:$NC$23,MATCH($C122,FIXTURES!$B$2:$B$23,0),0),IF(HLOOKUP(R$2+1,FIXTURES!$C$2:$NC$23,MATCH($C122,FIXTURES!$B$2:$B$23,0),0)="",HLOOKUP(R$2,FIXTURES!$C$2:$NC$23,MATCH($C122,FIXTURES!$B$2:$B$23,0),0),HLOOKUP(R$2+1,FIXTURES!$C$2:$NC$23,MATCH($C122,FIXTURES!$B$2:$B$23,0),0)))),IF(AND(HLOOKUP(R$2,FIXTURES!$C$2:$NC$23,MATCH($C122,FIXTURES!$B$2:$B$23,0),0)="",HLOOKUP(R$2+1,FIXTURES!$C$2:$NC$23,MATCH($C122,FIXTURES!$B$2:$B$23,0),0)=""),HLOOKUP(R$2+2,FIXTURES!$C$2:$NC$23,MATCH($C122,FIXTURES!$B$2:$B$23,0),0),IF(HLOOKUP(R$2+1,FIXTURES!$C$2:$NC$23,MATCH($C122,FIXTURES!$B$2:$B$23,0),0)="",HLOOKUP(R$2,FIXTURES!$C$2:$NC$23,MATCH($C122,FIXTURES!$B$2:$B$23,0),0),HLOOKUP(R$2+1,FIXTURES!$C$2:$NC$23,MATCH($C122,FIXTURES!$B$2:$B$23,0),0))))</f>
        <v/>
      </c>
      <c r="S122" s="70" t="str">
        <f>IF(S$1="SAT",IF(AND(HLOOKUP(S$2,FIXTURES!$C$2:$NC$23,MATCH($C122,FIXTURES!$B$2:$B$23,0),0)="",HLOOKUP(S$2+1,FIXTURES!$C$2:$NC$23,MATCH($C122,FIXTURES!$B$2:$B$23,0),0)="",HLOOKUP(S$2+2,FIXTURES!$C$2:$NC$23,MATCH($C122,FIXTURES!$B$2:$B$23,0),0)=""),HLOOKUP(S$2-1,FIXTURES!$C$2:$NC$23,MATCH($C122,FIXTURES!$B$2:$B$23,0),0),IF(AND(HLOOKUP(S$2,FIXTURES!$C$2:$NC$23,MATCH($C122,FIXTURES!$B$2:$B$23,0),0)="",HLOOKUP(S$2+1,FIXTURES!$C$2:$NC$23,MATCH($C122,FIXTURES!$B$2:$B$23,0),0)=""),HLOOKUP(S$2+2,FIXTURES!$C$2:$NC$23,MATCH($C122,FIXTURES!$B$2:$B$23,0),0),IF(HLOOKUP(S$2+1,FIXTURES!$C$2:$NC$23,MATCH($C122,FIXTURES!$B$2:$B$23,0),0)="",HLOOKUP(S$2,FIXTURES!$C$2:$NC$23,MATCH($C122,FIXTURES!$B$2:$B$23,0),0),HLOOKUP(S$2+1,FIXTURES!$C$2:$NC$23,MATCH($C122,FIXTURES!$B$2:$B$23,0),0)))),IF(AND(HLOOKUP(S$2,FIXTURES!$C$2:$NC$23,MATCH($C122,FIXTURES!$B$2:$B$23,0),0)="",HLOOKUP(S$2+1,FIXTURES!$C$2:$NC$23,MATCH($C122,FIXTURES!$B$2:$B$23,0),0)=""),HLOOKUP(S$2+2,FIXTURES!$C$2:$NC$23,MATCH($C122,FIXTURES!$B$2:$B$23,0),0),IF(HLOOKUP(S$2+1,FIXTURES!$C$2:$NC$23,MATCH($C122,FIXTURES!$B$2:$B$23,0),0)="",HLOOKUP(S$2,FIXTURES!$C$2:$NC$23,MATCH($C122,FIXTURES!$B$2:$B$23,0),0),HLOOKUP(S$2+1,FIXTURES!$C$2:$NC$23,MATCH($C122,FIXTURES!$B$2:$B$23,0),0))))</f>
        <v/>
      </c>
      <c r="T122" s="70" t="str">
        <f>IF(T$1="SAT",IF(AND(HLOOKUP(T$2,FIXTURES!$C$2:$NC$23,MATCH($C122,FIXTURES!$B$2:$B$23,0),0)="",HLOOKUP(T$2+1,FIXTURES!$C$2:$NC$23,MATCH($C122,FIXTURES!$B$2:$B$23,0),0)="",HLOOKUP(T$2+2,FIXTURES!$C$2:$NC$23,MATCH($C122,FIXTURES!$B$2:$B$23,0),0)=""),HLOOKUP(T$2-1,FIXTURES!$C$2:$NC$23,MATCH($C122,FIXTURES!$B$2:$B$23,0),0),IF(AND(HLOOKUP(T$2,FIXTURES!$C$2:$NC$23,MATCH($C122,FIXTURES!$B$2:$B$23,0),0)="",HLOOKUP(T$2+1,FIXTURES!$C$2:$NC$23,MATCH($C122,FIXTURES!$B$2:$B$23,0),0)=""),HLOOKUP(T$2+2,FIXTURES!$C$2:$NC$23,MATCH($C122,FIXTURES!$B$2:$B$23,0),0),IF(HLOOKUP(T$2+1,FIXTURES!$C$2:$NC$23,MATCH($C122,FIXTURES!$B$2:$B$23,0),0)="",HLOOKUP(T$2,FIXTURES!$C$2:$NC$23,MATCH($C122,FIXTURES!$B$2:$B$23,0),0),HLOOKUP(T$2+1,FIXTURES!$C$2:$NC$23,MATCH($C122,FIXTURES!$B$2:$B$23,0),0)))),IF(AND(HLOOKUP(T$2,FIXTURES!$C$2:$NC$23,MATCH($C122,FIXTURES!$B$2:$B$23,0),0)="",HLOOKUP(T$2+1,FIXTURES!$C$2:$NC$23,MATCH($C122,FIXTURES!$B$2:$B$23,0),0)=""),HLOOKUP(T$2+2,FIXTURES!$C$2:$NC$23,MATCH($C122,FIXTURES!$B$2:$B$23,0),0),IF(HLOOKUP(T$2+1,FIXTURES!$C$2:$NC$23,MATCH($C122,FIXTURES!$B$2:$B$23,0),0)="",HLOOKUP(T$2,FIXTURES!$C$2:$NC$23,MATCH($C122,FIXTURES!$B$2:$B$23,0),0),HLOOKUP(T$2+1,FIXTURES!$C$2:$NC$23,MATCH($C122,FIXTURES!$B$2:$B$23,0),0))))</f>
        <v/>
      </c>
      <c r="U122" s="70" t="str">
        <f>IF(U$1="SAT",IF(AND(HLOOKUP(U$2,FIXTURES!$C$2:$NC$23,MATCH($C122,FIXTURES!$B$2:$B$23,0),0)="",HLOOKUP(U$2+1,FIXTURES!$C$2:$NC$23,MATCH($C122,FIXTURES!$B$2:$B$23,0),0)="",HLOOKUP(U$2+2,FIXTURES!$C$2:$NC$23,MATCH($C122,FIXTURES!$B$2:$B$23,0),0)=""),HLOOKUP(U$2-1,FIXTURES!$C$2:$NC$23,MATCH($C122,FIXTURES!$B$2:$B$23,0),0),IF(AND(HLOOKUP(U$2,FIXTURES!$C$2:$NC$23,MATCH($C122,FIXTURES!$B$2:$B$23,0),0)="",HLOOKUP(U$2+1,FIXTURES!$C$2:$NC$23,MATCH($C122,FIXTURES!$B$2:$B$23,0),0)=""),HLOOKUP(U$2+2,FIXTURES!$C$2:$NC$23,MATCH($C122,FIXTURES!$B$2:$B$23,0),0),IF(HLOOKUP(U$2+1,FIXTURES!$C$2:$NC$23,MATCH($C122,FIXTURES!$B$2:$B$23,0),0)="",HLOOKUP(U$2,FIXTURES!$C$2:$NC$23,MATCH($C122,FIXTURES!$B$2:$B$23,0),0),HLOOKUP(U$2+1,FIXTURES!$C$2:$NC$23,MATCH($C122,FIXTURES!$B$2:$B$23,0),0)))),IF(AND(HLOOKUP(U$2,FIXTURES!$C$2:$NC$23,MATCH($C122,FIXTURES!$B$2:$B$23,0),0)="",HLOOKUP(U$2+1,FIXTURES!$C$2:$NC$23,MATCH($C122,FIXTURES!$B$2:$B$23,0),0)=""),HLOOKUP(U$2+2,FIXTURES!$C$2:$NC$23,MATCH($C122,FIXTURES!$B$2:$B$23,0),0),IF(HLOOKUP(U$2+1,FIXTURES!$C$2:$NC$23,MATCH($C122,FIXTURES!$B$2:$B$23,0),0)="",HLOOKUP(U$2,FIXTURES!$C$2:$NC$23,MATCH($C122,FIXTURES!$B$2:$B$23,0),0),HLOOKUP(U$2+1,FIXTURES!$C$2:$NC$23,MATCH($C122,FIXTURES!$B$2:$B$23,0),0))))</f>
        <v>whu</v>
      </c>
      <c r="V122" s="70" t="str">
        <f>IF(V$1="SAT",IF(AND(HLOOKUP(V$2,FIXTURES!$C$2:$NC$23,MATCH($C122,FIXTURES!$B$2:$B$23,0),0)="",HLOOKUP(V$2+1,FIXTURES!$C$2:$NC$23,MATCH($C122,FIXTURES!$B$2:$B$23,0),0)="",HLOOKUP(V$2+2,FIXTURES!$C$2:$NC$23,MATCH($C122,FIXTURES!$B$2:$B$23,0),0)=""),HLOOKUP(V$2-1,FIXTURES!$C$2:$NC$23,MATCH($C122,FIXTURES!$B$2:$B$23,0),0),IF(AND(HLOOKUP(V$2,FIXTURES!$C$2:$NC$23,MATCH($C122,FIXTURES!$B$2:$B$23,0),0)="",HLOOKUP(V$2+1,FIXTURES!$C$2:$NC$23,MATCH($C122,FIXTURES!$B$2:$B$23,0),0)=""),HLOOKUP(V$2+2,FIXTURES!$C$2:$NC$23,MATCH($C122,FIXTURES!$B$2:$B$23,0),0),IF(HLOOKUP(V$2+1,FIXTURES!$C$2:$NC$23,MATCH($C122,FIXTURES!$B$2:$B$23,0),0)="",HLOOKUP(V$2,FIXTURES!$C$2:$NC$23,MATCH($C122,FIXTURES!$B$2:$B$23,0),0),HLOOKUP(V$2+1,FIXTURES!$C$2:$NC$23,MATCH($C122,FIXTURES!$B$2:$B$23,0),0)))),IF(AND(HLOOKUP(V$2,FIXTURES!$C$2:$NC$23,MATCH($C122,FIXTURES!$B$2:$B$23,0),0)="",HLOOKUP(V$2+1,FIXTURES!$C$2:$NC$23,MATCH($C122,FIXTURES!$B$2:$B$23,0),0)=""),HLOOKUP(V$2+2,FIXTURES!$C$2:$NC$23,MATCH($C122,FIXTURES!$B$2:$B$23,0),0),IF(HLOOKUP(V$2+1,FIXTURES!$C$2:$NC$23,MATCH($C122,FIXTURES!$B$2:$B$23,0),0)="",HLOOKUP(V$2,FIXTURES!$C$2:$NC$23,MATCH($C122,FIXTURES!$B$2:$B$23,0),0),HLOOKUP(V$2+1,FIXTURES!$C$2:$NC$23,MATCH($C122,FIXTURES!$B$2:$B$23,0),0))))</f>
        <v/>
      </c>
      <c r="W122" s="70" t="str">
        <f>IF(W$1="SAT",IF(AND(HLOOKUP(W$2,FIXTURES!$C$2:$NC$23,MATCH($C122,FIXTURES!$B$2:$B$23,0),0)="",HLOOKUP(W$2+1,FIXTURES!$C$2:$NC$23,MATCH($C122,FIXTURES!$B$2:$B$23,0),0)="",HLOOKUP(W$2+2,FIXTURES!$C$2:$NC$23,MATCH($C122,FIXTURES!$B$2:$B$23,0),0)=""),HLOOKUP(W$2-1,FIXTURES!$C$2:$NC$23,MATCH($C122,FIXTURES!$B$2:$B$23,0),0),IF(AND(HLOOKUP(W$2,FIXTURES!$C$2:$NC$23,MATCH($C122,FIXTURES!$B$2:$B$23,0),0)="",HLOOKUP(W$2+1,FIXTURES!$C$2:$NC$23,MATCH($C122,FIXTURES!$B$2:$B$23,0),0)=""),HLOOKUP(W$2+2,FIXTURES!$C$2:$NC$23,MATCH($C122,FIXTURES!$B$2:$B$23,0),0),IF(HLOOKUP(W$2+1,FIXTURES!$C$2:$NC$23,MATCH($C122,FIXTURES!$B$2:$B$23,0),0)="",HLOOKUP(W$2,FIXTURES!$C$2:$NC$23,MATCH($C122,FIXTURES!$B$2:$B$23,0),0),HLOOKUP(W$2+1,FIXTURES!$C$2:$NC$23,MATCH($C122,FIXTURES!$B$2:$B$23,0),0)))),IF(AND(HLOOKUP(W$2,FIXTURES!$C$2:$NC$23,MATCH($C122,FIXTURES!$B$2:$B$23,0),0)="",HLOOKUP(W$2+1,FIXTURES!$C$2:$NC$23,MATCH($C122,FIXTURES!$B$2:$B$23,0),0)=""),HLOOKUP(W$2+2,FIXTURES!$C$2:$NC$23,MATCH($C122,FIXTURES!$B$2:$B$23,0),0),IF(HLOOKUP(W$2+1,FIXTURES!$C$2:$NC$23,MATCH($C122,FIXTURES!$B$2:$B$23,0),0)="",HLOOKUP(W$2,FIXTURES!$C$2:$NC$23,MATCH($C122,FIXTURES!$B$2:$B$23,0),0),HLOOKUP(W$2+1,FIXTURES!$C$2:$NC$23,MATCH($C122,FIXTURES!$B$2:$B$23,0),0))))</f>
        <v>che</v>
      </c>
      <c r="X122" s="70" t="str">
        <f>IF(X$1="SAT",IF(AND(HLOOKUP(X$2,FIXTURES!$C$2:$NC$23,MATCH($C122,FIXTURES!$B$2:$B$23,0),0)="",HLOOKUP(X$2+1,FIXTURES!$C$2:$NC$23,MATCH($C122,FIXTURES!$B$2:$B$23,0),0)="",HLOOKUP(X$2+2,FIXTURES!$C$2:$NC$23,MATCH($C122,FIXTURES!$B$2:$B$23,0),0)=""),HLOOKUP(X$2-1,FIXTURES!$C$2:$NC$23,MATCH($C122,FIXTURES!$B$2:$B$23,0),0),IF(AND(HLOOKUP(X$2,FIXTURES!$C$2:$NC$23,MATCH($C122,FIXTURES!$B$2:$B$23,0),0)="",HLOOKUP(X$2+1,FIXTURES!$C$2:$NC$23,MATCH($C122,FIXTURES!$B$2:$B$23,0),0)=""),HLOOKUP(X$2+2,FIXTURES!$C$2:$NC$23,MATCH($C122,FIXTURES!$B$2:$B$23,0),0),IF(HLOOKUP(X$2+1,FIXTURES!$C$2:$NC$23,MATCH($C122,FIXTURES!$B$2:$B$23,0),0)="",HLOOKUP(X$2,FIXTURES!$C$2:$NC$23,MATCH($C122,FIXTURES!$B$2:$B$23,0),0),HLOOKUP(X$2+1,FIXTURES!$C$2:$NC$23,MATCH($C122,FIXTURES!$B$2:$B$23,0),0)))),IF(AND(HLOOKUP(X$2,FIXTURES!$C$2:$NC$23,MATCH($C122,FIXTURES!$B$2:$B$23,0),0)="",HLOOKUP(X$2+1,FIXTURES!$C$2:$NC$23,MATCH($C122,FIXTURES!$B$2:$B$23,0),0)=""),HLOOKUP(X$2+2,FIXTURES!$C$2:$NC$23,MATCH($C122,FIXTURES!$B$2:$B$23,0),0),IF(HLOOKUP(X$2+1,FIXTURES!$C$2:$NC$23,MATCH($C122,FIXTURES!$B$2:$B$23,0),0)="",HLOOKUP(X$2,FIXTURES!$C$2:$NC$23,MATCH($C122,FIXTURES!$B$2:$B$23,0),0),HLOOKUP(X$2+1,FIXTURES!$C$2:$NC$23,MATCH($C122,FIXTURES!$B$2:$B$23,0),0))))</f>
        <v/>
      </c>
      <c r="Y122" s="70" t="str">
        <f>IF(Y$1="SAT",IF(AND(HLOOKUP(Y$2,FIXTURES!$C$2:$NC$23,MATCH($C122,FIXTURES!$B$2:$B$23,0),0)="",HLOOKUP(Y$2+1,FIXTURES!$C$2:$NC$23,MATCH($C122,FIXTURES!$B$2:$B$23,0),0)="",HLOOKUP(Y$2+2,FIXTURES!$C$2:$NC$23,MATCH($C122,FIXTURES!$B$2:$B$23,0),0)=""),HLOOKUP(Y$2-1,FIXTURES!$C$2:$NC$23,MATCH($C122,FIXTURES!$B$2:$B$23,0),0),IF(AND(HLOOKUP(Y$2,FIXTURES!$C$2:$NC$23,MATCH($C122,FIXTURES!$B$2:$B$23,0),0)="",HLOOKUP(Y$2+1,FIXTURES!$C$2:$NC$23,MATCH($C122,FIXTURES!$B$2:$B$23,0),0)=""),HLOOKUP(Y$2+2,FIXTURES!$C$2:$NC$23,MATCH($C122,FIXTURES!$B$2:$B$23,0),0),IF(HLOOKUP(Y$2+1,FIXTURES!$C$2:$NC$23,MATCH($C122,FIXTURES!$B$2:$B$23,0),0)="",HLOOKUP(Y$2,FIXTURES!$C$2:$NC$23,MATCH($C122,FIXTURES!$B$2:$B$23,0),0),HLOOKUP(Y$2+1,FIXTURES!$C$2:$NC$23,MATCH($C122,FIXTURES!$B$2:$B$23,0),0)))),IF(AND(HLOOKUP(Y$2,FIXTURES!$C$2:$NC$23,MATCH($C122,FIXTURES!$B$2:$B$23,0),0)="",HLOOKUP(Y$2+1,FIXTURES!$C$2:$NC$23,MATCH($C122,FIXTURES!$B$2:$B$23,0),0)=""),HLOOKUP(Y$2+2,FIXTURES!$C$2:$NC$23,MATCH($C122,FIXTURES!$B$2:$B$23,0),0),IF(HLOOKUP(Y$2+1,FIXTURES!$C$2:$NC$23,MATCH($C122,FIXTURES!$B$2:$B$23,0),0)="",HLOOKUP(Y$2,FIXTURES!$C$2:$NC$23,MATCH($C122,FIXTURES!$B$2:$B$23,0),0),HLOOKUP(Y$2+1,FIXTURES!$C$2:$NC$23,MATCH($C122,FIXTURES!$B$2:$B$23,0),0))))</f>
        <v>NFO</v>
      </c>
      <c r="Z122" s="70" t="str">
        <f>IF(Z$1="SAT",IF(AND(HLOOKUP(Z$2,FIXTURES!$C$2:$NC$23,MATCH($C122,FIXTURES!$B$2:$B$23,0),0)="",HLOOKUP(Z$2+1,FIXTURES!$C$2:$NC$23,MATCH($C122,FIXTURES!$B$2:$B$23,0),0)="",HLOOKUP(Z$2+2,FIXTURES!$C$2:$NC$23,MATCH($C122,FIXTURES!$B$2:$B$23,0),0)=""),HLOOKUP(Z$2-1,FIXTURES!$C$2:$NC$23,MATCH($C122,FIXTURES!$B$2:$B$23,0),0),IF(AND(HLOOKUP(Z$2,FIXTURES!$C$2:$NC$23,MATCH($C122,FIXTURES!$B$2:$B$23,0),0)="",HLOOKUP(Z$2+1,FIXTURES!$C$2:$NC$23,MATCH($C122,FIXTURES!$B$2:$B$23,0),0)=""),HLOOKUP(Z$2+2,FIXTURES!$C$2:$NC$23,MATCH($C122,FIXTURES!$B$2:$B$23,0),0),IF(HLOOKUP(Z$2+1,FIXTURES!$C$2:$NC$23,MATCH($C122,FIXTURES!$B$2:$B$23,0),0)="",HLOOKUP(Z$2,FIXTURES!$C$2:$NC$23,MATCH($C122,FIXTURES!$B$2:$B$23,0),0),HLOOKUP(Z$2+1,FIXTURES!$C$2:$NC$23,MATCH($C122,FIXTURES!$B$2:$B$23,0),0)))),IF(AND(HLOOKUP(Z$2,FIXTURES!$C$2:$NC$23,MATCH($C122,FIXTURES!$B$2:$B$23,0),0)="",HLOOKUP(Z$2+1,FIXTURES!$C$2:$NC$23,MATCH($C122,FIXTURES!$B$2:$B$23,0),0)=""),HLOOKUP(Z$2+2,FIXTURES!$C$2:$NC$23,MATCH($C122,FIXTURES!$B$2:$B$23,0),0),IF(HLOOKUP(Z$2+1,FIXTURES!$C$2:$NC$23,MATCH($C122,FIXTURES!$B$2:$B$23,0),0)="",HLOOKUP(Z$2,FIXTURES!$C$2:$NC$23,MATCH($C122,FIXTURES!$B$2:$B$23,0),0),HLOOKUP(Z$2+1,FIXTURES!$C$2:$NC$23,MATCH($C122,FIXTURES!$B$2:$B$23,0),0))))</f>
        <v>cry</v>
      </c>
      <c r="AA122" s="70" t="str">
        <f>IF(AA$1="SAT",IF(AND(HLOOKUP(AA$2,FIXTURES!$C$2:$NC$23,MATCH($C122,FIXTURES!$B$2:$B$23,0),0)="",HLOOKUP(AA$2+1,FIXTURES!$C$2:$NC$23,MATCH($C122,FIXTURES!$B$2:$B$23,0),0)="",HLOOKUP(AA$2+2,FIXTURES!$C$2:$NC$23,MATCH($C122,FIXTURES!$B$2:$B$23,0),0)=""),HLOOKUP(AA$2-1,FIXTURES!$C$2:$NC$23,MATCH($C122,FIXTURES!$B$2:$B$23,0),0),IF(AND(HLOOKUP(AA$2,FIXTURES!$C$2:$NC$23,MATCH($C122,FIXTURES!$B$2:$B$23,0),0)="",HLOOKUP(AA$2+1,FIXTURES!$C$2:$NC$23,MATCH($C122,FIXTURES!$B$2:$B$23,0),0)=""),HLOOKUP(AA$2+2,FIXTURES!$C$2:$NC$23,MATCH($C122,FIXTURES!$B$2:$B$23,0),0),IF(HLOOKUP(AA$2+1,FIXTURES!$C$2:$NC$23,MATCH($C122,FIXTURES!$B$2:$B$23,0),0)="",HLOOKUP(AA$2,FIXTURES!$C$2:$NC$23,MATCH($C122,FIXTURES!$B$2:$B$23,0),0),HLOOKUP(AA$2+1,FIXTURES!$C$2:$NC$23,MATCH($C122,FIXTURES!$B$2:$B$23,0),0)))),IF(AND(HLOOKUP(AA$2,FIXTURES!$C$2:$NC$23,MATCH($C122,FIXTURES!$B$2:$B$23,0),0)="",HLOOKUP(AA$2+1,FIXTURES!$C$2:$NC$23,MATCH($C122,FIXTURES!$B$2:$B$23,0),0)=""),HLOOKUP(AA$2+2,FIXTURES!$C$2:$NC$23,MATCH($C122,FIXTURES!$B$2:$B$23,0),0),IF(HLOOKUP(AA$2+1,FIXTURES!$C$2:$NC$23,MATCH($C122,FIXTURES!$B$2:$B$23,0),0)="",HLOOKUP(AA$2,FIXTURES!$C$2:$NC$23,MATCH($C122,FIXTURES!$B$2:$B$23,0),0),HLOOKUP(AA$2+1,FIXTURES!$C$2:$NC$23,MATCH($C122,FIXTURES!$B$2:$B$23,0),0))))</f>
        <v>LEI</v>
      </c>
      <c r="AB122" s="70" t="str">
        <f>IF(AB$1="SAT",IF(AND(HLOOKUP(AB$2,FIXTURES!$C$2:$NC$23,MATCH($C122,FIXTURES!$B$2:$B$23,0),0)="",HLOOKUP(AB$2+1,FIXTURES!$C$2:$NC$23,MATCH($C122,FIXTURES!$B$2:$B$23,0),0)="",HLOOKUP(AB$2+2,FIXTURES!$C$2:$NC$23,MATCH($C122,FIXTURES!$B$2:$B$23,0),0)=""),HLOOKUP(AB$2-1,FIXTURES!$C$2:$NC$23,MATCH($C122,FIXTURES!$B$2:$B$23,0),0),IF(AND(HLOOKUP(AB$2,FIXTURES!$C$2:$NC$23,MATCH($C122,FIXTURES!$B$2:$B$23,0),0)="",HLOOKUP(AB$2+1,FIXTURES!$C$2:$NC$23,MATCH($C122,FIXTURES!$B$2:$B$23,0),0)=""),HLOOKUP(AB$2+2,FIXTURES!$C$2:$NC$23,MATCH($C122,FIXTURES!$B$2:$B$23,0),0),IF(HLOOKUP(AB$2+1,FIXTURES!$C$2:$NC$23,MATCH($C122,FIXTURES!$B$2:$B$23,0),0)="",HLOOKUP(AB$2,FIXTURES!$C$2:$NC$23,MATCH($C122,FIXTURES!$B$2:$B$23,0),0),HLOOKUP(AB$2+1,FIXTURES!$C$2:$NC$23,MATCH($C122,FIXTURES!$B$2:$B$23,0),0)))),IF(AND(HLOOKUP(AB$2,FIXTURES!$C$2:$NC$23,MATCH($C122,FIXTURES!$B$2:$B$23,0),0)="",HLOOKUP(AB$2+1,FIXTURES!$C$2:$NC$23,MATCH($C122,FIXTURES!$B$2:$B$23,0),0)=""),HLOOKUP(AB$2+2,FIXTURES!$C$2:$NC$23,MATCH($C122,FIXTURES!$B$2:$B$23,0),0),IF(HLOOKUP(AB$2+1,FIXTURES!$C$2:$NC$23,MATCH($C122,FIXTURES!$B$2:$B$23,0),0)="",HLOOKUP(AB$2,FIXTURES!$C$2:$NC$23,MATCH($C122,FIXTURES!$B$2:$B$23,0),0),HLOOKUP(AB$2+1,FIXTURES!$C$2:$NC$23,MATCH($C122,FIXTURES!$B$2:$B$23,0),0))))</f>
        <v/>
      </c>
      <c r="AC122" s="70" t="str">
        <f>IF(AC$1="SAT",IF(AND(HLOOKUP(AC$2,FIXTURES!$C$2:$NC$23,MATCH($C122,FIXTURES!$B$2:$B$23,0),0)="",HLOOKUP(AC$2+1,FIXTURES!$C$2:$NC$23,MATCH($C122,FIXTURES!$B$2:$B$23,0),0)="",HLOOKUP(AC$2+2,FIXTURES!$C$2:$NC$23,MATCH($C122,FIXTURES!$B$2:$B$23,0),0)=""),HLOOKUP(AC$2-1,FIXTURES!$C$2:$NC$23,MATCH($C122,FIXTURES!$B$2:$B$23,0),0),IF(AND(HLOOKUP(AC$2,FIXTURES!$C$2:$NC$23,MATCH($C122,FIXTURES!$B$2:$B$23,0),0)="",HLOOKUP(AC$2+1,FIXTURES!$C$2:$NC$23,MATCH($C122,FIXTURES!$B$2:$B$23,0),0)=""),HLOOKUP(AC$2+2,FIXTURES!$C$2:$NC$23,MATCH($C122,FIXTURES!$B$2:$B$23,0),0),IF(HLOOKUP(AC$2+1,FIXTURES!$C$2:$NC$23,MATCH($C122,FIXTURES!$B$2:$B$23,0),0)="",HLOOKUP(AC$2,FIXTURES!$C$2:$NC$23,MATCH($C122,FIXTURES!$B$2:$B$23,0),0),HLOOKUP(AC$2+1,FIXTURES!$C$2:$NC$23,MATCH($C122,FIXTURES!$B$2:$B$23,0),0)))),IF(AND(HLOOKUP(AC$2,FIXTURES!$C$2:$NC$23,MATCH($C122,FIXTURES!$B$2:$B$23,0),0)="",HLOOKUP(AC$2+1,FIXTURES!$C$2:$NC$23,MATCH($C122,FIXTURES!$B$2:$B$23,0),0)=""),HLOOKUP(AC$2+2,FIXTURES!$C$2:$NC$23,MATCH($C122,FIXTURES!$B$2:$B$23,0),0),IF(HLOOKUP(AC$2+1,FIXTURES!$C$2:$NC$23,MATCH($C122,FIXTURES!$B$2:$B$23,0),0)="",HLOOKUP(AC$2,FIXTURES!$C$2:$NC$23,MATCH($C122,FIXTURES!$B$2:$B$23,0),0),HLOOKUP(AC$2+1,FIXTURES!$C$2:$NC$23,MATCH($C122,FIXTURES!$B$2:$B$23,0),0))))</f>
        <v>bre</v>
      </c>
      <c r="AD122" s="70" t="str">
        <f>IF(AD$1="SAT",IF(AND(HLOOKUP(AD$2,FIXTURES!$C$2:$NC$23,MATCH($C122,FIXTURES!$B$2:$B$23,0),0)="",HLOOKUP(AD$2+1,FIXTURES!$C$2:$NC$23,MATCH($C122,FIXTURES!$B$2:$B$23,0),0)="",HLOOKUP(AD$2+2,FIXTURES!$C$2:$NC$23,MATCH($C122,FIXTURES!$B$2:$B$23,0),0)=""),HLOOKUP(AD$2-1,FIXTURES!$C$2:$NC$23,MATCH($C122,FIXTURES!$B$2:$B$23,0),0),IF(AND(HLOOKUP(AD$2,FIXTURES!$C$2:$NC$23,MATCH($C122,FIXTURES!$B$2:$B$23,0),0)="",HLOOKUP(AD$2+1,FIXTURES!$C$2:$NC$23,MATCH($C122,FIXTURES!$B$2:$B$23,0),0)=""),HLOOKUP(AD$2+2,FIXTURES!$C$2:$NC$23,MATCH($C122,FIXTURES!$B$2:$B$23,0),0),IF(HLOOKUP(AD$2+1,FIXTURES!$C$2:$NC$23,MATCH($C122,FIXTURES!$B$2:$B$23,0),0)="",HLOOKUP(AD$2,FIXTURES!$C$2:$NC$23,MATCH($C122,FIXTURES!$B$2:$B$23,0),0),HLOOKUP(AD$2+1,FIXTURES!$C$2:$NC$23,MATCH($C122,FIXTURES!$B$2:$B$23,0),0)))),IF(AND(HLOOKUP(AD$2,FIXTURES!$C$2:$NC$23,MATCH($C122,FIXTURES!$B$2:$B$23,0),0)="",HLOOKUP(AD$2+1,FIXTURES!$C$2:$NC$23,MATCH($C122,FIXTURES!$B$2:$B$23,0),0)=""),HLOOKUP(AD$2+2,FIXTURES!$C$2:$NC$23,MATCH($C122,FIXTURES!$B$2:$B$23,0),0),IF(HLOOKUP(AD$2+1,FIXTURES!$C$2:$NC$23,MATCH($C122,FIXTURES!$B$2:$B$23,0),0)="",HLOOKUP(AD$2,FIXTURES!$C$2:$NC$23,MATCH($C122,FIXTURES!$B$2:$B$23,0),0),HLOOKUP(AD$2+1,FIXTURES!$C$2:$NC$23,MATCH($C122,FIXTURES!$B$2:$B$23,0),0))))</f>
        <v/>
      </c>
      <c r="AE122" s="70" t="str">
        <f>IF(AE$1="SAT",IF(AND(HLOOKUP(AE$2,FIXTURES!$C$2:$NC$23,MATCH($C122,FIXTURES!$B$2:$B$23,0),0)="",HLOOKUP(AE$2+1,FIXTURES!$C$2:$NC$23,MATCH($C122,FIXTURES!$B$2:$B$23,0),0)="",HLOOKUP(AE$2+2,FIXTURES!$C$2:$NC$23,MATCH($C122,FIXTURES!$B$2:$B$23,0),0)=""),HLOOKUP(AE$2-1,FIXTURES!$C$2:$NC$23,MATCH($C122,FIXTURES!$B$2:$B$23,0),0),IF(AND(HLOOKUP(AE$2,FIXTURES!$C$2:$NC$23,MATCH($C122,FIXTURES!$B$2:$B$23,0),0)="",HLOOKUP(AE$2+1,FIXTURES!$C$2:$NC$23,MATCH($C122,FIXTURES!$B$2:$B$23,0),0)=""),HLOOKUP(AE$2+2,FIXTURES!$C$2:$NC$23,MATCH($C122,FIXTURES!$B$2:$B$23,0),0),IF(HLOOKUP(AE$2+1,FIXTURES!$C$2:$NC$23,MATCH($C122,FIXTURES!$B$2:$B$23,0),0)="",HLOOKUP(AE$2,FIXTURES!$C$2:$NC$23,MATCH($C122,FIXTURES!$B$2:$B$23,0),0),HLOOKUP(AE$2+1,FIXTURES!$C$2:$NC$23,MATCH($C122,FIXTURES!$B$2:$B$23,0),0)))),IF(AND(HLOOKUP(AE$2,FIXTURES!$C$2:$NC$23,MATCH($C122,FIXTURES!$B$2:$B$23,0),0)="",HLOOKUP(AE$2+1,FIXTURES!$C$2:$NC$23,MATCH($C122,FIXTURES!$B$2:$B$23,0),0)=""),HLOOKUP(AE$2+2,FIXTURES!$C$2:$NC$23,MATCH($C122,FIXTURES!$B$2:$B$23,0),0),IF(HLOOKUP(AE$2+1,FIXTURES!$C$2:$NC$23,MATCH($C122,FIXTURES!$B$2:$B$23,0),0)="",HLOOKUP(AE$2,FIXTURES!$C$2:$NC$23,MATCH($C122,FIXTURES!$B$2:$B$23,0),0),HLOOKUP(AE$2+1,FIXTURES!$C$2:$NC$23,MATCH($C122,FIXTURES!$B$2:$B$23,0),0))))</f>
        <v>BHA</v>
      </c>
      <c r="AF122" s="70" t="str">
        <f>IF(AF$1="SAT",IF(AND(HLOOKUP(AF$2,FIXTURES!$C$2:$NC$23,MATCH($C122,FIXTURES!$B$2:$B$23,0),0)="",HLOOKUP(AF$2+1,FIXTURES!$C$2:$NC$23,MATCH($C122,FIXTURES!$B$2:$B$23,0),0)="",HLOOKUP(AF$2+2,FIXTURES!$C$2:$NC$23,MATCH($C122,FIXTURES!$B$2:$B$23,0),0)=""),HLOOKUP(AF$2-1,FIXTURES!$C$2:$NC$23,MATCH($C122,FIXTURES!$B$2:$B$23,0),0),IF(AND(HLOOKUP(AF$2,FIXTURES!$C$2:$NC$23,MATCH($C122,FIXTURES!$B$2:$B$23,0),0)="",HLOOKUP(AF$2+1,FIXTURES!$C$2:$NC$23,MATCH($C122,FIXTURES!$B$2:$B$23,0),0)=""),HLOOKUP(AF$2+2,FIXTURES!$C$2:$NC$23,MATCH($C122,FIXTURES!$B$2:$B$23,0),0),IF(HLOOKUP(AF$2+1,FIXTURES!$C$2:$NC$23,MATCH($C122,FIXTURES!$B$2:$B$23,0),0)="",HLOOKUP(AF$2,FIXTURES!$C$2:$NC$23,MATCH($C122,FIXTURES!$B$2:$B$23,0),0),HLOOKUP(AF$2+1,FIXTURES!$C$2:$NC$23,MATCH($C122,FIXTURES!$B$2:$B$23,0),0)))),IF(AND(HLOOKUP(AF$2,FIXTURES!$C$2:$NC$23,MATCH($C122,FIXTURES!$B$2:$B$23,0),0)="",HLOOKUP(AF$2+1,FIXTURES!$C$2:$NC$23,MATCH($C122,FIXTURES!$B$2:$B$23,0),0)=""),HLOOKUP(AF$2+2,FIXTURES!$C$2:$NC$23,MATCH($C122,FIXTURES!$B$2:$B$23,0),0),IF(HLOOKUP(AF$2+1,FIXTURES!$C$2:$NC$23,MATCH($C122,FIXTURES!$B$2:$B$23,0),0)="",HLOOKUP(AF$2,FIXTURES!$C$2:$NC$23,MATCH($C122,FIXTURES!$B$2:$B$23,0),0),HLOOKUP(AF$2+1,FIXTURES!$C$2:$NC$23,MATCH($C122,FIXTURES!$B$2:$B$23,0),0))))</f>
        <v>Leeds United</v>
      </c>
      <c r="AG122" s="70" t="str">
        <f>IF(AG$1="SAT",IF(AND(HLOOKUP(AG$2,FIXTURES!$C$2:$NC$23,MATCH($C122,FIXTURES!$B$2:$B$23,0),0)="",HLOOKUP(AG$2+1,FIXTURES!$C$2:$NC$23,MATCH($C122,FIXTURES!$B$2:$B$23,0),0)="",HLOOKUP(AG$2+2,FIXTURES!$C$2:$NC$23,MATCH($C122,FIXTURES!$B$2:$B$23,0),0)=""),HLOOKUP(AG$2-1,FIXTURES!$C$2:$NC$23,MATCH($C122,FIXTURES!$B$2:$B$23,0),0),IF(AND(HLOOKUP(AG$2,FIXTURES!$C$2:$NC$23,MATCH($C122,FIXTURES!$B$2:$B$23,0),0)="",HLOOKUP(AG$2+1,FIXTURES!$C$2:$NC$23,MATCH($C122,FIXTURES!$B$2:$B$23,0),0)=""),HLOOKUP(AG$2+2,FIXTURES!$C$2:$NC$23,MATCH($C122,FIXTURES!$B$2:$B$23,0),0),IF(HLOOKUP(AG$2+1,FIXTURES!$C$2:$NC$23,MATCH($C122,FIXTURES!$B$2:$B$23,0),0)="",HLOOKUP(AG$2,FIXTURES!$C$2:$NC$23,MATCH($C122,FIXTURES!$B$2:$B$23,0),0),HLOOKUP(AG$2+1,FIXTURES!$C$2:$NC$23,MATCH($C122,FIXTURES!$B$2:$B$23,0),0)))),IF(AND(HLOOKUP(AG$2,FIXTURES!$C$2:$NC$23,MATCH($C122,FIXTURES!$B$2:$B$23,0),0)="",HLOOKUP(AG$2+1,FIXTURES!$C$2:$NC$23,MATCH($C122,FIXTURES!$B$2:$B$23,0),0)=""),HLOOKUP(AG$2+2,FIXTURES!$C$2:$NC$23,MATCH($C122,FIXTURES!$B$2:$B$23,0),0),IF(HLOOKUP(AG$2+1,FIXTURES!$C$2:$NC$23,MATCH($C122,FIXTURES!$B$2:$B$23,0),0)="",HLOOKUP(AG$2,FIXTURES!$C$2:$NC$23,MATCH($C122,FIXTURES!$B$2:$B$23,0),0),HLOOKUP(AG$2+1,FIXTURES!$C$2:$NC$23,MATCH($C122,FIXTURES!$B$2:$B$23,0),0))))</f>
        <v>ARS</v>
      </c>
      <c r="AH122" s="70" t="str">
        <f>IF(AH$1="SAT",IF(AND(HLOOKUP(AH$2,FIXTURES!$C$2:$NC$23,MATCH($C122,FIXTURES!$B$2:$B$23,0),0)="",HLOOKUP(AH$2+1,FIXTURES!$C$2:$NC$23,MATCH($C122,FIXTURES!$B$2:$B$23,0),0)="",HLOOKUP(AH$2+2,FIXTURES!$C$2:$NC$23,MATCH($C122,FIXTURES!$B$2:$B$23,0),0)=""),HLOOKUP(AH$2-1,FIXTURES!$C$2:$NC$23,MATCH($C122,FIXTURES!$B$2:$B$23,0),0),IF(AND(HLOOKUP(AH$2,FIXTURES!$C$2:$NC$23,MATCH($C122,FIXTURES!$B$2:$B$23,0),0)="",HLOOKUP(AH$2+1,FIXTURES!$C$2:$NC$23,MATCH($C122,FIXTURES!$B$2:$B$23,0),0)=""),HLOOKUP(AH$2+2,FIXTURES!$C$2:$NC$23,MATCH($C122,FIXTURES!$B$2:$B$23,0),0),IF(HLOOKUP(AH$2+1,FIXTURES!$C$2:$NC$23,MATCH($C122,FIXTURES!$B$2:$B$23,0),0)="",HLOOKUP(AH$2,FIXTURES!$C$2:$NC$23,MATCH($C122,FIXTURES!$B$2:$B$23,0),0),HLOOKUP(AH$2+1,FIXTURES!$C$2:$NC$23,MATCH($C122,FIXTURES!$B$2:$B$23,0),0)))),IF(AND(HLOOKUP(AH$2,FIXTURES!$C$2:$NC$23,MATCH($C122,FIXTURES!$B$2:$B$23,0),0)="",HLOOKUP(AH$2+1,FIXTURES!$C$2:$NC$23,MATCH($C122,FIXTURES!$B$2:$B$23,0),0)=""),HLOOKUP(AH$2+2,FIXTURES!$C$2:$NC$23,MATCH($C122,FIXTURES!$B$2:$B$23,0),0),IF(HLOOKUP(AH$2+1,FIXTURES!$C$2:$NC$23,MATCH($C122,FIXTURES!$B$2:$B$23,0),0)="",HLOOKUP(AH$2,FIXTURES!$C$2:$NC$23,MATCH($C122,FIXTURES!$B$2:$B$23,0),0),HLOOKUP(AH$2+1,FIXTURES!$C$2:$NC$23,MATCH($C122,FIXTURES!$B$2:$B$23,0),0))))</f>
        <v/>
      </c>
      <c r="AI122" s="70" t="str">
        <f>IF(AI$1="SAT",IF(AND(HLOOKUP(AI$2,FIXTURES!$C$2:$NC$23,MATCH($C122,FIXTURES!$B$2:$B$23,0),0)="",HLOOKUP(AI$2+1,FIXTURES!$C$2:$NC$23,MATCH($C122,FIXTURES!$B$2:$B$23,0),0)="",HLOOKUP(AI$2+2,FIXTURES!$C$2:$NC$23,MATCH($C122,FIXTURES!$B$2:$B$23,0),0)=""),HLOOKUP(AI$2-1,FIXTURES!$C$2:$NC$23,MATCH($C122,FIXTURES!$B$2:$B$23,0),0),IF(AND(HLOOKUP(AI$2,FIXTURES!$C$2:$NC$23,MATCH($C122,FIXTURES!$B$2:$B$23,0),0)="",HLOOKUP(AI$2+1,FIXTURES!$C$2:$NC$23,MATCH($C122,FIXTURES!$B$2:$B$23,0),0)=""),HLOOKUP(AI$2+2,FIXTURES!$C$2:$NC$23,MATCH($C122,FIXTURES!$B$2:$B$23,0),0),IF(HLOOKUP(AI$2+1,FIXTURES!$C$2:$NC$23,MATCH($C122,FIXTURES!$B$2:$B$23,0),0)="",HLOOKUP(AI$2,FIXTURES!$C$2:$NC$23,MATCH($C122,FIXTURES!$B$2:$B$23,0),0),HLOOKUP(AI$2+1,FIXTURES!$C$2:$NC$23,MATCH($C122,FIXTURES!$B$2:$B$23,0),0)))),IF(AND(HLOOKUP(AI$2,FIXTURES!$C$2:$NC$23,MATCH($C122,FIXTURES!$B$2:$B$23,0),0)="",HLOOKUP(AI$2+1,FIXTURES!$C$2:$NC$23,MATCH($C122,FIXTURES!$B$2:$B$23,0),0)=""),HLOOKUP(AI$2+2,FIXTURES!$C$2:$NC$23,MATCH($C122,FIXTURES!$B$2:$B$23,0),0),IF(HLOOKUP(AI$2+1,FIXTURES!$C$2:$NC$23,MATCH($C122,FIXTURES!$B$2:$B$23,0),0)="",HLOOKUP(AI$2,FIXTURES!$C$2:$NC$23,MATCH($C122,FIXTURES!$B$2:$B$23,0),0),HLOOKUP(AI$2+1,FIXTURES!$C$2:$NC$23,MATCH($C122,FIXTURES!$B$2:$B$23,0),0))))</f>
        <v/>
      </c>
      <c r="AJ122" s="70" t="str">
        <f>IF(AJ$1="SAT",IF(AND(HLOOKUP(AJ$2,FIXTURES!$C$2:$NC$23,MATCH($C122,FIXTURES!$B$2:$B$23,0),0)="",HLOOKUP(AJ$2+1,FIXTURES!$C$2:$NC$23,MATCH($C122,FIXTURES!$B$2:$B$23,0),0)="",HLOOKUP(AJ$2+2,FIXTURES!$C$2:$NC$23,MATCH($C122,FIXTURES!$B$2:$B$23,0),0)=""),HLOOKUP(AJ$2-1,FIXTURES!$C$2:$NC$23,MATCH($C122,FIXTURES!$B$2:$B$23,0),0),IF(AND(HLOOKUP(AJ$2,FIXTURES!$C$2:$NC$23,MATCH($C122,FIXTURES!$B$2:$B$23,0),0)="",HLOOKUP(AJ$2+1,FIXTURES!$C$2:$NC$23,MATCH($C122,FIXTURES!$B$2:$B$23,0),0)=""),HLOOKUP(AJ$2+2,FIXTURES!$C$2:$NC$23,MATCH($C122,FIXTURES!$B$2:$B$23,0),0),IF(HLOOKUP(AJ$2+1,FIXTURES!$C$2:$NC$23,MATCH($C122,FIXTURES!$B$2:$B$23,0),0)="",HLOOKUP(AJ$2,FIXTURES!$C$2:$NC$23,MATCH($C122,FIXTURES!$B$2:$B$23,0),0),HLOOKUP(AJ$2+1,FIXTURES!$C$2:$NC$23,MATCH($C122,FIXTURES!$B$2:$B$23,0),0)))),IF(AND(HLOOKUP(AJ$2,FIXTURES!$C$2:$NC$23,MATCH($C122,FIXTURES!$B$2:$B$23,0),0)="",HLOOKUP(AJ$2+1,FIXTURES!$C$2:$NC$23,MATCH($C122,FIXTURES!$B$2:$B$23,0),0)=""),HLOOKUP(AJ$2+2,FIXTURES!$C$2:$NC$23,MATCH($C122,FIXTURES!$B$2:$B$23,0),0),IF(HLOOKUP(AJ$2+1,FIXTURES!$C$2:$NC$23,MATCH($C122,FIXTURES!$B$2:$B$23,0),0)="",HLOOKUP(AJ$2,FIXTURES!$C$2:$NC$23,MATCH($C122,FIXTURES!$B$2:$B$23,0),0),HLOOKUP(AJ$2+1,FIXTURES!$C$2:$NC$23,MATCH($C122,FIXTURES!$B$2:$B$23,0),0))))</f>
        <v/>
      </c>
      <c r="AK122" s="70" t="str">
        <f>IF(AK$1="SAT",IF(AND(HLOOKUP(AK$2,FIXTURES!$C$2:$NC$23,MATCH($C122,FIXTURES!$B$2:$B$23,0),0)="",HLOOKUP(AK$2+1,FIXTURES!$C$2:$NC$23,MATCH($C122,FIXTURES!$B$2:$B$23,0),0)="",HLOOKUP(AK$2+2,FIXTURES!$C$2:$NC$23,MATCH($C122,FIXTURES!$B$2:$B$23,0),0)=""),HLOOKUP(AK$2-1,FIXTURES!$C$2:$NC$23,MATCH($C122,FIXTURES!$B$2:$B$23,0),0),IF(AND(HLOOKUP(AK$2,FIXTURES!$C$2:$NC$23,MATCH($C122,FIXTURES!$B$2:$B$23,0),0)="",HLOOKUP(AK$2+1,FIXTURES!$C$2:$NC$23,MATCH($C122,FIXTURES!$B$2:$B$23,0),0)=""),HLOOKUP(AK$2+2,FIXTURES!$C$2:$NC$23,MATCH($C122,FIXTURES!$B$2:$B$23,0),0),IF(HLOOKUP(AK$2+1,FIXTURES!$C$2:$NC$23,MATCH($C122,FIXTURES!$B$2:$B$23,0),0)="",HLOOKUP(AK$2,FIXTURES!$C$2:$NC$23,MATCH($C122,FIXTURES!$B$2:$B$23,0),0),HLOOKUP(AK$2+1,FIXTURES!$C$2:$NC$23,MATCH($C122,FIXTURES!$B$2:$B$23,0),0)))),IF(AND(HLOOKUP(AK$2,FIXTURES!$C$2:$NC$23,MATCH($C122,FIXTURES!$B$2:$B$23,0),0)="",HLOOKUP(AK$2+1,FIXTURES!$C$2:$NC$23,MATCH($C122,FIXTURES!$B$2:$B$23,0),0)=""),HLOOKUP(AK$2+2,FIXTURES!$C$2:$NC$23,MATCH($C122,FIXTURES!$B$2:$B$23,0),0),IF(HLOOKUP(AK$2+1,FIXTURES!$C$2:$NC$23,MATCH($C122,FIXTURES!$B$2:$B$23,0),0)="",HLOOKUP(AK$2,FIXTURES!$C$2:$NC$23,MATCH($C122,FIXTURES!$B$2:$B$23,0),0),HLOOKUP(AK$2+1,FIXTURES!$C$2:$NC$23,MATCH($C122,FIXTURES!$B$2:$B$23,0),0))))</f>
        <v/>
      </c>
      <c r="AL122" s="70" t="str">
        <f>IF(AL$1="SAT",IF(AND(HLOOKUP(AL$2,FIXTURES!$C$2:$NC$23,MATCH($C122,FIXTURES!$B$2:$B$23,0),0)="",HLOOKUP(AL$2+1,FIXTURES!$C$2:$NC$23,MATCH($C122,FIXTURES!$B$2:$B$23,0),0)="",HLOOKUP(AL$2+2,FIXTURES!$C$2:$NC$23,MATCH($C122,FIXTURES!$B$2:$B$23,0),0)=""),HLOOKUP(AL$2-1,FIXTURES!$C$2:$NC$23,MATCH($C122,FIXTURES!$B$2:$B$23,0),0),IF(AND(HLOOKUP(AL$2,FIXTURES!$C$2:$NC$23,MATCH($C122,FIXTURES!$B$2:$B$23,0),0)="",HLOOKUP(AL$2+1,FIXTURES!$C$2:$NC$23,MATCH($C122,FIXTURES!$B$2:$B$23,0),0)=""),HLOOKUP(AL$2+2,FIXTURES!$C$2:$NC$23,MATCH($C122,FIXTURES!$B$2:$B$23,0),0),IF(HLOOKUP(AL$2+1,FIXTURES!$C$2:$NC$23,MATCH($C122,FIXTURES!$B$2:$B$23,0),0)="",HLOOKUP(AL$2,FIXTURES!$C$2:$NC$23,MATCH($C122,FIXTURES!$B$2:$B$23,0),0),HLOOKUP(AL$2+1,FIXTURES!$C$2:$NC$23,MATCH($C122,FIXTURES!$B$2:$B$23,0),0)))),IF(AND(HLOOKUP(AL$2,FIXTURES!$C$2:$NC$23,MATCH($C122,FIXTURES!$B$2:$B$23,0),0)="",HLOOKUP(AL$2+1,FIXTURES!$C$2:$NC$23,MATCH($C122,FIXTURES!$B$2:$B$23,0),0)=""),HLOOKUP(AL$2+2,FIXTURES!$C$2:$NC$23,MATCH($C122,FIXTURES!$B$2:$B$23,0),0),IF(HLOOKUP(AL$2+1,FIXTURES!$C$2:$NC$23,MATCH($C122,FIXTURES!$B$2:$B$23,0),0)="",HLOOKUP(AL$2,FIXTURES!$C$2:$NC$23,MATCH($C122,FIXTURES!$B$2:$B$23,0),0),HLOOKUP(AL$2+1,FIXTURES!$C$2:$NC$23,MATCH($C122,FIXTURES!$B$2:$B$23,0),0))))</f>
        <v/>
      </c>
      <c r="AM122" s="70" t="str">
        <f>IF(AM$1="SAT",IF(AND(HLOOKUP(AM$2,FIXTURES!$C$2:$NC$23,MATCH($C122,FIXTURES!$B$2:$B$23,0),0)="",HLOOKUP(AM$2+1,FIXTURES!$C$2:$NC$23,MATCH($C122,FIXTURES!$B$2:$B$23,0),0)="",HLOOKUP(AM$2+2,FIXTURES!$C$2:$NC$23,MATCH($C122,FIXTURES!$B$2:$B$23,0),0)=""),HLOOKUP(AM$2-1,FIXTURES!$C$2:$NC$23,MATCH($C122,FIXTURES!$B$2:$B$23,0),0),IF(AND(HLOOKUP(AM$2,FIXTURES!$C$2:$NC$23,MATCH($C122,FIXTURES!$B$2:$B$23,0),0)="",HLOOKUP(AM$2+1,FIXTURES!$C$2:$NC$23,MATCH($C122,FIXTURES!$B$2:$B$23,0),0)=""),HLOOKUP(AM$2+2,FIXTURES!$C$2:$NC$23,MATCH($C122,FIXTURES!$B$2:$B$23,0),0),IF(HLOOKUP(AM$2+1,FIXTURES!$C$2:$NC$23,MATCH($C122,FIXTURES!$B$2:$B$23,0),0)="",HLOOKUP(AM$2,FIXTURES!$C$2:$NC$23,MATCH($C122,FIXTURES!$B$2:$B$23,0),0),HLOOKUP(AM$2+1,FIXTURES!$C$2:$NC$23,MATCH($C122,FIXTURES!$B$2:$B$23,0),0)))),IF(AND(HLOOKUP(AM$2,FIXTURES!$C$2:$NC$23,MATCH($C122,FIXTURES!$B$2:$B$23,0),0)="",HLOOKUP(AM$2+1,FIXTURES!$C$2:$NC$23,MATCH($C122,FIXTURES!$B$2:$B$23,0),0)=""),HLOOKUP(AM$2+2,FIXTURES!$C$2:$NC$23,MATCH($C122,FIXTURES!$B$2:$B$23,0),0),IF(HLOOKUP(AM$2+1,FIXTURES!$C$2:$NC$23,MATCH($C122,FIXTURES!$B$2:$B$23,0),0)="",HLOOKUP(AM$2,FIXTURES!$C$2:$NC$23,MATCH($C122,FIXTURES!$B$2:$B$23,0),0),HLOOKUP(AM$2+1,FIXTURES!$C$2:$NC$23,MATCH($C122,FIXTURES!$B$2:$B$23,0),0))))</f>
        <v/>
      </c>
      <c r="AN122" s="70" t="str">
        <f>IF(AN$1="SAT",IF(AND(HLOOKUP(AN$2,FIXTURES!$C$2:$NC$23,MATCH($C122,FIXTURES!$B$2:$B$23,0),0)="",HLOOKUP(AN$2+1,FIXTURES!$C$2:$NC$23,MATCH($C122,FIXTURES!$B$2:$B$23,0),0)="",HLOOKUP(AN$2+2,FIXTURES!$C$2:$NC$23,MATCH($C122,FIXTURES!$B$2:$B$23,0),0)=""),HLOOKUP(AN$2-1,FIXTURES!$C$2:$NC$23,MATCH($C122,FIXTURES!$B$2:$B$23,0),0),IF(AND(HLOOKUP(AN$2,FIXTURES!$C$2:$NC$23,MATCH($C122,FIXTURES!$B$2:$B$23,0),0)="",HLOOKUP(AN$2+1,FIXTURES!$C$2:$NC$23,MATCH($C122,FIXTURES!$B$2:$B$23,0),0)=""),HLOOKUP(AN$2+2,FIXTURES!$C$2:$NC$23,MATCH($C122,FIXTURES!$B$2:$B$23,0),0),IF(HLOOKUP(AN$2+1,FIXTURES!$C$2:$NC$23,MATCH($C122,FIXTURES!$B$2:$B$23,0),0)="",HLOOKUP(AN$2,FIXTURES!$C$2:$NC$23,MATCH($C122,FIXTURES!$B$2:$B$23,0),0),HLOOKUP(AN$2+1,FIXTURES!$C$2:$NC$23,MATCH($C122,FIXTURES!$B$2:$B$23,0),0)))),IF(AND(HLOOKUP(AN$2,FIXTURES!$C$2:$NC$23,MATCH($C122,FIXTURES!$B$2:$B$23,0),0)="",HLOOKUP(AN$2+1,FIXTURES!$C$2:$NC$23,MATCH($C122,FIXTURES!$B$2:$B$23,0),0)=""),HLOOKUP(AN$2+2,FIXTURES!$C$2:$NC$23,MATCH($C122,FIXTURES!$B$2:$B$23,0),0),IF(HLOOKUP(AN$2+1,FIXTURES!$C$2:$NC$23,MATCH($C122,FIXTURES!$B$2:$B$23,0),0)="",HLOOKUP(AN$2,FIXTURES!$C$2:$NC$23,MATCH($C122,FIXTURES!$B$2:$B$23,0),0),HLOOKUP(AN$2+1,FIXTURES!$C$2:$NC$23,MATCH($C122,FIXTURES!$B$2:$B$23,0),0))))</f>
        <v/>
      </c>
      <c r="AO122" s="70" t="str">
        <f>IF(AO$1="SAT",IF(AND(HLOOKUP(AO$2,FIXTURES!$C$2:$NC$23,MATCH($C122,FIXTURES!$B$2:$B$23,0),0)="",HLOOKUP(AO$2+1,FIXTURES!$C$2:$NC$23,MATCH($C122,FIXTURES!$B$2:$B$23,0),0)="",HLOOKUP(AO$2+2,FIXTURES!$C$2:$NC$23,MATCH($C122,FIXTURES!$B$2:$B$23,0),0)=""),HLOOKUP(AO$2-1,FIXTURES!$C$2:$NC$23,MATCH($C122,FIXTURES!$B$2:$B$23,0),0),IF(AND(HLOOKUP(AO$2,FIXTURES!$C$2:$NC$23,MATCH($C122,FIXTURES!$B$2:$B$23,0),0)="",HLOOKUP(AO$2+1,FIXTURES!$C$2:$NC$23,MATCH($C122,FIXTURES!$B$2:$B$23,0),0)=""),HLOOKUP(AO$2+2,FIXTURES!$C$2:$NC$23,MATCH($C122,FIXTURES!$B$2:$B$23,0),0),IF(HLOOKUP(AO$2+1,FIXTURES!$C$2:$NC$23,MATCH($C122,FIXTURES!$B$2:$B$23,0),0)="",HLOOKUP(AO$2,FIXTURES!$C$2:$NC$23,MATCH($C122,FIXTURES!$B$2:$B$23,0),0),HLOOKUP(AO$2+1,FIXTURES!$C$2:$NC$23,MATCH($C122,FIXTURES!$B$2:$B$23,0),0)))),IF(AND(HLOOKUP(AO$2,FIXTURES!$C$2:$NC$23,MATCH($C122,FIXTURES!$B$2:$B$23,0),0)="",HLOOKUP(AO$2+1,FIXTURES!$C$2:$NC$23,MATCH($C122,FIXTURES!$B$2:$B$23,0),0)=""),HLOOKUP(AO$2+2,FIXTURES!$C$2:$NC$23,MATCH($C122,FIXTURES!$B$2:$B$23,0),0),IF(HLOOKUP(AO$2+1,FIXTURES!$C$2:$NC$23,MATCH($C122,FIXTURES!$B$2:$B$23,0),0)="",HLOOKUP(AO$2,FIXTURES!$C$2:$NC$23,MATCH($C122,FIXTURES!$B$2:$B$23,0),0),HLOOKUP(AO$2+1,FIXTURES!$C$2:$NC$23,MATCH($C122,FIXTURES!$B$2:$B$23,0),0))))</f>
        <v/>
      </c>
      <c r="AP122" s="70" t="str">
        <f>IF(AP$1="SAT",IF(AND(HLOOKUP(AP$2,FIXTURES!$C$2:$NC$23,MATCH($C122,FIXTURES!$B$2:$B$23,0),0)="",HLOOKUP(AP$2+1,FIXTURES!$C$2:$NC$23,MATCH($C122,FIXTURES!$B$2:$B$23,0),0)="",HLOOKUP(AP$2+2,FIXTURES!$C$2:$NC$23,MATCH($C122,FIXTURES!$B$2:$B$23,0),0)=""),HLOOKUP(AP$2-1,FIXTURES!$C$2:$NC$23,MATCH($C122,FIXTURES!$B$2:$B$23,0),0),IF(AND(HLOOKUP(AP$2,FIXTURES!$C$2:$NC$23,MATCH($C122,FIXTURES!$B$2:$B$23,0),0)="",HLOOKUP(AP$2+1,FIXTURES!$C$2:$NC$23,MATCH($C122,FIXTURES!$B$2:$B$23,0),0)=""),HLOOKUP(AP$2+2,FIXTURES!$C$2:$NC$23,MATCH($C122,FIXTURES!$B$2:$B$23,0),0),IF(HLOOKUP(AP$2+1,FIXTURES!$C$2:$NC$23,MATCH($C122,FIXTURES!$B$2:$B$23,0),0)="",HLOOKUP(AP$2,FIXTURES!$C$2:$NC$23,MATCH($C122,FIXTURES!$B$2:$B$23,0),0),HLOOKUP(AP$2+1,FIXTURES!$C$2:$NC$23,MATCH($C122,FIXTURES!$B$2:$B$23,0),0)))),IF(AND(HLOOKUP(AP$2,FIXTURES!$C$2:$NC$23,MATCH($C122,FIXTURES!$B$2:$B$23,0),0)="",HLOOKUP(AP$2+1,FIXTURES!$C$2:$NC$23,MATCH($C122,FIXTURES!$B$2:$B$23,0),0)=""),HLOOKUP(AP$2+2,FIXTURES!$C$2:$NC$23,MATCH($C122,FIXTURES!$B$2:$B$23,0),0),IF(HLOOKUP(AP$2+1,FIXTURES!$C$2:$NC$23,MATCH($C122,FIXTURES!$B$2:$B$23,0),0)="",HLOOKUP(AP$2,FIXTURES!$C$2:$NC$23,MATCH($C122,FIXTURES!$B$2:$B$23,0),0),HLOOKUP(AP$2+1,FIXTURES!$C$2:$NC$23,MATCH($C122,FIXTURES!$B$2:$B$23,0),0))))</f>
        <v/>
      </c>
      <c r="AQ122" s="70" t="str">
        <f>IF(AQ$1="SAT",IF(AND(HLOOKUP(AQ$2,FIXTURES!$C$2:$NC$23,MATCH($C122,FIXTURES!$B$2:$B$23,0),0)="",HLOOKUP(AQ$2+1,FIXTURES!$C$2:$NC$23,MATCH($C122,FIXTURES!$B$2:$B$23,0),0)="",HLOOKUP(AQ$2+2,FIXTURES!$C$2:$NC$23,MATCH($C122,FIXTURES!$B$2:$B$23,0),0)=""),HLOOKUP(AQ$2-1,FIXTURES!$C$2:$NC$23,MATCH($C122,FIXTURES!$B$2:$B$23,0),0),IF(AND(HLOOKUP(AQ$2,FIXTURES!$C$2:$NC$23,MATCH($C122,FIXTURES!$B$2:$B$23,0),0)="",HLOOKUP(AQ$2+1,FIXTURES!$C$2:$NC$23,MATCH($C122,FIXTURES!$B$2:$B$23,0),0)=""),HLOOKUP(AQ$2+2,FIXTURES!$C$2:$NC$23,MATCH($C122,FIXTURES!$B$2:$B$23,0),0),IF(HLOOKUP(AQ$2+1,FIXTURES!$C$2:$NC$23,MATCH($C122,FIXTURES!$B$2:$B$23,0),0)="",HLOOKUP(AQ$2,FIXTURES!$C$2:$NC$23,MATCH($C122,FIXTURES!$B$2:$B$23,0),0),HLOOKUP(AQ$2+1,FIXTURES!$C$2:$NC$23,MATCH($C122,FIXTURES!$B$2:$B$23,0),0)))),IF(AND(HLOOKUP(AQ$2,FIXTURES!$C$2:$NC$23,MATCH($C122,FIXTURES!$B$2:$B$23,0),0)="",HLOOKUP(AQ$2+1,FIXTURES!$C$2:$NC$23,MATCH($C122,FIXTURES!$B$2:$B$23,0),0)=""),HLOOKUP(AQ$2+2,FIXTURES!$C$2:$NC$23,MATCH($C122,FIXTURES!$B$2:$B$23,0),0),IF(HLOOKUP(AQ$2+1,FIXTURES!$C$2:$NC$23,MATCH($C122,FIXTURES!$B$2:$B$23,0),0)="",HLOOKUP(AQ$2,FIXTURES!$C$2:$NC$23,MATCH($C122,FIXTURES!$B$2:$B$23,0),0),HLOOKUP(AQ$2+1,FIXTURES!$C$2:$NC$23,MATCH($C122,FIXTURES!$B$2:$B$23,0),0))))</f>
        <v/>
      </c>
      <c r="AR122" s="70" t="str">
        <f>IF(AR$1="SAT",IF(AND(HLOOKUP(AR$2,FIXTURES!$C$2:$NC$23,MATCH($C122,FIXTURES!$B$2:$B$23,0),0)="",HLOOKUP(AR$2+1,FIXTURES!$C$2:$NC$23,MATCH($C122,FIXTURES!$B$2:$B$23,0),0)="",HLOOKUP(AR$2+2,FIXTURES!$C$2:$NC$23,MATCH($C122,FIXTURES!$B$2:$B$23,0),0)=""),HLOOKUP(AR$2-1,FIXTURES!$C$2:$NC$23,MATCH($C122,FIXTURES!$B$2:$B$23,0),0),IF(AND(HLOOKUP(AR$2,FIXTURES!$C$2:$NC$23,MATCH($C122,FIXTURES!$B$2:$B$23,0),0)="",HLOOKUP(AR$2+1,FIXTURES!$C$2:$NC$23,MATCH($C122,FIXTURES!$B$2:$B$23,0),0)=""),HLOOKUP(AR$2+2,FIXTURES!$C$2:$NC$23,MATCH($C122,FIXTURES!$B$2:$B$23,0),0),IF(HLOOKUP(AR$2+1,FIXTURES!$C$2:$NC$23,MATCH($C122,FIXTURES!$B$2:$B$23,0),0)="",HLOOKUP(AR$2,FIXTURES!$C$2:$NC$23,MATCH($C122,FIXTURES!$B$2:$B$23,0),0),HLOOKUP(AR$2+1,FIXTURES!$C$2:$NC$23,MATCH($C122,FIXTURES!$B$2:$B$23,0),0)))),IF(AND(HLOOKUP(AR$2,FIXTURES!$C$2:$NC$23,MATCH($C122,FIXTURES!$B$2:$B$23,0),0)="",HLOOKUP(AR$2+1,FIXTURES!$C$2:$NC$23,MATCH($C122,FIXTURES!$B$2:$B$23,0),0)=""),HLOOKUP(AR$2+2,FIXTURES!$C$2:$NC$23,MATCH($C122,FIXTURES!$B$2:$B$23,0),0),IF(HLOOKUP(AR$2+1,FIXTURES!$C$2:$NC$23,MATCH($C122,FIXTURES!$B$2:$B$23,0),0)="",HLOOKUP(AR$2,FIXTURES!$C$2:$NC$23,MATCH($C122,FIXTURES!$B$2:$B$23,0),0),HLOOKUP(AR$2+1,FIXTURES!$C$2:$NC$23,MATCH($C122,FIXTURES!$B$2:$B$23,0),0))))</f>
        <v>Gillingham</v>
      </c>
      <c r="AS122" s="70" t="str">
        <f>IF(AS$1="SAT",IF(AND(HLOOKUP(AS$2,FIXTURES!$C$2:$NC$23,MATCH($C122,FIXTURES!$B$2:$B$23,0),0)="",HLOOKUP(AS$2+1,FIXTURES!$C$2:$NC$23,MATCH($C122,FIXTURES!$B$2:$B$23,0),0)="",HLOOKUP(AS$2+2,FIXTURES!$C$2:$NC$23,MATCH($C122,FIXTURES!$B$2:$B$23,0),0)=""),HLOOKUP(AS$2-1,FIXTURES!$C$2:$NC$23,MATCH($C122,FIXTURES!$B$2:$B$23,0),0),IF(AND(HLOOKUP(AS$2,FIXTURES!$C$2:$NC$23,MATCH($C122,FIXTURES!$B$2:$B$23,0),0)="",HLOOKUP(AS$2+1,FIXTURES!$C$2:$NC$23,MATCH($C122,FIXTURES!$B$2:$B$23,0),0)=""),HLOOKUP(AS$2+2,FIXTURES!$C$2:$NC$23,MATCH($C122,FIXTURES!$B$2:$B$23,0),0),IF(HLOOKUP(AS$2+1,FIXTURES!$C$2:$NC$23,MATCH($C122,FIXTURES!$B$2:$B$23,0),0)="",HLOOKUP(AS$2,FIXTURES!$C$2:$NC$23,MATCH($C122,FIXTURES!$B$2:$B$23,0),0),HLOOKUP(AS$2+1,FIXTURES!$C$2:$NC$23,MATCH($C122,FIXTURES!$B$2:$B$23,0),0)))),IF(AND(HLOOKUP(AS$2,FIXTURES!$C$2:$NC$23,MATCH($C122,FIXTURES!$B$2:$B$23,0),0)="",HLOOKUP(AS$2+1,FIXTURES!$C$2:$NC$23,MATCH($C122,FIXTURES!$B$2:$B$23,0),0)=""),HLOOKUP(AS$2+2,FIXTURES!$C$2:$NC$23,MATCH($C122,FIXTURES!$B$2:$B$23,0),0),IF(HLOOKUP(AS$2+1,FIXTURES!$C$2:$NC$23,MATCH($C122,FIXTURES!$B$2:$B$23,0),0)="",HLOOKUP(AS$2,FIXTURES!$C$2:$NC$23,MATCH($C122,FIXTURES!$B$2:$B$23,0),0),HLOOKUP(AS$2+1,FIXTURES!$C$2:$NC$23,MATCH($C122,FIXTURES!$B$2:$B$23,0),0))))</f>
        <v>eve</v>
      </c>
      <c r="AT122" s="70" t="str">
        <f>IF(AT$1="SAT",IF(AND(HLOOKUP(AT$2,FIXTURES!$C$2:$NC$23,MATCH($C122,FIXTURES!$B$2:$B$23,0),0)="",HLOOKUP(AT$2+1,FIXTURES!$C$2:$NC$23,MATCH($C122,FIXTURES!$B$2:$B$23,0),0)="",HLOOKUP(AT$2+2,FIXTURES!$C$2:$NC$23,MATCH($C122,FIXTURES!$B$2:$B$23,0),0)=""),HLOOKUP(AT$2-1,FIXTURES!$C$2:$NC$23,MATCH($C122,FIXTURES!$B$2:$B$23,0),0),IF(AND(HLOOKUP(AT$2,FIXTURES!$C$2:$NC$23,MATCH($C122,FIXTURES!$B$2:$B$23,0),0)="",HLOOKUP(AT$2+1,FIXTURES!$C$2:$NC$23,MATCH($C122,FIXTURES!$B$2:$B$23,0),0)=""),HLOOKUP(AT$2+2,FIXTURES!$C$2:$NC$23,MATCH($C122,FIXTURES!$B$2:$B$23,0),0),IF(HLOOKUP(AT$2+1,FIXTURES!$C$2:$NC$23,MATCH($C122,FIXTURES!$B$2:$B$23,0),0)="",HLOOKUP(AT$2,FIXTURES!$C$2:$NC$23,MATCH($C122,FIXTURES!$B$2:$B$23,0),0),HLOOKUP(AT$2+1,FIXTURES!$C$2:$NC$23,MATCH($C122,FIXTURES!$B$2:$B$23,0),0)))),IF(AND(HLOOKUP(AT$2,FIXTURES!$C$2:$NC$23,MATCH($C122,FIXTURES!$B$2:$B$23,0),0)="",HLOOKUP(AT$2+1,FIXTURES!$C$2:$NC$23,MATCH($C122,FIXTURES!$B$2:$B$23,0),0)=""),HLOOKUP(AT$2+2,FIXTURES!$C$2:$NC$23,MATCH($C122,FIXTURES!$B$2:$B$23,0),0),IF(HLOOKUP(AT$2+1,FIXTURES!$C$2:$NC$23,MATCH($C122,FIXTURES!$B$2:$B$23,0),0)="",HLOOKUP(AT$2,FIXTURES!$C$2:$NC$23,MATCH($C122,FIXTURES!$B$2:$B$23,0),0),HLOOKUP(AT$2+1,FIXTURES!$C$2:$NC$23,MATCH($C122,FIXTURES!$B$2:$B$23,0),0))))</f>
        <v/>
      </c>
      <c r="AU122" s="70" t="str">
        <f>IF(AU$1="SAT",IF(AND(HLOOKUP(AU$2,FIXTURES!$C$2:$NC$23,MATCH($C122,FIXTURES!$B$2:$B$23,0),0)="",HLOOKUP(AU$2+1,FIXTURES!$C$2:$NC$23,MATCH($C122,FIXTURES!$B$2:$B$23,0),0)="",HLOOKUP(AU$2+2,FIXTURES!$C$2:$NC$23,MATCH($C122,FIXTURES!$B$2:$B$23,0),0)=""),HLOOKUP(AU$2-1,FIXTURES!$C$2:$NC$23,MATCH($C122,FIXTURES!$B$2:$B$23,0),0),IF(AND(HLOOKUP(AU$2,FIXTURES!$C$2:$NC$23,MATCH($C122,FIXTURES!$B$2:$B$23,0),0)="",HLOOKUP(AU$2+1,FIXTURES!$C$2:$NC$23,MATCH($C122,FIXTURES!$B$2:$B$23,0),0)=""),HLOOKUP(AU$2+2,FIXTURES!$C$2:$NC$23,MATCH($C122,FIXTURES!$B$2:$B$23,0),0),IF(HLOOKUP(AU$2+1,FIXTURES!$C$2:$NC$23,MATCH($C122,FIXTURES!$B$2:$B$23,0),0)="",HLOOKUP(AU$2,FIXTURES!$C$2:$NC$23,MATCH($C122,FIXTURES!$B$2:$B$23,0),0),HLOOKUP(AU$2+1,FIXTURES!$C$2:$NC$23,MATCH($C122,FIXTURES!$B$2:$B$23,0),0)))),IF(AND(HLOOKUP(AU$2,FIXTURES!$C$2:$NC$23,MATCH($C122,FIXTURES!$B$2:$B$23,0),0)="",HLOOKUP(AU$2+1,FIXTURES!$C$2:$NC$23,MATCH($C122,FIXTURES!$B$2:$B$23,0),0)=""),HLOOKUP(AU$2+2,FIXTURES!$C$2:$NC$23,MATCH($C122,FIXTURES!$B$2:$B$23,0),0),IF(HLOOKUP(AU$2+1,FIXTURES!$C$2:$NC$23,MATCH($C122,FIXTURES!$B$2:$B$23,0),0)="",HLOOKUP(AU$2,FIXTURES!$C$2:$NC$23,MATCH($C122,FIXTURES!$B$2:$B$23,0),0),HLOOKUP(AU$2+1,FIXTURES!$C$2:$NC$23,MATCH($C122,FIXTURES!$B$2:$B$23,0),0))))</f>
        <v>MUN</v>
      </c>
      <c r="AV122" s="70" t="str">
        <f>IF(AV$1="SAT",IF(AND(HLOOKUP(AV$2,FIXTURES!$C$2:$NC$23,MATCH($C122,FIXTURES!$B$2:$B$23,0),0)="",HLOOKUP(AV$2+1,FIXTURES!$C$2:$NC$23,MATCH($C122,FIXTURES!$B$2:$B$23,0),0)="",HLOOKUP(AV$2+2,FIXTURES!$C$2:$NC$23,MATCH($C122,FIXTURES!$B$2:$B$23,0),0)=""),HLOOKUP(AV$2-1,FIXTURES!$C$2:$NC$23,MATCH($C122,FIXTURES!$B$2:$B$23,0),0),IF(AND(HLOOKUP(AV$2,FIXTURES!$C$2:$NC$23,MATCH($C122,FIXTURES!$B$2:$B$23,0),0)="",HLOOKUP(AV$2+1,FIXTURES!$C$2:$NC$23,MATCH($C122,FIXTURES!$B$2:$B$23,0),0)=""),HLOOKUP(AV$2+2,FIXTURES!$C$2:$NC$23,MATCH($C122,FIXTURES!$B$2:$B$23,0),0),IF(HLOOKUP(AV$2+1,FIXTURES!$C$2:$NC$23,MATCH($C122,FIXTURES!$B$2:$B$23,0),0)="",HLOOKUP(AV$2,FIXTURES!$C$2:$NC$23,MATCH($C122,FIXTURES!$B$2:$B$23,0),0),HLOOKUP(AV$2+1,FIXTURES!$C$2:$NC$23,MATCH($C122,FIXTURES!$B$2:$B$23,0),0)))),IF(AND(HLOOKUP(AV$2,FIXTURES!$C$2:$NC$23,MATCH($C122,FIXTURES!$B$2:$B$23,0),0)="",HLOOKUP(AV$2+1,FIXTURES!$C$2:$NC$23,MATCH($C122,FIXTURES!$B$2:$B$23,0),0)=""),HLOOKUP(AV$2+2,FIXTURES!$C$2:$NC$23,MATCH($C122,FIXTURES!$B$2:$B$23,0),0),IF(HLOOKUP(AV$2+1,FIXTURES!$C$2:$NC$23,MATCH($C122,FIXTURES!$B$2:$B$23,0),0)="",HLOOKUP(AV$2,FIXTURES!$C$2:$NC$23,MATCH($C122,FIXTURES!$B$2:$B$23,0),0),HLOOKUP(AV$2+1,FIXTURES!$C$2:$NC$23,MATCH($C122,FIXTURES!$B$2:$B$23,0),0))))</f>
        <v>avl</v>
      </c>
      <c r="AW122" s="70" t="str">
        <f>IF(AW$1="SAT",IF(AND(HLOOKUP(AW$2,FIXTURES!$C$2:$NC$23,MATCH($C122,FIXTURES!$B$2:$B$23,0),0)="",HLOOKUP(AW$2+1,FIXTURES!$C$2:$NC$23,MATCH($C122,FIXTURES!$B$2:$B$23,0),0)="",HLOOKUP(AW$2+2,FIXTURES!$C$2:$NC$23,MATCH($C122,FIXTURES!$B$2:$B$23,0),0)=""),HLOOKUP(AW$2-1,FIXTURES!$C$2:$NC$23,MATCH($C122,FIXTURES!$B$2:$B$23,0),0),IF(AND(HLOOKUP(AW$2,FIXTURES!$C$2:$NC$23,MATCH($C122,FIXTURES!$B$2:$B$23,0),0)="",HLOOKUP(AW$2+1,FIXTURES!$C$2:$NC$23,MATCH($C122,FIXTURES!$B$2:$B$23,0),0)=""),HLOOKUP(AW$2+2,FIXTURES!$C$2:$NC$23,MATCH($C122,FIXTURES!$B$2:$B$23,0),0),IF(HLOOKUP(AW$2+1,FIXTURES!$C$2:$NC$23,MATCH($C122,FIXTURES!$B$2:$B$23,0),0)="",HLOOKUP(AW$2,FIXTURES!$C$2:$NC$23,MATCH($C122,FIXTURES!$B$2:$B$23,0),0),HLOOKUP(AW$2+1,FIXTURES!$C$2:$NC$23,MATCH($C122,FIXTURES!$B$2:$B$23,0),0)))),IF(AND(HLOOKUP(AW$2,FIXTURES!$C$2:$NC$23,MATCH($C122,FIXTURES!$B$2:$B$23,0),0)="",HLOOKUP(AW$2+1,FIXTURES!$C$2:$NC$23,MATCH($C122,FIXTURES!$B$2:$B$23,0),0)=""),HLOOKUP(AW$2+2,FIXTURES!$C$2:$NC$23,MATCH($C122,FIXTURES!$B$2:$B$23,0),0),IF(HLOOKUP(AW$2+1,FIXTURES!$C$2:$NC$23,MATCH($C122,FIXTURES!$B$2:$B$23,0),0)="",HLOOKUP(AW$2,FIXTURES!$C$2:$NC$23,MATCH($C122,FIXTURES!$B$2:$B$23,0),0),HLOOKUP(AW$2+1,FIXTURES!$C$2:$NC$23,MATCH($C122,FIXTURES!$B$2:$B$23,0),0))))</f>
        <v>Liverpool</v>
      </c>
      <c r="AX122" s="70" t="str">
        <f>IF(AX$1="SAT",IF(AND(HLOOKUP(AX$2,FIXTURES!$C$2:$NC$23,MATCH($C122,FIXTURES!$B$2:$B$23,0),0)="",HLOOKUP(AX$2+1,FIXTURES!$C$2:$NC$23,MATCH($C122,FIXTURES!$B$2:$B$23,0),0)="",HLOOKUP(AX$2+2,FIXTURES!$C$2:$NC$23,MATCH($C122,FIXTURES!$B$2:$B$23,0),0)=""),HLOOKUP(AX$2-1,FIXTURES!$C$2:$NC$23,MATCH($C122,FIXTURES!$B$2:$B$23,0),0),IF(AND(HLOOKUP(AX$2,FIXTURES!$C$2:$NC$23,MATCH($C122,FIXTURES!$B$2:$B$23,0),0)="",HLOOKUP(AX$2+1,FIXTURES!$C$2:$NC$23,MATCH($C122,FIXTURES!$B$2:$B$23,0),0)=""),HLOOKUP(AX$2+2,FIXTURES!$C$2:$NC$23,MATCH($C122,FIXTURES!$B$2:$B$23,0),0),IF(HLOOKUP(AX$2+1,FIXTURES!$C$2:$NC$23,MATCH($C122,FIXTURES!$B$2:$B$23,0),0)="",HLOOKUP(AX$2,FIXTURES!$C$2:$NC$23,MATCH($C122,FIXTURES!$B$2:$B$23,0),0),HLOOKUP(AX$2+1,FIXTURES!$C$2:$NC$23,MATCH($C122,FIXTURES!$B$2:$B$23,0),0)))),IF(AND(HLOOKUP(AX$2,FIXTURES!$C$2:$NC$23,MATCH($C122,FIXTURES!$B$2:$B$23,0),0)="",HLOOKUP(AX$2+1,FIXTURES!$C$2:$NC$23,MATCH($C122,FIXTURES!$B$2:$B$23,0),0)=""),HLOOKUP(AX$2+2,FIXTURES!$C$2:$NC$23,MATCH($C122,FIXTURES!$B$2:$B$23,0),0),IF(HLOOKUP(AX$2+1,FIXTURES!$C$2:$NC$23,MATCH($C122,FIXTURES!$B$2:$B$23,0),0)="",HLOOKUP(AX$2,FIXTURES!$C$2:$NC$23,MATCH($C122,FIXTURES!$B$2:$B$23,0),0),HLOOKUP(AX$2+1,FIXTURES!$C$2:$NC$23,MATCH($C122,FIXTURES!$B$2:$B$23,0),0))))</f>
        <v>Nott'ham Forest</v>
      </c>
      <c r="AY122" s="70" t="str">
        <f>IF(AY$1="SAT",IF(AND(HLOOKUP(AY$2,FIXTURES!$C$2:$NC$23,MATCH($C122,FIXTURES!$B$2:$B$23,0),0)="",HLOOKUP(AY$2+1,FIXTURES!$C$2:$NC$23,MATCH($C122,FIXTURES!$B$2:$B$23,0),0)="",HLOOKUP(AY$2+2,FIXTURES!$C$2:$NC$23,MATCH($C122,FIXTURES!$B$2:$B$23,0),0)=""),HLOOKUP(AY$2-1,FIXTURES!$C$2:$NC$23,MATCH($C122,FIXTURES!$B$2:$B$23,0),0),IF(AND(HLOOKUP(AY$2,FIXTURES!$C$2:$NC$23,MATCH($C122,FIXTURES!$B$2:$B$23,0),0)="",HLOOKUP(AY$2+1,FIXTURES!$C$2:$NC$23,MATCH($C122,FIXTURES!$B$2:$B$23,0),0)=""),HLOOKUP(AY$2+2,FIXTURES!$C$2:$NC$23,MATCH($C122,FIXTURES!$B$2:$B$23,0),0),IF(HLOOKUP(AY$2+1,FIXTURES!$C$2:$NC$23,MATCH($C122,FIXTURES!$B$2:$B$23,0),0)="",HLOOKUP(AY$2,FIXTURES!$C$2:$NC$23,MATCH($C122,FIXTURES!$B$2:$B$23,0),0),HLOOKUP(AY$2+1,FIXTURES!$C$2:$NC$23,MATCH($C122,FIXTURES!$B$2:$B$23,0),0)))),IF(AND(HLOOKUP(AY$2,FIXTURES!$C$2:$NC$23,MATCH($C122,FIXTURES!$B$2:$B$23,0),0)="",HLOOKUP(AY$2+1,FIXTURES!$C$2:$NC$23,MATCH($C122,FIXTURES!$B$2:$B$23,0),0)=""),HLOOKUP(AY$2+2,FIXTURES!$C$2:$NC$23,MATCH($C122,FIXTURES!$B$2:$B$23,0),0),IF(HLOOKUP(AY$2+1,FIXTURES!$C$2:$NC$23,MATCH($C122,FIXTURES!$B$2:$B$23,0),0)="",HLOOKUP(AY$2,FIXTURES!$C$2:$NC$23,MATCH($C122,FIXTURES!$B$2:$B$23,0),0),HLOOKUP(AY$2+1,FIXTURES!$C$2:$NC$23,MATCH($C122,FIXTURES!$B$2:$B$23,0),0))))</f>
        <v>WHU</v>
      </c>
      <c r="AZ122" s="70" t="str">
        <f>IF(AZ$1="SAT",IF(AND(HLOOKUP(AZ$2,FIXTURES!$C$2:$NC$23,MATCH($C122,FIXTURES!$B$2:$B$23,0),0)="",HLOOKUP(AZ$2+1,FIXTURES!$C$2:$NC$23,MATCH($C122,FIXTURES!$B$2:$B$23,0),0)="",HLOOKUP(AZ$2+2,FIXTURES!$C$2:$NC$23,MATCH($C122,FIXTURES!$B$2:$B$23,0),0)=""),HLOOKUP(AZ$2-1,FIXTURES!$C$2:$NC$23,MATCH($C122,FIXTURES!$B$2:$B$23,0),0),IF(AND(HLOOKUP(AZ$2,FIXTURES!$C$2:$NC$23,MATCH($C122,FIXTURES!$B$2:$B$23,0),0)="",HLOOKUP(AZ$2+1,FIXTURES!$C$2:$NC$23,MATCH($C122,FIXTURES!$B$2:$B$23,0),0)=""),HLOOKUP(AZ$2+2,FIXTURES!$C$2:$NC$23,MATCH($C122,FIXTURES!$B$2:$B$23,0),0),IF(HLOOKUP(AZ$2+1,FIXTURES!$C$2:$NC$23,MATCH($C122,FIXTURES!$B$2:$B$23,0),0)="",HLOOKUP(AZ$2,FIXTURES!$C$2:$NC$23,MATCH($C122,FIXTURES!$B$2:$B$23,0),0),HLOOKUP(AZ$2+1,FIXTURES!$C$2:$NC$23,MATCH($C122,FIXTURES!$B$2:$B$23,0),0)))),IF(AND(HLOOKUP(AZ$2,FIXTURES!$C$2:$NC$23,MATCH($C122,FIXTURES!$B$2:$B$23,0),0)="",HLOOKUP(AZ$2+1,FIXTURES!$C$2:$NC$23,MATCH($C122,FIXTURES!$B$2:$B$23,0),0)=""),HLOOKUP(AZ$2+2,FIXTURES!$C$2:$NC$23,MATCH($C122,FIXTURES!$B$2:$B$23,0),0),IF(HLOOKUP(AZ$2+1,FIXTURES!$C$2:$NC$23,MATCH($C122,FIXTURES!$B$2:$B$23,0),0)="",HLOOKUP(AZ$2,FIXTURES!$C$2:$NC$23,MATCH($C122,FIXTURES!$B$2:$B$23,0),0),HLOOKUP(AZ$2+1,FIXTURES!$C$2:$NC$23,MATCH($C122,FIXTURES!$B$2:$B$23,0),0))))</f>
        <v>Liverpool</v>
      </c>
      <c r="BA122" s="70" t="str">
        <f>IF(BA$1="SAT",IF(AND(HLOOKUP(BA$2,FIXTURES!$C$2:$NC$23,MATCH($C122,FIXTURES!$B$2:$B$23,0),0)="",HLOOKUP(BA$2+1,FIXTURES!$C$2:$NC$23,MATCH($C122,FIXTURES!$B$2:$B$23,0),0)="",HLOOKUP(BA$2+2,FIXTURES!$C$2:$NC$23,MATCH($C122,FIXTURES!$B$2:$B$23,0),0)=""),HLOOKUP(BA$2-1,FIXTURES!$C$2:$NC$23,MATCH($C122,FIXTURES!$B$2:$B$23,0),0),IF(AND(HLOOKUP(BA$2,FIXTURES!$C$2:$NC$23,MATCH($C122,FIXTURES!$B$2:$B$23,0),0)="",HLOOKUP(BA$2+1,FIXTURES!$C$2:$NC$23,MATCH($C122,FIXTURES!$B$2:$B$23,0),0)=""),HLOOKUP(BA$2+2,FIXTURES!$C$2:$NC$23,MATCH($C122,FIXTURES!$B$2:$B$23,0),0),IF(HLOOKUP(BA$2+1,FIXTURES!$C$2:$NC$23,MATCH($C122,FIXTURES!$B$2:$B$23,0),0)="",HLOOKUP(BA$2,FIXTURES!$C$2:$NC$23,MATCH($C122,FIXTURES!$B$2:$B$23,0),0),HLOOKUP(BA$2+1,FIXTURES!$C$2:$NC$23,MATCH($C122,FIXTURES!$B$2:$B$23,0),0)))),IF(AND(HLOOKUP(BA$2,FIXTURES!$C$2:$NC$23,MATCH($C122,FIXTURES!$B$2:$B$23,0),0)="",HLOOKUP(BA$2+1,FIXTURES!$C$2:$NC$23,MATCH($C122,FIXTURES!$B$2:$B$23,0),0)=""),HLOOKUP(BA$2+2,FIXTURES!$C$2:$NC$23,MATCH($C122,FIXTURES!$B$2:$B$23,0),0),IF(HLOOKUP(BA$2+1,FIXTURES!$C$2:$NC$23,MATCH($C122,FIXTURES!$B$2:$B$23,0),0)="",HLOOKUP(BA$2,FIXTURES!$C$2:$NC$23,MATCH($C122,FIXTURES!$B$2:$B$23,0),0),HLOOKUP(BA$2+1,FIXTURES!$C$2:$NC$23,MATCH($C122,FIXTURES!$B$2:$B$23,0),0))))</f>
        <v>mci</v>
      </c>
      <c r="BB122" s="70" t="str">
        <f>IF(BB$1="SAT",IF(AND(HLOOKUP(BB$2,FIXTURES!$C$2:$NC$23,MATCH($C122,FIXTURES!$B$2:$B$23,0),0)="",HLOOKUP(BB$2+1,FIXTURES!$C$2:$NC$23,MATCH($C122,FIXTURES!$B$2:$B$23,0),0)="",HLOOKUP(BB$2+2,FIXTURES!$C$2:$NC$23,MATCH($C122,FIXTURES!$B$2:$B$23,0),0)=""),HLOOKUP(BB$2-1,FIXTURES!$C$2:$NC$23,MATCH($C122,FIXTURES!$B$2:$B$23,0),0),IF(AND(HLOOKUP(BB$2,FIXTURES!$C$2:$NC$23,MATCH($C122,FIXTURES!$B$2:$B$23,0),0)="",HLOOKUP(BB$2+1,FIXTURES!$C$2:$NC$23,MATCH($C122,FIXTURES!$B$2:$B$23,0),0)=""),HLOOKUP(BB$2+2,FIXTURES!$C$2:$NC$23,MATCH($C122,FIXTURES!$B$2:$B$23,0),0),IF(HLOOKUP(BB$2+1,FIXTURES!$C$2:$NC$23,MATCH($C122,FIXTURES!$B$2:$B$23,0),0)="",HLOOKUP(BB$2,FIXTURES!$C$2:$NC$23,MATCH($C122,FIXTURES!$B$2:$B$23,0),0),HLOOKUP(BB$2+1,FIXTURES!$C$2:$NC$23,MATCH($C122,FIXTURES!$B$2:$B$23,0),0)))),IF(AND(HLOOKUP(BB$2,FIXTURES!$C$2:$NC$23,MATCH($C122,FIXTURES!$B$2:$B$23,0),0)="",HLOOKUP(BB$2+1,FIXTURES!$C$2:$NC$23,MATCH($C122,FIXTURES!$B$2:$B$23,0),0)=""),HLOOKUP(BB$2+2,FIXTURES!$C$2:$NC$23,MATCH($C122,FIXTURES!$B$2:$B$23,0),0),IF(HLOOKUP(BB$2+1,FIXTURES!$C$2:$NC$23,MATCH($C122,FIXTURES!$B$2:$B$23,0),0)="",HLOOKUP(BB$2,FIXTURES!$C$2:$NC$23,MATCH($C122,FIXTURES!$B$2:$B$23,0),0),HLOOKUP(BB$2+1,FIXTURES!$C$2:$NC$23,MATCH($C122,FIXTURES!$B$2:$B$23,0),0))))</f>
        <v/>
      </c>
      <c r="BC122" s="70" t="str">
        <f>IF(BC$1="SAT",IF(AND(HLOOKUP(BC$2,FIXTURES!$C$2:$NC$23,MATCH($C122,FIXTURES!$B$2:$B$23,0),0)="",HLOOKUP(BC$2+1,FIXTURES!$C$2:$NC$23,MATCH($C122,FIXTURES!$B$2:$B$23,0),0)="",HLOOKUP(BC$2+2,FIXTURES!$C$2:$NC$23,MATCH($C122,FIXTURES!$B$2:$B$23,0),0)=""),HLOOKUP(BC$2-1,FIXTURES!$C$2:$NC$23,MATCH($C122,FIXTURES!$B$2:$B$23,0),0),IF(AND(HLOOKUP(BC$2,FIXTURES!$C$2:$NC$23,MATCH($C122,FIXTURES!$B$2:$B$23,0),0)="",HLOOKUP(BC$2+1,FIXTURES!$C$2:$NC$23,MATCH($C122,FIXTURES!$B$2:$B$23,0),0)=""),HLOOKUP(BC$2+2,FIXTURES!$C$2:$NC$23,MATCH($C122,FIXTURES!$B$2:$B$23,0),0),IF(HLOOKUP(BC$2+1,FIXTURES!$C$2:$NC$23,MATCH($C122,FIXTURES!$B$2:$B$23,0),0)="",HLOOKUP(BC$2,FIXTURES!$C$2:$NC$23,MATCH($C122,FIXTURES!$B$2:$B$23,0),0),HLOOKUP(BC$2+1,FIXTURES!$C$2:$NC$23,MATCH($C122,FIXTURES!$B$2:$B$23,0),0)))),IF(AND(HLOOKUP(BC$2,FIXTURES!$C$2:$NC$23,MATCH($C122,FIXTURES!$B$2:$B$23,0),0)="",HLOOKUP(BC$2+1,FIXTURES!$C$2:$NC$23,MATCH($C122,FIXTURES!$B$2:$B$23,0),0)=""),HLOOKUP(BC$2+2,FIXTURES!$C$2:$NC$23,MATCH($C122,FIXTURES!$B$2:$B$23,0),0),IF(HLOOKUP(BC$2+1,FIXTURES!$C$2:$NC$23,MATCH($C122,FIXTURES!$B$2:$B$23,0),0)="",HLOOKUP(BC$2,FIXTURES!$C$2:$NC$23,MATCH($C122,FIXTURES!$B$2:$B$23,0),0),HLOOKUP(BC$2+1,FIXTURES!$C$2:$NC$23,MATCH($C122,FIXTURES!$B$2:$B$23,0),0))))</f>
        <v/>
      </c>
      <c r="BD122" s="70" t="str">
        <f>IF(BD$1="SAT",IF(AND(HLOOKUP(BD$2,FIXTURES!$C$2:$NC$23,MATCH($C122,FIXTURES!$B$2:$B$23,0),0)="",HLOOKUP(BD$2+1,FIXTURES!$C$2:$NC$23,MATCH($C122,FIXTURES!$B$2:$B$23,0),0)="",HLOOKUP(BD$2+2,FIXTURES!$C$2:$NC$23,MATCH($C122,FIXTURES!$B$2:$B$23,0),0)=""),HLOOKUP(BD$2-1,FIXTURES!$C$2:$NC$23,MATCH($C122,FIXTURES!$B$2:$B$23,0),0),IF(AND(HLOOKUP(BD$2,FIXTURES!$C$2:$NC$23,MATCH($C122,FIXTURES!$B$2:$B$23,0),0)="",HLOOKUP(BD$2+1,FIXTURES!$C$2:$NC$23,MATCH($C122,FIXTURES!$B$2:$B$23,0),0)=""),HLOOKUP(BD$2+2,FIXTURES!$C$2:$NC$23,MATCH($C122,FIXTURES!$B$2:$B$23,0),0),IF(HLOOKUP(BD$2+1,FIXTURES!$C$2:$NC$23,MATCH($C122,FIXTURES!$B$2:$B$23,0),0)="",HLOOKUP(BD$2,FIXTURES!$C$2:$NC$23,MATCH($C122,FIXTURES!$B$2:$B$23,0),0),HLOOKUP(BD$2+1,FIXTURES!$C$2:$NC$23,MATCH($C122,FIXTURES!$B$2:$B$23,0),0)))),IF(AND(HLOOKUP(BD$2,FIXTURES!$C$2:$NC$23,MATCH($C122,FIXTURES!$B$2:$B$23,0),0)="",HLOOKUP(BD$2+1,FIXTURES!$C$2:$NC$23,MATCH($C122,FIXTURES!$B$2:$B$23,0),0)=""),HLOOKUP(BD$2+2,FIXTURES!$C$2:$NC$23,MATCH($C122,FIXTURES!$B$2:$B$23,0),0),IF(HLOOKUP(BD$2+1,FIXTURES!$C$2:$NC$23,MATCH($C122,FIXTURES!$B$2:$B$23,0),0)="",HLOOKUP(BD$2,FIXTURES!$C$2:$NC$23,MATCH($C122,FIXTURES!$B$2:$B$23,0),0),HLOOKUP(BD$2+1,FIXTURES!$C$2:$NC$23,MATCH($C122,FIXTURES!$B$2:$B$23,0),0))))</f>
        <v/>
      </c>
      <c r="BE122" s="70" t="str">
        <f>IF(BE$1="SAT",IF(AND(HLOOKUP(BE$2,FIXTURES!$C$2:$NC$23,MATCH($C122,FIXTURES!$B$2:$B$23,0),0)="",HLOOKUP(BE$2+1,FIXTURES!$C$2:$NC$23,MATCH($C122,FIXTURES!$B$2:$B$23,0),0)="",HLOOKUP(BE$2+2,FIXTURES!$C$2:$NC$23,MATCH($C122,FIXTURES!$B$2:$B$23,0),0)=""),HLOOKUP(BE$2-1,FIXTURES!$C$2:$NC$23,MATCH($C122,FIXTURES!$B$2:$B$23,0),0),IF(AND(HLOOKUP(BE$2,FIXTURES!$C$2:$NC$23,MATCH($C122,FIXTURES!$B$2:$B$23,0),0)="",HLOOKUP(BE$2+1,FIXTURES!$C$2:$NC$23,MATCH($C122,FIXTURES!$B$2:$B$23,0),0)=""),HLOOKUP(BE$2+2,FIXTURES!$C$2:$NC$23,MATCH($C122,FIXTURES!$B$2:$B$23,0),0),IF(HLOOKUP(BE$2+1,FIXTURES!$C$2:$NC$23,MATCH($C122,FIXTURES!$B$2:$B$23,0),0)="",HLOOKUP(BE$2,FIXTURES!$C$2:$NC$23,MATCH($C122,FIXTURES!$B$2:$B$23,0),0),HLOOKUP(BE$2+1,FIXTURES!$C$2:$NC$23,MATCH($C122,FIXTURES!$B$2:$B$23,0),0)))),IF(AND(HLOOKUP(BE$2,FIXTURES!$C$2:$NC$23,MATCH($C122,FIXTURES!$B$2:$B$23,0),0)="",HLOOKUP(BE$2+1,FIXTURES!$C$2:$NC$23,MATCH($C122,FIXTURES!$B$2:$B$23,0),0)=""),HLOOKUP(BE$2+2,FIXTURES!$C$2:$NC$23,MATCH($C122,FIXTURES!$B$2:$B$23,0),0),IF(HLOOKUP(BE$2+1,FIXTURES!$C$2:$NC$23,MATCH($C122,FIXTURES!$B$2:$B$23,0),0)="",HLOOKUP(BE$2,FIXTURES!$C$2:$NC$23,MATCH($C122,FIXTURES!$B$2:$B$23,0),0),HLOOKUP(BE$2+1,FIXTURES!$C$2:$NC$23,MATCH($C122,FIXTURES!$B$2:$B$23,0),0))))</f>
        <v>LIV</v>
      </c>
      <c r="BF122" s="119" t="s">
        <v>1165</v>
      </c>
      <c r="BG122" s="70" t="str">
        <f>IF(BG$1="SAT",IF(AND(HLOOKUP(BG$2,FIXTURES!$C$2:$NC$23,MATCH($C122,FIXTURES!$B$2:$B$23,0),0)="",HLOOKUP(BG$2+1,FIXTURES!$C$2:$NC$23,MATCH($C122,FIXTURES!$B$2:$B$23,0),0)="",HLOOKUP(BG$2+2,FIXTURES!$C$2:$NC$23,MATCH($C122,FIXTURES!$B$2:$B$23,0),0)=""),HLOOKUP(BG$2-1,FIXTURES!$C$2:$NC$23,MATCH($C122,FIXTURES!$B$2:$B$23,0),0),IF(AND(HLOOKUP(BG$2,FIXTURES!$C$2:$NC$23,MATCH($C122,FIXTURES!$B$2:$B$23,0),0)="",HLOOKUP(BG$2+1,FIXTURES!$C$2:$NC$23,MATCH($C122,FIXTURES!$B$2:$B$23,0),0)=""),HLOOKUP(BG$2+2,FIXTURES!$C$2:$NC$23,MATCH($C122,FIXTURES!$B$2:$B$23,0),0),IF(HLOOKUP(BG$2+1,FIXTURES!$C$2:$NC$23,MATCH($C122,FIXTURES!$B$2:$B$23,0),0)="",HLOOKUP(BG$2,FIXTURES!$C$2:$NC$23,MATCH($C122,FIXTURES!$B$2:$B$23,0),0),HLOOKUP(BG$2+1,FIXTURES!$C$2:$NC$23,MATCH($C122,FIXTURES!$B$2:$B$23,0),0)))),IF(AND(HLOOKUP(BG$2,FIXTURES!$C$2:$NC$23,MATCH($C122,FIXTURES!$B$2:$B$23,0),0)="",HLOOKUP(BG$2+1,FIXTURES!$C$2:$NC$23,MATCH($C122,FIXTURES!$B$2:$B$23,0),0)=""),HLOOKUP(BG$2+2,FIXTURES!$C$2:$NC$23,MATCH($C122,FIXTURES!$B$2:$B$23,0),0),IF(HLOOKUP(BG$2+1,FIXTURES!$C$2:$NC$23,MATCH($C122,FIXTURES!$B$2:$B$23,0),0)="",HLOOKUP(BG$2,FIXTURES!$C$2:$NC$23,MATCH($C122,FIXTURES!$B$2:$B$23,0),0),HLOOKUP(BG$2+1,FIXTURES!$C$2:$NC$23,MATCH($C122,FIXTURES!$B$2:$B$23,0),0))))</f>
        <v>sou</v>
      </c>
      <c r="BH122" s="119" t="s">
        <v>1165</v>
      </c>
      <c r="BI122" s="70" t="str">
        <f>IF(BI$1="SAT",IF(AND(HLOOKUP(BI$2,FIXTURES!$C$2:$NC$23,MATCH($C122,FIXTURES!$B$2:$B$23,0),0)="",HLOOKUP(BI$2+1,FIXTURES!$C$2:$NC$23,MATCH($C122,FIXTURES!$B$2:$B$23,0),0)="",HLOOKUP(BI$2+2,FIXTURES!$C$2:$NC$23,MATCH($C122,FIXTURES!$B$2:$B$23,0),0)=""),HLOOKUP(BI$2-1,FIXTURES!$C$2:$NC$23,MATCH($C122,FIXTURES!$B$2:$B$23,0),0),IF(AND(HLOOKUP(BI$2,FIXTURES!$C$2:$NC$23,MATCH($C122,FIXTURES!$B$2:$B$23,0),0)="",HLOOKUP(BI$2+1,FIXTURES!$C$2:$NC$23,MATCH($C122,FIXTURES!$B$2:$B$23,0),0)=""),HLOOKUP(BI$2+2,FIXTURES!$C$2:$NC$23,MATCH($C122,FIXTURES!$B$2:$B$23,0),0),IF(HLOOKUP(BI$2+1,FIXTURES!$C$2:$NC$23,MATCH($C122,FIXTURES!$B$2:$B$23,0),0)="",HLOOKUP(BI$2,FIXTURES!$C$2:$NC$23,MATCH($C122,FIXTURES!$B$2:$B$23,0),0),HLOOKUP(BI$2+1,FIXTURES!$C$2:$NC$23,MATCH($C122,FIXTURES!$B$2:$B$23,0),0)))),IF(AND(HLOOKUP(BI$2,FIXTURES!$C$2:$NC$23,MATCH($C122,FIXTURES!$B$2:$B$23,0),0)="",HLOOKUP(BI$2+1,FIXTURES!$C$2:$NC$23,MATCH($C122,FIXTURES!$B$2:$B$23,0),0)=""),HLOOKUP(BI$2+2,FIXTURES!$C$2:$NC$23,MATCH($C122,FIXTURES!$B$2:$B$23,0),0),IF(HLOOKUP(BI$2+1,FIXTURES!$C$2:$NC$23,MATCH($C122,FIXTURES!$B$2:$B$23,0),0)="",HLOOKUP(BI$2,FIXTURES!$C$2:$NC$23,MATCH($C122,FIXTURES!$B$2:$B$23,0),0),HLOOKUP(BI$2+1,FIXTURES!$C$2:$NC$23,MATCH($C122,FIXTURES!$B$2:$B$23,0),0))))</f>
        <v>BOU</v>
      </c>
      <c r="BJ122" s="119" t="s">
        <v>1165</v>
      </c>
      <c r="BK122" s="70" t="str">
        <f>IF(BK$1="SAT",IF(AND(HLOOKUP(BK$2,FIXTURES!$C$2:$NC$23,MATCH($C122,FIXTURES!$B$2:$B$23,0),0)="",HLOOKUP(BK$2+1,FIXTURES!$C$2:$NC$23,MATCH($C122,FIXTURES!$B$2:$B$23,0),0)="",HLOOKUP(BK$2+2,FIXTURES!$C$2:$NC$23,MATCH($C122,FIXTURES!$B$2:$B$23,0),0)=""),HLOOKUP(BK$2-1,FIXTURES!$C$2:$NC$23,MATCH($C122,FIXTURES!$B$2:$B$23,0),0),IF(AND(HLOOKUP(BK$2,FIXTURES!$C$2:$NC$23,MATCH($C122,FIXTURES!$B$2:$B$23,0),0)="",HLOOKUP(BK$2+1,FIXTURES!$C$2:$NC$23,MATCH($C122,FIXTURES!$B$2:$B$23,0),0)=""),HLOOKUP(BK$2+2,FIXTURES!$C$2:$NC$23,MATCH($C122,FIXTURES!$B$2:$B$23,0),0),IF(HLOOKUP(BK$2+1,FIXTURES!$C$2:$NC$23,MATCH($C122,FIXTURES!$B$2:$B$23,0),0)="",HLOOKUP(BK$2,FIXTURES!$C$2:$NC$23,MATCH($C122,FIXTURES!$B$2:$B$23,0),0),HLOOKUP(BK$2+1,FIXTURES!$C$2:$NC$23,MATCH($C122,FIXTURES!$B$2:$B$23,0),0)))),IF(AND(HLOOKUP(BK$2,FIXTURES!$C$2:$NC$23,MATCH($C122,FIXTURES!$B$2:$B$23,0),0)="",HLOOKUP(BK$2+1,FIXTURES!$C$2:$NC$23,MATCH($C122,FIXTURES!$B$2:$B$23,0),0)=""),HLOOKUP(BK$2+2,FIXTURES!$C$2:$NC$23,MATCH($C122,FIXTURES!$B$2:$B$23,0),0),IF(HLOOKUP(BK$2+1,FIXTURES!$C$2:$NC$23,MATCH($C122,FIXTURES!$B$2:$B$23,0),0)="",HLOOKUP(BK$2,FIXTURES!$C$2:$NC$23,MATCH($C122,FIXTURES!$B$2:$B$23,0),0),HLOOKUP(BK$2+1,FIXTURES!$C$2:$NC$23,MATCH($C122,FIXTURES!$B$2:$B$23,0),0))))</f>
        <v>ful</v>
      </c>
      <c r="BL122" s="70" t="str">
        <f>IF(BL$1="SAT",IF(AND(HLOOKUP(BL$2,FIXTURES!$C$2:$NC$23,MATCH($C122,FIXTURES!$B$2:$B$23,0),0)="",HLOOKUP(BL$2+1,FIXTURES!$C$2:$NC$23,MATCH($C122,FIXTURES!$B$2:$B$23,0),0)="",HLOOKUP(BL$2+2,FIXTURES!$C$2:$NC$23,MATCH($C122,FIXTURES!$B$2:$B$23,0),0)=""),HLOOKUP(BL$2-1,FIXTURES!$C$2:$NC$23,MATCH($C122,FIXTURES!$B$2:$B$23,0),0),IF(AND(HLOOKUP(BL$2,FIXTURES!$C$2:$NC$23,MATCH($C122,FIXTURES!$B$2:$B$23,0),0)="",HLOOKUP(BL$2+1,FIXTURES!$C$2:$NC$23,MATCH($C122,FIXTURES!$B$2:$B$23,0),0)=""),HLOOKUP(BL$2+2,FIXTURES!$C$2:$NC$23,MATCH($C122,FIXTURES!$B$2:$B$23,0),0),IF(HLOOKUP(BL$2+1,FIXTURES!$C$2:$NC$23,MATCH($C122,FIXTURES!$B$2:$B$23,0),0)="",HLOOKUP(BL$2,FIXTURES!$C$2:$NC$23,MATCH($C122,FIXTURES!$B$2:$B$23,0),0),HLOOKUP(BL$2+1,FIXTURES!$C$2:$NC$23,MATCH($C122,FIXTURES!$B$2:$B$23,0),0)))),IF(AND(HLOOKUP(BL$2,FIXTURES!$C$2:$NC$23,MATCH($C122,FIXTURES!$B$2:$B$23,0),0)="",HLOOKUP(BL$2+1,FIXTURES!$C$2:$NC$23,MATCH($C122,FIXTURES!$B$2:$B$23,0),0)=""),HLOOKUP(BL$2+2,FIXTURES!$C$2:$NC$23,MATCH($C122,FIXTURES!$B$2:$B$23,0),0),IF(HLOOKUP(BL$2+1,FIXTURES!$C$2:$NC$23,MATCH($C122,FIXTURES!$B$2:$B$23,0),0)="",HLOOKUP(BL$2,FIXTURES!$C$2:$NC$23,MATCH($C122,FIXTURES!$B$2:$B$23,0),0),HLOOKUP(BL$2+1,FIXTURES!$C$2:$NC$23,MATCH($C122,FIXTURES!$B$2:$B$23,0),0))))</f>
        <v>liv</v>
      </c>
      <c r="BM122" s="70" t="str">
        <f>IF(BM$1="SAT",IF(AND(HLOOKUP(BM$2,FIXTURES!$C$2:$NC$23,MATCH($C122,FIXTURES!$B$2:$B$23,0),0)="",HLOOKUP(BM$2+1,FIXTURES!$C$2:$NC$23,MATCH($C122,FIXTURES!$B$2:$B$23,0),0)="",HLOOKUP(BM$2+2,FIXTURES!$C$2:$NC$23,MATCH($C122,FIXTURES!$B$2:$B$23,0),0)=""),HLOOKUP(BM$2-1,FIXTURES!$C$2:$NC$23,MATCH($C122,FIXTURES!$B$2:$B$23,0),0),IF(AND(HLOOKUP(BM$2,FIXTURES!$C$2:$NC$23,MATCH($C122,FIXTURES!$B$2:$B$23,0),0)="",HLOOKUP(BM$2+1,FIXTURES!$C$2:$NC$23,MATCH($C122,FIXTURES!$B$2:$B$23,0),0)=""),HLOOKUP(BM$2+2,FIXTURES!$C$2:$NC$23,MATCH($C122,FIXTURES!$B$2:$B$23,0),0),IF(HLOOKUP(BM$2+1,FIXTURES!$C$2:$NC$23,MATCH($C122,FIXTURES!$B$2:$B$23,0),0)="",HLOOKUP(BM$2,FIXTURES!$C$2:$NC$23,MATCH($C122,FIXTURES!$B$2:$B$23,0),0),HLOOKUP(BM$2+1,FIXTURES!$C$2:$NC$23,MATCH($C122,FIXTURES!$B$2:$B$23,0),0)))),IF(AND(HLOOKUP(BM$2,FIXTURES!$C$2:$NC$23,MATCH($C122,FIXTURES!$B$2:$B$23,0),0)="",HLOOKUP(BM$2+1,FIXTURES!$C$2:$NC$23,MATCH($C122,FIXTURES!$B$2:$B$23,0),0)=""),HLOOKUP(BM$2+2,FIXTURES!$C$2:$NC$23,MATCH($C122,FIXTURES!$B$2:$B$23,0),0),IF(HLOOKUP(BM$2+1,FIXTURES!$C$2:$NC$23,MATCH($C122,FIXTURES!$B$2:$B$23,0),0)="",HLOOKUP(BM$2,FIXTURES!$C$2:$NC$23,MATCH($C122,FIXTURES!$B$2:$B$23,0),0),HLOOKUP(BM$2+1,FIXTURES!$C$2:$NC$23,MATCH($C122,FIXTURES!$B$2:$B$23,0),0))))</f>
        <v>TOT</v>
      </c>
      <c r="BN122" s="119" t="s">
        <v>1278</v>
      </c>
      <c r="BO122" s="70" t="str">
        <f>IF(BO$1="SAT",IF(AND(HLOOKUP(BO$2,FIXTURES!$C$2:$NC$23,MATCH($C122,FIXTURES!$B$2:$B$23,0),0)="",HLOOKUP(BO$2+1,FIXTURES!$C$2:$NC$23,MATCH($C122,FIXTURES!$B$2:$B$23,0),0)="",HLOOKUP(BO$2+2,FIXTURES!$C$2:$NC$23,MATCH($C122,FIXTURES!$B$2:$B$23,0),0)=""),HLOOKUP(BO$2-1,FIXTURES!$C$2:$NC$23,MATCH($C122,FIXTURES!$B$2:$B$23,0),0),IF(AND(HLOOKUP(BO$2,FIXTURES!$C$2:$NC$23,MATCH($C122,FIXTURES!$B$2:$B$23,0),0)="",HLOOKUP(BO$2+1,FIXTURES!$C$2:$NC$23,MATCH($C122,FIXTURES!$B$2:$B$23,0),0)=""),HLOOKUP(BO$2+2,FIXTURES!$C$2:$NC$23,MATCH($C122,FIXTURES!$B$2:$B$23,0),0),IF(HLOOKUP(BO$2+1,FIXTURES!$C$2:$NC$23,MATCH($C122,FIXTURES!$B$2:$B$23,0),0)="",HLOOKUP(BO$2,FIXTURES!$C$2:$NC$23,MATCH($C122,FIXTURES!$B$2:$B$23,0),0),HLOOKUP(BO$2+1,FIXTURES!$C$2:$NC$23,MATCH($C122,FIXTURES!$B$2:$B$23,0),0)))),IF(AND(HLOOKUP(BO$2,FIXTURES!$C$2:$NC$23,MATCH($C122,FIXTURES!$B$2:$B$23,0),0)="",HLOOKUP(BO$2+1,FIXTURES!$C$2:$NC$23,MATCH($C122,FIXTURES!$B$2:$B$23,0),0)=""),HLOOKUP(BO$2+2,FIXTURES!$C$2:$NC$23,MATCH($C122,FIXTURES!$B$2:$B$23,0),0),IF(HLOOKUP(BO$2+1,FIXTURES!$C$2:$NC$23,MATCH($C122,FIXTURES!$B$2:$B$23,0),0)="",HLOOKUP(BO$2,FIXTURES!$C$2:$NC$23,MATCH($C122,FIXTURES!$B$2:$B$23,0),0),HLOOKUP(BO$2+1,FIXTURES!$C$2:$NC$23,MATCH($C122,FIXTURES!$B$2:$B$23,0),0))))</f>
        <v>new</v>
      </c>
      <c r="BP122" s="119" t="s">
        <v>1278</v>
      </c>
      <c r="BQ122" s="70" t="str">
        <f>IF(BQ$1="SAT",IF(AND(HLOOKUP(BQ$2,FIXTURES!$C$2:$NC$23,MATCH($C122,FIXTURES!$B$2:$B$23,0),0)="",HLOOKUP(BQ$2+1,FIXTURES!$C$2:$NC$23,MATCH($C122,FIXTURES!$B$2:$B$23,0),0)="",HLOOKUP(BQ$2+2,FIXTURES!$C$2:$NC$23,MATCH($C122,FIXTURES!$B$2:$B$23,0),0)=""),HLOOKUP(BQ$2-1,FIXTURES!$C$2:$NC$23,MATCH($C122,FIXTURES!$B$2:$B$23,0),0),IF(AND(HLOOKUP(BQ$2,FIXTURES!$C$2:$NC$23,MATCH($C122,FIXTURES!$B$2:$B$23,0),0)="",HLOOKUP(BQ$2+1,FIXTURES!$C$2:$NC$23,MATCH($C122,FIXTURES!$B$2:$B$23,0),0)=""),HLOOKUP(BQ$2+2,FIXTURES!$C$2:$NC$23,MATCH($C122,FIXTURES!$B$2:$B$23,0),0),IF(HLOOKUP(BQ$2+1,FIXTURES!$C$2:$NC$23,MATCH($C122,FIXTURES!$B$2:$B$23,0),0)="",HLOOKUP(BQ$2,FIXTURES!$C$2:$NC$23,MATCH($C122,FIXTURES!$B$2:$B$23,0),0),HLOOKUP(BQ$2+1,FIXTURES!$C$2:$NC$23,MATCH($C122,FIXTURES!$B$2:$B$23,0),0)))),IF(AND(HLOOKUP(BQ$2,FIXTURES!$C$2:$NC$23,MATCH($C122,FIXTURES!$B$2:$B$23,0),0)="",HLOOKUP(BQ$2+1,FIXTURES!$C$2:$NC$23,MATCH($C122,FIXTURES!$B$2:$B$23,0),0)=""),HLOOKUP(BQ$2+2,FIXTURES!$C$2:$NC$23,MATCH($C122,FIXTURES!$B$2:$B$23,0),0),IF(HLOOKUP(BQ$2+1,FIXTURES!$C$2:$NC$23,MATCH($C122,FIXTURES!$B$2:$B$23,0),0)="",HLOOKUP(BQ$2,FIXTURES!$C$2:$NC$23,MATCH($C122,FIXTURES!$B$2:$B$23,0),0),HLOOKUP(BQ$2+1,FIXTURES!$C$2:$NC$23,MATCH($C122,FIXTURES!$B$2:$B$23,0),0))))</f>
        <v>LEE</v>
      </c>
      <c r="BR122" s="70" t="str">
        <f>IF(BR$1="SAT",IF(AND(HLOOKUP(BR$2,FIXTURES!$C$2:$NC$23,MATCH($C122,FIXTURES!$B$2:$B$23,0),0)="",HLOOKUP(BR$2+1,FIXTURES!$C$2:$NC$23,MATCH($C122,FIXTURES!$B$2:$B$23,0),0)="",HLOOKUP(BR$2+2,FIXTURES!$C$2:$NC$23,MATCH($C122,FIXTURES!$B$2:$B$23,0),0)=""),HLOOKUP(BR$2-1,FIXTURES!$C$2:$NC$23,MATCH($C122,FIXTURES!$B$2:$B$23,0),0),IF(AND(HLOOKUP(BR$2,FIXTURES!$C$2:$NC$23,MATCH($C122,FIXTURES!$B$2:$B$23,0),0)="",HLOOKUP(BR$2+1,FIXTURES!$C$2:$NC$23,MATCH($C122,FIXTURES!$B$2:$B$23,0),0)=""),HLOOKUP(BR$2+2,FIXTURES!$C$2:$NC$23,MATCH($C122,FIXTURES!$B$2:$B$23,0),0),IF(HLOOKUP(BR$2+1,FIXTURES!$C$2:$NC$23,MATCH($C122,FIXTURES!$B$2:$B$23,0),0)="",HLOOKUP(BR$2,FIXTURES!$C$2:$NC$23,MATCH($C122,FIXTURES!$B$2:$B$23,0),0),HLOOKUP(BR$2+1,FIXTURES!$C$2:$NC$23,MATCH($C122,FIXTURES!$B$2:$B$23,0),0)))),IF(AND(HLOOKUP(BR$2,FIXTURES!$C$2:$NC$23,MATCH($C122,FIXTURES!$B$2:$B$23,0),0)="",HLOOKUP(BR$2+1,FIXTURES!$C$2:$NC$23,MATCH($C122,FIXTURES!$B$2:$B$23,0),0)=""),HLOOKUP(BR$2+2,FIXTURES!$C$2:$NC$23,MATCH($C122,FIXTURES!$B$2:$B$23,0),0),IF(HLOOKUP(BR$2+1,FIXTURES!$C$2:$NC$23,MATCH($C122,FIXTURES!$B$2:$B$23,0),0)="",HLOOKUP(BR$2,FIXTURES!$C$2:$NC$23,MATCH($C122,FIXTURES!$B$2:$B$23,0),0),HLOOKUP(BR$2+1,FIXTURES!$C$2:$NC$23,MATCH($C122,FIXTURES!$B$2:$B$23,0),0))))</f>
        <v/>
      </c>
      <c r="BS122" s="70" t="str">
        <f>IF(BS$1="SAT",IF(AND(HLOOKUP(BS$2,FIXTURES!$C$2:$NC$23,MATCH($C122,FIXTURES!$B$2:$B$23,0),0)="",HLOOKUP(BS$2+1,FIXTURES!$C$2:$NC$23,MATCH($C122,FIXTURES!$B$2:$B$23,0),0)="",HLOOKUP(BS$2+2,FIXTURES!$C$2:$NC$23,MATCH($C122,FIXTURES!$B$2:$B$23,0),0)=""),HLOOKUP(BS$2-1,FIXTURES!$C$2:$NC$23,MATCH($C122,FIXTURES!$B$2:$B$23,0),0),IF(AND(HLOOKUP(BS$2,FIXTURES!$C$2:$NC$23,MATCH($C122,FIXTURES!$B$2:$B$23,0),0)="",HLOOKUP(BS$2+1,FIXTURES!$C$2:$NC$23,MATCH($C122,FIXTURES!$B$2:$B$23,0),0)=""),HLOOKUP(BS$2+2,FIXTURES!$C$2:$NC$23,MATCH($C122,FIXTURES!$B$2:$B$23,0),0),IF(HLOOKUP(BS$2+1,FIXTURES!$C$2:$NC$23,MATCH($C122,FIXTURES!$B$2:$B$23,0),0)="",HLOOKUP(BS$2,FIXTURES!$C$2:$NC$23,MATCH($C122,FIXTURES!$B$2:$B$23,0),0),HLOOKUP(BS$2+1,FIXTURES!$C$2:$NC$23,MATCH($C122,FIXTURES!$B$2:$B$23,0),0)))),IF(AND(HLOOKUP(BS$2,FIXTURES!$C$2:$NC$23,MATCH($C122,FIXTURES!$B$2:$B$23,0),0)="",HLOOKUP(BS$2+1,FIXTURES!$C$2:$NC$23,MATCH($C122,FIXTURES!$B$2:$B$23,0),0)=""),HLOOKUP(BS$2+2,FIXTURES!$C$2:$NC$23,MATCH($C122,FIXTURES!$B$2:$B$23,0),0),IF(HLOOKUP(BS$2+1,FIXTURES!$C$2:$NC$23,MATCH($C122,FIXTURES!$B$2:$B$23,0),0)="",HLOOKUP(BS$2,FIXTURES!$C$2:$NC$23,MATCH($C122,FIXTURES!$B$2:$B$23,0),0),HLOOKUP(BS$2+1,FIXTURES!$C$2:$NC$23,MATCH($C122,FIXTURES!$B$2:$B$23,0),0))))</f>
        <v/>
      </c>
      <c r="BT122" s="70" t="str">
        <f>IF(BT$1="SAT",IF(AND(HLOOKUP(BT$2,FIXTURES!$C$2:$NC$23,MATCH($C122,FIXTURES!$B$2:$B$23,0),0)="",HLOOKUP(BT$2+1,FIXTURES!$C$2:$NC$23,MATCH($C122,FIXTURES!$B$2:$B$23,0),0)="",HLOOKUP(BT$2+2,FIXTURES!$C$2:$NC$23,MATCH($C122,FIXTURES!$B$2:$B$23,0),0)=""),HLOOKUP(BT$2-1,FIXTURES!$C$2:$NC$23,MATCH($C122,FIXTURES!$B$2:$B$23,0),0),IF(AND(HLOOKUP(BT$2,FIXTURES!$C$2:$NC$23,MATCH($C122,FIXTURES!$B$2:$B$23,0),0)="",HLOOKUP(BT$2+1,FIXTURES!$C$2:$NC$23,MATCH($C122,FIXTURES!$B$2:$B$23,0),0)=""),HLOOKUP(BT$2+2,FIXTURES!$C$2:$NC$23,MATCH($C122,FIXTURES!$B$2:$B$23,0),0),IF(HLOOKUP(BT$2+1,FIXTURES!$C$2:$NC$23,MATCH($C122,FIXTURES!$B$2:$B$23,0),0)="",HLOOKUP(BT$2,FIXTURES!$C$2:$NC$23,MATCH($C122,FIXTURES!$B$2:$B$23,0),0),HLOOKUP(BT$2+1,FIXTURES!$C$2:$NC$23,MATCH($C122,FIXTURES!$B$2:$B$23,0),0)))),IF(AND(HLOOKUP(BT$2,FIXTURES!$C$2:$NC$23,MATCH($C122,FIXTURES!$B$2:$B$23,0),0)="",HLOOKUP(BT$2+1,FIXTURES!$C$2:$NC$23,MATCH($C122,FIXTURES!$B$2:$B$23,0),0)=""),HLOOKUP(BT$2+2,FIXTURES!$C$2:$NC$23,MATCH($C122,FIXTURES!$B$2:$B$23,0),0),IF(HLOOKUP(BT$2+1,FIXTURES!$C$2:$NC$23,MATCH($C122,FIXTURES!$B$2:$B$23,0),0)="",HLOOKUP(BT$2,FIXTURES!$C$2:$NC$23,MATCH($C122,FIXTURES!$B$2:$B$23,0),0),HLOOKUP(BT$2+1,FIXTURES!$C$2:$NC$23,MATCH($C122,FIXTURES!$B$2:$B$23,0),0))))</f>
        <v/>
      </c>
      <c r="BU122" s="70" t="str">
        <f>IF(BU$1="SAT",IF(AND(HLOOKUP(BU$2,FIXTURES!$C$2:$NC$23,MATCH($C122,FIXTURES!$B$2:$B$23,0),0)="",HLOOKUP(BU$2+1,FIXTURES!$C$2:$NC$23,MATCH($C122,FIXTURES!$B$2:$B$23,0),0)="",HLOOKUP(BU$2+2,FIXTURES!$C$2:$NC$23,MATCH($C122,FIXTURES!$B$2:$B$23,0),0)=""),HLOOKUP(BU$2-1,FIXTURES!$C$2:$NC$23,MATCH($C122,FIXTURES!$B$2:$B$23,0),0),IF(AND(HLOOKUP(BU$2,FIXTURES!$C$2:$NC$23,MATCH($C122,FIXTURES!$B$2:$B$23,0),0)="",HLOOKUP(BU$2+1,FIXTURES!$C$2:$NC$23,MATCH($C122,FIXTURES!$B$2:$B$23,0),0)=""),HLOOKUP(BU$2+2,FIXTURES!$C$2:$NC$23,MATCH($C122,FIXTURES!$B$2:$B$23,0),0),IF(HLOOKUP(BU$2+1,FIXTURES!$C$2:$NC$23,MATCH($C122,FIXTURES!$B$2:$B$23,0),0)="",HLOOKUP(BU$2,FIXTURES!$C$2:$NC$23,MATCH($C122,FIXTURES!$B$2:$B$23,0),0),HLOOKUP(BU$2+1,FIXTURES!$C$2:$NC$23,MATCH($C122,FIXTURES!$B$2:$B$23,0),0)))),IF(AND(HLOOKUP(BU$2,FIXTURES!$C$2:$NC$23,MATCH($C122,FIXTURES!$B$2:$B$23,0),0)="",HLOOKUP(BU$2+1,FIXTURES!$C$2:$NC$23,MATCH($C122,FIXTURES!$B$2:$B$23,0),0)=""),HLOOKUP(BU$2+2,FIXTURES!$C$2:$NC$23,MATCH($C122,FIXTURES!$B$2:$B$23,0),0),IF(HLOOKUP(BU$2+1,FIXTURES!$C$2:$NC$23,MATCH($C122,FIXTURES!$B$2:$B$23,0),0)="",HLOOKUP(BU$2,FIXTURES!$C$2:$NC$23,MATCH($C122,FIXTURES!$B$2:$B$23,0),0),HLOOKUP(BU$2+1,FIXTURES!$C$2:$NC$23,MATCH($C122,FIXTURES!$B$2:$B$23,0),0))))</f>
        <v>nfo</v>
      </c>
      <c r="BV122" s="119" t="s">
        <v>1278</v>
      </c>
      <c r="BW122" s="70" t="str">
        <f>IF(BW$1="SAT",IF(AND(HLOOKUP(BW$2,FIXTURES!$C$2:$NC$23,MATCH($C122,FIXTURES!$B$2:$B$23,0),0)="",HLOOKUP(BW$2+1,FIXTURES!$C$2:$NC$23,MATCH($C122,FIXTURES!$B$2:$B$23,0),0)="",HLOOKUP(BW$2+2,FIXTURES!$C$2:$NC$23,MATCH($C122,FIXTURES!$B$2:$B$23,0),0)=""),HLOOKUP(BW$2-1,FIXTURES!$C$2:$NC$23,MATCH($C122,FIXTURES!$B$2:$B$23,0),0),IF(AND(HLOOKUP(BW$2,FIXTURES!$C$2:$NC$23,MATCH($C122,FIXTURES!$B$2:$B$23,0),0)="",HLOOKUP(BW$2+1,FIXTURES!$C$2:$NC$23,MATCH($C122,FIXTURES!$B$2:$B$23,0),0)=""),HLOOKUP(BW$2+2,FIXTURES!$C$2:$NC$23,MATCH($C122,FIXTURES!$B$2:$B$23,0),0),IF(HLOOKUP(BW$2+1,FIXTURES!$C$2:$NC$23,MATCH($C122,FIXTURES!$B$2:$B$23,0),0)="",HLOOKUP(BW$2,FIXTURES!$C$2:$NC$23,MATCH($C122,FIXTURES!$B$2:$B$23,0),0),HLOOKUP(BW$2+1,FIXTURES!$C$2:$NC$23,MATCH($C122,FIXTURES!$B$2:$B$23,0),0)))),IF(AND(HLOOKUP(BW$2,FIXTURES!$C$2:$NC$23,MATCH($C122,FIXTURES!$B$2:$B$23,0),0)="",HLOOKUP(BW$2+1,FIXTURES!$C$2:$NC$23,MATCH($C122,FIXTURES!$B$2:$B$23,0),0)=""),HLOOKUP(BW$2+2,FIXTURES!$C$2:$NC$23,MATCH($C122,FIXTURES!$B$2:$B$23,0),0),IF(HLOOKUP(BW$2+1,FIXTURES!$C$2:$NC$23,MATCH($C122,FIXTURES!$B$2:$B$23,0),0)="",HLOOKUP(BW$2,FIXTURES!$C$2:$NC$23,MATCH($C122,FIXTURES!$B$2:$B$23,0),0),HLOOKUP(BW$2+1,FIXTURES!$C$2:$NC$23,MATCH($C122,FIXTURES!$B$2:$B$23,0),0))))</f>
        <v>CHE</v>
      </c>
      <c r="BX122" s="119" t="s">
        <v>1278</v>
      </c>
      <c r="BY122" s="70" t="str">
        <f>IF(BY$1="SAT",IF(AND(HLOOKUP(BY$2,FIXTURES!$C$2:$NC$23,MATCH($C122,FIXTURES!$B$2:$B$23,0),0)="",HLOOKUP(BY$2+1,FIXTURES!$C$2:$NC$23,MATCH($C122,FIXTURES!$B$2:$B$23,0),0)="",HLOOKUP(BY$2+2,FIXTURES!$C$2:$NC$23,MATCH($C122,FIXTURES!$B$2:$B$23,0),0)=""),HLOOKUP(BY$2-1,FIXTURES!$C$2:$NC$23,MATCH($C122,FIXTURES!$B$2:$B$23,0),0),IF(AND(HLOOKUP(BY$2,FIXTURES!$C$2:$NC$23,MATCH($C122,FIXTURES!$B$2:$B$23,0),0)="",HLOOKUP(BY$2+1,FIXTURES!$C$2:$NC$23,MATCH($C122,FIXTURES!$B$2:$B$23,0),0)=""),HLOOKUP(BY$2+2,FIXTURES!$C$2:$NC$23,MATCH($C122,FIXTURES!$B$2:$B$23,0),0),IF(HLOOKUP(BY$2+1,FIXTURES!$C$2:$NC$23,MATCH($C122,FIXTURES!$B$2:$B$23,0),0)="",HLOOKUP(BY$2,FIXTURES!$C$2:$NC$23,MATCH($C122,FIXTURES!$B$2:$B$23,0),0),HLOOKUP(BY$2+1,FIXTURES!$C$2:$NC$23,MATCH($C122,FIXTURES!$B$2:$B$23,0),0)))),IF(AND(HLOOKUP(BY$2,FIXTURES!$C$2:$NC$23,MATCH($C122,FIXTURES!$B$2:$B$23,0),0)="",HLOOKUP(BY$2+1,FIXTURES!$C$2:$NC$23,MATCH($C122,FIXTURES!$B$2:$B$23,0),0)=""),HLOOKUP(BY$2+2,FIXTURES!$C$2:$NC$23,MATCH($C122,FIXTURES!$B$2:$B$23,0),0),IF(HLOOKUP(BY$2+1,FIXTURES!$C$2:$NC$23,MATCH($C122,FIXTURES!$B$2:$B$23,0),0)="",HLOOKUP(BY$2,FIXTURES!$C$2:$NC$23,MATCH($C122,FIXTURES!$B$2:$B$23,0),0),HLOOKUP(BY$2+1,FIXTURES!$C$2:$NC$23,MATCH($C122,FIXTURES!$B$2:$B$23,0),0))))</f>
        <v>BRE</v>
      </c>
      <c r="BZ122" s="119" t="s">
        <v>1278</v>
      </c>
      <c r="CA122" s="70" t="str">
        <f>IF(CA$1="SAT",IF(AND(HLOOKUP(CA$2,FIXTURES!$C$2:$NC$23,MATCH($C122,FIXTURES!$B$2:$B$23,0),0)="",HLOOKUP(CA$2+1,FIXTURES!$C$2:$NC$23,MATCH($C122,FIXTURES!$B$2:$B$23,0),0)="",HLOOKUP(CA$2+2,FIXTURES!$C$2:$NC$23,MATCH($C122,FIXTURES!$B$2:$B$23,0),0)=""),HLOOKUP(CA$2-1,FIXTURES!$C$2:$NC$23,MATCH($C122,FIXTURES!$B$2:$B$23,0),0),IF(AND(HLOOKUP(CA$2,FIXTURES!$C$2:$NC$23,MATCH($C122,FIXTURES!$B$2:$B$23,0),0)="",HLOOKUP(CA$2+1,FIXTURES!$C$2:$NC$23,MATCH($C122,FIXTURES!$B$2:$B$23,0),0)=""),HLOOKUP(CA$2+2,FIXTURES!$C$2:$NC$23,MATCH($C122,FIXTURES!$B$2:$B$23,0),0),IF(HLOOKUP(CA$2+1,FIXTURES!$C$2:$NC$23,MATCH($C122,FIXTURES!$B$2:$B$23,0),0)="",HLOOKUP(CA$2,FIXTURES!$C$2:$NC$23,MATCH($C122,FIXTURES!$B$2:$B$23,0),0),HLOOKUP(CA$2+1,FIXTURES!$C$2:$NC$23,MATCH($C122,FIXTURES!$B$2:$B$23,0),0)))),IF(AND(HLOOKUP(CA$2,FIXTURES!$C$2:$NC$23,MATCH($C122,FIXTURES!$B$2:$B$23,0),0)="",HLOOKUP(CA$2+1,FIXTURES!$C$2:$NC$23,MATCH($C122,FIXTURES!$B$2:$B$23,0),0)=""),HLOOKUP(CA$2+2,FIXTURES!$C$2:$NC$23,MATCH($C122,FIXTURES!$B$2:$B$23,0),0),IF(HLOOKUP(CA$2+1,FIXTURES!$C$2:$NC$23,MATCH($C122,FIXTURES!$B$2:$B$23,0),0)="",HLOOKUP(CA$2,FIXTURES!$C$2:$NC$23,MATCH($C122,FIXTURES!$B$2:$B$23,0),0),HLOOKUP(CA$2+1,FIXTURES!$C$2:$NC$23,MATCH($C122,FIXTURES!$B$2:$B$23,0),0))))</f>
        <v>lei</v>
      </c>
      <c r="CB122" s="70" t="str">
        <f>IF(CB$1="SAT",IF(AND(HLOOKUP(CB$2,FIXTURES!$C$2:$NC$23,MATCH($C122,FIXTURES!$B$2:$B$23,0),0)="",HLOOKUP(CB$2+1,FIXTURES!$C$2:$NC$23,MATCH($C122,FIXTURES!$B$2:$B$23,0),0)="",HLOOKUP(CB$2+2,FIXTURES!$C$2:$NC$23,MATCH($C122,FIXTURES!$B$2:$B$23,0),0)=""),HLOOKUP(CB$2-1,FIXTURES!$C$2:$NC$23,MATCH($C122,FIXTURES!$B$2:$B$23,0),0),IF(AND(HLOOKUP(CB$2,FIXTURES!$C$2:$NC$23,MATCH($C122,FIXTURES!$B$2:$B$23,0),0)="",HLOOKUP(CB$2+1,FIXTURES!$C$2:$NC$23,MATCH($C122,FIXTURES!$B$2:$B$23,0),0)=""),HLOOKUP(CB$2+2,FIXTURES!$C$2:$NC$23,MATCH($C122,FIXTURES!$B$2:$B$23,0),0),IF(HLOOKUP(CB$2+1,FIXTURES!$C$2:$NC$23,MATCH($C122,FIXTURES!$B$2:$B$23,0),0)="",HLOOKUP(CB$2,FIXTURES!$C$2:$NC$23,MATCH($C122,FIXTURES!$B$2:$B$23,0),0),HLOOKUP(CB$2+1,FIXTURES!$C$2:$NC$23,MATCH($C122,FIXTURES!$B$2:$B$23,0),0)))),IF(AND(HLOOKUP(CB$2,FIXTURES!$C$2:$NC$23,MATCH($C122,FIXTURES!$B$2:$B$23,0),0)="",HLOOKUP(CB$2+1,FIXTURES!$C$2:$NC$23,MATCH($C122,FIXTURES!$B$2:$B$23,0),0)=""),HLOOKUP(CB$2+2,FIXTURES!$C$2:$NC$23,MATCH($C122,FIXTURES!$B$2:$B$23,0),0),IF(HLOOKUP(CB$2+1,FIXTURES!$C$2:$NC$23,MATCH($C122,FIXTURES!$B$2:$B$23,0),0)="",HLOOKUP(CB$2,FIXTURES!$C$2:$NC$23,MATCH($C122,FIXTURES!$B$2:$B$23,0),0),HLOOKUP(CB$2+1,FIXTURES!$C$2:$NC$23,MATCH($C122,FIXTURES!$B$2:$B$23,0),0))))</f>
        <v>CRY</v>
      </c>
      <c r="CC122" s="70" t="str">
        <f>IF(CC$1="SAT",IF(AND(HLOOKUP(CC$2,FIXTURES!$C$2:$NC$23,MATCH($C122,FIXTURES!$B$2:$B$23,0),0)="",HLOOKUP(CC$2+1,FIXTURES!$C$2:$NC$23,MATCH($C122,FIXTURES!$B$2:$B$23,0),0)="",HLOOKUP(CC$2+2,FIXTURES!$C$2:$NC$23,MATCH($C122,FIXTURES!$B$2:$B$23,0),0)=""),HLOOKUP(CC$2-1,FIXTURES!$C$2:$NC$23,MATCH($C122,FIXTURES!$B$2:$B$23,0),0),IF(AND(HLOOKUP(CC$2,FIXTURES!$C$2:$NC$23,MATCH($C122,FIXTURES!$B$2:$B$23,0),0)="",HLOOKUP(CC$2+1,FIXTURES!$C$2:$NC$23,MATCH($C122,FIXTURES!$B$2:$B$23,0),0)=""),HLOOKUP(CC$2+2,FIXTURES!$C$2:$NC$23,MATCH($C122,FIXTURES!$B$2:$B$23,0),0),IF(HLOOKUP(CC$2+1,FIXTURES!$C$2:$NC$23,MATCH($C122,FIXTURES!$B$2:$B$23,0),0)="",HLOOKUP(CC$2,FIXTURES!$C$2:$NC$23,MATCH($C122,FIXTURES!$B$2:$B$23,0),0),HLOOKUP(CC$2+1,FIXTURES!$C$2:$NC$23,MATCH($C122,FIXTURES!$B$2:$B$23,0),0)))),IF(AND(HLOOKUP(CC$2,FIXTURES!$C$2:$NC$23,MATCH($C122,FIXTURES!$B$2:$B$23,0),0)="",HLOOKUP(CC$2+1,FIXTURES!$C$2:$NC$23,MATCH($C122,FIXTURES!$B$2:$B$23,0),0)=""),HLOOKUP(CC$2+2,FIXTURES!$C$2:$NC$23,MATCH($C122,FIXTURES!$B$2:$B$23,0),0),IF(HLOOKUP(CC$2+1,FIXTURES!$C$2:$NC$23,MATCH($C122,FIXTURES!$B$2:$B$23,0),0)="",HLOOKUP(CC$2,FIXTURES!$C$2:$NC$23,MATCH($C122,FIXTURES!$B$2:$B$23,0),0),HLOOKUP(CC$2+1,FIXTURES!$C$2:$NC$23,MATCH($C122,FIXTURES!$B$2:$B$23,0),0))))</f>
        <v>bha</v>
      </c>
      <c r="CD122" s="119" t="s">
        <v>1278</v>
      </c>
      <c r="CE122" s="70" t="str">
        <f>IF(CE$1="SAT",IF(AND(HLOOKUP(CE$2,FIXTURES!$C$2:$NC$23,MATCH($C122,FIXTURES!$B$2:$B$23,0),0)="",HLOOKUP(CE$2+1,FIXTURES!$C$2:$NC$23,MATCH($C122,FIXTURES!$B$2:$B$23,0),0)="",HLOOKUP(CE$2+2,FIXTURES!$C$2:$NC$23,MATCH($C122,FIXTURES!$B$2:$B$23,0),0)=""),HLOOKUP(CE$2-1,FIXTURES!$C$2:$NC$23,MATCH($C122,FIXTURES!$B$2:$B$23,0),0),IF(AND(HLOOKUP(CE$2,FIXTURES!$C$2:$NC$23,MATCH($C122,FIXTURES!$B$2:$B$23,0),0)="",HLOOKUP(CE$2+1,FIXTURES!$C$2:$NC$23,MATCH($C122,FIXTURES!$B$2:$B$23,0),0)=""),HLOOKUP(CE$2+2,FIXTURES!$C$2:$NC$23,MATCH($C122,FIXTURES!$B$2:$B$23,0),0),IF(HLOOKUP(CE$2+1,FIXTURES!$C$2:$NC$23,MATCH($C122,FIXTURES!$B$2:$B$23,0),0)="",HLOOKUP(CE$2,FIXTURES!$C$2:$NC$23,MATCH($C122,FIXTURES!$B$2:$B$23,0),0),HLOOKUP(CE$2+1,FIXTURES!$C$2:$NC$23,MATCH($C122,FIXTURES!$B$2:$B$23,0),0)))),IF(AND(HLOOKUP(CE$2,FIXTURES!$C$2:$NC$23,MATCH($C122,FIXTURES!$B$2:$B$23,0),0)="",HLOOKUP(CE$2+1,FIXTURES!$C$2:$NC$23,MATCH($C122,FIXTURES!$B$2:$B$23,0),0)=""),HLOOKUP(CE$2+2,FIXTURES!$C$2:$NC$23,MATCH($C122,FIXTURES!$B$2:$B$23,0),0),IF(HLOOKUP(CE$2+1,FIXTURES!$C$2:$NC$23,MATCH($C122,FIXTURES!$B$2:$B$23,0),0)="",HLOOKUP(CE$2,FIXTURES!$C$2:$NC$23,MATCH($C122,FIXTURES!$B$2:$B$23,0),0),HLOOKUP(CE$2+1,FIXTURES!$C$2:$NC$23,MATCH($C122,FIXTURES!$B$2:$B$23,0),0))))</f>
        <v>AVL</v>
      </c>
      <c r="CF122" s="119" t="s">
        <v>1278</v>
      </c>
      <c r="CG122" s="70" t="str">
        <f>IF(CG$1="SAT",IF(AND(HLOOKUP(CG$2,FIXTURES!$C$2:$NC$23,MATCH($C122,FIXTURES!$B$2:$B$23,0),0)="",HLOOKUP(CG$2+1,FIXTURES!$C$2:$NC$23,MATCH($C122,FIXTURES!$B$2:$B$23,0),0)="",HLOOKUP(CG$2+2,FIXTURES!$C$2:$NC$23,MATCH($C122,FIXTURES!$B$2:$B$23,0),0)=""),HLOOKUP(CG$2-1,FIXTURES!$C$2:$NC$23,MATCH($C122,FIXTURES!$B$2:$B$23,0),0),IF(AND(HLOOKUP(CG$2,FIXTURES!$C$2:$NC$23,MATCH($C122,FIXTURES!$B$2:$B$23,0),0)="",HLOOKUP(CG$2+1,FIXTURES!$C$2:$NC$23,MATCH($C122,FIXTURES!$B$2:$B$23,0),0)=""),HLOOKUP(CG$2+2,FIXTURES!$C$2:$NC$23,MATCH($C122,FIXTURES!$B$2:$B$23,0),0),IF(HLOOKUP(CG$2+1,FIXTURES!$C$2:$NC$23,MATCH($C122,FIXTURES!$B$2:$B$23,0),0)="",HLOOKUP(CG$2,FIXTURES!$C$2:$NC$23,MATCH($C122,FIXTURES!$B$2:$B$23,0),0),HLOOKUP(CG$2+1,FIXTURES!$C$2:$NC$23,MATCH($C122,FIXTURES!$B$2:$B$23,0),0)))),IF(AND(HLOOKUP(CG$2,FIXTURES!$C$2:$NC$23,MATCH($C122,FIXTURES!$B$2:$B$23,0),0)="",HLOOKUP(CG$2+1,FIXTURES!$C$2:$NC$23,MATCH($C122,FIXTURES!$B$2:$B$23,0),0)=""),HLOOKUP(CG$2+2,FIXTURES!$C$2:$NC$23,MATCH($C122,FIXTURES!$B$2:$B$23,0),0),IF(HLOOKUP(CG$2+1,FIXTURES!$C$2:$NC$23,MATCH($C122,FIXTURES!$B$2:$B$23,0),0)="",HLOOKUP(CG$2,FIXTURES!$C$2:$NC$23,MATCH($C122,FIXTURES!$B$2:$B$23,0),0),HLOOKUP(CG$2+1,FIXTURES!$C$2:$NC$23,MATCH($C122,FIXTURES!$B$2:$B$23,0),0))))</f>
        <v>mun</v>
      </c>
      <c r="CH122" s="119" t="s">
        <v>1278</v>
      </c>
      <c r="CI122" s="70" t="str">
        <f>IF(CI$1="SAT",IF(AND(HLOOKUP(CI$2,FIXTURES!$C$2:$NC$23,MATCH($C122,FIXTURES!$B$2:$B$23,0),0)="",HLOOKUP(CI$2+1,FIXTURES!$C$2:$NC$23,MATCH($C122,FIXTURES!$B$2:$B$23,0),0)="",HLOOKUP(CI$2+2,FIXTURES!$C$2:$NC$23,MATCH($C122,FIXTURES!$B$2:$B$23,0),0)=""),HLOOKUP(CI$2-1,FIXTURES!$C$2:$NC$23,MATCH($C122,FIXTURES!$B$2:$B$23,0),0),IF(AND(HLOOKUP(CI$2,FIXTURES!$C$2:$NC$23,MATCH($C122,FIXTURES!$B$2:$B$23,0),0)="",HLOOKUP(CI$2+1,FIXTURES!$C$2:$NC$23,MATCH($C122,FIXTURES!$B$2:$B$23,0),0)=""),HLOOKUP(CI$2+2,FIXTURES!$C$2:$NC$23,MATCH($C122,FIXTURES!$B$2:$B$23,0),0),IF(HLOOKUP(CI$2+1,FIXTURES!$C$2:$NC$23,MATCH($C122,FIXTURES!$B$2:$B$23,0),0)="",HLOOKUP(CI$2,FIXTURES!$C$2:$NC$23,MATCH($C122,FIXTURES!$B$2:$B$23,0),0),HLOOKUP(CI$2+1,FIXTURES!$C$2:$NC$23,MATCH($C122,FIXTURES!$B$2:$B$23,0),0)))),IF(AND(HLOOKUP(CI$2,FIXTURES!$C$2:$NC$23,MATCH($C122,FIXTURES!$B$2:$B$23,0),0)="",HLOOKUP(CI$2+1,FIXTURES!$C$2:$NC$23,MATCH($C122,FIXTURES!$B$2:$B$23,0),0)=""),HLOOKUP(CI$2+2,FIXTURES!$C$2:$NC$23,MATCH($C122,FIXTURES!$B$2:$B$23,0),0),IF(HLOOKUP(CI$2+1,FIXTURES!$C$2:$NC$23,MATCH($C122,FIXTURES!$B$2:$B$23,0),0)="",HLOOKUP(CI$2,FIXTURES!$C$2:$NC$23,MATCH($C122,FIXTURES!$B$2:$B$23,0),0),HLOOKUP(CI$2+1,FIXTURES!$C$2:$NC$23,MATCH($C122,FIXTURES!$B$2:$B$23,0),0))))</f>
        <v>EVE</v>
      </c>
      <c r="CJ122" s="119" t="s">
        <v>1278</v>
      </c>
      <c r="CK122" s="70" t="str">
        <f>IF(CK$1="SAT",IF(AND(HLOOKUP(CK$2,FIXTURES!$C$2:$NC$23,MATCH($C122,FIXTURES!$B$2:$B$23,0),0)="",HLOOKUP(CK$2+1,FIXTURES!$C$2:$NC$23,MATCH($C122,FIXTURES!$B$2:$B$23,0),0)="",HLOOKUP(CK$2+2,FIXTURES!$C$2:$NC$23,MATCH($C122,FIXTURES!$B$2:$B$23,0),0)=""),HLOOKUP(CK$2-1,FIXTURES!$C$2:$NC$23,MATCH($C122,FIXTURES!$B$2:$B$23,0),0),IF(AND(HLOOKUP(CK$2,FIXTURES!$C$2:$NC$23,MATCH($C122,FIXTURES!$B$2:$B$23,0),0)="",HLOOKUP(CK$2+1,FIXTURES!$C$2:$NC$23,MATCH($C122,FIXTURES!$B$2:$B$23,0),0)=""),HLOOKUP(CK$2+2,FIXTURES!$C$2:$NC$23,MATCH($C122,FIXTURES!$B$2:$B$23,0),0),IF(HLOOKUP(CK$2+1,FIXTURES!$C$2:$NC$23,MATCH($C122,FIXTURES!$B$2:$B$23,0),0)="",HLOOKUP(CK$2,FIXTURES!$C$2:$NC$23,MATCH($C122,FIXTURES!$B$2:$B$23,0),0),HLOOKUP(CK$2+1,FIXTURES!$C$2:$NC$23,MATCH($C122,FIXTURES!$B$2:$B$23,0),0)))),IF(AND(HLOOKUP(CK$2,FIXTURES!$C$2:$NC$23,MATCH($C122,FIXTURES!$B$2:$B$23,0),0)="",HLOOKUP(CK$2+1,FIXTURES!$C$2:$NC$23,MATCH($C122,FIXTURES!$B$2:$B$23,0),0)=""),HLOOKUP(CK$2+2,FIXTURES!$C$2:$NC$23,MATCH($C122,FIXTURES!$B$2:$B$23,0),0),IF(HLOOKUP(CK$2+1,FIXTURES!$C$2:$NC$23,MATCH($C122,FIXTURES!$B$2:$B$23,0),0)="",HLOOKUP(CK$2,FIXTURES!$C$2:$NC$23,MATCH($C122,FIXTURES!$B$2:$B$23,0),0),HLOOKUP(CK$2+1,FIXTURES!$C$2:$NC$23,MATCH($C122,FIXTURES!$B$2:$B$23,0),0))))</f>
        <v>ars</v>
      </c>
      <c r="CL122" s="70" t="str">
        <f>IF(CL$1="SAT",IF(AND(HLOOKUP(CL$2,FIXTURES!$C$2:$NC$23,MATCH($C122,FIXTURES!$B$2:$B$23,0),0)="",HLOOKUP(CL$2+1,FIXTURES!$C$2:$NC$23,MATCH($C122,FIXTURES!$B$2:$B$23,0),0)="",HLOOKUP(CL$2+2,FIXTURES!$C$2:$NC$23,MATCH($C122,FIXTURES!$B$2:$B$23,0),0)=""),HLOOKUP(CL$2-1,FIXTURES!$C$2:$NC$23,MATCH($C122,FIXTURES!$B$2:$B$23,0),0),IF(AND(HLOOKUP(CL$2,FIXTURES!$C$2:$NC$23,MATCH($C122,FIXTURES!$B$2:$B$23,0),0)="",HLOOKUP(CL$2+1,FIXTURES!$C$2:$NC$23,MATCH($C122,FIXTURES!$B$2:$B$23,0),0)=""),HLOOKUP(CL$2+2,FIXTURES!$C$2:$NC$23,MATCH($C122,FIXTURES!$B$2:$B$23,0),0),IF(HLOOKUP(CL$2+1,FIXTURES!$C$2:$NC$23,MATCH($C122,FIXTURES!$B$2:$B$23,0),0)="",HLOOKUP(CL$2,FIXTURES!$C$2:$NC$23,MATCH($C122,FIXTURES!$B$2:$B$23,0),0),HLOOKUP(CL$2+1,FIXTURES!$C$2:$NC$23,MATCH($C122,FIXTURES!$B$2:$B$23,0),0)))),IF(AND(HLOOKUP(CL$2,FIXTURES!$C$2:$NC$23,MATCH($C122,FIXTURES!$B$2:$B$23,0),0)="",HLOOKUP(CL$2+1,FIXTURES!$C$2:$NC$23,MATCH($C122,FIXTURES!$B$2:$B$23,0),0)=""),HLOOKUP(CL$2+2,FIXTURES!$C$2:$NC$23,MATCH($C122,FIXTURES!$B$2:$B$23,0),0),IF(HLOOKUP(CL$2+1,FIXTURES!$C$2:$NC$23,MATCH($C122,FIXTURES!$B$2:$B$23,0),0)="",HLOOKUP(CL$2,FIXTURES!$C$2:$NC$23,MATCH($C122,FIXTURES!$B$2:$B$23,0),0),HLOOKUP(CL$2+1,FIXTURES!$C$2:$NC$23,MATCH($C122,FIXTURES!$B$2:$B$23,0),0))))</f>
        <v/>
      </c>
      <c r="CM122" s="70" t="str">
        <f>IF(CM$1="SAT",IF(AND(HLOOKUP(CM$2,FIXTURES!$C$2:$NC$23,MATCH($C122,FIXTURES!$B$2:$B$23,0),0)="",HLOOKUP(CM$2+1,FIXTURES!$C$2:$NC$23,MATCH($C122,FIXTURES!$B$2:$B$23,0),0)="",HLOOKUP(CM$2+2,FIXTURES!$C$2:$NC$23,MATCH($C122,FIXTURES!$B$2:$B$23,0),0)=""),HLOOKUP(CM$2-1,FIXTURES!$C$2:$NC$23,MATCH($C122,FIXTURES!$B$2:$B$23,0),0),IF(AND(HLOOKUP(CM$2,FIXTURES!$C$2:$NC$23,MATCH($C122,FIXTURES!$B$2:$B$23,0),0)="",HLOOKUP(CM$2+1,FIXTURES!$C$2:$NC$23,MATCH($C122,FIXTURES!$B$2:$B$23,0),0)=""),HLOOKUP(CM$2+2,FIXTURES!$C$2:$NC$23,MATCH($C122,FIXTURES!$B$2:$B$23,0),0),IF(HLOOKUP(CM$2+1,FIXTURES!$C$2:$NC$23,MATCH($C122,FIXTURES!$B$2:$B$23,0),0)="",HLOOKUP(CM$2,FIXTURES!$C$2:$NC$23,MATCH($C122,FIXTURES!$B$2:$B$23,0),0),HLOOKUP(CM$2+1,FIXTURES!$C$2:$NC$23,MATCH($C122,FIXTURES!$B$2:$B$23,0),0)))),IF(AND(HLOOKUP(CM$2,FIXTURES!$C$2:$NC$23,MATCH($C122,FIXTURES!$B$2:$B$23,0),0)="",HLOOKUP(CM$2+1,FIXTURES!$C$2:$NC$23,MATCH($C122,FIXTURES!$B$2:$B$23,0),0)=""),HLOOKUP(CM$2+2,FIXTURES!$C$2:$NC$23,MATCH($C122,FIXTURES!$B$2:$B$23,0),0),IF(HLOOKUP(CM$2+1,FIXTURES!$C$2:$NC$23,MATCH($C122,FIXTURES!$B$2:$B$23,0),0)="",HLOOKUP(CM$2,FIXTURES!$C$2:$NC$23,MATCH($C122,FIXTURES!$B$2:$B$23,0),0),HLOOKUP(CM$2+1,FIXTURES!$C$2:$NC$23,MATCH($C122,FIXTURES!$B$2:$B$23,0),0))))</f>
        <v/>
      </c>
      <c r="CN122" s="70" t="str">
        <f>IF(CN$1="SAT",IF(AND(HLOOKUP(CN$2,FIXTURES!$C$2:$NC$23,MATCH($C122,FIXTURES!$B$2:$B$23,0),0)="",HLOOKUP(CN$2+1,FIXTURES!$C$2:$NC$23,MATCH($C122,FIXTURES!$B$2:$B$23,0),0)="",HLOOKUP(CN$2+2,FIXTURES!$C$2:$NC$23,MATCH($C122,FIXTURES!$B$2:$B$23,0),0)=""),HLOOKUP(CN$2-1,FIXTURES!$C$2:$NC$23,MATCH($C122,FIXTURES!$B$2:$B$23,0),0),IF(AND(HLOOKUP(CN$2,FIXTURES!$C$2:$NC$23,MATCH($C122,FIXTURES!$B$2:$B$23,0),0)="",HLOOKUP(CN$2+1,FIXTURES!$C$2:$NC$23,MATCH($C122,FIXTURES!$B$2:$B$23,0),0)=""),HLOOKUP(CN$2+2,FIXTURES!$C$2:$NC$23,MATCH($C122,FIXTURES!$B$2:$B$23,0),0),IF(HLOOKUP(CN$2+1,FIXTURES!$C$2:$NC$23,MATCH($C122,FIXTURES!$B$2:$B$23,0),0)="",HLOOKUP(CN$2,FIXTURES!$C$2:$NC$23,MATCH($C122,FIXTURES!$B$2:$B$23,0),0),HLOOKUP(CN$2+1,FIXTURES!$C$2:$NC$23,MATCH($C122,FIXTURES!$B$2:$B$23,0),0)))),IF(AND(HLOOKUP(CN$2,FIXTURES!$C$2:$NC$23,MATCH($C122,FIXTURES!$B$2:$B$23,0),0)="",HLOOKUP(CN$2+1,FIXTURES!$C$2:$NC$23,MATCH($C122,FIXTURES!$B$2:$B$23,0),0)=""),HLOOKUP(CN$2+2,FIXTURES!$C$2:$NC$23,MATCH($C122,FIXTURES!$B$2:$B$23,0),0),IF(HLOOKUP(CN$2+1,FIXTURES!$C$2:$NC$23,MATCH($C122,FIXTURES!$B$2:$B$23,0),0)="",HLOOKUP(CN$2,FIXTURES!$C$2:$NC$23,MATCH($C122,FIXTURES!$B$2:$B$23,0),0),HLOOKUP(CN$2+1,FIXTURES!$C$2:$NC$23,MATCH($C122,FIXTURES!$B$2:$B$23,0),0))))</f>
        <v/>
      </c>
      <c r="CO122" s="70" t="str">
        <f>IF(CO$1="SAT",IF(AND(HLOOKUP(CO$2,FIXTURES!$C$2:$NC$23,MATCH($C122,FIXTURES!$B$2:$B$23,0),0)="",HLOOKUP(CO$2+1,FIXTURES!$C$2:$NC$23,MATCH($C122,FIXTURES!$B$2:$B$23,0),0)="",HLOOKUP(CO$2+2,FIXTURES!$C$2:$NC$23,MATCH($C122,FIXTURES!$B$2:$B$23,0),0)=""),HLOOKUP(CO$2-1,FIXTURES!$C$2:$NC$23,MATCH($C122,FIXTURES!$B$2:$B$23,0),0),IF(AND(HLOOKUP(CO$2,FIXTURES!$C$2:$NC$23,MATCH($C122,FIXTURES!$B$2:$B$23,0),0)="",HLOOKUP(CO$2+1,FIXTURES!$C$2:$NC$23,MATCH($C122,FIXTURES!$B$2:$B$23,0),0)=""),HLOOKUP(CO$2+2,FIXTURES!$C$2:$NC$23,MATCH($C122,FIXTURES!$B$2:$B$23,0),0),IF(HLOOKUP(CO$2+1,FIXTURES!$C$2:$NC$23,MATCH($C122,FIXTURES!$B$2:$B$23,0),0)="",HLOOKUP(CO$2,FIXTURES!$C$2:$NC$23,MATCH($C122,FIXTURES!$B$2:$B$23,0),0),HLOOKUP(CO$2+1,FIXTURES!$C$2:$NC$23,MATCH($C122,FIXTURES!$B$2:$B$23,0),0)))),IF(AND(HLOOKUP(CO$2,FIXTURES!$C$2:$NC$23,MATCH($C122,FIXTURES!$B$2:$B$23,0),0)="",HLOOKUP(CO$2+1,FIXTURES!$C$2:$NC$23,MATCH($C122,FIXTURES!$B$2:$B$23,0),0)=""),HLOOKUP(CO$2+2,FIXTURES!$C$2:$NC$23,MATCH($C122,FIXTURES!$B$2:$B$23,0),0),IF(HLOOKUP(CO$2+1,FIXTURES!$C$2:$NC$23,MATCH($C122,FIXTURES!$B$2:$B$23,0),0)="",HLOOKUP(CO$2,FIXTURES!$C$2:$NC$23,MATCH($C122,FIXTURES!$B$2:$B$23,0),0),HLOOKUP(CO$2+1,FIXTURES!$C$2:$NC$23,MATCH($C122,FIXTURES!$B$2:$B$23,0),0))))</f>
        <v/>
      </c>
      <c r="CP122" s="70" t="str">
        <f>IF(CP$1="SAT",IF(AND(HLOOKUP(CP$2,FIXTURES!$C$2:$NC$23,MATCH($C122,FIXTURES!$B$2:$B$23,0),0)="",HLOOKUP(CP$2+1,FIXTURES!$C$2:$NC$23,MATCH($C122,FIXTURES!$B$2:$B$23,0),0)="",HLOOKUP(CP$2+2,FIXTURES!$C$2:$NC$23,MATCH($C122,FIXTURES!$B$2:$B$23,0),0)=""),HLOOKUP(CP$2-1,FIXTURES!$C$2:$NC$23,MATCH($C122,FIXTURES!$B$2:$B$23,0),0),IF(AND(HLOOKUP(CP$2,FIXTURES!$C$2:$NC$23,MATCH($C122,FIXTURES!$B$2:$B$23,0),0)="",HLOOKUP(CP$2+1,FIXTURES!$C$2:$NC$23,MATCH($C122,FIXTURES!$B$2:$B$23,0),0)=""),HLOOKUP(CP$2+2,FIXTURES!$C$2:$NC$23,MATCH($C122,FIXTURES!$B$2:$B$23,0),0),IF(HLOOKUP(CP$2+1,FIXTURES!$C$2:$NC$23,MATCH($C122,FIXTURES!$B$2:$B$23,0),0)="",HLOOKUP(CP$2,FIXTURES!$C$2:$NC$23,MATCH($C122,FIXTURES!$B$2:$B$23,0),0),HLOOKUP(CP$2+1,FIXTURES!$C$2:$NC$23,MATCH($C122,FIXTURES!$B$2:$B$23,0),0)))),IF(AND(HLOOKUP(CP$2,FIXTURES!$C$2:$NC$23,MATCH($C122,FIXTURES!$B$2:$B$23,0),0)="",HLOOKUP(CP$2+1,FIXTURES!$C$2:$NC$23,MATCH($C122,FIXTURES!$B$2:$B$23,0),0)=""),HLOOKUP(CP$2+2,FIXTURES!$C$2:$NC$23,MATCH($C122,FIXTURES!$B$2:$B$23,0),0),IF(HLOOKUP(CP$2+1,FIXTURES!$C$2:$NC$23,MATCH($C122,FIXTURES!$B$2:$B$23,0),0)="",HLOOKUP(CP$2,FIXTURES!$C$2:$NC$23,MATCH($C122,FIXTURES!$B$2:$B$23,0),0),HLOOKUP(CP$2+1,FIXTURES!$C$2:$NC$23,MATCH($C122,FIXTURES!$B$2:$B$23,0),0))))</f>
        <v/>
      </c>
      <c r="CQ122" s="70" t="str">
        <f>IF(CQ$1="SAT",IF(AND(HLOOKUP(CQ$2,FIXTURES!$C$2:$NC$23,MATCH($C122,FIXTURES!$B$2:$B$23,0),0)="",HLOOKUP(CQ$2+1,FIXTURES!$C$2:$NC$23,MATCH($C122,FIXTURES!$B$2:$B$23,0),0)="",HLOOKUP(CQ$2+2,FIXTURES!$C$2:$NC$23,MATCH($C122,FIXTURES!$B$2:$B$23,0),0)=""),HLOOKUP(CQ$2-1,FIXTURES!$C$2:$NC$23,MATCH($C122,FIXTURES!$B$2:$B$23,0),0),IF(AND(HLOOKUP(CQ$2,FIXTURES!$C$2:$NC$23,MATCH($C122,FIXTURES!$B$2:$B$23,0),0)="",HLOOKUP(CQ$2+1,FIXTURES!$C$2:$NC$23,MATCH($C122,FIXTURES!$B$2:$B$23,0),0)=""),HLOOKUP(CQ$2+2,FIXTURES!$C$2:$NC$23,MATCH($C122,FIXTURES!$B$2:$B$23,0),0),IF(HLOOKUP(CQ$2+1,FIXTURES!$C$2:$NC$23,MATCH($C122,FIXTURES!$B$2:$B$23,0),0)="",HLOOKUP(CQ$2,FIXTURES!$C$2:$NC$23,MATCH($C122,FIXTURES!$B$2:$B$23,0),0),HLOOKUP(CQ$2+1,FIXTURES!$C$2:$NC$23,MATCH($C122,FIXTURES!$B$2:$B$23,0),0)))),IF(AND(HLOOKUP(CQ$2,FIXTURES!$C$2:$NC$23,MATCH($C122,FIXTURES!$B$2:$B$23,0),0)="",HLOOKUP(CQ$2+1,FIXTURES!$C$2:$NC$23,MATCH($C122,FIXTURES!$B$2:$B$23,0),0)=""),HLOOKUP(CQ$2+2,FIXTURES!$C$2:$NC$23,MATCH($C122,FIXTURES!$B$2:$B$23,0),0),IF(HLOOKUP(CQ$2+1,FIXTURES!$C$2:$NC$23,MATCH($C122,FIXTURES!$B$2:$B$23,0),0)="",HLOOKUP(CQ$2,FIXTURES!$C$2:$NC$23,MATCH($C122,FIXTURES!$B$2:$B$23,0),0),HLOOKUP(CQ$2+1,FIXTURES!$C$2:$NC$23,MATCH($C122,FIXTURES!$B$2:$B$23,0),0))))</f>
        <v/>
      </c>
      <c r="CR122" s="70" t="str">
        <f>IF(CR$1="SAT",IF(AND(HLOOKUP(CR$2,FIXTURES!$C$2:$NC$23,MATCH($C122,FIXTURES!$B$2:$B$23,0),0)="",HLOOKUP(CR$2+1,FIXTURES!$C$2:$NC$23,MATCH($C122,FIXTURES!$B$2:$B$23,0),0)="",HLOOKUP(CR$2+2,FIXTURES!$C$2:$NC$23,MATCH($C122,FIXTURES!$B$2:$B$23,0),0)=""),HLOOKUP(CR$2-1,FIXTURES!$C$2:$NC$23,MATCH($C122,FIXTURES!$B$2:$B$23,0),0),IF(AND(HLOOKUP(CR$2,FIXTURES!$C$2:$NC$23,MATCH($C122,FIXTURES!$B$2:$B$23,0),0)="",HLOOKUP(CR$2+1,FIXTURES!$C$2:$NC$23,MATCH($C122,FIXTURES!$B$2:$B$23,0),0)=""),HLOOKUP(CR$2+2,FIXTURES!$C$2:$NC$23,MATCH($C122,FIXTURES!$B$2:$B$23,0),0),IF(HLOOKUP(CR$2+1,FIXTURES!$C$2:$NC$23,MATCH($C122,FIXTURES!$B$2:$B$23,0),0)="",HLOOKUP(CR$2,FIXTURES!$C$2:$NC$23,MATCH($C122,FIXTURES!$B$2:$B$23,0),0),HLOOKUP(CR$2+1,FIXTURES!$C$2:$NC$23,MATCH($C122,FIXTURES!$B$2:$B$23,0),0)))),IF(AND(HLOOKUP(CR$2,FIXTURES!$C$2:$NC$23,MATCH($C122,FIXTURES!$B$2:$B$23,0),0)="",HLOOKUP(CR$2+1,FIXTURES!$C$2:$NC$23,MATCH($C122,FIXTURES!$B$2:$B$23,0),0)=""),HLOOKUP(CR$2+2,FIXTURES!$C$2:$NC$23,MATCH($C122,FIXTURES!$B$2:$B$23,0),0),IF(HLOOKUP(CR$2+1,FIXTURES!$C$2:$NC$23,MATCH($C122,FIXTURES!$B$2:$B$23,0),0)="",HLOOKUP(CR$2,FIXTURES!$C$2:$NC$23,MATCH($C122,FIXTURES!$B$2:$B$23,0),0),HLOOKUP(CR$2+1,FIXTURES!$C$2:$NC$23,MATCH($C122,FIXTURES!$B$2:$B$23,0),0))))</f>
        <v/>
      </c>
      <c r="CS122" s="70" t="str">
        <f>IF(CS$1="SAT",IF(AND(HLOOKUP(CS$2,FIXTURES!$C$2:$NC$23,MATCH($C122,FIXTURES!$B$2:$B$23,0),0)="",HLOOKUP(CS$2+1,FIXTURES!$C$2:$NC$23,MATCH($C122,FIXTURES!$B$2:$B$23,0),0)="",HLOOKUP(CS$2+2,FIXTURES!$C$2:$NC$23,MATCH($C122,FIXTURES!$B$2:$B$23,0),0)=""),HLOOKUP(CS$2-1,FIXTURES!$C$2:$NC$23,MATCH($C122,FIXTURES!$B$2:$B$23,0),0),IF(AND(HLOOKUP(CS$2,FIXTURES!$C$2:$NC$23,MATCH($C122,FIXTURES!$B$2:$B$23,0),0)="",HLOOKUP(CS$2+1,FIXTURES!$C$2:$NC$23,MATCH($C122,FIXTURES!$B$2:$B$23,0),0)=""),HLOOKUP(CS$2+2,FIXTURES!$C$2:$NC$23,MATCH($C122,FIXTURES!$B$2:$B$23,0),0),IF(HLOOKUP(CS$2+1,FIXTURES!$C$2:$NC$23,MATCH($C122,FIXTURES!$B$2:$B$23,0),0)="",HLOOKUP(CS$2,FIXTURES!$C$2:$NC$23,MATCH($C122,FIXTURES!$B$2:$B$23,0),0),HLOOKUP(CS$2+1,FIXTURES!$C$2:$NC$23,MATCH($C122,FIXTURES!$B$2:$B$23,0),0)))),IF(AND(HLOOKUP(CS$2,FIXTURES!$C$2:$NC$23,MATCH($C122,FIXTURES!$B$2:$B$23,0),0)="",HLOOKUP(CS$2+1,FIXTURES!$C$2:$NC$23,MATCH($C122,FIXTURES!$B$2:$B$23,0),0)=""),HLOOKUP(CS$2+2,FIXTURES!$C$2:$NC$23,MATCH($C122,FIXTURES!$B$2:$B$23,0),0),IF(HLOOKUP(CS$2+1,FIXTURES!$C$2:$NC$23,MATCH($C122,FIXTURES!$B$2:$B$23,0),0)="",HLOOKUP(CS$2,FIXTURES!$C$2:$NC$23,MATCH($C122,FIXTURES!$B$2:$B$23,0),0),HLOOKUP(CS$2+1,FIXTURES!$C$2:$NC$23,MATCH($C122,FIXTURES!$B$2:$B$23,0),0))))</f>
        <v/>
      </c>
      <c r="CT122" s="70" t="str">
        <f>IF(CT$1="SAT",IF(AND(HLOOKUP(CT$2,FIXTURES!$C$2:$NC$23,MATCH($C122,FIXTURES!$B$2:$B$23,0),0)="",HLOOKUP(CT$2+1,FIXTURES!$C$2:$NC$23,MATCH($C122,FIXTURES!$B$2:$B$23,0),0)="",HLOOKUP(CT$2+2,FIXTURES!$C$2:$NC$23,MATCH($C122,FIXTURES!$B$2:$B$23,0),0)=""),HLOOKUP(CT$2-1,FIXTURES!$C$2:$NC$23,MATCH($C122,FIXTURES!$B$2:$B$23,0),0),IF(AND(HLOOKUP(CT$2,FIXTURES!$C$2:$NC$23,MATCH($C122,FIXTURES!$B$2:$B$23,0),0)="",HLOOKUP(CT$2+1,FIXTURES!$C$2:$NC$23,MATCH($C122,FIXTURES!$B$2:$B$23,0),0)=""),HLOOKUP(CT$2+2,FIXTURES!$C$2:$NC$23,MATCH($C122,FIXTURES!$B$2:$B$23,0),0),IF(HLOOKUP(CT$2+1,FIXTURES!$C$2:$NC$23,MATCH($C122,FIXTURES!$B$2:$B$23,0),0)="",HLOOKUP(CT$2,FIXTURES!$C$2:$NC$23,MATCH($C122,FIXTURES!$B$2:$B$23,0),0),HLOOKUP(CT$2+1,FIXTURES!$C$2:$NC$23,MATCH($C122,FIXTURES!$B$2:$B$23,0),0)))),IF(AND(HLOOKUP(CT$2,FIXTURES!$C$2:$NC$23,MATCH($C122,FIXTURES!$B$2:$B$23,0),0)="",HLOOKUP(CT$2+1,FIXTURES!$C$2:$NC$23,MATCH($C122,FIXTURES!$B$2:$B$23,0),0)=""),HLOOKUP(CT$2+2,FIXTURES!$C$2:$NC$23,MATCH($C122,FIXTURES!$B$2:$B$23,0),0),IF(HLOOKUP(CT$2+1,FIXTURES!$C$2:$NC$23,MATCH($C122,FIXTURES!$B$2:$B$23,0),0)="",HLOOKUP(CT$2,FIXTURES!$C$2:$NC$23,MATCH($C122,FIXTURES!$B$2:$B$23,0),0),HLOOKUP(CT$2+1,FIXTURES!$C$2:$NC$23,MATCH($C122,FIXTURES!$B$2:$B$23,0),0))))</f>
        <v/>
      </c>
      <c r="CU122" s="70" t="str">
        <f>IF(CU$1="SAT",IF(AND(HLOOKUP(CU$2,FIXTURES!$C$2:$NC$23,MATCH($C122,FIXTURES!$B$2:$B$23,0),0)="",HLOOKUP(CU$2+1,FIXTURES!$C$2:$NC$23,MATCH($C122,FIXTURES!$B$2:$B$23,0),0)="",HLOOKUP(CU$2+2,FIXTURES!$C$2:$NC$23,MATCH($C122,FIXTURES!$B$2:$B$23,0),0)=""),HLOOKUP(CU$2-1,FIXTURES!$C$2:$NC$23,MATCH($C122,FIXTURES!$B$2:$B$23,0),0),IF(AND(HLOOKUP(CU$2,FIXTURES!$C$2:$NC$23,MATCH($C122,FIXTURES!$B$2:$B$23,0),0)="",HLOOKUP(CU$2+1,FIXTURES!$C$2:$NC$23,MATCH($C122,FIXTURES!$B$2:$B$23,0),0)=""),HLOOKUP(CU$2+2,FIXTURES!$C$2:$NC$23,MATCH($C122,FIXTURES!$B$2:$B$23,0),0),IF(HLOOKUP(CU$2+1,FIXTURES!$C$2:$NC$23,MATCH($C122,FIXTURES!$B$2:$B$23,0),0)="",HLOOKUP(CU$2,FIXTURES!$C$2:$NC$23,MATCH($C122,FIXTURES!$B$2:$B$23,0),0),HLOOKUP(CU$2+1,FIXTURES!$C$2:$NC$23,MATCH($C122,FIXTURES!$B$2:$B$23,0),0)))),IF(AND(HLOOKUP(CU$2,FIXTURES!$C$2:$NC$23,MATCH($C122,FIXTURES!$B$2:$B$23,0),0)="",HLOOKUP(CU$2+1,FIXTURES!$C$2:$NC$23,MATCH($C122,FIXTURES!$B$2:$B$23,0),0)=""),HLOOKUP(CU$2+2,FIXTURES!$C$2:$NC$23,MATCH($C122,FIXTURES!$B$2:$B$23,0),0),IF(HLOOKUP(CU$2+1,FIXTURES!$C$2:$NC$23,MATCH($C122,FIXTURES!$B$2:$B$23,0),0)="",HLOOKUP(CU$2,FIXTURES!$C$2:$NC$23,MATCH($C122,FIXTURES!$B$2:$B$23,0),0),HLOOKUP(CU$2+1,FIXTURES!$C$2:$NC$23,MATCH($C122,FIXTURES!$B$2:$B$23,0),0))))</f>
        <v/>
      </c>
      <c r="CV122" s="70" t="str">
        <f>IF(CV$1="SAT",IF(AND(HLOOKUP(CV$2,FIXTURES!$C$2:$NC$23,MATCH($C122,FIXTURES!$B$2:$B$23,0),0)="",HLOOKUP(CV$2+1,FIXTURES!$C$2:$NC$23,MATCH($C122,FIXTURES!$B$2:$B$23,0),0)="",HLOOKUP(CV$2+2,FIXTURES!$C$2:$NC$23,MATCH($C122,FIXTURES!$B$2:$B$23,0),0)=""),HLOOKUP(CV$2-1,FIXTURES!$C$2:$NC$23,MATCH($C122,FIXTURES!$B$2:$B$23,0),0),IF(AND(HLOOKUP(CV$2,FIXTURES!$C$2:$NC$23,MATCH($C122,FIXTURES!$B$2:$B$23,0),0)="",HLOOKUP(CV$2+1,FIXTURES!$C$2:$NC$23,MATCH($C122,FIXTURES!$B$2:$B$23,0),0)=""),HLOOKUP(CV$2+2,FIXTURES!$C$2:$NC$23,MATCH($C122,FIXTURES!$B$2:$B$23,0),0),IF(HLOOKUP(CV$2+1,FIXTURES!$C$2:$NC$23,MATCH($C122,FIXTURES!$B$2:$B$23,0),0)="",HLOOKUP(CV$2,FIXTURES!$C$2:$NC$23,MATCH($C122,FIXTURES!$B$2:$B$23,0),0),HLOOKUP(CV$2+1,FIXTURES!$C$2:$NC$23,MATCH($C122,FIXTURES!$B$2:$B$23,0),0)))),IF(AND(HLOOKUP(CV$2,FIXTURES!$C$2:$NC$23,MATCH($C122,FIXTURES!$B$2:$B$23,0),0)="",HLOOKUP(CV$2+1,FIXTURES!$C$2:$NC$23,MATCH($C122,FIXTURES!$B$2:$B$23,0),0)=""),HLOOKUP(CV$2+2,FIXTURES!$C$2:$NC$23,MATCH($C122,FIXTURES!$B$2:$B$23,0),0),IF(HLOOKUP(CV$2+1,FIXTURES!$C$2:$NC$23,MATCH($C122,FIXTURES!$B$2:$B$23,0),0)="",HLOOKUP(CV$2,FIXTURES!$C$2:$NC$23,MATCH($C122,FIXTURES!$B$2:$B$23,0),0),HLOOKUP(CV$2+1,FIXTURES!$C$2:$NC$23,MATCH($C122,FIXTURES!$B$2:$B$23,0),0))))</f>
        <v/>
      </c>
      <c r="CW122" s="70" t="str">
        <f>IF(CW$1="SAT",IF(AND(HLOOKUP(CW$2,FIXTURES!$C$2:$NC$23,MATCH($C122,FIXTURES!$B$2:$B$23,0),0)="",HLOOKUP(CW$2+1,FIXTURES!$C$2:$NC$23,MATCH($C122,FIXTURES!$B$2:$B$23,0),0)="",HLOOKUP(CW$2+2,FIXTURES!$C$2:$NC$23,MATCH($C122,FIXTURES!$B$2:$B$23,0),0)=""),HLOOKUP(CW$2-1,FIXTURES!$C$2:$NC$23,MATCH($C122,FIXTURES!$B$2:$B$23,0),0),IF(AND(HLOOKUP(CW$2,FIXTURES!$C$2:$NC$23,MATCH($C122,FIXTURES!$B$2:$B$23,0),0)="",HLOOKUP(CW$2+1,FIXTURES!$C$2:$NC$23,MATCH($C122,FIXTURES!$B$2:$B$23,0),0)=""),HLOOKUP(CW$2+2,FIXTURES!$C$2:$NC$23,MATCH($C122,FIXTURES!$B$2:$B$23,0),0),IF(HLOOKUP(CW$2+1,FIXTURES!$C$2:$NC$23,MATCH($C122,FIXTURES!$B$2:$B$23,0),0)="",HLOOKUP(CW$2,FIXTURES!$C$2:$NC$23,MATCH($C122,FIXTURES!$B$2:$B$23,0),0),HLOOKUP(CW$2+1,FIXTURES!$C$2:$NC$23,MATCH($C122,FIXTURES!$B$2:$B$23,0),0)))),IF(AND(HLOOKUP(CW$2,FIXTURES!$C$2:$NC$23,MATCH($C122,FIXTURES!$B$2:$B$23,0),0)="",HLOOKUP(CW$2+1,FIXTURES!$C$2:$NC$23,MATCH($C122,FIXTURES!$B$2:$B$23,0),0)=""),HLOOKUP(CW$2+2,FIXTURES!$C$2:$NC$23,MATCH($C122,FIXTURES!$B$2:$B$23,0),0),IF(HLOOKUP(CW$2+1,FIXTURES!$C$2:$NC$23,MATCH($C122,FIXTURES!$B$2:$B$23,0),0)="",HLOOKUP(CW$2,FIXTURES!$C$2:$NC$23,MATCH($C122,FIXTURES!$B$2:$B$23,0),0),HLOOKUP(CW$2+1,FIXTURES!$C$2:$NC$23,MATCH($C122,FIXTURES!$B$2:$B$23,0),0))))</f>
        <v/>
      </c>
      <c r="CX122" s="70" t="str">
        <f>IF(CX$1="SAT",IF(AND(HLOOKUP(CX$2,FIXTURES!$C$2:$NC$23,MATCH($C122,FIXTURES!$B$2:$B$23,0),0)="",HLOOKUP(CX$2+1,FIXTURES!$C$2:$NC$23,MATCH($C122,FIXTURES!$B$2:$B$23,0),0)="",HLOOKUP(CX$2+2,FIXTURES!$C$2:$NC$23,MATCH($C122,FIXTURES!$B$2:$B$23,0),0)=""),HLOOKUP(CX$2-1,FIXTURES!$C$2:$NC$23,MATCH($C122,FIXTURES!$B$2:$B$23,0),0),IF(AND(HLOOKUP(CX$2,FIXTURES!$C$2:$NC$23,MATCH($C122,FIXTURES!$B$2:$B$23,0),0)="",HLOOKUP(CX$2+1,FIXTURES!$C$2:$NC$23,MATCH($C122,FIXTURES!$B$2:$B$23,0),0)=""),HLOOKUP(CX$2+2,FIXTURES!$C$2:$NC$23,MATCH($C122,FIXTURES!$B$2:$B$23,0),0),IF(HLOOKUP(CX$2+1,FIXTURES!$C$2:$NC$23,MATCH($C122,FIXTURES!$B$2:$B$23,0),0)="",HLOOKUP(CX$2,FIXTURES!$C$2:$NC$23,MATCH($C122,FIXTURES!$B$2:$B$23,0),0),HLOOKUP(CX$2+1,FIXTURES!$C$2:$NC$23,MATCH($C122,FIXTURES!$B$2:$B$23,0),0)))),IF(AND(HLOOKUP(CX$2,FIXTURES!$C$2:$NC$23,MATCH($C122,FIXTURES!$B$2:$B$23,0),0)="",HLOOKUP(CX$2+1,FIXTURES!$C$2:$NC$23,MATCH($C122,FIXTURES!$B$2:$B$23,0),0)=""),HLOOKUP(CX$2+2,FIXTURES!$C$2:$NC$23,MATCH($C122,FIXTURES!$B$2:$B$23,0),0),IF(HLOOKUP(CX$2+1,FIXTURES!$C$2:$NC$23,MATCH($C122,FIXTURES!$B$2:$B$23,0),0)="",HLOOKUP(CX$2,FIXTURES!$C$2:$NC$23,MATCH($C122,FIXTURES!$B$2:$B$23,0),0),HLOOKUP(CX$2+1,FIXTURES!$C$2:$NC$23,MATCH($C122,FIXTURES!$B$2:$B$23,0),0))))</f>
        <v/>
      </c>
      <c r="CY122" s="70" t="str">
        <f>IF(CY$1="SAT",IF(AND(HLOOKUP(CY$2,FIXTURES!$C$2:$NC$23,MATCH($C122,FIXTURES!$B$2:$B$23,0),0)="",HLOOKUP(CY$2+1,FIXTURES!$C$2:$NC$23,MATCH($C122,FIXTURES!$B$2:$B$23,0),0)="",HLOOKUP(CY$2+2,FIXTURES!$C$2:$NC$23,MATCH($C122,FIXTURES!$B$2:$B$23,0),0)=""),HLOOKUP(CY$2-1,FIXTURES!$C$2:$NC$23,MATCH($C122,FIXTURES!$B$2:$B$23,0),0),IF(AND(HLOOKUP(CY$2,FIXTURES!$C$2:$NC$23,MATCH($C122,FIXTURES!$B$2:$B$23,0),0)="",HLOOKUP(CY$2+1,FIXTURES!$C$2:$NC$23,MATCH($C122,FIXTURES!$B$2:$B$23,0),0)=""),HLOOKUP(CY$2+2,FIXTURES!$C$2:$NC$23,MATCH($C122,FIXTURES!$B$2:$B$23,0),0),IF(HLOOKUP(CY$2+1,FIXTURES!$C$2:$NC$23,MATCH($C122,FIXTURES!$B$2:$B$23,0),0)="",HLOOKUP(CY$2,FIXTURES!$C$2:$NC$23,MATCH($C122,FIXTURES!$B$2:$B$23,0),0),HLOOKUP(CY$2+1,FIXTURES!$C$2:$NC$23,MATCH($C122,FIXTURES!$B$2:$B$23,0),0)))),IF(AND(HLOOKUP(CY$2,FIXTURES!$C$2:$NC$23,MATCH($C122,FIXTURES!$B$2:$B$23,0),0)="",HLOOKUP(CY$2+1,FIXTURES!$C$2:$NC$23,MATCH($C122,FIXTURES!$B$2:$B$23,0),0)=""),HLOOKUP(CY$2+2,FIXTURES!$C$2:$NC$23,MATCH($C122,FIXTURES!$B$2:$B$23,0),0),IF(HLOOKUP(CY$2+1,FIXTURES!$C$2:$NC$23,MATCH($C122,FIXTURES!$B$2:$B$23,0),0)="",HLOOKUP(CY$2,FIXTURES!$C$2:$NC$23,MATCH($C122,FIXTURES!$B$2:$B$23,0),0),HLOOKUP(CY$2+1,FIXTURES!$C$2:$NC$23,MATCH($C122,FIXTURES!$B$2:$B$23,0),0))))</f>
        <v/>
      </c>
      <c r="CZ122" s="70" t="str">
        <f>IF(CZ$1="SAT",IF(AND(HLOOKUP(CZ$2,FIXTURES!$C$2:$NC$23,MATCH($C122,FIXTURES!$B$2:$B$23,0),0)="",HLOOKUP(CZ$2+1,FIXTURES!$C$2:$NC$23,MATCH($C122,FIXTURES!$B$2:$B$23,0),0)="",HLOOKUP(CZ$2+2,FIXTURES!$C$2:$NC$23,MATCH($C122,FIXTURES!$B$2:$B$23,0),0)=""),HLOOKUP(CZ$2-1,FIXTURES!$C$2:$NC$23,MATCH($C122,FIXTURES!$B$2:$B$23,0),0),IF(AND(HLOOKUP(CZ$2,FIXTURES!$C$2:$NC$23,MATCH($C122,FIXTURES!$B$2:$B$23,0),0)="",HLOOKUP(CZ$2+1,FIXTURES!$C$2:$NC$23,MATCH($C122,FIXTURES!$B$2:$B$23,0),0)=""),HLOOKUP(CZ$2+2,FIXTURES!$C$2:$NC$23,MATCH($C122,FIXTURES!$B$2:$B$23,0),0),IF(HLOOKUP(CZ$2+1,FIXTURES!$C$2:$NC$23,MATCH($C122,FIXTURES!$B$2:$B$23,0),0)="",HLOOKUP(CZ$2,FIXTURES!$C$2:$NC$23,MATCH($C122,FIXTURES!$B$2:$B$23,0),0),HLOOKUP(CZ$2+1,FIXTURES!$C$2:$NC$23,MATCH($C122,FIXTURES!$B$2:$B$23,0),0)))),IF(AND(HLOOKUP(CZ$2,FIXTURES!$C$2:$NC$23,MATCH($C122,FIXTURES!$B$2:$B$23,0),0)="",HLOOKUP(CZ$2+1,FIXTURES!$C$2:$NC$23,MATCH($C122,FIXTURES!$B$2:$B$23,0),0)=""),HLOOKUP(CZ$2+2,FIXTURES!$C$2:$NC$23,MATCH($C122,FIXTURES!$B$2:$B$23,0),0),IF(HLOOKUP(CZ$2+1,FIXTURES!$C$2:$NC$23,MATCH($C122,FIXTURES!$B$2:$B$23,0),0)="",HLOOKUP(CZ$2,FIXTURES!$C$2:$NC$23,MATCH($C122,FIXTURES!$B$2:$B$23,0),0),HLOOKUP(CZ$2+1,FIXTURES!$C$2:$NC$23,MATCH($C122,FIXTURES!$B$2:$B$23,0),0))))</f>
        <v/>
      </c>
      <c r="DA122" s="70" t="str">
        <f>IF(DA$1="SAT",IF(AND(HLOOKUP(DA$2,FIXTURES!$C$2:$NC$23,MATCH($C122,FIXTURES!$B$2:$B$23,0),0)="",HLOOKUP(DA$2+1,FIXTURES!$C$2:$NC$23,MATCH($C122,FIXTURES!$B$2:$B$23,0),0)="",HLOOKUP(DA$2+2,FIXTURES!$C$2:$NC$23,MATCH($C122,FIXTURES!$B$2:$B$23,0),0)=""),HLOOKUP(DA$2-1,FIXTURES!$C$2:$NC$23,MATCH($C122,FIXTURES!$B$2:$B$23,0),0),IF(AND(HLOOKUP(DA$2,FIXTURES!$C$2:$NC$23,MATCH($C122,FIXTURES!$B$2:$B$23,0),0)="",HLOOKUP(DA$2+1,FIXTURES!$C$2:$NC$23,MATCH($C122,FIXTURES!$B$2:$B$23,0),0)=""),HLOOKUP(DA$2+2,FIXTURES!$C$2:$NC$23,MATCH($C122,FIXTURES!$B$2:$B$23,0),0),IF(HLOOKUP(DA$2+1,FIXTURES!$C$2:$NC$23,MATCH($C122,FIXTURES!$B$2:$B$23,0),0)="",HLOOKUP(DA$2,FIXTURES!$C$2:$NC$23,MATCH($C122,FIXTURES!$B$2:$B$23,0),0),HLOOKUP(DA$2+1,FIXTURES!$C$2:$NC$23,MATCH($C122,FIXTURES!$B$2:$B$23,0),0)))),IF(AND(HLOOKUP(DA$2,FIXTURES!$C$2:$NC$23,MATCH($C122,FIXTURES!$B$2:$B$23,0),0)="",HLOOKUP(DA$2+1,FIXTURES!$C$2:$NC$23,MATCH($C122,FIXTURES!$B$2:$B$23,0),0)=""),HLOOKUP(DA$2+2,FIXTURES!$C$2:$NC$23,MATCH($C122,FIXTURES!$B$2:$B$23,0),0),IF(HLOOKUP(DA$2+1,FIXTURES!$C$2:$NC$23,MATCH($C122,FIXTURES!$B$2:$B$23,0),0)="",HLOOKUP(DA$2,FIXTURES!$C$2:$NC$23,MATCH($C122,FIXTURES!$B$2:$B$23,0),0),HLOOKUP(DA$2+1,FIXTURES!$C$2:$NC$23,MATCH($C122,FIXTURES!$B$2:$B$23,0),0))))</f>
        <v/>
      </c>
      <c r="DB122" s="70" t="str">
        <f>IF(DB$1="SAT",IF(AND(HLOOKUP(DB$2,FIXTURES!$C$2:$NC$23,MATCH($C122,FIXTURES!$B$2:$B$23,0),0)="",HLOOKUP(DB$2+1,FIXTURES!$C$2:$NC$23,MATCH($C122,FIXTURES!$B$2:$B$23,0),0)="",HLOOKUP(DB$2+2,FIXTURES!$C$2:$NC$23,MATCH($C122,FIXTURES!$B$2:$B$23,0),0)=""),HLOOKUP(DB$2-1,FIXTURES!$C$2:$NC$23,MATCH($C122,FIXTURES!$B$2:$B$23,0),0),IF(AND(HLOOKUP(DB$2,FIXTURES!$C$2:$NC$23,MATCH($C122,FIXTURES!$B$2:$B$23,0),0)="",HLOOKUP(DB$2+1,FIXTURES!$C$2:$NC$23,MATCH($C122,FIXTURES!$B$2:$B$23,0),0)=""),HLOOKUP(DB$2+2,FIXTURES!$C$2:$NC$23,MATCH($C122,FIXTURES!$B$2:$B$23,0),0),IF(HLOOKUP(DB$2+1,FIXTURES!$C$2:$NC$23,MATCH($C122,FIXTURES!$B$2:$B$23,0),0)="",HLOOKUP(DB$2,FIXTURES!$C$2:$NC$23,MATCH($C122,FIXTURES!$B$2:$B$23,0),0),HLOOKUP(DB$2+1,FIXTURES!$C$2:$NC$23,MATCH($C122,FIXTURES!$B$2:$B$23,0),0)))),IF(AND(HLOOKUP(DB$2,FIXTURES!$C$2:$NC$23,MATCH($C122,FIXTURES!$B$2:$B$23,0),0)="",HLOOKUP(DB$2+1,FIXTURES!$C$2:$NC$23,MATCH($C122,FIXTURES!$B$2:$B$23,0),0)=""),HLOOKUP(DB$2+2,FIXTURES!$C$2:$NC$23,MATCH($C122,FIXTURES!$B$2:$B$23,0),0),IF(HLOOKUP(DB$2+1,FIXTURES!$C$2:$NC$23,MATCH($C122,FIXTURES!$B$2:$B$23,0),0)="",HLOOKUP(DB$2,FIXTURES!$C$2:$NC$23,MATCH($C122,FIXTURES!$B$2:$B$23,0),0),HLOOKUP(DB$2+1,FIXTURES!$C$2:$NC$23,MATCH($C122,FIXTURES!$B$2:$B$23,0),0))))</f>
        <v/>
      </c>
      <c r="DC122" s="70" t="str">
        <f>IF(DC$1="SAT",IF(AND(HLOOKUP(DC$2,FIXTURES!$C$2:$NC$23,MATCH($C122,FIXTURES!$B$2:$B$23,0),0)="",HLOOKUP(DC$2+1,FIXTURES!$C$2:$NC$23,MATCH($C122,FIXTURES!$B$2:$B$23,0),0)="",HLOOKUP(DC$2+2,FIXTURES!$C$2:$NC$23,MATCH($C122,FIXTURES!$B$2:$B$23,0),0)=""),HLOOKUP(DC$2-1,FIXTURES!$C$2:$NC$23,MATCH($C122,FIXTURES!$B$2:$B$23,0),0),IF(AND(HLOOKUP(DC$2,FIXTURES!$C$2:$NC$23,MATCH($C122,FIXTURES!$B$2:$B$23,0),0)="",HLOOKUP(DC$2+1,FIXTURES!$C$2:$NC$23,MATCH($C122,FIXTURES!$B$2:$B$23,0),0)=""),HLOOKUP(DC$2+2,FIXTURES!$C$2:$NC$23,MATCH($C122,FIXTURES!$B$2:$B$23,0),0),IF(HLOOKUP(DC$2+1,FIXTURES!$C$2:$NC$23,MATCH($C122,FIXTURES!$B$2:$B$23,0),0)="",HLOOKUP(DC$2,FIXTURES!$C$2:$NC$23,MATCH($C122,FIXTURES!$B$2:$B$23,0),0),HLOOKUP(DC$2+1,FIXTURES!$C$2:$NC$23,MATCH($C122,FIXTURES!$B$2:$B$23,0),0)))),IF(AND(HLOOKUP(DC$2,FIXTURES!$C$2:$NC$23,MATCH($C122,FIXTURES!$B$2:$B$23,0),0)="",HLOOKUP(DC$2+1,FIXTURES!$C$2:$NC$23,MATCH($C122,FIXTURES!$B$2:$B$23,0),0)=""),HLOOKUP(DC$2+2,FIXTURES!$C$2:$NC$23,MATCH($C122,FIXTURES!$B$2:$B$23,0),0),IF(HLOOKUP(DC$2+1,FIXTURES!$C$2:$NC$23,MATCH($C122,FIXTURES!$B$2:$B$23,0),0)="",HLOOKUP(DC$2,FIXTURES!$C$2:$NC$23,MATCH($C122,FIXTURES!$B$2:$B$23,0),0),HLOOKUP(DC$2+1,FIXTURES!$C$2:$NC$23,MATCH($C122,FIXTURES!$B$2:$B$23,0),0))))</f>
        <v/>
      </c>
      <c r="DE122" s="102" t="str">
        <f t="shared" si="11"/>
        <v/>
      </c>
      <c r="DF122" s="102" t="str">
        <f t="shared" si="11"/>
        <v/>
      </c>
      <c r="DG122" s="102" t="str">
        <f t="shared" si="11"/>
        <v/>
      </c>
      <c r="DH122" s="102" t="str">
        <f t="shared" si="11"/>
        <v/>
      </c>
      <c r="DI122" s="102" t="str">
        <f t="shared" si="11"/>
        <v>LEE</v>
      </c>
      <c r="DJ122" s="102" t="str">
        <f t="shared" si="11"/>
        <v>lei</v>
      </c>
      <c r="DL122" s="120" t="str">
        <f t="shared" si="10"/>
        <v xml:space="preserve">LEE lei </v>
      </c>
      <c r="DM122" s="119" t="str">
        <f t="shared" si="12"/>
        <v xml:space="preserve">LEE lei </v>
      </c>
    </row>
    <row r="125" spans="1:117" s="28" customFormat="1" ht="21.75" customHeight="1" x14ac:dyDescent="0.25">
      <c r="D125" s="128" t="s">
        <v>1172</v>
      </c>
      <c r="E125" s="128" t="s">
        <v>1173</v>
      </c>
      <c r="F125" s="128"/>
      <c r="G125" s="128" t="s">
        <v>1174</v>
      </c>
      <c r="H125" s="128" t="s">
        <v>1175</v>
      </c>
      <c r="I125" s="128" t="s">
        <v>1176</v>
      </c>
      <c r="J125" s="128"/>
      <c r="K125" s="128"/>
      <c r="L125" s="128"/>
      <c r="M125" s="128"/>
      <c r="N125" s="128" t="s">
        <v>1051</v>
      </c>
      <c r="O125" s="128" t="s">
        <v>1052</v>
      </c>
      <c r="P125" s="128" t="s">
        <v>1053</v>
      </c>
      <c r="Q125" s="128" t="s">
        <v>1054</v>
      </c>
      <c r="R125" s="128" t="s">
        <v>1055</v>
      </c>
      <c r="S125" s="128" t="s">
        <v>1171</v>
      </c>
      <c r="BE125" s="129" t="str">
        <f>BE5</f>
        <v>GW22</v>
      </c>
      <c r="BF125" s="129" t="str">
        <f t="shared" ref="BF125:CJ125" si="13">BF5</f>
        <v>FAFourth round proper</v>
      </c>
      <c r="BG125" s="129" t="str">
        <f t="shared" si="13"/>
        <v>GW23</v>
      </c>
      <c r="BH125" s="129" t="str">
        <f t="shared" si="13"/>
        <v>UCLRound of 16</v>
      </c>
      <c r="BI125" s="129" t="str">
        <f t="shared" si="13"/>
        <v>GW24</v>
      </c>
      <c r="BJ125" s="129" t="str">
        <f t="shared" si="13"/>
        <v>UCLRound of 16</v>
      </c>
      <c r="BK125" s="129" t="str">
        <f t="shared" si="13"/>
        <v>GW25</v>
      </c>
      <c r="BL125" s="129" t="str">
        <f t="shared" si="13"/>
        <v>FAFifth round proper</v>
      </c>
      <c r="BM125" s="129" t="str">
        <f t="shared" si="13"/>
        <v>GW26</v>
      </c>
      <c r="BN125" s="129" t="str">
        <f t="shared" si="13"/>
        <v>UCLRound of 16EUR16EUCRound of 16</v>
      </c>
      <c r="BO125" s="129" t="str">
        <f t="shared" si="13"/>
        <v>GW27</v>
      </c>
      <c r="BP125" s="129" t="str">
        <f t="shared" si="13"/>
        <v>UCLRound of 16EUR16EUCR16</v>
      </c>
      <c r="BQ125" s="129" t="str">
        <f t="shared" si="13"/>
        <v>28FAQuarter-finals</v>
      </c>
      <c r="BR125" s="130" t="s">
        <v>1066</v>
      </c>
      <c r="BS125" s="130" t="s">
        <v>1066</v>
      </c>
      <c r="BT125" s="130" t="s">
        <v>1066</v>
      </c>
      <c r="BU125" s="129" t="str">
        <f t="shared" si="13"/>
        <v>GW29</v>
      </c>
      <c r="BV125" s="129" t="str">
        <f>BV5</f>
        <v>GW29</v>
      </c>
      <c r="BW125" s="129" t="str">
        <f t="shared" si="13"/>
        <v>GW30</v>
      </c>
      <c r="BX125" s="129" t="str">
        <f t="shared" si="13"/>
        <v>UCLQuarter-finalsEUQFEUCQF</v>
      </c>
      <c r="BY125" s="129" t="str">
        <f t="shared" si="13"/>
        <v>GW31</v>
      </c>
      <c r="BZ125" s="129" t="str">
        <f t="shared" si="13"/>
        <v>UCLQuarter-finalsEUQFEUCQF</v>
      </c>
      <c r="CA125" s="129" t="str">
        <f t="shared" si="13"/>
        <v>32FASemi-finals</v>
      </c>
      <c r="CB125" s="129" t="str">
        <f t="shared" si="13"/>
        <v>GW33</v>
      </c>
      <c r="CC125" s="129" t="str">
        <f t="shared" si="13"/>
        <v>GW34</v>
      </c>
      <c r="CD125" s="129" t="str">
        <f t="shared" si="13"/>
        <v>GW34</v>
      </c>
      <c r="CE125" s="129" t="str">
        <f t="shared" si="13"/>
        <v>GW35</v>
      </c>
      <c r="CF125" s="129" t="str">
        <f t="shared" si="13"/>
        <v>UCLSemi-finalsEUSFEUCSF</v>
      </c>
      <c r="CG125" s="129" t="str">
        <f t="shared" si="13"/>
        <v>GW36</v>
      </c>
      <c r="CH125" s="129" t="str">
        <f t="shared" si="13"/>
        <v>UCLSemi-finalsEUSFEUCSF</v>
      </c>
      <c r="CI125" s="129" t="str">
        <f t="shared" si="13"/>
        <v>GW37</v>
      </c>
      <c r="CJ125" s="129" t="str">
        <f t="shared" si="13"/>
        <v/>
      </c>
      <c r="CK125" s="129" t="s">
        <v>1170</v>
      </c>
      <c r="DE125" s="131"/>
      <c r="DF125" s="131"/>
      <c r="DG125" s="131"/>
      <c r="DH125" s="131"/>
      <c r="DI125" s="131"/>
      <c r="DJ125" s="131"/>
    </row>
    <row r="126" spans="1:117" ht="35.1" customHeight="1" x14ac:dyDescent="0.25">
      <c r="A126" s="67" t="s">
        <v>36</v>
      </c>
      <c r="B126" s="68">
        <f>VLOOKUP(A126,[1]Table!$B$1:$O$21,MATCH("xGD/90",[1]Table!$B$1:$O$1,0),0)</f>
        <v>0.92</v>
      </c>
      <c r="C126" s="69" t="s">
        <v>0</v>
      </c>
      <c r="D126" s="102" t="str">
        <f>DE6</f>
        <v>cry</v>
      </c>
      <c r="E126" s="102" t="str">
        <f t="shared" ref="E126:I141" si="14">DF6</f>
        <v/>
      </c>
      <c r="F126" s="102" t="str">
        <f t="shared" si="14"/>
        <v/>
      </c>
      <c r="G126" s="102" t="str">
        <f t="shared" si="14"/>
        <v>leiEVE</v>
      </c>
      <c r="H126" s="102" t="str">
        <f t="shared" si="14"/>
        <v/>
      </c>
      <c r="I126" s="102" t="str">
        <f t="shared" si="14"/>
        <v>SOU</v>
      </c>
      <c r="J126" s="49"/>
      <c r="K126" s="120" t="str">
        <f t="shared" ref="K126:K145" si="15">IF(D126="","",D126&amp;" ")&amp;IF(E126="","",E126&amp;" ")&amp;IF(F126="","",F126&amp;" ")&amp;IF(G126="","",G126&amp;" ")&amp;IF(H126="","",H126&amp;" ")&amp;IF(I126="","",I126&amp;" ")</f>
        <v xml:space="preserve">cry leiEVE SOU </v>
      </c>
      <c r="L126" s="119" t="str">
        <f>K126</f>
        <v xml:space="preserve">cry leiEVE SOU </v>
      </c>
      <c r="N126" s="123" t="s">
        <v>1177</v>
      </c>
      <c r="O126" s="123"/>
      <c r="P126" s="123"/>
      <c r="Q126" s="123" t="s">
        <v>1133</v>
      </c>
      <c r="R126" s="123"/>
      <c r="S126" s="123"/>
      <c r="BR126" s="124"/>
      <c r="BS126" s="124"/>
      <c r="BT126" s="124"/>
    </row>
    <row r="127" spans="1:117" ht="35.1" customHeight="1" x14ac:dyDescent="0.25">
      <c r="A127" s="67" t="s">
        <v>61</v>
      </c>
      <c r="B127" s="68">
        <f>VLOOKUP(A127,[1]Table!$B$1:$O$21,MATCH("xGD/90",[1]Table!$B$1:$O$1,0),0)</f>
        <v>-0.16</v>
      </c>
      <c r="C127" s="69" t="s">
        <v>1</v>
      </c>
      <c r="D127" s="102" t="str">
        <f t="shared" ref="D127:D145" si="16">DE7</f>
        <v/>
      </c>
      <c r="E127" s="102" t="str">
        <f t="shared" si="14"/>
        <v/>
      </c>
      <c r="F127" s="102" t="str">
        <f t="shared" si="14"/>
        <v/>
      </c>
      <c r="G127" s="102" t="str">
        <f t="shared" si="14"/>
        <v/>
      </c>
      <c r="H127" s="102" t="str">
        <f t="shared" si="14"/>
        <v/>
      </c>
      <c r="I127" s="102" t="str">
        <f t="shared" si="14"/>
        <v/>
      </c>
      <c r="J127" s="49"/>
      <c r="K127" s="120" t="str">
        <f t="shared" si="15"/>
        <v/>
      </c>
      <c r="L127" s="119" t="str">
        <f t="shared" ref="L127:L145" si="17">K127</f>
        <v/>
      </c>
      <c r="N127" s="123"/>
      <c r="O127" s="123"/>
      <c r="P127" s="123"/>
      <c r="Q127" s="123"/>
      <c r="R127" s="123"/>
      <c r="S127" s="123"/>
      <c r="BR127" s="124"/>
      <c r="BS127" s="124"/>
      <c r="BT127" s="124"/>
    </row>
    <row r="128" spans="1:117" ht="35.1" customHeight="1" x14ac:dyDescent="0.25">
      <c r="A128" s="67" t="s">
        <v>60</v>
      </c>
      <c r="B128" s="68">
        <f>VLOOKUP(A128,[1]Table!$B$1:$O$21,MATCH("xGD/90",[1]Table!$B$1:$O$1,0),0)</f>
        <v>-0.75</v>
      </c>
      <c r="C128" s="69" t="s">
        <v>2</v>
      </c>
      <c r="D128" s="102" t="str">
        <f t="shared" si="16"/>
        <v/>
      </c>
      <c r="E128" s="102" t="str">
        <f t="shared" si="14"/>
        <v/>
      </c>
      <c r="F128" s="102" t="str">
        <f t="shared" si="14"/>
        <v/>
      </c>
      <c r="G128" s="102" t="str">
        <f t="shared" si="14"/>
        <v/>
      </c>
      <c r="H128" s="102" t="str">
        <f t="shared" si="14"/>
        <v/>
      </c>
      <c r="I128" s="102" t="str">
        <f t="shared" si="14"/>
        <v>WHU</v>
      </c>
      <c r="J128" s="49"/>
      <c r="K128" s="120" t="str">
        <f t="shared" si="15"/>
        <v xml:space="preserve">WHU </v>
      </c>
      <c r="L128" s="119" t="str">
        <f t="shared" si="17"/>
        <v xml:space="preserve">WHU </v>
      </c>
      <c r="N128" s="123" t="s">
        <v>1178</v>
      </c>
      <c r="O128" s="123"/>
      <c r="P128" s="123"/>
      <c r="Q128" s="123"/>
      <c r="R128" s="123" t="s">
        <v>1195</v>
      </c>
      <c r="S128" s="123"/>
      <c r="BR128" s="124"/>
      <c r="BS128" s="124"/>
      <c r="BT128" s="124"/>
      <c r="CJ128" s="123" t="s">
        <v>1195</v>
      </c>
    </row>
    <row r="129" spans="1:88" ht="35.1" customHeight="1" x14ac:dyDescent="0.25">
      <c r="A129" s="67" t="s">
        <v>70</v>
      </c>
      <c r="B129" s="68">
        <f>VLOOKUP(A129,[1]Table!$B$1:$O$21,MATCH("xGD/90",[1]Table!$B$1:$O$1,0),0)</f>
        <v>0.18</v>
      </c>
      <c r="C129" s="69" t="s">
        <v>3</v>
      </c>
      <c r="D129" s="102" t="str">
        <f t="shared" si="16"/>
        <v/>
      </c>
      <c r="E129" s="102" t="str">
        <f t="shared" si="14"/>
        <v/>
      </c>
      <c r="F129" s="102" t="str">
        <f t="shared" si="14"/>
        <v/>
      </c>
      <c r="G129" s="102" t="str">
        <f t="shared" si="14"/>
        <v/>
      </c>
      <c r="H129" s="102" t="str">
        <f t="shared" si="14"/>
        <v>LEI</v>
      </c>
      <c r="I129" s="102" t="str">
        <f t="shared" si="14"/>
        <v/>
      </c>
      <c r="J129" s="49"/>
      <c r="K129" s="120" t="str">
        <f t="shared" si="15"/>
        <v xml:space="preserve">LEI </v>
      </c>
      <c r="L129" s="119" t="str">
        <f t="shared" si="17"/>
        <v xml:space="preserve">LEI </v>
      </c>
      <c r="N129" s="123" t="s">
        <v>1179</v>
      </c>
      <c r="O129" s="123" t="s">
        <v>1180</v>
      </c>
      <c r="P129" s="123"/>
      <c r="Q129" s="123"/>
      <c r="R129" s="123"/>
      <c r="S129" s="123"/>
      <c r="BR129" s="124"/>
      <c r="BS129" s="124"/>
      <c r="BT129" s="124"/>
      <c r="BV129" s="123" t="s">
        <v>1194</v>
      </c>
    </row>
    <row r="130" spans="1:88" ht="35.1" customHeight="1" x14ac:dyDescent="0.25">
      <c r="A130" s="67" t="s">
        <v>75</v>
      </c>
      <c r="B130" s="68">
        <f>VLOOKUP(A130,[1]Table!$B$1:$O$21,MATCH("xGD/90",[1]Table!$B$1:$O$1,0),0)</f>
        <v>0.7</v>
      </c>
      <c r="C130" s="69" t="s">
        <v>4</v>
      </c>
      <c r="D130" s="102" t="str">
        <f t="shared" si="16"/>
        <v/>
      </c>
      <c r="E130" s="102" t="str">
        <f t="shared" si="14"/>
        <v/>
      </c>
      <c r="F130" s="102" t="str">
        <f t="shared" si="14"/>
        <v/>
      </c>
      <c r="G130" s="102" t="str">
        <f t="shared" si="14"/>
        <v/>
      </c>
      <c r="H130" s="102" t="str">
        <f t="shared" si="14"/>
        <v/>
      </c>
      <c r="I130" s="102" t="str">
        <f t="shared" si="14"/>
        <v/>
      </c>
      <c r="J130" s="49"/>
      <c r="K130" s="120" t="str">
        <f t="shared" si="15"/>
        <v/>
      </c>
      <c r="L130" s="119" t="str">
        <f t="shared" si="17"/>
        <v/>
      </c>
      <c r="N130" s="123" t="s">
        <v>1133</v>
      </c>
      <c r="O130" s="123" t="s">
        <v>1130</v>
      </c>
      <c r="P130" s="123" t="s">
        <v>1187</v>
      </c>
      <c r="Q130" s="123" t="s">
        <v>1188</v>
      </c>
      <c r="R130" s="123"/>
      <c r="S130" s="123" t="s">
        <v>1188</v>
      </c>
      <c r="BR130" s="124"/>
      <c r="BS130" s="124"/>
      <c r="BT130" s="124"/>
      <c r="CD130" s="123" t="s">
        <v>1188</v>
      </c>
      <c r="CJ130" s="123" t="s">
        <v>1187</v>
      </c>
    </row>
    <row r="131" spans="1:88" ht="35.1" customHeight="1" x14ac:dyDescent="0.25">
      <c r="A131" s="67" t="s">
        <v>66</v>
      </c>
      <c r="B131" s="68">
        <f>VLOOKUP(A131,[1]Table!$B$1:$O$21,MATCH("xGD/90",[1]Table!$B$1:$O$1,0),0)</f>
        <v>0.01</v>
      </c>
      <c r="C131" s="69" t="s">
        <v>5</v>
      </c>
      <c r="D131" s="102" t="str">
        <f t="shared" si="16"/>
        <v/>
      </c>
      <c r="E131" s="102" t="str">
        <f t="shared" si="14"/>
        <v/>
      </c>
      <c r="F131" s="102" t="str">
        <f t="shared" si="14"/>
        <v/>
      </c>
      <c r="G131" s="102" t="str">
        <f t="shared" si="14"/>
        <v/>
      </c>
      <c r="H131" s="102" t="str">
        <f t="shared" si="14"/>
        <v/>
      </c>
      <c r="I131" s="102" t="str">
        <f t="shared" si="14"/>
        <v/>
      </c>
      <c r="J131" s="49"/>
      <c r="K131" s="120" t="str">
        <f t="shared" si="15"/>
        <v/>
      </c>
      <c r="L131" s="119" t="str">
        <f t="shared" si="17"/>
        <v/>
      </c>
      <c r="N131" s="123" t="s">
        <v>1182</v>
      </c>
      <c r="O131" s="123"/>
      <c r="P131" s="123" t="s">
        <v>1133</v>
      </c>
      <c r="Q131" s="123" t="s">
        <v>1194</v>
      </c>
      <c r="R131" s="123"/>
      <c r="S131" s="123" t="s">
        <v>1194</v>
      </c>
      <c r="BR131" s="124"/>
      <c r="BS131" s="124"/>
      <c r="BT131" s="124"/>
      <c r="CJ131" s="123" t="s">
        <v>1194</v>
      </c>
    </row>
    <row r="132" spans="1:88" ht="35.1" customHeight="1" x14ac:dyDescent="0.25">
      <c r="A132" s="67" t="s">
        <v>34</v>
      </c>
      <c r="B132" s="68">
        <f>VLOOKUP(A132,[1]Table!$B$1:$O$21,MATCH("xGD/90",[1]Table!$B$1:$O$1,0),0)</f>
        <v>-0.32</v>
      </c>
      <c r="C132" s="69" t="s">
        <v>6</v>
      </c>
      <c r="D132" s="102" t="str">
        <f t="shared" si="16"/>
        <v>ARS</v>
      </c>
      <c r="E132" s="102" t="str">
        <f t="shared" si="14"/>
        <v/>
      </c>
      <c r="F132" s="102" t="str">
        <f t="shared" si="14"/>
        <v/>
      </c>
      <c r="G132" s="102" t="str">
        <f t="shared" si="14"/>
        <v/>
      </c>
      <c r="H132" s="102" t="str">
        <f t="shared" si="14"/>
        <v/>
      </c>
      <c r="I132" s="102" t="str">
        <f t="shared" si="14"/>
        <v/>
      </c>
      <c r="J132" s="49"/>
      <c r="K132" s="120" t="str">
        <f t="shared" si="15"/>
        <v xml:space="preserve">ARS </v>
      </c>
      <c r="L132" s="119" t="str">
        <f t="shared" si="17"/>
        <v xml:space="preserve">ARS </v>
      </c>
      <c r="N132" s="123"/>
      <c r="O132" s="123"/>
      <c r="P132" s="123"/>
      <c r="Q132" s="123"/>
      <c r="R132" s="123"/>
      <c r="S132" s="123"/>
      <c r="BR132" s="124"/>
      <c r="BS132" s="124"/>
      <c r="BT132" s="124"/>
    </row>
    <row r="133" spans="1:88" ht="35.1" customHeight="1" x14ac:dyDescent="0.25">
      <c r="A133" s="67" t="s">
        <v>64</v>
      </c>
      <c r="B133" s="68">
        <f>VLOOKUP(A133,[1]Table!$B$1:$O$21,MATCH("xGD/90",[1]Table!$B$1:$O$1,0),0)</f>
        <v>-0.61</v>
      </c>
      <c r="C133" s="69" t="s">
        <v>7</v>
      </c>
      <c r="D133" s="102" t="str">
        <f t="shared" si="16"/>
        <v/>
      </c>
      <c r="E133" s="102" t="str">
        <f t="shared" si="14"/>
        <v/>
      </c>
      <c r="F133" s="102" t="str">
        <f t="shared" si="14"/>
        <v/>
      </c>
      <c r="G133" s="102" t="str">
        <f t="shared" si="14"/>
        <v>arsAVL</v>
      </c>
      <c r="H133" s="102" t="str">
        <f t="shared" si="14"/>
        <v/>
      </c>
      <c r="I133" s="102" t="str">
        <f t="shared" si="14"/>
        <v/>
      </c>
      <c r="J133" s="49"/>
      <c r="K133" s="120" t="str">
        <f t="shared" si="15"/>
        <v xml:space="preserve">arsAVL </v>
      </c>
      <c r="L133" s="119" t="str">
        <f t="shared" si="17"/>
        <v xml:space="preserve">arsAVL </v>
      </c>
      <c r="N133" s="123"/>
      <c r="O133" s="123"/>
      <c r="P133" s="123"/>
      <c r="Q133" s="123"/>
      <c r="R133" s="123"/>
      <c r="S133" s="123"/>
      <c r="BR133" s="124"/>
      <c r="BS133" s="124"/>
      <c r="BT133" s="124"/>
    </row>
    <row r="134" spans="1:88" ht="35.1" customHeight="1" x14ac:dyDescent="0.25">
      <c r="A134" s="67" t="s">
        <v>40</v>
      </c>
      <c r="B134" s="68">
        <f>VLOOKUP(A134,[1]Table!$B$1:$O$21,MATCH("xGD/90",[1]Table!$B$1:$O$1,0),0)</f>
        <v>-0.4</v>
      </c>
      <c r="C134" s="69" t="s">
        <v>8</v>
      </c>
      <c r="D134" s="102" t="str">
        <f t="shared" si="16"/>
        <v/>
      </c>
      <c r="E134" s="102" t="str">
        <f t="shared" si="14"/>
        <v/>
      </c>
      <c r="F134" s="102" t="str">
        <f t="shared" si="14"/>
        <v/>
      </c>
      <c r="G134" s="102" t="str">
        <f t="shared" si="14"/>
        <v/>
      </c>
      <c r="H134" s="102" t="str">
        <f t="shared" si="14"/>
        <v/>
      </c>
      <c r="I134" s="102" t="str">
        <f t="shared" si="14"/>
        <v>LEE</v>
      </c>
      <c r="J134" s="49"/>
      <c r="K134" s="120" t="str">
        <f t="shared" si="15"/>
        <v xml:space="preserve">LEE </v>
      </c>
      <c r="L134" s="119" t="str">
        <f t="shared" si="17"/>
        <v xml:space="preserve">LEE </v>
      </c>
      <c r="N134" s="123" t="s">
        <v>1133</v>
      </c>
      <c r="O134" s="123"/>
      <c r="P134" s="123" t="s">
        <v>1192</v>
      </c>
      <c r="Q134" s="123"/>
      <c r="R134" s="123"/>
      <c r="S134" s="123"/>
      <c r="BR134" s="124"/>
      <c r="BS134" s="124"/>
      <c r="BT134" s="124"/>
      <c r="CD134" s="123" t="s">
        <v>1192</v>
      </c>
    </row>
    <row r="135" spans="1:88" ht="35.1" customHeight="1" x14ac:dyDescent="0.25">
      <c r="A135" s="67" t="s">
        <v>55</v>
      </c>
      <c r="B135" s="68">
        <f>VLOOKUP(A135,[1]Table!$B$1:$O$21,MATCH("xGD/90",[1]Table!$B$1:$O$1,0),0)</f>
        <v>-0.44</v>
      </c>
      <c r="C135" s="69" t="s">
        <v>9</v>
      </c>
      <c r="D135" s="102" t="str">
        <f t="shared" si="16"/>
        <v/>
      </c>
      <c r="E135" s="102" t="str">
        <f t="shared" si="14"/>
        <v/>
      </c>
      <c r="F135" s="102" t="str">
        <f t="shared" si="14"/>
        <v/>
      </c>
      <c r="G135" s="102" t="str">
        <f t="shared" si="14"/>
        <v/>
      </c>
      <c r="H135" s="102" t="str">
        <f t="shared" si="14"/>
        <v>wol</v>
      </c>
      <c r="I135" s="102" t="str">
        <f t="shared" si="14"/>
        <v>ful</v>
      </c>
      <c r="J135" s="49"/>
      <c r="K135" s="120" t="str">
        <f t="shared" si="15"/>
        <v xml:space="preserve">wol ful </v>
      </c>
      <c r="L135" s="119" t="str">
        <f t="shared" si="17"/>
        <v xml:space="preserve">wol ful </v>
      </c>
      <c r="N135" s="123" t="s">
        <v>1133</v>
      </c>
      <c r="O135" s="123" t="s">
        <v>1185</v>
      </c>
      <c r="P135" s="123"/>
      <c r="Q135" s="123"/>
      <c r="R135" s="123"/>
      <c r="S135" s="123"/>
      <c r="BR135" s="124"/>
      <c r="BS135" s="124"/>
      <c r="BT135" s="124"/>
    </row>
    <row r="136" spans="1:88" ht="35.1" customHeight="1" x14ac:dyDescent="0.25">
      <c r="A136" s="67" t="s">
        <v>69</v>
      </c>
      <c r="B136" s="68">
        <f>VLOOKUP(A136,[1]Table!$B$1:$O$21,MATCH("xGD/90",[1]Table!$B$1:$O$1,0),0)</f>
        <v>-0.35</v>
      </c>
      <c r="C136" s="69" t="s">
        <v>10</v>
      </c>
      <c r="D136" s="102" t="str">
        <f t="shared" si="16"/>
        <v/>
      </c>
      <c r="E136" s="102" t="str">
        <f t="shared" si="14"/>
        <v/>
      </c>
      <c r="F136" s="102" t="str">
        <f t="shared" si="14"/>
        <v/>
      </c>
      <c r="G136" s="102" t="str">
        <f t="shared" si="14"/>
        <v/>
      </c>
      <c r="H136" s="102" t="str">
        <f t="shared" si="14"/>
        <v>bre</v>
      </c>
      <c r="I136" s="102" t="str">
        <f t="shared" si="14"/>
        <v>WOL</v>
      </c>
      <c r="J136" s="49"/>
      <c r="K136" s="120" t="str">
        <f t="shared" si="15"/>
        <v xml:space="preserve">bre WOL </v>
      </c>
      <c r="L136" s="119" t="str">
        <f t="shared" si="17"/>
        <v xml:space="preserve">bre WOL </v>
      </c>
      <c r="N136" s="123" t="s">
        <v>1133</v>
      </c>
      <c r="O136" s="123"/>
      <c r="P136" s="123"/>
      <c r="Q136" s="123"/>
      <c r="R136" s="123"/>
      <c r="S136" s="123"/>
      <c r="BR136" s="124"/>
      <c r="BS136" s="124"/>
      <c r="BT136" s="124"/>
    </row>
    <row r="137" spans="1:88" ht="35.1" customHeight="1" x14ac:dyDescent="0.25">
      <c r="A137" s="67" t="s">
        <v>42</v>
      </c>
      <c r="B137" s="68">
        <f>VLOOKUP(A137,[1]Table!$B$1:$O$21,MATCH("xGD/90",[1]Table!$B$1:$O$1,0),0)</f>
        <v>0.45</v>
      </c>
      <c r="C137" s="69" t="s">
        <v>11</v>
      </c>
      <c r="D137" s="102" t="str">
        <f t="shared" si="16"/>
        <v/>
      </c>
      <c r="E137" s="102" t="str">
        <f t="shared" si="14"/>
        <v/>
      </c>
      <c r="F137" s="102" t="str">
        <f t="shared" si="14"/>
        <v/>
      </c>
      <c r="G137" s="102" t="str">
        <f t="shared" si="14"/>
        <v>cryWOL</v>
      </c>
      <c r="H137" s="102" t="str">
        <f t="shared" si="14"/>
        <v/>
      </c>
      <c r="I137" s="102" t="str">
        <f t="shared" si="14"/>
        <v/>
      </c>
      <c r="J137" s="49"/>
      <c r="K137" s="120" t="str">
        <f t="shared" si="15"/>
        <v xml:space="preserve">cryWOL </v>
      </c>
      <c r="L137" s="119" t="str">
        <f t="shared" si="17"/>
        <v xml:space="preserve">cryWOL </v>
      </c>
      <c r="N137" s="123"/>
      <c r="O137" s="123"/>
      <c r="P137" s="123" t="s">
        <v>1133</v>
      </c>
      <c r="Q137" s="123"/>
      <c r="R137" s="123"/>
      <c r="S137" s="123"/>
      <c r="BR137" s="124"/>
      <c r="BS137" s="124"/>
      <c r="BT137" s="124"/>
    </row>
    <row r="138" spans="1:88" ht="35.1" customHeight="1" x14ac:dyDescent="0.25">
      <c r="A138" s="67" t="s">
        <v>79</v>
      </c>
      <c r="B138" s="68">
        <f>VLOOKUP(A138,[1]Table!$B$1:$O$21,MATCH("xGD/90",[1]Table!$B$1:$O$1,0),0)</f>
        <v>1.3</v>
      </c>
      <c r="C138" s="69" t="s">
        <v>12</v>
      </c>
      <c r="D138" s="102" t="str">
        <f t="shared" si="16"/>
        <v/>
      </c>
      <c r="E138" s="102" t="str">
        <f t="shared" si="14"/>
        <v/>
      </c>
      <c r="F138" s="102" t="str">
        <f t="shared" si="14"/>
        <v/>
      </c>
      <c r="G138" s="102" t="str">
        <f t="shared" si="14"/>
        <v/>
      </c>
      <c r="H138" s="102" t="str">
        <f t="shared" si="14"/>
        <v/>
      </c>
      <c r="I138" s="102" t="str">
        <f t="shared" si="14"/>
        <v/>
      </c>
      <c r="J138" s="49"/>
      <c r="K138" s="120" t="str">
        <f t="shared" si="15"/>
        <v/>
      </c>
      <c r="L138" s="119" t="str">
        <f t="shared" si="17"/>
        <v/>
      </c>
      <c r="N138" s="123" t="s">
        <v>1133</v>
      </c>
      <c r="O138" s="123"/>
      <c r="P138" s="123" t="s">
        <v>1133</v>
      </c>
      <c r="Q138" s="123"/>
      <c r="R138" s="123" t="s">
        <v>1195</v>
      </c>
      <c r="S138" s="123"/>
      <c r="BR138" s="124"/>
      <c r="BS138" s="124"/>
      <c r="BT138" s="124"/>
      <c r="CD138" s="123" t="s">
        <v>1195</v>
      </c>
    </row>
    <row r="139" spans="1:88" ht="35.1" customHeight="1" x14ac:dyDescent="0.25">
      <c r="A139" s="67" t="s">
        <v>73</v>
      </c>
      <c r="B139" s="68">
        <f>VLOOKUP(A139,[1]Table!$B$1:$O$21,MATCH("xGD/90",[1]Table!$B$1:$O$1,0),0)</f>
        <v>0.35</v>
      </c>
      <c r="C139" s="69" t="s">
        <v>13</v>
      </c>
      <c r="D139" s="102" t="str">
        <f t="shared" si="16"/>
        <v/>
      </c>
      <c r="E139" s="102" t="str">
        <f t="shared" si="14"/>
        <v/>
      </c>
      <c r="F139" s="102" t="str">
        <f t="shared" si="14"/>
        <v/>
      </c>
      <c r="G139" s="102" t="str">
        <f t="shared" si="14"/>
        <v/>
      </c>
      <c r="H139" s="102" t="str">
        <f t="shared" si="14"/>
        <v/>
      </c>
      <c r="I139" s="102" t="str">
        <f t="shared" si="14"/>
        <v/>
      </c>
      <c r="J139" s="49"/>
      <c r="K139" s="120" t="str">
        <f t="shared" si="15"/>
        <v/>
      </c>
      <c r="L139" s="119" t="str">
        <f t="shared" si="17"/>
        <v/>
      </c>
      <c r="N139" s="123" t="s">
        <v>1133</v>
      </c>
      <c r="O139" s="123" t="s">
        <v>1133</v>
      </c>
      <c r="P139" s="123" t="s">
        <v>1193</v>
      </c>
      <c r="Q139" s="123" t="s">
        <v>1133</v>
      </c>
      <c r="R139" s="123"/>
      <c r="S139" s="123" t="s">
        <v>1133</v>
      </c>
      <c r="BR139" s="124"/>
      <c r="BS139" s="124"/>
      <c r="BT139" s="124"/>
      <c r="CJ139" s="123" t="s">
        <v>1193</v>
      </c>
    </row>
    <row r="140" spans="1:88" ht="35.1" customHeight="1" x14ac:dyDescent="0.25">
      <c r="A140" s="67" t="s">
        <v>50</v>
      </c>
      <c r="B140" s="68">
        <f>VLOOKUP(A140,[1]Table!$B$1:$O$21,MATCH("xGD/90",[1]Table!$B$1:$O$1,0),0)</f>
        <v>0.72</v>
      </c>
      <c r="C140" s="69" t="s">
        <v>14</v>
      </c>
      <c r="D140" s="102" t="str">
        <f t="shared" si="16"/>
        <v/>
      </c>
      <c r="E140" s="102" t="str">
        <f t="shared" si="14"/>
        <v/>
      </c>
      <c r="F140" s="102" t="str">
        <f t="shared" si="14"/>
        <v/>
      </c>
      <c r="G140" s="102" t="str">
        <f t="shared" si="14"/>
        <v/>
      </c>
      <c r="H140" s="102" t="str">
        <f t="shared" si="14"/>
        <v/>
      </c>
      <c r="I140" s="102" t="str">
        <f t="shared" si="14"/>
        <v>TOT</v>
      </c>
      <c r="J140" s="49"/>
      <c r="K140" s="120" t="str">
        <f t="shared" si="15"/>
        <v xml:space="preserve">TOT </v>
      </c>
      <c r="L140" s="119" t="str">
        <f t="shared" si="17"/>
        <v xml:space="preserve">TOT </v>
      </c>
      <c r="N140" s="123" t="s">
        <v>1183</v>
      </c>
      <c r="O140" s="123" t="s">
        <v>1133</v>
      </c>
      <c r="P140" s="123" t="s">
        <v>1191</v>
      </c>
      <c r="Q140" s="123"/>
      <c r="R140" s="123"/>
      <c r="S140" s="123"/>
      <c r="BR140" s="124"/>
      <c r="BS140" s="124"/>
      <c r="BT140" s="124"/>
      <c r="CJ140" s="123" t="s">
        <v>1191</v>
      </c>
    </row>
    <row r="141" spans="1:88" ht="35.1" customHeight="1" x14ac:dyDescent="0.25">
      <c r="A141" s="67" t="s">
        <v>52</v>
      </c>
      <c r="B141" s="68">
        <f>VLOOKUP(A141,[1]Table!$B$1:$O$21,MATCH("xGD/90",[1]Table!$B$1:$O$1,0),0)</f>
        <v>-0.68</v>
      </c>
      <c r="C141" s="69" t="s">
        <v>15</v>
      </c>
      <c r="D141" s="102" t="str">
        <f t="shared" si="16"/>
        <v/>
      </c>
      <c r="E141" s="102" t="str">
        <f t="shared" si="14"/>
        <v/>
      </c>
      <c r="F141" s="102" t="str">
        <f t="shared" si="14"/>
        <v/>
      </c>
      <c r="G141" s="102" t="str">
        <f t="shared" si="14"/>
        <v/>
      </c>
      <c r="H141" s="102" t="str">
        <f t="shared" si="14"/>
        <v/>
      </c>
      <c r="I141" s="102" t="str">
        <f t="shared" si="14"/>
        <v/>
      </c>
      <c r="J141" s="49"/>
      <c r="K141" s="120" t="str">
        <f t="shared" si="15"/>
        <v/>
      </c>
      <c r="L141" s="119" t="str">
        <f t="shared" si="17"/>
        <v/>
      </c>
      <c r="N141" s="123" t="s">
        <v>1184</v>
      </c>
      <c r="O141" s="123" t="s">
        <v>1133</v>
      </c>
      <c r="P141" s="123" t="s">
        <v>1192</v>
      </c>
      <c r="Q141" s="123"/>
      <c r="R141" s="123"/>
      <c r="S141" s="123"/>
      <c r="BR141" s="124"/>
      <c r="BS141" s="124"/>
      <c r="BT141" s="124"/>
      <c r="BV141" s="123" t="s">
        <v>1196</v>
      </c>
      <c r="CJ141" s="123" t="s">
        <v>1192</v>
      </c>
    </row>
    <row r="142" spans="1:88" ht="35.1" customHeight="1" x14ac:dyDescent="0.25">
      <c r="A142" s="67" t="s">
        <v>47</v>
      </c>
      <c r="B142" s="68">
        <f>VLOOKUP(A142,[1]Table!$B$1:$O$21,MATCH("xGD/90",[1]Table!$B$1:$O$1,0),0)</f>
        <v>-0.49</v>
      </c>
      <c r="C142" s="69" t="s">
        <v>16</v>
      </c>
      <c r="D142" s="102" t="str">
        <f t="shared" si="16"/>
        <v/>
      </c>
      <c r="E142" s="102" t="str">
        <f t="shared" ref="E142:E145" si="18">DF22</f>
        <v/>
      </c>
      <c r="F142" s="102" t="str">
        <f t="shared" ref="F142:F145" si="19">DG22</f>
        <v/>
      </c>
      <c r="G142" s="102" t="str">
        <f t="shared" ref="G142:G145" si="20">DH22</f>
        <v/>
      </c>
      <c r="H142" s="102" t="str">
        <f t="shared" ref="H142:H145" si="21">DI22</f>
        <v>TOT</v>
      </c>
      <c r="I142" s="102" t="str">
        <f t="shared" ref="I142:I145" si="22">DJ22</f>
        <v>ars</v>
      </c>
      <c r="J142" s="49"/>
      <c r="K142" s="120" t="str">
        <f t="shared" si="15"/>
        <v xml:space="preserve">TOT ars </v>
      </c>
      <c r="L142" s="119" t="str">
        <f t="shared" si="17"/>
        <v xml:space="preserve">TOT ars </v>
      </c>
      <c r="N142" s="123" t="s">
        <v>1133</v>
      </c>
      <c r="O142" s="123" t="s">
        <v>1133</v>
      </c>
      <c r="P142" s="123" t="s">
        <v>1191</v>
      </c>
      <c r="Q142" s="123" t="s">
        <v>1189</v>
      </c>
      <c r="R142" s="123"/>
      <c r="S142" s="123"/>
      <c r="BR142" s="124"/>
      <c r="BS142" s="124"/>
      <c r="BT142" s="124"/>
      <c r="CD142" s="123" t="s">
        <v>1191</v>
      </c>
      <c r="CJ142" s="123" t="s">
        <v>1189</v>
      </c>
    </row>
    <row r="143" spans="1:88" ht="35.1" customHeight="1" x14ac:dyDescent="0.25">
      <c r="A143" s="67" t="s">
        <v>45</v>
      </c>
      <c r="B143" s="68">
        <f>VLOOKUP(A143,[1]Table!$B$1:$O$21,MATCH("xGD/90",[1]Table!$B$1:$O$1,0),0)</f>
        <v>0.16</v>
      </c>
      <c r="C143" s="69" t="s">
        <v>17</v>
      </c>
      <c r="D143" s="102" t="str">
        <f t="shared" si="16"/>
        <v/>
      </c>
      <c r="E143" s="102" t="str">
        <f t="shared" si="18"/>
        <v/>
      </c>
      <c r="F143" s="102" t="str">
        <f t="shared" si="19"/>
        <v/>
      </c>
      <c r="G143" s="102" t="str">
        <f t="shared" si="20"/>
        <v/>
      </c>
      <c r="H143" s="102" t="str">
        <f t="shared" si="21"/>
        <v>sou</v>
      </c>
      <c r="I143" s="102" t="str">
        <f t="shared" si="22"/>
        <v>new</v>
      </c>
      <c r="J143" s="49"/>
      <c r="K143" s="120" t="str">
        <f t="shared" si="15"/>
        <v xml:space="preserve">sou new </v>
      </c>
      <c r="L143" s="119" t="str">
        <f t="shared" si="17"/>
        <v xml:space="preserve">sou new </v>
      </c>
      <c r="N143" s="123" t="s">
        <v>1133</v>
      </c>
      <c r="O143" s="123"/>
      <c r="P143" s="123" t="s">
        <v>1133</v>
      </c>
      <c r="Q143" s="123"/>
      <c r="R143" s="123"/>
      <c r="S143" s="123"/>
      <c r="BR143" s="124"/>
      <c r="BS143" s="124"/>
      <c r="BT143" s="124"/>
    </row>
    <row r="144" spans="1:88" ht="35.1" customHeight="1" x14ac:dyDescent="0.25">
      <c r="A144" s="67" t="s">
        <v>78</v>
      </c>
      <c r="B144" s="68">
        <f>VLOOKUP(A144,[1]Table!$B$1:$O$21,MATCH("xGD/90",[1]Table!$B$1:$O$1,0),0)</f>
        <v>0.05</v>
      </c>
      <c r="C144" s="69" t="s">
        <v>18</v>
      </c>
      <c r="D144" s="102" t="str">
        <f t="shared" si="16"/>
        <v/>
      </c>
      <c r="E144" s="102" t="str">
        <f t="shared" si="18"/>
        <v/>
      </c>
      <c r="F144" s="102" t="str">
        <f t="shared" si="19"/>
        <v/>
      </c>
      <c r="G144" s="102" t="str">
        <f t="shared" si="20"/>
        <v/>
      </c>
      <c r="H144" s="102" t="str">
        <f t="shared" si="21"/>
        <v/>
      </c>
      <c r="I144" s="102" t="str">
        <f t="shared" si="22"/>
        <v>bou</v>
      </c>
      <c r="J144" s="49"/>
      <c r="K144" s="120" t="str">
        <f t="shared" si="15"/>
        <v xml:space="preserve">bou </v>
      </c>
      <c r="L144" s="119" t="str">
        <f t="shared" si="17"/>
        <v xml:space="preserve">bou </v>
      </c>
      <c r="N144" s="123" t="s">
        <v>1133</v>
      </c>
      <c r="O144" s="123" t="s">
        <v>1186</v>
      </c>
      <c r="P144" s="123" t="s">
        <v>1190</v>
      </c>
      <c r="Q144" s="123"/>
      <c r="R144" s="123" t="s">
        <v>1133</v>
      </c>
      <c r="S144" s="123"/>
      <c r="BR144" s="124"/>
      <c r="BS144" s="124"/>
      <c r="BT144" s="124"/>
      <c r="CD144" s="123" t="s">
        <v>1190</v>
      </c>
    </row>
    <row r="145" spans="1:114" ht="44.25" customHeight="1" x14ac:dyDescent="0.25">
      <c r="A145" s="71" t="s">
        <v>57</v>
      </c>
      <c r="B145" s="68">
        <f>VLOOKUP(A145,[1]Table!$B$1:$O$21,MATCH("xGD/90",[1]Table!$B$1:$O$1,0),0)</f>
        <v>-0.46</v>
      </c>
      <c r="C145" s="69" t="s">
        <v>19</v>
      </c>
      <c r="D145" s="102" t="str">
        <f t="shared" si="16"/>
        <v/>
      </c>
      <c r="E145" s="102" t="str">
        <f t="shared" si="18"/>
        <v/>
      </c>
      <c r="F145" s="102" t="str">
        <f t="shared" si="19"/>
        <v/>
      </c>
      <c r="G145" s="102" t="str">
        <f t="shared" si="20"/>
        <v/>
      </c>
      <c r="H145" s="102" t="str">
        <f t="shared" si="21"/>
        <v>LEE</v>
      </c>
      <c r="I145" s="102" t="str">
        <f t="shared" si="22"/>
        <v>lei</v>
      </c>
      <c r="J145" s="49"/>
      <c r="K145" s="120" t="str">
        <f t="shared" si="15"/>
        <v xml:space="preserve">LEE lei </v>
      </c>
      <c r="L145" s="119" t="str">
        <f t="shared" si="17"/>
        <v xml:space="preserve">LEE lei </v>
      </c>
      <c r="N145" s="123" t="s">
        <v>1181</v>
      </c>
      <c r="O145" s="123"/>
      <c r="Q145" s="123"/>
      <c r="R145" s="123"/>
      <c r="S145" s="123"/>
      <c r="BR145" s="124"/>
      <c r="BS145" s="124"/>
      <c r="BT145" s="124"/>
    </row>
    <row r="148" spans="1:114" ht="21.75" customHeight="1" x14ac:dyDescent="0.25">
      <c r="BE148" s="126"/>
      <c r="BF148" s="126"/>
      <c r="BG148" s="126"/>
      <c r="BH148" s="126"/>
      <c r="BI148" s="126"/>
      <c r="BJ148" s="126"/>
      <c r="BK148" s="126"/>
      <c r="BL148" s="126"/>
      <c r="BM148" s="126"/>
      <c r="BN148" s="126"/>
      <c r="BO148" s="126"/>
      <c r="BP148" s="126"/>
      <c r="BQ148" s="126"/>
      <c r="BR148" s="127"/>
      <c r="BS148" s="127"/>
      <c r="BT148" s="127"/>
      <c r="BU148" s="126"/>
      <c r="BV148" s="126"/>
      <c r="BW148" s="126"/>
      <c r="BX148" s="126"/>
      <c r="BY148" s="126"/>
      <c r="BZ148" s="126"/>
      <c r="CA148" s="126"/>
      <c r="CB148" s="126"/>
      <c r="CC148" s="126"/>
      <c r="CD148" s="126"/>
      <c r="CE148" s="126"/>
      <c r="CF148" s="126"/>
      <c r="CG148" s="126"/>
      <c r="CH148" s="126"/>
      <c r="CI148" s="126"/>
      <c r="CJ148" s="126" t="str">
        <f t="shared" ref="CJ148:CK148" si="23">CJ5</f>
        <v/>
      </c>
      <c r="CK148" s="126" t="str">
        <f t="shared" si="23"/>
        <v>GW38</v>
      </c>
    </row>
    <row r="149" spans="1:114" s="28" customFormat="1" ht="21.75" customHeight="1" x14ac:dyDescent="0.25">
      <c r="D149" s="128" t="s">
        <v>1172</v>
      </c>
      <c r="E149" s="128" t="s">
        <v>1173</v>
      </c>
      <c r="F149" s="128"/>
      <c r="G149" s="128" t="s">
        <v>1174</v>
      </c>
      <c r="H149" s="128" t="s">
        <v>1175</v>
      </c>
      <c r="I149" s="128" t="s">
        <v>1176</v>
      </c>
      <c r="J149" s="128"/>
      <c r="K149" s="128"/>
      <c r="L149" s="128"/>
      <c r="M149" s="128"/>
      <c r="N149" s="128" t="s">
        <v>1051</v>
      </c>
      <c r="O149" s="128" t="s">
        <v>1052</v>
      </c>
      <c r="P149" s="128" t="s">
        <v>1053</v>
      </c>
      <c r="Q149" s="128" t="s">
        <v>1054</v>
      </c>
      <c r="R149" s="128" t="s">
        <v>1055</v>
      </c>
      <c r="S149" s="128" t="s">
        <v>1171</v>
      </c>
      <c r="BE149" s="129" t="str">
        <f>BE125</f>
        <v>GW22</v>
      </c>
      <c r="BF149" s="129" t="str">
        <f t="shared" ref="BF149:CK149" si="24">BF125</f>
        <v>FAFourth round proper</v>
      </c>
      <c r="BG149" s="129" t="str">
        <f t="shared" si="24"/>
        <v>GW23</v>
      </c>
      <c r="BH149" s="129" t="str">
        <f t="shared" si="24"/>
        <v>UCLRound of 16</v>
      </c>
      <c r="BI149" s="129" t="str">
        <f t="shared" si="24"/>
        <v>GW24</v>
      </c>
      <c r="BJ149" s="129" t="str">
        <f t="shared" si="24"/>
        <v>UCLRound of 16</v>
      </c>
      <c r="BK149" s="129" t="str">
        <f t="shared" si="24"/>
        <v>GW25</v>
      </c>
      <c r="BL149" s="129" t="str">
        <f t="shared" si="24"/>
        <v>FAFifth round proper</v>
      </c>
      <c r="BM149" s="129" t="str">
        <f t="shared" si="24"/>
        <v>GW26</v>
      </c>
      <c r="BN149" s="129" t="str">
        <f t="shared" si="24"/>
        <v>UCLRound of 16EUR16EUCRound of 16</v>
      </c>
      <c r="BO149" s="129" t="str">
        <f t="shared" si="24"/>
        <v>GW27</v>
      </c>
      <c r="BP149" s="129" t="str">
        <f t="shared" si="24"/>
        <v>UCLRound of 16EUR16EUCR16</v>
      </c>
      <c r="BQ149" s="129" t="str">
        <f t="shared" si="24"/>
        <v>28FAQuarter-finals</v>
      </c>
      <c r="BR149" s="129" t="str">
        <f t="shared" si="24"/>
        <v>INT</v>
      </c>
      <c r="BS149" s="129" t="str">
        <f t="shared" si="24"/>
        <v>INT</v>
      </c>
      <c r="BT149" s="129" t="str">
        <f t="shared" si="24"/>
        <v>INT</v>
      </c>
      <c r="BU149" s="129" t="str">
        <f t="shared" si="24"/>
        <v>GW29</v>
      </c>
      <c r="BV149" s="129" t="str">
        <f t="shared" si="24"/>
        <v>GW29</v>
      </c>
      <c r="BW149" s="129" t="str">
        <f t="shared" si="24"/>
        <v>GW30</v>
      </c>
      <c r="BX149" s="129" t="str">
        <f t="shared" si="24"/>
        <v>UCLQuarter-finalsEUQFEUCQF</v>
      </c>
      <c r="BY149" s="129" t="str">
        <f t="shared" si="24"/>
        <v>GW31</v>
      </c>
      <c r="BZ149" s="129" t="str">
        <f t="shared" si="24"/>
        <v>UCLQuarter-finalsEUQFEUCQF</v>
      </c>
      <c r="CA149" s="129" t="str">
        <f t="shared" si="24"/>
        <v>32FASemi-finals</v>
      </c>
      <c r="CB149" s="129" t="str">
        <f t="shared" si="24"/>
        <v>GW33</v>
      </c>
      <c r="CC149" s="129" t="str">
        <f t="shared" si="24"/>
        <v>GW34</v>
      </c>
      <c r="CD149" s="129" t="str">
        <f t="shared" si="24"/>
        <v>GW34</v>
      </c>
      <c r="CE149" s="129" t="str">
        <f t="shared" si="24"/>
        <v>GW35</v>
      </c>
      <c r="CF149" s="129" t="str">
        <f t="shared" si="24"/>
        <v>UCLSemi-finalsEUSFEUCSF</v>
      </c>
      <c r="CG149" s="129" t="str">
        <f t="shared" si="24"/>
        <v>GW36</v>
      </c>
      <c r="CH149" s="129" t="str">
        <f t="shared" si="24"/>
        <v>UCLSemi-finalsEUSFEUCSF</v>
      </c>
      <c r="CI149" s="129" t="str">
        <f t="shared" si="24"/>
        <v>GW37</v>
      </c>
      <c r="CJ149" s="129" t="str">
        <f t="shared" si="24"/>
        <v/>
      </c>
      <c r="CK149" s="129" t="str">
        <f t="shared" si="24"/>
        <v>GW38</v>
      </c>
      <c r="DE149" s="131"/>
      <c r="DF149" s="131"/>
      <c r="DG149" s="131"/>
      <c r="DH149" s="131"/>
      <c r="DI149" s="131"/>
      <c r="DJ149" s="131"/>
    </row>
    <row r="150" spans="1:114" ht="35.1" customHeight="1" x14ac:dyDescent="0.25">
      <c r="A150" s="67" t="s">
        <v>36</v>
      </c>
      <c r="B150" s="68">
        <f>VLOOKUP(A150,[1]Table!$B$1:$O$21,MATCH("xGD/90",[1]Table!$B$1:$O$1,0),0)</f>
        <v>0.92</v>
      </c>
      <c r="C150" s="69" t="s">
        <v>0</v>
      </c>
      <c r="D150" s="102" t="str">
        <f>DE6</f>
        <v>cry</v>
      </c>
      <c r="E150" s="102" t="str">
        <f t="shared" ref="E150:I165" si="25">DF6</f>
        <v/>
      </c>
      <c r="F150" s="102" t="str">
        <f t="shared" si="25"/>
        <v/>
      </c>
      <c r="G150" s="102" t="str">
        <f t="shared" si="25"/>
        <v>leiEVE</v>
      </c>
      <c r="H150" s="102" t="str">
        <f t="shared" si="25"/>
        <v/>
      </c>
      <c r="I150" s="102" t="str">
        <f t="shared" si="25"/>
        <v>SOU</v>
      </c>
      <c r="J150" s="49"/>
      <c r="K150" s="120" t="str">
        <f t="shared" ref="K150:K169" si="26">IF(D150="","",D150&amp;" ")&amp;IF(E150="","",E150&amp;" ")&amp;IF(F150="","",F150&amp;" ")&amp;IF(G150="","",G150&amp;" ")&amp;IF(H150="","",H150&amp;" ")&amp;IF(I150="","",I150&amp;" ")</f>
        <v xml:space="preserve">cry leiEVE SOU </v>
      </c>
      <c r="L150" s="119" t="str">
        <f>K150</f>
        <v xml:space="preserve">cry leiEVE SOU </v>
      </c>
      <c r="N150" s="123" t="str">
        <f>IF(N126="","",N126)</f>
        <v>VS SOU32</v>
      </c>
      <c r="O150" s="123" t="str">
        <f t="shared" ref="O150:S150" si="27">IF(O126="","",O126)</f>
        <v/>
      </c>
      <c r="P150" s="123" t="str">
        <f t="shared" si="27"/>
        <v/>
      </c>
      <c r="Q150" s="123" t="str">
        <f t="shared" si="27"/>
        <v>Y</v>
      </c>
      <c r="R150" s="123" t="str">
        <f t="shared" si="27"/>
        <v/>
      </c>
      <c r="S150" s="123" t="str">
        <f t="shared" si="27"/>
        <v/>
      </c>
      <c r="BF150" s="102" t="s">
        <v>7</v>
      </c>
      <c r="BH150" s="102" t="s">
        <v>7</v>
      </c>
      <c r="BJ150" s="102" t="s">
        <v>7</v>
      </c>
      <c r="BL150" s="102" t="s">
        <v>7</v>
      </c>
      <c r="BR150" s="124"/>
      <c r="BS150" s="124"/>
      <c r="BT150" s="124"/>
      <c r="BV150" s="132" t="s">
        <v>1197</v>
      </c>
      <c r="BW150" s="133"/>
      <c r="BX150" s="133"/>
      <c r="BY150" s="133"/>
      <c r="BZ150" s="133"/>
      <c r="CA150" s="133"/>
      <c r="CB150" s="133"/>
      <c r="CC150" s="133"/>
      <c r="CD150" s="132" t="s">
        <v>1197</v>
      </c>
      <c r="CE150" s="133"/>
      <c r="CF150" s="133"/>
      <c r="CG150" s="133"/>
      <c r="CH150" s="133"/>
      <c r="CI150" s="133"/>
      <c r="CJ150" s="132" t="s">
        <v>1197</v>
      </c>
      <c r="CK150" s="133"/>
    </row>
    <row r="151" spans="1:114" ht="35.1" customHeight="1" x14ac:dyDescent="0.25">
      <c r="A151" s="67" t="s">
        <v>61</v>
      </c>
      <c r="B151" s="68">
        <f>VLOOKUP(A151,[1]Table!$B$1:$O$21,MATCH("xGD/90",[1]Table!$B$1:$O$1,0),0)</f>
        <v>-0.16</v>
      </c>
      <c r="C151" s="69" t="s">
        <v>1</v>
      </c>
      <c r="D151" s="102" t="str">
        <f t="shared" ref="D151:D169" si="28">DE7</f>
        <v/>
      </c>
      <c r="E151" s="102" t="str">
        <f t="shared" si="25"/>
        <v/>
      </c>
      <c r="F151" s="102" t="str">
        <f t="shared" si="25"/>
        <v/>
      </c>
      <c r="G151" s="102" t="str">
        <f t="shared" si="25"/>
        <v/>
      </c>
      <c r="H151" s="102" t="str">
        <f t="shared" si="25"/>
        <v/>
      </c>
      <c r="I151" s="102" t="str">
        <f t="shared" si="25"/>
        <v/>
      </c>
      <c r="J151" s="49"/>
      <c r="K151" s="120" t="str">
        <f t="shared" si="26"/>
        <v/>
      </c>
      <c r="L151" s="119" t="str">
        <f t="shared" ref="L151:L169" si="29">K151</f>
        <v/>
      </c>
      <c r="N151" s="123" t="s">
        <v>1198</v>
      </c>
      <c r="O151" s="123" t="str">
        <f t="shared" ref="O151:S151" si="30">IF(O127="","",O127)</f>
        <v/>
      </c>
      <c r="P151" s="123" t="str">
        <f t="shared" si="30"/>
        <v/>
      </c>
      <c r="Q151" s="123" t="str">
        <f t="shared" si="30"/>
        <v/>
      </c>
      <c r="R151" s="123" t="str">
        <f t="shared" si="30"/>
        <v/>
      </c>
      <c r="S151" s="123" t="str">
        <f t="shared" si="30"/>
        <v/>
      </c>
      <c r="BE151" s="133"/>
      <c r="BF151" s="132" t="s">
        <v>1200</v>
      </c>
      <c r="BG151" s="133"/>
      <c r="BH151" s="132" t="s">
        <v>1200</v>
      </c>
      <c r="BI151" s="133"/>
      <c r="BJ151" s="132" t="s">
        <v>1200</v>
      </c>
      <c r="BK151" s="133"/>
      <c r="BL151" s="133"/>
      <c r="BM151" s="133"/>
      <c r="BN151" s="132" t="s">
        <v>1200</v>
      </c>
      <c r="BO151" s="133"/>
      <c r="BP151" s="132" t="s">
        <v>1200</v>
      </c>
      <c r="BQ151" s="133"/>
      <c r="BR151" s="134"/>
      <c r="BS151" s="134"/>
      <c r="BT151" s="134"/>
      <c r="BV151" s="132" t="s">
        <v>1200</v>
      </c>
      <c r="BW151" s="133"/>
      <c r="BX151" s="132" t="s">
        <v>1200</v>
      </c>
      <c r="BY151" s="133"/>
      <c r="BZ151" s="132" t="s">
        <v>1200</v>
      </c>
      <c r="CA151" s="133"/>
      <c r="CB151" s="133"/>
      <c r="CC151" s="133"/>
      <c r="CD151" s="132" t="s">
        <v>1200</v>
      </c>
      <c r="CE151" s="133"/>
      <c r="CF151" s="132" t="s">
        <v>1200</v>
      </c>
      <c r="CG151" s="133"/>
      <c r="CH151" s="132" t="s">
        <v>1200</v>
      </c>
      <c r="CI151" s="133"/>
      <c r="CJ151" s="132" t="s">
        <v>1200</v>
      </c>
      <c r="CK151" s="133"/>
    </row>
    <row r="152" spans="1:114" ht="35.1" customHeight="1" x14ac:dyDescent="0.25">
      <c r="A152" s="67" t="s">
        <v>60</v>
      </c>
      <c r="B152" s="68">
        <f>VLOOKUP(A152,[1]Table!$B$1:$O$21,MATCH("xGD/90",[1]Table!$B$1:$O$1,0),0)</f>
        <v>-0.75</v>
      </c>
      <c r="C152" s="69" t="s">
        <v>2</v>
      </c>
      <c r="D152" s="102" t="str">
        <f t="shared" si="28"/>
        <v/>
      </c>
      <c r="E152" s="102" t="str">
        <f t="shared" si="25"/>
        <v/>
      </c>
      <c r="F152" s="102" t="str">
        <f t="shared" si="25"/>
        <v/>
      </c>
      <c r="G152" s="102" t="str">
        <f t="shared" si="25"/>
        <v/>
      </c>
      <c r="H152" s="102" t="str">
        <f t="shared" si="25"/>
        <v/>
      </c>
      <c r="I152" s="102" t="str">
        <f t="shared" si="25"/>
        <v>WHU</v>
      </c>
      <c r="J152" s="49"/>
      <c r="K152" s="120" t="str">
        <f t="shared" si="26"/>
        <v xml:space="preserve">WHU </v>
      </c>
      <c r="L152" s="119" t="str">
        <f t="shared" si="29"/>
        <v xml:space="preserve">WHU </v>
      </c>
      <c r="N152" s="123" t="str">
        <f t="shared" ref="N152:N169" si="31">IF(N128="","",N128)</f>
        <v>VS WHU32</v>
      </c>
      <c r="O152" s="123" t="str">
        <f t="shared" ref="O152:S152" si="32">IF(O128="","",O128)</f>
        <v/>
      </c>
      <c r="P152" s="123" t="str">
        <f t="shared" si="32"/>
        <v/>
      </c>
      <c r="Q152" s="123" t="str">
        <f t="shared" si="32"/>
        <v/>
      </c>
      <c r="R152" s="123" t="str">
        <f t="shared" si="32"/>
        <v>VS WHU</v>
      </c>
      <c r="S152" s="123" t="str">
        <f t="shared" si="32"/>
        <v/>
      </c>
      <c r="BE152" s="133"/>
      <c r="BF152" s="132"/>
      <c r="BG152" s="133"/>
      <c r="BH152" s="132" t="s">
        <v>4</v>
      </c>
      <c r="BI152" s="133"/>
      <c r="BJ152" s="132" t="s">
        <v>4</v>
      </c>
      <c r="BK152" s="133"/>
      <c r="BL152" s="133"/>
      <c r="BM152" s="133"/>
      <c r="BN152" s="132" t="s">
        <v>4</v>
      </c>
      <c r="BO152" s="133"/>
      <c r="BP152" s="132" t="s">
        <v>4</v>
      </c>
      <c r="BQ152" s="133"/>
      <c r="BR152" s="134"/>
      <c r="BS152" s="134"/>
      <c r="BT152" s="134"/>
      <c r="BV152" s="132" t="s">
        <v>1201</v>
      </c>
      <c r="BW152" s="133"/>
      <c r="BX152" s="102" t="s">
        <v>4</v>
      </c>
      <c r="BY152" s="133"/>
      <c r="BZ152" s="102" t="s">
        <v>4</v>
      </c>
      <c r="CA152" s="133"/>
      <c r="CB152" s="133"/>
      <c r="CC152" s="133"/>
      <c r="CD152" s="132" t="s">
        <v>1201</v>
      </c>
      <c r="CE152" s="133"/>
      <c r="CF152" s="102" t="s">
        <v>4</v>
      </c>
      <c r="CG152" s="133"/>
      <c r="CH152" s="102" t="s">
        <v>4</v>
      </c>
      <c r="CI152" s="133"/>
      <c r="CJ152" s="132" t="s">
        <v>1201</v>
      </c>
      <c r="CK152" s="133"/>
    </row>
    <row r="153" spans="1:114" ht="35.1" customHeight="1" x14ac:dyDescent="0.25">
      <c r="A153" s="67" t="s">
        <v>70</v>
      </c>
      <c r="B153" s="68">
        <f>VLOOKUP(A153,[1]Table!$B$1:$O$21,MATCH("xGD/90",[1]Table!$B$1:$O$1,0),0)</f>
        <v>0.18</v>
      </c>
      <c r="C153" s="69" t="s">
        <v>3</v>
      </c>
      <c r="D153" s="102" t="str">
        <f t="shared" si="28"/>
        <v/>
      </c>
      <c r="E153" s="102" t="str">
        <f t="shared" si="25"/>
        <v/>
      </c>
      <c r="F153" s="102" t="str">
        <f t="shared" si="25"/>
        <v/>
      </c>
      <c r="G153" s="102" t="str">
        <f t="shared" si="25"/>
        <v/>
      </c>
      <c r="H153" s="102" t="str">
        <f t="shared" si="25"/>
        <v>LEI</v>
      </c>
      <c r="I153" s="102" t="str">
        <f t="shared" si="25"/>
        <v/>
      </c>
      <c r="J153" s="49"/>
      <c r="K153" s="120" t="str">
        <f t="shared" si="26"/>
        <v xml:space="preserve">LEI </v>
      </c>
      <c r="L153" s="119" t="str">
        <f t="shared" si="29"/>
        <v xml:space="preserve">LEI </v>
      </c>
      <c r="N153" s="123" t="str">
        <f t="shared" si="31"/>
        <v>VS LEI28</v>
      </c>
      <c r="O153" s="123" t="str">
        <f t="shared" ref="O153:S153" si="33">IF(O129="","",O129)</f>
        <v>VS mun25</v>
      </c>
      <c r="P153" s="123" t="str">
        <f t="shared" si="33"/>
        <v/>
      </c>
      <c r="Q153" s="123" t="str">
        <f t="shared" si="33"/>
        <v/>
      </c>
      <c r="R153" s="123" t="str">
        <f t="shared" si="33"/>
        <v/>
      </c>
      <c r="S153" s="123" t="str">
        <f t="shared" si="33"/>
        <v/>
      </c>
      <c r="BE153" s="133"/>
      <c r="BF153" s="132" t="s">
        <v>1202</v>
      </c>
      <c r="BG153" s="133"/>
      <c r="BH153" s="132" t="s">
        <v>1202</v>
      </c>
      <c r="BI153" s="133"/>
      <c r="BJ153" s="132" t="s">
        <v>1202</v>
      </c>
      <c r="BK153" s="133"/>
      <c r="BL153" s="133"/>
      <c r="BM153" s="133"/>
      <c r="BN153" s="132" t="s">
        <v>1203</v>
      </c>
      <c r="BO153" s="133"/>
      <c r="BP153" s="132" t="s">
        <v>1203</v>
      </c>
      <c r="BQ153" s="133"/>
      <c r="BR153" s="134"/>
      <c r="BS153" s="134"/>
      <c r="BT153" s="134"/>
      <c r="BV153" s="135" t="s">
        <v>1204</v>
      </c>
      <c r="BW153" s="133"/>
      <c r="BX153" s="132" t="s">
        <v>1203</v>
      </c>
      <c r="BY153" s="133"/>
      <c r="BZ153" s="132" t="s">
        <v>1203</v>
      </c>
      <c r="CA153" s="133"/>
      <c r="CB153" s="133"/>
      <c r="CC153" s="133"/>
      <c r="CD153" s="135" t="s">
        <v>1204</v>
      </c>
      <c r="CE153" s="133"/>
      <c r="CF153" s="132" t="s">
        <v>1203</v>
      </c>
      <c r="CG153" s="133"/>
      <c r="CH153" s="132" t="s">
        <v>1203</v>
      </c>
      <c r="CI153" s="133"/>
      <c r="CJ153" s="135" t="s">
        <v>1204</v>
      </c>
      <c r="CK153" s="133"/>
    </row>
    <row r="154" spans="1:114" ht="35.1" customHeight="1" x14ac:dyDescent="0.25">
      <c r="A154" s="67" t="s">
        <v>75</v>
      </c>
      <c r="B154" s="68">
        <f>VLOOKUP(A154,[1]Table!$B$1:$O$21,MATCH("xGD/90",[1]Table!$B$1:$O$1,0),0)</f>
        <v>0.7</v>
      </c>
      <c r="C154" s="69" t="s">
        <v>4</v>
      </c>
      <c r="D154" s="102" t="str">
        <f t="shared" si="28"/>
        <v/>
      </c>
      <c r="E154" s="102" t="str">
        <f t="shared" si="25"/>
        <v/>
      </c>
      <c r="F154" s="102" t="str">
        <f t="shared" si="25"/>
        <v/>
      </c>
      <c r="G154" s="102" t="str">
        <f t="shared" si="25"/>
        <v/>
      </c>
      <c r="H154" s="102" t="str">
        <f t="shared" si="25"/>
        <v/>
      </c>
      <c r="I154" s="102" t="str">
        <f t="shared" si="25"/>
        <v/>
      </c>
      <c r="J154" s="49"/>
      <c r="K154" s="120" t="str">
        <f t="shared" si="26"/>
        <v/>
      </c>
      <c r="L154" s="119" t="str">
        <f t="shared" si="29"/>
        <v/>
      </c>
      <c r="N154" s="123" t="str">
        <f t="shared" si="31"/>
        <v>Y</v>
      </c>
      <c r="O154" s="123" t="str">
        <f t="shared" ref="O154:S154" si="34">IF(O130="","",O130)</f>
        <v>VS</v>
      </c>
      <c r="P154" s="123" t="str">
        <f t="shared" si="34"/>
        <v>VS MCI</v>
      </c>
      <c r="Q154" s="123" t="str">
        <f t="shared" si="34"/>
        <v>VS MUN</v>
      </c>
      <c r="R154" s="123" t="str">
        <f t="shared" si="34"/>
        <v/>
      </c>
      <c r="S154" s="123" t="str">
        <f t="shared" si="34"/>
        <v>VS MUN</v>
      </c>
      <c r="BE154" s="133"/>
      <c r="BF154" s="133"/>
      <c r="BG154" s="133"/>
      <c r="BH154" s="135" t="s">
        <v>1168</v>
      </c>
      <c r="BI154" s="133"/>
      <c r="BJ154" s="135" t="s">
        <v>1168</v>
      </c>
      <c r="BK154" s="133"/>
      <c r="BL154" s="133"/>
      <c r="BM154" s="133"/>
      <c r="BN154" s="135" t="s">
        <v>1168</v>
      </c>
      <c r="BO154" s="133"/>
      <c r="BP154" s="135" t="s">
        <v>1168</v>
      </c>
      <c r="BQ154" s="133"/>
      <c r="BR154" s="134"/>
      <c r="BS154" s="134"/>
      <c r="BT154" s="134"/>
      <c r="BV154" s="136" t="s">
        <v>1205</v>
      </c>
      <c r="BW154" s="133"/>
      <c r="BX154" s="135" t="s">
        <v>1168</v>
      </c>
      <c r="BY154" s="133"/>
      <c r="BZ154" s="135" t="s">
        <v>1168</v>
      </c>
      <c r="CA154" s="133"/>
      <c r="CB154" s="133"/>
      <c r="CC154" s="133"/>
      <c r="CD154" s="136" t="s">
        <v>1205</v>
      </c>
      <c r="CE154" s="133"/>
      <c r="CF154" s="135" t="s">
        <v>1168</v>
      </c>
      <c r="CG154" s="133"/>
      <c r="CH154" s="135" t="s">
        <v>1168</v>
      </c>
      <c r="CI154" s="133"/>
      <c r="CJ154" s="136" t="s">
        <v>1205</v>
      </c>
      <c r="CK154" s="133"/>
    </row>
    <row r="155" spans="1:114" ht="35.1" customHeight="1" x14ac:dyDescent="0.25">
      <c r="A155" s="67" t="s">
        <v>66</v>
      </c>
      <c r="B155" s="68">
        <f>VLOOKUP(A155,[1]Table!$B$1:$O$21,MATCH("xGD/90",[1]Table!$B$1:$O$1,0),0)</f>
        <v>0.01</v>
      </c>
      <c r="C155" s="69" t="s">
        <v>5</v>
      </c>
      <c r="D155" s="102" t="str">
        <f t="shared" si="28"/>
        <v/>
      </c>
      <c r="E155" s="102" t="str">
        <f t="shared" si="25"/>
        <v/>
      </c>
      <c r="F155" s="102" t="str">
        <f t="shared" si="25"/>
        <v/>
      </c>
      <c r="G155" s="102" t="str">
        <f t="shared" si="25"/>
        <v/>
      </c>
      <c r="H155" s="102" t="str">
        <f t="shared" si="25"/>
        <v/>
      </c>
      <c r="I155" s="102" t="str">
        <f t="shared" si="25"/>
        <v/>
      </c>
      <c r="J155" s="49"/>
      <c r="K155" s="120" t="str">
        <f t="shared" si="26"/>
        <v/>
      </c>
      <c r="L155" s="119" t="str">
        <f t="shared" si="29"/>
        <v/>
      </c>
      <c r="N155" s="123" t="str">
        <f t="shared" si="31"/>
        <v>VS mun32</v>
      </c>
      <c r="O155" s="123" t="str">
        <f t="shared" ref="O155:S155" si="35">IF(O131="","",O131)</f>
        <v/>
      </c>
      <c r="P155" s="123" t="str">
        <f t="shared" si="35"/>
        <v>Y</v>
      </c>
      <c r="Q155" s="123" t="str">
        <f t="shared" si="35"/>
        <v>VS mun</v>
      </c>
      <c r="R155" s="123" t="str">
        <f t="shared" si="35"/>
        <v/>
      </c>
      <c r="S155" s="123" t="str">
        <f t="shared" si="35"/>
        <v>VS mun</v>
      </c>
      <c r="BE155" s="133"/>
      <c r="BF155" s="102"/>
      <c r="BG155" s="133"/>
      <c r="BH155" s="133"/>
      <c r="BI155" s="133"/>
      <c r="BJ155" s="102" t="s">
        <v>11</v>
      </c>
      <c r="BK155" s="133"/>
      <c r="BL155" s="133"/>
      <c r="BM155" s="133"/>
      <c r="BN155" s="133"/>
      <c r="BO155" s="133"/>
      <c r="BP155" s="102" t="s">
        <v>11</v>
      </c>
      <c r="BQ155" s="133"/>
      <c r="BR155" s="134"/>
      <c r="BS155" s="134"/>
      <c r="BT155" s="134"/>
      <c r="BV155" s="132" t="s">
        <v>1206</v>
      </c>
      <c r="BW155" s="133"/>
      <c r="BX155" s="133"/>
      <c r="BY155" s="133"/>
      <c r="BZ155" s="133"/>
      <c r="CA155" s="133"/>
      <c r="CB155" s="133"/>
      <c r="CC155" s="133"/>
      <c r="CD155" s="132" t="s">
        <v>1206</v>
      </c>
      <c r="CE155" s="133"/>
      <c r="CF155" s="133"/>
      <c r="CG155" s="133"/>
      <c r="CH155" s="133"/>
      <c r="CI155" s="133"/>
      <c r="CJ155" s="132" t="s">
        <v>1206</v>
      </c>
      <c r="CK155" s="133"/>
    </row>
    <row r="156" spans="1:114" ht="35.1" customHeight="1" x14ac:dyDescent="0.25">
      <c r="A156" s="67" t="s">
        <v>34</v>
      </c>
      <c r="B156" s="68">
        <f>VLOOKUP(A156,[1]Table!$B$1:$O$21,MATCH("xGD/90",[1]Table!$B$1:$O$1,0),0)</f>
        <v>-0.32</v>
      </c>
      <c r="C156" s="69" t="s">
        <v>6</v>
      </c>
      <c r="D156" s="102" t="str">
        <f t="shared" si="28"/>
        <v>ARS</v>
      </c>
      <c r="E156" s="102" t="str">
        <f t="shared" si="25"/>
        <v/>
      </c>
      <c r="F156" s="102" t="str">
        <f t="shared" si="25"/>
        <v/>
      </c>
      <c r="G156" s="102" t="str">
        <f t="shared" si="25"/>
        <v/>
      </c>
      <c r="H156" s="102" t="str">
        <f t="shared" si="25"/>
        <v/>
      </c>
      <c r="I156" s="102" t="str">
        <f t="shared" si="25"/>
        <v/>
      </c>
      <c r="J156" s="49"/>
      <c r="K156" s="120" t="str">
        <f t="shared" si="26"/>
        <v xml:space="preserve">ARS </v>
      </c>
      <c r="L156" s="119" t="str">
        <f t="shared" si="29"/>
        <v xml:space="preserve">ARS </v>
      </c>
      <c r="N156" s="123" t="s">
        <v>1199</v>
      </c>
      <c r="O156" s="123" t="str">
        <f t="shared" ref="O156:S156" si="36">IF(O132="","",O132)</f>
        <v/>
      </c>
      <c r="P156" s="123" t="str">
        <f t="shared" si="36"/>
        <v/>
      </c>
      <c r="Q156" s="123" t="str">
        <f t="shared" si="36"/>
        <v/>
      </c>
      <c r="R156" s="123" t="str">
        <f t="shared" si="36"/>
        <v/>
      </c>
      <c r="S156" s="123" t="str">
        <f t="shared" si="36"/>
        <v/>
      </c>
      <c r="BE156" s="133"/>
      <c r="BF156" s="102"/>
      <c r="BG156" s="133"/>
      <c r="BH156" s="102" t="s">
        <v>1207</v>
      </c>
      <c r="BI156" s="133"/>
      <c r="BJ156" s="102" t="s">
        <v>1207</v>
      </c>
      <c r="BK156" s="133"/>
      <c r="BL156" s="133"/>
      <c r="BM156" s="133"/>
      <c r="BN156" s="102" t="s">
        <v>1207</v>
      </c>
      <c r="BO156" s="133"/>
      <c r="BP156" s="102" t="s">
        <v>1207</v>
      </c>
      <c r="BQ156" s="133"/>
      <c r="BR156" s="134"/>
      <c r="BS156" s="134"/>
      <c r="BT156" s="134"/>
      <c r="BV156" s="102" t="s">
        <v>1207</v>
      </c>
      <c r="BW156" s="133"/>
      <c r="BX156" s="102" t="s">
        <v>1207</v>
      </c>
      <c r="BY156" s="133"/>
      <c r="BZ156" s="102" t="s">
        <v>1207</v>
      </c>
      <c r="CA156" s="133"/>
      <c r="CB156" s="133"/>
      <c r="CC156" s="133"/>
      <c r="CD156" s="102" t="s">
        <v>1207</v>
      </c>
      <c r="CE156" s="133"/>
      <c r="CF156" s="102" t="s">
        <v>1207</v>
      </c>
      <c r="CG156" s="133"/>
      <c r="CH156" s="102" t="s">
        <v>1207</v>
      </c>
      <c r="CI156" s="133"/>
      <c r="CJ156" s="102" t="s">
        <v>1207</v>
      </c>
      <c r="CK156" s="133"/>
    </row>
    <row r="157" spans="1:114" ht="35.1" customHeight="1" x14ac:dyDescent="0.25">
      <c r="A157" s="67" t="s">
        <v>64</v>
      </c>
      <c r="B157" s="68">
        <f>VLOOKUP(A157,[1]Table!$B$1:$O$21,MATCH("xGD/90",[1]Table!$B$1:$O$1,0),0)</f>
        <v>-0.61</v>
      </c>
      <c r="C157" s="69" t="s">
        <v>7</v>
      </c>
      <c r="D157" s="102" t="str">
        <f t="shared" si="28"/>
        <v/>
      </c>
      <c r="E157" s="102" t="str">
        <f t="shared" si="25"/>
        <v/>
      </c>
      <c r="F157" s="102" t="str">
        <f t="shared" si="25"/>
        <v/>
      </c>
      <c r="G157" s="102" t="str">
        <f t="shared" si="25"/>
        <v>arsAVL</v>
      </c>
      <c r="H157" s="102" t="str">
        <f t="shared" si="25"/>
        <v/>
      </c>
      <c r="I157" s="102" t="str">
        <f t="shared" si="25"/>
        <v/>
      </c>
      <c r="J157" s="49"/>
      <c r="K157" s="120" t="str">
        <f t="shared" si="26"/>
        <v xml:space="preserve">arsAVL </v>
      </c>
      <c r="L157" s="119" t="str">
        <f t="shared" si="29"/>
        <v xml:space="preserve">arsAVL </v>
      </c>
      <c r="N157" s="123" t="str">
        <f t="shared" si="31"/>
        <v/>
      </c>
      <c r="O157" s="123" t="str">
        <f t="shared" ref="O157:S157" si="37">IF(O133="","",O133)</f>
        <v/>
      </c>
      <c r="P157" s="123" t="str">
        <f t="shared" si="37"/>
        <v/>
      </c>
      <c r="Q157" s="123" t="str">
        <f t="shared" si="37"/>
        <v/>
      </c>
      <c r="R157" s="123" t="str">
        <f t="shared" si="37"/>
        <v/>
      </c>
      <c r="S157" s="123" t="str">
        <f t="shared" si="37"/>
        <v/>
      </c>
      <c r="BE157" s="133"/>
      <c r="BF157" s="102" t="s">
        <v>1208</v>
      </c>
      <c r="BG157" s="133"/>
      <c r="BH157" s="102" t="s">
        <v>1208</v>
      </c>
      <c r="BI157" s="133"/>
      <c r="BJ157" s="102" t="s">
        <v>1208</v>
      </c>
      <c r="BK157" s="133"/>
      <c r="BL157" s="102" t="s">
        <v>1208</v>
      </c>
      <c r="BM157" s="133"/>
      <c r="BN157" s="133"/>
      <c r="BO157" s="133"/>
      <c r="BP157" s="133"/>
      <c r="BQ157" s="133"/>
      <c r="BR157" s="134"/>
      <c r="BS157" s="134"/>
      <c r="BT157" s="134"/>
      <c r="BV157" s="102" t="s">
        <v>1208</v>
      </c>
      <c r="BW157" s="133"/>
      <c r="BX157" s="133"/>
      <c r="BY157" s="133"/>
      <c r="BZ157" s="133"/>
      <c r="CA157" s="133"/>
      <c r="CB157" s="133"/>
      <c r="CC157" s="133"/>
      <c r="CD157" s="102" t="s">
        <v>1208</v>
      </c>
      <c r="CE157" s="133"/>
      <c r="CF157" s="133"/>
      <c r="CG157" s="133"/>
      <c r="CH157" s="133"/>
      <c r="CI157" s="133"/>
      <c r="CJ157" s="102" t="s">
        <v>1208</v>
      </c>
      <c r="CK157" s="133"/>
    </row>
    <row r="158" spans="1:114" ht="35.1" customHeight="1" x14ac:dyDescent="0.25">
      <c r="A158" s="67" t="s">
        <v>40</v>
      </c>
      <c r="B158" s="68">
        <f>VLOOKUP(A158,[1]Table!$B$1:$O$21,MATCH("xGD/90",[1]Table!$B$1:$O$1,0),0)</f>
        <v>-0.4</v>
      </c>
      <c r="C158" s="69" t="s">
        <v>8</v>
      </c>
      <c r="D158" s="102" t="str">
        <f t="shared" si="28"/>
        <v/>
      </c>
      <c r="E158" s="102" t="str">
        <f t="shared" si="25"/>
        <v/>
      </c>
      <c r="F158" s="102" t="str">
        <f t="shared" si="25"/>
        <v/>
      </c>
      <c r="G158" s="102" t="str">
        <f t="shared" si="25"/>
        <v/>
      </c>
      <c r="H158" s="102" t="str">
        <f t="shared" si="25"/>
        <v/>
      </c>
      <c r="I158" s="102" t="str">
        <f t="shared" si="25"/>
        <v>LEE</v>
      </c>
      <c r="J158" s="49"/>
      <c r="K158" s="120" t="str">
        <f t="shared" si="26"/>
        <v xml:space="preserve">LEE </v>
      </c>
      <c r="L158" s="119" t="str">
        <f t="shared" si="29"/>
        <v xml:space="preserve">LEE </v>
      </c>
      <c r="N158" s="123" t="str">
        <f t="shared" si="31"/>
        <v>Y</v>
      </c>
      <c r="O158" s="123" t="str">
        <f t="shared" ref="O158:S158" si="38">IF(O134="","",O134)</f>
        <v/>
      </c>
      <c r="P158" s="123" t="str">
        <f t="shared" si="38"/>
        <v>VS liv</v>
      </c>
      <c r="Q158" s="123" t="str">
        <f t="shared" si="38"/>
        <v/>
      </c>
      <c r="R158" s="123" t="str">
        <f t="shared" si="38"/>
        <v/>
      </c>
      <c r="S158" s="123" t="str">
        <f t="shared" si="38"/>
        <v/>
      </c>
      <c r="BE158" s="133"/>
      <c r="BF158" s="133"/>
      <c r="BG158" s="133"/>
      <c r="BH158" s="133"/>
      <c r="BI158" s="133"/>
      <c r="BJ158" s="133"/>
      <c r="BK158" s="133"/>
      <c r="BL158" s="133"/>
      <c r="BM158" s="133"/>
      <c r="BN158" s="133"/>
      <c r="BO158" s="133"/>
      <c r="BP158" s="133"/>
      <c r="BQ158" s="133"/>
      <c r="BR158" s="134"/>
      <c r="BS158" s="134"/>
      <c r="BT158" s="134"/>
      <c r="BV158" s="132" t="s">
        <v>1209</v>
      </c>
      <c r="BW158" s="133"/>
      <c r="BX158" s="132" t="s">
        <v>9</v>
      </c>
      <c r="BY158" s="133"/>
      <c r="BZ158" s="132" t="s">
        <v>9</v>
      </c>
      <c r="CA158" s="133"/>
      <c r="CB158" s="133"/>
      <c r="CC158" s="133"/>
      <c r="CD158" s="132" t="s">
        <v>1209</v>
      </c>
      <c r="CE158" s="133"/>
      <c r="CF158" s="132" t="s">
        <v>9</v>
      </c>
      <c r="CG158" s="133"/>
      <c r="CH158" s="132" t="s">
        <v>9</v>
      </c>
      <c r="CI158" s="133"/>
      <c r="CJ158" s="132" t="s">
        <v>1209</v>
      </c>
      <c r="CK158" s="133"/>
    </row>
    <row r="159" spans="1:114" ht="35.1" customHeight="1" x14ac:dyDescent="0.25">
      <c r="A159" s="67" t="s">
        <v>55</v>
      </c>
      <c r="B159" s="68">
        <f>VLOOKUP(A159,[1]Table!$B$1:$O$21,MATCH("xGD/90",[1]Table!$B$1:$O$1,0),0)</f>
        <v>-0.44</v>
      </c>
      <c r="C159" s="69" t="s">
        <v>9</v>
      </c>
      <c r="D159" s="102" t="str">
        <f t="shared" si="28"/>
        <v/>
      </c>
      <c r="E159" s="102" t="str">
        <f t="shared" si="25"/>
        <v/>
      </c>
      <c r="F159" s="102" t="str">
        <f t="shared" si="25"/>
        <v/>
      </c>
      <c r="G159" s="102" t="str">
        <f t="shared" si="25"/>
        <v/>
      </c>
      <c r="H159" s="102" t="str">
        <f t="shared" si="25"/>
        <v>wol</v>
      </c>
      <c r="I159" s="102" t="str">
        <f t="shared" si="25"/>
        <v>ful</v>
      </c>
      <c r="J159" s="49"/>
      <c r="K159" s="120" t="str">
        <f t="shared" si="26"/>
        <v xml:space="preserve">wol ful </v>
      </c>
      <c r="L159" s="119" t="str">
        <f t="shared" si="29"/>
        <v xml:space="preserve">wol ful </v>
      </c>
      <c r="N159" s="123" t="str">
        <f t="shared" si="31"/>
        <v>Y</v>
      </c>
      <c r="O159" s="123" t="str">
        <f t="shared" ref="O159:S159" si="39">IF(O135="","",O135)</f>
        <v>VS SOU25</v>
      </c>
      <c r="P159" s="123" t="str">
        <f t="shared" si="39"/>
        <v/>
      </c>
      <c r="Q159" s="123" t="str">
        <f t="shared" si="39"/>
        <v/>
      </c>
      <c r="R159" s="123" t="str">
        <f t="shared" si="39"/>
        <v/>
      </c>
      <c r="S159" s="123" t="str">
        <f t="shared" si="39"/>
        <v/>
      </c>
      <c r="BE159" s="133"/>
      <c r="BF159" s="133"/>
      <c r="BG159" s="133"/>
      <c r="BH159" s="132" t="s">
        <v>1210</v>
      </c>
      <c r="BI159" s="133"/>
      <c r="BJ159" s="132" t="s">
        <v>1210</v>
      </c>
      <c r="BK159" s="133"/>
      <c r="BL159" s="133"/>
      <c r="BM159" s="133"/>
      <c r="BN159" s="135" t="s">
        <v>1211</v>
      </c>
      <c r="BO159" s="133"/>
      <c r="BP159" s="135" t="s">
        <v>1211</v>
      </c>
      <c r="BQ159" s="133"/>
      <c r="BR159" s="134"/>
      <c r="BS159" s="134"/>
      <c r="BT159" s="134"/>
      <c r="BV159" s="135" t="s">
        <v>1212</v>
      </c>
      <c r="BW159" s="133"/>
      <c r="BX159" s="135" t="s">
        <v>1212</v>
      </c>
      <c r="BY159" s="133"/>
      <c r="BZ159" s="135" t="s">
        <v>1212</v>
      </c>
      <c r="CA159" s="133"/>
      <c r="CB159" s="133"/>
      <c r="CC159" s="133"/>
      <c r="CD159" s="135" t="s">
        <v>1212</v>
      </c>
      <c r="CE159" s="133"/>
      <c r="CF159" s="135" t="s">
        <v>1212</v>
      </c>
      <c r="CG159" s="133"/>
      <c r="CH159" s="135" t="s">
        <v>1212</v>
      </c>
      <c r="CI159" s="133"/>
      <c r="CJ159" s="135" t="s">
        <v>1212</v>
      </c>
      <c r="CK159" s="133"/>
    </row>
    <row r="160" spans="1:114" ht="35.1" customHeight="1" x14ac:dyDescent="0.25">
      <c r="A160" s="67" t="s">
        <v>69</v>
      </c>
      <c r="B160" s="68">
        <f>VLOOKUP(A160,[1]Table!$B$1:$O$21,MATCH("xGD/90",[1]Table!$B$1:$O$1,0),0)</f>
        <v>-0.35</v>
      </c>
      <c r="C160" s="69" t="s">
        <v>10</v>
      </c>
      <c r="D160" s="102" t="str">
        <f t="shared" si="28"/>
        <v/>
      </c>
      <c r="E160" s="102" t="str">
        <f t="shared" si="25"/>
        <v/>
      </c>
      <c r="F160" s="102" t="str">
        <f t="shared" si="25"/>
        <v/>
      </c>
      <c r="G160" s="102" t="str">
        <f t="shared" si="25"/>
        <v/>
      </c>
      <c r="H160" s="102" t="str">
        <f t="shared" si="25"/>
        <v>bre</v>
      </c>
      <c r="I160" s="102" t="str">
        <f t="shared" si="25"/>
        <v>WOL</v>
      </c>
      <c r="J160" s="49"/>
      <c r="K160" s="120" t="str">
        <f t="shared" si="26"/>
        <v xml:space="preserve">bre WOL </v>
      </c>
      <c r="L160" s="119" t="str">
        <f t="shared" si="29"/>
        <v xml:space="preserve">bre WOL </v>
      </c>
      <c r="N160" s="123" t="str">
        <f t="shared" si="31"/>
        <v>Y</v>
      </c>
      <c r="O160" s="123" t="str">
        <f t="shared" ref="O160:S160" si="40">IF(O136="","",O136)</f>
        <v/>
      </c>
      <c r="P160" s="123" t="str">
        <f t="shared" si="40"/>
        <v/>
      </c>
      <c r="Q160" s="123" t="str">
        <f t="shared" si="40"/>
        <v/>
      </c>
      <c r="R160" s="123" t="str">
        <f t="shared" si="40"/>
        <v/>
      </c>
      <c r="S160" s="123" t="str">
        <f t="shared" si="40"/>
        <v/>
      </c>
      <c r="BE160" s="133"/>
      <c r="BF160" s="133"/>
      <c r="BG160" s="133"/>
      <c r="BH160" s="102" t="s">
        <v>1</v>
      </c>
      <c r="BI160" s="133"/>
      <c r="BJ160" s="102" t="s">
        <v>1</v>
      </c>
      <c r="BK160" s="133"/>
      <c r="BL160" s="133"/>
      <c r="BM160" s="133"/>
      <c r="BN160" s="132" t="s">
        <v>1213</v>
      </c>
      <c r="BO160" s="133"/>
      <c r="BP160" s="132" t="s">
        <v>1213</v>
      </c>
      <c r="BQ160" s="133"/>
      <c r="BR160" s="134"/>
      <c r="BS160" s="134"/>
      <c r="BT160" s="134"/>
      <c r="BV160" s="135" t="s">
        <v>1214</v>
      </c>
      <c r="BW160" s="133"/>
      <c r="BX160" s="135" t="s">
        <v>1214</v>
      </c>
      <c r="BY160" s="133"/>
      <c r="BZ160" s="135" t="s">
        <v>1214</v>
      </c>
      <c r="CA160" s="133"/>
      <c r="CB160" s="133"/>
      <c r="CC160" s="133"/>
      <c r="CD160" s="135" t="s">
        <v>1214</v>
      </c>
      <c r="CE160" s="133"/>
      <c r="CF160" s="135" t="s">
        <v>1214</v>
      </c>
      <c r="CG160" s="133"/>
      <c r="CH160" s="135" t="s">
        <v>1214</v>
      </c>
      <c r="CI160" s="133"/>
      <c r="CJ160" s="135" t="s">
        <v>1214</v>
      </c>
      <c r="CK160" s="133"/>
    </row>
    <row r="161" spans="1:89" ht="35.1" customHeight="1" x14ac:dyDescent="0.25">
      <c r="A161" s="67" t="s">
        <v>42</v>
      </c>
      <c r="B161" s="68">
        <f>VLOOKUP(A161,[1]Table!$B$1:$O$21,MATCH("xGD/90",[1]Table!$B$1:$O$1,0),0)</f>
        <v>0.45</v>
      </c>
      <c r="C161" s="69" t="s">
        <v>11</v>
      </c>
      <c r="D161" s="102" t="str">
        <f t="shared" si="28"/>
        <v/>
      </c>
      <c r="E161" s="102" t="str">
        <f t="shared" si="25"/>
        <v/>
      </c>
      <c r="F161" s="102" t="str">
        <f t="shared" si="25"/>
        <v/>
      </c>
      <c r="G161" s="102" t="str">
        <f t="shared" si="25"/>
        <v>cryWOL</v>
      </c>
      <c r="H161" s="102" t="str">
        <f t="shared" si="25"/>
        <v/>
      </c>
      <c r="I161" s="102" t="str">
        <f t="shared" si="25"/>
        <v/>
      </c>
      <c r="J161" s="49"/>
      <c r="K161" s="120" t="str">
        <f t="shared" si="26"/>
        <v xml:space="preserve">cryWOL </v>
      </c>
      <c r="L161" s="119" t="str">
        <f t="shared" si="29"/>
        <v xml:space="preserve">cryWOL </v>
      </c>
      <c r="N161" s="123" t="str">
        <f t="shared" si="31"/>
        <v/>
      </c>
      <c r="O161" s="123" t="str">
        <f t="shared" ref="O161:S161" si="41">IF(O137="","",O137)</f>
        <v/>
      </c>
      <c r="P161" s="123" t="str">
        <f t="shared" si="41"/>
        <v>Y</v>
      </c>
      <c r="Q161" s="123" t="str">
        <f t="shared" si="41"/>
        <v/>
      </c>
      <c r="R161" s="123" t="str">
        <f t="shared" si="41"/>
        <v/>
      </c>
      <c r="S161" s="123" t="str">
        <f t="shared" si="41"/>
        <v/>
      </c>
      <c r="BE161" s="133"/>
      <c r="BF161" s="133"/>
      <c r="BG161" s="133"/>
      <c r="BH161" s="132" t="s">
        <v>1215</v>
      </c>
      <c r="BI161" s="133"/>
      <c r="BJ161" s="133"/>
      <c r="BK161" s="133"/>
      <c r="BL161" s="133"/>
      <c r="BM161" s="133"/>
      <c r="BN161" s="135" t="s">
        <v>1216</v>
      </c>
      <c r="BO161" s="133"/>
      <c r="BP161" s="133"/>
      <c r="BQ161" s="133"/>
      <c r="BR161" s="134"/>
      <c r="BS161" s="134"/>
      <c r="BT161" s="134"/>
      <c r="BV161" s="137" t="s">
        <v>1217</v>
      </c>
      <c r="BW161" s="133"/>
      <c r="BX161" s="133"/>
      <c r="BY161" s="133"/>
      <c r="BZ161" s="133"/>
      <c r="CA161" s="133"/>
      <c r="CB161" s="133"/>
      <c r="CC161" s="133"/>
      <c r="CD161" s="137" t="s">
        <v>1217</v>
      </c>
      <c r="CE161" s="133"/>
      <c r="CF161" s="133"/>
      <c r="CG161" s="133"/>
      <c r="CH161" s="133"/>
      <c r="CI161" s="133"/>
      <c r="CJ161" s="137" t="s">
        <v>1217</v>
      </c>
      <c r="CK161" s="133"/>
    </row>
    <row r="162" spans="1:89" ht="35.1" customHeight="1" x14ac:dyDescent="0.25">
      <c r="A162" s="67" t="s">
        <v>79</v>
      </c>
      <c r="B162" s="68">
        <f>VLOOKUP(A162,[1]Table!$B$1:$O$21,MATCH("xGD/90",[1]Table!$B$1:$O$1,0),0)</f>
        <v>1.3</v>
      </c>
      <c r="C162" s="69" t="s">
        <v>12</v>
      </c>
      <c r="D162" s="102" t="str">
        <f t="shared" si="28"/>
        <v/>
      </c>
      <c r="E162" s="102" t="str">
        <f t="shared" si="25"/>
        <v/>
      </c>
      <c r="F162" s="102" t="str">
        <f t="shared" si="25"/>
        <v/>
      </c>
      <c r="G162" s="102" t="str">
        <f t="shared" si="25"/>
        <v/>
      </c>
      <c r="H162" s="102" t="str">
        <f t="shared" si="25"/>
        <v/>
      </c>
      <c r="I162" s="102" t="str">
        <f t="shared" si="25"/>
        <v/>
      </c>
      <c r="J162" s="49"/>
      <c r="K162" s="120" t="str">
        <f t="shared" si="26"/>
        <v/>
      </c>
      <c r="L162" s="119" t="str">
        <f t="shared" si="29"/>
        <v/>
      </c>
      <c r="N162" s="123" t="str">
        <f t="shared" si="31"/>
        <v>Y</v>
      </c>
      <c r="O162" s="123" t="str">
        <f t="shared" ref="O162:S162" si="42">IF(O138="","",O138)</f>
        <v/>
      </c>
      <c r="P162" s="123" t="str">
        <f t="shared" si="42"/>
        <v>Y</v>
      </c>
      <c r="Q162" s="123" t="str">
        <f t="shared" si="42"/>
        <v/>
      </c>
      <c r="R162" s="123" t="str">
        <f t="shared" si="42"/>
        <v>VS WHU</v>
      </c>
      <c r="S162" s="123" t="str">
        <f t="shared" si="42"/>
        <v/>
      </c>
      <c r="BE162" s="133"/>
      <c r="BF162" s="133"/>
      <c r="BG162" s="133"/>
      <c r="BH162" s="133"/>
      <c r="BI162" s="133"/>
      <c r="BJ162" s="133"/>
      <c r="BK162" s="133"/>
      <c r="BL162" s="133"/>
      <c r="BM162" s="133"/>
      <c r="BN162" s="102" t="s">
        <v>18</v>
      </c>
      <c r="BO162" s="133"/>
      <c r="BP162" s="133"/>
      <c r="BQ162" s="133"/>
      <c r="BR162" s="134"/>
      <c r="BS162" s="134"/>
      <c r="BT162" s="134"/>
      <c r="BV162" s="132" t="s">
        <v>1218</v>
      </c>
      <c r="BW162" s="133"/>
      <c r="BX162" s="133"/>
      <c r="BY162" s="133"/>
      <c r="BZ162" s="133"/>
      <c r="CA162" s="133"/>
      <c r="CB162" s="133"/>
      <c r="CC162" s="133"/>
      <c r="CD162" s="132" t="s">
        <v>1218</v>
      </c>
      <c r="CE162" s="133"/>
      <c r="CF162" s="133"/>
      <c r="CG162" s="133"/>
      <c r="CH162" s="133"/>
      <c r="CI162" s="133"/>
      <c r="CJ162" s="132" t="s">
        <v>1218</v>
      </c>
      <c r="CK162" s="133"/>
    </row>
    <row r="163" spans="1:89" ht="35.1" customHeight="1" x14ac:dyDescent="0.25">
      <c r="A163" s="67" t="s">
        <v>73</v>
      </c>
      <c r="B163" s="68">
        <f>VLOOKUP(A163,[1]Table!$B$1:$O$21,MATCH("xGD/90",[1]Table!$B$1:$O$1,0),0)</f>
        <v>0.35</v>
      </c>
      <c r="C163" s="69" t="s">
        <v>13</v>
      </c>
      <c r="D163" s="102" t="str">
        <f t="shared" si="28"/>
        <v/>
      </c>
      <c r="E163" s="102" t="str">
        <f t="shared" si="25"/>
        <v/>
      </c>
      <c r="F163" s="102" t="str">
        <f t="shared" si="25"/>
        <v/>
      </c>
      <c r="G163" s="102" t="str">
        <f t="shared" si="25"/>
        <v/>
      </c>
      <c r="H163" s="102" t="str">
        <f t="shared" si="25"/>
        <v/>
      </c>
      <c r="I163" s="102" t="str">
        <f t="shared" si="25"/>
        <v/>
      </c>
      <c r="J163" s="49"/>
      <c r="K163" s="120" t="str">
        <f t="shared" si="26"/>
        <v/>
      </c>
      <c r="L163" s="119" t="str">
        <f t="shared" si="29"/>
        <v/>
      </c>
      <c r="N163" s="123" t="str">
        <f t="shared" si="31"/>
        <v>Y</v>
      </c>
      <c r="O163" s="123" t="str">
        <f t="shared" ref="O163:S163" si="43">IF(O139="","",O139)</f>
        <v>Y</v>
      </c>
      <c r="P163" s="123" t="str">
        <f t="shared" si="43"/>
        <v>VS CHE</v>
      </c>
      <c r="Q163" s="123" t="str">
        <f t="shared" si="43"/>
        <v>Y</v>
      </c>
      <c r="R163" s="123" t="str">
        <f t="shared" si="43"/>
        <v/>
      </c>
      <c r="S163" s="123" t="str">
        <f t="shared" si="43"/>
        <v>Y</v>
      </c>
      <c r="BE163" s="133"/>
      <c r="BF163" s="133"/>
      <c r="BG163" s="133"/>
      <c r="BH163" s="133"/>
      <c r="BI163" s="133"/>
      <c r="BJ163" s="133"/>
      <c r="BK163" s="133"/>
      <c r="BL163" s="133"/>
      <c r="BM163" s="133"/>
      <c r="BN163" s="133"/>
      <c r="BO163" s="133"/>
      <c r="BP163" s="133"/>
      <c r="BQ163" s="133"/>
      <c r="BR163" s="134"/>
      <c r="BS163" s="134"/>
      <c r="BT163" s="134"/>
      <c r="BV163" s="135" t="s">
        <v>1219</v>
      </c>
      <c r="BW163" s="133"/>
      <c r="BX163" s="133"/>
      <c r="BY163" s="133"/>
      <c r="BZ163" s="133"/>
      <c r="CA163" s="133"/>
      <c r="CB163" s="133"/>
      <c r="CC163" s="133"/>
      <c r="CD163" s="135" t="s">
        <v>1219</v>
      </c>
      <c r="CE163" s="133"/>
      <c r="CF163" s="133"/>
      <c r="CG163" s="133"/>
      <c r="CH163" s="133"/>
      <c r="CI163" s="133"/>
      <c r="CJ163" s="135" t="s">
        <v>1219</v>
      </c>
      <c r="CK163" s="133"/>
    </row>
    <row r="164" spans="1:89" ht="35.1" customHeight="1" x14ac:dyDescent="0.25">
      <c r="A164" s="67" t="s">
        <v>50</v>
      </c>
      <c r="B164" s="68">
        <f>VLOOKUP(A164,[1]Table!$B$1:$O$21,MATCH("xGD/90",[1]Table!$B$1:$O$1,0),0)</f>
        <v>0.72</v>
      </c>
      <c r="C164" s="69" t="s">
        <v>14</v>
      </c>
      <c r="D164" s="102" t="str">
        <f t="shared" si="28"/>
        <v/>
      </c>
      <c r="E164" s="102" t="str">
        <f t="shared" si="25"/>
        <v/>
      </c>
      <c r="F164" s="102" t="str">
        <f t="shared" si="25"/>
        <v/>
      </c>
      <c r="G164" s="102" t="str">
        <f t="shared" si="25"/>
        <v/>
      </c>
      <c r="H164" s="102" t="str">
        <f t="shared" si="25"/>
        <v/>
      </c>
      <c r="I164" s="102" t="str">
        <f t="shared" si="25"/>
        <v>TOT</v>
      </c>
      <c r="J164" s="49"/>
      <c r="K164" s="120" t="str">
        <f t="shared" si="26"/>
        <v xml:space="preserve">TOT </v>
      </c>
      <c r="L164" s="119" t="str">
        <f t="shared" si="29"/>
        <v xml:space="preserve">TOT </v>
      </c>
      <c r="N164" s="123" t="str">
        <f t="shared" si="31"/>
        <v>VS TOT32</v>
      </c>
      <c r="O164" s="123" t="str">
        <f t="shared" ref="O164:S164" si="44">IF(O140="","",O140)</f>
        <v>Y</v>
      </c>
      <c r="P164" s="123" t="str">
        <f t="shared" si="44"/>
        <v>VS TOT</v>
      </c>
      <c r="Q164" s="123" t="str">
        <f t="shared" si="44"/>
        <v/>
      </c>
      <c r="R164" s="123" t="str">
        <f t="shared" si="44"/>
        <v/>
      </c>
      <c r="S164" s="123" t="str">
        <f t="shared" si="44"/>
        <v/>
      </c>
      <c r="BE164" s="133"/>
      <c r="BF164" s="133"/>
      <c r="BG164" s="133"/>
      <c r="BH164" s="132" t="s">
        <v>1220</v>
      </c>
      <c r="BI164" s="133"/>
      <c r="BJ164" s="132" t="s">
        <v>1220</v>
      </c>
      <c r="BK164" s="133"/>
      <c r="BL164" s="133"/>
      <c r="BM164" s="133"/>
      <c r="BN164" s="132" t="s">
        <v>4</v>
      </c>
      <c r="BO164" s="133"/>
      <c r="BP164" s="132" t="s">
        <v>4</v>
      </c>
      <c r="BQ164" s="133"/>
      <c r="BR164" s="134"/>
      <c r="BS164" s="134"/>
      <c r="BT164" s="134"/>
      <c r="BV164" s="135" t="s">
        <v>1221</v>
      </c>
      <c r="BW164" s="133"/>
      <c r="BX164" s="132" t="s">
        <v>4</v>
      </c>
      <c r="BY164" s="133"/>
      <c r="BZ164" s="132" t="s">
        <v>4</v>
      </c>
      <c r="CA164" s="133"/>
      <c r="CB164" s="133"/>
      <c r="CC164" s="133"/>
      <c r="CD164" s="135" t="s">
        <v>1221</v>
      </c>
      <c r="CE164" s="133"/>
      <c r="CF164" s="132" t="s">
        <v>4</v>
      </c>
      <c r="CG164" s="133"/>
      <c r="CH164" s="132" t="s">
        <v>4</v>
      </c>
      <c r="CI164" s="133"/>
      <c r="CJ164" s="135" t="s">
        <v>1221</v>
      </c>
      <c r="CK164" s="133"/>
    </row>
    <row r="165" spans="1:89" ht="35.1" customHeight="1" x14ac:dyDescent="0.25">
      <c r="A165" s="67" t="s">
        <v>52</v>
      </c>
      <c r="B165" s="68">
        <f>VLOOKUP(A165,[1]Table!$B$1:$O$21,MATCH("xGD/90",[1]Table!$B$1:$O$1,0),0)</f>
        <v>-0.68</v>
      </c>
      <c r="C165" s="69" t="s">
        <v>15</v>
      </c>
      <c r="D165" s="102" t="str">
        <f t="shared" si="28"/>
        <v/>
      </c>
      <c r="E165" s="102" t="str">
        <f t="shared" si="25"/>
        <v/>
      </c>
      <c r="F165" s="102" t="str">
        <f t="shared" si="25"/>
        <v/>
      </c>
      <c r="G165" s="102" t="str">
        <f t="shared" si="25"/>
        <v/>
      </c>
      <c r="H165" s="102" t="str">
        <f t="shared" si="25"/>
        <v/>
      </c>
      <c r="I165" s="102" t="str">
        <f t="shared" si="25"/>
        <v/>
      </c>
      <c r="J165" s="49"/>
      <c r="K165" s="120" t="str">
        <f t="shared" si="26"/>
        <v/>
      </c>
      <c r="L165" s="119" t="str">
        <f t="shared" si="29"/>
        <v/>
      </c>
      <c r="N165" s="123" t="str">
        <f t="shared" si="31"/>
        <v>VS liv32</v>
      </c>
      <c r="O165" s="123" t="str">
        <f t="shared" ref="O165:S165" si="45">IF(O141="","",O141)</f>
        <v>Y</v>
      </c>
      <c r="P165" s="123" t="str">
        <f t="shared" si="45"/>
        <v>VS liv</v>
      </c>
      <c r="Q165" s="123" t="str">
        <f t="shared" si="45"/>
        <v/>
      </c>
      <c r="R165" s="123" t="str">
        <f t="shared" si="45"/>
        <v/>
      </c>
      <c r="S165" s="123" t="str">
        <f t="shared" si="45"/>
        <v/>
      </c>
      <c r="BE165" s="133"/>
      <c r="BF165" s="102"/>
      <c r="BG165" s="133"/>
      <c r="BH165" s="132" t="s">
        <v>1223</v>
      </c>
      <c r="BI165" s="133"/>
      <c r="BJ165" s="132" t="s">
        <v>1223</v>
      </c>
      <c r="BK165" s="133"/>
      <c r="BL165" s="133"/>
      <c r="BM165" s="133"/>
      <c r="BN165" s="132" t="s">
        <v>1222</v>
      </c>
      <c r="BO165" s="133"/>
      <c r="BP165" s="132" t="s">
        <v>1222</v>
      </c>
      <c r="BQ165" s="133"/>
      <c r="BR165" s="134"/>
      <c r="BS165" s="134"/>
      <c r="BT165" s="134"/>
      <c r="BV165" s="135" t="s">
        <v>1224</v>
      </c>
      <c r="BW165" s="133"/>
      <c r="BX165" s="132" t="s">
        <v>1222</v>
      </c>
      <c r="BY165" s="133"/>
      <c r="BZ165" s="132" t="s">
        <v>1222</v>
      </c>
      <c r="CA165" s="133"/>
      <c r="CB165" s="133"/>
      <c r="CC165" s="133"/>
      <c r="CD165" s="135" t="s">
        <v>1224</v>
      </c>
      <c r="CE165" s="133"/>
      <c r="CF165" s="132" t="s">
        <v>1222</v>
      </c>
      <c r="CG165" s="133"/>
      <c r="CH165" s="132" t="s">
        <v>1222</v>
      </c>
      <c r="CI165" s="133"/>
      <c r="CJ165" s="135" t="s">
        <v>1224</v>
      </c>
      <c r="CK165" s="133"/>
    </row>
    <row r="166" spans="1:89" ht="35.1" customHeight="1" x14ac:dyDescent="0.25">
      <c r="A166" s="67" t="s">
        <v>47</v>
      </c>
      <c r="B166" s="68">
        <f>VLOOKUP(A166,[1]Table!$B$1:$O$21,MATCH("xGD/90",[1]Table!$B$1:$O$1,0),0)</f>
        <v>-0.49</v>
      </c>
      <c r="C166" s="69" t="s">
        <v>16</v>
      </c>
      <c r="D166" s="102" t="str">
        <f t="shared" si="28"/>
        <v/>
      </c>
      <c r="E166" s="102" t="str">
        <f t="shared" ref="E166:E169" si="46">DF22</f>
        <v/>
      </c>
      <c r="F166" s="102" t="str">
        <f t="shared" ref="F166:F169" si="47">DG22</f>
        <v/>
      </c>
      <c r="G166" s="102" t="str">
        <f t="shared" ref="G166:G169" si="48">DH22</f>
        <v/>
      </c>
      <c r="H166" s="102" t="str">
        <f t="shared" ref="H166:H169" si="49">DI22</f>
        <v>TOT</v>
      </c>
      <c r="I166" s="102" t="str">
        <f t="shared" ref="I166:I169" si="50">DJ22</f>
        <v>ars</v>
      </c>
      <c r="J166" s="49"/>
      <c r="K166" s="120" t="str">
        <f t="shared" si="26"/>
        <v xml:space="preserve">TOT ars </v>
      </c>
      <c r="L166" s="119" t="str">
        <f t="shared" si="29"/>
        <v xml:space="preserve">TOT ars </v>
      </c>
      <c r="N166" s="123" t="str">
        <f t="shared" si="31"/>
        <v>Y</v>
      </c>
      <c r="O166" s="123" t="str">
        <f t="shared" ref="O166:S166" si="51">IF(O142="","",O142)</f>
        <v>Y</v>
      </c>
      <c r="P166" s="123" t="str">
        <f t="shared" si="51"/>
        <v>VS TOT</v>
      </c>
      <c r="Q166" s="123" t="str">
        <f t="shared" si="51"/>
        <v>vs ARS</v>
      </c>
      <c r="R166" s="123" t="str">
        <f t="shared" si="51"/>
        <v/>
      </c>
      <c r="S166" s="123" t="str">
        <f t="shared" si="51"/>
        <v/>
      </c>
      <c r="BE166" s="133"/>
      <c r="BF166" s="102" t="s">
        <v>3</v>
      </c>
      <c r="BG166" s="133"/>
      <c r="BH166" s="132" t="s">
        <v>1225</v>
      </c>
      <c r="BI166" s="133"/>
      <c r="BJ166" s="132" t="s">
        <v>1225</v>
      </c>
      <c r="BK166" s="133"/>
      <c r="BL166" s="133"/>
      <c r="BM166" s="133"/>
      <c r="BN166" s="132" t="s">
        <v>1225</v>
      </c>
      <c r="BO166" s="133"/>
      <c r="BP166" s="135" t="s">
        <v>1226</v>
      </c>
      <c r="BQ166" s="133"/>
      <c r="BR166" s="134"/>
      <c r="BS166" s="134"/>
      <c r="BT166" s="134"/>
      <c r="BV166" s="135" t="s">
        <v>1227</v>
      </c>
      <c r="BW166" s="133"/>
      <c r="BX166" s="132" t="s">
        <v>1225</v>
      </c>
      <c r="BY166" s="133"/>
      <c r="BZ166" s="132" t="s">
        <v>1225</v>
      </c>
      <c r="CA166" s="133"/>
      <c r="CB166" s="133"/>
      <c r="CC166" s="133"/>
      <c r="CD166" s="135" t="s">
        <v>1227</v>
      </c>
      <c r="CE166" s="133"/>
      <c r="CF166" s="132" t="s">
        <v>1225</v>
      </c>
      <c r="CG166" s="133"/>
      <c r="CH166" s="132" t="s">
        <v>1225</v>
      </c>
      <c r="CI166" s="133"/>
      <c r="CJ166" s="135" t="s">
        <v>1227</v>
      </c>
      <c r="CK166" s="133"/>
    </row>
    <row r="167" spans="1:89" ht="35.1" customHeight="1" x14ac:dyDescent="0.25">
      <c r="A167" s="67" t="s">
        <v>45</v>
      </c>
      <c r="B167" s="68">
        <f>VLOOKUP(A167,[1]Table!$B$1:$O$21,MATCH("xGD/90",[1]Table!$B$1:$O$1,0),0)</f>
        <v>0.16</v>
      </c>
      <c r="C167" s="69" t="s">
        <v>17</v>
      </c>
      <c r="D167" s="102" t="str">
        <f t="shared" si="28"/>
        <v/>
      </c>
      <c r="E167" s="102" t="str">
        <f t="shared" si="46"/>
        <v/>
      </c>
      <c r="F167" s="102" t="str">
        <f t="shared" si="47"/>
        <v/>
      </c>
      <c r="G167" s="102" t="str">
        <f t="shared" si="48"/>
        <v/>
      </c>
      <c r="H167" s="102" t="str">
        <f t="shared" si="49"/>
        <v>sou</v>
      </c>
      <c r="I167" s="102" t="str">
        <f t="shared" si="50"/>
        <v>new</v>
      </c>
      <c r="J167" s="49"/>
      <c r="K167" s="120" t="str">
        <f t="shared" si="26"/>
        <v xml:space="preserve">sou new </v>
      </c>
      <c r="L167" s="119" t="str">
        <f t="shared" si="29"/>
        <v xml:space="preserve">sou new </v>
      </c>
      <c r="N167" s="123" t="str">
        <f t="shared" si="31"/>
        <v>Y</v>
      </c>
      <c r="O167" s="123" t="str">
        <f t="shared" ref="O167:S167" si="52">IF(O143="","",O143)</f>
        <v/>
      </c>
      <c r="P167" s="123" t="str">
        <f t="shared" si="52"/>
        <v>Y</v>
      </c>
      <c r="Q167" s="123" t="str">
        <f t="shared" si="52"/>
        <v/>
      </c>
      <c r="R167" s="123" t="str">
        <f t="shared" si="52"/>
        <v/>
      </c>
      <c r="S167" s="123" t="str">
        <f t="shared" si="52"/>
        <v/>
      </c>
      <c r="BE167" s="133"/>
      <c r="BF167" s="133"/>
      <c r="BG167" s="133"/>
      <c r="BH167" s="133"/>
      <c r="BI167" s="133"/>
      <c r="BJ167" s="133"/>
      <c r="BK167" s="133"/>
      <c r="BL167" s="133"/>
      <c r="BM167" s="133"/>
      <c r="BN167" s="133"/>
      <c r="BO167" s="133"/>
      <c r="BP167" s="102" t="s">
        <v>1202</v>
      </c>
      <c r="BQ167" s="133"/>
      <c r="BR167" s="134"/>
      <c r="BS167" s="134"/>
      <c r="BT167" s="134"/>
      <c r="BV167" s="132" t="s">
        <v>1228</v>
      </c>
      <c r="BW167" s="133"/>
      <c r="BX167" s="133"/>
      <c r="BY167" s="133"/>
      <c r="BZ167" s="133"/>
      <c r="CA167" s="133"/>
      <c r="CB167" s="133"/>
      <c r="CC167" s="133"/>
      <c r="CD167" s="132" t="s">
        <v>1228</v>
      </c>
      <c r="CE167" s="133"/>
      <c r="CF167" s="133"/>
      <c r="CG167" s="133"/>
      <c r="CH167" s="133"/>
      <c r="CI167" s="133"/>
      <c r="CJ167" s="132" t="s">
        <v>1228</v>
      </c>
      <c r="CK167" s="133"/>
    </row>
    <row r="168" spans="1:89" ht="35.1" customHeight="1" x14ac:dyDescent="0.25">
      <c r="A168" s="67" t="s">
        <v>78</v>
      </c>
      <c r="B168" s="68">
        <f>VLOOKUP(A168,[1]Table!$B$1:$O$21,MATCH("xGD/90",[1]Table!$B$1:$O$1,0),0)</f>
        <v>0.05</v>
      </c>
      <c r="C168" s="69" t="s">
        <v>18</v>
      </c>
      <c r="D168" s="102" t="str">
        <f t="shared" si="28"/>
        <v/>
      </c>
      <c r="E168" s="102" t="str">
        <f t="shared" si="46"/>
        <v/>
      </c>
      <c r="F168" s="102" t="str">
        <f t="shared" si="47"/>
        <v/>
      </c>
      <c r="G168" s="102" t="str">
        <f t="shared" si="48"/>
        <v/>
      </c>
      <c r="H168" s="102" t="str">
        <f t="shared" si="49"/>
        <v/>
      </c>
      <c r="I168" s="102" t="str">
        <f t="shared" si="50"/>
        <v>bou</v>
      </c>
      <c r="J168" s="49"/>
      <c r="K168" s="120" t="str">
        <f t="shared" si="26"/>
        <v xml:space="preserve">bou </v>
      </c>
      <c r="L168" s="119" t="str">
        <f t="shared" si="29"/>
        <v xml:space="preserve">bou </v>
      </c>
      <c r="N168" s="123" t="str">
        <f t="shared" si="31"/>
        <v>Y</v>
      </c>
      <c r="O168" s="123" t="str">
        <f t="shared" ref="O168:S168" si="53">IF(O144="","",O144)</f>
        <v>VS NFO25</v>
      </c>
      <c r="P168" s="123" t="str">
        <f t="shared" si="53"/>
        <v>VS mci</v>
      </c>
      <c r="Q168" s="123" t="str">
        <f t="shared" si="53"/>
        <v/>
      </c>
      <c r="R168" s="123" t="str">
        <f t="shared" si="53"/>
        <v>Y</v>
      </c>
      <c r="S168" s="123" t="str">
        <f t="shared" si="53"/>
        <v/>
      </c>
      <c r="BE168" s="133"/>
      <c r="BF168" s="133"/>
      <c r="BG168" s="133"/>
      <c r="BH168" s="132" t="s">
        <v>1229</v>
      </c>
      <c r="BI168" s="133"/>
      <c r="BJ168" s="132" t="s">
        <v>1229</v>
      </c>
      <c r="BK168" s="133"/>
      <c r="BL168" s="133"/>
      <c r="BM168" s="133"/>
      <c r="BN168" s="133"/>
      <c r="BO168" s="133"/>
      <c r="BP168" s="133"/>
      <c r="BQ168" s="133"/>
      <c r="BR168" s="134"/>
      <c r="BS168" s="134"/>
      <c r="BT168" s="134"/>
      <c r="BV168" s="135" t="s">
        <v>1230</v>
      </c>
      <c r="BW168" s="133"/>
      <c r="BX168" s="133"/>
      <c r="BY168" s="133"/>
      <c r="BZ168" s="133"/>
      <c r="CA168" s="133"/>
      <c r="CB168" s="133"/>
      <c r="CC168" s="133"/>
      <c r="CD168" s="135" t="s">
        <v>1230</v>
      </c>
      <c r="CE168" s="133"/>
      <c r="CF168" s="133"/>
      <c r="CG168" s="133"/>
      <c r="CH168" s="133"/>
      <c r="CI168" s="133"/>
      <c r="CJ168" s="135" t="s">
        <v>1230</v>
      </c>
      <c r="CK168" s="133"/>
    </row>
    <row r="169" spans="1:89" ht="35.1" customHeight="1" x14ac:dyDescent="0.25">
      <c r="A169" s="71" t="s">
        <v>57</v>
      </c>
      <c r="B169" s="68">
        <f>VLOOKUP(A169,[1]Table!$B$1:$O$21,MATCH("xGD/90",[1]Table!$B$1:$O$1,0),0)</f>
        <v>-0.46</v>
      </c>
      <c r="C169" s="69" t="s">
        <v>19</v>
      </c>
      <c r="D169" s="102" t="str">
        <f t="shared" si="28"/>
        <v/>
      </c>
      <c r="E169" s="102" t="str">
        <f t="shared" si="46"/>
        <v/>
      </c>
      <c r="F169" s="102" t="str">
        <f t="shared" si="47"/>
        <v/>
      </c>
      <c r="G169" s="102" t="str">
        <f t="shared" si="48"/>
        <v/>
      </c>
      <c r="H169" s="102" t="str">
        <f t="shared" si="49"/>
        <v>LEE</v>
      </c>
      <c r="I169" s="102" t="str">
        <f t="shared" si="50"/>
        <v>lei</v>
      </c>
      <c r="J169" s="49"/>
      <c r="K169" s="120" t="str">
        <f t="shared" si="26"/>
        <v xml:space="preserve">LEE lei </v>
      </c>
      <c r="L169" s="119" t="str">
        <f t="shared" si="29"/>
        <v xml:space="preserve">LEE lei </v>
      </c>
      <c r="N169" s="123" t="str">
        <f t="shared" si="31"/>
        <v>VS LEE28 lei32</v>
      </c>
      <c r="O169" s="123" t="str">
        <f t="shared" ref="O169:S169" si="54">IF(O145="","",O145)</f>
        <v/>
      </c>
      <c r="P169" s="123" t="str">
        <f t="shared" si="54"/>
        <v/>
      </c>
      <c r="Q169" s="123" t="str">
        <f t="shared" si="54"/>
        <v/>
      </c>
      <c r="R169" s="123" t="str">
        <f t="shared" si="54"/>
        <v/>
      </c>
      <c r="S169" s="123" t="str">
        <f t="shared" si="54"/>
        <v/>
      </c>
      <c r="BE169" s="133"/>
      <c r="BF169" s="133"/>
      <c r="BG169" s="133"/>
      <c r="BH169" s="102" t="s">
        <v>1231</v>
      </c>
      <c r="BI169" s="133"/>
      <c r="BJ169" s="133"/>
      <c r="BK169" s="133"/>
      <c r="BL169" s="133"/>
      <c r="BM169" s="133"/>
      <c r="BN169" s="132" t="s">
        <v>1209</v>
      </c>
      <c r="BO169" s="133"/>
      <c r="BP169" s="132" t="s">
        <v>9</v>
      </c>
      <c r="BQ169" s="133"/>
      <c r="BR169" s="134"/>
      <c r="BS169" s="134"/>
      <c r="BT169" s="134"/>
      <c r="BV169" s="135" t="s">
        <v>1232</v>
      </c>
      <c r="BW169" s="133"/>
      <c r="BX169" s="132" t="s">
        <v>1233</v>
      </c>
      <c r="BY169" s="133"/>
      <c r="BZ169" s="132" t="s">
        <v>1233</v>
      </c>
      <c r="CA169" s="133"/>
      <c r="CB169" s="133"/>
      <c r="CC169" s="133"/>
      <c r="CD169" s="135" t="s">
        <v>1232</v>
      </c>
      <c r="CE169" s="133"/>
      <c r="CF169" s="132" t="s">
        <v>1233</v>
      </c>
      <c r="CG169" s="133"/>
      <c r="CH169" s="132" t="s">
        <v>1233</v>
      </c>
      <c r="CI169" s="133"/>
      <c r="CJ169" s="135" t="s">
        <v>1232</v>
      </c>
      <c r="CK169" s="133"/>
    </row>
    <row r="170" spans="1:89" ht="21.75" customHeight="1" x14ac:dyDescent="0.25">
      <c r="A170" s="71"/>
      <c r="B170" s="68"/>
      <c r="C170" s="69"/>
      <c r="D170" s="102"/>
      <c r="E170" s="102"/>
      <c r="F170" s="102"/>
      <c r="G170" s="102"/>
      <c r="H170" s="102"/>
      <c r="I170" s="102"/>
      <c r="J170" s="49"/>
      <c r="K170" s="120"/>
      <c r="L170" s="119"/>
      <c r="N170" s="123"/>
      <c r="O170" s="123"/>
      <c r="P170" s="123"/>
      <c r="Q170" s="123"/>
      <c r="R170" s="123"/>
      <c r="S170" s="123"/>
      <c r="BR170" s="49"/>
      <c r="BS170" s="49"/>
      <c r="BT170" s="49"/>
    </row>
    <row r="171" spans="1:89" ht="21.75" customHeight="1" x14ac:dyDescent="0.25">
      <c r="A171" s="71"/>
      <c r="B171" s="68"/>
      <c r="C171" s="69"/>
      <c r="D171" s="102"/>
      <c r="E171" s="102"/>
      <c r="F171" s="102"/>
      <c r="G171" s="102"/>
      <c r="H171" s="102"/>
      <c r="I171" s="102"/>
      <c r="J171" s="49"/>
      <c r="K171" s="120"/>
      <c r="L171" s="119"/>
      <c r="N171" s="123"/>
      <c r="O171" s="123"/>
      <c r="P171" s="123"/>
      <c r="Q171" s="123"/>
      <c r="R171" s="123"/>
      <c r="S171" s="123"/>
      <c r="BR171" s="49"/>
      <c r="BS171" s="49"/>
      <c r="BT171" s="49"/>
    </row>
    <row r="172" spans="1:89" ht="21.75" customHeight="1" x14ac:dyDescent="0.25">
      <c r="A172" s="71"/>
      <c r="B172" s="68"/>
      <c r="C172" s="69"/>
      <c r="D172" s="102"/>
      <c r="E172" s="102"/>
      <c r="F172" s="102"/>
      <c r="G172" s="102"/>
      <c r="H172" s="102"/>
      <c r="I172" s="102"/>
      <c r="J172" s="49"/>
      <c r="K172" s="120"/>
      <c r="L172" s="119"/>
      <c r="N172" s="123"/>
      <c r="O172" s="123"/>
      <c r="P172" s="123"/>
      <c r="Q172" s="123"/>
      <c r="R172" s="123"/>
      <c r="S172" s="123"/>
      <c r="BE172" s="129" t="str">
        <f>BE149</f>
        <v>GW22</v>
      </c>
      <c r="BF172" s="129" t="str">
        <f t="shared" ref="BF172:CK172" si="55">BF149</f>
        <v>FAFourth round proper</v>
      </c>
      <c r="BG172" s="129" t="str">
        <f t="shared" si="55"/>
        <v>GW23</v>
      </c>
      <c r="BH172" s="129" t="str">
        <f t="shared" si="55"/>
        <v>UCLRound of 16</v>
      </c>
      <c r="BI172" s="129" t="str">
        <f t="shared" si="55"/>
        <v>GW24</v>
      </c>
      <c r="BJ172" s="129" t="str">
        <f t="shared" si="55"/>
        <v>UCLRound of 16</v>
      </c>
      <c r="BK172" s="129" t="str">
        <f t="shared" si="55"/>
        <v>GW25</v>
      </c>
      <c r="BL172" s="129" t="str">
        <f t="shared" si="55"/>
        <v>FAFifth round proper</v>
      </c>
      <c r="BM172" s="129" t="str">
        <f t="shared" si="55"/>
        <v>GW26</v>
      </c>
      <c r="BN172" s="129" t="str">
        <f t="shared" si="55"/>
        <v>UCLRound of 16EUR16EUCRound of 16</v>
      </c>
      <c r="BO172" s="129" t="str">
        <f t="shared" si="55"/>
        <v>GW27</v>
      </c>
      <c r="BP172" s="129" t="str">
        <f t="shared" si="55"/>
        <v>UCLRound of 16EUR16EUCR16</v>
      </c>
      <c r="BQ172" s="129" t="str">
        <f t="shared" si="55"/>
        <v>28FAQuarter-finals</v>
      </c>
      <c r="BR172" s="129" t="str">
        <f t="shared" si="55"/>
        <v>INT</v>
      </c>
      <c r="BS172" s="129" t="str">
        <f t="shared" si="55"/>
        <v>INT</v>
      </c>
      <c r="BT172" s="129" t="str">
        <f t="shared" si="55"/>
        <v>INT</v>
      </c>
      <c r="BU172" s="129" t="str">
        <f t="shared" si="55"/>
        <v>GW29</v>
      </c>
      <c r="BV172" s="129" t="str">
        <f t="shared" si="55"/>
        <v>GW29</v>
      </c>
      <c r="BW172" s="129" t="str">
        <f t="shared" si="55"/>
        <v>GW30</v>
      </c>
      <c r="BX172" s="129" t="str">
        <f t="shared" si="55"/>
        <v>UCLQuarter-finalsEUQFEUCQF</v>
      </c>
      <c r="BY172" s="129" t="str">
        <f t="shared" si="55"/>
        <v>GW31</v>
      </c>
      <c r="BZ172" s="129" t="str">
        <f t="shared" si="55"/>
        <v>UCLQuarter-finalsEUQFEUCQF</v>
      </c>
      <c r="CA172" s="129" t="str">
        <f t="shared" si="55"/>
        <v>32FASemi-finals</v>
      </c>
      <c r="CB172" s="129" t="str">
        <f t="shared" si="55"/>
        <v>GW33</v>
      </c>
      <c r="CC172" s="129" t="str">
        <f t="shared" si="55"/>
        <v>GW34</v>
      </c>
      <c r="CD172" s="129" t="str">
        <f t="shared" si="55"/>
        <v>GW34</v>
      </c>
      <c r="CE172" s="129" t="str">
        <f t="shared" si="55"/>
        <v>GW35</v>
      </c>
      <c r="CF172" s="129" t="str">
        <f t="shared" si="55"/>
        <v>UCLSemi-finalsEUSFEUCSF</v>
      </c>
      <c r="CG172" s="129" t="str">
        <f t="shared" si="55"/>
        <v>GW36</v>
      </c>
      <c r="CH172" s="129" t="str">
        <f t="shared" si="55"/>
        <v>UCLSemi-finalsEUSFEUCSF</v>
      </c>
      <c r="CI172" s="129" t="str">
        <f t="shared" si="55"/>
        <v>GW37</v>
      </c>
      <c r="CJ172" s="129" t="str">
        <f t="shared" si="55"/>
        <v/>
      </c>
      <c r="CK172" s="129" t="str">
        <f t="shared" si="55"/>
        <v>GW38</v>
      </c>
    </row>
    <row r="173" spans="1:89" ht="21.75" customHeight="1" x14ac:dyDescent="0.25">
      <c r="A173" s="67" t="s">
        <v>36</v>
      </c>
      <c r="B173" s="68">
        <f>VLOOKUP(A173,[1]Table!$B$1:$O$21,MATCH("xGD/90",[1]Table!$B$1:$O$1,0),0)</f>
        <v>0.92</v>
      </c>
      <c r="C173" s="69" t="s">
        <v>0</v>
      </c>
      <c r="BE173" s="125">
        <v>1</v>
      </c>
      <c r="BF173" s="125">
        <v>0.02</v>
      </c>
      <c r="BG173" s="125">
        <v>1</v>
      </c>
      <c r="BH173" s="125">
        <v>1</v>
      </c>
      <c r="BI173" s="125">
        <v>1</v>
      </c>
      <c r="BJ173" s="125">
        <v>0</v>
      </c>
      <c r="BK173" s="125" t="str">
        <f>BGW!F33</f>
        <v/>
      </c>
      <c r="BL173" s="125">
        <v>0</v>
      </c>
      <c r="BM173" s="125">
        <v>1</v>
      </c>
      <c r="BN173" s="125">
        <v>0</v>
      </c>
      <c r="BO173" s="125">
        <v>1</v>
      </c>
      <c r="BP173" s="125">
        <v>0</v>
      </c>
      <c r="BQ173" s="125">
        <f>BGW!F58</f>
        <v>1</v>
      </c>
      <c r="BR173" s="125">
        <v>0</v>
      </c>
      <c r="BS173" s="125">
        <v>0</v>
      </c>
      <c r="BT173" s="125">
        <v>0</v>
      </c>
      <c r="BU173" s="125">
        <v>1</v>
      </c>
      <c r="BV173" s="125">
        <v>0</v>
      </c>
      <c r="BW173" s="125">
        <v>1</v>
      </c>
      <c r="BX173" s="125">
        <v>0</v>
      </c>
      <c r="BY173" s="125">
        <v>1</v>
      </c>
      <c r="BZ173" s="125">
        <v>0</v>
      </c>
      <c r="CA173" s="125">
        <f>BGW!F83</f>
        <v>0.73199999999999998</v>
      </c>
      <c r="CB173" s="125">
        <v>1</v>
      </c>
      <c r="CC173" s="125">
        <v>1</v>
      </c>
      <c r="CD173" s="125">
        <v>0</v>
      </c>
      <c r="CE173" s="125">
        <v>1</v>
      </c>
      <c r="CF173" s="125">
        <v>0</v>
      </c>
      <c r="CG173" s="125">
        <v>1</v>
      </c>
      <c r="CH173" s="125">
        <v>0</v>
      </c>
      <c r="CI173" s="125">
        <v>1</v>
      </c>
      <c r="CJ173" s="125">
        <v>0</v>
      </c>
    </row>
    <row r="174" spans="1:89" ht="21.75" customHeight="1" x14ac:dyDescent="0.25">
      <c r="A174" s="67" t="s">
        <v>61</v>
      </c>
      <c r="B174" s="68">
        <f>VLOOKUP(A174,[1]Table!$B$1:$O$21,MATCH("xGD/90",[1]Table!$B$1:$O$1,0),0)</f>
        <v>-0.16</v>
      </c>
      <c r="C174" s="69" t="s">
        <v>1</v>
      </c>
      <c r="BE174" s="125">
        <v>1</v>
      </c>
      <c r="BF174" s="125">
        <v>0.03</v>
      </c>
      <c r="BG174" s="125">
        <v>1</v>
      </c>
      <c r="BH174" s="125">
        <v>0</v>
      </c>
      <c r="BI174" s="125">
        <v>1</v>
      </c>
      <c r="BJ174" s="125">
        <v>0</v>
      </c>
      <c r="BK174" s="125">
        <f>BGW!F34</f>
        <v>1</v>
      </c>
      <c r="BL174" s="125">
        <v>0</v>
      </c>
      <c r="BM174" s="125">
        <v>1</v>
      </c>
      <c r="BN174" s="125">
        <v>0</v>
      </c>
      <c r="BO174" s="125">
        <v>1</v>
      </c>
      <c r="BP174" s="125">
        <v>0</v>
      </c>
      <c r="BQ174" s="125">
        <f>BGW!F59</f>
        <v>1</v>
      </c>
      <c r="BR174" s="125">
        <v>0</v>
      </c>
      <c r="BS174" s="125">
        <v>0</v>
      </c>
      <c r="BT174" s="125">
        <v>0</v>
      </c>
      <c r="BU174" s="125">
        <v>1</v>
      </c>
      <c r="BV174" s="125">
        <v>0</v>
      </c>
      <c r="BW174" s="125">
        <v>1</v>
      </c>
      <c r="BX174" s="125">
        <v>0</v>
      </c>
      <c r="BY174" s="125">
        <v>1</v>
      </c>
      <c r="BZ174" s="125">
        <v>0</v>
      </c>
      <c r="CA174" s="125">
        <f>BGW!F84</f>
        <v>1</v>
      </c>
      <c r="CB174" s="125">
        <v>1</v>
      </c>
      <c r="CC174" s="125">
        <v>1</v>
      </c>
      <c r="CD174" s="125">
        <v>0</v>
      </c>
      <c r="CE174" s="125">
        <v>1</v>
      </c>
      <c r="CF174" s="125">
        <v>0</v>
      </c>
      <c r="CG174" s="125">
        <v>1</v>
      </c>
      <c r="CH174" s="125">
        <v>0</v>
      </c>
      <c r="CI174" s="125">
        <v>1</v>
      </c>
      <c r="CJ174" s="125">
        <v>0</v>
      </c>
    </row>
    <row r="175" spans="1:89" ht="21.75" customHeight="1" x14ac:dyDescent="0.25">
      <c r="A175" s="67" t="s">
        <v>60</v>
      </c>
      <c r="B175" s="68">
        <f>VLOOKUP(A175,[1]Table!$B$1:$O$21,MATCH("xGD/90",[1]Table!$B$1:$O$1,0),0)</f>
        <v>-0.75</v>
      </c>
      <c r="C175" s="69" t="s">
        <v>2</v>
      </c>
      <c r="BE175" s="125">
        <v>1</v>
      </c>
      <c r="BF175" s="125">
        <v>0</v>
      </c>
      <c r="BG175" s="125">
        <v>1</v>
      </c>
      <c r="BH175" s="125">
        <v>0</v>
      </c>
      <c r="BI175" s="125">
        <v>1</v>
      </c>
      <c r="BJ175" s="125">
        <v>0</v>
      </c>
      <c r="BK175" s="125">
        <f>BGW!F35</f>
        <v>1</v>
      </c>
      <c r="BL175" s="125">
        <v>0</v>
      </c>
      <c r="BM175" s="125">
        <v>1</v>
      </c>
      <c r="BN175" s="125">
        <v>0</v>
      </c>
      <c r="BO175" s="125">
        <v>1</v>
      </c>
      <c r="BP175" s="125">
        <v>0</v>
      </c>
      <c r="BQ175" s="125">
        <f>BGW!F60</f>
        <v>1</v>
      </c>
      <c r="BR175" s="125">
        <v>0</v>
      </c>
      <c r="BS175" s="125">
        <v>0</v>
      </c>
      <c r="BT175" s="125">
        <v>0</v>
      </c>
      <c r="BU175" s="125">
        <v>1</v>
      </c>
      <c r="BV175" s="125">
        <v>0</v>
      </c>
      <c r="BW175" s="125">
        <v>1</v>
      </c>
      <c r="BX175" s="125">
        <v>0</v>
      </c>
      <c r="BY175" s="125">
        <v>1</v>
      </c>
      <c r="BZ175" s="125">
        <v>0</v>
      </c>
      <c r="CA175" s="125">
        <f>BGW!F85</f>
        <v>0.81508333333333327</v>
      </c>
      <c r="CB175" s="125">
        <v>1</v>
      </c>
      <c r="CC175" s="125">
        <v>1</v>
      </c>
      <c r="CD175" s="125">
        <v>0</v>
      </c>
      <c r="CE175" s="125">
        <v>1</v>
      </c>
      <c r="CF175" s="125">
        <v>0</v>
      </c>
      <c r="CG175" s="125">
        <v>1</v>
      </c>
      <c r="CH175" s="125">
        <v>0</v>
      </c>
      <c r="CI175" s="125">
        <v>1</v>
      </c>
      <c r="CJ175" s="125">
        <v>0</v>
      </c>
    </row>
    <row r="176" spans="1:89" ht="21.75" customHeight="1" x14ac:dyDescent="0.25">
      <c r="A176" s="67" t="s">
        <v>70</v>
      </c>
      <c r="B176" s="68">
        <f>VLOOKUP(A176,[1]Table!$B$1:$O$21,MATCH("xGD/90",[1]Table!$B$1:$O$1,0),0)</f>
        <v>0.18</v>
      </c>
      <c r="C176" s="69" t="s">
        <v>3</v>
      </c>
      <c r="BE176" s="125">
        <v>1</v>
      </c>
      <c r="BF176" s="125">
        <v>0.02</v>
      </c>
      <c r="BG176" s="125">
        <v>1</v>
      </c>
      <c r="BH176" s="125">
        <v>0</v>
      </c>
      <c r="BI176" s="125">
        <v>1</v>
      </c>
      <c r="BJ176" s="125">
        <v>0</v>
      </c>
      <c r="BK176" s="125" t="str">
        <f>BGW!F36</f>
        <v/>
      </c>
      <c r="BL176" s="125">
        <v>0</v>
      </c>
      <c r="BM176" s="125">
        <v>1</v>
      </c>
      <c r="BN176" s="125">
        <v>0</v>
      </c>
      <c r="BO176" s="125">
        <v>1</v>
      </c>
      <c r="BP176" s="125">
        <v>0</v>
      </c>
      <c r="BQ176" s="125">
        <f>BGW!F61</f>
        <v>0.33333333333333337</v>
      </c>
      <c r="BR176" s="125">
        <v>0</v>
      </c>
      <c r="BS176" s="125">
        <v>0</v>
      </c>
      <c r="BT176" s="125">
        <v>0</v>
      </c>
      <c r="BU176" s="125">
        <v>1</v>
      </c>
      <c r="BV176" s="125">
        <v>0</v>
      </c>
      <c r="BW176" s="125">
        <v>1</v>
      </c>
      <c r="BX176" s="125">
        <v>0</v>
      </c>
      <c r="BY176" s="125">
        <v>1</v>
      </c>
      <c r="BZ176" s="125">
        <v>0</v>
      </c>
      <c r="CA176" s="125">
        <f>BGW!F86</f>
        <v>1</v>
      </c>
      <c r="CB176" s="125">
        <v>1</v>
      </c>
      <c r="CC176" s="125">
        <v>1</v>
      </c>
      <c r="CD176" s="125">
        <v>0</v>
      </c>
      <c r="CE176" s="125">
        <v>1</v>
      </c>
      <c r="CF176" s="125">
        <v>0</v>
      </c>
      <c r="CG176" s="125">
        <v>1</v>
      </c>
      <c r="CH176" s="125">
        <v>0</v>
      </c>
      <c r="CI176" s="125">
        <v>1</v>
      </c>
      <c r="CJ176" s="125">
        <v>0</v>
      </c>
    </row>
    <row r="177" spans="1:88" ht="21.75" customHeight="1" x14ac:dyDescent="0.25">
      <c r="A177" s="67" t="s">
        <v>75</v>
      </c>
      <c r="B177" s="68">
        <f>VLOOKUP(A177,[1]Table!$B$1:$O$21,MATCH("xGD/90",[1]Table!$B$1:$O$1,0),0)</f>
        <v>0.7</v>
      </c>
      <c r="C177" s="69" t="s">
        <v>4</v>
      </c>
      <c r="BE177" s="125">
        <v>1</v>
      </c>
      <c r="BF177" s="125">
        <v>7.0000000000000007E-2</v>
      </c>
      <c r="BG177" s="125">
        <v>1</v>
      </c>
      <c r="BH177" s="125">
        <v>0</v>
      </c>
      <c r="BI177" s="125">
        <v>1</v>
      </c>
      <c r="BJ177" s="125">
        <v>0</v>
      </c>
      <c r="BK177" s="125" t="str">
        <f>BGW!F37</f>
        <v/>
      </c>
      <c r="BL177" s="125">
        <v>0</v>
      </c>
      <c r="BM177" s="125">
        <v>1</v>
      </c>
      <c r="BN177" s="125">
        <v>0</v>
      </c>
      <c r="BO177" s="125">
        <v>1</v>
      </c>
      <c r="BP177" s="125">
        <v>0</v>
      </c>
      <c r="BQ177" s="125" t="str">
        <f>BGW!F62</f>
        <v/>
      </c>
      <c r="BR177" s="125">
        <v>0</v>
      </c>
      <c r="BS177" s="125">
        <v>0</v>
      </c>
      <c r="BT177" s="125">
        <v>0</v>
      </c>
      <c r="BU177" s="125">
        <v>1</v>
      </c>
      <c r="BV177" s="125">
        <v>0</v>
      </c>
      <c r="BW177" s="125">
        <v>1</v>
      </c>
      <c r="BX177" s="125">
        <v>0</v>
      </c>
      <c r="BY177" s="125">
        <v>1</v>
      </c>
      <c r="BZ177" s="125">
        <v>0</v>
      </c>
      <c r="CA177" s="125" t="str">
        <f>BGW!F87</f>
        <v/>
      </c>
      <c r="CB177" s="125">
        <v>1</v>
      </c>
      <c r="CC177" s="125">
        <v>1</v>
      </c>
      <c r="CD177" s="125">
        <v>0</v>
      </c>
      <c r="CE177" s="125">
        <v>1</v>
      </c>
      <c r="CF177" s="125">
        <v>0</v>
      </c>
      <c r="CG177" s="125">
        <v>1</v>
      </c>
      <c r="CH177" s="125">
        <v>0</v>
      </c>
      <c r="CI177" s="125">
        <v>1</v>
      </c>
      <c r="CJ177" s="125">
        <v>0</v>
      </c>
    </row>
    <row r="178" spans="1:88" ht="21.75" customHeight="1" x14ac:dyDescent="0.25">
      <c r="A178" s="67" t="s">
        <v>66</v>
      </c>
      <c r="B178" s="68">
        <f>VLOOKUP(A178,[1]Table!$B$1:$O$21,MATCH("xGD/90",[1]Table!$B$1:$O$1,0),0)</f>
        <v>0.01</v>
      </c>
      <c r="C178" s="69" t="s">
        <v>5</v>
      </c>
      <c r="BE178" s="125">
        <v>1</v>
      </c>
      <c r="BF178" s="125">
        <v>0.05</v>
      </c>
      <c r="BG178" s="125">
        <v>1</v>
      </c>
      <c r="BH178" s="125">
        <v>0</v>
      </c>
      <c r="BI178" s="125">
        <v>1</v>
      </c>
      <c r="BJ178" s="125">
        <v>0</v>
      </c>
      <c r="BK178" s="125">
        <f>BGW!F38</f>
        <v>1</v>
      </c>
      <c r="BL178" s="125">
        <v>0</v>
      </c>
      <c r="BM178" s="125">
        <v>1</v>
      </c>
      <c r="BN178" s="125">
        <v>0</v>
      </c>
      <c r="BO178" s="125">
        <v>1</v>
      </c>
      <c r="BP178" s="125">
        <v>0</v>
      </c>
      <c r="BQ178" s="125">
        <f>BGW!F63</f>
        <v>1</v>
      </c>
      <c r="BR178" s="125">
        <v>0</v>
      </c>
      <c r="BS178" s="125">
        <v>0</v>
      </c>
      <c r="BT178" s="125">
        <v>0</v>
      </c>
      <c r="BU178" s="125">
        <v>1</v>
      </c>
      <c r="BV178" s="125">
        <v>0</v>
      </c>
      <c r="BW178" s="125">
        <v>1</v>
      </c>
      <c r="BX178" s="125">
        <v>0</v>
      </c>
      <c r="BY178" s="125">
        <v>1</v>
      </c>
      <c r="BZ178" s="125">
        <v>0</v>
      </c>
      <c r="CA178" s="125" t="str">
        <f>BGW!F88</f>
        <v/>
      </c>
      <c r="CB178" s="125">
        <v>1</v>
      </c>
      <c r="CC178" s="125">
        <v>1</v>
      </c>
      <c r="CD178" s="125">
        <v>0</v>
      </c>
      <c r="CE178" s="125">
        <v>1</v>
      </c>
      <c r="CF178" s="125">
        <v>0</v>
      </c>
      <c r="CG178" s="125">
        <v>1</v>
      </c>
      <c r="CH178" s="125">
        <v>0</v>
      </c>
      <c r="CI178" s="125">
        <v>1</v>
      </c>
      <c r="CJ178" s="125">
        <v>0</v>
      </c>
    </row>
    <row r="179" spans="1:88" ht="21.75" customHeight="1" x14ac:dyDescent="0.25">
      <c r="A179" s="67" t="s">
        <v>34</v>
      </c>
      <c r="B179" s="68">
        <f>VLOOKUP(A179,[1]Table!$B$1:$O$21,MATCH("xGD/90",[1]Table!$B$1:$O$1,0),0)</f>
        <v>-0.32</v>
      </c>
      <c r="C179" s="69" t="s">
        <v>6</v>
      </c>
      <c r="BE179" s="125">
        <v>1</v>
      </c>
      <c r="BF179" s="125">
        <v>0.03</v>
      </c>
      <c r="BG179" s="125">
        <v>1</v>
      </c>
      <c r="BH179" s="125">
        <v>0</v>
      </c>
      <c r="BI179" s="125">
        <v>1</v>
      </c>
      <c r="BJ179" s="125">
        <v>0</v>
      </c>
      <c r="BK179" s="125">
        <f>BGW!F39</f>
        <v>1</v>
      </c>
      <c r="BL179" s="125">
        <v>0</v>
      </c>
      <c r="BM179" s="125">
        <v>1</v>
      </c>
      <c r="BN179" s="125">
        <v>0</v>
      </c>
      <c r="BO179" s="125">
        <v>1</v>
      </c>
      <c r="BP179" s="125">
        <v>0</v>
      </c>
      <c r="BQ179" s="125">
        <f>BGW!F64</f>
        <v>1</v>
      </c>
      <c r="BR179" s="125">
        <v>0</v>
      </c>
      <c r="BS179" s="125">
        <v>0</v>
      </c>
      <c r="BT179" s="125">
        <v>0</v>
      </c>
      <c r="BU179" s="125">
        <v>1</v>
      </c>
      <c r="BV179" s="125">
        <v>0</v>
      </c>
      <c r="BW179" s="125">
        <v>1</v>
      </c>
      <c r="BX179" s="125">
        <v>0</v>
      </c>
      <c r="BY179" s="125">
        <v>1</v>
      </c>
      <c r="BZ179" s="125">
        <v>0</v>
      </c>
      <c r="CA179" s="125">
        <f>BGW!F89</f>
        <v>1</v>
      </c>
      <c r="CB179" s="125">
        <v>1</v>
      </c>
      <c r="CC179" s="125">
        <v>1</v>
      </c>
      <c r="CD179" s="125">
        <v>0</v>
      </c>
      <c r="CE179" s="125">
        <v>1</v>
      </c>
      <c r="CF179" s="125">
        <v>0</v>
      </c>
      <c r="CG179" s="125">
        <v>1</v>
      </c>
      <c r="CH179" s="125">
        <v>0</v>
      </c>
      <c r="CI179" s="125">
        <v>1</v>
      </c>
      <c r="CJ179" s="125">
        <v>0</v>
      </c>
    </row>
    <row r="180" spans="1:88" ht="21.75" customHeight="1" x14ac:dyDescent="0.25">
      <c r="A180" s="67" t="s">
        <v>64</v>
      </c>
      <c r="B180" s="68">
        <f>VLOOKUP(A180,[1]Table!$B$1:$O$21,MATCH("xGD/90",[1]Table!$B$1:$O$1,0),0)</f>
        <v>-0.61</v>
      </c>
      <c r="C180" s="69" t="s">
        <v>7</v>
      </c>
      <c r="BE180" s="125">
        <v>1</v>
      </c>
      <c r="BF180" s="125">
        <v>0.02</v>
      </c>
      <c r="BG180" s="125">
        <v>1</v>
      </c>
      <c r="BH180" s="125">
        <v>0</v>
      </c>
      <c r="BI180" s="125">
        <v>1</v>
      </c>
      <c r="BJ180" s="125">
        <v>0</v>
      </c>
      <c r="BK180" s="125" t="str">
        <f>BGW!F40</f>
        <v/>
      </c>
      <c r="BL180" s="125">
        <v>0</v>
      </c>
      <c r="BM180" s="125">
        <v>1</v>
      </c>
      <c r="BN180" s="125">
        <v>0</v>
      </c>
      <c r="BO180" s="125">
        <v>1</v>
      </c>
      <c r="BP180" s="125">
        <v>0</v>
      </c>
      <c r="BQ180" s="125">
        <f>BGW!F65</f>
        <v>1</v>
      </c>
      <c r="BR180" s="125">
        <v>0</v>
      </c>
      <c r="BS180" s="125">
        <v>0</v>
      </c>
      <c r="BT180" s="125">
        <v>0</v>
      </c>
      <c r="BU180" s="125">
        <v>1</v>
      </c>
      <c r="BV180" s="125">
        <v>0</v>
      </c>
      <c r="BW180" s="125">
        <v>1</v>
      </c>
      <c r="BX180" s="125">
        <v>0</v>
      </c>
      <c r="BY180" s="125">
        <v>1</v>
      </c>
      <c r="BZ180" s="125">
        <v>0</v>
      </c>
      <c r="CA180" s="125">
        <f>BGW!F90</f>
        <v>1</v>
      </c>
      <c r="CB180" s="125">
        <v>1</v>
      </c>
      <c r="CC180" s="125">
        <v>1</v>
      </c>
      <c r="CD180" s="125">
        <v>0</v>
      </c>
      <c r="CE180" s="125">
        <v>1</v>
      </c>
      <c r="CF180" s="125">
        <v>0</v>
      </c>
      <c r="CG180" s="125">
        <v>1</v>
      </c>
      <c r="CH180" s="125">
        <v>0</v>
      </c>
      <c r="CI180" s="125">
        <v>1</v>
      </c>
      <c r="CJ180" s="125">
        <v>0</v>
      </c>
    </row>
    <row r="181" spans="1:88" ht="21.75" customHeight="1" x14ac:dyDescent="0.25">
      <c r="A181" s="67" t="s">
        <v>40</v>
      </c>
      <c r="B181" s="68">
        <f>VLOOKUP(A181,[1]Table!$B$1:$O$21,MATCH("xGD/90",[1]Table!$B$1:$O$1,0),0)</f>
        <v>-0.4</v>
      </c>
      <c r="C181" s="69" t="s">
        <v>8</v>
      </c>
      <c r="BE181" s="125">
        <v>1</v>
      </c>
      <c r="BF181" s="125">
        <v>0</v>
      </c>
      <c r="BG181" s="125">
        <v>1</v>
      </c>
      <c r="BH181" s="125">
        <v>0</v>
      </c>
      <c r="BI181" s="125">
        <v>1</v>
      </c>
      <c r="BJ181" s="125">
        <v>0</v>
      </c>
      <c r="BK181" s="125">
        <f>BGW!F41</f>
        <v>1</v>
      </c>
      <c r="BL181" s="125">
        <v>0</v>
      </c>
      <c r="BM181" s="125">
        <v>1</v>
      </c>
      <c r="BN181" s="125">
        <v>0</v>
      </c>
      <c r="BO181" s="125">
        <v>1</v>
      </c>
      <c r="BP181" s="125">
        <v>0</v>
      </c>
      <c r="BQ181" s="125" t="str">
        <f>BGW!F66</f>
        <v/>
      </c>
      <c r="BR181" s="125">
        <v>0</v>
      </c>
      <c r="BS181" s="125">
        <v>0</v>
      </c>
      <c r="BT181" s="125">
        <v>0</v>
      </c>
      <c r="BU181" s="125">
        <v>1</v>
      </c>
      <c r="BV181" s="125">
        <v>0</v>
      </c>
      <c r="BW181" s="125">
        <v>1</v>
      </c>
      <c r="BX181" s="125">
        <v>0</v>
      </c>
      <c r="BY181" s="125">
        <v>1</v>
      </c>
      <c r="BZ181" s="125">
        <v>0</v>
      </c>
      <c r="CA181" s="125">
        <f>BGW!F91</f>
        <v>0.71830701807580177</v>
      </c>
      <c r="CB181" s="125">
        <v>1</v>
      </c>
      <c r="CC181" s="125">
        <v>1</v>
      </c>
      <c r="CD181" s="125">
        <v>0</v>
      </c>
      <c r="CE181" s="125">
        <v>1</v>
      </c>
      <c r="CF181" s="125">
        <v>0</v>
      </c>
      <c r="CG181" s="125">
        <v>1</v>
      </c>
      <c r="CH181" s="125">
        <v>0</v>
      </c>
      <c r="CI181" s="125">
        <v>1</v>
      </c>
      <c r="CJ181" s="125">
        <v>0</v>
      </c>
    </row>
    <row r="182" spans="1:88" ht="21.75" customHeight="1" x14ac:dyDescent="0.25">
      <c r="A182" s="67" t="s">
        <v>55</v>
      </c>
      <c r="B182" s="68">
        <f>VLOOKUP(A182,[1]Table!$B$1:$O$21,MATCH("xGD/90",[1]Table!$B$1:$O$1,0),0)</f>
        <v>-0.44</v>
      </c>
      <c r="C182" s="69" t="s">
        <v>9</v>
      </c>
      <c r="BE182" s="125">
        <v>1</v>
      </c>
      <c r="BF182" s="125">
        <v>1</v>
      </c>
      <c r="BG182" s="125">
        <v>1</v>
      </c>
      <c r="BH182" s="125">
        <v>0</v>
      </c>
      <c r="BI182" s="125">
        <v>1</v>
      </c>
      <c r="BJ182" s="125">
        <v>0</v>
      </c>
      <c r="BK182" s="125">
        <f>BGW!F42</f>
        <v>1</v>
      </c>
      <c r="BL182" s="125">
        <v>0</v>
      </c>
      <c r="BM182" s="125">
        <v>1</v>
      </c>
      <c r="BN182" s="125">
        <v>0</v>
      </c>
      <c r="BO182" s="125">
        <v>1</v>
      </c>
      <c r="BP182" s="125">
        <v>0</v>
      </c>
      <c r="BQ182" s="125">
        <f>BGW!F67</f>
        <v>0.5714285714285714</v>
      </c>
      <c r="BR182" s="125">
        <v>0</v>
      </c>
      <c r="BS182" s="125">
        <v>0</v>
      </c>
      <c r="BT182" s="125">
        <v>0</v>
      </c>
      <c r="BU182" s="125">
        <v>1</v>
      </c>
      <c r="BV182" s="125">
        <v>0</v>
      </c>
      <c r="BW182" s="125">
        <v>1</v>
      </c>
      <c r="BX182" s="125">
        <v>0</v>
      </c>
      <c r="BY182" s="125">
        <v>1</v>
      </c>
      <c r="BZ182" s="125">
        <v>0</v>
      </c>
      <c r="CA182" s="125">
        <f>BGW!F92</f>
        <v>0.71830701807580177</v>
      </c>
      <c r="CB182" s="125">
        <v>1</v>
      </c>
      <c r="CC182" s="125">
        <v>1</v>
      </c>
      <c r="CD182" s="125">
        <v>0</v>
      </c>
      <c r="CE182" s="125">
        <v>1</v>
      </c>
      <c r="CF182" s="125">
        <v>0</v>
      </c>
      <c r="CG182" s="125">
        <v>1</v>
      </c>
      <c r="CH182" s="125">
        <v>0</v>
      </c>
      <c r="CI182" s="125">
        <v>1</v>
      </c>
      <c r="CJ182" s="125">
        <v>0</v>
      </c>
    </row>
    <row r="183" spans="1:88" ht="21.75" customHeight="1" x14ac:dyDescent="0.25">
      <c r="A183" s="67" t="s">
        <v>69</v>
      </c>
      <c r="B183" s="68">
        <f>VLOOKUP(A183,[1]Table!$B$1:$O$21,MATCH("xGD/90",[1]Table!$B$1:$O$1,0),0)</f>
        <v>-0.35</v>
      </c>
      <c r="C183" s="69" t="s">
        <v>10</v>
      </c>
      <c r="BE183" s="125">
        <v>1</v>
      </c>
      <c r="BF183" s="125">
        <v>0.03</v>
      </c>
      <c r="BG183" s="125">
        <v>1</v>
      </c>
      <c r="BH183" s="125">
        <v>0</v>
      </c>
      <c r="BI183" s="125">
        <v>1</v>
      </c>
      <c r="BJ183" s="125">
        <v>0</v>
      </c>
      <c r="BK183" s="125">
        <f>BGW!F43</f>
        <v>1</v>
      </c>
      <c r="BL183" s="125">
        <v>0</v>
      </c>
      <c r="BM183" s="125">
        <v>1</v>
      </c>
      <c r="BN183" s="125">
        <v>0</v>
      </c>
      <c r="BO183" s="125">
        <v>1</v>
      </c>
      <c r="BP183" s="125">
        <v>0</v>
      </c>
      <c r="BQ183" s="125">
        <f>BGW!F68</f>
        <v>0.33333333333333337</v>
      </c>
      <c r="BR183" s="125">
        <v>0</v>
      </c>
      <c r="BS183" s="125">
        <v>0</v>
      </c>
      <c r="BT183" s="125">
        <v>0</v>
      </c>
      <c r="BU183" s="125">
        <v>1</v>
      </c>
      <c r="BV183" s="125">
        <v>0</v>
      </c>
      <c r="BW183" s="125">
        <v>1</v>
      </c>
      <c r="BX183" s="125">
        <v>0</v>
      </c>
      <c r="BY183" s="125">
        <v>1</v>
      </c>
      <c r="BZ183" s="125">
        <v>0</v>
      </c>
      <c r="CA183" s="125">
        <f>BGW!F93</f>
        <v>0.747</v>
      </c>
      <c r="CB183" s="125">
        <v>1</v>
      </c>
      <c r="CC183" s="125">
        <v>1</v>
      </c>
      <c r="CD183" s="125">
        <v>0</v>
      </c>
      <c r="CE183" s="125">
        <v>1</v>
      </c>
      <c r="CF183" s="125">
        <v>0</v>
      </c>
      <c r="CG183" s="125">
        <v>1</v>
      </c>
      <c r="CH183" s="125">
        <v>0</v>
      </c>
      <c r="CI183" s="125">
        <v>1</v>
      </c>
      <c r="CJ183" s="125">
        <v>0</v>
      </c>
    </row>
    <row r="184" spans="1:88" ht="21.75" customHeight="1" x14ac:dyDescent="0.25">
      <c r="A184" s="67" t="s">
        <v>42</v>
      </c>
      <c r="B184" s="68">
        <f>VLOOKUP(A184,[1]Table!$B$1:$O$21,MATCH("xGD/90",[1]Table!$B$1:$O$1,0),0)</f>
        <v>0.45</v>
      </c>
      <c r="C184" s="69" t="s">
        <v>11</v>
      </c>
      <c r="BE184" s="125">
        <v>1</v>
      </c>
      <c r="BF184" s="125">
        <v>7.0000000000000007E-2</v>
      </c>
      <c r="BG184" s="125">
        <v>1</v>
      </c>
      <c r="BH184" s="125">
        <v>0</v>
      </c>
      <c r="BI184" s="125">
        <v>1</v>
      </c>
      <c r="BJ184" s="125">
        <v>0</v>
      </c>
      <c r="BK184" s="125" t="str">
        <f>BGW!F44</f>
        <v/>
      </c>
      <c r="BL184" s="125">
        <v>0</v>
      </c>
      <c r="BM184" s="125">
        <v>1</v>
      </c>
      <c r="BN184" s="125">
        <v>0</v>
      </c>
      <c r="BO184" s="125">
        <v>1</v>
      </c>
      <c r="BP184" s="125">
        <v>0</v>
      </c>
      <c r="BQ184" s="125" t="str">
        <f>BGW!F69</f>
        <v/>
      </c>
      <c r="BR184" s="125">
        <v>0</v>
      </c>
      <c r="BS184" s="125">
        <v>0</v>
      </c>
      <c r="BT184" s="125">
        <v>0</v>
      </c>
      <c r="BU184" s="125">
        <v>1</v>
      </c>
      <c r="BV184" s="125">
        <v>0</v>
      </c>
      <c r="BW184" s="125">
        <v>1</v>
      </c>
      <c r="BX184" s="125">
        <v>0</v>
      </c>
      <c r="BY184" s="125">
        <v>1</v>
      </c>
      <c r="BZ184" s="125">
        <v>0</v>
      </c>
      <c r="CA184" s="125">
        <f>BGW!F94</f>
        <v>1</v>
      </c>
      <c r="CB184" s="125">
        <v>1</v>
      </c>
      <c r="CC184" s="125">
        <v>1</v>
      </c>
      <c r="CD184" s="125">
        <v>0</v>
      </c>
      <c r="CE184" s="125">
        <v>1</v>
      </c>
      <c r="CF184" s="125">
        <v>0</v>
      </c>
      <c r="CG184" s="125">
        <v>1</v>
      </c>
      <c r="CH184" s="125">
        <v>0</v>
      </c>
      <c r="CI184" s="125">
        <v>1</v>
      </c>
      <c r="CJ184" s="125">
        <v>0</v>
      </c>
    </row>
    <row r="185" spans="1:88" ht="21.75" customHeight="1" x14ac:dyDescent="0.25">
      <c r="A185" s="67" t="s">
        <v>79</v>
      </c>
      <c r="B185" s="68">
        <f>VLOOKUP(A185,[1]Table!$B$1:$O$21,MATCH("xGD/90",[1]Table!$B$1:$O$1,0),0)</f>
        <v>1.3</v>
      </c>
      <c r="C185" s="69" t="s">
        <v>12</v>
      </c>
      <c r="BE185" s="125">
        <v>1</v>
      </c>
      <c r="BF185" s="125">
        <v>0</v>
      </c>
      <c r="BG185" s="125">
        <v>1</v>
      </c>
      <c r="BH185" s="125">
        <v>1</v>
      </c>
      <c r="BI185" s="125">
        <v>1</v>
      </c>
      <c r="BJ185" s="125">
        <v>0</v>
      </c>
      <c r="BK185" s="125">
        <f>BGW!F45</f>
        <v>1</v>
      </c>
      <c r="BL185" s="125">
        <v>0</v>
      </c>
      <c r="BM185" s="125">
        <v>1</v>
      </c>
      <c r="BN185" s="125">
        <v>0</v>
      </c>
      <c r="BO185" s="125">
        <v>1</v>
      </c>
      <c r="BP185" s="125">
        <v>0</v>
      </c>
      <c r="BQ185" s="125" t="str">
        <f>BGW!F70</f>
        <v/>
      </c>
      <c r="BR185" s="125">
        <v>0</v>
      </c>
      <c r="BS185" s="125">
        <v>0</v>
      </c>
      <c r="BT185" s="125">
        <v>0</v>
      </c>
      <c r="BU185" s="125">
        <v>1</v>
      </c>
      <c r="BV185" s="125">
        <v>0</v>
      </c>
      <c r="BW185" s="125">
        <v>1</v>
      </c>
      <c r="BX185" s="125">
        <v>0</v>
      </c>
      <c r="BY185" s="125">
        <v>1</v>
      </c>
      <c r="BZ185" s="125">
        <v>0</v>
      </c>
      <c r="CA185" s="125" t="str">
        <f>BGW!F95</f>
        <v/>
      </c>
      <c r="CB185" s="125">
        <v>1</v>
      </c>
      <c r="CC185" s="125">
        <v>1</v>
      </c>
      <c r="CD185" s="125">
        <v>0</v>
      </c>
      <c r="CE185" s="125">
        <v>1</v>
      </c>
      <c r="CF185" s="125">
        <v>0</v>
      </c>
      <c r="CG185" s="125">
        <v>1</v>
      </c>
      <c r="CH185" s="125">
        <v>0</v>
      </c>
      <c r="CI185" s="125">
        <v>1</v>
      </c>
      <c r="CJ185" s="125">
        <v>0</v>
      </c>
    </row>
    <row r="186" spans="1:88" ht="21.75" customHeight="1" x14ac:dyDescent="0.25">
      <c r="A186" s="67" t="s">
        <v>73</v>
      </c>
      <c r="B186" s="68">
        <f>VLOOKUP(A186,[1]Table!$B$1:$O$21,MATCH("xGD/90",[1]Table!$B$1:$O$1,0),0)</f>
        <v>0.35</v>
      </c>
      <c r="C186" s="69" t="s">
        <v>13</v>
      </c>
      <c r="BE186" s="125">
        <v>1</v>
      </c>
      <c r="BF186" s="125">
        <v>1</v>
      </c>
      <c r="BG186" s="125">
        <v>1</v>
      </c>
      <c r="BH186" s="125">
        <v>0</v>
      </c>
      <c r="BI186" s="125">
        <v>1</v>
      </c>
      <c r="BJ186" s="125">
        <v>0</v>
      </c>
      <c r="BK186" s="125" t="str">
        <f>BGW!F46</f>
        <v/>
      </c>
      <c r="BL186" s="125">
        <v>0</v>
      </c>
      <c r="BM186" s="125">
        <v>1</v>
      </c>
      <c r="BN186" s="125">
        <v>0</v>
      </c>
      <c r="BO186" s="125">
        <v>1</v>
      </c>
      <c r="BP186" s="125">
        <v>0</v>
      </c>
      <c r="BQ186" s="125" t="str">
        <f>BGW!F71</f>
        <v/>
      </c>
      <c r="BR186" s="125">
        <v>0</v>
      </c>
      <c r="BS186" s="125">
        <v>0</v>
      </c>
      <c r="BT186" s="125">
        <v>0</v>
      </c>
      <c r="BU186" s="125">
        <v>1</v>
      </c>
      <c r="BV186" s="125">
        <v>0</v>
      </c>
      <c r="BW186" s="125">
        <v>1</v>
      </c>
      <c r="BX186" s="125">
        <v>0</v>
      </c>
      <c r="BY186" s="125">
        <v>1</v>
      </c>
      <c r="BZ186" s="125">
        <v>0</v>
      </c>
      <c r="CA186" s="125" t="str">
        <f>BGW!F96</f>
        <v/>
      </c>
      <c r="CB186" s="125">
        <v>1</v>
      </c>
      <c r="CC186" s="125">
        <v>1</v>
      </c>
      <c r="CD186" s="125">
        <v>0</v>
      </c>
      <c r="CE186" s="125">
        <v>1</v>
      </c>
      <c r="CF186" s="125">
        <v>0</v>
      </c>
      <c r="CG186" s="125">
        <v>1</v>
      </c>
      <c r="CH186" s="125">
        <v>0</v>
      </c>
      <c r="CI186" s="125">
        <v>1</v>
      </c>
      <c r="CJ186" s="125">
        <v>0</v>
      </c>
    </row>
    <row r="187" spans="1:88" ht="21.75" customHeight="1" x14ac:dyDescent="0.25">
      <c r="A187" s="67" t="s">
        <v>50</v>
      </c>
      <c r="B187" s="68">
        <f>VLOOKUP(A187,[1]Table!$B$1:$O$21,MATCH("xGD/90",[1]Table!$B$1:$O$1,0),0)</f>
        <v>0.72</v>
      </c>
      <c r="C187" s="69" t="s">
        <v>14</v>
      </c>
      <c r="BE187" s="125">
        <v>1</v>
      </c>
      <c r="BF187" s="125">
        <v>0</v>
      </c>
      <c r="BG187" s="125">
        <v>1</v>
      </c>
      <c r="BH187" s="125">
        <v>0</v>
      </c>
      <c r="BI187" s="125">
        <v>1</v>
      </c>
      <c r="BJ187" s="125">
        <v>0</v>
      </c>
      <c r="BK187" s="125" t="str">
        <f>BGW!F47</f>
        <v/>
      </c>
      <c r="BL187" s="125">
        <v>0</v>
      </c>
      <c r="BM187" s="125">
        <v>1</v>
      </c>
      <c r="BN187" s="125">
        <v>0</v>
      </c>
      <c r="BO187" s="125">
        <v>1</v>
      </c>
      <c r="BP187" s="125">
        <v>0</v>
      </c>
      <c r="BQ187" s="125">
        <f>BGW!F72</f>
        <v>1</v>
      </c>
      <c r="BR187" s="125">
        <v>0</v>
      </c>
      <c r="BS187" s="125">
        <v>0</v>
      </c>
      <c r="BT187" s="125">
        <v>0</v>
      </c>
      <c r="BU187" s="125">
        <v>1</v>
      </c>
      <c r="BV187" s="125">
        <v>0</v>
      </c>
      <c r="BW187" s="125">
        <v>1</v>
      </c>
      <c r="BX187" s="125">
        <v>0</v>
      </c>
      <c r="BY187" s="125">
        <v>1</v>
      </c>
      <c r="BZ187" s="125">
        <v>0</v>
      </c>
      <c r="CA187" s="125">
        <f>BGW!F97</f>
        <v>0.636625</v>
      </c>
      <c r="CB187" s="125">
        <v>1</v>
      </c>
      <c r="CC187" s="125">
        <v>1</v>
      </c>
      <c r="CD187" s="125">
        <v>0</v>
      </c>
      <c r="CE187" s="125">
        <v>1</v>
      </c>
      <c r="CF187" s="125">
        <v>0</v>
      </c>
      <c r="CG187" s="125">
        <v>1</v>
      </c>
      <c r="CH187" s="125">
        <v>0</v>
      </c>
      <c r="CI187" s="125">
        <v>1</v>
      </c>
      <c r="CJ187" s="125">
        <v>0</v>
      </c>
    </row>
    <row r="188" spans="1:88" ht="21.75" customHeight="1" x14ac:dyDescent="0.25">
      <c r="A188" s="67" t="s">
        <v>52</v>
      </c>
      <c r="B188" s="68">
        <f>VLOOKUP(A188,[1]Table!$B$1:$O$21,MATCH("xGD/90",[1]Table!$B$1:$O$1,0),0)</f>
        <v>-0.68</v>
      </c>
      <c r="C188" s="69" t="s">
        <v>15</v>
      </c>
      <c r="BE188" s="125">
        <v>1</v>
      </c>
      <c r="BF188" s="125">
        <v>0</v>
      </c>
      <c r="BG188" s="125">
        <v>1</v>
      </c>
      <c r="BH188" s="125">
        <v>0</v>
      </c>
      <c r="BI188" s="125">
        <v>1</v>
      </c>
      <c r="BJ188" s="125">
        <v>0</v>
      </c>
      <c r="BK188" s="125">
        <f>BGW!F48</f>
        <v>1</v>
      </c>
      <c r="BL188" s="125">
        <v>0</v>
      </c>
      <c r="BM188" s="125">
        <v>1</v>
      </c>
      <c r="BN188" s="125">
        <v>0</v>
      </c>
      <c r="BO188" s="125">
        <v>1</v>
      </c>
      <c r="BP188" s="125">
        <v>0</v>
      </c>
      <c r="BQ188" s="125">
        <f>BGW!F73</f>
        <v>1</v>
      </c>
      <c r="BR188" s="125">
        <v>0</v>
      </c>
      <c r="BS188" s="125">
        <v>0</v>
      </c>
      <c r="BT188" s="125">
        <v>0</v>
      </c>
      <c r="BU188" s="125">
        <v>1</v>
      </c>
      <c r="BV188" s="125">
        <v>0</v>
      </c>
      <c r="BW188" s="125">
        <v>1</v>
      </c>
      <c r="BX188" s="125">
        <v>0</v>
      </c>
      <c r="BY188" s="125">
        <v>1</v>
      </c>
      <c r="BZ188" s="125">
        <v>0</v>
      </c>
      <c r="CA188" s="125">
        <f>BGW!F98</f>
        <v>1</v>
      </c>
      <c r="CB188" s="125">
        <v>1</v>
      </c>
      <c r="CC188" s="125">
        <v>1</v>
      </c>
      <c r="CD188" s="125">
        <v>0</v>
      </c>
      <c r="CE188" s="125">
        <v>1</v>
      </c>
      <c r="CF188" s="125">
        <v>0</v>
      </c>
      <c r="CG188" s="125">
        <v>1</v>
      </c>
      <c r="CH188" s="125">
        <v>0</v>
      </c>
      <c r="CI188" s="125">
        <v>1</v>
      </c>
      <c r="CJ188" s="125">
        <v>0</v>
      </c>
    </row>
    <row r="189" spans="1:88" ht="21.75" customHeight="1" x14ac:dyDescent="0.25">
      <c r="A189" s="67" t="s">
        <v>47</v>
      </c>
      <c r="B189" s="68">
        <f>VLOOKUP(A189,[1]Table!$B$1:$O$21,MATCH("xGD/90",[1]Table!$B$1:$O$1,0),0)</f>
        <v>-0.49</v>
      </c>
      <c r="C189" s="69" t="s">
        <v>16</v>
      </c>
      <c r="BE189" s="125">
        <v>1</v>
      </c>
      <c r="BF189" s="125">
        <v>0</v>
      </c>
      <c r="BG189" s="125">
        <v>1</v>
      </c>
      <c r="BH189" s="125">
        <v>0</v>
      </c>
      <c r="BI189" s="125">
        <v>1</v>
      </c>
      <c r="BJ189" s="125">
        <v>0</v>
      </c>
      <c r="BK189" s="125">
        <f>BGW!F49</f>
        <v>1</v>
      </c>
      <c r="BL189" s="125">
        <v>0</v>
      </c>
      <c r="BM189" s="125">
        <v>1</v>
      </c>
      <c r="BN189" s="125">
        <v>0</v>
      </c>
      <c r="BO189" s="125">
        <v>1</v>
      </c>
      <c r="BP189" s="125">
        <v>0</v>
      </c>
      <c r="BQ189" s="125">
        <f>BGW!F74</f>
        <v>8.3333333333333343E-2</v>
      </c>
      <c r="BR189" s="125">
        <v>0</v>
      </c>
      <c r="BS189" s="125">
        <v>0</v>
      </c>
      <c r="BT189" s="125">
        <v>0</v>
      </c>
      <c r="BU189" s="125">
        <v>1</v>
      </c>
      <c r="BV189" s="125">
        <v>0</v>
      </c>
      <c r="BW189" s="125">
        <v>1</v>
      </c>
      <c r="BX189" s="125">
        <v>0</v>
      </c>
      <c r="BY189" s="125">
        <v>1</v>
      </c>
      <c r="BZ189" s="125">
        <v>0</v>
      </c>
      <c r="CA189" s="125">
        <f>BGW!F99</f>
        <v>0.73199999999999998</v>
      </c>
      <c r="CB189" s="125">
        <v>1</v>
      </c>
      <c r="CC189" s="125">
        <v>1</v>
      </c>
      <c r="CD189" s="125">
        <v>0</v>
      </c>
      <c r="CE189" s="125">
        <v>1</v>
      </c>
      <c r="CF189" s="125">
        <v>0</v>
      </c>
      <c r="CG189" s="125">
        <v>1</v>
      </c>
      <c r="CH189" s="125">
        <v>0</v>
      </c>
      <c r="CI189" s="125">
        <v>1</v>
      </c>
      <c r="CJ189" s="125">
        <v>0</v>
      </c>
    </row>
    <row r="190" spans="1:88" ht="21.75" customHeight="1" x14ac:dyDescent="0.25">
      <c r="A190" s="67" t="s">
        <v>45</v>
      </c>
      <c r="B190" s="68">
        <f>VLOOKUP(A190,[1]Table!$B$1:$O$21,MATCH("xGD/90",[1]Table!$B$1:$O$1,0),0)</f>
        <v>0.16</v>
      </c>
      <c r="C190" s="69" t="s">
        <v>17</v>
      </c>
      <c r="BE190" s="125">
        <v>1</v>
      </c>
      <c r="BF190" s="125">
        <v>0</v>
      </c>
      <c r="BG190" s="125">
        <v>1</v>
      </c>
      <c r="BH190" s="125">
        <v>0</v>
      </c>
      <c r="BI190" s="125">
        <v>1</v>
      </c>
      <c r="BJ190" s="125">
        <v>0</v>
      </c>
      <c r="BK190" s="125">
        <f>BGW!F50</f>
        <v>1</v>
      </c>
      <c r="BL190" s="125">
        <v>0</v>
      </c>
      <c r="BM190" s="125">
        <v>1</v>
      </c>
      <c r="BN190" s="125">
        <v>0</v>
      </c>
      <c r="BO190" s="125">
        <v>1</v>
      </c>
      <c r="BP190" s="125">
        <v>0</v>
      </c>
      <c r="BQ190" s="125">
        <f>BGW!F75</f>
        <v>8.3333333333333343E-2</v>
      </c>
      <c r="BR190" s="125">
        <v>0</v>
      </c>
      <c r="BS190" s="125">
        <v>0</v>
      </c>
      <c r="BT190" s="125">
        <v>0</v>
      </c>
      <c r="BU190" s="125">
        <v>1</v>
      </c>
      <c r="BV190" s="125">
        <v>0</v>
      </c>
      <c r="BW190" s="125">
        <v>1</v>
      </c>
      <c r="BX190" s="125">
        <v>0</v>
      </c>
      <c r="BY190" s="125">
        <v>1</v>
      </c>
      <c r="BZ190" s="125">
        <v>0</v>
      </c>
      <c r="CA190" s="125">
        <f>BGW!F100</f>
        <v>0.636625</v>
      </c>
      <c r="CB190" s="125">
        <v>1</v>
      </c>
      <c r="CC190" s="125">
        <v>1</v>
      </c>
      <c r="CD190" s="125">
        <v>0</v>
      </c>
      <c r="CE190" s="125">
        <v>1</v>
      </c>
      <c r="CF190" s="125">
        <v>0</v>
      </c>
      <c r="CG190" s="125">
        <v>1</v>
      </c>
      <c r="CH190" s="125">
        <v>0</v>
      </c>
      <c r="CI190" s="125">
        <v>1</v>
      </c>
      <c r="CJ190" s="125">
        <v>0</v>
      </c>
    </row>
    <row r="191" spans="1:88" ht="21.75" customHeight="1" x14ac:dyDescent="0.25">
      <c r="A191" s="67" t="s">
        <v>78</v>
      </c>
      <c r="B191" s="68">
        <f>VLOOKUP(A191,[1]Table!$B$1:$O$21,MATCH("xGD/90",[1]Table!$B$1:$O$1,0),0)</f>
        <v>0.05</v>
      </c>
      <c r="C191" s="69" t="s">
        <v>18</v>
      </c>
      <c r="BE191" s="125">
        <v>1</v>
      </c>
      <c r="BF191" s="125">
        <v>0</v>
      </c>
      <c r="BG191" s="125">
        <v>1</v>
      </c>
      <c r="BH191" s="125">
        <v>0</v>
      </c>
      <c r="BI191" s="125">
        <v>1</v>
      </c>
      <c r="BJ191" s="125">
        <v>0</v>
      </c>
      <c r="BK191" s="125">
        <f>BGW!F51</f>
        <v>1</v>
      </c>
      <c r="BL191" s="125">
        <v>0</v>
      </c>
      <c r="BM191" s="125">
        <v>1</v>
      </c>
      <c r="BN191" s="125">
        <v>0</v>
      </c>
      <c r="BO191" s="125">
        <v>1</v>
      </c>
      <c r="BP191" s="125">
        <v>0</v>
      </c>
      <c r="BQ191" s="125" t="str">
        <f>BGW!F76</f>
        <v/>
      </c>
      <c r="BR191" s="125">
        <v>0</v>
      </c>
      <c r="BS191" s="125">
        <v>0</v>
      </c>
      <c r="BT191" s="125">
        <v>0</v>
      </c>
      <c r="BU191" s="125">
        <v>1</v>
      </c>
      <c r="BV191" s="125">
        <v>0</v>
      </c>
      <c r="BW191" s="125">
        <v>1</v>
      </c>
      <c r="BX191" s="125">
        <v>0</v>
      </c>
      <c r="BY191" s="125">
        <v>1</v>
      </c>
      <c r="BZ191" s="125">
        <v>0</v>
      </c>
      <c r="CA191" s="125">
        <f>BGW!F101</f>
        <v>0.81508333333333327</v>
      </c>
      <c r="CB191" s="125">
        <v>1</v>
      </c>
      <c r="CC191" s="125">
        <v>1</v>
      </c>
      <c r="CD191" s="125">
        <v>0</v>
      </c>
      <c r="CE191" s="125">
        <v>1</v>
      </c>
      <c r="CF191" s="125">
        <v>0</v>
      </c>
      <c r="CG191" s="125">
        <v>1</v>
      </c>
      <c r="CH191" s="125">
        <v>0</v>
      </c>
      <c r="CI191" s="125">
        <v>1</v>
      </c>
      <c r="CJ191" s="125">
        <v>0</v>
      </c>
    </row>
    <row r="192" spans="1:88" ht="21.75" customHeight="1" x14ac:dyDescent="0.25">
      <c r="A192" s="71" t="s">
        <v>57</v>
      </c>
      <c r="B192" s="68">
        <f>VLOOKUP(A192,[1]Table!$B$1:$O$21,MATCH("xGD/90",[1]Table!$B$1:$O$1,0),0)</f>
        <v>-0.46</v>
      </c>
      <c r="C192" s="69" t="s">
        <v>19</v>
      </c>
      <c r="BE192" s="125">
        <v>1</v>
      </c>
      <c r="BF192" s="125">
        <v>0</v>
      </c>
      <c r="BG192" s="125">
        <v>1</v>
      </c>
      <c r="BH192" s="125">
        <v>0</v>
      </c>
      <c r="BI192" s="125">
        <v>1</v>
      </c>
      <c r="BJ192" s="125">
        <v>0</v>
      </c>
      <c r="BK192" s="125">
        <f>BGW!F52</f>
        <v>1</v>
      </c>
      <c r="BL192" s="125">
        <v>0</v>
      </c>
      <c r="BM192" s="125">
        <v>1</v>
      </c>
      <c r="BN192" s="125">
        <v>0</v>
      </c>
      <c r="BO192" s="125">
        <v>1</v>
      </c>
      <c r="BP192" s="125">
        <v>0</v>
      </c>
      <c r="BQ192" s="125">
        <f>BGW!F77</f>
        <v>0.5714285714285714</v>
      </c>
      <c r="BR192" s="125">
        <v>0</v>
      </c>
      <c r="BS192" s="125">
        <v>0</v>
      </c>
      <c r="BT192" s="125">
        <v>0</v>
      </c>
      <c r="BU192" s="125">
        <v>1</v>
      </c>
      <c r="BV192" s="125">
        <v>0</v>
      </c>
      <c r="BW192" s="125">
        <v>1</v>
      </c>
      <c r="BX192" s="125">
        <v>0</v>
      </c>
      <c r="BY192" s="125">
        <v>1</v>
      </c>
      <c r="BZ192" s="125">
        <v>0</v>
      </c>
      <c r="CA192" s="125">
        <f>BGW!F102</f>
        <v>0.747</v>
      </c>
      <c r="CB192" s="125">
        <v>1</v>
      </c>
      <c r="CC192" s="125">
        <v>1</v>
      </c>
      <c r="CD192" s="125">
        <v>0</v>
      </c>
      <c r="CE192" s="125">
        <v>1</v>
      </c>
      <c r="CF192" s="125">
        <v>0</v>
      </c>
      <c r="CG192" s="125">
        <v>1</v>
      </c>
      <c r="CH192" s="125">
        <v>0</v>
      </c>
      <c r="CI192" s="125">
        <v>1</v>
      </c>
      <c r="CJ192" s="125">
        <v>0</v>
      </c>
    </row>
  </sheetData>
  <mergeCells count="10">
    <mergeCell ref="DE2:DG2"/>
    <mergeCell ref="DE102:DG102"/>
    <mergeCell ref="DE100:DG100"/>
    <mergeCell ref="DE99:DG99"/>
    <mergeCell ref="DH3:DJ3"/>
    <mergeCell ref="DH5:DJ5"/>
    <mergeCell ref="DH100:DJ100"/>
    <mergeCell ref="DH102:DJ102"/>
    <mergeCell ref="DE5:DG5"/>
    <mergeCell ref="DE3:DG3"/>
  </mergeCells>
  <conditionalFormatting sqref="B6:B25">
    <cfRule type="containsText" dxfId="791" priority="995" operator="containsText" text="WOL">
      <formula>NOT(ISERROR(SEARCH("WOL",B6)))</formula>
    </cfRule>
    <cfRule type="containsText" dxfId="790" priority="996" operator="containsText" text="WHU">
      <formula>NOT(ISERROR(SEARCH("WHU",B6)))</formula>
    </cfRule>
    <cfRule type="containsText" dxfId="789" priority="997" operator="containsText" text="TOT">
      <formula>NOT(ISERROR(SEARCH("TOT",B6)))</formula>
    </cfRule>
    <cfRule type="containsText" dxfId="788" priority="998" operator="containsText" text="SOU">
      <formula>NOT(ISERROR(SEARCH("SOU",B6)))</formula>
    </cfRule>
    <cfRule type="containsText" dxfId="787" priority="999" operator="containsText" text="NFO">
      <formula>NOT(ISERROR(SEARCH("NFO",B6)))</formula>
    </cfRule>
    <cfRule type="containsText" dxfId="786" priority="1000" operator="containsText" text="NEW">
      <formula>NOT(ISERROR(SEARCH("NEW",B6)))</formula>
    </cfRule>
    <cfRule type="containsText" dxfId="785" priority="1001" operator="containsText" text="MUN">
      <formula>NOT(ISERROR(SEARCH("MUN",B6)))</formula>
    </cfRule>
    <cfRule type="containsText" dxfId="784" priority="1002" operator="containsText" text="MCI">
      <formula>NOT(ISERROR(SEARCH("MCI",B6)))</formula>
    </cfRule>
    <cfRule type="containsText" dxfId="783" priority="1003" operator="containsText" text="LIV">
      <formula>NOT(ISERROR(SEARCH("LIV",B6)))</formula>
    </cfRule>
    <cfRule type="containsText" dxfId="782" priority="1004" operator="containsText" text="LEI">
      <formula>NOT(ISERROR(SEARCH("LEI",B6)))</formula>
    </cfRule>
    <cfRule type="containsText" dxfId="781" priority="1005" operator="containsText" text="LEE">
      <formula>NOT(ISERROR(SEARCH("LEE",B6)))</formula>
    </cfRule>
    <cfRule type="containsText" dxfId="780" priority="1006" operator="containsText" text="FUL">
      <formula>NOT(ISERROR(SEARCH("FUL",B6)))</formula>
    </cfRule>
    <cfRule type="containsText" dxfId="779" priority="1007" operator="containsText" text="EVE">
      <formula>NOT(ISERROR(SEARCH("EVE",B6)))</formula>
    </cfRule>
    <cfRule type="containsText" dxfId="778" priority="1008" operator="containsText" text="CRY">
      <formula>NOT(ISERROR(SEARCH("CRY",B6)))</formula>
    </cfRule>
    <cfRule type="containsText" dxfId="777" priority="1009" operator="containsText" text="CHE">
      <formula>NOT(ISERROR(SEARCH("CHE",B6)))</formula>
    </cfRule>
    <cfRule type="containsText" dxfId="776" priority="1010" operator="containsText" text="BHA">
      <formula>NOT(ISERROR(SEARCH("BHA",B6)))</formula>
    </cfRule>
    <cfRule type="containsText" dxfId="775" priority="1011" operator="containsText" text="BRE">
      <formula>NOT(ISERROR(SEARCH("BRE",B6)))</formula>
    </cfRule>
    <cfRule type="containsText" dxfId="774" priority="1012" operator="containsText" text="BOU">
      <formula>NOT(ISERROR(SEARCH("BOU",B6)))</formula>
    </cfRule>
    <cfRule type="containsText" dxfId="773" priority="1013" operator="containsText" text="&quot;H&quot;">
      <formula>NOT(ISERROR(SEARCH("""H""",B6)))</formula>
    </cfRule>
    <cfRule type="containsText" dxfId="772" priority="1014" operator="containsText" text="AVL">
      <formula>NOT(ISERROR(SEARCH("AVL",B6)))</formula>
    </cfRule>
    <cfRule type="containsText" dxfId="771" priority="1015" operator="containsText" text="ARS">
      <formula>NOT(ISERROR(SEARCH("ARS",B6)))</formula>
    </cfRule>
  </conditionalFormatting>
  <conditionalFormatting sqref="C6:C25">
    <cfRule type="expression" dxfId="770" priority="983">
      <formula>AND($B6&gt;0.5,$B6&lt;=1)</formula>
    </cfRule>
    <cfRule type="expression" dxfId="769" priority="984">
      <formula>AND($B6&gt;0,$B6&lt;=0.5)</formula>
    </cfRule>
    <cfRule type="expression" dxfId="768" priority="985">
      <formula>AND($B6&gt;-0.5,$B6&lt;=0)</formula>
    </cfRule>
    <cfRule type="expression" dxfId="767" priority="988">
      <formula>$B6&gt;1</formula>
    </cfRule>
  </conditionalFormatting>
  <conditionalFormatting sqref="C6:C25">
    <cfRule type="expression" dxfId="766" priority="986">
      <formula>AND($B6&gt;-1,$B6&lt;=-0.5)</formula>
    </cfRule>
    <cfRule type="expression" dxfId="765" priority="987">
      <formula>$B6&lt;=-1</formula>
    </cfRule>
  </conditionalFormatting>
  <conditionalFormatting sqref="E2:DC2 A4:XFD4 A3:C3 DD3:DE3 A5:DE5 DH3 DK3:XFD3 DK5:XFD5">
    <cfRule type="containsText" dxfId="764" priority="978" operator="containsText" text="EU">
      <formula>NOT(ISERROR(SEARCH("EU",A2)))</formula>
    </cfRule>
    <cfRule type="containsText" dxfId="763" priority="979" operator="containsText" text="UCL">
      <formula>NOT(ISERROR(SEARCH("UCL",A2)))</formula>
    </cfRule>
    <cfRule type="containsText" dxfId="762" priority="980" operator="containsText" text="EFL">
      <formula>NOT(ISERROR(SEARCH("EFL",A2)))</formula>
    </cfRule>
    <cfRule type="containsText" dxfId="761" priority="981" operator="containsText" text="FA">
      <formula>NOT(ISERROR(SEARCH("FA",A2)))</formula>
    </cfRule>
    <cfRule type="containsBlanks" dxfId="760" priority="982">
      <formula>LEN(TRIM(A2))=0</formula>
    </cfRule>
  </conditionalFormatting>
  <conditionalFormatting sqref="A1:XFD1">
    <cfRule type="expression" dxfId="759" priority="974">
      <formula>A1="SAT"</formula>
    </cfRule>
    <cfRule type="expression" dxfId="758" priority="975">
      <formula>A1="TUE"</formula>
    </cfRule>
  </conditionalFormatting>
  <conditionalFormatting sqref="D2:DC2">
    <cfRule type="expression" dxfId="757" priority="972">
      <formula>D1="SAT"</formula>
    </cfRule>
    <cfRule type="expression" dxfId="756" priority="973">
      <formula>D1="TUE"</formula>
    </cfRule>
  </conditionalFormatting>
  <conditionalFormatting sqref="D29:DC48">
    <cfRule type="colorScale" priority="939">
      <colorScale>
        <cfvo type="min"/>
        <cfvo type="percentile" val="50"/>
        <cfvo type="max"/>
        <color theme="1"/>
        <color theme="0" tint="-0.499984740745262"/>
        <color theme="0" tint="-4.9989318521683403E-2"/>
      </colorScale>
    </cfRule>
  </conditionalFormatting>
  <conditionalFormatting sqref="B29:B48">
    <cfRule type="containsText" dxfId="755" priority="918" operator="containsText" text="WOL">
      <formula>NOT(ISERROR(SEARCH("WOL",B29)))</formula>
    </cfRule>
    <cfRule type="containsText" dxfId="754" priority="919" operator="containsText" text="WHU">
      <formula>NOT(ISERROR(SEARCH("WHU",B29)))</formula>
    </cfRule>
    <cfRule type="containsText" dxfId="753" priority="920" operator="containsText" text="TOT">
      <formula>NOT(ISERROR(SEARCH("TOT",B29)))</formula>
    </cfRule>
    <cfRule type="containsText" dxfId="752" priority="921" operator="containsText" text="SOU">
      <formula>NOT(ISERROR(SEARCH("SOU",B29)))</formula>
    </cfRule>
    <cfRule type="containsText" dxfId="751" priority="922" operator="containsText" text="NFO">
      <formula>NOT(ISERROR(SEARCH("NFO",B29)))</formula>
    </cfRule>
    <cfRule type="containsText" dxfId="750" priority="923" operator="containsText" text="NEW">
      <formula>NOT(ISERROR(SEARCH("NEW",B29)))</formula>
    </cfRule>
    <cfRule type="containsText" dxfId="749" priority="924" operator="containsText" text="MUN">
      <formula>NOT(ISERROR(SEARCH("MUN",B29)))</formula>
    </cfRule>
    <cfRule type="containsText" dxfId="748" priority="925" operator="containsText" text="MCI">
      <formula>NOT(ISERROR(SEARCH("MCI",B29)))</formula>
    </cfRule>
    <cfRule type="containsText" dxfId="747" priority="926" operator="containsText" text="LIV">
      <formula>NOT(ISERROR(SEARCH("LIV",B29)))</formula>
    </cfRule>
    <cfRule type="containsText" dxfId="746" priority="927" operator="containsText" text="LEI">
      <formula>NOT(ISERROR(SEARCH("LEI",B29)))</formula>
    </cfRule>
    <cfRule type="containsText" dxfId="745" priority="928" operator="containsText" text="LEE">
      <formula>NOT(ISERROR(SEARCH("LEE",B29)))</formula>
    </cfRule>
    <cfRule type="containsText" dxfId="744" priority="929" operator="containsText" text="FUL">
      <formula>NOT(ISERROR(SEARCH("FUL",B29)))</formula>
    </cfRule>
    <cfRule type="containsText" dxfId="743" priority="930" operator="containsText" text="EVE">
      <formula>NOT(ISERROR(SEARCH("EVE",B29)))</formula>
    </cfRule>
    <cfRule type="containsText" dxfId="742" priority="931" operator="containsText" text="CRY">
      <formula>NOT(ISERROR(SEARCH("CRY",B29)))</formula>
    </cfRule>
    <cfRule type="containsText" dxfId="741" priority="932" operator="containsText" text="CHE">
      <formula>NOT(ISERROR(SEARCH("CHE",B29)))</formula>
    </cfRule>
    <cfRule type="containsText" dxfId="740" priority="933" operator="containsText" text="BHA">
      <formula>NOT(ISERROR(SEARCH("BHA",B29)))</formula>
    </cfRule>
    <cfRule type="containsText" dxfId="739" priority="934" operator="containsText" text="BRE">
      <formula>NOT(ISERROR(SEARCH("BRE",B29)))</formula>
    </cfRule>
    <cfRule type="containsText" dxfId="738" priority="935" operator="containsText" text="BOU">
      <formula>NOT(ISERROR(SEARCH("BOU",B29)))</formula>
    </cfRule>
    <cfRule type="containsText" dxfId="737" priority="936" operator="containsText" text="&quot;H&quot;">
      <formula>NOT(ISERROR(SEARCH("""H""",B29)))</formula>
    </cfRule>
    <cfRule type="containsText" dxfId="736" priority="937" operator="containsText" text="AVL">
      <formula>NOT(ISERROR(SEARCH("AVL",B29)))</formula>
    </cfRule>
    <cfRule type="containsText" dxfId="735" priority="938" operator="containsText" text="ARS">
      <formula>NOT(ISERROR(SEARCH("ARS",B29)))</formula>
    </cfRule>
  </conditionalFormatting>
  <conditionalFormatting sqref="D3:DC3">
    <cfRule type="containsText" dxfId="734" priority="869" operator="containsText" text="EU">
      <formula>NOT(ISERROR(SEARCH("EU",D3)))</formula>
    </cfRule>
    <cfRule type="containsText" dxfId="733" priority="870" operator="containsText" text="UCL">
      <formula>NOT(ISERROR(SEARCH("UCL",D3)))</formula>
    </cfRule>
    <cfRule type="containsText" dxfId="732" priority="871" operator="containsText" text="EFL">
      <formula>NOT(ISERROR(SEARCH("EFL",D3)))</formula>
    </cfRule>
    <cfRule type="containsText" dxfId="731" priority="872" operator="containsText" text="FA">
      <formula>NOT(ISERROR(SEARCH("FA",D3)))</formula>
    </cfRule>
    <cfRule type="containsBlanks" dxfId="730" priority="873">
      <formula>LEN(TRIM(D3))=0</formula>
    </cfRule>
  </conditionalFormatting>
  <conditionalFormatting sqref="D6:DC25">
    <cfRule type="expression" dxfId="729" priority="863">
      <formula>D29&lt;=1</formula>
    </cfRule>
    <cfRule type="expression" dxfId="728" priority="864">
      <formula>AND(D29&gt;1,D29&lt;=1.5)</formula>
    </cfRule>
    <cfRule type="expression" dxfId="727" priority="865">
      <formula>AND(D29&gt;1.5,D29&lt;=2)</formula>
    </cfRule>
    <cfRule type="expression" dxfId="726" priority="866">
      <formula>AND(D29&gt;2,D29&lt;=2.5)</formula>
    </cfRule>
    <cfRule type="expression" dxfId="725" priority="867">
      <formula>AND(D29&gt;2.5,D29&lt;=3)</formula>
    </cfRule>
    <cfRule type="expression" dxfId="724" priority="868">
      <formula>AND(D29&gt;3,D29&lt;=4)</formula>
    </cfRule>
  </conditionalFormatting>
  <conditionalFormatting sqref="D6:DC25">
    <cfRule type="expression" dxfId="723" priority="786">
      <formula>LEN(D6)&gt;3</formula>
    </cfRule>
  </conditionalFormatting>
  <conditionalFormatting sqref="D52:DC71">
    <cfRule type="colorScale" priority="849">
      <colorScale>
        <cfvo type="min"/>
        <cfvo type="percentile" val="50"/>
        <cfvo type="max"/>
        <color theme="1"/>
        <color theme="0" tint="-0.499984740745262"/>
        <color theme="0" tint="-4.9989318521683403E-2"/>
      </colorScale>
    </cfRule>
  </conditionalFormatting>
  <conditionalFormatting sqref="B52:B71">
    <cfRule type="containsText" dxfId="722" priority="828" operator="containsText" text="WOL">
      <formula>NOT(ISERROR(SEARCH("WOL",B52)))</formula>
    </cfRule>
    <cfRule type="containsText" dxfId="721" priority="829" operator="containsText" text="WHU">
      <formula>NOT(ISERROR(SEARCH("WHU",B52)))</formula>
    </cfRule>
    <cfRule type="containsText" dxfId="720" priority="830" operator="containsText" text="TOT">
      <formula>NOT(ISERROR(SEARCH("TOT",B52)))</formula>
    </cfRule>
    <cfRule type="containsText" dxfId="719" priority="831" operator="containsText" text="SOU">
      <formula>NOT(ISERROR(SEARCH("SOU",B52)))</formula>
    </cfRule>
    <cfRule type="containsText" dxfId="718" priority="832" operator="containsText" text="NFO">
      <formula>NOT(ISERROR(SEARCH("NFO",B52)))</formula>
    </cfRule>
    <cfRule type="containsText" dxfId="717" priority="833" operator="containsText" text="NEW">
      <formula>NOT(ISERROR(SEARCH("NEW",B52)))</formula>
    </cfRule>
    <cfRule type="containsText" dxfId="716" priority="834" operator="containsText" text="MUN">
      <formula>NOT(ISERROR(SEARCH("MUN",B52)))</formula>
    </cfRule>
    <cfRule type="containsText" dxfId="715" priority="835" operator="containsText" text="MCI">
      <formula>NOT(ISERROR(SEARCH("MCI",B52)))</formula>
    </cfRule>
    <cfRule type="containsText" dxfId="714" priority="836" operator="containsText" text="LIV">
      <formula>NOT(ISERROR(SEARCH("LIV",B52)))</formula>
    </cfRule>
    <cfRule type="containsText" dxfId="713" priority="837" operator="containsText" text="LEI">
      <formula>NOT(ISERROR(SEARCH("LEI",B52)))</formula>
    </cfRule>
    <cfRule type="containsText" dxfId="712" priority="838" operator="containsText" text="LEE">
      <formula>NOT(ISERROR(SEARCH("LEE",B52)))</formula>
    </cfRule>
    <cfRule type="containsText" dxfId="711" priority="839" operator="containsText" text="FUL">
      <formula>NOT(ISERROR(SEARCH("FUL",B52)))</formula>
    </cfRule>
    <cfRule type="containsText" dxfId="710" priority="840" operator="containsText" text="EVE">
      <formula>NOT(ISERROR(SEARCH("EVE",B52)))</formula>
    </cfRule>
    <cfRule type="containsText" dxfId="709" priority="841" operator="containsText" text="CRY">
      <formula>NOT(ISERROR(SEARCH("CRY",B52)))</formula>
    </cfRule>
    <cfRule type="containsText" dxfId="708" priority="842" operator="containsText" text="CHE">
      <formula>NOT(ISERROR(SEARCH("CHE",B52)))</formula>
    </cfRule>
    <cfRule type="containsText" dxfId="707" priority="843" operator="containsText" text="BHA">
      <formula>NOT(ISERROR(SEARCH("BHA",B52)))</formula>
    </cfRule>
    <cfRule type="containsText" dxfId="706" priority="844" operator="containsText" text="BRE">
      <formula>NOT(ISERROR(SEARCH("BRE",B52)))</formula>
    </cfRule>
    <cfRule type="containsText" dxfId="705" priority="845" operator="containsText" text="BOU">
      <formula>NOT(ISERROR(SEARCH("BOU",B52)))</formula>
    </cfRule>
    <cfRule type="containsText" dxfId="704" priority="846" operator="containsText" text="&quot;H&quot;">
      <formula>NOT(ISERROR(SEARCH("""H""",B52)))</formula>
    </cfRule>
    <cfRule type="containsText" dxfId="703" priority="847" operator="containsText" text="AVL">
      <formula>NOT(ISERROR(SEARCH("AVL",B52)))</formula>
    </cfRule>
    <cfRule type="containsText" dxfId="702" priority="848" operator="containsText" text="ARS">
      <formula>NOT(ISERROR(SEARCH("ARS",B52)))</formula>
    </cfRule>
  </conditionalFormatting>
  <conditionalFormatting sqref="C52:C71">
    <cfRule type="expression" dxfId="701" priority="822">
      <formula>AND($B52&gt;0.5,$B52&lt;1)</formula>
    </cfRule>
    <cfRule type="expression" dxfId="700" priority="823">
      <formula>AND($B52&gt;0,$B52&lt;0.5)</formula>
    </cfRule>
    <cfRule type="expression" dxfId="699" priority="824">
      <formula>AND($B52&gt;-0.5,$B52&lt;0)</formula>
    </cfRule>
    <cfRule type="expression" dxfId="698" priority="827">
      <formula>$B52&gt;1</formula>
    </cfRule>
  </conditionalFormatting>
  <conditionalFormatting sqref="C52:C71">
    <cfRule type="expression" dxfId="697" priority="825">
      <formula>AND($B52&gt;-1,$B52&lt;-0.5)</formula>
    </cfRule>
    <cfRule type="expression" dxfId="696" priority="826">
      <formula>$B52&lt;-1</formula>
    </cfRule>
  </conditionalFormatting>
  <conditionalFormatting sqref="D75:DC94">
    <cfRule type="colorScale" priority="821">
      <colorScale>
        <cfvo type="min"/>
        <cfvo type="percentile" val="50"/>
        <cfvo type="max"/>
        <color theme="0" tint="-4.9989318521683403E-2"/>
        <color theme="0" tint="-0.499984740745262"/>
        <color theme="1"/>
      </colorScale>
    </cfRule>
  </conditionalFormatting>
  <conditionalFormatting sqref="B75:B94">
    <cfRule type="containsText" dxfId="695" priority="800" operator="containsText" text="WOL">
      <formula>NOT(ISERROR(SEARCH("WOL",B75)))</formula>
    </cfRule>
    <cfRule type="containsText" dxfId="694" priority="801" operator="containsText" text="WHU">
      <formula>NOT(ISERROR(SEARCH("WHU",B75)))</formula>
    </cfRule>
    <cfRule type="containsText" dxfId="693" priority="802" operator="containsText" text="TOT">
      <formula>NOT(ISERROR(SEARCH("TOT",B75)))</formula>
    </cfRule>
    <cfRule type="containsText" dxfId="692" priority="803" operator="containsText" text="SOU">
      <formula>NOT(ISERROR(SEARCH("SOU",B75)))</formula>
    </cfRule>
    <cfRule type="containsText" dxfId="691" priority="804" operator="containsText" text="NFO">
      <formula>NOT(ISERROR(SEARCH("NFO",B75)))</formula>
    </cfRule>
    <cfRule type="containsText" dxfId="690" priority="805" operator="containsText" text="NEW">
      <formula>NOT(ISERROR(SEARCH("NEW",B75)))</formula>
    </cfRule>
    <cfRule type="containsText" dxfId="689" priority="806" operator="containsText" text="MUN">
      <formula>NOT(ISERROR(SEARCH("MUN",B75)))</formula>
    </cfRule>
    <cfRule type="containsText" dxfId="688" priority="807" operator="containsText" text="MCI">
      <formula>NOT(ISERROR(SEARCH("MCI",B75)))</formula>
    </cfRule>
    <cfRule type="containsText" dxfId="687" priority="808" operator="containsText" text="LIV">
      <formula>NOT(ISERROR(SEARCH("LIV",B75)))</formula>
    </cfRule>
    <cfRule type="containsText" dxfId="686" priority="809" operator="containsText" text="LEI">
      <formula>NOT(ISERROR(SEARCH("LEI",B75)))</formula>
    </cfRule>
    <cfRule type="containsText" dxfId="685" priority="810" operator="containsText" text="LEE">
      <formula>NOT(ISERROR(SEARCH("LEE",B75)))</formula>
    </cfRule>
    <cfRule type="containsText" dxfId="684" priority="811" operator="containsText" text="FUL">
      <formula>NOT(ISERROR(SEARCH("FUL",B75)))</formula>
    </cfRule>
    <cfRule type="containsText" dxfId="683" priority="812" operator="containsText" text="EVE">
      <formula>NOT(ISERROR(SEARCH("EVE",B75)))</formula>
    </cfRule>
    <cfRule type="containsText" dxfId="682" priority="813" operator="containsText" text="CRY">
      <formula>NOT(ISERROR(SEARCH("CRY",B75)))</formula>
    </cfRule>
    <cfRule type="containsText" dxfId="681" priority="814" operator="containsText" text="CHE">
      <formula>NOT(ISERROR(SEARCH("CHE",B75)))</formula>
    </cfRule>
    <cfRule type="containsText" dxfId="680" priority="815" operator="containsText" text="BHA">
      <formula>NOT(ISERROR(SEARCH("BHA",B75)))</formula>
    </cfRule>
    <cfRule type="containsText" dxfId="679" priority="816" operator="containsText" text="BRE">
      <formula>NOT(ISERROR(SEARCH("BRE",B75)))</formula>
    </cfRule>
    <cfRule type="containsText" dxfId="678" priority="817" operator="containsText" text="BOU">
      <formula>NOT(ISERROR(SEARCH("BOU",B75)))</formula>
    </cfRule>
    <cfRule type="containsText" dxfId="677" priority="818" operator="containsText" text="&quot;H&quot;">
      <formula>NOT(ISERROR(SEARCH("""H""",B75)))</formula>
    </cfRule>
    <cfRule type="containsText" dxfId="676" priority="819" operator="containsText" text="AVL">
      <formula>NOT(ISERROR(SEARCH("AVL",B75)))</formula>
    </cfRule>
    <cfRule type="containsText" dxfId="675" priority="820" operator="containsText" text="ARS">
      <formula>NOT(ISERROR(SEARCH("ARS",B75)))</formula>
    </cfRule>
  </conditionalFormatting>
  <conditionalFormatting sqref="C75:C94">
    <cfRule type="expression" dxfId="674" priority="794">
      <formula>AND($B75&gt;0.5,$B75&lt;1)</formula>
    </cfRule>
    <cfRule type="expression" dxfId="673" priority="795">
      <formula>AND($B75&gt;0,$B75&lt;0.5)</formula>
    </cfRule>
    <cfRule type="expression" dxfId="672" priority="796">
      <formula>AND($B75&gt;-0.5,$B75&lt;0)</formula>
    </cfRule>
    <cfRule type="expression" dxfId="671" priority="799">
      <formula>$B75&gt;1</formula>
    </cfRule>
  </conditionalFormatting>
  <conditionalFormatting sqref="C75:C94">
    <cfRule type="expression" dxfId="670" priority="797">
      <formula>AND($B75&gt;-1,$B75&lt;-0.5)</formula>
    </cfRule>
    <cfRule type="expression" dxfId="669" priority="798">
      <formula>$B75&lt;-1</formula>
    </cfRule>
  </conditionalFormatting>
  <conditionalFormatting sqref="D6:DC25">
    <cfRule type="expression" dxfId="668" priority="787">
      <formula>D52&lt;=-1.75</formula>
    </cfRule>
    <cfRule type="expression" dxfId="667" priority="788">
      <formula>AND(D52&lt;=-1,D52&gt;-1.75)</formula>
    </cfRule>
    <cfRule type="expression" dxfId="666" priority="789">
      <formula>AND(D52&lt;=0,D52&gt;-1)</formula>
    </cfRule>
    <cfRule type="expression" dxfId="665" priority="791">
      <formula>AND(D52&lt;=1,D52&gt;0)</formula>
    </cfRule>
    <cfRule type="expression" dxfId="664" priority="792">
      <formula>AND(D52&lt;=1.75,D52&gt;1)</formula>
    </cfRule>
    <cfRule type="expression" dxfId="663" priority="854">
      <formula>AND(D52&lt;=4,D52&gt;1.75)</formula>
    </cfRule>
  </conditionalFormatting>
  <conditionalFormatting sqref="C29:C48">
    <cfRule type="expression" dxfId="662" priority="780">
      <formula>AND($B29&gt;0.5,$B29&lt;=1)</formula>
    </cfRule>
    <cfRule type="expression" dxfId="661" priority="781">
      <formula>AND($B29&gt;0,$B29&lt;=0.5)</formula>
    </cfRule>
    <cfRule type="expression" dxfId="660" priority="782">
      <formula>AND($B29&gt;-0.5,$B29&lt;=0)</formula>
    </cfRule>
    <cfRule type="expression" dxfId="659" priority="785">
      <formula>$B29&gt;1</formula>
    </cfRule>
  </conditionalFormatting>
  <conditionalFormatting sqref="C29:C48">
    <cfRule type="expression" dxfId="658" priority="783">
      <formula>AND($B29&gt;-1,$B29&lt;=-0.5)</formula>
    </cfRule>
    <cfRule type="expression" dxfId="657" priority="784">
      <formula>$B29&lt;=-1</formula>
    </cfRule>
  </conditionalFormatting>
  <conditionalFormatting sqref="B103:B122">
    <cfRule type="containsText" dxfId="656" priority="759" operator="containsText" text="WOL">
      <formula>NOT(ISERROR(SEARCH("WOL",B103)))</formula>
    </cfRule>
    <cfRule type="containsText" dxfId="655" priority="760" operator="containsText" text="WHU">
      <formula>NOT(ISERROR(SEARCH("WHU",B103)))</formula>
    </cfRule>
    <cfRule type="containsText" dxfId="654" priority="761" operator="containsText" text="TOT">
      <formula>NOT(ISERROR(SEARCH("TOT",B103)))</formula>
    </cfRule>
    <cfRule type="containsText" dxfId="653" priority="762" operator="containsText" text="SOU">
      <formula>NOT(ISERROR(SEARCH("SOU",B103)))</formula>
    </cfRule>
    <cfRule type="containsText" dxfId="652" priority="763" operator="containsText" text="NFO">
      <formula>NOT(ISERROR(SEARCH("NFO",B103)))</formula>
    </cfRule>
    <cfRule type="containsText" dxfId="651" priority="764" operator="containsText" text="NEW">
      <formula>NOT(ISERROR(SEARCH("NEW",B103)))</formula>
    </cfRule>
    <cfRule type="containsText" dxfId="650" priority="765" operator="containsText" text="MUN">
      <formula>NOT(ISERROR(SEARCH("MUN",B103)))</formula>
    </cfRule>
    <cfRule type="containsText" dxfId="649" priority="766" operator="containsText" text="MCI">
      <formula>NOT(ISERROR(SEARCH("MCI",B103)))</formula>
    </cfRule>
    <cfRule type="containsText" dxfId="648" priority="767" operator="containsText" text="LIV">
      <formula>NOT(ISERROR(SEARCH("LIV",B103)))</formula>
    </cfRule>
    <cfRule type="containsText" dxfId="647" priority="768" operator="containsText" text="LEI">
      <formula>NOT(ISERROR(SEARCH("LEI",B103)))</formula>
    </cfRule>
    <cfRule type="containsText" dxfId="646" priority="769" operator="containsText" text="LEE">
      <formula>NOT(ISERROR(SEARCH("LEE",B103)))</formula>
    </cfRule>
    <cfRule type="containsText" dxfId="645" priority="770" operator="containsText" text="FUL">
      <formula>NOT(ISERROR(SEARCH("FUL",B103)))</formula>
    </cfRule>
    <cfRule type="containsText" dxfId="644" priority="771" operator="containsText" text="EVE">
      <formula>NOT(ISERROR(SEARCH("EVE",B103)))</formula>
    </cfRule>
    <cfRule type="containsText" dxfId="643" priority="772" operator="containsText" text="CRY">
      <formula>NOT(ISERROR(SEARCH("CRY",B103)))</formula>
    </cfRule>
    <cfRule type="containsText" dxfId="642" priority="773" operator="containsText" text="CHE">
      <formula>NOT(ISERROR(SEARCH("CHE",B103)))</formula>
    </cfRule>
    <cfRule type="containsText" dxfId="641" priority="774" operator="containsText" text="BHA">
      <formula>NOT(ISERROR(SEARCH("BHA",B103)))</formula>
    </cfRule>
    <cfRule type="containsText" dxfId="640" priority="775" operator="containsText" text="BRE">
      <formula>NOT(ISERROR(SEARCH("BRE",B103)))</formula>
    </cfRule>
    <cfRule type="containsText" dxfId="639" priority="776" operator="containsText" text="BOU">
      <formula>NOT(ISERROR(SEARCH("BOU",B103)))</formula>
    </cfRule>
    <cfRule type="containsText" dxfId="638" priority="777" operator="containsText" text="&quot;H&quot;">
      <formula>NOT(ISERROR(SEARCH("""H""",B103)))</formula>
    </cfRule>
    <cfRule type="containsText" dxfId="637" priority="778" operator="containsText" text="AVL">
      <formula>NOT(ISERROR(SEARCH("AVL",B103)))</formula>
    </cfRule>
    <cfRule type="containsText" dxfId="636" priority="779" operator="containsText" text="ARS">
      <formula>NOT(ISERROR(SEARCH("ARS",B103)))</formula>
    </cfRule>
  </conditionalFormatting>
  <conditionalFormatting sqref="C103:C122">
    <cfRule type="expression" dxfId="635" priority="753">
      <formula>AND($B103&gt;0.5,$B103&lt;=1)</formula>
    </cfRule>
    <cfRule type="expression" dxfId="634" priority="754">
      <formula>AND($B103&gt;0,$B103&lt;=0.5)</formula>
    </cfRule>
    <cfRule type="expression" dxfId="633" priority="755">
      <formula>AND($B103&gt;-0.5,$B103&lt;=0)</formula>
    </cfRule>
    <cfRule type="expression" dxfId="632" priority="758">
      <formula>$B103&gt;1</formula>
    </cfRule>
  </conditionalFormatting>
  <conditionalFormatting sqref="C103:C122">
    <cfRule type="expression" dxfId="631" priority="756">
      <formula>AND($B103&gt;-1,$B103&lt;=-0.5)</formula>
    </cfRule>
    <cfRule type="expression" dxfId="630" priority="757">
      <formula>$B103&lt;=-1</formula>
    </cfRule>
  </conditionalFormatting>
  <conditionalFormatting sqref="A100:C100 DD100 DF101:XFD101 DK100:XFD100 DK102:XFD102 A101:DD102">
    <cfRule type="containsText" dxfId="629" priority="748" operator="containsText" text="EU">
      <formula>NOT(ISERROR(SEARCH("EU",A100)))</formula>
    </cfRule>
    <cfRule type="containsText" dxfId="628" priority="749" operator="containsText" text="UCL">
      <formula>NOT(ISERROR(SEARCH("UCL",A100)))</formula>
    </cfRule>
    <cfRule type="containsText" dxfId="627" priority="750" operator="containsText" text="EFL">
      <formula>NOT(ISERROR(SEARCH("EFL",A100)))</formula>
    </cfRule>
    <cfRule type="containsText" dxfId="626" priority="751" operator="containsText" text="FA">
      <formula>NOT(ISERROR(SEARCH("FA",A100)))</formula>
    </cfRule>
    <cfRule type="containsBlanks" dxfId="625" priority="752">
      <formula>LEN(TRIM(A100))=0</formula>
    </cfRule>
  </conditionalFormatting>
  <conditionalFormatting sqref="D100:DC100">
    <cfRule type="containsText" dxfId="624" priority="739" operator="containsText" text="EU">
      <formula>NOT(ISERROR(SEARCH("EU",D100)))</formula>
    </cfRule>
    <cfRule type="containsText" dxfId="623" priority="740" operator="containsText" text="UCL">
      <formula>NOT(ISERROR(SEARCH("UCL",D100)))</formula>
    </cfRule>
    <cfRule type="containsText" dxfId="622" priority="741" operator="containsText" text="EFL">
      <formula>NOT(ISERROR(SEARCH("EFL",D100)))</formula>
    </cfRule>
    <cfRule type="containsText" dxfId="621" priority="742" operator="containsText" text="FA">
      <formula>NOT(ISERROR(SEARCH("FA",D100)))</formula>
    </cfRule>
    <cfRule type="containsBlanks" dxfId="620" priority="743">
      <formula>LEN(TRIM(D100))=0</formula>
    </cfRule>
  </conditionalFormatting>
  <conditionalFormatting sqref="BG103:BI103 CE103:CE108 CK103:DC108 BW103:BW108 BQ104:BU113 BQ117:BU120 BO104:BO107 BO114:BU115 BO117:BO119 BO122 BQ122:BU122 BN121:BU121 BM117:BM118 BM109:BM110 BM104:BM106 BN120:BO120 BM108:BO108 BK103:BK113 BK117:BK122 BI117:BI119 BI121:BI122 BI109:BI113 BI104:BI107 BG104:BG107 BG109:BG111 BG108:BI108 BG113:BG114 BG121:BG122 BG117:BG119 BG120:BI120 BL107:BM107 BL111:BM113 BI114:BM114 BG115:BM115 BY104:BY107 CA104:CC107 CG104:CG107 CI104:CI107 BX103:CC103 CF103:CI103 CA111:CC113 BY111:BY113 BX108:CC108 CI111:CI113 CG111:CG113 CF108:CI108 BY117:BY119 CA117:CC119 BX114:CC116 CG117:CG119 CI117:CI119 CF114:CI116 CA122:CC122 BY122 BX120:CC121 CI122 CG122 CF120:CI121 AV122:BD122 BE117:BE122 D122:L122 BE112:BG112 BE103:BE111 BE113:BE115 BE116:BU116 M103:AU122 BO109:BP109 BP106:BP107 BP119 BL119:BM122 BL103:BU103 BL110 BW111:BW122 CK111:DC122 CE111:CE122 BV109:DC110 BO111:BO113 BN110:BP110">
    <cfRule type="expression" dxfId="619" priority="733">
      <formula>D127&lt;=1</formula>
    </cfRule>
    <cfRule type="expression" dxfId="618" priority="734">
      <formula>AND(D127&gt;1,D127&lt;=1.5)</formula>
    </cfRule>
    <cfRule type="expression" dxfId="617" priority="735">
      <formula>AND(D127&gt;1.5,D127&lt;=2)</formula>
    </cfRule>
    <cfRule type="expression" dxfId="616" priority="736">
      <formula>AND(D127&gt;2,D127&lt;=2.5)</formula>
    </cfRule>
    <cfRule type="expression" dxfId="615" priority="737">
      <formula>AND(D127&gt;2.5,D127&lt;=3)</formula>
    </cfRule>
    <cfRule type="expression" dxfId="614" priority="738">
      <formula>AND(D127&gt;3,D127&lt;=4)</formula>
    </cfRule>
  </conditionalFormatting>
  <conditionalFormatting sqref="BG103:BI103 CE103:CE108 CK103:DC108 BW103:BW108 BQ104:BU113 BQ117:BU120 BO104:BO107 BO114:BU115 BO117:BO119 BO122 BQ122:BU122 BN121:BU121 BM117:BM118 BM109:BM110 BM104:BM106 BN120:BO120 BM108:BO108 BK103:BK113 BK117:BK122 BI117:BI119 D117:BE122 BI121:BI122 BI109:BI113 D112:BG112 BI104:BI107 BG104:BG107 D103:BE111 BG109:BG111 BG108:BI108 BG113:BG114 D113:BE115 BG121:BG122 BG117:BG119 BG120:BI120 BL107:BM107 D116:BU116 BL111:BM113 BI114:BM114 BG115:BM115 BY104:BY107 CA104:CC107 CG104:CG107 CI104:CI107 BX103:CC103 CF103:CI103 CA111:CC113 BY111:BY113 BX108:CC108 CI111:CI113 CG111:CG113 CF108:CI108 BY117:BY119 CA117:CC119 BX114:CC116 CG117:CG119 CI117:CI119 CF114:CI116 CA122:CC122 BY122 BX120:CC121 CI122 CG122 CF120:CI121 BO109:BP109 BP106:BP107 BP119 BL119:BM122 BL103:BU103 BL110 BW111:BW122 CK111:DC122 CE111:CE122 BV109:DC110 BO111:BO113 BN110:BP110">
    <cfRule type="expression" dxfId="613" priority="726">
      <formula>LEN(D103)&gt;3</formula>
    </cfRule>
  </conditionalFormatting>
  <conditionalFormatting sqref="BG103:BI103 CE103:CE108 CK103:DC108 BW103:BW108 BQ104:BU113 BQ117:BU120 BO104:BO107 BO114:BU115 BO117:BO119 BO122 BQ122:BU122 BN121:BU121 BM117:BM118 BM109:BM110 BM104:BM106 BN120:BO120 BM108:BO108 BK103:BK113 BK117:BK122 BI117:BI119 D117:BE122 BI121:BI122 BI109:BI113 D112:BG112 BI104:BI107 BG104:BG107 D103:BE111 BG109:BG111 BG108:BI108 BG113:BG114 D113:BE115 BG121:BG122 BG117:BG119 BG120:BI120 BL107:BM107 D116:BU116 BL111:BM113 BI114:BM114 BG115:BM115 BY104:BY107 CA104:CC107 CG104:CG107 CI104:CI107 BX103:CC103 CF103:CI103 CA111:CC113 BY111:BY113 BX108:CC108 CI111:CI113 CG111:CG113 CF108:CI108 BY117:BY119 CA117:CC119 BX114:CC116 CG117:CG119 CI117:CI119 CF114:CI116 CA122:CC122 BY122 BX120:CC121 CI122 CG122 CF120:CI121 BO109:BP109 BP106:BP107 BP119 BL119:BM122 BL103:BU103 BL110 BW111:BW122 CK111:DC122 CE111:CE122 BV109:DC110 BO111:BO113 BN110:BP110">
    <cfRule type="expression" dxfId="612" priority="727">
      <formula>AND(D52&lt;=-1.75,D52&gt;-4)</formula>
    </cfRule>
    <cfRule type="expression" dxfId="611" priority="728">
      <formula>AND(D52&lt;=-1,D52&gt;-1.75)</formula>
    </cfRule>
    <cfRule type="expression" dxfId="610" priority="729">
      <formula>AND(D52&lt;=0,D52&gt;-1)</formula>
    </cfRule>
    <cfRule type="expression" dxfId="609" priority="730">
      <formula>AND(D52&lt;=1,D52&gt;0)</formula>
    </cfRule>
    <cfRule type="expression" dxfId="608" priority="731">
      <formula>AND(D52&lt;=1.75,D52&gt;1)</formula>
    </cfRule>
    <cfRule type="expression" dxfId="607" priority="732">
      <formula>AND(D52&lt;=4,D52&gt;1.75)</formula>
    </cfRule>
  </conditionalFormatting>
  <conditionalFormatting sqref="A98:XFD98">
    <cfRule type="expression" dxfId="606" priority="724">
      <formula>A98="SAT"</formula>
    </cfRule>
    <cfRule type="expression" dxfId="605" priority="725">
      <formula>A98="TUE"</formula>
    </cfRule>
  </conditionalFormatting>
  <conditionalFormatting sqref="E99:DC99">
    <cfRule type="containsText" dxfId="604" priority="719" operator="containsText" text="EU">
      <formula>NOT(ISERROR(SEARCH("EU",E99)))</formula>
    </cfRule>
    <cfRule type="containsText" dxfId="603" priority="720" operator="containsText" text="UCL">
      <formula>NOT(ISERROR(SEARCH("UCL",E99)))</formula>
    </cfRule>
    <cfRule type="containsText" dxfId="602" priority="721" operator="containsText" text="EFL">
      <formula>NOT(ISERROR(SEARCH("EFL",E99)))</formula>
    </cfRule>
    <cfRule type="containsText" dxfId="601" priority="722" operator="containsText" text="FA">
      <formula>NOT(ISERROR(SEARCH("FA",E99)))</formula>
    </cfRule>
    <cfRule type="containsBlanks" dxfId="600" priority="723">
      <formula>LEN(TRIM(E99))=0</formula>
    </cfRule>
  </conditionalFormatting>
  <conditionalFormatting sqref="D99:DC99">
    <cfRule type="expression" dxfId="599" priority="717">
      <formula>D98="SAT"</formula>
    </cfRule>
    <cfRule type="expression" dxfId="598" priority="718">
      <formula>D98="TUE"</formula>
    </cfRule>
  </conditionalFormatting>
  <conditionalFormatting sqref="BG103:BI103 CE103:CE108 CK103:DC108 BW103:BW108 BQ104:BU113 BQ117:BU120 BO104:BO107 BO114:BU115 BO117:BO119 BO122 BQ122:BU122 BN121:BU121 BM117:BM118 BM109:BM110 BM104:BM106 BN120:BO120 BM108:BO108 BK103:BK113 BK117:BK122 BI117:BI119 D117:BE122 BI121:BI122 BI109:BI113 D112:BG112 BI104:BI107 BG104:BG107 D103:BE111 BG109:BG111 BG108:BI108 BG113:BG114 D113:BE115 BG121:BG122 BG117:BG119 BG120:BI120 BL107:BM107 D116:BU116 BL111:BM113 BI114:BM114 BG115:BM115 BY104:BY107 CA104:CC107 CG104:CG107 CI104:CI107 BX103:CC103 CF103:CI103 CA111:CC113 BY111:BY113 BX108:CC108 CI111:CI113 CG111:CG113 CF108:CI108 BY117:BY119 CA117:CC119 BX114:CC116 CG117:CG119 CI117:CI119 CF114:CI116 CA122:CC122 BY122 BX120:CC121 CI122 CG122 CF120:CI121 BO109:BP109 BP106:BP107 BP119 BL119:BM122 BL103:BU103 BL110 BW111:BW122 CK111:DC122 CE111:CE122 BV109:DC110 BO111:BO113 BN110:BP110">
    <cfRule type="containsBlanks" dxfId="597" priority="716">
      <formula>LEN(TRIM(D103))=0</formula>
    </cfRule>
  </conditionalFormatting>
  <conditionalFormatting sqref="DE100:DE102">
    <cfRule type="containsText" dxfId="596" priority="711" operator="containsText" text="EU">
      <formula>NOT(ISERROR(SEARCH("EU",DE100)))</formula>
    </cfRule>
    <cfRule type="containsText" dxfId="595" priority="712" operator="containsText" text="UCL">
      <formula>NOT(ISERROR(SEARCH("UCL",DE100)))</formula>
    </cfRule>
    <cfRule type="containsText" dxfId="594" priority="713" operator="containsText" text="EFL">
      <formula>NOT(ISERROR(SEARCH("EFL",DE100)))</formula>
    </cfRule>
    <cfRule type="containsText" dxfId="593" priority="714" operator="containsText" text="FA">
      <formula>NOT(ISERROR(SEARCH("FA",DE100)))</formula>
    </cfRule>
    <cfRule type="containsBlanks" dxfId="592" priority="715">
      <formula>LEN(TRIM(DE100))=0</formula>
    </cfRule>
  </conditionalFormatting>
  <conditionalFormatting sqref="DH5">
    <cfRule type="containsText" dxfId="591" priority="706" operator="containsText" text="EU">
      <formula>NOT(ISERROR(SEARCH("EU",DH5)))</formula>
    </cfRule>
    <cfRule type="containsText" dxfId="590" priority="707" operator="containsText" text="UCL">
      <formula>NOT(ISERROR(SEARCH("UCL",DH5)))</formula>
    </cfRule>
    <cfRule type="containsText" dxfId="589" priority="708" operator="containsText" text="EFL">
      <formula>NOT(ISERROR(SEARCH("EFL",DH5)))</formula>
    </cfRule>
    <cfRule type="containsText" dxfId="588" priority="709" operator="containsText" text="FA">
      <formula>NOT(ISERROR(SEARCH("FA",DH5)))</formula>
    </cfRule>
    <cfRule type="containsBlanks" dxfId="587" priority="710">
      <formula>LEN(TRIM(DH5))=0</formula>
    </cfRule>
  </conditionalFormatting>
  <conditionalFormatting sqref="DH100">
    <cfRule type="containsText" dxfId="586" priority="701" operator="containsText" text="EU">
      <formula>NOT(ISERROR(SEARCH("EU",DH100)))</formula>
    </cfRule>
    <cfRule type="containsText" dxfId="585" priority="702" operator="containsText" text="UCL">
      <formula>NOT(ISERROR(SEARCH("UCL",DH100)))</formula>
    </cfRule>
    <cfRule type="containsText" dxfId="584" priority="703" operator="containsText" text="EFL">
      <formula>NOT(ISERROR(SEARCH("EFL",DH100)))</formula>
    </cfRule>
    <cfRule type="containsText" dxfId="583" priority="704" operator="containsText" text="FA">
      <formula>NOT(ISERROR(SEARCH("FA",DH100)))</formula>
    </cfRule>
    <cfRule type="containsBlanks" dxfId="582" priority="705">
      <formula>LEN(TRIM(DH100))=0</formula>
    </cfRule>
  </conditionalFormatting>
  <conditionalFormatting sqref="DH102">
    <cfRule type="containsText" dxfId="581" priority="696" operator="containsText" text="EU">
      <formula>NOT(ISERROR(SEARCH("EU",DH102)))</formula>
    </cfRule>
    <cfRule type="containsText" dxfId="580" priority="697" operator="containsText" text="UCL">
      <formula>NOT(ISERROR(SEARCH("UCL",DH102)))</formula>
    </cfRule>
    <cfRule type="containsText" dxfId="579" priority="698" operator="containsText" text="EFL">
      <formula>NOT(ISERROR(SEARCH("EFL",DH102)))</formula>
    </cfRule>
    <cfRule type="containsText" dxfId="578" priority="699" operator="containsText" text="FA">
      <formula>NOT(ISERROR(SEARCH("FA",DH102)))</formula>
    </cfRule>
    <cfRule type="containsBlanks" dxfId="577" priority="700">
      <formula>LEN(TRIM(DH102))=0</formula>
    </cfRule>
  </conditionalFormatting>
  <conditionalFormatting sqref="DE6:DJ25">
    <cfRule type="expression" dxfId="576" priority="693">
      <formula>LEN(DE6)=3</formula>
    </cfRule>
  </conditionalFormatting>
  <conditionalFormatting sqref="DE103:DJ122">
    <cfRule type="expression" dxfId="575" priority="692">
      <formula>LEN(DE103)&gt;=3</formula>
    </cfRule>
  </conditionalFormatting>
  <conditionalFormatting sqref="BG103:BI103 CE103:CE108 CK103:DC108 BW103:BW108 BQ104:BU113 BQ117:BU120 BO104:BO107 BO114:BU115 BO117:BO119 BO122 BQ122:BU122 BN121:BU121 BM117:BM118 BM109:BM110 BM104:BM106 BN120:BO120 BM108:BO108 BK103:BK113 BK117:BK122 BI117:BI119 D117:BE122 BI121:BI122 BI109:BI113 D112:BG112 BI104:BI107 BG104:BG107 D103:BE111 BG109:BG111 BG108:BI108 BG113:BG114 D113:BE115 BG121:BG122 BG117:BG119 BG120:BI120 BL107:BM107 D116:BU116 BL111:BM113 BI114:BM114 BG115:BM115 BY104:BY107 CA104:CC107 CG104:CG107 CI104:CI107 BX103:CC103 CF103:CI103 CA111:CC113 BY111:BY113 BX108:CC108 CI111:CI113 CG111:CG113 CF108:CI108 BY117:BY119 CA117:CC119 BX114:CC116 CG117:CG119 CI117:CI119 CF114:CI116 CA122:CC122 BY122 BX120:CC121 CI122 CG122 CF120:CI121 BO109:BP109 BP106:BP107 BP119 BL119:BM122 BL103:BU103 BL110 BW111:BW122 CK111:DC122 CE111:CE122 BV109:DC110 BO111:BO113 BN110:BP110">
    <cfRule type="beginsWith" dxfId="574" priority="691" operator="beginsWith" text="~">
      <formula>LEFT(D103,LEN("~"))="~"</formula>
    </cfRule>
  </conditionalFormatting>
  <conditionalFormatting sqref="DM103:DM122">
    <cfRule type="expression" dxfId="573" priority="689">
      <formula>LEN(DM103)&gt;=3</formula>
    </cfRule>
  </conditionalFormatting>
  <conditionalFormatting sqref="BF103">
    <cfRule type="expression" dxfId="572" priority="688">
      <formula>LEN(BF103)&gt;=3</formula>
    </cfRule>
  </conditionalFormatting>
  <conditionalFormatting sqref="CD103:CD105 CD108 CD120:CD121 CD111:CD117">
    <cfRule type="expression" dxfId="571" priority="682">
      <formula>LEN(CD103)&gt;=3</formula>
    </cfRule>
  </conditionalFormatting>
  <conditionalFormatting sqref="CJ103:CJ105 CJ108 CJ120:CJ121 CJ111:CJ117">
    <cfRule type="expression" dxfId="570" priority="681">
      <formula>LEN(CJ103)&gt;=3</formula>
    </cfRule>
  </conditionalFormatting>
  <conditionalFormatting sqref="BV103:BV106 BV108 BV119:BV121 BV111:BV117">
    <cfRule type="expression" dxfId="569" priority="680">
      <formula>LEN(BV103)&gt;=3</formula>
    </cfRule>
  </conditionalFormatting>
  <conditionalFormatting sqref="BP104:BP105 BP108 BP111:BP113">
    <cfRule type="expression" dxfId="568" priority="679">
      <formula>LEN(BP104)&gt;=3</formula>
    </cfRule>
  </conditionalFormatting>
  <conditionalFormatting sqref="BP117 BP120">
    <cfRule type="expression" dxfId="567" priority="678">
      <formula>LEN(BP117)&gt;=3</formula>
    </cfRule>
  </conditionalFormatting>
  <conditionalFormatting sqref="BN104:BN106">
    <cfRule type="expression" dxfId="566" priority="677">
      <formula>LEN(BN104)&gt;=3</formula>
    </cfRule>
  </conditionalFormatting>
  <conditionalFormatting sqref="BN109 BN111:BN113">
    <cfRule type="expression" dxfId="565" priority="676">
      <formula>LEN(BN109)&gt;=3</formula>
    </cfRule>
  </conditionalFormatting>
  <conditionalFormatting sqref="BN114:BN115">
    <cfRule type="expression" dxfId="564" priority="675">
      <formula>LEN(BN114)&gt;=3</formula>
    </cfRule>
  </conditionalFormatting>
  <conditionalFormatting sqref="BN117:BN118">
    <cfRule type="expression" dxfId="563" priority="674">
      <formula>LEN(BN117)&gt;=3</formula>
    </cfRule>
  </conditionalFormatting>
  <conditionalFormatting sqref="BN122">
    <cfRule type="expression" dxfId="562" priority="673">
      <formula>LEN(BN122)&gt;=3</formula>
    </cfRule>
  </conditionalFormatting>
  <conditionalFormatting sqref="BL104 BL108:BL109 BL117:BL118">
    <cfRule type="expression" dxfId="561" priority="672">
      <formula>LEN(BL104)&gt;=3</formula>
    </cfRule>
  </conditionalFormatting>
  <conditionalFormatting sqref="BJ104 BJ108:BJ113">
    <cfRule type="expression" dxfId="560" priority="671">
      <formula>LEN(BJ104)&gt;=3</formula>
    </cfRule>
  </conditionalFormatting>
  <conditionalFormatting sqref="BJ117:BJ122">
    <cfRule type="expression" dxfId="559" priority="670">
      <formula>LEN(BJ117)&gt;=3</formula>
    </cfRule>
  </conditionalFormatting>
  <conditionalFormatting sqref="BH117:BH119">
    <cfRule type="expression" dxfId="558" priority="669">
      <formula>LEN(BH117)&gt;=3</formula>
    </cfRule>
  </conditionalFormatting>
  <conditionalFormatting sqref="BH121:BH122">
    <cfRule type="expression" dxfId="557" priority="668">
      <formula>LEN(BH121)&gt;=3</formula>
    </cfRule>
  </conditionalFormatting>
  <conditionalFormatting sqref="BH109:BH114">
    <cfRule type="expression" dxfId="556" priority="667">
      <formula>LEN(BH109)&gt;=3</formula>
    </cfRule>
  </conditionalFormatting>
  <conditionalFormatting sqref="BH104">
    <cfRule type="expression" dxfId="555" priority="666">
      <formula>LEN(BH104)&gt;=3</formula>
    </cfRule>
  </conditionalFormatting>
  <conditionalFormatting sqref="BF104:BF111">
    <cfRule type="expression" dxfId="554" priority="665">
      <formula>LEN(BF104)&gt;=3</formula>
    </cfRule>
  </conditionalFormatting>
  <conditionalFormatting sqref="BF113:BF115">
    <cfRule type="expression" dxfId="553" priority="664">
      <formula>LEN(BF113)&gt;=3</formula>
    </cfRule>
  </conditionalFormatting>
  <conditionalFormatting sqref="BF117:BF122">
    <cfRule type="expression" dxfId="552" priority="663">
      <formula>LEN(BF117)&gt;=3</formula>
    </cfRule>
  </conditionalFormatting>
  <conditionalFormatting sqref="BX104:BX105 BX111:BX113 BX117">
    <cfRule type="expression" dxfId="551" priority="662">
      <formula>LEN(BX104)&gt;=3</formula>
    </cfRule>
  </conditionalFormatting>
  <conditionalFormatting sqref="BZ104:BZ105 BZ111:BZ113 BZ117">
    <cfRule type="expression" dxfId="550" priority="661">
      <formula>LEN(BZ104)&gt;=3</formula>
    </cfRule>
  </conditionalFormatting>
  <conditionalFormatting sqref="CF104:CF105 CF111:CF113 CF117">
    <cfRule type="expression" dxfId="549" priority="660">
      <formula>LEN(CF104)&gt;=3</formula>
    </cfRule>
  </conditionalFormatting>
  <conditionalFormatting sqref="CH104:CH105 CH111:CH113 CH117">
    <cfRule type="expression" dxfId="548" priority="659">
      <formula>LEN(CH104)&gt;=3</formula>
    </cfRule>
  </conditionalFormatting>
  <conditionalFormatting sqref="BJ103">
    <cfRule type="expression" dxfId="547" priority="658">
      <formula>LEN(BJ103)&gt;=3</formula>
    </cfRule>
  </conditionalFormatting>
  <conditionalFormatting sqref="BH105">
    <cfRule type="expression" dxfId="546" priority="656">
      <formula>LEN(BH105)&gt;=3</formula>
    </cfRule>
  </conditionalFormatting>
  <conditionalFormatting sqref="BJ105">
    <cfRule type="expression" dxfId="545" priority="655">
      <formula>LEN(BJ105)&gt;=3</formula>
    </cfRule>
  </conditionalFormatting>
  <conditionalFormatting sqref="BL105">
    <cfRule type="expression" dxfId="544" priority="654">
      <formula>LEN(BL105)&gt;=3</formula>
    </cfRule>
  </conditionalFormatting>
  <conditionalFormatting sqref="BH106">
    <cfRule type="expression" dxfId="543" priority="653">
      <formula>LEN(BH106)&gt;=3</formula>
    </cfRule>
  </conditionalFormatting>
  <conditionalFormatting sqref="BJ106">
    <cfRule type="expression" dxfId="542" priority="652">
      <formula>LEN(BJ106)&gt;=3</formula>
    </cfRule>
  </conditionalFormatting>
  <conditionalFormatting sqref="BL106">
    <cfRule type="expression" dxfId="541" priority="651">
      <formula>LEN(BL106)&gt;=3</formula>
    </cfRule>
  </conditionalFormatting>
  <conditionalFormatting sqref="BN107">
    <cfRule type="expression" dxfId="540" priority="648">
      <formula>LEN(BN107)&gt;=3</formula>
    </cfRule>
  </conditionalFormatting>
  <conditionalFormatting sqref="BV107">
    <cfRule type="expression" dxfId="539" priority="646">
      <formula>LEN(BV107)&gt;=3</formula>
    </cfRule>
  </conditionalFormatting>
  <conditionalFormatting sqref="BH107">
    <cfRule type="expression" dxfId="538" priority="639">
      <formula>LEN(BH107)&gt;=3</formula>
    </cfRule>
  </conditionalFormatting>
  <conditionalFormatting sqref="BJ107">
    <cfRule type="expression" dxfId="537" priority="638">
      <formula>LEN(BJ107)&gt;=3</formula>
    </cfRule>
  </conditionalFormatting>
  <conditionalFormatting sqref="D126:I145">
    <cfRule type="expression" dxfId="536" priority="636">
      <formula>LEN(D126)&gt;=3</formula>
    </cfRule>
  </conditionalFormatting>
  <conditionalFormatting sqref="BE125:CK125">
    <cfRule type="containsText" dxfId="535" priority="630" operator="containsText" text="EU">
      <formula>NOT(ISERROR(SEARCH("EU",BE125)))</formula>
    </cfRule>
    <cfRule type="containsText" dxfId="534" priority="631" operator="containsText" text="UCL">
      <formula>NOT(ISERROR(SEARCH("UCL",BE125)))</formula>
    </cfRule>
    <cfRule type="containsText" dxfId="533" priority="632" operator="containsText" text="EFL">
      <formula>NOT(ISERROR(SEARCH("EFL",BE125)))</formula>
    </cfRule>
    <cfRule type="containsText" dxfId="532" priority="633" operator="containsText" text="FA">
      <formula>NOT(ISERROR(SEARCH("FA",BE125)))</formula>
    </cfRule>
    <cfRule type="containsBlanks" dxfId="531" priority="634">
      <formula>LEN(TRIM(BE125))=0</formula>
    </cfRule>
  </conditionalFormatting>
  <conditionalFormatting sqref="BQ126:BW128 CI126:CK127 CG126:CG145 CA126:CE129 BY126:BY145 BO126:BO145 BE126:BM145 CA131:CE133 CA130:CC130 CE130 CI132:CK138 CI143:CK145 CI139:CI142 CK139:CK142 CA145:CE145 CA144:CC144 CE144 CA139:CE143 CA138:CC138 CE138 CI129:CK129 CI128 CK128 CI130:CI131 CK130:CK131 CA135:CE137 CA134:CC134 CE134 BQ130:BW140 BQ129:BU129 BW129 BQ142:BW145 BQ141:BU141 BW141">
    <cfRule type="expression" dxfId="530" priority="629">
      <formula>SEARCH("GW",BE$125)</formula>
    </cfRule>
  </conditionalFormatting>
  <conditionalFormatting sqref="B126:B145">
    <cfRule type="containsText" dxfId="529" priority="608" operator="containsText" text="WOL">
      <formula>NOT(ISERROR(SEARCH("WOL",B126)))</formula>
    </cfRule>
    <cfRule type="containsText" dxfId="528" priority="609" operator="containsText" text="WHU">
      <formula>NOT(ISERROR(SEARCH("WHU",B126)))</formula>
    </cfRule>
    <cfRule type="containsText" dxfId="527" priority="610" operator="containsText" text="TOT">
      <formula>NOT(ISERROR(SEARCH("TOT",B126)))</formula>
    </cfRule>
    <cfRule type="containsText" dxfId="526" priority="611" operator="containsText" text="SOU">
      <formula>NOT(ISERROR(SEARCH("SOU",B126)))</formula>
    </cfRule>
    <cfRule type="containsText" dxfId="525" priority="612" operator="containsText" text="NFO">
      <formula>NOT(ISERROR(SEARCH("NFO",B126)))</formula>
    </cfRule>
    <cfRule type="containsText" dxfId="524" priority="613" operator="containsText" text="NEW">
      <formula>NOT(ISERROR(SEARCH("NEW",B126)))</formula>
    </cfRule>
    <cfRule type="containsText" dxfId="523" priority="614" operator="containsText" text="MUN">
      <formula>NOT(ISERROR(SEARCH("MUN",B126)))</formula>
    </cfRule>
    <cfRule type="containsText" dxfId="522" priority="615" operator="containsText" text="MCI">
      <formula>NOT(ISERROR(SEARCH("MCI",B126)))</formula>
    </cfRule>
    <cfRule type="containsText" dxfId="521" priority="616" operator="containsText" text="LIV">
      <formula>NOT(ISERROR(SEARCH("LIV",B126)))</formula>
    </cfRule>
    <cfRule type="containsText" dxfId="520" priority="617" operator="containsText" text="LEI">
      <formula>NOT(ISERROR(SEARCH("LEI",B126)))</formula>
    </cfRule>
    <cfRule type="containsText" dxfId="519" priority="618" operator="containsText" text="LEE">
      <formula>NOT(ISERROR(SEARCH("LEE",B126)))</formula>
    </cfRule>
    <cfRule type="containsText" dxfId="518" priority="619" operator="containsText" text="FUL">
      <formula>NOT(ISERROR(SEARCH("FUL",B126)))</formula>
    </cfRule>
    <cfRule type="containsText" dxfId="517" priority="620" operator="containsText" text="EVE">
      <formula>NOT(ISERROR(SEARCH("EVE",B126)))</formula>
    </cfRule>
    <cfRule type="containsText" dxfId="516" priority="621" operator="containsText" text="CRY">
      <formula>NOT(ISERROR(SEARCH("CRY",B126)))</formula>
    </cfRule>
    <cfRule type="containsText" dxfId="515" priority="622" operator="containsText" text="CHE">
      <formula>NOT(ISERROR(SEARCH("CHE",B126)))</formula>
    </cfRule>
    <cfRule type="containsText" dxfId="514" priority="623" operator="containsText" text="BHA">
      <formula>NOT(ISERROR(SEARCH("BHA",B126)))</formula>
    </cfRule>
    <cfRule type="containsText" dxfId="513" priority="624" operator="containsText" text="BRE">
      <formula>NOT(ISERROR(SEARCH("BRE",B126)))</formula>
    </cfRule>
    <cfRule type="containsText" dxfId="512" priority="625" operator="containsText" text="BOU">
      <formula>NOT(ISERROR(SEARCH("BOU",B126)))</formula>
    </cfRule>
    <cfRule type="containsText" dxfId="511" priority="626" operator="containsText" text="&quot;H&quot;">
      <formula>NOT(ISERROR(SEARCH("""H""",B126)))</formula>
    </cfRule>
    <cfRule type="containsText" dxfId="510" priority="627" operator="containsText" text="AVL">
      <formula>NOT(ISERROR(SEARCH("AVL",B126)))</formula>
    </cfRule>
    <cfRule type="containsText" dxfId="509" priority="628" operator="containsText" text="ARS">
      <formula>NOT(ISERROR(SEARCH("ARS",B126)))</formula>
    </cfRule>
  </conditionalFormatting>
  <conditionalFormatting sqref="C126:C145">
    <cfRule type="expression" dxfId="508" priority="602">
      <formula>AND($B126&gt;0.5,$B126&lt;=1)</formula>
    </cfRule>
    <cfRule type="expression" dxfId="507" priority="603">
      <formula>AND($B126&gt;0,$B126&lt;=0.5)</formula>
    </cfRule>
    <cfRule type="expression" dxfId="506" priority="604">
      <formula>AND($B126&gt;-0.5,$B126&lt;=0)</formula>
    </cfRule>
    <cfRule type="expression" dxfId="505" priority="607">
      <formula>$B126&gt;1</formula>
    </cfRule>
  </conditionalFormatting>
  <conditionalFormatting sqref="C126:C145">
    <cfRule type="expression" dxfId="504" priority="605">
      <formula>AND($B126&gt;-1,$B126&lt;=-0.5)</formula>
    </cfRule>
    <cfRule type="expression" dxfId="503" priority="606">
      <formula>$B126&lt;=-1</formula>
    </cfRule>
  </conditionalFormatting>
  <conditionalFormatting sqref="AV103:BD121">
    <cfRule type="expression" dxfId="502" priority="1032">
      <formula>D127&lt;=1</formula>
    </cfRule>
    <cfRule type="expression" dxfId="501" priority="1033">
      <formula>AND(D127&gt;1,D127&lt;=1.5)</formula>
    </cfRule>
    <cfRule type="expression" dxfId="500" priority="1034">
      <formula>AND(D127&gt;1.5,D127&lt;=2)</formula>
    </cfRule>
    <cfRule type="expression" dxfId="499" priority="1035">
      <formula>AND(D127&gt;2,D127&lt;=2.5)</formula>
    </cfRule>
    <cfRule type="expression" dxfId="498" priority="1036">
      <formula>AND(D127&gt;2.5,D127&lt;=3)</formula>
    </cfRule>
    <cfRule type="expression" dxfId="497" priority="1037">
      <formula>AND(D127&gt;3,D127&lt;=4)</formula>
    </cfRule>
  </conditionalFormatting>
  <conditionalFormatting sqref="D103:L121">
    <cfRule type="expression" dxfId="496" priority="1038">
      <formula>#REF!&lt;=1</formula>
    </cfRule>
    <cfRule type="expression" dxfId="495" priority="1039">
      <formula>AND(#REF!&gt;1,#REF!&lt;=1.5)</formula>
    </cfRule>
    <cfRule type="expression" dxfId="494" priority="1040">
      <formula>AND(#REF!&gt;1.5,#REF!&lt;=2)</formula>
    </cfRule>
    <cfRule type="expression" dxfId="493" priority="1041">
      <formula>AND(#REF!&gt;2,#REF!&lt;=2.5)</formula>
    </cfRule>
    <cfRule type="expression" dxfId="492" priority="1042">
      <formula>AND(#REF!&gt;2.5,#REF!&lt;=3)</formula>
    </cfRule>
    <cfRule type="expression" dxfId="491" priority="1043">
      <formula>AND(#REF!&gt;3,#REF!&lt;=4)</formula>
    </cfRule>
  </conditionalFormatting>
  <conditionalFormatting sqref="L126:L145">
    <cfRule type="expression" dxfId="490" priority="601">
      <formula>LEN(L126)&gt;=3</formula>
    </cfRule>
  </conditionalFormatting>
  <conditionalFormatting sqref="D125:S125">
    <cfRule type="containsText" dxfId="489" priority="596" operator="containsText" text="EU">
      <formula>NOT(ISERROR(SEARCH("EU",D125)))</formula>
    </cfRule>
    <cfRule type="containsText" dxfId="488" priority="597" operator="containsText" text="UCL">
      <formula>NOT(ISERROR(SEARCH("UCL",D125)))</formula>
    </cfRule>
    <cfRule type="containsText" dxfId="487" priority="598" operator="containsText" text="EFL">
      <formula>NOT(ISERROR(SEARCH("EFL",D125)))</formula>
    </cfRule>
    <cfRule type="containsText" dxfId="486" priority="599" operator="containsText" text="FA">
      <formula>NOT(ISERROR(SEARCH("FA",D125)))</formula>
    </cfRule>
    <cfRule type="containsBlanks" dxfId="485" priority="600">
      <formula>LEN(TRIM(D125))=0</formula>
    </cfRule>
  </conditionalFormatting>
  <conditionalFormatting sqref="N126:N145">
    <cfRule type="containsText" dxfId="484" priority="595" operator="containsText" text="Y">
      <formula>NOT(ISERROR(SEARCH("Y",N126)))</formula>
    </cfRule>
  </conditionalFormatting>
  <conditionalFormatting sqref="O126:O145">
    <cfRule type="containsText" dxfId="483" priority="594" operator="containsText" text="Y">
      <formula>NOT(ISERROR(SEARCH("Y",O126)))</formula>
    </cfRule>
  </conditionalFormatting>
  <conditionalFormatting sqref="P126:P144 CJ139:CJ141 CD142">
    <cfRule type="containsText" dxfId="482" priority="593" operator="containsText" text="Y">
      <formula>NOT(ISERROR(SEARCH("Y",P126)))</formula>
    </cfRule>
  </conditionalFormatting>
  <conditionalFormatting sqref="Q126:S138 Q139:Q142 S139">
    <cfRule type="containsText" dxfId="481" priority="592" operator="containsText" text="Y">
      <formula>NOT(ISERROR(SEARCH("Y",Q126)))</formula>
    </cfRule>
  </conditionalFormatting>
  <conditionalFormatting sqref="N126:N145">
    <cfRule type="containsText" dxfId="480" priority="591" operator="containsText" text="VS">
      <formula>NOT(ISERROR(SEARCH("VS",N126)))</formula>
    </cfRule>
  </conditionalFormatting>
  <conditionalFormatting sqref="O126:O145">
    <cfRule type="containsText" dxfId="479" priority="590" operator="containsText" text="VS">
      <formula>NOT(ISERROR(SEARCH("VS",O126)))</formula>
    </cfRule>
  </conditionalFormatting>
  <conditionalFormatting sqref="P126:P144 CJ139:CJ141 CD142">
    <cfRule type="containsText" dxfId="478" priority="589" operator="containsText" text="VS">
      <formula>NOT(ISERROR(SEARCH("VS",P126)))</formula>
    </cfRule>
  </conditionalFormatting>
  <conditionalFormatting sqref="Q126:S138 Q139:Q142 S139">
    <cfRule type="containsText" dxfId="477" priority="588" operator="containsText" text="VS">
      <formula>NOT(ISERROR(SEARCH("VS",Q126)))</formula>
    </cfRule>
  </conditionalFormatting>
  <conditionalFormatting sqref="BF126:BF145">
    <cfRule type="expression" dxfId="476" priority="587">
      <formula>$N126="Y"</formula>
    </cfRule>
  </conditionalFormatting>
  <conditionalFormatting sqref="BH126:BH145">
    <cfRule type="expression" dxfId="475" priority="583">
      <formula>$P126="Y"</formula>
    </cfRule>
  </conditionalFormatting>
  <conditionalFormatting sqref="BH126:BH145">
    <cfRule type="expression" dxfId="474" priority="575">
      <formula>$S126="Y"</formula>
    </cfRule>
  </conditionalFormatting>
  <conditionalFormatting sqref="BL126:BL145">
    <cfRule type="expression" dxfId="473" priority="534">
      <formula>$N126="Y"</formula>
    </cfRule>
  </conditionalFormatting>
  <conditionalFormatting sqref="BQ126:BQ145">
    <cfRule type="expression" dxfId="472" priority="533">
      <formula>$N126="Y"</formula>
    </cfRule>
  </conditionalFormatting>
  <conditionalFormatting sqref="CA126:CA145">
    <cfRule type="expression" dxfId="471" priority="532">
      <formula>$N126="Y"</formula>
    </cfRule>
  </conditionalFormatting>
  <conditionalFormatting sqref="BJ126:BJ145">
    <cfRule type="expression" dxfId="470" priority="531">
      <formula>$P126="Y"</formula>
    </cfRule>
  </conditionalFormatting>
  <conditionalFormatting sqref="BJ126:BJ145">
    <cfRule type="expression" dxfId="469" priority="530">
      <formula>$S126="Y"</formula>
    </cfRule>
  </conditionalFormatting>
  <conditionalFormatting sqref="BN126:BN145">
    <cfRule type="expression" dxfId="468" priority="514">
      <formula>SEARCH("GW",BN$125)</formula>
    </cfRule>
  </conditionalFormatting>
  <conditionalFormatting sqref="BN126:BN145">
    <cfRule type="expression" dxfId="467" priority="513">
      <formula>$P126="Y"</formula>
    </cfRule>
  </conditionalFormatting>
  <conditionalFormatting sqref="BN126:BN145">
    <cfRule type="expression" dxfId="466" priority="512">
      <formula>$S126="Y"</formula>
    </cfRule>
  </conditionalFormatting>
  <conditionalFormatting sqref="BN126:BN145">
    <cfRule type="expression" dxfId="465" priority="510">
      <formula>$R126="Y"</formula>
    </cfRule>
    <cfRule type="expression" dxfId="464" priority="511">
      <formula>$Q126="Y"</formula>
    </cfRule>
  </conditionalFormatting>
  <conditionalFormatting sqref="BJ126:BJ145">
    <cfRule type="expression" dxfId="463" priority="488">
      <formula>$P126="Y"</formula>
    </cfRule>
  </conditionalFormatting>
  <conditionalFormatting sqref="BJ126:BJ145">
    <cfRule type="expression" dxfId="462" priority="487">
      <formula>$S126="Y"</formula>
    </cfRule>
  </conditionalFormatting>
  <conditionalFormatting sqref="BX126:BX145">
    <cfRule type="expression" dxfId="461" priority="449">
      <formula>SEARCH("GW",BX$125)</formula>
    </cfRule>
  </conditionalFormatting>
  <conditionalFormatting sqref="BX126:BX145">
    <cfRule type="expression" dxfId="460" priority="448">
      <formula>$P126="Y"</formula>
    </cfRule>
  </conditionalFormatting>
  <conditionalFormatting sqref="BX126:BX145">
    <cfRule type="expression" dxfId="459" priority="447">
      <formula>$S126="Y"</formula>
    </cfRule>
  </conditionalFormatting>
  <conditionalFormatting sqref="BX126:BX145">
    <cfRule type="expression" dxfId="458" priority="445">
      <formula>$R126="Y"</formula>
    </cfRule>
    <cfRule type="expression" dxfId="457" priority="446">
      <formula>$Q126="Y"</formula>
    </cfRule>
  </conditionalFormatting>
  <conditionalFormatting sqref="BP126:BP145">
    <cfRule type="expression" dxfId="456" priority="454">
      <formula>SEARCH("GW",BP$125)</formula>
    </cfRule>
  </conditionalFormatting>
  <conditionalFormatting sqref="BP126:BP145">
    <cfRule type="expression" dxfId="455" priority="453">
      <formula>$P126="Y"</formula>
    </cfRule>
  </conditionalFormatting>
  <conditionalFormatting sqref="BP126:BP145">
    <cfRule type="expression" dxfId="454" priority="452">
      <formula>$S126="Y"</formula>
    </cfRule>
  </conditionalFormatting>
  <conditionalFormatting sqref="BP126:BP145">
    <cfRule type="expression" dxfId="453" priority="450">
      <formula>$R126="Y"</formula>
    </cfRule>
    <cfRule type="expression" dxfId="452" priority="451">
      <formula>$Q126="Y"</formula>
    </cfRule>
  </conditionalFormatting>
  <conditionalFormatting sqref="BZ126:BZ145">
    <cfRule type="expression" dxfId="451" priority="444">
      <formula>SEARCH("GW",BZ$125)</formula>
    </cfRule>
  </conditionalFormatting>
  <conditionalFormatting sqref="BZ126:BZ145">
    <cfRule type="expression" dxfId="450" priority="443">
      <formula>$P126="Y"</formula>
    </cfRule>
  </conditionalFormatting>
  <conditionalFormatting sqref="BZ126:BZ145">
    <cfRule type="expression" dxfId="449" priority="442">
      <formula>$S126="Y"</formula>
    </cfRule>
  </conditionalFormatting>
  <conditionalFormatting sqref="BZ126:BZ145">
    <cfRule type="expression" dxfId="448" priority="440">
      <formula>$R126="Y"</formula>
    </cfRule>
    <cfRule type="expression" dxfId="447" priority="441">
      <formula>$Q126="Y"</formula>
    </cfRule>
  </conditionalFormatting>
  <conditionalFormatting sqref="CF126:CF145">
    <cfRule type="expression" dxfId="446" priority="439">
      <formula>SEARCH("GW",CF$125)</formula>
    </cfRule>
  </conditionalFormatting>
  <conditionalFormatting sqref="CF126:CF145">
    <cfRule type="expression" dxfId="445" priority="438">
      <formula>$P126="Y"</formula>
    </cfRule>
  </conditionalFormatting>
  <conditionalFormatting sqref="CF126:CF145">
    <cfRule type="expression" dxfId="444" priority="437">
      <formula>$S126="Y"</formula>
    </cfRule>
  </conditionalFormatting>
  <conditionalFormatting sqref="CF126:CF145">
    <cfRule type="expression" dxfId="443" priority="435">
      <formula>$R126="Y"</formula>
    </cfRule>
    <cfRule type="expression" dxfId="442" priority="436">
      <formula>$Q126="Y"</formula>
    </cfRule>
  </conditionalFormatting>
  <conditionalFormatting sqref="CH126:CH145">
    <cfRule type="expression" dxfId="441" priority="434">
      <formula>SEARCH("GW",CH$125)</formula>
    </cfRule>
  </conditionalFormatting>
  <conditionalFormatting sqref="CH126:CH145">
    <cfRule type="expression" dxfId="440" priority="433">
      <formula>$P126="Y"</formula>
    </cfRule>
  </conditionalFormatting>
  <conditionalFormatting sqref="CH126:CH145">
    <cfRule type="expression" dxfId="439" priority="432">
      <formula>$S126="Y"</formula>
    </cfRule>
  </conditionalFormatting>
  <conditionalFormatting sqref="CH126:CH145">
    <cfRule type="expression" dxfId="438" priority="430">
      <formula>$R126="Y"</formula>
    </cfRule>
    <cfRule type="expression" dxfId="437" priority="431">
      <formula>$Q126="Y"</formula>
    </cfRule>
  </conditionalFormatting>
  <conditionalFormatting sqref="CD130">
    <cfRule type="containsText" dxfId="436" priority="429" operator="containsText" text="Y">
      <formula>NOT(ISERROR(SEARCH("Y",CD130)))</formula>
    </cfRule>
  </conditionalFormatting>
  <conditionalFormatting sqref="CD130">
    <cfRule type="containsText" dxfId="435" priority="428" operator="containsText" text="VS">
      <formula>NOT(ISERROR(SEARCH("VS",CD130)))</formula>
    </cfRule>
  </conditionalFormatting>
  <conditionalFormatting sqref="CD144">
    <cfRule type="containsText" dxfId="434" priority="422" operator="containsText" text="VS">
      <formula>NOT(ISERROR(SEARCH("VS",CD144)))</formula>
    </cfRule>
  </conditionalFormatting>
  <conditionalFormatting sqref="CJ130">
    <cfRule type="containsText" dxfId="433" priority="427" operator="containsText" text="Y">
      <formula>NOT(ISERROR(SEARCH("Y",CJ130)))</formula>
    </cfRule>
  </conditionalFormatting>
  <conditionalFormatting sqref="CJ130">
    <cfRule type="containsText" dxfId="432" priority="426" operator="containsText" text="VS">
      <formula>NOT(ISERROR(SEARCH("VS",CJ130)))</formula>
    </cfRule>
  </conditionalFormatting>
  <conditionalFormatting sqref="CD144">
    <cfRule type="containsText" dxfId="431" priority="423" operator="containsText" text="Y">
      <formula>NOT(ISERROR(SEARCH("Y",CD144)))</formula>
    </cfRule>
  </conditionalFormatting>
  <conditionalFormatting sqref="CJ142">
    <cfRule type="containsText" dxfId="430" priority="421" operator="containsText" text="Y">
      <formula>NOT(ISERROR(SEARCH("Y",CJ142)))</formula>
    </cfRule>
  </conditionalFormatting>
  <conditionalFormatting sqref="CJ142">
    <cfRule type="containsText" dxfId="429" priority="420" operator="containsText" text="VS">
      <formula>NOT(ISERROR(SEARCH("VS",CJ142)))</formula>
    </cfRule>
  </conditionalFormatting>
  <conditionalFormatting sqref="CD138">
    <cfRule type="containsText" dxfId="428" priority="419" operator="containsText" text="Y">
      <formula>NOT(ISERROR(SEARCH("Y",CD138)))</formula>
    </cfRule>
  </conditionalFormatting>
  <conditionalFormatting sqref="CD138">
    <cfRule type="containsText" dxfId="427" priority="418" operator="containsText" text="VS">
      <formula>NOT(ISERROR(SEARCH("VS",CD138)))</formula>
    </cfRule>
  </conditionalFormatting>
  <conditionalFormatting sqref="CJ128">
    <cfRule type="containsText" dxfId="426" priority="417" operator="containsText" text="Y">
      <formula>NOT(ISERROR(SEARCH("Y",CJ128)))</formula>
    </cfRule>
  </conditionalFormatting>
  <conditionalFormatting sqref="CJ128">
    <cfRule type="containsText" dxfId="425" priority="416" operator="containsText" text="VS">
      <formula>NOT(ISERROR(SEARCH("VS",CJ128)))</formula>
    </cfRule>
  </conditionalFormatting>
  <conditionalFormatting sqref="CJ131">
    <cfRule type="containsText" dxfId="424" priority="415" operator="containsText" text="Y">
      <formula>NOT(ISERROR(SEARCH("Y",CJ131)))</formula>
    </cfRule>
  </conditionalFormatting>
  <conditionalFormatting sqref="CJ131">
    <cfRule type="containsText" dxfId="423" priority="414" operator="containsText" text="VS">
      <formula>NOT(ISERROR(SEARCH("VS",CJ131)))</formula>
    </cfRule>
  </conditionalFormatting>
  <conditionalFormatting sqref="CD134">
    <cfRule type="containsText" dxfId="422" priority="413" operator="containsText" text="Y">
      <formula>NOT(ISERROR(SEARCH("Y",CD134)))</formula>
    </cfRule>
  </conditionalFormatting>
  <conditionalFormatting sqref="CD134">
    <cfRule type="containsText" dxfId="421" priority="412" operator="containsText" text="VS">
      <formula>NOT(ISERROR(SEARCH("VS",CD134)))</formula>
    </cfRule>
  </conditionalFormatting>
  <conditionalFormatting sqref="BV129">
    <cfRule type="containsText" dxfId="420" priority="411" operator="containsText" text="Y">
      <formula>NOT(ISERROR(SEARCH("Y",BV129)))</formula>
    </cfRule>
  </conditionalFormatting>
  <conditionalFormatting sqref="BV129">
    <cfRule type="containsText" dxfId="419" priority="410" operator="containsText" text="VS">
      <formula>NOT(ISERROR(SEARCH("VS",BV129)))</formula>
    </cfRule>
  </conditionalFormatting>
  <conditionalFormatting sqref="BV141">
    <cfRule type="containsText" dxfId="418" priority="409" operator="containsText" text="Y">
      <formula>NOT(ISERROR(SEARCH("Y",BV141)))</formula>
    </cfRule>
  </conditionalFormatting>
  <conditionalFormatting sqref="BV141">
    <cfRule type="containsText" dxfId="417" priority="408" operator="containsText" text="VS">
      <formula>NOT(ISERROR(SEARCH("VS",BV141)))</formula>
    </cfRule>
  </conditionalFormatting>
  <conditionalFormatting sqref="B173:B192">
    <cfRule type="containsText" dxfId="416" priority="377" operator="containsText" text="WOL">
      <formula>NOT(ISERROR(SEARCH("WOL",B173)))</formula>
    </cfRule>
    <cfRule type="containsText" dxfId="415" priority="378" operator="containsText" text="WHU">
      <formula>NOT(ISERROR(SEARCH("WHU",B173)))</formula>
    </cfRule>
    <cfRule type="containsText" dxfId="414" priority="379" operator="containsText" text="TOT">
      <formula>NOT(ISERROR(SEARCH("TOT",B173)))</formula>
    </cfRule>
    <cfRule type="containsText" dxfId="413" priority="380" operator="containsText" text="SOU">
      <formula>NOT(ISERROR(SEARCH("SOU",B173)))</formula>
    </cfRule>
    <cfRule type="containsText" dxfId="412" priority="381" operator="containsText" text="NFO">
      <formula>NOT(ISERROR(SEARCH("NFO",B173)))</formula>
    </cfRule>
    <cfRule type="containsText" dxfId="411" priority="382" operator="containsText" text="NEW">
      <formula>NOT(ISERROR(SEARCH("NEW",B173)))</formula>
    </cfRule>
    <cfRule type="containsText" dxfId="410" priority="383" operator="containsText" text="MUN">
      <formula>NOT(ISERROR(SEARCH("MUN",B173)))</formula>
    </cfRule>
    <cfRule type="containsText" dxfId="409" priority="384" operator="containsText" text="MCI">
      <formula>NOT(ISERROR(SEARCH("MCI",B173)))</formula>
    </cfRule>
    <cfRule type="containsText" dxfId="408" priority="385" operator="containsText" text="LIV">
      <formula>NOT(ISERROR(SEARCH("LIV",B173)))</formula>
    </cfRule>
    <cfRule type="containsText" dxfId="407" priority="386" operator="containsText" text="LEI">
      <formula>NOT(ISERROR(SEARCH("LEI",B173)))</formula>
    </cfRule>
    <cfRule type="containsText" dxfId="406" priority="387" operator="containsText" text="LEE">
      <formula>NOT(ISERROR(SEARCH("LEE",B173)))</formula>
    </cfRule>
    <cfRule type="containsText" dxfId="405" priority="388" operator="containsText" text="FUL">
      <formula>NOT(ISERROR(SEARCH("FUL",B173)))</formula>
    </cfRule>
    <cfRule type="containsText" dxfId="404" priority="389" operator="containsText" text="EVE">
      <formula>NOT(ISERROR(SEARCH("EVE",B173)))</formula>
    </cfRule>
    <cfRule type="containsText" dxfId="403" priority="390" operator="containsText" text="CRY">
      <formula>NOT(ISERROR(SEARCH("CRY",B173)))</formula>
    </cfRule>
    <cfRule type="containsText" dxfId="402" priority="391" operator="containsText" text="CHE">
      <formula>NOT(ISERROR(SEARCH("CHE",B173)))</formula>
    </cfRule>
    <cfRule type="containsText" dxfId="401" priority="392" operator="containsText" text="BHA">
      <formula>NOT(ISERROR(SEARCH("BHA",B173)))</formula>
    </cfRule>
    <cfRule type="containsText" dxfId="400" priority="393" operator="containsText" text="BRE">
      <formula>NOT(ISERROR(SEARCH("BRE",B173)))</formula>
    </cfRule>
    <cfRule type="containsText" dxfId="399" priority="394" operator="containsText" text="BOU">
      <formula>NOT(ISERROR(SEARCH("BOU",B173)))</formula>
    </cfRule>
    <cfRule type="containsText" dxfId="398" priority="395" operator="containsText" text="&quot;H&quot;">
      <formula>NOT(ISERROR(SEARCH("""H""",B173)))</formula>
    </cfRule>
    <cfRule type="containsText" dxfId="397" priority="396" operator="containsText" text="AVL">
      <formula>NOT(ISERROR(SEARCH("AVL",B173)))</formula>
    </cfRule>
    <cfRule type="containsText" dxfId="396" priority="397" operator="containsText" text="ARS">
      <formula>NOT(ISERROR(SEARCH("ARS",B173)))</formula>
    </cfRule>
  </conditionalFormatting>
  <conditionalFormatting sqref="C173:C192">
    <cfRule type="expression" dxfId="395" priority="371">
      <formula>AND($B173&gt;0.5,$B173&lt;=1)</formula>
    </cfRule>
    <cfRule type="expression" dxfId="394" priority="372">
      <formula>AND($B173&gt;0,$B173&lt;=0.5)</formula>
    </cfRule>
    <cfRule type="expression" dxfId="393" priority="373">
      <formula>AND($B173&gt;-0.5,$B173&lt;=0)</formula>
    </cfRule>
    <cfRule type="expression" dxfId="392" priority="376">
      <formula>$B173&gt;1</formula>
    </cfRule>
  </conditionalFormatting>
  <conditionalFormatting sqref="C173:C192">
    <cfRule type="expression" dxfId="391" priority="374">
      <formula>AND($B173&gt;-1,$B173&lt;=-0.5)</formula>
    </cfRule>
    <cfRule type="expression" dxfId="390" priority="375">
      <formula>$B173&lt;=-1</formula>
    </cfRule>
  </conditionalFormatting>
  <conditionalFormatting sqref="D150:I169">
    <cfRule type="expression" dxfId="389" priority="370">
      <formula>LEN(D150)&gt;=3</formula>
    </cfRule>
  </conditionalFormatting>
  <conditionalFormatting sqref="BE149:CK149">
    <cfRule type="containsText" dxfId="388" priority="365" operator="containsText" text="EU">
      <formula>NOT(ISERROR(SEARCH("EU",BE149)))</formula>
    </cfRule>
    <cfRule type="containsText" dxfId="387" priority="366" operator="containsText" text="UCL">
      <formula>NOT(ISERROR(SEARCH("UCL",BE149)))</formula>
    </cfRule>
    <cfRule type="containsText" dxfId="386" priority="367" operator="containsText" text="EFL">
      <formula>NOT(ISERROR(SEARCH("EFL",BE149)))</formula>
    </cfRule>
    <cfRule type="containsText" dxfId="385" priority="368" operator="containsText" text="FA">
      <formula>NOT(ISERROR(SEARCH("FA",BE149)))</formula>
    </cfRule>
    <cfRule type="containsBlanks" dxfId="384" priority="369">
      <formula>LEN(TRIM(BE149))=0</formula>
    </cfRule>
  </conditionalFormatting>
  <conditionalFormatting sqref="CG150:CG169 BY150:BY169 BO150:BO169 BK150 BM150 BE150:BE153 BE154:BG154 BI150:BI154 BG150:BG153 BE155:BE157 BG156:BG157 BI156:BI157 BK157 BM157 BI159:BI160 BK159:BM160 BG155:BI155 BE158:BM158 BE163:BM163 BK151:BM156 BE159:BG162 BI161:BM162 BE167:BI167 BE164:BG164 BE165:BE166 BG165:BG166 BI164:BI166 CA150:CC169 BE168:BG169 BI168 BK164:BM168 BQ150:BU169 CI150:CI169 BI169:BM169 BW150:BW169 CE150:CE169 CK150:CK169">
    <cfRule type="expression" dxfId="383" priority="364">
      <formula>SEARCH("GW",BE$125)</formula>
    </cfRule>
  </conditionalFormatting>
  <conditionalFormatting sqref="B150:B169">
    <cfRule type="containsText" dxfId="382" priority="343" operator="containsText" text="WOL">
      <formula>NOT(ISERROR(SEARCH("WOL",B150)))</formula>
    </cfRule>
    <cfRule type="containsText" dxfId="381" priority="344" operator="containsText" text="WHU">
      <formula>NOT(ISERROR(SEARCH("WHU",B150)))</formula>
    </cfRule>
    <cfRule type="containsText" dxfId="380" priority="345" operator="containsText" text="TOT">
      <formula>NOT(ISERROR(SEARCH("TOT",B150)))</formula>
    </cfRule>
    <cfRule type="containsText" dxfId="379" priority="346" operator="containsText" text="SOU">
      <formula>NOT(ISERROR(SEARCH("SOU",B150)))</formula>
    </cfRule>
    <cfRule type="containsText" dxfId="378" priority="347" operator="containsText" text="NFO">
      <formula>NOT(ISERROR(SEARCH("NFO",B150)))</formula>
    </cfRule>
    <cfRule type="containsText" dxfId="377" priority="348" operator="containsText" text="NEW">
      <formula>NOT(ISERROR(SEARCH("NEW",B150)))</formula>
    </cfRule>
    <cfRule type="containsText" dxfId="376" priority="349" operator="containsText" text="MUN">
      <formula>NOT(ISERROR(SEARCH("MUN",B150)))</formula>
    </cfRule>
    <cfRule type="containsText" dxfId="375" priority="350" operator="containsText" text="MCI">
      <formula>NOT(ISERROR(SEARCH("MCI",B150)))</formula>
    </cfRule>
    <cfRule type="containsText" dxfId="374" priority="351" operator="containsText" text="LIV">
      <formula>NOT(ISERROR(SEARCH("LIV",B150)))</formula>
    </cfRule>
    <cfRule type="containsText" dxfId="373" priority="352" operator="containsText" text="LEI">
      <formula>NOT(ISERROR(SEARCH("LEI",B150)))</formula>
    </cfRule>
    <cfRule type="containsText" dxfId="372" priority="353" operator="containsText" text="LEE">
      <formula>NOT(ISERROR(SEARCH("LEE",B150)))</formula>
    </cfRule>
    <cfRule type="containsText" dxfId="371" priority="354" operator="containsText" text="FUL">
      <formula>NOT(ISERROR(SEARCH("FUL",B150)))</formula>
    </cfRule>
    <cfRule type="containsText" dxfId="370" priority="355" operator="containsText" text="EVE">
      <formula>NOT(ISERROR(SEARCH("EVE",B150)))</formula>
    </cfRule>
    <cfRule type="containsText" dxfId="369" priority="356" operator="containsText" text="CRY">
      <formula>NOT(ISERROR(SEARCH("CRY",B150)))</formula>
    </cfRule>
    <cfRule type="containsText" dxfId="368" priority="357" operator="containsText" text="CHE">
      <formula>NOT(ISERROR(SEARCH("CHE",B150)))</formula>
    </cfRule>
    <cfRule type="containsText" dxfId="367" priority="358" operator="containsText" text="BHA">
      <formula>NOT(ISERROR(SEARCH("BHA",B150)))</formula>
    </cfRule>
    <cfRule type="containsText" dxfId="366" priority="359" operator="containsText" text="BRE">
      <formula>NOT(ISERROR(SEARCH("BRE",B150)))</formula>
    </cfRule>
    <cfRule type="containsText" dxfId="365" priority="360" operator="containsText" text="BOU">
      <formula>NOT(ISERROR(SEARCH("BOU",B150)))</formula>
    </cfRule>
    <cfRule type="containsText" dxfId="364" priority="361" operator="containsText" text="&quot;H&quot;">
      <formula>NOT(ISERROR(SEARCH("""H""",B150)))</formula>
    </cfRule>
    <cfRule type="containsText" dxfId="363" priority="362" operator="containsText" text="AVL">
      <formula>NOT(ISERROR(SEARCH("AVL",B150)))</formula>
    </cfRule>
    <cfRule type="containsText" dxfId="362" priority="363" operator="containsText" text="ARS">
      <formula>NOT(ISERROR(SEARCH("ARS",B150)))</formula>
    </cfRule>
  </conditionalFormatting>
  <conditionalFormatting sqref="C150:C169">
    <cfRule type="expression" dxfId="361" priority="337">
      <formula>AND($B150&gt;0.5,$B150&lt;=1)</formula>
    </cfRule>
    <cfRule type="expression" dxfId="360" priority="338">
      <formula>AND($B150&gt;0,$B150&lt;=0.5)</formula>
    </cfRule>
    <cfRule type="expression" dxfId="359" priority="339">
      <formula>AND($B150&gt;-0.5,$B150&lt;=0)</formula>
    </cfRule>
    <cfRule type="expression" dxfId="358" priority="342">
      <formula>$B150&gt;1</formula>
    </cfRule>
  </conditionalFormatting>
  <conditionalFormatting sqref="C150:C169">
    <cfRule type="expression" dxfId="357" priority="340">
      <formula>AND($B150&gt;-1,$B150&lt;=-0.5)</formula>
    </cfRule>
    <cfRule type="expression" dxfId="356" priority="341">
      <formula>$B150&lt;=-1</formula>
    </cfRule>
  </conditionalFormatting>
  <conditionalFormatting sqref="L150:L169">
    <cfRule type="expression" dxfId="355" priority="336">
      <formula>LEN(L150)&gt;=3</formula>
    </cfRule>
  </conditionalFormatting>
  <conditionalFormatting sqref="D149:S149">
    <cfRule type="containsText" dxfId="354" priority="331" operator="containsText" text="EU">
      <formula>NOT(ISERROR(SEARCH("EU",D149)))</formula>
    </cfRule>
    <cfRule type="containsText" dxfId="353" priority="332" operator="containsText" text="UCL">
      <formula>NOT(ISERROR(SEARCH("UCL",D149)))</formula>
    </cfRule>
    <cfRule type="containsText" dxfId="352" priority="333" operator="containsText" text="EFL">
      <formula>NOT(ISERROR(SEARCH("EFL",D149)))</formula>
    </cfRule>
    <cfRule type="containsText" dxfId="351" priority="334" operator="containsText" text="FA">
      <formula>NOT(ISERROR(SEARCH("FA",D149)))</formula>
    </cfRule>
    <cfRule type="containsBlanks" dxfId="350" priority="335">
      <formula>LEN(TRIM(D149))=0</formula>
    </cfRule>
  </conditionalFormatting>
  <conditionalFormatting sqref="BF154 BF158:BF164 BF167:BF169">
    <cfRule type="expression" dxfId="349" priority="322">
      <formula>$N154="Y"</formula>
    </cfRule>
  </conditionalFormatting>
  <conditionalFormatting sqref="BH155 BH158 BH163 BH167">
    <cfRule type="expression" dxfId="348" priority="321">
      <formula>$P155="Y"</formula>
    </cfRule>
  </conditionalFormatting>
  <conditionalFormatting sqref="BH155 BH158 BH163 BH167">
    <cfRule type="expression" dxfId="347" priority="320">
      <formula>$S155="Y"</formula>
    </cfRule>
  </conditionalFormatting>
  <conditionalFormatting sqref="BL151:BL156 BL158:BL169">
    <cfRule type="expression" dxfId="346" priority="319">
      <formula>$N151="Y"</formula>
    </cfRule>
  </conditionalFormatting>
  <conditionalFormatting sqref="BQ150:BQ169">
    <cfRule type="expression" dxfId="345" priority="318">
      <formula>$N150="Y"</formula>
    </cfRule>
  </conditionalFormatting>
  <conditionalFormatting sqref="CA150:CA169">
    <cfRule type="expression" dxfId="344" priority="317">
      <formula>$N150="Y"</formula>
    </cfRule>
  </conditionalFormatting>
  <conditionalFormatting sqref="BJ158 BJ161:BJ163 BJ169">
    <cfRule type="expression" dxfId="343" priority="315">
      <formula>$S158="Y"</formula>
    </cfRule>
  </conditionalFormatting>
  <conditionalFormatting sqref="BN150 BN155 BN157:BN158 BN163 BN167:BN168">
    <cfRule type="expression" dxfId="342" priority="314">
      <formula>SEARCH("GW",BN$125)</formula>
    </cfRule>
  </conditionalFormatting>
  <conditionalFormatting sqref="BN150 BN155 BN157:BN158 BN163 BN167:BN168">
    <cfRule type="expression" dxfId="341" priority="313">
      <formula>$P150="Y"</formula>
    </cfRule>
  </conditionalFormatting>
  <conditionalFormatting sqref="BN150 BN155 BN157:BN158 BN163 BN167:BN168">
    <cfRule type="expression" dxfId="340" priority="312">
      <formula>$S150="Y"</formula>
    </cfRule>
  </conditionalFormatting>
  <conditionalFormatting sqref="BN150 BN155 BN157:BN158 BN163 BN167:BN168">
    <cfRule type="expression" dxfId="339" priority="310">
      <formula>$R150="Y"</formula>
    </cfRule>
    <cfRule type="expression" dxfId="338" priority="311">
      <formula>$Q150="Y"</formula>
    </cfRule>
  </conditionalFormatting>
  <conditionalFormatting sqref="BX150 BX155 BX157 BX161:BX163 BX167:BX168">
    <cfRule type="expression" dxfId="337" priority="302">
      <formula>SEARCH("GW",BX$125)</formula>
    </cfRule>
  </conditionalFormatting>
  <conditionalFormatting sqref="BX150 BX155 BX157 BX161:BX163 BX167:BX168">
    <cfRule type="expression" dxfId="336" priority="301">
      <formula>$P150="Y"</formula>
    </cfRule>
  </conditionalFormatting>
  <conditionalFormatting sqref="BX150 BX155 BX157 BX161:BX163 BX167:BX168">
    <cfRule type="expression" dxfId="335" priority="300">
      <formula>$S150="Y"</formula>
    </cfRule>
  </conditionalFormatting>
  <conditionalFormatting sqref="BX150 BX155 BX157 BX161:BX163 BX167:BX168">
    <cfRule type="expression" dxfId="334" priority="298">
      <formula>$R150="Y"</formula>
    </cfRule>
    <cfRule type="expression" dxfId="333" priority="299">
      <formula>$Q150="Y"</formula>
    </cfRule>
  </conditionalFormatting>
  <conditionalFormatting sqref="BP150 BP157:BP158 BP161:BP163 BP168">
    <cfRule type="expression" dxfId="332" priority="307">
      <formula>SEARCH("GW",BP$125)</formula>
    </cfRule>
  </conditionalFormatting>
  <conditionalFormatting sqref="BP150 BP157:BP158 BP161:BP163 BP168">
    <cfRule type="expression" dxfId="331" priority="306">
      <formula>$P150="Y"</formula>
    </cfRule>
  </conditionalFormatting>
  <conditionalFormatting sqref="BP150 BP157:BP158 BP161:BP163 BP168">
    <cfRule type="expression" dxfId="330" priority="305">
      <formula>$S150="Y"</formula>
    </cfRule>
  </conditionalFormatting>
  <conditionalFormatting sqref="BP150 BP157:BP158 BP161:BP163 BP168">
    <cfRule type="expression" dxfId="329" priority="303">
      <formula>$R150="Y"</formula>
    </cfRule>
    <cfRule type="expression" dxfId="328" priority="304">
      <formula>$Q150="Y"</formula>
    </cfRule>
  </conditionalFormatting>
  <conditionalFormatting sqref="BZ150 BZ155 BZ157 BZ161:BZ163 BZ167:BZ168">
    <cfRule type="expression" dxfId="327" priority="297">
      <formula>SEARCH("GW",BZ$125)</formula>
    </cfRule>
  </conditionalFormatting>
  <conditionalFormatting sqref="BZ150 BZ155 BZ157 BZ161:BZ163 BZ167:BZ168">
    <cfRule type="expression" dxfId="326" priority="296">
      <formula>$P150="Y"</formula>
    </cfRule>
  </conditionalFormatting>
  <conditionalFormatting sqref="BZ150 BZ155 BZ157 BZ161:BZ163 BZ167:BZ168">
    <cfRule type="expression" dxfId="325" priority="295">
      <formula>$S150="Y"</formula>
    </cfRule>
  </conditionalFormatting>
  <conditionalFormatting sqref="BZ150 BZ155 BZ157 BZ161:BZ163 BZ167:BZ168">
    <cfRule type="expression" dxfId="324" priority="293">
      <formula>$R150="Y"</formula>
    </cfRule>
    <cfRule type="expression" dxfId="323" priority="294">
      <formula>$Q150="Y"</formula>
    </cfRule>
  </conditionalFormatting>
  <conditionalFormatting sqref="CF150 CF155 CF157 CF161:CF163 CF167:CF168">
    <cfRule type="expression" dxfId="322" priority="292">
      <formula>SEARCH("GW",CF$125)</formula>
    </cfRule>
  </conditionalFormatting>
  <conditionalFormatting sqref="CF150 CF155 CF157 CF161:CF163 CF167:CF168">
    <cfRule type="expression" dxfId="321" priority="291">
      <formula>$P150="Y"</formula>
    </cfRule>
  </conditionalFormatting>
  <conditionalFormatting sqref="CF150 CF155 CF157 CF161:CF163 CF167:CF168">
    <cfRule type="expression" dxfId="320" priority="290">
      <formula>$S150="Y"</formula>
    </cfRule>
  </conditionalFormatting>
  <conditionalFormatting sqref="CF150 CF155 CF157 CF161:CF163 CF167:CF168">
    <cfRule type="expression" dxfId="319" priority="288">
      <formula>$R150="Y"</formula>
    </cfRule>
    <cfRule type="expression" dxfId="318" priority="289">
      <formula>$Q150="Y"</formula>
    </cfRule>
  </conditionalFormatting>
  <conditionalFormatting sqref="CH150 CH155 CH157 CH161:CH163 CH167:CH168">
    <cfRule type="expression" dxfId="317" priority="287">
      <formula>SEARCH("GW",CH$125)</formula>
    </cfRule>
  </conditionalFormatting>
  <conditionalFormatting sqref="CH150 CH155 CH157 CH161:CH163 CH167:CH168">
    <cfRule type="expression" dxfId="316" priority="286">
      <formula>$P150="Y"</formula>
    </cfRule>
  </conditionalFormatting>
  <conditionalFormatting sqref="CH150 CH155 CH157 CH161:CH163 CH167:CH168">
    <cfRule type="expression" dxfId="315" priority="285">
      <formula>$S150="Y"</formula>
    </cfRule>
  </conditionalFormatting>
  <conditionalFormatting sqref="CH150 CH155 CH157 CH161:CH163 CH167:CH168">
    <cfRule type="expression" dxfId="314" priority="283">
      <formula>$R150="Y"</formula>
    </cfRule>
    <cfRule type="expression" dxfId="313" priority="284">
      <formula>$Q150="Y"</formula>
    </cfRule>
  </conditionalFormatting>
  <conditionalFormatting sqref="N150:N169">
    <cfRule type="containsText" dxfId="312" priority="262" operator="containsText" text="Y">
      <formula>NOT(ISERROR(SEARCH("Y",N150)))</formula>
    </cfRule>
  </conditionalFormatting>
  <conditionalFormatting sqref="N150:N169">
    <cfRule type="containsText" dxfId="311" priority="261" operator="containsText" text="VS">
      <formula>NOT(ISERROR(SEARCH("VS",N150)))</formula>
    </cfRule>
  </conditionalFormatting>
  <conditionalFormatting sqref="O150:O169">
    <cfRule type="containsText" dxfId="310" priority="260" operator="containsText" text="Y">
      <formula>NOT(ISERROR(SEARCH("Y",O150)))</formula>
    </cfRule>
  </conditionalFormatting>
  <conditionalFormatting sqref="O150:O169">
    <cfRule type="containsText" dxfId="309" priority="259" operator="containsText" text="VS">
      <formula>NOT(ISERROR(SEARCH("VS",O150)))</formula>
    </cfRule>
  </conditionalFormatting>
  <conditionalFormatting sqref="Q150:Q169">
    <cfRule type="containsText" dxfId="308" priority="254" operator="containsText" text="Y">
      <formula>NOT(ISERROR(SEARCH("Y",Q150)))</formula>
    </cfRule>
  </conditionalFormatting>
  <conditionalFormatting sqref="Q150:Q169">
    <cfRule type="containsText" dxfId="307" priority="253" operator="containsText" text="VS">
      <formula>NOT(ISERROR(SEARCH("VS",Q150)))</formula>
    </cfRule>
  </conditionalFormatting>
  <conditionalFormatting sqref="Q143:Q145">
    <cfRule type="containsText" dxfId="306" priority="252" operator="containsText" text="Y">
      <formula>NOT(ISERROR(SEARCH("Y",Q143)))</formula>
    </cfRule>
  </conditionalFormatting>
  <conditionalFormatting sqref="Q143:Q145">
    <cfRule type="containsText" dxfId="305" priority="251" operator="containsText" text="VS">
      <formula>NOT(ISERROR(SEARCH("VS",Q143)))</formula>
    </cfRule>
  </conditionalFormatting>
  <conditionalFormatting sqref="R150:R169">
    <cfRule type="containsText" dxfId="304" priority="250" operator="containsText" text="Y">
      <formula>NOT(ISERROR(SEARCH("Y",R150)))</formula>
    </cfRule>
  </conditionalFormatting>
  <conditionalFormatting sqref="R150:R169">
    <cfRule type="containsText" dxfId="303" priority="249" operator="containsText" text="VS">
      <formula>NOT(ISERROR(SEARCH("VS",R150)))</formula>
    </cfRule>
  </conditionalFormatting>
  <conditionalFormatting sqref="R139:R145">
    <cfRule type="containsText" dxfId="302" priority="248" operator="containsText" text="Y">
      <formula>NOT(ISERROR(SEARCH("Y",R139)))</formula>
    </cfRule>
  </conditionalFormatting>
  <conditionalFormatting sqref="R139:R145">
    <cfRule type="containsText" dxfId="301" priority="247" operator="containsText" text="VS">
      <formula>NOT(ISERROR(SEARCH("VS",R139)))</formula>
    </cfRule>
  </conditionalFormatting>
  <conditionalFormatting sqref="S150:S169">
    <cfRule type="containsText" dxfId="300" priority="246" operator="containsText" text="Y">
      <formula>NOT(ISERROR(SEARCH("Y",S150)))</formula>
    </cfRule>
  </conditionalFormatting>
  <conditionalFormatting sqref="S150:S169">
    <cfRule type="containsText" dxfId="299" priority="245" operator="containsText" text="VS">
      <formula>NOT(ISERROR(SEARCH("VS",S150)))</formula>
    </cfRule>
  </conditionalFormatting>
  <conditionalFormatting sqref="S140:S145">
    <cfRule type="containsText" dxfId="298" priority="244" operator="containsText" text="Y">
      <formula>NOT(ISERROR(SEARCH("Y",S140)))</formula>
    </cfRule>
  </conditionalFormatting>
  <conditionalFormatting sqref="S140:S145">
    <cfRule type="containsText" dxfId="297" priority="243" operator="containsText" text="VS">
      <formula>NOT(ISERROR(SEARCH("VS",S140)))</formula>
    </cfRule>
  </conditionalFormatting>
  <conditionalFormatting sqref="P150:P169">
    <cfRule type="containsText" dxfId="296" priority="242" operator="containsText" text="Y">
      <formula>NOT(ISERROR(SEARCH("Y",P150)))</formula>
    </cfRule>
  </conditionalFormatting>
  <conditionalFormatting sqref="P150:P169">
    <cfRule type="containsText" dxfId="295" priority="241" operator="containsText" text="VS">
      <formula>NOT(ISERROR(SEARCH("VS",P150)))</formula>
    </cfRule>
  </conditionalFormatting>
  <conditionalFormatting sqref="BE172:CK172">
    <cfRule type="containsText" dxfId="294" priority="236" operator="containsText" text="EU">
      <formula>NOT(ISERROR(SEARCH("EU",BE172)))</formula>
    </cfRule>
    <cfRule type="containsText" dxfId="293" priority="237" operator="containsText" text="UCL">
      <formula>NOT(ISERROR(SEARCH("UCL",BE172)))</formula>
    </cfRule>
    <cfRule type="containsText" dxfId="292" priority="238" operator="containsText" text="EFL">
      <formula>NOT(ISERROR(SEARCH("EFL",BE172)))</formula>
    </cfRule>
    <cfRule type="containsText" dxfId="291" priority="239" operator="containsText" text="FA">
      <formula>NOT(ISERROR(SEARCH("FA",BE172)))</formula>
    </cfRule>
    <cfRule type="containsBlanks" dxfId="290" priority="240">
      <formula>LEN(TRIM(BE172))=0</formula>
    </cfRule>
  </conditionalFormatting>
  <conditionalFormatting sqref="BF150">
    <cfRule type="expression" dxfId="289" priority="235">
      <formula>LEN(BF150)&gt;=3</formula>
    </cfRule>
  </conditionalFormatting>
  <conditionalFormatting sqref="BH150">
    <cfRule type="expression" dxfId="288" priority="234">
      <formula>LEN(BH150)&gt;=3</formula>
    </cfRule>
  </conditionalFormatting>
  <conditionalFormatting sqref="BJ150">
    <cfRule type="expression" dxfId="287" priority="233">
      <formula>LEN(BJ150)&gt;=3</formula>
    </cfRule>
  </conditionalFormatting>
  <conditionalFormatting sqref="BL150">
    <cfRule type="expression" dxfId="286" priority="232">
      <formula>LEN(BL150)&gt;=3</formula>
    </cfRule>
  </conditionalFormatting>
  <conditionalFormatting sqref="BV150">
    <cfRule type="expression" dxfId="285" priority="231">
      <formula>LEN(BV150)&gt;=3</formula>
    </cfRule>
  </conditionalFormatting>
  <conditionalFormatting sqref="CD150">
    <cfRule type="expression" dxfId="284" priority="230">
      <formula>LEN(CD150)&gt;=3</formula>
    </cfRule>
  </conditionalFormatting>
  <conditionalFormatting sqref="CJ150">
    <cfRule type="expression" dxfId="283" priority="229">
      <formula>LEN(CJ150)&gt;=3</formula>
    </cfRule>
  </conditionalFormatting>
  <conditionalFormatting sqref="BH151">
    <cfRule type="expression" dxfId="282" priority="228">
      <formula>LEN(BH151)&gt;=3</formula>
    </cfRule>
  </conditionalFormatting>
  <conditionalFormatting sqref="BJ151">
    <cfRule type="expression" dxfId="281" priority="227">
      <formula>LEN(BJ151)&gt;=3</formula>
    </cfRule>
  </conditionalFormatting>
  <conditionalFormatting sqref="BF151">
    <cfRule type="expression" dxfId="280" priority="226">
      <formula>LEN(BF151)&gt;=3</formula>
    </cfRule>
  </conditionalFormatting>
  <conditionalFormatting sqref="BN151">
    <cfRule type="expression" dxfId="279" priority="225">
      <formula>LEN(BN151)&gt;=3</formula>
    </cfRule>
  </conditionalFormatting>
  <conditionalFormatting sqref="BP151">
    <cfRule type="expression" dxfId="278" priority="224">
      <formula>LEN(BP151)&gt;=3</formula>
    </cfRule>
  </conditionalFormatting>
  <conditionalFormatting sqref="BV151">
    <cfRule type="expression" dxfId="277" priority="223">
      <formula>LEN(BV151)&gt;=3</formula>
    </cfRule>
  </conditionalFormatting>
  <conditionalFormatting sqref="BX151">
    <cfRule type="expression" dxfId="276" priority="222">
      <formula>LEN(BX151)&gt;=3</formula>
    </cfRule>
  </conditionalFormatting>
  <conditionalFormatting sqref="BZ151">
    <cfRule type="expression" dxfId="275" priority="221">
      <formula>LEN(BZ151)&gt;=3</formula>
    </cfRule>
  </conditionalFormatting>
  <conditionalFormatting sqref="CD151">
    <cfRule type="expression" dxfId="274" priority="220">
      <formula>LEN(CD151)&gt;=3</formula>
    </cfRule>
  </conditionalFormatting>
  <conditionalFormatting sqref="CF151">
    <cfRule type="expression" dxfId="273" priority="219">
      <formula>LEN(CF151)&gt;=3</formula>
    </cfRule>
  </conditionalFormatting>
  <conditionalFormatting sqref="CH151">
    <cfRule type="expression" dxfId="272" priority="218">
      <formula>LEN(CH151)&gt;=3</formula>
    </cfRule>
  </conditionalFormatting>
  <conditionalFormatting sqref="CJ151">
    <cfRule type="expression" dxfId="271" priority="217">
      <formula>LEN(CJ151)&gt;=3</formula>
    </cfRule>
  </conditionalFormatting>
  <conditionalFormatting sqref="BH152">
    <cfRule type="expression" dxfId="270" priority="216">
      <formula>LEN(BH152)&gt;=3</formula>
    </cfRule>
  </conditionalFormatting>
  <conditionalFormatting sqref="BJ152">
    <cfRule type="expression" dxfId="269" priority="215">
      <formula>LEN(BJ152)&gt;=3</formula>
    </cfRule>
  </conditionalFormatting>
  <conditionalFormatting sqref="BN152">
    <cfRule type="expression" dxfId="268" priority="214">
      <formula>LEN(BN152)&gt;=3</formula>
    </cfRule>
  </conditionalFormatting>
  <conditionalFormatting sqref="BP152">
    <cfRule type="expression" dxfId="267" priority="213">
      <formula>LEN(BP152)&gt;=3</formula>
    </cfRule>
  </conditionalFormatting>
  <conditionalFormatting sqref="BV152">
    <cfRule type="expression" dxfId="266" priority="212">
      <formula>LEN(BV152)&gt;=3</formula>
    </cfRule>
  </conditionalFormatting>
  <conditionalFormatting sqref="CD152">
    <cfRule type="expression" dxfId="265" priority="211">
      <formula>LEN(CD152)&gt;=3</formula>
    </cfRule>
  </conditionalFormatting>
  <conditionalFormatting sqref="BX152">
    <cfRule type="expression" dxfId="264" priority="210">
      <formula>LEN(BX152)&gt;=3</formula>
    </cfRule>
  </conditionalFormatting>
  <conditionalFormatting sqref="BZ152">
    <cfRule type="expression" dxfId="263" priority="209">
      <formula>LEN(BZ152)&gt;=3</formula>
    </cfRule>
  </conditionalFormatting>
  <conditionalFormatting sqref="CF152">
    <cfRule type="expression" dxfId="262" priority="208">
      <formula>LEN(CF152)&gt;=3</formula>
    </cfRule>
  </conditionalFormatting>
  <conditionalFormatting sqref="CH152">
    <cfRule type="expression" dxfId="261" priority="207">
      <formula>LEN(CH152)&gt;=3</formula>
    </cfRule>
  </conditionalFormatting>
  <conditionalFormatting sqref="CJ152">
    <cfRule type="expression" dxfId="260" priority="205">
      <formula>LEN(CJ152)&gt;=3</formula>
    </cfRule>
  </conditionalFormatting>
  <conditionalFormatting sqref="BF153">
    <cfRule type="expression" dxfId="259" priority="204">
      <formula>LEN(BF153)&gt;=3</formula>
    </cfRule>
  </conditionalFormatting>
  <conditionalFormatting sqref="BH153">
    <cfRule type="expression" dxfId="258" priority="203">
      <formula>LEN(BH153)&gt;=3</formula>
    </cfRule>
  </conditionalFormatting>
  <conditionalFormatting sqref="BJ153">
    <cfRule type="expression" dxfId="257" priority="202">
      <formula>LEN(BJ153)&gt;=3</formula>
    </cfRule>
  </conditionalFormatting>
  <conditionalFormatting sqref="BN153">
    <cfRule type="expression" dxfId="256" priority="201">
      <formula>LEN(BN153)&gt;=3</formula>
    </cfRule>
  </conditionalFormatting>
  <conditionalFormatting sqref="BP153">
    <cfRule type="expression" dxfId="255" priority="199">
      <formula>LEN(BP153)&gt;=3</formula>
    </cfRule>
  </conditionalFormatting>
  <conditionalFormatting sqref="BV153">
    <cfRule type="expression" dxfId="254" priority="198">
      <formula>LEN(BV153)&gt;=3</formula>
    </cfRule>
  </conditionalFormatting>
  <conditionalFormatting sqref="CD153">
    <cfRule type="expression" dxfId="253" priority="197">
      <formula>LEN(CD153)&gt;=3</formula>
    </cfRule>
  </conditionalFormatting>
  <conditionalFormatting sqref="CJ153">
    <cfRule type="expression" dxfId="252" priority="196">
      <formula>LEN(CJ153)&gt;=3</formula>
    </cfRule>
  </conditionalFormatting>
  <conditionalFormatting sqref="BX153">
    <cfRule type="expression" dxfId="251" priority="195">
      <formula>LEN(BX153)&gt;=3</formula>
    </cfRule>
  </conditionalFormatting>
  <conditionalFormatting sqref="BZ153">
    <cfRule type="expression" dxfId="250" priority="194">
      <formula>LEN(BZ153)&gt;=3</formula>
    </cfRule>
  </conditionalFormatting>
  <conditionalFormatting sqref="CF153">
    <cfRule type="expression" dxfId="249" priority="193">
      <formula>LEN(CF153)&gt;=3</formula>
    </cfRule>
  </conditionalFormatting>
  <conditionalFormatting sqref="CH153">
    <cfRule type="expression" dxfId="248" priority="192">
      <formula>LEN(CH153)&gt;=3</formula>
    </cfRule>
  </conditionalFormatting>
  <conditionalFormatting sqref="BH154">
    <cfRule type="expression" dxfId="247" priority="191">
      <formula>LEN(BH154)&gt;=3</formula>
    </cfRule>
  </conditionalFormatting>
  <conditionalFormatting sqref="BJ154">
    <cfRule type="expression" dxfId="246" priority="190">
      <formula>LEN(BJ154)&gt;=3</formula>
    </cfRule>
  </conditionalFormatting>
  <conditionalFormatting sqref="BN154">
    <cfRule type="expression" dxfId="245" priority="189">
      <formula>LEN(BN154)&gt;=3</formula>
    </cfRule>
  </conditionalFormatting>
  <conditionalFormatting sqref="BP154">
    <cfRule type="expression" dxfId="244" priority="188">
      <formula>LEN(BP154)&gt;=3</formula>
    </cfRule>
  </conditionalFormatting>
  <conditionalFormatting sqref="BV154">
    <cfRule type="expression" dxfId="243" priority="187">
      <formula>LEN(BV154)&gt;=3</formula>
    </cfRule>
  </conditionalFormatting>
  <conditionalFormatting sqref="BX154">
    <cfRule type="expression" dxfId="242" priority="186">
      <formula>LEN(BX154)&gt;=3</formula>
    </cfRule>
  </conditionalFormatting>
  <conditionalFormatting sqref="BZ154">
    <cfRule type="expression" dxfId="241" priority="185">
      <formula>LEN(BZ154)&gt;=3</formula>
    </cfRule>
  </conditionalFormatting>
  <conditionalFormatting sqref="CD154">
    <cfRule type="expression" dxfId="240" priority="183">
      <formula>LEN(CD154)&gt;=3</formula>
    </cfRule>
  </conditionalFormatting>
  <conditionalFormatting sqref="CJ154">
    <cfRule type="expression" dxfId="239" priority="182">
      <formula>LEN(CJ154)&gt;=3</formula>
    </cfRule>
  </conditionalFormatting>
  <conditionalFormatting sqref="CF154">
    <cfRule type="expression" dxfId="238" priority="181">
      <formula>LEN(CF154)&gt;=3</formula>
    </cfRule>
  </conditionalFormatting>
  <conditionalFormatting sqref="CH154">
    <cfRule type="expression" dxfId="237" priority="180">
      <formula>LEN(CH154)&gt;=3</formula>
    </cfRule>
  </conditionalFormatting>
  <conditionalFormatting sqref="BF155">
    <cfRule type="expression" dxfId="236" priority="179">
      <formula>LEN(BF155)&gt;=3</formula>
    </cfRule>
  </conditionalFormatting>
  <conditionalFormatting sqref="BF152">
    <cfRule type="expression" dxfId="235" priority="178">
      <formula>LEN(BF152)&gt;=3</formula>
    </cfRule>
  </conditionalFormatting>
  <conditionalFormatting sqref="BV155">
    <cfRule type="expression" dxfId="234" priority="177">
      <formula>LEN(BV155)&gt;=3</formula>
    </cfRule>
  </conditionalFormatting>
  <conditionalFormatting sqref="CD155">
    <cfRule type="expression" dxfId="233" priority="176">
      <formula>LEN(CD155)&gt;=3</formula>
    </cfRule>
  </conditionalFormatting>
  <conditionalFormatting sqref="CJ155">
    <cfRule type="expression" dxfId="232" priority="175">
      <formula>LEN(CJ155)&gt;=3</formula>
    </cfRule>
  </conditionalFormatting>
  <conditionalFormatting sqref="BF156">
    <cfRule type="expression" dxfId="231" priority="173">
      <formula>LEN(BF156)&gt;=3</formula>
    </cfRule>
  </conditionalFormatting>
  <conditionalFormatting sqref="BH156">
    <cfRule type="expression" dxfId="230" priority="171">
      <formula>LEN(BH156)&gt;=3</formula>
    </cfRule>
  </conditionalFormatting>
  <conditionalFormatting sqref="BJ156">
    <cfRule type="expression" dxfId="229" priority="170">
      <formula>LEN(BJ156)&gt;=3</formula>
    </cfRule>
  </conditionalFormatting>
  <conditionalFormatting sqref="BN156">
    <cfRule type="expression" dxfId="228" priority="169">
      <formula>LEN(BN156)&gt;=3</formula>
    </cfRule>
  </conditionalFormatting>
  <conditionalFormatting sqref="BP156">
    <cfRule type="expression" dxfId="227" priority="168">
      <formula>LEN(BP156)&gt;=3</formula>
    </cfRule>
  </conditionalFormatting>
  <conditionalFormatting sqref="BV156">
    <cfRule type="expression" dxfId="226" priority="167">
      <formula>LEN(BV156)&gt;=3</formula>
    </cfRule>
  </conditionalFormatting>
  <conditionalFormatting sqref="BX156">
    <cfRule type="expression" dxfId="225" priority="166">
      <formula>LEN(BX156)&gt;=3</formula>
    </cfRule>
  </conditionalFormatting>
  <conditionalFormatting sqref="BZ156">
    <cfRule type="expression" dxfId="224" priority="165">
      <formula>LEN(BZ156)&gt;=3</formula>
    </cfRule>
  </conditionalFormatting>
  <conditionalFormatting sqref="CD156">
    <cfRule type="expression" dxfId="223" priority="164">
      <formula>LEN(CD156)&gt;=3</formula>
    </cfRule>
  </conditionalFormatting>
  <conditionalFormatting sqref="CF156">
    <cfRule type="expression" dxfId="222" priority="163">
      <formula>LEN(CF156)&gt;=3</formula>
    </cfRule>
  </conditionalFormatting>
  <conditionalFormatting sqref="CH156">
    <cfRule type="expression" dxfId="221" priority="162">
      <formula>LEN(CH156)&gt;=3</formula>
    </cfRule>
  </conditionalFormatting>
  <conditionalFormatting sqref="CJ156">
    <cfRule type="expression" dxfId="220" priority="161">
      <formula>LEN(CJ156)&gt;=3</formula>
    </cfRule>
  </conditionalFormatting>
  <conditionalFormatting sqref="BF157">
    <cfRule type="expression" dxfId="219" priority="160">
      <formula>LEN(BF157)&gt;=3</formula>
    </cfRule>
  </conditionalFormatting>
  <conditionalFormatting sqref="BH157">
    <cfRule type="expression" dxfId="218" priority="159">
      <formula>LEN(BH157)&gt;=3</formula>
    </cfRule>
  </conditionalFormatting>
  <conditionalFormatting sqref="BJ157">
    <cfRule type="expression" dxfId="217" priority="158">
      <formula>LEN(BJ157)&gt;=3</formula>
    </cfRule>
  </conditionalFormatting>
  <conditionalFormatting sqref="BL157">
    <cfRule type="expression" dxfId="216" priority="157">
      <formula>LEN(BL157)&gt;=3</formula>
    </cfRule>
  </conditionalFormatting>
  <conditionalFormatting sqref="BV157">
    <cfRule type="expression" dxfId="215" priority="156">
      <formula>LEN(BV157)&gt;=3</formula>
    </cfRule>
  </conditionalFormatting>
  <conditionalFormatting sqref="CD157">
    <cfRule type="expression" dxfId="214" priority="155">
      <formula>LEN(CD157)&gt;=3</formula>
    </cfRule>
  </conditionalFormatting>
  <conditionalFormatting sqref="CJ157">
    <cfRule type="expression" dxfId="213" priority="154">
      <formula>LEN(CJ157)&gt;=3</formula>
    </cfRule>
  </conditionalFormatting>
  <conditionalFormatting sqref="BV158">
    <cfRule type="expression" dxfId="212" priority="153">
      <formula>LEN(BV158)&gt;=3</formula>
    </cfRule>
  </conditionalFormatting>
  <conditionalFormatting sqref="CD158">
    <cfRule type="expression" dxfId="211" priority="152">
      <formula>LEN(CD158)&gt;=3</formula>
    </cfRule>
  </conditionalFormatting>
  <conditionalFormatting sqref="CJ158">
    <cfRule type="expression" dxfId="210" priority="151">
      <formula>LEN(CJ158)&gt;=3</formula>
    </cfRule>
  </conditionalFormatting>
  <conditionalFormatting sqref="BX158">
    <cfRule type="expression" dxfId="209" priority="150">
      <formula>LEN(BX158)&gt;=3</formula>
    </cfRule>
  </conditionalFormatting>
  <conditionalFormatting sqref="BZ158">
    <cfRule type="expression" dxfId="208" priority="149">
      <formula>LEN(BZ158)&gt;=3</formula>
    </cfRule>
  </conditionalFormatting>
  <conditionalFormatting sqref="CF158">
    <cfRule type="expression" dxfId="207" priority="148">
      <formula>LEN(CF158)&gt;=3</formula>
    </cfRule>
  </conditionalFormatting>
  <conditionalFormatting sqref="CH158">
    <cfRule type="expression" dxfId="206" priority="147">
      <formula>LEN(CH158)&gt;=3</formula>
    </cfRule>
  </conditionalFormatting>
  <conditionalFormatting sqref="BH159">
    <cfRule type="expression" dxfId="205" priority="146">
      <formula>LEN(BH159)&gt;=3</formula>
    </cfRule>
  </conditionalFormatting>
  <conditionalFormatting sqref="BJ159">
    <cfRule type="expression" dxfId="204" priority="145">
      <formula>LEN(BJ159)&gt;=3</formula>
    </cfRule>
  </conditionalFormatting>
  <conditionalFormatting sqref="BN159">
    <cfRule type="expression" dxfId="203" priority="144">
      <formula>LEN(BN159)&gt;=3</formula>
    </cfRule>
  </conditionalFormatting>
  <conditionalFormatting sqref="BP159">
    <cfRule type="expression" dxfId="202" priority="142">
      <formula>LEN(BP159)&gt;=3</formula>
    </cfRule>
  </conditionalFormatting>
  <conditionalFormatting sqref="BV159">
    <cfRule type="expression" dxfId="201" priority="141">
      <formula>LEN(BV159)&gt;=3</formula>
    </cfRule>
  </conditionalFormatting>
  <conditionalFormatting sqref="BX159">
    <cfRule type="expression" dxfId="200" priority="140">
      <formula>LEN(BX159)&gt;=3</formula>
    </cfRule>
  </conditionalFormatting>
  <conditionalFormatting sqref="BZ159">
    <cfRule type="expression" dxfId="199" priority="139">
      <formula>LEN(BZ159)&gt;=3</formula>
    </cfRule>
  </conditionalFormatting>
  <conditionalFormatting sqref="CD159">
    <cfRule type="expression" dxfId="198" priority="138">
      <formula>LEN(CD159)&gt;=3</formula>
    </cfRule>
  </conditionalFormatting>
  <conditionalFormatting sqref="CF159">
    <cfRule type="expression" dxfId="197" priority="137">
      <formula>LEN(CF159)&gt;=3</formula>
    </cfRule>
  </conditionalFormatting>
  <conditionalFormatting sqref="CH159">
    <cfRule type="expression" dxfId="196" priority="136">
      <formula>LEN(CH159)&gt;=3</formula>
    </cfRule>
  </conditionalFormatting>
  <conditionalFormatting sqref="CJ159">
    <cfRule type="expression" dxfId="195" priority="135">
      <formula>LEN(CJ159)&gt;=3</formula>
    </cfRule>
  </conditionalFormatting>
  <conditionalFormatting sqref="BH160">
    <cfRule type="expression" dxfId="194" priority="134">
      <formula>LEN(BH160)&gt;=3</formula>
    </cfRule>
  </conditionalFormatting>
  <conditionalFormatting sqref="BJ160">
    <cfRule type="expression" dxfId="193" priority="132">
      <formula>LEN(BJ160)&gt;=3</formula>
    </cfRule>
  </conditionalFormatting>
  <conditionalFormatting sqref="BN160">
    <cfRule type="expression" dxfId="192" priority="131">
      <formula>LEN(BN160)&gt;=3</formula>
    </cfRule>
  </conditionalFormatting>
  <conditionalFormatting sqref="BP160">
    <cfRule type="expression" dxfId="191" priority="130">
      <formula>LEN(BP160)&gt;=3</formula>
    </cfRule>
  </conditionalFormatting>
  <conditionalFormatting sqref="BV160">
    <cfRule type="expression" dxfId="190" priority="129">
      <formula>LEN(BV160)&gt;=3</formula>
    </cfRule>
  </conditionalFormatting>
  <conditionalFormatting sqref="BX160">
    <cfRule type="expression" dxfId="189" priority="128">
      <formula>LEN(BX160)&gt;=3</formula>
    </cfRule>
  </conditionalFormatting>
  <conditionalFormatting sqref="BZ160">
    <cfRule type="expression" dxfId="188" priority="127">
      <formula>LEN(BZ160)&gt;=3</formula>
    </cfRule>
  </conditionalFormatting>
  <conditionalFormatting sqref="CD160">
    <cfRule type="expression" dxfId="187" priority="126">
      <formula>LEN(CD160)&gt;=3</formula>
    </cfRule>
  </conditionalFormatting>
  <conditionalFormatting sqref="CF160">
    <cfRule type="expression" dxfId="186" priority="125">
      <formula>LEN(CF160)&gt;=3</formula>
    </cfRule>
  </conditionalFormatting>
  <conditionalFormatting sqref="CH160">
    <cfRule type="expression" dxfId="185" priority="124">
      <formula>LEN(CH160)&gt;=3</formula>
    </cfRule>
  </conditionalFormatting>
  <conditionalFormatting sqref="CJ160">
    <cfRule type="expression" dxfId="184" priority="1044">
      <formula>LEN(CJ160)&gt;=3</formula>
    </cfRule>
  </conditionalFormatting>
  <conditionalFormatting sqref="BJ158">
    <cfRule type="expression" dxfId="183" priority="120">
      <formula>$P158="Y"</formula>
    </cfRule>
  </conditionalFormatting>
  <conditionalFormatting sqref="BJ158">
    <cfRule type="expression" dxfId="182" priority="119">
      <formula>$S158="Y"</formula>
    </cfRule>
  </conditionalFormatting>
  <conditionalFormatting sqref="BJ161:BJ163 BJ169">
    <cfRule type="expression" dxfId="181" priority="118">
      <formula>$P161="Y"</formula>
    </cfRule>
  </conditionalFormatting>
  <conditionalFormatting sqref="BJ161:BJ163 BJ169">
    <cfRule type="expression" dxfId="180" priority="117">
      <formula>$S161="Y"</formula>
    </cfRule>
  </conditionalFormatting>
  <conditionalFormatting sqref="BJ155">
    <cfRule type="expression" dxfId="179" priority="116">
      <formula>LEN(BJ155)&gt;=3</formula>
    </cfRule>
  </conditionalFormatting>
  <conditionalFormatting sqref="BP155">
    <cfRule type="expression" dxfId="178" priority="115">
      <formula>LEN(BP155)&gt;=3</formula>
    </cfRule>
  </conditionalFormatting>
  <conditionalFormatting sqref="BH161">
    <cfRule type="expression" dxfId="177" priority="114">
      <formula>LEN(BH161)&gt;=3</formula>
    </cfRule>
  </conditionalFormatting>
  <conditionalFormatting sqref="BN161">
    <cfRule type="expression" dxfId="176" priority="113">
      <formula>LEN(BN161)&gt;=3</formula>
    </cfRule>
  </conditionalFormatting>
  <conditionalFormatting sqref="BV161">
    <cfRule type="expression" dxfId="175" priority="112">
      <formula>LEN(BV161)&gt;=3</formula>
    </cfRule>
  </conditionalFormatting>
  <conditionalFormatting sqref="CD161">
    <cfRule type="expression" dxfId="174" priority="111">
      <formula>LEN(CD161)&gt;=3</formula>
    </cfRule>
  </conditionalFormatting>
  <conditionalFormatting sqref="CJ161">
    <cfRule type="expression" dxfId="173" priority="110">
      <formula>LEN(CJ161)&gt;=3</formula>
    </cfRule>
  </conditionalFormatting>
  <conditionalFormatting sqref="BN162">
    <cfRule type="expression" dxfId="172" priority="109">
      <formula>LEN(BN162)&gt;=3</formula>
    </cfRule>
  </conditionalFormatting>
  <conditionalFormatting sqref="BV162">
    <cfRule type="expression" dxfId="171" priority="108">
      <formula>LEN(BV162)&gt;=3</formula>
    </cfRule>
  </conditionalFormatting>
  <conditionalFormatting sqref="CD162">
    <cfRule type="expression" dxfId="170" priority="107">
      <formula>LEN(CD162)&gt;=3</formula>
    </cfRule>
  </conditionalFormatting>
  <conditionalFormatting sqref="CJ162">
    <cfRule type="expression" dxfId="169" priority="106">
      <formula>LEN(CJ162)&gt;=3</formula>
    </cfRule>
  </conditionalFormatting>
  <conditionalFormatting sqref="BV163">
    <cfRule type="expression" dxfId="168" priority="104">
      <formula>LEN(BV163)&gt;=3</formula>
    </cfRule>
  </conditionalFormatting>
  <conditionalFormatting sqref="CD163">
    <cfRule type="expression" dxfId="167" priority="103">
      <formula>LEN(CD163)&gt;=3</formula>
    </cfRule>
  </conditionalFormatting>
  <conditionalFormatting sqref="CJ163">
    <cfRule type="expression" dxfId="166" priority="102">
      <formula>LEN(CJ163)&gt;=3</formula>
    </cfRule>
  </conditionalFormatting>
  <conditionalFormatting sqref="BH164">
    <cfRule type="expression" dxfId="165" priority="101">
      <formula>LEN(BH164)&gt;=3</formula>
    </cfRule>
  </conditionalFormatting>
  <conditionalFormatting sqref="BJ164">
    <cfRule type="expression" dxfId="164" priority="99">
      <formula>LEN(BJ164)&gt;=3</formula>
    </cfRule>
  </conditionalFormatting>
  <conditionalFormatting sqref="BN164">
    <cfRule type="expression" dxfId="163" priority="98">
      <formula>LEN(BN164)&gt;=3</formula>
    </cfRule>
  </conditionalFormatting>
  <conditionalFormatting sqref="BP164">
    <cfRule type="expression" dxfId="162" priority="97">
      <formula>LEN(BP164)&gt;=3</formula>
    </cfRule>
  </conditionalFormatting>
  <conditionalFormatting sqref="BV164">
    <cfRule type="expression" dxfId="161" priority="96">
      <formula>LEN(BV164)&gt;=3</formula>
    </cfRule>
  </conditionalFormatting>
  <conditionalFormatting sqref="CD164">
    <cfRule type="expression" dxfId="160" priority="95">
      <formula>LEN(CD164)&gt;=3</formula>
    </cfRule>
  </conditionalFormatting>
  <conditionalFormatting sqref="CJ164">
    <cfRule type="expression" dxfId="159" priority="94">
      <formula>LEN(CJ164)&gt;=3</formula>
    </cfRule>
  </conditionalFormatting>
  <conditionalFormatting sqref="BX164">
    <cfRule type="expression" dxfId="158" priority="93">
      <formula>LEN(BX164)&gt;=3</formula>
    </cfRule>
  </conditionalFormatting>
  <conditionalFormatting sqref="BZ164">
    <cfRule type="expression" dxfId="157" priority="92">
      <formula>LEN(BZ164)&gt;=3</formula>
    </cfRule>
  </conditionalFormatting>
  <conditionalFormatting sqref="CF164">
    <cfRule type="expression" dxfId="156" priority="91">
      <formula>LEN(CF164)&gt;=3</formula>
    </cfRule>
  </conditionalFormatting>
  <conditionalFormatting sqref="CH164">
    <cfRule type="expression" dxfId="155" priority="90">
      <formula>LEN(CH164)&gt;=3</formula>
    </cfRule>
  </conditionalFormatting>
  <conditionalFormatting sqref="BF165">
    <cfRule type="expression" dxfId="154" priority="89">
      <formula>LEN(BF165)&gt;=3</formula>
    </cfRule>
  </conditionalFormatting>
  <conditionalFormatting sqref="BH165">
    <cfRule type="expression" dxfId="153" priority="88">
      <formula>LEN(BH165)&gt;=3</formula>
    </cfRule>
  </conditionalFormatting>
  <conditionalFormatting sqref="BJ165">
    <cfRule type="expression" dxfId="152" priority="87">
      <formula>LEN(BJ165)&gt;=3</formula>
    </cfRule>
  </conditionalFormatting>
  <conditionalFormatting sqref="BN165">
    <cfRule type="expression" dxfId="151" priority="86">
      <formula>LEN(BN165)&gt;=3</formula>
    </cfRule>
  </conditionalFormatting>
  <conditionalFormatting sqref="BP165">
    <cfRule type="expression" dxfId="150" priority="85">
      <formula>LEN(BP165)&gt;=3</formula>
    </cfRule>
  </conditionalFormatting>
  <conditionalFormatting sqref="BV165">
    <cfRule type="expression" dxfId="149" priority="84">
      <formula>LEN(BV165)&gt;=3</formula>
    </cfRule>
  </conditionalFormatting>
  <conditionalFormatting sqref="CD165">
    <cfRule type="expression" dxfId="148" priority="83">
      <formula>LEN(CD165)&gt;=3</formula>
    </cfRule>
  </conditionalFormatting>
  <conditionalFormatting sqref="CJ165">
    <cfRule type="expression" dxfId="147" priority="82">
      <formula>LEN(CJ165)&gt;=3</formula>
    </cfRule>
  </conditionalFormatting>
  <conditionalFormatting sqref="BX165">
    <cfRule type="expression" dxfId="146" priority="81">
      <formula>LEN(BX165)&gt;=3</formula>
    </cfRule>
  </conditionalFormatting>
  <conditionalFormatting sqref="BZ165">
    <cfRule type="expression" dxfId="145" priority="80">
      <formula>LEN(BZ165)&gt;=3</formula>
    </cfRule>
  </conditionalFormatting>
  <conditionalFormatting sqref="CF165">
    <cfRule type="expression" dxfId="144" priority="79">
      <formula>LEN(CF165)&gt;=3</formula>
    </cfRule>
  </conditionalFormatting>
  <conditionalFormatting sqref="CH165">
    <cfRule type="expression" dxfId="143" priority="78">
      <formula>LEN(CH165)&gt;=3</formula>
    </cfRule>
  </conditionalFormatting>
  <conditionalFormatting sqref="BF166">
    <cfRule type="expression" dxfId="142" priority="77">
      <formula>LEN(BF166)&gt;=3</formula>
    </cfRule>
  </conditionalFormatting>
  <conditionalFormatting sqref="BH166">
    <cfRule type="expression" dxfId="141" priority="76">
      <formula>LEN(BH166)&gt;=3</formula>
    </cfRule>
  </conditionalFormatting>
  <conditionalFormatting sqref="BJ166">
    <cfRule type="expression" dxfId="140" priority="75">
      <formula>LEN(BJ166)&gt;=3</formula>
    </cfRule>
  </conditionalFormatting>
  <conditionalFormatting sqref="BN166">
    <cfRule type="expression" dxfId="139" priority="74">
      <formula>LEN(BN166)&gt;=3</formula>
    </cfRule>
  </conditionalFormatting>
  <conditionalFormatting sqref="BP166">
    <cfRule type="expression" dxfId="138" priority="73">
      <formula>LEN(BP166)&gt;=3</formula>
    </cfRule>
  </conditionalFormatting>
  <conditionalFormatting sqref="BV166">
    <cfRule type="expression" dxfId="137" priority="72">
      <formula>LEN(BV166)&gt;=3</formula>
    </cfRule>
  </conditionalFormatting>
  <conditionalFormatting sqref="CD166">
    <cfRule type="expression" dxfId="136" priority="71">
      <formula>LEN(CD166)&gt;=3</formula>
    </cfRule>
  </conditionalFormatting>
  <conditionalFormatting sqref="CJ166">
    <cfRule type="expression" dxfId="135" priority="70">
      <formula>LEN(CJ166)&gt;=3</formula>
    </cfRule>
  </conditionalFormatting>
  <conditionalFormatting sqref="BX166">
    <cfRule type="expression" dxfId="134" priority="69">
      <formula>LEN(BX166)&gt;=3</formula>
    </cfRule>
  </conditionalFormatting>
  <conditionalFormatting sqref="BZ166">
    <cfRule type="expression" dxfId="133" priority="68">
      <formula>LEN(BZ166)&gt;=3</formula>
    </cfRule>
  </conditionalFormatting>
  <conditionalFormatting sqref="CF166">
    <cfRule type="expression" dxfId="132" priority="67">
      <formula>LEN(CF166)&gt;=3</formula>
    </cfRule>
  </conditionalFormatting>
  <conditionalFormatting sqref="CH166">
    <cfRule type="expression" dxfId="131" priority="66">
      <formula>LEN(CH166)&gt;=3</formula>
    </cfRule>
  </conditionalFormatting>
  <conditionalFormatting sqref="BP167">
    <cfRule type="expression" dxfId="130" priority="65">
      <formula>LEN(BP167)&gt;=3</formula>
    </cfRule>
  </conditionalFormatting>
  <conditionalFormatting sqref="BV167">
    <cfRule type="expression" dxfId="129" priority="64">
      <formula>LEN(BV167)&gt;=3</formula>
    </cfRule>
  </conditionalFormatting>
  <conditionalFormatting sqref="CD167">
    <cfRule type="expression" dxfId="128" priority="63">
      <formula>LEN(CD167)&gt;=3</formula>
    </cfRule>
  </conditionalFormatting>
  <conditionalFormatting sqref="CJ167">
    <cfRule type="expression" dxfId="127" priority="62">
      <formula>LEN(CJ167)&gt;=3</formula>
    </cfRule>
  </conditionalFormatting>
  <conditionalFormatting sqref="BH168">
    <cfRule type="expression" dxfId="126" priority="61">
      <formula>LEN(BH168)&gt;=3</formula>
    </cfRule>
  </conditionalFormatting>
  <conditionalFormatting sqref="BJ168">
    <cfRule type="expression" dxfId="125" priority="60">
      <formula>LEN(BJ168)&gt;=3</formula>
    </cfRule>
  </conditionalFormatting>
  <conditionalFormatting sqref="CD168">
    <cfRule type="expression" dxfId="124" priority="58">
      <formula>LEN(CD168)&gt;=3</formula>
    </cfRule>
  </conditionalFormatting>
  <conditionalFormatting sqref="CJ168">
    <cfRule type="expression" dxfId="123" priority="57">
      <formula>LEN(CJ168)&gt;=3</formula>
    </cfRule>
  </conditionalFormatting>
  <conditionalFormatting sqref="BV168">
    <cfRule type="expression" dxfId="122" priority="56">
      <formula>LEN(BV168)&gt;=3</formula>
    </cfRule>
  </conditionalFormatting>
  <conditionalFormatting sqref="BH169">
    <cfRule type="expression" dxfId="121" priority="55">
      <formula>LEN(BH169)&gt;=3</formula>
    </cfRule>
  </conditionalFormatting>
  <conditionalFormatting sqref="BN169">
    <cfRule type="expression" dxfId="120" priority="54">
      <formula>LEN(BN169)&gt;=3</formula>
    </cfRule>
  </conditionalFormatting>
  <conditionalFormatting sqref="BP169">
    <cfRule type="expression" dxfId="119" priority="53">
      <formula>LEN(BP169)&gt;=3</formula>
    </cfRule>
  </conditionalFormatting>
  <conditionalFormatting sqref="BV169">
    <cfRule type="expression" dxfId="118" priority="52">
      <formula>LEN(BV169)&gt;=3</formula>
    </cfRule>
  </conditionalFormatting>
  <conditionalFormatting sqref="CD169">
    <cfRule type="expression" dxfId="117" priority="51">
      <formula>LEN(CD169)&gt;=3</formula>
    </cfRule>
  </conditionalFormatting>
  <conditionalFormatting sqref="CJ169">
    <cfRule type="expression" dxfId="116" priority="50">
      <formula>LEN(CJ169)&gt;=3</formula>
    </cfRule>
  </conditionalFormatting>
  <conditionalFormatting sqref="BX169">
    <cfRule type="expression" dxfId="115" priority="49">
      <formula>LEN(BX169)&gt;=3</formula>
    </cfRule>
  </conditionalFormatting>
  <conditionalFormatting sqref="BZ169">
    <cfRule type="expression" dxfId="114" priority="48">
      <formula>LEN(BZ169)&gt;=3</formula>
    </cfRule>
  </conditionalFormatting>
  <conditionalFormatting sqref="CF169">
    <cfRule type="expression" dxfId="113" priority="47">
      <formula>LEN(CF169)&gt;=3</formula>
    </cfRule>
  </conditionalFormatting>
  <conditionalFormatting sqref="CH169">
    <cfRule type="expression" dxfId="112" priority="46">
      <formula>LEN(CH169)&gt;=3</formula>
    </cfRule>
  </conditionalFormatting>
  <conditionalFormatting sqref="BE173:CK19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07">
    <cfRule type="expression" dxfId="111" priority="44">
      <formula>LEN(BX107)&gt;=3</formula>
    </cfRule>
  </conditionalFormatting>
  <conditionalFormatting sqref="BZ107">
    <cfRule type="expression" dxfId="110" priority="43">
      <formula>LEN(BZ107)&gt;=3</formula>
    </cfRule>
  </conditionalFormatting>
  <conditionalFormatting sqref="CD107">
    <cfRule type="expression" dxfId="109" priority="42">
      <formula>LEN(CD107)&gt;=3</formula>
    </cfRule>
  </conditionalFormatting>
  <conditionalFormatting sqref="CF107">
    <cfRule type="expression" dxfId="108" priority="41">
      <formula>LEN(CF107)&gt;=3</formula>
    </cfRule>
  </conditionalFormatting>
  <conditionalFormatting sqref="CH107">
    <cfRule type="expression" dxfId="107" priority="40">
      <formula>LEN(CH107)&gt;=3</formula>
    </cfRule>
  </conditionalFormatting>
  <conditionalFormatting sqref="CJ107">
    <cfRule type="expression" dxfId="106" priority="39">
      <formula>LEN(CJ107)&gt;=3</formula>
    </cfRule>
  </conditionalFormatting>
  <conditionalFormatting sqref="BX119">
    <cfRule type="expression" dxfId="105" priority="38">
      <formula>LEN(BX119)&gt;=3</formula>
    </cfRule>
  </conditionalFormatting>
  <conditionalFormatting sqref="BZ119">
    <cfRule type="expression" dxfId="104" priority="37">
      <formula>LEN(BZ119)&gt;=3</formula>
    </cfRule>
  </conditionalFormatting>
  <conditionalFormatting sqref="CD119">
    <cfRule type="expression" dxfId="103" priority="36">
      <formula>LEN(CD119)&gt;=3</formula>
    </cfRule>
  </conditionalFormatting>
  <conditionalFormatting sqref="CF119">
    <cfRule type="expression" dxfId="102" priority="35">
      <formula>LEN(CF119)&gt;=3</formula>
    </cfRule>
  </conditionalFormatting>
  <conditionalFormatting sqref="CH119">
    <cfRule type="expression" dxfId="101" priority="34">
      <formula>LEN(CH119)&gt;=3</formula>
    </cfRule>
  </conditionalFormatting>
  <conditionalFormatting sqref="CJ119">
    <cfRule type="expression" dxfId="100" priority="33">
      <formula>LEN(CJ119)&gt;=3</formula>
    </cfRule>
  </conditionalFormatting>
  <conditionalFormatting sqref="BN119">
    <cfRule type="expression" dxfId="99" priority="32">
      <formula>LEN(BN119)&gt;=3</formula>
    </cfRule>
  </conditionalFormatting>
  <conditionalFormatting sqref="BX106">
    <cfRule type="expression" dxfId="98" priority="31">
      <formula>LEN(BX106)&gt;=3</formula>
    </cfRule>
  </conditionalFormatting>
  <conditionalFormatting sqref="BZ106">
    <cfRule type="expression" dxfId="97" priority="30">
      <formula>LEN(BZ106)&gt;=3</formula>
    </cfRule>
  </conditionalFormatting>
  <conditionalFormatting sqref="CD106">
    <cfRule type="expression" dxfId="96" priority="29">
      <formula>LEN(CD106)&gt;=3</formula>
    </cfRule>
  </conditionalFormatting>
  <conditionalFormatting sqref="CF106">
    <cfRule type="expression" dxfId="95" priority="28">
      <formula>LEN(CF106)&gt;=3</formula>
    </cfRule>
  </conditionalFormatting>
  <conditionalFormatting sqref="CH106">
    <cfRule type="expression" dxfId="94" priority="27">
      <formula>LEN(CH106)&gt;=3</formula>
    </cfRule>
  </conditionalFormatting>
  <conditionalFormatting sqref="CJ106">
    <cfRule type="expression" dxfId="93" priority="25">
      <formula>LEN(CJ106)&gt;=3</formula>
    </cfRule>
  </conditionalFormatting>
  <conditionalFormatting sqref="BP122">
    <cfRule type="expression" dxfId="92" priority="24">
      <formula>LEN(BP122)&gt;=3</formula>
    </cfRule>
  </conditionalFormatting>
  <conditionalFormatting sqref="BV122">
    <cfRule type="expression" dxfId="91" priority="23">
      <formula>LEN(BV122)&gt;=3</formula>
    </cfRule>
  </conditionalFormatting>
  <conditionalFormatting sqref="BX122">
    <cfRule type="expression" dxfId="90" priority="22">
      <formula>LEN(BX122)&gt;=3</formula>
    </cfRule>
  </conditionalFormatting>
  <conditionalFormatting sqref="BZ122">
    <cfRule type="expression" dxfId="89" priority="21">
      <formula>LEN(BZ122)&gt;=3</formula>
    </cfRule>
  </conditionalFormatting>
  <conditionalFormatting sqref="CD122">
    <cfRule type="expression" dxfId="88" priority="20">
      <formula>LEN(CD122)&gt;=3</formula>
    </cfRule>
  </conditionalFormatting>
  <conditionalFormatting sqref="CF122">
    <cfRule type="expression" dxfId="87" priority="19">
      <formula>LEN(CF122)&gt;=3</formula>
    </cfRule>
  </conditionalFormatting>
  <conditionalFormatting sqref="CH122">
    <cfRule type="expression" dxfId="86" priority="18">
      <formula>LEN(CH122)&gt;=3</formula>
    </cfRule>
  </conditionalFormatting>
  <conditionalFormatting sqref="CJ122">
    <cfRule type="expression" dxfId="85" priority="17">
      <formula>LEN(CJ122)&gt;=3</formula>
    </cfRule>
  </conditionalFormatting>
  <conditionalFormatting sqref="BP118">
    <cfRule type="expression" dxfId="84" priority="9">
      <formula>LEN(BP118)&gt;=3</formula>
    </cfRule>
  </conditionalFormatting>
  <conditionalFormatting sqref="BV118">
    <cfRule type="expression" dxfId="83" priority="8">
      <formula>LEN(BV118)&gt;=3</formula>
    </cfRule>
  </conditionalFormatting>
  <conditionalFormatting sqref="BX118">
    <cfRule type="expression" dxfId="82" priority="7">
      <formula>LEN(BX118)&gt;=3</formula>
    </cfRule>
  </conditionalFormatting>
  <conditionalFormatting sqref="BZ118">
    <cfRule type="expression" dxfId="81" priority="6">
      <formula>LEN(BZ118)&gt;=3</formula>
    </cfRule>
  </conditionalFormatting>
  <conditionalFormatting sqref="CD118">
    <cfRule type="expression" dxfId="80" priority="5">
      <formula>LEN(CD118)&gt;=3</formula>
    </cfRule>
  </conditionalFormatting>
  <conditionalFormatting sqref="CF118">
    <cfRule type="expression" dxfId="79" priority="4">
      <formula>LEN(CF118)&gt;=3</formula>
    </cfRule>
  </conditionalFormatting>
  <conditionalFormatting sqref="CH118">
    <cfRule type="expression" dxfId="78" priority="3">
      <formula>LEN(CH118)&gt;=3</formula>
    </cfRule>
  </conditionalFormatting>
  <conditionalFormatting sqref="CJ118">
    <cfRule type="expression" dxfId="77" priority="1">
      <formula>LEN(CJ118)&gt;=3</formula>
    </cfRule>
  </conditionalFormatting>
  <pageMargins left="0.7" right="0.7" top="0.75" bottom="0.75" header="0.3" footer="0.3"/>
  <pageSetup paperSize="9" scale="44" orientation="landscape" r:id="rId1"/>
  <rowBreaks count="3" manualBreakCount="3">
    <brk id="109" max="366" man="1"/>
    <brk id="146" max="16383" man="1"/>
    <brk id="171" max="16383" man="1"/>
  </rowBreaks>
  <colBreaks count="3" manualBreakCount="3">
    <brk id="19" max="1048575" man="1"/>
    <brk id="55" max="1048575" man="1"/>
    <brk id="9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0DB6-0C5A-42BF-B716-49BDC7AB6DC1}">
  <sheetPr codeName="Sheet5"/>
  <dimension ref="A1:QQ86"/>
  <sheetViews>
    <sheetView zoomScale="80" zoomScaleNormal="80" workbookViewId="0">
      <pane xSplit="4" ySplit="1" topLeftCell="OZ2" activePane="bottomRight" state="frozen"/>
      <selection pane="topRight" activeCell="E1" sqref="E1"/>
      <selection pane="bottomLeft" activeCell="A2" sqref="A2"/>
      <selection pane="bottomRight" activeCell="PQ35" sqref="PQ35"/>
    </sheetView>
  </sheetViews>
  <sheetFormatPr defaultRowHeight="16.5" x14ac:dyDescent="0.3"/>
  <cols>
    <col min="2" max="2" width="20.125" customWidth="1"/>
    <col min="3" max="3" width="13.875" customWidth="1"/>
    <col min="4" max="4" width="13" style="12" customWidth="1"/>
    <col min="5" max="5" width="13" customWidth="1"/>
    <col min="6" max="6" width="1.75" customWidth="1"/>
    <col min="7" max="7" width="6.875" customWidth="1"/>
    <col min="8" max="8" width="2" customWidth="1"/>
    <col min="9" max="10" width="6.75" customWidth="1"/>
    <col min="11" max="11" width="13" customWidth="1"/>
    <col min="12" max="12" width="2" customWidth="1"/>
    <col min="13" max="13" width="6.875" customWidth="1"/>
    <col min="14" max="14" width="2" customWidth="1"/>
    <col min="15" max="16" width="8.75" customWidth="1"/>
    <col min="18" max="18" width="2" customWidth="1"/>
    <col min="19" max="19" width="5.625" customWidth="1"/>
    <col min="20" max="20" width="2" customWidth="1"/>
    <col min="21" max="22" width="5.625" customWidth="1"/>
    <col min="23" max="23" width="13" customWidth="1"/>
    <col min="24" max="24" width="2" customWidth="1"/>
    <col min="25" max="25" width="6.875" customWidth="1"/>
    <col min="26" max="26" width="2" customWidth="1"/>
    <col min="27" max="28" width="5.125" customWidth="1"/>
    <col min="30" max="30" width="2" customWidth="1"/>
    <col min="31" max="31" width="5.625" customWidth="1"/>
    <col min="32" max="32" width="2" customWidth="1"/>
    <col min="33" max="34" width="5.625" customWidth="1"/>
    <col min="35" max="35" width="13" customWidth="1"/>
    <col min="36" max="36" width="2" customWidth="1"/>
    <col min="37" max="37" width="6.875" customWidth="1"/>
    <col min="38" max="38" width="2" customWidth="1"/>
    <col min="39" max="40" width="5.125" customWidth="1"/>
    <col min="42" max="42" width="2" customWidth="1"/>
    <col min="43" max="43" width="5.625" customWidth="1"/>
    <col min="44" max="44" width="2" customWidth="1"/>
    <col min="45" max="46" width="5.625" customWidth="1"/>
    <col min="47" max="47" width="13" customWidth="1"/>
    <col min="48" max="48" width="2" customWidth="1"/>
    <col min="49" max="49" width="6.875" customWidth="1"/>
    <col min="50" max="50" width="2" customWidth="1"/>
    <col min="51" max="52" width="5.125" customWidth="1"/>
    <col min="54" max="54" width="2" customWidth="1"/>
    <col min="55" max="55" width="5.625" customWidth="1"/>
    <col min="56" max="56" width="2" customWidth="1"/>
    <col min="57" max="58" width="5.625" customWidth="1"/>
    <col min="59" max="59" width="13" customWidth="1"/>
    <col min="60" max="60" width="2" customWidth="1"/>
    <col min="61" max="61" width="6.875" customWidth="1"/>
    <col min="62" max="62" width="2" customWidth="1"/>
    <col min="63" max="64" width="5.125" customWidth="1"/>
    <col min="66" max="66" width="2" customWidth="1"/>
    <col min="67" max="67" width="5.625" customWidth="1"/>
    <col min="68" max="68" width="2" customWidth="1"/>
    <col min="69" max="70" width="5.625" customWidth="1"/>
    <col min="71" max="71" width="13" customWidth="1"/>
    <col min="72" max="72" width="2" customWidth="1"/>
    <col min="73" max="73" width="6.875" customWidth="1"/>
    <col min="74" max="74" width="2" customWidth="1"/>
    <col min="75" max="76" width="5.125" customWidth="1"/>
    <col min="78" max="78" width="2" customWidth="1"/>
    <col min="79" max="79" width="5.625" customWidth="1"/>
    <col min="80" max="80" width="2" customWidth="1"/>
    <col min="81" max="82" width="5.625" customWidth="1"/>
    <col min="83" max="83" width="13" customWidth="1"/>
    <col min="84" max="84" width="2" customWidth="1"/>
    <col min="85" max="85" width="6.875" customWidth="1"/>
    <col min="86" max="86" width="2" customWidth="1"/>
    <col min="87" max="88" width="5.125" customWidth="1"/>
    <col min="90" max="90" width="2" customWidth="1"/>
    <col min="91" max="91" width="5.625" customWidth="1"/>
    <col min="92" max="92" width="2" customWidth="1"/>
    <col min="93" max="94" width="5.625" customWidth="1"/>
    <col min="95" max="95" width="13" customWidth="1"/>
    <col min="96" max="96" width="2" customWidth="1"/>
    <col min="97" max="97" width="6.875" customWidth="1"/>
    <col min="98" max="98" width="2" customWidth="1"/>
    <col min="99" max="100" width="5.125" customWidth="1"/>
    <col min="102" max="102" width="2" customWidth="1"/>
    <col min="103" max="103" width="5.625" customWidth="1"/>
    <col min="104" max="104" width="2" customWidth="1"/>
    <col min="105" max="106" width="5.625" customWidth="1"/>
    <col min="107" max="107" width="13" customWidth="1"/>
    <col min="108" max="108" width="2" customWidth="1"/>
    <col min="109" max="109" width="6.875" customWidth="1"/>
    <col min="110" max="110" width="2" customWidth="1"/>
    <col min="111" max="112" width="5.125" customWidth="1"/>
    <col min="114" max="114" width="2" customWidth="1"/>
    <col min="115" max="115" width="5.625" customWidth="1"/>
    <col min="116" max="116" width="2" customWidth="1"/>
    <col min="117" max="118" width="5.625" customWidth="1"/>
    <col min="119" max="119" width="13" customWidth="1"/>
    <col min="120" max="120" width="2" customWidth="1"/>
    <col min="121" max="121" width="6.875" customWidth="1"/>
    <col min="122" max="122" width="2" customWidth="1"/>
    <col min="123" max="124" width="5.125" customWidth="1"/>
    <col min="126" max="126" width="2" customWidth="1"/>
    <col min="127" max="127" width="5.625" customWidth="1"/>
    <col min="128" max="128" width="2" customWidth="1"/>
    <col min="129" max="130" width="5.625" customWidth="1"/>
    <col min="131" max="131" width="13" customWidth="1"/>
    <col min="132" max="132" width="2" customWidth="1"/>
    <col min="133" max="133" width="6.875" customWidth="1"/>
    <col min="134" max="134" width="2" customWidth="1"/>
    <col min="135" max="136" width="5.125" customWidth="1"/>
    <col min="138" max="138" width="2" customWidth="1"/>
    <col min="139" max="139" width="5.625" customWidth="1"/>
    <col min="140" max="140" width="2" customWidth="1"/>
    <col min="141" max="142" width="5.625" customWidth="1"/>
    <col min="143" max="143" width="13" customWidth="1"/>
    <col min="144" max="144" width="2" customWidth="1"/>
    <col min="145" max="145" width="6.875" customWidth="1"/>
    <col min="146" max="146" width="2" customWidth="1"/>
    <col min="147" max="148" width="5.125" customWidth="1"/>
    <col min="150" max="150" width="2" customWidth="1"/>
    <col min="151" max="151" width="5.625" customWidth="1"/>
    <col min="152" max="152" width="2" customWidth="1"/>
    <col min="153" max="154" width="5.625" customWidth="1"/>
    <col min="155" max="155" width="13" customWidth="1"/>
    <col min="156" max="156" width="2" customWidth="1"/>
    <col min="157" max="157" width="6.875" customWidth="1"/>
    <col min="158" max="158" width="2" customWidth="1"/>
    <col min="159" max="160" width="5.125" customWidth="1"/>
    <col min="162" max="162" width="2" customWidth="1"/>
    <col min="163" max="163" width="5.625" customWidth="1"/>
    <col min="164" max="164" width="2" customWidth="1"/>
    <col min="165" max="166" width="5.625" customWidth="1"/>
    <col min="167" max="167" width="13" customWidth="1"/>
    <col min="168" max="168" width="2" customWidth="1"/>
    <col min="169" max="169" width="6.875" customWidth="1"/>
    <col min="170" max="170" width="2" customWidth="1"/>
    <col min="171" max="172" width="5.125" customWidth="1"/>
    <col min="174" max="174" width="2" customWidth="1"/>
    <col min="175" max="175" width="5.625" customWidth="1"/>
    <col min="176" max="176" width="2" customWidth="1"/>
    <col min="177" max="178" width="5.625" customWidth="1"/>
    <col min="179" max="179" width="13" customWidth="1"/>
    <col min="180" max="180" width="2" customWidth="1"/>
    <col min="181" max="181" width="6.875" customWidth="1"/>
    <col min="182" max="182" width="2" customWidth="1"/>
    <col min="183" max="184" width="5.125" customWidth="1"/>
    <col min="186" max="186" width="2" customWidth="1"/>
    <col min="187" max="187" width="5.625" customWidth="1"/>
    <col min="188" max="188" width="2" customWidth="1"/>
    <col min="189" max="190" width="5.625" customWidth="1"/>
    <col min="191" max="191" width="13" customWidth="1"/>
    <col min="192" max="192" width="2" customWidth="1"/>
    <col min="193" max="193" width="6.875" customWidth="1"/>
    <col min="194" max="194" width="2" customWidth="1"/>
    <col min="195" max="196" width="5.125" customWidth="1"/>
    <col min="198" max="198" width="2" customWidth="1"/>
    <col min="199" max="199" width="5.625" customWidth="1"/>
    <col min="200" max="200" width="2" customWidth="1"/>
    <col min="201" max="202" width="5.625" customWidth="1"/>
    <col min="203" max="203" width="13" customWidth="1"/>
    <col min="204" max="204" width="2" customWidth="1"/>
    <col min="205" max="205" width="6.875" customWidth="1"/>
    <col min="206" max="206" width="2" customWidth="1"/>
    <col min="207" max="208" width="5.125" customWidth="1"/>
    <col min="210" max="210" width="2" customWidth="1"/>
    <col min="211" max="211" width="5.625" customWidth="1"/>
    <col min="212" max="212" width="2" customWidth="1"/>
    <col min="213" max="214" width="5.625" customWidth="1"/>
    <col min="215" max="215" width="13" customWidth="1"/>
    <col min="216" max="216" width="2" customWidth="1"/>
    <col min="217" max="217" width="6.875" customWidth="1"/>
    <col min="218" max="218" width="2" customWidth="1"/>
    <col min="219" max="220" width="5.125" customWidth="1"/>
    <col min="222" max="222" width="2" customWidth="1"/>
    <col min="223" max="223" width="5.625" customWidth="1"/>
    <col min="224" max="224" width="2" customWidth="1"/>
    <col min="225" max="226" width="5.625" customWidth="1"/>
    <col min="227" max="227" width="13" customWidth="1"/>
    <col min="228" max="228" width="2" customWidth="1"/>
    <col min="229" max="229" width="6.875" customWidth="1"/>
    <col min="230" max="230" width="2" customWidth="1"/>
    <col min="231" max="232" width="5.125" customWidth="1"/>
    <col min="233" max="233" width="15.125" customWidth="1"/>
    <col min="234" max="234" width="2" customWidth="1"/>
    <col min="235" max="235" width="5.625" customWidth="1"/>
    <col min="236" max="236" width="2" customWidth="1"/>
    <col min="237" max="238" width="5.625" customWidth="1"/>
    <col min="239" max="239" width="13" customWidth="1"/>
    <col min="240" max="240" width="2" customWidth="1"/>
    <col min="241" max="241" width="6.875" customWidth="1"/>
    <col min="242" max="242" width="2" customWidth="1"/>
    <col min="243" max="244" width="5.125" customWidth="1"/>
    <col min="246" max="246" width="2" customWidth="1"/>
    <col min="247" max="247" width="5.625" customWidth="1"/>
    <col min="248" max="248" width="2" customWidth="1"/>
    <col min="249" max="250" width="5.625" customWidth="1"/>
    <col min="251" max="251" width="13" customWidth="1"/>
    <col min="252" max="252" width="2" customWidth="1"/>
    <col min="253" max="253" width="6.875" customWidth="1"/>
    <col min="254" max="254" width="2" customWidth="1"/>
    <col min="255" max="256" width="5.125" customWidth="1"/>
    <col min="258" max="258" width="2" customWidth="1"/>
    <col min="259" max="259" width="5.625" customWidth="1"/>
    <col min="260" max="260" width="2" customWidth="1"/>
    <col min="261" max="262" width="5.625" customWidth="1"/>
    <col min="263" max="263" width="13" customWidth="1"/>
    <col min="264" max="264" width="2" customWidth="1"/>
    <col min="265" max="265" width="6.875" customWidth="1"/>
    <col min="266" max="266" width="2" customWidth="1"/>
    <col min="267" max="268" width="5.125" customWidth="1"/>
    <col min="269" max="269" width="14.875" customWidth="1"/>
    <col min="270" max="270" width="2" customWidth="1"/>
    <col min="271" max="271" width="5.625" customWidth="1"/>
    <col min="272" max="272" width="2" customWidth="1"/>
    <col min="273" max="274" width="5.625" customWidth="1"/>
    <col min="275" max="275" width="13" customWidth="1"/>
    <col min="276" max="276" width="2" customWidth="1"/>
    <col min="277" max="277" width="6.875" customWidth="1"/>
    <col min="278" max="278" width="2" customWidth="1"/>
    <col min="279" max="280" width="5.125" customWidth="1"/>
    <col min="282" max="282" width="2" customWidth="1"/>
    <col min="283" max="283" width="5.625" customWidth="1"/>
    <col min="284" max="284" width="2" customWidth="1"/>
    <col min="285" max="286" width="5.625" customWidth="1"/>
    <col min="287" max="287" width="13" customWidth="1"/>
    <col min="288" max="288" width="2" customWidth="1"/>
    <col min="289" max="289" width="6.875" customWidth="1"/>
    <col min="290" max="290" width="2" customWidth="1"/>
    <col min="291" max="292" width="5.125" customWidth="1"/>
    <col min="294" max="294" width="2" customWidth="1"/>
    <col min="295" max="295" width="5.625" customWidth="1"/>
    <col min="296" max="296" width="2" customWidth="1"/>
    <col min="297" max="298" width="5.625" customWidth="1"/>
    <col min="299" max="299" width="13" customWidth="1"/>
    <col min="300" max="300" width="2" customWidth="1"/>
    <col min="301" max="301" width="6.875" customWidth="1"/>
    <col min="302" max="302" width="2" customWidth="1"/>
    <col min="303" max="304" width="5.125" customWidth="1"/>
    <col min="306" max="306" width="2" customWidth="1"/>
    <col min="307" max="307" width="5.625" customWidth="1"/>
    <col min="308" max="308" width="2" customWidth="1"/>
    <col min="309" max="310" width="5.625" customWidth="1"/>
    <col min="311" max="311" width="13" customWidth="1"/>
    <col min="312" max="312" width="2" customWidth="1"/>
    <col min="313" max="313" width="6.875" customWidth="1"/>
    <col min="314" max="314" width="2" customWidth="1"/>
    <col min="315" max="316" width="5.125" customWidth="1"/>
    <col min="318" max="318" width="2" customWidth="1"/>
    <col min="319" max="319" width="5.625" customWidth="1"/>
    <col min="320" max="320" width="2" customWidth="1"/>
    <col min="321" max="322" width="5.625" customWidth="1"/>
    <col min="323" max="323" width="13" customWidth="1"/>
    <col min="324" max="324" width="2" customWidth="1"/>
    <col min="325" max="325" width="6.875" customWidth="1"/>
    <col min="326" max="326" width="2" customWidth="1"/>
    <col min="327" max="328" width="5.125" customWidth="1"/>
    <col min="330" max="330" width="2" customWidth="1"/>
    <col min="331" max="331" width="5.625" customWidth="1"/>
    <col min="332" max="332" width="2" customWidth="1"/>
    <col min="333" max="334" width="5.625" customWidth="1"/>
    <col min="335" max="335" width="13" customWidth="1"/>
    <col min="336" max="336" width="2" customWidth="1"/>
    <col min="337" max="337" width="6.875" customWidth="1"/>
    <col min="338" max="338" width="2" customWidth="1"/>
    <col min="339" max="340" width="5.125" customWidth="1"/>
    <col min="342" max="342" width="2" customWidth="1"/>
    <col min="343" max="343" width="5.625" customWidth="1"/>
    <col min="344" max="344" width="2" customWidth="1"/>
    <col min="345" max="346" width="5.625" customWidth="1"/>
    <col min="347" max="347" width="13" customWidth="1"/>
    <col min="348" max="348" width="2" customWidth="1"/>
    <col min="349" max="349" width="6.875" customWidth="1"/>
    <col min="350" max="350" width="2" customWidth="1"/>
    <col min="351" max="352" width="5.125" customWidth="1"/>
    <col min="354" max="354" width="2" customWidth="1"/>
    <col min="355" max="355" width="5.625" customWidth="1"/>
    <col min="356" max="356" width="2" customWidth="1"/>
    <col min="357" max="358" width="5.625" customWidth="1"/>
    <col min="359" max="359" width="13" customWidth="1"/>
    <col min="360" max="360" width="2" customWidth="1"/>
    <col min="361" max="361" width="6.875" customWidth="1"/>
    <col min="362" max="362" width="2" customWidth="1"/>
    <col min="363" max="364" width="5.125" customWidth="1"/>
    <col min="366" max="366" width="2" customWidth="1"/>
    <col min="367" max="367" width="5.625" customWidth="1"/>
    <col min="368" max="368" width="2" customWidth="1"/>
    <col min="369" max="370" width="5.625" customWidth="1"/>
    <col min="371" max="371" width="13" customWidth="1"/>
    <col min="372" max="372" width="2" customWidth="1"/>
    <col min="373" max="373" width="6.875" customWidth="1"/>
    <col min="374" max="374" width="2" customWidth="1"/>
    <col min="375" max="376" width="5.125" customWidth="1"/>
    <col min="378" max="378" width="2" customWidth="1"/>
    <col min="379" max="379" width="5.625" customWidth="1"/>
    <col min="380" max="380" width="2" customWidth="1"/>
    <col min="381" max="382" width="5.625" customWidth="1"/>
    <col min="383" max="383" width="13" customWidth="1"/>
    <col min="384" max="384" width="2" customWidth="1"/>
    <col min="385" max="385" width="6.875" customWidth="1"/>
    <col min="386" max="386" width="2" customWidth="1"/>
    <col min="387" max="388" width="5.125" customWidth="1"/>
    <col min="390" max="390" width="2" customWidth="1"/>
    <col min="391" max="391" width="5.625" customWidth="1"/>
    <col min="392" max="392" width="2" customWidth="1"/>
    <col min="393" max="394" width="5.625" customWidth="1"/>
    <col min="395" max="395" width="13" customWidth="1"/>
    <col min="396" max="396" width="2" customWidth="1"/>
    <col min="397" max="397" width="6.875" customWidth="1"/>
    <col min="398" max="398" width="2" customWidth="1"/>
    <col min="399" max="400" width="5.125" customWidth="1"/>
    <col min="402" max="402" width="2" customWidth="1"/>
    <col min="403" max="403" width="5.625" customWidth="1"/>
    <col min="404" max="404" width="2" customWidth="1"/>
    <col min="405" max="406" width="5.625" customWidth="1"/>
    <col min="407" max="407" width="13" customWidth="1"/>
    <col min="408" max="408" width="2" customWidth="1"/>
    <col min="409" max="409" width="6.875" customWidth="1"/>
    <col min="410" max="410" width="2" customWidth="1"/>
    <col min="411" max="412" width="5.125" customWidth="1"/>
    <col min="414" max="414" width="2" customWidth="1"/>
    <col min="415" max="415" width="5.625" customWidth="1"/>
    <col min="416" max="416" width="2" customWidth="1"/>
    <col min="417" max="418" width="5.625" customWidth="1"/>
    <col min="419" max="419" width="13" customWidth="1"/>
    <col min="420" max="420" width="2" customWidth="1"/>
    <col min="421" max="421" width="6.875" customWidth="1"/>
    <col min="422" max="422" width="2" customWidth="1"/>
    <col min="423" max="424" width="5.125" customWidth="1"/>
    <col min="426" max="426" width="2" customWidth="1"/>
    <col min="427" max="427" width="5.625" customWidth="1"/>
    <col min="428" max="428" width="2" customWidth="1"/>
    <col min="429" max="430" width="5.625" customWidth="1"/>
    <col min="431" max="431" width="13" customWidth="1"/>
    <col min="432" max="432" width="2" customWidth="1"/>
    <col min="433" max="433" width="6.875" customWidth="1"/>
    <col min="434" max="434" width="2" customWidth="1"/>
    <col min="435" max="436" width="5.125" customWidth="1"/>
    <col min="438" max="438" width="2" customWidth="1"/>
    <col min="439" max="439" width="5.625" customWidth="1"/>
    <col min="440" max="440" width="2" customWidth="1"/>
    <col min="441" max="442" width="5.625" customWidth="1"/>
    <col min="443" max="443" width="13" customWidth="1"/>
    <col min="444" max="444" width="2" customWidth="1"/>
    <col min="445" max="445" width="6.875" customWidth="1"/>
    <col min="446" max="446" width="2" customWidth="1"/>
    <col min="447" max="448" width="5.125" customWidth="1"/>
    <col min="450" max="450" width="2" customWidth="1"/>
    <col min="451" max="451" width="5.625" customWidth="1"/>
    <col min="452" max="452" width="2" customWidth="1"/>
    <col min="453" max="454" width="5.625" customWidth="1"/>
    <col min="455" max="455" width="13" customWidth="1"/>
    <col min="456" max="456" width="2" customWidth="1"/>
    <col min="457" max="457" width="6.875" customWidth="1"/>
    <col min="458" max="458" width="2" customWidth="1"/>
    <col min="459" max="459" width="5.125" customWidth="1"/>
  </cols>
  <sheetData>
    <row r="1" spans="1:459" s="4" customFormat="1" ht="17.25" thickBot="1" x14ac:dyDescent="0.35">
      <c r="A1" s="4" t="s">
        <v>1071</v>
      </c>
      <c r="B1" s="4" t="s">
        <v>1068</v>
      </c>
      <c r="C1" s="4" t="s">
        <v>1069</v>
      </c>
      <c r="D1" s="11" t="s">
        <v>1070</v>
      </c>
      <c r="E1" s="10" t="str">
        <f>"GW"&amp;F1</f>
        <v>GW1</v>
      </c>
      <c r="F1" s="9">
        <v>1</v>
      </c>
      <c r="G1" s="8" t="str">
        <f>H1&amp;"H/A"</f>
        <v>1H/A</v>
      </c>
      <c r="H1" s="8">
        <v>1</v>
      </c>
      <c r="I1" s="4" t="str">
        <f>H1&amp;"%"</f>
        <v>1%</v>
      </c>
      <c r="K1" s="8" t="str">
        <f>"GW"&amp;L1&amp;"-"&amp;N1</f>
        <v>GW1-2</v>
      </c>
      <c r="L1" s="8">
        <v>1</v>
      </c>
      <c r="M1" s="8" t="str">
        <f>N1&amp;"H/A"</f>
        <v>2H/A</v>
      </c>
      <c r="N1" s="8">
        <v>2</v>
      </c>
      <c r="O1" s="4" t="str">
        <f>N1&amp;"%"</f>
        <v>2%</v>
      </c>
      <c r="Q1" s="10" t="str">
        <f>"GW"&amp;R1</f>
        <v>GW2</v>
      </c>
      <c r="R1" s="8">
        <f>F1+1</f>
        <v>2</v>
      </c>
      <c r="S1" s="8" t="str">
        <f>T1&amp;"H/A"</f>
        <v>3H/A</v>
      </c>
      <c r="T1" s="8">
        <f>H1+2</f>
        <v>3</v>
      </c>
      <c r="U1" s="4" t="str">
        <f>T1&amp;"%"</f>
        <v>3%</v>
      </c>
      <c r="W1" s="8" t="str">
        <f>"GW"&amp;X1&amp;"-"&amp;Z1</f>
        <v>GW2-4</v>
      </c>
      <c r="X1" s="8">
        <f>L1+1</f>
        <v>2</v>
      </c>
      <c r="Y1" s="8" t="str">
        <f>Z1&amp;"H/A"</f>
        <v>4H/A</v>
      </c>
      <c r="Z1" s="8">
        <f>N1+2</f>
        <v>4</v>
      </c>
      <c r="AA1" s="4" t="str">
        <f>Z1&amp;"%"</f>
        <v>4%</v>
      </c>
      <c r="AC1" s="10" t="str">
        <f>"GW"&amp;AD1</f>
        <v>GW3</v>
      </c>
      <c r="AD1" s="8">
        <f>R1+1</f>
        <v>3</v>
      </c>
      <c r="AE1" s="8" t="str">
        <f>AF1&amp;"H/A"</f>
        <v>5H/A</v>
      </c>
      <c r="AF1" s="8">
        <f>T1+2</f>
        <v>5</v>
      </c>
      <c r="AG1" s="4" t="str">
        <f>AF1&amp;"%"</f>
        <v>5%</v>
      </c>
      <c r="AI1" s="8" t="str">
        <f>"GW"&amp;AJ1&amp;"-"&amp;AL1</f>
        <v>GW3-6</v>
      </c>
      <c r="AJ1" s="8">
        <f>X1+1</f>
        <v>3</v>
      </c>
      <c r="AK1" s="8" t="str">
        <f>AL1&amp;"H/A"</f>
        <v>6H/A</v>
      </c>
      <c r="AL1" s="8">
        <f>Z1+2</f>
        <v>6</v>
      </c>
      <c r="AM1" s="4" t="str">
        <f>AL1&amp;"%"</f>
        <v>6%</v>
      </c>
      <c r="AO1" s="10" t="str">
        <f>"GW"&amp;AP1</f>
        <v>GW4</v>
      </c>
      <c r="AP1" s="8">
        <f>AD1+1</f>
        <v>4</v>
      </c>
      <c r="AQ1" s="8" t="str">
        <f>AR1&amp;"H/A"</f>
        <v>7H/A</v>
      </c>
      <c r="AR1" s="8">
        <f>AF1+2</f>
        <v>7</v>
      </c>
      <c r="AS1" s="4" t="str">
        <f>AR1&amp;"%"</f>
        <v>7%</v>
      </c>
      <c r="AU1" s="8" t="str">
        <f>"GW"&amp;AV1&amp;"-"&amp;AX1</f>
        <v>GW4-8</v>
      </c>
      <c r="AV1" s="8">
        <f>AJ1+1</f>
        <v>4</v>
      </c>
      <c r="AW1" s="8" t="str">
        <f>AX1&amp;"H/A"</f>
        <v>8H/A</v>
      </c>
      <c r="AX1" s="8">
        <f>AL1+2</f>
        <v>8</v>
      </c>
      <c r="AY1" s="4" t="str">
        <f>AX1&amp;"%"</f>
        <v>8%</v>
      </c>
      <c r="BA1" s="10" t="str">
        <f>"GW"&amp;BB1</f>
        <v>GW5</v>
      </c>
      <c r="BB1" s="8">
        <f>AP1+1</f>
        <v>5</v>
      </c>
      <c r="BC1" s="8" t="str">
        <f>BD1&amp;"H/A"</f>
        <v>9H/A</v>
      </c>
      <c r="BD1" s="8">
        <f>AR1+2</f>
        <v>9</v>
      </c>
      <c r="BE1" s="4" t="str">
        <f>BD1&amp;"%"</f>
        <v>9%</v>
      </c>
      <c r="BG1" s="8" t="str">
        <f>"GW"&amp;BH1&amp;"-"&amp;BJ1</f>
        <v>GW5-10</v>
      </c>
      <c r="BH1" s="8">
        <f>AV1+1</f>
        <v>5</v>
      </c>
      <c r="BI1" s="8" t="str">
        <f>BJ1&amp;"H/A"</f>
        <v>10H/A</v>
      </c>
      <c r="BJ1" s="8">
        <f>AX1+2</f>
        <v>10</v>
      </c>
      <c r="BK1" s="4" t="str">
        <f>BJ1&amp;"%"</f>
        <v>10%</v>
      </c>
      <c r="BM1" s="10" t="str">
        <f>"GW"&amp;BN1</f>
        <v>GW6</v>
      </c>
      <c r="BN1" s="8">
        <f>BB1+1</f>
        <v>6</v>
      </c>
      <c r="BO1" s="8" t="str">
        <f>BP1&amp;"H/A"</f>
        <v>11H/A</v>
      </c>
      <c r="BP1" s="8">
        <f>BD1+2</f>
        <v>11</v>
      </c>
      <c r="BQ1" s="4" t="str">
        <f>BP1&amp;"%"</f>
        <v>11%</v>
      </c>
      <c r="BS1" s="8" t="str">
        <f>"GW"&amp;BT1&amp;"-"&amp;BV1</f>
        <v>GW6-12</v>
      </c>
      <c r="BT1" s="8">
        <f>BH1+1</f>
        <v>6</v>
      </c>
      <c r="BU1" s="8" t="str">
        <f>BV1&amp;"H/A"</f>
        <v>12H/A</v>
      </c>
      <c r="BV1" s="8">
        <f>BJ1+2</f>
        <v>12</v>
      </c>
      <c r="BW1" s="4" t="str">
        <f>BV1&amp;"%"</f>
        <v>12%</v>
      </c>
      <c r="BY1" s="10" t="str">
        <f>"GW"&amp;BZ1</f>
        <v>GW7</v>
      </c>
      <c r="BZ1" s="8">
        <f>BN1+1</f>
        <v>7</v>
      </c>
      <c r="CA1" s="8" t="str">
        <f>CB1&amp;"H/A"</f>
        <v>13H/A</v>
      </c>
      <c r="CB1" s="8">
        <f>BP1+2</f>
        <v>13</v>
      </c>
      <c r="CC1" s="4" t="str">
        <f>CB1&amp;"%"</f>
        <v>13%</v>
      </c>
      <c r="CE1" s="8" t="str">
        <f>"GW"&amp;CF1&amp;"-"&amp;CH1</f>
        <v>GW7-14</v>
      </c>
      <c r="CF1" s="8">
        <f>BT1+1</f>
        <v>7</v>
      </c>
      <c r="CG1" s="8" t="str">
        <f>CH1&amp;"H/A"</f>
        <v>14H/A</v>
      </c>
      <c r="CH1" s="8">
        <f>BV1+2</f>
        <v>14</v>
      </c>
      <c r="CI1" s="4" t="str">
        <f>CH1&amp;"%"</f>
        <v>14%</v>
      </c>
      <c r="CK1" s="10" t="str">
        <f>"GW"&amp;CL1</f>
        <v>GW8</v>
      </c>
      <c r="CL1" s="8">
        <f>BZ1+1</f>
        <v>8</v>
      </c>
      <c r="CM1" s="8" t="str">
        <f>CN1&amp;"H/A"</f>
        <v>15H/A</v>
      </c>
      <c r="CN1" s="8">
        <f>CB1+2</f>
        <v>15</v>
      </c>
      <c r="CO1" s="4" t="str">
        <f>CN1&amp;"%"</f>
        <v>15%</v>
      </c>
      <c r="CQ1" s="8" t="str">
        <f>"GW"&amp;CR1&amp;"-"&amp;CT1</f>
        <v>GW8-16</v>
      </c>
      <c r="CR1" s="8">
        <f>CF1+1</f>
        <v>8</v>
      </c>
      <c r="CS1" s="8" t="str">
        <f>CT1&amp;"H/A"</f>
        <v>16H/A</v>
      </c>
      <c r="CT1" s="8">
        <f>CH1+2</f>
        <v>16</v>
      </c>
      <c r="CU1" s="4" t="str">
        <f>CT1&amp;"%"</f>
        <v>16%</v>
      </c>
      <c r="CW1" s="10" t="str">
        <f>"GW"&amp;CX1</f>
        <v>GW9</v>
      </c>
      <c r="CX1" s="8">
        <f>CL1+1</f>
        <v>9</v>
      </c>
      <c r="CY1" s="8" t="str">
        <f>CZ1&amp;"H/A"</f>
        <v>17H/A</v>
      </c>
      <c r="CZ1" s="8">
        <f>CN1+2</f>
        <v>17</v>
      </c>
      <c r="DA1" s="4" t="str">
        <f>CZ1&amp;"%"</f>
        <v>17%</v>
      </c>
      <c r="DC1" s="8" t="str">
        <f>"GW"&amp;DD1&amp;"-"&amp;DF1</f>
        <v>GW9-18</v>
      </c>
      <c r="DD1" s="8">
        <f>CR1+1</f>
        <v>9</v>
      </c>
      <c r="DE1" s="8" t="str">
        <f>DF1&amp;"H/A"</f>
        <v>18H/A</v>
      </c>
      <c r="DF1" s="8">
        <f>CT1+2</f>
        <v>18</v>
      </c>
      <c r="DG1" s="4" t="str">
        <f>DF1&amp;"%"</f>
        <v>18%</v>
      </c>
      <c r="DI1" s="10" t="str">
        <f>"GW"&amp;DJ1</f>
        <v>GW10</v>
      </c>
      <c r="DJ1" s="8">
        <f>CX1+1</f>
        <v>10</v>
      </c>
      <c r="DK1" s="8" t="str">
        <f>DL1&amp;"H/A"</f>
        <v>19H/A</v>
      </c>
      <c r="DL1" s="8">
        <f>CZ1+2</f>
        <v>19</v>
      </c>
      <c r="DM1" s="4" t="str">
        <f>DL1&amp;"%"</f>
        <v>19%</v>
      </c>
      <c r="DO1" s="8" t="str">
        <f>"GW"&amp;DP1&amp;"-"&amp;DR1</f>
        <v>GW10-20</v>
      </c>
      <c r="DP1" s="8">
        <f>DD1+1</f>
        <v>10</v>
      </c>
      <c r="DQ1" s="8" t="str">
        <f>DR1&amp;"H/A"</f>
        <v>20H/A</v>
      </c>
      <c r="DR1" s="8">
        <f>DF1+2</f>
        <v>20</v>
      </c>
      <c r="DS1" s="4" t="str">
        <f>DR1&amp;"%"</f>
        <v>20%</v>
      </c>
      <c r="DU1" s="10" t="str">
        <f>"GW"&amp;DV1</f>
        <v>GW11</v>
      </c>
      <c r="DV1" s="8">
        <f>DJ1+1</f>
        <v>11</v>
      </c>
      <c r="DW1" s="8" t="str">
        <f>DX1&amp;"H/A"</f>
        <v>21H/A</v>
      </c>
      <c r="DX1" s="8">
        <f>DL1+2</f>
        <v>21</v>
      </c>
      <c r="DY1" s="4" t="str">
        <f>DX1&amp;"%"</f>
        <v>21%</v>
      </c>
      <c r="EA1" s="8" t="str">
        <f>"GW"&amp;EB1&amp;"-"&amp;ED1</f>
        <v>GW11-22</v>
      </c>
      <c r="EB1" s="8">
        <f>DP1+1</f>
        <v>11</v>
      </c>
      <c r="EC1" s="8" t="str">
        <f>ED1&amp;"H/A"</f>
        <v>22H/A</v>
      </c>
      <c r="ED1" s="8">
        <f>DR1+2</f>
        <v>22</v>
      </c>
      <c r="EE1" s="4" t="str">
        <f>ED1&amp;"%"</f>
        <v>22%</v>
      </c>
      <c r="EG1" s="10" t="str">
        <f>"GW"&amp;EH1</f>
        <v>GW12</v>
      </c>
      <c r="EH1" s="8">
        <f>DV1+1</f>
        <v>12</v>
      </c>
      <c r="EI1" s="8" t="str">
        <f>EJ1&amp;"H/A"</f>
        <v>23H/A</v>
      </c>
      <c r="EJ1" s="8">
        <f>DX1+2</f>
        <v>23</v>
      </c>
      <c r="EK1" s="4" t="str">
        <f>EJ1&amp;"%"</f>
        <v>23%</v>
      </c>
      <c r="EM1" s="8" t="str">
        <f>"GW"&amp;EN1&amp;"-"&amp;EP1</f>
        <v>GW12-24</v>
      </c>
      <c r="EN1" s="8">
        <f>EB1+1</f>
        <v>12</v>
      </c>
      <c r="EO1" s="8" t="str">
        <f>EP1&amp;"H/A"</f>
        <v>24H/A</v>
      </c>
      <c r="EP1" s="8">
        <f>ED1+2</f>
        <v>24</v>
      </c>
      <c r="EQ1" s="4" t="str">
        <f>EP1&amp;"%"</f>
        <v>24%</v>
      </c>
      <c r="ES1" s="10" t="str">
        <f>"GW"&amp;ET1</f>
        <v>GW13</v>
      </c>
      <c r="ET1" s="8">
        <f>EH1+1</f>
        <v>13</v>
      </c>
      <c r="EU1" s="8" t="str">
        <f>EV1&amp;"H/A"</f>
        <v>25H/A</v>
      </c>
      <c r="EV1" s="8">
        <f>EJ1+2</f>
        <v>25</v>
      </c>
      <c r="EW1" s="4" t="str">
        <f>EV1&amp;"%"</f>
        <v>25%</v>
      </c>
      <c r="EY1" s="8" t="str">
        <f>"GW"&amp;EZ1&amp;"-"&amp;FB1</f>
        <v>GW13-26</v>
      </c>
      <c r="EZ1" s="8">
        <f>EN1+1</f>
        <v>13</v>
      </c>
      <c r="FA1" s="8" t="str">
        <f>FB1&amp;"H/A"</f>
        <v>26H/A</v>
      </c>
      <c r="FB1" s="8">
        <f>EP1+2</f>
        <v>26</v>
      </c>
      <c r="FC1" s="4" t="str">
        <f>FB1&amp;"%"</f>
        <v>26%</v>
      </c>
      <c r="FE1" s="10" t="str">
        <f>"GW"&amp;FF1</f>
        <v>GW14</v>
      </c>
      <c r="FF1" s="8">
        <f>ET1+1</f>
        <v>14</v>
      </c>
      <c r="FG1" s="8" t="str">
        <f>FH1&amp;"H/A"</f>
        <v>27H/A</v>
      </c>
      <c r="FH1" s="8">
        <f>EV1+2</f>
        <v>27</v>
      </c>
      <c r="FI1" s="4" t="str">
        <f>FH1&amp;"%"</f>
        <v>27%</v>
      </c>
      <c r="FK1" s="8" t="str">
        <f>"GW"&amp;FL1&amp;"-"&amp;FN1</f>
        <v>GW14-28</v>
      </c>
      <c r="FL1" s="8">
        <f>EZ1+1</f>
        <v>14</v>
      </c>
      <c r="FM1" s="8" t="str">
        <f>FN1&amp;"H/A"</f>
        <v>28H/A</v>
      </c>
      <c r="FN1" s="8">
        <f>FB1+2</f>
        <v>28</v>
      </c>
      <c r="FO1" s="4" t="str">
        <f>FN1&amp;"%"</f>
        <v>28%</v>
      </c>
      <c r="FQ1" s="10" t="str">
        <f>"GW"&amp;FR1</f>
        <v>GW15</v>
      </c>
      <c r="FR1" s="8">
        <f>FF1+1</f>
        <v>15</v>
      </c>
      <c r="FS1" s="8" t="str">
        <f>FT1&amp;"H/A"</f>
        <v>29H/A</v>
      </c>
      <c r="FT1" s="8">
        <f>FH1+2</f>
        <v>29</v>
      </c>
      <c r="FU1" s="4" t="str">
        <f>FT1&amp;"%"</f>
        <v>29%</v>
      </c>
      <c r="FW1" s="8" t="str">
        <f>"GW"&amp;FX1&amp;"-"&amp;FZ1</f>
        <v>GW15-30</v>
      </c>
      <c r="FX1" s="8">
        <f>FL1+1</f>
        <v>15</v>
      </c>
      <c r="FY1" s="8" t="str">
        <f>FZ1&amp;"H/A"</f>
        <v>30H/A</v>
      </c>
      <c r="FZ1" s="8">
        <f>FN1+2</f>
        <v>30</v>
      </c>
      <c r="GA1" s="4" t="str">
        <f>FZ1&amp;"%"</f>
        <v>30%</v>
      </c>
      <c r="GC1" s="10" t="str">
        <f>"GW"&amp;GD1</f>
        <v>GW16</v>
      </c>
      <c r="GD1" s="8">
        <f>FR1+1</f>
        <v>16</v>
      </c>
      <c r="GE1" s="8" t="str">
        <f>GF1&amp;"H/A"</f>
        <v>31H/A</v>
      </c>
      <c r="GF1" s="8">
        <f>FT1+2</f>
        <v>31</v>
      </c>
      <c r="GG1" s="4" t="str">
        <f>GF1&amp;"%"</f>
        <v>31%</v>
      </c>
      <c r="GI1" s="8" t="str">
        <f>"GW"&amp;GJ1&amp;"-"&amp;GL1</f>
        <v>GW16-32</v>
      </c>
      <c r="GJ1" s="8">
        <f>FX1+1</f>
        <v>16</v>
      </c>
      <c r="GK1" s="8" t="str">
        <f>GL1&amp;"H/A"</f>
        <v>32H/A</v>
      </c>
      <c r="GL1" s="8">
        <f>FZ1+2</f>
        <v>32</v>
      </c>
      <c r="GM1" s="4" t="str">
        <f>GL1&amp;"%"</f>
        <v>32%</v>
      </c>
      <c r="GO1" s="10" t="str">
        <f>"GW"&amp;GP1</f>
        <v>GW17</v>
      </c>
      <c r="GP1" s="8">
        <f>GD1+1</f>
        <v>17</v>
      </c>
      <c r="GQ1" s="8" t="str">
        <f>GR1&amp;"H/A"</f>
        <v>33H/A</v>
      </c>
      <c r="GR1" s="8">
        <f>GF1+2</f>
        <v>33</v>
      </c>
      <c r="GS1" s="4" t="str">
        <f>GR1&amp;"%"</f>
        <v>33%</v>
      </c>
      <c r="GU1" s="8" t="str">
        <f>"GW"&amp;GV1&amp;"-"&amp;GX1</f>
        <v>GW17-34</v>
      </c>
      <c r="GV1" s="8">
        <f>GJ1+1</f>
        <v>17</v>
      </c>
      <c r="GW1" s="8" t="str">
        <f>GX1&amp;"H/A"</f>
        <v>34H/A</v>
      </c>
      <c r="GX1" s="8">
        <f>GL1+2</f>
        <v>34</v>
      </c>
      <c r="GY1" s="4" t="str">
        <f>GX1&amp;"%"</f>
        <v>34%</v>
      </c>
      <c r="HA1" s="10" t="str">
        <f>"GW"&amp;HB1</f>
        <v>GW18</v>
      </c>
      <c r="HB1" s="8">
        <f>GP1+1</f>
        <v>18</v>
      </c>
      <c r="HC1" s="8" t="str">
        <f>HD1&amp;"H/A"</f>
        <v>35H/A</v>
      </c>
      <c r="HD1" s="8">
        <f>GR1+2</f>
        <v>35</v>
      </c>
      <c r="HE1" s="4" t="str">
        <f>HD1&amp;"%"</f>
        <v>35%</v>
      </c>
      <c r="HG1" s="8" t="str">
        <f>"GW"&amp;HH1&amp;"-"&amp;HJ1</f>
        <v>GW18-36</v>
      </c>
      <c r="HH1" s="8">
        <f>GV1+1</f>
        <v>18</v>
      </c>
      <c r="HI1" s="8" t="str">
        <f>HJ1&amp;"H/A"</f>
        <v>36H/A</v>
      </c>
      <c r="HJ1" s="8">
        <f>GX1+2</f>
        <v>36</v>
      </c>
      <c r="HK1" s="4" t="str">
        <f>HJ1&amp;"%"</f>
        <v>36%</v>
      </c>
      <c r="HM1" s="10" t="str">
        <f>"GW"&amp;HN1</f>
        <v>GW19</v>
      </c>
      <c r="HN1" s="8">
        <f>HB1+1</f>
        <v>19</v>
      </c>
      <c r="HO1" s="8" t="str">
        <f>HP1&amp;"H/A"</f>
        <v>37H/A</v>
      </c>
      <c r="HP1" s="8">
        <f>HD1+2</f>
        <v>37</v>
      </c>
      <c r="HQ1" s="4" t="str">
        <f>HP1&amp;"%"</f>
        <v>37%</v>
      </c>
      <c r="HS1" s="8" t="str">
        <f>"GW"&amp;HT1&amp;"-"&amp;HV1</f>
        <v>GW19-38</v>
      </c>
      <c r="HT1" s="8">
        <f>HH1+1</f>
        <v>19</v>
      </c>
      <c r="HU1" s="8" t="str">
        <f>HV1&amp;"H/A"</f>
        <v>38H/A</v>
      </c>
      <c r="HV1" s="8">
        <f>HJ1+2</f>
        <v>38</v>
      </c>
      <c r="HW1" s="4" t="str">
        <f>HV1&amp;"%"</f>
        <v>38%</v>
      </c>
      <c r="HY1" s="10" t="str">
        <f>"GW"&amp;HZ1</f>
        <v>GW20</v>
      </c>
      <c r="HZ1" s="8">
        <f>HN1+1</f>
        <v>20</v>
      </c>
      <c r="IA1" s="8" t="str">
        <f>IB1&amp;"H/A"</f>
        <v>39H/A</v>
      </c>
      <c r="IB1" s="8">
        <f>HP1+2</f>
        <v>39</v>
      </c>
      <c r="IC1" s="4" t="str">
        <f>IB1&amp;"%"</f>
        <v>39%</v>
      </c>
      <c r="IE1" s="8" t="str">
        <f>"GW"&amp;IF1&amp;"-"&amp;IH1</f>
        <v>GW20-40</v>
      </c>
      <c r="IF1" s="8">
        <f>HT1+1</f>
        <v>20</v>
      </c>
      <c r="IG1" s="8" t="str">
        <f>IH1&amp;"H/A"</f>
        <v>40H/A</v>
      </c>
      <c r="IH1" s="8">
        <f>HV1+2</f>
        <v>40</v>
      </c>
      <c r="II1" s="4" t="str">
        <f>IH1&amp;"%"</f>
        <v>40%</v>
      </c>
      <c r="IK1" s="10" t="str">
        <f>"GW"&amp;IL1</f>
        <v>GW21</v>
      </c>
      <c r="IL1" s="8">
        <f>HZ1+1</f>
        <v>21</v>
      </c>
      <c r="IM1" s="8" t="str">
        <f>IN1&amp;"H/A"</f>
        <v>41H/A</v>
      </c>
      <c r="IN1" s="8">
        <f>IB1+2</f>
        <v>41</v>
      </c>
      <c r="IO1" s="4" t="str">
        <f>IN1&amp;"%"</f>
        <v>41%</v>
      </c>
      <c r="IQ1" s="8" t="str">
        <f>"GW"&amp;IR1&amp;"-"&amp;IT1</f>
        <v>GW21-42</v>
      </c>
      <c r="IR1" s="8">
        <f>IF1+1</f>
        <v>21</v>
      </c>
      <c r="IS1" s="8" t="str">
        <f>IT1&amp;"H/A"</f>
        <v>42H/A</v>
      </c>
      <c r="IT1" s="8">
        <f>IH1+2</f>
        <v>42</v>
      </c>
      <c r="IU1" s="4" t="str">
        <f>IT1&amp;"%"</f>
        <v>42%</v>
      </c>
      <c r="IW1" s="10" t="str">
        <f>"GW"&amp;IX1</f>
        <v>GW22</v>
      </c>
      <c r="IX1" s="8">
        <f>IL1+1</f>
        <v>22</v>
      </c>
      <c r="IY1" s="8" t="str">
        <f>IZ1&amp;"H/A"</f>
        <v>43H/A</v>
      </c>
      <c r="IZ1" s="8">
        <f>IN1+2</f>
        <v>43</v>
      </c>
      <c r="JA1" s="4" t="str">
        <f>IZ1&amp;"%"</f>
        <v>43%</v>
      </c>
      <c r="JC1" s="8" t="str">
        <f>"GW"&amp;JD1&amp;"-"&amp;JF1</f>
        <v>GW22-44</v>
      </c>
      <c r="JD1" s="8">
        <f>IR1+1</f>
        <v>22</v>
      </c>
      <c r="JE1" s="8" t="str">
        <f>JF1&amp;"H/A"</f>
        <v>44H/A</v>
      </c>
      <c r="JF1" s="8">
        <f>IT1+2</f>
        <v>44</v>
      </c>
      <c r="JG1" s="4" t="str">
        <f>JF1&amp;"%"</f>
        <v>44%</v>
      </c>
      <c r="JI1" s="10" t="str">
        <f>"GW"&amp;JJ1</f>
        <v>GW23</v>
      </c>
      <c r="JJ1" s="8">
        <f>IX1+1</f>
        <v>23</v>
      </c>
      <c r="JK1" s="8" t="str">
        <f>JL1&amp;"H/A"</f>
        <v>45H/A</v>
      </c>
      <c r="JL1" s="8">
        <f>IZ1+2</f>
        <v>45</v>
      </c>
      <c r="JM1" s="4" t="str">
        <f>JL1&amp;"%"</f>
        <v>45%</v>
      </c>
      <c r="JO1" s="8" t="str">
        <f>"GW"&amp;JP1&amp;"-"&amp;JR1</f>
        <v>GW23-46</v>
      </c>
      <c r="JP1" s="8">
        <f>JD1+1</f>
        <v>23</v>
      </c>
      <c r="JQ1" s="8" t="str">
        <f>JR1&amp;"H/A"</f>
        <v>46H/A</v>
      </c>
      <c r="JR1" s="8">
        <f>JF1+2</f>
        <v>46</v>
      </c>
      <c r="JS1" s="4" t="str">
        <f>JR1&amp;"%"</f>
        <v>46%</v>
      </c>
      <c r="JU1" s="10" t="str">
        <f>"GW"&amp;JV1</f>
        <v>GW24</v>
      </c>
      <c r="JV1" s="8">
        <f>JJ1+1</f>
        <v>24</v>
      </c>
      <c r="JW1" s="8" t="str">
        <f>JX1&amp;"H/A"</f>
        <v>47H/A</v>
      </c>
      <c r="JX1" s="8">
        <f>JL1+2</f>
        <v>47</v>
      </c>
      <c r="JY1" s="4" t="str">
        <f>JX1&amp;"%"</f>
        <v>47%</v>
      </c>
      <c r="KA1" s="8" t="str">
        <f>"GW"&amp;KB1&amp;"-"&amp;KD1</f>
        <v>GW24-48</v>
      </c>
      <c r="KB1" s="8">
        <f>JP1+1</f>
        <v>24</v>
      </c>
      <c r="KC1" s="8" t="str">
        <f>KD1&amp;"H/A"</f>
        <v>48H/A</v>
      </c>
      <c r="KD1" s="8">
        <f>JR1+2</f>
        <v>48</v>
      </c>
      <c r="KE1" s="4" t="str">
        <f>KD1&amp;"%"</f>
        <v>48%</v>
      </c>
      <c r="KG1" s="10" t="str">
        <f>"GW"&amp;KH1</f>
        <v>GW25</v>
      </c>
      <c r="KH1" s="8">
        <f>JV1+1</f>
        <v>25</v>
      </c>
      <c r="KI1" s="8" t="str">
        <f>KJ1&amp;"H/A"</f>
        <v>49H/A</v>
      </c>
      <c r="KJ1" s="8">
        <f>JX1+2</f>
        <v>49</v>
      </c>
      <c r="KK1" s="4" t="str">
        <f>KJ1&amp;"%"</f>
        <v>49%</v>
      </c>
      <c r="KM1" s="8" t="str">
        <f>"GW"&amp;KN1&amp;"-"&amp;KP1</f>
        <v>GW25-50</v>
      </c>
      <c r="KN1" s="8">
        <f>KB1+1</f>
        <v>25</v>
      </c>
      <c r="KO1" s="8" t="str">
        <f>KP1&amp;"H/A"</f>
        <v>50H/A</v>
      </c>
      <c r="KP1" s="8">
        <f>KD1+2</f>
        <v>50</v>
      </c>
      <c r="KQ1" s="4" t="str">
        <f>KP1&amp;"%"</f>
        <v>50%</v>
      </c>
      <c r="KS1" s="10" t="str">
        <f>"GW"&amp;KT1</f>
        <v>GW26</v>
      </c>
      <c r="KT1" s="8">
        <f>KH1+1</f>
        <v>26</v>
      </c>
      <c r="KU1" s="8" t="str">
        <f>KV1&amp;"H/A"</f>
        <v>51H/A</v>
      </c>
      <c r="KV1" s="8">
        <f>KJ1+2</f>
        <v>51</v>
      </c>
      <c r="KW1" s="4" t="str">
        <f>KV1&amp;"%"</f>
        <v>51%</v>
      </c>
      <c r="KY1" s="8" t="str">
        <f>"GW"&amp;KZ1&amp;"-"&amp;LB1</f>
        <v>GW26-52</v>
      </c>
      <c r="KZ1" s="8">
        <f>KN1+1</f>
        <v>26</v>
      </c>
      <c r="LA1" s="8" t="str">
        <f>LB1&amp;"H/A"</f>
        <v>52H/A</v>
      </c>
      <c r="LB1" s="8">
        <f>KP1+2</f>
        <v>52</v>
      </c>
      <c r="LC1" s="4" t="str">
        <f>LB1&amp;"%"</f>
        <v>52%</v>
      </c>
      <c r="LE1" s="10" t="str">
        <f>"GW"&amp;LF1</f>
        <v>GW27</v>
      </c>
      <c r="LF1" s="8">
        <f>KT1+1</f>
        <v>27</v>
      </c>
      <c r="LG1" s="8" t="str">
        <f>LH1&amp;"H/A"</f>
        <v>53H/A</v>
      </c>
      <c r="LH1" s="8">
        <f>KV1+2</f>
        <v>53</v>
      </c>
      <c r="LI1" s="4" t="str">
        <f>LH1&amp;"%"</f>
        <v>53%</v>
      </c>
      <c r="LK1" s="8" t="str">
        <f>"GW"&amp;LL1&amp;"-"&amp;LN1</f>
        <v>GW27-54</v>
      </c>
      <c r="LL1" s="8">
        <f>KZ1+1</f>
        <v>27</v>
      </c>
      <c r="LM1" s="8" t="str">
        <f>LN1&amp;"H/A"</f>
        <v>54H/A</v>
      </c>
      <c r="LN1" s="8">
        <f>LB1+2</f>
        <v>54</v>
      </c>
      <c r="LO1" s="4" t="str">
        <f>LN1&amp;"%"</f>
        <v>54%</v>
      </c>
      <c r="LQ1" s="10" t="str">
        <f>"GW"&amp;LR1</f>
        <v>GW28</v>
      </c>
      <c r="LR1" s="8">
        <f>LF1+1</f>
        <v>28</v>
      </c>
      <c r="LS1" s="8" t="str">
        <f>LT1&amp;"H/A"</f>
        <v>55H/A</v>
      </c>
      <c r="LT1" s="8">
        <f>LH1+2</f>
        <v>55</v>
      </c>
      <c r="LU1" s="4" t="str">
        <f>LT1&amp;"%"</f>
        <v>55%</v>
      </c>
      <c r="LW1" s="8" t="str">
        <f>"GW"&amp;LX1&amp;"-"&amp;LZ1</f>
        <v>GW28-56</v>
      </c>
      <c r="LX1" s="8">
        <f>LL1+1</f>
        <v>28</v>
      </c>
      <c r="LY1" s="8" t="str">
        <f>LZ1&amp;"H/A"</f>
        <v>56H/A</v>
      </c>
      <c r="LZ1" s="8">
        <f>LN1+2</f>
        <v>56</v>
      </c>
      <c r="MA1" s="4" t="str">
        <f>LZ1&amp;"%"</f>
        <v>56%</v>
      </c>
      <c r="MC1" s="10" t="str">
        <f>"GW"&amp;MD1</f>
        <v>GW29</v>
      </c>
      <c r="MD1" s="8">
        <f>LR1+1</f>
        <v>29</v>
      </c>
      <c r="ME1" s="8" t="str">
        <f>MF1&amp;"H/A"</f>
        <v>57H/A</v>
      </c>
      <c r="MF1" s="8">
        <f>LT1+2</f>
        <v>57</v>
      </c>
      <c r="MG1" s="4" t="str">
        <f>MF1&amp;"%"</f>
        <v>57%</v>
      </c>
      <c r="MI1" s="8" t="str">
        <f>"GW"&amp;MJ1&amp;"-"&amp;ML1</f>
        <v>GW29-58</v>
      </c>
      <c r="MJ1" s="8">
        <f>LX1+1</f>
        <v>29</v>
      </c>
      <c r="MK1" s="8" t="str">
        <f>ML1&amp;"H/A"</f>
        <v>58H/A</v>
      </c>
      <c r="ML1" s="8">
        <f>LZ1+2</f>
        <v>58</v>
      </c>
      <c r="MM1" s="4" t="str">
        <f>ML1&amp;"%"</f>
        <v>58%</v>
      </c>
      <c r="MO1" s="10" t="str">
        <f>"GW"&amp;MP1</f>
        <v>GW30</v>
      </c>
      <c r="MP1" s="8">
        <f>MD1+1</f>
        <v>30</v>
      </c>
      <c r="MQ1" s="8" t="str">
        <f>MR1&amp;"H/A"</f>
        <v>59H/A</v>
      </c>
      <c r="MR1" s="8">
        <f>MF1+2</f>
        <v>59</v>
      </c>
      <c r="MS1" s="4" t="str">
        <f>MR1&amp;"%"</f>
        <v>59%</v>
      </c>
      <c r="MU1" s="8" t="str">
        <f>"GW"&amp;MV1&amp;"-"&amp;MX1</f>
        <v>GW30-60</v>
      </c>
      <c r="MV1" s="8">
        <f>MJ1+1</f>
        <v>30</v>
      </c>
      <c r="MW1" s="8" t="str">
        <f>MX1&amp;"H/A"</f>
        <v>60H/A</v>
      </c>
      <c r="MX1" s="8">
        <f>ML1+2</f>
        <v>60</v>
      </c>
      <c r="MY1" s="4" t="str">
        <f>MX1&amp;"%"</f>
        <v>60%</v>
      </c>
      <c r="NA1" s="10" t="str">
        <f>"GW"&amp;NB1</f>
        <v>GW31</v>
      </c>
      <c r="NB1" s="8">
        <f>MP1+1</f>
        <v>31</v>
      </c>
      <c r="NC1" s="8" t="str">
        <f>ND1&amp;"H/A"</f>
        <v>61H/A</v>
      </c>
      <c r="ND1" s="8">
        <f>MR1+2</f>
        <v>61</v>
      </c>
      <c r="NE1" s="4" t="str">
        <f>ND1&amp;"%"</f>
        <v>61%</v>
      </c>
      <c r="NG1" s="8" t="str">
        <f>"GW"&amp;NH1&amp;"-"&amp;NJ1</f>
        <v>GW31-62</v>
      </c>
      <c r="NH1" s="8">
        <f>MV1+1</f>
        <v>31</v>
      </c>
      <c r="NI1" s="8" t="str">
        <f>NJ1&amp;"H/A"</f>
        <v>62H/A</v>
      </c>
      <c r="NJ1" s="8">
        <f>MX1+2</f>
        <v>62</v>
      </c>
      <c r="NK1" s="4" t="str">
        <f>NJ1&amp;"%"</f>
        <v>62%</v>
      </c>
      <c r="NM1" s="10" t="str">
        <f>"GW"&amp;NN1</f>
        <v>GW32</v>
      </c>
      <c r="NN1" s="8">
        <f>NB1+1</f>
        <v>32</v>
      </c>
      <c r="NO1" s="8" t="str">
        <f>NP1&amp;"H/A"</f>
        <v>63H/A</v>
      </c>
      <c r="NP1" s="8">
        <f>ND1+2</f>
        <v>63</v>
      </c>
      <c r="NQ1" s="4" t="str">
        <f>NP1&amp;"%"</f>
        <v>63%</v>
      </c>
      <c r="NS1" s="8" t="str">
        <f>"GW"&amp;NT1&amp;"-"&amp;NV1</f>
        <v>GW32-64</v>
      </c>
      <c r="NT1" s="8">
        <f>NH1+1</f>
        <v>32</v>
      </c>
      <c r="NU1" s="8" t="str">
        <f>NV1&amp;"H/A"</f>
        <v>64H/A</v>
      </c>
      <c r="NV1" s="8">
        <f>NJ1+2</f>
        <v>64</v>
      </c>
      <c r="NW1" s="4" t="str">
        <f>NV1&amp;"%"</f>
        <v>64%</v>
      </c>
      <c r="NY1" s="10" t="str">
        <f>"GW"&amp;NZ1</f>
        <v>GW33</v>
      </c>
      <c r="NZ1" s="8">
        <f>NN1+1</f>
        <v>33</v>
      </c>
      <c r="OA1" s="8" t="str">
        <f>OB1&amp;"H/A"</f>
        <v>65H/A</v>
      </c>
      <c r="OB1" s="8">
        <f>NP1+2</f>
        <v>65</v>
      </c>
      <c r="OC1" s="4" t="str">
        <f>OB1&amp;"%"</f>
        <v>65%</v>
      </c>
      <c r="OE1" s="8" t="str">
        <f>"GW"&amp;OF1&amp;"-"&amp;OH1</f>
        <v>GW33-66</v>
      </c>
      <c r="OF1" s="8">
        <f>NT1+1</f>
        <v>33</v>
      </c>
      <c r="OG1" s="8" t="str">
        <f>OH1&amp;"H/A"</f>
        <v>66H/A</v>
      </c>
      <c r="OH1" s="8">
        <f>NV1+2</f>
        <v>66</v>
      </c>
      <c r="OI1" s="4" t="str">
        <f>OH1&amp;"%"</f>
        <v>66%</v>
      </c>
      <c r="OK1" s="10" t="str">
        <f>"GW"&amp;OL1</f>
        <v>GW34</v>
      </c>
      <c r="OL1" s="8">
        <f>NZ1+1</f>
        <v>34</v>
      </c>
      <c r="OM1" s="8" t="str">
        <f>ON1&amp;"H/A"</f>
        <v>67H/A</v>
      </c>
      <c r="ON1" s="8">
        <f>OB1+2</f>
        <v>67</v>
      </c>
      <c r="OO1" s="4" t="str">
        <f>ON1&amp;"%"</f>
        <v>67%</v>
      </c>
      <c r="OQ1" s="8" t="str">
        <f>"GW"&amp;OR1&amp;"-"&amp;OT1</f>
        <v>GW34-68</v>
      </c>
      <c r="OR1" s="8">
        <f>OF1+1</f>
        <v>34</v>
      </c>
      <c r="OS1" s="8" t="str">
        <f>OT1&amp;"H/A"</f>
        <v>68H/A</v>
      </c>
      <c r="OT1" s="8">
        <f>OH1+2</f>
        <v>68</v>
      </c>
      <c r="OU1" s="4" t="str">
        <f>OT1&amp;"%"</f>
        <v>68%</v>
      </c>
      <c r="OW1" s="10" t="str">
        <f>"GW"&amp;OX1</f>
        <v>GW35</v>
      </c>
      <c r="OX1" s="8">
        <f>OL1+1</f>
        <v>35</v>
      </c>
      <c r="OY1" s="8" t="str">
        <f>OZ1&amp;"H/A"</f>
        <v>69H/A</v>
      </c>
      <c r="OZ1" s="8">
        <f>ON1+2</f>
        <v>69</v>
      </c>
      <c r="PA1" s="4" t="str">
        <f>OZ1&amp;"%"</f>
        <v>69%</v>
      </c>
      <c r="PC1" s="8" t="str">
        <f>"GW"&amp;PD1&amp;"-"&amp;PF1</f>
        <v>GW35-70</v>
      </c>
      <c r="PD1" s="8">
        <f>OR1+1</f>
        <v>35</v>
      </c>
      <c r="PE1" s="8" t="str">
        <f>PF1&amp;"H/A"</f>
        <v>70H/A</v>
      </c>
      <c r="PF1" s="8">
        <f>OT1+2</f>
        <v>70</v>
      </c>
      <c r="PG1" s="4" t="str">
        <f>PF1&amp;"%"</f>
        <v>70%</v>
      </c>
      <c r="PI1" s="10" t="str">
        <f>"GW"&amp;PJ1</f>
        <v>GW36</v>
      </c>
      <c r="PJ1" s="8">
        <f>OX1+1</f>
        <v>36</v>
      </c>
      <c r="PK1" s="8" t="str">
        <f>PL1&amp;"H/A"</f>
        <v>71H/A</v>
      </c>
      <c r="PL1" s="8">
        <f>OZ1+2</f>
        <v>71</v>
      </c>
      <c r="PM1" s="4" t="str">
        <f>PL1&amp;"%"</f>
        <v>71%</v>
      </c>
      <c r="PO1" s="8" t="str">
        <f>"GW"&amp;PP1&amp;"-"&amp;PR1</f>
        <v>GW36-72</v>
      </c>
      <c r="PP1" s="8">
        <f>PD1+1</f>
        <v>36</v>
      </c>
      <c r="PQ1" s="8" t="str">
        <f>PR1&amp;"H/A"</f>
        <v>72H/A</v>
      </c>
      <c r="PR1" s="8">
        <f>PF1+2</f>
        <v>72</v>
      </c>
      <c r="PS1" s="4" t="str">
        <f>PR1&amp;"%"</f>
        <v>72%</v>
      </c>
      <c r="PU1" s="10" t="str">
        <f>"GW"&amp;PV1</f>
        <v>GW37</v>
      </c>
      <c r="PV1" s="8">
        <f>PJ1+1</f>
        <v>37</v>
      </c>
      <c r="PW1" s="8" t="str">
        <f>PX1&amp;"H/A"</f>
        <v>73H/A</v>
      </c>
      <c r="PX1" s="8">
        <f>PL1+2</f>
        <v>73</v>
      </c>
      <c r="PY1" s="4" t="str">
        <f>PX1&amp;"%"</f>
        <v>73%</v>
      </c>
      <c r="QA1" s="8" t="str">
        <f>"GW"&amp;QB1&amp;"-"&amp;QD1</f>
        <v>GW37-74</v>
      </c>
      <c r="QB1" s="8">
        <f>PP1+1</f>
        <v>37</v>
      </c>
      <c r="QC1" s="8" t="str">
        <f>QD1&amp;"H/A"</f>
        <v>74H/A</v>
      </c>
      <c r="QD1" s="8">
        <f>PR1+2</f>
        <v>74</v>
      </c>
      <c r="QE1" s="4" t="str">
        <f>QD1&amp;"%"</f>
        <v>74%</v>
      </c>
      <c r="QG1" s="10" t="str">
        <f>"GW"&amp;QH1</f>
        <v>GW38</v>
      </c>
      <c r="QH1" s="8">
        <f>PV1+1</f>
        <v>38</v>
      </c>
      <c r="QI1" s="8" t="str">
        <f>QJ1&amp;"H/A"</f>
        <v>75H/A</v>
      </c>
      <c r="QJ1" s="8">
        <f>PX1+2</f>
        <v>75</v>
      </c>
      <c r="QK1" s="4" t="str">
        <f>QJ1&amp;"%"</f>
        <v>75%</v>
      </c>
      <c r="QM1" s="8" t="str">
        <f>"GW"&amp;QN1&amp;"-"&amp;QP1</f>
        <v>GW38-76</v>
      </c>
      <c r="QN1" s="8">
        <f>QB1+1</f>
        <v>38</v>
      </c>
      <c r="QO1" s="8" t="str">
        <f>QP1&amp;"H/A"</f>
        <v>76H/A</v>
      </c>
      <c r="QP1" s="8">
        <f>QD1+2</f>
        <v>76</v>
      </c>
      <c r="QQ1" s="4" t="str">
        <f>QP1&amp;"%"</f>
        <v>76%</v>
      </c>
    </row>
    <row r="2" spans="1:459" x14ac:dyDescent="0.3">
      <c r="A2" s="158">
        <f t="shared" ref="A2:A21" si="0">1*(IF(B2="Arsenal",1,"")&amp;IF(B2="Aston Villa",2,"")&amp;IF(B2="Bournemouth",3,"")&amp;IF(B2="Brentford",4,"")&amp;IF(B2="Brighton",5,"")&amp;IF(B2="Chelsea",6,"")&amp;IF(B2="Crystal Palace",7,"")&amp;IF(B2="Everton",8,"")&amp;IF(B2="Fulham",9,"")&amp;IF(B2="Leicester City",10,"")&amp;IF(B2="Leeds United",11,"")&amp;IF(B2="Liverpool",12,"")&amp;IF(B2="Manchester City",13,"")&amp;IF(B2="Manchester Utd",14,"")&amp;IF(B2="Newcastle Utd",15,"")&amp;IF(B2="Nott'ham Forest",16,"")&amp;IF(B2="Southampton",17,"")&amp;IF(B2="Tottenham",18,"")&amp;IF(B2="West Ham",19,"")&amp;IF(B2="Wolves",20,""))</f>
        <v>1</v>
      </c>
      <c r="B2" t="s">
        <v>36</v>
      </c>
      <c r="C2" t="str">
        <f t="shared" ref="C2:C21" si="1">IF(B2="Arsenal","ARS","")&amp;IF(B2="Aston Villa","AVL","")&amp;IF(B2="Bournemouth","BOU","")&amp;IF(B2="Brentford","BRE","")&amp;IF(B2="Brighton","BHA","")&amp;IF(B2="Chelsea","CHE","")&amp;IF(B2="Crystal Palace","CRY","")&amp;IF(B2="Everton","EVE","")&amp;IF(B2="Fulham","FUL","")&amp;IF(B2="Leeds United","LEE","")&amp;IF(B2="Leicester City","LEI","")&amp;IF(B2="Liverpool","LIV","")&amp;IF(B2="Manchester City","MCI","")&amp;IF(B2="Manchester Utd","MUN","")&amp;IF(B2="Newcastle Utd","NEW","")&amp;IF(B2="Nott'ham Forest","NFO","")&amp;IF(B2="Southampton","SOU","")&amp;IF(B2="Tottenham","TOT","")&amp;IF(B2="West Ham","WHU","")&amp;IF(B2="Wolves","WOL","")</f>
        <v>ARS</v>
      </c>
      <c r="D2" s="12" t="str">
        <f t="shared" ref="D2:D21" si="2">LOWER(C2)</f>
        <v>ars</v>
      </c>
      <c r="E2" t="str">
        <f>IF(I2=0,"",IFERROR(VLOOKUP(E$22&amp;$C2,'FPL FIX2'!$Z$1:$AC$500,MATCH("HOME",'FPL FIX2'!$Z$1:$AC$1,0),0),"")&amp;IFERROR(VLOOKUP(E$22&amp;$C2,'FPL FIX2'!$AA$1:$AB$500,MATCH("AWAY",'FPL FIX2'!$AA$1:$AB$1,0),0),""))</f>
        <v/>
      </c>
      <c r="G2" t="str">
        <f t="shared" ref="G2:G21" si="3">IF(E2="","",IF(EXACT(UPPER(E2),E2)=TRUE,"H","A"))</f>
        <v/>
      </c>
      <c r="I2">
        <v>1</v>
      </c>
      <c r="K2" t="str">
        <f>IF(O2=0,"",IFERROR(VLOOKUP(K$22&amp;$C2,'FPL FIX2'!$Z$1:$AC$500,MATCH("HOME",'FPL FIX2'!$Z$1:$AC$1,0),0),"")&amp;IFERROR(VLOOKUP(K$22&amp;$C2,'FPL FIX2'!$AA$1:$AB$500,MATCH("AWAY",'FPL FIX2'!$AA$1:$AB$1,0),0),""))</f>
        <v/>
      </c>
      <c r="M2" t="str">
        <f t="shared" ref="M2:M21" si="4">IF(K2="","",IF(EXACT(UPPER(K2),K2)=TRUE,"H","A"))</f>
        <v/>
      </c>
      <c r="O2">
        <v>1</v>
      </c>
      <c r="Q2" t="str">
        <f>IF(U2=0,"",IFERROR(VLOOKUP(Q$22&amp;$C2,'FPL FIX2'!$Z$1:$AC$500,MATCH("HOME",'FPL FIX2'!$Z$1:$AC$1,0),0),"")&amp;IFERROR(VLOOKUP(Q$22&amp;$C2,'FPL FIX2'!$AA$1:$AB$500,MATCH("AWAY",'FPL FIX2'!$AA$1:$AB$1,0),0),""))</f>
        <v>LEI</v>
      </c>
      <c r="S2" t="str">
        <f t="shared" ref="S2:S21" si="5">IF(Q2="","",IF(EXACT(UPPER(Q2),Q2)=TRUE,"H","A"))</f>
        <v>H</v>
      </c>
      <c r="U2">
        <v>1</v>
      </c>
      <c r="W2" t="str">
        <f>IF(AA2=0,"",IFERROR(VLOOKUP(W$22&amp;$C2,'FPL FIX2'!$Z$1:$AC$500,MATCH("HOME",'FPL FIX2'!$Z$1:$AC$1,0),0),"")&amp;IFERROR(VLOOKUP(W$22&amp;$C2,'FPL FIX2'!$AA$1:$AB$500,MATCH("AWAY",'FPL FIX2'!$AA$1:$AB$1,0),0),""))</f>
        <v/>
      </c>
      <c r="Y2" t="str">
        <f t="shared" ref="Y2:Y21" si="6">IF(W2="","",IF(EXACT(UPPER(W2),W2)=TRUE,"H","A"))</f>
        <v/>
      </c>
      <c r="AA2">
        <v>1</v>
      </c>
      <c r="AC2" t="str">
        <f>IF(AG2=0,"",IFERROR(VLOOKUP(AC$22&amp;$C2,'FPL FIX2'!$Z$1:$AC$500,MATCH("HOME",'FPL FIX2'!$Z$1:$AC$1,0),0),"")&amp;IFERROR(VLOOKUP(AC$22&amp;$C2,'FPL FIX2'!$AA$1:$AB$500,MATCH("AWAY",'FPL FIX2'!$AA$1:$AB$1,0),0),""))</f>
        <v>bou</v>
      </c>
      <c r="AE2" t="str">
        <f t="shared" ref="AE2:AE21" si="7">IF(AC2="","",IF(EXACT(UPPER(AC2),AC2)=TRUE,"H","A"))</f>
        <v>A</v>
      </c>
      <c r="AG2">
        <v>1</v>
      </c>
      <c r="AI2" t="str">
        <f>IF(AM2=0,"",IFERROR(VLOOKUP(AI$22&amp;$C2,'FPL FIX2'!$Z$1:$AC$500,MATCH("HOME",'FPL FIX2'!$Z$1:$AC$1,0),0),"")&amp;IFERROR(VLOOKUP(AI$22&amp;$C2,'FPL FIX2'!$AA$1:$AB$500,MATCH("AWAY",'FPL FIX2'!$AA$1:$AB$1,0),0),""))</f>
        <v/>
      </c>
      <c r="AK2" t="str">
        <f t="shared" ref="AK2:AK21" si="8">IF(AI2="","",IF(EXACT(UPPER(AI2),AI2)=TRUE,"H","A"))</f>
        <v/>
      </c>
      <c r="AM2">
        <v>1</v>
      </c>
      <c r="AO2" t="str">
        <f>IF(AS2=0,"",IFERROR(VLOOKUP(AO$22&amp;$C2,'FPL FIX2'!$Z$1:$AC$500,MATCH("HOME",'FPL FIX2'!$Z$1:$AC$1,0),0),"")&amp;IFERROR(VLOOKUP(AO$22&amp;$C2,'FPL FIX2'!$AA$1:$AB$500,MATCH("AWAY",'FPL FIX2'!$AA$1:$AB$1,0),0),""))</f>
        <v>FUL</v>
      </c>
      <c r="AQ2" t="str">
        <f t="shared" ref="AQ2:AQ21" si="9">IF(AO2="","",IF(EXACT(UPPER(AO2),AO2)=TRUE,"H","A"))</f>
        <v>H</v>
      </c>
      <c r="AS2">
        <v>1</v>
      </c>
      <c r="AU2" t="str">
        <f>IF(AY2=0,"",IFERROR(VLOOKUP(AU$22&amp;$C2,'FPL FIX2'!$Z$1:$AC$500,MATCH("HOME",'FPL FIX2'!$Z$1:$AC$1,0),0),"")&amp;IFERROR(VLOOKUP(AU$22&amp;$C2,'FPL FIX2'!$AA$1:$AB$500,MATCH("AWAY",'FPL FIX2'!$AA$1:$AB$1,0),0),""))</f>
        <v/>
      </c>
      <c r="AW2" t="str">
        <f t="shared" ref="AW2:AW21" si="10">IF(AU2="","",IF(EXACT(UPPER(AU2),AU2)=TRUE,"H","A"))</f>
        <v/>
      </c>
      <c r="AY2">
        <v>1</v>
      </c>
      <c r="BA2" t="str">
        <f>IF(BE2=0,"",IFERROR(VLOOKUP(BA$22&amp;$C2,'FPL FIX2'!$Z$1:$AC$500,MATCH("HOME",'FPL FIX2'!$Z$1:$AC$1,0),0),"")&amp;IFERROR(VLOOKUP(BA$22&amp;$C2,'FPL FIX2'!$AA$1:$AB$500,MATCH("AWAY",'FPL FIX2'!$AA$1:$AB$1,0),0),""))</f>
        <v>AVL</v>
      </c>
      <c r="BC2" t="str">
        <f t="shared" ref="BC2:BC21" si="11">IF(BA2="","",IF(EXACT(UPPER(BA2),BA2)=TRUE,"H","A"))</f>
        <v>H</v>
      </c>
      <c r="BE2">
        <v>1</v>
      </c>
      <c r="BG2" t="str">
        <f>IF(BK2=0,"",IFERROR(VLOOKUP(BG$22&amp;$C2,'FPL FIX2'!$Z$1:$AC$500,MATCH("HOME",'FPL FIX2'!$Z$1:$AC$1,0),0),"")&amp;IFERROR(VLOOKUP(BG$22&amp;$C2,'FPL FIX2'!$AA$1:$AB$500,MATCH("AWAY",'FPL FIX2'!$AA$1:$AB$1,0),0),""))</f>
        <v/>
      </c>
      <c r="BI2" t="str">
        <f t="shared" ref="BI2:BI21" si="12">IF(BG2="","",IF(EXACT(UPPER(BG2),BG2)=TRUE,"H","A"))</f>
        <v/>
      </c>
      <c r="BK2">
        <v>1</v>
      </c>
      <c r="BM2" t="str">
        <f>IF(BQ2=0,"",IFERROR(VLOOKUP(BM$22&amp;$C2,'FPL FIX2'!$Z$1:$AC$500,MATCH("HOME",'FPL FIX2'!$Z$1:$AC$1,0),0),"")&amp;IFERROR(VLOOKUP(BM$22&amp;$C2,'FPL FIX2'!$AA$1:$AB$500,MATCH("AWAY",'FPL FIX2'!$AA$1:$AB$1,0),0),""))</f>
        <v>mun</v>
      </c>
      <c r="BO2" t="str">
        <f t="shared" ref="BO2:BO21" si="13">IF(BM2="","",IF(EXACT(UPPER(BM2),BM2)=TRUE,"H","A"))</f>
        <v>A</v>
      </c>
      <c r="BQ2">
        <v>1</v>
      </c>
      <c r="BS2" t="str">
        <f>IF(BW2=0,"",IFERROR(VLOOKUP(BS$22&amp;$C2,'FPL FIX2'!$Z$1:$AC$500,MATCH("HOME",'FPL FIX2'!$Z$1:$AC$1,0),0),"")&amp;IFERROR(VLOOKUP(BS$22&amp;$C2,'FPL FIX2'!$AA$1:$AB$500,MATCH("AWAY",'FPL FIX2'!$AA$1:$AB$1,0),0),""))</f>
        <v/>
      </c>
      <c r="BU2" t="str">
        <f t="shared" ref="BU2:BU21" si="14">IF(BS2="","",IF(EXACT(UPPER(BS2),BS2)=TRUE,"H","A"))</f>
        <v/>
      </c>
      <c r="BW2">
        <v>1</v>
      </c>
      <c r="BY2" t="str">
        <f>IF(CC2=0,"",IFERROR(VLOOKUP(BY$22&amp;$C2,'FPL FIX2'!$Z$1:$AC$500,MATCH("HOME",'FPL FIX2'!$Z$1:$AC$1,0),0),"")&amp;IFERROR(VLOOKUP(BY$22&amp;$C2,'FPL FIX2'!$AA$1:$AB$500,MATCH("AWAY",'FPL FIX2'!$AA$1:$AB$1,0),0),""))</f>
        <v/>
      </c>
      <c r="CA2" t="str">
        <f t="shared" ref="CA2:CA21" si="15">IF(BY2="","",IF(EXACT(UPPER(BY2),BY2)=TRUE,"H","A"))</f>
        <v/>
      </c>
      <c r="CC2">
        <v>1</v>
      </c>
      <c r="CE2" t="str">
        <f>IF(CI2=0,"",IFERROR(VLOOKUP(CE$22&amp;$C2,'FPL FIX2'!$Z$1:$AC$500,MATCH("HOME",'FPL FIX2'!$Z$1:$AC$1,0),0),"")&amp;IFERROR(VLOOKUP(CE$22&amp;$C2,'FPL FIX2'!$AA$1:$AB$500,MATCH("AWAY",'FPL FIX2'!$AA$1:$AB$1,0),0),""))</f>
        <v/>
      </c>
      <c r="CG2" t="str">
        <f t="shared" ref="CG2:CG21" si="16">IF(CE2="","",IF(EXACT(UPPER(CE2),CE2)=TRUE,"H","A"))</f>
        <v/>
      </c>
      <c r="CI2">
        <v>1</v>
      </c>
      <c r="CK2" t="str">
        <f>IF(CO2=0,"",IFERROR(VLOOKUP(CK$22&amp;$C2,'FPL FIX2'!$Z$1:$AC$500,MATCH("HOME",'FPL FIX2'!$Z$1:$AC$1,0),0),"")&amp;IFERROR(VLOOKUP(CK$22&amp;$C2,'FPL FIX2'!$AA$1:$AB$500,MATCH("AWAY",'FPL FIX2'!$AA$1:$AB$1,0),0),""))</f>
        <v>bre</v>
      </c>
      <c r="CM2" t="str">
        <f t="shared" ref="CM2:CM21" si="17">IF(CK2="","",IF(EXACT(UPPER(CK2),CK2)=TRUE,"H","A"))</f>
        <v>A</v>
      </c>
      <c r="CO2">
        <v>1</v>
      </c>
      <c r="CQ2" t="str">
        <f>IF(CU2=0,"",IFERROR(VLOOKUP(CQ$22&amp;$C2,'FPL FIX2'!$Z$1:$AC$500,MATCH("HOME",'FPL FIX2'!$Z$1:$AC$1,0),0),"")&amp;IFERROR(VLOOKUP(CQ$22&amp;$C2,'FPL FIX2'!$AA$1:$AB$500,MATCH("AWAY",'FPL FIX2'!$AA$1:$AB$1,0),0),""))</f>
        <v/>
      </c>
      <c r="CS2" t="str">
        <f t="shared" ref="CS2:CS21" si="18">IF(CQ2="","",IF(EXACT(UPPER(CQ2),CQ2)=TRUE,"H","A"))</f>
        <v/>
      </c>
      <c r="CU2">
        <v>1</v>
      </c>
      <c r="CW2" t="str">
        <f>IF(DA2=0,"",IFERROR(VLOOKUP(CW$22&amp;$C2,'FPL FIX2'!$Z$1:$AC$500,MATCH("HOME",'FPL FIX2'!$Z$1:$AC$1,0),0),"")&amp;IFERROR(VLOOKUP(CW$22&amp;$C2,'FPL FIX2'!$AA$1:$AB$500,MATCH("AWAY",'FPL FIX2'!$AA$1:$AB$1,0),0),""))</f>
        <v>TOT</v>
      </c>
      <c r="CY2" t="str">
        <f t="shared" ref="CY2:CY21" si="19">IF(CW2="","",IF(EXACT(UPPER(CW2),CW2)=TRUE,"H","A"))</f>
        <v>H</v>
      </c>
      <c r="DA2">
        <v>1</v>
      </c>
      <c r="DC2" t="str">
        <f>IF(DG2=0,"",IFERROR(VLOOKUP(DC$22&amp;$C2,'FPL FIX2'!$Z$1:$AC$500,MATCH("HOME",'FPL FIX2'!$Z$1:$AC$1,0),0),"")&amp;IFERROR(VLOOKUP(DC$22&amp;$C2,'FPL FIX2'!$AA$1:$AB$500,MATCH("AWAY",'FPL FIX2'!$AA$1:$AB$1,0),0),""))</f>
        <v/>
      </c>
      <c r="DE2" t="str">
        <f t="shared" ref="DE2:DE21" si="20">IF(DC2="","",IF(EXACT(UPPER(DC2),DC2)=TRUE,"H","A"))</f>
        <v/>
      </c>
      <c r="DG2">
        <v>1</v>
      </c>
      <c r="DI2" t="str">
        <f>IF(DM2=0,"",IFERROR(VLOOKUP(DI$22&amp;$C2,'FPL FIX2'!$Z$1:$AC$500,MATCH("HOME",'FPL FIX2'!$Z$1:$AC$1,0),0),"")&amp;IFERROR(VLOOKUP(DI$22&amp;$C2,'FPL FIX2'!$AA$1:$AB$500,MATCH("AWAY",'FPL FIX2'!$AA$1:$AB$1,0),0),""))</f>
        <v>LIV</v>
      </c>
      <c r="DK2" t="str">
        <f t="shared" ref="DK2:DK21" si="21">IF(DI2="","",IF(EXACT(UPPER(DI2),DI2)=TRUE,"H","A"))</f>
        <v>H</v>
      </c>
      <c r="DM2">
        <v>1</v>
      </c>
      <c r="DO2" t="str">
        <f>IF(DS2=0,"",IFERROR(VLOOKUP(DO$22&amp;$C2,'FPL FIX2'!$Z$1:$AC$500,MATCH("HOME",'FPL FIX2'!$Z$1:$AC$1,0),0),"")&amp;IFERROR(VLOOKUP(DO$22&amp;$C2,'FPL FIX2'!$AA$1:$AB$500,MATCH("AWAY",'FPL FIX2'!$AA$1:$AB$1,0),0),""))</f>
        <v/>
      </c>
      <c r="DQ2" t="str">
        <f t="shared" ref="DQ2:DQ21" si="22">IF(DO2="","",IF(EXACT(UPPER(DO2),DO2)=TRUE,"H","A"))</f>
        <v/>
      </c>
      <c r="DS2">
        <v>1</v>
      </c>
      <c r="DU2" t="str">
        <f>IF(DY2=0,"",IFERROR(VLOOKUP(DU$22&amp;$C2,'FPL FIX2'!$Z$1:$AC$500,MATCH("HOME",'FPL FIX2'!$Z$1:$AC$1,0),0),"")&amp;IFERROR(VLOOKUP(DU$22&amp;$C2,'FPL FIX2'!$AA$1:$AB$500,MATCH("AWAY",'FPL FIX2'!$AA$1:$AB$1,0),0),""))</f>
        <v>lee</v>
      </c>
      <c r="DW2" t="str">
        <f t="shared" ref="DW2:DW21" si="23">IF(DU2="","",IF(EXACT(UPPER(DU2),DU2)=TRUE,"H","A"))</f>
        <v>A</v>
      </c>
      <c r="DY2">
        <v>1</v>
      </c>
      <c r="EA2" t="str">
        <f>IF(EE2=0,"",IFERROR(VLOOKUP(EA$22&amp;$C2,'FPL FIX2'!$Z$1:$AC$500,MATCH("HOME",'FPL FIX2'!$Z$1:$AC$1,0),0),"")&amp;IFERROR(VLOOKUP(EA$22&amp;$C2,'FPL FIX2'!$AA$1:$AB$500,MATCH("AWAY",'FPL FIX2'!$AA$1:$AB$1,0),0),""))</f>
        <v/>
      </c>
      <c r="EC2" t="str">
        <f t="shared" ref="EC2:EC21" si="24">IF(EA2="","",IF(EXACT(UPPER(EA2),EA2)=TRUE,"H","A"))</f>
        <v/>
      </c>
      <c r="EE2">
        <v>1</v>
      </c>
      <c r="EG2" t="str">
        <f>IF(EK2=0,"",IFERROR(VLOOKUP(EG$22&amp;$C2,'FPL FIX2'!$Z$1:$AC$500,MATCH("HOME",'FPL FIX2'!$Z$1:$AC$1,0),0),"")&amp;IFERROR(VLOOKUP(EG$22&amp;$C2,'FPL FIX2'!$AA$1:$AB$500,MATCH("AWAY",'FPL FIX2'!$AA$1:$AB$1,0),0),""))</f>
        <v/>
      </c>
      <c r="EI2" t="str">
        <f t="shared" ref="EI2:EI21" si="25">IF(EG2="","",IF(EXACT(UPPER(EG2),EG2)=TRUE,"H","A"))</f>
        <v/>
      </c>
      <c r="EK2">
        <v>1</v>
      </c>
      <c r="EM2" t="str">
        <f>IF(EQ2=0,"",IFERROR(VLOOKUP(EM$22&amp;$C2,'FPL FIX2'!$Z$1:$AC$500,MATCH("HOME",'FPL FIX2'!$Z$1:$AC$1,0),0),"")&amp;IFERROR(VLOOKUP(EM$22&amp;$C2,'FPL FIX2'!$AA$1:$AB$500,MATCH("AWAY",'FPL FIX2'!$AA$1:$AB$1,0),0),""))</f>
        <v/>
      </c>
      <c r="EO2" t="str">
        <f t="shared" ref="EO2:EO21" si="26">IF(EM2="","",IF(EXACT(UPPER(EM2),EM2)=TRUE,"H","A"))</f>
        <v/>
      </c>
      <c r="EQ2">
        <v>1</v>
      </c>
      <c r="ES2" t="str">
        <f>IF(EW2=0,"",IFERROR(VLOOKUP(ES$22&amp;$C2,'FPL FIX2'!$Z$1:$AC$500,MATCH("HOME",'FPL FIX2'!$Z$1:$AC$1,0),0),"")&amp;IFERROR(VLOOKUP(ES$22&amp;$C2,'FPL FIX2'!$AA$1:$AB$500,MATCH("AWAY",'FPL FIX2'!$AA$1:$AB$1,0),0),""))</f>
        <v>sou</v>
      </c>
      <c r="EU2" t="str">
        <f t="shared" ref="EU2:EU21" si="27">IF(ES2="","",IF(EXACT(UPPER(ES2),ES2)=TRUE,"H","A"))</f>
        <v>A</v>
      </c>
      <c r="EW2">
        <v>1</v>
      </c>
      <c r="EY2" t="str">
        <f>IF(FC2=0,"",IFERROR(VLOOKUP(EY$22&amp;$C2,'FPL FIX2'!$Z$1:$AC$500,MATCH("HOME",'FPL FIX2'!$Z$1:$AC$1,0),0),"")&amp;IFERROR(VLOOKUP(EY$22&amp;$C2,'FPL FIX2'!$AA$1:$AB$500,MATCH("AWAY",'FPL FIX2'!$AA$1:$AB$1,0),0),""))</f>
        <v/>
      </c>
      <c r="FA2" t="str">
        <f t="shared" ref="FA2:FA21" si="28">IF(EY2="","",IF(EXACT(UPPER(EY2),EY2)=TRUE,"H","A"))</f>
        <v/>
      </c>
      <c r="FC2">
        <v>1</v>
      </c>
      <c r="FE2" t="str">
        <f>IF(FI2=0,"",IFERROR(VLOOKUP(FE$22&amp;$C2,'FPL FIX2'!$Z$1:$AC$500,MATCH("HOME",'FPL FIX2'!$Z$1:$AC$1,0),0),"")&amp;IFERROR(VLOOKUP(FE$22&amp;$C2,'FPL FIX2'!$AA$1:$AB$500,MATCH("AWAY",'FPL FIX2'!$AA$1:$AB$1,0),0),""))</f>
        <v>NFO</v>
      </c>
      <c r="FG2" t="str">
        <f t="shared" ref="FG2:FG21" si="29">IF(FE2="","",IF(EXACT(UPPER(FE2),FE2)=TRUE,"H","A"))</f>
        <v>H</v>
      </c>
      <c r="FI2">
        <v>1</v>
      </c>
      <c r="FK2" t="str">
        <f>IF(FO2=0,"",IFERROR(VLOOKUP(FK$22&amp;$C2,'FPL FIX2'!$Z$1:$AC$500,MATCH("HOME",'FPL FIX2'!$Z$1:$AC$1,0),0),"")&amp;IFERROR(VLOOKUP(FK$22&amp;$C2,'FPL FIX2'!$AA$1:$AB$500,MATCH("AWAY",'FPL FIX2'!$AA$1:$AB$1,0),0),""))</f>
        <v/>
      </c>
      <c r="FM2" t="str">
        <f t="shared" ref="FM2:FM21" si="30">IF(FK2="","",IF(EXACT(UPPER(FK2),FK2)=TRUE,"H","A"))</f>
        <v/>
      </c>
      <c r="FO2">
        <v>1</v>
      </c>
      <c r="FQ2" t="str">
        <f>IF(FU2=0,"",IFERROR(VLOOKUP(FQ$22&amp;$C2,'FPL FIX2'!$Z$1:$AC$500,MATCH("HOME",'FPL FIX2'!$Z$1:$AC$1,0),0),"")&amp;IFERROR(VLOOKUP(FQ$22&amp;$C2,'FPL FIX2'!$AA$1:$AB$500,MATCH("AWAY",'FPL FIX2'!$AA$1:$AB$1,0),0),""))</f>
        <v>che</v>
      </c>
      <c r="FS2" t="str">
        <f t="shared" ref="FS2:FS21" si="31">IF(FQ2="","",IF(EXACT(UPPER(FQ2),FQ2)=TRUE,"H","A"))</f>
        <v>A</v>
      </c>
      <c r="FU2">
        <v>1</v>
      </c>
      <c r="FW2" t="str">
        <f>IF(GA2=0,"",IFERROR(VLOOKUP(FW$22&amp;$C2,'FPL FIX2'!$Z$1:$AC$500,MATCH("HOME",'FPL FIX2'!$Z$1:$AC$1,0),0),"")&amp;IFERROR(VLOOKUP(FW$22&amp;$C2,'FPL FIX2'!$AA$1:$AB$500,MATCH("AWAY",'FPL FIX2'!$AA$1:$AB$1,0),0),""))</f>
        <v/>
      </c>
      <c r="FY2" t="str">
        <f t="shared" ref="FY2:FY21" si="32">IF(FW2="","",IF(EXACT(UPPER(FW2),FW2)=TRUE,"H","A"))</f>
        <v/>
      </c>
      <c r="GA2">
        <v>1</v>
      </c>
      <c r="GC2" t="str">
        <f>IF(GG2=0,"",IFERROR(VLOOKUP(GC$22&amp;$C2,'FPL FIX2'!$Z$1:$AC$500,MATCH("HOME",'FPL FIX2'!$Z$1:$AC$1,0),0),"")&amp;IFERROR(VLOOKUP(GC$22&amp;$C2,'FPL FIX2'!$AA$1:$AB$500,MATCH("AWAY",'FPL FIX2'!$AA$1:$AB$1,0),0),""))</f>
        <v>wol</v>
      </c>
      <c r="GE2" t="str">
        <f t="shared" ref="GE2:GE21" si="33">IF(GC2="","",IF(EXACT(UPPER(GC2),GC2)=TRUE,"H","A"))</f>
        <v>A</v>
      </c>
      <c r="GG2">
        <v>1</v>
      </c>
      <c r="GI2" t="str">
        <f>IF(GM2=0,"",IFERROR(VLOOKUP(GI$22&amp;$C2,'FPL FIX2'!$Z$1:$AC$500,MATCH("HOME",'FPL FIX2'!$Z$1:$AC$1,0),0),"")&amp;IFERROR(VLOOKUP(GI$22&amp;$C2,'FPL FIX2'!$AA$1:$AB$500,MATCH("AWAY",'FPL FIX2'!$AA$1:$AB$1,0),0),""))</f>
        <v/>
      </c>
      <c r="GK2" t="str">
        <f t="shared" ref="GK2:GK21" si="34">IF(GI2="","",IF(EXACT(UPPER(GI2),GI2)=TRUE,"H","A"))</f>
        <v/>
      </c>
      <c r="GM2">
        <v>1</v>
      </c>
      <c r="GO2" t="str">
        <f>IF(GS2=0,"",IFERROR(VLOOKUP(GO$22&amp;$C2,'FPL FIX2'!$Z$1:$AC$500,MATCH("HOME",'FPL FIX2'!$Z$1:$AC$1,0),0),"")&amp;IFERROR(VLOOKUP(GO$22&amp;$C2,'FPL FIX2'!$AA$1:$AB$500,MATCH("AWAY",'FPL FIX2'!$AA$1:$AB$1,0),0),""))</f>
        <v>WHU</v>
      </c>
      <c r="GQ2" t="str">
        <f t="shared" ref="GQ2:GQ21" si="35">IF(GO2="","",IF(EXACT(UPPER(GO2),GO2)=TRUE,"H","A"))</f>
        <v>H</v>
      </c>
      <c r="GS2">
        <v>1</v>
      </c>
      <c r="GU2" t="str">
        <f>IF(GY2=0,"",IFERROR(VLOOKUP(GU$22&amp;$C2,'FPL FIX2'!$Z$1:$AC$500,MATCH("HOME",'FPL FIX2'!$Z$1:$AC$1,0),0),"")&amp;IFERROR(VLOOKUP(GU$22&amp;$C2,'FPL FIX2'!$AA$1:$AB$500,MATCH("AWAY",'FPL FIX2'!$AA$1:$AB$1,0),0),""))</f>
        <v/>
      </c>
      <c r="GW2" t="str">
        <f t="shared" ref="GW2:GW21" si="36">IF(GU2="","",IF(EXACT(UPPER(GU2),GU2)=TRUE,"H","A"))</f>
        <v/>
      </c>
      <c r="GY2">
        <v>1</v>
      </c>
      <c r="HA2" t="str">
        <f>IF(HE2=0,"",IFERROR(VLOOKUP(HA$22&amp;$C2,'FPL FIX2'!$Z$1:$AC$500,MATCH("HOME",'FPL FIX2'!$Z$1:$AC$1,0),0),"")&amp;IFERROR(VLOOKUP(HA$22&amp;$C2,'FPL FIX2'!$AA$1:$AB$500,MATCH("AWAY",'FPL FIX2'!$AA$1:$AB$1,0),0),""))</f>
        <v>bha</v>
      </c>
      <c r="HC2" t="str">
        <f t="shared" ref="HC2:HC21" si="37">IF(HA2="","",IF(EXACT(UPPER(HA2),HA2)=TRUE,"H","A"))</f>
        <v>A</v>
      </c>
      <c r="HE2">
        <v>1</v>
      </c>
      <c r="HG2" t="str">
        <f>IF(HK2=0,"",IFERROR(VLOOKUP(HG$22&amp;$C2,'FPL FIX2'!$Z$1:$AC$500,MATCH("HOME",'FPL FIX2'!$Z$1:$AC$1,0),0),"")&amp;IFERROR(VLOOKUP(HG$22&amp;$C2,'FPL FIX2'!$AA$1:$AB$500,MATCH("AWAY",'FPL FIX2'!$AA$1:$AB$1,0),0),""))</f>
        <v/>
      </c>
      <c r="HI2" t="str">
        <f t="shared" ref="HI2:HI21" si="38">IF(HG2="","",IF(EXACT(UPPER(HG2),HG2)=TRUE,"H","A"))</f>
        <v/>
      </c>
      <c r="HK2">
        <v>1</v>
      </c>
      <c r="HM2" t="str">
        <f>IF(HQ2=0,"",IFERROR(VLOOKUP(HM$22&amp;$C2,'FPL FIX2'!$Z$1:$AC$500,MATCH("HOME",'FPL FIX2'!$Z$1:$AC$1,0),0),"")&amp;IFERROR(VLOOKUP(HM$22&amp;$C2,'FPL FIX2'!$AA$1:$AB$500,MATCH("AWAY",'FPL FIX2'!$AA$1:$AB$1,0),0),""))</f>
        <v>NEW</v>
      </c>
      <c r="HO2" t="str">
        <f t="shared" ref="HO2:HO21" si="39">IF(HM2="","",IF(EXACT(UPPER(HM2),HM2)=TRUE,"H","A"))</f>
        <v>H</v>
      </c>
      <c r="HQ2">
        <v>1</v>
      </c>
      <c r="HS2" t="str">
        <f>IF(HW2=0,"",IFERROR(VLOOKUP(HS$22&amp;$C2,'FPL FIX2'!$Z$1:$AC$500,MATCH("HOME",'FPL FIX2'!$Z$1:$AC$1,0),0),"")&amp;IFERROR(VLOOKUP(HS$22&amp;$C2,'FPL FIX2'!$AA$1:$AB$500,MATCH("AWAY",'FPL FIX2'!$AA$1:$AB$1,0),0),""))</f>
        <v/>
      </c>
      <c r="HU2" t="str">
        <f t="shared" ref="HU2:HU21" si="40">IF(HS2="","",IF(EXACT(UPPER(HS2),HS2)=TRUE,"H","A"))</f>
        <v/>
      </c>
      <c r="HW2">
        <v>1</v>
      </c>
      <c r="HY2" t="str">
        <f>IF(IC2=0,"",IFERROR(VLOOKUP(HY$22&amp;$C2,'FPL FIX2'!$Z$1:$AC$500,MATCH("HOME",'FPL FIX2'!$Z$1:$AC$1,0),0),"")&amp;IFERROR(VLOOKUP(HY$22&amp;$C2,'FPL FIX2'!$AA$1:$AB$500,MATCH("AWAY",'FPL FIX2'!$AA$1:$AB$1,0),0),""))</f>
        <v>tot</v>
      </c>
      <c r="IA2" t="str">
        <f t="shared" ref="IA2:IA21" si="41">IF(HY2="","",IF(EXACT(UPPER(HY2),HY2)=TRUE,"H","A"))</f>
        <v>A</v>
      </c>
      <c r="IC2">
        <v>1</v>
      </c>
      <c r="IE2" t="str">
        <f>IF(II2=0,"",IFERROR(VLOOKUP(IE$22&amp;$C2,'FPL FIX2'!$Z$1:$AC$500,MATCH("HOME",'FPL FIX2'!$Z$1:$AC$1,0),0),"")&amp;IFERROR(VLOOKUP(IE$22&amp;$C2,'FPL FIX2'!$AA$1:$AB$500,MATCH("AWAY",'FPL FIX2'!$AA$1:$AB$1,0),0),""))</f>
        <v/>
      </c>
      <c r="IG2" t="str">
        <f t="shared" ref="IG2:IG21" si="42">IF(IE2="","",IF(EXACT(UPPER(IE2),IE2)=TRUE,"H","A"))</f>
        <v/>
      </c>
      <c r="II2">
        <v>1</v>
      </c>
      <c r="IK2" t="str">
        <f>IF(IO2=0,"",IFERROR(VLOOKUP(IK$22&amp;$C2,'FPL FIX2'!$Z$1:$AC$500,MATCH("HOME",'FPL FIX2'!$Z$1:$AC$1,0),0),"")&amp;IFERROR(VLOOKUP(IK$22&amp;$C2,'FPL FIX2'!$AA$1:$AB$500,MATCH("AWAY",'FPL FIX2'!$AA$1:$AB$1,0),0),""))</f>
        <v>MUN</v>
      </c>
      <c r="IM2" t="str">
        <f t="shared" ref="IM2:IM21" si="43">IF(IK2="","",IF(EXACT(UPPER(IK2),IK2)=TRUE,"H","A"))</f>
        <v>H</v>
      </c>
      <c r="IO2">
        <v>1</v>
      </c>
      <c r="IQ2" t="str">
        <f>IF(IU2=0,"",IFERROR(VLOOKUP(IQ$22&amp;$C2,'FPL FIX2'!$Z$1:$AC$500,MATCH("HOME",'FPL FIX2'!$Z$1:$AC$1,0),0),"")&amp;IFERROR(VLOOKUP(IQ$22&amp;$C2,'FPL FIX2'!$AA$1:$AB$500,MATCH("AWAY",'FPL FIX2'!$AA$1:$AB$1,0),0),""))</f>
        <v/>
      </c>
      <c r="IS2" t="str">
        <f t="shared" ref="IS2:IS21" si="44">IF(IQ2="","",IF(EXACT(UPPER(IQ2),IQ2)=TRUE,"H","A"))</f>
        <v/>
      </c>
      <c r="IU2">
        <v>1</v>
      </c>
      <c r="IW2" t="str">
        <f>IF(JA2=0,"",IFERROR(VLOOKUP(IW$22&amp;$C2,'FPL FIX2'!$Z$1:$AC$500,MATCH("HOME",'FPL FIX2'!$Z$1:$AC$1,0),0),"")&amp;IFERROR(VLOOKUP(IW$22&amp;$C2,'FPL FIX2'!$AA$1:$AB$500,MATCH("AWAY",'FPL FIX2'!$AA$1:$AB$1,0),0),""))</f>
        <v>eve</v>
      </c>
      <c r="IY2" t="str">
        <f t="shared" ref="IY2:IY21" si="45">IF(IW2="","",IF(EXACT(UPPER(IW2),IW2)=TRUE,"H","A"))</f>
        <v>A</v>
      </c>
      <c r="JA2">
        <v>1</v>
      </c>
      <c r="JC2" t="str">
        <f>IF(JG2=0,"",IFERROR(VLOOKUP(JC$22&amp;$C2,'FPL FIX2'!$Z$1:$AC$500,MATCH("HOME",'FPL FIX2'!$Z$1:$AC$1,0),0),"")&amp;IFERROR(VLOOKUP(JC$22&amp;$C2,'FPL FIX2'!$AA$1:$AB$500,MATCH("AWAY",'FPL FIX2'!$AA$1:$AB$1,0),0),""))</f>
        <v/>
      </c>
      <c r="JE2" t="str">
        <f t="shared" ref="JE2:JE21" si="46">IF(JC2="","",IF(EXACT(UPPER(JC2),JC2)=TRUE,"H","A"))</f>
        <v/>
      </c>
      <c r="JG2">
        <v>1</v>
      </c>
      <c r="JI2" t="str">
        <f>IF(JM2=0,"",IFERROR(VLOOKUP(JI$22&amp;$C2,'FPL FIX2'!$Z$1:$AC$500,MATCH("HOME",'FPL FIX2'!$Z$1:$AC$1,0),0),"")&amp;IFERROR(VLOOKUP(JI$22&amp;$C2,'FPL FIX2'!$AA$1:$AB$500,MATCH("AWAY",'FPL FIX2'!$AA$1:$AB$1,0),0),""))</f>
        <v>BRE</v>
      </c>
      <c r="JK2" t="str">
        <f t="shared" ref="JK2:JK21" si="47">IF(JI2="","",IF(EXACT(UPPER(JI2),JI2)=TRUE,"H","A"))</f>
        <v>H</v>
      </c>
      <c r="JM2">
        <v>1</v>
      </c>
      <c r="JO2" t="str">
        <f>IF(JS2=0,"",IFERROR(VLOOKUP(JO$22&amp;$C2,'FPL FIX2'!$Z$1:$AC$500,MATCH("HOME",'FPL FIX2'!$Z$1:$AC$1,0),0),"")&amp;IFERROR(VLOOKUP(JO$22&amp;$C2,'FPL FIX2'!$AA$1:$AB$500,MATCH("AWAY",'FPL FIX2'!$AA$1:$AB$1,0),0),""))</f>
        <v>MCI</v>
      </c>
      <c r="JQ2" t="str">
        <f t="shared" ref="JQ2:JQ21" si="48">IF(JO2="","",IF(EXACT(UPPER(JO2),JO2)=TRUE,"H","A"))</f>
        <v>H</v>
      </c>
      <c r="JS2">
        <v>1</v>
      </c>
      <c r="JU2" t="str">
        <f>IF(JY2=0,"",IFERROR(VLOOKUP(JU$22&amp;$C2,'FPL FIX2'!$Z$1:$AC$500,MATCH("HOME",'FPL FIX2'!$Z$1:$AC$1,0),0),"")&amp;IFERROR(VLOOKUP(JU$22&amp;$C2,'FPL FIX2'!$AA$1:$AB$500,MATCH("AWAY",'FPL FIX2'!$AA$1:$AB$1,0),0),""))</f>
        <v>avl</v>
      </c>
      <c r="JW2" t="str">
        <f t="shared" ref="JW2:JW21" si="49">IF(JU2="","",IF(EXACT(UPPER(JU2),JU2)=TRUE,"H","A"))</f>
        <v>A</v>
      </c>
      <c r="JY2">
        <v>1</v>
      </c>
      <c r="KA2" t="str">
        <f>IF(KE2=0,"",IFERROR(VLOOKUP(KA$22&amp;$C2,'FPL FIX2'!$Z$1:$AC$500,MATCH("HOME",'FPL FIX2'!$Z$1:$AC$1,0),0),"")&amp;IFERROR(VLOOKUP(KA$22&amp;$C2,'FPL FIX2'!$AA$1:$AB$500,MATCH("AWAY",'FPL FIX2'!$AA$1:$AB$1,0),0),""))</f>
        <v/>
      </c>
      <c r="KC2" t="str">
        <f t="shared" ref="KC2:KC21" si="50">IF(KA2="","",IF(EXACT(UPPER(KA2),KA2)=TRUE,"H","A"))</f>
        <v/>
      </c>
      <c r="KE2">
        <v>1</v>
      </c>
      <c r="KG2" t="str">
        <f>IF(KK2=0,"",IFERROR(VLOOKUP(KG$22&amp;$C2,'FPL FIX2'!$Z$1:$AC$500,MATCH("HOME",'FPL FIX2'!$Z$1:$AC$1,0),0),"")&amp;IFERROR(VLOOKUP(KG$22&amp;$C2,'FPL FIX2'!$AA$1:$AB$500,MATCH("AWAY",'FPL FIX2'!$AA$1:$AB$1,0),0),""))</f>
        <v>lei</v>
      </c>
      <c r="KI2" t="str">
        <f t="shared" ref="KI2:KI21" si="51">IF(KG2="","",IF(EXACT(UPPER(KG2),KG2)=TRUE,"H","A"))</f>
        <v>A</v>
      </c>
      <c r="KK2">
        <v>1</v>
      </c>
      <c r="KM2" t="str">
        <f>IF(KQ2=0,"",IFERROR(VLOOKUP(KM$22&amp;$C2,'FPL FIX2'!$Z$1:$AC$500,MATCH("HOME",'FPL FIX2'!$Z$1:$AC$1,0),0),"")&amp;IFERROR(VLOOKUP(KM$22&amp;$C2,'FPL FIX2'!$AA$1:$AB$500,MATCH("AWAY",'FPL FIX2'!$AA$1:$AB$1,0),0),""))</f>
        <v>EVE</v>
      </c>
      <c r="KO2" t="str">
        <f t="shared" ref="KO2:KO21" si="52">IF(KM2="","",IF(EXACT(UPPER(KM2),KM2)=TRUE,"H","A"))</f>
        <v>H</v>
      </c>
      <c r="KQ2">
        <v>1</v>
      </c>
      <c r="KS2" t="str">
        <f>IF(KW2=0,"",IFERROR(VLOOKUP(KS$22&amp;$C2,'FPL FIX2'!$Z$1:$AC$500,MATCH("HOME",'FPL FIX2'!$Z$1:$AC$1,0),0),"")&amp;IFERROR(VLOOKUP(KS$22&amp;$C2,'FPL FIX2'!$AA$1:$AB$500,MATCH("AWAY",'FPL FIX2'!$AA$1:$AB$1,0),0),""))</f>
        <v>BOU</v>
      </c>
      <c r="KU2" t="str">
        <f t="shared" ref="KU2:KU21" si="53">IF(KS2="","",IF(EXACT(UPPER(KS2),KS2)=TRUE,"H","A"))</f>
        <v>H</v>
      </c>
      <c r="KW2">
        <v>1</v>
      </c>
      <c r="KY2" t="str">
        <f>IF(LC2=0,"",IFERROR(VLOOKUP(KY$22&amp;$C2,'FPL FIX2'!$Z$1:$AC$500,MATCH("HOME",'FPL FIX2'!$Z$1:$AC$1,0),0),"")&amp;IFERROR(VLOOKUP(KY$22&amp;$C2,'FPL FIX2'!$AA$1:$AB$500,MATCH("AWAY",'FPL FIX2'!$AA$1:$AB$1,0),0),""))</f>
        <v/>
      </c>
      <c r="LA2" t="str">
        <f t="shared" ref="LA2:LA21" si="54">IF(KY2="","",IF(EXACT(UPPER(KY2),KY2)=TRUE,"H","A"))</f>
        <v/>
      </c>
      <c r="LC2">
        <v>1</v>
      </c>
      <c r="LE2" t="str">
        <f>IF(LI2=0,"",IFERROR(VLOOKUP(LE$22&amp;$C2,'FPL FIX2'!$Z$1:$AC$500,MATCH("HOME",'FPL FIX2'!$Z$1:$AC$1,0),0),"")&amp;IFERROR(VLOOKUP(LE$22&amp;$C2,'FPL FIX2'!$AA$1:$AB$500,MATCH("AWAY",'FPL FIX2'!$AA$1:$AB$1,0),0),""))</f>
        <v>ful</v>
      </c>
      <c r="LG2" t="str">
        <f t="shared" ref="LG2:LG21" si="55">IF(LE2="","",IF(EXACT(UPPER(LE2),LE2)=TRUE,"H","A"))</f>
        <v>A</v>
      </c>
      <c r="LI2">
        <v>1</v>
      </c>
      <c r="LK2" t="str">
        <f>IF(LO2=0,"",IFERROR(VLOOKUP(LK$22&amp;$C2,'FPL FIX2'!$Z$1:$AC$500,MATCH("HOME",'FPL FIX2'!$Z$1:$AC$1,0),0),"")&amp;IFERROR(VLOOKUP(LK$22&amp;$C2,'FPL FIX2'!$AA$1:$AB$500,MATCH("AWAY",'FPL FIX2'!$AA$1:$AB$1,0),0),""))</f>
        <v/>
      </c>
      <c r="LM2" t="str">
        <f t="shared" ref="LM2:LM21" si="56">IF(LK2="","",IF(EXACT(UPPER(LK2),LK2)=TRUE,"H","A"))</f>
        <v/>
      </c>
      <c r="LO2">
        <v>1</v>
      </c>
      <c r="LQ2" t="str">
        <f>IF(LU2=0,"",IFERROR(VLOOKUP(LQ$22&amp;$C2,'FPL FIX2'!$Z$1:$AC$500,MATCH("HOME",'FPL FIX2'!$Z$1:$AC$1,0),0),"")&amp;IFERROR(VLOOKUP(LQ$22&amp;$C2,'FPL FIX2'!$AA$1:$AB$500,MATCH("AWAY",'FPL FIX2'!$AA$1:$AB$1,0),0),""))</f>
        <v>CRY</v>
      </c>
      <c r="LS2" t="str">
        <f t="shared" ref="LS2:LS21" si="57">IF(LQ2="","",IF(EXACT(UPPER(LQ2),LQ2)=TRUE,"H","A"))</f>
        <v>H</v>
      </c>
      <c r="LU2">
        <v>1</v>
      </c>
      <c r="LW2" t="str">
        <f>IF(MA2=0,"",IFERROR(VLOOKUP(LW$22&amp;$C2,'FPL FIX2'!$Z$1:$AC$500,MATCH("HOME",'FPL FIX2'!$Z$1:$AC$1,0),0),"")&amp;IFERROR(VLOOKUP(LW$22&amp;$C2,'FPL FIX2'!$AA$1:$AB$500,MATCH("AWAY",'FPL FIX2'!$AA$1:$AB$1,0),0),""))</f>
        <v/>
      </c>
      <c r="LY2" t="str">
        <f t="shared" ref="LY2:LY21" si="58">IF(LW2="","",IF(EXACT(UPPER(LW2),LW2)=TRUE,"H","A"))</f>
        <v/>
      </c>
      <c r="MA2">
        <v>1</v>
      </c>
      <c r="MC2" t="str">
        <f>IF(MG2=0,"",IFERROR(VLOOKUP(MC$22&amp;$C2,'FPL FIX2'!$Z$1:$AC$500,MATCH("HOME",'FPL FIX2'!$Z$1:$AC$1,0),0),"")&amp;IFERROR(VLOOKUP(MC$22&amp;$C2,'FPL FIX2'!$AA$1:$AB$500,MATCH("AWAY",'FPL FIX2'!$AA$1:$AB$1,0),0),""))</f>
        <v>LEE</v>
      </c>
      <c r="ME2" t="str">
        <f t="shared" ref="ME2:ME21" si="59">IF(MC2="","",IF(EXACT(UPPER(MC2),MC2)=TRUE,"H","A"))</f>
        <v>H</v>
      </c>
      <c r="MG2">
        <v>1</v>
      </c>
      <c r="MI2" t="str">
        <f>IF(MM2=0,"",IFERROR(VLOOKUP(MI$22&amp;$C2,'FPL FIX2'!$Z$1:$AC$500,MATCH("HOME",'FPL FIX2'!$Z$1:$AC$1,0),0),"")&amp;IFERROR(VLOOKUP(MI$22&amp;$C2,'FPL FIX2'!$AA$1:$AB$500,MATCH("AWAY",'FPL FIX2'!$AA$1:$AB$1,0),0),""))</f>
        <v/>
      </c>
      <c r="MK2" t="str">
        <f t="shared" ref="MK2:MK21" si="60">IF(MI2="","",IF(EXACT(UPPER(MI2),MI2)=TRUE,"H","A"))</f>
        <v/>
      </c>
      <c r="MM2">
        <v>1</v>
      </c>
      <c r="MO2" t="str">
        <f>IF(MS2=0,"",IFERROR(VLOOKUP(MO$22&amp;$C2,'FPL FIX2'!$Z$1:$AC$500,MATCH("HOME",'FPL FIX2'!$Z$1:$AC$1,0),0),"")&amp;IFERROR(VLOOKUP(MO$22&amp;$C2,'FPL FIX2'!$AA$1:$AB$500,MATCH("AWAY",'FPL FIX2'!$AA$1:$AB$1,0),0),""))</f>
        <v>liv</v>
      </c>
      <c r="MQ2" t="str">
        <f t="shared" ref="MQ2:MQ21" si="61">IF(MO2="","",IF(EXACT(UPPER(MO2),MO2)=TRUE,"H","A"))</f>
        <v>A</v>
      </c>
      <c r="MS2">
        <v>1</v>
      </c>
      <c r="MU2" t="str">
        <f>IF(MY2=0,"",IFERROR(VLOOKUP(MU$22&amp;$C2,'FPL FIX2'!$Z$1:$AC$500,MATCH("HOME",'FPL FIX2'!$Z$1:$AC$1,0),0),"")&amp;IFERROR(VLOOKUP(MU$22&amp;$C2,'FPL FIX2'!$AA$1:$AB$500,MATCH("AWAY",'FPL FIX2'!$AA$1:$AB$1,0),0),""))</f>
        <v/>
      </c>
      <c r="MW2" t="str">
        <f t="shared" ref="MW2:MW21" si="62">IF(MU2="","",IF(EXACT(UPPER(MU2),MU2)=TRUE,"H","A"))</f>
        <v/>
      </c>
      <c r="MY2">
        <v>1</v>
      </c>
      <c r="NA2" t="str">
        <f>IF(NE2=0,"",IFERROR(VLOOKUP(NA$22&amp;$C2,'FPL FIX2'!$Z$1:$AC$500,MATCH("HOME",'FPL FIX2'!$Z$1:$AC$1,0),0),"")&amp;IFERROR(VLOOKUP(NA$22&amp;$C2,'FPL FIX2'!$AA$1:$AB$500,MATCH("AWAY",'FPL FIX2'!$AA$1:$AB$1,0),0),""))</f>
        <v>whu</v>
      </c>
      <c r="NC2" t="str">
        <f t="shared" ref="NC2:NC21" si="63">IF(NA2="","",IF(EXACT(UPPER(NA2),NA2)=TRUE,"H","A"))</f>
        <v>A</v>
      </c>
      <c r="NE2">
        <v>1</v>
      </c>
      <c r="NG2" t="str">
        <f>IF(NK2=0,"",IFERROR(VLOOKUP(NG$22&amp;$C2,'FPL FIX2'!$Z$1:$AC$500,MATCH("HOME",'FPL FIX2'!$Z$1:$AC$1,0),0),"")&amp;IFERROR(VLOOKUP(NG$22&amp;$C2,'FPL FIX2'!$AA$1:$AB$500,MATCH("AWAY",'FPL FIX2'!$AA$1:$AB$1,0),0),""))</f>
        <v/>
      </c>
      <c r="NI2" t="str">
        <f t="shared" ref="NI2:NI21" si="64">IF(NG2="","",IF(EXACT(UPPER(NG2),NG2)=TRUE,"H","A"))</f>
        <v/>
      </c>
      <c r="NK2">
        <v>1</v>
      </c>
      <c r="NM2" t="str">
        <f>IF(NQ2=0,"",IFERROR(VLOOKUP(NM$22&amp;$C2,'FPL FIX2'!$Z$1:$AC$500,MATCH("HOME",'FPL FIX2'!$Z$1:$AC$1,0),0),"")&amp;IFERROR(VLOOKUP(NM$22&amp;$C2,'FPL FIX2'!$AA$1:$AB$500,MATCH("AWAY",'FPL FIX2'!$AA$1:$AB$1,0),0),""))</f>
        <v>SOU</v>
      </c>
      <c r="NO2" t="str">
        <f t="shared" ref="NO2:NO21" si="65">IF(NM2="","",IF(EXACT(UPPER(NM2),NM2)=TRUE,"H","A"))</f>
        <v>H</v>
      </c>
      <c r="NQ2">
        <v>1</v>
      </c>
      <c r="NS2" t="str">
        <f>IF(NW2=0,"",IFERROR(VLOOKUP(NS$22&amp;$C2,'FPL FIX2'!$Z$1:$AC$500,MATCH("HOME",'FPL FIX2'!$Z$1:$AC$1,0),0),"")&amp;IFERROR(VLOOKUP(NS$22&amp;$C2,'FPL FIX2'!$AA$1:$AB$500,MATCH("AWAY",'FPL FIX2'!$AA$1:$AB$1,0),0),""))</f>
        <v/>
      </c>
      <c r="NU2" t="str">
        <f t="shared" ref="NU2:NU21" si="66">IF(NS2="","",IF(EXACT(UPPER(NS2),NS2)=TRUE,"H","A"))</f>
        <v/>
      </c>
      <c r="NW2">
        <v>1</v>
      </c>
      <c r="NY2" t="str">
        <f>IF(OC2=0,"",IFERROR(VLOOKUP(NY$22&amp;$C2,'FPL FIX2'!$Z$1:$AC$500,MATCH("HOME",'FPL FIX2'!$Z$1:$AC$1,0),0),"")&amp;IFERROR(VLOOKUP(NY$22&amp;$C2,'FPL FIX2'!$AA$1:$AB$500,MATCH("AWAY",'FPL FIX2'!$AA$1:$AB$1,0),0),""))</f>
        <v>mci</v>
      </c>
      <c r="OA2" t="str">
        <f t="shared" ref="OA2:OA21" si="67">IF(NY2="","",IF(EXACT(UPPER(NY2),NY2)=TRUE,"H","A"))</f>
        <v>A</v>
      </c>
      <c r="OC2">
        <v>1</v>
      </c>
      <c r="OE2" t="str">
        <f>IF(OI2=0,"",IFERROR(VLOOKUP(OE$22&amp;$C2,'FPL FIX2'!$Z$1:$AC$500,MATCH("HOME",'FPL FIX2'!$Z$1:$AC$1,0),0),"")&amp;IFERROR(VLOOKUP(OE$22&amp;$C2,'FPL FIX2'!$AA$1:$AB$500,MATCH("AWAY",'FPL FIX2'!$AA$1:$AB$1,0),0),""))</f>
        <v/>
      </c>
      <c r="OG2" t="str">
        <f t="shared" ref="OG2:OG21" si="68">IF(OE2="","",IF(EXACT(UPPER(OE2),OE2)=TRUE,"H","A"))</f>
        <v/>
      </c>
      <c r="OI2">
        <v>1</v>
      </c>
      <c r="OK2" t="str">
        <f>IF(OO2=0,"",IFERROR(VLOOKUP(OK$22&amp;$C2,'FPL FIX2'!$Z$1:$AC$500,MATCH("HOME",'FPL FIX2'!$Z$1:$AC$1,0),0),"")&amp;IFERROR(VLOOKUP(OK$22&amp;$C2,'FPL FIX2'!$AA$1:$AB$500,MATCH("AWAY",'FPL FIX2'!$AA$1:$AB$1,0),0),""))</f>
        <v>CHE</v>
      </c>
      <c r="OM2" t="str">
        <f t="shared" ref="OM2:OM21" si="69">IF(OK2="","",IF(EXACT(UPPER(OK2),OK2)=TRUE,"H","A"))</f>
        <v>H</v>
      </c>
      <c r="OO2">
        <v>1</v>
      </c>
      <c r="OQ2" t="str">
        <f>IF(OU2=0,"",IFERROR(VLOOKUP(OQ$22&amp;$C2,'FPL FIX2'!$Z$1:$AC$500,MATCH("HOME",'FPL FIX2'!$Z$1:$AC$1,0),0),"")&amp;IFERROR(VLOOKUP(OQ$22&amp;$C2,'FPL FIX2'!$AA$1:$AB$500,MATCH("AWAY",'FPL FIX2'!$AA$1:$AB$1,0),0),""))</f>
        <v/>
      </c>
      <c r="OS2" t="str">
        <f t="shared" ref="OS2:OS21" si="70">IF(OQ2="","",IF(EXACT(UPPER(OQ2),OQ2)=TRUE,"H","A"))</f>
        <v/>
      </c>
      <c r="OU2">
        <v>1</v>
      </c>
      <c r="OW2" t="str">
        <f>IF(PA2=0,"",IFERROR(VLOOKUP(OW$22&amp;$C2,'FPL FIX2'!$Z$1:$AC$500,MATCH("HOME",'FPL FIX2'!$Z$1:$AC$1,0),0),"")&amp;IFERROR(VLOOKUP(OW$22&amp;$C2,'FPL FIX2'!$AA$1:$AB$500,MATCH("AWAY",'FPL FIX2'!$AA$1:$AB$1,0),0),""))</f>
        <v>new</v>
      </c>
      <c r="OY2" t="str">
        <f t="shared" ref="OY2:OY21" si="71">IF(OW2="","",IF(EXACT(UPPER(OW2),OW2)=TRUE,"H","A"))</f>
        <v>A</v>
      </c>
      <c r="PA2">
        <v>1</v>
      </c>
      <c r="PC2" t="str">
        <f>IF(PG2=0,"",IFERROR(VLOOKUP(PC$22&amp;$C2,'FPL FIX2'!$Z$1:$AC$500,MATCH("HOME",'FPL FIX2'!$Z$1:$AC$1,0),0),"")&amp;IFERROR(VLOOKUP(PC$22&amp;$C2,'FPL FIX2'!$AA$1:$AB$500,MATCH("AWAY",'FPL FIX2'!$AA$1:$AB$1,0),0),""))</f>
        <v/>
      </c>
      <c r="PE2" t="str">
        <f t="shared" ref="PE2:PE21" si="72">IF(PC2="","",IF(EXACT(UPPER(PC2),PC2)=TRUE,"H","A"))</f>
        <v/>
      </c>
      <c r="PG2">
        <v>1</v>
      </c>
      <c r="PI2" t="str">
        <f>IF(PM2=0,"",IFERROR(VLOOKUP(PI$22&amp;$C2,'FPL FIX2'!$Z$1:$AC$500,MATCH("HOME",'FPL FIX2'!$Z$1:$AC$1,0),0),"")&amp;IFERROR(VLOOKUP(PI$22&amp;$C2,'FPL FIX2'!$AA$1:$AB$500,MATCH("AWAY",'FPL FIX2'!$AA$1:$AB$1,0),0),""))</f>
        <v>BHA</v>
      </c>
      <c r="PK2" t="str">
        <f t="shared" ref="PK2:PK21" si="73">IF(PI2="","",IF(EXACT(UPPER(PI2),PI2)=TRUE,"H","A"))</f>
        <v>H</v>
      </c>
      <c r="PM2">
        <v>1</v>
      </c>
      <c r="PO2" t="str">
        <f>IF(PS2=0,"",IFERROR(VLOOKUP(PO$22&amp;$C2,'FPL FIX2'!$Z$1:$AC$500,MATCH("HOME",'FPL FIX2'!$Z$1:$AC$1,0),0),"")&amp;IFERROR(VLOOKUP(PO$22&amp;$C2,'FPL FIX2'!$AA$1:$AB$500,MATCH("AWAY",'FPL FIX2'!$AA$1:$AB$1,0),0),""))</f>
        <v/>
      </c>
      <c r="PQ2" t="str">
        <f t="shared" ref="PQ2:PQ21" si="74">IF(PO2="","",IF(EXACT(UPPER(PO2),PO2)=TRUE,"H","A"))</f>
        <v/>
      </c>
      <c r="PS2">
        <v>1</v>
      </c>
      <c r="PU2" t="str">
        <f>IF(PY2=0,"",IFERROR(VLOOKUP(PU$22&amp;$C2,'FPL FIX2'!$Z$1:$AC$500,MATCH("HOME",'FPL FIX2'!$Z$1:$AC$1,0),0),"")&amp;IFERROR(VLOOKUP(PU$22&amp;$C2,'FPL FIX2'!$AA$1:$AB$500,MATCH("AWAY",'FPL FIX2'!$AA$1:$AB$1,0),0),""))</f>
        <v>nfo</v>
      </c>
      <c r="PW2" t="str">
        <f t="shared" ref="PW2:PW21" si="75">IF(PU2="","",IF(EXACT(UPPER(PU2),PU2)=TRUE,"H","A"))</f>
        <v>A</v>
      </c>
      <c r="PY2">
        <v>1</v>
      </c>
      <c r="QA2" t="str">
        <f>IF(QE2=0,"",IFERROR(VLOOKUP(QA$22&amp;$C2,'FPL FIX2'!$Z$1:$AC$500,MATCH("HOME",'FPL FIX2'!$Z$1:$AC$1,0),0),"")&amp;IFERROR(VLOOKUP(QA$22&amp;$C2,'FPL FIX2'!$AA$1:$AB$500,MATCH("AWAY",'FPL FIX2'!$AA$1:$AB$1,0),0),""))</f>
        <v/>
      </c>
      <c r="QC2" t="str">
        <f t="shared" ref="QC2:QC21" si="76">IF(QA2="","",IF(EXACT(UPPER(QA2),QA2)=TRUE,"H","A"))</f>
        <v/>
      </c>
      <c r="QE2">
        <v>1</v>
      </c>
      <c r="QG2" t="str">
        <f>IF(QK2=0,"",IFERROR(VLOOKUP(QG$22&amp;$C2,'FPL FIX2'!$Z$1:$AC$500,MATCH("HOME",'FPL FIX2'!$Z$1:$AC$1,0),0),"")&amp;IFERROR(VLOOKUP(QG$22&amp;$C2,'FPL FIX2'!$AA$1:$AB$500,MATCH("AWAY",'FPL FIX2'!$AA$1:$AB$1,0),0),""))</f>
        <v>WOL</v>
      </c>
      <c r="QI2" t="str">
        <f t="shared" ref="QI2:QI21" si="77">IF(QG2="","",IF(EXACT(UPPER(QG2),QG2)=TRUE,"H","A"))</f>
        <v>H</v>
      </c>
      <c r="QK2">
        <v>1</v>
      </c>
      <c r="QM2" t="str">
        <f>IF(QQ2=0,"",IFERROR(VLOOKUP(QM$22&amp;$C2,'FPL FIX2'!$Z$1:$AC$500,MATCH("HOME",'FPL FIX2'!$Z$1:$AC$1,0),0),"")&amp;IFERROR(VLOOKUP(QM$22&amp;$C2,'FPL FIX2'!$AA$1:$AB$500,MATCH("AWAY",'FPL FIX2'!$AA$1:$AB$1,0),0),""))</f>
        <v/>
      </c>
      <c r="QO2" t="str">
        <f t="shared" ref="QO2:QO21" si="78">IF(QM2="","",IF(EXACT(UPPER(QM2),QM2)=TRUE,"H","A"))</f>
        <v/>
      </c>
      <c r="QQ2">
        <v>1</v>
      </c>
    </row>
    <row r="3" spans="1:459" x14ac:dyDescent="0.3">
      <c r="A3" s="158">
        <f t="shared" si="0"/>
        <v>2</v>
      </c>
      <c r="B3" t="s">
        <v>61</v>
      </c>
      <c r="C3" t="str">
        <f t="shared" si="1"/>
        <v>AVL</v>
      </c>
      <c r="D3" s="12" t="str">
        <f t="shared" si="2"/>
        <v>avl</v>
      </c>
      <c r="E3" t="str">
        <f>IF(I3=0,"",IFERROR(VLOOKUP(E$22&amp;$C3,'FPL FIX2'!$Z$1:$AC$500,MATCH("HOME",'FPL FIX2'!$Z$1:$AC$1,0),0),"")&amp;IFERROR(VLOOKUP(E$22&amp;$C3,'FPL FIX2'!$AA$1:$AB$500,MATCH("AWAY",'FPL FIX2'!$AA$1:$AB$1,0),0),""))</f>
        <v>bou</v>
      </c>
      <c r="G3" t="str">
        <f t="shared" si="3"/>
        <v>A</v>
      </c>
      <c r="I3">
        <v>1</v>
      </c>
      <c r="K3" t="str">
        <f>IF(O3=0,"",IFERROR(VLOOKUP(K$22&amp;$C3,'FPL FIX2'!$Z$1:$AC$500,MATCH("HOME",'FPL FIX2'!$Z$1:$AC$1,0),0),"")&amp;IFERROR(VLOOKUP(K$22&amp;$C3,'FPL FIX2'!$AA$1:$AB$500,MATCH("AWAY",'FPL FIX2'!$AA$1:$AB$1,0),0),""))</f>
        <v/>
      </c>
      <c r="M3" t="str">
        <f t="shared" si="4"/>
        <v/>
      </c>
      <c r="O3">
        <v>1</v>
      </c>
      <c r="Q3" t="str">
        <f>IF(U3=0,"",IFERROR(VLOOKUP(Q$22&amp;$C3,'FPL FIX2'!$Z$1:$AC$500,MATCH("HOME",'FPL FIX2'!$Z$1:$AC$1,0),0),"")&amp;IFERROR(VLOOKUP(Q$22&amp;$C3,'FPL FIX2'!$AA$1:$AB$500,MATCH("AWAY",'FPL FIX2'!$AA$1:$AB$1,0),0),""))</f>
        <v>EVE</v>
      </c>
      <c r="S3" t="str">
        <f t="shared" si="5"/>
        <v>H</v>
      </c>
      <c r="U3">
        <v>1</v>
      </c>
      <c r="W3" t="str">
        <f>IF(AA3=0,"",IFERROR(VLOOKUP(W$22&amp;$C3,'FPL FIX2'!$Z$1:$AC$500,MATCH("HOME",'FPL FIX2'!$Z$1:$AC$1,0),0),"")&amp;IFERROR(VLOOKUP(W$22&amp;$C3,'FPL FIX2'!$AA$1:$AB$500,MATCH("AWAY",'FPL FIX2'!$AA$1:$AB$1,0),0),""))</f>
        <v/>
      </c>
      <c r="Y3" t="str">
        <f t="shared" si="6"/>
        <v/>
      </c>
      <c r="AA3">
        <v>1</v>
      </c>
      <c r="AC3" t="str">
        <f>IF(AG3=0,"",IFERROR(VLOOKUP(AC$22&amp;$C3,'FPL FIX2'!$Z$1:$AC$500,MATCH("HOME",'FPL FIX2'!$Z$1:$AC$1,0),0),"")&amp;IFERROR(VLOOKUP(AC$22&amp;$C3,'FPL FIX2'!$AA$1:$AB$500,MATCH("AWAY",'FPL FIX2'!$AA$1:$AB$1,0),0),""))</f>
        <v>cry</v>
      </c>
      <c r="AE3" t="str">
        <f t="shared" si="7"/>
        <v>A</v>
      </c>
      <c r="AG3">
        <v>1</v>
      </c>
      <c r="AI3" t="str">
        <f>IF(AM3=0,"",IFERROR(VLOOKUP(AI$22&amp;$C3,'FPL FIX2'!$Z$1:$AC$500,MATCH("HOME",'FPL FIX2'!$Z$1:$AC$1,0),0),"")&amp;IFERROR(VLOOKUP(AI$22&amp;$C3,'FPL FIX2'!$AA$1:$AB$500,MATCH("AWAY",'FPL FIX2'!$AA$1:$AB$1,0),0),""))</f>
        <v/>
      </c>
      <c r="AK3" t="str">
        <f t="shared" si="8"/>
        <v/>
      </c>
      <c r="AM3">
        <v>1</v>
      </c>
      <c r="AO3" t="str">
        <f>IF(AS3=0,"",IFERROR(VLOOKUP(AO$22&amp;$C3,'FPL FIX2'!$Z$1:$AC$500,MATCH("HOME",'FPL FIX2'!$Z$1:$AC$1,0),0),"")&amp;IFERROR(VLOOKUP(AO$22&amp;$C3,'FPL FIX2'!$AA$1:$AB$500,MATCH("AWAY",'FPL FIX2'!$AA$1:$AB$1,0),0),""))</f>
        <v>WHU</v>
      </c>
      <c r="AQ3" t="str">
        <f t="shared" si="9"/>
        <v>H</v>
      </c>
      <c r="AS3">
        <v>1</v>
      </c>
      <c r="AU3" t="str">
        <f>IF(AY3=0,"",IFERROR(VLOOKUP(AU$22&amp;$C3,'FPL FIX2'!$Z$1:$AC$500,MATCH("HOME",'FPL FIX2'!$Z$1:$AC$1,0),0),"")&amp;IFERROR(VLOOKUP(AU$22&amp;$C3,'FPL FIX2'!$AA$1:$AB$500,MATCH("AWAY",'FPL FIX2'!$AA$1:$AB$1,0),0),""))</f>
        <v/>
      </c>
      <c r="AW3" t="str">
        <f t="shared" si="10"/>
        <v/>
      </c>
      <c r="AY3">
        <v>1</v>
      </c>
      <c r="BA3" t="str">
        <f>IF(BE3=0,"",IFERROR(VLOOKUP(BA$22&amp;$C3,'FPL FIX2'!$Z$1:$AC$500,MATCH("HOME",'FPL FIX2'!$Z$1:$AC$1,0),0),"")&amp;IFERROR(VLOOKUP(BA$22&amp;$C3,'FPL FIX2'!$AA$1:$AB$500,MATCH("AWAY",'FPL FIX2'!$AA$1:$AB$1,0),0),""))</f>
        <v>ars</v>
      </c>
      <c r="BC3" t="str">
        <f t="shared" si="11"/>
        <v>A</v>
      </c>
      <c r="BE3">
        <v>1</v>
      </c>
      <c r="BG3" t="str">
        <f>IF(BK3=0,"",IFERROR(VLOOKUP(BG$22&amp;$C3,'FPL FIX2'!$Z$1:$AC$500,MATCH("HOME",'FPL FIX2'!$Z$1:$AC$1,0),0),"")&amp;IFERROR(VLOOKUP(BG$22&amp;$C3,'FPL FIX2'!$AA$1:$AB$500,MATCH("AWAY",'FPL FIX2'!$AA$1:$AB$1,0),0),""))</f>
        <v/>
      </c>
      <c r="BI3" t="str">
        <f t="shared" si="12"/>
        <v/>
      </c>
      <c r="BK3">
        <v>1</v>
      </c>
      <c r="BM3" t="str">
        <f>IF(BQ3=0,"",IFERROR(VLOOKUP(BM$22&amp;$C3,'FPL FIX2'!$Z$1:$AC$500,MATCH("HOME",'FPL FIX2'!$Z$1:$AC$1,0),0),"")&amp;IFERROR(VLOOKUP(BM$22&amp;$C3,'FPL FIX2'!$AA$1:$AB$500,MATCH("AWAY",'FPL FIX2'!$AA$1:$AB$1,0),0),""))</f>
        <v>MCI</v>
      </c>
      <c r="BO3" t="str">
        <f t="shared" si="13"/>
        <v>H</v>
      </c>
      <c r="BQ3">
        <v>1</v>
      </c>
      <c r="BS3" t="str">
        <f>IF(BW3=0,"",IFERROR(VLOOKUP(BS$22&amp;$C3,'FPL FIX2'!$Z$1:$AC$500,MATCH("HOME",'FPL FIX2'!$Z$1:$AC$1,0),0),"")&amp;IFERROR(VLOOKUP(BS$22&amp;$C3,'FPL FIX2'!$AA$1:$AB$500,MATCH("AWAY",'FPL FIX2'!$AA$1:$AB$1,0),0),""))</f>
        <v/>
      </c>
      <c r="BU3" t="str">
        <f t="shared" si="14"/>
        <v/>
      </c>
      <c r="BW3">
        <v>1</v>
      </c>
      <c r="BY3" t="str">
        <f>IF(CC3=0,"",IFERROR(VLOOKUP(BY$22&amp;$C3,'FPL FIX2'!$Z$1:$AC$500,MATCH("HOME",'FPL FIX2'!$Z$1:$AC$1,0),0),"")&amp;IFERROR(VLOOKUP(BY$22&amp;$C3,'FPL FIX2'!$AA$1:$AB$500,MATCH("AWAY",'FPL FIX2'!$AA$1:$AB$1,0),0),""))</f>
        <v/>
      </c>
      <c r="CA3" t="str">
        <f t="shared" si="15"/>
        <v/>
      </c>
      <c r="CC3">
        <v>1</v>
      </c>
      <c r="CE3" t="str">
        <f>IF(CI3=0,"",IFERROR(VLOOKUP(CE$22&amp;$C3,'FPL FIX2'!$Z$1:$AC$500,MATCH("HOME",'FPL FIX2'!$Z$1:$AC$1,0),0),"")&amp;IFERROR(VLOOKUP(CE$22&amp;$C3,'FPL FIX2'!$AA$1:$AB$500,MATCH("AWAY",'FPL FIX2'!$AA$1:$AB$1,0),0),""))</f>
        <v/>
      </c>
      <c r="CG3" t="str">
        <f t="shared" si="16"/>
        <v/>
      </c>
      <c r="CI3">
        <v>1</v>
      </c>
      <c r="CK3" t="str">
        <f>IF(CO3=0,"",IFERROR(VLOOKUP(CK$22&amp;$C3,'FPL FIX2'!$Z$1:$AC$500,MATCH("HOME",'FPL FIX2'!$Z$1:$AC$1,0),0),"")&amp;IFERROR(VLOOKUP(CK$22&amp;$C3,'FPL FIX2'!$AA$1:$AB$500,MATCH("AWAY",'FPL FIX2'!$AA$1:$AB$1,0),0),""))</f>
        <v>SOU</v>
      </c>
      <c r="CM3" t="str">
        <f t="shared" si="17"/>
        <v>H</v>
      </c>
      <c r="CO3">
        <v>1</v>
      </c>
      <c r="CQ3" t="str">
        <f>IF(CU3=0,"",IFERROR(VLOOKUP(CQ$22&amp;$C3,'FPL FIX2'!$Z$1:$AC$500,MATCH("HOME",'FPL FIX2'!$Z$1:$AC$1,0),0),"")&amp;IFERROR(VLOOKUP(CQ$22&amp;$C3,'FPL FIX2'!$AA$1:$AB$500,MATCH("AWAY",'FPL FIX2'!$AA$1:$AB$1,0),0),""))</f>
        <v/>
      </c>
      <c r="CS3" t="str">
        <f t="shared" si="18"/>
        <v/>
      </c>
      <c r="CU3">
        <v>1</v>
      </c>
      <c r="CW3" t="str">
        <f>IF(DA3=0,"",IFERROR(VLOOKUP(CW$22&amp;$C3,'FPL FIX2'!$Z$1:$AC$500,MATCH("HOME",'FPL FIX2'!$Z$1:$AC$1,0),0),"")&amp;IFERROR(VLOOKUP(CW$22&amp;$C3,'FPL FIX2'!$AA$1:$AB$500,MATCH("AWAY",'FPL FIX2'!$AA$1:$AB$1,0),0),""))</f>
        <v>lee</v>
      </c>
      <c r="CY3" t="str">
        <f t="shared" si="19"/>
        <v>A</v>
      </c>
      <c r="DA3">
        <v>1</v>
      </c>
      <c r="DC3" t="str">
        <f>IF(DG3=0,"",IFERROR(VLOOKUP(DC$22&amp;$C3,'FPL FIX2'!$Z$1:$AC$500,MATCH("HOME",'FPL FIX2'!$Z$1:$AC$1,0),0),"")&amp;IFERROR(VLOOKUP(DC$22&amp;$C3,'FPL FIX2'!$AA$1:$AB$500,MATCH("AWAY",'FPL FIX2'!$AA$1:$AB$1,0),0),""))</f>
        <v/>
      </c>
      <c r="DE3" t="str">
        <f t="shared" si="20"/>
        <v/>
      </c>
      <c r="DG3">
        <v>1</v>
      </c>
      <c r="DI3" t="str">
        <f>IF(DM3=0,"",IFERROR(VLOOKUP(DI$22&amp;$C3,'FPL FIX2'!$Z$1:$AC$500,MATCH("HOME",'FPL FIX2'!$Z$1:$AC$1,0),0),"")&amp;IFERROR(VLOOKUP(DI$22&amp;$C3,'FPL FIX2'!$AA$1:$AB$500,MATCH("AWAY",'FPL FIX2'!$AA$1:$AB$1,0),0),""))</f>
        <v>nfo</v>
      </c>
      <c r="DK3" t="str">
        <f t="shared" si="21"/>
        <v>A</v>
      </c>
      <c r="DM3">
        <v>1</v>
      </c>
      <c r="DO3" t="str">
        <f>IF(DS3=0,"",IFERROR(VLOOKUP(DO$22&amp;$C3,'FPL FIX2'!$Z$1:$AC$500,MATCH("HOME",'FPL FIX2'!$Z$1:$AC$1,0),0),"")&amp;IFERROR(VLOOKUP(DO$22&amp;$C3,'FPL FIX2'!$AA$1:$AB$500,MATCH("AWAY",'FPL FIX2'!$AA$1:$AB$1,0),0),""))</f>
        <v/>
      </c>
      <c r="DQ3" t="str">
        <f t="shared" si="22"/>
        <v/>
      </c>
      <c r="DS3">
        <v>1</v>
      </c>
      <c r="DU3" t="str">
        <f>IF(DY3=0,"",IFERROR(VLOOKUP(DU$22&amp;$C3,'FPL FIX2'!$Z$1:$AC$500,MATCH("HOME",'FPL FIX2'!$Z$1:$AC$1,0),0),"")&amp;IFERROR(VLOOKUP(DU$22&amp;$C3,'FPL FIX2'!$AA$1:$AB$500,MATCH("AWAY",'FPL FIX2'!$AA$1:$AB$1,0),0),""))</f>
        <v>CHE</v>
      </c>
      <c r="DW3" t="str">
        <f t="shared" si="23"/>
        <v>H</v>
      </c>
      <c r="DY3">
        <v>1</v>
      </c>
      <c r="EA3" t="str">
        <f>IF(EE3=0,"",IFERROR(VLOOKUP(EA$22&amp;$C3,'FPL FIX2'!$Z$1:$AC$500,MATCH("HOME",'FPL FIX2'!$Z$1:$AC$1,0),0),"")&amp;IFERROR(VLOOKUP(EA$22&amp;$C3,'FPL FIX2'!$AA$1:$AB$500,MATCH("AWAY",'FPL FIX2'!$AA$1:$AB$1,0),0),""))</f>
        <v/>
      </c>
      <c r="EC3" t="str">
        <f t="shared" si="24"/>
        <v/>
      </c>
      <c r="EE3">
        <v>1</v>
      </c>
      <c r="EG3" t="str">
        <f>IF(EK3=0,"",IFERROR(VLOOKUP(EG$22&amp;$C3,'FPL FIX2'!$Z$1:$AC$500,MATCH("HOME",'FPL FIX2'!$Z$1:$AC$1,0),0),"")&amp;IFERROR(VLOOKUP(EG$22&amp;$C3,'FPL FIX2'!$AA$1:$AB$500,MATCH("AWAY",'FPL FIX2'!$AA$1:$AB$1,0),0),""))</f>
        <v>ful</v>
      </c>
      <c r="EI3" t="str">
        <f t="shared" si="25"/>
        <v>A</v>
      </c>
      <c r="EK3">
        <v>1</v>
      </c>
      <c r="EM3" t="str">
        <f>IF(EQ3=0,"",IFERROR(VLOOKUP(EM$22&amp;$C3,'FPL FIX2'!$Z$1:$AC$500,MATCH("HOME",'FPL FIX2'!$Z$1:$AC$1,0),0),"")&amp;IFERROR(VLOOKUP(EM$22&amp;$C3,'FPL FIX2'!$AA$1:$AB$500,MATCH("AWAY",'FPL FIX2'!$AA$1:$AB$1,0),0),""))</f>
        <v/>
      </c>
      <c r="EO3" t="str">
        <f t="shared" si="26"/>
        <v/>
      </c>
      <c r="EQ3">
        <v>1</v>
      </c>
      <c r="ES3" t="str">
        <f>IF(EW3=0,"",IFERROR(VLOOKUP(ES$22&amp;$C3,'FPL FIX2'!$Z$1:$AC$500,MATCH("HOME",'FPL FIX2'!$Z$1:$AC$1,0),0),"")&amp;IFERROR(VLOOKUP(ES$22&amp;$C3,'FPL FIX2'!$AA$1:$AB$500,MATCH("AWAY",'FPL FIX2'!$AA$1:$AB$1,0),0),""))</f>
        <v>BRE</v>
      </c>
      <c r="EU3" t="str">
        <f t="shared" si="27"/>
        <v>H</v>
      </c>
      <c r="EW3">
        <v>1</v>
      </c>
      <c r="EY3" t="str">
        <f>IF(FC3=0,"",IFERROR(VLOOKUP(EY$22&amp;$C3,'FPL FIX2'!$Z$1:$AC$500,MATCH("HOME",'FPL FIX2'!$Z$1:$AC$1,0),0),"")&amp;IFERROR(VLOOKUP(EY$22&amp;$C3,'FPL FIX2'!$AA$1:$AB$500,MATCH("AWAY",'FPL FIX2'!$AA$1:$AB$1,0),0),""))</f>
        <v/>
      </c>
      <c r="FA3" t="str">
        <f t="shared" si="28"/>
        <v/>
      </c>
      <c r="FC3">
        <v>1</v>
      </c>
      <c r="FE3" t="str">
        <f>IF(FI3=0,"",IFERROR(VLOOKUP(FE$22&amp;$C3,'FPL FIX2'!$Z$1:$AC$500,MATCH("HOME",'FPL FIX2'!$Z$1:$AC$1,0),0),"")&amp;IFERROR(VLOOKUP(FE$22&amp;$C3,'FPL FIX2'!$AA$1:$AB$500,MATCH("AWAY",'FPL FIX2'!$AA$1:$AB$1,0),0),""))</f>
        <v>new</v>
      </c>
      <c r="FG3" t="str">
        <f t="shared" si="29"/>
        <v>A</v>
      </c>
      <c r="FI3">
        <v>1</v>
      </c>
      <c r="FK3" t="str">
        <f>IF(FO3=0,"",IFERROR(VLOOKUP(FK$22&amp;$C3,'FPL FIX2'!$Z$1:$AC$500,MATCH("HOME",'FPL FIX2'!$Z$1:$AC$1,0),0),"")&amp;IFERROR(VLOOKUP(FK$22&amp;$C3,'FPL FIX2'!$AA$1:$AB$500,MATCH("AWAY",'FPL FIX2'!$AA$1:$AB$1,0),0),""))</f>
        <v/>
      </c>
      <c r="FM3" t="str">
        <f t="shared" si="30"/>
        <v/>
      </c>
      <c r="FO3">
        <v>1</v>
      </c>
      <c r="FQ3" t="str">
        <f>IF(FU3=0,"",IFERROR(VLOOKUP(FQ$22&amp;$C3,'FPL FIX2'!$Z$1:$AC$500,MATCH("HOME",'FPL FIX2'!$Z$1:$AC$1,0),0),"")&amp;IFERROR(VLOOKUP(FQ$22&amp;$C3,'FPL FIX2'!$AA$1:$AB$500,MATCH("AWAY",'FPL FIX2'!$AA$1:$AB$1,0),0),""))</f>
        <v>MUN</v>
      </c>
      <c r="FS3" t="str">
        <f t="shared" si="31"/>
        <v>H</v>
      </c>
      <c r="FU3">
        <v>1</v>
      </c>
      <c r="FW3" t="str">
        <f>IF(GA3=0,"",IFERROR(VLOOKUP(FW$22&amp;$C3,'FPL FIX2'!$Z$1:$AC$500,MATCH("HOME",'FPL FIX2'!$Z$1:$AC$1,0),0),"")&amp;IFERROR(VLOOKUP(FW$22&amp;$C3,'FPL FIX2'!$AA$1:$AB$500,MATCH("AWAY",'FPL FIX2'!$AA$1:$AB$1,0),0),""))</f>
        <v/>
      </c>
      <c r="FY3" t="str">
        <f t="shared" si="32"/>
        <v/>
      </c>
      <c r="GA3">
        <v>1</v>
      </c>
      <c r="GC3" t="str">
        <f>IF(GG3=0,"",IFERROR(VLOOKUP(GC$22&amp;$C3,'FPL FIX2'!$Z$1:$AC$500,MATCH("HOME",'FPL FIX2'!$Z$1:$AC$1,0),0),"")&amp;IFERROR(VLOOKUP(GC$22&amp;$C3,'FPL FIX2'!$AA$1:$AB$500,MATCH("AWAY",'FPL FIX2'!$AA$1:$AB$1,0),0),""))</f>
        <v>bha</v>
      </c>
      <c r="GE3" t="str">
        <f t="shared" si="33"/>
        <v>A</v>
      </c>
      <c r="GG3">
        <v>1</v>
      </c>
      <c r="GI3" t="str">
        <f>IF(GM3=0,"",IFERROR(VLOOKUP(GI$22&amp;$C3,'FPL FIX2'!$Z$1:$AC$500,MATCH("HOME",'FPL FIX2'!$Z$1:$AC$1,0),0),"")&amp;IFERROR(VLOOKUP(GI$22&amp;$C3,'FPL FIX2'!$AA$1:$AB$500,MATCH("AWAY",'FPL FIX2'!$AA$1:$AB$1,0),0),""))</f>
        <v/>
      </c>
      <c r="GK3" t="str">
        <f t="shared" si="34"/>
        <v/>
      </c>
      <c r="GM3">
        <v>1</v>
      </c>
      <c r="GO3" t="str">
        <f>IF(GS3=0,"",IFERROR(VLOOKUP(GO$22&amp;$C3,'FPL FIX2'!$Z$1:$AC$500,MATCH("HOME",'FPL FIX2'!$Z$1:$AC$1,0),0),"")&amp;IFERROR(VLOOKUP(GO$22&amp;$C3,'FPL FIX2'!$AA$1:$AB$500,MATCH("AWAY",'FPL FIX2'!$AA$1:$AB$1,0),0),""))</f>
        <v>LIV</v>
      </c>
      <c r="GQ3" t="str">
        <f t="shared" si="35"/>
        <v>H</v>
      </c>
      <c r="GS3">
        <v>1</v>
      </c>
      <c r="GU3" t="str">
        <f>IF(GY3=0,"",IFERROR(VLOOKUP(GU$22&amp;$C3,'FPL FIX2'!$Z$1:$AC$500,MATCH("HOME",'FPL FIX2'!$Z$1:$AC$1,0),0),"")&amp;IFERROR(VLOOKUP(GU$22&amp;$C3,'FPL FIX2'!$AA$1:$AB$500,MATCH("AWAY",'FPL FIX2'!$AA$1:$AB$1,0),0),""))</f>
        <v/>
      </c>
      <c r="GW3" t="str">
        <f t="shared" si="36"/>
        <v/>
      </c>
      <c r="GY3">
        <v>1</v>
      </c>
      <c r="HA3" t="str">
        <f>IF(HE3=0,"",IFERROR(VLOOKUP(HA$22&amp;$C3,'FPL FIX2'!$Z$1:$AC$500,MATCH("HOME",'FPL FIX2'!$Z$1:$AC$1,0),0),"")&amp;IFERROR(VLOOKUP(HA$22&amp;$C3,'FPL FIX2'!$AA$1:$AB$500,MATCH("AWAY",'FPL FIX2'!$AA$1:$AB$1,0),0),""))</f>
        <v>tot</v>
      </c>
      <c r="HC3" t="str">
        <f t="shared" si="37"/>
        <v>A</v>
      </c>
      <c r="HE3">
        <v>1</v>
      </c>
      <c r="HG3" t="str">
        <f>IF(HK3=0,"",IFERROR(VLOOKUP(HG$22&amp;$C3,'FPL FIX2'!$Z$1:$AC$500,MATCH("HOME",'FPL FIX2'!$Z$1:$AC$1,0),0),"")&amp;IFERROR(VLOOKUP(HG$22&amp;$C3,'FPL FIX2'!$AA$1:$AB$500,MATCH("AWAY",'FPL FIX2'!$AA$1:$AB$1,0),0),""))</f>
        <v/>
      </c>
      <c r="HI3" t="str">
        <f t="shared" si="38"/>
        <v/>
      </c>
      <c r="HK3">
        <v>1</v>
      </c>
      <c r="HM3" t="str">
        <f>IF(HQ3=0,"",IFERROR(VLOOKUP(HM$22&amp;$C3,'FPL FIX2'!$Z$1:$AC$500,MATCH("HOME",'FPL FIX2'!$Z$1:$AC$1,0),0),"")&amp;IFERROR(VLOOKUP(HM$22&amp;$C3,'FPL FIX2'!$AA$1:$AB$500,MATCH("AWAY",'FPL FIX2'!$AA$1:$AB$1,0),0),""))</f>
        <v>WOL</v>
      </c>
      <c r="HO3" t="str">
        <f t="shared" si="39"/>
        <v>H</v>
      </c>
      <c r="HQ3">
        <v>1</v>
      </c>
      <c r="HS3" t="str">
        <f>IF(HW3=0,"",IFERROR(VLOOKUP(HS$22&amp;$C3,'FPL FIX2'!$Z$1:$AC$500,MATCH("HOME",'FPL FIX2'!$Z$1:$AC$1,0),0),"")&amp;IFERROR(VLOOKUP(HS$22&amp;$C3,'FPL FIX2'!$AA$1:$AB$500,MATCH("AWAY",'FPL FIX2'!$AA$1:$AB$1,0),0),""))</f>
        <v/>
      </c>
      <c r="HU3" t="str">
        <f t="shared" si="40"/>
        <v/>
      </c>
      <c r="HW3">
        <v>1</v>
      </c>
      <c r="HY3" t="str">
        <f>IF(IC3=0,"",IFERROR(VLOOKUP(HY$22&amp;$C3,'FPL FIX2'!$Z$1:$AC$500,MATCH("HOME",'FPL FIX2'!$Z$1:$AC$1,0),0),"")&amp;IFERROR(VLOOKUP(HY$22&amp;$C3,'FPL FIX2'!$AA$1:$AB$500,MATCH("AWAY",'FPL FIX2'!$AA$1:$AB$1,0),0),""))</f>
        <v>LEE</v>
      </c>
      <c r="IA3" t="str">
        <f t="shared" si="41"/>
        <v>H</v>
      </c>
      <c r="IC3">
        <v>1</v>
      </c>
      <c r="IE3" t="str">
        <f>IF(II3=0,"",IFERROR(VLOOKUP(IE$22&amp;$C3,'FPL FIX2'!$Z$1:$AC$500,MATCH("HOME",'FPL FIX2'!$Z$1:$AC$1,0),0),"")&amp;IFERROR(VLOOKUP(IE$22&amp;$C3,'FPL FIX2'!$AA$1:$AB$500,MATCH("AWAY",'FPL FIX2'!$AA$1:$AB$1,0),0),""))</f>
        <v/>
      </c>
      <c r="IG3" t="str">
        <f t="shared" si="42"/>
        <v/>
      </c>
      <c r="II3">
        <v>1</v>
      </c>
      <c r="IK3" t="str">
        <f>IF(IO3=0,"",IFERROR(VLOOKUP(IK$22&amp;$C3,'FPL FIX2'!$Z$1:$AC$500,MATCH("HOME",'FPL FIX2'!$Z$1:$AC$1,0),0),"")&amp;IFERROR(VLOOKUP(IK$22&amp;$C3,'FPL FIX2'!$AA$1:$AB$500,MATCH("AWAY",'FPL FIX2'!$AA$1:$AB$1,0),0),""))</f>
        <v>sou</v>
      </c>
      <c r="IM3" t="str">
        <f t="shared" si="43"/>
        <v>A</v>
      </c>
      <c r="IO3">
        <v>1</v>
      </c>
      <c r="IQ3" t="str">
        <f>IF(IU3=0,"",IFERROR(VLOOKUP(IQ$22&amp;$C3,'FPL FIX2'!$Z$1:$AC$500,MATCH("HOME",'FPL FIX2'!$Z$1:$AC$1,0),0),"")&amp;IFERROR(VLOOKUP(IQ$22&amp;$C3,'FPL FIX2'!$AA$1:$AB$500,MATCH("AWAY",'FPL FIX2'!$AA$1:$AB$1,0),0),""))</f>
        <v/>
      </c>
      <c r="IS3" t="str">
        <f t="shared" si="44"/>
        <v/>
      </c>
      <c r="IU3">
        <v>1</v>
      </c>
      <c r="IW3" t="str">
        <f>IF(JA3=0,"",IFERROR(VLOOKUP(IW$22&amp;$C3,'FPL FIX2'!$Z$1:$AC$500,MATCH("HOME",'FPL FIX2'!$Z$1:$AC$1,0),0),"")&amp;IFERROR(VLOOKUP(IW$22&amp;$C3,'FPL FIX2'!$AA$1:$AB$500,MATCH("AWAY",'FPL FIX2'!$AA$1:$AB$1,0),0),""))</f>
        <v>LEI</v>
      </c>
      <c r="IY3" t="str">
        <f t="shared" si="45"/>
        <v>H</v>
      </c>
      <c r="JA3">
        <v>1</v>
      </c>
      <c r="JC3" t="str">
        <f>IF(JG3=0,"",IFERROR(VLOOKUP(JC$22&amp;$C3,'FPL FIX2'!$Z$1:$AC$500,MATCH("HOME",'FPL FIX2'!$Z$1:$AC$1,0),0),"")&amp;IFERROR(VLOOKUP(JC$22&amp;$C3,'FPL FIX2'!$AA$1:$AB$500,MATCH("AWAY",'FPL FIX2'!$AA$1:$AB$1,0),0),""))</f>
        <v/>
      </c>
      <c r="JE3" t="str">
        <f t="shared" si="46"/>
        <v/>
      </c>
      <c r="JG3">
        <v>1</v>
      </c>
      <c r="JI3" t="str">
        <f>IF(JM3=0,"",IFERROR(VLOOKUP(JI$22&amp;$C3,'FPL FIX2'!$Z$1:$AC$500,MATCH("HOME",'FPL FIX2'!$Z$1:$AC$1,0),0),"")&amp;IFERROR(VLOOKUP(JI$22&amp;$C3,'FPL FIX2'!$AA$1:$AB$500,MATCH("AWAY",'FPL FIX2'!$AA$1:$AB$1,0),0),""))</f>
        <v>mci</v>
      </c>
      <c r="JK3" t="str">
        <f t="shared" si="47"/>
        <v>A</v>
      </c>
      <c r="JM3">
        <v>1</v>
      </c>
      <c r="JO3" t="str">
        <f>IF(JS3=0,"",IFERROR(VLOOKUP(JO$22&amp;$C3,'FPL FIX2'!$Z$1:$AC$500,MATCH("HOME",'FPL FIX2'!$Z$1:$AC$1,0),0),"")&amp;IFERROR(VLOOKUP(JO$22&amp;$C3,'FPL FIX2'!$AA$1:$AB$500,MATCH("AWAY",'FPL FIX2'!$AA$1:$AB$1,0),0),""))</f>
        <v/>
      </c>
      <c r="JQ3" t="str">
        <f t="shared" si="48"/>
        <v/>
      </c>
      <c r="JS3">
        <v>1</v>
      </c>
      <c r="JU3" t="str">
        <f>IF(JY3=0,"",IFERROR(VLOOKUP(JU$22&amp;$C3,'FPL FIX2'!$Z$1:$AC$500,MATCH("HOME",'FPL FIX2'!$Z$1:$AC$1,0),0),"")&amp;IFERROR(VLOOKUP(JU$22&amp;$C3,'FPL FIX2'!$AA$1:$AB$500,MATCH("AWAY",'FPL FIX2'!$AA$1:$AB$1,0),0),""))</f>
        <v>ARS</v>
      </c>
      <c r="JW3" t="str">
        <f t="shared" si="49"/>
        <v>H</v>
      </c>
      <c r="JY3">
        <v>1</v>
      </c>
      <c r="KA3" t="str">
        <f>IF(KE3=0,"",IFERROR(VLOOKUP(KA$22&amp;$C3,'FPL FIX2'!$Z$1:$AC$500,MATCH("HOME",'FPL FIX2'!$Z$1:$AC$1,0),0),"")&amp;IFERROR(VLOOKUP(KA$22&amp;$C3,'FPL FIX2'!$AA$1:$AB$500,MATCH("AWAY",'FPL FIX2'!$AA$1:$AB$1,0),0),""))</f>
        <v/>
      </c>
      <c r="KC3" t="str">
        <f t="shared" si="50"/>
        <v/>
      </c>
      <c r="KE3">
        <v>1</v>
      </c>
      <c r="KG3" t="str">
        <f>IF(KK3=0,"",IFERROR(VLOOKUP(KG$22&amp;$C3,'FPL FIX2'!$Z$1:$AC$500,MATCH("HOME",'FPL FIX2'!$Z$1:$AC$1,0),0),"")&amp;IFERROR(VLOOKUP(KG$22&amp;$C3,'FPL FIX2'!$AA$1:$AB$500,MATCH("AWAY",'FPL FIX2'!$AA$1:$AB$1,0),0),""))</f>
        <v>eve</v>
      </c>
      <c r="KI3" t="str">
        <f t="shared" si="51"/>
        <v>A</v>
      </c>
      <c r="KK3">
        <v>1</v>
      </c>
      <c r="KM3" t="str">
        <f>IF(KQ3=0,"",IFERROR(VLOOKUP(KM$22&amp;$C3,'FPL FIX2'!$Z$1:$AC$500,MATCH("HOME",'FPL FIX2'!$Z$1:$AC$1,0),0),"")&amp;IFERROR(VLOOKUP(KM$22&amp;$C3,'FPL FIX2'!$AA$1:$AB$500,MATCH("AWAY",'FPL FIX2'!$AA$1:$AB$1,0),0),""))</f>
        <v/>
      </c>
      <c r="KO3" t="str">
        <f t="shared" si="52"/>
        <v/>
      </c>
      <c r="KQ3">
        <v>1</v>
      </c>
      <c r="KS3" t="str">
        <f>IF(KW3=0,"",IFERROR(VLOOKUP(KS$22&amp;$C3,'FPL FIX2'!$Z$1:$AC$500,MATCH("HOME",'FPL FIX2'!$Z$1:$AC$1,0),0),"")&amp;IFERROR(VLOOKUP(KS$22&amp;$C3,'FPL FIX2'!$AA$1:$AB$500,MATCH("AWAY",'FPL FIX2'!$AA$1:$AB$1,0),0),""))</f>
        <v>CRY</v>
      </c>
      <c r="KU3" t="str">
        <f t="shared" si="53"/>
        <v>H</v>
      </c>
      <c r="KW3">
        <v>1</v>
      </c>
      <c r="KY3" t="str">
        <f>IF(LC3=0,"",IFERROR(VLOOKUP(KY$22&amp;$C3,'FPL FIX2'!$Z$1:$AC$500,MATCH("HOME",'FPL FIX2'!$Z$1:$AC$1,0),0),"")&amp;IFERROR(VLOOKUP(KY$22&amp;$C3,'FPL FIX2'!$AA$1:$AB$500,MATCH("AWAY",'FPL FIX2'!$AA$1:$AB$1,0),0),""))</f>
        <v/>
      </c>
      <c r="LA3" t="str">
        <f t="shared" si="54"/>
        <v/>
      </c>
      <c r="LC3">
        <v>1</v>
      </c>
      <c r="LE3" t="str">
        <f>IF(LI3=0,"",IFERROR(VLOOKUP(LE$22&amp;$C3,'FPL FIX2'!$Z$1:$AC$500,MATCH("HOME",'FPL FIX2'!$Z$1:$AC$1,0),0),"")&amp;IFERROR(VLOOKUP(LE$22&amp;$C3,'FPL FIX2'!$AA$1:$AB$500,MATCH("AWAY",'FPL FIX2'!$AA$1:$AB$1,0),0),""))</f>
        <v>whu</v>
      </c>
      <c r="LG3" t="str">
        <f t="shared" si="55"/>
        <v>A</v>
      </c>
      <c r="LI3">
        <v>1</v>
      </c>
      <c r="LK3" t="str">
        <f>IF(LO3=0,"",IFERROR(VLOOKUP(LK$22&amp;$C3,'FPL FIX2'!$Z$1:$AC$500,MATCH("HOME",'FPL FIX2'!$Z$1:$AC$1,0),0),"")&amp;IFERROR(VLOOKUP(LK$22&amp;$C3,'FPL FIX2'!$AA$1:$AB$500,MATCH("AWAY",'FPL FIX2'!$AA$1:$AB$1,0),0),""))</f>
        <v/>
      </c>
      <c r="LM3" t="str">
        <f t="shared" si="56"/>
        <v/>
      </c>
      <c r="LO3">
        <v>1</v>
      </c>
      <c r="LQ3" t="str">
        <f>IF(LU3=0,"",IFERROR(VLOOKUP(LQ$22&amp;$C3,'FPL FIX2'!$Z$1:$AC$500,MATCH("HOME",'FPL FIX2'!$Z$1:$AC$1,0),0),"")&amp;IFERROR(VLOOKUP(LQ$22&amp;$C3,'FPL FIX2'!$AA$1:$AB$500,MATCH("AWAY",'FPL FIX2'!$AA$1:$AB$1,0),0),""))</f>
        <v>BOU</v>
      </c>
      <c r="LS3" t="str">
        <f t="shared" si="57"/>
        <v>H</v>
      </c>
      <c r="LU3">
        <v>1</v>
      </c>
      <c r="LW3" t="str">
        <f>IF(MA3=0,"",IFERROR(VLOOKUP(LW$22&amp;$C3,'FPL FIX2'!$Z$1:$AC$500,MATCH("HOME",'FPL FIX2'!$Z$1:$AC$1,0),0),"")&amp;IFERROR(VLOOKUP(LW$22&amp;$C3,'FPL FIX2'!$AA$1:$AB$500,MATCH("AWAY",'FPL FIX2'!$AA$1:$AB$1,0),0),""))</f>
        <v/>
      </c>
      <c r="LY3" t="str">
        <f t="shared" si="58"/>
        <v/>
      </c>
      <c r="MA3">
        <v>1</v>
      </c>
      <c r="MC3" t="str">
        <f>IF(MG3=0,"",IFERROR(VLOOKUP(MC$22&amp;$C3,'FPL FIX2'!$Z$1:$AC$500,MATCH("HOME",'FPL FIX2'!$Z$1:$AC$1,0),0),"")&amp;IFERROR(VLOOKUP(MC$22&amp;$C3,'FPL FIX2'!$AA$1:$AB$500,MATCH("AWAY",'FPL FIX2'!$AA$1:$AB$1,0),0),""))</f>
        <v>che</v>
      </c>
      <c r="ME3" t="str">
        <f t="shared" si="59"/>
        <v>A</v>
      </c>
      <c r="MG3">
        <v>1</v>
      </c>
      <c r="MI3" t="str">
        <f>IF(MM3=0,"",IFERROR(VLOOKUP(MI$22&amp;$C3,'FPL FIX2'!$Z$1:$AC$500,MATCH("HOME",'FPL FIX2'!$Z$1:$AC$1,0),0),"")&amp;IFERROR(VLOOKUP(MI$22&amp;$C3,'FPL FIX2'!$AA$1:$AB$500,MATCH("AWAY",'FPL FIX2'!$AA$1:$AB$1,0),0),""))</f>
        <v>lei</v>
      </c>
      <c r="MK3" t="str">
        <f t="shared" si="60"/>
        <v>A</v>
      </c>
      <c r="MM3">
        <v>1</v>
      </c>
      <c r="MO3" t="str">
        <f>IF(MS3=0,"",IFERROR(VLOOKUP(MO$22&amp;$C3,'FPL FIX2'!$Z$1:$AC$500,MATCH("HOME",'FPL FIX2'!$Z$1:$AC$1,0),0),"")&amp;IFERROR(VLOOKUP(MO$22&amp;$C3,'FPL FIX2'!$AA$1:$AB$500,MATCH("AWAY",'FPL FIX2'!$AA$1:$AB$1,0),0),""))</f>
        <v>NFO</v>
      </c>
      <c r="MQ3" t="str">
        <f t="shared" si="61"/>
        <v>H</v>
      </c>
      <c r="MS3">
        <v>1</v>
      </c>
      <c r="MU3" t="str">
        <f>IF(MY3=0,"",IFERROR(VLOOKUP(MU$22&amp;$C3,'FPL FIX2'!$Z$1:$AC$500,MATCH("HOME",'FPL FIX2'!$Z$1:$AC$1,0),0),"")&amp;IFERROR(VLOOKUP(MU$22&amp;$C3,'FPL FIX2'!$AA$1:$AB$500,MATCH("AWAY",'FPL FIX2'!$AA$1:$AB$1,0),0),""))</f>
        <v/>
      </c>
      <c r="MW3" t="str">
        <f t="shared" si="62"/>
        <v/>
      </c>
      <c r="MY3">
        <v>1</v>
      </c>
      <c r="NA3" t="str">
        <f>IF(NE3=0,"",IFERROR(VLOOKUP(NA$22&amp;$C3,'FPL FIX2'!$Z$1:$AC$500,MATCH("HOME",'FPL FIX2'!$Z$1:$AC$1,0),0),"")&amp;IFERROR(VLOOKUP(NA$22&amp;$C3,'FPL FIX2'!$AA$1:$AB$500,MATCH("AWAY",'FPL FIX2'!$AA$1:$AB$1,0),0),""))</f>
        <v>NEW</v>
      </c>
      <c r="NC3" t="str">
        <f t="shared" si="63"/>
        <v>H</v>
      </c>
      <c r="NE3">
        <v>1</v>
      </c>
      <c r="NG3" t="str">
        <f>IF(NK3=0,"",IFERROR(VLOOKUP(NG$22&amp;$C3,'FPL FIX2'!$Z$1:$AC$500,MATCH("HOME",'FPL FIX2'!$Z$1:$AC$1,0),0),"")&amp;IFERROR(VLOOKUP(NG$22&amp;$C3,'FPL FIX2'!$AA$1:$AB$500,MATCH("AWAY",'FPL FIX2'!$AA$1:$AB$1,0),0),""))</f>
        <v/>
      </c>
      <c r="NI3" t="str">
        <f t="shared" si="64"/>
        <v/>
      </c>
      <c r="NK3">
        <v>1</v>
      </c>
      <c r="NM3" t="str">
        <f>IF(NQ3=0,"",IFERROR(VLOOKUP(NM$22&amp;$C3,'FPL FIX2'!$Z$1:$AC$500,MATCH("HOME",'FPL FIX2'!$Z$1:$AC$1,0),0),"")&amp;IFERROR(VLOOKUP(NM$22&amp;$C3,'FPL FIX2'!$AA$1:$AB$500,MATCH("AWAY",'FPL FIX2'!$AA$1:$AB$1,0),0),""))</f>
        <v>bre</v>
      </c>
      <c r="NO3" t="str">
        <f t="shared" si="65"/>
        <v>A</v>
      </c>
      <c r="NQ3">
        <v>1</v>
      </c>
      <c r="NS3" t="str">
        <f>IF(NW3=0,"",IFERROR(VLOOKUP(NS$22&amp;$C3,'FPL FIX2'!$Z$1:$AC$500,MATCH("HOME",'FPL FIX2'!$Z$1:$AC$1,0),0),"")&amp;IFERROR(VLOOKUP(NS$22&amp;$C3,'FPL FIX2'!$AA$1:$AB$500,MATCH("AWAY",'FPL FIX2'!$AA$1:$AB$1,0),0),""))</f>
        <v/>
      </c>
      <c r="NU3" t="str">
        <f t="shared" si="66"/>
        <v/>
      </c>
      <c r="NW3">
        <v>1</v>
      </c>
      <c r="NY3" t="str">
        <f>IF(OC3=0,"",IFERROR(VLOOKUP(NY$22&amp;$C3,'FPL FIX2'!$Z$1:$AC$500,MATCH("HOME",'FPL FIX2'!$Z$1:$AC$1,0),0),"")&amp;IFERROR(VLOOKUP(NY$22&amp;$C3,'FPL FIX2'!$AA$1:$AB$500,MATCH("AWAY",'FPL FIX2'!$AA$1:$AB$1,0),0),""))</f>
        <v>FUL</v>
      </c>
      <c r="OA3" t="str">
        <f t="shared" si="67"/>
        <v>H</v>
      </c>
      <c r="OC3">
        <v>1</v>
      </c>
      <c r="OE3" t="str">
        <f>IF(OI3=0,"",IFERROR(VLOOKUP(OE$22&amp;$C3,'FPL FIX2'!$Z$1:$AC$500,MATCH("HOME",'FPL FIX2'!$Z$1:$AC$1,0),0),"")&amp;IFERROR(VLOOKUP(OE$22&amp;$C3,'FPL FIX2'!$AA$1:$AB$500,MATCH("AWAY",'FPL FIX2'!$AA$1:$AB$1,0),0),""))</f>
        <v/>
      </c>
      <c r="OG3" t="str">
        <f t="shared" si="68"/>
        <v/>
      </c>
      <c r="OI3">
        <v>1</v>
      </c>
      <c r="OK3" t="str">
        <f>IF(OO3=0,"",IFERROR(VLOOKUP(OK$22&amp;$C3,'FPL FIX2'!$Z$1:$AC$500,MATCH("HOME",'FPL FIX2'!$Z$1:$AC$1,0),0),"")&amp;IFERROR(VLOOKUP(OK$22&amp;$C3,'FPL FIX2'!$AA$1:$AB$500,MATCH("AWAY",'FPL FIX2'!$AA$1:$AB$1,0),0),""))</f>
        <v>mun</v>
      </c>
      <c r="OM3" t="str">
        <f t="shared" si="69"/>
        <v>A</v>
      </c>
      <c r="OO3">
        <v>1</v>
      </c>
      <c r="OQ3" t="str">
        <f>IF(OU3=0,"",IFERROR(VLOOKUP(OQ$22&amp;$C3,'FPL FIX2'!$Z$1:$AC$500,MATCH("HOME",'FPL FIX2'!$Z$1:$AC$1,0),0),"")&amp;IFERROR(VLOOKUP(OQ$22&amp;$C3,'FPL FIX2'!$AA$1:$AB$500,MATCH("AWAY",'FPL FIX2'!$AA$1:$AB$1,0),0),""))</f>
        <v/>
      </c>
      <c r="OS3" t="str">
        <f t="shared" si="70"/>
        <v/>
      </c>
      <c r="OU3">
        <v>1</v>
      </c>
      <c r="OW3" t="str">
        <f>IF(PA3=0,"",IFERROR(VLOOKUP(OW$22&amp;$C3,'FPL FIX2'!$Z$1:$AC$500,MATCH("HOME",'FPL FIX2'!$Z$1:$AC$1,0),0),"")&amp;IFERROR(VLOOKUP(OW$22&amp;$C3,'FPL FIX2'!$AA$1:$AB$500,MATCH("AWAY",'FPL FIX2'!$AA$1:$AB$1,0),0),""))</f>
        <v>wol</v>
      </c>
      <c r="OY3" t="str">
        <f t="shared" si="71"/>
        <v>A</v>
      </c>
      <c r="PA3">
        <v>1</v>
      </c>
      <c r="PC3" t="str">
        <f>IF(PG3=0,"",IFERROR(VLOOKUP(PC$22&amp;$C3,'FPL FIX2'!$Z$1:$AC$500,MATCH("HOME",'FPL FIX2'!$Z$1:$AC$1,0),0),"")&amp;IFERROR(VLOOKUP(PC$22&amp;$C3,'FPL FIX2'!$AA$1:$AB$500,MATCH("AWAY",'FPL FIX2'!$AA$1:$AB$1,0),0),""))</f>
        <v/>
      </c>
      <c r="PE3" t="str">
        <f t="shared" si="72"/>
        <v/>
      </c>
      <c r="PG3">
        <v>1</v>
      </c>
      <c r="PI3" t="str">
        <f>IF(PM3=0,"",IFERROR(VLOOKUP(PI$22&amp;$C3,'FPL FIX2'!$Z$1:$AC$500,MATCH("HOME",'FPL FIX2'!$Z$1:$AC$1,0),0),"")&amp;IFERROR(VLOOKUP(PI$22&amp;$C3,'FPL FIX2'!$AA$1:$AB$500,MATCH("AWAY",'FPL FIX2'!$AA$1:$AB$1,0),0),""))</f>
        <v>TOT</v>
      </c>
      <c r="PK3" t="str">
        <f t="shared" si="73"/>
        <v>H</v>
      </c>
      <c r="PM3">
        <v>1</v>
      </c>
      <c r="PO3" t="str">
        <f>IF(PS3=0,"",IFERROR(VLOOKUP(PO$22&amp;$C3,'FPL FIX2'!$Z$1:$AC$500,MATCH("HOME",'FPL FIX2'!$Z$1:$AC$1,0),0),"")&amp;IFERROR(VLOOKUP(PO$22&amp;$C3,'FPL FIX2'!$AA$1:$AB$500,MATCH("AWAY",'FPL FIX2'!$AA$1:$AB$1,0),0),""))</f>
        <v/>
      </c>
      <c r="PQ3" t="str">
        <f t="shared" si="74"/>
        <v/>
      </c>
      <c r="PS3">
        <v>1</v>
      </c>
      <c r="PU3" t="str">
        <f>IF(PY3=0,"",IFERROR(VLOOKUP(PU$22&amp;$C3,'FPL FIX2'!$Z$1:$AC$500,MATCH("HOME",'FPL FIX2'!$Z$1:$AC$1,0),0),"")&amp;IFERROR(VLOOKUP(PU$22&amp;$C3,'FPL FIX2'!$AA$1:$AB$500,MATCH("AWAY",'FPL FIX2'!$AA$1:$AB$1,0),0),""))</f>
        <v>liv</v>
      </c>
      <c r="PW3" t="str">
        <f t="shared" si="75"/>
        <v>A</v>
      </c>
      <c r="PY3">
        <v>1</v>
      </c>
      <c r="QA3" t="str">
        <f>IF(QE3=0,"",IFERROR(VLOOKUP(QA$22&amp;$C3,'FPL FIX2'!$Z$1:$AC$500,MATCH("HOME",'FPL FIX2'!$Z$1:$AC$1,0),0),"")&amp;IFERROR(VLOOKUP(QA$22&amp;$C3,'FPL FIX2'!$AA$1:$AB$500,MATCH("AWAY",'FPL FIX2'!$AA$1:$AB$1,0),0),""))</f>
        <v/>
      </c>
      <c r="QC3" t="str">
        <f t="shared" si="76"/>
        <v/>
      </c>
      <c r="QE3">
        <v>1</v>
      </c>
      <c r="QG3" t="str">
        <f>IF(QK3=0,"",IFERROR(VLOOKUP(QG$22&amp;$C3,'FPL FIX2'!$Z$1:$AC$500,MATCH("HOME",'FPL FIX2'!$Z$1:$AC$1,0),0),"")&amp;IFERROR(VLOOKUP(QG$22&amp;$C3,'FPL FIX2'!$AA$1:$AB$500,MATCH("AWAY",'FPL FIX2'!$AA$1:$AB$1,0),0),""))</f>
        <v>BHA</v>
      </c>
      <c r="QI3" t="str">
        <f t="shared" si="77"/>
        <v>H</v>
      </c>
      <c r="QK3">
        <v>1</v>
      </c>
      <c r="QM3" t="str">
        <f>IF(QQ3=0,"",IFERROR(VLOOKUP(QM$22&amp;$C3,'FPL FIX2'!$Z$1:$AC$500,MATCH("HOME",'FPL FIX2'!$Z$1:$AC$1,0),0),"")&amp;IFERROR(VLOOKUP(QM$22&amp;$C3,'FPL FIX2'!$AA$1:$AB$500,MATCH("AWAY",'FPL FIX2'!$AA$1:$AB$1,0),0),""))</f>
        <v/>
      </c>
      <c r="QO3" t="str">
        <f t="shared" si="78"/>
        <v/>
      </c>
      <c r="QQ3">
        <v>1</v>
      </c>
    </row>
    <row r="4" spans="1:459" x14ac:dyDescent="0.3">
      <c r="A4" s="158">
        <f t="shared" si="0"/>
        <v>3</v>
      </c>
      <c r="B4" t="s">
        <v>60</v>
      </c>
      <c r="C4" t="str">
        <f t="shared" si="1"/>
        <v>BOU</v>
      </c>
      <c r="D4" s="12" t="str">
        <f t="shared" si="2"/>
        <v>bou</v>
      </c>
      <c r="E4" t="str">
        <f>IF(I4=0,"",IFERROR(VLOOKUP(E$22&amp;$C4,'FPL FIX2'!$Z$1:$AC$500,MATCH("HOME",'FPL FIX2'!$Z$1:$AC$1,0),0),"")&amp;IFERROR(VLOOKUP(E$22&amp;$C4,'FPL FIX2'!$AA$1:$AB$500,MATCH("AWAY",'FPL FIX2'!$AA$1:$AB$1,0),0),""))</f>
        <v>AVL</v>
      </c>
      <c r="G4" t="str">
        <f t="shared" si="3"/>
        <v>H</v>
      </c>
      <c r="I4">
        <v>1</v>
      </c>
      <c r="K4" t="str">
        <f>IF(O4=0,"",IFERROR(VLOOKUP(K$22&amp;$C4,'FPL FIX2'!$Z$1:$AC$500,MATCH("HOME",'FPL FIX2'!$Z$1:$AC$1,0),0),"")&amp;IFERROR(VLOOKUP(K$22&amp;$C4,'FPL FIX2'!$AA$1:$AB$500,MATCH("AWAY",'FPL FIX2'!$AA$1:$AB$1,0),0),""))</f>
        <v/>
      </c>
      <c r="M4" t="str">
        <f t="shared" si="4"/>
        <v/>
      </c>
      <c r="O4">
        <v>1</v>
      </c>
      <c r="Q4" t="str">
        <f>IF(U4=0,"",IFERROR(VLOOKUP(Q$22&amp;$C4,'FPL FIX2'!$Z$1:$AC$500,MATCH("HOME",'FPL FIX2'!$Z$1:$AC$1,0),0),"")&amp;IFERROR(VLOOKUP(Q$22&amp;$C4,'FPL FIX2'!$AA$1:$AB$500,MATCH("AWAY",'FPL FIX2'!$AA$1:$AB$1,0),0),""))</f>
        <v>mci</v>
      </c>
      <c r="S4" t="str">
        <f t="shared" si="5"/>
        <v>A</v>
      </c>
      <c r="U4">
        <v>1</v>
      </c>
      <c r="W4" t="str">
        <f>IF(AA4=0,"",IFERROR(VLOOKUP(W$22&amp;$C4,'FPL FIX2'!$Z$1:$AC$500,MATCH("HOME",'FPL FIX2'!$Z$1:$AC$1,0),0),"")&amp;IFERROR(VLOOKUP(W$22&amp;$C4,'FPL FIX2'!$AA$1:$AB$500,MATCH("AWAY",'FPL FIX2'!$AA$1:$AB$1,0),0),""))</f>
        <v/>
      </c>
      <c r="Y4" t="str">
        <f t="shared" si="6"/>
        <v/>
      </c>
      <c r="AA4">
        <v>1</v>
      </c>
      <c r="AC4" t="str">
        <f>IF(AG4=0,"",IFERROR(VLOOKUP(AC$22&amp;$C4,'FPL FIX2'!$Z$1:$AC$500,MATCH("HOME",'FPL FIX2'!$Z$1:$AC$1,0),0),"")&amp;IFERROR(VLOOKUP(AC$22&amp;$C4,'FPL FIX2'!$AA$1:$AB$500,MATCH("AWAY",'FPL FIX2'!$AA$1:$AB$1,0),0),""))</f>
        <v>ARS</v>
      </c>
      <c r="AE4" t="str">
        <f t="shared" si="7"/>
        <v>H</v>
      </c>
      <c r="AG4">
        <v>1</v>
      </c>
      <c r="AI4" t="str">
        <f>IF(AM4=0,"",IFERROR(VLOOKUP(AI$22&amp;$C4,'FPL FIX2'!$Z$1:$AC$500,MATCH("HOME",'FPL FIX2'!$Z$1:$AC$1,0),0),"")&amp;IFERROR(VLOOKUP(AI$22&amp;$C4,'FPL FIX2'!$AA$1:$AB$500,MATCH("AWAY",'FPL FIX2'!$AA$1:$AB$1,0),0),""))</f>
        <v/>
      </c>
      <c r="AK4" t="str">
        <f t="shared" si="8"/>
        <v/>
      </c>
      <c r="AM4">
        <v>1</v>
      </c>
      <c r="AO4" t="str">
        <f>IF(AS4=0,"",IFERROR(VLOOKUP(AO$22&amp;$C4,'FPL FIX2'!$Z$1:$AC$500,MATCH("HOME",'FPL FIX2'!$Z$1:$AC$1,0),0),"")&amp;IFERROR(VLOOKUP(AO$22&amp;$C4,'FPL FIX2'!$AA$1:$AB$500,MATCH("AWAY",'FPL FIX2'!$AA$1:$AB$1,0),0),""))</f>
        <v>liv</v>
      </c>
      <c r="AQ4" t="str">
        <f t="shared" si="9"/>
        <v>A</v>
      </c>
      <c r="AS4">
        <v>1</v>
      </c>
      <c r="AU4" t="str">
        <f>IF(AY4=0,"",IFERROR(VLOOKUP(AU$22&amp;$C4,'FPL FIX2'!$Z$1:$AC$500,MATCH("HOME",'FPL FIX2'!$Z$1:$AC$1,0),0),"")&amp;IFERROR(VLOOKUP(AU$22&amp;$C4,'FPL FIX2'!$AA$1:$AB$500,MATCH("AWAY",'FPL FIX2'!$AA$1:$AB$1,0),0),""))</f>
        <v/>
      </c>
      <c r="AW4" t="str">
        <f t="shared" si="10"/>
        <v/>
      </c>
      <c r="AY4">
        <v>1</v>
      </c>
      <c r="BA4" t="str">
        <f>IF(BE4=0,"",IFERROR(VLOOKUP(BA$22&amp;$C4,'FPL FIX2'!$Z$1:$AC$500,MATCH("HOME",'FPL FIX2'!$Z$1:$AC$1,0),0),"")&amp;IFERROR(VLOOKUP(BA$22&amp;$C4,'FPL FIX2'!$AA$1:$AB$500,MATCH("AWAY",'FPL FIX2'!$AA$1:$AB$1,0),0),""))</f>
        <v>WOL</v>
      </c>
      <c r="BC4" t="str">
        <f t="shared" si="11"/>
        <v>H</v>
      </c>
      <c r="BE4">
        <v>1</v>
      </c>
      <c r="BG4" t="str">
        <f>IF(BK4=0,"",IFERROR(VLOOKUP(BG$22&amp;$C4,'FPL FIX2'!$Z$1:$AC$500,MATCH("HOME",'FPL FIX2'!$Z$1:$AC$1,0),0),"")&amp;IFERROR(VLOOKUP(BG$22&amp;$C4,'FPL FIX2'!$AA$1:$AB$500,MATCH("AWAY",'FPL FIX2'!$AA$1:$AB$1,0),0),""))</f>
        <v/>
      </c>
      <c r="BI4" t="str">
        <f t="shared" si="12"/>
        <v/>
      </c>
      <c r="BK4">
        <v>1</v>
      </c>
      <c r="BM4" t="str">
        <f>IF(BQ4=0,"",IFERROR(VLOOKUP(BM$22&amp;$C4,'FPL FIX2'!$Z$1:$AC$500,MATCH("HOME",'FPL FIX2'!$Z$1:$AC$1,0),0),"")&amp;IFERROR(VLOOKUP(BM$22&amp;$C4,'FPL FIX2'!$AA$1:$AB$500,MATCH("AWAY",'FPL FIX2'!$AA$1:$AB$1,0),0),""))</f>
        <v>nfo</v>
      </c>
      <c r="BO4" t="str">
        <f t="shared" si="13"/>
        <v>A</v>
      </c>
      <c r="BQ4">
        <v>1</v>
      </c>
      <c r="BS4" t="str">
        <f>IF(BW4=0,"",IFERROR(VLOOKUP(BS$22&amp;$C4,'FPL FIX2'!$Z$1:$AC$500,MATCH("HOME",'FPL FIX2'!$Z$1:$AC$1,0),0),"")&amp;IFERROR(VLOOKUP(BS$22&amp;$C4,'FPL FIX2'!$AA$1:$AB$500,MATCH("AWAY",'FPL FIX2'!$AA$1:$AB$1,0),0),""))</f>
        <v/>
      </c>
      <c r="BU4" t="str">
        <f t="shared" si="14"/>
        <v/>
      </c>
      <c r="BW4">
        <v>1</v>
      </c>
      <c r="BY4" t="str">
        <f>IF(CC4=0,"",IFERROR(VLOOKUP(BY$22&amp;$C4,'FPL FIX2'!$Z$1:$AC$500,MATCH("HOME",'FPL FIX2'!$Z$1:$AC$1,0),0),"")&amp;IFERROR(VLOOKUP(BY$22&amp;$C4,'FPL FIX2'!$AA$1:$AB$500,MATCH("AWAY",'FPL FIX2'!$AA$1:$AB$1,0),0),""))</f>
        <v/>
      </c>
      <c r="CA4" t="str">
        <f t="shared" si="15"/>
        <v/>
      </c>
      <c r="CC4">
        <v>1</v>
      </c>
      <c r="CE4" t="str">
        <f>IF(CI4=0,"",IFERROR(VLOOKUP(CE$22&amp;$C4,'FPL FIX2'!$Z$1:$AC$500,MATCH("HOME",'FPL FIX2'!$Z$1:$AC$1,0),0),"")&amp;IFERROR(VLOOKUP(CE$22&amp;$C4,'FPL FIX2'!$AA$1:$AB$500,MATCH("AWAY",'FPL FIX2'!$AA$1:$AB$1,0),0),""))</f>
        <v/>
      </c>
      <c r="CG4" t="str">
        <f t="shared" si="16"/>
        <v/>
      </c>
      <c r="CI4">
        <v>1</v>
      </c>
      <c r="CK4" t="str">
        <f>IF(CO4=0,"",IFERROR(VLOOKUP(CK$22&amp;$C4,'FPL FIX2'!$Z$1:$AC$500,MATCH("HOME",'FPL FIX2'!$Z$1:$AC$1,0),0),"")&amp;IFERROR(VLOOKUP(CK$22&amp;$C4,'FPL FIX2'!$AA$1:$AB$500,MATCH("AWAY",'FPL FIX2'!$AA$1:$AB$1,0),0),""))</f>
        <v>new</v>
      </c>
      <c r="CM4" t="str">
        <f t="shared" si="17"/>
        <v>A</v>
      </c>
      <c r="CO4">
        <v>1</v>
      </c>
      <c r="CQ4" t="str">
        <f>IF(CU4=0,"",IFERROR(VLOOKUP(CQ$22&amp;$C4,'FPL FIX2'!$Z$1:$AC$500,MATCH("HOME",'FPL FIX2'!$Z$1:$AC$1,0),0),"")&amp;IFERROR(VLOOKUP(CQ$22&amp;$C4,'FPL FIX2'!$AA$1:$AB$500,MATCH("AWAY",'FPL FIX2'!$AA$1:$AB$1,0),0),""))</f>
        <v/>
      </c>
      <c r="CS4" t="str">
        <f t="shared" si="18"/>
        <v/>
      </c>
      <c r="CU4">
        <v>1</v>
      </c>
      <c r="CW4" t="str">
        <f>IF(DA4=0,"",IFERROR(VLOOKUP(CW$22&amp;$C4,'FPL FIX2'!$Z$1:$AC$500,MATCH("HOME",'FPL FIX2'!$Z$1:$AC$1,0),0),"")&amp;IFERROR(VLOOKUP(CW$22&amp;$C4,'FPL FIX2'!$AA$1:$AB$500,MATCH("AWAY",'FPL FIX2'!$AA$1:$AB$1,0),0),""))</f>
        <v>BRE</v>
      </c>
      <c r="CY4" t="str">
        <f t="shared" si="19"/>
        <v>H</v>
      </c>
      <c r="DA4">
        <v>1</v>
      </c>
      <c r="DC4" t="str">
        <f>IF(DG4=0,"",IFERROR(VLOOKUP(DC$22&amp;$C4,'FPL FIX2'!$Z$1:$AC$500,MATCH("HOME",'FPL FIX2'!$Z$1:$AC$1,0),0),"")&amp;IFERROR(VLOOKUP(DC$22&amp;$C4,'FPL FIX2'!$AA$1:$AB$500,MATCH("AWAY",'FPL FIX2'!$AA$1:$AB$1,0),0),""))</f>
        <v/>
      </c>
      <c r="DE4" t="str">
        <f t="shared" si="20"/>
        <v/>
      </c>
      <c r="DG4">
        <v>1</v>
      </c>
      <c r="DI4" t="str">
        <f>IF(DM4=0,"",IFERROR(VLOOKUP(DI$22&amp;$C4,'FPL FIX2'!$Z$1:$AC$500,MATCH("HOME",'FPL FIX2'!$Z$1:$AC$1,0),0),"")&amp;IFERROR(VLOOKUP(DI$22&amp;$C4,'FPL FIX2'!$AA$1:$AB$500,MATCH("AWAY",'FPL FIX2'!$AA$1:$AB$1,0),0),""))</f>
        <v>LEI</v>
      </c>
      <c r="DK4" t="str">
        <f t="shared" si="21"/>
        <v>H</v>
      </c>
      <c r="DM4">
        <v>1</v>
      </c>
      <c r="DO4" t="str">
        <f>IF(DS4=0,"",IFERROR(VLOOKUP(DO$22&amp;$C4,'FPL FIX2'!$Z$1:$AC$500,MATCH("HOME",'FPL FIX2'!$Z$1:$AC$1,0),0),"")&amp;IFERROR(VLOOKUP(DO$22&amp;$C4,'FPL FIX2'!$AA$1:$AB$500,MATCH("AWAY",'FPL FIX2'!$AA$1:$AB$1,0),0),""))</f>
        <v/>
      </c>
      <c r="DQ4" t="str">
        <f t="shared" si="22"/>
        <v/>
      </c>
      <c r="DS4">
        <v>1</v>
      </c>
      <c r="DU4" t="str">
        <f>IF(DY4=0,"",IFERROR(VLOOKUP(DU$22&amp;$C4,'FPL FIX2'!$Z$1:$AC$500,MATCH("HOME",'FPL FIX2'!$Z$1:$AC$1,0),0),"")&amp;IFERROR(VLOOKUP(DU$22&amp;$C4,'FPL FIX2'!$AA$1:$AB$500,MATCH("AWAY",'FPL FIX2'!$AA$1:$AB$1,0),0),""))</f>
        <v>ful</v>
      </c>
      <c r="DW4" t="str">
        <f t="shared" si="23"/>
        <v>A</v>
      </c>
      <c r="DY4">
        <v>1</v>
      </c>
      <c r="EA4" t="str">
        <f>IF(EE4=0,"",IFERROR(VLOOKUP(EA$22&amp;$C4,'FPL FIX2'!$Z$1:$AC$500,MATCH("HOME",'FPL FIX2'!$Z$1:$AC$1,0),0),"")&amp;IFERROR(VLOOKUP(EA$22&amp;$C4,'FPL FIX2'!$AA$1:$AB$500,MATCH("AWAY",'FPL FIX2'!$AA$1:$AB$1,0),0),""))</f>
        <v/>
      </c>
      <c r="EC4" t="str">
        <f t="shared" si="24"/>
        <v/>
      </c>
      <c r="EE4">
        <v>1</v>
      </c>
      <c r="EG4" t="str">
        <f>IF(EK4=0,"",IFERROR(VLOOKUP(EG$22&amp;$C4,'FPL FIX2'!$Z$1:$AC$500,MATCH("HOME",'FPL FIX2'!$Z$1:$AC$1,0),0),"")&amp;IFERROR(VLOOKUP(EG$22&amp;$C4,'FPL FIX2'!$AA$1:$AB$500,MATCH("AWAY",'FPL FIX2'!$AA$1:$AB$1,0),0),""))</f>
        <v>SOU</v>
      </c>
      <c r="EI4" t="str">
        <f t="shared" si="25"/>
        <v>H</v>
      </c>
      <c r="EK4">
        <v>1</v>
      </c>
      <c r="EM4" t="str">
        <f>IF(EQ4=0,"",IFERROR(VLOOKUP(EM$22&amp;$C4,'FPL FIX2'!$Z$1:$AC$500,MATCH("HOME",'FPL FIX2'!$Z$1:$AC$1,0),0),"")&amp;IFERROR(VLOOKUP(EM$22&amp;$C4,'FPL FIX2'!$AA$1:$AB$500,MATCH("AWAY",'FPL FIX2'!$AA$1:$AB$1,0),0),""))</f>
        <v/>
      </c>
      <c r="EO4" t="str">
        <f t="shared" si="26"/>
        <v/>
      </c>
      <c r="EQ4">
        <v>1</v>
      </c>
      <c r="ES4" t="str">
        <f>IF(EW4=0,"",IFERROR(VLOOKUP(ES$22&amp;$C4,'FPL FIX2'!$Z$1:$AC$500,MATCH("HOME",'FPL FIX2'!$Z$1:$AC$1,0),0),"")&amp;IFERROR(VLOOKUP(ES$22&amp;$C4,'FPL FIX2'!$AA$1:$AB$500,MATCH("AWAY",'FPL FIX2'!$AA$1:$AB$1,0),0),""))</f>
        <v>whu</v>
      </c>
      <c r="EU4" t="str">
        <f t="shared" si="27"/>
        <v>A</v>
      </c>
      <c r="EW4">
        <v>1</v>
      </c>
      <c r="EY4" t="str">
        <f>IF(FC4=0,"",IFERROR(VLOOKUP(EY$22&amp;$C4,'FPL FIX2'!$Z$1:$AC$500,MATCH("HOME",'FPL FIX2'!$Z$1:$AC$1,0),0),"")&amp;IFERROR(VLOOKUP(EY$22&amp;$C4,'FPL FIX2'!$AA$1:$AB$500,MATCH("AWAY",'FPL FIX2'!$AA$1:$AB$1,0),0),""))</f>
        <v/>
      </c>
      <c r="FA4" t="str">
        <f t="shared" si="28"/>
        <v/>
      </c>
      <c r="FC4">
        <v>1</v>
      </c>
      <c r="FE4" t="str">
        <f>IF(FI4=0,"",IFERROR(VLOOKUP(FE$22&amp;$C4,'FPL FIX2'!$Z$1:$AC$500,MATCH("HOME",'FPL FIX2'!$Z$1:$AC$1,0),0),"")&amp;IFERROR(VLOOKUP(FE$22&amp;$C4,'FPL FIX2'!$AA$1:$AB$500,MATCH("AWAY",'FPL FIX2'!$AA$1:$AB$1,0),0),""))</f>
        <v>TOT</v>
      </c>
      <c r="FG4" t="str">
        <f t="shared" si="29"/>
        <v>H</v>
      </c>
      <c r="FI4">
        <v>1</v>
      </c>
      <c r="FK4" t="str">
        <f>IF(FO4=0,"",IFERROR(VLOOKUP(FK$22&amp;$C4,'FPL FIX2'!$Z$1:$AC$500,MATCH("HOME",'FPL FIX2'!$Z$1:$AC$1,0),0),"")&amp;IFERROR(VLOOKUP(FK$22&amp;$C4,'FPL FIX2'!$AA$1:$AB$500,MATCH("AWAY",'FPL FIX2'!$AA$1:$AB$1,0),0),""))</f>
        <v/>
      </c>
      <c r="FM4" t="str">
        <f t="shared" si="30"/>
        <v/>
      </c>
      <c r="FO4">
        <v>1</v>
      </c>
      <c r="FQ4" t="str">
        <f>IF(FU4=0,"",IFERROR(VLOOKUP(FQ$22&amp;$C4,'FPL FIX2'!$Z$1:$AC$500,MATCH("HOME",'FPL FIX2'!$Z$1:$AC$1,0),0),"")&amp;IFERROR(VLOOKUP(FQ$22&amp;$C4,'FPL FIX2'!$AA$1:$AB$500,MATCH("AWAY",'FPL FIX2'!$AA$1:$AB$1,0),0),""))</f>
        <v>lee</v>
      </c>
      <c r="FS4" t="str">
        <f t="shared" si="31"/>
        <v>A</v>
      </c>
      <c r="FU4">
        <v>1</v>
      </c>
      <c r="FW4" t="str">
        <f>IF(GA4=0,"",IFERROR(VLOOKUP(FW$22&amp;$C4,'FPL FIX2'!$Z$1:$AC$500,MATCH("HOME",'FPL FIX2'!$Z$1:$AC$1,0),0),"")&amp;IFERROR(VLOOKUP(FW$22&amp;$C4,'FPL FIX2'!$AA$1:$AB$500,MATCH("AWAY",'FPL FIX2'!$AA$1:$AB$1,0),0),""))</f>
        <v/>
      </c>
      <c r="FY4" t="str">
        <f t="shared" si="32"/>
        <v/>
      </c>
      <c r="GA4">
        <v>1</v>
      </c>
      <c r="GC4" t="str">
        <f>IF(GG4=0,"",IFERROR(VLOOKUP(GC$22&amp;$C4,'FPL FIX2'!$Z$1:$AC$500,MATCH("HOME",'FPL FIX2'!$Z$1:$AC$1,0),0),"")&amp;IFERROR(VLOOKUP(GC$22&amp;$C4,'FPL FIX2'!$AA$1:$AB$500,MATCH("AWAY",'FPL FIX2'!$AA$1:$AB$1,0),0),""))</f>
        <v>EVE</v>
      </c>
      <c r="GE4" t="str">
        <f t="shared" si="33"/>
        <v>H</v>
      </c>
      <c r="GG4">
        <v>1</v>
      </c>
      <c r="GI4" t="str">
        <f>IF(GM4=0,"",IFERROR(VLOOKUP(GI$22&amp;$C4,'FPL FIX2'!$Z$1:$AC$500,MATCH("HOME",'FPL FIX2'!$Z$1:$AC$1,0),0),"")&amp;IFERROR(VLOOKUP(GI$22&amp;$C4,'FPL FIX2'!$AA$1:$AB$500,MATCH("AWAY",'FPL FIX2'!$AA$1:$AB$1,0),0),""))</f>
        <v/>
      </c>
      <c r="GK4" t="str">
        <f t="shared" si="34"/>
        <v/>
      </c>
      <c r="GM4">
        <v>1</v>
      </c>
      <c r="GO4" t="str">
        <f>IF(GS4=0,"",IFERROR(VLOOKUP(GO$22&amp;$C4,'FPL FIX2'!$Z$1:$AC$500,MATCH("HOME",'FPL FIX2'!$Z$1:$AC$1,0),0),"")&amp;IFERROR(VLOOKUP(GO$22&amp;$C4,'FPL FIX2'!$AA$1:$AB$500,MATCH("AWAY",'FPL FIX2'!$AA$1:$AB$1,0),0),""))</f>
        <v>che</v>
      </c>
      <c r="GQ4" t="str">
        <f t="shared" si="35"/>
        <v>A</v>
      </c>
      <c r="GS4">
        <v>1</v>
      </c>
      <c r="GU4" t="str">
        <f>IF(GY4=0,"",IFERROR(VLOOKUP(GU$22&amp;$C4,'FPL FIX2'!$Z$1:$AC$500,MATCH("HOME",'FPL FIX2'!$Z$1:$AC$1,0),0),"")&amp;IFERROR(VLOOKUP(GU$22&amp;$C4,'FPL FIX2'!$AA$1:$AB$500,MATCH("AWAY",'FPL FIX2'!$AA$1:$AB$1,0),0),""))</f>
        <v/>
      </c>
      <c r="GW4" t="str">
        <f t="shared" si="36"/>
        <v/>
      </c>
      <c r="GY4">
        <v>1</v>
      </c>
      <c r="HA4" t="str">
        <f>IF(HE4=0,"",IFERROR(VLOOKUP(HA$22&amp;$C4,'FPL FIX2'!$Z$1:$AC$500,MATCH("HOME",'FPL FIX2'!$Z$1:$AC$1,0),0),"")&amp;IFERROR(VLOOKUP(HA$22&amp;$C4,'FPL FIX2'!$AA$1:$AB$500,MATCH("AWAY",'FPL FIX2'!$AA$1:$AB$1,0),0),""))</f>
        <v>CRY</v>
      </c>
      <c r="HC4" t="str">
        <f t="shared" si="37"/>
        <v>H</v>
      </c>
      <c r="HE4">
        <v>1</v>
      </c>
      <c r="HG4" t="str">
        <f>IF(HK4=0,"",IFERROR(VLOOKUP(HG$22&amp;$C4,'FPL FIX2'!$Z$1:$AC$500,MATCH("HOME",'FPL FIX2'!$Z$1:$AC$1,0),0),"")&amp;IFERROR(VLOOKUP(HG$22&amp;$C4,'FPL FIX2'!$AA$1:$AB$500,MATCH("AWAY",'FPL FIX2'!$AA$1:$AB$1,0),0),""))</f>
        <v/>
      </c>
      <c r="HI4" t="str">
        <f t="shared" si="38"/>
        <v/>
      </c>
      <c r="HK4">
        <v>1</v>
      </c>
      <c r="HM4" t="str">
        <f>IF(HQ4=0,"",IFERROR(VLOOKUP(HM$22&amp;$C4,'FPL FIX2'!$Z$1:$AC$500,MATCH("HOME",'FPL FIX2'!$Z$1:$AC$1,0),0),"")&amp;IFERROR(VLOOKUP(HM$22&amp;$C4,'FPL FIX2'!$AA$1:$AB$500,MATCH("AWAY",'FPL FIX2'!$AA$1:$AB$1,0),0),""))</f>
        <v>mun</v>
      </c>
      <c r="HO4" t="str">
        <f t="shared" si="39"/>
        <v>A</v>
      </c>
      <c r="HQ4">
        <v>1</v>
      </c>
      <c r="HS4" t="str">
        <f>IF(HW4=0,"",IFERROR(VLOOKUP(HS$22&amp;$C4,'FPL FIX2'!$Z$1:$AC$500,MATCH("HOME",'FPL FIX2'!$Z$1:$AC$1,0),0),"")&amp;IFERROR(VLOOKUP(HS$22&amp;$C4,'FPL FIX2'!$AA$1:$AB$500,MATCH("AWAY",'FPL FIX2'!$AA$1:$AB$1,0),0),""))</f>
        <v/>
      </c>
      <c r="HU4" t="str">
        <f t="shared" si="40"/>
        <v/>
      </c>
      <c r="HW4">
        <v>1</v>
      </c>
      <c r="HY4" t="str">
        <f>IF(IC4=0,"",IFERROR(VLOOKUP(HY$22&amp;$C4,'FPL FIX2'!$Z$1:$AC$500,MATCH("HOME",'FPL FIX2'!$Z$1:$AC$1,0),0),"")&amp;IFERROR(VLOOKUP(HY$22&amp;$C4,'FPL FIX2'!$AA$1:$AB$500,MATCH("AWAY",'FPL FIX2'!$AA$1:$AB$1,0),0),""))</f>
        <v>bre</v>
      </c>
      <c r="IA4" t="str">
        <f t="shared" si="41"/>
        <v>A</v>
      </c>
      <c r="IC4">
        <v>1</v>
      </c>
      <c r="IE4" t="str">
        <f>IF(II4=0,"",IFERROR(VLOOKUP(IE$22&amp;$C4,'FPL FIX2'!$Z$1:$AC$500,MATCH("HOME",'FPL FIX2'!$Z$1:$AC$1,0),0),"")&amp;IFERROR(VLOOKUP(IE$22&amp;$C4,'FPL FIX2'!$AA$1:$AB$500,MATCH("AWAY",'FPL FIX2'!$AA$1:$AB$1,0),0),""))</f>
        <v/>
      </c>
      <c r="IG4" t="str">
        <f t="shared" si="42"/>
        <v/>
      </c>
      <c r="II4">
        <v>1</v>
      </c>
      <c r="IK4" t="str">
        <f>IF(IO4=0,"",IFERROR(VLOOKUP(IK$22&amp;$C4,'FPL FIX2'!$Z$1:$AC$500,MATCH("HOME",'FPL FIX2'!$Z$1:$AC$1,0),0),"")&amp;IFERROR(VLOOKUP(IK$22&amp;$C4,'FPL FIX2'!$AA$1:$AB$500,MATCH("AWAY",'FPL FIX2'!$AA$1:$AB$1,0),0),""))</f>
        <v>NFO</v>
      </c>
      <c r="IM4" t="str">
        <f t="shared" si="43"/>
        <v>H</v>
      </c>
      <c r="IO4">
        <v>1</v>
      </c>
      <c r="IQ4" t="str">
        <f>IF(IU4=0,"",IFERROR(VLOOKUP(IQ$22&amp;$C4,'FPL FIX2'!$Z$1:$AC$500,MATCH("HOME",'FPL FIX2'!$Z$1:$AC$1,0),0),"")&amp;IFERROR(VLOOKUP(IQ$22&amp;$C4,'FPL FIX2'!$AA$1:$AB$500,MATCH("AWAY",'FPL FIX2'!$AA$1:$AB$1,0),0),""))</f>
        <v/>
      </c>
      <c r="IS4" t="str">
        <f t="shared" si="44"/>
        <v/>
      </c>
      <c r="IU4">
        <v>1</v>
      </c>
      <c r="IW4" t="str">
        <f>IF(JA4=0,"",IFERROR(VLOOKUP(IW$22&amp;$C4,'FPL FIX2'!$Z$1:$AC$500,MATCH("HOME",'FPL FIX2'!$Z$1:$AC$1,0),0),"")&amp;IFERROR(VLOOKUP(IW$22&amp;$C4,'FPL FIX2'!$AA$1:$AB$500,MATCH("AWAY",'FPL FIX2'!$AA$1:$AB$1,0),0),""))</f>
        <v>bha</v>
      </c>
      <c r="IY4" t="str">
        <f t="shared" si="45"/>
        <v>A</v>
      </c>
      <c r="JA4">
        <v>1</v>
      </c>
      <c r="JC4" t="str">
        <f>IF(JG4=0,"",IFERROR(VLOOKUP(JC$22&amp;$C4,'FPL FIX2'!$Z$1:$AC$500,MATCH("HOME",'FPL FIX2'!$Z$1:$AC$1,0),0),"")&amp;IFERROR(VLOOKUP(JC$22&amp;$C4,'FPL FIX2'!$AA$1:$AB$500,MATCH("AWAY",'FPL FIX2'!$AA$1:$AB$1,0),0),""))</f>
        <v/>
      </c>
      <c r="JE4" t="str">
        <f t="shared" si="46"/>
        <v/>
      </c>
      <c r="JG4">
        <v>1</v>
      </c>
      <c r="JI4" t="str">
        <f>IF(JM4=0,"",IFERROR(VLOOKUP(JI$22&amp;$C4,'FPL FIX2'!$Z$1:$AC$500,MATCH("HOME",'FPL FIX2'!$Z$1:$AC$1,0),0),"")&amp;IFERROR(VLOOKUP(JI$22&amp;$C4,'FPL FIX2'!$AA$1:$AB$500,MATCH("AWAY",'FPL FIX2'!$AA$1:$AB$1,0),0),""))</f>
        <v>NEW</v>
      </c>
      <c r="JK4" t="str">
        <f t="shared" si="47"/>
        <v>H</v>
      </c>
      <c r="JM4">
        <v>1</v>
      </c>
      <c r="JO4" t="str">
        <f>IF(JS4=0,"",IFERROR(VLOOKUP(JO$22&amp;$C4,'FPL FIX2'!$Z$1:$AC$500,MATCH("HOME",'FPL FIX2'!$Z$1:$AC$1,0),0),"")&amp;IFERROR(VLOOKUP(JO$22&amp;$C4,'FPL FIX2'!$AA$1:$AB$500,MATCH("AWAY",'FPL FIX2'!$AA$1:$AB$1,0),0),""))</f>
        <v/>
      </c>
      <c r="JQ4" t="str">
        <f t="shared" si="48"/>
        <v/>
      </c>
      <c r="JS4">
        <v>1</v>
      </c>
      <c r="JU4" t="str">
        <f>IF(JY4=0,"",IFERROR(VLOOKUP(JU$22&amp;$C4,'FPL FIX2'!$Z$1:$AC$500,MATCH("HOME",'FPL FIX2'!$Z$1:$AC$1,0),0),"")&amp;IFERROR(VLOOKUP(JU$22&amp;$C4,'FPL FIX2'!$AA$1:$AB$500,MATCH("AWAY",'FPL FIX2'!$AA$1:$AB$1,0),0),""))</f>
        <v>wol</v>
      </c>
      <c r="JW4" t="str">
        <f t="shared" si="49"/>
        <v>A</v>
      </c>
      <c r="JY4">
        <v>1</v>
      </c>
      <c r="KA4" t="str">
        <f>IF(KE4=0,"",IFERROR(VLOOKUP(KA$22&amp;$C4,'FPL FIX2'!$Z$1:$AC$500,MATCH("HOME",'FPL FIX2'!$Z$1:$AC$1,0),0),"")&amp;IFERROR(VLOOKUP(KA$22&amp;$C4,'FPL FIX2'!$AA$1:$AB$500,MATCH("AWAY",'FPL FIX2'!$AA$1:$AB$1,0),0),""))</f>
        <v/>
      </c>
      <c r="KC4" t="str">
        <f t="shared" si="50"/>
        <v/>
      </c>
      <c r="KE4">
        <v>1</v>
      </c>
      <c r="KG4" t="str">
        <f>IF(KK4=0,"",IFERROR(VLOOKUP(KG$22&amp;$C4,'FPL FIX2'!$Z$1:$AC$500,MATCH("HOME",'FPL FIX2'!$Z$1:$AC$1,0),0),"")&amp;IFERROR(VLOOKUP(KG$22&amp;$C4,'FPL FIX2'!$AA$1:$AB$500,MATCH("AWAY",'FPL FIX2'!$AA$1:$AB$1,0),0),""))</f>
        <v>MCI</v>
      </c>
      <c r="KI4" t="str">
        <f t="shared" si="51"/>
        <v>H</v>
      </c>
      <c r="KK4">
        <v>1</v>
      </c>
      <c r="KM4" t="str">
        <f>IF(KQ4=0,"",IFERROR(VLOOKUP(KM$22&amp;$C4,'FPL FIX2'!$Z$1:$AC$500,MATCH("HOME",'FPL FIX2'!$Z$1:$AC$1,0),0),"")&amp;IFERROR(VLOOKUP(KM$22&amp;$C4,'FPL FIX2'!$AA$1:$AB$500,MATCH("AWAY",'FPL FIX2'!$AA$1:$AB$1,0),0),""))</f>
        <v/>
      </c>
      <c r="KO4" t="str">
        <f t="shared" si="52"/>
        <v/>
      </c>
      <c r="KQ4">
        <v>1</v>
      </c>
      <c r="KS4" t="str">
        <f>IF(KW4=0,"",IFERROR(VLOOKUP(KS$22&amp;$C4,'FPL FIX2'!$Z$1:$AC$500,MATCH("HOME",'FPL FIX2'!$Z$1:$AC$1,0),0),"")&amp;IFERROR(VLOOKUP(KS$22&amp;$C4,'FPL FIX2'!$AA$1:$AB$500,MATCH("AWAY",'FPL FIX2'!$AA$1:$AB$1,0),0),""))</f>
        <v>ars</v>
      </c>
      <c r="KU4" t="str">
        <f t="shared" si="53"/>
        <v>A</v>
      </c>
      <c r="KW4">
        <v>1</v>
      </c>
      <c r="KY4" t="str">
        <f>IF(LC4=0,"",IFERROR(VLOOKUP(KY$22&amp;$C4,'FPL FIX2'!$Z$1:$AC$500,MATCH("HOME",'FPL FIX2'!$Z$1:$AC$1,0),0),"")&amp;IFERROR(VLOOKUP(KY$22&amp;$C4,'FPL FIX2'!$AA$1:$AB$500,MATCH("AWAY",'FPL FIX2'!$AA$1:$AB$1,0),0),""))</f>
        <v/>
      </c>
      <c r="LA4" t="str">
        <f t="shared" si="54"/>
        <v/>
      </c>
      <c r="LC4">
        <v>1</v>
      </c>
      <c r="LE4" t="str">
        <f>IF(LI4=0,"",IFERROR(VLOOKUP(LE$22&amp;$C4,'FPL FIX2'!$Z$1:$AC$500,MATCH("HOME",'FPL FIX2'!$Z$1:$AC$1,0),0),"")&amp;IFERROR(VLOOKUP(LE$22&amp;$C4,'FPL FIX2'!$AA$1:$AB$500,MATCH("AWAY",'FPL FIX2'!$AA$1:$AB$1,0),0),""))</f>
        <v>LIV</v>
      </c>
      <c r="LG4" t="str">
        <f t="shared" si="55"/>
        <v>H</v>
      </c>
      <c r="LI4">
        <v>1</v>
      </c>
      <c r="LK4" t="str">
        <f>IF(LO4=0,"",IFERROR(VLOOKUP(LK$22&amp;$C4,'FPL FIX2'!$Z$1:$AC$500,MATCH("HOME",'FPL FIX2'!$Z$1:$AC$1,0),0),"")&amp;IFERROR(VLOOKUP(LK$22&amp;$C4,'FPL FIX2'!$AA$1:$AB$500,MATCH("AWAY",'FPL FIX2'!$AA$1:$AB$1,0),0),""))</f>
        <v/>
      </c>
      <c r="LM4" t="str">
        <f t="shared" si="56"/>
        <v/>
      </c>
      <c r="LO4">
        <v>1</v>
      </c>
      <c r="LQ4" t="str">
        <f>IF(LU4=0,"",IFERROR(VLOOKUP(LQ$22&amp;$C4,'FPL FIX2'!$Z$1:$AC$500,MATCH("HOME",'FPL FIX2'!$Z$1:$AC$1,0),0),"")&amp;IFERROR(VLOOKUP(LQ$22&amp;$C4,'FPL FIX2'!$AA$1:$AB$500,MATCH("AWAY",'FPL FIX2'!$AA$1:$AB$1,0),0),""))</f>
        <v>avl</v>
      </c>
      <c r="LS4" t="str">
        <f t="shared" si="57"/>
        <v>A</v>
      </c>
      <c r="LU4">
        <v>1</v>
      </c>
      <c r="LW4" t="str">
        <f>IF(MA4=0,"",IFERROR(VLOOKUP(LW$22&amp;$C4,'FPL FIX2'!$Z$1:$AC$500,MATCH("HOME",'FPL FIX2'!$Z$1:$AC$1,0),0),"")&amp;IFERROR(VLOOKUP(LW$22&amp;$C4,'FPL FIX2'!$AA$1:$AB$500,MATCH("AWAY",'FPL FIX2'!$AA$1:$AB$1,0),0),""))</f>
        <v/>
      </c>
      <c r="LY4" t="str">
        <f t="shared" si="58"/>
        <v/>
      </c>
      <c r="MA4">
        <v>1</v>
      </c>
      <c r="MC4" t="str">
        <f>IF(MG4=0,"",IFERROR(VLOOKUP(MC$22&amp;$C4,'FPL FIX2'!$Z$1:$AC$500,MATCH("HOME",'FPL FIX2'!$Z$1:$AC$1,0),0),"")&amp;IFERROR(VLOOKUP(MC$22&amp;$C4,'FPL FIX2'!$AA$1:$AB$500,MATCH("AWAY",'FPL FIX2'!$AA$1:$AB$1,0),0),""))</f>
        <v>FUL</v>
      </c>
      <c r="ME4" t="str">
        <f t="shared" si="59"/>
        <v>H</v>
      </c>
      <c r="MG4">
        <v>1</v>
      </c>
      <c r="MI4" t="str">
        <f>IF(MM4=0,"",IFERROR(VLOOKUP(MI$22&amp;$C4,'FPL FIX2'!$Z$1:$AC$500,MATCH("HOME",'FPL FIX2'!$Z$1:$AC$1,0),0),"")&amp;IFERROR(VLOOKUP(MI$22&amp;$C4,'FPL FIX2'!$AA$1:$AB$500,MATCH("AWAY",'FPL FIX2'!$AA$1:$AB$1,0),0),""))</f>
        <v>BHA</v>
      </c>
      <c r="MK4" t="str">
        <f t="shared" si="60"/>
        <v>H</v>
      </c>
      <c r="MM4">
        <v>1</v>
      </c>
      <c r="MO4" t="str">
        <f>IF(MS4=0,"",IFERROR(VLOOKUP(MO$22&amp;$C4,'FPL FIX2'!$Z$1:$AC$500,MATCH("HOME",'FPL FIX2'!$Z$1:$AC$1,0),0),"")&amp;IFERROR(VLOOKUP(MO$22&amp;$C4,'FPL FIX2'!$AA$1:$AB$500,MATCH("AWAY",'FPL FIX2'!$AA$1:$AB$1,0),0),""))</f>
        <v>lei</v>
      </c>
      <c r="MQ4" t="str">
        <f t="shared" si="61"/>
        <v>A</v>
      </c>
      <c r="MS4">
        <v>1</v>
      </c>
      <c r="MU4" t="str">
        <f>IF(MY4=0,"",IFERROR(VLOOKUP(MU$22&amp;$C4,'FPL FIX2'!$Z$1:$AC$500,MATCH("HOME",'FPL FIX2'!$Z$1:$AC$1,0),0),"")&amp;IFERROR(VLOOKUP(MU$22&amp;$C4,'FPL FIX2'!$AA$1:$AB$500,MATCH("AWAY",'FPL FIX2'!$AA$1:$AB$1,0),0),""))</f>
        <v/>
      </c>
      <c r="MW4" t="str">
        <f t="shared" si="62"/>
        <v/>
      </c>
      <c r="MY4">
        <v>1</v>
      </c>
      <c r="NA4" t="str">
        <f>IF(NE4=0,"",IFERROR(VLOOKUP(NA$22&amp;$C4,'FPL FIX2'!$Z$1:$AC$500,MATCH("HOME",'FPL FIX2'!$Z$1:$AC$1,0),0),"")&amp;IFERROR(VLOOKUP(NA$22&amp;$C4,'FPL FIX2'!$AA$1:$AB$500,MATCH("AWAY",'FPL FIX2'!$AA$1:$AB$1,0),0),""))</f>
        <v>tot</v>
      </c>
      <c r="NC4" t="str">
        <f t="shared" si="63"/>
        <v>A</v>
      </c>
      <c r="NE4">
        <v>1</v>
      </c>
      <c r="NG4" t="str">
        <f>IF(NK4=0,"",IFERROR(VLOOKUP(NG$22&amp;$C4,'FPL FIX2'!$Z$1:$AC$500,MATCH("HOME",'FPL FIX2'!$Z$1:$AC$1,0),0),"")&amp;IFERROR(VLOOKUP(NG$22&amp;$C4,'FPL FIX2'!$AA$1:$AB$500,MATCH("AWAY",'FPL FIX2'!$AA$1:$AB$1,0),0),""))</f>
        <v/>
      </c>
      <c r="NI4" t="str">
        <f t="shared" si="64"/>
        <v/>
      </c>
      <c r="NK4">
        <v>1</v>
      </c>
      <c r="NM4" t="str">
        <f>IF(NQ4=0,"",IFERROR(VLOOKUP(NM$22&amp;$C4,'FPL FIX2'!$Z$1:$AC$500,MATCH("HOME",'FPL FIX2'!$Z$1:$AC$1,0),0),"")&amp;IFERROR(VLOOKUP(NM$22&amp;$C4,'FPL FIX2'!$AA$1:$AB$500,MATCH("AWAY",'FPL FIX2'!$AA$1:$AB$1,0),0),""))</f>
        <v>WHU</v>
      </c>
      <c r="NO4" t="str">
        <f t="shared" si="65"/>
        <v>H</v>
      </c>
      <c r="NQ4">
        <v>1</v>
      </c>
      <c r="NS4" t="str">
        <f>IF(NW4=0,"",IFERROR(VLOOKUP(NS$22&amp;$C4,'FPL FIX2'!$Z$1:$AC$500,MATCH("HOME",'FPL FIX2'!$Z$1:$AC$1,0),0),"")&amp;IFERROR(VLOOKUP(NS$22&amp;$C4,'FPL FIX2'!$AA$1:$AB$500,MATCH("AWAY",'FPL FIX2'!$AA$1:$AB$1,0),0),""))</f>
        <v/>
      </c>
      <c r="NU4" t="str">
        <f t="shared" si="66"/>
        <v/>
      </c>
      <c r="NW4">
        <v>1</v>
      </c>
      <c r="NY4" t="str">
        <f>IF(OC4=0,"",IFERROR(VLOOKUP(NY$22&amp;$C4,'FPL FIX2'!$Z$1:$AC$500,MATCH("HOME",'FPL FIX2'!$Z$1:$AC$1,0),0),"")&amp;IFERROR(VLOOKUP(NY$22&amp;$C4,'FPL FIX2'!$AA$1:$AB$500,MATCH("AWAY",'FPL FIX2'!$AA$1:$AB$1,0),0),""))</f>
        <v>sou</v>
      </c>
      <c r="OA4" t="str">
        <f t="shared" si="67"/>
        <v>A</v>
      </c>
      <c r="OC4">
        <v>1</v>
      </c>
      <c r="OE4" t="str">
        <f>IF(OI4=0,"",IFERROR(VLOOKUP(OE$22&amp;$C4,'FPL FIX2'!$Z$1:$AC$500,MATCH("HOME",'FPL FIX2'!$Z$1:$AC$1,0),0),"")&amp;IFERROR(VLOOKUP(OE$22&amp;$C4,'FPL FIX2'!$AA$1:$AB$500,MATCH("AWAY",'FPL FIX2'!$AA$1:$AB$1,0),0),""))</f>
        <v/>
      </c>
      <c r="OG4" t="str">
        <f t="shared" si="68"/>
        <v/>
      </c>
      <c r="OI4">
        <v>1</v>
      </c>
      <c r="OK4" t="str">
        <f>IF(OO4=0,"",IFERROR(VLOOKUP(OK$22&amp;$C4,'FPL FIX2'!$Z$1:$AC$500,MATCH("HOME",'FPL FIX2'!$Z$1:$AC$1,0),0),"")&amp;IFERROR(VLOOKUP(OK$22&amp;$C4,'FPL FIX2'!$AA$1:$AB$500,MATCH("AWAY",'FPL FIX2'!$AA$1:$AB$1,0),0),""))</f>
        <v>LEE</v>
      </c>
      <c r="OM4" t="str">
        <f t="shared" si="69"/>
        <v>H</v>
      </c>
      <c r="OO4">
        <v>1</v>
      </c>
      <c r="OQ4" t="str">
        <f>IF(OU4=0,"",IFERROR(VLOOKUP(OQ$22&amp;$C4,'FPL FIX2'!$Z$1:$AC$500,MATCH("HOME",'FPL FIX2'!$Z$1:$AC$1,0),0),"")&amp;IFERROR(VLOOKUP(OQ$22&amp;$C4,'FPL FIX2'!$AA$1:$AB$500,MATCH("AWAY",'FPL FIX2'!$AA$1:$AB$1,0),0),""))</f>
        <v/>
      </c>
      <c r="OS4" t="str">
        <f t="shared" si="70"/>
        <v/>
      </c>
      <c r="OU4">
        <v>1</v>
      </c>
      <c r="OW4" t="str">
        <f>IF(PA4=0,"",IFERROR(VLOOKUP(OW$22&amp;$C4,'FPL FIX2'!$Z$1:$AC$500,MATCH("HOME",'FPL FIX2'!$Z$1:$AC$1,0),0),"")&amp;IFERROR(VLOOKUP(OW$22&amp;$C4,'FPL FIX2'!$AA$1:$AB$500,MATCH("AWAY",'FPL FIX2'!$AA$1:$AB$1,0),0),""))</f>
        <v>CHE</v>
      </c>
      <c r="OY4" t="str">
        <f t="shared" si="71"/>
        <v>H</v>
      </c>
      <c r="PA4">
        <v>1</v>
      </c>
      <c r="PC4" t="str">
        <f>IF(PG4=0,"",IFERROR(VLOOKUP(PC$22&amp;$C4,'FPL FIX2'!$Z$1:$AC$500,MATCH("HOME",'FPL FIX2'!$Z$1:$AC$1,0),0),"")&amp;IFERROR(VLOOKUP(PC$22&amp;$C4,'FPL FIX2'!$AA$1:$AB$500,MATCH("AWAY",'FPL FIX2'!$AA$1:$AB$1,0),0),""))</f>
        <v/>
      </c>
      <c r="PE4" t="str">
        <f t="shared" si="72"/>
        <v/>
      </c>
      <c r="PG4">
        <v>1</v>
      </c>
      <c r="PI4" t="str">
        <f>IF(PM4=0,"",IFERROR(VLOOKUP(PI$22&amp;$C4,'FPL FIX2'!$Z$1:$AC$500,MATCH("HOME",'FPL FIX2'!$Z$1:$AC$1,0),0),"")&amp;IFERROR(VLOOKUP(PI$22&amp;$C4,'FPL FIX2'!$AA$1:$AB$500,MATCH("AWAY",'FPL FIX2'!$AA$1:$AB$1,0),0),""))</f>
        <v>cry</v>
      </c>
      <c r="PK4" t="str">
        <f t="shared" si="73"/>
        <v>A</v>
      </c>
      <c r="PM4">
        <v>1</v>
      </c>
      <c r="PO4" t="str">
        <f>IF(PS4=0,"",IFERROR(VLOOKUP(PO$22&amp;$C4,'FPL FIX2'!$Z$1:$AC$500,MATCH("HOME",'FPL FIX2'!$Z$1:$AC$1,0),0),"")&amp;IFERROR(VLOOKUP(PO$22&amp;$C4,'FPL FIX2'!$AA$1:$AB$500,MATCH("AWAY",'FPL FIX2'!$AA$1:$AB$1,0),0),""))</f>
        <v/>
      </c>
      <c r="PQ4" t="str">
        <f t="shared" si="74"/>
        <v/>
      </c>
      <c r="PS4">
        <v>1</v>
      </c>
      <c r="PU4" t="str">
        <f>IF(PY4=0,"",IFERROR(VLOOKUP(PU$22&amp;$C4,'FPL FIX2'!$Z$1:$AC$500,MATCH("HOME",'FPL FIX2'!$Z$1:$AC$1,0),0),"")&amp;IFERROR(VLOOKUP(PU$22&amp;$C4,'FPL FIX2'!$AA$1:$AB$500,MATCH("AWAY",'FPL FIX2'!$AA$1:$AB$1,0),0),""))</f>
        <v>MUN</v>
      </c>
      <c r="PW4" t="str">
        <f t="shared" si="75"/>
        <v>H</v>
      </c>
      <c r="PY4">
        <v>1</v>
      </c>
      <c r="QA4" t="str">
        <f>IF(QE4=0,"",IFERROR(VLOOKUP(QA$22&amp;$C4,'FPL FIX2'!$Z$1:$AC$500,MATCH("HOME",'FPL FIX2'!$Z$1:$AC$1,0),0),"")&amp;IFERROR(VLOOKUP(QA$22&amp;$C4,'FPL FIX2'!$AA$1:$AB$500,MATCH("AWAY",'FPL FIX2'!$AA$1:$AB$1,0),0),""))</f>
        <v/>
      </c>
      <c r="QC4" t="str">
        <f t="shared" si="76"/>
        <v/>
      </c>
      <c r="QE4">
        <v>1</v>
      </c>
      <c r="QG4" t="str">
        <f>IF(QK4=0,"",IFERROR(VLOOKUP(QG$22&amp;$C4,'FPL FIX2'!$Z$1:$AC$500,MATCH("HOME",'FPL FIX2'!$Z$1:$AC$1,0),0),"")&amp;IFERROR(VLOOKUP(QG$22&amp;$C4,'FPL FIX2'!$AA$1:$AB$500,MATCH("AWAY",'FPL FIX2'!$AA$1:$AB$1,0),0),""))</f>
        <v>eve</v>
      </c>
      <c r="QI4" t="str">
        <f t="shared" si="77"/>
        <v>A</v>
      </c>
      <c r="QK4">
        <v>1</v>
      </c>
      <c r="QM4" t="str">
        <f>IF(QQ4=0,"",IFERROR(VLOOKUP(QM$22&amp;$C4,'FPL FIX2'!$Z$1:$AC$500,MATCH("HOME",'FPL FIX2'!$Z$1:$AC$1,0),0),"")&amp;IFERROR(VLOOKUP(QM$22&amp;$C4,'FPL FIX2'!$AA$1:$AB$500,MATCH("AWAY",'FPL FIX2'!$AA$1:$AB$1,0),0),""))</f>
        <v/>
      </c>
      <c r="QO4" t="str">
        <f t="shared" si="78"/>
        <v/>
      </c>
      <c r="QQ4">
        <v>1</v>
      </c>
    </row>
    <row r="5" spans="1:459" x14ac:dyDescent="0.3">
      <c r="A5" s="158">
        <f t="shared" si="0"/>
        <v>4</v>
      </c>
      <c r="B5" t="s">
        <v>70</v>
      </c>
      <c r="C5" t="str">
        <f t="shared" si="1"/>
        <v>BRE</v>
      </c>
      <c r="D5" s="12" t="str">
        <f t="shared" si="2"/>
        <v>bre</v>
      </c>
      <c r="E5" t="str">
        <f>IF(I5=0,"",IFERROR(VLOOKUP(E$22&amp;$C5,'FPL FIX2'!$Z$1:$AC$500,MATCH("HOME",'FPL FIX2'!$Z$1:$AC$1,0),0),"")&amp;IFERROR(VLOOKUP(E$22&amp;$C5,'FPL FIX2'!$AA$1:$AB$500,MATCH("AWAY",'FPL FIX2'!$AA$1:$AB$1,0),0),""))</f>
        <v>lei</v>
      </c>
      <c r="G5" t="str">
        <f t="shared" si="3"/>
        <v>A</v>
      </c>
      <c r="I5">
        <v>1</v>
      </c>
      <c r="K5" t="str">
        <f>IF(O5=0,"",IFERROR(VLOOKUP(K$22&amp;$C5,'FPL FIX2'!$Z$1:$AC$500,MATCH("HOME",'FPL FIX2'!$Z$1:$AC$1,0),0),"")&amp;IFERROR(VLOOKUP(K$22&amp;$C5,'FPL FIX2'!$AA$1:$AB$500,MATCH("AWAY",'FPL FIX2'!$AA$1:$AB$1,0),0),""))</f>
        <v/>
      </c>
      <c r="M5" t="str">
        <f t="shared" si="4"/>
        <v/>
      </c>
      <c r="O5">
        <v>1</v>
      </c>
      <c r="Q5" t="str">
        <f>IF(U5=0,"",IFERROR(VLOOKUP(Q$22&amp;$C5,'FPL FIX2'!$Z$1:$AC$500,MATCH("HOME",'FPL FIX2'!$Z$1:$AC$1,0),0),"")&amp;IFERROR(VLOOKUP(Q$22&amp;$C5,'FPL FIX2'!$AA$1:$AB$500,MATCH("AWAY",'FPL FIX2'!$AA$1:$AB$1,0),0),""))</f>
        <v>MUN</v>
      </c>
      <c r="S5" t="str">
        <f t="shared" si="5"/>
        <v>H</v>
      </c>
      <c r="U5">
        <v>1</v>
      </c>
      <c r="W5" t="str">
        <f>IF(AA5=0,"",IFERROR(VLOOKUP(W$22&amp;$C5,'FPL FIX2'!$Z$1:$AC$500,MATCH("HOME",'FPL FIX2'!$Z$1:$AC$1,0),0),"")&amp;IFERROR(VLOOKUP(W$22&amp;$C5,'FPL FIX2'!$AA$1:$AB$500,MATCH("AWAY",'FPL FIX2'!$AA$1:$AB$1,0),0),""))</f>
        <v/>
      </c>
      <c r="Y5" t="str">
        <f t="shared" si="6"/>
        <v/>
      </c>
      <c r="AA5">
        <v>1</v>
      </c>
      <c r="AC5" t="str">
        <f>IF(AG5=0,"",IFERROR(VLOOKUP(AC$22&amp;$C5,'FPL FIX2'!$Z$1:$AC$500,MATCH("HOME",'FPL FIX2'!$Z$1:$AC$1,0),0),"")&amp;IFERROR(VLOOKUP(AC$22&amp;$C5,'FPL FIX2'!$AA$1:$AB$500,MATCH("AWAY",'FPL FIX2'!$AA$1:$AB$1,0),0),""))</f>
        <v>ful</v>
      </c>
      <c r="AE5" t="str">
        <f t="shared" si="7"/>
        <v>A</v>
      </c>
      <c r="AG5">
        <v>1</v>
      </c>
      <c r="AI5" t="str">
        <f>IF(AM5=0,"",IFERROR(VLOOKUP(AI$22&amp;$C5,'FPL FIX2'!$Z$1:$AC$500,MATCH("HOME",'FPL FIX2'!$Z$1:$AC$1,0),0),"")&amp;IFERROR(VLOOKUP(AI$22&amp;$C5,'FPL FIX2'!$AA$1:$AB$500,MATCH("AWAY",'FPL FIX2'!$AA$1:$AB$1,0),0),""))</f>
        <v/>
      </c>
      <c r="AK5" t="str">
        <f t="shared" si="8"/>
        <v/>
      </c>
      <c r="AM5">
        <v>1</v>
      </c>
      <c r="AO5" t="str">
        <f>IF(AS5=0,"",IFERROR(VLOOKUP(AO$22&amp;$C5,'FPL FIX2'!$Z$1:$AC$500,MATCH("HOME",'FPL FIX2'!$Z$1:$AC$1,0),0),"")&amp;IFERROR(VLOOKUP(AO$22&amp;$C5,'FPL FIX2'!$AA$1:$AB$500,MATCH("AWAY",'FPL FIX2'!$AA$1:$AB$1,0),0),""))</f>
        <v>EVE</v>
      </c>
      <c r="AQ5" t="str">
        <f t="shared" si="9"/>
        <v>H</v>
      </c>
      <c r="AS5">
        <v>1</v>
      </c>
      <c r="AU5" t="str">
        <f>IF(AY5=0,"",IFERROR(VLOOKUP(AU$22&amp;$C5,'FPL FIX2'!$Z$1:$AC$500,MATCH("HOME",'FPL FIX2'!$Z$1:$AC$1,0),0),"")&amp;IFERROR(VLOOKUP(AU$22&amp;$C5,'FPL FIX2'!$AA$1:$AB$500,MATCH("AWAY",'FPL FIX2'!$AA$1:$AB$1,0),0),""))</f>
        <v/>
      </c>
      <c r="AW5" t="str">
        <f t="shared" si="10"/>
        <v/>
      </c>
      <c r="AY5">
        <v>1</v>
      </c>
      <c r="BA5" t="str">
        <f>IF(BE5=0,"",IFERROR(VLOOKUP(BA$22&amp;$C5,'FPL FIX2'!$Z$1:$AC$500,MATCH("HOME",'FPL FIX2'!$Z$1:$AC$1,0),0),"")&amp;IFERROR(VLOOKUP(BA$22&amp;$C5,'FPL FIX2'!$AA$1:$AB$500,MATCH("AWAY",'FPL FIX2'!$AA$1:$AB$1,0),0),""))</f>
        <v>cry</v>
      </c>
      <c r="BC5" t="str">
        <f t="shared" si="11"/>
        <v>A</v>
      </c>
      <c r="BE5">
        <v>1</v>
      </c>
      <c r="BG5" t="str">
        <f>IF(BK5=0,"",IFERROR(VLOOKUP(BG$22&amp;$C5,'FPL FIX2'!$Z$1:$AC$500,MATCH("HOME",'FPL FIX2'!$Z$1:$AC$1,0),0),"")&amp;IFERROR(VLOOKUP(BG$22&amp;$C5,'FPL FIX2'!$AA$1:$AB$500,MATCH("AWAY",'FPL FIX2'!$AA$1:$AB$1,0),0),""))</f>
        <v/>
      </c>
      <c r="BI5" t="str">
        <f t="shared" si="12"/>
        <v/>
      </c>
      <c r="BK5">
        <v>1</v>
      </c>
      <c r="BM5" t="str">
        <f>IF(BQ5=0,"",IFERROR(VLOOKUP(BM$22&amp;$C5,'FPL FIX2'!$Z$1:$AC$500,MATCH("HOME",'FPL FIX2'!$Z$1:$AC$1,0),0),"")&amp;IFERROR(VLOOKUP(BM$22&amp;$C5,'FPL FIX2'!$AA$1:$AB$500,MATCH("AWAY",'FPL FIX2'!$AA$1:$AB$1,0),0),""))</f>
        <v>LEE</v>
      </c>
      <c r="BO5" t="str">
        <f t="shared" si="13"/>
        <v>H</v>
      </c>
      <c r="BQ5">
        <v>1</v>
      </c>
      <c r="BS5" t="str">
        <f>IF(BW5=0,"",IFERROR(VLOOKUP(BS$22&amp;$C5,'FPL FIX2'!$Z$1:$AC$500,MATCH("HOME",'FPL FIX2'!$Z$1:$AC$1,0),0),"")&amp;IFERROR(VLOOKUP(BS$22&amp;$C5,'FPL FIX2'!$AA$1:$AB$500,MATCH("AWAY",'FPL FIX2'!$AA$1:$AB$1,0),0),""))</f>
        <v/>
      </c>
      <c r="BU5" t="str">
        <f t="shared" si="14"/>
        <v/>
      </c>
      <c r="BW5">
        <v>1</v>
      </c>
      <c r="BY5" t="str">
        <f>IF(CC5=0,"",IFERROR(VLOOKUP(BY$22&amp;$C5,'FPL FIX2'!$Z$1:$AC$500,MATCH("HOME",'FPL FIX2'!$Z$1:$AC$1,0),0),"")&amp;IFERROR(VLOOKUP(BY$22&amp;$C5,'FPL FIX2'!$AA$1:$AB$500,MATCH("AWAY",'FPL FIX2'!$AA$1:$AB$1,0),0),""))</f>
        <v/>
      </c>
      <c r="CA5" t="str">
        <f t="shared" si="15"/>
        <v/>
      </c>
      <c r="CC5">
        <v>1</v>
      </c>
      <c r="CE5" t="str">
        <f>IF(CI5=0,"",IFERROR(VLOOKUP(CE$22&amp;$C5,'FPL FIX2'!$Z$1:$AC$500,MATCH("HOME",'FPL FIX2'!$Z$1:$AC$1,0),0),"")&amp;IFERROR(VLOOKUP(CE$22&amp;$C5,'FPL FIX2'!$AA$1:$AB$500,MATCH("AWAY",'FPL FIX2'!$AA$1:$AB$1,0),0),""))</f>
        <v/>
      </c>
      <c r="CG5" t="str">
        <f t="shared" si="16"/>
        <v/>
      </c>
      <c r="CI5">
        <v>1</v>
      </c>
      <c r="CK5" t="str">
        <f>IF(CO5=0,"",IFERROR(VLOOKUP(CK$22&amp;$C5,'FPL FIX2'!$Z$1:$AC$500,MATCH("HOME",'FPL FIX2'!$Z$1:$AC$1,0),0),"")&amp;IFERROR(VLOOKUP(CK$22&amp;$C5,'FPL FIX2'!$AA$1:$AB$500,MATCH("AWAY",'FPL FIX2'!$AA$1:$AB$1,0),0),""))</f>
        <v>ARS</v>
      </c>
      <c r="CM5" t="str">
        <f t="shared" si="17"/>
        <v>H</v>
      </c>
      <c r="CO5">
        <v>1</v>
      </c>
      <c r="CQ5" t="str">
        <f>IF(CU5=0,"",IFERROR(VLOOKUP(CQ$22&amp;$C5,'FPL FIX2'!$Z$1:$AC$500,MATCH("HOME",'FPL FIX2'!$Z$1:$AC$1,0),0),"")&amp;IFERROR(VLOOKUP(CQ$22&amp;$C5,'FPL FIX2'!$AA$1:$AB$500,MATCH("AWAY",'FPL FIX2'!$AA$1:$AB$1,0),0),""))</f>
        <v/>
      </c>
      <c r="CS5" t="str">
        <f t="shared" si="18"/>
        <v/>
      </c>
      <c r="CU5">
        <v>1</v>
      </c>
      <c r="CW5" t="str">
        <f>IF(DA5=0,"",IFERROR(VLOOKUP(CW$22&amp;$C5,'FPL FIX2'!$Z$1:$AC$500,MATCH("HOME",'FPL FIX2'!$Z$1:$AC$1,0),0),"")&amp;IFERROR(VLOOKUP(CW$22&amp;$C5,'FPL FIX2'!$AA$1:$AB$500,MATCH("AWAY",'FPL FIX2'!$AA$1:$AB$1,0),0),""))</f>
        <v>bou</v>
      </c>
      <c r="CY5" t="str">
        <f t="shared" si="19"/>
        <v>A</v>
      </c>
      <c r="DA5">
        <v>1</v>
      </c>
      <c r="DC5" t="str">
        <f>IF(DG5=0,"",IFERROR(VLOOKUP(DC$22&amp;$C5,'FPL FIX2'!$Z$1:$AC$500,MATCH("HOME",'FPL FIX2'!$Z$1:$AC$1,0),0),"")&amp;IFERROR(VLOOKUP(DC$22&amp;$C5,'FPL FIX2'!$AA$1:$AB$500,MATCH("AWAY",'FPL FIX2'!$AA$1:$AB$1,0),0),""))</f>
        <v/>
      </c>
      <c r="DE5" t="str">
        <f t="shared" si="20"/>
        <v/>
      </c>
      <c r="DG5">
        <v>1</v>
      </c>
      <c r="DI5" t="str">
        <f>IF(DM5=0,"",IFERROR(VLOOKUP(DI$22&amp;$C5,'FPL FIX2'!$Z$1:$AC$500,MATCH("HOME",'FPL FIX2'!$Z$1:$AC$1,0),0),"")&amp;IFERROR(VLOOKUP(DI$22&amp;$C5,'FPL FIX2'!$AA$1:$AB$500,MATCH("AWAY",'FPL FIX2'!$AA$1:$AB$1,0),0),""))</f>
        <v>new</v>
      </c>
      <c r="DK5" t="str">
        <f t="shared" si="21"/>
        <v>A</v>
      </c>
      <c r="DM5">
        <v>1</v>
      </c>
      <c r="DO5" t="str">
        <f>IF(DS5=0,"",IFERROR(VLOOKUP(DO$22&amp;$C5,'FPL FIX2'!$Z$1:$AC$500,MATCH("HOME",'FPL FIX2'!$Z$1:$AC$1,0),0),"")&amp;IFERROR(VLOOKUP(DO$22&amp;$C5,'FPL FIX2'!$AA$1:$AB$500,MATCH("AWAY",'FPL FIX2'!$AA$1:$AB$1,0),0),""))</f>
        <v/>
      </c>
      <c r="DQ5" t="str">
        <f t="shared" si="22"/>
        <v/>
      </c>
      <c r="DS5">
        <v>1</v>
      </c>
      <c r="DU5" t="str">
        <f>IF(DY5=0,"",IFERROR(VLOOKUP(DU$22&amp;$C5,'FPL FIX2'!$Z$1:$AC$500,MATCH("HOME",'FPL FIX2'!$Z$1:$AC$1,0),0),"")&amp;IFERROR(VLOOKUP(DU$22&amp;$C5,'FPL FIX2'!$AA$1:$AB$500,MATCH("AWAY",'FPL FIX2'!$AA$1:$AB$1,0),0),""))</f>
        <v>BHA</v>
      </c>
      <c r="DW5" t="str">
        <f t="shared" si="23"/>
        <v>H</v>
      </c>
      <c r="DY5">
        <v>1</v>
      </c>
      <c r="EA5" t="str">
        <f>IF(EE5=0,"",IFERROR(VLOOKUP(EA$22&amp;$C5,'FPL FIX2'!$Z$1:$AC$500,MATCH("HOME",'FPL FIX2'!$Z$1:$AC$1,0),0),"")&amp;IFERROR(VLOOKUP(EA$22&amp;$C5,'FPL FIX2'!$AA$1:$AB$500,MATCH("AWAY",'FPL FIX2'!$AA$1:$AB$1,0),0),""))</f>
        <v/>
      </c>
      <c r="EC5" t="str">
        <f t="shared" si="24"/>
        <v/>
      </c>
      <c r="EE5">
        <v>1</v>
      </c>
      <c r="EG5" t="str">
        <f>IF(EK5=0,"",IFERROR(VLOOKUP(EG$22&amp;$C5,'FPL FIX2'!$Z$1:$AC$500,MATCH("HOME",'FPL FIX2'!$Z$1:$AC$1,0),0),"")&amp;IFERROR(VLOOKUP(EG$22&amp;$C5,'FPL FIX2'!$AA$1:$AB$500,MATCH("AWAY",'FPL FIX2'!$AA$1:$AB$1,0),0),""))</f>
        <v>CHE</v>
      </c>
      <c r="EI5" t="str">
        <f t="shared" si="25"/>
        <v>H</v>
      </c>
      <c r="EK5">
        <v>1</v>
      </c>
      <c r="EM5" t="str">
        <f>IF(EQ5=0,"",IFERROR(VLOOKUP(EM$22&amp;$C5,'FPL FIX2'!$Z$1:$AC$500,MATCH("HOME",'FPL FIX2'!$Z$1:$AC$1,0),0),"")&amp;IFERROR(VLOOKUP(EM$22&amp;$C5,'FPL FIX2'!$AA$1:$AB$500,MATCH("AWAY",'FPL FIX2'!$AA$1:$AB$1,0),0),""))</f>
        <v/>
      </c>
      <c r="EO5" t="str">
        <f t="shared" si="26"/>
        <v/>
      </c>
      <c r="EQ5">
        <v>1</v>
      </c>
      <c r="ES5" t="str">
        <f>IF(EW5=0,"",IFERROR(VLOOKUP(ES$22&amp;$C5,'FPL FIX2'!$Z$1:$AC$500,MATCH("HOME",'FPL FIX2'!$Z$1:$AC$1,0),0),"")&amp;IFERROR(VLOOKUP(ES$22&amp;$C5,'FPL FIX2'!$AA$1:$AB$500,MATCH("AWAY",'FPL FIX2'!$AA$1:$AB$1,0),0),""))</f>
        <v>avl</v>
      </c>
      <c r="EU5" t="str">
        <f t="shared" si="27"/>
        <v>A</v>
      </c>
      <c r="EW5">
        <v>1</v>
      </c>
      <c r="EY5" t="str">
        <f>IF(FC5=0,"",IFERROR(VLOOKUP(EY$22&amp;$C5,'FPL FIX2'!$Z$1:$AC$500,MATCH("HOME",'FPL FIX2'!$Z$1:$AC$1,0),0),"")&amp;IFERROR(VLOOKUP(EY$22&amp;$C5,'FPL FIX2'!$AA$1:$AB$500,MATCH("AWAY",'FPL FIX2'!$AA$1:$AB$1,0),0),""))</f>
        <v/>
      </c>
      <c r="FA5" t="str">
        <f t="shared" si="28"/>
        <v/>
      </c>
      <c r="FC5">
        <v>1</v>
      </c>
      <c r="FE5" t="str">
        <f>IF(FI5=0,"",IFERROR(VLOOKUP(FE$22&amp;$C5,'FPL FIX2'!$Z$1:$AC$500,MATCH("HOME",'FPL FIX2'!$Z$1:$AC$1,0),0),"")&amp;IFERROR(VLOOKUP(FE$22&amp;$C5,'FPL FIX2'!$AA$1:$AB$500,MATCH("AWAY",'FPL FIX2'!$AA$1:$AB$1,0),0),""))</f>
        <v>WOL</v>
      </c>
      <c r="FG5" t="str">
        <f t="shared" si="29"/>
        <v>H</v>
      </c>
      <c r="FI5">
        <v>1</v>
      </c>
      <c r="FK5" t="str">
        <f>IF(FO5=0,"",IFERROR(VLOOKUP(FK$22&amp;$C5,'FPL FIX2'!$Z$1:$AC$500,MATCH("HOME",'FPL FIX2'!$Z$1:$AC$1,0),0),"")&amp;IFERROR(VLOOKUP(FK$22&amp;$C5,'FPL FIX2'!$AA$1:$AB$500,MATCH("AWAY",'FPL FIX2'!$AA$1:$AB$1,0),0),""))</f>
        <v/>
      </c>
      <c r="FM5" t="str">
        <f t="shared" si="30"/>
        <v/>
      </c>
      <c r="FO5">
        <v>1</v>
      </c>
      <c r="FQ5" t="str">
        <f>IF(FU5=0,"",IFERROR(VLOOKUP(FQ$22&amp;$C5,'FPL FIX2'!$Z$1:$AC$500,MATCH("HOME",'FPL FIX2'!$Z$1:$AC$1,0),0),"")&amp;IFERROR(VLOOKUP(FQ$22&amp;$C5,'FPL FIX2'!$AA$1:$AB$500,MATCH("AWAY",'FPL FIX2'!$AA$1:$AB$1,0),0),""))</f>
        <v>nfo</v>
      </c>
      <c r="FS5" t="str">
        <f t="shared" si="31"/>
        <v>A</v>
      </c>
      <c r="FU5">
        <v>1</v>
      </c>
      <c r="FW5" t="str">
        <f>IF(GA5=0,"",IFERROR(VLOOKUP(FW$22&amp;$C5,'FPL FIX2'!$Z$1:$AC$500,MATCH("HOME",'FPL FIX2'!$Z$1:$AC$1,0),0),"")&amp;IFERROR(VLOOKUP(FW$22&amp;$C5,'FPL FIX2'!$AA$1:$AB$500,MATCH("AWAY",'FPL FIX2'!$AA$1:$AB$1,0),0),""))</f>
        <v/>
      </c>
      <c r="FY5" t="str">
        <f t="shared" si="32"/>
        <v/>
      </c>
      <c r="GA5">
        <v>1</v>
      </c>
      <c r="GC5" t="str">
        <f>IF(GG5=0,"",IFERROR(VLOOKUP(GC$22&amp;$C5,'FPL FIX2'!$Z$1:$AC$500,MATCH("HOME",'FPL FIX2'!$Z$1:$AC$1,0),0),"")&amp;IFERROR(VLOOKUP(GC$22&amp;$C5,'FPL FIX2'!$AA$1:$AB$500,MATCH("AWAY",'FPL FIX2'!$AA$1:$AB$1,0),0),""))</f>
        <v>mci</v>
      </c>
      <c r="GE5" t="str">
        <f t="shared" si="33"/>
        <v>A</v>
      </c>
      <c r="GG5">
        <v>1</v>
      </c>
      <c r="GI5" t="str">
        <f>IF(GM5=0,"",IFERROR(VLOOKUP(GI$22&amp;$C5,'FPL FIX2'!$Z$1:$AC$500,MATCH("HOME",'FPL FIX2'!$Z$1:$AC$1,0),0),"")&amp;IFERROR(VLOOKUP(GI$22&amp;$C5,'FPL FIX2'!$AA$1:$AB$500,MATCH("AWAY",'FPL FIX2'!$AA$1:$AB$1,0),0),""))</f>
        <v/>
      </c>
      <c r="GK5" t="str">
        <f t="shared" si="34"/>
        <v/>
      </c>
      <c r="GM5">
        <v>1</v>
      </c>
      <c r="GO5" t="str">
        <f>IF(GS5=0,"",IFERROR(VLOOKUP(GO$22&amp;$C5,'FPL FIX2'!$Z$1:$AC$500,MATCH("HOME",'FPL FIX2'!$Z$1:$AC$1,0),0),"")&amp;IFERROR(VLOOKUP(GO$22&amp;$C5,'FPL FIX2'!$AA$1:$AB$500,MATCH("AWAY",'FPL FIX2'!$AA$1:$AB$1,0),0),""))</f>
        <v>TOT</v>
      </c>
      <c r="GQ5" t="str">
        <f t="shared" si="35"/>
        <v>H</v>
      </c>
      <c r="GS5">
        <v>1</v>
      </c>
      <c r="GU5" t="str">
        <f>IF(GY5=0,"",IFERROR(VLOOKUP(GU$22&amp;$C5,'FPL FIX2'!$Z$1:$AC$500,MATCH("HOME",'FPL FIX2'!$Z$1:$AC$1,0),0),"")&amp;IFERROR(VLOOKUP(GU$22&amp;$C5,'FPL FIX2'!$AA$1:$AB$500,MATCH("AWAY",'FPL FIX2'!$AA$1:$AB$1,0),0),""))</f>
        <v/>
      </c>
      <c r="GW5" t="str">
        <f t="shared" si="36"/>
        <v/>
      </c>
      <c r="GY5">
        <v>1</v>
      </c>
      <c r="HA5" t="str">
        <f>IF(HE5=0,"",IFERROR(VLOOKUP(HA$22&amp;$C5,'FPL FIX2'!$Z$1:$AC$500,MATCH("HOME",'FPL FIX2'!$Z$1:$AC$1,0),0),"")&amp;IFERROR(VLOOKUP(HA$22&amp;$C5,'FPL FIX2'!$AA$1:$AB$500,MATCH("AWAY",'FPL FIX2'!$AA$1:$AB$1,0),0),""))</f>
        <v>whu</v>
      </c>
      <c r="HC5" t="str">
        <f t="shared" si="37"/>
        <v>A</v>
      </c>
      <c r="HE5">
        <v>1</v>
      </c>
      <c r="HG5" t="str">
        <f>IF(HK5=0,"",IFERROR(VLOOKUP(HG$22&amp;$C5,'FPL FIX2'!$Z$1:$AC$500,MATCH("HOME",'FPL FIX2'!$Z$1:$AC$1,0),0),"")&amp;IFERROR(VLOOKUP(HG$22&amp;$C5,'FPL FIX2'!$AA$1:$AB$500,MATCH("AWAY",'FPL FIX2'!$AA$1:$AB$1,0),0),""))</f>
        <v/>
      </c>
      <c r="HI5" t="str">
        <f t="shared" si="38"/>
        <v/>
      </c>
      <c r="HK5">
        <v>1</v>
      </c>
      <c r="HM5" t="str">
        <f>IF(HQ5=0,"",IFERROR(VLOOKUP(HM$22&amp;$C5,'FPL FIX2'!$Z$1:$AC$500,MATCH("HOME",'FPL FIX2'!$Z$1:$AC$1,0),0),"")&amp;IFERROR(VLOOKUP(HM$22&amp;$C5,'FPL FIX2'!$AA$1:$AB$500,MATCH("AWAY",'FPL FIX2'!$AA$1:$AB$1,0),0),""))</f>
        <v>LIV</v>
      </c>
      <c r="HO5" t="str">
        <f t="shared" si="39"/>
        <v>H</v>
      </c>
      <c r="HQ5">
        <v>1</v>
      </c>
      <c r="HS5" t="str">
        <f>IF(HW5=0,"",IFERROR(VLOOKUP(HS$22&amp;$C5,'FPL FIX2'!$Z$1:$AC$500,MATCH("HOME",'FPL FIX2'!$Z$1:$AC$1,0),0),"")&amp;IFERROR(VLOOKUP(HS$22&amp;$C5,'FPL FIX2'!$AA$1:$AB$500,MATCH("AWAY",'FPL FIX2'!$AA$1:$AB$1,0),0),""))</f>
        <v/>
      </c>
      <c r="HU5" t="str">
        <f t="shared" si="40"/>
        <v/>
      </c>
      <c r="HW5">
        <v>1</v>
      </c>
      <c r="HY5" t="str">
        <f>IF(IC5=0,"",IFERROR(VLOOKUP(HY$22&amp;$C5,'FPL FIX2'!$Z$1:$AC$500,MATCH("HOME",'FPL FIX2'!$Z$1:$AC$1,0),0),"")&amp;IFERROR(VLOOKUP(HY$22&amp;$C5,'FPL FIX2'!$AA$1:$AB$500,MATCH("AWAY",'FPL FIX2'!$AA$1:$AB$1,0),0),""))</f>
        <v>BOU</v>
      </c>
      <c r="IA5" t="str">
        <f t="shared" si="41"/>
        <v>H</v>
      </c>
      <c r="IC5">
        <v>1</v>
      </c>
      <c r="IE5" t="str">
        <f>IF(II5=0,"",IFERROR(VLOOKUP(IE$22&amp;$C5,'FPL FIX2'!$Z$1:$AC$500,MATCH("HOME",'FPL FIX2'!$Z$1:$AC$1,0),0),"")&amp;IFERROR(VLOOKUP(IE$22&amp;$C5,'FPL FIX2'!$AA$1:$AB$500,MATCH("AWAY",'FPL FIX2'!$AA$1:$AB$1,0),0),""))</f>
        <v/>
      </c>
      <c r="IG5" t="str">
        <f t="shared" si="42"/>
        <v/>
      </c>
      <c r="II5">
        <v>1</v>
      </c>
      <c r="IK5" t="str">
        <f>IF(IO5=0,"",IFERROR(VLOOKUP(IK$22&amp;$C5,'FPL FIX2'!$Z$1:$AC$500,MATCH("HOME",'FPL FIX2'!$Z$1:$AC$1,0),0),"")&amp;IFERROR(VLOOKUP(IK$22&amp;$C5,'FPL FIX2'!$AA$1:$AB$500,MATCH("AWAY",'FPL FIX2'!$AA$1:$AB$1,0),0),""))</f>
        <v>lee</v>
      </c>
      <c r="IM5" t="str">
        <f t="shared" si="43"/>
        <v>A</v>
      </c>
      <c r="IO5">
        <v>1</v>
      </c>
      <c r="IQ5" t="str">
        <f>IF(IU5=0,"",IFERROR(VLOOKUP(IQ$22&amp;$C5,'FPL FIX2'!$Z$1:$AC$500,MATCH("HOME",'FPL FIX2'!$Z$1:$AC$1,0),0),"")&amp;IFERROR(VLOOKUP(IQ$22&amp;$C5,'FPL FIX2'!$AA$1:$AB$500,MATCH("AWAY",'FPL FIX2'!$AA$1:$AB$1,0),0),""))</f>
        <v/>
      </c>
      <c r="IS5" t="str">
        <f t="shared" si="44"/>
        <v/>
      </c>
      <c r="IU5">
        <v>1</v>
      </c>
      <c r="IW5" t="str">
        <f>IF(JA5=0,"",IFERROR(VLOOKUP(IW$22&amp;$C5,'FPL FIX2'!$Z$1:$AC$500,MATCH("HOME",'FPL FIX2'!$Z$1:$AC$1,0),0),"")&amp;IFERROR(VLOOKUP(IW$22&amp;$C5,'FPL FIX2'!$AA$1:$AB$500,MATCH("AWAY",'FPL FIX2'!$AA$1:$AB$1,0),0),""))</f>
        <v>SOU</v>
      </c>
      <c r="IY5" t="str">
        <f t="shared" si="45"/>
        <v>H</v>
      </c>
      <c r="JA5">
        <v>1</v>
      </c>
      <c r="JC5" t="str">
        <f>IF(JG5=0,"",IFERROR(VLOOKUP(JC$22&amp;$C5,'FPL FIX2'!$Z$1:$AC$500,MATCH("HOME",'FPL FIX2'!$Z$1:$AC$1,0),0),"")&amp;IFERROR(VLOOKUP(JC$22&amp;$C5,'FPL FIX2'!$AA$1:$AB$500,MATCH("AWAY",'FPL FIX2'!$AA$1:$AB$1,0),0),""))</f>
        <v/>
      </c>
      <c r="JE5" t="str">
        <f t="shared" si="46"/>
        <v/>
      </c>
      <c r="JG5">
        <v>1</v>
      </c>
      <c r="JI5" t="str">
        <f>IF(JM5=0,"",IFERROR(VLOOKUP(JI$22&amp;$C5,'FPL FIX2'!$Z$1:$AC$500,MATCH("HOME",'FPL FIX2'!$Z$1:$AC$1,0),0),"")&amp;IFERROR(VLOOKUP(JI$22&amp;$C5,'FPL FIX2'!$AA$1:$AB$500,MATCH("AWAY",'FPL FIX2'!$AA$1:$AB$1,0),0),""))</f>
        <v>ars</v>
      </c>
      <c r="JK5" t="str">
        <f t="shared" si="47"/>
        <v>A</v>
      </c>
      <c r="JM5">
        <v>1</v>
      </c>
      <c r="JO5" t="str">
        <f>IF(JS5=0,"",IFERROR(VLOOKUP(JO$22&amp;$C5,'FPL FIX2'!$Z$1:$AC$500,MATCH("HOME",'FPL FIX2'!$Z$1:$AC$1,0),0),"")&amp;IFERROR(VLOOKUP(JO$22&amp;$C5,'FPL FIX2'!$AA$1:$AB$500,MATCH("AWAY",'FPL FIX2'!$AA$1:$AB$1,0),0),""))</f>
        <v/>
      </c>
      <c r="JQ5" t="str">
        <f t="shared" si="48"/>
        <v/>
      </c>
      <c r="JS5">
        <v>1</v>
      </c>
      <c r="JU5" t="str">
        <f>IF(JY5=0,"",IFERROR(VLOOKUP(JU$22&amp;$C5,'FPL FIX2'!$Z$1:$AC$500,MATCH("HOME",'FPL FIX2'!$Z$1:$AC$1,0),0),"")&amp;IFERROR(VLOOKUP(JU$22&amp;$C5,'FPL FIX2'!$AA$1:$AB$500,MATCH("AWAY",'FPL FIX2'!$AA$1:$AB$1,0),0),""))</f>
        <v>CRY</v>
      </c>
      <c r="JW5" t="str">
        <f t="shared" si="49"/>
        <v>H</v>
      </c>
      <c r="JY5">
        <v>1</v>
      </c>
      <c r="KA5" t="str">
        <f>IF(KE5=0,"",IFERROR(VLOOKUP(KA$22&amp;$C5,'FPL FIX2'!$Z$1:$AC$500,MATCH("HOME",'FPL FIX2'!$Z$1:$AC$1,0),0),"")&amp;IFERROR(VLOOKUP(KA$22&amp;$C5,'FPL FIX2'!$AA$1:$AB$500,MATCH("AWAY",'FPL FIX2'!$AA$1:$AB$1,0),0),""))</f>
        <v/>
      </c>
      <c r="KC5" t="str">
        <f t="shared" si="50"/>
        <v/>
      </c>
      <c r="KE5">
        <v>1</v>
      </c>
      <c r="KG5" t="str">
        <f>IF(KK5=0,"",IFERROR(VLOOKUP(KG$22&amp;$C5,'FPL FIX2'!$Z$1:$AC$500,MATCH("HOME",'FPL FIX2'!$Z$1:$AC$1,0),0),"")&amp;IFERROR(VLOOKUP(KG$22&amp;$C5,'FPL FIX2'!$AA$1:$AB$500,MATCH("AWAY",'FPL FIX2'!$AA$1:$AB$1,0),0),""))</f>
        <v/>
      </c>
      <c r="KI5" t="str">
        <f t="shared" si="51"/>
        <v/>
      </c>
      <c r="KK5">
        <v>1</v>
      </c>
      <c r="KM5" t="str">
        <f>IF(KQ5=0,"",IFERROR(VLOOKUP(KM$22&amp;$C5,'FPL FIX2'!$Z$1:$AC$500,MATCH("HOME",'FPL FIX2'!$Z$1:$AC$1,0),0),"")&amp;IFERROR(VLOOKUP(KM$22&amp;$C5,'FPL FIX2'!$AA$1:$AB$500,MATCH("AWAY",'FPL FIX2'!$AA$1:$AB$1,0),0),""))</f>
        <v/>
      </c>
      <c r="KO5" t="str">
        <f t="shared" si="52"/>
        <v/>
      </c>
      <c r="KQ5">
        <v>1</v>
      </c>
      <c r="KS5" t="str">
        <f>IF(KW5=0,"",IFERROR(VLOOKUP(KS$22&amp;$C5,'FPL FIX2'!$Z$1:$AC$500,MATCH("HOME",'FPL FIX2'!$Z$1:$AC$1,0),0),"")&amp;IFERROR(VLOOKUP(KS$22&amp;$C5,'FPL FIX2'!$AA$1:$AB$500,MATCH("AWAY",'FPL FIX2'!$AA$1:$AB$1,0),0),""))</f>
        <v>FUL</v>
      </c>
      <c r="KU5" t="str">
        <f t="shared" si="53"/>
        <v>H</v>
      </c>
      <c r="KW5">
        <v>1</v>
      </c>
      <c r="KY5" t="str">
        <f>IF(LC5=0,"",IFERROR(VLOOKUP(KY$22&amp;$C5,'FPL FIX2'!$Z$1:$AC$500,MATCH("HOME",'FPL FIX2'!$Z$1:$AC$1,0),0),"")&amp;IFERROR(VLOOKUP(KY$22&amp;$C5,'FPL FIX2'!$AA$1:$AB$500,MATCH("AWAY",'FPL FIX2'!$AA$1:$AB$1,0),0),""))</f>
        <v/>
      </c>
      <c r="LA5" t="str">
        <f t="shared" si="54"/>
        <v/>
      </c>
      <c r="LC5">
        <v>1</v>
      </c>
      <c r="LE5" t="str">
        <f>IF(LI5=0,"",IFERROR(VLOOKUP(LE$22&amp;$C5,'FPL FIX2'!$Z$1:$AC$500,MATCH("HOME",'FPL FIX2'!$Z$1:$AC$1,0),0),"")&amp;IFERROR(VLOOKUP(LE$22&amp;$C5,'FPL FIX2'!$AA$1:$AB$500,MATCH("AWAY",'FPL FIX2'!$AA$1:$AB$1,0),0),""))</f>
        <v>eve</v>
      </c>
      <c r="LG5" t="str">
        <f t="shared" si="55"/>
        <v>A</v>
      </c>
      <c r="LI5">
        <v>1</v>
      </c>
      <c r="LK5" t="str">
        <f>IF(LO5=0,"",IFERROR(VLOOKUP(LK$22&amp;$C5,'FPL FIX2'!$Z$1:$AC$500,MATCH("HOME",'FPL FIX2'!$Z$1:$AC$1,0),0),"")&amp;IFERROR(VLOOKUP(LK$22&amp;$C5,'FPL FIX2'!$AA$1:$AB$500,MATCH("AWAY",'FPL FIX2'!$AA$1:$AB$1,0),0),""))</f>
        <v>sou</v>
      </c>
      <c r="LM5" t="str">
        <f t="shared" si="56"/>
        <v>A</v>
      </c>
      <c r="LO5">
        <v>1</v>
      </c>
      <c r="LQ5" t="str">
        <f>IF(LU5=0,"",IFERROR(VLOOKUP(LQ$22&amp;$C5,'FPL FIX2'!$Z$1:$AC$500,MATCH("HOME",'FPL FIX2'!$Z$1:$AC$1,0),0),"")&amp;IFERROR(VLOOKUP(LQ$22&amp;$C5,'FPL FIX2'!$AA$1:$AB$500,MATCH("AWAY",'FPL FIX2'!$AA$1:$AB$1,0),0),""))</f>
        <v>LEI</v>
      </c>
      <c r="LS5" t="str">
        <f t="shared" si="57"/>
        <v>H</v>
      </c>
      <c r="LU5">
        <v>1</v>
      </c>
      <c r="LW5" t="str">
        <f>IF(MA5=0,"",IFERROR(VLOOKUP(LW$22&amp;$C5,'FPL FIX2'!$Z$1:$AC$500,MATCH("HOME",'FPL FIX2'!$Z$1:$AC$1,0),0),"")&amp;IFERROR(VLOOKUP(LW$22&amp;$C5,'FPL FIX2'!$AA$1:$AB$500,MATCH("AWAY",'FPL FIX2'!$AA$1:$AB$1,0),0),""))</f>
        <v/>
      </c>
      <c r="LY5" t="str">
        <f t="shared" si="58"/>
        <v/>
      </c>
      <c r="MA5">
        <v>1</v>
      </c>
      <c r="MC5" t="str">
        <f>IF(MG5=0,"",IFERROR(VLOOKUP(MC$22&amp;$C5,'FPL FIX2'!$Z$1:$AC$500,MATCH("HOME",'FPL FIX2'!$Z$1:$AC$1,0),0),"")&amp;IFERROR(VLOOKUP(MC$22&amp;$C5,'FPL FIX2'!$AA$1:$AB$500,MATCH("AWAY",'FPL FIX2'!$AA$1:$AB$1,0),0),""))</f>
        <v>bha</v>
      </c>
      <c r="ME5" t="str">
        <f t="shared" si="59"/>
        <v>A</v>
      </c>
      <c r="MG5">
        <v>1</v>
      </c>
      <c r="MI5" t="str">
        <f>IF(MM5=0,"",IFERROR(VLOOKUP(MI$22&amp;$C5,'FPL FIX2'!$Z$1:$AC$500,MATCH("HOME",'FPL FIX2'!$Z$1:$AC$1,0),0),"")&amp;IFERROR(VLOOKUP(MI$22&amp;$C5,'FPL FIX2'!$AA$1:$AB$500,MATCH("AWAY",'FPL FIX2'!$AA$1:$AB$1,0),0),""))</f>
        <v>mun</v>
      </c>
      <c r="MK5" t="str">
        <f t="shared" si="60"/>
        <v>A</v>
      </c>
      <c r="MM5">
        <v>1</v>
      </c>
      <c r="MO5" t="str">
        <f>IF(MS5=0,"",IFERROR(VLOOKUP(MO$22&amp;$C5,'FPL FIX2'!$Z$1:$AC$500,MATCH("HOME",'FPL FIX2'!$Z$1:$AC$1,0),0),"")&amp;IFERROR(VLOOKUP(MO$22&amp;$C5,'FPL FIX2'!$AA$1:$AB$500,MATCH("AWAY",'FPL FIX2'!$AA$1:$AB$1,0),0),""))</f>
        <v>NEW</v>
      </c>
      <c r="MQ5" t="str">
        <f t="shared" si="61"/>
        <v>H</v>
      </c>
      <c r="MS5">
        <v>1</v>
      </c>
      <c r="MU5" t="str">
        <f>IF(MY5=0,"",IFERROR(VLOOKUP(MU$22&amp;$C5,'FPL FIX2'!$Z$1:$AC$500,MATCH("HOME",'FPL FIX2'!$Z$1:$AC$1,0),0),"")&amp;IFERROR(VLOOKUP(MU$22&amp;$C5,'FPL FIX2'!$AA$1:$AB$500,MATCH("AWAY",'FPL FIX2'!$AA$1:$AB$1,0),0),""))</f>
        <v/>
      </c>
      <c r="MW5" t="str">
        <f t="shared" si="62"/>
        <v/>
      </c>
      <c r="MY5">
        <v>1</v>
      </c>
      <c r="NA5" t="str">
        <f>IF(NE5=0,"",IFERROR(VLOOKUP(NA$22&amp;$C5,'FPL FIX2'!$Z$1:$AC$500,MATCH("HOME",'FPL FIX2'!$Z$1:$AC$1,0),0),"")&amp;IFERROR(VLOOKUP(NA$22&amp;$C5,'FPL FIX2'!$AA$1:$AB$500,MATCH("AWAY",'FPL FIX2'!$AA$1:$AB$1,0),0),""))</f>
        <v>wol</v>
      </c>
      <c r="NC5" t="str">
        <f t="shared" si="63"/>
        <v>A</v>
      </c>
      <c r="NE5">
        <v>1</v>
      </c>
      <c r="NG5" t="str">
        <f>IF(NK5=0,"",IFERROR(VLOOKUP(NG$22&amp;$C5,'FPL FIX2'!$Z$1:$AC$500,MATCH("HOME",'FPL FIX2'!$Z$1:$AC$1,0),0),"")&amp;IFERROR(VLOOKUP(NG$22&amp;$C5,'FPL FIX2'!$AA$1:$AB$500,MATCH("AWAY",'FPL FIX2'!$AA$1:$AB$1,0),0),""))</f>
        <v/>
      </c>
      <c r="NI5" t="str">
        <f t="shared" si="64"/>
        <v/>
      </c>
      <c r="NK5">
        <v>1</v>
      </c>
      <c r="NM5" t="str">
        <f>IF(NQ5=0,"",IFERROR(VLOOKUP(NM$22&amp;$C5,'FPL FIX2'!$Z$1:$AC$500,MATCH("HOME",'FPL FIX2'!$Z$1:$AC$1,0),0),"")&amp;IFERROR(VLOOKUP(NM$22&amp;$C5,'FPL FIX2'!$AA$1:$AB$500,MATCH("AWAY",'FPL FIX2'!$AA$1:$AB$1,0),0),""))</f>
        <v>AVL</v>
      </c>
      <c r="NO5" t="str">
        <f t="shared" si="65"/>
        <v>H</v>
      </c>
      <c r="NQ5">
        <v>1</v>
      </c>
      <c r="NS5" t="str">
        <f>IF(NW5=0,"",IFERROR(VLOOKUP(NS$22&amp;$C5,'FPL FIX2'!$Z$1:$AC$500,MATCH("HOME",'FPL FIX2'!$Z$1:$AC$1,0),0),"")&amp;IFERROR(VLOOKUP(NS$22&amp;$C5,'FPL FIX2'!$AA$1:$AB$500,MATCH("AWAY",'FPL FIX2'!$AA$1:$AB$1,0),0),""))</f>
        <v/>
      </c>
      <c r="NU5" t="str">
        <f t="shared" si="66"/>
        <v/>
      </c>
      <c r="NW5">
        <v>1</v>
      </c>
      <c r="NY5" t="str">
        <f>IF(OC5=0,"",IFERROR(VLOOKUP(NY$22&amp;$C5,'FPL FIX2'!$Z$1:$AC$500,MATCH("HOME",'FPL FIX2'!$Z$1:$AC$1,0),0),"")&amp;IFERROR(VLOOKUP(NY$22&amp;$C5,'FPL FIX2'!$AA$1:$AB$500,MATCH("AWAY",'FPL FIX2'!$AA$1:$AB$1,0),0),""))</f>
        <v>che</v>
      </c>
      <c r="OA5" t="str">
        <f t="shared" si="67"/>
        <v>A</v>
      </c>
      <c r="OC5">
        <v>1</v>
      </c>
      <c r="OE5" t="str">
        <f>IF(OI5=0,"",IFERROR(VLOOKUP(OE$22&amp;$C5,'FPL FIX2'!$Z$1:$AC$500,MATCH("HOME",'FPL FIX2'!$Z$1:$AC$1,0),0),"")&amp;IFERROR(VLOOKUP(OE$22&amp;$C5,'FPL FIX2'!$AA$1:$AB$500,MATCH("AWAY",'FPL FIX2'!$AA$1:$AB$1,0),0),""))</f>
        <v/>
      </c>
      <c r="OG5" t="str">
        <f t="shared" si="68"/>
        <v/>
      </c>
      <c r="OI5">
        <v>1</v>
      </c>
      <c r="OK5" t="str">
        <f>IF(OO5=0,"",IFERROR(VLOOKUP(OK$22&amp;$C5,'FPL FIX2'!$Z$1:$AC$500,MATCH("HOME",'FPL FIX2'!$Z$1:$AC$1,0),0),"")&amp;IFERROR(VLOOKUP(OK$22&amp;$C5,'FPL FIX2'!$AA$1:$AB$500,MATCH("AWAY",'FPL FIX2'!$AA$1:$AB$1,0),0),""))</f>
        <v>NFO</v>
      </c>
      <c r="OM5" t="str">
        <f t="shared" si="69"/>
        <v>H</v>
      </c>
      <c r="OO5">
        <v>1</v>
      </c>
      <c r="OQ5" t="str">
        <f>IF(OU5=0,"",IFERROR(VLOOKUP(OQ$22&amp;$C5,'FPL FIX2'!$Z$1:$AC$500,MATCH("HOME",'FPL FIX2'!$Z$1:$AC$1,0),0),"")&amp;IFERROR(VLOOKUP(OQ$22&amp;$C5,'FPL FIX2'!$AA$1:$AB$500,MATCH("AWAY",'FPL FIX2'!$AA$1:$AB$1,0),0),""))</f>
        <v/>
      </c>
      <c r="OS5" t="str">
        <f t="shared" si="70"/>
        <v/>
      </c>
      <c r="OU5">
        <v>1</v>
      </c>
      <c r="OW5" t="str">
        <f>IF(PA5=0,"",IFERROR(VLOOKUP(OW$22&amp;$C5,'FPL FIX2'!$Z$1:$AC$500,MATCH("HOME",'FPL FIX2'!$Z$1:$AC$1,0),0),"")&amp;IFERROR(VLOOKUP(OW$22&amp;$C5,'FPL FIX2'!$AA$1:$AB$500,MATCH("AWAY",'FPL FIX2'!$AA$1:$AB$1,0),0),""))</f>
        <v>liv</v>
      </c>
      <c r="OY5" t="str">
        <f t="shared" si="71"/>
        <v>A</v>
      </c>
      <c r="PA5">
        <v>1</v>
      </c>
      <c r="PC5" t="str">
        <f>IF(PG5=0,"",IFERROR(VLOOKUP(PC$22&amp;$C5,'FPL FIX2'!$Z$1:$AC$500,MATCH("HOME",'FPL FIX2'!$Z$1:$AC$1,0),0),"")&amp;IFERROR(VLOOKUP(PC$22&amp;$C5,'FPL FIX2'!$AA$1:$AB$500,MATCH("AWAY",'FPL FIX2'!$AA$1:$AB$1,0),0),""))</f>
        <v/>
      </c>
      <c r="PE5" t="str">
        <f t="shared" si="72"/>
        <v/>
      </c>
      <c r="PG5">
        <v>1</v>
      </c>
      <c r="PI5" t="str">
        <f>IF(PM5=0,"",IFERROR(VLOOKUP(PI$22&amp;$C5,'FPL FIX2'!$Z$1:$AC$500,MATCH("HOME",'FPL FIX2'!$Z$1:$AC$1,0),0),"")&amp;IFERROR(VLOOKUP(PI$22&amp;$C5,'FPL FIX2'!$AA$1:$AB$500,MATCH("AWAY",'FPL FIX2'!$AA$1:$AB$1,0),0),""))</f>
        <v>WHU</v>
      </c>
      <c r="PK5" t="str">
        <f t="shared" si="73"/>
        <v>H</v>
      </c>
      <c r="PM5">
        <v>1</v>
      </c>
      <c r="PO5" t="str">
        <f>IF(PS5=0,"",IFERROR(VLOOKUP(PO$22&amp;$C5,'FPL FIX2'!$Z$1:$AC$500,MATCH("HOME",'FPL FIX2'!$Z$1:$AC$1,0),0),"")&amp;IFERROR(VLOOKUP(PO$22&amp;$C5,'FPL FIX2'!$AA$1:$AB$500,MATCH("AWAY",'FPL FIX2'!$AA$1:$AB$1,0),0),""))</f>
        <v/>
      </c>
      <c r="PQ5" t="str">
        <f t="shared" si="74"/>
        <v/>
      </c>
      <c r="PS5">
        <v>1</v>
      </c>
      <c r="PU5" t="str">
        <f>IF(PY5=0,"",IFERROR(VLOOKUP(PU$22&amp;$C5,'FPL FIX2'!$Z$1:$AC$500,MATCH("HOME",'FPL FIX2'!$Z$1:$AC$1,0),0),"")&amp;IFERROR(VLOOKUP(PU$22&amp;$C5,'FPL FIX2'!$AA$1:$AB$500,MATCH("AWAY",'FPL FIX2'!$AA$1:$AB$1,0),0),""))</f>
        <v>tot</v>
      </c>
      <c r="PW5" t="str">
        <f t="shared" si="75"/>
        <v>A</v>
      </c>
      <c r="PY5">
        <v>1</v>
      </c>
      <c r="QA5" t="str">
        <f>IF(QE5=0,"",IFERROR(VLOOKUP(QA$22&amp;$C5,'FPL FIX2'!$Z$1:$AC$500,MATCH("HOME",'FPL FIX2'!$Z$1:$AC$1,0),0),"")&amp;IFERROR(VLOOKUP(QA$22&amp;$C5,'FPL FIX2'!$AA$1:$AB$500,MATCH("AWAY",'FPL FIX2'!$AA$1:$AB$1,0),0),""))</f>
        <v/>
      </c>
      <c r="QC5" t="str">
        <f t="shared" si="76"/>
        <v/>
      </c>
      <c r="QE5">
        <v>1</v>
      </c>
      <c r="QG5" t="str">
        <f>IF(QK5=0,"",IFERROR(VLOOKUP(QG$22&amp;$C5,'FPL FIX2'!$Z$1:$AC$500,MATCH("HOME",'FPL FIX2'!$Z$1:$AC$1,0),0),"")&amp;IFERROR(VLOOKUP(QG$22&amp;$C5,'FPL FIX2'!$AA$1:$AB$500,MATCH("AWAY",'FPL FIX2'!$AA$1:$AB$1,0),0),""))</f>
        <v>MCI</v>
      </c>
      <c r="QI5" t="str">
        <f t="shared" si="77"/>
        <v>H</v>
      </c>
      <c r="QK5">
        <v>1</v>
      </c>
      <c r="QM5" t="str">
        <f>IF(QQ5=0,"",IFERROR(VLOOKUP(QM$22&amp;$C5,'FPL FIX2'!$Z$1:$AC$500,MATCH("HOME",'FPL FIX2'!$Z$1:$AC$1,0),0),"")&amp;IFERROR(VLOOKUP(QM$22&amp;$C5,'FPL FIX2'!$AA$1:$AB$500,MATCH("AWAY",'FPL FIX2'!$AA$1:$AB$1,0),0),""))</f>
        <v/>
      </c>
      <c r="QO5" t="str">
        <f t="shared" si="78"/>
        <v/>
      </c>
      <c r="QQ5">
        <v>1</v>
      </c>
    </row>
    <row r="6" spans="1:459" x14ac:dyDescent="0.3">
      <c r="A6" s="158">
        <f t="shared" si="0"/>
        <v>5</v>
      </c>
      <c r="B6" t="s">
        <v>75</v>
      </c>
      <c r="C6" t="str">
        <f t="shared" si="1"/>
        <v>BHA</v>
      </c>
      <c r="D6" s="12" t="str">
        <f t="shared" si="2"/>
        <v>bha</v>
      </c>
      <c r="E6" t="str">
        <f>IF(I6=0,"",IFERROR(VLOOKUP(E$22&amp;$C6,'FPL FIX2'!$Z$1:$AC$500,MATCH("HOME",'FPL FIX2'!$Z$1:$AC$1,0),0),"")&amp;IFERROR(VLOOKUP(E$22&amp;$C6,'FPL FIX2'!$AA$1:$AB$500,MATCH("AWAY",'FPL FIX2'!$AA$1:$AB$1,0),0),""))</f>
        <v>mun</v>
      </c>
      <c r="G6" t="str">
        <f t="shared" si="3"/>
        <v>A</v>
      </c>
      <c r="I6">
        <v>1</v>
      </c>
      <c r="K6" t="str">
        <f>IF(O6=0,"",IFERROR(VLOOKUP(K$22&amp;$C6,'FPL FIX2'!$Z$1:$AC$500,MATCH("HOME",'FPL FIX2'!$Z$1:$AC$1,0),0),"")&amp;IFERROR(VLOOKUP(K$22&amp;$C6,'FPL FIX2'!$AA$1:$AB$500,MATCH("AWAY",'FPL FIX2'!$AA$1:$AB$1,0),0),""))</f>
        <v/>
      </c>
      <c r="M6" t="str">
        <f t="shared" si="4"/>
        <v/>
      </c>
      <c r="O6">
        <v>1</v>
      </c>
      <c r="Q6" t="str">
        <f>IF(U6=0,"",IFERROR(VLOOKUP(Q$22&amp;$C6,'FPL FIX2'!$Z$1:$AC$500,MATCH("HOME",'FPL FIX2'!$Z$1:$AC$1,0),0),"")&amp;IFERROR(VLOOKUP(Q$22&amp;$C6,'FPL FIX2'!$AA$1:$AB$500,MATCH("AWAY",'FPL FIX2'!$AA$1:$AB$1,0),0),""))</f>
        <v>NEW</v>
      </c>
      <c r="S6" t="str">
        <f t="shared" si="5"/>
        <v>H</v>
      </c>
      <c r="U6">
        <v>1</v>
      </c>
      <c r="W6" t="str">
        <f>IF(AA6=0,"",IFERROR(VLOOKUP(W$22&amp;$C6,'FPL FIX2'!$Z$1:$AC$500,MATCH("HOME",'FPL FIX2'!$Z$1:$AC$1,0),0),"")&amp;IFERROR(VLOOKUP(W$22&amp;$C6,'FPL FIX2'!$AA$1:$AB$500,MATCH("AWAY",'FPL FIX2'!$AA$1:$AB$1,0),0),""))</f>
        <v/>
      </c>
      <c r="Y6" t="str">
        <f t="shared" si="6"/>
        <v/>
      </c>
      <c r="AA6">
        <v>1</v>
      </c>
      <c r="AC6" t="str">
        <f>IF(AG6=0,"",IFERROR(VLOOKUP(AC$22&amp;$C6,'FPL FIX2'!$Z$1:$AC$500,MATCH("HOME",'FPL FIX2'!$Z$1:$AC$1,0),0),"")&amp;IFERROR(VLOOKUP(AC$22&amp;$C6,'FPL FIX2'!$AA$1:$AB$500,MATCH("AWAY",'FPL FIX2'!$AA$1:$AB$1,0),0),""))</f>
        <v>whu</v>
      </c>
      <c r="AE6" t="str">
        <f t="shared" si="7"/>
        <v>A</v>
      </c>
      <c r="AG6">
        <v>1</v>
      </c>
      <c r="AI6" t="str">
        <f>IF(AM6=0,"",IFERROR(VLOOKUP(AI$22&amp;$C6,'FPL FIX2'!$Z$1:$AC$500,MATCH("HOME",'FPL FIX2'!$Z$1:$AC$1,0),0),"")&amp;IFERROR(VLOOKUP(AI$22&amp;$C6,'FPL FIX2'!$AA$1:$AB$500,MATCH("AWAY",'FPL FIX2'!$AA$1:$AB$1,0),0),""))</f>
        <v/>
      </c>
      <c r="AK6" t="str">
        <f t="shared" si="8"/>
        <v/>
      </c>
      <c r="AM6">
        <v>1</v>
      </c>
      <c r="AO6" t="str">
        <f>IF(AS6=0,"",IFERROR(VLOOKUP(AO$22&amp;$C6,'FPL FIX2'!$Z$1:$AC$500,MATCH("HOME",'FPL FIX2'!$Z$1:$AC$1,0),0),"")&amp;IFERROR(VLOOKUP(AO$22&amp;$C6,'FPL FIX2'!$AA$1:$AB$500,MATCH("AWAY",'FPL FIX2'!$AA$1:$AB$1,0),0),""))</f>
        <v>LEE</v>
      </c>
      <c r="AQ6" t="str">
        <f t="shared" si="9"/>
        <v>H</v>
      </c>
      <c r="AS6">
        <v>1</v>
      </c>
      <c r="AU6" t="str">
        <f>IF(AY6=0,"",IFERROR(VLOOKUP(AU$22&amp;$C6,'FPL FIX2'!$Z$1:$AC$500,MATCH("HOME",'FPL FIX2'!$Z$1:$AC$1,0),0),"")&amp;IFERROR(VLOOKUP(AU$22&amp;$C6,'FPL FIX2'!$AA$1:$AB$500,MATCH("AWAY",'FPL FIX2'!$AA$1:$AB$1,0),0),""))</f>
        <v/>
      </c>
      <c r="AW6" t="str">
        <f t="shared" si="10"/>
        <v/>
      </c>
      <c r="AY6">
        <v>1</v>
      </c>
      <c r="BA6" t="str">
        <f>IF(BE6=0,"",IFERROR(VLOOKUP(BA$22&amp;$C6,'FPL FIX2'!$Z$1:$AC$500,MATCH("HOME",'FPL FIX2'!$Z$1:$AC$1,0),0),"")&amp;IFERROR(VLOOKUP(BA$22&amp;$C6,'FPL FIX2'!$AA$1:$AB$500,MATCH("AWAY",'FPL FIX2'!$AA$1:$AB$1,0),0),""))</f>
        <v>ful</v>
      </c>
      <c r="BC6" t="str">
        <f t="shared" si="11"/>
        <v>A</v>
      </c>
      <c r="BE6">
        <v>1</v>
      </c>
      <c r="BG6" t="str">
        <f>IF(BK6=0,"",IFERROR(VLOOKUP(BG$22&amp;$C6,'FPL FIX2'!$Z$1:$AC$500,MATCH("HOME",'FPL FIX2'!$Z$1:$AC$1,0),0),"")&amp;IFERROR(VLOOKUP(BG$22&amp;$C6,'FPL FIX2'!$AA$1:$AB$500,MATCH("AWAY",'FPL FIX2'!$AA$1:$AB$1,0),0),""))</f>
        <v/>
      </c>
      <c r="BI6" t="str">
        <f t="shared" si="12"/>
        <v/>
      </c>
      <c r="BK6">
        <v>1</v>
      </c>
      <c r="BM6" t="str">
        <f>IF(BQ6=0,"",IFERROR(VLOOKUP(BM$22&amp;$C6,'FPL FIX2'!$Z$1:$AC$500,MATCH("HOME",'FPL FIX2'!$Z$1:$AC$1,0),0),"")&amp;IFERROR(VLOOKUP(BM$22&amp;$C6,'FPL FIX2'!$AA$1:$AB$500,MATCH("AWAY",'FPL FIX2'!$AA$1:$AB$1,0),0),""))</f>
        <v>LEI</v>
      </c>
      <c r="BO6" t="str">
        <f t="shared" si="13"/>
        <v>H</v>
      </c>
      <c r="BQ6">
        <v>1</v>
      </c>
      <c r="BS6" t="str">
        <f>IF(BW6=0,"",IFERROR(VLOOKUP(BS$22&amp;$C6,'FPL FIX2'!$Z$1:$AC$500,MATCH("HOME",'FPL FIX2'!$Z$1:$AC$1,0),0),"")&amp;IFERROR(VLOOKUP(BS$22&amp;$C6,'FPL FIX2'!$AA$1:$AB$500,MATCH("AWAY",'FPL FIX2'!$AA$1:$AB$1,0),0),""))</f>
        <v/>
      </c>
      <c r="BU6" t="str">
        <f t="shared" si="14"/>
        <v/>
      </c>
      <c r="BW6">
        <v>1</v>
      </c>
      <c r="BY6" t="str">
        <f>IF(CC6=0,"",IFERROR(VLOOKUP(BY$22&amp;$C6,'FPL FIX2'!$Z$1:$AC$500,MATCH("HOME",'FPL FIX2'!$Z$1:$AC$1,0),0),"")&amp;IFERROR(VLOOKUP(BY$22&amp;$C6,'FPL FIX2'!$AA$1:$AB$500,MATCH("AWAY",'FPL FIX2'!$AA$1:$AB$1,0),0),""))</f>
        <v/>
      </c>
      <c r="CA6" t="str">
        <f t="shared" si="15"/>
        <v/>
      </c>
      <c r="CC6">
        <v>1</v>
      </c>
      <c r="CE6" t="str">
        <f>IF(CI6=0,"",IFERROR(VLOOKUP(CE$22&amp;$C6,'FPL FIX2'!$Z$1:$AC$500,MATCH("HOME",'FPL FIX2'!$Z$1:$AC$1,0),0),"")&amp;IFERROR(VLOOKUP(CE$22&amp;$C6,'FPL FIX2'!$AA$1:$AB$500,MATCH("AWAY",'FPL FIX2'!$AA$1:$AB$1,0),0),""))</f>
        <v/>
      </c>
      <c r="CG6" t="str">
        <f t="shared" si="16"/>
        <v/>
      </c>
      <c r="CI6">
        <v>1</v>
      </c>
      <c r="CK6" t="str">
        <f>IF(CO6=0,"",IFERROR(VLOOKUP(CK$22&amp;$C6,'FPL FIX2'!$Z$1:$AC$500,MATCH("HOME",'FPL FIX2'!$Z$1:$AC$1,0),0),"")&amp;IFERROR(VLOOKUP(CK$22&amp;$C6,'FPL FIX2'!$AA$1:$AB$500,MATCH("AWAY",'FPL FIX2'!$AA$1:$AB$1,0),0),""))</f>
        <v/>
      </c>
      <c r="CM6" t="str">
        <f t="shared" si="17"/>
        <v/>
      </c>
      <c r="CO6">
        <v>1</v>
      </c>
      <c r="CQ6" t="str">
        <f>IF(CU6=0,"",IFERROR(VLOOKUP(CQ$22&amp;$C6,'FPL FIX2'!$Z$1:$AC$500,MATCH("HOME",'FPL FIX2'!$Z$1:$AC$1,0),0),"")&amp;IFERROR(VLOOKUP(CQ$22&amp;$C6,'FPL FIX2'!$AA$1:$AB$500,MATCH("AWAY",'FPL FIX2'!$AA$1:$AB$1,0),0),""))</f>
        <v/>
      </c>
      <c r="CS6" t="str">
        <f t="shared" si="18"/>
        <v/>
      </c>
      <c r="CU6">
        <v>1</v>
      </c>
      <c r="CW6" t="str">
        <f>IF(DA6=0,"",IFERROR(VLOOKUP(CW$22&amp;$C6,'FPL FIX2'!$Z$1:$AC$500,MATCH("HOME",'FPL FIX2'!$Z$1:$AC$1,0),0),"")&amp;IFERROR(VLOOKUP(CW$22&amp;$C6,'FPL FIX2'!$AA$1:$AB$500,MATCH("AWAY",'FPL FIX2'!$AA$1:$AB$1,0),0),""))</f>
        <v>liv</v>
      </c>
      <c r="CY6" t="str">
        <f t="shared" si="19"/>
        <v>A</v>
      </c>
      <c r="DA6">
        <v>1</v>
      </c>
      <c r="DC6" t="str">
        <f>IF(DG6=0,"",IFERROR(VLOOKUP(DC$22&amp;$C6,'FPL FIX2'!$Z$1:$AC$500,MATCH("HOME",'FPL FIX2'!$Z$1:$AC$1,0),0),"")&amp;IFERROR(VLOOKUP(DC$22&amp;$C6,'FPL FIX2'!$AA$1:$AB$500,MATCH("AWAY",'FPL FIX2'!$AA$1:$AB$1,0),0),""))</f>
        <v/>
      </c>
      <c r="DE6" t="str">
        <f t="shared" si="20"/>
        <v/>
      </c>
      <c r="DG6">
        <v>1</v>
      </c>
      <c r="DI6" t="str">
        <f>IF(DM6=0,"",IFERROR(VLOOKUP(DI$22&amp;$C6,'FPL FIX2'!$Z$1:$AC$500,MATCH("HOME",'FPL FIX2'!$Z$1:$AC$1,0),0),"")&amp;IFERROR(VLOOKUP(DI$22&amp;$C6,'FPL FIX2'!$AA$1:$AB$500,MATCH("AWAY",'FPL FIX2'!$AA$1:$AB$1,0),0),""))</f>
        <v>TOT</v>
      </c>
      <c r="DK6" t="str">
        <f t="shared" si="21"/>
        <v>H</v>
      </c>
      <c r="DM6">
        <v>1</v>
      </c>
      <c r="DO6" t="str">
        <f>IF(DS6=0,"",IFERROR(VLOOKUP(DO$22&amp;$C6,'FPL FIX2'!$Z$1:$AC$500,MATCH("HOME",'FPL FIX2'!$Z$1:$AC$1,0),0),"")&amp;IFERROR(VLOOKUP(DO$22&amp;$C6,'FPL FIX2'!$AA$1:$AB$500,MATCH("AWAY",'FPL FIX2'!$AA$1:$AB$1,0),0),""))</f>
        <v/>
      </c>
      <c r="DQ6" t="str">
        <f t="shared" si="22"/>
        <v/>
      </c>
      <c r="DS6">
        <v>1</v>
      </c>
      <c r="DU6" t="str">
        <f>IF(DY6=0,"",IFERROR(VLOOKUP(DU$22&amp;$C6,'FPL FIX2'!$Z$1:$AC$500,MATCH("HOME",'FPL FIX2'!$Z$1:$AC$1,0),0),"")&amp;IFERROR(VLOOKUP(DU$22&amp;$C6,'FPL FIX2'!$AA$1:$AB$500,MATCH("AWAY",'FPL FIX2'!$AA$1:$AB$1,0),0),""))</f>
        <v>bre</v>
      </c>
      <c r="DW6" t="str">
        <f t="shared" si="23"/>
        <v>A</v>
      </c>
      <c r="DY6">
        <v>1</v>
      </c>
      <c r="EA6" t="str">
        <f>IF(EE6=0,"",IFERROR(VLOOKUP(EA$22&amp;$C6,'FPL FIX2'!$Z$1:$AC$500,MATCH("HOME",'FPL FIX2'!$Z$1:$AC$1,0),0),"")&amp;IFERROR(VLOOKUP(EA$22&amp;$C6,'FPL FIX2'!$AA$1:$AB$500,MATCH("AWAY",'FPL FIX2'!$AA$1:$AB$1,0),0),""))</f>
        <v/>
      </c>
      <c r="EC6" t="str">
        <f t="shared" si="24"/>
        <v/>
      </c>
      <c r="EE6">
        <v>1</v>
      </c>
      <c r="EG6" t="str">
        <f>IF(EK6=0,"",IFERROR(VLOOKUP(EG$22&amp;$C6,'FPL FIX2'!$Z$1:$AC$500,MATCH("HOME",'FPL FIX2'!$Z$1:$AC$1,0),0),"")&amp;IFERROR(VLOOKUP(EG$22&amp;$C6,'FPL FIX2'!$AA$1:$AB$500,MATCH("AWAY",'FPL FIX2'!$AA$1:$AB$1,0),0),""))</f>
        <v>NFO</v>
      </c>
      <c r="EI6" t="str">
        <f t="shared" si="25"/>
        <v>H</v>
      </c>
      <c r="EK6">
        <v>1</v>
      </c>
      <c r="EM6" t="str">
        <f>IF(EQ6=0,"",IFERROR(VLOOKUP(EM$22&amp;$C6,'FPL FIX2'!$Z$1:$AC$500,MATCH("HOME",'FPL FIX2'!$Z$1:$AC$1,0),0),"")&amp;IFERROR(VLOOKUP(EM$22&amp;$C6,'FPL FIX2'!$AA$1:$AB$500,MATCH("AWAY",'FPL FIX2'!$AA$1:$AB$1,0),0),""))</f>
        <v/>
      </c>
      <c r="EO6" t="str">
        <f t="shared" si="26"/>
        <v/>
      </c>
      <c r="EQ6">
        <v>1</v>
      </c>
      <c r="ES6" t="str">
        <f>IF(EW6=0,"",IFERROR(VLOOKUP(ES$22&amp;$C6,'FPL FIX2'!$Z$1:$AC$500,MATCH("HOME",'FPL FIX2'!$Z$1:$AC$1,0),0),"")&amp;IFERROR(VLOOKUP(ES$22&amp;$C6,'FPL FIX2'!$AA$1:$AB$500,MATCH("AWAY",'FPL FIX2'!$AA$1:$AB$1,0),0),""))</f>
        <v>mci</v>
      </c>
      <c r="EU6" t="str">
        <f t="shared" si="27"/>
        <v>A</v>
      </c>
      <c r="EW6">
        <v>1</v>
      </c>
      <c r="EY6" t="str">
        <f>IF(FC6=0,"",IFERROR(VLOOKUP(EY$22&amp;$C6,'FPL FIX2'!$Z$1:$AC$500,MATCH("HOME",'FPL FIX2'!$Z$1:$AC$1,0),0),"")&amp;IFERROR(VLOOKUP(EY$22&amp;$C6,'FPL FIX2'!$AA$1:$AB$500,MATCH("AWAY",'FPL FIX2'!$AA$1:$AB$1,0),0),""))</f>
        <v/>
      </c>
      <c r="FA6" t="str">
        <f t="shared" si="28"/>
        <v/>
      </c>
      <c r="FC6">
        <v>1</v>
      </c>
      <c r="FE6" t="str">
        <f>IF(FI6=0,"",IFERROR(VLOOKUP(FE$22&amp;$C6,'FPL FIX2'!$Z$1:$AC$500,MATCH("HOME",'FPL FIX2'!$Z$1:$AC$1,0),0),"")&amp;IFERROR(VLOOKUP(FE$22&amp;$C6,'FPL FIX2'!$AA$1:$AB$500,MATCH("AWAY",'FPL FIX2'!$AA$1:$AB$1,0),0),""))</f>
        <v>CHE</v>
      </c>
      <c r="FG6" t="str">
        <f t="shared" si="29"/>
        <v>H</v>
      </c>
      <c r="FI6">
        <v>1</v>
      </c>
      <c r="FK6" t="str">
        <f>IF(FO6=0,"",IFERROR(VLOOKUP(FK$22&amp;$C6,'FPL FIX2'!$Z$1:$AC$500,MATCH("HOME",'FPL FIX2'!$Z$1:$AC$1,0),0),"")&amp;IFERROR(VLOOKUP(FK$22&amp;$C6,'FPL FIX2'!$AA$1:$AB$500,MATCH("AWAY",'FPL FIX2'!$AA$1:$AB$1,0),0),""))</f>
        <v/>
      </c>
      <c r="FM6" t="str">
        <f t="shared" si="30"/>
        <v/>
      </c>
      <c r="FO6">
        <v>1</v>
      </c>
      <c r="FQ6" t="str">
        <f>IF(FU6=0,"",IFERROR(VLOOKUP(FQ$22&amp;$C6,'FPL FIX2'!$Z$1:$AC$500,MATCH("HOME",'FPL FIX2'!$Z$1:$AC$1,0),0),"")&amp;IFERROR(VLOOKUP(FQ$22&amp;$C6,'FPL FIX2'!$AA$1:$AB$500,MATCH("AWAY",'FPL FIX2'!$AA$1:$AB$1,0),0),""))</f>
        <v>wol</v>
      </c>
      <c r="FS6" t="str">
        <f t="shared" si="31"/>
        <v>A</v>
      </c>
      <c r="FU6">
        <v>1</v>
      </c>
      <c r="FW6" t="str">
        <f>IF(GA6=0,"",IFERROR(VLOOKUP(FW$22&amp;$C6,'FPL FIX2'!$Z$1:$AC$500,MATCH("HOME",'FPL FIX2'!$Z$1:$AC$1,0),0),"")&amp;IFERROR(VLOOKUP(FW$22&amp;$C6,'FPL FIX2'!$AA$1:$AB$500,MATCH("AWAY",'FPL FIX2'!$AA$1:$AB$1,0),0),""))</f>
        <v/>
      </c>
      <c r="FY6" t="str">
        <f t="shared" si="32"/>
        <v/>
      </c>
      <c r="GA6">
        <v>1</v>
      </c>
      <c r="GC6" t="str">
        <f>IF(GG6=0,"",IFERROR(VLOOKUP(GC$22&amp;$C6,'FPL FIX2'!$Z$1:$AC$500,MATCH("HOME",'FPL FIX2'!$Z$1:$AC$1,0),0),"")&amp;IFERROR(VLOOKUP(GC$22&amp;$C6,'FPL FIX2'!$AA$1:$AB$500,MATCH("AWAY",'FPL FIX2'!$AA$1:$AB$1,0),0),""))</f>
        <v>AVL</v>
      </c>
      <c r="GE6" t="str">
        <f t="shared" si="33"/>
        <v>H</v>
      </c>
      <c r="GG6">
        <v>1</v>
      </c>
      <c r="GI6" t="str">
        <f>IF(GM6=0,"",IFERROR(VLOOKUP(GI$22&amp;$C6,'FPL FIX2'!$Z$1:$AC$500,MATCH("HOME",'FPL FIX2'!$Z$1:$AC$1,0),0),"")&amp;IFERROR(VLOOKUP(GI$22&amp;$C6,'FPL FIX2'!$AA$1:$AB$500,MATCH("AWAY",'FPL FIX2'!$AA$1:$AB$1,0),0),""))</f>
        <v/>
      </c>
      <c r="GK6" t="str">
        <f t="shared" si="34"/>
        <v/>
      </c>
      <c r="GM6">
        <v>1</v>
      </c>
      <c r="GO6" t="str">
        <f>IF(GS6=0,"",IFERROR(VLOOKUP(GO$22&amp;$C6,'FPL FIX2'!$Z$1:$AC$500,MATCH("HOME",'FPL FIX2'!$Z$1:$AC$1,0),0),"")&amp;IFERROR(VLOOKUP(GO$22&amp;$C6,'FPL FIX2'!$AA$1:$AB$500,MATCH("AWAY",'FPL FIX2'!$AA$1:$AB$1,0),0),""))</f>
        <v>sou</v>
      </c>
      <c r="GQ6" t="str">
        <f t="shared" si="35"/>
        <v>A</v>
      </c>
      <c r="GS6">
        <v>1</v>
      </c>
      <c r="GU6" t="str">
        <f>IF(GY6=0,"",IFERROR(VLOOKUP(GU$22&amp;$C6,'FPL FIX2'!$Z$1:$AC$500,MATCH("HOME",'FPL FIX2'!$Z$1:$AC$1,0),0),"")&amp;IFERROR(VLOOKUP(GU$22&amp;$C6,'FPL FIX2'!$AA$1:$AB$500,MATCH("AWAY",'FPL FIX2'!$AA$1:$AB$1,0),0),""))</f>
        <v/>
      </c>
      <c r="GW6" t="str">
        <f t="shared" si="36"/>
        <v/>
      </c>
      <c r="GY6">
        <v>1</v>
      </c>
      <c r="HA6" t="str">
        <f>IF(HE6=0,"",IFERROR(VLOOKUP(HA$22&amp;$C6,'FPL FIX2'!$Z$1:$AC$500,MATCH("HOME",'FPL FIX2'!$Z$1:$AC$1,0),0),"")&amp;IFERROR(VLOOKUP(HA$22&amp;$C6,'FPL FIX2'!$AA$1:$AB$500,MATCH("AWAY",'FPL FIX2'!$AA$1:$AB$1,0),0),""))</f>
        <v>ARS</v>
      </c>
      <c r="HC6" t="str">
        <f t="shared" si="37"/>
        <v>H</v>
      </c>
      <c r="HE6">
        <v>1</v>
      </c>
      <c r="HG6" t="str">
        <f>IF(HK6=0,"",IFERROR(VLOOKUP(HG$22&amp;$C6,'FPL FIX2'!$Z$1:$AC$500,MATCH("HOME",'FPL FIX2'!$Z$1:$AC$1,0),0),"")&amp;IFERROR(VLOOKUP(HG$22&amp;$C6,'FPL FIX2'!$AA$1:$AB$500,MATCH("AWAY",'FPL FIX2'!$AA$1:$AB$1,0),0),""))</f>
        <v/>
      </c>
      <c r="HI6" t="str">
        <f t="shared" si="38"/>
        <v/>
      </c>
      <c r="HK6">
        <v>1</v>
      </c>
      <c r="HM6" t="str">
        <f>IF(HQ6=0,"",IFERROR(VLOOKUP(HM$22&amp;$C6,'FPL FIX2'!$Z$1:$AC$500,MATCH("HOME",'FPL FIX2'!$Z$1:$AC$1,0),0),"")&amp;IFERROR(VLOOKUP(HM$22&amp;$C6,'FPL FIX2'!$AA$1:$AB$500,MATCH("AWAY",'FPL FIX2'!$AA$1:$AB$1,0),0),""))</f>
        <v>eve</v>
      </c>
      <c r="HO6" t="str">
        <f t="shared" si="39"/>
        <v>A</v>
      </c>
      <c r="HQ6">
        <v>1</v>
      </c>
      <c r="HS6" t="str">
        <f>IF(HW6=0,"",IFERROR(VLOOKUP(HS$22&amp;$C6,'FPL FIX2'!$Z$1:$AC$500,MATCH("HOME",'FPL FIX2'!$Z$1:$AC$1,0),0),"")&amp;IFERROR(VLOOKUP(HS$22&amp;$C6,'FPL FIX2'!$AA$1:$AB$500,MATCH("AWAY",'FPL FIX2'!$AA$1:$AB$1,0),0),""))</f>
        <v/>
      </c>
      <c r="HU6" t="str">
        <f t="shared" si="40"/>
        <v/>
      </c>
      <c r="HW6">
        <v>1</v>
      </c>
      <c r="HY6" t="str">
        <f>IF(IC6=0,"",IFERROR(VLOOKUP(HY$22&amp;$C6,'FPL FIX2'!$Z$1:$AC$500,MATCH("HOME",'FPL FIX2'!$Z$1:$AC$1,0),0),"")&amp;IFERROR(VLOOKUP(HY$22&amp;$C6,'FPL FIX2'!$AA$1:$AB$500,MATCH("AWAY",'FPL FIX2'!$AA$1:$AB$1,0),0),""))</f>
        <v>LIV</v>
      </c>
      <c r="IA6" t="str">
        <f t="shared" si="41"/>
        <v>H</v>
      </c>
      <c r="IC6">
        <v>1</v>
      </c>
      <c r="IE6" t="str">
        <f>IF(II6=0,"",IFERROR(VLOOKUP(IE$22&amp;$C6,'FPL FIX2'!$Z$1:$AC$500,MATCH("HOME",'FPL FIX2'!$Z$1:$AC$1,0),0),"")&amp;IFERROR(VLOOKUP(IE$22&amp;$C6,'FPL FIX2'!$AA$1:$AB$500,MATCH("AWAY",'FPL FIX2'!$AA$1:$AB$1,0),0),""))</f>
        <v/>
      </c>
      <c r="IG6" t="str">
        <f t="shared" si="42"/>
        <v/>
      </c>
      <c r="II6">
        <v>1</v>
      </c>
      <c r="IK6" t="str">
        <f>IF(IO6=0,"",IFERROR(VLOOKUP(IK$22&amp;$C6,'FPL FIX2'!$Z$1:$AC$500,MATCH("HOME",'FPL FIX2'!$Z$1:$AC$1,0),0),"")&amp;IFERROR(VLOOKUP(IK$22&amp;$C6,'FPL FIX2'!$AA$1:$AB$500,MATCH("AWAY",'FPL FIX2'!$AA$1:$AB$1,0),0),""))</f>
        <v>lei</v>
      </c>
      <c r="IM6" t="str">
        <f t="shared" si="43"/>
        <v>A</v>
      </c>
      <c r="IO6">
        <v>1</v>
      </c>
      <c r="IQ6" t="str">
        <f>IF(IU6=0,"",IFERROR(VLOOKUP(IQ$22&amp;$C6,'FPL FIX2'!$Z$1:$AC$500,MATCH("HOME",'FPL FIX2'!$Z$1:$AC$1,0),0),"")&amp;IFERROR(VLOOKUP(IQ$22&amp;$C6,'FPL FIX2'!$AA$1:$AB$500,MATCH("AWAY",'FPL FIX2'!$AA$1:$AB$1,0),0),""))</f>
        <v/>
      </c>
      <c r="IS6" t="str">
        <f t="shared" si="44"/>
        <v/>
      </c>
      <c r="IU6">
        <v>1</v>
      </c>
      <c r="IW6" t="str">
        <f>IF(JA6=0,"",IFERROR(VLOOKUP(IW$22&amp;$C6,'FPL FIX2'!$Z$1:$AC$500,MATCH("HOME",'FPL FIX2'!$Z$1:$AC$1,0),0),"")&amp;IFERROR(VLOOKUP(IW$22&amp;$C6,'FPL FIX2'!$AA$1:$AB$500,MATCH("AWAY",'FPL FIX2'!$AA$1:$AB$1,0),0),""))</f>
        <v>BOU</v>
      </c>
      <c r="IY6" t="str">
        <f t="shared" si="45"/>
        <v>H</v>
      </c>
      <c r="JA6">
        <v>1</v>
      </c>
      <c r="JC6" t="str">
        <f>IF(JG6=0,"",IFERROR(VLOOKUP(JC$22&amp;$C6,'FPL FIX2'!$Z$1:$AC$500,MATCH("HOME",'FPL FIX2'!$Z$1:$AC$1,0),0),"")&amp;IFERROR(VLOOKUP(JC$22&amp;$C6,'FPL FIX2'!$AA$1:$AB$500,MATCH("AWAY",'FPL FIX2'!$AA$1:$AB$1,0),0),""))</f>
        <v/>
      </c>
      <c r="JE6" t="str">
        <f t="shared" si="46"/>
        <v/>
      </c>
      <c r="JG6">
        <v>1</v>
      </c>
      <c r="JI6" t="str">
        <f>IF(JM6=0,"",IFERROR(VLOOKUP(JI$22&amp;$C6,'FPL FIX2'!$Z$1:$AC$500,MATCH("HOME",'FPL FIX2'!$Z$1:$AC$1,0),0),"")&amp;IFERROR(VLOOKUP(JI$22&amp;$C6,'FPL FIX2'!$AA$1:$AB$500,MATCH("AWAY",'FPL FIX2'!$AA$1:$AB$1,0),0),""))</f>
        <v>cry</v>
      </c>
      <c r="JK6" t="str">
        <f t="shared" si="47"/>
        <v>A</v>
      </c>
      <c r="JM6">
        <v>1</v>
      </c>
      <c r="JO6" t="str">
        <f>IF(JS6=0,"",IFERROR(VLOOKUP(JO$22&amp;$C6,'FPL FIX2'!$Z$1:$AC$500,MATCH("HOME",'FPL FIX2'!$Z$1:$AC$1,0),0),"")&amp;IFERROR(VLOOKUP(JO$22&amp;$C6,'FPL FIX2'!$AA$1:$AB$500,MATCH("AWAY",'FPL FIX2'!$AA$1:$AB$1,0),0),""))</f>
        <v/>
      </c>
      <c r="JQ6" t="str">
        <f t="shared" si="48"/>
        <v/>
      </c>
      <c r="JS6">
        <v>1</v>
      </c>
      <c r="JU6" t="str">
        <f>IF(JY6=0,"",IFERROR(VLOOKUP(JU$22&amp;$C6,'FPL FIX2'!$Z$1:$AC$500,MATCH("HOME",'FPL FIX2'!$Z$1:$AC$1,0),0),"")&amp;IFERROR(VLOOKUP(JU$22&amp;$C6,'FPL FIX2'!$AA$1:$AB$500,MATCH("AWAY",'FPL FIX2'!$AA$1:$AB$1,0),0),""))</f>
        <v>FUL</v>
      </c>
      <c r="JW6" t="str">
        <f t="shared" si="49"/>
        <v>H</v>
      </c>
      <c r="JY6">
        <v>1</v>
      </c>
      <c r="KA6" t="str">
        <f>IF(KE6=0,"",IFERROR(VLOOKUP(KA$22&amp;$C6,'FPL FIX2'!$Z$1:$AC$500,MATCH("HOME",'FPL FIX2'!$Z$1:$AC$1,0),0),"")&amp;IFERROR(VLOOKUP(KA$22&amp;$C6,'FPL FIX2'!$AA$1:$AB$500,MATCH("AWAY",'FPL FIX2'!$AA$1:$AB$1,0),0),""))</f>
        <v/>
      </c>
      <c r="KC6" t="str">
        <f t="shared" si="50"/>
        <v/>
      </c>
      <c r="KE6">
        <v>1</v>
      </c>
      <c r="KG6" t="str">
        <f>IF(KK6=0,"",IFERROR(VLOOKUP(KG$22&amp;$C6,'FPL FIX2'!$Z$1:$AC$500,MATCH("HOME",'FPL FIX2'!$Z$1:$AC$1,0),0),"")&amp;IFERROR(VLOOKUP(KG$22&amp;$C6,'FPL FIX2'!$AA$1:$AB$500,MATCH("AWAY",'FPL FIX2'!$AA$1:$AB$1,0),0),""))</f>
        <v/>
      </c>
      <c r="KI6" t="str">
        <f t="shared" si="51"/>
        <v/>
      </c>
      <c r="KK6">
        <v>1</v>
      </c>
      <c r="KM6" t="str">
        <f>IF(KQ6=0,"",IFERROR(VLOOKUP(KM$22&amp;$C6,'FPL FIX2'!$Z$1:$AC$500,MATCH("HOME",'FPL FIX2'!$Z$1:$AC$1,0),0),"")&amp;IFERROR(VLOOKUP(KM$22&amp;$C6,'FPL FIX2'!$AA$1:$AB$500,MATCH("AWAY",'FPL FIX2'!$AA$1:$AB$1,0),0),""))</f>
        <v/>
      </c>
      <c r="KO6" t="str">
        <f t="shared" si="52"/>
        <v/>
      </c>
      <c r="KQ6">
        <v>1</v>
      </c>
      <c r="KS6" t="str">
        <f>IF(KW6=0,"",IFERROR(VLOOKUP(KS$22&amp;$C6,'FPL FIX2'!$Z$1:$AC$500,MATCH("HOME",'FPL FIX2'!$Z$1:$AC$1,0),0),"")&amp;IFERROR(VLOOKUP(KS$22&amp;$C6,'FPL FIX2'!$AA$1:$AB$500,MATCH("AWAY",'FPL FIX2'!$AA$1:$AB$1,0),0),""))</f>
        <v>WHU</v>
      </c>
      <c r="KU6" t="str">
        <f t="shared" si="53"/>
        <v>H</v>
      </c>
      <c r="KW6">
        <v>1</v>
      </c>
      <c r="KY6" t="str">
        <f>IF(LC6=0,"",IFERROR(VLOOKUP(KY$22&amp;$C6,'FPL FIX2'!$Z$1:$AC$500,MATCH("HOME",'FPL FIX2'!$Z$1:$AC$1,0),0),"")&amp;IFERROR(VLOOKUP(KY$22&amp;$C6,'FPL FIX2'!$AA$1:$AB$500,MATCH("AWAY",'FPL FIX2'!$AA$1:$AB$1,0),0),""))</f>
        <v/>
      </c>
      <c r="LA6" t="str">
        <f t="shared" si="54"/>
        <v/>
      </c>
      <c r="LC6">
        <v>1</v>
      </c>
      <c r="LE6" t="str">
        <f>IF(LI6=0,"",IFERROR(VLOOKUP(LE$22&amp;$C6,'FPL FIX2'!$Z$1:$AC$500,MATCH("HOME",'FPL FIX2'!$Z$1:$AC$1,0),0),"")&amp;IFERROR(VLOOKUP(LE$22&amp;$C6,'FPL FIX2'!$AA$1:$AB$500,MATCH("AWAY",'FPL FIX2'!$AA$1:$AB$1,0),0),""))</f>
        <v>lee</v>
      </c>
      <c r="LG6" t="str">
        <f t="shared" si="55"/>
        <v>A</v>
      </c>
      <c r="LI6">
        <v>1</v>
      </c>
      <c r="LK6" t="str">
        <f>IF(LO6=0,"",IFERROR(VLOOKUP(LK$22&amp;$C6,'FPL FIX2'!$Z$1:$AC$500,MATCH("HOME",'FPL FIX2'!$Z$1:$AC$1,0),0),"")&amp;IFERROR(VLOOKUP(LK$22&amp;$C6,'FPL FIX2'!$AA$1:$AB$500,MATCH("AWAY",'FPL FIX2'!$AA$1:$AB$1,0),0),""))</f>
        <v>CRY</v>
      </c>
      <c r="LM6" t="str">
        <f t="shared" si="56"/>
        <v>H</v>
      </c>
      <c r="LO6">
        <v>1</v>
      </c>
      <c r="LQ6" t="str">
        <f>IF(LU6=0,"",IFERROR(VLOOKUP(LQ$22&amp;$C6,'FPL FIX2'!$Z$1:$AC$500,MATCH("HOME",'FPL FIX2'!$Z$1:$AC$1,0),0),"")&amp;IFERROR(VLOOKUP(LQ$22&amp;$C6,'FPL FIX2'!$AA$1:$AB$500,MATCH("AWAY",'FPL FIX2'!$AA$1:$AB$1,0),0),""))</f>
        <v/>
      </c>
      <c r="LS6" t="str">
        <f t="shared" si="57"/>
        <v/>
      </c>
      <c r="LU6">
        <v>1</v>
      </c>
      <c r="LW6" t="str">
        <f>IF(MA6=0,"",IFERROR(VLOOKUP(LW$22&amp;$C6,'FPL FIX2'!$Z$1:$AC$500,MATCH("HOME",'FPL FIX2'!$Z$1:$AC$1,0),0),"")&amp;IFERROR(VLOOKUP(LW$22&amp;$C6,'FPL FIX2'!$AA$1:$AB$500,MATCH("AWAY",'FPL FIX2'!$AA$1:$AB$1,0),0),""))</f>
        <v/>
      </c>
      <c r="LY6" t="str">
        <f t="shared" si="58"/>
        <v/>
      </c>
      <c r="MA6">
        <v>1</v>
      </c>
      <c r="MC6" t="str">
        <f>IF(MG6=0,"",IFERROR(VLOOKUP(MC$22&amp;$C6,'FPL FIX2'!$Z$1:$AC$500,MATCH("HOME",'FPL FIX2'!$Z$1:$AC$1,0),0),"")&amp;IFERROR(VLOOKUP(MC$22&amp;$C6,'FPL FIX2'!$AA$1:$AB$500,MATCH("AWAY",'FPL FIX2'!$AA$1:$AB$1,0),0),""))</f>
        <v>BRE</v>
      </c>
      <c r="ME6" t="str">
        <f t="shared" si="59"/>
        <v>H</v>
      </c>
      <c r="MG6">
        <v>1</v>
      </c>
      <c r="MI6" t="str">
        <f>IF(MM6=0,"",IFERROR(VLOOKUP(MI$22&amp;$C6,'FPL FIX2'!$Z$1:$AC$500,MATCH("HOME",'FPL FIX2'!$Z$1:$AC$1,0),0),"")&amp;IFERROR(VLOOKUP(MI$22&amp;$C6,'FPL FIX2'!$AA$1:$AB$500,MATCH("AWAY",'FPL FIX2'!$AA$1:$AB$1,0),0),""))</f>
        <v>bou</v>
      </c>
      <c r="MK6" t="str">
        <f t="shared" si="60"/>
        <v>A</v>
      </c>
      <c r="MM6">
        <v>1</v>
      </c>
      <c r="MO6" t="str">
        <f>IF(MS6=0,"",IFERROR(VLOOKUP(MO$22&amp;$C6,'FPL FIX2'!$Z$1:$AC$500,MATCH("HOME",'FPL FIX2'!$Z$1:$AC$1,0),0),"")&amp;IFERROR(VLOOKUP(MO$22&amp;$C6,'FPL FIX2'!$AA$1:$AB$500,MATCH("AWAY",'FPL FIX2'!$AA$1:$AB$1,0),0),""))</f>
        <v>tot</v>
      </c>
      <c r="MQ6" t="str">
        <f t="shared" si="61"/>
        <v>A</v>
      </c>
      <c r="MS6">
        <v>1</v>
      </c>
      <c r="MU6" t="str">
        <f>IF(MY6=0,"",IFERROR(VLOOKUP(MU$22&amp;$C6,'FPL FIX2'!$Z$1:$AC$500,MATCH("HOME",'FPL FIX2'!$Z$1:$AC$1,0),0),"")&amp;IFERROR(VLOOKUP(MU$22&amp;$C6,'FPL FIX2'!$AA$1:$AB$500,MATCH("AWAY",'FPL FIX2'!$AA$1:$AB$1,0),0),""))</f>
        <v/>
      </c>
      <c r="MW6" t="str">
        <f t="shared" si="62"/>
        <v/>
      </c>
      <c r="MY6">
        <v>1</v>
      </c>
      <c r="NA6" t="str">
        <f>IF(NE6=0,"",IFERROR(VLOOKUP(NA$22&amp;$C6,'FPL FIX2'!$Z$1:$AC$500,MATCH("HOME",'FPL FIX2'!$Z$1:$AC$1,0),0),"")&amp;IFERROR(VLOOKUP(NA$22&amp;$C6,'FPL FIX2'!$AA$1:$AB$500,MATCH("AWAY",'FPL FIX2'!$AA$1:$AB$1,0),0),""))</f>
        <v>che</v>
      </c>
      <c r="NC6" t="str">
        <f t="shared" si="63"/>
        <v>A</v>
      </c>
      <c r="NE6">
        <v>1</v>
      </c>
      <c r="NG6" t="str">
        <f>IF(NK6=0,"",IFERROR(VLOOKUP(NG$22&amp;$C6,'FPL FIX2'!$Z$1:$AC$500,MATCH("HOME",'FPL FIX2'!$Z$1:$AC$1,0),0),"")&amp;IFERROR(VLOOKUP(NG$22&amp;$C6,'FPL FIX2'!$AA$1:$AB$500,MATCH("AWAY",'FPL FIX2'!$AA$1:$AB$1,0),0),""))</f>
        <v/>
      </c>
      <c r="NI6" t="str">
        <f t="shared" si="64"/>
        <v/>
      </c>
      <c r="NK6">
        <v>1</v>
      </c>
      <c r="NM6" t="str">
        <f>IF(NQ6=0,"",IFERROR(VLOOKUP(NM$22&amp;$C6,'FPL FIX2'!$Z$1:$AC$500,MATCH("HOME",'FPL FIX2'!$Z$1:$AC$1,0),0),"")&amp;IFERROR(VLOOKUP(NM$22&amp;$C6,'FPL FIX2'!$AA$1:$AB$500,MATCH("AWAY",'FPL FIX2'!$AA$1:$AB$1,0),0),""))</f>
        <v/>
      </c>
      <c r="NO6" t="str">
        <f t="shared" si="65"/>
        <v/>
      </c>
      <c r="NQ6">
        <v>0</v>
      </c>
      <c r="NS6" t="str">
        <f>IF(NW6=0,"",IFERROR(VLOOKUP(NS$22&amp;$C6,'FPL FIX2'!$Z$1:$AC$500,MATCH("HOME",'FPL FIX2'!$Z$1:$AC$1,0),0),"")&amp;IFERROR(VLOOKUP(NS$22&amp;$C6,'FPL FIX2'!$AA$1:$AB$500,MATCH("AWAY",'FPL FIX2'!$AA$1:$AB$1,0),0),""))</f>
        <v/>
      </c>
      <c r="NU6" t="str">
        <f t="shared" si="66"/>
        <v/>
      </c>
      <c r="NW6">
        <v>1</v>
      </c>
      <c r="NY6" t="str">
        <f>IF(OC6=0,"",IFERROR(VLOOKUP(NY$22&amp;$C6,'FPL FIX2'!$Z$1:$AC$500,MATCH("HOME",'FPL FIX2'!$Z$1:$AC$1,0),0),"")&amp;IFERROR(VLOOKUP(NY$22&amp;$C6,'FPL FIX2'!$AA$1:$AB$500,MATCH("AWAY",'FPL FIX2'!$AA$1:$AB$1,0),0),""))</f>
        <v>nfo</v>
      </c>
      <c r="OA6" t="str">
        <f t="shared" si="67"/>
        <v>A</v>
      </c>
      <c r="OC6">
        <v>1</v>
      </c>
      <c r="OE6" t="str">
        <f>IF(OI6=0,"",IFERROR(VLOOKUP(OE$22&amp;$C6,'FPL FIX2'!$Z$1:$AC$500,MATCH("HOME",'FPL FIX2'!$Z$1:$AC$1,0),0),"")&amp;IFERROR(VLOOKUP(OE$22&amp;$C6,'FPL FIX2'!$AA$1:$AB$500,MATCH("AWAY",'FPL FIX2'!$AA$1:$AB$1,0),0),""))</f>
        <v/>
      </c>
      <c r="OG6" t="str">
        <f t="shared" si="68"/>
        <v/>
      </c>
      <c r="OI6">
        <v>1</v>
      </c>
      <c r="OK6" t="str">
        <f>IF(OO6=0,"",IFERROR(VLOOKUP(OK$22&amp;$C6,'FPL FIX2'!$Z$1:$AC$500,MATCH("HOME",'FPL FIX2'!$Z$1:$AC$1,0),0),"")&amp;IFERROR(VLOOKUP(OK$22&amp;$C6,'FPL FIX2'!$AA$1:$AB$500,MATCH("AWAY",'FPL FIX2'!$AA$1:$AB$1,0),0),""))</f>
        <v>WOL</v>
      </c>
      <c r="OM6" t="str">
        <f t="shared" si="69"/>
        <v>H</v>
      </c>
      <c r="OO6">
        <v>1</v>
      </c>
      <c r="OQ6" t="s">
        <v>13</v>
      </c>
      <c r="OS6" t="str">
        <f t="shared" si="70"/>
        <v>H</v>
      </c>
      <c r="OU6">
        <v>1</v>
      </c>
      <c r="OW6" t="str">
        <f>IF(PA6=0,"",IFERROR(VLOOKUP(OW$22&amp;$C6,'FPL FIX2'!$Z$1:$AC$500,MATCH("HOME",'FPL FIX2'!$Z$1:$AC$1,0),0),"")&amp;IFERROR(VLOOKUP(OW$22&amp;$C6,'FPL FIX2'!$AA$1:$AB$500,MATCH("AWAY",'FPL FIX2'!$AA$1:$AB$1,0),0),""))</f>
        <v>EVE</v>
      </c>
      <c r="OY6" t="str">
        <f t="shared" si="71"/>
        <v>H</v>
      </c>
      <c r="PA6">
        <v>1</v>
      </c>
      <c r="PC6" t="str">
        <f>IF(PG6=0,"",IFERROR(VLOOKUP(PC$22&amp;$C6,'FPL FIX2'!$Z$1:$AC$500,MATCH("HOME",'FPL FIX2'!$Z$1:$AC$1,0),0),"")&amp;IFERROR(VLOOKUP(PC$22&amp;$C6,'FPL FIX2'!$AA$1:$AB$500,MATCH("AWAY",'FPL FIX2'!$AA$1:$AB$1,0),0),""))</f>
        <v/>
      </c>
      <c r="PE6" t="str">
        <f t="shared" si="72"/>
        <v/>
      </c>
      <c r="PG6">
        <v>1</v>
      </c>
      <c r="PI6" t="str">
        <f>IF(PM6=0,"",IFERROR(VLOOKUP(PI$22&amp;$C6,'FPL FIX2'!$Z$1:$AC$500,MATCH("HOME",'FPL FIX2'!$Z$1:$AC$1,0),0),"")&amp;IFERROR(VLOOKUP(PI$22&amp;$C6,'FPL FIX2'!$AA$1:$AB$500,MATCH("AWAY",'FPL FIX2'!$AA$1:$AB$1,0),0),""))</f>
        <v>ars</v>
      </c>
      <c r="PK6" t="str">
        <f t="shared" si="73"/>
        <v>A</v>
      </c>
      <c r="PM6">
        <v>1</v>
      </c>
      <c r="PO6" t="s">
        <v>1274</v>
      </c>
      <c r="PQ6" t="str">
        <f t="shared" si="74"/>
        <v>A</v>
      </c>
      <c r="PS6">
        <v>1</v>
      </c>
      <c r="PU6" t="str">
        <f>IF(PY6=0,"",IFERROR(VLOOKUP(PU$22&amp;$C6,'FPL FIX2'!$Z$1:$AC$500,MATCH("HOME",'FPL FIX2'!$Z$1:$AC$1,0),0),"")&amp;IFERROR(VLOOKUP(PU$22&amp;$C6,'FPL FIX2'!$AA$1:$AB$500,MATCH("AWAY",'FPL FIX2'!$AA$1:$AB$1,0),0),""))</f>
        <v>SOU</v>
      </c>
      <c r="PW6" t="str">
        <f t="shared" si="75"/>
        <v>H</v>
      </c>
      <c r="PY6">
        <v>1</v>
      </c>
      <c r="QA6" t="s">
        <v>12</v>
      </c>
      <c r="QC6" t="str">
        <f t="shared" si="76"/>
        <v>H</v>
      </c>
      <c r="QE6">
        <v>1</v>
      </c>
      <c r="QG6" t="str">
        <f>IF(QK6=0,"",IFERROR(VLOOKUP(QG$22&amp;$C6,'FPL FIX2'!$Z$1:$AC$500,MATCH("HOME",'FPL FIX2'!$Z$1:$AC$1,0),0),"")&amp;IFERROR(VLOOKUP(QG$22&amp;$C6,'FPL FIX2'!$AA$1:$AB$500,MATCH("AWAY",'FPL FIX2'!$AA$1:$AB$1,0),0),""))</f>
        <v>avl</v>
      </c>
      <c r="QI6" t="str">
        <f t="shared" si="77"/>
        <v>A</v>
      </c>
      <c r="QK6">
        <v>1</v>
      </c>
      <c r="QM6" t="str">
        <f>IF(QQ6=0,"",IFERROR(VLOOKUP(QM$22&amp;$C6,'FPL FIX2'!$Z$1:$AC$500,MATCH("HOME",'FPL FIX2'!$Z$1:$AC$1,0),0),"")&amp;IFERROR(VLOOKUP(QM$22&amp;$C6,'FPL FIX2'!$AA$1:$AB$500,MATCH("AWAY",'FPL FIX2'!$AA$1:$AB$1,0),0),""))</f>
        <v/>
      </c>
      <c r="QO6" t="str">
        <f t="shared" si="78"/>
        <v/>
      </c>
      <c r="QQ6">
        <v>1</v>
      </c>
    </row>
    <row r="7" spans="1:459" x14ac:dyDescent="0.3">
      <c r="A7" s="158">
        <f t="shared" si="0"/>
        <v>6</v>
      </c>
      <c r="B7" t="s">
        <v>66</v>
      </c>
      <c r="C7" t="str">
        <f t="shared" si="1"/>
        <v>CHE</v>
      </c>
      <c r="D7" s="12" t="str">
        <f t="shared" si="2"/>
        <v>che</v>
      </c>
      <c r="E7" t="str">
        <f>IF(I7=0,"",IFERROR(VLOOKUP(E$22&amp;$C7,'FPL FIX2'!$Z$1:$AC$500,MATCH("HOME",'FPL FIX2'!$Z$1:$AC$1,0),0),"")&amp;IFERROR(VLOOKUP(E$22&amp;$C7,'FPL FIX2'!$AA$1:$AB$500,MATCH("AWAY",'FPL FIX2'!$AA$1:$AB$1,0),0),""))</f>
        <v>eve</v>
      </c>
      <c r="G7" t="str">
        <f t="shared" si="3"/>
        <v>A</v>
      </c>
      <c r="I7">
        <v>1</v>
      </c>
      <c r="K7" t="str">
        <f>IF(O7=0,"",IFERROR(VLOOKUP(K$22&amp;$C7,'FPL FIX2'!$Z$1:$AC$500,MATCH("HOME",'FPL FIX2'!$Z$1:$AC$1,0),0),"")&amp;IFERROR(VLOOKUP(K$22&amp;$C7,'FPL FIX2'!$AA$1:$AB$500,MATCH("AWAY",'FPL FIX2'!$AA$1:$AB$1,0),0),""))</f>
        <v/>
      </c>
      <c r="M7" t="str">
        <f t="shared" si="4"/>
        <v/>
      </c>
      <c r="O7">
        <v>1</v>
      </c>
      <c r="Q7" t="str">
        <f>IF(U7=0,"",IFERROR(VLOOKUP(Q$22&amp;$C7,'FPL FIX2'!$Z$1:$AC$500,MATCH("HOME",'FPL FIX2'!$Z$1:$AC$1,0),0),"")&amp;IFERROR(VLOOKUP(Q$22&amp;$C7,'FPL FIX2'!$AA$1:$AB$500,MATCH("AWAY",'FPL FIX2'!$AA$1:$AB$1,0),0),""))</f>
        <v>TOT</v>
      </c>
      <c r="S7" t="str">
        <f t="shared" si="5"/>
        <v>H</v>
      </c>
      <c r="U7">
        <v>1</v>
      </c>
      <c r="W7" t="str">
        <f>IF(AA7=0,"",IFERROR(VLOOKUP(W$22&amp;$C7,'FPL FIX2'!$Z$1:$AC$500,MATCH("HOME",'FPL FIX2'!$Z$1:$AC$1,0),0),"")&amp;IFERROR(VLOOKUP(W$22&amp;$C7,'FPL FIX2'!$AA$1:$AB$500,MATCH("AWAY",'FPL FIX2'!$AA$1:$AB$1,0),0),""))</f>
        <v/>
      </c>
      <c r="Y7" t="str">
        <f t="shared" si="6"/>
        <v/>
      </c>
      <c r="AA7">
        <v>1</v>
      </c>
      <c r="AC7" t="str">
        <f>IF(AG7=0,"",IFERROR(VLOOKUP(AC$22&amp;$C7,'FPL FIX2'!$Z$1:$AC$500,MATCH("HOME",'FPL FIX2'!$Z$1:$AC$1,0),0),"")&amp;IFERROR(VLOOKUP(AC$22&amp;$C7,'FPL FIX2'!$AA$1:$AB$500,MATCH("AWAY",'FPL FIX2'!$AA$1:$AB$1,0),0),""))</f>
        <v>lee</v>
      </c>
      <c r="AE7" t="str">
        <f t="shared" si="7"/>
        <v>A</v>
      </c>
      <c r="AG7">
        <v>1</v>
      </c>
      <c r="AI7" t="str">
        <f>IF(AM7=0,"",IFERROR(VLOOKUP(AI$22&amp;$C7,'FPL FIX2'!$Z$1:$AC$500,MATCH("HOME",'FPL FIX2'!$Z$1:$AC$1,0),0),"")&amp;IFERROR(VLOOKUP(AI$22&amp;$C7,'FPL FIX2'!$AA$1:$AB$500,MATCH("AWAY",'FPL FIX2'!$AA$1:$AB$1,0),0),""))</f>
        <v/>
      </c>
      <c r="AK7" t="str">
        <f t="shared" si="8"/>
        <v/>
      </c>
      <c r="AM7">
        <v>1</v>
      </c>
      <c r="AO7" t="str">
        <f>IF(AS7=0,"",IFERROR(VLOOKUP(AO$22&amp;$C7,'FPL FIX2'!$Z$1:$AC$500,MATCH("HOME",'FPL FIX2'!$Z$1:$AC$1,0),0),"")&amp;IFERROR(VLOOKUP(AO$22&amp;$C7,'FPL FIX2'!$AA$1:$AB$500,MATCH("AWAY",'FPL FIX2'!$AA$1:$AB$1,0),0),""))</f>
        <v>LEI</v>
      </c>
      <c r="AQ7" t="str">
        <f t="shared" si="9"/>
        <v>H</v>
      </c>
      <c r="AS7">
        <v>1</v>
      </c>
      <c r="AU7" t="str">
        <f>IF(AY7=0,"",IFERROR(VLOOKUP(AU$22&amp;$C7,'FPL FIX2'!$Z$1:$AC$500,MATCH("HOME",'FPL FIX2'!$Z$1:$AC$1,0),0),"")&amp;IFERROR(VLOOKUP(AU$22&amp;$C7,'FPL FIX2'!$AA$1:$AB$500,MATCH("AWAY",'FPL FIX2'!$AA$1:$AB$1,0),0),""))</f>
        <v/>
      </c>
      <c r="AW7" t="str">
        <f t="shared" si="10"/>
        <v/>
      </c>
      <c r="AY7">
        <v>1</v>
      </c>
      <c r="BA7" t="str">
        <f>IF(BE7=0,"",IFERROR(VLOOKUP(BA$22&amp;$C7,'FPL FIX2'!$Z$1:$AC$500,MATCH("HOME",'FPL FIX2'!$Z$1:$AC$1,0),0),"")&amp;IFERROR(VLOOKUP(BA$22&amp;$C7,'FPL FIX2'!$AA$1:$AB$500,MATCH("AWAY",'FPL FIX2'!$AA$1:$AB$1,0),0),""))</f>
        <v>sou</v>
      </c>
      <c r="BC7" t="str">
        <f t="shared" si="11"/>
        <v>A</v>
      </c>
      <c r="BE7">
        <v>1</v>
      </c>
      <c r="BG7" t="str">
        <f>IF(BK7=0,"",IFERROR(VLOOKUP(BG$22&amp;$C7,'FPL FIX2'!$Z$1:$AC$500,MATCH("HOME",'FPL FIX2'!$Z$1:$AC$1,0),0),"")&amp;IFERROR(VLOOKUP(BG$22&amp;$C7,'FPL FIX2'!$AA$1:$AB$500,MATCH("AWAY",'FPL FIX2'!$AA$1:$AB$1,0),0),""))</f>
        <v/>
      </c>
      <c r="BI7" t="str">
        <f t="shared" si="12"/>
        <v/>
      </c>
      <c r="BK7">
        <v>1</v>
      </c>
      <c r="BM7" t="str">
        <f>IF(BQ7=0,"",IFERROR(VLOOKUP(BM$22&amp;$C7,'FPL FIX2'!$Z$1:$AC$500,MATCH("HOME",'FPL FIX2'!$Z$1:$AC$1,0),0),"")&amp;IFERROR(VLOOKUP(BM$22&amp;$C7,'FPL FIX2'!$AA$1:$AB$500,MATCH("AWAY",'FPL FIX2'!$AA$1:$AB$1,0),0),""))</f>
        <v>WHU</v>
      </c>
      <c r="BO7" t="str">
        <f t="shared" si="13"/>
        <v>H</v>
      </c>
      <c r="BQ7">
        <v>1</v>
      </c>
      <c r="BS7" t="str">
        <f>IF(BW7=0,"",IFERROR(VLOOKUP(BS$22&amp;$C7,'FPL FIX2'!$Z$1:$AC$500,MATCH("HOME",'FPL FIX2'!$Z$1:$AC$1,0),0),"")&amp;IFERROR(VLOOKUP(BS$22&amp;$C7,'FPL FIX2'!$AA$1:$AB$500,MATCH("AWAY",'FPL FIX2'!$AA$1:$AB$1,0),0),""))</f>
        <v/>
      </c>
      <c r="BU7" t="str">
        <f t="shared" si="14"/>
        <v/>
      </c>
      <c r="BW7">
        <v>1</v>
      </c>
      <c r="BY7" t="str">
        <f>IF(CC7=0,"",IFERROR(VLOOKUP(BY$22&amp;$C7,'FPL FIX2'!$Z$1:$AC$500,MATCH("HOME",'FPL FIX2'!$Z$1:$AC$1,0),0),"")&amp;IFERROR(VLOOKUP(BY$22&amp;$C7,'FPL FIX2'!$AA$1:$AB$500,MATCH("AWAY",'FPL FIX2'!$AA$1:$AB$1,0),0),""))</f>
        <v/>
      </c>
      <c r="CA7" t="str">
        <f t="shared" si="15"/>
        <v/>
      </c>
      <c r="CC7">
        <v>1</v>
      </c>
      <c r="CE7" t="str">
        <f>IF(CI7=0,"",IFERROR(VLOOKUP(CE$22&amp;$C7,'FPL FIX2'!$Z$1:$AC$500,MATCH("HOME",'FPL FIX2'!$Z$1:$AC$1,0),0),"")&amp;IFERROR(VLOOKUP(CE$22&amp;$C7,'FPL FIX2'!$AA$1:$AB$500,MATCH("AWAY",'FPL FIX2'!$AA$1:$AB$1,0),0),""))</f>
        <v/>
      </c>
      <c r="CG7" t="str">
        <f t="shared" si="16"/>
        <v/>
      </c>
      <c r="CI7">
        <v>1</v>
      </c>
      <c r="CK7" t="str">
        <f>IF(CO7=0,"",IFERROR(VLOOKUP(CK$22&amp;$C7,'FPL FIX2'!$Z$1:$AC$500,MATCH("HOME",'FPL FIX2'!$Z$1:$AC$1,0),0),"")&amp;IFERROR(VLOOKUP(CK$22&amp;$C7,'FPL FIX2'!$AA$1:$AB$500,MATCH("AWAY",'FPL FIX2'!$AA$1:$AB$1,0),0),""))</f>
        <v/>
      </c>
      <c r="CM7" t="str">
        <f t="shared" si="17"/>
        <v/>
      </c>
      <c r="CO7">
        <v>1</v>
      </c>
      <c r="CQ7" t="str">
        <f>IF(CU7=0,"",IFERROR(VLOOKUP(CQ$22&amp;$C7,'FPL FIX2'!$Z$1:$AC$500,MATCH("HOME",'FPL FIX2'!$Z$1:$AC$1,0),0),"")&amp;IFERROR(VLOOKUP(CQ$22&amp;$C7,'FPL FIX2'!$AA$1:$AB$500,MATCH("AWAY",'FPL FIX2'!$AA$1:$AB$1,0),0),""))</f>
        <v/>
      </c>
      <c r="CS7" t="str">
        <f t="shared" si="18"/>
        <v/>
      </c>
      <c r="CU7">
        <v>1</v>
      </c>
      <c r="CW7" t="str">
        <f>IF(DA7=0,"",IFERROR(VLOOKUP(CW$22&amp;$C7,'FPL FIX2'!$Z$1:$AC$500,MATCH("HOME",'FPL FIX2'!$Z$1:$AC$1,0),0),"")&amp;IFERROR(VLOOKUP(CW$22&amp;$C7,'FPL FIX2'!$AA$1:$AB$500,MATCH("AWAY",'FPL FIX2'!$AA$1:$AB$1,0),0),""))</f>
        <v>cry</v>
      </c>
      <c r="CY7" t="str">
        <f t="shared" si="19"/>
        <v>A</v>
      </c>
      <c r="DA7">
        <v>1</v>
      </c>
      <c r="DC7" t="str">
        <f>IF(DG7=0,"",IFERROR(VLOOKUP(DC$22&amp;$C7,'FPL FIX2'!$Z$1:$AC$500,MATCH("HOME",'FPL FIX2'!$Z$1:$AC$1,0),0),"")&amp;IFERROR(VLOOKUP(DC$22&amp;$C7,'FPL FIX2'!$AA$1:$AB$500,MATCH("AWAY",'FPL FIX2'!$AA$1:$AB$1,0),0),""))</f>
        <v/>
      </c>
      <c r="DE7" t="str">
        <f t="shared" si="20"/>
        <v/>
      </c>
      <c r="DG7">
        <v>1</v>
      </c>
      <c r="DI7" t="str">
        <f>IF(DM7=0,"",IFERROR(VLOOKUP(DI$22&amp;$C7,'FPL FIX2'!$Z$1:$AC$500,MATCH("HOME",'FPL FIX2'!$Z$1:$AC$1,0),0),"")&amp;IFERROR(VLOOKUP(DI$22&amp;$C7,'FPL FIX2'!$AA$1:$AB$500,MATCH("AWAY",'FPL FIX2'!$AA$1:$AB$1,0),0),""))</f>
        <v>WOL</v>
      </c>
      <c r="DK7" t="str">
        <f t="shared" si="21"/>
        <v>H</v>
      </c>
      <c r="DM7">
        <v>1</v>
      </c>
      <c r="DO7" t="str">
        <f>IF(DS7=0,"",IFERROR(VLOOKUP(DO$22&amp;$C7,'FPL FIX2'!$Z$1:$AC$500,MATCH("HOME",'FPL FIX2'!$Z$1:$AC$1,0),0),"")&amp;IFERROR(VLOOKUP(DO$22&amp;$C7,'FPL FIX2'!$AA$1:$AB$500,MATCH("AWAY",'FPL FIX2'!$AA$1:$AB$1,0),0),""))</f>
        <v/>
      </c>
      <c r="DQ7" t="str">
        <f t="shared" si="22"/>
        <v/>
      </c>
      <c r="DS7">
        <v>1</v>
      </c>
      <c r="DU7" t="str">
        <f>IF(DY7=0,"",IFERROR(VLOOKUP(DU$22&amp;$C7,'FPL FIX2'!$Z$1:$AC$500,MATCH("HOME",'FPL FIX2'!$Z$1:$AC$1,0),0),"")&amp;IFERROR(VLOOKUP(DU$22&amp;$C7,'FPL FIX2'!$AA$1:$AB$500,MATCH("AWAY",'FPL FIX2'!$AA$1:$AB$1,0),0),""))</f>
        <v>avl</v>
      </c>
      <c r="DW7" t="str">
        <f t="shared" si="23"/>
        <v>A</v>
      </c>
      <c r="DY7">
        <v>1</v>
      </c>
      <c r="EA7" t="str">
        <f>IF(EE7=0,"",IFERROR(VLOOKUP(EA$22&amp;$C7,'FPL FIX2'!$Z$1:$AC$500,MATCH("HOME",'FPL FIX2'!$Z$1:$AC$1,0),0),"")&amp;IFERROR(VLOOKUP(EA$22&amp;$C7,'FPL FIX2'!$AA$1:$AB$500,MATCH("AWAY",'FPL FIX2'!$AA$1:$AB$1,0),0),""))</f>
        <v/>
      </c>
      <c r="EC7" t="str">
        <f t="shared" si="24"/>
        <v/>
      </c>
      <c r="EE7">
        <v>1</v>
      </c>
      <c r="EG7" t="str">
        <f>IF(EK7=0,"",IFERROR(VLOOKUP(EG$22&amp;$C7,'FPL FIX2'!$Z$1:$AC$500,MATCH("HOME",'FPL FIX2'!$Z$1:$AC$1,0),0),"")&amp;IFERROR(VLOOKUP(EG$22&amp;$C7,'FPL FIX2'!$AA$1:$AB$500,MATCH("AWAY",'FPL FIX2'!$AA$1:$AB$1,0),0),""))</f>
        <v>bre</v>
      </c>
      <c r="EI7" t="str">
        <f t="shared" si="25"/>
        <v>A</v>
      </c>
      <c r="EK7">
        <v>1</v>
      </c>
      <c r="EM7" t="str">
        <f>IF(EQ7=0,"",IFERROR(VLOOKUP(EM$22&amp;$C7,'FPL FIX2'!$Z$1:$AC$500,MATCH("HOME",'FPL FIX2'!$Z$1:$AC$1,0),0),"")&amp;IFERROR(VLOOKUP(EM$22&amp;$C7,'FPL FIX2'!$AA$1:$AB$500,MATCH("AWAY",'FPL FIX2'!$AA$1:$AB$1,0),0),""))</f>
        <v/>
      </c>
      <c r="EO7" t="str">
        <f t="shared" si="26"/>
        <v/>
      </c>
      <c r="EQ7">
        <v>1</v>
      </c>
      <c r="ES7" t="str">
        <f>IF(EW7=0,"",IFERROR(VLOOKUP(ES$22&amp;$C7,'FPL FIX2'!$Z$1:$AC$500,MATCH("HOME",'FPL FIX2'!$Z$1:$AC$1,0),0),"")&amp;IFERROR(VLOOKUP(ES$22&amp;$C7,'FPL FIX2'!$AA$1:$AB$500,MATCH("AWAY",'FPL FIX2'!$AA$1:$AB$1,0),0),""))</f>
        <v>MUN</v>
      </c>
      <c r="EU7" t="str">
        <f t="shared" si="27"/>
        <v>H</v>
      </c>
      <c r="EW7">
        <v>1</v>
      </c>
      <c r="EY7" t="str">
        <f>IF(FC7=0,"",IFERROR(VLOOKUP(EY$22&amp;$C7,'FPL FIX2'!$Z$1:$AC$500,MATCH("HOME",'FPL FIX2'!$Z$1:$AC$1,0),0),"")&amp;IFERROR(VLOOKUP(EY$22&amp;$C7,'FPL FIX2'!$AA$1:$AB$500,MATCH("AWAY",'FPL FIX2'!$AA$1:$AB$1,0),0),""))</f>
        <v/>
      </c>
      <c r="FA7" t="str">
        <f t="shared" si="28"/>
        <v/>
      </c>
      <c r="FC7">
        <v>1</v>
      </c>
      <c r="FE7" t="str">
        <f>IF(FI7=0,"",IFERROR(VLOOKUP(FE$22&amp;$C7,'FPL FIX2'!$Z$1:$AC$500,MATCH("HOME",'FPL FIX2'!$Z$1:$AC$1,0),0),"")&amp;IFERROR(VLOOKUP(FE$22&amp;$C7,'FPL FIX2'!$AA$1:$AB$500,MATCH("AWAY",'FPL FIX2'!$AA$1:$AB$1,0),0),""))</f>
        <v>bha</v>
      </c>
      <c r="FG7" t="str">
        <f t="shared" si="29"/>
        <v>A</v>
      </c>
      <c r="FI7">
        <v>1</v>
      </c>
      <c r="FK7" t="str">
        <f>IF(FO7=0,"",IFERROR(VLOOKUP(FK$22&amp;$C7,'FPL FIX2'!$Z$1:$AC$500,MATCH("HOME",'FPL FIX2'!$Z$1:$AC$1,0),0),"")&amp;IFERROR(VLOOKUP(FK$22&amp;$C7,'FPL FIX2'!$AA$1:$AB$500,MATCH("AWAY",'FPL FIX2'!$AA$1:$AB$1,0),0),""))</f>
        <v/>
      </c>
      <c r="FM7" t="str">
        <f t="shared" si="30"/>
        <v/>
      </c>
      <c r="FO7">
        <v>1</v>
      </c>
      <c r="FQ7" t="str">
        <f>IF(FU7=0,"",IFERROR(VLOOKUP(FQ$22&amp;$C7,'FPL FIX2'!$Z$1:$AC$500,MATCH("HOME",'FPL FIX2'!$Z$1:$AC$1,0),0),"")&amp;IFERROR(VLOOKUP(FQ$22&amp;$C7,'FPL FIX2'!$AA$1:$AB$500,MATCH("AWAY",'FPL FIX2'!$AA$1:$AB$1,0),0),""))</f>
        <v>ARS</v>
      </c>
      <c r="FS7" t="str">
        <f t="shared" si="31"/>
        <v>H</v>
      </c>
      <c r="FU7">
        <v>1</v>
      </c>
      <c r="FW7" t="str">
        <f>IF(GA7=0,"",IFERROR(VLOOKUP(FW$22&amp;$C7,'FPL FIX2'!$Z$1:$AC$500,MATCH("HOME",'FPL FIX2'!$Z$1:$AC$1,0),0),"")&amp;IFERROR(VLOOKUP(FW$22&amp;$C7,'FPL FIX2'!$AA$1:$AB$500,MATCH("AWAY",'FPL FIX2'!$AA$1:$AB$1,0),0),""))</f>
        <v/>
      </c>
      <c r="FY7" t="str">
        <f t="shared" si="32"/>
        <v/>
      </c>
      <c r="GA7">
        <v>1</v>
      </c>
      <c r="GC7" t="str">
        <f>IF(GG7=0,"",IFERROR(VLOOKUP(GC$22&amp;$C7,'FPL FIX2'!$Z$1:$AC$500,MATCH("HOME",'FPL FIX2'!$Z$1:$AC$1,0),0),"")&amp;IFERROR(VLOOKUP(GC$22&amp;$C7,'FPL FIX2'!$AA$1:$AB$500,MATCH("AWAY",'FPL FIX2'!$AA$1:$AB$1,0),0),""))</f>
        <v>new</v>
      </c>
      <c r="GE7" t="str">
        <f t="shared" si="33"/>
        <v>A</v>
      </c>
      <c r="GG7">
        <v>1</v>
      </c>
      <c r="GI7" t="str">
        <f>IF(GM7=0,"",IFERROR(VLOOKUP(GI$22&amp;$C7,'FPL FIX2'!$Z$1:$AC$500,MATCH("HOME",'FPL FIX2'!$Z$1:$AC$1,0),0),"")&amp;IFERROR(VLOOKUP(GI$22&amp;$C7,'FPL FIX2'!$AA$1:$AB$500,MATCH("AWAY",'FPL FIX2'!$AA$1:$AB$1,0),0),""))</f>
        <v/>
      </c>
      <c r="GK7" t="str">
        <f t="shared" si="34"/>
        <v/>
      </c>
      <c r="GM7">
        <v>1</v>
      </c>
      <c r="GO7" t="str">
        <f>IF(GS7=0,"",IFERROR(VLOOKUP(GO$22&amp;$C7,'FPL FIX2'!$Z$1:$AC$500,MATCH("HOME",'FPL FIX2'!$Z$1:$AC$1,0),0),"")&amp;IFERROR(VLOOKUP(GO$22&amp;$C7,'FPL FIX2'!$AA$1:$AB$500,MATCH("AWAY",'FPL FIX2'!$AA$1:$AB$1,0),0),""))</f>
        <v>BOU</v>
      </c>
      <c r="GQ7" t="str">
        <f t="shared" si="35"/>
        <v>H</v>
      </c>
      <c r="GS7">
        <v>1</v>
      </c>
      <c r="GU7" t="str">
        <f>IF(GY7=0,"",IFERROR(VLOOKUP(GU$22&amp;$C7,'FPL FIX2'!$Z$1:$AC$500,MATCH("HOME",'FPL FIX2'!$Z$1:$AC$1,0),0),"")&amp;IFERROR(VLOOKUP(GU$22&amp;$C7,'FPL FIX2'!$AA$1:$AB$500,MATCH("AWAY",'FPL FIX2'!$AA$1:$AB$1,0),0),""))</f>
        <v/>
      </c>
      <c r="GW7" t="str">
        <f t="shared" si="36"/>
        <v/>
      </c>
      <c r="GY7">
        <v>1</v>
      </c>
      <c r="HA7" t="str">
        <f>IF(HE7=0,"",IFERROR(VLOOKUP(HA$22&amp;$C7,'FPL FIX2'!$Z$1:$AC$500,MATCH("HOME",'FPL FIX2'!$Z$1:$AC$1,0),0),"")&amp;IFERROR(VLOOKUP(HA$22&amp;$C7,'FPL FIX2'!$AA$1:$AB$500,MATCH("AWAY",'FPL FIX2'!$AA$1:$AB$1,0),0),""))</f>
        <v>nfo</v>
      </c>
      <c r="HC7" t="str">
        <f t="shared" si="37"/>
        <v>A</v>
      </c>
      <c r="HE7">
        <v>1</v>
      </c>
      <c r="HG7" t="str">
        <f>IF(HK7=0,"",IFERROR(VLOOKUP(HG$22&amp;$C7,'FPL FIX2'!$Z$1:$AC$500,MATCH("HOME",'FPL FIX2'!$Z$1:$AC$1,0),0),"")&amp;IFERROR(VLOOKUP(HG$22&amp;$C7,'FPL FIX2'!$AA$1:$AB$500,MATCH("AWAY",'FPL FIX2'!$AA$1:$AB$1,0),0),""))</f>
        <v/>
      </c>
      <c r="HI7" t="str">
        <f t="shared" si="38"/>
        <v/>
      </c>
      <c r="HK7">
        <v>1</v>
      </c>
      <c r="HM7" t="str">
        <f>IF(HQ7=0,"",IFERROR(VLOOKUP(HM$22&amp;$C7,'FPL FIX2'!$Z$1:$AC$500,MATCH("HOME",'FPL FIX2'!$Z$1:$AC$1,0),0),"")&amp;IFERROR(VLOOKUP(HM$22&amp;$C7,'FPL FIX2'!$AA$1:$AB$500,MATCH("AWAY",'FPL FIX2'!$AA$1:$AB$1,0),0),""))</f>
        <v>MCI</v>
      </c>
      <c r="HO7" t="str">
        <f t="shared" si="39"/>
        <v>H</v>
      </c>
      <c r="HQ7">
        <v>1</v>
      </c>
      <c r="HS7" t="str">
        <f>IF(HW7=0,"",IFERROR(VLOOKUP(HS$22&amp;$C7,'FPL FIX2'!$Z$1:$AC$500,MATCH("HOME",'FPL FIX2'!$Z$1:$AC$1,0),0),"")&amp;IFERROR(VLOOKUP(HS$22&amp;$C7,'FPL FIX2'!$AA$1:$AB$500,MATCH("AWAY",'FPL FIX2'!$AA$1:$AB$1,0),0),""))</f>
        <v>ful</v>
      </c>
      <c r="HU7" t="str">
        <f t="shared" si="40"/>
        <v>A</v>
      </c>
      <c r="HW7">
        <v>1</v>
      </c>
      <c r="HY7" t="str">
        <f>IF(IC7=0,"",IFERROR(VLOOKUP(HY$22&amp;$C7,'FPL FIX2'!$Z$1:$AC$500,MATCH("HOME",'FPL FIX2'!$Z$1:$AC$1,0),0),"")&amp;IFERROR(VLOOKUP(HY$22&amp;$C7,'FPL FIX2'!$AA$1:$AB$500,MATCH("AWAY",'FPL FIX2'!$AA$1:$AB$1,0),0),""))</f>
        <v>CRY</v>
      </c>
      <c r="IA7" t="str">
        <f t="shared" si="41"/>
        <v>H</v>
      </c>
      <c r="IC7">
        <v>1</v>
      </c>
      <c r="IE7" t="str">
        <f>IF(II7=0,"",IFERROR(VLOOKUP(IE$22&amp;$C7,'FPL FIX2'!$Z$1:$AC$500,MATCH("HOME",'FPL FIX2'!$Z$1:$AC$1,0),0),"")&amp;IFERROR(VLOOKUP(IE$22&amp;$C7,'FPL FIX2'!$AA$1:$AB$500,MATCH("AWAY",'FPL FIX2'!$AA$1:$AB$1,0),0),""))</f>
        <v/>
      </c>
      <c r="IG7" t="str">
        <f t="shared" si="42"/>
        <v/>
      </c>
      <c r="II7">
        <v>1</v>
      </c>
      <c r="IK7" t="str">
        <f>IF(IO7=0,"",IFERROR(VLOOKUP(IK$22&amp;$C7,'FPL FIX2'!$Z$1:$AC$500,MATCH("HOME",'FPL FIX2'!$Z$1:$AC$1,0),0),"")&amp;IFERROR(VLOOKUP(IK$22&amp;$C7,'FPL FIX2'!$AA$1:$AB$500,MATCH("AWAY",'FPL FIX2'!$AA$1:$AB$1,0),0),""))</f>
        <v>liv</v>
      </c>
      <c r="IM7" t="str">
        <f t="shared" si="43"/>
        <v>A</v>
      </c>
      <c r="IO7">
        <v>1</v>
      </c>
      <c r="IQ7" t="str">
        <f>IF(IU7=0,"",IFERROR(VLOOKUP(IQ$22&amp;$C7,'FPL FIX2'!$Z$1:$AC$500,MATCH("HOME",'FPL FIX2'!$Z$1:$AC$1,0),0),"")&amp;IFERROR(VLOOKUP(IQ$22&amp;$C7,'FPL FIX2'!$AA$1:$AB$500,MATCH("AWAY",'FPL FIX2'!$AA$1:$AB$1,0),0),""))</f>
        <v/>
      </c>
      <c r="IS7" t="str">
        <f t="shared" si="44"/>
        <v/>
      </c>
      <c r="IU7">
        <v>1</v>
      </c>
      <c r="IW7" t="str">
        <f>IF(JA7=0,"",IFERROR(VLOOKUP(IW$22&amp;$C7,'FPL FIX2'!$Z$1:$AC$500,MATCH("HOME",'FPL FIX2'!$Z$1:$AC$1,0),0),"")&amp;IFERROR(VLOOKUP(IW$22&amp;$C7,'FPL FIX2'!$AA$1:$AB$500,MATCH("AWAY",'FPL FIX2'!$AA$1:$AB$1,0),0),""))</f>
        <v>FUL</v>
      </c>
      <c r="IY7" t="str">
        <f t="shared" si="45"/>
        <v>H</v>
      </c>
      <c r="JA7">
        <v>1</v>
      </c>
      <c r="JC7" t="str">
        <f>IF(JG7=0,"",IFERROR(VLOOKUP(JC$22&amp;$C7,'FPL FIX2'!$Z$1:$AC$500,MATCH("HOME",'FPL FIX2'!$Z$1:$AC$1,0),0),"")&amp;IFERROR(VLOOKUP(JC$22&amp;$C7,'FPL FIX2'!$AA$1:$AB$500,MATCH("AWAY",'FPL FIX2'!$AA$1:$AB$1,0),0),""))</f>
        <v/>
      </c>
      <c r="JE7" t="str">
        <f t="shared" si="46"/>
        <v/>
      </c>
      <c r="JG7">
        <v>1</v>
      </c>
      <c r="JI7" t="str">
        <f>IF(JM7=0,"",IFERROR(VLOOKUP(JI$22&amp;$C7,'FPL FIX2'!$Z$1:$AC$500,MATCH("HOME",'FPL FIX2'!$Z$1:$AC$1,0),0),"")&amp;IFERROR(VLOOKUP(JI$22&amp;$C7,'FPL FIX2'!$AA$1:$AB$500,MATCH("AWAY",'FPL FIX2'!$AA$1:$AB$1,0),0),""))</f>
        <v>whu</v>
      </c>
      <c r="JK7" t="str">
        <f t="shared" si="47"/>
        <v>A</v>
      </c>
      <c r="JM7">
        <v>1</v>
      </c>
      <c r="JO7" t="str">
        <f>IF(JS7=0,"",IFERROR(VLOOKUP(JO$22&amp;$C7,'FPL FIX2'!$Z$1:$AC$500,MATCH("HOME",'FPL FIX2'!$Z$1:$AC$1,0),0),"")&amp;IFERROR(VLOOKUP(JO$22&amp;$C7,'FPL FIX2'!$AA$1:$AB$500,MATCH("AWAY",'FPL FIX2'!$AA$1:$AB$1,0),0),""))</f>
        <v/>
      </c>
      <c r="JQ7" t="str">
        <f t="shared" si="48"/>
        <v/>
      </c>
      <c r="JS7">
        <v>1</v>
      </c>
      <c r="JU7" t="str">
        <f>IF(JY7=0,"",IFERROR(VLOOKUP(JU$22&amp;$C7,'FPL FIX2'!$Z$1:$AC$500,MATCH("HOME",'FPL FIX2'!$Z$1:$AC$1,0),0),"")&amp;IFERROR(VLOOKUP(JU$22&amp;$C7,'FPL FIX2'!$AA$1:$AB$500,MATCH("AWAY",'FPL FIX2'!$AA$1:$AB$1,0),0),""))</f>
        <v>SOU</v>
      </c>
      <c r="JW7" t="str">
        <f t="shared" si="49"/>
        <v>H</v>
      </c>
      <c r="JY7">
        <v>1</v>
      </c>
      <c r="KA7" t="str">
        <f>IF(KE7=0,"",IFERROR(VLOOKUP(KA$22&amp;$C7,'FPL FIX2'!$Z$1:$AC$500,MATCH("HOME",'FPL FIX2'!$Z$1:$AC$1,0),0),"")&amp;IFERROR(VLOOKUP(KA$22&amp;$C7,'FPL FIX2'!$AA$1:$AB$500,MATCH("AWAY",'FPL FIX2'!$AA$1:$AB$1,0),0),""))</f>
        <v/>
      </c>
      <c r="KC7" t="str">
        <f t="shared" si="50"/>
        <v/>
      </c>
      <c r="KE7">
        <v>1</v>
      </c>
      <c r="KG7" t="str">
        <f>IF(KK7=0,"",IFERROR(VLOOKUP(KG$22&amp;$C7,'FPL FIX2'!$Z$1:$AC$500,MATCH("HOME",'FPL FIX2'!$Z$1:$AC$1,0),0),"")&amp;IFERROR(VLOOKUP(KG$22&amp;$C7,'FPL FIX2'!$AA$1:$AB$500,MATCH("AWAY",'FPL FIX2'!$AA$1:$AB$1,0),0),""))</f>
        <v>tot</v>
      </c>
      <c r="KI7" t="str">
        <f t="shared" si="51"/>
        <v>A</v>
      </c>
      <c r="KK7">
        <v>1</v>
      </c>
      <c r="KM7" t="str">
        <f>IF(KQ7=0,"",IFERROR(VLOOKUP(KM$22&amp;$C7,'FPL FIX2'!$Z$1:$AC$500,MATCH("HOME",'FPL FIX2'!$Z$1:$AC$1,0),0),"")&amp;IFERROR(VLOOKUP(KM$22&amp;$C7,'FPL FIX2'!$AA$1:$AB$500,MATCH("AWAY",'FPL FIX2'!$AA$1:$AB$1,0),0),""))</f>
        <v/>
      </c>
      <c r="KO7" t="str">
        <f t="shared" si="52"/>
        <v/>
      </c>
      <c r="KQ7">
        <v>1</v>
      </c>
      <c r="KS7" t="str">
        <f>IF(KW7=0,"",IFERROR(VLOOKUP(KS$22&amp;$C7,'FPL FIX2'!$Z$1:$AC$500,MATCH("HOME",'FPL FIX2'!$Z$1:$AC$1,0),0),"")&amp;IFERROR(VLOOKUP(KS$22&amp;$C7,'FPL FIX2'!$AA$1:$AB$500,MATCH("AWAY",'FPL FIX2'!$AA$1:$AB$1,0),0),""))</f>
        <v>LEE</v>
      </c>
      <c r="KU7" t="str">
        <f t="shared" si="53"/>
        <v>H</v>
      </c>
      <c r="KW7">
        <v>1</v>
      </c>
      <c r="KY7" t="str">
        <f>IF(LC7=0,"",IFERROR(VLOOKUP(KY$22&amp;$C7,'FPL FIX2'!$Z$1:$AC$500,MATCH("HOME",'FPL FIX2'!$Z$1:$AC$1,0),0),"")&amp;IFERROR(VLOOKUP(KY$22&amp;$C7,'FPL FIX2'!$AA$1:$AB$500,MATCH("AWAY",'FPL FIX2'!$AA$1:$AB$1,0),0),""))</f>
        <v/>
      </c>
      <c r="LA7" t="str">
        <f t="shared" si="54"/>
        <v/>
      </c>
      <c r="LC7">
        <v>1</v>
      </c>
      <c r="LE7" t="str">
        <f>IF(LI7=0,"",IFERROR(VLOOKUP(LE$22&amp;$C7,'FPL FIX2'!$Z$1:$AC$500,MATCH("HOME",'FPL FIX2'!$Z$1:$AC$1,0),0),"")&amp;IFERROR(VLOOKUP(LE$22&amp;$C7,'FPL FIX2'!$AA$1:$AB$500,MATCH("AWAY",'FPL FIX2'!$AA$1:$AB$1,0),0),""))</f>
        <v>lei</v>
      </c>
      <c r="LG7" t="str">
        <f t="shared" si="55"/>
        <v>A</v>
      </c>
      <c r="LI7">
        <v>1</v>
      </c>
      <c r="LK7" t="str">
        <f>IF(LO7=0,"",IFERROR(VLOOKUP(LK$22&amp;$C7,'FPL FIX2'!$Z$1:$AC$500,MATCH("HOME",'FPL FIX2'!$Z$1:$AC$1,0),0),"")&amp;IFERROR(VLOOKUP(LK$22&amp;$C7,'FPL FIX2'!$AA$1:$AB$500,MATCH("AWAY",'FPL FIX2'!$AA$1:$AB$1,0),0),""))</f>
        <v/>
      </c>
      <c r="LM7" t="str">
        <f t="shared" si="56"/>
        <v/>
      </c>
      <c r="LO7">
        <v>1</v>
      </c>
      <c r="LQ7" t="str">
        <f>IF(LU7=0,"",IFERROR(VLOOKUP(LQ$22&amp;$C7,'FPL FIX2'!$Z$1:$AC$500,MATCH("HOME",'FPL FIX2'!$Z$1:$AC$1,0),0),"")&amp;IFERROR(VLOOKUP(LQ$22&amp;$C7,'FPL FIX2'!$AA$1:$AB$500,MATCH("AWAY",'FPL FIX2'!$AA$1:$AB$1,0),0),""))</f>
        <v>EVE</v>
      </c>
      <c r="LS7" t="str">
        <f t="shared" si="57"/>
        <v>H</v>
      </c>
      <c r="LU7">
        <v>1</v>
      </c>
      <c r="LW7" t="str">
        <f>IF(MA7=0,"",IFERROR(VLOOKUP(LW$22&amp;$C7,'FPL FIX2'!$Z$1:$AC$500,MATCH("HOME",'FPL FIX2'!$Z$1:$AC$1,0),0),"")&amp;IFERROR(VLOOKUP(LW$22&amp;$C7,'FPL FIX2'!$AA$1:$AB$500,MATCH("AWAY",'FPL FIX2'!$AA$1:$AB$1,0),0),""))</f>
        <v/>
      </c>
      <c r="LY7" t="str">
        <f t="shared" si="58"/>
        <v/>
      </c>
      <c r="MA7">
        <v>1</v>
      </c>
      <c r="MC7" t="str">
        <f>IF(MG7=0,"",IFERROR(VLOOKUP(MC$22&amp;$C7,'FPL FIX2'!$Z$1:$AC$500,MATCH("HOME",'FPL FIX2'!$Z$1:$AC$1,0),0),"")&amp;IFERROR(VLOOKUP(MC$22&amp;$C7,'FPL FIX2'!$AA$1:$AB$500,MATCH("AWAY",'FPL FIX2'!$AA$1:$AB$1,0),0),""))</f>
        <v>AVL</v>
      </c>
      <c r="ME7" t="str">
        <f t="shared" si="59"/>
        <v>H</v>
      </c>
      <c r="MG7">
        <v>1</v>
      </c>
      <c r="MI7" t="str">
        <f>IF(MM7=0,"",IFERROR(VLOOKUP(MI$22&amp;$C7,'FPL FIX2'!$Z$1:$AC$500,MATCH("HOME",'FPL FIX2'!$Z$1:$AC$1,0),0),"")&amp;IFERROR(VLOOKUP(MI$22&amp;$C7,'FPL FIX2'!$AA$1:$AB$500,MATCH("AWAY",'FPL FIX2'!$AA$1:$AB$1,0),0),""))</f>
        <v>LIV</v>
      </c>
      <c r="MK7" t="str">
        <f t="shared" si="60"/>
        <v>H</v>
      </c>
      <c r="MM7">
        <v>1</v>
      </c>
      <c r="MO7" t="str">
        <f>IF(MS7=0,"",IFERROR(VLOOKUP(MO$22&amp;$C7,'FPL FIX2'!$Z$1:$AC$500,MATCH("HOME",'FPL FIX2'!$Z$1:$AC$1,0),0),"")&amp;IFERROR(VLOOKUP(MO$22&amp;$C7,'FPL FIX2'!$AA$1:$AB$500,MATCH("AWAY",'FPL FIX2'!$AA$1:$AB$1,0),0),""))</f>
        <v>wol</v>
      </c>
      <c r="MQ7" t="str">
        <f t="shared" si="61"/>
        <v>A</v>
      </c>
      <c r="MS7">
        <v>1</v>
      </c>
      <c r="MU7" t="str">
        <f>IF(MY7=0,"",IFERROR(VLOOKUP(MU$22&amp;$C7,'FPL FIX2'!$Z$1:$AC$500,MATCH("HOME",'FPL FIX2'!$Z$1:$AC$1,0),0),"")&amp;IFERROR(VLOOKUP(MU$22&amp;$C7,'FPL FIX2'!$AA$1:$AB$500,MATCH("AWAY",'FPL FIX2'!$AA$1:$AB$1,0),0),""))</f>
        <v/>
      </c>
      <c r="MW7" t="str">
        <f t="shared" si="62"/>
        <v/>
      </c>
      <c r="MY7">
        <v>1</v>
      </c>
      <c r="NA7" t="str">
        <f>IF(NE7=0,"",IFERROR(VLOOKUP(NA$22&amp;$C7,'FPL FIX2'!$Z$1:$AC$500,MATCH("HOME",'FPL FIX2'!$Z$1:$AC$1,0),0),"")&amp;IFERROR(VLOOKUP(NA$22&amp;$C7,'FPL FIX2'!$AA$1:$AB$500,MATCH("AWAY",'FPL FIX2'!$AA$1:$AB$1,0),0),""))</f>
        <v>BHA</v>
      </c>
      <c r="NC7" t="str">
        <f t="shared" si="63"/>
        <v>H</v>
      </c>
      <c r="NE7">
        <v>1</v>
      </c>
      <c r="NG7" t="str">
        <f>IF(NK7=0,"",IFERROR(VLOOKUP(NG$22&amp;$C7,'FPL FIX2'!$Z$1:$AC$500,MATCH("HOME",'FPL FIX2'!$Z$1:$AC$1,0),0),"")&amp;IFERROR(VLOOKUP(NG$22&amp;$C7,'FPL FIX2'!$AA$1:$AB$500,MATCH("AWAY",'FPL FIX2'!$AA$1:$AB$1,0),0),""))</f>
        <v/>
      </c>
      <c r="NI7" t="str">
        <f t="shared" si="64"/>
        <v/>
      </c>
      <c r="NK7">
        <v>1</v>
      </c>
      <c r="NM7" t="str">
        <f>IF(NQ7=0,"",IFERROR(VLOOKUP(NM$22&amp;$C7,'FPL FIX2'!$Z$1:$AC$500,MATCH("HOME",'FPL FIX2'!$Z$1:$AC$1,0),0),"")&amp;IFERROR(VLOOKUP(NM$22&amp;$C7,'FPL FIX2'!$AA$1:$AB$500,MATCH("AWAY",'FPL FIX2'!$AA$1:$AB$1,0),0),""))</f>
        <v/>
      </c>
      <c r="NO7" t="str">
        <f t="shared" si="65"/>
        <v/>
      </c>
      <c r="NQ7">
        <v>0</v>
      </c>
      <c r="NS7" t="str">
        <f>IF(NW7=0,"",IFERROR(VLOOKUP(NS$22&amp;$C7,'FPL FIX2'!$Z$1:$AC$500,MATCH("HOME",'FPL FIX2'!$Z$1:$AC$1,0),0),"")&amp;IFERROR(VLOOKUP(NS$22&amp;$C7,'FPL FIX2'!$AA$1:$AB$500,MATCH("AWAY",'FPL FIX2'!$AA$1:$AB$1,0),0),""))</f>
        <v/>
      </c>
      <c r="NU7" t="str">
        <f t="shared" si="66"/>
        <v/>
      </c>
      <c r="NW7">
        <v>1</v>
      </c>
      <c r="NY7" t="str">
        <f>IF(OC7=0,"",IFERROR(VLOOKUP(NY$22&amp;$C7,'FPL FIX2'!$Z$1:$AC$500,MATCH("HOME",'FPL FIX2'!$Z$1:$AC$1,0),0),"")&amp;IFERROR(VLOOKUP(NY$22&amp;$C7,'FPL FIX2'!$AA$1:$AB$500,MATCH("AWAY",'FPL FIX2'!$AA$1:$AB$1,0),0),""))</f>
        <v>BRE</v>
      </c>
      <c r="OA7" t="str">
        <f t="shared" si="67"/>
        <v>H</v>
      </c>
      <c r="OC7">
        <v>1</v>
      </c>
      <c r="OE7" t="str">
        <f>IF(OI7=0,"",IFERROR(VLOOKUP(OE$22&amp;$C7,'FPL FIX2'!$Z$1:$AC$500,MATCH("HOME",'FPL FIX2'!$Z$1:$AC$1,0),0),"")&amp;IFERROR(VLOOKUP(OE$22&amp;$C7,'FPL FIX2'!$AA$1:$AB$500,MATCH("AWAY",'FPL FIX2'!$AA$1:$AB$1,0),0),""))</f>
        <v/>
      </c>
      <c r="OG7" t="str">
        <f t="shared" si="68"/>
        <v/>
      </c>
      <c r="OI7">
        <v>1</v>
      </c>
      <c r="OK7" t="str">
        <f>IF(OO7=0,"",IFERROR(VLOOKUP(OK$22&amp;$C7,'FPL FIX2'!$Z$1:$AC$500,MATCH("HOME",'FPL FIX2'!$Z$1:$AC$1,0),0),"")&amp;IFERROR(VLOOKUP(OK$22&amp;$C7,'FPL FIX2'!$AA$1:$AB$500,MATCH("AWAY",'FPL FIX2'!$AA$1:$AB$1,0),0),""))</f>
        <v>ars</v>
      </c>
      <c r="OM7" t="str">
        <f t="shared" si="69"/>
        <v>A</v>
      </c>
      <c r="OO7">
        <v>1</v>
      </c>
      <c r="OQ7" t="str">
        <f>IF(OU7=0,"",IFERROR(VLOOKUP(OQ$22&amp;$C7,'FPL FIX2'!$Z$1:$AC$500,MATCH("HOME",'FPL FIX2'!$Z$1:$AC$1,0),0),"")&amp;IFERROR(VLOOKUP(OQ$22&amp;$C7,'FPL FIX2'!$AA$1:$AB$500,MATCH("AWAY",'FPL FIX2'!$AA$1:$AB$1,0),0),""))</f>
        <v/>
      </c>
      <c r="OS7" t="str">
        <f t="shared" si="70"/>
        <v/>
      </c>
      <c r="OU7">
        <v>1</v>
      </c>
      <c r="OW7" t="str">
        <f>IF(PA7=0,"",IFERROR(VLOOKUP(OW$22&amp;$C7,'FPL FIX2'!$Z$1:$AC$500,MATCH("HOME",'FPL FIX2'!$Z$1:$AC$1,0),0),"")&amp;IFERROR(VLOOKUP(OW$22&amp;$C7,'FPL FIX2'!$AA$1:$AB$500,MATCH("AWAY",'FPL FIX2'!$AA$1:$AB$1,0),0),""))</f>
        <v>bou</v>
      </c>
      <c r="OY7" t="str">
        <f t="shared" si="71"/>
        <v>A</v>
      </c>
      <c r="PA7">
        <v>1</v>
      </c>
      <c r="PC7" t="str">
        <f>IF(PG7=0,"",IFERROR(VLOOKUP(PC$22&amp;$C7,'FPL FIX2'!$Z$1:$AC$500,MATCH("HOME",'FPL FIX2'!$Z$1:$AC$1,0),0),"")&amp;IFERROR(VLOOKUP(PC$22&amp;$C7,'FPL FIX2'!$AA$1:$AB$500,MATCH("AWAY",'FPL FIX2'!$AA$1:$AB$1,0),0),""))</f>
        <v/>
      </c>
      <c r="PE7" t="str">
        <f t="shared" si="72"/>
        <v/>
      </c>
      <c r="PG7">
        <v>1</v>
      </c>
      <c r="PI7" t="str">
        <f>IF(PM7=0,"",IFERROR(VLOOKUP(PI$22&amp;$C7,'FPL FIX2'!$Z$1:$AC$500,MATCH("HOME",'FPL FIX2'!$Z$1:$AC$1,0),0),"")&amp;IFERROR(VLOOKUP(PI$22&amp;$C7,'FPL FIX2'!$AA$1:$AB$500,MATCH("AWAY",'FPL FIX2'!$AA$1:$AB$1,0),0),""))</f>
        <v>NFO</v>
      </c>
      <c r="PK7" t="str">
        <f t="shared" si="73"/>
        <v>H</v>
      </c>
      <c r="PM7">
        <v>1</v>
      </c>
      <c r="PO7" t="str">
        <f>IF(PS7=0,"",IFERROR(VLOOKUP(PO$22&amp;$C7,'FPL FIX2'!$Z$1:$AC$500,MATCH("HOME",'FPL FIX2'!$Z$1:$AC$1,0),0),"")&amp;IFERROR(VLOOKUP(PO$22&amp;$C7,'FPL FIX2'!$AA$1:$AB$500,MATCH("AWAY",'FPL FIX2'!$AA$1:$AB$1,0),0),""))</f>
        <v/>
      </c>
      <c r="PQ7" t="str">
        <f t="shared" si="74"/>
        <v/>
      </c>
      <c r="PS7">
        <v>1</v>
      </c>
      <c r="PU7" t="str">
        <f>IF(PY7=0,"",IFERROR(VLOOKUP(PU$22&amp;$C7,'FPL FIX2'!$Z$1:$AC$500,MATCH("HOME",'FPL FIX2'!$Z$1:$AC$1,0),0),"")&amp;IFERROR(VLOOKUP(PU$22&amp;$C7,'FPL FIX2'!$AA$1:$AB$500,MATCH("AWAY",'FPL FIX2'!$AA$1:$AB$1,0),0),""))</f>
        <v>mci</v>
      </c>
      <c r="PW7" t="str">
        <f t="shared" si="75"/>
        <v>A</v>
      </c>
      <c r="PY7">
        <v>1</v>
      </c>
      <c r="QA7" t="s">
        <v>1167</v>
      </c>
      <c r="QC7" t="str">
        <f t="shared" si="76"/>
        <v>A</v>
      </c>
      <c r="QE7">
        <v>1</v>
      </c>
      <c r="QG7" t="str">
        <f>IF(QK7=0,"",IFERROR(VLOOKUP(QG$22&amp;$C7,'FPL FIX2'!$Z$1:$AC$500,MATCH("HOME",'FPL FIX2'!$Z$1:$AC$1,0),0),"")&amp;IFERROR(VLOOKUP(QG$22&amp;$C7,'FPL FIX2'!$AA$1:$AB$500,MATCH("AWAY",'FPL FIX2'!$AA$1:$AB$1,0),0),""))</f>
        <v>NEW</v>
      </c>
      <c r="QI7" t="str">
        <f t="shared" si="77"/>
        <v>H</v>
      </c>
      <c r="QK7">
        <v>1</v>
      </c>
      <c r="QM7" t="str">
        <f>IF(QQ7=0,"",IFERROR(VLOOKUP(QM$22&amp;$C7,'FPL FIX2'!$Z$1:$AC$500,MATCH("HOME",'FPL FIX2'!$Z$1:$AC$1,0),0),"")&amp;IFERROR(VLOOKUP(QM$22&amp;$C7,'FPL FIX2'!$AA$1:$AB$500,MATCH("AWAY",'FPL FIX2'!$AA$1:$AB$1,0),0),""))</f>
        <v/>
      </c>
      <c r="QO7" t="str">
        <f t="shared" si="78"/>
        <v/>
      </c>
      <c r="QQ7">
        <v>1</v>
      </c>
    </row>
    <row r="8" spans="1:459" x14ac:dyDescent="0.3">
      <c r="A8" s="158">
        <f t="shared" si="0"/>
        <v>7</v>
      </c>
      <c r="B8" t="s">
        <v>34</v>
      </c>
      <c r="C8" t="str">
        <f t="shared" si="1"/>
        <v>CRY</v>
      </c>
      <c r="D8" s="12" t="str">
        <f t="shared" si="2"/>
        <v>cry</v>
      </c>
      <c r="E8" t="str">
        <f>IF(I8=0,"",IFERROR(VLOOKUP(E$22&amp;$C8,'FPL FIX2'!$Z$1:$AC$500,MATCH("HOME",'FPL FIX2'!$Z$1:$AC$1,0),0),"")&amp;IFERROR(VLOOKUP(E$22&amp;$C8,'FPL FIX2'!$AA$1:$AB$500,MATCH("AWAY",'FPL FIX2'!$AA$1:$AB$1,0),0),""))</f>
        <v/>
      </c>
      <c r="G8" t="str">
        <f t="shared" si="3"/>
        <v/>
      </c>
      <c r="I8">
        <v>1</v>
      </c>
      <c r="K8" t="str">
        <f>IF(O8=0,"",IFERROR(VLOOKUP(K$22&amp;$C8,'FPL FIX2'!$Z$1:$AC$500,MATCH("HOME",'FPL FIX2'!$Z$1:$AC$1,0),0),"")&amp;IFERROR(VLOOKUP(K$22&amp;$C8,'FPL FIX2'!$AA$1:$AB$500,MATCH("AWAY",'FPL FIX2'!$AA$1:$AB$1,0),0),""))</f>
        <v/>
      </c>
      <c r="M8" t="str">
        <f t="shared" si="4"/>
        <v/>
      </c>
      <c r="O8">
        <v>1</v>
      </c>
      <c r="Q8" t="str">
        <f>IF(U8=0,"",IFERROR(VLOOKUP(Q$22&amp;$C8,'FPL FIX2'!$Z$1:$AC$500,MATCH("HOME",'FPL FIX2'!$Z$1:$AC$1,0),0),"")&amp;IFERROR(VLOOKUP(Q$22&amp;$C8,'FPL FIX2'!$AA$1:$AB$500,MATCH("AWAY",'FPL FIX2'!$AA$1:$AB$1,0),0),""))</f>
        <v>liv</v>
      </c>
      <c r="S8" t="str">
        <f t="shared" si="5"/>
        <v>A</v>
      </c>
      <c r="U8">
        <v>1</v>
      </c>
      <c r="W8" t="str">
        <f>IF(AA8=0,"",IFERROR(VLOOKUP(W$22&amp;$C8,'FPL FIX2'!$Z$1:$AC$500,MATCH("HOME",'FPL FIX2'!$Z$1:$AC$1,0),0),"")&amp;IFERROR(VLOOKUP(W$22&amp;$C8,'FPL FIX2'!$AA$1:$AB$500,MATCH("AWAY",'FPL FIX2'!$AA$1:$AB$1,0),0),""))</f>
        <v/>
      </c>
      <c r="Y8" t="str">
        <f t="shared" si="6"/>
        <v/>
      </c>
      <c r="AA8">
        <v>1</v>
      </c>
      <c r="AC8" t="str">
        <f>IF(AG8=0,"",IFERROR(VLOOKUP(AC$22&amp;$C8,'FPL FIX2'!$Z$1:$AC$500,MATCH("HOME",'FPL FIX2'!$Z$1:$AC$1,0),0),"")&amp;IFERROR(VLOOKUP(AC$22&amp;$C8,'FPL FIX2'!$AA$1:$AB$500,MATCH("AWAY",'FPL FIX2'!$AA$1:$AB$1,0),0),""))</f>
        <v>AVL</v>
      </c>
      <c r="AE8" t="str">
        <f t="shared" si="7"/>
        <v>H</v>
      </c>
      <c r="AG8">
        <v>1</v>
      </c>
      <c r="AI8" t="str">
        <f>IF(AM8=0,"",IFERROR(VLOOKUP(AI$22&amp;$C8,'FPL FIX2'!$Z$1:$AC$500,MATCH("HOME",'FPL FIX2'!$Z$1:$AC$1,0),0),"")&amp;IFERROR(VLOOKUP(AI$22&amp;$C8,'FPL FIX2'!$AA$1:$AB$500,MATCH("AWAY",'FPL FIX2'!$AA$1:$AB$1,0),0),""))</f>
        <v/>
      </c>
      <c r="AK8" t="str">
        <f t="shared" si="8"/>
        <v/>
      </c>
      <c r="AM8">
        <v>1</v>
      </c>
      <c r="AO8" t="str">
        <f>IF(AS8=0,"",IFERROR(VLOOKUP(AO$22&amp;$C8,'FPL FIX2'!$Z$1:$AC$500,MATCH("HOME",'FPL FIX2'!$Z$1:$AC$1,0),0),"")&amp;IFERROR(VLOOKUP(AO$22&amp;$C8,'FPL FIX2'!$AA$1:$AB$500,MATCH("AWAY",'FPL FIX2'!$AA$1:$AB$1,0),0),""))</f>
        <v>mci</v>
      </c>
      <c r="AQ8" t="str">
        <f t="shared" si="9"/>
        <v>A</v>
      </c>
      <c r="AS8">
        <v>1</v>
      </c>
      <c r="AU8" t="str">
        <f>IF(AY8=0,"",IFERROR(VLOOKUP(AU$22&amp;$C8,'FPL FIX2'!$Z$1:$AC$500,MATCH("HOME",'FPL FIX2'!$Z$1:$AC$1,0),0),"")&amp;IFERROR(VLOOKUP(AU$22&amp;$C8,'FPL FIX2'!$AA$1:$AB$500,MATCH("AWAY",'FPL FIX2'!$AA$1:$AB$1,0),0),""))</f>
        <v/>
      </c>
      <c r="AW8" t="str">
        <f t="shared" si="10"/>
        <v/>
      </c>
      <c r="AY8">
        <v>1</v>
      </c>
      <c r="BA8" t="str">
        <f>IF(BE8=0,"",IFERROR(VLOOKUP(BA$22&amp;$C8,'FPL FIX2'!$Z$1:$AC$500,MATCH("HOME",'FPL FIX2'!$Z$1:$AC$1,0),0),"")&amp;IFERROR(VLOOKUP(BA$22&amp;$C8,'FPL FIX2'!$AA$1:$AB$500,MATCH("AWAY",'FPL FIX2'!$AA$1:$AB$1,0),0),""))</f>
        <v>BRE</v>
      </c>
      <c r="BC8" t="str">
        <f t="shared" si="11"/>
        <v>H</v>
      </c>
      <c r="BE8">
        <v>1</v>
      </c>
      <c r="BG8" t="str">
        <f>IF(BK8=0,"",IFERROR(VLOOKUP(BG$22&amp;$C8,'FPL FIX2'!$Z$1:$AC$500,MATCH("HOME",'FPL FIX2'!$Z$1:$AC$1,0),0),"")&amp;IFERROR(VLOOKUP(BG$22&amp;$C8,'FPL FIX2'!$AA$1:$AB$500,MATCH("AWAY",'FPL FIX2'!$AA$1:$AB$1,0),0),""))</f>
        <v/>
      </c>
      <c r="BI8" t="str">
        <f t="shared" si="12"/>
        <v/>
      </c>
      <c r="BK8">
        <v>1</v>
      </c>
      <c r="BM8" t="str">
        <f>IF(BQ8=0,"",IFERROR(VLOOKUP(BM$22&amp;$C8,'FPL FIX2'!$Z$1:$AC$500,MATCH("HOME",'FPL FIX2'!$Z$1:$AC$1,0),0),"")&amp;IFERROR(VLOOKUP(BM$22&amp;$C8,'FPL FIX2'!$AA$1:$AB$500,MATCH("AWAY",'FPL FIX2'!$AA$1:$AB$1,0),0),""))</f>
        <v>new</v>
      </c>
      <c r="BO8" t="str">
        <f t="shared" si="13"/>
        <v>A</v>
      </c>
      <c r="BQ8">
        <v>1</v>
      </c>
      <c r="BS8" t="str">
        <f>IF(BW8=0,"",IFERROR(VLOOKUP(BS$22&amp;$C8,'FPL FIX2'!$Z$1:$AC$500,MATCH("HOME",'FPL FIX2'!$Z$1:$AC$1,0),0),"")&amp;IFERROR(VLOOKUP(BS$22&amp;$C8,'FPL FIX2'!$AA$1:$AB$500,MATCH("AWAY",'FPL FIX2'!$AA$1:$AB$1,0),0),""))</f>
        <v/>
      </c>
      <c r="BU8" t="str">
        <f t="shared" si="14"/>
        <v/>
      </c>
      <c r="BW8">
        <v>1</v>
      </c>
      <c r="BY8" t="str">
        <f>IF(CC8=0,"",IFERROR(VLOOKUP(BY$22&amp;$C8,'FPL FIX2'!$Z$1:$AC$500,MATCH("HOME",'FPL FIX2'!$Z$1:$AC$1,0),0),"")&amp;IFERROR(VLOOKUP(BY$22&amp;$C8,'FPL FIX2'!$AA$1:$AB$500,MATCH("AWAY",'FPL FIX2'!$AA$1:$AB$1,0),0),""))</f>
        <v/>
      </c>
      <c r="CA8" t="str">
        <f t="shared" si="15"/>
        <v/>
      </c>
      <c r="CC8">
        <v>1</v>
      </c>
      <c r="CE8" t="str">
        <f>IF(CI8=0,"",IFERROR(VLOOKUP(CE$22&amp;$C8,'FPL FIX2'!$Z$1:$AC$500,MATCH("HOME",'FPL FIX2'!$Z$1:$AC$1,0),0),"")&amp;IFERROR(VLOOKUP(CE$22&amp;$C8,'FPL FIX2'!$AA$1:$AB$500,MATCH("AWAY",'FPL FIX2'!$AA$1:$AB$1,0),0),""))</f>
        <v/>
      </c>
      <c r="CG8" t="str">
        <f t="shared" si="16"/>
        <v/>
      </c>
      <c r="CI8">
        <v>1</v>
      </c>
      <c r="CK8" t="str">
        <f>IF(CO8=0,"",IFERROR(VLOOKUP(CK$22&amp;$C8,'FPL FIX2'!$Z$1:$AC$500,MATCH("HOME",'FPL FIX2'!$Z$1:$AC$1,0),0),"")&amp;IFERROR(VLOOKUP(CK$22&amp;$C8,'FPL FIX2'!$AA$1:$AB$500,MATCH("AWAY",'FPL FIX2'!$AA$1:$AB$1,0),0),""))</f>
        <v/>
      </c>
      <c r="CM8" t="str">
        <f t="shared" si="17"/>
        <v/>
      </c>
      <c r="CO8">
        <v>1</v>
      </c>
      <c r="CQ8" t="str">
        <f>IF(CU8=0,"",IFERROR(VLOOKUP(CQ$22&amp;$C8,'FPL FIX2'!$Z$1:$AC$500,MATCH("HOME",'FPL FIX2'!$Z$1:$AC$1,0),0),"")&amp;IFERROR(VLOOKUP(CQ$22&amp;$C8,'FPL FIX2'!$AA$1:$AB$500,MATCH("AWAY",'FPL FIX2'!$AA$1:$AB$1,0),0),""))</f>
        <v/>
      </c>
      <c r="CS8" t="str">
        <f t="shared" si="18"/>
        <v/>
      </c>
      <c r="CU8">
        <v>1</v>
      </c>
      <c r="CW8" t="str">
        <f>IF(DA8=0,"",IFERROR(VLOOKUP(CW$22&amp;$C8,'FPL FIX2'!$Z$1:$AC$500,MATCH("HOME",'FPL FIX2'!$Z$1:$AC$1,0),0),"")&amp;IFERROR(VLOOKUP(CW$22&amp;$C8,'FPL FIX2'!$AA$1:$AB$500,MATCH("AWAY",'FPL FIX2'!$AA$1:$AB$1,0),0),""))</f>
        <v>CHE</v>
      </c>
      <c r="CY8" t="str">
        <f t="shared" si="19"/>
        <v>H</v>
      </c>
      <c r="DA8">
        <v>1</v>
      </c>
      <c r="DC8" t="str">
        <f>IF(DG8=0,"",IFERROR(VLOOKUP(DC$22&amp;$C8,'FPL FIX2'!$Z$1:$AC$500,MATCH("HOME",'FPL FIX2'!$Z$1:$AC$1,0),0),"")&amp;IFERROR(VLOOKUP(DC$22&amp;$C8,'FPL FIX2'!$AA$1:$AB$500,MATCH("AWAY",'FPL FIX2'!$AA$1:$AB$1,0),0),""))</f>
        <v/>
      </c>
      <c r="DE8" t="str">
        <f t="shared" si="20"/>
        <v/>
      </c>
      <c r="DG8">
        <v>1</v>
      </c>
      <c r="DI8" t="str">
        <f>IF(DM8=0,"",IFERROR(VLOOKUP(DI$22&amp;$C8,'FPL FIX2'!$Z$1:$AC$500,MATCH("HOME",'FPL FIX2'!$Z$1:$AC$1,0),0),"")&amp;IFERROR(VLOOKUP(DI$22&amp;$C8,'FPL FIX2'!$AA$1:$AB$500,MATCH("AWAY",'FPL FIX2'!$AA$1:$AB$1,0),0),""))</f>
        <v>LEE</v>
      </c>
      <c r="DK8" t="str">
        <f t="shared" si="21"/>
        <v>H</v>
      </c>
      <c r="DM8">
        <v>1</v>
      </c>
      <c r="DO8" t="str">
        <f>IF(DS8=0,"",IFERROR(VLOOKUP(DO$22&amp;$C8,'FPL FIX2'!$Z$1:$AC$500,MATCH("HOME",'FPL FIX2'!$Z$1:$AC$1,0),0),"")&amp;IFERROR(VLOOKUP(DO$22&amp;$C8,'FPL FIX2'!$AA$1:$AB$500,MATCH("AWAY",'FPL FIX2'!$AA$1:$AB$1,0),0),""))</f>
        <v/>
      </c>
      <c r="DQ8" t="str">
        <f t="shared" si="22"/>
        <v/>
      </c>
      <c r="DS8">
        <v>1</v>
      </c>
      <c r="DU8" t="str">
        <f>IF(DY8=0,"",IFERROR(VLOOKUP(DU$22&amp;$C8,'FPL FIX2'!$Z$1:$AC$500,MATCH("HOME",'FPL FIX2'!$Z$1:$AC$1,0),0),"")&amp;IFERROR(VLOOKUP(DU$22&amp;$C8,'FPL FIX2'!$AA$1:$AB$500,MATCH("AWAY",'FPL FIX2'!$AA$1:$AB$1,0),0),""))</f>
        <v>lei</v>
      </c>
      <c r="DW8" t="str">
        <f t="shared" si="23"/>
        <v>A</v>
      </c>
      <c r="DY8">
        <v>1</v>
      </c>
      <c r="EA8" t="str">
        <f>IF(EE8=0,"",IFERROR(VLOOKUP(EA$22&amp;$C8,'FPL FIX2'!$Z$1:$AC$500,MATCH("HOME",'FPL FIX2'!$Z$1:$AC$1,0),0),"")&amp;IFERROR(VLOOKUP(EA$22&amp;$C8,'FPL FIX2'!$AA$1:$AB$500,MATCH("AWAY",'FPL FIX2'!$AA$1:$AB$1,0),0),""))</f>
        <v/>
      </c>
      <c r="EC8" t="str">
        <f t="shared" si="24"/>
        <v/>
      </c>
      <c r="EE8">
        <v>1</v>
      </c>
      <c r="EG8" t="str">
        <f>IF(EK8=0,"",IFERROR(VLOOKUP(EG$22&amp;$C8,'FPL FIX2'!$Z$1:$AC$500,MATCH("HOME",'FPL FIX2'!$Z$1:$AC$1,0),0),"")&amp;IFERROR(VLOOKUP(EG$22&amp;$C8,'FPL FIX2'!$AA$1:$AB$500,MATCH("AWAY",'FPL FIX2'!$AA$1:$AB$1,0),0),""))</f>
        <v>WOL</v>
      </c>
      <c r="EI8" t="str">
        <f t="shared" si="25"/>
        <v>H</v>
      </c>
      <c r="EK8">
        <v>1</v>
      </c>
      <c r="EM8" t="str">
        <f>IF(EQ8=0,"",IFERROR(VLOOKUP(EM$22&amp;$C8,'FPL FIX2'!$Z$1:$AC$500,MATCH("HOME",'FPL FIX2'!$Z$1:$AC$1,0),0),"")&amp;IFERROR(VLOOKUP(EM$22&amp;$C8,'FPL FIX2'!$AA$1:$AB$500,MATCH("AWAY",'FPL FIX2'!$AA$1:$AB$1,0),0),""))</f>
        <v/>
      </c>
      <c r="EO8" t="str">
        <f t="shared" si="26"/>
        <v/>
      </c>
      <c r="EQ8">
        <v>1</v>
      </c>
      <c r="ES8" t="str">
        <f>IF(EW8=0,"",IFERROR(VLOOKUP(ES$22&amp;$C8,'FPL FIX2'!$Z$1:$AC$500,MATCH("HOME",'FPL FIX2'!$Z$1:$AC$1,0),0),"")&amp;IFERROR(VLOOKUP(ES$22&amp;$C8,'FPL FIX2'!$AA$1:$AB$500,MATCH("AWAY",'FPL FIX2'!$AA$1:$AB$1,0),0),""))</f>
        <v>eve</v>
      </c>
      <c r="EU8" t="str">
        <f t="shared" si="27"/>
        <v>A</v>
      </c>
      <c r="EW8">
        <v>1</v>
      </c>
      <c r="EY8" t="str">
        <f>IF(FC8=0,"",IFERROR(VLOOKUP(EY$22&amp;$C8,'FPL FIX2'!$Z$1:$AC$500,MATCH("HOME",'FPL FIX2'!$Z$1:$AC$1,0),0),"")&amp;IFERROR(VLOOKUP(EY$22&amp;$C8,'FPL FIX2'!$AA$1:$AB$500,MATCH("AWAY",'FPL FIX2'!$AA$1:$AB$1,0),0),""))</f>
        <v/>
      </c>
      <c r="FA8" t="str">
        <f t="shared" si="28"/>
        <v/>
      </c>
      <c r="FC8">
        <v>1</v>
      </c>
      <c r="FE8" t="str">
        <f>IF(FI8=0,"",IFERROR(VLOOKUP(FE$22&amp;$C8,'FPL FIX2'!$Z$1:$AC$500,MATCH("HOME",'FPL FIX2'!$Z$1:$AC$1,0),0),"")&amp;IFERROR(VLOOKUP(FE$22&amp;$C8,'FPL FIX2'!$AA$1:$AB$500,MATCH("AWAY",'FPL FIX2'!$AA$1:$AB$1,0),0),""))</f>
        <v>SOU</v>
      </c>
      <c r="FG8" t="str">
        <f t="shared" si="29"/>
        <v>H</v>
      </c>
      <c r="FI8">
        <v>1</v>
      </c>
      <c r="FK8" t="str">
        <f>IF(FO8=0,"",IFERROR(VLOOKUP(FK$22&amp;$C8,'FPL FIX2'!$Z$1:$AC$500,MATCH("HOME",'FPL FIX2'!$Z$1:$AC$1,0),0),"")&amp;IFERROR(VLOOKUP(FK$22&amp;$C8,'FPL FIX2'!$AA$1:$AB$500,MATCH("AWAY",'FPL FIX2'!$AA$1:$AB$1,0),0),""))</f>
        <v/>
      </c>
      <c r="FM8" t="str">
        <f t="shared" si="30"/>
        <v/>
      </c>
      <c r="FO8">
        <v>1</v>
      </c>
      <c r="FQ8" t="str">
        <f>IF(FU8=0,"",IFERROR(VLOOKUP(FQ$22&amp;$C8,'FPL FIX2'!$Z$1:$AC$500,MATCH("HOME",'FPL FIX2'!$Z$1:$AC$1,0),0),"")&amp;IFERROR(VLOOKUP(FQ$22&amp;$C8,'FPL FIX2'!$AA$1:$AB$500,MATCH("AWAY",'FPL FIX2'!$AA$1:$AB$1,0),0),""))</f>
        <v>whu</v>
      </c>
      <c r="FS8" t="str">
        <f t="shared" si="31"/>
        <v>A</v>
      </c>
      <c r="FU8">
        <v>1</v>
      </c>
      <c r="FW8" t="str">
        <f>IF(GA8=0,"",IFERROR(VLOOKUP(FW$22&amp;$C8,'FPL FIX2'!$Z$1:$AC$500,MATCH("HOME",'FPL FIX2'!$Z$1:$AC$1,0),0),"")&amp;IFERROR(VLOOKUP(FW$22&amp;$C8,'FPL FIX2'!$AA$1:$AB$500,MATCH("AWAY",'FPL FIX2'!$AA$1:$AB$1,0),0),""))</f>
        <v/>
      </c>
      <c r="FY8" t="str">
        <f t="shared" si="32"/>
        <v/>
      </c>
      <c r="GA8">
        <v>1</v>
      </c>
      <c r="GC8" t="str">
        <f>IF(GG8=0,"",IFERROR(VLOOKUP(GC$22&amp;$C8,'FPL FIX2'!$Z$1:$AC$500,MATCH("HOME",'FPL FIX2'!$Z$1:$AC$1,0),0),"")&amp;IFERROR(VLOOKUP(GC$22&amp;$C8,'FPL FIX2'!$AA$1:$AB$500,MATCH("AWAY",'FPL FIX2'!$AA$1:$AB$1,0),0),""))</f>
        <v>nfo</v>
      </c>
      <c r="GE8" t="str">
        <f t="shared" si="33"/>
        <v>A</v>
      </c>
      <c r="GG8">
        <v>1</v>
      </c>
      <c r="GI8" t="str">
        <f>IF(GM8=0,"",IFERROR(VLOOKUP(GI$22&amp;$C8,'FPL FIX2'!$Z$1:$AC$500,MATCH("HOME",'FPL FIX2'!$Z$1:$AC$1,0),0),"")&amp;IFERROR(VLOOKUP(GI$22&amp;$C8,'FPL FIX2'!$AA$1:$AB$500,MATCH("AWAY",'FPL FIX2'!$AA$1:$AB$1,0),0),""))</f>
        <v/>
      </c>
      <c r="GK8" t="str">
        <f t="shared" si="34"/>
        <v/>
      </c>
      <c r="GM8">
        <v>1</v>
      </c>
      <c r="GO8" t="str">
        <f>IF(GS8=0,"",IFERROR(VLOOKUP(GO$22&amp;$C8,'FPL FIX2'!$Z$1:$AC$500,MATCH("HOME",'FPL FIX2'!$Z$1:$AC$1,0),0),"")&amp;IFERROR(VLOOKUP(GO$22&amp;$C8,'FPL FIX2'!$AA$1:$AB$500,MATCH("AWAY",'FPL FIX2'!$AA$1:$AB$1,0),0),""))</f>
        <v>FUL</v>
      </c>
      <c r="GQ8" t="str">
        <f t="shared" si="35"/>
        <v>H</v>
      </c>
      <c r="GS8">
        <v>1</v>
      </c>
      <c r="GU8" t="str">
        <f>IF(GY8=0,"",IFERROR(VLOOKUP(GU$22&amp;$C8,'FPL FIX2'!$Z$1:$AC$500,MATCH("HOME",'FPL FIX2'!$Z$1:$AC$1,0),0),"")&amp;IFERROR(VLOOKUP(GU$22&amp;$C8,'FPL FIX2'!$AA$1:$AB$500,MATCH("AWAY",'FPL FIX2'!$AA$1:$AB$1,0),0),""))</f>
        <v/>
      </c>
      <c r="GW8" t="str">
        <f t="shared" si="36"/>
        <v/>
      </c>
      <c r="GY8">
        <v>1</v>
      </c>
      <c r="HA8" t="str">
        <f>IF(HE8=0,"",IFERROR(VLOOKUP(HA$22&amp;$C8,'FPL FIX2'!$Z$1:$AC$500,MATCH("HOME",'FPL FIX2'!$Z$1:$AC$1,0),0),"")&amp;IFERROR(VLOOKUP(HA$22&amp;$C8,'FPL FIX2'!$AA$1:$AB$500,MATCH("AWAY",'FPL FIX2'!$AA$1:$AB$1,0),0),""))</f>
        <v>bou</v>
      </c>
      <c r="HC8" t="str">
        <f t="shared" si="37"/>
        <v>A</v>
      </c>
      <c r="HE8">
        <v>1</v>
      </c>
      <c r="HG8" t="str">
        <f>IF(HK8=0,"",IFERROR(VLOOKUP(HG$22&amp;$C8,'FPL FIX2'!$Z$1:$AC$500,MATCH("HOME",'FPL FIX2'!$Z$1:$AC$1,0),0),"")&amp;IFERROR(VLOOKUP(HG$22&amp;$C8,'FPL FIX2'!$AA$1:$AB$500,MATCH("AWAY",'FPL FIX2'!$AA$1:$AB$1,0),0),""))</f>
        <v/>
      </c>
      <c r="HI8" t="str">
        <f t="shared" si="38"/>
        <v/>
      </c>
      <c r="HK8">
        <v>1</v>
      </c>
      <c r="HM8" t="str">
        <f>IF(HQ8=0,"",IFERROR(VLOOKUP(HM$22&amp;$C8,'FPL FIX2'!$Z$1:$AC$500,MATCH("HOME",'FPL FIX2'!$Z$1:$AC$1,0),0),"")&amp;IFERROR(VLOOKUP(HM$22&amp;$C8,'FPL FIX2'!$AA$1:$AB$500,MATCH("AWAY",'FPL FIX2'!$AA$1:$AB$1,0),0),""))</f>
        <v>TOT</v>
      </c>
      <c r="HO8" t="str">
        <f t="shared" si="39"/>
        <v>H</v>
      </c>
      <c r="HQ8">
        <v>1</v>
      </c>
      <c r="HS8" t="str">
        <f>IF(HW8=0,"",IFERROR(VLOOKUP(HS$22&amp;$C8,'FPL FIX2'!$Z$1:$AC$500,MATCH("HOME",'FPL FIX2'!$Z$1:$AC$1,0),0),"")&amp;IFERROR(VLOOKUP(HS$22&amp;$C8,'FPL FIX2'!$AA$1:$AB$500,MATCH("AWAY",'FPL FIX2'!$AA$1:$AB$1,0),0),""))</f>
        <v/>
      </c>
      <c r="HU8" t="str">
        <f t="shared" si="40"/>
        <v/>
      </c>
      <c r="HW8">
        <v>1</v>
      </c>
      <c r="HY8" t="str">
        <f>IF(IC8=0,"",IFERROR(VLOOKUP(HY$22&amp;$C8,'FPL FIX2'!$Z$1:$AC$500,MATCH("HOME",'FPL FIX2'!$Z$1:$AC$1,0),0),"")&amp;IFERROR(VLOOKUP(HY$22&amp;$C8,'FPL FIX2'!$AA$1:$AB$500,MATCH("AWAY",'FPL FIX2'!$AA$1:$AB$1,0),0),""))</f>
        <v>che</v>
      </c>
      <c r="IA8" t="str">
        <f t="shared" si="41"/>
        <v>A</v>
      </c>
      <c r="IC8">
        <v>1</v>
      </c>
      <c r="IE8" t="str">
        <f>IF(II8=0,"",IFERROR(VLOOKUP(IE$22&amp;$C8,'FPL FIX2'!$Z$1:$AC$500,MATCH("HOME",'FPL FIX2'!$Z$1:$AC$1,0),0),"")&amp;IFERROR(VLOOKUP(IE$22&amp;$C8,'FPL FIX2'!$AA$1:$AB$500,MATCH("AWAY",'FPL FIX2'!$AA$1:$AB$1,0),0),""))</f>
        <v>MUN</v>
      </c>
      <c r="IG8" t="str">
        <f t="shared" si="42"/>
        <v>H</v>
      </c>
      <c r="II8">
        <v>1</v>
      </c>
      <c r="IK8" t="str">
        <f>IF(IO8=0,"",IFERROR(VLOOKUP(IK$22&amp;$C8,'FPL FIX2'!$Z$1:$AC$500,MATCH("HOME",'FPL FIX2'!$Z$1:$AC$1,0),0),"")&amp;IFERROR(VLOOKUP(IK$22&amp;$C8,'FPL FIX2'!$AA$1:$AB$500,MATCH("AWAY",'FPL FIX2'!$AA$1:$AB$1,0),0),""))</f>
        <v>NEW</v>
      </c>
      <c r="IM8" t="str">
        <f t="shared" si="43"/>
        <v>H</v>
      </c>
      <c r="IO8">
        <v>1</v>
      </c>
      <c r="IQ8" t="str">
        <f>IF(IU8=0,"",IFERROR(VLOOKUP(IQ$22&amp;$C8,'FPL FIX2'!$Z$1:$AC$500,MATCH("HOME",'FPL FIX2'!$Z$1:$AC$1,0),0),"")&amp;IFERROR(VLOOKUP(IQ$22&amp;$C8,'FPL FIX2'!$AA$1:$AB$500,MATCH("AWAY",'FPL FIX2'!$AA$1:$AB$1,0),0),""))</f>
        <v/>
      </c>
      <c r="IS8" t="str">
        <f t="shared" si="44"/>
        <v/>
      </c>
      <c r="IU8">
        <v>1</v>
      </c>
      <c r="IW8" t="str">
        <f>IF(JA8=0,"",IFERROR(VLOOKUP(IW$22&amp;$C8,'FPL FIX2'!$Z$1:$AC$500,MATCH("HOME",'FPL FIX2'!$Z$1:$AC$1,0),0),"")&amp;IFERROR(VLOOKUP(IW$22&amp;$C8,'FPL FIX2'!$AA$1:$AB$500,MATCH("AWAY",'FPL FIX2'!$AA$1:$AB$1,0),0),""))</f>
        <v>mun</v>
      </c>
      <c r="IY8" t="str">
        <f t="shared" si="45"/>
        <v>A</v>
      </c>
      <c r="JA8">
        <v>1</v>
      </c>
      <c r="JC8" t="str">
        <f>IF(JG8=0,"",IFERROR(VLOOKUP(JC$22&amp;$C8,'FPL FIX2'!$Z$1:$AC$500,MATCH("HOME",'FPL FIX2'!$Z$1:$AC$1,0),0),"")&amp;IFERROR(VLOOKUP(JC$22&amp;$C8,'FPL FIX2'!$AA$1:$AB$500,MATCH("AWAY",'FPL FIX2'!$AA$1:$AB$1,0),0),""))</f>
        <v/>
      </c>
      <c r="JE8" t="str">
        <f t="shared" si="46"/>
        <v/>
      </c>
      <c r="JG8">
        <v>1</v>
      </c>
      <c r="JI8" t="str">
        <f>IF(JM8=0,"",IFERROR(VLOOKUP(JI$22&amp;$C8,'FPL FIX2'!$Z$1:$AC$500,MATCH("HOME",'FPL FIX2'!$Z$1:$AC$1,0),0),"")&amp;IFERROR(VLOOKUP(JI$22&amp;$C8,'FPL FIX2'!$AA$1:$AB$500,MATCH("AWAY",'FPL FIX2'!$AA$1:$AB$1,0),0),""))</f>
        <v>BHA</v>
      </c>
      <c r="JK8" t="str">
        <f t="shared" si="47"/>
        <v>H</v>
      </c>
      <c r="JM8">
        <v>1</v>
      </c>
      <c r="JO8" t="str">
        <f>IF(JS8=0,"",IFERROR(VLOOKUP(JO$22&amp;$C8,'FPL FIX2'!$Z$1:$AC$500,MATCH("HOME",'FPL FIX2'!$Z$1:$AC$1,0),0),"")&amp;IFERROR(VLOOKUP(JO$22&amp;$C8,'FPL FIX2'!$AA$1:$AB$500,MATCH("AWAY",'FPL FIX2'!$AA$1:$AB$1,0),0),""))</f>
        <v/>
      </c>
      <c r="JQ8" t="str">
        <f t="shared" si="48"/>
        <v/>
      </c>
      <c r="JS8">
        <v>1</v>
      </c>
      <c r="JU8" t="str">
        <f>IF(JY8=0,"",IFERROR(VLOOKUP(JU$22&amp;$C8,'FPL FIX2'!$Z$1:$AC$500,MATCH("HOME",'FPL FIX2'!$Z$1:$AC$1,0),0),"")&amp;IFERROR(VLOOKUP(JU$22&amp;$C8,'FPL FIX2'!$AA$1:$AB$500,MATCH("AWAY",'FPL FIX2'!$AA$1:$AB$1,0),0),""))</f>
        <v>bre</v>
      </c>
      <c r="JW8" t="str">
        <f t="shared" si="49"/>
        <v>A</v>
      </c>
      <c r="JY8">
        <v>1</v>
      </c>
      <c r="KA8" t="str">
        <f>IF(KE8=0,"",IFERROR(VLOOKUP(KA$22&amp;$C8,'FPL FIX2'!$Z$1:$AC$500,MATCH("HOME",'FPL FIX2'!$Z$1:$AC$1,0),0),"")&amp;IFERROR(VLOOKUP(KA$22&amp;$C8,'FPL FIX2'!$AA$1:$AB$500,MATCH("AWAY",'FPL FIX2'!$AA$1:$AB$1,0),0),""))</f>
        <v/>
      </c>
      <c r="KC8" t="str">
        <f t="shared" si="50"/>
        <v/>
      </c>
      <c r="KE8">
        <v>1</v>
      </c>
      <c r="KG8" t="str">
        <f>IF(KK8=0,"",IFERROR(VLOOKUP(KG$22&amp;$C8,'FPL FIX2'!$Z$1:$AC$500,MATCH("HOME",'FPL FIX2'!$Z$1:$AC$1,0),0),"")&amp;IFERROR(VLOOKUP(KG$22&amp;$C8,'FPL FIX2'!$AA$1:$AB$500,MATCH("AWAY",'FPL FIX2'!$AA$1:$AB$1,0),0),""))</f>
        <v>LIV</v>
      </c>
      <c r="KI8" t="str">
        <f t="shared" si="51"/>
        <v>H</v>
      </c>
      <c r="KK8">
        <v>1</v>
      </c>
      <c r="KM8" t="str">
        <f>IF(KQ8=0,"",IFERROR(VLOOKUP(KM$22&amp;$C8,'FPL FIX2'!$Z$1:$AC$500,MATCH("HOME",'FPL FIX2'!$Z$1:$AC$1,0),0),"")&amp;IFERROR(VLOOKUP(KM$22&amp;$C8,'FPL FIX2'!$AA$1:$AB$500,MATCH("AWAY",'FPL FIX2'!$AA$1:$AB$1,0),0),""))</f>
        <v/>
      </c>
      <c r="KO8" t="str">
        <f t="shared" si="52"/>
        <v/>
      </c>
      <c r="KQ8">
        <v>1</v>
      </c>
      <c r="KS8" t="str">
        <f>IF(KW8=0,"",IFERROR(VLOOKUP(KS$22&amp;$C8,'FPL FIX2'!$Z$1:$AC$500,MATCH("HOME",'FPL FIX2'!$Z$1:$AC$1,0),0),"")&amp;IFERROR(VLOOKUP(KS$22&amp;$C8,'FPL FIX2'!$AA$1:$AB$500,MATCH("AWAY",'FPL FIX2'!$AA$1:$AB$1,0),0),""))</f>
        <v>avl</v>
      </c>
      <c r="KU8" t="str">
        <f t="shared" si="53"/>
        <v>A</v>
      </c>
      <c r="KW8">
        <v>1</v>
      </c>
      <c r="KY8" t="str">
        <f>IF(LC8=0,"",IFERROR(VLOOKUP(KY$22&amp;$C8,'FPL FIX2'!$Z$1:$AC$500,MATCH("HOME",'FPL FIX2'!$Z$1:$AC$1,0),0),"")&amp;IFERROR(VLOOKUP(KY$22&amp;$C8,'FPL FIX2'!$AA$1:$AB$500,MATCH("AWAY",'FPL FIX2'!$AA$1:$AB$1,0),0),""))</f>
        <v/>
      </c>
      <c r="LA8" t="str">
        <f t="shared" si="54"/>
        <v/>
      </c>
      <c r="LC8">
        <v>1</v>
      </c>
      <c r="LE8" t="str">
        <f>IF(LI8=0,"",IFERROR(VLOOKUP(LE$22&amp;$C8,'FPL FIX2'!$Z$1:$AC$500,MATCH("HOME",'FPL FIX2'!$Z$1:$AC$1,0),0),"")&amp;IFERROR(VLOOKUP(LE$22&amp;$C8,'FPL FIX2'!$AA$1:$AB$500,MATCH("AWAY",'FPL FIX2'!$AA$1:$AB$1,0),0),""))</f>
        <v>MCI</v>
      </c>
      <c r="LG8" t="str">
        <f t="shared" si="55"/>
        <v>H</v>
      </c>
      <c r="LI8">
        <v>1</v>
      </c>
      <c r="LK8" t="str">
        <f>IF(LO8=0,"",IFERROR(VLOOKUP(LK$22&amp;$C8,'FPL FIX2'!$Z$1:$AC$500,MATCH("HOME",'FPL FIX2'!$Z$1:$AC$1,0),0),"")&amp;IFERROR(VLOOKUP(LK$22&amp;$C8,'FPL FIX2'!$AA$1:$AB$500,MATCH("AWAY",'FPL FIX2'!$AA$1:$AB$1,0),0),""))</f>
        <v>bha</v>
      </c>
      <c r="LM8" t="str">
        <f t="shared" si="56"/>
        <v>A</v>
      </c>
      <c r="LO8">
        <v>1</v>
      </c>
      <c r="LQ8" t="str">
        <f>IF(LU8=0,"",IFERROR(VLOOKUP(LQ$22&amp;$C8,'FPL FIX2'!$Z$1:$AC$500,MATCH("HOME",'FPL FIX2'!$Z$1:$AC$1,0),0),"")&amp;IFERROR(VLOOKUP(LQ$22&amp;$C8,'FPL FIX2'!$AA$1:$AB$500,MATCH("AWAY",'FPL FIX2'!$AA$1:$AB$1,0),0),""))</f>
        <v>ars</v>
      </c>
      <c r="LS8" t="str">
        <f t="shared" si="57"/>
        <v>A</v>
      </c>
      <c r="LU8">
        <v>1</v>
      </c>
      <c r="LW8" t="str">
        <f>IF(MA8=0,"",IFERROR(VLOOKUP(LW$22&amp;$C8,'FPL FIX2'!$Z$1:$AC$500,MATCH("HOME",'FPL FIX2'!$Z$1:$AC$1,0),0),"")&amp;IFERROR(VLOOKUP(LW$22&amp;$C8,'FPL FIX2'!$AA$1:$AB$500,MATCH("AWAY",'FPL FIX2'!$AA$1:$AB$1,0),0),""))</f>
        <v/>
      </c>
      <c r="LY8" t="str">
        <f t="shared" si="58"/>
        <v/>
      </c>
      <c r="MA8">
        <v>1</v>
      </c>
      <c r="MC8" t="str">
        <f>IF(MG8=0,"",IFERROR(VLOOKUP(MC$22&amp;$C8,'FPL FIX2'!$Z$1:$AC$500,MATCH("HOME",'FPL FIX2'!$Z$1:$AC$1,0),0),"")&amp;IFERROR(VLOOKUP(MC$22&amp;$C8,'FPL FIX2'!$AA$1:$AB$500,MATCH("AWAY",'FPL FIX2'!$AA$1:$AB$1,0),0),""))</f>
        <v>LEI</v>
      </c>
      <c r="ME8" t="str">
        <f t="shared" si="59"/>
        <v>H</v>
      </c>
      <c r="MG8">
        <v>1</v>
      </c>
      <c r="MI8" t="str">
        <f>IF(MM8=0,"",IFERROR(VLOOKUP(MI$22&amp;$C8,'FPL FIX2'!$Z$1:$AC$500,MATCH("HOME",'FPL FIX2'!$Z$1:$AC$1,0),0),"")&amp;IFERROR(VLOOKUP(MI$22&amp;$C8,'FPL FIX2'!$AA$1:$AB$500,MATCH("AWAY",'FPL FIX2'!$AA$1:$AB$1,0),0),""))</f>
        <v/>
      </c>
      <c r="MK8" t="str">
        <f t="shared" si="60"/>
        <v/>
      </c>
      <c r="MM8">
        <v>1</v>
      </c>
      <c r="MO8" t="str">
        <f>IF(MS8=0,"",IFERROR(VLOOKUP(MO$22&amp;$C8,'FPL FIX2'!$Z$1:$AC$500,MATCH("HOME",'FPL FIX2'!$Z$1:$AC$1,0),0),"")&amp;IFERROR(VLOOKUP(MO$22&amp;$C8,'FPL FIX2'!$AA$1:$AB$500,MATCH("AWAY",'FPL FIX2'!$AA$1:$AB$1,0),0),""))</f>
        <v>lee</v>
      </c>
      <c r="MQ8" t="str">
        <f t="shared" si="61"/>
        <v>A</v>
      </c>
      <c r="MS8">
        <v>1</v>
      </c>
      <c r="MU8" t="str">
        <f>IF(MY8=0,"",IFERROR(VLOOKUP(MU$22&amp;$C8,'FPL FIX2'!$Z$1:$AC$500,MATCH("HOME",'FPL FIX2'!$Z$1:$AC$1,0),0),"")&amp;IFERROR(VLOOKUP(MU$22&amp;$C8,'FPL FIX2'!$AA$1:$AB$500,MATCH("AWAY",'FPL FIX2'!$AA$1:$AB$1,0),0),""))</f>
        <v/>
      </c>
      <c r="MW8" t="str">
        <f t="shared" si="62"/>
        <v/>
      </c>
      <c r="MY8">
        <v>1</v>
      </c>
      <c r="NA8" t="str">
        <f>IF(NE8=0,"",IFERROR(VLOOKUP(NA$22&amp;$C8,'FPL FIX2'!$Z$1:$AC$500,MATCH("HOME",'FPL FIX2'!$Z$1:$AC$1,0),0),"")&amp;IFERROR(VLOOKUP(NA$22&amp;$C8,'FPL FIX2'!$AA$1:$AB$500,MATCH("AWAY",'FPL FIX2'!$AA$1:$AB$1,0),0),""))</f>
        <v>sou</v>
      </c>
      <c r="NC8" t="str">
        <f t="shared" si="63"/>
        <v>A</v>
      </c>
      <c r="NE8">
        <v>1</v>
      </c>
      <c r="NG8" t="str">
        <f>IF(NK8=0,"",IFERROR(VLOOKUP(NG$22&amp;$C8,'FPL FIX2'!$Z$1:$AC$500,MATCH("HOME",'FPL FIX2'!$Z$1:$AC$1,0),0),"")&amp;IFERROR(VLOOKUP(NG$22&amp;$C8,'FPL FIX2'!$AA$1:$AB$500,MATCH("AWAY",'FPL FIX2'!$AA$1:$AB$1,0),0),""))</f>
        <v/>
      </c>
      <c r="NI8" t="str">
        <f t="shared" si="64"/>
        <v/>
      </c>
      <c r="NK8">
        <v>1</v>
      </c>
      <c r="NM8" t="str">
        <f>IF(NQ8=0,"",IFERROR(VLOOKUP(NM$22&amp;$C8,'FPL FIX2'!$Z$1:$AC$500,MATCH("HOME",'FPL FIX2'!$Z$1:$AC$1,0),0),"")&amp;IFERROR(VLOOKUP(NM$22&amp;$C8,'FPL FIX2'!$AA$1:$AB$500,MATCH("AWAY",'FPL FIX2'!$AA$1:$AB$1,0),0),""))</f>
        <v>EVE</v>
      </c>
      <c r="NO8" t="str">
        <f t="shared" si="65"/>
        <v>H</v>
      </c>
      <c r="NQ8">
        <v>1</v>
      </c>
      <c r="NS8" t="str">
        <f>IF(NW8=0,"",IFERROR(VLOOKUP(NS$22&amp;$C8,'FPL FIX2'!$Z$1:$AC$500,MATCH("HOME",'FPL FIX2'!$Z$1:$AC$1,0),0),"")&amp;IFERROR(VLOOKUP(NS$22&amp;$C8,'FPL FIX2'!$AA$1:$AB$500,MATCH("AWAY",'FPL FIX2'!$AA$1:$AB$1,0),0),""))</f>
        <v/>
      </c>
      <c r="NU8" t="str">
        <f t="shared" si="66"/>
        <v/>
      </c>
      <c r="NW8">
        <v>1</v>
      </c>
      <c r="NY8" t="str">
        <f>IF(OC8=0,"",IFERROR(VLOOKUP(NY$22&amp;$C8,'FPL FIX2'!$Z$1:$AC$500,MATCH("HOME",'FPL FIX2'!$Z$1:$AC$1,0),0),"")&amp;IFERROR(VLOOKUP(NY$22&amp;$C8,'FPL FIX2'!$AA$1:$AB$500,MATCH("AWAY",'FPL FIX2'!$AA$1:$AB$1,0),0),""))</f>
        <v>wol</v>
      </c>
      <c r="OA8" t="str">
        <f t="shared" si="67"/>
        <v>A</v>
      </c>
      <c r="OC8">
        <v>1</v>
      </c>
      <c r="OE8" t="str">
        <f>IF(OI8=0,"",IFERROR(VLOOKUP(OE$22&amp;$C8,'FPL FIX2'!$Z$1:$AC$500,MATCH("HOME",'FPL FIX2'!$Z$1:$AC$1,0),0),"")&amp;IFERROR(VLOOKUP(OE$22&amp;$C8,'FPL FIX2'!$AA$1:$AB$500,MATCH("AWAY",'FPL FIX2'!$AA$1:$AB$1,0),0),""))</f>
        <v/>
      </c>
      <c r="OG8" t="str">
        <f t="shared" si="68"/>
        <v/>
      </c>
      <c r="OI8">
        <v>1</v>
      </c>
      <c r="OK8" t="str">
        <f>IF(OO8=0,"",IFERROR(VLOOKUP(OK$22&amp;$C8,'FPL FIX2'!$Z$1:$AC$500,MATCH("HOME",'FPL FIX2'!$Z$1:$AC$1,0),0),"")&amp;IFERROR(VLOOKUP(OK$22&amp;$C8,'FPL FIX2'!$AA$1:$AB$500,MATCH("AWAY",'FPL FIX2'!$AA$1:$AB$1,0),0),""))</f>
        <v>WHU</v>
      </c>
      <c r="OM8" t="str">
        <f t="shared" si="69"/>
        <v>H</v>
      </c>
      <c r="OO8">
        <v>1</v>
      </c>
      <c r="OQ8" t="str">
        <f>IF(OU8=0,"",IFERROR(VLOOKUP(OQ$22&amp;$C8,'FPL FIX2'!$Z$1:$AC$500,MATCH("HOME",'FPL FIX2'!$Z$1:$AC$1,0),0),"")&amp;IFERROR(VLOOKUP(OQ$22&amp;$C8,'FPL FIX2'!$AA$1:$AB$500,MATCH("AWAY",'FPL FIX2'!$AA$1:$AB$1,0),0),""))</f>
        <v/>
      </c>
      <c r="OS8" t="str">
        <f t="shared" si="70"/>
        <v/>
      </c>
      <c r="OU8">
        <v>1</v>
      </c>
      <c r="OW8" t="str">
        <f>IF(PA8=0,"",IFERROR(VLOOKUP(OW$22&amp;$C8,'FPL FIX2'!$Z$1:$AC$500,MATCH("HOME",'FPL FIX2'!$Z$1:$AC$1,0),0),"")&amp;IFERROR(VLOOKUP(OW$22&amp;$C8,'FPL FIX2'!$AA$1:$AB$500,MATCH("AWAY",'FPL FIX2'!$AA$1:$AB$1,0),0),""))</f>
        <v>tot</v>
      </c>
      <c r="OY8" t="str">
        <f t="shared" si="71"/>
        <v>A</v>
      </c>
      <c r="PA8">
        <v>1</v>
      </c>
      <c r="PC8" t="str">
        <f>IF(PG8=0,"",IFERROR(VLOOKUP(PC$22&amp;$C8,'FPL FIX2'!$Z$1:$AC$500,MATCH("HOME",'FPL FIX2'!$Z$1:$AC$1,0),0),"")&amp;IFERROR(VLOOKUP(PC$22&amp;$C8,'FPL FIX2'!$AA$1:$AB$500,MATCH("AWAY",'FPL FIX2'!$AA$1:$AB$1,0),0),""))</f>
        <v/>
      </c>
      <c r="PE8" t="str">
        <f t="shared" si="72"/>
        <v/>
      </c>
      <c r="PG8">
        <v>1</v>
      </c>
      <c r="PI8" t="str">
        <f>IF(PM8=0,"",IFERROR(VLOOKUP(PI$22&amp;$C8,'FPL FIX2'!$Z$1:$AC$500,MATCH("HOME",'FPL FIX2'!$Z$1:$AC$1,0),0),"")&amp;IFERROR(VLOOKUP(PI$22&amp;$C8,'FPL FIX2'!$AA$1:$AB$500,MATCH("AWAY",'FPL FIX2'!$AA$1:$AB$1,0),0),""))</f>
        <v>BOU</v>
      </c>
      <c r="PK8" t="str">
        <f t="shared" si="73"/>
        <v>H</v>
      </c>
      <c r="PM8">
        <v>1</v>
      </c>
      <c r="PO8" t="str">
        <f>IF(PS8=0,"",IFERROR(VLOOKUP(PO$22&amp;$C8,'FPL FIX2'!$Z$1:$AC$500,MATCH("HOME",'FPL FIX2'!$Z$1:$AC$1,0),0),"")&amp;IFERROR(VLOOKUP(PO$22&amp;$C8,'FPL FIX2'!$AA$1:$AB$500,MATCH("AWAY",'FPL FIX2'!$AA$1:$AB$1,0),0),""))</f>
        <v/>
      </c>
      <c r="PQ8" t="str">
        <f t="shared" si="74"/>
        <v/>
      </c>
      <c r="PS8">
        <v>1</v>
      </c>
      <c r="PU8" t="str">
        <f>IF(PY8=0,"",IFERROR(VLOOKUP(PU$22&amp;$C8,'FPL FIX2'!$Z$1:$AC$500,MATCH("HOME",'FPL FIX2'!$Z$1:$AC$1,0),0),"")&amp;IFERROR(VLOOKUP(PU$22&amp;$C8,'FPL FIX2'!$AA$1:$AB$500,MATCH("AWAY",'FPL FIX2'!$AA$1:$AB$1,0),0),""))</f>
        <v>ful</v>
      </c>
      <c r="PW8" t="str">
        <f t="shared" si="75"/>
        <v>A</v>
      </c>
      <c r="PY8">
        <v>1</v>
      </c>
      <c r="QA8" t="str">
        <f>IF(QE8=0,"",IFERROR(VLOOKUP(QA$22&amp;$C8,'FPL FIX2'!$Z$1:$AC$500,MATCH("HOME",'FPL FIX2'!$Z$1:$AC$1,0),0),"")&amp;IFERROR(VLOOKUP(QA$22&amp;$C8,'FPL FIX2'!$AA$1:$AB$500,MATCH("AWAY",'FPL FIX2'!$AA$1:$AB$1,0),0),""))</f>
        <v/>
      </c>
      <c r="QC8" t="str">
        <f t="shared" si="76"/>
        <v/>
      </c>
      <c r="QE8">
        <v>1</v>
      </c>
      <c r="QG8" t="str">
        <f>IF(QK8=0,"",IFERROR(VLOOKUP(QG$22&amp;$C8,'FPL FIX2'!$Z$1:$AC$500,MATCH("HOME",'FPL FIX2'!$Z$1:$AC$1,0),0),"")&amp;IFERROR(VLOOKUP(QG$22&amp;$C8,'FPL FIX2'!$AA$1:$AB$500,MATCH("AWAY",'FPL FIX2'!$AA$1:$AB$1,0),0),""))</f>
        <v>NFO</v>
      </c>
      <c r="QI8" t="str">
        <f t="shared" si="77"/>
        <v>H</v>
      </c>
      <c r="QK8">
        <v>1</v>
      </c>
      <c r="QM8" t="str">
        <f>IF(QQ8=0,"",IFERROR(VLOOKUP(QM$22&amp;$C8,'FPL FIX2'!$Z$1:$AC$500,MATCH("HOME",'FPL FIX2'!$Z$1:$AC$1,0),0),"")&amp;IFERROR(VLOOKUP(QM$22&amp;$C8,'FPL FIX2'!$AA$1:$AB$500,MATCH("AWAY",'FPL FIX2'!$AA$1:$AB$1,0),0),""))</f>
        <v/>
      </c>
      <c r="QO8" t="str">
        <f t="shared" si="78"/>
        <v/>
      </c>
      <c r="QQ8">
        <v>1</v>
      </c>
    </row>
    <row r="9" spans="1:459" x14ac:dyDescent="0.3">
      <c r="A9" s="158">
        <f t="shared" si="0"/>
        <v>8</v>
      </c>
      <c r="B9" t="s">
        <v>64</v>
      </c>
      <c r="C9" t="str">
        <f t="shared" si="1"/>
        <v>EVE</v>
      </c>
      <c r="D9" s="12" t="str">
        <f t="shared" si="2"/>
        <v>eve</v>
      </c>
      <c r="E9" t="str">
        <f>IF(I9=0,"",IFERROR(VLOOKUP(E$22&amp;$C9,'FPL FIX2'!$Z$1:$AC$500,MATCH("HOME",'FPL FIX2'!$Z$1:$AC$1,0),0),"")&amp;IFERROR(VLOOKUP(E$22&amp;$C9,'FPL FIX2'!$AA$1:$AB$500,MATCH("AWAY",'FPL FIX2'!$AA$1:$AB$1,0),0),""))</f>
        <v>CHE</v>
      </c>
      <c r="G9" t="str">
        <f t="shared" si="3"/>
        <v>H</v>
      </c>
      <c r="I9">
        <v>1</v>
      </c>
      <c r="K9" t="str">
        <f>IF(O9=0,"",IFERROR(VLOOKUP(K$22&amp;$C9,'FPL FIX2'!$Z$1:$AC$500,MATCH("HOME",'FPL FIX2'!$Z$1:$AC$1,0),0),"")&amp;IFERROR(VLOOKUP(K$22&amp;$C9,'FPL FIX2'!$AA$1:$AB$500,MATCH("AWAY",'FPL FIX2'!$AA$1:$AB$1,0),0),""))</f>
        <v/>
      </c>
      <c r="M9" t="str">
        <f t="shared" si="4"/>
        <v/>
      </c>
      <c r="O9">
        <v>1</v>
      </c>
      <c r="Q9" t="str">
        <f>IF(U9=0,"",IFERROR(VLOOKUP(Q$22&amp;$C9,'FPL FIX2'!$Z$1:$AC$500,MATCH("HOME",'FPL FIX2'!$Z$1:$AC$1,0),0),"")&amp;IFERROR(VLOOKUP(Q$22&amp;$C9,'FPL FIX2'!$AA$1:$AB$500,MATCH("AWAY",'FPL FIX2'!$AA$1:$AB$1,0),0),""))</f>
        <v>avl</v>
      </c>
      <c r="S9" t="str">
        <f t="shared" si="5"/>
        <v>A</v>
      </c>
      <c r="U9">
        <v>1</v>
      </c>
      <c r="W9" t="str">
        <f>IF(AA9=0,"",IFERROR(VLOOKUP(W$22&amp;$C9,'FPL FIX2'!$Z$1:$AC$500,MATCH("HOME",'FPL FIX2'!$Z$1:$AC$1,0),0),"")&amp;IFERROR(VLOOKUP(W$22&amp;$C9,'FPL FIX2'!$AA$1:$AB$500,MATCH("AWAY",'FPL FIX2'!$AA$1:$AB$1,0),0),""))</f>
        <v/>
      </c>
      <c r="Y9" t="str">
        <f t="shared" si="6"/>
        <v/>
      </c>
      <c r="AA9">
        <v>1</v>
      </c>
      <c r="AC9" t="str">
        <f>IF(AG9=0,"",IFERROR(VLOOKUP(AC$22&amp;$C9,'FPL FIX2'!$Z$1:$AC$500,MATCH("HOME",'FPL FIX2'!$Z$1:$AC$1,0),0),"")&amp;IFERROR(VLOOKUP(AC$22&amp;$C9,'FPL FIX2'!$AA$1:$AB$500,MATCH("AWAY",'FPL FIX2'!$AA$1:$AB$1,0),0),""))</f>
        <v>NFO</v>
      </c>
      <c r="AE9" t="str">
        <f t="shared" si="7"/>
        <v>H</v>
      </c>
      <c r="AG9">
        <v>1</v>
      </c>
      <c r="AI9" t="str">
        <f>IF(AM9=0,"",IFERROR(VLOOKUP(AI$22&amp;$C9,'FPL FIX2'!$Z$1:$AC$500,MATCH("HOME",'FPL FIX2'!$Z$1:$AC$1,0),0),"")&amp;IFERROR(VLOOKUP(AI$22&amp;$C9,'FPL FIX2'!$AA$1:$AB$500,MATCH("AWAY",'FPL FIX2'!$AA$1:$AB$1,0),0),""))</f>
        <v/>
      </c>
      <c r="AK9" t="str">
        <f t="shared" si="8"/>
        <v/>
      </c>
      <c r="AM9">
        <v>1</v>
      </c>
      <c r="AO9" t="str">
        <f>IF(AS9=0,"",IFERROR(VLOOKUP(AO$22&amp;$C9,'FPL FIX2'!$Z$1:$AC$500,MATCH("HOME",'FPL FIX2'!$Z$1:$AC$1,0),0),"")&amp;IFERROR(VLOOKUP(AO$22&amp;$C9,'FPL FIX2'!$AA$1:$AB$500,MATCH("AWAY",'FPL FIX2'!$AA$1:$AB$1,0),0),""))</f>
        <v>bre</v>
      </c>
      <c r="AQ9" t="str">
        <f t="shared" si="9"/>
        <v>A</v>
      </c>
      <c r="AS9">
        <v>1</v>
      </c>
      <c r="AU9" t="str">
        <f>IF(AY9=0,"",IFERROR(VLOOKUP(AU$22&amp;$C9,'FPL FIX2'!$Z$1:$AC$500,MATCH("HOME",'FPL FIX2'!$Z$1:$AC$1,0),0),"")&amp;IFERROR(VLOOKUP(AU$22&amp;$C9,'FPL FIX2'!$AA$1:$AB$500,MATCH("AWAY",'FPL FIX2'!$AA$1:$AB$1,0),0),""))</f>
        <v/>
      </c>
      <c r="AW9" t="str">
        <f t="shared" si="10"/>
        <v/>
      </c>
      <c r="AY9">
        <v>1</v>
      </c>
      <c r="BA9" t="str">
        <f>IF(BE9=0,"",IFERROR(VLOOKUP(BA$22&amp;$C9,'FPL FIX2'!$Z$1:$AC$500,MATCH("HOME",'FPL FIX2'!$Z$1:$AC$1,0),0),"")&amp;IFERROR(VLOOKUP(BA$22&amp;$C9,'FPL FIX2'!$AA$1:$AB$500,MATCH("AWAY",'FPL FIX2'!$AA$1:$AB$1,0),0),""))</f>
        <v>lee</v>
      </c>
      <c r="BC9" t="str">
        <f t="shared" si="11"/>
        <v>A</v>
      </c>
      <c r="BE9">
        <v>1</v>
      </c>
      <c r="BG9" t="str">
        <f>IF(BK9=0,"",IFERROR(VLOOKUP(BG$22&amp;$C9,'FPL FIX2'!$Z$1:$AC$500,MATCH("HOME",'FPL FIX2'!$Z$1:$AC$1,0),0),"")&amp;IFERROR(VLOOKUP(BG$22&amp;$C9,'FPL FIX2'!$AA$1:$AB$500,MATCH("AWAY",'FPL FIX2'!$AA$1:$AB$1,0),0),""))</f>
        <v/>
      </c>
      <c r="BI9" t="str">
        <f t="shared" si="12"/>
        <v/>
      </c>
      <c r="BK9">
        <v>1</v>
      </c>
      <c r="BM9" t="str">
        <f>IF(BQ9=0,"",IFERROR(VLOOKUP(BM$22&amp;$C9,'FPL FIX2'!$Z$1:$AC$500,MATCH("HOME",'FPL FIX2'!$Z$1:$AC$1,0),0),"")&amp;IFERROR(VLOOKUP(BM$22&amp;$C9,'FPL FIX2'!$AA$1:$AB$500,MATCH("AWAY",'FPL FIX2'!$AA$1:$AB$1,0),0),""))</f>
        <v>LIV</v>
      </c>
      <c r="BO9" t="str">
        <f t="shared" si="13"/>
        <v>H</v>
      </c>
      <c r="BQ9">
        <v>1</v>
      </c>
      <c r="BS9" t="str">
        <f>IF(BW9=0,"",IFERROR(VLOOKUP(BS$22&amp;$C9,'FPL FIX2'!$Z$1:$AC$500,MATCH("HOME",'FPL FIX2'!$Z$1:$AC$1,0),0),"")&amp;IFERROR(VLOOKUP(BS$22&amp;$C9,'FPL FIX2'!$AA$1:$AB$500,MATCH("AWAY",'FPL FIX2'!$AA$1:$AB$1,0),0),""))</f>
        <v/>
      </c>
      <c r="BU9" t="str">
        <f t="shared" si="14"/>
        <v/>
      </c>
      <c r="BW9">
        <v>1</v>
      </c>
      <c r="BY9" t="str">
        <f>IF(CC9=0,"",IFERROR(VLOOKUP(BY$22&amp;$C9,'FPL FIX2'!$Z$1:$AC$500,MATCH("HOME",'FPL FIX2'!$Z$1:$AC$1,0),0),"")&amp;IFERROR(VLOOKUP(BY$22&amp;$C9,'FPL FIX2'!$AA$1:$AB$500,MATCH("AWAY",'FPL FIX2'!$AA$1:$AB$1,0),0),""))</f>
        <v/>
      </c>
      <c r="CA9" t="str">
        <f t="shared" si="15"/>
        <v/>
      </c>
      <c r="CC9">
        <v>1</v>
      </c>
      <c r="CE9" t="str">
        <f>IF(CI9=0,"",IFERROR(VLOOKUP(CE$22&amp;$C9,'FPL FIX2'!$Z$1:$AC$500,MATCH("HOME",'FPL FIX2'!$Z$1:$AC$1,0),0),"")&amp;IFERROR(VLOOKUP(CE$22&amp;$C9,'FPL FIX2'!$AA$1:$AB$500,MATCH("AWAY",'FPL FIX2'!$AA$1:$AB$1,0),0),""))</f>
        <v/>
      </c>
      <c r="CG9" t="str">
        <f t="shared" si="16"/>
        <v/>
      </c>
      <c r="CI9">
        <v>1</v>
      </c>
      <c r="CK9" t="str">
        <f>IF(CO9=0,"",IFERROR(VLOOKUP(CK$22&amp;$C9,'FPL FIX2'!$Z$1:$AC$500,MATCH("HOME",'FPL FIX2'!$Z$1:$AC$1,0),0),"")&amp;IFERROR(VLOOKUP(CK$22&amp;$C9,'FPL FIX2'!$AA$1:$AB$500,MATCH("AWAY",'FPL FIX2'!$AA$1:$AB$1,0),0),""))</f>
        <v>WHU</v>
      </c>
      <c r="CM9" t="str">
        <f t="shared" si="17"/>
        <v>H</v>
      </c>
      <c r="CO9">
        <v>1</v>
      </c>
      <c r="CQ9" t="str">
        <f>IF(CU9=0,"",IFERROR(VLOOKUP(CQ$22&amp;$C9,'FPL FIX2'!$Z$1:$AC$500,MATCH("HOME",'FPL FIX2'!$Z$1:$AC$1,0),0),"")&amp;IFERROR(VLOOKUP(CQ$22&amp;$C9,'FPL FIX2'!$AA$1:$AB$500,MATCH("AWAY",'FPL FIX2'!$AA$1:$AB$1,0),0),""))</f>
        <v/>
      </c>
      <c r="CS9" t="str">
        <f t="shared" si="18"/>
        <v/>
      </c>
      <c r="CU9">
        <v>1</v>
      </c>
      <c r="CW9" t="str">
        <f>IF(DA9=0,"",IFERROR(VLOOKUP(CW$22&amp;$C9,'FPL FIX2'!$Z$1:$AC$500,MATCH("HOME",'FPL FIX2'!$Z$1:$AC$1,0),0),"")&amp;IFERROR(VLOOKUP(CW$22&amp;$C9,'FPL FIX2'!$AA$1:$AB$500,MATCH("AWAY",'FPL FIX2'!$AA$1:$AB$1,0),0),""))</f>
        <v>sou</v>
      </c>
      <c r="CY9" t="str">
        <f t="shared" si="19"/>
        <v>A</v>
      </c>
      <c r="DA9">
        <v>1</v>
      </c>
      <c r="DC9" t="str">
        <f>IF(DG9=0,"",IFERROR(VLOOKUP(DC$22&amp;$C9,'FPL FIX2'!$Z$1:$AC$500,MATCH("HOME",'FPL FIX2'!$Z$1:$AC$1,0),0),"")&amp;IFERROR(VLOOKUP(DC$22&amp;$C9,'FPL FIX2'!$AA$1:$AB$500,MATCH("AWAY",'FPL FIX2'!$AA$1:$AB$1,0),0),""))</f>
        <v/>
      </c>
      <c r="DE9" t="str">
        <f t="shared" si="20"/>
        <v/>
      </c>
      <c r="DG9">
        <v>1</v>
      </c>
      <c r="DI9" t="str">
        <f>IF(DM9=0,"",IFERROR(VLOOKUP(DI$22&amp;$C9,'FPL FIX2'!$Z$1:$AC$500,MATCH("HOME",'FPL FIX2'!$Z$1:$AC$1,0),0),"")&amp;IFERROR(VLOOKUP(DI$22&amp;$C9,'FPL FIX2'!$AA$1:$AB$500,MATCH("AWAY",'FPL FIX2'!$AA$1:$AB$1,0),0),""))</f>
        <v>MUN</v>
      </c>
      <c r="DK9" t="str">
        <f t="shared" si="21"/>
        <v>H</v>
      </c>
      <c r="DM9">
        <v>1</v>
      </c>
      <c r="DO9" t="str">
        <f>IF(DS9=0,"",IFERROR(VLOOKUP(DO$22&amp;$C9,'FPL FIX2'!$Z$1:$AC$500,MATCH("HOME",'FPL FIX2'!$Z$1:$AC$1,0),0),"")&amp;IFERROR(VLOOKUP(DO$22&amp;$C9,'FPL FIX2'!$AA$1:$AB$500,MATCH("AWAY",'FPL FIX2'!$AA$1:$AB$1,0),0),""))</f>
        <v/>
      </c>
      <c r="DQ9" t="str">
        <f t="shared" si="22"/>
        <v/>
      </c>
      <c r="DS9">
        <v>1</v>
      </c>
      <c r="DU9" t="str">
        <f>IF(DY9=0,"",IFERROR(VLOOKUP(DU$22&amp;$C9,'FPL FIX2'!$Z$1:$AC$500,MATCH("HOME",'FPL FIX2'!$Z$1:$AC$1,0),0),"")&amp;IFERROR(VLOOKUP(DU$22&amp;$C9,'FPL FIX2'!$AA$1:$AB$500,MATCH("AWAY",'FPL FIX2'!$AA$1:$AB$1,0),0),""))</f>
        <v>tot</v>
      </c>
      <c r="DW9" t="str">
        <f t="shared" si="23"/>
        <v>A</v>
      </c>
      <c r="DY9">
        <v>1</v>
      </c>
      <c r="EA9" t="str">
        <f>IF(EE9=0,"",IFERROR(VLOOKUP(EA$22&amp;$C9,'FPL FIX2'!$Z$1:$AC$500,MATCH("HOME",'FPL FIX2'!$Z$1:$AC$1,0),0),"")&amp;IFERROR(VLOOKUP(EA$22&amp;$C9,'FPL FIX2'!$AA$1:$AB$500,MATCH("AWAY",'FPL FIX2'!$AA$1:$AB$1,0),0),""))</f>
        <v/>
      </c>
      <c r="EC9" t="str">
        <f t="shared" si="24"/>
        <v/>
      </c>
      <c r="EE9">
        <v>1</v>
      </c>
      <c r="EG9" t="str">
        <f>IF(EK9=0,"",IFERROR(VLOOKUP(EG$22&amp;$C9,'FPL FIX2'!$Z$1:$AC$500,MATCH("HOME",'FPL FIX2'!$Z$1:$AC$1,0),0),"")&amp;IFERROR(VLOOKUP(EG$22&amp;$C9,'FPL FIX2'!$AA$1:$AB$500,MATCH("AWAY",'FPL FIX2'!$AA$1:$AB$1,0),0),""))</f>
        <v>new</v>
      </c>
      <c r="EI9" t="str">
        <f t="shared" si="25"/>
        <v>A</v>
      </c>
      <c r="EK9">
        <v>1</v>
      </c>
      <c r="EM9" t="str">
        <f>IF(EQ9=0,"",IFERROR(VLOOKUP(EM$22&amp;$C9,'FPL FIX2'!$Z$1:$AC$500,MATCH("HOME",'FPL FIX2'!$Z$1:$AC$1,0),0),"")&amp;IFERROR(VLOOKUP(EM$22&amp;$C9,'FPL FIX2'!$AA$1:$AB$500,MATCH("AWAY",'FPL FIX2'!$AA$1:$AB$1,0),0),""))</f>
        <v/>
      </c>
      <c r="EO9" t="str">
        <f t="shared" si="26"/>
        <v/>
      </c>
      <c r="EQ9">
        <v>1</v>
      </c>
      <c r="ES9" t="str">
        <f>IF(EW9=0,"",IFERROR(VLOOKUP(ES$22&amp;$C9,'FPL FIX2'!$Z$1:$AC$500,MATCH("HOME",'FPL FIX2'!$Z$1:$AC$1,0),0),"")&amp;IFERROR(VLOOKUP(ES$22&amp;$C9,'FPL FIX2'!$AA$1:$AB$500,MATCH("AWAY",'FPL FIX2'!$AA$1:$AB$1,0),0),""))</f>
        <v>CRY</v>
      </c>
      <c r="EU9" t="str">
        <f t="shared" si="27"/>
        <v>H</v>
      </c>
      <c r="EW9">
        <v>1</v>
      </c>
      <c r="EY9" t="str">
        <f>IF(FC9=0,"",IFERROR(VLOOKUP(EY$22&amp;$C9,'FPL FIX2'!$Z$1:$AC$500,MATCH("HOME",'FPL FIX2'!$Z$1:$AC$1,0),0),"")&amp;IFERROR(VLOOKUP(EY$22&amp;$C9,'FPL FIX2'!$AA$1:$AB$500,MATCH("AWAY",'FPL FIX2'!$AA$1:$AB$1,0),0),""))</f>
        <v/>
      </c>
      <c r="FA9" t="str">
        <f t="shared" si="28"/>
        <v/>
      </c>
      <c r="FC9">
        <v>1</v>
      </c>
      <c r="FE9" t="str">
        <f>IF(FI9=0,"",IFERROR(VLOOKUP(FE$22&amp;$C9,'FPL FIX2'!$Z$1:$AC$500,MATCH("HOME",'FPL FIX2'!$Z$1:$AC$1,0),0),"")&amp;IFERROR(VLOOKUP(FE$22&amp;$C9,'FPL FIX2'!$AA$1:$AB$500,MATCH("AWAY",'FPL FIX2'!$AA$1:$AB$1,0),0),""))</f>
        <v>ful</v>
      </c>
      <c r="FG9" t="str">
        <f t="shared" si="29"/>
        <v>A</v>
      </c>
      <c r="FI9">
        <v>1</v>
      </c>
      <c r="FK9" t="str">
        <f>IF(FO9=0,"",IFERROR(VLOOKUP(FK$22&amp;$C9,'FPL FIX2'!$Z$1:$AC$500,MATCH("HOME",'FPL FIX2'!$Z$1:$AC$1,0),0),"")&amp;IFERROR(VLOOKUP(FK$22&amp;$C9,'FPL FIX2'!$AA$1:$AB$500,MATCH("AWAY",'FPL FIX2'!$AA$1:$AB$1,0),0),""))</f>
        <v/>
      </c>
      <c r="FM9" t="str">
        <f t="shared" si="30"/>
        <v/>
      </c>
      <c r="FO9">
        <v>1</v>
      </c>
      <c r="FQ9" t="str">
        <f>IF(FU9=0,"",IFERROR(VLOOKUP(FQ$22&amp;$C9,'FPL FIX2'!$Z$1:$AC$500,MATCH("HOME",'FPL FIX2'!$Z$1:$AC$1,0),0),"")&amp;IFERROR(VLOOKUP(FQ$22&amp;$C9,'FPL FIX2'!$AA$1:$AB$500,MATCH("AWAY",'FPL FIX2'!$AA$1:$AB$1,0),0),""))</f>
        <v>LEI</v>
      </c>
      <c r="FS9" t="str">
        <f t="shared" si="31"/>
        <v>H</v>
      </c>
      <c r="FU9">
        <v>1</v>
      </c>
      <c r="FW9" t="str">
        <f>IF(GA9=0,"",IFERROR(VLOOKUP(FW$22&amp;$C9,'FPL FIX2'!$Z$1:$AC$500,MATCH("HOME",'FPL FIX2'!$Z$1:$AC$1,0),0),"")&amp;IFERROR(VLOOKUP(FW$22&amp;$C9,'FPL FIX2'!$AA$1:$AB$500,MATCH("AWAY",'FPL FIX2'!$AA$1:$AB$1,0),0),""))</f>
        <v/>
      </c>
      <c r="FY9" t="str">
        <f t="shared" si="32"/>
        <v/>
      </c>
      <c r="GA9">
        <v>1</v>
      </c>
      <c r="GC9" t="str">
        <f>IF(GG9=0,"",IFERROR(VLOOKUP(GC$22&amp;$C9,'FPL FIX2'!$Z$1:$AC$500,MATCH("HOME",'FPL FIX2'!$Z$1:$AC$1,0),0),"")&amp;IFERROR(VLOOKUP(GC$22&amp;$C9,'FPL FIX2'!$AA$1:$AB$500,MATCH("AWAY",'FPL FIX2'!$AA$1:$AB$1,0),0),""))</f>
        <v>bou</v>
      </c>
      <c r="GE9" t="str">
        <f t="shared" si="33"/>
        <v>A</v>
      </c>
      <c r="GG9">
        <v>1</v>
      </c>
      <c r="GI9" t="str">
        <f>IF(GM9=0,"",IFERROR(VLOOKUP(GI$22&amp;$C9,'FPL FIX2'!$Z$1:$AC$500,MATCH("HOME",'FPL FIX2'!$Z$1:$AC$1,0),0),"")&amp;IFERROR(VLOOKUP(GI$22&amp;$C9,'FPL FIX2'!$AA$1:$AB$500,MATCH("AWAY",'FPL FIX2'!$AA$1:$AB$1,0),0),""))</f>
        <v/>
      </c>
      <c r="GK9" t="str">
        <f t="shared" si="34"/>
        <v/>
      </c>
      <c r="GM9">
        <v>1</v>
      </c>
      <c r="GO9" t="str">
        <f>IF(GS9=0,"",IFERROR(VLOOKUP(GO$22&amp;$C9,'FPL FIX2'!$Z$1:$AC$500,MATCH("HOME",'FPL FIX2'!$Z$1:$AC$1,0),0),"")&amp;IFERROR(VLOOKUP(GO$22&amp;$C9,'FPL FIX2'!$AA$1:$AB$500,MATCH("AWAY",'FPL FIX2'!$AA$1:$AB$1,0),0),""))</f>
        <v>WOL</v>
      </c>
      <c r="GQ9" t="str">
        <f t="shared" si="35"/>
        <v>H</v>
      </c>
      <c r="GS9">
        <v>1</v>
      </c>
      <c r="GU9" t="str">
        <f>IF(GY9=0,"",IFERROR(VLOOKUP(GU$22&amp;$C9,'FPL FIX2'!$Z$1:$AC$500,MATCH("HOME",'FPL FIX2'!$Z$1:$AC$1,0),0),"")&amp;IFERROR(VLOOKUP(GU$22&amp;$C9,'FPL FIX2'!$AA$1:$AB$500,MATCH("AWAY",'FPL FIX2'!$AA$1:$AB$1,0),0),""))</f>
        <v/>
      </c>
      <c r="GW9" t="str">
        <f t="shared" si="36"/>
        <v/>
      </c>
      <c r="GY9">
        <v>1</v>
      </c>
      <c r="HA9" t="str">
        <f>IF(HE9=0,"",IFERROR(VLOOKUP(HA$22&amp;$C9,'FPL FIX2'!$Z$1:$AC$500,MATCH("HOME",'FPL FIX2'!$Z$1:$AC$1,0),0),"")&amp;IFERROR(VLOOKUP(HA$22&amp;$C9,'FPL FIX2'!$AA$1:$AB$500,MATCH("AWAY",'FPL FIX2'!$AA$1:$AB$1,0),0),""))</f>
        <v>mci</v>
      </c>
      <c r="HC9" t="str">
        <f t="shared" si="37"/>
        <v>A</v>
      </c>
      <c r="HE9">
        <v>1</v>
      </c>
      <c r="HG9" t="str">
        <f>IF(HK9=0,"",IFERROR(VLOOKUP(HG$22&amp;$C9,'FPL FIX2'!$Z$1:$AC$500,MATCH("HOME",'FPL FIX2'!$Z$1:$AC$1,0),0),"")&amp;IFERROR(VLOOKUP(HG$22&amp;$C9,'FPL FIX2'!$AA$1:$AB$500,MATCH("AWAY",'FPL FIX2'!$AA$1:$AB$1,0),0),""))</f>
        <v/>
      </c>
      <c r="HI9" t="str">
        <f t="shared" si="38"/>
        <v/>
      </c>
      <c r="HK9">
        <v>1</v>
      </c>
      <c r="HM9" t="str">
        <f>IF(HQ9=0,"",IFERROR(VLOOKUP(HM$22&amp;$C9,'FPL FIX2'!$Z$1:$AC$500,MATCH("HOME",'FPL FIX2'!$Z$1:$AC$1,0),0),"")&amp;IFERROR(VLOOKUP(HM$22&amp;$C9,'FPL FIX2'!$AA$1:$AB$500,MATCH("AWAY",'FPL FIX2'!$AA$1:$AB$1,0),0),""))</f>
        <v>BHA</v>
      </c>
      <c r="HO9" t="str">
        <f t="shared" si="39"/>
        <v>H</v>
      </c>
      <c r="HQ9">
        <v>1</v>
      </c>
      <c r="HS9" t="str">
        <f>IF(HW9=0,"",IFERROR(VLOOKUP(HS$22&amp;$C9,'FPL FIX2'!$Z$1:$AC$500,MATCH("HOME",'FPL FIX2'!$Z$1:$AC$1,0),0),"")&amp;IFERROR(VLOOKUP(HS$22&amp;$C9,'FPL FIX2'!$AA$1:$AB$500,MATCH("AWAY",'FPL FIX2'!$AA$1:$AB$1,0),0),""))</f>
        <v/>
      </c>
      <c r="HU9" t="str">
        <f t="shared" si="40"/>
        <v/>
      </c>
      <c r="HW9">
        <v>1</v>
      </c>
      <c r="HY9" t="str">
        <f>IF(IC9=0,"",IFERROR(VLOOKUP(HY$22&amp;$C9,'FPL FIX2'!$Z$1:$AC$500,MATCH("HOME",'FPL FIX2'!$Z$1:$AC$1,0),0),"")&amp;IFERROR(VLOOKUP(HY$22&amp;$C9,'FPL FIX2'!$AA$1:$AB$500,MATCH("AWAY",'FPL FIX2'!$AA$1:$AB$1,0),0),""))</f>
        <v>SOU</v>
      </c>
      <c r="IA9" t="str">
        <f t="shared" si="41"/>
        <v>H</v>
      </c>
      <c r="IC9">
        <v>1</v>
      </c>
      <c r="IE9" t="str">
        <f>IF(II9=0,"",IFERROR(VLOOKUP(IE$22&amp;$C9,'FPL FIX2'!$Z$1:$AC$500,MATCH("HOME",'FPL FIX2'!$Z$1:$AC$1,0),0),"")&amp;IFERROR(VLOOKUP(IE$22&amp;$C9,'FPL FIX2'!$AA$1:$AB$500,MATCH("AWAY",'FPL FIX2'!$AA$1:$AB$1,0),0),""))</f>
        <v/>
      </c>
      <c r="IG9" t="str">
        <f t="shared" si="42"/>
        <v/>
      </c>
      <c r="II9">
        <v>1</v>
      </c>
      <c r="IK9" t="str">
        <f>IF(IO9=0,"",IFERROR(VLOOKUP(IK$22&amp;$C9,'FPL FIX2'!$Z$1:$AC$500,MATCH("HOME",'FPL FIX2'!$Z$1:$AC$1,0),0),"")&amp;IFERROR(VLOOKUP(IK$22&amp;$C9,'FPL FIX2'!$AA$1:$AB$500,MATCH("AWAY",'FPL FIX2'!$AA$1:$AB$1,0),0),""))</f>
        <v>whu</v>
      </c>
      <c r="IM9" t="str">
        <f t="shared" si="43"/>
        <v>A</v>
      </c>
      <c r="IO9">
        <v>1</v>
      </c>
      <c r="IQ9" t="str">
        <f>IF(IU9=0,"",IFERROR(VLOOKUP(IQ$22&amp;$C9,'FPL FIX2'!$Z$1:$AC$500,MATCH("HOME",'FPL FIX2'!$Z$1:$AC$1,0),0),"")&amp;IFERROR(VLOOKUP(IQ$22&amp;$C9,'FPL FIX2'!$AA$1:$AB$500,MATCH("AWAY",'FPL FIX2'!$AA$1:$AB$1,0),0),""))</f>
        <v/>
      </c>
      <c r="IS9" t="str">
        <f t="shared" si="44"/>
        <v/>
      </c>
      <c r="IU9">
        <v>1</v>
      </c>
      <c r="IW9" t="str">
        <f>IF(JA9=0,"",IFERROR(VLOOKUP(IW$22&amp;$C9,'FPL FIX2'!$Z$1:$AC$500,MATCH("HOME",'FPL FIX2'!$Z$1:$AC$1,0),0),"")&amp;IFERROR(VLOOKUP(IW$22&amp;$C9,'FPL FIX2'!$AA$1:$AB$500,MATCH("AWAY",'FPL FIX2'!$AA$1:$AB$1,0),0),""))</f>
        <v>ARS</v>
      </c>
      <c r="IY9" t="str">
        <f t="shared" si="45"/>
        <v>H</v>
      </c>
      <c r="JA9">
        <v>1</v>
      </c>
      <c r="JC9" t="str">
        <f>IF(JG9=0,"",IFERROR(VLOOKUP(JC$22&amp;$C9,'FPL FIX2'!$Z$1:$AC$500,MATCH("HOME",'FPL FIX2'!$Z$1:$AC$1,0),0),"")&amp;IFERROR(VLOOKUP(JC$22&amp;$C9,'FPL FIX2'!$AA$1:$AB$500,MATCH("AWAY",'FPL FIX2'!$AA$1:$AB$1,0),0),""))</f>
        <v/>
      </c>
      <c r="JE9" t="str">
        <f t="shared" si="46"/>
        <v/>
      </c>
      <c r="JG9">
        <v>1</v>
      </c>
      <c r="JI9" t="str">
        <f>IF(JM9=0,"",IFERROR(VLOOKUP(JI$22&amp;$C9,'FPL FIX2'!$Z$1:$AC$500,MATCH("HOME",'FPL FIX2'!$Z$1:$AC$1,0),0),"")&amp;IFERROR(VLOOKUP(JI$22&amp;$C9,'FPL FIX2'!$AA$1:$AB$500,MATCH("AWAY",'FPL FIX2'!$AA$1:$AB$1,0),0),""))</f>
        <v>liv</v>
      </c>
      <c r="JK9" t="str">
        <f t="shared" si="47"/>
        <v>A</v>
      </c>
      <c r="JM9">
        <v>1</v>
      </c>
      <c r="JO9" t="str">
        <f>IF(JS9=0,"",IFERROR(VLOOKUP(JO$22&amp;$C9,'FPL FIX2'!$Z$1:$AC$500,MATCH("HOME",'FPL FIX2'!$Z$1:$AC$1,0),0),"")&amp;IFERROR(VLOOKUP(JO$22&amp;$C9,'FPL FIX2'!$AA$1:$AB$500,MATCH("AWAY",'FPL FIX2'!$AA$1:$AB$1,0),0),""))</f>
        <v/>
      </c>
      <c r="JQ9" t="str">
        <f t="shared" si="48"/>
        <v/>
      </c>
      <c r="JS9">
        <v>1</v>
      </c>
      <c r="JU9" t="str">
        <f>IF(JY9=0,"",IFERROR(VLOOKUP(JU$22&amp;$C9,'FPL FIX2'!$Z$1:$AC$500,MATCH("HOME",'FPL FIX2'!$Z$1:$AC$1,0),0),"")&amp;IFERROR(VLOOKUP(JU$22&amp;$C9,'FPL FIX2'!$AA$1:$AB$500,MATCH("AWAY",'FPL FIX2'!$AA$1:$AB$1,0),0),""))</f>
        <v>LEE</v>
      </c>
      <c r="JW9" t="str">
        <f t="shared" si="49"/>
        <v>H</v>
      </c>
      <c r="JY9">
        <v>1</v>
      </c>
      <c r="KA9" t="str">
        <f>IF(KE9=0,"",IFERROR(VLOOKUP(KA$22&amp;$C9,'FPL FIX2'!$Z$1:$AC$500,MATCH("HOME",'FPL FIX2'!$Z$1:$AC$1,0),0),"")&amp;IFERROR(VLOOKUP(KA$22&amp;$C9,'FPL FIX2'!$AA$1:$AB$500,MATCH("AWAY",'FPL FIX2'!$AA$1:$AB$1,0),0),""))</f>
        <v/>
      </c>
      <c r="KC9" t="str">
        <f t="shared" si="50"/>
        <v/>
      </c>
      <c r="KE9">
        <v>1</v>
      </c>
      <c r="KG9" t="str">
        <f>IF(KK9=0,"",IFERROR(VLOOKUP(KG$22&amp;$C9,'FPL FIX2'!$Z$1:$AC$500,MATCH("HOME",'FPL FIX2'!$Z$1:$AC$1,0),0),"")&amp;IFERROR(VLOOKUP(KG$22&amp;$C9,'FPL FIX2'!$AA$1:$AB$500,MATCH("AWAY",'FPL FIX2'!$AA$1:$AB$1,0),0),""))</f>
        <v>AVL</v>
      </c>
      <c r="KI9" t="str">
        <f t="shared" si="51"/>
        <v>H</v>
      </c>
      <c r="KK9">
        <v>1</v>
      </c>
      <c r="KM9" t="str">
        <f>IF(KQ9=0,"",IFERROR(VLOOKUP(KM$22&amp;$C9,'FPL FIX2'!$Z$1:$AC$500,MATCH("HOME",'FPL FIX2'!$Z$1:$AC$1,0),0),"")&amp;IFERROR(VLOOKUP(KM$22&amp;$C9,'FPL FIX2'!$AA$1:$AB$500,MATCH("AWAY",'FPL FIX2'!$AA$1:$AB$1,0),0),""))</f>
        <v>ars</v>
      </c>
      <c r="KO9" t="str">
        <f t="shared" si="52"/>
        <v>A</v>
      </c>
      <c r="KQ9">
        <v>1</v>
      </c>
      <c r="KS9" t="str">
        <f>IF(KW9=0,"",IFERROR(VLOOKUP(KS$22&amp;$C9,'FPL FIX2'!$Z$1:$AC$500,MATCH("HOME",'FPL FIX2'!$Z$1:$AC$1,0),0),"")&amp;IFERROR(VLOOKUP(KS$22&amp;$C9,'FPL FIX2'!$AA$1:$AB$500,MATCH("AWAY",'FPL FIX2'!$AA$1:$AB$1,0),0),""))</f>
        <v>nfo</v>
      </c>
      <c r="KU9" t="str">
        <f t="shared" si="53"/>
        <v>A</v>
      </c>
      <c r="KW9">
        <v>1</v>
      </c>
      <c r="KY9" t="str">
        <f>IF(LC9=0,"",IFERROR(VLOOKUP(KY$22&amp;$C9,'FPL FIX2'!$Z$1:$AC$500,MATCH("HOME",'FPL FIX2'!$Z$1:$AC$1,0),0),"")&amp;IFERROR(VLOOKUP(KY$22&amp;$C9,'FPL FIX2'!$AA$1:$AB$500,MATCH("AWAY",'FPL FIX2'!$AA$1:$AB$1,0),0),""))</f>
        <v/>
      </c>
      <c r="LA9" t="str">
        <f t="shared" si="54"/>
        <v/>
      </c>
      <c r="LC9">
        <v>1</v>
      </c>
      <c r="LE9" t="str">
        <f>IF(LI9=0,"",IFERROR(VLOOKUP(LE$22&amp;$C9,'FPL FIX2'!$Z$1:$AC$500,MATCH("HOME",'FPL FIX2'!$Z$1:$AC$1,0),0),"")&amp;IFERROR(VLOOKUP(LE$22&amp;$C9,'FPL FIX2'!$AA$1:$AB$500,MATCH("AWAY",'FPL FIX2'!$AA$1:$AB$1,0),0),""))</f>
        <v>BRE</v>
      </c>
      <c r="LG9" t="str">
        <f t="shared" si="55"/>
        <v>H</v>
      </c>
      <c r="LI9">
        <v>1</v>
      </c>
      <c r="LK9" t="str">
        <f>IF(LO9=0,"",IFERROR(VLOOKUP(LK$22&amp;$C9,'FPL FIX2'!$Z$1:$AC$500,MATCH("HOME",'FPL FIX2'!$Z$1:$AC$1,0),0),"")&amp;IFERROR(VLOOKUP(LK$22&amp;$C9,'FPL FIX2'!$AA$1:$AB$500,MATCH("AWAY",'FPL FIX2'!$AA$1:$AB$1,0),0),""))</f>
        <v/>
      </c>
      <c r="LM9" t="str">
        <f t="shared" si="56"/>
        <v/>
      </c>
      <c r="LO9">
        <v>1</v>
      </c>
      <c r="LQ9" t="str">
        <f>IF(LU9=0,"",IFERROR(VLOOKUP(LQ$22&amp;$C9,'FPL FIX2'!$Z$1:$AC$500,MATCH("HOME",'FPL FIX2'!$Z$1:$AC$1,0),0),"")&amp;IFERROR(VLOOKUP(LQ$22&amp;$C9,'FPL FIX2'!$AA$1:$AB$500,MATCH("AWAY",'FPL FIX2'!$AA$1:$AB$1,0),0),""))</f>
        <v>che</v>
      </c>
      <c r="LS9" t="str">
        <f t="shared" si="57"/>
        <v>A</v>
      </c>
      <c r="LU9">
        <v>1</v>
      </c>
      <c r="LW9" t="str">
        <f>IF(MA9=0,"",IFERROR(VLOOKUP(LW$22&amp;$C9,'FPL FIX2'!$Z$1:$AC$500,MATCH("HOME",'FPL FIX2'!$Z$1:$AC$1,0),0),"")&amp;IFERROR(VLOOKUP(LW$22&amp;$C9,'FPL FIX2'!$AA$1:$AB$500,MATCH("AWAY",'FPL FIX2'!$AA$1:$AB$1,0),0),""))</f>
        <v/>
      </c>
      <c r="LY9" t="str">
        <f t="shared" si="58"/>
        <v/>
      </c>
      <c r="MA9">
        <v>1</v>
      </c>
      <c r="MC9" t="str">
        <f>IF(MG9=0,"",IFERROR(VLOOKUP(MC$22&amp;$C9,'FPL FIX2'!$Z$1:$AC$500,MATCH("HOME",'FPL FIX2'!$Z$1:$AC$1,0),0),"")&amp;IFERROR(VLOOKUP(MC$22&amp;$C9,'FPL FIX2'!$AA$1:$AB$500,MATCH("AWAY",'FPL FIX2'!$AA$1:$AB$1,0),0),""))</f>
        <v>TOT</v>
      </c>
      <c r="ME9" t="str">
        <f t="shared" si="59"/>
        <v>H</v>
      </c>
      <c r="MG9">
        <v>1</v>
      </c>
      <c r="MI9" t="str">
        <f>IF(MM9=0,"",IFERROR(VLOOKUP(MI$22&amp;$C9,'FPL FIX2'!$Z$1:$AC$500,MATCH("HOME",'FPL FIX2'!$Z$1:$AC$1,0),0),"")&amp;IFERROR(VLOOKUP(MI$22&amp;$C9,'FPL FIX2'!$AA$1:$AB$500,MATCH("AWAY",'FPL FIX2'!$AA$1:$AB$1,0),0),""))</f>
        <v/>
      </c>
      <c r="MK9" t="str">
        <f t="shared" si="60"/>
        <v/>
      </c>
      <c r="MM9">
        <v>1</v>
      </c>
      <c r="MO9" t="str">
        <f>IF(MS9=0,"",IFERROR(VLOOKUP(MO$22&amp;$C9,'FPL FIX2'!$Z$1:$AC$500,MATCH("HOME",'FPL FIX2'!$Z$1:$AC$1,0),0),"")&amp;IFERROR(VLOOKUP(MO$22&amp;$C9,'FPL FIX2'!$AA$1:$AB$500,MATCH("AWAY",'FPL FIX2'!$AA$1:$AB$1,0),0),""))</f>
        <v>mun</v>
      </c>
      <c r="MQ9" t="str">
        <f t="shared" si="61"/>
        <v>A</v>
      </c>
      <c r="MS9">
        <v>1</v>
      </c>
      <c r="MU9" t="str">
        <f>IF(MY9=0,"",IFERROR(VLOOKUP(MU$22&amp;$C9,'FPL FIX2'!$Z$1:$AC$500,MATCH("HOME",'FPL FIX2'!$Z$1:$AC$1,0),0),"")&amp;IFERROR(VLOOKUP(MU$22&amp;$C9,'FPL FIX2'!$AA$1:$AB$500,MATCH("AWAY",'FPL FIX2'!$AA$1:$AB$1,0),0),""))</f>
        <v/>
      </c>
      <c r="MW9" t="str">
        <f t="shared" si="62"/>
        <v/>
      </c>
      <c r="MY9">
        <v>1</v>
      </c>
      <c r="NA9" t="str">
        <f>IF(NE9=0,"",IFERROR(VLOOKUP(NA$22&amp;$C9,'FPL FIX2'!$Z$1:$AC$500,MATCH("HOME",'FPL FIX2'!$Z$1:$AC$1,0),0),"")&amp;IFERROR(VLOOKUP(NA$22&amp;$C9,'FPL FIX2'!$AA$1:$AB$500,MATCH("AWAY",'FPL FIX2'!$AA$1:$AB$1,0),0),""))</f>
        <v>FUL</v>
      </c>
      <c r="NC9" t="str">
        <f t="shared" si="63"/>
        <v>H</v>
      </c>
      <c r="NE9">
        <v>1</v>
      </c>
      <c r="NG9" t="str">
        <f>IF(NK9=0,"",IFERROR(VLOOKUP(NG$22&amp;$C9,'FPL FIX2'!$Z$1:$AC$500,MATCH("HOME",'FPL FIX2'!$Z$1:$AC$1,0),0),"")&amp;IFERROR(VLOOKUP(NG$22&amp;$C9,'FPL FIX2'!$AA$1:$AB$500,MATCH("AWAY",'FPL FIX2'!$AA$1:$AB$1,0),0),""))</f>
        <v/>
      </c>
      <c r="NI9" t="str">
        <f t="shared" si="64"/>
        <v/>
      </c>
      <c r="NK9">
        <v>1</v>
      </c>
      <c r="NM9" t="str">
        <f>IF(NQ9=0,"",IFERROR(VLOOKUP(NM$22&amp;$C9,'FPL FIX2'!$Z$1:$AC$500,MATCH("HOME",'FPL FIX2'!$Z$1:$AC$1,0),0),"")&amp;IFERROR(VLOOKUP(NM$22&amp;$C9,'FPL FIX2'!$AA$1:$AB$500,MATCH("AWAY",'FPL FIX2'!$AA$1:$AB$1,0),0),""))</f>
        <v>cry</v>
      </c>
      <c r="NO9" t="str">
        <f t="shared" si="65"/>
        <v>A</v>
      </c>
      <c r="NQ9">
        <v>1</v>
      </c>
      <c r="NS9" t="str">
        <f>IF(NW9=0,"",IFERROR(VLOOKUP(NS$22&amp;$C9,'FPL FIX2'!$Z$1:$AC$500,MATCH("HOME",'FPL FIX2'!$Z$1:$AC$1,0),0),"")&amp;IFERROR(VLOOKUP(NS$22&amp;$C9,'FPL FIX2'!$AA$1:$AB$500,MATCH("AWAY",'FPL FIX2'!$AA$1:$AB$1,0),0),""))</f>
        <v/>
      </c>
      <c r="NU9" t="str">
        <f t="shared" si="66"/>
        <v/>
      </c>
      <c r="NW9">
        <v>1</v>
      </c>
      <c r="NY9" t="str">
        <f>IF(OC9=0,"",IFERROR(VLOOKUP(NY$22&amp;$C9,'FPL FIX2'!$Z$1:$AC$500,MATCH("HOME",'FPL FIX2'!$Z$1:$AC$1,0),0),"")&amp;IFERROR(VLOOKUP(NY$22&amp;$C9,'FPL FIX2'!$AA$1:$AB$500,MATCH("AWAY",'FPL FIX2'!$AA$1:$AB$1,0),0),""))</f>
        <v>NEW</v>
      </c>
      <c r="OA9" t="str">
        <f t="shared" si="67"/>
        <v>H</v>
      </c>
      <c r="OC9">
        <v>1</v>
      </c>
      <c r="OE9" t="str">
        <f>IF(OI9=0,"",IFERROR(VLOOKUP(OE$22&amp;$C9,'FPL FIX2'!$Z$1:$AC$500,MATCH("HOME",'FPL FIX2'!$Z$1:$AC$1,0),0),"")&amp;IFERROR(VLOOKUP(OE$22&amp;$C9,'FPL FIX2'!$AA$1:$AB$500,MATCH("AWAY",'FPL FIX2'!$AA$1:$AB$1,0),0),""))</f>
        <v/>
      </c>
      <c r="OG9" t="str">
        <f t="shared" si="68"/>
        <v/>
      </c>
      <c r="OI9">
        <v>1</v>
      </c>
      <c r="OK9" t="str">
        <f>IF(OO9=0,"",IFERROR(VLOOKUP(OK$22&amp;$C9,'FPL FIX2'!$Z$1:$AC$500,MATCH("HOME",'FPL FIX2'!$Z$1:$AC$1,0),0),"")&amp;IFERROR(VLOOKUP(OK$22&amp;$C9,'FPL FIX2'!$AA$1:$AB$500,MATCH("AWAY",'FPL FIX2'!$AA$1:$AB$1,0),0),""))</f>
        <v>lei</v>
      </c>
      <c r="OM9" t="str">
        <f t="shared" si="69"/>
        <v>A</v>
      </c>
      <c r="OO9">
        <v>1</v>
      </c>
      <c r="OQ9" t="str">
        <f>IF(OU9=0,"",IFERROR(VLOOKUP(OQ$22&amp;$C9,'FPL FIX2'!$Z$1:$AC$500,MATCH("HOME",'FPL FIX2'!$Z$1:$AC$1,0),0),"")&amp;IFERROR(VLOOKUP(OQ$22&amp;$C9,'FPL FIX2'!$AA$1:$AB$500,MATCH("AWAY",'FPL FIX2'!$AA$1:$AB$1,0),0),""))</f>
        <v/>
      </c>
      <c r="OS9" t="str">
        <f t="shared" si="70"/>
        <v/>
      </c>
      <c r="OU9">
        <v>1</v>
      </c>
      <c r="OW9" t="str">
        <f>IF(PA9=0,"",IFERROR(VLOOKUP(OW$22&amp;$C9,'FPL FIX2'!$Z$1:$AC$500,MATCH("HOME",'FPL FIX2'!$Z$1:$AC$1,0),0),"")&amp;IFERROR(VLOOKUP(OW$22&amp;$C9,'FPL FIX2'!$AA$1:$AB$500,MATCH("AWAY",'FPL FIX2'!$AA$1:$AB$1,0),0),""))</f>
        <v>bha</v>
      </c>
      <c r="OY9" t="str">
        <f t="shared" si="71"/>
        <v>A</v>
      </c>
      <c r="PA9">
        <v>1</v>
      </c>
      <c r="PC9" t="str">
        <f>IF(PG9=0,"",IFERROR(VLOOKUP(PC$22&amp;$C9,'FPL FIX2'!$Z$1:$AC$500,MATCH("HOME",'FPL FIX2'!$Z$1:$AC$1,0),0),"")&amp;IFERROR(VLOOKUP(PC$22&amp;$C9,'FPL FIX2'!$AA$1:$AB$500,MATCH("AWAY",'FPL FIX2'!$AA$1:$AB$1,0),0),""))</f>
        <v/>
      </c>
      <c r="PE9" t="str">
        <f t="shared" si="72"/>
        <v/>
      </c>
      <c r="PG9">
        <v>1</v>
      </c>
      <c r="PI9" t="str">
        <f>IF(PM9=0,"",IFERROR(VLOOKUP(PI$22&amp;$C9,'FPL FIX2'!$Z$1:$AC$500,MATCH("HOME",'FPL FIX2'!$Z$1:$AC$1,0),0),"")&amp;IFERROR(VLOOKUP(PI$22&amp;$C9,'FPL FIX2'!$AA$1:$AB$500,MATCH("AWAY",'FPL FIX2'!$AA$1:$AB$1,0),0),""))</f>
        <v>MCI</v>
      </c>
      <c r="PK9" t="str">
        <f t="shared" si="73"/>
        <v>H</v>
      </c>
      <c r="PM9">
        <v>1</v>
      </c>
      <c r="PO9" t="str">
        <f>IF(PS9=0,"",IFERROR(VLOOKUP(PO$22&amp;$C9,'FPL FIX2'!$Z$1:$AC$500,MATCH("HOME",'FPL FIX2'!$Z$1:$AC$1,0),0),"")&amp;IFERROR(VLOOKUP(PO$22&amp;$C9,'FPL FIX2'!$AA$1:$AB$500,MATCH("AWAY",'FPL FIX2'!$AA$1:$AB$1,0),0),""))</f>
        <v/>
      </c>
      <c r="PQ9" t="str">
        <f t="shared" si="74"/>
        <v/>
      </c>
      <c r="PS9">
        <v>1</v>
      </c>
      <c r="PU9" t="str">
        <f>IF(PY9=0,"",IFERROR(VLOOKUP(PU$22&amp;$C9,'FPL FIX2'!$Z$1:$AC$500,MATCH("HOME",'FPL FIX2'!$Z$1:$AC$1,0),0),"")&amp;IFERROR(VLOOKUP(PU$22&amp;$C9,'FPL FIX2'!$AA$1:$AB$500,MATCH("AWAY",'FPL FIX2'!$AA$1:$AB$1,0),0),""))</f>
        <v>wol</v>
      </c>
      <c r="PW9" t="str">
        <f t="shared" si="75"/>
        <v>A</v>
      </c>
      <c r="PY9">
        <v>1</v>
      </c>
      <c r="QA9" t="str">
        <f>IF(QE9=0,"",IFERROR(VLOOKUP(QA$22&amp;$C9,'FPL FIX2'!$Z$1:$AC$500,MATCH("HOME",'FPL FIX2'!$Z$1:$AC$1,0),0),"")&amp;IFERROR(VLOOKUP(QA$22&amp;$C9,'FPL FIX2'!$AA$1:$AB$500,MATCH("AWAY",'FPL FIX2'!$AA$1:$AB$1,0),0),""))</f>
        <v/>
      </c>
      <c r="QC9" t="str">
        <f t="shared" si="76"/>
        <v/>
      </c>
      <c r="QE9">
        <v>1</v>
      </c>
      <c r="QG9" t="str">
        <f>IF(QK9=0,"",IFERROR(VLOOKUP(QG$22&amp;$C9,'FPL FIX2'!$Z$1:$AC$500,MATCH("HOME",'FPL FIX2'!$Z$1:$AC$1,0),0),"")&amp;IFERROR(VLOOKUP(QG$22&amp;$C9,'FPL FIX2'!$AA$1:$AB$500,MATCH("AWAY",'FPL FIX2'!$AA$1:$AB$1,0),0),""))</f>
        <v>BOU</v>
      </c>
      <c r="QI9" t="str">
        <f t="shared" si="77"/>
        <v>H</v>
      </c>
      <c r="QK9">
        <v>1</v>
      </c>
      <c r="QM9" t="str">
        <f>IF(QQ9=0,"",IFERROR(VLOOKUP(QM$22&amp;$C9,'FPL FIX2'!$Z$1:$AC$500,MATCH("HOME",'FPL FIX2'!$Z$1:$AC$1,0),0),"")&amp;IFERROR(VLOOKUP(QM$22&amp;$C9,'FPL FIX2'!$AA$1:$AB$500,MATCH("AWAY",'FPL FIX2'!$AA$1:$AB$1,0),0),""))</f>
        <v/>
      </c>
      <c r="QO9" t="str">
        <f t="shared" si="78"/>
        <v/>
      </c>
      <c r="QQ9">
        <v>1</v>
      </c>
    </row>
    <row r="10" spans="1:459" x14ac:dyDescent="0.3">
      <c r="A10" s="158">
        <f t="shared" si="0"/>
        <v>9</v>
      </c>
      <c r="B10" t="s">
        <v>40</v>
      </c>
      <c r="C10" t="str">
        <f t="shared" si="1"/>
        <v>FUL</v>
      </c>
      <c r="D10" s="12" t="str">
        <f t="shared" si="2"/>
        <v>ful</v>
      </c>
      <c r="E10" t="str">
        <f>IF(I10=0,"",IFERROR(VLOOKUP(E$22&amp;$C10,'FPL FIX2'!$Z$1:$AC$500,MATCH("HOME",'FPL FIX2'!$Z$1:$AC$1,0),0),"")&amp;IFERROR(VLOOKUP(E$22&amp;$C10,'FPL FIX2'!$AA$1:$AB$500,MATCH("AWAY",'FPL FIX2'!$AA$1:$AB$1,0),0),""))</f>
        <v>LIV</v>
      </c>
      <c r="G10" t="str">
        <f t="shared" si="3"/>
        <v>H</v>
      </c>
      <c r="I10">
        <v>1</v>
      </c>
      <c r="K10" t="str">
        <f>IF(O10=0,"",IFERROR(VLOOKUP(K$22&amp;$C10,'FPL FIX2'!$Z$1:$AC$500,MATCH("HOME",'FPL FIX2'!$Z$1:$AC$1,0),0),"")&amp;IFERROR(VLOOKUP(K$22&amp;$C10,'FPL FIX2'!$AA$1:$AB$500,MATCH("AWAY",'FPL FIX2'!$AA$1:$AB$1,0),0),""))</f>
        <v/>
      </c>
      <c r="M10" t="str">
        <f t="shared" si="4"/>
        <v/>
      </c>
      <c r="O10">
        <v>1</v>
      </c>
      <c r="Q10" t="str">
        <f>IF(U10=0,"",IFERROR(VLOOKUP(Q$22&amp;$C10,'FPL FIX2'!$Z$1:$AC$500,MATCH("HOME",'FPL FIX2'!$Z$1:$AC$1,0),0),"")&amp;IFERROR(VLOOKUP(Q$22&amp;$C10,'FPL FIX2'!$AA$1:$AB$500,MATCH("AWAY",'FPL FIX2'!$AA$1:$AB$1,0),0),""))</f>
        <v>wol</v>
      </c>
      <c r="S10" t="str">
        <f t="shared" si="5"/>
        <v>A</v>
      </c>
      <c r="U10">
        <v>1</v>
      </c>
      <c r="W10" t="str">
        <f>IF(AA10=0,"",IFERROR(VLOOKUP(W$22&amp;$C10,'FPL FIX2'!$Z$1:$AC$500,MATCH("HOME",'FPL FIX2'!$Z$1:$AC$1,0),0),"")&amp;IFERROR(VLOOKUP(W$22&amp;$C10,'FPL FIX2'!$AA$1:$AB$500,MATCH("AWAY",'FPL FIX2'!$AA$1:$AB$1,0),0),""))</f>
        <v/>
      </c>
      <c r="Y10" t="str">
        <f t="shared" si="6"/>
        <v/>
      </c>
      <c r="AA10">
        <v>1</v>
      </c>
      <c r="AC10" t="str">
        <f>IF(AG10=0,"",IFERROR(VLOOKUP(AC$22&amp;$C10,'FPL FIX2'!$Z$1:$AC$500,MATCH("HOME",'FPL FIX2'!$Z$1:$AC$1,0),0),"")&amp;IFERROR(VLOOKUP(AC$22&amp;$C10,'FPL FIX2'!$AA$1:$AB$500,MATCH("AWAY",'FPL FIX2'!$AA$1:$AB$1,0),0),""))</f>
        <v>BRE</v>
      </c>
      <c r="AE10" t="str">
        <f t="shared" si="7"/>
        <v>H</v>
      </c>
      <c r="AG10">
        <v>1</v>
      </c>
      <c r="AI10" t="str">
        <f>IF(AM10=0,"",IFERROR(VLOOKUP(AI$22&amp;$C10,'FPL FIX2'!$Z$1:$AC$500,MATCH("HOME",'FPL FIX2'!$Z$1:$AC$1,0),0),"")&amp;IFERROR(VLOOKUP(AI$22&amp;$C10,'FPL FIX2'!$AA$1:$AB$500,MATCH("AWAY",'FPL FIX2'!$AA$1:$AB$1,0),0),""))</f>
        <v/>
      </c>
      <c r="AK10" t="str">
        <f t="shared" si="8"/>
        <v/>
      </c>
      <c r="AM10">
        <v>1</v>
      </c>
      <c r="AO10" t="str">
        <f>IF(AS10=0,"",IFERROR(VLOOKUP(AO$22&amp;$C10,'FPL FIX2'!$Z$1:$AC$500,MATCH("HOME",'FPL FIX2'!$Z$1:$AC$1,0),0),"")&amp;IFERROR(VLOOKUP(AO$22&amp;$C10,'FPL FIX2'!$AA$1:$AB$500,MATCH("AWAY",'FPL FIX2'!$AA$1:$AB$1,0),0),""))</f>
        <v>ars</v>
      </c>
      <c r="AQ10" t="str">
        <f t="shared" si="9"/>
        <v>A</v>
      </c>
      <c r="AS10">
        <v>1</v>
      </c>
      <c r="AU10" t="str">
        <f>IF(AY10=0,"",IFERROR(VLOOKUP(AU$22&amp;$C10,'FPL FIX2'!$Z$1:$AC$500,MATCH("HOME",'FPL FIX2'!$Z$1:$AC$1,0),0),"")&amp;IFERROR(VLOOKUP(AU$22&amp;$C10,'FPL FIX2'!$AA$1:$AB$500,MATCH("AWAY",'FPL FIX2'!$AA$1:$AB$1,0),0),""))</f>
        <v/>
      </c>
      <c r="AW10" t="str">
        <f t="shared" si="10"/>
        <v/>
      </c>
      <c r="AY10">
        <v>1</v>
      </c>
      <c r="BA10" t="str">
        <f>IF(BE10=0,"",IFERROR(VLOOKUP(BA$22&amp;$C10,'FPL FIX2'!$Z$1:$AC$500,MATCH("HOME",'FPL FIX2'!$Z$1:$AC$1,0),0),"")&amp;IFERROR(VLOOKUP(BA$22&amp;$C10,'FPL FIX2'!$AA$1:$AB$500,MATCH("AWAY",'FPL FIX2'!$AA$1:$AB$1,0),0),""))</f>
        <v>BHA</v>
      </c>
      <c r="BC10" t="str">
        <f t="shared" si="11"/>
        <v>H</v>
      </c>
      <c r="BE10">
        <v>1</v>
      </c>
      <c r="BG10" t="str">
        <f>IF(BK10=0,"",IFERROR(VLOOKUP(BG$22&amp;$C10,'FPL FIX2'!$Z$1:$AC$500,MATCH("HOME",'FPL FIX2'!$Z$1:$AC$1,0),0),"")&amp;IFERROR(VLOOKUP(BG$22&amp;$C10,'FPL FIX2'!$AA$1:$AB$500,MATCH("AWAY",'FPL FIX2'!$AA$1:$AB$1,0),0),""))</f>
        <v/>
      </c>
      <c r="BI10" t="str">
        <f t="shared" si="12"/>
        <v/>
      </c>
      <c r="BK10">
        <v>1</v>
      </c>
      <c r="BM10" t="str">
        <f>IF(BQ10=0,"",IFERROR(VLOOKUP(BM$22&amp;$C10,'FPL FIX2'!$Z$1:$AC$500,MATCH("HOME",'FPL FIX2'!$Z$1:$AC$1,0),0),"")&amp;IFERROR(VLOOKUP(BM$22&amp;$C10,'FPL FIX2'!$AA$1:$AB$500,MATCH("AWAY",'FPL FIX2'!$AA$1:$AB$1,0),0),""))</f>
        <v>tot</v>
      </c>
      <c r="BO10" t="str">
        <f t="shared" si="13"/>
        <v>A</v>
      </c>
      <c r="BQ10">
        <v>1</v>
      </c>
      <c r="BS10" t="str">
        <f>IF(BW10=0,"",IFERROR(VLOOKUP(BS$22&amp;$C10,'FPL FIX2'!$Z$1:$AC$500,MATCH("HOME",'FPL FIX2'!$Z$1:$AC$1,0),0),"")&amp;IFERROR(VLOOKUP(BS$22&amp;$C10,'FPL FIX2'!$AA$1:$AB$500,MATCH("AWAY",'FPL FIX2'!$AA$1:$AB$1,0),0),""))</f>
        <v/>
      </c>
      <c r="BU10" t="str">
        <f t="shared" si="14"/>
        <v/>
      </c>
      <c r="BW10">
        <v>1</v>
      </c>
      <c r="BY10" t="str">
        <f>IF(CC10=0,"",IFERROR(VLOOKUP(BY$22&amp;$C10,'FPL FIX2'!$Z$1:$AC$500,MATCH("HOME",'FPL FIX2'!$Z$1:$AC$1,0),0),"")&amp;IFERROR(VLOOKUP(BY$22&amp;$C10,'FPL FIX2'!$AA$1:$AB$500,MATCH("AWAY",'FPL FIX2'!$AA$1:$AB$1,0),0),""))</f>
        <v/>
      </c>
      <c r="CA10" t="str">
        <f t="shared" si="15"/>
        <v/>
      </c>
      <c r="CC10">
        <v>1</v>
      </c>
      <c r="CE10" t="str">
        <f>IF(CI10=0,"",IFERROR(VLOOKUP(CE$22&amp;$C10,'FPL FIX2'!$Z$1:$AC$500,MATCH("HOME",'FPL FIX2'!$Z$1:$AC$1,0),0),"")&amp;IFERROR(VLOOKUP(CE$22&amp;$C10,'FPL FIX2'!$AA$1:$AB$500,MATCH("AWAY",'FPL FIX2'!$AA$1:$AB$1,0),0),""))</f>
        <v/>
      </c>
      <c r="CG10" t="str">
        <f t="shared" si="16"/>
        <v/>
      </c>
      <c r="CI10">
        <v>1</v>
      </c>
      <c r="CK10" t="str">
        <f>IF(CO10=0,"",IFERROR(VLOOKUP(CK$22&amp;$C10,'FPL FIX2'!$Z$1:$AC$500,MATCH("HOME",'FPL FIX2'!$Z$1:$AC$1,0),0),"")&amp;IFERROR(VLOOKUP(CK$22&amp;$C10,'FPL FIX2'!$AA$1:$AB$500,MATCH("AWAY",'FPL FIX2'!$AA$1:$AB$1,0),0),""))</f>
        <v>nfo</v>
      </c>
      <c r="CM10" t="str">
        <f t="shared" si="17"/>
        <v>A</v>
      </c>
      <c r="CO10">
        <v>1</v>
      </c>
      <c r="CQ10" t="str">
        <f>IF(CU10=0,"",IFERROR(VLOOKUP(CQ$22&amp;$C10,'FPL FIX2'!$Z$1:$AC$500,MATCH("HOME",'FPL FIX2'!$Z$1:$AC$1,0),0),"")&amp;IFERROR(VLOOKUP(CQ$22&amp;$C10,'FPL FIX2'!$AA$1:$AB$500,MATCH("AWAY",'FPL FIX2'!$AA$1:$AB$1,0),0),""))</f>
        <v/>
      </c>
      <c r="CS10" t="str">
        <f t="shared" si="18"/>
        <v/>
      </c>
      <c r="CU10">
        <v>1</v>
      </c>
      <c r="CW10" t="str">
        <f>IF(DA10=0,"",IFERROR(VLOOKUP(CW$22&amp;$C10,'FPL FIX2'!$Z$1:$AC$500,MATCH("HOME",'FPL FIX2'!$Z$1:$AC$1,0),0),"")&amp;IFERROR(VLOOKUP(CW$22&amp;$C10,'FPL FIX2'!$AA$1:$AB$500,MATCH("AWAY",'FPL FIX2'!$AA$1:$AB$1,0),0),""))</f>
        <v>NEW</v>
      </c>
      <c r="CY10" t="str">
        <f t="shared" si="19"/>
        <v>H</v>
      </c>
      <c r="DA10">
        <v>1</v>
      </c>
      <c r="DC10" t="str">
        <f>IF(DG10=0,"",IFERROR(VLOOKUP(DC$22&amp;$C10,'FPL FIX2'!$Z$1:$AC$500,MATCH("HOME",'FPL FIX2'!$Z$1:$AC$1,0),0),"")&amp;IFERROR(VLOOKUP(DC$22&amp;$C10,'FPL FIX2'!$AA$1:$AB$500,MATCH("AWAY",'FPL FIX2'!$AA$1:$AB$1,0),0),""))</f>
        <v/>
      </c>
      <c r="DE10" t="str">
        <f t="shared" si="20"/>
        <v/>
      </c>
      <c r="DG10">
        <v>1</v>
      </c>
      <c r="DI10" t="str">
        <f>IF(DM10=0,"",IFERROR(VLOOKUP(DI$22&amp;$C10,'FPL FIX2'!$Z$1:$AC$500,MATCH("HOME",'FPL FIX2'!$Z$1:$AC$1,0),0),"")&amp;IFERROR(VLOOKUP(DI$22&amp;$C10,'FPL FIX2'!$AA$1:$AB$500,MATCH("AWAY",'FPL FIX2'!$AA$1:$AB$1,0),0),""))</f>
        <v>whu</v>
      </c>
      <c r="DK10" t="str">
        <f t="shared" si="21"/>
        <v>A</v>
      </c>
      <c r="DM10">
        <v>1</v>
      </c>
      <c r="DO10" t="str">
        <f>IF(DS10=0,"",IFERROR(VLOOKUP(DO$22&amp;$C10,'FPL FIX2'!$Z$1:$AC$500,MATCH("HOME",'FPL FIX2'!$Z$1:$AC$1,0),0),"")&amp;IFERROR(VLOOKUP(DO$22&amp;$C10,'FPL FIX2'!$AA$1:$AB$500,MATCH("AWAY",'FPL FIX2'!$AA$1:$AB$1,0),0),""))</f>
        <v/>
      </c>
      <c r="DQ10" t="str">
        <f t="shared" si="22"/>
        <v/>
      </c>
      <c r="DS10">
        <v>1</v>
      </c>
      <c r="DU10" t="str">
        <f>IF(DY10=0,"",IFERROR(VLOOKUP(DU$22&amp;$C10,'FPL FIX2'!$Z$1:$AC$500,MATCH("HOME",'FPL FIX2'!$Z$1:$AC$1,0),0),"")&amp;IFERROR(VLOOKUP(DU$22&amp;$C10,'FPL FIX2'!$AA$1:$AB$500,MATCH("AWAY",'FPL FIX2'!$AA$1:$AB$1,0),0),""))</f>
        <v>BOU</v>
      </c>
      <c r="DW10" t="str">
        <f t="shared" si="23"/>
        <v>H</v>
      </c>
      <c r="DY10">
        <v>1</v>
      </c>
      <c r="EA10" t="str">
        <f>IF(EE10=0,"",IFERROR(VLOOKUP(EA$22&amp;$C10,'FPL FIX2'!$Z$1:$AC$500,MATCH("HOME",'FPL FIX2'!$Z$1:$AC$1,0),0),"")&amp;IFERROR(VLOOKUP(EA$22&amp;$C10,'FPL FIX2'!$AA$1:$AB$500,MATCH("AWAY",'FPL FIX2'!$AA$1:$AB$1,0),0),""))</f>
        <v/>
      </c>
      <c r="EC10" t="str">
        <f t="shared" si="24"/>
        <v/>
      </c>
      <c r="EE10">
        <v>1</v>
      </c>
      <c r="EG10" t="str">
        <f>IF(EK10=0,"",IFERROR(VLOOKUP(EG$22&amp;$C10,'FPL FIX2'!$Z$1:$AC$500,MATCH("HOME",'FPL FIX2'!$Z$1:$AC$1,0),0),"")&amp;IFERROR(VLOOKUP(EG$22&amp;$C10,'FPL FIX2'!$AA$1:$AB$500,MATCH("AWAY",'FPL FIX2'!$AA$1:$AB$1,0),0),""))</f>
        <v>AVL</v>
      </c>
      <c r="EI10" t="str">
        <f t="shared" si="25"/>
        <v>H</v>
      </c>
      <c r="EK10">
        <v>1</v>
      </c>
      <c r="EM10" t="str">
        <f>IF(EQ10=0,"",IFERROR(VLOOKUP(EM$22&amp;$C10,'FPL FIX2'!$Z$1:$AC$500,MATCH("HOME",'FPL FIX2'!$Z$1:$AC$1,0),0),"")&amp;IFERROR(VLOOKUP(EM$22&amp;$C10,'FPL FIX2'!$AA$1:$AB$500,MATCH("AWAY",'FPL FIX2'!$AA$1:$AB$1,0),0),""))</f>
        <v/>
      </c>
      <c r="EO10" t="str">
        <f t="shared" si="26"/>
        <v/>
      </c>
      <c r="EQ10">
        <v>1</v>
      </c>
      <c r="ES10" t="str">
        <f>IF(EW10=0,"",IFERROR(VLOOKUP(ES$22&amp;$C10,'FPL FIX2'!$Z$1:$AC$500,MATCH("HOME",'FPL FIX2'!$Z$1:$AC$1,0),0),"")&amp;IFERROR(VLOOKUP(ES$22&amp;$C10,'FPL FIX2'!$AA$1:$AB$500,MATCH("AWAY",'FPL FIX2'!$AA$1:$AB$1,0),0),""))</f>
        <v>lee</v>
      </c>
      <c r="EU10" t="str">
        <f t="shared" si="27"/>
        <v>A</v>
      </c>
      <c r="EW10">
        <v>1</v>
      </c>
      <c r="EY10" t="str">
        <f>IF(FC10=0,"",IFERROR(VLOOKUP(EY$22&amp;$C10,'FPL FIX2'!$Z$1:$AC$500,MATCH("HOME",'FPL FIX2'!$Z$1:$AC$1,0),0),"")&amp;IFERROR(VLOOKUP(EY$22&amp;$C10,'FPL FIX2'!$AA$1:$AB$500,MATCH("AWAY",'FPL FIX2'!$AA$1:$AB$1,0),0),""))</f>
        <v/>
      </c>
      <c r="FA10" t="str">
        <f t="shared" si="28"/>
        <v/>
      </c>
      <c r="FC10">
        <v>1</v>
      </c>
      <c r="FE10" t="str">
        <f>IF(FI10=0,"",IFERROR(VLOOKUP(FE$22&amp;$C10,'FPL FIX2'!$Z$1:$AC$500,MATCH("HOME",'FPL FIX2'!$Z$1:$AC$1,0),0),"")&amp;IFERROR(VLOOKUP(FE$22&amp;$C10,'FPL FIX2'!$AA$1:$AB$500,MATCH("AWAY",'FPL FIX2'!$AA$1:$AB$1,0),0),""))</f>
        <v>EVE</v>
      </c>
      <c r="FG10" t="str">
        <f t="shared" si="29"/>
        <v>H</v>
      </c>
      <c r="FI10">
        <v>1</v>
      </c>
      <c r="FK10" t="str">
        <f>IF(FO10=0,"",IFERROR(VLOOKUP(FK$22&amp;$C10,'FPL FIX2'!$Z$1:$AC$500,MATCH("HOME",'FPL FIX2'!$Z$1:$AC$1,0),0),"")&amp;IFERROR(VLOOKUP(FK$22&amp;$C10,'FPL FIX2'!$AA$1:$AB$500,MATCH("AWAY",'FPL FIX2'!$AA$1:$AB$1,0),0),""))</f>
        <v/>
      </c>
      <c r="FM10" t="str">
        <f t="shared" si="30"/>
        <v/>
      </c>
      <c r="FO10">
        <v>1</v>
      </c>
      <c r="FQ10" t="str">
        <f>IF(FU10=0,"",IFERROR(VLOOKUP(FQ$22&amp;$C10,'FPL FIX2'!$Z$1:$AC$500,MATCH("HOME",'FPL FIX2'!$Z$1:$AC$1,0),0),"")&amp;IFERROR(VLOOKUP(FQ$22&amp;$C10,'FPL FIX2'!$AA$1:$AB$500,MATCH("AWAY",'FPL FIX2'!$AA$1:$AB$1,0),0),""))</f>
        <v>mci</v>
      </c>
      <c r="FS10" t="str">
        <f t="shared" si="31"/>
        <v>A</v>
      </c>
      <c r="FU10">
        <v>1</v>
      </c>
      <c r="FW10" t="str">
        <f>IF(GA10=0,"",IFERROR(VLOOKUP(FW$22&amp;$C10,'FPL FIX2'!$Z$1:$AC$500,MATCH("HOME",'FPL FIX2'!$Z$1:$AC$1,0),0),"")&amp;IFERROR(VLOOKUP(FW$22&amp;$C10,'FPL FIX2'!$AA$1:$AB$500,MATCH("AWAY",'FPL FIX2'!$AA$1:$AB$1,0),0),""))</f>
        <v/>
      </c>
      <c r="FY10" t="str">
        <f t="shared" si="32"/>
        <v/>
      </c>
      <c r="GA10">
        <v>1</v>
      </c>
      <c r="GC10" t="str">
        <f>IF(GG10=0,"",IFERROR(VLOOKUP(GC$22&amp;$C10,'FPL FIX2'!$Z$1:$AC$500,MATCH("HOME",'FPL FIX2'!$Z$1:$AC$1,0),0),"")&amp;IFERROR(VLOOKUP(GC$22&amp;$C10,'FPL FIX2'!$AA$1:$AB$500,MATCH("AWAY",'FPL FIX2'!$AA$1:$AB$1,0),0),""))</f>
        <v>MUN</v>
      </c>
      <c r="GE10" t="str">
        <f t="shared" si="33"/>
        <v>H</v>
      </c>
      <c r="GG10">
        <v>1</v>
      </c>
      <c r="GI10" t="str">
        <f>IF(GM10=0,"",IFERROR(VLOOKUP(GI$22&amp;$C10,'FPL FIX2'!$Z$1:$AC$500,MATCH("HOME",'FPL FIX2'!$Z$1:$AC$1,0),0),"")&amp;IFERROR(VLOOKUP(GI$22&amp;$C10,'FPL FIX2'!$AA$1:$AB$500,MATCH("AWAY",'FPL FIX2'!$AA$1:$AB$1,0),0),""))</f>
        <v/>
      </c>
      <c r="GK10" t="str">
        <f t="shared" si="34"/>
        <v/>
      </c>
      <c r="GM10">
        <v>1</v>
      </c>
      <c r="GO10" t="str">
        <f>IF(GS10=0,"",IFERROR(VLOOKUP(GO$22&amp;$C10,'FPL FIX2'!$Z$1:$AC$500,MATCH("HOME",'FPL FIX2'!$Z$1:$AC$1,0),0),"")&amp;IFERROR(VLOOKUP(GO$22&amp;$C10,'FPL FIX2'!$AA$1:$AB$500,MATCH("AWAY",'FPL FIX2'!$AA$1:$AB$1,0),0),""))</f>
        <v>cry</v>
      </c>
      <c r="GQ10" t="str">
        <f t="shared" si="35"/>
        <v>A</v>
      </c>
      <c r="GS10">
        <v>1</v>
      </c>
      <c r="GU10" t="str">
        <f>IF(GY10=0,"",IFERROR(VLOOKUP(GU$22&amp;$C10,'FPL FIX2'!$Z$1:$AC$500,MATCH("HOME",'FPL FIX2'!$Z$1:$AC$1,0),0),"")&amp;IFERROR(VLOOKUP(GU$22&amp;$C10,'FPL FIX2'!$AA$1:$AB$500,MATCH("AWAY",'FPL FIX2'!$AA$1:$AB$1,0),0),""))</f>
        <v/>
      </c>
      <c r="GW10" t="str">
        <f t="shared" si="36"/>
        <v/>
      </c>
      <c r="GY10">
        <v>1</v>
      </c>
      <c r="HA10" t="str">
        <f>IF(HE10=0,"",IFERROR(VLOOKUP(HA$22&amp;$C10,'FPL FIX2'!$Z$1:$AC$500,MATCH("HOME",'FPL FIX2'!$Z$1:$AC$1,0),0),"")&amp;IFERROR(VLOOKUP(HA$22&amp;$C10,'FPL FIX2'!$AA$1:$AB$500,MATCH("AWAY",'FPL FIX2'!$AA$1:$AB$1,0),0),""))</f>
        <v>SOU</v>
      </c>
      <c r="HC10" t="str">
        <f t="shared" si="37"/>
        <v>H</v>
      </c>
      <c r="HE10">
        <v>1</v>
      </c>
      <c r="HG10" t="str">
        <f>IF(HK10=0,"",IFERROR(VLOOKUP(HG$22&amp;$C10,'FPL FIX2'!$Z$1:$AC$500,MATCH("HOME",'FPL FIX2'!$Z$1:$AC$1,0),0),"")&amp;IFERROR(VLOOKUP(HG$22&amp;$C10,'FPL FIX2'!$AA$1:$AB$500,MATCH("AWAY",'FPL FIX2'!$AA$1:$AB$1,0),0),""))</f>
        <v/>
      </c>
      <c r="HI10" t="str">
        <f t="shared" si="38"/>
        <v/>
      </c>
      <c r="HK10">
        <v>1</v>
      </c>
      <c r="HM10" t="str">
        <f>IF(HQ10=0,"",IFERROR(VLOOKUP(HM$22&amp;$C10,'FPL FIX2'!$Z$1:$AC$500,MATCH("HOME",'FPL FIX2'!$Z$1:$AC$1,0),0),"")&amp;IFERROR(VLOOKUP(HM$22&amp;$C10,'FPL FIX2'!$AA$1:$AB$500,MATCH("AWAY",'FPL FIX2'!$AA$1:$AB$1,0),0),""))</f>
        <v>lei</v>
      </c>
      <c r="HO10" t="str">
        <f t="shared" si="39"/>
        <v>A</v>
      </c>
      <c r="HQ10">
        <v>1</v>
      </c>
      <c r="HS10" t="str">
        <f>IF(HW10=0,"",IFERROR(VLOOKUP(HS$22&amp;$C10,'FPL FIX2'!$Z$1:$AC$500,MATCH("HOME",'FPL FIX2'!$Z$1:$AC$1,0),0),"")&amp;IFERROR(VLOOKUP(HS$22&amp;$C10,'FPL FIX2'!$AA$1:$AB$500,MATCH("AWAY",'FPL FIX2'!$AA$1:$AB$1,0),0),""))</f>
        <v>CHE</v>
      </c>
      <c r="HU10" t="str">
        <f t="shared" si="40"/>
        <v>H</v>
      </c>
      <c r="HW10">
        <v>1</v>
      </c>
      <c r="HY10" t="str">
        <f>IF(IC10=0,"",IFERROR(VLOOKUP(HY$22&amp;$C10,'FPL FIX2'!$Z$1:$AC$500,MATCH("HOME",'FPL FIX2'!$Z$1:$AC$1,0),0),"")&amp;IFERROR(VLOOKUP(HY$22&amp;$C10,'FPL FIX2'!$AA$1:$AB$500,MATCH("AWAY",'FPL FIX2'!$AA$1:$AB$1,0),0),""))</f>
        <v>new</v>
      </c>
      <c r="IA10" t="str">
        <f t="shared" si="41"/>
        <v>A</v>
      </c>
      <c r="IC10">
        <v>1</v>
      </c>
      <c r="IE10" t="str">
        <f>IF(II10=0,"",IFERROR(VLOOKUP(IE$22&amp;$C10,'FPL FIX2'!$Z$1:$AC$500,MATCH("HOME",'FPL FIX2'!$Z$1:$AC$1,0),0),"")&amp;IFERROR(VLOOKUP(IE$22&amp;$C10,'FPL FIX2'!$AA$1:$AB$500,MATCH("AWAY",'FPL FIX2'!$AA$1:$AB$1,0),0),""))</f>
        <v/>
      </c>
      <c r="IG10" t="str">
        <f t="shared" si="42"/>
        <v/>
      </c>
      <c r="II10">
        <v>1</v>
      </c>
      <c r="IK10" t="str">
        <f>IF(IO10=0,"",IFERROR(VLOOKUP(IK$22&amp;$C10,'FPL FIX2'!$Z$1:$AC$500,MATCH("HOME",'FPL FIX2'!$Z$1:$AC$1,0),0),"")&amp;IFERROR(VLOOKUP(IK$22&amp;$C10,'FPL FIX2'!$AA$1:$AB$500,MATCH("AWAY",'FPL FIX2'!$AA$1:$AB$1,0),0),""))</f>
        <v>TOT</v>
      </c>
      <c r="IM10" t="str">
        <f t="shared" si="43"/>
        <v>H</v>
      </c>
      <c r="IO10">
        <v>1</v>
      </c>
      <c r="IQ10" t="str">
        <f>IF(IU10=0,"",IFERROR(VLOOKUP(IQ$22&amp;$C10,'FPL FIX2'!$Z$1:$AC$500,MATCH("HOME",'FPL FIX2'!$Z$1:$AC$1,0),0),"")&amp;IFERROR(VLOOKUP(IQ$22&amp;$C10,'FPL FIX2'!$AA$1:$AB$500,MATCH("AWAY",'FPL FIX2'!$AA$1:$AB$1,0),0),""))</f>
        <v/>
      </c>
      <c r="IS10" t="str">
        <f t="shared" si="44"/>
        <v/>
      </c>
      <c r="IU10">
        <v>1</v>
      </c>
      <c r="IW10" t="str">
        <f>IF(JA10=0,"",IFERROR(VLOOKUP(IW$22&amp;$C10,'FPL FIX2'!$Z$1:$AC$500,MATCH("HOME",'FPL FIX2'!$Z$1:$AC$1,0),0),"")&amp;IFERROR(VLOOKUP(IW$22&amp;$C10,'FPL FIX2'!$AA$1:$AB$500,MATCH("AWAY",'FPL FIX2'!$AA$1:$AB$1,0),0),""))</f>
        <v>che</v>
      </c>
      <c r="IY10" t="str">
        <f t="shared" si="45"/>
        <v>A</v>
      </c>
      <c r="JA10">
        <v>1</v>
      </c>
      <c r="JC10" t="str">
        <f>IF(JG10=0,"",IFERROR(VLOOKUP(JC$22&amp;$C10,'FPL FIX2'!$Z$1:$AC$500,MATCH("HOME",'FPL FIX2'!$Z$1:$AC$1,0),0),"")&amp;IFERROR(VLOOKUP(JC$22&amp;$C10,'FPL FIX2'!$AA$1:$AB$500,MATCH("AWAY",'FPL FIX2'!$AA$1:$AB$1,0),0),""))</f>
        <v/>
      </c>
      <c r="JE10" t="str">
        <f t="shared" si="46"/>
        <v/>
      </c>
      <c r="JG10">
        <v>1</v>
      </c>
      <c r="JI10" t="str">
        <f>IF(JM10=0,"",IFERROR(VLOOKUP(JI$22&amp;$C10,'FPL FIX2'!$Z$1:$AC$500,MATCH("HOME",'FPL FIX2'!$Z$1:$AC$1,0),0),"")&amp;IFERROR(VLOOKUP(JI$22&amp;$C10,'FPL FIX2'!$AA$1:$AB$500,MATCH("AWAY",'FPL FIX2'!$AA$1:$AB$1,0),0),""))</f>
        <v>NFO</v>
      </c>
      <c r="JK10" t="str">
        <f t="shared" si="47"/>
        <v>H</v>
      </c>
      <c r="JM10">
        <v>1</v>
      </c>
      <c r="JO10" t="str">
        <f>IF(JS10=0,"",IFERROR(VLOOKUP(JO$22&amp;$C10,'FPL FIX2'!$Z$1:$AC$500,MATCH("HOME",'FPL FIX2'!$Z$1:$AC$1,0),0),"")&amp;IFERROR(VLOOKUP(JO$22&amp;$C10,'FPL FIX2'!$AA$1:$AB$500,MATCH("AWAY",'FPL FIX2'!$AA$1:$AB$1,0),0),""))</f>
        <v/>
      </c>
      <c r="JQ10" t="str">
        <f t="shared" si="48"/>
        <v/>
      </c>
      <c r="JS10">
        <v>1</v>
      </c>
      <c r="JU10" t="str">
        <f>IF(JY10=0,"",IFERROR(VLOOKUP(JU$22&amp;$C10,'FPL FIX2'!$Z$1:$AC$500,MATCH("HOME",'FPL FIX2'!$Z$1:$AC$1,0),0),"")&amp;IFERROR(VLOOKUP(JU$22&amp;$C10,'FPL FIX2'!$AA$1:$AB$500,MATCH("AWAY",'FPL FIX2'!$AA$1:$AB$1,0),0),""))</f>
        <v>bha</v>
      </c>
      <c r="JW10" t="str">
        <f t="shared" si="49"/>
        <v>A</v>
      </c>
      <c r="JY10">
        <v>1</v>
      </c>
      <c r="KA10" t="str">
        <f>IF(KE10=0,"",IFERROR(VLOOKUP(KA$22&amp;$C10,'FPL FIX2'!$Z$1:$AC$500,MATCH("HOME",'FPL FIX2'!$Z$1:$AC$1,0),0),"")&amp;IFERROR(VLOOKUP(KA$22&amp;$C10,'FPL FIX2'!$AA$1:$AB$500,MATCH("AWAY",'FPL FIX2'!$AA$1:$AB$1,0),0),""))</f>
        <v/>
      </c>
      <c r="KC10" t="str">
        <f t="shared" si="50"/>
        <v/>
      </c>
      <c r="KE10">
        <v>1</v>
      </c>
      <c r="KG10" t="str">
        <f>IF(KK10=0,"",IFERROR(VLOOKUP(KG$22&amp;$C10,'FPL FIX2'!$Z$1:$AC$500,MATCH("HOME",'FPL FIX2'!$Z$1:$AC$1,0),0),"")&amp;IFERROR(VLOOKUP(KG$22&amp;$C10,'FPL FIX2'!$AA$1:$AB$500,MATCH("AWAY",'FPL FIX2'!$AA$1:$AB$1,0),0),""))</f>
        <v>WOL</v>
      </c>
      <c r="KI10" t="str">
        <f t="shared" si="51"/>
        <v>H</v>
      </c>
      <c r="KK10">
        <v>1</v>
      </c>
      <c r="KM10" t="str">
        <f>IF(KQ10=0,"",IFERROR(VLOOKUP(KM$22&amp;$C10,'FPL FIX2'!$Z$1:$AC$500,MATCH("HOME",'FPL FIX2'!$Z$1:$AC$1,0),0),"")&amp;IFERROR(VLOOKUP(KM$22&amp;$C10,'FPL FIX2'!$AA$1:$AB$500,MATCH("AWAY",'FPL FIX2'!$AA$1:$AB$1,0),0),""))</f>
        <v/>
      </c>
      <c r="KO10" t="str">
        <f t="shared" si="52"/>
        <v/>
      </c>
      <c r="KQ10">
        <v>1</v>
      </c>
      <c r="KS10" t="str">
        <f>IF(KW10=0,"",IFERROR(VLOOKUP(KS$22&amp;$C10,'FPL FIX2'!$Z$1:$AC$500,MATCH("HOME",'FPL FIX2'!$Z$1:$AC$1,0),0),"")&amp;IFERROR(VLOOKUP(KS$22&amp;$C10,'FPL FIX2'!$AA$1:$AB$500,MATCH("AWAY",'FPL FIX2'!$AA$1:$AB$1,0),0),""))</f>
        <v>bre</v>
      </c>
      <c r="KU10" t="str">
        <f t="shared" si="53"/>
        <v>A</v>
      </c>
      <c r="KW10">
        <v>1</v>
      </c>
      <c r="KY10" t="str">
        <f>IF(LC10=0,"",IFERROR(VLOOKUP(KY$22&amp;$C10,'FPL FIX2'!$Z$1:$AC$500,MATCH("HOME",'FPL FIX2'!$Z$1:$AC$1,0),0),"")&amp;IFERROR(VLOOKUP(KY$22&amp;$C10,'FPL FIX2'!$AA$1:$AB$500,MATCH("AWAY",'FPL FIX2'!$AA$1:$AB$1,0),0),""))</f>
        <v/>
      </c>
      <c r="LA10" t="str">
        <f t="shared" si="54"/>
        <v/>
      </c>
      <c r="LC10">
        <v>1</v>
      </c>
      <c r="LE10" t="str">
        <f>IF(LI10=0,"",IFERROR(VLOOKUP(LE$22&amp;$C10,'FPL FIX2'!$Z$1:$AC$500,MATCH("HOME",'FPL FIX2'!$Z$1:$AC$1,0),0),"")&amp;IFERROR(VLOOKUP(LE$22&amp;$C10,'FPL FIX2'!$AA$1:$AB$500,MATCH("AWAY",'FPL FIX2'!$AA$1:$AB$1,0),0),""))</f>
        <v>ARS</v>
      </c>
      <c r="LG10" t="str">
        <f t="shared" si="55"/>
        <v>H</v>
      </c>
      <c r="LI10">
        <v>1</v>
      </c>
      <c r="LK10" t="str">
        <f>IF(LO10=0,"",IFERROR(VLOOKUP(LK$22&amp;$C10,'FPL FIX2'!$Z$1:$AC$500,MATCH("HOME",'FPL FIX2'!$Z$1:$AC$1,0),0),"")&amp;IFERROR(VLOOKUP(LK$22&amp;$C10,'FPL FIX2'!$AA$1:$AB$500,MATCH("AWAY",'FPL FIX2'!$AA$1:$AB$1,0),0),""))</f>
        <v/>
      </c>
      <c r="LM10" t="str">
        <f t="shared" si="56"/>
        <v/>
      </c>
      <c r="LO10">
        <v>1</v>
      </c>
      <c r="LQ10" t="str">
        <f>IF(LU10=0,"",IFERROR(VLOOKUP(LQ$22&amp;$C10,'FPL FIX2'!$Z$1:$AC$500,MATCH("HOME",'FPL FIX2'!$Z$1:$AC$1,0),0),"")&amp;IFERROR(VLOOKUP(LQ$22&amp;$C10,'FPL FIX2'!$AA$1:$AB$500,MATCH("AWAY",'FPL FIX2'!$AA$1:$AB$1,0),0),""))</f>
        <v/>
      </c>
      <c r="LS10" t="str">
        <f t="shared" si="57"/>
        <v/>
      </c>
      <c r="LU10">
        <v>1</v>
      </c>
      <c r="LW10" t="str">
        <f>IF(MA10=0,"",IFERROR(VLOOKUP(LW$22&amp;$C10,'FPL FIX2'!$Z$1:$AC$500,MATCH("HOME",'FPL FIX2'!$Z$1:$AC$1,0),0),"")&amp;IFERROR(VLOOKUP(LW$22&amp;$C10,'FPL FIX2'!$AA$1:$AB$500,MATCH("AWAY",'FPL FIX2'!$AA$1:$AB$1,0),0),""))</f>
        <v/>
      </c>
      <c r="LY10" t="str">
        <f t="shared" si="58"/>
        <v/>
      </c>
      <c r="MA10">
        <v>1</v>
      </c>
      <c r="MC10" t="str">
        <f>IF(MG10=0,"",IFERROR(VLOOKUP(MC$22&amp;$C10,'FPL FIX2'!$Z$1:$AC$500,MATCH("HOME",'FPL FIX2'!$Z$1:$AC$1,0),0),"")&amp;IFERROR(VLOOKUP(MC$22&amp;$C10,'FPL FIX2'!$AA$1:$AB$500,MATCH("AWAY",'FPL FIX2'!$AA$1:$AB$1,0),0),""))</f>
        <v>bou</v>
      </c>
      <c r="ME10" t="str">
        <f t="shared" si="59"/>
        <v>A</v>
      </c>
      <c r="MG10">
        <v>1</v>
      </c>
      <c r="MI10" t="str">
        <f>IF(MM10=0,"",IFERROR(VLOOKUP(MI$22&amp;$C10,'FPL FIX2'!$Z$1:$AC$500,MATCH("HOME",'FPL FIX2'!$Z$1:$AC$1,0),0),"")&amp;IFERROR(VLOOKUP(MI$22&amp;$C10,'FPL FIX2'!$AA$1:$AB$500,MATCH("AWAY",'FPL FIX2'!$AA$1:$AB$1,0),0),""))</f>
        <v/>
      </c>
      <c r="MK10" t="str">
        <f t="shared" si="60"/>
        <v/>
      </c>
      <c r="MM10">
        <v>1</v>
      </c>
      <c r="MO10" t="str">
        <f>IF(MS10=0,"",IFERROR(VLOOKUP(MO$22&amp;$C10,'FPL FIX2'!$Z$1:$AC$500,MATCH("HOME",'FPL FIX2'!$Z$1:$AC$1,0),0),"")&amp;IFERROR(VLOOKUP(MO$22&amp;$C10,'FPL FIX2'!$AA$1:$AB$500,MATCH("AWAY",'FPL FIX2'!$AA$1:$AB$1,0),0),""))</f>
        <v>WHU</v>
      </c>
      <c r="MQ10" t="str">
        <f t="shared" si="61"/>
        <v>H</v>
      </c>
      <c r="MS10">
        <v>1</v>
      </c>
      <c r="MU10" t="str">
        <f>IF(MY10=0,"",IFERROR(VLOOKUP(MU$22&amp;$C10,'FPL FIX2'!$Z$1:$AC$500,MATCH("HOME",'FPL FIX2'!$Z$1:$AC$1,0),0),"")&amp;IFERROR(VLOOKUP(MU$22&amp;$C10,'FPL FIX2'!$AA$1:$AB$500,MATCH("AWAY",'FPL FIX2'!$AA$1:$AB$1,0),0),""))</f>
        <v/>
      </c>
      <c r="MW10" t="str">
        <f t="shared" si="62"/>
        <v/>
      </c>
      <c r="MY10">
        <v>1</v>
      </c>
      <c r="NA10" t="str">
        <f>IF(NE10=0,"",IFERROR(VLOOKUP(NA$22&amp;$C10,'FPL FIX2'!$Z$1:$AC$500,MATCH("HOME",'FPL FIX2'!$Z$1:$AC$1,0),0),"")&amp;IFERROR(VLOOKUP(NA$22&amp;$C10,'FPL FIX2'!$AA$1:$AB$500,MATCH("AWAY",'FPL FIX2'!$AA$1:$AB$1,0),0),""))</f>
        <v>eve</v>
      </c>
      <c r="NC10" t="str">
        <f t="shared" si="63"/>
        <v>A</v>
      </c>
      <c r="NE10">
        <v>1</v>
      </c>
      <c r="NG10" t="str">
        <f>IF(NK10=0,"",IFERROR(VLOOKUP(NG$22&amp;$C10,'FPL FIX2'!$Z$1:$AC$500,MATCH("HOME",'FPL FIX2'!$Z$1:$AC$1,0),0),"")&amp;IFERROR(VLOOKUP(NG$22&amp;$C10,'FPL FIX2'!$AA$1:$AB$500,MATCH("AWAY",'FPL FIX2'!$AA$1:$AB$1,0),0),""))</f>
        <v/>
      </c>
      <c r="NI10" t="str">
        <f t="shared" si="64"/>
        <v/>
      </c>
      <c r="NK10">
        <v>1</v>
      </c>
      <c r="NM10" t="str">
        <f>IF(NQ10=0,"",IFERROR(VLOOKUP(NM$22&amp;$C10,'FPL FIX2'!$Z$1:$AC$500,MATCH("HOME",'FPL FIX2'!$Z$1:$AC$1,0),0),"")&amp;IFERROR(VLOOKUP(NM$22&amp;$C10,'FPL FIX2'!$AA$1:$AB$500,MATCH("AWAY",'FPL FIX2'!$AA$1:$AB$1,0),0),""))</f>
        <v>LEE</v>
      </c>
      <c r="NO10" t="str">
        <f t="shared" si="65"/>
        <v>H</v>
      </c>
      <c r="NQ10">
        <v>1</v>
      </c>
      <c r="NS10" t="str">
        <f>IF(NW10=0,"",IFERROR(VLOOKUP(NS$22&amp;$C10,'FPL FIX2'!$Z$1:$AC$500,MATCH("HOME",'FPL FIX2'!$Z$1:$AC$1,0),0),"")&amp;IFERROR(VLOOKUP(NS$22&amp;$C10,'FPL FIX2'!$AA$1:$AB$500,MATCH("AWAY",'FPL FIX2'!$AA$1:$AB$1,0),0),""))</f>
        <v/>
      </c>
      <c r="NU10" t="str">
        <f t="shared" si="66"/>
        <v/>
      </c>
      <c r="NW10">
        <v>1</v>
      </c>
      <c r="NY10" t="str">
        <f>IF(OC10=0,"",IFERROR(VLOOKUP(NY$22&amp;$C10,'FPL FIX2'!$Z$1:$AC$500,MATCH("HOME",'FPL FIX2'!$Z$1:$AC$1,0),0),"")&amp;IFERROR(VLOOKUP(NY$22&amp;$C10,'FPL FIX2'!$AA$1:$AB$500,MATCH("AWAY",'FPL FIX2'!$AA$1:$AB$1,0),0),""))</f>
        <v>avl</v>
      </c>
      <c r="OA10" t="str">
        <f t="shared" si="67"/>
        <v>A</v>
      </c>
      <c r="OC10">
        <v>1</v>
      </c>
      <c r="OE10" t="str">
        <f>IF(OI10=0,"",IFERROR(VLOOKUP(OE$22&amp;$C10,'FPL FIX2'!$Z$1:$AC$500,MATCH("HOME",'FPL FIX2'!$Z$1:$AC$1,0),0),"")&amp;IFERROR(VLOOKUP(OE$22&amp;$C10,'FPL FIX2'!$AA$1:$AB$500,MATCH("AWAY",'FPL FIX2'!$AA$1:$AB$1,0),0),""))</f>
        <v/>
      </c>
      <c r="OG10" t="str">
        <f t="shared" si="68"/>
        <v/>
      </c>
      <c r="OI10">
        <v>1</v>
      </c>
      <c r="OK10" t="str">
        <f>IF(OO10=0,"",IFERROR(VLOOKUP(OK$22&amp;$C10,'FPL FIX2'!$Z$1:$AC$500,MATCH("HOME",'FPL FIX2'!$Z$1:$AC$1,0),0),"")&amp;IFERROR(VLOOKUP(OK$22&amp;$C10,'FPL FIX2'!$AA$1:$AB$500,MATCH("AWAY",'FPL FIX2'!$AA$1:$AB$1,0),0),""))</f>
        <v>MCI</v>
      </c>
      <c r="OM10" t="str">
        <f t="shared" si="69"/>
        <v>H</v>
      </c>
      <c r="OO10">
        <v>1</v>
      </c>
      <c r="OQ10" t="s">
        <v>1231</v>
      </c>
      <c r="OS10" t="str">
        <f t="shared" si="70"/>
        <v>A</v>
      </c>
      <c r="OU10">
        <v>1</v>
      </c>
      <c r="OW10" t="str">
        <f>IF(PA10=0,"",IFERROR(VLOOKUP(OW$22&amp;$C10,'FPL FIX2'!$Z$1:$AC$500,MATCH("HOME",'FPL FIX2'!$Z$1:$AC$1,0),0),"")&amp;IFERROR(VLOOKUP(OW$22&amp;$C10,'FPL FIX2'!$AA$1:$AB$500,MATCH("AWAY",'FPL FIX2'!$AA$1:$AB$1,0),0),""))</f>
        <v>LEI</v>
      </c>
      <c r="OY10" t="str">
        <f t="shared" si="71"/>
        <v>H</v>
      </c>
      <c r="PA10">
        <v>1</v>
      </c>
      <c r="PC10" t="str">
        <f>IF(PG10=0,"",IFERROR(VLOOKUP(PC$22&amp;$C10,'FPL FIX2'!$Z$1:$AC$500,MATCH("HOME",'FPL FIX2'!$Z$1:$AC$1,0),0),"")&amp;IFERROR(VLOOKUP(PC$22&amp;$C10,'FPL FIX2'!$AA$1:$AB$500,MATCH("AWAY",'FPL FIX2'!$AA$1:$AB$1,0),0),""))</f>
        <v/>
      </c>
      <c r="PE10" t="str">
        <f t="shared" si="72"/>
        <v/>
      </c>
      <c r="PG10">
        <v>1</v>
      </c>
      <c r="PI10" t="str">
        <f>IF(PM10=0,"",IFERROR(VLOOKUP(PI$22&amp;$C10,'FPL FIX2'!$Z$1:$AC$500,MATCH("HOME",'FPL FIX2'!$Z$1:$AC$1,0),0),"")&amp;IFERROR(VLOOKUP(PI$22&amp;$C10,'FPL FIX2'!$AA$1:$AB$500,MATCH("AWAY",'FPL FIX2'!$AA$1:$AB$1,0),0),""))</f>
        <v>sou</v>
      </c>
      <c r="PK10" t="str">
        <f t="shared" si="73"/>
        <v>A</v>
      </c>
      <c r="PM10">
        <v>1</v>
      </c>
      <c r="PO10" t="str">
        <f>IF(PS10=0,"",IFERROR(VLOOKUP(PO$22&amp;$C10,'FPL FIX2'!$Z$1:$AC$500,MATCH("HOME",'FPL FIX2'!$Z$1:$AC$1,0),0),"")&amp;IFERROR(VLOOKUP(PO$22&amp;$C10,'FPL FIX2'!$AA$1:$AB$500,MATCH("AWAY",'FPL FIX2'!$AA$1:$AB$1,0),0),""))</f>
        <v/>
      </c>
      <c r="PQ10" t="str">
        <f t="shared" si="74"/>
        <v/>
      </c>
      <c r="PS10">
        <v>1</v>
      </c>
      <c r="PU10" t="str">
        <f>IF(PY10=0,"",IFERROR(VLOOKUP(PU$22&amp;$C10,'FPL FIX2'!$Z$1:$AC$500,MATCH("HOME",'FPL FIX2'!$Z$1:$AC$1,0),0),"")&amp;IFERROR(VLOOKUP(PU$22&amp;$C10,'FPL FIX2'!$AA$1:$AB$500,MATCH("AWAY",'FPL FIX2'!$AA$1:$AB$1,0),0),""))</f>
        <v>CRY</v>
      </c>
      <c r="PW10" t="str">
        <f t="shared" si="75"/>
        <v>H</v>
      </c>
      <c r="PY10">
        <v>1</v>
      </c>
      <c r="QA10" t="str">
        <f>IF(QE10=0,"",IFERROR(VLOOKUP(QA$22&amp;$C10,'FPL FIX2'!$Z$1:$AC$500,MATCH("HOME",'FPL FIX2'!$Z$1:$AC$1,0),0),"")&amp;IFERROR(VLOOKUP(QA$22&amp;$C10,'FPL FIX2'!$AA$1:$AB$500,MATCH("AWAY",'FPL FIX2'!$AA$1:$AB$1,0),0),""))</f>
        <v/>
      </c>
      <c r="QC10" t="str">
        <f t="shared" si="76"/>
        <v/>
      </c>
      <c r="QE10">
        <v>1</v>
      </c>
      <c r="QG10" t="str">
        <f>IF(QK10=0,"",IFERROR(VLOOKUP(QG$22&amp;$C10,'FPL FIX2'!$Z$1:$AC$500,MATCH("HOME",'FPL FIX2'!$Z$1:$AC$1,0),0),"")&amp;IFERROR(VLOOKUP(QG$22&amp;$C10,'FPL FIX2'!$AA$1:$AB$500,MATCH("AWAY",'FPL FIX2'!$AA$1:$AB$1,0),0),""))</f>
        <v>mun</v>
      </c>
      <c r="QI10" t="str">
        <f t="shared" si="77"/>
        <v>A</v>
      </c>
      <c r="QK10">
        <v>1</v>
      </c>
      <c r="QM10" t="str">
        <f>IF(QQ10=0,"",IFERROR(VLOOKUP(QM$22&amp;$C10,'FPL FIX2'!$Z$1:$AC$500,MATCH("HOME",'FPL FIX2'!$Z$1:$AC$1,0),0),"")&amp;IFERROR(VLOOKUP(QM$22&amp;$C10,'FPL FIX2'!$AA$1:$AB$500,MATCH("AWAY",'FPL FIX2'!$AA$1:$AB$1,0),0),""))</f>
        <v/>
      </c>
      <c r="QO10" t="str">
        <f t="shared" si="78"/>
        <v/>
      </c>
      <c r="QQ10">
        <v>1</v>
      </c>
    </row>
    <row r="11" spans="1:459" x14ac:dyDescent="0.3">
      <c r="A11" s="158">
        <f t="shared" si="0"/>
        <v>11</v>
      </c>
      <c r="B11" t="s">
        <v>55</v>
      </c>
      <c r="C11" t="str">
        <f t="shared" si="1"/>
        <v>LEE</v>
      </c>
      <c r="D11" s="12" t="str">
        <f t="shared" si="2"/>
        <v>lee</v>
      </c>
      <c r="E11" t="str">
        <f>IF(I11=0,"",IFERROR(VLOOKUP(E$22&amp;$C11,'FPL FIX2'!$Z$1:$AC$500,MATCH("HOME",'FPL FIX2'!$Z$1:$AC$1,0),0),"")&amp;IFERROR(VLOOKUP(E$22&amp;$C11,'FPL FIX2'!$AA$1:$AB$500,MATCH("AWAY",'FPL FIX2'!$AA$1:$AB$1,0),0),""))</f>
        <v>WOL</v>
      </c>
      <c r="G11" t="str">
        <f t="shared" si="3"/>
        <v>H</v>
      </c>
      <c r="I11">
        <v>1</v>
      </c>
      <c r="K11" t="str">
        <f>IF(O11=0,"",IFERROR(VLOOKUP(K$22&amp;$C11,'FPL FIX2'!$Z$1:$AC$500,MATCH("HOME",'FPL FIX2'!$Z$1:$AC$1,0),0),"")&amp;IFERROR(VLOOKUP(K$22&amp;$C11,'FPL FIX2'!$AA$1:$AB$500,MATCH("AWAY",'FPL FIX2'!$AA$1:$AB$1,0),0),""))</f>
        <v/>
      </c>
      <c r="M11" t="str">
        <f t="shared" si="4"/>
        <v/>
      </c>
      <c r="O11">
        <v>1</v>
      </c>
      <c r="Q11" t="str">
        <f>IF(U11=0,"",IFERROR(VLOOKUP(Q$22&amp;$C11,'FPL FIX2'!$Z$1:$AC$500,MATCH("HOME",'FPL FIX2'!$Z$1:$AC$1,0),0),"")&amp;IFERROR(VLOOKUP(Q$22&amp;$C11,'FPL FIX2'!$AA$1:$AB$500,MATCH("AWAY",'FPL FIX2'!$AA$1:$AB$1,0),0),""))</f>
        <v>sou</v>
      </c>
      <c r="S11" t="str">
        <f t="shared" si="5"/>
        <v>A</v>
      </c>
      <c r="U11">
        <v>1</v>
      </c>
      <c r="W11" t="str">
        <f>IF(AA11=0,"",IFERROR(VLOOKUP(W$22&amp;$C11,'FPL FIX2'!$Z$1:$AC$500,MATCH("HOME",'FPL FIX2'!$Z$1:$AC$1,0),0),"")&amp;IFERROR(VLOOKUP(W$22&amp;$C11,'FPL FIX2'!$AA$1:$AB$500,MATCH("AWAY",'FPL FIX2'!$AA$1:$AB$1,0),0),""))</f>
        <v/>
      </c>
      <c r="Y11" t="str">
        <f t="shared" si="6"/>
        <v/>
      </c>
      <c r="AA11">
        <v>1</v>
      </c>
      <c r="AC11" t="str">
        <f>IF(AG11=0,"",IFERROR(VLOOKUP(AC$22&amp;$C11,'FPL FIX2'!$Z$1:$AC$500,MATCH("HOME",'FPL FIX2'!$Z$1:$AC$1,0),0),"")&amp;IFERROR(VLOOKUP(AC$22&amp;$C11,'FPL FIX2'!$AA$1:$AB$500,MATCH("AWAY",'FPL FIX2'!$AA$1:$AB$1,0),0),""))</f>
        <v>CHE</v>
      </c>
      <c r="AE11" t="str">
        <f t="shared" si="7"/>
        <v>H</v>
      </c>
      <c r="AG11">
        <v>1</v>
      </c>
      <c r="AI11" t="str">
        <f>IF(AM11=0,"",IFERROR(VLOOKUP(AI$22&amp;$C11,'FPL FIX2'!$Z$1:$AC$500,MATCH("HOME",'FPL FIX2'!$Z$1:$AC$1,0),0),"")&amp;IFERROR(VLOOKUP(AI$22&amp;$C11,'FPL FIX2'!$AA$1:$AB$500,MATCH("AWAY",'FPL FIX2'!$AA$1:$AB$1,0),0),""))</f>
        <v/>
      </c>
      <c r="AK11" t="str">
        <f t="shared" si="8"/>
        <v/>
      </c>
      <c r="AM11">
        <v>1</v>
      </c>
      <c r="AO11" t="str">
        <f>IF(AS11=0,"",IFERROR(VLOOKUP(AO$22&amp;$C11,'FPL FIX2'!$Z$1:$AC$500,MATCH("HOME",'FPL FIX2'!$Z$1:$AC$1,0),0),"")&amp;IFERROR(VLOOKUP(AO$22&amp;$C11,'FPL FIX2'!$AA$1:$AB$500,MATCH("AWAY",'FPL FIX2'!$AA$1:$AB$1,0),0),""))</f>
        <v>bha</v>
      </c>
      <c r="AQ11" t="str">
        <f t="shared" si="9"/>
        <v>A</v>
      </c>
      <c r="AS11">
        <v>1</v>
      </c>
      <c r="AU11" t="str">
        <f>IF(AY11=0,"",IFERROR(VLOOKUP(AU$22&amp;$C11,'FPL FIX2'!$Z$1:$AC$500,MATCH("HOME",'FPL FIX2'!$Z$1:$AC$1,0),0),"")&amp;IFERROR(VLOOKUP(AU$22&amp;$C11,'FPL FIX2'!$AA$1:$AB$500,MATCH("AWAY",'FPL FIX2'!$AA$1:$AB$1,0),0),""))</f>
        <v/>
      </c>
      <c r="AW11" t="str">
        <f t="shared" si="10"/>
        <v/>
      </c>
      <c r="AY11">
        <v>1</v>
      </c>
      <c r="BA11" t="str">
        <f>IF(BE11=0,"",IFERROR(VLOOKUP(BA$22&amp;$C11,'FPL FIX2'!$Z$1:$AC$500,MATCH("HOME",'FPL FIX2'!$Z$1:$AC$1,0),0),"")&amp;IFERROR(VLOOKUP(BA$22&amp;$C11,'FPL FIX2'!$AA$1:$AB$500,MATCH("AWAY",'FPL FIX2'!$AA$1:$AB$1,0),0),""))</f>
        <v>EVE</v>
      </c>
      <c r="BC11" t="str">
        <f t="shared" si="11"/>
        <v>H</v>
      </c>
      <c r="BE11">
        <v>1</v>
      </c>
      <c r="BG11" t="str">
        <f>IF(BK11=0,"",IFERROR(VLOOKUP(BG$22&amp;$C11,'FPL FIX2'!$Z$1:$AC$500,MATCH("HOME",'FPL FIX2'!$Z$1:$AC$1,0),0),"")&amp;IFERROR(VLOOKUP(BG$22&amp;$C11,'FPL FIX2'!$AA$1:$AB$500,MATCH("AWAY",'FPL FIX2'!$AA$1:$AB$1,0),0),""))</f>
        <v/>
      </c>
      <c r="BI11" t="str">
        <f t="shared" si="12"/>
        <v/>
      </c>
      <c r="BK11">
        <v>1</v>
      </c>
      <c r="BM11" t="str">
        <f>IF(BQ11=0,"",IFERROR(VLOOKUP(BM$22&amp;$C11,'FPL FIX2'!$Z$1:$AC$500,MATCH("HOME",'FPL FIX2'!$Z$1:$AC$1,0),0),"")&amp;IFERROR(VLOOKUP(BM$22&amp;$C11,'FPL FIX2'!$AA$1:$AB$500,MATCH("AWAY",'FPL FIX2'!$AA$1:$AB$1,0),0),""))</f>
        <v>bre</v>
      </c>
      <c r="BO11" t="str">
        <f t="shared" si="13"/>
        <v>A</v>
      </c>
      <c r="BQ11">
        <v>1</v>
      </c>
      <c r="BS11" t="str">
        <f>IF(BW11=0,"",IFERROR(VLOOKUP(BS$22&amp;$C11,'FPL FIX2'!$Z$1:$AC$500,MATCH("HOME",'FPL FIX2'!$Z$1:$AC$1,0),0),"")&amp;IFERROR(VLOOKUP(BS$22&amp;$C11,'FPL FIX2'!$AA$1:$AB$500,MATCH("AWAY",'FPL FIX2'!$AA$1:$AB$1,0),0),""))</f>
        <v/>
      </c>
      <c r="BU11" t="str">
        <f t="shared" si="14"/>
        <v/>
      </c>
      <c r="BW11">
        <v>1</v>
      </c>
      <c r="BY11" t="str">
        <f>IF(CC11=0,"",IFERROR(VLOOKUP(BY$22&amp;$C11,'FPL FIX2'!$Z$1:$AC$500,MATCH("HOME",'FPL FIX2'!$Z$1:$AC$1,0),0),"")&amp;IFERROR(VLOOKUP(BY$22&amp;$C11,'FPL FIX2'!$AA$1:$AB$500,MATCH("AWAY",'FPL FIX2'!$AA$1:$AB$1,0),0),""))</f>
        <v/>
      </c>
      <c r="CA11" t="str">
        <f t="shared" si="15"/>
        <v/>
      </c>
      <c r="CC11">
        <v>1</v>
      </c>
      <c r="CE11" t="str">
        <f>IF(CI11=0,"",IFERROR(VLOOKUP(CE$22&amp;$C11,'FPL FIX2'!$Z$1:$AC$500,MATCH("HOME",'FPL FIX2'!$Z$1:$AC$1,0),0),"")&amp;IFERROR(VLOOKUP(CE$22&amp;$C11,'FPL FIX2'!$AA$1:$AB$500,MATCH("AWAY",'FPL FIX2'!$AA$1:$AB$1,0),0),""))</f>
        <v/>
      </c>
      <c r="CG11" t="str">
        <f t="shared" si="16"/>
        <v/>
      </c>
      <c r="CI11">
        <v>1</v>
      </c>
      <c r="CK11" t="str">
        <f>IF(CO11=0,"",IFERROR(VLOOKUP(CK$22&amp;$C11,'FPL FIX2'!$Z$1:$AC$500,MATCH("HOME",'FPL FIX2'!$Z$1:$AC$1,0),0),"")&amp;IFERROR(VLOOKUP(CK$22&amp;$C11,'FPL FIX2'!$AA$1:$AB$500,MATCH("AWAY",'FPL FIX2'!$AA$1:$AB$1,0),0),""))</f>
        <v/>
      </c>
      <c r="CM11" t="str">
        <f t="shared" si="17"/>
        <v/>
      </c>
      <c r="CO11">
        <v>1</v>
      </c>
      <c r="CQ11" t="str">
        <f>IF(CU11=0,"",IFERROR(VLOOKUP(CQ$22&amp;$C11,'FPL FIX2'!$Z$1:$AC$500,MATCH("HOME",'FPL FIX2'!$Z$1:$AC$1,0),0),"")&amp;IFERROR(VLOOKUP(CQ$22&amp;$C11,'FPL FIX2'!$AA$1:$AB$500,MATCH("AWAY",'FPL FIX2'!$AA$1:$AB$1,0),0),""))</f>
        <v/>
      </c>
      <c r="CS11" t="str">
        <f t="shared" si="18"/>
        <v/>
      </c>
      <c r="CU11">
        <v>1</v>
      </c>
      <c r="CW11" t="str">
        <f>IF(DA11=0,"",IFERROR(VLOOKUP(CW$22&amp;$C11,'FPL FIX2'!$Z$1:$AC$500,MATCH("HOME",'FPL FIX2'!$Z$1:$AC$1,0),0),"")&amp;IFERROR(VLOOKUP(CW$22&amp;$C11,'FPL FIX2'!$AA$1:$AB$500,MATCH("AWAY",'FPL FIX2'!$AA$1:$AB$1,0),0),""))</f>
        <v>AVL</v>
      </c>
      <c r="CY11" t="str">
        <f t="shared" si="19"/>
        <v>H</v>
      </c>
      <c r="DA11">
        <v>1</v>
      </c>
      <c r="DC11" t="str">
        <f>IF(DG11=0,"",IFERROR(VLOOKUP(DC$22&amp;$C11,'FPL FIX2'!$Z$1:$AC$500,MATCH("HOME",'FPL FIX2'!$Z$1:$AC$1,0),0),"")&amp;IFERROR(VLOOKUP(DC$22&amp;$C11,'FPL FIX2'!$AA$1:$AB$500,MATCH("AWAY",'FPL FIX2'!$AA$1:$AB$1,0),0),""))</f>
        <v/>
      </c>
      <c r="DE11" t="str">
        <f t="shared" si="20"/>
        <v/>
      </c>
      <c r="DG11">
        <v>1</v>
      </c>
      <c r="DI11" t="str">
        <f>IF(DM11=0,"",IFERROR(VLOOKUP(DI$22&amp;$C11,'FPL FIX2'!$Z$1:$AC$500,MATCH("HOME",'FPL FIX2'!$Z$1:$AC$1,0),0),"")&amp;IFERROR(VLOOKUP(DI$22&amp;$C11,'FPL FIX2'!$AA$1:$AB$500,MATCH("AWAY",'FPL FIX2'!$AA$1:$AB$1,0),0),""))</f>
        <v>cry</v>
      </c>
      <c r="DK11" t="str">
        <f t="shared" si="21"/>
        <v>A</v>
      </c>
      <c r="DM11">
        <v>1</v>
      </c>
      <c r="DO11" t="str">
        <f>IF(DS11=0,"",IFERROR(VLOOKUP(DO$22&amp;$C11,'FPL FIX2'!$Z$1:$AC$500,MATCH("HOME",'FPL FIX2'!$Z$1:$AC$1,0),0),"")&amp;IFERROR(VLOOKUP(DO$22&amp;$C11,'FPL FIX2'!$AA$1:$AB$500,MATCH("AWAY",'FPL FIX2'!$AA$1:$AB$1,0),0),""))</f>
        <v/>
      </c>
      <c r="DQ11" t="str">
        <f t="shared" si="22"/>
        <v/>
      </c>
      <c r="DS11">
        <v>1</v>
      </c>
      <c r="DU11" t="str">
        <f>IF(DY11=0,"",IFERROR(VLOOKUP(DU$22&amp;$C11,'FPL FIX2'!$Z$1:$AC$500,MATCH("HOME",'FPL FIX2'!$Z$1:$AC$1,0),0),"")&amp;IFERROR(VLOOKUP(DU$22&amp;$C11,'FPL FIX2'!$AA$1:$AB$500,MATCH("AWAY",'FPL FIX2'!$AA$1:$AB$1,0),0),""))</f>
        <v>ARS</v>
      </c>
      <c r="DW11" t="str">
        <f t="shared" si="23"/>
        <v>H</v>
      </c>
      <c r="DY11">
        <v>1</v>
      </c>
      <c r="EA11" t="str">
        <f>IF(EE11=0,"",IFERROR(VLOOKUP(EA$22&amp;$C11,'FPL FIX2'!$Z$1:$AC$500,MATCH("HOME",'FPL FIX2'!$Z$1:$AC$1,0),0),"")&amp;IFERROR(VLOOKUP(EA$22&amp;$C11,'FPL FIX2'!$AA$1:$AB$500,MATCH("AWAY",'FPL FIX2'!$AA$1:$AB$1,0),0),""))</f>
        <v/>
      </c>
      <c r="EC11" t="str">
        <f t="shared" si="24"/>
        <v/>
      </c>
      <c r="EE11">
        <v>1</v>
      </c>
      <c r="EG11" t="str">
        <f>IF(EK11=0,"",IFERROR(VLOOKUP(EG$22&amp;$C11,'FPL FIX2'!$Z$1:$AC$500,MATCH("HOME",'FPL FIX2'!$Z$1:$AC$1,0),0),"")&amp;IFERROR(VLOOKUP(EG$22&amp;$C11,'FPL FIX2'!$AA$1:$AB$500,MATCH("AWAY",'FPL FIX2'!$AA$1:$AB$1,0),0),""))</f>
        <v>lei</v>
      </c>
      <c r="EI11" t="str">
        <f t="shared" si="25"/>
        <v>A</v>
      </c>
      <c r="EK11">
        <v>1</v>
      </c>
      <c r="EM11" t="str">
        <f>IF(EQ11=0,"",IFERROR(VLOOKUP(EM$22&amp;$C11,'FPL FIX2'!$Z$1:$AC$500,MATCH("HOME",'FPL FIX2'!$Z$1:$AC$1,0),0),"")&amp;IFERROR(VLOOKUP(EM$22&amp;$C11,'FPL FIX2'!$AA$1:$AB$500,MATCH("AWAY",'FPL FIX2'!$AA$1:$AB$1,0),0),""))</f>
        <v/>
      </c>
      <c r="EO11" t="str">
        <f t="shared" si="26"/>
        <v/>
      </c>
      <c r="EQ11">
        <v>1</v>
      </c>
      <c r="ES11" t="str">
        <f>IF(EW11=0,"",IFERROR(VLOOKUP(ES$22&amp;$C11,'FPL FIX2'!$Z$1:$AC$500,MATCH("HOME",'FPL FIX2'!$Z$1:$AC$1,0),0),"")&amp;IFERROR(VLOOKUP(ES$22&amp;$C11,'FPL FIX2'!$AA$1:$AB$500,MATCH("AWAY",'FPL FIX2'!$AA$1:$AB$1,0),0),""))</f>
        <v>FUL</v>
      </c>
      <c r="EU11" t="str">
        <f t="shared" si="27"/>
        <v>H</v>
      </c>
      <c r="EW11">
        <v>1</v>
      </c>
      <c r="EY11" t="str">
        <f>IF(FC11=0,"",IFERROR(VLOOKUP(EY$22&amp;$C11,'FPL FIX2'!$Z$1:$AC$500,MATCH("HOME",'FPL FIX2'!$Z$1:$AC$1,0),0),"")&amp;IFERROR(VLOOKUP(EY$22&amp;$C11,'FPL FIX2'!$AA$1:$AB$500,MATCH("AWAY",'FPL FIX2'!$AA$1:$AB$1,0),0),""))</f>
        <v/>
      </c>
      <c r="FA11" t="str">
        <f t="shared" si="28"/>
        <v/>
      </c>
      <c r="FC11">
        <v>1</v>
      </c>
      <c r="FE11" t="str">
        <f>IF(FI11=0,"",IFERROR(VLOOKUP(FE$22&amp;$C11,'FPL FIX2'!$Z$1:$AC$500,MATCH("HOME",'FPL FIX2'!$Z$1:$AC$1,0),0),"")&amp;IFERROR(VLOOKUP(FE$22&amp;$C11,'FPL FIX2'!$AA$1:$AB$500,MATCH("AWAY",'FPL FIX2'!$AA$1:$AB$1,0),0),""))</f>
        <v>liv</v>
      </c>
      <c r="FG11" t="str">
        <f t="shared" si="29"/>
        <v>A</v>
      </c>
      <c r="FI11">
        <v>1</v>
      </c>
      <c r="FK11" t="str">
        <f>IF(FO11=0,"",IFERROR(VLOOKUP(FK$22&amp;$C11,'FPL FIX2'!$Z$1:$AC$500,MATCH("HOME",'FPL FIX2'!$Z$1:$AC$1,0),0),"")&amp;IFERROR(VLOOKUP(FK$22&amp;$C11,'FPL FIX2'!$AA$1:$AB$500,MATCH("AWAY",'FPL FIX2'!$AA$1:$AB$1,0),0),""))</f>
        <v/>
      </c>
      <c r="FM11" t="str">
        <f t="shared" si="30"/>
        <v/>
      </c>
      <c r="FO11">
        <v>1</v>
      </c>
      <c r="FQ11" t="str">
        <f>IF(FU11=0,"",IFERROR(VLOOKUP(FQ$22&amp;$C11,'FPL FIX2'!$Z$1:$AC$500,MATCH("HOME",'FPL FIX2'!$Z$1:$AC$1,0),0),"")&amp;IFERROR(VLOOKUP(FQ$22&amp;$C11,'FPL FIX2'!$AA$1:$AB$500,MATCH("AWAY",'FPL FIX2'!$AA$1:$AB$1,0),0),""))</f>
        <v>BOU</v>
      </c>
      <c r="FS11" t="str">
        <f t="shared" si="31"/>
        <v>H</v>
      </c>
      <c r="FU11">
        <v>1</v>
      </c>
      <c r="FW11" t="str">
        <f>IF(GA11=0,"",IFERROR(VLOOKUP(FW$22&amp;$C11,'FPL FIX2'!$Z$1:$AC$500,MATCH("HOME",'FPL FIX2'!$Z$1:$AC$1,0),0),"")&amp;IFERROR(VLOOKUP(FW$22&amp;$C11,'FPL FIX2'!$AA$1:$AB$500,MATCH("AWAY",'FPL FIX2'!$AA$1:$AB$1,0),0),""))</f>
        <v/>
      </c>
      <c r="FY11" t="str">
        <f t="shared" si="32"/>
        <v/>
      </c>
      <c r="GA11">
        <v>1</v>
      </c>
      <c r="GC11" t="str">
        <f>IF(GG11=0,"",IFERROR(VLOOKUP(GC$22&amp;$C11,'FPL FIX2'!$Z$1:$AC$500,MATCH("HOME",'FPL FIX2'!$Z$1:$AC$1,0),0),"")&amp;IFERROR(VLOOKUP(GC$22&amp;$C11,'FPL FIX2'!$AA$1:$AB$500,MATCH("AWAY",'FPL FIX2'!$AA$1:$AB$1,0),0),""))</f>
        <v>tot</v>
      </c>
      <c r="GE11" t="str">
        <f t="shared" si="33"/>
        <v>A</v>
      </c>
      <c r="GG11">
        <v>1</v>
      </c>
      <c r="GI11" t="str">
        <f>IF(GM11=0,"",IFERROR(VLOOKUP(GI$22&amp;$C11,'FPL FIX2'!$Z$1:$AC$500,MATCH("HOME",'FPL FIX2'!$Z$1:$AC$1,0),0),"")&amp;IFERROR(VLOOKUP(GI$22&amp;$C11,'FPL FIX2'!$AA$1:$AB$500,MATCH("AWAY",'FPL FIX2'!$AA$1:$AB$1,0),0),""))</f>
        <v/>
      </c>
      <c r="GK11" t="str">
        <f t="shared" si="34"/>
        <v/>
      </c>
      <c r="GM11">
        <v>1</v>
      </c>
      <c r="GO11" t="str">
        <f>IF(GS11=0,"",IFERROR(VLOOKUP(GO$22&amp;$C11,'FPL FIX2'!$Z$1:$AC$500,MATCH("HOME",'FPL FIX2'!$Z$1:$AC$1,0),0),"")&amp;IFERROR(VLOOKUP(GO$22&amp;$C11,'FPL FIX2'!$AA$1:$AB$500,MATCH("AWAY",'FPL FIX2'!$AA$1:$AB$1,0),0),""))</f>
        <v>MCI</v>
      </c>
      <c r="GQ11" t="str">
        <f t="shared" si="35"/>
        <v>H</v>
      </c>
      <c r="GS11">
        <v>1</v>
      </c>
      <c r="GU11" t="str">
        <f>IF(GY11=0,"",IFERROR(VLOOKUP(GU$22&amp;$C11,'FPL FIX2'!$Z$1:$AC$500,MATCH("HOME",'FPL FIX2'!$Z$1:$AC$1,0),0),"")&amp;IFERROR(VLOOKUP(GU$22&amp;$C11,'FPL FIX2'!$AA$1:$AB$500,MATCH("AWAY",'FPL FIX2'!$AA$1:$AB$1,0),0),""))</f>
        <v/>
      </c>
      <c r="GW11" t="str">
        <f t="shared" si="36"/>
        <v/>
      </c>
      <c r="GY11">
        <v>1</v>
      </c>
      <c r="HA11" t="str">
        <f>IF(HE11=0,"",IFERROR(VLOOKUP(HA$22&amp;$C11,'FPL FIX2'!$Z$1:$AC$500,MATCH("HOME",'FPL FIX2'!$Z$1:$AC$1,0),0),"")&amp;IFERROR(VLOOKUP(HA$22&amp;$C11,'FPL FIX2'!$AA$1:$AB$500,MATCH("AWAY",'FPL FIX2'!$AA$1:$AB$1,0),0),""))</f>
        <v>new</v>
      </c>
      <c r="HC11" t="str">
        <f t="shared" si="37"/>
        <v>A</v>
      </c>
      <c r="HE11">
        <v>1</v>
      </c>
      <c r="HG11" t="str">
        <f>IF(HK11=0,"",IFERROR(VLOOKUP(HG$22&amp;$C11,'FPL FIX2'!$Z$1:$AC$500,MATCH("HOME",'FPL FIX2'!$Z$1:$AC$1,0),0),"")&amp;IFERROR(VLOOKUP(HG$22&amp;$C11,'FPL FIX2'!$AA$1:$AB$500,MATCH("AWAY",'FPL FIX2'!$AA$1:$AB$1,0),0),""))</f>
        <v/>
      </c>
      <c r="HI11" t="str">
        <f t="shared" si="38"/>
        <v/>
      </c>
      <c r="HK11">
        <v>1</v>
      </c>
      <c r="HM11" t="str">
        <f>IF(HQ11=0,"",IFERROR(VLOOKUP(HM$22&amp;$C11,'FPL FIX2'!$Z$1:$AC$500,MATCH("HOME",'FPL FIX2'!$Z$1:$AC$1,0),0),"")&amp;IFERROR(VLOOKUP(HM$22&amp;$C11,'FPL FIX2'!$AA$1:$AB$500,MATCH("AWAY",'FPL FIX2'!$AA$1:$AB$1,0),0),""))</f>
        <v>WHU</v>
      </c>
      <c r="HO11" t="str">
        <f t="shared" si="39"/>
        <v>H</v>
      </c>
      <c r="HQ11">
        <v>1</v>
      </c>
      <c r="HS11" t="str">
        <f>IF(HW11=0,"",IFERROR(VLOOKUP(HS$22&amp;$C11,'FPL FIX2'!$Z$1:$AC$500,MATCH("HOME",'FPL FIX2'!$Z$1:$AC$1,0),0),"")&amp;IFERROR(VLOOKUP(HS$22&amp;$C11,'FPL FIX2'!$AA$1:$AB$500,MATCH("AWAY",'FPL FIX2'!$AA$1:$AB$1,0),0),""))</f>
        <v/>
      </c>
      <c r="HU11" t="str">
        <f t="shared" si="40"/>
        <v/>
      </c>
      <c r="HW11">
        <v>1</v>
      </c>
      <c r="HY11" t="str">
        <f>IF(IC11=0,"",IFERROR(VLOOKUP(HY$22&amp;$C11,'FPL FIX2'!$Z$1:$AC$500,MATCH("HOME",'FPL FIX2'!$Z$1:$AC$1,0),0),"")&amp;IFERROR(VLOOKUP(HY$22&amp;$C11,'FPL FIX2'!$AA$1:$AB$500,MATCH("AWAY",'FPL FIX2'!$AA$1:$AB$1,0),0),""))</f>
        <v>avl</v>
      </c>
      <c r="IA11" t="str">
        <f t="shared" si="41"/>
        <v>A</v>
      </c>
      <c r="IC11">
        <v>1</v>
      </c>
      <c r="IE11" t="str">
        <f>IF(II11=0,"",IFERROR(VLOOKUP(IE$22&amp;$C11,'FPL FIX2'!$Z$1:$AC$500,MATCH("HOME",'FPL FIX2'!$Z$1:$AC$1,0),0),"")&amp;IFERROR(VLOOKUP(IE$22&amp;$C11,'FPL FIX2'!$AA$1:$AB$500,MATCH("AWAY",'FPL FIX2'!$AA$1:$AB$1,0),0),""))</f>
        <v/>
      </c>
      <c r="IG11" t="str">
        <f t="shared" si="42"/>
        <v/>
      </c>
      <c r="II11">
        <v>1</v>
      </c>
      <c r="IK11" t="str">
        <f>IF(IO11=0,"",IFERROR(VLOOKUP(IK$22&amp;$C11,'FPL FIX2'!$Z$1:$AC$500,MATCH("HOME",'FPL FIX2'!$Z$1:$AC$1,0),0),"")&amp;IFERROR(VLOOKUP(IK$22&amp;$C11,'FPL FIX2'!$AA$1:$AB$500,MATCH("AWAY",'FPL FIX2'!$AA$1:$AB$1,0),0),""))</f>
        <v>BRE</v>
      </c>
      <c r="IM11" t="str">
        <f t="shared" si="43"/>
        <v>H</v>
      </c>
      <c r="IO11">
        <v>1</v>
      </c>
      <c r="IQ11" t="str">
        <f>IF(IU11=0,"",IFERROR(VLOOKUP(IQ$22&amp;$C11,'FPL FIX2'!$Z$1:$AC$500,MATCH("HOME",'FPL FIX2'!$Z$1:$AC$1,0),0),"")&amp;IFERROR(VLOOKUP(IQ$22&amp;$C11,'FPL FIX2'!$AA$1:$AB$500,MATCH("AWAY",'FPL FIX2'!$AA$1:$AB$1,0),0),""))</f>
        <v/>
      </c>
      <c r="IS11" t="str">
        <f t="shared" si="44"/>
        <v/>
      </c>
      <c r="IU11">
        <v>1</v>
      </c>
      <c r="IW11" t="str">
        <f>IF(JA11=0,"",IFERROR(VLOOKUP(IW$22&amp;$C11,'FPL FIX2'!$Z$1:$AC$500,MATCH("HOME",'FPL FIX2'!$Z$1:$AC$1,0),0),"")&amp;IFERROR(VLOOKUP(IW$22&amp;$C11,'FPL FIX2'!$AA$1:$AB$500,MATCH("AWAY",'FPL FIX2'!$AA$1:$AB$1,0),0),""))</f>
        <v>nfo</v>
      </c>
      <c r="IY11" t="str">
        <f t="shared" si="45"/>
        <v>A</v>
      </c>
      <c r="JA11">
        <v>1</v>
      </c>
      <c r="JC11" t="str">
        <f>IF(JG11=0,"",IFERROR(VLOOKUP(JC$22&amp;$C11,'FPL FIX2'!$Z$1:$AC$500,MATCH("HOME",'FPL FIX2'!$Z$1:$AC$1,0),0),"")&amp;IFERROR(VLOOKUP(JC$22&amp;$C11,'FPL FIX2'!$AA$1:$AB$500,MATCH("AWAY",'FPL FIX2'!$AA$1:$AB$1,0),0),""))</f>
        <v>mun</v>
      </c>
      <c r="JE11" t="str">
        <f t="shared" si="46"/>
        <v>A</v>
      </c>
      <c r="JG11">
        <v>1</v>
      </c>
      <c r="JI11" t="str">
        <f>IF(JM11=0,"",IFERROR(VLOOKUP(JI$22&amp;$C11,'FPL FIX2'!$Z$1:$AC$500,MATCH("HOME",'FPL FIX2'!$Z$1:$AC$1,0),0),"")&amp;IFERROR(VLOOKUP(JI$22&amp;$C11,'FPL FIX2'!$AA$1:$AB$500,MATCH("AWAY",'FPL FIX2'!$AA$1:$AB$1,0),0),""))</f>
        <v>MUN</v>
      </c>
      <c r="JK11" t="str">
        <f t="shared" si="47"/>
        <v>H</v>
      </c>
      <c r="JM11">
        <v>1</v>
      </c>
      <c r="JO11" t="str">
        <f>IF(JS11=0,"",IFERROR(VLOOKUP(JO$22&amp;$C11,'FPL FIX2'!$Z$1:$AC$500,MATCH("HOME",'FPL FIX2'!$Z$1:$AC$1,0),0),"")&amp;IFERROR(VLOOKUP(JO$22&amp;$C11,'FPL FIX2'!$AA$1:$AB$500,MATCH("AWAY",'FPL FIX2'!$AA$1:$AB$1,0),0),""))</f>
        <v/>
      </c>
      <c r="JQ11" t="str">
        <f t="shared" si="48"/>
        <v/>
      </c>
      <c r="JS11">
        <v>1</v>
      </c>
      <c r="JU11" t="str">
        <f>IF(JY11=0,"",IFERROR(VLOOKUP(JU$22&amp;$C11,'FPL FIX2'!$Z$1:$AC$500,MATCH("HOME",'FPL FIX2'!$Z$1:$AC$1,0),0),"")&amp;IFERROR(VLOOKUP(JU$22&amp;$C11,'FPL FIX2'!$AA$1:$AB$500,MATCH("AWAY",'FPL FIX2'!$AA$1:$AB$1,0),0),""))</f>
        <v>eve</v>
      </c>
      <c r="JW11" t="str">
        <f t="shared" si="49"/>
        <v>A</v>
      </c>
      <c r="JY11">
        <v>1</v>
      </c>
      <c r="KA11" t="str">
        <f>IF(KE11=0,"",IFERROR(VLOOKUP(KA$22&amp;$C11,'FPL FIX2'!$Z$1:$AC$500,MATCH("HOME",'FPL FIX2'!$Z$1:$AC$1,0),0),"")&amp;IFERROR(VLOOKUP(KA$22&amp;$C11,'FPL FIX2'!$AA$1:$AB$500,MATCH("AWAY",'FPL FIX2'!$AA$1:$AB$1,0),0),""))</f>
        <v/>
      </c>
      <c r="KC11" t="str">
        <f t="shared" si="50"/>
        <v/>
      </c>
      <c r="KE11">
        <v>1</v>
      </c>
      <c r="KG11" t="str">
        <f>IF(KK11=0,"",IFERROR(VLOOKUP(KG$22&amp;$C11,'FPL FIX2'!$Z$1:$AC$500,MATCH("HOME",'FPL FIX2'!$Z$1:$AC$1,0),0),"")&amp;IFERROR(VLOOKUP(KG$22&amp;$C11,'FPL FIX2'!$AA$1:$AB$500,MATCH("AWAY",'FPL FIX2'!$AA$1:$AB$1,0),0),""))</f>
        <v>SOU</v>
      </c>
      <c r="KI11" t="str">
        <f t="shared" si="51"/>
        <v>H</v>
      </c>
      <c r="KK11">
        <v>1</v>
      </c>
      <c r="KM11" t="str">
        <f>IF(KQ11=0,"",IFERROR(VLOOKUP(KM$22&amp;$C11,'FPL FIX2'!$Z$1:$AC$500,MATCH("HOME",'FPL FIX2'!$Z$1:$AC$1,0),0),"")&amp;IFERROR(VLOOKUP(KM$22&amp;$C11,'FPL FIX2'!$AA$1:$AB$500,MATCH("AWAY",'FPL FIX2'!$AA$1:$AB$1,0),0),""))</f>
        <v/>
      </c>
      <c r="KO11" t="str">
        <f t="shared" si="52"/>
        <v/>
      </c>
      <c r="KQ11">
        <v>1</v>
      </c>
      <c r="KS11" t="str">
        <f>IF(KW11=0,"",IFERROR(VLOOKUP(KS$22&amp;$C11,'FPL FIX2'!$Z$1:$AC$500,MATCH("HOME",'FPL FIX2'!$Z$1:$AC$1,0),0),"")&amp;IFERROR(VLOOKUP(KS$22&amp;$C11,'FPL FIX2'!$AA$1:$AB$500,MATCH("AWAY",'FPL FIX2'!$AA$1:$AB$1,0),0),""))</f>
        <v>che</v>
      </c>
      <c r="KU11" t="str">
        <f t="shared" si="53"/>
        <v>A</v>
      </c>
      <c r="KW11">
        <v>1</v>
      </c>
      <c r="KY11" t="str">
        <f>IF(LC11=0,"",IFERROR(VLOOKUP(KY$22&amp;$C11,'FPL FIX2'!$Z$1:$AC$500,MATCH("HOME",'FPL FIX2'!$Z$1:$AC$1,0),0),"")&amp;IFERROR(VLOOKUP(KY$22&amp;$C11,'FPL FIX2'!$AA$1:$AB$500,MATCH("AWAY",'FPL FIX2'!$AA$1:$AB$1,0),0),""))</f>
        <v/>
      </c>
      <c r="LA11" t="str">
        <f t="shared" si="54"/>
        <v/>
      </c>
      <c r="LC11">
        <v>1</v>
      </c>
      <c r="LE11" t="str">
        <f>IF(LI11=0,"",IFERROR(VLOOKUP(LE$22&amp;$C11,'FPL FIX2'!$Z$1:$AC$500,MATCH("HOME",'FPL FIX2'!$Z$1:$AC$1,0),0),"")&amp;IFERROR(VLOOKUP(LE$22&amp;$C11,'FPL FIX2'!$AA$1:$AB$500,MATCH("AWAY",'FPL FIX2'!$AA$1:$AB$1,0),0),""))</f>
        <v>BHA</v>
      </c>
      <c r="LG11" t="str">
        <f t="shared" si="55"/>
        <v>H</v>
      </c>
      <c r="LI11">
        <v>1</v>
      </c>
      <c r="LK11" t="str">
        <f>IF(LO11=0,"",IFERROR(VLOOKUP(LK$22&amp;$C11,'FPL FIX2'!$Z$1:$AC$500,MATCH("HOME",'FPL FIX2'!$Z$1:$AC$1,0),0),"")&amp;IFERROR(VLOOKUP(LK$22&amp;$C11,'FPL FIX2'!$AA$1:$AB$500,MATCH("AWAY",'FPL FIX2'!$AA$1:$AB$1,0),0),""))</f>
        <v/>
      </c>
      <c r="LM11" t="str">
        <f t="shared" si="56"/>
        <v/>
      </c>
      <c r="LO11">
        <v>1</v>
      </c>
      <c r="LQ11" t="str">
        <f>IF(LU11=0,"",IFERROR(VLOOKUP(LQ$22&amp;$C11,'FPL FIX2'!$Z$1:$AC$500,MATCH("HOME",'FPL FIX2'!$Z$1:$AC$1,0),0),"")&amp;IFERROR(VLOOKUP(LQ$22&amp;$C11,'FPL FIX2'!$AA$1:$AB$500,MATCH("AWAY",'FPL FIX2'!$AA$1:$AB$1,0),0),""))</f>
        <v>wol</v>
      </c>
      <c r="LS11" t="str">
        <f t="shared" si="57"/>
        <v>A</v>
      </c>
      <c r="LU11">
        <v>1</v>
      </c>
      <c r="LW11" t="str">
        <f>IF(MA11=0,"",IFERROR(VLOOKUP(LW$22&amp;$C11,'FPL FIX2'!$Z$1:$AC$500,MATCH("HOME",'FPL FIX2'!$Z$1:$AC$1,0),0),"")&amp;IFERROR(VLOOKUP(LW$22&amp;$C11,'FPL FIX2'!$AA$1:$AB$500,MATCH("AWAY",'FPL FIX2'!$AA$1:$AB$1,0),0),""))</f>
        <v/>
      </c>
      <c r="LY11" t="str">
        <f t="shared" si="58"/>
        <v/>
      </c>
      <c r="MA11">
        <v>1</v>
      </c>
      <c r="MC11" t="str">
        <f>IF(MG11=0,"",IFERROR(VLOOKUP(MC$22&amp;$C11,'FPL FIX2'!$Z$1:$AC$500,MATCH("HOME",'FPL FIX2'!$Z$1:$AC$1,0),0),"")&amp;IFERROR(VLOOKUP(MC$22&amp;$C11,'FPL FIX2'!$AA$1:$AB$500,MATCH("AWAY",'FPL FIX2'!$AA$1:$AB$1,0),0),""))</f>
        <v>ars</v>
      </c>
      <c r="ME11" t="str">
        <f t="shared" si="59"/>
        <v>A</v>
      </c>
      <c r="MG11">
        <v>1</v>
      </c>
      <c r="MI11" t="str">
        <f>IF(MM11=0,"",IFERROR(VLOOKUP(MI$22&amp;$C11,'FPL FIX2'!$Z$1:$AC$500,MATCH("HOME",'FPL FIX2'!$Z$1:$AC$1,0),0),"")&amp;IFERROR(VLOOKUP(MI$22&amp;$C11,'FPL FIX2'!$AA$1:$AB$500,MATCH("AWAY",'FPL FIX2'!$AA$1:$AB$1,0),0),""))</f>
        <v>NFO</v>
      </c>
      <c r="MK11" t="str">
        <f t="shared" si="60"/>
        <v>H</v>
      </c>
      <c r="MM11">
        <v>1</v>
      </c>
      <c r="MO11" t="str">
        <f>IF(MS11=0,"",IFERROR(VLOOKUP(MO$22&amp;$C11,'FPL FIX2'!$Z$1:$AC$500,MATCH("HOME",'FPL FIX2'!$Z$1:$AC$1,0),0),"")&amp;IFERROR(VLOOKUP(MO$22&amp;$C11,'FPL FIX2'!$AA$1:$AB$500,MATCH("AWAY",'FPL FIX2'!$AA$1:$AB$1,0),0),""))</f>
        <v>CRY</v>
      </c>
      <c r="MQ11" t="str">
        <f t="shared" si="61"/>
        <v>H</v>
      </c>
      <c r="MS11">
        <v>1</v>
      </c>
      <c r="MU11" t="str">
        <f>IF(MY11=0,"",IFERROR(VLOOKUP(MU$22&amp;$C11,'FPL FIX2'!$Z$1:$AC$500,MATCH("HOME",'FPL FIX2'!$Z$1:$AC$1,0),0),"")&amp;IFERROR(VLOOKUP(MU$22&amp;$C11,'FPL FIX2'!$AA$1:$AB$500,MATCH("AWAY",'FPL FIX2'!$AA$1:$AB$1,0),0),""))</f>
        <v/>
      </c>
      <c r="MW11" t="str">
        <f t="shared" si="62"/>
        <v/>
      </c>
      <c r="MY11">
        <v>1</v>
      </c>
      <c r="NA11" t="str">
        <f>IF(NE11=0,"",IFERROR(VLOOKUP(NA$22&amp;$C11,'FPL FIX2'!$Z$1:$AC$500,MATCH("HOME",'FPL FIX2'!$Z$1:$AC$1,0),0),"")&amp;IFERROR(VLOOKUP(NA$22&amp;$C11,'FPL FIX2'!$AA$1:$AB$500,MATCH("AWAY",'FPL FIX2'!$AA$1:$AB$1,0),0),""))</f>
        <v>LIV</v>
      </c>
      <c r="NC11" t="str">
        <f t="shared" si="63"/>
        <v>H</v>
      </c>
      <c r="NE11">
        <v>1</v>
      </c>
      <c r="NG11" t="str">
        <f>IF(NK11=0,"",IFERROR(VLOOKUP(NG$22&amp;$C11,'FPL FIX2'!$Z$1:$AC$500,MATCH("HOME",'FPL FIX2'!$Z$1:$AC$1,0),0),"")&amp;IFERROR(VLOOKUP(NG$22&amp;$C11,'FPL FIX2'!$AA$1:$AB$500,MATCH("AWAY",'FPL FIX2'!$AA$1:$AB$1,0),0),""))</f>
        <v/>
      </c>
      <c r="NI11" t="str">
        <f t="shared" si="64"/>
        <v/>
      </c>
      <c r="NK11">
        <v>1</v>
      </c>
      <c r="NM11" t="str">
        <f>IF(NQ11=0,"",IFERROR(VLOOKUP(NM$22&amp;$C11,'FPL FIX2'!$Z$1:$AC$500,MATCH("HOME",'FPL FIX2'!$Z$1:$AC$1,0),0),"")&amp;IFERROR(VLOOKUP(NM$22&amp;$C11,'FPL FIX2'!$AA$1:$AB$500,MATCH("AWAY",'FPL FIX2'!$AA$1:$AB$1,0),0),""))</f>
        <v>ful</v>
      </c>
      <c r="NO11" t="str">
        <f t="shared" si="65"/>
        <v>A</v>
      </c>
      <c r="NQ11">
        <v>1</v>
      </c>
      <c r="NS11" t="str">
        <f>IF(NW11=0,"",IFERROR(VLOOKUP(NS$22&amp;$C11,'FPL FIX2'!$Z$1:$AC$500,MATCH("HOME",'FPL FIX2'!$Z$1:$AC$1,0),0),"")&amp;IFERROR(VLOOKUP(NS$22&amp;$C11,'FPL FIX2'!$AA$1:$AB$500,MATCH("AWAY",'FPL FIX2'!$AA$1:$AB$1,0),0),""))</f>
        <v/>
      </c>
      <c r="NU11" t="str">
        <f t="shared" si="66"/>
        <v/>
      </c>
      <c r="NW11">
        <v>1</v>
      </c>
      <c r="NY11" t="str">
        <f>IF(OC11=0,"",IFERROR(VLOOKUP(NY$22&amp;$C11,'FPL FIX2'!$Z$1:$AC$500,MATCH("HOME",'FPL FIX2'!$Z$1:$AC$1,0),0),"")&amp;IFERROR(VLOOKUP(NY$22&amp;$C11,'FPL FIX2'!$AA$1:$AB$500,MATCH("AWAY",'FPL FIX2'!$AA$1:$AB$1,0),0),""))</f>
        <v>LEI</v>
      </c>
      <c r="OA11" t="str">
        <f t="shared" si="67"/>
        <v>H</v>
      </c>
      <c r="OC11">
        <v>1</v>
      </c>
      <c r="OE11" t="str">
        <f>IF(OI11=0,"",IFERROR(VLOOKUP(OE$22&amp;$C11,'FPL FIX2'!$Z$1:$AC$500,MATCH("HOME",'FPL FIX2'!$Z$1:$AC$1,0),0),"")&amp;IFERROR(VLOOKUP(OE$22&amp;$C11,'FPL FIX2'!$AA$1:$AB$500,MATCH("AWAY",'FPL FIX2'!$AA$1:$AB$1,0),0),""))</f>
        <v/>
      </c>
      <c r="OG11" t="str">
        <f t="shared" si="68"/>
        <v/>
      </c>
      <c r="OI11">
        <v>1</v>
      </c>
      <c r="OK11" t="str">
        <f>IF(OO11=0,"",IFERROR(VLOOKUP(OK$22&amp;$C11,'FPL FIX2'!$Z$1:$AC$500,MATCH("HOME",'FPL FIX2'!$Z$1:$AC$1,0),0),"")&amp;IFERROR(VLOOKUP(OK$22&amp;$C11,'FPL FIX2'!$AA$1:$AB$500,MATCH("AWAY",'FPL FIX2'!$AA$1:$AB$1,0),0),""))</f>
        <v>bou</v>
      </c>
      <c r="OM11" t="str">
        <f t="shared" si="69"/>
        <v>A</v>
      </c>
      <c r="OO11">
        <v>1</v>
      </c>
      <c r="OQ11" t="str">
        <f>IF(OU11=0,"",IFERROR(VLOOKUP(OQ$22&amp;$C11,'FPL FIX2'!$Z$1:$AC$500,MATCH("HOME",'FPL FIX2'!$Z$1:$AC$1,0),0),"")&amp;IFERROR(VLOOKUP(OQ$22&amp;$C11,'FPL FIX2'!$AA$1:$AB$500,MATCH("AWAY",'FPL FIX2'!$AA$1:$AB$1,0),0),""))</f>
        <v/>
      </c>
      <c r="OS11" t="str">
        <f t="shared" si="70"/>
        <v/>
      </c>
      <c r="OU11">
        <v>1</v>
      </c>
      <c r="OW11" t="str">
        <f>IF(PA11=0,"",IFERROR(VLOOKUP(OW$22&amp;$C11,'FPL FIX2'!$Z$1:$AC$500,MATCH("HOME",'FPL FIX2'!$Z$1:$AC$1,0),0),"")&amp;IFERROR(VLOOKUP(OW$22&amp;$C11,'FPL FIX2'!$AA$1:$AB$500,MATCH("AWAY",'FPL FIX2'!$AA$1:$AB$1,0),0),""))</f>
        <v>mci</v>
      </c>
      <c r="OY11" t="str">
        <f t="shared" si="71"/>
        <v>A</v>
      </c>
      <c r="PA11">
        <v>1</v>
      </c>
      <c r="PC11" t="str">
        <f>IF(PG11=0,"",IFERROR(VLOOKUP(PC$22&amp;$C11,'FPL FIX2'!$Z$1:$AC$500,MATCH("HOME",'FPL FIX2'!$Z$1:$AC$1,0),0),"")&amp;IFERROR(VLOOKUP(PC$22&amp;$C11,'FPL FIX2'!$AA$1:$AB$500,MATCH("AWAY",'FPL FIX2'!$AA$1:$AB$1,0),0),""))</f>
        <v/>
      </c>
      <c r="PE11" t="str">
        <f t="shared" si="72"/>
        <v/>
      </c>
      <c r="PG11">
        <v>1</v>
      </c>
      <c r="PI11" t="str">
        <f>IF(PM11=0,"",IFERROR(VLOOKUP(PI$22&amp;$C11,'FPL FIX2'!$Z$1:$AC$500,MATCH("HOME",'FPL FIX2'!$Z$1:$AC$1,0),0),"")&amp;IFERROR(VLOOKUP(PI$22&amp;$C11,'FPL FIX2'!$AA$1:$AB$500,MATCH("AWAY",'FPL FIX2'!$AA$1:$AB$1,0),0),""))</f>
        <v>NEW</v>
      </c>
      <c r="PK11" t="str">
        <f t="shared" si="73"/>
        <v>H</v>
      </c>
      <c r="PM11">
        <v>1</v>
      </c>
      <c r="PO11" t="str">
        <f>IF(PS11=0,"",IFERROR(VLOOKUP(PO$22&amp;$C11,'FPL FIX2'!$Z$1:$AC$500,MATCH("HOME",'FPL FIX2'!$Z$1:$AC$1,0),0),"")&amp;IFERROR(VLOOKUP(PO$22&amp;$C11,'FPL FIX2'!$AA$1:$AB$500,MATCH("AWAY",'FPL FIX2'!$AA$1:$AB$1,0),0),""))</f>
        <v/>
      </c>
      <c r="PQ11" t="str">
        <f t="shared" si="74"/>
        <v/>
      </c>
      <c r="PS11">
        <v>1</v>
      </c>
      <c r="PU11" t="str">
        <f>IF(PY11=0,"",IFERROR(VLOOKUP(PU$22&amp;$C11,'FPL FIX2'!$Z$1:$AC$500,MATCH("HOME",'FPL FIX2'!$Z$1:$AC$1,0),0),"")&amp;IFERROR(VLOOKUP(PU$22&amp;$C11,'FPL FIX2'!$AA$1:$AB$500,MATCH("AWAY",'FPL FIX2'!$AA$1:$AB$1,0),0),""))</f>
        <v>whu</v>
      </c>
      <c r="PW11" t="str">
        <f t="shared" si="75"/>
        <v>A</v>
      </c>
      <c r="PY11">
        <v>1</v>
      </c>
      <c r="QA11" t="str">
        <f>IF(QE11=0,"",IFERROR(VLOOKUP(QA$22&amp;$C11,'FPL FIX2'!$Z$1:$AC$500,MATCH("HOME",'FPL FIX2'!$Z$1:$AC$1,0),0),"")&amp;IFERROR(VLOOKUP(QA$22&amp;$C11,'FPL FIX2'!$AA$1:$AB$500,MATCH("AWAY",'FPL FIX2'!$AA$1:$AB$1,0),0),""))</f>
        <v/>
      </c>
      <c r="QC11" t="str">
        <f>IF(QA11="","",IF(EXACT(UPPER(QA11),QA11)=TRUE,"H","A"))</f>
        <v/>
      </c>
      <c r="QE11">
        <v>1</v>
      </c>
      <c r="QG11" t="str">
        <f>IF(QK11=0,"",IFERROR(VLOOKUP(QG$22&amp;$C11,'FPL FIX2'!$Z$1:$AC$500,MATCH("HOME",'FPL FIX2'!$Z$1:$AC$1,0),0),"")&amp;IFERROR(VLOOKUP(QG$22&amp;$C11,'FPL FIX2'!$AA$1:$AB$500,MATCH("AWAY",'FPL FIX2'!$AA$1:$AB$1,0),0),""))</f>
        <v>TOT</v>
      </c>
      <c r="QI11" t="str">
        <f t="shared" si="77"/>
        <v>H</v>
      </c>
      <c r="QK11">
        <v>1</v>
      </c>
      <c r="QM11" t="str">
        <f>IF(QQ11=0,"",IFERROR(VLOOKUP(QM$22&amp;$C11,'FPL FIX2'!$Z$1:$AC$500,MATCH("HOME",'FPL FIX2'!$Z$1:$AC$1,0),0),"")&amp;IFERROR(VLOOKUP(QM$22&amp;$C11,'FPL FIX2'!$AA$1:$AB$500,MATCH("AWAY",'FPL FIX2'!$AA$1:$AB$1,0),0),""))</f>
        <v/>
      </c>
      <c r="QO11" t="str">
        <f t="shared" si="78"/>
        <v/>
      </c>
      <c r="QQ11">
        <v>1</v>
      </c>
    </row>
    <row r="12" spans="1:459" x14ac:dyDescent="0.3">
      <c r="A12" s="158">
        <f t="shared" si="0"/>
        <v>10</v>
      </c>
      <c r="B12" t="s">
        <v>69</v>
      </c>
      <c r="C12" t="str">
        <f t="shared" si="1"/>
        <v>LEI</v>
      </c>
      <c r="D12" s="12" t="str">
        <f t="shared" si="2"/>
        <v>lei</v>
      </c>
      <c r="E12" t="str">
        <f>IF(I12=0,"",IFERROR(VLOOKUP(E$22&amp;$C12,'FPL FIX2'!$Z$1:$AC$500,MATCH("HOME",'FPL FIX2'!$Z$1:$AC$1,0),0),"")&amp;IFERROR(VLOOKUP(E$22&amp;$C12,'FPL FIX2'!$AA$1:$AB$500,MATCH("AWAY",'FPL FIX2'!$AA$1:$AB$1,0),0),""))</f>
        <v>BRE</v>
      </c>
      <c r="G12" t="str">
        <f t="shared" si="3"/>
        <v>H</v>
      </c>
      <c r="I12">
        <v>1</v>
      </c>
      <c r="K12" t="str">
        <f>IF(O12=0,"",IFERROR(VLOOKUP(K$22&amp;$C12,'FPL FIX2'!$Z$1:$AC$500,MATCH("HOME",'FPL FIX2'!$Z$1:$AC$1,0),0),"")&amp;IFERROR(VLOOKUP(K$22&amp;$C12,'FPL FIX2'!$AA$1:$AB$500,MATCH("AWAY",'FPL FIX2'!$AA$1:$AB$1,0),0),""))</f>
        <v/>
      </c>
      <c r="M12" t="str">
        <f t="shared" si="4"/>
        <v/>
      </c>
      <c r="O12">
        <v>1</v>
      </c>
      <c r="Q12" t="str">
        <f>IF(U12=0,"",IFERROR(VLOOKUP(Q$22&amp;$C12,'FPL FIX2'!$Z$1:$AC$500,MATCH("HOME",'FPL FIX2'!$Z$1:$AC$1,0),0),"")&amp;IFERROR(VLOOKUP(Q$22&amp;$C12,'FPL FIX2'!$AA$1:$AB$500,MATCH("AWAY",'FPL FIX2'!$AA$1:$AB$1,0),0),""))</f>
        <v>ars</v>
      </c>
      <c r="S12" t="str">
        <f t="shared" si="5"/>
        <v>A</v>
      </c>
      <c r="U12">
        <v>1</v>
      </c>
      <c r="W12" t="str">
        <f>IF(AA12=0,"",IFERROR(VLOOKUP(W$22&amp;$C12,'FPL FIX2'!$Z$1:$AC$500,MATCH("HOME",'FPL FIX2'!$Z$1:$AC$1,0),0),"")&amp;IFERROR(VLOOKUP(W$22&amp;$C12,'FPL FIX2'!$AA$1:$AB$500,MATCH("AWAY",'FPL FIX2'!$AA$1:$AB$1,0),0),""))</f>
        <v/>
      </c>
      <c r="Y12" t="str">
        <f t="shared" si="6"/>
        <v/>
      </c>
      <c r="AA12">
        <v>1</v>
      </c>
      <c r="AC12" t="str">
        <f>IF(AG12=0,"",IFERROR(VLOOKUP(AC$22&amp;$C12,'FPL FIX2'!$Z$1:$AC$500,MATCH("HOME",'FPL FIX2'!$Z$1:$AC$1,0),0),"")&amp;IFERROR(VLOOKUP(AC$22&amp;$C12,'FPL FIX2'!$AA$1:$AB$500,MATCH("AWAY",'FPL FIX2'!$AA$1:$AB$1,0),0),""))</f>
        <v>SOU</v>
      </c>
      <c r="AE12" t="str">
        <f t="shared" si="7"/>
        <v>H</v>
      </c>
      <c r="AG12">
        <v>1</v>
      </c>
      <c r="AI12" t="str">
        <f>IF(AM12=0,"",IFERROR(VLOOKUP(AI$22&amp;$C12,'FPL FIX2'!$Z$1:$AC$500,MATCH("HOME",'FPL FIX2'!$Z$1:$AC$1,0),0),"")&amp;IFERROR(VLOOKUP(AI$22&amp;$C12,'FPL FIX2'!$AA$1:$AB$500,MATCH("AWAY",'FPL FIX2'!$AA$1:$AB$1,0),0),""))</f>
        <v/>
      </c>
      <c r="AK12" t="str">
        <f t="shared" si="8"/>
        <v/>
      </c>
      <c r="AM12">
        <v>1</v>
      </c>
      <c r="AO12" t="str">
        <f>IF(AS12=0,"",IFERROR(VLOOKUP(AO$22&amp;$C12,'FPL FIX2'!$Z$1:$AC$500,MATCH("HOME",'FPL FIX2'!$Z$1:$AC$1,0),0),"")&amp;IFERROR(VLOOKUP(AO$22&amp;$C12,'FPL FIX2'!$AA$1:$AB$500,MATCH("AWAY",'FPL FIX2'!$AA$1:$AB$1,0),0),""))</f>
        <v>che</v>
      </c>
      <c r="AQ12" t="str">
        <f t="shared" si="9"/>
        <v>A</v>
      </c>
      <c r="AS12">
        <v>1</v>
      </c>
      <c r="AU12" t="str">
        <f>IF(AY12=0,"",IFERROR(VLOOKUP(AU$22&amp;$C12,'FPL FIX2'!$Z$1:$AC$500,MATCH("HOME",'FPL FIX2'!$Z$1:$AC$1,0),0),"")&amp;IFERROR(VLOOKUP(AU$22&amp;$C12,'FPL FIX2'!$AA$1:$AB$500,MATCH("AWAY",'FPL FIX2'!$AA$1:$AB$1,0),0),""))</f>
        <v/>
      </c>
      <c r="AW12" t="str">
        <f t="shared" si="10"/>
        <v/>
      </c>
      <c r="AY12">
        <v>1</v>
      </c>
      <c r="BA12" t="str">
        <f>IF(BE12=0,"",IFERROR(VLOOKUP(BA$22&amp;$C12,'FPL FIX2'!$Z$1:$AC$500,MATCH("HOME",'FPL FIX2'!$Z$1:$AC$1,0),0),"")&amp;IFERROR(VLOOKUP(BA$22&amp;$C12,'FPL FIX2'!$AA$1:$AB$500,MATCH("AWAY",'FPL FIX2'!$AA$1:$AB$1,0),0),""))</f>
        <v>MUN</v>
      </c>
      <c r="BC12" t="str">
        <f t="shared" si="11"/>
        <v>H</v>
      </c>
      <c r="BE12">
        <v>1</v>
      </c>
      <c r="BG12" t="str">
        <f>IF(BK12=0,"",IFERROR(VLOOKUP(BG$22&amp;$C12,'FPL FIX2'!$Z$1:$AC$500,MATCH("HOME",'FPL FIX2'!$Z$1:$AC$1,0),0),"")&amp;IFERROR(VLOOKUP(BG$22&amp;$C12,'FPL FIX2'!$AA$1:$AB$500,MATCH("AWAY",'FPL FIX2'!$AA$1:$AB$1,0),0),""))</f>
        <v/>
      </c>
      <c r="BI12" t="str">
        <f t="shared" si="12"/>
        <v/>
      </c>
      <c r="BK12">
        <v>1</v>
      </c>
      <c r="BM12" t="str">
        <f>IF(BQ12=0,"",IFERROR(VLOOKUP(BM$22&amp;$C12,'FPL FIX2'!$Z$1:$AC$500,MATCH("HOME",'FPL FIX2'!$Z$1:$AC$1,0),0),"")&amp;IFERROR(VLOOKUP(BM$22&amp;$C12,'FPL FIX2'!$AA$1:$AB$500,MATCH("AWAY",'FPL FIX2'!$AA$1:$AB$1,0),0),""))</f>
        <v>bha</v>
      </c>
      <c r="BO12" t="str">
        <f t="shared" si="13"/>
        <v>A</v>
      </c>
      <c r="BQ12">
        <v>1</v>
      </c>
      <c r="BS12" t="str">
        <f>IF(BW12=0,"",IFERROR(VLOOKUP(BS$22&amp;$C12,'FPL FIX2'!$Z$1:$AC$500,MATCH("HOME",'FPL FIX2'!$Z$1:$AC$1,0),0),"")&amp;IFERROR(VLOOKUP(BS$22&amp;$C12,'FPL FIX2'!$AA$1:$AB$500,MATCH("AWAY",'FPL FIX2'!$AA$1:$AB$1,0),0),""))</f>
        <v/>
      </c>
      <c r="BU12" t="str">
        <f t="shared" si="14"/>
        <v/>
      </c>
      <c r="BW12">
        <v>1</v>
      </c>
      <c r="BY12" t="str">
        <f>IF(CC12=0,"",IFERROR(VLOOKUP(BY$22&amp;$C12,'FPL FIX2'!$Z$1:$AC$500,MATCH("HOME",'FPL FIX2'!$Z$1:$AC$1,0),0),"")&amp;IFERROR(VLOOKUP(BY$22&amp;$C12,'FPL FIX2'!$AA$1:$AB$500,MATCH("AWAY",'FPL FIX2'!$AA$1:$AB$1,0),0),""))</f>
        <v/>
      </c>
      <c r="CA12" t="str">
        <f t="shared" si="15"/>
        <v/>
      </c>
      <c r="CC12">
        <v>1</v>
      </c>
      <c r="CE12" t="str">
        <f>IF(CI12=0,"",IFERROR(VLOOKUP(CE$22&amp;$C12,'FPL FIX2'!$Z$1:$AC$500,MATCH("HOME",'FPL FIX2'!$Z$1:$AC$1,0),0),"")&amp;IFERROR(VLOOKUP(CE$22&amp;$C12,'FPL FIX2'!$AA$1:$AB$500,MATCH("AWAY",'FPL FIX2'!$AA$1:$AB$1,0),0),""))</f>
        <v/>
      </c>
      <c r="CG12" t="str">
        <f t="shared" si="16"/>
        <v/>
      </c>
      <c r="CI12">
        <v>1</v>
      </c>
      <c r="CK12" t="str">
        <f>IF(CO12=0,"",IFERROR(VLOOKUP(CK$22&amp;$C12,'FPL FIX2'!$Z$1:$AC$500,MATCH("HOME",'FPL FIX2'!$Z$1:$AC$1,0),0),"")&amp;IFERROR(VLOOKUP(CK$22&amp;$C12,'FPL FIX2'!$AA$1:$AB$500,MATCH("AWAY",'FPL FIX2'!$AA$1:$AB$1,0),0),""))</f>
        <v>tot</v>
      </c>
      <c r="CM12" t="str">
        <f t="shared" si="17"/>
        <v>A</v>
      </c>
      <c r="CO12">
        <v>1</v>
      </c>
      <c r="CQ12" t="str">
        <f>IF(CU12=0,"",IFERROR(VLOOKUP(CQ$22&amp;$C12,'FPL FIX2'!$Z$1:$AC$500,MATCH("HOME",'FPL FIX2'!$Z$1:$AC$1,0),0),"")&amp;IFERROR(VLOOKUP(CQ$22&amp;$C12,'FPL FIX2'!$AA$1:$AB$500,MATCH("AWAY",'FPL FIX2'!$AA$1:$AB$1,0),0),""))</f>
        <v/>
      </c>
      <c r="CS12" t="str">
        <f t="shared" si="18"/>
        <v/>
      </c>
      <c r="CU12">
        <v>1</v>
      </c>
      <c r="CW12" t="str">
        <f>IF(DA12=0,"",IFERROR(VLOOKUP(CW$22&amp;$C12,'FPL FIX2'!$Z$1:$AC$500,MATCH("HOME",'FPL FIX2'!$Z$1:$AC$1,0),0),"")&amp;IFERROR(VLOOKUP(CW$22&amp;$C12,'FPL FIX2'!$AA$1:$AB$500,MATCH("AWAY",'FPL FIX2'!$AA$1:$AB$1,0),0),""))</f>
        <v>NFO</v>
      </c>
      <c r="CY12" t="str">
        <f t="shared" si="19"/>
        <v>H</v>
      </c>
      <c r="DA12">
        <v>1</v>
      </c>
      <c r="DC12" t="str">
        <f>IF(DG12=0,"",IFERROR(VLOOKUP(DC$22&amp;$C12,'FPL FIX2'!$Z$1:$AC$500,MATCH("HOME",'FPL FIX2'!$Z$1:$AC$1,0),0),"")&amp;IFERROR(VLOOKUP(DC$22&amp;$C12,'FPL FIX2'!$AA$1:$AB$500,MATCH("AWAY",'FPL FIX2'!$AA$1:$AB$1,0),0),""))</f>
        <v/>
      </c>
      <c r="DE12" t="str">
        <f t="shared" si="20"/>
        <v/>
      </c>
      <c r="DG12">
        <v>1</v>
      </c>
      <c r="DI12" t="str">
        <f>IF(DM12=0,"",IFERROR(VLOOKUP(DI$22&amp;$C12,'FPL FIX2'!$Z$1:$AC$500,MATCH("HOME",'FPL FIX2'!$Z$1:$AC$1,0),0),"")&amp;IFERROR(VLOOKUP(DI$22&amp;$C12,'FPL FIX2'!$AA$1:$AB$500,MATCH("AWAY",'FPL FIX2'!$AA$1:$AB$1,0),0),""))</f>
        <v>bou</v>
      </c>
      <c r="DK12" t="str">
        <f t="shared" si="21"/>
        <v>A</v>
      </c>
      <c r="DM12">
        <v>1</v>
      </c>
      <c r="DO12" t="str">
        <f>IF(DS12=0,"",IFERROR(VLOOKUP(DO$22&amp;$C12,'FPL FIX2'!$Z$1:$AC$500,MATCH("HOME",'FPL FIX2'!$Z$1:$AC$1,0),0),"")&amp;IFERROR(VLOOKUP(DO$22&amp;$C12,'FPL FIX2'!$AA$1:$AB$500,MATCH("AWAY",'FPL FIX2'!$AA$1:$AB$1,0),0),""))</f>
        <v/>
      </c>
      <c r="DQ12" t="str">
        <f t="shared" si="22"/>
        <v/>
      </c>
      <c r="DS12">
        <v>1</v>
      </c>
      <c r="DU12" t="str">
        <f>IF(DY12=0,"",IFERROR(VLOOKUP(DU$22&amp;$C12,'FPL FIX2'!$Z$1:$AC$500,MATCH("HOME",'FPL FIX2'!$Z$1:$AC$1,0),0),"")&amp;IFERROR(VLOOKUP(DU$22&amp;$C12,'FPL FIX2'!$AA$1:$AB$500,MATCH("AWAY",'FPL FIX2'!$AA$1:$AB$1,0),0),""))</f>
        <v>CRY</v>
      </c>
      <c r="DW12" t="str">
        <f t="shared" si="23"/>
        <v>H</v>
      </c>
      <c r="DY12">
        <v>1</v>
      </c>
      <c r="EA12" t="str">
        <f>IF(EE12=0,"",IFERROR(VLOOKUP(EA$22&amp;$C12,'FPL FIX2'!$Z$1:$AC$500,MATCH("HOME",'FPL FIX2'!$Z$1:$AC$1,0),0),"")&amp;IFERROR(VLOOKUP(EA$22&amp;$C12,'FPL FIX2'!$AA$1:$AB$500,MATCH("AWAY",'FPL FIX2'!$AA$1:$AB$1,0),0),""))</f>
        <v/>
      </c>
      <c r="EC12" t="str">
        <f t="shared" si="24"/>
        <v/>
      </c>
      <c r="EE12">
        <v>1</v>
      </c>
      <c r="EG12" t="str">
        <f>IF(EK12=0,"",IFERROR(VLOOKUP(EG$22&amp;$C12,'FPL FIX2'!$Z$1:$AC$500,MATCH("HOME",'FPL FIX2'!$Z$1:$AC$1,0),0),"")&amp;IFERROR(VLOOKUP(EG$22&amp;$C12,'FPL FIX2'!$AA$1:$AB$500,MATCH("AWAY",'FPL FIX2'!$AA$1:$AB$1,0),0),""))</f>
        <v>LEE</v>
      </c>
      <c r="EI12" t="str">
        <f t="shared" si="25"/>
        <v>H</v>
      </c>
      <c r="EK12">
        <v>1</v>
      </c>
      <c r="EM12" t="str">
        <f>IF(EQ12=0,"",IFERROR(VLOOKUP(EM$22&amp;$C12,'FPL FIX2'!$Z$1:$AC$500,MATCH("HOME",'FPL FIX2'!$Z$1:$AC$1,0),0),"")&amp;IFERROR(VLOOKUP(EM$22&amp;$C12,'FPL FIX2'!$AA$1:$AB$500,MATCH("AWAY",'FPL FIX2'!$AA$1:$AB$1,0),0),""))</f>
        <v/>
      </c>
      <c r="EO12" t="str">
        <f t="shared" si="26"/>
        <v/>
      </c>
      <c r="EQ12">
        <v>1</v>
      </c>
      <c r="ES12" t="str">
        <f>IF(EW12=0,"",IFERROR(VLOOKUP(ES$22&amp;$C12,'FPL FIX2'!$Z$1:$AC$500,MATCH("HOME",'FPL FIX2'!$Z$1:$AC$1,0),0),"")&amp;IFERROR(VLOOKUP(ES$22&amp;$C12,'FPL FIX2'!$AA$1:$AB$500,MATCH("AWAY",'FPL FIX2'!$AA$1:$AB$1,0),0),""))</f>
        <v>wol</v>
      </c>
      <c r="EU12" t="str">
        <f t="shared" si="27"/>
        <v>A</v>
      </c>
      <c r="EW12">
        <v>1</v>
      </c>
      <c r="EY12" t="str">
        <f>IF(FC12=0,"",IFERROR(VLOOKUP(EY$22&amp;$C12,'FPL FIX2'!$Z$1:$AC$500,MATCH("HOME",'FPL FIX2'!$Z$1:$AC$1,0),0),"")&amp;IFERROR(VLOOKUP(EY$22&amp;$C12,'FPL FIX2'!$AA$1:$AB$500,MATCH("AWAY",'FPL FIX2'!$AA$1:$AB$1,0),0),""))</f>
        <v/>
      </c>
      <c r="FA12" t="str">
        <f t="shared" si="28"/>
        <v/>
      </c>
      <c r="FC12">
        <v>1</v>
      </c>
      <c r="FE12" t="str">
        <f>IF(FI12=0,"",IFERROR(VLOOKUP(FE$22&amp;$C12,'FPL FIX2'!$Z$1:$AC$500,MATCH("HOME",'FPL FIX2'!$Z$1:$AC$1,0),0),"")&amp;IFERROR(VLOOKUP(FE$22&amp;$C12,'FPL FIX2'!$AA$1:$AB$500,MATCH("AWAY",'FPL FIX2'!$AA$1:$AB$1,0),0),""))</f>
        <v>MCI</v>
      </c>
      <c r="FG12" t="str">
        <f t="shared" si="29"/>
        <v>H</v>
      </c>
      <c r="FI12">
        <v>1</v>
      </c>
      <c r="FK12" t="str">
        <f>IF(FO12=0,"",IFERROR(VLOOKUP(FK$22&amp;$C12,'FPL FIX2'!$Z$1:$AC$500,MATCH("HOME",'FPL FIX2'!$Z$1:$AC$1,0),0),"")&amp;IFERROR(VLOOKUP(FK$22&amp;$C12,'FPL FIX2'!$AA$1:$AB$500,MATCH("AWAY",'FPL FIX2'!$AA$1:$AB$1,0),0),""))</f>
        <v/>
      </c>
      <c r="FM12" t="str">
        <f t="shared" si="30"/>
        <v/>
      </c>
      <c r="FO12">
        <v>1</v>
      </c>
      <c r="FQ12" t="str">
        <f>IF(FU12=0,"",IFERROR(VLOOKUP(FQ$22&amp;$C12,'FPL FIX2'!$Z$1:$AC$500,MATCH("HOME",'FPL FIX2'!$Z$1:$AC$1,0),0),"")&amp;IFERROR(VLOOKUP(FQ$22&amp;$C12,'FPL FIX2'!$AA$1:$AB$500,MATCH("AWAY",'FPL FIX2'!$AA$1:$AB$1,0),0),""))</f>
        <v>eve</v>
      </c>
      <c r="FS12" t="str">
        <f t="shared" si="31"/>
        <v>A</v>
      </c>
      <c r="FU12">
        <v>1</v>
      </c>
      <c r="FW12" t="str">
        <f>IF(GA12=0,"",IFERROR(VLOOKUP(FW$22&amp;$C12,'FPL FIX2'!$Z$1:$AC$500,MATCH("HOME",'FPL FIX2'!$Z$1:$AC$1,0),0),"")&amp;IFERROR(VLOOKUP(FW$22&amp;$C12,'FPL FIX2'!$AA$1:$AB$500,MATCH("AWAY",'FPL FIX2'!$AA$1:$AB$1,0),0),""))</f>
        <v/>
      </c>
      <c r="FY12" t="str">
        <f t="shared" si="32"/>
        <v/>
      </c>
      <c r="GA12">
        <v>1</v>
      </c>
      <c r="GC12" t="str">
        <f>IF(GG12=0,"",IFERROR(VLOOKUP(GC$22&amp;$C12,'FPL FIX2'!$Z$1:$AC$500,MATCH("HOME",'FPL FIX2'!$Z$1:$AC$1,0),0),"")&amp;IFERROR(VLOOKUP(GC$22&amp;$C12,'FPL FIX2'!$AA$1:$AB$500,MATCH("AWAY",'FPL FIX2'!$AA$1:$AB$1,0),0),""))</f>
        <v>whu</v>
      </c>
      <c r="GE12" t="str">
        <f t="shared" si="33"/>
        <v>A</v>
      </c>
      <c r="GG12">
        <v>1</v>
      </c>
      <c r="GI12" t="str">
        <f>IF(GM12=0,"",IFERROR(VLOOKUP(GI$22&amp;$C12,'FPL FIX2'!$Z$1:$AC$500,MATCH("HOME",'FPL FIX2'!$Z$1:$AC$1,0),0),"")&amp;IFERROR(VLOOKUP(GI$22&amp;$C12,'FPL FIX2'!$AA$1:$AB$500,MATCH("AWAY",'FPL FIX2'!$AA$1:$AB$1,0),0),""))</f>
        <v/>
      </c>
      <c r="GK12" t="str">
        <f t="shared" si="34"/>
        <v/>
      </c>
      <c r="GM12">
        <v>1</v>
      </c>
      <c r="GO12" t="str">
        <f>IF(GS12=0,"",IFERROR(VLOOKUP(GO$22&amp;$C12,'FPL FIX2'!$Z$1:$AC$500,MATCH("HOME",'FPL FIX2'!$Z$1:$AC$1,0),0),"")&amp;IFERROR(VLOOKUP(GO$22&amp;$C12,'FPL FIX2'!$AA$1:$AB$500,MATCH("AWAY",'FPL FIX2'!$AA$1:$AB$1,0),0),""))</f>
        <v>NEW</v>
      </c>
      <c r="GQ12" t="str">
        <f t="shared" si="35"/>
        <v>H</v>
      </c>
      <c r="GS12">
        <v>1</v>
      </c>
      <c r="GU12" t="str">
        <f>IF(GY12=0,"",IFERROR(VLOOKUP(GU$22&amp;$C12,'FPL FIX2'!$Z$1:$AC$500,MATCH("HOME",'FPL FIX2'!$Z$1:$AC$1,0),0),"")&amp;IFERROR(VLOOKUP(GU$22&amp;$C12,'FPL FIX2'!$AA$1:$AB$500,MATCH("AWAY",'FPL FIX2'!$AA$1:$AB$1,0),0),""))</f>
        <v/>
      </c>
      <c r="GW12" t="str">
        <f t="shared" si="36"/>
        <v/>
      </c>
      <c r="GY12">
        <v>1</v>
      </c>
      <c r="HA12" t="str">
        <f>IF(HE12=0,"",IFERROR(VLOOKUP(HA$22&amp;$C12,'FPL FIX2'!$Z$1:$AC$500,MATCH("HOME",'FPL FIX2'!$Z$1:$AC$1,0),0),"")&amp;IFERROR(VLOOKUP(HA$22&amp;$C12,'FPL FIX2'!$AA$1:$AB$500,MATCH("AWAY",'FPL FIX2'!$AA$1:$AB$1,0),0),""))</f>
        <v>liv</v>
      </c>
      <c r="HC12" t="str">
        <f t="shared" si="37"/>
        <v>A</v>
      </c>
      <c r="HE12">
        <v>1</v>
      </c>
      <c r="HG12" t="str">
        <f>IF(HK12=0,"",IFERROR(VLOOKUP(HG$22&amp;$C12,'FPL FIX2'!$Z$1:$AC$500,MATCH("HOME",'FPL FIX2'!$Z$1:$AC$1,0),0),"")&amp;IFERROR(VLOOKUP(HG$22&amp;$C12,'FPL FIX2'!$AA$1:$AB$500,MATCH("AWAY",'FPL FIX2'!$AA$1:$AB$1,0),0),""))</f>
        <v/>
      </c>
      <c r="HI12" t="str">
        <f t="shared" si="38"/>
        <v/>
      </c>
      <c r="HK12">
        <v>1</v>
      </c>
      <c r="HM12" t="str">
        <f>IF(HQ12=0,"",IFERROR(VLOOKUP(HM$22&amp;$C12,'FPL FIX2'!$Z$1:$AC$500,MATCH("HOME",'FPL FIX2'!$Z$1:$AC$1,0),0),"")&amp;IFERROR(VLOOKUP(HM$22&amp;$C12,'FPL FIX2'!$AA$1:$AB$500,MATCH("AWAY",'FPL FIX2'!$AA$1:$AB$1,0),0),""))</f>
        <v>FUL</v>
      </c>
      <c r="HO12" t="str">
        <f t="shared" si="39"/>
        <v>H</v>
      </c>
      <c r="HQ12">
        <v>1</v>
      </c>
      <c r="HS12" t="str">
        <f>IF(HW12=0,"",IFERROR(VLOOKUP(HS$22&amp;$C12,'FPL FIX2'!$Z$1:$AC$500,MATCH("HOME",'FPL FIX2'!$Z$1:$AC$1,0),0),"")&amp;IFERROR(VLOOKUP(HS$22&amp;$C12,'FPL FIX2'!$AA$1:$AB$500,MATCH("AWAY",'FPL FIX2'!$AA$1:$AB$1,0),0),""))</f>
        <v/>
      </c>
      <c r="HU12" t="str">
        <f t="shared" si="40"/>
        <v/>
      </c>
      <c r="HW12">
        <v>1</v>
      </c>
      <c r="HY12" t="str">
        <f>IF(IC12=0,"",IFERROR(VLOOKUP(HY$22&amp;$C12,'FPL FIX2'!$Z$1:$AC$500,MATCH("HOME",'FPL FIX2'!$Z$1:$AC$1,0),0),"")&amp;IFERROR(VLOOKUP(HY$22&amp;$C12,'FPL FIX2'!$AA$1:$AB$500,MATCH("AWAY",'FPL FIX2'!$AA$1:$AB$1,0),0),""))</f>
        <v>nfo</v>
      </c>
      <c r="IA12" t="str">
        <f t="shared" si="41"/>
        <v>A</v>
      </c>
      <c r="IC12">
        <v>1</v>
      </c>
      <c r="IE12" t="str">
        <f>IF(II12=0,"",IFERROR(VLOOKUP(IE$22&amp;$C12,'FPL FIX2'!$Z$1:$AC$500,MATCH("HOME",'FPL FIX2'!$Z$1:$AC$1,0),0),"")&amp;IFERROR(VLOOKUP(IE$22&amp;$C12,'FPL FIX2'!$AA$1:$AB$500,MATCH("AWAY",'FPL FIX2'!$AA$1:$AB$1,0),0),""))</f>
        <v/>
      </c>
      <c r="IG12" t="str">
        <f t="shared" si="42"/>
        <v/>
      </c>
      <c r="II12">
        <v>1</v>
      </c>
      <c r="IK12" t="str">
        <f>IF(IO12=0,"",IFERROR(VLOOKUP(IK$22&amp;$C12,'FPL FIX2'!$Z$1:$AC$500,MATCH("HOME",'FPL FIX2'!$Z$1:$AC$1,0),0),"")&amp;IFERROR(VLOOKUP(IK$22&amp;$C12,'FPL FIX2'!$AA$1:$AB$500,MATCH("AWAY",'FPL FIX2'!$AA$1:$AB$1,0),0),""))</f>
        <v>BHA</v>
      </c>
      <c r="IM12" t="str">
        <f t="shared" si="43"/>
        <v>H</v>
      </c>
      <c r="IO12">
        <v>1</v>
      </c>
      <c r="IQ12" t="str">
        <f>IF(IU12=0,"",IFERROR(VLOOKUP(IQ$22&amp;$C12,'FPL FIX2'!$Z$1:$AC$500,MATCH("HOME",'FPL FIX2'!$Z$1:$AC$1,0),0),"")&amp;IFERROR(VLOOKUP(IQ$22&amp;$C12,'FPL FIX2'!$AA$1:$AB$500,MATCH("AWAY",'FPL FIX2'!$AA$1:$AB$1,0),0),""))</f>
        <v/>
      </c>
      <c r="IS12" t="str">
        <f t="shared" si="44"/>
        <v/>
      </c>
      <c r="IU12">
        <v>1</v>
      </c>
      <c r="IW12" t="str">
        <f>IF(JA12=0,"",IFERROR(VLOOKUP(IW$22&amp;$C12,'FPL FIX2'!$Z$1:$AC$500,MATCH("HOME",'FPL FIX2'!$Z$1:$AC$1,0),0),"")&amp;IFERROR(VLOOKUP(IW$22&amp;$C12,'FPL FIX2'!$AA$1:$AB$500,MATCH("AWAY",'FPL FIX2'!$AA$1:$AB$1,0),0),""))</f>
        <v>avl</v>
      </c>
      <c r="IY12" t="str">
        <f t="shared" si="45"/>
        <v>A</v>
      </c>
      <c r="JA12">
        <v>1</v>
      </c>
      <c r="JC12" t="str">
        <f>IF(JG12=0,"",IFERROR(VLOOKUP(JC$22&amp;$C12,'FPL FIX2'!$Z$1:$AC$500,MATCH("HOME",'FPL FIX2'!$Z$1:$AC$1,0),0),"")&amp;IFERROR(VLOOKUP(JC$22&amp;$C12,'FPL FIX2'!$AA$1:$AB$500,MATCH("AWAY",'FPL FIX2'!$AA$1:$AB$1,0),0),""))</f>
        <v/>
      </c>
      <c r="JE12" t="str">
        <f t="shared" si="46"/>
        <v/>
      </c>
      <c r="JG12">
        <v>1</v>
      </c>
      <c r="JI12" t="str">
        <f>IF(JM12=0,"",IFERROR(VLOOKUP(JI$22&amp;$C12,'FPL FIX2'!$Z$1:$AC$500,MATCH("HOME",'FPL FIX2'!$Z$1:$AC$1,0),0),"")&amp;IFERROR(VLOOKUP(JI$22&amp;$C12,'FPL FIX2'!$AA$1:$AB$500,MATCH("AWAY",'FPL FIX2'!$AA$1:$AB$1,0),0),""))</f>
        <v>TOT</v>
      </c>
      <c r="JK12" t="str">
        <f t="shared" si="47"/>
        <v>H</v>
      </c>
      <c r="JM12">
        <v>1</v>
      </c>
      <c r="JO12" t="str">
        <f>IF(JS12=0,"",IFERROR(VLOOKUP(JO$22&amp;$C12,'FPL FIX2'!$Z$1:$AC$500,MATCH("HOME",'FPL FIX2'!$Z$1:$AC$1,0),0),"")&amp;IFERROR(VLOOKUP(JO$22&amp;$C12,'FPL FIX2'!$AA$1:$AB$500,MATCH("AWAY",'FPL FIX2'!$AA$1:$AB$1,0),0),""))</f>
        <v/>
      </c>
      <c r="JQ12" t="str">
        <f t="shared" si="48"/>
        <v/>
      </c>
      <c r="JS12">
        <v>1</v>
      </c>
      <c r="JU12" t="str">
        <f>IF(JY12=0,"",IFERROR(VLOOKUP(JU$22&amp;$C12,'FPL FIX2'!$Z$1:$AC$500,MATCH("HOME",'FPL FIX2'!$Z$1:$AC$1,0),0),"")&amp;IFERROR(VLOOKUP(JU$22&amp;$C12,'FPL FIX2'!$AA$1:$AB$500,MATCH("AWAY",'FPL FIX2'!$AA$1:$AB$1,0),0),""))</f>
        <v>mun</v>
      </c>
      <c r="JW12" t="str">
        <f t="shared" si="49"/>
        <v>A</v>
      </c>
      <c r="JY12">
        <v>1</v>
      </c>
      <c r="KA12" t="str">
        <f>IF(KE12=0,"",IFERROR(VLOOKUP(KA$22&amp;$C12,'FPL FIX2'!$Z$1:$AC$500,MATCH("HOME",'FPL FIX2'!$Z$1:$AC$1,0),0),"")&amp;IFERROR(VLOOKUP(KA$22&amp;$C12,'FPL FIX2'!$AA$1:$AB$500,MATCH("AWAY",'FPL FIX2'!$AA$1:$AB$1,0),0),""))</f>
        <v/>
      </c>
      <c r="KC12" t="str">
        <f t="shared" si="50"/>
        <v/>
      </c>
      <c r="KE12">
        <v>1</v>
      </c>
      <c r="KG12" t="str">
        <f>IF(KK12=0,"",IFERROR(VLOOKUP(KG$22&amp;$C12,'FPL FIX2'!$Z$1:$AC$500,MATCH("HOME",'FPL FIX2'!$Z$1:$AC$1,0),0),"")&amp;IFERROR(VLOOKUP(KG$22&amp;$C12,'FPL FIX2'!$AA$1:$AB$500,MATCH("AWAY",'FPL FIX2'!$AA$1:$AB$1,0),0),""))</f>
        <v>ARS</v>
      </c>
      <c r="KI12" t="str">
        <f t="shared" si="51"/>
        <v>H</v>
      </c>
      <c r="KK12">
        <v>1</v>
      </c>
      <c r="KM12" t="str">
        <f>IF(KQ12=0,"",IFERROR(VLOOKUP(KM$22&amp;$C12,'FPL FIX2'!$Z$1:$AC$500,MATCH("HOME",'FPL FIX2'!$Z$1:$AC$1,0),0),"")&amp;IFERROR(VLOOKUP(KM$22&amp;$C12,'FPL FIX2'!$AA$1:$AB$500,MATCH("AWAY",'FPL FIX2'!$AA$1:$AB$1,0),0),""))</f>
        <v/>
      </c>
      <c r="KO12" t="str">
        <f t="shared" si="52"/>
        <v/>
      </c>
      <c r="KQ12">
        <v>1</v>
      </c>
      <c r="KS12" t="str">
        <f>IF(KW12=0,"",IFERROR(VLOOKUP(KS$22&amp;$C12,'FPL FIX2'!$Z$1:$AC$500,MATCH("HOME",'FPL FIX2'!$Z$1:$AC$1,0),0),"")&amp;IFERROR(VLOOKUP(KS$22&amp;$C12,'FPL FIX2'!$AA$1:$AB$500,MATCH("AWAY",'FPL FIX2'!$AA$1:$AB$1,0),0),""))</f>
        <v>sou</v>
      </c>
      <c r="KU12" t="str">
        <f t="shared" si="53"/>
        <v>A</v>
      </c>
      <c r="KW12">
        <v>1</v>
      </c>
      <c r="KY12" t="str">
        <f>IF(LC12=0,"",IFERROR(VLOOKUP(KY$22&amp;$C12,'FPL FIX2'!$Z$1:$AC$500,MATCH("HOME",'FPL FIX2'!$Z$1:$AC$1,0),0),"")&amp;IFERROR(VLOOKUP(KY$22&amp;$C12,'FPL FIX2'!$AA$1:$AB$500,MATCH("AWAY",'FPL FIX2'!$AA$1:$AB$1,0),0),""))</f>
        <v/>
      </c>
      <c r="LA12" t="str">
        <f t="shared" si="54"/>
        <v/>
      </c>
      <c r="LC12">
        <v>1</v>
      </c>
      <c r="LE12" t="str">
        <f>IF(LI12=0,"",IFERROR(VLOOKUP(LE$22&amp;$C12,'FPL FIX2'!$Z$1:$AC$500,MATCH("HOME",'FPL FIX2'!$Z$1:$AC$1,0),0),"")&amp;IFERROR(VLOOKUP(LE$22&amp;$C12,'FPL FIX2'!$AA$1:$AB$500,MATCH("AWAY",'FPL FIX2'!$AA$1:$AB$1,0),0),""))</f>
        <v>CHE</v>
      </c>
      <c r="LG12" t="str">
        <f t="shared" si="55"/>
        <v>H</v>
      </c>
      <c r="LI12">
        <v>1</v>
      </c>
      <c r="LK12" t="str">
        <f>IF(LO12=0,"",IFERROR(VLOOKUP(LK$22&amp;$C12,'FPL FIX2'!$Z$1:$AC$500,MATCH("HOME",'FPL FIX2'!$Z$1:$AC$1,0),0),"")&amp;IFERROR(VLOOKUP(LK$22&amp;$C12,'FPL FIX2'!$AA$1:$AB$500,MATCH("AWAY",'FPL FIX2'!$AA$1:$AB$1,0),0),""))</f>
        <v/>
      </c>
      <c r="LM12" t="str">
        <f t="shared" si="56"/>
        <v/>
      </c>
      <c r="LO12">
        <v>1</v>
      </c>
      <c r="LQ12" t="str">
        <f>IF(LU12=0,"",IFERROR(VLOOKUP(LQ$22&amp;$C12,'FPL FIX2'!$Z$1:$AC$500,MATCH("HOME",'FPL FIX2'!$Z$1:$AC$1,0),0),"")&amp;IFERROR(VLOOKUP(LQ$22&amp;$C12,'FPL FIX2'!$AA$1:$AB$500,MATCH("AWAY",'FPL FIX2'!$AA$1:$AB$1,0),0),""))</f>
        <v>bre</v>
      </c>
      <c r="LS12" t="str">
        <f t="shared" si="57"/>
        <v>A</v>
      </c>
      <c r="LU12">
        <v>1</v>
      </c>
      <c r="LW12" t="str">
        <f>IF(MA12=0,"",IFERROR(VLOOKUP(LW$22&amp;$C12,'FPL FIX2'!$Z$1:$AC$500,MATCH("HOME",'FPL FIX2'!$Z$1:$AC$1,0),0),"")&amp;IFERROR(VLOOKUP(LW$22&amp;$C12,'FPL FIX2'!$AA$1:$AB$500,MATCH("AWAY",'FPL FIX2'!$AA$1:$AB$1,0),0),""))</f>
        <v/>
      </c>
      <c r="LY12" t="str">
        <f t="shared" si="58"/>
        <v/>
      </c>
      <c r="MA12">
        <v>1</v>
      </c>
      <c r="MC12" t="str">
        <f>IF(MG12=0,"",IFERROR(VLOOKUP(MC$22&amp;$C12,'FPL FIX2'!$Z$1:$AC$500,MATCH("HOME",'FPL FIX2'!$Z$1:$AC$1,0),0),"")&amp;IFERROR(VLOOKUP(MC$22&amp;$C12,'FPL FIX2'!$AA$1:$AB$500,MATCH("AWAY",'FPL FIX2'!$AA$1:$AB$1,0),0),""))</f>
        <v>cry</v>
      </c>
      <c r="ME12" t="str">
        <f t="shared" si="59"/>
        <v>A</v>
      </c>
      <c r="MG12">
        <v>1</v>
      </c>
      <c r="MI12" t="str">
        <f>IF(MM12=0,"",IFERROR(VLOOKUP(MI$22&amp;$C12,'FPL FIX2'!$Z$1:$AC$500,MATCH("HOME",'FPL FIX2'!$Z$1:$AC$1,0),0),"")&amp;IFERROR(VLOOKUP(MI$22&amp;$C12,'FPL FIX2'!$AA$1:$AB$500,MATCH("AWAY",'FPL FIX2'!$AA$1:$AB$1,0),0),""))</f>
        <v>AVL</v>
      </c>
      <c r="MK12" t="str">
        <f t="shared" si="60"/>
        <v>H</v>
      </c>
      <c r="MM12">
        <v>1</v>
      </c>
      <c r="MO12" t="str">
        <f>IF(MS12=0,"",IFERROR(VLOOKUP(MO$22&amp;$C12,'FPL FIX2'!$Z$1:$AC$500,MATCH("HOME",'FPL FIX2'!$Z$1:$AC$1,0),0),"")&amp;IFERROR(VLOOKUP(MO$22&amp;$C12,'FPL FIX2'!$AA$1:$AB$500,MATCH("AWAY",'FPL FIX2'!$AA$1:$AB$1,0),0),""))</f>
        <v>BOU</v>
      </c>
      <c r="MQ12" t="str">
        <f t="shared" si="61"/>
        <v>H</v>
      </c>
      <c r="MS12">
        <v>1</v>
      </c>
      <c r="MU12" t="str">
        <f>IF(MY12=0,"",IFERROR(VLOOKUP(MU$22&amp;$C12,'FPL FIX2'!$Z$1:$AC$500,MATCH("HOME",'FPL FIX2'!$Z$1:$AC$1,0),0),"")&amp;IFERROR(VLOOKUP(MU$22&amp;$C12,'FPL FIX2'!$AA$1:$AB$500,MATCH("AWAY",'FPL FIX2'!$AA$1:$AB$1,0),0),""))</f>
        <v/>
      </c>
      <c r="MW12" t="str">
        <f t="shared" si="62"/>
        <v/>
      </c>
      <c r="MY12">
        <v>1</v>
      </c>
      <c r="NA12" t="str">
        <f>IF(NE12=0,"",IFERROR(VLOOKUP(NA$22&amp;$C12,'FPL FIX2'!$Z$1:$AC$500,MATCH("HOME",'FPL FIX2'!$Z$1:$AC$1,0),0),"")&amp;IFERROR(VLOOKUP(NA$22&amp;$C12,'FPL FIX2'!$AA$1:$AB$500,MATCH("AWAY",'FPL FIX2'!$AA$1:$AB$1,0),0),""))</f>
        <v>mci</v>
      </c>
      <c r="NC12" t="str">
        <f t="shared" si="63"/>
        <v>A</v>
      </c>
      <c r="NE12">
        <v>1</v>
      </c>
      <c r="NG12" t="str">
        <f>IF(NK12=0,"",IFERROR(VLOOKUP(NG$22&amp;$C12,'FPL FIX2'!$Z$1:$AC$500,MATCH("HOME",'FPL FIX2'!$Z$1:$AC$1,0),0),"")&amp;IFERROR(VLOOKUP(NG$22&amp;$C12,'FPL FIX2'!$AA$1:$AB$500,MATCH("AWAY",'FPL FIX2'!$AA$1:$AB$1,0),0),""))</f>
        <v/>
      </c>
      <c r="NI12" t="str">
        <f t="shared" si="64"/>
        <v/>
      </c>
      <c r="NK12">
        <v>1</v>
      </c>
      <c r="NM12" t="str">
        <f>IF(NQ12=0,"",IFERROR(VLOOKUP(NM$22&amp;$C12,'FPL FIX2'!$Z$1:$AC$500,MATCH("HOME",'FPL FIX2'!$Z$1:$AC$1,0),0),"")&amp;IFERROR(VLOOKUP(NM$22&amp;$C12,'FPL FIX2'!$AA$1:$AB$500,MATCH("AWAY",'FPL FIX2'!$AA$1:$AB$1,0),0),""))</f>
        <v>WOL</v>
      </c>
      <c r="NO12" t="str">
        <f t="shared" si="65"/>
        <v>H</v>
      </c>
      <c r="NQ12">
        <v>1</v>
      </c>
      <c r="NS12" t="str">
        <f>IF(NW12=0,"",IFERROR(VLOOKUP(NS$22&amp;$C12,'FPL FIX2'!$Z$1:$AC$500,MATCH("HOME",'FPL FIX2'!$Z$1:$AC$1,0),0),"")&amp;IFERROR(VLOOKUP(NS$22&amp;$C12,'FPL FIX2'!$AA$1:$AB$500,MATCH("AWAY",'FPL FIX2'!$AA$1:$AB$1,0),0),""))</f>
        <v/>
      </c>
      <c r="NU12" t="str">
        <f t="shared" si="66"/>
        <v/>
      </c>
      <c r="NW12">
        <v>1</v>
      </c>
      <c r="NY12" t="str">
        <f>IF(OC12=0,"",IFERROR(VLOOKUP(NY$22&amp;$C12,'FPL FIX2'!$Z$1:$AC$500,MATCH("HOME",'FPL FIX2'!$Z$1:$AC$1,0),0),"")&amp;IFERROR(VLOOKUP(NY$22&amp;$C12,'FPL FIX2'!$AA$1:$AB$500,MATCH("AWAY",'FPL FIX2'!$AA$1:$AB$1,0),0),""))</f>
        <v>lee</v>
      </c>
      <c r="OA12" t="str">
        <f t="shared" si="67"/>
        <v>A</v>
      </c>
      <c r="OC12">
        <v>1</v>
      </c>
      <c r="OE12" t="str">
        <f>IF(OI12=0,"",IFERROR(VLOOKUP(OE$22&amp;$C12,'FPL FIX2'!$Z$1:$AC$500,MATCH("HOME",'FPL FIX2'!$Z$1:$AC$1,0),0),"")&amp;IFERROR(VLOOKUP(OE$22&amp;$C12,'FPL FIX2'!$AA$1:$AB$500,MATCH("AWAY",'FPL FIX2'!$AA$1:$AB$1,0),0),""))</f>
        <v/>
      </c>
      <c r="OG12" t="str">
        <f t="shared" si="68"/>
        <v/>
      </c>
      <c r="OI12">
        <v>1</v>
      </c>
      <c r="OK12" t="str">
        <f>IF(OO12=0,"",IFERROR(VLOOKUP(OK$22&amp;$C12,'FPL FIX2'!$Z$1:$AC$500,MATCH("HOME",'FPL FIX2'!$Z$1:$AC$1,0),0),"")&amp;IFERROR(VLOOKUP(OK$22&amp;$C12,'FPL FIX2'!$AA$1:$AB$500,MATCH("AWAY",'FPL FIX2'!$AA$1:$AB$1,0),0),""))</f>
        <v>EVE</v>
      </c>
      <c r="OM12" t="str">
        <f t="shared" si="69"/>
        <v>H</v>
      </c>
      <c r="OO12">
        <v>1</v>
      </c>
      <c r="OQ12" t="str">
        <f>IF(OU12=0,"",IFERROR(VLOOKUP(OQ$22&amp;$C12,'FPL FIX2'!$Z$1:$AC$500,MATCH("HOME",'FPL FIX2'!$Z$1:$AC$1,0),0),"")&amp;IFERROR(VLOOKUP(OQ$22&amp;$C12,'FPL FIX2'!$AA$1:$AB$500,MATCH("AWAY",'FPL FIX2'!$AA$1:$AB$1,0),0),""))</f>
        <v/>
      </c>
      <c r="OS12" t="str">
        <f t="shared" si="70"/>
        <v/>
      </c>
      <c r="OU12">
        <v>1</v>
      </c>
      <c r="OW12" t="str">
        <f>IF(PA12=0,"",IFERROR(VLOOKUP(OW$22&amp;$C12,'FPL FIX2'!$Z$1:$AC$500,MATCH("HOME",'FPL FIX2'!$Z$1:$AC$1,0),0),"")&amp;IFERROR(VLOOKUP(OW$22&amp;$C12,'FPL FIX2'!$AA$1:$AB$500,MATCH("AWAY",'FPL FIX2'!$AA$1:$AB$1,0),0),""))</f>
        <v>ful</v>
      </c>
      <c r="OY12" t="str">
        <f t="shared" si="71"/>
        <v>A</v>
      </c>
      <c r="PA12">
        <v>1</v>
      </c>
      <c r="PC12" t="str">
        <f>IF(PG12=0,"",IFERROR(VLOOKUP(PC$22&amp;$C12,'FPL FIX2'!$Z$1:$AC$500,MATCH("HOME",'FPL FIX2'!$Z$1:$AC$1,0),0),"")&amp;IFERROR(VLOOKUP(PC$22&amp;$C12,'FPL FIX2'!$AA$1:$AB$500,MATCH("AWAY",'FPL FIX2'!$AA$1:$AB$1,0),0),""))</f>
        <v/>
      </c>
      <c r="PE12" t="str">
        <f t="shared" si="72"/>
        <v/>
      </c>
      <c r="PG12">
        <v>1</v>
      </c>
      <c r="PI12" t="str">
        <f>IF(PM12=0,"",IFERROR(VLOOKUP(PI$22&amp;$C12,'FPL FIX2'!$Z$1:$AC$500,MATCH("HOME",'FPL FIX2'!$Z$1:$AC$1,0),0),"")&amp;IFERROR(VLOOKUP(PI$22&amp;$C12,'FPL FIX2'!$AA$1:$AB$500,MATCH("AWAY",'FPL FIX2'!$AA$1:$AB$1,0),0),""))</f>
        <v>LIV</v>
      </c>
      <c r="PK12" t="str">
        <f t="shared" si="73"/>
        <v>H</v>
      </c>
      <c r="PM12">
        <v>1</v>
      </c>
      <c r="PO12" t="str">
        <f>IF(PS12=0,"",IFERROR(VLOOKUP(PO$22&amp;$C12,'FPL FIX2'!$Z$1:$AC$500,MATCH("HOME",'FPL FIX2'!$Z$1:$AC$1,0),0),"")&amp;IFERROR(VLOOKUP(PO$22&amp;$C12,'FPL FIX2'!$AA$1:$AB$500,MATCH("AWAY",'FPL FIX2'!$AA$1:$AB$1,0),0),""))</f>
        <v/>
      </c>
      <c r="PQ12" t="str">
        <f t="shared" si="74"/>
        <v/>
      </c>
      <c r="PS12">
        <v>1</v>
      </c>
      <c r="PU12" t="str">
        <f>IF(PY12=0,"",IFERROR(VLOOKUP(PU$22&amp;$C12,'FPL FIX2'!$Z$1:$AC$500,MATCH("HOME",'FPL FIX2'!$Z$1:$AC$1,0),0),"")&amp;IFERROR(VLOOKUP(PU$22&amp;$C12,'FPL FIX2'!$AA$1:$AB$500,MATCH("AWAY",'FPL FIX2'!$AA$1:$AB$1,0),0),""))</f>
        <v>new</v>
      </c>
      <c r="PW12" t="str">
        <f t="shared" si="75"/>
        <v>A</v>
      </c>
      <c r="PY12">
        <v>1</v>
      </c>
      <c r="QA12" t="str">
        <f>IF(QE12=0,"",IFERROR(VLOOKUP(QA$22&amp;$C12,'FPL FIX2'!$Z$1:$AC$500,MATCH("HOME",'FPL FIX2'!$Z$1:$AC$1,0),0),"")&amp;IFERROR(VLOOKUP(QA$22&amp;$C12,'FPL FIX2'!$AA$1:$AB$500,MATCH("AWAY",'FPL FIX2'!$AA$1:$AB$1,0),0),""))</f>
        <v/>
      </c>
      <c r="QC12" t="str">
        <f t="shared" si="76"/>
        <v/>
      </c>
      <c r="QE12">
        <v>1</v>
      </c>
      <c r="QG12" t="str">
        <f>IF(QK12=0,"",IFERROR(VLOOKUP(QG$22&amp;$C12,'FPL FIX2'!$Z$1:$AC$500,MATCH("HOME",'FPL FIX2'!$Z$1:$AC$1,0),0),"")&amp;IFERROR(VLOOKUP(QG$22&amp;$C12,'FPL FIX2'!$AA$1:$AB$500,MATCH("AWAY",'FPL FIX2'!$AA$1:$AB$1,0),0),""))</f>
        <v>WHU</v>
      </c>
      <c r="QI12" t="str">
        <f t="shared" si="77"/>
        <v>H</v>
      </c>
      <c r="QK12">
        <v>1</v>
      </c>
      <c r="QM12" t="str">
        <f>IF(QQ12=0,"",IFERROR(VLOOKUP(QM$22&amp;$C12,'FPL FIX2'!$Z$1:$AC$500,MATCH("HOME",'FPL FIX2'!$Z$1:$AC$1,0),0),"")&amp;IFERROR(VLOOKUP(QM$22&amp;$C12,'FPL FIX2'!$AA$1:$AB$500,MATCH("AWAY",'FPL FIX2'!$AA$1:$AB$1,0),0),""))</f>
        <v/>
      </c>
      <c r="QO12" t="str">
        <f t="shared" si="78"/>
        <v/>
      </c>
      <c r="QQ12">
        <v>1</v>
      </c>
    </row>
    <row r="13" spans="1:459" x14ac:dyDescent="0.3">
      <c r="A13" s="158">
        <f t="shared" si="0"/>
        <v>12</v>
      </c>
      <c r="B13" t="s">
        <v>42</v>
      </c>
      <c r="C13" t="str">
        <f t="shared" si="1"/>
        <v>LIV</v>
      </c>
      <c r="D13" s="12" t="str">
        <f t="shared" si="2"/>
        <v>liv</v>
      </c>
      <c r="E13" t="str">
        <f>IF(I13=0,"",IFERROR(VLOOKUP(E$22&amp;$C13,'FPL FIX2'!$Z$1:$AC$500,MATCH("HOME",'FPL FIX2'!$Z$1:$AC$1,0),0),"")&amp;IFERROR(VLOOKUP(E$22&amp;$C13,'FPL FIX2'!$AA$1:$AB$500,MATCH("AWAY",'FPL FIX2'!$AA$1:$AB$1,0),0),""))</f>
        <v>ful</v>
      </c>
      <c r="G13" t="str">
        <f t="shared" si="3"/>
        <v>A</v>
      </c>
      <c r="I13">
        <v>1</v>
      </c>
      <c r="K13" t="str">
        <f>IF(O13=0,"",IFERROR(VLOOKUP(K$22&amp;$C13,'FPL FIX2'!$Z$1:$AC$500,MATCH("HOME",'FPL FIX2'!$Z$1:$AC$1,0),0),"")&amp;IFERROR(VLOOKUP(K$22&amp;$C13,'FPL FIX2'!$AA$1:$AB$500,MATCH("AWAY",'FPL FIX2'!$AA$1:$AB$1,0),0),""))</f>
        <v/>
      </c>
      <c r="M13" t="str">
        <f t="shared" si="4"/>
        <v/>
      </c>
      <c r="O13">
        <v>1</v>
      </c>
      <c r="Q13" t="str">
        <f>IF(U13=0,"",IFERROR(VLOOKUP(Q$22&amp;$C13,'FPL FIX2'!$Z$1:$AC$500,MATCH("HOME",'FPL FIX2'!$Z$1:$AC$1,0),0),"")&amp;IFERROR(VLOOKUP(Q$22&amp;$C13,'FPL FIX2'!$AA$1:$AB$500,MATCH("AWAY",'FPL FIX2'!$AA$1:$AB$1,0),0),""))</f>
        <v>CRY</v>
      </c>
      <c r="S13" t="str">
        <f t="shared" si="5"/>
        <v>H</v>
      </c>
      <c r="U13">
        <v>1</v>
      </c>
      <c r="W13" t="str">
        <f>IF(AA13=0,"",IFERROR(VLOOKUP(W$22&amp;$C13,'FPL FIX2'!$Z$1:$AC$500,MATCH("HOME",'FPL FIX2'!$Z$1:$AC$1,0),0),"")&amp;IFERROR(VLOOKUP(W$22&amp;$C13,'FPL FIX2'!$AA$1:$AB$500,MATCH("AWAY",'FPL FIX2'!$AA$1:$AB$1,0),0),""))</f>
        <v/>
      </c>
      <c r="Y13" t="str">
        <f t="shared" si="6"/>
        <v/>
      </c>
      <c r="AA13">
        <v>1</v>
      </c>
      <c r="AC13" t="str">
        <f>IF(AG13=0,"",IFERROR(VLOOKUP(AC$22&amp;$C13,'FPL FIX2'!$Z$1:$AC$500,MATCH("HOME",'FPL FIX2'!$Z$1:$AC$1,0),0),"")&amp;IFERROR(VLOOKUP(AC$22&amp;$C13,'FPL FIX2'!$AA$1:$AB$500,MATCH("AWAY",'FPL FIX2'!$AA$1:$AB$1,0),0),""))</f>
        <v>mun</v>
      </c>
      <c r="AE13" t="str">
        <f t="shared" si="7"/>
        <v>A</v>
      </c>
      <c r="AG13">
        <v>1</v>
      </c>
      <c r="AI13" t="str">
        <f>IF(AM13=0,"",IFERROR(VLOOKUP(AI$22&amp;$C13,'FPL FIX2'!$Z$1:$AC$500,MATCH("HOME",'FPL FIX2'!$Z$1:$AC$1,0),0),"")&amp;IFERROR(VLOOKUP(AI$22&amp;$C13,'FPL FIX2'!$AA$1:$AB$500,MATCH("AWAY",'FPL FIX2'!$AA$1:$AB$1,0),0),""))</f>
        <v/>
      </c>
      <c r="AK13" t="str">
        <f t="shared" si="8"/>
        <v/>
      </c>
      <c r="AM13">
        <v>1</v>
      </c>
      <c r="AO13" t="str">
        <f>IF(AS13=0,"",IFERROR(VLOOKUP(AO$22&amp;$C13,'FPL FIX2'!$Z$1:$AC$500,MATCH("HOME",'FPL FIX2'!$Z$1:$AC$1,0),0),"")&amp;IFERROR(VLOOKUP(AO$22&amp;$C13,'FPL FIX2'!$AA$1:$AB$500,MATCH("AWAY",'FPL FIX2'!$AA$1:$AB$1,0),0),""))</f>
        <v>BOU</v>
      </c>
      <c r="AQ13" t="str">
        <f t="shared" si="9"/>
        <v>H</v>
      </c>
      <c r="AS13">
        <v>1</v>
      </c>
      <c r="AU13" t="str">
        <f>IF(AY13=0,"",IFERROR(VLOOKUP(AU$22&amp;$C13,'FPL FIX2'!$Z$1:$AC$500,MATCH("HOME",'FPL FIX2'!$Z$1:$AC$1,0),0),"")&amp;IFERROR(VLOOKUP(AU$22&amp;$C13,'FPL FIX2'!$AA$1:$AB$500,MATCH("AWAY",'FPL FIX2'!$AA$1:$AB$1,0),0),""))</f>
        <v/>
      </c>
      <c r="AW13" t="str">
        <f t="shared" si="10"/>
        <v/>
      </c>
      <c r="AY13">
        <v>1</v>
      </c>
      <c r="BA13" t="str">
        <f>IF(BE13=0,"",IFERROR(VLOOKUP(BA$22&amp;$C13,'FPL FIX2'!$Z$1:$AC$500,MATCH("HOME",'FPL FIX2'!$Z$1:$AC$1,0),0),"")&amp;IFERROR(VLOOKUP(BA$22&amp;$C13,'FPL FIX2'!$AA$1:$AB$500,MATCH("AWAY",'FPL FIX2'!$AA$1:$AB$1,0),0),""))</f>
        <v>NEW</v>
      </c>
      <c r="BC13" t="str">
        <f t="shared" si="11"/>
        <v>H</v>
      </c>
      <c r="BE13">
        <v>1</v>
      </c>
      <c r="BG13" t="str">
        <f>IF(BK13=0,"",IFERROR(VLOOKUP(BG$22&amp;$C13,'FPL FIX2'!$Z$1:$AC$500,MATCH("HOME",'FPL FIX2'!$Z$1:$AC$1,0),0),"")&amp;IFERROR(VLOOKUP(BG$22&amp;$C13,'FPL FIX2'!$AA$1:$AB$500,MATCH("AWAY",'FPL FIX2'!$AA$1:$AB$1,0),0),""))</f>
        <v/>
      </c>
      <c r="BI13" t="str">
        <f t="shared" si="12"/>
        <v/>
      </c>
      <c r="BK13">
        <v>1</v>
      </c>
      <c r="BM13" t="str">
        <f>IF(BQ13=0,"",IFERROR(VLOOKUP(BM$22&amp;$C13,'FPL FIX2'!$Z$1:$AC$500,MATCH("HOME",'FPL FIX2'!$Z$1:$AC$1,0),0),"")&amp;IFERROR(VLOOKUP(BM$22&amp;$C13,'FPL FIX2'!$AA$1:$AB$500,MATCH("AWAY",'FPL FIX2'!$AA$1:$AB$1,0),0),""))</f>
        <v>eve</v>
      </c>
      <c r="BO13" t="str">
        <f t="shared" si="13"/>
        <v>A</v>
      </c>
      <c r="BQ13">
        <v>1</v>
      </c>
      <c r="BS13" t="str">
        <f>IF(BW13=0,"",IFERROR(VLOOKUP(BS$22&amp;$C13,'FPL FIX2'!$Z$1:$AC$500,MATCH("HOME",'FPL FIX2'!$Z$1:$AC$1,0),0),"")&amp;IFERROR(VLOOKUP(BS$22&amp;$C13,'FPL FIX2'!$AA$1:$AB$500,MATCH("AWAY",'FPL FIX2'!$AA$1:$AB$1,0),0),""))</f>
        <v/>
      </c>
      <c r="BU13" t="str">
        <f t="shared" si="14"/>
        <v/>
      </c>
      <c r="BW13">
        <v>1</v>
      </c>
      <c r="BY13" t="str">
        <f>IF(CC13=0,"",IFERROR(VLOOKUP(BY$22&amp;$C13,'FPL FIX2'!$Z$1:$AC$500,MATCH("HOME",'FPL FIX2'!$Z$1:$AC$1,0),0),"")&amp;IFERROR(VLOOKUP(BY$22&amp;$C13,'FPL FIX2'!$AA$1:$AB$500,MATCH("AWAY",'FPL FIX2'!$AA$1:$AB$1,0),0),""))</f>
        <v/>
      </c>
      <c r="CA13" t="str">
        <f t="shared" si="15"/>
        <v/>
      </c>
      <c r="CC13">
        <v>1</v>
      </c>
      <c r="CE13" t="str">
        <f>IF(CI13=0,"",IFERROR(VLOOKUP(CE$22&amp;$C13,'FPL FIX2'!$Z$1:$AC$500,MATCH("HOME",'FPL FIX2'!$Z$1:$AC$1,0),0),"")&amp;IFERROR(VLOOKUP(CE$22&amp;$C13,'FPL FIX2'!$AA$1:$AB$500,MATCH("AWAY",'FPL FIX2'!$AA$1:$AB$1,0),0),""))</f>
        <v/>
      </c>
      <c r="CG13" t="str">
        <f t="shared" si="16"/>
        <v/>
      </c>
      <c r="CI13">
        <v>1</v>
      </c>
      <c r="CK13" t="str">
        <f>IF(CO13=0,"",IFERROR(VLOOKUP(CK$22&amp;$C13,'FPL FIX2'!$Z$1:$AC$500,MATCH("HOME",'FPL FIX2'!$Z$1:$AC$1,0),0),"")&amp;IFERROR(VLOOKUP(CK$22&amp;$C13,'FPL FIX2'!$AA$1:$AB$500,MATCH("AWAY",'FPL FIX2'!$AA$1:$AB$1,0),0),""))</f>
        <v/>
      </c>
      <c r="CM13" t="str">
        <f t="shared" si="17"/>
        <v/>
      </c>
      <c r="CO13">
        <v>1</v>
      </c>
      <c r="CQ13" t="str">
        <f>IF(CU13=0,"",IFERROR(VLOOKUP(CQ$22&amp;$C13,'FPL FIX2'!$Z$1:$AC$500,MATCH("HOME",'FPL FIX2'!$Z$1:$AC$1,0),0),"")&amp;IFERROR(VLOOKUP(CQ$22&amp;$C13,'FPL FIX2'!$AA$1:$AB$500,MATCH("AWAY",'FPL FIX2'!$AA$1:$AB$1,0),0),""))</f>
        <v/>
      </c>
      <c r="CS13" t="str">
        <f t="shared" si="18"/>
        <v/>
      </c>
      <c r="CU13">
        <v>1</v>
      </c>
      <c r="CW13" t="str">
        <f>IF(DA13=0,"",IFERROR(VLOOKUP(CW$22&amp;$C13,'FPL FIX2'!$Z$1:$AC$500,MATCH("HOME",'FPL FIX2'!$Z$1:$AC$1,0),0),"")&amp;IFERROR(VLOOKUP(CW$22&amp;$C13,'FPL FIX2'!$AA$1:$AB$500,MATCH("AWAY",'FPL FIX2'!$AA$1:$AB$1,0),0),""))</f>
        <v>BHA</v>
      </c>
      <c r="CY13" t="str">
        <f t="shared" si="19"/>
        <v>H</v>
      </c>
      <c r="DA13">
        <v>1</v>
      </c>
      <c r="DC13" t="str">
        <f>IF(DG13=0,"",IFERROR(VLOOKUP(DC$22&amp;$C13,'FPL FIX2'!$Z$1:$AC$500,MATCH("HOME",'FPL FIX2'!$Z$1:$AC$1,0),0),"")&amp;IFERROR(VLOOKUP(DC$22&amp;$C13,'FPL FIX2'!$AA$1:$AB$500,MATCH("AWAY",'FPL FIX2'!$AA$1:$AB$1,0),0),""))</f>
        <v/>
      </c>
      <c r="DE13" t="str">
        <f t="shared" si="20"/>
        <v/>
      </c>
      <c r="DG13">
        <v>1</v>
      </c>
      <c r="DI13" t="str">
        <f>IF(DM13=0,"",IFERROR(VLOOKUP(DI$22&amp;$C13,'FPL FIX2'!$Z$1:$AC$500,MATCH("HOME",'FPL FIX2'!$Z$1:$AC$1,0),0),"")&amp;IFERROR(VLOOKUP(DI$22&amp;$C13,'FPL FIX2'!$AA$1:$AB$500,MATCH("AWAY",'FPL FIX2'!$AA$1:$AB$1,0),0),""))</f>
        <v>ars</v>
      </c>
      <c r="DK13" t="str">
        <f t="shared" si="21"/>
        <v>A</v>
      </c>
      <c r="DM13">
        <v>1</v>
      </c>
      <c r="DO13" t="str">
        <f>IF(DS13=0,"",IFERROR(VLOOKUP(DO$22&amp;$C13,'FPL FIX2'!$Z$1:$AC$500,MATCH("HOME",'FPL FIX2'!$Z$1:$AC$1,0),0),"")&amp;IFERROR(VLOOKUP(DO$22&amp;$C13,'FPL FIX2'!$AA$1:$AB$500,MATCH("AWAY",'FPL FIX2'!$AA$1:$AB$1,0),0),""))</f>
        <v/>
      </c>
      <c r="DQ13" t="str">
        <f t="shared" si="22"/>
        <v/>
      </c>
      <c r="DS13">
        <v>1</v>
      </c>
      <c r="DU13" t="str">
        <f>IF(DY13=0,"",IFERROR(VLOOKUP(DU$22&amp;$C13,'FPL FIX2'!$Z$1:$AC$500,MATCH("HOME",'FPL FIX2'!$Z$1:$AC$1,0),0),"")&amp;IFERROR(VLOOKUP(DU$22&amp;$C13,'FPL FIX2'!$AA$1:$AB$500,MATCH("AWAY",'FPL FIX2'!$AA$1:$AB$1,0),0),""))</f>
        <v>MCI</v>
      </c>
      <c r="DW13" t="str">
        <f t="shared" si="23"/>
        <v>H</v>
      </c>
      <c r="DY13">
        <v>1</v>
      </c>
      <c r="EA13" t="str">
        <f>IF(EE13=0,"",IFERROR(VLOOKUP(EA$22&amp;$C13,'FPL FIX2'!$Z$1:$AC$500,MATCH("HOME",'FPL FIX2'!$Z$1:$AC$1,0),0),"")&amp;IFERROR(VLOOKUP(EA$22&amp;$C13,'FPL FIX2'!$AA$1:$AB$500,MATCH("AWAY",'FPL FIX2'!$AA$1:$AB$1,0),0),""))</f>
        <v/>
      </c>
      <c r="EC13" t="str">
        <f t="shared" si="24"/>
        <v/>
      </c>
      <c r="EE13">
        <v>1</v>
      </c>
      <c r="EG13" t="str">
        <f>IF(EK13=0,"",IFERROR(VLOOKUP(EG$22&amp;$C13,'FPL FIX2'!$Z$1:$AC$500,MATCH("HOME",'FPL FIX2'!$Z$1:$AC$1,0),0),"")&amp;IFERROR(VLOOKUP(EG$22&amp;$C13,'FPL FIX2'!$AA$1:$AB$500,MATCH("AWAY",'FPL FIX2'!$AA$1:$AB$1,0),0),""))</f>
        <v>WHU</v>
      </c>
      <c r="EI13" t="str">
        <f t="shared" si="25"/>
        <v>H</v>
      </c>
      <c r="EK13">
        <v>1</v>
      </c>
      <c r="EM13" t="str">
        <f>IF(EQ13=0,"",IFERROR(VLOOKUP(EM$22&amp;$C13,'FPL FIX2'!$Z$1:$AC$500,MATCH("HOME",'FPL FIX2'!$Z$1:$AC$1,0),0),"")&amp;IFERROR(VLOOKUP(EM$22&amp;$C13,'FPL FIX2'!$AA$1:$AB$500,MATCH("AWAY",'FPL FIX2'!$AA$1:$AB$1,0),0),""))</f>
        <v/>
      </c>
      <c r="EO13" t="str">
        <f t="shared" si="26"/>
        <v/>
      </c>
      <c r="EQ13">
        <v>1</v>
      </c>
      <c r="ES13" t="str">
        <f>IF(EW13=0,"",IFERROR(VLOOKUP(ES$22&amp;$C13,'FPL FIX2'!$Z$1:$AC$500,MATCH("HOME",'FPL FIX2'!$Z$1:$AC$1,0),0),"")&amp;IFERROR(VLOOKUP(ES$22&amp;$C13,'FPL FIX2'!$AA$1:$AB$500,MATCH("AWAY",'FPL FIX2'!$AA$1:$AB$1,0),0),""))</f>
        <v>nfo</v>
      </c>
      <c r="EU13" t="str">
        <f t="shared" si="27"/>
        <v>A</v>
      </c>
      <c r="EW13">
        <v>1</v>
      </c>
      <c r="EY13" t="str">
        <f>IF(FC13=0,"",IFERROR(VLOOKUP(EY$22&amp;$C13,'FPL FIX2'!$Z$1:$AC$500,MATCH("HOME",'FPL FIX2'!$Z$1:$AC$1,0),0),"")&amp;IFERROR(VLOOKUP(EY$22&amp;$C13,'FPL FIX2'!$AA$1:$AB$500,MATCH("AWAY",'FPL FIX2'!$AA$1:$AB$1,0),0),""))</f>
        <v/>
      </c>
      <c r="FA13" t="str">
        <f t="shared" si="28"/>
        <v/>
      </c>
      <c r="FC13">
        <v>1</v>
      </c>
      <c r="FE13" t="str">
        <f>IF(FI13=0,"",IFERROR(VLOOKUP(FE$22&amp;$C13,'FPL FIX2'!$Z$1:$AC$500,MATCH("HOME",'FPL FIX2'!$Z$1:$AC$1,0),0),"")&amp;IFERROR(VLOOKUP(FE$22&amp;$C13,'FPL FIX2'!$AA$1:$AB$500,MATCH("AWAY",'FPL FIX2'!$AA$1:$AB$1,0),0),""))</f>
        <v>LEE</v>
      </c>
      <c r="FG13" t="str">
        <f t="shared" si="29"/>
        <v>H</v>
      </c>
      <c r="FI13">
        <v>1</v>
      </c>
      <c r="FK13" t="str">
        <f>IF(FO13=0,"",IFERROR(VLOOKUP(FK$22&amp;$C13,'FPL FIX2'!$Z$1:$AC$500,MATCH("HOME",'FPL FIX2'!$Z$1:$AC$1,0),0),"")&amp;IFERROR(VLOOKUP(FK$22&amp;$C13,'FPL FIX2'!$AA$1:$AB$500,MATCH("AWAY",'FPL FIX2'!$AA$1:$AB$1,0),0),""))</f>
        <v/>
      </c>
      <c r="FM13" t="str">
        <f t="shared" si="30"/>
        <v/>
      </c>
      <c r="FO13">
        <v>1</v>
      </c>
      <c r="FQ13" t="str">
        <f>IF(FU13=0,"",IFERROR(VLOOKUP(FQ$22&amp;$C13,'FPL FIX2'!$Z$1:$AC$500,MATCH("HOME",'FPL FIX2'!$Z$1:$AC$1,0),0),"")&amp;IFERROR(VLOOKUP(FQ$22&amp;$C13,'FPL FIX2'!$AA$1:$AB$500,MATCH("AWAY",'FPL FIX2'!$AA$1:$AB$1,0),0),""))</f>
        <v>tot</v>
      </c>
      <c r="FS13" t="str">
        <f t="shared" si="31"/>
        <v>A</v>
      </c>
      <c r="FU13">
        <v>1</v>
      </c>
      <c r="FW13" t="str">
        <f>IF(GA13=0,"",IFERROR(VLOOKUP(FW$22&amp;$C13,'FPL FIX2'!$Z$1:$AC$500,MATCH("HOME",'FPL FIX2'!$Z$1:$AC$1,0),0),"")&amp;IFERROR(VLOOKUP(FW$22&amp;$C13,'FPL FIX2'!$AA$1:$AB$500,MATCH("AWAY",'FPL FIX2'!$AA$1:$AB$1,0),0),""))</f>
        <v/>
      </c>
      <c r="FY13" t="str">
        <f t="shared" si="32"/>
        <v/>
      </c>
      <c r="GA13">
        <v>1</v>
      </c>
      <c r="GC13" t="str">
        <f>IF(GG13=0,"",IFERROR(VLOOKUP(GC$22&amp;$C13,'FPL FIX2'!$Z$1:$AC$500,MATCH("HOME",'FPL FIX2'!$Z$1:$AC$1,0),0),"")&amp;IFERROR(VLOOKUP(GC$22&amp;$C13,'FPL FIX2'!$AA$1:$AB$500,MATCH("AWAY",'FPL FIX2'!$AA$1:$AB$1,0),0),""))</f>
        <v>SOU</v>
      </c>
      <c r="GE13" t="str">
        <f t="shared" si="33"/>
        <v>H</v>
      </c>
      <c r="GG13">
        <v>1</v>
      </c>
      <c r="GI13" t="str">
        <f>IF(GM13=0,"",IFERROR(VLOOKUP(GI$22&amp;$C13,'FPL FIX2'!$Z$1:$AC$500,MATCH("HOME",'FPL FIX2'!$Z$1:$AC$1,0),0),"")&amp;IFERROR(VLOOKUP(GI$22&amp;$C13,'FPL FIX2'!$AA$1:$AB$500,MATCH("AWAY",'FPL FIX2'!$AA$1:$AB$1,0),0),""))</f>
        <v/>
      </c>
      <c r="GK13" t="str">
        <f t="shared" si="34"/>
        <v/>
      </c>
      <c r="GM13">
        <v>1</v>
      </c>
      <c r="GO13" t="str">
        <f>IF(GS13=0,"",IFERROR(VLOOKUP(GO$22&amp;$C13,'FPL FIX2'!$Z$1:$AC$500,MATCH("HOME",'FPL FIX2'!$Z$1:$AC$1,0),0),"")&amp;IFERROR(VLOOKUP(GO$22&amp;$C13,'FPL FIX2'!$AA$1:$AB$500,MATCH("AWAY",'FPL FIX2'!$AA$1:$AB$1,0),0),""))</f>
        <v>avl</v>
      </c>
      <c r="GQ13" t="str">
        <f t="shared" si="35"/>
        <v>A</v>
      </c>
      <c r="GS13">
        <v>1</v>
      </c>
      <c r="GU13" t="str">
        <f>IF(GY13=0,"",IFERROR(VLOOKUP(GU$22&amp;$C13,'FPL FIX2'!$Z$1:$AC$500,MATCH("HOME",'FPL FIX2'!$Z$1:$AC$1,0),0),"")&amp;IFERROR(VLOOKUP(GU$22&amp;$C13,'FPL FIX2'!$AA$1:$AB$500,MATCH("AWAY",'FPL FIX2'!$AA$1:$AB$1,0),0),""))</f>
        <v/>
      </c>
      <c r="GW13" t="str">
        <f t="shared" si="36"/>
        <v/>
      </c>
      <c r="GY13">
        <v>1</v>
      </c>
      <c r="HA13" t="str">
        <f>IF(HE13=0,"",IFERROR(VLOOKUP(HA$22&amp;$C13,'FPL FIX2'!$Z$1:$AC$500,MATCH("HOME",'FPL FIX2'!$Z$1:$AC$1,0),0),"")&amp;IFERROR(VLOOKUP(HA$22&amp;$C13,'FPL FIX2'!$AA$1:$AB$500,MATCH("AWAY",'FPL FIX2'!$AA$1:$AB$1,0),0),""))</f>
        <v>LEI</v>
      </c>
      <c r="HC13" t="str">
        <f t="shared" si="37"/>
        <v>H</v>
      </c>
      <c r="HE13">
        <v>1</v>
      </c>
      <c r="HG13" t="str">
        <f>IF(HK13=0,"",IFERROR(VLOOKUP(HG$22&amp;$C13,'FPL FIX2'!$Z$1:$AC$500,MATCH("HOME",'FPL FIX2'!$Z$1:$AC$1,0),0),"")&amp;IFERROR(VLOOKUP(HG$22&amp;$C13,'FPL FIX2'!$AA$1:$AB$500,MATCH("AWAY",'FPL FIX2'!$AA$1:$AB$1,0),0),""))</f>
        <v/>
      </c>
      <c r="HI13" t="str">
        <f t="shared" si="38"/>
        <v/>
      </c>
      <c r="HK13">
        <v>1</v>
      </c>
      <c r="HM13" t="str">
        <f>IF(HQ13=0,"",IFERROR(VLOOKUP(HM$22&amp;$C13,'FPL FIX2'!$Z$1:$AC$500,MATCH("HOME",'FPL FIX2'!$Z$1:$AC$1,0),0),"")&amp;IFERROR(VLOOKUP(HM$22&amp;$C13,'FPL FIX2'!$AA$1:$AB$500,MATCH("AWAY",'FPL FIX2'!$AA$1:$AB$1,0),0),""))</f>
        <v>bre</v>
      </c>
      <c r="HO13" t="str">
        <f t="shared" si="39"/>
        <v>A</v>
      </c>
      <c r="HQ13">
        <v>1</v>
      </c>
      <c r="HS13" t="str">
        <f>IF(HW13=0,"",IFERROR(VLOOKUP(HS$22&amp;$C13,'FPL FIX2'!$Z$1:$AC$500,MATCH("HOME",'FPL FIX2'!$Z$1:$AC$1,0),0),"")&amp;IFERROR(VLOOKUP(HS$22&amp;$C13,'FPL FIX2'!$AA$1:$AB$500,MATCH("AWAY",'FPL FIX2'!$AA$1:$AB$1,0),0),""))</f>
        <v/>
      </c>
      <c r="HU13" t="str">
        <f t="shared" si="40"/>
        <v/>
      </c>
      <c r="HW13">
        <v>1</v>
      </c>
      <c r="HY13" t="str">
        <f>IF(IC13=0,"",IFERROR(VLOOKUP(HY$22&amp;$C13,'FPL FIX2'!$Z$1:$AC$500,MATCH("HOME",'FPL FIX2'!$Z$1:$AC$1,0),0),"")&amp;IFERROR(VLOOKUP(HY$22&amp;$C13,'FPL FIX2'!$AA$1:$AB$500,MATCH("AWAY",'FPL FIX2'!$AA$1:$AB$1,0),0),""))</f>
        <v>bha</v>
      </c>
      <c r="IA13" t="str">
        <f t="shared" si="41"/>
        <v>A</v>
      </c>
      <c r="IC13">
        <v>1</v>
      </c>
      <c r="IE13" t="str">
        <f>IF(II13=0,"",IFERROR(VLOOKUP(IE$22&amp;$C13,'FPL FIX2'!$Z$1:$AC$500,MATCH("HOME",'FPL FIX2'!$Z$1:$AC$1,0),0),"")&amp;IFERROR(VLOOKUP(IE$22&amp;$C13,'FPL FIX2'!$AA$1:$AB$500,MATCH("AWAY",'FPL FIX2'!$AA$1:$AB$1,0),0),""))</f>
        <v/>
      </c>
      <c r="IG13" t="str">
        <f t="shared" si="42"/>
        <v/>
      </c>
      <c r="II13">
        <v>1</v>
      </c>
      <c r="IK13" t="str">
        <f>IF(IO13=0,"",IFERROR(VLOOKUP(IK$22&amp;$C13,'FPL FIX2'!$Z$1:$AC$500,MATCH("HOME",'FPL FIX2'!$Z$1:$AC$1,0),0),"")&amp;IFERROR(VLOOKUP(IK$22&amp;$C13,'FPL FIX2'!$AA$1:$AB$500,MATCH("AWAY",'FPL FIX2'!$AA$1:$AB$1,0),0),""))</f>
        <v>CHE</v>
      </c>
      <c r="IM13" t="str">
        <f t="shared" si="43"/>
        <v>H</v>
      </c>
      <c r="IO13">
        <v>1</v>
      </c>
      <c r="IQ13" t="str">
        <f>IF(IU13=0,"",IFERROR(VLOOKUP(IQ$22&amp;$C13,'FPL FIX2'!$Z$1:$AC$500,MATCH("HOME",'FPL FIX2'!$Z$1:$AC$1,0),0),"")&amp;IFERROR(VLOOKUP(IQ$22&amp;$C13,'FPL FIX2'!$AA$1:$AB$500,MATCH("AWAY",'FPL FIX2'!$AA$1:$AB$1,0),0),""))</f>
        <v/>
      </c>
      <c r="IS13" t="str">
        <f t="shared" si="44"/>
        <v/>
      </c>
      <c r="IU13">
        <v>1</v>
      </c>
      <c r="IW13" t="str">
        <f>IF(JA13=0,"",IFERROR(VLOOKUP(IW$22&amp;$C13,'FPL FIX2'!$Z$1:$AC$500,MATCH("HOME",'FPL FIX2'!$Z$1:$AC$1,0),0),"")&amp;IFERROR(VLOOKUP(IW$22&amp;$C13,'FPL FIX2'!$AA$1:$AB$500,MATCH("AWAY",'FPL FIX2'!$AA$1:$AB$1,0),0),""))</f>
        <v>wol</v>
      </c>
      <c r="IY13" t="str">
        <f t="shared" si="45"/>
        <v>A</v>
      </c>
      <c r="JA13">
        <v>1</v>
      </c>
      <c r="JC13" t="str">
        <f>IF(JG13=0,"",IFERROR(VLOOKUP(JC$22&amp;$C13,'FPL FIX2'!$Z$1:$AC$500,MATCH("HOME",'FPL FIX2'!$Z$1:$AC$1,0),0),"")&amp;IFERROR(VLOOKUP(JC$22&amp;$C13,'FPL FIX2'!$AA$1:$AB$500,MATCH("AWAY",'FPL FIX2'!$AA$1:$AB$1,0),0),""))</f>
        <v/>
      </c>
      <c r="JE13" t="str">
        <f t="shared" si="46"/>
        <v/>
      </c>
      <c r="JG13">
        <v>1</v>
      </c>
      <c r="JI13" t="str">
        <f>IF(JM13=0,"",IFERROR(VLOOKUP(JI$22&amp;$C13,'FPL FIX2'!$Z$1:$AC$500,MATCH("HOME",'FPL FIX2'!$Z$1:$AC$1,0),0),"")&amp;IFERROR(VLOOKUP(JI$22&amp;$C13,'FPL FIX2'!$AA$1:$AB$500,MATCH("AWAY",'FPL FIX2'!$AA$1:$AB$1,0),0),""))</f>
        <v>EVE</v>
      </c>
      <c r="JK13" t="str">
        <f t="shared" si="47"/>
        <v>H</v>
      </c>
      <c r="JM13">
        <v>1</v>
      </c>
      <c r="JO13" t="str">
        <f>IF(JS13=0,"",IFERROR(VLOOKUP(JO$22&amp;$C13,'FPL FIX2'!$Z$1:$AC$500,MATCH("HOME",'FPL FIX2'!$Z$1:$AC$1,0),0),"")&amp;IFERROR(VLOOKUP(JO$22&amp;$C13,'FPL FIX2'!$AA$1:$AB$500,MATCH("AWAY",'FPL FIX2'!$AA$1:$AB$1,0),0),""))</f>
        <v/>
      </c>
      <c r="JQ13" t="str">
        <f t="shared" si="48"/>
        <v/>
      </c>
      <c r="JS13">
        <v>1</v>
      </c>
      <c r="JU13" t="str">
        <f>IF(JY13=0,"",IFERROR(VLOOKUP(JU$22&amp;$C13,'FPL FIX2'!$Z$1:$AC$500,MATCH("HOME",'FPL FIX2'!$Z$1:$AC$1,0),0),"")&amp;IFERROR(VLOOKUP(JU$22&amp;$C13,'FPL FIX2'!$AA$1:$AB$500,MATCH("AWAY",'FPL FIX2'!$AA$1:$AB$1,0),0),""))</f>
        <v>new</v>
      </c>
      <c r="JW13" t="str">
        <f t="shared" si="49"/>
        <v>A</v>
      </c>
      <c r="JY13">
        <v>1</v>
      </c>
      <c r="KA13" t="str">
        <f>IF(KE13=0,"",IFERROR(VLOOKUP(KA$22&amp;$C13,'FPL FIX2'!$Z$1:$AC$500,MATCH("HOME",'FPL FIX2'!$Z$1:$AC$1,0),0),"")&amp;IFERROR(VLOOKUP(KA$22&amp;$C13,'FPL FIX2'!$AA$1:$AB$500,MATCH("AWAY",'FPL FIX2'!$AA$1:$AB$1,0),0),""))</f>
        <v/>
      </c>
      <c r="KC13" t="str">
        <f t="shared" si="50"/>
        <v/>
      </c>
      <c r="KE13">
        <v>1</v>
      </c>
      <c r="KG13" t="str">
        <f>IF(KK13=0,"",IFERROR(VLOOKUP(KG$22&amp;$C13,'FPL FIX2'!$Z$1:$AC$500,MATCH("HOME",'FPL FIX2'!$Z$1:$AC$1,0),0),"")&amp;IFERROR(VLOOKUP(KG$22&amp;$C13,'FPL FIX2'!$AA$1:$AB$500,MATCH("AWAY",'FPL FIX2'!$AA$1:$AB$1,0),0),""))</f>
        <v>cry</v>
      </c>
      <c r="KI13" t="str">
        <f t="shared" si="51"/>
        <v>A</v>
      </c>
      <c r="KK13">
        <v>1</v>
      </c>
      <c r="KM13" t="str">
        <f>IF(KQ13=0,"",IFERROR(VLOOKUP(KM$22&amp;$C13,'FPL FIX2'!$Z$1:$AC$500,MATCH("HOME",'FPL FIX2'!$Z$1:$AC$1,0),0),"")&amp;IFERROR(VLOOKUP(KM$22&amp;$C13,'FPL FIX2'!$AA$1:$AB$500,MATCH("AWAY",'FPL FIX2'!$AA$1:$AB$1,0),0),""))</f>
        <v>WOL</v>
      </c>
      <c r="KO13" t="str">
        <f t="shared" si="52"/>
        <v>H</v>
      </c>
      <c r="KQ13">
        <v>1</v>
      </c>
      <c r="KS13" t="str">
        <f>IF(KW13=0,"",IFERROR(VLOOKUP(KS$22&amp;$C13,'FPL FIX2'!$Z$1:$AC$500,MATCH("HOME",'FPL FIX2'!$Z$1:$AC$1,0),0),"")&amp;IFERROR(VLOOKUP(KS$22&amp;$C13,'FPL FIX2'!$AA$1:$AB$500,MATCH("AWAY",'FPL FIX2'!$AA$1:$AB$1,0),0),""))</f>
        <v>MUN</v>
      </c>
      <c r="KU13" t="str">
        <f t="shared" si="53"/>
        <v>H</v>
      </c>
      <c r="KW13">
        <v>1</v>
      </c>
      <c r="KY13" t="str">
        <f>IF(LC13=0,"",IFERROR(VLOOKUP(KY$22&amp;$C13,'FPL FIX2'!$Z$1:$AC$500,MATCH("HOME",'FPL FIX2'!$Z$1:$AC$1,0),0),"")&amp;IFERROR(VLOOKUP(KY$22&amp;$C13,'FPL FIX2'!$AA$1:$AB$500,MATCH("AWAY",'FPL FIX2'!$AA$1:$AB$1,0),0),""))</f>
        <v/>
      </c>
      <c r="LA13" t="str">
        <f t="shared" si="54"/>
        <v/>
      </c>
      <c r="LC13">
        <v>1</v>
      </c>
      <c r="LE13" t="str">
        <f>IF(LI13=0,"",IFERROR(VLOOKUP(LE$22&amp;$C13,'FPL FIX2'!$Z$1:$AC$500,MATCH("HOME",'FPL FIX2'!$Z$1:$AC$1,0),0),"")&amp;IFERROR(VLOOKUP(LE$22&amp;$C13,'FPL FIX2'!$AA$1:$AB$500,MATCH("AWAY",'FPL FIX2'!$AA$1:$AB$1,0),0),""))</f>
        <v>bou</v>
      </c>
      <c r="LG13" t="str">
        <f t="shared" si="55"/>
        <v>A</v>
      </c>
      <c r="LI13">
        <v>1</v>
      </c>
      <c r="LK13" t="str">
        <f>IF(LO13=0,"",IFERROR(VLOOKUP(LK$22&amp;$C13,'FPL FIX2'!$Z$1:$AC$500,MATCH("HOME",'FPL FIX2'!$Z$1:$AC$1,0),0),"")&amp;IFERROR(VLOOKUP(LK$22&amp;$C13,'FPL FIX2'!$AA$1:$AB$500,MATCH("AWAY",'FPL FIX2'!$AA$1:$AB$1,0),0),""))</f>
        <v/>
      </c>
      <c r="LM13" t="str">
        <f t="shared" si="56"/>
        <v/>
      </c>
      <c r="LO13">
        <v>1</v>
      </c>
      <c r="LQ13" t="str">
        <f>IF(LU13=0,"",IFERROR(VLOOKUP(LQ$22&amp;$C13,'FPL FIX2'!$Z$1:$AC$500,MATCH("HOME",'FPL FIX2'!$Z$1:$AC$1,0),0),"")&amp;IFERROR(VLOOKUP(LQ$22&amp;$C13,'FPL FIX2'!$AA$1:$AB$500,MATCH("AWAY",'FPL FIX2'!$AA$1:$AB$1,0),0),""))</f>
        <v/>
      </c>
      <c r="LS13" t="str">
        <f t="shared" si="57"/>
        <v/>
      </c>
      <c r="LU13">
        <v>1</v>
      </c>
      <c r="LW13" t="str">
        <f>IF(MA13=0,"",IFERROR(VLOOKUP(LW$22&amp;$C13,'FPL FIX2'!$Z$1:$AC$500,MATCH("HOME",'FPL FIX2'!$Z$1:$AC$1,0),0),"")&amp;IFERROR(VLOOKUP(LW$22&amp;$C13,'FPL FIX2'!$AA$1:$AB$500,MATCH("AWAY",'FPL FIX2'!$AA$1:$AB$1,0),0),""))</f>
        <v/>
      </c>
      <c r="LY13" t="str">
        <f t="shared" si="58"/>
        <v/>
      </c>
      <c r="MA13">
        <v>1</v>
      </c>
      <c r="MC13" t="str">
        <f>IF(MG13=0,"",IFERROR(VLOOKUP(MC$22&amp;$C13,'FPL FIX2'!$Z$1:$AC$500,MATCH("HOME",'FPL FIX2'!$Z$1:$AC$1,0),0),"")&amp;IFERROR(VLOOKUP(MC$22&amp;$C13,'FPL FIX2'!$AA$1:$AB$500,MATCH("AWAY",'FPL FIX2'!$AA$1:$AB$1,0),0),""))</f>
        <v>mci</v>
      </c>
      <c r="ME13" t="str">
        <f t="shared" si="59"/>
        <v>A</v>
      </c>
      <c r="MG13">
        <v>1</v>
      </c>
      <c r="MI13" t="str">
        <f>IF(MM13=0,"",IFERROR(VLOOKUP(MI$22&amp;$C13,'FPL FIX2'!$Z$1:$AC$500,MATCH("HOME",'FPL FIX2'!$Z$1:$AC$1,0),0),"")&amp;IFERROR(VLOOKUP(MI$22&amp;$C13,'FPL FIX2'!$AA$1:$AB$500,MATCH("AWAY",'FPL FIX2'!$AA$1:$AB$1,0),0),""))</f>
        <v>che</v>
      </c>
      <c r="MK13" t="str">
        <f t="shared" si="60"/>
        <v>A</v>
      </c>
      <c r="MM13">
        <v>1</v>
      </c>
      <c r="MO13" t="str">
        <f>IF(MS13=0,"",IFERROR(VLOOKUP(MO$22&amp;$C13,'FPL FIX2'!$Z$1:$AC$500,MATCH("HOME",'FPL FIX2'!$Z$1:$AC$1,0),0),"")&amp;IFERROR(VLOOKUP(MO$22&amp;$C13,'FPL FIX2'!$AA$1:$AB$500,MATCH("AWAY",'FPL FIX2'!$AA$1:$AB$1,0),0),""))</f>
        <v>ARS</v>
      </c>
      <c r="MQ13" t="str">
        <f t="shared" si="61"/>
        <v>H</v>
      </c>
      <c r="MS13">
        <v>1</v>
      </c>
      <c r="MU13" t="str">
        <f>IF(MY13=0,"",IFERROR(VLOOKUP(MU$22&amp;$C13,'FPL FIX2'!$Z$1:$AC$500,MATCH("HOME",'FPL FIX2'!$Z$1:$AC$1,0),0),"")&amp;IFERROR(VLOOKUP(MU$22&amp;$C13,'FPL FIX2'!$AA$1:$AB$500,MATCH("AWAY",'FPL FIX2'!$AA$1:$AB$1,0),0),""))</f>
        <v/>
      </c>
      <c r="MW13" t="str">
        <f t="shared" si="62"/>
        <v/>
      </c>
      <c r="MY13">
        <v>1</v>
      </c>
      <c r="NA13" t="str">
        <f>IF(NE13=0,"",IFERROR(VLOOKUP(NA$22&amp;$C13,'FPL FIX2'!$Z$1:$AC$500,MATCH("HOME",'FPL FIX2'!$Z$1:$AC$1,0),0),"")&amp;IFERROR(VLOOKUP(NA$22&amp;$C13,'FPL FIX2'!$AA$1:$AB$500,MATCH("AWAY",'FPL FIX2'!$AA$1:$AB$1,0),0),""))</f>
        <v>lee</v>
      </c>
      <c r="NC13" t="str">
        <f t="shared" si="63"/>
        <v>A</v>
      </c>
      <c r="NE13">
        <v>1</v>
      </c>
      <c r="NG13" t="str">
        <f>IF(NK13=0,"",IFERROR(VLOOKUP(NG$22&amp;$C13,'FPL FIX2'!$Z$1:$AC$500,MATCH("HOME",'FPL FIX2'!$Z$1:$AC$1,0),0),"")&amp;IFERROR(VLOOKUP(NG$22&amp;$C13,'FPL FIX2'!$AA$1:$AB$500,MATCH("AWAY",'FPL FIX2'!$AA$1:$AB$1,0),0),""))</f>
        <v/>
      </c>
      <c r="NI13" t="str">
        <f t="shared" si="64"/>
        <v/>
      </c>
      <c r="NK13">
        <v>1</v>
      </c>
      <c r="NM13" t="str">
        <f>IF(NQ13=0,"",IFERROR(VLOOKUP(NM$22&amp;$C13,'FPL FIX2'!$Z$1:$AC$500,MATCH("HOME",'FPL FIX2'!$Z$1:$AC$1,0),0),"")&amp;IFERROR(VLOOKUP(NM$22&amp;$C13,'FPL FIX2'!$AA$1:$AB$500,MATCH("AWAY",'FPL FIX2'!$AA$1:$AB$1,0),0),""))</f>
        <v>NFO</v>
      </c>
      <c r="NO13" t="str">
        <f t="shared" si="65"/>
        <v>H</v>
      </c>
      <c r="NQ13">
        <v>1</v>
      </c>
      <c r="NS13" t="str">
        <f>IF(NW13=0,"",IFERROR(VLOOKUP(NS$22&amp;$C13,'FPL FIX2'!$Z$1:$AC$500,MATCH("HOME",'FPL FIX2'!$Z$1:$AC$1,0),0),"")&amp;IFERROR(VLOOKUP(NS$22&amp;$C13,'FPL FIX2'!$AA$1:$AB$500,MATCH("AWAY",'FPL FIX2'!$AA$1:$AB$1,0),0),""))</f>
        <v/>
      </c>
      <c r="NU13" t="str">
        <f t="shared" si="66"/>
        <v/>
      </c>
      <c r="NW13">
        <v>1</v>
      </c>
      <c r="NY13" t="str">
        <f>IF(OC13=0,"",IFERROR(VLOOKUP(NY$22&amp;$C13,'FPL FIX2'!$Z$1:$AC$500,MATCH("HOME",'FPL FIX2'!$Z$1:$AC$1,0),0),"")&amp;IFERROR(VLOOKUP(NY$22&amp;$C13,'FPL FIX2'!$AA$1:$AB$500,MATCH("AWAY",'FPL FIX2'!$AA$1:$AB$1,0),0),""))</f>
        <v>whu</v>
      </c>
      <c r="OA13" t="str">
        <f t="shared" si="67"/>
        <v>A</v>
      </c>
      <c r="OC13">
        <v>1</v>
      </c>
      <c r="OE13" t="str">
        <f>IF(OI13=0,"",IFERROR(VLOOKUP(OE$22&amp;$C13,'FPL FIX2'!$Z$1:$AC$500,MATCH("HOME",'FPL FIX2'!$Z$1:$AC$1,0),0),"")&amp;IFERROR(VLOOKUP(OE$22&amp;$C13,'FPL FIX2'!$AA$1:$AB$500,MATCH("AWAY",'FPL FIX2'!$AA$1:$AB$1,0),0),""))</f>
        <v/>
      </c>
      <c r="OG13" t="str">
        <f t="shared" si="68"/>
        <v/>
      </c>
      <c r="OI13">
        <v>1</v>
      </c>
      <c r="OK13" t="str">
        <f>IF(OO13=0,"",IFERROR(VLOOKUP(OK$22&amp;$C13,'FPL FIX2'!$Z$1:$AC$500,MATCH("HOME",'FPL FIX2'!$Z$1:$AC$1,0),0),"")&amp;IFERROR(VLOOKUP(OK$22&amp;$C13,'FPL FIX2'!$AA$1:$AB$500,MATCH("AWAY",'FPL FIX2'!$AA$1:$AB$1,0),0),""))</f>
        <v>TOT</v>
      </c>
      <c r="OM13" t="str">
        <f t="shared" si="69"/>
        <v>H</v>
      </c>
      <c r="OO13">
        <v>1</v>
      </c>
      <c r="OQ13" t="s">
        <v>8</v>
      </c>
      <c r="OS13" t="str">
        <f t="shared" si="70"/>
        <v>H</v>
      </c>
      <c r="OU13">
        <v>1</v>
      </c>
      <c r="OW13" t="str">
        <f>IF(PA13=0,"",IFERROR(VLOOKUP(OW$22&amp;$C13,'FPL FIX2'!$Z$1:$AC$500,MATCH("HOME",'FPL FIX2'!$Z$1:$AC$1,0),0),"")&amp;IFERROR(VLOOKUP(OW$22&amp;$C13,'FPL FIX2'!$AA$1:$AB$500,MATCH("AWAY",'FPL FIX2'!$AA$1:$AB$1,0),0),""))</f>
        <v>BRE</v>
      </c>
      <c r="OY13" t="str">
        <f t="shared" si="71"/>
        <v>H</v>
      </c>
      <c r="PA13">
        <v>1</v>
      </c>
      <c r="PC13" t="str">
        <f>IF(PG13=0,"",IFERROR(VLOOKUP(PC$22&amp;$C13,'FPL FIX2'!$Z$1:$AC$500,MATCH("HOME",'FPL FIX2'!$Z$1:$AC$1,0),0),"")&amp;IFERROR(VLOOKUP(PC$22&amp;$C13,'FPL FIX2'!$AA$1:$AB$500,MATCH("AWAY",'FPL FIX2'!$AA$1:$AB$1,0),0),""))</f>
        <v/>
      </c>
      <c r="PE13" t="str">
        <f t="shared" si="72"/>
        <v/>
      </c>
      <c r="PG13">
        <v>1</v>
      </c>
      <c r="PI13" t="str">
        <f>IF(PM13=0,"",IFERROR(VLOOKUP(PI$22&amp;$C13,'FPL FIX2'!$Z$1:$AC$500,MATCH("HOME",'FPL FIX2'!$Z$1:$AC$1,0),0),"")&amp;IFERROR(VLOOKUP(PI$22&amp;$C13,'FPL FIX2'!$AA$1:$AB$500,MATCH("AWAY",'FPL FIX2'!$AA$1:$AB$1,0),0),""))</f>
        <v>lei</v>
      </c>
      <c r="PK13" t="str">
        <f t="shared" si="73"/>
        <v>A</v>
      </c>
      <c r="PM13">
        <v>1</v>
      </c>
      <c r="PO13" t="str">
        <f>IF(PS13=0,"",IFERROR(VLOOKUP(PO$22&amp;$C13,'FPL FIX2'!$Z$1:$AC$500,MATCH("HOME",'FPL FIX2'!$Z$1:$AC$1,0),0),"")&amp;IFERROR(VLOOKUP(PO$22&amp;$C13,'FPL FIX2'!$AA$1:$AB$500,MATCH("AWAY",'FPL FIX2'!$AA$1:$AB$1,0),0),""))</f>
        <v/>
      </c>
      <c r="PQ13" t="str">
        <f t="shared" si="74"/>
        <v/>
      </c>
      <c r="PS13">
        <v>1</v>
      </c>
      <c r="PU13" t="str">
        <f>IF(PY13=0,"",IFERROR(VLOOKUP(PU$22&amp;$C13,'FPL FIX2'!$Z$1:$AC$500,MATCH("HOME",'FPL FIX2'!$Z$1:$AC$1,0),0),"")&amp;IFERROR(VLOOKUP(PU$22&amp;$C13,'FPL FIX2'!$AA$1:$AB$500,MATCH("AWAY",'FPL FIX2'!$AA$1:$AB$1,0),0),""))</f>
        <v>AVL</v>
      </c>
      <c r="PW13" t="str">
        <f t="shared" si="75"/>
        <v>H</v>
      </c>
      <c r="PY13">
        <v>1</v>
      </c>
      <c r="QA13" t="str">
        <f>IF(QE13=0,"",IFERROR(VLOOKUP(QA$22&amp;$C13,'FPL FIX2'!$Z$1:$AC$500,MATCH("HOME",'FPL FIX2'!$Z$1:$AC$1,0),0),"")&amp;IFERROR(VLOOKUP(QA$22&amp;$C13,'FPL FIX2'!$AA$1:$AB$500,MATCH("AWAY",'FPL FIX2'!$AA$1:$AB$1,0),0),""))</f>
        <v/>
      </c>
      <c r="QC13" t="str">
        <f t="shared" si="76"/>
        <v/>
      </c>
      <c r="QE13">
        <v>1</v>
      </c>
      <c r="QG13" t="str">
        <f>IF(QK13=0,"",IFERROR(VLOOKUP(QG$22&amp;$C13,'FPL FIX2'!$Z$1:$AC$500,MATCH("HOME",'FPL FIX2'!$Z$1:$AC$1,0),0),"")&amp;IFERROR(VLOOKUP(QG$22&amp;$C13,'FPL FIX2'!$AA$1:$AB$500,MATCH("AWAY",'FPL FIX2'!$AA$1:$AB$1,0),0),""))</f>
        <v>sou</v>
      </c>
      <c r="QI13" t="str">
        <f t="shared" si="77"/>
        <v>A</v>
      </c>
      <c r="QK13">
        <v>1</v>
      </c>
      <c r="QM13" t="str">
        <f>IF(QQ13=0,"",IFERROR(VLOOKUP(QM$22&amp;$C13,'FPL FIX2'!$Z$1:$AC$500,MATCH("HOME",'FPL FIX2'!$Z$1:$AC$1,0),0),"")&amp;IFERROR(VLOOKUP(QM$22&amp;$C13,'FPL FIX2'!$AA$1:$AB$500,MATCH("AWAY",'FPL FIX2'!$AA$1:$AB$1,0),0),""))</f>
        <v/>
      </c>
      <c r="QO13" t="str">
        <f t="shared" si="78"/>
        <v/>
      </c>
      <c r="QQ13">
        <v>1</v>
      </c>
    </row>
    <row r="14" spans="1:459" x14ac:dyDescent="0.3">
      <c r="A14" s="158">
        <f t="shared" si="0"/>
        <v>13</v>
      </c>
      <c r="B14" t="s">
        <v>79</v>
      </c>
      <c r="C14" t="str">
        <f t="shared" si="1"/>
        <v>MCI</v>
      </c>
      <c r="D14" s="12" t="str">
        <f t="shared" si="2"/>
        <v>mci</v>
      </c>
      <c r="E14" t="str">
        <f>IF(I14=0,"",IFERROR(VLOOKUP(E$22&amp;$C14,'FPL FIX2'!$Z$1:$AC$500,MATCH("HOME",'FPL FIX2'!$Z$1:$AC$1,0),0),"")&amp;IFERROR(VLOOKUP(E$22&amp;$C14,'FPL FIX2'!$AA$1:$AB$500,MATCH("AWAY",'FPL FIX2'!$AA$1:$AB$1,0),0),""))</f>
        <v>whu</v>
      </c>
      <c r="G14" t="str">
        <f t="shared" si="3"/>
        <v>A</v>
      </c>
      <c r="I14">
        <v>1</v>
      </c>
      <c r="K14" t="str">
        <f>IF(O14=0,"",IFERROR(VLOOKUP(K$22&amp;$C14,'FPL FIX2'!$Z$1:$AC$500,MATCH("HOME",'FPL FIX2'!$Z$1:$AC$1,0),0),"")&amp;IFERROR(VLOOKUP(K$22&amp;$C14,'FPL FIX2'!$AA$1:$AB$500,MATCH("AWAY",'FPL FIX2'!$AA$1:$AB$1,0),0),""))</f>
        <v/>
      </c>
      <c r="M14" t="str">
        <f t="shared" si="4"/>
        <v/>
      </c>
      <c r="O14">
        <v>1</v>
      </c>
      <c r="Q14" t="str">
        <f>IF(U14=0,"",IFERROR(VLOOKUP(Q$22&amp;$C14,'FPL FIX2'!$Z$1:$AC$500,MATCH("HOME",'FPL FIX2'!$Z$1:$AC$1,0),0),"")&amp;IFERROR(VLOOKUP(Q$22&amp;$C14,'FPL FIX2'!$AA$1:$AB$500,MATCH("AWAY",'FPL FIX2'!$AA$1:$AB$1,0),0),""))</f>
        <v>BOU</v>
      </c>
      <c r="S14" t="str">
        <f t="shared" si="5"/>
        <v>H</v>
      </c>
      <c r="U14">
        <v>1</v>
      </c>
      <c r="W14" t="str">
        <f>IF(AA14=0,"",IFERROR(VLOOKUP(W$22&amp;$C14,'FPL FIX2'!$Z$1:$AC$500,MATCH("HOME",'FPL FIX2'!$Z$1:$AC$1,0),0),"")&amp;IFERROR(VLOOKUP(W$22&amp;$C14,'FPL FIX2'!$AA$1:$AB$500,MATCH("AWAY",'FPL FIX2'!$AA$1:$AB$1,0),0),""))</f>
        <v/>
      </c>
      <c r="Y14" t="str">
        <f t="shared" si="6"/>
        <v/>
      </c>
      <c r="AA14">
        <v>1</v>
      </c>
      <c r="AC14" t="str">
        <f>IF(AG14=0,"",IFERROR(VLOOKUP(AC$22&amp;$C14,'FPL FIX2'!$Z$1:$AC$500,MATCH("HOME",'FPL FIX2'!$Z$1:$AC$1,0),0),"")&amp;IFERROR(VLOOKUP(AC$22&amp;$C14,'FPL FIX2'!$AA$1:$AB$500,MATCH("AWAY",'FPL FIX2'!$AA$1:$AB$1,0),0),""))</f>
        <v>new</v>
      </c>
      <c r="AE14" t="str">
        <f t="shared" si="7"/>
        <v>A</v>
      </c>
      <c r="AG14">
        <v>1</v>
      </c>
      <c r="AI14" t="str">
        <f>IF(AM14=0,"",IFERROR(VLOOKUP(AI$22&amp;$C14,'FPL FIX2'!$Z$1:$AC$500,MATCH("HOME",'FPL FIX2'!$Z$1:$AC$1,0),0),"")&amp;IFERROR(VLOOKUP(AI$22&amp;$C14,'FPL FIX2'!$AA$1:$AB$500,MATCH("AWAY",'FPL FIX2'!$AA$1:$AB$1,0),0),""))</f>
        <v/>
      </c>
      <c r="AK14" t="str">
        <f t="shared" si="8"/>
        <v/>
      </c>
      <c r="AM14">
        <v>1</v>
      </c>
      <c r="AO14" t="str">
        <f>IF(AS14=0,"",IFERROR(VLOOKUP(AO$22&amp;$C14,'FPL FIX2'!$Z$1:$AC$500,MATCH("HOME",'FPL FIX2'!$Z$1:$AC$1,0),0),"")&amp;IFERROR(VLOOKUP(AO$22&amp;$C14,'FPL FIX2'!$AA$1:$AB$500,MATCH("AWAY",'FPL FIX2'!$AA$1:$AB$1,0),0),""))</f>
        <v>CRY</v>
      </c>
      <c r="AQ14" t="str">
        <f t="shared" si="9"/>
        <v>H</v>
      </c>
      <c r="AS14">
        <v>1</v>
      </c>
      <c r="AU14" t="str">
        <f>IF(AY14=0,"",IFERROR(VLOOKUP(AU$22&amp;$C14,'FPL FIX2'!$Z$1:$AC$500,MATCH("HOME",'FPL FIX2'!$Z$1:$AC$1,0),0),"")&amp;IFERROR(VLOOKUP(AU$22&amp;$C14,'FPL FIX2'!$AA$1:$AB$500,MATCH("AWAY",'FPL FIX2'!$AA$1:$AB$1,0),0),""))</f>
        <v/>
      </c>
      <c r="AW14" t="str">
        <f t="shared" si="10"/>
        <v/>
      </c>
      <c r="AY14">
        <v>1</v>
      </c>
      <c r="BA14" t="str">
        <f>IF(BE14=0,"",IFERROR(VLOOKUP(BA$22&amp;$C14,'FPL FIX2'!$Z$1:$AC$500,MATCH("HOME",'FPL FIX2'!$Z$1:$AC$1,0),0),"")&amp;IFERROR(VLOOKUP(BA$22&amp;$C14,'FPL FIX2'!$AA$1:$AB$500,MATCH("AWAY",'FPL FIX2'!$AA$1:$AB$1,0),0),""))</f>
        <v>NFO</v>
      </c>
      <c r="BC14" t="str">
        <f t="shared" si="11"/>
        <v>H</v>
      </c>
      <c r="BE14">
        <v>1</v>
      </c>
      <c r="BG14" t="str">
        <f>IF(BK14=0,"",IFERROR(VLOOKUP(BG$22&amp;$C14,'FPL FIX2'!$Z$1:$AC$500,MATCH("HOME",'FPL FIX2'!$Z$1:$AC$1,0),0),"")&amp;IFERROR(VLOOKUP(BG$22&amp;$C14,'FPL FIX2'!$AA$1:$AB$500,MATCH("AWAY",'FPL FIX2'!$AA$1:$AB$1,0),0),""))</f>
        <v/>
      </c>
      <c r="BI14" t="str">
        <f t="shared" si="12"/>
        <v/>
      </c>
      <c r="BK14">
        <v>1</v>
      </c>
      <c r="BM14" t="str">
        <f>IF(BQ14=0,"",IFERROR(VLOOKUP(BM$22&amp;$C14,'FPL FIX2'!$Z$1:$AC$500,MATCH("HOME",'FPL FIX2'!$Z$1:$AC$1,0),0),"")&amp;IFERROR(VLOOKUP(BM$22&amp;$C14,'FPL FIX2'!$AA$1:$AB$500,MATCH("AWAY",'FPL FIX2'!$AA$1:$AB$1,0),0),""))</f>
        <v>avl</v>
      </c>
      <c r="BO14" t="str">
        <f t="shared" si="13"/>
        <v>A</v>
      </c>
      <c r="BQ14">
        <v>1</v>
      </c>
      <c r="BS14" t="str">
        <f>IF(BW14=0,"",IFERROR(VLOOKUP(BS$22&amp;$C14,'FPL FIX2'!$Z$1:$AC$500,MATCH("HOME",'FPL FIX2'!$Z$1:$AC$1,0),0),"")&amp;IFERROR(VLOOKUP(BS$22&amp;$C14,'FPL FIX2'!$AA$1:$AB$500,MATCH("AWAY",'FPL FIX2'!$AA$1:$AB$1,0),0),""))</f>
        <v/>
      </c>
      <c r="BU14" t="str">
        <f t="shared" si="14"/>
        <v/>
      </c>
      <c r="BW14">
        <v>1</v>
      </c>
      <c r="BY14" t="str">
        <f>IF(CC14=0,"",IFERROR(VLOOKUP(BY$22&amp;$C14,'FPL FIX2'!$Z$1:$AC$500,MATCH("HOME",'FPL FIX2'!$Z$1:$AC$1,0),0),"")&amp;IFERROR(VLOOKUP(BY$22&amp;$C14,'FPL FIX2'!$AA$1:$AB$500,MATCH("AWAY",'FPL FIX2'!$AA$1:$AB$1,0),0),""))</f>
        <v/>
      </c>
      <c r="CA14" t="str">
        <f t="shared" si="15"/>
        <v/>
      </c>
      <c r="CC14">
        <v>1</v>
      </c>
      <c r="CE14" t="str">
        <f>IF(CI14=0,"",IFERROR(VLOOKUP(CE$22&amp;$C14,'FPL FIX2'!$Z$1:$AC$500,MATCH("HOME",'FPL FIX2'!$Z$1:$AC$1,0),0),"")&amp;IFERROR(VLOOKUP(CE$22&amp;$C14,'FPL FIX2'!$AA$1:$AB$500,MATCH("AWAY",'FPL FIX2'!$AA$1:$AB$1,0),0),""))</f>
        <v/>
      </c>
      <c r="CG14" t="str">
        <f t="shared" si="16"/>
        <v/>
      </c>
      <c r="CI14">
        <v>1</v>
      </c>
      <c r="CK14" t="str">
        <f>IF(CO14=0,"",IFERROR(VLOOKUP(CK$22&amp;$C14,'FPL FIX2'!$Z$1:$AC$500,MATCH("HOME",'FPL FIX2'!$Z$1:$AC$1,0),0),"")&amp;IFERROR(VLOOKUP(CK$22&amp;$C14,'FPL FIX2'!$AA$1:$AB$500,MATCH("AWAY",'FPL FIX2'!$AA$1:$AB$1,0),0),""))</f>
        <v>wol</v>
      </c>
      <c r="CM14" t="str">
        <f t="shared" si="17"/>
        <v>A</v>
      </c>
      <c r="CO14">
        <v>1</v>
      </c>
      <c r="CQ14" t="str">
        <f>IF(CU14=0,"",IFERROR(VLOOKUP(CQ$22&amp;$C14,'FPL FIX2'!$Z$1:$AC$500,MATCH("HOME",'FPL FIX2'!$Z$1:$AC$1,0),0),"")&amp;IFERROR(VLOOKUP(CQ$22&amp;$C14,'FPL FIX2'!$AA$1:$AB$500,MATCH("AWAY",'FPL FIX2'!$AA$1:$AB$1,0),0),""))</f>
        <v/>
      </c>
      <c r="CS14" t="str">
        <f t="shared" si="18"/>
        <v/>
      </c>
      <c r="CU14">
        <v>1</v>
      </c>
      <c r="CW14" t="str">
        <f>IF(DA14=0,"",IFERROR(VLOOKUP(CW$22&amp;$C14,'FPL FIX2'!$Z$1:$AC$500,MATCH("HOME",'FPL FIX2'!$Z$1:$AC$1,0),0),"")&amp;IFERROR(VLOOKUP(CW$22&amp;$C14,'FPL FIX2'!$AA$1:$AB$500,MATCH("AWAY",'FPL FIX2'!$AA$1:$AB$1,0),0),""))</f>
        <v>MUN</v>
      </c>
      <c r="CY14" t="str">
        <f t="shared" si="19"/>
        <v>H</v>
      </c>
      <c r="DA14">
        <v>1</v>
      </c>
      <c r="DC14" t="str">
        <f>IF(DG14=0,"",IFERROR(VLOOKUP(DC$22&amp;$C14,'FPL FIX2'!$Z$1:$AC$500,MATCH("HOME",'FPL FIX2'!$Z$1:$AC$1,0),0),"")&amp;IFERROR(VLOOKUP(DC$22&amp;$C14,'FPL FIX2'!$AA$1:$AB$500,MATCH("AWAY",'FPL FIX2'!$AA$1:$AB$1,0),0),""))</f>
        <v/>
      </c>
      <c r="DE14" t="str">
        <f t="shared" si="20"/>
        <v/>
      </c>
      <c r="DG14">
        <v>1</v>
      </c>
      <c r="DI14" t="str">
        <f>IF(DM14=0,"",IFERROR(VLOOKUP(DI$22&amp;$C14,'FPL FIX2'!$Z$1:$AC$500,MATCH("HOME",'FPL FIX2'!$Z$1:$AC$1,0),0),"")&amp;IFERROR(VLOOKUP(DI$22&amp;$C14,'FPL FIX2'!$AA$1:$AB$500,MATCH("AWAY",'FPL FIX2'!$AA$1:$AB$1,0),0),""))</f>
        <v>SOU</v>
      </c>
      <c r="DK14" t="str">
        <f t="shared" si="21"/>
        <v>H</v>
      </c>
      <c r="DM14">
        <v>1</v>
      </c>
      <c r="DO14" t="str">
        <f>IF(DS14=0,"",IFERROR(VLOOKUP(DO$22&amp;$C14,'FPL FIX2'!$Z$1:$AC$500,MATCH("HOME",'FPL FIX2'!$Z$1:$AC$1,0),0),"")&amp;IFERROR(VLOOKUP(DO$22&amp;$C14,'FPL FIX2'!$AA$1:$AB$500,MATCH("AWAY",'FPL FIX2'!$AA$1:$AB$1,0),0),""))</f>
        <v/>
      </c>
      <c r="DQ14" t="str">
        <f t="shared" si="22"/>
        <v/>
      </c>
      <c r="DS14">
        <v>1</v>
      </c>
      <c r="DU14" t="str">
        <f>IF(DY14=0,"",IFERROR(VLOOKUP(DU$22&amp;$C14,'FPL FIX2'!$Z$1:$AC$500,MATCH("HOME",'FPL FIX2'!$Z$1:$AC$1,0),0),"")&amp;IFERROR(VLOOKUP(DU$22&amp;$C14,'FPL FIX2'!$AA$1:$AB$500,MATCH("AWAY",'FPL FIX2'!$AA$1:$AB$1,0),0),""))</f>
        <v>liv</v>
      </c>
      <c r="DW14" t="str">
        <f t="shared" si="23"/>
        <v>A</v>
      </c>
      <c r="DY14">
        <v>1</v>
      </c>
      <c r="EA14" t="str">
        <f>IF(EE14=0,"",IFERROR(VLOOKUP(EA$22&amp;$C14,'FPL FIX2'!$Z$1:$AC$500,MATCH("HOME",'FPL FIX2'!$Z$1:$AC$1,0),0),"")&amp;IFERROR(VLOOKUP(EA$22&amp;$C14,'FPL FIX2'!$AA$1:$AB$500,MATCH("AWAY",'FPL FIX2'!$AA$1:$AB$1,0),0),""))</f>
        <v/>
      </c>
      <c r="EC14" t="str">
        <f t="shared" si="24"/>
        <v/>
      </c>
      <c r="EE14">
        <v>1</v>
      </c>
      <c r="EG14" t="str">
        <f>IF(EK14=0,"",IFERROR(VLOOKUP(EG$22&amp;$C14,'FPL FIX2'!$Z$1:$AC$500,MATCH("HOME",'FPL FIX2'!$Z$1:$AC$1,0),0),"")&amp;IFERROR(VLOOKUP(EG$22&amp;$C14,'FPL FIX2'!$AA$1:$AB$500,MATCH("AWAY",'FPL FIX2'!$AA$1:$AB$1,0),0),""))</f>
        <v/>
      </c>
      <c r="EI14" t="str">
        <f t="shared" si="25"/>
        <v/>
      </c>
      <c r="EK14">
        <v>1</v>
      </c>
      <c r="EM14" t="str">
        <f>IF(EQ14=0,"",IFERROR(VLOOKUP(EM$22&amp;$C14,'FPL FIX2'!$Z$1:$AC$500,MATCH("HOME",'FPL FIX2'!$Z$1:$AC$1,0),0),"")&amp;IFERROR(VLOOKUP(EM$22&amp;$C14,'FPL FIX2'!$AA$1:$AB$500,MATCH("AWAY",'FPL FIX2'!$AA$1:$AB$1,0),0),""))</f>
        <v/>
      </c>
      <c r="EO14" t="str">
        <f t="shared" si="26"/>
        <v/>
      </c>
      <c r="EQ14">
        <v>1</v>
      </c>
      <c r="ES14" t="str">
        <f>IF(EW14=0,"",IFERROR(VLOOKUP(ES$22&amp;$C14,'FPL FIX2'!$Z$1:$AC$500,MATCH("HOME",'FPL FIX2'!$Z$1:$AC$1,0),0),"")&amp;IFERROR(VLOOKUP(ES$22&amp;$C14,'FPL FIX2'!$AA$1:$AB$500,MATCH("AWAY",'FPL FIX2'!$AA$1:$AB$1,0),0),""))</f>
        <v>BHA</v>
      </c>
      <c r="EU14" t="str">
        <f t="shared" si="27"/>
        <v>H</v>
      </c>
      <c r="EW14">
        <v>1</v>
      </c>
      <c r="EY14" t="str">
        <f>IF(FC14=0,"",IFERROR(VLOOKUP(EY$22&amp;$C14,'FPL FIX2'!$Z$1:$AC$500,MATCH("HOME",'FPL FIX2'!$Z$1:$AC$1,0),0),"")&amp;IFERROR(VLOOKUP(EY$22&amp;$C14,'FPL FIX2'!$AA$1:$AB$500,MATCH("AWAY",'FPL FIX2'!$AA$1:$AB$1,0),0),""))</f>
        <v/>
      </c>
      <c r="FA14" t="str">
        <f t="shared" si="28"/>
        <v/>
      </c>
      <c r="FC14">
        <v>1</v>
      </c>
      <c r="FE14" t="str">
        <f>IF(FI14=0,"",IFERROR(VLOOKUP(FE$22&amp;$C14,'FPL FIX2'!$Z$1:$AC$500,MATCH("HOME",'FPL FIX2'!$Z$1:$AC$1,0),0),"")&amp;IFERROR(VLOOKUP(FE$22&amp;$C14,'FPL FIX2'!$AA$1:$AB$500,MATCH("AWAY",'FPL FIX2'!$AA$1:$AB$1,0),0),""))</f>
        <v>lei</v>
      </c>
      <c r="FG14" t="str">
        <f t="shared" si="29"/>
        <v>A</v>
      </c>
      <c r="FI14">
        <v>1</v>
      </c>
      <c r="FK14" t="str">
        <f>IF(FO14=0,"",IFERROR(VLOOKUP(FK$22&amp;$C14,'FPL FIX2'!$Z$1:$AC$500,MATCH("HOME",'FPL FIX2'!$Z$1:$AC$1,0),0),"")&amp;IFERROR(VLOOKUP(FK$22&amp;$C14,'FPL FIX2'!$AA$1:$AB$500,MATCH("AWAY",'FPL FIX2'!$AA$1:$AB$1,0),0),""))</f>
        <v/>
      </c>
      <c r="FM14" t="str">
        <f t="shared" si="30"/>
        <v/>
      </c>
      <c r="FO14">
        <v>1</v>
      </c>
      <c r="FQ14" t="str">
        <f>IF(FU14=0,"",IFERROR(VLOOKUP(FQ$22&amp;$C14,'FPL FIX2'!$Z$1:$AC$500,MATCH("HOME",'FPL FIX2'!$Z$1:$AC$1,0),0),"")&amp;IFERROR(VLOOKUP(FQ$22&amp;$C14,'FPL FIX2'!$AA$1:$AB$500,MATCH("AWAY",'FPL FIX2'!$AA$1:$AB$1,0),0),""))</f>
        <v>FUL</v>
      </c>
      <c r="FS14" t="str">
        <f t="shared" si="31"/>
        <v>H</v>
      </c>
      <c r="FU14">
        <v>1</v>
      </c>
      <c r="FW14" t="str">
        <f>IF(GA14=0,"",IFERROR(VLOOKUP(FW$22&amp;$C14,'FPL FIX2'!$Z$1:$AC$500,MATCH("HOME",'FPL FIX2'!$Z$1:$AC$1,0),0),"")&amp;IFERROR(VLOOKUP(FW$22&amp;$C14,'FPL FIX2'!$AA$1:$AB$500,MATCH("AWAY",'FPL FIX2'!$AA$1:$AB$1,0),0),""))</f>
        <v/>
      </c>
      <c r="FY14" t="str">
        <f t="shared" si="32"/>
        <v/>
      </c>
      <c r="GA14">
        <v>1</v>
      </c>
      <c r="GC14" t="str">
        <f>IF(GG14=0,"",IFERROR(VLOOKUP(GC$22&amp;$C14,'FPL FIX2'!$Z$1:$AC$500,MATCH("HOME",'FPL FIX2'!$Z$1:$AC$1,0),0),"")&amp;IFERROR(VLOOKUP(GC$22&amp;$C14,'FPL FIX2'!$AA$1:$AB$500,MATCH("AWAY",'FPL FIX2'!$AA$1:$AB$1,0),0),""))</f>
        <v>BRE</v>
      </c>
      <c r="GE14" t="str">
        <f t="shared" si="33"/>
        <v>H</v>
      </c>
      <c r="GG14">
        <v>1</v>
      </c>
      <c r="GI14" t="str">
        <f>IF(GM14=0,"",IFERROR(VLOOKUP(GI$22&amp;$C14,'FPL FIX2'!$Z$1:$AC$500,MATCH("HOME",'FPL FIX2'!$Z$1:$AC$1,0),0),"")&amp;IFERROR(VLOOKUP(GI$22&amp;$C14,'FPL FIX2'!$AA$1:$AB$500,MATCH("AWAY",'FPL FIX2'!$AA$1:$AB$1,0),0),""))</f>
        <v/>
      </c>
      <c r="GK14" t="str">
        <f t="shared" si="34"/>
        <v/>
      </c>
      <c r="GM14">
        <v>1</v>
      </c>
      <c r="GO14" t="str">
        <f>IF(GS14=0,"",IFERROR(VLOOKUP(GO$22&amp;$C14,'FPL FIX2'!$Z$1:$AC$500,MATCH("HOME",'FPL FIX2'!$Z$1:$AC$1,0),0),"")&amp;IFERROR(VLOOKUP(GO$22&amp;$C14,'FPL FIX2'!$AA$1:$AB$500,MATCH("AWAY",'FPL FIX2'!$AA$1:$AB$1,0),0),""))</f>
        <v>lee</v>
      </c>
      <c r="GQ14" t="str">
        <f t="shared" si="35"/>
        <v>A</v>
      </c>
      <c r="GS14">
        <v>1</v>
      </c>
      <c r="GU14" t="str">
        <f>IF(GY14=0,"",IFERROR(VLOOKUP(GU$22&amp;$C14,'FPL FIX2'!$Z$1:$AC$500,MATCH("HOME",'FPL FIX2'!$Z$1:$AC$1,0),0),"")&amp;IFERROR(VLOOKUP(GU$22&amp;$C14,'FPL FIX2'!$AA$1:$AB$500,MATCH("AWAY",'FPL FIX2'!$AA$1:$AB$1,0),0),""))</f>
        <v/>
      </c>
      <c r="GW14" t="str">
        <f t="shared" si="36"/>
        <v/>
      </c>
      <c r="GY14">
        <v>1</v>
      </c>
      <c r="HA14" t="str">
        <f>IF(HE14=0,"",IFERROR(VLOOKUP(HA$22&amp;$C14,'FPL FIX2'!$Z$1:$AC$500,MATCH("HOME",'FPL FIX2'!$Z$1:$AC$1,0),0),"")&amp;IFERROR(VLOOKUP(HA$22&amp;$C14,'FPL FIX2'!$AA$1:$AB$500,MATCH("AWAY",'FPL FIX2'!$AA$1:$AB$1,0),0),""))</f>
        <v>EVE</v>
      </c>
      <c r="HC14" t="str">
        <f t="shared" si="37"/>
        <v>H</v>
      </c>
      <c r="HE14">
        <v>1</v>
      </c>
      <c r="HG14" t="str">
        <f>IF(HK14=0,"",IFERROR(VLOOKUP(HG$22&amp;$C14,'FPL FIX2'!$Z$1:$AC$500,MATCH("HOME",'FPL FIX2'!$Z$1:$AC$1,0),0),"")&amp;IFERROR(VLOOKUP(HG$22&amp;$C14,'FPL FIX2'!$AA$1:$AB$500,MATCH("AWAY",'FPL FIX2'!$AA$1:$AB$1,0),0),""))</f>
        <v/>
      </c>
      <c r="HI14" t="str">
        <f t="shared" si="38"/>
        <v/>
      </c>
      <c r="HK14">
        <v>1</v>
      </c>
      <c r="HM14" t="str">
        <f>IF(HQ14=0,"",IFERROR(VLOOKUP(HM$22&amp;$C14,'FPL FIX2'!$Z$1:$AC$500,MATCH("HOME",'FPL FIX2'!$Z$1:$AC$1,0),0),"")&amp;IFERROR(VLOOKUP(HM$22&amp;$C14,'FPL FIX2'!$AA$1:$AB$500,MATCH("AWAY",'FPL FIX2'!$AA$1:$AB$1,0),0),""))</f>
        <v>che</v>
      </c>
      <c r="HO14" t="str">
        <f t="shared" si="39"/>
        <v>A</v>
      </c>
      <c r="HQ14">
        <v>1</v>
      </c>
      <c r="HS14" t="str">
        <f>IF(HW14=0,"",IFERROR(VLOOKUP(HS$22&amp;$C14,'FPL FIX2'!$Z$1:$AC$500,MATCH("HOME",'FPL FIX2'!$Z$1:$AC$1,0),0),"")&amp;IFERROR(VLOOKUP(HS$22&amp;$C14,'FPL FIX2'!$AA$1:$AB$500,MATCH("AWAY",'FPL FIX2'!$AA$1:$AB$1,0),0),""))</f>
        <v/>
      </c>
      <c r="HU14" t="str">
        <f t="shared" si="40"/>
        <v/>
      </c>
      <c r="HW14">
        <v>1</v>
      </c>
      <c r="HY14" t="str">
        <f>IF(IC14=0,"",IFERROR(VLOOKUP(HY$22&amp;$C14,'FPL FIX2'!$Z$1:$AC$500,MATCH("HOME",'FPL FIX2'!$Z$1:$AC$1,0),0),"")&amp;IFERROR(VLOOKUP(HY$22&amp;$C14,'FPL FIX2'!$AA$1:$AB$500,MATCH("AWAY",'FPL FIX2'!$AA$1:$AB$1,0),0),""))</f>
        <v>mun</v>
      </c>
      <c r="IA14" t="str">
        <f t="shared" si="41"/>
        <v>A</v>
      </c>
      <c r="IC14">
        <v>1</v>
      </c>
      <c r="IE14" t="str">
        <f>IF(II14=0,"",IFERROR(VLOOKUP(IE$22&amp;$C14,'FPL FIX2'!$Z$1:$AC$500,MATCH("HOME",'FPL FIX2'!$Z$1:$AC$1,0),0),"")&amp;IFERROR(VLOOKUP(IE$22&amp;$C14,'FPL FIX2'!$AA$1:$AB$500,MATCH("AWAY",'FPL FIX2'!$AA$1:$AB$1,0),0),""))</f>
        <v>TOT</v>
      </c>
      <c r="IG14" t="str">
        <f t="shared" si="42"/>
        <v>H</v>
      </c>
      <c r="II14">
        <v>1</v>
      </c>
      <c r="IK14" t="str">
        <f>IF(IO14=0,"",IFERROR(VLOOKUP(IK$22&amp;$C14,'FPL FIX2'!$Z$1:$AC$500,MATCH("HOME",'FPL FIX2'!$Z$1:$AC$1,0),0),"")&amp;IFERROR(VLOOKUP(IK$22&amp;$C14,'FPL FIX2'!$AA$1:$AB$500,MATCH("AWAY",'FPL FIX2'!$AA$1:$AB$1,0),0),""))</f>
        <v>WOL</v>
      </c>
      <c r="IM14" t="str">
        <f t="shared" si="43"/>
        <v>H</v>
      </c>
      <c r="IO14">
        <v>1</v>
      </c>
      <c r="IQ14" t="str">
        <f>IF(IU14=0,"",IFERROR(VLOOKUP(IQ$22&amp;$C14,'FPL FIX2'!$Z$1:$AC$500,MATCH("HOME",'FPL FIX2'!$Z$1:$AC$1,0),0),"")&amp;IFERROR(VLOOKUP(IQ$22&amp;$C14,'FPL FIX2'!$AA$1:$AB$500,MATCH("AWAY",'FPL FIX2'!$AA$1:$AB$1,0),0),""))</f>
        <v/>
      </c>
      <c r="IS14" t="str">
        <f t="shared" si="44"/>
        <v/>
      </c>
      <c r="IU14">
        <v>1</v>
      </c>
      <c r="IW14" t="str">
        <f>IF(JA14=0,"",IFERROR(VLOOKUP(IW$22&amp;$C14,'FPL FIX2'!$Z$1:$AC$500,MATCH("HOME",'FPL FIX2'!$Z$1:$AC$1,0),0),"")&amp;IFERROR(VLOOKUP(IW$22&amp;$C14,'FPL FIX2'!$AA$1:$AB$500,MATCH("AWAY",'FPL FIX2'!$AA$1:$AB$1,0),0),""))</f>
        <v>tot</v>
      </c>
      <c r="IY14" t="str">
        <f t="shared" si="45"/>
        <v>A</v>
      </c>
      <c r="JA14">
        <v>1</v>
      </c>
      <c r="JC14" t="str">
        <f>IF(JG14=0,"",IFERROR(VLOOKUP(JC$22&amp;$C14,'FPL FIX2'!$Z$1:$AC$500,MATCH("HOME",'FPL FIX2'!$Z$1:$AC$1,0),0),"")&amp;IFERROR(VLOOKUP(JC$22&amp;$C14,'FPL FIX2'!$AA$1:$AB$500,MATCH("AWAY",'FPL FIX2'!$AA$1:$AB$1,0),0),""))</f>
        <v/>
      </c>
      <c r="JE14" t="str">
        <f t="shared" si="46"/>
        <v/>
      </c>
      <c r="JG14">
        <v>1</v>
      </c>
      <c r="JI14" t="str">
        <f>IF(JM14=0,"",IFERROR(VLOOKUP(JI$22&amp;$C14,'FPL FIX2'!$Z$1:$AC$500,MATCH("HOME",'FPL FIX2'!$Z$1:$AC$1,0),0),"")&amp;IFERROR(VLOOKUP(JI$22&amp;$C14,'FPL FIX2'!$AA$1:$AB$500,MATCH("AWAY",'FPL FIX2'!$AA$1:$AB$1,0),0),""))</f>
        <v>AVL</v>
      </c>
      <c r="JK14" t="str">
        <f t="shared" si="47"/>
        <v>H</v>
      </c>
      <c r="JM14">
        <v>1</v>
      </c>
      <c r="JO14" t="str">
        <f>IF(JS14=0,"",IFERROR(VLOOKUP(JO$22&amp;$C14,'FPL FIX2'!$Z$1:$AC$500,MATCH("HOME",'FPL FIX2'!$Z$1:$AC$1,0),0),"")&amp;IFERROR(VLOOKUP(JO$22&amp;$C14,'FPL FIX2'!$AA$1:$AB$500,MATCH("AWAY",'FPL FIX2'!$AA$1:$AB$1,0),0),""))</f>
        <v>ars</v>
      </c>
      <c r="JQ14" t="str">
        <f t="shared" si="48"/>
        <v>A</v>
      </c>
      <c r="JS14">
        <v>1</v>
      </c>
      <c r="JU14" t="str">
        <f>IF(JY14=0,"",IFERROR(VLOOKUP(JU$22&amp;$C14,'FPL FIX2'!$Z$1:$AC$500,MATCH("HOME",'FPL FIX2'!$Z$1:$AC$1,0),0),"")&amp;IFERROR(VLOOKUP(JU$22&amp;$C14,'FPL FIX2'!$AA$1:$AB$500,MATCH("AWAY",'FPL FIX2'!$AA$1:$AB$1,0),0),""))</f>
        <v>nfo</v>
      </c>
      <c r="JW14" t="str">
        <f t="shared" si="49"/>
        <v>A</v>
      </c>
      <c r="JY14">
        <v>1</v>
      </c>
      <c r="KA14" t="str">
        <f>IF(KE14=0,"",IFERROR(VLOOKUP(KA$22&amp;$C14,'FPL FIX2'!$Z$1:$AC$500,MATCH("HOME",'FPL FIX2'!$Z$1:$AC$1,0),0),"")&amp;IFERROR(VLOOKUP(KA$22&amp;$C14,'FPL FIX2'!$AA$1:$AB$500,MATCH("AWAY",'FPL FIX2'!$AA$1:$AB$1,0),0),""))</f>
        <v/>
      </c>
      <c r="KC14" t="str">
        <f t="shared" si="50"/>
        <v/>
      </c>
      <c r="KE14">
        <v>1</v>
      </c>
      <c r="KG14" t="str">
        <f>IF(KK14=0,"",IFERROR(VLOOKUP(KG$22&amp;$C14,'FPL FIX2'!$Z$1:$AC$500,MATCH("HOME",'FPL FIX2'!$Z$1:$AC$1,0),0),"")&amp;IFERROR(VLOOKUP(KG$22&amp;$C14,'FPL FIX2'!$AA$1:$AB$500,MATCH("AWAY",'FPL FIX2'!$AA$1:$AB$1,0),0),""))</f>
        <v>bou</v>
      </c>
      <c r="KI14" t="str">
        <f t="shared" si="51"/>
        <v>A</v>
      </c>
      <c r="KK14">
        <v>1</v>
      </c>
      <c r="KM14" t="str">
        <f>IF(KQ14=0,"",IFERROR(VLOOKUP(KM$22&amp;$C14,'FPL FIX2'!$Z$1:$AC$500,MATCH("HOME",'FPL FIX2'!$Z$1:$AC$1,0),0),"")&amp;IFERROR(VLOOKUP(KM$22&amp;$C14,'FPL FIX2'!$AA$1:$AB$500,MATCH("AWAY",'FPL FIX2'!$AA$1:$AB$1,0),0),""))</f>
        <v/>
      </c>
      <c r="KO14" t="str">
        <f t="shared" si="52"/>
        <v/>
      </c>
      <c r="KQ14">
        <v>1</v>
      </c>
      <c r="KS14" t="str">
        <f>IF(KW14=0,"",IFERROR(VLOOKUP(KS$22&amp;$C14,'FPL FIX2'!$Z$1:$AC$500,MATCH("HOME",'FPL FIX2'!$Z$1:$AC$1,0),0),"")&amp;IFERROR(VLOOKUP(KS$22&amp;$C14,'FPL FIX2'!$AA$1:$AB$500,MATCH("AWAY",'FPL FIX2'!$AA$1:$AB$1,0),0),""))</f>
        <v>NEW</v>
      </c>
      <c r="KU14" t="str">
        <f t="shared" si="53"/>
        <v>H</v>
      </c>
      <c r="KW14">
        <v>1</v>
      </c>
      <c r="KY14" t="str">
        <f>IF(LC14=0,"",IFERROR(VLOOKUP(KY$22&amp;$C14,'FPL FIX2'!$Z$1:$AC$500,MATCH("HOME",'FPL FIX2'!$Z$1:$AC$1,0),0),"")&amp;IFERROR(VLOOKUP(KY$22&amp;$C14,'FPL FIX2'!$AA$1:$AB$500,MATCH("AWAY",'FPL FIX2'!$AA$1:$AB$1,0),0),""))</f>
        <v/>
      </c>
      <c r="LA14" t="str">
        <f t="shared" si="54"/>
        <v/>
      </c>
      <c r="LC14">
        <v>1</v>
      </c>
      <c r="LE14" t="str">
        <f>IF(LI14=0,"",IFERROR(VLOOKUP(LE$22&amp;$C14,'FPL FIX2'!$Z$1:$AC$500,MATCH("HOME",'FPL FIX2'!$Z$1:$AC$1,0),0),"")&amp;IFERROR(VLOOKUP(LE$22&amp;$C14,'FPL FIX2'!$AA$1:$AB$500,MATCH("AWAY",'FPL FIX2'!$AA$1:$AB$1,0),0),""))</f>
        <v>cry</v>
      </c>
      <c r="LG14" t="str">
        <f t="shared" si="55"/>
        <v>A</v>
      </c>
      <c r="LI14">
        <v>1</v>
      </c>
      <c r="LK14" t="str">
        <f>IF(LO14=0,"",IFERROR(VLOOKUP(LK$22&amp;$C14,'FPL FIX2'!$Z$1:$AC$500,MATCH("HOME",'FPL FIX2'!$Z$1:$AC$1,0),0),"")&amp;IFERROR(VLOOKUP(LK$22&amp;$C14,'FPL FIX2'!$AA$1:$AB$500,MATCH("AWAY",'FPL FIX2'!$AA$1:$AB$1,0),0),""))</f>
        <v/>
      </c>
      <c r="LM14" t="str">
        <f t="shared" si="56"/>
        <v/>
      </c>
      <c r="LO14">
        <v>1</v>
      </c>
      <c r="LQ14" t="str">
        <f>IF(LU14=0,"",IFERROR(VLOOKUP(LQ$22&amp;$C14,'FPL FIX2'!$Z$1:$AC$500,MATCH("HOME",'FPL FIX2'!$Z$1:$AC$1,0),0),"")&amp;IFERROR(VLOOKUP(LQ$22&amp;$C14,'FPL FIX2'!$AA$1:$AB$500,MATCH("AWAY",'FPL FIX2'!$AA$1:$AB$1,0),0),""))</f>
        <v/>
      </c>
      <c r="LS14" t="str">
        <f t="shared" si="57"/>
        <v/>
      </c>
      <c r="LU14">
        <v>1</v>
      </c>
      <c r="LW14" t="str">
        <f>IF(MA14=0,"",IFERROR(VLOOKUP(LW$22&amp;$C14,'FPL FIX2'!$Z$1:$AC$500,MATCH("HOME",'FPL FIX2'!$Z$1:$AC$1,0),0),"")&amp;IFERROR(VLOOKUP(LW$22&amp;$C14,'FPL FIX2'!$AA$1:$AB$500,MATCH("AWAY",'FPL FIX2'!$AA$1:$AB$1,0),0),""))</f>
        <v/>
      </c>
      <c r="LY14" t="str">
        <f t="shared" si="58"/>
        <v/>
      </c>
      <c r="MA14">
        <v>1</v>
      </c>
      <c r="MC14" t="str">
        <f>IF(MG14=0,"",IFERROR(VLOOKUP(MC$22&amp;$C14,'FPL FIX2'!$Z$1:$AC$500,MATCH("HOME",'FPL FIX2'!$Z$1:$AC$1,0),0),"")&amp;IFERROR(VLOOKUP(MC$22&amp;$C14,'FPL FIX2'!$AA$1:$AB$500,MATCH("AWAY",'FPL FIX2'!$AA$1:$AB$1,0),0),""))</f>
        <v>LIV</v>
      </c>
      <c r="ME14" t="str">
        <f t="shared" si="59"/>
        <v>H</v>
      </c>
      <c r="MG14">
        <v>1</v>
      </c>
      <c r="MI14" t="str">
        <f>IF(MM14=0,"",IFERROR(VLOOKUP(MI$22&amp;$C14,'FPL FIX2'!$Z$1:$AC$500,MATCH("HOME",'FPL FIX2'!$Z$1:$AC$1,0),0),"")&amp;IFERROR(VLOOKUP(MI$22&amp;$C14,'FPL FIX2'!$AA$1:$AB$500,MATCH("AWAY",'FPL FIX2'!$AA$1:$AB$1,0),0),""))</f>
        <v/>
      </c>
      <c r="MK14" t="str">
        <f t="shared" si="60"/>
        <v/>
      </c>
      <c r="MM14">
        <v>1</v>
      </c>
      <c r="MO14" t="str">
        <f>IF(MS14=0,"",IFERROR(VLOOKUP(MO$22&amp;$C14,'FPL FIX2'!$Z$1:$AC$500,MATCH("HOME",'FPL FIX2'!$Z$1:$AC$1,0),0),"")&amp;IFERROR(VLOOKUP(MO$22&amp;$C14,'FPL FIX2'!$AA$1:$AB$500,MATCH("AWAY",'FPL FIX2'!$AA$1:$AB$1,0),0),""))</f>
        <v>sou</v>
      </c>
      <c r="MQ14" t="str">
        <f t="shared" si="61"/>
        <v>A</v>
      </c>
      <c r="MS14">
        <v>1</v>
      </c>
      <c r="MU14" t="str">
        <f>IF(MY14=0,"",IFERROR(VLOOKUP(MU$22&amp;$C14,'FPL FIX2'!$Z$1:$AC$500,MATCH("HOME",'FPL FIX2'!$Z$1:$AC$1,0),0),"")&amp;IFERROR(VLOOKUP(MU$22&amp;$C14,'FPL FIX2'!$AA$1:$AB$500,MATCH("AWAY",'FPL FIX2'!$AA$1:$AB$1,0),0),""))</f>
        <v/>
      </c>
      <c r="MW14" t="str">
        <f t="shared" si="62"/>
        <v/>
      </c>
      <c r="MY14">
        <v>1</v>
      </c>
      <c r="NA14" t="str">
        <f>IF(NE14=0,"",IFERROR(VLOOKUP(NA$22&amp;$C14,'FPL FIX2'!$Z$1:$AC$500,MATCH("HOME",'FPL FIX2'!$Z$1:$AC$1,0),0),"")&amp;IFERROR(VLOOKUP(NA$22&amp;$C14,'FPL FIX2'!$AA$1:$AB$500,MATCH("AWAY",'FPL FIX2'!$AA$1:$AB$1,0),0),""))</f>
        <v>LEI</v>
      </c>
      <c r="NC14" t="str">
        <f t="shared" si="63"/>
        <v>H</v>
      </c>
      <c r="NE14">
        <v>1</v>
      </c>
      <c r="NG14" t="str">
        <f>IF(NK14=0,"",IFERROR(VLOOKUP(NG$22&amp;$C14,'FPL FIX2'!$Z$1:$AC$500,MATCH("HOME",'FPL FIX2'!$Z$1:$AC$1,0),0),"")&amp;IFERROR(VLOOKUP(NG$22&amp;$C14,'FPL FIX2'!$AA$1:$AB$500,MATCH("AWAY",'FPL FIX2'!$AA$1:$AB$1,0),0),""))</f>
        <v/>
      </c>
      <c r="NI14" t="str">
        <f t="shared" si="64"/>
        <v/>
      </c>
      <c r="NK14">
        <v>1</v>
      </c>
      <c r="NM14" t="str">
        <f>IF(NQ14=0,"",IFERROR(VLOOKUP(NM$22&amp;$C14,'FPL FIX2'!$Z$1:$AC$500,MATCH("HOME",'FPL FIX2'!$Z$1:$AC$1,0),0),"")&amp;IFERROR(VLOOKUP(NM$22&amp;$C14,'FPL FIX2'!$AA$1:$AB$500,MATCH("AWAY",'FPL FIX2'!$AA$1:$AB$1,0),0),""))</f>
        <v/>
      </c>
      <c r="NO14" t="str">
        <f t="shared" si="65"/>
        <v/>
      </c>
      <c r="NQ14">
        <v>0</v>
      </c>
      <c r="NS14" t="str">
        <f>IF(NW14=0,"",IFERROR(VLOOKUP(NS$22&amp;$C14,'FPL FIX2'!$Z$1:$AC$500,MATCH("HOME",'FPL FIX2'!$Z$1:$AC$1,0),0),"")&amp;IFERROR(VLOOKUP(NS$22&amp;$C14,'FPL FIX2'!$AA$1:$AB$500,MATCH("AWAY",'FPL FIX2'!$AA$1:$AB$1,0),0),""))</f>
        <v/>
      </c>
      <c r="NU14" t="str">
        <f t="shared" si="66"/>
        <v/>
      </c>
      <c r="NW14">
        <v>1</v>
      </c>
      <c r="NY14" t="str">
        <f>IF(OC14=0,"",IFERROR(VLOOKUP(NY$22&amp;$C14,'FPL FIX2'!$Z$1:$AC$500,MATCH("HOME",'FPL FIX2'!$Z$1:$AC$1,0),0),"")&amp;IFERROR(VLOOKUP(NY$22&amp;$C14,'FPL FIX2'!$AA$1:$AB$500,MATCH("AWAY",'FPL FIX2'!$AA$1:$AB$1,0),0),""))</f>
        <v>ARS</v>
      </c>
      <c r="OA14" t="str">
        <f t="shared" si="67"/>
        <v>H</v>
      </c>
      <c r="OC14">
        <v>1</v>
      </c>
      <c r="OE14" t="str">
        <f>IF(OI14=0,"",IFERROR(VLOOKUP(OE$22&amp;$C14,'FPL FIX2'!$Z$1:$AC$500,MATCH("HOME",'FPL FIX2'!$Z$1:$AC$1,0),0),"")&amp;IFERROR(VLOOKUP(OE$22&amp;$C14,'FPL FIX2'!$AA$1:$AB$500,MATCH("AWAY",'FPL FIX2'!$AA$1:$AB$1,0),0),""))</f>
        <v/>
      </c>
      <c r="OG14" t="str">
        <f t="shared" si="68"/>
        <v/>
      </c>
      <c r="OI14">
        <v>1</v>
      </c>
      <c r="OK14" t="str">
        <f>IF(OO14=0,"",IFERROR(VLOOKUP(OK$22&amp;$C14,'FPL FIX2'!$Z$1:$AC$500,MATCH("HOME",'FPL FIX2'!$Z$1:$AC$1,0),0),"")&amp;IFERROR(VLOOKUP(OK$22&amp;$C14,'FPL FIX2'!$AA$1:$AB$500,MATCH("AWAY",'FPL FIX2'!$AA$1:$AB$1,0),0),""))</f>
        <v>ful</v>
      </c>
      <c r="OM14" t="str">
        <f t="shared" si="69"/>
        <v>A</v>
      </c>
      <c r="OO14">
        <v>1</v>
      </c>
      <c r="OQ14" t="s">
        <v>18</v>
      </c>
      <c r="OS14" t="str">
        <f t="shared" si="70"/>
        <v>H</v>
      </c>
      <c r="OU14">
        <v>1</v>
      </c>
      <c r="OW14" t="str">
        <f>IF(PA14=0,"",IFERROR(VLOOKUP(OW$22&amp;$C14,'FPL FIX2'!$Z$1:$AC$500,MATCH("HOME",'FPL FIX2'!$Z$1:$AC$1,0),0),"")&amp;IFERROR(VLOOKUP(OW$22&amp;$C14,'FPL FIX2'!$AA$1:$AB$500,MATCH("AWAY",'FPL FIX2'!$AA$1:$AB$1,0),0),""))</f>
        <v>LEE</v>
      </c>
      <c r="OY14" t="str">
        <f t="shared" si="71"/>
        <v>H</v>
      </c>
      <c r="PA14">
        <v>1</v>
      </c>
      <c r="PC14" t="str">
        <f>IF(PG14=0,"",IFERROR(VLOOKUP(PC$22&amp;$C14,'FPL FIX2'!$Z$1:$AC$500,MATCH("HOME",'FPL FIX2'!$Z$1:$AC$1,0),0),"")&amp;IFERROR(VLOOKUP(PC$22&amp;$C14,'FPL FIX2'!$AA$1:$AB$500,MATCH("AWAY",'FPL FIX2'!$AA$1:$AB$1,0),0),""))</f>
        <v/>
      </c>
      <c r="PE14" t="str">
        <f t="shared" si="72"/>
        <v/>
      </c>
      <c r="PG14">
        <v>1</v>
      </c>
      <c r="PI14" t="str">
        <f>IF(PM14=0,"",IFERROR(VLOOKUP(PI$22&amp;$C14,'FPL FIX2'!$Z$1:$AC$500,MATCH("HOME",'FPL FIX2'!$Z$1:$AC$1,0),0),"")&amp;IFERROR(VLOOKUP(PI$22&amp;$C14,'FPL FIX2'!$AA$1:$AB$500,MATCH("AWAY",'FPL FIX2'!$AA$1:$AB$1,0),0),""))</f>
        <v>eve</v>
      </c>
      <c r="PK14" t="str">
        <f t="shared" si="73"/>
        <v>A</v>
      </c>
      <c r="PM14">
        <v>1</v>
      </c>
      <c r="PO14" t="str">
        <f>IF(PS14=0,"",IFERROR(VLOOKUP(PO$22&amp;$C14,'FPL FIX2'!$Z$1:$AC$500,MATCH("HOME",'FPL FIX2'!$Z$1:$AC$1,0),0),"")&amp;IFERROR(VLOOKUP(PO$22&amp;$C14,'FPL FIX2'!$AA$1:$AB$500,MATCH("AWAY",'FPL FIX2'!$AA$1:$AB$1,0),0),""))</f>
        <v/>
      </c>
      <c r="PQ14" t="str">
        <f t="shared" si="74"/>
        <v/>
      </c>
      <c r="PS14">
        <v>1</v>
      </c>
      <c r="PU14" t="str">
        <f>IF(PY14=0,"",IFERROR(VLOOKUP(PU$22&amp;$C14,'FPL FIX2'!$Z$1:$AC$500,MATCH("HOME",'FPL FIX2'!$Z$1:$AC$1,0),0),"")&amp;IFERROR(VLOOKUP(PU$22&amp;$C14,'FPL FIX2'!$AA$1:$AB$500,MATCH("AWAY",'FPL FIX2'!$AA$1:$AB$1,0),0),""))</f>
        <v>CHE</v>
      </c>
      <c r="PW14" t="str">
        <f t="shared" si="75"/>
        <v>H</v>
      </c>
      <c r="PY14">
        <v>1</v>
      </c>
      <c r="QA14" t="s">
        <v>1207</v>
      </c>
      <c r="QC14" t="str">
        <f t="shared" si="76"/>
        <v>A</v>
      </c>
      <c r="QE14">
        <v>1</v>
      </c>
      <c r="QG14" t="str">
        <f>IF(QK14=0,"",IFERROR(VLOOKUP(QG$22&amp;$C14,'FPL FIX2'!$Z$1:$AC$500,MATCH("HOME",'FPL FIX2'!$Z$1:$AC$1,0),0),"")&amp;IFERROR(VLOOKUP(QG$22&amp;$C14,'FPL FIX2'!$AA$1:$AB$500,MATCH("AWAY",'FPL FIX2'!$AA$1:$AB$1,0),0),""))</f>
        <v>bre</v>
      </c>
      <c r="QI14" t="str">
        <f t="shared" si="77"/>
        <v>A</v>
      </c>
      <c r="QK14">
        <v>1</v>
      </c>
      <c r="QM14" t="str">
        <f>IF(QQ14=0,"",IFERROR(VLOOKUP(QM$22&amp;$C14,'FPL FIX2'!$Z$1:$AC$500,MATCH("HOME",'FPL FIX2'!$Z$1:$AC$1,0),0),"")&amp;IFERROR(VLOOKUP(QM$22&amp;$C14,'FPL FIX2'!$AA$1:$AB$500,MATCH("AWAY",'FPL FIX2'!$AA$1:$AB$1,0),0),""))</f>
        <v/>
      </c>
      <c r="QO14" t="str">
        <f t="shared" si="78"/>
        <v/>
      </c>
      <c r="QQ14">
        <v>1</v>
      </c>
    </row>
    <row r="15" spans="1:459" x14ac:dyDescent="0.3">
      <c r="A15" s="158">
        <f t="shared" si="0"/>
        <v>14</v>
      </c>
      <c r="B15" t="s">
        <v>73</v>
      </c>
      <c r="C15" t="str">
        <f t="shared" si="1"/>
        <v>MUN</v>
      </c>
      <c r="D15" s="12" t="str">
        <f t="shared" si="2"/>
        <v>mun</v>
      </c>
      <c r="E15" t="str">
        <f>IF(I15=0,"",IFERROR(VLOOKUP(E$22&amp;$C15,'FPL FIX2'!$Z$1:$AC$500,MATCH("HOME",'FPL FIX2'!$Z$1:$AC$1,0),0),"")&amp;IFERROR(VLOOKUP(E$22&amp;$C15,'FPL FIX2'!$AA$1:$AB$500,MATCH("AWAY",'FPL FIX2'!$AA$1:$AB$1,0),0),""))</f>
        <v>BHA</v>
      </c>
      <c r="G15" t="str">
        <f t="shared" si="3"/>
        <v>H</v>
      </c>
      <c r="I15">
        <v>1</v>
      </c>
      <c r="K15" t="str">
        <f>IF(O15=0,"",IFERROR(VLOOKUP(K$22&amp;$C15,'FPL FIX2'!$Z$1:$AC$500,MATCH("HOME",'FPL FIX2'!$Z$1:$AC$1,0),0),"")&amp;IFERROR(VLOOKUP(K$22&amp;$C15,'FPL FIX2'!$AA$1:$AB$500,MATCH("AWAY",'FPL FIX2'!$AA$1:$AB$1,0),0),""))</f>
        <v/>
      </c>
      <c r="M15" t="str">
        <f t="shared" si="4"/>
        <v/>
      </c>
      <c r="O15">
        <v>1</v>
      </c>
      <c r="Q15" t="str">
        <f>IF(U15=0,"",IFERROR(VLOOKUP(Q$22&amp;$C15,'FPL FIX2'!$Z$1:$AC$500,MATCH("HOME",'FPL FIX2'!$Z$1:$AC$1,0),0),"")&amp;IFERROR(VLOOKUP(Q$22&amp;$C15,'FPL FIX2'!$AA$1:$AB$500,MATCH("AWAY",'FPL FIX2'!$AA$1:$AB$1,0),0),""))</f>
        <v>bre</v>
      </c>
      <c r="S15" t="str">
        <f t="shared" si="5"/>
        <v>A</v>
      </c>
      <c r="U15">
        <v>1</v>
      </c>
      <c r="W15" t="str">
        <f>IF(AA15=0,"",IFERROR(VLOOKUP(W$22&amp;$C15,'FPL FIX2'!$Z$1:$AC$500,MATCH("HOME",'FPL FIX2'!$Z$1:$AC$1,0),0),"")&amp;IFERROR(VLOOKUP(W$22&amp;$C15,'FPL FIX2'!$AA$1:$AB$500,MATCH("AWAY",'FPL FIX2'!$AA$1:$AB$1,0),0),""))</f>
        <v/>
      </c>
      <c r="Y15" t="str">
        <f t="shared" si="6"/>
        <v/>
      </c>
      <c r="AA15">
        <v>1</v>
      </c>
      <c r="AC15" t="str">
        <f>IF(AG15=0,"",IFERROR(VLOOKUP(AC$22&amp;$C15,'FPL FIX2'!$Z$1:$AC$500,MATCH("HOME",'FPL FIX2'!$Z$1:$AC$1,0),0),"")&amp;IFERROR(VLOOKUP(AC$22&amp;$C15,'FPL FIX2'!$AA$1:$AB$500,MATCH("AWAY",'FPL FIX2'!$AA$1:$AB$1,0),0),""))</f>
        <v>LIV</v>
      </c>
      <c r="AE15" t="str">
        <f t="shared" si="7"/>
        <v>H</v>
      </c>
      <c r="AG15">
        <v>1</v>
      </c>
      <c r="AI15" t="str">
        <f>IF(AM15=0,"",IFERROR(VLOOKUP(AI$22&amp;$C15,'FPL FIX2'!$Z$1:$AC$500,MATCH("HOME",'FPL FIX2'!$Z$1:$AC$1,0),0),"")&amp;IFERROR(VLOOKUP(AI$22&amp;$C15,'FPL FIX2'!$AA$1:$AB$500,MATCH("AWAY",'FPL FIX2'!$AA$1:$AB$1,0),0),""))</f>
        <v/>
      </c>
      <c r="AK15" t="str">
        <f t="shared" si="8"/>
        <v/>
      </c>
      <c r="AM15">
        <v>1</v>
      </c>
      <c r="AO15" t="str">
        <f>IF(AS15=0,"",IFERROR(VLOOKUP(AO$22&amp;$C15,'FPL FIX2'!$Z$1:$AC$500,MATCH("HOME",'FPL FIX2'!$Z$1:$AC$1,0),0),"")&amp;IFERROR(VLOOKUP(AO$22&amp;$C15,'FPL FIX2'!$AA$1:$AB$500,MATCH("AWAY",'FPL FIX2'!$AA$1:$AB$1,0),0),""))</f>
        <v>sou</v>
      </c>
      <c r="AQ15" t="str">
        <f t="shared" si="9"/>
        <v>A</v>
      </c>
      <c r="AS15">
        <v>1</v>
      </c>
      <c r="AU15" t="str">
        <f>IF(AY15=0,"",IFERROR(VLOOKUP(AU$22&amp;$C15,'FPL FIX2'!$Z$1:$AC$500,MATCH("HOME",'FPL FIX2'!$Z$1:$AC$1,0),0),"")&amp;IFERROR(VLOOKUP(AU$22&amp;$C15,'FPL FIX2'!$AA$1:$AB$500,MATCH("AWAY",'FPL FIX2'!$AA$1:$AB$1,0),0),""))</f>
        <v/>
      </c>
      <c r="AW15" t="str">
        <f t="shared" si="10"/>
        <v/>
      </c>
      <c r="AY15">
        <v>1</v>
      </c>
      <c r="BA15" t="str">
        <f>IF(BE15=0,"",IFERROR(VLOOKUP(BA$22&amp;$C15,'FPL FIX2'!$Z$1:$AC$500,MATCH("HOME",'FPL FIX2'!$Z$1:$AC$1,0),0),"")&amp;IFERROR(VLOOKUP(BA$22&amp;$C15,'FPL FIX2'!$AA$1:$AB$500,MATCH("AWAY",'FPL FIX2'!$AA$1:$AB$1,0),0),""))</f>
        <v>lei</v>
      </c>
      <c r="BC15" t="str">
        <f t="shared" si="11"/>
        <v>A</v>
      </c>
      <c r="BE15">
        <v>1</v>
      </c>
      <c r="BG15" t="str">
        <f>IF(BK15=0,"",IFERROR(VLOOKUP(BG$22&amp;$C15,'FPL FIX2'!$Z$1:$AC$500,MATCH("HOME",'FPL FIX2'!$Z$1:$AC$1,0),0),"")&amp;IFERROR(VLOOKUP(BG$22&amp;$C15,'FPL FIX2'!$AA$1:$AB$500,MATCH("AWAY",'FPL FIX2'!$AA$1:$AB$1,0),0),""))</f>
        <v/>
      </c>
      <c r="BI15" t="str">
        <f t="shared" si="12"/>
        <v/>
      </c>
      <c r="BK15">
        <v>1</v>
      </c>
      <c r="BM15" t="str">
        <f>IF(BQ15=0,"",IFERROR(VLOOKUP(BM$22&amp;$C15,'FPL FIX2'!$Z$1:$AC$500,MATCH("HOME",'FPL FIX2'!$Z$1:$AC$1,0),0),"")&amp;IFERROR(VLOOKUP(BM$22&amp;$C15,'FPL FIX2'!$AA$1:$AB$500,MATCH("AWAY",'FPL FIX2'!$AA$1:$AB$1,0),0),""))</f>
        <v>ARS</v>
      </c>
      <c r="BO15" t="str">
        <f t="shared" si="13"/>
        <v>H</v>
      </c>
      <c r="BQ15">
        <v>1</v>
      </c>
      <c r="BS15" t="str">
        <f>IF(BW15=0,"",IFERROR(VLOOKUP(BS$22&amp;$C15,'FPL FIX2'!$Z$1:$AC$500,MATCH("HOME",'FPL FIX2'!$Z$1:$AC$1,0),0),"")&amp;IFERROR(VLOOKUP(BS$22&amp;$C15,'FPL FIX2'!$AA$1:$AB$500,MATCH("AWAY",'FPL FIX2'!$AA$1:$AB$1,0),0),""))</f>
        <v/>
      </c>
      <c r="BU15" t="str">
        <f t="shared" si="14"/>
        <v/>
      </c>
      <c r="BW15">
        <v>1</v>
      </c>
      <c r="BY15" t="str">
        <f>IF(CC15=0,"",IFERROR(VLOOKUP(BY$22&amp;$C15,'FPL FIX2'!$Z$1:$AC$500,MATCH("HOME",'FPL FIX2'!$Z$1:$AC$1,0),0),"")&amp;IFERROR(VLOOKUP(BY$22&amp;$C15,'FPL FIX2'!$AA$1:$AB$500,MATCH("AWAY",'FPL FIX2'!$AA$1:$AB$1,0),0),""))</f>
        <v/>
      </c>
      <c r="CA15" t="str">
        <f t="shared" si="15"/>
        <v/>
      </c>
      <c r="CC15">
        <v>1</v>
      </c>
      <c r="CE15" t="str">
        <f>IF(CI15=0,"",IFERROR(VLOOKUP(CE$22&amp;$C15,'FPL FIX2'!$Z$1:$AC$500,MATCH("HOME",'FPL FIX2'!$Z$1:$AC$1,0),0),"")&amp;IFERROR(VLOOKUP(CE$22&amp;$C15,'FPL FIX2'!$AA$1:$AB$500,MATCH("AWAY",'FPL FIX2'!$AA$1:$AB$1,0),0),""))</f>
        <v/>
      </c>
      <c r="CG15" t="str">
        <f t="shared" si="16"/>
        <v/>
      </c>
      <c r="CI15">
        <v>1</v>
      </c>
      <c r="CK15" t="str">
        <f>IF(CO15=0,"",IFERROR(VLOOKUP(CK$22&amp;$C15,'FPL FIX2'!$Z$1:$AC$500,MATCH("HOME",'FPL FIX2'!$Z$1:$AC$1,0),0),"")&amp;IFERROR(VLOOKUP(CK$22&amp;$C15,'FPL FIX2'!$AA$1:$AB$500,MATCH("AWAY",'FPL FIX2'!$AA$1:$AB$1,0),0),""))</f>
        <v/>
      </c>
      <c r="CM15" t="str">
        <f t="shared" si="17"/>
        <v/>
      </c>
      <c r="CO15">
        <v>1</v>
      </c>
      <c r="CQ15" t="str">
        <f>IF(CU15=0,"",IFERROR(VLOOKUP(CQ$22&amp;$C15,'FPL FIX2'!$Z$1:$AC$500,MATCH("HOME",'FPL FIX2'!$Z$1:$AC$1,0),0),"")&amp;IFERROR(VLOOKUP(CQ$22&amp;$C15,'FPL FIX2'!$AA$1:$AB$500,MATCH("AWAY",'FPL FIX2'!$AA$1:$AB$1,0),0),""))</f>
        <v/>
      </c>
      <c r="CS15" t="str">
        <f t="shared" si="18"/>
        <v/>
      </c>
      <c r="CU15">
        <v>1</v>
      </c>
      <c r="CW15" t="str">
        <f>IF(DA15=0,"",IFERROR(VLOOKUP(CW$22&amp;$C15,'FPL FIX2'!$Z$1:$AC$500,MATCH("HOME",'FPL FIX2'!$Z$1:$AC$1,0),0),"")&amp;IFERROR(VLOOKUP(CW$22&amp;$C15,'FPL FIX2'!$AA$1:$AB$500,MATCH("AWAY",'FPL FIX2'!$AA$1:$AB$1,0),0),""))</f>
        <v>mci</v>
      </c>
      <c r="CY15" t="str">
        <f t="shared" si="19"/>
        <v>A</v>
      </c>
      <c r="DA15">
        <v>1</v>
      </c>
      <c r="DC15" t="str">
        <f>IF(DG15=0,"",IFERROR(VLOOKUP(DC$22&amp;$C15,'FPL FIX2'!$Z$1:$AC$500,MATCH("HOME",'FPL FIX2'!$Z$1:$AC$1,0),0),"")&amp;IFERROR(VLOOKUP(DC$22&amp;$C15,'FPL FIX2'!$AA$1:$AB$500,MATCH("AWAY",'FPL FIX2'!$AA$1:$AB$1,0),0),""))</f>
        <v/>
      </c>
      <c r="DE15" t="str">
        <f t="shared" si="20"/>
        <v/>
      </c>
      <c r="DG15">
        <v>1</v>
      </c>
      <c r="DI15" t="str">
        <f>IF(DM15=0,"",IFERROR(VLOOKUP(DI$22&amp;$C15,'FPL FIX2'!$Z$1:$AC$500,MATCH("HOME",'FPL FIX2'!$Z$1:$AC$1,0),0),"")&amp;IFERROR(VLOOKUP(DI$22&amp;$C15,'FPL FIX2'!$AA$1:$AB$500,MATCH("AWAY",'FPL FIX2'!$AA$1:$AB$1,0),0),""))</f>
        <v>eve</v>
      </c>
      <c r="DK15" t="str">
        <f t="shared" si="21"/>
        <v>A</v>
      </c>
      <c r="DM15">
        <v>1</v>
      </c>
      <c r="DO15" t="str">
        <f>IF(DS15=0,"",IFERROR(VLOOKUP(DO$22&amp;$C15,'FPL FIX2'!$Z$1:$AC$500,MATCH("HOME",'FPL FIX2'!$Z$1:$AC$1,0),0),"")&amp;IFERROR(VLOOKUP(DO$22&amp;$C15,'FPL FIX2'!$AA$1:$AB$500,MATCH("AWAY",'FPL FIX2'!$AA$1:$AB$1,0),0),""))</f>
        <v/>
      </c>
      <c r="DQ15" t="str">
        <f t="shared" si="22"/>
        <v/>
      </c>
      <c r="DS15">
        <v>1</v>
      </c>
      <c r="DU15" t="str">
        <f>IF(DY15=0,"",IFERROR(VLOOKUP(DU$22&amp;$C15,'FPL FIX2'!$Z$1:$AC$500,MATCH("HOME",'FPL FIX2'!$Z$1:$AC$1,0),0),"")&amp;IFERROR(VLOOKUP(DU$22&amp;$C15,'FPL FIX2'!$AA$1:$AB$500,MATCH("AWAY",'FPL FIX2'!$AA$1:$AB$1,0),0),""))</f>
        <v>NEW</v>
      </c>
      <c r="DW15" t="str">
        <f t="shared" si="23"/>
        <v>H</v>
      </c>
      <c r="DY15">
        <v>1</v>
      </c>
      <c r="EA15" t="str">
        <f>IF(EE15=0,"",IFERROR(VLOOKUP(EA$22&amp;$C15,'FPL FIX2'!$Z$1:$AC$500,MATCH("HOME",'FPL FIX2'!$Z$1:$AC$1,0),0),"")&amp;IFERROR(VLOOKUP(EA$22&amp;$C15,'FPL FIX2'!$AA$1:$AB$500,MATCH("AWAY",'FPL FIX2'!$AA$1:$AB$1,0),0),""))</f>
        <v/>
      </c>
      <c r="EC15" t="str">
        <f t="shared" si="24"/>
        <v/>
      </c>
      <c r="EE15">
        <v>1</v>
      </c>
      <c r="EG15" t="str">
        <f>IF(EK15=0,"",IFERROR(VLOOKUP(EG$22&amp;$C15,'FPL FIX2'!$Z$1:$AC$500,MATCH("HOME",'FPL FIX2'!$Z$1:$AC$1,0),0),"")&amp;IFERROR(VLOOKUP(EG$22&amp;$C15,'FPL FIX2'!$AA$1:$AB$500,MATCH("AWAY",'FPL FIX2'!$AA$1:$AB$1,0),0),""))</f>
        <v>TOT</v>
      </c>
      <c r="EI15" t="str">
        <f t="shared" si="25"/>
        <v>H</v>
      </c>
      <c r="EK15">
        <v>1</v>
      </c>
      <c r="EM15" t="str">
        <f>IF(EQ15=0,"",IFERROR(VLOOKUP(EM$22&amp;$C15,'FPL FIX2'!$Z$1:$AC$500,MATCH("HOME",'FPL FIX2'!$Z$1:$AC$1,0),0),"")&amp;IFERROR(VLOOKUP(EM$22&amp;$C15,'FPL FIX2'!$AA$1:$AB$500,MATCH("AWAY",'FPL FIX2'!$AA$1:$AB$1,0),0),""))</f>
        <v/>
      </c>
      <c r="EO15" t="str">
        <f t="shared" si="26"/>
        <v/>
      </c>
      <c r="EQ15">
        <v>1</v>
      </c>
      <c r="ES15" t="str">
        <f>IF(EW15=0,"",IFERROR(VLOOKUP(ES$22&amp;$C15,'FPL FIX2'!$Z$1:$AC$500,MATCH("HOME",'FPL FIX2'!$Z$1:$AC$1,0),0),"")&amp;IFERROR(VLOOKUP(ES$22&amp;$C15,'FPL FIX2'!$AA$1:$AB$500,MATCH("AWAY",'FPL FIX2'!$AA$1:$AB$1,0),0),""))</f>
        <v>che</v>
      </c>
      <c r="EU15" t="str">
        <f t="shared" si="27"/>
        <v>A</v>
      </c>
      <c r="EW15">
        <v>1</v>
      </c>
      <c r="EY15" t="str">
        <f>IF(FC15=0,"",IFERROR(VLOOKUP(EY$22&amp;$C15,'FPL FIX2'!$Z$1:$AC$500,MATCH("HOME",'FPL FIX2'!$Z$1:$AC$1,0),0),"")&amp;IFERROR(VLOOKUP(EY$22&amp;$C15,'FPL FIX2'!$AA$1:$AB$500,MATCH("AWAY",'FPL FIX2'!$AA$1:$AB$1,0),0),""))</f>
        <v/>
      </c>
      <c r="FA15" t="str">
        <f t="shared" si="28"/>
        <v/>
      </c>
      <c r="FC15">
        <v>1</v>
      </c>
      <c r="FE15" t="str">
        <f>IF(FI15=0,"",IFERROR(VLOOKUP(FE$22&amp;$C15,'FPL FIX2'!$Z$1:$AC$500,MATCH("HOME",'FPL FIX2'!$Z$1:$AC$1,0),0),"")&amp;IFERROR(VLOOKUP(FE$22&amp;$C15,'FPL FIX2'!$AA$1:$AB$500,MATCH("AWAY",'FPL FIX2'!$AA$1:$AB$1,0),0),""))</f>
        <v>WHU</v>
      </c>
      <c r="FG15" t="str">
        <f t="shared" si="29"/>
        <v>H</v>
      </c>
      <c r="FI15">
        <v>1</v>
      </c>
      <c r="FK15" t="str">
        <f>IF(FO15=0,"",IFERROR(VLOOKUP(FK$22&amp;$C15,'FPL FIX2'!$Z$1:$AC$500,MATCH("HOME",'FPL FIX2'!$Z$1:$AC$1,0),0),"")&amp;IFERROR(VLOOKUP(FK$22&amp;$C15,'FPL FIX2'!$AA$1:$AB$500,MATCH("AWAY",'FPL FIX2'!$AA$1:$AB$1,0),0),""))</f>
        <v/>
      </c>
      <c r="FM15" t="str">
        <f t="shared" si="30"/>
        <v/>
      </c>
      <c r="FO15">
        <v>1</v>
      </c>
      <c r="FQ15" t="str">
        <f>IF(FU15=0,"",IFERROR(VLOOKUP(FQ$22&amp;$C15,'FPL FIX2'!$Z$1:$AC$500,MATCH("HOME",'FPL FIX2'!$Z$1:$AC$1,0),0),"")&amp;IFERROR(VLOOKUP(FQ$22&amp;$C15,'FPL FIX2'!$AA$1:$AB$500,MATCH("AWAY",'FPL FIX2'!$AA$1:$AB$1,0),0),""))</f>
        <v>avl</v>
      </c>
      <c r="FS15" t="str">
        <f t="shared" si="31"/>
        <v>A</v>
      </c>
      <c r="FU15">
        <v>1</v>
      </c>
      <c r="FW15" t="str">
        <f>IF(GA15=0,"",IFERROR(VLOOKUP(FW$22&amp;$C15,'FPL FIX2'!$Z$1:$AC$500,MATCH("HOME",'FPL FIX2'!$Z$1:$AC$1,0),0),"")&amp;IFERROR(VLOOKUP(FW$22&amp;$C15,'FPL FIX2'!$AA$1:$AB$500,MATCH("AWAY",'FPL FIX2'!$AA$1:$AB$1,0),0),""))</f>
        <v/>
      </c>
      <c r="FY15" t="str">
        <f t="shared" si="32"/>
        <v/>
      </c>
      <c r="GA15">
        <v>1</v>
      </c>
      <c r="GC15" t="str">
        <f>IF(GG15=0,"",IFERROR(VLOOKUP(GC$22&amp;$C15,'FPL FIX2'!$Z$1:$AC$500,MATCH("HOME",'FPL FIX2'!$Z$1:$AC$1,0),0),"")&amp;IFERROR(VLOOKUP(GC$22&amp;$C15,'FPL FIX2'!$AA$1:$AB$500,MATCH("AWAY",'FPL FIX2'!$AA$1:$AB$1,0),0),""))</f>
        <v>ful</v>
      </c>
      <c r="GE15" t="str">
        <f t="shared" si="33"/>
        <v>A</v>
      </c>
      <c r="GG15">
        <v>1</v>
      </c>
      <c r="GI15" t="str">
        <f>IF(GM15=0,"",IFERROR(VLOOKUP(GI$22&amp;$C15,'FPL FIX2'!$Z$1:$AC$500,MATCH("HOME",'FPL FIX2'!$Z$1:$AC$1,0),0),"")&amp;IFERROR(VLOOKUP(GI$22&amp;$C15,'FPL FIX2'!$AA$1:$AB$500,MATCH("AWAY",'FPL FIX2'!$AA$1:$AB$1,0),0),""))</f>
        <v/>
      </c>
      <c r="GK15" t="str">
        <f t="shared" si="34"/>
        <v/>
      </c>
      <c r="GM15">
        <v>1</v>
      </c>
      <c r="GO15" t="str">
        <f>IF(GS15=0,"",IFERROR(VLOOKUP(GO$22&amp;$C15,'FPL FIX2'!$Z$1:$AC$500,MATCH("HOME",'FPL FIX2'!$Z$1:$AC$1,0),0),"")&amp;IFERROR(VLOOKUP(GO$22&amp;$C15,'FPL FIX2'!$AA$1:$AB$500,MATCH("AWAY",'FPL FIX2'!$AA$1:$AB$1,0),0),""))</f>
        <v>NFO</v>
      </c>
      <c r="GQ15" t="str">
        <f t="shared" si="35"/>
        <v>H</v>
      </c>
      <c r="GS15">
        <v>1</v>
      </c>
      <c r="GU15" t="str">
        <f>IF(GY15=0,"",IFERROR(VLOOKUP(GU$22&amp;$C15,'FPL FIX2'!$Z$1:$AC$500,MATCH("HOME",'FPL FIX2'!$Z$1:$AC$1,0),0),"")&amp;IFERROR(VLOOKUP(GU$22&amp;$C15,'FPL FIX2'!$AA$1:$AB$500,MATCH("AWAY",'FPL FIX2'!$AA$1:$AB$1,0),0),""))</f>
        <v/>
      </c>
      <c r="GW15" t="str">
        <f t="shared" si="36"/>
        <v/>
      </c>
      <c r="GY15">
        <v>1</v>
      </c>
      <c r="HA15" t="str">
        <f>IF(HE15=0,"",IFERROR(VLOOKUP(HA$22&amp;$C15,'FPL FIX2'!$Z$1:$AC$500,MATCH("HOME",'FPL FIX2'!$Z$1:$AC$1,0),0),"")&amp;IFERROR(VLOOKUP(HA$22&amp;$C15,'FPL FIX2'!$AA$1:$AB$500,MATCH("AWAY",'FPL FIX2'!$AA$1:$AB$1,0),0),""))</f>
        <v>wol</v>
      </c>
      <c r="HC15" t="str">
        <f t="shared" si="37"/>
        <v>A</v>
      </c>
      <c r="HE15">
        <v>1</v>
      </c>
      <c r="HG15" t="str">
        <f>IF(HK15=0,"",IFERROR(VLOOKUP(HG$22&amp;$C15,'FPL FIX2'!$Z$1:$AC$500,MATCH("HOME",'FPL FIX2'!$Z$1:$AC$1,0),0),"")&amp;IFERROR(VLOOKUP(HG$22&amp;$C15,'FPL FIX2'!$AA$1:$AB$500,MATCH("AWAY",'FPL FIX2'!$AA$1:$AB$1,0),0),""))</f>
        <v/>
      </c>
      <c r="HI15" t="str">
        <f t="shared" si="38"/>
        <v/>
      </c>
      <c r="HK15">
        <v>1</v>
      </c>
      <c r="HM15" t="str">
        <f>IF(HQ15=0,"",IFERROR(VLOOKUP(HM$22&amp;$C15,'FPL FIX2'!$Z$1:$AC$500,MATCH("HOME",'FPL FIX2'!$Z$1:$AC$1,0),0),"")&amp;IFERROR(VLOOKUP(HM$22&amp;$C15,'FPL FIX2'!$AA$1:$AB$500,MATCH("AWAY",'FPL FIX2'!$AA$1:$AB$1,0),0),""))</f>
        <v>BOU</v>
      </c>
      <c r="HO15" t="str">
        <f t="shared" si="39"/>
        <v>H</v>
      </c>
      <c r="HQ15">
        <v>1</v>
      </c>
      <c r="HS15" t="str">
        <f>IF(HW15=0,"",IFERROR(VLOOKUP(HS$22&amp;$C15,'FPL FIX2'!$Z$1:$AC$500,MATCH("HOME",'FPL FIX2'!$Z$1:$AC$1,0),0),"")&amp;IFERROR(VLOOKUP(HS$22&amp;$C15,'FPL FIX2'!$AA$1:$AB$500,MATCH("AWAY",'FPL FIX2'!$AA$1:$AB$1,0),0),""))</f>
        <v/>
      </c>
      <c r="HU15" t="str">
        <f t="shared" si="40"/>
        <v/>
      </c>
      <c r="HW15">
        <v>1</v>
      </c>
      <c r="HY15" t="str">
        <f>IF(IC15=0,"",IFERROR(VLOOKUP(HY$22&amp;$C15,'FPL FIX2'!$Z$1:$AC$500,MATCH("HOME",'FPL FIX2'!$Z$1:$AC$1,0),0),"")&amp;IFERROR(VLOOKUP(HY$22&amp;$C15,'FPL FIX2'!$AA$1:$AB$500,MATCH("AWAY",'FPL FIX2'!$AA$1:$AB$1,0),0),""))</f>
        <v>MCI</v>
      </c>
      <c r="IA15" t="str">
        <f t="shared" si="41"/>
        <v>H</v>
      </c>
      <c r="IC15">
        <v>1</v>
      </c>
      <c r="IE15" t="str">
        <f>IF(II15=0,"",IFERROR(VLOOKUP(IE$22&amp;$C15,'FPL FIX2'!$Z$1:$AC$500,MATCH("HOME",'FPL FIX2'!$Z$1:$AC$1,0),0),"")&amp;IFERROR(VLOOKUP(IE$22&amp;$C15,'FPL FIX2'!$AA$1:$AB$500,MATCH("AWAY",'FPL FIX2'!$AA$1:$AB$1,0),0),""))</f>
        <v>cry</v>
      </c>
      <c r="IG15" t="str">
        <f t="shared" si="42"/>
        <v>A</v>
      </c>
      <c r="II15">
        <v>1</v>
      </c>
      <c r="IK15" t="str">
        <f>IF(IO15=0,"",IFERROR(VLOOKUP(IK$22&amp;$C15,'FPL FIX2'!$Z$1:$AC$500,MATCH("HOME",'FPL FIX2'!$Z$1:$AC$1,0),0),"")&amp;IFERROR(VLOOKUP(IK$22&amp;$C15,'FPL FIX2'!$AA$1:$AB$500,MATCH("AWAY",'FPL FIX2'!$AA$1:$AB$1,0),0),""))</f>
        <v>ars</v>
      </c>
      <c r="IM15" t="str">
        <f t="shared" si="43"/>
        <v>A</v>
      </c>
      <c r="IO15">
        <v>1</v>
      </c>
      <c r="IQ15" t="str">
        <f>IF(IU15=0,"",IFERROR(VLOOKUP(IQ$22&amp;$C15,'FPL FIX2'!$Z$1:$AC$500,MATCH("HOME",'FPL FIX2'!$Z$1:$AC$1,0),0),"")&amp;IFERROR(VLOOKUP(IQ$22&amp;$C15,'FPL FIX2'!$AA$1:$AB$500,MATCH("AWAY",'FPL FIX2'!$AA$1:$AB$1,0),0),""))</f>
        <v/>
      </c>
      <c r="IS15" t="str">
        <f t="shared" si="44"/>
        <v/>
      </c>
      <c r="IU15">
        <v>1</v>
      </c>
      <c r="IW15" t="str">
        <f>IF(JA15=0,"",IFERROR(VLOOKUP(IW$22&amp;$C15,'FPL FIX2'!$Z$1:$AC$500,MATCH("HOME",'FPL FIX2'!$Z$1:$AC$1,0),0),"")&amp;IFERROR(VLOOKUP(IW$22&amp;$C15,'FPL FIX2'!$AA$1:$AB$500,MATCH("AWAY",'FPL FIX2'!$AA$1:$AB$1,0),0),""))</f>
        <v>CRY</v>
      </c>
      <c r="IY15" t="str">
        <f t="shared" si="45"/>
        <v>H</v>
      </c>
      <c r="JA15">
        <v>1</v>
      </c>
      <c r="JC15" t="str">
        <f>IF(JG15=0,"",IFERROR(VLOOKUP(JC$22&amp;$C15,'FPL FIX2'!$Z$1:$AC$500,MATCH("HOME",'FPL FIX2'!$Z$1:$AC$1,0),0),"")&amp;IFERROR(VLOOKUP(JC$22&amp;$C15,'FPL FIX2'!$AA$1:$AB$500,MATCH("AWAY",'FPL FIX2'!$AA$1:$AB$1,0),0),""))</f>
        <v>LEE</v>
      </c>
      <c r="JE15" t="str">
        <f t="shared" si="46"/>
        <v>H</v>
      </c>
      <c r="JG15">
        <v>1</v>
      </c>
      <c r="JI15" t="str">
        <f>IF(JM15=0,"",IFERROR(VLOOKUP(JI$22&amp;$C15,'FPL FIX2'!$Z$1:$AC$500,MATCH("HOME",'FPL FIX2'!$Z$1:$AC$1,0),0),"")&amp;IFERROR(VLOOKUP(JI$22&amp;$C15,'FPL FIX2'!$AA$1:$AB$500,MATCH("AWAY",'FPL FIX2'!$AA$1:$AB$1,0),0),""))</f>
        <v>lee</v>
      </c>
      <c r="JK15" t="str">
        <f t="shared" si="47"/>
        <v>A</v>
      </c>
      <c r="JM15">
        <v>1</v>
      </c>
      <c r="JO15" t="str">
        <f>IF(JS15=0,"",IFERROR(VLOOKUP(JO$22&amp;$C15,'FPL FIX2'!$Z$1:$AC$500,MATCH("HOME",'FPL FIX2'!$Z$1:$AC$1,0),0),"")&amp;IFERROR(VLOOKUP(JO$22&amp;$C15,'FPL FIX2'!$AA$1:$AB$500,MATCH("AWAY",'FPL FIX2'!$AA$1:$AB$1,0),0),""))</f>
        <v/>
      </c>
      <c r="JQ15" t="str">
        <f t="shared" si="48"/>
        <v/>
      </c>
      <c r="JS15">
        <v>1</v>
      </c>
      <c r="JU15" t="str">
        <f>IF(JY15=0,"",IFERROR(VLOOKUP(JU$22&amp;$C15,'FPL FIX2'!$Z$1:$AC$500,MATCH("HOME",'FPL FIX2'!$Z$1:$AC$1,0),0),"")&amp;IFERROR(VLOOKUP(JU$22&amp;$C15,'FPL FIX2'!$AA$1:$AB$500,MATCH("AWAY",'FPL FIX2'!$AA$1:$AB$1,0),0),""))</f>
        <v>LEI</v>
      </c>
      <c r="JW15" t="str">
        <f t="shared" si="49"/>
        <v>H</v>
      </c>
      <c r="JY15">
        <v>1</v>
      </c>
      <c r="KA15" t="str">
        <f>IF(KE15=0,"",IFERROR(VLOOKUP(KA$22&amp;$C15,'FPL FIX2'!$Z$1:$AC$500,MATCH("HOME",'FPL FIX2'!$Z$1:$AC$1,0),0),"")&amp;IFERROR(VLOOKUP(KA$22&amp;$C15,'FPL FIX2'!$AA$1:$AB$500,MATCH("AWAY",'FPL FIX2'!$AA$1:$AB$1,0),0),""))</f>
        <v/>
      </c>
      <c r="KC15" t="str">
        <f t="shared" si="50"/>
        <v/>
      </c>
      <c r="KE15">
        <v>1</v>
      </c>
      <c r="KG15" t="str">
        <f>IF(KK15=0,"",IFERROR(VLOOKUP(KG$22&amp;$C15,'FPL FIX2'!$Z$1:$AC$500,MATCH("HOME",'FPL FIX2'!$Z$1:$AC$1,0),0),"")&amp;IFERROR(VLOOKUP(KG$22&amp;$C15,'FPL FIX2'!$AA$1:$AB$500,MATCH("AWAY",'FPL FIX2'!$AA$1:$AB$1,0),0),""))</f>
        <v/>
      </c>
      <c r="KI15" t="str">
        <f t="shared" si="51"/>
        <v/>
      </c>
      <c r="KK15">
        <v>1</v>
      </c>
      <c r="KM15" t="str">
        <f>IF(KQ15=0,"",IFERROR(VLOOKUP(KM$22&amp;$C15,'FPL FIX2'!$Z$1:$AC$500,MATCH("HOME",'FPL FIX2'!$Z$1:$AC$1,0),0),"")&amp;IFERROR(VLOOKUP(KM$22&amp;$C15,'FPL FIX2'!$AA$1:$AB$500,MATCH("AWAY",'FPL FIX2'!$AA$1:$AB$1,0),0),""))</f>
        <v/>
      </c>
      <c r="KO15" t="str">
        <f t="shared" si="52"/>
        <v/>
      </c>
      <c r="KQ15">
        <v>1</v>
      </c>
      <c r="KS15" t="str">
        <f>IF(KW15=0,"",IFERROR(VLOOKUP(KS$22&amp;$C15,'FPL FIX2'!$Z$1:$AC$500,MATCH("HOME",'FPL FIX2'!$Z$1:$AC$1,0),0),"")&amp;IFERROR(VLOOKUP(KS$22&amp;$C15,'FPL FIX2'!$AA$1:$AB$500,MATCH("AWAY",'FPL FIX2'!$AA$1:$AB$1,0),0),""))</f>
        <v>liv</v>
      </c>
      <c r="KU15" t="str">
        <f t="shared" si="53"/>
        <v>A</v>
      </c>
      <c r="KW15">
        <v>1</v>
      </c>
      <c r="KY15" t="str">
        <f>IF(LC15=0,"",IFERROR(VLOOKUP(KY$22&amp;$C15,'FPL FIX2'!$Z$1:$AC$500,MATCH("HOME",'FPL FIX2'!$Z$1:$AC$1,0),0),"")&amp;IFERROR(VLOOKUP(KY$22&amp;$C15,'FPL FIX2'!$AA$1:$AB$500,MATCH("AWAY",'FPL FIX2'!$AA$1:$AB$1,0),0),""))</f>
        <v/>
      </c>
      <c r="LA15" t="str">
        <f t="shared" si="54"/>
        <v/>
      </c>
      <c r="LC15">
        <v>1</v>
      </c>
      <c r="LE15" t="str">
        <f>IF(LI15=0,"",IFERROR(VLOOKUP(LE$22&amp;$C15,'FPL FIX2'!$Z$1:$AC$500,MATCH("HOME",'FPL FIX2'!$Z$1:$AC$1,0),0),"")&amp;IFERROR(VLOOKUP(LE$22&amp;$C15,'FPL FIX2'!$AA$1:$AB$500,MATCH("AWAY",'FPL FIX2'!$AA$1:$AB$1,0),0),""))</f>
        <v>SOU</v>
      </c>
      <c r="LG15" t="str">
        <f t="shared" si="55"/>
        <v>H</v>
      </c>
      <c r="LI15">
        <v>1</v>
      </c>
      <c r="LK15" t="str">
        <f>IF(LO15=0,"",IFERROR(VLOOKUP(LK$22&amp;$C15,'FPL FIX2'!$Z$1:$AC$500,MATCH("HOME",'FPL FIX2'!$Z$1:$AC$1,0),0),"")&amp;IFERROR(VLOOKUP(LK$22&amp;$C15,'FPL FIX2'!$AA$1:$AB$500,MATCH("AWAY",'FPL FIX2'!$AA$1:$AB$1,0),0),""))</f>
        <v/>
      </c>
      <c r="LM15" t="str">
        <f t="shared" si="56"/>
        <v/>
      </c>
      <c r="LO15">
        <v>1</v>
      </c>
      <c r="LQ15" t="str">
        <f>IF(LU15=0,"",IFERROR(VLOOKUP(LQ$22&amp;$C15,'FPL FIX2'!$Z$1:$AC$500,MATCH("HOME",'FPL FIX2'!$Z$1:$AC$1,0),0),"")&amp;IFERROR(VLOOKUP(LQ$22&amp;$C15,'FPL FIX2'!$AA$1:$AB$500,MATCH("AWAY",'FPL FIX2'!$AA$1:$AB$1,0),0),""))</f>
        <v/>
      </c>
      <c r="LS15" t="str">
        <f t="shared" si="57"/>
        <v/>
      </c>
      <c r="LU15">
        <v>1</v>
      </c>
      <c r="LW15" t="str">
        <f>IF(MA15=0,"",IFERROR(VLOOKUP(LW$22&amp;$C15,'FPL FIX2'!$Z$1:$AC$500,MATCH("HOME",'FPL FIX2'!$Z$1:$AC$1,0),0),"")&amp;IFERROR(VLOOKUP(LW$22&amp;$C15,'FPL FIX2'!$AA$1:$AB$500,MATCH("AWAY",'FPL FIX2'!$AA$1:$AB$1,0),0),""))</f>
        <v/>
      </c>
      <c r="LY15" t="str">
        <f t="shared" si="58"/>
        <v/>
      </c>
      <c r="MA15">
        <v>1</v>
      </c>
      <c r="MC15" t="str">
        <f>IF(MG15=0,"",IFERROR(VLOOKUP(MC$22&amp;$C15,'FPL FIX2'!$Z$1:$AC$500,MATCH("HOME",'FPL FIX2'!$Z$1:$AC$1,0),0),"")&amp;IFERROR(VLOOKUP(MC$22&amp;$C15,'FPL FIX2'!$AA$1:$AB$500,MATCH("AWAY",'FPL FIX2'!$AA$1:$AB$1,0),0),""))</f>
        <v>new</v>
      </c>
      <c r="ME15" t="str">
        <f t="shared" si="59"/>
        <v>A</v>
      </c>
      <c r="MG15">
        <v>1</v>
      </c>
      <c r="MI15" t="str">
        <f>IF(MM15=0,"",IFERROR(VLOOKUP(MI$22&amp;$C15,'FPL FIX2'!$Z$1:$AC$500,MATCH("HOME",'FPL FIX2'!$Z$1:$AC$1,0),0),"")&amp;IFERROR(VLOOKUP(MI$22&amp;$C15,'FPL FIX2'!$AA$1:$AB$500,MATCH("AWAY",'FPL FIX2'!$AA$1:$AB$1,0),0),""))</f>
        <v>BRE</v>
      </c>
      <c r="MK15" t="str">
        <f t="shared" si="60"/>
        <v>H</v>
      </c>
      <c r="MM15">
        <v>1</v>
      </c>
      <c r="MO15" t="str">
        <f>IF(MS15=0,"",IFERROR(VLOOKUP(MO$22&amp;$C15,'FPL FIX2'!$Z$1:$AC$500,MATCH("HOME",'FPL FIX2'!$Z$1:$AC$1,0),0),"")&amp;IFERROR(VLOOKUP(MO$22&amp;$C15,'FPL FIX2'!$AA$1:$AB$500,MATCH("AWAY",'FPL FIX2'!$AA$1:$AB$1,0),0),""))</f>
        <v>EVE</v>
      </c>
      <c r="MQ15" t="str">
        <f t="shared" si="61"/>
        <v>H</v>
      </c>
      <c r="MS15">
        <v>1</v>
      </c>
      <c r="MU15" t="str">
        <f>IF(MY15=0,"",IFERROR(VLOOKUP(MU$22&amp;$C15,'FPL FIX2'!$Z$1:$AC$500,MATCH("HOME",'FPL FIX2'!$Z$1:$AC$1,0),0),"")&amp;IFERROR(VLOOKUP(MU$22&amp;$C15,'FPL FIX2'!$AA$1:$AB$500,MATCH("AWAY",'FPL FIX2'!$AA$1:$AB$1,0),0),""))</f>
        <v/>
      </c>
      <c r="MW15" t="str">
        <f t="shared" si="62"/>
        <v/>
      </c>
      <c r="MY15">
        <v>1</v>
      </c>
      <c r="NA15" t="str">
        <f>IF(NE15=0,"",IFERROR(VLOOKUP(NA$22&amp;$C15,'FPL FIX2'!$Z$1:$AC$500,MATCH("HOME",'FPL FIX2'!$Z$1:$AC$1,0),0),"")&amp;IFERROR(VLOOKUP(NA$22&amp;$C15,'FPL FIX2'!$AA$1:$AB$500,MATCH("AWAY",'FPL FIX2'!$AA$1:$AB$1,0),0),""))</f>
        <v>nfo</v>
      </c>
      <c r="NC15" t="str">
        <f t="shared" si="63"/>
        <v>A</v>
      </c>
      <c r="NE15">
        <v>1</v>
      </c>
      <c r="NG15" t="str">
        <f>IF(NK15=0,"",IFERROR(VLOOKUP(NG$22&amp;$C15,'FPL FIX2'!$Z$1:$AC$500,MATCH("HOME",'FPL FIX2'!$Z$1:$AC$1,0),0),"")&amp;IFERROR(VLOOKUP(NG$22&amp;$C15,'FPL FIX2'!$AA$1:$AB$500,MATCH("AWAY",'FPL FIX2'!$AA$1:$AB$1,0),0),""))</f>
        <v/>
      </c>
      <c r="NI15" t="str">
        <f t="shared" si="64"/>
        <v/>
      </c>
      <c r="NK15">
        <v>1</v>
      </c>
      <c r="NM15" t="str">
        <f>IF(NQ15=0,"",IFERROR(VLOOKUP(NM$22&amp;$C15,'FPL FIX2'!$Z$1:$AC$500,MATCH("HOME",'FPL FIX2'!$Z$1:$AC$1,0),0),"")&amp;IFERROR(VLOOKUP(NM$22&amp;$C15,'FPL FIX2'!$AA$1:$AB$500,MATCH("AWAY",'FPL FIX2'!$AA$1:$AB$1,0),0),""))</f>
        <v/>
      </c>
      <c r="NO15" t="str">
        <f t="shared" si="65"/>
        <v/>
      </c>
      <c r="NQ15">
        <v>0</v>
      </c>
      <c r="NS15" t="str">
        <f>IF(NW15=0,"",IFERROR(VLOOKUP(NS$22&amp;$C15,'FPL FIX2'!$Z$1:$AC$500,MATCH("HOME",'FPL FIX2'!$Z$1:$AC$1,0),0),"")&amp;IFERROR(VLOOKUP(NS$22&amp;$C15,'FPL FIX2'!$AA$1:$AB$500,MATCH("AWAY",'FPL FIX2'!$AA$1:$AB$1,0),0),""))</f>
        <v/>
      </c>
      <c r="NU15" t="str">
        <f t="shared" si="66"/>
        <v/>
      </c>
      <c r="NW15">
        <v>1</v>
      </c>
      <c r="NY15" t="str">
        <f>IF(OC15=0,"",IFERROR(VLOOKUP(NY$22&amp;$C15,'FPL FIX2'!$Z$1:$AC$500,MATCH("HOME",'FPL FIX2'!$Z$1:$AC$1,0),0),"")&amp;IFERROR(VLOOKUP(NY$22&amp;$C15,'FPL FIX2'!$AA$1:$AB$500,MATCH("AWAY",'FPL FIX2'!$AA$1:$AB$1,0),0),""))</f>
        <v>tot</v>
      </c>
      <c r="OA15" t="str">
        <f t="shared" si="67"/>
        <v>A</v>
      </c>
      <c r="OC15">
        <v>1</v>
      </c>
      <c r="OE15" t="str">
        <f>IF(OI15=0,"",IFERROR(VLOOKUP(OE$22&amp;$C15,'FPL FIX2'!$Z$1:$AC$500,MATCH("HOME",'FPL FIX2'!$Z$1:$AC$1,0),0),"")&amp;IFERROR(VLOOKUP(OE$22&amp;$C15,'FPL FIX2'!$AA$1:$AB$500,MATCH("AWAY",'FPL FIX2'!$AA$1:$AB$1,0),0),""))</f>
        <v/>
      </c>
      <c r="OG15" t="str">
        <f t="shared" si="68"/>
        <v/>
      </c>
      <c r="OI15">
        <v>1</v>
      </c>
      <c r="OK15" t="str">
        <f>IF(OO15=0,"",IFERROR(VLOOKUP(OK$22&amp;$C15,'FPL FIX2'!$Z$1:$AC$500,MATCH("HOME",'FPL FIX2'!$Z$1:$AC$1,0),0),"")&amp;IFERROR(VLOOKUP(OK$22&amp;$C15,'FPL FIX2'!$AA$1:$AB$500,MATCH("AWAY",'FPL FIX2'!$AA$1:$AB$1,0),0),""))</f>
        <v>AVL</v>
      </c>
      <c r="OM15" t="str">
        <f t="shared" si="69"/>
        <v>H</v>
      </c>
      <c r="OO15">
        <v>1</v>
      </c>
      <c r="OQ15" t="s">
        <v>1207</v>
      </c>
      <c r="OS15" t="str">
        <f t="shared" si="70"/>
        <v>A</v>
      </c>
      <c r="OU15">
        <v>1</v>
      </c>
      <c r="OW15" t="str">
        <f>IF(PA15=0,"",IFERROR(VLOOKUP(OW$22&amp;$C15,'FPL FIX2'!$Z$1:$AC$500,MATCH("HOME",'FPL FIX2'!$Z$1:$AC$1,0),0),"")&amp;IFERROR(VLOOKUP(OW$22&amp;$C15,'FPL FIX2'!$AA$1:$AB$500,MATCH("AWAY",'FPL FIX2'!$AA$1:$AB$1,0),0),""))</f>
        <v>whu</v>
      </c>
      <c r="OY15" t="str">
        <f t="shared" si="71"/>
        <v>A</v>
      </c>
      <c r="PA15">
        <v>1</v>
      </c>
      <c r="PC15" t="str">
        <f>IF(PG15=0,"",IFERROR(VLOOKUP(PC$22&amp;$C15,'FPL FIX2'!$Z$1:$AC$500,MATCH("HOME",'FPL FIX2'!$Z$1:$AC$1,0),0),"")&amp;IFERROR(VLOOKUP(PC$22&amp;$C15,'FPL FIX2'!$AA$1:$AB$500,MATCH("AWAY",'FPL FIX2'!$AA$1:$AB$1,0),0),""))</f>
        <v/>
      </c>
      <c r="PE15" t="str">
        <f t="shared" si="72"/>
        <v/>
      </c>
      <c r="PG15">
        <v>1</v>
      </c>
      <c r="PI15" t="str">
        <f>IF(PM15=0,"",IFERROR(VLOOKUP(PI$22&amp;$C15,'FPL FIX2'!$Z$1:$AC$500,MATCH("HOME",'FPL FIX2'!$Z$1:$AC$1,0),0),"")&amp;IFERROR(VLOOKUP(PI$22&amp;$C15,'FPL FIX2'!$AA$1:$AB$500,MATCH("AWAY",'FPL FIX2'!$AA$1:$AB$1,0),0),""))</f>
        <v>WOL</v>
      </c>
      <c r="PK15" t="str">
        <f t="shared" si="73"/>
        <v>H</v>
      </c>
      <c r="PM15">
        <v>1</v>
      </c>
      <c r="PO15" t="str">
        <f>IF(PS15=0,"",IFERROR(VLOOKUP(PO$22&amp;$C15,'FPL FIX2'!$Z$1:$AC$500,MATCH("HOME",'FPL FIX2'!$Z$1:$AC$1,0),0),"")&amp;IFERROR(VLOOKUP(PO$22&amp;$C15,'FPL FIX2'!$AA$1:$AB$500,MATCH("AWAY",'FPL FIX2'!$AA$1:$AB$1,0),0),""))</f>
        <v/>
      </c>
      <c r="PQ15" t="str">
        <f t="shared" si="74"/>
        <v/>
      </c>
      <c r="PS15">
        <v>1</v>
      </c>
      <c r="PU15" t="str">
        <f>IF(PY15=0,"",IFERROR(VLOOKUP(PU$22&amp;$C15,'FPL FIX2'!$Z$1:$AC$500,MATCH("HOME",'FPL FIX2'!$Z$1:$AC$1,0),0),"")&amp;IFERROR(VLOOKUP(PU$22&amp;$C15,'FPL FIX2'!$AA$1:$AB$500,MATCH("AWAY",'FPL FIX2'!$AA$1:$AB$1,0),0),""))</f>
        <v>bou</v>
      </c>
      <c r="PW15" t="str">
        <f t="shared" si="75"/>
        <v>A</v>
      </c>
      <c r="PY15">
        <v>1</v>
      </c>
      <c r="QA15" t="s">
        <v>5</v>
      </c>
      <c r="QC15" t="str">
        <f t="shared" si="76"/>
        <v>H</v>
      </c>
      <c r="QE15">
        <v>1</v>
      </c>
      <c r="QG15" t="str">
        <f>IF(QK15=0,"",IFERROR(VLOOKUP(QG$22&amp;$C15,'FPL FIX2'!$Z$1:$AC$500,MATCH("HOME",'FPL FIX2'!$Z$1:$AC$1,0),0),"")&amp;IFERROR(VLOOKUP(QG$22&amp;$C15,'FPL FIX2'!$AA$1:$AB$500,MATCH("AWAY",'FPL FIX2'!$AA$1:$AB$1,0),0),""))</f>
        <v>FUL</v>
      </c>
      <c r="QI15" t="str">
        <f t="shared" si="77"/>
        <v>H</v>
      </c>
      <c r="QK15">
        <v>1</v>
      </c>
      <c r="QM15" t="str">
        <f>IF(QQ15=0,"",IFERROR(VLOOKUP(QM$22&amp;$C15,'FPL FIX2'!$Z$1:$AC$500,MATCH("HOME",'FPL FIX2'!$Z$1:$AC$1,0),0),"")&amp;IFERROR(VLOOKUP(QM$22&amp;$C15,'FPL FIX2'!$AA$1:$AB$500,MATCH("AWAY",'FPL FIX2'!$AA$1:$AB$1,0),0),""))</f>
        <v/>
      </c>
      <c r="QO15" t="str">
        <f t="shared" si="78"/>
        <v/>
      </c>
      <c r="QQ15">
        <v>1</v>
      </c>
    </row>
    <row r="16" spans="1:459" x14ac:dyDescent="0.3">
      <c r="A16" s="158">
        <f t="shared" si="0"/>
        <v>15</v>
      </c>
      <c r="B16" t="s">
        <v>50</v>
      </c>
      <c r="C16" t="str">
        <f t="shared" si="1"/>
        <v>NEW</v>
      </c>
      <c r="D16" s="12" t="str">
        <f t="shared" si="2"/>
        <v>new</v>
      </c>
      <c r="E16" t="str">
        <f>IF(I16=0,"",IFERROR(VLOOKUP(E$22&amp;$C16,'FPL FIX2'!$Z$1:$AC$500,MATCH("HOME",'FPL FIX2'!$Z$1:$AC$1,0),0),"")&amp;IFERROR(VLOOKUP(E$22&amp;$C16,'FPL FIX2'!$AA$1:$AB$500,MATCH("AWAY",'FPL FIX2'!$AA$1:$AB$1,0),0),""))</f>
        <v>NFO</v>
      </c>
      <c r="G16" t="str">
        <f t="shared" si="3"/>
        <v>H</v>
      </c>
      <c r="I16">
        <v>1</v>
      </c>
      <c r="K16" t="str">
        <f>IF(O16=0,"",IFERROR(VLOOKUP(K$22&amp;$C16,'FPL FIX2'!$Z$1:$AC$500,MATCH("HOME",'FPL FIX2'!$Z$1:$AC$1,0),0),"")&amp;IFERROR(VLOOKUP(K$22&amp;$C16,'FPL FIX2'!$AA$1:$AB$500,MATCH("AWAY",'FPL FIX2'!$AA$1:$AB$1,0),0),""))</f>
        <v/>
      </c>
      <c r="M16" t="str">
        <f t="shared" si="4"/>
        <v/>
      </c>
      <c r="O16">
        <v>1</v>
      </c>
      <c r="Q16" t="str">
        <f>IF(U16=0,"",IFERROR(VLOOKUP(Q$22&amp;$C16,'FPL FIX2'!$Z$1:$AC$500,MATCH("HOME",'FPL FIX2'!$Z$1:$AC$1,0),0),"")&amp;IFERROR(VLOOKUP(Q$22&amp;$C16,'FPL FIX2'!$AA$1:$AB$500,MATCH("AWAY",'FPL FIX2'!$AA$1:$AB$1,0),0),""))</f>
        <v>bha</v>
      </c>
      <c r="S16" t="str">
        <f t="shared" si="5"/>
        <v>A</v>
      </c>
      <c r="U16">
        <v>1</v>
      </c>
      <c r="W16" t="str">
        <f>IF(AA16=0,"",IFERROR(VLOOKUP(W$22&amp;$C16,'FPL FIX2'!$Z$1:$AC$500,MATCH("HOME",'FPL FIX2'!$Z$1:$AC$1,0),0),"")&amp;IFERROR(VLOOKUP(W$22&amp;$C16,'FPL FIX2'!$AA$1:$AB$500,MATCH("AWAY",'FPL FIX2'!$AA$1:$AB$1,0),0),""))</f>
        <v/>
      </c>
      <c r="Y16" t="str">
        <f t="shared" si="6"/>
        <v/>
      </c>
      <c r="AA16">
        <v>1</v>
      </c>
      <c r="AC16" t="str">
        <f>IF(AG16=0,"",IFERROR(VLOOKUP(AC$22&amp;$C16,'FPL FIX2'!$Z$1:$AC$500,MATCH("HOME",'FPL FIX2'!$Z$1:$AC$1,0),0),"")&amp;IFERROR(VLOOKUP(AC$22&amp;$C16,'FPL FIX2'!$AA$1:$AB$500,MATCH("AWAY",'FPL FIX2'!$AA$1:$AB$1,0),0),""))</f>
        <v>MCI</v>
      </c>
      <c r="AE16" t="str">
        <f t="shared" si="7"/>
        <v>H</v>
      </c>
      <c r="AG16">
        <v>1</v>
      </c>
      <c r="AI16" t="str">
        <f>IF(AM16=0,"",IFERROR(VLOOKUP(AI$22&amp;$C16,'FPL FIX2'!$Z$1:$AC$500,MATCH("HOME",'FPL FIX2'!$Z$1:$AC$1,0),0),"")&amp;IFERROR(VLOOKUP(AI$22&amp;$C16,'FPL FIX2'!$AA$1:$AB$500,MATCH("AWAY",'FPL FIX2'!$AA$1:$AB$1,0),0),""))</f>
        <v/>
      </c>
      <c r="AK16" t="str">
        <f t="shared" si="8"/>
        <v/>
      </c>
      <c r="AM16">
        <v>1</v>
      </c>
      <c r="AO16" t="str">
        <f>IF(AS16=0,"",IFERROR(VLOOKUP(AO$22&amp;$C16,'FPL FIX2'!$Z$1:$AC$500,MATCH("HOME",'FPL FIX2'!$Z$1:$AC$1,0),0),"")&amp;IFERROR(VLOOKUP(AO$22&amp;$C16,'FPL FIX2'!$AA$1:$AB$500,MATCH("AWAY",'FPL FIX2'!$AA$1:$AB$1,0),0),""))</f>
        <v>wol</v>
      </c>
      <c r="AQ16" t="str">
        <f t="shared" si="9"/>
        <v>A</v>
      </c>
      <c r="AS16">
        <v>1</v>
      </c>
      <c r="AU16" t="str">
        <f>IF(AY16=0,"",IFERROR(VLOOKUP(AU$22&amp;$C16,'FPL FIX2'!$Z$1:$AC$500,MATCH("HOME",'FPL FIX2'!$Z$1:$AC$1,0),0),"")&amp;IFERROR(VLOOKUP(AU$22&amp;$C16,'FPL FIX2'!$AA$1:$AB$500,MATCH("AWAY",'FPL FIX2'!$AA$1:$AB$1,0),0),""))</f>
        <v/>
      </c>
      <c r="AW16" t="str">
        <f t="shared" si="10"/>
        <v/>
      </c>
      <c r="AY16">
        <v>1</v>
      </c>
      <c r="BA16" t="str">
        <f>IF(BE16=0,"",IFERROR(VLOOKUP(BA$22&amp;$C16,'FPL FIX2'!$Z$1:$AC$500,MATCH("HOME",'FPL FIX2'!$Z$1:$AC$1,0),0),"")&amp;IFERROR(VLOOKUP(BA$22&amp;$C16,'FPL FIX2'!$AA$1:$AB$500,MATCH("AWAY",'FPL FIX2'!$AA$1:$AB$1,0),0),""))</f>
        <v>liv</v>
      </c>
      <c r="BC16" t="str">
        <f t="shared" si="11"/>
        <v>A</v>
      </c>
      <c r="BE16">
        <v>1</v>
      </c>
      <c r="BG16" t="str">
        <f>IF(BK16=0,"",IFERROR(VLOOKUP(BG$22&amp;$C16,'FPL FIX2'!$Z$1:$AC$500,MATCH("HOME",'FPL FIX2'!$Z$1:$AC$1,0),0),"")&amp;IFERROR(VLOOKUP(BG$22&amp;$C16,'FPL FIX2'!$AA$1:$AB$500,MATCH("AWAY",'FPL FIX2'!$AA$1:$AB$1,0),0),""))</f>
        <v/>
      </c>
      <c r="BI16" t="str">
        <f t="shared" si="12"/>
        <v/>
      </c>
      <c r="BK16">
        <v>1</v>
      </c>
      <c r="BM16" t="str">
        <f>IF(BQ16=0,"",IFERROR(VLOOKUP(BM$22&amp;$C16,'FPL FIX2'!$Z$1:$AC$500,MATCH("HOME",'FPL FIX2'!$Z$1:$AC$1,0),0),"")&amp;IFERROR(VLOOKUP(BM$22&amp;$C16,'FPL FIX2'!$AA$1:$AB$500,MATCH("AWAY",'FPL FIX2'!$AA$1:$AB$1,0),0),""))</f>
        <v>CRY</v>
      </c>
      <c r="BO16" t="str">
        <f t="shared" si="13"/>
        <v>H</v>
      </c>
      <c r="BQ16">
        <v>1</v>
      </c>
      <c r="BS16" t="str">
        <f>IF(BW16=0,"",IFERROR(VLOOKUP(BS$22&amp;$C16,'FPL FIX2'!$Z$1:$AC$500,MATCH("HOME",'FPL FIX2'!$Z$1:$AC$1,0),0),"")&amp;IFERROR(VLOOKUP(BS$22&amp;$C16,'FPL FIX2'!$AA$1:$AB$500,MATCH("AWAY",'FPL FIX2'!$AA$1:$AB$1,0),0),""))</f>
        <v/>
      </c>
      <c r="BU16" t="str">
        <f t="shared" si="14"/>
        <v/>
      </c>
      <c r="BW16">
        <v>1</v>
      </c>
      <c r="BY16" t="str">
        <f>IF(CC16=0,"",IFERROR(VLOOKUP(BY$22&amp;$C16,'FPL FIX2'!$Z$1:$AC$500,MATCH("HOME",'FPL FIX2'!$Z$1:$AC$1,0),0),"")&amp;IFERROR(VLOOKUP(BY$22&amp;$C16,'FPL FIX2'!$AA$1:$AB$500,MATCH("AWAY",'FPL FIX2'!$AA$1:$AB$1,0),0),""))</f>
        <v/>
      </c>
      <c r="CA16" t="str">
        <f t="shared" si="15"/>
        <v/>
      </c>
      <c r="CC16">
        <v>1</v>
      </c>
      <c r="CE16" t="str">
        <f>IF(CI16=0,"",IFERROR(VLOOKUP(CE$22&amp;$C16,'FPL FIX2'!$Z$1:$AC$500,MATCH("HOME",'FPL FIX2'!$Z$1:$AC$1,0),0),"")&amp;IFERROR(VLOOKUP(CE$22&amp;$C16,'FPL FIX2'!$AA$1:$AB$500,MATCH("AWAY",'FPL FIX2'!$AA$1:$AB$1,0),0),""))</f>
        <v/>
      </c>
      <c r="CG16" t="str">
        <f t="shared" si="16"/>
        <v/>
      </c>
      <c r="CI16">
        <v>1</v>
      </c>
      <c r="CK16" t="str">
        <f>IF(CO16=0,"",IFERROR(VLOOKUP(CK$22&amp;$C16,'FPL FIX2'!$Z$1:$AC$500,MATCH("HOME",'FPL FIX2'!$Z$1:$AC$1,0),0),"")&amp;IFERROR(VLOOKUP(CK$22&amp;$C16,'FPL FIX2'!$AA$1:$AB$500,MATCH("AWAY",'FPL FIX2'!$AA$1:$AB$1,0),0),""))</f>
        <v>BOU</v>
      </c>
      <c r="CM16" t="str">
        <f t="shared" si="17"/>
        <v>H</v>
      </c>
      <c r="CO16">
        <v>1</v>
      </c>
      <c r="CQ16" t="str">
        <f>IF(CU16=0,"",IFERROR(VLOOKUP(CQ$22&amp;$C16,'FPL FIX2'!$Z$1:$AC$500,MATCH("HOME",'FPL FIX2'!$Z$1:$AC$1,0),0),"")&amp;IFERROR(VLOOKUP(CQ$22&amp;$C16,'FPL FIX2'!$AA$1:$AB$500,MATCH("AWAY",'FPL FIX2'!$AA$1:$AB$1,0),0),""))</f>
        <v/>
      </c>
      <c r="CS16" t="str">
        <f t="shared" si="18"/>
        <v/>
      </c>
      <c r="CU16">
        <v>1</v>
      </c>
      <c r="CW16" t="str">
        <f>IF(DA16=0,"",IFERROR(VLOOKUP(CW$22&amp;$C16,'FPL FIX2'!$Z$1:$AC$500,MATCH("HOME",'FPL FIX2'!$Z$1:$AC$1,0),0),"")&amp;IFERROR(VLOOKUP(CW$22&amp;$C16,'FPL FIX2'!$AA$1:$AB$500,MATCH("AWAY",'FPL FIX2'!$AA$1:$AB$1,0),0),""))</f>
        <v>ful</v>
      </c>
      <c r="CY16" t="str">
        <f t="shared" si="19"/>
        <v>A</v>
      </c>
      <c r="DA16">
        <v>1</v>
      </c>
      <c r="DC16" t="str">
        <f>IF(DG16=0,"",IFERROR(VLOOKUP(DC$22&amp;$C16,'FPL FIX2'!$Z$1:$AC$500,MATCH("HOME",'FPL FIX2'!$Z$1:$AC$1,0),0),"")&amp;IFERROR(VLOOKUP(DC$22&amp;$C16,'FPL FIX2'!$AA$1:$AB$500,MATCH("AWAY",'FPL FIX2'!$AA$1:$AB$1,0),0),""))</f>
        <v/>
      </c>
      <c r="DE16" t="str">
        <f t="shared" si="20"/>
        <v/>
      </c>
      <c r="DG16">
        <v>1</v>
      </c>
      <c r="DI16" t="str">
        <f>IF(DM16=0,"",IFERROR(VLOOKUP(DI$22&amp;$C16,'FPL FIX2'!$Z$1:$AC$500,MATCH("HOME",'FPL FIX2'!$Z$1:$AC$1,0),0),"")&amp;IFERROR(VLOOKUP(DI$22&amp;$C16,'FPL FIX2'!$AA$1:$AB$500,MATCH("AWAY",'FPL FIX2'!$AA$1:$AB$1,0),0),""))</f>
        <v>BRE</v>
      </c>
      <c r="DK16" t="str">
        <f t="shared" si="21"/>
        <v>H</v>
      </c>
      <c r="DM16">
        <v>1</v>
      </c>
      <c r="DO16" t="str">
        <f>IF(DS16=0,"",IFERROR(VLOOKUP(DO$22&amp;$C16,'FPL FIX2'!$Z$1:$AC$500,MATCH("HOME",'FPL FIX2'!$Z$1:$AC$1,0),0),"")&amp;IFERROR(VLOOKUP(DO$22&amp;$C16,'FPL FIX2'!$AA$1:$AB$500,MATCH("AWAY",'FPL FIX2'!$AA$1:$AB$1,0),0),""))</f>
        <v/>
      </c>
      <c r="DQ16" t="str">
        <f t="shared" si="22"/>
        <v/>
      </c>
      <c r="DS16">
        <v>1</v>
      </c>
      <c r="DU16" t="str">
        <f>IF(DY16=0,"",IFERROR(VLOOKUP(DU$22&amp;$C16,'FPL FIX2'!$Z$1:$AC$500,MATCH("HOME",'FPL FIX2'!$Z$1:$AC$1,0),0),"")&amp;IFERROR(VLOOKUP(DU$22&amp;$C16,'FPL FIX2'!$AA$1:$AB$500,MATCH("AWAY",'FPL FIX2'!$AA$1:$AB$1,0),0),""))</f>
        <v>mun</v>
      </c>
      <c r="DW16" t="str">
        <f t="shared" si="23"/>
        <v>A</v>
      </c>
      <c r="DY16">
        <v>1</v>
      </c>
      <c r="EA16" t="str">
        <f>IF(EE16=0,"",IFERROR(VLOOKUP(EA$22&amp;$C16,'FPL FIX2'!$Z$1:$AC$500,MATCH("HOME",'FPL FIX2'!$Z$1:$AC$1,0),0),"")&amp;IFERROR(VLOOKUP(EA$22&amp;$C16,'FPL FIX2'!$AA$1:$AB$500,MATCH("AWAY",'FPL FIX2'!$AA$1:$AB$1,0),0),""))</f>
        <v/>
      </c>
      <c r="EC16" t="str">
        <f t="shared" si="24"/>
        <v/>
      </c>
      <c r="EE16">
        <v>1</v>
      </c>
      <c r="EG16" t="str">
        <f>IF(EK16=0,"",IFERROR(VLOOKUP(EG$22&amp;$C16,'FPL FIX2'!$Z$1:$AC$500,MATCH("HOME",'FPL FIX2'!$Z$1:$AC$1,0),0),"")&amp;IFERROR(VLOOKUP(EG$22&amp;$C16,'FPL FIX2'!$AA$1:$AB$500,MATCH("AWAY",'FPL FIX2'!$AA$1:$AB$1,0),0),""))</f>
        <v>EVE</v>
      </c>
      <c r="EI16" t="str">
        <f t="shared" si="25"/>
        <v>H</v>
      </c>
      <c r="EK16">
        <v>1</v>
      </c>
      <c r="EM16" t="str">
        <f>IF(EQ16=0,"",IFERROR(VLOOKUP(EM$22&amp;$C16,'FPL FIX2'!$Z$1:$AC$500,MATCH("HOME",'FPL FIX2'!$Z$1:$AC$1,0),0),"")&amp;IFERROR(VLOOKUP(EM$22&amp;$C16,'FPL FIX2'!$AA$1:$AB$500,MATCH("AWAY",'FPL FIX2'!$AA$1:$AB$1,0),0),""))</f>
        <v/>
      </c>
      <c r="EO16" t="str">
        <f t="shared" si="26"/>
        <v/>
      </c>
      <c r="EQ16">
        <v>1</v>
      </c>
      <c r="ES16" t="str">
        <f>IF(EW16=0,"",IFERROR(VLOOKUP(ES$22&amp;$C16,'FPL FIX2'!$Z$1:$AC$500,MATCH("HOME",'FPL FIX2'!$Z$1:$AC$1,0),0),"")&amp;IFERROR(VLOOKUP(ES$22&amp;$C16,'FPL FIX2'!$AA$1:$AB$500,MATCH("AWAY",'FPL FIX2'!$AA$1:$AB$1,0),0),""))</f>
        <v>tot</v>
      </c>
      <c r="EU16" t="str">
        <f t="shared" si="27"/>
        <v>A</v>
      </c>
      <c r="EW16">
        <v>1</v>
      </c>
      <c r="EY16" t="str">
        <f>IF(FC16=0,"",IFERROR(VLOOKUP(EY$22&amp;$C16,'FPL FIX2'!$Z$1:$AC$500,MATCH("HOME",'FPL FIX2'!$Z$1:$AC$1,0),0),"")&amp;IFERROR(VLOOKUP(EY$22&amp;$C16,'FPL FIX2'!$AA$1:$AB$500,MATCH("AWAY",'FPL FIX2'!$AA$1:$AB$1,0),0),""))</f>
        <v/>
      </c>
      <c r="FA16" t="str">
        <f t="shared" si="28"/>
        <v/>
      </c>
      <c r="FC16">
        <v>1</v>
      </c>
      <c r="FE16" t="str">
        <f>IF(FI16=0,"",IFERROR(VLOOKUP(FE$22&amp;$C16,'FPL FIX2'!$Z$1:$AC$500,MATCH("HOME",'FPL FIX2'!$Z$1:$AC$1,0),0),"")&amp;IFERROR(VLOOKUP(FE$22&amp;$C16,'FPL FIX2'!$AA$1:$AB$500,MATCH("AWAY",'FPL FIX2'!$AA$1:$AB$1,0),0),""))</f>
        <v>AVL</v>
      </c>
      <c r="FG16" t="str">
        <f t="shared" si="29"/>
        <v>H</v>
      </c>
      <c r="FI16">
        <v>1</v>
      </c>
      <c r="FK16" t="str">
        <f>IF(FO16=0,"",IFERROR(VLOOKUP(FK$22&amp;$C16,'FPL FIX2'!$Z$1:$AC$500,MATCH("HOME",'FPL FIX2'!$Z$1:$AC$1,0),0),"")&amp;IFERROR(VLOOKUP(FK$22&amp;$C16,'FPL FIX2'!$AA$1:$AB$500,MATCH("AWAY",'FPL FIX2'!$AA$1:$AB$1,0),0),""))</f>
        <v/>
      </c>
      <c r="FM16" t="str">
        <f t="shared" si="30"/>
        <v/>
      </c>
      <c r="FO16">
        <v>1</v>
      </c>
      <c r="FQ16" t="str">
        <f>IF(FU16=0,"",IFERROR(VLOOKUP(FQ$22&amp;$C16,'FPL FIX2'!$Z$1:$AC$500,MATCH("HOME",'FPL FIX2'!$Z$1:$AC$1,0),0),"")&amp;IFERROR(VLOOKUP(FQ$22&amp;$C16,'FPL FIX2'!$AA$1:$AB$500,MATCH("AWAY",'FPL FIX2'!$AA$1:$AB$1,0),0),""))</f>
        <v>sou</v>
      </c>
      <c r="FS16" t="str">
        <f t="shared" si="31"/>
        <v>A</v>
      </c>
      <c r="FU16">
        <v>1</v>
      </c>
      <c r="FW16" t="str">
        <f>IF(GA16=0,"",IFERROR(VLOOKUP(FW$22&amp;$C16,'FPL FIX2'!$Z$1:$AC$500,MATCH("HOME",'FPL FIX2'!$Z$1:$AC$1,0),0),"")&amp;IFERROR(VLOOKUP(FW$22&amp;$C16,'FPL FIX2'!$AA$1:$AB$500,MATCH("AWAY",'FPL FIX2'!$AA$1:$AB$1,0),0),""))</f>
        <v/>
      </c>
      <c r="FY16" t="str">
        <f t="shared" si="32"/>
        <v/>
      </c>
      <c r="GA16">
        <v>1</v>
      </c>
      <c r="GC16" t="str">
        <f>IF(GG16=0,"",IFERROR(VLOOKUP(GC$22&amp;$C16,'FPL FIX2'!$Z$1:$AC$500,MATCH("HOME",'FPL FIX2'!$Z$1:$AC$1,0),0),"")&amp;IFERROR(VLOOKUP(GC$22&amp;$C16,'FPL FIX2'!$AA$1:$AB$500,MATCH("AWAY",'FPL FIX2'!$AA$1:$AB$1,0),0),""))</f>
        <v>CHE</v>
      </c>
      <c r="GE16" t="str">
        <f t="shared" si="33"/>
        <v>H</v>
      </c>
      <c r="GG16">
        <v>1</v>
      </c>
      <c r="GI16" t="str">
        <f>IF(GM16=0,"",IFERROR(VLOOKUP(GI$22&amp;$C16,'FPL FIX2'!$Z$1:$AC$500,MATCH("HOME",'FPL FIX2'!$Z$1:$AC$1,0),0),"")&amp;IFERROR(VLOOKUP(GI$22&amp;$C16,'FPL FIX2'!$AA$1:$AB$500,MATCH("AWAY",'FPL FIX2'!$AA$1:$AB$1,0),0),""))</f>
        <v/>
      </c>
      <c r="GK16" t="str">
        <f t="shared" si="34"/>
        <v/>
      </c>
      <c r="GM16">
        <v>1</v>
      </c>
      <c r="GO16" t="str">
        <f>IF(GS16=0,"",IFERROR(VLOOKUP(GO$22&amp;$C16,'FPL FIX2'!$Z$1:$AC$500,MATCH("HOME",'FPL FIX2'!$Z$1:$AC$1,0),0),"")&amp;IFERROR(VLOOKUP(GO$22&amp;$C16,'FPL FIX2'!$AA$1:$AB$500,MATCH("AWAY",'FPL FIX2'!$AA$1:$AB$1,0),0),""))</f>
        <v>lei</v>
      </c>
      <c r="GQ16" t="str">
        <f t="shared" si="35"/>
        <v>A</v>
      </c>
      <c r="GS16">
        <v>1</v>
      </c>
      <c r="GU16" t="str">
        <f>IF(GY16=0,"",IFERROR(VLOOKUP(GU$22&amp;$C16,'FPL FIX2'!$Z$1:$AC$500,MATCH("HOME",'FPL FIX2'!$Z$1:$AC$1,0),0),"")&amp;IFERROR(VLOOKUP(GU$22&amp;$C16,'FPL FIX2'!$AA$1:$AB$500,MATCH("AWAY",'FPL FIX2'!$AA$1:$AB$1,0),0),""))</f>
        <v/>
      </c>
      <c r="GW16" t="str">
        <f t="shared" si="36"/>
        <v/>
      </c>
      <c r="GY16">
        <v>1</v>
      </c>
      <c r="HA16" t="str">
        <f>IF(HE16=0,"",IFERROR(VLOOKUP(HA$22&amp;$C16,'FPL FIX2'!$Z$1:$AC$500,MATCH("HOME",'FPL FIX2'!$Z$1:$AC$1,0),0),"")&amp;IFERROR(VLOOKUP(HA$22&amp;$C16,'FPL FIX2'!$AA$1:$AB$500,MATCH("AWAY",'FPL FIX2'!$AA$1:$AB$1,0),0),""))</f>
        <v>LEE</v>
      </c>
      <c r="HC16" t="str">
        <f t="shared" si="37"/>
        <v>H</v>
      </c>
      <c r="HE16">
        <v>1</v>
      </c>
      <c r="HG16" t="str">
        <f>IF(HK16=0,"",IFERROR(VLOOKUP(HG$22&amp;$C16,'FPL FIX2'!$Z$1:$AC$500,MATCH("HOME",'FPL FIX2'!$Z$1:$AC$1,0),0),"")&amp;IFERROR(VLOOKUP(HG$22&amp;$C16,'FPL FIX2'!$AA$1:$AB$500,MATCH("AWAY",'FPL FIX2'!$AA$1:$AB$1,0),0),""))</f>
        <v/>
      </c>
      <c r="HI16" t="str">
        <f t="shared" si="38"/>
        <v/>
      </c>
      <c r="HK16">
        <v>1</v>
      </c>
      <c r="HM16" t="str">
        <f>IF(HQ16=0,"",IFERROR(VLOOKUP(HM$22&amp;$C16,'FPL FIX2'!$Z$1:$AC$500,MATCH("HOME",'FPL FIX2'!$Z$1:$AC$1,0),0),"")&amp;IFERROR(VLOOKUP(HM$22&amp;$C16,'FPL FIX2'!$AA$1:$AB$500,MATCH("AWAY",'FPL FIX2'!$AA$1:$AB$1,0),0),""))</f>
        <v>ars</v>
      </c>
      <c r="HO16" t="str">
        <f t="shared" si="39"/>
        <v>A</v>
      </c>
      <c r="HQ16">
        <v>1</v>
      </c>
      <c r="HS16" t="str">
        <f>IF(HW16=0,"",IFERROR(VLOOKUP(HS$22&amp;$C16,'FPL FIX2'!$Z$1:$AC$500,MATCH("HOME",'FPL FIX2'!$Z$1:$AC$1,0),0),"")&amp;IFERROR(VLOOKUP(HS$22&amp;$C16,'FPL FIX2'!$AA$1:$AB$500,MATCH("AWAY",'FPL FIX2'!$AA$1:$AB$1,0),0),""))</f>
        <v/>
      </c>
      <c r="HU16" t="str">
        <f t="shared" si="40"/>
        <v/>
      </c>
      <c r="HW16">
        <v>1</v>
      </c>
      <c r="HY16" t="str">
        <f>IF(IC16=0,"",IFERROR(VLOOKUP(HY$22&amp;$C16,'FPL FIX2'!$Z$1:$AC$500,MATCH("HOME",'FPL FIX2'!$Z$1:$AC$1,0),0),"")&amp;IFERROR(VLOOKUP(HY$22&amp;$C16,'FPL FIX2'!$AA$1:$AB$500,MATCH("AWAY",'FPL FIX2'!$AA$1:$AB$1,0),0),""))</f>
        <v>FUL</v>
      </c>
      <c r="IA16" t="str">
        <f t="shared" si="41"/>
        <v>H</v>
      </c>
      <c r="IC16">
        <v>1</v>
      </c>
      <c r="IE16" t="str">
        <f>IF(II16=0,"",IFERROR(VLOOKUP(IE$22&amp;$C16,'FPL FIX2'!$Z$1:$AC$500,MATCH("HOME",'FPL FIX2'!$Z$1:$AC$1,0),0),"")&amp;IFERROR(VLOOKUP(IE$22&amp;$C16,'FPL FIX2'!$AA$1:$AB$500,MATCH("AWAY",'FPL FIX2'!$AA$1:$AB$1,0),0),""))</f>
        <v/>
      </c>
      <c r="IG16" t="str">
        <f t="shared" si="42"/>
        <v/>
      </c>
      <c r="II16">
        <v>1</v>
      </c>
      <c r="IK16" t="str">
        <f>IF(IO16=0,"",IFERROR(VLOOKUP(IK$22&amp;$C16,'FPL FIX2'!$Z$1:$AC$500,MATCH("HOME",'FPL FIX2'!$Z$1:$AC$1,0),0),"")&amp;IFERROR(VLOOKUP(IK$22&amp;$C16,'FPL FIX2'!$AA$1:$AB$500,MATCH("AWAY",'FPL FIX2'!$AA$1:$AB$1,0),0),""))</f>
        <v>cry</v>
      </c>
      <c r="IM16" t="str">
        <f t="shared" si="43"/>
        <v>A</v>
      </c>
      <c r="IO16">
        <v>1</v>
      </c>
      <c r="IQ16" t="str">
        <f>IF(IU16=0,"",IFERROR(VLOOKUP(IQ$22&amp;$C16,'FPL FIX2'!$Z$1:$AC$500,MATCH("HOME",'FPL FIX2'!$Z$1:$AC$1,0),0),"")&amp;IFERROR(VLOOKUP(IQ$22&amp;$C16,'FPL FIX2'!$AA$1:$AB$500,MATCH("AWAY",'FPL FIX2'!$AA$1:$AB$1,0),0),""))</f>
        <v/>
      </c>
      <c r="IS16" t="str">
        <f t="shared" si="44"/>
        <v/>
      </c>
      <c r="IU16">
        <v>1</v>
      </c>
      <c r="IW16" t="str">
        <f>IF(JA16=0,"",IFERROR(VLOOKUP(IW$22&amp;$C16,'FPL FIX2'!$Z$1:$AC$500,MATCH("HOME",'FPL FIX2'!$Z$1:$AC$1,0),0),"")&amp;IFERROR(VLOOKUP(IW$22&amp;$C16,'FPL FIX2'!$AA$1:$AB$500,MATCH("AWAY",'FPL FIX2'!$AA$1:$AB$1,0),0),""))</f>
        <v>WHU</v>
      </c>
      <c r="IY16" t="str">
        <f t="shared" si="45"/>
        <v>H</v>
      </c>
      <c r="JA16">
        <v>1</v>
      </c>
      <c r="JC16" t="str">
        <f>IF(JG16=0,"",IFERROR(VLOOKUP(JC$22&amp;$C16,'FPL FIX2'!$Z$1:$AC$500,MATCH("HOME",'FPL FIX2'!$Z$1:$AC$1,0),0),"")&amp;IFERROR(VLOOKUP(JC$22&amp;$C16,'FPL FIX2'!$AA$1:$AB$500,MATCH("AWAY",'FPL FIX2'!$AA$1:$AB$1,0),0),""))</f>
        <v/>
      </c>
      <c r="JE16" t="str">
        <f t="shared" si="46"/>
        <v/>
      </c>
      <c r="JG16">
        <v>1</v>
      </c>
      <c r="JI16" t="str">
        <f>IF(JM16=0,"",IFERROR(VLOOKUP(JI$22&amp;$C16,'FPL FIX2'!$Z$1:$AC$500,MATCH("HOME",'FPL FIX2'!$Z$1:$AC$1,0),0),"")&amp;IFERROR(VLOOKUP(JI$22&amp;$C16,'FPL FIX2'!$AA$1:$AB$500,MATCH("AWAY",'FPL FIX2'!$AA$1:$AB$1,0),0),""))</f>
        <v>bou</v>
      </c>
      <c r="JK16" t="str">
        <f t="shared" si="47"/>
        <v>A</v>
      </c>
      <c r="JM16">
        <v>1</v>
      </c>
      <c r="JO16" t="str">
        <f>IF(JS16=0,"",IFERROR(VLOOKUP(JO$22&amp;$C16,'FPL FIX2'!$Z$1:$AC$500,MATCH("HOME",'FPL FIX2'!$Z$1:$AC$1,0),0),"")&amp;IFERROR(VLOOKUP(JO$22&amp;$C16,'FPL FIX2'!$AA$1:$AB$500,MATCH("AWAY",'FPL FIX2'!$AA$1:$AB$1,0),0),""))</f>
        <v/>
      </c>
      <c r="JQ16" t="str">
        <f t="shared" si="48"/>
        <v/>
      </c>
      <c r="JS16">
        <v>1</v>
      </c>
      <c r="JU16" t="str">
        <f>IF(JY16=0,"",IFERROR(VLOOKUP(JU$22&amp;$C16,'FPL FIX2'!$Z$1:$AC$500,MATCH("HOME",'FPL FIX2'!$Z$1:$AC$1,0),0),"")&amp;IFERROR(VLOOKUP(JU$22&amp;$C16,'FPL FIX2'!$AA$1:$AB$500,MATCH("AWAY",'FPL FIX2'!$AA$1:$AB$1,0),0),""))</f>
        <v>LIV</v>
      </c>
      <c r="JW16" t="str">
        <f t="shared" si="49"/>
        <v>H</v>
      </c>
      <c r="JY16">
        <v>1</v>
      </c>
      <c r="KA16" t="str">
        <f>IF(KE16=0,"",IFERROR(VLOOKUP(KA$22&amp;$C16,'FPL FIX2'!$Z$1:$AC$500,MATCH("HOME",'FPL FIX2'!$Z$1:$AC$1,0),0),"")&amp;IFERROR(VLOOKUP(KA$22&amp;$C16,'FPL FIX2'!$AA$1:$AB$500,MATCH("AWAY",'FPL FIX2'!$AA$1:$AB$1,0),0),""))</f>
        <v/>
      </c>
      <c r="KC16" t="str">
        <f t="shared" si="50"/>
        <v/>
      </c>
      <c r="KE16">
        <v>1</v>
      </c>
      <c r="KG16" t="str">
        <f>IF(KK16=0,"",IFERROR(VLOOKUP(KG$22&amp;$C16,'FPL FIX2'!$Z$1:$AC$500,MATCH("HOME",'FPL FIX2'!$Z$1:$AC$1,0),0),"")&amp;IFERROR(VLOOKUP(KG$22&amp;$C16,'FPL FIX2'!$AA$1:$AB$500,MATCH("AWAY",'FPL FIX2'!$AA$1:$AB$1,0),0),""))</f>
        <v/>
      </c>
      <c r="KI16" t="str">
        <f t="shared" si="51"/>
        <v/>
      </c>
      <c r="KK16">
        <v>1</v>
      </c>
      <c r="KM16" t="str">
        <f>IF(KQ16=0,"",IFERROR(VLOOKUP(KM$22&amp;$C16,'FPL FIX2'!$Z$1:$AC$500,MATCH("HOME",'FPL FIX2'!$Z$1:$AC$1,0),0),"")&amp;IFERROR(VLOOKUP(KM$22&amp;$C16,'FPL FIX2'!$AA$1:$AB$500,MATCH("AWAY",'FPL FIX2'!$AA$1:$AB$1,0),0),""))</f>
        <v/>
      </c>
      <c r="KO16" t="str">
        <f t="shared" si="52"/>
        <v/>
      </c>
      <c r="KQ16">
        <v>1</v>
      </c>
      <c r="KS16" t="str">
        <f>IF(KW16=0,"",IFERROR(VLOOKUP(KS$22&amp;$C16,'FPL FIX2'!$Z$1:$AC$500,MATCH("HOME",'FPL FIX2'!$Z$1:$AC$1,0),0),"")&amp;IFERROR(VLOOKUP(KS$22&amp;$C16,'FPL FIX2'!$AA$1:$AB$500,MATCH("AWAY",'FPL FIX2'!$AA$1:$AB$1,0),0),""))</f>
        <v>mci</v>
      </c>
      <c r="KU16" t="str">
        <f t="shared" si="53"/>
        <v>A</v>
      </c>
      <c r="KW16">
        <v>1</v>
      </c>
      <c r="KY16" t="str">
        <f>IF(LC16=0,"",IFERROR(VLOOKUP(KY$22&amp;$C16,'FPL FIX2'!$Z$1:$AC$500,MATCH("HOME",'FPL FIX2'!$Z$1:$AC$1,0),0),"")&amp;IFERROR(VLOOKUP(KY$22&amp;$C16,'FPL FIX2'!$AA$1:$AB$500,MATCH("AWAY",'FPL FIX2'!$AA$1:$AB$1,0),0),""))</f>
        <v/>
      </c>
      <c r="LA16" t="str">
        <f t="shared" si="54"/>
        <v/>
      </c>
      <c r="LC16">
        <v>1</v>
      </c>
      <c r="LE16" t="str">
        <f>IF(LI16=0,"",IFERROR(VLOOKUP(LE$22&amp;$C16,'FPL FIX2'!$Z$1:$AC$500,MATCH("HOME",'FPL FIX2'!$Z$1:$AC$1,0),0),"")&amp;IFERROR(VLOOKUP(LE$22&amp;$C16,'FPL FIX2'!$AA$1:$AB$500,MATCH("AWAY",'FPL FIX2'!$AA$1:$AB$1,0),0),""))</f>
        <v>WOL</v>
      </c>
      <c r="LG16" t="str">
        <f t="shared" si="55"/>
        <v>H</v>
      </c>
      <c r="LI16">
        <v>1</v>
      </c>
      <c r="LK16" t="str">
        <f>IF(LO16=0,"",IFERROR(VLOOKUP(LK$22&amp;$C16,'FPL FIX2'!$Z$1:$AC$500,MATCH("HOME",'FPL FIX2'!$Z$1:$AC$1,0),0),"")&amp;IFERROR(VLOOKUP(LK$22&amp;$C16,'FPL FIX2'!$AA$1:$AB$500,MATCH("AWAY",'FPL FIX2'!$AA$1:$AB$1,0),0),""))</f>
        <v/>
      </c>
      <c r="LM16" t="str">
        <f t="shared" si="56"/>
        <v/>
      </c>
      <c r="LO16">
        <v>1</v>
      </c>
      <c r="LQ16" t="str">
        <f>IF(LU16=0,"",IFERROR(VLOOKUP(LQ$22&amp;$C16,'FPL FIX2'!$Z$1:$AC$500,MATCH("HOME",'FPL FIX2'!$Z$1:$AC$1,0),0),"")&amp;IFERROR(VLOOKUP(LQ$22&amp;$C16,'FPL FIX2'!$AA$1:$AB$500,MATCH("AWAY",'FPL FIX2'!$AA$1:$AB$1,0),0),""))</f>
        <v>nfo</v>
      </c>
      <c r="LS16" t="str">
        <f t="shared" si="57"/>
        <v>A</v>
      </c>
      <c r="LU16">
        <v>1</v>
      </c>
      <c r="LW16" t="str">
        <f>IF(MA16=0,"",IFERROR(VLOOKUP(LW$22&amp;$C16,'FPL FIX2'!$Z$1:$AC$500,MATCH("HOME",'FPL FIX2'!$Z$1:$AC$1,0),0),"")&amp;IFERROR(VLOOKUP(LW$22&amp;$C16,'FPL FIX2'!$AA$1:$AB$500,MATCH("AWAY",'FPL FIX2'!$AA$1:$AB$1,0),0),""))</f>
        <v/>
      </c>
      <c r="LY16" t="str">
        <f t="shared" si="58"/>
        <v/>
      </c>
      <c r="MA16">
        <v>1</v>
      </c>
      <c r="MC16" t="str">
        <f>IF(MG16=0,"",IFERROR(VLOOKUP(MC$22&amp;$C16,'FPL FIX2'!$Z$1:$AC$500,MATCH("HOME",'FPL FIX2'!$Z$1:$AC$1,0),0),"")&amp;IFERROR(VLOOKUP(MC$22&amp;$C16,'FPL FIX2'!$AA$1:$AB$500,MATCH("AWAY",'FPL FIX2'!$AA$1:$AB$1,0),0),""))</f>
        <v>MUN</v>
      </c>
      <c r="ME16" t="str">
        <f t="shared" si="59"/>
        <v>H</v>
      </c>
      <c r="MG16">
        <v>1</v>
      </c>
      <c r="MI16" t="str">
        <f>IF(MM16=0,"",IFERROR(VLOOKUP(MI$22&amp;$C16,'FPL FIX2'!$Z$1:$AC$500,MATCH("HOME",'FPL FIX2'!$Z$1:$AC$1,0),0),"")&amp;IFERROR(VLOOKUP(MI$22&amp;$C16,'FPL FIX2'!$AA$1:$AB$500,MATCH("AWAY",'FPL FIX2'!$AA$1:$AB$1,0),0),""))</f>
        <v>whu</v>
      </c>
      <c r="MK16" t="str">
        <f t="shared" si="60"/>
        <v>A</v>
      </c>
      <c r="MM16">
        <v>1</v>
      </c>
      <c r="MO16" t="str">
        <f>IF(MS16=0,"",IFERROR(VLOOKUP(MO$22&amp;$C16,'FPL FIX2'!$Z$1:$AC$500,MATCH("HOME",'FPL FIX2'!$Z$1:$AC$1,0),0),"")&amp;IFERROR(VLOOKUP(MO$22&amp;$C16,'FPL FIX2'!$AA$1:$AB$500,MATCH("AWAY",'FPL FIX2'!$AA$1:$AB$1,0),0),""))</f>
        <v>bre</v>
      </c>
      <c r="MQ16" t="str">
        <f t="shared" si="61"/>
        <v>A</v>
      </c>
      <c r="MS16">
        <v>1</v>
      </c>
      <c r="MU16" t="str">
        <f>IF(MY16=0,"",IFERROR(VLOOKUP(MU$22&amp;$C16,'FPL FIX2'!$Z$1:$AC$500,MATCH("HOME",'FPL FIX2'!$Z$1:$AC$1,0),0),"")&amp;IFERROR(VLOOKUP(MU$22&amp;$C16,'FPL FIX2'!$AA$1:$AB$500,MATCH("AWAY",'FPL FIX2'!$AA$1:$AB$1,0),0),""))</f>
        <v/>
      </c>
      <c r="MW16" t="str">
        <f t="shared" si="62"/>
        <v/>
      </c>
      <c r="MY16">
        <v>1</v>
      </c>
      <c r="NA16" t="str">
        <f>IF(NE16=0,"",IFERROR(VLOOKUP(NA$22&amp;$C16,'FPL FIX2'!$Z$1:$AC$500,MATCH("HOME",'FPL FIX2'!$Z$1:$AC$1,0),0),"")&amp;IFERROR(VLOOKUP(NA$22&amp;$C16,'FPL FIX2'!$AA$1:$AB$500,MATCH("AWAY",'FPL FIX2'!$AA$1:$AB$1,0),0),""))</f>
        <v>avl</v>
      </c>
      <c r="NC16" t="str">
        <f t="shared" si="63"/>
        <v>A</v>
      </c>
      <c r="NE16">
        <v>1</v>
      </c>
      <c r="NG16" t="str">
        <f>IF(NK16=0,"",IFERROR(VLOOKUP(NG$22&amp;$C16,'FPL FIX2'!$Z$1:$AC$500,MATCH("HOME",'FPL FIX2'!$Z$1:$AC$1,0),0),"")&amp;IFERROR(VLOOKUP(NG$22&amp;$C16,'FPL FIX2'!$AA$1:$AB$500,MATCH("AWAY",'FPL FIX2'!$AA$1:$AB$1,0),0),""))</f>
        <v/>
      </c>
      <c r="NI16" t="str">
        <f t="shared" si="64"/>
        <v/>
      </c>
      <c r="NK16">
        <v>1</v>
      </c>
      <c r="NM16" t="str">
        <f>IF(NQ16=0,"",IFERROR(VLOOKUP(NM$22&amp;$C16,'FPL FIX2'!$Z$1:$AC$500,MATCH("HOME",'FPL FIX2'!$Z$1:$AC$1,0),0),"")&amp;IFERROR(VLOOKUP(NM$22&amp;$C16,'FPL FIX2'!$AA$1:$AB$500,MATCH("AWAY",'FPL FIX2'!$AA$1:$AB$1,0),0),""))</f>
        <v>TOT</v>
      </c>
      <c r="NO16" t="str">
        <f t="shared" si="65"/>
        <v>H</v>
      </c>
      <c r="NQ16">
        <v>1</v>
      </c>
      <c r="NS16" t="str">
        <f>IF(NW16=0,"",IFERROR(VLOOKUP(NS$22&amp;$C16,'FPL FIX2'!$Z$1:$AC$500,MATCH("HOME",'FPL FIX2'!$Z$1:$AC$1,0),0),"")&amp;IFERROR(VLOOKUP(NS$22&amp;$C16,'FPL FIX2'!$AA$1:$AB$500,MATCH("AWAY",'FPL FIX2'!$AA$1:$AB$1,0),0),""))</f>
        <v/>
      </c>
      <c r="NU16" t="str">
        <f t="shared" si="66"/>
        <v/>
      </c>
      <c r="NW16">
        <v>1</v>
      </c>
      <c r="NY16" t="str">
        <f>IF(OC16=0,"",IFERROR(VLOOKUP(NY$22&amp;$C16,'FPL FIX2'!$Z$1:$AC$500,MATCH("HOME",'FPL FIX2'!$Z$1:$AC$1,0),0),"")&amp;IFERROR(VLOOKUP(NY$22&amp;$C16,'FPL FIX2'!$AA$1:$AB$500,MATCH("AWAY",'FPL FIX2'!$AA$1:$AB$1,0),0),""))</f>
        <v>eve</v>
      </c>
      <c r="OA16" t="str">
        <f t="shared" si="67"/>
        <v>A</v>
      </c>
      <c r="OC16">
        <v>1</v>
      </c>
      <c r="OE16" t="str">
        <f>IF(OI16=0,"",IFERROR(VLOOKUP(OE$22&amp;$C16,'FPL FIX2'!$Z$1:$AC$500,MATCH("HOME",'FPL FIX2'!$Z$1:$AC$1,0),0),"")&amp;IFERROR(VLOOKUP(OE$22&amp;$C16,'FPL FIX2'!$AA$1:$AB$500,MATCH("AWAY",'FPL FIX2'!$AA$1:$AB$1,0),0),""))</f>
        <v/>
      </c>
      <c r="OG16" t="str">
        <f t="shared" si="68"/>
        <v/>
      </c>
      <c r="OI16">
        <v>1</v>
      </c>
      <c r="OK16" t="str">
        <f>IF(OO16=0,"",IFERROR(VLOOKUP(OK$22&amp;$C16,'FPL FIX2'!$Z$1:$AC$500,MATCH("HOME",'FPL FIX2'!$Z$1:$AC$1,0),0),"")&amp;IFERROR(VLOOKUP(OK$22&amp;$C16,'FPL FIX2'!$AA$1:$AB$500,MATCH("AWAY",'FPL FIX2'!$AA$1:$AB$1,0),0),""))</f>
        <v>SOU</v>
      </c>
      <c r="OM16" t="str">
        <f t="shared" si="69"/>
        <v>H</v>
      </c>
      <c r="OO16">
        <v>1</v>
      </c>
      <c r="OQ16" t="str">
        <f>IF(OU16=0,"",IFERROR(VLOOKUP(OQ$22&amp;$C16,'FPL FIX2'!$Z$1:$AC$500,MATCH("HOME",'FPL FIX2'!$Z$1:$AC$1,0),0),"")&amp;IFERROR(VLOOKUP(OQ$22&amp;$C16,'FPL FIX2'!$AA$1:$AB$500,MATCH("AWAY",'FPL FIX2'!$AA$1:$AB$1,0),0),""))</f>
        <v/>
      </c>
      <c r="OS16" t="str">
        <f t="shared" si="70"/>
        <v/>
      </c>
      <c r="OU16">
        <v>1</v>
      </c>
      <c r="OW16" t="str">
        <f>IF(PA16=0,"",IFERROR(VLOOKUP(OW$22&amp;$C16,'FPL FIX2'!$Z$1:$AC$500,MATCH("HOME",'FPL FIX2'!$Z$1:$AC$1,0),0),"")&amp;IFERROR(VLOOKUP(OW$22&amp;$C16,'FPL FIX2'!$AA$1:$AB$500,MATCH("AWAY",'FPL FIX2'!$AA$1:$AB$1,0),0),""))</f>
        <v>ARS</v>
      </c>
      <c r="OY16" t="str">
        <f t="shared" si="71"/>
        <v>H</v>
      </c>
      <c r="PA16">
        <v>1</v>
      </c>
      <c r="PC16" t="str">
        <f>IF(PG16=0,"",IFERROR(VLOOKUP(PC$22&amp;$C16,'FPL FIX2'!$Z$1:$AC$500,MATCH("HOME",'FPL FIX2'!$Z$1:$AC$1,0),0),"")&amp;IFERROR(VLOOKUP(PC$22&amp;$C16,'FPL FIX2'!$AA$1:$AB$500,MATCH("AWAY",'FPL FIX2'!$AA$1:$AB$1,0),0),""))</f>
        <v/>
      </c>
      <c r="PE16" t="str">
        <f t="shared" si="72"/>
        <v/>
      </c>
      <c r="PG16">
        <v>1</v>
      </c>
      <c r="PI16" t="str">
        <f>IF(PM16=0,"",IFERROR(VLOOKUP(PI$22&amp;$C16,'FPL FIX2'!$Z$1:$AC$500,MATCH("HOME",'FPL FIX2'!$Z$1:$AC$1,0),0),"")&amp;IFERROR(VLOOKUP(PI$22&amp;$C16,'FPL FIX2'!$AA$1:$AB$500,MATCH("AWAY",'FPL FIX2'!$AA$1:$AB$1,0),0),""))</f>
        <v>lee</v>
      </c>
      <c r="PK16" t="str">
        <f t="shared" si="73"/>
        <v>A</v>
      </c>
      <c r="PM16">
        <v>1</v>
      </c>
      <c r="PO16" t="s">
        <v>4</v>
      </c>
      <c r="PQ16" t="str">
        <f t="shared" si="74"/>
        <v>H</v>
      </c>
      <c r="PS16">
        <v>1</v>
      </c>
      <c r="PU16" t="str">
        <f>IF(PY16=0,"",IFERROR(VLOOKUP(PU$22&amp;$C16,'FPL FIX2'!$Z$1:$AC$500,MATCH("HOME",'FPL FIX2'!$Z$1:$AC$1,0),0),"")&amp;IFERROR(VLOOKUP(PU$22&amp;$C16,'FPL FIX2'!$AA$1:$AB$500,MATCH("AWAY",'FPL FIX2'!$AA$1:$AB$1,0),0),""))</f>
        <v>LEI</v>
      </c>
      <c r="PW16" t="str">
        <f t="shared" si="75"/>
        <v>H</v>
      </c>
      <c r="PY16">
        <v>1</v>
      </c>
      <c r="QA16" t="str">
        <f>IF(QE16=0,"",IFERROR(VLOOKUP(QA$22&amp;$C16,'FPL FIX2'!$Z$1:$AC$500,MATCH("HOME",'FPL FIX2'!$Z$1:$AC$1,0),0),"")&amp;IFERROR(VLOOKUP(QA$22&amp;$C16,'FPL FIX2'!$AA$1:$AB$500,MATCH("AWAY",'FPL FIX2'!$AA$1:$AB$1,0),0),""))</f>
        <v/>
      </c>
      <c r="QC16" t="str">
        <f t="shared" si="76"/>
        <v/>
      </c>
      <c r="QE16">
        <v>1</v>
      </c>
      <c r="QG16" t="str">
        <f>IF(QK16=0,"",IFERROR(VLOOKUP(QG$22&amp;$C16,'FPL FIX2'!$Z$1:$AC$500,MATCH("HOME",'FPL FIX2'!$Z$1:$AC$1,0),0),"")&amp;IFERROR(VLOOKUP(QG$22&amp;$C16,'FPL FIX2'!$AA$1:$AB$500,MATCH("AWAY",'FPL FIX2'!$AA$1:$AB$1,0),0),""))</f>
        <v>che</v>
      </c>
      <c r="QI16" t="str">
        <f t="shared" si="77"/>
        <v>A</v>
      </c>
      <c r="QK16">
        <v>1</v>
      </c>
      <c r="QM16" t="str">
        <f>IF(QQ16=0,"",IFERROR(VLOOKUP(QM$22&amp;$C16,'FPL FIX2'!$Z$1:$AC$500,MATCH("HOME",'FPL FIX2'!$Z$1:$AC$1,0),0),"")&amp;IFERROR(VLOOKUP(QM$22&amp;$C16,'FPL FIX2'!$AA$1:$AB$500,MATCH("AWAY",'FPL FIX2'!$AA$1:$AB$1,0),0),""))</f>
        <v/>
      </c>
      <c r="QO16" t="str">
        <f t="shared" si="78"/>
        <v/>
      </c>
      <c r="QQ16">
        <v>1</v>
      </c>
    </row>
    <row r="17" spans="1:459" x14ac:dyDescent="0.3">
      <c r="A17" s="158">
        <f t="shared" si="0"/>
        <v>16</v>
      </c>
      <c r="B17" t="s">
        <v>52</v>
      </c>
      <c r="C17" t="str">
        <f t="shared" si="1"/>
        <v>NFO</v>
      </c>
      <c r="D17" s="12" t="str">
        <f t="shared" si="2"/>
        <v>nfo</v>
      </c>
      <c r="E17" t="str">
        <f>IF(I17=0,"",IFERROR(VLOOKUP(E$22&amp;$C17,'FPL FIX2'!$Z$1:$AC$500,MATCH("HOME",'FPL FIX2'!$Z$1:$AC$1,0),0),"")&amp;IFERROR(VLOOKUP(E$22&amp;$C17,'FPL FIX2'!$AA$1:$AB$500,MATCH("AWAY",'FPL FIX2'!$AA$1:$AB$1,0),0),""))</f>
        <v>new</v>
      </c>
      <c r="G17" t="str">
        <f t="shared" si="3"/>
        <v>A</v>
      </c>
      <c r="I17">
        <v>1</v>
      </c>
      <c r="K17" t="str">
        <f>IF(O17=0,"",IFERROR(VLOOKUP(K$22&amp;$C17,'FPL FIX2'!$Z$1:$AC$500,MATCH("HOME",'FPL FIX2'!$Z$1:$AC$1,0),0),"")&amp;IFERROR(VLOOKUP(K$22&amp;$C17,'FPL FIX2'!$AA$1:$AB$500,MATCH("AWAY",'FPL FIX2'!$AA$1:$AB$1,0),0),""))</f>
        <v/>
      </c>
      <c r="M17" t="str">
        <f t="shared" si="4"/>
        <v/>
      </c>
      <c r="O17">
        <v>1</v>
      </c>
      <c r="Q17" t="str">
        <f>IF(U17=0,"",IFERROR(VLOOKUP(Q$22&amp;$C17,'FPL FIX2'!$Z$1:$AC$500,MATCH("HOME",'FPL FIX2'!$Z$1:$AC$1,0),0),"")&amp;IFERROR(VLOOKUP(Q$22&amp;$C17,'FPL FIX2'!$AA$1:$AB$500,MATCH("AWAY",'FPL FIX2'!$AA$1:$AB$1,0),0),""))</f>
        <v>WHU</v>
      </c>
      <c r="S17" t="str">
        <f t="shared" si="5"/>
        <v>H</v>
      </c>
      <c r="U17">
        <v>1</v>
      </c>
      <c r="W17" t="str">
        <f>IF(AA17=0,"",IFERROR(VLOOKUP(W$22&amp;$C17,'FPL FIX2'!$Z$1:$AC$500,MATCH("HOME",'FPL FIX2'!$Z$1:$AC$1,0),0),"")&amp;IFERROR(VLOOKUP(W$22&amp;$C17,'FPL FIX2'!$AA$1:$AB$500,MATCH("AWAY",'FPL FIX2'!$AA$1:$AB$1,0),0),""))</f>
        <v/>
      </c>
      <c r="Y17" t="str">
        <f t="shared" si="6"/>
        <v/>
      </c>
      <c r="AA17">
        <v>1</v>
      </c>
      <c r="AC17" t="str">
        <f>IF(AG17=0,"",IFERROR(VLOOKUP(AC$22&amp;$C17,'FPL FIX2'!$Z$1:$AC$500,MATCH("HOME",'FPL FIX2'!$Z$1:$AC$1,0),0),"")&amp;IFERROR(VLOOKUP(AC$22&amp;$C17,'FPL FIX2'!$AA$1:$AB$500,MATCH("AWAY",'FPL FIX2'!$AA$1:$AB$1,0),0),""))</f>
        <v>eve</v>
      </c>
      <c r="AE17" t="str">
        <f t="shared" si="7"/>
        <v>A</v>
      </c>
      <c r="AG17">
        <v>1</v>
      </c>
      <c r="AI17" t="str">
        <f>IF(AM17=0,"",IFERROR(VLOOKUP(AI$22&amp;$C17,'FPL FIX2'!$Z$1:$AC$500,MATCH("HOME",'FPL FIX2'!$Z$1:$AC$1,0),0),"")&amp;IFERROR(VLOOKUP(AI$22&amp;$C17,'FPL FIX2'!$AA$1:$AB$500,MATCH("AWAY",'FPL FIX2'!$AA$1:$AB$1,0),0),""))</f>
        <v/>
      </c>
      <c r="AK17" t="str">
        <f t="shared" si="8"/>
        <v/>
      </c>
      <c r="AM17">
        <v>1</v>
      </c>
      <c r="AO17" t="str">
        <f>IF(AS17=0,"",IFERROR(VLOOKUP(AO$22&amp;$C17,'FPL FIX2'!$Z$1:$AC$500,MATCH("HOME",'FPL FIX2'!$Z$1:$AC$1,0),0),"")&amp;IFERROR(VLOOKUP(AO$22&amp;$C17,'FPL FIX2'!$AA$1:$AB$500,MATCH("AWAY",'FPL FIX2'!$AA$1:$AB$1,0),0),""))</f>
        <v>TOT</v>
      </c>
      <c r="AQ17" t="str">
        <f t="shared" si="9"/>
        <v>H</v>
      </c>
      <c r="AS17">
        <v>1</v>
      </c>
      <c r="AU17" t="str">
        <f>IF(AY17=0,"",IFERROR(VLOOKUP(AU$22&amp;$C17,'FPL FIX2'!$Z$1:$AC$500,MATCH("HOME",'FPL FIX2'!$Z$1:$AC$1,0),0),"")&amp;IFERROR(VLOOKUP(AU$22&amp;$C17,'FPL FIX2'!$AA$1:$AB$500,MATCH("AWAY",'FPL FIX2'!$AA$1:$AB$1,0),0),""))</f>
        <v/>
      </c>
      <c r="AW17" t="str">
        <f t="shared" si="10"/>
        <v/>
      </c>
      <c r="AY17">
        <v>1</v>
      </c>
      <c r="BA17" t="str">
        <f>IF(BE17=0,"",IFERROR(VLOOKUP(BA$22&amp;$C17,'FPL FIX2'!$Z$1:$AC$500,MATCH("HOME",'FPL FIX2'!$Z$1:$AC$1,0),0),"")&amp;IFERROR(VLOOKUP(BA$22&amp;$C17,'FPL FIX2'!$AA$1:$AB$500,MATCH("AWAY",'FPL FIX2'!$AA$1:$AB$1,0),0),""))</f>
        <v>mci</v>
      </c>
      <c r="BC17" t="str">
        <f t="shared" si="11"/>
        <v>A</v>
      </c>
      <c r="BE17">
        <v>1</v>
      </c>
      <c r="BG17" t="str">
        <f>IF(BK17=0,"",IFERROR(VLOOKUP(BG$22&amp;$C17,'FPL FIX2'!$Z$1:$AC$500,MATCH("HOME",'FPL FIX2'!$Z$1:$AC$1,0),0),"")&amp;IFERROR(VLOOKUP(BG$22&amp;$C17,'FPL FIX2'!$AA$1:$AB$500,MATCH("AWAY",'FPL FIX2'!$AA$1:$AB$1,0),0),""))</f>
        <v/>
      </c>
      <c r="BI17" t="str">
        <f t="shared" si="12"/>
        <v/>
      </c>
      <c r="BK17">
        <v>1</v>
      </c>
      <c r="BM17" t="str">
        <f>IF(BQ17=0,"",IFERROR(VLOOKUP(BM$22&amp;$C17,'FPL FIX2'!$Z$1:$AC$500,MATCH("HOME",'FPL FIX2'!$Z$1:$AC$1,0),0),"")&amp;IFERROR(VLOOKUP(BM$22&amp;$C17,'FPL FIX2'!$AA$1:$AB$500,MATCH("AWAY",'FPL FIX2'!$AA$1:$AB$1,0),0),""))</f>
        <v>BOU</v>
      </c>
      <c r="BO17" t="str">
        <f t="shared" si="13"/>
        <v>H</v>
      </c>
      <c r="BQ17">
        <v>1</v>
      </c>
      <c r="BS17" t="str">
        <f>IF(BW17=0,"",IFERROR(VLOOKUP(BS$22&amp;$C17,'FPL FIX2'!$Z$1:$AC$500,MATCH("HOME",'FPL FIX2'!$Z$1:$AC$1,0),0),"")&amp;IFERROR(VLOOKUP(BS$22&amp;$C17,'FPL FIX2'!$AA$1:$AB$500,MATCH("AWAY",'FPL FIX2'!$AA$1:$AB$1,0),0),""))</f>
        <v/>
      </c>
      <c r="BU17" t="str">
        <f t="shared" si="14"/>
        <v/>
      </c>
      <c r="BW17">
        <v>1</v>
      </c>
      <c r="BY17" t="str">
        <f>IF(CC17=0,"",IFERROR(VLOOKUP(BY$22&amp;$C17,'FPL FIX2'!$Z$1:$AC$500,MATCH("HOME",'FPL FIX2'!$Z$1:$AC$1,0),0),"")&amp;IFERROR(VLOOKUP(BY$22&amp;$C17,'FPL FIX2'!$AA$1:$AB$500,MATCH("AWAY",'FPL FIX2'!$AA$1:$AB$1,0),0),""))</f>
        <v/>
      </c>
      <c r="CA17" t="str">
        <f t="shared" si="15"/>
        <v/>
      </c>
      <c r="CC17">
        <v>1</v>
      </c>
      <c r="CE17" t="str">
        <f>IF(CI17=0,"",IFERROR(VLOOKUP(CE$22&amp;$C17,'FPL FIX2'!$Z$1:$AC$500,MATCH("HOME",'FPL FIX2'!$Z$1:$AC$1,0),0),"")&amp;IFERROR(VLOOKUP(CE$22&amp;$C17,'FPL FIX2'!$AA$1:$AB$500,MATCH("AWAY",'FPL FIX2'!$AA$1:$AB$1,0),0),""))</f>
        <v/>
      </c>
      <c r="CG17" t="str">
        <f t="shared" si="16"/>
        <v/>
      </c>
      <c r="CI17">
        <v>1</v>
      </c>
      <c r="CK17" t="str">
        <f>IF(CO17=0,"",IFERROR(VLOOKUP(CK$22&amp;$C17,'FPL FIX2'!$Z$1:$AC$500,MATCH("HOME",'FPL FIX2'!$Z$1:$AC$1,0),0),"")&amp;IFERROR(VLOOKUP(CK$22&amp;$C17,'FPL FIX2'!$AA$1:$AB$500,MATCH("AWAY",'FPL FIX2'!$AA$1:$AB$1,0),0),""))</f>
        <v>FUL</v>
      </c>
      <c r="CM17" t="str">
        <f t="shared" si="17"/>
        <v>H</v>
      </c>
      <c r="CO17">
        <v>1</v>
      </c>
      <c r="CQ17" t="str">
        <f>IF(CU17=0,"",IFERROR(VLOOKUP(CQ$22&amp;$C17,'FPL FIX2'!$Z$1:$AC$500,MATCH("HOME",'FPL FIX2'!$Z$1:$AC$1,0),0),"")&amp;IFERROR(VLOOKUP(CQ$22&amp;$C17,'FPL FIX2'!$AA$1:$AB$500,MATCH("AWAY",'FPL FIX2'!$AA$1:$AB$1,0),0),""))</f>
        <v/>
      </c>
      <c r="CS17" t="str">
        <f t="shared" si="18"/>
        <v/>
      </c>
      <c r="CU17">
        <v>1</v>
      </c>
      <c r="CW17" t="str">
        <f>IF(DA17=0,"",IFERROR(VLOOKUP(CW$22&amp;$C17,'FPL FIX2'!$Z$1:$AC$500,MATCH("HOME",'FPL FIX2'!$Z$1:$AC$1,0),0),"")&amp;IFERROR(VLOOKUP(CW$22&amp;$C17,'FPL FIX2'!$AA$1:$AB$500,MATCH("AWAY",'FPL FIX2'!$AA$1:$AB$1,0),0),""))</f>
        <v>lei</v>
      </c>
      <c r="CY17" t="str">
        <f t="shared" si="19"/>
        <v>A</v>
      </c>
      <c r="DA17">
        <v>1</v>
      </c>
      <c r="DC17" t="str">
        <f>IF(DG17=0,"",IFERROR(VLOOKUP(DC$22&amp;$C17,'FPL FIX2'!$Z$1:$AC$500,MATCH("HOME",'FPL FIX2'!$Z$1:$AC$1,0),0),"")&amp;IFERROR(VLOOKUP(DC$22&amp;$C17,'FPL FIX2'!$AA$1:$AB$500,MATCH("AWAY",'FPL FIX2'!$AA$1:$AB$1,0),0),""))</f>
        <v/>
      </c>
      <c r="DE17" t="str">
        <f t="shared" si="20"/>
        <v/>
      </c>
      <c r="DG17">
        <v>1</v>
      </c>
      <c r="DI17" t="str">
        <f>IF(DM17=0,"",IFERROR(VLOOKUP(DI$22&amp;$C17,'FPL FIX2'!$Z$1:$AC$500,MATCH("HOME",'FPL FIX2'!$Z$1:$AC$1,0),0),"")&amp;IFERROR(VLOOKUP(DI$22&amp;$C17,'FPL FIX2'!$AA$1:$AB$500,MATCH("AWAY",'FPL FIX2'!$AA$1:$AB$1,0),0),""))</f>
        <v>AVL</v>
      </c>
      <c r="DK17" t="str">
        <f t="shared" si="21"/>
        <v>H</v>
      </c>
      <c r="DM17">
        <v>1</v>
      </c>
      <c r="DO17" t="str">
        <f>IF(DS17=0,"",IFERROR(VLOOKUP(DO$22&amp;$C17,'FPL FIX2'!$Z$1:$AC$500,MATCH("HOME",'FPL FIX2'!$Z$1:$AC$1,0),0),"")&amp;IFERROR(VLOOKUP(DO$22&amp;$C17,'FPL FIX2'!$AA$1:$AB$500,MATCH("AWAY",'FPL FIX2'!$AA$1:$AB$1,0),0),""))</f>
        <v/>
      </c>
      <c r="DQ17" t="str">
        <f t="shared" si="22"/>
        <v/>
      </c>
      <c r="DS17">
        <v>1</v>
      </c>
      <c r="DU17" t="str">
        <f>IF(DY17=0,"",IFERROR(VLOOKUP(DU$22&amp;$C17,'FPL FIX2'!$Z$1:$AC$500,MATCH("HOME",'FPL FIX2'!$Z$1:$AC$1,0),0),"")&amp;IFERROR(VLOOKUP(DU$22&amp;$C17,'FPL FIX2'!$AA$1:$AB$500,MATCH("AWAY",'FPL FIX2'!$AA$1:$AB$1,0),0),""))</f>
        <v>wol</v>
      </c>
      <c r="DW17" t="str">
        <f t="shared" si="23"/>
        <v>A</v>
      </c>
      <c r="DY17">
        <v>1</v>
      </c>
      <c r="EA17" t="str">
        <f>IF(EE17=0,"",IFERROR(VLOOKUP(EA$22&amp;$C17,'FPL FIX2'!$Z$1:$AC$500,MATCH("HOME",'FPL FIX2'!$Z$1:$AC$1,0),0),"")&amp;IFERROR(VLOOKUP(EA$22&amp;$C17,'FPL FIX2'!$AA$1:$AB$500,MATCH("AWAY",'FPL FIX2'!$AA$1:$AB$1,0),0),""))</f>
        <v/>
      </c>
      <c r="EC17" t="str">
        <f t="shared" si="24"/>
        <v/>
      </c>
      <c r="EE17">
        <v>1</v>
      </c>
      <c r="EG17" t="str">
        <f>IF(EK17=0,"",IFERROR(VLOOKUP(EG$22&amp;$C17,'FPL FIX2'!$Z$1:$AC$500,MATCH("HOME",'FPL FIX2'!$Z$1:$AC$1,0),0),"")&amp;IFERROR(VLOOKUP(EG$22&amp;$C17,'FPL FIX2'!$AA$1:$AB$500,MATCH("AWAY",'FPL FIX2'!$AA$1:$AB$1,0),0),""))</f>
        <v>bha</v>
      </c>
      <c r="EI17" t="str">
        <f t="shared" si="25"/>
        <v>A</v>
      </c>
      <c r="EK17">
        <v>1</v>
      </c>
      <c r="EM17" t="str">
        <f>IF(EQ17=0,"",IFERROR(VLOOKUP(EM$22&amp;$C17,'FPL FIX2'!$Z$1:$AC$500,MATCH("HOME",'FPL FIX2'!$Z$1:$AC$1,0),0),"")&amp;IFERROR(VLOOKUP(EM$22&amp;$C17,'FPL FIX2'!$AA$1:$AB$500,MATCH("AWAY",'FPL FIX2'!$AA$1:$AB$1,0),0),""))</f>
        <v/>
      </c>
      <c r="EO17" t="str">
        <f t="shared" si="26"/>
        <v/>
      </c>
      <c r="EQ17">
        <v>1</v>
      </c>
      <c r="ES17" t="str">
        <f>IF(EW17=0,"",IFERROR(VLOOKUP(ES$22&amp;$C17,'FPL FIX2'!$Z$1:$AC$500,MATCH("HOME",'FPL FIX2'!$Z$1:$AC$1,0),0),"")&amp;IFERROR(VLOOKUP(ES$22&amp;$C17,'FPL FIX2'!$AA$1:$AB$500,MATCH("AWAY",'FPL FIX2'!$AA$1:$AB$1,0),0),""))</f>
        <v>LIV</v>
      </c>
      <c r="EU17" t="str">
        <f t="shared" si="27"/>
        <v>H</v>
      </c>
      <c r="EW17">
        <v>1</v>
      </c>
      <c r="EY17" t="str">
        <f>IF(FC17=0,"",IFERROR(VLOOKUP(EY$22&amp;$C17,'FPL FIX2'!$Z$1:$AC$500,MATCH("HOME",'FPL FIX2'!$Z$1:$AC$1,0),0),"")&amp;IFERROR(VLOOKUP(EY$22&amp;$C17,'FPL FIX2'!$AA$1:$AB$500,MATCH("AWAY",'FPL FIX2'!$AA$1:$AB$1,0),0),""))</f>
        <v/>
      </c>
      <c r="FA17" t="str">
        <f t="shared" si="28"/>
        <v/>
      </c>
      <c r="FC17">
        <v>1</v>
      </c>
      <c r="FE17" t="str">
        <f>IF(FI17=0,"",IFERROR(VLOOKUP(FE$22&amp;$C17,'FPL FIX2'!$Z$1:$AC$500,MATCH("HOME",'FPL FIX2'!$Z$1:$AC$1,0),0),"")&amp;IFERROR(VLOOKUP(FE$22&amp;$C17,'FPL FIX2'!$AA$1:$AB$500,MATCH("AWAY",'FPL FIX2'!$AA$1:$AB$1,0),0),""))</f>
        <v>ars</v>
      </c>
      <c r="FG17" t="str">
        <f t="shared" si="29"/>
        <v>A</v>
      </c>
      <c r="FI17">
        <v>1</v>
      </c>
      <c r="FK17" t="str">
        <f>IF(FO17=0,"",IFERROR(VLOOKUP(FK$22&amp;$C17,'FPL FIX2'!$Z$1:$AC$500,MATCH("HOME",'FPL FIX2'!$Z$1:$AC$1,0),0),"")&amp;IFERROR(VLOOKUP(FK$22&amp;$C17,'FPL FIX2'!$AA$1:$AB$500,MATCH("AWAY",'FPL FIX2'!$AA$1:$AB$1,0),0),""))</f>
        <v/>
      </c>
      <c r="FM17" t="str">
        <f t="shared" si="30"/>
        <v/>
      </c>
      <c r="FO17">
        <v>1</v>
      </c>
      <c r="FQ17" t="str">
        <f>IF(FU17=0,"",IFERROR(VLOOKUP(FQ$22&amp;$C17,'FPL FIX2'!$Z$1:$AC$500,MATCH("HOME",'FPL FIX2'!$Z$1:$AC$1,0),0),"")&amp;IFERROR(VLOOKUP(FQ$22&amp;$C17,'FPL FIX2'!$AA$1:$AB$500,MATCH("AWAY",'FPL FIX2'!$AA$1:$AB$1,0),0),""))</f>
        <v>BRE</v>
      </c>
      <c r="FS17" t="str">
        <f t="shared" si="31"/>
        <v>H</v>
      </c>
      <c r="FU17">
        <v>1</v>
      </c>
      <c r="FW17" t="str">
        <f>IF(GA17=0,"",IFERROR(VLOOKUP(FW$22&amp;$C17,'FPL FIX2'!$Z$1:$AC$500,MATCH("HOME",'FPL FIX2'!$Z$1:$AC$1,0),0),"")&amp;IFERROR(VLOOKUP(FW$22&amp;$C17,'FPL FIX2'!$AA$1:$AB$500,MATCH("AWAY",'FPL FIX2'!$AA$1:$AB$1,0),0),""))</f>
        <v/>
      </c>
      <c r="FY17" t="str">
        <f t="shared" si="32"/>
        <v/>
      </c>
      <c r="GA17">
        <v>1</v>
      </c>
      <c r="GC17" t="str">
        <f>IF(GG17=0,"",IFERROR(VLOOKUP(GC$22&amp;$C17,'FPL FIX2'!$Z$1:$AC$500,MATCH("HOME",'FPL FIX2'!$Z$1:$AC$1,0),0),"")&amp;IFERROR(VLOOKUP(GC$22&amp;$C17,'FPL FIX2'!$AA$1:$AB$500,MATCH("AWAY",'FPL FIX2'!$AA$1:$AB$1,0),0),""))</f>
        <v>CRY</v>
      </c>
      <c r="GE17" t="str">
        <f t="shared" si="33"/>
        <v>H</v>
      </c>
      <c r="GG17">
        <v>1</v>
      </c>
      <c r="GI17" t="str">
        <f>IF(GM17=0,"",IFERROR(VLOOKUP(GI$22&amp;$C17,'FPL FIX2'!$Z$1:$AC$500,MATCH("HOME",'FPL FIX2'!$Z$1:$AC$1,0),0),"")&amp;IFERROR(VLOOKUP(GI$22&amp;$C17,'FPL FIX2'!$AA$1:$AB$500,MATCH("AWAY",'FPL FIX2'!$AA$1:$AB$1,0),0),""))</f>
        <v/>
      </c>
      <c r="GK17" t="str">
        <f t="shared" si="34"/>
        <v/>
      </c>
      <c r="GM17">
        <v>1</v>
      </c>
      <c r="GO17" t="str">
        <f>IF(GS17=0,"",IFERROR(VLOOKUP(GO$22&amp;$C17,'FPL FIX2'!$Z$1:$AC$500,MATCH("HOME",'FPL FIX2'!$Z$1:$AC$1,0),0),"")&amp;IFERROR(VLOOKUP(GO$22&amp;$C17,'FPL FIX2'!$AA$1:$AB$500,MATCH("AWAY",'FPL FIX2'!$AA$1:$AB$1,0),0),""))</f>
        <v>mun</v>
      </c>
      <c r="GQ17" t="str">
        <f t="shared" si="35"/>
        <v>A</v>
      </c>
      <c r="GS17">
        <v>1</v>
      </c>
      <c r="GU17" t="str">
        <f>IF(GY17=0,"",IFERROR(VLOOKUP(GU$22&amp;$C17,'FPL FIX2'!$Z$1:$AC$500,MATCH("HOME",'FPL FIX2'!$Z$1:$AC$1,0),0),"")&amp;IFERROR(VLOOKUP(GU$22&amp;$C17,'FPL FIX2'!$AA$1:$AB$500,MATCH("AWAY",'FPL FIX2'!$AA$1:$AB$1,0),0),""))</f>
        <v/>
      </c>
      <c r="GW17" t="str">
        <f t="shared" si="36"/>
        <v/>
      </c>
      <c r="GY17">
        <v>1</v>
      </c>
      <c r="HA17" t="str">
        <f>IF(HE17=0,"",IFERROR(VLOOKUP(HA$22&amp;$C17,'FPL FIX2'!$Z$1:$AC$500,MATCH("HOME",'FPL FIX2'!$Z$1:$AC$1,0),0),"")&amp;IFERROR(VLOOKUP(HA$22&amp;$C17,'FPL FIX2'!$AA$1:$AB$500,MATCH("AWAY",'FPL FIX2'!$AA$1:$AB$1,0),0),""))</f>
        <v>CHE</v>
      </c>
      <c r="HC17" t="str">
        <f t="shared" si="37"/>
        <v>H</v>
      </c>
      <c r="HE17">
        <v>1</v>
      </c>
      <c r="HG17" t="str">
        <f>IF(HK17=0,"",IFERROR(VLOOKUP(HG$22&amp;$C17,'FPL FIX2'!$Z$1:$AC$500,MATCH("HOME",'FPL FIX2'!$Z$1:$AC$1,0),0),"")&amp;IFERROR(VLOOKUP(HG$22&amp;$C17,'FPL FIX2'!$AA$1:$AB$500,MATCH("AWAY",'FPL FIX2'!$AA$1:$AB$1,0),0),""))</f>
        <v/>
      </c>
      <c r="HI17" t="str">
        <f t="shared" si="38"/>
        <v/>
      </c>
      <c r="HK17">
        <v>1</v>
      </c>
      <c r="HM17" t="str">
        <f>IF(HQ17=0,"",IFERROR(VLOOKUP(HM$22&amp;$C17,'FPL FIX2'!$Z$1:$AC$500,MATCH("HOME",'FPL FIX2'!$Z$1:$AC$1,0),0),"")&amp;IFERROR(VLOOKUP(HM$22&amp;$C17,'FPL FIX2'!$AA$1:$AB$500,MATCH("AWAY",'FPL FIX2'!$AA$1:$AB$1,0),0),""))</f>
        <v>sou</v>
      </c>
      <c r="HO17" t="str">
        <f t="shared" si="39"/>
        <v>A</v>
      </c>
      <c r="HQ17">
        <v>1</v>
      </c>
      <c r="HS17" t="str">
        <f>IF(HW17=0,"",IFERROR(VLOOKUP(HS$22&amp;$C17,'FPL FIX2'!$Z$1:$AC$500,MATCH("HOME",'FPL FIX2'!$Z$1:$AC$1,0),0),"")&amp;IFERROR(VLOOKUP(HS$22&amp;$C17,'FPL FIX2'!$AA$1:$AB$500,MATCH("AWAY",'FPL FIX2'!$AA$1:$AB$1,0),0),""))</f>
        <v/>
      </c>
      <c r="HU17" t="str">
        <f t="shared" si="40"/>
        <v/>
      </c>
      <c r="HW17">
        <v>1</v>
      </c>
      <c r="HY17" t="str">
        <f>IF(IC17=0,"",IFERROR(VLOOKUP(HY$22&amp;$C17,'FPL FIX2'!$Z$1:$AC$500,MATCH("HOME",'FPL FIX2'!$Z$1:$AC$1,0),0),"")&amp;IFERROR(VLOOKUP(HY$22&amp;$C17,'FPL FIX2'!$AA$1:$AB$500,MATCH("AWAY",'FPL FIX2'!$AA$1:$AB$1,0),0),""))</f>
        <v>LEI</v>
      </c>
      <c r="IA17" t="str">
        <f t="shared" si="41"/>
        <v>H</v>
      </c>
      <c r="IC17">
        <v>1</v>
      </c>
      <c r="IE17" t="str">
        <f>IF(II17=0,"",IFERROR(VLOOKUP(IE$22&amp;$C17,'FPL FIX2'!$Z$1:$AC$500,MATCH("HOME",'FPL FIX2'!$Z$1:$AC$1,0),0),"")&amp;IFERROR(VLOOKUP(IE$22&amp;$C17,'FPL FIX2'!$AA$1:$AB$500,MATCH("AWAY",'FPL FIX2'!$AA$1:$AB$1,0),0),""))</f>
        <v/>
      </c>
      <c r="IG17" t="str">
        <f t="shared" si="42"/>
        <v/>
      </c>
      <c r="II17">
        <v>1</v>
      </c>
      <c r="IK17" t="str">
        <f>IF(IO17=0,"",IFERROR(VLOOKUP(IK$22&amp;$C17,'FPL FIX2'!$Z$1:$AC$500,MATCH("HOME",'FPL FIX2'!$Z$1:$AC$1,0),0),"")&amp;IFERROR(VLOOKUP(IK$22&amp;$C17,'FPL FIX2'!$AA$1:$AB$500,MATCH("AWAY",'FPL FIX2'!$AA$1:$AB$1,0),0),""))</f>
        <v>bou</v>
      </c>
      <c r="IM17" t="str">
        <f t="shared" si="43"/>
        <v>A</v>
      </c>
      <c r="IO17">
        <v>1</v>
      </c>
      <c r="IQ17" t="str">
        <f>IF(IU17=0,"",IFERROR(VLOOKUP(IQ$22&amp;$C17,'FPL FIX2'!$Z$1:$AC$500,MATCH("HOME",'FPL FIX2'!$Z$1:$AC$1,0),0),"")&amp;IFERROR(VLOOKUP(IQ$22&amp;$C17,'FPL FIX2'!$AA$1:$AB$500,MATCH("AWAY",'FPL FIX2'!$AA$1:$AB$1,0),0),""))</f>
        <v/>
      </c>
      <c r="IS17" t="str">
        <f t="shared" si="44"/>
        <v/>
      </c>
      <c r="IU17">
        <v>1</v>
      </c>
      <c r="IW17" t="str">
        <f>IF(JA17=0,"",IFERROR(VLOOKUP(IW$22&amp;$C17,'FPL FIX2'!$Z$1:$AC$500,MATCH("HOME",'FPL FIX2'!$Z$1:$AC$1,0),0),"")&amp;IFERROR(VLOOKUP(IW$22&amp;$C17,'FPL FIX2'!$AA$1:$AB$500,MATCH("AWAY",'FPL FIX2'!$AA$1:$AB$1,0),0),""))</f>
        <v>LEE</v>
      </c>
      <c r="IY17" t="str">
        <f t="shared" si="45"/>
        <v>H</v>
      </c>
      <c r="JA17">
        <v>1</v>
      </c>
      <c r="JC17" t="str">
        <f>IF(JG17=0,"",IFERROR(VLOOKUP(JC$22&amp;$C17,'FPL FIX2'!$Z$1:$AC$500,MATCH("HOME",'FPL FIX2'!$Z$1:$AC$1,0),0),"")&amp;IFERROR(VLOOKUP(JC$22&amp;$C17,'FPL FIX2'!$AA$1:$AB$500,MATCH("AWAY",'FPL FIX2'!$AA$1:$AB$1,0),0),""))</f>
        <v/>
      </c>
      <c r="JE17" t="str">
        <f t="shared" si="46"/>
        <v/>
      </c>
      <c r="JG17">
        <v>1</v>
      </c>
      <c r="JI17" t="str">
        <f>IF(JM17=0,"",IFERROR(VLOOKUP(JI$22&amp;$C17,'FPL FIX2'!$Z$1:$AC$500,MATCH("HOME",'FPL FIX2'!$Z$1:$AC$1,0),0),"")&amp;IFERROR(VLOOKUP(JI$22&amp;$C17,'FPL FIX2'!$AA$1:$AB$500,MATCH("AWAY",'FPL FIX2'!$AA$1:$AB$1,0),0),""))</f>
        <v>ful</v>
      </c>
      <c r="JK17" t="str">
        <f t="shared" si="47"/>
        <v>A</v>
      </c>
      <c r="JM17">
        <v>1</v>
      </c>
      <c r="JO17" t="str">
        <f>IF(JS17=0,"",IFERROR(VLOOKUP(JO$22&amp;$C17,'FPL FIX2'!$Z$1:$AC$500,MATCH("HOME",'FPL FIX2'!$Z$1:$AC$1,0),0),"")&amp;IFERROR(VLOOKUP(JO$22&amp;$C17,'FPL FIX2'!$AA$1:$AB$500,MATCH("AWAY",'FPL FIX2'!$AA$1:$AB$1,0),0),""))</f>
        <v/>
      </c>
      <c r="JQ17" t="str">
        <f t="shared" si="48"/>
        <v/>
      </c>
      <c r="JS17">
        <v>1</v>
      </c>
      <c r="JU17" t="str">
        <f>IF(JY17=0,"",IFERROR(VLOOKUP(JU$22&amp;$C17,'FPL FIX2'!$Z$1:$AC$500,MATCH("HOME",'FPL FIX2'!$Z$1:$AC$1,0),0),"")&amp;IFERROR(VLOOKUP(JU$22&amp;$C17,'FPL FIX2'!$AA$1:$AB$500,MATCH("AWAY",'FPL FIX2'!$AA$1:$AB$1,0),0),""))</f>
        <v>MCI</v>
      </c>
      <c r="JW17" t="str">
        <f t="shared" si="49"/>
        <v>H</v>
      </c>
      <c r="JY17">
        <v>1</v>
      </c>
      <c r="KA17" t="str">
        <f>IF(KE17=0,"",IFERROR(VLOOKUP(KA$22&amp;$C17,'FPL FIX2'!$Z$1:$AC$500,MATCH("HOME",'FPL FIX2'!$Z$1:$AC$1,0),0),"")&amp;IFERROR(VLOOKUP(KA$22&amp;$C17,'FPL FIX2'!$AA$1:$AB$500,MATCH("AWAY",'FPL FIX2'!$AA$1:$AB$1,0),0),""))</f>
        <v/>
      </c>
      <c r="KC17" t="str">
        <f t="shared" si="50"/>
        <v/>
      </c>
      <c r="KE17">
        <v>1</v>
      </c>
      <c r="KG17" t="str">
        <f>IF(KK17=0,"",IFERROR(VLOOKUP(KG$22&amp;$C17,'FPL FIX2'!$Z$1:$AC$500,MATCH("HOME",'FPL FIX2'!$Z$1:$AC$1,0),0),"")&amp;IFERROR(VLOOKUP(KG$22&amp;$C17,'FPL FIX2'!$AA$1:$AB$500,MATCH("AWAY",'FPL FIX2'!$AA$1:$AB$1,0),0),""))</f>
        <v>whu</v>
      </c>
      <c r="KI17" t="str">
        <f t="shared" si="51"/>
        <v>A</v>
      </c>
      <c r="KK17">
        <v>1</v>
      </c>
      <c r="KM17" t="str">
        <f>IF(KQ17=0,"",IFERROR(VLOOKUP(KM$22&amp;$C17,'FPL FIX2'!$Z$1:$AC$500,MATCH("HOME",'FPL FIX2'!$Z$1:$AC$1,0),0),"")&amp;IFERROR(VLOOKUP(KM$22&amp;$C17,'FPL FIX2'!$AA$1:$AB$500,MATCH("AWAY",'FPL FIX2'!$AA$1:$AB$1,0),0),""))</f>
        <v/>
      </c>
      <c r="KO17" t="str">
        <f t="shared" si="52"/>
        <v/>
      </c>
      <c r="KQ17">
        <v>1</v>
      </c>
      <c r="KS17" t="str">
        <f>IF(KW17=0,"",IFERROR(VLOOKUP(KS$22&amp;$C17,'FPL FIX2'!$Z$1:$AC$500,MATCH("HOME",'FPL FIX2'!$Z$1:$AC$1,0),0),"")&amp;IFERROR(VLOOKUP(KS$22&amp;$C17,'FPL FIX2'!$AA$1:$AB$500,MATCH("AWAY",'FPL FIX2'!$AA$1:$AB$1,0),0),""))</f>
        <v>EVE</v>
      </c>
      <c r="KU17" t="str">
        <f t="shared" si="53"/>
        <v>H</v>
      </c>
      <c r="KW17">
        <v>1</v>
      </c>
      <c r="KY17" t="str">
        <f>IF(LC17=0,"",IFERROR(VLOOKUP(KY$22&amp;$C17,'FPL FIX2'!$Z$1:$AC$500,MATCH("HOME",'FPL FIX2'!$Z$1:$AC$1,0),0),"")&amp;IFERROR(VLOOKUP(KY$22&amp;$C17,'FPL FIX2'!$AA$1:$AB$500,MATCH("AWAY",'FPL FIX2'!$AA$1:$AB$1,0),0),""))</f>
        <v/>
      </c>
      <c r="LA17" t="str">
        <f t="shared" si="54"/>
        <v/>
      </c>
      <c r="LC17">
        <v>1</v>
      </c>
      <c r="LE17" t="str">
        <f>IF(LI17=0,"",IFERROR(VLOOKUP(LE$22&amp;$C17,'FPL FIX2'!$Z$1:$AC$500,MATCH("HOME",'FPL FIX2'!$Z$1:$AC$1,0),0),"")&amp;IFERROR(VLOOKUP(LE$22&amp;$C17,'FPL FIX2'!$AA$1:$AB$500,MATCH("AWAY",'FPL FIX2'!$AA$1:$AB$1,0),0),""))</f>
        <v>tot</v>
      </c>
      <c r="LG17" t="str">
        <f t="shared" si="55"/>
        <v>A</v>
      </c>
      <c r="LI17">
        <v>1</v>
      </c>
      <c r="LK17" t="str">
        <f>IF(LO17=0,"",IFERROR(VLOOKUP(LK$22&amp;$C17,'FPL FIX2'!$Z$1:$AC$500,MATCH("HOME",'FPL FIX2'!$Z$1:$AC$1,0),0),"")&amp;IFERROR(VLOOKUP(LK$22&amp;$C17,'FPL FIX2'!$AA$1:$AB$500,MATCH("AWAY",'FPL FIX2'!$AA$1:$AB$1,0),0),""))</f>
        <v/>
      </c>
      <c r="LM17" t="str">
        <f t="shared" si="56"/>
        <v/>
      </c>
      <c r="LO17">
        <v>1</v>
      </c>
      <c r="LQ17" t="str">
        <f>IF(LU17=0,"",IFERROR(VLOOKUP(LQ$22&amp;$C17,'FPL FIX2'!$Z$1:$AC$500,MATCH("HOME",'FPL FIX2'!$Z$1:$AC$1,0),0),"")&amp;IFERROR(VLOOKUP(LQ$22&amp;$C17,'FPL FIX2'!$AA$1:$AB$500,MATCH("AWAY",'FPL FIX2'!$AA$1:$AB$1,0),0),""))</f>
        <v>NEW</v>
      </c>
      <c r="LS17" t="str">
        <f t="shared" si="57"/>
        <v>H</v>
      </c>
      <c r="LU17">
        <v>1</v>
      </c>
      <c r="LW17" t="str">
        <f>IF(MA17=0,"",IFERROR(VLOOKUP(LW$22&amp;$C17,'FPL FIX2'!$Z$1:$AC$500,MATCH("HOME",'FPL FIX2'!$Z$1:$AC$1,0),0),"")&amp;IFERROR(VLOOKUP(LW$22&amp;$C17,'FPL FIX2'!$AA$1:$AB$500,MATCH("AWAY",'FPL FIX2'!$AA$1:$AB$1,0),0),""))</f>
        <v/>
      </c>
      <c r="LY17" t="str">
        <f t="shared" si="58"/>
        <v/>
      </c>
      <c r="MA17">
        <v>1</v>
      </c>
      <c r="MC17" t="str">
        <f>IF(MG17=0,"",IFERROR(VLOOKUP(MC$22&amp;$C17,'FPL FIX2'!$Z$1:$AC$500,MATCH("HOME",'FPL FIX2'!$Z$1:$AC$1,0),0),"")&amp;IFERROR(VLOOKUP(MC$22&amp;$C17,'FPL FIX2'!$AA$1:$AB$500,MATCH("AWAY",'FPL FIX2'!$AA$1:$AB$1,0),0),""))</f>
        <v>WOL</v>
      </c>
      <c r="ME17" t="str">
        <f t="shared" si="59"/>
        <v>H</v>
      </c>
      <c r="MG17">
        <v>1</v>
      </c>
      <c r="MI17" t="str">
        <f>IF(MM17=0,"",IFERROR(VLOOKUP(MI$22&amp;$C17,'FPL FIX2'!$Z$1:$AC$500,MATCH("HOME",'FPL FIX2'!$Z$1:$AC$1,0),0),"")&amp;IFERROR(VLOOKUP(MI$22&amp;$C17,'FPL FIX2'!$AA$1:$AB$500,MATCH("AWAY",'FPL FIX2'!$AA$1:$AB$1,0),0),""))</f>
        <v>lee</v>
      </c>
      <c r="MK17" t="str">
        <f t="shared" si="60"/>
        <v>A</v>
      </c>
      <c r="MM17">
        <v>1</v>
      </c>
      <c r="MO17" t="str">
        <f>IF(MS17=0,"",IFERROR(VLOOKUP(MO$22&amp;$C17,'FPL FIX2'!$Z$1:$AC$500,MATCH("HOME",'FPL FIX2'!$Z$1:$AC$1,0),0),"")&amp;IFERROR(VLOOKUP(MO$22&amp;$C17,'FPL FIX2'!$AA$1:$AB$500,MATCH("AWAY",'FPL FIX2'!$AA$1:$AB$1,0),0),""))</f>
        <v>avl</v>
      </c>
      <c r="MQ17" t="str">
        <f t="shared" si="61"/>
        <v>A</v>
      </c>
      <c r="MS17">
        <v>1</v>
      </c>
      <c r="MU17" t="str">
        <f>IF(MY17=0,"",IFERROR(VLOOKUP(MU$22&amp;$C17,'FPL FIX2'!$Z$1:$AC$500,MATCH("HOME",'FPL FIX2'!$Z$1:$AC$1,0),0),"")&amp;IFERROR(VLOOKUP(MU$22&amp;$C17,'FPL FIX2'!$AA$1:$AB$500,MATCH("AWAY",'FPL FIX2'!$AA$1:$AB$1,0),0),""))</f>
        <v/>
      </c>
      <c r="MW17" t="str">
        <f t="shared" si="62"/>
        <v/>
      </c>
      <c r="MY17">
        <v>1</v>
      </c>
      <c r="NA17" t="str">
        <f>IF(NE17=0,"",IFERROR(VLOOKUP(NA$22&amp;$C17,'FPL FIX2'!$Z$1:$AC$500,MATCH("HOME",'FPL FIX2'!$Z$1:$AC$1,0),0),"")&amp;IFERROR(VLOOKUP(NA$22&amp;$C17,'FPL FIX2'!$AA$1:$AB$500,MATCH("AWAY",'FPL FIX2'!$AA$1:$AB$1,0),0),""))</f>
        <v>MUN</v>
      </c>
      <c r="NC17" t="str">
        <f t="shared" si="63"/>
        <v>H</v>
      </c>
      <c r="NE17">
        <v>1</v>
      </c>
      <c r="NG17" t="str">
        <f>IF(NK17=0,"",IFERROR(VLOOKUP(NG$22&amp;$C17,'FPL FIX2'!$Z$1:$AC$500,MATCH("HOME",'FPL FIX2'!$Z$1:$AC$1,0),0),"")&amp;IFERROR(VLOOKUP(NG$22&amp;$C17,'FPL FIX2'!$AA$1:$AB$500,MATCH("AWAY",'FPL FIX2'!$AA$1:$AB$1,0),0),""))</f>
        <v/>
      </c>
      <c r="NI17" t="str">
        <f t="shared" si="64"/>
        <v/>
      </c>
      <c r="NK17">
        <v>1</v>
      </c>
      <c r="NM17" t="str">
        <f>IF(NQ17=0,"",IFERROR(VLOOKUP(NM$22&amp;$C17,'FPL FIX2'!$Z$1:$AC$500,MATCH("HOME",'FPL FIX2'!$Z$1:$AC$1,0),0),"")&amp;IFERROR(VLOOKUP(NM$22&amp;$C17,'FPL FIX2'!$AA$1:$AB$500,MATCH("AWAY",'FPL FIX2'!$AA$1:$AB$1,0),0),""))</f>
        <v>liv</v>
      </c>
      <c r="NO17" t="str">
        <f t="shared" si="65"/>
        <v>A</v>
      </c>
      <c r="NQ17">
        <v>1</v>
      </c>
      <c r="NS17" t="str">
        <f>IF(NW17=0,"",IFERROR(VLOOKUP(NS$22&amp;$C17,'FPL FIX2'!$Z$1:$AC$500,MATCH("HOME",'FPL FIX2'!$Z$1:$AC$1,0),0),"")&amp;IFERROR(VLOOKUP(NS$22&amp;$C17,'FPL FIX2'!$AA$1:$AB$500,MATCH("AWAY",'FPL FIX2'!$AA$1:$AB$1,0),0),""))</f>
        <v/>
      </c>
      <c r="NU17" t="str">
        <f t="shared" si="66"/>
        <v/>
      </c>
      <c r="NW17">
        <v>1</v>
      </c>
      <c r="NY17" t="str">
        <f>IF(OC17=0,"",IFERROR(VLOOKUP(NY$22&amp;$C17,'FPL FIX2'!$Z$1:$AC$500,MATCH("HOME",'FPL FIX2'!$Z$1:$AC$1,0),0),"")&amp;IFERROR(VLOOKUP(NY$22&amp;$C17,'FPL FIX2'!$AA$1:$AB$500,MATCH("AWAY",'FPL FIX2'!$AA$1:$AB$1,0),0),""))</f>
        <v>BHA</v>
      </c>
      <c r="OA17" t="str">
        <f t="shared" si="67"/>
        <v>H</v>
      </c>
      <c r="OC17">
        <v>1</v>
      </c>
      <c r="OE17" t="str">
        <f>IF(OI17=0,"",IFERROR(VLOOKUP(OE$22&amp;$C17,'FPL FIX2'!$Z$1:$AC$500,MATCH("HOME",'FPL FIX2'!$Z$1:$AC$1,0),0),"")&amp;IFERROR(VLOOKUP(OE$22&amp;$C17,'FPL FIX2'!$AA$1:$AB$500,MATCH("AWAY",'FPL FIX2'!$AA$1:$AB$1,0),0),""))</f>
        <v/>
      </c>
      <c r="OG17" t="str">
        <f t="shared" si="68"/>
        <v/>
      </c>
      <c r="OI17">
        <v>1</v>
      </c>
      <c r="OK17" t="str">
        <f>IF(OO17=0,"",IFERROR(VLOOKUP(OK$22&amp;$C17,'FPL FIX2'!$Z$1:$AC$500,MATCH("HOME",'FPL FIX2'!$Z$1:$AC$1,0),0),"")&amp;IFERROR(VLOOKUP(OK$22&amp;$C17,'FPL FIX2'!$AA$1:$AB$500,MATCH("AWAY",'FPL FIX2'!$AA$1:$AB$1,0),0),""))</f>
        <v>bre</v>
      </c>
      <c r="OM17" t="str">
        <f t="shared" si="69"/>
        <v>A</v>
      </c>
      <c r="OO17">
        <v>1</v>
      </c>
      <c r="OQ17" t="str">
        <f>IF(OU17=0,"",IFERROR(VLOOKUP(OQ$22&amp;$C17,'FPL FIX2'!$Z$1:$AC$500,MATCH("HOME",'FPL FIX2'!$Z$1:$AC$1,0),0),"")&amp;IFERROR(VLOOKUP(OQ$22&amp;$C17,'FPL FIX2'!$AA$1:$AB$500,MATCH("AWAY",'FPL FIX2'!$AA$1:$AB$1,0),0),""))</f>
        <v/>
      </c>
      <c r="OS17" t="str">
        <f t="shared" si="70"/>
        <v/>
      </c>
      <c r="OU17">
        <v>1</v>
      </c>
      <c r="OW17" t="str">
        <f>IF(PA17=0,"",IFERROR(VLOOKUP(OW$22&amp;$C17,'FPL FIX2'!$Z$1:$AC$500,MATCH("HOME",'FPL FIX2'!$Z$1:$AC$1,0),0),"")&amp;IFERROR(VLOOKUP(OW$22&amp;$C17,'FPL FIX2'!$AA$1:$AB$500,MATCH("AWAY",'FPL FIX2'!$AA$1:$AB$1,0),0),""))</f>
        <v>SOU</v>
      </c>
      <c r="OY17" t="str">
        <f t="shared" si="71"/>
        <v>H</v>
      </c>
      <c r="PA17">
        <v>1</v>
      </c>
      <c r="PC17" t="str">
        <f>IF(PG17=0,"",IFERROR(VLOOKUP(PC$22&amp;$C17,'FPL FIX2'!$Z$1:$AC$500,MATCH("HOME",'FPL FIX2'!$Z$1:$AC$1,0),0),"")&amp;IFERROR(VLOOKUP(PC$22&amp;$C17,'FPL FIX2'!$AA$1:$AB$500,MATCH("AWAY",'FPL FIX2'!$AA$1:$AB$1,0),0),""))</f>
        <v/>
      </c>
      <c r="PE17" t="str">
        <f t="shared" si="72"/>
        <v/>
      </c>
      <c r="PG17">
        <v>1</v>
      </c>
      <c r="PI17" t="str">
        <f>IF(PM17=0,"",IFERROR(VLOOKUP(PI$22&amp;$C17,'FPL FIX2'!$Z$1:$AC$500,MATCH("HOME",'FPL FIX2'!$Z$1:$AC$1,0),0),"")&amp;IFERROR(VLOOKUP(PI$22&amp;$C17,'FPL FIX2'!$AA$1:$AB$500,MATCH("AWAY",'FPL FIX2'!$AA$1:$AB$1,0),0),""))</f>
        <v>che</v>
      </c>
      <c r="PK17" t="str">
        <f t="shared" si="73"/>
        <v>A</v>
      </c>
      <c r="PM17">
        <v>1</v>
      </c>
      <c r="PO17" t="str">
        <f>IF(PS17=0,"",IFERROR(VLOOKUP(PO$22&amp;$C17,'FPL FIX2'!$Z$1:$AC$500,MATCH("HOME",'FPL FIX2'!$Z$1:$AC$1,0),0),"")&amp;IFERROR(VLOOKUP(PO$22&amp;$C17,'FPL FIX2'!$AA$1:$AB$500,MATCH("AWAY",'FPL FIX2'!$AA$1:$AB$1,0),0),""))</f>
        <v/>
      </c>
      <c r="PQ17" t="str">
        <f t="shared" si="74"/>
        <v/>
      </c>
      <c r="PS17">
        <v>1</v>
      </c>
      <c r="PU17" t="str">
        <f>IF(PY17=0,"",IFERROR(VLOOKUP(PU$22&amp;$C17,'FPL FIX2'!$Z$1:$AC$500,MATCH("HOME",'FPL FIX2'!$Z$1:$AC$1,0),0),"")&amp;IFERROR(VLOOKUP(PU$22&amp;$C17,'FPL FIX2'!$AA$1:$AB$500,MATCH("AWAY",'FPL FIX2'!$AA$1:$AB$1,0),0),""))</f>
        <v>ARS</v>
      </c>
      <c r="PW17" t="str">
        <f t="shared" si="75"/>
        <v>H</v>
      </c>
      <c r="PY17">
        <v>1</v>
      </c>
      <c r="QA17" t="str">
        <f>IF(QE17=0,"",IFERROR(VLOOKUP(QA$22&amp;$C17,'FPL FIX2'!$Z$1:$AC$500,MATCH("HOME",'FPL FIX2'!$Z$1:$AC$1,0),0),"")&amp;IFERROR(VLOOKUP(QA$22&amp;$C17,'FPL FIX2'!$AA$1:$AB$500,MATCH("AWAY",'FPL FIX2'!$AA$1:$AB$1,0),0),""))</f>
        <v/>
      </c>
      <c r="QC17" t="str">
        <f t="shared" si="76"/>
        <v/>
      </c>
      <c r="QE17">
        <v>1</v>
      </c>
      <c r="QG17" t="str">
        <f>IF(QK17=0,"",IFERROR(VLOOKUP(QG$22&amp;$C17,'FPL FIX2'!$Z$1:$AC$500,MATCH("HOME",'FPL FIX2'!$Z$1:$AC$1,0),0),"")&amp;IFERROR(VLOOKUP(QG$22&amp;$C17,'FPL FIX2'!$AA$1:$AB$500,MATCH("AWAY",'FPL FIX2'!$AA$1:$AB$1,0),0),""))</f>
        <v>cry</v>
      </c>
      <c r="QI17" t="str">
        <f t="shared" si="77"/>
        <v>A</v>
      </c>
      <c r="QK17">
        <v>1</v>
      </c>
      <c r="QM17" t="str">
        <f>IF(QQ17=0,"",IFERROR(VLOOKUP(QM$22&amp;$C17,'FPL FIX2'!$Z$1:$AC$500,MATCH("HOME",'FPL FIX2'!$Z$1:$AC$1,0),0),"")&amp;IFERROR(VLOOKUP(QM$22&amp;$C17,'FPL FIX2'!$AA$1:$AB$500,MATCH("AWAY",'FPL FIX2'!$AA$1:$AB$1,0),0),""))</f>
        <v/>
      </c>
      <c r="QO17" t="str">
        <f t="shared" si="78"/>
        <v/>
      </c>
      <c r="QQ17">
        <v>1</v>
      </c>
    </row>
    <row r="18" spans="1:459" x14ac:dyDescent="0.3">
      <c r="A18" s="158">
        <f t="shared" si="0"/>
        <v>17</v>
      </c>
      <c r="B18" t="s">
        <v>47</v>
      </c>
      <c r="C18" t="str">
        <f t="shared" si="1"/>
        <v>SOU</v>
      </c>
      <c r="D18" s="12" t="str">
        <f t="shared" si="2"/>
        <v>sou</v>
      </c>
      <c r="E18" t="str">
        <f>IF(I18=0,"",IFERROR(VLOOKUP(E$22&amp;$C18,'FPL FIX2'!$Z$1:$AC$500,MATCH("HOME",'FPL FIX2'!$Z$1:$AC$1,0),0),"")&amp;IFERROR(VLOOKUP(E$22&amp;$C18,'FPL FIX2'!$AA$1:$AB$500,MATCH("AWAY",'FPL FIX2'!$AA$1:$AB$1,0),0),""))</f>
        <v>tot</v>
      </c>
      <c r="G18" t="str">
        <f t="shared" si="3"/>
        <v>A</v>
      </c>
      <c r="I18">
        <v>1</v>
      </c>
      <c r="K18" t="str">
        <f>IF(O18=0,"",IFERROR(VLOOKUP(K$22&amp;$C18,'FPL FIX2'!$Z$1:$AC$500,MATCH("HOME",'FPL FIX2'!$Z$1:$AC$1,0),0),"")&amp;IFERROR(VLOOKUP(K$22&amp;$C18,'FPL FIX2'!$AA$1:$AB$500,MATCH("AWAY",'FPL FIX2'!$AA$1:$AB$1,0),0),""))</f>
        <v/>
      </c>
      <c r="M18" t="str">
        <f t="shared" si="4"/>
        <v/>
      </c>
      <c r="O18">
        <v>1</v>
      </c>
      <c r="Q18" t="str">
        <f>IF(U18=0,"",IFERROR(VLOOKUP(Q$22&amp;$C18,'FPL FIX2'!$Z$1:$AC$500,MATCH("HOME",'FPL FIX2'!$Z$1:$AC$1,0),0),"")&amp;IFERROR(VLOOKUP(Q$22&amp;$C18,'FPL FIX2'!$AA$1:$AB$500,MATCH("AWAY",'FPL FIX2'!$AA$1:$AB$1,0),0),""))</f>
        <v>LEE</v>
      </c>
      <c r="S18" t="str">
        <f t="shared" si="5"/>
        <v>H</v>
      </c>
      <c r="U18">
        <v>1</v>
      </c>
      <c r="W18" t="str">
        <f>IF(AA18=0,"",IFERROR(VLOOKUP(W$22&amp;$C18,'FPL FIX2'!$Z$1:$AC$500,MATCH("HOME",'FPL FIX2'!$Z$1:$AC$1,0),0),"")&amp;IFERROR(VLOOKUP(W$22&amp;$C18,'FPL FIX2'!$AA$1:$AB$500,MATCH("AWAY",'FPL FIX2'!$AA$1:$AB$1,0),0),""))</f>
        <v/>
      </c>
      <c r="Y18" t="str">
        <f t="shared" si="6"/>
        <v/>
      </c>
      <c r="AA18">
        <v>1</v>
      </c>
      <c r="AC18" t="str">
        <f>IF(AG18=0,"",IFERROR(VLOOKUP(AC$22&amp;$C18,'FPL FIX2'!$Z$1:$AC$500,MATCH("HOME",'FPL FIX2'!$Z$1:$AC$1,0),0),"")&amp;IFERROR(VLOOKUP(AC$22&amp;$C18,'FPL FIX2'!$AA$1:$AB$500,MATCH("AWAY",'FPL FIX2'!$AA$1:$AB$1,0),0),""))</f>
        <v>lei</v>
      </c>
      <c r="AE18" t="str">
        <f t="shared" si="7"/>
        <v>A</v>
      </c>
      <c r="AG18">
        <v>1</v>
      </c>
      <c r="AI18" t="str">
        <f>IF(AM18=0,"",IFERROR(VLOOKUP(AI$22&amp;$C18,'FPL FIX2'!$Z$1:$AC$500,MATCH("HOME",'FPL FIX2'!$Z$1:$AC$1,0),0),"")&amp;IFERROR(VLOOKUP(AI$22&amp;$C18,'FPL FIX2'!$AA$1:$AB$500,MATCH("AWAY",'FPL FIX2'!$AA$1:$AB$1,0),0),""))</f>
        <v/>
      </c>
      <c r="AK18" t="str">
        <f t="shared" si="8"/>
        <v/>
      </c>
      <c r="AM18">
        <v>1</v>
      </c>
      <c r="AO18" t="str">
        <f>IF(AS18=0,"",IFERROR(VLOOKUP(AO$22&amp;$C18,'FPL FIX2'!$Z$1:$AC$500,MATCH("HOME",'FPL FIX2'!$Z$1:$AC$1,0),0),"")&amp;IFERROR(VLOOKUP(AO$22&amp;$C18,'FPL FIX2'!$AA$1:$AB$500,MATCH("AWAY",'FPL FIX2'!$AA$1:$AB$1,0),0),""))</f>
        <v>MUN</v>
      </c>
      <c r="AQ18" t="str">
        <f t="shared" si="9"/>
        <v>H</v>
      </c>
      <c r="AS18">
        <v>1</v>
      </c>
      <c r="AU18" t="str">
        <f>IF(AY18=0,"",IFERROR(VLOOKUP(AU$22&amp;$C18,'FPL FIX2'!$Z$1:$AC$500,MATCH("HOME",'FPL FIX2'!$Z$1:$AC$1,0),0),"")&amp;IFERROR(VLOOKUP(AU$22&amp;$C18,'FPL FIX2'!$AA$1:$AB$500,MATCH("AWAY",'FPL FIX2'!$AA$1:$AB$1,0),0),""))</f>
        <v/>
      </c>
      <c r="AW18" t="str">
        <f t="shared" si="10"/>
        <v/>
      </c>
      <c r="AY18">
        <v>1</v>
      </c>
      <c r="BA18" t="str">
        <f>IF(BE18=0,"",IFERROR(VLOOKUP(BA$22&amp;$C18,'FPL FIX2'!$Z$1:$AC$500,MATCH("HOME",'FPL FIX2'!$Z$1:$AC$1,0),0),"")&amp;IFERROR(VLOOKUP(BA$22&amp;$C18,'FPL FIX2'!$AA$1:$AB$500,MATCH("AWAY",'FPL FIX2'!$AA$1:$AB$1,0),0),""))</f>
        <v>CHE</v>
      </c>
      <c r="BC18" t="str">
        <f t="shared" si="11"/>
        <v>H</v>
      </c>
      <c r="BE18">
        <v>1</v>
      </c>
      <c r="BG18" t="str">
        <f>IF(BK18=0,"",IFERROR(VLOOKUP(BG$22&amp;$C18,'FPL FIX2'!$Z$1:$AC$500,MATCH("HOME",'FPL FIX2'!$Z$1:$AC$1,0),0),"")&amp;IFERROR(VLOOKUP(BG$22&amp;$C18,'FPL FIX2'!$AA$1:$AB$500,MATCH("AWAY",'FPL FIX2'!$AA$1:$AB$1,0),0),""))</f>
        <v/>
      </c>
      <c r="BI18" t="str">
        <f t="shared" si="12"/>
        <v/>
      </c>
      <c r="BK18">
        <v>1</v>
      </c>
      <c r="BM18" t="str">
        <f>IF(BQ18=0,"",IFERROR(VLOOKUP(BM$22&amp;$C18,'FPL FIX2'!$Z$1:$AC$500,MATCH("HOME",'FPL FIX2'!$Z$1:$AC$1,0),0),"")&amp;IFERROR(VLOOKUP(BM$22&amp;$C18,'FPL FIX2'!$AA$1:$AB$500,MATCH("AWAY",'FPL FIX2'!$AA$1:$AB$1,0),0),""))</f>
        <v>wol</v>
      </c>
      <c r="BO18" t="str">
        <f t="shared" si="13"/>
        <v>A</v>
      </c>
      <c r="BQ18">
        <v>1</v>
      </c>
      <c r="BS18" t="str">
        <f>IF(BW18=0,"",IFERROR(VLOOKUP(BS$22&amp;$C18,'FPL FIX2'!$Z$1:$AC$500,MATCH("HOME",'FPL FIX2'!$Z$1:$AC$1,0),0),"")&amp;IFERROR(VLOOKUP(BS$22&amp;$C18,'FPL FIX2'!$AA$1:$AB$500,MATCH("AWAY",'FPL FIX2'!$AA$1:$AB$1,0),0),""))</f>
        <v/>
      </c>
      <c r="BU18" t="str">
        <f t="shared" si="14"/>
        <v/>
      </c>
      <c r="BW18">
        <v>1</v>
      </c>
      <c r="BY18" t="str">
        <f>IF(CC18=0,"",IFERROR(VLOOKUP(BY$22&amp;$C18,'FPL FIX2'!$Z$1:$AC$500,MATCH("HOME",'FPL FIX2'!$Z$1:$AC$1,0),0),"")&amp;IFERROR(VLOOKUP(BY$22&amp;$C18,'FPL FIX2'!$AA$1:$AB$500,MATCH("AWAY",'FPL FIX2'!$AA$1:$AB$1,0),0),""))</f>
        <v/>
      </c>
      <c r="CA18" t="str">
        <f t="shared" si="15"/>
        <v/>
      </c>
      <c r="CC18">
        <v>1</v>
      </c>
      <c r="CE18" t="str">
        <f>IF(CI18=0,"",IFERROR(VLOOKUP(CE$22&amp;$C18,'FPL FIX2'!$Z$1:$AC$500,MATCH("HOME",'FPL FIX2'!$Z$1:$AC$1,0),0),"")&amp;IFERROR(VLOOKUP(CE$22&amp;$C18,'FPL FIX2'!$AA$1:$AB$500,MATCH("AWAY",'FPL FIX2'!$AA$1:$AB$1,0),0),""))</f>
        <v/>
      </c>
      <c r="CG18" t="str">
        <f t="shared" si="16"/>
        <v/>
      </c>
      <c r="CI18">
        <v>1</v>
      </c>
      <c r="CK18" t="str">
        <f>IF(CO18=0,"",IFERROR(VLOOKUP(CK$22&amp;$C18,'FPL FIX2'!$Z$1:$AC$500,MATCH("HOME",'FPL FIX2'!$Z$1:$AC$1,0),0),"")&amp;IFERROR(VLOOKUP(CK$22&amp;$C18,'FPL FIX2'!$AA$1:$AB$500,MATCH("AWAY",'FPL FIX2'!$AA$1:$AB$1,0),0),""))</f>
        <v>avl</v>
      </c>
      <c r="CM18" t="str">
        <f t="shared" si="17"/>
        <v>A</v>
      </c>
      <c r="CO18">
        <v>1</v>
      </c>
      <c r="CQ18" t="str">
        <f>IF(CU18=0,"",IFERROR(VLOOKUP(CQ$22&amp;$C18,'FPL FIX2'!$Z$1:$AC$500,MATCH("HOME",'FPL FIX2'!$Z$1:$AC$1,0),0),"")&amp;IFERROR(VLOOKUP(CQ$22&amp;$C18,'FPL FIX2'!$AA$1:$AB$500,MATCH("AWAY",'FPL FIX2'!$AA$1:$AB$1,0),0),""))</f>
        <v/>
      </c>
      <c r="CS18" t="str">
        <f t="shared" si="18"/>
        <v/>
      </c>
      <c r="CU18">
        <v>1</v>
      </c>
      <c r="CW18" t="str">
        <f>IF(DA18=0,"",IFERROR(VLOOKUP(CW$22&amp;$C18,'FPL FIX2'!$Z$1:$AC$500,MATCH("HOME",'FPL FIX2'!$Z$1:$AC$1,0),0),"")&amp;IFERROR(VLOOKUP(CW$22&amp;$C18,'FPL FIX2'!$AA$1:$AB$500,MATCH("AWAY",'FPL FIX2'!$AA$1:$AB$1,0),0),""))</f>
        <v>EVE</v>
      </c>
      <c r="CY18" t="str">
        <f t="shared" si="19"/>
        <v>H</v>
      </c>
      <c r="DA18">
        <v>1</v>
      </c>
      <c r="DC18" t="str">
        <f>IF(DG18=0,"",IFERROR(VLOOKUP(DC$22&amp;$C18,'FPL FIX2'!$Z$1:$AC$500,MATCH("HOME",'FPL FIX2'!$Z$1:$AC$1,0),0),"")&amp;IFERROR(VLOOKUP(DC$22&amp;$C18,'FPL FIX2'!$AA$1:$AB$500,MATCH("AWAY",'FPL FIX2'!$AA$1:$AB$1,0),0),""))</f>
        <v/>
      </c>
      <c r="DE18" t="str">
        <f t="shared" si="20"/>
        <v/>
      </c>
      <c r="DG18">
        <v>1</v>
      </c>
      <c r="DI18" t="str">
        <f>IF(DM18=0,"",IFERROR(VLOOKUP(DI$22&amp;$C18,'FPL FIX2'!$Z$1:$AC$500,MATCH("HOME",'FPL FIX2'!$Z$1:$AC$1,0),0),"")&amp;IFERROR(VLOOKUP(DI$22&amp;$C18,'FPL FIX2'!$AA$1:$AB$500,MATCH("AWAY",'FPL FIX2'!$AA$1:$AB$1,0),0),""))</f>
        <v>mci</v>
      </c>
      <c r="DK18" t="str">
        <f t="shared" si="21"/>
        <v>A</v>
      </c>
      <c r="DM18">
        <v>1</v>
      </c>
      <c r="DO18" t="str">
        <f>IF(DS18=0,"",IFERROR(VLOOKUP(DO$22&amp;$C18,'FPL FIX2'!$Z$1:$AC$500,MATCH("HOME",'FPL FIX2'!$Z$1:$AC$1,0),0),"")&amp;IFERROR(VLOOKUP(DO$22&amp;$C18,'FPL FIX2'!$AA$1:$AB$500,MATCH("AWAY",'FPL FIX2'!$AA$1:$AB$1,0),0),""))</f>
        <v/>
      </c>
      <c r="DQ18" t="str">
        <f t="shared" si="22"/>
        <v/>
      </c>
      <c r="DS18">
        <v>1</v>
      </c>
      <c r="DU18" t="str">
        <f>IF(DY18=0,"",IFERROR(VLOOKUP(DU$22&amp;$C18,'FPL FIX2'!$Z$1:$AC$500,MATCH("HOME",'FPL FIX2'!$Z$1:$AC$1,0),0),"")&amp;IFERROR(VLOOKUP(DU$22&amp;$C18,'FPL FIX2'!$AA$1:$AB$500,MATCH("AWAY",'FPL FIX2'!$AA$1:$AB$1,0),0),""))</f>
        <v>WHU</v>
      </c>
      <c r="DW18" t="str">
        <f t="shared" si="23"/>
        <v>H</v>
      </c>
      <c r="DY18">
        <v>1</v>
      </c>
      <c r="EA18" t="str">
        <f>IF(EE18=0,"",IFERROR(VLOOKUP(EA$22&amp;$C18,'FPL FIX2'!$Z$1:$AC$500,MATCH("HOME",'FPL FIX2'!$Z$1:$AC$1,0),0),"")&amp;IFERROR(VLOOKUP(EA$22&amp;$C18,'FPL FIX2'!$AA$1:$AB$500,MATCH("AWAY",'FPL FIX2'!$AA$1:$AB$1,0),0),""))</f>
        <v/>
      </c>
      <c r="EC18" t="str">
        <f t="shared" si="24"/>
        <v/>
      </c>
      <c r="EE18">
        <v>1</v>
      </c>
      <c r="EG18" t="str">
        <f>IF(EK18=0,"",IFERROR(VLOOKUP(EG$22&amp;$C18,'FPL FIX2'!$Z$1:$AC$500,MATCH("HOME",'FPL FIX2'!$Z$1:$AC$1,0),0),"")&amp;IFERROR(VLOOKUP(EG$22&amp;$C18,'FPL FIX2'!$AA$1:$AB$500,MATCH("AWAY",'FPL FIX2'!$AA$1:$AB$1,0),0),""))</f>
        <v>bou</v>
      </c>
      <c r="EI18" t="str">
        <f t="shared" si="25"/>
        <v>A</v>
      </c>
      <c r="EK18">
        <v>1</v>
      </c>
      <c r="EM18" t="str">
        <f>IF(EQ18=0,"",IFERROR(VLOOKUP(EM$22&amp;$C18,'FPL FIX2'!$Z$1:$AC$500,MATCH("HOME",'FPL FIX2'!$Z$1:$AC$1,0),0),"")&amp;IFERROR(VLOOKUP(EM$22&amp;$C18,'FPL FIX2'!$AA$1:$AB$500,MATCH("AWAY",'FPL FIX2'!$AA$1:$AB$1,0),0),""))</f>
        <v/>
      </c>
      <c r="EO18" t="str">
        <f t="shared" si="26"/>
        <v/>
      </c>
      <c r="EQ18">
        <v>1</v>
      </c>
      <c r="ES18" t="str">
        <f>IF(EW18=0,"",IFERROR(VLOOKUP(ES$22&amp;$C18,'FPL FIX2'!$Z$1:$AC$500,MATCH("HOME",'FPL FIX2'!$Z$1:$AC$1,0),0),"")&amp;IFERROR(VLOOKUP(ES$22&amp;$C18,'FPL FIX2'!$AA$1:$AB$500,MATCH("AWAY",'FPL FIX2'!$AA$1:$AB$1,0),0),""))</f>
        <v>ARS</v>
      </c>
      <c r="EU18" t="str">
        <f t="shared" si="27"/>
        <v>H</v>
      </c>
      <c r="EW18">
        <v>1</v>
      </c>
      <c r="EY18" t="str">
        <f>IF(FC18=0,"",IFERROR(VLOOKUP(EY$22&amp;$C18,'FPL FIX2'!$Z$1:$AC$500,MATCH("HOME",'FPL FIX2'!$Z$1:$AC$1,0),0),"")&amp;IFERROR(VLOOKUP(EY$22&amp;$C18,'FPL FIX2'!$AA$1:$AB$500,MATCH("AWAY",'FPL FIX2'!$AA$1:$AB$1,0),0),""))</f>
        <v/>
      </c>
      <c r="FA18" t="str">
        <f t="shared" si="28"/>
        <v/>
      </c>
      <c r="FC18">
        <v>1</v>
      </c>
      <c r="FE18" t="str">
        <f>IF(FI18=0,"",IFERROR(VLOOKUP(FE$22&amp;$C18,'FPL FIX2'!$Z$1:$AC$500,MATCH("HOME",'FPL FIX2'!$Z$1:$AC$1,0),0),"")&amp;IFERROR(VLOOKUP(FE$22&amp;$C18,'FPL FIX2'!$AA$1:$AB$500,MATCH("AWAY",'FPL FIX2'!$AA$1:$AB$1,0),0),""))</f>
        <v>cry</v>
      </c>
      <c r="FG18" t="str">
        <f t="shared" si="29"/>
        <v>A</v>
      </c>
      <c r="FI18">
        <v>1</v>
      </c>
      <c r="FK18" t="str">
        <f>IF(FO18=0,"",IFERROR(VLOOKUP(FK$22&amp;$C18,'FPL FIX2'!$Z$1:$AC$500,MATCH("HOME",'FPL FIX2'!$Z$1:$AC$1,0),0),"")&amp;IFERROR(VLOOKUP(FK$22&amp;$C18,'FPL FIX2'!$AA$1:$AB$500,MATCH("AWAY",'FPL FIX2'!$AA$1:$AB$1,0),0),""))</f>
        <v/>
      </c>
      <c r="FM18" t="str">
        <f t="shared" si="30"/>
        <v/>
      </c>
      <c r="FO18">
        <v>1</v>
      </c>
      <c r="FQ18" t="str">
        <f>IF(FU18=0,"",IFERROR(VLOOKUP(FQ$22&amp;$C18,'FPL FIX2'!$Z$1:$AC$500,MATCH("HOME",'FPL FIX2'!$Z$1:$AC$1,0),0),"")&amp;IFERROR(VLOOKUP(FQ$22&amp;$C18,'FPL FIX2'!$AA$1:$AB$500,MATCH("AWAY",'FPL FIX2'!$AA$1:$AB$1,0),0),""))</f>
        <v>NEW</v>
      </c>
      <c r="FS18" t="str">
        <f t="shared" si="31"/>
        <v>H</v>
      </c>
      <c r="FU18">
        <v>1</v>
      </c>
      <c r="FW18" t="str">
        <f>IF(GA18=0,"",IFERROR(VLOOKUP(FW$22&amp;$C18,'FPL FIX2'!$Z$1:$AC$500,MATCH("HOME",'FPL FIX2'!$Z$1:$AC$1,0),0),"")&amp;IFERROR(VLOOKUP(FW$22&amp;$C18,'FPL FIX2'!$AA$1:$AB$500,MATCH("AWAY",'FPL FIX2'!$AA$1:$AB$1,0),0),""))</f>
        <v/>
      </c>
      <c r="FY18" t="str">
        <f t="shared" si="32"/>
        <v/>
      </c>
      <c r="GA18">
        <v>1</v>
      </c>
      <c r="GC18" t="str">
        <f>IF(GG18=0,"",IFERROR(VLOOKUP(GC$22&amp;$C18,'FPL FIX2'!$Z$1:$AC$500,MATCH("HOME",'FPL FIX2'!$Z$1:$AC$1,0),0),"")&amp;IFERROR(VLOOKUP(GC$22&amp;$C18,'FPL FIX2'!$AA$1:$AB$500,MATCH("AWAY",'FPL FIX2'!$AA$1:$AB$1,0),0),""))</f>
        <v>liv</v>
      </c>
      <c r="GE18" t="str">
        <f t="shared" si="33"/>
        <v>A</v>
      </c>
      <c r="GG18">
        <v>1</v>
      </c>
      <c r="GI18" t="str">
        <f>IF(GM18=0,"",IFERROR(VLOOKUP(GI$22&amp;$C18,'FPL FIX2'!$Z$1:$AC$500,MATCH("HOME",'FPL FIX2'!$Z$1:$AC$1,0),0),"")&amp;IFERROR(VLOOKUP(GI$22&amp;$C18,'FPL FIX2'!$AA$1:$AB$500,MATCH("AWAY",'FPL FIX2'!$AA$1:$AB$1,0),0),""))</f>
        <v/>
      </c>
      <c r="GK18" t="str">
        <f t="shared" si="34"/>
        <v/>
      </c>
      <c r="GM18">
        <v>1</v>
      </c>
      <c r="GO18" t="str">
        <f>IF(GS18=0,"",IFERROR(VLOOKUP(GO$22&amp;$C18,'FPL FIX2'!$Z$1:$AC$500,MATCH("HOME",'FPL FIX2'!$Z$1:$AC$1,0),0),"")&amp;IFERROR(VLOOKUP(GO$22&amp;$C18,'FPL FIX2'!$AA$1:$AB$500,MATCH("AWAY",'FPL FIX2'!$AA$1:$AB$1,0),0),""))</f>
        <v>BHA</v>
      </c>
      <c r="GQ18" t="str">
        <f t="shared" si="35"/>
        <v>H</v>
      </c>
      <c r="GS18">
        <v>1</v>
      </c>
      <c r="GU18" t="str">
        <f>IF(GY18=0,"",IFERROR(VLOOKUP(GU$22&amp;$C18,'FPL FIX2'!$Z$1:$AC$500,MATCH("HOME",'FPL FIX2'!$Z$1:$AC$1,0),0),"")&amp;IFERROR(VLOOKUP(GU$22&amp;$C18,'FPL FIX2'!$AA$1:$AB$500,MATCH("AWAY",'FPL FIX2'!$AA$1:$AB$1,0),0),""))</f>
        <v/>
      </c>
      <c r="GW18" t="str">
        <f t="shared" si="36"/>
        <v/>
      </c>
      <c r="GY18">
        <v>1</v>
      </c>
      <c r="HA18" t="str">
        <f>IF(HE18=0,"",IFERROR(VLOOKUP(HA$22&amp;$C18,'FPL FIX2'!$Z$1:$AC$500,MATCH("HOME",'FPL FIX2'!$Z$1:$AC$1,0),0),"")&amp;IFERROR(VLOOKUP(HA$22&amp;$C18,'FPL FIX2'!$AA$1:$AB$500,MATCH("AWAY",'FPL FIX2'!$AA$1:$AB$1,0),0),""))</f>
        <v>ful</v>
      </c>
      <c r="HC18" t="str">
        <f t="shared" si="37"/>
        <v>A</v>
      </c>
      <c r="HE18">
        <v>1</v>
      </c>
      <c r="HG18" t="str">
        <f>IF(HK18=0,"",IFERROR(VLOOKUP(HG$22&amp;$C18,'FPL FIX2'!$Z$1:$AC$500,MATCH("HOME",'FPL FIX2'!$Z$1:$AC$1,0),0),"")&amp;IFERROR(VLOOKUP(HG$22&amp;$C18,'FPL FIX2'!$AA$1:$AB$500,MATCH("AWAY",'FPL FIX2'!$AA$1:$AB$1,0),0),""))</f>
        <v/>
      </c>
      <c r="HI18" t="str">
        <f t="shared" si="38"/>
        <v/>
      </c>
      <c r="HK18">
        <v>1</v>
      </c>
      <c r="HM18" t="str">
        <f>IF(HQ18=0,"",IFERROR(VLOOKUP(HM$22&amp;$C18,'FPL FIX2'!$Z$1:$AC$500,MATCH("HOME",'FPL FIX2'!$Z$1:$AC$1,0),0),"")&amp;IFERROR(VLOOKUP(HM$22&amp;$C18,'FPL FIX2'!$AA$1:$AB$500,MATCH("AWAY",'FPL FIX2'!$AA$1:$AB$1,0),0),""))</f>
        <v>NFO</v>
      </c>
      <c r="HO18" t="str">
        <f t="shared" si="39"/>
        <v>H</v>
      </c>
      <c r="HQ18">
        <v>1</v>
      </c>
      <c r="HS18" t="str">
        <f>IF(HW18=0,"",IFERROR(VLOOKUP(HS$22&amp;$C18,'FPL FIX2'!$Z$1:$AC$500,MATCH("HOME",'FPL FIX2'!$Z$1:$AC$1,0),0),"")&amp;IFERROR(VLOOKUP(HS$22&amp;$C18,'FPL FIX2'!$AA$1:$AB$500,MATCH("AWAY",'FPL FIX2'!$AA$1:$AB$1,0),0),""))</f>
        <v/>
      </c>
      <c r="HU18" t="str">
        <f t="shared" si="40"/>
        <v/>
      </c>
      <c r="HW18">
        <v>1</v>
      </c>
      <c r="HY18" t="str">
        <f>IF(IC18=0,"",IFERROR(VLOOKUP(HY$22&amp;$C18,'FPL FIX2'!$Z$1:$AC$500,MATCH("HOME",'FPL FIX2'!$Z$1:$AC$1,0),0),"")&amp;IFERROR(VLOOKUP(HY$22&amp;$C18,'FPL FIX2'!$AA$1:$AB$500,MATCH("AWAY",'FPL FIX2'!$AA$1:$AB$1,0),0),""))</f>
        <v>eve</v>
      </c>
      <c r="IA18" t="str">
        <f t="shared" si="41"/>
        <v>A</v>
      </c>
      <c r="IC18">
        <v>1</v>
      </c>
      <c r="IE18" t="str">
        <f>IF(II18=0,"",IFERROR(VLOOKUP(IE$22&amp;$C18,'FPL FIX2'!$Z$1:$AC$500,MATCH("HOME",'FPL FIX2'!$Z$1:$AC$1,0),0),"")&amp;IFERROR(VLOOKUP(IE$22&amp;$C18,'FPL FIX2'!$AA$1:$AB$500,MATCH("AWAY",'FPL FIX2'!$AA$1:$AB$1,0),0),""))</f>
        <v/>
      </c>
      <c r="IG18" t="str">
        <f t="shared" si="42"/>
        <v/>
      </c>
      <c r="II18">
        <v>1</v>
      </c>
      <c r="IK18" t="str">
        <f>IF(IO18=0,"",IFERROR(VLOOKUP(IK$22&amp;$C18,'FPL FIX2'!$Z$1:$AC$500,MATCH("HOME",'FPL FIX2'!$Z$1:$AC$1,0),0),"")&amp;IFERROR(VLOOKUP(IK$22&amp;$C18,'FPL FIX2'!$AA$1:$AB$500,MATCH("AWAY",'FPL FIX2'!$AA$1:$AB$1,0),0),""))</f>
        <v>AVL</v>
      </c>
      <c r="IM18" t="str">
        <f t="shared" si="43"/>
        <v>H</v>
      </c>
      <c r="IO18">
        <v>1</v>
      </c>
      <c r="IQ18" t="str">
        <f>IF(IU18=0,"",IFERROR(VLOOKUP(IQ$22&amp;$C18,'FPL FIX2'!$Z$1:$AC$500,MATCH("HOME",'FPL FIX2'!$Z$1:$AC$1,0),0),"")&amp;IFERROR(VLOOKUP(IQ$22&amp;$C18,'FPL FIX2'!$AA$1:$AB$500,MATCH("AWAY",'FPL FIX2'!$AA$1:$AB$1,0),0),""))</f>
        <v/>
      </c>
      <c r="IS18" t="str">
        <f t="shared" si="44"/>
        <v/>
      </c>
      <c r="IU18">
        <v>1</v>
      </c>
      <c r="IW18" t="str">
        <f>IF(JA18=0,"",IFERROR(VLOOKUP(IW$22&amp;$C18,'FPL FIX2'!$Z$1:$AC$500,MATCH("HOME",'FPL FIX2'!$Z$1:$AC$1,0),0),"")&amp;IFERROR(VLOOKUP(IW$22&amp;$C18,'FPL FIX2'!$AA$1:$AB$500,MATCH("AWAY",'FPL FIX2'!$AA$1:$AB$1,0),0),""))</f>
        <v>bre</v>
      </c>
      <c r="IY18" t="str">
        <f t="shared" si="45"/>
        <v>A</v>
      </c>
      <c r="JA18">
        <v>1</v>
      </c>
      <c r="JC18" t="str">
        <f>IF(JG18=0,"",IFERROR(VLOOKUP(JC$22&amp;$C18,'FPL FIX2'!$Z$1:$AC$500,MATCH("HOME",'FPL FIX2'!$Z$1:$AC$1,0),0),"")&amp;IFERROR(VLOOKUP(JC$22&amp;$C18,'FPL FIX2'!$AA$1:$AB$500,MATCH("AWAY",'FPL FIX2'!$AA$1:$AB$1,0),0),""))</f>
        <v/>
      </c>
      <c r="JE18" t="str">
        <f t="shared" si="46"/>
        <v/>
      </c>
      <c r="JG18">
        <v>1</v>
      </c>
      <c r="JI18" t="str">
        <f>IF(JM18=0,"",IFERROR(VLOOKUP(JI$22&amp;$C18,'FPL FIX2'!$Z$1:$AC$500,MATCH("HOME",'FPL FIX2'!$Z$1:$AC$1,0),0),"")&amp;IFERROR(VLOOKUP(JI$22&amp;$C18,'FPL FIX2'!$AA$1:$AB$500,MATCH("AWAY",'FPL FIX2'!$AA$1:$AB$1,0),0),""))</f>
        <v>WOL</v>
      </c>
      <c r="JK18" t="str">
        <f t="shared" si="47"/>
        <v>H</v>
      </c>
      <c r="JM18">
        <v>1</v>
      </c>
      <c r="JO18" t="str">
        <f>IF(JS18=0,"",IFERROR(VLOOKUP(JO$22&amp;$C18,'FPL FIX2'!$Z$1:$AC$500,MATCH("HOME",'FPL FIX2'!$Z$1:$AC$1,0),0),"")&amp;IFERROR(VLOOKUP(JO$22&amp;$C18,'FPL FIX2'!$AA$1:$AB$500,MATCH("AWAY",'FPL FIX2'!$AA$1:$AB$1,0),0),""))</f>
        <v/>
      </c>
      <c r="JQ18" t="str">
        <f t="shared" si="48"/>
        <v/>
      </c>
      <c r="JS18">
        <v>1</v>
      </c>
      <c r="JU18" t="str">
        <f>IF(JY18=0,"",IFERROR(VLOOKUP(JU$22&amp;$C18,'FPL FIX2'!$Z$1:$AC$500,MATCH("HOME",'FPL FIX2'!$Z$1:$AC$1,0),0),"")&amp;IFERROR(VLOOKUP(JU$22&amp;$C18,'FPL FIX2'!$AA$1:$AB$500,MATCH("AWAY",'FPL FIX2'!$AA$1:$AB$1,0),0),""))</f>
        <v>che</v>
      </c>
      <c r="JW18" t="str">
        <f t="shared" si="49"/>
        <v>A</v>
      </c>
      <c r="JY18">
        <v>1</v>
      </c>
      <c r="KA18" t="str">
        <f>IF(KE18=0,"",IFERROR(VLOOKUP(KA$22&amp;$C18,'FPL FIX2'!$Z$1:$AC$500,MATCH("HOME",'FPL FIX2'!$Z$1:$AC$1,0),0),"")&amp;IFERROR(VLOOKUP(KA$22&amp;$C18,'FPL FIX2'!$AA$1:$AB$500,MATCH("AWAY",'FPL FIX2'!$AA$1:$AB$1,0),0),""))</f>
        <v/>
      </c>
      <c r="KC18" t="str">
        <f t="shared" si="50"/>
        <v/>
      </c>
      <c r="KE18">
        <v>1</v>
      </c>
      <c r="KG18" t="str">
        <f>IF(KK18=0,"",IFERROR(VLOOKUP(KG$22&amp;$C18,'FPL FIX2'!$Z$1:$AC$500,MATCH("HOME",'FPL FIX2'!$Z$1:$AC$1,0),0),"")&amp;IFERROR(VLOOKUP(KG$22&amp;$C18,'FPL FIX2'!$AA$1:$AB$500,MATCH("AWAY",'FPL FIX2'!$AA$1:$AB$1,0),0),""))</f>
        <v>lee</v>
      </c>
      <c r="KI18" t="str">
        <f t="shared" si="51"/>
        <v>A</v>
      </c>
      <c r="KK18">
        <v>1</v>
      </c>
      <c r="KM18" t="str">
        <f>IF(KQ18=0,"",IFERROR(VLOOKUP(KM$22&amp;$C18,'FPL FIX2'!$Z$1:$AC$500,MATCH("HOME",'FPL FIX2'!$Z$1:$AC$1,0),0),"")&amp;IFERROR(VLOOKUP(KM$22&amp;$C18,'FPL FIX2'!$AA$1:$AB$500,MATCH("AWAY",'FPL FIX2'!$AA$1:$AB$1,0),0),""))</f>
        <v/>
      </c>
      <c r="KO18" t="str">
        <f t="shared" si="52"/>
        <v/>
      </c>
      <c r="KQ18">
        <v>1</v>
      </c>
      <c r="KS18" t="str">
        <f>IF(KW18=0,"",IFERROR(VLOOKUP(KS$22&amp;$C18,'FPL FIX2'!$Z$1:$AC$500,MATCH("HOME",'FPL FIX2'!$Z$1:$AC$1,0),0),"")&amp;IFERROR(VLOOKUP(KS$22&amp;$C18,'FPL FIX2'!$AA$1:$AB$500,MATCH("AWAY",'FPL FIX2'!$AA$1:$AB$1,0),0),""))</f>
        <v>LEI</v>
      </c>
      <c r="KU18" t="str">
        <f t="shared" si="53"/>
        <v>H</v>
      </c>
      <c r="KW18">
        <v>1</v>
      </c>
      <c r="KY18" t="str">
        <f>IF(LC18=0,"",IFERROR(VLOOKUP(KY$22&amp;$C18,'FPL FIX2'!$Z$1:$AC$500,MATCH("HOME",'FPL FIX2'!$Z$1:$AC$1,0),0),"")&amp;IFERROR(VLOOKUP(KY$22&amp;$C18,'FPL FIX2'!$AA$1:$AB$500,MATCH("AWAY",'FPL FIX2'!$AA$1:$AB$1,0),0),""))</f>
        <v/>
      </c>
      <c r="LA18" t="str">
        <f t="shared" si="54"/>
        <v/>
      </c>
      <c r="LC18">
        <v>1</v>
      </c>
      <c r="LE18" t="str">
        <f>IF(LI18=0,"",IFERROR(VLOOKUP(LE$22&amp;$C18,'FPL FIX2'!$Z$1:$AC$500,MATCH("HOME",'FPL FIX2'!$Z$1:$AC$1,0),0),"")&amp;IFERROR(VLOOKUP(LE$22&amp;$C18,'FPL FIX2'!$AA$1:$AB$500,MATCH("AWAY",'FPL FIX2'!$AA$1:$AB$1,0),0),""))</f>
        <v>mun</v>
      </c>
      <c r="LG18" t="str">
        <f t="shared" si="55"/>
        <v>A</v>
      </c>
      <c r="LI18">
        <v>1</v>
      </c>
      <c r="LK18" t="str">
        <f>IF(LO18=0,"",IFERROR(VLOOKUP(LK$22&amp;$C18,'FPL FIX2'!$Z$1:$AC$500,MATCH("HOME",'FPL FIX2'!$Z$1:$AC$1,0),0),"")&amp;IFERROR(VLOOKUP(LK$22&amp;$C18,'FPL FIX2'!$AA$1:$AB$500,MATCH("AWAY",'FPL FIX2'!$AA$1:$AB$1,0),0),""))</f>
        <v>BRE</v>
      </c>
      <c r="LM18" t="str">
        <f t="shared" si="56"/>
        <v>H</v>
      </c>
      <c r="LO18">
        <v>1</v>
      </c>
      <c r="LQ18" t="str">
        <f>IF(LU18=0,"",IFERROR(VLOOKUP(LQ$22&amp;$C18,'FPL FIX2'!$Z$1:$AC$500,MATCH("HOME",'FPL FIX2'!$Z$1:$AC$1,0),0),"")&amp;IFERROR(VLOOKUP(LQ$22&amp;$C18,'FPL FIX2'!$AA$1:$AB$500,MATCH("AWAY",'FPL FIX2'!$AA$1:$AB$1,0),0),""))</f>
        <v>TOT</v>
      </c>
      <c r="LS18" t="str">
        <f t="shared" si="57"/>
        <v>H</v>
      </c>
      <c r="LU18">
        <v>1</v>
      </c>
      <c r="LW18" t="str">
        <f>IF(MA18=0,"",IFERROR(VLOOKUP(LW$22&amp;$C18,'FPL FIX2'!$Z$1:$AC$500,MATCH("HOME",'FPL FIX2'!$Z$1:$AC$1,0),0),"")&amp;IFERROR(VLOOKUP(LW$22&amp;$C18,'FPL FIX2'!$AA$1:$AB$500,MATCH("AWAY",'FPL FIX2'!$AA$1:$AB$1,0),0),""))</f>
        <v/>
      </c>
      <c r="LY18" t="str">
        <f t="shared" si="58"/>
        <v/>
      </c>
      <c r="MA18">
        <v>1</v>
      </c>
      <c r="MC18" t="str">
        <f>IF(MG18=0,"",IFERROR(VLOOKUP(MC$22&amp;$C18,'FPL FIX2'!$Z$1:$AC$500,MATCH("HOME",'FPL FIX2'!$Z$1:$AC$1,0),0),"")&amp;IFERROR(VLOOKUP(MC$22&amp;$C18,'FPL FIX2'!$AA$1:$AB$500,MATCH("AWAY",'FPL FIX2'!$AA$1:$AB$1,0),0),""))</f>
        <v>whu</v>
      </c>
      <c r="ME18" t="str">
        <f t="shared" si="59"/>
        <v>A</v>
      </c>
      <c r="MG18">
        <v>1</v>
      </c>
      <c r="MI18" t="str">
        <f>IF(MM18=0,"",IFERROR(VLOOKUP(MI$22&amp;$C18,'FPL FIX2'!$Z$1:$AC$500,MATCH("HOME",'FPL FIX2'!$Z$1:$AC$1,0),0),"")&amp;IFERROR(VLOOKUP(MI$22&amp;$C18,'FPL FIX2'!$AA$1:$AB$500,MATCH("AWAY",'FPL FIX2'!$AA$1:$AB$1,0),0),""))</f>
        <v/>
      </c>
      <c r="MK18" t="str">
        <f t="shared" si="60"/>
        <v/>
      </c>
      <c r="MM18">
        <v>1</v>
      </c>
      <c r="MO18" t="str">
        <f>IF(MS18=0,"",IFERROR(VLOOKUP(MO$22&amp;$C18,'FPL FIX2'!$Z$1:$AC$500,MATCH("HOME",'FPL FIX2'!$Z$1:$AC$1,0),0),"")&amp;IFERROR(VLOOKUP(MO$22&amp;$C18,'FPL FIX2'!$AA$1:$AB$500,MATCH("AWAY",'FPL FIX2'!$AA$1:$AB$1,0),0),""))</f>
        <v>MCI</v>
      </c>
      <c r="MQ18" t="str">
        <f t="shared" si="61"/>
        <v>H</v>
      </c>
      <c r="MS18">
        <v>1</v>
      </c>
      <c r="MU18" t="str">
        <f>IF(MY18=0,"",IFERROR(VLOOKUP(MU$22&amp;$C18,'FPL FIX2'!$Z$1:$AC$500,MATCH("HOME",'FPL FIX2'!$Z$1:$AC$1,0),0),"")&amp;IFERROR(VLOOKUP(MU$22&amp;$C18,'FPL FIX2'!$AA$1:$AB$500,MATCH("AWAY",'FPL FIX2'!$AA$1:$AB$1,0),0),""))</f>
        <v/>
      </c>
      <c r="MW18" t="str">
        <f t="shared" si="62"/>
        <v/>
      </c>
      <c r="MY18">
        <v>1</v>
      </c>
      <c r="NA18" t="str">
        <f>IF(NE18=0,"",IFERROR(VLOOKUP(NA$22&amp;$C18,'FPL FIX2'!$Z$1:$AC$500,MATCH("HOME",'FPL FIX2'!$Z$1:$AC$1,0),0),"")&amp;IFERROR(VLOOKUP(NA$22&amp;$C18,'FPL FIX2'!$AA$1:$AB$500,MATCH("AWAY",'FPL FIX2'!$AA$1:$AB$1,0),0),""))</f>
        <v>CRY</v>
      </c>
      <c r="NC18" t="str">
        <f t="shared" si="63"/>
        <v>H</v>
      </c>
      <c r="NE18">
        <v>1</v>
      </c>
      <c r="NG18" t="str">
        <f>IF(NK18=0,"",IFERROR(VLOOKUP(NG$22&amp;$C18,'FPL FIX2'!$Z$1:$AC$500,MATCH("HOME",'FPL FIX2'!$Z$1:$AC$1,0),0),"")&amp;IFERROR(VLOOKUP(NG$22&amp;$C18,'FPL FIX2'!$AA$1:$AB$500,MATCH("AWAY",'FPL FIX2'!$AA$1:$AB$1,0),0),""))</f>
        <v/>
      </c>
      <c r="NI18" t="str">
        <f t="shared" si="64"/>
        <v/>
      </c>
      <c r="NK18">
        <v>1</v>
      </c>
      <c r="NM18" t="str">
        <f>IF(NQ18=0,"",IFERROR(VLOOKUP(NM$22&amp;$C18,'FPL FIX2'!$Z$1:$AC$500,MATCH("HOME",'FPL FIX2'!$Z$1:$AC$1,0),0),"")&amp;IFERROR(VLOOKUP(NM$22&amp;$C18,'FPL FIX2'!$AA$1:$AB$500,MATCH("AWAY",'FPL FIX2'!$AA$1:$AB$1,0),0),""))</f>
        <v>ars</v>
      </c>
      <c r="NO18" t="str">
        <f t="shared" si="65"/>
        <v>A</v>
      </c>
      <c r="NQ18">
        <v>1</v>
      </c>
      <c r="NS18" t="str">
        <f>IF(NW18=0,"",IFERROR(VLOOKUP(NS$22&amp;$C18,'FPL FIX2'!$Z$1:$AC$500,MATCH("HOME",'FPL FIX2'!$Z$1:$AC$1,0),0),"")&amp;IFERROR(VLOOKUP(NS$22&amp;$C18,'FPL FIX2'!$AA$1:$AB$500,MATCH("AWAY",'FPL FIX2'!$AA$1:$AB$1,0),0),""))</f>
        <v/>
      </c>
      <c r="NU18" t="str">
        <f t="shared" si="66"/>
        <v/>
      </c>
      <c r="NW18">
        <v>1</v>
      </c>
      <c r="NY18" t="str">
        <f>IF(OC18=0,"",IFERROR(VLOOKUP(NY$22&amp;$C18,'FPL FIX2'!$Z$1:$AC$500,MATCH("HOME",'FPL FIX2'!$Z$1:$AC$1,0),0),"")&amp;IFERROR(VLOOKUP(NY$22&amp;$C18,'FPL FIX2'!$AA$1:$AB$500,MATCH("AWAY",'FPL FIX2'!$AA$1:$AB$1,0),0),""))</f>
        <v>BOU</v>
      </c>
      <c r="OA18" t="str">
        <f t="shared" si="67"/>
        <v>H</v>
      </c>
      <c r="OC18">
        <v>1</v>
      </c>
      <c r="OE18" t="str">
        <f>IF(OI18=0,"",IFERROR(VLOOKUP(OE$22&amp;$C18,'FPL FIX2'!$Z$1:$AC$500,MATCH("HOME",'FPL FIX2'!$Z$1:$AC$1,0),0),"")&amp;IFERROR(VLOOKUP(OE$22&amp;$C18,'FPL FIX2'!$AA$1:$AB$500,MATCH("AWAY",'FPL FIX2'!$AA$1:$AB$1,0),0),""))</f>
        <v/>
      </c>
      <c r="OG18" t="str">
        <f t="shared" si="68"/>
        <v/>
      </c>
      <c r="OI18">
        <v>1</v>
      </c>
      <c r="OK18" t="str">
        <f>IF(OO18=0,"",IFERROR(VLOOKUP(OK$22&amp;$C18,'FPL FIX2'!$Z$1:$AC$500,MATCH("HOME",'FPL FIX2'!$Z$1:$AC$1,0),0),"")&amp;IFERROR(VLOOKUP(OK$22&amp;$C18,'FPL FIX2'!$AA$1:$AB$500,MATCH("AWAY",'FPL FIX2'!$AA$1:$AB$1,0),0),""))</f>
        <v>new</v>
      </c>
      <c r="OM18" t="str">
        <f t="shared" si="69"/>
        <v>A</v>
      </c>
      <c r="OO18">
        <v>1</v>
      </c>
      <c r="OQ18" t="str">
        <f>IF(OU18=0,"",IFERROR(VLOOKUP(OQ$22&amp;$C18,'FPL FIX2'!$Z$1:$AC$500,MATCH("HOME",'FPL FIX2'!$Z$1:$AC$1,0),0),"")&amp;IFERROR(VLOOKUP(OQ$22&amp;$C18,'FPL FIX2'!$AA$1:$AB$500,MATCH("AWAY",'FPL FIX2'!$AA$1:$AB$1,0),0),""))</f>
        <v/>
      </c>
      <c r="OS18" t="str">
        <f t="shared" si="70"/>
        <v/>
      </c>
      <c r="OU18">
        <v>1</v>
      </c>
      <c r="OW18" t="str">
        <f>IF(PA18=0,"",IFERROR(VLOOKUP(OW$22&amp;$C18,'FPL FIX2'!$Z$1:$AC$500,MATCH("HOME",'FPL FIX2'!$Z$1:$AC$1,0),0),"")&amp;IFERROR(VLOOKUP(OW$22&amp;$C18,'FPL FIX2'!$AA$1:$AB$500,MATCH("AWAY",'FPL FIX2'!$AA$1:$AB$1,0),0),""))</f>
        <v>nfo</v>
      </c>
      <c r="OY18" t="str">
        <f t="shared" si="71"/>
        <v>A</v>
      </c>
      <c r="PA18">
        <v>1</v>
      </c>
      <c r="PC18" t="str">
        <f>IF(PG18=0,"",IFERROR(VLOOKUP(PC$22&amp;$C18,'FPL FIX2'!$Z$1:$AC$500,MATCH("HOME",'FPL FIX2'!$Z$1:$AC$1,0),0),"")&amp;IFERROR(VLOOKUP(PC$22&amp;$C18,'FPL FIX2'!$AA$1:$AB$500,MATCH("AWAY",'FPL FIX2'!$AA$1:$AB$1,0),0),""))</f>
        <v/>
      </c>
      <c r="PE18" t="str">
        <f t="shared" si="72"/>
        <v/>
      </c>
      <c r="PG18">
        <v>1</v>
      </c>
      <c r="PI18" t="str">
        <f>IF(PM18=0,"",IFERROR(VLOOKUP(PI$22&amp;$C18,'FPL FIX2'!$Z$1:$AC$500,MATCH("HOME",'FPL FIX2'!$Z$1:$AC$1,0),0),"")&amp;IFERROR(VLOOKUP(PI$22&amp;$C18,'FPL FIX2'!$AA$1:$AB$500,MATCH("AWAY",'FPL FIX2'!$AA$1:$AB$1,0),0),""))</f>
        <v>FUL</v>
      </c>
      <c r="PK18" t="str">
        <f t="shared" si="73"/>
        <v>H</v>
      </c>
      <c r="PM18">
        <v>1</v>
      </c>
      <c r="PO18" t="str">
        <f>IF(PS18=0,"",IFERROR(VLOOKUP(PO$22&amp;$C18,'FPL FIX2'!$Z$1:$AC$500,MATCH("HOME",'FPL FIX2'!$Z$1:$AC$1,0),0),"")&amp;IFERROR(VLOOKUP(PO$22&amp;$C18,'FPL FIX2'!$AA$1:$AB$500,MATCH("AWAY",'FPL FIX2'!$AA$1:$AB$1,0),0),""))</f>
        <v/>
      </c>
      <c r="PQ18" t="str">
        <f t="shared" si="74"/>
        <v/>
      </c>
      <c r="PS18">
        <v>1</v>
      </c>
      <c r="PU18" t="str">
        <f>IF(PY18=0,"",IFERROR(VLOOKUP(PU$22&amp;$C18,'FPL FIX2'!$Z$1:$AC$500,MATCH("HOME",'FPL FIX2'!$Z$1:$AC$1,0),0),"")&amp;IFERROR(VLOOKUP(PU$22&amp;$C18,'FPL FIX2'!$AA$1:$AB$500,MATCH("AWAY",'FPL FIX2'!$AA$1:$AB$1,0),0),""))</f>
        <v>bha</v>
      </c>
      <c r="PW18" t="str">
        <f t="shared" si="75"/>
        <v>A</v>
      </c>
      <c r="PY18">
        <v>1</v>
      </c>
      <c r="QA18" t="str">
        <f>IF(QE18=0,"",IFERROR(VLOOKUP(QA$22&amp;$C18,'FPL FIX2'!$Z$1:$AC$500,MATCH("HOME",'FPL FIX2'!$Z$1:$AC$1,0),0),"")&amp;IFERROR(VLOOKUP(QA$22&amp;$C18,'FPL FIX2'!$AA$1:$AB$500,MATCH("AWAY",'FPL FIX2'!$AA$1:$AB$1,0),0),""))</f>
        <v/>
      </c>
      <c r="QC18" t="str">
        <f t="shared" si="76"/>
        <v/>
      </c>
      <c r="QE18">
        <v>1</v>
      </c>
      <c r="QG18" t="str">
        <f>IF(QK18=0,"",IFERROR(VLOOKUP(QG$22&amp;$C18,'FPL FIX2'!$Z$1:$AC$500,MATCH("HOME",'FPL FIX2'!$Z$1:$AC$1,0),0),"")&amp;IFERROR(VLOOKUP(QG$22&amp;$C18,'FPL FIX2'!$AA$1:$AB$500,MATCH("AWAY",'FPL FIX2'!$AA$1:$AB$1,0),0),""))</f>
        <v>LIV</v>
      </c>
      <c r="QI18" t="str">
        <f t="shared" si="77"/>
        <v>H</v>
      </c>
      <c r="QK18">
        <v>1</v>
      </c>
      <c r="QM18" t="str">
        <f>IF(QQ18=0,"",IFERROR(VLOOKUP(QM$22&amp;$C18,'FPL FIX2'!$Z$1:$AC$500,MATCH("HOME",'FPL FIX2'!$Z$1:$AC$1,0),0),"")&amp;IFERROR(VLOOKUP(QM$22&amp;$C18,'FPL FIX2'!$AA$1:$AB$500,MATCH("AWAY",'FPL FIX2'!$AA$1:$AB$1,0),0),""))</f>
        <v/>
      </c>
      <c r="QO18" t="str">
        <f t="shared" si="78"/>
        <v/>
      </c>
      <c r="QQ18">
        <v>1</v>
      </c>
    </row>
    <row r="19" spans="1:459" x14ac:dyDescent="0.3">
      <c r="A19" s="158">
        <f t="shared" si="0"/>
        <v>18</v>
      </c>
      <c r="B19" t="s">
        <v>45</v>
      </c>
      <c r="C19" t="str">
        <f t="shared" si="1"/>
        <v>TOT</v>
      </c>
      <c r="D19" s="12" t="str">
        <f t="shared" si="2"/>
        <v>tot</v>
      </c>
      <c r="E19" t="str">
        <f>IF(I19=0,"",IFERROR(VLOOKUP(E$22&amp;$C19,'FPL FIX2'!$Z$1:$AC$500,MATCH("HOME",'FPL FIX2'!$Z$1:$AC$1,0),0),"")&amp;IFERROR(VLOOKUP(E$22&amp;$C19,'FPL FIX2'!$AA$1:$AB$500,MATCH("AWAY",'FPL FIX2'!$AA$1:$AB$1,0),0),""))</f>
        <v>SOU</v>
      </c>
      <c r="G19" t="str">
        <f t="shared" si="3"/>
        <v>H</v>
      </c>
      <c r="I19">
        <v>1</v>
      </c>
      <c r="K19" t="str">
        <f>IF(O19=0,"",IFERROR(VLOOKUP(K$22&amp;$C19,'FPL FIX2'!$Z$1:$AC$500,MATCH("HOME",'FPL FIX2'!$Z$1:$AC$1,0),0),"")&amp;IFERROR(VLOOKUP(K$22&amp;$C19,'FPL FIX2'!$AA$1:$AB$500,MATCH("AWAY",'FPL FIX2'!$AA$1:$AB$1,0),0),""))</f>
        <v/>
      </c>
      <c r="M19" t="str">
        <f t="shared" si="4"/>
        <v/>
      </c>
      <c r="O19">
        <v>1</v>
      </c>
      <c r="Q19" t="str">
        <f>IF(U19=0,"",IFERROR(VLOOKUP(Q$22&amp;$C19,'FPL FIX2'!$Z$1:$AC$500,MATCH("HOME",'FPL FIX2'!$Z$1:$AC$1,0),0),"")&amp;IFERROR(VLOOKUP(Q$22&amp;$C19,'FPL FIX2'!$AA$1:$AB$500,MATCH("AWAY",'FPL FIX2'!$AA$1:$AB$1,0),0),""))</f>
        <v>che</v>
      </c>
      <c r="S19" t="str">
        <f t="shared" si="5"/>
        <v>A</v>
      </c>
      <c r="U19">
        <v>1</v>
      </c>
      <c r="W19" t="str">
        <f>IF(AA19=0,"",IFERROR(VLOOKUP(W$22&amp;$C19,'FPL FIX2'!$Z$1:$AC$500,MATCH("HOME",'FPL FIX2'!$Z$1:$AC$1,0),0),"")&amp;IFERROR(VLOOKUP(W$22&amp;$C19,'FPL FIX2'!$AA$1:$AB$500,MATCH("AWAY",'FPL FIX2'!$AA$1:$AB$1,0),0),""))</f>
        <v/>
      </c>
      <c r="Y19" t="str">
        <f t="shared" si="6"/>
        <v/>
      </c>
      <c r="AA19">
        <v>1</v>
      </c>
      <c r="AC19" t="str">
        <f>IF(AG19=0,"",IFERROR(VLOOKUP(AC$22&amp;$C19,'FPL FIX2'!$Z$1:$AC$500,MATCH("HOME",'FPL FIX2'!$Z$1:$AC$1,0),0),"")&amp;IFERROR(VLOOKUP(AC$22&amp;$C19,'FPL FIX2'!$AA$1:$AB$500,MATCH("AWAY",'FPL FIX2'!$AA$1:$AB$1,0),0),""))</f>
        <v>WOL</v>
      </c>
      <c r="AE19" t="str">
        <f t="shared" si="7"/>
        <v>H</v>
      </c>
      <c r="AG19">
        <v>1</v>
      </c>
      <c r="AI19" t="str">
        <f>IF(AM19=0,"",IFERROR(VLOOKUP(AI$22&amp;$C19,'FPL FIX2'!$Z$1:$AC$500,MATCH("HOME",'FPL FIX2'!$Z$1:$AC$1,0),0),"")&amp;IFERROR(VLOOKUP(AI$22&amp;$C19,'FPL FIX2'!$AA$1:$AB$500,MATCH("AWAY",'FPL FIX2'!$AA$1:$AB$1,0),0),""))</f>
        <v/>
      </c>
      <c r="AK19" t="str">
        <f t="shared" si="8"/>
        <v/>
      </c>
      <c r="AM19">
        <v>1</v>
      </c>
      <c r="AO19" t="str">
        <f>IF(AS19=0,"",IFERROR(VLOOKUP(AO$22&amp;$C19,'FPL FIX2'!$Z$1:$AC$500,MATCH("HOME",'FPL FIX2'!$Z$1:$AC$1,0),0),"")&amp;IFERROR(VLOOKUP(AO$22&amp;$C19,'FPL FIX2'!$AA$1:$AB$500,MATCH("AWAY",'FPL FIX2'!$AA$1:$AB$1,0),0),""))</f>
        <v>nfo</v>
      </c>
      <c r="AQ19" t="str">
        <f t="shared" si="9"/>
        <v>A</v>
      </c>
      <c r="AS19">
        <v>1</v>
      </c>
      <c r="AU19" t="str">
        <f>IF(AY19=0,"",IFERROR(VLOOKUP(AU$22&amp;$C19,'FPL FIX2'!$Z$1:$AC$500,MATCH("HOME",'FPL FIX2'!$Z$1:$AC$1,0),0),"")&amp;IFERROR(VLOOKUP(AU$22&amp;$C19,'FPL FIX2'!$AA$1:$AB$500,MATCH("AWAY",'FPL FIX2'!$AA$1:$AB$1,0),0),""))</f>
        <v/>
      </c>
      <c r="AW19" t="str">
        <f t="shared" si="10"/>
        <v/>
      </c>
      <c r="AY19">
        <v>1</v>
      </c>
      <c r="BA19" t="str">
        <f>IF(BE19=0,"",IFERROR(VLOOKUP(BA$22&amp;$C19,'FPL FIX2'!$Z$1:$AC$500,MATCH("HOME",'FPL FIX2'!$Z$1:$AC$1,0),0),"")&amp;IFERROR(VLOOKUP(BA$22&amp;$C19,'FPL FIX2'!$AA$1:$AB$500,MATCH("AWAY",'FPL FIX2'!$AA$1:$AB$1,0),0),""))</f>
        <v>whu</v>
      </c>
      <c r="BC19" t="str">
        <f t="shared" si="11"/>
        <v>A</v>
      </c>
      <c r="BE19">
        <v>1</v>
      </c>
      <c r="BG19" t="str">
        <f>IF(BK19=0,"",IFERROR(VLOOKUP(BG$22&amp;$C19,'FPL FIX2'!$Z$1:$AC$500,MATCH("HOME",'FPL FIX2'!$Z$1:$AC$1,0),0),"")&amp;IFERROR(VLOOKUP(BG$22&amp;$C19,'FPL FIX2'!$AA$1:$AB$500,MATCH("AWAY",'FPL FIX2'!$AA$1:$AB$1,0),0),""))</f>
        <v/>
      </c>
      <c r="BI19" t="str">
        <f t="shared" si="12"/>
        <v/>
      </c>
      <c r="BK19">
        <v>1</v>
      </c>
      <c r="BM19" t="str">
        <f>IF(BQ19=0,"",IFERROR(VLOOKUP(BM$22&amp;$C19,'FPL FIX2'!$Z$1:$AC$500,MATCH("HOME",'FPL FIX2'!$Z$1:$AC$1,0),0),"")&amp;IFERROR(VLOOKUP(BM$22&amp;$C19,'FPL FIX2'!$AA$1:$AB$500,MATCH("AWAY",'FPL FIX2'!$AA$1:$AB$1,0),0),""))</f>
        <v>FUL</v>
      </c>
      <c r="BO19" t="str">
        <f t="shared" si="13"/>
        <v>H</v>
      </c>
      <c r="BQ19">
        <v>1</v>
      </c>
      <c r="BS19" t="str">
        <f>IF(BW19=0,"",IFERROR(VLOOKUP(BS$22&amp;$C19,'FPL FIX2'!$Z$1:$AC$500,MATCH("HOME",'FPL FIX2'!$Z$1:$AC$1,0),0),"")&amp;IFERROR(VLOOKUP(BS$22&amp;$C19,'FPL FIX2'!$AA$1:$AB$500,MATCH("AWAY",'FPL FIX2'!$AA$1:$AB$1,0),0),""))</f>
        <v/>
      </c>
      <c r="BU19" t="str">
        <f t="shared" si="14"/>
        <v/>
      </c>
      <c r="BW19">
        <v>1</v>
      </c>
      <c r="BY19" t="str">
        <f>IF(CC19=0,"",IFERROR(VLOOKUP(BY$22&amp;$C19,'FPL FIX2'!$Z$1:$AC$500,MATCH("HOME",'FPL FIX2'!$Z$1:$AC$1,0),0),"")&amp;IFERROR(VLOOKUP(BY$22&amp;$C19,'FPL FIX2'!$AA$1:$AB$500,MATCH("AWAY",'FPL FIX2'!$AA$1:$AB$1,0),0),""))</f>
        <v/>
      </c>
      <c r="CA19" t="str">
        <f t="shared" si="15"/>
        <v/>
      </c>
      <c r="CC19">
        <v>1</v>
      </c>
      <c r="CE19" t="str">
        <f>IF(CI19=0,"",IFERROR(VLOOKUP(CE$22&amp;$C19,'FPL FIX2'!$Z$1:$AC$500,MATCH("HOME",'FPL FIX2'!$Z$1:$AC$1,0),0),"")&amp;IFERROR(VLOOKUP(CE$22&amp;$C19,'FPL FIX2'!$AA$1:$AB$500,MATCH("AWAY",'FPL FIX2'!$AA$1:$AB$1,0),0),""))</f>
        <v/>
      </c>
      <c r="CG19" t="str">
        <f t="shared" si="16"/>
        <v/>
      </c>
      <c r="CI19">
        <v>1</v>
      </c>
      <c r="CK19" t="str">
        <f>IF(CO19=0,"",IFERROR(VLOOKUP(CK$22&amp;$C19,'FPL FIX2'!$Z$1:$AC$500,MATCH("HOME",'FPL FIX2'!$Z$1:$AC$1,0),0),"")&amp;IFERROR(VLOOKUP(CK$22&amp;$C19,'FPL FIX2'!$AA$1:$AB$500,MATCH("AWAY",'FPL FIX2'!$AA$1:$AB$1,0),0),""))</f>
        <v>LEI</v>
      </c>
      <c r="CM19" t="str">
        <f t="shared" si="17"/>
        <v>H</v>
      </c>
      <c r="CO19">
        <v>1</v>
      </c>
      <c r="CQ19" t="str">
        <f>IF(CU19=0,"",IFERROR(VLOOKUP(CQ$22&amp;$C19,'FPL FIX2'!$Z$1:$AC$500,MATCH("HOME",'FPL FIX2'!$Z$1:$AC$1,0),0),"")&amp;IFERROR(VLOOKUP(CQ$22&amp;$C19,'FPL FIX2'!$AA$1:$AB$500,MATCH("AWAY",'FPL FIX2'!$AA$1:$AB$1,0),0),""))</f>
        <v/>
      </c>
      <c r="CS19" t="str">
        <f t="shared" si="18"/>
        <v/>
      </c>
      <c r="CU19">
        <v>1</v>
      </c>
      <c r="CW19" t="str">
        <f>IF(DA19=0,"",IFERROR(VLOOKUP(CW$22&amp;$C19,'FPL FIX2'!$Z$1:$AC$500,MATCH("HOME",'FPL FIX2'!$Z$1:$AC$1,0),0),"")&amp;IFERROR(VLOOKUP(CW$22&amp;$C19,'FPL FIX2'!$AA$1:$AB$500,MATCH("AWAY",'FPL FIX2'!$AA$1:$AB$1,0),0),""))</f>
        <v>ars</v>
      </c>
      <c r="CY19" t="str">
        <f t="shared" si="19"/>
        <v>A</v>
      </c>
      <c r="DA19">
        <v>1</v>
      </c>
      <c r="DC19" t="str">
        <f>IF(DG19=0,"",IFERROR(VLOOKUP(DC$22&amp;$C19,'FPL FIX2'!$Z$1:$AC$500,MATCH("HOME",'FPL FIX2'!$Z$1:$AC$1,0),0),"")&amp;IFERROR(VLOOKUP(DC$22&amp;$C19,'FPL FIX2'!$AA$1:$AB$500,MATCH("AWAY",'FPL FIX2'!$AA$1:$AB$1,0),0),""))</f>
        <v/>
      </c>
      <c r="DE19" t="str">
        <f t="shared" si="20"/>
        <v/>
      </c>
      <c r="DG19">
        <v>1</v>
      </c>
      <c r="DI19" t="str">
        <f>IF(DM19=0,"",IFERROR(VLOOKUP(DI$22&amp;$C19,'FPL FIX2'!$Z$1:$AC$500,MATCH("HOME",'FPL FIX2'!$Z$1:$AC$1,0),0),"")&amp;IFERROR(VLOOKUP(DI$22&amp;$C19,'FPL FIX2'!$AA$1:$AB$500,MATCH("AWAY",'FPL FIX2'!$AA$1:$AB$1,0),0),""))</f>
        <v>bha</v>
      </c>
      <c r="DK19" t="str">
        <f t="shared" si="21"/>
        <v>A</v>
      </c>
      <c r="DM19">
        <v>1</v>
      </c>
      <c r="DO19" t="str">
        <f>IF(DS19=0,"",IFERROR(VLOOKUP(DO$22&amp;$C19,'FPL FIX2'!$Z$1:$AC$500,MATCH("HOME",'FPL FIX2'!$Z$1:$AC$1,0),0),"")&amp;IFERROR(VLOOKUP(DO$22&amp;$C19,'FPL FIX2'!$AA$1:$AB$500,MATCH("AWAY",'FPL FIX2'!$AA$1:$AB$1,0),0),""))</f>
        <v/>
      </c>
      <c r="DQ19" t="str">
        <f t="shared" si="22"/>
        <v/>
      </c>
      <c r="DS19">
        <v>1</v>
      </c>
      <c r="DU19" t="str">
        <f>IF(DY19=0,"",IFERROR(VLOOKUP(DU$22&amp;$C19,'FPL FIX2'!$Z$1:$AC$500,MATCH("HOME",'FPL FIX2'!$Z$1:$AC$1,0),0),"")&amp;IFERROR(VLOOKUP(DU$22&amp;$C19,'FPL FIX2'!$AA$1:$AB$500,MATCH("AWAY",'FPL FIX2'!$AA$1:$AB$1,0),0),""))</f>
        <v>EVE</v>
      </c>
      <c r="DW19" t="str">
        <f t="shared" si="23"/>
        <v>H</v>
      </c>
      <c r="DY19">
        <v>1</v>
      </c>
      <c r="EA19" t="str">
        <f>IF(EE19=0,"",IFERROR(VLOOKUP(EA$22&amp;$C19,'FPL FIX2'!$Z$1:$AC$500,MATCH("HOME",'FPL FIX2'!$Z$1:$AC$1,0),0),"")&amp;IFERROR(VLOOKUP(EA$22&amp;$C19,'FPL FIX2'!$AA$1:$AB$500,MATCH("AWAY",'FPL FIX2'!$AA$1:$AB$1,0),0),""))</f>
        <v/>
      </c>
      <c r="EC19" t="str">
        <f t="shared" si="24"/>
        <v/>
      </c>
      <c r="EE19">
        <v>1</v>
      </c>
      <c r="EG19" t="str">
        <f>IF(EK19=0,"",IFERROR(VLOOKUP(EG$22&amp;$C19,'FPL FIX2'!$Z$1:$AC$500,MATCH("HOME",'FPL FIX2'!$Z$1:$AC$1,0),0),"")&amp;IFERROR(VLOOKUP(EG$22&amp;$C19,'FPL FIX2'!$AA$1:$AB$500,MATCH("AWAY",'FPL FIX2'!$AA$1:$AB$1,0),0),""))</f>
        <v>mun</v>
      </c>
      <c r="EI19" t="str">
        <f t="shared" si="25"/>
        <v>A</v>
      </c>
      <c r="EK19">
        <v>1</v>
      </c>
      <c r="EM19" t="str">
        <f>IF(EQ19=0,"",IFERROR(VLOOKUP(EM$22&amp;$C19,'FPL FIX2'!$Z$1:$AC$500,MATCH("HOME",'FPL FIX2'!$Z$1:$AC$1,0),0),"")&amp;IFERROR(VLOOKUP(EM$22&amp;$C19,'FPL FIX2'!$AA$1:$AB$500,MATCH("AWAY",'FPL FIX2'!$AA$1:$AB$1,0),0),""))</f>
        <v/>
      </c>
      <c r="EO19" t="str">
        <f t="shared" si="26"/>
        <v/>
      </c>
      <c r="EQ19">
        <v>1</v>
      </c>
      <c r="ES19" t="str">
        <f>IF(EW19=0,"",IFERROR(VLOOKUP(ES$22&amp;$C19,'FPL FIX2'!$Z$1:$AC$500,MATCH("HOME",'FPL FIX2'!$Z$1:$AC$1,0),0),"")&amp;IFERROR(VLOOKUP(ES$22&amp;$C19,'FPL FIX2'!$AA$1:$AB$500,MATCH("AWAY",'FPL FIX2'!$AA$1:$AB$1,0),0),""))</f>
        <v>NEW</v>
      </c>
      <c r="EU19" t="str">
        <f t="shared" si="27"/>
        <v>H</v>
      </c>
      <c r="EW19">
        <v>1</v>
      </c>
      <c r="EY19" t="str">
        <f>IF(FC19=0,"",IFERROR(VLOOKUP(EY$22&amp;$C19,'FPL FIX2'!$Z$1:$AC$500,MATCH("HOME",'FPL FIX2'!$Z$1:$AC$1,0),0),"")&amp;IFERROR(VLOOKUP(EY$22&amp;$C19,'FPL FIX2'!$AA$1:$AB$500,MATCH("AWAY",'FPL FIX2'!$AA$1:$AB$1,0),0),""))</f>
        <v/>
      </c>
      <c r="FA19" t="str">
        <f t="shared" si="28"/>
        <v/>
      </c>
      <c r="FC19">
        <v>1</v>
      </c>
      <c r="FE19" t="str">
        <f>IF(FI19=0,"",IFERROR(VLOOKUP(FE$22&amp;$C19,'FPL FIX2'!$Z$1:$AC$500,MATCH("HOME",'FPL FIX2'!$Z$1:$AC$1,0),0),"")&amp;IFERROR(VLOOKUP(FE$22&amp;$C19,'FPL FIX2'!$AA$1:$AB$500,MATCH("AWAY",'FPL FIX2'!$AA$1:$AB$1,0),0),""))</f>
        <v>bou</v>
      </c>
      <c r="FG19" t="str">
        <f t="shared" si="29"/>
        <v>A</v>
      </c>
      <c r="FI19">
        <v>1</v>
      </c>
      <c r="FK19" t="str">
        <f>IF(FO19=0,"",IFERROR(VLOOKUP(FK$22&amp;$C19,'FPL FIX2'!$Z$1:$AC$500,MATCH("HOME",'FPL FIX2'!$Z$1:$AC$1,0),0),"")&amp;IFERROR(VLOOKUP(FK$22&amp;$C19,'FPL FIX2'!$AA$1:$AB$500,MATCH("AWAY",'FPL FIX2'!$AA$1:$AB$1,0),0),""))</f>
        <v/>
      </c>
      <c r="FM19" t="str">
        <f t="shared" si="30"/>
        <v/>
      </c>
      <c r="FO19">
        <v>1</v>
      </c>
      <c r="FQ19" t="str">
        <f>IF(FU19=0,"",IFERROR(VLOOKUP(FQ$22&amp;$C19,'FPL FIX2'!$Z$1:$AC$500,MATCH("HOME",'FPL FIX2'!$Z$1:$AC$1,0),0),"")&amp;IFERROR(VLOOKUP(FQ$22&amp;$C19,'FPL FIX2'!$AA$1:$AB$500,MATCH("AWAY",'FPL FIX2'!$AA$1:$AB$1,0),0),""))</f>
        <v>LIV</v>
      </c>
      <c r="FS19" t="str">
        <f t="shared" si="31"/>
        <v>H</v>
      </c>
      <c r="FU19">
        <v>1</v>
      </c>
      <c r="FW19" t="str">
        <f>IF(GA19=0,"",IFERROR(VLOOKUP(FW$22&amp;$C19,'FPL FIX2'!$Z$1:$AC$500,MATCH("HOME",'FPL FIX2'!$Z$1:$AC$1,0),0),"")&amp;IFERROR(VLOOKUP(FW$22&amp;$C19,'FPL FIX2'!$AA$1:$AB$500,MATCH("AWAY",'FPL FIX2'!$AA$1:$AB$1,0),0),""))</f>
        <v/>
      </c>
      <c r="FY19" t="str">
        <f t="shared" si="32"/>
        <v/>
      </c>
      <c r="GA19">
        <v>1</v>
      </c>
      <c r="GC19" t="str">
        <f>IF(GG19=0,"",IFERROR(VLOOKUP(GC$22&amp;$C19,'FPL FIX2'!$Z$1:$AC$500,MATCH("HOME",'FPL FIX2'!$Z$1:$AC$1,0),0),"")&amp;IFERROR(VLOOKUP(GC$22&amp;$C19,'FPL FIX2'!$AA$1:$AB$500,MATCH("AWAY",'FPL FIX2'!$AA$1:$AB$1,0),0),""))</f>
        <v>LEE</v>
      </c>
      <c r="GE19" t="str">
        <f t="shared" si="33"/>
        <v>H</v>
      </c>
      <c r="GG19">
        <v>1</v>
      </c>
      <c r="GI19" t="str">
        <f>IF(GM19=0,"",IFERROR(VLOOKUP(GI$22&amp;$C19,'FPL FIX2'!$Z$1:$AC$500,MATCH("HOME",'FPL FIX2'!$Z$1:$AC$1,0),0),"")&amp;IFERROR(VLOOKUP(GI$22&amp;$C19,'FPL FIX2'!$AA$1:$AB$500,MATCH("AWAY",'FPL FIX2'!$AA$1:$AB$1,0),0),""))</f>
        <v/>
      </c>
      <c r="GK19" t="str">
        <f t="shared" si="34"/>
        <v/>
      </c>
      <c r="GM19">
        <v>1</v>
      </c>
      <c r="GO19" t="str">
        <f>IF(GS19=0,"",IFERROR(VLOOKUP(GO$22&amp;$C19,'FPL FIX2'!$Z$1:$AC$500,MATCH("HOME",'FPL FIX2'!$Z$1:$AC$1,0),0),"")&amp;IFERROR(VLOOKUP(GO$22&amp;$C19,'FPL FIX2'!$AA$1:$AB$500,MATCH("AWAY",'FPL FIX2'!$AA$1:$AB$1,0),0),""))</f>
        <v>bre</v>
      </c>
      <c r="GQ19" t="str">
        <f t="shared" si="35"/>
        <v>A</v>
      </c>
      <c r="GS19">
        <v>1</v>
      </c>
      <c r="GU19" t="str">
        <f>IF(GY19=0,"",IFERROR(VLOOKUP(GU$22&amp;$C19,'FPL FIX2'!$Z$1:$AC$500,MATCH("HOME",'FPL FIX2'!$Z$1:$AC$1,0),0),"")&amp;IFERROR(VLOOKUP(GU$22&amp;$C19,'FPL FIX2'!$AA$1:$AB$500,MATCH("AWAY",'FPL FIX2'!$AA$1:$AB$1,0),0),""))</f>
        <v/>
      </c>
      <c r="GW19" t="str">
        <f t="shared" si="36"/>
        <v/>
      </c>
      <c r="GY19">
        <v>1</v>
      </c>
      <c r="HA19" t="str">
        <f>IF(HE19=0,"",IFERROR(VLOOKUP(HA$22&amp;$C19,'FPL FIX2'!$Z$1:$AC$500,MATCH("HOME",'FPL FIX2'!$Z$1:$AC$1,0),0),"")&amp;IFERROR(VLOOKUP(HA$22&amp;$C19,'FPL FIX2'!$AA$1:$AB$500,MATCH("AWAY",'FPL FIX2'!$AA$1:$AB$1,0),0),""))</f>
        <v>AVL</v>
      </c>
      <c r="HC19" t="str">
        <f t="shared" si="37"/>
        <v>H</v>
      </c>
      <c r="HE19">
        <v>1</v>
      </c>
      <c r="HG19" t="str">
        <f>IF(HK19=0,"",IFERROR(VLOOKUP(HG$22&amp;$C19,'FPL FIX2'!$Z$1:$AC$500,MATCH("HOME",'FPL FIX2'!$Z$1:$AC$1,0),0),"")&amp;IFERROR(VLOOKUP(HG$22&amp;$C19,'FPL FIX2'!$AA$1:$AB$500,MATCH("AWAY",'FPL FIX2'!$AA$1:$AB$1,0),0),""))</f>
        <v/>
      </c>
      <c r="HI19" t="str">
        <f t="shared" si="38"/>
        <v/>
      </c>
      <c r="HK19">
        <v>1</v>
      </c>
      <c r="HM19" t="str">
        <f>IF(HQ19=0,"",IFERROR(VLOOKUP(HM$22&amp;$C19,'FPL FIX2'!$Z$1:$AC$500,MATCH("HOME",'FPL FIX2'!$Z$1:$AC$1,0),0),"")&amp;IFERROR(VLOOKUP(HM$22&amp;$C19,'FPL FIX2'!$AA$1:$AB$500,MATCH("AWAY",'FPL FIX2'!$AA$1:$AB$1,0),0),""))</f>
        <v>cry</v>
      </c>
      <c r="HO19" t="str">
        <f t="shared" si="39"/>
        <v>A</v>
      </c>
      <c r="HQ19">
        <v>1</v>
      </c>
      <c r="HS19" t="str">
        <f>IF(HW19=0,"",IFERROR(VLOOKUP(HS$22&amp;$C19,'FPL FIX2'!$Z$1:$AC$500,MATCH("HOME",'FPL FIX2'!$Z$1:$AC$1,0),0),"")&amp;IFERROR(VLOOKUP(HS$22&amp;$C19,'FPL FIX2'!$AA$1:$AB$500,MATCH("AWAY",'FPL FIX2'!$AA$1:$AB$1,0),0),""))</f>
        <v/>
      </c>
      <c r="HU19" t="str">
        <f t="shared" si="40"/>
        <v/>
      </c>
      <c r="HW19">
        <v>1</v>
      </c>
      <c r="HY19" t="str">
        <f>IF(IC19=0,"",IFERROR(VLOOKUP(HY$22&amp;$C19,'FPL FIX2'!$Z$1:$AC$500,MATCH("HOME",'FPL FIX2'!$Z$1:$AC$1,0),0),"")&amp;IFERROR(VLOOKUP(HY$22&amp;$C19,'FPL FIX2'!$AA$1:$AB$500,MATCH("AWAY",'FPL FIX2'!$AA$1:$AB$1,0),0),""))</f>
        <v>ARS</v>
      </c>
      <c r="IA19" t="str">
        <f t="shared" si="41"/>
        <v>H</v>
      </c>
      <c r="IC19">
        <v>1</v>
      </c>
      <c r="IE19" t="str">
        <f>IF(II19=0,"",IFERROR(VLOOKUP(IE$22&amp;$C19,'FPL FIX2'!$Z$1:$AC$500,MATCH("HOME",'FPL FIX2'!$Z$1:$AC$1,0),0),"")&amp;IFERROR(VLOOKUP(IE$22&amp;$C19,'FPL FIX2'!$AA$1:$AB$500,MATCH("AWAY",'FPL FIX2'!$AA$1:$AB$1,0),0),""))</f>
        <v>mci</v>
      </c>
      <c r="IG19" t="str">
        <f t="shared" si="42"/>
        <v>A</v>
      </c>
      <c r="II19">
        <v>1</v>
      </c>
      <c r="IK19" t="str">
        <f>IF(IO19=0,"",IFERROR(VLOOKUP(IK$22&amp;$C19,'FPL FIX2'!$Z$1:$AC$500,MATCH("HOME",'FPL FIX2'!$Z$1:$AC$1,0),0),"")&amp;IFERROR(VLOOKUP(IK$22&amp;$C19,'FPL FIX2'!$AA$1:$AB$500,MATCH("AWAY",'FPL FIX2'!$AA$1:$AB$1,0),0),""))</f>
        <v>ful</v>
      </c>
      <c r="IM19" t="str">
        <f t="shared" si="43"/>
        <v>A</v>
      </c>
      <c r="IO19">
        <v>1</v>
      </c>
      <c r="IQ19" t="str">
        <f>IF(IU19=0,"",IFERROR(VLOOKUP(IQ$22&amp;$C19,'FPL FIX2'!$Z$1:$AC$500,MATCH("HOME",'FPL FIX2'!$Z$1:$AC$1,0),0),"")&amp;IFERROR(VLOOKUP(IQ$22&amp;$C19,'FPL FIX2'!$AA$1:$AB$500,MATCH("AWAY",'FPL FIX2'!$AA$1:$AB$1,0),0),""))</f>
        <v/>
      </c>
      <c r="IS19" t="str">
        <f t="shared" si="44"/>
        <v/>
      </c>
      <c r="IU19">
        <v>1</v>
      </c>
      <c r="IW19" t="str">
        <f>IF(JA19=0,"",IFERROR(VLOOKUP(IW$22&amp;$C19,'FPL FIX2'!$Z$1:$AC$500,MATCH("HOME",'FPL FIX2'!$Z$1:$AC$1,0),0),"")&amp;IFERROR(VLOOKUP(IW$22&amp;$C19,'FPL FIX2'!$AA$1:$AB$500,MATCH("AWAY",'FPL FIX2'!$AA$1:$AB$1,0),0),""))</f>
        <v>MCI</v>
      </c>
      <c r="IY19" t="str">
        <f t="shared" si="45"/>
        <v>H</v>
      </c>
      <c r="JA19">
        <v>1</v>
      </c>
      <c r="JC19" t="str">
        <f>IF(JG19=0,"",IFERROR(VLOOKUP(JC$22&amp;$C19,'FPL FIX2'!$Z$1:$AC$500,MATCH("HOME",'FPL FIX2'!$Z$1:$AC$1,0),0),"")&amp;IFERROR(VLOOKUP(JC$22&amp;$C19,'FPL FIX2'!$AA$1:$AB$500,MATCH("AWAY",'FPL FIX2'!$AA$1:$AB$1,0),0),""))</f>
        <v/>
      </c>
      <c r="JE19" t="str">
        <f t="shared" si="46"/>
        <v/>
      </c>
      <c r="JG19">
        <v>1</v>
      </c>
      <c r="JI19" t="str">
        <f>IF(JM19=0,"",IFERROR(VLOOKUP(JI$22&amp;$C19,'FPL FIX2'!$Z$1:$AC$500,MATCH("HOME",'FPL FIX2'!$Z$1:$AC$1,0),0),"")&amp;IFERROR(VLOOKUP(JI$22&amp;$C19,'FPL FIX2'!$AA$1:$AB$500,MATCH("AWAY",'FPL FIX2'!$AA$1:$AB$1,0),0),""))</f>
        <v>lei</v>
      </c>
      <c r="JK19" t="str">
        <f t="shared" si="47"/>
        <v>A</v>
      </c>
      <c r="JM19">
        <v>1</v>
      </c>
      <c r="JO19" t="str">
        <f>IF(JS19=0,"",IFERROR(VLOOKUP(JO$22&amp;$C19,'FPL FIX2'!$Z$1:$AC$500,MATCH("HOME",'FPL FIX2'!$Z$1:$AC$1,0),0),"")&amp;IFERROR(VLOOKUP(JO$22&amp;$C19,'FPL FIX2'!$AA$1:$AB$500,MATCH("AWAY",'FPL FIX2'!$AA$1:$AB$1,0),0),""))</f>
        <v/>
      </c>
      <c r="JQ19" t="str">
        <f t="shared" si="48"/>
        <v/>
      </c>
      <c r="JS19">
        <v>1</v>
      </c>
      <c r="JU19" t="str">
        <f>IF(JY19=0,"",IFERROR(VLOOKUP(JU$22&amp;$C19,'FPL FIX2'!$Z$1:$AC$500,MATCH("HOME",'FPL FIX2'!$Z$1:$AC$1,0),0),"")&amp;IFERROR(VLOOKUP(JU$22&amp;$C19,'FPL FIX2'!$AA$1:$AB$500,MATCH("AWAY",'FPL FIX2'!$AA$1:$AB$1,0),0),""))</f>
        <v>WHU</v>
      </c>
      <c r="JW19" t="str">
        <f t="shared" si="49"/>
        <v>H</v>
      </c>
      <c r="JY19">
        <v>1</v>
      </c>
      <c r="KA19" t="str">
        <f>IF(KE19=0,"",IFERROR(VLOOKUP(KA$22&amp;$C19,'FPL FIX2'!$Z$1:$AC$500,MATCH("HOME",'FPL FIX2'!$Z$1:$AC$1,0),0),"")&amp;IFERROR(VLOOKUP(KA$22&amp;$C19,'FPL FIX2'!$AA$1:$AB$500,MATCH("AWAY",'FPL FIX2'!$AA$1:$AB$1,0),0),""))</f>
        <v/>
      </c>
      <c r="KC19" t="str">
        <f t="shared" si="50"/>
        <v/>
      </c>
      <c r="KE19">
        <v>1</v>
      </c>
      <c r="KG19" t="str">
        <f>IF(KK19=0,"",IFERROR(VLOOKUP(KG$22&amp;$C19,'FPL FIX2'!$Z$1:$AC$500,MATCH("HOME",'FPL FIX2'!$Z$1:$AC$1,0),0),"")&amp;IFERROR(VLOOKUP(KG$22&amp;$C19,'FPL FIX2'!$AA$1:$AB$500,MATCH("AWAY",'FPL FIX2'!$AA$1:$AB$1,0),0),""))</f>
        <v>CHE</v>
      </c>
      <c r="KI19" t="str">
        <f t="shared" si="51"/>
        <v>H</v>
      </c>
      <c r="KK19">
        <v>1</v>
      </c>
      <c r="KM19" t="str">
        <f>IF(KQ19=0,"",IFERROR(VLOOKUP(KM$22&amp;$C19,'FPL FIX2'!$Z$1:$AC$500,MATCH("HOME",'FPL FIX2'!$Z$1:$AC$1,0),0),"")&amp;IFERROR(VLOOKUP(KM$22&amp;$C19,'FPL FIX2'!$AA$1:$AB$500,MATCH("AWAY",'FPL FIX2'!$AA$1:$AB$1,0),0),""))</f>
        <v/>
      </c>
      <c r="KO19" t="str">
        <f t="shared" si="52"/>
        <v/>
      </c>
      <c r="KQ19">
        <v>1</v>
      </c>
      <c r="KS19" t="str">
        <f>IF(KW19=0,"",IFERROR(VLOOKUP(KS$22&amp;$C19,'FPL FIX2'!$Z$1:$AC$500,MATCH("HOME",'FPL FIX2'!$Z$1:$AC$1,0),0),"")&amp;IFERROR(VLOOKUP(KS$22&amp;$C19,'FPL FIX2'!$AA$1:$AB$500,MATCH("AWAY",'FPL FIX2'!$AA$1:$AB$1,0),0),""))</f>
        <v>wol</v>
      </c>
      <c r="KU19" t="str">
        <f t="shared" si="53"/>
        <v>A</v>
      </c>
      <c r="KW19">
        <v>1</v>
      </c>
      <c r="KY19" t="str">
        <f>IF(LC19=0,"",IFERROR(VLOOKUP(KY$22&amp;$C19,'FPL FIX2'!$Z$1:$AC$500,MATCH("HOME",'FPL FIX2'!$Z$1:$AC$1,0),0),"")&amp;IFERROR(VLOOKUP(KY$22&amp;$C19,'FPL FIX2'!$AA$1:$AB$500,MATCH("AWAY",'FPL FIX2'!$AA$1:$AB$1,0),0),""))</f>
        <v/>
      </c>
      <c r="LA19" t="str">
        <f t="shared" si="54"/>
        <v/>
      </c>
      <c r="LC19">
        <v>1</v>
      </c>
      <c r="LE19" t="str">
        <f>IF(LI19=0,"",IFERROR(VLOOKUP(LE$22&amp;$C19,'FPL FIX2'!$Z$1:$AC$500,MATCH("HOME",'FPL FIX2'!$Z$1:$AC$1,0),0),"")&amp;IFERROR(VLOOKUP(LE$22&amp;$C19,'FPL FIX2'!$AA$1:$AB$500,MATCH("AWAY",'FPL FIX2'!$AA$1:$AB$1,0),0),""))</f>
        <v>NFO</v>
      </c>
      <c r="LG19" t="str">
        <f t="shared" si="55"/>
        <v>H</v>
      </c>
      <c r="LI19">
        <v>1</v>
      </c>
      <c r="LK19" t="str">
        <f>IF(LO19=0,"",IFERROR(VLOOKUP(LK$22&amp;$C19,'FPL FIX2'!$Z$1:$AC$500,MATCH("HOME",'FPL FIX2'!$Z$1:$AC$1,0),0),"")&amp;IFERROR(VLOOKUP(LK$22&amp;$C19,'FPL FIX2'!$AA$1:$AB$500,MATCH("AWAY",'FPL FIX2'!$AA$1:$AB$1,0),0),""))</f>
        <v/>
      </c>
      <c r="LM19" t="str">
        <f t="shared" si="56"/>
        <v/>
      </c>
      <c r="LO19">
        <v>1</v>
      </c>
      <c r="LQ19" t="str">
        <f>IF(LU19=0,"",IFERROR(VLOOKUP(LQ$22&amp;$C19,'FPL FIX2'!$Z$1:$AC$500,MATCH("HOME",'FPL FIX2'!$Z$1:$AC$1,0),0),"")&amp;IFERROR(VLOOKUP(LQ$22&amp;$C19,'FPL FIX2'!$AA$1:$AB$500,MATCH("AWAY",'FPL FIX2'!$AA$1:$AB$1,0),0),""))</f>
        <v>sou</v>
      </c>
      <c r="LS19" t="str">
        <f t="shared" si="57"/>
        <v>A</v>
      </c>
      <c r="LU19">
        <v>1</v>
      </c>
      <c r="LW19" t="str">
        <f>IF(MA19=0,"",IFERROR(VLOOKUP(LW$22&amp;$C19,'FPL FIX2'!$Z$1:$AC$500,MATCH("HOME",'FPL FIX2'!$Z$1:$AC$1,0),0),"")&amp;IFERROR(VLOOKUP(LW$22&amp;$C19,'FPL FIX2'!$AA$1:$AB$500,MATCH("AWAY",'FPL FIX2'!$AA$1:$AB$1,0),0),""))</f>
        <v/>
      </c>
      <c r="LY19" t="str">
        <f t="shared" si="58"/>
        <v/>
      </c>
      <c r="MA19">
        <v>1</v>
      </c>
      <c r="MC19" t="str">
        <f>IF(MG19=0,"",IFERROR(VLOOKUP(MC$22&amp;$C19,'FPL FIX2'!$Z$1:$AC$500,MATCH("HOME",'FPL FIX2'!$Z$1:$AC$1,0),0),"")&amp;IFERROR(VLOOKUP(MC$22&amp;$C19,'FPL FIX2'!$AA$1:$AB$500,MATCH("AWAY",'FPL FIX2'!$AA$1:$AB$1,0),0),""))</f>
        <v>eve</v>
      </c>
      <c r="ME19" t="str">
        <f t="shared" si="59"/>
        <v>A</v>
      </c>
      <c r="MG19">
        <v>1</v>
      </c>
      <c r="MI19" t="str">
        <f>IF(MM19=0,"",IFERROR(VLOOKUP(MI$22&amp;$C19,'FPL FIX2'!$Z$1:$AC$500,MATCH("HOME",'FPL FIX2'!$Z$1:$AC$1,0),0),"")&amp;IFERROR(VLOOKUP(MI$22&amp;$C19,'FPL FIX2'!$AA$1:$AB$500,MATCH("AWAY",'FPL FIX2'!$AA$1:$AB$1,0),0),""))</f>
        <v/>
      </c>
      <c r="MK19" t="str">
        <f t="shared" si="60"/>
        <v/>
      </c>
      <c r="MM19">
        <v>1</v>
      </c>
      <c r="MO19" t="str">
        <f>IF(MS19=0,"",IFERROR(VLOOKUP(MO$22&amp;$C19,'FPL FIX2'!$Z$1:$AC$500,MATCH("HOME",'FPL FIX2'!$Z$1:$AC$1,0),0),"")&amp;IFERROR(VLOOKUP(MO$22&amp;$C19,'FPL FIX2'!$AA$1:$AB$500,MATCH("AWAY",'FPL FIX2'!$AA$1:$AB$1,0),0),""))</f>
        <v>BHA</v>
      </c>
      <c r="MQ19" t="str">
        <f t="shared" si="61"/>
        <v>H</v>
      </c>
      <c r="MS19">
        <v>1</v>
      </c>
      <c r="MU19" t="str">
        <f>IF(MY19=0,"",IFERROR(VLOOKUP(MU$22&amp;$C19,'FPL FIX2'!$Z$1:$AC$500,MATCH("HOME",'FPL FIX2'!$Z$1:$AC$1,0),0),"")&amp;IFERROR(VLOOKUP(MU$22&amp;$C19,'FPL FIX2'!$AA$1:$AB$500,MATCH("AWAY",'FPL FIX2'!$AA$1:$AB$1,0),0),""))</f>
        <v/>
      </c>
      <c r="MW19" t="str">
        <f t="shared" si="62"/>
        <v/>
      </c>
      <c r="MY19">
        <v>1</v>
      </c>
      <c r="NA19" t="str">
        <f>IF(NE19=0,"",IFERROR(VLOOKUP(NA$22&amp;$C19,'FPL FIX2'!$Z$1:$AC$500,MATCH("HOME",'FPL FIX2'!$Z$1:$AC$1,0),0),"")&amp;IFERROR(VLOOKUP(NA$22&amp;$C19,'FPL FIX2'!$AA$1:$AB$500,MATCH("AWAY",'FPL FIX2'!$AA$1:$AB$1,0),0),""))</f>
        <v>BOU</v>
      </c>
      <c r="NC19" t="str">
        <f t="shared" si="63"/>
        <v>H</v>
      </c>
      <c r="NE19">
        <v>1</v>
      </c>
      <c r="NG19" t="str">
        <f>IF(NK19=0,"",IFERROR(VLOOKUP(NG$22&amp;$C19,'FPL FIX2'!$Z$1:$AC$500,MATCH("HOME",'FPL FIX2'!$Z$1:$AC$1,0),0),"")&amp;IFERROR(VLOOKUP(NG$22&amp;$C19,'FPL FIX2'!$AA$1:$AB$500,MATCH("AWAY",'FPL FIX2'!$AA$1:$AB$1,0),0),""))</f>
        <v/>
      </c>
      <c r="NI19" t="str">
        <f t="shared" si="64"/>
        <v/>
      </c>
      <c r="NK19">
        <v>1</v>
      </c>
      <c r="NM19" t="str">
        <f>IF(NQ19=0,"",IFERROR(VLOOKUP(NM$22&amp;$C19,'FPL FIX2'!$Z$1:$AC$500,MATCH("HOME",'FPL FIX2'!$Z$1:$AC$1,0),0),"")&amp;IFERROR(VLOOKUP(NM$22&amp;$C19,'FPL FIX2'!$AA$1:$AB$500,MATCH("AWAY",'FPL FIX2'!$AA$1:$AB$1,0),0),""))</f>
        <v>new</v>
      </c>
      <c r="NO19" t="str">
        <f t="shared" si="65"/>
        <v>A</v>
      </c>
      <c r="NQ19">
        <v>1</v>
      </c>
      <c r="NS19" t="str">
        <f>IF(NW19=0,"",IFERROR(VLOOKUP(NS$22&amp;$C19,'FPL FIX2'!$Z$1:$AC$500,MATCH("HOME",'FPL FIX2'!$Z$1:$AC$1,0),0),"")&amp;IFERROR(VLOOKUP(NS$22&amp;$C19,'FPL FIX2'!$AA$1:$AB$500,MATCH("AWAY",'FPL FIX2'!$AA$1:$AB$1,0),0),""))</f>
        <v/>
      </c>
      <c r="NU19" t="str">
        <f t="shared" si="66"/>
        <v/>
      </c>
      <c r="NW19">
        <v>1</v>
      </c>
      <c r="NY19" t="str">
        <f>IF(OC19=0,"",IFERROR(VLOOKUP(NY$22&amp;$C19,'FPL FIX2'!$Z$1:$AC$500,MATCH("HOME",'FPL FIX2'!$Z$1:$AC$1,0),0),"")&amp;IFERROR(VLOOKUP(NY$22&amp;$C19,'FPL FIX2'!$AA$1:$AB$500,MATCH("AWAY",'FPL FIX2'!$AA$1:$AB$1,0),0),""))</f>
        <v>MUN</v>
      </c>
      <c r="OA19" t="str">
        <f t="shared" si="67"/>
        <v>H</v>
      </c>
      <c r="OC19">
        <v>1</v>
      </c>
      <c r="OE19" t="str">
        <f>IF(OI19=0,"",IFERROR(VLOOKUP(OE$22&amp;$C19,'FPL FIX2'!$Z$1:$AC$500,MATCH("HOME",'FPL FIX2'!$Z$1:$AC$1,0),0),"")&amp;IFERROR(VLOOKUP(OE$22&amp;$C19,'FPL FIX2'!$AA$1:$AB$500,MATCH("AWAY",'FPL FIX2'!$AA$1:$AB$1,0),0),""))</f>
        <v/>
      </c>
      <c r="OG19" t="str">
        <f t="shared" si="68"/>
        <v/>
      </c>
      <c r="OI19">
        <v>1</v>
      </c>
      <c r="OK19" t="str">
        <f>IF(OO19=0,"",IFERROR(VLOOKUP(OK$22&amp;$C19,'FPL FIX2'!$Z$1:$AC$500,MATCH("HOME",'FPL FIX2'!$Z$1:$AC$1,0),0),"")&amp;IFERROR(VLOOKUP(OK$22&amp;$C19,'FPL FIX2'!$AA$1:$AB$500,MATCH("AWAY",'FPL FIX2'!$AA$1:$AB$1,0),0),""))</f>
        <v>liv</v>
      </c>
      <c r="OM19" t="str">
        <f t="shared" si="69"/>
        <v>A</v>
      </c>
      <c r="OO19">
        <v>1</v>
      </c>
      <c r="OQ19" t="str">
        <f>IF(OU19=0,"",IFERROR(VLOOKUP(OQ$22&amp;$C19,'FPL FIX2'!$Z$1:$AC$500,MATCH("HOME",'FPL FIX2'!$Z$1:$AC$1,0),0),"")&amp;IFERROR(VLOOKUP(OQ$22&amp;$C19,'FPL FIX2'!$AA$1:$AB$500,MATCH("AWAY",'FPL FIX2'!$AA$1:$AB$1,0),0),""))</f>
        <v/>
      </c>
      <c r="OS19" t="str">
        <f t="shared" si="70"/>
        <v/>
      </c>
      <c r="OU19">
        <v>1</v>
      </c>
      <c r="OW19" t="str">
        <f>IF(PA19=0,"",IFERROR(VLOOKUP(OW$22&amp;$C19,'FPL FIX2'!$Z$1:$AC$500,MATCH("HOME",'FPL FIX2'!$Z$1:$AC$1,0),0),"")&amp;IFERROR(VLOOKUP(OW$22&amp;$C19,'FPL FIX2'!$AA$1:$AB$500,MATCH("AWAY",'FPL FIX2'!$AA$1:$AB$1,0),0),""))</f>
        <v>CRY</v>
      </c>
      <c r="OY19" t="str">
        <f t="shared" si="71"/>
        <v>H</v>
      </c>
      <c r="PA19">
        <v>1</v>
      </c>
      <c r="PC19" t="str">
        <f>IF(PG19=0,"",IFERROR(VLOOKUP(PC$22&amp;$C19,'FPL FIX2'!$Z$1:$AC$500,MATCH("HOME",'FPL FIX2'!$Z$1:$AC$1,0),0),"")&amp;IFERROR(VLOOKUP(PC$22&amp;$C19,'FPL FIX2'!$AA$1:$AB$500,MATCH("AWAY",'FPL FIX2'!$AA$1:$AB$1,0),0),""))</f>
        <v/>
      </c>
      <c r="PE19" t="str">
        <f t="shared" si="72"/>
        <v/>
      </c>
      <c r="PG19">
        <v>1</v>
      </c>
      <c r="PI19" t="str">
        <f>IF(PM19=0,"",IFERROR(VLOOKUP(PI$22&amp;$C19,'FPL FIX2'!$Z$1:$AC$500,MATCH("HOME",'FPL FIX2'!$Z$1:$AC$1,0),0),"")&amp;IFERROR(VLOOKUP(PI$22&amp;$C19,'FPL FIX2'!$AA$1:$AB$500,MATCH("AWAY",'FPL FIX2'!$AA$1:$AB$1,0),0),""))</f>
        <v>avl</v>
      </c>
      <c r="PK19" t="str">
        <f t="shared" si="73"/>
        <v>A</v>
      </c>
      <c r="PM19">
        <v>1</v>
      </c>
      <c r="PO19" t="str">
        <f>IF(PS19=0,"",IFERROR(VLOOKUP(PO$22&amp;$C19,'FPL FIX2'!$Z$1:$AC$500,MATCH("HOME",'FPL FIX2'!$Z$1:$AC$1,0),0),"")&amp;IFERROR(VLOOKUP(PO$22&amp;$C19,'FPL FIX2'!$AA$1:$AB$500,MATCH("AWAY",'FPL FIX2'!$AA$1:$AB$1,0),0),""))</f>
        <v/>
      </c>
      <c r="PQ19" t="str">
        <f t="shared" si="74"/>
        <v/>
      </c>
      <c r="PS19">
        <v>1</v>
      </c>
      <c r="PU19" t="str">
        <f>IF(PY19=0,"",IFERROR(VLOOKUP(PU$22&amp;$C19,'FPL FIX2'!$Z$1:$AC$500,MATCH("HOME",'FPL FIX2'!$Z$1:$AC$1,0),0),"")&amp;IFERROR(VLOOKUP(PU$22&amp;$C19,'FPL FIX2'!$AA$1:$AB$500,MATCH("AWAY",'FPL FIX2'!$AA$1:$AB$1,0),0),""))</f>
        <v>BRE</v>
      </c>
      <c r="PW19" t="str">
        <f t="shared" si="75"/>
        <v>H</v>
      </c>
      <c r="PY19">
        <v>1</v>
      </c>
      <c r="QA19" t="str">
        <f>IF(QE19=0,"",IFERROR(VLOOKUP(QA$22&amp;$C19,'FPL FIX2'!$Z$1:$AC$500,MATCH("HOME",'FPL FIX2'!$Z$1:$AC$1,0),0),"")&amp;IFERROR(VLOOKUP(QA$22&amp;$C19,'FPL FIX2'!$AA$1:$AB$500,MATCH("AWAY",'FPL FIX2'!$AA$1:$AB$1,0),0),""))</f>
        <v/>
      </c>
      <c r="QC19" t="str">
        <f t="shared" si="76"/>
        <v/>
      </c>
      <c r="QE19">
        <v>1</v>
      </c>
      <c r="QG19" t="str">
        <f>IF(QK19=0,"",IFERROR(VLOOKUP(QG$22&amp;$C19,'FPL FIX2'!$Z$1:$AC$500,MATCH("HOME",'FPL FIX2'!$Z$1:$AC$1,0),0),"")&amp;IFERROR(VLOOKUP(QG$22&amp;$C19,'FPL FIX2'!$AA$1:$AB$500,MATCH("AWAY",'FPL FIX2'!$AA$1:$AB$1,0),0),""))</f>
        <v>lee</v>
      </c>
      <c r="QI19" t="str">
        <f t="shared" si="77"/>
        <v>A</v>
      </c>
      <c r="QK19">
        <v>1</v>
      </c>
      <c r="QM19" t="str">
        <f>IF(QQ19=0,"",IFERROR(VLOOKUP(QM$22&amp;$C19,'FPL FIX2'!$Z$1:$AC$500,MATCH("HOME",'FPL FIX2'!$Z$1:$AC$1,0),0),"")&amp;IFERROR(VLOOKUP(QM$22&amp;$C19,'FPL FIX2'!$AA$1:$AB$500,MATCH("AWAY",'FPL FIX2'!$AA$1:$AB$1,0),0),""))</f>
        <v/>
      </c>
      <c r="QO19" t="str">
        <f t="shared" si="78"/>
        <v/>
      </c>
      <c r="QQ19">
        <v>1</v>
      </c>
    </row>
    <row r="20" spans="1:459" x14ac:dyDescent="0.3">
      <c r="A20" s="158">
        <f t="shared" si="0"/>
        <v>19</v>
      </c>
      <c r="B20" t="s">
        <v>78</v>
      </c>
      <c r="C20" t="str">
        <f t="shared" si="1"/>
        <v>WHU</v>
      </c>
      <c r="D20" s="12" t="str">
        <f t="shared" si="2"/>
        <v>whu</v>
      </c>
      <c r="E20" t="str">
        <f>IF(I20=0,"",IFERROR(VLOOKUP(E$22&amp;$C20,'FPL FIX2'!$Z$1:$AC$500,MATCH("HOME",'FPL FIX2'!$Z$1:$AC$1,0),0),"")&amp;IFERROR(VLOOKUP(E$22&amp;$C20,'FPL FIX2'!$AA$1:$AB$500,MATCH("AWAY",'FPL FIX2'!$AA$1:$AB$1,0),0),""))</f>
        <v>MCI</v>
      </c>
      <c r="G20" t="str">
        <f t="shared" si="3"/>
        <v>H</v>
      </c>
      <c r="I20">
        <v>1</v>
      </c>
      <c r="K20" t="str">
        <f>IF(O20=0,"",IFERROR(VLOOKUP(K$22&amp;$C20,'FPL FIX2'!$Z$1:$AC$500,MATCH("HOME",'FPL FIX2'!$Z$1:$AC$1,0),0),"")&amp;IFERROR(VLOOKUP(K$22&amp;$C20,'FPL FIX2'!$AA$1:$AB$500,MATCH("AWAY",'FPL FIX2'!$AA$1:$AB$1,0),0),""))</f>
        <v/>
      </c>
      <c r="M20" t="str">
        <f t="shared" si="4"/>
        <v/>
      </c>
      <c r="O20">
        <v>1</v>
      </c>
      <c r="Q20" t="str">
        <f>IF(U20=0,"",IFERROR(VLOOKUP(Q$22&amp;$C20,'FPL FIX2'!$Z$1:$AC$500,MATCH("HOME",'FPL FIX2'!$Z$1:$AC$1,0),0),"")&amp;IFERROR(VLOOKUP(Q$22&amp;$C20,'FPL FIX2'!$AA$1:$AB$500,MATCH("AWAY",'FPL FIX2'!$AA$1:$AB$1,0),0),""))</f>
        <v>nfo</v>
      </c>
      <c r="S20" t="str">
        <f t="shared" si="5"/>
        <v>A</v>
      </c>
      <c r="U20">
        <v>1</v>
      </c>
      <c r="W20" t="str">
        <f>IF(AA20=0,"",IFERROR(VLOOKUP(W$22&amp;$C20,'FPL FIX2'!$Z$1:$AC$500,MATCH("HOME",'FPL FIX2'!$Z$1:$AC$1,0),0),"")&amp;IFERROR(VLOOKUP(W$22&amp;$C20,'FPL FIX2'!$AA$1:$AB$500,MATCH("AWAY",'FPL FIX2'!$AA$1:$AB$1,0),0),""))</f>
        <v/>
      </c>
      <c r="Y20" t="str">
        <f t="shared" si="6"/>
        <v/>
      </c>
      <c r="AA20">
        <v>1</v>
      </c>
      <c r="AC20" t="str">
        <f>IF(AG20=0,"",IFERROR(VLOOKUP(AC$22&amp;$C20,'FPL FIX2'!$Z$1:$AC$500,MATCH("HOME",'FPL FIX2'!$Z$1:$AC$1,0),0),"")&amp;IFERROR(VLOOKUP(AC$22&amp;$C20,'FPL FIX2'!$AA$1:$AB$500,MATCH("AWAY",'FPL FIX2'!$AA$1:$AB$1,0),0),""))</f>
        <v>BHA</v>
      </c>
      <c r="AE20" t="str">
        <f t="shared" si="7"/>
        <v>H</v>
      </c>
      <c r="AG20">
        <v>1</v>
      </c>
      <c r="AI20" t="str">
        <f>IF(AM20=0,"",IFERROR(VLOOKUP(AI$22&amp;$C20,'FPL FIX2'!$Z$1:$AC$500,MATCH("HOME",'FPL FIX2'!$Z$1:$AC$1,0),0),"")&amp;IFERROR(VLOOKUP(AI$22&amp;$C20,'FPL FIX2'!$AA$1:$AB$500,MATCH("AWAY",'FPL FIX2'!$AA$1:$AB$1,0),0),""))</f>
        <v/>
      </c>
      <c r="AK20" t="str">
        <f t="shared" si="8"/>
        <v/>
      </c>
      <c r="AM20">
        <v>1</v>
      </c>
      <c r="AO20" t="str">
        <f>IF(AS20=0,"",IFERROR(VLOOKUP(AO$22&amp;$C20,'FPL FIX2'!$Z$1:$AC$500,MATCH("HOME",'FPL FIX2'!$Z$1:$AC$1,0),0),"")&amp;IFERROR(VLOOKUP(AO$22&amp;$C20,'FPL FIX2'!$AA$1:$AB$500,MATCH("AWAY",'FPL FIX2'!$AA$1:$AB$1,0),0),""))</f>
        <v>avl</v>
      </c>
      <c r="AQ20" t="str">
        <f t="shared" si="9"/>
        <v>A</v>
      </c>
      <c r="AS20">
        <v>1</v>
      </c>
      <c r="AU20" t="str">
        <f>IF(AY20=0,"",IFERROR(VLOOKUP(AU$22&amp;$C20,'FPL FIX2'!$Z$1:$AC$500,MATCH("HOME",'FPL FIX2'!$Z$1:$AC$1,0),0),"")&amp;IFERROR(VLOOKUP(AU$22&amp;$C20,'FPL FIX2'!$AA$1:$AB$500,MATCH("AWAY",'FPL FIX2'!$AA$1:$AB$1,0),0),""))</f>
        <v/>
      </c>
      <c r="AW20" t="str">
        <f t="shared" si="10"/>
        <v/>
      </c>
      <c r="AY20">
        <v>1</v>
      </c>
      <c r="BA20" t="str">
        <f>IF(BE20=0,"",IFERROR(VLOOKUP(BA$22&amp;$C20,'FPL FIX2'!$Z$1:$AC$500,MATCH("HOME",'FPL FIX2'!$Z$1:$AC$1,0),0),"")&amp;IFERROR(VLOOKUP(BA$22&amp;$C20,'FPL FIX2'!$AA$1:$AB$500,MATCH("AWAY",'FPL FIX2'!$AA$1:$AB$1,0),0),""))</f>
        <v>TOT</v>
      </c>
      <c r="BC20" t="str">
        <f t="shared" si="11"/>
        <v>H</v>
      </c>
      <c r="BE20">
        <v>1</v>
      </c>
      <c r="BG20" t="str">
        <f>IF(BK20=0,"",IFERROR(VLOOKUP(BG$22&amp;$C20,'FPL FIX2'!$Z$1:$AC$500,MATCH("HOME",'FPL FIX2'!$Z$1:$AC$1,0),0),"")&amp;IFERROR(VLOOKUP(BG$22&amp;$C20,'FPL FIX2'!$AA$1:$AB$500,MATCH("AWAY",'FPL FIX2'!$AA$1:$AB$1,0),0),""))</f>
        <v/>
      </c>
      <c r="BI20" t="str">
        <f t="shared" si="12"/>
        <v/>
      </c>
      <c r="BK20">
        <v>1</v>
      </c>
      <c r="BM20" t="str">
        <f>IF(BQ20=0,"",IFERROR(VLOOKUP(BM$22&amp;$C20,'FPL FIX2'!$Z$1:$AC$500,MATCH("HOME",'FPL FIX2'!$Z$1:$AC$1,0),0),"")&amp;IFERROR(VLOOKUP(BM$22&amp;$C20,'FPL FIX2'!$AA$1:$AB$500,MATCH("AWAY",'FPL FIX2'!$AA$1:$AB$1,0),0),""))</f>
        <v>che</v>
      </c>
      <c r="BO20" t="str">
        <f t="shared" si="13"/>
        <v>A</v>
      </c>
      <c r="BQ20">
        <v>1</v>
      </c>
      <c r="BS20" t="str">
        <f>IF(BW20=0,"",IFERROR(VLOOKUP(BS$22&amp;$C20,'FPL FIX2'!$Z$1:$AC$500,MATCH("HOME",'FPL FIX2'!$Z$1:$AC$1,0),0),"")&amp;IFERROR(VLOOKUP(BS$22&amp;$C20,'FPL FIX2'!$AA$1:$AB$500,MATCH("AWAY",'FPL FIX2'!$AA$1:$AB$1,0),0),""))</f>
        <v/>
      </c>
      <c r="BU20" t="str">
        <f t="shared" si="14"/>
        <v/>
      </c>
      <c r="BW20">
        <v>1</v>
      </c>
      <c r="BY20" t="str">
        <f>IF(CC20=0,"",IFERROR(VLOOKUP(BY$22&amp;$C20,'FPL FIX2'!$Z$1:$AC$500,MATCH("HOME",'FPL FIX2'!$Z$1:$AC$1,0),0),"")&amp;IFERROR(VLOOKUP(BY$22&amp;$C20,'FPL FIX2'!$AA$1:$AB$500,MATCH("AWAY",'FPL FIX2'!$AA$1:$AB$1,0),0),""))</f>
        <v/>
      </c>
      <c r="CA20" t="str">
        <f t="shared" si="15"/>
        <v/>
      </c>
      <c r="CC20">
        <v>1</v>
      </c>
      <c r="CE20" t="str">
        <f>IF(CI20=0,"",IFERROR(VLOOKUP(CE$22&amp;$C20,'FPL FIX2'!$Z$1:$AC$500,MATCH("HOME",'FPL FIX2'!$Z$1:$AC$1,0),0),"")&amp;IFERROR(VLOOKUP(CE$22&amp;$C20,'FPL FIX2'!$AA$1:$AB$500,MATCH("AWAY",'FPL FIX2'!$AA$1:$AB$1,0),0),""))</f>
        <v/>
      </c>
      <c r="CG20" t="str">
        <f t="shared" si="16"/>
        <v/>
      </c>
      <c r="CI20">
        <v>1</v>
      </c>
      <c r="CK20" t="str">
        <f>IF(CO20=0,"",IFERROR(VLOOKUP(CK$22&amp;$C20,'FPL FIX2'!$Z$1:$AC$500,MATCH("HOME",'FPL FIX2'!$Z$1:$AC$1,0),0),"")&amp;IFERROR(VLOOKUP(CK$22&amp;$C20,'FPL FIX2'!$AA$1:$AB$500,MATCH("AWAY",'FPL FIX2'!$AA$1:$AB$1,0),0),""))</f>
        <v>eve</v>
      </c>
      <c r="CM20" t="str">
        <f t="shared" si="17"/>
        <v>A</v>
      </c>
      <c r="CO20">
        <v>1</v>
      </c>
      <c r="CQ20" t="str">
        <f>IF(CU20=0,"",IFERROR(VLOOKUP(CQ$22&amp;$C20,'FPL FIX2'!$Z$1:$AC$500,MATCH("HOME",'FPL FIX2'!$Z$1:$AC$1,0),0),"")&amp;IFERROR(VLOOKUP(CQ$22&amp;$C20,'FPL FIX2'!$AA$1:$AB$500,MATCH("AWAY",'FPL FIX2'!$AA$1:$AB$1,0),0),""))</f>
        <v/>
      </c>
      <c r="CS20" t="str">
        <f t="shared" si="18"/>
        <v/>
      </c>
      <c r="CU20">
        <v>1</v>
      </c>
      <c r="CW20" t="str">
        <f>IF(DA20=0,"",IFERROR(VLOOKUP(CW$22&amp;$C20,'FPL FIX2'!$Z$1:$AC$500,MATCH("HOME",'FPL FIX2'!$Z$1:$AC$1,0),0),"")&amp;IFERROR(VLOOKUP(CW$22&amp;$C20,'FPL FIX2'!$AA$1:$AB$500,MATCH("AWAY",'FPL FIX2'!$AA$1:$AB$1,0),0),""))</f>
        <v>WOL</v>
      </c>
      <c r="CY20" t="str">
        <f t="shared" si="19"/>
        <v>H</v>
      </c>
      <c r="DA20">
        <v>1</v>
      </c>
      <c r="DC20" t="str">
        <f>IF(DG20=0,"",IFERROR(VLOOKUP(DC$22&amp;$C20,'FPL FIX2'!$Z$1:$AC$500,MATCH("HOME",'FPL FIX2'!$Z$1:$AC$1,0),0),"")&amp;IFERROR(VLOOKUP(DC$22&amp;$C20,'FPL FIX2'!$AA$1:$AB$500,MATCH("AWAY",'FPL FIX2'!$AA$1:$AB$1,0),0),""))</f>
        <v/>
      </c>
      <c r="DE20" t="str">
        <f t="shared" si="20"/>
        <v/>
      </c>
      <c r="DG20">
        <v>1</v>
      </c>
      <c r="DI20" t="str">
        <f>IF(DM20=0,"",IFERROR(VLOOKUP(DI$22&amp;$C20,'FPL FIX2'!$Z$1:$AC$500,MATCH("HOME",'FPL FIX2'!$Z$1:$AC$1,0),0),"")&amp;IFERROR(VLOOKUP(DI$22&amp;$C20,'FPL FIX2'!$AA$1:$AB$500,MATCH("AWAY",'FPL FIX2'!$AA$1:$AB$1,0),0),""))</f>
        <v>FUL</v>
      </c>
      <c r="DK20" t="str">
        <f t="shared" si="21"/>
        <v>H</v>
      </c>
      <c r="DM20">
        <v>1</v>
      </c>
      <c r="DO20" t="str">
        <f>IF(DS20=0,"",IFERROR(VLOOKUP(DO$22&amp;$C20,'FPL FIX2'!$Z$1:$AC$500,MATCH("HOME",'FPL FIX2'!$Z$1:$AC$1,0),0),"")&amp;IFERROR(VLOOKUP(DO$22&amp;$C20,'FPL FIX2'!$AA$1:$AB$500,MATCH("AWAY",'FPL FIX2'!$AA$1:$AB$1,0),0),""))</f>
        <v/>
      </c>
      <c r="DQ20" t="str">
        <f t="shared" si="22"/>
        <v/>
      </c>
      <c r="DS20">
        <v>1</v>
      </c>
      <c r="DU20" t="str">
        <f>IF(DY20=0,"",IFERROR(VLOOKUP(DU$22&amp;$C20,'FPL FIX2'!$Z$1:$AC$500,MATCH("HOME",'FPL FIX2'!$Z$1:$AC$1,0),0),"")&amp;IFERROR(VLOOKUP(DU$22&amp;$C20,'FPL FIX2'!$AA$1:$AB$500,MATCH("AWAY",'FPL FIX2'!$AA$1:$AB$1,0),0),""))</f>
        <v>sou</v>
      </c>
      <c r="DW20" t="str">
        <f t="shared" si="23"/>
        <v>A</v>
      </c>
      <c r="DY20">
        <v>1</v>
      </c>
      <c r="EA20" t="str">
        <f>IF(EE20=0,"",IFERROR(VLOOKUP(EA$22&amp;$C20,'FPL FIX2'!$Z$1:$AC$500,MATCH("HOME",'FPL FIX2'!$Z$1:$AC$1,0),0),"")&amp;IFERROR(VLOOKUP(EA$22&amp;$C20,'FPL FIX2'!$AA$1:$AB$500,MATCH("AWAY",'FPL FIX2'!$AA$1:$AB$1,0),0),""))</f>
        <v/>
      </c>
      <c r="EC20" t="str">
        <f t="shared" si="24"/>
        <v/>
      </c>
      <c r="EE20">
        <v>1</v>
      </c>
      <c r="EG20" t="str">
        <f>IF(EK20=0,"",IFERROR(VLOOKUP(EG$22&amp;$C20,'FPL FIX2'!$Z$1:$AC$500,MATCH("HOME",'FPL FIX2'!$Z$1:$AC$1,0),0),"")&amp;IFERROR(VLOOKUP(EG$22&amp;$C20,'FPL FIX2'!$AA$1:$AB$500,MATCH("AWAY",'FPL FIX2'!$AA$1:$AB$1,0),0),""))</f>
        <v>liv</v>
      </c>
      <c r="EI20" t="str">
        <f t="shared" si="25"/>
        <v>A</v>
      </c>
      <c r="EK20">
        <v>1</v>
      </c>
      <c r="EM20" t="str">
        <f>IF(EQ20=0,"",IFERROR(VLOOKUP(EM$22&amp;$C20,'FPL FIX2'!$Z$1:$AC$500,MATCH("HOME",'FPL FIX2'!$Z$1:$AC$1,0),0),"")&amp;IFERROR(VLOOKUP(EM$22&amp;$C20,'FPL FIX2'!$AA$1:$AB$500,MATCH("AWAY",'FPL FIX2'!$AA$1:$AB$1,0),0),""))</f>
        <v/>
      </c>
      <c r="EO20" t="str">
        <f t="shared" si="26"/>
        <v/>
      </c>
      <c r="EQ20">
        <v>1</v>
      </c>
      <c r="ES20" t="str">
        <f>IF(EW20=0,"",IFERROR(VLOOKUP(ES$22&amp;$C20,'FPL FIX2'!$Z$1:$AC$500,MATCH("HOME",'FPL FIX2'!$Z$1:$AC$1,0),0),"")&amp;IFERROR(VLOOKUP(ES$22&amp;$C20,'FPL FIX2'!$AA$1:$AB$500,MATCH("AWAY",'FPL FIX2'!$AA$1:$AB$1,0),0),""))</f>
        <v>BOU</v>
      </c>
      <c r="EU20" t="str">
        <f t="shared" si="27"/>
        <v>H</v>
      </c>
      <c r="EW20">
        <v>1</v>
      </c>
      <c r="EY20" t="str">
        <f>IF(FC20=0,"",IFERROR(VLOOKUP(EY$22&amp;$C20,'FPL FIX2'!$Z$1:$AC$500,MATCH("HOME",'FPL FIX2'!$Z$1:$AC$1,0),0),"")&amp;IFERROR(VLOOKUP(EY$22&amp;$C20,'FPL FIX2'!$AA$1:$AB$500,MATCH("AWAY",'FPL FIX2'!$AA$1:$AB$1,0),0),""))</f>
        <v/>
      </c>
      <c r="FA20" t="str">
        <f t="shared" si="28"/>
        <v/>
      </c>
      <c r="FC20">
        <v>1</v>
      </c>
      <c r="FE20" t="str">
        <f>IF(FI20=0,"",IFERROR(VLOOKUP(FE$22&amp;$C20,'FPL FIX2'!$Z$1:$AC$500,MATCH("HOME",'FPL FIX2'!$Z$1:$AC$1,0),0),"")&amp;IFERROR(VLOOKUP(FE$22&amp;$C20,'FPL FIX2'!$AA$1:$AB$500,MATCH("AWAY",'FPL FIX2'!$AA$1:$AB$1,0),0),""))</f>
        <v>mun</v>
      </c>
      <c r="FG20" t="str">
        <f t="shared" si="29"/>
        <v>A</v>
      </c>
      <c r="FI20">
        <v>1</v>
      </c>
      <c r="FK20" t="str">
        <f>IF(FO20=0,"",IFERROR(VLOOKUP(FK$22&amp;$C20,'FPL FIX2'!$Z$1:$AC$500,MATCH("HOME",'FPL FIX2'!$Z$1:$AC$1,0),0),"")&amp;IFERROR(VLOOKUP(FK$22&amp;$C20,'FPL FIX2'!$AA$1:$AB$500,MATCH("AWAY",'FPL FIX2'!$AA$1:$AB$1,0),0),""))</f>
        <v/>
      </c>
      <c r="FM20" t="str">
        <f t="shared" si="30"/>
        <v/>
      </c>
      <c r="FO20">
        <v>1</v>
      </c>
      <c r="FQ20" t="str">
        <f>IF(FU20=0,"",IFERROR(VLOOKUP(FQ$22&amp;$C20,'FPL FIX2'!$Z$1:$AC$500,MATCH("HOME",'FPL FIX2'!$Z$1:$AC$1,0),0),"")&amp;IFERROR(VLOOKUP(FQ$22&amp;$C20,'FPL FIX2'!$AA$1:$AB$500,MATCH("AWAY",'FPL FIX2'!$AA$1:$AB$1,0),0),""))</f>
        <v>CRY</v>
      </c>
      <c r="FS20" t="str">
        <f t="shared" si="31"/>
        <v>H</v>
      </c>
      <c r="FU20">
        <v>1</v>
      </c>
      <c r="FW20" t="str">
        <f>IF(GA20=0,"",IFERROR(VLOOKUP(FW$22&amp;$C20,'FPL FIX2'!$Z$1:$AC$500,MATCH("HOME",'FPL FIX2'!$Z$1:$AC$1,0),0),"")&amp;IFERROR(VLOOKUP(FW$22&amp;$C20,'FPL FIX2'!$AA$1:$AB$500,MATCH("AWAY",'FPL FIX2'!$AA$1:$AB$1,0),0),""))</f>
        <v/>
      </c>
      <c r="FY20" t="str">
        <f t="shared" si="32"/>
        <v/>
      </c>
      <c r="GA20">
        <v>1</v>
      </c>
      <c r="GC20" t="str">
        <f>IF(GG20=0,"",IFERROR(VLOOKUP(GC$22&amp;$C20,'FPL FIX2'!$Z$1:$AC$500,MATCH("HOME",'FPL FIX2'!$Z$1:$AC$1,0),0),"")&amp;IFERROR(VLOOKUP(GC$22&amp;$C20,'FPL FIX2'!$AA$1:$AB$500,MATCH("AWAY",'FPL FIX2'!$AA$1:$AB$1,0),0),""))</f>
        <v>LEI</v>
      </c>
      <c r="GE20" t="str">
        <f t="shared" si="33"/>
        <v>H</v>
      </c>
      <c r="GG20">
        <v>1</v>
      </c>
      <c r="GI20" t="str">
        <f>IF(GM20=0,"",IFERROR(VLOOKUP(GI$22&amp;$C20,'FPL FIX2'!$Z$1:$AC$500,MATCH("HOME",'FPL FIX2'!$Z$1:$AC$1,0),0),"")&amp;IFERROR(VLOOKUP(GI$22&amp;$C20,'FPL FIX2'!$AA$1:$AB$500,MATCH("AWAY",'FPL FIX2'!$AA$1:$AB$1,0),0),""))</f>
        <v/>
      </c>
      <c r="GK20" t="str">
        <f t="shared" si="34"/>
        <v/>
      </c>
      <c r="GM20">
        <v>1</v>
      </c>
      <c r="GO20" t="str">
        <f>IF(GS20=0,"",IFERROR(VLOOKUP(GO$22&amp;$C20,'FPL FIX2'!$Z$1:$AC$500,MATCH("HOME",'FPL FIX2'!$Z$1:$AC$1,0),0),"")&amp;IFERROR(VLOOKUP(GO$22&amp;$C20,'FPL FIX2'!$AA$1:$AB$500,MATCH("AWAY",'FPL FIX2'!$AA$1:$AB$1,0),0),""))</f>
        <v>ars</v>
      </c>
      <c r="GQ20" t="str">
        <f t="shared" si="35"/>
        <v>A</v>
      </c>
      <c r="GS20">
        <v>1</v>
      </c>
      <c r="GU20" t="str">
        <f>IF(GY20=0,"",IFERROR(VLOOKUP(GU$22&amp;$C20,'FPL FIX2'!$Z$1:$AC$500,MATCH("HOME",'FPL FIX2'!$Z$1:$AC$1,0),0),"")&amp;IFERROR(VLOOKUP(GU$22&amp;$C20,'FPL FIX2'!$AA$1:$AB$500,MATCH("AWAY",'FPL FIX2'!$AA$1:$AB$1,0),0),""))</f>
        <v/>
      </c>
      <c r="GW20" t="str">
        <f t="shared" si="36"/>
        <v/>
      </c>
      <c r="GY20">
        <v>1</v>
      </c>
      <c r="HA20" t="str">
        <f>IF(HE20=0,"",IFERROR(VLOOKUP(HA$22&amp;$C20,'FPL FIX2'!$Z$1:$AC$500,MATCH("HOME",'FPL FIX2'!$Z$1:$AC$1,0),0),"")&amp;IFERROR(VLOOKUP(HA$22&amp;$C20,'FPL FIX2'!$AA$1:$AB$500,MATCH("AWAY",'FPL FIX2'!$AA$1:$AB$1,0),0),""))</f>
        <v>BRE</v>
      </c>
      <c r="HC20" t="str">
        <f t="shared" si="37"/>
        <v>H</v>
      </c>
      <c r="HE20">
        <v>1</v>
      </c>
      <c r="HG20" t="str">
        <f>IF(HK20=0,"",IFERROR(VLOOKUP(HG$22&amp;$C20,'FPL FIX2'!$Z$1:$AC$500,MATCH("HOME",'FPL FIX2'!$Z$1:$AC$1,0),0),"")&amp;IFERROR(VLOOKUP(HG$22&amp;$C20,'FPL FIX2'!$AA$1:$AB$500,MATCH("AWAY",'FPL FIX2'!$AA$1:$AB$1,0),0),""))</f>
        <v/>
      </c>
      <c r="HI20" t="str">
        <f t="shared" si="38"/>
        <v/>
      </c>
      <c r="HK20">
        <v>1</v>
      </c>
      <c r="HM20" t="str">
        <f>IF(HQ20=0,"",IFERROR(VLOOKUP(HM$22&amp;$C20,'FPL FIX2'!$Z$1:$AC$500,MATCH("HOME",'FPL FIX2'!$Z$1:$AC$1,0),0),"")&amp;IFERROR(VLOOKUP(HM$22&amp;$C20,'FPL FIX2'!$AA$1:$AB$500,MATCH("AWAY",'FPL FIX2'!$AA$1:$AB$1,0),0),""))</f>
        <v>lee</v>
      </c>
      <c r="HO20" t="str">
        <f t="shared" si="39"/>
        <v>A</v>
      </c>
      <c r="HQ20">
        <v>1</v>
      </c>
      <c r="HS20" t="str">
        <f>IF(HW20=0,"",IFERROR(VLOOKUP(HS$22&amp;$C20,'FPL FIX2'!$Z$1:$AC$500,MATCH("HOME",'FPL FIX2'!$Z$1:$AC$1,0),0),"")&amp;IFERROR(VLOOKUP(HS$22&amp;$C20,'FPL FIX2'!$AA$1:$AB$500,MATCH("AWAY",'FPL FIX2'!$AA$1:$AB$1,0),0),""))</f>
        <v/>
      </c>
      <c r="HU20" t="str">
        <f t="shared" si="40"/>
        <v/>
      </c>
      <c r="HW20">
        <v>1</v>
      </c>
      <c r="HY20" t="str">
        <f>IF(IC20=0,"",IFERROR(VLOOKUP(HY$22&amp;$C20,'FPL FIX2'!$Z$1:$AC$500,MATCH("HOME",'FPL FIX2'!$Z$1:$AC$1,0),0),"")&amp;IFERROR(VLOOKUP(HY$22&amp;$C20,'FPL FIX2'!$AA$1:$AB$500,MATCH("AWAY",'FPL FIX2'!$AA$1:$AB$1,0),0),""))</f>
        <v>wol</v>
      </c>
      <c r="IA20" t="str">
        <f t="shared" si="41"/>
        <v>A</v>
      </c>
      <c r="IC20">
        <v>1</v>
      </c>
      <c r="IE20" t="str">
        <f>IF(II20=0,"",IFERROR(VLOOKUP(IE$22&amp;$C20,'FPL FIX2'!$Z$1:$AC$500,MATCH("HOME",'FPL FIX2'!$Z$1:$AC$1,0),0),"")&amp;IFERROR(VLOOKUP(IE$22&amp;$C20,'FPL FIX2'!$AA$1:$AB$500,MATCH("AWAY",'FPL FIX2'!$AA$1:$AB$1,0),0),""))</f>
        <v/>
      </c>
      <c r="IG20" t="str">
        <f t="shared" si="42"/>
        <v/>
      </c>
      <c r="II20">
        <v>1</v>
      </c>
      <c r="IK20" t="str">
        <f>IF(IO20=0,"",IFERROR(VLOOKUP(IK$22&amp;$C20,'FPL FIX2'!$Z$1:$AC$500,MATCH("HOME",'FPL FIX2'!$Z$1:$AC$1,0),0),"")&amp;IFERROR(VLOOKUP(IK$22&amp;$C20,'FPL FIX2'!$AA$1:$AB$500,MATCH("AWAY",'FPL FIX2'!$AA$1:$AB$1,0),0),""))</f>
        <v>EVE</v>
      </c>
      <c r="IM20" t="str">
        <f t="shared" si="43"/>
        <v>H</v>
      </c>
      <c r="IO20">
        <v>1</v>
      </c>
      <c r="IQ20" t="str">
        <f>IF(IU20=0,"",IFERROR(VLOOKUP(IQ$22&amp;$C20,'FPL FIX2'!$Z$1:$AC$500,MATCH("HOME",'FPL FIX2'!$Z$1:$AC$1,0),0),"")&amp;IFERROR(VLOOKUP(IQ$22&amp;$C20,'FPL FIX2'!$AA$1:$AB$500,MATCH("AWAY",'FPL FIX2'!$AA$1:$AB$1,0),0),""))</f>
        <v/>
      </c>
      <c r="IS20" t="str">
        <f t="shared" si="44"/>
        <v/>
      </c>
      <c r="IU20">
        <v>1</v>
      </c>
      <c r="IW20" t="str">
        <f>IF(JA20=0,"",IFERROR(VLOOKUP(IW$22&amp;$C20,'FPL FIX2'!$Z$1:$AC$500,MATCH("HOME",'FPL FIX2'!$Z$1:$AC$1,0),0),"")&amp;IFERROR(VLOOKUP(IW$22&amp;$C20,'FPL FIX2'!$AA$1:$AB$500,MATCH("AWAY",'FPL FIX2'!$AA$1:$AB$1,0),0),""))</f>
        <v>new</v>
      </c>
      <c r="IY20" t="str">
        <f t="shared" si="45"/>
        <v>A</v>
      </c>
      <c r="JA20">
        <v>1</v>
      </c>
      <c r="JC20" t="str">
        <f>IF(JG20=0,"",IFERROR(VLOOKUP(JC$22&amp;$C20,'FPL FIX2'!$Z$1:$AC$500,MATCH("HOME",'FPL FIX2'!$Z$1:$AC$1,0),0),"")&amp;IFERROR(VLOOKUP(JC$22&amp;$C20,'FPL FIX2'!$AA$1:$AB$500,MATCH("AWAY",'FPL FIX2'!$AA$1:$AB$1,0),0),""))</f>
        <v/>
      </c>
      <c r="JE20" t="str">
        <f t="shared" si="46"/>
        <v/>
      </c>
      <c r="JG20">
        <v>1</v>
      </c>
      <c r="JI20" t="str">
        <f>IF(JM20=0,"",IFERROR(VLOOKUP(JI$22&amp;$C20,'FPL FIX2'!$Z$1:$AC$500,MATCH("HOME",'FPL FIX2'!$Z$1:$AC$1,0),0),"")&amp;IFERROR(VLOOKUP(JI$22&amp;$C20,'FPL FIX2'!$AA$1:$AB$500,MATCH("AWAY",'FPL FIX2'!$AA$1:$AB$1,0),0),""))</f>
        <v>CHE</v>
      </c>
      <c r="JK20" t="str">
        <f t="shared" si="47"/>
        <v>H</v>
      </c>
      <c r="JM20">
        <v>1</v>
      </c>
      <c r="JO20" t="str">
        <f>IF(JS20=0,"",IFERROR(VLOOKUP(JO$22&amp;$C20,'FPL FIX2'!$Z$1:$AC$500,MATCH("HOME",'FPL FIX2'!$Z$1:$AC$1,0),0),"")&amp;IFERROR(VLOOKUP(JO$22&amp;$C20,'FPL FIX2'!$AA$1:$AB$500,MATCH("AWAY",'FPL FIX2'!$AA$1:$AB$1,0),0),""))</f>
        <v/>
      </c>
      <c r="JQ20" t="str">
        <f t="shared" si="48"/>
        <v/>
      </c>
      <c r="JS20">
        <v>1</v>
      </c>
      <c r="JU20" t="str">
        <f>IF(JY20=0,"",IFERROR(VLOOKUP(JU$22&amp;$C20,'FPL FIX2'!$Z$1:$AC$500,MATCH("HOME",'FPL FIX2'!$Z$1:$AC$1,0),0),"")&amp;IFERROR(VLOOKUP(JU$22&amp;$C20,'FPL FIX2'!$AA$1:$AB$500,MATCH("AWAY",'FPL FIX2'!$AA$1:$AB$1,0),0),""))</f>
        <v>tot</v>
      </c>
      <c r="JW20" t="str">
        <f t="shared" si="49"/>
        <v>A</v>
      </c>
      <c r="JY20">
        <v>1</v>
      </c>
      <c r="KA20" t="str">
        <f>IF(KE20=0,"",IFERROR(VLOOKUP(KA$22&amp;$C20,'FPL FIX2'!$Z$1:$AC$500,MATCH("HOME",'FPL FIX2'!$Z$1:$AC$1,0),0),"")&amp;IFERROR(VLOOKUP(KA$22&amp;$C20,'FPL FIX2'!$AA$1:$AB$500,MATCH("AWAY",'FPL FIX2'!$AA$1:$AB$1,0),0),""))</f>
        <v/>
      </c>
      <c r="KC20" t="str">
        <f t="shared" si="50"/>
        <v/>
      </c>
      <c r="KE20">
        <v>1</v>
      </c>
      <c r="KG20" t="str">
        <f>IF(KK20=0,"",IFERROR(VLOOKUP(KG$22&amp;$C20,'FPL FIX2'!$Z$1:$AC$500,MATCH("HOME",'FPL FIX2'!$Z$1:$AC$1,0),0),"")&amp;IFERROR(VLOOKUP(KG$22&amp;$C20,'FPL FIX2'!$AA$1:$AB$500,MATCH("AWAY",'FPL FIX2'!$AA$1:$AB$1,0),0),""))</f>
        <v>NFO</v>
      </c>
      <c r="KI20" t="str">
        <f t="shared" si="51"/>
        <v>H</v>
      </c>
      <c r="KK20">
        <v>1</v>
      </c>
      <c r="KM20" t="str">
        <f>IF(KQ20=0,"",IFERROR(VLOOKUP(KM$22&amp;$C20,'FPL FIX2'!$Z$1:$AC$500,MATCH("HOME",'FPL FIX2'!$Z$1:$AC$1,0),0),"")&amp;IFERROR(VLOOKUP(KM$22&amp;$C20,'FPL FIX2'!$AA$1:$AB$500,MATCH("AWAY",'FPL FIX2'!$AA$1:$AB$1,0),0),""))</f>
        <v/>
      </c>
      <c r="KO20" t="str">
        <f t="shared" si="52"/>
        <v/>
      </c>
      <c r="KQ20">
        <v>1</v>
      </c>
      <c r="KS20" t="str">
        <f>IF(KW20=0,"",IFERROR(VLOOKUP(KS$22&amp;$C20,'FPL FIX2'!$Z$1:$AC$500,MATCH("HOME",'FPL FIX2'!$Z$1:$AC$1,0),0),"")&amp;IFERROR(VLOOKUP(KS$22&amp;$C20,'FPL FIX2'!$AA$1:$AB$500,MATCH("AWAY",'FPL FIX2'!$AA$1:$AB$1,0),0),""))</f>
        <v>bha</v>
      </c>
      <c r="KU20" t="str">
        <f t="shared" si="53"/>
        <v>A</v>
      </c>
      <c r="KW20">
        <v>1</v>
      </c>
      <c r="KY20" t="str">
        <f>IF(LC20=0,"",IFERROR(VLOOKUP(KY$22&amp;$C20,'FPL FIX2'!$Z$1:$AC$500,MATCH("HOME",'FPL FIX2'!$Z$1:$AC$1,0),0),"")&amp;IFERROR(VLOOKUP(KY$22&amp;$C20,'FPL FIX2'!$AA$1:$AB$500,MATCH("AWAY",'FPL FIX2'!$AA$1:$AB$1,0),0),""))</f>
        <v/>
      </c>
      <c r="LA20" t="str">
        <f t="shared" si="54"/>
        <v/>
      </c>
      <c r="LC20">
        <v>1</v>
      </c>
      <c r="LE20" t="str">
        <f>IF(LI20=0,"",IFERROR(VLOOKUP(LE$22&amp;$C20,'FPL FIX2'!$Z$1:$AC$500,MATCH("HOME",'FPL FIX2'!$Z$1:$AC$1,0),0),"")&amp;IFERROR(VLOOKUP(LE$22&amp;$C20,'FPL FIX2'!$AA$1:$AB$500,MATCH("AWAY",'FPL FIX2'!$AA$1:$AB$1,0),0),""))</f>
        <v>AVL</v>
      </c>
      <c r="LG20" t="str">
        <f t="shared" si="55"/>
        <v>H</v>
      </c>
      <c r="LI20">
        <v>1</v>
      </c>
      <c r="LK20" t="str">
        <f>IF(LO20=0,"",IFERROR(VLOOKUP(LK$22&amp;$C20,'FPL FIX2'!$Z$1:$AC$500,MATCH("HOME",'FPL FIX2'!$Z$1:$AC$1,0),0),"")&amp;IFERROR(VLOOKUP(LK$22&amp;$C20,'FPL FIX2'!$AA$1:$AB$500,MATCH("AWAY",'FPL FIX2'!$AA$1:$AB$1,0),0),""))</f>
        <v/>
      </c>
      <c r="LM20" t="str">
        <f t="shared" si="56"/>
        <v/>
      </c>
      <c r="LO20">
        <v>1</v>
      </c>
      <c r="LQ20" t="str">
        <f>IF(LU20=0,"",IFERROR(VLOOKUP(LQ$22&amp;$C20,'FPL FIX2'!$Z$1:$AC$500,MATCH("HOME",'FPL FIX2'!$Z$1:$AC$1,0),0),"")&amp;IFERROR(VLOOKUP(LQ$22&amp;$C20,'FPL FIX2'!$AA$1:$AB$500,MATCH("AWAY",'FPL FIX2'!$AA$1:$AB$1,0),0),""))</f>
        <v/>
      </c>
      <c r="LS20" t="str">
        <f t="shared" si="57"/>
        <v/>
      </c>
      <c r="LU20">
        <v>1</v>
      </c>
      <c r="LW20" t="str">
        <f>IF(MA20=0,"",IFERROR(VLOOKUP(LW$22&amp;$C20,'FPL FIX2'!$Z$1:$AC$500,MATCH("HOME",'FPL FIX2'!$Z$1:$AC$1,0),0),"")&amp;IFERROR(VLOOKUP(LW$22&amp;$C20,'FPL FIX2'!$AA$1:$AB$500,MATCH("AWAY",'FPL FIX2'!$AA$1:$AB$1,0),0),""))</f>
        <v/>
      </c>
      <c r="LY20" t="str">
        <f t="shared" si="58"/>
        <v/>
      </c>
      <c r="MA20">
        <v>1</v>
      </c>
      <c r="MC20" t="str">
        <f>IF(MG20=0,"",IFERROR(VLOOKUP(MC$22&amp;$C20,'FPL FIX2'!$Z$1:$AC$500,MATCH("HOME",'FPL FIX2'!$Z$1:$AC$1,0),0),"")&amp;IFERROR(VLOOKUP(MC$22&amp;$C20,'FPL FIX2'!$AA$1:$AB$500,MATCH("AWAY",'FPL FIX2'!$AA$1:$AB$1,0),0),""))</f>
        <v>SOU</v>
      </c>
      <c r="ME20" t="str">
        <f t="shared" si="59"/>
        <v>H</v>
      </c>
      <c r="MG20">
        <v>1</v>
      </c>
      <c r="MI20" t="str">
        <f>IF(MM20=0,"",IFERROR(VLOOKUP(MI$22&amp;$C20,'FPL FIX2'!$Z$1:$AC$500,MATCH("HOME",'FPL FIX2'!$Z$1:$AC$1,0),0),"")&amp;IFERROR(VLOOKUP(MI$22&amp;$C20,'FPL FIX2'!$AA$1:$AB$500,MATCH("AWAY",'FPL FIX2'!$AA$1:$AB$1,0),0),""))</f>
        <v>NEW</v>
      </c>
      <c r="MK20" t="str">
        <f t="shared" si="60"/>
        <v>H</v>
      </c>
      <c r="MM20">
        <v>1</v>
      </c>
      <c r="MO20" t="str">
        <f>IF(MS20=0,"",IFERROR(VLOOKUP(MO$22&amp;$C20,'FPL FIX2'!$Z$1:$AC$500,MATCH("HOME",'FPL FIX2'!$Z$1:$AC$1,0),0),"")&amp;IFERROR(VLOOKUP(MO$22&amp;$C20,'FPL FIX2'!$AA$1:$AB$500,MATCH("AWAY",'FPL FIX2'!$AA$1:$AB$1,0),0),""))</f>
        <v>ful</v>
      </c>
      <c r="MQ20" t="str">
        <f t="shared" si="61"/>
        <v>A</v>
      </c>
      <c r="MS20">
        <v>1</v>
      </c>
      <c r="MU20" t="str">
        <f>IF(MY20=0,"",IFERROR(VLOOKUP(MU$22&amp;$C20,'FPL FIX2'!$Z$1:$AC$500,MATCH("HOME",'FPL FIX2'!$Z$1:$AC$1,0),0),"")&amp;IFERROR(VLOOKUP(MU$22&amp;$C20,'FPL FIX2'!$AA$1:$AB$500,MATCH("AWAY",'FPL FIX2'!$AA$1:$AB$1,0),0),""))</f>
        <v/>
      </c>
      <c r="MW20" t="str">
        <f t="shared" si="62"/>
        <v/>
      </c>
      <c r="MY20">
        <v>1</v>
      </c>
      <c r="NA20" t="str">
        <f>IF(NE20=0,"",IFERROR(VLOOKUP(NA$22&amp;$C20,'FPL FIX2'!$Z$1:$AC$500,MATCH("HOME",'FPL FIX2'!$Z$1:$AC$1,0),0),"")&amp;IFERROR(VLOOKUP(NA$22&amp;$C20,'FPL FIX2'!$AA$1:$AB$500,MATCH("AWAY",'FPL FIX2'!$AA$1:$AB$1,0),0),""))</f>
        <v>ARS</v>
      </c>
      <c r="NC20" t="str">
        <f t="shared" si="63"/>
        <v>H</v>
      </c>
      <c r="NE20">
        <v>1</v>
      </c>
      <c r="NG20" t="str">
        <f>IF(NK20=0,"",IFERROR(VLOOKUP(NG$22&amp;$C20,'FPL FIX2'!$Z$1:$AC$500,MATCH("HOME",'FPL FIX2'!$Z$1:$AC$1,0),0),"")&amp;IFERROR(VLOOKUP(NG$22&amp;$C20,'FPL FIX2'!$AA$1:$AB$500,MATCH("AWAY",'FPL FIX2'!$AA$1:$AB$1,0),0),""))</f>
        <v/>
      </c>
      <c r="NI20" t="str">
        <f t="shared" si="64"/>
        <v/>
      </c>
      <c r="NK20">
        <v>1</v>
      </c>
      <c r="NM20" t="str">
        <f>IF(NQ20=0,"",IFERROR(VLOOKUP(NM$22&amp;$C20,'FPL FIX2'!$Z$1:$AC$500,MATCH("HOME",'FPL FIX2'!$Z$1:$AC$1,0),0),"")&amp;IFERROR(VLOOKUP(NM$22&amp;$C20,'FPL FIX2'!$AA$1:$AB$500,MATCH("AWAY",'FPL FIX2'!$AA$1:$AB$1,0),0),""))</f>
        <v>bou</v>
      </c>
      <c r="NO20" t="str">
        <f t="shared" si="65"/>
        <v>A</v>
      </c>
      <c r="NQ20">
        <v>1</v>
      </c>
      <c r="NS20" t="str">
        <f>IF(NW20=0,"",IFERROR(VLOOKUP(NS$22&amp;$C20,'FPL FIX2'!$Z$1:$AC$500,MATCH("HOME",'FPL FIX2'!$Z$1:$AC$1,0),0),"")&amp;IFERROR(VLOOKUP(NS$22&amp;$C20,'FPL FIX2'!$AA$1:$AB$500,MATCH("AWAY",'FPL FIX2'!$AA$1:$AB$1,0),0),""))</f>
        <v/>
      </c>
      <c r="NU20" t="str">
        <f t="shared" si="66"/>
        <v/>
      </c>
      <c r="NW20">
        <v>1</v>
      </c>
      <c r="NY20" t="str">
        <f>IF(OC20=0,"",IFERROR(VLOOKUP(NY$22&amp;$C20,'FPL FIX2'!$Z$1:$AC$500,MATCH("HOME",'FPL FIX2'!$Z$1:$AC$1,0),0),"")&amp;IFERROR(VLOOKUP(NY$22&amp;$C20,'FPL FIX2'!$AA$1:$AB$500,MATCH("AWAY",'FPL FIX2'!$AA$1:$AB$1,0),0),""))</f>
        <v>LIV</v>
      </c>
      <c r="OA20" t="str">
        <f t="shared" si="67"/>
        <v>H</v>
      </c>
      <c r="OC20">
        <v>1</v>
      </c>
      <c r="OE20" t="str">
        <f>IF(OI20=0,"",IFERROR(VLOOKUP(OE$22&amp;$C20,'FPL FIX2'!$Z$1:$AC$500,MATCH("HOME",'FPL FIX2'!$Z$1:$AC$1,0),0),"")&amp;IFERROR(VLOOKUP(OE$22&amp;$C20,'FPL FIX2'!$AA$1:$AB$500,MATCH("AWAY",'FPL FIX2'!$AA$1:$AB$1,0),0),""))</f>
        <v/>
      </c>
      <c r="OG20" t="str">
        <f t="shared" si="68"/>
        <v/>
      </c>
      <c r="OI20">
        <v>1</v>
      </c>
      <c r="OK20" t="str">
        <f>IF(OO20=0,"",IFERROR(VLOOKUP(OK$22&amp;$C20,'FPL FIX2'!$Z$1:$AC$500,MATCH("HOME",'FPL FIX2'!$Z$1:$AC$1,0),0),"")&amp;IFERROR(VLOOKUP(OK$22&amp;$C20,'FPL FIX2'!$AA$1:$AB$500,MATCH("AWAY",'FPL FIX2'!$AA$1:$AB$1,0),0),""))</f>
        <v>cry</v>
      </c>
      <c r="OM20" t="str">
        <f t="shared" si="69"/>
        <v>A</v>
      </c>
      <c r="OO20">
        <v>1</v>
      </c>
      <c r="OQ20" t="s">
        <v>1269</v>
      </c>
      <c r="OS20" t="str">
        <f t="shared" si="70"/>
        <v>A</v>
      </c>
      <c r="OU20">
        <v>1</v>
      </c>
      <c r="OW20" t="str">
        <f>IF(PA20=0,"",IFERROR(VLOOKUP(OW$22&amp;$C20,'FPL FIX2'!$Z$1:$AC$500,MATCH("HOME",'FPL FIX2'!$Z$1:$AC$1,0),0),"")&amp;IFERROR(VLOOKUP(OW$22&amp;$C20,'FPL FIX2'!$AA$1:$AB$500,MATCH("AWAY",'FPL FIX2'!$AA$1:$AB$1,0),0),""))</f>
        <v>MUN</v>
      </c>
      <c r="OY20" t="str">
        <f t="shared" si="71"/>
        <v>H</v>
      </c>
      <c r="PA20">
        <v>1</v>
      </c>
      <c r="PC20" t="str">
        <f>IF(PG20=0,"",IFERROR(VLOOKUP(PC$22&amp;$C20,'FPL FIX2'!$Z$1:$AC$500,MATCH("HOME",'FPL FIX2'!$Z$1:$AC$1,0),0),"")&amp;IFERROR(VLOOKUP(PC$22&amp;$C20,'FPL FIX2'!$AA$1:$AB$500,MATCH("AWAY",'FPL FIX2'!$AA$1:$AB$1,0),0),""))</f>
        <v/>
      </c>
      <c r="PE20" t="str">
        <f t="shared" si="72"/>
        <v/>
      </c>
      <c r="PG20">
        <v>1</v>
      </c>
      <c r="PI20" t="str">
        <f>IF(PM20=0,"",IFERROR(VLOOKUP(PI$22&amp;$C20,'FPL FIX2'!$Z$1:$AC$500,MATCH("HOME",'FPL FIX2'!$Z$1:$AC$1,0),0),"")&amp;IFERROR(VLOOKUP(PI$22&amp;$C20,'FPL FIX2'!$AA$1:$AB$500,MATCH("AWAY",'FPL FIX2'!$AA$1:$AB$1,0),0),""))</f>
        <v>bre</v>
      </c>
      <c r="PK20" t="str">
        <f t="shared" si="73"/>
        <v>A</v>
      </c>
      <c r="PM20">
        <v>1</v>
      </c>
      <c r="PO20" t="str">
        <f>IF(PS20=0,"",IFERROR(VLOOKUP(PO$22&amp;$C20,'FPL FIX2'!$Z$1:$AC$500,MATCH("HOME",'FPL FIX2'!$Z$1:$AC$1,0),0),"")&amp;IFERROR(VLOOKUP(PO$22&amp;$C20,'FPL FIX2'!$AA$1:$AB$500,MATCH("AWAY",'FPL FIX2'!$AA$1:$AB$1,0),0),""))</f>
        <v/>
      </c>
      <c r="PQ20" t="str">
        <f t="shared" si="74"/>
        <v/>
      </c>
      <c r="PS20">
        <v>1</v>
      </c>
      <c r="PU20" t="str">
        <f>IF(PY20=0,"",IFERROR(VLOOKUP(PU$22&amp;$C20,'FPL FIX2'!$Z$1:$AC$500,MATCH("HOME",'FPL FIX2'!$Z$1:$AC$1,0),0),"")&amp;IFERROR(VLOOKUP(PU$22&amp;$C20,'FPL FIX2'!$AA$1:$AB$500,MATCH("AWAY",'FPL FIX2'!$AA$1:$AB$1,0),0),""))</f>
        <v>LEE</v>
      </c>
      <c r="PW20" t="str">
        <f t="shared" si="75"/>
        <v>H</v>
      </c>
      <c r="PY20">
        <v>1</v>
      </c>
      <c r="QA20" t="str">
        <f>IF(QE20=0,"",IFERROR(VLOOKUP(QA$22&amp;$C20,'FPL FIX2'!$Z$1:$AC$500,MATCH("HOME",'FPL FIX2'!$Z$1:$AC$1,0),0),"")&amp;IFERROR(VLOOKUP(QA$22&amp;$C20,'FPL FIX2'!$AA$1:$AB$500,MATCH("AWAY",'FPL FIX2'!$AA$1:$AB$1,0),0),""))</f>
        <v/>
      </c>
      <c r="QC20" t="str">
        <f>IF(QA20="","",IF(EXACT(UPPER(QA20),QA20)=TRUE,"H","A"))</f>
        <v/>
      </c>
      <c r="QE20">
        <v>1</v>
      </c>
      <c r="QG20" t="str">
        <f>IF(QK20=0,"",IFERROR(VLOOKUP(QG$22&amp;$C20,'FPL FIX2'!$Z$1:$AC$500,MATCH("HOME",'FPL FIX2'!$Z$1:$AC$1,0),0),"")&amp;IFERROR(VLOOKUP(QG$22&amp;$C20,'FPL FIX2'!$AA$1:$AB$500,MATCH("AWAY",'FPL FIX2'!$AA$1:$AB$1,0),0),""))</f>
        <v>lei</v>
      </c>
      <c r="QI20" t="str">
        <f t="shared" si="77"/>
        <v>A</v>
      </c>
      <c r="QK20">
        <v>1</v>
      </c>
      <c r="QM20" t="str">
        <f>IF(QQ20=0,"",IFERROR(VLOOKUP(QM$22&amp;$C20,'FPL FIX2'!$Z$1:$AC$500,MATCH("HOME",'FPL FIX2'!$Z$1:$AC$1,0),0),"")&amp;IFERROR(VLOOKUP(QM$22&amp;$C20,'FPL FIX2'!$AA$1:$AB$500,MATCH("AWAY",'FPL FIX2'!$AA$1:$AB$1,0),0),""))</f>
        <v/>
      </c>
      <c r="QO20" t="str">
        <f t="shared" si="78"/>
        <v/>
      </c>
      <c r="QQ20">
        <v>1</v>
      </c>
    </row>
    <row r="21" spans="1:459" ht="17.25" thickBot="1" x14ac:dyDescent="0.35">
      <c r="A21" s="158">
        <f t="shared" si="0"/>
        <v>20</v>
      </c>
      <c r="B21" t="s">
        <v>57</v>
      </c>
      <c r="C21" t="str">
        <f t="shared" si="1"/>
        <v>WOL</v>
      </c>
      <c r="D21" s="12" t="str">
        <f t="shared" si="2"/>
        <v>wol</v>
      </c>
      <c r="E21" t="str">
        <f>IF(I21=0,"",IFERROR(VLOOKUP(E$22&amp;$C21,'FPL FIX2'!$Z$1:$AC$500,MATCH("HOME",'FPL FIX2'!$Z$1:$AC$1,0),0),"")&amp;IFERROR(VLOOKUP(E$22&amp;$C21,'FPL FIX2'!$AA$1:$AB$500,MATCH("AWAY",'FPL FIX2'!$AA$1:$AB$1,0),0),""))</f>
        <v>lee</v>
      </c>
      <c r="G21" t="str">
        <f t="shared" si="3"/>
        <v>A</v>
      </c>
      <c r="I21">
        <v>1</v>
      </c>
      <c r="K21" t="str">
        <f>IF(O21=0,"",IFERROR(VLOOKUP(K$22&amp;$C21,'FPL FIX2'!$Z$1:$AC$500,MATCH("HOME",'FPL FIX2'!$Z$1:$AC$1,0),0),"")&amp;IFERROR(VLOOKUP(K$22&amp;$C21,'FPL FIX2'!$AA$1:$AB$500,MATCH("AWAY",'FPL FIX2'!$AA$1:$AB$1,0),0),""))</f>
        <v/>
      </c>
      <c r="M21" t="str">
        <f t="shared" si="4"/>
        <v/>
      </c>
      <c r="O21">
        <v>1</v>
      </c>
      <c r="Q21" t="str">
        <f>IF(U21=0,"",IFERROR(VLOOKUP(Q$22&amp;$C21,'FPL FIX2'!$Z$1:$AC$500,MATCH("HOME",'FPL FIX2'!$Z$1:$AC$1,0),0),"")&amp;IFERROR(VLOOKUP(Q$22&amp;$C21,'FPL FIX2'!$AA$1:$AB$500,MATCH("AWAY",'FPL FIX2'!$AA$1:$AB$1,0),0),""))</f>
        <v>FUL</v>
      </c>
      <c r="S21" t="str">
        <f t="shared" si="5"/>
        <v>H</v>
      </c>
      <c r="U21">
        <v>1</v>
      </c>
      <c r="W21" t="str">
        <f>IF(AA21=0,"",IFERROR(VLOOKUP(W$22&amp;$C21,'FPL FIX2'!$Z$1:$AC$500,MATCH("HOME",'FPL FIX2'!$Z$1:$AC$1,0),0),"")&amp;IFERROR(VLOOKUP(W$22&amp;$C21,'FPL FIX2'!$AA$1:$AB$500,MATCH("AWAY",'FPL FIX2'!$AA$1:$AB$1,0),0),""))</f>
        <v/>
      </c>
      <c r="Y21" t="str">
        <f t="shared" si="6"/>
        <v/>
      </c>
      <c r="AA21">
        <v>1</v>
      </c>
      <c r="AC21" t="str">
        <f>IF(AG21=0,"",IFERROR(VLOOKUP(AC$22&amp;$C21,'FPL FIX2'!$Z$1:$AC$500,MATCH("HOME",'FPL FIX2'!$Z$1:$AC$1,0),0),"")&amp;IFERROR(VLOOKUP(AC$22&amp;$C21,'FPL FIX2'!$AA$1:$AB$500,MATCH("AWAY",'FPL FIX2'!$AA$1:$AB$1,0),0),""))</f>
        <v>tot</v>
      </c>
      <c r="AE21" t="str">
        <f t="shared" si="7"/>
        <v>A</v>
      </c>
      <c r="AG21">
        <v>1</v>
      </c>
      <c r="AI21" t="str">
        <f>IF(AM21=0,"",IFERROR(VLOOKUP(AI$22&amp;$C21,'FPL FIX2'!$Z$1:$AC$500,MATCH("HOME",'FPL FIX2'!$Z$1:$AC$1,0),0),"")&amp;IFERROR(VLOOKUP(AI$22&amp;$C21,'FPL FIX2'!$AA$1:$AB$500,MATCH("AWAY",'FPL FIX2'!$AA$1:$AB$1,0),0),""))</f>
        <v/>
      </c>
      <c r="AK21" t="str">
        <f t="shared" si="8"/>
        <v/>
      </c>
      <c r="AM21">
        <v>1</v>
      </c>
      <c r="AO21" t="str">
        <f>IF(AS21=0,"",IFERROR(VLOOKUP(AO$22&amp;$C21,'FPL FIX2'!$Z$1:$AC$500,MATCH("HOME",'FPL FIX2'!$Z$1:$AC$1,0),0),"")&amp;IFERROR(VLOOKUP(AO$22&amp;$C21,'FPL FIX2'!$AA$1:$AB$500,MATCH("AWAY",'FPL FIX2'!$AA$1:$AB$1,0),0),""))</f>
        <v>NEW</v>
      </c>
      <c r="AQ21" t="str">
        <f t="shared" si="9"/>
        <v>H</v>
      </c>
      <c r="AS21">
        <v>1</v>
      </c>
      <c r="AU21" t="str">
        <f>IF(AY21=0,"",IFERROR(VLOOKUP(AU$22&amp;$C21,'FPL FIX2'!$Z$1:$AC$500,MATCH("HOME",'FPL FIX2'!$Z$1:$AC$1,0),0),"")&amp;IFERROR(VLOOKUP(AU$22&amp;$C21,'FPL FIX2'!$AA$1:$AB$500,MATCH("AWAY",'FPL FIX2'!$AA$1:$AB$1,0),0),""))</f>
        <v/>
      </c>
      <c r="AW21" t="str">
        <f t="shared" si="10"/>
        <v/>
      </c>
      <c r="AY21">
        <v>1</v>
      </c>
      <c r="BA21" t="str">
        <f>IF(BE21=0,"",IFERROR(VLOOKUP(BA$22&amp;$C21,'FPL FIX2'!$Z$1:$AC$500,MATCH("HOME",'FPL FIX2'!$Z$1:$AC$1,0),0),"")&amp;IFERROR(VLOOKUP(BA$22&amp;$C21,'FPL FIX2'!$AA$1:$AB$500,MATCH("AWAY",'FPL FIX2'!$AA$1:$AB$1,0),0),""))</f>
        <v>bou</v>
      </c>
      <c r="BC21" t="str">
        <f t="shared" si="11"/>
        <v>A</v>
      </c>
      <c r="BE21">
        <v>1</v>
      </c>
      <c r="BG21" t="str">
        <f>IF(BK21=0,"",IFERROR(VLOOKUP(BG$22&amp;$C21,'FPL FIX2'!$Z$1:$AC$500,MATCH("HOME",'FPL FIX2'!$Z$1:$AC$1,0),0),"")&amp;IFERROR(VLOOKUP(BG$22&amp;$C21,'FPL FIX2'!$AA$1:$AB$500,MATCH("AWAY",'FPL FIX2'!$AA$1:$AB$1,0),0),""))</f>
        <v/>
      </c>
      <c r="BI21" t="str">
        <f t="shared" si="12"/>
        <v/>
      </c>
      <c r="BK21">
        <v>1</v>
      </c>
      <c r="BM21" t="str">
        <f>IF(BQ21=0,"",IFERROR(VLOOKUP(BM$22&amp;$C21,'FPL FIX2'!$Z$1:$AC$500,MATCH("HOME",'FPL FIX2'!$Z$1:$AC$1,0),0),"")&amp;IFERROR(VLOOKUP(BM$22&amp;$C21,'FPL FIX2'!$AA$1:$AB$500,MATCH("AWAY",'FPL FIX2'!$AA$1:$AB$1,0),0),""))</f>
        <v>SOU</v>
      </c>
      <c r="BO21" t="str">
        <f t="shared" si="13"/>
        <v>H</v>
      </c>
      <c r="BQ21">
        <v>1</v>
      </c>
      <c r="BS21" t="str">
        <f>IF(BW21=0,"",IFERROR(VLOOKUP(BS$22&amp;$C21,'FPL FIX2'!$Z$1:$AC$500,MATCH("HOME",'FPL FIX2'!$Z$1:$AC$1,0),0),"")&amp;IFERROR(VLOOKUP(BS$22&amp;$C21,'FPL FIX2'!$AA$1:$AB$500,MATCH("AWAY",'FPL FIX2'!$AA$1:$AB$1,0),0),""))</f>
        <v/>
      </c>
      <c r="BU21" t="str">
        <f t="shared" si="14"/>
        <v/>
      </c>
      <c r="BW21">
        <v>1</v>
      </c>
      <c r="BY21" t="str">
        <f>IF(CC21=0,"",IFERROR(VLOOKUP(BY$22&amp;$C21,'FPL FIX2'!$Z$1:$AC$500,MATCH("HOME",'FPL FIX2'!$Z$1:$AC$1,0),0),"")&amp;IFERROR(VLOOKUP(BY$22&amp;$C21,'FPL FIX2'!$AA$1:$AB$500,MATCH("AWAY",'FPL FIX2'!$AA$1:$AB$1,0),0),""))</f>
        <v/>
      </c>
      <c r="CA21" t="str">
        <f t="shared" si="15"/>
        <v/>
      </c>
      <c r="CC21">
        <v>1</v>
      </c>
      <c r="CE21" t="str">
        <f>IF(CI21=0,"",IFERROR(VLOOKUP(CE$22&amp;$C21,'FPL FIX2'!$Z$1:$AC$500,MATCH("HOME",'FPL FIX2'!$Z$1:$AC$1,0),0),"")&amp;IFERROR(VLOOKUP(CE$22&amp;$C21,'FPL FIX2'!$AA$1:$AB$500,MATCH("AWAY",'FPL FIX2'!$AA$1:$AB$1,0),0),""))</f>
        <v/>
      </c>
      <c r="CG21" t="str">
        <f t="shared" si="16"/>
        <v/>
      </c>
      <c r="CI21">
        <v>1</v>
      </c>
      <c r="CK21" t="str">
        <f>IF(CO21=0,"",IFERROR(VLOOKUP(CK$22&amp;$C21,'FPL FIX2'!$Z$1:$AC$500,MATCH("HOME",'FPL FIX2'!$Z$1:$AC$1,0),0),"")&amp;IFERROR(VLOOKUP(CK$22&amp;$C21,'FPL FIX2'!$AA$1:$AB$500,MATCH("AWAY",'FPL FIX2'!$AA$1:$AB$1,0),0),""))</f>
        <v>MCI</v>
      </c>
      <c r="CM21" t="str">
        <f t="shared" si="17"/>
        <v>H</v>
      </c>
      <c r="CO21">
        <v>1</v>
      </c>
      <c r="CQ21" t="str">
        <f>IF(CU21=0,"",IFERROR(VLOOKUP(CQ$22&amp;$C21,'FPL FIX2'!$Z$1:$AC$500,MATCH("HOME",'FPL FIX2'!$Z$1:$AC$1,0),0),"")&amp;IFERROR(VLOOKUP(CQ$22&amp;$C21,'FPL FIX2'!$AA$1:$AB$500,MATCH("AWAY",'FPL FIX2'!$AA$1:$AB$1,0),0),""))</f>
        <v/>
      </c>
      <c r="CS21" t="str">
        <f t="shared" si="18"/>
        <v/>
      </c>
      <c r="CU21">
        <v>1</v>
      </c>
      <c r="CW21" t="str">
        <f>IF(DA21=0,"",IFERROR(VLOOKUP(CW$22&amp;$C21,'FPL FIX2'!$Z$1:$AC$500,MATCH("HOME",'FPL FIX2'!$Z$1:$AC$1,0),0),"")&amp;IFERROR(VLOOKUP(CW$22&amp;$C21,'FPL FIX2'!$AA$1:$AB$500,MATCH("AWAY",'FPL FIX2'!$AA$1:$AB$1,0),0),""))</f>
        <v>whu</v>
      </c>
      <c r="CY21" t="str">
        <f t="shared" si="19"/>
        <v>A</v>
      </c>
      <c r="DA21">
        <v>1</v>
      </c>
      <c r="DC21" t="str">
        <f>IF(DG21=0,"",IFERROR(VLOOKUP(DC$22&amp;$C21,'FPL FIX2'!$Z$1:$AC$500,MATCH("HOME",'FPL FIX2'!$Z$1:$AC$1,0),0),"")&amp;IFERROR(VLOOKUP(DC$22&amp;$C21,'FPL FIX2'!$AA$1:$AB$500,MATCH("AWAY",'FPL FIX2'!$AA$1:$AB$1,0),0),""))</f>
        <v/>
      </c>
      <c r="DE21" t="str">
        <f t="shared" si="20"/>
        <v/>
      </c>
      <c r="DG21">
        <v>1</v>
      </c>
      <c r="DI21" t="str">
        <f>IF(DM21=0,"",IFERROR(VLOOKUP(DI$22&amp;$C21,'FPL FIX2'!$Z$1:$AC$500,MATCH("HOME",'FPL FIX2'!$Z$1:$AC$1,0),0),"")&amp;IFERROR(VLOOKUP(DI$22&amp;$C21,'FPL FIX2'!$AA$1:$AB$500,MATCH("AWAY",'FPL FIX2'!$AA$1:$AB$1,0),0),""))</f>
        <v>che</v>
      </c>
      <c r="DK21" t="str">
        <f t="shared" si="21"/>
        <v>A</v>
      </c>
      <c r="DM21">
        <v>1</v>
      </c>
      <c r="DO21" t="str">
        <f>IF(DS21=0,"",IFERROR(VLOOKUP(DO$22&amp;$C21,'FPL FIX2'!$Z$1:$AC$500,MATCH("HOME",'FPL FIX2'!$Z$1:$AC$1,0),0),"")&amp;IFERROR(VLOOKUP(DO$22&amp;$C21,'FPL FIX2'!$AA$1:$AB$500,MATCH("AWAY",'FPL FIX2'!$AA$1:$AB$1,0),0),""))</f>
        <v/>
      </c>
      <c r="DQ21" t="str">
        <f t="shared" si="22"/>
        <v/>
      </c>
      <c r="DS21">
        <v>1</v>
      </c>
      <c r="DU21" t="str">
        <f>IF(DY21=0,"",IFERROR(VLOOKUP(DU$22&amp;$C21,'FPL FIX2'!$Z$1:$AC$500,MATCH("HOME",'FPL FIX2'!$Z$1:$AC$1,0),0),"")&amp;IFERROR(VLOOKUP(DU$22&amp;$C21,'FPL FIX2'!$AA$1:$AB$500,MATCH("AWAY",'FPL FIX2'!$AA$1:$AB$1,0),0),""))</f>
        <v>NFO</v>
      </c>
      <c r="DW21" t="str">
        <f t="shared" si="23"/>
        <v>H</v>
      </c>
      <c r="DY21">
        <v>1</v>
      </c>
      <c r="EA21" t="str">
        <f>IF(EE21=0,"",IFERROR(VLOOKUP(EA$22&amp;$C21,'FPL FIX2'!$Z$1:$AC$500,MATCH("HOME",'FPL FIX2'!$Z$1:$AC$1,0),0),"")&amp;IFERROR(VLOOKUP(EA$22&amp;$C21,'FPL FIX2'!$AA$1:$AB$500,MATCH("AWAY",'FPL FIX2'!$AA$1:$AB$1,0),0),""))</f>
        <v/>
      </c>
      <c r="EC21" t="str">
        <f t="shared" si="24"/>
        <v/>
      </c>
      <c r="EE21">
        <v>1</v>
      </c>
      <c r="EG21" t="str">
        <f>IF(EK21=0,"",IFERROR(VLOOKUP(EG$22&amp;$C21,'FPL FIX2'!$Z$1:$AC$500,MATCH("HOME",'FPL FIX2'!$Z$1:$AC$1,0),0),"")&amp;IFERROR(VLOOKUP(EG$22&amp;$C21,'FPL FIX2'!$AA$1:$AB$500,MATCH("AWAY",'FPL FIX2'!$AA$1:$AB$1,0),0),""))</f>
        <v>cry</v>
      </c>
      <c r="EI21" t="str">
        <f t="shared" si="25"/>
        <v>A</v>
      </c>
      <c r="EK21">
        <v>1</v>
      </c>
      <c r="EM21" t="str">
        <f>IF(EQ21=0,"",IFERROR(VLOOKUP(EM$22&amp;$C21,'FPL FIX2'!$Z$1:$AC$500,MATCH("HOME",'FPL FIX2'!$Z$1:$AC$1,0),0),"")&amp;IFERROR(VLOOKUP(EM$22&amp;$C21,'FPL FIX2'!$AA$1:$AB$500,MATCH("AWAY",'FPL FIX2'!$AA$1:$AB$1,0),0),""))</f>
        <v/>
      </c>
      <c r="EO21" t="str">
        <f t="shared" si="26"/>
        <v/>
      </c>
      <c r="EQ21">
        <v>1</v>
      </c>
      <c r="ES21" t="str">
        <f>IF(EW21=0,"",IFERROR(VLOOKUP(ES$22&amp;$C21,'FPL FIX2'!$Z$1:$AC$500,MATCH("HOME",'FPL FIX2'!$Z$1:$AC$1,0),0),"")&amp;IFERROR(VLOOKUP(ES$22&amp;$C21,'FPL FIX2'!$AA$1:$AB$500,MATCH("AWAY",'FPL FIX2'!$AA$1:$AB$1,0),0),""))</f>
        <v>LEI</v>
      </c>
      <c r="EU21" t="str">
        <f t="shared" si="27"/>
        <v>H</v>
      </c>
      <c r="EW21">
        <v>1</v>
      </c>
      <c r="EY21" t="str">
        <f>IF(FC21=0,"",IFERROR(VLOOKUP(EY$22&amp;$C21,'FPL FIX2'!$Z$1:$AC$500,MATCH("HOME",'FPL FIX2'!$Z$1:$AC$1,0),0),"")&amp;IFERROR(VLOOKUP(EY$22&amp;$C21,'FPL FIX2'!$AA$1:$AB$500,MATCH("AWAY",'FPL FIX2'!$AA$1:$AB$1,0),0),""))</f>
        <v/>
      </c>
      <c r="FA21" t="str">
        <f t="shared" si="28"/>
        <v/>
      </c>
      <c r="FC21">
        <v>1</v>
      </c>
      <c r="FE21" t="str">
        <f>IF(FI21=0,"",IFERROR(VLOOKUP(FE$22&amp;$C21,'FPL FIX2'!$Z$1:$AC$500,MATCH("HOME",'FPL FIX2'!$Z$1:$AC$1,0),0),"")&amp;IFERROR(VLOOKUP(FE$22&amp;$C21,'FPL FIX2'!$AA$1:$AB$500,MATCH("AWAY",'FPL FIX2'!$AA$1:$AB$1,0),0),""))</f>
        <v>bre</v>
      </c>
      <c r="FG21" t="str">
        <f t="shared" si="29"/>
        <v>A</v>
      </c>
      <c r="FI21">
        <v>1</v>
      </c>
      <c r="FK21" t="str">
        <f>IF(FO21=0,"",IFERROR(VLOOKUP(FK$22&amp;$C21,'FPL FIX2'!$Z$1:$AC$500,MATCH("HOME",'FPL FIX2'!$Z$1:$AC$1,0),0),"")&amp;IFERROR(VLOOKUP(FK$22&amp;$C21,'FPL FIX2'!$AA$1:$AB$500,MATCH("AWAY",'FPL FIX2'!$AA$1:$AB$1,0),0),""))</f>
        <v/>
      </c>
      <c r="FM21" t="str">
        <f t="shared" si="30"/>
        <v/>
      </c>
      <c r="FO21">
        <v>1</v>
      </c>
      <c r="FQ21" t="str">
        <f>IF(FU21=0,"",IFERROR(VLOOKUP(FQ$22&amp;$C21,'FPL FIX2'!$Z$1:$AC$500,MATCH("HOME",'FPL FIX2'!$Z$1:$AC$1,0),0),"")&amp;IFERROR(VLOOKUP(FQ$22&amp;$C21,'FPL FIX2'!$AA$1:$AB$500,MATCH("AWAY",'FPL FIX2'!$AA$1:$AB$1,0),0),""))</f>
        <v>BHA</v>
      </c>
      <c r="FS21" t="str">
        <f t="shared" si="31"/>
        <v>H</v>
      </c>
      <c r="FU21">
        <v>1</v>
      </c>
      <c r="FW21" t="str">
        <f>IF(GA21=0,"",IFERROR(VLOOKUP(FW$22&amp;$C21,'FPL FIX2'!$Z$1:$AC$500,MATCH("HOME",'FPL FIX2'!$Z$1:$AC$1,0),0),"")&amp;IFERROR(VLOOKUP(FW$22&amp;$C21,'FPL FIX2'!$AA$1:$AB$500,MATCH("AWAY",'FPL FIX2'!$AA$1:$AB$1,0),0),""))</f>
        <v/>
      </c>
      <c r="FY21" t="str">
        <f t="shared" si="32"/>
        <v/>
      </c>
      <c r="GA21">
        <v>1</v>
      </c>
      <c r="GC21" t="str">
        <f>IF(GG21=0,"",IFERROR(VLOOKUP(GC$22&amp;$C21,'FPL FIX2'!$Z$1:$AC$500,MATCH("HOME",'FPL FIX2'!$Z$1:$AC$1,0),0),"")&amp;IFERROR(VLOOKUP(GC$22&amp;$C21,'FPL FIX2'!$AA$1:$AB$500,MATCH("AWAY",'FPL FIX2'!$AA$1:$AB$1,0),0),""))</f>
        <v>ARS</v>
      </c>
      <c r="GE21" t="str">
        <f t="shared" si="33"/>
        <v>H</v>
      </c>
      <c r="GG21">
        <v>1</v>
      </c>
      <c r="GI21" t="str">
        <f>IF(GM21=0,"",IFERROR(VLOOKUP(GI$22&amp;$C21,'FPL FIX2'!$Z$1:$AC$500,MATCH("HOME",'FPL FIX2'!$Z$1:$AC$1,0),0),"")&amp;IFERROR(VLOOKUP(GI$22&amp;$C21,'FPL FIX2'!$AA$1:$AB$500,MATCH("AWAY",'FPL FIX2'!$AA$1:$AB$1,0),0),""))</f>
        <v/>
      </c>
      <c r="GK21" t="str">
        <f t="shared" si="34"/>
        <v/>
      </c>
      <c r="GM21">
        <v>1</v>
      </c>
      <c r="GO21" t="str">
        <f>IF(GS21=0,"",IFERROR(VLOOKUP(GO$22&amp;$C21,'FPL FIX2'!$Z$1:$AC$500,MATCH("HOME",'FPL FIX2'!$Z$1:$AC$1,0),0),"")&amp;IFERROR(VLOOKUP(GO$22&amp;$C21,'FPL FIX2'!$AA$1:$AB$500,MATCH("AWAY",'FPL FIX2'!$AA$1:$AB$1,0),0),""))</f>
        <v>eve</v>
      </c>
      <c r="GQ21" t="str">
        <f t="shared" si="35"/>
        <v>A</v>
      </c>
      <c r="GS21">
        <v>1</v>
      </c>
      <c r="GU21" t="str">
        <f>IF(GY21=0,"",IFERROR(VLOOKUP(GU$22&amp;$C21,'FPL FIX2'!$Z$1:$AC$500,MATCH("HOME",'FPL FIX2'!$Z$1:$AC$1,0),0),"")&amp;IFERROR(VLOOKUP(GU$22&amp;$C21,'FPL FIX2'!$AA$1:$AB$500,MATCH("AWAY",'FPL FIX2'!$AA$1:$AB$1,0),0),""))</f>
        <v/>
      </c>
      <c r="GW21" t="str">
        <f t="shared" si="36"/>
        <v/>
      </c>
      <c r="GY21">
        <v>1</v>
      </c>
      <c r="HA21" t="str">
        <f>IF(HE21=0,"",IFERROR(VLOOKUP(HA$22&amp;$C21,'FPL FIX2'!$Z$1:$AC$500,MATCH("HOME",'FPL FIX2'!$Z$1:$AC$1,0),0),"")&amp;IFERROR(VLOOKUP(HA$22&amp;$C21,'FPL FIX2'!$AA$1:$AB$500,MATCH("AWAY",'FPL FIX2'!$AA$1:$AB$1,0),0),""))</f>
        <v>MUN</v>
      </c>
      <c r="HC21" t="str">
        <f t="shared" si="37"/>
        <v>H</v>
      </c>
      <c r="HE21">
        <v>1</v>
      </c>
      <c r="HG21" t="str">
        <f>IF(HK21=0,"",IFERROR(VLOOKUP(HG$22&amp;$C21,'FPL FIX2'!$Z$1:$AC$500,MATCH("HOME",'FPL FIX2'!$Z$1:$AC$1,0),0),"")&amp;IFERROR(VLOOKUP(HG$22&amp;$C21,'FPL FIX2'!$AA$1:$AB$500,MATCH("AWAY",'FPL FIX2'!$AA$1:$AB$1,0),0),""))</f>
        <v/>
      </c>
      <c r="HI21" t="str">
        <f t="shared" si="38"/>
        <v/>
      </c>
      <c r="HK21">
        <v>1</v>
      </c>
      <c r="HM21" t="str">
        <f>IF(HQ21=0,"",IFERROR(VLOOKUP(HM$22&amp;$C21,'FPL FIX2'!$Z$1:$AC$500,MATCH("HOME",'FPL FIX2'!$Z$1:$AC$1,0),0),"")&amp;IFERROR(VLOOKUP(HM$22&amp;$C21,'FPL FIX2'!$AA$1:$AB$500,MATCH("AWAY",'FPL FIX2'!$AA$1:$AB$1,0),0),""))</f>
        <v>avl</v>
      </c>
      <c r="HO21" t="str">
        <f t="shared" si="39"/>
        <v>A</v>
      </c>
      <c r="HQ21">
        <v>1</v>
      </c>
      <c r="HS21" t="str">
        <f>IF(HW21=0,"",IFERROR(VLOOKUP(HS$22&amp;$C21,'FPL FIX2'!$Z$1:$AC$500,MATCH("HOME",'FPL FIX2'!$Z$1:$AC$1,0),0),"")&amp;IFERROR(VLOOKUP(HS$22&amp;$C21,'FPL FIX2'!$AA$1:$AB$500,MATCH("AWAY",'FPL FIX2'!$AA$1:$AB$1,0),0),""))</f>
        <v/>
      </c>
      <c r="HU21" t="str">
        <f t="shared" si="40"/>
        <v/>
      </c>
      <c r="HW21">
        <v>1</v>
      </c>
      <c r="HY21" t="str">
        <f>IF(IC21=0,"",IFERROR(VLOOKUP(HY$22&amp;$C21,'FPL FIX2'!$Z$1:$AC$500,MATCH("HOME",'FPL FIX2'!$Z$1:$AC$1,0),0),"")&amp;IFERROR(VLOOKUP(HY$22&amp;$C21,'FPL FIX2'!$AA$1:$AB$500,MATCH("AWAY",'FPL FIX2'!$AA$1:$AB$1,0),0),""))</f>
        <v>WHU</v>
      </c>
      <c r="IA21" t="str">
        <f t="shared" si="41"/>
        <v>H</v>
      </c>
      <c r="IC21">
        <v>1</v>
      </c>
      <c r="IE21" t="str">
        <f>IF(II21=0,"",IFERROR(VLOOKUP(IE$22&amp;$C21,'FPL FIX2'!$Z$1:$AC$500,MATCH("HOME",'FPL FIX2'!$Z$1:$AC$1,0),0),"")&amp;IFERROR(VLOOKUP(IE$22&amp;$C21,'FPL FIX2'!$AA$1:$AB$500,MATCH("AWAY",'FPL FIX2'!$AA$1:$AB$1,0),0),""))</f>
        <v/>
      </c>
      <c r="IG21" t="str">
        <f t="shared" si="42"/>
        <v/>
      </c>
      <c r="II21">
        <v>1</v>
      </c>
      <c r="IK21" t="str">
        <f>IF(IO21=0,"",IFERROR(VLOOKUP(IK$22&amp;$C21,'FPL FIX2'!$Z$1:$AC$500,MATCH("HOME",'FPL FIX2'!$Z$1:$AC$1,0),0),"")&amp;IFERROR(VLOOKUP(IK$22&amp;$C21,'FPL FIX2'!$AA$1:$AB$500,MATCH("AWAY",'FPL FIX2'!$AA$1:$AB$1,0),0),""))</f>
        <v>mci</v>
      </c>
      <c r="IM21" t="str">
        <f t="shared" si="43"/>
        <v>A</v>
      </c>
      <c r="IO21">
        <v>1</v>
      </c>
      <c r="IQ21" t="str">
        <f>IF(IU21=0,"",IFERROR(VLOOKUP(IQ$22&amp;$C21,'FPL FIX2'!$Z$1:$AC$500,MATCH("HOME",'FPL FIX2'!$Z$1:$AC$1,0),0),"")&amp;IFERROR(VLOOKUP(IQ$22&amp;$C21,'FPL FIX2'!$AA$1:$AB$500,MATCH("AWAY",'FPL FIX2'!$AA$1:$AB$1,0),0),""))</f>
        <v/>
      </c>
      <c r="IS21" t="str">
        <f t="shared" si="44"/>
        <v/>
      </c>
      <c r="IU21">
        <v>1</v>
      </c>
      <c r="IW21" t="str">
        <f>IF(JA21=0,"",IFERROR(VLOOKUP(IW$22&amp;$C21,'FPL FIX2'!$Z$1:$AC$500,MATCH("HOME",'FPL FIX2'!$Z$1:$AC$1,0),0),"")&amp;IFERROR(VLOOKUP(IW$22&amp;$C21,'FPL FIX2'!$AA$1:$AB$500,MATCH("AWAY",'FPL FIX2'!$AA$1:$AB$1,0),0),""))</f>
        <v>LIV</v>
      </c>
      <c r="IY21" t="str">
        <f t="shared" si="45"/>
        <v>H</v>
      </c>
      <c r="JA21">
        <v>1</v>
      </c>
      <c r="JC21" t="str">
        <f>IF(JG21=0,"",IFERROR(VLOOKUP(JC$22&amp;$C21,'FPL FIX2'!$Z$1:$AC$500,MATCH("HOME",'FPL FIX2'!$Z$1:$AC$1,0),0),"")&amp;IFERROR(VLOOKUP(JC$22&amp;$C21,'FPL FIX2'!$AA$1:$AB$500,MATCH("AWAY",'FPL FIX2'!$AA$1:$AB$1,0),0),""))</f>
        <v/>
      </c>
      <c r="JE21" t="str">
        <f t="shared" si="46"/>
        <v/>
      </c>
      <c r="JG21">
        <v>1</v>
      </c>
      <c r="JI21" t="str">
        <f>IF(JM21=0,"",IFERROR(VLOOKUP(JI$22&amp;$C21,'FPL FIX2'!$Z$1:$AC$500,MATCH("HOME",'FPL FIX2'!$Z$1:$AC$1,0),0),"")&amp;IFERROR(VLOOKUP(JI$22&amp;$C21,'FPL FIX2'!$AA$1:$AB$500,MATCH("AWAY",'FPL FIX2'!$AA$1:$AB$1,0),0),""))</f>
        <v>sou</v>
      </c>
      <c r="JK21" t="str">
        <f t="shared" si="47"/>
        <v>A</v>
      </c>
      <c r="JM21">
        <v>1</v>
      </c>
      <c r="JO21" t="str">
        <f>IF(JS21=0,"",IFERROR(VLOOKUP(JO$22&amp;$C21,'FPL FIX2'!$Z$1:$AC$500,MATCH("HOME",'FPL FIX2'!$Z$1:$AC$1,0),0),"")&amp;IFERROR(VLOOKUP(JO$22&amp;$C21,'FPL FIX2'!$AA$1:$AB$500,MATCH("AWAY",'FPL FIX2'!$AA$1:$AB$1,0),0),""))</f>
        <v/>
      </c>
      <c r="JQ21" t="str">
        <f t="shared" si="48"/>
        <v/>
      </c>
      <c r="JS21">
        <v>1</v>
      </c>
      <c r="JU21" t="str">
        <f>IF(JY21=0,"",IFERROR(VLOOKUP(JU$22&amp;$C21,'FPL FIX2'!$Z$1:$AC$500,MATCH("HOME",'FPL FIX2'!$Z$1:$AC$1,0),0),"")&amp;IFERROR(VLOOKUP(JU$22&amp;$C21,'FPL FIX2'!$AA$1:$AB$500,MATCH("AWAY",'FPL FIX2'!$AA$1:$AB$1,0),0),""))</f>
        <v>BOU</v>
      </c>
      <c r="JW21" t="str">
        <f t="shared" si="49"/>
        <v>H</v>
      </c>
      <c r="JY21">
        <v>1</v>
      </c>
      <c r="KA21" t="str">
        <f>IF(KE21=0,"",IFERROR(VLOOKUP(KA$22&amp;$C21,'FPL FIX2'!$Z$1:$AC$500,MATCH("HOME",'FPL FIX2'!$Z$1:$AC$1,0),0),"")&amp;IFERROR(VLOOKUP(KA$22&amp;$C21,'FPL FIX2'!$AA$1:$AB$500,MATCH("AWAY",'FPL FIX2'!$AA$1:$AB$1,0),0),""))</f>
        <v/>
      </c>
      <c r="KC21" t="str">
        <f t="shared" si="50"/>
        <v/>
      </c>
      <c r="KE21">
        <v>1</v>
      </c>
      <c r="KG21" t="str">
        <f>IF(KK21=0,"",IFERROR(VLOOKUP(KG$22&amp;$C21,'FPL FIX2'!$Z$1:$AC$500,MATCH("HOME",'FPL FIX2'!$Z$1:$AC$1,0),0),"")&amp;IFERROR(VLOOKUP(KG$22&amp;$C21,'FPL FIX2'!$AA$1:$AB$500,MATCH("AWAY",'FPL FIX2'!$AA$1:$AB$1,0),0),""))</f>
        <v>ful</v>
      </c>
      <c r="KI21" t="str">
        <f t="shared" si="51"/>
        <v>A</v>
      </c>
      <c r="KK21">
        <v>1</v>
      </c>
      <c r="KM21" t="str">
        <f>IF(KQ21=0,"",IFERROR(VLOOKUP(KM$22&amp;$C21,'FPL FIX2'!$Z$1:$AC$500,MATCH("HOME",'FPL FIX2'!$Z$1:$AC$1,0),0),"")&amp;IFERROR(VLOOKUP(KM$22&amp;$C21,'FPL FIX2'!$AA$1:$AB$500,MATCH("AWAY",'FPL FIX2'!$AA$1:$AB$1,0),0),""))</f>
        <v>liv</v>
      </c>
      <c r="KO21" t="str">
        <f t="shared" si="52"/>
        <v>A</v>
      </c>
      <c r="KQ21">
        <v>1</v>
      </c>
      <c r="KS21" t="str">
        <f>IF(KW21=0,"",IFERROR(VLOOKUP(KS$22&amp;$C21,'FPL FIX2'!$Z$1:$AC$500,MATCH("HOME",'FPL FIX2'!$Z$1:$AC$1,0),0),"")&amp;IFERROR(VLOOKUP(KS$22&amp;$C21,'FPL FIX2'!$AA$1:$AB$500,MATCH("AWAY",'FPL FIX2'!$AA$1:$AB$1,0),0),""))</f>
        <v>TOT</v>
      </c>
      <c r="KU21" t="str">
        <f t="shared" si="53"/>
        <v>H</v>
      </c>
      <c r="KW21">
        <v>1</v>
      </c>
      <c r="KY21" t="str">
        <f>IF(LC21=0,"",IFERROR(VLOOKUP(KY$22&amp;$C21,'FPL FIX2'!$Z$1:$AC$500,MATCH("HOME",'FPL FIX2'!$Z$1:$AC$1,0),0),"")&amp;IFERROR(VLOOKUP(KY$22&amp;$C21,'FPL FIX2'!$AA$1:$AB$500,MATCH("AWAY",'FPL FIX2'!$AA$1:$AB$1,0),0),""))</f>
        <v/>
      </c>
      <c r="LA21" t="str">
        <f t="shared" si="54"/>
        <v/>
      </c>
      <c r="LC21">
        <v>1</v>
      </c>
      <c r="LE21" t="str">
        <f>IF(LI21=0,"",IFERROR(VLOOKUP(LE$22&amp;$C21,'FPL FIX2'!$Z$1:$AC$500,MATCH("HOME",'FPL FIX2'!$Z$1:$AC$1,0),0),"")&amp;IFERROR(VLOOKUP(LE$22&amp;$C21,'FPL FIX2'!$AA$1:$AB$500,MATCH("AWAY",'FPL FIX2'!$AA$1:$AB$1,0),0),""))</f>
        <v>new</v>
      </c>
      <c r="LG21" t="str">
        <f t="shared" si="55"/>
        <v>A</v>
      </c>
      <c r="LI21">
        <v>1</v>
      </c>
      <c r="LK21" t="str">
        <f>IF(LO21=0,"",IFERROR(VLOOKUP(LK$22&amp;$C21,'FPL FIX2'!$Z$1:$AC$500,MATCH("HOME",'FPL FIX2'!$Z$1:$AC$1,0),0),"")&amp;IFERROR(VLOOKUP(LK$22&amp;$C21,'FPL FIX2'!$AA$1:$AB$500,MATCH("AWAY",'FPL FIX2'!$AA$1:$AB$1,0),0),""))</f>
        <v/>
      </c>
      <c r="LM21" t="str">
        <f t="shared" si="56"/>
        <v/>
      </c>
      <c r="LO21">
        <v>1</v>
      </c>
      <c r="LQ21" t="str">
        <f>IF(LU21=0,"",IFERROR(VLOOKUP(LQ$22&amp;$C21,'FPL FIX2'!$Z$1:$AC$500,MATCH("HOME",'FPL FIX2'!$Z$1:$AC$1,0),0),"")&amp;IFERROR(VLOOKUP(LQ$22&amp;$C21,'FPL FIX2'!$AA$1:$AB$500,MATCH("AWAY",'FPL FIX2'!$AA$1:$AB$1,0),0),""))</f>
        <v>LEE</v>
      </c>
      <c r="LS21" t="str">
        <f t="shared" si="57"/>
        <v>H</v>
      </c>
      <c r="LU21">
        <v>1</v>
      </c>
      <c r="LW21" t="str">
        <f>IF(MA21=0,"",IFERROR(VLOOKUP(LW$22&amp;$C21,'FPL FIX2'!$Z$1:$AC$500,MATCH("HOME",'FPL FIX2'!$Z$1:$AC$1,0),0),"")&amp;IFERROR(VLOOKUP(LW$22&amp;$C21,'FPL FIX2'!$AA$1:$AB$500,MATCH("AWAY",'FPL FIX2'!$AA$1:$AB$1,0),0),""))</f>
        <v/>
      </c>
      <c r="LY21" t="str">
        <f t="shared" si="58"/>
        <v/>
      </c>
      <c r="MA21">
        <v>1</v>
      </c>
      <c r="MC21" t="str">
        <f>IF(MG21=0,"",IFERROR(VLOOKUP(MC$22&amp;$C21,'FPL FIX2'!$Z$1:$AC$500,MATCH("HOME",'FPL FIX2'!$Z$1:$AC$1,0),0),"")&amp;IFERROR(VLOOKUP(MC$22&amp;$C21,'FPL FIX2'!$AA$1:$AB$500,MATCH("AWAY",'FPL FIX2'!$AA$1:$AB$1,0),0),""))</f>
        <v>nfo</v>
      </c>
      <c r="ME21" t="str">
        <f t="shared" si="59"/>
        <v>A</v>
      </c>
      <c r="MG21">
        <v>1</v>
      </c>
      <c r="MI21" t="str">
        <f>IF(MM21=0,"",IFERROR(VLOOKUP(MI$22&amp;$C21,'FPL FIX2'!$Z$1:$AC$500,MATCH("HOME",'FPL FIX2'!$Z$1:$AC$1,0),0),"")&amp;IFERROR(VLOOKUP(MI$22&amp;$C21,'FPL FIX2'!$AA$1:$AB$500,MATCH("AWAY",'FPL FIX2'!$AA$1:$AB$1,0),0),""))</f>
        <v/>
      </c>
      <c r="MK21" t="str">
        <f t="shared" si="60"/>
        <v/>
      </c>
      <c r="MM21">
        <v>1</v>
      </c>
      <c r="MO21" t="str">
        <f>IF(MS21=0,"",IFERROR(VLOOKUP(MO$22&amp;$C21,'FPL FIX2'!$Z$1:$AC$500,MATCH("HOME",'FPL FIX2'!$Z$1:$AC$1,0),0),"")&amp;IFERROR(VLOOKUP(MO$22&amp;$C21,'FPL FIX2'!$AA$1:$AB$500,MATCH("AWAY",'FPL FIX2'!$AA$1:$AB$1,0),0),""))</f>
        <v>CHE</v>
      </c>
      <c r="MQ21" t="str">
        <f t="shared" si="61"/>
        <v>H</v>
      </c>
      <c r="MS21">
        <v>1</v>
      </c>
      <c r="MU21" t="str">
        <f>IF(MY21=0,"",IFERROR(VLOOKUP(MU$22&amp;$C21,'FPL FIX2'!$Z$1:$AC$500,MATCH("HOME",'FPL FIX2'!$Z$1:$AC$1,0),0),"")&amp;IFERROR(VLOOKUP(MU$22&amp;$C21,'FPL FIX2'!$AA$1:$AB$500,MATCH("AWAY",'FPL FIX2'!$AA$1:$AB$1,0),0),""))</f>
        <v/>
      </c>
      <c r="MW21" t="str">
        <f t="shared" si="62"/>
        <v/>
      </c>
      <c r="MY21">
        <v>1</v>
      </c>
      <c r="NA21" t="str">
        <f>IF(NE21=0,"",IFERROR(VLOOKUP(NA$22&amp;$C21,'FPL FIX2'!$Z$1:$AC$500,MATCH("HOME",'FPL FIX2'!$Z$1:$AC$1,0),0),"")&amp;IFERROR(VLOOKUP(NA$22&amp;$C21,'FPL FIX2'!$AA$1:$AB$500,MATCH("AWAY",'FPL FIX2'!$AA$1:$AB$1,0),0),""))</f>
        <v>BRE</v>
      </c>
      <c r="NC21" t="str">
        <f t="shared" si="63"/>
        <v>H</v>
      </c>
      <c r="NE21">
        <v>1</v>
      </c>
      <c r="NG21" t="str">
        <f>IF(NK21=0,"",IFERROR(VLOOKUP(NG$22&amp;$C21,'FPL FIX2'!$Z$1:$AC$500,MATCH("HOME",'FPL FIX2'!$Z$1:$AC$1,0),0),"")&amp;IFERROR(VLOOKUP(NG$22&amp;$C21,'FPL FIX2'!$AA$1:$AB$500,MATCH("AWAY",'FPL FIX2'!$AA$1:$AB$1,0),0),""))</f>
        <v/>
      </c>
      <c r="NI21" t="str">
        <f t="shared" si="64"/>
        <v/>
      </c>
      <c r="NK21">
        <v>1</v>
      </c>
      <c r="NM21" t="str">
        <f>IF(NQ21=0,"",IFERROR(VLOOKUP(NM$22&amp;$C21,'FPL FIX2'!$Z$1:$AC$500,MATCH("HOME",'FPL FIX2'!$Z$1:$AC$1,0),0),"")&amp;IFERROR(VLOOKUP(NM$22&amp;$C21,'FPL FIX2'!$AA$1:$AB$500,MATCH("AWAY",'FPL FIX2'!$AA$1:$AB$1,0),0),""))</f>
        <v>lei</v>
      </c>
      <c r="NO21" t="str">
        <f t="shared" si="65"/>
        <v>A</v>
      </c>
      <c r="NQ21">
        <v>1</v>
      </c>
      <c r="NS21" t="str">
        <f>IF(NW21=0,"",IFERROR(VLOOKUP(NS$22&amp;$C21,'FPL FIX2'!$Z$1:$AC$500,MATCH("HOME",'FPL FIX2'!$Z$1:$AC$1,0),0),"")&amp;IFERROR(VLOOKUP(NS$22&amp;$C21,'FPL FIX2'!$AA$1:$AB$500,MATCH("AWAY",'FPL FIX2'!$AA$1:$AB$1,0),0),""))</f>
        <v/>
      </c>
      <c r="NU21" t="str">
        <f t="shared" si="66"/>
        <v/>
      </c>
      <c r="NW21">
        <v>1</v>
      </c>
      <c r="NY21" t="str">
        <f>IF(OC21=0,"",IFERROR(VLOOKUP(NY$22&amp;$C21,'FPL FIX2'!$Z$1:$AC$500,MATCH("HOME",'FPL FIX2'!$Z$1:$AC$1,0),0),"")&amp;IFERROR(VLOOKUP(NY$22&amp;$C21,'FPL FIX2'!$AA$1:$AB$500,MATCH("AWAY",'FPL FIX2'!$AA$1:$AB$1,0),0),""))</f>
        <v>CRY</v>
      </c>
      <c r="OA21" t="str">
        <f t="shared" si="67"/>
        <v>H</v>
      </c>
      <c r="OC21">
        <v>1</v>
      </c>
      <c r="OE21" t="str">
        <f>IF(OI21=0,"",IFERROR(VLOOKUP(OE$22&amp;$C21,'FPL FIX2'!$Z$1:$AC$500,MATCH("HOME",'FPL FIX2'!$Z$1:$AC$1,0),0),"")&amp;IFERROR(VLOOKUP(OE$22&amp;$C21,'FPL FIX2'!$AA$1:$AB$500,MATCH("AWAY",'FPL FIX2'!$AA$1:$AB$1,0),0),""))</f>
        <v/>
      </c>
      <c r="OG21" t="str">
        <f t="shared" si="68"/>
        <v/>
      </c>
      <c r="OI21">
        <v>1</v>
      </c>
      <c r="OK21" t="str">
        <f>IF(OO21=0,"",IFERROR(VLOOKUP(OK$22&amp;$C21,'FPL FIX2'!$Z$1:$AC$500,MATCH("HOME",'FPL FIX2'!$Z$1:$AC$1,0),0),"")&amp;IFERROR(VLOOKUP(OK$22&amp;$C21,'FPL FIX2'!$AA$1:$AB$500,MATCH("AWAY",'FPL FIX2'!$AA$1:$AB$1,0),0),""))</f>
        <v>bha</v>
      </c>
      <c r="OM21" t="str">
        <f t="shared" si="69"/>
        <v>A</v>
      </c>
      <c r="OO21">
        <v>1</v>
      </c>
      <c r="OQ21" t="str">
        <f>IF(OU21=0,"",IFERROR(VLOOKUP(OQ$22&amp;$C21,'FPL FIX2'!$Z$1:$AC$500,MATCH("HOME",'FPL FIX2'!$Z$1:$AC$1,0),0),"")&amp;IFERROR(VLOOKUP(OQ$22&amp;$C21,'FPL FIX2'!$AA$1:$AB$500,MATCH("AWAY",'FPL FIX2'!$AA$1:$AB$1,0),0),""))</f>
        <v/>
      </c>
      <c r="OS21" t="str">
        <f t="shared" si="70"/>
        <v/>
      </c>
      <c r="OU21">
        <v>1</v>
      </c>
      <c r="OW21" t="str">
        <f>IF(PA21=0,"",IFERROR(VLOOKUP(OW$22&amp;$C21,'FPL FIX2'!$Z$1:$AC$500,MATCH("HOME",'FPL FIX2'!$Z$1:$AC$1,0),0),"")&amp;IFERROR(VLOOKUP(OW$22&amp;$C21,'FPL FIX2'!$AA$1:$AB$500,MATCH("AWAY",'FPL FIX2'!$AA$1:$AB$1,0),0),""))</f>
        <v>AVL</v>
      </c>
      <c r="OY21" t="str">
        <f t="shared" si="71"/>
        <v>H</v>
      </c>
      <c r="PA21">
        <v>1</v>
      </c>
      <c r="PC21" t="str">
        <f>IF(PG21=0,"",IFERROR(VLOOKUP(PC$22&amp;$C21,'FPL FIX2'!$Z$1:$AC$500,MATCH("HOME",'FPL FIX2'!$Z$1:$AC$1,0),0),"")&amp;IFERROR(VLOOKUP(PC$22&amp;$C21,'FPL FIX2'!$AA$1:$AB$500,MATCH("AWAY",'FPL FIX2'!$AA$1:$AB$1,0),0),""))</f>
        <v/>
      </c>
      <c r="PE21" t="str">
        <f t="shared" si="72"/>
        <v/>
      </c>
      <c r="PG21">
        <v>1</v>
      </c>
      <c r="PI21" t="str">
        <f>IF(PM21=0,"",IFERROR(VLOOKUP(PI$22&amp;$C21,'FPL FIX2'!$Z$1:$AC$500,MATCH("HOME",'FPL FIX2'!$Z$1:$AC$1,0),0),"")&amp;IFERROR(VLOOKUP(PI$22&amp;$C21,'FPL FIX2'!$AA$1:$AB$500,MATCH("AWAY",'FPL FIX2'!$AA$1:$AB$1,0),0),""))</f>
        <v>mun</v>
      </c>
      <c r="PK21" t="str">
        <f t="shared" si="73"/>
        <v>A</v>
      </c>
      <c r="PM21">
        <v>1</v>
      </c>
      <c r="PO21" t="str">
        <f>IF(PS21=0,"",IFERROR(VLOOKUP(PO$22&amp;$C21,'FPL FIX2'!$Z$1:$AC$500,MATCH("HOME",'FPL FIX2'!$Z$1:$AC$1,0),0),"")&amp;IFERROR(VLOOKUP(PO$22&amp;$C21,'FPL FIX2'!$AA$1:$AB$500,MATCH("AWAY",'FPL FIX2'!$AA$1:$AB$1,0),0),""))</f>
        <v/>
      </c>
      <c r="PQ21" t="str">
        <f t="shared" si="74"/>
        <v/>
      </c>
      <c r="PS21">
        <v>1</v>
      </c>
      <c r="PU21" t="str">
        <f>IF(PY21=0,"",IFERROR(VLOOKUP(PU$22&amp;$C21,'FPL FIX2'!$Z$1:$AC$500,MATCH("HOME",'FPL FIX2'!$Z$1:$AC$1,0),0),"")&amp;IFERROR(VLOOKUP(PU$22&amp;$C21,'FPL FIX2'!$AA$1:$AB$500,MATCH("AWAY",'FPL FIX2'!$AA$1:$AB$1,0),0),""))</f>
        <v>EVE</v>
      </c>
      <c r="PW21" t="str">
        <f t="shared" si="75"/>
        <v>H</v>
      </c>
      <c r="PY21">
        <v>1</v>
      </c>
      <c r="QA21" t="str">
        <f>IF(QE21=0,"",IFERROR(VLOOKUP(QA$22&amp;$C21,'FPL FIX2'!$Z$1:$AC$500,MATCH("HOME",'FPL FIX2'!$Z$1:$AC$1,0),0),"")&amp;IFERROR(VLOOKUP(QA$22&amp;$C21,'FPL FIX2'!$AA$1:$AB$500,MATCH("AWAY",'FPL FIX2'!$AA$1:$AB$1,0),0),""))</f>
        <v/>
      </c>
      <c r="QC21" t="str">
        <f t="shared" si="76"/>
        <v/>
      </c>
      <c r="QE21">
        <v>1</v>
      </c>
      <c r="QG21" t="str">
        <f>IF(QK21=0,"",IFERROR(VLOOKUP(QG$22&amp;$C21,'FPL FIX2'!$Z$1:$AC$500,MATCH("HOME",'FPL FIX2'!$Z$1:$AC$1,0),0),"")&amp;IFERROR(VLOOKUP(QG$22&amp;$C21,'FPL FIX2'!$AA$1:$AB$500,MATCH("AWAY",'FPL FIX2'!$AA$1:$AB$1,0),0),""))</f>
        <v>ars</v>
      </c>
      <c r="QI21" t="str">
        <f t="shared" si="77"/>
        <v>A</v>
      </c>
      <c r="QK21">
        <v>1</v>
      </c>
      <c r="QM21" t="str">
        <f>IF(QQ21=0,"",IFERROR(VLOOKUP(QM$22&amp;$C21,'FPL FIX2'!$Z$1:$AC$500,MATCH("HOME",'FPL FIX2'!$Z$1:$AC$1,0),0),"")&amp;IFERROR(VLOOKUP(QM$22&amp;$C21,'FPL FIX2'!$AA$1:$AB$500,MATCH("AWAY",'FPL FIX2'!$AA$1:$AB$1,0),0),""))</f>
        <v/>
      </c>
      <c r="QO21" t="str">
        <f t="shared" si="78"/>
        <v/>
      </c>
      <c r="QQ21">
        <v>1</v>
      </c>
    </row>
    <row r="22" spans="1:459" s="159" customFormat="1" ht="17.25" thickBot="1" x14ac:dyDescent="0.35">
      <c r="A22" s="4" t="s">
        <v>1071</v>
      </c>
      <c r="B22" s="4" t="s">
        <v>1068</v>
      </c>
      <c r="C22" s="4" t="s">
        <v>1069</v>
      </c>
      <c r="D22" s="11" t="s">
        <v>1070</v>
      </c>
      <c r="E22" s="10" t="s">
        <v>1289</v>
      </c>
      <c r="F22" s="160"/>
      <c r="G22" s="160"/>
      <c r="H22" s="160"/>
      <c r="K22" s="8" t="s">
        <v>1290</v>
      </c>
      <c r="L22" s="160"/>
      <c r="M22" s="160"/>
      <c r="N22" s="160"/>
      <c r="Q22" s="10" t="s">
        <v>1291</v>
      </c>
      <c r="R22" s="160"/>
      <c r="S22" s="160"/>
      <c r="T22" s="160"/>
      <c r="W22" s="8" t="s">
        <v>1292</v>
      </c>
      <c r="X22" s="160"/>
      <c r="Y22" s="160"/>
      <c r="Z22" s="160"/>
      <c r="AC22" s="10" t="s">
        <v>1293</v>
      </c>
      <c r="AD22" s="160"/>
      <c r="AE22" s="160"/>
      <c r="AF22" s="160"/>
      <c r="AI22" s="8" t="s">
        <v>1294</v>
      </c>
      <c r="AJ22" s="160"/>
      <c r="AK22" s="160"/>
      <c r="AL22" s="160"/>
      <c r="AO22" s="10" t="s">
        <v>1295</v>
      </c>
      <c r="AP22" s="160"/>
      <c r="AQ22" s="160"/>
      <c r="AR22" s="160"/>
      <c r="AU22" s="8" t="s">
        <v>1296</v>
      </c>
      <c r="AV22" s="160"/>
      <c r="AW22" s="160"/>
      <c r="AX22" s="160"/>
      <c r="BA22" s="10" t="s">
        <v>1297</v>
      </c>
      <c r="BB22" s="160"/>
      <c r="BC22" s="160"/>
      <c r="BD22" s="160"/>
      <c r="BG22" s="8" t="s">
        <v>1298</v>
      </c>
      <c r="BH22" s="160"/>
      <c r="BI22" s="160"/>
      <c r="BJ22" s="160"/>
      <c r="BM22" s="10" t="s">
        <v>1299</v>
      </c>
      <c r="BN22" s="160"/>
      <c r="BO22" s="160"/>
      <c r="BP22" s="160"/>
      <c r="BS22" s="8" t="s">
        <v>1300</v>
      </c>
      <c r="BT22" s="160"/>
      <c r="BU22" s="160"/>
      <c r="BV22" s="160"/>
      <c r="BY22" s="10" t="s">
        <v>1301</v>
      </c>
      <c r="BZ22" s="160"/>
      <c r="CA22" s="160"/>
      <c r="CB22" s="160"/>
      <c r="CE22" s="8" t="s">
        <v>1302</v>
      </c>
      <c r="CF22" s="160"/>
      <c r="CG22" s="160"/>
      <c r="CH22" s="160"/>
      <c r="CK22" s="10" t="s">
        <v>1303</v>
      </c>
      <c r="CL22" s="160"/>
      <c r="CM22" s="160"/>
      <c r="CN22" s="160"/>
      <c r="CQ22" s="8" t="s">
        <v>1304</v>
      </c>
      <c r="CR22" s="160"/>
      <c r="CS22" s="160"/>
      <c r="CT22" s="160"/>
      <c r="CW22" s="10" t="s">
        <v>1305</v>
      </c>
      <c r="CX22" s="160"/>
      <c r="CY22" s="160"/>
      <c r="CZ22" s="160"/>
      <c r="DC22" s="8" t="s">
        <v>1306</v>
      </c>
      <c r="DD22" s="160"/>
      <c r="DE22" s="160"/>
      <c r="DF22" s="160"/>
      <c r="DI22" s="10" t="s">
        <v>1307</v>
      </c>
      <c r="DJ22" s="160"/>
      <c r="DK22" s="160"/>
      <c r="DL22" s="160"/>
      <c r="DO22" s="8" t="s">
        <v>1308</v>
      </c>
      <c r="DP22" s="160"/>
      <c r="DQ22" s="160"/>
      <c r="DR22" s="160"/>
      <c r="DU22" s="10" t="s">
        <v>1309</v>
      </c>
      <c r="DV22" s="160"/>
      <c r="DW22" s="160"/>
      <c r="DX22" s="160"/>
      <c r="EA22" s="8" t="s">
        <v>1310</v>
      </c>
      <c r="EB22" s="160"/>
      <c r="EC22" s="160"/>
      <c r="ED22" s="160"/>
      <c r="EG22" s="10" t="s">
        <v>1311</v>
      </c>
      <c r="EH22" s="160"/>
      <c r="EI22" s="160"/>
      <c r="EJ22" s="160"/>
      <c r="EM22" s="8" t="s">
        <v>1312</v>
      </c>
      <c r="EN22" s="160"/>
      <c r="EO22" s="160"/>
      <c r="EP22" s="160"/>
      <c r="ES22" s="10" t="s">
        <v>1313</v>
      </c>
      <c r="ET22" s="160"/>
      <c r="EU22" s="160"/>
      <c r="EV22" s="160"/>
      <c r="EY22" s="8" t="s">
        <v>1314</v>
      </c>
      <c r="EZ22" s="160"/>
      <c r="FA22" s="160"/>
      <c r="FB22" s="160"/>
      <c r="FE22" s="10" t="s">
        <v>1315</v>
      </c>
      <c r="FF22" s="160"/>
      <c r="FG22" s="160"/>
      <c r="FH22" s="160"/>
      <c r="FK22" s="8" t="s">
        <v>1316</v>
      </c>
      <c r="FL22" s="160"/>
      <c r="FM22" s="160"/>
      <c r="FN22" s="160"/>
      <c r="FQ22" s="10" t="s">
        <v>1317</v>
      </c>
      <c r="FR22" s="160"/>
      <c r="FS22" s="160"/>
      <c r="FT22" s="160"/>
      <c r="FW22" s="8" t="s">
        <v>1318</v>
      </c>
      <c r="FX22" s="160"/>
      <c r="FY22" s="160"/>
      <c r="FZ22" s="160"/>
      <c r="GC22" s="10" t="s">
        <v>1319</v>
      </c>
      <c r="GD22" s="160"/>
      <c r="GE22" s="160"/>
      <c r="GF22" s="160"/>
      <c r="GI22" s="8" t="s">
        <v>1320</v>
      </c>
      <c r="GJ22" s="160"/>
      <c r="GK22" s="160"/>
      <c r="GL22" s="160"/>
      <c r="GO22" s="10" t="s">
        <v>1321</v>
      </c>
      <c r="GP22" s="160"/>
      <c r="GQ22" s="160"/>
      <c r="GR22" s="160"/>
      <c r="GU22" s="8" t="s">
        <v>1322</v>
      </c>
      <c r="GV22" s="160"/>
      <c r="GW22" s="160"/>
      <c r="GX22" s="160"/>
      <c r="HA22" s="10" t="s">
        <v>1323</v>
      </c>
      <c r="HB22" s="160"/>
      <c r="HC22" s="160"/>
      <c r="HD22" s="160"/>
      <c r="HG22" s="8" t="s">
        <v>1324</v>
      </c>
      <c r="HH22" s="160"/>
      <c r="HI22" s="160"/>
      <c r="HJ22" s="160"/>
      <c r="HM22" s="10" t="s">
        <v>1325</v>
      </c>
      <c r="HN22" s="160"/>
      <c r="HO22" s="160"/>
      <c r="HP22" s="160"/>
      <c r="HS22" s="8" t="s">
        <v>1326</v>
      </c>
      <c r="HT22" s="160"/>
      <c r="HU22" s="160"/>
      <c r="HV22" s="160"/>
      <c r="HY22" s="10" t="s">
        <v>1327</v>
      </c>
      <c r="HZ22" s="160"/>
      <c r="IA22" s="160"/>
      <c r="IB22" s="160"/>
      <c r="IE22" s="8" t="s">
        <v>1328</v>
      </c>
      <c r="IF22" s="160"/>
      <c r="IG22" s="160"/>
      <c r="IH22" s="160"/>
      <c r="IK22" s="10" t="s">
        <v>1329</v>
      </c>
      <c r="IL22" s="160"/>
      <c r="IM22" s="160"/>
      <c r="IN22" s="160"/>
      <c r="IQ22" s="8" t="s">
        <v>1330</v>
      </c>
      <c r="IR22" s="160"/>
      <c r="IS22" s="160"/>
      <c r="IT22" s="160"/>
      <c r="IW22" s="10" t="s">
        <v>1331</v>
      </c>
      <c r="IX22" s="160"/>
      <c r="IY22" s="160"/>
      <c r="IZ22" s="160"/>
      <c r="JC22" s="8" t="s">
        <v>1332</v>
      </c>
      <c r="JD22" s="160"/>
      <c r="JE22" s="160"/>
      <c r="JF22" s="160"/>
      <c r="JI22" s="10" t="s">
        <v>1333</v>
      </c>
      <c r="JJ22" s="160"/>
      <c r="JK22" s="160"/>
      <c r="JL22" s="160"/>
      <c r="JO22" s="8" t="s">
        <v>1334</v>
      </c>
      <c r="JP22" s="160"/>
      <c r="JQ22" s="160"/>
      <c r="JR22" s="160"/>
      <c r="JU22" s="10" t="s">
        <v>1335</v>
      </c>
      <c r="JV22" s="160"/>
      <c r="JW22" s="160"/>
      <c r="JX22" s="160"/>
      <c r="KA22" s="8" t="s">
        <v>1336</v>
      </c>
      <c r="KB22" s="160"/>
      <c r="KC22" s="160"/>
      <c r="KD22" s="160"/>
      <c r="KG22" s="10" t="s">
        <v>1337</v>
      </c>
      <c r="KH22" s="160"/>
      <c r="KI22" s="160"/>
      <c r="KJ22" s="160"/>
      <c r="KM22" s="8" t="s">
        <v>1338</v>
      </c>
      <c r="KN22" s="160"/>
      <c r="KO22" s="160"/>
      <c r="KP22" s="160"/>
      <c r="KS22" s="10" t="s">
        <v>1339</v>
      </c>
      <c r="KT22" s="160"/>
      <c r="KU22" s="160"/>
      <c r="KV22" s="160"/>
      <c r="KY22" s="8" t="s">
        <v>1340</v>
      </c>
      <c r="KZ22" s="160"/>
      <c r="LA22" s="160"/>
      <c r="LB22" s="160"/>
      <c r="LE22" s="10" t="s">
        <v>1341</v>
      </c>
      <c r="LF22" s="160"/>
      <c r="LG22" s="160"/>
      <c r="LH22" s="160"/>
      <c r="LK22" s="8" t="s">
        <v>1342</v>
      </c>
      <c r="LL22" s="160"/>
      <c r="LM22" s="160"/>
      <c r="LN22" s="160"/>
      <c r="LQ22" s="10" t="s">
        <v>1343</v>
      </c>
      <c r="LR22" s="160"/>
      <c r="LS22" s="160"/>
      <c r="LT22" s="160"/>
      <c r="LW22" s="8" t="s">
        <v>1344</v>
      </c>
      <c r="LX22" s="160"/>
      <c r="LY22" s="160"/>
      <c r="LZ22" s="160"/>
      <c r="MC22" s="10" t="s">
        <v>1345</v>
      </c>
      <c r="MD22" s="160"/>
      <c r="ME22" s="160"/>
      <c r="MF22" s="160"/>
      <c r="MI22" s="8" t="s">
        <v>1346</v>
      </c>
      <c r="MJ22" s="160"/>
      <c r="MK22" s="160"/>
      <c r="ML22" s="160"/>
      <c r="MO22" s="10" t="s">
        <v>1347</v>
      </c>
      <c r="MP22" s="160"/>
      <c r="MQ22" s="160"/>
      <c r="MR22" s="160"/>
      <c r="MU22" s="8" t="s">
        <v>1348</v>
      </c>
      <c r="MV22" s="160"/>
      <c r="MW22" s="160"/>
      <c r="MX22" s="160"/>
      <c r="NA22" s="10" t="s">
        <v>1349</v>
      </c>
      <c r="NB22" s="160"/>
      <c r="NC22" s="160"/>
      <c r="ND22" s="160"/>
      <c r="NG22" s="8" t="s">
        <v>1350</v>
      </c>
      <c r="NH22" s="160"/>
      <c r="NI22" s="160"/>
      <c r="NJ22" s="160"/>
      <c r="NM22" s="10" t="s">
        <v>1351</v>
      </c>
      <c r="NN22" s="160"/>
      <c r="NO22" s="160"/>
      <c r="NP22" s="160"/>
      <c r="NS22" s="8" t="s">
        <v>1352</v>
      </c>
      <c r="NT22" s="160"/>
      <c r="NU22" s="160"/>
      <c r="NV22" s="160"/>
      <c r="NY22" s="10" t="s">
        <v>1353</v>
      </c>
      <c r="NZ22" s="160"/>
      <c r="OA22" s="160"/>
      <c r="OB22" s="160"/>
      <c r="OE22" s="8" t="s">
        <v>1354</v>
      </c>
      <c r="OF22" s="160"/>
      <c r="OG22" s="160"/>
      <c r="OH22" s="160"/>
      <c r="OK22" s="10" t="s">
        <v>1355</v>
      </c>
      <c r="OL22" s="160"/>
      <c r="OM22" s="160"/>
      <c r="ON22" s="160"/>
      <c r="OQ22" s="8" t="s">
        <v>1356</v>
      </c>
      <c r="OR22" s="160"/>
      <c r="OS22" s="160"/>
      <c r="OT22" s="160"/>
      <c r="OW22" s="10" t="s">
        <v>1357</v>
      </c>
      <c r="OX22" s="160"/>
      <c r="OY22" s="160"/>
      <c r="OZ22" s="160"/>
      <c r="PC22" s="8" t="s">
        <v>1358</v>
      </c>
      <c r="PD22" s="160"/>
      <c r="PE22" s="160"/>
      <c r="PF22" s="160"/>
      <c r="PI22" s="10" t="s">
        <v>1359</v>
      </c>
      <c r="PJ22" s="160"/>
      <c r="PK22" s="160"/>
      <c r="PL22" s="160"/>
      <c r="PO22" s="8" t="s">
        <v>1360</v>
      </c>
      <c r="PP22" s="160"/>
      <c r="PQ22" s="160"/>
      <c r="PR22" s="160"/>
      <c r="PU22" s="10" t="s">
        <v>1361</v>
      </c>
      <c r="PV22" s="160"/>
      <c r="PW22" s="160"/>
      <c r="PX22" s="160"/>
      <c r="QA22" s="8" t="s">
        <v>1362</v>
      </c>
      <c r="QB22" s="160"/>
      <c r="QC22" s="160"/>
      <c r="QD22" s="160"/>
      <c r="QG22" s="10" t="s">
        <v>1363</v>
      </c>
      <c r="QH22" s="160"/>
      <c r="QI22" s="160"/>
      <c r="QJ22" s="160"/>
      <c r="QM22" s="8" t="s">
        <v>1364</v>
      </c>
      <c r="QN22" s="160"/>
      <c r="QO22" s="160"/>
      <c r="QP22" s="160"/>
    </row>
    <row r="57" spans="257:257" x14ac:dyDescent="0.3">
      <c r="IW57" t="e">
        <f>IF(LEFT(#REF!,3)=RIGHT(#REF!,3),LEFT(#REF!,3),IF(LEN(#REF!)=12,MID(#REF!,4,6),LEFT(#REF!,6)))</f>
        <v>#REF!</v>
      </c>
    </row>
    <row r="80" spans="257:257" x14ac:dyDescent="0.3">
      <c r="IW80" t="s">
        <v>1081</v>
      </c>
    </row>
    <row r="81" spans="257:257" x14ac:dyDescent="0.3">
      <c r="IW81" t="s">
        <v>1080</v>
      </c>
    </row>
    <row r="82" spans="257:257" x14ac:dyDescent="0.3">
      <c r="IW82" t="e">
        <f>EXACT(IW80,IW57)</f>
        <v>#REF!</v>
      </c>
    </row>
    <row r="83" spans="257:257" x14ac:dyDescent="0.3">
      <c r="IW83" t="b">
        <f>EXACT(IW74,IW75)</f>
        <v>1</v>
      </c>
    </row>
    <row r="85" spans="257:257" x14ac:dyDescent="0.3">
      <c r="IW85" t="b">
        <f>EXACT(UPPER(LEFT(IW80,3)),RIGHT(IW80,3))</f>
        <v>1</v>
      </c>
    </row>
    <row r="86" spans="257:257" x14ac:dyDescent="0.3">
      <c r="IW86" t="b">
        <f>EXACT(UPPER(LEFT(IW81,3)),RIGHT(IW81,3))</f>
        <v>1</v>
      </c>
    </row>
  </sheetData>
  <sortState ref="A2:QW21">
    <sortCondition ref="B2:B2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1B7E-FC7A-4347-86A7-58BC5B3DA213}">
  <sheetPr codeName="Sheet6"/>
  <dimension ref="A1:AU356"/>
  <sheetViews>
    <sheetView zoomScaleNormal="100" workbookViewId="0">
      <pane xSplit="2" topLeftCell="C1" activePane="topRight" state="frozen"/>
      <selection pane="topRight" activeCell="B27" sqref="B27"/>
    </sheetView>
  </sheetViews>
  <sheetFormatPr defaultRowHeight="15" x14ac:dyDescent="0.25"/>
  <cols>
    <col min="1" max="1" width="9" style="26"/>
    <col min="2" max="2" width="17.25" style="23" customWidth="1"/>
    <col min="3" max="3" width="10.375" style="26" customWidth="1"/>
    <col min="4" max="6" width="9" style="26"/>
    <col min="7" max="7" width="9.5" style="26" customWidth="1"/>
    <col min="8" max="11" width="9" style="26"/>
    <col min="12" max="12" width="9.5" style="26" customWidth="1"/>
    <col min="13" max="31" width="9" style="26"/>
    <col min="32" max="32" width="9.75" style="26" customWidth="1"/>
    <col min="33" max="36" width="9" style="26"/>
    <col min="37" max="37" width="9.875" style="26" customWidth="1"/>
    <col min="38" max="16384" width="9" style="26"/>
  </cols>
  <sheetData>
    <row r="1" spans="1:41" s="36" customFormat="1" x14ac:dyDescent="0.25">
      <c r="A1" s="36" t="s">
        <v>1071</v>
      </c>
      <c r="B1" s="34" t="s">
        <v>1068</v>
      </c>
      <c r="C1" s="36" t="s">
        <v>1069</v>
      </c>
      <c r="D1" s="36" t="s">
        <v>1079</v>
      </c>
      <c r="E1" s="36" t="str">
        <f>"GW"&amp;RIGHT(D1,LEN(D1)-2)+1</f>
        <v>GW2</v>
      </c>
      <c r="F1" s="36" t="str">
        <f t="shared" ref="F1:AO1" si="0">"GW"&amp;RIGHT(E1,LEN(E1)-2)+1</f>
        <v>GW3</v>
      </c>
      <c r="G1" s="36" t="str">
        <f t="shared" si="0"/>
        <v>GW4</v>
      </c>
      <c r="H1" s="36" t="str">
        <f t="shared" si="0"/>
        <v>GW5</v>
      </c>
      <c r="I1" s="36" t="str">
        <f t="shared" si="0"/>
        <v>GW6</v>
      </c>
      <c r="J1" s="36" t="str">
        <f t="shared" si="0"/>
        <v>GW7</v>
      </c>
      <c r="K1" s="36" t="str">
        <f t="shared" si="0"/>
        <v>GW8</v>
      </c>
      <c r="L1" s="36" t="str">
        <f t="shared" si="0"/>
        <v>GW9</v>
      </c>
      <c r="M1" s="36" t="str">
        <f t="shared" si="0"/>
        <v>GW10</v>
      </c>
      <c r="N1" s="36" t="str">
        <f t="shared" si="0"/>
        <v>GW11</v>
      </c>
      <c r="O1" s="36" t="str">
        <f t="shared" si="0"/>
        <v>GW12</v>
      </c>
      <c r="P1" s="36" t="str">
        <f t="shared" si="0"/>
        <v>GW13</v>
      </c>
      <c r="Q1" s="36" t="str">
        <f t="shared" si="0"/>
        <v>GW14</v>
      </c>
      <c r="R1" s="36" t="str">
        <f t="shared" si="0"/>
        <v>GW15</v>
      </c>
      <c r="S1" s="36" t="str">
        <f t="shared" si="0"/>
        <v>GW16</v>
      </c>
      <c r="T1" s="36" t="str">
        <f t="shared" si="0"/>
        <v>GW17</v>
      </c>
      <c r="U1" s="36" t="str">
        <f t="shared" si="0"/>
        <v>GW18</v>
      </c>
      <c r="V1" s="36" t="str">
        <f t="shared" si="0"/>
        <v>GW19</v>
      </c>
      <c r="W1" s="36" t="str">
        <f t="shared" si="0"/>
        <v>GW20</v>
      </c>
      <c r="X1" s="36" t="str">
        <f t="shared" si="0"/>
        <v>GW21</v>
      </c>
      <c r="Y1" s="36" t="str">
        <f t="shared" si="0"/>
        <v>GW22</v>
      </c>
      <c r="Z1" s="36" t="str">
        <f t="shared" si="0"/>
        <v>GW23</v>
      </c>
      <c r="AA1" s="36" t="str">
        <f t="shared" si="0"/>
        <v>GW24</v>
      </c>
      <c r="AB1" s="36" t="str">
        <f t="shared" si="0"/>
        <v>GW25</v>
      </c>
      <c r="AC1" s="36" t="str">
        <f t="shared" si="0"/>
        <v>GW26</v>
      </c>
      <c r="AD1" s="36" t="str">
        <f t="shared" si="0"/>
        <v>GW27</v>
      </c>
      <c r="AE1" s="36" t="str">
        <f t="shared" si="0"/>
        <v>GW28</v>
      </c>
      <c r="AF1" s="36" t="str">
        <f t="shared" si="0"/>
        <v>GW29</v>
      </c>
      <c r="AG1" s="36" t="str">
        <f t="shared" si="0"/>
        <v>GW30</v>
      </c>
      <c r="AH1" s="36" t="str">
        <f t="shared" si="0"/>
        <v>GW31</v>
      </c>
      <c r="AI1" s="36" t="str">
        <f t="shared" si="0"/>
        <v>GW32</v>
      </c>
      <c r="AJ1" s="36" t="str">
        <f t="shared" si="0"/>
        <v>GW33</v>
      </c>
      <c r="AK1" s="36" t="str">
        <f t="shared" si="0"/>
        <v>GW34</v>
      </c>
      <c r="AL1" s="36" t="str">
        <f t="shared" si="0"/>
        <v>GW35</v>
      </c>
      <c r="AM1" s="36" t="str">
        <f t="shared" si="0"/>
        <v>GW36</v>
      </c>
      <c r="AN1" s="36" t="str">
        <f t="shared" si="0"/>
        <v>GW37</v>
      </c>
      <c r="AO1" s="36" t="str">
        <f t="shared" si="0"/>
        <v>GW38</v>
      </c>
    </row>
    <row r="2" spans="1:41" x14ac:dyDescent="0.25">
      <c r="A2" s="26">
        <f>1*(IF(B2="Arsenal",1,"")&amp;IF(B2="Aston Villa",2,"")&amp;IF(B2="Bournemouth",3,"")&amp;IF(B2="Brentford",4,"")&amp;IF(B2="Brighton",5,"")&amp;IF(B2="Chelsea",6,"")&amp;IF(B2="Crystal Palace",7,"")&amp;IF(B2="Everton",8,"")&amp;IF(B2="Fulham",9,"")&amp;IF(B2="Leicester City",10,"")&amp;IF(B2="Leeds United",11,"")&amp;IF(B2="Liverpool",12,"")&amp;IF(B2="Manchester City",13,"")&amp;IF(B2="Manchester Utd",14,"")&amp;IF(B2="Newcastle Utd",15,"")&amp;IF(B2="Nott'ham Forest",16,"")&amp;IF(B2="Southampton",17,"")&amp;IF(B2="Tottenham",18,"")&amp;IF(B2="West Ham",19,"")&amp;IF(B2="Wolves",20,""))</f>
        <v>1</v>
      </c>
      <c r="B2" s="23" t="s">
        <v>36</v>
      </c>
      <c r="C2" s="26" t="str">
        <f t="shared" ref="C2:C21" si="1">IF(B2="Arsenal","ARS","")&amp;IF(B2="Aston Villa","AVL","")&amp;IF(B2="Bournemouth","BOU","")&amp;IF(B2="Brentford","BRE","")&amp;IF(B2="Brighton","BHA","")&amp;IF(B2="Chelsea","CHE","")&amp;IF(B2="Crystal Palace","CRY","")&amp;IF(B2="Everton","EVE","")&amp;IF(B2="Fulham","FUL","")&amp;IF(B2="Leeds United","LEE","")&amp;IF(B2="Leicester City","LEI","")&amp;IF(B2="Liverpool","LIV","")&amp;IF(B2="Manchester City","MCI","")&amp;IF(B2="Manchester Utd","MUN","")&amp;IF(B2="Newcastle Utd","NEW","")&amp;IF(B2="Nott'ham Forest","NFO","")&amp;IF(B2="Southampton","SOU","")&amp;IF(B2="Tottenham","TOT","")&amp;IF(B2="West Ham","WHU","")&amp;IF(B2="Wolves","WOL","")</f>
        <v>ARS</v>
      </c>
      <c r="D2" s="26" t="str">
        <f>IFERROR(VLOOKUP(D$1&amp;"-1"&amp;$C2,'FPL FIX2'!$Z$1:$AC$500,MATCH("HOME",'FPL FIX2'!$Z$1:$AC$1,0),0),"")&amp;IFERROR(VLOOKUP(D$1&amp;"-1"&amp;$C2,'FPL FIX2'!$AA$1:$AB$500,MATCH("AWAY",'FPL FIX2'!$AA$1:$AB$1,0),0),"")&amp;IFERROR(VLOOKUP(D$1&amp;"-2"&amp;$C2,'FPL FIX2'!$Z$1:$AC$500,MATCH("HOME",'FPL FIX2'!$Z$1:$AC$1,0),0),"")&amp;IFERROR(VLOOKUP(D$1&amp;"-2"&amp;$C2,'FPL FIX2'!$AA$1:$AB$500,MATCH("AWAY",'FPL FIX2'!$AA$1:$AB$1,0),0),"")</f>
        <v/>
      </c>
      <c r="E2" s="26" t="str">
        <f>IFERROR(VLOOKUP(E$1&amp;"-1"&amp;$C2,'FPL FIX2'!$Z$1:$AC$500,MATCH("HOME",'FPL FIX2'!$Z$1:$AC$1,0),0),"")&amp;IFERROR(VLOOKUP(E$1&amp;"-1"&amp;$C2,'FPL FIX2'!$AA$1:$AB$500,MATCH("AWAY",'FPL FIX2'!$AA$1:$AB$1,0),0),"")&amp;IFERROR(VLOOKUP(E$1&amp;"-2"&amp;$C2,'FPL FIX2'!$Z$1:$AC$500,MATCH("HOME",'FPL FIX2'!$Z$1:$AC$1,0),0),"")&amp;IFERROR(VLOOKUP(E$1&amp;"-2"&amp;$C2,'FPL FIX2'!$AA$1:$AB$500,MATCH("AWAY",'FPL FIX2'!$AA$1:$AB$1,0),0),"")</f>
        <v>LEI</v>
      </c>
      <c r="F2" s="26" t="str">
        <f>IFERROR(VLOOKUP(F$1&amp;"-1"&amp;$C2,'FPL FIX2'!$Z$1:$AC$500,MATCH("HOME",'FPL FIX2'!$Z$1:$AC$1,0),0),"")&amp;IFERROR(VLOOKUP(F$1&amp;"-1"&amp;$C2,'FPL FIX2'!$AA$1:$AB$500,MATCH("AWAY",'FPL FIX2'!$AA$1:$AB$1,0),0),"")&amp;IFERROR(VLOOKUP(F$1&amp;"-2"&amp;$C2,'FPL FIX2'!$Z$1:$AC$500,MATCH("HOME",'FPL FIX2'!$Z$1:$AC$1,0),0),"")&amp;IFERROR(VLOOKUP(F$1&amp;"-2"&amp;$C2,'FPL FIX2'!$AA$1:$AB$500,MATCH("AWAY",'FPL FIX2'!$AA$1:$AB$1,0),0),"")</f>
        <v>bou</v>
      </c>
      <c r="G2" s="26" t="str">
        <f>IFERROR(VLOOKUP(G$1&amp;"-1"&amp;$C2,'FPL FIX2'!$Z$1:$AC$500,MATCH("HOME",'FPL FIX2'!$Z$1:$AC$1,0),0),"")&amp;IFERROR(VLOOKUP(G$1&amp;"-1"&amp;$C2,'FPL FIX2'!$AA$1:$AB$500,MATCH("AWAY",'FPL FIX2'!$AA$1:$AB$1,0),0),"")&amp;IFERROR(VLOOKUP(G$1&amp;"-2"&amp;$C2,'FPL FIX2'!$Z$1:$AC$500,MATCH("HOME",'FPL FIX2'!$Z$1:$AC$1,0),0),"")&amp;IFERROR(VLOOKUP(G$1&amp;"-2"&amp;$C2,'FPL FIX2'!$AA$1:$AB$500,MATCH("AWAY",'FPL FIX2'!$AA$1:$AB$1,0),0),"")</f>
        <v>FUL</v>
      </c>
      <c r="H2" s="26" t="str">
        <f>IFERROR(VLOOKUP(H$1&amp;"-1"&amp;$C2,'FPL FIX2'!$Z$1:$AC$500,MATCH("HOME",'FPL FIX2'!$Z$1:$AC$1,0),0),"")&amp;IFERROR(VLOOKUP(H$1&amp;"-1"&amp;$C2,'FPL FIX2'!$AA$1:$AB$500,MATCH("AWAY",'FPL FIX2'!$AA$1:$AB$1,0),0),"")&amp;IFERROR(VLOOKUP(H$1&amp;"-2"&amp;$C2,'FPL FIX2'!$Z$1:$AC$500,MATCH("HOME",'FPL FIX2'!$Z$1:$AC$1,0),0),"")&amp;IFERROR(VLOOKUP(H$1&amp;"-2"&amp;$C2,'FPL FIX2'!$AA$1:$AB$500,MATCH("AWAY",'FPL FIX2'!$AA$1:$AB$1,0),0),"")</f>
        <v>AVL</v>
      </c>
      <c r="I2" s="26" t="str">
        <f>IFERROR(VLOOKUP(I$1&amp;"-1"&amp;$C2,'FPL FIX2'!$Z$1:$AC$500,MATCH("HOME",'FPL FIX2'!$Z$1:$AC$1,0),0),"")&amp;IFERROR(VLOOKUP(I$1&amp;"-1"&amp;$C2,'FPL FIX2'!$AA$1:$AB$500,MATCH("AWAY",'FPL FIX2'!$AA$1:$AB$1,0),0),"")&amp;IFERROR(VLOOKUP(I$1&amp;"-2"&amp;$C2,'FPL FIX2'!$Z$1:$AC$500,MATCH("HOME",'FPL FIX2'!$Z$1:$AC$1,0),0),"")&amp;IFERROR(VLOOKUP(I$1&amp;"-2"&amp;$C2,'FPL FIX2'!$AA$1:$AB$500,MATCH("AWAY",'FPL FIX2'!$AA$1:$AB$1,0),0),"")</f>
        <v>mun</v>
      </c>
      <c r="J2" s="26" t="str">
        <f>IFERROR(VLOOKUP(J$1&amp;"-1"&amp;$C2,'FPL FIX2'!$Z$1:$AC$500,MATCH("HOME",'FPL FIX2'!$Z$1:$AC$1,0),0),"")&amp;IFERROR(VLOOKUP(J$1&amp;"-1"&amp;$C2,'FPL FIX2'!$AA$1:$AB$500,MATCH("AWAY",'FPL FIX2'!$AA$1:$AB$1,0),0),"")&amp;IFERROR(VLOOKUP(J$1&amp;"-2"&amp;$C2,'FPL FIX2'!$Z$1:$AC$500,MATCH("HOME",'FPL FIX2'!$Z$1:$AC$1,0),0),"")&amp;IFERROR(VLOOKUP(J$1&amp;"-2"&amp;$C2,'FPL FIX2'!$AA$1:$AB$500,MATCH("AWAY",'FPL FIX2'!$AA$1:$AB$1,0),0),"")</f>
        <v/>
      </c>
      <c r="K2" s="26" t="str">
        <f>IFERROR(VLOOKUP(K$1&amp;"-1"&amp;$C2,'FPL FIX2'!$Z$1:$AC$500,MATCH("HOME",'FPL FIX2'!$Z$1:$AC$1,0),0),"")&amp;IFERROR(VLOOKUP(K$1&amp;"-1"&amp;$C2,'FPL FIX2'!$AA$1:$AB$500,MATCH("AWAY",'FPL FIX2'!$AA$1:$AB$1,0),0),"")&amp;IFERROR(VLOOKUP(K$1&amp;"-2"&amp;$C2,'FPL FIX2'!$Z$1:$AC$500,MATCH("HOME",'FPL FIX2'!$Z$1:$AC$1,0),0),"")&amp;IFERROR(VLOOKUP(K$1&amp;"-2"&amp;$C2,'FPL FIX2'!$AA$1:$AB$500,MATCH("AWAY",'FPL FIX2'!$AA$1:$AB$1,0),0),"")</f>
        <v>bre</v>
      </c>
      <c r="L2" s="26" t="str">
        <f>IFERROR(VLOOKUP(L$1&amp;"-1"&amp;$C2,'FPL FIX2'!$Z$1:$AC$500,MATCH("HOME",'FPL FIX2'!$Z$1:$AC$1,0),0),"")&amp;IFERROR(VLOOKUP(L$1&amp;"-1"&amp;$C2,'FPL FIX2'!$AA$1:$AB$500,MATCH("AWAY",'FPL FIX2'!$AA$1:$AB$1,0),0),"")&amp;IFERROR(VLOOKUP(L$1&amp;"-2"&amp;$C2,'FPL FIX2'!$Z$1:$AC$500,MATCH("HOME",'FPL FIX2'!$Z$1:$AC$1,0),0),"")&amp;IFERROR(VLOOKUP(L$1&amp;"-2"&amp;$C2,'FPL FIX2'!$AA$1:$AB$500,MATCH("AWAY",'FPL FIX2'!$AA$1:$AB$1,0),0),"")</f>
        <v>TOT</v>
      </c>
      <c r="M2" s="26" t="str">
        <f>IFERROR(VLOOKUP(M$1&amp;"-1"&amp;$C2,'FPL FIX2'!$Z$1:$AC$500,MATCH("HOME",'FPL FIX2'!$Z$1:$AC$1,0),0),"")&amp;IFERROR(VLOOKUP(M$1&amp;"-1"&amp;$C2,'FPL FIX2'!$AA$1:$AB$500,MATCH("AWAY",'FPL FIX2'!$AA$1:$AB$1,0),0),"")&amp;IFERROR(VLOOKUP(M$1&amp;"-2"&amp;$C2,'FPL FIX2'!$Z$1:$AC$500,MATCH("HOME",'FPL FIX2'!$Z$1:$AC$1,0),0),"")&amp;IFERROR(VLOOKUP(M$1&amp;"-2"&amp;$C2,'FPL FIX2'!$AA$1:$AB$500,MATCH("AWAY",'FPL FIX2'!$AA$1:$AB$1,0),0),"")</f>
        <v>LIV</v>
      </c>
      <c r="N2" s="26" t="str">
        <f>IFERROR(VLOOKUP(N$1&amp;"-1"&amp;$C2,'FPL FIX2'!$Z$1:$AC$500,MATCH("HOME",'FPL FIX2'!$Z$1:$AC$1,0),0),"")&amp;IFERROR(VLOOKUP(N$1&amp;"-1"&amp;$C2,'FPL FIX2'!$AA$1:$AB$500,MATCH("AWAY",'FPL FIX2'!$AA$1:$AB$1,0),0),"")&amp;IFERROR(VLOOKUP(N$1&amp;"-2"&amp;$C2,'FPL FIX2'!$Z$1:$AC$500,MATCH("HOME",'FPL FIX2'!$Z$1:$AC$1,0),0),"")&amp;IFERROR(VLOOKUP(N$1&amp;"-2"&amp;$C2,'FPL FIX2'!$AA$1:$AB$500,MATCH("AWAY",'FPL FIX2'!$AA$1:$AB$1,0),0),"")</f>
        <v>lee</v>
      </c>
      <c r="O2" s="26" t="str">
        <f>IFERROR(VLOOKUP(O$1&amp;"-1"&amp;$C2,'FPL FIX2'!$Z$1:$AC$500,MATCH("HOME",'FPL FIX2'!$Z$1:$AC$1,0),0),"")&amp;IFERROR(VLOOKUP(O$1&amp;"-1"&amp;$C2,'FPL FIX2'!$AA$1:$AB$500,MATCH("AWAY",'FPL FIX2'!$AA$1:$AB$1,0),0),"")&amp;IFERROR(VLOOKUP(O$1&amp;"-2"&amp;$C2,'FPL FIX2'!$Z$1:$AC$500,MATCH("HOME",'FPL FIX2'!$Z$1:$AC$1,0),0),"")&amp;IFERROR(VLOOKUP(O$1&amp;"-2"&amp;$C2,'FPL FIX2'!$AA$1:$AB$500,MATCH("AWAY",'FPL FIX2'!$AA$1:$AB$1,0),0),"")</f>
        <v/>
      </c>
      <c r="P2" s="26" t="str">
        <f>IFERROR(VLOOKUP(P$1&amp;"-1"&amp;$C2,'FPL FIX2'!$Z$1:$AC$500,MATCH("HOME",'FPL FIX2'!$Z$1:$AC$1,0),0),"")&amp;IFERROR(VLOOKUP(P$1&amp;"-1"&amp;$C2,'FPL FIX2'!$AA$1:$AB$500,MATCH("AWAY",'FPL FIX2'!$AA$1:$AB$1,0),0),"")&amp;IFERROR(VLOOKUP(P$1&amp;"-2"&amp;$C2,'FPL FIX2'!$Z$1:$AC$500,MATCH("HOME",'FPL FIX2'!$Z$1:$AC$1,0),0),"")&amp;IFERROR(VLOOKUP(P$1&amp;"-2"&amp;$C2,'FPL FIX2'!$AA$1:$AB$500,MATCH("AWAY",'FPL FIX2'!$AA$1:$AB$1,0),0),"")</f>
        <v>sou</v>
      </c>
      <c r="Q2" s="26" t="str">
        <f>IFERROR(VLOOKUP(Q$1&amp;"-1"&amp;$C2,'FPL FIX2'!$Z$1:$AC$500,MATCH("HOME",'FPL FIX2'!$Z$1:$AC$1,0),0),"")&amp;IFERROR(VLOOKUP(Q$1&amp;"-1"&amp;$C2,'FPL FIX2'!$AA$1:$AB$500,MATCH("AWAY",'FPL FIX2'!$AA$1:$AB$1,0),0),"")&amp;IFERROR(VLOOKUP(Q$1&amp;"-2"&amp;$C2,'FPL FIX2'!$Z$1:$AC$500,MATCH("HOME",'FPL FIX2'!$Z$1:$AC$1,0),0),"")&amp;IFERROR(VLOOKUP(Q$1&amp;"-2"&amp;$C2,'FPL FIX2'!$AA$1:$AB$500,MATCH("AWAY",'FPL FIX2'!$AA$1:$AB$1,0),0),"")</f>
        <v>NFO</v>
      </c>
      <c r="R2" s="26" t="str">
        <f>IFERROR(VLOOKUP(R$1&amp;"-1"&amp;$C2,'FPL FIX2'!$Z$1:$AC$500,MATCH("HOME",'FPL FIX2'!$Z$1:$AC$1,0),0),"")&amp;IFERROR(VLOOKUP(R$1&amp;"-1"&amp;$C2,'FPL FIX2'!$AA$1:$AB$500,MATCH("AWAY",'FPL FIX2'!$AA$1:$AB$1,0),0),"")&amp;IFERROR(VLOOKUP(R$1&amp;"-2"&amp;$C2,'FPL FIX2'!$Z$1:$AC$500,MATCH("HOME",'FPL FIX2'!$Z$1:$AC$1,0),0),"")&amp;IFERROR(VLOOKUP(R$1&amp;"-2"&amp;$C2,'FPL FIX2'!$AA$1:$AB$500,MATCH("AWAY",'FPL FIX2'!$AA$1:$AB$1,0),0),"")</f>
        <v>che</v>
      </c>
      <c r="S2" s="26" t="str">
        <f>IFERROR(VLOOKUP(S$1&amp;"-1"&amp;$C2,'FPL FIX2'!$Z$1:$AC$500,MATCH("HOME",'FPL FIX2'!$Z$1:$AC$1,0),0),"")&amp;IFERROR(VLOOKUP(S$1&amp;"-1"&amp;$C2,'FPL FIX2'!$AA$1:$AB$500,MATCH("AWAY",'FPL FIX2'!$AA$1:$AB$1,0),0),"")&amp;IFERROR(VLOOKUP(S$1&amp;"-2"&amp;$C2,'FPL FIX2'!$Z$1:$AC$500,MATCH("HOME",'FPL FIX2'!$Z$1:$AC$1,0),0),"")&amp;IFERROR(VLOOKUP(S$1&amp;"-2"&amp;$C2,'FPL FIX2'!$AA$1:$AB$500,MATCH("AWAY",'FPL FIX2'!$AA$1:$AB$1,0),0),"")</f>
        <v>wol</v>
      </c>
      <c r="T2" s="26" t="str">
        <f>IFERROR(VLOOKUP(T$1&amp;"-1"&amp;$C2,'FPL FIX2'!$Z$1:$AC$500,MATCH("HOME",'FPL FIX2'!$Z$1:$AC$1,0),0),"")&amp;IFERROR(VLOOKUP(T$1&amp;"-1"&amp;$C2,'FPL FIX2'!$AA$1:$AB$500,MATCH("AWAY",'FPL FIX2'!$AA$1:$AB$1,0),0),"")&amp;IFERROR(VLOOKUP(T$1&amp;"-2"&amp;$C2,'FPL FIX2'!$Z$1:$AC$500,MATCH("HOME",'FPL FIX2'!$Z$1:$AC$1,0),0),"")&amp;IFERROR(VLOOKUP(T$1&amp;"-2"&amp;$C2,'FPL FIX2'!$AA$1:$AB$500,MATCH("AWAY",'FPL FIX2'!$AA$1:$AB$1,0),0),"")</f>
        <v>WHU</v>
      </c>
      <c r="U2" s="26" t="str">
        <f>IFERROR(VLOOKUP(U$1&amp;"-1"&amp;$C2,'FPL FIX2'!$Z$1:$AC$500,MATCH("HOME",'FPL FIX2'!$Z$1:$AC$1,0),0),"")&amp;IFERROR(VLOOKUP(U$1&amp;"-1"&amp;$C2,'FPL FIX2'!$AA$1:$AB$500,MATCH("AWAY",'FPL FIX2'!$AA$1:$AB$1,0),0),"")&amp;IFERROR(VLOOKUP(U$1&amp;"-2"&amp;$C2,'FPL FIX2'!$Z$1:$AC$500,MATCH("HOME",'FPL FIX2'!$Z$1:$AC$1,0),0),"")&amp;IFERROR(VLOOKUP(U$1&amp;"-2"&amp;$C2,'FPL FIX2'!$AA$1:$AB$500,MATCH("AWAY",'FPL FIX2'!$AA$1:$AB$1,0),0),"")</f>
        <v>bha</v>
      </c>
      <c r="V2" s="26" t="str">
        <f>IFERROR(VLOOKUP(V$1&amp;"-1"&amp;$C2,'FPL FIX2'!$Z$1:$AC$500,MATCH("HOME",'FPL FIX2'!$Z$1:$AC$1,0),0),"")&amp;IFERROR(VLOOKUP(V$1&amp;"-1"&amp;$C2,'FPL FIX2'!$AA$1:$AB$500,MATCH("AWAY",'FPL FIX2'!$AA$1:$AB$1,0),0),"")&amp;IFERROR(VLOOKUP(V$1&amp;"-2"&amp;$C2,'FPL FIX2'!$Z$1:$AC$500,MATCH("HOME",'FPL FIX2'!$Z$1:$AC$1,0),0),"")&amp;IFERROR(VLOOKUP(V$1&amp;"-2"&amp;$C2,'FPL FIX2'!$AA$1:$AB$500,MATCH("AWAY",'FPL FIX2'!$AA$1:$AB$1,0),0),"")</f>
        <v>NEW</v>
      </c>
      <c r="W2" s="26" t="str">
        <f>IFERROR(VLOOKUP(W$1&amp;"-1"&amp;$C2,'FPL FIX2'!$Z$1:$AC$500,MATCH("HOME",'FPL FIX2'!$Z$1:$AC$1,0),0),"")&amp;IFERROR(VLOOKUP(W$1&amp;"-1"&amp;$C2,'FPL FIX2'!$AA$1:$AB$500,MATCH("AWAY",'FPL FIX2'!$AA$1:$AB$1,0),0),"")&amp;IFERROR(VLOOKUP(W$1&amp;"-2"&amp;$C2,'FPL FIX2'!$Z$1:$AC$500,MATCH("HOME",'FPL FIX2'!$Z$1:$AC$1,0),0),"")&amp;IFERROR(VLOOKUP(W$1&amp;"-2"&amp;$C2,'FPL FIX2'!$AA$1:$AB$500,MATCH("AWAY",'FPL FIX2'!$AA$1:$AB$1,0),0),"")</f>
        <v>tot</v>
      </c>
      <c r="X2" s="26" t="str">
        <f>IFERROR(VLOOKUP(X$1&amp;"-1"&amp;$C2,'FPL FIX2'!$Z$1:$AC$500,MATCH("HOME",'FPL FIX2'!$Z$1:$AC$1,0),0),"")&amp;IFERROR(VLOOKUP(X$1&amp;"-1"&amp;$C2,'FPL FIX2'!$AA$1:$AB$500,MATCH("AWAY",'FPL FIX2'!$AA$1:$AB$1,0),0),"")&amp;IFERROR(VLOOKUP(X$1&amp;"-2"&amp;$C2,'FPL FIX2'!$Z$1:$AC$500,MATCH("HOME",'FPL FIX2'!$Z$1:$AC$1,0),0),"")&amp;IFERROR(VLOOKUP(X$1&amp;"-2"&amp;$C2,'FPL FIX2'!$AA$1:$AB$500,MATCH("AWAY",'FPL FIX2'!$AA$1:$AB$1,0),0),"")</f>
        <v>MUN</v>
      </c>
      <c r="Y2" s="26" t="str">
        <f>IFERROR(VLOOKUP(Y$1&amp;"-1"&amp;$C2,'FPL FIX2'!$Z$1:$AC$500,MATCH("HOME",'FPL FIX2'!$Z$1:$AC$1,0),0),"")&amp;IFERROR(VLOOKUP(Y$1&amp;"-1"&amp;$C2,'FPL FIX2'!$AA$1:$AB$500,MATCH("AWAY",'FPL FIX2'!$AA$1:$AB$1,0),0),"")&amp;IFERROR(VLOOKUP(Y$1&amp;"-2"&amp;$C2,'FPL FIX2'!$Z$1:$AC$500,MATCH("HOME",'FPL FIX2'!$Z$1:$AC$1,0),0),"")&amp;IFERROR(VLOOKUP(Y$1&amp;"-2"&amp;$C2,'FPL FIX2'!$AA$1:$AB$500,MATCH("AWAY",'FPL FIX2'!$AA$1:$AB$1,0),0),"")</f>
        <v>eve</v>
      </c>
      <c r="Z2" s="26" t="str">
        <f>IFERROR(VLOOKUP(Z$1&amp;"-1"&amp;$C2,'FPL FIX2'!$Z$1:$AC$500,MATCH("HOME",'FPL FIX2'!$Z$1:$AC$1,0),0),"")&amp;IFERROR(VLOOKUP(Z$1&amp;"-1"&amp;$C2,'FPL FIX2'!$AA$1:$AB$500,MATCH("AWAY",'FPL FIX2'!$AA$1:$AB$1,0),0),"")&amp;IFERROR(VLOOKUP(Z$1&amp;"-2"&amp;$C2,'FPL FIX2'!$Z$1:$AC$500,MATCH("HOME",'FPL FIX2'!$Z$1:$AC$1,0),0),"")&amp;IFERROR(VLOOKUP(Z$1&amp;"-2"&amp;$C2,'FPL FIX2'!$AA$1:$AB$500,MATCH("AWAY",'FPL FIX2'!$AA$1:$AB$1,0),0),"")</f>
        <v>BREMCI</v>
      </c>
      <c r="AA2" s="26" t="str">
        <f>IFERROR(VLOOKUP(AA$1&amp;"-1"&amp;$C2,'FPL FIX2'!$Z$1:$AC$500,MATCH("HOME",'FPL FIX2'!$Z$1:$AC$1,0),0),"")&amp;IFERROR(VLOOKUP(AA$1&amp;"-1"&amp;$C2,'FPL FIX2'!$AA$1:$AB$500,MATCH("AWAY",'FPL FIX2'!$AA$1:$AB$1,0),0),"")&amp;IFERROR(VLOOKUP(AA$1&amp;"-2"&amp;$C2,'FPL FIX2'!$Z$1:$AC$500,MATCH("HOME",'FPL FIX2'!$Z$1:$AC$1,0),0),"")&amp;IFERROR(VLOOKUP(AA$1&amp;"-2"&amp;$C2,'FPL FIX2'!$AA$1:$AB$500,MATCH("AWAY",'FPL FIX2'!$AA$1:$AB$1,0),0),"")</f>
        <v>avl</v>
      </c>
      <c r="AB2" s="26" t="str">
        <f>IFERROR(VLOOKUP(AB$1&amp;"-1"&amp;$C2,'FPL FIX2'!$Z$1:$AC$500,MATCH("HOME",'FPL FIX2'!$Z$1:$AC$1,0),0),"")&amp;IFERROR(VLOOKUP(AB$1&amp;"-1"&amp;$C2,'FPL FIX2'!$AA$1:$AB$500,MATCH("AWAY",'FPL FIX2'!$AA$1:$AB$1,0),0),"")&amp;IFERROR(VLOOKUP(AB$1&amp;"-2"&amp;$C2,'FPL FIX2'!$Z$1:$AC$500,MATCH("HOME",'FPL FIX2'!$Z$1:$AC$1,0),0),"")&amp;IFERROR(VLOOKUP(AB$1&amp;"-2"&amp;$C2,'FPL FIX2'!$AA$1:$AB$500,MATCH("AWAY",'FPL FIX2'!$AA$1:$AB$1,0),0),"")</f>
        <v>leiEVE</v>
      </c>
      <c r="AC2" s="26" t="str">
        <f>IFERROR(VLOOKUP(AC$1&amp;"-1"&amp;$C2,'FPL FIX2'!$Z$1:$AC$500,MATCH("HOME",'FPL FIX2'!$Z$1:$AC$1,0),0),"")&amp;IFERROR(VLOOKUP(AC$1&amp;"-1"&amp;$C2,'FPL FIX2'!$AA$1:$AB$500,MATCH("AWAY",'FPL FIX2'!$AA$1:$AB$1,0),0),"")&amp;IFERROR(VLOOKUP(AC$1&amp;"-2"&amp;$C2,'FPL FIX2'!$Z$1:$AC$500,MATCH("HOME",'FPL FIX2'!$Z$1:$AC$1,0),0),"")&amp;IFERROR(VLOOKUP(AC$1&amp;"-2"&amp;$C2,'FPL FIX2'!$AA$1:$AB$500,MATCH("AWAY",'FPL FIX2'!$AA$1:$AB$1,0),0),"")</f>
        <v>BOU</v>
      </c>
      <c r="AD2" s="26" t="str">
        <f>IFERROR(VLOOKUP(AD$1&amp;"-1"&amp;$C2,'FPL FIX2'!$Z$1:$AC$500,MATCH("HOME",'FPL FIX2'!$Z$1:$AC$1,0),0),"")&amp;IFERROR(VLOOKUP(AD$1&amp;"-1"&amp;$C2,'FPL FIX2'!$AA$1:$AB$500,MATCH("AWAY",'FPL FIX2'!$AA$1:$AB$1,0),0),"")&amp;IFERROR(VLOOKUP(AD$1&amp;"-2"&amp;$C2,'FPL FIX2'!$Z$1:$AC$500,MATCH("HOME",'FPL FIX2'!$Z$1:$AC$1,0),0),"")&amp;IFERROR(VLOOKUP(AD$1&amp;"-2"&amp;$C2,'FPL FIX2'!$AA$1:$AB$500,MATCH("AWAY",'FPL FIX2'!$AA$1:$AB$1,0),0),"")</f>
        <v>ful</v>
      </c>
      <c r="AE2" s="26" t="str">
        <f>IFERROR(VLOOKUP(AE$1&amp;"-1"&amp;$C2,'FPL FIX2'!$Z$1:$AC$500,MATCH("HOME",'FPL FIX2'!$Z$1:$AC$1,0),0),"")&amp;IFERROR(VLOOKUP(AE$1&amp;"-1"&amp;$C2,'FPL FIX2'!$AA$1:$AB$500,MATCH("AWAY",'FPL FIX2'!$AA$1:$AB$1,0),0),"")&amp;IFERROR(VLOOKUP(AE$1&amp;"-2"&amp;$C2,'FPL FIX2'!$Z$1:$AC$500,MATCH("HOME",'FPL FIX2'!$Z$1:$AC$1,0),0),"")&amp;IFERROR(VLOOKUP(AE$1&amp;"-2"&amp;$C2,'FPL FIX2'!$AA$1:$AB$500,MATCH("AWAY",'FPL FIX2'!$AA$1:$AB$1,0),0),"")</f>
        <v>CRY</v>
      </c>
      <c r="AF2" s="26" t="str">
        <f>IFERROR(VLOOKUP(AF$1&amp;"-1"&amp;$C2,'FPL FIX2'!$Z$1:$AC$500,MATCH("HOME",'FPL FIX2'!$Z$1:$AC$1,0),0),"")&amp;IFERROR(VLOOKUP(AF$1&amp;"-1"&amp;$C2,'FPL FIX2'!$AA$1:$AB$500,MATCH("AWAY",'FPL FIX2'!$AA$1:$AB$1,0),0),"")&amp;IFERROR(VLOOKUP(AF$1&amp;"-2"&amp;$C2,'FPL FIX2'!$Z$1:$AC$500,MATCH("HOME",'FPL FIX2'!$Z$1:$AC$1,0),0),"")&amp;IFERROR(VLOOKUP(AF$1&amp;"-2"&amp;$C2,'FPL FIX2'!$AA$1:$AB$500,MATCH("AWAY",'FPL FIX2'!$AA$1:$AB$1,0),0),"")</f>
        <v>LEE</v>
      </c>
      <c r="AG2" s="26" t="str">
        <f>IFERROR(VLOOKUP(AG$1&amp;"-1"&amp;$C2,'FPL FIX2'!$Z$1:$AC$500,MATCH("HOME",'FPL FIX2'!$Z$1:$AC$1,0),0),"")&amp;IFERROR(VLOOKUP(AG$1&amp;"-1"&amp;$C2,'FPL FIX2'!$AA$1:$AB$500,MATCH("AWAY",'FPL FIX2'!$AA$1:$AB$1,0),0),"")&amp;IFERROR(VLOOKUP(AG$1&amp;"-2"&amp;$C2,'FPL FIX2'!$Z$1:$AC$500,MATCH("HOME",'FPL FIX2'!$Z$1:$AC$1,0),0),"")&amp;IFERROR(VLOOKUP(AG$1&amp;"-2"&amp;$C2,'FPL FIX2'!$AA$1:$AB$500,MATCH("AWAY",'FPL FIX2'!$AA$1:$AB$1,0),0),"")</f>
        <v>liv</v>
      </c>
      <c r="AH2" s="26" t="str">
        <f>IFERROR(VLOOKUP(AH$1&amp;"-1"&amp;$C2,'FPL FIX2'!$Z$1:$AC$500,MATCH("HOME",'FPL FIX2'!$Z$1:$AC$1,0),0),"")&amp;IFERROR(VLOOKUP(AH$1&amp;"-1"&amp;$C2,'FPL FIX2'!$AA$1:$AB$500,MATCH("AWAY",'FPL FIX2'!$AA$1:$AB$1,0),0),"")&amp;IFERROR(VLOOKUP(AH$1&amp;"-2"&amp;$C2,'FPL FIX2'!$Z$1:$AC$500,MATCH("HOME",'FPL FIX2'!$Z$1:$AC$1,0),0),"")&amp;IFERROR(VLOOKUP(AH$1&amp;"-2"&amp;$C2,'FPL FIX2'!$AA$1:$AB$500,MATCH("AWAY",'FPL FIX2'!$AA$1:$AB$1,0),0),"")</f>
        <v>whu</v>
      </c>
      <c r="AI2" s="26" t="str">
        <f>IFERROR(VLOOKUP(AI$1&amp;"-1"&amp;$C2,'FPL FIX2'!$Z$1:$AC$500,MATCH("HOME",'FPL FIX2'!$Z$1:$AC$1,0),0),"")&amp;IFERROR(VLOOKUP(AI$1&amp;"-1"&amp;$C2,'FPL FIX2'!$AA$1:$AB$500,MATCH("AWAY",'FPL FIX2'!$AA$1:$AB$1,0),0),"")&amp;IFERROR(VLOOKUP(AI$1&amp;"-2"&amp;$C2,'FPL FIX2'!$Z$1:$AC$500,MATCH("HOME",'FPL FIX2'!$Z$1:$AC$1,0),0),"")&amp;IFERROR(VLOOKUP(AI$1&amp;"-2"&amp;$C2,'FPL FIX2'!$AA$1:$AB$500,MATCH("AWAY",'FPL FIX2'!$AA$1:$AB$1,0),0),"")</f>
        <v>SOU</v>
      </c>
      <c r="AJ2" s="26" t="str">
        <f>IFERROR(VLOOKUP(AJ$1&amp;"-1"&amp;$C2,'FPL FIX2'!$Z$1:$AC$500,MATCH("HOME",'FPL FIX2'!$Z$1:$AC$1,0),0),"")&amp;IFERROR(VLOOKUP(AJ$1&amp;"-1"&amp;$C2,'FPL FIX2'!$AA$1:$AB$500,MATCH("AWAY",'FPL FIX2'!$AA$1:$AB$1,0),0),"")&amp;IFERROR(VLOOKUP(AJ$1&amp;"-2"&amp;$C2,'FPL FIX2'!$Z$1:$AC$500,MATCH("HOME",'FPL FIX2'!$Z$1:$AC$1,0),0),"")&amp;IFERROR(VLOOKUP(AJ$1&amp;"-2"&amp;$C2,'FPL FIX2'!$AA$1:$AB$500,MATCH("AWAY",'FPL FIX2'!$AA$1:$AB$1,0),0),"")</f>
        <v>mci</v>
      </c>
      <c r="AK2" s="26" t="str">
        <f>IFERROR(VLOOKUP(AK$1&amp;"-1"&amp;$C2,'FPL FIX2'!$Z$1:$AC$500,MATCH("HOME",'FPL FIX2'!$Z$1:$AC$1,0),0),"")&amp;IFERROR(VLOOKUP(AK$1&amp;"-1"&amp;$C2,'FPL FIX2'!$AA$1:$AB$500,MATCH("AWAY",'FPL FIX2'!$AA$1:$AB$1,0),0),"")&amp;IFERROR(VLOOKUP(AK$1&amp;"-2"&amp;$C2,'FPL FIX2'!$Z$1:$AC$500,MATCH("HOME",'FPL FIX2'!$Z$1:$AC$1,0),0),"")&amp;IFERROR(VLOOKUP(AK$1&amp;"-2"&amp;$C2,'FPL FIX2'!$AA$1:$AB$500,MATCH("AWAY",'FPL FIX2'!$AA$1:$AB$1,0),0),"")</f>
        <v>CHE</v>
      </c>
      <c r="AL2" s="26" t="str">
        <f>IFERROR(VLOOKUP(AL$1&amp;"-1"&amp;$C2,'FPL FIX2'!$Z$1:$AC$500,MATCH("HOME",'FPL FIX2'!$Z$1:$AC$1,0),0),"")&amp;IFERROR(VLOOKUP(AL$1&amp;"-1"&amp;$C2,'FPL FIX2'!$AA$1:$AB$500,MATCH("AWAY",'FPL FIX2'!$AA$1:$AB$1,0),0),"")&amp;IFERROR(VLOOKUP(AL$1&amp;"-2"&amp;$C2,'FPL FIX2'!$Z$1:$AC$500,MATCH("HOME",'FPL FIX2'!$Z$1:$AC$1,0),0),"")&amp;IFERROR(VLOOKUP(AL$1&amp;"-2"&amp;$C2,'FPL FIX2'!$AA$1:$AB$500,MATCH("AWAY",'FPL FIX2'!$AA$1:$AB$1,0),0),"")</f>
        <v>new</v>
      </c>
      <c r="AM2" s="26" t="str">
        <f>IFERROR(VLOOKUP(AM$1&amp;"-1"&amp;$C2,'FPL FIX2'!$Z$1:$AC$500,MATCH("HOME",'FPL FIX2'!$Z$1:$AC$1,0),0),"")&amp;IFERROR(VLOOKUP(AM$1&amp;"-1"&amp;$C2,'FPL FIX2'!$AA$1:$AB$500,MATCH("AWAY",'FPL FIX2'!$AA$1:$AB$1,0),0),"")&amp;IFERROR(VLOOKUP(AM$1&amp;"-2"&amp;$C2,'FPL FIX2'!$Z$1:$AC$500,MATCH("HOME",'FPL FIX2'!$Z$1:$AC$1,0),0),"")&amp;IFERROR(VLOOKUP(AM$1&amp;"-2"&amp;$C2,'FPL FIX2'!$AA$1:$AB$500,MATCH("AWAY",'FPL FIX2'!$AA$1:$AB$1,0),0),"")</f>
        <v>BHA</v>
      </c>
      <c r="AN2" s="26" t="str">
        <f>IFERROR(VLOOKUP(AN$1&amp;"-1"&amp;$C2,'FPL FIX2'!$Z$1:$AC$500,MATCH("HOME",'FPL FIX2'!$Z$1:$AC$1,0),0),"")&amp;IFERROR(VLOOKUP(AN$1&amp;"-1"&amp;$C2,'FPL FIX2'!$AA$1:$AB$500,MATCH("AWAY",'FPL FIX2'!$AA$1:$AB$1,0),0),"")&amp;IFERROR(VLOOKUP(AN$1&amp;"-2"&amp;$C2,'FPL FIX2'!$Z$1:$AC$500,MATCH("HOME",'FPL FIX2'!$Z$1:$AC$1,0),0),"")&amp;IFERROR(VLOOKUP(AN$1&amp;"-2"&amp;$C2,'FPL FIX2'!$AA$1:$AB$500,MATCH("AWAY",'FPL FIX2'!$AA$1:$AB$1,0),0),"")</f>
        <v>nfo</v>
      </c>
      <c r="AO2" s="26" t="str">
        <f>IFERROR(VLOOKUP(AO$1&amp;"-1"&amp;$C2,'FPL FIX2'!$Z$1:$AC$500,MATCH("HOME",'FPL FIX2'!$Z$1:$AC$1,0),0),"")&amp;IFERROR(VLOOKUP(AO$1&amp;"-1"&amp;$C2,'FPL FIX2'!$AA$1:$AB$500,MATCH("AWAY",'FPL FIX2'!$AA$1:$AB$1,0),0),"")&amp;IFERROR(VLOOKUP(AO$1&amp;"-2"&amp;$C2,'FPL FIX2'!$Z$1:$AC$500,MATCH("HOME",'FPL FIX2'!$Z$1:$AC$1,0),0),"")&amp;IFERROR(VLOOKUP(AO$1&amp;"-2"&amp;$C2,'FPL FIX2'!$AA$1:$AB$500,MATCH("AWAY",'FPL FIX2'!$AA$1:$AB$1,0),0),"")</f>
        <v>WOL</v>
      </c>
    </row>
    <row r="3" spans="1:41" x14ac:dyDescent="0.25">
      <c r="A3" s="26">
        <f t="shared" ref="A3:A21" si="2">1*(IF(B3="Arsenal",1,"")&amp;IF(B3="Aston Villa",2,"")&amp;IF(B3="Bournemouth",3,"")&amp;IF(B3="Brentford",4,"")&amp;IF(B3="Brighton",5,"")&amp;IF(B3="Chelsea",6,"")&amp;IF(B3="Crystal Palace",7,"")&amp;IF(B3="Everton",8,"")&amp;IF(B3="Fulham",9,"")&amp;IF(B3="Leicester City",10,"")&amp;IF(B3="Leeds United",11,"")&amp;IF(B3="Liverpool",12,"")&amp;IF(B3="Manchester City",13,"")&amp;IF(B3="Manchester Utd",14,"")&amp;IF(B3="Newcastle Utd",15,"")&amp;IF(B3="Nott'ham Forest",16,"")&amp;IF(B3="Southampton",17,"")&amp;IF(B3="Tottenham",18,"")&amp;IF(B3="West Ham",19,"")&amp;IF(B3="Wolves",20,""))</f>
        <v>2</v>
      </c>
      <c r="B3" s="23" t="s">
        <v>61</v>
      </c>
      <c r="C3" s="26" t="str">
        <f t="shared" si="1"/>
        <v>AVL</v>
      </c>
      <c r="D3" s="26" t="str">
        <f>IFERROR(VLOOKUP(D$1&amp;"-1"&amp;$C3,'FPL FIX2'!$Z$1:$AC$500,MATCH("HOME",'FPL FIX2'!$Z$1:$AC$1,0),0),"")&amp;IFERROR(VLOOKUP(D$1&amp;"-1"&amp;$C3,'FPL FIX2'!$AA$1:$AB$500,MATCH("AWAY",'FPL FIX2'!$AA$1:$AB$1,0),0),"")&amp;IFERROR(VLOOKUP(D$1&amp;"-2"&amp;$C3,'FPL FIX2'!$Z$1:$AC$500,MATCH("HOME",'FPL FIX2'!$Z$1:$AC$1,0),0),"")&amp;IFERROR(VLOOKUP(D$1&amp;"-2"&amp;$C3,'FPL FIX2'!$AA$1:$AB$500,MATCH("AWAY",'FPL FIX2'!$AA$1:$AB$1,0),0),"")</f>
        <v>bou</v>
      </c>
      <c r="E3" s="26" t="str">
        <f>IFERROR(VLOOKUP(E$1&amp;"-1"&amp;$C3,'FPL FIX2'!$Z$1:$AC$500,MATCH("HOME",'FPL FIX2'!$Z$1:$AC$1,0),0),"")&amp;IFERROR(VLOOKUP(E$1&amp;"-1"&amp;$C3,'FPL FIX2'!$AA$1:$AB$500,MATCH("AWAY",'FPL FIX2'!$AA$1:$AB$1,0),0),"")&amp;IFERROR(VLOOKUP(E$1&amp;"-2"&amp;$C3,'FPL FIX2'!$Z$1:$AC$500,MATCH("HOME",'FPL FIX2'!$Z$1:$AC$1,0),0),"")&amp;IFERROR(VLOOKUP(E$1&amp;"-2"&amp;$C3,'FPL FIX2'!$AA$1:$AB$500,MATCH("AWAY",'FPL FIX2'!$AA$1:$AB$1,0),0),"")</f>
        <v>EVE</v>
      </c>
      <c r="F3" s="26" t="str">
        <f>IFERROR(VLOOKUP(F$1&amp;"-1"&amp;$C3,'FPL FIX2'!$Z$1:$AC$500,MATCH("HOME",'FPL FIX2'!$Z$1:$AC$1,0),0),"")&amp;IFERROR(VLOOKUP(F$1&amp;"-1"&amp;$C3,'FPL FIX2'!$AA$1:$AB$500,MATCH("AWAY",'FPL FIX2'!$AA$1:$AB$1,0),0),"")&amp;IFERROR(VLOOKUP(F$1&amp;"-2"&amp;$C3,'FPL FIX2'!$Z$1:$AC$500,MATCH("HOME",'FPL FIX2'!$Z$1:$AC$1,0),0),"")&amp;IFERROR(VLOOKUP(F$1&amp;"-2"&amp;$C3,'FPL FIX2'!$AA$1:$AB$500,MATCH("AWAY",'FPL FIX2'!$AA$1:$AB$1,0),0),"")</f>
        <v>cry</v>
      </c>
      <c r="G3" s="26" t="str">
        <f>IFERROR(VLOOKUP(G$1&amp;"-1"&amp;$C3,'FPL FIX2'!$Z$1:$AC$500,MATCH("HOME",'FPL FIX2'!$Z$1:$AC$1,0),0),"")&amp;IFERROR(VLOOKUP(G$1&amp;"-1"&amp;$C3,'FPL FIX2'!$AA$1:$AB$500,MATCH("AWAY",'FPL FIX2'!$AA$1:$AB$1,0),0),"")&amp;IFERROR(VLOOKUP(G$1&amp;"-2"&amp;$C3,'FPL FIX2'!$Z$1:$AC$500,MATCH("HOME",'FPL FIX2'!$Z$1:$AC$1,0),0),"")&amp;IFERROR(VLOOKUP(G$1&amp;"-2"&amp;$C3,'FPL FIX2'!$AA$1:$AB$500,MATCH("AWAY",'FPL FIX2'!$AA$1:$AB$1,0),0),"")</f>
        <v>WHU</v>
      </c>
      <c r="H3" s="26" t="str">
        <f>IFERROR(VLOOKUP(H$1&amp;"-1"&amp;$C3,'FPL FIX2'!$Z$1:$AC$500,MATCH("HOME",'FPL FIX2'!$Z$1:$AC$1,0),0),"")&amp;IFERROR(VLOOKUP(H$1&amp;"-1"&amp;$C3,'FPL FIX2'!$AA$1:$AB$500,MATCH("AWAY",'FPL FIX2'!$AA$1:$AB$1,0),0),"")&amp;IFERROR(VLOOKUP(H$1&amp;"-2"&amp;$C3,'FPL FIX2'!$Z$1:$AC$500,MATCH("HOME",'FPL FIX2'!$Z$1:$AC$1,0),0),"")&amp;IFERROR(VLOOKUP(H$1&amp;"-2"&amp;$C3,'FPL FIX2'!$AA$1:$AB$500,MATCH("AWAY",'FPL FIX2'!$AA$1:$AB$1,0),0),"")</f>
        <v>ars</v>
      </c>
      <c r="I3" s="26" t="str">
        <f>IFERROR(VLOOKUP(I$1&amp;"-1"&amp;$C3,'FPL FIX2'!$Z$1:$AC$500,MATCH("HOME",'FPL FIX2'!$Z$1:$AC$1,0),0),"")&amp;IFERROR(VLOOKUP(I$1&amp;"-1"&amp;$C3,'FPL FIX2'!$AA$1:$AB$500,MATCH("AWAY",'FPL FIX2'!$AA$1:$AB$1,0),0),"")&amp;IFERROR(VLOOKUP(I$1&amp;"-2"&amp;$C3,'FPL FIX2'!$Z$1:$AC$500,MATCH("HOME",'FPL FIX2'!$Z$1:$AC$1,0),0),"")&amp;IFERROR(VLOOKUP(I$1&amp;"-2"&amp;$C3,'FPL FIX2'!$AA$1:$AB$500,MATCH("AWAY",'FPL FIX2'!$AA$1:$AB$1,0),0),"")</f>
        <v>MCI</v>
      </c>
      <c r="J3" s="26" t="str">
        <f>IFERROR(VLOOKUP(J$1&amp;"-1"&amp;$C3,'FPL FIX2'!$Z$1:$AC$500,MATCH("HOME",'FPL FIX2'!$Z$1:$AC$1,0),0),"")&amp;IFERROR(VLOOKUP(J$1&amp;"-1"&amp;$C3,'FPL FIX2'!$AA$1:$AB$500,MATCH("AWAY",'FPL FIX2'!$AA$1:$AB$1,0),0),"")&amp;IFERROR(VLOOKUP(J$1&amp;"-2"&amp;$C3,'FPL FIX2'!$Z$1:$AC$500,MATCH("HOME",'FPL FIX2'!$Z$1:$AC$1,0),0),"")&amp;IFERROR(VLOOKUP(J$1&amp;"-2"&amp;$C3,'FPL FIX2'!$AA$1:$AB$500,MATCH("AWAY",'FPL FIX2'!$AA$1:$AB$1,0),0),"")</f>
        <v/>
      </c>
      <c r="K3" s="26" t="str">
        <f>IFERROR(VLOOKUP(K$1&amp;"-1"&amp;$C3,'FPL FIX2'!$Z$1:$AC$500,MATCH("HOME",'FPL FIX2'!$Z$1:$AC$1,0),0),"")&amp;IFERROR(VLOOKUP(K$1&amp;"-1"&amp;$C3,'FPL FIX2'!$AA$1:$AB$500,MATCH("AWAY",'FPL FIX2'!$AA$1:$AB$1,0),0),"")&amp;IFERROR(VLOOKUP(K$1&amp;"-2"&amp;$C3,'FPL FIX2'!$Z$1:$AC$500,MATCH("HOME",'FPL FIX2'!$Z$1:$AC$1,0),0),"")&amp;IFERROR(VLOOKUP(K$1&amp;"-2"&amp;$C3,'FPL FIX2'!$AA$1:$AB$500,MATCH("AWAY",'FPL FIX2'!$AA$1:$AB$1,0),0),"")</f>
        <v>SOU</v>
      </c>
      <c r="L3" s="26" t="str">
        <f>IFERROR(VLOOKUP(L$1&amp;"-1"&amp;$C3,'FPL FIX2'!$Z$1:$AC$500,MATCH("HOME",'FPL FIX2'!$Z$1:$AC$1,0),0),"")&amp;IFERROR(VLOOKUP(L$1&amp;"-1"&amp;$C3,'FPL FIX2'!$AA$1:$AB$500,MATCH("AWAY",'FPL FIX2'!$AA$1:$AB$1,0),0),"")&amp;IFERROR(VLOOKUP(L$1&amp;"-2"&amp;$C3,'FPL FIX2'!$Z$1:$AC$500,MATCH("HOME",'FPL FIX2'!$Z$1:$AC$1,0),0),"")&amp;IFERROR(VLOOKUP(L$1&amp;"-2"&amp;$C3,'FPL FIX2'!$AA$1:$AB$500,MATCH("AWAY",'FPL FIX2'!$AA$1:$AB$1,0),0),"")</f>
        <v>lee</v>
      </c>
      <c r="M3" s="26" t="str">
        <f>IFERROR(VLOOKUP(M$1&amp;"-1"&amp;$C3,'FPL FIX2'!$Z$1:$AC$500,MATCH("HOME",'FPL FIX2'!$Z$1:$AC$1,0),0),"")&amp;IFERROR(VLOOKUP(M$1&amp;"-1"&amp;$C3,'FPL FIX2'!$AA$1:$AB$500,MATCH("AWAY",'FPL FIX2'!$AA$1:$AB$1,0),0),"")&amp;IFERROR(VLOOKUP(M$1&amp;"-2"&amp;$C3,'FPL FIX2'!$Z$1:$AC$500,MATCH("HOME",'FPL FIX2'!$Z$1:$AC$1,0),0),"")&amp;IFERROR(VLOOKUP(M$1&amp;"-2"&amp;$C3,'FPL FIX2'!$AA$1:$AB$500,MATCH("AWAY",'FPL FIX2'!$AA$1:$AB$1,0),0),"")</f>
        <v>nfo</v>
      </c>
      <c r="N3" s="26" t="str">
        <f>IFERROR(VLOOKUP(N$1&amp;"-1"&amp;$C3,'FPL FIX2'!$Z$1:$AC$500,MATCH("HOME",'FPL FIX2'!$Z$1:$AC$1,0),0),"")&amp;IFERROR(VLOOKUP(N$1&amp;"-1"&amp;$C3,'FPL FIX2'!$AA$1:$AB$500,MATCH("AWAY",'FPL FIX2'!$AA$1:$AB$1,0),0),"")&amp;IFERROR(VLOOKUP(N$1&amp;"-2"&amp;$C3,'FPL FIX2'!$Z$1:$AC$500,MATCH("HOME",'FPL FIX2'!$Z$1:$AC$1,0),0),"")&amp;IFERROR(VLOOKUP(N$1&amp;"-2"&amp;$C3,'FPL FIX2'!$AA$1:$AB$500,MATCH("AWAY",'FPL FIX2'!$AA$1:$AB$1,0),0),"")</f>
        <v>CHE</v>
      </c>
      <c r="O3" s="26" t="str">
        <f>IFERROR(VLOOKUP(O$1&amp;"-1"&amp;$C3,'FPL FIX2'!$Z$1:$AC$500,MATCH("HOME",'FPL FIX2'!$Z$1:$AC$1,0),0),"")&amp;IFERROR(VLOOKUP(O$1&amp;"-1"&amp;$C3,'FPL FIX2'!$AA$1:$AB$500,MATCH("AWAY",'FPL FIX2'!$AA$1:$AB$1,0),0),"")&amp;IFERROR(VLOOKUP(O$1&amp;"-2"&amp;$C3,'FPL FIX2'!$Z$1:$AC$500,MATCH("HOME",'FPL FIX2'!$Z$1:$AC$1,0),0),"")&amp;IFERROR(VLOOKUP(O$1&amp;"-2"&amp;$C3,'FPL FIX2'!$AA$1:$AB$500,MATCH("AWAY",'FPL FIX2'!$AA$1:$AB$1,0),0),"")</f>
        <v>ful</v>
      </c>
      <c r="P3" s="26" t="str">
        <f>IFERROR(VLOOKUP(P$1&amp;"-1"&amp;$C3,'FPL FIX2'!$Z$1:$AC$500,MATCH("HOME",'FPL FIX2'!$Z$1:$AC$1,0),0),"")&amp;IFERROR(VLOOKUP(P$1&amp;"-1"&amp;$C3,'FPL FIX2'!$AA$1:$AB$500,MATCH("AWAY",'FPL FIX2'!$AA$1:$AB$1,0),0),"")&amp;IFERROR(VLOOKUP(P$1&amp;"-2"&amp;$C3,'FPL FIX2'!$Z$1:$AC$500,MATCH("HOME",'FPL FIX2'!$Z$1:$AC$1,0),0),"")&amp;IFERROR(VLOOKUP(P$1&amp;"-2"&amp;$C3,'FPL FIX2'!$AA$1:$AB$500,MATCH("AWAY",'FPL FIX2'!$AA$1:$AB$1,0),0),"")</f>
        <v>BRE</v>
      </c>
      <c r="Q3" s="26" t="str">
        <f>IFERROR(VLOOKUP(Q$1&amp;"-1"&amp;$C3,'FPL FIX2'!$Z$1:$AC$500,MATCH("HOME",'FPL FIX2'!$Z$1:$AC$1,0),0),"")&amp;IFERROR(VLOOKUP(Q$1&amp;"-1"&amp;$C3,'FPL FIX2'!$AA$1:$AB$500,MATCH("AWAY",'FPL FIX2'!$AA$1:$AB$1,0),0),"")&amp;IFERROR(VLOOKUP(Q$1&amp;"-2"&amp;$C3,'FPL FIX2'!$Z$1:$AC$500,MATCH("HOME",'FPL FIX2'!$Z$1:$AC$1,0),0),"")&amp;IFERROR(VLOOKUP(Q$1&amp;"-2"&amp;$C3,'FPL FIX2'!$AA$1:$AB$500,MATCH("AWAY",'FPL FIX2'!$AA$1:$AB$1,0),0),"")</f>
        <v>new</v>
      </c>
      <c r="R3" s="26" t="str">
        <f>IFERROR(VLOOKUP(R$1&amp;"-1"&amp;$C3,'FPL FIX2'!$Z$1:$AC$500,MATCH("HOME",'FPL FIX2'!$Z$1:$AC$1,0),0),"")&amp;IFERROR(VLOOKUP(R$1&amp;"-1"&amp;$C3,'FPL FIX2'!$AA$1:$AB$500,MATCH("AWAY",'FPL FIX2'!$AA$1:$AB$1,0),0),"")&amp;IFERROR(VLOOKUP(R$1&amp;"-2"&amp;$C3,'FPL FIX2'!$Z$1:$AC$500,MATCH("HOME",'FPL FIX2'!$Z$1:$AC$1,0),0),"")&amp;IFERROR(VLOOKUP(R$1&amp;"-2"&amp;$C3,'FPL FIX2'!$AA$1:$AB$500,MATCH("AWAY",'FPL FIX2'!$AA$1:$AB$1,0),0),"")</f>
        <v>MUN</v>
      </c>
      <c r="S3" s="26" t="str">
        <f>IFERROR(VLOOKUP(S$1&amp;"-1"&amp;$C3,'FPL FIX2'!$Z$1:$AC$500,MATCH("HOME",'FPL FIX2'!$Z$1:$AC$1,0),0),"")&amp;IFERROR(VLOOKUP(S$1&amp;"-1"&amp;$C3,'FPL FIX2'!$AA$1:$AB$500,MATCH("AWAY",'FPL FIX2'!$AA$1:$AB$1,0),0),"")&amp;IFERROR(VLOOKUP(S$1&amp;"-2"&amp;$C3,'FPL FIX2'!$Z$1:$AC$500,MATCH("HOME",'FPL FIX2'!$Z$1:$AC$1,0),0),"")&amp;IFERROR(VLOOKUP(S$1&amp;"-2"&amp;$C3,'FPL FIX2'!$AA$1:$AB$500,MATCH("AWAY",'FPL FIX2'!$AA$1:$AB$1,0),0),"")</f>
        <v>bha</v>
      </c>
      <c r="T3" s="26" t="str">
        <f>IFERROR(VLOOKUP(T$1&amp;"-1"&amp;$C3,'FPL FIX2'!$Z$1:$AC$500,MATCH("HOME",'FPL FIX2'!$Z$1:$AC$1,0),0),"")&amp;IFERROR(VLOOKUP(T$1&amp;"-1"&amp;$C3,'FPL FIX2'!$AA$1:$AB$500,MATCH("AWAY",'FPL FIX2'!$AA$1:$AB$1,0),0),"")&amp;IFERROR(VLOOKUP(T$1&amp;"-2"&amp;$C3,'FPL FIX2'!$Z$1:$AC$500,MATCH("HOME",'FPL FIX2'!$Z$1:$AC$1,0),0),"")&amp;IFERROR(VLOOKUP(T$1&amp;"-2"&amp;$C3,'FPL FIX2'!$AA$1:$AB$500,MATCH("AWAY",'FPL FIX2'!$AA$1:$AB$1,0),0),"")</f>
        <v>LIV</v>
      </c>
      <c r="U3" s="26" t="str">
        <f>IFERROR(VLOOKUP(U$1&amp;"-1"&amp;$C3,'FPL FIX2'!$Z$1:$AC$500,MATCH("HOME",'FPL FIX2'!$Z$1:$AC$1,0),0),"")&amp;IFERROR(VLOOKUP(U$1&amp;"-1"&amp;$C3,'FPL FIX2'!$AA$1:$AB$500,MATCH("AWAY",'FPL FIX2'!$AA$1:$AB$1,0),0),"")&amp;IFERROR(VLOOKUP(U$1&amp;"-2"&amp;$C3,'FPL FIX2'!$Z$1:$AC$500,MATCH("HOME",'FPL FIX2'!$Z$1:$AC$1,0),0),"")&amp;IFERROR(VLOOKUP(U$1&amp;"-2"&amp;$C3,'FPL FIX2'!$AA$1:$AB$500,MATCH("AWAY",'FPL FIX2'!$AA$1:$AB$1,0),0),"")</f>
        <v>tot</v>
      </c>
      <c r="V3" s="26" t="str">
        <f>IFERROR(VLOOKUP(V$1&amp;"-1"&amp;$C3,'FPL FIX2'!$Z$1:$AC$500,MATCH("HOME",'FPL FIX2'!$Z$1:$AC$1,0),0),"")&amp;IFERROR(VLOOKUP(V$1&amp;"-1"&amp;$C3,'FPL FIX2'!$AA$1:$AB$500,MATCH("AWAY",'FPL FIX2'!$AA$1:$AB$1,0),0),"")&amp;IFERROR(VLOOKUP(V$1&amp;"-2"&amp;$C3,'FPL FIX2'!$Z$1:$AC$500,MATCH("HOME",'FPL FIX2'!$Z$1:$AC$1,0),0),"")&amp;IFERROR(VLOOKUP(V$1&amp;"-2"&amp;$C3,'FPL FIX2'!$AA$1:$AB$500,MATCH("AWAY",'FPL FIX2'!$AA$1:$AB$1,0),0),"")</f>
        <v>WOL</v>
      </c>
      <c r="W3" s="26" t="str">
        <f>IFERROR(VLOOKUP(W$1&amp;"-1"&amp;$C3,'FPL FIX2'!$Z$1:$AC$500,MATCH("HOME",'FPL FIX2'!$Z$1:$AC$1,0),0),"")&amp;IFERROR(VLOOKUP(W$1&amp;"-1"&amp;$C3,'FPL FIX2'!$AA$1:$AB$500,MATCH("AWAY",'FPL FIX2'!$AA$1:$AB$1,0),0),"")&amp;IFERROR(VLOOKUP(W$1&amp;"-2"&amp;$C3,'FPL FIX2'!$Z$1:$AC$500,MATCH("HOME",'FPL FIX2'!$Z$1:$AC$1,0),0),"")&amp;IFERROR(VLOOKUP(W$1&amp;"-2"&amp;$C3,'FPL FIX2'!$AA$1:$AB$500,MATCH("AWAY",'FPL FIX2'!$AA$1:$AB$1,0),0),"")</f>
        <v>LEE</v>
      </c>
      <c r="X3" s="26" t="str">
        <f>IFERROR(VLOOKUP(X$1&amp;"-1"&amp;$C3,'FPL FIX2'!$Z$1:$AC$500,MATCH("HOME",'FPL FIX2'!$Z$1:$AC$1,0),0),"")&amp;IFERROR(VLOOKUP(X$1&amp;"-1"&amp;$C3,'FPL FIX2'!$AA$1:$AB$500,MATCH("AWAY",'FPL FIX2'!$AA$1:$AB$1,0),0),"")&amp;IFERROR(VLOOKUP(X$1&amp;"-2"&amp;$C3,'FPL FIX2'!$Z$1:$AC$500,MATCH("HOME",'FPL FIX2'!$Z$1:$AC$1,0),0),"")&amp;IFERROR(VLOOKUP(X$1&amp;"-2"&amp;$C3,'FPL FIX2'!$AA$1:$AB$500,MATCH("AWAY",'FPL FIX2'!$AA$1:$AB$1,0),0),"")</f>
        <v>sou</v>
      </c>
      <c r="Y3" s="26" t="str">
        <f>IFERROR(VLOOKUP(Y$1&amp;"-1"&amp;$C3,'FPL FIX2'!$Z$1:$AC$500,MATCH("HOME",'FPL FIX2'!$Z$1:$AC$1,0),0),"")&amp;IFERROR(VLOOKUP(Y$1&amp;"-1"&amp;$C3,'FPL FIX2'!$AA$1:$AB$500,MATCH("AWAY",'FPL FIX2'!$AA$1:$AB$1,0),0),"")&amp;IFERROR(VLOOKUP(Y$1&amp;"-2"&amp;$C3,'FPL FIX2'!$Z$1:$AC$500,MATCH("HOME",'FPL FIX2'!$Z$1:$AC$1,0),0),"")&amp;IFERROR(VLOOKUP(Y$1&amp;"-2"&amp;$C3,'FPL FIX2'!$AA$1:$AB$500,MATCH("AWAY",'FPL FIX2'!$AA$1:$AB$1,0),0),"")</f>
        <v>LEI</v>
      </c>
      <c r="Z3" s="26" t="str">
        <f>IFERROR(VLOOKUP(Z$1&amp;"-1"&amp;$C3,'FPL FIX2'!$Z$1:$AC$500,MATCH("HOME",'FPL FIX2'!$Z$1:$AC$1,0),0),"")&amp;IFERROR(VLOOKUP(Z$1&amp;"-1"&amp;$C3,'FPL FIX2'!$AA$1:$AB$500,MATCH("AWAY",'FPL FIX2'!$AA$1:$AB$1,0),0),"")&amp;IFERROR(VLOOKUP(Z$1&amp;"-2"&amp;$C3,'FPL FIX2'!$Z$1:$AC$500,MATCH("HOME",'FPL FIX2'!$Z$1:$AC$1,0),0),"")&amp;IFERROR(VLOOKUP(Z$1&amp;"-2"&amp;$C3,'FPL FIX2'!$AA$1:$AB$500,MATCH("AWAY",'FPL FIX2'!$AA$1:$AB$1,0),0),"")</f>
        <v>mci</v>
      </c>
      <c r="AA3" s="26" t="str">
        <f>IFERROR(VLOOKUP(AA$1&amp;"-1"&amp;$C3,'FPL FIX2'!$Z$1:$AC$500,MATCH("HOME",'FPL FIX2'!$Z$1:$AC$1,0),0),"")&amp;IFERROR(VLOOKUP(AA$1&amp;"-1"&amp;$C3,'FPL FIX2'!$AA$1:$AB$500,MATCH("AWAY",'FPL FIX2'!$AA$1:$AB$1,0),0),"")&amp;IFERROR(VLOOKUP(AA$1&amp;"-2"&amp;$C3,'FPL FIX2'!$Z$1:$AC$500,MATCH("HOME",'FPL FIX2'!$Z$1:$AC$1,0),0),"")&amp;IFERROR(VLOOKUP(AA$1&amp;"-2"&amp;$C3,'FPL FIX2'!$AA$1:$AB$500,MATCH("AWAY",'FPL FIX2'!$AA$1:$AB$1,0),0),"")</f>
        <v>ARS</v>
      </c>
      <c r="AB3" s="26" t="str">
        <f>IFERROR(VLOOKUP(AB$1&amp;"-1"&amp;$C3,'FPL FIX2'!$Z$1:$AC$500,MATCH("HOME",'FPL FIX2'!$Z$1:$AC$1,0),0),"")&amp;IFERROR(VLOOKUP(AB$1&amp;"-1"&amp;$C3,'FPL FIX2'!$AA$1:$AB$500,MATCH("AWAY",'FPL FIX2'!$AA$1:$AB$1,0),0),"")&amp;IFERROR(VLOOKUP(AB$1&amp;"-2"&amp;$C3,'FPL FIX2'!$Z$1:$AC$500,MATCH("HOME",'FPL FIX2'!$Z$1:$AC$1,0),0),"")&amp;IFERROR(VLOOKUP(AB$1&amp;"-2"&amp;$C3,'FPL FIX2'!$AA$1:$AB$500,MATCH("AWAY",'FPL FIX2'!$AA$1:$AB$1,0),0),"")</f>
        <v>eve</v>
      </c>
      <c r="AC3" s="26" t="str">
        <f>IFERROR(VLOOKUP(AC$1&amp;"-1"&amp;$C3,'FPL FIX2'!$Z$1:$AC$500,MATCH("HOME",'FPL FIX2'!$Z$1:$AC$1,0),0),"")&amp;IFERROR(VLOOKUP(AC$1&amp;"-1"&amp;$C3,'FPL FIX2'!$AA$1:$AB$500,MATCH("AWAY",'FPL FIX2'!$AA$1:$AB$1,0),0),"")&amp;IFERROR(VLOOKUP(AC$1&amp;"-2"&amp;$C3,'FPL FIX2'!$Z$1:$AC$500,MATCH("HOME",'FPL FIX2'!$Z$1:$AC$1,0),0),"")&amp;IFERROR(VLOOKUP(AC$1&amp;"-2"&amp;$C3,'FPL FIX2'!$AA$1:$AB$500,MATCH("AWAY",'FPL FIX2'!$AA$1:$AB$1,0),0),"")</f>
        <v>CRY</v>
      </c>
      <c r="AD3" s="26" t="str">
        <f>IFERROR(VLOOKUP(AD$1&amp;"-1"&amp;$C3,'FPL FIX2'!$Z$1:$AC$500,MATCH("HOME",'FPL FIX2'!$Z$1:$AC$1,0),0),"")&amp;IFERROR(VLOOKUP(AD$1&amp;"-1"&amp;$C3,'FPL FIX2'!$AA$1:$AB$500,MATCH("AWAY",'FPL FIX2'!$AA$1:$AB$1,0),0),"")&amp;IFERROR(VLOOKUP(AD$1&amp;"-2"&amp;$C3,'FPL FIX2'!$Z$1:$AC$500,MATCH("HOME",'FPL FIX2'!$Z$1:$AC$1,0),0),"")&amp;IFERROR(VLOOKUP(AD$1&amp;"-2"&amp;$C3,'FPL FIX2'!$AA$1:$AB$500,MATCH("AWAY",'FPL FIX2'!$AA$1:$AB$1,0),0),"")</f>
        <v>whu</v>
      </c>
      <c r="AE3" s="26" t="str">
        <f>IFERROR(VLOOKUP(AE$1&amp;"-1"&amp;$C3,'FPL FIX2'!$Z$1:$AC$500,MATCH("HOME",'FPL FIX2'!$Z$1:$AC$1,0),0),"")&amp;IFERROR(VLOOKUP(AE$1&amp;"-1"&amp;$C3,'FPL FIX2'!$AA$1:$AB$500,MATCH("AWAY",'FPL FIX2'!$AA$1:$AB$1,0),0),"")&amp;IFERROR(VLOOKUP(AE$1&amp;"-2"&amp;$C3,'FPL FIX2'!$Z$1:$AC$500,MATCH("HOME",'FPL FIX2'!$Z$1:$AC$1,0),0),"")&amp;IFERROR(VLOOKUP(AE$1&amp;"-2"&amp;$C3,'FPL FIX2'!$AA$1:$AB$500,MATCH("AWAY",'FPL FIX2'!$AA$1:$AB$1,0),0),"")</f>
        <v>BOU</v>
      </c>
      <c r="AF3" s="26" t="str">
        <f>IFERROR(VLOOKUP(AF$1&amp;"-1"&amp;$C3,'FPL FIX2'!$Z$1:$AC$500,MATCH("HOME",'FPL FIX2'!$Z$1:$AC$1,0),0),"")&amp;IFERROR(VLOOKUP(AF$1&amp;"-1"&amp;$C3,'FPL FIX2'!$AA$1:$AB$500,MATCH("AWAY",'FPL FIX2'!$AA$1:$AB$1,0),0),"")&amp;IFERROR(VLOOKUP(AF$1&amp;"-2"&amp;$C3,'FPL FIX2'!$Z$1:$AC$500,MATCH("HOME",'FPL FIX2'!$Z$1:$AC$1,0),0),"")&amp;IFERROR(VLOOKUP(AF$1&amp;"-2"&amp;$C3,'FPL FIX2'!$AA$1:$AB$500,MATCH("AWAY",'FPL FIX2'!$AA$1:$AB$1,0),0),"")</f>
        <v>chelei</v>
      </c>
      <c r="AG3" s="26" t="str">
        <f>IFERROR(VLOOKUP(AG$1&amp;"-1"&amp;$C3,'FPL FIX2'!$Z$1:$AC$500,MATCH("HOME",'FPL FIX2'!$Z$1:$AC$1,0),0),"")&amp;IFERROR(VLOOKUP(AG$1&amp;"-1"&amp;$C3,'FPL FIX2'!$AA$1:$AB$500,MATCH("AWAY",'FPL FIX2'!$AA$1:$AB$1,0),0),"")&amp;IFERROR(VLOOKUP(AG$1&amp;"-2"&amp;$C3,'FPL FIX2'!$Z$1:$AC$500,MATCH("HOME",'FPL FIX2'!$Z$1:$AC$1,0),0),"")&amp;IFERROR(VLOOKUP(AG$1&amp;"-2"&amp;$C3,'FPL FIX2'!$AA$1:$AB$500,MATCH("AWAY",'FPL FIX2'!$AA$1:$AB$1,0),0),"")</f>
        <v>NFO</v>
      </c>
      <c r="AH3" s="26" t="str">
        <f>IFERROR(VLOOKUP(AH$1&amp;"-1"&amp;$C3,'FPL FIX2'!$Z$1:$AC$500,MATCH("HOME",'FPL FIX2'!$Z$1:$AC$1,0),0),"")&amp;IFERROR(VLOOKUP(AH$1&amp;"-1"&amp;$C3,'FPL FIX2'!$AA$1:$AB$500,MATCH("AWAY",'FPL FIX2'!$AA$1:$AB$1,0),0),"")&amp;IFERROR(VLOOKUP(AH$1&amp;"-2"&amp;$C3,'FPL FIX2'!$Z$1:$AC$500,MATCH("HOME",'FPL FIX2'!$Z$1:$AC$1,0),0),"")&amp;IFERROR(VLOOKUP(AH$1&amp;"-2"&amp;$C3,'FPL FIX2'!$AA$1:$AB$500,MATCH("AWAY",'FPL FIX2'!$AA$1:$AB$1,0),0),"")</f>
        <v>NEW</v>
      </c>
      <c r="AI3" s="26" t="str">
        <f>IFERROR(VLOOKUP(AI$1&amp;"-1"&amp;$C3,'FPL FIX2'!$Z$1:$AC$500,MATCH("HOME",'FPL FIX2'!$Z$1:$AC$1,0),0),"")&amp;IFERROR(VLOOKUP(AI$1&amp;"-1"&amp;$C3,'FPL FIX2'!$AA$1:$AB$500,MATCH("AWAY",'FPL FIX2'!$AA$1:$AB$1,0),0),"")&amp;IFERROR(VLOOKUP(AI$1&amp;"-2"&amp;$C3,'FPL FIX2'!$Z$1:$AC$500,MATCH("HOME",'FPL FIX2'!$Z$1:$AC$1,0),0),"")&amp;IFERROR(VLOOKUP(AI$1&amp;"-2"&amp;$C3,'FPL FIX2'!$AA$1:$AB$500,MATCH("AWAY",'FPL FIX2'!$AA$1:$AB$1,0),0),"")</f>
        <v>bre</v>
      </c>
      <c r="AJ3" s="26" t="str">
        <f>IFERROR(VLOOKUP(AJ$1&amp;"-1"&amp;$C3,'FPL FIX2'!$Z$1:$AC$500,MATCH("HOME",'FPL FIX2'!$Z$1:$AC$1,0),0),"")&amp;IFERROR(VLOOKUP(AJ$1&amp;"-1"&amp;$C3,'FPL FIX2'!$AA$1:$AB$500,MATCH("AWAY",'FPL FIX2'!$AA$1:$AB$1,0),0),"")&amp;IFERROR(VLOOKUP(AJ$1&amp;"-2"&amp;$C3,'FPL FIX2'!$Z$1:$AC$500,MATCH("HOME",'FPL FIX2'!$Z$1:$AC$1,0),0),"")&amp;IFERROR(VLOOKUP(AJ$1&amp;"-2"&amp;$C3,'FPL FIX2'!$AA$1:$AB$500,MATCH("AWAY",'FPL FIX2'!$AA$1:$AB$1,0),0),"")</f>
        <v>FUL</v>
      </c>
      <c r="AK3" s="26" t="str">
        <f>IFERROR(VLOOKUP(AK$1&amp;"-1"&amp;$C3,'FPL FIX2'!$Z$1:$AC$500,MATCH("HOME",'FPL FIX2'!$Z$1:$AC$1,0),0),"")&amp;IFERROR(VLOOKUP(AK$1&amp;"-1"&amp;$C3,'FPL FIX2'!$AA$1:$AB$500,MATCH("AWAY",'FPL FIX2'!$AA$1:$AB$1,0),0),"")&amp;IFERROR(VLOOKUP(AK$1&amp;"-2"&amp;$C3,'FPL FIX2'!$Z$1:$AC$500,MATCH("HOME",'FPL FIX2'!$Z$1:$AC$1,0),0),"")&amp;IFERROR(VLOOKUP(AK$1&amp;"-2"&amp;$C3,'FPL FIX2'!$AA$1:$AB$500,MATCH("AWAY",'FPL FIX2'!$AA$1:$AB$1,0),0),"")</f>
        <v>mun</v>
      </c>
      <c r="AL3" s="26" t="str">
        <f>IFERROR(VLOOKUP(AL$1&amp;"-1"&amp;$C3,'FPL FIX2'!$Z$1:$AC$500,MATCH("HOME",'FPL FIX2'!$Z$1:$AC$1,0),0),"")&amp;IFERROR(VLOOKUP(AL$1&amp;"-1"&amp;$C3,'FPL FIX2'!$AA$1:$AB$500,MATCH("AWAY",'FPL FIX2'!$AA$1:$AB$1,0),0),"")&amp;IFERROR(VLOOKUP(AL$1&amp;"-2"&amp;$C3,'FPL FIX2'!$Z$1:$AC$500,MATCH("HOME",'FPL FIX2'!$Z$1:$AC$1,0),0),"")&amp;IFERROR(VLOOKUP(AL$1&amp;"-2"&amp;$C3,'FPL FIX2'!$AA$1:$AB$500,MATCH("AWAY",'FPL FIX2'!$AA$1:$AB$1,0),0),"")</f>
        <v>wol</v>
      </c>
      <c r="AM3" s="26" t="str">
        <f>IFERROR(VLOOKUP(AM$1&amp;"-1"&amp;$C3,'FPL FIX2'!$Z$1:$AC$500,MATCH("HOME",'FPL FIX2'!$Z$1:$AC$1,0),0),"")&amp;IFERROR(VLOOKUP(AM$1&amp;"-1"&amp;$C3,'FPL FIX2'!$AA$1:$AB$500,MATCH("AWAY",'FPL FIX2'!$AA$1:$AB$1,0),0),"")&amp;IFERROR(VLOOKUP(AM$1&amp;"-2"&amp;$C3,'FPL FIX2'!$Z$1:$AC$500,MATCH("HOME",'FPL FIX2'!$Z$1:$AC$1,0),0),"")&amp;IFERROR(VLOOKUP(AM$1&amp;"-2"&amp;$C3,'FPL FIX2'!$AA$1:$AB$500,MATCH("AWAY",'FPL FIX2'!$AA$1:$AB$1,0),0),"")</f>
        <v>TOT</v>
      </c>
      <c r="AN3" s="26" t="str">
        <f>IFERROR(VLOOKUP(AN$1&amp;"-1"&amp;$C3,'FPL FIX2'!$Z$1:$AC$500,MATCH("HOME",'FPL FIX2'!$Z$1:$AC$1,0),0),"")&amp;IFERROR(VLOOKUP(AN$1&amp;"-1"&amp;$C3,'FPL FIX2'!$AA$1:$AB$500,MATCH("AWAY",'FPL FIX2'!$AA$1:$AB$1,0),0),"")&amp;IFERROR(VLOOKUP(AN$1&amp;"-2"&amp;$C3,'FPL FIX2'!$Z$1:$AC$500,MATCH("HOME",'FPL FIX2'!$Z$1:$AC$1,0),0),"")&amp;IFERROR(VLOOKUP(AN$1&amp;"-2"&amp;$C3,'FPL FIX2'!$AA$1:$AB$500,MATCH("AWAY",'FPL FIX2'!$AA$1:$AB$1,0),0),"")</f>
        <v>liv</v>
      </c>
      <c r="AO3" s="26" t="str">
        <f>IFERROR(VLOOKUP(AO$1&amp;"-1"&amp;$C3,'FPL FIX2'!$Z$1:$AC$500,MATCH("HOME",'FPL FIX2'!$Z$1:$AC$1,0),0),"")&amp;IFERROR(VLOOKUP(AO$1&amp;"-1"&amp;$C3,'FPL FIX2'!$AA$1:$AB$500,MATCH("AWAY",'FPL FIX2'!$AA$1:$AB$1,0),0),"")&amp;IFERROR(VLOOKUP(AO$1&amp;"-2"&amp;$C3,'FPL FIX2'!$Z$1:$AC$500,MATCH("HOME",'FPL FIX2'!$Z$1:$AC$1,0),0),"")&amp;IFERROR(VLOOKUP(AO$1&amp;"-2"&amp;$C3,'FPL FIX2'!$AA$1:$AB$500,MATCH("AWAY",'FPL FIX2'!$AA$1:$AB$1,0),0),"")</f>
        <v>BHA</v>
      </c>
    </row>
    <row r="4" spans="1:41" x14ac:dyDescent="0.25">
      <c r="A4" s="26">
        <f t="shared" si="2"/>
        <v>3</v>
      </c>
      <c r="B4" s="23" t="s">
        <v>60</v>
      </c>
      <c r="C4" s="26" t="str">
        <f t="shared" si="1"/>
        <v>BOU</v>
      </c>
      <c r="D4" s="26" t="str">
        <f>IFERROR(VLOOKUP(D$1&amp;"-1"&amp;$C4,'FPL FIX2'!$Z$1:$AC$500,MATCH("HOME",'FPL FIX2'!$Z$1:$AC$1,0),0),"")&amp;IFERROR(VLOOKUP(D$1&amp;"-1"&amp;$C4,'FPL FIX2'!$AA$1:$AB$500,MATCH("AWAY",'FPL FIX2'!$AA$1:$AB$1,0),0),"")&amp;IFERROR(VLOOKUP(D$1&amp;"-2"&amp;$C4,'FPL FIX2'!$Z$1:$AC$500,MATCH("HOME",'FPL FIX2'!$Z$1:$AC$1,0),0),"")&amp;IFERROR(VLOOKUP(D$1&amp;"-2"&amp;$C4,'FPL FIX2'!$AA$1:$AB$500,MATCH("AWAY",'FPL FIX2'!$AA$1:$AB$1,0),0),"")</f>
        <v>AVL</v>
      </c>
      <c r="E4" s="26" t="str">
        <f>IFERROR(VLOOKUP(E$1&amp;"-1"&amp;$C4,'FPL FIX2'!$Z$1:$AC$500,MATCH("HOME",'FPL FIX2'!$Z$1:$AC$1,0),0),"")&amp;IFERROR(VLOOKUP(E$1&amp;"-1"&amp;$C4,'FPL FIX2'!$AA$1:$AB$500,MATCH("AWAY",'FPL FIX2'!$AA$1:$AB$1,0),0),"")&amp;IFERROR(VLOOKUP(E$1&amp;"-2"&amp;$C4,'FPL FIX2'!$Z$1:$AC$500,MATCH("HOME",'FPL FIX2'!$Z$1:$AC$1,0),0),"")&amp;IFERROR(VLOOKUP(E$1&amp;"-2"&amp;$C4,'FPL FIX2'!$AA$1:$AB$500,MATCH("AWAY",'FPL FIX2'!$AA$1:$AB$1,0),0),"")</f>
        <v>mci</v>
      </c>
      <c r="F4" s="26" t="str">
        <f>IFERROR(VLOOKUP(F$1&amp;"-1"&amp;$C4,'FPL FIX2'!$Z$1:$AC$500,MATCH("HOME",'FPL FIX2'!$Z$1:$AC$1,0),0),"")&amp;IFERROR(VLOOKUP(F$1&amp;"-1"&amp;$C4,'FPL FIX2'!$AA$1:$AB$500,MATCH("AWAY",'FPL FIX2'!$AA$1:$AB$1,0),0),"")&amp;IFERROR(VLOOKUP(F$1&amp;"-2"&amp;$C4,'FPL FIX2'!$Z$1:$AC$500,MATCH("HOME",'FPL FIX2'!$Z$1:$AC$1,0),0),"")&amp;IFERROR(VLOOKUP(F$1&amp;"-2"&amp;$C4,'FPL FIX2'!$AA$1:$AB$500,MATCH("AWAY",'FPL FIX2'!$AA$1:$AB$1,0),0),"")</f>
        <v>ARS</v>
      </c>
      <c r="G4" s="26" t="str">
        <f>IFERROR(VLOOKUP(G$1&amp;"-1"&amp;$C4,'FPL FIX2'!$Z$1:$AC$500,MATCH("HOME",'FPL FIX2'!$Z$1:$AC$1,0),0),"")&amp;IFERROR(VLOOKUP(G$1&amp;"-1"&amp;$C4,'FPL FIX2'!$AA$1:$AB$500,MATCH("AWAY",'FPL FIX2'!$AA$1:$AB$1,0),0),"")&amp;IFERROR(VLOOKUP(G$1&amp;"-2"&amp;$C4,'FPL FIX2'!$Z$1:$AC$500,MATCH("HOME",'FPL FIX2'!$Z$1:$AC$1,0),0),"")&amp;IFERROR(VLOOKUP(G$1&amp;"-2"&amp;$C4,'FPL FIX2'!$AA$1:$AB$500,MATCH("AWAY",'FPL FIX2'!$AA$1:$AB$1,0),0),"")</f>
        <v>liv</v>
      </c>
      <c r="H4" s="26" t="str">
        <f>IFERROR(VLOOKUP(H$1&amp;"-1"&amp;$C4,'FPL FIX2'!$Z$1:$AC$500,MATCH("HOME",'FPL FIX2'!$Z$1:$AC$1,0),0),"")&amp;IFERROR(VLOOKUP(H$1&amp;"-1"&amp;$C4,'FPL FIX2'!$AA$1:$AB$500,MATCH("AWAY",'FPL FIX2'!$AA$1:$AB$1,0),0),"")&amp;IFERROR(VLOOKUP(H$1&amp;"-2"&amp;$C4,'FPL FIX2'!$Z$1:$AC$500,MATCH("HOME",'FPL FIX2'!$Z$1:$AC$1,0),0),"")&amp;IFERROR(VLOOKUP(H$1&amp;"-2"&amp;$C4,'FPL FIX2'!$AA$1:$AB$500,MATCH("AWAY",'FPL FIX2'!$AA$1:$AB$1,0),0),"")</f>
        <v>WOL</v>
      </c>
      <c r="I4" s="26" t="str">
        <f>IFERROR(VLOOKUP(I$1&amp;"-1"&amp;$C4,'FPL FIX2'!$Z$1:$AC$500,MATCH("HOME",'FPL FIX2'!$Z$1:$AC$1,0),0),"")&amp;IFERROR(VLOOKUP(I$1&amp;"-1"&amp;$C4,'FPL FIX2'!$AA$1:$AB$500,MATCH("AWAY",'FPL FIX2'!$AA$1:$AB$1,0),0),"")&amp;IFERROR(VLOOKUP(I$1&amp;"-2"&amp;$C4,'FPL FIX2'!$Z$1:$AC$500,MATCH("HOME",'FPL FIX2'!$Z$1:$AC$1,0),0),"")&amp;IFERROR(VLOOKUP(I$1&amp;"-2"&amp;$C4,'FPL FIX2'!$AA$1:$AB$500,MATCH("AWAY",'FPL FIX2'!$AA$1:$AB$1,0),0),"")</f>
        <v>nfo</v>
      </c>
      <c r="J4" s="26" t="str">
        <f>IFERROR(VLOOKUP(J$1&amp;"-1"&amp;$C4,'FPL FIX2'!$Z$1:$AC$500,MATCH("HOME",'FPL FIX2'!$Z$1:$AC$1,0),0),"")&amp;IFERROR(VLOOKUP(J$1&amp;"-1"&amp;$C4,'FPL FIX2'!$AA$1:$AB$500,MATCH("AWAY",'FPL FIX2'!$AA$1:$AB$1,0),0),"")&amp;IFERROR(VLOOKUP(J$1&amp;"-2"&amp;$C4,'FPL FIX2'!$Z$1:$AC$500,MATCH("HOME",'FPL FIX2'!$Z$1:$AC$1,0),0),"")&amp;IFERROR(VLOOKUP(J$1&amp;"-2"&amp;$C4,'FPL FIX2'!$AA$1:$AB$500,MATCH("AWAY",'FPL FIX2'!$AA$1:$AB$1,0),0),"")</f>
        <v/>
      </c>
      <c r="K4" s="26" t="str">
        <f>IFERROR(VLOOKUP(K$1&amp;"-1"&amp;$C4,'FPL FIX2'!$Z$1:$AC$500,MATCH("HOME",'FPL FIX2'!$Z$1:$AC$1,0),0),"")&amp;IFERROR(VLOOKUP(K$1&amp;"-1"&amp;$C4,'FPL FIX2'!$AA$1:$AB$500,MATCH("AWAY",'FPL FIX2'!$AA$1:$AB$1,0),0),"")&amp;IFERROR(VLOOKUP(K$1&amp;"-2"&amp;$C4,'FPL FIX2'!$Z$1:$AC$500,MATCH("HOME",'FPL FIX2'!$Z$1:$AC$1,0),0),"")&amp;IFERROR(VLOOKUP(K$1&amp;"-2"&amp;$C4,'FPL FIX2'!$AA$1:$AB$500,MATCH("AWAY",'FPL FIX2'!$AA$1:$AB$1,0),0),"")</f>
        <v>new</v>
      </c>
      <c r="L4" s="26" t="str">
        <f>IFERROR(VLOOKUP(L$1&amp;"-1"&amp;$C4,'FPL FIX2'!$Z$1:$AC$500,MATCH("HOME",'FPL FIX2'!$Z$1:$AC$1,0),0),"")&amp;IFERROR(VLOOKUP(L$1&amp;"-1"&amp;$C4,'FPL FIX2'!$AA$1:$AB$500,MATCH("AWAY",'FPL FIX2'!$AA$1:$AB$1,0),0),"")&amp;IFERROR(VLOOKUP(L$1&amp;"-2"&amp;$C4,'FPL FIX2'!$Z$1:$AC$500,MATCH("HOME",'FPL FIX2'!$Z$1:$AC$1,0),0),"")&amp;IFERROR(VLOOKUP(L$1&amp;"-2"&amp;$C4,'FPL FIX2'!$AA$1:$AB$500,MATCH("AWAY",'FPL FIX2'!$AA$1:$AB$1,0),0),"")</f>
        <v>BRE</v>
      </c>
      <c r="M4" s="26" t="str">
        <f>IFERROR(VLOOKUP(M$1&amp;"-1"&amp;$C4,'FPL FIX2'!$Z$1:$AC$500,MATCH("HOME",'FPL FIX2'!$Z$1:$AC$1,0),0),"")&amp;IFERROR(VLOOKUP(M$1&amp;"-1"&amp;$C4,'FPL FIX2'!$AA$1:$AB$500,MATCH("AWAY",'FPL FIX2'!$AA$1:$AB$1,0),0),"")&amp;IFERROR(VLOOKUP(M$1&amp;"-2"&amp;$C4,'FPL FIX2'!$Z$1:$AC$500,MATCH("HOME",'FPL FIX2'!$Z$1:$AC$1,0),0),"")&amp;IFERROR(VLOOKUP(M$1&amp;"-2"&amp;$C4,'FPL FIX2'!$AA$1:$AB$500,MATCH("AWAY",'FPL FIX2'!$AA$1:$AB$1,0),0),"")</f>
        <v>LEI</v>
      </c>
      <c r="N4" s="26" t="str">
        <f>IFERROR(VLOOKUP(N$1&amp;"-1"&amp;$C4,'FPL FIX2'!$Z$1:$AC$500,MATCH("HOME",'FPL FIX2'!$Z$1:$AC$1,0),0),"")&amp;IFERROR(VLOOKUP(N$1&amp;"-1"&amp;$C4,'FPL FIX2'!$AA$1:$AB$500,MATCH("AWAY",'FPL FIX2'!$AA$1:$AB$1,0),0),"")&amp;IFERROR(VLOOKUP(N$1&amp;"-2"&amp;$C4,'FPL FIX2'!$Z$1:$AC$500,MATCH("HOME",'FPL FIX2'!$Z$1:$AC$1,0),0),"")&amp;IFERROR(VLOOKUP(N$1&amp;"-2"&amp;$C4,'FPL FIX2'!$AA$1:$AB$500,MATCH("AWAY",'FPL FIX2'!$AA$1:$AB$1,0),0),"")</f>
        <v>ful</v>
      </c>
      <c r="O4" s="26" t="str">
        <f>IFERROR(VLOOKUP(O$1&amp;"-1"&amp;$C4,'FPL FIX2'!$Z$1:$AC$500,MATCH("HOME",'FPL FIX2'!$Z$1:$AC$1,0),0),"")&amp;IFERROR(VLOOKUP(O$1&amp;"-1"&amp;$C4,'FPL FIX2'!$AA$1:$AB$500,MATCH("AWAY",'FPL FIX2'!$AA$1:$AB$1,0),0),"")&amp;IFERROR(VLOOKUP(O$1&amp;"-2"&amp;$C4,'FPL FIX2'!$Z$1:$AC$500,MATCH("HOME",'FPL FIX2'!$Z$1:$AC$1,0),0),"")&amp;IFERROR(VLOOKUP(O$1&amp;"-2"&amp;$C4,'FPL FIX2'!$AA$1:$AB$500,MATCH("AWAY",'FPL FIX2'!$AA$1:$AB$1,0),0),"")</f>
        <v>SOU</v>
      </c>
      <c r="P4" s="26" t="str">
        <f>IFERROR(VLOOKUP(P$1&amp;"-1"&amp;$C4,'FPL FIX2'!$Z$1:$AC$500,MATCH("HOME",'FPL FIX2'!$Z$1:$AC$1,0),0),"")&amp;IFERROR(VLOOKUP(P$1&amp;"-1"&amp;$C4,'FPL FIX2'!$AA$1:$AB$500,MATCH("AWAY",'FPL FIX2'!$AA$1:$AB$1,0),0),"")&amp;IFERROR(VLOOKUP(P$1&amp;"-2"&amp;$C4,'FPL FIX2'!$Z$1:$AC$500,MATCH("HOME",'FPL FIX2'!$Z$1:$AC$1,0),0),"")&amp;IFERROR(VLOOKUP(P$1&amp;"-2"&amp;$C4,'FPL FIX2'!$AA$1:$AB$500,MATCH("AWAY",'FPL FIX2'!$AA$1:$AB$1,0),0),"")</f>
        <v>whu</v>
      </c>
      <c r="Q4" s="26" t="str">
        <f>IFERROR(VLOOKUP(Q$1&amp;"-1"&amp;$C4,'FPL FIX2'!$Z$1:$AC$500,MATCH("HOME",'FPL FIX2'!$Z$1:$AC$1,0),0),"")&amp;IFERROR(VLOOKUP(Q$1&amp;"-1"&amp;$C4,'FPL FIX2'!$AA$1:$AB$500,MATCH("AWAY",'FPL FIX2'!$AA$1:$AB$1,0),0),"")&amp;IFERROR(VLOOKUP(Q$1&amp;"-2"&amp;$C4,'FPL FIX2'!$Z$1:$AC$500,MATCH("HOME",'FPL FIX2'!$Z$1:$AC$1,0),0),"")&amp;IFERROR(VLOOKUP(Q$1&amp;"-2"&amp;$C4,'FPL FIX2'!$AA$1:$AB$500,MATCH("AWAY",'FPL FIX2'!$AA$1:$AB$1,0),0),"")</f>
        <v>TOT</v>
      </c>
      <c r="R4" s="26" t="str">
        <f>IFERROR(VLOOKUP(R$1&amp;"-1"&amp;$C4,'FPL FIX2'!$Z$1:$AC$500,MATCH("HOME",'FPL FIX2'!$Z$1:$AC$1,0),0),"")&amp;IFERROR(VLOOKUP(R$1&amp;"-1"&amp;$C4,'FPL FIX2'!$AA$1:$AB$500,MATCH("AWAY",'FPL FIX2'!$AA$1:$AB$1,0),0),"")&amp;IFERROR(VLOOKUP(R$1&amp;"-2"&amp;$C4,'FPL FIX2'!$Z$1:$AC$500,MATCH("HOME",'FPL FIX2'!$Z$1:$AC$1,0),0),"")&amp;IFERROR(VLOOKUP(R$1&amp;"-2"&amp;$C4,'FPL FIX2'!$AA$1:$AB$500,MATCH("AWAY",'FPL FIX2'!$AA$1:$AB$1,0),0),"")</f>
        <v>lee</v>
      </c>
      <c r="S4" s="26" t="str">
        <f>IFERROR(VLOOKUP(S$1&amp;"-1"&amp;$C4,'FPL FIX2'!$Z$1:$AC$500,MATCH("HOME",'FPL FIX2'!$Z$1:$AC$1,0),0),"")&amp;IFERROR(VLOOKUP(S$1&amp;"-1"&amp;$C4,'FPL FIX2'!$AA$1:$AB$500,MATCH("AWAY",'FPL FIX2'!$AA$1:$AB$1,0),0),"")&amp;IFERROR(VLOOKUP(S$1&amp;"-2"&amp;$C4,'FPL FIX2'!$Z$1:$AC$500,MATCH("HOME",'FPL FIX2'!$Z$1:$AC$1,0),0),"")&amp;IFERROR(VLOOKUP(S$1&amp;"-2"&amp;$C4,'FPL FIX2'!$AA$1:$AB$500,MATCH("AWAY",'FPL FIX2'!$AA$1:$AB$1,0),0),"")</f>
        <v>EVE</v>
      </c>
      <c r="T4" s="26" t="str">
        <f>IFERROR(VLOOKUP(T$1&amp;"-1"&amp;$C4,'FPL FIX2'!$Z$1:$AC$500,MATCH("HOME",'FPL FIX2'!$Z$1:$AC$1,0),0),"")&amp;IFERROR(VLOOKUP(T$1&amp;"-1"&amp;$C4,'FPL FIX2'!$AA$1:$AB$500,MATCH("AWAY",'FPL FIX2'!$AA$1:$AB$1,0),0),"")&amp;IFERROR(VLOOKUP(T$1&amp;"-2"&amp;$C4,'FPL FIX2'!$Z$1:$AC$500,MATCH("HOME",'FPL FIX2'!$Z$1:$AC$1,0),0),"")&amp;IFERROR(VLOOKUP(T$1&amp;"-2"&amp;$C4,'FPL FIX2'!$AA$1:$AB$500,MATCH("AWAY",'FPL FIX2'!$AA$1:$AB$1,0),0),"")</f>
        <v>che</v>
      </c>
      <c r="U4" s="26" t="str">
        <f>IFERROR(VLOOKUP(U$1&amp;"-1"&amp;$C4,'FPL FIX2'!$Z$1:$AC$500,MATCH("HOME",'FPL FIX2'!$Z$1:$AC$1,0),0),"")&amp;IFERROR(VLOOKUP(U$1&amp;"-1"&amp;$C4,'FPL FIX2'!$AA$1:$AB$500,MATCH("AWAY",'FPL FIX2'!$AA$1:$AB$1,0),0),"")&amp;IFERROR(VLOOKUP(U$1&amp;"-2"&amp;$C4,'FPL FIX2'!$Z$1:$AC$500,MATCH("HOME",'FPL FIX2'!$Z$1:$AC$1,0),0),"")&amp;IFERROR(VLOOKUP(U$1&amp;"-2"&amp;$C4,'FPL FIX2'!$AA$1:$AB$500,MATCH("AWAY",'FPL FIX2'!$AA$1:$AB$1,0),0),"")</f>
        <v>CRY</v>
      </c>
      <c r="V4" s="26" t="str">
        <f>IFERROR(VLOOKUP(V$1&amp;"-1"&amp;$C4,'FPL FIX2'!$Z$1:$AC$500,MATCH("HOME",'FPL FIX2'!$Z$1:$AC$1,0),0),"")&amp;IFERROR(VLOOKUP(V$1&amp;"-1"&amp;$C4,'FPL FIX2'!$AA$1:$AB$500,MATCH("AWAY",'FPL FIX2'!$AA$1:$AB$1,0),0),"")&amp;IFERROR(VLOOKUP(V$1&amp;"-2"&amp;$C4,'FPL FIX2'!$Z$1:$AC$500,MATCH("HOME",'FPL FIX2'!$Z$1:$AC$1,0),0),"")&amp;IFERROR(VLOOKUP(V$1&amp;"-2"&amp;$C4,'FPL FIX2'!$AA$1:$AB$500,MATCH("AWAY",'FPL FIX2'!$AA$1:$AB$1,0),0),"")</f>
        <v>mun</v>
      </c>
      <c r="W4" s="26" t="str">
        <f>IFERROR(VLOOKUP(W$1&amp;"-1"&amp;$C4,'FPL FIX2'!$Z$1:$AC$500,MATCH("HOME",'FPL FIX2'!$Z$1:$AC$1,0),0),"")&amp;IFERROR(VLOOKUP(W$1&amp;"-1"&amp;$C4,'FPL FIX2'!$AA$1:$AB$500,MATCH("AWAY",'FPL FIX2'!$AA$1:$AB$1,0),0),"")&amp;IFERROR(VLOOKUP(W$1&amp;"-2"&amp;$C4,'FPL FIX2'!$Z$1:$AC$500,MATCH("HOME",'FPL FIX2'!$Z$1:$AC$1,0),0),"")&amp;IFERROR(VLOOKUP(W$1&amp;"-2"&amp;$C4,'FPL FIX2'!$AA$1:$AB$500,MATCH("AWAY",'FPL FIX2'!$AA$1:$AB$1,0),0),"")</f>
        <v>bre</v>
      </c>
      <c r="X4" s="26" t="str">
        <f>IFERROR(VLOOKUP(X$1&amp;"-1"&amp;$C4,'FPL FIX2'!$Z$1:$AC$500,MATCH("HOME",'FPL FIX2'!$Z$1:$AC$1,0),0),"")&amp;IFERROR(VLOOKUP(X$1&amp;"-1"&amp;$C4,'FPL FIX2'!$AA$1:$AB$500,MATCH("AWAY",'FPL FIX2'!$AA$1:$AB$1,0),0),"")&amp;IFERROR(VLOOKUP(X$1&amp;"-2"&amp;$C4,'FPL FIX2'!$Z$1:$AC$500,MATCH("HOME",'FPL FIX2'!$Z$1:$AC$1,0),0),"")&amp;IFERROR(VLOOKUP(X$1&amp;"-2"&amp;$C4,'FPL FIX2'!$AA$1:$AB$500,MATCH("AWAY",'FPL FIX2'!$AA$1:$AB$1,0),0),"")</f>
        <v>NFO</v>
      </c>
      <c r="Y4" s="26" t="str">
        <f>IFERROR(VLOOKUP(Y$1&amp;"-1"&amp;$C4,'FPL FIX2'!$Z$1:$AC$500,MATCH("HOME",'FPL FIX2'!$Z$1:$AC$1,0),0),"")&amp;IFERROR(VLOOKUP(Y$1&amp;"-1"&amp;$C4,'FPL FIX2'!$AA$1:$AB$500,MATCH("AWAY",'FPL FIX2'!$AA$1:$AB$1,0),0),"")&amp;IFERROR(VLOOKUP(Y$1&amp;"-2"&amp;$C4,'FPL FIX2'!$Z$1:$AC$500,MATCH("HOME",'FPL FIX2'!$Z$1:$AC$1,0),0),"")&amp;IFERROR(VLOOKUP(Y$1&amp;"-2"&amp;$C4,'FPL FIX2'!$AA$1:$AB$500,MATCH("AWAY",'FPL FIX2'!$AA$1:$AB$1,0),0),"")</f>
        <v>bha</v>
      </c>
      <c r="Z4" s="26" t="str">
        <f>IFERROR(VLOOKUP(Z$1&amp;"-1"&amp;$C4,'FPL FIX2'!$Z$1:$AC$500,MATCH("HOME",'FPL FIX2'!$Z$1:$AC$1,0),0),"")&amp;IFERROR(VLOOKUP(Z$1&amp;"-1"&amp;$C4,'FPL FIX2'!$AA$1:$AB$500,MATCH("AWAY",'FPL FIX2'!$AA$1:$AB$1,0),0),"")&amp;IFERROR(VLOOKUP(Z$1&amp;"-2"&amp;$C4,'FPL FIX2'!$Z$1:$AC$500,MATCH("HOME",'FPL FIX2'!$Z$1:$AC$1,0),0),"")&amp;IFERROR(VLOOKUP(Z$1&amp;"-2"&amp;$C4,'FPL FIX2'!$AA$1:$AB$500,MATCH("AWAY",'FPL FIX2'!$AA$1:$AB$1,0),0),"")</f>
        <v>NEW</v>
      </c>
      <c r="AA4" s="26" t="str">
        <f>IFERROR(VLOOKUP(AA$1&amp;"-1"&amp;$C4,'FPL FIX2'!$Z$1:$AC$500,MATCH("HOME",'FPL FIX2'!$Z$1:$AC$1,0),0),"")&amp;IFERROR(VLOOKUP(AA$1&amp;"-1"&amp;$C4,'FPL FIX2'!$AA$1:$AB$500,MATCH("AWAY",'FPL FIX2'!$AA$1:$AB$1,0),0),"")&amp;IFERROR(VLOOKUP(AA$1&amp;"-2"&amp;$C4,'FPL FIX2'!$Z$1:$AC$500,MATCH("HOME",'FPL FIX2'!$Z$1:$AC$1,0),0),"")&amp;IFERROR(VLOOKUP(AA$1&amp;"-2"&amp;$C4,'FPL FIX2'!$AA$1:$AB$500,MATCH("AWAY",'FPL FIX2'!$AA$1:$AB$1,0),0),"")</f>
        <v>wol</v>
      </c>
      <c r="AB4" s="26" t="str">
        <f>IFERROR(VLOOKUP(AB$1&amp;"-1"&amp;$C4,'FPL FIX2'!$Z$1:$AC$500,MATCH("HOME",'FPL FIX2'!$Z$1:$AC$1,0),0),"")&amp;IFERROR(VLOOKUP(AB$1&amp;"-1"&amp;$C4,'FPL FIX2'!$AA$1:$AB$500,MATCH("AWAY",'FPL FIX2'!$AA$1:$AB$1,0),0),"")&amp;IFERROR(VLOOKUP(AB$1&amp;"-2"&amp;$C4,'FPL FIX2'!$Z$1:$AC$500,MATCH("HOME",'FPL FIX2'!$Z$1:$AC$1,0),0),"")&amp;IFERROR(VLOOKUP(AB$1&amp;"-2"&amp;$C4,'FPL FIX2'!$AA$1:$AB$500,MATCH("AWAY",'FPL FIX2'!$AA$1:$AB$1,0),0),"")</f>
        <v>MCI</v>
      </c>
      <c r="AC4" s="26" t="str">
        <f>IFERROR(VLOOKUP(AC$1&amp;"-1"&amp;$C4,'FPL FIX2'!$Z$1:$AC$500,MATCH("HOME",'FPL FIX2'!$Z$1:$AC$1,0),0),"")&amp;IFERROR(VLOOKUP(AC$1&amp;"-1"&amp;$C4,'FPL FIX2'!$AA$1:$AB$500,MATCH("AWAY",'FPL FIX2'!$AA$1:$AB$1,0),0),"")&amp;IFERROR(VLOOKUP(AC$1&amp;"-2"&amp;$C4,'FPL FIX2'!$Z$1:$AC$500,MATCH("HOME",'FPL FIX2'!$Z$1:$AC$1,0),0),"")&amp;IFERROR(VLOOKUP(AC$1&amp;"-2"&amp;$C4,'FPL FIX2'!$AA$1:$AB$500,MATCH("AWAY",'FPL FIX2'!$AA$1:$AB$1,0),0),"")</f>
        <v>ars</v>
      </c>
      <c r="AD4" s="26" t="str">
        <f>IFERROR(VLOOKUP(AD$1&amp;"-1"&amp;$C4,'FPL FIX2'!$Z$1:$AC$500,MATCH("HOME",'FPL FIX2'!$Z$1:$AC$1,0),0),"")&amp;IFERROR(VLOOKUP(AD$1&amp;"-1"&amp;$C4,'FPL FIX2'!$AA$1:$AB$500,MATCH("AWAY",'FPL FIX2'!$AA$1:$AB$1,0),0),"")&amp;IFERROR(VLOOKUP(AD$1&amp;"-2"&amp;$C4,'FPL FIX2'!$Z$1:$AC$500,MATCH("HOME",'FPL FIX2'!$Z$1:$AC$1,0),0),"")&amp;IFERROR(VLOOKUP(AD$1&amp;"-2"&amp;$C4,'FPL FIX2'!$AA$1:$AB$500,MATCH("AWAY",'FPL FIX2'!$AA$1:$AB$1,0),0),"")</f>
        <v>LIV</v>
      </c>
      <c r="AE4" s="26" t="str">
        <f>IFERROR(VLOOKUP(AE$1&amp;"-1"&amp;$C4,'FPL FIX2'!$Z$1:$AC$500,MATCH("HOME",'FPL FIX2'!$Z$1:$AC$1,0),0),"")&amp;IFERROR(VLOOKUP(AE$1&amp;"-1"&amp;$C4,'FPL FIX2'!$AA$1:$AB$500,MATCH("AWAY",'FPL FIX2'!$AA$1:$AB$1,0),0),"")&amp;IFERROR(VLOOKUP(AE$1&amp;"-2"&amp;$C4,'FPL FIX2'!$Z$1:$AC$500,MATCH("HOME",'FPL FIX2'!$Z$1:$AC$1,0),0),"")&amp;IFERROR(VLOOKUP(AE$1&amp;"-2"&amp;$C4,'FPL FIX2'!$AA$1:$AB$500,MATCH("AWAY",'FPL FIX2'!$AA$1:$AB$1,0),0),"")</f>
        <v>avl</v>
      </c>
      <c r="AF4" s="26" t="str">
        <f>IFERROR(VLOOKUP(AF$1&amp;"-1"&amp;$C4,'FPL FIX2'!$Z$1:$AC$500,MATCH("HOME",'FPL FIX2'!$Z$1:$AC$1,0),0),"")&amp;IFERROR(VLOOKUP(AF$1&amp;"-1"&amp;$C4,'FPL FIX2'!$AA$1:$AB$500,MATCH("AWAY",'FPL FIX2'!$AA$1:$AB$1,0),0),"")&amp;IFERROR(VLOOKUP(AF$1&amp;"-2"&amp;$C4,'FPL FIX2'!$Z$1:$AC$500,MATCH("HOME",'FPL FIX2'!$Z$1:$AC$1,0),0),"")&amp;IFERROR(VLOOKUP(AF$1&amp;"-2"&amp;$C4,'FPL FIX2'!$AA$1:$AB$500,MATCH("AWAY",'FPL FIX2'!$AA$1:$AB$1,0),0),"")</f>
        <v>FULBHA</v>
      </c>
      <c r="AG4" s="26" t="str">
        <f>IFERROR(VLOOKUP(AG$1&amp;"-1"&amp;$C4,'FPL FIX2'!$Z$1:$AC$500,MATCH("HOME",'FPL FIX2'!$Z$1:$AC$1,0),0),"")&amp;IFERROR(VLOOKUP(AG$1&amp;"-1"&amp;$C4,'FPL FIX2'!$AA$1:$AB$500,MATCH("AWAY",'FPL FIX2'!$AA$1:$AB$1,0),0),"")&amp;IFERROR(VLOOKUP(AG$1&amp;"-2"&amp;$C4,'FPL FIX2'!$Z$1:$AC$500,MATCH("HOME",'FPL FIX2'!$Z$1:$AC$1,0),0),"")&amp;IFERROR(VLOOKUP(AG$1&amp;"-2"&amp;$C4,'FPL FIX2'!$AA$1:$AB$500,MATCH("AWAY",'FPL FIX2'!$AA$1:$AB$1,0),0),"")</f>
        <v>lei</v>
      </c>
      <c r="AH4" s="26" t="str">
        <f>IFERROR(VLOOKUP(AH$1&amp;"-1"&amp;$C4,'FPL FIX2'!$Z$1:$AC$500,MATCH("HOME",'FPL FIX2'!$Z$1:$AC$1,0),0),"")&amp;IFERROR(VLOOKUP(AH$1&amp;"-1"&amp;$C4,'FPL FIX2'!$AA$1:$AB$500,MATCH("AWAY",'FPL FIX2'!$AA$1:$AB$1,0),0),"")&amp;IFERROR(VLOOKUP(AH$1&amp;"-2"&amp;$C4,'FPL FIX2'!$Z$1:$AC$500,MATCH("HOME",'FPL FIX2'!$Z$1:$AC$1,0),0),"")&amp;IFERROR(VLOOKUP(AH$1&amp;"-2"&amp;$C4,'FPL FIX2'!$AA$1:$AB$500,MATCH("AWAY",'FPL FIX2'!$AA$1:$AB$1,0),0),"")</f>
        <v>tot</v>
      </c>
      <c r="AI4" s="26" t="str">
        <f>IFERROR(VLOOKUP(AI$1&amp;"-1"&amp;$C4,'FPL FIX2'!$Z$1:$AC$500,MATCH("HOME",'FPL FIX2'!$Z$1:$AC$1,0),0),"")&amp;IFERROR(VLOOKUP(AI$1&amp;"-1"&amp;$C4,'FPL FIX2'!$AA$1:$AB$500,MATCH("AWAY",'FPL FIX2'!$AA$1:$AB$1,0),0),"")&amp;IFERROR(VLOOKUP(AI$1&amp;"-2"&amp;$C4,'FPL FIX2'!$Z$1:$AC$500,MATCH("HOME",'FPL FIX2'!$Z$1:$AC$1,0),0),"")&amp;IFERROR(VLOOKUP(AI$1&amp;"-2"&amp;$C4,'FPL FIX2'!$AA$1:$AB$500,MATCH("AWAY",'FPL FIX2'!$AA$1:$AB$1,0),0),"")</f>
        <v>WHU</v>
      </c>
      <c r="AJ4" s="26" t="str">
        <f>IFERROR(VLOOKUP(AJ$1&amp;"-1"&amp;$C4,'FPL FIX2'!$Z$1:$AC$500,MATCH("HOME",'FPL FIX2'!$Z$1:$AC$1,0),0),"")&amp;IFERROR(VLOOKUP(AJ$1&amp;"-1"&amp;$C4,'FPL FIX2'!$AA$1:$AB$500,MATCH("AWAY",'FPL FIX2'!$AA$1:$AB$1,0),0),"")&amp;IFERROR(VLOOKUP(AJ$1&amp;"-2"&amp;$C4,'FPL FIX2'!$Z$1:$AC$500,MATCH("HOME",'FPL FIX2'!$Z$1:$AC$1,0),0),"")&amp;IFERROR(VLOOKUP(AJ$1&amp;"-2"&amp;$C4,'FPL FIX2'!$AA$1:$AB$500,MATCH("AWAY",'FPL FIX2'!$AA$1:$AB$1,0),0),"")</f>
        <v>sou</v>
      </c>
      <c r="AK4" s="26" t="str">
        <f>IFERROR(VLOOKUP(AK$1&amp;"-1"&amp;$C4,'FPL FIX2'!$Z$1:$AC$500,MATCH("HOME",'FPL FIX2'!$Z$1:$AC$1,0),0),"")&amp;IFERROR(VLOOKUP(AK$1&amp;"-1"&amp;$C4,'FPL FIX2'!$AA$1:$AB$500,MATCH("AWAY",'FPL FIX2'!$AA$1:$AB$1,0),0),"")&amp;IFERROR(VLOOKUP(AK$1&amp;"-2"&amp;$C4,'FPL FIX2'!$Z$1:$AC$500,MATCH("HOME",'FPL FIX2'!$Z$1:$AC$1,0),0),"")&amp;IFERROR(VLOOKUP(AK$1&amp;"-2"&amp;$C4,'FPL FIX2'!$AA$1:$AB$500,MATCH("AWAY",'FPL FIX2'!$AA$1:$AB$1,0),0),"")</f>
        <v>LEE</v>
      </c>
      <c r="AL4" s="26" t="str">
        <f>IFERROR(VLOOKUP(AL$1&amp;"-1"&amp;$C4,'FPL FIX2'!$Z$1:$AC$500,MATCH("HOME",'FPL FIX2'!$Z$1:$AC$1,0),0),"")&amp;IFERROR(VLOOKUP(AL$1&amp;"-1"&amp;$C4,'FPL FIX2'!$AA$1:$AB$500,MATCH("AWAY",'FPL FIX2'!$AA$1:$AB$1,0),0),"")&amp;IFERROR(VLOOKUP(AL$1&amp;"-2"&amp;$C4,'FPL FIX2'!$Z$1:$AC$500,MATCH("HOME",'FPL FIX2'!$Z$1:$AC$1,0),0),"")&amp;IFERROR(VLOOKUP(AL$1&amp;"-2"&amp;$C4,'FPL FIX2'!$AA$1:$AB$500,MATCH("AWAY",'FPL FIX2'!$AA$1:$AB$1,0),0),"")</f>
        <v>CHE</v>
      </c>
      <c r="AM4" s="26" t="str">
        <f>IFERROR(VLOOKUP(AM$1&amp;"-1"&amp;$C4,'FPL FIX2'!$Z$1:$AC$500,MATCH("HOME",'FPL FIX2'!$Z$1:$AC$1,0),0),"")&amp;IFERROR(VLOOKUP(AM$1&amp;"-1"&amp;$C4,'FPL FIX2'!$AA$1:$AB$500,MATCH("AWAY",'FPL FIX2'!$AA$1:$AB$1,0),0),"")&amp;IFERROR(VLOOKUP(AM$1&amp;"-2"&amp;$C4,'FPL FIX2'!$Z$1:$AC$500,MATCH("HOME",'FPL FIX2'!$Z$1:$AC$1,0),0),"")&amp;IFERROR(VLOOKUP(AM$1&amp;"-2"&amp;$C4,'FPL FIX2'!$AA$1:$AB$500,MATCH("AWAY",'FPL FIX2'!$AA$1:$AB$1,0),0),"")</f>
        <v>cry</v>
      </c>
      <c r="AN4" s="26" t="str">
        <f>IFERROR(VLOOKUP(AN$1&amp;"-1"&amp;$C4,'FPL FIX2'!$Z$1:$AC$500,MATCH("HOME",'FPL FIX2'!$Z$1:$AC$1,0),0),"")&amp;IFERROR(VLOOKUP(AN$1&amp;"-1"&amp;$C4,'FPL FIX2'!$AA$1:$AB$500,MATCH("AWAY",'FPL FIX2'!$AA$1:$AB$1,0),0),"")&amp;IFERROR(VLOOKUP(AN$1&amp;"-2"&amp;$C4,'FPL FIX2'!$Z$1:$AC$500,MATCH("HOME",'FPL FIX2'!$Z$1:$AC$1,0),0),"")&amp;IFERROR(VLOOKUP(AN$1&amp;"-2"&amp;$C4,'FPL FIX2'!$AA$1:$AB$500,MATCH("AWAY",'FPL FIX2'!$AA$1:$AB$1,0),0),"")</f>
        <v>MUN</v>
      </c>
      <c r="AO4" s="26" t="str">
        <f>IFERROR(VLOOKUP(AO$1&amp;"-1"&amp;$C4,'FPL FIX2'!$Z$1:$AC$500,MATCH("HOME",'FPL FIX2'!$Z$1:$AC$1,0),0),"")&amp;IFERROR(VLOOKUP(AO$1&amp;"-1"&amp;$C4,'FPL FIX2'!$AA$1:$AB$500,MATCH("AWAY",'FPL FIX2'!$AA$1:$AB$1,0),0),"")&amp;IFERROR(VLOOKUP(AO$1&amp;"-2"&amp;$C4,'FPL FIX2'!$Z$1:$AC$500,MATCH("HOME",'FPL FIX2'!$Z$1:$AC$1,0),0),"")&amp;IFERROR(VLOOKUP(AO$1&amp;"-2"&amp;$C4,'FPL FIX2'!$AA$1:$AB$500,MATCH("AWAY",'FPL FIX2'!$AA$1:$AB$1,0),0),"")</f>
        <v>eve</v>
      </c>
    </row>
    <row r="5" spans="1:41" x14ac:dyDescent="0.25">
      <c r="A5" s="26">
        <f t="shared" si="2"/>
        <v>4</v>
      </c>
      <c r="B5" s="23" t="s">
        <v>70</v>
      </c>
      <c r="C5" s="26" t="str">
        <f t="shared" si="1"/>
        <v>BRE</v>
      </c>
      <c r="D5" s="26" t="str">
        <f>IFERROR(VLOOKUP(D$1&amp;"-1"&amp;$C5,'FPL FIX2'!$Z$1:$AC$500,MATCH("HOME",'FPL FIX2'!$Z$1:$AC$1,0),0),"")&amp;IFERROR(VLOOKUP(D$1&amp;"-1"&amp;$C5,'FPL FIX2'!$AA$1:$AB$500,MATCH("AWAY",'FPL FIX2'!$AA$1:$AB$1,0),0),"")&amp;IFERROR(VLOOKUP(D$1&amp;"-2"&amp;$C5,'FPL FIX2'!$Z$1:$AC$500,MATCH("HOME",'FPL FIX2'!$Z$1:$AC$1,0),0),"")&amp;IFERROR(VLOOKUP(D$1&amp;"-2"&amp;$C5,'FPL FIX2'!$AA$1:$AB$500,MATCH("AWAY",'FPL FIX2'!$AA$1:$AB$1,0),0),"")</f>
        <v>lei</v>
      </c>
      <c r="E5" s="26" t="str">
        <f>IFERROR(VLOOKUP(E$1&amp;"-1"&amp;$C5,'FPL FIX2'!$Z$1:$AC$500,MATCH("HOME",'FPL FIX2'!$Z$1:$AC$1,0),0),"")&amp;IFERROR(VLOOKUP(E$1&amp;"-1"&amp;$C5,'FPL FIX2'!$AA$1:$AB$500,MATCH("AWAY",'FPL FIX2'!$AA$1:$AB$1,0),0),"")&amp;IFERROR(VLOOKUP(E$1&amp;"-2"&amp;$C5,'FPL FIX2'!$Z$1:$AC$500,MATCH("HOME",'FPL FIX2'!$Z$1:$AC$1,0),0),"")&amp;IFERROR(VLOOKUP(E$1&amp;"-2"&amp;$C5,'FPL FIX2'!$AA$1:$AB$500,MATCH("AWAY",'FPL FIX2'!$AA$1:$AB$1,0),0),"")</f>
        <v>MUN</v>
      </c>
      <c r="F5" s="26" t="str">
        <f>IFERROR(VLOOKUP(F$1&amp;"-1"&amp;$C5,'FPL FIX2'!$Z$1:$AC$500,MATCH("HOME",'FPL FIX2'!$Z$1:$AC$1,0),0),"")&amp;IFERROR(VLOOKUP(F$1&amp;"-1"&amp;$C5,'FPL FIX2'!$AA$1:$AB$500,MATCH("AWAY",'FPL FIX2'!$AA$1:$AB$1,0),0),"")&amp;IFERROR(VLOOKUP(F$1&amp;"-2"&amp;$C5,'FPL FIX2'!$Z$1:$AC$500,MATCH("HOME",'FPL FIX2'!$Z$1:$AC$1,0),0),"")&amp;IFERROR(VLOOKUP(F$1&amp;"-2"&amp;$C5,'FPL FIX2'!$AA$1:$AB$500,MATCH("AWAY",'FPL FIX2'!$AA$1:$AB$1,0),0),"")</f>
        <v>ful</v>
      </c>
      <c r="G5" s="26" t="str">
        <f>IFERROR(VLOOKUP(G$1&amp;"-1"&amp;$C5,'FPL FIX2'!$Z$1:$AC$500,MATCH("HOME",'FPL FIX2'!$Z$1:$AC$1,0),0),"")&amp;IFERROR(VLOOKUP(G$1&amp;"-1"&amp;$C5,'FPL FIX2'!$AA$1:$AB$500,MATCH("AWAY",'FPL FIX2'!$AA$1:$AB$1,0),0),"")&amp;IFERROR(VLOOKUP(G$1&amp;"-2"&amp;$C5,'FPL FIX2'!$Z$1:$AC$500,MATCH("HOME",'FPL FIX2'!$Z$1:$AC$1,0),0),"")&amp;IFERROR(VLOOKUP(G$1&amp;"-2"&amp;$C5,'FPL FIX2'!$AA$1:$AB$500,MATCH("AWAY",'FPL FIX2'!$AA$1:$AB$1,0),0),"")</f>
        <v>EVE</v>
      </c>
      <c r="H5" s="26" t="str">
        <f>IFERROR(VLOOKUP(H$1&amp;"-1"&amp;$C5,'FPL FIX2'!$Z$1:$AC$500,MATCH("HOME",'FPL FIX2'!$Z$1:$AC$1,0),0),"")&amp;IFERROR(VLOOKUP(H$1&amp;"-1"&amp;$C5,'FPL FIX2'!$AA$1:$AB$500,MATCH("AWAY",'FPL FIX2'!$AA$1:$AB$1,0),0),"")&amp;IFERROR(VLOOKUP(H$1&amp;"-2"&amp;$C5,'FPL FIX2'!$Z$1:$AC$500,MATCH("HOME",'FPL FIX2'!$Z$1:$AC$1,0),0),"")&amp;IFERROR(VLOOKUP(H$1&amp;"-2"&amp;$C5,'FPL FIX2'!$AA$1:$AB$500,MATCH("AWAY",'FPL FIX2'!$AA$1:$AB$1,0),0),"")</f>
        <v>cry</v>
      </c>
      <c r="I5" s="26" t="str">
        <f>IFERROR(VLOOKUP(I$1&amp;"-1"&amp;$C5,'FPL FIX2'!$Z$1:$AC$500,MATCH("HOME",'FPL FIX2'!$Z$1:$AC$1,0),0),"")&amp;IFERROR(VLOOKUP(I$1&amp;"-1"&amp;$C5,'FPL FIX2'!$AA$1:$AB$500,MATCH("AWAY",'FPL FIX2'!$AA$1:$AB$1,0),0),"")&amp;IFERROR(VLOOKUP(I$1&amp;"-2"&amp;$C5,'FPL FIX2'!$Z$1:$AC$500,MATCH("HOME",'FPL FIX2'!$Z$1:$AC$1,0),0),"")&amp;IFERROR(VLOOKUP(I$1&amp;"-2"&amp;$C5,'FPL FIX2'!$AA$1:$AB$500,MATCH("AWAY",'FPL FIX2'!$AA$1:$AB$1,0),0),"")</f>
        <v>LEE</v>
      </c>
      <c r="J5" s="26" t="str">
        <f>IFERROR(VLOOKUP(J$1&amp;"-1"&amp;$C5,'FPL FIX2'!$Z$1:$AC$500,MATCH("HOME",'FPL FIX2'!$Z$1:$AC$1,0),0),"")&amp;IFERROR(VLOOKUP(J$1&amp;"-1"&amp;$C5,'FPL FIX2'!$AA$1:$AB$500,MATCH("AWAY",'FPL FIX2'!$AA$1:$AB$1,0),0),"")&amp;IFERROR(VLOOKUP(J$1&amp;"-2"&amp;$C5,'FPL FIX2'!$Z$1:$AC$500,MATCH("HOME",'FPL FIX2'!$Z$1:$AC$1,0),0),"")&amp;IFERROR(VLOOKUP(J$1&amp;"-2"&amp;$C5,'FPL FIX2'!$AA$1:$AB$500,MATCH("AWAY",'FPL FIX2'!$AA$1:$AB$1,0),0),"")</f>
        <v/>
      </c>
      <c r="K5" s="26" t="str">
        <f>IFERROR(VLOOKUP(K$1&amp;"-1"&amp;$C5,'FPL FIX2'!$Z$1:$AC$500,MATCH("HOME",'FPL FIX2'!$Z$1:$AC$1,0),0),"")&amp;IFERROR(VLOOKUP(K$1&amp;"-1"&amp;$C5,'FPL FIX2'!$AA$1:$AB$500,MATCH("AWAY",'FPL FIX2'!$AA$1:$AB$1,0),0),"")&amp;IFERROR(VLOOKUP(K$1&amp;"-2"&amp;$C5,'FPL FIX2'!$Z$1:$AC$500,MATCH("HOME",'FPL FIX2'!$Z$1:$AC$1,0),0),"")&amp;IFERROR(VLOOKUP(K$1&amp;"-2"&amp;$C5,'FPL FIX2'!$AA$1:$AB$500,MATCH("AWAY",'FPL FIX2'!$AA$1:$AB$1,0),0),"")</f>
        <v>ARS</v>
      </c>
      <c r="L5" s="26" t="str">
        <f>IFERROR(VLOOKUP(L$1&amp;"-1"&amp;$C5,'FPL FIX2'!$Z$1:$AC$500,MATCH("HOME",'FPL FIX2'!$Z$1:$AC$1,0),0),"")&amp;IFERROR(VLOOKUP(L$1&amp;"-1"&amp;$C5,'FPL FIX2'!$AA$1:$AB$500,MATCH("AWAY",'FPL FIX2'!$AA$1:$AB$1,0),0),"")&amp;IFERROR(VLOOKUP(L$1&amp;"-2"&amp;$C5,'FPL FIX2'!$Z$1:$AC$500,MATCH("HOME",'FPL FIX2'!$Z$1:$AC$1,0),0),"")&amp;IFERROR(VLOOKUP(L$1&amp;"-2"&amp;$C5,'FPL FIX2'!$AA$1:$AB$500,MATCH("AWAY",'FPL FIX2'!$AA$1:$AB$1,0),0),"")</f>
        <v>bou</v>
      </c>
      <c r="M5" s="26" t="str">
        <f>IFERROR(VLOOKUP(M$1&amp;"-1"&amp;$C5,'FPL FIX2'!$Z$1:$AC$500,MATCH("HOME",'FPL FIX2'!$Z$1:$AC$1,0),0),"")&amp;IFERROR(VLOOKUP(M$1&amp;"-1"&amp;$C5,'FPL FIX2'!$AA$1:$AB$500,MATCH("AWAY",'FPL FIX2'!$AA$1:$AB$1,0),0),"")&amp;IFERROR(VLOOKUP(M$1&amp;"-2"&amp;$C5,'FPL FIX2'!$Z$1:$AC$500,MATCH("HOME",'FPL FIX2'!$Z$1:$AC$1,0),0),"")&amp;IFERROR(VLOOKUP(M$1&amp;"-2"&amp;$C5,'FPL FIX2'!$AA$1:$AB$500,MATCH("AWAY",'FPL FIX2'!$AA$1:$AB$1,0),0),"")</f>
        <v>new</v>
      </c>
      <c r="N5" s="26" t="str">
        <f>IFERROR(VLOOKUP(N$1&amp;"-1"&amp;$C5,'FPL FIX2'!$Z$1:$AC$500,MATCH("HOME",'FPL FIX2'!$Z$1:$AC$1,0),0),"")&amp;IFERROR(VLOOKUP(N$1&amp;"-1"&amp;$C5,'FPL FIX2'!$AA$1:$AB$500,MATCH("AWAY",'FPL FIX2'!$AA$1:$AB$1,0),0),"")&amp;IFERROR(VLOOKUP(N$1&amp;"-2"&amp;$C5,'FPL FIX2'!$Z$1:$AC$500,MATCH("HOME",'FPL FIX2'!$Z$1:$AC$1,0),0),"")&amp;IFERROR(VLOOKUP(N$1&amp;"-2"&amp;$C5,'FPL FIX2'!$AA$1:$AB$500,MATCH("AWAY",'FPL FIX2'!$AA$1:$AB$1,0),0),"")</f>
        <v>BHA</v>
      </c>
      <c r="O5" s="26" t="str">
        <f>IFERROR(VLOOKUP(O$1&amp;"-1"&amp;$C5,'FPL FIX2'!$Z$1:$AC$500,MATCH("HOME",'FPL FIX2'!$Z$1:$AC$1,0),0),"")&amp;IFERROR(VLOOKUP(O$1&amp;"-1"&amp;$C5,'FPL FIX2'!$AA$1:$AB$500,MATCH("AWAY",'FPL FIX2'!$AA$1:$AB$1,0),0),"")&amp;IFERROR(VLOOKUP(O$1&amp;"-2"&amp;$C5,'FPL FIX2'!$Z$1:$AC$500,MATCH("HOME",'FPL FIX2'!$Z$1:$AC$1,0),0),"")&amp;IFERROR(VLOOKUP(O$1&amp;"-2"&amp;$C5,'FPL FIX2'!$AA$1:$AB$500,MATCH("AWAY",'FPL FIX2'!$AA$1:$AB$1,0),0),"")</f>
        <v>CHE</v>
      </c>
      <c r="P5" s="26" t="str">
        <f>IFERROR(VLOOKUP(P$1&amp;"-1"&amp;$C5,'FPL FIX2'!$Z$1:$AC$500,MATCH("HOME",'FPL FIX2'!$Z$1:$AC$1,0),0),"")&amp;IFERROR(VLOOKUP(P$1&amp;"-1"&amp;$C5,'FPL FIX2'!$AA$1:$AB$500,MATCH("AWAY",'FPL FIX2'!$AA$1:$AB$1,0),0),"")&amp;IFERROR(VLOOKUP(P$1&amp;"-2"&amp;$C5,'FPL FIX2'!$Z$1:$AC$500,MATCH("HOME",'FPL FIX2'!$Z$1:$AC$1,0),0),"")&amp;IFERROR(VLOOKUP(P$1&amp;"-2"&amp;$C5,'FPL FIX2'!$AA$1:$AB$500,MATCH("AWAY",'FPL FIX2'!$AA$1:$AB$1,0),0),"")</f>
        <v>avl</v>
      </c>
      <c r="Q5" s="26" t="str">
        <f>IFERROR(VLOOKUP(Q$1&amp;"-1"&amp;$C5,'FPL FIX2'!$Z$1:$AC$500,MATCH("HOME",'FPL FIX2'!$Z$1:$AC$1,0),0),"")&amp;IFERROR(VLOOKUP(Q$1&amp;"-1"&amp;$C5,'FPL FIX2'!$AA$1:$AB$500,MATCH("AWAY",'FPL FIX2'!$AA$1:$AB$1,0),0),"")&amp;IFERROR(VLOOKUP(Q$1&amp;"-2"&amp;$C5,'FPL FIX2'!$Z$1:$AC$500,MATCH("HOME",'FPL FIX2'!$Z$1:$AC$1,0),0),"")&amp;IFERROR(VLOOKUP(Q$1&amp;"-2"&amp;$C5,'FPL FIX2'!$AA$1:$AB$500,MATCH("AWAY",'FPL FIX2'!$AA$1:$AB$1,0),0),"")</f>
        <v>WOL</v>
      </c>
      <c r="R5" s="26" t="str">
        <f>IFERROR(VLOOKUP(R$1&amp;"-1"&amp;$C5,'FPL FIX2'!$Z$1:$AC$500,MATCH("HOME",'FPL FIX2'!$Z$1:$AC$1,0),0),"")&amp;IFERROR(VLOOKUP(R$1&amp;"-1"&amp;$C5,'FPL FIX2'!$AA$1:$AB$500,MATCH("AWAY",'FPL FIX2'!$AA$1:$AB$1,0),0),"")&amp;IFERROR(VLOOKUP(R$1&amp;"-2"&amp;$C5,'FPL FIX2'!$Z$1:$AC$500,MATCH("HOME",'FPL FIX2'!$Z$1:$AC$1,0),0),"")&amp;IFERROR(VLOOKUP(R$1&amp;"-2"&amp;$C5,'FPL FIX2'!$AA$1:$AB$500,MATCH("AWAY",'FPL FIX2'!$AA$1:$AB$1,0),0),"")</f>
        <v>nfo</v>
      </c>
      <c r="S5" s="26" t="str">
        <f>IFERROR(VLOOKUP(S$1&amp;"-1"&amp;$C5,'FPL FIX2'!$Z$1:$AC$500,MATCH("HOME",'FPL FIX2'!$Z$1:$AC$1,0),0),"")&amp;IFERROR(VLOOKUP(S$1&amp;"-1"&amp;$C5,'FPL FIX2'!$AA$1:$AB$500,MATCH("AWAY",'FPL FIX2'!$AA$1:$AB$1,0),0),"")&amp;IFERROR(VLOOKUP(S$1&amp;"-2"&amp;$C5,'FPL FIX2'!$Z$1:$AC$500,MATCH("HOME",'FPL FIX2'!$Z$1:$AC$1,0),0),"")&amp;IFERROR(VLOOKUP(S$1&amp;"-2"&amp;$C5,'FPL FIX2'!$AA$1:$AB$500,MATCH("AWAY",'FPL FIX2'!$AA$1:$AB$1,0),0),"")</f>
        <v>mci</v>
      </c>
      <c r="T5" s="26" t="str">
        <f>IFERROR(VLOOKUP(T$1&amp;"-1"&amp;$C5,'FPL FIX2'!$Z$1:$AC$500,MATCH("HOME",'FPL FIX2'!$Z$1:$AC$1,0),0),"")&amp;IFERROR(VLOOKUP(T$1&amp;"-1"&amp;$C5,'FPL FIX2'!$AA$1:$AB$500,MATCH("AWAY",'FPL FIX2'!$AA$1:$AB$1,0),0),"")&amp;IFERROR(VLOOKUP(T$1&amp;"-2"&amp;$C5,'FPL FIX2'!$Z$1:$AC$500,MATCH("HOME",'FPL FIX2'!$Z$1:$AC$1,0),0),"")&amp;IFERROR(VLOOKUP(T$1&amp;"-2"&amp;$C5,'FPL FIX2'!$AA$1:$AB$500,MATCH("AWAY",'FPL FIX2'!$AA$1:$AB$1,0),0),"")</f>
        <v>TOT</v>
      </c>
      <c r="U5" s="26" t="str">
        <f>IFERROR(VLOOKUP(U$1&amp;"-1"&amp;$C5,'FPL FIX2'!$Z$1:$AC$500,MATCH("HOME",'FPL FIX2'!$Z$1:$AC$1,0),0),"")&amp;IFERROR(VLOOKUP(U$1&amp;"-1"&amp;$C5,'FPL FIX2'!$AA$1:$AB$500,MATCH("AWAY",'FPL FIX2'!$AA$1:$AB$1,0),0),"")&amp;IFERROR(VLOOKUP(U$1&amp;"-2"&amp;$C5,'FPL FIX2'!$Z$1:$AC$500,MATCH("HOME",'FPL FIX2'!$Z$1:$AC$1,0),0),"")&amp;IFERROR(VLOOKUP(U$1&amp;"-2"&amp;$C5,'FPL FIX2'!$AA$1:$AB$500,MATCH("AWAY",'FPL FIX2'!$AA$1:$AB$1,0),0),"")</f>
        <v>whu</v>
      </c>
      <c r="V5" s="26" t="str">
        <f>IFERROR(VLOOKUP(V$1&amp;"-1"&amp;$C5,'FPL FIX2'!$Z$1:$AC$500,MATCH("HOME",'FPL FIX2'!$Z$1:$AC$1,0),0),"")&amp;IFERROR(VLOOKUP(V$1&amp;"-1"&amp;$C5,'FPL FIX2'!$AA$1:$AB$500,MATCH("AWAY",'FPL FIX2'!$AA$1:$AB$1,0),0),"")&amp;IFERROR(VLOOKUP(V$1&amp;"-2"&amp;$C5,'FPL FIX2'!$Z$1:$AC$500,MATCH("HOME",'FPL FIX2'!$Z$1:$AC$1,0),0),"")&amp;IFERROR(VLOOKUP(V$1&amp;"-2"&amp;$C5,'FPL FIX2'!$AA$1:$AB$500,MATCH("AWAY",'FPL FIX2'!$AA$1:$AB$1,0),0),"")</f>
        <v>LIV</v>
      </c>
      <c r="W5" s="26" t="str">
        <f>IFERROR(VLOOKUP(W$1&amp;"-1"&amp;$C5,'FPL FIX2'!$Z$1:$AC$500,MATCH("HOME",'FPL FIX2'!$Z$1:$AC$1,0),0),"")&amp;IFERROR(VLOOKUP(W$1&amp;"-1"&amp;$C5,'FPL FIX2'!$AA$1:$AB$500,MATCH("AWAY",'FPL FIX2'!$AA$1:$AB$1,0),0),"")&amp;IFERROR(VLOOKUP(W$1&amp;"-2"&amp;$C5,'FPL FIX2'!$Z$1:$AC$500,MATCH("HOME",'FPL FIX2'!$Z$1:$AC$1,0),0),"")&amp;IFERROR(VLOOKUP(W$1&amp;"-2"&amp;$C5,'FPL FIX2'!$AA$1:$AB$500,MATCH("AWAY",'FPL FIX2'!$AA$1:$AB$1,0),0),"")</f>
        <v>BOU</v>
      </c>
      <c r="X5" s="26" t="str">
        <f>IFERROR(VLOOKUP(X$1&amp;"-1"&amp;$C5,'FPL FIX2'!$Z$1:$AC$500,MATCH("HOME",'FPL FIX2'!$Z$1:$AC$1,0),0),"")&amp;IFERROR(VLOOKUP(X$1&amp;"-1"&amp;$C5,'FPL FIX2'!$AA$1:$AB$500,MATCH("AWAY",'FPL FIX2'!$AA$1:$AB$1,0),0),"")&amp;IFERROR(VLOOKUP(X$1&amp;"-2"&amp;$C5,'FPL FIX2'!$Z$1:$AC$500,MATCH("HOME",'FPL FIX2'!$Z$1:$AC$1,0),0),"")&amp;IFERROR(VLOOKUP(X$1&amp;"-2"&amp;$C5,'FPL FIX2'!$AA$1:$AB$500,MATCH("AWAY",'FPL FIX2'!$AA$1:$AB$1,0),0),"")</f>
        <v>lee</v>
      </c>
      <c r="Y5" s="26" t="str">
        <f>IFERROR(VLOOKUP(Y$1&amp;"-1"&amp;$C5,'FPL FIX2'!$Z$1:$AC$500,MATCH("HOME",'FPL FIX2'!$Z$1:$AC$1,0),0),"")&amp;IFERROR(VLOOKUP(Y$1&amp;"-1"&amp;$C5,'FPL FIX2'!$AA$1:$AB$500,MATCH("AWAY",'FPL FIX2'!$AA$1:$AB$1,0),0),"")&amp;IFERROR(VLOOKUP(Y$1&amp;"-2"&amp;$C5,'FPL FIX2'!$Z$1:$AC$500,MATCH("HOME",'FPL FIX2'!$Z$1:$AC$1,0),0),"")&amp;IFERROR(VLOOKUP(Y$1&amp;"-2"&amp;$C5,'FPL FIX2'!$AA$1:$AB$500,MATCH("AWAY",'FPL FIX2'!$AA$1:$AB$1,0),0),"")</f>
        <v>SOU</v>
      </c>
      <c r="Z5" s="26" t="str">
        <f>IFERROR(VLOOKUP(Z$1&amp;"-1"&amp;$C5,'FPL FIX2'!$Z$1:$AC$500,MATCH("HOME",'FPL FIX2'!$Z$1:$AC$1,0),0),"")&amp;IFERROR(VLOOKUP(Z$1&amp;"-1"&amp;$C5,'FPL FIX2'!$AA$1:$AB$500,MATCH("AWAY",'FPL FIX2'!$AA$1:$AB$1,0),0),"")&amp;IFERROR(VLOOKUP(Z$1&amp;"-2"&amp;$C5,'FPL FIX2'!$Z$1:$AC$500,MATCH("HOME",'FPL FIX2'!$Z$1:$AC$1,0),0),"")&amp;IFERROR(VLOOKUP(Z$1&amp;"-2"&amp;$C5,'FPL FIX2'!$AA$1:$AB$500,MATCH("AWAY",'FPL FIX2'!$AA$1:$AB$1,0),0),"")</f>
        <v>ars</v>
      </c>
      <c r="AA5" s="26" t="str">
        <f>IFERROR(VLOOKUP(AA$1&amp;"-1"&amp;$C5,'FPL FIX2'!$Z$1:$AC$500,MATCH("HOME",'FPL FIX2'!$Z$1:$AC$1,0),0),"")&amp;IFERROR(VLOOKUP(AA$1&amp;"-1"&amp;$C5,'FPL FIX2'!$AA$1:$AB$500,MATCH("AWAY",'FPL FIX2'!$AA$1:$AB$1,0),0),"")&amp;IFERROR(VLOOKUP(AA$1&amp;"-2"&amp;$C5,'FPL FIX2'!$Z$1:$AC$500,MATCH("HOME",'FPL FIX2'!$Z$1:$AC$1,0),0),"")&amp;IFERROR(VLOOKUP(AA$1&amp;"-2"&amp;$C5,'FPL FIX2'!$AA$1:$AB$500,MATCH("AWAY",'FPL FIX2'!$AA$1:$AB$1,0),0),"")</f>
        <v>CRY</v>
      </c>
      <c r="AB5" s="26" t="str">
        <f>IFERROR(VLOOKUP(AB$1&amp;"-1"&amp;$C5,'FPL FIX2'!$Z$1:$AC$500,MATCH("HOME",'FPL FIX2'!$Z$1:$AC$1,0),0),"")&amp;IFERROR(VLOOKUP(AB$1&amp;"-1"&amp;$C5,'FPL FIX2'!$AA$1:$AB$500,MATCH("AWAY",'FPL FIX2'!$AA$1:$AB$1,0),0),"")&amp;IFERROR(VLOOKUP(AB$1&amp;"-2"&amp;$C5,'FPL FIX2'!$Z$1:$AC$500,MATCH("HOME",'FPL FIX2'!$Z$1:$AC$1,0),0),"")&amp;IFERROR(VLOOKUP(AB$1&amp;"-2"&amp;$C5,'FPL FIX2'!$AA$1:$AB$500,MATCH("AWAY",'FPL FIX2'!$AA$1:$AB$1,0),0),"")</f>
        <v/>
      </c>
      <c r="AC5" s="26" t="str">
        <f>IFERROR(VLOOKUP(AC$1&amp;"-1"&amp;$C5,'FPL FIX2'!$Z$1:$AC$500,MATCH("HOME",'FPL FIX2'!$Z$1:$AC$1,0),0),"")&amp;IFERROR(VLOOKUP(AC$1&amp;"-1"&amp;$C5,'FPL FIX2'!$AA$1:$AB$500,MATCH("AWAY",'FPL FIX2'!$AA$1:$AB$1,0),0),"")&amp;IFERROR(VLOOKUP(AC$1&amp;"-2"&amp;$C5,'FPL FIX2'!$Z$1:$AC$500,MATCH("HOME",'FPL FIX2'!$Z$1:$AC$1,0),0),"")&amp;IFERROR(VLOOKUP(AC$1&amp;"-2"&amp;$C5,'FPL FIX2'!$AA$1:$AB$500,MATCH("AWAY",'FPL FIX2'!$AA$1:$AB$1,0),0),"")</f>
        <v>FUL</v>
      </c>
      <c r="AD5" s="26" t="str">
        <f>IFERROR(VLOOKUP(AD$1&amp;"-1"&amp;$C5,'FPL FIX2'!$Z$1:$AC$500,MATCH("HOME",'FPL FIX2'!$Z$1:$AC$1,0),0),"")&amp;IFERROR(VLOOKUP(AD$1&amp;"-1"&amp;$C5,'FPL FIX2'!$AA$1:$AB$500,MATCH("AWAY",'FPL FIX2'!$AA$1:$AB$1,0),0),"")&amp;IFERROR(VLOOKUP(AD$1&amp;"-2"&amp;$C5,'FPL FIX2'!$Z$1:$AC$500,MATCH("HOME",'FPL FIX2'!$Z$1:$AC$1,0),0),"")&amp;IFERROR(VLOOKUP(AD$1&amp;"-2"&amp;$C5,'FPL FIX2'!$AA$1:$AB$500,MATCH("AWAY",'FPL FIX2'!$AA$1:$AB$1,0),0),"")</f>
        <v>evesou</v>
      </c>
      <c r="AE5" s="26" t="str">
        <f>IFERROR(VLOOKUP(AE$1&amp;"-1"&amp;$C5,'FPL FIX2'!$Z$1:$AC$500,MATCH("HOME",'FPL FIX2'!$Z$1:$AC$1,0),0),"")&amp;IFERROR(VLOOKUP(AE$1&amp;"-1"&amp;$C5,'FPL FIX2'!$AA$1:$AB$500,MATCH("AWAY",'FPL FIX2'!$AA$1:$AB$1,0),0),"")&amp;IFERROR(VLOOKUP(AE$1&amp;"-2"&amp;$C5,'FPL FIX2'!$Z$1:$AC$500,MATCH("HOME",'FPL FIX2'!$Z$1:$AC$1,0),0),"")&amp;IFERROR(VLOOKUP(AE$1&amp;"-2"&amp;$C5,'FPL FIX2'!$AA$1:$AB$500,MATCH("AWAY",'FPL FIX2'!$AA$1:$AB$1,0),0),"")</f>
        <v>LEI</v>
      </c>
      <c r="AF5" s="26" t="str">
        <f>IFERROR(VLOOKUP(AF$1&amp;"-1"&amp;$C5,'FPL FIX2'!$Z$1:$AC$500,MATCH("HOME",'FPL FIX2'!$Z$1:$AC$1,0),0),"")&amp;IFERROR(VLOOKUP(AF$1&amp;"-1"&amp;$C5,'FPL FIX2'!$AA$1:$AB$500,MATCH("AWAY",'FPL FIX2'!$AA$1:$AB$1,0),0),"")&amp;IFERROR(VLOOKUP(AF$1&amp;"-2"&amp;$C5,'FPL FIX2'!$Z$1:$AC$500,MATCH("HOME",'FPL FIX2'!$Z$1:$AC$1,0),0),"")&amp;IFERROR(VLOOKUP(AF$1&amp;"-2"&amp;$C5,'FPL FIX2'!$AA$1:$AB$500,MATCH("AWAY",'FPL FIX2'!$AA$1:$AB$1,0),0),"")</f>
        <v>bhamun</v>
      </c>
      <c r="AG5" s="26" t="str">
        <f>IFERROR(VLOOKUP(AG$1&amp;"-1"&amp;$C5,'FPL FIX2'!$Z$1:$AC$500,MATCH("HOME",'FPL FIX2'!$Z$1:$AC$1,0),0),"")&amp;IFERROR(VLOOKUP(AG$1&amp;"-1"&amp;$C5,'FPL FIX2'!$AA$1:$AB$500,MATCH("AWAY",'FPL FIX2'!$AA$1:$AB$1,0),0),"")&amp;IFERROR(VLOOKUP(AG$1&amp;"-2"&amp;$C5,'FPL FIX2'!$Z$1:$AC$500,MATCH("HOME",'FPL FIX2'!$Z$1:$AC$1,0),0),"")&amp;IFERROR(VLOOKUP(AG$1&amp;"-2"&amp;$C5,'FPL FIX2'!$AA$1:$AB$500,MATCH("AWAY",'FPL FIX2'!$AA$1:$AB$1,0),0),"")</f>
        <v>NEW</v>
      </c>
      <c r="AH5" s="26" t="str">
        <f>IFERROR(VLOOKUP(AH$1&amp;"-1"&amp;$C5,'FPL FIX2'!$Z$1:$AC$500,MATCH("HOME",'FPL FIX2'!$Z$1:$AC$1,0),0),"")&amp;IFERROR(VLOOKUP(AH$1&amp;"-1"&amp;$C5,'FPL FIX2'!$AA$1:$AB$500,MATCH("AWAY",'FPL FIX2'!$AA$1:$AB$1,0),0),"")&amp;IFERROR(VLOOKUP(AH$1&amp;"-2"&amp;$C5,'FPL FIX2'!$Z$1:$AC$500,MATCH("HOME",'FPL FIX2'!$Z$1:$AC$1,0),0),"")&amp;IFERROR(VLOOKUP(AH$1&amp;"-2"&amp;$C5,'FPL FIX2'!$AA$1:$AB$500,MATCH("AWAY",'FPL FIX2'!$AA$1:$AB$1,0),0),"")</f>
        <v>wol</v>
      </c>
      <c r="AI5" s="26" t="str">
        <f>IFERROR(VLOOKUP(AI$1&amp;"-1"&amp;$C5,'FPL FIX2'!$Z$1:$AC$500,MATCH("HOME",'FPL FIX2'!$Z$1:$AC$1,0),0),"")&amp;IFERROR(VLOOKUP(AI$1&amp;"-1"&amp;$C5,'FPL FIX2'!$AA$1:$AB$500,MATCH("AWAY",'FPL FIX2'!$AA$1:$AB$1,0),0),"")&amp;IFERROR(VLOOKUP(AI$1&amp;"-2"&amp;$C5,'FPL FIX2'!$Z$1:$AC$500,MATCH("HOME",'FPL FIX2'!$Z$1:$AC$1,0),0),"")&amp;IFERROR(VLOOKUP(AI$1&amp;"-2"&amp;$C5,'FPL FIX2'!$AA$1:$AB$500,MATCH("AWAY",'FPL FIX2'!$AA$1:$AB$1,0),0),"")</f>
        <v>AVL</v>
      </c>
      <c r="AJ5" s="26" t="str">
        <f>IFERROR(VLOOKUP(AJ$1&amp;"-1"&amp;$C5,'FPL FIX2'!$Z$1:$AC$500,MATCH("HOME",'FPL FIX2'!$Z$1:$AC$1,0),0),"")&amp;IFERROR(VLOOKUP(AJ$1&amp;"-1"&amp;$C5,'FPL FIX2'!$AA$1:$AB$500,MATCH("AWAY",'FPL FIX2'!$AA$1:$AB$1,0),0),"")&amp;IFERROR(VLOOKUP(AJ$1&amp;"-2"&amp;$C5,'FPL FIX2'!$Z$1:$AC$500,MATCH("HOME",'FPL FIX2'!$Z$1:$AC$1,0),0),"")&amp;IFERROR(VLOOKUP(AJ$1&amp;"-2"&amp;$C5,'FPL FIX2'!$AA$1:$AB$500,MATCH("AWAY",'FPL FIX2'!$AA$1:$AB$1,0),0),"")</f>
        <v>che</v>
      </c>
      <c r="AK5" s="26" t="str">
        <f>IFERROR(VLOOKUP(AK$1&amp;"-1"&amp;$C5,'FPL FIX2'!$Z$1:$AC$500,MATCH("HOME",'FPL FIX2'!$Z$1:$AC$1,0),0),"")&amp;IFERROR(VLOOKUP(AK$1&amp;"-1"&amp;$C5,'FPL FIX2'!$AA$1:$AB$500,MATCH("AWAY",'FPL FIX2'!$AA$1:$AB$1,0),0),"")&amp;IFERROR(VLOOKUP(AK$1&amp;"-2"&amp;$C5,'FPL FIX2'!$Z$1:$AC$500,MATCH("HOME",'FPL FIX2'!$Z$1:$AC$1,0),0),"")&amp;IFERROR(VLOOKUP(AK$1&amp;"-2"&amp;$C5,'FPL FIX2'!$AA$1:$AB$500,MATCH("AWAY",'FPL FIX2'!$AA$1:$AB$1,0),0),"")</f>
        <v>NFO</v>
      </c>
      <c r="AL5" s="26" t="str">
        <f>IFERROR(VLOOKUP(AL$1&amp;"-1"&amp;$C5,'FPL FIX2'!$Z$1:$AC$500,MATCH("HOME",'FPL FIX2'!$Z$1:$AC$1,0),0),"")&amp;IFERROR(VLOOKUP(AL$1&amp;"-1"&amp;$C5,'FPL FIX2'!$AA$1:$AB$500,MATCH("AWAY",'FPL FIX2'!$AA$1:$AB$1,0),0),"")&amp;IFERROR(VLOOKUP(AL$1&amp;"-2"&amp;$C5,'FPL FIX2'!$Z$1:$AC$500,MATCH("HOME",'FPL FIX2'!$Z$1:$AC$1,0),0),"")&amp;IFERROR(VLOOKUP(AL$1&amp;"-2"&amp;$C5,'FPL FIX2'!$AA$1:$AB$500,MATCH("AWAY",'FPL FIX2'!$AA$1:$AB$1,0),0),"")</f>
        <v>liv</v>
      </c>
      <c r="AM5" s="26" t="str">
        <f>IFERROR(VLOOKUP(AM$1&amp;"-1"&amp;$C5,'FPL FIX2'!$Z$1:$AC$500,MATCH("HOME",'FPL FIX2'!$Z$1:$AC$1,0),0),"")&amp;IFERROR(VLOOKUP(AM$1&amp;"-1"&amp;$C5,'FPL FIX2'!$AA$1:$AB$500,MATCH("AWAY",'FPL FIX2'!$AA$1:$AB$1,0),0),"")&amp;IFERROR(VLOOKUP(AM$1&amp;"-2"&amp;$C5,'FPL FIX2'!$Z$1:$AC$500,MATCH("HOME",'FPL FIX2'!$Z$1:$AC$1,0),0),"")&amp;IFERROR(VLOOKUP(AM$1&amp;"-2"&amp;$C5,'FPL FIX2'!$AA$1:$AB$500,MATCH("AWAY",'FPL FIX2'!$AA$1:$AB$1,0),0),"")</f>
        <v>WHU</v>
      </c>
      <c r="AN5" s="26" t="str">
        <f>IFERROR(VLOOKUP(AN$1&amp;"-1"&amp;$C5,'FPL FIX2'!$Z$1:$AC$500,MATCH("HOME",'FPL FIX2'!$Z$1:$AC$1,0),0),"")&amp;IFERROR(VLOOKUP(AN$1&amp;"-1"&amp;$C5,'FPL FIX2'!$AA$1:$AB$500,MATCH("AWAY",'FPL FIX2'!$AA$1:$AB$1,0),0),"")&amp;IFERROR(VLOOKUP(AN$1&amp;"-2"&amp;$C5,'FPL FIX2'!$Z$1:$AC$500,MATCH("HOME",'FPL FIX2'!$Z$1:$AC$1,0),0),"")&amp;IFERROR(VLOOKUP(AN$1&amp;"-2"&amp;$C5,'FPL FIX2'!$AA$1:$AB$500,MATCH("AWAY",'FPL FIX2'!$AA$1:$AB$1,0),0),"")</f>
        <v>tot</v>
      </c>
      <c r="AO5" s="26" t="str">
        <f>IFERROR(VLOOKUP(AO$1&amp;"-1"&amp;$C5,'FPL FIX2'!$Z$1:$AC$500,MATCH("HOME",'FPL FIX2'!$Z$1:$AC$1,0),0),"")&amp;IFERROR(VLOOKUP(AO$1&amp;"-1"&amp;$C5,'FPL FIX2'!$AA$1:$AB$500,MATCH("AWAY",'FPL FIX2'!$AA$1:$AB$1,0),0),"")&amp;IFERROR(VLOOKUP(AO$1&amp;"-2"&amp;$C5,'FPL FIX2'!$Z$1:$AC$500,MATCH("HOME",'FPL FIX2'!$Z$1:$AC$1,0),0),"")&amp;IFERROR(VLOOKUP(AO$1&amp;"-2"&amp;$C5,'FPL FIX2'!$AA$1:$AB$500,MATCH("AWAY",'FPL FIX2'!$AA$1:$AB$1,0),0),"")</f>
        <v>MCI</v>
      </c>
    </row>
    <row r="6" spans="1:41" x14ac:dyDescent="0.25">
      <c r="A6" s="26">
        <f t="shared" si="2"/>
        <v>5</v>
      </c>
      <c r="B6" s="23" t="s">
        <v>75</v>
      </c>
      <c r="C6" s="26" t="str">
        <f t="shared" si="1"/>
        <v>BHA</v>
      </c>
      <c r="D6" s="26" t="str">
        <f>IFERROR(VLOOKUP(D$1&amp;"-1"&amp;$C6,'FPL FIX2'!$Z$1:$AC$500,MATCH("HOME",'FPL FIX2'!$Z$1:$AC$1,0),0),"")&amp;IFERROR(VLOOKUP(D$1&amp;"-1"&amp;$C6,'FPL FIX2'!$AA$1:$AB$500,MATCH("AWAY",'FPL FIX2'!$AA$1:$AB$1,0),0),"")&amp;IFERROR(VLOOKUP(D$1&amp;"-2"&amp;$C6,'FPL FIX2'!$Z$1:$AC$500,MATCH("HOME",'FPL FIX2'!$Z$1:$AC$1,0),0),"")&amp;IFERROR(VLOOKUP(D$1&amp;"-2"&amp;$C6,'FPL FIX2'!$AA$1:$AB$500,MATCH("AWAY",'FPL FIX2'!$AA$1:$AB$1,0),0),"")</f>
        <v>mun</v>
      </c>
      <c r="E6" s="26" t="str">
        <f>IFERROR(VLOOKUP(E$1&amp;"-1"&amp;$C6,'FPL FIX2'!$Z$1:$AC$500,MATCH("HOME",'FPL FIX2'!$Z$1:$AC$1,0),0),"")&amp;IFERROR(VLOOKUP(E$1&amp;"-1"&amp;$C6,'FPL FIX2'!$AA$1:$AB$500,MATCH("AWAY",'FPL FIX2'!$AA$1:$AB$1,0),0),"")&amp;IFERROR(VLOOKUP(E$1&amp;"-2"&amp;$C6,'FPL FIX2'!$Z$1:$AC$500,MATCH("HOME",'FPL FIX2'!$Z$1:$AC$1,0),0),"")&amp;IFERROR(VLOOKUP(E$1&amp;"-2"&amp;$C6,'FPL FIX2'!$AA$1:$AB$500,MATCH("AWAY",'FPL FIX2'!$AA$1:$AB$1,0),0),"")</f>
        <v>NEW</v>
      </c>
      <c r="F6" s="26" t="str">
        <f>IFERROR(VLOOKUP(F$1&amp;"-1"&amp;$C6,'FPL FIX2'!$Z$1:$AC$500,MATCH("HOME",'FPL FIX2'!$Z$1:$AC$1,0),0),"")&amp;IFERROR(VLOOKUP(F$1&amp;"-1"&amp;$C6,'FPL FIX2'!$AA$1:$AB$500,MATCH("AWAY",'FPL FIX2'!$AA$1:$AB$1,0),0),"")&amp;IFERROR(VLOOKUP(F$1&amp;"-2"&amp;$C6,'FPL FIX2'!$Z$1:$AC$500,MATCH("HOME",'FPL FIX2'!$Z$1:$AC$1,0),0),"")&amp;IFERROR(VLOOKUP(F$1&amp;"-2"&amp;$C6,'FPL FIX2'!$AA$1:$AB$500,MATCH("AWAY",'FPL FIX2'!$AA$1:$AB$1,0),0),"")</f>
        <v>whu</v>
      </c>
      <c r="G6" s="26" t="str">
        <f>IFERROR(VLOOKUP(G$1&amp;"-1"&amp;$C6,'FPL FIX2'!$Z$1:$AC$500,MATCH("HOME",'FPL FIX2'!$Z$1:$AC$1,0),0),"")&amp;IFERROR(VLOOKUP(G$1&amp;"-1"&amp;$C6,'FPL FIX2'!$AA$1:$AB$500,MATCH("AWAY",'FPL FIX2'!$AA$1:$AB$1,0),0),"")&amp;IFERROR(VLOOKUP(G$1&amp;"-2"&amp;$C6,'FPL FIX2'!$Z$1:$AC$500,MATCH("HOME",'FPL FIX2'!$Z$1:$AC$1,0),0),"")&amp;IFERROR(VLOOKUP(G$1&amp;"-2"&amp;$C6,'FPL FIX2'!$AA$1:$AB$500,MATCH("AWAY",'FPL FIX2'!$AA$1:$AB$1,0),0),"")</f>
        <v>LEE</v>
      </c>
      <c r="H6" s="26" t="str">
        <f>IFERROR(VLOOKUP(H$1&amp;"-1"&amp;$C6,'FPL FIX2'!$Z$1:$AC$500,MATCH("HOME",'FPL FIX2'!$Z$1:$AC$1,0),0),"")&amp;IFERROR(VLOOKUP(H$1&amp;"-1"&amp;$C6,'FPL FIX2'!$AA$1:$AB$500,MATCH("AWAY",'FPL FIX2'!$AA$1:$AB$1,0),0),"")&amp;IFERROR(VLOOKUP(H$1&amp;"-2"&amp;$C6,'FPL FIX2'!$Z$1:$AC$500,MATCH("HOME",'FPL FIX2'!$Z$1:$AC$1,0),0),"")&amp;IFERROR(VLOOKUP(H$1&amp;"-2"&amp;$C6,'FPL FIX2'!$AA$1:$AB$500,MATCH("AWAY",'FPL FIX2'!$AA$1:$AB$1,0),0),"")</f>
        <v>ful</v>
      </c>
      <c r="I6" s="26" t="str">
        <f>IFERROR(VLOOKUP(I$1&amp;"-1"&amp;$C6,'FPL FIX2'!$Z$1:$AC$500,MATCH("HOME",'FPL FIX2'!$Z$1:$AC$1,0),0),"")&amp;IFERROR(VLOOKUP(I$1&amp;"-1"&amp;$C6,'FPL FIX2'!$AA$1:$AB$500,MATCH("AWAY",'FPL FIX2'!$AA$1:$AB$1,0),0),"")&amp;IFERROR(VLOOKUP(I$1&amp;"-2"&amp;$C6,'FPL FIX2'!$Z$1:$AC$500,MATCH("HOME",'FPL FIX2'!$Z$1:$AC$1,0),0),"")&amp;IFERROR(VLOOKUP(I$1&amp;"-2"&amp;$C6,'FPL FIX2'!$AA$1:$AB$500,MATCH("AWAY",'FPL FIX2'!$AA$1:$AB$1,0),0),"")</f>
        <v>LEI</v>
      </c>
      <c r="J6" s="26" t="str">
        <f>IFERROR(VLOOKUP(J$1&amp;"-1"&amp;$C6,'FPL FIX2'!$Z$1:$AC$500,MATCH("HOME",'FPL FIX2'!$Z$1:$AC$1,0),0),"")&amp;IFERROR(VLOOKUP(J$1&amp;"-1"&amp;$C6,'FPL FIX2'!$AA$1:$AB$500,MATCH("AWAY",'FPL FIX2'!$AA$1:$AB$1,0),0),"")&amp;IFERROR(VLOOKUP(J$1&amp;"-2"&amp;$C6,'FPL FIX2'!$Z$1:$AC$500,MATCH("HOME",'FPL FIX2'!$Z$1:$AC$1,0),0),"")&amp;IFERROR(VLOOKUP(J$1&amp;"-2"&amp;$C6,'FPL FIX2'!$AA$1:$AB$500,MATCH("AWAY",'FPL FIX2'!$AA$1:$AB$1,0),0),"")</f>
        <v/>
      </c>
      <c r="K6" s="26" t="str">
        <f>IFERROR(VLOOKUP(K$1&amp;"-1"&amp;$C6,'FPL FIX2'!$Z$1:$AC$500,MATCH("HOME",'FPL FIX2'!$Z$1:$AC$1,0),0),"")&amp;IFERROR(VLOOKUP(K$1&amp;"-1"&amp;$C6,'FPL FIX2'!$AA$1:$AB$500,MATCH("AWAY",'FPL FIX2'!$AA$1:$AB$1,0),0),"")&amp;IFERROR(VLOOKUP(K$1&amp;"-2"&amp;$C6,'FPL FIX2'!$Z$1:$AC$500,MATCH("HOME",'FPL FIX2'!$Z$1:$AC$1,0),0),"")&amp;IFERROR(VLOOKUP(K$1&amp;"-2"&amp;$C6,'FPL FIX2'!$AA$1:$AB$500,MATCH("AWAY",'FPL FIX2'!$AA$1:$AB$1,0),0),"")</f>
        <v/>
      </c>
      <c r="L6" s="26" t="str">
        <f>IFERROR(VLOOKUP(L$1&amp;"-1"&amp;$C6,'FPL FIX2'!$Z$1:$AC$500,MATCH("HOME",'FPL FIX2'!$Z$1:$AC$1,0),0),"")&amp;IFERROR(VLOOKUP(L$1&amp;"-1"&amp;$C6,'FPL FIX2'!$AA$1:$AB$500,MATCH("AWAY",'FPL FIX2'!$AA$1:$AB$1,0),0),"")&amp;IFERROR(VLOOKUP(L$1&amp;"-2"&amp;$C6,'FPL FIX2'!$Z$1:$AC$500,MATCH("HOME",'FPL FIX2'!$Z$1:$AC$1,0),0),"")&amp;IFERROR(VLOOKUP(L$1&amp;"-2"&amp;$C6,'FPL FIX2'!$AA$1:$AB$500,MATCH("AWAY",'FPL FIX2'!$AA$1:$AB$1,0),0),"")</f>
        <v>liv</v>
      </c>
      <c r="M6" s="26" t="str">
        <f>IFERROR(VLOOKUP(M$1&amp;"-1"&amp;$C6,'FPL FIX2'!$Z$1:$AC$500,MATCH("HOME",'FPL FIX2'!$Z$1:$AC$1,0),0),"")&amp;IFERROR(VLOOKUP(M$1&amp;"-1"&amp;$C6,'FPL FIX2'!$AA$1:$AB$500,MATCH("AWAY",'FPL FIX2'!$AA$1:$AB$1,0),0),"")&amp;IFERROR(VLOOKUP(M$1&amp;"-2"&amp;$C6,'FPL FIX2'!$Z$1:$AC$500,MATCH("HOME",'FPL FIX2'!$Z$1:$AC$1,0),0),"")&amp;IFERROR(VLOOKUP(M$1&amp;"-2"&amp;$C6,'FPL FIX2'!$AA$1:$AB$500,MATCH("AWAY",'FPL FIX2'!$AA$1:$AB$1,0),0),"")</f>
        <v>TOT</v>
      </c>
      <c r="N6" s="26" t="str">
        <f>IFERROR(VLOOKUP(N$1&amp;"-1"&amp;$C6,'FPL FIX2'!$Z$1:$AC$500,MATCH("HOME",'FPL FIX2'!$Z$1:$AC$1,0),0),"")&amp;IFERROR(VLOOKUP(N$1&amp;"-1"&amp;$C6,'FPL FIX2'!$AA$1:$AB$500,MATCH("AWAY",'FPL FIX2'!$AA$1:$AB$1,0),0),"")&amp;IFERROR(VLOOKUP(N$1&amp;"-2"&amp;$C6,'FPL FIX2'!$Z$1:$AC$500,MATCH("HOME",'FPL FIX2'!$Z$1:$AC$1,0),0),"")&amp;IFERROR(VLOOKUP(N$1&amp;"-2"&amp;$C6,'FPL FIX2'!$AA$1:$AB$500,MATCH("AWAY",'FPL FIX2'!$AA$1:$AB$1,0),0),"")</f>
        <v>bre</v>
      </c>
      <c r="O6" s="26" t="str">
        <f>IFERROR(VLOOKUP(O$1&amp;"-1"&amp;$C6,'FPL FIX2'!$Z$1:$AC$500,MATCH("HOME",'FPL FIX2'!$Z$1:$AC$1,0),0),"")&amp;IFERROR(VLOOKUP(O$1&amp;"-1"&amp;$C6,'FPL FIX2'!$AA$1:$AB$500,MATCH("AWAY",'FPL FIX2'!$AA$1:$AB$1,0),0),"")&amp;IFERROR(VLOOKUP(O$1&amp;"-2"&amp;$C6,'FPL FIX2'!$Z$1:$AC$500,MATCH("HOME",'FPL FIX2'!$Z$1:$AC$1,0),0),"")&amp;IFERROR(VLOOKUP(O$1&amp;"-2"&amp;$C6,'FPL FIX2'!$AA$1:$AB$500,MATCH("AWAY",'FPL FIX2'!$AA$1:$AB$1,0),0),"")</f>
        <v>NFO</v>
      </c>
      <c r="P6" s="26" t="str">
        <f>IFERROR(VLOOKUP(P$1&amp;"-1"&amp;$C6,'FPL FIX2'!$Z$1:$AC$500,MATCH("HOME",'FPL FIX2'!$Z$1:$AC$1,0),0),"")&amp;IFERROR(VLOOKUP(P$1&amp;"-1"&amp;$C6,'FPL FIX2'!$AA$1:$AB$500,MATCH("AWAY",'FPL FIX2'!$AA$1:$AB$1,0),0),"")&amp;IFERROR(VLOOKUP(P$1&amp;"-2"&amp;$C6,'FPL FIX2'!$Z$1:$AC$500,MATCH("HOME",'FPL FIX2'!$Z$1:$AC$1,0),0),"")&amp;IFERROR(VLOOKUP(P$1&amp;"-2"&amp;$C6,'FPL FIX2'!$AA$1:$AB$500,MATCH("AWAY",'FPL FIX2'!$AA$1:$AB$1,0),0),"")</f>
        <v>mci</v>
      </c>
      <c r="Q6" s="26" t="str">
        <f>IFERROR(VLOOKUP(Q$1&amp;"-1"&amp;$C6,'FPL FIX2'!$Z$1:$AC$500,MATCH("HOME",'FPL FIX2'!$Z$1:$AC$1,0),0),"")&amp;IFERROR(VLOOKUP(Q$1&amp;"-1"&amp;$C6,'FPL FIX2'!$AA$1:$AB$500,MATCH("AWAY",'FPL FIX2'!$AA$1:$AB$1,0),0),"")&amp;IFERROR(VLOOKUP(Q$1&amp;"-2"&amp;$C6,'FPL FIX2'!$Z$1:$AC$500,MATCH("HOME",'FPL FIX2'!$Z$1:$AC$1,0),0),"")&amp;IFERROR(VLOOKUP(Q$1&amp;"-2"&amp;$C6,'FPL FIX2'!$AA$1:$AB$500,MATCH("AWAY",'FPL FIX2'!$AA$1:$AB$1,0),0),"")</f>
        <v>CHE</v>
      </c>
      <c r="R6" s="26" t="str">
        <f>IFERROR(VLOOKUP(R$1&amp;"-1"&amp;$C6,'FPL FIX2'!$Z$1:$AC$500,MATCH("HOME",'FPL FIX2'!$Z$1:$AC$1,0),0),"")&amp;IFERROR(VLOOKUP(R$1&amp;"-1"&amp;$C6,'FPL FIX2'!$AA$1:$AB$500,MATCH("AWAY",'FPL FIX2'!$AA$1:$AB$1,0),0),"")&amp;IFERROR(VLOOKUP(R$1&amp;"-2"&amp;$C6,'FPL FIX2'!$Z$1:$AC$500,MATCH("HOME",'FPL FIX2'!$Z$1:$AC$1,0),0),"")&amp;IFERROR(VLOOKUP(R$1&amp;"-2"&amp;$C6,'FPL FIX2'!$AA$1:$AB$500,MATCH("AWAY",'FPL FIX2'!$AA$1:$AB$1,0),0),"")</f>
        <v>wol</v>
      </c>
      <c r="S6" s="26" t="str">
        <f>IFERROR(VLOOKUP(S$1&amp;"-1"&amp;$C6,'FPL FIX2'!$Z$1:$AC$500,MATCH("HOME",'FPL FIX2'!$Z$1:$AC$1,0),0),"")&amp;IFERROR(VLOOKUP(S$1&amp;"-1"&amp;$C6,'FPL FIX2'!$AA$1:$AB$500,MATCH("AWAY",'FPL FIX2'!$AA$1:$AB$1,0),0),"")&amp;IFERROR(VLOOKUP(S$1&amp;"-2"&amp;$C6,'FPL FIX2'!$Z$1:$AC$500,MATCH("HOME",'FPL FIX2'!$Z$1:$AC$1,0),0),"")&amp;IFERROR(VLOOKUP(S$1&amp;"-2"&amp;$C6,'FPL FIX2'!$AA$1:$AB$500,MATCH("AWAY",'FPL FIX2'!$AA$1:$AB$1,0),0),"")</f>
        <v>AVL</v>
      </c>
      <c r="T6" s="26" t="str">
        <f>IFERROR(VLOOKUP(T$1&amp;"-1"&amp;$C6,'FPL FIX2'!$Z$1:$AC$500,MATCH("HOME",'FPL FIX2'!$Z$1:$AC$1,0),0),"")&amp;IFERROR(VLOOKUP(T$1&amp;"-1"&amp;$C6,'FPL FIX2'!$AA$1:$AB$500,MATCH("AWAY",'FPL FIX2'!$AA$1:$AB$1,0),0),"")&amp;IFERROR(VLOOKUP(T$1&amp;"-2"&amp;$C6,'FPL FIX2'!$Z$1:$AC$500,MATCH("HOME",'FPL FIX2'!$Z$1:$AC$1,0),0),"")&amp;IFERROR(VLOOKUP(T$1&amp;"-2"&amp;$C6,'FPL FIX2'!$AA$1:$AB$500,MATCH("AWAY",'FPL FIX2'!$AA$1:$AB$1,0),0),"")</f>
        <v>sou</v>
      </c>
      <c r="U6" s="26" t="str">
        <f>IFERROR(VLOOKUP(U$1&amp;"-1"&amp;$C6,'FPL FIX2'!$Z$1:$AC$500,MATCH("HOME",'FPL FIX2'!$Z$1:$AC$1,0),0),"")&amp;IFERROR(VLOOKUP(U$1&amp;"-1"&amp;$C6,'FPL FIX2'!$AA$1:$AB$500,MATCH("AWAY",'FPL FIX2'!$AA$1:$AB$1,0),0),"")&amp;IFERROR(VLOOKUP(U$1&amp;"-2"&amp;$C6,'FPL FIX2'!$Z$1:$AC$500,MATCH("HOME",'FPL FIX2'!$Z$1:$AC$1,0),0),"")&amp;IFERROR(VLOOKUP(U$1&amp;"-2"&amp;$C6,'FPL FIX2'!$AA$1:$AB$500,MATCH("AWAY",'FPL FIX2'!$AA$1:$AB$1,0),0),"")</f>
        <v>ARS</v>
      </c>
      <c r="V6" s="26" t="str">
        <f>IFERROR(VLOOKUP(V$1&amp;"-1"&amp;$C6,'FPL FIX2'!$Z$1:$AC$500,MATCH("HOME",'FPL FIX2'!$Z$1:$AC$1,0),0),"")&amp;IFERROR(VLOOKUP(V$1&amp;"-1"&amp;$C6,'FPL FIX2'!$AA$1:$AB$500,MATCH("AWAY",'FPL FIX2'!$AA$1:$AB$1,0),0),"")&amp;IFERROR(VLOOKUP(V$1&amp;"-2"&amp;$C6,'FPL FIX2'!$Z$1:$AC$500,MATCH("HOME",'FPL FIX2'!$Z$1:$AC$1,0),0),"")&amp;IFERROR(VLOOKUP(V$1&amp;"-2"&amp;$C6,'FPL FIX2'!$AA$1:$AB$500,MATCH("AWAY",'FPL FIX2'!$AA$1:$AB$1,0),0),"")</f>
        <v>eve</v>
      </c>
      <c r="W6" s="26" t="str">
        <f>IFERROR(VLOOKUP(W$1&amp;"-1"&amp;$C6,'FPL FIX2'!$Z$1:$AC$500,MATCH("HOME",'FPL FIX2'!$Z$1:$AC$1,0),0),"")&amp;IFERROR(VLOOKUP(W$1&amp;"-1"&amp;$C6,'FPL FIX2'!$AA$1:$AB$500,MATCH("AWAY",'FPL FIX2'!$AA$1:$AB$1,0),0),"")&amp;IFERROR(VLOOKUP(W$1&amp;"-2"&amp;$C6,'FPL FIX2'!$Z$1:$AC$500,MATCH("HOME",'FPL FIX2'!$Z$1:$AC$1,0),0),"")&amp;IFERROR(VLOOKUP(W$1&amp;"-2"&amp;$C6,'FPL FIX2'!$AA$1:$AB$500,MATCH("AWAY",'FPL FIX2'!$AA$1:$AB$1,0),0),"")</f>
        <v>LIV</v>
      </c>
      <c r="X6" s="26" t="str">
        <f>IFERROR(VLOOKUP(X$1&amp;"-1"&amp;$C6,'FPL FIX2'!$Z$1:$AC$500,MATCH("HOME",'FPL FIX2'!$Z$1:$AC$1,0),0),"")&amp;IFERROR(VLOOKUP(X$1&amp;"-1"&amp;$C6,'FPL FIX2'!$AA$1:$AB$500,MATCH("AWAY",'FPL FIX2'!$AA$1:$AB$1,0),0),"")&amp;IFERROR(VLOOKUP(X$1&amp;"-2"&amp;$C6,'FPL FIX2'!$Z$1:$AC$500,MATCH("HOME",'FPL FIX2'!$Z$1:$AC$1,0),0),"")&amp;IFERROR(VLOOKUP(X$1&amp;"-2"&amp;$C6,'FPL FIX2'!$AA$1:$AB$500,MATCH("AWAY",'FPL FIX2'!$AA$1:$AB$1,0),0),"")</f>
        <v>lei</v>
      </c>
      <c r="Y6" s="26" t="str">
        <f>IFERROR(VLOOKUP(Y$1&amp;"-1"&amp;$C6,'FPL FIX2'!$Z$1:$AC$500,MATCH("HOME",'FPL FIX2'!$Z$1:$AC$1,0),0),"")&amp;IFERROR(VLOOKUP(Y$1&amp;"-1"&amp;$C6,'FPL FIX2'!$AA$1:$AB$500,MATCH("AWAY",'FPL FIX2'!$AA$1:$AB$1,0),0),"")&amp;IFERROR(VLOOKUP(Y$1&amp;"-2"&amp;$C6,'FPL FIX2'!$Z$1:$AC$500,MATCH("HOME",'FPL FIX2'!$Z$1:$AC$1,0),0),"")&amp;IFERROR(VLOOKUP(Y$1&amp;"-2"&amp;$C6,'FPL FIX2'!$AA$1:$AB$500,MATCH("AWAY",'FPL FIX2'!$AA$1:$AB$1,0),0),"")</f>
        <v>BOU</v>
      </c>
      <c r="Z6" s="26" t="str">
        <f>IFERROR(VLOOKUP(Z$1&amp;"-1"&amp;$C6,'FPL FIX2'!$Z$1:$AC$500,MATCH("HOME",'FPL FIX2'!$Z$1:$AC$1,0),0),"")&amp;IFERROR(VLOOKUP(Z$1&amp;"-1"&amp;$C6,'FPL FIX2'!$AA$1:$AB$500,MATCH("AWAY",'FPL FIX2'!$AA$1:$AB$1,0),0),"")&amp;IFERROR(VLOOKUP(Z$1&amp;"-2"&amp;$C6,'FPL FIX2'!$Z$1:$AC$500,MATCH("HOME",'FPL FIX2'!$Z$1:$AC$1,0),0),"")&amp;IFERROR(VLOOKUP(Z$1&amp;"-2"&amp;$C6,'FPL FIX2'!$AA$1:$AB$500,MATCH("AWAY",'FPL FIX2'!$AA$1:$AB$1,0),0),"")</f>
        <v>cry</v>
      </c>
      <c r="AA6" s="26" t="str">
        <f>IFERROR(VLOOKUP(AA$1&amp;"-1"&amp;$C6,'FPL FIX2'!$Z$1:$AC$500,MATCH("HOME",'FPL FIX2'!$Z$1:$AC$1,0),0),"")&amp;IFERROR(VLOOKUP(AA$1&amp;"-1"&amp;$C6,'FPL FIX2'!$AA$1:$AB$500,MATCH("AWAY",'FPL FIX2'!$AA$1:$AB$1,0),0),"")&amp;IFERROR(VLOOKUP(AA$1&amp;"-2"&amp;$C6,'FPL FIX2'!$Z$1:$AC$500,MATCH("HOME",'FPL FIX2'!$Z$1:$AC$1,0),0),"")&amp;IFERROR(VLOOKUP(AA$1&amp;"-2"&amp;$C6,'FPL FIX2'!$AA$1:$AB$500,MATCH("AWAY",'FPL FIX2'!$AA$1:$AB$1,0),0),"")</f>
        <v>FUL</v>
      </c>
      <c r="AB6" s="26" t="str">
        <f>IFERROR(VLOOKUP(AB$1&amp;"-1"&amp;$C6,'FPL FIX2'!$Z$1:$AC$500,MATCH("HOME",'FPL FIX2'!$Z$1:$AC$1,0),0),"")&amp;IFERROR(VLOOKUP(AB$1&amp;"-1"&amp;$C6,'FPL FIX2'!$AA$1:$AB$500,MATCH("AWAY",'FPL FIX2'!$AA$1:$AB$1,0),0),"")&amp;IFERROR(VLOOKUP(AB$1&amp;"-2"&amp;$C6,'FPL FIX2'!$Z$1:$AC$500,MATCH("HOME",'FPL FIX2'!$Z$1:$AC$1,0),0),"")&amp;IFERROR(VLOOKUP(AB$1&amp;"-2"&amp;$C6,'FPL FIX2'!$AA$1:$AB$500,MATCH("AWAY",'FPL FIX2'!$AA$1:$AB$1,0),0),"")</f>
        <v/>
      </c>
      <c r="AC6" s="26" t="str">
        <f>IFERROR(VLOOKUP(AC$1&amp;"-1"&amp;$C6,'FPL FIX2'!$Z$1:$AC$500,MATCH("HOME",'FPL FIX2'!$Z$1:$AC$1,0),0),"")&amp;IFERROR(VLOOKUP(AC$1&amp;"-1"&amp;$C6,'FPL FIX2'!$AA$1:$AB$500,MATCH("AWAY",'FPL FIX2'!$AA$1:$AB$1,0),0),"")&amp;IFERROR(VLOOKUP(AC$1&amp;"-2"&amp;$C6,'FPL FIX2'!$Z$1:$AC$500,MATCH("HOME",'FPL FIX2'!$Z$1:$AC$1,0),0),"")&amp;IFERROR(VLOOKUP(AC$1&amp;"-2"&amp;$C6,'FPL FIX2'!$AA$1:$AB$500,MATCH("AWAY",'FPL FIX2'!$AA$1:$AB$1,0),0),"")</f>
        <v>WHU</v>
      </c>
      <c r="AD6" s="26" t="str">
        <f>IFERROR(VLOOKUP(AD$1&amp;"-1"&amp;$C6,'FPL FIX2'!$Z$1:$AC$500,MATCH("HOME",'FPL FIX2'!$Z$1:$AC$1,0),0),"")&amp;IFERROR(VLOOKUP(AD$1&amp;"-1"&amp;$C6,'FPL FIX2'!$AA$1:$AB$500,MATCH("AWAY",'FPL FIX2'!$AA$1:$AB$1,0),0),"")&amp;IFERROR(VLOOKUP(AD$1&amp;"-2"&amp;$C6,'FPL FIX2'!$Z$1:$AC$500,MATCH("HOME",'FPL FIX2'!$Z$1:$AC$1,0),0),"")&amp;IFERROR(VLOOKUP(AD$1&amp;"-2"&amp;$C6,'FPL FIX2'!$AA$1:$AB$500,MATCH("AWAY",'FPL FIX2'!$AA$1:$AB$1,0),0),"")</f>
        <v>leeCRY</v>
      </c>
      <c r="AE6" s="26" t="str">
        <f>IFERROR(VLOOKUP(AE$1&amp;"-1"&amp;$C6,'FPL FIX2'!$Z$1:$AC$500,MATCH("HOME",'FPL FIX2'!$Z$1:$AC$1,0),0),"")&amp;IFERROR(VLOOKUP(AE$1&amp;"-1"&amp;$C6,'FPL FIX2'!$AA$1:$AB$500,MATCH("AWAY",'FPL FIX2'!$AA$1:$AB$1,0),0),"")&amp;IFERROR(VLOOKUP(AE$1&amp;"-2"&amp;$C6,'FPL FIX2'!$Z$1:$AC$500,MATCH("HOME",'FPL FIX2'!$Z$1:$AC$1,0),0),"")&amp;IFERROR(VLOOKUP(AE$1&amp;"-2"&amp;$C6,'FPL FIX2'!$AA$1:$AB$500,MATCH("AWAY",'FPL FIX2'!$AA$1:$AB$1,0),0),"")</f>
        <v/>
      </c>
      <c r="AF6" s="26" t="str">
        <f>IFERROR(VLOOKUP(AF$1&amp;"-1"&amp;$C6,'FPL FIX2'!$Z$1:$AC$500,MATCH("HOME",'FPL FIX2'!$Z$1:$AC$1,0),0),"")&amp;IFERROR(VLOOKUP(AF$1&amp;"-1"&amp;$C6,'FPL FIX2'!$AA$1:$AB$500,MATCH("AWAY",'FPL FIX2'!$AA$1:$AB$1,0),0),"")&amp;IFERROR(VLOOKUP(AF$1&amp;"-2"&amp;$C6,'FPL FIX2'!$Z$1:$AC$500,MATCH("HOME",'FPL FIX2'!$Z$1:$AC$1,0),0),"")&amp;IFERROR(VLOOKUP(AF$1&amp;"-2"&amp;$C6,'FPL FIX2'!$AA$1:$AB$500,MATCH("AWAY",'FPL FIX2'!$AA$1:$AB$1,0),0),"")</f>
        <v>BREbou</v>
      </c>
      <c r="AG6" s="26" t="str">
        <f>IFERROR(VLOOKUP(AG$1&amp;"-1"&amp;$C6,'FPL FIX2'!$Z$1:$AC$500,MATCH("HOME",'FPL FIX2'!$Z$1:$AC$1,0),0),"")&amp;IFERROR(VLOOKUP(AG$1&amp;"-1"&amp;$C6,'FPL FIX2'!$AA$1:$AB$500,MATCH("AWAY",'FPL FIX2'!$AA$1:$AB$1,0),0),"")&amp;IFERROR(VLOOKUP(AG$1&amp;"-2"&amp;$C6,'FPL FIX2'!$Z$1:$AC$500,MATCH("HOME",'FPL FIX2'!$Z$1:$AC$1,0),0),"")&amp;IFERROR(VLOOKUP(AG$1&amp;"-2"&amp;$C6,'FPL FIX2'!$AA$1:$AB$500,MATCH("AWAY",'FPL FIX2'!$AA$1:$AB$1,0),0),"")</f>
        <v>tot</v>
      </c>
      <c r="AH6" s="26" t="str">
        <f>IFERROR(VLOOKUP(AH$1&amp;"-1"&amp;$C6,'FPL FIX2'!$Z$1:$AC$500,MATCH("HOME",'FPL FIX2'!$Z$1:$AC$1,0),0),"")&amp;IFERROR(VLOOKUP(AH$1&amp;"-1"&amp;$C6,'FPL FIX2'!$AA$1:$AB$500,MATCH("AWAY",'FPL FIX2'!$AA$1:$AB$1,0),0),"")&amp;IFERROR(VLOOKUP(AH$1&amp;"-2"&amp;$C6,'FPL FIX2'!$Z$1:$AC$500,MATCH("HOME",'FPL FIX2'!$Z$1:$AC$1,0),0),"")&amp;IFERROR(VLOOKUP(AH$1&amp;"-2"&amp;$C6,'FPL FIX2'!$AA$1:$AB$500,MATCH("AWAY",'FPL FIX2'!$AA$1:$AB$1,0),0),"")</f>
        <v>che</v>
      </c>
      <c r="AI6" s="26" t="str">
        <f>IFERROR(VLOOKUP(AI$1&amp;"-1"&amp;$C6,'FPL FIX2'!$Z$1:$AC$500,MATCH("HOME",'FPL FIX2'!$Z$1:$AC$1,0),0),"")&amp;IFERROR(VLOOKUP(AI$1&amp;"-1"&amp;$C6,'FPL FIX2'!$AA$1:$AB$500,MATCH("AWAY",'FPL FIX2'!$AA$1:$AB$1,0),0),"")&amp;IFERROR(VLOOKUP(AI$1&amp;"-2"&amp;$C6,'FPL FIX2'!$Z$1:$AC$500,MATCH("HOME",'FPL FIX2'!$Z$1:$AC$1,0),0),"")&amp;IFERROR(VLOOKUP(AI$1&amp;"-2"&amp;$C6,'FPL FIX2'!$AA$1:$AB$500,MATCH("AWAY",'FPL FIX2'!$AA$1:$AB$1,0),0),"")</f>
        <v/>
      </c>
      <c r="AJ6" s="26" t="str">
        <f>IFERROR(VLOOKUP(AJ$1&amp;"-1"&amp;$C6,'FPL FIX2'!$Z$1:$AC$500,MATCH("HOME",'FPL FIX2'!$Z$1:$AC$1,0),0),"")&amp;IFERROR(VLOOKUP(AJ$1&amp;"-1"&amp;$C6,'FPL FIX2'!$AA$1:$AB$500,MATCH("AWAY",'FPL FIX2'!$AA$1:$AB$1,0),0),"")&amp;IFERROR(VLOOKUP(AJ$1&amp;"-2"&amp;$C6,'FPL FIX2'!$Z$1:$AC$500,MATCH("HOME",'FPL FIX2'!$Z$1:$AC$1,0),0),"")&amp;IFERROR(VLOOKUP(AJ$1&amp;"-2"&amp;$C6,'FPL FIX2'!$AA$1:$AB$500,MATCH("AWAY",'FPL FIX2'!$AA$1:$AB$1,0),0),"")</f>
        <v>nfo</v>
      </c>
      <c r="AK6" s="26" t="str">
        <f>IFERROR(VLOOKUP(AK$1&amp;"-1"&amp;$C6,'FPL FIX2'!$Z$1:$AC$500,MATCH("HOME",'FPL FIX2'!$Z$1:$AC$1,0),0),"")&amp;IFERROR(VLOOKUP(AK$1&amp;"-1"&amp;$C6,'FPL FIX2'!$AA$1:$AB$500,MATCH("AWAY",'FPL FIX2'!$AA$1:$AB$1,0),0),"")&amp;IFERROR(VLOOKUP(AK$1&amp;"-2"&amp;$C6,'FPL FIX2'!$Z$1:$AC$500,MATCH("HOME",'FPL FIX2'!$Z$1:$AC$1,0),0),"")&amp;IFERROR(VLOOKUP(AK$1&amp;"-2"&amp;$C6,'FPL FIX2'!$AA$1:$AB$500,MATCH("AWAY",'FPL FIX2'!$AA$1:$AB$1,0),0),"")</f>
        <v>WOLMUN</v>
      </c>
      <c r="AL6" s="26" t="str">
        <f>IFERROR(VLOOKUP(AL$1&amp;"-1"&amp;$C6,'FPL FIX2'!$Z$1:$AC$500,MATCH("HOME",'FPL FIX2'!$Z$1:$AC$1,0),0),"")&amp;IFERROR(VLOOKUP(AL$1&amp;"-1"&amp;$C6,'FPL FIX2'!$AA$1:$AB$500,MATCH("AWAY",'FPL FIX2'!$AA$1:$AB$1,0),0),"")&amp;IFERROR(VLOOKUP(AL$1&amp;"-2"&amp;$C6,'FPL FIX2'!$Z$1:$AC$500,MATCH("HOME",'FPL FIX2'!$Z$1:$AC$1,0),0),"")&amp;IFERROR(VLOOKUP(AL$1&amp;"-2"&amp;$C6,'FPL FIX2'!$AA$1:$AB$500,MATCH("AWAY",'FPL FIX2'!$AA$1:$AB$1,0),0),"")</f>
        <v>EVE</v>
      </c>
      <c r="AM6" s="26" t="str">
        <f>IFERROR(VLOOKUP(AM$1&amp;"-1"&amp;$C6,'FPL FIX2'!$Z$1:$AC$500,MATCH("HOME",'FPL FIX2'!$Z$1:$AC$1,0),0),"")&amp;IFERROR(VLOOKUP(AM$1&amp;"-1"&amp;$C6,'FPL FIX2'!$AA$1:$AB$500,MATCH("AWAY",'FPL FIX2'!$AA$1:$AB$1,0),0),"")&amp;IFERROR(VLOOKUP(AM$1&amp;"-2"&amp;$C6,'FPL FIX2'!$Z$1:$AC$500,MATCH("HOME",'FPL FIX2'!$Z$1:$AC$1,0),0),"")&amp;IFERROR(VLOOKUP(AM$1&amp;"-2"&amp;$C6,'FPL FIX2'!$AA$1:$AB$500,MATCH("AWAY",'FPL FIX2'!$AA$1:$AB$1,0),0),"")</f>
        <v>arsnew</v>
      </c>
      <c r="AN6" s="26" t="str">
        <f>IFERROR(VLOOKUP(AN$1&amp;"-1"&amp;$C6,'FPL FIX2'!$Z$1:$AC$500,MATCH("HOME",'FPL FIX2'!$Z$1:$AC$1,0),0),"")&amp;IFERROR(VLOOKUP(AN$1&amp;"-1"&amp;$C6,'FPL FIX2'!$AA$1:$AB$500,MATCH("AWAY",'FPL FIX2'!$AA$1:$AB$1,0),0),"")&amp;IFERROR(VLOOKUP(AN$1&amp;"-2"&amp;$C6,'FPL FIX2'!$Z$1:$AC$500,MATCH("HOME",'FPL FIX2'!$Z$1:$AC$1,0),0),"")&amp;IFERROR(VLOOKUP(AN$1&amp;"-2"&amp;$C6,'FPL FIX2'!$AA$1:$AB$500,MATCH("AWAY",'FPL FIX2'!$AA$1:$AB$1,0),0),"")</f>
        <v>SOUMCI</v>
      </c>
      <c r="AO6" s="26" t="str">
        <f>IFERROR(VLOOKUP(AO$1&amp;"-1"&amp;$C6,'FPL FIX2'!$Z$1:$AC$500,MATCH("HOME",'FPL FIX2'!$Z$1:$AC$1,0),0),"")&amp;IFERROR(VLOOKUP(AO$1&amp;"-1"&amp;$C6,'FPL FIX2'!$AA$1:$AB$500,MATCH("AWAY",'FPL FIX2'!$AA$1:$AB$1,0),0),"")&amp;IFERROR(VLOOKUP(AO$1&amp;"-2"&amp;$C6,'FPL FIX2'!$Z$1:$AC$500,MATCH("HOME",'FPL FIX2'!$Z$1:$AC$1,0),0),"")&amp;IFERROR(VLOOKUP(AO$1&amp;"-2"&amp;$C6,'FPL FIX2'!$AA$1:$AB$500,MATCH("AWAY",'FPL FIX2'!$AA$1:$AB$1,0),0),"")</f>
        <v>avl</v>
      </c>
    </row>
    <row r="7" spans="1:41" x14ac:dyDescent="0.25">
      <c r="A7" s="26">
        <f t="shared" si="2"/>
        <v>6</v>
      </c>
      <c r="B7" s="23" t="s">
        <v>66</v>
      </c>
      <c r="C7" s="26" t="str">
        <f t="shared" si="1"/>
        <v>CHE</v>
      </c>
      <c r="D7" s="26" t="str">
        <f>IFERROR(VLOOKUP(D$1&amp;"-1"&amp;$C7,'FPL FIX2'!$Z$1:$AC$500,MATCH("HOME",'FPL FIX2'!$Z$1:$AC$1,0),0),"")&amp;IFERROR(VLOOKUP(D$1&amp;"-1"&amp;$C7,'FPL FIX2'!$AA$1:$AB$500,MATCH("AWAY",'FPL FIX2'!$AA$1:$AB$1,0),0),"")&amp;IFERROR(VLOOKUP(D$1&amp;"-2"&amp;$C7,'FPL FIX2'!$Z$1:$AC$500,MATCH("HOME",'FPL FIX2'!$Z$1:$AC$1,0),0),"")&amp;IFERROR(VLOOKUP(D$1&amp;"-2"&amp;$C7,'FPL FIX2'!$AA$1:$AB$500,MATCH("AWAY",'FPL FIX2'!$AA$1:$AB$1,0),0),"")</f>
        <v>eve</v>
      </c>
      <c r="E7" s="26" t="str">
        <f>IFERROR(VLOOKUP(E$1&amp;"-1"&amp;$C7,'FPL FIX2'!$Z$1:$AC$500,MATCH("HOME",'FPL FIX2'!$Z$1:$AC$1,0),0),"")&amp;IFERROR(VLOOKUP(E$1&amp;"-1"&amp;$C7,'FPL FIX2'!$AA$1:$AB$500,MATCH("AWAY",'FPL FIX2'!$AA$1:$AB$1,0),0),"")&amp;IFERROR(VLOOKUP(E$1&amp;"-2"&amp;$C7,'FPL FIX2'!$Z$1:$AC$500,MATCH("HOME",'FPL FIX2'!$Z$1:$AC$1,0),0),"")&amp;IFERROR(VLOOKUP(E$1&amp;"-2"&amp;$C7,'FPL FIX2'!$AA$1:$AB$500,MATCH("AWAY",'FPL FIX2'!$AA$1:$AB$1,0),0),"")</f>
        <v>TOT</v>
      </c>
      <c r="F7" s="26" t="str">
        <f>IFERROR(VLOOKUP(F$1&amp;"-1"&amp;$C7,'FPL FIX2'!$Z$1:$AC$500,MATCH("HOME",'FPL FIX2'!$Z$1:$AC$1,0),0),"")&amp;IFERROR(VLOOKUP(F$1&amp;"-1"&amp;$C7,'FPL FIX2'!$AA$1:$AB$500,MATCH("AWAY",'FPL FIX2'!$AA$1:$AB$1,0),0),"")&amp;IFERROR(VLOOKUP(F$1&amp;"-2"&amp;$C7,'FPL FIX2'!$Z$1:$AC$500,MATCH("HOME",'FPL FIX2'!$Z$1:$AC$1,0),0),"")&amp;IFERROR(VLOOKUP(F$1&amp;"-2"&amp;$C7,'FPL FIX2'!$AA$1:$AB$500,MATCH("AWAY",'FPL FIX2'!$AA$1:$AB$1,0),0),"")</f>
        <v>lee</v>
      </c>
      <c r="G7" s="26" t="str">
        <f>IFERROR(VLOOKUP(G$1&amp;"-1"&amp;$C7,'FPL FIX2'!$Z$1:$AC$500,MATCH("HOME",'FPL FIX2'!$Z$1:$AC$1,0),0),"")&amp;IFERROR(VLOOKUP(G$1&amp;"-1"&amp;$C7,'FPL FIX2'!$AA$1:$AB$500,MATCH("AWAY",'FPL FIX2'!$AA$1:$AB$1,0),0),"")&amp;IFERROR(VLOOKUP(G$1&amp;"-2"&amp;$C7,'FPL FIX2'!$Z$1:$AC$500,MATCH("HOME",'FPL FIX2'!$Z$1:$AC$1,0),0),"")&amp;IFERROR(VLOOKUP(G$1&amp;"-2"&amp;$C7,'FPL FIX2'!$AA$1:$AB$500,MATCH("AWAY",'FPL FIX2'!$AA$1:$AB$1,0),0),"")</f>
        <v>LEI</v>
      </c>
      <c r="H7" s="26" t="str">
        <f>IFERROR(VLOOKUP(H$1&amp;"-1"&amp;$C7,'FPL FIX2'!$Z$1:$AC$500,MATCH("HOME",'FPL FIX2'!$Z$1:$AC$1,0),0),"")&amp;IFERROR(VLOOKUP(H$1&amp;"-1"&amp;$C7,'FPL FIX2'!$AA$1:$AB$500,MATCH("AWAY",'FPL FIX2'!$AA$1:$AB$1,0),0),"")&amp;IFERROR(VLOOKUP(H$1&amp;"-2"&amp;$C7,'FPL FIX2'!$Z$1:$AC$500,MATCH("HOME",'FPL FIX2'!$Z$1:$AC$1,0),0),"")&amp;IFERROR(VLOOKUP(H$1&amp;"-2"&amp;$C7,'FPL FIX2'!$AA$1:$AB$500,MATCH("AWAY",'FPL FIX2'!$AA$1:$AB$1,0),0),"")</f>
        <v>sou</v>
      </c>
      <c r="I7" s="26" t="str">
        <f>IFERROR(VLOOKUP(I$1&amp;"-1"&amp;$C7,'FPL FIX2'!$Z$1:$AC$500,MATCH("HOME",'FPL FIX2'!$Z$1:$AC$1,0),0),"")&amp;IFERROR(VLOOKUP(I$1&amp;"-1"&amp;$C7,'FPL FIX2'!$AA$1:$AB$500,MATCH("AWAY",'FPL FIX2'!$AA$1:$AB$1,0),0),"")&amp;IFERROR(VLOOKUP(I$1&amp;"-2"&amp;$C7,'FPL FIX2'!$Z$1:$AC$500,MATCH("HOME",'FPL FIX2'!$Z$1:$AC$1,0),0),"")&amp;IFERROR(VLOOKUP(I$1&amp;"-2"&amp;$C7,'FPL FIX2'!$AA$1:$AB$500,MATCH("AWAY",'FPL FIX2'!$AA$1:$AB$1,0),0),"")</f>
        <v>WHU</v>
      </c>
      <c r="J7" s="26" t="str">
        <f>IFERROR(VLOOKUP(J$1&amp;"-1"&amp;$C7,'FPL FIX2'!$Z$1:$AC$500,MATCH("HOME",'FPL FIX2'!$Z$1:$AC$1,0),0),"")&amp;IFERROR(VLOOKUP(J$1&amp;"-1"&amp;$C7,'FPL FIX2'!$AA$1:$AB$500,MATCH("AWAY",'FPL FIX2'!$AA$1:$AB$1,0),0),"")&amp;IFERROR(VLOOKUP(J$1&amp;"-2"&amp;$C7,'FPL FIX2'!$Z$1:$AC$500,MATCH("HOME",'FPL FIX2'!$Z$1:$AC$1,0),0),"")&amp;IFERROR(VLOOKUP(J$1&amp;"-2"&amp;$C7,'FPL FIX2'!$AA$1:$AB$500,MATCH("AWAY",'FPL FIX2'!$AA$1:$AB$1,0),0),"")</f>
        <v/>
      </c>
      <c r="K7" s="26" t="str">
        <f>IFERROR(VLOOKUP(K$1&amp;"-1"&amp;$C7,'FPL FIX2'!$Z$1:$AC$500,MATCH("HOME",'FPL FIX2'!$Z$1:$AC$1,0),0),"")&amp;IFERROR(VLOOKUP(K$1&amp;"-1"&amp;$C7,'FPL FIX2'!$AA$1:$AB$500,MATCH("AWAY",'FPL FIX2'!$AA$1:$AB$1,0),0),"")&amp;IFERROR(VLOOKUP(K$1&amp;"-2"&amp;$C7,'FPL FIX2'!$Z$1:$AC$500,MATCH("HOME",'FPL FIX2'!$Z$1:$AC$1,0),0),"")&amp;IFERROR(VLOOKUP(K$1&amp;"-2"&amp;$C7,'FPL FIX2'!$AA$1:$AB$500,MATCH("AWAY",'FPL FIX2'!$AA$1:$AB$1,0),0),"")</f>
        <v/>
      </c>
      <c r="L7" s="26" t="str">
        <f>IFERROR(VLOOKUP(L$1&amp;"-1"&amp;$C7,'FPL FIX2'!$Z$1:$AC$500,MATCH("HOME",'FPL FIX2'!$Z$1:$AC$1,0),0),"")&amp;IFERROR(VLOOKUP(L$1&amp;"-1"&amp;$C7,'FPL FIX2'!$AA$1:$AB$500,MATCH("AWAY",'FPL FIX2'!$AA$1:$AB$1,0),0),"")&amp;IFERROR(VLOOKUP(L$1&amp;"-2"&amp;$C7,'FPL FIX2'!$Z$1:$AC$500,MATCH("HOME",'FPL FIX2'!$Z$1:$AC$1,0),0),"")&amp;IFERROR(VLOOKUP(L$1&amp;"-2"&amp;$C7,'FPL FIX2'!$AA$1:$AB$500,MATCH("AWAY",'FPL FIX2'!$AA$1:$AB$1,0),0),"")</f>
        <v>cry</v>
      </c>
      <c r="M7" s="26" t="str">
        <f>IFERROR(VLOOKUP(M$1&amp;"-1"&amp;$C7,'FPL FIX2'!$Z$1:$AC$500,MATCH("HOME",'FPL FIX2'!$Z$1:$AC$1,0),0),"")&amp;IFERROR(VLOOKUP(M$1&amp;"-1"&amp;$C7,'FPL FIX2'!$AA$1:$AB$500,MATCH("AWAY",'FPL FIX2'!$AA$1:$AB$1,0),0),"")&amp;IFERROR(VLOOKUP(M$1&amp;"-2"&amp;$C7,'FPL FIX2'!$Z$1:$AC$500,MATCH("HOME",'FPL FIX2'!$Z$1:$AC$1,0),0),"")&amp;IFERROR(VLOOKUP(M$1&amp;"-2"&amp;$C7,'FPL FIX2'!$AA$1:$AB$500,MATCH("AWAY",'FPL FIX2'!$AA$1:$AB$1,0),0),"")</f>
        <v>WOL</v>
      </c>
      <c r="N7" s="26" t="str">
        <f>IFERROR(VLOOKUP(N$1&amp;"-1"&amp;$C7,'FPL FIX2'!$Z$1:$AC$500,MATCH("HOME",'FPL FIX2'!$Z$1:$AC$1,0),0),"")&amp;IFERROR(VLOOKUP(N$1&amp;"-1"&amp;$C7,'FPL FIX2'!$AA$1:$AB$500,MATCH("AWAY",'FPL FIX2'!$AA$1:$AB$1,0),0),"")&amp;IFERROR(VLOOKUP(N$1&amp;"-2"&amp;$C7,'FPL FIX2'!$Z$1:$AC$500,MATCH("HOME",'FPL FIX2'!$Z$1:$AC$1,0),0),"")&amp;IFERROR(VLOOKUP(N$1&amp;"-2"&amp;$C7,'FPL FIX2'!$AA$1:$AB$500,MATCH("AWAY",'FPL FIX2'!$AA$1:$AB$1,0),0),"")</f>
        <v>avl</v>
      </c>
      <c r="O7" s="26" t="str">
        <f>IFERROR(VLOOKUP(O$1&amp;"-1"&amp;$C7,'FPL FIX2'!$Z$1:$AC$500,MATCH("HOME",'FPL FIX2'!$Z$1:$AC$1,0),0),"")&amp;IFERROR(VLOOKUP(O$1&amp;"-1"&amp;$C7,'FPL FIX2'!$AA$1:$AB$500,MATCH("AWAY",'FPL FIX2'!$AA$1:$AB$1,0),0),"")&amp;IFERROR(VLOOKUP(O$1&amp;"-2"&amp;$C7,'FPL FIX2'!$Z$1:$AC$500,MATCH("HOME",'FPL FIX2'!$Z$1:$AC$1,0),0),"")&amp;IFERROR(VLOOKUP(O$1&amp;"-2"&amp;$C7,'FPL FIX2'!$AA$1:$AB$500,MATCH("AWAY",'FPL FIX2'!$AA$1:$AB$1,0),0),"")</f>
        <v>bre</v>
      </c>
      <c r="P7" s="26" t="str">
        <f>IFERROR(VLOOKUP(P$1&amp;"-1"&amp;$C7,'FPL FIX2'!$Z$1:$AC$500,MATCH("HOME",'FPL FIX2'!$Z$1:$AC$1,0),0),"")&amp;IFERROR(VLOOKUP(P$1&amp;"-1"&amp;$C7,'FPL FIX2'!$AA$1:$AB$500,MATCH("AWAY",'FPL FIX2'!$AA$1:$AB$1,0),0),"")&amp;IFERROR(VLOOKUP(P$1&amp;"-2"&amp;$C7,'FPL FIX2'!$Z$1:$AC$500,MATCH("HOME",'FPL FIX2'!$Z$1:$AC$1,0),0),"")&amp;IFERROR(VLOOKUP(P$1&amp;"-2"&amp;$C7,'FPL FIX2'!$AA$1:$AB$500,MATCH("AWAY",'FPL FIX2'!$AA$1:$AB$1,0),0),"")</f>
        <v>MUN</v>
      </c>
      <c r="Q7" s="26" t="str">
        <f>IFERROR(VLOOKUP(Q$1&amp;"-1"&amp;$C7,'FPL FIX2'!$Z$1:$AC$500,MATCH("HOME",'FPL FIX2'!$Z$1:$AC$1,0),0),"")&amp;IFERROR(VLOOKUP(Q$1&amp;"-1"&amp;$C7,'FPL FIX2'!$AA$1:$AB$500,MATCH("AWAY",'FPL FIX2'!$AA$1:$AB$1,0),0),"")&amp;IFERROR(VLOOKUP(Q$1&amp;"-2"&amp;$C7,'FPL FIX2'!$Z$1:$AC$500,MATCH("HOME",'FPL FIX2'!$Z$1:$AC$1,0),0),"")&amp;IFERROR(VLOOKUP(Q$1&amp;"-2"&amp;$C7,'FPL FIX2'!$AA$1:$AB$500,MATCH("AWAY",'FPL FIX2'!$AA$1:$AB$1,0),0),"")</f>
        <v>bha</v>
      </c>
      <c r="R7" s="26" t="str">
        <f>IFERROR(VLOOKUP(R$1&amp;"-1"&amp;$C7,'FPL FIX2'!$Z$1:$AC$500,MATCH("HOME",'FPL FIX2'!$Z$1:$AC$1,0),0),"")&amp;IFERROR(VLOOKUP(R$1&amp;"-1"&amp;$C7,'FPL FIX2'!$AA$1:$AB$500,MATCH("AWAY",'FPL FIX2'!$AA$1:$AB$1,0),0),"")&amp;IFERROR(VLOOKUP(R$1&amp;"-2"&amp;$C7,'FPL FIX2'!$Z$1:$AC$500,MATCH("HOME",'FPL FIX2'!$Z$1:$AC$1,0),0),"")&amp;IFERROR(VLOOKUP(R$1&amp;"-2"&amp;$C7,'FPL FIX2'!$AA$1:$AB$500,MATCH("AWAY",'FPL FIX2'!$AA$1:$AB$1,0),0),"")</f>
        <v>ARS</v>
      </c>
      <c r="S7" s="26" t="str">
        <f>IFERROR(VLOOKUP(S$1&amp;"-1"&amp;$C7,'FPL FIX2'!$Z$1:$AC$500,MATCH("HOME",'FPL FIX2'!$Z$1:$AC$1,0),0),"")&amp;IFERROR(VLOOKUP(S$1&amp;"-1"&amp;$C7,'FPL FIX2'!$AA$1:$AB$500,MATCH("AWAY",'FPL FIX2'!$AA$1:$AB$1,0),0),"")&amp;IFERROR(VLOOKUP(S$1&amp;"-2"&amp;$C7,'FPL FIX2'!$Z$1:$AC$500,MATCH("HOME",'FPL FIX2'!$Z$1:$AC$1,0),0),"")&amp;IFERROR(VLOOKUP(S$1&amp;"-2"&amp;$C7,'FPL FIX2'!$AA$1:$AB$500,MATCH("AWAY",'FPL FIX2'!$AA$1:$AB$1,0),0),"")</f>
        <v>new</v>
      </c>
      <c r="T7" s="26" t="str">
        <f>IFERROR(VLOOKUP(T$1&amp;"-1"&amp;$C7,'FPL FIX2'!$Z$1:$AC$500,MATCH("HOME",'FPL FIX2'!$Z$1:$AC$1,0),0),"")&amp;IFERROR(VLOOKUP(T$1&amp;"-1"&amp;$C7,'FPL FIX2'!$AA$1:$AB$500,MATCH("AWAY",'FPL FIX2'!$AA$1:$AB$1,0),0),"")&amp;IFERROR(VLOOKUP(T$1&amp;"-2"&amp;$C7,'FPL FIX2'!$Z$1:$AC$500,MATCH("HOME",'FPL FIX2'!$Z$1:$AC$1,0),0),"")&amp;IFERROR(VLOOKUP(T$1&amp;"-2"&amp;$C7,'FPL FIX2'!$AA$1:$AB$500,MATCH("AWAY",'FPL FIX2'!$AA$1:$AB$1,0),0),"")</f>
        <v>BOU</v>
      </c>
      <c r="U7" s="26" t="str">
        <f>IFERROR(VLOOKUP(U$1&amp;"-1"&amp;$C7,'FPL FIX2'!$Z$1:$AC$500,MATCH("HOME",'FPL FIX2'!$Z$1:$AC$1,0),0),"")&amp;IFERROR(VLOOKUP(U$1&amp;"-1"&amp;$C7,'FPL FIX2'!$AA$1:$AB$500,MATCH("AWAY",'FPL FIX2'!$AA$1:$AB$1,0),0),"")&amp;IFERROR(VLOOKUP(U$1&amp;"-2"&amp;$C7,'FPL FIX2'!$Z$1:$AC$500,MATCH("HOME",'FPL FIX2'!$Z$1:$AC$1,0),0),"")&amp;IFERROR(VLOOKUP(U$1&amp;"-2"&amp;$C7,'FPL FIX2'!$AA$1:$AB$500,MATCH("AWAY",'FPL FIX2'!$AA$1:$AB$1,0),0),"")</f>
        <v>nfo</v>
      </c>
      <c r="V7" s="26" t="str">
        <f>IFERROR(VLOOKUP(V$1&amp;"-1"&amp;$C7,'FPL FIX2'!$Z$1:$AC$500,MATCH("HOME",'FPL FIX2'!$Z$1:$AC$1,0),0),"")&amp;IFERROR(VLOOKUP(V$1&amp;"-1"&amp;$C7,'FPL FIX2'!$AA$1:$AB$500,MATCH("AWAY",'FPL FIX2'!$AA$1:$AB$1,0),0),"")&amp;IFERROR(VLOOKUP(V$1&amp;"-2"&amp;$C7,'FPL FIX2'!$Z$1:$AC$500,MATCH("HOME",'FPL FIX2'!$Z$1:$AC$1,0),0),"")&amp;IFERROR(VLOOKUP(V$1&amp;"-2"&amp;$C7,'FPL FIX2'!$AA$1:$AB$500,MATCH("AWAY",'FPL FIX2'!$AA$1:$AB$1,0),0),"")</f>
        <v>MCIful</v>
      </c>
      <c r="W7" s="26" t="str">
        <f>IFERROR(VLOOKUP(W$1&amp;"-1"&amp;$C7,'FPL FIX2'!$Z$1:$AC$500,MATCH("HOME",'FPL FIX2'!$Z$1:$AC$1,0),0),"")&amp;IFERROR(VLOOKUP(W$1&amp;"-1"&amp;$C7,'FPL FIX2'!$AA$1:$AB$500,MATCH("AWAY",'FPL FIX2'!$AA$1:$AB$1,0),0),"")&amp;IFERROR(VLOOKUP(W$1&amp;"-2"&amp;$C7,'FPL FIX2'!$Z$1:$AC$500,MATCH("HOME",'FPL FIX2'!$Z$1:$AC$1,0),0),"")&amp;IFERROR(VLOOKUP(W$1&amp;"-2"&amp;$C7,'FPL FIX2'!$AA$1:$AB$500,MATCH("AWAY",'FPL FIX2'!$AA$1:$AB$1,0),0),"")</f>
        <v>CRY</v>
      </c>
      <c r="X7" s="26" t="str">
        <f>IFERROR(VLOOKUP(X$1&amp;"-1"&amp;$C7,'FPL FIX2'!$Z$1:$AC$500,MATCH("HOME",'FPL FIX2'!$Z$1:$AC$1,0),0),"")&amp;IFERROR(VLOOKUP(X$1&amp;"-1"&amp;$C7,'FPL FIX2'!$AA$1:$AB$500,MATCH("AWAY",'FPL FIX2'!$AA$1:$AB$1,0),0),"")&amp;IFERROR(VLOOKUP(X$1&amp;"-2"&amp;$C7,'FPL FIX2'!$Z$1:$AC$500,MATCH("HOME",'FPL FIX2'!$Z$1:$AC$1,0),0),"")&amp;IFERROR(VLOOKUP(X$1&amp;"-2"&amp;$C7,'FPL FIX2'!$AA$1:$AB$500,MATCH("AWAY",'FPL FIX2'!$AA$1:$AB$1,0),0),"")</f>
        <v>liv</v>
      </c>
      <c r="Y7" s="26" t="str">
        <f>IFERROR(VLOOKUP(Y$1&amp;"-1"&amp;$C7,'FPL FIX2'!$Z$1:$AC$500,MATCH("HOME",'FPL FIX2'!$Z$1:$AC$1,0),0),"")&amp;IFERROR(VLOOKUP(Y$1&amp;"-1"&amp;$C7,'FPL FIX2'!$AA$1:$AB$500,MATCH("AWAY",'FPL FIX2'!$AA$1:$AB$1,0),0),"")&amp;IFERROR(VLOOKUP(Y$1&amp;"-2"&amp;$C7,'FPL FIX2'!$Z$1:$AC$500,MATCH("HOME",'FPL FIX2'!$Z$1:$AC$1,0),0),"")&amp;IFERROR(VLOOKUP(Y$1&amp;"-2"&amp;$C7,'FPL FIX2'!$AA$1:$AB$500,MATCH("AWAY",'FPL FIX2'!$AA$1:$AB$1,0),0),"")</f>
        <v>FUL</v>
      </c>
      <c r="Z7" s="26" t="str">
        <f>IFERROR(VLOOKUP(Z$1&amp;"-1"&amp;$C7,'FPL FIX2'!$Z$1:$AC$500,MATCH("HOME",'FPL FIX2'!$Z$1:$AC$1,0),0),"")&amp;IFERROR(VLOOKUP(Z$1&amp;"-1"&amp;$C7,'FPL FIX2'!$AA$1:$AB$500,MATCH("AWAY",'FPL FIX2'!$AA$1:$AB$1,0),0),"")&amp;IFERROR(VLOOKUP(Z$1&amp;"-2"&amp;$C7,'FPL FIX2'!$Z$1:$AC$500,MATCH("HOME",'FPL FIX2'!$Z$1:$AC$1,0),0),"")&amp;IFERROR(VLOOKUP(Z$1&amp;"-2"&amp;$C7,'FPL FIX2'!$AA$1:$AB$500,MATCH("AWAY",'FPL FIX2'!$AA$1:$AB$1,0),0),"")</f>
        <v>whu</v>
      </c>
      <c r="AA7" s="26" t="str">
        <f>IFERROR(VLOOKUP(AA$1&amp;"-1"&amp;$C7,'FPL FIX2'!$Z$1:$AC$500,MATCH("HOME",'FPL FIX2'!$Z$1:$AC$1,0),0),"")&amp;IFERROR(VLOOKUP(AA$1&amp;"-1"&amp;$C7,'FPL FIX2'!$AA$1:$AB$500,MATCH("AWAY",'FPL FIX2'!$AA$1:$AB$1,0),0),"")&amp;IFERROR(VLOOKUP(AA$1&amp;"-2"&amp;$C7,'FPL FIX2'!$Z$1:$AC$500,MATCH("HOME",'FPL FIX2'!$Z$1:$AC$1,0),0),"")&amp;IFERROR(VLOOKUP(AA$1&amp;"-2"&amp;$C7,'FPL FIX2'!$AA$1:$AB$500,MATCH("AWAY",'FPL FIX2'!$AA$1:$AB$1,0),0),"")</f>
        <v>SOU</v>
      </c>
      <c r="AB7" s="26" t="str">
        <f>IFERROR(VLOOKUP(AB$1&amp;"-1"&amp;$C7,'FPL FIX2'!$Z$1:$AC$500,MATCH("HOME",'FPL FIX2'!$Z$1:$AC$1,0),0),"")&amp;IFERROR(VLOOKUP(AB$1&amp;"-1"&amp;$C7,'FPL FIX2'!$AA$1:$AB$500,MATCH("AWAY",'FPL FIX2'!$AA$1:$AB$1,0),0),"")&amp;IFERROR(VLOOKUP(AB$1&amp;"-2"&amp;$C7,'FPL FIX2'!$Z$1:$AC$500,MATCH("HOME",'FPL FIX2'!$Z$1:$AC$1,0),0),"")&amp;IFERROR(VLOOKUP(AB$1&amp;"-2"&amp;$C7,'FPL FIX2'!$AA$1:$AB$500,MATCH("AWAY",'FPL FIX2'!$AA$1:$AB$1,0),0),"")</f>
        <v>tot</v>
      </c>
      <c r="AC7" s="26" t="str">
        <f>IFERROR(VLOOKUP(AC$1&amp;"-1"&amp;$C7,'FPL FIX2'!$Z$1:$AC$500,MATCH("HOME",'FPL FIX2'!$Z$1:$AC$1,0),0),"")&amp;IFERROR(VLOOKUP(AC$1&amp;"-1"&amp;$C7,'FPL FIX2'!$AA$1:$AB$500,MATCH("AWAY",'FPL FIX2'!$AA$1:$AB$1,0),0),"")&amp;IFERROR(VLOOKUP(AC$1&amp;"-2"&amp;$C7,'FPL FIX2'!$Z$1:$AC$500,MATCH("HOME",'FPL FIX2'!$Z$1:$AC$1,0),0),"")&amp;IFERROR(VLOOKUP(AC$1&amp;"-2"&amp;$C7,'FPL FIX2'!$AA$1:$AB$500,MATCH("AWAY",'FPL FIX2'!$AA$1:$AB$1,0),0),"")</f>
        <v>LEE</v>
      </c>
      <c r="AD7" s="26" t="str">
        <f>IFERROR(VLOOKUP(AD$1&amp;"-1"&amp;$C7,'FPL FIX2'!$Z$1:$AC$500,MATCH("HOME",'FPL FIX2'!$Z$1:$AC$1,0),0),"")&amp;IFERROR(VLOOKUP(AD$1&amp;"-1"&amp;$C7,'FPL FIX2'!$AA$1:$AB$500,MATCH("AWAY",'FPL FIX2'!$AA$1:$AB$1,0),0),"")&amp;IFERROR(VLOOKUP(AD$1&amp;"-2"&amp;$C7,'FPL FIX2'!$Z$1:$AC$500,MATCH("HOME",'FPL FIX2'!$Z$1:$AC$1,0),0),"")&amp;IFERROR(VLOOKUP(AD$1&amp;"-2"&amp;$C7,'FPL FIX2'!$AA$1:$AB$500,MATCH("AWAY",'FPL FIX2'!$AA$1:$AB$1,0),0),"")</f>
        <v>lei</v>
      </c>
      <c r="AE7" s="26" t="str">
        <f>IFERROR(VLOOKUP(AE$1&amp;"-1"&amp;$C7,'FPL FIX2'!$Z$1:$AC$500,MATCH("HOME",'FPL FIX2'!$Z$1:$AC$1,0),0),"")&amp;IFERROR(VLOOKUP(AE$1&amp;"-1"&amp;$C7,'FPL FIX2'!$AA$1:$AB$500,MATCH("AWAY",'FPL FIX2'!$AA$1:$AB$1,0),0),"")&amp;IFERROR(VLOOKUP(AE$1&amp;"-2"&amp;$C7,'FPL FIX2'!$Z$1:$AC$500,MATCH("HOME",'FPL FIX2'!$Z$1:$AC$1,0),0),"")&amp;IFERROR(VLOOKUP(AE$1&amp;"-2"&amp;$C7,'FPL FIX2'!$AA$1:$AB$500,MATCH("AWAY",'FPL FIX2'!$AA$1:$AB$1,0),0),"")</f>
        <v>EVE</v>
      </c>
      <c r="AF7" s="26" t="str">
        <f>IFERROR(VLOOKUP(AF$1&amp;"-1"&amp;$C7,'FPL FIX2'!$Z$1:$AC$500,MATCH("HOME",'FPL FIX2'!$Z$1:$AC$1,0),0),"")&amp;IFERROR(VLOOKUP(AF$1&amp;"-1"&amp;$C7,'FPL FIX2'!$AA$1:$AB$500,MATCH("AWAY",'FPL FIX2'!$AA$1:$AB$1,0),0),"")&amp;IFERROR(VLOOKUP(AF$1&amp;"-2"&amp;$C7,'FPL FIX2'!$Z$1:$AC$500,MATCH("HOME",'FPL FIX2'!$Z$1:$AC$1,0),0),"")&amp;IFERROR(VLOOKUP(AF$1&amp;"-2"&amp;$C7,'FPL FIX2'!$AA$1:$AB$500,MATCH("AWAY",'FPL FIX2'!$AA$1:$AB$1,0),0),"")</f>
        <v>AVLLIV</v>
      </c>
      <c r="AG7" s="26" t="str">
        <f>IFERROR(VLOOKUP(AG$1&amp;"-1"&amp;$C7,'FPL FIX2'!$Z$1:$AC$500,MATCH("HOME",'FPL FIX2'!$Z$1:$AC$1,0),0),"")&amp;IFERROR(VLOOKUP(AG$1&amp;"-1"&amp;$C7,'FPL FIX2'!$AA$1:$AB$500,MATCH("AWAY",'FPL FIX2'!$AA$1:$AB$1,0),0),"")&amp;IFERROR(VLOOKUP(AG$1&amp;"-2"&amp;$C7,'FPL FIX2'!$Z$1:$AC$500,MATCH("HOME",'FPL FIX2'!$Z$1:$AC$1,0),0),"")&amp;IFERROR(VLOOKUP(AG$1&amp;"-2"&amp;$C7,'FPL FIX2'!$AA$1:$AB$500,MATCH("AWAY",'FPL FIX2'!$AA$1:$AB$1,0),0),"")</f>
        <v>wol</v>
      </c>
      <c r="AH7" s="26" t="str">
        <f>IFERROR(VLOOKUP(AH$1&amp;"-1"&amp;$C7,'FPL FIX2'!$Z$1:$AC$500,MATCH("HOME",'FPL FIX2'!$Z$1:$AC$1,0),0),"")&amp;IFERROR(VLOOKUP(AH$1&amp;"-1"&amp;$C7,'FPL FIX2'!$AA$1:$AB$500,MATCH("AWAY",'FPL FIX2'!$AA$1:$AB$1,0),0),"")&amp;IFERROR(VLOOKUP(AH$1&amp;"-2"&amp;$C7,'FPL FIX2'!$Z$1:$AC$500,MATCH("HOME",'FPL FIX2'!$Z$1:$AC$1,0),0),"")&amp;IFERROR(VLOOKUP(AH$1&amp;"-2"&amp;$C7,'FPL FIX2'!$AA$1:$AB$500,MATCH("AWAY",'FPL FIX2'!$AA$1:$AB$1,0),0),"")</f>
        <v>BHA</v>
      </c>
      <c r="AI7" s="26" t="str">
        <f>IFERROR(VLOOKUP(AI$1&amp;"-1"&amp;$C7,'FPL FIX2'!$Z$1:$AC$500,MATCH("HOME",'FPL FIX2'!$Z$1:$AC$1,0),0),"")&amp;IFERROR(VLOOKUP(AI$1&amp;"-1"&amp;$C7,'FPL FIX2'!$AA$1:$AB$500,MATCH("AWAY",'FPL FIX2'!$AA$1:$AB$1,0),0),"")&amp;IFERROR(VLOOKUP(AI$1&amp;"-2"&amp;$C7,'FPL FIX2'!$Z$1:$AC$500,MATCH("HOME",'FPL FIX2'!$Z$1:$AC$1,0),0),"")&amp;IFERROR(VLOOKUP(AI$1&amp;"-2"&amp;$C7,'FPL FIX2'!$AA$1:$AB$500,MATCH("AWAY",'FPL FIX2'!$AA$1:$AB$1,0),0),"")</f>
        <v/>
      </c>
      <c r="AJ7" s="26" t="str">
        <f>IFERROR(VLOOKUP(AJ$1&amp;"-1"&amp;$C7,'FPL FIX2'!$Z$1:$AC$500,MATCH("HOME",'FPL FIX2'!$Z$1:$AC$1,0),0),"")&amp;IFERROR(VLOOKUP(AJ$1&amp;"-1"&amp;$C7,'FPL FIX2'!$AA$1:$AB$500,MATCH("AWAY",'FPL FIX2'!$AA$1:$AB$1,0),0),"")&amp;IFERROR(VLOOKUP(AJ$1&amp;"-2"&amp;$C7,'FPL FIX2'!$Z$1:$AC$500,MATCH("HOME",'FPL FIX2'!$Z$1:$AC$1,0),0),"")&amp;IFERROR(VLOOKUP(AJ$1&amp;"-2"&amp;$C7,'FPL FIX2'!$AA$1:$AB$500,MATCH("AWAY",'FPL FIX2'!$AA$1:$AB$1,0),0),"")</f>
        <v>BRE</v>
      </c>
      <c r="AK7" s="26" t="str">
        <f>IFERROR(VLOOKUP(AK$1&amp;"-1"&amp;$C7,'FPL FIX2'!$Z$1:$AC$500,MATCH("HOME",'FPL FIX2'!$Z$1:$AC$1,0),0),"")&amp;IFERROR(VLOOKUP(AK$1&amp;"-1"&amp;$C7,'FPL FIX2'!$AA$1:$AB$500,MATCH("AWAY",'FPL FIX2'!$AA$1:$AB$1,0),0),"")&amp;IFERROR(VLOOKUP(AK$1&amp;"-2"&amp;$C7,'FPL FIX2'!$Z$1:$AC$500,MATCH("HOME",'FPL FIX2'!$Z$1:$AC$1,0),0),"")&amp;IFERROR(VLOOKUP(AK$1&amp;"-2"&amp;$C7,'FPL FIX2'!$AA$1:$AB$500,MATCH("AWAY",'FPL FIX2'!$AA$1:$AB$1,0),0),"")</f>
        <v>ars</v>
      </c>
      <c r="AL7" s="26" t="str">
        <f>IFERROR(VLOOKUP(AL$1&amp;"-1"&amp;$C7,'FPL FIX2'!$Z$1:$AC$500,MATCH("HOME",'FPL FIX2'!$Z$1:$AC$1,0),0),"")&amp;IFERROR(VLOOKUP(AL$1&amp;"-1"&amp;$C7,'FPL FIX2'!$AA$1:$AB$500,MATCH("AWAY",'FPL FIX2'!$AA$1:$AB$1,0),0),"")&amp;IFERROR(VLOOKUP(AL$1&amp;"-2"&amp;$C7,'FPL FIX2'!$Z$1:$AC$500,MATCH("HOME",'FPL FIX2'!$Z$1:$AC$1,0),0),"")&amp;IFERROR(VLOOKUP(AL$1&amp;"-2"&amp;$C7,'FPL FIX2'!$AA$1:$AB$500,MATCH("AWAY",'FPL FIX2'!$AA$1:$AB$1,0),0),"")</f>
        <v>bou</v>
      </c>
      <c r="AM7" s="26" t="str">
        <f>IFERROR(VLOOKUP(AM$1&amp;"-1"&amp;$C7,'FPL FIX2'!$Z$1:$AC$500,MATCH("HOME",'FPL FIX2'!$Z$1:$AC$1,0),0),"")&amp;IFERROR(VLOOKUP(AM$1&amp;"-1"&amp;$C7,'FPL FIX2'!$AA$1:$AB$500,MATCH("AWAY",'FPL FIX2'!$AA$1:$AB$1,0),0),"")&amp;IFERROR(VLOOKUP(AM$1&amp;"-2"&amp;$C7,'FPL FIX2'!$Z$1:$AC$500,MATCH("HOME",'FPL FIX2'!$Z$1:$AC$1,0),0),"")&amp;IFERROR(VLOOKUP(AM$1&amp;"-2"&amp;$C7,'FPL FIX2'!$AA$1:$AB$500,MATCH("AWAY",'FPL FIX2'!$AA$1:$AB$1,0),0),"")</f>
        <v>NFO</v>
      </c>
      <c r="AN7" s="26" t="str">
        <f>IFERROR(VLOOKUP(AN$1&amp;"-1"&amp;$C7,'FPL FIX2'!$Z$1:$AC$500,MATCH("HOME",'FPL FIX2'!$Z$1:$AC$1,0),0),"")&amp;IFERROR(VLOOKUP(AN$1&amp;"-1"&amp;$C7,'FPL FIX2'!$AA$1:$AB$500,MATCH("AWAY",'FPL FIX2'!$AA$1:$AB$1,0),0),"")&amp;IFERROR(VLOOKUP(AN$1&amp;"-2"&amp;$C7,'FPL FIX2'!$Z$1:$AC$500,MATCH("HOME",'FPL FIX2'!$Z$1:$AC$1,0),0),"")&amp;IFERROR(VLOOKUP(AN$1&amp;"-2"&amp;$C7,'FPL FIX2'!$AA$1:$AB$500,MATCH("AWAY",'FPL FIX2'!$AA$1:$AB$1,0),0),"")</f>
        <v>mcimun</v>
      </c>
      <c r="AO7" s="26" t="str">
        <f>IFERROR(VLOOKUP(AO$1&amp;"-1"&amp;$C7,'FPL FIX2'!$Z$1:$AC$500,MATCH("HOME",'FPL FIX2'!$Z$1:$AC$1,0),0),"")&amp;IFERROR(VLOOKUP(AO$1&amp;"-1"&amp;$C7,'FPL FIX2'!$AA$1:$AB$500,MATCH("AWAY",'FPL FIX2'!$AA$1:$AB$1,0),0),"")&amp;IFERROR(VLOOKUP(AO$1&amp;"-2"&amp;$C7,'FPL FIX2'!$Z$1:$AC$500,MATCH("HOME",'FPL FIX2'!$Z$1:$AC$1,0),0),"")&amp;IFERROR(VLOOKUP(AO$1&amp;"-2"&amp;$C7,'FPL FIX2'!$AA$1:$AB$500,MATCH("AWAY",'FPL FIX2'!$AA$1:$AB$1,0),0),"")</f>
        <v>NEW</v>
      </c>
    </row>
    <row r="8" spans="1:41" x14ac:dyDescent="0.25">
      <c r="A8" s="26">
        <f t="shared" si="2"/>
        <v>7</v>
      </c>
      <c r="B8" s="23" t="s">
        <v>34</v>
      </c>
      <c r="C8" s="26" t="str">
        <f t="shared" si="1"/>
        <v>CRY</v>
      </c>
      <c r="D8" s="26" t="str">
        <f>IFERROR(VLOOKUP(D$1&amp;"-1"&amp;$C8,'FPL FIX2'!$Z$1:$AC$500,MATCH("HOME",'FPL FIX2'!$Z$1:$AC$1,0),0),"")&amp;IFERROR(VLOOKUP(D$1&amp;"-1"&amp;$C8,'FPL FIX2'!$AA$1:$AB$500,MATCH("AWAY",'FPL FIX2'!$AA$1:$AB$1,0),0),"")&amp;IFERROR(VLOOKUP(D$1&amp;"-2"&amp;$C8,'FPL FIX2'!$Z$1:$AC$500,MATCH("HOME",'FPL FIX2'!$Z$1:$AC$1,0),0),"")&amp;IFERROR(VLOOKUP(D$1&amp;"-2"&amp;$C8,'FPL FIX2'!$AA$1:$AB$500,MATCH("AWAY",'FPL FIX2'!$AA$1:$AB$1,0),0),"")</f>
        <v/>
      </c>
      <c r="E8" s="26" t="str">
        <f>IFERROR(VLOOKUP(E$1&amp;"-1"&amp;$C8,'FPL FIX2'!$Z$1:$AC$500,MATCH("HOME",'FPL FIX2'!$Z$1:$AC$1,0),0),"")&amp;IFERROR(VLOOKUP(E$1&amp;"-1"&amp;$C8,'FPL FIX2'!$AA$1:$AB$500,MATCH("AWAY",'FPL FIX2'!$AA$1:$AB$1,0),0),"")&amp;IFERROR(VLOOKUP(E$1&amp;"-2"&amp;$C8,'FPL FIX2'!$Z$1:$AC$500,MATCH("HOME",'FPL FIX2'!$Z$1:$AC$1,0),0),"")&amp;IFERROR(VLOOKUP(E$1&amp;"-2"&amp;$C8,'FPL FIX2'!$AA$1:$AB$500,MATCH("AWAY",'FPL FIX2'!$AA$1:$AB$1,0),0),"")</f>
        <v>liv</v>
      </c>
      <c r="F8" s="26" t="str">
        <f>IFERROR(VLOOKUP(F$1&amp;"-1"&amp;$C8,'FPL FIX2'!$Z$1:$AC$500,MATCH("HOME",'FPL FIX2'!$Z$1:$AC$1,0),0),"")&amp;IFERROR(VLOOKUP(F$1&amp;"-1"&amp;$C8,'FPL FIX2'!$AA$1:$AB$500,MATCH("AWAY",'FPL FIX2'!$AA$1:$AB$1,0),0),"")&amp;IFERROR(VLOOKUP(F$1&amp;"-2"&amp;$C8,'FPL FIX2'!$Z$1:$AC$500,MATCH("HOME",'FPL FIX2'!$Z$1:$AC$1,0),0),"")&amp;IFERROR(VLOOKUP(F$1&amp;"-2"&amp;$C8,'FPL FIX2'!$AA$1:$AB$500,MATCH("AWAY",'FPL FIX2'!$AA$1:$AB$1,0),0),"")</f>
        <v>AVL</v>
      </c>
      <c r="G8" s="26" t="str">
        <f>IFERROR(VLOOKUP(G$1&amp;"-1"&amp;$C8,'FPL FIX2'!$Z$1:$AC$500,MATCH("HOME",'FPL FIX2'!$Z$1:$AC$1,0),0),"")&amp;IFERROR(VLOOKUP(G$1&amp;"-1"&amp;$C8,'FPL FIX2'!$AA$1:$AB$500,MATCH("AWAY",'FPL FIX2'!$AA$1:$AB$1,0),0),"")&amp;IFERROR(VLOOKUP(G$1&amp;"-2"&amp;$C8,'FPL FIX2'!$Z$1:$AC$500,MATCH("HOME",'FPL FIX2'!$Z$1:$AC$1,0),0),"")&amp;IFERROR(VLOOKUP(G$1&amp;"-2"&amp;$C8,'FPL FIX2'!$AA$1:$AB$500,MATCH("AWAY",'FPL FIX2'!$AA$1:$AB$1,0),0),"")</f>
        <v>mci</v>
      </c>
      <c r="H8" s="26" t="str">
        <f>IFERROR(VLOOKUP(H$1&amp;"-1"&amp;$C8,'FPL FIX2'!$Z$1:$AC$500,MATCH("HOME",'FPL FIX2'!$Z$1:$AC$1,0),0),"")&amp;IFERROR(VLOOKUP(H$1&amp;"-1"&amp;$C8,'FPL FIX2'!$AA$1:$AB$500,MATCH("AWAY",'FPL FIX2'!$AA$1:$AB$1,0),0),"")&amp;IFERROR(VLOOKUP(H$1&amp;"-2"&amp;$C8,'FPL FIX2'!$Z$1:$AC$500,MATCH("HOME",'FPL FIX2'!$Z$1:$AC$1,0),0),"")&amp;IFERROR(VLOOKUP(H$1&amp;"-2"&amp;$C8,'FPL FIX2'!$AA$1:$AB$500,MATCH("AWAY",'FPL FIX2'!$AA$1:$AB$1,0),0),"")</f>
        <v>BRE</v>
      </c>
      <c r="I8" s="26" t="str">
        <f>IFERROR(VLOOKUP(I$1&amp;"-1"&amp;$C8,'FPL FIX2'!$Z$1:$AC$500,MATCH("HOME",'FPL FIX2'!$Z$1:$AC$1,0),0),"")&amp;IFERROR(VLOOKUP(I$1&amp;"-1"&amp;$C8,'FPL FIX2'!$AA$1:$AB$500,MATCH("AWAY",'FPL FIX2'!$AA$1:$AB$1,0),0),"")&amp;IFERROR(VLOOKUP(I$1&amp;"-2"&amp;$C8,'FPL FIX2'!$Z$1:$AC$500,MATCH("HOME",'FPL FIX2'!$Z$1:$AC$1,0),0),"")&amp;IFERROR(VLOOKUP(I$1&amp;"-2"&amp;$C8,'FPL FIX2'!$AA$1:$AB$500,MATCH("AWAY",'FPL FIX2'!$AA$1:$AB$1,0),0),"")</f>
        <v>new</v>
      </c>
      <c r="J8" s="26" t="str">
        <f>IFERROR(VLOOKUP(J$1&amp;"-1"&amp;$C8,'FPL FIX2'!$Z$1:$AC$500,MATCH("HOME",'FPL FIX2'!$Z$1:$AC$1,0),0),"")&amp;IFERROR(VLOOKUP(J$1&amp;"-1"&amp;$C8,'FPL FIX2'!$AA$1:$AB$500,MATCH("AWAY",'FPL FIX2'!$AA$1:$AB$1,0),0),"")&amp;IFERROR(VLOOKUP(J$1&amp;"-2"&amp;$C8,'FPL FIX2'!$Z$1:$AC$500,MATCH("HOME",'FPL FIX2'!$Z$1:$AC$1,0),0),"")&amp;IFERROR(VLOOKUP(J$1&amp;"-2"&amp;$C8,'FPL FIX2'!$AA$1:$AB$500,MATCH("AWAY",'FPL FIX2'!$AA$1:$AB$1,0),0),"")</f>
        <v/>
      </c>
      <c r="K8" s="26" t="str">
        <f>IFERROR(VLOOKUP(K$1&amp;"-1"&amp;$C8,'FPL FIX2'!$Z$1:$AC$500,MATCH("HOME",'FPL FIX2'!$Z$1:$AC$1,0),0),"")&amp;IFERROR(VLOOKUP(K$1&amp;"-1"&amp;$C8,'FPL FIX2'!$AA$1:$AB$500,MATCH("AWAY",'FPL FIX2'!$AA$1:$AB$1,0),0),"")&amp;IFERROR(VLOOKUP(K$1&amp;"-2"&amp;$C8,'FPL FIX2'!$Z$1:$AC$500,MATCH("HOME",'FPL FIX2'!$Z$1:$AC$1,0),0),"")&amp;IFERROR(VLOOKUP(K$1&amp;"-2"&amp;$C8,'FPL FIX2'!$AA$1:$AB$500,MATCH("AWAY",'FPL FIX2'!$AA$1:$AB$1,0),0),"")</f>
        <v/>
      </c>
      <c r="L8" s="26" t="str">
        <f>IFERROR(VLOOKUP(L$1&amp;"-1"&amp;$C8,'FPL FIX2'!$Z$1:$AC$500,MATCH("HOME",'FPL FIX2'!$Z$1:$AC$1,0),0),"")&amp;IFERROR(VLOOKUP(L$1&amp;"-1"&amp;$C8,'FPL FIX2'!$AA$1:$AB$500,MATCH("AWAY",'FPL FIX2'!$AA$1:$AB$1,0),0),"")&amp;IFERROR(VLOOKUP(L$1&amp;"-2"&amp;$C8,'FPL FIX2'!$Z$1:$AC$500,MATCH("HOME",'FPL FIX2'!$Z$1:$AC$1,0),0),"")&amp;IFERROR(VLOOKUP(L$1&amp;"-2"&amp;$C8,'FPL FIX2'!$AA$1:$AB$500,MATCH("AWAY",'FPL FIX2'!$AA$1:$AB$1,0),0),"")</f>
        <v>CHE</v>
      </c>
      <c r="M8" s="26" t="str">
        <f>IFERROR(VLOOKUP(M$1&amp;"-1"&amp;$C8,'FPL FIX2'!$Z$1:$AC$500,MATCH("HOME",'FPL FIX2'!$Z$1:$AC$1,0),0),"")&amp;IFERROR(VLOOKUP(M$1&amp;"-1"&amp;$C8,'FPL FIX2'!$AA$1:$AB$500,MATCH("AWAY",'FPL FIX2'!$AA$1:$AB$1,0),0),"")&amp;IFERROR(VLOOKUP(M$1&amp;"-2"&amp;$C8,'FPL FIX2'!$Z$1:$AC$500,MATCH("HOME",'FPL FIX2'!$Z$1:$AC$1,0),0),"")&amp;IFERROR(VLOOKUP(M$1&amp;"-2"&amp;$C8,'FPL FIX2'!$AA$1:$AB$500,MATCH("AWAY",'FPL FIX2'!$AA$1:$AB$1,0),0),"")</f>
        <v>LEE</v>
      </c>
      <c r="N8" s="26" t="str">
        <f>IFERROR(VLOOKUP(N$1&amp;"-1"&amp;$C8,'FPL FIX2'!$Z$1:$AC$500,MATCH("HOME",'FPL FIX2'!$Z$1:$AC$1,0),0),"")&amp;IFERROR(VLOOKUP(N$1&amp;"-1"&amp;$C8,'FPL FIX2'!$AA$1:$AB$500,MATCH("AWAY",'FPL FIX2'!$AA$1:$AB$1,0),0),"")&amp;IFERROR(VLOOKUP(N$1&amp;"-2"&amp;$C8,'FPL FIX2'!$Z$1:$AC$500,MATCH("HOME",'FPL FIX2'!$Z$1:$AC$1,0),0),"")&amp;IFERROR(VLOOKUP(N$1&amp;"-2"&amp;$C8,'FPL FIX2'!$AA$1:$AB$500,MATCH("AWAY",'FPL FIX2'!$AA$1:$AB$1,0),0),"")</f>
        <v>lei</v>
      </c>
      <c r="O8" s="26" t="str">
        <f>IFERROR(VLOOKUP(O$1&amp;"-1"&amp;$C8,'FPL FIX2'!$Z$1:$AC$500,MATCH("HOME",'FPL FIX2'!$Z$1:$AC$1,0),0),"")&amp;IFERROR(VLOOKUP(O$1&amp;"-1"&amp;$C8,'FPL FIX2'!$AA$1:$AB$500,MATCH("AWAY",'FPL FIX2'!$AA$1:$AB$1,0),0),"")&amp;IFERROR(VLOOKUP(O$1&amp;"-2"&amp;$C8,'FPL FIX2'!$Z$1:$AC$500,MATCH("HOME",'FPL FIX2'!$Z$1:$AC$1,0),0),"")&amp;IFERROR(VLOOKUP(O$1&amp;"-2"&amp;$C8,'FPL FIX2'!$AA$1:$AB$500,MATCH("AWAY",'FPL FIX2'!$AA$1:$AB$1,0),0),"")</f>
        <v>WOL</v>
      </c>
      <c r="P8" s="26" t="str">
        <f>IFERROR(VLOOKUP(P$1&amp;"-1"&amp;$C8,'FPL FIX2'!$Z$1:$AC$500,MATCH("HOME",'FPL FIX2'!$Z$1:$AC$1,0),0),"")&amp;IFERROR(VLOOKUP(P$1&amp;"-1"&amp;$C8,'FPL FIX2'!$AA$1:$AB$500,MATCH("AWAY",'FPL FIX2'!$AA$1:$AB$1,0),0),"")&amp;IFERROR(VLOOKUP(P$1&amp;"-2"&amp;$C8,'FPL FIX2'!$Z$1:$AC$500,MATCH("HOME",'FPL FIX2'!$Z$1:$AC$1,0),0),"")&amp;IFERROR(VLOOKUP(P$1&amp;"-2"&amp;$C8,'FPL FIX2'!$AA$1:$AB$500,MATCH("AWAY",'FPL FIX2'!$AA$1:$AB$1,0),0),"")</f>
        <v>eve</v>
      </c>
      <c r="Q8" s="26" t="str">
        <f>IFERROR(VLOOKUP(Q$1&amp;"-1"&amp;$C8,'FPL FIX2'!$Z$1:$AC$500,MATCH("HOME",'FPL FIX2'!$Z$1:$AC$1,0),0),"")&amp;IFERROR(VLOOKUP(Q$1&amp;"-1"&amp;$C8,'FPL FIX2'!$AA$1:$AB$500,MATCH("AWAY",'FPL FIX2'!$AA$1:$AB$1,0),0),"")&amp;IFERROR(VLOOKUP(Q$1&amp;"-2"&amp;$C8,'FPL FIX2'!$Z$1:$AC$500,MATCH("HOME",'FPL FIX2'!$Z$1:$AC$1,0),0),"")&amp;IFERROR(VLOOKUP(Q$1&amp;"-2"&amp;$C8,'FPL FIX2'!$AA$1:$AB$500,MATCH("AWAY",'FPL FIX2'!$AA$1:$AB$1,0),0),"")</f>
        <v>SOU</v>
      </c>
      <c r="R8" s="26" t="str">
        <f>IFERROR(VLOOKUP(R$1&amp;"-1"&amp;$C8,'FPL FIX2'!$Z$1:$AC$500,MATCH("HOME",'FPL FIX2'!$Z$1:$AC$1,0),0),"")&amp;IFERROR(VLOOKUP(R$1&amp;"-1"&amp;$C8,'FPL FIX2'!$AA$1:$AB$500,MATCH("AWAY",'FPL FIX2'!$AA$1:$AB$1,0),0),"")&amp;IFERROR(VLOOKUP(R$1&amp;"-2"&amp;$C8,'FPL FIX2'!$Z$1:$AC$500,MATCH("HOME",'FPL FIX2'!$Z$1:$AC$1,0),0),"")&amp;IFERROR(VLOOKUP(R$1&amp;"-2"&amp;$C8,'FPL FIX2'!$AA$1:$AB$500,MATCH("AWAY",'FPL FIX2'!$AA$1:$AB$1,0),0),"")</f>
        <v>whu</v>
      </c>
      <c r="S8" s="26" t="str">
        <f>IFERROR(VLOOKUP(S$1&amp;"-1"&amp;$C8,'FPL FIX2'!$Z$1:$AC$500,MATCH("HOME",'FPL FIX2'!$Z$1:$AC$1,0),0),"")&amp;IFERROR(VLOOKUP(S$1&amp;"-1"&amp;$C8,'FPL FIX2'!$AA$1:$AB$500,MATCH("AWAY",'FPL FIX2'!$AA$1:$AB$1,0),0),"")&amp;IFERROR(VLOOKUP(S$1&amp;"-2"&amp;$C8,'FPL FIX2'!$Z$1:$AC$500,MATCH("HOME",'FPL FIX2'!$Z$1:$AC$1,0),0),"")&amp;IFERROR(VLOOKUP(S$1&amp;"-2"&amp;$C8,'FPL FIX2'!$AA$1:$AB$500,MATCH("AWAY",'FPL FIX2'!$AA$1:$AB$1,0),0),"")</f>
        <v>nfo</v>
      </c>
      <c r="T8" s="26" t="str">
        <f>IFERROR(VLOOKUP(T$1&amp;"-1"&amp;$C8,'FPL FIX2'!$Z$1:$AC$500,MATCH("HOME",'FPL FIX2'!$Z$1:$AC$1,0),0),"")&amp;IFERROR(VLOOKUP(T$1&amp;"-1"&amp;$C8,'FPL FIX2'!$AA$1:$AB$500,MATCH("AWAY",'FPL FIX2'!$AA$1:$AB$1,0),0),"")&amp;IFERROR(VLOOKUP(T$1&amp;"-2"&amp;$C8,'FPL FIX2'!$Z$1:$AC$500,MATCH("HOME",'FPL FIX2'!$Z$1:$AC$1,0),0),"")&amp;IFERROR(VLOOKUP(T$1&amp;"-2"&amp;$C8,'FPL FIX2'!$AA$1:$AB$500,MATCH("AWAY",'FPL FIX2'!$AA$1:$AB$1,0),0),"")</f>
        <v>FUL</v>
      </c>
      <c r="U8" s="26" t="str">
        <f>IFERROR(VLOOKUP(U$1&amp;"-1"&amp;$C8,'FPL FIX2'!$Z$1:$AC$500,MATCH("HOME",'FPL FIX2'!$Z$1:$AC$1,0),0),"")&amp;IFERROR(VLOOKUP(U$1&amp;"-1"&amp;$C8,'FPL FIX2'!$AA$1:$AB$500,MATCH("AWAY",'FPL FIX2'!$AA$1:$AB$1,0),0),"")&amp;IFERROR(VLOOKUP(U$1&amp;"-2"&amp;$C8,'FPL FIX2'!$Z$1:$AC$500,MATCH("HOME",'FPL FIX2'!$Z$1:$AC$1,0),0),"")&amp;IFERROR(VLOOKUP(U$1&amp;"-2"&amp;$C8,'FPL FIX2'!$AA$1:$AB$500,MATCH("AWAY",'FPL FIX2'!$AA$1:$AB$1,0),0),"")</f>
        <v>bou</v>
      </c>
      <c r="V8" s="26" t="str">
        <f>IFERROR(VLOOKUP(V$1&amp;"-1"&amp;$C8,'FPL FIX2'!$Z$1:$AC$500,MATCH("HOME",'FPL FIX2'!$Z$1:$AC$1,0),0),"")&amp;IFERROR(VLOOKUP(V$1&amp;"-1"&amp;$C8,'FPL FIX2'!$AA$1:$AB$500,MATCH("AWAY",'FPL FIX2'!$AA$1:$AB$1,0),0),"")&amp;IFERROR(VLOOKUP(V$1&amp;"-2"&amp;$C8,'FPL FIX2'!$Z$1:$AC$500,MATCH("HOME",'FPL FIX2'!$Z$1:$AC$1,0),0),"")&amp;IFERROR(VLOOKUP(V$1&amp;"-2"&amp;$C8,'FPL FIX2'!$AA$1:$AB$500,MATCH("AWAY",'FPL FIX2'!$AA$1:$AB$1,0),0),"")</f>
        <v>TOT</v>
      </c>
      <c r="W8" s="26" t="str">
        <f>IFERROR(VLOOKUP(W$1&amp;"-1"&amp;$C8,'FPL FIX2'!$Z$1:$AC$500,MATCH("HOME",'FPL FIX2'!$Z$1:$AC$1,0),0),"")&amp;IFERROR(VLOOKUP(W$1&amp;"-1"&amp;$C8,'FPL FIX2'!$AA$1:$AB$500,MATCH("AWAY",'FPL FIX2'!$AA$1:$AB$1,0),0),"")&amp;IFERROR(VLOOKUP(W$1&amp;"-2"&amp;$C8,'FPL FIX2'!$Z$1:$AC$500,MATCH("HOME",'FPL FIX2'!$Z$1:$AC$1,0),0),"")&amp;IFERROR(VLOOKUP(W$1&amp;"-2"&amp;$C8,'FPL FIX2'!$AA$1:$AB$500,MATCH("AWAY",'FPL FIX2'!$AA$1:$AB$1,0),0),"")</f>
        <v>cheMUN</v>
      </c>
      <c r="X8" s="26" t="str">
        <f>IFERROR(VLOOKUP(X$1&amp;"-1"&amp;$C8,'FPL FIX2'!$Z$1:$AC$500,MATCH("HOME",'FPL FIX2'!$Z$1:$AC$1,0),0),"")&amp;IFERROR(VLOOKUP(X$1&amp;"-1"&amp;$C8,'FPL FIX2'!$AA$1:$AB$500,MATCH("AWAY",'FPL FIX2'!$AA$1:$AB$1,0),0),"")&amp;IFERROR(VLOOKUP(X$1&amp;"-2"&amp;$C8,'FPL FIX2'!$Z$1:$AC$500,MATCH("HOME",'FPL FIX2'!$Z$1:$AC$1,0),0),"")&amp;IFERROR(VLOOKUP(X$1&amp;"-2"&amp;$C8,'FPL FIX2'!$AA$1:$AB$500,MATCH("AWAY",'FPL FIX2'!$AA$1:$AB$1,0),0),"")</f>
        <v>NEW</v>
      </c>
      <c r="Y8" s="26" t="str">
        <f>IFERROR(VLOOKUP(Y$1&amp;"-1"&amp;$C8,'FPL FIX2'!$Z$1:$AC$500,MATCH("HOME",'FPL FIX2'!$Z$1:$AC$1,0),0),"")&amp;IFERROR(VLOOKUP(Y$1&amp;"-1"&amp;$C8,'FPL FIX2'!$AA$1:$AB$500,MATCH("AWAY",'FPL FIX2'!$AA$1:$AB$1,0),0),"")&amp;IFERROR(VLOOKUP(Y$1&amp;"-2"&amp;$C8,'FPL FIX2'!$Z$1:$AC$500,MATCH("HOME",'FPL FIX2'!$Z$1:$AC$1,0),0),"")&amp;IFERROR(VLOOKUP(Y$1&amp;"-2"&amp;$C8,'FPL FIX2'!$AA$1:$AB$500,MATCH("AWAY",'FPL FIX2'!$AA$1:$AB$1,0),0),"")</f>
        <v>mun</v>
      </c>
      <c r="Z8" s="26" t="str">
        <f>IFERROR(VLOOKUP(Z$1&amp;"-1"&amp;$C8,'FPL FIX2'!$Z$1:$AC$500,MATCH("HOME",'FPL FIX2'!$Z$1:$AC$1,0),0),"")&amp;IFERROR(VLOOKUP(Z$1&amp;"-1"&amp;$C8,'FPL FIX2'!$AA$1:$AB$500,MATCH("AWAY",'FPL FIX2'!$AA$1:$AB$1,0),0),"")&amp;IFERROR(VLOOKUP(Z$1&amp;"-2"&amp;$C8,'FPL FIX2'!$Z$1:$AC$500,MATCH("HOME",'FPL FIX2'!$Z$1:$AC$1,0),0),"")&amp;IFERROR(VLOOKUP(Z$1&amp;"-2"&amp;$C8,'FPL FIX2'!$AA$1:$AB$500,MATCH("AWAY",'FPL FIX2'!$AA$1:$AB$1,0),0),"")</f>
        <v>BHA</v>
      </c>
      <c r="AA8" s="26" t="str">
        <f>IFERROR(VLOOKUP(AA$1&amp;"-1"&amp;$C8,'FPL FIX2'!$Z$1:$AC$500,MATCH("HOME",'FPL FIX2'!$Z$1:$AC$1,0),0),"")&amp;IFERROR(VLOOKUP(AA$1&amp;"-1"&amp;$C8,'FPL FIX2'!$AA$1:$AB$500,MATCH("AWAY",'FPL FIX2'!$AA$1:$AB$1,0),0),"")&amp;IFERROR(VLOOKUP(AA$1&amp;"-2"&amp;$C8,'FPL FIX2'!$Z$1:$AC$500,MATCH("HOME",'FPL FIX2'!$Z$1:$AC$1,0),0),"")&amp;IFERROR(VLOOKUP(AA$1&amp;"-2"&amp;$C8,'FPL FIX2'!$AA$1:$AB$500,MATCH("AWAY",'FPL FIX2'!$AA$1:$AB$1,0),0),"")</f>
        <v>bre</v>
      </c>
      <c r="AB8" s="26" t="str">
        <f>IFERROR(VLOOKUP(AB$1&amp;"-1"&amp;$C8,'FPL FIX2'!$Z$1:$AC$500,MATCH("HOME",'FPL FIX2'!$Z$1:$AC$1,0),0),"")&amp;IFERROR(VLOOKUP(AB$1&amp;"-1"&amp;$C8,'FPL FIX2'!$AA$1:$AB$500,MATCH("AWAY",'FPL FIX2'!$AA$1:$AB$1,0),0),"")&amp;IFERROR(VLOOKUP(AB$1&amp;"-2"&amp;$C8,'FPL FIX2'!$Z$1:$AC$500,MATCH("HOME",'FPL FIX2'!$Z$1:$AC$1,0),0),"")&amp;IFERROR(VLOOKUP(AB$1&amp;"-2"&amp;$C8,'FPL FIX2'!$AA$1:$AB$500,MATCH("AWAY",'FPL FIX2'!$AA$1:$AB$1,0),0),"")</f>
        <v>LIV</v>
      </c>
      <c r="AC8" s="26" t="str">
        <f>IFERROR(VLOOKUP(AC$1&amp;"-1"&amp;$C8,'FPL FIX2'!$Z$1:$AC$500,MATCH("HOME",'FPL FIX2'!$Z$1:$AC$1,0),0),"")&amp;IFERROR(VLOOKUP(AC$1&amp;"-1"&amp;$C8,'FPL FIX2'!$AA$1:$AB$500,MATCH("AWAY",'FPL FIX2'!$AA$1:$AB$1,0),0),"")&amp;IFERROR(VLOOKUP(AC$1&amp;"-2"&amp;$C8,'FPL FIX2'!$Z$1:$AC$500,MATCH("HOME",'FPL FIX2'!$Z$1:$AC$1,0),0),"")&amp;IFERROR(VLOOKUP(AC$1&amp;"-2"&amp;$C8,'FPL FIX2'!$AA$1:$AB$500,MATCH("AWAY",'FPL FIX2'!$AA$1:$AB$1,0),0),"")</f>
        <v>avl</v>
      </c>
      <c r="AD8" s="26" t="str">
        <f>IFERROR(VLOOKUP(AD$1&amp;"-1"&amp;$C8,'FPL FIX2'!$Z$1:$AC$500,MATCH("HOME",'FPL FIX2'!$Z$1:$AC$1,0),0),"")&amp;IFERROR(VLOOKUP(AD$1&amp;"-1"&amp;$C8,'FPL FIX2'!$AA$1:$AB$500,MATCH("AWAY",'FPL FIX2'!$AA$1:$AB$1,0),0),"")&amp;IFERROR(VLOOKUP(AD$1&amp;"-2"&amp;$C8,'FPL FIX2'!$Z$1:$AC$500,MATCH("HOME",'FPL FIX2'!$Z$1:$AC$1,0),0),"")&amp;IFERROR(VLOOKUP(AD$1&amp;"-2"&amp;$C8,'FPL FIX2'!$AA$1:$AB$500,MATCH("AWAY",'FPL FIX2'!$AA$1:$AB$1,0),0),"")</f>
        <v>MCIbha</v>
      </c>
      <c r="AE8" s="26" t="str">
        <f>IFERROR(VLOOKUP(AE$1&amp;"-1"&amp;$C8,'FPL FIX2'!$Z$1:$AC$500,MATCH("HOME",'FPL FIX2'!$Z$1:$AC$1,0),0),"")&amp;IFERROR(VLOOKUP(AE$1&amp;"-1"&amp;$C8,'FPL FIX2'!$AA$1:$AB$500,MATCH("AWAY",'FPL FIX2'!$AA$1:$AB$1,0),0),"")&amp;IFERROR(VLOOKUP(AE$1&amp;"-2"&amp;$C8,'FPL FIX2'!$Z$1:$AC$500,MATCH("HOME",'FPL FIX2'!$Z$1:$AC$1,0),0),"")&amp;IFERROR(VLOOKUP(AE$1&amp;"-2"&amp;$C8,'FPL FIX2'!$AA$1:$AB$500,MATCH("AWAY",'FPL FIX2'!$AA$1:$AB$1,0),0),"")</f>
        <v>ars</v>
      </c>
      <c r="AF8" s="26" t="str">
        <f>IFERROR(VLOOKUP(AF$1&amp;"-1"&amp;$C8,'FPL FIX2'!$Z$1:$AC$500,MATCH("HOME",'FPL FIX2'!$Z$1:$AC$1,0),0),"")&amp;IFERROR(VLOOKUP(AF$1&amp;"-1"&amp;$C8,'FPL FIX2'!$AA$1:$AB$500,MATCH("AWAY",'FPL FIX2'!$AA$1:$AB$1,0),0),"")&amp;IFERROR(VLOOKUP(AF$1&amp;"-2"&amp;$C8,'FPL FIX2'!$Z$1:$AC$500,MATCH("HOME",'FPL FIX2'!$Z$1:$AC$1,0),0),"")&amp;IFERROR(VLOOKUP(AF$1&amp;"-2"&amp;$C8,'FPL FIX2'!$AA$1:$AB$500,MATCH("AWAY",'FPL FIX2'!$AA$1:$AB$1,0),0),"")</f>
        <v>LEI</v>
      </c>
      <c r="AG8" s="26" t="str">
        <f>IFERROR(VLOOKUP(AG$1&amp;"-1"&amp;$C8,'FPL FIX2'!$Z$1:$AC$500,MATCH("HOME",'FPL FIX2'!$Z$1:$AC$1,0),0),"")&amp;IFERROR(VLOOKUP(AG$1&amp;"-1"&amp;$C8,'FPL FIX2'!$AA$1:$AB$500,MATCH("AWAY",'FPL FIX2'!$AA$1:$AB$1,0),0),"")&amp;IFERROR(VLOOKUP(AG$1&amp;"-2"&amp;$C8,'FPL FIX2'!$Z$1:$AC$500,MATCH("HOME",'FPL FIX2'!$Z$1:$AC$1,0),0),"")&amp;IFERROR(VLOOKUP(AG$1&amp;"-2"&amp;$C8,'FPL FIX2'!$AA$1:$AB$500,MATCH("AWAY",'FPL FIX2'!$AA$1:$AB$1,0),0),"")</f>
        <v>lee</v>
      </c>
      <c r="AH8" s="26" t="str">
        <f>IFERROR(VLOOKUP(AH$1&amp;"-1"&amp;$C8,'FPL FIX2'!$Z$1:$AC$500,MATCH("HOME",'FPL FIX2'!$Z$1:$AC$1,0),0),"")&amp;IFERROR(VLOOKUP(AH$1&amp;"-1"&amp;$C8,'FPL FIX2'!$AA$1:$AB$500,MATCH("AWAY",'FPL FIX2'!$AA$1:$AB$1,0),0),"")&amp;IFERROR(VLOOKUP(AH$1&amp;"-2"&amp;$C8,'FPL FIX2'!$Z$1:$AC$500,MATCH("HOME",'FPL FIX2'!$Z$1:$AC$1,0),0),"")&amp;IFERROR(VLOOKUP(AH$1&amp;"-2"&amp;$C8,'FPL FIX2'!$AA$1:$AB$500,MATCH("AWAY",'FPL FIX2'!$AA$1:$AB$1,0),0),"")</f>
        <v>sou</v>
      </c>
      <c r="AI8" s="26" t="str">
        <f>IFERROR(VLOOKUP(AI$1&amp;"-1"&amp;$C8,'FPL FIX2'!$Z$1:$AC$500,MATCH("HOME",'FPL FIX2'!$Z$1:$AC$1,0),0),"")&amp;IFERROR(VLOOKUP(AI$1&amp;"-1"&amp;$C8,'FPL FIX2'!$AA$1:$AB$500,MATCH("AWAY",'FPL FIX2'!$AA$1:$AB$1,0),0),"")&amp;IFERROR(VLOOKUP(AI$1&amp;"-2"&amp;$C8,'FPL FIX2'!$Z$1:$AC$500,MATCH("HOME",'FPL FIX2'!$Z$1:$AC$1,0),0),"")&amp;IFERROR(VLOOKUP(AI$1&amp;"-2"&amp;$C8,'FPL FIX2'!$AA$1:$AB$500,MATCH("AWAY",'FPL FIX2'!$AA$1:$AB$1,0),0),"")</f>
        <v>EVE</v>
      </c>
      <c r="AJ8" s="26" t="str">
        <f>IFERROR(VLOOKUP(AJ$1&amp;"-1"&amp;$C8,'FPL FIX2'!$Z$1:$AC$500,MATCH("HOME",'FPL FIX2'!$Z$1:$AC$1,0),0),"")&amp;IFERROR(VLOOKUP(AJ$1&amp;"-1"&amp;$C8,'FPL FIX2'!$AA$1:$AB$500,MATCH("AWAY",'FPL FIX2'!$AA$1:$AB$1,0),0),"")&amp;IFERROR(VLOOKUP(AJ$1&amp;"-2"&amp;$C8,'FPL FIX2'!$Z$1:$AC$500,MATCH("HOME",'FPL FIX2'!$Z$1:$AC$1,0),0),"")&amp;IFERROR(VLOOKUP(AJ$1&amp;"-2"&amp;$C8,'FPL FIX2'!$AA$1:$AB$500,MATCH("AWAY",'FPL FIX2'!$AA$1:$AB$1,0),0),"")</f>
        <v>wol</v>
      </c>
      <c r="AK8" s="26" t="str">
        <f>IFERROR(VLOOKUP(AK$1&amp;"-1"&amp;$C8,'FPL FIX2'!$Z$1:$AC$500,MATCH("HOME",'FPL FIX2'!$Z$1:$AC$1,0),0),"")&amp;IFERROR(VLOOKUP(AK$1&amp;"-1"&amp;$C8,'FPL FIX2'!$AA$1:$AB$500,MATCH("AWAY",'FPL FIX2'!$AA$1:$AB$1,0),0),"")&amp;IFERROR(VLOOKUP(AK$1&amp;"-2"&amp;$C8,'FPL FIX2'!$Z$1:$AC$500,MATCH("HOME",'FPL FIX2'!$Z$1:$AC$1,0),0),"")&amp;IFERROR(VLOOKUP(AK$1&amp;"-2"&amp;$C8,'FPL FIX2'!$AA$1:$AB$500,MATCH("AWAY",'FPL FIX2'!$AA$1:$AB$1,0),0),"")</f>
        <v>WHU</v>
      </c>
      <c r="AL8" s="26" t="str">
        <f>IFERROR(VLOOKUP(AL$1&amp;"-1"&amp;$C8,'FPL FIX2'!$Z$1:$AC$500,MATCH("HOME",'FPL FIX2'!$Z$1:$AC$1,0),0),"")&amp;IFERROR(VLOOKUP(AL$1&amp;"-1"&amp;$C8,'FPL FIX2'!$AA$1:$AB$500,MATCH("AWAY",'FPL FIX2'!$AA$1:$AB$1,0),0),"")&amp;IFERROR(VLOOKUP(AL$1&amp;"-2"&amp;$C8,'FPL FIX2'!$Z$1:$AC$500,MATCH("HOME",'FPL FIX2'!$Z$1:$AC$1,0),0),"")&amp;IFERROR(VLOOKUP(AL$1&amp;"-2"&amp;$C8,'FPL FIX2'!$AA$1:$AB$500,MATCH("AWAY",'FPL FIX2'!$AA$1:$AB$1,0),0),"")</f>
        <v>tot</v>
      </c>
      <c r="AM8" s="26" t="str">
        <f>IFERROR(VLOOKUP(AM$1&amp;"-1"&amp;$C8,'FPL FIX2'!$Z$1:$AC$500,MATCH("HOME",'FPL FIX2'!$Z$1:$AC$1,0),0),"")&amp;IFERROR(VLOOKUP(AM$1&amp;"-1"&amp;$C8,'FPL FIX2'!$AA$1:$AB$500,MATCH("AWAY",'FPL FIX2'!$AA$1:$AB$1,0),0),"")&amp;IFERROR(VLOOKUP(AM$1&amp;"-2"&amp;$C8,'FPL FIX2'!$Z$1:$AC$500,MATCH("HOME",'FPL FIX2'!$Z$1:$AC$1,0),0),"")&amp;IFERROR(VLOOKUP(AM$1&amp;"-2"&amp;$C8,'FPL FIX2'!$AA$1:$AB$500,MATCH("AWAY",'FPL FIX2'!$AA$1:$AB$1,0),0),"")</f>
        <v>BOU</v>
      </c>
      <c r="AN8" s="26" t="str">
        <f>IFERROR(VLOOKUP(AN$1&amp;"-1"&amp;$C8,'FPL FIX2'!$Z$1:$AC$500,MATCH("HOME",'FPL FIX2'!$Z$1:$AC$1,0),0),"")&amp;IFERROR(VLOOKUP(AN$1&amp;"-1"&amp;$C8,'FPL FIX2'!$AA$1:$AB$500,MATCH("AWAY",'FPL FIX2'!$AA$1:$AB$1,0),0),"")&amp;IFERROR(VLOOKUP(AN$1&amp;"-2"&amp;$C8,'FPL FIX2'!$Z$1:$AC$500,MATCH("HOME",'FPL FIX2'!$Z$1:$AC$1,0),0),"")&amp;IFERROR(VLOOKUP(AN$1&amp;"-2"&amp;$C8,'FPL FIX2'!$AA$1:$AB$500,MATCH("AWAY",'FPL FIX2'!$AA$1:$AB$1,0),0),"")</f>
        <v>ful</v>
      </c>
      <c r="AO8" s="26" t="str">
        <f>IFERROR(VLOOKUP(AO$1&amp;"-1"&amp;$C8,'FPL FIX2'!$Z$1:$AC$500,MATCH("HOME",'FPL FIX2'!$Z$1:$AC$1,0),0),"")&amp;IFERROR(VLOOKUP(AO$1&amp;"-1"&amp;$C8,'FPL FIX2'!$AA$1:$AB$500,MATCH("AWAY",'FPL FIX2'!$AA$1:$AB$1,0),0),"")&amp;IFERROR(VLOOKUP(AO$1&amp;"-2"&amp;$C8,'FPL FIX2'!$Z$1:$AC$500,MATCH("HOME",'FPL FIX2'!$Z$1:$AC$1,0),0),"")&amp;IFERROR(VLOOKUP(AO$1&amp;"-2"&amp;$C8,'FPL FIX2'!$AA$1:$AB$500,MATCH("AWAY",'FPL FIX2'!$AA$1:$AB$1,0),0),"")</f>
        <v>NFO</v>
      </c>
    </row>
    <row r="9" spans="1:41" x14ac:dyDescent="0.25">
      <c r="A9" s="26">
        <f t="shared" si="2"/>
        <v>8</v>
      </c>
      <c r="B9" s="23" t="s">
        <v>64</v>
      </c>
      <c r="C9" s="26" t="str">
        <f t="shared" si="1"/>
        <v>EVE</v>
      </c>
      <c r="D9" s="26" t="str">
        <f>IFERROR(VLOOKUP(D$1&amp;"-1"&amp;$C9,'FPL FIX2'!$Z$1:$AC$500,MATCH("HOME",'FPL FIX2'!$Z$1:$AC$1,0),0),"")&amp;IFERROR(VLOOKUP(D$1&amp;"-1"&amp;$C9,'FPL FIX2'!$AA$1:$AB$500,MATCH("AWAY",'FPL FIX2'!$AA$1:$AB$1,0),0),"")&amp;IFERROR(VLOOKUP(D$1&amp;"-2"&amp;$C9,'FPL FIX2'!$Z$1:$AC$500,MATCH("HOME",'FPL FIX2'!$Z$1:$AC$1,0),0),"")&amp;IFERROR(VLOOKUP(D$1&amp;"-2"&amp;$C9,'FPL FIX2'!$AA$1:$AB$500,MATCH("AWAY",'FPL FIX2'!$AA$1:$AB$1,0),0),"")</f>
        <v>CHE</v>
      </c>
      <c r="E9" s="26" t="str">
        <f>IFERROR(VLOOKUP(E$1&amp;"-1"&amp;$C9,'FPL FIX2'!$Z$1:$AC$500,MATCH("HOME",'FPL FIX2'!$Z$1:$AC$1,0),0),"")&amp;IFERROR(VLOOKUP(E$1&amp;"-1"&amp;$C9,'FPL FIX2'!$AA$1:$AB$500,MATCH("AWAY",'FPL FIX2'!$AA$1:$AB$1,0),0),"")&amp;IFERROR(VLOOKUP(E$1&amp;"-2"&amp;$C9,'FPL FIX2'!$Z$1:$AC$500,MATCH("HOME",'FPL FIX2'!$Z$1:$AC$1,0),0),"")&amp;IFERROR(VLOOKUP(E$1&amp;"-2"&amp;$C9,'FPL FIX2'!$AA$1:$AB$500,MATCH("AWAY",'FPL FIX2'!$AA$1:$AB$1,0),0),"")</f>
        <v>avl</v>
      </c>
      <c r="F9" s="26" t="str">
        <f>IFERROR(VLOOKUP(F$1&amp;"-1"&amp;$C9,'FPL FIX2'!$Z$1:$AC$500,MATCH("HOME",'FPL FIX2'!$Z$1:$AC$1,0),0),"")&amp;IFERROR(VLOOKUP(F$1&amp;"-1"&amp;$C9,'FPL FIX2'!$AA$1:$AB$500,MATCH("AWAY",'FPL FIX2'!$AA$1:$AB$1,0),0),"")&amp;IFERROR(VLOOKUP(F$1&amp;"-2"&amp;$C9,'FPL FIX2'!$Z$1:$AC$500,MATCH("HOME",'FPL FIX2'!$Z$1:$AC$1,0),0),"")&amp;IFERROR(VLOOKUP(F$1&amp;"-2"&amp;$C9,'FPL FIX2'!$AA$1:$AB$500,MATCH("AWAY",'FPL FIX2'!$AA$1:$AB$1,0),0),"")</f>
        <v>NFO</v>
      </c>
      <c r="G9" s="26" t="str">
        <f>IFERROR(VLOOKUP(G$1&amp;"-1"&amp;$C9,'FPL FIX2'!$Z$1:$AC$500,MATCH("HOME",'FPL FIX2'!$Z$1:$AC$1,0),0),"")&amp;IFERROR(VLOOKUP(G$1&amp;"-1"&amp;$C9,'FPL FIX2'!$AA$1:$AB$500,MATCH("AWAY",'FPL FIX2'!$AA$1:$AB$1,0),0),"")&amp;IFERROR(VLOOKUP(G$1&amp;"-2"&amp;$C9,'FPL FIX2'!$Z$1:$AC$500,MATCH("HOME",'FPL FIX2'!$Z$1:$AC$1,0),0),"")&amp;IFERROR(VLOOKUP(G$1&amp;"-2"&amp;$C9,'FPL FIX2'!$AA$1:$AB$500,MATCH("AWAY",'FPL FIX2'!$AA$1:$AB$1,0),0),"")</f>
        <v>bre</v>
      </c>
      <c r="H9" s="26" t="str">
        <f>IFERROR(VLOOKUP(H$1&amp;"-1"&amp;$C9,'FPL FIX2'!$Z$1:$AC$500,MATCH("HOME",'FPL FIX2'!$Z$1:$AC$1,0),0),"")&amp;IFERROR(VLOOKUP(H$1&amp;"-1"&amp;$C9,'FPL FIX2'!$AA$1:$AB$500,MATCH("AWAY",'FPL FIX2'!$AA$1:$AB$1,0),0),"")&amp;IFERROR(VLOOKUP(H$1&amp;"-2"&amp;$C9,'FPL FIX2'!$Z$1:$AC$500,MATCH("HOME",'FPL FIX2'!$Z$1:$AC$1,0),0),"")&amp;IFERROR(VLOOKUP(H$1&amp;"-2"&amp;$C9,'FPL FIX2'!$AA$1:$AB$500,MATCH("AWAY",'FPL FIX2'!$AA$1:$AB$1,0),0),"")</f>
        <v>lee</v>
      </c>
      <c r="I9" s="26" t="str">
        <f>IFERROR(VLOOKUP(I$1&amp;"-1"&amp;$C9,'FPL FIX2'!$Z$1:$AC$500,MATCH("HOME",'FPL FIX2'!$Z$1:$AC$1,0),0),"")&amp;IFERROR(VLOOKUP(I$1&amp;"-1"&amp;$C9,'FPL FIX2'!$AA$1:$AB$500,MATCH("AWAY",'FPL FIX2'!$AA$1:$AB$1,0),0),"")&amp;IFERROR(VLOOKUP(I$1&amp;"-2"&amp;$C9,'FPL FIX2'!$Z$1:$AC$500,MATCH("HOME",'FPL FIX2'!$Z$1:$AC$1,0),0),"")&amp;IFERROR(VLOOKUP(I$1&amp;"-2"&amp;$C9,'FPL FIX2'!$AA$1:$AB$500,MATCH("AWAY",'FPL FIX2'!$AA$1:$AB$1,0),0),"")</f>
        <v>LIV</v>
      </c>
      <c r="J9" s="26" t="str">
        <f>IFERROR(VLOOKUP(J$1&amp;"-1"&amp;$C9,'FPL FIX2'!$Z$1:$AC$500,MATCH("HOME",'FPL FIX2'!$Z$1:$AC$1,0),0),"")&amp;IFERROR(VLOOKUP(J$1&amp;"-1"&amp;$C9,'FPL FIX2'!$AA$1:$AB$500,MATCH("AWAY",'FPL FIX2'!$AA$1:$AB$1,0),0),"")&amp;IFERROR(VLOOKUP(J$1&amp;"-2"&amp;$C9,'FPL FIX2'!$Z$1:$AC$500,MATCH("HOME",'FPL FIX2'!$Z$1:$AC$1,0),0),"")&amp;IFERROR(VLOOKUP(J$1&amp;"-2"&amp;$C9,'FPL FIX2'!$AA$1:$AB$500,MATCH("AWAY",'FPL FIX2'!$AA$1:$AB$1,0),0),"")</f>
        <v/>
      </c>
      <c r="K9" s="26" t="str">
        <f>IFERROR(VLOOKUP(K$1&amp;"-1"&amp;$C9,'FPL FIX2'!$Z$1:$AC$500,MATCH("HOME",'FPL FIX2'!$Z$1:$AC$1,0),0),"")&amp;IFERROR(VLOOKUP(K$1&amp;"-1"&amp;$C9,'FPL FIX2'!$AA$1:$AB$500,MATCH("AWAY",'FPL FIX2'!$AA$1:$AB$1,0),0),"")&amp;IFERROR(VLOOKUP(K$1&amp;"-2"&amp;$C9,'FPL FIX2'!$Z$1:$AC$500,MATCH("HOME",'FPL FIX2'!$Z$1:$AC$1,0),0),"")&amp;IFERROR(VLOOKUP(K$1&amp;"-2"&amp;$C9,'FPL FIX2'!$AA$1:$AB$500,MATCH("AWAY",'FPL FIX2'!$AA$1:$AB$1,0),0),"")</f>
        <v>WHU</v>
      </c>
      <c r="L9" s="26" t="str">
        <f>IFERROR(VLOOKUP(L$1&amp;"-1"&amp;$C9,'FPL FIX2'!$Z$1:$AC$500,MATCH("HOME",'FPL FIX2'!$Z$1:$AC$1,0),0),"")&amp;IFERROR(VLOOKUP(L$1&amp;"-1"&amp;$C9,'FPL FIX2'!$AA$1:$AB$500,MATCH("AWAY",'FPL FIX2'!$AA$1:$AB$1,0),0),"")&amp;IFERROR(VLOOKUP(L$1&amp;"-2"&amp;$C9,'FPL FIX2'!$Z$1:$AC$500,MATCH("HOME",'FPL FIX2'!$Z$1:$AC$1,0),0),"")&amp;IFERROR(VLOOKUP(L$1&amp;"-2"&amp;$C9,'FPL FIX2'!$AA$1:$AB$500,MATCH("AWAY",'FPL FIX2'!$AA$1:$AB$1,0),0),"")</f>
        <v>sou</v>
      </c>
      <c r="M9" s="26" t="str">
        <f>IFERROR(VLOOKUP(M$1&amp;"-1"&amp;$C9,'FPL FIX2'!$Z$1:$AC$500,MATCH("HOME",'FPL FIX2'!$Z$1:$AC$1,0),0),"")&amp;IFERROR(VLOOKUP(M$1&amp;"-1"&amp;$C9,'FPL FIX2'!$AA$1:$AB$500,MATCH("AWAY",'FPL FIX2'!$AA$1:$AB$1,0),0),"")&amp;IFERROR(VLOOKUP(M$1&amp;"-2"&amp;$C9,'FPL FIX2'!$Z$1:$AC$500,MATCH("HOME",'FPL FIX2'!$Z$1:$AC$1,0),0),"")&amp;IFERROR(VLOOKUP(M$1&amp;"-2"&amp;$C9,'FPL FIX2'!$AA$1:$AB$500,MATCH("AWAY",'FPL FIX2'!$AA$1:$AB$1,0),0),"")</f>
        <v>MUN</v>
      </c>
      <c r="N9" s="26" t="str">
        <f>IFERROR(VLOOKUP(N$1&amp;"-1"&amp;$C9,'FPL FIX2'!$Z$1:$AC$500,MATCH("HOME",'FPL FIX2'!$Z$1:$AC$1,0),0),"")&amp;IFERROR(VLOOKUP(N$1&amp;"-1"&amp;$C9,'FPL FIX2'!$AA$1:$AB$500,MATCH("AWAY",'FPL FIX2'!$AA$1:$AB$1,0),0),"")&amp;IFERROR(VLOOKUP(N$1&amp;"-2"&amp;$C9,'FPL FIX2'!$Z$1:$AC$500,MATCH("HOME",'FPL FIX2'!$Z$1:$AC$1,0),0),"")&amp;IFERROR(VLOOKUP(N$1&amp;"-2"&amp;$C9,'FPL FIX2'!$AA$1:$AB$500,MATCH("AWAY",'FPL FIX2'!$AA$1:$AB$1,0),0),"")</f>
        <v>tot</v>
      </c>
      <c r="O9" s="26" t="str">
        <f>IFERROR(VLOOKUP(O$1&amp;"-1"&amp;$C9,'FPL FIX2'!$Z$1:$AC$500,MATCH("HOME",'FPL FIX2'!$Z$1:$AC$1,0),0),"")&amp;IFERROR(VLOOKUP(O$1&amp;"-1"&amp;$C9,'FPL FIX2'!$AA$1:$AB$500,MATCH("AWAY",'FPL FIX2'!$AA$1:$AB$1,0),0),"")&amp;IFERROR(VLOOKUP(O$1&amp;"-2"&amp;$C9,'FPL FIX2'!$Z$1:$AC$500,MATCH("HOME",'FPL FIX2'!$Z$1:$AC$1,0),0),"")&amp;IFERROR(VLOOKUP(O$1&amp;"-2"&amp;$C9,'FPL FIX2'!$AA$1:$AB$500,MATCH("AWAY",'FPL FIX2'!$AA$1:$AB$1,0),0),"")</f>
        <v>new</v>
      </c>
      <c r="P9" s="26" t="str">
        <f>IFERROR(VLOOKUP(P$1&amp;"-1"&amp;$C9,'FPL FIX2'!$Z$1:$AC$500,MATCH("HOME",'FPL FIX2'!$Z$1:$AC$1,0),0),"")&amp;IFERROR(VLOOKUP(P$1&amp;"-1"&amp;$C9,'FPL FIX2'!$AA$1:$AB$500,MATCH("AWAY",'FPL FIX2'!$AA$1:$AB$1,0),0),"")&amp;IFERROR(VLOOKUP(P$1&amp;"-2"&amp;$C9,'FPL FIX2'!$Z$1:$AC$500,MATCH("HOME",'FPL FIX2'!$Z$1:$AC$1,0),0),"")&amp;IFERROR(VLOOKUP(P$1&amp;"-2"&amp;$C9,'FPL FIX2'!$AA$1:$AB$500,MATCH("AWAY",'FPL FIX2'!$AA$1:$AB$1,0),0),"")</f>
        <v>CRY</v>
      </c>
      <c r="Q9" s="26" t="str">
        <f>IFERROR(VLOOKUP(Q$1&amp;"-1"&amp;$C9,'FPL FIX2'!$Z$1:$AC$500,MATCH("HOME",'FPL FIX2'!$Z$1:$AC$1,0),0),"")&amp;IFERROR(VLOOKUP(Q$1&amp;"-1"&amp;$C9,'FPL FIX2'!$AA$1:$AB$500,MATCH("AWAY",'FPL FIX2'!$AA$1:$AB$1,0),0),"")&amp;IFERROR(VLOOKUP(Q$1&amp;"-2"&amp;$C9,'FPL FIX2'!$Z$1:$AC$500,MATCH("HOME",'FPL FIX2'!$Z$1:$AC$1,0),0),"")&amp;IFERROR(VLOOKUP(Q$1&amp;"-2"&amp;$C9,'FPL FIX2'!$AA$1:$AB$500,MATCH("AWAY",'FPL FIX2'!$AA$1:$AB$1,0),0),"")</f>
        <v>ful</v>
      </c>
      <c r="R9" s="26" t="str">
        <f>IFERROR(VLOOKUP(R$1&amp;"-1"&amp;$C9,'FPL FIX2'!$Z$1:$AC$500,MATCH("HOME",'FPL FIX2'!$Z$1:$AC$1,0),0),"")&amp;IFERROR(VLOOKUP(R$1&amp;"-1"&amp;$C9,'FPL FIX2'!$AA$1:$AB$500,MATCH("AWAY",'FPL FIX2'!$AA$1:$AB$1,0),0),"")&amp;IFERROR(VLOOKUP(R$1&amp;"-2"&amp;$C9,'FPL FIX2'!$Z$1:$AC$500,MATCH("HOME",'FPL FIX2'!$Z$1:$AC$1,0),0),"")&amp;IFERROR(VLOOKUP(R$1&amp;"-2"&amp;$C9,'FPL FIX2'!$AA$1:$AB$500,MATCH("AWAY",'FPL FIX2'!$AA$1:$AB$1,0),0),"")</f>
        <v>LEI</v>
      </c>
      <c r="S9" s="26" t="str">
        <f>IFERROR(VLOOKUP(S$1&amp;"-1"&amp;$C9,'FPL FIX2'!$Z$1:$AC$500,MATCH("HOME",'FPL FIX2'!$Z$1:$AC$1,0),0),"")&amp;IFERROR(VLOOKUP(S$1&amp;"-1"&amp;$C9,'FPL FIX2'!$AA$1:$AB$500,MATCH("AWAY",'FPL FIX2'!$AA$1:$AB$1,0),0),"")&amp;IFERROR(VLOOKUP(S$1&amp;"-2"&amp;$C9,'FPL FIX2'!$Z$1:$AC$500,MATCH("HOME",'FPL FIX2'!$Z$1:$AC$1,0),0),"")&amp;IFERROR(VLOOKUP(S$1&amp;"-2"&amp;$C9,'FPL FIX2'!$AA$1:$AB$500,MATCH("AWAY",'FPL FIX2'!$AA$1:$AB$1,0),0),"")</f>
        <v>bou</v>
      </c>
      <c r="T9" s="26" t="str">
        <f>IFERROR(VLOOKUP(T$1&amp;"-1"&amp;$C9,'FPL FIX2'!$Z$1:$AC$500,MATCH("HOME",'FPL FIX2'!$Z$1:$AC$1,0),0),"")&amp;IFERROR(VLOOKUP(T$1&amp;"-1"&amp;$C9,'FPL FIX2'!$AA$1:$AB$500,MATCH("AWAY",'FPL FIX2'!$AA$1:$AB$1,0),0),"")&amp;IFERROR(VLOOKUP(T$1&amp;"-2"&amp;$C9,'FPL FIX2'!$Z$1:$AC$500,MATCH("HOME",'FPL FIX2'!$Z$1:$AC$1,0),0),"")&amp;IFERROR(VLOOKUP(T$1&amp;"-2"&amp;$C9,'FPL FIX2'!$AA$1:$AB$500,MATCH("AWAY",'FPL FIX2'!$AA$1:$AB$1,0),0),"")</f>
        <v>WOL</v>
      </c>
      <c r="U9" s="26" t="str">
        <f>IFERROR(VLOOKUP(U$1&amp;"-1"&amp;$C9,'FPL FIX2'!$Z$1:$AC$500,MATCH("HOME",'FPL FIX2'!$Z$1:$AC$1,0),0),"")&amp;IFERROR(VLOOKUP(U$1&amp;"-1"&amp;$C9,'FPL FIX2'!$AA$1:$AB$500,MATCH("AWAY",'FPL FIX2'!$AA$1:$AB$1,0),0),"")&amp;IFERROR(VLOOKUP(U$1&amp;"-2"&amp;$C9,'FPL FIX2'!$Z$1:$AC$500,MATCH("HOME",'FPL FIX2'!$Z$1:$AC$1,0),0),"")&amp;IFERROR(VLOOKUP(U$1&amp;"-2"&amp;$C9,'FPL FIX2'!$AA$1:$AB$500,MATCH("AWAY",'FPL FIX2'!$AA$1:$AB$1,0),0),"")</f>
        <v>mci</v>
      </c>
      <c r="V9" s="26" t="str">
        <f>IFERROR(VLOOKUP(V$1&amp;"-1"&amp;$C9,'FPL FIX2'!$Z$1:$AC$500,MATCH("HOME",'FPL FIX2'!$Z$1:$AC$1,0),0),"")&amp;IFERROR(VLOOKUP(V$1&amp;"-1"&amp;$C9,'FPL FIX2'!$AA$1:$AB$500,MATCH("AWAY",'FPL FIX2'!$AA$1:$AB$1,0),0),"")&amp;IFERROR(VLOOKUP(V$1&amp;"-2"&amp;$C9,'FPL FIX2'!$Z$1:$AC$500,MATCH("HOME",'FPL FIX2'!$Z$1:$AC$1,0),0),"")&amp;IFERROR(VLOOKUP(V$1&amp;"-2"&amp;$C9,'FPL FIX2'!$AA$1:$AB$500,MATCH("AWAY",'FPL FIX2'!$AA$1:$AB$1,0),0),"")</f>
        <v>BHA</v>
      </c>
      <c r="W9" s="26" t="str">
        <f>IFERROR(VLOOKUP(W$1&amp;"-1"&amp;$C9,'FPL FIX2'!$Z$1:$AC$500,MATCH("HOME",'FPL FIX2'!$Z$1:$AC$1,0),0),"")&amp;IFERROR(VLOOKUP(W$1&amp;"-1"&amp;$C9,'FPL FIX2'!$AA$1:$AB$500,MATCH("AWAY",'FPL FIX2'!$AA$1:$AB$1,0),0),"")&amp;IFERROR(VLOOKUP(W$1&amp;"-2"&amp;$C9,'FPL FIX2'!$Z$1:$AC$500,MATCH("HOME",'FPL FIX2'!$Z$1:$AC$1,0),0),"")&amp;IFERROR(VLOOKUP(W$1&amp;"-2"&amp;$C9,'FPL FIX2'!$AA$1:$AB$500,MATCH("AWAY",'FPL FIX2'!$AA$1:$AB$1,0),0),"")</f>
        <v>SOU</v>
      </c>
      <c r="X9" s="26" t="str">
        <f>IFERROR(VLOOKUP(X$1&amp;"-1"&amp;$C9,'FPL FIX2'!$Z$1:$AC$500,MATCH("HOME",'FPL FIX2'!$Z$1:$AC$1,0),0),"")&amp;IFERROR(VLOOKUP(X$1&amp;"-1"&amp;$C9,'FPL FIX2'!$AA$1:$AB$500,MATCH("AWAY",'FPL FIX2'!$AA$1:$AB$1,0),0),"")&amp;IFERROR(VLOOKUP(X$1&amp;"-2"&amp;$C9,'FPL FIX2'!$Z$1:$AC$500,MATCH("HOME",'FPL FIX2'!$Z$1:$AC$1,0),0),"")&amp;IFERROR(VLOOKUP(X$1&amp;"-2"&amp;$C9,'FPL FIX2'!$AA$1:$AB$500,MATCH("AWAY",'FPL FIX2'!$AA$1:$AB$1,0),0),"")</f>
        <v>whu</v>
      </c>
      <c r="Y9" s="26" t="str">
        <f>IFERROR(VLOOKUP(Y$1&amp;"-1"&amp;$C9,'FPL FIX2'!$Z$1:$AC$500,MATCH("HOME",'FPL FIX2'!$Z$1:$AC$1,0),0),"")&amp;IFERROR(VLOOKUP(Y$1&amp;"-1"&amp;$C9,'FPL FIX2'!$AA$1:$AB$500,MATCH("AWAY",'FPL FIX2'!$AA$1:$AB$1,0),0),"")&amp;IFERROR(VLOOKUP(Y$1&amp;"-2"&amp;$C9,'FPL FIX2'!$Z$1:$AC$500,MATCH("HOME",'FPL FIX2'!$Z$1:$AC$1,0),0),"")&amp;IFERROR(VLOOKUP(Y$1&amp;"-2"&amp;$C9,'FPL FIX2'!$AA$1:$AB$500,MATCH("AWAY",'FPL FIX2'!$AA$1:$AB$1,0),0),"")</f>
        <v>ARS</v>
      </c>
      <c r="Z9" s="26" t="str">
        <f>IFERROR(VLOOKUP(Z$1&amp;"-1"&amp;$C9,'FPL FIX2'!$Z$1:$AC$500,MATCH("HOME",'FPL FIX2'!$Z$1:$AC$1,0),0),"")&amp;IFERROR(VLOOKUP(Z$1&amp;"-1"&amp;$C9,'FPL FIX2'!$AA$1:$AB$500,MATCH("AWAY",'FPL FIX2'!$AA$1:$AB$1,0),0),"")&amp;IFERROR(VLOOKUP(Z$1&amp;"-2"&amp;$C9,'FPL FIX2'!$Z$1:$AC$500,MATCH("HOME",'FPL FIX2'!$Z$1:$AC$1,0),0),"")&amp;IFERROR(VLOOKUP(Z$1&amp;"-2"&amp;$C9,'FPL FIX2'!$AA$1:$AB$500,MATCH("AWAY",'FPL FIX2'!$AA$1:$AB$1,0),0),"")</f>
        <v>liv</v>
      </c>
      <c r="AA9" s="26" t="str">
        <f>IFERROR(VLOOKUP(AA$1&amp;"-1"&amp;$C9,'FPL FIX2'!$Z$1:$AC$500,MATCH("HOME",'FPL FIX2'!$Z$1:$AC$1,0),0),"")&amp;IFERROR(VLOOKUP(AA$1&amp;"-1"&amp;$C9,'FPL FIX2'!$AA$1:$AB$500,MATCH("AWAY",'FPL FIX2'!$AA$1:$AB$1,0),0),"")&amp;IFERROR(VLOOKUP(AA$1&amp;"-2"&amp;$C9,'FPL FIX2'!$Z$1:$AC$500,MATCH("HOME",'FPL FIX2'!$Z$1:$AC$1,0),0),"")&amp;IFERROR(VLOOKUP(AA$1&amp;"-2"&amp;$C9,'FPL FIX2'!$AA$1:$AB$500,MATCH("AWAY",'FPL FIX2'!$AA$1:$AB$1,0),0),"")</f>
        <v>LEE</v>
      </c>
      <c r="AB9" s="26" t="str">
        <f>IFERROR(VLOOKUP(AB$1&amp;"-1"&amp;$C9,'FPL FIX2'!$Z$1:$AC$500,MATCH("HOME",'FPL FIX2'!$Z$1:$AC$1,0),0),"")&amp;IFERROR(VLOOKUP(AB$1&amp;"-1"&amp;$C9,'FPL FIX2'!$AA$1:$AB$500,MATCH("AWAY",'FPL FIX2'!$AA$1:$AB$1,0),0),"")&amp;IFERROR(VLOOKUP(AB$1&amp;"-2"&amp;$C9,'FPL FIX2'!$Z$1:$AC$500,MATCH("HOME",'FPL FIX2'!$Z$1:$AC$1,0),0),"")&amp;IFERROR(VLOOKUP(AB$1&amp;"-2"&amp;$C9,'FPL FIX2'!$AA$1:$AB$500,MATCH("AWAY",'FPL FIX2'!$AA$1:$AB$1,0),0),"")</f>
        <v>AVLars</v>
      </c>
      <c r="AC9" s="26" t="str">
        <f>IFERROR(VLOOKUP(AC$1&amp;"-1"&amp;$C9,'FPL FIX2'!$Z$1:$AC$500,MATCH("HOME",'FPL FIX2'!$Z$1:$AC$1,0),0),"")&amp;IFERROR(VLOOKUP(AC$1&amp;"-1"&amp;$C9,'FPL FIX2'!$AA$1:$AB$500,MATCH("AWAY",'FPL FIX2'!$AA$1:$AB$1,0),0),"")&amp;IFERROR(VLOOKUP(AC$1&amp;"-2"&amp;$C9,'FPL FIX2'!$Z$1:$AC$500,MATCH("HOME",'FPL FIX2'!$Z$1:$AC$1,0),0),"")&amp;IFERROR(VLOOKUP(AC$1&amp;"-2"&amp;$C9,'FPL FIX2'!$AA$1:$AB$500,MATCH("AWAY",'FPL FIX2'!$AA$1:$AB$1,0),0),"")</f>
        <v>nfo</v>
      </c>
      <c r="AD9" s="26" t="str">
        <f>IFERROR(VLOOKUP(AD$1&amp;"-1"&amp;$C9,'FPL FIX2'!$Z$1:$AC$500,MATCH("HOME",'FPL FIX2'!$Z$1:$AC$1,0),0),"")&amp;IFERROR(VLOOKUP(AD$1&amp;"-1"&amp;$C9,'FPL FIX2'!$AA$1:$AB$500,MATCH("AWAY",'FPL FIX2'!$AA$1:$AB$1,0),0),"")&amp;IFERROR(VLOOKUP(AD$1&amp;"-2"&amp;$C9,'FPL FIX2'!$Z$1:$AC$500,MATCH("HOME",'FPL FIX2'!$Z$1:$AC$1,0),0),"")&amp;IFERROR(VLOOKUP(AD$1&amp;"-2"&amp;$C9,'FPL FIX2'!$AA$1:$AB$500,MATCH("AWAY",'FPL FIX2'!$AA$1:$AB$1,0),0),"")</f>
        <v>BRE</v>
      </c>
      <c r="AE9" s="26" t="str">
        <f>IFERROR(VLOOKUP(AE$1&amp;"-1"&amp;$C9,'FPL FIX2'!$Z$1:$AC$500,MATCH("HOME",'FPL FIX2'!$Z$1:$AC$1,0),0),"")&amp;IFERROR(VLOOKUP(AE$1&amp;"-1"&amp;$C9,'FPL FIX2'!$AA$1:$AB$500,MATCH("AWAY",'FPL FIX2'!$AA$1:$AB$1,0),0),"")&amp;IFERROR(VLOOKUP(AE$1&amp;"-2"&amp;$C9,'FPL FIX2'!$Z$1:$AC$500,MATCH("HOME",'FPL FIX2'!$Z$1:$AC$1,0),0),"")&amp;IFERROR(VLOOKUP(AE$1&amp;"-2"&amp;$C9,'FPL FIX2'!$AA$1:$AB$500,MATCH("AWAY",'FPL FIX2'!$AA$1:$AB$1,0),0),"")</f>
        <v>che</v>
      </c>
      <c r="AF9" s="26" t="str">
        <f>IFERROR(VLOOKUP(AF$1&amp;"-1"&amp;$C9,'FPL FIX2'!$Z$1:$AC$500,MATCH("HOME",'FPL FIX2'!$Z$1:$AC$1,0),0),"")&amp;IFERROR(VLOOKUP(AF$1&amp;"-1"&amp;$C9,'FPL FIX2'!$AA$1:$AB$500,MATCH("AWAY",'FPL FIX2'!$AA$1:$AB$1,0),0),"")&amp;IFERROR(VLOOKUP(AF$1&amp;"-2"&amp;$C9,'FPL FIX2'!$Z$1:$AC$500,MATCH("HOME",'FPL FIX2'!$Z$1:$AC$1,0),0),"")&amp;IFERROR(VLOOKUP(AF$1&amp;"-2"&amp;$C9,'FPL FIX2'!$AA$1:$AB$500,MATCH("AWAY",'FPL FIX2'!$AA$1:$AB$1,0),0),"")</f>
        <v>TOT</v>
      </c>
      <c r="AG9" s="26" t="str">
        <f>IFERROR(VLOOKUP(AG$1&amp;"-1"&amp;$C9,'FPL FIX2'!$Z$1:$AC$500,MATCH("HOME",'FPL FIX2'!$Z$1:$AC$1,0),0),"")&amp;IFERROR(VLOOKUP(AG$1&amp;"-1"&amp;$C9,'FPL FIX2'!$AA$1:$AB$500,MATCH("AWAY",'FPL FIX2'!$AA$1:$AB$1,0),0),"")&amp;IFERROR(VLOOKUP(AG$1&amp;"-2"&amp;$C9,'FPL FIX2'!$Z$1:$AC$500,MATCH("HOME",'FPL FIX2'!$Z$1:$AC$1,0),0),"")&amp;IFERROR(VLOOKUP(AG$1&amp;"-2"&amp;$C9,'FPL FIX2'!$AA$1:$AB$500,MATCH("AWAY",'FPL FIX2'!$AA$1:$AB$1,0),0),"")</f>
        <v>mun</v>
      </c>
      <c r="AH9" s="26" t="str">
        <f>IFERROR(VLOOKUP(AH$1&amp;"-1"&amp;$C9,'FPL FIX2'!$Z$1:$AC$500,MATCH("HOME",'FPL FIX2'!$Z$1:$AC$1,0),0),"")&amp;IFERROR(VLOOKUP(AH$1&amp;"-1"&amp;$C9,'FPL FIX2'!$AA$1:$AB$500,MATCH("AWAY",'FPL FIX2'!$AA$1:$AB$1,0),0),"")&amp;IFERROR(VLOOKUP(AH$1&amp;"-2"&amp;$C9,'FPL FIX2'!$Z$1:$AC$500,MATCH("HOME",'FPL FIX2'!$Z$1:$AC$1,0),0),"")&amp;IFERROR(VLOOKUP(AH$1&amp;"-2"&amp;$C9,'FPL FIX2'!$AA$1:$AB$500,MATCH("AWAY",'FPL FIX2'!$AA$1:$AB$1,0),0),"")</f>
        <v>FUL</v>
      </c>
      <c r="AI9" s="26" t="str">
        <f>IFERROR(VLOOKUP(AI$1&amp;"-1"&amp;$C9,'FPL FIX2'!$Z$1:$AC$500,MATCH("HOME",'FPL FIX2'!$Z$1:$AC$1,0),0),"")&amp;IFERROR(VLOOKUP(AI$1&amp;"-1"&amp;$C9,'FPL FIX2'!$AA$1:$AB$500,MATCH("AWAY",'FPL FIX2'!$AA$1:$AB$1,0),0),"")&amp;IFERROR(VLOOKUP(AI$1&amp;"-2"&amp;$C9,'FPL FIX2'!$Z$1:$AC$500,MATCH("HOME",'FPL FIX2'!$Z$1:$AC$1,0),0),"")&amp;IFERROR(VLOOKUP(AI$1&amp;"-2"&amp;$C9,'FPL FIX2'!$AA$1:$AB$500,MATCH("AWAY",'FPL FIX2'!$AA$1:$AB$1,0),0),"")</f>
        <v>cry</v>
      </c>
      <c r="AJ9" s="26" t="str">
        <f>IFERROR(VLOOKUP(AJ$1&amp;"-1"&amp;$C9,'FPL FIX2'!$Z$1:$AC$500,MATCH("HOME",'FPL FIX2'!$Z$1:$AC$1,0),0),"")&amp;IFERROR(VLOOKUP(AJ$1&amp;"-1"&amp;$C9,'FPL FIX2'!$AA$1:$AB$500,MATCH("AWAY",'FPL FIX2'!$AA$1:$AB$1,0),0),"")&amp;IFERROR(VLOOKUP(AJ$1&amp;"-2"&amp;$C9,'FPL FIX2'!$Z$1:$AC$500,MATCH("HOME",'FPL FIX2'!$Z$1:$AC$1,0),0),"")&amp;IFERROR(VLOOKUP(AJ$1&amp;"-2"&amp;$C9,'FPL FIX2'!$AA$1:$AB$500,MATCH("AWAY",'FPL FIX2'!$AA$1:$AB$1,0),0),"")</f>
        <v>NEW</v>
      </c>
      <c r="AK9" s="26" t="str">
        <f>IFERROR(VLOOKUP(AK$1&amp;"-1"&amp;$C9,'FPL FIX2'!$Z$1:$AC$500,MATCH("HOME",'FPL FIX2'!$Z$1:$AC$1,0),0),"")&amp;IFERROR(VLOOKUP(AK$1&amp;"-1"&amp;$C9,'FPL FIX2'!$AA$1:$AB$500,MATCH("AWAY",'FPL FIX2'!$AA$1:$AB$1,0),0),"")&amp;IFERROR(VLOOKUP(AK$1&amp;"-2"&amp;$C9,'FPL FIX2'!$Z$1:$AC$500,MATCH("HOME",'FPL FIX2'!$Z$1:$AC$1,0),0),"")&amp;IFERROR(VLOOKUP(AK$1&amp;"-2"&amp;$C9,'FPL FIX2'!$AA$1:$AB$500,MATCH("AWAY",'FPL FIX2'!$AA$1:$AB$1,0),0),"")</f>
        <v>lei</v>
      </c>
      <c r="AL9" s="26" t="str">
        <f>IFERROR(VLOOKUP(AL$1&amp;"-1"&amp;$C9,'FPL FIX2'!$Z$1:$AC$500,MATCH("HOME",'FPL FIX2'!$Z$1:$AC$1,0),0),"")&amp;IFERROR(VLOOKUP(AL$1&amp;"-1"&amp;$C9,'FPL FIX2'!$AA$1:$AB$500,MATCH("AWAY",'FPL FIX2'!$AA$1:$AB$1,0),0),"")&amp;IFERROR(VLOOKUP(AL$1&amp;"-2"&amp;$C9,'FPL FIX2'!$Z$1:$AC$500,MATCH("HOME",'FPL FIX2'!$Z$1:$AC$1,0),0),"")&amp;IFERROR(VLOOKUP(AL$1&amp;"-2"&amp;$C9,'FPL FIX2'!$AA$1:$AB$500,MATCH("AWAY",'FPL FIX2'!$AA$1:$AB$1,0),0),"")</f>
        <v>bha</v>
      </c>
      <c r="AM9" s="26" t="str">
        <f>IFERROR(VLOOKUP(AM$1&amp;"-1"&amp;$C9,'FPL FIX2'!$Z$1:$AC$500,MATCH("HOME",'FPL FIX2'!$Z$1:$AC$1,0),0),"")&amp;IFERROR(VLOOKUP(AM$1&amp;"-1"&amp;$C9,'FPL FIX2'!$AA$1:$AB$500,MATCH("AWAY",'FPL FIX2'!$AA$1:$AB$1,0),0),"")&amp;IFERROR(VLOOKUP(AM$1&amp;"-2"&amp;$C9,'FPL FIX2'!$Z$1:$AC$500,MATCH("HOME",'FPL FIX2'!$Z$1:$AC$1,0),0),"")&amp;IFERROR(VLOOKUP(AM$1&amp;"-2"&amp;$C9,'FPL FIX2'!$AA$1:$AB$500,MATCH("AWAY",'FPL FIX2'!$AA$1:$AB$1,0),0),"")</f>
        <v>MCI</v>
      </c>
      <c r="AN9" s="26" t="str">
        <f>IFERROR(VLOOKUP(AN$1&amp;"-1"&amp;$C9,'FPL FIX2'!$Z$1:$AC$500,MATCH("HOME",'FPL FIX2'!$Z$1:$AC$1,0),0),"")&amp;IFERROR(VLOOKUP(AN$1&amp;"-1"&amp;$C9,'FPL FIX2'!$AA$1:$AB$500,MATCH("AWAY",'FPL FIX2'!$AA$1:$AB$1,0),0),"")&amp;IFERROR(VLOOKUP(AN$1&amp;"-2"&amp;$C9,'FPL FIX2'!$Z$1:$AC$500,MATCH("HOME",'FPL FIX2'!$Z$1:$AC$1,0),0),"")&amp;IFERROR(VLOOKUP(AN$1&amp;"-2"&amp;$C9,'FPL FIX2'!$AA$1:$AB$500,MATCH("AWAY",'FPL FIX2'!$AA$1:$AB$1,0),0),"")</f>
        <v>wol</v>
      </c>
      <c r="AO9" s="26" t="str">
        <f>IFERROR(VLOOKUP(AO$1&amp;"-1"&amp;$C9,'FPL FIX2'!$Z$1:$AC$500,MATCH("HOME",'FPL FIX2'!$Z$1:$AC$1,0),0),"")&amp;IFERROR(VLOOKUP(AO$1&amp;"-1"&amp;$C9,'FPL FIX2'!$AA$1:$AB$500,MATCH("AWAY",'FPL FIX2'!$AA$1:$AB$1,0),0),"")&amp;IFERROR(VLOOKUP(AO$1&amp;"-2"&amp;$C9,'FPL FIX2'!$Z$1:$AC$500,MATCH("HOME",'FPL FIX2'!$Z$1:$AC$1,0),0),"")&amp;IFERROR(VLOOKUP(AO$1&amp;"-2"&amp;$C9,'FPL FIX2'!$AA$1:$AB$500,MATCH("AWAY",'FPL FIX2'!$AA$1:$AB$1,0),0),"")</f>
        <v>BOU</v>
      </c>
    </row>
    <row r="10" spans="1:41" x14ac:dyDescent="0.25">
      <c r="A10" s="26">
        <f t="shared" si="2"/>
        <v>9</v>
      </c>
      <c r="B10" s="23" t="s">
        <v>40</v>
      </c>
      <c r="C10" s="26" t="str">
        <f t="shared" si="1"/>
        <v>FUL</v>
      </c>
      <c r="D10" s="26" t="str">
        <f>IFERROR(VLOOKUP(D$1&amp;"-1"&amp;$C10,'FPL FIX2'!$Z$1:$AC$500,MATCH("HOME",'FPL FIX2'!$Z$1:$AC$1,0),0),"")&amp;IFERROR(VLOOKUP(D$1&amp;"-1"&amp;$C10,'FPL FIX2'!$AA$1:$AB$500,MATCH("AWAY",'FPL FIX2'!$AA$1:$AB$1,0),0),"")&amp;IFERROR(VLOOKUP(D$1&amp;"-2"&amp;$C10,'FPL FIX2'!$Z$1:$AC$500,MATCH("HOME",'FPL FIX2'!$Z$1:$AC$1,0),0),"")&amp;IFERROR(VLOOKUP(D$1&amp;"-2"&amp;$C10,'FPL FIX2'!$AA$1:$AB$500,MATCH("AWAY",'FPL FIX2'!$AA$1:$AB$1,0),0),"")</f>
        <v>LIV</v>
      </c>
      <c r="E10" s="26" t="str">
        <f>IFERROR(VLOOKUP(E$1&amp;"-1"&amp;$C10,'FPL FIX2'!$Z$1:$AC$500,MATCH("HOME",'FPL FIX2'!$Z$1:$AC$1,0),0),"")&amp;IFERROR(VLOOKUP(E$1&amp;"-1"&amp;$C10,'FPL FIX2'!$AA$1:$AB$500,MATCH("AWAY",'FPL FIX2'!$AA$1:$AB$1,0),0),"")&amp;IFERROR(VLOOKUP(E$1&amp;"-2"&amp;$C10,'FPL FIX2'!$Z$1:$AC$500,MATCH("HOME",'FPL FIX2'!$Z$1:$AC$1,0),0),"")&amp;IFERROR(VLOOKUP(E$1&amp;"-2"&amp;$C10,'FPL FIX2'!$AA$1:$AB$500,MATCH("AWAY",'FPL FIX2'!$AA$1:$AB$1,0),0),"")</f>
        <v>wol</v>
      </c>
      <c r="F10" s="26" t="str">
        <f>IFERROR(VLOOKUP(F$1&amp;"-1"&amp;$C10,'FPL FIX2'!$Z$1:$AC$500,MATCH("HOME",'FPL FIX2'!$Z$1:$AC$1,0),0),"")&amp;IFERROR(VLOOKUP(F$1&amp;"-1"&amp;$C10,'FPL FIX2'!$AA$1:$AB$500,MATCH("AWAY",'FPL FIX2'!$AA$1:$AB$1,0),0),"")&amp;IFERROR(VLOOKUP(F$1&amp;"-2"&amp;$C10,'FPL FIX2'!$Z$1:$AC$500,MATCH("HOME",'FPL FIX2'!$Z$1:$AC$1,0),0),"")&amp;IFERROR(VLOOKUP(F$1&amp;"-2"&amp;$C10,'FPL FIX2'!$AA$1:$AB$500,MATCH("AWAY",'FPL FIX2'!$AA$1:$AB$1,0),0),"")</f>
        <v>BRE</v>
      </c>
      <c r="G10" s="26" t="str">
        <f>IFERROR(VLOOKUP(G$1&amp;"-1"&amp;$C10,'FPL FIX2'!$Z$1:$AC$500,MATCH("HOME",'FPL FIX2'!$Z$1:$AC$1,0),0),"")&amp;IFERROR(VLOOKUP(G$1&amp;"-1"&amp;$C10,'FPL FIX2'!$AA$1:$AB$500,MATCH("AWAY",'FPL FIX2'!$AA$1:$AB$1,0),0),"")&amp;IFERROR(VLOOKUP(G$1&amp;"-2"&amp;$C10,'FPL FIX2'!$Z$1:$AC$500,MATCH("HOME",'FPL FIX2'!$Z$1:$AC$1,0),0),"")&amp;IFERROR(VLOOKUP(G$1&amp;"-2"&amp;$C10,'FPL FIX2'!$AA$1:$AB$500,MATCH("AWAY",'FPL FIX2'!$AA$1:$AB$1,0),0),"")</f>
        <v>ars</v>
      </c>
      <c r="H10" s="26" t="str">
        <f>IFERROR(VLOOKUP(H$1&amp;"-1"&amp;$C10,'FPL FIX2'!$Z$1:$AC$500,MATCH("HOME",'FPL FIX2'!$Z$1:$AC$1,0),0),"")&amp;IFERROR(VLOOKUP(H$1&amp;"-1"&amp;$C10,'FPL FIX2'!$AA$1:$AB$500,MATCH("AWAY",'FPL FIX2'!$AA$1:$AB$1,0),0),"")&amp;IFERROR(VLOOKUP(H$1&amp;"-2"&amp;$C10,'FPL FIX2'!$Z$1:$AC$500,MATCH("HOME",'FPL FIX2'!$Z$1:$AC$1,0),0),"")&amp;IFERROR(VLOOKUP(H$1&amp;"-2"&amp;$C10,'FPL FIX2'!$AA$1:$AB$500,MATCH("AWAY",'FPL FIX2'!$AA$1:$AB$1,0),0),"")</f>
        <v>BHA</v>
      </c>
      <c r="I10" s="26" t="str">
        <f>IFERROR(VLOOKUP(I$1&amp;"-1"&amp;$C10,'FPL FIX2'!$Z$1:$AC$500,MATCH("HOME",'FPL FIX2'!$Z$1:$AC$1,0),0),"")&amp;IFERROR(VLOOKUP(I$1&amp;"-1"&amp;$C10,'FPL FIX2'!$AA$1:$AB$500,MATCH("AWAY",'FPL FIX2'!$AA$1:$AB$1,0),0),"")&amp;IFERROR(VLOOKUP(I$1&amp;"-2"&amp;$C10,'FPL FIX2'!$Z$1:$AC$500,MATCH("HOME",'FPL FIX2'!$Z$1:$AC$1,0),0),"")&amp;IFERROR(VLOOKUP(I$1&amp;"-2"&amp;$C10,'FPL FIX2'!$AA$1:$AB$500,MATCH("AWAY",'FPL FIX2'!$AA$1:$AB$1,0),0),"")</f>
        <v>tot</v>
      </c>
      <c r="J10" s="26" t="str">
        <f>IFERROR(VLOOKUP(J$1&amp;"-1"&amp;$C10,'FPL FIX2'!$Z$1:$AC$500,MATCH("HOME",'FPL FIX2'!$Z$1:$AC$1,0),0),"")&amp;IFERROR(VLOOKUP(J$1&amp;"-1"&amp;$C10,'FPL FIX2'!$AA$1:$AB$500,MATCH("AWAY",'FPL FIX2'!$AA$1:$AB$1,0),0),"")&amp;IFERROR(VLOOKUP(J$1&amp;"-2"&amp;$C10,'FPL FIX2'!$Z$1:$AC$500,MATCH("HOME",'FPL FIX2'!$Z$1:$AC$1,0),0),"")&amp;IFERROR(VLOOKUP(J$1&amp;"-2"&amp;$C10,'FPL FIX2'!$AA$1:$AB$500,MATCH("AWAY",'FPL FIX2'!$AA$1:$AB$1,0),0),"")</f>
        <v/>
      </c>
      <c r="K10" s="26" t="str">
        <f>IFERROR(VLOOKUP(K$1&amp;"-1"&amp;$C10,'FPL FIX2'!$Z$1:$AC$500,MATCH("HOME",'FPL FIX2'!$Z$1:$AC$1,0),0),"")&amp;IFERROR(VLOOKUP(K$1&amp;"-1"&amp;$C10,'FPL FIX2'!$AA$1:$AB$500,MATCH("AWAY",'FPL FIX2'!$AA$1:$AB$1,0),0),"")&amp;IFERROR(VLOOKUP(K$1&amp;"-2"&amp;$C10,'FPL FIX2'!$Z$1:$AC$500,MATCH("HOME",'FPL FIX2'!$Z$1:$AC$1,0),0),"")&amp;IFERROR(VLOOKUP(K$1&amp;"-2"&amp;$C10,'FPL FIX2'!$AA$1:$AB$500,MATCH("AWAY",'FPL FIX2'!$AA$1:$AB$1,0),0),"")</f>
        <v>nfo</v>
      </c>
      <c r="L10" s="26" t="str">
        <f>IFERROR(VLOOKUP(L$1&amp;"-1"&amp;$C10,'FPL FIX2'!$Z$1:$AC$500,MATCH("HOME",'FPL FIX2'!$Z$1:$AC$1,0),0),"")&amp;IFERROR(VLOOKUP(L$1&amp;"-1"&amp;$C10,'FPL FIX2'!$AA$1:$AB$500,MATCH("AWAY",'FPL FIX2'!$AA$1:$AB$1,0),0),"")&amp;IFERROR(VLOOKUP(L$1&amp;"-2"&amp;$C10,'FPL FIX2'!$Z$1:$AC$500,MATCH("HOME",'FPL FIX2'!$Z$1:$AC$1,0),0),"")&amp;IFERROR(VLOOKUP(L$1&amp;"-2"&amp;$C10,'FPL FIX2'!$AA$1:$AB$500,MATCH("AWAY",'FPL FIX2'!$AA$1:$AB$1,0),0),"")</f>
        <v>NEW</v>
      </c>
      <c r="M10" s="26" t="str">
        <f>IFERROR(VLOOKUP(M$1&amp;"-1"&amp;$C10,'FPL FIX2'!$Z$1:$AC$500,MATCH("HOME",'FPL FIX2'!$Z$1:$AC$1,0),0),"")&amp;IFERROR(VLOOKUP(M$1&amp;"-1"&amp;$C10,'FPL FIX2'!$AA$1:$AB$500,MATCH("AWAY",'FPL FIX2'!$AA$1:$AB$1,0),0),"")&amp;IFERROR(VLOOKUP(M$1&amp;"-2"&amp;$C10,'FPL FIX2'!$Z$1:$AC$500,MATCH("HOME",'FPL FIX2'!$Z$1:$AC$1,0),0),"")&amp;IFERROR(VLOOKUP(M$1&amp;"-2"&amp;$C10,'FPL FIX2'!$AA$1:$AB$500,MATCH("AWAY",'FPL FIX2'!$AA$1:$AB$1,0),0),"")</f>
        <v>whu</v>
      </c>
      <c r="N10" s="26" t="str">
        <f>IFERROR(VLOOKUP(N$1&amp;"-1"&amp;$C10,'FPL FIX2'!$Z$1:$AC$500,MATCH("HOME",'FPL FIX2'!$Z$1:$AC$1,0),0),"")&amp;IFERROR(VLOOKUP(N$1&amp;"-1"&amp;$C10,'FPL FIX2'!$AA$1:$AB$500,MATCH("AWAY",'FPL FIX2'!$AA$1:$AB$1,0),0),"")&amp;IFERROR(VLOOKUP(N$1&amp;"-2"&amp;$C10,'FPL FIX2'!$Z$1:$AC$500,MATCH("HOME",'FPL FIX2'!$Z$1:$AC$1,0),0),"")&amp;IFERROR(VLOOKUP(N$1&amp;"-2"&amp;$C10,'FPL FIX2'!$AA$1:$AB$500,MATCH("AWAY",'FPL FIX2'!$AA$1:$AB$1,0),0),"")</f>
        <v>BOU</v>
      </c>
      <c r="O10" s="26" t="str">
        <f>IFERROR(VLOOKUP(O$1&amp;"-1"&amp;$C10,'FPL FIX2'!$Z$1:$AC$500,MATCH("HOME",'FPL FIX2'!$Z$1:$AC$1,0),0),"")&amp;IFERROR(VLOOKUP(O$1&amp;"-1"&amp;$C10,'FPL FIX2'!$AA$1:$AB$500,MATCH("AWAY",'FPL FIX2'!$AA$1:$AB$1,0),0),"")&amp;IFERROR(VLOOKUP(O$1&amp;"-2"&amp;$C10,'FPL FIX2'!$Z$1:$AC$500,MATCH("HOME",'FPL FIX2'!$Z$1:$AC$1,0),0),"")&amp;IFERROR(VLOOKUP(O$1&amp;"-2"&amp;$C10,'FPL FIX2'!$AA$1:$AB$500,MATCH("AWAY",'FPL FIX2'!$AA$1:$AB$1,0),0),"")</f>
        <v>AVL</v>
      </c>
      <c r="P10" s="26" t="str">
        <f>IFERROR(VLOOKUP(P$1&amp;"-1"&amp;$C10,'FPL FIX2'!$Z$1:$AC$500,MATCH("HOME",'FPL FIX2'!$Z$1:$AC$1,0),0),"")&amp;IFERROR(VLOOKUP(P$1&amp;"-1"&amp;$C10,'FPL FIX2'!$AA$1:$AB$500,MATCH("AWAY",'FPL FIX2'!$AA$1:$AB$1,0),0),"")&amp;IFERROR(VLOOKUP(P$1&amp;"-2"&amp;$C10,'FPL FIX2'!$Z$1:$AC$500,MATCH("HOME",'FPL FIX2'!$Z$1:$AC$1,0),0),"")&amp;IFERROR(VLOOKUP(P$1&amp;"-2"&amp;$C10,'FPL FIX2'!$AA$1:$AB$500,MATCH("AWAY",'FPL FIX2'!$AA$1:$AB$1,0),0),"")</f>
        <v>lee</v>
      </c>
      <c r="Q10" s="26" t="str">
        <f>IFERROR(VLOOKUP(Q$1&amp;"-1"&amp;$C10,'FPL FIX2'!$Z$1:$AC$500,MATCH("HOME",'FPL FIX2'!$Z$1:$AC$1,0),0),"")&amp;IFERROR(VLOOKUP(Q$1&amp;"-1"&amp;$C10,'FPL FIX2'!$AA$1:$AB$500,MATCH("AWAY",'FPL FIX2'!$AA$1:$AB$1,0),0),"")&amp;IFERROR(VLOOKUP(Q$1&amp;"-2"&amp;$C10,'FPL FIX2'!$Z$1:$AC$500,MATCH("HOME",'FPL FIX2'!$Z$1:$AC$1,0),0),"")&amp;IFERROR(VLOOKUP(Q$1&amp;"-2"&amp;$C10,'FPL FIX2'!$AA$1:$AB$500,MATCH("AWAY",'FPL FIX2'!$AA$1:$AB$1,0),0),"")</f>
        <v>EVE</v>
      </c>
      <c r="R10" s="26" t="str">
        <f>IFERROR(VLOOKUP(R$1&amp;"-1"&amp;$C10,'FPL FIX2'!$Z$1:$AC$500,MATCH("HOME",'FPL FIX2'!$Z$1:$AC$1,0),0),"")&amp;IFERROR(VLOOKUP(R$1&amp;"-1"&amp;$C10,'FPL FIX2'!$AA$1:$AB$500,MATCH("AWAY",'FPL FIX2'!$AA$1:$AB$1,0),0),"")&amp;IFERROR(VLOOKUP(R$1&amp;"-2"&amp;$C10,'FPL FIX2'!$Z$1:$AC$500,MATCH("HOME",'FPL FIX2'!$Z$1:$AC$1,0),0),"")&amp;IFERROR(VLOOKUP(R$1&amp;"-2"&amp;$C10,'FPL FIX2'!$AA$1:$AB$500,MATCH("AWAY",'FPL FIX2'!$AA$1:$AB$1,0),0),"")</f>
        <v>mci</v>
      </c>
      <c r="S10" s="26" t="str">
        <f>IFERROR(VLOOKUP(S$1&amp;"-1"&amp;$C10,'FPL FIX2'!$Z$1:$AC$500,MATCH("HOME",'FPL FIX2'!$Z$1:$AC$1,0),0),"")&amp;IFERROR(VLOOKUP(S$1&amp;"-1"&amp;$C10,'FPL FIX2'!$AA$1:$AB$500,MATCH("AWAY",'FPL FIX2'!$AA$1:$AB$1,0),0),"")&amp;IFERROR(VLOOKUP(S$1&amp;"-2"&amp;$C10,'FPL FIX2'!$Z$1:$AC$500,MATCH("HOME",'FPL FIX2'!$Z$1:$AC$1,0),0),"")&amp;IFERROR(VLOOKUP(S$1&amp;"-2"&amp;$C10,'FPL FIX2'!$AA$1:$AB$500,MATCH("AWAY",'FPL FIX2'!$AA$1:$AB$1,0),0),"")</f>
        <v>MUN</v>
      </c>
      <c r="T10" s="26" t="str">
        <f>IFERROR(VLOOKUP(T$1&amp;"-1"&amp;$C10,'FPL FIX2'!$Z$1:$AC$500,MATCH("HOME",'FPL FIX2'!$Z$1:$AC$1,0),0),"")&amp;IFERROR(VLOOKUP(T$1&amp;"-1"&amp;$C10,'FPL FIX2'!$AA$1:$AB$500,MATCH("AWAY",'FPL FIX2'!$AA$1:$AB$1,0),0),"")&amp;IFERROR(VLOOKUP(T$1&amp;"-2"&amp;$C10,'FPL FIX2'!$Z$1:$AC$500,MATCH("HOME",'FPL FIX2'!$Z$1:$AC$1,0),0),"")&amp;IFERROR(VLOOKUP(T$1&amp;"-2"&amp;$C10,'FPL FIX2'!$AA$1:$AB$500,MATCH("AWAY",'FPL FIX2'!$AA$1:$AB$1,0),0),"")</f>
        <v>cry</v>
      </c>
      <c r="U10" s="26" t="str">
        <f>IFERROR(VLOOKUP(U$1&amp;"-1"&amp;$C10,'FPL FIX2'!$Z$1:$AC$500,MATCH("HOME",'FPL FIX2'!$Z$1:$AC$1,0),0),"")&amp;IFERROR(VLOOKUP(U$1&amp;"-1"&amp;$C10,'FPL FIX2'!$AA$1:$AB$500,MATCH("AWAY",'FPL FIX2'!$AA$1:$AB$1,0),0),"")&amp;IFERROR(VLOOKUP(U$1&amp;"-2"&amp;$C10,'FPL FIX2'!$Z$1:$AC$500,MATCH("HOME",'FPL FIX2'!$Z$1:$AC$1,0),0),"")&amp;IFERROR(VLOOKUP(U$1&amp;"-2"&amp;$C10,'FPL FIX2'!$AA$1:$AB$500,MATCH("AWAY",'FPL FIX2'!$AA$1:$AB$1,0),0),"")</f>
        <v>SOU</v>
      </c>
      <c r="V10" s="26" t="str">
        <f>IFERROR(VLOOKUP(V$1&amp;"-1"&amp;$C10,'FPL FIX2'!$Z$1:$AC$500,MATCH("HOME",'FPL FIX2'!$Z$1:$AC$1,0),0),"")&amp;IFERROR(VLOOKUP(V$1&amp;"-1"&amp;$C10,'FPL FIX2'!$AA$1:$AB$500,MATCH("AWAY",'FPL FIX2'!$AA$1:$AB$1,0),0),"")&amp;IFERROR(VLOOKUP(V$1&amp;"-2"&amp;$C10,'FPL FIX2'!$Z$1:$AC$500,MATCH("HOME",'FPL FIX2'!$Z$1:$AC$1,0),0),"")&amp;IFERROR(VLOOKUP(V$1&amp;"-2"&amp;$C10,'FPL FIX2'!$AA$1:$AB$500,MATCH("AWAY",'FPL FIX2'!$AA$1:$AB$1,0),0),"")</f>
        <v>leiCHE</v>
      </c>
      <c r="W10" s="26" t="str">
        <f>IFERROR(VLOOKUP(W$1&amp;"-1"&amp;$C10,'FPL FIX2'!$Z$1:$AC$500,MATCH("HOME",'FPL FIX2'!$Z$1:$AC$1,0),0),"")&amp;IFERROR(VLOOKUP(W$1&amp;"-1"&amp;$C10,'FPL FIX2'!$AA$1:$AB$500,MATCH("AWAY",'FPL FIX2'!$AA$1:$AB$1,0),0),"")&amp;IFERROR(VLOOKUP(W$1&amp;"-2"&amp;$C10,'FPL FIX2'!$Z$1:$AC$500,MATCH("HOME",'FPL FIX2'!$Z$1:$AC$1,0),0),"")&amp;IFERROR(VLOOKUP(W$1&amp;"-2"&amp;$C10,'FPL FIX2'!$AA$1:$AB$500,MATCH("AWAY",'FPL FIX2'!$AA$1:$AB$1,0),0),"")</f>
        <v>new</v>
      </c>
      <c r="X10" s="26" t="str">
        <f>IFERROR(VLOOKUP(X$1&amp;"-1"&amp;$C10,'FPL FIX2'!$Z$1:$AC$500,MATCH("HOME",'FPL FIX2'!$Z$1:$AC$1,0),0),"")&amp;IFERROR(VLOOKUP(X$1&amp;"-1"&amp;$C10,'FPL FIX2'!$AA$1:$AB$500,MATCH("AWAY",'FPL FIX2'!$AA$1:$AB$1,0),0),"")&amp;IFERROR(VLOOKUP(X$1&amp;"-2"&amp;$C10,'FPL FIX2'!$Z$1:$AC$500,MATCH("HOME",'FPL FIX2'!$Z$1:$AC$1,0),0),"")&amp;IFERROR(VLOOKUP(X$1&amp;"-2"&amp;$C10,'FPL FIX2'!$AA$1:$AB$500,MATCH("AWAY",'FPL FIX2'!$AA$1:$AB$1,0),0),"")</f>
        <v>TOT</v>
      </c>
      <c r="Y10" s="26" t="str">
        <f>IFERROR(VLOOKUP(Y$1&amp;"-1"&amp;$C10,'FPL FIX2'!$Z$1:$AC$500,MATCH("HOME",'FPL FIX2'!$Z$1:$AC$1,0),0),"")&amp;IFERROR(VLOOKUP(Y$1&amp;"-1"&amp;$C10,'FPL FIX2'!$AA$1:$AB$500,MATCH("AWAY",'FPL FIX2'!$AA$1:$AB$1,0),0),"")&amp;IFERROR(VLOOKUP(Y$1&amp;"-2"&amp;$C10,'FPL FIX2'!$Z$1:$AC$500,MATCH("HOME",'FPL FIX2'!$Z$1:$AC$1,0),0),"")&amp;IFERROR(VLOOKUP(Y$1&amp;"-2"&amp;$C10,'FPL FIX2'!$AA$1:$AB$500,MATCH("AWAY",'FPL FIX2'!$AA$1:$AB$1,0),0),"")</f>
        <v>che</v>
      </c>
      <c r="Z10" s="26" t="str">
        <f>IFERROR(VLOOKUP(Z$1&amp;"-1"&amp;$C10,'FPL FIX2'!$Z$1:$AC$500,MATCH("HOME",'FPL FIX2'!$Z$1:$AC$1,0),0),"")&amp;IFERROR(VLOOKUP(Z$1&amp;"-1"&amp;$C10,'FPL FIX2'!$AA$1:$AB$500,MATCH("AWAY",'FPL FIX2'!$AA$1:$AB$1,0),0),"")&amp;IFERROR(VLOOKUP(Z$1&amp;"-2"&amp;$C10,'FPL FIX2'!$Z$1:$AC$500,MATCH("HOME",'FPL FIX2'!$Z$1:$AC$1,0),0),"")&amp;IFERROR(VLOOKUP(Z$1&amp;"-2"&amp;$C10,'FPL FIX2'!$AA$1:$AB$500,MATCH("AWAY",'FPL FIX2'!$AA$1:$AB$1,0),0),"")</f>
        <v>NFO</v>
      </c>
      <c r="AA10" s="26" t="str">
        <f>IFERROR(VLOOKUP(AA$1&amp;"-1"&amp;$C10,'FPL FIX2'!$Z$1:$AC$500,MATCH("HOME",'FPL FIX2'!$Z$1:$AC$1,0),0),"")&amp;IFERROR(VLOOKUP(AA$1&amp;"-1"&amp;$C10,'FPL FIX2'!$AA$1:$AB$500,MATCH("AWAY",'FPL FIX2'!$AA$1:$AB$1,0),0),"")&amp;IFERROR(VLOOKUP(AA$1&amp;"-2"&amp;$C10,'FPL FIX2'!$Z$1:$AC$500,MATCH("HOME",'FPL FIX2'!$Z$1:$AC$1,0),0),"")&amp;IFERROR(VLOOKUP(AA$1&amp;"-2"&amp;$C10,'FPL FIX2'!$AA$1:$AB$500,MATCH("AWAY",'FPL FIX2'!$AA$1:$AB$1,0),0),"")</f>
        <v>bha</v>
      </c>
      <c r="AB10" s="26" t="str">
        <f>IFERROR(VLOOKUP(AB$1&amp;"-1"&amp;$C10,'FPL FIX2'!$Z$1:$AC$500,MATCH("HOME",'FPL FIX2'!$Z$1:$AC$1,0),0),"")&amp;IFERROR(VLOOKUP(AB$1&amp;"-1"&amp;$C10,'FPL FIX2'!$AA$1:$AB$500,MATCH("AWAY",'FPL FIX2'!$AA$1:$AB$1,0),0),"")&amp;IFERROR(VLOOKUP(AB$1&amp;"-2"&amp;$C10,'FPL FIX2'!$Z$1:$AC$500,MATCH("HOME",'FPL FIX2'!$Z$1:$AC$1,0),0),"")&amp;IFERROR(VLOOKUP(AB$1&amp;"-2"&amp;$C10,'FPL FIX2'!$AA$1:$AB$500,MATCH("AWAY",'FPL FIX2'!$AA$1:$AB$1,0),0),"")</f>
        <v>WOL</v>
      </c>
      <c r="AC10" s="26" t="str">
        <f>IFERROR(VLOOKUP(AC$1&amp;"-1"&amp;$C10,'FPL FIX2'!$Z$1:$AC$500,MATCH("HOME",'FPL FIX2'!$Z$1:$AC$1,0),0),"")&amp;IFERROR(VLOOKUP(AC$1&amp;"-1"&amp;$C10,'FPL FIX2'!$AA$1:$AB$500,MATCH("AWAY",'FPL FIX2'!$AA$1:$AB$1,0),0),"")&amp;IFERROR(VLOOKUP(AC$1&amp;"-2"&amp;$C10,'FPL FIX2'!$Z$1:$AC$500,MATCH("HOME",'FPL FIX2'!$Z$1:$AC$1,0),0),"")&amp;IFERROR(VLOOKUP(AC$1&amp;"-2"&amp;$C10,'FPL FIX2'!$AA$1:$AB$500,MATCH("AWAY",'FPL FIX2'!$AA$1:$AB$1,0),0),"")</f>
        <v>bre</v>
      </c>
      <c r="AD10" s="26" t="str">
        <f>IFERROR(VLOOKUP(AD$1&amp;"-1"&amp;$C10,'FPL FIX2'!$Z$1:$AC$500,MATCH("HOME",'FPL FIX2'!$Z$1:$AC$1,0),0),"")&amp;IFERROR(VLOOKUP(AD$1&amp;"-1"&amp;$C10,'FPL FIX2'!$AA$1:$AB$500,MATCH("AWAY",'FPL FIX2'!$AA$1:$AB$1,0),0),"")&amp;IFERROR(VLOOKUP(AD$1&amp;"-2"&amp;$C10,'FPL FIX2'!$Z$1:$AC$500,MATCH("HOME",'FPL FIX2'!$Z$1:$AC$1,0),0),"")&amp;IFERROR(VLOOKUP(AD$1&amp;"-2"&amp;$C10,'FPL FIX2'!$AA$1:$AB$500,MATCH("AWAY",'FPL FIX2'!$AA$1:$AB$1,0),0),"")</f>
        <v>ARS</v>
      </c>
      <c r="AE10" s="26" t="str">
        <f>IFERROR(VLOOKUP(AE$1&amp;"-1"&amp;$C10,'FPL FIX2'!$Z$1:$AC$500,MATCH("HOME",'FPL FIX2'!$Z$1:$AC$1,0),0),"")&amp;IFERROR(VLOOKUP(AE$1&amp;"-1"&amp;$C10,'FPL FIX2'!$AA$1:$AB$500,MATCH("AWAY",'FPL FIX2'!$AA$1:$AB$1,0),0),"")&amp;IFERROR(VLOOKUP(AE$1&amp;"-2"&amp;$C10,'FPL FIX2'!$Z$1:$AC$500,MATCH("HOME",'FPL FIX2'!$Z$1:$AC$1,0),0),"")&amp;IFERROR(VLOOKUP(AE$1&amp;"-2"&amp;$C10,'FPL FIX2'!$AA$1:$AB$500,MATCH("AWAY",'FPL FIX2'!$AA$1:$AB$1,0),0),"")</f>
        <v/>
      </c>
      <c r="AF10" s="26" t="str">
        <f>IFERROR(VLOOKUP(AF$1&amp;"-1"&amp;$C10,'FPL FIX2'!$Z$1:$AC$500,MATCH("HOME",'FPL FIX2'!$Z$1:$AC$1,0),0),"")&amp;IFERROR(VLOOKUP(AF$1&amp;"-1"&amp;$C10,'FPL FIX2'!$AA$1:$AB$500,MATCH("AWAY",'FPL FIX2'!$AA$1:$AB$1,0),0),"")&amp;IFERROR(VLOOKUP(AF$1&amp;"-2"&amp;$C10,'FPL FIX2'!$Z$1:$AC$500,MATCH("HOME",'FPL FIX2'!$Z$1:$AC$1,0),0),"")&amp;IFERROR(VLOOKUP(AF$1&amp;"-2"&amp;$C10,'FPL FIX2'!$AA$1:$AB$500,MATCH("AWAY",'FPL FIX2'!$AA$1:$AB$1,0),0),"")</f>
        <v>bou</v>
      </c>
      <c r="AG10" s="26" t="str">
        <f>IFERROR(VLOOKUP(AG$1&amp;"-1"&amp;$C10,'FPL FIX2'!$Z$1:$AC$500,MATCH("HOME",'FPL FIX2'!$Z$1:$AC$1,0),0),"")&amp;IFERROR(VLOOKUP(AG$1&amp;"-1"&amp;$C10,'FPL FIX2'!$AA$1:$AB$500,MATCH("AWAY",'FPL FIX2'!$AA$1:$AB$1,0),0),"")&amp;IFERROR(VLOOKUP(AG$1&amp;"-2"&amp;$C10,'FPL FIX2'!$Z$1:$AC$500,MATCH("HOME",'FPL FIX2'!$Z$1:$AC$1,0),0),"")&amp;IFERROR(VLOOKUP(AG$1&amp;"-2"&amp;$C10,'FPL FIX2'!$AA$1:$AB$500,MATCH("AWAY",'FPL FIX2'!$AA$1:$AB$1,0),0),"")</f>
        <v>WHU</v>
      </c>
      <c r="AH10" s="26" t="str">
        <f>IFERROR(VLOOKUP(AH$1&amp;"-1"&amp;$C10,'FPL FIX2'!$Z$1:$AC$500,MATCH("HOME",'FPL FIX2'!$Z$1:$AC$1,0),0),"")&amp;IFERROR(VLOOKUP(AH$1&amp;"-1"&amp;$C10,'FPL FIX2'!$AA$1:$AB$500,MATCH("AWAY",'FPL FIX2'!$AA$1:$AB$1,0),0),"")&amp;IFERROR(VLOOKUP(AH$1&amp;"-2"&amp;$C10,'FPL FIX2'!$Z$1:$AC$500,MATCH("HOME",'FPL FIX2'!$Z$1:$AC$1,0),0),"")&amp;IFERROR(VLOOKUP(AH$1&amp;"-2"&amp;$C10,'FPL FIX2'!$AA$1:$AB$500,MATCH("AWAY",'FPL FIX2'!$AA$1:$AB$1,0),0),"")</f>
        <v>eve</v>
      </c>
      <c r="AI10" s="26" t="str">
        <f>IFERROR(VLOOKUP(AI$1&amp;"-1"&amp;$C10,'FPL FIX2'!$Z$1:$AC$500,MATCH("HOME",'FPL FIX2'!$Z$1:$AC$1,0),0),"")&amp;IFERROR(VLOOKUP(AI$1&amp;"-1"&amp;$C10,'FPL FIX2'!$AA$1:$AB$500,MATCH("AWAY",'FPL FIX2'!$AA$1:$AB$1,0),0),"")&amp;IFERROR(VLOOKUP(AI$1&amp;"-2"&amp;$C10,'FPL FIX2'!$Z$1:$AC$500,MATCH("HOME",'FPL FIX2'!$Z$1:$AC$1,0),0),"")&amp;IFERROR(VLOOKUP(AI$1&amp;"-2"&amp;$C10,'FPL FIX2'!$AA$1:$AB$500,MATCH("AWAY",'FPL FIX2'!$AA$1:$AB$1,0),0),"")</f>
        <v>LEE</v>
      </c>
      <c r="AJ10" s="26" t="str">
        <f>IFERROR(VLOOKUP(AJ$1&amp;"-1"&amp;$C10,'FPL FIX2'!$Z$1:$AC$500,MATCH("HOME",'FPL FIX2'!$Z$1:$AC$1,0),0),"")&amp;IFERROR(VLOOKUP(AJ$1&amp;"-1"&amp;$C10,'FPL FIX2'!$AA$1:$AB$500,MATCH("AWAY",'FPL FIX2'!$AA$1:$AB$1,0),0),"")&amp;IFERROR(VLOOKUP(AJ$1&amp;"-2"&amp;$C10,'FPL FIX2'!$Z$1:$AC$500,MATCH("HOME",'FPL FIX2'!$Z$1:$AC$1,0),0),"")&amp;IFERROR(VLOOKUP(AJ$1&amp;"-2"&amp;$C10,'FPL FIX2'!$AA$1:$AB$500,MATCH("AWAY",'FPL FIX2'!$AA$1:$AB$1,0),0),"")</f>
        <v>avl</v>
      </c>
      <c r="AK10" s="26" t="str">
        <f>IFERROR(VLOOKUP(AK$1&amp;"-1"&amp;$C10,'FPL FIX2'!$Z$1:$AC$500,MATCH("HOME",'FPL FIX2'!$Z$1:$AC$1,0),0),"")&amp;IFERROR(VLOOKUP(AK$1&amp;"-1"&amp;$C10,'FPL FIX2'!$AA$1:$AB$500,MATCH("AWAY",'FPL FIX2'!$AA$1:$AB$1,0),0),"")&amp;IFERROR(VLOOKUP(AK$1&amp;"-2"&amp;$C10,'FPL FIX2'!$Z$1:$AC$500,MATCH("HOME",'FPL FIX2'!$Z$1:$AC$1,0),0),"")&amp;IFERROR(VLOOKUP(AK$1&amp;"-2"&amp;$C10,'FPL FIX2'!$AA$1:$AB$500,MATCH("AWAY",'FPL FIX2'!$AA$1:$AB$1,0),0),"")</f>
        <v>MCIliv</v>
      </c>
      <c r="AL10" s="26" t="str">
        <f>IFERROR(VLOOKUP(AL$1&amp;"-1"&amp;$C10,'FPL FIX2'!$Z$1:$AC$500,MATCH("HOME",'FPL FIX2'!$Z$1:$AC$1,0),0),"")&amp;IFERROR(VLOOKUP(AL$1&amp;"-1"&amp;$C10,'FPL FIX2'!$AA$1:$AB$500,MATCH("AWAY",'FPL FIX2'!$AA$1:$AB$1,0),0),"")&amp;IFERROR(VLOOKUP(AL$1&amp;"-2"&amp;$C10,'FPL FIX2'!$Z$1:$AC$500,MATCH("HOME",'FPL FIX2'!$Z$1:$AC$1,0),0),"")&amp;IFERROR(VLOOKUP(AL$1&amp;"-2"&amp;$C10,'FPL FIX2'!$AA$1:$AB$500,MATCH("AWAY",'FPL FIX2'!$AA$1:$AB$1,0),0),"")</f>
        <v>LEI</v>
      </c>
      <c r="AM10" s="26" t="str">
        <f>IFERROR(VLOOKUP(AM$1&amp;"-1"&amp;$C10,'FPL FIX2'!$Z$1:$AC$500,MATCH("HOME",'FPL FIX2'!$Z$1:$AC$1,0),0),"")&amp;IFERROR(VLOOKUP(AM$1&amp;"-1"&amp;$C10,'FPL FIX2'!$AA$1:$AB$500,MATCH("AWAY",'FPL FIX2'!$AA$1:$AB$1,0),0),"")&amp;IFERROR(VLOOKUP(AM$1&amp;"-2"&amp;$C10,'FPL FIX2'!$Z$1:$AC$500,MATCH("HOME",'FPL FIX2'!$Z$1:$AC$1,0),0),"")&amp;IFERROR(VLOOKUP(AM$1&amp;"-2"&amp;$C10,'FPL FIX2'!$AA$1:$AB$500,MATCH("AWAY",'FPL FIX2'!$AA$1:$AB$1,0),0),"")</f>
        <v>sou</v>
      </c>
      <c r="AN10" s="26" t="str">
        <f>IFERROR(VLOOKUP(AN$1&amp;"-1"&amp;$C10,'FPL FIX2'!$Z$1:$AC$500,MATCH("HOME",'FPL FIX2'!$Z$1:$AC$1,0),0),"")&amp;IFERROR(VLOOKUP(AN$1&amp;"-1"&amp;$C10,'FPL FIX2'!$AA$1:$AB$500,MATCH("AWAY",'FPL FIX2'!$AA$1:$AB$1,0),0),"")&amp;IFERROR(VLOOKUP(AN$1&amp;"-2"&amp;$C10,'FPL FIX2'!$Z$1:$AC$500,MATCH("HOME",'FPL FIX2'!$Z$1:$AC$1,0),0),"")&amp;IFERROR(VLOOKUP(AN$1&amp;"-2"&amp;$C10,'FPL FIX2'!$AA$1:$AB$500,MATCH("AWAY",'FPL FIX2'!$AA$1:$AB$1,0),0),"")</f>
        <v>CRY</v>
      </c>
      <c r="AO10" s="26" t="str">
        <f>IFERROR(VLOOKUP(AO$1&amp;"-1"&amp;$C10,'FPL FIX2'!$Z$1:$AC$500,MATCH("HOME",'FPL FIX2'!$Z$1:$AC$1,0),0),"")&amp;IFERROR(VLOOKUP(AO$1&amp;"-1"&amp;$C10,'FPL FIX2'!$AA$1:$AB$500,MATCH("AWAY",'FPL FIX2'!$AA$1:$AB$1,0),0),"")&amp;IFERROR(VLOOKUP(AO$1&amp;"-2"&amp;$C10,'FPL FIX2'!$Z$1:$AC$500,MATCH("HOME",'FPL FIX2'!$Z$1:$AC$1,0),0),"")&amp;IFERROR(VLOOKUP(AO$1&amp;"-2"&amp;$C10,'FPL FIX2'!$AA$1:$AB$500,MATCH("AWAY",'FPL FIX2'!$AA$1:$AB$1,0),0),"")</f>
        <v>mun</v>
      </c>
    </row>
    <row r="11" spans="1:41" x14ac:dyDescent="0.25">
      <c r="A11" s="26">
        <f t="shared" si="2"/>
        <v>11</v>
      </c>
      <c r="B11" s="23" t="s">
        <v>55</v>
      </c>
      <c r="C11" s="26" t="str">
        <f t="shared" si="1"/>
        <v>LEE</v>
      </c>
      <c r="D11" s="26" t="str">
        <f>IFERROR(VLOOKUP(D$1&amp;"-1"&amp;$C11,'FPL FIX2'!$Z$1:$AC$500,MATCH("HOME",'FPL FIX2'!$Z$1:$AC$1,0),0),"")&amp;IFERROR(VLOOKUP(D$1&amp;"-1"&amp;$C11,'FPL FIX2'!$AA$1:$AB$500,MATCH("AWAY",'FPL FIX2'!$AA$1:$AB$1,0),0),"")&amp;IFERROR(VLOOKUP(D$1&amp;"-2"&amp;$C11,'FPL FIX2'!$Z$1:$AC$500,MATCH("HOME",'FPL FIX2'!$Z$1:$AC$1,0),0),"")&amp;IFERROR(VLOOKUP(D$1&amp;"-2"&amp;$C11,'FPL FIX2'!$AA$1:$AB$500,MATCH("AWAY",'FPL FIX2'!$AA$1:$AB$1,0),0),"")</f>
        <v>WOL</v>
      </c>
      <c r="E11" s="26" t="str">
        <f>IFERROR(VLOOKUP(E$1&amp;"-1"&amp;$C11,'FPL FIX2'!$Z$1:$AC$500,MATCH("HOME",'FPL FIX2'!$Z$1:$AC$1,0),0),"")&amp;IFERROR(VLOOKUP(E$1&amp;"-1"&amp;$C11,'FPL FIX2'!$AA$1:$AB$500,MATCH("AWAY",'FPL FIX2'!$AA$1:$AB$1,0),0),"")&amp;IFERROR(VLOOKUP(E$1&amp;"-2"&amp;$C11,'FPL FIX2'!$Z$1:$AC$500,MATCH("HOME",'FPL FIX2'!$Z$1:$AC$1,0),0),"")&amp;IFERROR(VLOOKUP(E$1&amp;"-2"&amp;$C11,'FPL FIX2'!$AA$1:$AB$500,MATCH("AWAY",'FPL FIX2'!$AA$1:$AB$1,0),0),"")</f>
        <v>sou</v>
      </c>
      <c r="F11" s="26" t="str">
        <f>IFERROR(VLOOKUP(F$1&amp;"-1"&amp;$C11,'FPL FIX2'!$Z$1:$AC$500,MATCH("HOME",'FPL FIX2'!$Z$1:$AC$1,0),0),"")&amp;IFERROR(VLOOKUP(F$1&amp;"-1"&amp;$C11,'FPL FIX2'!$AA$1:$AB$500,MATCH("AWAY",'FPL FIX2'!$AA$1:$AB$1,0),0),"")&amp;IFERROR(VLOOKUP(F$1&amp;"-2"&amp;$C11,'FPL FIX2'!$Z$1:$AC$500,MATCH("HOME",'FPL FIX2'!$Z$1:$AC$1,0),0),"")&amp;IFERROR(VLOOKUP(F$1&amp;"-2"&amp;$C11,'FPL FIX2'!$AA$1:$AB$500,MATCH("AWAY",'FPL FIX2'!$AA$1:$AB$1,0),0),"")</f>
        <v>CHE</v>
      </c>
      <c r="G11" s="26" t="str">
        <f>IFERROR(VLOOKUP(G$1&amp;"-1"&amp;$C11,'FPL FIX2'!$Z$1:$AC$500,MATCH("HOME",'FPL FIX2'!$Z$1:$AC$1,0),0),"")&amp;IFERROR(VLOOKUP(G$1&amp;"-1"&amp;$C11,'FPL FIX2'!$AA$1:$AB$500,MATCH("AWAY",'FPL FIX2'!$AA$1:$AB$1,0),0),"")&amp;IFERROR(VLOOKUP(G$1&amp;"-2"&amp;$C11,'FPL FIX2'!$Z$1:$AC$500,MATCH("HOME",'FPL FIX2'!$Z$1:$AC$1,0),0),"")&amp;IFERROR(VLOOKUP(G$1&amp;"-2"&amp;$C11,'FPL FIX2'!$AA$1:$AB$500,MATCH("AWAY",'FPL FIX2'!$AA$1:$AB$1,0),0),"")</f>
        <v>bha</v>
      </c>
      <c r="H11" s="26" t="str">
        <f>IFERROR(VLOOKUP(H$1&amp;"-1"&amp;$C11,'FPL FIX2'!$Z$1:$AC$500,MATCH("HOME",'FPL FIX2'!$Z$1:$AC$1,0),0),"")&amp;IFERROR(VLOOKUP(H$1&amp;"-1"&amp;$C11,'FPL FIX2'!$AA$1:$AB$500,MATCH("AWAY",'FPL FIX2'!$AA$1:$AB$1,0),0),"")&amp;IFERROR(VLOOKUP(H$1&amp;"-2"&amp;$C11,'FPL FIX2'!$Z$1:$AC$500,MATCH("HOME",'FPL FIX2'!$Z$1:$AC$1,0),0),"")&amp;IFERROR(VLOOKUP(H$1&amp;"-2"&amp;$C11,'FPL FIX2'!$AA$1:$AB$500,MATCH("AWAY",'FPL FIX2'!$AA$1:$AB$1,0),0),"")</f>
        <v>EVE</v>
      </c>
      <c r="I11" s="26" t="str">
        <f>IFERROR(VLOOKUP(I$1&amp;"-1"&amp;$C11,'FPL FIX2'!$Z$1:$AC$500,MATCH("HOME",'FPL FIX2'!$Z$1:$AC$1,0),0),"")&amp;IFERROR(VLOOKUP(I$1&amp;"-1"&amp;$C11,'FPL FIX2'!$AA$1:$AB$500,MATCH("AWAY",'FPL FIX2'!$AA$1:$AB$1,0),0),"")&amp;IFERROR(VLOOKUP(I$1&amp;"-2"&amp;$C11,'FPL FIX2'!$Z$1:$AC$500,MATCH("HOME",'FPL FIX2'!$Z$1:$AC$1,0),0),"")&amp;IFERROR(VLOOKUP(I$1&amp;"-2"&amp;$C11,'FPL FIX2'!$AA$1:$AB$500,MATCH("AWAY",'FPL FIX2'!$AA$1:$AB$1,0),0),"")</f>
        <v>bre</v>
      </c>
      <c r="J11" s="26" t="str">
        <f>IFERROR(VLOOKUP(J$1&amp;"-1"&amp;$C11,'FPL FIX2'!$Z$1:$AC$500,MATCH("HOME",'FPL FIX2'!$Z$1:$AC$1,0),0),"")&amp;IFERROR(VLOOKUP(J$1&amp;"-1"&amp;$C11,'FPL FIX2'!$AA$1:$AB$500,MATCH("AWAY",'FPL FIX2'!$AA$1:$AB$1,0),0),"")&amp;IFERROR(VLOOKUP(J$1&amp;"-2"&amp;$C11,'FPL FIX2'!$Z$1:$AC$500,MATCH("HOME",'FPL FIX2'!$Z$1:$AC$1,0),0),"")&amp;IFERROR(VLOOKUP(J$1&amp;"-2"&amp;$C11,'FPL FIX2'!$AA$1:$AB$500,MATCH("AWAY",'FPL FIX2'!$AA$1:$AB$1,0),0),"")</f>
        <v/>
      </c>
      <c r="K11" s="26" t="str">
        <f>IFERROR(VLOOKUP(K$1&amp;"-1"&amp;$C11,'FPL FIX2'!$Z$1:$AC$500,MATCH("HOME",'FPL FIX2'!$Z$1:$AC$1,0),0),"")&amp;IFERROR(VLOOKUP(K$1&amp;"-1"&amp;$C11,'FPL FIX2'!$AA$1:$AB$500,MATCH("AWAY",'FPL FIX2'!$AA$1:$AB$1,0),0),"")&amp;IFERROR(VLOOKUP(K$1&amp;"-2"&amp;$C11,'FPL FIX2'!$Z$1:$AC$500,MATCH("HOME",'FPL FIX2'!$Z$1:$AC$1,0),0),"")&amp;IFERROR(VLOOKUP(K$1&amp;"-2"&amp;$C11,'FPL FIX2'!$AA$1:$AB$500,MATCH("AWAY",'FPL FIX2'!$AA$1:$AB$1,0),0),"")</f>
        <v/>
      </c>
      <c r="L11" s="26" t="str">
        <f>IFERROR(VLOOKUP(L$1&amp;"-1"&amp;$C11,'FPL FIX2'!$Z$1:$AC$500,MATCH("HOME",'FPL FIX2'!$Z$1:$AC$1,0),0),"")&amp;IFERROR(VLOOKUP(L$1&amp;"-1"&amp;$C11,'FPL FIX2'!$AA$1:$AB$500,MATCH("AWAY",'FPL FIX2'!$AA$1:$AB$1,0),0),"")&amp;IFERROR(VLOOKUP(L$1&amp;"-2"&amp;$C11,'FPL FIX2'!$Z$1:$AC$500,MATCH("HOME",'FPL FIX2'!$Z$1:$AC$1,0),0),"")&amp;IFERROR(VLOOKUP(L$1&amp;"-2"&amp;$C11,'FPL FIX2'!$AA$1:$AB$500,MATCH("AWAY",'FPL FIX2'!$AA$1:$AB$1,0),0),"")</f>
        <v>AVL</v>
      </c>
      <c r="M11" s="26" t="str">
        <f>IFERROR(VLOOKUP(M$1&amp;"-1"&amp;$C11,'FPL FIX2'!$Z$1:$AC$500,MATCH("HOME",'FPL FIX2'!$Z$1:$AC$1,0),0),"")&amp;IFERROR(VLOOKUP(M$1&amp;"-1"&amp;$C11,'FPL FIX2'!$AA$1:$AB$500,MATCH("AWAY",'FPL FIX2'!$AA$1:$AB$1,0),0),"")&amp;IFERROR(VLOOKUP(M$1&amp;"-2"&amp;$C11,'FPL FIX2'!$Z$1:$AC$500,MATCH("HOME",'FPL FIX2'!$Z$1:$AC$1,0),0),"")&amp;IFERROR(VLOOKUP(M$1&amp;"-2"&amp;$C11,'FPL FIX2'!$AA$1:$AB$500,MATCH("AWAY",'FPL FIX2'!$AA$1:$AB$1,0),0),"")</f>
        <v>cry</v>
      </c>
      <c r="N11" s="26" t="str">
        <f>IFERROR(VLOOKUP(N$1&amp;"-1"&amp;$C11,'FPL FIX2'!$Z$1:$AC$500,MATCH("HOME",'FPL FIX2'!$Z$1:$AC$1,0),0),"")&amp;IFERROR(VLOOKUP(N$1&amp;"-1"&amp;$C11,'FPL FIX2'!$AA$1:$AB$500,MATCH("AWAY",'FPL FIX2'!$AA$1:$AB$1,0),0),"")&amp;IFERROR(VLOOKUP(N$1&amp;"-2"&amp;$C11,'FPL FIX2'!$Z$1:$AC$500,MATCH("HOME",'FPL FIX2'!$Z$1:$AC$1,0),0),"")&amp;IFERROR(VLOOKUP(N$1&amp;"-2"&amp;$C11,'FPL FIX2'!$AA$1:$AB$500,MATCH("AWAY",'FPL FIX2'!$AA$1:$AB$1,0),0),"")</f>
        <v>ARS</v>
      </c>
      <c r="O11" s="26" t="str">
        <f>IFERROR(VLOOKUP(O$1&amp;"-1"&amp;$C11,'FPL FIX2'!$Z$1:$AC$500,MATCH("HOME",'FPL FIX2'!$Z$1:$AC$1,0),0),"")&amp;IFERROR(VLOOKUP(O$1&amp;"-1"&amp;$C11,'FPL FIX2'!$AA$1:$AB$500,MATCH("AWAY",'FPL FIX2'!$AA$1:$AB$1,0),0),"")&amp;IFERROR(VLOOKUP(O$1&amp;"-2"&amp;$C11,'FPL FIX2'!$Z$1:$AC$500,MATCH("HOME",'FPL FIX2'!$Z$1:$AC$1,0),0),"")&amp;IFERROR(VLOOKUP(O$1&amp;"-2"&amp;$C11,'FPL FIX2'!$AA$1:$AB$500,MATCH("AWAY",'FPL FIX2'!$AA$1:$AB$1,0),0),"")</f>
        <v>lei</v>
      </c>
      <c r="P11" s="26" t="str">
        <f>IFERROR(VLOOKUP(P$1&amp;"-1"&amp;$C11,'FPL FIX2'!$Z$1:$AC$500,MATCH("HOME",'FPL FIX2'!$Z$1:$AC$1,0),0),"")&amp;IFERROR(VLOOKUP(P$1&amp;"-1"&amp;$C11,'FPL FIX2'!$AA$1:$AB$500,MATCH("AWAY",'FPL FIX2'!$AA$1:$AB$1,0),0),"")&amp;IFERROR(VLOOKUP(P$1&amp;"-2"&amp;$C11,'FPL FIX2'!$Z$1:$AC$500,MATCH("HOME",'FPL FIX2'!$Z$1:$AC$1,0),0),"")&amp;IFERROR(VLOOKUP(P$1&amp;"-2"&amp;$C11,'FPL FIX2'!$AA$1:$AB$500,MATCH("AWAY",'FPL FIX2'!$AA$1:$AB$1,0),0),"")</f>
        <v>FUL</v>
      </c>
      <c r="Q11" s="26" t="str">
        <f>IFERROR(VLOOKUP(Q$1&amp;"-1"&amp;$C11,'FPL FIX2'!$Z$1:$AC$500,MATCH("HOME",'FPL FIX2'!$Z$1:$AC$1,0),0),"")&amp;IFERROR(VLOOKUP(Q$1&amp;"-1"&amp;$C11,'FPL FIX2'!$AA$1:$AB$500,MATCH("AWAY",'FPL FIX2'!$AA$1:$AB$1,0),0),"")&amp;IFERROR(VLOOKUP(Q$1&amp;"-2"&amp;$C11,'FPL FIX2'!$Z$1:$AC$500,MATCH("HOME",'FPL FIX2'!$Z$1:$AC$1,0),0),"")&amp;IFERROR(VLOOKUP(Q$1&amp;"-2"&amp;$C11,'FPL FIX2'!$AA$1:$AB$500,MATCH("AWAY",'FPL FIX2'!$AA$1:$AB$1,0),0),"")</f>
        <v>liv</v>
      </c>
      <c r="R11" s="26" t="str">
        <f>IFERROR(VLOOKUP(R$1&amp;"-1"&amp;$C11,'FPL FIX2'!$Z$1:$AC$500,MATCH("HOME",'FPL FIX2'!$Z$1:$AC$1,0),0),"")&amp;IFERROR(VLOOKUP(R$1&amp;"-1"&amp;$C11,'FPL FIX2'!$AA$1:$AB$500,MATCH("AWAY",'FPL FIX2'!$AA$1:$AB$1,0),0),"")&amp;IFERROR(VLOOKUP(R$1&amp;"-2"&amp;$C11,'FPL FIX2'!$Z$1:$AC$500,MATCH("HOME",'FPL FIX2'!$Z$1:$AC$1,0),0),"")&amp;IFERROR(VLOOKUP(R$1&amp;"-2"&amp;$C11,'FPL FIX2'!$AA$1:$AB$500,MATCH("AWAY",'FPL FIX2'!$AA$1:$AB$1,0),0),"")</f>
        <v>BOU</v>
      </c>
      <c r="S11" s="26" t="str">
        <f>IFERROR(VLOOKUP(S$1&amp;"-1"&amp;$C11,'FPL FIX2'!$Z$1:$AC$500,MATCH("HOME",'FPL FIX2'!$Z$1:$AC$1,0),0),"")&amp;IFERROR(VLOOKUP(S$1&amp;"-1"&amp;$C11,'FPL FIX2'!$AA$1:$AB$500,MATCH("AWAY",'FPL FIX2'!$AA$1:$AB$1,0),0),"")&amp;IFERROR(VLOOKUP(S$1&amp;"-2"&amp;$C11,'FPL FIX2'!$Z$1:$AC$500,MATCH("HOME",'FPL FIX2'!$Z$1:$AC$1,0),0),"")&amp;IFERROR(VLOOKUP(S$1&amp;"-2"&amp;$C11,'FPL FIX2'!$AA$1:$AB$500,MATCH("AWAY",'FPL FIX2'!$AA$1:$AB$1,0),0),"")</f>
        <v>tot</v>
      </c>
      <c r="T11" s="26" t="str">
        <f>IFERROR(VLOOKUP(T$1&amp;"-1"&amp;$C11,'FPL FIX2'!$Z$1:$AC$500,MATCH("HOME",'FPL FIX2'!$Z$1:$AC$1,0),0),"")&amp;IFERROR(VLOOKUP(T$1&amp;"-1"&amp;$C11,'FPL FIX2'!$AA$1:$AB$500,MATCH("AWAY",'FPL FIX2'!$AA$1:$AB$1,0),0),"")&amp;IFERROR(VLOOKUP(T$1&amp;"-2"&amp;$C11,'FPL FIX2'!$Z$1:$AC$500,MATCH("HOME",'FPL FIX2'!$Z$1:$AC$1,0),0),"")&amp;IFERROR(VLOOKUP(T$1&amp;"-2"&amp;$C11,'FPL FIX2'!$AA$1:$AB$500,MATCH("AWAY",'FPL FIX2'!$AA$1:$AB$1,0),0),"")</f>
        <v>MCI</v>
      </c>
      <c r="U11" s="26" t="str">
        <f>IFERROR(VLOOKUP(U$1&amp;"-1"&amp;$C11,'FPL FIX2'!$Z$1:$AC$500,MATCH("HOME",'FPL FIX2'!$Z$1:$AC$1,0),0),"")&amp;IFERROR(VLOOKUP(U$1&amp;"-1"&amp;$C11,'FPL FIX2'!$AA$1:$AB$500,MATCH("AWAY",'FPL FIX2'!$AA$1:$AB$1,0),0),"")&amp;IFERROR(VLOOKUP(U$1&amp;"-2"&amp;$C11,'FPL FIX2'!$Z$1:$AC$500,MATCH("HOME",'FPL FIX2'!$Z$1:$AC$1,0),0),"")&amp;IFERROR(VLOOKUP(U$1&amp;"-2"&amp;$C11,'FPL FIX2'!$AA$1:$AB$500,MATCH("AWAY",'FPL FIX2'!$AA$1:$AB$1,0),0),"")</f>
        <v>new</v>
      </c>
      <c r="V11" s="26" t="str">
        <f>IFERROR(VLOOKUP(V$1&amp;"-1"&amp;$C11,'FPL FIX2'!$Z$1:$AC$500,MATCH("HOME",'FPL FIX2'!$Z$1:$AC$1,0),0),"")&amp;IFERROR(VLOOKUP(V$1&amp;"-1"&amp;$C11,'FPL FIX2'!$AA$1:$AB$500,MATCH("AWAY",'FPL FIX2'!$AA$1:$AB$1,0),0),"")&amp;IFERROR(VLOOKUP(V$1&amp;"-2"&amp;$C11,'FPL FIX2'!$Z$1:$AC$500,MATCH("HOME",'FPL FIX2'!$Z$1:$AC$1,0),0),"")&amp;IFERROR(VLOOKUP(V$1&amp;"-2"&amp;$C11,'FPL FIX2'!$AA$1:$AB$500,MATCH("AWAY",'FPL FIX2'!$AA$1:$AB$1,0),0),"")</f>
        <v>WHU</v>
      </c>
      <c r="W11" s="26" t="str">
        <f>IFERROR(VLOOKUP(W$1&amp;"-1"&amp;$C11,'FPL FIX2'!$Z$1:$AC$500,MATCH("HOME",'FPL FIX2'!$Z$1:$AC$1,0),0),"")&amp;IFERROR(VLOOKUP(W$1&amp;"-1"&amp;$C11,'FPL FIX2'!$AA$1:$AB$500,MATCH("AWAY",'FPL FIX2'!$AA$1:$AB$1,0),0),"")&amp;IFERROR(VLOOKUP(W$1&amp;"-2"&amp;$C11,'FPL FIX2'!$Z$1:$AC$500,MATCH("HOME",'FPL FIX2'!$Z$1:$AC$1,0),0),"")&amp;IFERROR(VLOOKUP(W$1&amp;"-2"&amp;$C11,'FPL FIX2'!$AA$1:$AB$500,MATCH("AWAY",'FPL FIX2'!$AA$1:$AB$1,0),0),"")</f>
        <v>avl</v>
      </c>
      <c r="X11" s="26" t="str">
        <f>IFERROR(VLOOKUP(X$1&amp;"-1"&amp;$C11,'FPL FIX2'!$Z$1:$AC$500,MATCH("HOME",'FPL FIX2'!$Z$1:$AC$1,0),0),"")&amp;IFERROR(VLOOKUP(X$1&amp;"-1"&amp;$C11,'FPL FIX2'!$AA$1:$AB$500,MATCH("AWAY",'FPL FIX2'!$AA$1:$AB$1,0),0),"")&amp;IFERROR(VLOOKUP(X$1&amp;"-2"&amp;$C11,'FPL FIX2'!$Z$1:$AC$500,MATCH("HOME",'FPL FIX2'!$Z$1:$AC$1,0),0),"")&amp;IFERROR(VLOOKUP(X$1&amp;"-2"&amp;$C11,'FPL FIX2'!$AA$1:$AB$500,MATCH("AWAY",'FPL FIX2'!$AA$1:$AB$1,0),0),"")</f>
        <v>BRE</v>
      </c>
      <c r="Y11" s="26" t="str">
        <f>IFERROR(VLOOKUP(Y$1&amp;"-1"&amp;$C11,'FPL FIX2'!$Z$1:$AC$500,MATCH("HOME",'FPL FIX2'!$Z$1:$AC$1,0),0),"")&amp;IFERROR(VLOOKUP(Y$1&amp;"-1"&amp;$C11,'FPL FIX2'!$AA$1:$AB$500,MATCH("AWAY",'FPL FIX2'!$AA$1:$AB$1,0),0),"")&amp;IFERROR(VLOOKUP(Y$1&amp;"-2"&amp;$C11,'FPL FIX2'!$Z$1:$AC$500,MATCH("HOME",'FPL FIX2'!$Z$1:$AC$1,0),0),"")&amp;IFERROR(VLOOKUP(Y$1&amp;"-2"&amp;$C11,'FPL FIX2'!$AA$1:$AB$500,MATCH("AWAY",'FPL FIX2'!$AA$1:$AB$1,0),0),"")</f>
        <v>nfomun</v>
      </c>
      <c r="Z11" s="26" t="str">
        <f>IFERROR(VLOOKUP(Z$1&amp;"-1"&amp;$C11,'FPL FIX2'!$Z$1:$AC$500,MATCH("HOME",'FPL FIX2'!$Z$1:$AC$1,0),0),"")&amp;IFERROR(VLOOKUP(Z$1&amp;"-1"&amp;$C11,'FPL FIX2'!$AA$1:$AB$500,MATCH("AWAY",'FPL FIX2'!$AA$1:$AB$1,0),0),"")&amp;IFERROR(VLOOKUP(Z$1&amp;"-2"&amp;$C11,'FPL FIX2'!$Z$1:$AC$500,MATCH("HOME",'FPL FIX2'!$Z$1:$AC$1,0),0),"")&amp;IFERROR(VLOOKUP(Z$1&amp;"-2"&amp;$C11,'FPL FIX2'!$AA$1:$AB$500,MATCH("AWAY",'FPL FIX2'!$AA$1:$AB$1,0),0),"")</f>
        <v>MUN</v>
      </c>
      <c r="AA11" s="26" t="str">
        <f>IFERROR(VLOOKUP(AA$1&amp;"-1"&amp;$C11,'FPL FIX2'!$Z$1:$AC$500,MATCH("HOME",'FPL FIX2'!$Z$1:$AC$1,0),0),"")&amp;IFERROR(VLOOKUP(AA$1&amp;"-1"&amp;$C11,'FPL FIX2'!$AA$1:$AB$500,MATCH("AWAY",'FPL FIX2'!$AA$1:$AB$1,0),0),"")&amp;IFERROR(VLOOKUP(AA$1&amp;"-2"&amp;$C11,'FPL FIX2'!$Z$1:$AC$500,MATCH("HOME",'FPL FIX2'!$Z$1:$AC$1,0),0),"")&amp;IFERROR(VLOOKUP(AA$1&amp;"-2"&amp;$C11,'FPL FIX2'!$AA$1:$AB$500,MATCH("AWAY",'FPL FIX2'!$AA$1:$AB$1,0),0),"")</f>
        <v>eve</v>
      </c>
      <c r="AB11" s="26" t="str">
        <f>IFERROR(VLOOKUP(AB$1&amp;"-1"&amp;$C11,'FPL FIX2'!$Z$1:$AC$500,MATCH("HOME",'FPL FIX2'!$Z$1:$AC$1,0),0),"")&amp;IFERROR(VLOOKUP(AB$1&amp;"-1"&amp;$C11,'FPL FIX2'!$AA$1:$AB$500,MATCH("AWAY",'FPL FIX2'!$AA$1:$AB$1,0),0),"")&amp;IFERROR(VLOOKUP(AB$1&amp;"-2"&amp;$C11,'FPL FIX2'!$Z$1:$AC$500,MATCH("HOME",'FPL FIX2'!$Z$1:$AC$1,0),0),"")&amp;IFERROR(VLOOKUP(AB$1&amp;"-2"&amp;$C11,'FPL FIX2'!$AA$1:$AB$500,MATCH("AWAY",'FPL FIX2'!$AA$1:$AB$1,0),0),"")</f>
        <v>SOU</v>
      </c>
      <c r="AC11" s="26" t="str">
        <f>IFERROR(VLOOKUP(AC$1&amp;"-1"&amp;$C11,'FPL FIX2'!$Z$1:$AC$500,MATCH("HOME",'FPL FIX2'!$Z$1:$AC$1,0),0),"")&amp;IFERROR(VLOOKUP(AC$1&amp;"-1"&amp;$C11,'FPL FIX2'!$AA$1:$AB$500,MATCH("AWAY",'FPL FIX2'!$AA$1:$AB$1,0),0),"")&amp;IFERROR(VLOOKUP(AC$1&amp;"-2"&amp;$C11,'FPL FIX2'!$Z$1:$AC$500,MATCH("HOME",'FPL FIX2'!$Z$1:$AC$1,0),0),"")&amp;IFERROR(VLOOKUP(AC$1&amp;"-2"&amp;$C11,'FPL FIX2'!$AA$1:$AB$500,MATCH("AWAY",'FPL FIX2'!$AA$1:$AB$1,0),0),"")</f>
        <v>che</v>
      </c>
      <c r="AD11" s="26" t="str">
        <f>IFERROR(VLOOKUP(AD$1&amp;"-1"&amp;$C11,'FPL FIX2'!$Z$1:$AC$500,MATCH("HOME",'FPL FIX2'!$Z$1:$AC$1,0),0),"")&amp;IFERROR(VLOOKUP(AD$1&amp;"-1"&amp;$C11,'FPL FIX2'!$AA$1:$AB$500,MATCH("AWAY",'FPL FIX2'!$AA$1:$AB$1,0),0),"")&amp;IFERROR(VLOOKUP(AD$1&amp;"-2"&amp;$C11,'FPL FIX2'!$Z$1:$AC$500,MATCH("HOME",'FPL FIX2'!$Z$1:$AC$1,0),0),"")&amp;IFERROR(VLOOKUP(AD$1&amp;"-2"&amp;$C11,'FPL FIX2'!$AA$1:$AB$500,MATCH("AWAY",'FPL FIX2'!$AA$1:$AB$1,0),0),"")</f>
        <v>BHA</v>
      </c>
      <c r="AE11" s="26" t="str">
        <f>IFERROR(VLOOKUP(AE$1&amp;"-1"&amp;$C11,'FPL FIX2'!$Z$1:$AC$500,MATCH("HOME",'FPL FIX2'!$Z$1:$AC$1,0),0),"")&amp;IFERROR(VLOOKUP(AE$1&amp;"-1"&amp;$C11,'FPL FIX2'!$AA$1:$AB$500,MATCH("AWAY",'FPL FIX2'!$AA$1:$AB$1,0),0),"")&amp;IFERROR(VLOOKUP(AE$1&amp;"-2"&amp;$C11,'FPL FIX2'!$Z$1:$AC$500,MATCH("HOME",'FPL FIX2'!$Z$1:$AC$1,0),0),"")&amp;IFERROR(VLOOKUP(AE$1&amp;"-2"&amp;$C11,'FPL FIX2'!$AA$1:$AB$500,MATCH("AWAY",'FPL FIX2'!$AA$1:$AB$1,0),0),"")</f>
        <v>wol</v>
      </c>
      <c r="AF11" s="26" t="str">
        <f>IFERROR(VLOOKUP(AF$1&amp;"-1"&amp;$C11,'FPL FIX2'!$Z$1:$AC$500,MATCH("HOME",'FPL FIX2'!$Z$1:$AC$1,0),0),"")&amp;IFERROR(VLOOKUP(AF$1&amp;"-1"&amp;$C11,'FPL FIX2'!$AA$1:$AB$500,MATCH("AWAY",'FPL FIX2'!$AA$1:$AB$1,0),0),"")&amp;IFERROR(VLOOKUP(AF$1&amp;"-2"&amp;$C11,'FPL FIX2'!$Z$1:$AC$500,MATCH("HOME",'FPL FIX2'!$Z$1:$AC$1,0),0),"")&amp;IFERROR(VLOOKUP(AF$1&amp;"-2"&amp;$C11,'FPL FIX2'!$AA$1:$AB$500,MATCH("AWAY",'FPL FIX2'!$AA$1:$AB$1,0),0),"")</f>
        <v>arsNFO</v>
      </c>
      <c r="AG11" s="26" t="str">
        <f>IFERROR(VLOOKUP(AG$1&amp;"-1"&amp;$C11,'FPL FIX2'!$Z$1:$AC$500,MATCH("HOME",'FPL FIX2'!$Z$1:$AC$1,0),0),"")&amp;IFERROR(VLOOKUP(AG$1&amp;"-1"&amp;$C11,'FPL FIX2'!$AA$1:$AB$500,MATCH("AWAY",'FPL FIX2'!$AA$1:$AB$1,0),0),"")&amp;IFERROR(VLOOKUP(AG$1&amp;"-2"&amp;$C11,'FPL FIX2'!$Z$1:$AC$500,MATCH("HOME",'FPL FIX2'!$Z$1:$AC$1,0),0),"")&amp;IFERROR(VLOOKUP(AG$1&amp;"-2"&amp;$C11,'FPL FIX2'!$AA$1:$AB$500,MATCH("AWAY",'FPL FIX2'!$AA$1:$AB$1,0),0),"")</f>
        <v>CRY</v>
      </c>
      <c r="AH11" s="26" t="str">
        <f>IFERROR(VLOOKUP(AH$1&amp;"-1"&amp;$C11,'FPL FIX2'!$Z$1:$AC$500,MATCH("HOME",'FPL FIX2'!$Z$1:$AC$1,0),0),"")&amp;IFERROR(VLOOKUP(AH$1&amp;"-1"&amp;$C11,'FPL FIX2'!$AA$1:$AB$500,MATCH("AWAY",'FPL FIX2'!$AA$1:$AB$1,0),0),"")&amp;IFERROR(VLOOKUP(AH$1&amp;"-2"&amp;$C11,'FPL FIX2'!$Z$1:$AC$500,MATCH("HOME",'FPL FIX2'!$Z$1:$AC$1,0),0),"")&amp;IFERROR(VLOOKUP(AH$1&amp;"-2"&amp;$C11,'FPL FIX2'!$AA$1:$AB$500,MATCH("AWAY",'FPL FIX2'!$AA$1:$AB$1,0),0),"")</f>
        <v>LIV</v>
      </c>
      <c r="AI11" s="26" t="str">
        <f>IFERROR(VLOOKUP(AI$1&amp;"-1"&amp;$C11,'FPL FIX2'!$Z$1:$AC$500,MATCH("HOME",'FPL FIX2'!$Z$1:$AC$1,0),0),"")&amp;IFERROR(VLOOKUP(AI$1&amp;"-1"&amp;$C11,'FPL FIX2'!$AA$1:$AB$500,MATCH("AWAY",'FPL FIX2'!$AA$1:$AB$1,0),0),"")&amp;IFERROR(VLOOKUP(AI$1&amp;"-2"&amp;$C11,'FPL FIX2'!$Z$1:$AC$500,MATCH("HOME",'FPL FIX2'!$Z$1:$AC$1,0),0),"")&amp;IFERROR(VLOOKUP(AI$1&amp;"-2"&amp;$C11,'FPL FIX2'!$AA$1:$AB$500,MATCH("AWAY",'FPL FIX2'!$AA$1:$AB$1,0),0),"")</f>
        <v>ful</v>
      </c>
      <c r="AJ11" s="26" t="str">
        <f>IFERROR(VLOOKUP(AJ$1&amp;"-1"&amp;$C11,'FPL FIX2'!$Z$1:$AC$500,MATCH("HOME",'FPL FIX2'!$Z$1:$AC$1,0),0),"")&amp;IFERROR(VLOOKUP(AJ$1&amp;"-1"&amp;$C11,'FPL FIX2'!$AA$1:$AB$500,MATCH("AWAY",'FPL FIX2'!$AA$1:$AB$1,0),0),"")&amp;IFERROR(VLOOKUP(AJ$1&amp;"-2"&amp;$C11,'FPL FIX2'!$Z$1:$AC$500,MATCH("HOME",'FPL FIX2'!$Z$1:$AC$1,0),0),"")&amp;IFERROR(VLOOKUP(AJ$1&amp;"-2"&amp;$C11,'FPL FIX2'!$AA$1:$AB$500,MATCH("AWAY",'FPL FIX2'!$AA$1:$AB$1,0),0),"")</f>
        <v>LEI</v>
      </c>
      <c r="AK11" s="26" t="str">
        <f>IFERROR(VLOOKUP(AK$1&amp;"-1"&amp;$C11,'FPL FIX2'!$Z$1:$AC$500,MATCH("HOME",'FPL FIX2'!$Z$1:$AC$1,0),0),"")&amp;IFERROR(VLOOKUP(AK$1&amp;"-1"&amp;$C11,'FPL FIX2'!$AA$1:$AB$500,MATCH("AWAY",'FPL FIX2'!$AA$1:$AB$1,0),0),"")&amp;IFERROR(VLOOKUP(AK$1&amp;"-2"&amp;$C11,'FPL FIX2'!$Z$1:$AC$500,MATCH("HOME",'FPL FIX2'!$Z$1:$AC$1,0),0),"")&amp;IFERROR(VLOOKUP(AK$1&amp;"-2"&amp;$C11,'FPL FIX2'!$AA$1:$AB$500,MATCH("AWAY",'FPL FIX2'!$AA$1:$AB$1,0),0),"")</f>
        <v>bou</v>
      </c>
      <c r="AL11" s="26" t="str">
        <f>IFERROR(VLOOKUP(AL$1&amp;"-1"&amp;$C11,'FPL FIX2'!$Z$1:$AC$500,MATCH("HOME",'FPL FIX2'!$Z$1:$AC$1,0),0),"")&amp;IFERROR(VLOOKUP(AL$1&amp;"-1"&amp;$C11,'FPL FIX2'!$AA$1:$AB$500,MATCH("AWAY",'FPL FIX2'!$AA$1:$AB$1,0),0),"")&amp;IFERROR(VLOOKUP(AL$1&amp;"-2"&amp;$C11,'FPL FIX2'!$Z$1:$AC$500,MATCH("HOME",'FPL FIX2'!$Z$1:$AC$1,0),0),"")&amp;IFERROR(VLOOKUP(AL$1&amp;"-2"&amp;$C11,'FPL FIX2'!$AA$1:$AB$500,MATCH("AWAY",'FPL FIX2'!$AA$1:$AB$1,0),0),"")</f>
        <v>mci</v>
      </c>
      <c r="AM11" s="26" t="str">
        <f>IFERROR(VLOOKUP(AM$1&amp;"-1"&amp;$C11,'FPL FIX2'!$Z$1:$AC$500,MATCH("HOME",'FPL FIX2'!$Z$1:$AC$1,0),0),"")&amp;IFERROR(VLOOKUP(AM$1&amp;"-1"&amp;$C11,'FPL FIX2'!$AA$1:$AB$500,MATCH("AWAY",'FPL FIX2'!$AA$1:$AB$1,0),0),"")&amp;IFERROR(VLOOKUP(AM$1&amp;"-2"&amp;$C11,'FPL FIX2'!$Z$1:$AC$500,MATCH("HOME",'FPL FIX2'!$Z$1:$AC$1,0),0),"")&amp;IFERROR(VLOOKUP(AM$1&amp;"-2"&amp;$C11,'FPL FIX2'!$AA$1:$AB$500,MATCH("AWAY",'FPL FIX2'!$AA$1:$AB$1,0),0),"")</f>
        <v>NEW</v>
      </c>
      <c r="AN11" s="26" t="str">
        <f>IFERROR(VLOOKUP(AN$1&amp;"-1"&amp;$C11,'FPL FIX2'!$Z$1:$AC$500,MATCH("HOME",'FPL FIX2'!$Z$1:$AC$1,0),0),"")&amp;IFERROR(VLOOKUP(AN$1&amp;"-1"&amp;$C11,'FPL FIX2'!$AA$1:$AB$500,MATCH("AWAY",'FPL FIX2'!$AA$1:$AB$1,0),0),"")&amp;IFERROR(VLOOKUP(AN$1&amp;"-2"&amp;$C11,'FPL FIX2'!$Z$1:$AC$500,MATCH("HOME",'FPL FIX2'!$Z$1:$AC$1,0),0),"")&amp;IFERROR(VLOOKUP(AN$1&amp;"-2"&amp;$C11,'FPL FIX2'!$AA$1:$AB$500,MATCH("AWAY",'FPL FIX2'!$AA$1:$AB$1,0),0),"")</f>
        <v>whu</v>
      </c>
      <c r="AO11" s="26" t="str">
        <f>IFERROR(VLOOKUP(AO$1&amp;"-1"&amp;$C11,'FPL FIX2'!$Z$1:$AC$500,MATCH("HOME",'FPL FIX2'!$Z$1:$AC$1,0),0),"")&amp;IFERROR(VLOOKUP(AO$1&amp;"-1"&amp;$C11,'FPL FIX2'!$AA$1:$AB$500,MATCH("AWAY",'FPL FIX2'!$AA$1:$AB$1,0),0),"")&amp;IFERROR(VLOOKUP(AO$1&amp;"-2"&amp;$C11,'FPL FIX2'!$Z$1:$AC$500,MATCH("HOME",'FPL FIX2'!$Z$1:$AC$1,0),0),"")&amp;IFERROR(VLOOKUP(AO$1&amp;"-2"&amp;$C11,'FPL FIX2'!$AA$1:$AB$500,MATCH("AWAY",'FPL FIX2'!$AA$1:$AB$1,0),0),"")</f>
        <v>TOT</v>
      </c>
    </row>
    <row r="12" spans="1:41" x14ac:dyDescent="0.25">
      <c r="A12" s="26">
        <f t="shared" si="2"/>
        <v>10</v>
      </c>
      <c r="B12" s="23" t="s">
        <v>69</v>
      </c>
      <c r="C12" s="26" t="str">
        <f t="shared" si="1"/>
        <v>LEI</v>
      </c>
      <c r="D12" s="26" t="str">
        <f>IFERROR(VLOOKUP(D$1&amp;"-1"&amp;$C12,'FPL FIX2'!$Z$1:$AC$500,MATCH("HOME",'FPL FIX2'!$Z$1:$AC$1,0),0),"")&amp;IFERROR(VLOOKUP(D$1&amp;"-1"&amp;$C12,'FPL FIX2'!$AA$1:$AB$500,MATCH("AWAY",'FPL FIX2'!$AA$1:$AB$1,0),0),"")&amp;IFERROR(VLOOKUP(D$1&amp;"-2"&amp;$C12,'FPL FIX2'!$Z$1:$AC$500,MATCH("HOME",'FPL FIX2'!$Z$1:$AC$1,0),0),"")&amp;IFERROR(VLOOKUP(D$1&amp;"-2"&amp;$C12,'FPL FIX2'!$AA$1:$AB$500,MATCH("AWAY",'FPL FIX2'!$AA$1:$AB$1,0),0),"")</f>
        <v>BRE</v>
      </c>
      <c r="E12" s="26" t="str">
        <f>IFERROR(VLOOKUP(E$1&amp;"-1"&amp;$C12,'FPL FIX2'!$Z$1:$AC$500,MATCH("HOME",'FPL FIX2'!$Z$1:$AC$1,0),0),"")&amp;IFERROR(VLOOKUP(E$1&amp;"-1"&amp;$C12,'FPL FIX2'!$AA$1:$AB$500,MATCH("AWAY",'FPL FIX2'!$AA$1:$AB$1,0),0),"")&amp;IFERROR(VLOOKUP(E$1&amp;"-2"&amp;$C12,'FPL FIX2'!$Z$1:$AC$500,MATCH("HOME",'FPL FIX2'!$Z$1:$AC$1,0),0),"")&amp;IFERROR(VLOOKUP(E$1&amp;"-2"&amp;$C12,'FPL FIX2'!$AA$1:$AB$500,MATCH("AWAY",'FPL FIX2'!$AA$1:$AB$1,0),0),"")</f>
        <v>ars</v>
      </c>
      <c r="F12" s="26" t="str">
        <f>IFERROR(VLOOKUP(F$1&amp;"-1"&amp;$C12,'FPL FIX2'!$Z$1:$AC$500,MATCH("HOME",'FPL FIX2'!$Z$1:$AC$1,0),0),"")&amp;IFERROR(VLOOKUP(F$1&amp;"-1"&amp;$C12,'FPL FIX2'!$AA$1:$AB$500,MATCH("AWAY",'FPL FIX2'!$AA$1:$AB$1,0),0),"")&amp;IFERROR(VLOOKUP(F$1&amp;"-2"&amp;$C12,'FPL FIX2'!$Z$1:$AC$500,MATCH("HOME",'FPL FIX2'!$Z$1:$AC$1,0),0),"")&amp;IFERROR(VLOOKUP(F$1&amp;"-2"&amp;$C12,'FPL FIX2'!$AA$1:$AB$500,MATCH("AWAY",'FPL FIX2'!$AA$1:$AB$1,0),0),"")</f>
        <v>SOU</v>
      </c>
      <c r="G12" s="26" t="str">
        <f>IFERROR(VLOOKUP(G$1&amp;"-1"&amp;$C12,'FPL FIX2'!$Z$1:$AC$500,MATCH("HOME",'FPL FIX2'!$Z$1:$AC$1,0),0),"")&amp;IFERROR(VLOOKUP(G$1&amp;"-1"&amp;$C12,'FPL FIX2'!$AA$1:$AB$500,MATCH("AWAY",'FPL FIX2'!$AA$1:$AB$1,0),0),"")&amp;IFERROR(VLOOKUP(G$1&amp;"-2"&amp;$C12,'FPL FIX2'!$Z$1:$AC$500,MATCH("HOME",'FPL FIX2'!$Z$1:$AC$1,0),0),"")&amp;IFERROR(VLOOKUP(G$1&amp;"-2"&amp;$C12,'FPL FIX2'!$AA$1:$AB$500,MATCH("AWAY",'FPL FIX2'!$AA$1:$AB$1,0),0),"")</f>
        <v>che</v>
      </c>
      <c r="H12" s="26" t="str">
        <f>IFERROR(VLOOKUP(H$1&amp;"-1"&amp;$C12,'FPL FIX2'!$Z$1:$AC$500,MATCH("HOME",'FPL FIX2'!$Z$1:$AC$1,0),0),"")&amp;IFERROR(VLOOKUP(H$1&amp;"-1"&amp;$C12,'FPL FIX2'!$AA$1:$AB$500,MATCH("AWAY",'FPL FIX2'!$AA$1:$AB$1,0),0),"")&amp;IFERROR(VLOOKUP(H$1&amp;"-2"&amp;$C12,'FPL FIX2'!$Z$1:$AC$500,MATCH("HOME",'FPL FIX2'!$Z$1:$AC$1,0),0),"")&amp;IFERROR(VLOOKUP(H$1&amp;"-2"&amp;$C12,'FPL FIX2'!$AA$1:$AB$500,MATCH("AWAY",'FPL FIX2'!$AA$1:$AB$1,0),0),"")</f>
        <v>MUN</v>
      </c>
      <c r="I12" s="26" t="str">
        <f>IFERROR(VLOOKUP(I$1&amp;"-1"&amp;$C12,'FPL FIX2'!$Z$1:$AC$500,MATCH("HOME",'FPL FIX2'!$Z$1:$AC$1,0),0),"")&amp;IFERROR(VLOOKUP(I$1&amp;"-1"&amp;$C12,'FPL FIX2'!$AA$1:$AB$500,MATCH("AWAY",'FPL FIX2'!$AA$1:$AB$1,0),0),"")&amp;IFERROR(VLOOKUP(I$1&amp;"-2"&amp;$C12,'FPL FIX2'!$Z$1:$AC$500,MATCH("HOME",'FPL FIX2'!$Z$1:$AC$1,0),0),"")&amp;IFERROR(VLOOKUP(I$1&amp;"-2"&amp;$C12,'FPL FIX2'!$AA$1:$AB$500,MATCH("AWAY",'FPL FIX2'!$AA$1:$AB$1,0),0),"")</f>
        <v>bha</v>
      </c>
      <c r="J12" s="26" t="str">
        <f>IFERROR(VLOOKUP(J$1&amp;"-1"&amp;$C12,'FPL FIX2'!$Z$1:$AC$500,MATCH("HOME",'FPL FIX2'!$Z$1:$AC$1,0),0),"")&amp;IFERROR(VLOOKUP(J$1&amp;"-1"&amp;$C12,'FPL FIX2'!$AA$1:$AB$500,MATCH("AWAY",'FPL FIX2'!$AA$1:$AB$1,0),0),"")&amp;IFERROR(VLOOKUP(J$1&amp;"-2"&amp;$C12,'FPL FIX2'!$Z$1:$AC$500,MATCH("HOME",'FPL FIX2'!$Z$1:$AC$1,0),0),"")&amp;IFERROR(VLOOKUP(J$1&amp;"-2"&amp;$C12,'FPL FIX2'!$AA$1:$AB$500,MATCH("AWAY",'FPL FIX2'!$AA$1:$AB$1,0),0),"")</f>
        <v/>
      </c>
      <c r="K12" s="26" t="str">
        <f>IFERROR(VLOOKUP(K$1&amp;"-1"&amp;$C12,'FPL FIX2'!$Z$1:$AC$500,MATCH("HOME",'FPL FIX2'!$Z$1:$AC$1,0),0),"")&amp;IFERROR(VLOOKUP(K$1&amp;"-1"&amp;$C12,'FPL FIX2'!$AA$1:$AB$500,MATCH("AWAY",'FPL FIX2'!$AA$1:$AB$1,0),0),"")&amp;IFERROR(VLOOKUP(K$1&amp;"-2"&amp;$C12,'FPL FIX2'!$Z$1:$AC$500,MATCH("HOME",'FPL FIX2'!$Z$1:$AC$1,0),0),"")&amp;IFERROR(VLOOKUP(K$1&amp;"-2"&amp;$C12,'FPL FIX2'!$AA$1:$AB$500,MATCH("AWAY",'FPL FIX2'!$AA$1:$AB$1,0),0),"")</f>
        <v>tot</v>
      </c>
      <c r="L12" s="26" t="str">
        <f>IFERROR(VLOOKUP(L$1&amp;"-1"&amp;$C12,'FPL FIX2'!$Z$1:$AC$500,MATCH("HOME",'FPL FIX2'!$Z$1:$AC$1,0),0),"")&amp;IFERROR(VLOOKUP(L$1&amp;"-1"&amp;$C12,'FPL FIX2'!$AA$1:$AB$500,MATCH("AWAY",'FPL FIX2'!$AA$1:$AB$1,0),0),"")&amp;IFERROR(VLOOKUP(L$1&amp;"-2"&amp;$C12,'FPL FIX2'!$Z$1:$AC$500,MATCH("HOME",'FPL FIX2'!$Z$1:$AC$1,0),0),"")&amp;IFERROR(VLOOKUP(L$1&amp;"-2"&amp;$C12,'FPL FIX2'!$AA$1:$AB$500,MATCH("AWAY",'FPL FIX2'!$AA$1:$AB$1,0),0),"")</f>
        <v>NFO</v>
      </c>
      <c r="M12" s="26" t="str">
        <f>IFERROR(VLOOKUP(M$1&amp;"-1"&amp;$C12,'FPL FIX2'!$Z$1:$AC$500,MATCH("HOME",'FPL FIX2'!$Z$1:$AC$1,0),0),"")&amp;IFERROR(VLOOKUP(M$1&amp;"-1"&amp;$C12,'FPL FIX2'!$AA$1:$AB$500,MATCH("AWAY",'FPL FIX2'!$AA$1:$AB$1,0),0),"")&amp;IFERROR(VLOOKUP(M$1&amp;"-2"&amp;$C12,'FPL FIX2'!$Z$1:$AC$500,MATCH("HOME",'FPL FIX2'!$Z$1:$AC$1,0),0),"")&amp;IFERROR(VLOOKUP(M$1&amp;"-2"&amp;$C12,'FPL FIX2'!$AA$1:$AB$500,MATCH("AWAY",'FPL FIX2'!$AA$1:$AB$1,0),0),"")</f>
        <v>bou</v>
      </c>
      <c r="N12" s="26" t="str">
        <f>IFERROR(VLOOKUP(N$1&amp;"-1"&amp;$C12,'FPL FIX2'!$Z$1:$AC$500,MATCH("HOME",'FPL FIX2'!$Z$1:$AC$1,0),0),"")&amp;IFERROR(VLOOKUP(N$1&amp;"-1"&amp;$C12,'FPL FIX2'!$AA$1:$AB$500,MATCH("AWAY",'FPL FIX2'!$AA$1:$AB$1,0),0),"")&amp;IFERROR(VLOOKUP(N$1&amp;"-2"&amp;$C12,'FPL FIX2'!$Z$1:$AC$500,MATCH("HOME",'FPL FIX2'!$Z$1:$AC$1,0),0),"")&amp;IFERROR(VLOOKUP(N$1&amp;"-2"&amp;$C12,'FPL FIX2'!$AA$1:$AB$500,MATCH("AWAY",'FPL FIX2'!$AA$1:$AB$1,0),0),"")</f>
        <v>CRY</v>
      </c>
      <c r="O12" s="26" t="str">
        <f>IFERROR(VLOOKUP(O$1&amp;"-1"&amp;$C12,'FPL FIX2'!$Z$1:$AC$500,MATCH("HOME",'FPL FIX2'!$Z$1:$AC$1,0),0),"")&amp;IFERROR(VLOOKUP(O$1&amp;"-1"&amp;$C12,'FPL FIX2'!$AA$1:$AB$500,MATCH("AWAY",'FPL FIX2'!$AA$1:$AB$1,0),0),"")&amp;IFERROR(VLOOKUP(O$1&amp;"-2"&amp;$C12,'FPL FIX2'!$Z$1:$AC$500,MATCH("HOME",'FPL FIX2'!$Z$1:$AC$1,0),0),"")&amp;IFERROR(VLOOKUP(O$1&amp;"-2"&amp;$C12,'FPL FIX2'!$AA$1:$AB$500,MATCH("AWAY",'FPL FIX2'!$AA$1:$AB$1,0),0),"")</f>
        <v>LEE</v>
      </c>
      <c r="P12" s="26" t="str">
        <f>IFERROR(VLOOKUP(P$1&amp;"-1"&amp;$C12,'FPL FIX2'!$Z$1:$AC$500,MATCH("HOME",'FPL FIX2'!$Z$1:$AC$1,0),0),"")&amp;IFERROR(VLOOKUP(P$1&amp;"-1"&amp;$C12,'FPL FIX2'!$AA$1:$AB$500,MATCH("AWAY",'FPL FIX2'!$AA$1:$AB$1,0),0),"")&amp;IFERROR(VLOOKUP(P$1&amp;"-2"&amp;$C12,'FPL FIX2'!$Z$1:$AC$500,MATCH("HOME",'FPL FIX2'!$Z$1:$AC$1,0),0),"")&amp;IFERROR(VLOOKUP(P$1&amp;"-2"&amp;$C12,'FPL FIX2'!$AA$1:$AB$500,MATCH("AWAY",'FPL FIX2'!$AA$1:$AB$1,0),0),"")</f>
        <v>wol</v>
      </c>
      <c r="Q12" s="26" t="str">
        <f>IFERROR(VLOOKUP(Q$1&amp;"-1"&amp;$C12,'FPL FIX2'!$Z$1:$AC$500,MATCH("HOME",'FPL FIX2'!$Z$1:$AC$1,0),0),"")&amp;IFERROR(VLOOKUP(Q$1&amp;"-1"&amp;$C12,'FPL FIX2'!$AA$1:$AB$500,MATCH("AWAY",'FPL FIX2'!$AA$1:$AB$1,0),0),"")&amp;IFERROR(VLOOKUP(Q$1&amp;"-2"&amp;$C12,'FPL FIX2'!$Z$1:$AC$500,MATCH("HOME",'FPL FIX2'!$Z$1:$AC$1,0),0),"")&amp;IFERROR(VLOOKUP(Q$1&amp;"-2"&amp;$C12,'FPL FIX2'!$AA$1:$AB$500,MATCH("AWAY",'FPL FIX2'!$AA$1:$AB$1,0),0),"")</f>
        <v>MCI</v>
      </c>
      <c r="R12" s="26" t="str">
        <f>IFERROR(VLOOKUP(R$1&amp;"-1"&amp;$C12,'FPL FIX2'!$Z$1:$AC$500,MATCH("HOME",'FPL FIX2'!$Z$1:$AC$1,0),0),"")&amp;IFERROR(VLOOKUP(R$1&amp;"-1"&amp;$C12,'FPL FIX2'!$AA$1:$AB$500,MATCH("AWAY",'FPL FIX2'!$AA$1:$AB$1,0),0),"")&amp;IFERROR(VLOOKUP(R$1&amp;"-2"&amp;$C12,'FPL FIX2'!$Z$1:$AC$500,MATCH("HOME",'FPL FIX2'!$Z$1:$AC$1,0),0),"")&amp;IFERROR(VLOOKUP(R$1&amp;"-2"&amp;$C12,'FPL FIX2'!$AA$1:$AB$500,MATCH("AWAY",'FPL FIX2'!$AA$1:$AB$1,0),0),"")</f>
        <v>eve</v>
      </c>
      <c r="S12" s="26" t="str">
        <f>IFERROR(VLOOKUP(S$1&amp;"-1"&amp;$C12,'FPL FIX2'!$Z$1:$AC$500,MATCH("HOME",'FPL FIX2'!$Z$1:$AC$1,0),0),"")&amp;IFERROR(VLOOKUP(S$1&amp;"-1"&amp;$C12,'FPL FIX2'!$AA$1:$AB$500,MATCH("AWAY",'FPL FIX2'!$AA$1:$AB$1,0),0),"")&amp;IFERROR(VLOOKUP(S$1&amp;"-2"&amp;$C12,'FPL FIX2'!$Z$1:$AC$500,MATCH("HOME",'FPL FIX2'!$Z$1:$AC$1,0),0),"")&amp;IFERROR(VLOOKUP(S$1&amp;"-2"&amp;$C12,'FPL FIX2'!$AA$1:$AB$500,MATCH("AWAY",'FPL FIX2'!$AA$1:$AB$1,0),0),"")</f>
        <v>whu</v>
      </c>
      <c r="T12" s="26" t="str">
        <f>IFERROR(VLOOKUP(T$1&amp;"-1"&amp;$C12,'FPL FIX2'!$Z$1:$AC$500,MATCH("HOME",'FPL FIX2'!$Z$1:$AC$1,0),0),"")&amp;IFERROR(VLOOKUP(T$1&amp;"-1"&amp;$C12,'FPL FIX2'!$AA$1:$AB$500,MATCH("AWAY",'FPL FIX2'!$AA$1:$AB$1,0),0),"")&amp;IFERROR(VLOOKUP(T$1&amp;"-2"&amp;$C12,'FPL FIX2'!$Z$1:$AC$500,MATCH("HOME",'FPL FIX2'!$Z$1:$AC$1,0),0),"")&amp;IFERROR(VLOOKUP(T$1&amp;"-2"&amp;$C12,'FPL FIX2'!$AA$1:$AB$500,MATCH("AWAY",'FPL FIX2'!$AA$1:$AB$1,0),0),"")</f>
        <v>NEW</v>
      </c>
      <c r="U12" s="26" t="str">
        <f>IFERROR(VLOOKUP(U$1&amp;"-1"&amp;$C12,'FPL FIX2'!$Z$1:$AC$500,MATCH("HOME",'FPL FIX2'!$Z$1:$AC$1,0),0),"")&amp;IFERROR(VLOOKUP(U$1&amp;"-1"&amp;$C12,'FPL FIX2'!$AA$1:$AB$500,MATCH("AWAY",'FPL FIX2'!$AA$1:$AB$1,0),0),"")&amp;IFERROR(VLOOKUP(U$1&amp;"-2"&amp;$C12,'FPL FIX2'!$Z$1:$AC$500,MATCH("HOME",'FPL FIX2'!$Z$1:$AC$1,0),0),"")&amp;IFERROR(VLOOKUP(U$1&amp;"-2"&amp;$C12,'FPL FIX2'!$AA$1:$AB$500,MATCH("AWAY",'FPL FIX2'!$AA$1:$AB$1,0),0),"")</f>
        <v>liv</v>
      </c>
      <c r="V12" s="26" t="str">
        <f>IFERROR(VLOOKUP(V$1&amp;"-1"&amp;$C12,'FPL FIX2'!$Z$1:$AC$500,MATCH("HOME",'FPL FIX2'!$Z$1:$AC$1,0),0),"")&amp;IFERROR(VLOOKUP(V$1&amp;"-1"&amp;$C12,'FPL FIX2'!$AA$1:$AB$500,MATCH("AWAY",'FPL FIX2'!$AA$1:$AB$1,0),0),"")&amp;IFERROR(VLOOKUP(V$1&amp;"-2"&amp;$C12,'FPL FIX2'!$Z$1:$AC$500,MATCH("HOME",'FPL FIX2'!$Z$1:$AC$1,0),0),"")&amp;IFERROR(VLOOKUP(V$1&amp;"-2"&amp;$C12,'FPL FIX2'!$AA$1:$AB$500,MATCH("AWAY",'FPL FIX2'!$AA$1:$AB$1,0),0),"")</f>
        <v>FUL</v>
      </c>
      <c r="W12" s="26" t="str">
        <f>IFERROR(VLOOKUP(W$1&amp;"-1"&amp;$C12,'FPL FIX2'!$Z$1:$AC$500,MATCH("HOME",'FPL FIX2'!$Z$1:$AC$1,0),0),"")&amp;IFERROR(VLOOKUP(W$1&amp;"-1"&amp;$C12,'FPL FIX2'!$AA$1:$AB$500,MATCH("AWAY",'FPL FIX2'!$AA$1:$AB$1,0),0),"")&amp;IFERROR(VLOOKUP(W$1&amp;"-2"&amp;$C12,'FPL FIX2'!$Z$1:$AC$500,MATCH("HOME",'FPL FIX2'!$Z$1:$AC$1,0),0),"")&amp;IFERROR(VLOOKUP(W$1&amp;"-2"&amp;$C12,'FPL FIX2'!$AA$1:$AB$500,MATCH("AWAY",'FPL FIX2'!$AA$1:$AB$1,0),0),"")</f>
        <v>nfo</v>
      </c>
      <c r="X12" s="26" t="str">
        <f>IFERROR(VLOOKUP(X$1&amp;"-1"&amp;$C12,'FPL FIX2'!$Z$1:$AC$500,MATCH("HOME",'FPL FIX2'!$Z$1:$AC$1,0),0),"")&amp;IFERROR(VLOOKUP(X$1&amp;"-1"&amp;$C12,'FPL FIX2'!$AA$1:$AB$500,MATCH("AWAY",'FPL FIX2'!$AA$1:$AB$1,0),0),"")&amp;IFERROR(VLOOKUP(X$1&amp;"-2"&amp;$C12,'FPL FIX2'!$Z$1:$AC$500,MATCH("HOME",'FPL FIX2'!$Z$1:$AC$1,0),0),"")&amp;IFERROR(VLOOKUP(X$1&amp;"-2"&amp;$C12,'FPL FIX2'!$AA$1:$AB$500,MATCH("AWAY",'FPL FIX2'!$AA$1:$AB$1,0),0),"")</f>
        <v>BHA</v>
      </c>
      <c r="Y12" s="26" t="str">
        <f>IFERROR(VLOOKUP(Y$1&amp;"-1"&amp;$C12,'FPL FIX2'!$Z$1:$AC$500,MATCH("HOME",'FPL FIX2'!$Z$1:$AC$1,0),0),"")&amp;IFERROR(VLOOKUP(Y$1&amp;"-1"&amp;$C12,'FPL FIX2'!$AA$1:$AB$500,MATCH("AWAY",'FPL FIX2'!$AA$1:$AB$1,0),0),"")&amp;IFERROR(VLOOKUP(Y$1&amp;"-2"&amp;$C12,'FPL FIX2'!$Z$1:$AC$500,MATCH("HOME",'FPL FIX2'!$Z$1:$AC$1,0),0),"")&amp;IFERROR(VLOOKUP(Y$1&amp;"-2"&amp;$C12,'FPL FIX2'!$AA$1:$AB$500,MATCH("AWAY",'FPL FIX2'!$AA$1:$AB$1,0),0),"")</f>
        <v>avl</v>
      </c>
      <c r="Z12" s="26" t="str">
        <f>IFERROR(VLOOKUP(Z$1&amp;"-1"&amp;$C12,'FPL FIX2'!$Z$1:$AC$500,MATCH("HOME",'FPL FIX2'!$Z$1:$AC$1,0),0),"")&amp;IFERROR(VLOOKUP(Z$1&amp;"-1"&amp;$C12,'FPL FIX2'!$AA$1:$AB$500,MATCH("AWAY",'FPL FIX2'!$AA$1:$AB$1,0),0),"")&amp;IFERROR(VLOOKUP(Z$1&amp;"-2"&amp;$C12,'FPL FIX2'!$Z$1:$AC$500,MATCH("HOME",'FPL FIX2'!$Z$1:$AC$1,0),0),"")&amp;IFERROR(VLOOKUP(Z$1&amp;"-2"&amp;$C12,'FPL FIX2'!$AA$1:$AB$500,MATCH("AWAY",'FPL FIX2'!$AA$1:$AB$1,0),0),"")</f>
        <v>TOT</v>
      </c>
      <c r="AA12" s="26" t="str">
        <f>IFERROR(VLOOKUP(AA$1&amp;"-1"&amp;$C12,'FPL FIX2'!$Z$1:$AC$500,MATCH("HOME",'FPL FIX2'!$Z$1:$AC$1,0),0),"")&amp;IFERROR(VLOOKUP(AA$1&amp;"-1"&amp;$C12,'FPL FIX2'!$AA$1:$AB$500,MATCH("AWAY",'FPL FIX2'!$AA$1:$AB$1,0),0),"")&amp;IFERROR(VLOOKUP(AA$1&amp;"-2"&amp;$C12,'FPL FIX2'!$Z$1:$AC$500,MATCH("HOME",'FPL FIX2'!$Z$1:$AC$1,0),0),"")&amp;IFERROR(VLOOKUP(AA$1&amp;"-2"&amp;$C12,'FPL FIX2'!$AA$1:$AB$500,MATCH("AWAY",'FPL FIX2'!$AA$1:$AB$1,0),0),"")</f>
        <v>mun</v>
      </c>
      <c r="AB12" s="26" t="str">
        <f>IFERROR(VLOOKUP(AB$1&amp;"-1"&amp;$C12,'FPL FIX2'!$Z$1:$AC$500,MATCH("HOME",'FPL FIX2'!$Z$1:$AC$1,0),0),"")&amp;IFERROR(VLOOKUP(AB$1&amp;"-1"&amp;$C12,'FPL FIX2'!$AA$1:$AB$500,MATCH("AWAY",'FPL FIX2'!$AA$1:$AB$1,0),0),"")&amp;IFERROR(VLOOKUP(AB$1&amp;"-2"&amp;$C12,'FPL FIX2'!$Z$1:$AC$500,MATCH("HOME",'FPL FIX2'!$Z$1:$AC$1,0),0),"")&amp;IFERROR(VLOOKUP(AB$1&amp;"-2"&amp;$C12,'FPL FIX2'!$AA$1:$AB$500,MATCH("AWAY",'FPL FIX2'!$AA$1:$AB$1,0),0),"")</f>
        <v>ARS</v>
      </c>
      <c r="AC12" s="26" t="str">
        <f>IFERROR(VLOOKUP(AC$1&amp;"-1"&amp;$C12,'FPL FIX2'!$Z$1:$AC$500,MATCH("HOME",'FPL FIX2'!$Z$1:$AC$1,0),0),"")&amp;IFERROR(VLOOKUP(AC$1&amp;"-1"&amp;$C12,'FPL FIX2'!$AA$1:$AB$500,MATCH("AWAY",'FPL FIX2'!$AA$1:$AB$1,0),0),"")&amp;IFERROR(VLOOKUP(AC$1&amp;"-2"&amp;$C12,'FPL FIX2'!$Z$1:$AC$500,MATCH("HOME",'FPL FIX2'!$Z$1:$AC$1,0),0),"")&amp;IFERROR(VLOOKUP(AC$1&amp;"-2"&amp;$C12,'FPL FIX2'!$AA$1:$AB$500,MATCH("AWAY",'FPL FIX2'!$AA$1:$AB$1,0),0),"")</f>
        <v>sou</v>
      </c>
      <c r="AD12" s="26" t="str">
        <f>IFERROR(VLOOKUP(AD$1&amp;"-1"&amp;$C12,'FPL FIX2'!$Z$1:$AC$500,MATCH("HOME",'FPL FIX2'!$Z$1:$AC$1,0),0),"")&amp;IFERROR(VLOOKUP(AD$1&amp;"-1"&amp;$C12,'FPL FIX2'!$AA$1:$AB$500,MATCH("AWAY",'FPL FIX2'!$AA$1:$AB$1,0),0),"")&amp;IFERROR(VLOOKUP(AD$1&amp;"-2"&amp;$C12,'FPL FIX2'!$Z$1:$AC$500,MATCH("HOME",'FPL FIX2'!$Z$1:$AC$1,0),0),"")&amp;IFERROR(VLOOKUP(AD$1&amp;"-2"&amp;$C12,'FPL FIX2'!$AA$1:$AB$500,MATCH("AWAY",'FPL FIX2'!$AA$1:$AB$1,0),0),"")</f>
        <v>CHE</v>
      </c>
      <c r="AE12" s="26" t="str">
        <f>IFERROR(VLOOKUP(AE$1&amp;"-1"&amp;$C12,'FPL FIX2'!$Z$1:$AC$500,MATCH("HOME",'FPL FIX2'!$Z$1:$AC$1,0),0),"")&amp;IFERROR(VLOOKUP(AE$1&amp;"-1"&amp;$C12,'FPL FIX2'!$AA$1:$AB$500,MATCH("AWAY",'FPL FIX2'!$AA$1:$AB$1,0),0),"")&amp;IFERROR(VLOOKUP(AE$1&amp;"-2"&amp;$C12,'FPL FIX2'!$Z$1:$AC$500,MATCH("HOME",'FPL FIX2'!$Z$1:$AC$1,0),0),"")&amp;IFERROR(VLOOKUP(AE$1&amp;"-2"&amp;$C12,'FPL FIX2'!$AA$1:$AB$500,MATCH("AWAY",'FPL FIX2'!$AA$1:$AB$1,0),0),"")</f>
        <v>bre</v>
      </c>
      <c r="AF12" s="26" t="str">
        <f>IFERROR(VLOOKUP(AF$1&amp;"-1"&amp;$C12,'FPL FIX2'!$Z$1:$AC$500,MATCH("HOME",'FPL FIX2'!$Z$1:$AC$1,0),0),"")&amp;IFERROR(VLOOKUP(AF$1&amp;"-1"&amp;$C12,'FPL FIX2'!$AA$1:$AB$500,MATCH("AWAY",'FPL FIX2'!$AA$1:$AB$1,0),0),"")&amp;IFERROR(VLOOKUP(AF$1&amp;"-2"&amp;$C12,'FPL FIX2'!$Z$1:$AC$500,MATCH("HOME",'FPL FIX2'!$Z$1:$AC$1,0),0),"")&amp;IFERROR(VLOOKUP(AF$1&amp;"-2"&amp;$C12,'FPL FIX2'!$AA$1:$AB$500,MATCH("AWAY",'FPL FIX2'!$AA$1:$AB$1,0),0),"")</f>
        <v>cryAVL</v>
      </c>
      <c r="AG12" s="26" t="str">
        <f>IFERROR(VLOOKUP(AG$1&amp;"-1"&amp;$C12,'FPL FIX2'!$Z$1:$AC$500,MATCH("HOME",'FPL FIX2'!$Z$1:$AC$1,0),0),"")&amp;IFERROR(VLOOKUP(AG$1&amp;"-1"&amp;$C12,'FPL FIX2'!$AA$1:$AB$500,MATCH("AWAY",'FPL FIX2'!$AA$1:$AB$1,0),0),"")&amp;IFERROR(VLOOKUP(AG$1&amp;"-2"&amp;$C12,'FPL FIX2'!$Z$1:$AC$500,MATCH("HOME",'FPL FIX2'!$Z$1:$AC$1,0),0),"")&amp;IFERROR(VLOOKUP(AG$1&amp;"-2"&amp;$C12,'FPL FIX2'!$AA$1:$AB$500,MATCH("AWAY",'FPL FIX2'!$AA$1:$AB$1,0),0),"")</f>
        <v>BOU</v>
      </c>
      <c r="AH12" s="26" t="str">
        <f>IFERROR(VLOOKUP(AH$1&amp;"-1"&amp;$C12,'FPL FIX2'!$Z$1:$AC$500,MATCH("HOME",'FPL FIX2'!$Z$1:$AC$1,0),0),"")&amp;IFERROR(VLOOKUP(AH$1&amp;"-1"&amp;$C12,'FPL FIX2'!$AA$1:$AB$500,MATCH("AWAY",'FPL FIX2'!$AA$1:$AB$1,0),0),"")&amp;IFERROR(VLOOKUP(AH$1&amp;"-2"&amp;$C12,'FPL FIX2'!$Z$1:$AC$500,MATCH("HOME",'FPL FIX2'!$Z$1:$AC$1,0),0),"")&amp;IFERROR(VLOOKUP(AH$1&amp;"-2"&amp;$C12,'FPL FIX2'!$AA$1:$AB$500,MATCH("AWAY",'FPL FIX2'!$AA$1:$AB$1,0),0),"")</f>
        <v>mci</v>
      </c>
      <c r="AI12" s="26" t="str">
        <f>IFERROR(VLOOKUP(AI$1&amp;"-1"&amp;$C12,'FPL FIX2'!$Z$1:$AC$500,MATCH("HOME",'FPL FIX2'!$Z$1:$AC$1,0),0),"")&amp;IFERROR(VLOOKUP(AI$1&amp;"-1"&amp;$C12,'FPL FIX2'!$AA$1:$AB$500,MATCH("AWAY",'FPL FIX2'!$AA$1:$AB$1,0),0),"")&amp;IFERROR(VLOOKUP(AI$1&amp;"-2"&amp;$C12,'FPL FIX2'!$Z$1:$AC$500,MATCH("HOME",'FPL FIX2'!$Z$1:$AC$1,0),0),"")&amp;IFERROR(VLOOKUP(AI$1&amp;"-2"&amp;$C12,'FPL FIX2'!$AA$1:$AB$500,MATCH("AWAY",'FPL FIX2'!$AA$1:$AB$1,0),0),"")</f>
        <v>WOL</v>
      </c>
      <c r="AJ12" s="26" t="str">
        <f>IFERROR(VLOOKUP(AJ$1&amp;"-1"&amp;$C12,'FPL FIX2'!$Z$1:$AC$500,MATCH("HOME",'FPL FIX2'!$Z$1:$AC$1,0),0),"")&amp;IFERROR(VLOOKUP(AJ$1&amp;"-1"&amp;$C12,'FPL FIX2'!$AA$1:$AB$500,MATCH("AWAY",'FPL FIX2'!$AA$1:$AB$1,0),0),"")&amp;IFERROR(VLOOKUP(AJ$1&amp;"-2"&amp;$C12,'FPL FIX2'!$Z$1:$AC$500,MATCH("HOME",'FPL FIX2'!$Z$1:$AC$1,0),0),"")&amp;IFERROR(VLOOKUP(AJ$1&amp;"-2"&amp;$C12,'FPL FIX2'!$AA$1:$AB$500,MATCH("AWAY",'FPL FIX2'!$AA$1:$AB$1,0),0),"")</f>
        <v>lee</v>
      </c>
      <c r="AK12" s="26" t="str">
        <f>IFERROR(VLOOKUP(AK$1&amp;"-1"&amp;$C12,'FPL FIX2'!$Z$1:$AC$500,MATCH("HOME",'FPL FIX2'!$Z$1:$AC$1,0),0),"")&amp;IFERROR(VLOOKUP(AK$1&amp;"-1"&amp;$C12,'FPL FIX2'!$AA$1:$AB$500,MATCH("AWAY",'FPL FIX2'!$AA$1:$AB$1,0),0),"")&amp;IFERROR(VLOOKUP(AK$1&amp;"-2"&amp;$C12,'FPL FIX2'!$Z$1:$AC$500,MATCH("HOME",'FPL FIX2'!$Z$1:$AC$1,0),0),"")&amp;IFERROR(VLOOKUP(AK$1&amp;"-2"&amp;$C12,'FPL FIX2'!$AA$1:$AB$500,MATCH("AWAY",'FPL FIX2'!$AA$1:$AB$1,0),0),"")</f>
        <v>EVE</v>
      </c>
      <c r="AL12" s="26" t="str">
        <f>IFERROR(VLOOKUP(AL$1&amp;"-1"&amp;$C12,'FPL FIX2'!$Z$1:$AC$500,MATCH("HOME",'FPL FIX2'!$Z$1:$AC$1,0),0),"")&amp;IFERROR(VLOOKUP(AL$1&amp;"-1"&amp;$C12,'FPL FIX2'!$AA$1:$AB$500,MATCH("AWAY",'FPL FIX2'!$AA$1:$AB$1,0),0),"")&amp;IFERROR(VLOOKUP(AL$1&amp;"-2"&amp;$C12,'FPL FIX2'!$Z$1:$AC$500,MATCH("HOME",'FPL FIX2'!$Z$1:$AC$1,0),0),"")&amp;IFERROR(VLOOKUP(AL$1&amp;"-2"&amp;$C12,'FPL FIX2'!$AA$1:$AB$500,MATCH("AWAY",'FPL FIX2'!$AA$1:$AB$1,0),0),"")</f>
        <v>ful</v>
      </c>
      <c r="AM12" s="26" t="str">
        <f>IFERROR(VLOOKUP(AM$1&amp;"-1"&amp;$C12,'FPL FIX2'!$Z$1:$AC$500,MATCH("HOME",'FPL FIX2'!$Z$1:$AC$1,0),0),"")&amp;IFERROR(VLOOKUP(AM$1&amp;"-1"&amp;$C12,'FPL FIX2'!$AA$1:$AB$500,MATCH("AWAY",'FPL FIX2'!$AA$1:$AB$1,0),0),"")&amp;IFERROR(VLOOKUP(AM$1&amp;"-2"&amp;$C12,'FPL FIX2'!$Z$1:$AC$500,MATCH("HOME",'FPL FIX2'!$Z$1:$AC$1,0),0),"")&amp;IFERROR(VLOOKUP(AM$1&amp;"-2"&amp;$C12,'FPL FIX2'!$AA$1:$AB$500,MATCH("AWAY",'FPL FIX2'!$AA$1:$AB$1,0),0),"")</f>
        <v>LIV</v>
      </c>
      <c r="AN12" s="26" t="str">
        <f>IFERROR(VLOOKUP(AN$1&amp;"-1"&amp;$C12,'FPL FIX2'!$Z$1:$AC$500,MATCH("HOME",'FPL FIX2'!$Z$1:$AC$1,0),0),"")&amp;IFERROR(VLOOKUP(AN$1&amp;"-1"&amp;$C12,'FPL FIX2'!$AA$1:$AB$500,MATCH("AWAY",'FPL FIX2'!$AA$1:$AB$1,0),0),"")&amp;IFERROR(VLOOKUP(AN$1&amp;"-2"&amp;$C12,'FPL FIX2'!$Z$1:$AC$500,MATCH("HOME",'FPL FIX2'!$Z$1:$AC$1,0),0),"")&amp;IFERROR(VLOOKUP(AN$1&amp;"-2"&amp;$C12,'FPL FIX2'!$AA$1:$AB$500,MATCH("AWAY",'FPL FIX2'!$AA$1:$AB$1,0),0),"")</f>
        <v>new</v>
      </c>
      <c r="AO12" s="26" t="str">
        <f>IFERROR(VLOOKUP(AO$1&amp;"-1"&amp;$C12,'FPL FIX2'!$Z$1:$AC$500,MATCH("HOME",'FPL FIX2'!$Z$1:$AC$1,0),0),"")&amp;IFERROR(VLOOKUP(AO$1&amp;"-1"&amp;$C12,'FPL FIX2'!$AA$1:$AB$500,MATCH("AWAY",'FPL FIX2'!$AA$1:$AB$1,0),0),"")&amp;IFERROR(VLOOKUP(AO$1&amp;"-2"&amp;$C12,'FPL FIX2'!$Z$1:$AC$500,MATCH("HOME",'FPL FIX2'!$Z$1:$AC$1,0),0),"")&amp;IFERROR(VLOOKUP(AO$1&amp;"-2"&amp;$C12,'FPL FIX2'!$AA$1:$AB$500,MATCH("AWAY",'FPL FIX2'!$AA$1:$AB$1,0),0),"")</f>
        <v>WHU</v>
      </c>
    </row>
    <row r="13" spans="1:41" x14ac:dyDescent="0.25">
      <c r="A13" s="26">
        <f t="shared" si="2"/>
        <v>12</v>
      </c>
      <c r="B13" s="23" t="s">
        <v>42</v>
      </c>
      <c r="C13" s="26" t="str">
        <f t="shared" si="1"/>
        <v>LIV</v>
      </c>
      <c r="D13" s="26" t="str">
        <f>IFERROR(VLOOKUP(D$1&amp;"-1"&amp;$C13,'FPL FIX2'!$Z$1:$AC$500,MATCH("HOME",'FPL FIX2'!$Z$1:$AC$1,0),0),"")&amp;IFERROR(VLOOKUP(D$1&amp;"-1"&amp;$C13,'FPL FIX2'!$AA$1:$AB$500,MATCH("AWAY",'FPL FIX2'!$AA$1:$AB$1,0),0),"")&amp;IFERROR(VLOOKUP(D$1&amp;"-2"&amp;$C13,'FPL FIX2'!$Z$1:$AC$500,MATCH("HOME",'FPL FIX2'!$Z$1:$AC$1,0),0),"")&amp;IFERROR(VLOOKUP(D$1&amp;"-2"&amp;$C13,'FPL FIX2'!$AA$1:$AB$500,MATCH("AWAY",'FPL FIX2'!$AA$1:$AB$1,0),0),"")</f>
        <v>ful</v>
      </c>
      <c r="E13" s="26" t="str">
        <f>IFERROR(VLOOKUP(E$1&amp;"-1"&amp;$C13,'FPL FIX2'!$Z$1:$AC$500,MATCH("HOME",'FPL FIX2'!$Z$1:$AC$1,0),0),"")&amp;IFERROR(VLOOKUP(E$1&amp;"-1"&amp;$C13,'FPL FIX2'!$AA$1:$AB$500,MATCH("AWAY",'FPL FIX2'!$AA$1:$AB$1,0),0),"")&amp;IFERROR(VLOOKUP(E$1&amp;"-2"&amp;$C13,'FPL FIX2'!$Z$1:$AC$500,MATCH("HOME",'FPL FIX2'!$Z$1:$AC$1,0),0),"")&amp;IFERROR(VLOOKUP(E$1&amp;"-2"&amp;$C13,'FPL FIX2'!$AA$1:$AB$500,MATCH("AWAY",'FPL FIX2'!$AA$1:$AB$1,0),0),"")</f>
        <v>CRY</v>
      </c>
      <c r="F13" s="26" t="str">
        <f>IFERROR(VLOOKUP(F$1&amp;"-1"&amp;$C13,'FPL FIX2'!$Z$1:$AC$500,MATCH("HOME",'FPL FIX2'!$Z$1:$AC$1,0),0),"")&amp;IFERROR(VLOOKUP(F$1&amp;"-1"&amp;$C13,'FPL FIX2'!$AA$1:$AB$500,MATCH("AWAY",'FPL FIX2'!$AA$1:$AB$1,0),0),"")&amp;IFERROR(VLOOKUP(F$1&amp;"-2"&amp;$C13,'FPL FIX2'!$Z$1:$AC$500,MATCH("HOME",'FPL FIX2'!$Z$1:$AC$1,0),0),"")&amp;IFERROR(VLOOKUP(F$1&amp;"-2"&amp;$C13,'FPL FIX2'!$AA$1:$AB$500,MATCH("AWAY",'FPL FIX2'!$AA$1:$AB$1,0),0),"")</f>
        <v>mun</v>
      </c>
      <c r="G13" s="26" t="str">
        <f>IFERROR(VLOOKUP(G$1&amp;"-1"&amp;$C13,'FPL FIX2'!$Z$1:$AC$500,MATCH("HOME",'FPL FIX2'!$Z$1:$AC$1,0),0),"")&amp;IFERROR(VLOOKUP(G$1&amp;"-1"&amp;$C13,'FPL FIX2'!$AA$1:$AB$500,MATCH("AWAY",'FPL FIX2'!$AA$1:$AB$1,0),0),"")&amp;IFERROR(VLOOKUP(G$1&amp;"-2"&amp;$C13,'FPL FIX2'!$Z$1:$AC$500,MATCH("HOME",'FPL FIX2'!$Z$1:$AC$1,0),0),"")&amp;IFERROR(VLOOKUP(G$1&amp;"-2"&amp;$C13,'FPL FIX2'!$AA$1:$AB$500,MATCH("AWAY",'FPL FIX2'!$AA$1:$AB$1,0),0),"")</f>
        <v>BOU</v>
      </c>
      <c r="H13" s="26" t="str">
        <f>IFERROR(VLOOKUP(H$1&amp;"-1"&amp;$C13,'FPL FIX2'!$Z$1:$AC$500,MATCH("HOME",'FPL FIX2'!$Z$1:$AC$1,0),0),"")&amp;IFERROR(VLOOKUP(H$1&amp;"-1"&amp;$C13,'FPL FIX2'!$AA$1:$AB$500,MATCH("AWAY",'FPL FIX2'!$AA$1:$AB$1,0),0),"")&amp;IFERROR(VLOOKUP(H$1&amp;"-2"&amp;$C13,'FPL FIX2'!$Z$1:$AC$500,MATCH("HOME",'FPL FIX2'!$Z$1:$AC$1,0),0),"")&amp;IFERROR(VLOOKUP(H$1&amp;"-2"&amp;$C13,'FPL FIX2'!$AA$1:$AB$500,MATCH("AWAY",'FPL FIX2'!$AA$1:$AB$1,0),0),"")</f>
        <v>NEW</v>
      </c>
      <c r="I13" s="26" t="str">
        <f>IFERROR(VLOOKUP(I$1&amp;"-1"&amp;$C13,'FPL FIX2'!$Z$1:$AC$500,MATCH("HOME",'FPL FIX2'!$Z$1:$AC$1,0),0),"")&amp;IFERROR(VLOOKUP(I$1&amp;"-1"&amp;$C13,'FPL FIX2'!$AA$1:$AB$500,MATCH("AWAY",'FPL FIX2'!$AA$1:$AB$1,0),0),"")&amp;IFERROR(VLOOKUP(I$1&amp;"-2"&amp;$C13,'FPL FIX2'!$Z$1:$AC$500,MATCH("HOME",'FPL FIX2'!$Z$1:$AC$1,0),0),"")&amp;IFERROR(VLOOKUP(I$1&amp;"-2"&amp;$C13,'FPL FIX2'!$AA$1:$AB$500,MATCH("AWAY",'FPL FIX2'!$AA$1:$AB$1,0),0),"")</f>
        <v>eve</v>
      </c>
      <c r="J13" s="26" t="str">
        <f>IFERROR(VLOOKUP(J$1&amp;"-1"&amp;$C13,'FPL FIX2'!$Z$1:$AC$500,MATCH("HOME",'FPL FIX2'!$Z$1:$AC$1,0),0),"")&amp;IFERROR(VLOOKUP(J$1&amp;"-1"&amp;$C13,'FPL FIX2'!$AA$1:$AB$500,MATCH("AWAY",'FPL FIX2'!$AA$1:$AB$1,0),0),"")&amp;IFERROR(VLOOKUP(J$1&amp;"-2"&amp;$C13,'FPL FIX2'!$Z$1:$AC$500,MATCH("HOME",'FPL FIX2'!$Z$1:$AC$1,0),0),"")&amp;IFERROR(VLOOKUP(J$1&amp;"-2"&amp;$C13,'FPL FIX2'!$AA$1:$AB$500,MATCH("AWAY",'FPL FIX2'!$AA$1:$AB$1,0),0),"")</f>
        <v/>
      </c>
      <c r="K13" s="26" t="str">
        <f>IFERROR(VLOOKUP(K$1&amp;"-1"&amp;$C13,'FPL FIX2'!$Z$1:$AC$500,MATCH("HOME",'FPL FIX2'!$Z$1:$AC$1,0),0),"")&amp;IFERROR(VLOOKUP(K$1&amp;"-1"&amp;$C13,'FPL FIX2'!$AA$1:$AB$500,MATCH("AWAY",'FPL FIX2'!$AA$1:$AB$1,0),0),"")&amp;IFERROR(VLOOKUP(K$1&amp;"-2"&amp;$C13,'FPL FIX2'!$Z$1:$AC$500,MATCH("HOME",'FPL FIX2'!$Z$1:$AC$1,0),0),"")&amp;IFERROR(VLOOKUP(K$1&amp;"-2"&amp;$C13,'FPL FIX2'!$AA$1:$AB$500,MATCH("AWAY",'FPL FIX2'!$AA$1:$AB$1,0),0),"")</f>
        <v/>
      </c>
      <c r="L13" s="26" t="str">
        <f>IFERROR(VLOOKUP(L$1&amp;"-1"&amp;$C13,'FPL FIX2'!$Z$1:$AC$500,MATCH("HOME",'FPL FIX2'!$Z$1:$AC$1,0),0),"")&amp;IFERROR(VLOOKUP(L$1&amp;"-1"&amp;$C13,'FPL FIX2'!$AA$1:$AB$500,MATCH("AWAY",'FPL FIX2'!$AA$1:$AB$1,0),0),"")&amp;IFERROR(VLOOKUP(L$1&amp;"-2"&amp;$C13,'FPL FIX2'!$Z$1:$AC$500,MATCH("HOME",'FPL FIX2'!$Z$1:$AC$1,0),0),"")&amp;IFERROR(VLOOKUP(L$1&amp;"-2"&amp;$C13,'FPL FIX2'!$AA$1:$AB$500,MATCH("AWAY",'FPL FIX2'!$AA$1:$AB$1,0),0),"")</f>
        <v>BHA</v>
      </c>
      <c r="M13" s="26" t="str">
        <f>IFERROR(VLOOKUP(M$1&amp;"-1"&amp;$C13,'FPL FIX2'!$Z$1:$AC$500,MATCH("HOME",'FPL FIX2'!$Z$1:$AC$1,0),0),"")&amp;IFERROR(VLOOKUP(M$1&amp;"-1"&amp;$C13,'FPL FIX2'!$AA$1:$AB$500,MATCH("AWAY",'FPL FIX2'!$AA$1:$AB$1,0),0),"")&amp;IFERROR(VLOOKUP(M$1&amp;"-2"&amp;$C13,'FPL FIX2'!$Z$1:$AC$500,MATCH("HOME",'FPL FIX2'!$Z$1:$AC$1,0),0),"")&amp;IFERROR(VLOOKUP(M$1&amp;"-2"&amp;$C13,'FPL FIX2'!$AA$1:$AB$500,MATCH("AWAY",'FPL FIX2'!$AA$1:$AB$1,0),0),"")</f>
        <v>ars</v>
      </c>
      <c r="N13" s="26" t="str">
        <f>IFERROR(VLOOKUP(N$1&amp;"-1"&amp;$C13,'FPL FIX2'!$Z$1:$AC$500,MATCH("HOME",'FPL FIX2'!$Z$1:$AC$1,0),0),"")&amp;IFERROR(VLOOKUP(N$1&amp;"-1"&amp;$C13,'FPL FIX2'!$AA$1:$AB$500,MATCH("AWAY",'FPL FIX2'!$AA$1:$AB$1,0),0),"")&amp;IFERROR(VLOOKUP(N$1&amp;"-2"&amp;$C13,'FPL FIX2'!$Z$1:$AC$500,MATCH("HOME",'FPL FIX2'!$Z$1:$AC$1,0),0),"")&amp;IFERROR(VLOOKUP(N$1&amp;"-2"&amp;$C13,'FPL FIX2'!$AA$1:$AB$500,MATCH("AWAY",'FPL FIX2'!$AA$1:$AB$1,0),0),"")</f>
        <v>MCI</v>
      </c>
      <c r="O13" s="26" t="str">
        <f>IFERROR(VLOOKUP(O$1&amp;"-1"&amp;$C13,'FPL FIX2'!$Z$1:$AC$500,MATCH("HOME",'FPL FIX2'!$Z$1:$AC$1,0),0),"")&amp;IFERROR(VLOOKUP(O$1&amp;"-1"&amp;$C13,'FPL FIX2'!$AA$1:$AB$500,MATCH("AWAY",'FPL FIX2'!$AA$1:$AB$1,0),0),"")&amp;IFERROR(VLOOKUP(O$1&amp;"-2"&amp;$C13,'FPL FIX2'!$Z$1:$AC$500,MATCH("HOME",'FPL FIX2'!$Z$1:$AC$1,0),0),"")&amp;IFERROR(VLOOKUP(O$1&amp;"-2"&amp;$C13,'FPL FIX2'!$AA$1:$AB$500,MATCH("AWAY",'FPL FIX2'!$AA$1:$AB$1,0),0),"")</f>
        <v>WHU</v>
      </c>
      <c r="P13" s="26" t="str">
        <f>IFERROR(VLOOKUP(P$1&amp;"-1"&amp;$C13,'FPL FIX2'!$Z$1:$AC$500,MATCH("HOME",'FPL FIX2'!$Z$1:$AC$1,0),0),"")&amp;IFERROR(VLOOKUP(P$1&amp;"-1"&amp;$C13,'FPL FIX2'!$AA$1:$AB$500,MATCH("AWAY",'FPL FIX2'!$AA$1:$AB$1,0),0),"")&amp;IFERROR(VLOOKUP(P$1&amp;"-2"&amp;$C13,'FPL FIX2'!$Z$1:$AC$500,MATCH("HOME",'FPL FIX2'!$Z$1:$AC$1,0),0),"")&amp;IFERROR(VLOOKUP(P$1&amp;"-2"&amp;$C13,'FPL FIX2'!$AA$1:$AB$500,MATCH("AWAY",'FPL FIX2'!$AA$1:$AB$1,0),0),"")</f>
        <v>nfo</v>
      </c>
      <c r="Q13" s="26" t="str">
        <f>IFERROR(VLOOKUP(Q$1&amp;"-1"&amp;$C13,'FPL FIX2'!$Z$1:$AC$500,MATCH("HOME",'FPL FIX2'!$Z$1:$AC$1,0),0),"")&amp;IFERROR(VLOOKUP(Q$1&amp;"-1"&amp;$C13,'FPL FIX2'!$AA$1:$AB$500,MATCH("AWAY",'FPL FIX2'!$AA$1:$AB$1,0),0),"")&amp;IFERROR(VLOOKUP(Q$1&amp;"-2"&amp;$C13,'FPL FIX2'!$Z$1:$AC$500,MATCH("HOME",'FPL FIX2'!$Z$1:$AC$1,0),0),"")&amp;IFERROR(VLOOKUP(Q$1&amp;"-2"&amp;$C13,'FPL FIX2'!$AA$1:$AB$500,MATCH("AWAY",'FPL FIX2'!$AA$1:$AB$1,0),0),"")</f>
        <v>LEE</v>
      </c>
      <c r="R13" s="26" t="str">
        <f>IFERROR(VLOOKUP(R$1&amp;"-1"&amp;$C13,'FPL FIX2'!$Z$1:$AC$500,MATCH("HOME",'FPL FIX2'!$Z$1:$AC$1,0),0),"")&amp;IFERROR(VLOOKUP(R$1&amp;"-1"&amp;$C13,'FPL FIX2'!$AA$1:$AB$500,MATCH("AWAY",'FPL FIX2'!$AA$1:$AB$1,0),0),"")&amp;IFERROR(VLOOKUP(R$1&amp;"-2"&amp;$C13,'FPL FIX2'!$Z$1:$AC$500,MATCH("HOME",'FPL FIX2'!$Z$1:$AC$1,0),0),"")&amp;IFERROR(VLOOKUP(R$1&amp;"-2"&amp;$C13,'FPL FIX2'!$AA$1:$AB$500,MATCH("AWAY",'FPL FIX2'!$AA$1:$AB$1,0),0),"")</f>
        <v>tot</v>
      </c>
      <c r="S13" s="26" t="str">
        <f>IFERROR(VLOOKUP(S$1&amp;"-1"&amp;$C13,'FPL FIX2'!$Z$1:$AC$500,MATCH("HOME",'FPL FIX2'!$Z$1:$AC$1,0),0),"")&amp;IFERROR(VLOOKUP(S$1&amp;"-1"&amp;$C13,'FPL FIX2'!$AA$1:$AB$500,MATCH("AWAY",'FPL FIX2'!$AA$1:$AB$1,0),0),"")&amp;IFERROR(VLOOKUP(S$1&amp;"-2"&amp;$C13,'FPL FIX2'!$Z$1:$AC$500,MATCH("HOME",'FPL FIX2'!$Z$1:$AC$1,0),0),"")&amp;IFERROR(VLOOKUP(S$1&amp;"-2"&amp;$C13,'FPL FIX2'!$AA$1:$AB$500,MATCH("AWAY",'FPL FIX2'!$AA$1:$AB$1,0),0),"")</f>
        <v>SOU</v>
      </c>
      <c r="T13" s="26" t="str">
        <f>IFERROR(VLOOKUP(T$1&amp;"-1"&amp;$C13,'FPL FIX2'!$Z$1:$AC$500,MATCH("HOME",'FPL FIX2'!$Z$1:$AC$1,0),0),"")&amp;IFERROR(VLOOKUP(T$1&amp;"-1"&amp;$C13,'FPL FIX2'!$AA$1:$AB$500,MATCH("AWAY",'FPL FIX2'!$AA$1:$AB$1,0),0),"")&amp;IFERROR(VLOOKUP(T$1&amp;"-2"&amp;$C13,'FPL FIX2'!$Z$1:$AC$500,MATCH("HOME",'FPL FIX2'!$Z$1:$AC$1,0),0),"")&amp;IFERROR(VLOOKUP(T$1&amp;"-2"&amp;$C13,'FPL FIX2'!$AA$1:$AB$500,MATCH("AWAY",'FPL FIX2'!$AA$1:$AB$1,0),0),"")</f>
        <v>avl</v>
      </c>
      <c r="U13" s="26" t="str">
        <f>IFERROR(VLOOKUP(U$1&amp;"-1"&amp;$C13,'FPL FIX2'!$Z$1:$AC$500,MATCH("HOME",'FPL FIX2'!$Z$1:$AC$1,0),0),"")&amp;IFERROR(VLOOKUP(U$1&amp;"-1"&amp;$C13,'FPL FIX2'!$AA$1:$AB$500,MATCH("AWAY",'FPL FIX2'!$AA$1:$AB$1,0),0),"")&amp;IFERROR(VLOOKUP(U$1&amp;"-2"&amp;$C13,'FPL FIX2'!$Z$1:$AC$500,MATCH("HOME",'FPL FIX2'!$Z$1:$AC$1,0),0),"")&amp;IFERROR(VLOOKUP(U$1&amp;"-2"&amp;$C13,'FPL FIX2'!$AA$1:$AB$500,MATCH("AWAY",'FPL FIX2'!$AA$1:$AB$1,0),0),"")</f>
        <v>LEI</v>
      </c>
      <c r="V13" s="26" t="str">
        <f>IFERROR(VLOOKUP(V$1&amp;"-1"&amp;$C13,'FPL FIX2'!$Z$1:$AC$500,MATCH("HOME",'FPL FIX2'!$Z$1:$AC$1,0),0),"")&amp;IFERROR(VLOOKUP(V$1&amp;"-1"&amp;$C13,'FPL FIX2'!$AA$1:$AB$500,MATCH("AWAY",'FPL FIX2'!$AA$1:$AB$1,0),0),"")&amp;IFERROR(VLOOKUP(V$1&amp;"-2"&amp;$C13,'FPL FIX2'!$Z$1:$AC$500,MATCH("HOME",'FPL FIX2'!$Z$1:$AC$1,0),0),"")&amp;IFERROR(VLOOKUP(V$1&amp;"-2"&amp;$C13,'FPL FIX2'!$AA$1:$AB$500,MATCH("AWAY",'FPL FIX2'!$AA$1:$AB$1,0),0),"")</f>
        <v>bre</v>
      </c>
      <c r="W13" s="26" t="str">
        <f>IFERROR(VLOOKUP(W$1&amp;"-1"&amp;$C13,'FPL FIX2'!$Z$1:$AC$500,MATCH("HOME",'FPL FIX2'!$Z$1:$AC$1,0),0),"")&amp;IFERROR(VLOOKUP(W$1&amp;"-1"&amp;$C13,'FPL FIX2'!$AA$1:$AB$500,MATCH("AWAY",'FPL FIX2'!$AA$1:$AB$1,0),0),"")&amp;IFERROR(VLOOKUP(W$1&amp;"-2"&amp;$C13,'FPL FIX2'!$Z$1:$AC$500,MATCH("HOME",'FPL FIX2'!$Z$1:$AC$1,0),0),"")&amp;IFERROR(VLOOKUP(W$1&amp;"-2"&amp;$C13,'FPL FIX2'!$AA$1:$AB$500,MATCH("AWAY",'FPL FIX2'!$AA$1:$AB$1,0),0),"")</f>
        <v>bha</v>
      </c>
      <c r="X13" s="26" t="str">
        <f>IFERROR(VLOOKUP(X$1&amp;"-1"&amp;$C13,'FPL FIX2'!$Z$1:$AC$500,MATCH("HOME",'FPL FIX2'!$Z$1:$AC$1,0),0),"")&amp;IFERROR(VLOOKUP(X$1&amp;"-1"&amp;$C13,'FPL FIX2'!$AA$1:$AB$500,MATCH("AWAY",'FPL FIX2'!$AA$1:$AB$1,0),0),"")&amp;IFERROR(VLOOKUP(X$1&amp;"-2"&amp;$C13,'FPL FIX2'!$Z$1:$AC$500,MATCH("HOME",'FPL FIX2'!$Z$1:$AC$1,0),0),"")&amp;IFERROR(VLOOKUP(X$1&amp;"-2"&amp;$C13,'FPL FIX2'!$AA$1:$AB$500,MATCH("AWAY",'FPL FIX2'!$AA$1:$AB$1,0),0),"")</f>
        <v>CHE</v>
      </c>
      <c r="Y13" s="26" t="str">
        <f>IFERROR(VLOOKUP(Y$1&amp;"-1"&amp;$C13,'FPL FIX2'!$Z$1:$AC$500,MATCH("HOME",'FPL FIX2'!$Z$1:$AC$1,0),0),"")&amp;IFERROR(VLOOKUP(Y$1&amp;"-1"&amp;$C13,'FPL FIX2'!$AA$1:$AB$500,MATCH("AWAY",'FPL FIX2'!$AA$1:$AB$1,0),0),"")&amp;IFERROR(VLOOKUP(Y$1&amp;"-2"&amp;$C13,'FPL FIX2'!$Z$1:$AC$500,MATCH("HOME",'FPL FIX2'!$Z$1:$AC$1,0),0),"")&amp;IFERROR(VLOOKUP(Y$1&amp;"-2"&amp;$C13,'FPL FIX2'!$AA$1:$AB$500,MATCH("AWAY",'FPL FIX2'!$AA$1:$AB$1,0),0),"")</f>
        <v>wol</v>
      </c>
      <c r="Z13" s="26" t="str">
        <f>IFERROR(VLOOKUP(Z$1&amp;"-1"&amp;$C13,'FPL FIX2'!$Z$1:$AC$500,MATCH("HOME",'FPL FIX2'!$Z$1:$AC$1,0),0),"")&amp;IFERROR(VLOOKUP(Z$1&amp;"-1"&amp;$C13,'FPL FIX2'!$AA$1:$AB$500,MATCH("AWAY",'FPL FIX2'!$AA$1:$AB$1,0),0),"")&amp;IFERROR(VLOOKUP(Z$1&amp;"-2"&amp;$C13,'FPL FIX2'!$Z$1:$AC$500,MATCH("HOME",'FPL FIX2'!$Z$1:$AC$1,0),0),"")&amp;IFERROR(VLOOKUP(Z$1&amp;"-2"&amp;$C13,'FPL FIX2'!$AA$1:$AB$500,MATCH("AWAY",'FPL FIX2'!$AA$1:$AB$1,0),0),"")</f>
        <v>EVE</v>
      </c>
      <c r="AA13" s="26" t="str">
        <f>IFERROR(VLOOKUP(AA$1&amp;"-1"&amp;$C13,'FPL FIX2'!$Z$1:$AC$500,MATCH("HOME",'FPL FIX2'!$Z$1:$AC$1,0),0),"")&amp;IFERROR(VLOOKUP(AA$1&amp;"-1"&amp;$C13,'FPL FIX2'!$AA$1:$AB$500,MATCH("AWAY",'FPL FIX2'!$AA$1:$AB$1,0),0),"")&amp;IFERROR(VLOOKUP(AA$1&amp;"-2"&amp;$C13,'FPL FIX2'!$Z$1:$AC$500,MATCH("HOME",'FPL FIX2'!$Z$1:$AC$1,0),0),"")&amp;IFERROR(VLOOKUP(AA$1&amp;"-2"&amp;$C13,'FPL FIX2'!$AA$1:$AB$500,MATCH("AWAY",'FPL FIX2'!$AA$1:$AB$1,0),0),"")</f>
        <v>new</v>
      </c>
      <c r="AB13" s="26" t="str">
        <f>IFERROR(VLOOKUP(AB$1&amp;"-1"&amp;$C13,'FPL FIX2'!$Z$1:$AC$500,MATCH("HOME",'FPL FIX2'!$Z$1:$AC$1,0),0),"")&amp;IFERROR(VLOOKUP(AB$1&amp;"-1"&amp;$C13,'FPL FIX2'!$AA$1:$AB$500,MATCH("AWAY",'FPL FIX2'!$AA$1:$AB$1,0),0),"")&amp;IFERROR(VLOOKUP(AB$1&amp;"-2"&amp;$C13,'FPL FIX2'!$Z$1:$AC$500,MATCH("HOME",'FPL FIX2'!$Z$1:$AC$1,0),0),"")&amp;IFERROR(VLOOKUP(AB$1&amp;"-2"&amp;$C13,'FPL FIX2'!$AA$1:$AB$500,MATCH("AWAY",'FPL FIX2'!$AA$1:$AB$1,0),0),"")</f>
        <v>cryWOL</v>
      </c>
      <c r="AC13" s="26" t="str">
        <f>IFERROR(VLOOKUP(AC$1&amp;"-1"&amp;$C13,'FPL FIX2'!$Z$1:$AC$500,MATCH("HOME",'FPL FIX2'!$Z$1:$AC$1,0),0),"")&amp;IFERROR(VLOOKUP(AC$1&amp;"-1"&amp;$C13,'FPL FIX2'!$AA$1:$AB$500,MATCH("AWAY",'FPL FIX2'!$AA$1:$AB$1,0),0),"")&amp;IFERROR(VLOOKUP(AC$1&amp;"-2"&amp;$C13,'FPL FIX2'!$Z$1:$AC$500,MATCH("HOME",'FPL FIX2'!$Z$1:$AC$1,0),0),"")&amp;IFERROR(VLOOKUP(AC$1&amp;"-2"&amp;$C13,'FPL FIX2'!$AA$1:$AB$500,MATCH("AWAY",'FPL FIX2'!$AA$1:$AB$1,0),0),"")</f>
        <v>MUN</v>
      </c>
      <c r="AD13" s="26" t="str">
        <f>IFERROR(VLOOKUP(AD$1&amp;"-1"&amp;$C13,'FPL FIX2'!$Z$1:$AC$500,MATCH("HOME",'FPL FIX2'!$Z$1:$AC$1,0),0),"")&amp;IFERROR(VLOOKUP(AD$1&amp;"-1"&amp;$C13,'FPL FIX2'!$AA$1:$AB$500,MATCH("AWAY",'FPL FIX2'!$AA$1:$AB$1,0),0),"")&amp;IFERROR(VLOOKUP(AD$1&amp;"-2"&amp;$C13,'FPL FIX2'!$Z$1:$AC$500,MATCH("HOME",'FPL FIX2'!$Z$1:$AC$1,0),0),"")&amp;IFERROR(VLOOKUP(AD$1&amp;"-2"&amp;$C13,'FPL FIX2'!$AA$1:$AB$500,MATCH("AWAY",'FPL FIX2'!$AA$1:$AB$1,0),0),"")</f>
        <v>bou</v>
      </c>
      <c r="AE13" s="26" t="str">
        <f>IFERROR(VLOOKUP(AE$1&amp;"-1"&amp;$C13,'FPL FIX2'!$Z$1:$AC$500,MATCH("HOME",'FPL FIX2'!$Z$1:$AC$1,0),0),"")&amp;IFERROR(VLOOKUP(AE$1&amp;"-1"&amp;$C13,'FPL FIX2'!$AA$1:$AB$500,MATCH("AWAY",'FPL FIX2'!$AA$1:$AB$1,0),0),"")&amp;IFERROR(VLOOKUP(AE$1&amp;"-2"&amp;$C13,'FPL FIX2'!$Z$1:$AC$500,MATCH("HOME",'FPL FIX2'!$Z$1:$AC$1,0),0),"")&amp;IFERROR(VLOOKUP(AE$1&amp;"-2"&amp;$C13,'FPL FIX2'!$AA$1:$AB$500,MATCH("AWAY",'FPL FIX2'!$AA$1:$AB$1,0),0),"")</f>
        <v/>
      </c>
      <c r="AF13" s="26" t="str">
        <f>IFERROR(VLOOKUP(AF$1&amp;"-1"&amp;$C13,'FPL FIX2'!$Z$1:$AC$500,MATCH("HOME",'FPL FIX2'!$Z$1:$AC$1,0),0),"")&amp;IFERROR(VLOOKUP(AF$1&amp;"-1"&amp;$C13,'FPL FIX2'!$AA$1:$AB$500,MATCH("AWAY",'FPL FIX2'!$AA$1:$AB$1,0),0),"")&amp;IFERROR(VLOOKUP(AF$1&amp;"-2"&amp;$C13,'FPL FIX2'!$Z$1:$AC$500,MATCH("HOME",'FPL FIX2'!$Z$1:$AC$1,0),0),"")&amp;IFERROR(VLOOKUP(AF$1&amp;"-2"&amp;$C13,'FPL FIX2'!$AA$1:$AB$500,MATCH("AWAY",'FPL FIX2'!$AA$1:$AB$1,0),0),"")</f>
        <v>mciche</v>
      </c>
      <c r="AG13" s="26" t="str">
        <f>IFERROR(VLOOKUP(AG$1&amp;"-1"&amp;$C13,'FPL FIX2'!$Z$1:$AC$500,MATCH("HOME",'FPL FIX2'!$Z$1:$AC$1,0),0),"")&amp;IFERROR(VLOOKUP(AG$1&amp;"-1"&amp;$C13,'FPL FIX2'!$AA$1:$AB$500,MATCH("AWAY",'FPL FIX2'!$AA$1:$AB$1,0),0),"")&amp;IFERROR(VLOOKUP(AG$1&amp;"-2"&amp;$C13,'FPL FIX2'!$Z$1:$AC$500,MATCH("HOME",'FPL FIX2'!$Z$1:$AC$1,0),0),"")&amp;IFERROR(VLOOKUP(AG$1&amp;"-2"&amp;$C13,'FPL FIX2'!$AA$1:$AB$500,MATCH("AWAY",'FPL FIX2'!$AA$1:$AB$1,0),0),"")</f>
        <v>ARS</v>
      </c>
      <c r="AH13" s="26" t="str">
        <f>IFERROR(VLOOKUP(AH$1&amp;"-1"&amp;$C13,'FPL FIX2'!$Z$1:$AC$500,MATCH("HOME",'FPL FIX2'!$Z$1:$AC$1,0),0),"")&amp;IFERROR(VLOOKUP(AH$1&amp;"-1"&amp;$C13,'FPL FIX2'!$AA$1:$AB$500,MATCH("AWAY",'FPL FIX2'!$AA$1:$AB$1,0),0),"")&amp;IFERROR(VLOOKUP(AH$1&amp;"-2"&amp;$C13,'FPL FIX2'!$Z$1:$AC$500,MATCH("HOME",'FPL FIX2'!$Z$1:$AC$1,0),0),"")&amp;IFERROR(VLOOKUP(AH$1&amp;"-2"&amp;$C13,'FPL FIX2'!$AA$1:$AB$500,MATCH("AWAY",'FPL FIX2'!$AA$1:$AB$1,0),0),"")</f>
        <v>lee</v>
      </c>
      <c r="AI13" s="26" t="str">
        <f>IFERROR(VLOOKUP(AI$1&amp;"-1"&amp;$C13,'FPL FIX2'!$Z$1:$AC$500,MATCH("HOME",'FPL FIX2'!$Z$1:$AC$1,0),0),"")&amp;IFERROR(VLOOKUP(AI$1&amp;"-1"&amp;$C13,'FPL FIX2'!$AA$1:$AB$500,MATCH("AWAY",'FPL FIX2'!$AA$1:$AB$1,0),0),"")&amp;IFERROR(VLOOKUP(AI$1&amp;"-2"&amp;$C13,'FPL FIX2'!$Z$1:$AC$500,MATCH("HOME",'FPL FIX2'!$Z$1:$AC$1,0),0),"")&amp;IFERROR(VLOOKUP(AI$1&amp;"-2"&amp;$C13,'FPL FIX2'!$AA$1:$AB$500,MATCH("AWAY",'FPL FIX2'!$AA$1:$AB$1,0),0),"")</f>
        <v>NFO</v>
      </c>
      <c r="AJ13" s="26" t="str">
        <f>IFERROR(VLOOKUP(AJ$1&amp;"-1"&amp;$C13,'FPL FIX2'!$Z$1:$AC$500,MATCH("HOME",'FPL FIX2'!$Z$1:$AC$1,0),0),"")&amp;IFERROR(VLOOKUP(AJ$1&amp;"-1"&amp;$C13,'FPL FIX2'!$AA$1:$AB$500,MATCH("AWAY",'FPL FIX2'!$AA$1:$AB$1,0),0),"")&amp;IFERROR(VLOOKUP(AJ$1&amp;"-2"&amp;$C13,'FPL FIX2'!$Z$1:$AC$500,MATCH("HOME",'FPL FIX2'!$Z$1:$AC$1,0),0),"")&amp;IFERROR(VLOOKUP(AJ$1&amp;"-2"&amp;$C13,'FPL FIX2'!$AA$1:$AB$500,MATCH("AWAY",'FPL FIX2'!$AA$1:$AB$1,0),0),"")</f>
        <v>whu</v>
      </c>
      <c r="AK13" s="26" t="str">
        <f>IFERROR(VLOOKUP(AK$1&amp;"-1"&amp;$C13,'FPL FIX2'!$Z$1:$AC$500,MATCH("HOME",'FPL FIX2'!$Z$1:$AC$1,0),0),"")&amp;IFERROR(VLOOKUP(AK$1&amp;"-1"&amp;$C13,'FPL FIX2'!$AA$1:$AB$500,MATCH("AWAY",'FPL FIX2'!$AA$1:$AB$1,0),0),"")&amp;IFERROR(VLOOKUP(AK$1&amp;"-2"&amp;$C13,'FPL FIX2'!$Z$1:$AC$500,MATCH("HOME",'FPL FIX2'!$Z$1:$AC$1,0),0),"")&amp;IFERROR(VLOOKUP(AK$1&amp;"-2"&amp;$C13,'FPL FIX2'!$AA$1:$AB$500,MATCH("AWAY",'FPL FIX2'!$AA$1:$AB$1,0),0),"")</f>
        <v>TOTFUL</v>
      </c>
      <c r="AL13" s="26" t="str">
        <f>IFERROR(VLOOKUP(AL$1&amp;"-1"&amp;$C13,'FPL FIX2'!$Z$1:$AC$500,MATCH("HOME",'FPL FIX2'!$Z$1:$AC$1,0),0),"")&amp;IFERROR(VLOOKUP(AL$1&amp;"-1"&amp;$C13,'FPL FIX2'!$AA$1:$AB$500,MATCH("AWAY",'FPL FIX2'!$AA$1:$AB$1,0),0),"")&amp;IFERROR(VLOOKUP(AL$1&amp;"-2"&amp;$C13,'FPL FIX2'!$Z$1:$AC$500,MATCH("HOME",'FPL FIX2'!$Z$1:$AC$1,0),0),"")&amp;IFERROR(VLOOKUP(AL$1&amp;"-2"&amp;$C13,'FPL FIX2'!$AA$1:$AB$500,MATCH("AWAY",'FPL FIX2'!$AA$1:$AB$1,0),0),"")</f>
        <v>BRE</v>
      </c>
      <c r="AM13" s="26" t="str">
        <f>IFERROR(VLOOKUP(AM$1&amp;"-1"&amp;$C13,'FPL FIX2'!$Z$1:$AC$500,MATCH("HOME",'FPL FIX2'!$Z$1:$AC$1,0),0),"")&amp;IFERROR(VLOOKUP(AM$1&amp;"-1"&amp;$C13,'FPL FIX2'!$AA$1:$AB$500,MATCH("AWAY",'FPL FIX2'!$AA$1:$AB$1,0),0),"")&amp;IFERROR(VLOOKUP(AM$1&amp;"-2"&amp;$C13,'FPL FIX2'!$Z$1:$AC$500,MATCH("HOME",'FPL FIX2'!$Z$1:$AC$1,0),0),"")&amp;IFERROR(VLOOKUP(AM$1&amp;"-2"&amp;$C13,'FPL FIX2'!$AA$1:$AB$500,MATCH("AWAY",'FPL FIX2'!$AA$1:$AB$1,0),0),"")</f>
        <v>lei</v>
      </c>
      <c r="AN13" s="26" t="str">
        <f>IFERROR(VLOOKUP(AN$1&amp;"-1"&amp;$C13,'FPL FIX2'!$Z$1:$AC$500,MATCH("HOME",'FPL FIX2'!$Z$1:$AC$1,0),0),"")&amp;IFERROR(VLOOKUP(AN$1&amp;"-1"&amp;$C13,'FPL FIX2'!$AA$1:$AB$500,MATCH("AWAY",'FPL FIX2'!$AA$1:$AB$1,0),0),"")&amp;IFERROR(VLOOKUP(AN$1&amp;"-2"&amp;$C13,'FPL FIX2'!$Z$1:$AC$500,MATCH("HOME",'FPL FIX2'!$Z$1:$AC$1,0),0),"")&amp;IFERROR(VLOOKUP(AN$1&amp;"-2"&amp;$C13,'FPL FIX2'!$AA$1:$AB$500,MATCH("AWAY",'FPL FIX2'!$AA$1:$AB$1,0),0),"")</f>
        <v>AVL</v>
      </c>
      <c r="AO13" s="26" t="str">
        <f>IFERROR(VLOOKUP(AO$1&amp;"-1"&amp;$C13,'FPL FIX2'!$Z$1:$AC$500,MATCH("HOME",'FPL FIX2'!$Z$1:$AC$1,0),0),"")&amp;IFERROR(VLOOKUP(AO$1&amp;"-1"&amp;$C13,'FPL FIX2'!$AA$1:$AB$500,MATCH("AWAY",'FPL FIX2'!$AA$1:$AB$1,0),0),"")&amp;IFERROR(VLOOKUP(AO$1&amp;"-2"&amp;$C13,'FPL FIX2'!$Z$1:$AC$500,MATCH("HOME",'FPL FIX2'!$Z$1:$AC$1,0),0),"")&amp;IFERROR(VLOOKUP(AO$1&amp;"-2"&amp;$C13,'FPL FIX2'!$AA$1:$AB$500,MATCH("AWAY",'FPL FIX2'!$AA$1:$AB$1,0),0),"")</f>
        <v>sou</v>
      </c>
    </row>
    <row r="14" spans="1:41" x14ac:dyDescent="0.25">
      <c r="A14" s="26">
        <f t="shared" si="2"/>
        <v>13</v>
      </c>
      <c r="B14" s="23" t="s">
        <v>79</v>
      </c>
      <c r="C14" s="26" t="str">
        <f t="shared" si="1"/>
        <v>MCI</v>
      </c>
      <c r="D14" s="26" t="str">
        <f>IFERROR(VLOOKUP(D$1&amp;"-1"&amp;$C14,'FPL FIX2'!$Z$1:$AC$500,MATCH("HOME",'FPL FIX2'!$Z$1:$AC$1,0),0),"")&amp;IFERROR(VLOOKUP(D$1&amp;"-1"&amp;$C14,'FPL FIX2'!$AA$1:$AB$500,MATCH("AWAY",'FPL FIX2'!$AA$1:$AB$1,0),0),"")&amp;IFERROR(VLOOKUP(D$1&amp;"-2"&amp;$C14,'FPL FIX2'!$Z$1:$AC$500,MATCH("HOME",'FPL FIX2'!$Z$1:$AC$1,0),0),"")&amp;IFERROR(VLOOKUP(D$1&amp;"-2"&amp;$C14,'FPL FIX2'!$AA$1:$AB$500,MATCH("AWAY",'FPL FIX2'!$AA$1:$AB$1,0),0),"")</f>
        <v>whu</v>
      </c>
      <c r="E14" s="26" t="str">
        <f>IFERROR(VLOOKUP(E$1&amp;"-1"&amp;$C14,'FPL FIX2'!$Z$1:$AC$500,MATCH("HOME",'FPL FIX2'!$Z$1:$AC$1,0),0),"")&amp;IFERROR(VLOOKUP(E$1&amp;"-1"&amp;$C14,'FPL FIX2'!$AA$1:$AB$500,MATCH("AWAY",'FPL FIX2'!$AA$1:$AB$1,0),0),"")&amp;IFERROR(VLOOKUP(E$1&amp;"-2"&amp;$C14,'FPL FIX2'!$Z$1:$AC$500,MATCH("HOME",'FPL FIX2'!$Z$1:$AC$1,0),0),"")&amp;IFERROR(VLOOKUP(E$1&amp;"-2"&amp;$C14,'FPL FIX2'!$AA$1:$AB$500,MATCH("AWAY",'FPL FIX2'!$AA$1:$AB$1,0),0),"")</f>
        <v>BOU</v>
      </c>
      <c r="F14" s="26" t="str">
        <f>IFERROR(VLOOKUP(F$1&amp;"-1"&amp;$C14,'FPL FIX2'!$Z$1:$AC$500,MATCH("HOME",'FPL FIX2'!$Z$1:$AC$1,0),0),"")&amp;IFERROR(VLOOKUP(F$1&amp;"-1"&amp;$C14,'FPL FIX2'!$AA$1:$AB$500,MATCH("AWAY",'FPL FIX2'!$AA$1:$AB$1,0),0),"")&amp;IFERROR(VLOOKUP(F$1&amp;"-2"&amp;$C14,'FPL FIX2'!$Z$1:$AC$500,MATCH("HOME",'FPL FIX2'!$Z$1:$AC$1,0),0),"")&amp;IFERROR(VLOOKUP(F$1&amp;"-2"&amp;$C14,'FPL FIX2'!$AA$1:$AB$500,MATCH("AWAY",'FPL FIX2'!$AA$1:$AB$1,0),0),"")</f>
        <v>new</v>
      </c>
      <c r="G14" s="26" t="str">
        <f>IFERROR(VLOOKUP(G$1&amp;"-1"&amp;$C14,'FPL FIX2'!$Z$1:$AC$500,MATCH("HOME",'FPL FIX2'!$Z$1:$AC$1,0),0),"")&amp;IFERROR(VLOOKUP(G$1&amp;"-1"&amp;$C14,'FPL FIX2'!$AA$1:$AB$500,MATCH("AWAY",'FPL FIX2'!$AA$1:$AB$1,0),0),"")&amp;IFERROR(VLOOKUP(G$1&amp;"-2"&amp;$C14,'FPL FIX2'!$Z$1:$AC$500,MATCH("HOME",'FPL FIX2'!$Z$1:$AC$1,0),0),"")&amp;IFERROR(VLOOKUP(G$1&amp;"-2"&amp;$C14,'FPL FIX2'!$AA$1:$AB$500,MATCH("AWAY",'FPL FIX2'!$AA$1:$AB$1,0),0),"")</f>
        <v>CRY</v>
      </c>
      <c r="H14" s="26" t="str">
        <f>IFERROR(VLOOKUP(H$1&amp;"-1"&amp;$C14,'FPL FIX2'!$Z$1:$AC$500,MATCH("HOME",'FPL FIX2'!$Z$1:$AC$1,0),0),"")&amp;IFERROR(VLOOKUP(H$1&amp;"-1"&amp;$C14,'FPL FIX2'!$AA$1:$AB$500,MATCH("AWAY",'FPL FIX2'!$AA$1:$AB$1,0),0),"")&amp;IFERROR(VLOOKUP(H$1&amp;"-2"&amp;$C14,'FPL FIX2'!$Z$1:$AC$500,MATCH("HOME",'FPL FIX2'!$Z$1:$AC$1,0),0),"")&amp;IFERROR(VLOOKUP(H$1&amp;"-2"&amp;$C14,'FPL FIX2'!$AA$1:$AB$500,MATCH("AWAY",'FPL FIX2'!$AA$1:$AB$1,0),0),"")</f>
        <v>NFO</v>
      </c>
      <c r="I14" s="26" t="str">
        <f>IFERROR(VLOOKUP(I$1&amp;"-1"&amp;$C14,'FPL FIX2'!$Z$1:$AC$500,MATCH("HOME",'FPL FIX2'!$Z$1:$AC$1,0),0),"")&amp;IFERROR(VLOOKUP(I$1&amp;"-1"&amp;$C14,'FPL FIX2'!$AA$1:$AB$500,MATCH("AWAY",'FPL FIX2'!$AA$1:$AB$1,0),0),"")&amp;IFERROR(VLOOKUP(I$1&amp;"-2"&amp;$C14,'FPL FIX2'!$Z$1:$AC$500,MATCH("HOME",'FPL FIX2'!$Z$1:$AC$1,0),0),"")&amp;IFERROR(VLOOKUP(I$1&amp;"-2"&amp;$C14,'FPL FIX2'!$AA$1:$AB$500,MATCH("AWAY",'FPL FIX2'!$AA$1:$AB$1,0),0),"")</f>
        <v>avl</v>
      </c>
      <c r="J14" s="26" t="str">
        <f>IFERROR(VLOOKUP(J$1&amp;"-1"&amp;$C14,'FPL FIX2'!$Z$1:$AC$500,MATCH("HOME",'FPL FIX2'!$Z$1:$AC$1,0),0),"")&amp;IFERROR(VLOOKUP(J$1&amp;"-1"&amp;$C14,'FPL FIX2'!$AA$1:$AB$500,MATCH("AWAY",'FPL FIX2'!$AA$1:$AB$1,0),0),"")&amp;IFERROR(VLOOKUP(J$1&amp;"-2"&amp;$C14,'FPL FIX2'!$Z$1:$AC$500,MATCH("HOME",'FPL FIX2'!$Z$1:$AC$1,0),0),"")&amp;IFERROR(VLOOKUP(J$1&amp;"-2"&amp;$C14,'FPL FIX2'!$AA$1:$AB$500,MATCH("AWAY",'FPL FIX2'!$AA$1:$AB$1,0),0),"")</f>
        <v/>
      </c>
      <c r="K14" s="26" t="str">
        <f>IFERROR(VLOOKUP(K$1&amp;"-1"&amp;$C14,'FPL FIX2'!$Z$1:$AC$500,MATCH("HOME",'FPL FIX2'!$Z$1:$AC$1,0),0),"")&amp;IFERROR(VLOOKUP(K$1&amp;"-1"&amp;$C14,'FPL FIX2'!$AA$1:$AB$500,MATCH("AWAY",'FPL FIX2'!$AA$1:$AB$1,0),0),"")&amp;IFERROR(VLOOKUP(K$1&amp;"-2"&amp;$C14,'FPL FIX2'!$Z$1:$AC$500,MATCH("HOME",'FPL FIX2'!$Z$1:$AC$1,0),0),"")&amp;IFERROR(VLOOKUP(K$1&amp;"-2"&amp;$C14,'FPL FIX2'!$AA$1:$AB$500,MATCH("AWAY",'FPL FIX2'!$AA$1:$AB$1,0),0),"")</f>
        <v>wol</v>
      </c>
      <c r="L14" s="26" t="str">
        <f>IFERROR(VLOOKUP(L$1&amp;"-1"&amp;$C14,'FPL FIX2'!$Z$1:$AC$500,MATCH("HOME",'FPL FIX2'!$Z$1:$AC$1,0),0),"")&amp;IFERROR(VLOOKUP(L$1&amp;"-1"&amp;$C14,'FPL FIX2'!$AA$1:$AB$500,MATCH("AWAY",'FPL FIX2'!$AA$1:$AB$1,0),0),"")&amp;IFERROR(VLOOKUP(L$1&amp;"-2"&amp;$C14,'FPL FIX2'!$Z$1:$AC$500,MATCH("HOME",'FPL FIX2'!$Z$1:$AC$1,0),0),"")&amp;IFERROR(VLOOKUP(L$1&amp;"-2"&amp;$C14,'FPL FIX2'!$AA$1:$AB$500,MATCH("AWAY",'FPL FIX2'!$AA$1:$AB$1,0),0),"")</f>
        <v>MUN</v>
      </c>
      <c r="M14" s="26" t="str">
        <f>IFERROR(VLOOKUP(M$1&amp;"-1"&amp;$C14,'FPL FIX2'!$Z$1:$AC$500,MATCH("HOME",'FPL FIX2'!$Z$1:$AC$1,0),0),"")&amp;IFERROR(VLOOKUP(M$1&amp;"-1"&amp;$C14,'FPL FIX2'!$AA$1:$AB$500,MATCH("AWAY",'FPL FIX2'!$AA$1:$AB$1,0),0),"")&amp;IFERROR(VLOOKUP(M$1&amp;"-2"&amp;$C14,'FPL FIX2'!$Z$1:$AC$500,MATCH("HOME",'FPL FIX2'!$Z$1:$AC$1,0),0),"")&amp;IFERROR(VLOOKUP(M$1&amp;"-2"&amp;$C14,'FPL FIX2'!$AA$1:$AB$500,MATCH("AWAY",'FPL FIX2'!$AA$1:$AB$1,0),0),"")</f>
        <v>SOU</v>
      </c>
      <c r="N14" s="26" t="str">
        <f>IFERROR(VLOOKUP(N$1&amp;"-1"&amp;$C14,'FPL FIX2'!$Z$1:$AC$500,MATCH("HOME",'FPL FIX2'!$Z$1:$AC$1,0),0),"")&amp;IFERROR(VLOOKUP(N$1&amp;"-1"&amp;$C14,'FPL FIX2'!$AA$1:$AB$500,MATCH("AWAY",'FPL FIX2'!$AA$1:$AB$1,0),0),"")&amp;IFERROR(VLOOKUP(N$1&amp;"-2"&amp;$C14,'FPL FIX2'!$Z$1:$AC$500,MATCH("HOME",'FPL FIX2'!$Z$1:$AC$1,0),0),"")&amp;IFERROR(VLOOKUP(N$1&amp;"-2"&amp;$C14,'FPL FIX2'!$AA$1:$AB$500,MATCH("AWAY",'FPL FIX2'!$AA$1:$AB$1,0),0),"")</f>
        <v>liv</v>
      </c>
      <c r="O14" s="26" t="str">
        <f>IFERROR(VLOOKUP(O$1&amp;"-1"&amp;$C14,'FPL FIX2'!$Z$1:$AC$500,MATCH("HOME",'FPL FIX2'!$Z$1:$AC$1,0),0),"")&amp;IFERROR(VLOOKUP(O$1&amp;"-1"&amp;$C14,'FPL FIX2'!$AA$1:$AB$500,MATCH("AWAY",'FPL FIX2'!$AA$1:$AB$1,0),0),"")&amp;IFERROR(VLOOKUP(O$1&amp;"-2"&amp;$C14,'FPL FIX2'!$Z$1:$AC$500,MATCH("HOME",'FPL FIX2'!$Z$1:$AC$1,0),0),"")&amp;IFERROR(VLOOKUP(O$1&amp;"-2"&amp;$C14,'FPL FIX2'!$AA$1:$AB$500,MATCH("AWAY",'FPL FIX2'!$AA$1:$AB$1,0),0),"")</f>
        <v/>
      </c>
      <c r="P14" s="26" t="str">
        <f>IFERROR(VLOOKUP(P$1&amp;"-1"&amp;$C14,'FPL FIX2'!$Z$1:$AC$500,MATCH("HOME",'FPL FIX2'!$Z$1:$AC$1,0),0),"")&amp;IFERROR(VLOOKUP(P$1&amp;"-1"&amp;$C14,'FPL FIX2'!$AA$1:$AB$500,MATCH("AWAY",'FPL FIX2'!$AA$1:$AB$1,0),0),"")&amp;IFERROR(VLOOKUP(P$1&amp;"-2"&amp;$C14,'FPL FIX2'!$Z$1:$AC$500,MATCH("HOME",'FPL FIX2'!$Z$1:$AC$1,0),0),"")&amp;IFERROR(VLOOKUP(P$1&amp;"-2"&amp;$C14,'FPL FIX2'!$AA$1:$AB$500,MATCH("AWAY",'FPL FIX2'!$AA$1:$AB$1,0),0),"")</f>
        <v>BHA</v>
      </c>
      <c r="Q14" s="26" t="str">
        <f>IFERROR(VLOOKUP(Q$1&amp;"-1"&amp;$C14,'FPL FIX2'!$Z$1:$AC$500,MATCH("HOME",'FPL FIX2'!$Z$1:$AC$1,0),0),"")&amp;IFERROR(VLOOKUP(Q$1&amp;"-1"&amp;$C14,'FPL FIX2'!$AA$1:$AB$500,MATCH("AWAY",'FPL FIX2'!$AA$1:$AB$1,0),0),"")&amp;IFERROR(VLOOKUP(Q$1&amp;"-2"&amp;$C14,'FPL FIX2'!$Z$1:$AC$500,MATCH("HOME",'FPL FIX2'!$Z$1:$AC$1,0),0),"")&amp;IFERROR(VLOOKUP(Q$1&amp;"-2"&amp;$C14,'FPL FIX2'!$AA$1:$AB$500,MATCH("AWAY",'FPL FIX2'!$AA$1:$AB$1,0),0),"")</f>
        <v>lei</v>
      </c>
      <c r="R14" s="26" t="str">
        <f>IFERROR(VLOOKUP(R$1&amp;"-1"&amp;$C14,'FPL FIX2'!$Z$1:$AC$500,MATCH("HOME",'FPL FIX2'!$Z$1:$AC$1,0),0),"")&amp;IFERROR(VLOOKUP(R$1&amp;"-1"&amp;$C14,'FPL FIX2'!$AA$1:$AB$500,MATCH("AWAY",'FPL FIX2'!$AA$1:$AB$1,0),0),"")&amp;IFERROR(VLOOKUP(R$1&amp;"-2"&amp;$C14,'FPL FIX2'!$Z$1:$AC$500,MATCH("HOME",'FPL FIX2'!$Z$1:$AC$1,0),0),"")&amp;IFERROR(VLOOKUP(R$1&amp;"-2"&amp;$C14,'FPL FIX2'!$AA$1:$AB$500,MATCH("AWAY",'FPL FIX2'!$AA$1:$AB$1,0),0),"")</f>
        <v>FUL</v>
      </c>
      <c r="S14" s="26" t="str">
        <f>IFERROR(VLOOKUP(S$1&amp;"-1"&amp;$C14,'FPL FIX2'!$Z$1:$AC$500,MATCH("HOME",'FPL FIX2'!$Z$1:$AC$1,0),0),"")&amp;IFERROR(VLOOKUP(S$1&amp;"-1"&amp;$C14,'FPL FIX2'!$AA$1:$AB$500,MATCH("AWAY",'FPL FIX2'!$AA$1:$AB$1,0),0),"")&amp;IFERROR(VLOOKUP(S$1&amp;"-2"&amp;$C14,'FPL FIX2'!$Z$1:$AC$500,MATCH("HOME",'FPL FIX2'!$Z$1:$AC$1,0),0),"")&amp;IFERROR(VLOOKUP(S$1&amp;"-2"&amp;$C14,'FPL FIX2'!$AA$1:$AB$500,MATCH("AWAY",'FPL FIX2'!$AA$1:$AB$1,0),0),"")</f>
        <v>BRE</v>
      </c>
      <c r="T14" s="26" t="str">
        <f>IFERROR(VLOOKUP(T$1&amp;"-1"&amp;$C14,'FPL FIX2'!$Z$1:$AC$500,MATCH("HOME",'FPL FIX2'!$Z$1:$AC$1,0),0),"")&amp;IFERROR(VLOOKUP(T$1&amp;"-1"&amp;$C14,'FPL FIX2'!$AA$1:$AB$500,MATCH("AWAY",'FPL FIX2'!$AA$1:$AB$1,0),0),"")&amp;IFERROR(VLOOKUP(T$1&amp;"-2"&amp;$C14,'FPL FIX2'!$Z$1:$AC$500,MATCH("HOME",'FPL FIX2'!$Z$1:$AC$1,0),0),"")&amp;IFERROR(VLOOKUP(T$1&amp;"-2"&amp;$C14,'FPL FIX2'!$AA$1:$AB$500,MATCH("AWAY",'FPL FIX2'!$AA$1:$AB$1,0),0),"")</f>
        <v>lee</v>
      </c>
      <c r="U14" s="26" t="str">
        <f>IFERROR(VLOOKUP(U$1&amp;"-1"&amp;$C14,'FPL FIX2'!$Z$1:$AC$500,MATCH("HOME",'FPL FIX2'!$Z$1:$AC$1,0),0),"")&amp;IFERROR(VLOOKUP(U$1&amp;"-1"&amp;$C14,'FPL FIX2'!$AA$1:$AB$500,MATCH("AWAY",'FPL FIX2'!$AA$1:$AB$1,0),0),"")&amp;IFERROR(VLOOKUP(U$1&amp;"-2"&amp;$C14,'FPL FIX2'!$Z$1:$AC$500,MATCH("HOME",'FPL FIX2'!$Z$1:$AC$1,0),0),"")&amp;IFERROR(VLOOKUP(U$1&amp;"-2"&amp;$C14,'FPL FIX2'!$AA$1:$AB$500,MATCH("AWAY",'FPL FIX2'!$AA$1:$AB$1,0),0),"")</f>
        <v>EVE</v>
      </c>
      <c r="V14" s="26" t="str">
        <f>IFERROR(VLOOKUP(V$1&amp;"-1"&amp;$C14,'FPL FIX2'!$Z$1:$AC$500,MATCH("HOME",'FPL FIX2'!$Z$1:$AC$1,0),0),"")&amp;IFERROR(VLOOKUP(V$1&amp;"-1"&amp;$C14,'FPL FIX2'!$AA$1:$AB$500,MATCH("AWAY",'FPL FIX2'!$AA$1:$AB$1,0),0),"")&amp;IFERROR(VLOOKUP(V$1&amp;"-2"&amp;$C14,'FPL FIX2'!$Z$1:$AC$500,MATCH("HOME",'FPL FIX2'!$Z$1:$AC$1,0),0),"")&amp;IFERROR(VLOOKUP(V$1&amp;"-2"&amp;$C14,'FPL FIX2'!$AA$1:$AB$500,MATCH("AWAY",'FPL FIX2'!$AA$1:$AB$1,0),0),"")</f>
        <v>che</v>
      </c>
      <c r="W14" s="26" t="str">
        <f>IFERROR(VLOOKUP(W$1&amp;"-1"&amp;$C14,'FPL FIX2'!$Z$1:$AC$500,MATCH("HOME",'FPL FIX2'!$Z$1:$AC$1,0),0),"")&amp;IFERROR(VLOOKUP(W$1&amp;"-1"&amp;$C14,'FPL FIX2'!$AA$1:$AB$500,MATCH("AWAY",'FPL FIX2'!$AA$1:$AB$1,0),0),"")&amp;IFERROR(VLOOKUP(W$1&amp;"-2"&amp;$C14,'FPL FIX2'!$Z$1:$AC$500,MATCH("HOME",'FPL FIX2'!$Z$1:$AC$1,0),0),"")&amp;IFERROR(VLOOKUP(W$1&amp;"-2"&amp;$C14,'FPL FIX2'!$AA$1:$AB$500,MATCH("AWAY",'FPL FIX2'!$AA$1:$AB$1,0),0),"")</f>
        <v>munTOT</v>
      </c>
      <c r="X14" s="26" t="str">
        <f>IFERROR(VLOOKUP(X$1&amp;"-1"&amp;$C14,'FPL FIX2'!$Z$1:$AC$500,MATCH("HOME",'FPL FIX2'!$Z$1:$AC$1,0),0),"")&amp;IFERROR(VLOOKUP(X$1&amp;"-1"&amp;$C14,'FPL FIX2'!$AA$1:$AB$500,MATCH("AWAY",'FPL FIX2'!$AA$1:$AB$1,0),0),"")&amp;IFERROR(VLOOKUP(X$1&amp;"-2"&amp;$C14,'FPL FIX2'!$Z$1:$AC$500,MATCH("HOME",'FPL FIX2'!$Z$1:$AC$1,0),0),"")&amp;IFERROR(VLOOKUP(X$1&amp;"-2"&amp;$C14,'FPL FIX2'!$AA$1:$AB$500,MATCH("AWAY",'FPL FIX2'!$AA$1:$AB$1,0),0),"")</f>
        <v>WOL</v>
      </c>
      <c r="Y14" s="26" t="str">
        <f>IFERROR(VLOOKUP(Y$1&amp;"-1"&amp;$C14,'FPL FIX2'!$Z$1:$AC$500,MATCH("HOME",'FPL FIX2'!$Z$1:$AC$1,0),0),"")&amp;IFERROR(VLOOKUP(Y$1&amp;"-1"&amp;$C14,'FPL FIX2'!$AA$1:$AB$500,MATCH("AWAY",'FPL FIX2'!$AA$1:$AB$1,0),0),"")&amp;IFERROR(VLOOKUP(Y$1&amp;"-2"&amp;$C14,'FPL FIX2'!$Z$1:$AC$500,MATCH("HOME",'FPL FIX2'!$Z$1:$AC$1,0),0),"")&amp;IFERROR(VLOOKUP(Y$1&amp;"-2"&amp;$C14,'FPL FIX2'!$AA$1:$AB$500,MATCH("AWAY",'FPL FIX2'!$AA$1:$AB$1,0),0),"")</f>
        <v>tot</v>
      </c>
      <c r="Z14" s="26" t="str">
        <f>IFERROR(VLOOKUP(Z$1&amp;"-1"&amp;$C14,'FPL FIX2'!$Z$1:$AC$500,MATCH("HOME",'FPL FIX2'!$Z$1:$AC$1,0),0),"")&amp;IFERROR(VLOOKUP(Z$1&amp;"-1"&amp;$C14,'FPL FIX2'!$AA$1:$AB$500,MATCH("AWAY",'FPL FIX2'!$AA$1:$AB$1,0),0),"")&amp;IFERROR(VLOOKUP(Z$1&amp;"-2"&amp;$C14,'FPL FIX2'!$Z$1:$AC$500,MATCH("HOME",'FPL FIX2'!$Z$1:$AC$1,0),0),"")&amp;IFERROR(VLOOKUP(Z$1&amp;"-2"&amp;$C14,'FPL FIX2'!$AA$1:$AB$500,MATCH("AWAY",'FPL FIX2'!$AA$1:$AB$1,0),0),"")</f>
        <v>AVLars</v>
      </c>
      <c r="AA14" s="26" t="str">
        <f>IFERROR(VLOOKUP(AA$1&amp;"-1"&amp;$C14,'FPL FIX2'!$Z$1:$AC$500,MATCH("HOME",'FPL FIX2'!$Z$1:$AC$1,0),0),"")&amp;IFERROR(VLOOKUP(AA$1&amp;"-1"&amp;$C14,'FPL FIX2'!$AA$1:$AB$500,MATCH("AWAY",'FPL FIX2'!$AA$1:$AB$1,0),0),"")&amp;IFERROR(VLOOKUP(AA$1&amp;"-2"&amp;$C14,'FPL FIX2'!$Z$1:$AC$500,MATCH("HOME",'FPL FIX2'!$Z$1:$AC$1,0),0),"")&amp;IFERROR(VLOOKUP(AA$1&amp;"-2"&amp;$C14,'FPL FIX2'!$AA$1:$AB$500,MATCH("AWAY",'FPL FIX2'!$AA$1:$AB$1,0),0),"")</f>
        <v>nfo</v>
      </c>
      <c r="AB14" s="26" t="str">
        <f>IFERROR(VLOOKUP(AB$1&amp;"-1"&amp;$C14,'FPL FIX2'!$Z$1:$AC$500,MATCH("HOME",'FPL FIX2'!$Z$1:$AC$1,0),0),"")&amp;IFERROR(VLOOKUP(AB$1&amp;"-1"&amp;$C14,'FPL FIX2'!$AA$1:$AB$500,MATCH("AWAY",'FPL FIX2'!$AA$1:$AB$1,0),0),"")&amp;IFERROR(VLOOKUP(AB$1&amp;"-2"&amp;$C14,'FPL FIX2'!$Z$1:$AC$500,MATCH("HOME",'FPL FIX2'!$Z$1:$AC$1,0),0),"")&amp;IFERROR(VLOOKUP(AB$1&amp;"-2"&amp;$C14,'FPL FIX2'!$AA$1:$AB$500,MATCH("AWAY",'FPL FIX2'!$AA$1:$AB$1,0),0),"")</f>
        <v>bou</v>
      </c>
      <c r="AC14" s="26" t="str">
        <f>IFERROR(VLOOKUP(AC$1&amp;"-1"&amp;$C14,'FPL FIX2'!$Z$1:$AC$500,MATCH("HOME",'FPL FIX2'!$Z$1:$AC$1,0),0),"")&amp;IFERROR(VLOOKUP(AC$1&amp;"-1"&amp;$C14,'FPL FIX2'!$AA$1:$AB$500,MATCH("AWAY",'FPL FIX2'!$AA$1:$AB$1,0),0),"")&amp;IFERROR(VLOOKUP(AC$1&amp;"-2"&amp;$C14,'FPL FIX2'!$Z$1:$AC$500,MATCH("HOME",'FPL FIX2'!$Z$1:$AC$1,0),0),"")&amp;IFERROR(VLOOKUP(AC$1&amp;"-2"&amp;$C14,'FPL FIX2'!$AA$1:$AB$500,MATCH("AWAY",'FPL FIX2'!$AA$1:$AB$1,0),0),"")</f>
        <v>NEW</v>
      </c>
      <c r="AD14" s="26" t="str">
        <f>IFERROR(VLOOKUP(AD$1&amp;"-1"&amp;$C14,'FPL FIX2'!$Z$1:$AC$500,MATCH("HOME",'FPL FIX2'!$Z$1:$AC$1,0),0),"")&amp;IFERROR(VLOOKUP(AD$1&amp;"-1"&amp;$C14,'FPL FIX2'!$AA$1:$AB$500,MATCH("AWAY",'FPL FIX2'!$AA$1:$AB$1,0),0),"")&amp;IFERROR(VLOOKUP(AD$1&amp;"-2"&amp;$C14,'FPL FIX2'!$Z$1:$AC$500,MATCH("HOME",'FPL FIX2'!$Z$1:$AC$1,0),0),"")&amp;IFERROR(VLOOKUP(AD$1&amp;"-2"&amp;$C14,'FPL FIX2'!$AA$1:$AB$500,MATCH("AWAY",'FPL FIX2'!$AA$1:$AB$1,0),0),"")</f>
        <v>cry</v>
      </c>
      <c r="AE14" s="26" t="str">
        <f>IFERROR(VLOOKUP(AE$1&amp;"-1"&amp;$C14,'FPL FIX2'!$Z$1:$AC$500,MATCH("HOME",'FPL FIX2'!$Z$1:$AC$1,0),0),"")&amp;IFERROR(VLOOKUP(AE$1&amp;"-1"&amp;$C14,'FPL FIX2'!$AA$1:$AB$500,MATCH("AWAY",'FPL FIX2'!$AA$1:$AB$1,0),0),"")&amp;IFERROR(VLOOKUP(AE$1&amp;"-2"&amp;$C14,'FPL FIX2'!$Z$1:$AC$500,MATCH("HOME",'FPL FIX2'!$Z$1:$AC$1,0),0),"")&amp;IFERROR(VLOOKUP(AE$1&amp;"-2"&amp;$C14,'FPL FIX2'!$AA$1:$AB$500,MATCH("AWAY",'FPL FIX2'!$AA$1:$AB$1,0),0),"")</f>
        <v/>
      </c>
      <c r="AF14" s="26" t="str">
        <f>IFERROR(VLOOKUP(AF$1&amp;"-1"&amp;$C14,'FPL FIX2'!$Z$1:$AC$500,MATCH("HOME",'FPL FIX2'!$Z$1:$AC$1,0),0),"")&amp;IFERROR(VLOOKUP(AF$1&amp;"-1"&amp;$C14,'FPL FIX2'!$AA$1:$AB$500,MATCH("AWAY",'FPL FIX2'!$AA$1:$AB$1,0),0),"")&amp;IFERROR(VLOOKUP(AF$1&amp;"-2"&amp;$C14,'FPL FIX2'!$Z$1:$AC$500,MATCH("HOME",'FPL FIX2'!$Z$1:$AC$1,0),0),"")&amp;IFERROR(VLOOKUP(AF$1&amp;"-2"&amp;$C14,'FPL FIX2'!$AA$1:$AB$500,MATCH("AWAY",'FPL FIX2'!$AA$1:$AB$1,0),0),"")</f>
        <v>LIV</v>
      </c>
      <c r="AG14" s="26" t="str">
        <f>IFERROR(VLOOKUP(AG$1&amp;"-1"&amp;$C14,'FPL FIX2'!$Z$1:$AC$500,MATCH("HOME",'FPL FIX2'!$Z$1:$AC$1,0),0),"")&amp;IFERROR(VLOOKUP(AG$1&amp;"-1"&amp;$C14,'FPL FIX2'!$AA$1:$AB$500,MATCH("AWAY",'FPL FIX2'!$AA$1:$AB$1,0),0),"")&amp;IFERROR(VLOOKUP(AG$1&amp;"-2"&amp;$C14,'FPL FIX2'!$Z$1:$AC$500,MATCH("HOME",'FPL FIX2'!$Z$1:$AC$1,0),0),"")&amp;IFERROR(VLOOKUP(AG$1&amp;"-2"&amp;$C14,'FPL FIX2'!$AA$1:$AB$500,MATCH("AWAY",'FPL FIX2'!$AA$1:$AB$1,0),0),"")</f>
        <v>sou</v>
      </c>
      <c r="AH14" s="26" t="str">
        <f>IFERROR(VLOOKUP(AH$1&amp;"-1"&amp;$C14,'FPL FIX2'!$Z$1:$AC$500,MATCH("HOME",'FPL FIX2'!$Z$1:$AC$1,0),0),"")&amp;IFERROR(VLOOKUP(AH$1&amp;"-1"&amp;$C14,'FPL FIX2'!$AA$1:$AB$500,MATCH("AWAY",'FPL FIX2'!$AA$1:$AB$1,0),0),"")&amp;IFERROR(VLOOKUP(AH$1&amp;"-2"&amp;$C14,'FPL FIX2'!$Z$1:$AC$500,MATCH("HOME",'FPL FIX2'!$Z$1:$AC$1,0),0),"")&amp;IFERROR(VLOOKUP(AH$1&amp;"-2"&amp;$C14,'FPL FIX2'!$AA$1:$AB$500,MATCH("AWAY",'FPL FIX2'!$AA$1:$AB$1,0),0),"")</f>
        <v>LEI</v>
      </c>
      <c r="AI14" s="26" t="str">
        <f>IFERROR(VLOOKUP(AI$1&amp;"-1"&amp;$C14,'FPL FIX2'!$Z$1:$AC$500,MATCH("HOME",'FPL FIX2'!$Z$1:$AC$1,0),0),"")&amp;IFERROR(VLOOKUP(AI$1&amp;"-1"&amp;$C14,'FPL FIX2'!$AA$1:$AB$500,MATCH("AWAY",'FPL FIX2'!$AA$1:$AB$1,0),0),"")&amp;IFERROR(VLOOKUP(AI$1&amp;"-2"&amp;$C14,'FPL FIX2'!$Z$1:$AC$500,MATCH("HOME",'FPL FIX2'!$Z$1:$AC$1,0),0),"")&amp;IFERROR(VLOOKUP(AI$1&amp;"-2"&amp;$C14,'FPL FIX2'!$AA$1:$AB$500,MATCH("AWAY",'FPL FIX2'!$AA$1:$AB$1,0),0),"")</f>
        <v/>
      </c>
      <c r="AJ14" s="26" t="str">
        <f>IFERROR(VLOOKUP(AJ$1&amp;"-1"&amp;$C14,'FPL FIX2'!$Z$1:$AC$500,MATCH("HOME",'FPL FIX2'!$Z$1:$AC$1,0),0),"")&amp;IFERROR(VLOOKUP(AJ$1&amp;"-1"&amp;$C14,'FPL FIX2'!$AA$1:$AB$500,MATCH("AWAY",'FPL FIX2'!$AA$1:$AB$1,0),0),"")&amp;IFERROR(VLOOKUP(AJ$1&amp;"-2"&amp;$C14,'FPL FIX2'!$Z$1:$AC$500,MATCH("HOME",'FPL FIX2'!$Z$1:$AC$1,0),0),"")&amp;IFERROR(VLOOKUP(AJ$1&amp;"-2"&amp;$C14,'FPL FIX2'!$AA$1:$AB$500,MATCH("AWAY",'FPL FIX2'!$AA$1:$AB$1,0),0),"")</f>
        <v>ARS</v>
      </c>
      <c r="AK14" s="26" t="str">
        <f>IFERROR(VLOOKUP(AK$1&amp;"-1"&amp;$C14,'FPL FIX2'!$Z$1:$AC$500,MATCH("HOME",'FPL FIX2'!$Z$1:$AC$1,0),0),"")&amp;IFERROR(VLOOKUP(AK$1&amp;"-1"&amp;$C14,'FPL FIX2'!$AA$1:$AB$500,MATCH("AWAY",'FPL FIX2'!$AA$1:$AB$1,0),0),"")&amp;IFERROR(VLOOKUP(AK$1&amp;"-2"&amp;$C14,'FPL FIX2'!$Z$1:$AC$500,MATCH("HOME",'FPL FIX2'!$Z$1:$AC$1,0),0),"")&amp;IFERROR(VLOOKUP(AK$1&amp;"-2"&amp;$C14,'FPL FIX2'!$AA$1:$AB$500,MATCH("AWAY",'FPL FIX2'!$AA$1:$AB$1,0),0),"")</f>
        <v>fulWHU</v>
      </c>
      <c r="AL14" s="26" t="str">
        <f>IFERROR(VLOOKUP(AL$1&amp;"-1"&amp;$C14,'FPL FIX2'!$Z$1:$AC$500,MATCH("HOME",'FPL FIX2'!$Z$1:$AC$1,0),0),"")&amp;IFERROR(VLOOKUP(AL$1&amp;"-1"&amp;$C14,'FPL FIX2'!$AA$1:$AB$500,MATCH("AWAY",'FPL FIX2'!$AA$1:$AB$1,0),0),"")&amp;IFERROR(VLOOKUP(AL$1&amp;"-2"&amp;$C14,'FPL FIX2'!$Z$1:$AC$500,MATCH("HOME",'FPL FIX2'!$Z$1:$AC$1,0),0),"")&amp;IFERROR(VLOOKUP(AL$1&amp;"-2"&amp;$C14,'FPL FIX2'!$AA$1:$AB$500,MATCH("AWAY",'FPL FIX2'!$AA$1:$AB$1,0),0),"")</f>
        <v>LEE</v>
      </c>
      <c r="AM14" s="26" t="str">
        <f>IFERROR(VLOOKUP(AM$1&amp;"-1"&amp;$C14,'FPL FIX2'!$Z$1:$AC$500,MATCH("HOME",'FPL FIX2'!$Z$1:$AC$1,0),0),"")&amp;IFERROR(VLOOKUP(AM$1&amp;"-1"&amp;$C14,'FPL FIX2'!$AA$1:$AB$500,MATCH("AWAY",'FPL FIX2'!$AA$1:$AB$1,0),0),"")&amp;IFERROR(VLOOKUP(AM$1&amp;"-2"&amp;$C14,'FPL FIX2'!$Z$1:$AC$500,MATCH("HOME",'FPL FIX2'!$Z$1:$AC$1,0),0),"")&amp;IFERROR(VLOOKUP(AM$1&amp;"-2"&amp;$C14,'FPL FIX2'!$AA$1:$AB$500,MATCH("AWAY",'FPL FIX2'!$AA$1:$AB$1,0),0),"")</f>
        <v>eve</v>
      </c>
      <c r="AN14" s="26" t="str">
        <f>IFERROR(VLOOKUP(AN$1&amp;"-1"&amp;$C14,'FPL FIX2'!$Z$1:$AC$500,MATCH("HOME",'FPL FIX2'!$Z$1:$AC$1,0),0),"")&amp;IFERROR(VLOOKUP(AN$1&amp;"-1"&amp;$C14,'FPL FIX2'!$AA$1:$AB$500,MATCH("AWAY",'FPL FIX2'!$AA$1:$AB$1,0),0),"")&amp;IFERROR(VLOOKUP(AN$1&amp;"-2"&amp;$C14,'FPL FIX2'!$Z$1:$AC$500,MATCH("HOME",'FPL FIX2'!$Z$1:$AC$1,0),0),"")&amp;IFERROR(VLOOKUP(AN$1&amp;"-2"&amp;$C14,'FPL FIX2'!$AA$1:$AB$500,MATCH("AWAY",'FPL FIX2'!$AA$1:$AB$1,0),0),"")</f>
        <v>CHEbha</v>
      </c>
      <c r="AO14" s="26" t="str">
        <f>IFERROR(VLOOKUP(AO$1&amp;"-1"&amp;$C14,'FPL FIX2'!$Z$1:$AC$500,MATCH("HOME",'FPL FIX2'!$Z$1:$AC$1,0),0),"")&amp;IFERROR(VLOOKUP(AO$1&amp;"-1"&amp;$C14,'FPL FIX2'!$AA$1:$AB$500,MATCH("AWAY",'FPL FIX2'!$AA$1:$AB$1,0),0),"")&amp;IFERROR(VLOOKUP(AO$1&amp;"-2"&amp;$C14,'FPL FIX2'!$Z$1:$AC$500,MATCH("HOME",'FPL FIX2'!$Z$1:$AC$1,0),0),"")&amp;IFERROR(VLOOKUP(AO$1&amp;"-2"&amp;$C14,'FPL FIX2'!$AA$1:$AB$500,MATCH("AWAY",'FPL FIX2'!$AA$1:$AB$1,0),0),"")</f>
        <v>bre</v>
      </c>
    </row>
    <row r="15" spans="1:41" x14ac:dyDescent="0.25">
      <c r="A15" s="26">
        <f t="shared" si="2"/>
        <v>14</v>
      </c>
      <c r="B15" s="23" t="s">
        <v>73</v>
      </c>
      <c r="C15" s="26" t="str">
        <f t="shared" si="1"/>
        <v>MUN</v>
      </c>
      <c r="D15" s="26" t="str">
        <f>IFERROR(VLOOKUP(D$1&amp;"-1"&amp;$C15,'FPL FIX2'!$Z$1:$AC$500,MATCH("HOME",'FPL FIX2'!$Z$1:$AC$1,0),0),"")&amp;IFERROR(VLOOKUP(D$1&amp;"-1"&amp;$C15,'FPL FIX2'!$AA$1:$AB$500,MATCH("AWAY",'FPL FIX2'!$AA$1:$AB$1,0),0),"")&amp;IFERROR(VLOOKUP(D$1&amp;"-2"&amp;$C15,'FPL FIX2'!$Z$1:$AC$500,MATCH("HOME",'FPL FIX2'!$Z$1:$AC$1,0),0),"")&amp;IFERROR(VLOOKUP(D$1&amp;"-2"&amp;$C15,'FPL FIX2'!$AA$1:$AB$500,MATCH("AWAY",'FPL FIX2'!$AA$1:$AB$1,0),0),"")</f>
        <v>BHA</v>
      </c>
      <c r="E15" s="26" t="str">
        <f>IFERROR(VLOOKUP(E$1&amp;"-1"&amp;$C15,'FPL FIX2'!$Z$1:$AC$500,MATCH("HOME",'FPL FIX2'!$Z$1:$AC$1,0),0),"")&amp;IFERROR(VLOOKUP(E$1&amp;"-1"&amp;$C15,'FPL FIX2'!$AA$1:$AB$500,MATCH("AWAY",'FPL FIX2'!$AA$1:$AB$1,0),0),"")&amp;IFERROR(VLOOKUP(E$1&amp;"-2"&amp;$C15,'FPL FIX2'!$Z$1:$AC$500,MATCH("HOME",'FPL FIX2'!$Z$1:$AC$1,0),0),"")&amp;IFERROR(VLOOKUP(E$1&amp;"-2"&amp;$C15,'FPL FIX2'!$AA$1:$AB$500,MATCH("AWAY",'FPL FIX2'!$AA$1:$AB$1,0),0),"")</f>
        <v>bre</v>
      </c>
      <c r="F15" s="26" t="str">
        <f>IFERROR(VLOOKUP(F$1&amp;"-1"&amp;$C15,'FPL FIX2'!$Z$1:$AC$500,MATCH("HOME",'FPL FIX2'!$Z$1:$AC$1,0),0),"")&amp;IFERROR(VLOOKUP(F$1&amp;"-1"&amp;$C15,'FPL FIX2'!$AA$1:$AB$500,MATCH("AWAY",'FPL FIX2'!$AA$1:$AB$1,0),0),"")&amp;IFERROR(VLOOKUP(F$1&amp;"-2"&amp;$C15,'FPL FIX2'!$Z$1:$AC$500,MATCH("HOME",'FPL FIX2'!$Z$1:$AC$1,0),0),"")&amp;IFERROR(VLOOKUP(F$1&amp;"-2"&amp;$C15,'FPL FIX2'!$AA$1:$AB$500,MATCH("AWAY",'FPL FIX2'!$AA$1:$AB$1,0),0),"")</f>
        <v>LIV</v>
      </c>
      <c r="G15" s="26" t="str">
        <f>IFERROR(VLOOKUP(G$1&amp;"-1"&amp;$C15,'FPL FIX2'!$Z$1:$AC$500,MATCH("HOME",'FPL FIX2'!$Z$1:$AC$1,0),0),"")&amp;IFERROR(VLOOKUP(G$1&amp;"-1"&amp;$C15,'FPL FIX2'!$AA$1:$AB$500,MATCH("AWAY",'FPL FIX2'!$AA$1:$AB$1,0),0),"")&amp;IFERROR(VLOOKUP(G$1&amp;"-2"&amp;$C15,'FPL FIX2'!$Z$1:$AC$500,MATCH("HOME",'FPL FIX2'!$Z$1:$AC$1,0),0),"")&amp;IFERROR(VLOOKUP(G$1&amp;"-2"&amp;$C15,'FPL FIX2'!$AA$1:$AB$500,MATCH("AWAY",'FPL FIX2'!$AA$1:$AB$1,0),0),"")</f>
        <v>sou</v>
      </c>
      <c r="H15" s="26" t="str">
        <f>IFERROR(VLOOKUP(H$1&amp;"-1"&amp;$C15,'FPL FIX2'!$Z$1:$AC$500,MATCH("HOME",'FPL FIX2'!$Z$1:$AC$1,0),0),"")&amp;IFERROR(VLOOKUP(H$1&amp;"-1"&amp;$C15,'FPL FIX2'!$AA$1:$AB$500,MATCH("AWAY",'FPL FIX2'!$AA$1:$AB$1,0),0),"")&amp;IFERROR(VLOOKUP(H$1&amp;"-2"&amp;$C15,'FPL FIX2'!$Z$1:$AC$500,MATCH("HOME",'FPL FIX2'!$Z$1:$AC$1,0),0),"")&amp;IFERROR(VLOOKUP(H$1&amp;"-2"&amp;$C15,'FPL FIX2'!$AA$1:$AB$500,MATCH("AWAY",'FPL FIX2'!$AA$1:$AB$1,0),0),"")</f>
        <v>lei</v>
      </c>
      <c r="I15" s="26" t="str">
        <f>IFERROR(VLOOKUP(I$1&amp;"-1"&amp;$C15,'FPL FIX2'!$Z$1:$AC$500,MATCH("HOME",'FPL FIX2'!$Z$1:$AC$1,0),0),"")&amp;IFERROR(VLOOKUP(I$1&amp;"-1"&amp;$C15,'FPL FIX2'!$AA$1:$AB$500,MATCH("AWAY",'FPL FIX2'!$AA$1:$AB$1,0),0),"")&amp;IFERROR(VLOOKUP(I$1&amp;"-2"&amp;$C15,'FPL FIX2'!$Z$1:$AC$500,MATCH("HOME",'FPL FIX2'!$Z$1:$AC$1,0),0),"")&amp;IFERROR(VLOOKUP(I$1&amp;"-2"&amp;$C15,'FPL FIX2'!$AA$1:$AB$500,MATCH("AWAY",'FPL FIX2'!$AA$1:$AB$1,0),0),"")</f>
        <v>ARS</v>
      </c>
      <c r="J15" s="26" t="str">
        <f>IFERROR(VLOOKUP(J$1&amp;"-1"&amp;$C15,'FPL FIX2'!$Z$1:$AC$500,MATCH("HOME",'FPL FIX2'!$Z$1:$AC$1,0),0),"")&amp;IFERROR(VLOOKUP(J$1&amp;"-1"&amp;$C15,'FPL FIX2'!$AA$1:$AB$500,MATCH("AWAY",'FPL FIX2'!$AA$1:$AB$1,0),0),"")&amp;IFERROR(VLOOKUP(J$1&amp;"-2"&amp;$C15,'FPL FIX2'!$Z$1:$AC$500,MATCH("HOME",'FPL FIX2'!$Z$1:$AC$1,0),0),"")&amp;IFERROR(VLOOKUP(J$1&amp;"-2"&amp;$C15,'FPL FIX2'!$AA$1:$AB$500,MATCH("AWAY",'FPL FIX2'!$AA$1:$AB$1,0),0),"")</f>
        <v/>
      </c>
      <c r="K15" s="26" t="str">
        <f>IFERROR(VLOOKUP(K$1&amp;"-1"&amp;$C15,'FPL FIX2'!$Z$1:$AC$500,MATCH("HOME",'FPL FIX2'!$Z$1:$AC$1,0),0),"")&amp;IFERROR(VLOOKUP(K$1&amp;"-1"&amp;$C15,'FPL FIX2'!$AA$1:$AB$500,MATCH("AWAY",'FPL FIX2'!$AA$1:$AB$1,0),0),"")&amp;IFERROR(VLOOKUP(K$1&amp;"-2"&amp;$C15,'FPL FIX2'!$Z$1:$AC$500,MATCH("HOME",'FPL FIX2'!$Z$1:$AC$1,0),0),"")&amp;IFERROR(VLOOKUP(K$1&amp;"-2"&amp;$C15,'FPL FIX2'!$AA$1:$AB$500,MATCH("AWAY",'FPL FIX2'!$AA$1:$AB$1,0),0),"")</f>
        <v/>
      </c>
      <c r="L15" s="26" t="str">
        <f>IFERROR(VLOOKUP(L$1&amp;"-1"&amp;$C15,'FPL FIX2'!$Z$1:$AC$500,MATCH("HOME",'FPL FIX2'!$Z$1:$AC$1,0),0),"")&amp;IFERROR(VLOOKUP(L$1&amp;"-1"&amp;$C15,'FPL FIX2'!$AA$1:$AB$500,MATCH("AWAY",'FPL FIX2'!$AA$1:$AB$1,0),0),"")&amp;IFERROR(VLOOKUP(L$1&amp;"-2"&amp;$C15,'FPL FIX2'!$Z$1:$AC$500,MATCH("HOME",'FPL FIX2'!$Z$1:$AC$1,0),0),"")&amp;IFERROR(VLOOKUP(L$1&amp;"-2"&amp;$C15,'FPL FIX2'!$AA$1:$AB$500,MATCH("AWAY",'FPL FIX2'!$AA$1:$AB$1,0),0),"")</f>
        <v>mci</v>
      </c>
      <c r="M15" s="26" t="str">
        <f>IFERROR(VLOOKUP(M$1&amp;"-1"&amp;$C15,'FPL FIX2'!$Z$1:$AC$500,MATCH("HOME",'FPL FIX2'!$Z$1:$AC$1,0),0),"")&amp;IFERROR(VLOOKUP(M$1&amp;"-1"&amp;$C15,'FPL FIX2'!$AA$1:$AB$500,MATCH("AWAY",'FPL FIX2'!$AA$1:$AB$1,0),0),"")&amp;IFERROR(VLOOKUP(M$1&amp;"-2"&amp;$C15,'FPL FIX2'!$Z$1:$AC$500,MATCH("HOME",'FPL FIX2'!$Z$1:$AC$1,0),0),"")&amp;IFERROR(VLOOKUP(M$1&amp;"-2"&amp;$C15,'FPL FIX2'!$AA$1:$AB$500,MATCH("AWAY",'FPL FIX2'!$AA$1:$AB$1,0),0),"")</f>
        <v>eve</v>
      </c>
      <c r="N15" s="26" t="str">
        <f>IFERROR(VLOOKUP(N$1&amp;"-1"&amp;$C15,'FPL FIX2'!$Z$1:$AC$500,MATCH("HOME",'FPL FIX2'!$Z$1:$AC$1,0),0),"")&amp;IFERROR(VLOOKUP(N$1&amp;"-1"&amp;$C15,'FPL FIX2'!$AA$1:$AB$500,MATCH("AWAY",'FPL FIX2'!$AA$1:$AB$1,0),0),"")&amp;IFERROR(VLOOKUP(N$1&amp;"-2"&amp;$C15,'FPL FIX2'!$Z$1:$AC$500,MATCH("HOME",'FPL FIX2'!$Z$1:$AC$1,0),0),"")&amp;IFERROR(VLOOKUP(N$1&amp;"-2"&amp;$C15,'FPL FIX2'!$AA$1:$AB$500,MATCH("AWAY",'FPL FIX2'!$AA$1:$AB$1,0),0),"")</f>
        <v>NEW</v>
      </c>
      <c r="O15" s="26" t="str">
        <f>IFERROR(VLOOKUP(O$1&amp;"-1"&amp;$C15,'FPL FIX2'!$Z$1:$AC$500,MATCH("HOME",'FPL FIX2'!$Z$1:$AC$1,0),0),"")&amp;IFERROR(VLOOKUP(O$1&amp;"-1"&amp;$C15,'FPL FIX2'!$AA$1:$AB$500,MATCH("AWAY",'FPL FIX2'!$AA$1:$AB$1,0),0),"")&amp;IFERROR(VLOOKUP(O$1&amp;"-2"&amp;$C15,'FPL FIX2'!$Z$1:$AC$500,MATCH("HOME",'FPL FIX2'!$Z$1:$AC$1,0),0),"")&amp;IFERROR(VLOOKUP(O$1&amp;"-2"&amp;$C15,'FPL FIX2'!$AA$1:$AB$500,MATCH("AWAY",'FPL FIX2'!$AA$1:$AB$1,0),0),"")</f>
        <v>TOT</v>
      </c>
      <c r="P15" s="26" t="str">
        <f>IFERROR(VLOOKUP(P$1&amp;"-1"&amp;$C15,'FPL FIX2'!$Z$1:$AC$500,MATCH("HOME",'FPL FIX2'!$Z$1:$AC$1,0),0),"")&amp;IFERROR(VLOOKUP(P$1&amp;"-1"&amp;$C15,'FPL FIX2'!$AA$1:$AB$500,MATCH("AWAY",'FPL FIX2'!$AA$1:$AB$1,0),0),"")&amp;IFERROR(VLOOKUP(P$1&amp;"-2"&amp;$C15,'FPL FIX2'!$Z$1:$AC$500,MATCH("HOME",'FPL FIX2'!$Z$1:$AC$1,0),0),"")&amp;IFERROR(VLOOKUP(P$1&amp;"-2"&amp;$C15,'FPL FIX2'!$AA$1:$AB$500,MATCH("AWAY",'FPL FIX2'!$AA$1:$AB$1,0),0),"")</f>
        <v>che</v>
      </c>
      <c r="Q15" s="26" t="str">
        <f>IFERROR(VLOOKUP(Q$1&amp;"-1"&amp;$C15,'FPL FIX2'!$Z$1:$AC$500,MATCH("HOME",'FPL FIX2'!$Z$1:$AC$1,0),0),"")&amp;IFERROR(VLOOKUP(Q$1&amp;"-1"&amp;$C15,'FPL FIX2'!$AA$1:$AB$500,MATCH("AWAY",'FPL FIX2'!$AA$1:$AB$1,0),0),"")&amp;IFERROR(VLOOKUP(Q$1&amp;"-2"&amp;$C15,'FPL FIX2'!$Z$1:$AC$500,MATCH("HOME",'FPL FIX2'!$Z$1:$AC$1,0),0),"")&amp;IFERROR(VLOOKUP(Q$1&amp;"-2"&amp;$C15,'FPL FIX2'!$AA$1:$AB$500,MATCH("AWAY",'FPL FIX2'!$AA$1:$AB$1,0),0),"")</f>
        <v>WHU</v>
      </c>
      <c r="R15" s="26" t="str">
        <f>IFERROR(VLOOKUP(R$1&amp;"-1"&amp;$C15,'FPL FIX2'!$Z$1:$AC$500,MATCH("HOME",'FPL FIX2'!$Z$1:$AC$1,0),0),"")&amp;IFERROR(VLOOKUP(R$1&amp;"-1"&amp;$C15,'FPL FIX2'!$AA$1:$AB$500,MATCH("AWAY",'FPL FIX2'!$AA$1:$AB$1,0),0),"")&amp;IFERROR(VLOOKUP(R$1&amp;"-2"&amp;$C15,'FPL FIX2'!$Z$1:$AC$500,MATCH("HOME",'FPL FIX2'!$Z$1:$AC$1,0),0),"")&amp;IFERROR(VLOOKUP(R$1&amp;"-2"&amp;$C15,'FPL FIX2'!$AA$1:$AB$500,MATCH("AWAY",'FPL FIX2'!$AA$1:$AB$1,0),0),"")</f>
        <v>avl</v>
      </c>
      <c r="S15" s="26" t="str">
        <f>IFERROR(VLOOKUP(S$1&amp;"-1"&amp;$C15,'FPL FIX2'!$Z$1:$AC$500,MATCH("HOME",'FPL FIX2'!$Z$1:$AC$1,0),0),"")&amp;IFERROR(VLOOKUP(S$1&amp;"-1"&amp;$C15,'FPL FIX2'!$AA$1:$AB$500,MATCH("AWAY",'FPL FIX2'!$AA$1:$AB$1,0),0),"")&amp;IFERROR(VLOOKUP(S$1&amp;"-2"&amp;$C15,'FPL FIX2'!$Z$1:$AC$500,MATCH("HOME",'FPL FIX2'!$Z$1:$AC$1,0),0),"")&amp;IFERROR(VLOOKUP(S$1&amp;"-2"&amp;$C15,'FPL FIX2'!$AA$1:$AB$500,MATCH("AWAY",'FPL FIX2'!$AA$1:$AB$1,0),0),"")</f>
        <v>ful</v>
      </c>
      <c r="T15" s="26" t="str">
        <f>IFERROR(VLOOKUP(T$1&amp;"-1"&amp;$C15,'FPL FIX2'!$Z$1:$AC$500,MATCH("HOME",'FPL FIX2'!$Z$1:$AC$1,0),0),"")&amp;IFERROR(VLOOKUP(T$1&amp;"-1"&amp;$C15,'FPL FIX2'!$AA$1:$AB$500,MATCH("AWAY",'FPL FIX2'!$AA$1:$AB$1,0),0),"")&amp;IFERROR(VLOOKUP(T$1&amp;"-2"&amp;$C15,'FPL FIX2'!$Z$1:$AC$500,MATCH("HOME",'FPL FIX2'!$Z$1:$AC$1,0),0),"")&amp;IFERROR(VLOOKUP(T$1&amp;"-2"&amp;$C15,'FPL FIX2'!$AA$1:$AB$500,MATCH("AWAY",'FPL FIX2'!$AA$1:$AB$1,0),0),"")</f>
        <v>NFO</v>
      </c>
      <c r="U15" s="26" t="str">
        <f>IFERROR(VLOOKUP(U$1&amp;"-1"&amp;$C15,'FPL FIX2'!$Z$1:$AC$500,MATCH("HOME",'FPL FIX2'!$Z$1:$AC$1,0),0),"")&amp;IFERROR(VLOOKUP(U$1&amp;"-1"&amp;$C15,'FPL FIX2'!$AA$1:$AB$500,MATCH("AWAY",'FPL FIX2'!$AA$1:$AB$1,0),0),"")&amp;IFERROR(VLOOKUP(U$1&amp;"-2"&amp;$C15,'FPL FIX2'!$Z$1:$AC$500,MATCH("HOME",'FPL FIX2'!$Z$1:$AC$1,0),0),"")&amp;IFERROR(VLOOKUP(U$1&amp;"-2"&amp;$C15,'FPL FIX2'!$AA$1:$AB$500,MATCH("AWAY",'FPL FIX2'!$AA$1:$AB$1,0),0),"")</f>
        <v>wol</v>
      </c>
      <c r="V15" s="26" t="str">
        <f>IFERROR(VLOOKUP(V$1&amp;"-1"&amp;$C15,'FPL FIX2'!$Z$1:$AC$500,MATCH("HOME",'FPL FIX2'!$Z$1:$AC$1,0),0),"")&amp;IFERROR(VLOOKUP(V$1&amp;"-1"&amp;$C15,'FPL FIX2'!$AA$1:$AB$500,MATCH("AWAY",'FPL FIX2'!$AA$1:$AB$1,0),0),"")&amp;IFERROR(VLOOKUP(V$1&amp;"-2"&amp;$C15,'FPL FIX2'!$Z$1:$AC$500,MATCH("HOME",'FPL FIX2'!$Z$1:$AC$1,0),0),"")&amp;IFERROR(VLOOKUP(V$1&amp;"-2"&amp;$C15,'FPL FIX2'!$AA$1:$AB$500,MATCH("AWAY",'FPL FIX2'!$AA$1:$AB$1,0),0),"")</f>
        <v>BOU</v>
      </c>
      <c r="W15" s="26" t="str">
        <f>IFERROR(VLOOKUP(W$1&amp;"-1"&amp;$C15,'FPL FIX2'!$Z$1:$AC$500,MATCH("HOME",'FPL FIX2'!$Z$1:$AC$1,0),0),"")&amp;IFERROR(VLOOKUP(W$1&amp;"-1"&amp;$C15,'FPL FIX2'!$AA$1:$AB$500,MATCH("AWAY",'FPL FIX2'!$AA$1:$AB$1,0),0),"")&amp;IFERROR(VLOOKUP(W$1&amp;"-2"&amp;$C15,'FPL FIX2'!$Z$1:$AC$500,MATCH("HOME",'FPL FIX2'!$Z$1:$AC$1,0),0),"")&amp;IFERROR(VLOOKUP(W$1&amp;"-2"&amp;$C15,'FPL FIX2'!$AA$1:$AB$500,MATCH("AWAY",'FPL FIX2'!$AA$1:$AB$1,0),0),"")</f>
        <v>MCIcry</v>
      </c>
      <c r="X15" s="26" t="str">
        <f>IFERROR(VLOOKUP(X$1&amp;"-1"&amp;$C15,'FPL FIX2'!$Z$1:$AC$500,MATCH("HOME",'FPL FIX2'!$Z$1:$AC$1,0),0),"")&amp;IFERROR(VLOOKUP(X$1&amp;"-1"&amp;$C15,'FPL FIX2'!$AA$1:$AB$500,MATCH("AWAY",'FPL FIX2'!$AA$1:$AB$1,0),0),"")&amp;IFERROR(VLOOKUP(X$1&amp;"-2"&amp;$C15,'FPL FIX2'!$Z$1:$AC$500,MATCH("HOME",'FPL FIX2'!$Z$1:$AC$1,0),0),"")&amp;IFERROR(VLOOKUP(X$1&amp;"-2"&amp;$C15,'FPL FIX2'!$AA$1:$AB$500,MATCH("AWAY",'FPL FIX2'!$AA$1:$AB$1,0),0),"")</f>
        <v>ars</v>
      </c>
      <c r="Y15" s="26" t="str">
        <f>IFERROR(VLOOKUP(Y$1&amp;"-1"&amp;$C15,'FPL FIX2'!$Z$1:$AC$500,MATCH("HOME",'FPL FIX2'!$Z$1:$AC$1,0),0),"")&amp;IFERROR(VLOOKUP(Y$1&amp;"-1"&amp;$C15,'FPL FIX2'!$AA$1:$AB$500,MATCH("AWAY",'FPL FIX2'!$AA$1:$AB$1,0),0),"")&amp;IFERROR(VLOOKUP(Y$1&amp;"-2"&amp;$C15,'FPL FIX2'!$Z$1:$AC$500,MATCH("HOME",'FPL FIX2'!$Z$1:$AC$1,0),0),"")&amp;IFERROR(VLOOKUP(Y$1&amp;"-2"&amp;$C15,'FPL FIX2'!$AA$1:$AB$500,MATCH("AWAY",'FPL FIX2'!$AA$1:$AB$1,0),0),"")</f>
        <v>CRYLEE</v>
      </c>
      <c r="Z15" s="26" t="str">
        <f>IFERROR(VLOOKUP(Z$1&amp;"-1"&amp;$C15,'FPL FIX2'!$Z$1:$AC$500,MATCH("HOME",'FPL FIX2'!$Z$1:$AC$1,0),0),"")&amp;IFERROR(VLOOKUP(Z$1&amp;"-1"&amp;$C15,'FPL FIX2'!$AA$1:$AB$500,MATCH("AWAY",'FPL FIX2'!$AA$1:$AB$1,0),0),"")&amp;IFERROR(VLOOKUP(Z$1&amp;"-2"&amp;$C15,'FPL FIX2'!$Z$1:$AC$500,MATCH("HOME",'FPL FIX2'!$Z$1:$AC$1,0),0),"")&amp;IFERROR(VLOOKUP(Z$1&amp;"-2"&amp;$C15,'FPL FIX2'!$AA$1:$AB$500,MATCH("AWAY",'FPL FIX2'!$AA$1:$AB$1,0),0),"")</f>
        <v>lee</v>
      </c>
      <c r="AA15" s="26" t="str">
        <f>IFERROR(VLOOKUP(AA$1&amp;"-1"&amp;$C15,'FPL FIX2'!$Z$1:$AC$500,MATCH("HOME",'FPL FIX2'!$Z$1:$AC$1,0),0),"")&amp;IFERROR(VLOOKUP(AA$1&amp;"-1"&amp;$C15,'FPL FIX2'!$AA$1:$AB$500,MATCH("AWAY",'FPL FIX2'!$AA$1:$AB$1,0),0),"")&amp;IFERROR(VLOOKUP(AA$1&amp;"-2"&amp;$C15,'FPL FIX2'!$Z$1:$AC$500,MATCH("HOME",'FPL FIX2'!$Z$1:$AC$1,0),0),"")&amp;IFERROR(VLOOKUP(AA$1&amp;"-2"&amp;$C15,'FPL FIX2'!$AA$1:$AB$500,MATCH("AWAY",'FPL FIX2'!$AA$1:$AB$1,0),0),"")</f>
        <v>LEI</v>
      </c>
      <c r="AB15" s="26" t="str">
        <f>IFERROR(VLOOKUP(AB$1&amp;"-1"&amp;$C15,'FPL FIX2'!$Z$1:$AC$500,MATCH("HOME",'FPL FIX2'!$Z$1:$AC$1,0),0),"")&amp;IFERROR(VLOOKUP(AB$1&amp;"-1"&amp;$C15,'FPL FIX2'!$AA$1:$AB$500,MATCH("AWAY",'FPL FIX2'!$AA$1:$AB$1,0),0),"")&amp;IFERROR(VLOOKUP(AB$1&amp;"-2"&amp;$C15,'FPL FIX2'!$Z$1:$AC$500,MATCH("HOME",'FPL FIX2'!$Z$1:$AC$1,0),0),"")&amp;IFERROR(VLOOKUP(AB$1&amp;"-2"&amp;$C15,'FPL FIX2'!$AA$1:$AB$500,MATCH("AWAY",'FPL FIX2'!$AA$1:$AB$1,0),0),"")</f>
        <v/>
      </c>
      <c r="AC15" s="26" t="str">
        <f>IFERROR(VLOOKUP(AC$1&amp;"-1"&amp;$C15,'FPL FIX2'!$Z$1:$AC$500,MATCH("HOME",'FPL FIX2'!$Z$1:$AC$1,0),0),"")&amp;IFERROR(VLOOKUP(AC$1&amp;"-1"&amp;$C15,'FPL FIX2'!$AA$1:$AB$500,MATCH("AWAY",'FPL FIX2'!$AA$1:$AB$1,0),0),"")&amp;IFERROR(VLOOKUP(AC$1&amp;"-2"&amp;$C15,'FPL FIX2'!$Z$1:$AC$500,MATCH("HOME",'FPL FIX2'!$Z$1:$AC$1,0),0),"")&amp;IFERROR(VLOOKUP(AC$1&amp;"-2"&amp;$C15,'FPL FIX2'!$AA$1:$AB$500,MATCH("AWAY",'FPL FIX2'!$AA$1:$AB$1,0),0),"")</f>
        <v>liv</v>
      </c>
      <c r="AD15" s="26" t="str">
        <f>IFERROR(VLOOKUP(AD$1&amp;"-1"&amp;$C15,'FPL FIX2'!$Z$1:$AC$500,MATCH("HOME",'FPL FIX2'!$Z$1:$AC$1,0),0),"")&amp;IFERROR(VLOOKUP(AD$1&amp;"-1"&amp;$C15,'FPL FIX2'!$AA$1:$AB$500,MATCH("AWAY",'FPL FIX2'!$AA$1:$AB$1,0),0),"")&amp;IFERROR(VLOOKUP(AD$1&amp;"-2"&amp;$C15,'FPL FIX2'!$Z$1:$AC$500,MATCH("HOME",'FPL FIX2'!$Z$1:$AC$1,0),0),"")&amp;IFERROR(VLOOKUP(AD$1&amp;"-2"&amp;$C15,'FPL FIX2'!$AA$1:$AB$500,MATCH("AWAY",'FPL FIX2'!$AA$1:$AB$1,0),0),"")</f>
        <v>SOU</v>
      </c>
      <c r="AE15" s="26" t="str">
        <f>IFERROR(VLOOKUP(AE$1&amp;"-1"&amp;$C15,'FPL FIX2'!$Z$1:$AC$500,MATCH("HOME",'FPL FIX2'!$Z$1:$AC$1,0),0),"")&amp;IFERROR(VLOOKUP(AE$1&amp;"-1"&amp;$C15,'FPL FIX2'!$AA$1:$AB$500,MATCH("AWAY",'FPL FIX2'!$AA$1:$AB$1,0),0),"")&amp;IFERROR(VLOOKUP(AE$1&amp;"-2"&amp;$C15,'FPL FIX2'!$Z$1:$AC$500,MATCH("HOME",'FPL FIX2'!$Z$1:$AC$1,0),0),"")&amp;IFERROR(VLOOKUP(AE$1&amp;"-2"&amp;$C15,'FPL FIX2'!$AA$1:$AB$500,MATCH("AWAY",'FPL FIX2'!$AA$1:$AB$1,0),0),"")</f>
        <v/>
      </c>
      <c r="AF15" s="26" t="str">
        <f>IFERROR(VLOOKUP(AF$1&amp;"-1"&amp;$C15,'FPL FIX2'!$Z$1:$AC$500,MATCH("HOME",'FPL FIX2'!$Z$1:$AC$1,0),0),"")&amp;IFERROR(VLOOKUP(AF$1&amp;"-1"&amp;$C15,'FPL FIX2'!$AA$1:$AB$500,MATCH("AWAY",'FPL FIX2'!$AA$1:$AB$1,0),0),"")&amp;IFERROR(VLOOKUP(AF$1&amp;"-2"&amp;$C15,'FPL FIX2'!$Z$1:$AC$500,MATCH("HOME",'FPL FIX2'!$Z$1:$AC$1,0),0),"")&amp;IFERROR(VLOOKUP(AF$1&amp;"-2"&amp;$C15,'FPL FIX2'!$AA$1:$AB$500,MATCH("AWAY",'FPL FIX2'!$AA$1:$AB$1,0),0),"")</f>
        <v>newBRE</v>
      </c>
      <c r="AG15" s="26" t="str">
        <f>IFERROR(VLOOKUP(AG$1&amp;"-1"&amp;$C15,'FPL FIX2'!$Z$1:$AC$500,MATCH("HOME",'FPL FIX2'!$Z$1:$AC$1,0),0),"")&amp;IFERROR(VLOOKUP(AG$1&amp;"-1"&amp;$C15,'FPL FIX2'!$AA$1:$AB$500,MATCH("AWAY",'FPL FIX2'!$AA$1:$AB$1,0),0),"")&amp;IFERROR(VLOOKUP(AG$1&amp;"-2"&amp;$C15,'FPL FIX2'!$Z$1:$AC$500,MATCH("HOME",'FPL FIX2'!$Z$1:$AC$1,0),0),"")&amp;IFERROR(VLOOKUP(AG$1&amp;"-2"&amp;$C15,'FPL FIX2'!$AA$1:$AB$500,MATCH("AWAY",'FPL FIX2'!$AA$1:$AB$1,0),0),"")</f>
        <v>EVE</v>
      </c>
      <c r="AH15" s="26" t="str">
        <f>IFERROR(VLOOKUP(AH$1&amp;"-1"&amp;$C15,'FPL FIX2'!$Z$1:$AC$500,MATCH("HOME",'FPL FIX2'!$Z$1:$AC$1,0),0),"")&amp;IFERROR(VLOOKUP(AH$1&amp;"-1"&amp;$C15,'FPL FIX2'!$AA$1:$AB$500,MATCH("AWAY",'FPL FIX2'!$AA$1:$AB$1,0),0),"")&amp;IFERROR(VLOOKUP(AH$1&amp;"-2"&amp;$C15,'FPL FIX2'!$Z$1:$AC$500,MATCH("HOME",'FPL FIX2'!$Z$1:$AC$1,0),0),"")&amp;IFERROR(VLOOKUP(AH$1&amp;"-2"&amp;$C15,'FPL FIX2'!$AA$1:$AB$500,MATCH("AWAY",'FPL FIX2'!$AA$1:$AB$1,0),0),"")</f>
        <v>nfo</v>
      </c>
      <c r="AI15" s="26" t="str">
        <f>IFERROR(VLOOKUP(AI$1&amp;"-1"&amp;$C15,'FPL FIX2'!$Z$1:$AC$500,MATCH("HOME",'FPL FIX2'!$Z$1:$AC$1,0),0),"")&amp;IFERROR(VLOOKUP(AI$1&amp;"-1"&amp;$C15,'FPL FIX2'!$AA$1:$AB$500,MATCH("AWAY",'FPL FIX2'!$AA$1:$AB$1,0),0),"")&amp;IFERROR(VLOOKUP(AI$1&amp;"-2"&amp;$C15,'FPL FIX2'!$Z$1:$AC$500,MATCH("HOME",'FPL FIX2'!$Z$1:$AC$1,0),0),"")&amp;IFERROR(VLOOKUP(AI$1&amp;"-2"&amp;$C15,'FPL FIX2'!$AA$1:$AB$500,MATCH("AWAY",'FPL FIX2'!$AA$1:$AB$1,0),0),"")</f>
        <v/>
      </c>
      <c r="AJ15" s="26" t="str">
        <f>IFERROR(VLOOKUP(AJ$1&amp;"-1"&amp;$C15,'FPL FIX2'!$Z$1:$AC$500,MATCH("HOME",'FPL FIX2'!$Z$1:$AC$1,0),0),"")&amp;IFERROR(VLOOKUP(AJ$1&amp;"-1"&amp;$C15,'FPL FIX2'!$AA$1:$AB$500,MATCH("AWAY",'FPL FIX2'!$AA$1:$AB$1,0),0),"")&amp;IFERROR(VLOOKUP(AJ$1&amp;"-2"&amp;$C15,'FPL FIX2'!$Z$1:$AC$500,MATCH("HOME",'FPL FIX2'!$Z$1:$AC$1,0),0),"")&amp;IFERROR(VLOOKUP(AJ$1&amp;"-2"&amp;$C15,'FPL FIX2'!$AA$1:$AB$500,MATCH("AWAY",'FPL FIX2'!$AA$1:$AB$1,0),0),"")</f>
        <v>tot</v>
      </c>
      <c r="AK15" s="26" t="str">
        <f>IFERROR(VLOOKUP(AK$1&amp;"-1"&amp;$C15,'FPL FIX2'!$Z$1:$AC$500,MATCH("HOME",'FPL FIX2'!$Z$1:$AC$1,0),0),"")&amp;IFERROR(VLOOKUP(AK$1&amp;"-1"&amp;$C15,'FPL FIX2'!$AA$1:$AB$500,MATCH("AWAY",'FPL FIX2'!$AA$1:$AB$1,0),0),"")&amp;IFERROR(VLOOKUP(AK$1&amp;"-2"&amp;$C15,'FPL FIX2'!$Z$1:$AC$500,MATCH("HOME",'FPL FIX2'!$Z$1:$AC$1,0),0),"")&amp;IFERROR(VLOOKUP(AK$1&amp;"-2"&amp;$C15,'FPL FIX2'!$AA$1:$AB$500,MATCH("AWAY",'FPL FIX2'!$AA$1:$AB$1,0),0),"")</f>
        <v>AVLbha</v>
      </c>
      <c r="AL15" s="26" t="str">
        <f>IFERROR(VLOOKUP(AL$1&amp;"-1"&amp;$C15,'FPL FIX2'!$Z$1:$AC$500,MATCH("HOME",'FPL FIX2'!$Z$1:$AC$1,0),0),"")&amp;IFERROR(VLOOKUP(AL$1&amp;"-1"&amp;$C15,'FPL FIX2'!$AA$1:$AB$500,MATCH("AWAY",'FPL FIX2'!$AA$1:$AB$1,0),0),"")&amp;IFERROR(VLOOKUP(AL$1&amp;"-2"&amp;$C15,'FPL FIX2'!$Z$1:$AC$500,MATCH("HOME",'FPL FIX2'!$Z$1:$AC$1,0),0),"")&amp;IFERROR(VLOOKUP(AL$1&amp;"-2"&amp;$C15,'FPL FIX2'!$AA$1:$AB$500,MATCH("AWAY",'FPL FIX2'!$AA$1:$AB$1,0),0),"")</f>
        <v>whu</v>
      </c>
      <c r="AM15" s="26" t="str">
        <f>IFERROR(VLOOKUP(AM$1&amp;"-1"&amp;$C15,'FPL FIX2'!$Z$1:$AC$500,MATCH("HOME",'FPL FIX2'!$Z$1:$AC$1,0),0),"")&amp;IFERROR(VLOOKUP(AM$1&amp;"-1"&amp;$C15,'FPL FIX2'!$AA$1:$AB$500,MATCH("AWAY",'FPL FIX2'!$AA$1:$AB$1,0),0),"")&amp;IFERROR(VLOOKUP(AM$1&amp;"-2"&amp;$C15,'FPL FIX2'!$Z$1:$AC$500,MATCH("HOME",'FPL FIX2'!$Z$1:$AC$1,0),0),"")&amp;IFERROR(VLOOKUP(AM$1&amp;"-2"&amp;$C15,'FPL FIX2'!$AA$1:$AB$500,MATCH("AWAY",'FPL FIX2'!$AA$1:$AB$1,0),0),"")</f>
        <v>WOL</v>
      </c>
      <c r="AN15" s="26" t="str">
        <f>IFERROR(VLOOKUP(AN$1&amp;"-1"&amp;$C15,'FPL FIX2'!$Z$1:$AC$500,MATCH("HOME",'FPL FIX2'!$Z$1:$AC$1,0),0),"")&amp;IFERROR(VLOOKUP(AN$1&amp;"-1"&amp;$C15,'FPL FIX2'!$AA$1:$AB$500,MATCH("AWAY",'FPL FIX2'!$AA$1:$AB$1,0),0),"")&amp;IFERROR(VLOOKUP(AN$1&amp;"-2"&amp;$C15,'FPL FIX2'!$Z$1:$AC$500,MATCH("HOME",'FPL FIX2'!$Z$1:$AC$1,0),0),"")&amp;IFERROR(VLOOKUP(AN$1&amp;"-2"&amp;$C15,'FPL FIX2'!$AA$1:$AB$500,MATCH("AWAY",'FPL FIX2'!$AA$1:$AB$1,0),0),"")</f>
        <v>bouCHE</v>
      </c>
      <c r="AO15" s="26" t="str">
        <f>IFERROR(VLOOKUP(AO$1&amp;"-1"&amp;$C15,'FPL FIX2'!$Z$1:$AC$500,MATCH("HOME",'FPL FIX2'!$Z$1:$AC$1,0),0),"")&amp;IFERROR(VLOOKUP(AO$1&amp;"-1"&amp;$C15,'FPL FIX2'!$AA$1:$AB$500,MATCH("AWAY",'FPL FIX2'!$AA$1:$AB$1,0),0),"")&amp;IFERROR(VLOOKUP(AO$1&amp;"-2"&amp;$C15,'FPL FIX2'!$Z$1:$AC$500,MATCH("HOME",'FPL FIX2'!$Z$1:$AC$1,0),0),"")&amp;IFERROR(VLOOKUP(AO$1&amp;"-2"&amp;$C15,'FPL FIX2'!$AA$1:$AB$500,MATCH("AWAY",'FPL FIX2'!$AA$1:$AB$1,0),0),"")</f>
        <v>FUL</v>
      </c>
    </row>
    <row r="16" spans="1:41" x14ac:dyDescent="0.25">
      <c r="A16" s="26">
        <f t="shared" si="2"/>
        <v>15</v>
      </c>
      <c r="B16" s="23" t="s">
        <v>50</v>
      </c>
      <c r="C16" s="26" t="str">
        <f t="shared" si="1"/>
        <v>NEW</v>
      </c>
      <c r="D16" s="26" t="str">
        <f>IFERROR(VLOOKUP(D$1&amp;"-1"&amp;$C16,'FPL FIX2'!$Z$1:$AC$500,MATCH("HOME",'FPL FIX2'!$Z$1:$AC$1,0),0),"")&amp;IFERROR(VLOOKUP(D$1&amp;"-1"&amp;$C16,'FPL FIX2'!$AA$1:$AB$500,MATCH("AWAY",'FPL FIX2'!$AA$1:$AB$1,0),0),"")&amp;IFERROR(VLOOKUP(D$1&amp;"-2"&amp;$C16,'FPL FIX2'!$Z$1:$AC$500,MATCH("HOME",'FPL FIX2'!$Z$1:$AC$1,0),0),"")&amp;IFERROR(VLOOKUP(D$1&amp;"-2"&amp;$C16,'FPL FIX2'!$AA$1:$AB$500,MATCH("AWAY",'FPL FIX2'!$AA$1:$AB$1,0),0),"")</f>
        <v>NFO</v>
      </c>
      <c r="E16" s="26" t="str">
        <f>IFERROR(VLOOKUP(E$1&amp;"-1"&amp;$C16,'FPL FIX2'!$Z$1:$AC$500,MATCH("HOME",'FPL FIX2'!$Z$1:$AC$1,0),0),"")&amp;IFERROR(VLOOKUP(E$1&amp;"-1"&amp;$C16,'FPL FIX2'!$AA$1:$AB$500,MATCH("AWAY",'FPL FIX2'!$AA$1:$AB$1,0),0),"")&amp;IFERROR(VLOOKUP(E$1&amp;"-2"&amp;$C16,'FPL FIX2'!$Z$1:$AC$500,MATCH("HOME",'FPL FIX2'!$Z$1:$AC$1,0),0),"")&amp;IFERROR(VLOOKUP(E$1&amp;"-2"&amp;$C16,'FPL FIX2'!$AA$1:$AB$500,MATCH("AWAY",'FPL FIX2'!$AA$1:$AB$1,0),0),"")</f>
        <v>bha</v>
      </c>
      <c r="F16" s="26" t="str">
        <f>IFERROR(VLOOKUP(F$1&amp;"-1"&amp;$C16,'FPL FIX2'!$Z$1:$AC$500,MATCH("HOME",'FPL FIX2'!$Z$1:$AC$1,0),0),"")&amp;IFERROR(VLOOKUP(F$1&amp;"-1"&amp;$C16,'FPL FIX2'!$AA$1:$AB$500,MATCH("AWAY",'FPL FIX2'!$AA$1:$AB$1,0),0),"")&amp;IFERROR(VLOOKUP(F$1&amp;"-2"&amp;$C16,'FPL FIX2'!$Z$1:$AC$500,MATCH("HOME",'FPL FIX2'!$Z$1:$AC$1,0),0),"")&amp;IFERROR(VLOOKUP(F$1&amp;"-2"&amp;$C16,'FPL FIX2'!$AA$1:$AB$500,MATCH("AWAY",'FPL FIX2'!$AA$1:$AB$1,0),0),"")</f>
        <v>MCI</v>
      </c>
      <c r="G16" s="26" t="str">
        <f>IFERROR(VLOOKUP(G$1&amp;"-1"&amp;$C16,'FPL FIX2'!$Z$1:$AC$500,MATCH("HOME",'FPL FIX2'!$Z$1:$AC$1,0),0),"")&amp;IFERROR(VLOOKUP(G$1&amp;"-1"&amp;$C16,'FPL FIX2'!$AA$1:$AB$500,MATCH("AWAY",'FPL FIX2'!$AA$1:$AB$1,0),0),"")&amp;IFERROR(VLOOKUP(G$1&amp;"-2"&amp;$C16,'FPL FIX2'!$Z$1:$AC$500,MATCH("HOME",'FPL FIX2'!$Z$1:$AC$1,0),0),"")&amp;IFERROR(VLOOKUP(G$1&amp;"-2"&amp;$C16,'FPL FIX2'!$AA$1:$AB$500,MATCH("AWAY",'FPL FIX2'!$AA$1:$AB$1,0),0),"")</f>
        <v>wol</v>
      </c>
      <c r="H16" s="26" t="str">
        <f>IFERROR(VLOOKUP(H$1&amp;"-1"&amp;$C16,'FPL FIX2'!$Z$1:$AC$500,MATCH("HOME",'FPL FIX2'!$Z$1:$AC$1,0),0),"")&amp;IFERROR(VLOOKUP(H$1&amp;"-1"&amp;$C16,'FPL FIX2'!$AA$1:$AB$500,MATCH("AWAY",'FPL FIX2'!$AA$1:$AB$1,0),0),"")&amp;IFERROR(VLOOKUP(H$1&amp;"-2"&amp;$C16,'FPL FIX2'!$Z$1:$AC$500,MATCH("HOME",'FPL FIX2'!$Z$1:$AC$1,0),0),"")&amp;IFERROR(VLOOKUP(H$1&amp;"-2"&amp;$C16,'FPL FIX2'!$AA$1:$AB$500,MATCH("AWAY",'FPL FIX2'!$AA$1:$AB$1,0),0),"")</f>
        <v>liv</v>
      </c>
      <c r="I16" s="26" t="str">
        <f>IFERROR(VLOOKUP(I$1&amp;"-1"&amp;$C16,'FPL FIX2'!$Z$1:$AC$500,MATCH("HOME",'FPL FIX2'!$Z$1:$AC$1,0),0),"")&amp;IFERROR(VLOOKUP(I$1&amp;"-1"&amp;$C16,'FPL FIX2'!$AA$1:$AB$500,MATCH("AWAY",'FPL FIX2'!$AA$1:$AB$1,0),0),"")&amp;IFERROR(VLOOKUP(I$1&amp;"-2"&amp;$C16,'FPL FIX2'!$Z$1:$AC$500,MATCH("HOME",'FPL FIX2'!$Z$1:$AC$1,0),0),"")&amp;IFERROR(VLOOKUP(I$1&amp;"-2"&amp;$C16,'FPL FIX2'!$AA$1:$AB$500,MATCH("AWAY",'FPL FIX2'!$AA$1:$AB$1,0),0),"")</f>
        <v>CRY</v>
      </c>
      <c r="J16" s="26" t="str">
        <f>IFERROR(VLOOKUP(J$1&amp;"-1"&amp;$C16,'FPL FIX2'!$Z$1:$AC$500,MATCH("HOME",'FPL FIX2'!$Z$1:$AC$1,0),0),"")&amp;IFERROR(VLOOKUP(J$1&amp;"-1"&amp;$C16,'FPL FIX2'!$AA$1:$AB$500,MATCH("AWAY",'FPL FIX2'!$AA$1:$AB$1,0),0),"")&amp;IFERROR(VLOOKUP(J$1&amp;"-2"&amp;$C16,'FPL FIX2'!$Z$1:$AC$500,MATCH("HOME",'FPL FIX2'!$Z$1:$AC$1,0),0),"")&amp;IFERROR(VLOOKUP(J$1&amp;"-2"&amp;$C16,'FPL FIX2'!$AA$1:$AB$500,MATCH("AWAY",'FPL FIX2'!$AA$1:$AB$1,0),0),"")</f>
        <v/>
      </c>
      <c r="K16" s="26" t="str">
        <f>IFERROR(VLOOKUP(K$1&amp;"-1"&amp;$C16,'FPL FIX2'!$Z$1:$AC$500,MATCH("HOME",'FPL FIX2'!$Z$1:$AC$1,0),0),"")&amp;IFERROR(VLOOKUP(K$1&amp;"-1"&amp;$C16,'FPL FIX2'!$AA$1:$AB$500,MATCH("AWAY",'FPL FIX2'!$AA$1:$AB$1,0),0),"")&amp;IFERROR(VLOOKUP(K$1&amp;"-2"&amp;$C16,'FPL FIX2'!$Z$1:$AC$500,MATCH("HOME",'FPL FIX2'!$Z$1:$AC$1,0),0),"")&amp;IFERROR(VLOOKUP(K$1&amp;"-2"&amp;$C16,'FPL FIX2'!$AA$1:$AB$500,MATCH("AWAY",'FPL FIX2'!$AA$1:$AB$1,0),0),"")</f>
        <v>BOU</v>
      </c>
      <c r="L16" s="26" t="str">
        <f>IFERROR(VLOOKUP(L$1&amp;"-1"&amp;$C16,'FPL FIX2'!$Z$1:$AC$500,MATCH("HOME",'FPL FIX2'!$Z$1:$AC$1,0),0),"")&amp;IFERROR(VLOOKUP(L$1&amp;"-1"&amp;$C16,'FPL FIX2'!$AA$1:$AB$500,MATCH("AWAY",'FPL FIX2'!$AA$1:$AB$1,0),0),"")&amp;IFERROR(VLOOKUP(L$1&amp;"-2"&amp;$C16,'FPL FIX2'!$Z$1:$AC$500,MATCH("HOME",'FPL FIX2'!$Z$1:$AC$1,0),0),"")&amp;IFERROR(VLOOKUP(L$1&amp;"-2"&amp;$C16,'FPL FIX2'!$AA$1:$AB$500,MATCH("AWAY",'FPL FIX2'!$AA$1:$AB$1,0),0),"")</f>
        <v>ful</v>
      </c>
      <c r="M16" s="26" t="str">
        <f>IFERROR(VLOOKUP(M$1&amp;"-1"&amp;$C16,'FPL FIX2'!$Z$1:$AC$500,MATCH("HOME",'FPL FIX2'!$Z$1:$AC$1,0),0),"")&amp;IFERROR(VLOOKUP(M$1&amp;"-1"&amp;$C16,'FPL FIX2'!$AA$1:$AB$500,MATCH("AWAY",'FPL FIX2'!$AA$1:$AB$1,0),0),"")&amp;IFERROR(VLOOKUP(M$1&amp;"-2"&amp;$C16,'FPL FIX2'!$Z$1:$AC$500,MATCH("HOME",'FPL FIX2'!$Z$1:$AC$1,0),0),"")&amp;IFERROR(VLOOKUP(M$1&amp;"-2"&amp;$C16,'FPL FIX2'!$AA$1:$AB$500,MATCH("AWAY",'FPL FIX2'!$AA$1:$AB$1,0),0),"")</f>
        <v>BRE</v>
      </c>
      <c r="N16" s="26" t="str">
        <f>IFERROR(VLOOKUP(N$1&amp;"-1"&amp;$C16,'FPL FIX2'!$Z$1:$AC$500,MATCH("HOME",'FPL FIX2'!$Z$1:$AC$1,0),0),"")&amp;IFERROR(VLOOKUP(N$1&amp;"-1"&amp;$C16,'FPL FIX2'!$AA$1:$AB$500,MATCH("AWAY",'FPL FIX2'!$AA$1:$AB$1,0),0),"")&amp;IFERROR(VLOOKUP(N$1&amp;"-2"&amp;$C16,'FPL FIX2'!$Z$1:$AC$500,MATCH("HOME",'FPL FIX2'!$Z$1:$AC$1,0),0),"")&amp;IFERROR(VLOOKUP(N$1&amp;"-2"&amp;$C16,'FPL FIX2'!$AA$1:$AB$500,MATCH("AWAY",'FPL FIX2'!$AA$1:$AB$1,0),0),"")</f>
        <v>mun</v>
      </c>
      <c r="O16" s="26" t="str">
        <f>IFERROR(VLOOKUP(O$1&amp;"-1"&amp;$C16,'FPL FIX2'!$Z$1:$AC$500,MATCH("HOME",'FPL FIX2'!$Z$1:$AC$1,0),0),"")&amp;IFERROR(VLOOKUP(O$1&amp;"-1"&amp;$C16,'FPL FIX2'!$AA$1:$AB$500,MATCH("AWAY",'FPL FIX2'!$AA$1:$AB$1,0),0),"")&amp;IFERROR(VLOOKUP(O$1&amp;"-2"&amp;$C16,'FPL FIX2'!$Z$1:$AC$500,MATCH("HOME",'FPL FIX2'!$Z$1:$AC$1,0),0),"")&amp;IFERROR(VLOOKUP(O$1&amp;"-2"&amp;$C16,'FPL FIX2'!$AA$1:$AB$500,MATCH("AWAY",'FPL FIX2'!$AA$1:$AB$1,0),0),"")</f>
        <v>EVE</v>
      </c>
      <c r="P16" s="26" t="str">
        <f>IFERROR(VLOOKUP(P$1&amp;"-1"&amp;$C16,'FPL FIX2'!$Z$1:$AC$500,MATCH("HOME",'FPL FIX2'!$Z$1:$AC$1,0),0),"")&amp;IFERROR(VLOOKUP(P$1&amp;"-1"&amp;$C16,'FPL FIX2'!$AA$1:$AB$500,MATCH("AWAY",'FPL FIX2'!$AA$1:$AB$1,0),0),"")&amp;IFERROR(VLOOKUP(P$1&amp;"-2"&amp;$C16,'FPL FIX2'!$Z$1:$AC$500,MATCH("HOME",'FPL FIX2'!$Z$1:$AC$1,0),0),"")&amp;IFERROR(VLOOKUP(P$1&amp;"-2"&amp;$C16,'FPL FIX2'!$AA$1:$AB$500,MATCH("AWAY",'FPL FIX2'!$AA$1:$AB$1,0),0),"")</f>
        <v>tot</v>
      </c>
      <c r="Q16" s="26" t="str">
        <f>IFERROR(VLOOKUP(Q$1&amp;"-1"&amp;$C16,'FPL FIX2'!$Z$1:$AC$500,MATCH("HOME",'FPL FIX2'!$Z$1:$AC$1,0),0),"")&amp;IFERROR(VLOOKUP(Q$1&amp;"-1"&amp;$C16,'FPL FIX2'!$AA$1:$AB$500,MATCH("AWAY",'FPL FIX2'!$AA$1:$AB$1,0),0),"")&amp;IFERROR(VLOOKUP(Q$1&amp;"-2"&amp;$C16,'FPL FIX2'!$Z$1:$AC$500,MATCH("HOME",'FPL FIX2'!$Z$1:$AC$1,0),0),"")&amp;IFERROR(VLOOKUP(Q$1&amp;"-2"&amp;$C16,'FPL FIX2'!$AA$1:$AB$500,MATCH("AWAY",'FPL FIX2'!$AA$1:$AB$1,0),0),"")</f>
        <v>AVL</v>
      </c>
      <c r="R16" s="26" t="str">
        <f>IFERROR(VLOOKUP(R$1&amp;"-1"&amp;$C16,'FPL FIX2'!$Z$1:$AC$500,MATCH("HOME",'FPL FIX2'!$Z$1:$AC$1,0),0),"")&amp;IFERROR(VLOOKUP(R$1&amp;"-1"&amp;$C16,'FPL FIX2'!$AA$1:$AB$500,MATCH("AWAY",'FPL FIX2'!$AA$1:$AB$1,0),0),"")&amp;IFERROR(VLOOKUP(R$1&amp;"-2"&amp;$C16,'FPL FIX2'!$Z$1:$AC$500,MATCH("HOME",'FPL FIX2'!$Z$1:$AC$1,0),0),"")&amp;IFERROR(VLOOKUP(R$1&amp;"-2"&amp;$C16,'FPL FIX2'!$AA$1:$AB$500,MATCH("AWAY",'FPL FIX2'!$AA$1:$AB$1,0),0),"")</f>
        <v>sou</v>
      </c>
      <c r="S16" s="26" t="str">
        <f>IFERROR(VLOOKUP(S$1&amp;"-1"&amp;$C16,'FPL FIX2'!$Z$1:$AC$500,MATCH("HOME",'FPL FIX2'!$Z$1:$AC$1,0),0),"")&amp;IFERROR(VLOOKUP(S$1&amp;"-1"&amp;$C16,'FPL FIX2'!$AA$1:$AB$500,MATCH("AWAY",'FPL FIX2'!$AA$1:$AB$1,0),0),"")&amp;IFERROR(VLOOKUP(S$1&amp;"-2"&amp;$C16,'FPL FIX2'!$Z$1:$AC$500,MATCH("HOME",'FPL FIX2'!$Z$1:$AC$1,0),0),"")&amp;IFERROR(VLOOKUP(S$1&amp;"-2"&amp;$C16,'FPL FIX2'!$AA$1:$AB$500,MATCH("AWAY",'FPL FIX2'!$AA$1:$AB$1,0),0),"")</f>
        <v>CHE</v>
      </c>
      <c r="T16" s="26" t="str">
        <f>IFERROR(VLOOKUP(T$1&amp;"-1"&amp;$C16,'FPL FIX2'!$Z$1:$AC$500,MATCH("HOME",'FPL FIX2'!$Z$1:$AC$1,0),0),"")&amp;IFERROR(VLOOKUP(T$1&amp;"-1"&amp;$C16,'FPL FIX2'!$AA$1:$AB$500,MATCH("AWAY",'FPL FIX2'!$AA$1:$AB$1,0),0),"")&amp;IFERROR(VLOOKUP(T$1&amp;"-2"&amp;$C16,'FPL FIX2'!$Z$1:$AC$500,MATCH("HOME",'FPL FIX2'!$Z$1:$AC$1,0),0),"")&amp;IFERROR(VLOOKUP(T$1&amp;"-2"&amp;$C16,'FPL FIX2'!$AA$1:$AB$500,MATCH("AWAY",'FPL FIX2'!$AA$1:$AB$1,0),0),"")</f>
        <v>lei</v>
      </c>
      <c r="U16" s="26" t="str">
        <f>IFERROR(VLOOKUP(U$1&amp;"-1"&amp;$C16,'FPL FIX2'!$Z$1:$AC$500,MATCH("HOME",'FPL FIX2'!$Z$1:$AC$1,0),0),"")&amp;IFERROR(VLOOKUP(U$1&amp;"-1"&amp;$C16,'FPL FIX2'!$AA$1:$AB$500,MATCH("AWAY",'FPL FIX2'!$AA$1:$AB$1,0),0),"")&amp;IFERROR(VLOOKUP(U$1&amp;"-2"&amp;$C16,'FPL FIX2'!$Z$1:$AC$500,MATCH("HOME",'FPL FIX2'!$Z$1:$AC$1,0),0),"")&amp;IFERROR(VLOOKUP(U$1&amp;"-2"&amp;$C16,'FPL FIX2'!$AA$1:$AB$500,MATCH("AWAY",'FPL FIX2'!$AA$1:$AB$1,0),0),"")</f>
        <v>LEE</v>
      </c>
      <c r="V16" s="26" t="str">
        <f>IFERROR(VLOOKUP(V$1&amp;"-1"&amp;$C16,'FPL FIX2'!$Z$1:$AC$500,MATCH("HOME",'FPL FIX2'!$Z$1:$AC$1,0),0),"")&amp;IFERROR(VLOOKUP(V$1&amp;"-1"&amp;$C16,'FPL FIX2'!$AA$1:$AB$500,MATCH("AWAY",'FPL FIX2'!$AA$1:$AB$1,0),0),"")&amp;IFERROR(VLOOKUP(V$1&amp;"-2"&amp;$C16,'FPL FIX2'!$Z$1:$AC$500,MATCH("HOME",'FPL FIX2'!$Z$1:$AC$1,0),0),"")&amp;IFERROR(VLOOKUP(V$1&amp;"-2"&amp;$C16,'FPL FIX2'!$AA$1:$AB$500,MATCH("AWAY",'FPL FIX2'!$AA$1:$AB$1,0),0),"")</f>
        <v>ars</v>
      </c>
      <c r="W16" s="26" t="str">
        <f>IFERROR(VLOOKUP(W$1&amp;"-1"&amp;$C16,'FPL FIX2'!$Z$1:$AC$500,MATCH("HOME",'FPL FIX2'!$Z$1:$AC$1,0),0),"")&amp;IFERROR(VLOOKUP(W$1&amp;"-1"&amp;$C16,'FPL FIX2'!$AA$1:$AB$500,MATCH("AWAY",'FPL FIX2'!$AA$1:$AB$1,0),0),"")&amp;IFERROR(VLOOKUP(W$1&amp;"-2"&amp;$C16,'FPL FIX2'!$Z$1:$AC$500,MATCH("HOME",'FPL FIX2'!$Z$1:$AC$1,0),0),"")&amp;IFERROR(VLOOKUP(W$1&amp;"-2"&amp;$C16,'FPL FIX2'!$AA$1:$AB$500,MATCH("AWAY",'FPL FIX2'!$AA$1:$AB$1,0),0),"")</f>
        <v>FUL</v>
      </c>
      <c r="X16" s="26" t="str">
        <f>IFERROR(VLOOKUP(X$1&amp;"-1"&amp;$C16,'FPL FIX2'!$Z$1:$AC$500,MATCH("HOME",'FPL FIX2'!$Z$1:$AC$1,0),0),"")&amp;IFERROR(VLOOKUP(X$1&amp;"-1"&amp;$C16,'FPL FIX2'!$AA$1:$AB$500,MATCH("AWAY",'FPL FIX2'!$AA$1:$AB$1,0),0),"")&amp;IFERROR(VLOOKUP(X$1&amp;"-2"&amp;$C16,'FPL FIX2'!$Z$1:$AC$500,MATCH("HOME",'FPL FIX2'!$Z$1:$AC$1,0),0),"")&amp;IFERROR(VLOOKUP(X$1&amp;"-2"&amp;$C16,'FPL FIX2'!$AA$1:$AB$500,MATCH("AWAY",'FPL FIX2'!$AA$1:$AB$1,0),0),"")</f>
        <v>cry</v>
      </c>
      <c r="Y16" s="26" t="str">
        <f>IFERROR(VLOOKUP(Y$1&amp;"-1"&amp;$C16,'FPL FIX2'!$Z$1:$AC$500,MATCH("HOME",'FPL FIX2'!$Z$1:$AC$1,0),0),"")&amp;IFERROR(VLOOKUP(Y$1&amp;"-1"&amp;$C16,'FPL FIX2'!$AA$1:$AB$500,MATCH("AWAY",'FPL FIX2'!$AA$1:$AB$1,0),0),"")&amp;IFERROR(VLOOKUP(Y$1&amp;"-2"&amp;$C16,'FPL FIX2'!$Z$1:$AC$500,MATCH("HOME",'FPL FIX2'!$Z$1:$AC$1,0),0),"")&amp;IFERROR(VLOOKUP(Y$1&amp;"-2"&amp;$C16,'FPL FIX2'!$AA$1:$AB$500,MATCH("AWAY",'FPL FIX2'!$AA$1:$AB$1,0),0),"")</f>
        <v>WHU</v>
      </c>
      <c r="Z16" s="26" t="str">
        <f>IFERROR(VLOOKUP(Z$1&amp;"-1"&amp;$C16,'FPL FIX2'!$Z$1:$AC$500,MATCH("HOME",'FPL FIX2'!$Z$1:$AC$1,0),0),"")&amp;IFERROR(VLOOKUP(Z$1&amp;"-1"&amp;$C16,'FPL FIX2'!$AA$1:$AB$500,MATCH("AWAY",'FPL FIX2'!$AA$1:$AB$1,0),0),"")&amp;IFERROR(VLOOKUP(Z$1&amp;"-2"&amp;$C16,'FPL FIX2'!$Z$1:$AC$500,MATCH("HOME",'FPL FIX2'!$Z$1:$AC$1,0),0),"")&amp;IFERROR(VLOOKUP(Z$1&amp;"-2"&amp;$C16,'FPL FIX2'!$AA$1:$AB$500,MATCH("AWAY",'FPL FIX2'!$AA$1:$AB$1,0),0),"")</f>
        <v>bou</v>
      </c>
      <c r="AA16" s="26" t="str">
        <f>IFERROR(VLOOKUP(AA$1&amp;"-1"&amp;$C16,'FPL FIX2'!$Z$1:$AC$500,MATCH("HOME",'FPL FIX2'!$Z$1:$AC$1,0),0),"")&amp;IFERROR(VLOOKUP(AA$1&amp;"-1"&amp;$C16,'FPL FIX2'!$AA$1:$AB$500,MATCH("AWAY",'FPL FIX2'!$AA$1:$AB$1,0),0),"")&amp;IFERROR(VLOOKUP(AA$1&amp;"-2"&amp;$C16,'FPL FIX2'!$Z$1:$AC$500,MATCH("HOME",'FPL FIX2'!$Z$1:$AC$1,0),0),"")&amp;IFERROR(VLOOKUP(AA$1&amp;"-2"&amp;$C16,'FPL FIX2'!$AA$1:$AB$500,MATCH("AWAY",'FPL FIX2'!$AA$1:$AB$1,0),0),"")</f>
        <v>LIV</v>
      </c>
      <c r="AB16" s="26" t="str">
        <f>IFERROR(VLOOKUP(AB$1&amp;"-1"&amp;$C16,'FPL FIX2'!$Z$1:$AC$500,MATCH("HOME",'FPL FIX2'!$Z$1:$AC$1,0),0),"")&amp;IFERROR(VLOOKUP(AB$1&amp;"-1"&amp;$C16,'FPL FIX2'!$AA$1:$AB$500,MATCH("AWAY",'FPL FIX2'!$AA$1:$AB$1,0),0),"")&amp;IFERROR(VLOOKUP(AB$1&amp;"-2"&amp;$C16,'FPL FIX2'!$Z$1:$AC$500,MATCH("HOME",'FPL FIX2'!$Z$1:$AC$1,0),0),"")&amp;IFERROR(VLOOKUP(AB$1&amp;"-2"&amp;$C16,'FPL FIX2'!$AA$1:$AB$500,MATCH("AWAY",'FPL FIX2'!$AA$1:$AB$1,0),0),"")</f>
        <v/>
      </c>
      <c r="AC16" s="26" t="str">
        <f>IFERROR(VLOOKUP(AC$1&amp;"-1"&amp;$C16,'FPL FIX2'!$Z$1:$AC$500,MATCH("HOME",'FPL FIX2'!$Z$1:$AC$1,0),0),"")&amp;IFERROR(VLOOKUP(AC$1&amp;"-1"&amp;$C16,'FPL FIX2'!$AA$1:$AB$500,MATCH("AWAY",'FPL FIX2'!$AA$1:$AB$1,0),0),"")&amp;IFERROR(VLOOKUP(AC$1&amp;"-2"&amp;$C16,'FPL FIX2'!$Z$1:$AC$500,MATCH("HOME",'FPL FIX2'!$Z$1:$AC$1,0),0),"")&amp;IFERROR(VLOOKUP(AC$1&amp;"-2"&amp;$C16,'FPL FIX2'!$AA$1:$AB$500,MATCH("AWAY",'FPL FIX2'!$AA$1:$AB$1,0),0),"")</f>
        <v>mci</v>
      </c>
      <c r="AD16" s="26" t="str">
        <f>IFERROR(VLOOKUP(AD$1&amp;"-1"&amp;$C16,'FPL FIX2'!$Z$1:$AC$500,MATCH("HOME",'FPL FIX2'!$Z$1:$AC$1,0),0),"")&amp;IFERROR(VLOOKUP(AD$1&amp;"-1"&amp;$C16,'FPL FIX2'!$AA$1:$AB$500,MATCH("AWAY",'FPL FIX2'!$AA$1:$AB$1,0),0),"")&amp;IFERROR(VLOOKUP(AD$1&amp;"-2"&amp;$C16,'FPL FIX2'!$Z$1:$AC$500,MATCH("HOME",'FPL FIX2'!$Z$1:$AC$1,0),0),"")&amp;IFERROR(VLOOKUP(AD$1&amp;"-2"&amp;$C16,'FPL FIX2'!$AA$1:$AB$500,MATCH("AWAY",'FPL FIX2'!$AA$1:$AB$1,0),0),"")</f>
        <v>WOL</v>
      </c>
      <c r="AE16" s="26" t="str">
        <f>IFERROR(VLOOKUP(AE$1&amp;"-1"&amp;$C16,'FPL FIX2'!$Z$1:$AC$500,MATCH("HOME",'FPL FIX2'!$Z$1:$AC$1,0),0),"")&amp;IFERROR(VLOOKUP(AE$1&amp;"-1"&amp;$C16,'FPL FIX2'!$AA$1:$AB$500,MATCH("AWAY",'FPL FIX2'!$AA$1:$AB$1,0),0),"")&amp;IFERROR(VLOOKUP(AE$1&amp;"-2"&amp;$C16,'FPL FIX2'!$Z$1:$AC$500,MATCH("HOME",'FPL FIX2'!$Z$1:$AC$1,0),0),"")&amp;IFERROR(VLOOKUP(AE$1&amp;"-2"&amp;$C16,'FPL FIX2'!$AA$1:$AB$500,MATCH("AWAY",'FPL FIX2'!$AA$1:$AB$1,0),0),"")</f>
        <v>nfo</v>
      </c>
      <c r="AF16" s="26" t="str">
        <f>IFERROR(VLOOKUP(AF$1&amp;"-1"&amp;$C16,'FPL FIX2'!$Z$1:$AC$500,MATCH("HOME",'FPL FIX2'!$Z$1:$AC$1,0),0),"")&amp;IFERROR(VLOOKUP(AF$1&amp;"-1"&amp;$C16,'FPL FIX2'!$AA$1:$AB$500,MATCH("AWAY",'FPL FIX2'!$AA$1:$AB$1,0),0),"")&amp;IFERROR(VLOOKUP(AF$1&amp;"-2"&amp;$C16,'FPL FIX2'!$Z$1:$AC$500,MATCH("HOME",'FPL FIX2'!$Z$1:$AC$1,0),0),"")&amp;IFERROR(VLOOKUP(AF$1&amp;"-2"&amp;$C16,'FPL FIX2'!$AA$1:$AB$500,MATCH("AWAY",'FPL FIX2'!$AA$1:$AB$1,0),0),"")</f>
        <v>MUNwhu</v>
      </c>
      <c r="AG16" s="26" t="str">
        <f>IFERROR(VLOOKUP(AG$1&amp;"-1"&amp;$C16,'FPL FIX2'!$Z$1:$AC$500,MATCH("HOME",'FPL FIX2'!$Z$1:$AC$1,0),0),"")&amp;IFERROR(VLOOKUP(AG$1&amp;"-1"&amp;$C16,'FPL FIX2'!$AA$1:$AB$500,MATCH("AWAY",'FPL FIX2'!$AA$1:$AB$1,0),0),"")&amp;IFERROR(VLOOKUP(AG$1&amp;"-2"&amp;$C16,'FPL FIX2'!$Z$1:$AC$500,MATCH("HOME",'FPL FIX2'!$Z$1:$AC$1,0),0),"")&amp;IFERROR(VLOOKUP(AG$1&amp;"-2"&amp;$C16,'FPL FIX2'!$AA$1:$AB$500,MATCH("AWAY",'FPL FIX2'!$AA$1:$AB$1,0),0),"")</f>
        <v>bre</v>
      </c>
      <c r="AH16" s="26" t="str">
        <f>IFERROR(VLOOKUP(AH$1&amp;"-1"&amp;$C16,'FPL FIX2'!$Z$1:$AC$500,MATCH("HOME",'FPL FIX2'!$Z$1:$AC$1,0),0),"")&amp;IFERROR(VLOOKUP(AH$1&amp;"-1"&amp;$C16,'FPL FIX2'!$AA$1:$AB$500,MATCH("AWAY",'FPL FIX2'!$AA$1:$AB$1,0),0),"")&amp;IFERROR(VLOOKUP(AH$1&amp;"-2"&amp;$C16,'FPL FIX2'!$Z$1:$AC$500,MATCH("HOME",'FPL FIX2'!$Z$1:$AC$1,0),0),"")&amp;IFERROR(VLOOKUP(AH$1&amp;"-2"&amp;$C16,'FPL FIX2'!$AA$1:$AB$500,MATCH("AWAY",'FPL FIX2'!$AA$1:$AB$1,0),0),"")</f>
        <v>avl</v>
      </c>
      <c r="AI16" s="26" t="str">
        <f>IFERROR(VLOOKUP(AI$1&amp;"-1"&amp;$C16,'FPL FIX2'!$Z$1:$AC$500,MATCH("HOME",'FPL FIX2'!$Z$1:$AC$1,0),0),"")&amp;IFERROR(VLOOKUP(AI$1&amp;"-1"&amp;$C16,'FPL FIX2'!$AA$1:$AB$500,MATCH("AWAY",'FPL FIX2'!$AA$1:$AB$1,0),0),"")&amp;IFERROR(VLOOKUP(AI$1&amp;"-2"&amp;$C16,'FPL FIX2'!$Z$1:$AC$500,MATCH("HOME",'FPL FIX2'!$Z$1:$AC$1,0),0),"")&amp;IFERROR(VLOOKUP(AI$1&amp;"-2"&amp;$C16,'FPL FIX2'!$AA$1:$AB$500,MATCH("AWAY",'FPL FIX2'!$AA$1:$AB$1,0),0),"")</f>
        <v>TOT</v>
      </c>
      <c r="AJ16" s="26" t="str">
        <f>IFERROR(VLOOKUP(AJ$1&amp;"-1"&amp;$C16,'FPL FIX2'!$Z$1:$AC$500,MATCH("HOME",'FPL FIX2'!$Z$1:$AC$1,0),0),"")&amp;IFERROR(VLOOKUP(AJ$1&amp;"-1"&amp;$C16,'FPL FIX2'!$AA$1:$AB$500,MATCH("AWAY",'FPL FIX2'!$AA$1:$AB$1,0),0),"")&amp;IFERROR(VLOOKUP(AJ$1&amp;"-2"&amp;$C16,'FPL FIX2'!$Z$1:$AC$500,MATCH("HOME",'FPL FIX2'!$Z$1:$AC$1,0),0),"")&amp;IFERROR(VLOOKUP(AJ$1&amp;"-2"&amp;$C16,'FPL FIX2'!$AA$1:$AB$500,MATCH("AWAY",'FPL FIX2'!$AA$1:$AB$1,0),0),"")</f>
        <v>eve</v>
      </c>
      <c r="AK16" s="26" t="str">
        <f>IFERROR(VLOOKUP(AK$1&amp;"-1"&amp;$C16,'FPL FIX2'!$Z$1:$AC$500,MATCH("HOME",'FPL FIX2'!$Z$1:$AC$1,0),0),"")&amp;IFERROR(VLOOKUP(AK$1&amp;"-1"&amp;$C16,'FPL FIX2'!$AA$1:$AB$500,MATCH("AWAY",'FPL FIX2'!$AA$1:$AB$1,0),0),"")&amp;IFERROR(VLOOKUP(AK$1&amp;"-2"&amp;$C16,'FPL FIX2'!$Z$1:$AC$500,MATCH("HOME",'FPL FIX2'!$Z$1:$AC$1,0),0),"")&amp;IFERROR(VLOOKUP(AK$1&amp;"-2"&amp;$C16,'FPL FIX2'!$AA$1:$AB$500,MATCH("AWAY",'FPL FIX2'!$AA$1:$AB$1,0),0),"")</f>
        <v>SOU</v>
      </c>
      <c r="AL16" s="26" t="str">
        <f>IFERROR(VLOOKUP(AL$1&amp;"-1"&amp;$C16,'FPL FIX2'!$Z$1:$AC$500,MATCH("HOME",'FPL FIX2'!$Z$1:$AC$1,0),0),"")&amp;IFERROR(VLOOKUP(AL$1&amp;"-1"&amp;$C16,'FPL FIX2'!$AA$1:$AB$500,MATCH("AWAY",'FPL FIX2'!$AA$1:$AB$1,0),0),"")&amp;IFERROR(VLOOKUP(AL$1&amp;"-2"&amp;$C16,'FPL FIX2'!$Z$1:$AC$500,MATCH("HOME",'FPL FIX2'!$Z$1:$AC$1,0),0),"")&amp;IFERROR(VLOOKUP(AL$1&amp;"-2"&amp;$C16,'FPL FIX2'!$AA$1:$AB$500,MATCH("AWAY",'FPL FIX2'!$AA$1:$AB$1,0),0),"")</f>
        <v>ARS</v>
      </c>
      <c r="AM16" s="26" t="str">
        <f>IFERROR(VLOOKUP(AM$1&amp;"-1"&amp;$C16,'FPL FIX2'!$Z$1:$AC$500,MATCH("HOME",'FPL FIX2'!$Z$1:$AC$1,0),0),"")&amp;IFERROR(VLOOKUP(AM$1&amp;"-1"&amp;$C16,'FPL FIX2'!$AA$1:$AB$500,MATCH("AWAY",'FPL FIX2'!$AA$1:$AB$1,0),0),"")&amp;IFERROR(VLOOKUP(AM$1&amp;"-2"&amp;$C16,'FPL FIX2'!$Z$1:$AC$500,MATCH("HOME",'FPL FIX2'!$Z$1:$AC$1,0),0),"")&amp;IFERROR(VLOOKUP(AM$1&amp;"-2"&amp;$C16,'FPL FIX2'!$AA$1:$AB$500,MATCH("AWAY",'FPL FIX2'!$AA$1:$AB$1,0),0),"")</f>
        <v>leeBHA</v>
      </c>
      <c r="AN16" s="26" t="str">
        <f>IFERROR(VLOOKUP(AN$1&amp;"-1"&amp;$C16,'FPL FIX2'!$Z$1:$AC$500,MATCH("HOME",'FPL FIX2'!$Z$1:$AC$1,0),0),"")&amp;IFERROR(VLOOKUP(AN$1&amp;"-1"&amp;$C16,'FPL FIX2'!$AA$1:$AB$500,MATCH("AWAY",'FPL FIX2'!$AA$1:$AB$1,0),0),"")&amp;IFERROR(VLOOKUP(AN$1&amp;"-2"&amp;$C16,'FPL FIX2'!$Z$1:$AC$500,MATCH("HOME",'FPL FIX2'!$Z$1:$AC$1,0),0),"")&amp;IFERROR(VLOOKUP(AN$1&amp;"-2"&amp;$C16,'FPL FIX2'!$AA$1:$AB$500,MATCH("AWAY",'FPL FIX2'!$AA$1:$AB$1,0),0),"")</f>
        <v>LEI</v>
      </c>
      <c r="AO16" s="26" t="str">
        <f>IFERROR(VLOOKUP(AO$1&amp;"-1"&amp;$C16,'FPL FIX2'!$Z$1:$AC$500,MATCH("HOME",'FPL FIX2'!$Z$1:$AC$1,0),0),"")&amp;IFERROR(VLOOKUP(AO$1&amp;"-1"&amp;$C16,'FPL FIX2'!$AA$1:$AB$500,MATCH("AWAY",'FPL FIX2'!$AA$1:$AB$1,0),0),"")&amp;IFERROR(VLOOKUP(AO$1&amp;"-2"&amp;$C16,'FPL FIX2'!$Z$1:$AC$500,MATCH("HOME",'FPL FIX2'!$Z$1:$AC$1,0),0),"")&amp;IFERROR(VLOOKUP(AO$1&amp;"-2"&amp;$C16,'FPL FIX2'!$AA$1:$AB$500,MATCH("AWAY",'FPL FIX2'!$AA$1:$AB$1,0),0),"")</f>
        <v>che</v>
      </c>
    </row>
    <row r="17" spans="1:41" x14ac:dyDescent="0.25">
      <c r="A17" s="26">
        <f t="shared" si="2"/>
        <v>16</v>
      </c>
      <c r="B17" s="23" t="s">
        <v>52</v>
      </c>
      <c r="C17" s="26" t="str">
        <f t="shared" si="1"/>
        <v>NFO</v>
      </c>
      <c r="D17" s="26" t="str">
        <f>IFERROR(VLOOKUP(D$1&amp;"-1"&amp;$C17,'FPL FIX2'!$Z$1:$AC$500,MATCH("HOME",'FPL FIX2'!$Z$1:$AC$1,0),0),"")&amp;IFERROR(VLOOKUP(D$1&amp;"-1"&amp;$C17,'FPL FIX2'!$AA$1:$AB$500,MATCH("AWAY",'FPL FIX2'!$AA$1:$AB$1,0),0),"")&amp;IFERROR(VLOOKUP(D$1&amp;"-2"&amp;$C17,'FPL FIX2'!$Z$1:$AC$500,MATCH("HOME",'FPL FIX2'!$Z$1:$AC$1,0),0),"")&amp;IFERROR(VLOOKUP(D$1&amp;"-2"&amp;$C17,'FPL FIX2'!$AA$1:$AB$500,MATCH("AWAY",'FPL FIX2'!$AA$1:$AB$1,0),0),"")</f>
        <v>new</v>
      </c>
      <c r="E17" s="26" t="str">
        <f>IFERROR(VLOOKUP(E$1&amp;"-1"&amp;$C17,'FPL FIX2'!$Z$1:$AC$500,MATCH("HOME",'FPL FIX2'!$Z$1:$AC$1,0),0),"")&amp;IFERROR(VLOOKUP(E$1&amp;"-1"&amp;$C17,'FPL FIX2'!$AA$1:$AB$500,MATCH("AWAY",'FPL FIX2'!$AA$1:$AB$1,0),0),"")&amp;IFERROR(VLOOKUP(E$1&amp;"-2"&amp;$C17,'FPL FIX2'!$Z$1:$AC$500,MATCH("HOME",'FPL FIX2'!$Z$1:$AC$1,0),0),"")&amp;IFERROR(VLOOKUP(E$1&amp;"-2"&amp;$C17,'FPL FIX2'!$AA$1:$AB$500,MATCH("AWAY",'FPL FIX2'!$AA$1:$AB$1,0),0),"")</f>
        <v>WHU</v>
      </c>
      <c r="F17" s="26" t="str">
        <f>IFERROR(VLOOKUP(F$1&amp;"-1"&amp;$C17,'FPL FIX2'!$Z$1:$AC$500,MATCH("HOME",'FPL FIX2'!$Z$1:$AC$1,0),0),"")&amp;IFERROR(VLOOKUP(F$1&amp;"-1"&amp;$C17,'FPL FIX2'!$AA$1:$AB$500,MATCH("AWAY",'FPL FIX2'!$AA$1:$AB$1,0),0),"")&amp;IFERROR(VLOOKUP(F$1&amp;"-2"&amp;$C17,'FPL FIX2'!$Z$1:$AC$500,MATCH("HOME",'FPL FIX2'!$Z$1:$AC$1,0),0),"")&amp;IFERROR(VLOOKUP(F$1&amp;"-2"&amp;$C17,'FPL FIX2'!$AA$1:$AB$500,MATCH("AWAY",'FPL FIX2'!$AA$1:$AB$1,0),0),"")</f>
        <v>eve</v>
      </c>
      <c r="G17" s="26" t="str">
        <f>IFERROR(VLOOKUP(G$1&amp;"-1"&amp;$C17,'FPL FIX2'!$Z$1:$AC$500,MATCH("HOME",'FPL FIX2'!$Z$1:$AC$1,0),0),"")&amp;IFERROR(VLOOKUP(G$1&amp;"-1"&amp;$C17,'FPL FIX2'!$AA$1:$AB$500,MATCH("AWAY",'FPL FIX2'!$AA$1:$AB$1,0),0),"")&amp;IFERROR(VLOOKUP(G$1&amp;"-2"&amp;$C17,'FPL FIX2'!$Z$1:$AC$500,MATCH("HOME",'FPL FIX2'!$Z$1:$AC$1,0),0),"")&amp;IFERROR(VLOOKUP(G$1&amp;"-2"&amp;$C17,'FPL FIX2'!$AA$1:$AB$500,MATCH("AWAY",'FPL FIX2'!$AA$1:$AB$1,0),0),"")</f>
        <v>TOT</v>
      </c>
      <c r="H17" s="26" t="str">
        <f>IFERROR(VLOOKUP(H$1&amp;"-1"&amp;$C17,'FPL FIX2'!$Z$1:$AC$500,MATCH("HOME",'FPL FIX2'!$Z$1:$AC$1,0),0),"")&amp;IFERROR(VLOOKUP(H$1&amp;"-1"&amp;$C17,'FPL FIX2'!$AA$1:$AB$500,MATCH("AWAY",'FPL FIX2'!$AA$1:$AB$1,0),0),"")&amp;IFERROR(VLOOKUP(H$1&amp;"-2"&amp;$C17,'FPL FIX2'!$Z$1:$AC$500,MATCH("HOME",'FPL FIX2'!$Z$1:$AC$1,0),0),"")&amp;IFERROR(VLOOKUP(H$1&amp;"-2"&amp;$C17,'FPL FIX2'!$AA$1:$AB$500,MATCH("AWAY",'FPL FIX2'!$AA$1:$AB$1,0),0),"")</f>
        <v>mci</v>
      </c>
      <c r="I17" s="26" t="str">
        <f>IFERROR(VLOOKUP(I$1&amp;"-1"&amp;$C17,'FPL FIX2'!$Z$1:$AC$500,MATCH("HOME",'FPL FIX2'!$Z$1:$AC$1,0),0),"")&amp;IFERROR(VLOOKUP(I$1&amp;"-1"&amp;$C17,'FPL FIX2'!$AA$1:$AB$500,MATCH("AWAY",'FPL FIX2'!$AA$1:$AB$1,0),0),"")&amp;IFERROR(VLOOKUP(I$1&amp;"-2"&amp;$C17,'FPL FIX2'!$Z$1:$AC$500,MATCH("HOME",'FPL FIX2'!$Z$1:$AC$1,0),0),"")&amp;IFERROR(VLOOKUP(I$1&amp;"-2"&amp;$C17,'FPL FIX2'!$AA$1:$AB$500,MATCH("AWAY",'FPL FIX2'!$AA$1:$AB$1,0),0),"")</f>
        <v>BOU</v>
      </c>
      <c r="J17" s="26" t="str">
        <f>IFERROR(VLOOKUP(J$1&amp;"-1"&amp;$C17,'FPL FIX2'!$Z$1:$AC$500,MATCH("HOME",'FPL FIX2'!$Z$1:$AC$1,0),0),"")&amp;IFERROR(VLOOKUP(J$1&amp;"-1"&amp;$C17,'FPL FIX2'!$AA$1:$AB$500,MATCH("AWAY",'FPL FIX2'!$AA$1:$AB$1,0),0),"")&amp;IFERROR(VLOOKUP(J$1&amp;"-2"&amp;$C17,'FPL FIX2'!$Z$1:$AC$500,MATCH("HOME",'FPL FIX2'!$Z$1:$AC$1,0),0),"")&amp;IFERROR(VLOOKUP(J$1&amp;"-2"&amp;$C17,'FPL FIX2'!$AA$1:$AB$500,MATCH("AWAY",'FPL FIX2'!$AA$1:$AB$1,0),0),"")</f>
        <v/>
      </c>
      <c r="K17" s="26" t="str">
        <f>IFERROR(VLOOKUP(K$1&amp;"-1"&amp;$C17,'FPL FIX2'!$Z$1:$AC$500,MATCH("HOME",'FPL FIX2'!$Z$1:$AC$1,0),0),"")&amp;IFERROR(VLOOKUP(K$1&amp;"-1"&amp;$C17,'FPL FIX2'!$AA$1:$AB$500,MATCH("AWAY",'FPL FIX2'!$AA$1:$AB$1,0),0),"")&amp;IFERROR(VLOOKUP(K$1&amp;"-2"&amp;$C17,'FPL FIX2'!$Z$1:$AC$500,MATCH("HOME",'FPL FIX2'!$Z$1:$AC$1,0),0),"")&amp;IFERROR(VLOOKUP(K$1&amp;"-2"&amp;$C17,'FPL FIX2'!$AA$1:$AB$500,MATCH("AWAY",'FPL FIX2'!$AA$1:$AB$1,0),0),"")</f>
        <v>FUL</v>
      </c>
      <c r="L17" s="26" t="str">
        <f>IFERROR(VLOOKUP(L$1&amp;"-1"&amp;$C17,'FPL FIX2'!$Z$1:$AC$500,MATCH("HOME",'FPL FIX2'!$Z$1:$AC$1,0),0),"")&amp;IFERROR(VLOOKUP(L$1&amp;"-1"&amp;$C17,'FPL FIX2'!$AA$1:$AB$500,MATCH("AWAY",'FPL FIX2'!$AA$1:$AB$1,0),0),"")&amp;IFERROR(VLOOKUP(L$1&amp;"-2"&amp;$C17,'FPL FIX2'!$Z$1:$AC$500,MATCH("HOME",'FPL FIX2'!$Z$1:$AC$1,0),0),"")&amp;IFERROR(VLOOKUP(L$1&amp;"-2"&amp;$C17,'FPL FIX2'!$AA$1:$AB$500,MATCH("AWAY",'FPL FIX2'!$AA$1:$AB$1,0),0),"")</f>
        <v>lei</v>
      </c>
      <c r="M17" s="26" t="str">
        <f>IFERROR(VLOOKUP(M$1&amp;"-1"&amp;$C17,'FPL FIX2'!$Z$1:$AC$500,MATCH("HOME",'FPL FIX2'!$Z$1:$AC$1,0),0),"")&amp;IFERROR(VLOOKUP(M$1&amp;"-1"&amp;$C17,'FPL FIX2'!$AA$1:$AB$500,MATCH("AWAY",'FPL FIX2'!$AA$1:$AB$1,0),0),"")&amp;IFERROR(VLOOKUP(M$1&amp;"-2"&amp;$C17,'FPL FIX2'!$Z$1:$AC$500,MATCH("HOME",'FPL FIX2'!$Z$1:$AC$1,0),0),"")&amp;IFERROR(VLOOKUP(M$1&amp;"-2"&amp;$C17,'FPL FIX2'!$AA$1:$AB$500,MATCH("AWAY",'FPL FIX2'!$AA$1:$AB$1,0),0),"")</f>
        <v>AVL</v>
      </c>
      <c r="N17" s="26" t="str">
        <f>IFERROR(VLOOKUP(N$1&amp;"-1"&amp;$C17,'FPL FIX2'!$Z$1:$AC$500,MATCH("HOME",'FPL FIX2'!$Z$1:$AC$1,0),0),"")&amp;IFERROR(VLOOKUP(N$1&amp;"-1"&amp;$C17,'FPL FIX2'!$AA$1:$AB$500,MATCH("AWAY",'FPL FIX2'!$AA$1:$AB$1,0),0),"")&amp;IFERROR(VLOOKUP(N$1&amp;"-2"&amp;$C17,'FPL FIX2'!$Z$1:$AC$500,MATCH("HOME",'FPL FIX2'!$Z$1:$AC$1,0),0),"")&amp;IFERROR(VLOOKUP(N$1&amp;"-2"&amp;$C17,'FPL FIX2'!$AA$1:$AB$500,MATCH("AWAY",'FPL FIX2'!$AA$1:$AB$1,0),0),"")</f>
        <v>wol</v>
      </c>
      <c r="O17" s="26" t="str">
        <f>IFERROR(VLOOKUP(O$1&amp;"-1"&amp;$C17,'FPL FIX2'!$Z$1:$AC$500,MATCH("HOME",'FPL FIX2'!$Z$1:$AC$1,0),0),"")&amp;IFERROR(VLOOKUP(O$1&amp;"-1"&amp;$C17,'FPL FIX2'!$AA$1:$AB$500,MATCH("AWAY",'FPL FIX2'!$AA$1:$AB$1,0),0),"")&amp;IFERROR(VLOOKUP(O$1&amp;"-2"&amp;$C17,'FPL FIX2'!$Z$1:$AC$500,MATCH("HOME",'FPL FIX2'!$Z$1:$AC$1,0),0),"")&amp;IFERROR(VLOOKUP(O$1&amp;"-2"&amp;$C17,'FPL FIX2'!$AA$1:$AB$500,MATCH("AWAY",'FPL FIX2'!$AA$1:$AB$1,0),0),"")</f>
        <v>bha</v>
      </c>
      <c r="P17" s="26" t="str">
        <f>IFERROR(VLOOKUP(P$1&amp;"-1"&amp;$C17,'FPL FIX2'!$Z$1:$AC$500,MATCH("HOME",'FPL FIX2'!$Z$1:$AC$1,0),0),"")&amp;IFERROR(VLOOKUP(P$1&amp;"-1"&amp;$C17,'FPL FIX2'!$AA$1:$AB$500,MATCH("AWAY",'FPL FIX2'!$AA$1:$AB$1,0),0),"")&amp;IFERROR(VLOOKUP(P$1&amp;"-2"&amp;$C17,'FPL FIX2'!$Z$1:$AC$500,MATCH("HOME",'FPL FIX2'!$Z$1:$AC$1,0),0),"")&amp;IFERROR(VLOOKUP(P$1&amp;"-2"&amp;$C17,'FPL FIX2'!$AA$1:$AB$500,MATCH("AWAY",'FPL FIX2'!$AA$1:$AB$1,0),0),"")</f>
        <v>LIV</v>
      </c>
      <c r="Q17" s="26" t="str">
        <f>IFERROR(VLOOKUP(Q$1&amp;"-1"&amp;$C17,'FPL FIX2'!$Z$1:$AC$500,MATCH("HOME",'FPL FIX2'!$Z$1:$AC$1,0),0),"")&amp;IFERROR(VLOOKUP(Q$1&amp;"-1"&amp;$C17,'FPL FIX2'!$AA$1:$AB$500,MATCH("AWAY",'FPL FIX2'!$AA$1:$AB$1,0),0),"")&amp;IFERROR(VLOOKUP(Q$1&amp;"-2"&amp;$C17,'FPL FIX2'!$Z$1:$AC$500,MATCH("HOME",'FPL FIX2'!$Z$1:$AC$1,0),0),"")&amp;IFERROR(VLOOKUP(Q$1&amp;"-2"&amp;$C17,'FPL FIX2'!$AA$1:$AB$500,MATCH("AWAY",'FPL FIX2'!$AA$1:$AB$1,0),0),"")</f>
        <v>ars</v>
      </c>
      <c r="R17" s="26" t="str">
        <f>IFERROR(VLOOKUP(R$1&amp;"-1"&amp;$C17,'FPL FIX2'!$Z$1:$AC$500,MATCH("HOME",'FPL FIX2'!$Z$1:$AC$1,0),0),"")&amp;IFERROR(VLOOKUP(R$1&amp;"-1"&amp;$C17,'FPL FIX2'!$AA$1:$AB$500,MATCH("AWAY",'FPL FIX2'!$AA$1:$AB$1,0),0),"")&amp;IFERROR(VLOOKUP(R$1&amp;"-2"&amp;$C17,'FPL FIX2'!$Z$1:$AC$500,MATCH("HOME",'FPL FIX2'!$Z$1:$AC$1,0),0),"")&amp;IFERROR(VLOOKUP(R$1&amp;"-2"&amp;$C17,'FPL FIX2'!$AA$1:$AB$500,MATCH("AWAY",'FPL FIX2'!$AA$1:$AB$1,0),0),"")</f>
        <v>BRE</v>
      </c>
      <c r="S17" s="26" t="str">
        <f>IFERROR(VLOOKUP(S$1&amp;"-1"&amp;$C17,'FPL FIX2'!$Z$1:$AC$500,MATCH("HOME",'FPL FIX2'!$Z$1:$AC$1,0),0),"")&amp;IFERROR(VLOOKUP(S$1&amp;"-1"&amp;$C17,'FPL FIX2'!$AA$1:$AB$500,MATCH("AWAY",'FPL FIX2'!$AA$1:$AB$1,0),0),"")&amp;IFERROR(VLOOKUP(S$1&amp;"-2"&amp;$C17,'FPL FIX2'!$Z$1:$AC$500,MATCH("HOME",'FPL FIX2'!$Z$1:$AC$1,0),0),"")&amp;IFERROR(VLOOKUP(S$1&amp;"-2"&amp;$C17,'FPL FIX2'!$AA$1:$AB$500,MATCH("AWAY",'FPL FIX2'!$AA$1:$AB$1,0),0),"")</f>
        <v>CRY</v>
      </c>
      <c r="T17" s="26" t="str">
        <f>IFERROR(VLOOKUP(T$1&amp;"-1"&amp;$C17,'FPL FIX2'!$Z$1:$AC$500,MATCH("HOME",'FPL FIX2'!$Z$1:$AC$1,0),0),"")&amp;IFERROR(VLOOKUP(T$1&amp;"-1"&amp;$C17,'FPL FIX2'!$AA$1:$AB$500,MATCH("AWAY",'FPL FIX2'!$AA$1:$AB$1,0),0),"")&amp;IFERROR(VLOOKUP(T$1&amp;"-2"&amp;$C17,'FPL FIX2'!$Z$1:$AC$500,MATCH("HOME",'FPL FIX2'!$Z$1:$AC$1,0),0),"")&amp;IFERROR(VLOOKUP(T$1&amp;"-2"&amp;$C17,'FPL FIX2'!$AA$1:$AB$500,MATCH("AWAY",'FPL FIX2'!$AA$1:$AB$1,0),0),"")</f>
        <v>mun</v>
      </c>
      <c r="U17" s="26" t="str">
        <f>IFERROR(VLOOKUP(U$1&amp;"-1"&amp;$C17,'FPL FIX2'!$Z$1:$AC$500,MATCH("HOME",'FPL FIX2'!$Z$1:$AC$1,0),0),"")&amp;IFERROR(VLOOKUP(U$1&amp;"-1"&amp;$C17,'FPL FIX2'!$AA$1:$AB$500,MATCH("AWAY",'FPL FIX2'!$AA$1:$AB$1,0),0),"")&amp;IFERROR(VLOOKUP(U$1&amp;"-2"&amp;$C17,'FPL FIX2'!$Z$1:$AC$500,MATCH("HOME",'FPL FIX2'!$Z$1:$AC$1,0),0),"")&amp;IFERROR(VLOOKUP(U$1&amp;"-2"&amp;$C17,'FPL FIX2'!$AA$1:$AB$500,MATCH("AWAY",'FPL FIX2'!$AA$1:$AB$1,0),0),"")</f>
        <v>CHE</v>
      </c>
      <c r="V17" s="26" t="str">
        <f>IFERROR(VLOOKUP(V$1&amp;"-1"&amp;$C17,'FPL FIX2'!$Z$1:$AC$500,MATCH("HOME",'FPL FIX2'!$Z$1:$AC$1,0),0),"")&amp;IFERROR(VLOOKUP(V$1&amp;"-1"&amp;$C17,'FPL FIX2'!$AA$1:$AB$500,MATCH("AWAY",'FPL FIX2'!$AA$1:$AB$1,0),0),"")&amp;IFERROR(VLOOKUP(V$1&amp;"-2"&amp;$C17,'FPL FIX2'!$Z$1:$AC$500,MATCH("HOME",'FPL FIX2'!$Z$1:$AC$1,0),0),"")&amp;IFERROR(VLOOKUP(V$1&amp;"-2"&amp;$C17,'FPL FIX2'!$AA$1:$AB$500,MATCH("AWAY",'FPL FIX2'!$AA$1:$AB$1,0),0),"")</f>
        <v>sou</v>
      </c>
      <c r="W17" s="26" t="str">
        <f>IFERROR(VLOOKUP(W$1&amp;"-1"&amp;$C17,'FPL FIX2'!$Z$1:$AC$500,MATCH("HOME",'FPL FIX2'!$Z$1:$AC$1,0),0),"")&amp;IFERROR(VLOOKUP(W$1&amp;"-1"&amp;$C17,'FPL FIX2'!$AA$1:$AB$500,MATCH("AWAY",'FPL FIX2'!$AA$1:$AB$1,0),0),"")&amp;IFERROR(VLOOKUP(W$1&amp;"-2"&amp;$C17,'FPL FIX2'!$Z$1:$AC$500,MATCH("HOME",'FPL FIX2'!$Z$1:$AC$1,0),0),"")&amp;IFERROR(VLOOKUP(W$1&amp;"-2"&amp;$C17,'FPL FIX2'!$AA$1:$AB$500,MATCH("AWAY",'FPL FIX2'!$AA$1:$AB$1,0),0),"")</f>
        <v>LEI</v>
      </c>
      <c r="X17" s="26" t="str">
        <f>IFERROR(VLOOKUP(X$1&amp;"-1"&amp;$C17,'FPL FIX2'!$Z$1:$AC$500,MATCH("HOME",'FPL FIX2'!$Z$1:$AC$1,0),0),"")&amp;IFERROR(VLOOKUP(X$1&amp;"-1"&amp;$C17,'FPL FIX2'!$AA$1:$AB$500,MATCH("AWAY",'FPL FIX2'!$AA$1:$AB$1,0),0),"")&amp;IFERROR(VLOOKUP(X$1&amp;"-2"&amp;$C17,'FPL FIX2'!$Z$1:$AC$500,MATCH("HOME",'FPL FIX2'!$Z$1:$AC$1,0),0),"")&amp;IFERROR(VLOOKUP(X$1&amp;"-2"&amp;$C17,'FPL FIX2'!$AA$1:$AB$500,MATCH("AWAY",'FPL FIX2'!$AA$1:$AB$1,0),0),"")</f>
        <v>bou</v>
      </c>
      <c r="Y17" s="26" t="str">
        <f>IFERROR(VLOOKUP(Y$1&amp;"-1"&amp;$C17,'FPL FIX2'!$Z$1:$AC$500,MATCH("HOME",'FPL FIX2'!$Z$1:$AC$1,0),0),"")&amp;IFERROR(VLOOKUP(Y$1&amp;"-1"&amp;$C17,'FPL FIX2'!$AA$1:$AB$500,MATCH("AWAY",'FPL FIX2'!$AA$1:$AB$1,0),0),"")&amp;IFERROR(VLOOKUP(Y$1&amp;"-2"&amp;$C17,'FPL FIX2'!$Z$1:$AC$500,MATCH("HOME",'FPL FIX2'!$Z$1:$AC$1,0),0),"")&amp;IFERROR(VLOOKUP(Y$1&amp;"-2"&amp;$C17,'FPL FIX2'!$AA$1:$AB$500,MATCH("AWAY",'FPL FIX2'!$AA$1:$AB$1,0),0),"")</f>
        <v>LEE</v>
      </c>
      <c r="Z17" s="26" t="str">
        <f>IFERROR(VLOOKUP(Z$1&amp;"-1"&amp;$C17,'FPL FIX2'!$Z$1:$AC$500,MATCH("HOME",'FPL FIX2'!$Z$1:$AC$1,0),0),"")&amp;IFERROR(VLOOKUP(Z$1&amp;"-1"&amp;$C17,'FPL FIX2'!$AA$1:$AB$500,MATCH("AWAY",'FPL FIX2'!$AA$1:$AB$1,0),0),"")&amp;IFERROR(VLOOKUP(Z$1&amp;"-2"&amp;$C17,'FPL FIX2'!$Z$1:$AC$500,MATCH("HOME",'FPL FIX2'!$Z$1:$AC$1,0),0),"")&amp;IFERROR(VLOOKUP(Z$1&amp;"-2"&amp;$C17,'FPL FIX2'!$AA$1:$AB$500,MATCH("AWAY",'FPL FIX2'!$AA$1:$AB$1,0),0),"")</f>
        <v>ful</v>
      </c>
      <c r="AA17" s="26" t="str">
        <f>IFERROR(VLOOKUP(AA$1&amp;"-1"&amp;$C17,'FPL FIX2'!$Z$1:$AC$500,MATCH("HOME",'FPL FIX2'!$Z$1:$AC$1,0),0),"")&amp;IFERROR(VLOOKUP(AA$1&amp;"-1"&amp;$C17,'FPL FIX2'!$AA$1:$AB$500,MATCH("AWAY",'FPL FIX2'!$AA$1:$AB$1,0),0),"")&amp;IFERROR(VLOOKUP(AA$1&amp;"-2"&amp;$C17,'FPL FIX2'!$Z$1:$AC$500,MATCH("HOME",'FPL FIX2'!$Z$1:$AC$1,0),0),"")&amp;IFERROR(VLOOKUP(AA$1&amp;"-2"&amp;$C17,'FPL FIX2'!$AA$1:$AB$500,MATCH("AWAY",'FPL FIX2'!$AA$1:$AB$1,0),0),"")</f>
        <v>MCI</v>
      </c>
      <c r="AB17" s="26" t="str">
        <f>IFERROR(VLOOKUP(AB$1&amp;"-1"&amp;$C17,'FPL FIX2'!$Z$1:$AC$500,MATCH("HOME",'FPL FIX2'!$Z$1:$AC$1,0),0),"")&amp;IFERROR(VLOOKUP(AB$1&amp;"-1"&amp;$C17,'FPL FIX2'!$AA$1:$AB$500,MATCH("AWAY",'FPL FIX2'!$AA$1:$AB$1,0),0),"")&amp;IFERROR(VLOOKUP(AB$1&amp;"-2"&amp;$C17,'FPL FIX2'!$Z$1:$AC$500,MATCH("HOME",'FPL FIX2'!$Z$1:$AC$1,0),0),"")&amp;IFERROR(VLOOKUP(AB$1&amp;"-2"&amp;$C17,'FPL FIX2'!$AA$1:$AB$500,MATCH("AWAY",'FPL FIX2'!$AA$1:$AB$1,0),0),"")</f>
        <v>whu</v>
      </c>
      <c r="AC17" s="26" t="str">
        <f>IFERROR(VLOOKUP(AC$1&amp;"-1"&amp;$C17,'FPL FIX2'!$Z$1:$AC$500,MATCH("HOME",'FPL FIX2'!$Z$1:$AC$1,0),0),"")&amp;IFERROR(VLOOKUP(AC$1&amp;"-1"&amp;$C17,'FPL FIX2'!$AA$1:$AB$500,MATCH("AWAY",'FPL FIX2'!$AA$1:$AB$1,0),0),"")&amp;IFERROR(VLOOKUP(AC$1&amp;"-2"&amp;$C17,'FPL FIX2'!$Z$1:$AC$500,MATCH("HOME",'FPL FIX2'!$Z$1:$AC$1,0),0),"")&amp;IFERROR(VLOOKUP(AC$1&amp;"-2"&amp;$C17,'FPL FIX2'!$AA$1:$AB$500,MATCH("AWAY",'FPL FIX2'!$AA$1:$AB$1,0),0),"")</f>
        <v>EVE</v>
      </c>
      <c r="AD17" s="26" t="str">
        <f>IFERROR(VLOOKUP(AD$1&amp;"-1"&amp;$C17,'FPL FIX2'!$Z$1:$AC$500,MATCH("HOME",'FPL FIX2'!$Z$1:$AC$1,0),0),"")&amp;IFERROR(VLOOKUP(AD$1&amp;"-1"&amp;$C17,'FPL FIX2'!$AA$1:$AB$500,MATCH("AWAY",'FPL FIX2'!$AA$1:$AB$1,0),0),"")&amp;IFERROR(VLOOKUP(AD$1&amp;"-2"&amp;$C17,'FPL FIX2'!$Z$1:$AC$500,MATCH("HOME",'FPL FIX2'!$Z$1:$AC$1,0),0),"")&amp;IFERROR(VLOOKUP(AD$1&amp;"-2"&amp;$C17,'FPL FIX2'!$AA$1:$AB$500,MATCH("AWAY",'FPL FIX2'!$AA$1:$AB$1,0),0),"")</f>
        <v>tot</v>
      </c>
      <c r="AE17" s="26" t="str">
        <f>IFERROR(VLOOKUP(AE$1&amp;"-1"&amp;$C17,'FPL FIX2'!$Z$1:$AC$500,MATCH("HOME",'FPL FIX2'!$Z$1:$AC$1,0),0),"")&amp;IFERROR(VLOOKUP(AE$1&amp;"-1"&amp;$C17,'FPL FIX2'!$AA$1:$AB$500,MATCH("AWAY",'FPL FIX2'!$AA$1:$AB$1,0),0),"")&amp;IFERROR(VLOOKUP(AE$1&amp;"-2"&amp;$C17,'FPL FIX2'!$Z$1:$AC$500,MATCH("HOME",'FPL FIX2'!$Z$1:$AC$1,0),0),"")&amp;IFERROR(VLOOKUP(AE$1&amp;"-2"&amp;$C17,'FPL FIX2'!$AA$1:$AB$500,MATCH("AWAY",'FPL FIX2'!$AA$1:$AB$1,0),0),"")</f>
        <v>NEW</v>
      </c>
      <c r="AF17" s="26" t="str">
        <f>IFERROR(VLOOKUP(AF$1&amp;"-1"&amp;$C17,'FPL FIX2'!$Z$1:$AC$500,MATCH("HOME",'FPL FIX2'!$Z$1:$AC$1,0),0),"")&amp;IFERROR(VLOOKUP(AF$1&amp;"-1"&amp;$C17,'FPL FIX2'!$AA$1:$AB$500,MATCH("AWAY",'FPL FIX2'!$AA$1:$AB$1,0),0),"")&amp;IFERROR(VLOOKUP(AF$1&amp;"-2"&amp;$C17,'FPL FIX2'!$Z$1:$AC$500,MATCH("HOME",'FPL FIX2'!$Z$1:$AC$1,0),0),"")&amp;IFERROR(VLOOKUP(AF$1&amp;"-2"&amp;$C17,'FPL FIX2'!$AA$1:$AB$500,MATCH("AWAY",'FPL FIX2'!$AA$1:$AB$1,0),0),"")</f>
        <v>WOLlee</v>
      </c>
      <c r="AG17" s="26" t="str">
        <f>IFERROR(VLOOKUP(AG$1&amp;"-1"&amp;$C17,'FPL FIX2'!$Z$1:$AC$500,MATCH("HOME",'FPL FIX2'!$Z$1:$AC$1,0),0),"")&amp;IFERROR(VLOOKUP(AG$1&amp;"-1"&amp;$C17,'FPL FIX2'!$AA$1:$AB$500,MATCH("AWAY",'FPL FIX2'!$AA$1:$AB$1,0),0),"")&amp;IFERROR(VLOOKUP(AG$1&amp;"-2"&amp;$C17,'FPL FIX2'!$Z$1:$AC$500,MATCH("HOME",'FPL FIX2'!$Z$1:$AC$1,0),0),"")&amp;IFERROR(VLOOKUP(AG$1&amp;"-2"&amp;$C17,'FPL FIX2'!$AA$1:$AB$500,MATCH("AWAY",'FPL FIX2'!$AA$1:$AB$1,0),0),"")</f>
        <v>avl</v>
      </c>
      <c r="AH17" s="26" t="str">
        <f>IFERROR(VLOOKUP(AH$1&amp;"-1"&amp;$C17,'FPL FIX2'!$Z$1:$AC$500,MATCH("HOME",'FPL FIX2'!$Z$1:$AC$1,0),0),"")&amp;IFERROR(VLOOKUP(AH$1&amp;"-1"&amp;$C17,'FPL FIX2'!$AA$1:$AB$500,MATCH("AWAY",'FPL FIX2'!$AA$1:$AB$1,0),0),"")&amp;IFERROR(VLOOKUP(AH$1&amp;"-2"&amp;$C17,'FPL FIX2'!$Z$1:$AC$500,MATCH("HOME",'FPL FIX2'!$Z$1:$AC$1,0),0),"")&amp;IFERROR(VLOOKUP(AH$1&amp;"-2"&amp;$C17,'FPL FIX2'!$AA$1:$AB$500,MATCH("AWAY",'FPL FIX2'!$AA$1:$AB$1,0),0),"")</f>
        <v>MUN</v>
      </c>
      <c r="AI17" s="26" t="str">
        <f>IFERROR(VLOOKUP(AI$1&amp;"-1"&amp;$C17,'FPL FIX2'!$Z$1:$AC$500,MATCH("HOME",'FPL FIX2'!$Z$1:$AC$1,0),0),"")&amp;IFERROR(VLOOKUP(AI$1&amp;"-1"&amp;$C17,'FPL FIX2'!$AA$1:$AB$500,MATCH("AWAY",'FPL FIX2'!$AA$1:$AB$1,0),0),"")&amp;IFERROR(VLOOKUP(AI$1&amp;"-2"&amp;$C17,'FPL FIX2'!$Z$1:$AC$500,MATCH("HOME",'FPL FIX2'!$Z$1:$AC$1,0),0),"")&amp;IFERROR(VLOOKUP(AI$1&amp;"-2"&amp;$C17,'FPL FIX2'!$AA$1:$AB$500,MATCH("AWAY",'FPL FIX2'!$AA$1:$AB$1,0),0),"")</f>
        <v>liv</v>
      </c>
      <c r="AJ17" s="26" t="str">
        <f>IFERROR(VLOOKUP(AJ$1&amp;"-1"&amp;$C17,'FPL FIX2'!$Z$1:$AC$500,MATCH("HOME",'FPL FIX2'!$Z$1:$AC$1,0),0),"")&amp;IFERROR(VLOOKUP(AJ$1&amp;"-1"&amp;$C17,'FPL FIX2'!$AA$1:$AB$500,MATCH("AWAY",'FPL FIX2'!$AA$1:$AB$1,0),0),"")&amp;IFERROR(VLOOKUP(AJ$1&amp;"-2"&amp;$C17,'FPL FIX2'!$Z$1:$AC$500,MATCH("HOME",'FPL FIX2'!$Z$1:$AC$1,0),0),"")&amp;IFERROR(VLOOKUP(AJ$1&amp;"-2"&amp;$C17,'FPL FIX2'!$AA$1:$AB$500,MATCH("AWAY",'FPL FIX2'!$AA$1:$AB$1,0),0),"")</f>
        <v>BHA</v>
      </c>
      <c r="AK17" s="26" t="str">
        <f>IFERROR(VLOOKUP(AK$1&amp;"-1"&amp;$C17,'FPL FIX2'!$Z$1:$AC$500,MATCH("HOME",'FPL FIX2'!$Z$1:$AC$1,0),0),"")&amp;IFERROR(VLOOKUP(AK$1&amp;"-1"&amp;$C17,'FPL FIX2'!$AA$1:$AB$500,MATCH("AWAY",'FPL FIX2'!$AA$1:$AB$1,0),0),"")&amp;IFERROR(VLOOKUP(AK$1&amp;"-2"&amp;$C17,'FPL FIX2'!$Z$1:$AC$500,MATCH("HOME",'FPL FIX2'!$Z$1:$AC$1,0),0),"")&amp;IFERROR(VLOOKUP(AK$1&amp;"-2"&amp;$C17,'FPL FIX2'!$AA$1:$AB$500,MATCH("AWAY",'FPL FIX2'!$AA$1:$AB$1,0),0),"")</f>
        <v>bre</v>
      </c>
      <c r="AL17" s="26" t="str">
        <f>IFERROR(VLOOKUP(AL$1&amp;"-1"&amp;$C17,'FPL FIX2'!$Z$1:$AC$500,MATCH("HOME",'FPL FIX2'!$Z$1:$AC$1,0),0),"")&amp;IFERROR(VLOOKUP(AL$1&amp;"-1"&amp;$C17,'FPL FIX2'!$AA$1:$AB$500,MATCH("AWAY",'FPL FIX2'!$AA$1:$AB$1,0),0),"")&amp;IFERROR(VLOOKUP(AL$1&amp;"-2"&amp;$C17,'FPL FIX2'!$Z$1:$AC$500,MATCH("HOME",'FPL FIX2'!$Z$1:$AC$1,0),0),"")&amp;IFERROR(VLOOKUP(AL$1&amp;"-2"&amp;$C17,'FPL FIX2'!$AA$1:$AB$500,MATCH("AWAY",'FPL FIX2'!$AA$1:$AB$1,0),0),"")</f>
        <v>SOU</v>
      </c>
      <c r="AM17" s="26" t="str">
        <f>IFERROR(VLOOKUP(AM$1&amp;"-1"&amp;$C17,'FPL FIX2'!$Z$1:$AC$500,MATCH("HOME",'FPL FIX2'!$Z$1:$AC$1,0),0),"")&amp;IFERROR(VLOOKUP(AM$1&amp;"-1"&amp;$C17,'FPL FIX2'!$AA$1:$AB$500,MATCH("AWAY",'FPL FIX2'!$AA$1:$AB$1,0),0),"")&amp;IFERROR(VLOOKUP(AM$1&amp;"-2"&amp;$C17,'FPL FIX2'!$Z$1:$AC$500,MATCH("HOME",'FPL FIX2'!$Z$1:$AC$1,0),0),"")&amp;IFERROR(VLOOKUP(AM$1&amp;"-2"&amp;$C17,'FPL FIX2'!$AA$1:$AB$500,MATCH("AWAY",'FPL FIX2'!$AA$1:$AB$1,0),0),"")</f>
        <v>che</v>
      </c>
      <c r="AN17" s="26" t="str">
        <f>IFERROR(VLOOKUP(AN$1&amp;"-1"&amp;$C17,'FPL FIX2'!$Z$1:$AC$500,MATCH("HOME",'FPL FIX2'!$Z$1:$AC$1,0),0),"")&amp;IFERROR(VLOOKUP(AN$1&amp;"-1"&amp;$C17,'FPL FIX2'!$AA$1:$AB$500,MATCH("AWAY",'FPL FIX2'!$AA$1:$AB$1,0),0),"")&amp;IFERROR(VLOOKUP(AN$1&amp;"-2"&amp;$C17,'FPL FIX2'!$Z$1:$AC$500,MATCH("HOME",'FPL FIX2'!$Z$1:$AC$1,0),0),"")&amp;IFERROR(VLOOKUP(AN$1&amp;"-2"&amp;$C17,'FPL FIX2'!$AA$1:$AB$500,MATCH("AWAY",'FPL FIX2'!$AA$1:$AB$1,0),0),"")</f>
        <v>ARS</v>
      </c>
      <c r="AO17" s="26" t="str">
        <f>IFERROR(VLOOKUP(AO$1&amp;"-1"&amp;$C17,'FPL FIX2'!$Z$1:$AC$500,MATCH("HOME",'FPL FIX2'!$Z$1:$AC$1,0),0),"")&amp;IFERROR(VLOOKUP(AO$1&amp;"-1"&amp;$C17,'FPL FIX2'!$AA$1:$AB$500,MATCH("AWAY",'FPL FIX2'!$AA$1:$AB$1,0),0),"")&amp;IFERROR(VLOOKUP(AO$1&amp;"-2"&amp;$C17,'FPL FIX2'!$Z$1:$AC$500,MATCH("HOME",'FPL FIX2'!$Z$1:$AC$1,0),0),"")&amp;IFERROR(VLOOKUP(AO$1&amp;"-2"&amp;$C17,'FPL FIX2'!$AA$1:$AB$500,MATCH("AWAY",'FPL FIX2'!$AA$1:$AB$1,0),0),"")</f>
        <v>cry</v>
      </c>
    </row>
    <row r="18" spans="1:41" x14ac:dyDescent="0.25">
      <c r="A18" s="26">
        <f t="shared" si="2"/>
        <v>17</v>
      </c>
      <c r="B18" s="23" t="s">
        <v>47</v>
      </c>
      <c r="C18" s="26" t="str">
        <f t="shared" si="1"/>
        <v>SOU</v>
      </c>
      <c r="D18" s="26" t="str">
        <f>IFERROR(VLOOKUP(D$1&amp;"-1"&amp;$C18,'FPL FIX2'!$Z$1:$AC$500,MATCH("HOME",'FPL FIX2'!$Z$1:$AC$1,0),0),"")&amp;IFERROR(VLOOKUP(D$1&amp;"-1"&amp;$C18,'FPL FIX2'!$AA$1:$AB$500,MATCH("AWAY",'FPL FIX2'!$AA$1:$AB$1,0),0),"")&amp;IFERROR(VLOOKUP(D$1&amp;"-2"&amp;$C18,'FPL FIX2'!$Z$1:$AC$500,MATCH("HOME",'FPL FIX2'!$Z$1:$AC$1,0),0),"")&amp;IFERROR(VLOOKUP(D$1&amp;"-2"&amp;$C18,'FPL FIX2'!$AA$1:$AB$500,MATCH("AWAY",'FPL FIX2'!$AA$1:$AB$1,0),0),"")</f>
        <v>tot</v>
      </c>
      <c r="E18" s="26" t="str">
        <f>IFERROR(VLOOKUP(E$1&amp;"-1"&amp;$C18,'FPL FIX2'!$Z$1:$AC$500,MATCH("HOME",'FPL FIX2'!$Z$1:$AC$1,0),0),"")&amp;IFERROR(VLOOKUP(E$1&amp;"-1"&amp;$C18,'FPL FIX2'!$AA$1:$AB$500,MATCH("AWAY",'FPL FIX2'!$AA$1:$AB$1,0),0),"")&amp;IFERROR(VLOOKUP(E$1&amp;"-2"&amp;$C18,'FPL FIX2'!$Z$1:$AC$500,MATCH("HOME",'FPL FIX2'!$Z$1:$AC$1,0),0),"")&amp;IFERROR(VLOOKUP(E$1&amp;"-2"&amp;$C18,'FPL FIX2'!$AA$1:$AB$500,MATCH("AWAY",'FPL FIX2'!$AA$1:$AB$1,0),0),"")</f>
        <v>LEE</v>
      </c>
      <c r="F18" s="26" t="str">
        <f>IFERROR(VLOOKUP(F$1&amp;"-1"&amp;$C18,'FPL FIX2'!$Z$1:$AC$500,MATCH("HOME",'FPL FIX2'!$Z$1:$AC$1,0),0),"")&amp;IFERROR(VLOOKUP(F$1&amp;"-1"&amp;$C18,'FPL FIX2'!$AA$1:$AB$500,MATCH("AWAY",'FPL FIX2'!$AA$1:$AB$1,0),0),"")&amp;IFERROR(VLOOKUP(F$1&amp;"-2"&amp;$C18,'FPL FIX2'!$Z$1:$AC$500,MATCH("HOME",'FPL FIX2'!$Z$1:$AC$1,0),0),"")&amp;IFERROR(VLOOKUP(F$1&amp;"-2"&amp;$C18,'FPL FIX2'!$AA$1:$AB$500,MATCH("AWAY",'FPL FIX2'!$AA$1:$AB$1,0),0),"")</f>
        <v>lei</v>
      </c>
      <c r="G18" s="26" t="str">
        <f>IFERROR(VLOOKUP(G$1&amp;"-1"&amp;$C18,'FPL FIX2'!$Z$1:$AC$500,MATCH("HOME",'FPL FIX2'!$Z$1:$AC$1,0),0),"")&amp;IFERROR(VLOOKUP(G$1&amp;"-1"&amp;$C18,'FPL FIX2'!$AA$1:$AB$500,MATCH("AWAY",'FPL FIX2'!$AA$1:$AB$1,0),0),"")&amp;IFERROR(VLOOKUP(G$1&amp;"-2"&amp;$C18,'FPL FIX2'!$Z$1:$AC$500,MATCH("HOME",'FPL FIX2'!$Z$1:$AC$1,0),0),"")&amp;IFERROR(VLOOKUP(G$1&amp;"-2"&amp;$C18,'FPL FIX2'!$AA$1:$AB$500,MATCH("AWAY",'FPL FIX2'!$AA$1:$AB$1,0),0),"")</f>
        <v>MUN</v>
      </c>
      <c r="H18" s="26" t="str">
        <f>IFERROR(VLOOKUP(H$1&amp;"-1"&amp;$C18,'FPL FIX2'!$Z$1:$AC$500,MATCH("HOME",'FPL FIX2'!$Z$1:$AC$1,0),0),"")&amp;IFERROR(VLOOKUP(H$1&amp;"-1"&amp;$C18,'FPL FIX2'!$AA$1:$AB$500,MATCH("AWAY",'FPL FIX2'!$AA$1:$AB$1,0),0),"")&amp;IFERROR(VLOOKUP(H$1&amp;"-2"&amp;$C18,'FPL FIX2'!$Z$1:$AC$500,MATCH("HOME",'FPL FIX2'!$Z$1:$AC$1,0),0),"")&amp;IFERROR(VLOOKUP(H$1&amp;"-2"&amp;$C18,'FPL FIX2'!$AA$1:$AB$500,MATCH("AWAY",'FPL FIX2'!$AA$1:$AB$1,0),0),"")</f>
        <v>CHE</v>
      </c>
      <c r="I18" s="26" t="str">
        <f>IFERROR(VLOOKUP(I$1&amp;"-1"&amp;$C18,'FPL FIX2'!$Z$1:$AC$500,MATCH("HOME",'FPL FIX2'!$Z$1:$AC$1,0),0),"")&amp;IFERROR(VLOOKUP(I$1&amp;"-1"&amp;$C18,'FPL FIX2'!$AA$1:$AB$500,MATCH("AWAY",'FPL FIX2'!$AA$1:$AB$1,0),0),"")&amp;IFERROR(VLOOKUP(I$1&amp;"-2"&amp;$C18,'FPL FIX2'!$Z$1:$AC$500,MATCH("HOME",'FPL FIX2'!$Z$1:$AC$1,0),0),"")&amp;IFERROR(VLOOKUP(I$1&amp;"-2"&amp;$C18,'FPL FIX2'!$AA$1:$AB$500,MATCH("AWAY",'FPL FIX2'!$AA$1:$AB$1,0),0),"")</f>
        <v>wol</v>
      </c>
      <c r="J18" s="26" t="str">
        <f>IFERROR(VLOOKUP(J$1&amp;"-1"&amp;$C18,'FPL FIX2'!$Z$1:$AC$500,MATCH("HOME",'FPL FIX2'!$Z$1:$AC$1,0),0),"")&amp;IFERROR(VLOOKUP(J$1&amp;"-1"&amp;$C18,'FPL FIX2'!$AA$1:$AB$500,MATCH("AWAY",'FPL FIX2'!$AA$1:$AB$1,0),0),"")&amp;IFERROR(VLOOKUP(J$1&amp;"-2"&amp;$C18,'FPL FIX2'!$Z$1:$AC$500,MATCH("HOME",'FPL FIX2'!$Z$1:$AC$1,0),0),"")&amp;IFERROR(VLOOKUP(J$1&amp;"-2"&amp;$C18,'FPL FIX2'!$AA$1:$AB$500,MATCH("AWAY",'FPL FIX2'!$AA$1:$AB$1,0),0),"")</f>
        <v/>
      </c>
      <c r="K18" s="26" t="str">
        <f>IFERROR(VLOOKUP(K$1&amp;"-1"&amp;$C18,'FPL FIX2'!$Z$1:$AC$500,MATCH("HOME",'FPL FIX2'!$Z$1:$AC$1,0),0),"")&amp;IFERROR(VLOOKUP(K$1&amp;"-1"&amp;$C18,'FPL FIX2'!$AA$1:$AB$500,MATCH("AWAY",'FPL FIX2'!$AA$1:$AB$1,0),0),"")&amp;IFERROR(VLOOKUP(K$1&amp;"-2"&amp;$C18,'FPL FIX2'!$Z$1:$AC$500,MATCH("HOME",'FPL FIX2'!$Z$1:$AC$1,0),0),"")&amp;IFERROR(VLOOKUP(K$1&amp;"-2"&amp;$C18,'FPL FIX2'!$AA$1:$AB$500,MATCH("AWAY",'FPL FIX2'!$AA$1:$AB$1,0),0),"")</f>
        <v>avl</v>
      </c>
      <c r="L18" s="26" t="str">
        <f>IFERROR(VLOOKUP(L$1&amp;"-1"&amp;$C18,'FPL FIX2'!$Z$1:$AC$500,MATCH("HOME",'FPL FIX2'!$Z$1:$AC$1,0),0),"")&amp;IFERROR(VLOOKUP(L$1&amp;"-1"&amp;$C18,'FPL FIX2'!$AA$1:$AB$500,MATCH("AWAY",'FPL FIX2'!$AA$1:$AB$1,0),0),"")&amp;IFERROR(VLOOKUP(L$1&amp;"-2"&amp;$C18,'FPL FIX2'!$Z$1:$AC$500,MATCH("HOME",'FPL FIX2'!$Z$1:$AC$1,0),0),"")&amp;IFERROR(VLOOKUP(L$1&amp;"-2"&amp;$C18,'FPL FIX2'!$AA$1:$AB$500,MATCH("AWAY",'FPL FIX2'!$AA$1:$AB$1,0),0),"")</f>
        <v>EVE</v>
      </c>
      <c r="M18" s="26" t="str">
        <f>IFERROR(VLOOKUP(M$1&amp;"-1"&amp;$C18,'FPL FIX2'!$Z$1:$AC$500,MATCH("HOME",'FPL FIX2'!$Z$1:$AC$1,0),0),"")&amp;IFERROR(VLOOKUP(M$1&amp;"-1"&amp;$C18,'FPL FIX2'!$AA$1:$AB$500,MATCH("AWAY",'FPL FIX2'!$AA$1:$AB$1,0),0),"")&amp;IFERROR(VLOOKUP(M$1&amp;"-2"&amp;$C18,'FPL FIX2'!$Z$1:$AC$500,MATCH("HOME",'FPL FIX2'!$Z$1:$AC$1,0),0),"")&amp;IFERROR(VLOOKUP(M$1&amp;"-2"&amp;$C18,'FPL FIX2'!$AA$1:$AB$500,MATCH("AWAY",'FPL FIX2'!$AA$1:$AB$1,0),0),"")</f>
        <v>mci</v>
      </c>
      <c r="N18" s="26" t="str">
        <f>IFERROR(VLOOKUP(N$1&amp;"-1"&amp;$C18,'FPL FIX2'!$Z$1:$AC$500,MATCH("HOME",'FPL FIX2'!$Z$1:$AC$1,0),0),"")&amp;IFERROR(VLOOKUP(N$1&amp;"-1"&amp;$C18,'FPL FIX2'!$AA$1:$AB$500,MATCH("AWAY",'FPL FIX2'!$AA$1:$AB$1,0),0),"")&amp;IFERROR(VLOOKUP(N$1&amp;"-2"&amp;$C18,'FPL FIX2'!$Z$1:$AC$500,MATCH("HOME",'FPL FIX2'!$Z$1:$AC$1,0),0),"")&amp;IFERROR(VLOOKUP(N$1&amp;"-2"&amp;$C18,'FPL FIX2'!$AA$1:$AB$500,MATCH("AWAY",'FPL FIX2'!$AA$1:$AB$1,0),0),"")</f>
        <v>WHU</v>
      </c>
      <c r="O18" s="26" t="str">
        <f>IFERROR(VLOOKUP(O$1&amp;"-1"&amp;$C18,'FPL FIX2'!$Z$1:$AC$500,MATCH("HOME",'FPL FIX2'!$Z$1:$AC$1,0),0),"")&amp;IFERROR(VLOOKUP(O$1&amp;"-1"&amp;$C18,'FPL FIX2'!$AA$1:$AB$500,MATCH("AWAY",'FPL FIX2'!$AA$1:$AB$1,0),0),"")&amp;IFERROR(VLOOKUP(O$1&amp;"-2"&amp;$C18,'FPL FIX2'!$Z$1:$AC$500,MATCH("HOME",'FPL FIX2'!$Z$1:$AC$1,0),0),"")&amp;IFERROR(VLOOKUP(O$1&amp;"-2"&amp;$C18,'FPL FIX2'!$AA$1:$AB$500,MATCH("AWAY",'FPL FIX2'!$AA$1:$AB$1,0),0),"")</f>
        <v>bou</v>
      </c>
      <c r="P18" s="26" t="str">
        <f>IFERROR(VLOOKUP(P$1&amp;"-1"&amp;$C18,'FPL FIX2'!$Z$1:$AC$500,MATCH("HOME",'FPL FIX2'!$Z$1:$AC$1,0),0),"")&amp;IFERROR(VLOOKUP(P$1&amp;"-1"&amp;$C18,'FPL FIX2'!$AA$1:$AB$500,MATCH("AWAY",'FPL FIX2'!$AA$1:$AB$1,0),0),"")&amp;IFERROR(VLOOKUP(P$1&amp;"-2"&amp;$C18,'FPL FIX2'!$Z$1:$AC$500,MATCH("HOME",'FPL FIX2'!$Z$1:$AC$1,0),0),"")&amp;IFERROR(VLOOKUP(P$1&amp;"-2"&amp;$C18,'FPL FIX2'!$AA$1:$AB$500,MATCH("AWAY",'FPL FIX2'!$AA$1:$AB$1,0),0),"")</f>
        <v>ARS</v>
      </c>
      <c r="Q18" s="26" t="str">
        <f>IFERROR(VLOOKUP(Q$1&amp;"-1"&amp;$C18,'FPL FIX2'!$Z$1:$AC$500,MATCH("HOME",'FPL FIX2'!$Z$1:$AC$1,0),0),"")&amp;IFERROR(VLOOKUP(Q$1&amp;"-1"&amp;$C18,'FPL FIX2'!$AA$1:$AB$500,MATCH("AWAY",'FPL FIX2'!$AA$1:$AB$1,0),0),"")&amp;IFERROR(VLOOKUP(Q$1&amp;"-2"&amp;$C18,'FPL FIX2'!$Z$1:$AC$500,MATCH("HOME",'FPL FIX2'!$Z$1:$AC$1,0),0),"")&amp;IFERROR(VLOOKUP(Q$1&amp;"-2"&amp;$C18,'FPL FIX2'!$AA$1:$AB$500,MATCH("AWAY",'FPL FIX2'!$AA$1:$AB$1,0),0),"")</f>
        <v>cry</v>
      </c>
      <c r="R18" s="26" t="str">
        <f>IFERROR(VLOOKUP(R$1&amp;"-1"&amp;$C18,'FPL FIX2'!$Z$1:$AC$500,MATCH("HOME",'FPL FIX2'!$Z$1:$AC$1,0),0),"")&amp;IFERROR(VLOOKUP(R$1&amp;"-1"&amp;$C18,'FPL FIX2'!$AA$1:$AB$500,MATCH("AWAY",'FPL FIX2'!$AA$1:$AB$1,0),0),"")&amp;IFERROR(VLOOKUP(R$1&amp;"-2"&amp;$C18,'FPL FIX2'!$Z$1:$AC$500,MATCH("HOME",'FPL FIX2'!$Z$1:$AC$1,0),0),"")&amp;IFERROR(VLOOKUP(R$1&amp;"-2"&amp;$C18,'FPL FIX2'!$AA$1:$AB$500,MATCH("AWAY",'FPL FIX2'!$AA$1:$AB$1,0),0),"")</f>
        <v>NEW</v>
      </c>
      <c r="S18" s="26" t="str">
        <f>IFERROR(VLOOKUP(S$1&amp;"-1"&amp;$C18,'FPL FIX2'!$Z$1:$AC$500,MATCH("HOME",'FPL FIX2'!$Z$1:$AC$1,0),0),"")&amp;IFERROR(VLOOKUP(S$1&amp;"-1"&amp;$C18,'FPL FIX2'!$AA$1:$AB$500,MATCH("AWAY",'FPL FIX2'!$AA$1:$AB$1,0),0),"")&amp;IFERROR(VLOOKUP(S$1&amp;"-2"&amp;$C18,'FPL FIX2'!$Z$1:$AC$500,MATCH("HOME",'FPL FIX2'!$Z$1:$AC$1,0),0),"")&amp;IFERROR(VLOOKUP(S$1&amp;"-2"&amp;$C18,'FPL FIX2'!$AA$1:$AB$500,MATCH("AWAY",'FPL FIX2'!$AA$1:$AB$1,0),0),"")</f>
        <v>liv</v>
      </c>
      <c r="T18" s="26" t="str">
        <f>IFERROR(VLOOKUP(T$1&amp;"-1"&amp;$C18,'FPL FIX2'!$Z$1:$AC$500,MATCH("HOME",'FPL FIX2'!$Z$1:$AC$1,0),0),"")&amp;IFERROR(VLOOKUP(T$1&amp;"-1"&amp;$C18,'FPL FIX2'!$AA$1:$AB$500,MATCH("AWAY",'FPL FIX2'!$AA$1:$AB$1,0),0),"")&amp;IFERROR(VLOOKUP(T$1&amp;"-2"&amp;$C18,'FPL FIX2'!$Z$1:$AC$500,MATCH("HOME",'FPL FIX2'!$Z$1:$AC$1,0),0),"")&amp;IFERROR(VLOOKUP(T$1&amp;"-2"&amp;$C18,'FPL FIX2'!$AA$1:$AB$500,MATCH("AWAY",'FPL FIX2'!$AA$1:$AB$1,0),0),"")</f>
        <v>BHA</v>
      </c>
      <c r="U18" s="26" t="str">
        <f>IFERROR(VLOOKUP(U$1&amp;"-1"&amp;$C18,'FPL FIX2'!$Z$1:$AC$500,MATCH("HOME",'FPL FIX2'!$Z$1:$AC$1,0),0),"")&amp;IFERROR(VLOOKUP(U$1&amp;"-1"&amp;$C18,'FPL FIX2'!$AA$1:$AB$500,MATCH("AWAY",'FPL FIX2'!$AA$1:$AB$1,0),0),"")&amp;IFERROR(VLOOKUP(U$1&amp;"-2"&amp;$C18,'FPL FIX2'!$Z$1:$AC$500,MATCH("HOME",'FPL FIX2'!$Z$1:$AC$1,0),0),"")&amp;IFERROR(VLOOKUP(U$1&amp;"-2"&amp;$C18,'FPL FIX2'!$AA$1:$AB$500,MATCH("AWAY",'FPL FIX2'!$AA$1:$AB$1,0),0),"")</f>
        <v>ful</v>
      </c>
      <c r="V18" s="26" t="str">
        <f>IFERROR(VLOOKUP(V$1&amp;"-1"&amp;$C18,'FPL FIX2'!$Z$1:$AC$500,MATCH("HOME",'FPL FIX2'!$Z$1:$AC$1,0),0),"")&amp;IFERROR(VLOOKUP(V$1&amp;"-1"&amp;$C18,'FPL FIX2'!$AA$1:$AB$500,MATCH("AWAY",'FPL FIX2'!$AA$1:$AB$1,0),0),"")&amp;IFERROR(VLOOKUP(V$1&amp;"-2"&amp;$C18,'FPL FIX2'!$Z$1:$AC$500,MATCH("HOME",'FPL FIX2'!$Z$1:$AC$1,0),0),"")&amp;IFERROR(VLOOKUP(V$1&amp;"-2"&amp;$C18,'FPL FIX2'!$AA$1:$AB$500,MATCH("AWAY",'FPL FIX2'!$AA$1:$AB$1,0),0),"")</f>
        <v>NFO</v>
      </c>
      <c r="W18" s="26" t="str">
        <f>IFERROR(VLOOKUP(W$1&amp;"-1"&amp;$C18,'FPL FIX2'!$Z$1:$AC$500,MATCH("HOME",'FPL FIX2'!$Z$1:$AC$1,0),0),"")&amp;IFERROR(VLOOKUP(W$1&amp;"-1"&amp;$C18,'FPL FIX2'!$AA$1:$AB$500,MATCH("AWAY",'FPL FIX2'!$AA$1:$AB$1,0),0),"")&amp;IFERROR(VLOOKUP(W$1&amp;"-2"&amp;$C18,'FPL FIX2'!$Z$1:$AC$500,MATCH("HOME",'FPL FIX2'!$Z$1:$AC$1,0),0),"")&amp;IFERROR(VLOOKUP(W$1&amp;"-2"&amp;$C18,'FPL FIX2'!$AA$1:$AB$500,MATCH("AWAY",'FPL FIX2'!$AA$1:$AB$1,0),0),"")</f>
        <v>eve</v>
      </c>
      <c r="X18" s="26" t="str">
        <f>IFERROR(VLOOKUP(X$1&amp;"-1"&amp;$C18,'FPL FIX2'!$Z$1:$AC$500,MATCH("HOME",'FPL FIX2'!$Z$1:$AC$1,0),0),"")&amp;IFERROR(VLOOKUP(X$1&amp;"-1"&amp;$C18,'FPL FIX2'!$AA$1:$AB$500,MATCH("AWAY",'FPL FIX2'!$AA$1:$AB$1,0),0),"")&amp;IFERROR(VLOOKUP(X$1&amp;"-2"&amp;$C18,'FPL FIX2'!$Z$1:$AC$500,MATCH("HOME",'FPL FIX2'!$Z$1:$AC$1,0),0),"")&amp;IFERROR(VLOOKUP(X$1&amp;"-2"&amp;$C18,'FPL FIX2'!$AA$1:$AB$500,MATCH("AWAY",'FPL FIX2'!$AA$1:$AB$1,0),0),"")</f>
        <v>AVL</v>
      </c>
      <c r="Y18" s="26" t="str">
        <f>IFERROR(VLOOKUP(Y$1&amp;"-1"&amp;$C18,'FPL FIX2'!$Z$1:$AC$500,MATCH("HOME",'FPL FIX2'!$Z$1:$AC$1,0),0),"")&amp;IFERROR(VLOOKUP(Y$1&amp;"-1"&amp;$C18,'FPL FIX2'!$AA$1:$AB$500,MATCH("AWAY",'FPL FIX2'!$AA$1:$AB$1,0),0),"")&amp;IFERROR(VLOOKUP(Y$1&amp;"-2"&amp;$C18,'FPL FIX2'!$Z$1:$AC$500,MATCH("HOME",'FPL FIX2'!$Z$1:$AC$1,0),0),"")&amp;IFERROR(VLOOKUP(Y$1&amp;"-2"&amp;$C18,'FPL FIX2'!$AA$1:$AB$500,MATCH("AWAY",'FPL FIX2'!$AA$1:$AB$1,0),0),"")</f>
        <v>bre</v>
      </c>
      <c r="Z18" s="26" t="str">
        <f>IFERROR(VLOOKUP(Z$1&amp;"-1"&amp;$C18,'FPL FIX2'!$Z$1:$AC$500,MATCH("HOME",'FPL FIX2'!$Z$1:$AC$1,0),0),"")&amp;IFERROR(VLOOKUP(Z$1&amp;"-1"&amp;$C18,'FPL FIX2'!$AA$1:$AB$500,MATCH("AWAY",'FPL FIX2'!$AA$1:$AB$1,0),0),"")&amp;IFERROR(VLOOKUP(Z$1&amp;"-2"&amp;$C18,'FPL FIX2'!$Z$1:$AC$500,MATCH("HOME",'FPL FIX2'!$Z$1:$AC$1,0),0),"")&amp;IFERROR(VLOOKUP(Z$1&amp;"-2"&amp;$C18,'FPL FIX2'!$AA$1:$AB$500,MATCH("AWAY",'FPL FIX2'!$AA$1:$AB$1,0),0),"")</f>
        <v>WOL</v>
      </c>
      <c r="AA18" s="26" t="str">
        <f>IFERROR(VLOOKUP(AA$1&amp;"-1"&amp;$C18,'FPL FIX2'!$Z$1:$AC$500,MATCH("HOME",'FPL FIX2'!$Z$1:$AC$1,0),0),"")&amp;IFERROR(VLOOKUP(AA$1&amp;"-1"&amp;$C18,'FPL FIX2'!$AA$1:$AB$500,MATCH("AWAY",'FPL FIX2'!$AA$1:$AB$1,0),0),"")&amp;IFERROR(VLOOKUP(AA$1&amp;"-2"&amp;$C18,'FPL FIX2'!$Z$1:$AC$500,MATCH("HOME",'FPL FIX2'!$Z$1:$AC$1,0),0),"")&amp;IFERROR(VLOOKUP(AA$1&amp;"-2"&amp;$C18,'FPL FIX2'!$AA$1:$AB$500,MATCH("AWAY",'FPL FIX2'!$AA$1:$AB$1,0),0),"")</f>
        <v>che</v>
      </c>
      <c r="AB18" s="26" t="str">
        <f>IFERROR(VLOOKUP(AB$1&amp;"-1"&amp;$C18,'FPL FIX2'!$Z$1:$AC$500,MATCH("HOME",'FPL FIX2'!$Z$1:$AC$1,0),0),"")&amp;IFERROR(VLOOKUP(AB$1&amp;"-1"&amp;$C18,'FPL FIX2'!$AA$1:$AB$500,MATCH("AWAY",'FPL FIX2'!$AA$1:$AB$1,0),0),"")&amp;IFERROR(VLOOKUP(AB$1&amp;"-2"&amp;$C18,'FPL FIX2'!$Z$1:$AC$500,MATCH("HOME",'FPL FIX2'!$Z$1:$AC$1,0),0),"")&amp;IFERROR(VLOOKUP(AB$1&amp;"-2"&amp;$C18,'FPL FIX2'!$AA$1:$AB$500,MATCH("AWAY",'FPL FIX2'!$AA$1:$AB$1,0),0),"")</f>
        <v>lee</v>
      </c>
      <c r="AC18" s="26" t="str">
        <f>IFERROR(VLOOKUP(AC$1&amp;"-1"&amp;$C18,'FPL FIX2'!$Z$1:$AC$500,MATCH("HOME",'FPL FIX2'!$Z$1:$AC$1,0),0),"")&amp;IFERROR(VLOOKUP(AC$1&amp;"-1"&amp;$C18,'FPL FIX2'!$AA$1:$AB$500,MATCH("AWAY",'FPL FIX2'!$AA$1:$AB$1,0),0),"")&amp;IFERROR(VLOOKUP(AC$1&amp;"-2"&amp;$C18,'FPL FIX2'!$Z$1:$AC$500,MATCH("HOME",'FPL FIX2'!$Z$1:$AC$1,0),0),"")&amp;IFERROR(VLOOKUP(AC$1&amp;"-2"&amp;$C18,'FPL FIX2'!$AA$1:$AB$500,MATCH("AWAY",'FPL FIX2'!$AA$1:$AB$1,0),0),"")</f>
        <v>LEI</v>
      </c>
      <c r="AD18" s="26" t="str">
        <f>IFERROR(VLOOKUP(AD$1&amp;"-1"&amp;$C18,'FPL FIX2'!$Z$1:$AC$500,MATCH("HOME",'FPL FIX2'!$Z$1:$AC$1,0),0),"")&amp;IFERROR(VLOOKUP(AD$1&amp;"-1"&amp;$C18,'FPL FIX2'!$AA$1:$AB$500,MATCH("AWAY",'FPL FIX2'!$AA$1:$AB$1,0),0),"")&amp;IFERROR(VLOOKUP(AD$1&amp;"-2"&amp;$C18,'FPL FIX2'!$Z$1:$AC$500,MATCH("HOME",'FPL FIX2'!$Z$1:$AC$1,0),0),"")&amp;IFERROR(VLOOKUP(AD$1&amp;"-2"&amp;$C18,'FPL FIX2'!$AA$1:$AB$500,MATCH("AWAY",'FPL FIX2'!$AA$1:$AB$1,0),0),"")</f>
        <v>munBRE</v>
      </c>
      <c r="AE18" s="26" t="str">
        <f>IFERROR(VLOOKUP(AE$1&amp;"-1"&amp;$C18,'FPL FIX2'!$Z$1:$AC$500,MATCH("HOME",'FPL FIX2'!$Z$1:$AC$1,0),0),"")&amp;IFERROR(VLOOKUP(AE$1&amp;"-1"&amp;$C18,'FPL FIX2'!$AA$1:$AB$500,MATCH("AWAY",'FPL FIX2'!$AA$1:$AB$1,0),0),"")&amp;IFERROR(VLOOKUP(AE$1&amp;"-2"&amp;$C18,'FPL FIX2'!$Z$1:$AC$500,MATCH("HOME",'FPL FIX2'!$Z$1:$AC$1,0),0),"")&amp;IFERROR(VLOOKUP(AE$1&amp;"-2"&amp;$C18,'FPL FIX2'!$AA$1:$AB$500,MATCH("AWAY",'FPL FIX2'!$AA$1:$AB$1,0),0),"")</f>
        <v>TOT</v>
      </c>
      <c r="AF18" s="26" t="str">
        <f>IFERROR(VLOOKUP(AF$1&amp;"-1"&amp;$C18,'FPL FIX2'!$Z$1:$AC$500,MATCH("HOME",'FPL FIX2'!$Z$1:$AC$1,0),0),"")&amp;IFERROR(VLOOKUP(AF$1&amp;"-1"&amp;$C18,'FPL FIX2'!$AA$1:$AB$500,MATCH("AWAY",'FPL FIX2'!$AA$1:$AB$1,0),0),"")&amp;IFERROR(VLOOKUP(AF$1&amp;"-2"&amp;$C18,'FPL FIX2'!$Z$1:$AC$500,MATCH("HOME",'FPL FIX2'!$Z$1:$AC$1,0),0),"")&amp;IFERROR(VLOOKUP(AF$1&amp;"-2"&amp;$C18,'FPL FIX2'!$AA$1:$AB$500,MATCH("AWAY",'FPL FIX2'!$AA$1:$AB$1,0),0),"")</f>
        <v>whu</v>
      </c>
      <c r="AG18" s="26" t="str">
        <f>IFERROR(VLOOKUP(AG$1&amp;"-1"&amp;$C18,'FPL FIX2'!$Z$1:$AC$500,MATCH("HOME",'FPL FIX2'!$Z$1:$AC$1,0),0),"")&amp;IFERROR(VLOOKUP(AG$1&amp;"-1"&amp;$C18,'FPL FIX2'!$AA$1:$AB$500,MATCH("AWAY",'FPL FIX2'!$AA$1:$AB$1,0),0),"")&amp;IFERROR(VLOOKUP(AG$1&amp;"-2"&amp;$C18,'FPL FIX2'!$Z$1:$AC$500,MATCH("HOME",'FPL FIX2'!$Z$1:$AC$1,0),0),"")&amp;IFERROR(VLOOKUP(AG$1&amp;"-2"&amp;$C18,'FPL FIX2'!$AA$1:$AB$500,MATCH("AWAY",'FPL FIX2'!$AA$1:$AB$1,0),0),"")</f>
        <v>MCI</v>
      </c>
      <c r="AH18" s="26" t="str">
        <f>IFERROR(VLOOKUP(AH$1&amp;"-1"&amp;$C18,'FPL FIX2'!$Z$1:$AC$500,MATCH("HOME",'FPL FIX2'!$Z$1:$AC$1,0),0),"")&amp;IFERROR(VLOOKUP(AH$1&amp;"-1"&amp;$C18,'FPL FIX2'!$AA$1:$AB$500,MATCH("AWAY",'FPL FIX2'!$AA$1:$AB$1,0),0),"")&amp;IFERROR(VLOOKUP(AH$1&amp;"-2"&amp;$C18,'FPL FIX2'!$Z$1:$AC$500,MATCH("HOME",'FPL FIX2'!$Z$1:$AC$1,0),0),"")&amp;IFERROR(VLOOKUP(AH$1&amp;"-2"&amp;$C18,'FPL FIX2'!$AA$1:$AB$500,MATCH("AWAY",'FPL FIX2'!$AA$1:$AB$1,0),0),"")</f>
        <v>CRY</v>
      </c>
      <c r="AI18" s="26" t="str">
        <f>IFERROR(VLOOKUP(AI$1&amp;"-1"&amp;$C18,'FPL FIX2'!$Z$1:$AC$500,MATCH("HOME",'FPL FIX2'!$Z$1:$AC$1,0),0),"")&amp;IFERROR(VLOOKUP(AI$1&amp;"-1"&amp;$C18,'FPL FIX2'!$AA$1:$AB$500,MATCH("AWAY",'FPL FIX2'!$AA$1:$AB$1,0),0),"")&amp;IFERROR(VLOOKUP(AI$1&amp;"-2"&amp;$C18,'FPL FIX2'!$Z$1:$AC$500,MATCH("HOME",'FPL FIX2'!$Z$1:$AC$1,0),0),"")&amp;IFERROR(VLOOKUP(AI$1&amp;"-2"&amp;$C18,'FPL FIX2'!$AA$1:$AB$500,MATCH("AWAY",'FPL FIX2'!$AA$1:$AB$1,0),0),"")</f>
        <v>ars</v>
      </c>
      <c r="AJ18" s="26" t="str">
        <f>IFERROR(VLOOKUP(AJ$1&amp;"-1"&amp;$C18,'FPL FIX2'!$Z$1:$AC$500,MATCH("HOME",'FPL FIX2'!$Z$1:$AC$1,0),0),"")&amp;IFERROR(VLOOKUP(AJ$1&amp;"-1"&amp;$C18,'FPL FIX2'!$AA$1:$AB$500,MATCH("AWAY",'FPL FIX2'!$AA$1:$AB$1,0),0),"")&amp;IFERROR(VLOOKUP(AJ$1&amp;"-2"&amp;$C18,'FPL FIX2'!$Z$1:$AC$500,MATCH("HOME",'FPL FIX2'!$Z$1:$AC$1,0),0),"")&amp;IFERROR(VLOOKUP(AJ$1&amp;"-2"&amp;$C18,'FPL FIX2'!$AA$1:$AB$500,MATCH("AWAY",'FPL FIX2'!$AA$1:$AB$1,0),0),"")</f>
        <v>BOU</v>
      </c>
      <c r="AK18" s="26" t="str">
        <f>IFERROR(VLOOKUP(AK$1&amp;"-1"&amp;$C18,'FPL FIX2'!$Z$1:$AC$500,MATCH("HOME",'FPL FIX2'!$Z$1:$AC$1,0),0),"")&amp;IFERROR(VLOOKUP(AK$1&amp;"-1"&amp;$C18,'FPL FIX2'!$AA$1:$AB$500,MATCH("AWAY",'FPL FIX2'!$AA$1:$AB$1,0),0),"")&amp;IFERROR(VLOOKUP(AK$1&amp;"-2"&amp;$C18,'FPL FIX2'!$Z$1:$AC$500,MATCH("HOME",'FPL FIX2'!$Z$1:$AC$1,0),0),"")&amp;IFERROR(VLOOKUP(AK$1&amp;"-2"&amp;$C18,'FPL FIX2'!$AA$1:$AB$500,MATCH("AWAY",'FPL FIX2'!$AA$1:$AB$1,0),0),"")</f>
        <v>new</v>
      </c>
      <c r="AL18" s="26" t="str">
        <f>IFERROR(VLOOKUP(AL$1&amp;"-1"&amp;$C18,'FPL FIX2'!$Z$1:$AC$500,MATCH("HOME",'FPL FIX2'!$Z$1:$AC$1,0),0),"")&amp;IFERROR(VLOOKUP(AL$1&amp;"-1"&amp;$C18,'FPL FIX2'!$AA$1:$AB$500,MATCH("AWAY",'FPL FIX2'!$AA$1:$AB$1,0),0),"")&amp;IFERROR(VLOOKUP(AL$1&amp;"-2"&amp;$C18,'FPL FIX2'!$Z$1:$AC$500,MATCH("HOME",'FPL FIX2'!$Z$1:$AC$1,0),0),"")&amp;IFERROR(VLOOKUP(AL$1&amp;"-2"&amp;$C18,'FPL FIX2'!$AA$1:$AB$500,MATCH("AWAY",'FPL FIX2'!$AA$1:$AB$1,0),0),"")</f>
        <v>nfo</v>
      </c>
      <c r="AM18" s="26" t="str">
        <f>IFERROR(VLOOKUP(AM$1&amp;"-1"&amp;$C18,'FPL FIX2'!$Z$1:$AC$500,MATCH("HOME",'FPL FIX2'!$Z$1:$AC$1,0),0),"")&amp;IFERROR(VLOOKUP(AM$1&amp;"-1"&amp;$C18,'FPL FIX2'!$AA$1:$AB$500,MATCH("AWAY",'FPL FIX2'!$AA$1:$AB$1,0),0),"")&amp;IFERROR(VLOOKUP(AM$1&amp;"-2"&amp;$C18,'FPL FIX2'!$Z$1:$AC$500,MATCH("HOME",'FPL FIX2'!$Z$1:$AC$1,0),0),"")&amp;IFERROR(VLOOKUP(AM$1&amp;"-2"&amp;$C18,'FPL FIX2'!$AA$1:$AB$500,MATCH("AWAY",'FPL FIX2'!$AA$1:$AB$1,0),0),"")</f>
        <v>FUL</v>
      </c>
      <c r="AN18" s="26" t="str">
        <f>IFERROR(VLOOKUP(AN$1&amp;"-1"&amp;$C18,'FPL FIX2'!$Z$1:$AC$500,MATCH("HOME",'FPL FIX2'!$Z$1:$AC$1,0),0),"")&amp;IFERROR(VLOOKUP(AN$1&amp;"-1"&amp;$C18,'FPL FIX2'!$AA$1:$AB$500,MATCH("AWAY",'FPL FIX2'!$AA$1:$AB$1,0),0),"")&amp;IFERROR(VLOOKUP(AN$1&amp;"-2"&amp;$C18,'FPL FIX2'!$Z$1:$AC$500,MATCH("HOME",'FPL FIX2'!$Z$1:$AC$1,0),0),"")&amp;IFERROR(VLOOKUP(AN$1&amp;"-2"&amp;$C18,'FPL FIX2'!$AA$1:$AB$500,MATCH("AWAY",'FPL FIX2'!$AA$1:$AB$1,0),0),"")</f>
        <v>bha</v>
      </c>
      <c r="AO18" s="26" t="str">
        <f>IFERROR(VLOOKUP(AO$1&amp;"-1"&amp;$C18,'FPL FIX2'!$Z$1:$AC$500,MATCH("HOME",'FPL FIX2'!$Z$1:$AC$1,0),0),"")&amp;IFERROR(VLOOKUP(AO$1&amp;"-1"&amp;$C18,'FPL FIX2'!$AA$1:$AB$500,MATCH("AWAY",'FPL FIX2'!$AA$1:$AB$1,0),0),"")&amp;IFERROR(VLOOKUP(AO$1&amp;"-2"&amp;$C18,'FPL FIX2'!$Z$1:$AC$500,MATCH("HOME",'FPL FIX2'!$Z$1:$AC$1,0),0),"")&amp;IFERROR(VLOOKUP(AO$1&amp;"-2"&amp;$C18,'FPL FIX2'!$AA$1:$AB$500,MATCH("AWAY",'FPL FIX2'!$AA$1:$AB$1,0),0),"")</f>
        <v>LIV</v>
      </c>
    </row>
    <row r="19" spans="1:41" x14ac:dyDescent="0.25">
      <c r="A19" s="26">
        <f t="shared" si="2"/>
        <v>18</v>
      </c>
      <c r="B19" s="23" t="s">
        <v>45</v>
      </c>
      <c r="C19" s="26" t="str">
        <f t="shared" si="1"/>
        <v>TOT</v>
      </c>
      <c r="D19" s="26" t="str">
        <f>IFERROR(VLOOKUP(D$1&amp;"-1"&amp;$C19,'FPL FIX2'!$Z$1:$AC$500,MATCH("HOME",'FPL FIX2'!$Z$1:$AC$1,0),0),"")&amp;IFERROR(VLOOKUP(D$1&amp;"-1"&amp;$C19,'FPL FIX2'!$AA$1:$AB$500,MATCH("AWAY",'FPL FIX2'!$AA$1:$AB$1,0),0),"")&amp;IFERROR(VLOOKUP(D$1&amp;"-2"&amp;$C19,'FPL FIX2'!$Z$1:$AC$500,MATCH("HOME",'FPL FIX2'!$Z$1:$AC$1,0),0),"")&amp;IFERROR(VLOOKUP(D$1&amp;"-2"&amp;$C19,'FPL FIX2'!$AA$1:$AB$500,MATCH("AWAY",'FPL FIX2'!$AA$1:$AB$1,0),0),"")</f>
        <v>SOU</v>
      </c>
      <c r="E19" s="26" t="str">
        <f>IFERROR(VLOOKUP(E$1&amp;"-1"&amp;$C19,'FPL FIX2'!$Z$1:$AC$500,MATCH("HOME",'FPL FIX2'!$Z$1:$AC$1,0),0),"")&amp;IFERROR(VLOOKUP(E$1&amp;"-1"&amp;$C19,'FPL FIX2'!$AA$1:$AB$500,MATCH("AWAY",'FPL FIX2'!$AA$1:$AB$1,0),0),"")&amp;IFERROR(VLOOKUP(E$1&amp;"-2"&amp;$C19,'FPL FIX2'!$Z$1:$AC$500,MATCH("HOME",'FPL FIX2'!$Z$1:$AC$1,0),0),"")&amp;IFERROR(VLOOKUP(E$1&amp;"-2"&amp;$C19,'FPL FIX2'!$AA$1:$AB$500,MATCH("AWAY",'FPL FIX2'!$AA$1:$AB$1,0),0),"")</f>
        <v>che</v>
      </c>
      <c r="F19" s="26" t="str">
        <f>IFERROR(VLOOKUP(F$1&amp;"-1"&amp;$C19,'FPL FIX2'!$Z$1:$AC$500,MATCH("HOME",'FPL FIX2'!$Z$1:$AC$1,0),0),"")&amp;IFERROR(VLOOKUP(F$1&amp;"-1"&amp;$C19,'FPL FIX2'!$AA$1:$AB$500,MATCH("AWAY",'FPL FIX2'!$AA$1:$AB$1,0),0),"")&amp;IFERROR(VLOOKUP(F$1&amp;"-2"&amp;$C19,'FPL FIX2'!$Z$1:$AC$500,MATCH("HOME",'FPL FIX2'!$Z$1:$AC$1,0),0),"")&amp;IFERROR(VLOOKUP(F$1&amp;"-2"&amp;$C19,'FPL FIX2'!$AA$1:$AB$500,MATCH("AWAY",'FPL FIX2'!$AA$1:$AB$1,0),0),"")</f>
        <v>WOL</v>
      </c>
      <c r="G19" s="26" t="str">
        <f>IFERROR(VLOOKUP(G$1&amp;"-1"&amp;$C19,'FPL FIX2'!$Z$1:$AC$500,MATCH("HOME",'FPL FIX2'!$Z$1:$AC$1,0),0),"")&amp;IFERROR(VLOOKUP(G$1&amp;"-1"&amp;$C19,'FPL FIX2'!$AA$1:$AB$500,MATCH("AWAY",'FPL FIX2'!$AA$1:$AB$1,0),0),"")&amp;IFERROR(VLOOKUP(G$1&amp;"-2"&amp;$C19,'FPL FIX2'!$Z$1:$AC$500,MATCH("HOME",'FPL FIX2'!$Z$1:$AC$1,0),0),"")&amp;IFERROR(VLOOKUP(G$1&amp;"-2"&amp;$C19,'FPL FIX2'!$AA$1:$AB$500,MATCH("AWAY",'FPL FIX2'!$AA$1:$AB$1,0),0),"")</f>
        <v>nfo</v>
      </c>
      <c r="H19" s="26" t="str">
        <f>IFERROR(VLOOKUP(H$1&amp;"-1"&amp;$C19,'FPL FIX2'!$Z$1:$AC$500,MATCH("HOME",'FPL FIX2'!$Z$1:$AC$1,0),0),"")&amp;IFERROR(VLOOKUP(H$1&amp;"-1"&amp;$C19,'FPL FIX2'!$AA$1:$AB$500,MATCH("AWAY",'FPL FIX2'!$AA$1:$AB$1,0),0),"")&amp;IFERROR(VLOOKUP(H$1&amp;"-2"&amp;$C19,'FPL FIX2'!$Z$1:$AC$500,MATCH("HOME",'FPL FIX2'!$Z$1:$AC$1,0),0),"")&amp;IFERROR(VLOOKUP(H$1&amp;"-2"&amp;$C19,'FPL FIX2'!$AA$1:$AB$500,MATCH("AWAY",'FPL FIX2'!$AA$1:$AB$1,0),0),"")</f>
        <v>whu</v>
      </c>
      <c r="I19" s="26" t="str">
        <f>IFERROR(VLOOKUP(I$1&amp;"-1"&amp;$C19,'FPL FIX2'!$Z$1:$AC$500,MATCH("HOME",'FPL FIX2'!$Z$1:$AC$1,0),0),"")&amp;IFERROR(VLOOKUP(I$1&amp;"-1"&amp;$C19,'FPL FIX2'!$AA$1:$AB$500,MATCH("AWAY",'FPL FIX2'!$AA$1:$AB$1,0),0),"")&amp;IFERROR(VLOOKUP(I$1&amp;"-2"&amp;$C19,'FPL FIX2'!$Z$1:$AC$500,MATCH("HOME",'FPL FIX2'!$Z$1:$AC$1,0),0),"")&amp;IFERROR(VLOOKUP(I$1&amp;"-2"&amp;$C19,'FPL FIX2'!$AA$1:$AB$500,MATCH("AWAY",'FPL FIX2'!$AA$1:$AB$1,0),0),"")</f>
        <v>FUL</v>
      </c>
      <c r="J19" s="26" t="str">
        <f>IFERROR(VLOOKUP(J$1&amp;"-1"&amp;$C19,'FPL FIX2'!$Z$1:$AC$500,MATCH("HOME",'FPL FIX2'!$Z$1:$AC$1,0),0),"")&amp;IFERROR(VLOOKUP(J$1&amp;"-1"&amp;$C19,'FPL FIX2'!$AA$1:$AB$500,MATCH("AWAY",'FPL FIX2'!$AA$1:$AB$1,0),0),"")&amp;IFERROR(VLOOKUP(J$1&amp;"-2"&amp;$C19,'FPL FIX2'!$Z$1:$AC$500,MATCH("HOME",'FPL FIX2'!$Z$1:$AC$1,0),0),"")&amp;IFERROR(VLOOKUP(J$1&amp;"-2"&amp;$C19,'FPL FIX2'!$AA$1:$AB$500,MATCH("AWAY",'FPL FIX2'!$AA$1:$AB$1,0),0),"")</f>
        <v/>
      </c>
      <c r="K19" s="26" t="str">
        <f>IFERROR(VLOOKUP(K$1&amp;"-1"&amp;$C19,'FPL FIX2'!$Z$1:$AC$500,MATCH("HOME",'FPL FIX2'!$Z$1:$AC$1,0),0),"")&amp;IFERROR(VLOOKUP(K$1&amp;"-1"&amp;$C19,'FPL FIX2'!$AA$1:$AB$500,MATCH("AWAY",'FPL FIX2'!$AA$1:$AB$1,0),0),"")&amp;IFERROR(VLOOKUP(K$1&amp;"-2"&amp;$C19,'FPL FIX2'!$Z$1:$AC$500,MATCH("HOME",'FPL FIX2'!$Z$1:$AC$1,0),0),"")&amp;IFERROR(VLOOKUP(K$1&amp;"-2"&amp;$C19,'FPL FIX2'!$AA$1:$AB$500,MATCH("AWAY",'FPL FIX2'!$AA$1:$AB$1,0),0),"")</f>
        <v>LEI</v>
      </c>
      <c r="L19" s="26" t="str">
        <f>IFERROR(VLOOKUP(L$1&amp;"-1"&amp;$C19,'FPL FIX2'!$Z$1:$AC$500,MATCH("HOME",'FPL FIX2'!$Z$1:$AC$1,0),0),"")&amp;IFERROR(VLOOKUP(L$1&amp;"-1"&amp;$C19,'FPL FIX2'!$AA$1:$AB$500,MATCH("AWAY",'FPL FIX2'!$AA$1:$AB$1,0),0),"")&amp;IFERROR(VLOOKUP(L$1&amp;"-2"&amp;$C19,'FPL FIX2'!$Z$1:$AC$500,MATCH("HOME",'FPL FIX2'!$Z$1:$AC$1,0),0),"")&amp;IFERROR(VLOOKUP(L$1&amp;"-2"&amp;$C19,'FPL FIX2'!$AA$1:$AB$500,MATCH("AWAY",'FPL FIX2'!$AA$1:$AB$1,0),0),"")</f>
        <v>ars</v>
      </c>
      <c r="M19" s="26" t="str">
        <f>IFERROR(VLOOKUP(M$1&amp;"-1"&amp;$C19,'FPL FIX2'!$Z$1:$AC$500,MATCH("HOME",'FPL FIX2'!$Z$1:$AC$1,0),0),"")&amp;IFERROR(VLOOKUP(M$1&amp;"-1"&amp;$C19,'FPL FIX2'!$AA$1:$AB$500,MATCH("AWAY",'FPL FIX2'!$AA$1:$AB$1,0),0),"")&amp;IFERROR(VLOOKUP(M$1&amp;"-2"&amp;$C19,'FPL FIX2'!$Z$1:$AC$500,MATCH("HOME",'FPL FIX2'!$Z$1:$AC$1,0),0),"")&amp;IFERROR(VLOOKUP(M$1&amp;"-2"&amp;$C19,'FPL FIX2'!$AA$1:$AB$500,MATCH("AWAY",'FPL FIX2'!$AA$1:$AB$1,0),0),"")</f>
        <v>bha</v>
      </c>
      <c r="N19" s="26" t="str">
        <f>IFERROR(VLOOKUP(N$1&amp;"-1"&amp;$C19,'FPL FIX2'!$Z$1:$AC$500,MATCH("HOME",'FPL FIX2'!$Z$1:$AC$1,0),0),"")&amp;IFERROR(VLOOKUP(N$1&amp;"-1"&amp;$C19,'FPL FIX2'!$AA$1:$AB$500,MATCH("AWAY",'FPL FIX2'!$AA$1:$AB$1,0),0),"")&amp;IFERROR(VLOOKUP(N$1&amp;"-2"&amp;$C19,'FPL FIX2'!$Z$1:$AC$500,MATCH("HOME",'FPL FIX2'!$Z$1:$AC$1,0),0),"")&amp;IFERROR(VLOOKUP(N$1&amp;"-2"&amp;$C19,'FPL FIX2'!$AA$1:$AB$500,MATCH("AWAY",'FPL FIX2'!$AA$1:$AB$1,0),0),"")</f>
        <v>EVE</v>
      </c>
      <c r="O19" s="26" t="str">
        <f>IFERROR(VLOOKUP(O$1&amp;"-1"&amp;$C19,'FPL FIX2'!$Z$1:$AC$500,MATCH("HOME",'FPL FIX2'!$Z$1:$AC$1,0),0),"")&amp;IFERROR(VLOOKUP(O$1&amp;"-1"&amp;$C19,'FPL FIX2'!$AA$1:$AB$500,MATCH("AWAY",'FPL FIX2'!$AA$1:$AB$1,0),0),"")&amp;IFERROR(VLOOKUP(O$1&amp;"-2"&amp;$C19,'FPL FIX2'!$Z$1:$AC$500,MATCH("HOME",'FPL FIX2'!$Z$1:$AC$1,0),0),"")&amp;IFERROR(VLOOKUP(O$1&amp;"-2"&amp;$C19,'FPL FIX2'!$AA$1:$AB$500,MATCH("AWAY",'FPL FIX2'!$AA$1:$AB$1,0),0),"")</f>
        <v>mun</v>
      </c>
      <c r="P19" s="26" t="str">
        <f>IFERROR(VLOOKUP(P$1&amp;"-1"&amp;$C19,'FPL FIX2'!$Z$1:$AC$500,MATCH("HOME",'FPL FIX2'!$Z$1:$AC$1,0),0),"")&amp;IFERROR(VLOOKUP(P$1&amp;"-1"&amp;$C19,'FPL FIX2'!$AA$1:$AB$500,MATCH("AWAY",'FPL FIX2'!$AA$1:$AB$1,0),0),"")&amp;IFERROR(VLOOKUP(P$1&amp;"-2"&amp;$C19,'FPL FIX2'!$Z$1:$AC$500,MATCH("HOME",'FPL FIX2'!$Z$1:$AC$1,0),0),"")&amp;IFERROR(VLOOKUP(P$1&amp;"-2"&amp;$C19,'FPL FIX2'!$AA$1:$AB$500,MATCH("AWAY",'FPL FIX2'!$AA$1:$AB$1,0),0),"")</f>
        <v>NEW</v>
      </c>
      <c r="Q19" s="26" t="str">
        <f>IFERROR(VLOOKUP(Q$1&amp;"-1"&amp;$C19,'FPL FIX2'!$Z$1:$AC$500,MATCH("HOME",'FPL FIX2'!$Z$1:$AC$1,0),0),"")&amp;IFERROR(VLOOKUP(Q$1&amp;"-1"&amp;$C19,'FPL FIX2'!$AA$1:$AB$500,MATCH("AWAY",'FPL FIX2'!$AA$1:$AB$1,0),0),"")&amp;IFERROR(VLOOKUP(Q$1&amp;"-2"&amp;$C19,'FPL FIX2'!$Z$1:$AC$500,MATCH("HOME",'FPL FIX2'!$Z$1:$AC$1,0),0),"")&amp;IFERROR(VLOOKUP(Q$1&amp;"-2"&amp;$C19,'FPL FIX2'!$AA$1:$AB$500,MATCH("AWAY",'FPL FIX2'!$AA$1:$AB$1,0),0),"")</f>
        <v>bou</v>
      </c>
      <c r="R19" s="26" t="str">
        <f>IFERROR(VLOOKUP(R$1&amp;"-1"&amp;$C19,'FPL FIX2'!$Z$1:$AC$500,MATCH("HOME",'FPL FIX2'!$Z$1:$AC$1,0),0),"")&amp;IFERROR(VLOOKUP(R$1&amp;"-1"&amp;$C19,'FPL FIX2'!$AA$1:$AB$500,MATCH("AWAY",'FPL FIX2'!$AA$1:$AB$1,0),0),"")&amp;IFERROR(VLOOKUP(R$1&amp;"-2"&amp;$C19,'FPL FIX2'!$Z$1:$AC$500,MATCH("HOME",'FPL FIX2'!$Z$1:$AC$1,0),0),"")&amp;IFERROR(VLOOKUP(R$1&amp;"-2"&amp;$C19,'FPL FIX2'!$AA$1:$AB$500,MATCH("AWAY",'FPL FIX2'!$AA$1:$AB$1,0),0),"")</f>
        <v>LIV</v>
      </c>
      <c r="S19" s="26" t="str">
        <f>IFERROR(VLOOKUP(S$1&amp;"-1"&amp;$C19,'FPL FIX2'!$Z$1:$AC$500,MATCH("HOME",'FPL FIX2'!$Z$1:$AC$1,0),0),"")&amp;IFERROR(VLOOKUP(S$1&amp;"-1"&amp;$C19,'FPL FIX2'!$AA$1:$AB$500,MATCH("AWAY",'FPL FIX2'!$AA$1:$AB$1,0),0),"")&amp;IFERROR(VLOOKUP(S$1&amp;"-2"&amp;$C19,'FPL FIX2'!$Z$1:$AC$500,MATCH("HOME",'FPL FIX2'!$Z$1:$AC$1,0),0),"")&amp;IFERROR(VLOOKUP(S$1&amp;"-2"&amp;$C19,'FPL FIX2'!$AA$1:$AB$500,MATCH("AWAY",'FPL FIX2'!$AA$1:$AB$1,0),0),"")</f>
        <v>LEE</v>
      </c>
      <c r="T19" s="26" t="str">
        <f>IFERROR(VLOOKUP(T$1&amp;"-1"&amp;$C19,'FPL FIX2'!$Z$1:$AC$500,MATCH("HOME",'FPL FIX2'!$Z$1:$AC$1,0),0),"")&amp;IFERROR(VLOOKUP(T$1&amp;"-1"&amp;$C19,'FPL FIX2'!$AA$1:$AB$500,MATCH("AWAY",'FPL FIX2'!$AA$1:$AB$1,0),0),"")&amp;IFERROR(VLOOKUP(T$1&amp;"-2"&amp;$C19,'FPL FIX2'!$Z$1:$AC$500,MATCH("HOME",'FPL FIX2'!$Z$1:$AC$1,0),0),"")&amp;IFERROR(VLOOKUP(T$1&amp;"-2"&amp;$C19,'FPL FIX2'!$AA$1:$AB$500,MATCH("AWAY",'FPL FIX2'!$AA$1:$AB$1,0),0),"")</f>
        <v>bre</v>
      </c>
      <c r="U19" s="26" t="str">
        <f>IFERROR(VLOOKUP(U$1&amp;"-1"&amp;$C19,'FPL FIX2'!$Z$1:$AC$500,MATCH("HOME",'FPL FIX2'!$Z$1:$AC$1,0),0),"")&amp;IFERROR(VLOOKUP(U$1&amp;"-1"&amp;$C19,'FPL FIX2'!$AA$1:$AB$500,MATCH("AWAY",'FPL FIX2'!$AA$1:$AB$1,0),0),"")&amp;IFERROR(VLOOKUP(U$1&amp;"-2"&amp;$C19,'FPL FIX2'!$Z$1:$AC$500,MATCH("HOME",'FPL FIX2'!$Z$1:$AC$1,0),0),"")&amp;IFERROR(VLOOKUP(U$1&amp;"-2"&amp;$C19,'FPL FIX2'!$AA$1:$AB$500,MATCH("AWAY",'FPL FIX2'!$AA$1:$AB$1,0),0),"")</f>
        <v>AVL</v>
      </c>
      <c r="V19" s="26" t="str">
        <f>IFERROR(VLOOKUP(V$1&amp;"-1"&amp;$C19,'FPL FIX2'!$Z$1:$AC$500,MATCH("HOME",'FPL FIX2'!$Z$1:$AC$1,0),0),"")&amp;IFERROR(VLOOKUP(V$1&amp;"-1"&amp;$C19,'FPL FIX2'!$AA$1:$AB$500,MATCH("AWAY",'FPL FIX2'!$AA$1:$AB$1,0),0),"")&amp;IFERROR(VLOOKUP(V$1&amp;"-2"&amp;$C19,'FPL FIX2'!$Z$1:$AC$500,MATCH("HOME",'FPL FIX2'!$Z$1:$AC$1,0),0),"")&amp;IFERROR(VLOOKUP(V$1&amp;"-2"&amp;$C19,'FPL FIX2'!$AA$1:$AB$500,MATCH("AWAY",'FPL FIX2'!$AA$1:$AB$1,0),0),"")</f>
        <v>cry</v>
      </c>
      <c r="W19" s="26" t="str">
        <f>IFERROR(VLOOKUP(W$1&amp;"-1"&amp;$C19,'FPL FIX2'!$Z$1:$AC$500,MATCH("HOME",'FPL FIX2'!$Z$1:$AC$1,0),0),"")&amp;IFERROR(VLOOKUP(W$1&amp;"-1"&amp;$C19,'FPL FIX2'!$AA$1:$AB$500,MATCH("AWAY",'FPL FIX2'!$AA$1:$AB$1,0),0),"")&amp;IFERROR(VLOOKUP(W$1&amp;"-2"&amp;$C19,'FPL FIX2'!$Z$1:$AC$500,MATCH("HOME",'FPL FIX2'!$Z$1:$AC$1,0),0),"")&amp;IFERROR(VLOOKUP(W$1&amp;"-2"&amp;$C19,'FPL FIX2'!$AA$1:$AB$500,MATCH("AWAY",'FPL FIX2'!$AA$1:$AB$1,0),0),"")</f>
        <v>ARSmci</v>
      </c>
      <c r="X19" s="26" t="str">
        <f>IFERROR(VLOOKUP(X$1&amp;"-1"&amp;$C19,'FPL FIX2'!$Z$1:$AC$500,MATCH("HOME",'FPL FIX2'!$Z$1:$AC$1,0),0),"")&amp;IFERROR(VLOOKUP(X$1&amp;"-1"&amp;$C19,'FPL FIX2'!$AA$1:$AB$500,MATCH("AWAY",'FPL FIX2'!$AA$1:$AB$1,0),0),"")&amp;IFERROR(VLOOKUP(X$1&amp;"-2"&amp;$C19,'FPL FIX2'!$Z$1:$AC$500,MATCH("HOME",'FPL FIX2'!$Z$1:$AC$1,0),0),"")&amp;IFERROR(VLOOKUP(X$1&amp;"-2"&amp;$C19,'FPL FIX2'!$AA$1:$AB$500,MATCH("AWAY",'FPL FIX2'!$AA$1:$AB$1,0),0),"")</f>
        <v>ful</v>
      </c>
      <c r="Y19" s="26" t="str">
        <f>IFERROR(VLOOKUP(Y$1&amp;"-1"&amp;$C19,'FPL FIX2'!$Z$1:$AC$500,MATCH("HOME",'FPL FIX2'!$Z$1:$AC$1,0),0),"")&amp;IFERROR(VLOOKUP(Y$1&amp;"-1"&amp;$C19,'FPL FIX2'!$AA$1:$AB$500,MATCH("AWAY",'FPL FIX2'!$AA$1:$AB$1,0),0),"")&amp;IFERROR(VLOOKUP(Y$1&amp;"-2"&amp;$C19,'FPL FIX2'!$Z$1:$AC$500,MATCH("HOME",'FPL FIX2'!$Z$1:$AC$1,0),0),"")&amp;IFERROR(VLOOKUP(Y$1&amp;"-2"&amp;$C19,'FPL FIX2'!$AA$1:$AB$500,MATCH("AWAY",'FPL FIX2'!$AA$1:$AB$1,0),0),"")</f>
        <v>MCI</v>
      </c>
      <c r="Z19" s="26" t="str">
        <f>IFERROR(VLOOKUP(Z$1&amp;"-1"&amp;$C19,'FPL FIX2'!$Z$1:$AC$500,MATCH("HOME",'FPL FIX2'!$Z$1:$AC$1,0),0),"")&amp;IFERROR(VLOOKUP(Z$1&amp;"-1"&amp;$C19,'FPL FIX2'!$AA$1:$AB$500,MATCH("AWAY",'FPL FIX2'!$AA$1:$AB$1,0),0),"")&amp;IFERROR(VLOOKUP(Z$1&amp;"-2"&amp;$C19,'FPL FIX2'!$Z$1:$AC$500,MATCH("HOME",'FPL FIX2'!$Z$1:$AC$1,0),0),"")&amp;IFERROR(VLOOKUP(Z$1&amp;"-2"&amp;$C19,'FPL FIX2'!$AA$1:$AB$500,MATCH("AWAY",'FPL FIX2'!$AA$1:$AB$1,0),0),"")</f>
        <v>lei</v>
      </c>
      <c r="AA19" s="26" t="str">
        <f>IFERROR(VLOOKUP(AA$1&amp;"-1"&amp;$C19,'FPL FIX2'!$Z$1:$AC$500,MATCH("HOME",'FPL FIX2'!$Z$1:$AC$1,0),0),"")&amp;IFERROR(VLOOKUP(AA$1&amp;"-1"&amp;$C19,'FPL FIX2'!$AA$1:$AB$500,MATCH("AWAY",'FPL FIX2'!$AA$1:$AB$1,0),0),"")&amp;IFERROR(VLOOKUP(AA$1&amp;"-2"&amp;$C19,'FPL FIX2'!$Z$1:$AC$500,MATCH("HOME",'FPL FIX2'!$Z$1:$AC$1,0),0),"")&amp;IFERROR(VLOOKUP(AA$1&amp;"-2"&amp;$C19,'FPL FIX2'!$AA$1:$AB$500,MATCH("AWAY",'FPL FIX2'!$AA$1:$AB$1,0),0),"")</f>
        <v>WHU</v>
      </c>
      <c r="AB19" s="26" t="str">
        <f>IFERROR(VLOOKUP(AB$1&amp;"-1"&amp;$C19,'FPL FIX2'!$Z$1:$AC$500,MATCH("HOME",'FPL FIX2'!$Z$1:$AC$1,0),0),"")&amp;IFERROR(VLOOKUP(AB$1&amp;"-1"&amp;$C19,'FPL FIX2'!$AA$1:$AB$500,MATCH("AWAY",'FPL FIX2'!$AA$1:$AB$1,0),0),"")&amp;IFERROR(VLOOKUP(AB$1&amp;"-2"&amp;$C19,'FPL FIX2'!$Z$1:$AC$500,MATCH("HOME",'FPL FIX2'!$Z$1:$AC$1,0),0),"")&amp;IFERROR(VLOOKUP(AB$1&amp;"-2"&amp;$C19,'FPL FIX2'!$AA$1:$AB$500,MATCH("AWAY",'FPL FIX2'!$AA$1:$AB$1,0),0),"")</f>
        <v>CHE</v>
      </c>
      <c r="AC19" s="26" t="str">
        <f>IFERROR(VLOOKUP(AC$1&amp;"-1"&amp;$C19,'FPL FIX2'!$Z$1:$AC$500,MATCH("HOME",'FPL FIX2'!$Z$1:$AC$1,0),0),"")&amp;IFERROR(VLOOKUP(AC$1&amp;"-1"&amp;$C19,'FPL FIX2'!$AA$1:$AB$500,MATCH("AWAY",'FPL FIX2'!$AA$1:$AB$1,0),0),"")&amp;IFERROR(VLOOKUP(AC$1&amp;"-2"&amp;$C19,'FPL FIX2'!$Z$1:$AC$500,MATCH("HOME",'FPL FIX2'!$Z$1:$AC$1,0),0),"")&amp;IFERROR(VLOOKUP(AC$1&amp;"-2"&amp;$C19,'FPL FIX2'!$AA$1:$AB$500,MATCH("AWAY",'FPL FIX2'!$AA$1:$AB$1,0),0),"")</f>
        <v>wol</v>
      </c>
      <c r="AD19" s="26" t="str">
        <f>IFERROR(VLOOKUP(AD$1&amp;"-1"&amp;$C19,'FPL FIX2'!$Z$1:$AC$500,MATCH("HOME",'FPL FIX2'!$Z$1:$AC$1,0),0),"")&amp;IFERROR(VLOOKUP(AD$1&amp;"-1"&amp;$C19,'FPL FIX2'!$AA$1:$AB$500,MATCH("AWAY",'FPL FIX2'!$AA$1:$AB$1,0),0),"")&amp;IFERROR(VLOOKUP(AD$1&amp;"-2"&amp;$C19,'FPL FIX2'!$Z$1:$AC$500,MATCH("HOME",'FPL FIX2'!$Z$1:$AC$1,0),0),"")&amp;IFERROR(VLOOKUP(AD$1&amp;"-2"&amp;$C19,'FPL FIX2'!$AA$1:$AB$500,MATCH("AWAY",'FPL FIX2'!$AA$1:$AB$1,0),0),"")</f>
        <v>NFO</v>
      </c>
      <c r="AE19" s="26" t="str">
        <f>IFERROR(VLOOKUP(AE$1&amp;"-1"&amp;$C19,'FPL FIX2'!$Z$1:$AC$500,MATCH("HOME",'FPL FIX2'!$Z$1:$AC$1,0),0),"")&amp;IFERROR(VLOOKUP(AE$1&amp;"-1"&amp;$C19,'FPL FIX2'!$AA$1:$AB$500,MATCH("AWAY",'FPL FIX2'!$AA$1:$AB$1,0),0),"")&amp;IFERROR(VLOOKUP(AE$1&amp;"-2"&amp;$C19,'FPL FIX2'!$Z$1:$AC$500,MATCH("HOME",'FPL FIX2'!$Z$1:$AC$1,0),0),"")&amp;IFERROR(VLOOKUP(AE$1&amp;"-2"&amp;$C19,'FPL FIX2'!$AA$1:$AB$500,MATCH("AWAY",'FPL FIX2'!$AA$1:$AB$1,0),0),"")</f>
        <v>sou</v>
      </c>
      <c r="AF19" s="26" t="str">
        <f>IFERROR(VLOOKUP(AF$1&amp;"-1"&amp;$C19,'FPL FIX2'!$Z$1:$AC$500,MATCH("HOME",'FPL FIX2'!$Z$1:$AC$1,0),0),"")&amp;IFERROR(VLOOKUP(AF$1&amp;"-1"&amp;$C19,'FPL FIX2'!$AA$1:$AB$500,MATCH("AWAY",'FPL FIX2'!$AA$1:$AB$1,0),0),"")&amp;IFERROR(VLOOKUP(AF$1&amp;"-2"&amp;$C19,'FPL FIX2'!$Z$1:$AC$500,MATCH("HOME",'FPL FIX2'!$Z$1:$AC$1,0),0),"")&amp;IFERROR(VLOOKUP(AF$1&amp;"-2"&amp;$C19,'FPL FIX2'!$AA$1:$AB$500,MATCH("AWAY",'FPL FIX2'!$AA$1:$AB$1,0),0),"")</f>
        <v>eve</v>
      </c>
      <c r="AG19" s="26" t="str">
        <f>IFERROR(VLOOKUP(AG$1&amp;"-1"&amp;$C19,'FPL FIX2'!$Z$1:$AC$500,MATCH("HOME",'FPL FIX2'!$Z$1:$AC$1,0),0),"")&amp;IFERROR(VLOOKUP(AG$1&amp;"-1"&amp;$C19,'FPL FIX2'!$AA$1:$AB$500,MATCH("AWAY",'FPL FIX2'!$AA$1:$AB$1,0),0),"")&amp;IFERROR(VLOOKUP(AG$1&amp;"-2"&amp;$C19,'FPL FIX2'!$Z$1:$AC$500,MATCH("HOME",'FPL FIX2'!$Z$1:$AC$1,0),0),"")&amp;IFERROR(VLOOKUP(AG$1&amp;"-2"&amp;$C19,'FPL FIX2'!$AA$1:$AB$500,MATCH("AWAY",'FPL FIX2'!$AA$1:$AB$1,0),0),"")</f>
        <v>BHA</v>
      </c>
      <c r="AH19" s="26" t="str">
        <f>IFERROR(VLOOKUP(AH$1&amp;"-1"&amp;$C19,'FPL FIX2'!$Z$1:$AC$500,MATCH("HOME",'FPL FIX2'!$Z$1:$AC$1,0),0),"")&amp;IFERROR(VLOOKUP(AH$1&amp;"-1"&amp;$C19,'FPL FIX2'!$AA$1:$AB$500,MATCH("AWAY",'FPL FIX2'!$AA$1:$AB$1,0),0),"")&amp;IFERROR(VLOOKUP(AH$1&amp;"-2"&amp;$C19,'FPL FIX2'!$Z$1:$AC$500,MATCH("HOME",'FPL FIX2'!$Z$1:$AC$1,0),0),"")&amp;IFERROR(VLOOKUP(AH$1&amp;"-2"&amp;$C19,'FPL FIX2'!$AA$1:$AB$500,MATCH("AWAY",'FPL FIX2'!$AA$1:$AB$1,0),0),"")</f>
        <v>BOU</v>
      </c>
      <c r="AI19" s="26" t="str">
        <f>IFERROR(VLOOKUP(AI$1&amp;"-1"&amp;$C19,'FPL FIX2'!$Z$1:$AC$500,MATCH("HOME",'FPL FIX2'!$Z$1:$AC$1,0),0),"")&amp;IFERROR(VLOOKUP(AI$1&amp;"-1"&amp;$C19,'FPL FIX2'!$AA$1:$AB$500,MATCH("AWAY",'FPL FIX2'!$AA$1:$AB$1,0),0),"")&amp;IFERROR(VLOOKUP(AI$1&amp;"-2"&amp;$C19,'FPL FIX2'!$Z$1:$AC$500,MATCH("HOME",'FPL FIX2'!$Z$1:$AC$1,0),0),"")&amp;IFERROR(VLOOKUP(AI$1&amp;"-2"&amp;$C19,'FPL FIX2'!$AA$1:$AB$500,MATCH("AWAY",'FPL FIX2'!$AA$1:$AB$1,0),0),"")</f>
        <v>new</v>
      </c>
      <c r="AJ19" s="26" t="str">
        <f>IFERROR(VLOOKUP(AJ$1&amp;"-1"&amp;$C19,'FPL FIX2'!$Z$1:$AC$500,MATCH("HOME",'FPL FIX2'!$Z$1:$AC$1,0),0),"")&amp;IFERROR(VLOOKUP(AJ$1&amp;"-1"&amp;$C19,'FPL FIX2'!$AA$1:$AB$500,MATCH("AWAY",'FPL FIX2'!$AA$1:$AB$1,0),0),"")&amp;IFERROR(VLOOKUP(AJ$1&amp;"-2"&amp;$C19,'FPL FIX2'!$Z$1:$AC$500,MATCH("HOME",'FPL FIX2'!$Z$1:$AC$1,0),0),"")&amp;IFERROR(VLOOKUP(AJ$1&amp;"-2"&amp;$C19,'FPL FIX2'!$AA$1:$AB$500,MATCH("AWAY",'FPL FIX2'!$AA$1:$AB$1,0),0),"")</f>
        <v>MUN</v>
      </c>
      <c r="AK19" s="26" t="str">
        <f>IFERROR(VLOOKUP(AK$1&amp;"-1"&amp;$C19,'FPL FIX2'!$Z$1:$AC$500,MATCH("HOME",'FPL FIX2'!$Z$1:$AC$1,0),0),"")&amp;IFERROR(VLOOKUP(AK$1&amp;"-1"&amp;$C19,'FPL FIX2'!$AA$1:$AB$500,MATCH("AWAY",'FPL FIX2'!$AA$1:$AB$1,0),0),"")&amp;IFERROR(VLOOKUP(AK$1&amp;"-2"&amp;$C19,'FPL FIX2'!$Z$1:$AC$500,MATCH("HOME",'FPL FIX2'!$Z$1:$AC$1,0),0),"")&amp;IFERROR(VLOOKUP(AK$1&amp;"-2"&amp;$C19,'FPL FIX2'!$AA$1:$AB$500,MATCH("AWAY",'FPL FIX2'!$AA$1:$AB$1,0),0),"")</f>
        <v>liv</v>
      </c>
      <c r="AL19" s="26" t="str">
        <f>IFERROR(VLOOKUP(AL$1&amp;"-1"&amp;$C19,'FPL FIX2'!$Z$1:$AC$500,MATCH("HOME",'FPL FIX2'!$Z$1:$AC$1,0),0),"")&amp;IFERROR(VLOOKUP(AL$1&amp;"-1"&amp;$C19,'FPL FIX2'!$AA$1:$AB$500,MATCH("AWAY",'FPL FIX2'!$AA$1:$AB$1,0),0),"")&amp;IFERROR(VLOOKUP(AL$1&amp;"-2"&amp;$C19,'FPL FIX2'!$Z$1:$AC$500,MATCH("HOME",'FPL FIX2'!$Z$1:$AC$1,0),0),"")&amp;IFERROR(VLOOKUP(AL$1&amp;"-2"&amp;$C19,'FPL FIX2'!$AA$1:$AB$500,MATCH("AWAY",'FPL FIX2'!$AA$1:$AB$1,0),0),"")</f>
        <v>CRY</v>
      </c>
      <c r="AM19" s="26" t="str">
        <f>IFERROR(VLOOKUP(AM$1&amp;"-1"&amp;$C19,'FPL FIX2'!$Z$1:$AC$500,MATCH("HOME",'FPL FIX2'!$Z$1:$AC$1,0),0),"")&amp;IFERROR(VLOOKUP(AM$1&amp;"-1"&amp;$C19,'FPL FIX2'!$AA$1:$AB$500,MATCH("AWAY",'FPL FIX2'!$AA$1:$AB$1,0),0),"")&amp;IFERROR(VLOOKUP(AM$1&amp;"-2"&amp;$C19,'FPL FIX2'!$Z$1:$AC$500,MATCH("HOME",'FPL FIX2'!$Z$1:$AC$1,0),0),"")&amp;IFERROR(VLOOKUP(AM$1&amp;"-2"&amp;$C19,'FPL FIX2'!$AA$1:$AB$500,MATCH("AWAY",'FPL FIX2'!$AA$1:$AB$1,0),0),"")</f>
        <v>avl</v>
      </c>
      <c r="AN19" s="26" t="str">
        <f>IFERROR(VLOOKUP(AN$1&amp;"-1"&amp;$C19,'FPL FIX2'!$Z$1:$AC$500,MATCH("HOME",'FPL FIX2'!$Z$1:$AC$1,0),0),"")&amp;IFERROR(VLOOKUP(AN$1&amp;"-1"&amp;$C19,'FPL FIX2'!$AA$1:$AB$500,MATCH("AWAY",'FPL FIX2'!$AA$1:$AB$1,0),0),"")&amp;IFERROR(VLOOKUP(AN$1&amp;"-2"&amp;$C19,'FPL FIX2'!$Z$1:$AC$500,MATCH("HOME",'FPL FIX2'!$Z$1:$AC$1,0),0),"")&amp;IFERROR(VLOOKUP(AN$1&amp;"-2"&amp;$C19,'FPL FIX2'!$AA$1:$AB$500,MATCH("AWAY",'FPL FIX2'!$AA$1:$AB$1,0),0),"")</f>
        <v>BRE</v>
      </c>
      <c r="AO19" s="26" t="str">
        <f>IFERROR(VLOOKUP(AO$1&amp;"-1"&amp;$C19,'FPL FIX2'!$Z$1:$AC$500,MATCH("HOME",'FPL FIX2'!$Z$1:$AC$1,0),0),"")&amp;IFERROR(VLOOKUP(AO$1&amp;"-1"&amp;$C19,'FPL FIX2'!$AA$1:$AB$500,MATCH("AWAY",'FPL FIX2'!$AA$1:$AB$1,0),0),"")&amp;IFERROR(VLOOKUP(AO$1&amp;"-2"&amp;$C19,'FPL FIX2'!$Z$1:$AC$500,MATCH("HOME",'FPL FIX2'!$Z$1:$AC$1,0),0),"")&amp;IFERROR(VLOOKUP(AO$1&amp;"-2"&amp;$C19,'FPL FIX2'!$AA$1:$AB$500,MATCH("AWAY",'FPL FIX2'!$AA$1:$AB$1,0),0),"")</f>
        <v>lee</v>
      </c>
    </row>
    <row r="20" spans="1:41" x14ac:dyDescent="0.25">
      <c r="A20" s="26">
        <f t="shared" si="2"/>
        <v>19</v>
      </c>
      <c r="B20" s="23" t="s">
        <v>78</v>
      </c>
      <c r="C20" s="26" t="str">
        <f t="shared" si="1"/>
        <v>WHU</v>
      </c>
      <c r="D20" s="26" t="str">
        <f>IFERROR(VLOOKUP(D$1&amp;"-1"&amp;$C20,'FPL FIX2'!$Z$1:$AC$500,MATCH("HOME",'FPL FIX2'!$Z$1:$AC$1,0),0),"")&amp;IFERROR(VLOOKUP(D$1&amp;"-1"&amp;$C20,'FPL FIX2'!$AA$1:$AB$500,MATCH("AWAY",'FPL FIX2'!$AA$1:$AB$1,0),0),"")&amp;IFERROR(VLOOKUP(D$1&amp;"-2"&amp;$C20,'FPL FIX2'!$Z$1:$AC$500,MATCH("HOME",'FPL FIX2'!$Z$1:$AC$1,0),0),"")&amp;IFERROR(VLOOKUP(D$1&amp;"-2"&amp;$C20,'FPL FIX2'!$AA$1:$AB$500,MATCH("AWAY",'FPL FIX2'!$AA$1:$AB$1,0),0),"")</f>
        <v>MCI</v>
      </c>
      <c r="E20" s="26" t="str">
        <f>IFERROR(VLOOKUP(E$1&amp;"-1"&amp;$C20,'FPL FIX2'!$Z$1:$AC$500,MATCH("HOME",'FPL FIX2'!$Z$1:$AC$1,0),0),"")&amp;IFERROR(VLOOKUP(E$1&amp;"-1"&amp;$C20,'FPL FIX2'!$AA$1:$AB$500,MATCH("AWAY",'FPL FIX2'!$AA$1:$AB$1,0),0),"")&amp;IFERROR(VLOOKUP(E$1&amp;"-2"&amp;$C20,'FPL FIX2'!$Z$1:$AC$500,MATCH("HOME",'FPL FIX2'!$Z$1:$AC$1,0),0),"")&amp;IFERROR(VLOOKUP(E$1&amp;"-2"&amp;$C20,'FPL FIX2'!$AA$1:$AB$500,MATCH("AWAY",'FPL FIX2'!$AA$1:$AB$1,0),0),"")</f>
        <v>nfo</v>
      </c>
      <c r="F20" s="26" t="str">
        <f>IFERROR(VLOOKUP(F$1&amp;"-1"&amp;$C20,'FPL FIX2'!$Z$1:$AC$500,MATCH("HOME",'FPL FIX2'!$Z$1:$AC$1,0),0),"")&amp;IFERROR(VLOOKUP(F$1&amp;"-1"&amp;$C20,'FPL FIX2'!$AA$1:$AB$500,MATCH("AWAY",'FPL FIX2'!$AA$1:$AB$1,0),0),"")&amp;IFERROR(VLOOKUP(F$1&amp;"-2"&amp;$C20,'FPL FIX2'!$Z$1:$AC$500,MATCH("HOME",'FPL FIX2'!$Z$1:$AC$1,0),0),"")&amp;IFERROR(VLOOKUP(F$1&amp;"-2"&amp;$C20,'FPL FIX2'!$AA$1:$AB$500,MATCH("AWAY",'FPL FIX2'!$AA$1:$AB$1,0),0),"")</f>
        <v>BHA</v>
      </c>
      <c r="G20" s="26" t="str">
        <f>IFERROR(VLOOKUP(G$1&amp;"-1"&amp;$C20,'FPL FIX2'!$Z$1:$AC$500,MATCH("HOME",'FPL FIX2'!$Z$1:$AC$1,0),0),"")&amp;IFERROR(VLOOKUP(G$1&amp;"-1"&amp;$C20,'FPL FIX2'!$AA$1:$AB$500,MATCH("AWAY",'FPL FIX2'!$AA$1:$AB$1,0),0),"")&amp;IFERROR(VLOOKUP(G$1&amp;"-2"&amp;$C20,'FPL FIX2'!$Z$1:$AC$500,MATCH("HOME",'FPL FIX2'!$Z$1:$AC$1,0),0),"")&amp;IFERROR(VLOOKUP(G$1&amp;"-2"&amp;$C20,'FPL FIX2'!$AA$1:$AB$500,MATCH("AWAY",'FPL FIX2'!$AA$1:$AB$1,0),0),"")</f>
        <v>avl</v>
      </c>
      <c r="H20" s="26" t="str">
        <f>IFERROR(VLOOKUP(H$1&amp;"-1"&amp;$C20,'FPL FIX2'!$Z$1:$AC$500,MATCH("HOME",'FPL FIX2'!$Z$1:$AC$1,0),0),"")&amp;IFERROR(VLOOKUP(H$1&amp;"-1"&amp;$C20,'FPL FIX2'!$AA$1:$AB$500,MATCH("AWAY",'FPL FIX2'!$AA$1:$AB$1,0),0),"")&amp;IFERROR(VLOOKUP(H$1&amp;"-2"&amp;$C20,'FPL FIX2'!$Z$1:$AC$500,MATCH("HOME",'FPL FIX2'!$Z$1:$AC$1,0),0),"")&amp;IFERROR(VLOOKUP(H$1&amp;"-2"&amp;$C20,'FPL FIX2'!$AA$1:$AB$500,MATCH("AWAY",'FPL FIX2'!$AA$1:$AB$1,0),0),"")</f>
        <v>TOT</v>
      </c>
      <c r="I20" s="26" t="str">
        <f>IFERROR(VLOOKUP(I$1&amp;"-1"&amp;$C20,'FPL FIX2'!$Z$1:$AC$500,MATCH("HOME",'FPL FIX2'!$Z$1:$AC$1,0),0),"")&amp;IFERROR(VLOOKUP(I$1&amp;"-1"&amp;$C20,'FPL FIX2'!$AA$1:$AB$500,MATCH("AWAY",'FPL FIX2'!$AA$1:$AB$1,0),0),"")&amp;IFERROR(VLOOKUP(I$1&amp;"-2"&amp;$C20,'FPL FIX2'!$Z$1:$AC$500,MATCH("HOME",'FPL FIX2'!$Z$1:$AC$1,0),0),"")&amp;IFERROR(VLOOKUP(I$1&amp;"-2"&amp;$C20,'FPL FIX2'!$AA$1:$AB$500,MATCH("AWAY",'FPL FIX2'!$AA$1:$AB$1,0),0),"")</f>
        <v>che</v>
      </c>
      <c r="J20" s="26" t="str">
        <f>IFERROR(VLOOKUP(J$1&amp;"-1"&amp;$C20,'FPL FIX2'!$Z$1:$AC$500,MATCH("HOME",'FPL FIX2'!$Z$1:$AC$1,0),0),"")&amp;IFERROR(VLOOKUP(J$1&amp;"-1"&amp;$C20,'FPL FIX2'!$AA$1:$AB$500,MATCH("AWAY",'FPL FIX2'!$AA$1:$AB$1,0),0),"")&amp;IFERROR(VLOOKUP(J$1&amp;"-2"&amp;$C20,'FPL FIX2'!$Z$1:$AC$500,MATCH("HOME",'FPL FIX2'!$Z$1:$AC$1,0),0),"")&amp;IFERROR(VLOOKUP(J$1&amp;"-2"&amp;$C20,'FPL FIX2'!$AA$1:$AB$500,MATCH("AWAY",'FPL FIX2'!$AA$1:$AB$1,0),0),"")</f>
        <v/>
      </c>
      <c r="K20" s="26" t="str">
        <f>IFERROR(VLOOKUP(K$1&amp;"-1"&amp;$C20,'FPL FIX2'!$Z$1:$AC$500,MATCH("HOME",'FPL FIX2'!$Z$1:$AC$1,0),0),"")&amp;IFERROR(VLOOKUP(K$1&amp;"-1"&amp;$C20,'FPL FIX2'!$AA$1:$AB$500,MATCH("AWAY",'FPL FIX2'!$AA$1:$AB$1,0),0),"")&amp;IFERROR(VLOOKUP(K$1&amp;"-2"&amp;$C20,'FPL FIX2'!$Z$1:$AC$500,MATCH("HOME",'FPL FIX2'!$Z$1:$AC$1,0),0),"")&amp;IFERROR(VLOOKUP(K$1&amp;"-2"&amp;$C20,'FPL FIX2'!$AA$1:$AB$500,MATCH("AWAY",'FPL FIX2'!$AA$1:$AB$1,0),0),"")</f>
        <v>eve</v>
      </c>
      <c r="L20" s="26" t="str">
        <f>IFERROR(VLOOKUP(L$1&amp;"-1"&amp;$C20,'FPL FIX2'!$Z$1:$AC$500,MATCH("HOME",'FPL FIX2'!$Z$1:$AC$1,0),0),"")&amp;IFERROR(VLOOKUP(L$1&amp;"-1"&amp;$C20,'FPL FIX2'!$AA$1:$AB$500,MATCH("AWAY",'FPL FIX2'!$AA$1:$AB$1,0),0),"")&amp;IFERROR(VLOOKUP(L$1&amp;"-2"&amp;$C20,'FPL FIX2'!$Z$1:$AC$500,MATCH("HOME",'FPL FIX2'!$Z$1:$AC$1,0),0),"")&amp;IFERROR(VLOOKUP(L$1&amp;"-2"&amp;$C20,'FPL FIX2'!$AA$1:$AB$500,MATCH("AWAY",'FPL FIX2'!$AA$1:$AB$1,0),0),"")</f>
        <v>WOL</v>
      </c>
      <c r="M20" s="26" t="str">
        <f>IFERROR(VLOOKUP(M$1&amp;"-1"&amp;$C20,'FPL FIX2'!$Z$1:$AC$500,MATCH("HOME",'FPL FIX2'!$Z$1:$AC$1,0),0),"")&amp;IFERROR(VLOOKUP(M$1&amp;"-1"&amp;$C20,'FPL FIX2'!$AA$1:$AB$500,MATCH("AWAY",'FPL FIX2'!$AA$1:$AB$1,0),0),"")&amp;IFERROR(VLOOKUP(M$1&amp;"-2"&amp;$C20,'FPL FIX2'!$Z$1:$AC$500,MATCH("HOME",'FPL FIX2'!$Z$1:$AC$1,0),0),"")&amp;IFERROR(VLOOKUP(M$1&amp;"-2"&amp;$C20,'FPL FIX2'!$AA$1:$AB$500,MATCH("AWAY",'FPL FIX2'!$AA$1:$AB$1,0),0),"")</f>
        <v>FUL</v>
      </c>
      <c r="N20" s="26" t="str">
        <f>IFERROR(VLOOKUP(N$1&amp;"-1"&amp;$C20,'FPL FIX2'!$Z$1:$AC$500,MATCH("HOME",'FPL FIX2'!$Z$1:$AC$1,0),0),"")&amp;IFERROR(VLOOKUP(N$1&amp;"-1"&amp;$C20,'FPL FIX2'!$AA$1:$AB$500,MATCH("AWAY",'FPL FIX2'!$AA$1:$AB$1,0),0),"")&amp;IFERROR(VLOOKUP(N$1&amp;"-2"&amp;$C20,'FPL FIX2'!$Z$1:$AC$500,MATCH("HOME",'FPL FIX2'!$Z$1:$AC$1,0),0),"")&amp;IFERROR(VLOOKUP(N$1&amp;"-2"&amp;$C20,'FPL FIX2'!$AA$1:$AB$500,MATCH("AWAY",'FPL FIX2'!$AA$1:$AB$1,0),0),"")</f>
        <v>sou</v>
      </c>
      <c r="O20" s="26" t="str">
        <f>IFERROR(VLOOKUP(O$1&amp;"-1"&amp;$C20,'FPL FIX2'!$Z$1:$AC$500,MATCH("HOME",'FPL FIX2'!$Z$1:$AC$1,0),0),"")&amp;IFERROR(VLOOKUP(O$1&amp;"-1"&amp;$C20,'FPL FIX2'!$AA$1:$AB$500,MATCH("AWAY",'FPL FIX2'!$AA$1:$AB$1,0),0),"")&amp;IFERROR(VLOOKUP(O$1&amp;"-2"&amp;$C20,'FPL FIX2'!$Z$1:$AC$500,MATCH("HOME",'FPL FIX2'!$Z$1:$AC$1,0),0),"")&amp;IFERROR(VLOOKUP(O$1&amp;"-2"&amp;$C20,'FPL FIX2'!$AA$1:$AB$500,MATCH("AWAY",'FPL FIX2'!$AA$1:$AB$1,0),0),"")</f>
        <v>liv</v>
      </c>
      <c r="P20" s="26" t="str">
        <f>IFERROR(VLOOKUP(P$1&amp;"-1"&amp;$C20,'FPL FIX2'!$Z$1:$AC$500,MATCH("HOME",'FPL FIX2'!$Z$1:$AC$1,0),0),"")&amp;IFERROR(VLOOKUP(P$1&amp;"-1"&amp;$C20,'FPL FIX2'!$AA$1:$AB$500,MATCH("AWAY",'FPL FIX2'!$AA$1:$AB$1,0),0),"")&amp;IFERROR(VLOOKUP(P$1&amp;"-2"&amp;$C20,'FPL FIX2'!$Z$1:$AC$500,MATCH("HOME",'FPL FIX2'!$Z$1:$AC$1,0),0),"")&amp;IFERROR(VLOOKUP(P$1&amp;"-2"&amp;$C20,'FPL FIX2'!$AA$1:$AB$500,MATCH("AWAY",'FPL FIX2'!$AA$1:$AB$1,0),0),"")</f>
        <v>BOU</v>
      </c>
      <c r="Q20" s="26" t="str">
        <f>IFERROR(VLOOKUP(Q$1&amp;"-1"&amp;$C20,'FPL FIX2'!$Z$1:$AC$500,MATCH("HOME",'FPL FIX2'!$Z$1:$AC$1,0),0),"")&amp;IFERROR(VLOOKUP(Q$1&amp;"-1"&amp;$C20,'FPL FIX2'!$AA$1:$AB$500,MATCH("AWAY",'FPL FIX2'!$AA$1:$AB$1,0),0),"")&amp;IFERROR(VLOOKUP(Q$1&amp;"-2"&amp;$C20,'FPL FIX2'!$Z$1:$AC$500,MATCH("HOME",'FPL FIX2'!$Z$1:$AC$1,0),0),"")&amp;IFERROR(VLOOKUP(Q$1&amp;"-2"&amp;$C20,'FPL FIX2'!$AA$1:$AB$500,MATCH("AWAY",'FPL FIX2'!$AA$1:$AB$1,0),0),"")</f>
        <v>mun</v>
      </c>
      <c r="R20" s="26" t="str">
        <f>IFERROR(VLOOKUP(R$1&amp;"-1"&amp;$C20,'FPL FIX2'!$Z$1:$AC$500,MATCH("HOME",'FPL FIX2'!$Z$1:$AC$1,0),0),"")&amp;IFERROR(VLOOKUP(R$1&amp;"-1"&amp;$C20,'FPL FIX2'!$AA$1:$AB$500,MATCH("AWAY",'FPL FIX2'!$AA$1:$AB$1,0),0),"")&amp;IFERROR(VLOOKUP(R$1&amp;"-2"&amp;$C20,'FPL FIX2'!$Z$1:$AC$500,MATCH("HOME",'FPL FIX2'!$Z$1:$AC$1,0),0),"")&amp;IFERROR(VLOOKUP(R$1&amp;"-2"&amp;$C20,'FPL FIX2'!$AA$1:$AB$500,MATCH("AWAY",'FPL FIX2'!$AA$1:$AB$1,0),0),"")</f>
        <v>CRY</v>
      </c>
      <c r="S20" s="26" t="str">
        <f>IFERROR(VLOOKUP(S$1&amp;"-1"&amp;$C20,'FPL FIX2'!$Z$1:$AC$500,MATCH("HOME",'FPL FIX2'!$Z$1:$AC$1,0),0),"")&amp;IFERROR(VLOOKUP(S$1&amp;"-1"&amp;$C20,'FPL FIX2'!$AA$1:$AB$500,MATCH("AWAY",'FPL FIX2'!$AA$1:$AB$1,0),0),"")&amp;IFERROR(VLOOKUP(S$1&amp;"-2"&amp;$C20,'FPL FIX2'!$Z$1:$AC$500,MATCH("HOME",'FPL FIX2'!$Z$1:$AC$1,0),0),"")&amp;IFERROR(VLOOKUP(S$1&amp;"-2"&amp;$C20,'FPL FIX2'!$AA$1:$AB$500,MATCH("AWAY",'FPL FIX2'!$AA$1:$AB$1,0),0),"")</f>
        <v>LEI</v>
      </c>
      <c r="T20" s="26" t="str">
        <f>IFERROR(VLOOKUP(T$1&amp;"-1"&amp;$C20,'FPL FIX2'!$Z$1:$AC$500,MATCH("HOME",'FPL FIX2'!$Z$1:$AC$1,0),0),"")&amp;IFERROR(VLOOKUP(T$1&amp;"-1"&amp;$C20,'FPL FIX2'!$AA$1:$AB$500,MATCH("AWAY",'FPL FIX2'!$AA$1:$AB$1,0),0),"")&amp;IFERROR(VLOOKUP(T$1&amp;"-2"&amp;$C20,'FPL FIX2'!$Z$1:$AC$500,MATCH("HOME",'FPL FIX2'!$Z$1:$AC$1,0),0),"")&amp;IFERROR(VLOOKUP(T$1&amp;"-2"&amp;$C20,'FPL FIX2'!$AA$1:$AB$500,MATCH("AWAY",'FPL FIX2'!$AA$1:$AB$1,0),0),"")</f>
        <v>ars</v>
      </c>
      <c r="U20" s="26" t="str">
        <f>IFERROR(VLOOKUP(U$1&amp;"-1"&amp;$C20,'FPL FIX2'!$Z$1:$AC$500,MATCH("HOME",'FPL FIX2'!$Z$1:$AC$1,0),0),"")&amp;IFERROR(VLOOKUP(U$1&amp;"-1"&amp;$C20,'FPL FIX2'!$AA$1:$AB$500,MATCH("AWAY",'FPL FIX2'!$AA$1:$AB$1,0),0),"")&amp;IFERROR(VLOOKUP(U$1&amp;"-2"&amp;$C20,'FPL FIX2'!$Z$1:$AC$500,MATCH("HOME",'FPL FIX2'!$Z$1:$AC$1,0),0),"")&amp;IFERROR(VLOOKUP(U$1&amp;"-2"&amp;$C20,'FPL FIX2'!$AA$1:$AB$500,MATCH("AWAY",'FPL FIX2'!$AA$1:$AB$1,0),0),"")</f>
        <v>BRE</v>
      </c>
      <c r="V20" s="26" t="str">
        <f>IFERROR(VLOOKUP(V$1&amp;"-1"&amp;$C20,'FPL FIX2'!$Z$1:$AC$500,MATCH("HOME",'FPL FIX2'!$Z$1:$AC$1,0),0),"")&amp;IFERROR(VLOOKUP(V$1&amp;"-1"&amp;$C20,'FPL FIX2'!$AA$1:$AB$500,MATCH("AWAY",'FPL FIX2'!$AA$1:$AB$1,0),0),"")&amp;IFERROR(VLOOKUP(V$1&amp;"-2"&amp;$C20,'FPL FIX2'!$Z$1:$AC$500,MATCH("HOME",'FPL FIX2'!$Z$1:$AC$1,0),0),"")&amp;IFERROR(VLOOKUP(V$1&amp;"-2"&amp;$C20,'FPL FIX2'!$AA$1:$AB$500,MATCH("AWAY",'FPL FIX2'!$AA$1:$AB$1,0),0),"")</f>
        <v>lee</v>
      </c>
      <c r="W20" s="26" t="str">
        <f>IFERROR(VLOOKUP(W$1&amp;"-1"&amp;$C20,'FPL FIX2'!$Z$1:$AC$500,MATCH("HOME",'FPL FIX2'!$Z$1:$AC$1,0),0),"")&amp;IFERROR(VLOOKUP(W$1&amp;"-1"&amp;$C20,'FPL FIX2'!$AA$1:$AB$500,MATCH("AWAY",'FPL FIX2'!$AA$1:$AB$1,0),0),"")&amp;IFERROR(VLOOKUP(W$1&amp;"-2"&amp;$C20,'FPL FIX2'!$Z$1:$AC$500,MATCH("HOME",'FPL FIX2'!$Z$1:$AC$1,0),0),"")&amp;IFERROR(VLOOKUP(W$1&amp;"-2"&amp;$C20,'FPL FIX2'!$AA$1:$AB$500,MATCH("AWAY",'FPL FIX2'!$AA$1:$AB$1,0),0),"")</f>
        <v>wol</v>
      </c>
      <c r="X20" s="26" t="str">
        <f>IFERROR(VLOOKUP(X$1&amp;"-1"&amp;$C20,'FPL FIX2'!$Z$1:$AC$500,MATCH("HOME",'FPL FIX2'!$Z$1:$AC$1,0),0),"")&amp;IFERROR(VLOOKUP(X$1&amp;"-1"&amp;$C20,'FPL FIX2'!$AA$1:$AB$500,MATCH("AWAY",'FPL FIX2'!$AA$1:$AB$1,0),0),"")&amp;IFERROR(VLOOKUP(X$1&amp;"-2"&amp;$C20,'FPL FIX2'!$Z$1:$AC$500,MATCH("HOME",'FPL FIX2'!$Z$1:$AC$1,0),0),"")&amp;IFERROR(VLOOKUP(X$1&amp;"-2"&amp;$C20,'FPL FIX2'!$AA$1:$AB$500,MATCH("AWAY",'FPL FIX2'!$AA$1:$AB$1,0),0),"")</f>
        <v>EVE</v>
      </c>
      <c r="Y20" s="26" t="str">
        <f>IFERROR(VLOOKUP(Y$1&amp;"-1"&amp;$C20,'FPL FIX2'!$Z$1:$AC$500,MATCH("HOME",'FPL FIX2'!$Z$1:$AC$1,0),0),"")&amp;IFERROR(VLOOKUP(Y$1&amp;"-1"&amp;$C20,'FPL FIX2'!$AA$1:$AB$500,MATCH("AWAY",'FPL FIX2'!$AA$1:$AB$1,0),0),"")&amp;IFERROR(VLOOKUP(Y$1&amp;"-2"&amp;$C20,'FPL FIX2'!$Z$1:$AC$500,MATCH("HOME",'FPL FIX2'!$Z$1:$AC$1,0),0),"")&amp;IFERROR(VLOOKUP(Y$1&amp;"-2"&amp;$C20,'FPL FIX2'!$AA$1:$AB$500,MATCH("AWAY",'FPL FIX2'!$AA$1:$AB$1,0),0),"")</f>
        <v>new</v>
      </c>
      <c r="Z20" s="26" t="str">
        <f>IFERROR(VLOOKUP(Z$1&amp;"-1"&amp;$C20,'FPL FIX2'!$Z$1:$AC$500,MATCH("HOME",'FPL FIX2'!$Z$1:$AC$1,0),0),"")&amp;IFERROR(VLOOKUP(Z$1&amp;"-1"&amp;$C20,'FPL FIX2'!$AA$1:$AB$500,MATCH("AWAY",'FPL FIX2'!$AA$1:$AB$1,0),0),"")&amp;IFERROR(VLOOKUP(Z$1&amp;"-2"&amp;$C20,'FPL FIX2'!$Z$1:$AC$500,MATCH("HOME",'FPL FIX2'!$Z$1:$AC$1,0),0),"")&amp;IFERROR(VLOOKUP(Z$1&amp;"-2"&amp;$C20,'FPL FIX2'!$AA$1:$AB$500,MATCH("AWAY",'FPL FIX2'!$AA$1:$AB$1,0),0),"")</f>
        <v>CHE</v>
      </c>
      <c r="AA20" s="26" t="str">
        <f>IFERROR(VLOOKUP(AA$1&amp;"-1"&amp;$C20,'FPL FIX2'!$Z$1:$AC$500,MATCH("HOME",'FPL FIX2'!$Z$1:$AC$1,0),0),"")&amp;IFERROR(VLOOKUP(AA$1&amp;"-1"&amp;$C20,'FPL FIX2'!$AA$1:$AB$500,MATCH("AWAY",'FPL FIX2'!$AA$1:$AB$1,0),0),"")&amp;IFERROR(VLOOKUP(AA$1&amp;"-2"&amp;$C20,'FPL FIX2'!$Z$1:$AC$500,MATCH("HOME",'FPL FIX2'!$Z$1:$AC$1,0),0),"")&amp;IFERROR(VLOOKUP(AA$1&amp;"-2"&amp;$C20,'FPL FIX2'!$AA$1:$AB$500,MATCH("AWAY",'FPL FIX2'!$AA$1:$AB$1,0),0),"")</f>
        <v>tot</v>
      </c>
      <c r="AB20" s="26" t="str">
        <f>IFERROR(VLOOKUP(AB$1&amp;"-1"&amp;$C20,'FPL FIX2'!$Z$1:$AC$500,MATCH("HOME",'FPL FIX2'!$Z$1:$AC$1,0),0),"")&amp;IFERROR(VLOOKUP(AB$1&amp;"-1"&amp;$C20,'FPL FIX2'!$AA$1:$AB$500,MATCH("AWAY",'FPL FIX2'!$AA$1:$AB$1,0),0),"")&amp;IFERROR(VLOOKUP(AB$1&amp;"-2"&amp;$C20,'FPL FIX2'!$Z$1:$AC$500,MATCH("HOME",'FPL FIX2'!$Z$1:$AC$1,0),0),"")&amp;IFERROR(VLOOKUP(AB$1&amp;"-2"&amp;$C20,'FPL FIX2'!$AA$1:$AB$500,MATCH("AWAY",'FPL FIX2'!$AA$1:$AB$1,0),0),"")</f>
        <v>NFO</v>
      </c>
      <c r="AC20" s="26" t="str">
        <f>IFERROR(VLOOKUP(AC$1&amp;"-1"&amp;$C20,'FPL FIX2'!$Z$1:$AC$500,MATCH("HOME",'FPL FIX2'!$Z$1:$AC$1,0),0),"")&amp;IFERROR(VLOOKUP(AC$1&amp;"-1"&amp;$C20,'FPL FIX2'!$AA$1:$AB$500,MATCH("AWAY",'FPL FIX2'!$AA$1:$AB$1,0),0),"")&amp;IFERROR(VLOOKUP(AC$1&amp;"-2"&amp;$C20,'FPL FIX2'!$Z$1:$AC$500,MATCH("HOME",'FPL FIX2'!$Z$1:$AC$1,0),0),"")&amp;IFERROR(VLOOKUP(AC$1&amp;"-2"&amp;$C20,'FPL FIX2'!$AA$1:$AB$500,MATCH("AWAY",'FPL FIX2'!$AA$1:$AB$1,0),0),"")</f>
        <v>bha</v>
      </c>
      <c r="AD20" s="26" t="str">
        <f>IFERROR(VLOOKUP(AD$1&amp;"-1"&amp;$C20,'FPL FIX2'!$Z$1:$AC$500,MATCH("HOME",'FPL FIX2'!$Z$1:$AC$1,0),0),"")&amp;IFERROR(VLOOKUP(AD$1&amp;"-1"&amp;$C20,'FPL FIX2'!$AA$1:$AB$500,MATCH("AWAY",'FPL FIX2'!$AA$1:$AB$1,0),0),"")&amp;IFERROR(VLOOKUP(AD$1&amp;"-2"&amp;$C20,'FPL FIX2'!$Z$1:$AC$500,MATCH("HOME",'FPL FIX2'!$Z$1:$AC$1,0),0),"")&amp;IFERROR(VLOOKUP(AD$1&amp;"-2"&amp;$C20,'FPL FIX2'!$AA$1:$AB$500,MATCH("AWAY",'FPL FIX2'!$AA$1:$AB$1,0),0),"")</f>
        <v>AVL</v>
      </c>
      <c r="AE20" s="26" t="str">
        <f>IFERROR(VLOOKUP(AE$1&amp;"-1"&amp;$C20,'FPL FIX2'!$Z$1:$AC$500,MATCH("HOME",'FPL FIX2'!$Z$1:$AC$1,0),0),"")&amp;IFERROR(VLOOKUP(AE$1&amp;"-1"&amp;$C20,'FPL FIX2'!$AA$1:$AB$500,MATCH("AWAY",'FPL FIX2'!$AA$1:$AB$1,0),0),"")&amp;IFERROR(VLOOKUP(AE$1&amp;"-2"&amp;$C20,'FPL FIX2'!$Z$1:$AC$500,MATCH("HOME",'FPL FIX2'!$Z$1:$AC$1,0),0),"")&amp;IFERROR(VLOOKUP(AE$1&amp;"-2"&amp;$C20,'FPL FIX2'!$AA$1:$AB$500,MATCH("AWAY",'FPL FIX2'!$AA$1:$AB$1,0),0),"")</f>
        <v/>
      </c>
      <c r="AF20" s="26" t="str">
        <f>IFERROR(VLOOKUP(AF$1&amp;"-1"&amp;$C20,'FPL FIX2'!$Z$1:$AC$500,MATCH("HOME",'FPL FIX2'!$Z$1:$AC$1,0),0),"")&amp;IFERROR(VLOOKUP(AF$1&amp;"-1"&amp;$C20,'FPL FIX2'!$AA$1:$AB$500,MATCH("AWAY",'FPL FIX2'!$AA$1:$AB$1,0),0),"")&amp;IFERROR(VLOOKUP(AF$1&amp;"-2"&amp;$C20,'FPL FIX2'!$Z$1:$AC$500,MATCH("HOME",'FPL FIX2'!$Z$1:$AC$1,0),0),"")&amp;IFERROR(VLOOKUP(AF$1&amp;"-2"&amp;$C20,'FPL FIX2'!$AA$1:$AB$500,MATCH("AWAY",'FPL FIX2'!$AA$1:$AB$1,0),0),"")</f>
        <v>SOUNEW</v>
      </c>
      <c r="AG20" s="26" t="str">
        <f>IFERROR(VLOOKUP(AG$1&amp;"-1"&amp;$C20,'FPL FIX2'!$Z$1:$AC$500,MATCH("HOME",'FPL FIX2'!$Z$1:$AC$1,0),0),"")&amp;IFERROR(VLOOKUP(AG$1&amp;"-1"&amp;$C20,'FPL FIX2'!$AA$1:$AB$500,MATCH("AWAY",'FPL FIX2'!$AA$1:$AB$1,0),0),"")&amp;IFERROR(VLOOKUP(AG$1&amp;"-2"&amp;$C20,'FPL FIX2'!$Z$1:$AC$500,MATCH("HOME",'FPL FIX2'!$Z$1:$AC$1,0),0),"")&amp;IFERROR(VLOOKUP(AG$1&amp;"-2"&amp;$C20,'FPL FIX2'!$AA$1:$AB$500,MATCH("AWAY",'FPL FIX2'!$AA$1:$AB$1,0),0),"")</f>
        <v>ful</v>
      </c>
      <c r="AH20" s="26" t="str">
        <f>IFERROR(VLOOKUP(AH$1&amp;"-1"&amp;$C20,'FPL FIX2'!$Z$1:$AC$500,MATCH("HOME",'FPL FIX2'!$Z$1:$AC$1,0),0),"")&amp;IFERROR(VLOOKUP(AH$1&amp;"-1"&amp;$C20,'FPL FIX2'!$AA$1:$AB$500,MATCH("AWAY",'FPL FIX2'!$AA$1:$AB$1,0),0),"")&amp;IFERROR(VLOOKUP(AH$1&amp;"-2"&amp;$C20,'FPL FIX2'!$Z$1:$AC$500,MATCH("HOME",'FPL FIX2'!$Z$1:$AC$1,0),0),"")&amp;IFERROR(VLOOKUP(AH$1&amp;"-2"&amp;$C20,'FPL FIX2'!$AA$1:$AB$500,MATCH("AWAY",'FPL FIX2'!$AA$1:$AB$1,0),0),"")</f>
        <v>ARS</v>
      </c>
      <c r="AI20" s="26" t="str">
        <f>IFERROR(VLOOKUP(AI$1&amp;"-1"&amp;$C20,'FPL FIX2'!$Z$1:$AC$500,MATCH("HOME",'FPL FIX2'!$Z$1:$AC$1,0),0),"")&amp;IFERROR(VLOOKUP(AI$1&amp;"-1"&amp;$C20,'FPL FIX2'!$AA$1:$AB$500,MATCH("AWAY",'FPL FIX2'!$AA$1:$AB$1,0),0),"")&amp;IFERROR(VLOOKUP(AI$1&amp;"-2"&amp;$C20,'FPL FIX2'!$Z$1:$AC$500,MATCH("HOME",'FPL FIX2'!$Z$1:$AC$1,0),0),"")&amp;IFERROR(VLOOKUP(AI$1&amp;"-2"&amp;$C20,'FPL FIX2'!$AA$1:$AB$500,MATCH("AWAY",'FPL FIX2'!$AA$1:$AB$1,0),0),"")</f>
        <v>bou</v>
      </c>
      <c r="AJ20" s="26" t="str">
        <f>IFERROR(VLOOKUP(AJ$1&amp;"-1"&amp;$C20,'FPL FIX2'!$Z$1:$AC$500,MATCH("HOME",'FPL FIX2'!$Z$1:$AC$1,0),0),"")&amp;IFERROR(VLOOKUP(AJ$1&amp;"-1"&amp;$C20,'FPL FIX2'!$AA$1:$AB$500,MATCH("AWAY",'FPL FIX2'!$AA$1:$AB$1,0),0),"")&amp;IFERROR(VLOOKUP(AJ$1&amp;"-2"&amp;$C20,'FPL FIX2'!$Z$1:$AC$500,MATCH("HOME",'FPL FIX2'!$Z$1:$AC$1,0),0),"")&amp;IFERROR(VLOOKUP(AJ$1&amp;"-2"&amp;$C20,'FPL FIX2'!$AA$1:$AB$500,MATCH("AWAY",'FPL FIX2'!$AA$1:$AB$1,0),0),"")</f>
        <v>LIV</v>
      </c>
      <c r="AK20" s="26" t="str">
        <f>IFERROR(VLOOKUP(AK$1&amp;"-1"&amp;$C20,'FPL FIX2'!$Z$1:$AC$500,MATCH("HOME",'FPL FIX2'!$Z$1:$AC$1,0),0),"")&amp;IFERROR(VLOOKUP(AK$1&amp;"-1"&amp;$C20,'FPL FIX2'!$AA$1:$AB$500,MATCH("AWAY",'FPL FIX2'!$AA$1:$AB$1,0),0),"")&amp;IFERROR(VLOOKUP(AK$1&amp;"-2"&amp;$C20,'FPL FIX2'!$Z$1:$AC$500,MATCH("HOME",'FPL FIX2'!$Z$1:$AC$1,0),0),"")&amp;IFERROR(VLOOKUP(AK$1&amp;"-2"&amp;$C20,'FPL FIX2'!$AA$1:$AB$500,MATCH("AWAY",'FPL FIX2'!$AA$1:$AB$1,0),0),"")</f>
        <v>crymci</v>
      </c>
      <c r="AL20" s="26" t="str">
        <f>IFERROR(VLOOKUP(AL$1&amp;"-1"&amp;$C20,'FPL FIX2'!$Z$1:$AC$500,MATCH("HOME",'FPL FIX2'!$Z$1:$AC$1,0),0),"")&amp;IFERROR(VLOOKUP(AL$1&amp;"-1"&amp;$C20,'FPL FIX2'!$AA$1:$AB$500,MATCH("AWAY",'FPL FIX2'!$AA$1:$AB$1,0),0),"")&amp;IFERROR(VLOOKUP(AL$1&amp;"-2"&amp;$C20,'FPL FIX2'!$Z$1:$AC$500,MATCH("HOME",'FPL FIX2'!$Z$1:$AC$1,0),0),"")&amp;IFERROR(VLOOKUP(AL$1&amp;"-2"&amp;$C20,'FPL FIX2'!$AA$1:$AB$500,MATCH("AWAY",'FPL FIX2'!$AA$1:$AB$1,0),0),"")</f>
        <v>MUN</v>
      </c>
      <c r="AM20" s="26" t="str">
        <f>IFERROR(VLOOKUP(AM$1&amp;"-1"&amp;$C20,'FPL FIX2'!$Z$1:$AC$500,MATCH("HOME",'FPL FIX2'!$Z$1:$AC$1,0),0),"")&amp;IFERROR(VLOOKUP(AM$1&amp;"-1"&amp;$C20,'FPL FIX2'!$AA$1:$AB$500,MATCH("AWAY",'FPL FIX2'!$AA$1:$AB$1,0),0),"")&amp;IFERROR(VLOOKUP(AM$1&amp;"-2"&amp;$C20,'FPL FIX2'!$Z$1:$AC$500,MATCH("HOME",'FPL FIX2'!$Z$1:$AC$1,0),0),"")&amp;IFERROR(VLOOKUP(AM$1&amp;"-2"&amp;$C20,'FPL FIX2'!$AA$1:$AB$500,MATCH("AWAY",'FPL FIX2'!$AA$1:$AB$1,0),0),"")</f>
        <v>bre</v>
      </c>
      <c r="AN20" s="26" t="str">
        <f>IFERROR(VLOOKUP(AN$1&amp;"-1"&amp;$C20,'FPL FIX2'!$Z$1:$AC$500,MATCH("HOME",'FPL FIX2'!$Z$1:$AC$1,0),0),"")&amp;IFERROR(VLOOKUP(AN$1&amp;"-1"&amp;$C20,'FPL FIX2'!$AA$1:$AB$500,MATCH("AWAY",'FPL FIX2'!$AA$1:$AB$1,0),0),"")&amp;IFERROR(VLOOKUP(AN$1&amp;"-2"&amp;$C20,'FPL FIX2'!$Z$1:$AC$500,MATCH("HOME",'FPL FIX2'!$Z$1:$AC$1,0),0),"")&amp;IFERROR(VLOOKUP(AN$1&amp;"-2"&amp;$C20,'FPL FIX2'!$AA$1:$AB$500,MATCH("AWAY",'FPL FIX2'!$AA$1:$AB$1,0),0),"")</f>
        <v>LEE</v>
      </c>
      <c r="AO20" s="26" t="str">
        <f>IFERROR(VLOOKUP(AO$1&amp;"-1"&amp;$C20,'FPL FIX2'!$Z$1:$AC$500,MATCH("HOME",'FPL FIX2'!$Z$1:$AC$1,0),0),"")&amp;IFERROR(VLOOKUP(AO$1&amp;"-1"&amp;$C20,'FPL FIX2'!$AA$1:$AB$500,MATCH("AWAY",'FPL FIX2'!$AA$1:$AB$1,0),0),"")&amp;IFERROR(VLOOKUP(AO$1&amp;"-2"&amp;$C20,'FPL FIX2'!$Z$1:$AC$500,MATCH("HOME",'FPL FIX2'!$Z$1:$AC$1,0),0),"")&amp;IFERROR(VLOOKUP(AO$1&amp;"-2"&amp;$C20,'FPL FIX2'!$AA$1:$AB$500,MATCH("AWAY",'FPL FIX2'!$AA$1:$AB$1,0),0),"")</f>
        <v>lei</v>
      </c>
    </row>
    <row r="21" spans="1:41" x14ac:dyDescent="0.25">
      <c r="A21" s="26">
        <f t="shared" si="2"/>
        <v>20</v>
      </c>
      <c r="B21" s="23" t="s">
        <v>57</v>
      </c>
      <c r="C21" s="26" t="str">
        <f t="shared" si="1"/>
        <v>WOL</v>
      </c>
      <c r="D21" s="26" t="str">
        <f>IFERROR(VLOOKUP(D$1&amp;"-1"&amp;$C21,'FPL FIX2'!$Z$1:$AC$500,MATCH("HOME",'FPL FIX2'!$Z$1:$AC$1,0),0),"")&amp;IFERROR(VLOOKUP(D$1&amp;"-1"&amp;$C21,'FPL FIX2'!$AA$1:$AB$500,MATCH("AWAY",'FPL FIX2'!$AA$1:$AB$1,0),0),"")&amp;IFERROR(VLOOKUP(D$1&amp;"-2"&amp;$C21,'FPL FIX2'!$Z$1:$AC$500,MATCH("HOME",'FPL FIX2'!$Z$1:$AC$1,0),0),"")&amp;IFERROR(VLOOKUP(D$1&amp;"-2"&amp;$C21,'FPL FIX2'!$AA$1:$AB$500,MATCH("AWAY",'FPL FIX2'!$AA$1:$AB$1,0),0),"")</f>
        <v>lee</v>
      </c>
      <c r="E21" s="26" t="str">
        <f>IFERROR(VLOOKUP(E$1&amp;"-1"&amp;$C21,'FPL FIX2'!$Z$1:$AC$500,MATCH("HOME",'FPL FIX2'!$Z$1:$AC$1,0),0),"")&amp;IFERROR(VLOOKUP(E$1&amp;"-1"&amp;$C21,'FPL FIX2'!$AA$1:$AB$500,MATCH("AWAY",'FPL FIX2'!$AA$1:$AB$1,0),0),"")&amp;IFERROR(VLOOKUP(E$1&amp;"-2"&amp;$C21,'FPL FIX2'!$Z$1:$AC$500,MATCH("HOME",'FPL FIX2'!$Z$1:$AC$1,0),0),"")&amp;IFERROR(VLOOKUP(E$1&amp;"-2"&amp;$C21,'FPL FIX2'!$AA$1:$AB$500,MATCH("AWAY",'FPL FIX2'!$AA$1:$AB$1,0),0),"")</f>
        <v>FUL</v>
      </c>
      <c r="F21" s="26" t="str">
        <f>IFERROR(VLOOKUP(F$1&amp;"-1"&amp;$C21,'FPL FIX2'!$Z$1:$AC$500,MATCH("HOME",'FPL FIX2'!$Z$1:$AC$1,0),0),"")&amp;IFERROR(VLOOKUP(F$1&amp;"-1"&amp;$C21,'FPL FIX2'!$AA$1:$AB$500,MATCH("AWAY",'FPL FIX2'!$AA$1:$AB$1,0),0),"")&amp;IFERROR(VLOOKUP(F$1&amp;"-2"&amp;$C21,'FPL FIX2'!$Z$1:$AC$500,MATCH("HOME",'FPL FIX2'!$Z$1:$AC$1,0),0),"")&amp;IFERROR(VLOOKUP(F$1&amp;"-2"&amp;$C21,'FPL FIX2'!$AA$1:$AB$500,MATCH("AWAY",'FPL FIX2'!$AA$1:$AB$1,0),0),"")</f>
        <v>tot</v>
      </c>
      <c r="G21" s="26" t="str">
        <f>IFERROR(VLOOKUP(G$1&amp;"-1"&amp;$C21,'FPL FIX2'!$Z$1:$AC$500,MATCH("HOME",'FPL FIX2'!$Z$1:$AC$1,0),0),"")&amp;IFERROR(VLOOKUP(G$1&amp;"-1"&amp;$C21,'FPL FIX2'!$AA$1:$AB$500,MATCH("AWAY",'FPL FIX2'!$AA$1:$AB$1,0),0),"")&amp;IFERROR(VLOOKUP(G$1&amp;"-2"&amp;$C21,'FPL FIX2'!$Z$1:$AC$500,MATCH("HOME",'FPL FIX2'!$Z$1:$AC$1,0),0),"")&amp;IFERROR(VLOOKUP(G$1&amp;"-2"&amp;$C21,'FPL FIX2'!$AA$1:$AB$500,MATCH("AWAY",'FPL FIX2'!$AA$1:$AB$1,0),0),"")</f>
        <v>NEW</v>
      </c>
      <c r="H21" s="26" t="str">
        <f>IFERROR(VLOOKUP(H$1&amp;"-1"&amp;$C21,'FPL FIX2'!$Z$1:$AC$500,MATCH("HOME",'FPL FIX2'!$Z$1:$AC$1,0),0),"")&amp;IFERROR(VLOOKUP(H$1&amp;"-1"&amp;$C21,'FPL FIX2'!$AA$1:$AB$500,MATCH("AWAY",'FPL FIX2'!$AA$1:$AB$1,0),0),"")&amp;IFERROR(VLOOKUP(H$1&amp;"-2"&amp;$C21,'FPL FIX2'!$Z$1:$AC$500,MATCH("HOME",'FPL FIX2'!$Z$1:$AC$1,0),0),"")&amp;IFERROR(VLOOKUP(H$1&amp;"-2"&amp;$C21,'FPL FIX2'!$AA$1:$AB$500,MATCH("AWAY",'FPL FIX2'!$AA$1:$AB$1,0),0),"")</f>
        <v>bou</v>
      </c>
      <c r="I21" s="26" t="str">
        <f>IFERROR(VLOOKUP(I$1&amp;"-1"&amp;$C21,'FPL FIX2'!$Z$1:$AC$500,MATCH("HOME",'FPL FIX2'!$Z$1:$AC$1,0),0),"")&amp;IFERROR(VLOOKUP(I$1&amp;"-1"&amp;$C21,'FPL FIX2'!$AA$1:$AB$500,MATCH("AWAY",'FPL FIX2'!$AA$1:$AB$1,0),0),"")&amp;IFERROR(VLOOKUP(I$1&amp;"-2"&amp;$C21,'FPL FIX2'!$Z$1:$AC$500,MATCH("HOME",'FPL FIX2'!$Z$1:$AC$1,0),0),"")&amp;IFERROR(VLOOKUP(I$1&amp;"-2"&amp;$C21,'FPL FIX2'!$AA$1:$AB$500,MATCH("AWAY",'FPL FIX2'!$AA$1:$AB$1,0),0),"")</f>
        <v>SOU</v>
      </c>
      <c r="J21" s="26" t="str">
        <f>IFERROR(VLOOKUP(J$1&amp;"-1"&amp;$C21,'FPL FIX2'!$Z$1:$AC$500,MATCH("HOME",'FPL FIX2'!$Z$1:$AC$1,0),0),"")&amp;IFERROR(VLOOKUP(J$1&amp;"-1"&amp;$C21,'FPL FIX2'!$AA$1:$AB$500,MATCH("AWAY",'FPL FIX2'!$AA$1:$AB$1,0),0),"")&amp;IFERROR(VLOOKUP(J$1&amp;"-2"&amp;$C21,'FPL FIX2'!$Z$1:$AC$500,MATCH("HOME",'FPL FIX2'!$Z$1:$AC$1,0),0),"")&amp;IFERROR(VLOOKUP(J$1&amp;"-2"&amp;$C21,'FPL FIX2'!$AA$1:$AB$500,MATCH("AWAY",'FPL FIX2'!$AA$1:$AB$1,0),0),"")</f>
        <v/>
      </c>
      <c r="K21" s="26" t="str">
        <f>IFERROR(VLOOKUP(K$1&amp;"-1"&amp;$C21,'FPL FIX2'!$Z$1:$AC$500,MATCH("HOME",'FPL FIX2'!$Z$1:$AC$1,0),0),"")&amp;IFERROR(VLOOKUP(K$1&amp;"-1"&amp;$C21,'FPL FIX2'!$AA$1:$AB$500,MATCH("AWAY",'FPL FIX2'!$AA$1:$AB$1,0),0),"")&amp;IFERROR(VLOOKUP(K$1&amp;"-2"&amp;$C21,'FPL FIX2'!$Z$1:$AC$500,MATCH("HOME",'FPL FIX2'!$Z$1:$AC$1,0),0),"")&amp;IFERROR(VLOOKUP(K$1&amp;"-2"&amp;$C21,'FPL FIX2'!$AA$1:$AB$500,MATCH("AWAY",'FPL FIX2'!$AA$1:$AB$1,0),0),"")</f>
        <v>MCI</v>
      </c>
      <c r="L21" s="26" t="str">
        <f>IFERROR(VLOOKUP(L$1&amp;"-1"&amp;$C21,'FPL FIX2'!$Z$1:$AC$500,MATCH("HOME",'FPL FIX2'!$Z$1:$AC$1,0),0),"")&amp;IFERROR(VLOOKUP(L$1&amp;"-1"&amp;$C21,'FPL FIX2'!$AA$1:$AB$500,MATCH("AWAY",'FPL FIX2'!$AA$1:$AB$1,0),0),"")&amp;IFERROR(VLOOKUP(L$1&amp;"-2"&amp;$C21,'FPL FIX2'!$Z$1:$AC$500,MATCH("HOME",'FPL FIX2'!$Z$1:$AC$1,0),0),"")&amp;IFERROR(VLOOKUP(L$1&amp;"-2"&amp;$C21,'FPL FIX2'!$AA$1:$AB$500,MATCH("AWAY",'FPL FIX2'!$AA$1:$AB$1,0),0),"")</f>
        <v>whu</v>
      </c>
      <c r="M21" s="26" t="str">
        <f>IFERROR(VLOOKUP(M$1&amp;"-1"&amp;$C21,'FPL FIX2'!$Z$1:$AC$500,MATCH("HOME",'FPL FIX2'!$Z$1:$AC$1,0),0),"")&amp;IFERROR(VLOOKUP(M$1&amp;"-1"&amp;$C21,'FPL FIX2'!$AA$1:$AB$500,MATCH("AWAY",'FPL FIX2'!$AA$1:$AB$1,0),0),"")&amp;IFERROR(VLOOKUP(M$1&amp;"-2"&amp;$C21,'FPL FIX2'!$Z$1:$AC$500,MATCH("HOME",'FPL FIX2'!$Z$1:$AC$1,0),0),"")&amp;IFERROR(VLOOKUP(M$1&amp;"-2"&amp;$C21,'FPL FIX2'!$AA$1:$AB$500,MATCH("AWAY",'FPL FIX2'!$AA$1:$AB$1,0),0),"")</f>
        <v>che</v>
      </c>
      <c r="N21" s="26" t="str">
        <f>IFERROR(VLOOKUP(N$1&amp;"-1"&amp;$C21,'FPL FIX2'!$Z$1:$AC$500,MATCH("HOME",'FPL FIX2'!$Z$1:$AC$1,0),0),"")&amp;IFERROR(VLOOKUP(N$1&amp;"-1"&amp;$C21,'FPL FIX2'!$AA$1:$AB$500,MATCH("AWAY",'FPL FIX2'!$AA$1:$AB$1,0),0),"")&amp;IFERROR(VLOOKUP(N$1&amp;"-2"&amp;$C21,'FPL FIX2'!$Z$1:$AC$500,MATCH("HOME",'FPL FIX2'!$Z$1:$AC$1,0),0),"")&amp;IFERROR(VLOOKUP(N$1&amp;"-2"&amp;$C21,'FPL FIX2'!$AA$1:$AB$500,MATCH("AWAY",'FPL FIX2'!$AA$1:$AB$1,0),0),"")</f>
        <v>NFO</v>
      </c>
      <c r="O21" s="26" t="str">
        <f>IFERROR(VLOOKUP(O$1&amp;"-1"&amp;$C21,'FPL FIX2'!$Z$1:$AC$500,MATCH("HOME",'FPL FIX2'!$Z$1:$AC$1,0),0),"")&amp;IFERROR(VLOOKUP(O$1&amp;"-1"&amp;$C21,'FPL FIX2'!$AA$1:$AB$500,MATCH("AWAY",'FPL FIX2'!$AA$1:$AB$1,0),0),"")&amp;IFERROR(VLOOKUP(O$1&amp;"-2"&amp;$C21,'FPL FIX2'!$Z$1:$AC$500,MATCH("HOME",'FPL FIX2'!$Z$1:$AC$1,0),0),"")&amp;IFERROR(VLOOKUP(O$1&amp;"-2"&amp;$C21,'FPL FIX2'!$AA$1:$AB$500,MATCH("AWAY",'FPL FIX2'!$AA$1:$AB$1,0),0),"")</f>
        <v>cry</v>
      </c>
      <c r="P21" s="26" t="str">
        <f>IFERROR(VLOOKUP(P$1&amp;"-1"&amp;$C21,'FPL FIX2'!$Z$1:$AC$500,MATCH("HOME",'FPL FIX2'!$Z$1:$AC$1,0),0),"")&amp;IFERROR(VLOOKUP(P$1&amp;"-1"&amp;$C21,'FPL FIX2'!$AA$1:$AB$500,MATCH("AWAY",'FPL FIX2'!$AA$1:$AB$1,0),0),"")&amp;IFERROR(VLOOKUP(P$1&amp;"-2"&amp;$C21,'FPL FIX2'!$Z$1:$AC$500,MATCH("HOME",'FPL FIX2'!$Z$1:$AC$1,0),0),"")&amp;IFERROR(VLOOKUP(P$1&amp;"-2"&amp;$C21,'FPL FIX2'!$AA$1:$AB$500,MATCH("AWAY",'FPL FIX2'!$AA$1:$AB$1,0),0),"")</f>
        <v>LEI</v>
      </c>
      <c r="Q21" s="26" t="str">
        <f>IFERROR(VLOOKUP(Q$1&amp;"-1"&amp;$C21,'FPL FIX2'!$Z$1:$AC$500,MATCH("HOME",'FPL FIX2'!$Z$1:$AC$1,0),0),"")&amp;IFERROR(VLOOKUP(Q$1&amp;"-1"&amp;$C21,'FPL FIX2'!$AA$1:$AB$500,MATCH("AWAY",'FPL FIX2'!$AA$1:$AB$1,0),0),"")&amp;IFERROR(VLOOKUP(Q$1&amp;"-2"&amp;$C21,'FPL FIX2'!$Z$1:$AC$500,MATCH("HOME",'FPL FIX2'!$Z$1:$AC$1,0),0),"")&amp;IFERROR(VLOOKUP(Q$1&amp;"-2"&amp;$C21,'FPL FIX2'!$AA$1:$AB$500,MATCH("AWAY",'FPL FIX2'!$AA$1:$AB$1,0),0),"")</f>
        <v>bre</v>
      </c>
      <c r="R21" s="26" t="str">
        <f>IFERROR(VLOOKUP(R$1&amp;"-1"&amp;$C21,'FPL FIX2'!$Z$1:$AC$500,MATCH("HOME",'FPL FIX2'!$Z$1:$AC$1,0),0),"")&amp;IFERROR(VLOOKUP(R$1&amp;"-1"&amp;$C21,'FPL FIX2'!$AA$1:$AB$500,MATCH("AWAY",'FPL FIX2'!$AA$1:$AB$1,0),0),"")&amp;IFERROR(VLOOKUP(R$1&amp;"-2"&amp;$C21,'FPL FIX2'!$Z$1:$AC$500,MATCH("HOME",'FPL FIX2'!$Z$1:$AC$1,0),0),"")&amp;IFERROR(VLOOKUP(R$1&amp;"-2"&amp;$C21,'FPL FIX2'!$AA$1:$AB$500,MATCH("AWAY",'FPL FIX2'!$AA$1:$AB$1,0),0),"")</f>
        <v>BHA</v>
      </c>
      <c r="S21" s="26" t="str">
        <f>IFERROR(VLOOKUP(S$1&amp;"-1"&amp;$C21,'FPL FIX2'!$Z$1:$AC$500,MATCH("HOME",'FPL FIX2'!$Z$1:$AC$1,0),0),"")&amp;IFERROR(VLOOKUP(S$1&amp;"-1"&amp;$C21,'FPL FIX2'!$AA$1:$AB$500,MATCH("AWAY",'FPL FIX2'!$AA$1:$AB$1,0),0),"")&amp;IFERROR(VLOOKUP(S$1&amp;"-2"&amp;$C21,'FPL FIX2'!$Z$1:$AC$500,MATCH("HOME",'FPL FIX2'!$Z$1:$AC$1,0),0),"")&amp;IFERROR(VLOOKUP(S$1&amp;"-2"&amp;$C21,'FPL FIX2'!$AA$1:$AB$500,MATCH("AWAY",'FPL FIX2'!$AA$1:$AB$1,0),0),"")</f>
        <v>ARS</v>
      </c>
      <c r="T21" s="26" t="str">
        <f>IFERROR(VLOOKUP(T$1&amp;"-1"&amp;$C21,'FPL FIX2'!$Z$1:$AC$500,MATCH("HOME",'FPL FIX2'!$Z$1:$AC$1,0),0),"")&amp;IFERROR(VLOOKUP(T$1&amp;"-1"&amp;$C21,'FPL FIX2'!$AA$1:$AB$500,MATCH("AWAY",'FPL FIX2'!$AA$1:$AB$1,0),0),"")&amp;IFERROR(VLOOKUP(T$1&amp;"-2"&amp;$C21,'FPL FIX2'!$Z$1:$AC$500,MATCH("HOME",'FPL FIX2'!$Z$1:$AC$1,0),0),"")&amp;IFERROR(VLOOKUP(T$1&amp;"-2"&amp;$C21,'FPL FIX2'!$AA$1:$AB$500,MATCH("AWAY",'FPL FIX2'!$AA$1:$AB$1,0),0),"")</f>
        <v>eve</v>
      </c>
      <c r="U21" s="26" t="str">
        <f>IFERROR(VLOOKUP(U$1&amp;"-1"&amp;$C21,'FPL FIX2'!$Z$1:$AC$500,MATCH("HOME",'FPL FIX2'!$Z$1:$AC$1,0),0),"")&amp;IFERROR(VLOOKUP(U$1&amp;"-1"&amp;$C21,'FPL FIX2'!$AA$1:$AB$500,MATCH("AWAY",'FPL FIX2'!$AA$1:$AB$1,0),0),"")&amp;IFERROR(VLOOKUP(U$1&amp;"-2"&amp;$C21,'FPL FIX2'!$Z$1:$AC$500,MATCH("HOME",'FPL FIX2'!$Z$1:$AC$1,0),0),"")&amp;IFERROR(VLOOKUP(U$1&amp;"-2"&amp;$C21,'FPL FIX2'!$AA$1:$AB$500,MATCH("AWAY",'FPL FIX2'!$AA$1:$AB$1,0),0),"")</f>
        <v>MUN</v>
      </c>
      <c r="V21" s="26" t="str">
        <f>IFERROR(VLOOKUP(V$1&amp;"-1"&amp;$C21,'FPL FIX2'!$Z$1:$AC$500,MATCH("HOME",'FPL FIX2'!$Z$1:$AC$1,0),0),"")&amp;IFERROR(VLOOKUP(V$1&amp;"-1"&amp;$C21,'FPL FIX2'!$AA$1:$AB$500,MATCH("AWAY",'FPL FIX2'!$AA$1:$AB$1,0),0),"")&amp;IFERROR(VLOOKUP(V$1&amp;"-2"&amp;$C21,'FPL FIX2'!$Z$1:$AC$500,MATCH("HOME",'FPL FIX2'!$Z$1:$AC$1,0),0),"")&amp;IFERROR(VLOOKUP(V$1&amp;"-2"&amp;$C21,'FPL FIX2'!$AA$1:$AB$500,MATCH("AWAY",'FPL FIX2'!$AA$1:$AB$1,0),0),"")</f>
        <v>avl</v>
      </c>
      <c r="W21" s="26" t="str">
        <f>IFERROR(VLOOKUP(W$1&amp;"-1"&amp;$C21,'FPL FIX2'!$Z$1:$AC$500,MATCH("HOME",'FPL FIX2'!$Z$1:$AC$1,0),0),"")&amp;IFERROR(VLOOKUP(W$1&amp;"-1"&amp;$C21,'FPL FIX2'!$AA$1:$AB$500,MATCH("AWAY",'FPL FIX2'!$AA$1:$AB$1,0),0),"")&amp;IFERROR(VLOOKUP(W$1&amp;"-2"&amp;$C21,'FPL FIX2'!$Z$1:$AC$500,MATCH("HOME",'FPL FIX2'!$Z$1:$AC$1,0),0),"")&amp;IFERROR(VLOOKUP(W$1&amp;"-2"&amp;$C21,'FPL FIX2'!$AA$1:$AB$500,MATCH("AWAY",'FPL FIX2'!$AA$1:$AB$1,0),0),"")</f>
        <v>WHU</v>
      </c>
      <c r="X21" s="26" t="str">
        <f>IFERROR(VLOOKUP(X$1&amp;"-1"&amp;$C21,'FPL FIX2'!$Z$1:$AC$500,MATCH("HOME",'FPL FIX2'!$Z$1:$AC$1,0),0),"")&amp;IFERROR(VLOOKUP(X$1&amp;"-1"&amp;$C21,'FPL FIX2'!$AA$1:$AB$500,MATCH("AWAY",'FPL FIX2'!$AA$1:$AB$1,0),0),"")&amp;IFERROR(VLOOKUP(X$1&amp;"-2"&amp;$C21,'FPL FIX2'!$Z$1:$AC$500,MATCH("HOME",'FPL FIX2'!$Z$1:$AC$1,0),0),"")&amp;IFERROR(VLOOKUP(X$1&amp;"-2"&amp;$C21,'FPL FIX2'!$AA$1:$AB$500,MATCH("AWAY",'FPL FIX2'!$AA$1:$AB$1,0),0),"")</f>
        <v>mci</v>
      </c>
      <c r="Y21" s="26" t="str">
        <f>IFERROR(VLOOKUP(Y$1&amp;"-1"&amp;$C21,'FPL FIX2'!$Z$1:$AC$500,MATCH("HOME",'FPL FIX2'!$Z$1:$AC$1,0),0),"")&amp;IFERROR(VLOOKUP(Y$1&amp;"-1"&amp;$C21,'FPL FIX2'!$AA$1:$AB$500,MATCH("AWAY",'FPL FIX2'!$AA$1:$AB$1,0),0),"")&amp;IFERROR(VLOOKUP(Y$1&amp;"-2"&amp;$C21,'FPL FIX2'!$Z$1:$AC$500,MATCH("HOME",'FPL FIX2'!$Z$1:$AC$1,0),0),"")&amp;IFERROR(VLOOKUP(Y$1&amp;"-2"&amp;$C21,'FPL FIX2'!$AA$1:$AB$500,MATCH("AWAY",'FPL FIX2'!$AA$1:$AB$1,0),0),"")</f>
        <v>LIV</v>
      </c>
      <c r="Z21" s="26" t="str">
        <f>IFERROR(VLOOKUP(Z$1&amp;"-1"&amp;$C21,'FPL FIX2'!$Z$1:$AC$500,MATCH("HOME",'FPL FIX2'!$Z$1:$AC$1,0),0),"")&amp;IFERROR(VLOOKUP(Z$1&amp;"-1"&amp;$C21,'FPL FIX2'!$AA$1:$AB$500,MATCH("AWAY",'FPL FIX2'!$AA$1:$AB$1,0),0),"")&amp;IFERROR(VLOOKUP(Z$1&amp;"-2"&amp;$C21,'FPL FIX2'!$Z$1:$AC$500,MATCH("HOME",'FPL FIX2'!$Z$1:$AC$1,0),0),"")&amp;IFERROR(VLOOKUP(Z$1&amp;"-2"&amp;$C21,'FPL FIX2'!$AA$1:$AB$500,MATCH("AWAY",'FPL FIX2'!$AA$1:$AB$1,0),0),"")</f>
        <v>sou</v>
      </c>
      <c r="AA21" s="26" t="str">
        <f>IFERROR(VLOOKUP(AA$1&amp;"-1"&amp;$C21,'FPL FIX2'!$Z$1:$AC$500,MATCH("HOME",'FPL FIX2'!$Z$1:$AC$1,0),0),"")&amp;IFERROR(VLOOKUP(AA$1&amp;"-1"&amp;$C21,'FPL FIX2'!$AA$1:$AB$500,MATCH("AWAY",'FPL FIX2'!$AA$1:$AB$1,0),0),"")&amp;IFERROR(VLOOKUP(AA$1&amp;"-2"&amp;$C21,'FPL FIX2'!$Z$1:$AC$500,MATCH("HOME",'FPL FIX2'!$Z$1:$AC$1,0),0),"")&amp;IFERROR(VLOOKUP(AA$1&amp;"-2"&amp;$C21,'FPL FIX2'!$AA$1:$AB$500,MATCH("AWAY",'FPL FIX2'!$AA$1:$AB$1,0),0),"")</f>
        <v>BOU</v>
      </c>
      <c r="AB21" s="26" t="str">
        <f>IFERROR(VLOOKUP(AB$1&amp;"-1"&amp;$C21,'FPL FIX2'!$Z$1:$AC$500,MATCH("HOME",'FPL FIX2'!$Z$1:$AC$1,0),0),"")&amp;IFERROR(VLOOKUP(AB$1&amp;"-1"&amp;$C21,'FPL FIX2'!$AA$1:$AB$500,MATCH("AWAY",'FPL FIX2'!$AA$1:$AB$1,0),0),"")&amp;IFERROR(VLOOKUP(AB$1&amp;"-2"&amp;$C21,'FPL FIX2'!$Z$1:$AC$500,MATCH("HOME",'FPL FIX2'!$Z$1:$AC$1,0),0),"")&amp;IFERROR(VLOOKUP(AB$1&amp;"-2"&amp;$C21,'FPL FIX2'!$AA$1:$AB$500,MATCH("AWAY",'FPL FIX2'!$AA$1:$AB$1,0),0),"")</f>
        <v>fulliv</v>
      </c>
      <c r="AC21" s="26" t="str">
        <f>IFERROR(VLOOKUP(AC$1&amp;"-1"&amp;$C21,'FPL FIX2'!$Z$1:$AC$500,MATCH("HOME",'FPL FIX2'!$Z$1:$AC$1,0),0),"")&amp;IFERROR(VLOOKUP(AC$1&amp;"-1"&amp;$C21,'FPL FIX2'!$AA$1:$AB$500,MATCH("AWAY",'FPL FIX2'!$AA$1:$AB$1,0),0),"")&amp;IFERROR(VLOOKUP(AC$1&amp;"-2"&amp;$C21,'FPL FIX2'!$Z$1:$AC$500,MATCH("HOME",'FPL FIX2'!$Z$1:$AC$1,0),0),"")&amp;IFERROR(VLOOKUP(AC$1&amp;"-2"&amp;$C21,'FPL FIX2'!$AA$1:$AB$500,MATCH("AWAY",'FPL FIX2'!$AA$1:$AB$1,0),0),"")</f>
        <v>TOT</v>
      </c>
      <c r="AD21" s="26" t="str">
        <f>IFERROR(VLOOKUP(AD$1&amp;"-1"&amp;$C21,'FPL FIX2'!$Z$1:$AC$500,MATCH("HOME",'FPL FIX2'!$Z$1:$AC$1,0),0),"")&amp;IFERROR(VLOOKUP(AD$1&amp;"-1"&amp;$C21,'FPL FIX2'!$AA$1:$AB$500,MATCH("AWAY",'FPL FIX2'!$AA$1:$AB$1,0),0),"")&amp;IFERROR(VLOOKUP(AD$1&amp;"-2"&amp;$C21,'FPL FIX2'!$Z$1:$AC$500,MATCH("HOME",'FPL FIX2'!$Z$1:$AC$1,0),0),"")&amp;IFERROR(VLOOKUP(AD$1&amp;"-2"&amp;$C21,'FPL FIX2'!$AA$1:$AB$500,MATCH("AWAY",'FPL FIX2'!$AA$1:$AB$1,0),0),"")</f>
        <v>new</v>
      </c>
      <c r="AE21" s="26" t="str">
        <f>IFERROR(VLOOKUP(AE$1&amp;"-1"&amp;$C21,'FPL FIX2'!$Z$1:$AC$500,MATCH("HOME",'FPL FIX2'!$Z$1:$AC$1,0),0),"")&amp;IFERROR(VLOOKUP(AE$1&amp;"-1"&amp;$C21,'FPL FIX2'!$AA$1:$AB$500,MATCH("AWAY",'FPL FIX2'!$AA$1:$AB$1,0),0),"")&amp;IFERROR(VLOOKUP(AE$1&amp;"-2"&amp;$C21,'FPL FIX2'!$Z$1:$AC$500,MATCH("HOME",'FPL FIX2'!$Z$1:$AC$1,0),0),"")&amp;IFERROR(VLOOKUP(AE$1&amp;"-2"&amp;$C21,'FPL FIX2'!$AA$1:$AB$500,MATCH("AWAY",'FPL FIX2'!$AA$1:$AB$1,0),0),"")</f>
        <v>LEE</v>
      </c>
      <c r="AF21" s="26" t="str">
        <f>IFERROR(VLOOKUP(AF$1&amp;"-1"&amp;$C21,'FPL FIX2'!$Z$1:$AC$500,MATCH("HOME",'FPL FIX2'!$Z$1:$AC$1,0),0),"")&amp;IFERROR(VLOOKUP(AF$1&amp;"-1"&amp;$C21,'FPL FIX2'!$AA$1:$AB$500,MATCH("AWAY",'FPL FIX2'!$AA$1:$AB$1,0),0),"")&amp;IFERROR(VLOOKUP(AF$1&amp;"-2"&amp;$C21,'FPL FIX2'!$Z$1:$AC$500,MATCH("HOME",'FPL FIX2'!$Z$1:$AC$1,0),0),"")&amp;IFERROR(VLOOKUP(AF$1&amp;"-2"&amp;$C21,'FPL FIX2'!$AA$1:$AB$500,MATCH("AWAY",'FPL FIX2'!$AA$1:$AB$1,0),0),"")</f>
        <v>nfo</v>
      </c>
      <c r="AG21" s="26" t="str">
        <f>IFERROR(VLOOKUP(AG$1&amp;"-1"&amp;$C21,'FPL FIX2'!$Z$1:$AC$500,MATCH("HOME",'FPL FIX2'!$Z$1:$AC$1,0),0),"")&amp;IFERROR(VLOOKUP(AG$1&amp;"-1"&amp;$C21,'FPL FIX2'!$AA$1:$AB$500,MATCH("AWAY",'FPL FIX2'!$AA$1:$AB$1,0),0),"")&amp;IFERROR(VLOOKUP(AG$1&amp;"-2"&amp;$C21,'FPL FIX2'!$Z$1:$AC$500,MATCH("HOME",'FPL FIX2'!$Z$1:$AC$1,0),0),"")&amp;IFERROR(VLOOKUP(AG$1&amp;"-2"&amp;$C21,'FPL FIX2'!$AA$1:$AB$500,MATCH("AWAY",'FPL FIX2'!$AA$1:$AB$1,0),0),"")</f>
        <v>CHE</v>
      </c>
      <c r="AH21" s="26" t="str">
        <f>IFERROR(VLOOKUP(AH$1&amp;"-1"&amp;$C21,'FPL FIX2'!$Z$1:$AC$500,MATCH("HOME",'FPL FIX2'!$Z$1:$AC$1,0),0),"")&amp;IFERROR(VLOOKUP(AH$1&amp;"-1"&amp;$C21,'FPL FIX2'!$AA$1:$AB$500,MATCH("AWAY",'FPL FIX2'!$AA$1:$AB$1,0),0),"")&amp;IFERROR(VLOOKUP(AH$1&amp;"-2"&amp;$C21,'FPL FIX2'!$Z$1:$AC$500,MATCH("HOME",'FPL FIX2'!$Z$1:$AC$1,0),0),"")&amp;IFERROR(VLOOKUP(AH$1&amp;"-2"&amp;$C21,'FPL FIX2'!$AA$1:$AB$500,MATCH("AWAY",'FPL FIX2'!$AA$1:$AB$1,0),0),"")</f>
        <v>BRE</v>
      </c>
      <c r="AI21" s="26" t="str">
        <f>IFERROR(VLOOKUP(AI$1&amp;"-1"&amp;$C21,'FPL FIX2'!$Z$1:$AC$500,MATCH("HOME",'FPL FIX2'!$Z$1:$AC$1,0),0),"")&amp;IFERROR(VLOOKUP(AI$1&amp;"-1"&amp;$C21,'FPL FIX2'!$AA$1:$AB$500,MATCH("AWAY",'FPL FIX2'!$AA$1:$AB$1,0),0),"")&amp;IFERROR(VLOOKUP(AI$1&amp;"-2"&amp;$C21,'FPL FIX2'!$Z$1:$AC$500,MATCH("HOME",'FPL FIX2'!$Z$1:$AC$1,0),0),"")&amp;IFERROR(VLOOKUP(AI$1&amp;"-2"&amp;$C21,'FPL FIX2'!$AA$1:$AB$500,MATCH("AWAY",'FPL FIX2'!$AA$1:$AB$1,0),0),"")</f>
        <v>lei</v>
      </c>
      <c r="AJ21" s="26" t="str">
        <f>IFERROR(VLOOKUP(AJ$1&amp;"-1"&amp;$C21,'FPL FIX2'!$Z$1:$AC$500,MATCH("HOME",'FPL FIX2'!$Z$1:$AC$1,0),0),"")&amp;IFERROR(VLOOKUP(AJ$1&amp;"-1"&amp;$C21,'FPL FIX2'!$AA$1:$AB$500,MATCH("AWAY",'FPL FIX2'!$AA$1:$AB$1,0),0),"")&amp;IFERROR(VLOOKUP(AJ$1&amp;"-2"&amp;$C21,'FPL FIX2'!$Z$1:$AC$500,MATCH("HOME",'FPL FIX2'!$Z$1:$AC$1,0),0),"")&amp;IFERROR(VLOOKUP(AJ$1&amp;"-2"&amp;$C21,'FPL FIX2'!$AA$1:$AB$500,MATCH("AWAY",'FPL FIX2'!$AA$1:$AB$1,0),0),"")</f>
        <v>CRY</v>
      </c>
      <c r="AK21" s="26" t="str">
        <f>IFERROR(VLOOKUP(AK$1&amp;"-1"&amp;$C21,'FPL FIX2'!$Z$1:$AC$500,MATCH("HOME",'FPL FIX2'!$Z$1:$AC$1,0),0),"")&amp;IFERROR(VLOOKUP(AK$1&amp;"-1"&amp;$C21,'FPL FIX2'!$AA$1:$AB$500,MATCH("AWAY",'FPL FIX2'!$AA$1:$AB$1,0),0),"")&amp;IFERROR(VLOOKUP(AK$1&amp;"-2"&amp;$C21,'FPL FIX2'!$Z$1:$AC$500,MATCH("HOME",'FPL FIX2'!$Z$1:$AC$1,0),0),"")&amp;IFERROR(VLOOKUP(AK$1&amp;"-2"&amp;$C21,'FPL FIX2'!$AA$1:$AB$500,MATCH("AWAY",'FPL FIX2'!$AA$1:$AB$1,0),0),"")</f>
        <v>bha</v>
      </c>
      <c r="AL21" s="26" t="str">
        <f>IFERROR(VLOOKUP(AL$1&amp;"-1"&amp;$C21,'FPL FIX2'!$Z$1:$AC$500,MATCH("HOME",'FPL FIX2'!$Z$1:$AC$1,0),0),"")&amp;IFERROR(VLOOKUP(AL$1&amp;"-1"&amp;$C21,'FPL FIX2'!$AA$1:$AB$500,MATCH("AWAY",'FPL FIX2'!$AA$1:$AB$1,0),0),"")&amp;IFERROR(VLOOKUP(AL$1&amp;"-2"&amp;$C21,'FPL FIX2'!$Z$1:$AC$500,MATCH("HOME",'FPL FIX2'!$Z$1:$AC$1,0),0),"")&amp;IFERROR(VLOOKUP(AL$1&amp;"-2"&amp;$C21,'FPL FIX2'!$AA$1:$AB$500,MATCH("AWAY",'FPL FIX2'!$AA$1:$AB$1,0),0),"")</f>
        <v>AVL</v>
      </c>
      <c r="AM21" s="26" t="str">
        <f>IFERROR(VLOOKUP(AM$1&amp;"-1"&amp;$C21,'FPL FIX2'!$Z$1:$AC$500,MATCH("HOME",'FPL FIX2'!$Z$1:$AC$1,0),0),"")&amp;IFERROR(VLOOKUP(AM$1&amp;"-1"&amp;$C21,'FPL FIX2'!$AA$1:$AB$500,MATCH("AWAY",'FPL FIX2'!$AA$1:$AB$1,0),0),"")&amp;IFERROR(VLOOKUP(AM$1&amp;"-2"&amp;$C21,'FPL FIX2'!$Z$1:$AC$500,MATCH("HOME",'FPL FIX2'!$Z$1:$AC$1,0),0),"")&amp;IFERROR(VLOOKUP(AM$1&amp;"-2"&amp;$C21,'FPL FIX2'!$AA$1:$AB$500,MATCH("AWAY",'FPL FIX2'!$AA$1:$AB$1,0),0),"")</f>
        <v>mun</v>
      </c>
      <c r="AN21" s="26" t="str">
        <f>IFERROR(VLOOKUP(AN$1&amp;"-1"&amp;$C21,'FPL FIX2'!$Z$1:$AC$500,MATCH("HOME",'FPL FIX2'!$Z$1:$AC$1,0),0),"")&amp;IFERROR(VLOOKUP(AN$1&amp;"-1"&amp;$C21,'FPL FIX2'!$AA$1:$AB$500,MATCH("AWAY",'FPL FIX2'!$AA$1:$AB$1,0),0),"")&amp;IFERROR(VLOOKUP(AN$1&amp;"-2"&amp;$C21,'FPL FIX2'!$Z$1:$AC$500,MATCH("HOME",'FPL FIX2'!$Z$1:$AC$1,0),0),"")&amp;IFERROR(VLOOKUP(AN$1&amp;"-2"&amp;$C21,'FPL FIX2'!$AA$1:$AB$500,MATCH("AWAY",'FPL FIX2'!$AA$1:$AB$1,0),0),"")</f>
        <v>EVE</v>
      </c>
      <c r="AO21" s="26" t="str">
        <f>IFERROR(VLOOKUP(AO$1&amp;"-1"&amp;$C21,'FPL FIX2'!$Z$1:$AC$500,MATCH("HOME",'FPL FIX2'!$Z$1:$AC$1,0),0),"")&amp;IFERROR(VLOOKUP(AO$1&amp;"-1"&amp;$C21,'FPL FIX2'!$AA$1:$AB$500,MATCH("AWAY",'FPL FIX2'!$AA$1:$AB$1,0),0),"")&amp;IFERROR(VLOOKUP(AO$1&amp;"-2"&amp;$C21,'FPL FIX2'!$Z$1:$AC$500,MATCH("HOME",'FPL FIX2'!$Z$1:$AC$1,0),0),"")&amp;IFERROR(VLOOKUP(AO$1&amp;"-2"&amp;$C21,'FPL FIX2'!$AA$1:$AB$500,MATCH("AWAY",'FPL FIX2'!$AA$1:$AB$1,0),0),"")</f>
        <v>ars</v>
      </c>
    </row>
    <row r="27" spans="1:41" x14ac:dyDescent="0.25">
      <c r="B27" s="23" t="s">
        <v>1271</v>
      </c>
    </row>
    <row r="57" spans="1:47" x14ac:dyDescent="0.25">
      <c r="A57" s="26" t="s">
        <v>1071</v>
      </c>
      <c r="B57" s="23" t="s">
        <v>1068</v>
      </c>
      <c r="C57" s="26" t="s">
        <v>1069</v>
      </c>
      <c r="D57" s="26" t="s">
        <v>1079</v>
      </c>
      <c r="E57" s="26" t="s">
        <v>1365</v>
      </c>
      <c r="F57" s="26" t="s">
        <v>1366</v>
      </c>
      <c r="G57" s="26" t="s">
        <v>1367</v>
      </c>
      <c r="H57" s="26" t="s">
        <v>1368</v>
      </c>
      <c r="I57" s="26" t="s">
        <v>1369</v>
      </c>
      <c r="J57" s="26" t="s">
        <v>1172</v>
      </c>
      <c r="K57" s="26" t="s">
        <v>1173</v>
      </c>
      <c r="L57" s="26" t="s">
        <v>1370</v>
      </c>
      <c r="M57" s="26" t="s">
        <v>1371</v>
      </c>
      <c r="N57" s="26" t="s">
        <v>1372</v>
      </c>
      <c r="O57" s="26" t="s">
        <v>1373</v>
      </c>
      <c r="P57" s="26" t="s">
        <v>1374</v>
      </c>
      <c r="Q57" s="26" t="s">
        <v>1375</v>
      </c>
      <c r="R57" s="26" t="s">
        <v>1376</v>
      </c>
      <c r="S57" s="26" t="s">
        <v>1377</v>
      </c>
      <c r="T57" s="26" t="s">
        <v>1378</v>
      </c>
      <c r="U57" s="26" t="s">
        <v>1379</v>
      </c>
      <c r="V57" s="26" t="s">
        <v>1380</v>
      </c>
      <c r="W57" s="26" t="s">
        <v>1381</v>
      </c>
      <c r="X57" s="26" t="s">
        <v>1382</v>
      </c>
      <c r="Y57" s="26" t="s">
        <v>1383</v>
      </c>
      <c r="Z57" s="26" t="s">
        <v>1384</v>
      </c>
      <c r="AA57" s="26" t="s">
        <v>1385</v>
      </c>
      <c r="AB57" s="26" t="s">
        <v>1174</v>
      </c>
      <c r="AC57" s="26" t="s">
        <v>1386</v>
      </c>
      <c r="AD57" s="26" t="s">
        <v>1387</v>
      </c>
      <c r="AE57" s="26" t="s">
        <v>1175</v>
      </c>
      <c r="AF57" s="26" t="s">
        <v>1388</v>
      </c>
      <c r="AG57" s="26" t="s">
        <v>1389</v>
      </c>
      <c r="AH57" s="26" t="s">
        <v>1390</v>
      </c>
      <c r="AI57" s="26" t="s">
        <v>1176</v>
      </c>
      <c r="AJ57" s="26" t="s">
        <v>1391</v>
      </c>
      <c r="AK57" s="26" t="s">
        <v>1392</v>
      </c>
      <c r="AL57" s="26" t="s">
        <v>1393</v>
      </c>
      <c r="AM57" s="26" t="s">
        <v>1394</v>
      </c>
      <c r="AN57" s="26" t="s">
        <v>1395</v>
      </c>
      <c r="AO57" s="26" t="s">
        <v>1170</v>
      </c>
    </row>
    <row r="58" spans="1:47" x14ac:dyDescent="0.25">
      <c r="A58" s="26">
        <v>1</v>
      </c>
      <c r="B58" s="23" t="s">
        <v>36</v>
      </c>
      <c r="C58" s="26" t="s">
        <v>0</v>
      </c>
      <c r="D58" s="26" t="s">
        <v>1396</v>
      </c>
      <c r="E58" s="26" t="s">
        <v>10</v>
      </c>
      <c r="F58" s="26" t="s">
        <v>1397</v>
      </c>
      <c r="G58" s="26" t="s">
        <v>8</v>
      </c>
      <c r="H58" s="26" t="s">
        <v>1</v>
      </c>
      <c r="I58" s="26" t="s">
        <v>1167</v>
      </c>
      <c r="J58" s="26" t="s">
        <v>1247</v>
      </c>
      <c r="K58" s="26" t="s">
        <v>1277</v>
      </c>
      <c r="L58" s="26" t="s">
        <v>17</v>
      </c>
      <c r="M58" s="26" t="s">
        <v>11</v>
      </c>
      <c r="N58" s="26" t="s">
        <v>1222</v>
      </c>
      <c r="O58" s="26" t="s">
        <v>1247</v>
      </c>
      <c r="P58" s="26" t="s">
        <v>1202</v>
      </c>
      <c r="Q58" s="26" t="s">
        <v>15</v>
      </c>
      <c r="R58" s="26" t="s">
        <v>1268</v>
      </c>
      <c r="S58" s="26" t="s">
        <v>1281</v>
      </c>
      <c r="T58" s="26" t="s">
        <v>18</v>
      </c>
      <c r="U58" s="26" t="s">
        <v>1207</v>
      </c>
      <c r="V58" s="26" t="s">
        <v>14</v>
      </c>
      <c r="W58" s="26" t="s">
        <v>1398</v>
      </c>
      <c r="X58" s="26" t="s">
        <v>13</v>
      </c>
      <c r="Y58" s="26" t="s">
        <v>1399</v>
      </c>
      <c r="Z58" s="26" t="s">
        <v>1400</v>
      </c>
      <c r="AA58" s="26" t="s">
        <v>1401</v>
      </c>
      <c r="AB58" s="26" t="s">
        <v>1402</v>
      </c>
      <c r="AC58" s="26" t="s">
        <v>2</v>
      </c>
      <c r="AD58" s="26" t="s">
        <v>1283</v>
      </c>
      <c r="AE58" s="26" t="s">
        <v>6</v>
      </c>
      <c r="AF58" s="26" t="s">
        <v>9</v>
      </c>
      <c r="AG58" s="26" t="s">
        <v>1231</v>
      </c>
      <c r="AH58" s="26" t="s">
        <v>1280</v>
      </c>
      <c r="AI58" s="26" t="s">
        <v>16</v>
      </c>
      <c r="AJ58" s="26" t="s">
        <v>1269</v>
      </c>
      <c r="AK58" s="26" t="s">
        <v>5</v>
      </c>
      <c r="AL58" s="26" t="s">
        <v>1274</v>
      </c>
      <c r="AM58" s="26" t="s">
        <v>4</v>
      </c>
      <c r="AN58" s="26" t="s">
        <v>1403</v>
      </c>
      <c r="AO58" s="26" t="s">
        <v>19</v>
      </c>
      <c r="AR58" s="26" t="s">
        <v>1247</v>
      </c>
      <c r="AT58" s="26" t="s">
        <v>1247</v>
      </c>
      <c r="AU58" s="26" t="s">
        <v>1247</v>
      </c>
    </row>
    <row r="59" spans="1:47" x14ac:dyDescent="0.25">
      <c r="A59" s="26">
        <v>2</v>
      </c>
      <c r="B59" s="23" t="s">
        <v>61</v>
      </c>
      <c r="C59" s="26" t="s">
        <v>1</v>
      </c>
      <c r="D59" s="26" t="s">
        <v>1397</v>
      </c>
      <c r="E59" s="26" t="s">
        <v>7</v>
      </c>
      <c r="F59" s="26" t="s">
        <v>1396</v>
      </c>
      <c r="G59" s="26" t="s">
        <v>18</v>
      </c>
      <c r="H59" s="26" t="s">
        <v>1208</v>
      </c>
      <c r="I59" s="26" t="s">
        <v>12</v>
      </c>
      <c r="J59" s="26" t="s">
        <v>1247</v>
      </c>
      <c r="K59" s="26" t="s">
        <v>16</v>
      </c>
      <c r="L59" s="26" t="s">
        <v>1222</v>
      </c>
      <c r="M59" s="26" t="s">
        <v>1403</v>
      </c>
      <c r="N59" s="26" t="s">
        <v>5</v>
      </c>
      <c r="O59" s="26" t="s">
        <v>1283</v>
      </c>
      <c r="P59" s="26" t="s">
        <v>3</v>
      </c>
      <c r="Q59" s="26" t="s">
        <v>1274</v>
      </c>
      <c r="R59" s="26" t="s">
        <v>13</v>
      </c>
      <c r="S59" s="26" t="s">
        <v>1207</v>
      </c>
      <c r="T59" s="26" t="s">
        <v>11</v>
      </c>
      <c r="U59" s="26" t="s">
        <v>1398</v>
      </c>
      <c r="V59" s="26" t="s">
        <v>19</v>
      </c>
      <c r="W59" s="26" t="s">
        <v>9</v>
      </c>
      <c r="X59" s="26" t="s">
        <v>1202</v>
      </c>
      <c r="Y59" s="26" t="s">
        <v>10</v>
      </c>
      <c r="Z59" s="26" t="s">
        <v>1269</v>
      </c>
      <c r="AA59" s="26" t="s">
        <v>0</v>
      </c>
      <c r="AB59" s="26" t="s">
        <v>1399</v>
      </c>
      <c r="AC59" s="26" t="s">
        <v>6</v>
      </c>
      <c r="AD59" s="26" t="s">
        <v>1280</v>
      </c>
      <c r="AE59" s="26" t="s">
        <v>2</v>
      </c>
      <c r="AF59" s="26" t="s">
        <v>1268</v>
      </c>
      <c r="AG59" s="26" t="s">
        <v>15</v>
      </c>
      <c r="AH59" s="26" t="s">
        <v>14</v>
      </c>
      <c r="AI59" s="26" t="s">
        <v>1277</v>
      </c>
      <c r="AJ59" s="26" t="s">
        <v>8</v>
      </c>
      <c r="AK59" s="26" t="s">
        <v>1167</v>
      </c>
      <c r="AL59" s="26" t="s">
        <v>1281</v>
      </c>
      <c r="AM59" s="26" t="s">
        <v>17</v>
      </c>
      <c r="AN59" s="26" t="s">
        <v>1231</v>
      </c>
      <c r="AO59" s="26" t="s">
        <v>4</v>
      </c>
      <c r="AR59" s="26" t="s">
        <v>1200</v>
      </c>
      <c r="AT59" s="26" t="s">
        <v>1247</v>
      </c>
      <c r="AU59" s="26" t="s">
        <v>1247</v>
      </c>
    </row>
    <row r="60" spans="1:47" x14ac:dyDescent="0.25">
      <c r="A60" s="26">
        <v>3</v>
      </c>
      <c r="B60" s="23" t="s">
        <v>60</v>
      </c>
      <c r="C60" s="26" t="s">
        <v>2</v>
      </c>
      <c r="D60" s="26" t="s">
        <v>1</v>
      </c>
      <c r="E60" s="26" t="s">
        <v>1269</v>
      </c>
      <c r="F60" s="26" t="s">
        <v>0</v>
      </c>
      <c r="G60" s="26" t="s">
        <v>1231</v>
      </c>
      <c r="H60" s="26" t="s">
        <v>19</v>
      </c>
      <c r="I60" s="26" t="s">
        <v>1403</v>
      </c>
      <c r="J60" s="26" t="s">
        <v>1247</v>
      </c>
      <c r="K60" s="26" t="s">
        <v>1274</v>
      </c>
      <c r="L60" s="26" t="s">
        <v>3</v>
      </c>
      <c r="M60" s="26" t="s">
        <v>10</v>
      </c>
      <c r="N60" s="26" t="s">
        <v>1283</v>
      </c>
      <c r="O60" s="26" t="s">
        <v>16</v>
      </c>
      <c r="P60" s="26" t="s">
        <v>1280</v>
      </c>
      <c r="Q60" s="26" t="s">
        <v>17</v>
      </c>
      <c r="R60" s="26" t="s">
        <v>1222</v>
      </c>
      <c r="S60" s="26" t="s">
        <v>7</v>
      </c>
      <c r="T60" s="26" t="s">
        <v>1268</v>
      </c>
      <c r="U60" s="26" t="s">
        <v>6</v>
      </c>
      <c r="V60" s="26" t="s">
        <v>1167</v>
      </c>
      <c r="W60" s="26" t="s">
        <v>1277</v>
      </c>
      <c r="X60" s="26" t="s">
        <v>15</v>
      </c>
      <c r="Y60" s="26" t="s">
        <v>1207</v>
      </c>
      <c r="Z60" s="26" t="s">
        <v>14</v>
      </c>
      <c r="AA60" s="26" t="s">
        <v>1281</v>
      </c>
      <c r="AB60" s="26" t="s">
        <v>12</v>
      </c>
      <c r="AC60" s="26" t="s">
        <v>1208</v>
      </c>
      <c r="AD60" s="26" t="s">
        <v>11</v>
      </c>
      <c r="AE60" s="26" t="s">
        <v>1401</v>
      </c>
      <c r="AF60" s="26" t="s">
        <v>8</v>
      </c>
      <c r="AG60" s="26" t="s">
        <v>1200</v>
      </c>
      <c r="AH60" s="26" t="s">
        <v>1398</v>
      </c>
      <c r="AI60" s="26" t="s">
        <v>18</v>
      </c>
      <c r="AJ60" s="26" t="s">
        <v>1202</v>
      </c>
      <c r="AK60" s="26" t="s">
        <v>9</v>
      </c>
      <c r="AL60" s="26" t="s">
        <v>5</v>
      </c>
      <c r="AM60" s="26" t="s">
        <v>1396</v>
      </c>
      <c r="AN60" s="26" t="s">
        <v>13</v>
      </c>
      <c r="AO60" s="26" t="s">
        <v>1399</v>
      </c>
      <c r="AR60" s="26" t="s">
        <v>1247</v>
      </c>
      <c r="AT60" s="26" t="s">
        <v>1247</v>
      </c>
      <c r="AU60" s="26" t="s">
        <v>1247</v>
      </c>
    </row>
    <row r="61" spans="1:47" x14ac:dyDescent="0.25">
      <c r="A61" s="26">
        <v>4</v>
      </c>
      <c r="B61" s="23" t="s">
        <v>70</v>
      </c>
      <c r="C61" s="26" t="s">
        <v>3</v>
      </c>
      <c r="D61" s="26" t="s">
        <v>1200</v>
      </c>
      <c r="E61" s="26" t="s">
        <v>13</v>
      </c>
      <c r="F61" s="26" t="s">
        <v>1283</v>
      </c>
      <c r="G61" s="26" t="s">
        <v>7</v>
      </c>
      <c r="H61" s="26" t="s">
        <v>1396</v>
      </c>
      <c r="I61" s="26" t="s">
        <v>9</v>
      </c>
      <c r="J61" s="26" t="s">
        <v>1247</v>
      </c>
      <c r="K61" s="26" t="s">
        <v>0</v>
      </c>
      <c r="L61" s="26" t="s">
        <v>1397</v>
      </c>
      <c r="M61" s="26" t="s">
        <v>1274</v>
      </c>
      <c r="N61" s="26" t="s">
        <v>4</v>
      </c>
      <c r="O61" s="26" t="s">
        <v>5</v>
      </c>
      <c r="P61" s="26" t="s">
        <v>1401</v>
      </c>
      <c r="Q61" s="26" t="s">
        <v>19</v>
      </c>
      <c r="R61" s="26" t="s">
        <v>1403</v>
      </c>
      <c r="S61" s="26" t="s">
        <v>1269</v>
      </c>
      <c r="T61" s="26" t="s">
        <v>17</v>
      </c>
      <c r="U61" s="26" t="s">
        <v>1280</v>
      </c>
      <c r="V61" s="26" t="s">
        <v>11</v>
      </c>
      <c r="W61" s="26" t="s">
        <v>2</v>
      </c>
      <c r="X61" s="26" t="s">
        <v>1222</v>
      </c>
      <c r="Y61" s="26" t="s">
        <v>16</v>
      </c>
      <c r="Z61" s="26" t="s">
        <v>1208</v>
      </c>
      <c r="AA61" s="26" t="s">
        <v>6</v>
      </c>
      <c r="AB61" s="26" t="s">
        <v>1247</v>
      </c>
      <c r="AC61" s="26" t="s">
        <v>8</v>
      </c>
      <c r="AD61" s="26" t="s">
        <v>1404</v>
      </c>
      <c r="AF61" s="26" t="s">
        <v>1207</v>
      </c>
      <c r="AG61" s="26" t="s">
        <v>14</v>
      </c>
      <c r="AH61" s="26" t="s">
        <v>1281</v>
      </c>
      <c r="AI61" s="26" t="s">
        <v>1</v>
      </c>
      <c r="AJ61" s="26" t="s">
        <v>1268</v>
      </c>
      <c r="AK61" s="26" t="s">
        <v>15</v>
      </c>
      <c r="AL61" s="26" t="s">
        <v>1231</v>
      </c>
      <c r="AM61" s="26" t="s">
        <v>18</v>
      </c>
      <c r="AN61" s="26" t="s">
        <v>1398</v>
      </c>
      <c r="AO61" s="26" t="s">
        <v>12</v>
      </c>
      <c r="AQ61" s="26" t="s">
        <v>10</v>
      </c>
      <c r="AR61" s="26" t="s">
        <v>1167</v>
      </c>
      <c r="AT61" s="26" t="s">
        <v>10</v>
      </c>
      <c r="AU61" s="26" t="s">
        <v>1247</v>
      </c>
    </row>
    <row r="62" spans="1:47" x14ac:dyDescent="0.25">
      <c r="A62" s="26">
        <v>5</v>
      </c>
      <c r="B62" s="23" t="s">
        <v>75</v>
      </c>
      <c r="C62" s="26" t="s">
        <v>4</v>
      </c>
      <c r="D62" s="26" t="s">
        <v>1167</v>
      </c>
      <c r="E62" s="26" t="s">
        <v>14</v>
      </c>
      <c r="F62" s="26" t="s">
        <v>1280</v>
      </c>
      <c r="G62" s="26" t="s">
        <v>9</v>
      </c>
      <c r="H62" s="26" t="s">
        <v>1283</v>
      </c>
      <c r="I62" s="26" t="s">
        <v>10</v>
      </c>
      <c r="J62" s="26" t="s">
        <v>1247</v>
      </c>
      <c r="K62" s="26" t="s">
        <v>1247</v>
      </c>
      <c r="L62" s="26" t="s">
        <v>1231</v>
      </c>
      <c r="M62" s="26" t="s">
        <v>17</v>
      </c>
      <c r="N62" s="26" t="s">
        <v>1277</v>
      </c>
      <c r="O62" s="26" t="s">
        <v>15</v>
      </c>
      <c r="P62" s="26" t="s">
        <v>1269</v>
      </c>
      <c r="Q62" s="26" t="s">
        <v>5</v>
      </c>
      <c r="R62" s="26" t="s">
        <v>1281</v>
      </c>
      <c r="S62" s="26" t="s">
        <v>1</v>
      </c>
      <c r="T62" s="26" t="s">
        <v>1202</v>
      </c>
      <c r="U62" s="26" t="s">
        <v>0</v>
      </c>
      <c r="V62" s="26" t="s">
        <v>1399</v>
      </c>
      <c r="W62" s="26" t="s">
        <v>11</v>
      </c>
      <c r="X62" s="26" t="s">
        <v>1200</v>
      </c>
      <c r="Y62" s="26" t="s">
        <v>2</v>
      </c>
      <c r="Z62" s="26" t="s">
        <v>1396</v>
      </c>
      <c r="AA62" s="26" t="s">
        <v>8</v>
      </c>
      <c r="AB62" s="26" t="s">
        <v>1247</v>
      </c>
      <c r="AC62" s="26" t="s">
        <v>18</v>
      </c>
      <c r="AD62" s="26" t="s">
        <v>1405</v>
      </c>
      <c r="AF62" s="26" t="s">
        <v>3</v>
      </c>
      <c r="AG62" s="26" t="s">
        <v>1398</v>
      </c>
      <c r="AH62" s="26" t="s">
        <v>1268</v>
      </c>
      <c r="AI62" s="26" t="s">
        <v>12</v>
      </c>
      <c r="AJ62" s="26" t="s">
        <v>1403</v>
      </c>
      <c r="AK62" s="26" t="s">
        <v>19</v>
      </c>
      <c r="AL62" s="26" t="s">
        <v>7</v>
      </c>
      <c r="AM62" s="26" t="s">
        <v>1208</v>
      </c>
      <c r="AN62" s="26" t="s">
        <v>16</v>
      </c>
      <c r="AO62" s="26" t="s">
        <v>1401</v>
      </c>
      <c r="AQ62" s="26" t="s">
        <v>13</v>
      </c>
      <c r="AR62" s="26" t="s">
        <v>1274</v>
      </c>
      <c r="AT62" s="26" t="s">
        <v>12</v>
      </c>
      <c r="AU62" s="26" t="s">
        <v>13</v>
      </c>
    </row>
    <row r="63" spans="1:47" x14ac:dyDescent="0.25">
      <c r="A63" s="26">
        <v>6</v>
      </c>
      <c r="B63" s="23" t="s">
        <v>66</v>
      </c>
      <c r="C63" s="26" t="s">
        <v>5</v>
      </c>
      <c r="D63" s="26" t="s">
        <v>1399</v>
      </c>
      <c r="E63" s="26" t="s">
        <v>17</v>
      </c>
      <c r="F63" s="26" t="s">
        <v>1222</v>
      </c>
      <c r="G63" s="26" t="s">
        <v>10</v>
      </c>
      <c r="H63" s="26" t="s">
        <v>1202</v>
      </c>
      <c r="I63" s="26" t="s">
        <v>18</v>
      </c>
      <c r="J63" s="26" t="s">
        <v>1247</v>
      </c>
      <c r="K63" s="26" t="s">
        <v>1247</v>
      </c>
      <c r="L63" s="26" t="s">
        <v>1396</v>
      </c>
      <c r="M63" s="26" t="s">
        <v>19</v>
      </c>
      <c r="N63" s="26" t="s">
        <v>1401</v>
      </c>
      <c r="O63" s="26" t="s">
        <v>1277</v>
      </c>
      <c r="P63" s="26" t="s">
        <v>13</v>
      </c>
      <c r="Q63" s="26" t="s">
        <v>1207</v>
      </c>
      <c r="R63" s="26" t="s">
        <v>0</v>
      </c>
      <c r="S63" s="26" t="s">
        <v>1274</v>
      </c>
      <c r="T63" s="26" t="s">
        <v>2</v>
      </c>
      <c r="U63" s="26" t="s">
        <v>1403</v>
      </c>
      <c r="V63" s="26" t="s">
        <v>1406</v>
      </c>
      <c r="W63" s="26" t="s">
        <v>6</v>
      </c>
      <c r="X63" s="26" t="s">
        <v>1231</v>
      </c>
      <c r="Y63" s="26" t="s">
        <v>8</v>
      </c>
      <c r="Z63" s="26" t="s">
        <v>1280</v>
      </c>
      <c r="AA63" s="26" t="s">
        <v>16</v>
      </c>
      <c r="AB63" s="26" t="s">
        <v>1398</v>
      </c>
      <c r="AC63" s="26" t="s">
        <v>9</v>
      </c>
      <c r="AD63" s="26" t="s">
        <v>1200</v>
      </c>
      <c r="AE63" s="26" t="s">
        <v>7</v>
      </c>
      <c r="AF63" s="26" t="s">
        <v>1</v>
      </c>
      <c r="AG63" s="26" t="s">
        <v>1281</v>
      </c>
      <c r="AH63" s="26" t="s">
        <v>4</v>
      </c>
      <c r="AI63" s="26" t="s">
        <v>1167</v>
      </c>
      <c r="AJ63" s="26" t="s">
        <v>3</v>
      </c>
      <c r="AK63" s="26" t="s">
        <v>1208</v>
      </c>
      <c r="AL63" s="26" t="s">
        <v>1397</v>
      </c>
      <c r="AM63" s="26" t="s">
        <v>15</v>
      </c>
      <c r="AN63" s="26" t="s">
        <v>1269</v>
      </c>
      <c r="AO63" s="26" t="s">
        <v>14</v>
      </c>
      <c r="AR63" s="26" t="s">
        <v>11</v>
      </c>
      <c r="AT63" s="26" t="s">
        <v>1167</v>
      </c>
      <c r="AU63" s="26" t="s">
        <v>1247</v>
      </c>
    </row>
    <row r="64" spans="1:47" x14ac:dyDescent="0.25">
      <c r="A64" s="26">
        <v>7</v>
      </c>
      <c r="B64" s="23" t="s">
        <v>34</v>
      </c>
      <c r="C64" s="26" t="s">
        <v>6</v>
      </c>
      <c r="D64" s="26" t="s">
        <v>0</v>
      </c>
      <c r="E64" s="26" t="s">
        <v>1231</v>
      </c>
      <c r="F64" s="26" t="s">
        <v>1</v>
      </c>
      <c r="G64" s="26" t="s">
        <v>1269</v>
      </c>
      <c r="H64" s="26" t="s">
        <v>3</v>
      </c>
      <c r="I64" s="26" t="s">
        <v>1274</v>
      </c>
      <c r="J64" s="26" t="s">
        <v>1247</v>
      </c>
      <c r="K64" s="26" t="s">
        <v>1247</v>
      </c>
      <c r="L64" s="26" t="s">
        <v>5</v>
      </c>
      <c r="M64" s="26" t="s">
        <v>9</v>
      </c>
      <c r="N64" s="26" t="s">
        <v>1200</v>
      </c>
      <c r="O64" s="26" t="s">
        <v>19</v>
      </c>
      <c r="P64" s="26" t="s">
        <v>1399</v>
      </c>
      <c r="Q64" s="26" t="s">
        <v>16</v>
      </c>
      <c r="R64" s="26" t="s">
        <v>1280</v>
      </c>
      <c r="S64" s="26" t="s">
        <v>1403</v>
      </c>
      <c r="T64" s="26" t="s">
        <v>8</v>
      </c>
      <c r="U64" s="26" t="s">
        <v>1397</v>
      </c>
      <c r="V64" s="26" t="s">
        <v>17</v>
      </c>
      <c r="W64" s="26" t="s">
        <v>1407</v>
      </c>
      <c r="X64" s="26" t="s">
        <v>14</v>
      </c>
      <c r="Y64" s="26" t="s">
        <v>1167</v>
      </c>
      <c r="Z64" s="26" t="s">
        <v>4</v>
      </c>
      <c r="AA64" s="26" t="s">
        <v>1277</v>
      </c>
      <c r="AB64" s="26" t="s">
        <v>11</v>
      </c>
      <c r="AC64" s="26" t="s">
        <v>1401</v>
      </c>
      <c r="AD64" s="26" t="s">
        <v>1408</v>
      </c>
      <c r="AE64" s="26" t="s">
        <v>1208</v>
      </c>
      <c r="AF64" s="26" t="s">
        <v>10</v>
      </c>
      <c r="AG64" s="26" t="s">
        <v>1222</v>
      </c>
      <c r="AH64" s="26" t="s">
        <v>1202</v>
      </c>
      <c r="AI64" s="26" t="s">
        <v>7</v>
      </c>
      <c r="AJ64" s="26" t="s">
        <v>1281</v>
      </c>
      <c r="AK64" s="26" t="s">
        <v>18</v>
      </c>
      <c r="AL64" s="26" t="s">
        <v>1398</v>
      </c>
      <c r="AM64" s="26" t="s">
        <v>2</v>
      </c>
      <c r="AN64" s="26" t="s">
        <v>1283</v>
      </c>
      <c r="AO64" s="26" t="s">
        <v>15</v>
      </c>
      <c r="AR64" s="26" t="s">
        <v>1247</v>
      </c>
      <c r="AT64" s="26" t="s">
        <v>1247</v>
      </c>
      <c r="AU64" s="26" t="s">
        <v>1247</v>
      </c>
    </row>
    <row r="65" spans="1:47" x14ac:dyDescent="0.25">
      <c r="A65" s="26">
        <v>8</v>
      </c>
      <c r="B65" s="23" t="s">
        <v>64</v>
      </c>
      <c r="C65" s="26" t="s">
        <v>7</v>
      </c>
      <c r="D65" s="26" t="s">
        <v>5</v>
      </c>
      <c r="E65" s="26" t="s">
        <v>1401</v>
      </c>
      <c r="F65" s="26" t="s">
        <v>15</v>
      </c>
      <c r="G65" s="26" t="s">
        <v>1277</v>
      </c>
      <c r="H65" s="26" t="s">
        <v>1222</v>
      </c>
      <c r="I65" s="26" t="s">
        <v>11</v>
      </c>
      <c r="J65" s="26" t="s">
        <v>1247</v>
      </c>
      <c r="K65" s="26" t="s">
        <v>18</v>
      </c>
      <c r="L65" s="26" t="s">
        <v>1202</v>
      </c>
      <c r="M65" s="26" t="s">
        <v>13</v>
      </c>
      <c r="N65" s="26" t="s">
        <v>1398</v>
      </c>
      <c r="O65" s="26" t="s">
        <v>1274</v>
      </c>
      <c r="P65" s="26" t="s">
        <v>6</v>
      </c>
      <c r="Q65" s="26" t="s">
        <v>1283</v>
      </c>
      <c r="R65" s="26" t="s">
        <v>10</v>
      </c>
      <c r="S65" s="26" t="s">
        <v>1397</v>
      </c>
      <c r="T65" s="26" t="s">
        <v>19</v>
      </c>
      <c r="U65" s="26" t="s">
        <v>1269</v>
      </c>
      <c r="V65" s="26" t="s">
        <v>4</v>
      </c>
      <c r="W65" s="26" t="s">
        <v>16</v>
      </c>
      <c r="X65" s="26" t="s">
        <v>1280</v>
      </c>
      <c r="Y65" s="26" t="s">
        <v>0</v>
      </c>
      <c r="Z65" s="26" t="s">
        <v>1231</v>
      </c>
      <c r="AA65" s="26" t="s">
        <v>9</v>
      </c>
      <c r="AB65" s="26" t="s">
        <v>1409</v>
      </c>
      <c r="AC65" s="26" t="s">
        <v>1403</v>
      </c>
      <c r="AD65" s="26" t="s">
        <v>3</v>
      </c>
      <c r="AE65" s="26" t="s">
        <v>1268</v>
      </c>
      <c r="AF65" s="26" t="s">
        <v>17</v>
      </c>
      <c r="AG65" s="26" t="s">
        <v>1167</v>
      </c>
      <c r="AH65" s="26" t="s">
        <v>8</v>
      </c>
      <c r="AI65" s="26" t="s">
        <v>1396</v>
      </c>
      <c r="AJ65" s="26" t="s">
        <v>14</v>
      </c>
      <c r="AK65" s="26" t="s">
        <v>1200</v>
      </c>
      <c r="AL65" s="26" t="s">
        <v>1207</v>
      </c>
      <c r="AM65" s="26" t="s">
        <v>12</v>
      </c>
      <c r="AN65" s="26" t="s">
        <v>1281</v>
      </c>
      <c r="AO65" s="26" t="s">
        <v>2</v>
      </c>
      <c r="AR65" s="26" t="s">
        <v>1247</v>
      </c>
      <c r="AT65" s="26" t="s">
        <v>1247</v>
      </c>
      <c r="AU65" s="26" t="s">
        <v>1247</v>
      </c>
    </row>
    <row r="66" spans="1:47" x14ac:dyDescent="0.25">
      <c r="A66" s="26">
        <v>9</v>
      </c>
      <c r="B66" s="23" t="s">
        <v>40</v>
      </c>
      <c r="C66" s="26" t="s">
        <v>8</v>
      </c>
      <c r="D66" s="26" t="s">
        <v>11</v>
      </c>
      <c r="E66" s="26" t="s">
        <v>1281</v>
      </c>
      <c r="F66" s="26" t="s">
        <v>3</v>
      </c>
      <c r="G66" s="26" t="s">
        <v>1208</v>
      </c>
      <c r="H66" s="26" t="s">
        <v>4</v>
      </c>
      <c r="I66" s="26" t="s">
        <v>1398</v>
      </c>
      <c r="J66" s="26" t="s">
        <v>1247</v>
      </c>
      <c r="K66" s="26" t="s">
        <v>1403</v>
      </c>
      <c r="L66" s="26" t="s">
        <v>14</v>
      </c>
      <c r="M66" s="26" t="s">
        <v>1280</v>
      </c>
      <c r="N66" s="26" t="s">
        <v>2</v>
      </c>
      <c r="O66" s="26" t="s">
        <v>1</v>
      </c>
      <c r="P66" s="26" t="s">
        <v>1222</v>
      </c>
      <c r="Q66" s="26" t="s">
        <v>7</v>
      </c>
      <c r="R66" s="26" t="s">
        <v>1269</v>
      </c>
      <c r="S66" s="26" t="s">
        <v>13</v>
      </c>
      <c r="T66" s="26" t="s">
        <v>1396</v>
      </c>
      <c r="U66" s="26" t="s">
        <v>16</v>
      </c>
      <c r="V66" s="26" t="s">
        <v>1410</v>
      </c>
      <c r="W66" s="26" t="s">
        <v>1274</v>
      </c>
      <c r="X66" s="26" t="s">
        <v>17</v>
      </c>
      <c r="Y66" s="26" t="s">
        <v>1268</v>
      </c>
      <c r="Z66" s="26" t="s">
        <v>15</v>
      </c>
      <c r="AA66" s="26" t="s">
        <v>1207</v>
      </c>
      <c r="AB66" s="26" t="s">
        <v>19</v>
      </c>
      <c r="AC66" s="26" t="s">
        <v>1277</v>
      </c>
      <c r="AD66" s="26" t="s">
        <v>0</v>
      </c>
      <c r="AF66" s="26" t="s">
        <v>1397</v>
      </c>
      <c r="AG66" s="26" t="s">
        <v>18</v>
      </c>
      <c r="AH66" s="26" t="s">
        <v>1399</v>
      </c>
      <c r="AI66" s="26" t="s">
        <v>9</v>
      </c>
      <c r="AJ66" s="26" t="s">
        <v>1401</v>
      </c>
      <c r="AK66" s="26" t="s">
        <v>12</v>
      </c>
      <c r="AL66" s="26" t="s">
        <v>10</v>
      </c>
      <c r="AM66" s="26" t="s">
        <v>1202</v>
      </c>
      <c r="AN66" s="26" t="s">
        <v>6</v>
      </c>
      <c r="AO66" s="26" t="s">
        <v>1167</v>
      </c>
      <c r="AQ66" s="26" t="s">
        <v>1231</v>
      </c>
      <c r="AR66" s="26" t="s">
        <v>1247</v>
      </c>
      <c r="AT66" s="26" t="s">
        <v>1231</v>
      </c>
      <c r="AU66" s="26" t="s">
        <v>9</v>
      </c>
    </row>
    <row r="67" spans="1:47" x14ac:dyDescent="0.25">
      <c r="A67" s="26">
        <v>11</v>
      </c>
      <c r="B67" s="23" t="s">
        <v>55</v>
      </c>
      <c r="C67" s="26" t="s">
        <v>9</v>
      </c>
      <c r="D67" s="26" t="s">
        <v>19</v>
      </c>
      <c r="E67" s="26" t="s">
        <v>1202</v>
      </c>
      <c r="F67" s="26" t="s">
        <v>5</v>
      </c>
      <c r="G67" s="26" t="s">
        <v>1207</v>
      </c>
      <c r="H67" s="26" t="s">
        <v>7</v>
      </c>
      <c r="I67" s="26" t="s">
        <v>1277</v>
      </c>
      <c r="J67" s="26" t="s">
        <v>1247</v>
      </c>
      <c r="K67" s="26" t="s">
        <v>1247</v>
      </c>
      <c r="L67" s="26" t="s">
        <v>1</v>
      </c>
      <c r="M67" s="26" t="s">
        <v>1396</v>
      </c>
      <c r="N67" s="26" t="s">
        <v>0</v>
      </c>
      <c r="O67" s="26" t="s">
        <v>1200</v>
      </c>
      <c r="P67" s="26" t="s">
        <v>8</v>
      </c>
      <c r="Q67" s="26" t="s">
        <v>1231</v>
      </c>
      <c r="R67" s="26" t="s">
        <v>2</v>
      </c>
      <c r="S67" s="26" t="s">
        <v>1398</v>
      </c>
      <c r="T67" s="26" t="s">
        <v>12</v>
      </c>
      <c r="U67" s="26" t="s">
        <v>1274</v>
      </c>
      <c r="V67" s="26" t="s">
        <v>18</v>
      </c>
      <c r="W67" s="26" t="s">
        <v>1401</v>
      </c>
      <c r="X67" s="26" t="s">
        <v>3</v>
      </c>
      <c r="Y67" s="26" t="s">
        <v>1411</v>
      </c>
      <c r="Z67" s="26" t="s">
        <v>13</v>
      </c>
      <c r="AA67" s="26" t="s">
        <v>1399</v>
      </c>
      <c r="AB67" s="26" t="s">
        <v>16</v>
      </c>
      <c r="AC67" s="26" t="s">
        <v>1268</v>
      </c>
      <c r="AD67" s="26" t="s">
        <v>4</v>
      </c>
      <c r="AE67" s="26" t="s">
        <v>1281</v>
      </c>
      <c r="AF67" s="26" t="s">
        <v>1208</v>
      </c>
      <c r="AG67" s="26" t="s">
        <v>6</v>
      </c>
      <c r="AH67" s="26" t="s">
        <v>11</v>
      </c>
      <c r="AI67" s="26" t="s">
        <v>1283</v>
      </c>
      <c r="AJ67" s="26" t="s">
        <v>10</v>
      </c>
      <c r="AK67" s="26" t="s">
        <v>1397</v>
      </c>
      <c r="AL67" s="26" t="s">
        <v>1269</v>
      </c>
      <c r="AM67" s="26" t="s">
        <v>14</v>
      </c>
      <c r="AN67" s="26" t="s">
        <v>1280</v>
      </c>
      <c r="AO67" s="26" t="s">
        <v>17</v>
      </c>
      <c r="AR67" s="26" t="s">
        <v>1281</v>
      </c>
      <c r="AT67" s="26" t="s">
        <v>15</v>
      </c>
      <c r="AU67" s="26" t="s">
        <v>1283</v>
      </c>
    </row>
    <row r="68" spans="1:47" x14ac:dyDescent="0.25">
      <c r="A68" s="26">
        <v>10</v>
      </c>
      <c r="B68" s="23" t="s">
        <v>69</v>
      </c>
      <c r="C68" s="26" t="s">
        <v>10</v>
      </c>
      <c r="D68" s="26" t="s">
        <v>3</v>
      </c>
      <c r="E68" s="26" t="s">
        <v>1208</v>
      </c>
      <c r="F68" s="26" t="s">
        <v>16</v>
      </c>
      <c r="G68" s="26" t="s">
        <v>1268</v>
      </c>
      <c r="H68" s="26" t="s">
        <v>13</v>
      </c>
      <c r="I68" s="26" t="s">
        <v>1207</v>
      </c>
      <c r="J68" s="26" t="s">
        <v>1247</v>
      </c>
      <c r="K68" s="26" t="s">
        <v>1398</v>
      </c>
      <c r="L68" s="26" t="s">
        <v>15</v>
      </c>
      <c r="M68" s="26" t="s">
        <v>1397</v>
      </c>
      <c r="N68" s="26" t="s">
        <v>6</v>
      </c>
      <c r="O68" s="26" t="s">
        <v>9</v>
      </c>
      <c r="P68" s="26" t="s">
        <v>1281</v>
      </c>
      <c r="Q68" s="26" t="s">
        <v>12</v>
      </c>
      <c r="R68" s="26" t="s">
        <v>1399</v>
      </c>
      <c r="S68" s="26" t="s">
        <v>1280</v>
      </c>
      <c r="T68" s="26" t="s">
        <v>14</v>
      </c>
      <c r="U68" s="26" t="s">
        <v>1231</v>
      </c>
      <c r="V68" s="26" t="s">
        <v>8</v>
      </c>
      <c r="W68" s="26" t="s">
        <v>1403</v>
      </c>
      <c r="X68" s="26" t="s">
        <v>4</v>
      </c>
      <c r="Y68" s="26" t="s">
        <v>1401</v>
      </c>
      <c r="Z68" s="26" t="s">
        <v>17</v>
      </c>
      <c r="AA68" s="26" t="s">
        <v>1167</v>
      </c>
      <c r="AB68" s="26" t="s">
        <v>0</v>
      </c>
      <c r="AC68" s="26" t="s">
        <v>1202</v>
      </c>
      <c r="AD68" s="26" t="s">
        <v>5</v>
      </c>
      <c r="AF68" s="26" t="s">
        <v>1396</v>
      </c>
      <c r="AG68" s="26" t="s">
        <v>2</v>
      </c>
      <c r="AH68" s="26" t="s">
        <v>1269</v>
      </c>
      <c r="AI68" s="26" t="s">
        <v>19</v>
      </c>
      <c r="AJ68" s="26" t="s">
        <v>1222</v>
      </c>
      <c r="AK68" s="26" t="s">
        <v>7</v>
      </c>
      <c r="AL68" s="26" t="s">
        <v>1283</v>
      </c>
      <c r="AM68" s="26" t="s">
        <v>11</v>
      </c>
      <c r="AN68" s="26" t="s">
        <v>1274</v>
      </c>
      <c r="AO68" s="26" t="s">
        <v>18</v>
      </c>
      <c r="AQ68" s="26" t="s">
        <v>1277</v>
      </c>
      <c r="AR68" s="26" t="s">
        <v>1</v>
      </c>
      <c r="AT68" s="26" t="s">
        <v>1277</v>
      </c>
      <c r="AU68" s="26" t="s">
        <v>1247</v>
      </c>
    </row>
    <row r="69" spans="1:47" x14ac:dyDescent="0.25">
      <c r="A69" s="26">
        <v>12</v>
      </c>
      <c r="B69" s="23" t="s">
        <v>42</v>
      </c>
      <c r="C69" s="26" t="s">
        <v>11</v>
      </c>
      <c r="D69" s="26" t="s">
        <v>1283</v>
      </c>
      <c r="E69" s="26" t="s">
        <v>6</v>
      </c>
      <c r="F69" s="26" t="s">
        <v>1167</v>
      </c>
      <c r="G69" s="26" t="s">
        <v>2</v>
      </c>
      <c r="H69" s="26" t="s">
        <v>14</v>
      </c>
      <c r="I69" s="26" t="s">
        <v>1399</v>
      </c>
      <c r="J69" s="26" t="s">
        <v>1247</v>
      </c>
      <c r="K69" s="26" t="s">
        <v>1247</v>
      </c>
      <c r="L69" s="26" t="s">
        <v>4</v>
      </c>
      <c r="M69" s="26" t="s">
        <v>1208</v>
      </c>
      <c r="N69" s="26" t="s">
        <v>12</v>
      </c>
      <c r="O69" s="26" t="s">
        <v>18</v>
      </c>
      <c r="P69" s="26" t="s">
        <v>1403</v>
      </c>
      <c r="Q69" s="26" t="s">
        <v>9</v>
      </c>
      <c r="R69" s="26" t="s">
        <v>1398</v>
      </c>
      <c r="S69" s="26" t="s">
        <v>16</v>
      </c>
      <c r="T69" s="26" t="s">
        <v>1401</v>
      </c>
      <c r="U69" s="26" t="s">
        <v>10</v>
      </c>
      <c r="V69" s="26" t="s">
        <v>1277</v>
      </c>
      <c r="W69" s="26" t="s">
        <v>1207</v>
      </c>
      <c r="X69" s="26" t="s">
        <v>5</v>
      </c>
      <c r="Y69" s="26" t="s">
        <v>1281</v>
      </c>
      <c r="Z69" s="26" t="s">
        <v>7</v>
      </c>
      <c r="AA69" s="26" t="s">
        <v>1274</v>
      </c>
      <c r="AB69" s="26" t="s">
        <v>1412</v>
      </c>
      <c r="AC69" s="26" t="s">
        <v>13</v>
      </c>
      <c r="AD69" s="26" t="s">
        <v>1397</v>
      </c>
      <c r="AF69" s="26" t="s">
        <v>1269</v>
      </c>
      <c r="AG69" s="26" t="s">
        <v>0</v>
      </c>
      <c r="AH69" s="26" t="s">
        <v>1222</v>
      </c>
      <c r="AI69" s="26" t="s">
        <v>15</v>
      </c>
      <c r="AJ69" s="26" t="s">
        <v>1280</v>
      </c>
      <c r="AK69" s="26" t="s">
        <v>17</v>
      </c>
      <c r="AL69" s="26" t="s">
        <v>3</v>
      </c>
      <c r="AM69" s="26" t="s">
        <v>1200</v>
      </c>
      <c r="AN69" s="26" t="s">
        <v>1</v>
      </c>
      <c r="AO69" s="26" t="s">
        <v>1202</v>
      </c>
      <c r="AQ69" s="26" t="s">
        <v>8</v>
      </c>
      <c r="AR69" s="26" t="s">
        <v>1268</v>
      </c>
      <c r="AT69" s="26" t="s">
        <v>8</v>
      </c>
      <c r="AU69" s="26" t="s">
        <v>1247</v>
      </c>
    </row>
    <row r="70" spans="1:47" x14ac:dyDescent="0.25">
      <c r="A70" s="26">
        <v>13</v>
      </c>
      <c r="B70" s="23" t="s">
        <v>79</v>
      </c>
      <c r="C70" s="26" t="s">
        <v>12</v>
      </c>
      <c r="D70" s="26" t="s">
        <v>1280</v>
      </c>
      <c r="E70" s="26" t="s">
        <v>2</v>
      </c>
      <c r="F70" s="26" t="s">
        <v>1274</v>
      </c>
      <c r="G70" s="26" t="s">
        <v>6</v>
      </c>
      <c r="H70" s="26" t="s">
        <v>15</v>
      </c>
      <c r="I70" s="26" t="s">
        <v>1401</v>
      </c>
      <c r="J70" s="26" t="s">
        <v>1247</v>
      </c>
      <c r="K70" s="26" t="s">
        <v>1281</v>
      </c>
      <c r="L70" s="26" t="s">
        <v>13</v>
      </c>
      <c r="M70" s="26" t="s">
        <v>16</v>
      </c>
      <c r="N70" s="26" t="s">
        <v>1231</v>
      </c>
      <c r="O70" s="26" t="s">
        <v>1247</v>
      </c>
      <c r="P70" s="26" t="s">
        <v>4</v>
      </c>
      <c r="Q70" s="26" t="s">
        <v>1200</v>
      </c>
      <c r="R70" s="26" t="s">
        <v>8</v>
      </c>
      <c r="S70" s="26" t="s">
        <v>3</v>
      </c>
      <c r="T70" s="26" t="s">
        <v>1222</v>
      </c>
      <c r="U70" s="26" t="s">
        <v>7</v>
      </c>
      <c r="V70" s="26" t="s">
        <v>1268</v>
      </c>
      <c r="W70" s="26" t="s">
        <v>1413</v>
      </c>
      <c r="X70" s="26" t="s">
        <v>19</v>
      </c>
      <c r="Y70" s="26" t="s">
        <v>1398</v>
      </c>
      <c r="Z70" s="26" t="s">
        <v>1409</v>
      </c>
      <c r="AA70" s="26" t="s">
        <v>1403</v>
      </c>
      <c r="AB70" s="26" t="s">
        <v>1397</v>
      </c>
      <c r="AC70" s="26" t="s">
        <v>14</v>
      </c>
      <c r="AD70" s="26" t="s">
        <v>1396</v>
      </c>
      <c r="AF70" s="26" t="s">
        <v>11</v>
      </c>
      <c r="AG70" s="26" t="s">
        <v>1202</v>
      </c>
      <c r="AH70" s="26" t="s">
        <v>10</v>
      </c>
      <c r="AI70" s="26" t="s">
        <v>1207</v>
      </c>
      <c r="AJ70" s="26" t="s">
        <v>0</v>
      </c>
      <c r="AK70" s="26" t="s">
        <v>1283</v>
      </c>
      <c r="AL70" s="26" t="s">
        <v>9</v>
      </c>
      <c r="AM70" s="26" t="s">
        <v>1399</v>
      </c>
      <c r="AN70" s="26" t="s">
        <v>5</v>
      </c>
      <c r="AO70" s="26" t="s">
        <v>1277</v>
      </c>
      <c r="AQ70" s="26" t="s">
        <v>18</v>
      </c>
      <c r="AR70" s="26" t="s">
        <v>18</v>
      </c>
      <c r="AT70" s="26" t="s">
        <v>1207</v>
      </c>
      <c r="AU70" s="26" t="s">
        <v>1247</v>
      </c>
    </row>
    <row r="71" spans="1:47" x14ac:dyDescent="0.25">
      <c r="A71" s="26">
        <v>14</v>
      </c>
      <c r="B71" s="23" t="s">
        <v>73</v>
      </c>
      <c r="C71" s="26" t="s">
        <v>13</v>
      </c>
      <c r="D71" s="26" t="s">
        <v>4</v>
      </c>
      <c r="E71" s="26" t="s">
        <v>1277</v>
      </c>
      <c r="F71" s="26" t="s">
        <v>11</v>
      </c>
      <c r="G71" s="26" t="s">
        <v>1202</v>
      </c>
      <c r="H71" s="26" t="s">
        <v>1200</v>
      </c>
      <c r="I71" s="26" t="s">
        <v>0</v>
      </c>
      <c r="J71" s="26" t="s">
        <v>1247</v>
      </c>
      <c r="K71" s="26" t="s">
        <v>1247</v>
      </c>
      <c r="L71" s="26" t="s">
        <v>1269</v>
      </c>
      <c r="M71" s="26" t="s">
        <v>1399</v>
      </c>
      <c r="N71" s="26" t="s">
        <v>14</v>
      </c>
      <c r="O71" s="26" t="s">
        <v>17</v>
      </c>
      <c r="P71" s="26" t="s">
        <v>1268</v>
      </c>
      <c r="Q71" s="26" t="s">
        <v>18</v>
      </c>
      <c r="R71" s="26" t="s">
        <v>1401</v>
      </c>
      <c r="S71" s="26" t="s">
        <v>1283</v>
      </c>
      <c r="T71" s="26" t="s">
        <v>15</v>
      </c>
      <c r="U71" s="26" t="s">
        <v>1281</v>
      </c>
      <c r="V71" s="26" t="s">
        <v>2</v>
      </c>
      <c r="W71" s="26" t="s">
        <v>1414</v>
      </c>
      <c r="X71" s="26" t="s">
        <v>1208</v>
      </c>
      <c r="Y71" s="26" t="s">
        <v>1415</v>
      </c>
      <c r="Z71" s="26" t="s">
        <v>1222</v>
      </c>
      <c r="AA71" s="26" t="s">
        <v>10</v>
      </c>
      <c r="AB71" s="26" t="s">
        <v>1247</v>
      </c>
      <c r="AC71" s="26" t="s">
        <v>1231</v>
      </c>
      <c r="AD71" s="26" t="s">
        <v>16</v>
      </c>
      <c r="AF71" s="26" t="s">
        <v>1274</v>
      </c>
      <c r="AG71" s="26" t="s">
        <v>7</v>
      </c>
      <c r="AH71" s="26" t="s">
        <v>1403</v>
      </c>
      <c r="AI71" s="26" t="s">
        <v>5</v>
      </c>
      <c r="AJ71" s="26" t="s">
        <v>1398</v>
      </c>
      <c r="AK71" s="26" t="s">
        <v>1</v>
      </c>
      <c r="AL71" s="26" t="s">
        <v>1280</v>
      </c>
      <c r="AM71" s="26" t="s">
        <v>19</v>
      </c>
      <c r="AN71" s="26" t="s">
        <v>1397</v>
      </c>
      <c r="AO71" s="26" t="s">
        <v>8</v>
      </c>
      <c r="AQ71" s="26" t="s">
        <v>1207</v>
      </c>
      <c r="AR71" s="26" t="s">
        <v>3</v>
      </c>
      <c r="AT71" s="26" t="s">
        <v>5</v>
      </c>
      <c r="AU71" s="26" t="s">
        <v>1207</v>
      </c>
    </row>
    <row r="72" spans="1:47" x14ac:dyDescent="0.25">
      <c r="A72" s="26">
        <v>15</v>
      </c>
      <c r="B72" s="23" t="s">
        <v>50</v>
      </c>
      <c r="C72" s="26" t="s">
        <v>14</v>
      </c>
      <c r="D72" s="26" t="s">
        <v>15</v>
      </c>
      <c r="E72" s="26" t="s">
        <v>1207</v>
      </c>
      <c r="F72" s="26" t="s">
        <v>12</v>
      </c>
      <c r="G72" s="26" t="s">
        <v>1281</v>
      </c>
      <c r="H72" s="26" t="s">
        <v>1231</v>
      </c>
      <c r="I72" s="26" t="s">
        <v>6</v>
      </c>
      <c r="J72" s="26" t="s">
        <v>1247</v>
      </c>
      <c r="K72" s="26" t="s">
        <v>2</v>
      </c>
      <c r="L72" s="26" t="s">
        <v>1283</v>
      </c>
      <c r="M72" s="26" t="s">
        <v>3</v>
      </c>
      <c r="N72" s="26" t="s">
        <v>1167</v>
      </c>
      <c r="O72" s="26" t="s">
        <v>7</v>
      </c>
      <c r="P72" s="26" t="s">
        <v>1398</v>
      </c>
      <c r="Q72" s="26" t="s">
        <v>1</v>
      </c>
      <c r="R72" s="26" t="s">
        <v>1202</v>
      </c>
      <c r="S72" s="26" t="s">
        <v>5</v>
      </c>
      <c r="T72" s="26" t="s">
        <v>1200</v>
      </c>
      <c r="U72" s="26" t="s">
        <v>9</v>
      </c>
      <c r="V72" s="26" t="s">
        <v>1208</v>
      </c>
      <c r="W72" s="26" t="s">
        <v>8</v>
      </c>
      <c r="X72" s="26" t="s">
        <v>1396</v>
      </c>
      <c r="Y72" s="26" t="s">
        <v>18</v>
      </c>
      <c r="Z72" s="26" t="s">
        <v>1397</v>
      </c>
      <c r="AA72" s="26" t="s">
        <v>11</v>
      </c>
      <c r="AB72" s="26" t="s">
        <v>1247</v>
      </c>
      <c r="AC72" s="26" t="s">
        <v>1269</v>
      </c>
      <c r="AD72" s="26" t="s">
        <v>19</v>
      </c>
      <c r="AE72" s="26" t="s">
        <v>1403</v>
      </c>
      <c r="AF72" s="26" t="s">
        <v>13</v>
      </c>
      <c r="AG72" s="26" t="s">
        <v>1277</v>
      </c>
      <c r="AH72" s="26" t="s">
        <v>1401</v>
      </c>
      <c r="AI72" s="26" t="s">
        <v>17</v>
      </c>
      <c r="AJ72" s="26" t="s">
        <v>1399</v>
      </c>
      <c r="AK72" s="26" t="s">
        <v>16</v>
      </c>
      <c r="AL72" s="26" t="s">
        <v>0</v>
      </c>
      <c r="AM72" s="26" t="s">
        <v>1222</v>
      </c>
      <c r="AN72" s="26" t="s">
        <v>10</v>
      </c>
      <c r="AO72" s="26" t="s">
        <v>1268</v>
      </c>
      <c r="AR72" s="26" t="s">
        <v>4</v>
      </c>
      <c r="AT72" s="26" t="s">
        <v>1280</v>
      </c>
      <c r="AU72" s="26" t="s">
        <v>1247</v>
      </c>
    </row>
    <row r="73" spans="1:47" x14ac:dyDescent="0.25">
      <c r="A73" s="26">
        <v>16</v>
      </c>
      <c r="B73" s="23" t="s">
        <v>52</v>
      </c>
      <c r="C73" s="26" t="s">
        <v>15</v>
      </c>
      <c r="D73" s="26" t="s">
        <v>1274</v>
      </c>
      <c r="E73" s="26" t="s">
        <v>18</v>
      </c>
      <c r="F73" s="26" t="s">
        <v>1399</v>
      </c>
      <c r="G73" s="26" t="s">
        <v>17</v>
      </c>
      <c r="H73" s="26" t="s">
        <v>1269</v>
      </c>
      <c r="I73" s="26" t="s">
        <v>2</v>
      </c>
      <c r="J73" s="26" t="s">
        <v>1247</v>
      </c>
      <c r="K73" s="26" t="s">
        <v>8</v>
      </c>
      <c r="L73" s="26" t="s">
        <v>1200</v>
      </c>
      <c r="M73" s="26" t="s">
        <v>1</v>
      </c>
      <c r="N73" s="26" t="s">
        <v>1281</v>
      </c>
      <c r="O73" s="26" t="s">
        <v>1207</v>
      </c>
      <c r="P73" s="26" t="s">
        <v>11</v>
      </c>
      <c r="Q73" s="26" t="s">
        <v>1208</v>
      </c>
      <c r="R73" s="26" t="s">
        <v>3</v>
      </c>
      <c r="S73" s="26" t="s">
        <v>6</v>
      </c>
      <c r="T73" s="26" t="s">
        <v>1167</v>
      </c>
      <c r="U73" s="26" t="s">
        <v>5</v>
      </c>
      <c r="V73" s="26" t="s">
        <v>1202</v>
      </c>
      <c r="W73" s="26" t="s">
        <v>10</v>
      </c>
      <c r="X73" s="26" t="s">
        <v>1397</v>
      </c>
      <c r="Y73" s="26" t="s">
        <v>9</v>
      </c>
      <c r="Z73" s="26" t="s">
        <v>1283</v>
      </c>
      <c r="AA73" s="26" t="s">
        <v>12</v>
      </c>
      <c r="AB73" s="26" t="s">
        <v>1280</v>
      </c>
      <c r="AC73" s="26" t="s">
        <v>7</v>
      </c>
      <c r="AD73" s="26" t="s">
        <v>1398</v>
      </c>
      <c r="AE73" s="26" t="s">
        <v>14</v>
      </c>
      <c r="AF73" s="26" t="s">
        <v>19</v>
      </c>
      <c r="AG73" s="26" t="s">
        <v>1401</v>
      </c>
      <c r="AH73" s="26" t="s">
        <v>13</v>
      </c>
      <c r="AI73" s="26" t="s">
        <v>1231</v>
      </c>
      <c r="AJ73" s="26" t="s">
        <v>4</v>
      </c>
      <c r="AK73" s="26" t="s">
        <v>1277</v>
      </c>
      <c r="AL73" s="26" t="s">
        <v>16</v>
      </c>
      <c r="AM73" s="26" t="s">
        <v>1268</v>
      </c>
      <c r="AN73" s="26" t="s">
        <v>0</v>
      </c>
      <c r="AO73" s="26" t="s">
        <v>1396</v>
      </c>
      <c r="AR73" s="26" t="s">
        <v>1247</v>
      </c>
      <c r="AT73" s="26" t="s">
        <v>1222</v>
      </c>
      <c r="AU73" s="26" t="s">
        <v>1247</v>
      </c>
    </row>
    <row r="74" spans="1:47" x14ac:dyDescent="0.25">
      <c r="A74" s="26">
        <v>17</v>
      </c>
      <c r="B74" s="23" t="s">
        <v>47</v>
      </c>
      <c r="C74" s="26" t="s">
        <v>16</v>
      </c>
      <c r="D74" s="26" t="s">
        <v>1398</v>
      </c>
      <c r="E74" s="26" t="s">
        <v>9</v>
      </c>
      <c r="F74" s="26" t="s">
        <v>1200</v>
      </c>
      <c r="G74" s="26" t="s">
        <v>13</v>
      </c>
      <c r="H74" s="26" t="s">
        <v>5</v>
      </c>
      <c r="I74" s="26" t="s">
        <v>1281</v>
      </c>
      <c r="J74" s="26" t="s">
        <v>1247</v>
      </c>
      <c r="K74" s="26" t="s">
        <v>1401</v>
      </c>
      <c r="L74" s="26" t="s">
        <v>7</v>
      </c>
      <c r="M74" s="26" t="s">
        <v>1269</v>
      </c>
      <c r="N74" s="26" t="s">
        <v>18</v>
      </c>
      <c r="O74" s="26" t="s">
        <v>1397</v>
      </c>
      <c r="P74" s="26" t="s">
        <v>0</v>
      </c>
      <c r="Q74" s="26" t="s">
        <v>1396</v>
      </c>
      <c r="R74" s="26" t="s">
        <v>14</v>
      </c>
      <c r="S74" s="26" t="s">
        <v>1231</v>
      </c>
      <c r="T74" s="26" t="s">
        <v>4</v>
      </c>
      <c r="U74" s="26" t="s">
        <v>1283</v>
      </c>
      <c r="V74" s="26" t="s">
        <v>15</v>
      </c>
      <c r="W74" s="26" t="s">
        <v>1399</v>
      </c>
      <c r="X74" s="26" t="s">
        <v>1</v>
      </c>
      <c r="Y74" s="26" t="s">
        <v>1277</v>
      </c>
      <c r="Z74" s="26" t="s">
        <v>19</v>
      </c>
      <c r="AA74" s="26" t="s">
        <v>1268</v>
      </c>
      <c r="AB74" s="26" t="s">
        <v>1222</v>
      </c>
      <c r="AC74" s="26" t="s">
        <v>10</v>
      </c>
      <c r="AD74" s="26" t="s">
        <v>1416</v>
      </c>
      <c r="AF74" s="26" t="s">
        <v>1280</v>
      </c>
      <c r="AG74" s="26" t="s">
        <v>12</v>
      </c>
      <c r="AH74" s="26" t="s">
        <v>6</v>
      </c>
      <c r="AI74" s="26" t="s">
        <v>1208</v>
      </c>
      <c r="AJ74" s="26" t="s">
        <v>2</v>
      </c>
      <c r="AK74" s="26" t="s">
        <v>1274</v>
      </c>
      <c r="AL74" s="26" t="s">
        <v>1403</v>
      </c>
      <c r="AM74" s="26" t="s">
        <v>8</v>
      </c>
      <c r="AN74" s="26" t="s">
        <v>1207</v>
      </c>
      <c r="AO74" s="26" t="s">
        <v>11</v>
      </c>
      <c r="AQ74" s="26" t="s">
        <v>17</v>
      </c>
      <c r="AR74" s="26" t="s">
        <v>17</v>
      </c>
      <c r="AT74" s="26" t="s">
        <v>1247</v>
      </c>
      <c r="AU74" s="26" t="s">
        <v>1247</v>
      </c>
    </row>
    <row r="75" spans="1:47" x14ac:dyDescent="0.25">
      <c r="A75" s="26">
        <v>18</v>
      </c>
      <c r="B75" s="23" t="s">
        <v>45</v>
      </c>
      <c r="C75" s="26" t="s">
        <v>17</v>
      </c>
      <c r="D75" s="26" t="s">
        <v>16</v>
      </c>
      <c r="E75" s="26" t="s">
        <v>1268</v>
      </c>
      <c r="F75" s="26" t="s">
        <v>19</v>
      </c>
      <c r="G75" s="26" t="s">
        <v>1403</v>
      </c>
      <c r="H75" s="26" t="s">
        <v>1280</v>
      </c>
      <c r="I75" s="26" t="s">
        <v>8</v>
      </c>
      <c r="J75" s="26" t="s">
        <v>1247</v>
      </c>
      <c r="K75" s="26" t="s">
        <v>10</v>
      </c>
      <c r="L75" s="26" t="s">
        <v>1208</v>
      </c>
      <c r="M75" s="26" t="s">
        <v>1207</v>
      </c>
      <c r="N75" s="26" t="s">
        <v>7</v>
      </c>
      <c r="O75" s="26" t="s">
        <v>1167</v>
      </c>
      <c r="P75" s="26" t="s">
        <v>14</v>
      </c>
      <c r="Q75" s="26" t="s">
        <v>1397</v>
      </c>
      <c r="R75" s="26" t="s">
        <v>11</v>
      </c>
      <c r="S75" s="26" t="s">
        <v>9</v>
      </c>
      <c r="T75" s="26" t="s">
        <v>1277</v>
      </c>
      <c r="U75" s="26" t="s">
        <v>1</v>
      </c>
      <c r="V75" s="26" t="s">
        <v>1396</v>
      </c>
      <c r="W75" s="26" t="s">
        <v>1417</v>
      </c>
      <c r="X75" s="26" t="s">
        <v>1283</v>
      </c>
      <c r="Y75" s="26" t="s">
        <v>12</v>
      </c>
      <c r="Z75" s="26" t="s">
        <v>1200</v>
      </c>
      <c r="AA75" s="26" t="s">
        <v>18</v>
      </c>
      <c r="AB75" s="26" t="s">
        <v>5</v>
      </c>
      <c r="AC75" s="26" t="s">
        <v>1281</v>
      </c>
      <c r="AD75" s="26" t="s">
        <v>15</v>
      </c>
      <c r="AF75" s="26" t="s">
        <v>1399</v>
      </c>
      <c r="AG75" s="26" t="s">
        <v>4</v>
      </c>
      <c r="AH75" s="26" t="s">
        <v>2</v>
      </c>
      <c r="AI75" s="26" t="s">
        <v>1274</v>
      </c>
      <c r="AJ75" s="26" t="s">
        <v>13</v>
      </c>
      <c r="AK75" s="26" t="s">
        <v>1231</v>
      </c>
      <c r="AL75" s="26" t="s">
        <v>6</v>
      </c>
      <c r="AM75" s="26" t="s">
        <v>1401</v>
      </c>
      <c r="AN75" s="26" t="s">
        <v>3</v>
      </c>
      <c r="AO75" s="26" t="s">
        <v>1222</v>
      </c>
      <c r="AQ75" s="26" t="s">
        <v>1202</v>
      </c>
      <c r="AR75" s="26" t="s">
        <v>1202</v>
      </c>
      <c r="AT75" s="26" t="s">
        <v>1247</v>
      </c>
      <c r="AU75" s="26" t="s">
        <v>1247</v>
      </c>
    </row>
    <row r="76" spans="1:47" x14ac:dyDescent="0.25">
      <c r="A76" s="26">
        <v>19</v>
      </c>
      <c r="B76" s="23" t="s">
        <v>78</v>
      </c>
      <c r="C76" s="26" t="s">
        <v>18</v>
      </c>
      <c r="D76" s="26" t="s">
        <v>12</v>
      </c>
      <c r="E76" s="26" t="s">
        <v>1403</v>
      </c>
      <c r="F76" s="26" t="s">
        <v>4</v>
      </c>
      <c r="G76" s="26" t="s">
        <v>1401</v>
      </c>
      <c r="H76" s="26" t="s">
        <v>17</v>
      </c>
      <c r="I76" s="26" t="s">
        <v>1268</v>
      </c>
      <c r="J76" s="26" t="s">
        <v>1247</v>
      </c>
      <c r="K76" s="26" t="s">
        <v>1399</v>
      </c>
      <c r="L76" s="26" t="s">
        <v>19</v>
      </c>
      <c r="M76" s="26" t="s">
        <v>8</v>
      </c>
      <c r="N76" s="26" t="s">
        <v>1202</v>
      </c>
      <c r="O76" s="26" t="s">
        <v>1231</v>
      </c>
      <c r="P76" s="26" t="s">
        <v>2</v>
      </c>
      <c r="Q76" s="26" t="s">
        <v>1167</v>
      </c>
      <c r="R76" s="26" t="s">
        <v>6</v>
      </c>
      <c r="S76" s="26" t="s">
        <v>10</v>
      </c>
      <c r="T76" s="26" t="s">
        <v>1208</v>
      </c>
      <c r="U76" s="26" t="s">
        <v>3</v>
      </c>
      <c r="V76" s="26" t="s">
        <v>1222</v>
      </c>
      <c r="W76" s="26" t="s">
        <v>1281</v>
      </c>
      <c r="X76" s="26" t="s">
        <v>7</v>
      </c>
      <c r="Y76" s="26" t="s">
        <v>1274</v>
      </c>
      <c r="Z76" s="26" t="s">
        <v>5</v>
      </c>
      <c r="AA76" s="26" t="s">
        <v>1398</v>
      </c>
      <c r="AB76" s="26" t="s">
        <v>15</v>
      </c>
      <c r="AC76" s="26" t="s">
        <v>1207</v>
      </c>
      <c r="AD76" s="26" t="s">
        <v>1</v>
      </c>
      <c r="AE76" s="26" t="s">
        <v>1269</v>
      </c>
      <c r="AF76" s="26" t="s">
        <v>16</v>
      </c>
      <c r="AG76" s="26" t="s">
        <v>1283</v>
      </c>
      <c r="AH76" s="26" t="s">
        <v>0</v>
      </c>
      <c r="AI76" s="26" t="s">
        <v>1397</v>
      </c>
      <c r="AJ76" s="26" t="s">
        <v>11</v>
      </c>
      <c r="AK76" s="26" t="s">
        <v>1396</v>
      </c>
      <c r="AL76" s="26" t="s">
        <v>13</v>
      </c>
      <c r="AM76" s="26" t="s">
        <v>1277</v>
      </c>
      <c r="AN76" s="26" t="s">
        <v>9</v>
      </c>
      <c r="AO76" s="26" t="s">
        <v>1200</v>
      </c>
      <c r="AR76" s="26" t="s">
        <v>1269</v>
      </c>
      <c r="AT76" s="26" t="s">
        <v>14</v>
      </c>
    </row>
    <row r="77" spans="1:47" x14ac:dyDescent="0.25">
      <c r="A77" s="26">
        <v>20</v>
      </c>
      <c r="B77" s="23" t="s">
        <v>57</v>
      </c>
      <c r="C77" s="26" t="s">
        <v>19</v>
      </c>
      <c r="D77" s="26" t="s">
        <v>1222</v>
      </c>
      <c r="E77" s="26" t="s">
        <v>8</v>
      </c>
      <c r="F77" s="26" t="s">
        <v>1398</v>
      </c>
      <c r="G77" s="26" t="s">
        <v>14</v>
      </c>
      <c r="H77" s="26" t="s">
        <v>1397</v>
      </c>
      <c r="I77" s="26" t="s">
        <v>16</v>
      </c>
      <c r="J77" s="26" t="s">
        <v>1247</v>
      </c>
      <c r="K77" s="26" t="s">
        <v>12</v>
      </c>
      <c r="L77" s="26" t="s">
        <v>1280</v>
      </c>
      <c r="M77" s="26" t="s">
        <v>1268</v>
      </c>
      <c r="N77" s="26" t="s">
        <v>15</v>
      </c>
      <c r="O77" s="26" t="s">
        <v>1396</v>
      </c>
      <c r="P77" s="26" t="s">
        <v>10</v>
      </c>
      <c r="Q77" s="26" t="s">
        <v>1277</v>
      </c>
      <c r="R77" s="26" t="s">
        <v>4</v>
      </c>
      <c r="S77" s="26" t="s">
        <v>0</v>
      </c>
      <c r="T77" s="26" t="s">
        <v>1399</v>
      </c>
      <c r="U77" s="26" t="s">
        <v>13</v>
      </c>
      <c r="V77" s="26" t="s">
        <v>1401</v>
      </c>
      <c r="W77" s="26" t="s">
        <v>18</v>
      </c>
      <c r="X77" s="26" t="s">
        <v>1269</v>
      </c>
      <c r="Y77" s="26" t="s">
        <v>11</v>
      </c>
      <c r="Z77" s="26" t="s">
        <v>1202</v>
      </c>
      <c r="AA77" s="26" t="s">
        <v>2</v>
      </c>
      <c r="AB77" s="26" t="s">
        <v>1418</v>
      </c>
      <c r="AC77" s="26" t="s">
        <v>17</v>
      </c>
      <c r="AD77" s="26" t="s">
        <v>1274</v>
      </c>
      <c r="AE77" s="26" t="s">
        <v>9</v>
      </c>
      <c r="AF77" s="26" t="s">
        <v>1403</v>
      </c>
      <c r="AG77" s="26" t="s">
        <v>5</v>
      </c>
      <c r="AH77" s="26" t="s">
        <v>3</v>
      </c>
      <c r="AI77" s="26" t="s">
        <v>1200</v>
      </c>
      <c r="AJ77" s="26" t="s">
        <v>6</v>
      </c>
      <c r="AK77" s="26" t="s">
        <v>1207</v>
      </c>
      <c r="AL77" s="26" t="s">
        <v>1</v>
      </c>
      <c r="AM77" s="26" t="s">
        <v>1167</v>
      </c>
      <c r="AN77" s="26" t="s">
        <v>7</v>
      </c>
      <c r="AO77" s="26" t="s">
        <v>1208</v>
      </c>
      <c r="AR77" s="26" t="s">
        <v>9</v>
      </c>
      <c r="AT77" s="26" t="s">
        <v>1247</v>
      </c>
      <c r="AU77" s="26" t="s">
        <v>1247</v>
      </c>
    </row>
    <row r="87" spans="1:16" ht="15.75" thickBot="1" x14ac:dyDescent="0.3"/>
    <row r="88" spans="1:16" ht="15.75" thickBot="1" x14ac:dyDescent="0.3">
      <c r="C88" s="173" t="s">
        <v>1451</v>
      </c>
    </row>
    <row r="89" spans="1:16" ht="15.75" thickBot="1" x14ac:dyDescent="0.3">
      <c r="B89" s="169" t="s">
        <v>1450</v>
      </c>
      <c r="C89" s="174" t="s">
        <v>1452</v>
      </c>
    </row>
    <row r="91" spans="1:16" ht="15.75" thickBot="1" x14ac:dyDescent="0.3">
      <c r="A91" s="37"/>
      <c r="B91" s="34" t="s">
        <v>1068</v>
      </c>
      <c r="C91" s="37" t="s">
        <v>1174</v>
      </c>
      <c r="D91" s="37" t="s">
        <v>1386</v>
      </c>
      <c r="E91" s="37" t="s">
        <v>1387</v>
      </c>
      <c r="F91" s="37" t="s">
        <v>1175</v>
      </c>
      <c r="G91" s="37" t="s">
        <v>1388</v>
      </c>
      <c r="H91" s="37" t="s">
        <v>1389</v>
      </c>
      <c r="I91" s="37" t="s">
        <v>1390</v>
      </c>
      <c r="J91" s="37" t="s">
        <v>1176</v>
      </c>
      <c r="K91" s="37" t="s">
        <v>1391</v>
      </c>
      <c r="L91" s="37" t="s">
        <v>1392</v>
      </c>
      <c r="M91" s="37" t="s">
        <v>1393</v>
      </c>
      <c r="N91" s="37" t="s">
        <v>1394</v>
      </c>
      <c r="O91" s="37" t="s">
        <v>1395</v>
      </c>
      <c r="P91" s="37" t="s">
        <v>1170</v>
      </c>
    </row>
    <row r="92" spans="1:16" ht="15.75" thickBot="1" x14ac:dyDescent="0.3">
      <c r="A92" s="33"/>
      <c r="B92" s="23" t="s">
        <v>36</v>
      </c>
      <c r="C92" s="177" t="s">
        <v>1402</v>
      </c>
      <c r="D92" s="175" t="s">
        <v>2</v>
      </c>
      <c r="E92" s="167" t="s">
        <v>1283</v>
      </c>
      <c r="F92" s="167" t="s">
        <v>6</v>
      </c>
      <c r="G92" s="167" t="s">
        <v>9</v>
      </c>
      <c r="H92" s="167" t="s">
        <v>1231</v>
      </c>
      <c r="I92" s="167" t="s">
        <v>1280</v>
      </c>
      <c r="J92" s="167" t="s">
        <v>16</v>
      </c>
      <c r="K92" s="167" t="s">
        <v>1269</v>
      </c>
      <c r="L92" s="167" t="s">
        <v>5</v>
      </c>
      <c r="M92" s="167" t="s">
        <v>1274</v>
      </c>
      <c r="N92" s="167" t="s">
        <v>4</v>
      </c>
      <c r="O92" s="167" t="s">
        <v>1403</v>
      </c>
      <c r="P92" s="167" t="s">
        <v>19</v>
      </c>
    </row>
    <row r="93" spans="1:16" x14ac:dyDescent="0.25">
      <c r="A93" s="33"/>
      <c r="B93" s="23" t="s">
        <v>61</v>
      </c>
      <c r="C93" s="176" t="s">
        <v>1399</v>
      </c>
      <c r="D93" s="167" t="s">
        <v>6</v>
      </c>
      <c r="E93" s="167" t="s">
        <v>1280</v>
      </c>
      <c r="F93" s="167" t="s">
        <v>2</v>
      </c>
      <c r="G93" s="167" t="s">
        <v>1268</v>
      </c>
      <c r="H93" s="167" t="s">
        <v>15</v>
      </c>
      <c r="I93" s="167" t="s">
        <v>14</v>
      </c>
      <c r="J93" s="167" t="s">
        <v>1277</v>
      </c>
      <c r="K93" s="167" t="s">
        <v>8</v>
      </c>
      <c r="L93" s="167" t="s">
        <v>1167</v>
      </c>
      <c r="M93" s="167" t="s">
        <v>1281</v>
      </c>
      <c r="N93" s="167" t="s">
        <v>17</v>
      </c>
      <c r="O93" s="167" t="s">
        <v>1231</v>
      </c>
      <c r="P93" s="167" t="s">
        <v>4</v>
      </c>
    </row>
    <row r="94" spans="1:16" ht="15.75" thickBot="1" x14ac:dyDescent="0.3">
      <c r="A94" s="33"/>
      <c r="B94" s="23" t="s">
        <v>60</v>
      </c>
      <c r="C94" s="178" t="s">
        <v>12</v>
      </c>
      <c r="D94" s="167" t="s">
        <v>1208</v>
      </c>
      <c r="E94" s="178" t="s">
        <v>11</v>
      </c>
      <c r="F94" s="167" t="s">
        <v>1401</v>
      </c>
      <c r="G94" s="167" t="s">
        <v>8</v>
      </c>
      <c r="H94" s="167" t="s">
        <v>1200</v>
      </c>
      <c r="I94" s="167" t="s">
        <v>1398</v>
      </c>
      <c r="J94" s="167" t="s">
        <v>18</v>
      </c>
      <c r="K94" s="167" t="s">
        <v>1202</v>
      </c>
      <c r="L94" s="167" t="s">
        <v>9</v>
      </c>
      <c r="M94" s="167" t="s">
        <v>5</v>
      </c>
      <c r="N94" s="167" t="s">
        <v>1396</v>
      </c>
      <c r="O94" s="167" t="s">
        <v>13</v>
      </c>
      <c r="P94" s="167" t="s">
        <v>1399</v>
      </c>
    </row>
    <row r="95" spans="1:16" ht="15.75" thickBot="1" x14ac:dyDescent="0.3">
      <c r="A95" s="33"/>
      <c r="B95" s="23" t="s">
        <v>70</v>
      </c>
      <c r="C95" s="177" t="s">
        <v>1247</v>
      </c>
      <c r="D95" s="180" t="s">
        <v>8</v>
      </c>
      <c r="E95" s="177" t="s">
        <v>1404</v>
      </c>
      <c r="F95" s="175" t="s">
        <v>10</v>
      </c>
      <c r="G95" s="167" t="s">
        <v>1207</v>
      </c>
      <c r="H95" s="167" t="s">
        <v>14</v>
      </c>
      <c r="I95" s="167" t="s">
        <v>1281</v>
      </c>
      <c r="J95" s="167" t="s">
        <v>1</v>
      </c>
      <c r="K95" s="167" t="s">
        <v>1268</v>
      </c>
      <c r="L95" s="167" t="s">
        <v>15</v>
      </c>
      <c r="M95" s="167" t="s">
        <v>1231</v>
      </c>
      <c r="N95" s="167" t="s">
        <v>18</v>
      </c>
      <c r="O95" s="167" t="s">
        <v>1398</v>
      </c>
      <c r="P95" s="167" t="s">
        <v>12</v>
      </c>
    </row>
    <row r="96" spans="1:16" s="36" customFormat="1" ht="15.75" thickBot="1" x14ac:dyDescent="0.3">
      <c r="A96" s="33"/>
      <c r="B96" s="23" t="s">
        <v>75</v>
      </c>
      <c r="C96" s="177" t="s">
        <v>1247</v>
      </c>
      <c r="D96" s="180" t="s">
        <v>18</v>
      </c>
      <c r="E96" s="177" t="s">
        <v>1405</v>
      </c>
      <c r="F96" s="175" t="s">
        <v>13</v>
      </c>
      <c r="G96" s="167" t="s">
        <v>3</v>
      </c>
      <c r="H96" s="167" t="s">
        <v>1398</v>
      </c>
      <c r="I96" s="167" t="s">
        <v>1268</v>
      </c>
      <c r="J96" s="167" t="s">
        <v>12</v>
      </c>
      <c r="K96" s="167" t="s">
        <v>1403</v>
      </c>
      <c r="L96" s="167" t="s">
        <v>19</v>
      </c>
      <c r="M96" s="167" t="s">
        <v>7</v>
      </c>
      <c r="N96" s="167" t="s">
        <v>1208</v>
      </c>
      <c r="O96" s="167" t="s">
        <v>16</v>
      </c>
      <c r="P96" s="167" t="s">
        <v>1401</v>
      </c>
    </row>
    <row r="97" spans="1:16" ht="15.75" thickBot="1" x14ac:dyDescent="0.3">
      <c r="A97" s="33"/>
      <c r="B97" s="23" t="s">
        <v>66</v>
      </c>
      <c r="C97" s="176" t="s">
        <v>1398</v>
      </c>
      <c r="D97" s="167" t="s">
        <v>9</v>
      </c>
      <c r="E97" s="179" t="s">
        <v>1200</v>
      </c>
      <c r="F97" s="167" t="s">
        <v>7</v>
      </c>
      <c r="G97" s="167" t="s">
        <v>1</v>
      </c>
      <c r="H97" s="167" t="s">
        <v>1281</v>
      </c>
      <c r="I97" s="167" t="s">
        <v>4</v>
      </c>
      <c r="J97" s="167" t="s">
        <v>1167</v>
      </c>
      <c r="K97" s="167" t="s">
        <v>3</v>
      </c>
      <c r="L97" s="167" t="s">
        <v>1208</v>
      </c>
      <c r="M97" s="167" t="s">
        <v>1397</v>
      </c>
      <c r="N97" s="167" t="s">
        <v>15</v>
      </c>
      <c r="O97" s="167" t="s">
        <v>1269</v>
      </c>
      <c r="P97" s="167" t="s">
        <v>14</v>
      </c>
    </row>
    <row r="98" spans="1:16" ht="15.75" thickBot="1" x14ac:dyDescent="0.3">
      <c r="A98" s="33"/>
      <c r="B98" s="23" t="s">
        <v>34</v>
      </c>
      <c r="C98" s="178" t="s">
        <v>11</v>
      </c>
      <c r="D98" s="181" t="s">
        <v>1401</v>
      </c>
      <c r="E98" s="177" t="s">
        <v>1408</v>
      </c>
      <c r="F98" s="175" t="s">
        <v>1208</v>
      </c>
      <c r="G98" s="167" t="s">
        <v>10</v>
      </c>
      <c r="H98" s="167" t="s">
        <v>1222</v>
      </c>
      <c r="I98" s="167" t="s">
        <v>1202</v>
      </c>
      <c r="J98" s="167" t="s">
        <v>7</v>
      </c>
      <c r="K98" s="167" t="s">
        <v>1281</v>
      </c>
      <c r="L98" s="167" t="s">
        <v>18</v>
      </c>
      <c r="M98" s="167" t="s">
        <v>1398</v>
      </c>
      <c r="N98" s="167" t="s">
        <v>2</v>
      </c>
      <c r="O98" s="167" t="s">
        <v>1283</v>
      </c>
      <c r="P98" s="167" t="s">
        <v>15</v>
      </c>
    </row>
    <row r="99" spans="1:16" ht="15.75" thickBot="1" x14ac:dyDescent="0.3">
      <c r="A99" s="33"/>
      <c r="B99" s="23" t="s">
        <v>64</v>
      </c>
      <c r="C99" s="177" t="s">
        <v>1409</v>
      </c>
      <c r="D99" s="175" t="s">
        <v>1403</v>
      </c>
      <c r="E99" s="176" t="s">
        <v>3</v>
      </c>
      <c r="F99" s="167" t="s">
        <v>1268</v>
      </c>
      <c r="G99" s="167" t="s">
        <v>17</v>
      </c>
      <c r="H99" s="167" t="s">
        <v>1167</v>
      </c>
      <c r="I99" s="167" t="s">
        <v>8</v>
      </c>
      <c r="J99" s="167" t="s">
        <v>1396</v>
      </c>
      <c r="K99" s="167" t="s">
        <v>14</v>
      </c>
      <c r="L99" s="167" t="s">
        <v>1200</v>
      </c>
      <c r="M99" s="167" t="s">
        <v>1207</v>
      </c>
      <c r="N99" s="167" t="s">
        <v>12</v>
      </c>
      <c r="O99" s="167" t="s">
        <v>1281</v>
      </c>
      <c r="P99" s="167" t="s">
        <v>2</v>
      </c>
    </row>
    <row r="100" spans="1:16" x14ac:dyDescent="0.25">
      <c r="A100" s="33"/>
      <c r="B100" s="23" t="s">
        <v>40</v>
      </c>
      <c r="C100" s="176" t="s">
        <v>19</v>
      </c>
      <c r="D100" s="167" t="s">
        <v>1277</v>
      </c>
      <c r="E100" s="167" t="s">
        <v>0</v>
      </c>
      <c r="F100" s="167" t="s">
        <v>1231</v>
      </c>
      <c r="G100" s="167" t="s">
        <v>1397</v>
      </c>
      <c r="H100" s="167" t="s">
        <v>18</v>
      </c>
      <c r="I100" s="167" t="s">
        <v>1399</v>
      </c>
      <c r="J100" s="167" t="s">
        <v>9</v>
      </c>
      <c r="K100" s="167" t="s">
        <v>1401</v>
      </c>
      <c r="L100" s="167" t="s">
        <v>12</v>
      </c>
      <c r="M100" s="167" t="s">
        <v>10</v>
      </c>
      <c r="N100" s="167" t="s">
        <v>1202</v>
      </c>
      <c r="O100" s="167" t="s">
        <v>6</v>
      </c>
      <c r="P100" s="167" t="s">
        <v>1167</v>
      </c>
    </row>
    <row r="101" spans="1:16" ht="17.25" customHeight="1" x14ac:dyDescent="0.25">
      <c r="A101" s="33"/>
      <c r="B101" s="23" t="s">
        <v>55</v>
      </c>
      <c r="C101" s="167" t="s">
        <v>16</v>
      </c>
      <c r="D101" s="167" t="s">
        <v>1268</v>
      </c>
      <c r="E101" s="167" t="s">
        <v>4</v>
      </c>
      <c r="F101" s="167" t="s">
        <v>1281</v>
      </c>
      <c r="G101" s="167" t="s">
        <v>1208</v>
      </c>
      <c r="H101" s="167" t="s">
        <v>6</v>
      </c>
      <c r="I101" s="167" t="s">
        <v>11</v>
      </c>
      <c r="J101" s="167" t="s">
        <v>1283</v>
      </c>
      <c r="K101" s="167" t="s">
        <v>10</v>
      </c>
      <c r="L101" s="167" t="s">
        <v>1397</v>
      </c>
      <c r="M101" s="167" t="s">
        <v>1269</v>
      </c>
      <c r="N101" s="167" t="s">
        <v>14</v>
      </c>
      <c r="O101" s="167" t="s">
        <v>1280</v>
      </c>
      <c r="P101" s="167" t="s">
        <v>17</v>
      </c>
    </row>
    <row r="102" spans="1:16" ht="15.75" thickBot="1" x14ac:dyDescent="0.3">
      <c r="A102" s="33"/>
      <c r="B102" s="23" t="s">
        <v>69</v>
      </c>
      <c r="C102" s="178" t="s">
        <v>0</v>
      </c>
      <c r="D102" s="167" t="s">
        <v>1202</v>
      </c>
      <c r="E102" s="167" t="s">
        <v>5</v>
      </c>
      <c r="F102" s="167" t="s">
        <v>1277</v>
      </c>
      <c r="G102" s="167" t="s">
        <v>1396</v>
      </c>
      <c r="H102" s="167" t="s">
        <v>2</v>
      </c>
      <c r="I102" s="167" t="s">
        <v>1269</v>
      </c>
      <c r="J102" s="167" t="s">
        <v>19</v>
      </c>
      <c r="K102" s="167" t="s">
        <v>1222</v>
      </c>
      <c r="L102" s="167" t="s">
        <v>7</v>
      </c>
      <c r="M102" s="167" t="s">
        <v>1283</v>
      </c>
      <c r="N102" s="167" t="s">
        <v>11</v>
      </c>
      <c r="O102" s="167" t="s">
        <v>1274</v>
      </c>
      <c r="P102" s="167" t="s">
        <v>18</v>
      </c>
    </row>
    <row r="103" spans="1:16" ht="15.75" thickBot="1" x14ac:dyDescent="0.3">
      <c r="A103" s="33"/>
      <c r="B103" s="23" t="s">
        <v>42</v>
      </c>
      <c r="C103" s="177" t="s">
        <v>1412</v>
      </c>
      <c r="D103" s="175" t="s">
        <v>13</v>
      </c>
      <c r="E103" s="167" t="s">
        <v>1397</v>
      </c>
      <c r="F103" s="167" t="s">
        <v>8</v>
      </c>
      <c r="G103" s="167" t="s">
        <v>1269</v>
      </c>
      <c r="H103" s="167" t="s">
        <v>0</v>
      </c>
      <c r="I103" s="167" t="s">
        <v>1222</v>
      </c>
      <c r="J103" s="167" t="s">
        <v>15</v>
      </c>
      <c r="K103" s="167" t="s">
        <v>1280</v>
      </c>
      <c r="L103" s="167" t="s">
        <v>17</v>
      </c>
      <c r="M103" s="167" t="s">
        <v>3</v>
      </c>
      <c r="N103" s="167" t="s">
        <v>1200</v>
      </c>
      <c r="O103" s="167" t="s">
        <v>1</v>
      </c>
      <c r="P103" s="167" t="s">
        <v>1202</v>
      </c>
    </row>
    <row r="104" spans="1:16" ht="15.75" thickBot="1" x14ac:dyDescent="0.3">
      <c r="A104" s="33"/>
      <c r="B104" s="23" t="s">
        <v>79</v>
      </c>
      <c r="C104" s="179" t="s">
        <v>1397</v>
      </c>
      <c r="D104" s="167" t="s">
        <v>14</v>
      </c>
      <c r="E104" s="167" t="s">
        <v>1396</v>
      </c>
      <c r="F104" s="167" t="s">
        <v>18</v>
      </c>
      <c r="G104" s="167" t="s">
        <v>11</v>
      </c>
      <c r="H104" s="167" t="s">
        <v>1202</v>
      </c>
      <c r="I104" s="167" t="s">
        <v>10</v>
      </c>
      <c r="J104" s="167" t="s">
        <v>1207</v>
      </c>
      <c r="K104" s="167" t="s">
        <v>0</v>
      </c>
      <c r="L104" s="167" t="s">
        <v>1283</v>
      </c>
      <c r="M104" s="167" t="s">
        <v>9</v>
      </c>
      <c r="N104" s="167" t="s">
        <v>1399</v>
      </c>
      <c r="O104" s="167" t="s">
        <v>5</v>
      </c>
      <c r="P104" s="167" t="s">
        <v>1277</v>
      </c>
    </row>
    <row r="105" spans="1:16" ht="15.75" thickBot="1" x14ac:dyDescent="0.3">
      <c r="A105" s="33"/>
      <c r="B105" s="23" t="s">
        <v>73</v>
      </c>
      <c r="C105" s="177" t="s">
        <v>1247</v>
      </c>
      <c r="D105" s="175" t="s">
        <v>1231</v>
      </c>
      <c r="E105" s="167" t="s">
        <v>16</v>
      </c>
      <c r="F105" s="167" t="s">
        <v>1207</v>
      </c>
      <c r="G105" s="167" t="s">
        <v>1274</v>
      </c>
      <c r="H105" s="167" t="s">
        <v>7</v>
      </c>
      <c r="I105" s="167" t="s">
        <v>1403</v>
      </c>
      <c r="J105" s="167" t="s">
        <v>5</v>
      </c>
      <c r="K105" s="167" t="s">
        <v>1398</v>
      </c>
      <c r="L105" s="167" t="s">
        <v>1</v>
      </c>
      <c r="M105" s="167" t="s">
        <v>1280</v>
      </c>
      <c r="N105" s="167" t="s">
        <v>19</v>
      </c>
      <c r="O105" s="167" t="s">
        <v>1397</v>
      </c>
      <c r="P105" s="167" t="s">
        <v>8</v>
      </c>
    </row>
    <row r="106" spans="1:16" ht="15.75" thickBot="1" x14ac:dyDescent="0.3">
      <c r="A106" s="33"/>
      <c r="B106" s="23" t="s">
        <v>50</v>
      </c>
      <c r="C106" s="177" t="s">
        <v>1247</v>
      </c>
      <c r="D106" s="175" t="s">
        <v>1269</v>
      </c>
      <c r="E106" s="167" t="s">
        <v>19</v>
      </c>
      <c r="F106" s="167" t="s">
        <v>1403</v>
      </c>
      <c r="G106" s="167" t="s">
        <v>13</v>
      </c>
      <c r="H106" s="167" t="s">
        <v>1277</v>
      </c>
      <c r="I106" s="167" t="s">
        <v>1401</v>
      </c>
      <c r="J106" s="167" t="s">
        <v>17</v>
      </c>
      <c r="K106" s="167" t="s">
        <v>1399</v>
      </c>
      <c r="L106" s="167" t="s">
        <v>16</v>
      </c>
      <c r="M106" s="167" t="s">
        <v>0</v>
      </c>
      <c r="N106" s="167" t="s">
        <v>1222</v>
      </c>
      <c r="O106" s="167" t="s">
        <v>10</v>
      </c>
      <c r="P106" s="167" t="s">
        <v>1268</v>
      </c>
    </row>
    <row r="107" spans="1:16" ht="15.75" thickBot="1" x14ac:dyDescent="0.3">
      <c r="A107" s="33"/>
      <c r="B107" s="23" t="s">
        <v>52</v>
      </c>
      <c r="C107" s="176" t="s">
        <v>1280</v>
      </c>
      <c r="D107" s="167" t="s">
        <v>7</v>
      </c>
      <c r="E107" s="178" t="s">
        <v>1398</v>
      </c>
      <c r="F107" s="167" t="s">
        <v>14</v>
      </c>
      <c r="G107" s="167" t="s">
        <v>19</v>
      </c>
      <c r="H107" s="167" t="s">
        <v>1401</v>
      </c>
      <c r="I107" s="167" t="s">
        <v>13</v>
      </c>
      <c r="J107" s="167" t="s">
        <v>1231</v>
      </c>
      <c r="K107" s="167" t="s">
        <v>4</v>
      </c>
      <c r="L107" s="167" t="s">
        <v>1277</v>
      </c>
      <c r="M107" s="167" t="s">
        <v>16</v>
      </c>
      <c r="N107" s="167" t="s">
        <v>1268</v>
      </c>
      <c r="O107" s="167" t="s">
        <v>0</v>
      </c>
      <c r="P107" s="167" t="s">
        <v>1396</v>
      </c>
    </row>
    <row r="108" spans="1:16" ht="15.75" thickBot="1" x14ac:dyDescent="0.3">
      <c r="A108" s="33"/>
      <c r="B108" s="23" t="s">
        <v>47</v>
      </c>
      <c r="C108" s="167" t="s">
        <v>1222</v>
      </c>
      <c r="D108" s="181" t="s">
        <v>10</v>
      </c>
      <c r="E108" s="177" t="s">
        <v>1416</v>
      </c>
      <c r="F108" s="175" t="s">
        <v>17</v>
      </c>
      <c r="G108" s="167" t="s">
        <v>1280</v>
      </c>
      <c r="H108" s="167" t="s">
        <v>12</v>
      </c>
      <c r="I108" s="167" t="s">
        <v>6</v>
      </c>
      <c r="J108" s="167" t="s">
        <v>1208</v>
      </c>
      <c r="K108" s="167" t="s">
        <v>2</v>
      </c>
      <c r="L108" s="167" t="s">
        <v>1274</v>
      </c>
      <c r="M108" s="167" t="s">
        <v>1403</v>
      </c>
      <c r="N108" s="167" t="s">
        <v>8</v>
      </c>
      <c r="O108" s="167" t="s">
        <v>1207</v>
      </c>
      <c r="P108" s="167" t="s">
        <v>11</v>
      </c>
    </row>
    <row r="109" spans="1:16" x14ac:dyDescent="0.25">
      <c r="A109" s="33"/>
      <c r="B109" s="23" t="s">
        <v>45</v>
      </c>
      <c r="C109" s="167" t="s">
        <v>5</v>
      </c>
      <c r="D109" s="167" t="s">
        <v>1281</v>
      </c>
      <c r="E109" s="176" t="s">
        <v>15</v>
      </c>
      <c r="F109" s="167" t="s">
        <v>1202</v>
      </c>
      <c r="G109" s="167" t="s">
        <v>1399</v>
      </c>
      <c r="H109" s="167" t="s">
        <v>4</v>
      </c>
      <c r="I109" s="167" t="s">
        <v>2</v>
      </c>
      <c r="J109" s="167" t="s">
        <v>1274</v>
      </c>
      <c r="K109" s="167" t="s">
        <v>13</v>
      </c>
      <c r="L109" s="167" t="s">
        <v>1231</v>
      </c>
      <c r="M109" s="167" t="s">
        <v>6</v>
      </c>
      <c r="N109" s="167" t="s">
        <v>1401</v>
      </c>
      <c r="O109" s="167" t="s">
        <v>3</v>
      </c>
      <c r="P109" s="167" t="s">
        <v>1222</v>
      </c>
    </row>
    <row r="110" spans="1:16" ht="15.75" thickBot="1" x14ac:dyDescent="0.3">
      <c r="A110" s="33"/>
      <c r="B110" s="23" t="s">
        <v>78</v>
      </c>
      <c r="C110" s="178" t="s">
        <v>15</v>
      </c>
      <c r="D110" s="167" t="s">
        <v>1207</v>
      </c>
      <c r="E110" s="167" t="s">
        <v>1</v>
      </c>
      <c r="F110" s="167" t="s">
        <v>1269</v>
      </c>
      <c r="G110" s="167" t="s">
        <v>16</v>
      </c>
      <c r="H110" s="167" t="s">
        <v>1283</v>
      </c>
      <c r="I110" s="167" t="s">
        <v>0</v>
      </c>
      <c r="J110" s="167" t="s">
        <v>1397</v>
      </c>
      <c r="K110" s="167" t="s">
        <v>11</v>
      </c>
      <c r="L110" s="167" t="s">
        <v>1396</v>
      </c>
      <c r="M110" s="167" t="s">
        <v>13</v>
      </c>
      <c r="N110" s="167" t="s">
        <v>1277</v>
      </c>
      <c r="O110" s="167" t="s">
        <v>9</v>
      </c>
      <c r="P110" s="167" t="s">
        <v>1200</v>
      </c>
    </row>
    <row r="111" spans="1:16" ht="15.75" thickBot="1" x14ac:dyDescent="0.3">
      <c r="A111" s="33"/>
      <c r="B111" s="23" t="s">
        <v>57</v>
      </c>
      <c r="C111" s="177" t="s">
        <v>1418</v>
      </c>
      <c r="D111" s="175" t="s">
        <v>17</v>
      </c>
      <c r="E111" s="167" t="s">
        <v>1274</v>
      </c>
      <c r="F111" s="167" t="s">
        <v>9</v>
      </c>
      <c r="G111" s="167" t="s">
        <v>1403</v>
      </c>
      <c r="H111" s="167" t="s">
        <v>5</v>
      </c>
      <c r="I111" s="167" t="s">
        <v>3</v>
      </c>
      <c r="J111" s="167" t="s">
        <v>1200</v>
      </c>
      <c r="K111" s="167" t="s">
        <v>6</v>
      </c>
      <c r="L111" s="167" t="s">
        <v>1207</v>
      </c>
      <c r="M111" s="167" t="s">
        <v>1</v>
      </c>
      <c r="N111" s="167" t="s">
        <v>1167</v>
      </c>
      <c r="O111" s="167" t="s">
        <v>7</v>
      </c>
      <c r="P111" s="167" t="s">
        <v>1208</v>
      </c>
    </row>
    <row r="126" spans="2:5" ht="15.75" thickBot="1" x14ac:dyDescent="0.3"/>
    <row r="127" spans="2:5" ht="15.75" thickBot="1" x14ac:dyDescent="0.3">
      <c r="C127" s="173" t="s">
        <v>1451</v>
      </c>
      <c r="D127" s="171" t="s">
        <v>1453</v>
      </c>
      <c r="E127" s="182" t="s">
        <v>1455</v>
      </c>
    </row>
    <row r="128" spans="2:5" ht="15.75" thickBot="1" x14ac:dyDescent="0.3">
      <c r="B128" s="169" t="s">
        <v>1454</v>
      </c>
      <c r="C128" s="174" t="s">
        <v>1452</v>
      </c>
      <c r="D128" s="172" t="s">
        <v>1456</v>
      </c>
    </row>
    <row r="129" spans="1:41" ht="15.75" thickBot="1" x14ac:dyDescent="0.3">
      <c r="AC129" s="31"/>
      <c r="AD129" s="72" t="s">
        <v>1457</v>
      </c>
      <c r="AE129" s="31"/>
      <c r="AF129" s="31"/>
      <c r="AG129" s="31"/>
      <c r="AH129" s="31"/>
      <c r="AI129" s="31"/>
      <c r="AJ129" s="30"/>
      <c r="AK129" s="30"/>
      <c r="AL129" s="30"/>
      <c r="AM129" s="30"/>
      <c r="AN129" s="31"/>
      <c r="AO129" s="31"/>
    </row>
    <row r="130" spans="1:41" ht="30.75" thickBot="1" x14ac:dyDescent="0.3">
      <c r="A130" s="37"/>
      <c r="B130" s="34" t="s">
        <v>1068</v>
      </c>
      <c r="C130" s="37" t="s">
        <v>1174</v>
      </c>
      <c r="D130" s="37" t="s">
        <v>1386</v>
      </c>
      <c r="E130" s="37" t="s">
        <v>1387</v>
      </c>
      <c r="F130" s="37" t="s">
        <v>1175</v>
      </c>
      <c r="G130" s="37" t="s">
        <v>1388</v>
      </c>
      <c r="H130" s="37" t="s">
        <v>1389</v>
      </c>
      <c r="I130" s="37" t="s">
        <v>1390</v>
      </c>
      <c r="J130" s="37" t="s">
        <v>1176</v>
      </c>
      <c r="K130" s="37" t="s">
        <v>1391</v>
      </c>
      <c r="L130" s="37" t="s">
        <v>1392</v>
      </c>
      <c r="M130" s="37" t="s">
        <v>1393</v>
      </c>
      <c r="N130" s="37" t="s">
        <v>1394</v>
      </c>
      <c r="O130" s="37" t="s">
        <v>1395</v>
      </c>
      <c r="P130" s="37" t="s">
        <v>1170</v>
      </c>
      <c r="AC130" s="183"/>
      <c r="AD130" s="184" t="s">
        <v>1172</v>
      </c>
      <c r="AE130" s="184" t="s">
        <v>1173</v>
      </c>
      <c r="AF130" s="184" t="s">
        <v>1373</v>
      </c>
      <c r="AG130" s="184" t="s">
        <v>1174</v>
      </c>
      <c r="AH130" s="184" t="s">
        <v>1175</v>
      </c>
      <c r="AI130" s="184" t="s">
        <v>1176</v>
      </c>
      <c r="AJ130" s="185" t="s">
        <v>1458</v>
      </c>
      <c r="AK130" s="185" t="s">
        <v>1459</v>
      </c>
      <c r="AL130" s="185" t="s">
        <v>1460</v>
      </c>
      <c r="AM130" s="185" t="s">
        <v>1461</v>
      </c>
      <c r="AN130" s="183"/>
      <c r="AO130" s="186" t="s">
        <v>1462</v>
      </c>
    </row>
    <row r="131" spans="1:41" ht="15.75" thickBot="1" x14ac:dyDescent="0.3">
      <c r="A131" s="33"/>
      <c r="B131" s="23" t="s">
        <v>36</v>
      </c>
      <c r="C131" s="177" t="s">
        <v>1402</v>
      </c>
      <c r="D131" s="175" t="s">
        <v>2</v>
      </c>
      <c r="E131" s="167" t="s">
        <v>1283</v>
      </c>
      <c r="F131" s="167" t="s">
        <v>6</v>
      </c>
      <c r="G131" s="167" t="s">
        <v>9</v>
      </c>
      <c r="H131" s="167" t="s">
        <v>1231</v>
      </c>
      <c r="I131" s="167" t="s">
        <v>1280</v>
      </c>
      <c r="J131" s="170" t="s">
        <v>16</v>
      </c>
      <c r="K131" s="167" t="s">
        <v>1269</v>
      </c>
      <c r="L131" s="167" t="str">
        <f>AK58&amp;AT58</f>
        <v>CHE</v>
      </c>
      <c r="M131" s="167" t="s">
        <v>1274</v>
      </c>
      <c r="N131" s="167" t="s">
        <v>4</v>
      </c>
      <c r="O131" s="167" t="str">
        <f>AN58&amp;AU58</f>
        <v>nfo</v>
      </c>
      <c r="P131" s="167" t="s">
        <v>19</v>
      </c>
      <c r="AC131" s="29" t="s">
        <v>36</v>
      </c>
      <c r="AD131" s="187" t="s">
        <v>1463</v>
      </c>
      <c r="AE131" s="188"/>
      <c r="AF131" s="187" t="s">
        <v>1464</v>
      </c>
      <c r="AG131" s="188"/>
      <c r="AH131" s="188"/>
      <c r="AI131" s="189" t="s">
        <v>16</v>
      </c>
      <c r="AJ131" s="94">
        <v>1</v>
      </c>
      <c r="AK131" s="94">
        <v>0</v>
      </c>
      <c r="AL131" s="94">
        <v>0</v>
      </c>
      <c r="AM131" s="94">
        <v>0</v>
      </c>
      <c r="AN131" s="188"/>
      <c r="AO131" s="190" t="s">
        <v>1465</v>
      </c>
    </row>
    <row r="132" spans="1:41" x14ac:dyDescent="0.25">
      <c r="A132" s="33"/>
      <c r="B132" s="23" t="s">
        <v>61</v>
      </c>
      <c r="C132" s="176" t="s">
        <v>1399</v>
      </c>
      <c r="D132" s="167" t="s">
        <v>6</v>
      </c>
      <c r="E132" s="167" t="s">
        <v>1280</v>
      </c>
      <c r="F132" s="167" t="s">
        <v>2</v>
      </c>
      <c r="G132" s="167" t="s">
        <v>1422</v>
      </c>
      <c r="H132" s="167" t="s">
        <v>15</v>
      </c>
      <c r="I132" s="167" t="s">
        <v>14</v>
      </c>
      <c r="J132" s="167" t="s">
        <v>1277</v>
      </c>
      <c r="K132" s="167" t="s">
        <v>8</v>
      </c>
      <c r="L132" s="167" t="str">
        <f t="shared" ref="L132:L150" si="3">AK59&amp;AT59</f>
        <v>mun</v>
      </c>
      <c r="M132" s="167" t="s">
        <v>1281</v>
      </c>
      <c r="N132" s="167" t="s">
        <v>17</v>
      </c>
      <c r="O132" s="167" t="str">
        <f t="shared" ref="O132:O150" si="4">AN59&amp;AU59</f>
        <v>liv</v>
      </c>
      <c r="P132" s="167" t="s">
        <v>4</v>
      </c>
      <c r="AC132" s="29" t="s">
        <v>61</v>
      </c>
      <c r="AD132" s="191" t="s">
        <v>1200</v>
      </c>
      <c r="AE132" s="188"/>
      <c r="AF132" s="188"/>
      <c r="AG132" s="188"/>
      <c r="AH132" s="188"/>
      <c r="AI132" s="188"/>
      <c r="AJ132" s="94">
        <v>1</v>
      </c>
      <c r="AK132" s="94">
        <v>1</v>
      </c>
      <c r="AL132" s="94">
        <v>0</v>
      </c>
      <c r="AM132" s="94">
        <v>0</v>
      </c>
      <c r="AN132" s="188"/>
      <c r="AO132" s="192" t="s">
        <v>1466</v>
      </c>
    </row>
    <row r="133" spans="1:41" ht="15.75" thickBot="1" x14ac:dyDescent="0.3">
      <c r="A133" s="33"/>
      <c r="B133" s="23" t="s">
        <v>60</v>
      </c>
      <c r="C133" s="178" t="s">
        <v>12</v>
      </c>
      <c r="D133" s="167" t="s">
        <v>1208</v>
      </c>
      <c r="E133" s="178" t="s">
        <v>11</v>
      </c>
      <c r="F133" s="167" t="s">
        <v>1401</v>
      </c>
      <c r="G133" s="167" t="s">
        <v>8</v>
      </c>
      <c r="H133" s="167" t="s">
        <v>1200</v>
      </c>
      <c r="I133" s="167" t="s">
        <v>1419</v>
      </c>
      <c r="J133" s="170" t="s">
        <v>18</v>
      </c>
      <c r="K133" s="167" t="s">
        <v>1202</v>
      </c>
      <c r="L133" s="167" t="str">
        <f t="shared" si="3"/>
        <v>LEE</v>
      </c>
      <c r="M133" s="167" t="s">
        <v>5</v>
      </c>
      <c r="N133" s="167" t="s">
        <v>1396</v>
      </c>
      <c r="O133" s="167" t="str">
        <f t="shared" si="4"/>
        <v>MUN</v>
      </c>
      <c r="P133" s="167" t="s">
        <v>1399</v>
      </c>
      <c r="AC133" s="29" t="s">
        <v>60</v>
      </c>
      <c r="AD133" s="191" t="s">
        <v>4</v>
      </c>
      <c r="AE133" s="188"/>
      <c r="AF133" s="188"/>
      <c r="AG133" s="188"/>
      <c r="AH133" s="188"/>
      <c r="AI133" s="189" t="s">
        <v>18</v>
      </c>
      <c r="AJ133" s="94">
        <v>2</v>
      </c>
      <c r="AK133" s="94">
        <v>1</v>
      </c>
      <c r="AL133" s="94">
        <v>0</v>
      </c>
      <c r="AM133" s="94">
        <v>0</v>
      </c>
      <c r="AN133" s="188"/>
      <c r="AO133" s="193" t="s">
        <v>1467</v>
      </c>
    </row>
    <row r="134" spans="1:41" ht="15.75" thickBot="1" x14ac:dyDescent="0.3">
      <c r="A134" s="33"/>
      <c r="B134" s="23" t="s">
        <v>70</v>
      </c>
      <c r="C134" s="177" t="s">
        <v>1247</v>
      </c>
      <c r="D134" s="180" t="s">
        <v>8</v>
      </c>
      <c r="E134" s="177" t="s">
        <v>1404</v>
      </c>
      <c r="F134" s="175"/>
      <c r="G134" s="167" t="s">
        <v>1438</v>
      </c>
      <c r="H134" s="167" t="s">
        <v>14</v>
      </c>
      <c r="I134" s="167" t="s">
        <v>1281</v>
      </c>
      <c r="J134" s="167" t="s">
        <v>1</v>
      </c>
      <c r="K134" s="167" t="s">
        <v>1268</v>
      </c>
      <c r="L134" s="167" t="str">
        <f t="shared" si="3"/>
        <v>NFOLEI</v>
      </c>
      <c r="M134" s="167" t="s">
        <v>1231</v>
      </c>
      <c r="N134" s="167" t="s">
        <v>18</v>
      </c>
      <c r="O134" s="167" t="str">
        <f t="shared" si="4"/>
        <v>tot</v>
      </c>
      <c r="P134" s="167" t="s">
        <v>12</v>
      </c>
      <c r="AC134" s="29" t="s">
        <v>70</v>
      </c>
      <c r="AD134" s="187" t="s">
        <v>1468</v>
      </c>
      <c r="AE134" s="188"/>
      <c r="AF134" s="188"/>
      <c r="AG134" s="191" t="s">
        <v>1167</v>
      </c>
      <c r="AH134" s="194" t="s">
        <v>10</v>
      </c>
      <c r="AI134" s="188"/>
      <c r="AJ134" s="94">
        <v>2</v>
      </c>
      <c r="AK134" s="94">
        <v>1</v>
      </c>
      <c r="AL134" s="94">
        <v>1</v>
      </c>
      <c r="AM134" s="94">
        <v>0</v>
      </c>
      <c r="AN134" s="188"/>
      <c r="AO134" s="31"/>
    </row>
    <row r="135" spans="1:41" ht="15.75" thickBot="1" x14ac:dyDescent="0.3">
      <c r="A135" s="33"/>
      <c r="B135" s="23" t="s">
        <v>75</v>
      </c>
      <c r="C135" s="177" t="s">
        <v>1247</v>
      </c>
      <c r="D135" s="180" t="s">
        <v>18</v>
      </c>
      <c r="E135" s="177" t="s">
        <v>1405</v>
      </c>
      <c r="F135" s="175"/>
      <c r="G135" s="167" t="s">
        <v>1443</v>
      </c>
      <c r="H135" s="167" t="s">
        <v>1398</v>
      </c>
      <c r="I135" s="167" t="s">
        <v>1420</v>
      </c>
      <c r="J135" s="167" t="s">
        <v>1247</v>
      </c>
      <c r="K135" s="167" t="s">
        <v>1403</v>
      </c>
      <c r="L135" s="167" t="str">
        <f t="shared" si="3"/>
        <v>WOLMCI</v>
      </c>
      <c r="M135" s="167" t="s">
        <v>7</v>
      </c>
      <c r="N135" s="167" t="s">
        <v>1208</v>
      </c>
      <c r="O135" s="167" t="str">
        <f t="shared" si="4"/>
        <v>SOUMUN</v>
      </c>
      <c r="P135" s="167" t="s">
        <v>1401</v>
      </c>
      <c r="AC135" s="29" t="s">
        <v>75</v>
      </c>
      <c r="AD135" s="191" t="s">
        <v>1397</v>
      </c>
      <c r="AE135" s="187" t="s">
        <v>1469</v>
      </c>
      <c r="AF135" s="188"/>
      <c r="AG135" s="191" t="s">
        <v>1274</v>
      </c>
      <c r="AH135" s="194" t="s">
        <v>13</v>
      </c>
      <c r="AI135" s="194" t="s">
        <v>12</v>
      </c>
      <c r="AJ135" s="94">
        <v>4</v>
      </c>
      <c r="AK135" s="94">
        <v>2</v>
      </c>
      <c r="AL135" s="94">
        <v>2</v>
      </c>
      <c r="AM135" s="94">
        <v>0</v>
      </c>
      <c r="AN135" s="188"/>
      <c r="AO135" s="31"/>
    </row>
    <row r="136" spans="1:41" ht="15.75" thickBot="1" x14ac:dyDescent="0.3">
      <c r="A136" s="33"/>
      <c r="B136" s="23" t="s">
        <v>66</v>
      </c>
      <c r="C136" s="176" t="s">
        <v>1398</v>
      </c>
      <c r="D136" s="167" t="s">
        <v>9</v>
      </c>
      <c r="E136" s="179" t="s">
        <v>1200</v>
      </c>
      <c r="F136" s="167" t="s">
        <v>7</v>
      </c>
      <c r="G136" s="167" t="s">
        <v>1427</v>
      </c>
      <c r="H136" s="167" t="s">
        <v>1281</v>
      </c>
      <c r="I136" s="167" t="s">
        <v>4</v>
      </c>
      <c r="J136" s="167" t="s">
        <v>1247</v>
      </c>
      <c r="K136" s="167" t="s">
        <v>3</v>
      </c>
      <c r="L136" s="167" t="str">
        <f t="shared" si="3"/>
        <v>arsmun</v>
      </c>
      <c r="M136" s="167" t="s">
        <v>1397</v>
      </c>
      <c r="N136" s="167" t="s">
        <v>15</v>
      </c>
      <c r="O136" s="167" t="str">
        <f t="shared" si="4"/>
        <v>mci</v>
      </c>
      <c r="P136" s="167" t="s">
        <v>14</v>
      </c>
      <c r="AC136" s="29" t="s">
        <v>66</v>
      </c>
      <c r="AD136" s="187" t="s">
        <v>1470</v>
      </c>
      <c r="AE136" s="191" t="s">
        <v>11</v>
      </c>
      <c r="AF136" s="188"/>
      <c r="AG136" s="188"/>
      <c r="AH136" s="188"/>
      <c r="AI136" s="195" t="s">
        <v>1167</v>
      </c>
      <c r="AJ136" s="94">
        <v>2</v>
      </c>
      <c r="AK136" s="94">
        <v>1</v>
      </c>
      <c r="AL136" s="94">
        <v>0</v>
      </c>
      <c r="AM136" s="94">
        <v>1</v>
      </c>
      <c r="AN136" s="188"/>
      <c r="AO136" s="31"/>
    </row>
    <row r="137" spans="1:41" ht="15.75" thickBot="1" x14ac:dyDescent="0.3">
      <c r="A137" s="33"/>
      <c r="B137" s="23" t="s">
        <v>34</v>
      </c>
      <c r="C137" s="178" t="s">
        <v>11</v>
      </c>
      <c r="D137" s="181" t="s">
        <v>1401</v>
      </c>
      <c r="E137" s="177" t="s">
        <v>1408</v>
      </c>
      <c r="F137" s="175" t="s">
        <v>1208</v>
      </c>
      <c r="G137" s="167" t="s">
        <v>10</v>
      </c>
      <c r="H137" s="167" t="s">
        <v>1222</v>
      </c>
      <c r="I137" s="167" t="s">
        <v>1202</v>
      </c>
      <c r="J137" s="167" t="s">
        <v>7</v>
      </c>
      <c r="K137" s="167" t="s">
        <v>1281</v>
      </c>
      <c r="L137" s="167" t="str">
        <f t="shared" si="3"/>
        <v>WHU</v>
      </c>
      <c r="M137" s="167" t="s">
        <v>1398</v>
      </c>
      <c r="N137" s="167" t="s">
        <v>2</v>
      </c>
      <c r="O137" s="167" t="str">
        <f t="shared" si="4"/>
        <v>ful</v>
      </c>
      <c r="P137" s="167" t="s">
        <v>15</v>
      </c>
      <c r="AC137" s="29" t="s">
        <v>34</v>
      </c>
      <c r="AD137" s="187" t="s">
        <v>1471</v>
      </c>
      <c r="AE137" s="187" t="s">
        <v>1472</v>
      </c>
      <c r="AF137" s="188"/>
      <c r="AG137" s="188"/>
      <c r="AH137" s="188"/>
      <c r="AI137" s="188"/>
      <c r="AJ137" s="94">
        <v>0</v>
      </c>
      <c r="AK137" s="94">
        <v>0</v>
      </c>
      <c r="AL137" s="94">
        <v>0</v>
      </c>
      <c r="AM137" s="94">
        <v>0</v>
      </c>
      <c r="AN137" s="188"/>
      <c r="AO137" s="31"/>
    </row>
    <row r="138" spans="1:41" ht="15.75" thickBot="1" x14ac:dyDescent="0.3">
      <c r="A138" s="33"/>
      <c r="B138" s="23" t="s">
        <v>64</v>
      </c>
      <c r="C138" s="177" t="s">
        <v>1409</v>
      </c>
      <c r="D138" s="175" t="s">
        <v>1403</v>
      </c>
      <c r="E138" s="176" t="s">
        <v>3</v>
      </c>
      <c r="F138" s="167" t="s">
        <v>1268</v>
      </c>
      <c r="G138" s="167" t="s">
        <v>17</v>
      </c>
      <c r="H138" s="167" t="s">
        <v>1167</v>
      </c>
      <c r="I138" s="167" t="s">
        <v>8</v>
      </c>
      <c r="J138" s="167" t="s">
        <v>1396</v>
      </c>
      <c r="K138" s="167" t="s">
        <v>14</v>
      </c>
      <c r="L138" s="167" t="str">
        <f t="shared" si="3"/>
        <v>lei</v>
      </c>
      <c r="M138" s="167" t="s">
        <v>1207</v>
      </c>
      <c r="N138" s="167" t="s">
        <v>12</v>
      </c>
      <c r="O138" s="167" t="str">
        <f t="shared" si="4"/>
        <v>wol</v>
      </c>
      <c r="P138" s="167" t="s">
        <v>2</v>
      </c>
      <c r="AC138" s="29" t="s">
        <v>64</v>
      </c>
      <c r="AD138" s="187" t="s">
        <v>1473</v>
      </c>
      <c r="AE138" s="188"/>
      <c r="AF138" s="188"/>
      <c r="AG138" s="188"/>
      <c r="AH138" s="188"/>
      <c r="AI138" s="188"/>
      <c r="AJ138" s="94">
        <v>0</v>
      </c>
      <c r="AK138" s="94">
        <v>0</v>
      </c>
      <c r="AL138" s="94">
        <v>0</v>
      </c>
      <c r="AM138" s="94">
        <v>0</v>
      </c>
      <c r="AN138" s="188"/>
      <c r="AO138" s="31"/>
    </row>
    <row r="139" spans="1:41" x14ac:dyDescent="0.25">
      <c r="A139" s="33"/>
      <c r="B139" s="23" t="s">
        <v>40</v>
      </c>
      <c r="C139" s="176" t="s">
        <v>19</v>
      </c>
      <c r="D139" s="167" t="s">
        <v>1277</v>
      </c>
      <c r="E139" s="167" t="s">
        <v>0</v>
      </c>
      <c r="F139" s="167"/>
      <c r="G139" s="167" t="s">
        <v>1397</v>
      </c>
      <c r="H139" s="167" t="s">
        <v>18</v>
      </c>
      <c r="I139" s="167" t="s">
        <v>1399</v>
      </c>
      <c r="J139" s="167" t="s">
        <v>1247</v>
      </c>
      <c r="K139" s="167" t="s">
        <v>1401</v>
      </c>
      <c r="L139" s="167" t="str">
        <f t="shared" si="3"/>
        <v>MCIliv</v>
      </c>
      <c r="M139" s="167" t="s">
        <v>10</v>
      </c>
      <c r="N139" s="167" t="s">
        <v>1202</v>
      </c>
      <c r="O139" s="167" t="str">
        <f t="shared" si="4"/>
        <v>CRYLEE</v>
      </c>
      <c r="P139" s="167" t="s">
        <v>1167</v>
      </c>
      <c r="AC139" s="29" t="s">
        <v>40</v>
      </c>
      <c r="AD139" s="187" t="s">
        <v>1474</v>
      </c>
      <c r="AE139" s="188"/>
      <c r="AF139" s="188"/>
      <c r="AG139" s="188"/>
      <c r="AH139" s="195" t="s">
        <v>1231</v>
      </c>
      <c r="AI139" s="195" t="s">
        <v>9</v>
      </c>
      <c r="AJ139" s="94">
        <v>2</v>
      </c>
      <c r="AK139" s="94">
        <v>0</v>
      </c>
      <c r="AL139" s="94">
        <v>0</v>
      </c>
      <c r="AM139" s="94">
        <v>2</v>
      </c>
      <c r="AN139" s="188"/>
      <c r="AO139" s="31"/>
    </row>
    <row r="140" spans="1:41" x14ac:dyDescent="0.25">
      <c r="A140" s="33"/>
      <c r="B140" s="23" t="s">
        <v>55</v>
      </c>
      <c r="C140" s="167" t="s">
        <v>16</v>
      </c>
      <c r="D140" s="167" t="s">
        <v>1268</v>
      </c>
      <c r="E140" s="167" t="s">
        <v>4</v>
      </c>
      <c r="F140" s="170" t="s">
        <v>1281</v>
      </c>
      <c r="G140" s="167" t="s">
        <v>1424</v>
      </c>
      <c r="H140" s="167" t="s">
        <v>6</v>
      </c>
      <c r="I140" s="167" t="s">
        <v>11</v>
      </c>
      <c r="J140" s="167" t="s">
        <v>1247</v>
      </c>
      <c r="K140" s="167" t="s">
        <v>10</v>
      </c>
      <c r="L140" s="167" t="str">
        <f t="shared" si="3"/>
        <v>bouNFO</v>
      </c>
      <c r="M140" s="167" t="s">
        <v>1269</v>
      </c>
      <c r="N140" s="167" t="s">
        <v>14</v>
      </c>
      <c r="O140" s="167" t="str">
        <f t="shared" si="4"/>
        <v>whuful</v>
      </c>
      <c r="P140" s="167" t="s">
        <v>17</v>
      </c>
      <c r="AC140" s="29" t="s">
        <v>55</v>
      </c>
      <c r="AD140" s="191" t="s">
        <v>15</v>
      </c>
      <c r="AE140" s="187" t="s">
        <v>1475</v>
      </c>
      <c r="AF140" s="188"/>
      <c r="AG140" s="188"/>
      <c r="AH140" s="195" t="s">
        <v>1281</v>
      </c>
      <c r="AI140" s="195" t="s">
        <v>1283</v>
      </c>
      <c r="AJ140" s="94">
        <v>3</v>
      </c>
      <c r="AK140" s="94">
        <v>1</v>
      </c>
      <c r="AL140" s="94">
        <v>0</v>
      </c>
      <c r="AM140" s="94">
        <v>2</v>
      </c>
      <c r="AN140" s="188"/>
      <c r="AO140" s="31"/>
    </row>
    <row r="141" spans="1:41" ht="15.75" thickBot="1" x14ac:dyDescent="0.3">
      <c r="A141" s="33"/>
      <c r="B141" s="23" t="s">
        <v>69</v>
      </c>
      <c r="C141" s="178" t="s">
        <v>0</v>
      </c>
      <c r="D141" s="167" t="s">
        <v>1202</v>
      </c>
      <c r="E141" s="167" t="s">
        <v>5</v>
      </c>
      <c r="F141" s="167"/>
      <c r="G141" s="167" t="s">
        <v>1434</v>
      </c>
      <c r="H141" s="167" t="s">
        <v>2</v>
      </c>
      <c r="I141" s="167" t="s">
        <v>1269</v>
      </c>
      <c r="J141" s="170" t="s">
        <v>19</v>
      </c>
      <c r="K141" s="167" t="s">
        <v>1222</v>
      </c>
      <c r="L141" s="167" t="str">
        <f t="shared" si="3"/>
        <v>EVEbre</v>
      </c>
      <c r="M141" s="167" t="s">
        <v>1283</v>
      </c>
      <c r="N141" s="167" t="s">
        <v>11</v>
      </c>
      <c r="O141" s="167" t="str">
        <f t="shared" si="4"/>
        <v>new</v>
      </c>
      <c r="P141" s="167" t="s">
        <v>18</v>
      </c>
      <c r="AC141" s="29" t="s">
        <v>69</v>
      </c>
      <c r="AD141" s="191" t="s">
        <v>1</v>
      </c>
      <c r="AE141" s="188"/>
      <c r="AF141" s="188"/>
      <c r="AG141" s="188"/>
      <c r="AH141" s="194" t="s">
        <v>1277</v>
      </c>
      <c r="AI141" s="189" t="s">
        <v>19</v>
      </c>
      <c r="AJ141" s="94">
        <v>3</v>
      </c>
      <c r="AK141" s="94">
        <v>1</v>
      </c>
      <c r="AL141" s="94">
        <v>1</v>
      </c>
      <c r="AM141" s="94">
        <v>0</v>
      </c>
      <c r="AN141" s="188"/>
      <c r="AO141" s="31"/>
    </row>
    <row r="142" spans="1:41" ht="15.75" thickBot="1" x14ac:dyDescent="0.3">
      <c r="A142" s="33"/>
      <c r="B142" s="23" t="s">
        <v>42</v>
      </c>
      <c r="C142" s="177" t="s">
        <v>1412</v>
      </c>
      <c r="D142" s="175" t="s">
        <v>13</v>
      </c>
      <c r="E142" s="167" t="s">
        <v>1397</v>
      </c>
      <c r="F142" s="167"/>
      <c r="G142" s="167" t="s">
        <v>1429</v>
      </c>
      <c r="H142" s="167" t="s">
        <v>0</v>
      </c>
      <c r="I142" s="167" t="s">
        <v>1222</v>
      </c>
      <c r="J142" s="167" t="s">
        <v>15</v>
      </c>
      <c r="K142" s="167" t="s">
        <v>1280</v>
      </c>
      <c r="L142" s="167" t="str">
        <f t="shared" si="3"/>
        <v>TOTFUL</v>
      </c>
      <c r="M142" s="167" t="s">
        <v>3</v>
      </c>
      <c r="N142" s="167" t="s">
        <v>1200</v>
      </c>
      <c r="O142" s="167" t="str">
        <f t="shared" si="4"/>
        <v>AVL</v>
      </c>
      <c r="P142" s="167" t="s">
        <v>1202</v>
      </c>
      <c r="AC142" s="29" t="s">
        <v>42</v>
      </c>
      <c r="AD142" s="187" t="s">
        <v>1476</v>
      </c>
      <c r="AE142" s="191" t="s">
        <v>1268</v>
      </c>
      <c r="AF142" s="188"/>
      <c r="AG142" s="188"/>
      <c r="AH142" s="195" t="s">
        <v>8</v>
      </c>
      <c r="AI142" s="188"/>
      <c r="AJ142" s="94">
        <v>2</v>
      </c>
      <c r="AK142" s="94">
        <v>1</v>
      </c>
      <c r="AL142" s="94">
        <v>0</v>
      </c>
      <c r="AM142" s="94">
        <v>1</v>
      </c>
      <c r="AN142" s="188"/>
      <c r="AO142" s="31"/>
    </row>
    <row r="143" spans="1:41" ht="15.75" thickBot="1" x14ac:dyDescent="0.3">
      <c r="A143" s="33"/>
      <c r="B143" s="23" t="s">
        <v>79</v>
      </c>
      <c r="C143" s="179" t="s">
        <v>1397</v>
      </c>
      <c r="D143" s="167" t="s">
        <v>14</v>
      </c>
      <c r="E143" s="167" t="s">
        <v>1396</v>
      </c>
      <c r="F143" s="167"/>
      <c r="G143" s="167" t="s">
        <v>1440</v>
      </c>
      <c r="H143" s="167" t="s">
        <v>1202</v>
      </c>
      <c r="I143" s="167" t="s">
        <v>10</v>
      </c>
      <c r="J143" s="167" t="s">
        <v>1247</v>
      </c>
      <c r="K143" s="167" t="s">
        <v>0</v>
      </c>
      <c r="L143" s="167" t="str">
        <f t="shared" si="3"/>
        <v>fulbha</v>
      </c>
      <c r="M143" s="167" t="s">
        <v>9</v>
      </c>
      <c r="N143" s="167" t="s">
        <v>1399</v>
      </c>
      <c r="O143" s="167" t="str">
        <f t="shared" si="4"/>
        <v>CHE</v>
      </c>
      <c r="P143" s="167" t="s">
        <v>1277</v>
      </c>
      <c r="AC143" s="29" t="s">
        <v>79</v>
      </c>
      <c r="AD143" s="187" t="s">
        <v>1477</v>
      </c>
      <c r="AE143" s="188"/>
      <c r="AF143" s="187" t="s">
        <v>1478</v>
      </c>
      <c r="AG143" s="188"/>
      <c r="AH143" s="194" t="s">
        <v>18</v>
      </c>
      <c r="AI143" s="194" t="s">
        <v>1207</v>
      </c>
      <c r="AJ143" s="94">
        <v>2</v>
      </c>
      <c r="AK143" s="94">
        <v>0</v>
      </c>
      <c r="AL143" s="94">
        <v>2</v>
      </c>
      <c r="AM143" s="94">
        <v>0</v>
      </c>
      <c r="AN143" s="188"/>
      <c r="AO143" s="31"/>
    </row>
    <row r="144" spans="1:41" ht="15.75" thickBot="1" x14ac:dyDescent="0.3">
      <c r="A144" s="33"/>
      <c r="B144" s="23" t="s">
        <v>73</v>
      </c>
      <c r="C144" s="177" t="s">
        <v>1247</v>
      </c>
      <c r="D144" s="175" t="s">
        <v>1231</v>
      </c>
      <c r="E144" s="167" t="s">
        <v>16</v>
      </c>
      <c r="F144" s="167"/>
      <c r="G144" s="167" t="s">
        <v>1446</v>
      </c>
      <c r="H144" s="167" t="s">
        <v>7</v>
      </c>
      <c r="I144" s="167" t="s">
        <v>1403</v>
      </c>
      <c r="J144" s="167" t="s">
        <v>1247</v>
      </c>
      <c r="K144" s="167" t="s">
        <v>1398</v>
      </c>
      <c r="L144" s="167" t="str">
        <f t="shared" si="3"/>
        <v>AVLCHE</v>
      </c>
      <c r="M144" s="167" t="s">
        <v>1280</v>
      </c>
      <c r="N144" s="167" t="s">
        <v>19</v>
      </c>
      <c r="O144" s="167" t="str">
        <f t="shared" si="4"/>
        <v>boubha</v>
      </c>
      <c r="P144" s="167" t="s">
        <v>8</v>
      </c>
      <c r="AC144" s="29" t="s">
        <v>73</v>
      </c>
      <c r="AD144" s="187" t="s">
        <v>1479</v>
      </c>
      <c r="AE144" s="187" t="s">
        <v>1480</v>
      </c>
      <c r="AF144" s="188"/>
      <c r="AG144" s="191" t="s">
        <v>3</v>
      </c>
      <c r="AH144" s="194" t="s">
        <v>1207</v>
      </c>
      <c r="AI144" s="195" t="s">
        <v>5</v>
      </c>
      <c r="AJ144" s="94">
        <v>3</v>
      </c>
      <c r="AK144" s="94">
        <v>1</v>
      </c>
      <c r="AL144" s="94">
        <v>1</v>
      </c>
      <c r="AM144" s="94">
        <v>1</v>
      </c>
      <c r="AN144" s="188"/>
      <c r="AO144" s="31"/>
    </row>
    <row r="145" spans="1:41" ht="15.75" thickBot="1" x14ac:dyDescent="0.3">
      <c r="A145" s="33"/>
      <c r="B145" s="23" t="s">
        <v>50</v>
      </c>
      <c r="C145" s="177" t="s">
        <v>1247</v>
      </c>
      <c r="D145" s="175" t="s">
        <v>1269</v>
      </c>
      <c r="E145" s="167" t="s">
        <v>19</v>
      </c>
      <c r="F145" s="167" t="s">
        <v>1403</v>
      </c>
      <c r="G145" s="167" t="s">
        <v>1436</v>
      </c>
      <c r="H145" s="167" t="s">
        <v>1277</v>
      </c>
      <c r="I145" s="167" t="s">
        <v>1401</v>
      </c>
      <c r="J145" s="170" t="s">
        <v>17</v>
      </c>
      <c r="K145" s="167" t="s">
        <v>1399</v>
      </c>
      <c r="L145" s="167" t="str">
        <f t="shared" si="3"/>
        <v>SOUwhu</v>
      </c>
      <c r="M145" s="167" t="s">
        <v>0</v>
      </c>
      <c r="N145" s="167" t="s">
        <v>1222</v>
      </c>
      <c r="O145" s="167" t="str">
        <f t="shared" si="4"/>
        <v>LEI</v>
      </c>
      <c r="P145" s="167" t="s">
        <v>1268</v>
      </c>
      <c r="AC145" s="29" t="s">
        <v>50</v>
      </c>
      <c r="AD145" s="191" t="s">
        <v>1280</v>
      </c>
      <c r="AE145" s="188"/>
      <c r="AF145" s="188"/>
      <c r="AG145" s="191" t="s">
        <v>4</v>
      </c>
      <c r="AH145" s="188"/>
      <c r="AI145" s="195" t="s">
        <v>17</v>
      </c>
      <c r="AJ145" s="94">
        <v>3</v>
      </c>
      <c r="AK145" s="94">
        <v>2</v>
      </c>
      <c r="AL145" s="94">
        <v>0</v>
      </c>
      <c r="AM145" s="94">
        <v>1</v>
      </c>
      <c r="AN145" s="188"/>
      <c r="AO145" s="31"/>
    </row>
    <row r="146" spans="1:41" ht="15.75" thickBot="1" x14ac:dyDescent="0.3">
      <c r="A146" s="33"/>
      <c r="B146" s="23" t="s">
        <v>52</v>
      </c>
      <c r="C146" s="176" t="s">
        <v>1280</v>
      </c>
      <c r="D146" s="167" t="s">
        <v>7</v>
      </c>
      <c r="E146" s="178" t="s">
        <v>1398</v>
      </c>
      <c r="F146" s="167" t="s">
        <v>14</v>
      </c>
      <c r="G146" s="167" t="s">
        <v>19</v>
      </c>
      <c r="H146" s="167" t="s">
        <v>1401</v>
      </c>
      <c r="I146" s="167" t="s">
        <v>13</v>
      </c>
      <c r="J146" s="167" t="s">
        <v>1231</v>
      </c>
      <c r="K146" s="167" t="s">
        <v>4</v>
      </c>
      <c r="L146" s="167" t="str">
        <f t="shared" si="3"/>
        <v>brelee</v>
      </c>
      <c r="M146" s="167" t="s">
        <v>16</v>
      </c>
      <c r="N146" s="167" t="s">
        <v>1268</v>
      </c>
      <c r="O146" s="167" t="str">
        <f t="shared" si="4"/>
        <v>ARS</v>
      </c>
      <c r="P146" s="167" t="s">
        <v>1396</v>
      </c>
      <c r="AC146" s="29" t="s">
        <v>52</v>
      </c>
      <c r="AD146" s="191" t="s">
        <v>1222</v>
      </c>
      <c r="AE146" s="188"/>
      <c r="AF146" s="188"/>
      <c r="AG146" s="188"/>
      <c r="AH146" s="188"/>
      <c r="AI146" s="188"/>
      <c r="AJ146" s="94">
        <v>1</v>
      </c>
      <c r="AK146" s="94">
        <v>1</v>
      </c>
      <c r="AL146" s="94">
        <v>0</v>
      </c>
      <c r="AM146" s="94">
        <v>0</v>
      </c>
      <c r="AN146" s="188"/>
      <c r="AO146" s="31"/>
    </row>
    <row r="147" spans="1:41" ht="15.75" thickBot="1" x14ac:dyDescent="0.3">
      <c r="A147" s="33"/>
      <c r="B147" s="23" t="s">
        <v>47</v>
      </c>
      <c r="C147" s="167" t="s">
        <v>1222</v>
      </c>
      <c r="D147" s="181" t="s">
        <v>10</v>
      </c>
      <c r="E147" s="177" t="s">
        <v>1416</v>
      </c>
      <c r="F147" s="175"/>
      <c r="G147" s="167" t="s">
        <v>1431</v>
      </c>
      <c r="H147" s="167" t="s">
        <v>12</v>
      </c>
      <c r="I147" s="167" t="s">
        <v>6</v>
      </c>
      <c r="J147" s="170" t="s">
        <v>1208</v>
      </c>
      <c r="K147" s="167" t="s">
        <v>2</v>
      </c>
      <c r="L147" s="167" t="str">
        <f t="shared" si="3"/>
        <v>new</v>
      </c>
      <c r="M147" s="167" t="s">
        <v>1403</v>
      </c>
      <c r="N147" s="167" t="s">
        <v>8</v>
      </c>
      <c r="O147" s="167" t="str">
        <f t="shared" si="4"/>
        <v>bha</v>
      </c>
      <c r="P147" s="167" t="s">
        <v>11</v>
      </c>
      <c r="AC147" s="29" t="s">
        <v>47</v>
      </c>
      <c r="AD147" s="187" t="s">
        <v>1481</v>
      </c>
      <c r="AE147" s="188"/>
      <c r="AF147" s="188"/>
      <c r="AG147" s="188"/>
      <c r="AH147" s="194" t="s">
        <v>17</v>
      </c>
      <c r="AI147" s="189" t="s">
        <v>1208</v>
      </c>
      <c r="AJ147" s="94">
        <v>2</v>
      </c>
      <c r="AK147" s="94">
        <v>0</v>
      </c>
      <c r="AL147" s="94">
        <v>1</v>
      </c>
      <c r="AM147" s="94">
        <v>0</v>
      </c>
      <c r="AN147" s="188"/>
      <c r="AO147" s="31"/>
    </row>
    <row r="148" spans="1:41" x14ac:dyDescent="0.25">
      <c r="A148" s="33"/>
      <c r="B148" s="23" t="s">
        <v>45</v>
      </c>
      <c r="C148" s="167" t="s">
        <v>5</v>
      </c>
      <c r="D148" s="167" t="s">
        <v>1281</v>
      </c>
      <c r="E148" s="176" t="s">
        <v>15</v>
      </c>
      <c r="F148" s="167"/>
      <c r="G148" s="167" t="s">
        <v>1404</v>
      </c>
      <c r="H148" s="167" t="s">
        <v>4</v>
      </c>
      <c r="I148" s="167" t="s">
        <v>2</v>
      </c>
      <c r="J148" s="170" t="s">
        <v>1274</v>
      </c>
      <c r="K148" s="167" t="s">
        <v>13</v>
      </c>
      <c r="L148" s="167" t="str">
        <f t="shared" si="3"/>
        <v>liv</v>
      </c>
      <c r="M148" s="167" t="s">
        <v>6</v>
      </c>
      <c r="N148" s="167" t="s">
        <v>1401</v>
      </c>
      <c r="O148" s="167" t="str">
        <f t="shared" si="4"/>
        <v>BRE</v>
      </c>
      <c r="P148" s="167" t="s">
        <v>1222</v>
      </c>
      <c r="AC148" s="29" t="s">
        <v>45</v>
      </c>
      <c r="AD148" s="187" t="s">
        <v>1482</v>
      </c>
      <c r="AE148" s="188"/>
      <c r="AF148" s="188"/>
      <c r="AG148" s="188"/>
      <c r="AH148" s="194" t="s">
        <v>1202</v>
      </c>
      <c r="AI148" s="195" t="s">
        <v>1274</v>
      </c>
      <c r="AJ148" s="94">
        <v>2</v>
      </c>
      <c r="AK148" s="94">
        <v>0</v>
      </c>
      <c r="AL148" s="94">
        <v>1</v>
      </c>
      <c r="AM148" s="94">
        <v>1</v>
      </c>
      <c r="AN148" s="188"/>
      <c r="AO148" s="31"/>
    </row>
    <row r="149" spans="1:41" ht="15.75" thickBot="1" x14ac:dyDescent="0.3">
      <c r="A149" s="33"/>
      <c r="B149" s="23" t="s">
        <v>78</v>
      </c>
      <c r="C149" s="178" t="s">
        <v>15</v>
      </c>
      <c r="D149" s="167" t="s">
        <v>1207</v>
      </c>
      <c r="E149" s="167" t="s">
        <v>1</v>
      </c>
      <c r="F149" s="167"/>
      <c r="G149" s="167" t="s">
        <v>1432</v>
      </c>
      <c r="H149" s="167" t="s">
        <v>1283</v>
      </c>
      <c r="I149" s="167" t="s">
        <v>0</v>
      </c>
      <c r="J149" s="170" t="s">
        <v>1397</v>
      </c>
      <c r="K149" s="167" t="s">
        <v>11</v>
      </c>
      <c r="L149" s="167" t="str">
        <f t="shared" si="3"/>
        <v>cryNEW</v>
      </c>
      <c r="M149" s="167" t="s">
        <v>13</v>
      </c>
      <c r="N149" s="167" t="s">
        <v>1277</v>
      </c>
      <c r="O149" s="167" t="str">
        <f t="shared" si="4"/>
        <v>LEE</v>
      </c>
      <c r="P149" s="167" t="s">
        <v>1200</v>
      </c>
      <c r="AC149" s="29" t="s">
        <v>78</v>
      </c>
      <c r="AD149" s="191" t="s">
        <v>14</v>
      </c>
      <c r="AE149" s="188"/>
      <c r="AF149" s="188"/>
      <c r="AG149" s="188"/>
      <c r="AH149" s="194" t="s">
        <v>1269</v>
      </c>
      <c r="AI149" s="189" t="s">
        <v>1397</v>
      </c>
      <c r="AJ149" s="94">
        <v>3</v>
      </c>
      <c r="AK149" s="94">
        <v>1</v>
      </c>
      <c r="AL149" s="94">
        <v>1</v>
      </c>
      <c r="AM149" s="94">
        <v>0</v>
      </c>
      <c r="AN149" s="188"/>
      <c r="AO149" s="31"/>
    </row>
    <row r="150" spans="1:41" ht="15.75" thickBot="1" x14ac:dyDescent="0.3">
      <c r="A150" s="33"/>
      <c r="B150" s="23" t="s">
        <v>57</v>
      </c>
      <c r="C150" s="177" t="s">
        <v>1418</v>
      </c>
      <c r="D150" s="175" t="s">
        <v>17</v>
      </c>
      <c r="E150" s="167" t="s">
        <v>1274</v>
      </c>
      <c r="F150" s="170" t="s">
        <v>9</v>
      </c>
      <c r="G150" s="167" t="s">
        <v>1423</v>
      </c>
      <c r="H150" s="167" t="s">
        <v>5</v>
      </c>
      <c r="I150" s="167" t="s">
        <v>3</v>
      </c>
      <c r="J150" s="170" t="s">
        <v>1200</v>
      </c>
      <c r="K150" s="167" t="s">
        <v>6</v>
      </c>
      <c r="L150" s="167" t="str">
        <f t="shared" si="3"/>
        <v>bha</v>
      </c>
      <c r="M150" s="167" t="s">
        <v>1</v>
      </c>
      <c r="N150" s="167" t="s">
        <v>1167</v>
      </c>
      <c r="O150" s="167" t="str">
        <f t="shared" si="4"/>
        <v>EVE</v>
      </c>
      <c r="P150" s="167" t="s">
        <v>1208</v>
      </c>
      <c r="AC150" s="29" t="s">
        <v>57</v>
      </c>
      <c r="AD150" s="187" t="s">
        <v>1483</v>
      </c>
      <c r="AE150" s="188"/>
      <c r="AF150" s="188"/>
      <c r="AG150" s="188"/>
      <c r="AH150" s="195" t="s">
        <v>9</v>
      </c>
      <c r="AI150" s="189" t="s">
        <v>1200</v>
      </c>
      <c r="AJ150" s="94">
        <v>2</v>
      </c>
      <c r="AK150" s="94">
        <v>0</v>
      </c>
      <c r="AL150" s="94">
        <v>0</v>
      </c>
      <c r="AM150" s="94">
        <v>1</v>
      </c>
      <c r="AN150" s="188"/>
      <c r="AO150" s="31"/>
    </row>
    <row r="151" spans="1:41" x14ac:dyDescent="0.25">
      <c r="AC151" s="31"/>
      <c r="AD151" s="31"/>
      <c r="AE151" s="31"/>
      <c r="AF151" s="31"/>
      <c r="AG151" s="31"/>
      <c r="AH151" s="31"/>
      <c r="AI151" s="31"/>
      <c r="AJ151" s="30">
        <f>SUM(AJ131:AJ150)</f>
        <v>40</v>
      </c>
      <c r="AK151" s="30">
        <f>SUM(AK131:AK150)</f>
        <v>14</v>
      </c>
      <c r="AL151" s="30">
        <f t="shared" ref="AL151:AM151" si="5">SUM(AL131:AL150)</f>
        <v>10</v>
      </c>
      <c r="AM151" s="30">
        <f t="shared" si="5"/>
        <v>10</v>
      </c>
      <c r="AN151" s="31"/>
      <c r="AO151" s="31"/>
    </row>
    <row r="152" spans="1:41" x14ac:dyDescent="0.25">
      <c r="AC152" s="31"/>
      <c r="AD152" s="31"/>
      <c r="AE152" s="31"/>
      <c r="AF152" s="31"/>
      <c r="AG152" s="31"/>
      <c r="AH152" s="31"/>
      <c r="AI152" s="31"/>
      <c r="AJ152" s="30"/>
      <c r="AK152" s="30"/>
      <c r="AL152" s="30"/>
      <c r="AM152" s="30"/>
      <c r="AN152" s="31"/>
      <c r="AO152" s="31"/>
    </row>
    <row r="153" spans="1:41" x14ac:dyDescent="0.25">
      <c r="AC153" s="31"/>
      <c r="AD153" s="31"/>
      <c r="AE153" s="31"/>
      <c r="AF153" s="31"/>
      <c r="AG153" s="31"/>
      <c r="AH153" s="31"/>
      <c r="AI153" s="31"/>
      <c r="AJ153" s="30"/>
      <c r="AK153" s="30"/>
      <c r="AL153" s="30"/>
      <c r="AM153" s="30"/>
      <c r="AN153" s="31"/>
      <c r="AO153" s="31"/>
    </row>
    <row r="154" spans="1:41" ht="15.75" thickBot="1" x14ac:dyDescent="0.3">
      <c r="AC154" s="31"/>
      <c r="AD154" s="31"/>
      <c r="AE154" s="31"/>
      <c r="AF154" s="31"/>
      <c r="AG154" s="31"/>
      <c r="AH154" s="31"/>
      <c r="AI154" s="31"/>
      <c r="AJ154" s="30"/>
      <c r="AK154" s="30"/>
      <c r="AL154" s="30"/>
      <c r="AM154" s="30"/>
      <c r="AN154" s="31"/>
      <c r="AO154" s="31"/>
    </row>
    <row r="155" spans="1:41" ht="15.75" thickBot="1" x14ac:dyDescent="0.3">
      <c r="AC155" s="31"/>
      <c r="AD155" s="31"/>
      <c r="AE155" s="31"/>
      <c r="AF155" s="31"/>
      <c r="AG155" s="31"/>
      <c r="AH155" s="31"/>
      <c r="AI155" s="31"/>
      <c r="AJ155" s="30"/>
      <c r="AK155" s="30">
        <f>AK151</f>
        <v>14</v>
      </c>
      <c r="AL155" s="30">
        <f>AL151</f>
        <v>10</v>
      </c>
      <c r="AM155" s="30">
        <v>8</v>
      </c>
      <c r="AN155" s="75">
        <f>SUM(AK155:AM155)</f>
        <v>32</v>
      </c>
      <c r="AO155" s="196" t="s">
        <v>1484</v>
      </c>
    </row>
    <row r="156" spans="1:41" ht="15.75" thickBot="1" x14ac:dyDescent="0.3">
      <c r="AC156" s="31"/>
      <c r="AD156" s="31"/>
      <c r="AE156" s="31"/>
      <c r="AF156" s="31"/>
      <c r="AG156" s="31"/>
      <c r="AH156" s="31"/>
      <c r="AI156" s="31"/>
      <c r="AJ156" s="30"/>
      <c r="AK156" s="30">
        <f>AK155</f>
        <v>14</v>
      </c>
      <c r="AL156" s="30">
        <f>AL155</f>
        <v>10</v>
      </c>
      <c r="AM156" s="30">
        <v>4</v>
      </c>
      <c r="AN156" s="75">
        <f>SUM(AK156:AM156)</f>
        <v>28</v>
      </c>
      <c r="AO156" s="196" t="s">
        <v>1484</v>
      </c>
    </row>
    <row r="157" spans="1:41" x14ac:dyDescent="0.25">
      <c r="AC157" s="31"/>
      <c r="AD157" s="31"/>
      <c r="AE157" s="31"/>
      <c r="AF157" s="31"/>
      <c r="AG157" s="31"/>
      <c r="AH157" s="31"/>
      <c r="AI157" s="31"/>
      <c r="AJ157" s="30"/>
      <c r="AK157" s="30"/>
      <c r="AL157" s="30"/>
      <c r="AM157" s="30"/>
      <c r="AN157" s="31">
        <f>AN156/2</f>
        <v>14</v>
      </c>
      <c r="AO157" s="31" t="s">
        <v>1485</v>
      </c>
    </row>
    <row r="158" spans="1:41" x14ac:dyDescent="0.25">
      <c r="AC158" s="31"/>
      <c r="AD158" s="31"/>
      <c r="AE158" s="31"/>
      <c r="AF158" s="31"/>
      <c r="AG158" s="31"/>
      <c r="AH158" s="31"/>
      <c r="AI158" s="31"/>
      <c r="AJ158" s="30"/>
    </row>
    <row r="159" spans="1:41" x14ac:dyDescent="0.25">
      <c r="AC159" s="31"/>
      <c r="AD159" s="31"/>
      <c r="AE159" s="31"/>
      <c r="AF159" s="31"/>
      <c r="AG159" s="31"/>
      <c r="AH159" s="31"/>
      <c r="AI159" s="31"/>
      <c r="AJ159" s="30"/>
    </row>
    <row r="160" spans="1:41" x14ac:dyDescent="0.25">
      <c r="AC160" s="31"/>
      <c r="AD160" s="31"/>
      <c r="AE160" s="31"/>
      <c r="AF160" s="31"/>
      <c r="AG160" s="31"/>
      <c r="AH160" s="31"/>
      <c r="AI160" s="31"/>
      <c r="AJ160" s="30"/>
    </row>
    <row r="161" spans="1:36" x14ac:dyDescent="0.25">
      <c r="AC161" s="31"/>
      <c r="AD161" s="31"/>
      <c r="AE161" s="31"/>
      <c r="AF161" s="31"/>
      <c r="AG161" s="31"/>
      <c r="AH161" s="31"/>
      <c r="AI161" s="31"/>
      <c r="AJ161" s="30"/>
    </row>
    <row r="162" spans="1:36" x14ac:dyDescent="0.25">
      <c r="AC162" s="31"/>
      <c r="AD162" s="31"/>
      <c r="AE162" s="31"/>
      <c r="AF162" s="31"/>
      <c r="AG162" s="31"/>
      <c r="AH162" s="31"/>
      <c r="AI162" s="31"/>
      <c r="AJ162" s="30"/>
    </row>
    <row r="163" spans="1:36" x14ac:dyDescent="0.25">
      <c r="AC163" s="31"/>
      <c r="AD163" s="31"/>
      <c r="AE163" s="31"/>
      <c r="AF163" s="31"/>
      <c r="AG163" s="31"/>
      <c r="AH163" s="31"/>
      <c r="AI163" s="31"/>
      <c r="AJ163" s="30"/>
    </row>
    <row r="164" spans="1:36" x14ac:dyDescent="0.25">
      <c r="F164" s="220"/>
      <c r="G164" s="221" t="s">
        <v>1496</v>
      </c>
      <c r="H164" s="220" t="s">
        <v>1497</v>
      </c>
      <c r="J164" s="220"/>
      <c r="K164" s="220"/>
      <c r="L164" s="221" t="s">
        <v>1500</v>
      </c>
      <c r="M164" s="220"/>
      <c r="N164" s="220"/>
      <c r="O164" s="220"/>
      <c r="P164" s="220"/>
      <c r="Q164" s="220"/>
      <c r="AC164" s="31"/>
      <c r="AD164" s="31"/>
      <c r="AE164" s="31"/>
      <c r="AF164" s="31"/>
      <c r="AG164" s="31"/>
      <c r="AH164" s="31"/>
      <c r="AI164" s="31"/>
      <c r="AJ164" s="30"/>
    </row>
    <row r="165" spans="1:36" x14ac:dyDescent="0.25">
      <c r="F165" s="220"/>
      <c r="G165" s="221" t="s">
        <v>1498</v>
      </c>
      <c r="H165" s="220" t="s">
        <v>1499</v>
      </c>
      <c r="J165" s="220"/>
      <c r="K165" s="220"/>
      <c r="L165" s="221" t="s">
        <v>1498</v>
      </c>
      <c r="M165" s="220"/>
      <c r="N165" s="220"/>
      <c r="O165" s="220"/>
      <c r="P165" s="220"/>
      <c r="Q165" s="220"/>
    </row>
    <row r="166" spans="1:36" x14ac:dyDescent="0.25">
      <c r="F166" s="220"/>
      <c r="G166" s="221" t="s">
        <v>1501</v>
      </c>
      <c r="H166" s="220" t="s">
        <v>1499</v>
      </c>
      <c r="J166" s="220"/>
      <c r="K166" s="220"/>
      <c r="L166" s="221" t="s">
        <v>1501</v>
      </c>
      <c r="M166" s="220"/>
      <c r="N166" s="220"/>
      <c r="O166" s="220"/>
      <c r="P166" s="220"/>
      <c r="Q166" s="220"/>
    </row>
    <row r="167" spans="1:36" x14ac:dyDescent="0.25">
      <c r="F167" s="220"/>
      <c r="G167" s="220"/>
      <c r="H167" s="220"/>
      <c r="I167" s="220"/>
      <c r="J167" s="220"/>
      <c r="K167" s="220"/>
      <c r="L167" s="221" t="s">
        <v>1502</v>
      </c>
      <c r="M167" s="220" t="s">
        <v>1503</v>
      </c>
      <c r="N167" s="220"/>
      <c r="O167" s="221" t="s">
        <v>1502</v>
      </c>
      <c r="P167" s="220"/>
      <c r="Q167" s="220"/>
    </row>
    <row r="168" spans="1:36" x14ac:dyDescent="0.25">
      <c r="F168" s="220"/>
      <c r="G168" s="220"/>
      <c r="H168" s="220"/>
      <c r="I168" s="220"/>
      <c r="J168" s="220"/>
      <c r="K168" s="220"/>
      <c r="L168" s="220"/>
      <c r="M168" s="220"/>
      <c r="N168" s="220"/>
      <c r="O168" s="221" t="s">
        <v>1504</v>
      </c>
      <c r="P168" s="220" t="s">
        <v>1505</v>
      </c>
    </row>
    <row r="171" spans="1:36" x14ac:dyDescent="0.25">
      <c r="A171" s="79"/>
      <c r="B171" s="202"/>
      <c r="C171" s="69"/>
      <c r="D171" s="69"/>
      <c r="E171" s="69"/>
      <c r="F171" s="79"/>
    </row>
    <row r="172" spans="1:36" x14ac:dyDescent="0.25">
      <c r="A172" s="79"/>
      <c r="B172" s="202"/>
      <c r="C172" s="69"/>
      <c r="D172" s="69"/>
      <c r="E172" s="69"/>
      <c r="F172" s="79"/>
    </row>
    <row r="180" spans="1:16" ht="17.25" customHeight="1" x14ac:dyDescent="0.25"/>
    <row r="181" spans="1:16" ht="15.75" thickBot="1" x14ac:dyDescent="0.3"/>
    <row r="182" spans="1:16" ht="15.75" thickBot="1" x14ac:dyDescent="0.3">
      <c r="C182" s="173" t="s">
        <v>1451</v>
      </c>
      <c r="D182" s="171" t="s">
        <v>1453</v>
      </c>
      <c r="E182" s="182" t="s">
        <v>1455</v>
      </c>
      <c r="G182" s="34" t="s">
        <v>1486</v>
      </c>
      <c r="H182" s="197" t="s">
        <v>1487</v>
      </c>
      <c r="I182" s="198" t="s">
        <v>1488</v>
      </c>
      <c r="J182" s="199" t="s">
        <v>1489</v>
      </c>
    </row>
    <row r="183" spans="1:16" ht="15.75" thickBot="1" x14ac:dyDescent="0.3">
      <c r="B183" s="169" t="s">
        <v>1454</v>
      </c>
      <c r="C183" s="174" t="s">
        <v>1452</v>
      </c>
      <c r="D183" s="172" t="s">
        <v>1456</v>
      </c>
      <c r="G183" s="34" t="s">
        <v>1490</v>
      </c>
      <c r="H183" s="201" t="s">
        <v>1491</v>
      </c>
      <c r="I183" s="200" t="s">
        <v>1492</v>
      </c>
      <c r="J183" s="37"/>
    </row>
    <row r="185" spans="1:16" ht="15.75" thickBot="1" x14ac:dyDescent="0.3">
      <c r="A185" s="37"/>
      <c r="B185" s="34" t="s">
        <v>1068</v>
      </c>
      <c r="C185" s="37" t="s">
        <v>1174</v>
      </c>
      <c r="D185" s="37" t="s">
        <v>1386</v>
      </c>
      <c r="E185" s="37" t="s">
        <v>1387</v>
      </c>
      <c r="F185" s="37" t="s">
        <v>1175</v>
      </c>
      <c r="G185" s="37" t="s">
        <v>1388</v>
      </c>
      <c r="H185" s="37" t="s">
        <v>1389</v>
      </c>
      <c r="I185" s="37" t="s">
        <v>1390</v>
      </c>
      <c r="J185" s="37" t="s">
        <v>1176</v>
      </c>
      <c r="K185" s="37" t="s">
        <v>1391</v>
      </c>
      <c r="L185" s="37" t="s">
        <v>1392</v>
      </c>
      <c r="M185" s="37" t="s">
        <v>1393</v>
      </c>
      <c r="N185" s="37" t="s">
        <v>1394</v>
      </c>
      <c r="O185" s="37" t="s">
        <v>1395</v>
      </c>
      <c r="P185" s="37" t="s">
        <v>1170</v>
      </c>
    </row>
    <row r="186" spans="1:16" ht="15.75" thickBot="1" x14ac:dyDescent="0.3">
      <c r="A186" s="33"/>
      <c r="B186" s="23" t="s">
        <v>36</v>
      </c>
      <c r="C186" s="177" t="s">
        <v>1402</v>
      </c>
      <c r="D186" s="175" t="s">
        <v>2</v>
      </c>
      <c r="E186" s="167" t="s">
        <v>1283</v>
      </c>
      <c r="F186" s="167" t="s">
        <v>6</v>
      </c>
      <c r="G186" s="167" t="s">
        <v>9</v>
      </c>
      <c r="H186" s="167" t="s">
        <v>1231</v>
      </c>
      <c r="I186" s="167" t="s">
        <v>1280</v>
      </c>
      <c r="J186" s="170" t="s">
        <v>16</v>
      </c>
      <c r="K186" s="167" t="s">
        <v>1269</v>
      </c>
      <c r="L186" s="167" t="s">
        <v>5</v>
      </c>
      <c r="M186" s="167" t="s">
        <v>1274</v>
      </c>
      <c r="N186" s="167" t="s">
        <v>4</v>
      </c>
      <c r="O186" s="167" t="s">
        <v>1403</v>
      </c>
      <c r="P186" s="167" t="s">
        <v>19</v>
      </c>
    </row>
    <row r="187" spans="1:16" x14ac:dyDescent="0.25">
      <c r="A187" s="33"/>
      <c r="B187" s="23" t="s">
        <v>61</v>
      </c>
      <c r="C187" s="176" t="s">
        <v>1399</v>
      </c>
      <c r="D187" s="167" t="s">
        <v>6</v>
      </c>
      <c r="E187" s="167" t="s">
        <v>1280</v>
      </c>
      <c r="F187" s="167" t="s">
        <v>2</v>
      </c>
      <c r="G187" s="167" t="s">
        <v>1422</v>
      </c>
      <c r="H187" s="167" t="s">
        <v>15</v>
      </c>
      <c r="I187" s="167" t="s">
        <v>14</v>
      </c>
      <c r="J187" s="167" t="s">
        <v>1277</v>
      </c>
      <c r="K187" s="167" t="s">
        <v>8</v>
      </c>
      <c r="L187" s="167" t="s">
        <v>1167</v>
      </c>
      <c r="M187" s="167" t="s">
        <v>1281</v>
      </c>
      <c r="N187" s="167" t="s">
        <v>17</v>
      </c>
      <c r="O187" s="167" t="s">
        <v>1231</v>
      </c>
      <c r="P187" s="167" t="s">
        <v>4</v>
      </c>
    </row>
    <row r="188" spans="1:16" ht="15.75" thickBot="1" x14ac:dyDescent="0.3">
      <c r="A188" s="33"/>
      <c r="B188" s="23" t="s">
        <v>60</v>
      </c>
      <c r="C188" s="178" t="s">
        <v>12</v>
      </c>
      <c r="D188" s="167" t="s">
        <v>1208</v>
      </c>
      <c r="E188" s="178" t="s">
        <v>11</v>
      </c>
      <c r="F188" s="167" t="s">
        <v>1401</v>
      </c>
      <c r="G188" s="167" t="s">
        <v>8</v>
      </c>
      <c r="H188" s="167" t="s">
        <v>1200</v>
      </c>
      <c r="I188" s="167" t="s">
        <v>1419</v>
      </c>
      <c r="J188" s="170" t="s">
        <v>18</v>
      </c>
      <c r="K188" s="167" t="s">
        <v>1202</v>
      </c>
      <c r="L188" s="167" t="s">
        <v>9</v>
      </c>
      <c r="M188" s="167" t="s">
        <v>5</v>
      </c>
      <c r="N188" s="167" t="s">
        <v>1396</v>
      </c>
      <c r="O188" s="167" t="s">
        <v>13</v>
      </c>
      <c r="P188" s="167" t="s">
        <v>1399</v>
      </c>
    </row>
    <row r="189" spans="1:16" ht="15.75" thickBot="1" x14ac:dyDescent="0.3">
      <c r="A189" s="33"/>
      <c r="B189" s="23" t="s">
        <v>70</v>
      </c>
      <c r="C189" s="203" t="s">
        <v>1247</v>
      </c>
      <c r="D189" s="180" t="s">
        <v>8</v>
      </c>
      <c r="E189" s="177" t="s">
        <v>1404</v>
      </c>
      <c r="F189" s="175"/>
      <c r="G189" s="167" t="s">
        <v>1438</v>
      </c>
      <c r="H189" s="167" t="s">
        <v>14</v>
      </c>
      <c r="I189" s="167" t="s">
        <v>1281</v>
      </c>
      <c r="J189" s="167" t="s">
        <v>1</v>
      </c>
      <c r="K189" s="167" t="s">
        <v>1268</v>
      </c>
      <c r="L189" s="167" t="s">
        <v>1439</v>
      </c>
      <c r="M189" s="167" t="s">
        <v>1231</v>
      </c>
      <c r="N189" s="167" t="s">
        <v>18</v>
      </c>
      <c r="O189" s="167" t="s">
        <v>1398</v>
      </c>
      <c r="P189" s="167" t="s">
        <v>12</v>
      </c>
    </row>
    <row r="190" spans="1:16" ht="15.75" thickBot="1" x14ac:dyDescent="0.3">
      <c r="A190" s="33"/>
      <c r="B190" s="23" t="s">
        <v>75</v>
      </c>
      <c r="C190" s="204" t="s">
        <v>1247</v>
      </c>
      <c r="D190" s="180" t="s">
        <v>18</v>
      </c>
      <c r="E190" s="177" t="s">
        <v>1405</v>
      </c>
      <c r="F190" s="175"/>
      <c r="G190" s="167" t="s">
        <v>1443</v>
      </c>
      <c r="H190" s="167" t="s">
        <v>1398</v>
      </c>
      <c r="I190" s="167" t="s">
        <v>1420</v>
      </c>
      <c r="J190" s="167" t="s">
        <v>1247</v>
      </c>
      <c r="K190" s="167" t="s">
        <v>1403</v>
      </c>
      <c r="L190" s="167" t="s">
        <v>1444</v>
      </c>
      <c r="M190" s="167" t="s">
        <v>7</v>
      </c>
      <c r="N190" s="167" t="s">
        <v>1208</v>
      </c>
      <c r="O190" s="167" t="s">
        <v>1445</v>
      </c>
      <c r="P190" s="167" t="s">
        <v>1401</v>
      </c>
    </row>
    <row r="191" spans="1:16" ht="15.75" thickBot="1" x14ac:dyDescent="0.3">
      <c r="A191" s="33"/>
      <c r="B191" s="23" t="s">
        <v>66</v>
      </c>
      <c r="C191" s="176" t="s">
        <v>1398</v>
      </c>
      <c r="D191" s="167" t="s">
        <v>9</v>
      </c>
      <c r="E191" s="179" t="s">
        <v>1200</v>
      </c>
      <c r="F191" s="167" t="s">
        <v>7</v>
      </c>
      <c r="G191" s="167" t="s">
        <v>1427</v>
      </c>
      <c r="H191" s="167" t="s">
        <v>1281</v>
      </c>
      <c r="I191" s="167" t="s">
        <v>4</v>
      </c>
      <c r="J191" s="167" t="s">
        <v>1247</v>
      </c>
      <c r="K191" s="167" t="s">
        <v>3</v>
      </c>
      <c r="L191" s="167" t="s">
        <v>1428</v>
      </c>
      <c r="M191" s="167" t="s">
        <v>1397</v>
      </c>
      <c r="N191" s="167" t="s">
        <v>15</v>
      </c>
      <c r="O191" s="167" t="s">
        <v>1269</v>
      </c>
      <c r="P191" s="167" t="s">
        <v>14</v>
      </c>
    </row>
    <row r="192" spans="1:16" ht="15.75" thickBot="1" x14ac:dyDescent="0.3">
      <c r="A192" s="33"/>
      <c r="B192" s="23" t="s">
        <v>34</v>
      </c>
      <c r="C192" s="178" t="s">
        <v>11</v>
      </c>
      <c r="D192" s="181" t="s">
        <v>1401</v>
      </c>
      <c r="E192" s="177" t="s">
        <v>1408</v>
      </c>
      <c r="F192" s="175" t="s">
        <v>1208</v>
      </c>
      <c r="G192" s="167" t="s">
        <v>10</v>
      </c>
      <c r="H192" s="167" t="s">
        <v>1222</v>
      </c>
      <c r="I192" s="167" t="s">
        <v>1202</v>
      </c>
      <c r="J192" s="167" t="s">
        <v>7</v>
      </c>
      <c r="K192" s="167" t="s">
        <v>1281</v>
      </c>
      <c r="L192" s="167" t="s">
        <v>18</v>
      </c>
      <c r="M192" s="167" t="s">
        <v>1398</v>
      </c>
      <c r="N192" s="167" t="s">
        <v>2</v>
      </c>
      <c r="O192" s="167" t="s">
        <v>1283</v>
      </c>
      <c r="P192" s="167" t="s">
        <v>15</v>
      </c>
    </row>
    <row r="193" spans="1:44" ht="15.75" thickBot="1" x14ac:dyDescent="0.3">
      <c r="A193" s="33"/>
      <c r="B193" s="23" t="s">
        <v>64</v>
      </c>
      <c r="C193" s="177" t="s">
        <v>1409</v>
      </c>
      <c r="D193" s="175" t="s">
        <v>1403</v>
      </c>
      <c r="E193" s="176" t="s">
        <v>3</v>
      </c>
      <c r="F193" s="167" t="s">
        <v>1268</v>
      </c>
      <c r="G193" s="167" t="s">
        <v>17</v>
      </c>
      <c r="H193" s="167" t="s">
        <v>1167</v>
      </c>
      <c r="I193" s="167" t="s">
        <v>8</v>
      </c>
      <c r="J193" s="167" t="s">
        <v>1396</v>
      </c>
      <c r="K193" s="167" t="s">
        <v>14</v>
      </c>
      <c r="L193" s="167" t="s">
        <v>1200</v>
      </c>
      <c r="M193" s="167" t="s">
        <v>1207</v>
      </c>
      <c r="N193" s="167" t="s">
        <v>12</v>
      </c>
      <c r="O193" s="167" t="s">
        <v>1281</v>
      </c>
      <c r="P193" s="167" t="s">
        <v>2</v>
      </c>
      <c r="AK193" s="49"/>
      <c r="AL193" s="49"/>
      <c r="AM193" s="49"/>
      <c r="AN193" s="49"/>
      <c r="AO193" s="49"/>
      <c r="AP193" s="49"/>
      <c r="AQ193" s="49"/>
      <c r="AR193" s="49"/>
    </row>
    <row r="194" spans="1:44" x14ac:dyDescent="0.25">
      <c r="A194" s="33"/>
      <c r="B194" s="23" t="s">
        <v>40</v>
      </c>
      <c r="C194" s="176" t="s">
        <v>19</v>
      </c>
      <c r="D194" s="167" t="s">
        <v>1277</v>
      </c>
      <c r="E194" s="167" t="s">
        <v>0</v>
      </c>
      <c r="F194" s="167"/>
      <c r="G194" s="167" t="s">
        <v>1397</v>
      </c>
      <c r="H194" s="167" t="s">
        <v>18</v>
      </c>
      <c r="I194" s="167" t="s">
        <v>1399</v>
      </c>
      <c r="J194" s="167" t="s">
        <v>1247</v>
      </c>
      <c r="K194" s="167" t="s">
        <v>1401</v>
      </c>
      <c r="L194" s="167" t="s">
        <v>1442</v>
      </c>
      <c r="M194" s="167" t="s">
        <v>10</v>
      </c>
      <c r="N194" s="167" t="s">
        <v>1202</v>
      </c>
      <c r="O194" s="167" t="s">
        <v>1415</v>
      </c>
      <c r="P194" s="167" t="s">
        <v>1167</v>
      </c>
      <c r="AK194" s="49"/>
      <c r="AL194" s="49"/>
      <c r="AM194" s="49"/>
      <c r="AN194" s="49"/>
      <c r="AO194" s="49"/>
      <c r="AP194" s="49"/>
      <c r="AQ194" s="49"/>
      <c r="AR194" s="49"/>
    </row>
    <row r="195" spans="1:44" x14ac:dyDescent="0.25">
      <c r="A195" s="33"/>
      <c r="B195" s="23" t="s">
        <v>55</v>
      </c>
      <c r="C195" s="167" t="s">
        <v>16</v>
      </c>
      <c r="D195" s="167" t="s">
        <v>1268</v>
      </c>
      <c r="E195" s="167" t="s">
        <v>4</v>
      </c>
      <c r="F195" s="170" t="s">
        <v>1281</v>
      </c>
      <c r="G195" s="167" t="s">
        <v>1424</v>
      </c>
      <c r="H195" s="167" t="s">
        <v>6</v>
      </c>
      <c r="I195" s="167" t="s">
        <v>11</v>
      </c>
      <c r="J195" s="167" t="s">
        <v>1247</v>
      </c>
      <c r="K195" s="167" t="s">
        <v>10</v>
      </c>
      <c r="L195" s="167" t="s">
        <v>1425</v>
      </c>
      <c r="M195" s="167" t="s">
        <v>1269</v>
      </c>
      <c r="N195" s="167" t="s">
        <v>14</v>
      </c>
      <c r="O195" s="167" t="s">
        <v>1426</v>
      </c>
      <c r="P195" s="167" t="s">
        <v>17</v>
      </c>
      <c r="AK195" s="49"/>
      <c r="AL195" s="49"/>
      <c r="AM195" s="49"/>
      <c r="AN195" s="49"/>
      <c r="AO195" s="49"/>
      <c r="AP195" s="49"/>
      <c r="AQ195" s="49"/>
      <c r="AR195" s="49"/>
    </row>
    <row r="196" spans="1:44" ht="15.75" thickBot="1" x14ac:dyDescent="0.3">
      <c r="A196" s="33"/>
      <c r="B196" s="23" t="s">
        <v>69</v>
      </c>
      <c r="C196" s="178" t="s">
        <v>0</v>
      </c>
      <c r="D196" s="167" t="s">
        <v>1202</v>
      </c>
      <c r="E196" s="167" t="s">
        <v>5</v>
      </c>
      <c r="F196" s="167"/>
      <c r="G196" s="167" t="s">
        <v>1434</v>
      </c>
      <c r="H196" s="167" t="s">
        <v>2</v>
      </c>
      <c r="I196" s="167" t="s">
        <v>1269</v>
      </c>
      <c r="J196" s="170" t="s">
        <v>19</v>
      </c>
      <c r="K196" s="167" t="s">
        <v>1222</v>
      </c>
      <c r="L196" s="167" t="s">
        <v>1435</v>
      </c>
      <c r="M196" s="167" t="s">
        <v>1283</v>
      </c>
      <c r="N196" s="167" t="s">
        <v>11</v>
      </c>
      <c r="O196" s="167" t="s">
        <v>1274</v>
      </c>
      <c r="P196" s="167" t="s">
        <v>18</v>
      </c>
      <c r="AK196" s="49"/>
      <c r="AL196" s="49"/>
      <c r="AM196" s="49"/>
      <c r="AN196" s="49"/>
      <c r="AO196" s="49"/>
      <c r="AP196" s="49"/>
      <c r="AQ196" s="49"/>
      <c r="AR196" s="49"/>
    </row>
    <row r="197" spans="1:44" ht="15.75" thickBot="1" x14ac:dyDescent="0.3">
      <c r="A197" s="33"/>
      <c r="B197" s="23" t="s">
        <v>42</v>
      </c>
      <c r="C197" s="177" t="s">
        <v>1412</v>
      </c>
      <c r="D197" s="175" t="s">
        <v>13</v>
      </c>
      <c r="E197" s="167" t="s">
        <v>1397</v>
      </c>
      <c r="F197" s="167"/>
      <c r="G197" s="167" t="s">
        <v>1429</v>
      </c>
      <c r="H197" s="167" t="s">
        <v>0</v>
      </c>
      <c r="I197" s="167" t="s">
        <v>1222</v>
      </c>
      <c r="J197" s="167" t="s">
        <v>15</v>
      </c>
      <c r="K197" s="167" t="s">
        <v>1280</v>
      </c>
      <c r="L197" s="167" t="s">
        <v>1430</v>
      </c>
      <c r="M197" s="167" t="s">
        <v>3</v>
      </c>
      <c r="N197" s="167" t="s">
        <v>1200</v>
      </c>
      <c r="O197" s="167" t="s">
        <v>1</v>
      </c>
      <c r="P197" s="167" t="s">
        <v>1202</v>
      </c>
      <c r="AK197" s="49"/>
      <c r="AL197" s="49"/>
      <c r="AM197" s="49"/>
      <c r="AN197" s="49"/>
      <c r="AO197" s="49"/>
      <c r="AP197" s="49"/>
      <c r="AQ197" s="49"/>
      <c r="AR197" s="49"/>
    </row>
    <row r="198" spans="1:44" ht="15.75" thickBot="1" x14ac:dyDescent="0.3">
      <c r="A198" s="33"/>
      <c r="B198" s="23" t="s">
        <v>79</v>
      </c>
      <c r="C198" s="179" t="s">
        <v>1397</v>
      </c>
      <c r="D198" s="167" t="s">
        <v>14</v>
      </c>
      <c r="E198" s="167" t="s">
        <v>1396</v>
      </c>
      <c r="F198" s="167"/>
      <c r="G198" s="167" t="s">
        <v>1440</v>
      </c>
      <c r="H198" s="167" t="s">
        <v>1202</v>
      </c>
      <c r="I198" s="167" t="s">
        <v>10</v>
      </c>
      <c r="J198" s="167" t="s">
        <v>1247</v>
      </c>
      <c r="K198" s="167" t="s">
        <v>0</v>
      </c>
      <c r="L198" s="167" t="s">
        <v>1441</v>
      </c>
      <c r="M198" s="167" t="s">
        <v>9</v>
      </c>
      <c r="N198" s="167" t="s">
        <v>1399</v>
      </c>
      <c r="O198" s="167" t="s">
        <v>5</v>
      </c>
      <c r="P198" s="167" t="s">
        <v>1277</v>
      </c>
      <c r="AK198" s="49"/>
      <c r="AL198" s="49"/>
      <c r="AM198" s="49"/>
      <c r="AN198" s="49"/>
      <c r="AO198" s="49"/>
      <c r="AP198" s="49"/>
      <c r="AQ198" s="49"/>
      <c r="AR198" s="49"/>
    </row>
    <row r="199" spans="1:44" x14ac:dyDescent="0.25">
      <c r="A199" s="33"/>
      <c r="B199" s="23" t="s">
        <v>73</v>
      </c>
      <c r="C199" s="203" t="s">
        <v>1247</v>
      </c>
      <c r="D199" s="175" t="s">
        <v>1231</v>
      </c>
      <c r="E199" s="167" t="s">
        <v>16</v>
      </c>
      <c r="F199" s="167"/>
      <c r="G199" s="167" t="s">
        <v>1446</v>
      </c>
      <c r="H199" s="167" t="s">
        <v>7</v>
      </c>
      <c r="I199" s="167" t="s">
        <v>1403</v>
      </c>
      <c r="J199" s="167" t="s">
        <v>1247</v>
      </c>
      <c r="K199" s="167" t="s">
        <v>1398</v>
      </c>
      <c r="L199" s="167" t="s">
        <v>1447</v>
      </c>
      <c r="M199" s="167" t="s">
        <v>1280</v>
      </c>
      <c r="N199" s="167" t="s">
        <v>19</v>
      </c>
      <c r="O199" s="167" t="s">
        <v>1448</v>
      </c>
      <c r="P199" s="167" t="s">
        <v>8</v>
      </c>
      <c r="AK199" s="49"/>
      <c r="AL199" s="49"/>
      <c r="AM199" s="49"/>
      <c r="AN199" s="49"/>
      <c r="AO199" s="49"/>
      <c r="AP199" s="49"/>
      <c r="AQ199" s="49"/>
      <c r="AR199" s="49"/>
    </row>
    <row r="200" spans="1:44" s="49" customFormat="1" ht="15.75" thickBot="1" x14ac:dyDescent="0.3">
      <c r="A200" s="33"/>
      <c r="B200" s="23" t="s">
        <v>50</v>
      </c>
      <c r="C200" s="204" t="s">
        <v>1247</v>
      </c>
      <c r="D200" s="175" t="s">
        <v>1269</v>
      </c>
      <c r="E200" s="167" t="s">
        <v>19</v>
      </c>
      <c r="F200" s="167" t="s">
        <v>1403</v>
      </c>
      <c r="G200" s="167" t="s">
        <v>1436</v>
      </c>
      <c r="H200" s="167" t="s">
        <v>1277</v>
      </c>
      <c r="I200" s="167" t="s">
        <v>1401</v>
      </c>
      <c r="J200" s="170" t="s">
        <v>17</v>
      </c>
      <c r="K200" s="167" t="s">
        <v>1399</v>
      </c>
      <c r="L200" s="167" t="s">
        <v>1437</v>
      </c>
      <c r="M200" s="167" t="s">
        <v>0</v>
      </c>
      <c r="N200" s="167" t="s">
        <v>1222</v>
      </c>
      <c r="O200" s="167" t="s">
        <v>10</v>
      </c>
      <c r="P200" s="167" t="s">
        <v>1268</v>
      </c>
      <c r="Q200" s="26"/>
      <c r="R200" s="26"/>
      <c r="S200" s="26"/>
      <c r="T200" s="26"/>
      <c r="U200" s="26"/>
      <c r="V200" s="26"/>
      <c r="AK200" s="26"/>
      <c r="AL200" s="26"/>
      <c r="AM200" s="26"/>
      <c r="AN200" s="26"/>
      <c r="AO200" s="26"/>
      <c r="AP200" s="26"/>
      <c r="AQ200" s="26"/>
      <c r="AR200" s="26"/>
    </row>
    <row r="201" spans="1:44" s="49" customFormat="1" ht="15.75" thickBot="1" x14ac:dyDescent="0.3">
      <c r="A201" s="33"/>
      <c r="B201" s="23" t="s">
        <v>52</v>
      </c>
      <c r="C201" s="176" t="s">
        <v>1280</v>
      </c>
      <c r="D201" s="167" t="s">
        <v>7</v>
      </c>
      <c r="E201" s="178" t="s">
        <v>1398</v>
      </c>
      <c r="F201" s="167" t="s">
        <v>14</v>
      </c>
      <c r="G201" s="167" t="s">
        <v>19</v>
      </c>
      <c r="H201" s="167" t="s">
        <v>1401</v>
      </c>
      <c r="I201" s="167" t="s">
        <v>13</v>
      </c>
      <c r="J201" s="167" t="s">
        <v>1231</v>
      </c>
      <c r="K201" s="167" t="s">
        <v>4</v>
      </c>
      <c r="L201" s="167" t="s">
        <v>1421</v>
      </c>
      <c r="M201" s="167" t="s">
        <v>16</v>
      </c>
      <c r="N201" s="167" t="s">
        <v>1268</v>
      </c>
      <c r="O201" s="167" t="s">
        <v>0</v>
      </c>
      <c r="P201" s="167" t="s">
        <v>1396</v>
      </c>
      <c r="Q201" s="26"/>
      <c r="R201" s="26"/>
      <c r="S201" s="26"/>
      <c r="T201" s="26"/>
      <c r="U201" s="26"/>
      <c r="V201" s="26"/>
      <c r="AK201" s="26"/>
      <c r="AL201" s="26"/>
      <c r="AM201" s="26"/>
      <c r="AN201" s="26"/>
      <c r="AO201" s="26"/>
      <c r="AP201" s="26"/>
      <c r="AQ201" s="26"/>
      <c r="AR201" s="26"/>
    </row>
    <row r="202" spans="1:44" s="49" customFormat="1" ht="15.75" thickBot="1" x14ac:dyDescent="0.3">
      <c r="A202" s="33"/>
      <c r="B202" s="23" t="s">
        <v>47</v>
      </c>
      <c r="C202" s="167" t="s">
        <v>1222</v>
      </c>
      <c r="D202" s="181" t="s">
        <v>10</v>
      </c>
      <c r="E202" s="177" t="s">
        <v>1416</v>
      </c>
      <c r="F202" s="175"/>
      <c r="G202" s="167" t="s">
        <v>1431</v>
      </c>
      <c r="H202" s="167" t="s">
        <v>12</v>
      </c>
      <c r="I202" s="167" t="s">
        <v>6</v>
      </c>
      <c r="J202" s="170" t="s">
        <v>1208</v>
      </c>
      <c r="K202" s="167" t="s">
        <v>2</v>
      </c>
      <c r="L202" s="167" t="s">
        <v>1274</v>
      </c>
      <c r="M202" s="167" t="s">
        <v>1403</v>
      </c>
      <c r="N202" s="167" t="s">
        <v>8</v>
      </c>
      <c r="O202" s="167" t="s">
        <v>1207</v>
      </c>
      <c r="P202" s="167" t="s">
        <v>11</v>
      </c>
      <c r="Q202" s="26"/>
      <c r="R202" s="26"/>
      <c r="S202" s="26"/>
      <c r="T202" s="26"/>
      <c r="U202" s="26"/>
      <c r="V202" s="26"/>
      <c r="AK202" s="26"/>
      <c r="AL202" s="26"/>
      <c r="AM202" s="26"/>
      <c r="AN202" s="26"/>
      <c r="AO202" s="26"/>
      <c r="AP202" s="26"/>
      <c r="AQ202" s="26"/>
      <c r="AR202" s="26"/>
    </row>
    <row r="203" spans="1:44" s="49" customFormat="1" x14ac:dyDescent="0.25">
      <c r="A203" s="33"/>
      <c r="B203" s="23" t="s">
        <v>45</v>
      </c>
      <c r="C203" s="167" t="s">
        <v>5</v>
      </c>
      <c r="D203" s="167" t="s">
        <v>1281</v>
      </c>
      <c r="E203" s="176" t="s">
        <v>15</v>
      </c>
      <c r="F203" s="167"/>
      <c r="G203" s="167" t="s">
        <v>1404</v>
      </c>
      <c r="H203" s="167" t="s">
        <v>4</v>
      </c>
      <c r="I203" s="167" t="s">
        <v>2</v>
      </c>
      <c r="J203" s="170" t="s">
        <v>1274</v>
      </c>
      <c r="K203" s="167" t="s">
        <v>13</v>
      </c>
      <c r="L203" s="167" t="s">
        <v>1231</v>
      </c>
      <c r="M203" s="167" t="s">
        <v>6</v>
      </c>
      <c r="N203" s="167" t="s">
        <v>1401</v>
      </c>
      <c r="O203" s="167" t="s">
        <v>3</v>
      </c>
      <c r="P203" s="167" t="s">
        <v>1222</v>
      </c>
      <c r="Q203" s="26"/>
      <c r="R203" s="26"/>
      <c r="S203" s="26"/>
      <c r="T203" s="26"/>
      <c r="U203" s="26"/>
      <c r="V203" s="26"/>
      <c r="AK203" s="26"/>
      <c r="AL203" s="26"/>
      <c r="AM203" s="26"/>
      <c r="AN203" s="26"/>
      <c r="AO203" s="26"/>
      <c r="AP203" s="26"/>
      <c r="AQ203" s="26"/>
      <c r="AR203" s="26"/>
    </row>
    <row r="204" spans="1:44" s="49" customFormat="1" ht="15.75" thickBot="1" x14ac:dyDescent="0.3">
      <c r="A204" s="33"/>
      <c r="B204" s="23" t="s">
        <v>78</v>
      </c>
      <c r="C204" s="178" t="s">
        <v>15</v>
      </c>
      <c r="D204" s="167" t="s">
        <v>1207</v>
      </c>
      <c r="E204" s="167" t="s">
        <v>1</v>
      </c>
      <c r="F204" s="167"/>
      <c r="G204" s="167" t="s">
        <v>1432</v>
      </c>
      <c r="H204" s="167" t="s">
        <v>1283</v>
      </c>
      <c r="I204" s="167" t="s">
        <v>0</v>
      </c>
      <c r="J204" s="170" t="s">
        <v>1397</v>
      </c>
      <c r="K204" s="167" t="s">
        <v>11</v>
      </c>
      <c r="L204" s="167" t="s">
        <v>1433</v>
      </c>
      <c r="M204" s="167" t="s">
        <v>13</v>
      </c>
      <c r="N204" s="167" t="s">
        <v>1277</v>
      </c>
      <c r="O204" s="167" t="s">
        <v>9</v>
      </c>
      <c r="P204" s="167" t="s">
        <v>1200</v>
      </c>
      <c r="Q204" s="26"/>
      <c r="R204" s="26"/>
      <c r="S204" s="26"/>
      <c r="T204" s="26"/>
      <c r="U204" s="26"/>
      <c r="V204" s="26"/>
      <c r="AK204" s="26"/>
      <c r="AL204" s="26"/>
      <c r="AM204" s="26"/>
      <c r="AN204" s="26"/>
      <c r="AO204" s="26"/>
      <c r="AP204" s="26"/>
      <c r="AQ204" s="26"/>
      <c r="AR204" s="26"/>
    </row>
    <row r="205" spans="1:44" s="49" customFormat="1" x14ac:dyDescent="0.25">
      <c r="A205" s="33"/>
      <c r="B205" s="23" t="s">
        <v>57</v>
      </c>
      <c r="C205" s="205" t="s">
        <v>1418</v>
      </c>
      <c r="D205" s="206" t="s">
        <v>17</v>
      </c>
      <c r="E205" s="178" t="s">
        <v>1274</v>
      </c>
      <c r="F205" s="207" t="s">
        <v>9</v>
      </c>
      <c r="G205" s="178" t="s">
        <v>1423</v>
      </c>
      <c r="H205" s="178" t="s">
        <v>5</v>
      </c>
      <c r="I205" s="178" t="s">
        <v>3</v>
      </c>
      <c r="J205" s="207" t="s">
        <v>1200</v>
      </c>
      <c r="K205" s="178" t="s">
        <v>6</v>
      </c>
      <c r="L205" s="178" t="s">
        <v>1207</v>
      </c>
      <c r="M205" s="178" t="s">
        <v>1</v>
      </c>
      <c r="N205" s="178" t="s">
        <v>1167</v>
      </c>
      <c r="O205" s="178" t="s">
        <v>7</v>
      </c>
      <c r="P205" s="178" t="s">
        <v>1208</v>
      </c>
      <c r="Q205" s="26"/>
      <c r="R205" s="26"/>
      <c r="S205" s="26"/>
      <c r="T205" s="26"/>
      <c r="U205" s="26"/>
      <c r="V205" s="26"/>
      <c r="AK205" s="26"/>
      <c r="AL205" s="26"/>
      <c r="AM205" s="26"/>
      <c r="AN205" s="26"/>
      <c r="AO205" s="26"/>
      <c r="AP205" s="26"/>
      <c r="AQ205" s="26"/>
      <c r="AR205" s="26"/>
    </row>
    <row r="206" spans="1:44" s="49" customFormat="1" ht="15.75" thickBot="1" x14ac:dyDescent="0.3">
      <c r="A206" s="26"/>
      <c r="B206" s="23"/>
      <c r="C206" s="208" t="s">
        <v>1174</v>
      </c>
      <c r="D206" s="209" t="s">
        <v>1386</v>
      </c>
      <c r="E206" s="209" t="s">
        <v>1387</v>
      </c>
      <c r="F206" s="209" t="s">
        <v>1175</v>
      </c>
      <c r="G206" s="211" t="s">
        <v>1388</v>
      </c>
      <c r="H206" s="209" t="s">
        <v>1389</v>
      </c>
      <c r="I206" s="209" t="s">
        <v>1390</v>
      </c>
      <c r="J206" s="209" t="s">
        <v>1176</v>
      </c>
      <c r="K206" s="209" t="s">
        <v>1391</v>
      </c>
      <c r="L206" s="211" t="s">
        <v>1392</v>
      </c>
      <c r="M206" s="209" t="s">
        <v>1393</v>
      </c>
      <c r="N206" s="209" t="s">
        <v>1394</v>
      </c>
      <c r="O206" s="209" t="s">
        <v>1395</v>
      </c>
      <c r="P206" s="210" t="s">
        <v>1170</v>
      </c>
      <c r="Q206" s="26"/>
      <c r="R206" s="26"/>
      <c r="S206" s="26"/>
      <c r="T206" s="26"/>
      <c r="U206" s="26"/>
      <c r="V206" s="26"/>
      <c r="AK206" s="26"/>
      <c r="AL206" s="26"/>
      <c r="AM206" s="26"/>
      <c r="AN206" s="26"/>
      <c r="AO206" s="26"/>
      <c r="AP206" s="26"/>
      <c r="AQ206" s="26"/>
      <c r="AR206" s="26"/>
    </row>
    <row r="207" spans="1:44" ht="15.75" thickBot="1" x14ac:dyDescent="0.3">
      <c r="G207" s="199" t="s">
        <v>1489</v>
      </c>
      <c r="L207" s="199" t="s">
        <v>1489</v>
      </c>
      <c r="O207" s="199" t="s">
        <v>1489</v>
      </c>
    </row>
    <row r="208" spans="1:44" ht="15.75" thickBot="1" x14ac:dyDescent="0.3">
      <c r="A208" s="49"/>
      <c r="B208" s="212"/>
      <c r="C208" s="49"/>
      <c r="D208" s="49"/>
      <c r="E208" s="49"/>
      <c r="F208" s="49"/>
      <c r="G208" s="69"/>
      <c r="H208" s="49"/>
      <c r="I208" s="49"/>
      <c r="J208" s="49"/>
      <c r="K208" s="49"/>
      <c r="L208" s="6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 spans="1:22" ht="15.75" thickBot="1" x14ac:dyDescent="0.3">
      <c r="A209" s="49"/>
      <c r="B209" s="212"/>
      <c r="C209" s="198" t="s">
        <v>1488</v>
      </c>
      <c r="D209" s="49"/>
      <c r="E209" s="198" t="s">
        <v>1488</v>
      </c>
      <c r="F209" s="198" t="s">
        <v>1488</v>
      </c>
      <c r="G209" s="198" t="s">
        <v>1488</v>
      </c>
      <c r="H209" s="49"/>
      <c r="I209" s="49"/>
      <c r="J209" s="198" t="s">
        <v>1488</v>
      </c>
      <c r="K209" s="49"/>
      <c r="L209" s="198" t="s">
        <v>1488</v>
      </c>
      <c r="M209" s="49"/>
      <c r="N209" s="49"/>
      <c r="O209" s="198" t="s">
        <v>1488</v>
      </c>
      <c r="P209" s="49"/>
      <c r="Q209" s="49"/>
      <c r="R209" s="49"/>
      <c r="S209" s="49"/>
      <c r="T209" s="49"/>
      <c r="U209" s="49"/>
      <c r="V209" s="49"/>
    </row>
    <row r="210" spans="1:22" x14ac:dyDescent="0.25">
      <c r="A210" s="49"/>
      <c r="B210" s="212"/>
      <c r="C210" s="49"/>
      <c r="D210" s="49"/>
      <c r="E210" s="49"/>
      <c r="F210" s="49"/>
      <c r="G210" s="69"/>
      <c r="H210" s="49"/>
      <c r="I210" s="49"/>
      <c r="J210" s="49"/>
      <c r="K210" s="49"/>
      <c r="L210" s="6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 spans="1:22" x14ac:dyDescent="0.25">
      <c r="A211" s="49"/>
      <c r="B211" s="212"/>
      <c r="C211" s="49"/>
      <c r="D211" s="49"/>
      <c r="E211" s="49"/>
      <c r="F211" s="49"/>
      <c r="G211" s="69"/>
      <c r="H211" s="49"/>
      <c r="I211" s="49"/>
      <c r="J211" s="49"/>
      <c r="K211" s="49"/>
      <c r="L211" s="6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 spans="1:22" x14ac:dyDescent="0.25">
      <c r="A212" s="49"/>
      <c r="B212" s="212"/>
      <c r="C212" s="49"/>
      <c r="D212" s="49"/>
      <c r="E212" s="49"/>
      <c r="F212" s="49"/>
      <c r="G212" s="69"/>
      <c r="H212" s="49"/>
      <c r="I212" s="49"/>
      <c r="J212" s="49"/>
      <c r="K212" s="49"/>
      <c r="L212" s="6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 spans="1:22" ht="15.75" thickBot="1" x14ac:dyDescent="0.3">
      <c r="G213" s="69"/>
      <c r="H213" s="79"/>
      <c r="I213" s="79"/>
      <c r="J213" s="79"/>
      <c r="K213" s="79"/>
      <c r="L213" s="69"/>
      <c r="M213" s="79"/>
    </row>
    <row r="214" spans="1:22" ht="15.75" thickBot="1" x14ac:dyDescent="0.3">
      <c r="B214" s="202"/>
      <c r="C214" s="69"/>
      <c r="D214" s="69"/>
      <c r="E214" s="197" t="s">
        <v>1487</v>
      </c>
      <c r="F214" s="198" t="s">
        <v>1488</v>
      </c>
      <c r="G214" s="199" t="s">
        <v>1489</v>
      </c>
      <c r="J214" s="201" t="s">
        <v>1491</v>
      </c>
      <c r="K214" s="200" t="s">
        <v>1492</v>
      </c>
    </row>
    <row r="215" spans="1:22" ht="15.75" thickBot="1" x14ac:dyDescent="0.3">
      <c r="B215" s="202"/>
      <c r="C215" s="69"/>
      <c r="D215" s="69"/>
      <c r="E215" s="197" t="s">
        <v>1487</v>
      </c>
      <c r="F215" s="198" t="s">
        <v>1488</v>
      </c>
      <c r="J215" s="201" t="s">
        <v>1491</v>
      </c>
      <c r="K215" s="200" t="s">
        <v>1492</v>
      </c>
      <c r="L215" s="199" t="s">
        <v>1489</v>
      </c>
    </row>
    <row r="216" spans="1:22" ht="15.75" thickBot="1" x14ac:dyDescent="0.3">
      <c r="B216" s="34"/>
      <c r="E216" s="200" t="s">
        <v>1492</v>
      </c>
      <c r="F216" s="198" t="s">
        <v>1488</v>
      </c>
      <c r="G216" s="199" t="s">
        <v>1489</v>
      </c>
      <c r="J216" s="201" t="s">
        <v>1491</v>
      </c>
      <c r="K216" s="197" t="s">
        <v>1487</v>
      </c>
    </row>
    <row r="217" spans="1:22" ht="15.75" thickBot="1" x14ac:dyDescent="0.3">
      <c r="B217" s="34"/>
      <c r="F217" s="198" t="s">
        <v>1488</v>
      </c>
      <c r="J217" s="201" t="s">
        <v>1491</v>
      </c>
      <c r="K217" s="197" t="s">
        <v>1487</v>
      </c>
      <c r="L217" s="199" t="s">
        <v>1489</v>
      </c>
    </row>
    <row r="218" spans="1:22" ht="15.75" thickBot="1" x14ac:dyDescent="0.3">
      <c r="B218" s="34"/>
      <c r="G218" s="198" t="s">
        <v>1488</v>
      </c>
      <c r="J218" s="201" t="s">
        <v>1491</v>
      </c>
      <c r="K218" s="197" t="s">
        <v>1487</v>
      </c>
      <c r="L218" s="199" t="s">
        <v>1489</v>
      </c>
    </row>
    <row r="219" spans="1:22" ht="15.75" thickBot="1" x14ac:dyDescent="0.3">
      <c r="B219" s="34"/>
      <c r="J219" s="201" t="s">
        <v>1491</v>
      </c>
      <c r="K219" s="197" t="s">
        <v>1487</v>
      </c>
      <c r="L219" s="199" t="s">
        <v>1489</v>
      </c>
      <c r="O219" s="198" t="s">
        <v>1488</v>
      </c>
    </row>
    <row r="220" spans="1:22" ht="15.75" thickBot="1" x14ac:dyDescent="0.3">
      <c r="B220" s="34"/>
      <c r="G220" s="197" t="s">
        <v>1487</v>
      </c>
      <c r="J220" s="198" t="s">
        <v>1488</v>
      </c>
      <c r="L220" s="199" t="s">
        <v>1489</v>
      </c>
    </row>
    <row r="221" spans="1:22" ht="15.75" thickBot="1" x14ac:dyDescent="0.3">
      <c r="B221" s="34"/>
      <c r="C221" s="198" t="s">
        <v>1488</v>
      </c>
      <c r="F221" s="201" t="s">
        <v>1491</v>
      </c>
      <c r="G221" s="197" t="s">
        <v>1487</v>
      </c>
      <c r="L221" s="199" t="s">
        <v>1489</v>
      </c>
    </row>
    <row r="222" spans="1:22" ht="15.75" thickBot="1" x14ac:dyDescent="0.3">
      <c r="B222" s="34"/>
      <c r="C222" s="198" t="s">
        <v>1488</v>
      </c>
      <c r="J222" s="201" t="s">
        <v>1491</v>
      </c>
      <c r="K222" s="197" t="s">
        <v>1487</v>
      </c>
      <c r="L222" s="199" t="s">
        <v>1489</v>
      </c>
    </row>
    <row r="223" spans="1:22" ht="15.75" thickBot="1" x14ac:dyDescent="0.3">
      <c r="B223" s="34"/>
      <c r="C223" s="198" t="s">
        <v>1488</v>
      </c>
      <c r="E223" s="197" t="s">
        <v>1487</v>
      </c>
      <c r="G223" s="199" t="s">
        <v>1489</v>
      </c>
    </row>
    <row r="226" spans="2:16" ht="15.75" thickBot="1" x14ac:dyDescent="0.3">
      <c r="C226" s="208" t="s">
        <v>1174</v>
      </c>
      <c r="D226" s="209" t="s">
        <v>1386</v>
      </c>
      <c r="E226" s="209" t="s">
        <v>1387</v>
      </c>
      <c r="F226" s="209" t="s">
        <v>1175</v>
      </c>
      <c r="G226" s="211" t="s">
        <v>1388</v>
      </c>
      <c r="H226" s="209" t="s">
        <v>1389</v>
      </c>
      <c r="I226" s="209" t="s">
        <v>1390</v>
      </c>
      <c r="J226" s="209" t="s">
        <v>1176</v>
      </c>
      <c r="K226" s="209" t="s">
        <v>1391</v>
      </c>
      <c r="L226" s="211" t="s">
        <v>1392</v>
      </c>
      <c r="M226" s="209" t="s">
        <v>1393</v>
      </c>
      <c r="N226" s="209" t="s">
        <v>1394</v>
      </c>
      <c r="O226" s="209" t="s">
        <v>1395</v>
      </c>
      <c r="P226" s="210" t="s">
        <v>1170</v>
      </c>
    </row>
    <row r="227" spans="2:16" ht="15.75" thickBot="1" x14ac:dyDescent="0.3">
      <c r="B227" s="34">
        <v>1</v>
      </c>
      <c r="E227" s="197" t="s">
        <v>1487</v>
      </c>
      <c r="F227" s="198" t="s">
        <v>1488</v>
      </c>
      <c r="G227" s="199" t="s">
        <v>1489</v>
      </c>
      <c r="J227" s="213"/>
      <c r="L227" s="199" t="s">
        <v>1489</v>
      </c>
    </row>
    <row r="228" spans="2:16" ht="15.75" thickBot="1" x14ac:dyDescent="0.3">
      <c r="B228" s="34"/>
    </row>
    <row r="229" spans="2:16" ht="15.75" thickBot="1" x14ac:dyDescent="0.3">
      <c r="B229" s="34">
        <v>2</v>
      </c>
      <c r="G229" s="198" t="s">
        <v>1488</v>
      </c>
      <c r="J229" s="201" t="s">
        <v>1491</v>
      </c>
      <c r="K229" s="197" t="s">
        <v>1487</v>
      </c>
      <c r="L229" s="199" t="s">
        <v>1489</v>
      </c>
    </row>
    <row r="230" spans="2:16" ht="15.75" thickBot="1" x14ac:dyDescent="0.3">
      <c r="B230" s="34"/>
    </row>
    <row r="231" spans="2:16" ht="15.75" thickBot="1" x14ac:dyDescent="0.3">
      <c r="B231" s="34">
        <v>3</v>
      </c>
      <c r="F231" s="198" t="s">
        <v>1488</v>
      </c>
      <c r="J231" s="201" t="s">
        <v>1491</v>
      </c>
      <c r="K231" s="197" t="s">
        <v>1487</v>
      </c>
      <c r="L231" s="199" t="s">
        <v>1489</v>
      </c>
    </row>
    <row r="254" spans="1:18" ht="15.75" thickBot="1" x14ac:dyDescent="0.3"/>
    <row r="255" spans="1:18" ht="15.75" thickBot="1" x14ac:dyDescent="0.3">
      <c r="C255" s="169" t="s">
        <v>1449</v>
      </c>
    </row>
    <row r="256" spans="1:18" x14ac:dyDescent="0.25">
      <c r="A256" s="37" t="s">
        <v>1071</v>
      </c>
      <c r="B256" s="34" t="s">
        <v>1068</v>
      </c>
      <c r="C256" s="37" t="s">
        <v>1069</v>
      </c>
      <c r="D256" s="37" t="s">
        <v>1385</v>
      </c>
      <c r="E256" s="37" t="s">
        <v>1174</v>
      </c>
      <c r="F256" s="37" t="s">
        <v>1386</v>
      </c>
      <c r="G256" s="37" t="s">
        <v>1387</v>
      </c>
      <c r="H256" s="37" t="s">
        <v>1175</v>
      </c>
      <c r="I256" s="37" t="s">
        <v>1388</v>
      </c>
      <c r="J256" s="37" t="s">
        <v>1389</v>
      </c>
      <c r="K256" s="37" t="s">
        <v>1390</v>
      </c>
      <c r="L256" s="37" t="s">
        <v>1176</v>
      </c>
      <c r="M256" s="37" t="s">
        <v>1391</v>
      </c>
      <c r="N256" s="37" t="s">
        <v>1392</v>
      </c>
      <c r="O256" s="37" t="s">
        <v>1393</v>
      </c>
      <c r="P256" s="37" t="s">
        <v>1394</v>
      </c>
      <c r="Q256" s="37" t="s">
        <v>1395</v>
      </c>
      <c r="R256" s="37" t="s">
        <v>1170</v>
      </c>
    </row>
    <row r="257" spans="1:18" x14ac:dyDescent="0.25">
      <c r="A257" s="33">
        <v>8</v>
      </c>
      <c r="B257" s="23" t="s">
        <v>64</v>
      </c>
      <c r="C257" s="33" t="s">
        <v>7</v>
      </c>
      <c r="D257" s="167" t="s">
        <v>9</v>
      </c>
      <c r="E257" s="167" t="s">
        <v>1409</v>
      </c>
      <c r="F257" s="167" t="s">
        <v>1403</v>
      </c>
      <c r="G257" s="167" t="s">
        <v>3</v>
      </c>
      <c r="H257" s="167" t="s">
        <v>1268</v>
      </c>
      <c r="I257" s="167" t="s">
        <v>17</v>
      </c>
      <c r="J257" s="167" t="s">
        <v>1167</v>
      </c>
      <c r="K257" s="167" t="s">
        <v>8</v>
      </c>
      <c r="L257" s="167" t="s">
        <v>1396</v>
      </c>
      <c r="M257" s="167" t="s">
        <v>14</v>
      </c>
      <c r="N257" s="167" t="s">
        <v>1200</v>
      </c>
      <c r="O257" s="167" t="s">
        <v>1207</v>
      </c>
      <c r="P257" s="167" t="s">
        <v>12</v>
      </c>
      <c r="Q257" s="167" t="s">
        <v>1281</v>
      </c>
      <c r="R257" s="167" t="s">
        <v>2</v>
      </c>
    </row>
    <row r="258" spans="1:18" x14ac:dyDescent="0.25">
      <c r="A258" s="33">
        <v>7</v>
      </c>
      <c r="B258" s="23" t="s">
        <v>34</v>
      </c>
      <c r="C258" s="33" t="s">
        <v>6</v>
      </c>
      <c r="D258" s="167" t="s">
        <v>1277</v>
      </c>
      <c r="E258" s="167" t="s">
        <v>11</v>
      </c>
      <c r="F258" s="167" t="s">
        <v>1401</v>
      </c>
      <c r="G258" s="167" t="s">
        <v>1408</v>
      </c>
      <c r="H258" s="167" t="s">
        <v>1208</v>
      </c>
      <c r="I258" s="167" t="s">
        <v>10</v>
      </c>
      <c r="J258" s="167" t="s">
        <v>1222</v>
      </c>
      <c r="K258" s="167" t="s">
        <v>1202</v>
      </c>
      <c r="L258" s="167" t="s">
        <v>7</v>
      </c>
      <c r="M258" s="167" t="s">
        <v>1281</v>
      </c>
      <c r="N258" s="167" t="s">
        <v>18</v>
      </c>
      <c r="O258" s="167" t="s">
        <v>1398</v>
      </c>
      <c r="P258" s="167" t="s">
        <v>2</v>
      </c>
      <c r="Q258" s="167" t="s">
        <v>1283</v>
      </c>
      <c r="R258" s="167" t="s">
        <v>15</v>
      </c>
    </row>
    <row r="259" spans="1:18" x14ac:dyDescent="0.25">
      <c r="A259" s="33">
        <v>2</v>
      </c>
      <c r="B259" s="23" t="s">
        <v>61</v>
      </c>
      <c r="C259" s="33" t="s">
        <v>1</v>
      </c>
      <c r="D259" s="167" t="s">
        <v>0</v>
      </c>
      <c r="E259" s="167" t="s">
        <v>1399</v>
      </c>
      <c r="F259" s="167" t="s">
        <v>6</v>
      </c>
      <c r="G259" s="167" t="s">
        <v>1280</v>
      </c>
      <c r="H259" s="167" t="s">
        <v>2</v>
      </c>
      <c r="I259" s="167" t="s">
        <v>1422</v>
      </c>
      <c r="J259" s="167" t="s">
        <v>15</v>
      </c>
      <c r="K259" s="167" t="s">
        <v>14</v>
      </c>
      <c r="L259" s="167" t="s">
        <v>1277</v>
      </c>
      <c r="M259" s="167" t="s">
        <v>8</v>
      </c>
      <c r="N259" s="167" t="s">
        <v>1167</v>
      </c>
      <c r="O259" s="167" t="s">
        <v>1281</v>
      </c>
      <c r="P259" s="167" t="s">
        <v>17</v>
      </c>
      <c r="Q259" s="167" t="s">
        <v>1231</v>
      </c>
      <c r="R259" s="167" t="s">
        <v>4</v>
      </c>
    </row>
    <row r="260" spans="1:18" x14ac:dyDescent="0.25">
      <c r="A260" s="33">
        <v>16</v>
      </c>
      <c r="B260" s="23" t="s">
        <v>52</v>
      </c>
      <c r="C260" s="33" t="s">
        <v>15</v>
      </c>
      <c r="D260" s="167" t="s">
        <v>12</v>
      </c>
      <c r="E260" s="167" t="s">
        <v>1280</v>
      </c>
      <c r="F260" s="167" t="s">
        <v>7</v>
      </c>
      <c r="G260" s="167" t="s">
        <v>1398</v>
      </c>
      <c r="H260" s="167" t="s">
        <v>14</v>
      </c>
      <c r="I260" s="167" t="s">
        <v>19</v>
      </c>
      <c r="J260" s="167" t="s">
        <v>1401</v>
      </c>
      <c r="K260" s="167" t="s">
        <v>13</v>
      </c>
      <c r="L260" s="167" t="s">
        <v>1231</v>
      </c>
      <c r="M260" s="167" t="s">
        <v>4</v>
      </c>
      <c r="N260" s="167" t="s">
        <v>1421</v>
      </c>
      <c r="O260" s="167" t="s">
        <v>16</v>
      </c>
      <c r="P260" s="167" t="s">
        <v>1268</v>
      </c>
      <c r="Q260" s="167" t="s">
        <v>0</v>
      </c>
      <c r="R260" s="167" t="s">
        <v>1396</v>
      </c>
    </row>
    <row r="261" spans="1:18" x14ac:dyDescent="0.25">
      <c r="A261" s="33">
        <v>1</v>
      </c>
      <c r="B261" s="23" t="s">
        <v>36</v>
      </c>
      <c r="C261" s="33" t="s">
        <v>0</v>
      </c>
      <c r="D261" s="167" t="s">
        <v>1401</v>
      </c>
      <c r="E261" s="167" t="s">
        <v>1402</v>
      </c>
      <c r="F261" s="167" t="s">
        <v>2</v>
      </c>
      <c r="G261" s="167" t="s">
        <v>1283</v>
      </c>
      <c r="H261" s="167" t="s">
        <v>6</v>
      </c>
      <c r="I261" s="167" t="s">
        <v>9</v>
      </c>
      <c r="J261" s="167" t="s">
        <v>1231</v>
      </c>
      <c r="K261" s="167" t="s">
        <v>1280</v>
      </c>
      <c r="L261" s="168" t="s">
        <v>16</v>
      </c>
      <c r="M261" s="167" t="s">
        <v>1269</v>
      </c>
      <c r="N261" s="167" t="s">
        <v>5</v>
      </c>
      <c r="O261" s="167" t="s">
        <v>1274</v>
      </c>
      <c r="P261" s="167" t="s">
        <v>4</v>
      </c>
      <c r="Q261" s="167" t="s">
        <v>1403</v>
      </c>
      <c r="R261" s="167" t="s">
        <v>19</v>
      </c>
    </row>
    <row r="262" spans="1:18" x14ac:dyDescent="0.25">
      <c r="A262" s="33">
        <v>3</v>
      </c>
      <c r="B262" s="23" t="s">
        <v>60</v>
      </c>
      <c r="C262" s="33" t="s">
        <v>2</v>
      </c>
      <c r="D262" s="167" t="s">
        <v>1281</v>
      </c>
      <c r="E262" s="167" t="s">
        <v>12</v>
      </c>
      <c r="F262" s="167" t="s">
        <v>1208</v>
      </c>
      <c r="G262" s="167" t="s">
        <v>11</v>
      </c>
      <c r="H262" s="167" t="s">
        <v>1401</v>
      </c>
      <c r="I262" s="167" t="s">
        <v>8</v>
      </c>
      <c r="J262" s="167" t="s">
        <v>1200</v>
      </c>
      <c r="K262" s="167" t="s">
        <v>1419</v>
      </c>
      <c r="L262" s="168" t="s">
        <v>18</v>
      </c>
      <c r="M262" s="167" t="s">
        <v>1202</v>
      </c>
      <c r="N262" s="167" t="s">
        <v>9</v>
      </c>
      <c r="O262" s="167" t="s">
        <v>5</v>
      </c>
      <c r="P262" s="167" t="s">
        <v>1396</v>
      </c>
      <c r="Q262" s="167" t="s">
        <v>13</v>
      </c>
      <c r="R262" s="167" t="s">
        <v>1399</v>
      </c>
    </row>
    <row r="263" spans="1:18" x14ac:dyDescent="0.25">
      <c r="A263" s="33">
        <v>20</v>
      </c>
      <c r="B263" s="23" t="s">
        <v>57</v>
      </c>
      <c r="C263" s="33" t="s">
        <v>19</v>
      </c>
      <c r="D263" s="167" t="s">
        <v>2</v>
      </c>
      <c r="E263" s="167" t="s">
        <v>1418</v>
      </c>
      <c r="F263" s="167" t="s">
        <v>17</v>
      </c>
      <c r="G263" s="167" t="s">
        <v>1274</v>
      </c>
      <c r="H263" s="168" t="s">
        <v>9</v>
      </c>
      <c r="I263" s="167" t="s">
        <v>1423</v>
      </c>
      <c r="J263" s="167" t="s">
        <v>5</v>
      </c>
      <c r="K263" s="167" t="s">
        <v>3</v>
      </c>
      <c r="L263" s="168" t="s">
        <v>1200</v>
      </c>
      <c r="M263" s="167" t="s">
        <v>6</v>
      </c>
      <c r="N263" s="167" t="s">
        <v>1207</v>
      </c>
      <c r="O263" s="167" t="s">
        <v>1</v>
      </c>
      <c r="P263" s="167" t="s">
        <v>1167</v>
      </c>
      <c r="Q263" s="167" t="s">
        <v>7</v>
      </c>
      <c r="R263" s="167" t="s">
        <v>1208</v>
      </c>
    </row>
    <row r="264" spans="1:18" x14ac:dyDescent="0.25">
      <c r="A264" s="33">
        <v>12</v>
      </c>
      <c r="B264" s="23" t="s">
        <v>42</v>
      </c>
      <c r="C264" s="33" t="s">
        <v>11</v>
      </c>
      <c r="D264" s="167" t="s">
        <v>1274</v>
      </c>
      <c r="E264" s="167" t="s">
        <v>1412</v>
      </c>
      <c r="F264" s="167" t="s">
        <v>13</v>
      </c>
      <c r="G264" s="167" t="s">
        <v>1397</v>
      </c>
      <c r="H264" s="167"/>
      <c r="I264" s="167" t="s">
        <v>1429</v>
      </c>
      <c r="J264" s="167" t="s">
        <v>0</v>
      </c>
      <c r="K264" s="167" t="s">
        <v>1222</v>
      </c>
      <c r="L264" s="167" t="s">
        <v>15</v>
      </c>
      <c r="M264" s="167" t="s">
        <v>1280</v>
      </c>
      <c r="N264" s="167" t="s">
        <v>1430</v>
      </c>
      <c r="O264" s="167" t="s">
        <v>3</v>
      </c>
      <c r="P264" s="167" t="s">
        <v>1200</v>
      </c>
      <c r="Q264" s="167" t="s">
        <v>1</v>
      </c>
      <c r="R264" s="167" t="s">
        <v>1202</v>
      </c>
    </row>
    <row r="265" spans="1:18" x14ac:dyDescent="0.25">
      <c r="A265" s="33">
        <v>6</v>
      </c>
      <c r="B265" s="23" t="s">
        <v>66</v>
      </c>
      <c r="C265" s="33" t="s">
        <v>5</v>
      </c>
      <c r="D265" s="167" t="s">
        <v>16</v>
      </c>
      <c r="E265" s="167" t="s">
        <v>1398</v>
      </c>
      <c r="F265" s="167" t="s">
        <v>9</v>
      </c>
      <c r="G265" s="167" t="s">
        <v>1200</v>
      </c>
      <c r="H265" s="167" t="s">
        <v>7</v>
      </c>
      <c r="I265" s="167" t="s">
        <v>1427</v>
      </c>
      <c r="J265" s="167" t="s">
        <v>1281</v>
      </c>
      <c r="K265" s="167" t="s">
        <v>4</v>
      </c>
      <c r="L265" s="167" t="s">
        <v>1247</v>
      </c>
      <c r="M265" s="167" t="s">
        <v>3</v>
      </c>
      <c r="N265" s="167" t="s">
        <v>1428</v>
      </c>
      <c r="O265" s="167" t="s">
        <v>1397</v>
      </c>
      <c r="P265" s="167" t="s">
        <v>15</v>
      </c>
      <c r="Q265" s="167" t="s">
        <v>1269</v>
      </c>
      <c r="R265" s="167" t="s">
        <v>14</v>
      </c>
    </row>
    <row r="266" spans="1:18" x14ac:dyDescent="0.25">
      <c r="A266" s="33">
        <v>11</v>
      </c>
      <c r="B266" s="23" t="s">
        <v>55</v>
      </c>
      <c r="C266" s="33" t="s">
        <v>9</v>
      </c>
      <c r="D266" s="167" t="s">
        <v>1399</v>
      </c>
      <c r="E266" s="167" t="s">
        <v>16</v>
      </c>
      <c r="F266" s="167" t="s">
        <v>1268</v>
      </c>
      <c r="G266" s="167" t="s">
        <v>4</v>
      </c>
      <c r="H266" s="168" t="s">
        <v>1281</v>
      </c>
      <c r="I266" s="167" t="s">
        <v>1424</v>
      </c>
      <c r="J266" s="167" t="s">
        <v>6</v>
      </c>
      <c r="K266" s="167" t="s">
        <v>11</v>
      </c>
      <c r="L266" s="167" t="s">
        <v>1247</v>
      </c>
      <c r="M266" s="167" t="s">
        <v>10</v>
      </c>
      <c r="N266" s="167" t="s">
        <v>1425</v>
      </c>
      <c r="O266" s="167" t="s">
        <v>1269</v>
      </c>
      <c r="P266" s="167" t="s">
        <v>14</v>
      </c>
      <c r="Q266" s="167" t="s">
        <v>1426</v>
      </c>
      <c r="R266" s="167" t="s">
        <v>17</v>
      </c>
    </row>
    <row r="267" spans="1:18" x14ac:dyDescent="0.25">
      <c r="A267" s="33">
        <v>17</v>
      </c>
      <c r="B267" s="23" t="s">
        <v>47</v>
      </c>
      <c r="C267" s="33" t="s">
        <v>16</v>
      </c>
      <c r="D267" s="167" t="s">
        <v>1268</v>
      </c>
      <c r="E267" s="167" t="s">
        <v>1222</v>
      </c>
      <c r="F267" s="167" t="s">
        <v>10</v>
      </c>
      <c r="G267" s="167" t="s">
        <v>1416</v>
      </c>
      <c r="H267" s="167"/>
      <c r="I267" s="167" t="s">
        <v>1431</v>
      </c>
      <c r="J267" s="167" t="s">
        <v>12</v>
      </c>
      <c r="K267" s="167" t="s">
        <v>6</v>
      </c>
      <c r="L267" s="168" t="s">
        <v>1208</v>
      </c>
      <c r="M267" s="167" t="s">
        <v>2</v>
      </c>
      <c r="N267" s="167" t="s">
        <v>1274</v>
      </c>
      <c r="O267" s="167" t="s">
        <v>1403</v>
      </c>
      <c r="P267" s="167" t="s">
        <v>8</v>
      </c>
      <c r="Q267" s="167" t="s">
        <v>1207</v>
      </c>
      <c r="R267" s="167" t="s">
        <v>11</v>
      </c>
    </row>
    <row r="268" spans="1:18" x14ac:dyDescent="0.25">
      <c r="A268" s="33">
        <v>19</v>
      </c>
      <c r="B268" s="23" t="s">
        <v>78</v>
      </c>
      <c r="C268" s="33" t="s">
        <v>18</v>
      </c>
      <c r="D268" s="167" t="s">
        <v>1398</v>
      </c>
      <c r="E268" s="167" t="s">
        <v>15</v>
      </c>
      <c r="F268" s="167" t="s">
        <v>1207</v>
      </c>
      <c r="G268" s="167" t="s">
        <v>1</v>
      </c>
      <c r="H268" s="167"/>
      <c r="I268" s="167" t="s">
        <v>1432</v>
      </c>
      <c r="J268" s="167" t="s">
        <v>1283</v>
      </c>
      <c r="K268" s="167" t="s">
        <v>0</v>
      </c>
      <c r="L268" s="168" t="s">
        <v>1397</v>
      </c>
      <c r="M268" s="167" t="s">
        <v>11</v>
      </c>
      <c r="N268" s="167" t="s">
        <v>1433</v>
      </c>
      <c r="O268" s="167" t="s">
        <v>13</v>
      </c>
      <c r="P268" s="167" t="s">
        <v>1277</v>
      </c>
      <c r="Q268" s="167" t="s">
        <v>9</v>
      </c>
      <c r="R268" s="167" t="s">
        <v>1200</v>
      </c>
    </row>
    <row r="269" spans="1:18" x14ac:dyDescent="0.25">
      <c r="A269" s="33">
        <v>10</v>
      </c>
      <c r="B269" s="23" t="s">
        <v>69</v>
      </c>
      <c r="C269" s="33" t="s">
        <v>10</v>
      </c>
      <c r="D269" s="167" t="s">
        <v>1167</v>
      </c>
      <c r="E269" s="167" t="s">
        <v>0</v>
      </c>
      <c r="F269" s="167" t="s">
        <v>1202</v>
      </c>
      <c r="G269" s="167" t="s">
        <v>5</v>
      </c>
      <c r="H269" s="167"/>
      <c r="I269" s="167" t="s">
        <v>1434</v>
      </c>
      <c r="J269" s="167" t="s">
        <v>2</v>
      </c>
      <c r="K269" s="167" t="s">
        <v>1269</v>
      </c>
      <c r="L269" s="168" t="s">
        <v>19</v>
      </c>
      <c r="M269" s="167" t="s">
        <v>1222</v>
      </c>
      <c r="N269" s="167" t="s">
        <v>1435</v>
      </c>
      <c r="O269" s="167" t="s">
        <v>1283</v>
      </c>
      <c r="P269" s="167" t="s">
        <v>11</v>
      </c>
      <c r="Q269" s="167" t="s">
        <v>1274</v>
      </c>
      <c r="R269" s="167" t="s">
        <v>18</v>
      </c>
    </row>
    <row r="270" spans="1:18" x14ac:dyDescent="0.25">
      <c r="A270" s="33">
        <v>15</v>
      </c>
      <c r="B270" s="23" t="s">
        <v>50</v>
      </c>
      <c r="C270" s="33" t="s">
        <v>14</v>
      </c>
      <c r="D270" s="167" t="s">
        <v>11</v>
      </c>
      <c r="E270" s="167" t="s">
        <v>1247</v>
      </c>
      <c r="F270" s="167" t="s">
        <v>1269</v>
      </c>
      <c r="G270" s="167" t="s">
        <v>19</v>
      </c>
      <c r="H270" s="167" t="s">
        <v>1403</v>
      </c>
      <c r="I270" s="167" t="s">
        <v>1436</v>
      </c>
      <c r="J270" s="167" t="s">
        <v>1277</v>
      </c>
      <c r="K270" s="167" t="s">
        <v>1401</v>
      </c>
      <c r="L270" s="168" t="s">
        <v>17</v>
      </c>
      <c r="M270" s="167" t="s">
        <v>1399</v>
      </c>
      <c r="N270" s="167" t="s">
        <v>1437</v>
      </c>
      <c r="O270" s="167" t="s">
        <v>0</v>
      </c>
      <c r="P270" s="167" t="s">
        <v>1222</v>
      </c>
      <c r="Q270" s="167" t="s">
        <v>10</v>
      </c>
      <c r="R270" s="167" t="s">
        <v>1268</v>
      </c>
    </row>
    <row r="271" spans="1:18" x14ac:dyDescent="0.25">
      <c r="A271" s="33">
        <v>18</v>
      </c>
      <c r="B271" s="23" t="s">
        <v>45</v>
      </c>
      <c r="C271" s="33" t="s">
        <v>17</v>
      </c>
      <c r="D271" s="167" t="s">
        <v>18</v>
      </c>
      <c r="E271" s="167" t="s">
        <v>5</v>
      </c>
      <c r="F271" s="167" t="s">
        <v>1281</v>
      </c>
      <c r="G271" s="167" t="s">
        <v>15</v>
      </c>
      <c r="H271" s="167"/>
      <c r="I271" s="167" t="s">
        <v>1404</v>
      </c>
      <c r="J271" s="167" t="s">
        <v>4</v>
      </c>
      <c r="K271" s="167" t="s">
        <v>2</v>
      </c>
      <c r="L271" s="168" t="s">
        <v>1274</v>
      </c>
      <c r="M271" s="167" t="s">
        <v>13</v>
      </c>
      <c r="N271" s="167" t="s">
        <v>1231</v>
      </c>
      <c r="O271" s="167" t="s">
        <v>6</v>
      </c>
      <c r="P271" s="167" t="s">
        <v>1401</v>
      </c>
      <c r="Q271" s="167" t="s">
        <v>3</v>
      </c>
      <c r="R271" s="167" t="s">
        <v>1222</v>
      </c>
    </row>
    <row r="272" spans="1:18" x14ac:dyDescent="0.25">
      <c r="A272" s="33">
        <v>4</v>
      </c>
      <c r="B272" s="23" t="s">
        <v>70</v>
      </c>
      <c r="C272" s="33" t="s">
        <v>3</v>
      </c>
      <c r="D272" s="167" t="s">
        <v>6</v>
      </c>
      <c r="E272" s="167" t="s">
        <v>1247</v>
      </c>
      <c r="F272" s="167" t="s">
        <v>8</v>
      </c>
      <c r="G272" s="167" t="s">
        <v>1404</v>
      </c>
      <c r="H272" s="167"/>
      <c r="I272" s="167" t="s">
        <v>1438</v>
      </c>
      <c r="J272" s="167" t="s">
        <v>14</v>
      </c>
      <c r="K272" s="167" t="s">
        <v>1281</v>
      </c>
      <c r="L272" s="167" t="s">
        <v>1</v>
      </c>
      <c r="M272" s="167" t="s">
        <v>1268</v>
      </c>
      <c r="N272" s="167" t="s">
        <v>1439</v>
      </c>
      <c r="O272" s="167" t="s">
        <v>1231</v>
      </c>
      <c r="P272" s="167" t="s">
        <v>18</v>
      </c>
      <c r="Q272" s="167" t="s">
        <v>1398</v>
      </c>
      <c r="R272" s="167" t="s">
        <v>12</v>
      </c>
    </row>
    <row r="273" spans="1:18" x14ac:dyDescent="0.25">
      <c r="A273" s="33">
        <v>13</v>
      </c>
      <c r="B273" s="23" t="s">
        <v>79</v>
      </c>
      <c r="C273" s="33" t="s">
        <v>12</v>
      </c>
      <c r="D273" s="167" t="s">
        <v>1403</v>
      </c>
      <c r="E273" s="167" t="s">
        <v>1397</v>
      </c>
      <c r="F273" s="167" t="s">
        <v>14</v>
      </c>
      <c r="G273" s="167" t="s">
        <v>1396</v>
      </c>
      <c r="H273" s="167"/>
      <c r="I273" s="167" t="s">
        <v>1440</v>
      </c>
      <c r="J273" s="167" t="s">
        <v>1202</v>
      </c>
      <c r="K273" s="167" t="s">
        <v>10</v>
      </c>
      <c r="L273" s="167" t="s">
        <v>1247</v>
      </c>
      <c r="M273" s="167" t="s">
        <v>0</v>
      </c>
      <c r="N273" s="167" t="s">
        <v>1441</v>
      </c>
      <c r="O273" s="167" t="s">
        <v>9</v>
      </c>
      <c r="P273" s="167" t="s">
        <v>1399</v>
      </c>
      <c r="Q273" s="167" t="s">
        <v>5</v>
      </c>
      <c r="R273" s="167" t="s">
        <v>1277</v>
      </c>
    </row>
    <row r="274" spans="1:18" x14ac:dyDescent="0.25">
      <c r="A274" s="33">
        <v>9</v>
      </c>
      <c r="B274" s="23" t="s">
        <v>40</v>
      </c>
      <c r="C274" s="33" t="s">
        <v>8</v>
      </c>
      <c r="D274" s="167" t="s">
        <v>1207</v>
      </c>
      <c r="E274" s="167" t="s">
        <v>19</v>
      </c>
      <c r="F274" s="167" t="s">
        <v>1277</v>
      </c>
      <c r="G274" s="167" t="s">
        <v>0</v>
      </c>
      <c r="H274" s="167"/>
      <c r="I274" s="167" t="s">
        <v>1397</v>
      </c>
      <c r="J274" s="167" t="s">
        <v>18</v>
      </c>
      <c r="K274" s="167" t="s">
        <v>1399</v>
      </c>
      <c r="L274" s="167" t="s">
        <v>1247</v>
      </c>
      <c r="M274" s="167" t="s">
        <v>1401</v>
      </c>
      <c r="N274" s="167" t="s">
        <v>1442</v>
      </c>
      <c r="O274" s="167" t="s">
        <v>10</v>
      </c>
      <c r="P274" s="167" t="s">
        <v>1202</v>
      </c>
      <c r="Q274" s="167" t="s">
        <v>1415</v>
      </c>
      <c r="R274" s="167" t="s">
        <v>1167</v>
      </c>
    </row>
    <row r="275" spans="1:18" x14ac:dyDescent="0.25">
      <c r="A275" s="33">
        <v>5</v>
      </c>
      <c r="B275" s="23" t="s">
        <v>75</v>
      </c>
      <c r="C275" s="33" t="s">
        <v>4</v>
      </c>
      <c r="D275" s="167" t="s">
        <v>8</v>
      </c>
      <c r="E275" s="167" t="s">
        <v>1247</v>
      </c>
      <c r="F275" s="167" t="s">
        <v>18</v>
      </c>
      <c r="G275" s="167" t="s">
        <v>1405</v>
      </c>
      <c r="H275" s="167"/>
      <c r="I275" s="167" t="s">
        <v>1443</v>
      </c>
      <c r="J275" s="167" t="s">
        <v>1398</v>
      </c>
      <c r="K275" s="167" t="s">
        <v>1420</v>
      </c>
      <c r="L275" s="167" t="s">
        <v>1247</v>
      </c>
      <c r="M275" s="167" t="s">
        <v>1403</v>
      </c>
      <c r="N275" s="167" t="s">
        <v>1444</v>
      </c>
      <c r="O275" s="167" t="s">
        <v>7</v>
      </c>
      <c r="P275" s="167" t="s">
        <v>1208</v>
      </c>
      <c r="Q275" s="167" t="s">
        <v>1445</v>
      </c>
      <c r="R275" s="167" t="s">
        <v>1401</v>
      </c>
    </row>
    <row r="276" spans="1:18" x14ac:dyDescent="0.25">
      <c r="A276" s="33">
        <v>14</v>
      </c>
      <c r="B276" s="23" t="s">
        <v>73</v>
      </c>
      <c r="C276" s="33" t="s">
        <v>13</v>
      </c>
      <c r="D276" s="167" t="s">
        <v>10</v>
      </c>
      <c r="E276" s="167" t="s">
        <v>1247</v>
      </c>
      <c r="F276" s="167" t="s">
        <v>1231</v>
      </c>
      <c r="G276" s="167" t="s">
        <v>16</v>
      </c>
      <c r="H276" s="167"/>
      <c r="I276" s="167" t="s">
        <v>1446</v>
      </c>
      <c r="J276" s="167" t="s">
        <v>7</v>
      </c>
      <c r="K276" s="167" t="s">
        <v>1403</v>
      </c>
      <c r="L276" s="167" t="s">
        <v>1247</v>
      </c>
      <c r="M276" s="167" t="s">
        <v>1398</v>
      </c>
      <c r="N276" s="167" t="s">
        <v>1447</v>
      </c>
      <c r="O276" s="167" t="s">
        <v>1280</v>
      </c>
      <c r="P276" s="167" t="s">
        <v>19</v>
      </c>
      <c r="Q276" s="167" t="s">
        <v>1448</v>
      </c>
      <c r="R276" s="167" t="s">
        <v>8</v>
      </c>
    </row>
    <row r="308" spans="1:16" ht="15.75" thickBot="1" x14ac:dyDescent="0.3"/>
    <row r="309" spans="1:16" ht="15.75" thickBot="1" x14ac:dyDescent="0.3">
      <c r="C309" s="173" t="s">
        <v>1451</v>
      </c>
    </row>
    <row r="310" spans="1:16" ht="15.75" thickBot="1" x14ac:dyDescent="0.3">
      <c r="B310" s="169" t="s">
        <v>1450</v>
      </c>
      <c r="C310" s="174" t="s">
        <v>1452</v>
      </c>
    </row>
    <row r="312" spans="1:16" ht="15.75" thickBot="1" x14ac:dyDescent="0.3">
      <c r="A312" s="37"/>
      <c r="B312" s="34" t="s">
        <v>1068</v>
      </c>
      <c r="C312" s="37" t="s">
        <v>1174</v>
      </c>
      <c r="D312" s="37" t="s">
        <v>1386</v>
      </c>
      <c r="E312" s="37" t="s">
        <v>1387</v>
      </c>
      <c r="F312" s="37" t="s">
        <v>1175</v>
      </c>
      <c r="G312" s="37" t="s">
        <v>1388</v>
      </c>
      <c r="H312" s="37" t="s">
        <v>1389</v>
      </c>
      <c r="I312" s="37" t="s">
        <v>1390</v>
      </c>
      <c r="J312" s="37" t="s">
        <v>1176</v>
      </c>
      <c r="K312" s="37" t="s">
        <v>1391</v>
      </c>
      <c r="L312" s="37" t="s">
        <v>1392</v>
      </c>
      <c r="M312" s="37" t="s">
        <v>1393</v>
      </c>
      <c r="N312" s="37" t="s">
        <v>1394</v>
      </c>
      <c r="O312" s="37" t="s">
        <v>1395</v>
      </c>
      <c r="P312" s="37" t="s">
        <v>1170</v>
      </c>
    </row>
    <row r="313" spans="1:16" ht="15.75" thickBot="1" x14ac:dyDescent="0.3">
      <c r="A313" s="33"/>
      <c r="B313" s="23" t="s">
        <v>36</v>
      </c>
      <c r="C313" s="177" t="s">
        <v>1402</v>
      </c>
      <c r="D313" s="175" t="s">
        <v>2</v>
      </c>
      <c r="E313" s="167" t="s">
        <v>1283</v>
      </c>
      <c r="F313" s="167" t="s">
        <v>6</v>
      </c>
      <c r="G313" s="167" t="s">
        <v>9</v>
      </c>
      <c r="H313" s="167" t="s">
        <v>1231</v>
      </c>
      <c r="I313" s="167" t="s">
        <v>1280</v>
      </c>
      <c r="J313" s="218" t="s">
        <v>16</v>
      </c>
      <c r="K313" s="167" t="s">
        <v>1269</v>
      </c>
      <c r="L313" s="167" t="s">
        <v>5</v>
      </c>
      <c r="M313" s="167" t="s">
        <v>1274</v>
      </c>
      <c r="N313" s="167" t="s">
        <v>4</v>
      </c>
      <c r="O313" s="167" t="s">
        <v>1403</v>
      </c>
      <c r="P313" s="167" t="s">
        <v>19</v>
      </c>
    </row>
    <row r="314" spans="1:16" x14ac:dyDescent="0.25">
      <c r="A314" s="33"/>
      <c r="B314" s="23" t="s">
        <v>61</v>
      </c>
      <c r="C314" s="176" t="s">
        <v>1399</v>
      </c>
      <c r="D314" s="167" t="s">
        <v>6</v>
      </c>
      <c r="E314" s="167" t="s">
        <v>1280</v>
      </c>
      <c r="F314" s="167" t="s">
        <v>2</v>
      </c>
      <c r="G314" s="167" t="s">
        <v>1268</v>
      </c>
      <c r="H314" s="167" t="s">
        <v>15</v>
      </c>
      <c r="I314" s="167" t="s">
        <v>14</v>
      </c>
      <c r="J314" s="167" t="s">
        <v>1277</v>
      </c>
      <c r="K314" s="167" t="s">
        <v>8</v>
      </c>
      <c r="L314" s="167" t="s">
        <v>1167</v>
      </c>
      <c r="M314" s="167" t="s">
        <v>1281</v>
      </c>
      <c r="N314" s="167" t="s">
        <v>17</v>
      </c>
      <c r="O314" s="167" t="s">
        <v>1231</v>
      </c>
      <c r="P314" s="167" t="s">
        <v>4</v>
      </c>
    </row>
    <row r="315" spans="1:16" ht="15.75" thickBot="1" x14ac:dyDescent="0.3">
      <c r="A315" s="33"/>
      <c r="B315" s="23" t="s">
        <v>60</v>
      </c>
      <c r="C315" s="178" t="s">
        <v>12</v>
      </c>
      <c r="D315" s="167" t="s">
        <v>1208</v>
      </c>
      <c r="E315" s="178" t="s">
        <v>11</v>
      </c>
      <c r="F315" s="167" t="s">
        <v>1401</v>
      </c>
      <c r="G315" s="167" t="s">
        <v>8</v>
      </c>
      <c r="H315" s="167" t="s">
        <v>1200</v>
      </c>
      <c r="I315" s="167" t="s">
        <v>1398</v>
      </c>
      <c r="J315" s="218" t="s">
        <v>18</v>
      </c>
      <c r="K315" s="167" t="s">
        <v>1202</v>
      </c>
      <c r="L315" s="167" t="s">
        <v>9</v>
      </c>
      <c r="M315" s="167" t="s">
        <v>5</v>
      </c>
      <c r="N315" s="167" t="s">
        <v>1396</v>
      </c>
      <c r="O315" s="167" t="s">
        <v>13</v>
      </c>
      <c r="P315" s="167" t="s">
        <v>1399</v>
      </c>
    </row>
    <row r="316" spans="1:16" ht="15.75" thickBot="1" x14ac:dyDescent="0.3">
      <c r="A316" s="33"/>
      <c r="B316" s="23" t="s">
        <v>70</v>
      </c>
      <c r="C316" s="177" t="s">
        <v>1247</v>
      </c>
      <c r="D316" s="180" t="s">
        <v>8</v>
      </c>
      <c r="E316" s="177" t="s">
        <v>1404</v>
      </c>
      <c r="F316" s="217" t="s">
        <v>10</v>
      </c>
      <c r="G316" s="167" t="s">
        <v>1207</v>
      </c>
      <c r="H316" s="167" t="s">
        <v>14</v>
      </c>
      <c r="I316" s="167" t="s">
        <v>1281</v>
      </c>
      <c r="J316" s="167" t="s">
        <v>1</v>
      </c>
      <c r="K316" s="167" t="s">
        <v>1268</v>
      </c>
      <c r="L316" s="167" t="s">
        <v>15</v>
      </c>
      <c r="M316" s="167" t="s">
        <v>1231</v>
      </c>
      <c r="N316" s="167" t="s">
        <v>18</v>
      </c>
      <c r="O316" s="167" t="s">
        <v>1398</v>
      </c>
      <c r="P316" s="167" t="s">
        <v>12</v>
      </c>
    </row>
    <row r="317" spans="1:16" ht="15.75" thickBot="1" x14ac:dyDescent="0.3">
      <c r="A317" s="33"/>
      <c r="B317" s="23" t="s">
        <v>75</v>
      </c>
      <c r="C317" s="177" t="s">
        <v>1247</v>
      </c>
      <c r="D317" s="180" t="s">
        <v>18</v>
      </c>
      <c r="E317" s="177" t="s">
        <v>1405</v>
      </c>
      <c r="F317" s="217" t="s">
        <v>13</v>
      </c>
      <c r="G317" s="167" t="s">
        <v>3</v>
      </c>
      <c r="H317" s="167" t="s">
        <v>1398</v>
      </c>
      <c r="I317" s="167" t="s">
        <v>1268</v>
      </c>
      <c r="J317" s="216" t="s">
        <v>12</v>
      </c>
      <c r="K317" s="167" t="s">
        <v>1403</v>
      </c>
      <c r="L317" s="167" t="s">
        <v>19</v>
      </c>
      <c r="M317" s="167" t="s">
        <v>7</v>
      </c>
      <c r="N317" s="167" t="s">
        <v>1208</v>
      </c>
      <c r="O317" s="167" t="s">
        <v>16</v>
      </c>
      <c r="P317" s="167" t="s">
        <v>1401</v>
      </c>
    </row>
    <row r="318" spans="1:16" ht="15.75" thickBot="1" x14ac:dyDescent="0.3">
      <c r="A318" s="33"/>
      <c r="B318" s="23" t="s">
        <v>66</v>
      </c>
      <c r="C318" s="176" t="s">
        <v>1398</v>
      </c>
      <c r="D318" s="167" t="s">
        <v>9</v>
      </c>
      <c r="E318" s="179" t="s">
        <v>1200</v>
      </c>
      <c r="F318" s="167" t="s">
        <v>7</v>
      </c>
      <c r="G318" s="167" t="s">
        <v>1</v>
      </c>
      <c r="H318" s="167" t="s">
        <v>1281</v>
      </c>
      <c r="I318" s="167" t="s">
        <v>4</v>
      </c>
      <c r="J318" s="216" t="s">
        <v>1167</v>
      </c>
      <c r="K318" s="167" t="s">
        <v>3</v>
      </c>
      <c r="L318" s="167" t="s">
        <v>1208</v>
      </c>
      <c r="M318" s="167" t="s">
        <v>1397</v>
      </c>
      <c r="N318" s="167" t="s">
        <v>15</v>
      </c>
      <c r="O318" s="167" t="s">
        <v>1269</v>
      </c>
      <c r="P318" s="167" t="s">
        <v>14</v>
      </c>
    </row>
    <row r="319" spans="1:16" ht="15.75" thickBot="1" x14ac:dyDescent="0.3">
      <c r="A319" s="33"/>
      <c r="B319" s="23" t="s">
        <v>34</v>
      </c>
      <c r="C319" s="178" t="s">
        <v>11</v>
      </c>
      <c r="D319" s="181" t="s">
        <v>1401</v>
      </c>
      <c r="E319" s="177" t="s">
        <v>1408</v>
      </c>
      <c r="F319" s="175" t="s">
        <v>1208</v>
      </c>
      <c r="G319" s="167" t="s">
        <v>10</v>
      </c>
      <c r="H319" s="167" t="s">
        <v>1222</v>
      </c>
      <c r="I319" s="167" t="s">
        <v>1202</v>
      </c>
      <c r="J319" s="167" t="s">
        <v>7</v>
      </c>
      <c r="K319" s="167" t="s">
        <v>1281</v>
      </c>
      <c r="L319" s="167" t="s">
        <v>18</v>
      </c>
      <c r="M319" s="167" t="s">
        <v>1398</v>
      </c>
      <c r="N319" s="167" t="s">
        <v>2</v>
      </c>
      <c r="O319" s="167" t="s">
        <v>1283</v>
      </c>
      <c r="P319" s="167" t="s">
        <v>15</v>
      </c>
    </row>
    <row r="320" spans="1:16" ht="15.75" thickBot="1" x14ac:dyDescent="0.3">
      <c r="A320" s="33"/>
      <c r="B320" s="23" t="s">
        <v>64</v>
      </c>
      <c r="C320" s="177" t="s">
        <v>1409</v>
      </c>
      <c r="D320" s="175" t="s">
        <v>1403</v>
      </c>
      <c r="E320" s="176" t="s">
        <v>3</v>
      </c>
      <c r="F320" s="167" t="s">
        <v>1268</v>
      </c>
      <c r="G320" s="167" t="s">
        <v>17</v>
      </c>
      <c r="H320" s="167" t="s">
        <v>1167</v>
      </c>
      <c r="I320" s="167" t="s">
        <v>8</v>
      </c>
      <c r="J320" s="167" t="s">
        <v>1396</v>
      </c>
      <c r="K320" s="167" t="s">
        <v>14</v>
      </c>
      <c r="L320" s="167" t="s">
        <v>1200</v>
      </c>
      <c r="M320" s="167" t="s">
        <v>1207</v>
      </c>
      <c r="N320" s="167" t="s">
        <v>12</v>
      </c>
      <c r="O320" s="167" t="s">
        <v>1281</v>
      </c>
      <c r="P320" s="167" t="s">
        <v>2</v>
      </c>
    </row>
    <row r="321" spans="1:16" x14ac:dyDescent="0.25">
      <c r="A321" s="33"/>
      <c r="B321" s="23" t="s">
        <v>40</v>
      </c>
      <c r="C321" s="176" t="s">
        <v>19</v>
      </c>
      <c r="D321" s="167" t="s">
        <v>1277</v>
      </c>
      <c r="E321" s="167" t="s">
        <v>0</v>
      </c>
      <c r="F321" s="214" t="s">
        <v>1231</v>
      </c>
      <c r="G321" s="167" t="s">
        <v>1397</v>
      </c>
      <c r="H321" s="167" t="s">
        <v>18</v>
      </c>
      <c r="I321" s="167" t="s">
        <v>1399</v>
      </c>
      <c r="J321" s="216" t="s">
        <v>9</v>
      </c>
      <c r="K321" s="167" t="s">
        <v>1401</v>
      </c>
      <c r="L321" s="167" t="s">
        <v>12</v>
      </c>
      <c r="M321" s="167" t="s">
        <v>10</v>
      </c>
      <c r="N321" s="167" t="s">
        <v>1202</v>
      </c>
      <c r="O321" s="167" t="s">
        <v>6</v>
      </c>
      <c r="P321" s="167" t="s">
        <v>1167</v>
      </c>
    </row>
    <row r="322" spans="1:16" x14ac:dyDescent="0.25">
      <c r="A322" s="33"/>
      <c r="B322" s="23" t="s">
        <v>55</v>
      </c>
      <c r="C322" s="167" t="s">
        <v>16</v>
      </c>
      <c r="D322" s="167" t="s">
        <v>1268</v>
      </c>
      <c r="E322" s="167" t="s">
        <v>4</v>
      </c>
      <c r="F322" s="168" t="s">
        <v>1281</v>
      </c>
      <c r="G322" s="167" t="s">
        <v>1208</v>
      </c>
      <c r="H322" s="167" t="s">
        <v>6</v>
      </c>
      <c r="I322" s="167" t="s">
        <v>11</v>
      </c>
      <c r="J322" s="216" t="s">
        <v>1283</v>
      </c>
      <c r="K322" s="167" t="s">
        <v>10</v>
      </c>
      <c r="L322" s="167" t="s">
        <v>1397</v>
      </c>
      <c r="M322" s="167" t="s">
        <v>1269</v>
      </c>
      <c r="N322" s="167" t="s">
        <v>14</v>
      </c>
      <c r="O322" s="167" t="s">
        <v>1280</v>
      </c>
      <c r="P322" s="167" t="s">
        <v>17</v>
      </c>
    </row>
    <row r="323" spans="1:16" ht="15.75" thickBot="1" x14ac:dyDescent="0.3">
      <c r="A323" s="33"/>
      <c r="B323" s="23" t="s">
        <v>69</v>
      </c>
      <c r="C323" s="178" t="s">
        <v>0</v>
      </c>
      <c r="D323" s="167" t="s">
        <v>1202</v>
      </c>
      <c r="E323" s="167" t="s">
        <v>5</v>
      </c>
      <c r="F323" s="214" t="s">
        <v>1277</v>
      </c>
      <c r="G323" s="167" t="s">
        <v>1396</v>
      </c>
      <c r="H323" s="167" t="s">
        <v>2</v>
      </c>
      <c r="I323" s="167" t="s">
        <v>1269</v>
      </c>
      <c r="J323" s="168" t="s">
        <v>19</v>
      </c>
      <c r="K323" s="167" t="s">
        <v>1222</v>
      </c>
      <c r="L323" s="167" t="s">
        <v>7</v>
      </c>
      <c r="M323" s="167" t="s">
        <v>1283</v>
      </c>
      <c r="N323" s="167" t="s">
        <v>11</v>
      </c>
      <c r="O323" s="167" t="s">
        <v>1274</v>
      </c>
      <c r="P323" s="167" t="s">
        <v>18</v>
      </c>
    </row>
    <row r="324" spans="1:16" ht="15.75" thickBot="1" x14ac:dyDescent="0.3">
      <c r="A324" s="33"/>
      <c r="B324" s="23" t="s">
        <v>42</v>
      </c>
      <c r="C324" s="177" t="s">
        <v>1412</v>
      </c>
      <c r="D324" s="175" t="s">
        <v>13</v>
      </c>
      <c r="E324" s="167" t="s">
        <v>1397</v>
      </c>
      <c r="F324" s="216" t="s">
        <v>8</v>
      </c>
      <c r="G324" s="167" t="s">
        <v>1269</v>
      </c>
      <c r="H324" s="167" t="s">
        <v>0</v>
      </c>
      <c r="I324" s="167" t="s">
        <v>1222</v>
      </c>
      <c r="J324" s="167" t="s">
        <v>15</v>
      </c>
      <c r="K324" s="167" t="s">
        <v>1280</v>
      </c>
      <c r="L324" s="167" t="s">
        <v>17</v>
      </c>
      <c r="M324" s="167" t="s">
        <v>3</v>
      </c>
      <c r="N324" s="167" t="s">
        <v>1200</v>
      </c>
      <c r="O324" s="167" t="s">
        <v>1</v>
      </c>
      <c r="P324" s="167" t="s">
        <v>1202</v>
      </c>
    </row>
    <row r="325" spans="1:16" ht="15.75" thickBot="1" x14ac:dyDescent="0.3">
      <c r="A325" s="33"/>
      <c r="B325" s="23" t="s">
        <v>79</v>
      </c>
      <c r="C325" s="179" t="s">
        <v>1397</v>
      </c>
      <c r="D325" s="167" t="s">
        <v>14</v>
      </c>
      <c r="E325" s="167" t="s">
        <v>1396</v>
      </c>
      <c r="F325" s="216" t="s">
        <v>18</v>
      </c>
      <c r="G325" s="167" t="s">
        <v>11</v>
      </c>
      <c r="H325" s="167" t="s">
        <v>1202</v>
      </c>
      <c r="I325" s="167" t="s">
        <v>10</v>
      </c>
      <c r="J325" s="216" t="s">
        <v>1207</v>
      </c>
      <c r="K325" s="167" t="s">
        <v>0</v>
      </c>
      <c r="L325" s="167" t="s">
        <v>1283</v>
      </c>
      <c r="M325" s="167" t="s">
        <v>9</v>
      </c>
      <c r="N325" s="167" t="s">
        <v>1399</v>
      </c>
      <c r="O325" s="167" t="s">
        <v>5</v>
      </c>
      <c r="P325" s="167" t="s">
        <v>1277</v>
      </c>
    </row>
    <row r="326" spans="1:16" ht="15.75" thickBot="1" x14ac:dyDescent="0.3">
      <c r="A326" s="33"/>
      <c r="B326" s="23" t="s">
        <v>73</v>
      </c>
      <c r="C326" s="177" t="s">
        <v>1247</v>
      </c>
      <c r="D326" s="175" t="s">
        <v>1231</v>
      </c>
      <c r="E326" s="167" t="s">
        <v>16</v>
      </c>
      <c r="F326" s="216" t="s">
        <v>1207</v>
      </c>
      <c r="G326" s="167" t="s">
        <v>1274</v>
      </c>
      <c r="H326" s="167" t="s">
        <v>7</v>
      </c>
      <c r="I326" s="167" t="s">
        <v>1403</v>
      </c>
      <c r="J326" s="216" t="s">
        <v>5</v>
      </c>
      <c r="K326" s="167" t="s">
        <v>1398</v>
      </c>
      <c r="L326" s="167" t="s">
        <v>1</v>
      </c>
      <c r="M326" s="167" t="s">
        <v>1280</v>
      </c>
      <c r="N326" s="167" t="s">
        <v>19</v>
      </c>
      <c r="O326" s="167" t="s">
        <v>1397</v>
      </c>
      <c r="P326" s="167" t="s">
        <v>8</v>
      </c>
    </row>
    <row r="327" spans="1:16" ht="15.75" thickBot="1" x14ac:dyDescent="0.3">
      <c r="A327" s="33"/>
      <c r="B327" s="23" t="s">
        <v>50</v>
      </c>
      <c r="C327" s="177" t="s">
        <v>1247</v>
      </c>
      <c r="D327" s="175" t="s">
        <v>1269</v>
      </c>
      <c r="E327" s="167" t="s">
        <v>19</v>
      </c>
      <c r="F327" s="167" t="s">
        <v>1403</v>
      </c>
      <c r="G327" s="167" t="s">
        <v>13</v>
      </c>
      <c r="H327" s="167" t="s">
        <v>1277</v>
      </c>
      <c r="I327" s="167" t="s">
        <v>1401</v>
      </c>
      <c r="J327" s="218" t="s">
        <v>17</v>
      </c>
      <c r="K327" s="167" t="s">
        <v>1399</v>
      </c>
      <c r="L327" s="167" t="s">
        <v>16</v>
      </c>
      <c r="M327" s="167" t="s">
        <v>0</v>
      </c>
      <c r="N327" s="167" t="s">
        <v>1222</v>
      </c>
      <c r="O327" s="167" t="s">
        <v>10</v>
      </c>
      <c r="P327" s="167" t="s">
        <v>1268</v>
      </c>
    </row>
    <row r="328" spans="1:16" ht="15.75" thickBot="1" x14ac:dyDescent="0.3">
      <c r="A328" s="33"/>
      <c r="B328" s="23" t="s">
        <v>52</v>
      </c>
      <c r="C328" s="176" t="s">
        <v>1280</v>
      </c>
      <c r="D328" s="167" t="s">
        <v>7</v>
      </c>
      <c r="E328" s="178" t="s">
        <v>1398</v>
      </c>
      <c r="F328" s="167" t="s">
        <v>14</v>
      </c>
      <c r="G328" s="167" t="s">
        <v>19</v>
      </c>
      <c r="H328" s="167" t="s">
        <v>1401</v>
      </c>
      <c r="I328" s="167" t="s">
        <v>13</v>
      </c>
      <c r="J328" s="167" t="s">
        <v>1231</v>
      </c>
      <c r="K328" s="167" t="s">
        <v>4</v>
      </c>
      <c r="L328" s="167" t="s">
        <v>1277</v>
      </c>
      <c r="M328" s="167" t="s">
        <v>16</v>
      </c>
      <c r="N328" s="167" t="s">
        <v>1268</v>
      </c>
      <c r="O328" s="167" t="s">
        <v>0</v>
      </c>
      <c r="P328" s="167" t="s">
        <v>1396</v>
      </c>
    </row>
    <row r="329" spans="1:16" ht="15.75" thickBot="1" x14ac:dyDescent="0.3">
      <c r="A329" s="33"/>
      <c r="B329" s="23" t="s">
        <v>47</v>
      </c>
      <c r="C329" s="167" t="s">
        <v>1222</v>
      </c>
      <c r="D329" s="181" t="s">
        <v>10</v>
      </c>
      <c r="E329" s="177" t="s">
        <v>1416</v>
      </c>
      <c r="F329" s="217" t="s">
        <v>17</v>
      </c>
      <c r="G329" s="167" t="s">
        <v>1280</v>
      </c>
      <c r="H329" s="167" t="s">
        <v>12</v>
      </c>
      <c r="I329" s="167" t="s">
        <v>6</v>
      </c>
      <c r="J329" s="168" t="s">
        <v>1208</v>
      </c>
      <c r="K329" s="167" t="s">
        <v>2</v>
      </c>
      <c r="L329" s="167" t="s">
        <v>1274</v>
      </c>
      <c r="M329" s="167" t="s">
        <v>1403</v>
      </c>
      <c r="N329" s="167" t="s">
        <v>8</v>
      </c>
      <c r="O329" s="167" t="s">
        <v>1207</v>
      </c>
      <c r="P329" s="167" t="s">
        <v>11</v>
      </c>
    </row>
    <row r="330" spans="1:16" x14ac:dyDescent="0.25">
      <c r="A330" s="33"/>
      <c r="B330" s="23" t="s">
        <v>45</v>
      </c>
      <c r="C330" s="167" t="s">
        <v>5</v>
      </c>
      <c r="D330" s="167" t="s">
        <v>1281</v>
      </c>
      <c r="E330" s="176" t="s">
        <v>15</v>
      </c>
      <c r="F330" s="216" t="s">
        <v>1202</v>
      </c>
      <c r="G330" s="167" t="s">
        <v>1399</v>
      </c>
      <c r="H330" s="167" t="s">
        <v>4</v>
      </c>
      <c r="I330" s="167" t="s">
        <v>2</v>
      </c>
      <c r="J330" s="168" t="s">
        <v>1274</v>
      </c>
      <c r="K330" s="167" t="s">
        <v>13</v>
      </c>
      <c r="L330" s="167" t="s">
        <v>1231</v>
      </c>
      <c r="M330" s="167" t="s">
        <v>6</v>
      </c>
      <c r="N330" s="167" t="s">
        <v>1401</v>
      </c>
      <c r="O330" s="167" t="s">
        <v>3</v>
      </c>
      <c r="P330" s="167" t="s">
        <v>1222</v>
      </c>
    </row>
    <row r="331" spans="1:16" ht="15.75" thickBot="1" x14ac:dyDescent="0.3">
      <c r="A331" s="33"/>
      <c r="B331" s="23" t="s">
        <v>78</v>
      </c>
      <c r="C331" s="178" t="s">
        <v>15</v>
      </c>
      <c r="D331" s="167" t="s">
        <v>1207</v>
      </c>
      <c r="E331" s="167" t="s">
        <v>1</v>
      </c>
      <c r="F331" s="216" t="s">
        <v>1269</v>
      </c>
      <c r="G331" s="167" t="s">
        <v>16</v>
      </c>
      <c r="H331" s="167" t="s">
        <v>1283</v>
      </c>
      <c r="I331" s="167" t="s">
        <v>0</v>
      </c>
      <c r="J331" s="168" t="s">
        <v>1397</v>
      </c>
      <c r="K331" s="167" t="s">
        <v>11</v>
      </c>
      <c r="L331" s="167" t="s">
        <v>1396</v>
      </c>
      <c r="M331" s="167" t="s">
        <v>13</v>
      </c>
      <c r="N331" s="167" t="s">
        <v>1277</v>
      </c>
      <c r="O331" s="167" t="s">
        <v>9</v>
      </c>
      <c r="P331" s="167" t="s">
        <v>1200</v>
      </c>
    </row>
    <row r="332" spans="1:16" ht="15.75" thickBot="1" x14ac:dyDescent="0.3">
      <c r="A332" s="33"/>
      <c r="B332" s="23" t="s">
        <v>57</v>
      </c>
      <c r="C332" s="177" t="s">
        <v>1418</v>
      </c>
      <c r="D332" s="175" t="s">
        <v>17</v>
      </c>
      <c r="E332" s="167" t="s">
        <v>1274</v>
      </c>
      <c r="F332" s="218" t="s">
        <v>9</v>
      </c>
      <c r="G332" s="167" t="s">
        <v>1403</v>
      </c>
      <c r="H332" s="167" t="s">
        <v>5</v>
      </c>
      <c r="I332" s="167" t="s">
        <v>3</v>
      </c>
      <c r="J332" s="218" t="s">
        <v>1200</v>
      </c>
      <c r="K332" s="167" t="s">
        <v>6</v>
      </c>
      <c r="L332" s="167" t="s">
        <v>1207</v>
      </c>
      <c r="M332" s="167" t="s">
        <v>1</v>
      </c>
      <c r="N332" s="167" t="s">
        <v>1167</v>
      </c>
      <c r="O332" s="167" t="s">
        <v>7</v>
      </c>
      <c r="P332" s="167" t="s">
        <v>1208</v>
      </c>
    </row>
    <row r="334" spans="1:16" x14ac:dyDescent="0.25">
      <c r="F334" s="79" t="s">
        <v>1493</v>
      </c>
      <c r="H334" s="26" t="s">
        <v>1494</v>
      </c>
    </row>
    <row r="335" spans="1:16" x14ac:dyDescent="0.25">
      <c r="F335" s="141"/>
    </row>
    <row r="336" spans="1:16" x14ac:dyDescent="0.25">
      <c r="H336" s="219" t="s">
        <v>1495</v>
      </c>
    </row>
    <row r="337" spans="6:6" x14ac:dyDescent="0.25">
      <c r="F337" s="141"/>
    </row>
    <row r="338" spans="6:6" x14ac:dyDescent="0.25">
      <c r="F338" s="141"/>
    </row>
    <row r="339" spans="6:6" x14ac:dyDescent="0.25">
      <c r="F339" s="141"/>
    </row>
    <row r="340" spans="6:6" x14ac:dyDescent="0.25">
      <c r="F340" s="141"/>
    </row>
    <row r="341" spans="6:6" x14ac:dyDescent="0.25">
      <c r="F341" s="141"/>
    </row>
    <row r="342" spans="6:6" x14ac:dyDescent="0.25">
      <c r="F342" s="141"/>
    </row>
    <row r="343" spans="6:6" x14ac:dyDescent="0.25">
      <c r="F343" s="141"/>
    </row>
    <row r="344" spans="6:6" x14ac:dyDescent="0.25">
      <c r="F344" s="215"/>
    </row>
    <row r="345" spans="6:6" x14ac:dyDescent="0.25">
      <c r="F345" s="141"/>
    </row>
    <row r="346" spans="6:6" x14ac:dyDescent="0.25">
      <c r="F346" s="141"/>
    </row>
    <row r="347" spans="6:6" x14ac:dyDescent="0.25">
      <c r="F347" s="141"/>
    </row>
    <row r="348" spans="6:6" x14ac:dyDescent="0.25">
      <c r="F348" s="141"/>
    </row>
    <row r="349" spans="6:6" x14ac:dyDescent="0.25">
      <c r="F349" s="141"/>
    </row>
    <row r="350" spans="6:6" x14ac:dyDescent="0.25">
      <c r="F350" s="141"/>
    </row>
    <row r="351" spans="6:6" x14ac:dyDescent="0.25">
      <c r="F351" s="141"/>
    </row>
    <row r="352" spans="6:6" x14ac:dyDescent="0.25">
      <c r="F352" s="141"/>
    </row>
    <row r="353" spans="6:6" x14ac:dyDescent="0.25">
      <c r="F353" s="141"/>
    </row>
    <row r="354" spans="6:6" x14ac:dyDescent="0.25">
      <c r="F354" s="215"/>
    </row>
    <row r="355" spans="6:6" x14ac:dyDescent="0.25">
      <c r="F355" s="79"/>
    </row>
    <row r="356" spans="6:6" x14ac:dyDescent="0.25">
      <c r="F356" s="79"/>
    </row>
  </sheetData>
  <sortState ref="A2:B21">
    <sortCondition ref="A1"/>
  </sortState>
  <conditionalFormatting sqref="C92:P111 C131:P150">
    <cfRule type="expression" dxfId="76" priority="62">
      <formula>LEN(C92)=6</formula>
    </cfRule>
  </conditionalFormatting>
  <conditionalFormatting sqref="C92:P111 C131:P150">
    <cfRule type="expression" dxfId="75" priority="61">
      <formula>LEN(C92)=0</formula>
    </cfRule>
  </conditionalFormatting>
  <conditionalFormatting sqref="D258:R258">
    <cfRule type="expression" dxfId="74" priority="55">
      <formula>LEN(D258)=0</formula>
    </cfRule>
  </conditionalFormatting>
  <conditionalFormatting sqref="D257:R257">
    <cfRule type="expression" dxfId="73" priority="58">
      <formula>LEN(D257)=6</formula>
    </cfRule>
  </conditionalFormatting>
  <conditionalFormatting sqref="D257:R257">
    <cfRule type="expression" dxfId="72" priority="57">
      <formula>LEN(D257)=0</formula>
    </cfRule>
  </conditionalFormatting>
  <conditionalFormatting sqref="D258:R258">
    <cfRule type="expression" dxfId="71" priority="56">
      <formula>LEN(D258)=6</formula>
    </cfRule>
  </conditionalFormatting>
  <conditionalFormatting sqref="D259:R259">
    <cfRule type="expression" dxfId="70" priority="54">
      <formula>LEN(D259)=6</formula>
    </cfRule>
  </conditionalFormatting>
  <conditionalFormatting sqref="D259:R259">
    <cfRule type="expression" dxfId="69" priority="53">
      <formula>LEN(D259)=0</formula>
    </cfRule>
  </conditionalFormatting>
  <conditionalFormatting sqref="D260:R260">
    <cfRule type="expression" dxfId="68" priority="52">
      <formula>LEN(D260)=6</formula>
    </cfRule>
  </conditionalFormatting>
  <conditionalFormatting sqref="D260:R260">
    <cfRule type="expression" dxfId="67" priority="51">
      <formula>LEN(D260)=0</formula>
    </cfRule>
  </conditionalFormatting>
  <conditionalFormatting sqref="D261:R261">
    <cfRule type="expression" dxfId="66" priority="50">
      <formula>LEN(D261)=6</formula>
    </cfRule>
  </conditionalFormatting>
  <conditionalFormatting sqref="D261:R261">
    <cfRule type="expression" dxfId="65" priority="49">
      <formula>LEN(D261)=0</formula>
    </cfRule>
  </conditionalFormatting>
  <conditionalFormatting sqref="D262:R262">
    <cfRule type="expression" dxfId="64" priority="48">
      <formula>LEN(D262)=6</formula>
    </cfRule>
  </conditionalFormatting>
  <conditionalFormatting sqref="D262:R262">
    <cfRule type="expression" dxfId="63" priority="47">
      <formula>LEN(D262)=0</formula>
    </cfRule>
  </conditionalFormatting>
  <conditionalFormatting sqref="D263:R263">
    <cfRule type="expression" dxfId="62" priority="46">
      <formula>LEN(D263)=6</formula>
    </cfRule>
  </conditionalFormatting>
  <conditionalFormatting sqref="D263:R263">
    <cfRule type="expression" dxfId="61" priority="45">
      <formula>LEN(D263)=0</formula>
    </cfRule>
  </conditionalFormatting>
  <conditionalFormatting sqref="D264:R264">
    <cfRule type="expression" dxfId="60" priority="44">
      <formula>LEN(D264)=6</formula>
    </cfRule>
  </conditionalFormatting>
  <conditionalFormatting sqref="D264:R264">
    <cfRule type="expression" dxfId="59" priority="43">
      <formula>LEN(D264)=0</formula>
    </cfRule>
  </conditionalFormatting>
  <conditionalFormatting sqref="D265:R265">
    <cfRule type="expression" dxfId="58" priority="42">
      <formula>LEN(D265)=6</formula>
    </cfRule>
  </conditionalFormatting>
  <conditionalFormatting sqref="D265:R265">
    <cfRule type="expression" dxfId="57" priority="41">
      <formula>LEN(D265)=0</formula>
    </cfRule>
  </conditionalFormatting>
  <conditionalFormatting sqref="D266:R266">
    <cfRule type="expression" dxfId="56" priority="40">
      <formula>LEN(D266)=6</formula>
    </cfRule>
  </conditionalFormatting>
  <conditionalFormatting sqref="D266:R266">
    <cfRule type="expression" dxfId="55" priority="39">
      <formula>LEN(D266)=0</formula>
    </cfRule>
  </conditionalFormatting>
  <conditionalFormatting sqref="D267:R267">
    <cfRule type="expression" dxfId="54" priority="38">
      <formula>LEN(D267)=6</formula>
    </cfRule>
  </conditionalFormatting>
  <conditionalFormatting sqref="D267:R267">
    <cfRule type="expression" dxfId="53" priority="37">
      <formula>LEN(D267)=0</formula>
    </cfRule>
  </conditionalFormatting>
  <conditionalFormatting sqref="D268:R268">
    <cfRule type="expression" dxfId="52" priority="36">
      <formula>LEN(D268)=6</formula>
    </cfRule>
  </conditionalFormatting>
  <conditionalFormatting sqref="D268:R268">
    <cfRule type="expression" dxfId="51" priority="35">
      <formula>LEN(D268)=0</formula>
    </cfRule>
  </conditionalFormatting>
  <conditionalFormatting sqref="D269:R269">
    <cfRule type="expression" dxfId="50" priority="34">
      <formula>LEN(D269)=6</formula>
    </cfRule>
  </conditionalFormatting>
  <conditionalFormatting sqref="D269:R269">
    <cfRule type="expression" dxfId="49" priority="33">
      <formula>LEN(D269)=0</formula>
    </cfRule>
  </conditionalFormatting>
  <conditionalFormatting sqref="D270:R270">
    <cfRule type="expression" dxfId="48" priority="32">
      <formula>LEN(D270)=6</formula>
    </cfRule>
  </conditionalFormatting>
  <conditionalFormatting sqref="D270:R270">
    <cfRule type="expression" dxfId="47" priority="31">
      <formula>LEN(D270)=0</formula>
    </cfRule>
  </conditionalFormatting>
  <conditionalFormatting sqref="D271:R271">
    <cfRule type="expression" dxfId="46" priority="30">
      <formula>LEN(D271)=6</formula>
    </cfRule>
  </conditionalFormatting>
  <conditionalFormatting sqref="D271:R271">
    <cfRule type="expression" dxfId="45" priority="29">
      <formula>LEN(D271)=0</formula>
    </cfRule>
  </conditionalFormatting>
  <conditionalFormatting sqref="D272:R272">
    <cfRule type="expression" dxfId="44" priority="28">
      <formula>LEN(D272)=6</formula>
    </cfRule>
  </conditionalFormatting>
  <conditionalFormatting sqref="D272:R272">
    <cfRule type="expression" dxfId="43" priority="27">
      <formula>LEN(D272)=0</formula>
    </cfRule>
  </conditionalFormatting>
  <conditionalFormatting sqref="D273:R273">
    <cfRule type="expression" dxfId="42" priority="26">
      <formula>LEN(D273)=6</formula>
    </cfRule>
  </conditionalFormatting>
  <conditionalFormatting sqref="D273:R273">
    <cfRule type="expression" dxfId="41" priority="25">
      <formula>LEN(D273)=0</formula>
    </cfRule>
  </conditionalFormatting>
  <conditionalFormatting sqref="D274:R274">
    <cfRule type="expression" dxfId="40" priority="24">
      <formula>LEN(D274)=6</formula>
    </cfRule>
  </conditionalFormatting>
  <conditionalFormatting sqref="D274:R274">
    <cfRule type="expression" dxfId="39" priority="23">
      <formula>LEN(D274)=0</formula>
    </cfRule>
  </conditionalFormatting>
  <conditionalFormatting sqref="D275:R275">
    <cfRule type="expression" dxfId="38" priority="22">
      <formula>LEN(D275)=6</formula>
    </cfRule>
  </conditionalFormatting>
  <conditionalFormatting sqref="D275:R275">
    <cfRule type="expression" dxfId="37" priority="21">
      <formula>LEN(D275)=0</formula>
    </cfRule>
  </conditionalFormatting>
  <conditionalFormatting sqref="D276:R276">
    <cfRule type="expression" dxfId="36" priority="20">
      <formula>LEN(D276)=6</formula>
    </cfRule>
  </conditionalFormatting>
  <conditionalFormatting sqref="D276:R276">
    <cfRule type="expression" dxfId="35" priority="19">
      <formula>LEN(D276)=0</formula>
    </cfRule>
  </conditionalFormatting>
  <conditionalFormatting sqref="K202:P205 C201:P201 C200:I200 K200:P200 C197:P199 C196:I196 K196:P196 C186:P195 C202:I205">
    <cfRule type="expression" dxfId="34" priority="12">
      <formula>LEN(C186)=6</formula>
    </cfRule>
  </conditionalFormatting>
  <conditionalFormatting sqref="K202:P205 C201:P201 C200:I200 K200:P200 C197:P199 C196:I196 K196:P196 C186:P195 C202:I205">
    <cfRule type="expression" dxfId="33" priority="11">
      <formula>LEN(C186)=0</formula>
    </cfRule>
  </conditionalFormatting>
  <conditionalFormatting sqref="J202:J205">
    <cfRule type="expression" dxfId="32" priority="10">
      <formula>LEN(J202)=6</formula>
    </cfRule>
  </conditionalFormatting>
  <conditionalFormatting sqref="J202:J205">
    <cfRule type="expression" dxfId="31" priority="9">
      <formula>LEN(J202)=0</formula>
    </cfRule>
  </conditionalFormatting>
  <conditionalFormatting sqref="J200">
    <cfRule type="expression" dxfId="30" priority="8">
      <formula>LEN(J200)=6</formula>
    </cfRule>
  </conditionalFormatting>
  <conditionalFormatting sqref="J200">
    <cfRule type="expression" dxfId="29" priority="7">
      <formula>LEN(J200)=0</formula>
    </cfRule>
  </conditionalFormatting>
  <conditionalFormatting sqref="J196">
    <cfRule type="expression" dxfId="28" priority="6">
      <formula>LEN(J196)=6</formula>
    </cfRule>
  </conditionalFormatting>
  <conditionalFormatting sqref="J196">
    <cfRule type="expression" dxfId="27" priority="5">
      <formula>LEN(J196)=0</formula>
    </cfRule>
  </conditionalFormatting>
  <conditionalFormatting sqref="C313:P332">
    <cfRule type="expression" dxfId="26" priority="4">
      <formula>LEN(C313)=6</formula>
    </cfRule>
  </conditionalFormatting>
  <conditionalFormatting sqref="C313:P332">
    <cfRule type="expression" dxfId="25" priority="3">
      <formula>LEN(C313)=0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85FB-5BD3-444C-9E6D-F4D79145EB13}">
  <sheetPr codeName="Sheet7"/>
  <dimension ref="A1:Z1000"/>
  <sheetViews>
    <sheetView zoomScale="90" zoomScaleNormal="90" workbookViewId="0">
      <selection sqref="A1:Z1000"/>
    </sheetView>
  </sheetViews>
  <sheetFormatPr defaultRowHeight="16.5" x14ac:dyDescent="0.3"/>
  <cols>
    <col min="6" max="6" width="26.625" customWidth="1"/>
  </cols>
  <sheetData>
    <row r="1" spans="1:26" ht="27.75" thickBot="1" x14ac:dyDescent="0.35">
      <c r="A1" s="5" t="s">
        <v>382</v>
      </c>
      <c r="B1" s="5" t="s">
        <v>383</v>
      </c>
      <c r="C1" s="5" t="s">
        <v>384</v>
      </c>
      <c r="D1" s="5" t="s">
        <v>385</v>
      </c>
      <c r="E1" s="5" t="s">
        <v>386</v>
      </c>
      <c r="F1" s="5" t="s">
        <v>387</v>
      </c>
      <c r="G1" s="5" t="s">
        <v>388</v>
      </c>
      <c r="H1" s="5" t="s">
        <v>389</v>
      </c>
      <c r="I1" s="5" t="s">
        <v>390</v>
      </c>
      <c r="J1" s="5" t="s">
        <v>391</v>
      </c>
      <c r="K1" s="5" t="s">
        <v>392</v>
      </c>
      <c r="L1" s="5" t="s">
        <v>393</v>
      </c>
      <c r="M1" s="5" t="s">
        <v>394</v>
      </c>
      <c r="N1" s="5" t="s">
        <v>395</v>
      </c>
      <c r="O1" s="5" t="s">
        <v>396</v>
      </c>
      <c r="P1" s="5" t="s">
        <v>397</v>
      </c>
      <c r="Q1" s="5" t="s">
        <v>398</v>
      </c>
      <c r="R1" s="5"/>
      <c r="S1" s="5"/>
      <c r="T1" s="5"/>
      <c r="U1" s="5"/>
      <c r="V1" s="5"/>
      <c r="W1" s="5"/>
      <c r="X1" s="5"/>
      <c r="Y1" s="5"/>
      <c r="Z1" s="5"/>
    </row>
    <row r="2" spans="1:26" ht="17.25" thickBot="1" x14ac:dyDescent="0.35">
      <c r="A2" s="6">
        <v>2292810</v>
      </c>
      <c r="B2" s="6">
        <v>1</v>
      </c>
      <c r="C2" s="7" t="b">
        <v>1</v>
      </c>
      <c r="D2" s="7" t="b">
        <v>1</v>
      </c>
      <c r="E2" s="6">
        <v>1</v>
      </c>
      <c r="F2" s="5" t="s">
        <v>399</v>
      </c>
      <c r="G2" s="6">
        <v>90</v>
      </c>
      <c r="H2" s="7" t="b">
        <v>0</v>
      </c>
      <c r="I2" s="7" t="b">
        <v>1</v>
      </c>
      <c r="J2" s="6">
        <v>1</v>
      </c>
      <c r="K2" s="6">
        <v>2</v>
      </c>
      <c r="L2" s="6">
        <v>7</v>
      </c>
      <c r="M2" s="6">
        <v>0</v>
      </c>
      <c r="N2" s="5"/>
      <c r="O2" s="6">
        <v>4</v>
      </c>
      <c r="P2" s="6">
        <v>2</v>
      </c>
      <c r="Q2" s="6">
        <v>74911</v>
      </c>
      <c r="R2" s="5"/>
      <c r="S2" s="5"/>
      <c r="T2" s="5"/>
      <c r="U2" s="5"/>
      <c r="V2" s="5"/>
      <c r="W2" s="5"/>
      <c r="X2" s="5"/>
      <c r="Y2" s="5"/>
      <c r="Z2" s="5"/>
    </row>
    <row r="3" spans="1:26" ht="17.25" thickBot="1" x14ac:dyDescent="0.35">
      <c r="A3" s="6">
        <v>2292813</v>
      </c>
      <c r="B3" s="6">
        <v>1</v>
      </c>
      <c r="C3" s="7" t="b">
        <v>1</v>
      </c>
      <c r="D3" s="7" t="b">
        <v>1</v>
      </c>
      <c r="E3" s="6">
        <v>4</v>
      </c>
      <c r="F3" s="5" t="s">
        <v>400</v>
      </c>
      <c r="G3" s="6">
        <v>90</v>
      </c>
      <c r="H3" s="7" t="b">
        <v>0</v>
      </c>
      <c r="I3" s="7" t="b">
        <v>1</v>
      </c>
      <c r="J3" s="6">
        <v>12</v>
      </c>
      <c r="K3" s="6">
        <v>2</v>
      </c>
      <c r="L3" s="6">
        <v>9</v>
      </c>
      <c r="M3" s="6">
        <v>2</v>
      </c>
      <c r="N3" s="5"/>
      <c r="O3" s="6">
        <v>4</v>
      </c>
      <c r="P3" s="6">
        <v>2</v>
      </c>
      <c r="Q3" s="6">
        <v>74914</v>
      </c>
      <c r="R3" s="5"/>
      <c r="S3" s="5"/>
      <c r="T3" s="5"/>
      <c r="U3" s="5"/>
      <c r="V3" s="5"/>
      <c r="W3" s="5"/>
      <c r="X3" s="5"/>
      <c r="Y3" s="5"/>
      <c r="Z3" s="5"/>
    </row>
    <row r="4" spans="1:26" ht="17.25" thickBot="1" x14ac:dyDescent="0.35">
      <c r="A4" s="6">
        <v>2292811</v>
      </c>
      <c r="B4" s="6">
        <v>1</v>
      </c>
      <c r="C4" s="7" t="b">
        <v>1</v>
      </c>
      <c r="D4" s="7" t="b">
        <v>1</v>
      </c>
      <c r="E4" s="6">
        <v>2</v>
      </c>
      <c r="F4" s="5" t="s">
        <v>401</v>
      </c>
      <c r="G4" s="6">
        <v>90</v>
      </c>
      <c r="H4" s="7" t="b">
        <v>0</v>
      </c>
      <c r="I4" s="7" t="b">
        <v>1</v>
      </c>
      <c r="J4" s="6">
        <v>2</v>
      </c>
      <c r="K4" s="6">
        <v>0</v>
      </c>
      <c r="L4" s="6">
        <v>3</v>
      </c>
      <c r="M4" s="6">
        <v>2</v>
      </c>
      <c r="N4" s="5"/>
      <c r="O4" s="6">
        <v>2</v>
      </c>
      <c r="P4" s="6">
        <v>2</v>
      </c>
      <c r="Q4" s="6">
        <v>74912</v>
      </c>
      <c r="R4" s="5"/>
      <c r="S4" s="5"/>
      <c r="T4" s="5"/>
      <c r="U4" s="5"/>
      <c r="V4" s="5"/>
      <c r="W4" s="5"/>
      <c r="X4" s="5"/>
      <c r="Y4" s="5"/>
      <c r="Z4" s="5"/>
    </row>
    <row r="5" spans="1:26" ht="17.25" thickBot="1" x14ac:dyDescent="0.35">
      <c r="A5" s="6">
        <v>2292814</v>
      </c>
      <c r="B5" s="6">
        <v>1</v>
      </c>
      <c r="C5" s="7" t="b">
        <v>1</v>
      </c>
      <c r="D5" s="7" t="b">
        <v>1</v>
      </c>
      <c r="E5" s="6">
        <v>5</v>
      </c>
      <c r="F5" s="5" t="s">
        <v>401</v>
      </c>
      <c r="G5" s="6">
        <v>90</v>
      </c>
      <c r="H5" s="7" t="b">
        <v>0</v>
      </c>
      <c r="I5" s="7" t="b">
        <v>1</v>
      </c>
      <c r="J5" s="6">
        <v>20</v>
      </c>
      <c r="K5" s="6">
        <v>1</v>
      </c>
      <c r="L5" s="6">
        <v>11</v>
      </c>
      <c r="M5" s="6">
        <v>2</v>
      </c>
      <c r="N5" s="5"/>
      <c r="O5" s="6">
        <v>2</v>
      </c>
      <c r="P5" s="6">
        <v>2</v>
      </c>
      <c r="Q5" s="6">
        <v>74915</v>
      </c>
      <c r="R5" s="5"/>
      <c r="S5" s="5"/>
      <c r="T5" s="5"/>
      <c r="U5" s="5"/>
      <c r="V5" s="5"/>
      <c r="W5" s="5"/>
      <c r="X5" s="5"/>
      <c r="Y5" s="5"/>
      <c r="Z5" s="5"/>
    </row>
    <row r="6" spans="1:26" ht="17.25" thickBot="1" x14ac:dyDescent="0.35">
      <c r="A6" s="6">
        <v>2292816</v>
      </c>
      <c r="B6" s="6">
        <v>1</v>
      </c>
      <c r="C6" s="7" t="b">
        <v>1</v>
      </c>
      <c r="D6" s="7" t="b">
        <v>1</v>
      </c>
      <c r="E6" s="6">
        <v>7</v>
      </c>
      <c r="F6" s="5" t="s">
        <v>401</v>
      </c>
      <c r="G6" s="6">
        <v>90</v>
      </c>
      <c r="H6" s="7" t="b">
        <v>0</v>
      </c>
      <c r="I6" s="7" t="b">
        <v>1</v>
      </c>
      <c r="J6" s="6">
        <v>16</v>
      </c>
      <c r="K6" s="6">
        <v>0</v>
      </c>
      <c r="L6" s="6">
        <v>15</v>
      </c>
      <c r="M6" s="6">
        <v>2</v>
      </c>
      <c r="N6" s="5"/>
      <c r="O6" s="6">
        <v>2</v>
      </c>
      <c r="P6" s="6">
        <v>4</v>
      </c>
      <c r="Q6" s="6">
        <v>74917</v>
      </c>
      <c r="R6" s="5"/>
      <c r="S6" s="5"/>
      <c r="T6" s="5"/>
      <c r="U6" s="5"/>
      <c r="V6" s="5"/>
      <c r="W6" s="5"/>
      <c r="X6" s="5"/>
      <c r="Y6" s="5"/>
      <c r="Z6" s="5"/>
    </row>
    <row r="7" spans="1:26" ht="17.25" thickBot="1" x14ac:dyDescent="0.35">
      <c r="A7" s="6">
        <v>2292817</v>
      </c>
      <c r="B7" s="6">
        <v>1</v>
      </c>
      <c r="C7" s="7" t="b">
        <v>1</v>
      </c>
      <c r="D7" s="7" t="b">
        <v>1</v>
      </c>
      <c r="E7" s="6">
        <v>8</v>
      </c>
      <c r="F7" s="5" t="s">
        <v>401</v>
      </c>
      <c r="G7" s="6">
        <v>90</v>
      </c>
      <c r="H7" s="7" t="b">
        <v>0</v>
      </c>
      <c r="I7" s="7" t="b">
        <v>1</v>
      </c>
      <c r="J7" s="6">
        <v>17</v>
      </c>
      <c r="K7" s="6">
        <v>1</v>
      </c>
      <c r="L7" s="6">
        <v>18</v>
      </c>
      <c r="M7" s="6">
        <v>4</v>
      </c>
      <c r="N7" s="5"/>
      <c r="O7" s="6">
        <v>2</v>
      </c>
      <c r="P7" s="6">
        <v>4</v>
      </c>
      <c r="Q7" s="6">
        <v>74918</v>
      </c>
      <c r="R7" s="5"/>
      <c r="S7" s="5"/>
      <c r="T7" s="5"/>
      <c r="U7" s="5"/>
      <c r="V7" s="5"/>
      <c r="W7" s="5"/>
      <c r="X7" s="5"/>
      <c r="Y7" s="5"/>
      <c r="Z7" s="5"/>
    </row>
    <row r="8" spans="1:26" ht="17.25" thickBot="1" x14ac:dyDescent="0.35">
      <c r="A8" s="6">
        <v>2292812</v>
      </c>
      <c r="B8" s="6">
        <v>1</v>
      </c>
      <c r="C8" s="7" t="b">
        <v>1</v>
      </c>
      <c r="D8" s="7" t="b">
        <v>1</v>
      </c>
      <c r="E8" s="6">
        <v>3</v>
      </c>
      <c r="F8" s="5" t="s">
        <v>402</v>
      </c>
      <c r="G8" s="6">
        <v>90</v>
      </c>
      <c r="H8" s="7" t="b">
        <v>0</v>
      </c>
      <c r="I8" s="7" t="b">
        <v>1</v>
      </c>
      <c r="J8" s="6">
        <v>6</v>
      </c>
      <c r="K8" s="6">
        <v>1</v>
      </c>
      <c r="L8" s="6">
        <v>8</v>
      </c>
      <c r="M8" s="6">
        <v>0</v>
      </c>
      <c r="N8" s="5"/>
      <c r="O8" s="6">
        <v>3</v>
      </c>
      <c r="P8" s="6">
        <v>2</v>
      </c>
      <c r="Q8" s="6">
        <v>74913</v>
      </c>
      <c r="R8" s="5"/>
      <c r="S8" s="5"/>
      <c r="T8" s="5"/>
      <c r="U8" s="5"/>
      <c r="V8" s="5"/>
      <c r="W8" s="5"/>
      <c r="X8" s="5"/>
      <c r="Y8" s="5"/>
      <c r="Z8" s="5"/>
    </row>
    <row r="9" spans="1:26" ht="17.25" thickBot="1" x14ac:dyDescent="0.35">
      <c r="A9" s="6">
        <v>2292815</v>
      </c>
      <c r="B9" s="6">
        <v>1</v>
      </c>
      <c r="C9" s="7" t="b">
        <v>1</v>
      </c>
      <c r="D9" s="7" t="b">
        <v>1</v>
      </c>
      <c r="E9" s="6">
        <v>6</v>
      </c>
      <c r="F9" s="5" t="s">
        <v>403</v>
      </c>
      <c r="G9" s="6">
        <v>90</v>
      </c>
      <c r="H9" s="7" t="b">
        <v>0</v>
      </c>
      <c r="I9" s="7" t="b">
        <v>1</v>
      </c>
      <c r="J9" s="6">
        <v>4</v>
      </c>
      <c r="K9" s="6">
        <v>2</v>
      </c>
      <c r="L9" s="6">
        <v>10</v>
      </c>
      <c r="M9" s="6">
        <v>2</v>
      </c>
      <c r="N9" s="5"/>
      <c r="O9" s="6">
        <v>3</v>
      </c>
      <c r="P9" s="6">
        <v>3</v>
      </c>
      <c r="Q9" s="6">
        <v>74916</v>
      </c>
      <c r="R9" s="5"/>
      <c r="S9" s="5"/>
      <c r="T9" s="5"/>
      <c r="U9" s="5"/>
      <c r="V9" s="5"/>
      <c r="W9" s="5"/>
      <c r="X9" s="5"/>
      <c r="Y9" s="5"/>
      <c r="Z9" s="5"/>
    </row>
    <row r="10" spans="1:26" ht="17.25" thickBot="1" x14ac:dyDescent="0.35">
      <c r="A10" s="6">
        <v>2292818</v>
      </c>
      <c r="B10" s="6">
        <v>1</v>
      </c>
      <c r="C10" s="7" t="b">
        <v>1</v>
      </c>
      <c r="D10" s="7" t="b">
        <v>1</v>
      </c>
      <c r="E10" s="6">
        <v>9</v>
      </c>
      <c r="F10" s="5" t="s">
        <v>403</v>
      </c>
      <c r="G10" s="6">
        <v>90</v>
      </c>
      <c r="H10" s="7" t="b">
        <v>0</v>
      </c>
      <c r="I10" s="7" t="b">
        <v>1</v>
      </c>
      <c r="J10" s="6">
        <v>5</v>
      </c>
      <c r="K10" s="6">
        <v>2</v>
      </c>
      <c r="L10" s="6">
        <v>14</v>
      </c>
      <c r="M10" s="6">
        <v>1</v>
      </c>
      <c r="N10" s="5"/>
      <c r="O10" s="6">
        <v>3</v>
      </c>
      <c r="P10" s="6">
        <v>4</v>
      </c>
      <c r="Q10" s="6">
        <v>74919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 ht="17.25" thickBot="1" x14ac:dyDescent="0.35">
      <c r="A11" s="6">
        <v>2292819</v>
      </c>
      <c r="B11" s="6">
        <v>1</v>
      </c>
      <c r="C11" s="7" t="b">
        <v>1</v>
      </c>
      <c r="D11" s="7" t="b">
        <v>1</v>
      </c>
      <c r="E11" s="6">
        <v>10</v>
      </c>
      <c r="F11" s="5" t="s">
        <v>404</v>
      </c>
      <c r="G11" s="6">
        <v>90</v>
      </c>
      <c r="H11" s="7" t="b">
        <v>0</v>
      </c>
      <c r="I11" s="7" t="b">
        <v>1</v>
      </c>
      <c r="J11" s="6">
        <v>13</v>
      </c>
      <c r="K11" s="6">
        <v>2</v>
      </c>
      <c r="L11" s="6">
        <v>19</v>
      </c>
      <c r="M11" s="6">
        <v>0</v>
      </c>
      <c r="N11" s="5"/>
      <c r="O11" s="6">
        <v>5</v>
      </c>
      <c r="P11" s="6">
        <v>3</v>
      </c>
      <c r="Q11" s="6">
        <v>74920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ht="17.25" thickBot="1" x14ac:dyDescent="0.35">
      <c r="A12" s="6">
        <v>2292821</v>
      </c>
      <c r="B12" s="6">
        <v>2</v>
      </c>
      <c r="C12" s="7" t="b">
        <v>1</v>
      </c>
      <c r="D12" s="7" t="b">
        <v>1</v>
      </c>
      <c r="E12" s="6">
        <v>12</v>
      </c>
      <c r="F12" s="5" t="s">
        <v>405</v>
      </c>
      <c r="G12" s="6">
        <v>90</v>
      </c>
      <c r="H12" s="7" t="b">
        <v>0</v>
      </c>
      <c r="I12" s="7" t="b">
        <v>1</v>
      </c>
      <c r="J12" s="6">
        <v>8</v>
      </c>
      <c r="K12" s="6">
        <v>1</v>
      </c>
      <c r="L12" s="6">
        <v>2</v>
      </c>
      <c r="M12" s="6">
        <v>2</v>
      </c>
      <c r="N12" s="5"/>
      <c r="O12" s="6">
        <v>2</v>
      </c>
      <c r="P12" s="6">
        <v>2</v>
      </c>
      <c r="Q12" s="6">
        <v>74922</v>
      </c>
      <c r="R12" s="5"/>
      <c r="S12" s="5"/>
      <c r="T12" s="5"/>
      <c r="U12" s="5"/>
      <c r="V12" s="5"/>
      <c r="W12" s="5"/>
      <c r="X12" s="5"/>
      <c r="Y12" s="5"/>
      <c r="Z12" s="5"/>
    </row>
    <row r="13" spans="1:26" ht="17.25" thickBot="1" x14ac:dyDescent="0.35">
      <c r="A13" s="6">
        <v>2292820</v>
      </c>
      <c r="B13" s="6">
        <v>2</v>
      </c>
      <c r="C13" s="7" t="b">
        <v>1</v>
      </c>
      <c r="D13" s="7" t="b">
        <v>1</v>
      </c>
      <c r="E13" s="6">
        <v>11</v>
      </c>
      <c r="F13" s="5" t="s">
        <v>406</v>
      </c>
      <c r="G13" s="6">
        <v>90</v>
      </c>
      <c r="H13" s="7" t="b">
        <v>0</v>
      </c>
      <c r="I13" s="7" t="b">
        <v>1</v>
      </c>
      <c r="J13" s="6">
        <v>10</v>
      </c>
      <c r="K13" s="6">
        <v>2</v>
      </c>
      <c r="L13" s="6">
        <v>1</v>
      </c>
      <c r="M13" s="6">
        <v>4</v>
      </c>
      <c r="N13" s="5"/>
      <c r="O13" s="6">
        <v>3</v>
      </c>
      <c r="P13" s="6">
        <v>4</v>
      </c>
      <c r="Q13" s="6">
        <v>74921</v>
      </c>
      <c r="R13" s="5"/>
      <c r="S13" s="5"/>
      <c r="T13" s="5"/>
      <c r="U13" s="5"/>
      <c r="V13" s="5"/>
      <c r="W13" s="5"/>
      <c r="X13" s="5"/>
      <c r="Y13" s="5"/>
      <c r="Z13" s="5"/>
    </row>
    <row r="14" spans="1:26" ht="17.25" thickBot="1" x14ac:dyDescent="0.35">
      <c r="A14" s="6">
        <v>2292823</v>
      </c>
      <c r="B14" s="6">
        <v>2</v>
      </c>
      <c r="C14" s="7" t="b">
        <v>1</v>
      </c>
      <c r="D14" s="7" t="b">
        <v>1</v>
      </c>
      <c r="E14" s="6">
        <v>14</v>
      </c>
      <c r="F14" s="5" t="s">
        <v>406</v>
      </c>
      <c r="G14" s="6">
        <v>90</v>
      </c>
      <c r="H14" s="7" t="b">
        <v>0</v>
      </c>
      <c r="I14" s="7" t="b">
        <v>1</v>
      </c>
      <c r="J14" s="6">
        <v>15</v>
      </c>
      <c r="K14" s="6">
        <v>0</v>
      </c>
      <c r="L14" s="6">
        <v>5</v>
      </c>
      <c r="M14" s="6">
        <v>0</v>
      </c>
      <c r="N14" s="5"/>
      <c r="O14" s="6">
        <v>3</v>
      </c>
      <c r="P14" s="6">
        <v>3</v>
      </c>
      <c r="Q14" s="6">
        <v>74924</v>
      </c>
      <c r="R14" s="5"/>
      <c r="S14" s="5"/>
      <c r="T14" s="5"/>
      <c r="U14" s="5"/>
      <c r="V14" s="5"/>
      <c r="W14" s="5"/>
      <c r="X14" s="5"/>
      <c r="Y14" s="5"/>
      <c r="Z14" s="5"/>
    </row>
    <row r="15" spans="1:26" ht="17.25" thickBot="1" x14ac:dyDescent="0.35">
      <c r="A15" s="6">
        <v>2292826</v>
      </c>
      <c r="B15" s="6">
        <v>2</v>
      </c>
      <c r="C15" s="7" t="b">
        <v>1</v>
      </c>
      <c r="D15" s="7" t="b">
        <v>1</v>
      </c>
      <c r="E15" s="6">
        <v>17</v>
      </c>
      <c r="F15" s="5" t="s">
        <v>406</v>
      </c>
      <c r="G15" s="6">
        <v>90</v>
      </c>
      <c r="H15" s="7" t="b">
        <v>0</v>
      </c>
      <c r="I15" s="7" t="b">
        <v>1</v>
      </c>
      <c r="J15" s="6">
        <v>3</v>
      </c>
      <c r="K15" s="6">
        <v>0</v>
      </c>
      <c r="L15" s="6">
        <v>13</v>
      </c>
      <c r="M15" s="6">
        <v>4</v>
      </c>
      <c r="N15" s="5"/>
      <c r="O15" s="6">
        <v>2</v>
      </c>
      <c r="P15" s="6">
        <v>5</v>
      </c>
      <c r="Q15" s="6">
        <v>74927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ht="17.25" thickBot="1" x14ac:dyDescent="0.35">
      <c r="A16" s="6">
        <v>2292828</v>
      </c>
      <c r="B16" s="6">
        <v>2</v>
      </c>
      <c r="C16" s="7" t="b">
        <v>1</v>
      </c>
      <c r="D16" s="7" t="b">
        <v>1</v>
      </c>
      <c r="E16" s="6">
        <v>19</v>
      </c>
      <c r="F16" s="5" t="s">
        <v>406</v>
      </c>
      <c r="G16" s="6">
        <v>90</v>
      </c>
      <c r="H16" s="7" t="b">
        <v>0</v>
      </c>
      <c r="I16" s="7" t="b">
        <v>1</v>
      </c>
      <c r="J16" s="6">
        <v>11</v>
      </c>
      <c r="K16" s="6">
        <v>2</v>
      </c>
      <c r="L16" s="6">
        <v>17</v>
      </c>
      <c r="M16" s="6">
        <v>2</v>
      </c>
      <c r="N16" s="5"/>
      <c r="O16" s="6">
        <v>2</v>
      </c>
      <c r="P16" s="6">
        <v>2</v>
      </c>
      <c r="Q16" s="6">
        <v>74929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7.25" thickBot="1" x14ac:dyDescent="0.35">
      <c r="A17" s="6">
        <v>2292829</v>
      </c>
      <c r="B17" s="6">
        <v>2</v>
      </c>
      <c r="C17" s="7" t="b">
        <v>1</v>
      </c>
      <c r="D17" s="7" t="b">
        <v>1</v>
      </c>
      <c r="E17" s="6">
        <v>20</v>
      </c>
      <c r="F17" s="5" t="s">
        <v>406</v>
      </c>
      <c r="G17" s="6">
        <v>90</v>
      </c>
      <c r="H17" s="7" t="b">
        <v>0</v>
      </c>
      <c r="I17" s="7" t="b">
        <v>1</v>
      </c>
      <c r="J17" s="6">
        <v>9</v>
      </c>
      <c r="K17" s="6">
        <v>0</v>
      </c>
      <c r="L17" s="6">
        <v>20</v>
      </c>
      <c r="M17" s="6">
        <v>0</v>
      </c>
      <c r="N17" s="5"/>
      <c r="O17" s="6">
        <v>2</v>
      </c>
      <c r="P17" s="6">
        <v>2</v>
      </c>
      <c r="Q17" s="6">
        <v>74930</v>
      </c>
      <c r="R17" s="5"/>
      <c r="S17" s="5"/>
      <c r="T17" s="5"/>
      <c r="U17" s="5"/>
      <c r="V17" s="5"/>
      <c r="W17" s="5"/>
      <c r="X17" s="5"/>
      <c r="Y17" s="5"/>
      <c r="Z17" s="5"/>
    </row>
    <row r="18" spans="1:26" ht="17.25" thickBot="1" x14ac:dyDescent="0.35">
      <c r="A18" s="6">
        <v>2292822</v>
      </c>
      <c r="B18" s="6">
        <v>2</v>
      </c>
      <c r="C18" s="7" t="b">
        <v>1</v>
      </c>
      <c r="D18" s="7" t="b">
        <v>1</v>
      </c>
      <c r="E18" s="6">
        <v>13</v>
      </c>
      <c r="F18" s="5" t="s">
        <v>407</v>
      </c>
      <c r="G18" s="6">
        <v>90</v>
      </c>
      <c r="H18" s="7" t="b">
        <v>0</v>
      </c>
      <c r="I18" s="7" t="b">
        <v>1</v>
      </c>
      <c r="J18" s="6">
        <v>14</v>
      </c>
      <c r="K18" s="6">
        <v>0</v>
      </c>
      <c r="L18" s="6">
        <v>4</v>
      </c>
      <c r="M18" s="6">
        <v>4</v>
      </c>
      <c r="N18" s="5"/>
      <c r="O18" s="6">
        <v>3</v>
      </c>
      <c r="P18" s="6">
        <v>3</v>
      </c>
      <c r="Q18" s="6">
        <v>74923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7.25" thickBot="1" x14ac:dyDescent="0.35">
      <c r="A19" s="6">
        <v>2292827</v>
      </c>
      <c r="B19" s="6">
        <v>2</v>
      </c>
      <c r="C19" s="7" t="b">
        <v>1</v>
      </c>
      <c r="D19" s="7" t="b">
        <v>1</v>
      </c>
      <c r="E19" s="6">
        <v>18</v>
      </c>
      <c r="F19" s="5" t="s">
        <v>408</v>
      </c>
      <c r="G19" s="6">
        <v>90</v>
      </c>
      <c r="H19" s="7" t="b">
        <v>0</v>
      </c>
      <c r="I19" s="7" t="b">
        <v>1</v>
      </c>
      <c r="J19" s="6">
        <v>19</v>
      </c>
      <c r="K19" s="6">
        <v>0</v>
      </c>
      <c r="L19" s="6">
        <v>16</v>
      </c>
      <c r="M19" s="6">
        <v>1</v>
      </c>
      <c r="N19" s="5"/>
      <c r="O19" s="6">
        <v>2</v>
      </c>
      <c r="P19" s="6">
        <v>2</v>
      </c>
      <c r="Q19" s="6">
        <v>74928</v>
      </c>
      <c r="R19" s="5"/>
      <c r="S19" s="5"/>
      <c r="T19" s="5"/>
      <c r="U19" s="5"/>
      <c r="V19" s="5"/>
      <c r="W19" s="5"/>
      <c r="X19" s="5"/>
      <c r="Y19" s="5"/>
      <c r="Z19" s="5"/>
    </row>
    <row r="20" spans="1:26" ht="17.25" thickBot="1" x14ac:dyDescent="0.35">
      <c r="A20" s="6">
        <v>2292824</v>
      </c>
      <c r="B20" s="6">
        <v>2</v>
      </c>
      <c r="C20" s="7" t="b">
        <v>1</v>
      </c>
      <c r="D20" s="7" t="b">
        <v>1</v>
      </c>
      <c r="E20" s="6">
        <v>15</v>
      </c>
      <c r="F20" s="5" t="s">
        <v>409</v>
      </c>
      <c r="G20" s="6">
        <v>90</v>
      </c>
      <c r="H20" s="7" t="b">
        <v>0</v>
      </c>
      <c r="I20" s="7" t="b">
        <v>1</v>
      </c>
      <c r="J20" s="6">
        <v>18</v>
      </c>
      <c r="K20" s="6">
        <v>2</v>
      </c>
      <c r="L20" s="6">
        <v>6</v>
      </c>
      <c r="M20" s="6">
        <v>2</v>
      </c>
      <c r="N20" s="5"/>
      <c r="O20" s="6">
        <v>3</v>
      </c>
      <c r="P20" s="6">
        <v>4</v>
      </c>
      <c r="Q20" s="6">
        <v>74925</v>
      </c>
      <c r="R20" s="5"/>
      <c r="S20" s="5"/>
      <c r="T20" s="5"/>
      <c r="U20" s="5"/>
      <c r="V20" s="5"/>
      <c r="W20" s="5"/>
      <c r="X20" s="5"/>
      <c r="Y20" s="5"/>
      <c r="Z20" s="5"/>
    </row>
    <row r="21" spans="1:26" ht="17.25" thickBot="1" x14ac:dyDescent="0.35">
      <c r="A21" s="6">
        <v>2292825</v>
      </c>
      <c r="B21" s="6">
        <v>2</v>
      </c>
      <c r="C21" s="7" t="b">
        <v>1</v>
      </c>
      <c r="D21" s="7" t="b">
        <v>1</v>
      </c>
      <c r="E21" s="6">
        <v>16</v>
      </c>
      <c r="F21" s="5" t="s">
        <v>410</v>
      </c>
      <c r="G21" s="6">
        <v>90</v>
      </c>
      <c r="H21" s="7" t="b">
        <v>0</v>
      </c>
      <c r="I21" s="7" t="b">
        <v>1</v>
      </c>
      <c r="J21" s="6">
        <v>7</v>
      </c>
      <c r="K21" s="6">
        <v>1</v>
      </c>
      <c r="L21" s="6">
        <v>12</v>
      </c>
      <c r="M21" s="6">
        <v>1</v>
      </c>
      <c r="N21" s="5"/>
      <c r="O21" s="6">
        <v>2</v>
      </c>
      <c r="P21" s="6">
        <v>4</v>
      </c>
      <c r="Q21" s="6">
        <v>74926</v>
      </c>
      <c r="R21" s="5"/>
      <c r="S21" s="5"/>
      <c r="T21" s="5"/>
      <c r="U21" s="5"/>
      <c r="V21" s="5"/>
      <c r="W21" s="5"/>
      <c r="X21" s="5"/>
      <c r="Y21" s="5"/>
      <c r="Z21" s="5"/>
    </row>
    <row r="22" spans="1:26" ht="17.25" thickBot="1" x14ac:dyDescent="0.35">
      <c r="A22" s="6">
        <v>2292838</v>
      </c>
      <c r="B22" s="6">
        <v>3</v>
      </c>
      <c r="C22" s="7" t="b">
        <v>1</v>
      </c>
      <c r="D22" s="7" t="b">
        <v>1</v>
      </c>
      <c r="E22" s="6">
        <v>29</v>
      </c>
      <c r="F22" s="5" t="s">
        <v>411</v>
      </c>
      <c r="G22" s="6">
        <v>90</v>
      </c>
      <c r="H22" s="7" t="b">
        <v>0</v>
      </c>
      <c r="I22" s="7" t="b">
        <v>1</v>
      </c>
      <c r="J22" s="6">
        <v>20</v>
      </c>
      <c r="K22" s="6">
        <v>0</v>
      </c>
      <c r="L22" s="6">
        <v>18</v>
      </c>
      <c r="M22" s="6">
        <v>1</v>
      </c>
      <c r="N22" s="5"/>
      <c r="O22" s="6">
        <v>2</v>
      </c>
      <c r="P22" s="6">
        <v>4</v>
      </c>
      <c r="Q22" s="6">
        <v>74939</v>
      </c>
      <c r="R22" s="5"/>
      <c r="S22" s="5"/>
      <c r="T22" s="5"/>
      <c r="U22" s="5"/>
      <c r="V22" s="5"/>
      <c r="W22" s="5"/>
      <c r="X22" s="5"/>
      <c r="Y22" s="5"/>
      <c r="Z22" s="5"/>
    </row>
    <row r="23" spans="1:26" ht="17.25" thickBot="1" x14ac:dyDescent="0.35">
      <c r="A23" s="6">
        <v>2292831</v>
      </c>
      <c r="B23" s="6">
        <v>3</v>
      </c>
      <c r="C23" s="7" t="b">
        <v>1</v>
      </c>
      <c r="D23" s="7" t="b">
        <v>1</v>
      </c>
      <c r="E23" s="6">
        <v>22</v>
      </c>
      <c r="F23" s="5" t="s">
        <v>412</v>
      </c>
      <c r="G23" s="6">
        <v>90</v>
      </c>
      <c r="H23" s="7" t="b">
        <v>0</v>
      </c>
      <c r="I23" s="7" t="b">
        <v>1</v>
      </c>
      <c r="J23" s="6">
        <v>2</v>
      </c>
      <c r="K23" s="6">
        <v>1</v>
      </c>
      <c r="L23" s="6">
        <v>7</v>
      </c>
      <c r="M23" s="6">
        <v>3</v>
      </c>
      <c r="N23" s="5"/>
      <c r="O23" s="6">
        <v>2</v>
      </c>
      <c r="P23" s="6">
        <v>2</v>
      </c>
      <c r="Q23" s="6">
        <v>74932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ht="17.25" thickBot="1" x14ac:dyDescent="0.35">
      <c r="A24" s="6">
        <v>2292832</v>
      </c>
      <c r="B24" s="6">
        <v>3</v>
      </c>
      <c r="C24" s="7" t="b">
        <v>1</v>
      </c>
      <c r="D24" s="7" t="b">
        <v>1</v>
      </c>
      <c r="E24" s="6">
        <v>23</v>
      </c>
      <c r="F24" s="5" t="s">
        <v>412</v>
      </c>
      <c r="G24" s="6">
        <v>90</v>
      </c>
      <c r="H24" s="7" t="b">
        <v>0</v>
      </c>
      <c r="I24" s="7" t="b">
        <v>1</v>
      </c>
      <c r="J24" s="6">
        <v>16</v>
      </c>
      <c r="K24" s="6">
        <v>1</v>
      </c>
      <c r="L24" s="6">
        <v>8</v>
      </c>
      <c r="M24" s="6">
        <v>1</v>
      </c>
      <c r="N24" s="5"/>
      <c r="O24" s="6">
        <v>2</v>
      </c>
      <c r="P24" s="6">
        <v>2</v>
      </c>
      <c r="Q24" s="6">
        <v>74933</v>
      </c>
      <c r="R24" s="5"/>
      <c r="S24" s="5"/>
      <c r="T24" s="5"/>
      <c r="U24" s="5"/>
      <c r="V24" s="5"/>
      <c r="W24" s="5"/>
      <c r="X24" s="5"/>
      <c r="Y24" s="5"/>
      <c r="Z24" s="5"/>
    </row>
    <row r="25" spans="1:26" ht="17.25" thickBot="1" x14ac:dyDescent="0.35">
      <c r="A25" s="6">
        <v>2292833</v>
      </c>
      <c r="B25" s="6">
        <v>3</v>
      </c>
      <c r="C25" s="7" t="b">
        <v>1</v>
      </c>
      <c r="D25" s="7" t="b">
        <v>1</v>
      </c>
      <c r="E25" s="6">
        <v>24</v>
      </c>
      <c r="F25" s="5" t="s">
        <v>412</v>
      </c>
      <c r="G25" s="6">
        <v>90</v>
      </c>
      <c r="H25" s="7" t="b">
        <v>0</v>
      </c>
      <c r="I25" s="7" t="b">
        <v>1</v>
      </c>
      <c r="J25" s="6">
        <v>4</v>
      </c>
      <c r="K25" s="6">
        <v>2</v>
      </c>
      <c r="L25" s="6">
        <v>9</v>
      </c>
      <c r="M25" s="6">
        <v>3</v>
      </c>
      <c r="N25" s="5"/>
      <c r="O25" s="6">
        <v>3</v>
      </c>
      <c r="P25" s="6">
        <v>2</v>
      </c>
      <c r="Q25" s="6">
        <v>74934</v>
      </c>
      <c r="R25" s="5"/>
      <c r="S25" s="5"/>
      <c r="T25" s="5"/>
      <c r="U25" s="5"/>
      <c r="V25" s="5"/>
      <c r="W25" s="5"/>
      <c r="X25" s="5"/>
      <c r="Y25" s="5"/>
      <c r="Z25" s="5"/>
    </row>
    <row r="26" spans="1:26" ht="17.25" thickBot="1" x14ac:dyDescent="0.35">
      <c r="A26" s="6">
        <v>2292835</v>
      </c>
      <c r="B26" s="6">
        <v>3</v>
      </c>
      <c r="C26" s="7" t="b">
        <v>1</v>
      </c>
      <c r="D26" s="7" t="b">
        <v>1</v>
      </c>
      <c r="E26" s="6">
        <v>26</v>
      </c>
      <c r="F26" s="5" t="s">
        <v>412</v>
      </c>
      <c r="G26" s="6">
        <v>90</v>
      </c>
      <c r="H26" s="7" t="b">
        <v>0</v>
      </c>
      <c r="I26" s="7" t="b">
        <v>1</v>
      </c>
      <c r="J26" s="6">
        <v>17</v>
      </c>
      <c r="K26" s="6">
        <v>2</v>
      </c>
      <c r="L26" s="6">
        <v>10</v>
      </c>
      <c r="M26" s="6">
        <v>1</v>
      </c>
      <c r="N26" s="5"/>
      <c r="O26" s="6">
        <v>2</v>
      </c>
      <c r="P26" s="6">
        <v>3</v>
      </c>
      <c r="Q26" s="6">
        <v>74936</v>
      </c>
      <c r="R26" s="5"/>
      <c r="S26" s="5"/>
      <c r="T26" s="5"/>
      <c r="U26" s="5"/>
      <c r="V26" s="5"/>
      <c r="W26" s="5"/>
      <c r="X26" s="5"/>
      <c r="Y26" s="5"/>
      <c r="Z26" s="5"/>
    </row>
    <row r="27" spans="1:26" ht="17.25" thickBot="1" x14ac:dyDescent="0.35">
      <c r="A27" s="6">
        <v>2292830</v>
      </c>
      <c r="B27" s="6">
        <v>3</v>
      </c>
      <c r="C27" s="7" t="b">
        <v>1</v>
      </c>
      <c r="D27" s="7" t="b">
        <v>1</v>
      </c>
      <c r="E27" s="6">
        <v>21</v>
      </c>
      <c r="F27" s="5" t="s">
        <v>413</v>
      </c>
      <c r="G27" s="6">
        <v>90</v>
      </c>
      <c r="H27" s="7" t="b">
        <v>0</v>
      </c>
      <c r="I27" s="7" t="b">
        <v>1</v>
      </c>
      <c r="J27" s="6">
        <v>1</v>
      </c>
      <c r="K27" s="6">
        <v>3</v>
      </c>
      <c r="L27" s="6">
        <v>3</v>
      </c>
      <c r="M27" s="6">
        <v>0</v>
      </c>
      <c r="N27" s="5"/>
      <c r="O27" s="6">
        <v>4</v>
      </c>
      <c r="P27" s="6">
        <v>2</v>
      </c>
      <c r="Q27" s="6">
        <v>74931</v>
      </c>
      <c r="R27" s="5"/>
      <c r="S27" s="5"/>
      <c r="T27" s="5"/>
      <c r="U27" s="5"/>
      <c r="V27" s="5"/>
      <c r="W27" s="5"/>
      <c r="X27" s="5"/>
      <c r="Y27" s="5"/>
      <c r="Z27" s="5"/>
    </row>
    <row r="28" spans="1:26" ht="17.25" thickBot="1" x14ac:dyDescent="0.35">
      <c r="A28" s="6">
        <v>2292834</v>
      </c>
      <c r="B28" s="6">
        <v>3</v>
      </c>
      <c r="C28" s="7" t="b">
        <v>1</v>
      </c>
      <c r="D28" s="7" t="b">
        <v>1</v>
      </c>
      <c r="E28" s="6">
        <v>25</v>
      </c>
      <c r="F28" s="5" t="s">
        <v>414</v>
      </c>
      <c r="G28" s="6">
        <v>90</v>
      </c>
      <c r="H28" s="7" t="b">
        <v>0</v>
      </c>
      <c r="I28" s="7" t="b">
        <v>1</v>
      </c>
      <c r="J28" s="6">
        <v>6</v>
      </c>
      <c r="K28" s="6">
        <v>0</v>
      </c>
      <c r="L28" s="6">
        <v>11</v>
      </c>
      <c r="M28" s="6">
        <v>3</v>
      </c>
      <c r="N28" s="5"/>
      <c r="O28" s="6">
        <v>3</v>
      </c>
      <c r="P28" s="6">
        <v>2</v>
      </c>
      <c r="Q28" s="6">
        <v>74935</v>
      </c>
      <c r="R28" s="5"/>
      <c r="S28" s="5"/>
      <c r="T28" s="5"/>
      <c r="U28" s="5"/>
      <c r="V28" s="5"/>
      <c r="W28" s="5"/>
      <c r="X28" s="5"/>
      <c r="Y28" s="5"/>
      <c r="Z28" s="5"/>
    </row>
    <row r="29" spans="1:26" ht="17.25" thickBot="1" x14ac:dyDescent="0.35">
      <c r="A29" s="6">
        <v>2292839</v>
      </c>
      <c r="B29" s="6">
        <v>3</v>
      </c>
      <c r="C29" s="7" t="b">
        <v>1</v>
      </c>
      <c r="D29" s="7" t="b">
        <v>1</v>
      </c>
      <c r="E29" s="6">
        <v>30</v>
      </c>
      <c r="F29" s="5" t="s">
        <v>414</v>
      </c>
      <c r="G29" s="6">
        <v>90</v>
      </c>
      <c r="H29" s="7" t="b">
        <v>0</v>
      </c>
      <c r="I29" s="7" t="b">
        <v>1</v>
      </c>
      <c r="J29" s="6">
        <v>5</v>
      </c>
      <c r="K29" s="6">
        <v>2</v>
      </c>
      <c r="L29" s="6">
        <v>19</v>
      </c>
      <c r="M29" s="6">
        <v>0</v>
      </c>
      <c r="N29" s="5"/>
      <c r="O29" s="6">
        <v>3</v>
      </c>
      <c r="P29" s="6">
        <v>3</v>
      </c>
      <c r="Q29" s="6">
        <v>74940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ht="17.25" thickBot="1" x14ac:dyDescent="0.35">
      <c r="A30" s="6">
        <v>2292837</v>
      </c>
      <c r="B30" s="6">
        <v>3</v>
      </c>
      <c r="C30" s="7" t="b">
        <v>1</v>
      </c>
      <c r="D30" s="7" t="b">
        <v>1</v>
      </c>
      <c r="E30" s="6">
        <v>28</v>
      </c>
      <c r="F30" s="5" t="s">
        <v>415</v>
      </c>
      <c r="G30" s="6">
        <v>90</v>
      </c>
      <c r="H30" s="7" t="b">
        <v>0</v>
      </c>
      <c r="I30" s="7" t="b">
        <v>1</v>
      </c>
      <c r="J30" s="6">
        <v>13</v>
      </c>
      <c r="K30" s="6">
        <v>3</v>
      </c>
      <c r="L30" s="6">
        <v>15</v>
      </c>
      <c r="M30" s="6">
        <v>3</v>
      </c>
      <c r="N30" s="5"/>
      <c r="O30" s="6">
        <v>5</v>
      </c>
      <c r="P30" s="6">
        <v>4</v>
      </c>
      <c r="Q30" s="6">
        <v>74938</v>
      </c>
      <c r="R30" s="5"/>
      <c r="S30" s="5"/>
      <c r="T30" s="5"/>
      <c r="U30" s="5"/>
      <c r="V30" s="5"/>
      <c r="W30" s="5"/>
      <c r="X30" s="5"/>
      <c r="Y30" s="5"/>
      <c r="Z30" s="5"/>
    </row>
    <row r="31" spans="1:26" ht="17.25" thickBot="1" x14ac:dyDescent="0.35">
      <c r="A31" s="6">
        <v>2292836</v>
      </c>
      <c r="B31" s="6">
        <v>3</v>
      </c>
      <c r="C31" s="7" t="b">
        <v>1</v>
      </c>
      <c r="D31" s="7" t="b">
        <v>1</v>
      </c>
      <c r="E31" s="6">
        <v>27</v>
      </c>
      <c r="F31" s="5" t="s">
        <v>416</v>
      </c>
      <c r="G31" s="6">
        <v>90</v>
      </c>
      <c r="H31" s="7" t="b">
        <v>0</v>
      </c>
      <c r="I31" s="7" t="b">
        <v>1</v>
      </c>
      <c r="J31" s="6">
        <v>12</v>
      </c>
      <c r="K31" s="6">
        <v>1</v>
      </c>
      <c r="L31" s="6">
        <v>14</v>
      </c>
      <c r="M31" s="6">
        <v>2</v>
      </c>
      <c r="N31" s="5"/>
      <c r="O31" s="6">
        <v>4</v>
      </c>
      <c r="P31" s="6">
        <v>4</v>
      </c>
      <c r="Q31" s="6">
        <v>74937</v>
      </c>
      <c r="R31" s="5"/>
      <c r="S31" s="5"/>
      <c r="T31" s="5"/>
      <c r="U31" s="5"/>
      <c r="V31" s="5"/>
      <c r="W31" s="5"/>
      <c r="X31" s="5"/>
      <c r="Y31" s="5"/>
      <c r="Z31" s="5"/>
    </row>
    <row r="32" spans="1:26" ht="17.25" thickBot="1" x14ac:dyDescent="0.35">
      <c r="A32" s="6">
        <v>2292848</v>
      </c>
      <c r="B32" s="6">
        <v>4</v>
      </c>
      <c r="C32" s="7" t="b">
        <v>1</v>
      </c>
      <c r="D32" s="7" t="b">
        <v>1</v>
      </c>
      <c r="E32" s="6">
        <v>39</v>
      </c>
      <c r="F32" s="5" t="s">
        <v>417</v>
      </c>
      <c r="G32" s="6">
        <v>90</v>
      </c>
      <c r="H32" s="7" t="b">
        <v>0</v>
      </c>
      <c r="I32" s="7" t="b">
        <v>1</v>
      </c>
      <c r="J32" s="6">
        <v>14</v>
      </c>
      <c r="K32" s="6">
        <v>1</v>
      </c>
      <c r="L32" s="6">
        <v>17</v>
      </c>
      <c r="M32" s="6">
        <v>0</v>
      </c>
      <c r="N32" s="5"/>
      <c r="O32" s="6">
        <v>3</v>
      </c>
      <c r="P32" s="6">
        <v>2</v>
      </c>
      <c r="Q32" s="6">
        <v>74949</v>
      </c>
      <c r="R32" s="5"/>
      <c r="S32" s="5"/>
      <c r="T32" s="5"/>
      <c r="U32" s="5"/>
      <c r="V32" s="5"/>
      <c r="W32" s="5"/>
      <c r="X32" s="5"/>
      <c r="Y32" s="5"/>
      <c r="Z32" s="5"/>
    </row>
    <row r="33" spans="1:26" ht="17.25" thickBot="1" x14ac:dyDescent="0.35">
      <c r="A33" s="6">
        <v>2292842</v>
      </c>
      <c r="B33" s="6">
        <v>4</v>
      </c>
      <c r="C33" s="7" t="b">
        <v>1</v>
      </c>
      <c r="D33" s="7" t="b">
        <v>1</v>
      </c>
      <c r="E33" s="6">
        <v>33</v>
      </c>
      <c r="F33" s="5" t="s">
        <v>418</v>
      </c>
      <c r="G33" s="6">
        <v>90</v>
      </c>
      <c r="H33" s="7" t="b">
        <v>0</v>
      </c>
      <c r="I33" s="7" t="b">
        <v>1</v>
      </c>
      <c r="J33" s="6">
        <v>8</v>
      </c>
      <c r="K33" s="6">
        <v>1</v>
      </c>
      <c r="L33" s="6">
        <v>4</v>
      </c>
      <c r="M33" s="6">
        <v>1</v>
      </c>
      <c r="N33" s="5"/>
      <c r="O33" s="6">
        <v>2</v>
      </c>
      <c r="P33" s="6">
        <v>3</v>
      </c>
      <c r="Q33" s="6">
        <v>74943</v>
      </c>
      <c r="R33" s="5"/>
      <c r="S33" s="5"/>
      <c r="T33" s="5"/>
      <c r="U33" s="5"/>
      <c r="V33" s="5"/>
      <c r="W33" s="5"/>
      <c r="X33" s="5"/>
      <c r="Y33" s="5"/>
      <c r="Z33" s="5"/>
    </row>
    <row r="34" spans="1:26" ht="17.25" thickBot="1" x14ac:dyDescent="0.35">
      <c r="A34" s="6">
        <v>2292843</v>
      </c>
      <c r="B34" s="6">
        <v>4</v>
      </c>
      <c r="C34" s="7" t="b">
        <v>1</v>
      </c>
      <c r="D34" s="7" t="b">
        <v>1</v>
      </c>
      <c r="E34" s="6">
        <v>34</v>
      </c>
      <c r="F34" s="5" t="s">
        <v>418</v>
      </c>
      <c r="G34" s="6">
        <v>90</v>
      </c>
      <c r="H34" s="7" t="b">
        <v>0</v>
      </c>
      <c r="I34" s="7" t="b">
        <v>1</v>
      </c>
      <c r="J34" s="6">
        <v>11</v>
      </c>
      <c r="K34" s="6">
        <v>0</v>
      </c>
      <c r="L34" s="6">
        <v>5</v>
      </c>
      <c r="M34" s="6">
        <v>1</v>
      </c>
      <c r="N34" s="5"/>
      <c r="O34" s="6">
        <v>2</v>
      </c>
      <c r="P34" s="6">
        <v>3</v>
      </c>
      <c r="Q34" s="6">
        <v>74944</v>
      </c>
      <c r="R34" s="5"/>
      <c r="S34" s="5"/>
      <c r="T34" s="5"/>
      <c r="U34" s="5"/>
      <c r="V34" s="5"/>
      <c r="W34" s="5"/>
      <c r="X34" s="5"/>
      <c r="Y34" s="5"/>
      <c r="Z34" s="5"/>
    </row>
    <row r="35" spans="1:26" ht="17.25" thickBot="1" x14ac:dyDescent="0.35">
      <c r="A35" s="6">
        <v>2292844</v>
      </c>
      <c r="B35" s="6">
        <v>4</v>
      </c>
      <c r="C35" s="7" t="b">
        <v>1</v>
      </c>
      <c r="D35" s="7" t="b">
        <v>1</v>
      </c>
      <c r="E35" s="6">
        <v>35</v>
      </c>
      <c r="F35" s="5" t="s">
        <v>418</v>
      </c>
      <c r="G35" s="6">
        <v>90</v>
      </c>
      <c r="H35" s="7" t="b">
        <v>0</v>
      </c>
      <c r="I35" s="7" t="b">
        <v>1</v>
      </c>
      <c r="J35" s="6">
        <v>10</v>
      </c>
      <c r="K35" s="6">
        <v>1</v>
      </c>
      <c r="L35" s="6">
        <v>6</v>
      </c>
      <c r="M35" s="6">
        <v>2</v>
      </c>
      <c r="N35" s="5"/>
      <c r="O35" s="6">
        <v>3</v>
      </c>
      <c r="P35" s="6">
        <v>4</v>
      </c>
      <c r="Q35" s="6">
        <v>74945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ht="17.25" thickBot="1" x14ac:dyDescent="0.35">
      <c r="A36" s="6">
        <v>2292845</v>
      </c>
      <c r="B36" s="6">
        <v>4</v>
      </c>
      <c r="C36" s="7" t="b">
        <v>1</v>
      </c>
      <c r="D36" s="7" t="b">
        <v>1</v>
      </c>
      <c r="E36" s="6">
        <v>36</v>
      </c>
      <c r="F36" s="5" t="s">
        <v>418</v>
      </c>
      <c r="G36" s="6">
        <v>90</v>
      </c>
      <c r="H36" s="7" t="b">
        <v>0</v>
      </c>
      <c r="I36" s="7" t="b">
        <v>1</v>
      </c>
      <c r="J36" s="6">
        <v>3</v>
      </c>
      <c r="K36" s="6">
        <v>0</v>
      </c>
      <c r="L36" s="6">
        <v>12</v>
      </c>
      <c r="M36" s="6">
        <v>9</v>
      </c>
      <c r="N36" s="5"/>
      <c r="O36" s="6">
        <v>2</v>
      </c>
      <c r="P36" s="6">
        <v>4</v>
      </c>
      <c r="Q36" s="6">
        <v>74946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ht="17.25" thickBot="1" x14ac:dyDescent="0.35">
      <c r="A37" s="6">
        <v>2292846</v>
      </c>
      <c r="B37" s="6">
        <v>4</v>
      </c>
      <c r="C37" s="7" t="b">
        <v>1</v>
      </c>
      <c r="D37" s="7" t="b">
        <v>1</v>
      </c>
      <c r="E37" s="6">
        <v>37</v>
      </c>
      <c r="F37" s="5" t="s">
        <v>418</v>
      </c>
      <c r="G37" s="6">
        <v>90</v>
      </c>
      <c r="H37" s="7" t="b">
        <v>0</v>
      </c>
      <c r="I37" s="7" t="b">
        <v>1</v>
      </c>
      <c r="J37" s="6">
        <v>7</v>
      </c>
      <c r="K37" s="6">
        <v>2</v>
      </c>
      <c r="L37" s="6">
        <v>13</v>
      </c>
      <c r="M37" s="6">
        <v>4</v>
      </c>
      <c r="N37" s="5"/>
      <c r="O37" s="6">
        <v>2</v>
      </c>
      <c r="P37" s="6">
        <v>5</v>
      </c>
      <c r="Q37" s="6">
        <v>74947</v>
      </c>
      <c r="R37" s="5"/>
      <c r="S37" s="5"/>
      <c r="T37" s="5"/>
      <c r="U37" s="5"/>
      <c r="V37" s="5"/>
      <c r="W37" s="5"/>
      <c r="X37" s="5"/>
      <c r="Y37" s="5"/>
      <c r="Z37" s="5"/>
    </row>
    <row r="38" spans="1:26" ht="17.25" thickBot="1" x14ac:dyDescent="0.35">
      <c r="A38" s="6">
        <v>2292840</v>
      </c>
      <c r="B38" s="6">
        <v>4</v>
      </c>
      <c r="C38" s="7" t="b">
        <v>1</v>
      </c>
      <c r="D38" s="7" t="b">
        <v>1</v>
      </c>
      <c r="E38" s="6">
        <v>31</v>
      </c>
      <c r="F38" s="5" t="s">
        <v>419</v>
      </c>
      <c r="G38" s="6">
        <v>90</v>
      </c>
      <c r="H38" s="7" t="b">
        <v>0</v>
      </c>
      <c r="I38" s="7" t="b">
        <v>1</v>
      </c>
      <c r="J38" s="6">
        <v>9</v>
      </c>
      <c r="K38" s="6">
        <v>1</v>
      </c>
      <c r="L38" s="6">
        <v>1</v>
      </c>
      <c r="M38" s="6">
        <v>2</v>
      </c>
      <c r="N38" s="5"/>
      <c r="O38" s="6">
        <v>2</v>
      </c>
      <c r="P38" s="6">
        <v>4</v>
      </c>
      <c r="Q38" s="6">
        <v>74941</v>
      </c>
      <c r="R38" s="5"/>
      <c r="S38" s="5"/>
      <c r="T38" s="5"/>
      <c r="U38" s="5"/>
      <c r="V38" s="5"/>
      <c r="W38" s="5"/>
      <c r="X38" s="5"/>
      <c r="Y38" s="5"/>
      <c r="Z38" s="5"/>
    </row>
    <row r="39" spans="1:26" ht="17.25" thickBot="1" x14ac:dyDescent="0.35">
      <c r="A39" s="6">
        <v>2292841</v>
      </c>
      <c r="B39" s="6">
        <v>4</v>
      </c>
      <c r="C39" s="7" t="b">
        <v>1</v>
      </c>
      <c r="D39" s="7" t="b">
        <v>1</v>
      </c>
      <c r="E39" s="6">
        <v>32</v>
      </c>
      <c r="F39" s="5" t="s">
        <v>420</v>
      </c>
      <c r="G39" s="6">
        <v>90</v>
      </c>
      <c r="H39" s="7" t="b">
        <v>0</v>
      </c>
      <c r="I39" s="7" t="b">
        <v>1</v>
      </c>
      <c r="J39" s="6">
        <v>19</v>
      </c>
      <c r="K39" s="6">
        <v>1</v>
      </c>
      <c r="L39" s="6">
        <v>2</v>
      </c>
      <c r="M39" s="6">
        <v>0</v>
      </c>
      <c r="N39" s="5"/>
      <c r="O39" s="6">
        <v>2</v>
      </c>
      <c r="P39" s="6">
        <v>2</v>
      </c>
      <c r="Q39" s="6">
        <v>74942</v>
      </c>
      <c r="R39" s="5"/>
      <c r="S39" s="5"/>
      <c r="T39" s="5"/>
      <c r="U39" s="5"/>
      <c r="V39" s="5"/>
      <c r="W39" s="5"/>
      <c r="X39" s="5"/>
      <c r="Y39" s="5"/>
      <c r="Z39" s="5"/>
    </row>
    <row r="40" spans="1:26" ht="17.25" thickBot="1" x14ac:dyDescent="0.35">
      <c r="A40" s="6">
        <v>2292849</v>
      </c>
      <c r="B40" s="6">
        <v>4</v>
      </c>
      <c r="C40" s="7" t="b">
        <v>1</v>
      </c>
      <c r="D40" s="7" t="b">
        <v>1</v>
      </c>
      <c r="E40" s="6">
        <v>40</v>
      </c>
      <c r="F40" s="5" t="s">
        <v>420</v>
      </c>
      <c r="G40" s="6">
        <v>90</v>
      </c>
      <c r="H40" s="7" t="b">
        <v>0</v>
      </c>
      <c r="I40" s="7" t="b">
        <v>1</v>
      </c>
      <c r="J40" s="6">
        <v>15</v>
      </c>
      <c r="K40" s="6">
        <v>1</v>
      </c>
      <c r="L40" s="6">
        <v>20</v>
      </c>
      <c r="M40" s="6">
        <v>1</v>
      </c>
      <c r="N40" s="5"/>
      <c r="O40" s="6">
        <v>3</v>
      </c>
      <c r="P40" s="6">
        <v>2</v>
      </c>
      <c r="Q40" s="6">
        <v>74950</v>
      </c>
      <c r="R40" s="5"/>
      <c r="S40" s="5"/>
      <c r="T40" s="5"/>
      <c r="U40" s="5"/>
      <c r="V40" s="5"/>
      <c r="W40" s="5"/>
      <c r="X40" s="5"/>
      <c r="Y40" s="5"/>
      <c r="Z40" s="5"/>
    </row>
    <row r="41" spans="1:26" ht="17.25" thickBot="1" x14ac:dyDescent="0.35">
      <c r="A41" s="6">
        <v>2292847</v>
      </c>
      <c r="B41" s="6">
        <v>4</v>
      </c>
      <c r="C41" s="7" t="b">
        <v>1</v>
      </c>
      <c r="D41" s="7" t="b">
        <v>1</v>
      </c>
      <c r="E41" s="6">
        <v>38</v>
      </c>
      <c r="F41" s="5" t="s">
        <v>421</v>
      </c>
      <c r="G41" s="6">
        <v>90</v>
      </c>
      <c r="H41" s="7" t="b">
        <v>0</v>
      </c>
      <c r="I41" s="7" t="b">
        <v>1</v>
      </c>
      <c r="J41" s="6">
        <v>18</v>
      </c>
      <c r="K41" s="6">
        <v>2</v>
      </c>
      <c r="L41" s="6">
        <v>16</v>
      </c>
      <c r="M41" s="6">
        <v>0</v>
      </c>
      <c r="N41" s="5"/>
      <c r="O41" s="6">
        <v>3</v>
      </c>
      <c r="P41" s="6">
        <v>2</v>
      </c>
      <c r="Q41" s="6">
        <v>74948</v>
      </c>
      <c r="R41" s="5"/>
      <c r="S41" s="5"/>
      <c r="T41" s="5"/>
      <c r="U41" s="5"/>
      <c r="V41" s="5"/>
      <c r="W41" s="5"/>
      <c r="X41" s="5"/>
      <c r="Y41" s="5"/>
      <c r="Z41" s="5"/>
    </row>
    <row r="42" spans="1:26" ht="17.25" thickBot="1" x14ac:dyDescent="0.35">
      <c r="A42" s="6">
        <v>2292852</v>
      </c>
      <c r="B42" s="6">
        <v>5</v>
      </c>
      <c r="C42" s="7" t="b">
        <v>1</v>
      </c>
      <c r="D42" s="7" t="b">
        <v>1</v>
      </c>
      <c r="E42" s="6">
        <v>43</v>
      </c>
      <c r="F42" s="5" t="s">
        <v>422</v>
      </c>
      <c r="G42" s="6">
        <v>90</v>
      </c>
      <c r="H42" s="7" t="b">
        <v>0</v>
      </c>
      <c r="I42" s="7" t="b">
        <v>1</v>
      </c>
      <c r="J42" s="6">
        <v>4</v>
      </c>
      <c r="K42" s="6">
        <v>1</v>
      </c>
      <c r="L42" s="6">
        <v>7</v>
      </c>
      <c r="M42" s="6">
        <v>1</v>
      </c>
      <c r="N42" s="5"/>
      <c r="O42" s="6">
        <v>3</v>
      </c>
      <c r="P42" s="6">
        <v>2</v>
      </c>
      <c r="Q42" s="6">
        <v>74953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ht="17.25" thickBot="1" x14ac:dyDescent="0.35">
      <c r="A43" s="6">
        <v>2292853</v>
      </c>
      <c r="B43" s="6">
        <v>5</v>
      </c>
      <c r="C43" s="7" t="b">
        <v>1</v>
      </c>
      <c r="D43" s="7" t="b">
        <v>1</v>
      </c>
      <c r="E43" s="6">
        <v>44</v>
      </c>
      <c r="F43" s="5" t="s">
        <v>422</v>
      </c>
      <c r="G43" s="6">
        <v>90</v>
      </c>
      <c r="H43" s="7" t="b">
        <v>0</v>
      </c>
      <c r="I43" s="7" t="b">
        <v>1</v>
      </c>
      <c r="J43" s="6">
        <v>5</v>
      </c>
      <c r="K43" s="6">
        <v>1</v>
      </c>
      <c r="L43" s="6">
        <v>9</v>
      </c>
      <c r="M43" s="6">
        <v>2</v>
      </c>
      <c r="N43" s="5"/>
      <c r="O43" s="6">
        <v>3</v>
      </c>
      <c r="P43" s="6">
        <v>2</v>
      </c>
      <c r="Q43" s="6">
        <v>74954</v>
      </c>
      <c r="R43" s="5"/>
      <c r="S43" s="5"/>
      <c r="T43" s="5"/>
      <c r="U43" s="5"/>
      <c r="V43" s="5"/>
      <c r="W43" s="5"/>
      <c r="X43" s="5"/>
      <c r="Y43" s="5"/>
      <c r="Z43" s="5"/>
    </row>
    <row r="44" spans="1:26" ht="17.25" thickBot="1" x14ac:dyDescent="0.35">
      <c r="A44" s="6">
        <v>2292859</v>
      </c>
      <c r="B44" s="6">
        <v>5</v>
      </c>
      <c r="C44" s="7" t="b">
        <v>1</v>
      </c>
      <c r="D44" s="7" t="b">
        <v>1</v>
      </c>
      <c r="E44" s="6">
        <v>50</v>
      </c>
      <c r="F44" s="5" t="s">
        <v>423</v>
      </c>
      <c r="G44" s="6">
        <v>90</v>
      </c>
      <c r="H44" s="7" t="b">
        <v>0</v>
      </c>
      <c r="I44" s="7" t="b">
        <v>1</v>
      </c>
      <c r="J44" s="6">
        <v>6</v>
      </c>
      <c r="K44" s="6">
        <v>1</v>
      </c>
      <c r="L44" s="6">
        <v>17</v>
      </c>
      <c r="M44" s="6">
        <v>2</v>
      </c>
      <c r="N44" s="5"/>
      <c r="O44" s="6">
        <v>3</v>
      </c>
      <c r="P44" s="6">
        <v>2</v>
      </c>
      <c r="Q44" s="6">
        <v>74960</v>
      </c>
      <c r="R44" s="5"/>
      <c r="S44" s="5"/>
      <c r="T44" s="5"/>
      <c r="U44" s="5"/>
      <c r="V44" s="5"/>
      <c r="W44" s="5"/>
      <c r="X44" s="5"/>
      <c r="Y44" s="5"/>
      <c r="Z44" s="5"/>
    </row>
    <row r="45" spans="1:26" ht="17.25" thickBot="1" x14ac:dyDescent="0.35">
      <c r="A45" s="6">
        <v>2292854</v>
      </c>
      <c r="B45" s="6">
        <v>5</v>
      </c>
      <c r="C45" s="7" t="b">
        <v>1</v>
      </c>
      <c r="D45" s="7" t="b">
        <v>1</v>
      </c>
      <c r="E45" s="6">
        <v>45</v>
      </c>
      <c r="F45" s="5" t="s">
        <v>424</v>
      </c>
      <c r="G45" s="6">
        <v>90</v>
      </c>
      <c r="H45" s="7" t="b">
        <v>0</v>
      </c>
      <c r="I45" s="7" t="b">
        <v>1</v>
      </c>
      <c r="J45" s="6">
        <v>8</v>
      </c>
      <c r="K45" s="6">
        <v>1</v>
      </c>
      <c r="L45" s="6">
        <v>11</v>
      </c>
      <c r="M45" s="6">
        <v>1</v>
      </c>
      <c r="N45" s="5"/>
      <c r="O45" s="6">
        <v>2</v>
      </c>
      <c r="P45" s="6">
        <v>2</v>
      </c>
      <c r="Q45" s="6">
        <v>74955</v>
      </c>
      <c r="R45" s="5"/>
      <c r="S45" s="5"/>
      <c r="T45" s="5"/>
      <c r="U45" s="5"/>
      <c r="V45" s="5"/>
      <c r="W45" s="5"/>
      <c r="X45" s="5"/>
      <c r="Y45" s="5"/>
      <c r="Z45" s="5"/>
    </row>
    <row r="46" spans="1:26" ht="17.25" thickBot="1" x14ac:dyDescent="0.35">
      <c r="A46" s="6">
        <v>2292851</v>
      </c>
      <c r="B46" s="6">
        <v>5</v>
      </c>
      <c r="C46" s="7" t="b">
        <v>1</v>
      </c>
      <c r="D46" s="7" t="b">
        <v>1</v>
      </c>
      <c r="E46" s="6">
        <v>41</v>
      </c>
      <c r="F46" s="5" t="s">
        <v>425</v>
      </c>
      <c r="G46" s="6">
        <v>90</v>
      </c>
      <c r="H46" s="7" t="b">
        <v>0</v>
      </c>
      <c r="I46" s="7" t="b">
        <v>1</v>
      </c>
      <c r="J46" s="6">
        <v>2</v>
      </c>
      <c r="K46" s="6">
        <v>1</v>
      </c>
      <c r="L46" s="6">
        <v>1</v>
      </c>
      <c r="M46" s="6">
        <v>2</v>
      </c>
      <c r="N46" s="5"/>
      <c r="O46" s="6">
        <v>2</v>
      </c>
      <c r="P46" s="6">
        <v>4</v>
      </c>
      <c r="Q46" s="6">
        <v>74951</v>
      </c>
      <c r="R46" s="5"/>
      <c r="S46" s="5"/>
      <c r="T46" s="5"/>
      <c r="U46" s="5"/>
      <c r="V46" s="5"/>
      <c r="W46" s="5"/>
      <c r="X46" s="5"/>
      <c r="Y46" s="5"/>
      <c r="Z46" s="5"/>
    </row>
    <row r="47" spans="1:26" ht="17.25" thickBot="1" x14ac:dyDescent="0.35">
      <c r="A47" s="6">
        <v>2292850</v>
      </c>
      <c r="B47" s="6">
        <v>5</v>
      </c>
      <c r="C47" s="7" t="b">
        <v>1</v>
      </c>
      <c r="D47" s="7" t="b">
        <v>1</v>
      </c>
      <c r="E47" s="6">
        <v>42</v>
      </c>
      <c r="F47" s="5" t="s">
        <v>425</v>
      </c>
      <c r="G47" s="6">
        <v>90</v>
      </c>
      <c r="H47" s="7" t="b">
        <v>0</v>
      </c>
      <c r="I47" s="7" t="b">
        <v>1</v>
      </c>
      <c r="J47" s="6">
        <v>20</v>
      </c>
      <c r="K47" s="6">
        <v>0</v>
      </c>
      <c r="L47" s="6">
        <v>3</v>
      </c>
      <c r="M47" s="6">
        <v>0</v>
      </c>
      <c r="N47" s="5"/>
      <c r="O47" s="6">
        <v>2</v>
      </c>
      <c r="P47" s="6">
        <v>2</v>
      </c>
      <c r="Q47" s="6">
        <v>74952</v>
      </c>
      <c r="R47" s="5"/>
      <c r="S47" s="5"/>
      <c r="T47" s="5"/>
      <c r="U47" s="5"/>
      <c r="V47" s="5"/>
      <c r="W47" s="5"/>
      <c r="X47" s="5"/>
      <c r="Y47" s="5"/>
      <c r="Z47" s="5"/>
    </row>
    <row r="48" spans="1:26" ht="17.25" thickBot="1" x14ac:dyDescent="0.35">
      <c r="A48" s="6">
        <v>2292858</v>
      </c>
      <c r="B48" s="6">
        <v>5</v>
      </c>
      <c r="C48" s="7" t="b">
        <v>1</v>
      </c>
      <c r="D48" s="7" t="b">
        <v>1</v>
      </c>
      <c r="E48" s="6">
        <v>49</v>
      </c>
      <c r="F48" s="5" t="s">
        <v>425</v>
      </c>
      <c r="G48" s="6">
        <v>90</v>
      </c>
      <c r="H48" s="7" t="b">
        <v>0</v>
      </c>
      <c r="I48" s="7" t="b">
        <v>1</v>
      </c>
      <c r="J48" s="6">
        <v>16</v>
      </c>
      <c r="K48" s="6">
        <v>0</v>
      </c>
      <c r="L48" s="6">
        <v>13</v>
      </c>
      <c r="M48" s="6">
        <v>6</v>
      </c>
      <c r="N48" s="5"/>
      <c r="O48" s="6">
        <v>2</v>
      </c>
      <c r="P48" s="6">
        <v>5</v>
      </c>
      <c r="Q48" s="6">
        <v>74959</v>
      </c>
      <c r="R48" s="5"/>
      <c r="S48" s="5"/>
      <c r="T48" s="5"/>
      <c r="U48" s="5"/>
      <c r="V48" s="5"/>
      <c r="W48" s="5"/>
      <c r="X48" s="5"/>
      <c r="Y48" s="5"/>
      <c r="Z48" s="5"/>
    </row>
    <row r="49" spans="1:26" ht="17.25" thickBot="1" x14ac:dyDescent="0.35">
      <c r="A49" s="6">
        <v>2292856</v>
      </c>
      <c r="B49" s="6">
        <v>5</v>
      </c>
      <c r="C49" s="7" t="b">
        <v>1</v>
      </c>
      <c r="D49" s="7" t="b">
        <v>1</v>
      </c>
      <c r="E49" s="6">
        <v>47</v>
      </c>
      <c r="F49" s="5" t="s">
        <v>426</v>
      </c>
      <c r="G49" s="6">
        <v>90</v>
      </c>
      <c r="H49" s="7" t="b">
        <v>0</v>
      </c>
      <c r="I49" s="7" t="b">
        <v>1</v>
      </c>
      <c r="J49" s="6">
        <v>18</v>
      </c>
      <c r="K49" s="6">
        <v>1</v>
      </c>
      <c r="L49" s="6">
        <v>19</v>
      </c>
      <c r="M49" s="6">
        <v>1</v>
      </c>
      <c r="N49" s="5"/>
      <c r="O49" s="6">
        <v>3</v>
      </c>
      <c r="P49" s="6">
        <v>3</v>
      </c>
      <c r="Q49" s="6">
        <v>74957</v>
      </c>
      <c r="R49" s="5"/>
      <c r="S49" s="5"/>
      <c r="T49" s="5"/>
      <c r="U49" s="5"/>
      <c r="V49" s="5"/>
      <c r="W49" s="5"/>
      <c r="X49" s="5"/>
      <c r="Y49" s="5"/>
      <c r="Z49" s="5"/>
    </row>
    <row r="50" spans="1:26" ht="17.25" thickBot="1" x14ac:dyDescent="0.35">
      <c r="A50" s="6">
        <v>2292857</v>
      </c>
      <c r="B50" s="6">
        <v>5</v>
      </c>
      <c r="C50" s="7" t="b">
        <v>1</v>
      </c>
      <c r="D50" s="7" t="b">
        <v>1</v>
      </c>
      <c r="E50" s="6">
        <v>48</v>
      </c>
      <c r="F50" s="5" t="s">
        <v>427</v>
      </c>
      <c r="G50" s="6">
        <v>90</v>
      </c>
      <c r="H50" s="7" t="b">
        <v>0</v>
      </c>
      <c r="I50" s="7" t="b">
        <v>1</v>
      </c>
      <c r="J50" s="6">
        <v>15</v>
      </c>
      <c r="K50" s="6">
        <v>1</v>
      </c>
      <c r="L50" s="6">
        <v>12</v>
      </c>
      <c r="M50" s="6">
        <v>2</v>
      </c>
      <c r="N50" s="5"/>
      <c r="O50" s="6">
        <v>3</v>
      </c>
      <c r="P50" s="6">
        <v>4</v>
      </c>
      <c r="Q50" s="6">
        <v>74958</v>
      </c>
      <c r="R50" s="5"/>
      <c r="S50" s="5"/>
      <c r="T50" s="5"/>
      <c r="U50" s="5"/>
      <c r="V50" s="5"/>
      <c r="W50" s="5"/>
      <c r="X50" s="5"/>
      <c r="Y50" s="5"/>
      <c r="Z50" s="5"/>
    </row>
    <row r="51" spans="1:26" ht="17.25" thickBot="1" x14ac:dyDescent="0.35">
      <c r="A51" s="6">
        <v>2292855</v>
      </c>
      <c r="B51" s="6">
        <v>5</v>
      </c>
      <c r="C51" s="7" t="b">
        <v>1</v>
      </c>
      <c r="D51" s="7" t="b">
        <v>1</v>
      </c>
      <c r="E51" s="6">
        <v>46</v>
      </c>
      <c r="F51" s="5" t="s">
        <v>428</v>
      </c>
      <c r="G51" s="6">
        <v>90</v>
      </c>
      <c r="H51" s="7" t="b">
        <v>0</v>
      </c>
      <c r="I51" s="7" t="b">
        <v>1</v>
      </c>
      <c r="J51" s="6">
        <v>14</v>
      </c>
      <c r="K51" s="6">
        <v>1</v>
      </c>
      <c r="L51" s="6">
        <v>10</v>
      </c>
      <c r="M51" s="6">
        <v>0</v>
      </c>
      <c r="N51" s="5"/>
      <c r="O51" s="6">
        <v>3</v>
      </c>
      <c r="P51" s="6">
        <v>3</v>
      </c>
      <c r="Q51" s="6">
        <v>74956</v>
      </c>
      <c r="R51" s="5"/>
      <c r="S51" s="5"/>
      <c r="T51" s="5"/>
      <c r="U51" s="5"/>
      <c r="V51" s="5"/>
      <c r="W51" s="5"/>
      <c r="X51" s="5"/>
      <c r="Y51" s="5"/>
      <c r="Z51" s="5"/>
    </row>
    <row r="52" spans="1:26" ht="17.25" thickBot="1" x14ac:dyDescent="0.35">
      <c r="A52" s="6">
        <v>2292864</v>
      </c>
      <c r="B52" s="6">
        <v>6</v>
      </c>
      <c r="C52" s="7" t="b">
        <v>1</v>
      </c>
      <c r="D52" s="7" t="b">
        <v>1</v>
      </c>
      <c r="E52" s="6">
        <v>55</v>
      </c>
      <c r="F52" s="5" t="s">
        <v>429</v>
      </c>
      <c r="G52" s="6">
        <v>90</v>
      </c>
      <c r="H52" s="7" t="b">
        <v>0</v>
      </c>
      <c r="I52" s="7" t="b">
        <v>1</v>
      </c>
      <c r="J52" s="6">
        <v>12</v>
      </c>
      <c r="K52" s="6">
        <v>0</v>
      </c>
      <c r="L52" s="6">
        <v>8</v>
      </c>
      <c r="M52" s="6">
        <v>0</v>
      </c>
      <c r="N52" s="5"/>
      <c r="O52" s="6">
        <v>4</v>
      </c>
      <c r="P52" s="6">
        <v>2</v>
      </c>
      <c r="Q52" s="6">
        <v>74965</v>
      </c>
      <c r="R52" s="5"/>
      <c r="S52" s="5"/>
      <c r="T52" s="5"/>
      <c r="U52" s="5"/>
      <c r="V52" s="5"/>
      <c r="W52" s="5"/>
      <c r="X52" s="5"/>
      <c r="Y52" s="5"/>
      <c r="Z52" s="5"/>
    </row>
    <row r="53" spans="1:26" ht="17.25" thickBot="1" x14ac:dyDescent="0.35">
      <c r="A53" s="6">
        <v>2292861</v>
      </c>
      <c r="B53" s="6">
        <v>6</v>
      </c>
      <c r="C53" s="7" t="b">
        <v>1</v>
      </c>
      <c r="D53" s="7" t="b">
        <v>1</v>
      </c>
      <c r="E53" s="6">
        <v>52</v>
      </c>
      <c r="F53" s="5" t="s">
        <v>430</v>
      </c>
      <c r="G53" s="6">
        <v>90</v>
      </c>
      <c r="H53" s="7" t="b">
        <v>0</v>
      </c>
      <c r="I53" s="7" t="b">
        <v>1</v>
      </c>
      <c r="J53" s="6">
        <v>11</v>
      </c>
      <c r="K53" s="6">
        <v>2</v>
      </c>
      <c r="L53" s="6">
        <v>4</v>
      </c>
      <c r="M53" s="6">
        <v>5</v>
      </c>
      <c r="N53" s="5"/>
      <c r="O53" s="6">
        <v>2</v>
      </c>
      <c r="P53" s="6">
        <v>3</v>
      </c>
      <c r="Q53" s="6">
        <v>74962</v>
      </c>
      <c r="R53" s="5"/>
      <c r="S53" s="5"/>
      <c r="T53" s="5"/>
      <c r="U53" s="5"/>
      <c r="V53" s="5"/>
      <c r="W53" s="5"/>
      <c r="X53" s="5"/>
      <c r="Y53" s="5"/>
      <c r="Z53" s="5"/>
    </row>
    <row r="54" spans="1:26" ht="17.25" thickBot="1" x14ac:dyDescent="0.35">
      <c r="A54" s="6">
        <v>2292863</v>
      </c>
      <c r="B54" s="6">
        <v>6</v>
      </c>
      <c r="C54" s="7" t="b">
        <v>1</v>
      </c>
      <c r="D54" s="7" t="b">
        <v>1</v>
      </c>
      <c r="E54" s="6">
        <v>54</v>
      </c>
      <c r="F54" s="5" t="s">
        <v>430</v>
      </c>
      <c r="G54" s="6">
        <v>90</v>
      </c>
      <c r="H54" s="7" t="b">
        <v>0</v>
      </c>
      <c r="I54" s="7" t="b">
        <v>1</v>
      </c>
      <c r="J54" s="6">
        <v>19</v>
      </c>
      <c r="K54" s="6">
        <v>1</v>
      </c>
      <c r="L54" s="6">
        <v>6</v>
      </c>
      <c r="M54" s="6">
        <v>2</v>
      </c>
      <c r="N54" s="5"/>
      <c r="O54" s="6">
        <v>2</v>
      </c>
      <c r="P54" s="6">
        <v>4</v>
      </c>
      <c r="Q54" s="6">
        <v>74964</v>
      </c>
      <c r="R54" s="5"/>
      <c r="S54" s="5"/>
      <c r="T54" s="5"/>
      <c r="U54" s="5"/>
      <c r="V54" s="5"/>
      <c r="W54" s="5"/>
      <c r="X54" s="5"/>
      <c r="Y54" s="5"/>
      <c r="Z54" s="5"/>
    </row>
    <row r="55" spans="1:26" ht="17.25" thickBot="1" x14ac:dyDescent="0.35">
      <c r="A55" s="6">
        <v>2292866</v>
      </c>
      <c r="B55" s="6">
        <v>6</v>
      </c>
      <c r="C55" s="7" t="b">
        <v>1</v>
      </c>
      <c r="D55" s="7" t="b">
        <v>1</v>
      </c>
      <c r="E55" s="6">
        <v>57</v>
      </c>
      <c r="F55" s="5" t="s">
        <v>430</v>
      </c>
      <c r="G55" s="6">
        <v>90</v>
      </c>
      <c r="H55" s="7" t="b">
        <v>0</v>
      </c>
      <c r="I55" s="7" t="b">
        <v>1</v>
      </c>
      <c r="J55" s="6">
        <v>7</v>
      </c>
      <c r="K55" s="6">
        <v>0</v>
      </c>
      <c r="L55" s="6">
        <v>15</v>
      </c>
      <c r="M55" s="6">
        <v>0</v>
      </c>
      <c r="N55" s="5"/>
      <c r="O55" s="6">
        <v>2</v>
      </c>
      <c r="P55" s="6">
        <v>4</v>
      </c>
      <c r="Q55" s="6">
        <v>74967</v>
      </c>
      <c r="R55" s="5"/>
      <c r="S55" s="5"/>
      <c r="T55" s="5"/>
      <c r="U55" s="5"/>
      <c r="V55" s="5"/>
      <c r="W55" s="5"/>
      <c r="X55" s="5"/>
      <c r="Y55" s="5"/>
      <c r="Z55" s="5"/>
    </row>
    <row r="56" spans="1:26" ht="17.25" thickBot="1" x14ac:dyDescent="0.35">
      <c r="A56" s="6">
        <v>2292867</v>
      </c>
      <c r="B56" s="6">
        <v>6</v>
      </c>
      <c r="C56" s="7" t="b">
        <v>1</v>
      </c>
      <c r="D56" s="7" t="b">
        <v>1</v>
      </c>
      <c r="E56" s="6">
        <v>58</v>
      </c>
      <c r="F56" s="5" t="s">
        <v>430</v>
      </c>
      <c r="G56" s="6">
        <v>90</v>
      </c>
      <c r="H56" s="7" t="b">
        <v>0</v>
      </c>
      <c r="I56" s="7" t="b">
        <v>1</v>
      </c>
      <c r="J56" s="6">
        <v>3</v>
      </c>
      <c r="K56" s="6">
        <v>3</v>
      </c>
      <c r="L56" s="6">
        <v>16</v>
      </c>
      <c r="M56" s="6">
        <v>2</v>
      </c>
      <c r="N56" s="5"/>
      <c r="O56" s="6">
        <v>2</v>
      </c>
      <c r="P56" s="6">
        <v>2</v>
      </c>
      <c r="Q56" s="6">
        <v>74968</v>
      </c>
      <c r="R56" s="5"/>
      <c r="S56" s="5"/>
      <c r="T56" s="5"/>
      <c r="U56" s="5"/>
      <c r="V56" s="5"/>
      <c r="W56" s="5"/>
      <c r="X56" s="5"/>
      <c r="Y56" s="5"/>
      <c r="Z56" s="5"/>
    </row>
    <row r="57" spans="1:26" ht="17.25" thickBot="1" x14ac:dyDescent="0.35">
      <c r="A57" s="6">
        <v>2292868</v>
      </c>
      <c r="B57" s="6">
        <v>6</v>
      </c>
      <c r="C57" s="7" t="b">
        <v>1</v>
      </c>
      <c r="D57" s="7" t="b">
        <v>1</v>
      </c>
      <c r="E57" s="6">
        <v>59</v>
      </c>
      <c r="F57" s="5" t="s">
        <v>430</v>
      </c>
      <c r="G57" s="6">
        <v>90</v>
      </c>
      <c r="H57" s="7" t="b">
        <v>0</v>
      </c>
      <c r="I57" s="7" t="b">
        <v>1</v>
      </c>
      <c r="J57" s="6">
        <v>9</v>
      </c>
      <c r="K57" s="6">
        <v>1</v>
      </c>
      <c r="L57" s="6">
        <v>18</v>
      </c>
      <c r="M57" s="6">
        <v>2</v>
      </c>
      <c r="N57" s="5"/>
      <c r="O57" s="6">
        <v>2</v>
      </c>
      <c r="P57" s="6">
        <v>4</v>
      </c>
      <c r="Q57" s="6">
        <v>74969</v>
      </c>
      <c r="R57" s="5"/>
      <c r="S57" s="5"/>
      <c r="T57" s="5"/>
      <c r="U57" s="5"/>
      <c r="V57" s="5"/>
      <c r="W57" s="5"/>
      <c r="X57" s="5"/>
      <c r="Y57" s="5"/>
      <c r="Z57" s="5"/>
    </row>
    <row r="58" spans="1:26" ht="17.25" thickBot="1" x14ac:dyDescent="0.35">
      <c r="A58" s="6">
        <v>2292869</v>
      </c>
      <c r="B58" s="6">
        <v>6</v>
      </c>
      <c r="C58" s="7" t="b">
        <v>1</v>
      </c>
      <c r="D58" s="7" t="b">
        <v>1</v>
      </c>
      <c r="E58" s="6">
        <v>60</v>
      </c>
      <c r="F58" s="5" t="s">
        <v>430</v>
      </c>
      <c r="G58" s="6">
        <v>90</v>
      </c>
      <c r="H58" s="7" t="b">
        <v>0</v>
      </c>
      <c r="I58" s="7" t="b">
        <v>1</v>
      </c>
      <c r="J58" s="6">
        <v>17</v>
      </c>
      <c r="K58" s="6">
        <v>0</v>
      </c>
      <c r="L58" s="6">
        <v>20</v>
      </c>
      <c r="M58" s="6">
        <v>1</v>
      </c>
      <c r="N58" s="5"/>
      <c r="O58" s="6">
        <v>2</v>
      </c>
      <c r="P58" s="6">
        <v>2</v>
      </c>
      <c r="Q58" s="6">
        <v>74970</v>
      </c>
      <c r="R58" s="5"/>
      <c r="S58" s="5"/>
      <c r="T58" s="5"/>
      <c r="U58" s="5"/>
      <c r="V58" s="5"/>
      <c r="W58" s="5"/>
      <c r="X58" s="5"/>
      <c r="Y58" s="5"/>
      <c r="Z58" s="5"/>
    </row>
    <row r="59" spans="1:26" ht="17.25" thickBot="1" x14ac:dyDescent="0.35">
      <c r="A59" s="6">
        <v>2292860</v>
      </c>
      <c r="B59" s="6">
        <v>6</v>
      </c>
      <c r="C59" s="7" t="b">
        <v>1</v>
      </c>
      <c r="D59" s="7" t="b">
        <v>1</v>
      </c>
      <c r="E59" s="6">
        <v>51</v>
      </c>
      <c r="F59" s="5" t="s">
        <v>431</v>
      </c>
      <c r="G59" s="6">
        <v>90</v>
      </c>
      <c r="H59" s="7" t="b">
        <v>0</v>
      </c>
      <c r="I59" s="7" t="b">
        <v>1</v>
      </c>
      <c r="J59" s="6">
        <v>13</v>
      </c>
      <c r="K59" s="6">
        <v>1</v>
      </c>
      <c r="L59" s="6">
        <v>2</v>
      </c>
      <c r="M59" s="6">
        <v>1</v>
      </c>
      <c r="N59" s="5"/>
      <c r="O59" s="6">
        <v>5</v>
      </c>
      <c r="P59" s="6">
        <v>2</v>
      </c>
      <c r="Q59" s="6">
        <v>74961</v>
      </c>
      <c r="R59" s="5"/>
      <c r="S59" s="5"/>
      <c r="T59" s="5"/>
      <c r="U59" s="5"/>
      <c r="V59" s="5"/>
      <c r="W59" s="5"/>
      <c r="X59" s="5"/>
      <c r="Y59" s="5"/>
      <c r="Z59" s="5"/>
    </row>
    <row r="60" spans="1:26" ht="17.25" thickBot="1" x14ac:dyDescent="0.35">
      <c r="A60" s="6">
        <v>2292862</v>
      </c>
      <c r="B60" s="6">
        <v>6</v>
      </c>
      <c r="C60" s="7" t="b">
        <v>1</v>
      </c>
      <c r="D60" s="7" t="b">
        <v>1</v>
      </c>
      <c r="E60" s="6">
        <v>53</v>
      </c>
      <c r="F60" s="5" t="s">
        <v>432</v>
      </c>
      <c r="G60" s="6">
        <v>90</v>
      </c>
      <c r="H60" s="7" t="b">
        <v>0</v>
      </c>
      <c r="I60" s="7" t="b">
        <v>1</v>
      </c>
      <c r="J60" s="6">
        <v>10</v>
      </c>
      <c r="K60" s="6">
        <v>2</v>
      </c>
      <c r="L60" s="6">
        <v>5</v>
      </c>
      <c r="M60" s="6">
        <v>5</v>
      </c>
      <c r="N60" s="5"/>
      <c r="O60" s="6">
        <v>3</v>
      </c>
      <c r="P60" s="6">
        <v>3</v>
      </c>
      <c r="Q60" s="6">
        <v>74963</v>
      </c>
      <c r="R60" s="5"/>
      <c r="S60" s="5"/>
      <c r="T60" s="5"/>
      <c r="U60" s="5"/>
      <c r="V60" s="5"/>
      <c r="W60" s="5"/>
      <c r="X60" s="5"/>
      <c r="Y60" s="5"/>
      <c r="Z60" s="5"/>
    </row>
    <row r="61" spans="1:26" ht="17.25" thickBot="1" x14ac:dyDescent="0.35">
      <c r="A61" s="6">
        <v>2292865</v>
      </c>
      <c r="B61" s="6">
        <v>6</v>
      </c>
      <c r="C61" s="7" t="b">
        <v>1</v>
      </c>
      <c r="D61" s="7" t="b">
        <v>1</v>
      </c>
      <c r="E61" s="6">
        <v>56</v>
      </c>
      <c r="F61" s="5" t="s">
        <v>433</v>
      </c>
      <c r="G61" s="6">
        <v>90</v>
      </c>
      <c r="H61" s="7" t="b">
        <v>0</v>
      </c>
      <c r="I61" s="7" t="b">
        <v>1</v>
      </c>
      <c r="J61" s="6">
        <v>1</v>
      </c>
      <c r="K61" s="6">
        <v>1</v>
      </c>
      <c r="L61" s="6">
        <v>14</v>
      </c>
      <c r="M61" s="6">
        <v>3</v>
      </c>
      <c r="N61" s="5"/>
      <c r="O61" s="6">
        <v>4</v>
      </c>
      <c r="P61" s="6">
        <v>4</v>
      </c>
      <c r="Q61" s="6">
        <v>74966</v>
      </c>
      <c r="R61" s="5"/>
      <c r="S61" s="5"/>
      <c r="T61" s="5"/>
      <c r="U61" s="5"/>
      <c r="V61" s="5"/>
      <c r="W61" s="5"/>
      <c r="X61" s="5"/>
      <c r="Y61" s="5"/>
      <c r="Z61" s="5"/>
    </row>
    <row r="62" spans="1:26" ht="17.25" thickBot="1" x14ac:dyDescent="0.35">
      <c r="A62" s="6">
        <v>2292880</v>
      </c>
      <c r="B62" s="6">
        <v>8</v>
      </c>
      <c r="C62" s="7" t="b">
        <v>1</v>
      </c>
      <c r="D62" s="7" t="b">
        <v>1</v>
      </c>
      <c r="E62" s="6">
        <v>71</v>
      </c>
      <c r="F62" s="5" t="s">
        <v>434</v>
      </c>
      <c r="G62" s="6">
        <v>90</v>
      </c>
      <c r="H62" s="7" t="b">
        <v>0</v>
      </c>
      <c r="I62" s="7" t="b">
        <v>1</v>
      </c>
      <c r="J62" s="6">
        <v>17</v>
      </c>
      <c r="K62" s="6">
        <v>0</v>
      </c>
      <c r="L62" s="6">
        <v>2</v>
      </c>
      <c r="M62" s="6">
        <v>1</v>
      </c>
      <c r="N62" s="5"/>
      <c r="O62" s="6">
        <v>2</v>
      </c>
      <c r="P62" s="6">
        <v>2</v>
      </c>
      <c r="Q62" s="6">
        <v>74981</v>
      </c>
      <c r="R62" s="5"/>
      <c r="S62" s="5"/>
      <c r="T62" s="5"/>
      <c r="U62" s="5"/>
      <c r="V62" s="5"/>
      <c r="W62" s="5"/>
      <c r="X62" s="5"/>
      <c r="Y62" s="5"/>
      <c r="Z62" s="5"/>
    </row>
    <row r="63" spans="1:26" ht="17.25" thickBot="1" x14ac:dyDescent="0.35">
      <c r="A63" s="6">
        <v>2292887</v>
      </c>
      <c r="B63" s="6">
        <v>8</v>
      </c>
      <c r="C63" s="7" t="b">
        <v>1</v>
      </c>
      <c r="D63" s="7" t="b">
        <v>1</v>
      </c>
      <c r="E63" s="6">
        <v>78</v>
      </c>
      <c r="F63" s="5" t="s">
        <v>434</v>
      </c>
      <c r="G63" s="6">
        <v>90</v>
      </c>
      <c r="H63" s="7" t="b">
        <v>0</v>
      </c>
      <c r="I63" s="7" t="b">
        <v>1</v>
      </c>
      <c r="J63" s="6">
        <v>9</v>
      </c>
      <c r="K63" s="6">
        <v>3</v>
      </c>
      <c r="L63" s="6">
        <v>16</v>
      </c>
      <c r="M63" s="6">
        <v>2</v>
      </c>
      <c r="N63" s="5"/>
      <c r="O63" s="6">
        <v>2</v>
      </c>
      <c r="P63" s="6">
        <v>2</v>
      </c>
      <c r="Q63" s="6">
        <v>74988</v>
      </c>
      <c r="R63" s="5"/>
      <c r="S63" s="5"/>
      <c r="T63" s="5"/>
      <c r="U63" s="5"/>
      <c r="V63" s="5"/>
      <c r="W63" s="5"/>
      <c r="X63" s="5"/>
      <c r="Y63" s="5"/>
      <c r="Z63" s="5"/>
    </row>
    <row r="64" spans="1:26" ht="17.25" thickBot="1" x14ac:dyDescent="0.35">
      <c r="A64" s="6">
        <v>2292889</v>
      </c>
      <c r="B64" s="6">
        <v>8</v>
      </c>
      <c r="C64" s="7" t="b">
        <v>1</v>
      </c>
      <c r="D64" s="7" t="b">
        <v>1</v>
      </c>
      <c r="E64" s="6">
        <v>80</v>
      </c>
      <c r="F64" s="5" t="s">
        <v>435</v>
      </c>
      <c r="G64" s="6">
        <v>90</v>
      </c>
      <c r="H64" s="7" t="b">
        <v>0</v>
      </c>
      <c r="I64" s="7" t="b">
        <v>1</v>
      </c>
      <c r="J64" s="6">
        <v>13</v>
      </c>
      <c r="K64" s="6">
        <v>3</v>
      </c>
      <c r="L64" s="6">
        <v>20</v>
      </c>
      <c r="M64" s="6">
        <v>0</v>
      </c>
      <c r="N64" s="5"/>
      <c r="O64" s="6">
        <v>5</v>
      </c>
      <c r="P64" s="6">
        <v>2</v>
      </c>
      <c r="Q64" s="6">
        <v>74990</v>
      </c>
      <c r="R64" s="5"/>
      <c r="S64" s="5"/>
      <c r="T64" s="5"/>
      <c r="U64" s="5"/>
      <c r="V64" s="5"/>
      <c r="W64" s="5"/>
      <c r="X64" s="5"/>
      <c r="Y64" s="5"/>
      <c r="Z64" s="5"/>
    </row>
    <row r="65" spans="1:26" ht="17.25" thickBot="1" x14ac:dyDescent="0.35">
      <c r="A65" s="6">
        <v>2292886</v>
      </c>
      <c r="B65" s="6">
        <v>8</v>
      </c>
      <c r="C65" s="7" t="b">
        <v>1</v>
      </c>
      <c r="D65" s="7" t="b">
        <v>1</v>
      </c>
      <c r="E65" s="6">
        <v>77</v>
      </c>
      <c r="F65" s="5" t="s">
        <v>436</v>
      </c>
      <c r="G65" s="6">
        <v>90</v>
      </c>
      <c r="H65" s="7" t="b">
        <v>0</v>
      </c>
      <c r="I65" s="7" t="b">
        <v>1</v>
      </c>
      <c r="J65" s="6">
        <v>3</v>
      </c>
      <c r="K65" s="6">
        <v>1</v>
      </c>
      <c r="L65" s="6">
        <v>15</v>
      </c>
      <c r="M65" s="6">
        <v>1</v>
      </c>
      <c r="N65" s="5"/>
      <c r="O65" s="6">
        <v>2</v>
      </c>
      <c r="P65" s="6">
        <v>4</v>
      </c>
      <c r="Q65" s="6">
        <v>74987</v>
      </c>
      <c r="R65" s="5"/>
      <c r="S65" s="5"/>
      <c r="T65" s="5"/>
      <c r="U65" s="5"/>
      <c r="V65" s="5"/>
      <c r="W65" s="5"/>
      <c r="X65" s="5"/>
      <c r="Y65" s="5"/>
      <c r="Z65" s="5"/>
    </row>
    <row r="66" spans="1:26" ht="17.25" thickBot="1" x14ac:dyDescent="0.35">
      <c r="A66" s="6">
        <v>2292888</v>
      </c>
      <c r="B66" s="6">
        <v>8</v>
      </c>
      <c r="C66" s="7" t="b">
        <v>1</v>
      </c>
      <c r="D66" s="7" t="b">
        <v>1</v>
      </c>
      <c r="E66" s="6">
        <v>79</v>
      </c>
      <c r="F66" s="5" t="s">
        <v>437</v>
      </c>
      <c r="G66" s="6">
        <v>90</v>
      </c>
      <c r="H66" s="7" t="b">
        <v>0</v>
      </c>
      <c r="I66" s="7" t="b">
        <v>1</v>
      </c>
      <c r="J66" s="6">
        <v>10</v>
      </c>
      <c r="K66" s="6">
        <v>2</v>
      </c>
      <c r="L66" s="6">
        <v>18</v>
      </c>
      <c r="M66" s="6">
        <v>6</v>
      </c>
      <c r="N66" s="5"/>
      <c r="O66" s="6">
        <v>3</v>
      </c>
      <c r="P66" s="6">
        <v>4</v>
      </c>
      <c r="Q66" s="6">
        <v>74989</v>
      </c>
      <c r="R66" s="5"/>
      <c r="S66" s="5"/>
      <c r="T66" s="5"/>
      <c r="U66" s="5"/>
      <c r="V66" s="5"/>
      <c r="W66" s="5"/>
      <c r="X66" s="5"/>
      <c r="Y66" s="5"/>
      <c r="Z66" s="5"/>
    </row>
    <row r="67" spans="1:26" ht="17.25" thickBot="1" x14ac:dyDescent="0.35">
      <c r="A67" s="6">
        <v>2292881</v>
      </c>
      <c r="B67" s="6">
        <v>8</v>
      </c>
      <c r="C67" s="7" t="b">
        <v>1</v>
      </c>
      <c r="D67" s="7" t="b">
        <v>1</v>
      </c>
      <c r="E67" s="6">
        <v>72</v>
      </c>
      <c r="F67" s="5" t="s">
        <v>438</v>
      </c>
      <c r="G67" s="6">
        <v>90</v>
      </c>
      <c r="H67" s="7" t="b">
        <v>0</v>
      </c>
      <c r="I67" s="7" t="b">
        <v>1</v>
      </c>
      <c r="J67" s="6">
        <v>1</v>
      </c>
      <c r="K67" s="6">
        <v>3</v>
      </c>
      <c r="L67" s="6">
        <v>4</v>
      </c>
      <c r="M67" s="6">
        <v>0</v>
      </c>
      <c r="N67" s="5"/>
      <c r="O67" s="6">
        <v>4</v>
      </c>
      <c r="P67" s="6">
        <v>3</v>
      </c>
      <c r="Q67" s="6">
        <v>74982</v>
      </c>
      <c r="R67" s="5"/>
      <c r="S67" s="5"/>
      <c r="T67" s="5"/>
      <c r="U67" s="5"/>
      <c r="V67" s="5"/>
      <c r="W67" s="5"/>
      <c r="X67" s="5"/>
      <c r="Y67" s="5"/>
      <c r="Z67" s="5"/>
    </row>
    <row r="68" spans="1:26" ht="17.25" thickBot="1" x14ac:dyDescent="0.35">
      <c r="A68" s="6">
        <v>2292884</v>
      </c>
      <c r="B68" s="6">
        <v>8</v>
      </c>
      <c r="C68" s="7" t="b">
        <v>1</v>
      </c>
      <c r="D68" s="7" t="b">
        <v>1</v>
      </c>
      <c r="E68" s="6">
        <v>75</v>
      </c>
      <c r="F68" s="5" t="s">
        <v>439</v>
      </c>
      <c r="G68" s="6">
        <v>90</v>
      </c>
      <c r="H68" s="7" t="b">
        <v>0</v>
      </c>
      <c r="I68" s="7" t="b">
        <v>1</v>
      </c>
      <c r="J68" s="6">
        <v>19</v>
      </c>
      <c r="K68" s="6">
        <v>0</v>
      </c>
      <c r="L68" s="6">
        <v>8</v>
      </c>
      <c r="M68" s="6">
        <v>1</v>
      </c>
      <c r="N68" s="5"/>
      <c r="O68" s="6">
        <v>2</v>
      </c>
      <c r="P68" s="6">
        <v>2</v>
      </c>
      <c r="Q68" s="6">
        <v>74985</v>
      </c>
      <c r="R68" s="5"/>
      <c r="S68" s="5"/>
      <c r="T68" s="5"/>
      <c r="U68" s="5"/>
      <c r="V68" s="5"/>
      <c r="W68" s="5"/>
      <c r="X68" s="5"/>
      <c r="Y68" s="5"/>
      <c r="Z68" s="5"/>
    </row>
    <row r="69" spans="1:26" ht="17.25" thickBot="1" x14ac:dyDescent="0.35">
      <c r="A69" s="6">
        <v>2292891</v>
      </c>
      <c r="B69" s="6">
        <v>9</v>
      </c>
      <c r="C69" s="7" t="b">
        <v>1</v>
      </c>
      <c r="D69" s="7" t="b">
        <v>1</v>
      </c>
      <c r="E69" s="6">
        <v>81</v>
      </c>
      <c r="F69" s="5" t="s">
        <v>440</v>
      </c>
      <c r="G69" s="6">
        <v>90</v>
      </c>
      <c r="H69" s="7" t="b">
        <v>0</v>
      </c>
      <c r="I69" s="7" t="b">
        <v>1</v>
      </c>
      <c r="J69" s="6">
        <v>18</v>
      </c>
      <c r="K69" s="6">
        <v>1</v>
      </c>
      <c r="L69" s="6">
        <v>1</v>
      </c>
      <c r="M69" s="6">
        <v>3</v>
      </c>
      <c r="N69" s="5"/>
      <c r="O69" s="6">
        <v>3</v>
      </c>
      <c r="P69" s="6">
        <v>4</v>
      </c>
      <c r="Q69" s="6">
        <v>74991</v>
      </c>
      <c r="R69" s="5"/>
      <c r="S69" s="5"/>
      <c r="T69" s="5"/>
      <c r="U69" s="5"/>
      <c r="V69" s="5"/>
      <c r="W69" s="5"/>
      <c r="X69" s="5"/>
      <c r="Y69" s="5"/>
      <c r="Z69" s="5"/>
    </row>
    <row r="70" spans="1:26" ht="17.25" thickBot="1" x14ac:dyDescent="0.35">
      <c r="A70" s="6">
        <v>2292890</v>
      </c>
      <c r="B70" s="6">
        <v>9</v>
      </c>
      <c r="C70" s="7" t="b">
        <v>1</v>
      </c>
      <c r="D70" s="7" t="b">
        <v>1</v>
      </c>
      <c r="E70" s="6">
        <v>82</v>
      </c>
      <c r="F70" s="5" t="s">
        <v>441</v>
      </c>
      <c r="G70" s="6">
        <v>90</v>
      </c>
      <c r="H70" s="7" t="b">
        <v>0</v>
      </c>
      <c r="I70" s="7" t="b">
        <v>1</v>
      </c>
      <c r="J70" s="6">
        <v>4</v>
      </c>
      <c r="K70" s="6">
        <v>0</v>
      </c>
      <c r="L70" s="6">
        <v>3</v>
      </c>
      <c r="M70" s="6">
        <v>0</v>
      </c>
      <c r="N70" s="5"/>
      <c r="O70" s="6">
        <v>3</v>
      </c>
      <c r="P70" s="6">
        <v>2</v>
      </c>
      <c r="Q70" s="6">
        <v>74992</v>
      </c>
      <c r="R70" s="5"/>
      <c r="S70" s="5"/>
      <c r="T70" s="5"/>
      <c r="U70" s="5"/>
      <c r="V70" s="5"/>
      <c r="W70" s="5"/>
      <c r="X70" s="5"/>
      <c r="Y70" s="5"/>
      <c r="Z70" s="5"/>
    </row>
    <row r="71" spans="1:26" ht="17.25" thickBot="1" x14ac:dyDescent="0.35">
      <c r="A71" s="6">
        <v>2292892</v>
      </c>
      <c r="B71" s="6">
        <v>9</v>
      </c>
      <c r="C71" s="7" t="b">
        <v>1</v>
      </c>
      <c r="D71" s="7" t="b">
        <v>1</v>
      </c>
      <c r="E71" s="6">
        <v>83</v>
      </c>
      <c r="F71" s="5" t="s">
        <v>441</v>
      </c>
      <c r="G71" s="6">
        <v>90</v>
      </c>
      <c r="H71" s="7" t="b">
        <v>0</v>
      </c>
      <c r="I71" s="7" t="b">
        <v>1</v>
      </c>
      <c r="J71" s="6">
        <v>6</v>
      </c>
      <c r="K71" s="6">
        <v>2</v>
      </c>
      <c r="L71" s="6">
        <v>7</v>
      </c>
      <c r="M71" s="6">
        <v>1</v>
      </c>
      <c r="N71" s="5"/>
      <c r="O71" s="6">
        <v>3</v>
      </c>
      <c r="P71" s="6">
        <v>2</v>
      </c>
      <c r="Q71" s="6">
        <v>74993</v>
      </c>
      <c r="R71" s="5"/>
      <c r="S71" s="5"/>
      <c r="T71" s="5"/>
      <c r="U71" s="5"/>
      <c r="V71" s="5"/>
      <c r="W71" s="5"/>
      <c r="X71" s="5"/>
      <c r="Y71" s="5"/>
      <c r="Z71" s="5"/>
    </row>
    <row r="72" spans="1:26" ht="17.25" thickBot="1" x14ac:dyDescent="0.35">
      <c r="A72" s="6">
        <v>2292893</v>
      </c>
      <c r="B72" s="6">
        <v>9</v>
      </c>
      <c r="C72" s="7" t="b">
        <v>1</v>
      </c>
      <c r="D72" s="7" t="b">
        <v>1</v>
      </c>
      <c r="E72" s="6">
        <v>84</v>
      </c>
      <c r="F72" s="5" t="s">
        <v>441</v>
      </c>
      <c r="G72" s="6">
        <v>90</v>
      </c>
      <c r="H72" s="7" t="b">
        <v>0</v>
      </c>
      <c r="I72" s="7" t="b">
        <v>1</v>
      </c>
      <c r="J72" s="6">
        <v>15</v>
      </c>
      <c r="K72" s="6">
        <v>4</v>
      </c>
      <c r="L72" s="6">
        <v>9</v>
      </c>
      <c r="M72" s="6">
        <v>1</v>
      </c>
      <c r="N72" s="5"/>
      <c r="O72" s="6">
        <v>3</v>
      </c>
      <c r="P72" s="6">
        <v>2</v>
      </c>
      <c r="Q72" s="6">
        <v>74994</v>
      </c>
      <c r="R72" s="5"/>
      <c r="S72" s="5"/>
      <c r="T72" s="5"/>
      <c r="U72" s="5"/>
      <c r="V72" s="5"/>
      <c r="W72" s="5"/>
      <c r="X72" s="5"/>
      <c r="Y72" s="5"/>
      <c r="Z72" s="5"/>
    </row>
    <row r="73" spans="1:26" ht="17.25" thickBot="1" x14ac:dyDescent="0.35">
      <c r="A73" s="6">
        <v>2292896</v>
      </c>
      <c r="B73" s="6">
        <v>9</v>
      </c>
      <c r="C73" s="7" t="b">
        <v>1</v>
      </c>
      <c r="D73" s="7" t="b">
        <v>1</v>
      </c>
      <c r="E73" s="6">
        <v>87</v>
      </c>
      <c r="F73" s="5" t="s">
        <v>441</v>
      </c>
      <c r="G73" s="6">
        <v>90</v>
      </c>
      <c r="H73" s="7" t="b">
        <v>0</v>
      </c>
      <c r="I73" s="7" t="b">
        <v>1</v>
      </c>
      <c r="J73" s="6">
        <v>5</v>
      </c>
      <c r="K73" s="6">
        <v>3</v>
      </c>
      <c r="L73" s="6">
        <v>12</v>
      </c>
      <c r="M73" s="6">
        <v>3</v>
      </c>
      <c r="N73" s="5"/>
      <c r="O73" s="6">
        <v>3</v>
      </c>
      <c r="P73" s="6">
        <v>4</v>
      </c>
      <c r="Q73" s="6">
        <v>74997</v>
      </c>
      <c r="R73" s="5"/>
      <c r="S73" s="5"/>
      <c r="T73" s="5"/>
      <c r="U73" s="5"/>
      <c r="V73" s="5"/>
      <c r="W73" s="5"/>
      <c r="X73" s="5"/>
      <c r="Y73" s="5"/>
      <c r="Z73" s="5"/>
    </row>
    <row r="74" spans="1:26" ht="17.25" thickBot="1" x14ac:dyDescent="0.35">
      <c r="A74" s="6">
        <v>2292898</v>
      </c>
      <c r="B74" s="6">
        <v>9</v>
      </c>
      <c r="C74" s="7" t="b">
        <v>1</v>
      </c>
      <c r="D74" s="7" t="b">
        <v>1</v>
      </c>
      <c r="E74" s="6">
        <v>89</v>
      </c>
      <c r="F74" s="5" t="s">
        <v>441</v>
      </c>
      <c r="G74" s="6">
        <v>90</v>
      </c>
      <c r="H74" s="7" t="b">
        <v>0</v>
      </c>
      <c r="I74" s="7" t="b">
        <v>1</v>
      </c>
      <c r="J74" s="6">
        <v>8</v>
      </c>
      <c r="K74" s="6">
        <v>2</v>
      </c>
      <c r="L74" s="6">
        <v>17</v>
      </c>
      <c r="M74" s="6">
        <v>1</v>
      </c>
      <c r="N74" s="5"/>
      <c r="O74" s="6">
        <v>2</v>
      </c>
      <c r="P74" s="6">
        <v>2</v>
      </c>
      <c r="Q74" s="6">
        <v>74999</v>
      </c>
      <c r="R74" s="5"/>
      <c r="S74" s="5"/>
      <c r="T74" s="5"/>
      <c r="U74" s="5"/>
      <c r="V74" s="5"/>
      <c r="W74" s="5"/>
      <c r="X74" s="5"/>
      <c r="Y74" s="5"/>
      <c r="Z74" s="5"/>
    </row>
    <row r="75" spans="1:26" ht="17.25" thickBot="1" x14ac:dyDescent="0.35">
      <c r="A75" s="6">
        <v>2292899</v>
      </c>
      <c r="B75" s="6">
        <v>9</v>
      </c>
      <c r="C75" s="7" t="b">
        <v>1</v>
      </c>
      <c r="D75" s="7" t="b">
        <v>1</v>
      </c>
      <c r="E75" s="6">
        <v>90</v>
      </c>
      <c r="F75" s="5" t="s">
        <v>442</v>
      </c>
      <c r="G75" s="6">
        <v>90</v>
      </c>
      <c r="H75" s="7" t="b">
        <v>0</v>
      </c>
      <c r="I75" s="7" t="b">
        <v>1</v>
      </c>
      <c r="J75" s="6">
        <v>20</v>
      </c>
      <c r="K75" s="6">
        <v>0</v>
      </c>
      <c r="L75" s="6">
        <v>19</v>
      </c>
      <c r="M75" s="6">
        <v>2</v>
      </c>
      <c r="N75" s="5"/>
      <c r="O75" s="6">
        <v>2</v>
      </c>
      <c r="P75" s="6">
        <v>3</v>
      </c>
      <c r="Q75" s="6">
        <v>75000</v>
      </c>
      <c r="R75" s="5"/>
      <c r="S75" s="5"/>
      <c r="T75" s="5"/>
      <c r="U75" s="5"/>
      <c r="V75" s="5"/>
      <c r="W75" s="5"/>
      <c r="X75" s="5"/>
      <c r="Y75" s="5"/>
      <c r="Z75" s="5"/>
    </row>
    <row r="76" spans="1:26" ht="17.25" thickBot="1" x14ac:dyDescent="0.35">
      <c r="A76" s="6">
        <v>2292897</v>
      </c>
      <c r="B76" s="6">
        <v>9</v>
      </c>
      <c r="C76" s="7" t="b">
        <v>1</v>
      </c>
      <c r="D76" s="7" t="b">
        <v>1</v>
      </c>
      <c r="E76" s="6">
        <v>88</v>
      </c>
      <c r="F76" s="5" t="s">
        <v>443</v>
      </c>
      <c r="G76" s="6">
        <v>90</v>
      </c>
      <c r="H76" s="7" t="b">
        <v>0</v>
      </c>
      <c r="I76" s="7" t="b">
        <v>1</v>
      </c>
      <c r="J76" s="6">
        <v>14</v>
      </c>
      <c r="K76" s="6">
        <v>3</v>
      </c>
      <c r="L76" s="6">
        <v>13</v>
      </c>
      <c r="M76" s="6">
        <v>6</v>
      </c>
      <c r="N76" s="5"/>
      <c r="O76" s="6">
        <v>3</v>
      </c>
      <c r="P76" s="6">
        <v>5</v>
      </c>
      <c r="Q76" s="6">
        <v>74998</v>
      </c>
      <c r="R76" s="5"/>
      <c r="S76" s="5"/>
      <c r="T76" s="5"/>
      <c r="U76" s="5"/>
      <c r="V76" s="5"/>
      <c r="W76" s="5"/>
      <c r="X76" s="5"/>
      <c r="Y76" s="5"/>
      <c r="Z76" s="5"/>
    </row>
    <row r="77" spans="1:26" ht="17.25" thickBot="1" x14ac:dyDescent="0.35">
      <c r="A77" s="6">
        <v>2292894</v>
      </c>
      <c r="B77" s="6">
        <v>9</v>
      </c>
      <c r="C77" s="7" t="b">
        <v>1</v>
      </c>
      <c r="D77" s="7" t="b">
        <v>1</v>
      </c>
      <c r="E77" s="6">
        <v>85</v>
      </c>
      <c r="F77" s="5" t="s">
        <v>444</v>
      </c>
      <c r="G77" s="6">
        <v>90</v>
      </c>
      <c r="H77" s="7" t="b">
        <v>0</v>
      </c>
      <c r="I77" s="7" t="b">
        <v>1</v>
      </c>
      <c r="J77" s="6">
        <v>2</v>
      </c>
      <c r="K77" s="6">
        <v>0</v>
      </c>
      <c r="L77" s="6">
        <v>11</v>
      </c>
      <c r="M77" s="6">
        <v>0</v>
      </c>
      <c r="N77" s="5"/>
      <c r="O77" s="6">
        <v>2</v>
      </c>
      <c r="P77" s="6">
        <v>2</v>
      </c>
      <c r="Q77" s="6">
        <v>74995</v>
      </c>
      <c r="R77" s="5"/>
      <c r="S77" s="5"/>
      <c r="T77" s="5"/>
      <c r="U77" s="5"/>
      <c r="V77" s="5"/>
      <c r="W77" s="5"/>
      <c r="X77" s="5"/>
      <c r="Y77" s="5"/>
      <c r="Z77" s="5"/>
    </row>
    <row r="78" spans="1:26" ht="17.25" thickBot="1" x14ac:dyDescent="0.35">
      <c r="A78" s="6">
        <v>2292895</v>
      </c>
      <c r="B78" s="6">
        <v>9</v>
      </c>
      <c r="C78" s="7" t="b">
        <v>1</v>
      </c>
      <c r="D78" s="7" t="b">
        <v>1</v>
      </c>
      <c r="E78" s="6">
        <v>86</v>
      </c>
      <c r="F78" s="5" t="s">
        <v>445</v>
      </c>
      <c r="G78" s="6">
        <v>90</v>
      </c>
      <c r="H78" s="7" t="b">
        <v>0</v>
      </c>
      <c r="I78" s="7" t="b">
        <v>1</v>
      </c>
      <c r="J78" s="6">
        <v>16</v>
      </c>
      <c r="K78" s="6">
        <v>0</v>
      </c>
      <c r="L78" s="6">
        <v>10</v>
      </c>
      <c r="M78" s="6">
        <v>4</v>
      </c>
      <c r="N78" s="5"/>
      <c r="O78" s="6">
        <v>2</v>
      </c>
      <c r="P78" s="6">
        <v>3</v>
      </c>
      <c r="Q78" s="6">
        <v>74996</v>
      </c>
      <c r="R78" s="5"/>
      <c r="S78" s="5"/>
      <c r="T78" s="5"/>
      <c r="U78" s="5"/>
      <c r="V78" s="5"/>
      <c r="W78" s="5"/>
      <c r="X78" s="5"/>
      <c r="Y78" s="5"/>
      <c r="Z78" s="5"/>
    </row>
    <row r="79" spans="1:26" ht="17.25" thickBot="1" x14ac:dyDescent="0.35">
      <c r="A79" s="6">
        <v>2292900</v>
      </c>
      <c r="B79" s="6">
        <v>10</v>
      </c>
      <c r="C79" s="7" t="b">
        <v>1</v>
      </c>
      <c r="D79" s="7" t="b">
        <v>1</v>
      </c>
      <c r="E79" s="6">
        <v>92</v>
      </c>
      <c r="F79" s="5" t="s">
        <v>446</v>
      </c>
      <c r="G79" s="6">
        <v>90</v>
      </c>
      <c r="H79" s="7" t="b">
        <v>0</v>
      </c>
      <c r="I79" s="7" t="b">
        <v>1</v>
      </c>
      <c r="J79" s="6">
        <v>10</v>
      </c>
      <c r="K79" s="6">
        <v>1</v>
      </c>
      <c r="L79" s="6">
        <v>3</v>
      </c>
      <c r="M79" s="6">
        <v>2</v>
      </c>
      <c r="N79" s="5"/>
      <c r="O79" s="6">
        <v>3</v>
      </c>
      <c r="P79" s="6">
        <v>2</v>
      </c>
      <c r="Q79" s="6">
        <v>75002</v>
      </c>
      <c r="R79" s="5"/>
      <c r="S79" s="5"/>
      <c r="T79" s="5"/>
      <c r="U79" s="5"/>
      <c r="V79" s="5"/>
      <c r="W79" s="5"/>
      <c r="X79" s="5"/>
      <c r="Y79" s="5"/>
      <c r="Z79" s="5"/>
    </row>
    <row r="80" spans="1:26" ht="17.25" thickBot="1" x14ac:dyDescent="0.35">
      <c r="A80" s="6">
        <v>2292903</v>
      </c>
      <c r="B80" s="6">
        <v>10</v>
      </c>
      <c r="C80" s="7" t="b">
        <v>1</v>
      </c>
      <c r="D80" s="7" t="b">
        <v>1</v>
      </c>
      <c r="E80" s="6">
        <v>94</v>
      </c>
      <c r="F80" s="5" t="s">
        <v>446</v>
      </c>
      <c r="G80" s="6">
        <v>90</v>
      </c>
      <c r="H80" s="7" t="b">
        <v>0</v>
      </c>
      <c r="I80" s="7" t="b">
        <v>1</v>
      </c>
      <c r="J80" s="6">
        <v>20</v>
      </c>
      <c r="K80" s="6">
        <v>0</v>
      </c>
      <c r="L80" s="6">
        <v>6</v>
      </c>
      <c r="M80" s="6">
        <v>3</v>
      </c>
      <c r="N80" s="5"/>
      <c r="O80" s="6">
        <v>2</v>
      </c>
      <c r="P80" s="6">
        <v>4</v>
      </c>
      <c r="Q80" s="6">
        <v>75004</v>
      </c>
      <c r="R80" s="5"/>
      <c r="S80" s="5"/>
      <c r="T80" s="5"/>
      <c r="U80" s="5"/>
      <c r="V80" s="5"/>
      <c r="W80" s="5"/>
      <c r="X80" s="5"/>
      <c r="Y80" s="5"/>
      <c r="Z80" s="5"/>
    </row>
    <row r="81" spans="1:26" ht="17.25" thickBot="1" x14ac:dyDescent="0.35">
      <c r="A81" s="6">
        <v>2292906</v>
      </c>
      <c r="B81" s="6">
        <v>10</v>
      </c>
      <c r="C81" s="7" t="b">
        <v>1</v>
      </c>
      <c r="D81" s="7" t="b">
        <v>1</v>
      </c>
      <c r="E81" s="6">
        <v>97</v>
      </c>
      <c r="F81" s="5" t="s">
        <v>446</v>
      </c>
      <c r="G81" s="6">
        <v>90</v>
      </c>
      <c r="H81" s="7" t="b">
        <v>0</v>
      </c>
      <c r="I81" s="7" t="b">
        <v>1</v>
      </c>
      <c r="J81" s="6">
        <v>17</v>
      </c>
      <c r="K81" s="6">
        <v>0</v>
      </c>
      <c r="L81" s="6">
        <v>13</v>
      </c>
      <c r="M81" s="6">
        <v>4</v>
      </c>
      <c r="N81" s="5"/>
      <c r="O81" s="6">
        <v>2</v>
      </c>
      <c r="P81" s="6">
        <v>5</v>
      </c>
      <c r="Q81" s="6">
        <v>75007</v>
      </c>
      <c r="R81" s="5"/>
      <c r="S81" s="5"/>
      <c r="T81" s="5"/>
      <c r="U81" s="5"/>
      <c r="V81" s="5"/>
      <c r="W81" s="5"/>
      <c r="X81" s="5"/>
      <c r="Y81" s="5"/>
      <c r="Z81" s="5"/>
    </row>
    <row r="82" spans="1:26" ht="17.25" thickBot="1" x14ac:dyDescent="0.35">
      <c r="A82" s="6">
        <v>2292907</v>
      </c>
      <c r="B82" s="6">
        <v>10</v>
      </c>
      <c r="C82" s="7" t="b">
        <v>1</v>
      </c>
      <c r="D82" s="7" t="b">
        <v>1</v>
      </c>
      <c r="E82" s="6">
        <v>98</v>
      </c>
      <c r="F82" s="5" t="s">
        <v>446</v>
      </c>
      <c r="G82" s="6">
        <v>90</v>
      </c>
      <c r="H82" s="7" t="b">
        <v>0</v>
      </c>
      <c r="I82" s="7" t="b">
        <v>1</v>
      </c>
      <c r="J82" s="6">
        <v>4</v>
      </c>
      <c r="K82" s="6">
        <v>1</v>
      </c>
      <c r="L82" s="6">
        <v>15</v>
      </c>
      <c r="M82" s="6">
        <v>5</v>
      </c>
      <c r="N82" s="5"/>
      <c r="O82" s="6">
        <v>3</v>
      </c>
      <c r="P82" s="6">
        <v>4</v>
      </c>
      <c r="Q82" s="6">
        <v>75008</v>
      </c>
      <c r="R82" s="5"/>
      <c r="S82" s="5"/>
      <c r="T82" s="5"/>
      <c r="U82" s="5"/>
      <c r="V82" s="5"/>
      <c r="W82" s="5"/>
      <c r="X82" s="5"/>
      <c r="Y82" s="5"/>
      <c r="Z82" s="5"/>
    </row>
    <row r="83" spans="1:26" ht="17.25" thickBot="1" x14ac:dyDescent="0.35">
      <c r="A83" s="6">
        <v>2292902</v>
      </c>
      <c r="B83" s="6">
        <v>10</v>
      </c>
      <c r="C83" s="7" t="b">
        <v>1</v>
      </c>
      <c r="D83" s="7" t="b">
        <v>1</v>
      </c>
      <c r="E83" s="6">
        <v>93</v>
      </c>
      <c r="F83" s="5" t="s">
        <v>447</v>
      </c>
      <c r="G83" s="6">
        <v>90</v>
      </c>
      <c r="H83" s="7" t="b">
        <v>0</v>
      </c>
      <c r="I83" s="7" t="b">
        <v>1</v>
      </c>
      <c r="J83" s="6">
        <v>18</v>
      </c>
      <c r="K83" s="6">
        <v>1</v>
      </c>
      <c r="L83" s="6">
        <v>5</v>
      </c>
      <c r="M83" s="6">
        <v>0</v>
      </c>
      <c r="N83" s="5"/>
      <c r="O83" s="6">
        <v>3</v>
      </c>
      <c r="P83" s="6">
        <v>3</v>
      </c>
      <c r="Q83" s="6">
        <v>75003</v>
      </c>
      <c r="R83" s="5"/>
      <c r="S83" s="5"/>
      <c r="T83" s="5"/>
      <c r="U83" s="5"/>
      <c r="V83" s="5"/>
      <c r="W83" s="5"/>
      <c r="X83" s="5"/>
      <c r="Y83" s="5"/>
      <c r="Z83" s="5"/>
    </row>
    <row r="84" spans="1:26" ht="17.25" thickBot="1" x14ac:dyDescent="0.35">
      <c r="A84" s="6">
        <v>2292904</v>
      </c>
      <c r="B84" s="6">
        <v>10</v>
      </c>
      <c r="C84" s="7" t="b">
        <v>1</v>
      </c>
      <c r="D84" s="7" t="b">
        <v>1</v>
      </c>
      <c r="E84" s="6">
        <v>95</v>
      </c>
      <c r="F84" s="5" t="s">
        <v>448</v>
      </c>
      <c r="G84" s="6">
        <v>90</v>
      </c>
      <c r="H84" s="7" t="b">
        <v>0</v>
      </c>
      <c r="I84" s="7" t="b">
        <v>1</v>
      </c>
      <c r="J84" s="6">
        <v>11</v>
      </c>
      <c r="K84" s="6">
        <v>1</v>
      </c>
      <c r="L84" s="6">
        <v>7</v>
      </c>
      <c r="M84" s="6">
        <v>2</v>
      </c>
      <c r="N84" s="5"/>
      <c r="O84" s="6">
        <v>2</v>
      </c>
      <c r="P84" s="6">
        <v>2</v>
      </c>
      <c r="Q84" s="6">
        <v>75005</v>
      </c>
      <c r="R84" s="5"/>
      <c r="S84" s="5"/>
      <c r="T84" s="5"/>
      <c r="U84" s="5"/>
      <c r="V84" s="5"/>
      <c r="W84" s="5"/>
      <c r="X84" s="5"/>
      <c r="Y84" s="5"/>
      <c r="Z84" s="5"/>
    </row>
    <row r="85" spans="1:26" ht="17.25" thickBot="1" x14ac:dyDescent="0.35">
      <c r="A85" s="6">
        <v>2292909</v>
      </c>
      <c r="B85" s="6">
        <v>10</v>
      </c>
      <c r="C85" s="7" t="b">
        <v>1</v>
      </c>
      <c r="D85" s="7" t="b">
        <v>1</v>
      </c>
      <c r="E85" s="6">
        <v>100</v>
      </c>
      <c r="F85" s="5" t="s">
        <v>448</v>
      </c>
      <c r="G85" s="6">
        <v>90</v>
      </c>
      <c r="H85" s="7" t="b">
        <v>0</v>
      </c>
      <c r="I85" s="7" t="b">
        <v>1</v>
      </c>
      <c r="J85" s="6">
        <v>9</v>
      </c>
      <c r="K85" s="6">
        <v>1</v>
      </c>
      <c r="L85" s="6">
        <v>19</v>
      </c>
      <c r="M85" s="6">
        <v>3</v>
      </c>
      <c r="N85" s="5"/>
      <c r="O85" s="6">
        <v>2</v>
      </c>
      <c r="P85" s="6">
        <v>3</v>
      </c>
      <c r="Q85" s="6">
        <v>75010</v>
      </c>
      <c r="R85" s="5"/>
      <c r="S85" s="5"/>
      <c r="T85" s="5"/>
      <c r="U85" s="5"/>
      <c r="V85" s="5"/>
      <c r="W85" s="5"/>
      <c r="X85" s="5"/>
      <c r="Y85" s="5"/>
      <c r="Z85" s="5"/>
    </row>
    <row r="86" spans="1:26" ht="17.25" thickBot="1" x14ac:dyDescent="0.35">
      <c r="A86" s="6">
        <v>2292901</v>
      </c>
      <c r="B86" s="6">
        <v>10</v>
      </c>
      <c r="C86" s="7" t="b">
        <v>1</v>
      </c>
      <c r="D86" s="7" t="b">
        <v>1</v>
      </c>
      <c r="E86" s="6">
        <v>91</v>
      </c>
      <c r="F86" s="5" t="s">
        <v>449</v>
      </c>
      <c r="G86" s="6">
        <v>90</v>
      </c>
      <c r="H86" s="7" t="b">
        <v>0</v>
      </c>
      <c r="I86" s="7" t="b">
        <v>1</v>
      </c>
      <c r="J86" s="6">
        <v>12</v>
      </c>
      <c r="K86" s="6">
        <v>2</v>
      </c>
      <c r="L86" s="6">
        <v>1</v>
      </c>
      <c r="M86" s="6">
        <v>3</v>
      </c>
      <c r="N86" s="5"/>
      <c r="O86" s="6">
        <v>4</v>
      </c>
      <c r="P86" s="6">
        <v>4</v>
      </c>
      <c r="Q86" s="6">
        <v>75001</v>
      </c>
      <c r="R86" s="5"/>
      <c r="S86" s="5"/>
      <c r="T86" s="5"/>
      <c r="U86" s="5"/>
      <c r="V86" s="5"/>
      <c r="W86" s="5"/>
      <c r="X86" s="5"/>
      <c r="Y86" s="5"/>
      <c r="Z86" s="5"/>
    </row>
    <row r="87" spans="1:26" ht="17.25" thickBot="1" x14ac:dyDescent="0.35">
      <c r="A87" s="6">
        <v>2292905</v>
      </c>
      <c r="B87" s="6">
        <v>10</v>
      </c>
      <c r="C87" s="7" t="b">
        <v>1</v>
      </c>
      <c r="D87" s="7" t="b">
        <v>1</v>
      </c>
      <c r="E87" s="6">
        <v>96</v>
      </c>
      <c r="F87" s="5" t="s">
        <v>450</v>
      </c>
      <c r="G87" s="6">
        <v>90</v>
      </c>
      <c r="H87" s="7" t="b">
        <v>0</v>
      </c>
      <c r="I87" s="7" t="b">
        <v>1</v>
      </c>
      <c r="J87" s="6">
        <v>14</v>
      </c>
      <c r="K87" s="6">
        <v>2</v>
      </c>
      <c r="L87" s="6">
        <v>8</v>
      </c>
      <c r="M87" s="6">
        <v>1</v>
      </c>
      <c r="N87" s="5"/>
      <c r="O87" s="6">
        <v>3</v>
      </c>
      <c r="P87" s="6">
        <v>2</v>
      </c>
      <c r="Q87" s="6">
        <v>75006</v>
      </c>
      <c r="R87" s="5"/>
      <c r="S87" s="5"/>
      <c r="T87" s="5"/>
      <c r="U87" s="5"/>
      <c r="V87" s="5"/>
      <c r="W87" s="5"/>
      <c r="X87" s="5"/>
      <c r="Y87" s="5"/>
      <c r="Z87" s="5"/>
    </row>
    <row r="88" spans="1:26" ht="17.25" thickBot="1" x14ac:dyDescent="0.35">
      <c r="A88" s="6">
        <v>2292908</v>
      </c>
      <c r="B88" s="6">
        <v>10</v>
      </c>
      <c r="C88" s="7" t="b">
        <v>1</v>
      </c>
      <c r="D88" s="7" t="b">
        <v>1</v>
      </c>
      <c r="E88" s="6">
        <v>99</v>
      </c>
      <c r="F88" s="5" t="s">
        <v>451</v>
      </c>
      <c r="G88" s="6">
        <v>90</v>
      </c>
      <c r="H88" s="7" t="b">
        <v>0</v>
      </c>
      <c r="I88" s="7" t="b">
        <v>1</v>
      </c>
      <c r="J88" s="6">
        <v>2</v>
      </c>
      <c r="K88" s="6">
        <v>1</v>
      </c>
      <c r="L88" s="6">
        <v>16</v>
      </c>
      <c r="M88" s="6">
        <v>1</v>
      </c>
      <c r="N88" s="5"/>
      <c r="O88" s="6">
        <v>2</v>
      </c>
      <c r="P88" s="6">
        <v>2</v>
      </c>
      <c r="Q88" s="6">
        <v>75009</v>
      </c>
      <c r="R88" s="5"/>
      <c r="S88" s="5"/>
      <c r="T88" s="5"/>
      <c r="U88" s="5"/>
      <c r="V88" s="5"/>
      <c r="W88" s="5"/>
      <c r="X88" s="5"/>
      <c r="Y88" s="5"/>
      <c r="Z88" s="5"/>
    </row>
    <row r="89" spans="1:26" ht="17.25" thickBot="1" x14ac:dyDescent="0.35">
      <c r="A89" s="6">
        <v>2292911</v>
      </c>
      <c r="B89" s="6">
        <v>11</v>
      </c>
      <c r="C89" s="7" t="b">
        <v>1</v>
      </c>
      <c r="D89" s="7" t="b">
        <v>1</v>
      </c>
      <c r="E89" s="6">
        <v>102</v>
      </c>
      <c r="F89" s="5" t="s">
        <v>452</v>
      </c>
      <c r="G89" s="6">
        <v>90</v>
      </c>
      <c r="H89" s="7" t="b">
        <v>0</v>
      </c>
      <c r="I89" s="7" t="b">
        <v>1</v>
      </c>
      <c r="J89" s="6">
        <v>5</v>
      </c>
      <c r="K89" s="6">
        <v>0</v>
      </c>
      <c r="L89" s="6">
        <v>4</v>
      </c>
      <c r="M89" s="6">
        <v>2</v>
      </c>
      <c r="N89" s="5"/>
      <c r="O89" s="6">
        <v>3</v>
      </c>
      <c r="P89" s="6">
        <v>3</v>
      </c>
      <c r="Q89" s="6">
        <v>75012</v>
      </c>
      <c r="R89" s="5"/>
      <c r="S89" s="5"/>
      <c r="T89" s="5"/>
      <c r="U89" s="5"/>
      <c r="V89" s="5"/>
      <c r="W89" s="5"/>
      <c r="X89" s="5"/>
      <c r="Y89" s="5"/>
      <c r="Z89" s="5"/>
    </row>
    <row r="90" spans="1:26" ht="17.25" thickBot="1" x14ac:dyDescent="0.35">
      <c r="A90" s="6">
        <v>2292914</v>
      </c>
      <c r="B90" s="6">
        <v>11</v>
      </c>
      <c r="C90" s="7" t="b">
        <v>1</v>
      </c>
      <c r="D90" s="7" t="b">
        <v>1</v>
      </c>
      <c r="E90" s="6">
        <v>105</v>
      </c>
      <c r="F90" s="5" t="s">
        <v>453</v>
      </c>
      <c r="G90" s="6">
        <v>90</v>
      </c>
      <c r="H90" s="7" t="b">
        <v>0</v>
      </c>
      <c r="I90" s="7" t="b">
        <v>1</v>
      </c>
      <c r="J90" s="6">
        <v>7</v>
      </c>
      <c r="K90" s="6">
        <v>0</v>
      </c>
      <c r="L90" s="6">
        <v>10</v>
      </c>
      <c r="M90" s="6">
        <v>0</v>
      </c>
      <c r="N90" s="5"/>
      <c r="O90" s="6">
        <v>2</v>
      </c>
      <c r="P90" s="6">
        <v>3</v>
      </c>
      <c r="Q90" s="6">
        <v>75015</v>
      </c>
      <c r="R90" s="5"/>
      <c r="S90" s="5"/>
      <c r="T90" s="5"/>
      <c r="U90" s="5"/>
      <c r="V90" s="5"/>
      <c r="W90" s="5"/>
      <c r="X90" s="5"/>
      <c r="Y90" s="5"/>
      <c r="Z90" s="5"/>
    </row>
    <row r="91" spans="1:26" ht="17.25" thickBot="1" x14ac:dyDescent="0.35">
      <c r="A91" s="6">
        <v>2292912</v>
      </c>
      <c r="B91" s="6">
        <v>11</v>
      </c>
      <c r="C91" s="7" t="b">
        <v>1</v>
      </c>
      <c r="D91" s="7" t="b">
        <v>1</v>
      </c>
      <c r="E91" s="6">
        <v>103</v>
      </c>
      <c r="F91" s="5" t="s">
        <v>454</v>
      </c>
      <c r="G91" s="6">
        <v>90</v>
      </c>
      <c r="H91" s="7" t="b">
        <v>0</v>
      </c>
      <c r="I91" s="7" t="b">
        <v>1</v>
      </c>
      <c r="J91" s="6">
        <v>3</v>
      </c>
      <c r="K91" s="6">
        <v>2</v>
      </c>
      <c r="L91" s="6">
        <v>9</v>
      </c>
      <c r="M91" s="6">
        <v>2</v>
      </c>
      <c r="N91" s="5"/>
      <c r="O91" s="6">
        <v>2</v>
      </c>
      <c r="P91" s="6">
        <v>2</v>
      </c>
      <c r="Q91" s="6">
        <v>75013</v>
      </c>
      <c r="R91" s="5"/>
      <c r="S91" s="5"/>
      <c r="T91" s="5"/>
      <c r="U91" s="5"/>
      <c r="V91" s="5"/>
      <c r="W91" s="5"/>
      <c r="X91" s="5"/>
      <c r="Y91" s="5"/>
      <c r="Z91" s="5"/>
    </row>
    <row r="92" spans="1:26" ht="17.25" thickBot="1" x14ac:dyDescent="0.35">
      <c r="A92" s="6">
        <v>2292919</v>
      </c>
      <c r="B92" s="6">
        <v>11</v>
      </c>
      <c r="C92" s="7" t="b">
        <v>1</v>
      </c>
      <c r="D92" s="7" t="b">
        <v>1</v>
      </c>
      <c r="E92" s="6">
        <v>110</v>
      </c>
      <c r="F92" s="5" t="s">
        <v>454</v>
      </c>
      <c r="G92" s="6">
        <v>90</v>
      </c>
      <c r="H92" s="7" t="b">
        <v>0</v>
      </c>
      <c r="I92" s="7" t="b">
        <v>1</v>
      </c>
      <c r="J92" s="6">
        <v>16</v>
      </c>
      <c r="K92" s="6">
        <v>0</v>
      </c>
      <c r="L92" s="6">
        <v>20</v>
      </c>
      <c r="M92" s="6">
        <v>1</v>
      </c>
      <c r="N92" s="5"/>
      <c r="O92" s="6">
        <v>2</v>
      </c>
      <c r="P92" s="6">
        <v>2</v>
      </c>
      <c r="Q92" s="6">
        <v>75020</v>
      </c>
      <c r="R92" s="5"/>
      <c r="S92" s="5"/>
      <c r="T92" s="5"/>
      <c r="U92" s="5"/>
      <c r="V92" s="5"/>
      <c r="W92" s="5"/>
      <c r="X92" s="5"/>
      <c r="Y92" s="5"/>
      <c r="Z92" s="5"/>
    </row>
    <row r="93" spans="1:26" ht="17.25" thickBot="1" x14ac:dyDescent="0.35">
      <c r="A93" s="6">
        <v>2292918</v>
      </c>
      <c r="B93" s="6">
        <v>11</v>
      </c>
      <c r="C93" s="7" t="b">
        <v>1</v>
      </c>
      <c r="D93" s="7" t="b">
        <v>1</v>
      </c>
      <c r="E93" s="6">
        <v>109</v>
      </c>
      <c r="F93" s="5" t="s">
        <v>455</v>
      </c>
      <c r="G93" s="6">
        <v>90</v>
      </c>
      <c r="H93" s="7" t="b">
        <v>0</v>
      </c>
      <c r="I93" s="7" t="b">
        <v>1</v>
      </c>
      <c r="J93" s="6">
        <v>8</v>
      </c>
      <c r="K93" s="6">
        <v>0</v>
      </c>
      <c r="L93" s="6">
        <v>18</v>
      </c>
      <c r="M93" s="6">
        <v>2</v>
      </c>
      <c r="N93" s="5"/>
      <c r="O93" s="6">
        <v>2</v>
      </c>
      <c r="P93" s="6">
        <v>4</v>
      </c>
      <c r="Q93" s="6">
        <v>75019</v>
      </c>
      <c r="R93" s="5"/>
      <c r="S93" s="5"/>
      <c r="T93" s="5"/>
      <c r="U93" s="5"/>
      <c r="V93" s="5"/>
      <c r="W93" s="5"/>
      <c r="X93" s="5"/>
      <c r="Y93" s="5"/>
      <c r="Z93" s="5"/>
    </row>
    <row r="94" spans="1:26" ht="17.25" thickBot="1" x14ac:dyDescent="0.35">
      <c r="A94" s="6">
        <v>2292910</v>
      </c>
      <c r="B94" s="6">
        <v>11</v>
      </c>
      <c r="C94" s="7" t="b">
        <v>1</v>
      </c>
      <c r="D94" s="7" t="b">
        <v>1</v>
      </c>
      <c r="E94" s="6">
        <v>101</v>
      </c>
      <c r="F94" s="5" t="s">
        <v>456</v>
      </c>
      <c r="G94" s="6">
        <v>90</v>
      </c>
      <c r="H94" s="7" t="b">
        <v>0</v>
      </c>
      <c r="I94" s="7" t="b">
        <v>1</v>
      </c>
      <c r="J94" s="6">
        <v>6</v>
      </c>
      <c r="K94" s="6">
        <v>2</v>
      </c>
      <c r="L94" s="6">
        <v>2</v>
      </c>
      <c r="M94" s="6">
        <v>0</v>
      </c>
      <c r="N94" s="5"/>
      <c r="O94" s="6">
        <v>3</v>
      </c>
      <c r="P94" s="6">
        <v>2</v>
      </c>
      <c r="Q94" s="6">
        <v>75011</v>
      </c>
      <c r="R94" s="5"/>
      <c r="S94" s="5"/>
      <c r="T94" s="5"/>
      <c r="U94" s="5"/>
      <c r="V94" s="5"/>
      <c r="W94" s="5"/>
      <c r="X94" s="5"/>
      <c r="Y94" s="5"/>
      <c r="Z94" s="5"/>
    </row>
    <row r="95" spans="1:26" ht="17.25" thickBot="1" x14ac:dyDescent="0.35">
      <c r="A95" s="6">
        <v>2292913</v>
      </c>
      <c r="B95" s="6">
        <v>11</v>
      </c>
      <c r="C95" s="7" t="b">
        <v>1</v>
      </c>
      <c r="D95" s="7" t="b">
        <v>1</v>
      </c>
      <c r="E95" s="6">
        <v>104</v>
      </c>
      <c r="F95" s="5" t="s">
        <v>456</v>
      </c>
      <c r="G95" s="6">
        <v>90</v>
      </c>
      <c r="H95" s="7" t="b">
        <v>0</v>
      </c>
      <c r="I95" s="7" t="b">
        <v>1</v>
      </c>
      <c r="J95" s="6">
        <v>1</v>
      </c>
      <c r="K95" s="6">
        <v>1</v>
      </c>
      <c r="L95" s="6">
        <v>11</v>
      </c>
      <c r="M95" s="6">
        <v>0</v>
      </c>
      <c r="N95" s="5"/>
      <c r="O95" s="6">
        <v>4</v>
      </c>
      <c r="P95" s="6">
        <v>2</v>
      </c>
      <c r="Q95" s="6">
        <v>75014</v>
      </c>
      <c r="R95" s="5"/>
      <c r="S95" s="5"/>
      <c r="T95" s="5"/>
      <c r="U95" s="5"/>
      <c r="V95" s="5"/>
      <c r="W95" s="5"/>
      <c r="X95" s="5"/>
      <c r="Y95" s="5"/>
      <c r="Z95" s="5"/>
    </row>
    <row r="96" spans="1:26" ht="17.25" thickBot="1" x14ac:dyDescent="0.35">
      <c r="A96" s="6">
        <v>2292916</v>
      </c>
      <c r="B96" s="6">
        <v>11</v>
      </c>
      <c r="C96" s="7" t="b">
        <v>1</v>
      </c>
      <c r="D96" s="7" t="b">
        <v>1</v>
      </c>
      <c r="E96" s="6">
        <v>107</v>
      </c>
      <c r="F96" s="5" t="s">
        <v>456</v>
      </c>
      <c r="G96" s="6">
        <v>90</v>
      </c>
      <c r="H96" s="7" t="b">
        <v>0</v>
      </c>
      <c r="I96" s="7" t="b">
        <v>1</v>
      </c>
      <c r="J96" s="6">
        <v>15</v>
      </c>
      <c r="K96" s="6">
        <v>0</v>
      </c>
      <c r="L96" s="6">
        <v>14</v>
      </c>
      <c r="M96" s="6">
        <v>0</v>
      </c>
      <c r="N96" s="5"/>
      <c r="O96" s="6">
        <v>3</v>
      </c>
      <c r="P96" s="6">
        <v>4</v>
      </c>
      <c r="Q96" s="6">
        <v>75017</v>
      </c>
      <c r="R96" s="5"/>
      <c r="S96" s="5"/>
      <c r="T96" s="5"/>
      <c r="U96" s="5"/>
      <c r="V96" s="5"/>
      <c r="W96" s="5"/>
      <c r="X96" s="5"/>
      <c r="Y96" s="5"/>
      <c r="Z96" s="5"/>
    </row>
    <row r="97" spans="1:26" ht="17.25" thickBot="1" x14ac:dyDescent="0.35">
      <c r="A97" s="6">
        <v>2292917</v>
      </c>
      <c r="B97" s="6">
        <v>11</v>
      </c>
      <c r="C97" s="7" t="b">
        <v>1</v>
      </c>
      <c r="D97" s="7" t="b">
        <v>1</v>
      </c>
      <c r="E97" s="6">
        <v>108</v>
      </c>
      <c r="F97" s="5" t="s">
        <v>456</v>
      </c>
      <c r="G97" s="6">
        <v>90</v>
      </c>
      <c r="H97" s="7" t="b">
        <v>0</v>
      </c>
      <c r="I97" s="7" t="b">
        <v>1</v>
      </c>
      <c r="J97" s="6">
        <v>19</v>
      </c>
      <c r="K97" s="6">
        <v>1</v>
      </c>
      <c r="L97" s="6">
        <v>17</v>
      </c>
      <c r="M97" s="6">
        <v>1</v>
      </c>
      <c r="N97" s="5"/>
      <c r="O97" s="6">
        <v>2</v>
      </c>
      <c r="P97" s="6">
        <v>2</v>
      </c>
      <c r="Q97" s="6">
        <v>75018</v>
      </c>
      <c r="R97" s="5"/>
      <c r="S97" s="5"/>
      <c r="T97" s="5"/>
      <c r="U97" s="5"/>
      <c r="V97" s="5"/>
      <c r="W97" s="5"/>
      <c r="X97" s="5"/>
      <c r="Y97" s="5"/>
      <c r="Z97" s="5"/>
    </row>
    <row r="98" spans="1:26" ht="17.25" thickBot="1" x14ac:dyDescent="0.35">
      <c r="A98" s="6">
        <v>2292915</v>
      </c>
      <c r="B98" s="6">
        <v>11</v>
      </c>
      <c r="C98" s="7" t="b">
        <v>1</v>
      </c>
      <c r="D98" s="7" t="b">
        <v>1</v>
      </c>
      <c r="E98" s="6">
        <v>106</v>
      </c>
      <c r="F98" s="5" t="s">
        <v>457</v>
      </c>
      <c r="G98" s="6">
        <v>90</v>
      </c>
      <c r="H98" s="7" t="b">
        <v>0</v>
      </c>
      <c r="I98" s="7" t="b">
        <v>1</v>
      </c>
      <c r="J98" s="6">
        <v>13</v>
      </c>
      <c r="K98" s="6">
        <v>0</v>
      </c>
      <c r="L98" s="6">
        <v>12</v>
      </c>
      <c r="M98" s="6">
        <v>1</v>
      </c>
      <c r="N98" s="5"/>
      <c r="O98" s="6">
        <v>5</v>
      </c>
      <c r="P98" s="6">
        <v>4</v>
      </c>
      <c r="Q98" s="6">
        <v>75016</v>
      </c>
      <c r="R98" s="5"/>
      <c r="S98" s="5"/>
      <c r="T98" s="5"/>
      <c r="U98" s="5"/>
      <c r="V98" s="5"/>
      <c r="W98" s="5"/>
      <c r="X98" s="5"/>
      <c r="Y98" s="5"/>
      <c r="Z98" s="5"/>
    </row>
    <row r="99" spans="1:26" ht="17.25" thickBot="1" x14ac:dyDescent="0.35">
      <c r="A99" s="6">
        <v>2292923</v>
      </c>
      <c r="B99" s="6">
        <v>12</v>
      </c>
      <c r="C99" s="7" t="b">
        <v>1</v>
      </c>
      <c r="D99" s="7" t="b">
        <v>1</v>
      </c>
      <c r="E99" s="6">
        <v>114</v>
      </c>
      <c r="F99" s="5" t="s">
        <v>458</v>
      </c>
      <c r="G99" s="6">
        <v>90</v>
      </c>
      <c r="H99" s="7" t="b">
        <v>0</v>
      </c>
      <c r="I99" s="7" t="b">
        <v>1</v>
      </c>
      <c r="J99" s="6">
        <v>16</v>
      </c>
      <c r="K99" s="6">
        <v>0</v>
      </c>
      <c r="L99" s="6">
        <v>5</v>
      </c>
      <c r="M99" s="6">
        <v>0</v>
      </c>
      <c r="N99" s="5"/>
      <c r="O99" s="6">
        <v>2</v>
      </c>
      <c r="P99" s="6">
        <v>3</v>
      </c>
      <c r="Q99" s="6">
        <v>75024</v>
      </c>
      <c r="R99" s="5"/>
      <c r="S99" s="5"/>
      <c r="T99" s="5"/>
      <c r="U99" s="5"/>
      <c r="V99" s="5"/>
      <c r="W99" s="5"/>
      <c r="X99" s="5"/>
      <c r="Y99" s="5"/>
      <c r="Z99" s="5"/>
    </row>
    <row r="100" spans="1:26" ht="17.25" thickBot="1" x14ac:dyDescent="0.35">
      <c r="A100" s="6">
        <v>2292924</v>
      </c>
      <c r="B100" s="6">
        <v>12</v>
      </c>
      <c r="C100" s="7" t="b">
        <v>1</v>
      </c>
      <c r="D100" s="7" t="b">
        <v>1</v>
      </c>
      <c r="E100" s="6">
        <v>115</v>
      </c>
      <c r="F100" s="5" t="s">
        <v>459</v>
      </c>
      <c r="G100" s="6">
        <v>90</v>
      </c>
      <c r="H100" s="7" t="b">
        <v>0</v>
      </c>
      <c r="I100" s="7" t="b">
        <v>1</v>
      </c>
      <c r="J100" s="6">
        <v>20</v>
      </c>
      <c r="K100" s="6">
        <v>1</v>
      </c>
      <c r="L100" s="6">
        <v>7</v>
      </c>
      <c r="M100" s="6">
        <v>2</v>
      </c>
      <c r="N100" s="5"/>
      <c r="O100" s="6">
        <v>2</v>
      </c>
      <c r="P100" s="6">
        <v>2</v>
      </c>
      <c r="Q100" s="6">
        <v>75025</v>
      </c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thickBot="1" x14ac:dyDescent="0.35">
      <c r="A101" s="6">
        <v>2292920</v>
      </c>
      <c r="B101" s="6">
        <v>12</v>
      </c>
      <c r="C101" s="7" t="b">
        <v>1</v>
      </c>
      <c r="D101" s="7" t="b">
        <v>1</v>
      </c>
      <c r="E101" s="6">
        <v>112</v>
      </c>
      <c r="F101" s="5" t="s">
        <v>460</v>
      </c>
      <c r="G101" s="6">
        <v>90</v>
      </c>
      <c r="H101" s="7" t="b">
        <v>0</v>
      </c>
      <c r="I101" s="7" t="b">
        <v>1</v>
      </c>
      <c r="J101" s="6">
        <v>17</v>
      </c>
      <c r="K101" s="6">
        <v>1</v>
      </c>
      <c r="L101" s="6">
        <v>3</v>
      </c>
      <c r="M101" s="6">
        <v>0</v>
      </c>
      <c r="N101" s="5"/>
      <c r="O101" s="6">
        <v>2</v>
      </c>
      <c r="P101" s="6">
        <v>2</v>
      </c>
      <c r="Q101" s="6">
        <v>75022</v>
      </c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thickBot="1" x14ac:dyDescent="0.35">
      <c r="A102" s="6">
        <v>2292922</v>
      </c>
      <c r="B102" s="6">
        <v>12</v>
      </c>
      <c r="C102" s="7" t="b">
        <v>1</v>
      </c>
      <c r="D102" s="7" t="b">
        <v>1</v>
      </c>
      <c r="E102" s="6">
        <v>113</v>
      </c>
      <c r="F102" s="5" t="s">
        <v>460</v>
      </c>
      <c r="G102" s="6">
        <v>90</v>
      </c>
      <c r="H102" s="7" t="b">
        <v>0</v>
      </c>
      <c r="I102" s="7" t="b">
        <v>1</v>
      </c>
      <c r="J102" s="6">
        <v>6</v>
      </c>
      <c r="K102" s="6">
        <v>0</v>
      </c>
      <c r="L102" s="6">
        <v>4</v>
      </c>
      <c r="M102" s="6">
        <v>0</v>
      </c>
      <c r="N102" s="5"/>
      <c r="O102" s="6">
        <v>3</v>
      </c>
      <c r="P102" s="6">
        <v>3</v>
      </c>
      <c r="Q102" s="6">
        <v>75023</v>
      </c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thickBot="1" x14ac:dyDescent="0.35">
      <c r="A103" s="6">
        <v>2292927</v>
      </c>
      <c r="B103" s="6">
        <v>12</v>
      </c>
      <c r="C103" s="7" t="b">
        <v>1</v>
      </c>
      <c r="D103" s="7" t="b">
        <v>1</v>
      </c>
      <c r="E103" s="6">
        <v>118</v>
      </c>
      <c r="F103" s="5" t="s">
        <v>460</v>
      </c>
      <c r="G103" s="6">
        <v>90</v>
      </c>
      <c r="H103" s="7" t="b">
        <v>0</v>
      </c>
      <c r="I103" s="7" t="b">
        <v>1</v>
      </c>
      <c r="J103" s="6">
        <v>19</v>
      </c>
      <c r="K103" s="6">
        <v>0</v>
      </c>
      <c r="L103" s="6">
        <v>12</v>
      </c>
      <c r="M103" s="6">
        <v>1</v>
      </c>
      <c r="N103" s="5"/>
      <c r="O103" s="6">
        <v>2</v>
      </c>
      <c r="P103" s="6">
        <v>4</v>
      </c>
      <c r="Q103" s="6">
        <v>75028</v>
      </c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thickBot="1" x14ac:dyDescent="0.35">
      <c r="A104" s="6">
        <v>2292929</v>
      </c>
      <c r="B104" s="6">
        <v>12</v>
      </c>
      <c r="C104" s="7" t="b">
        <v>1</v>
      </c>
      <c r="D104" s="7" t="b">
        <v>1</v>
      </c>
      <c r="E104" s="6">
        <v>120</v>
      </c>
      <c r="F104" s="5" t="s">
        <v>460</v>
      </c>
      <c r="G104" s="6">
        <v>90</v>
      </c>
      <c r="H104" s="7" t="b">
        <v>0</v>
      </c>
      <c r="I104" s="7" t="b">
        <v>1</v>
      </c>
      <c r="J104" s="6">
        <v>8</v>
      </c>
      <c r="K104" s="6">
        <v>0</v>
      </c>
      <c r="L104" s="6">
        <v>15</v>
      </c>
      <c r="M104" s="6">
        <v>1</v>
      </c>
      <c r="N104" s="5"/>
      <c r="O104" s="6">
        <v>2</v>
      </c>
      <c r="P104" s="6">
        <v>4</v>
      </c>
      <c r="Q104" s="6">
        <v>75030</v>
      </c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thickBot="1" x14ac:dyDescent="0.35">
      <c r="A105" s="6">
        <v>2292928</v>
      </c>
      <c r="B105" s="6">
        <v>12</v>
      </c>
      <c r="C105" s="7" t="b">
        <v>1</v>
      </c>
      <c r="D105" s="7" t="b">
        <v>1</v>
      </c>
      <c r="E105" s="6">
        <v>119</v>
      </c>
      <c r="F105" s="5" t="s">
        <v>461</v>
      </c>
      <c r="G105" s="6">
        <v>90</v>
      </c>
      <c r="H105" s="7" t="b">
        <v>0</v>
      </c>
      <c r="I105" s="7" t="b">
        <v>1</v>
      </c>
      <c r="J105" s="6">
        <v>18</v>
      </c>
      <c r="K105" s="6">
        <v>0</v>
      </c>
      <c r="L105" s="6">
        <v>14</v>
      </c>
      <c r="M105" s="6">
        <v>2</v>
      </c>
      <c r="N105" s="5"/>
      <c r="O105" s="6">
        <v>3</v>
      </c>
      <c r="P105" s="6">
        <v>4</v>
      </c>
      <c r="Q105" s="6">
        <v>75029</v>
      </c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thickBot="1" x14ac:dyDescent="0.35">
      <c r="A106" s="6">
        <v>2292925</v>
      </c>
      <c r="B106" s="6">
        <v>12</v>
      </c>
      <c r="C106" s="7" t="b">
        <v>1</v>
      </c>
      <c r="D106" s="7" t="b">
        <v>1</v>
      </c>
      <c r="E106" s="6">
        <v>116</v>
      </c>
      <c r="F106" s="5" t="s">
        <v>462</v>
      </c>
      <c r="G106" s="6">
        <v>90</v>
      </c>
      <c r="H106" s="7" t="b">
        <v>0</v>
      </c>
      <c r="I106" s="7" t="b">
        <v>1</v>
      </c>
      <c r="J106" s="6">
        <v>2</v>
      </c>
      <c r="K106" s="6">
        <v>0</v>
      </c>
      <c r="L106" s="6">
        <v>9</v>
      </c>
      <c r="M106" s="6">
        <v>3</v>
      </c>
      <c r="N106" s="5"/>
      <c r="O106" s="6">
        <v>2</v>
      </c>
      <c r="P106" s="6">
        <v>2</v>
      </c>
      <c r="Q106" s="6">
        <v>75026</v>
      </c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thickBot="1" x14ac:dyDescent="0.35">
      <c r="A107" s="6">
        <v>2292926</v>
      </c>
      <c r="B107" s="6">
        <v>12</v>
      </c>
      <c r="C107" s="7" t="b">
        <v>1</v>
      </c>
      <c r="D107" s="7" t="b">
        <v>1</v>
      </c>
      <c r="E107" s="6">
        <v>117</v>
      </c>
      <c r="F107" s="5" t="s">
        <v>463</v>
      </c>
      <c r="G107" s="6">
        <v>90</v>
      </c>
      <c r="H107" s="7" t="b">
        <v>0</v>
      </c>
      <c r="I107" s="7" t="b">
        <v>1</v>
      </c>
      <c r="J107" s="6">
        <v>11</v>
      </c>
      <c r="K107" s="6">
        <v>0</v>
      </c>
      <c r="L107" s="6">
        <v>10</v>
      </c>
      <c r="M107" s="6">
        <v>2</v>
      </c>
      <c r="N107" s="5"/>
      <c r="O107" s="6">
        <v>2</v>
      </c>
      <c r="P107" s="6">
        <v>3</v>
      </c>
      <c r="Q107" s="6">
        <v>75027</v>
      </c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thickBot="1" x14ac:dyDescent="0.35">
      <c r="A108" s="6">
        <v>2292935</v>
      </c>
      <c r="B108" s="6">
        <v>13</v>
      </c>
      <c r="C108" s="7" t="b">
        <v>1</v>
      </c>
      <c r="D108" s="7" t="b">
        <v>1</v>
      </c>
      <c r="E108" s="6">
        <v>126</v>
      </c>
      <c r="F108" s="5" t="s">
        <v>464</v>
      </c>
      <c r="G108" s="6">
        <v>90</v>
      </c>
      <c r="H108" s="7" t="b">
        <v>0</v>
      </c>
      <c r="I108" s="7" t="b">
        <v>1</v>
      </c>
      <c r="J108" s="6">
        <v>12</v>
      </c>
      <c r="K108" s="6">
        <v>0</v>
      </c>
      <c r="L108" s="6">
        <v>16</v>
      </c>
      <c r="M108" s="6">
        <v>1</v>
      </c>
      <c r="N108" s="5"/>
      <c r="O108" s="6">
        <v>4</v>
      </c>
      <c r="P108" s="6">
        <v>2</v>
      </c>
      <c r="Q108" s="6">
        <v>75036</v>
      </c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thickBot="1" x14ac:dyDescent="0.35">
      <c r="A109" s="6">
        <v>2292932</v>
      </c>
      <c r="B109" s="6">
        <v>13</v>
      </c>
      <c r="C109" s="7" t="b">
        <v>1</v>
      </c>
      <c r="D109" s="7" t="b">
        <v>1</v>
      </c>
      <c r="E109" s="6">
        <v>123</v>
      </c>
      <c r="F109" s="5" t="s">
        <v>465</v>
      </c>
      <c r="G109" s="6">
        <v>90</v>
      </c>
      <c r="H109" s="7" t="b">
        <v>0</v>
      </c>
      <c r="I109" s="7" t="b">
        <v>1</v>
      </c>
      <c r="J109" s="6">
        <v>7</v>
      </c>
      <c r="K109" s="6">
        <v>0</v>
      </c>
      <c r="L109" s="6">
        <v>8</v>
      </c>
      <c r="M109" s="6">
        <v>3</v>
      </c>
      <c r="N109" s="5"/>
      <c r="O109" s="6">
        <v>2</v>
      </c>
      <c r="P109" s="6">
        <v>2</v>
      </c>
      <c r="Q109" s="6">
        <v>75033</v>
      </c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thickBot="1" x14ac:dyDescent="0.35">
      <c r="A110" s="6">
        <v>2292934</v>
      </c>
      <c r="B110" s="6">
        <v>13</v>
      </c>
      <c r="C110" s="7" t="b">
        <v>1</v>
      </c>
      <c r="D110" s="7" t="b">
        <v>1</v>
      </c>
      <c r="E110" s="6">
        <v>125</v>
      </c>
      <c r="F110" s="5" t="s">
        <v>465</v>
      </c>
      <c r="G110" s="6">
        <v>90</v>
      </c>
      <c r="H110" s="7" t="b">
        <v>0</v>
      </c>
      <c r="I110" s="7" t="b">
        <v>1</v>
      </c>
      <c r="J110" s="6">
        <v>5</v>
      </c>
      <c r="K110" s="6">
        <v>1</v>
      </c>
      <c r="L110" s="6">
        <v>13</v>
      </c>
      <c r="M110" s="6">
        <v>3</v>
      </c>
      <c r="N110" s="5"/>
      <c r="O110" s="6">
        <v>3</v>
      </c>
      <c r="P110" s="6">
        <v>5</v>
      </c>
      <c r="Q110" s="6">
        <v>75035</v>
      </c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thickBot="1" x14ac:dyDescent="0.35">
      <c r="A111" s="6">
        <v>2292931</v>
      </c>
      <c r="B111" s="6">
        <v>13</v>
      </c>
      <c r="C111" s="7" t="b">
        <v>1</v>
      </c>
      <c r="D111" s="7" t="b">
        <v>1</v>
      </c>
      <c r="E111" s="6">
        <v>122</v>
      </c>
      <c r="F111" s="5" t="s">
        <v>466</v>
      </c>
      <c r="G111" s="6">
        <v>90</v>
      </c>
      <c r="H111" s="7" t="b">
        <v>0</v>
      </c>
      <c r="I111" s="7" t="b">
        <v>1</v>
      </c>
      <c r="J111" s="6">
        <v>14</v>
      </c>
      <c r="K111" s="6">
        <v>1</v>
      </c>
      <c r="L111" s="6">
        <v>6</v>
      </c>
      <c r="M111" s="6">
        <v>1</v>
      </c>
      <c r="N111" s="5"/>
      <c r="O111" s="6">
        <v>3</v>
      </c>
      <c r="P111" s="6">
        <v>4</v>
      </c>
      <c r="Q111" s="6">
        <v>75032</v>
      </c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thickBot="1" x14ac:dyDescent="0.35">
      <c r="A112" s="6">
        <v>2292930</v>
      </c>
      <c r="B112" s="6">
        <v>13</v>
      </c>
      <c r="C112" s="7" t="b">
        <v>1</v>
      </c>
      <c r="D112" s="7" t="b">
        <v>1</v>
      </c>
      <c r="E112" s="6">
        <v>121</v>
      </c>
      <c r="F112" s="5" t="s">
        <v>467</v>
      </c>
      <c r="G112" s="6">
        <v>90</v>
      </c>
      <c r="H112" s="7" t="b">
        <v>0</v>
      </c>
      <c r="I112" s="7" t="b">
        <v>1</v>
      </c>
      <c r="J112" s="6">
        <v>4</v>
      </c>
      <c r="K112" s="6">
        <v>0</v>
      </c>
      <c r="L112" s="6">
        <v>2</v>
      </c>
      <c r="M112" s="6">
        <v>4</v>
      </c>
      <c r="N112" s="5"/>
      <c r="O112" s="6">
        <v>3</v>
      </c>
      <c r="P112" s="6">
        <v>2</v>
      </c>
      <c r="Q112" s="6">
        <v>75031</v>
      </c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thickBot="1" x14ac:dyDescent="0.35">
      <c r="A113" s="6">
        <v>2292933</v>
      </c>
      <c r="B113" s="6">
        <v>13</v>
      </c>
      <c r="C113" s="7" t="b">
        <v>1</v>
      </c>
      <c r="D113" s="7" t="b">
        <v>1</v>
      </c>
      <c r="E113" s="6">
        <v>124</v>
      </c>
      <c r="F113" s="5" t="s">
        <v>467</v>
      </c>
      <c r="G113" s="6">
        <v>90</v>
      </c>
      <c r="H113" s="7" t="b">
        <v>0</v>
      </c>
      <c r="I113" s="7" t="b">
        <v>1</v>
      </c>
      <c r="J113" s="6">
        <v>9</v>
      </c>
      <c r="K113" s="6">
        <v>3</v>
      </c>
      <c r="L113" s="6">
        <v>11</v>
      </c>
      <c r="M113" s="6">
        <v>2</v>
      </c>
      <c r="N113" s="5"/>
      <c r="O113" s="6">
        <v>2</v>
      </c>
      <c r="P113" s="6">
        <v>2</v>
      </c>
      <c r="Q113" s="6">
        <v>75034</v>
      </c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thickBot="1" x14ac:dyDescent="0.35">
      <c r="A114" s="6">
        <v>2292936</v>
      </c>
      <c r="B114" s="6">
        <v>13</v>
      </c>
      <c r="C114" s="7" t="b">
        <v>1</v>
      </c>
      <c r="D114" s="7" t="b">
        <v>1</v>
      </c>
      <c r="E114" s="6">
        <v>127</v>
      </c>
      <c r="F114" s="5" t="s">
        <v>467</v>
      </c>
      <c r="G114" s="6">
        <v>90</v>
      </c>
      <c r="H114" s="7" t="b">
        <v>0</v>
      </c>
      <c r="I114" s="7" t="b">
        <v>1</v>
      </c>
      <c r="J114" s="6">
        <v>1</v>
      </c>
      <c r="K114" s="6">
        <v>1</v>
      </c>
      <c r="L114" s="6">
        <v>17</v>
      </c>
      <c r="M114" s="6">
        <v>1</v>
      </c>
      <c r="N114" s="5"/>
      <c r="O114" s="6">
        <v>4</v>
      </c>
      <c r="P114" s="6">
        <v>2</v>
      </c>
      <c r="Q114" s="6">
        <v>75037</v>
      </c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thickBot="1" x14ac:dyDescent="0.35">
      <c r="A115" s="6">
        <v>2292939</v>
      </c>
      <c r="B115" s="6">
        <v>13</v>
      </c>
      <c r="C115" s="7" t="b">
        <v>1</v>
      </c>
      <c r="D115" s="7" t="b">
        <v>1</v>
      </c>
      <c r="E115" s="6">
        <v>130</v>
      </c>
      <c r="F115" s="5" t="s">
        <v>467</v>
      </c>
      <c r="G115" s="6">
        <v>90</v>
      </c>
      <c r="H115" s="7" t="b">
        <v>0</v>
      </c>
      <c r="I115" s="7" t="b">
        <v>1</v>
      </c>
      <c r="J115" s="6">
        <v>10</v>
      </c>
      <c r="K115" s="6">
        <v>4</v>
      </c>
      <c r="L115" s="6">
        <v>20</v>
      </c>
      <c r="M115" s="6">
        <v>0</v>
      </c>
      <c r="N115" s="5"/>
      <c r="O115" s="6">
        <v>3</v>
      </c>
      <c r="P115" s="6">
        <v>2</v>
      </c>
      <c r="Q115" s="6">
        <v>75040</v>
      </c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 x14ac:dyDescent="0.35">
      <c r="A116" s="6">
        <v>2292937</v>
      </c>
      <c r="B116" s="6">
        <v>13</v>
      </c>
      <c r="C116" s="7" t="b">
        <v>1</v>
      </c>
      <c r="D116" s="7" t="b">
        <v>1</v>
      </c>
      <c r="E116" s="6">
        <v>128</v>
      </c>
      <c r="F116" s="5" t="s">
        <v>468</v>
      </c>
      <c r="G116" s="6">
        <v>90</v>
      </c>
      <c r="H116" s="7" t="b">
        <v>0</v>
      </c>
      <c r="I116" s="7" t="b">
        <v>1</v>
      </c>
      <c r="J116" s="6">
        <v>15</v>
      </c>
      <c r="K116" s="6">
        <v>2</v>
      </c>
      <c r="L116" s="6">
        <v>18</v>
      </c>
      <c r="M116" s="6">
        <v>1</v>
      </c>
      <c r="N116" s="5"/>
      <c r="O116" s="6">
        <v>3</v>
      </c>
      <c r="P116" s="6">
        <v>4</v>
      </c>
      <c r="Q116" s="6">
        <v>75038</v>
      </c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thickBot="1" x14ac:dyDescent="0.35">
      <c r="A117" s="6">
        <v>2292938</v>
      </c>
      <c r="B117" s="6">
        <v>13</v>
      </c>
      <c r="C117" s="7" t="b">
        <v>1</v>
      </c>
      <c r="D117" s="7" t="b">
        <v>1</v>
      </c>
      <c r="E117" s="6">
        <v>129</v>
      </c>
      <c r="F117" s="5" t="s">
        <v>469</v>
      </c>
      <c r="G117" s="6">
        <v>90</v>
      </c>
      <c r="H117" s="7" t="b">
        <v>0</v>
      </c>
      <c r="I117" s="7" t="b">
        <v>1</v>
      </c>
      <c r="J117" s="6">
        <v>3</v>
      </c>
      <c r="K117" s="6">
        <v>0</v>
      </c>
      <c r="L117" s="6">
        <v>19</v>
      </c>
      <c r="M117" s="6">
        <v>2</v>
      </c>
      <c r="N117" s="5"/>
      <c r="O117" s="6">
        <v>2</v>
      </c>
      <c r="P117" s="6">
        <v>3</v>
      </c>
      <c r="Q117" s="6">
        <v>75039</v>
      </c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thickBot="1" x14ac:dyDescent="0.35">
      <c r="A118" s="6">
        <v>2292946</v>
      </c>
      <c r="B118" s="6">
        <v>14</v>
      </c>
      <c r="C118" s="7" t="b">
        <v>1</v>
      </c>
      <c r="D118" s="7" t="b">
        <v>1</v>
      </c>
      <c r="E118" s="6">
        <v>137</v>
      </c>
      <c r="F118" s="5" t="s">
        <v>470</v>
      </c>
      <c r="G118" s="6">
        <v>90</v>
      </c>
      <c r="H118" s="7" t="b">
        <v>0</v>
      </c>
      <c r="I118" s="7" t="b">
        <v>1</v>
      </c>
      <c r="J118" s="6">
        <v>13</v>
      </c>
      <c r="K118" s="6">
        <v>1</v>
      </c>
      <c r="L118" s="6">
        <v>10</v>
      </c>
      <c r="M118" s="6">
        <v>0</v>
      </c>
      <c r="N118" s="5"/>
      <c r="O118" s="6">
        <v>5</v>
      </c>
      <c r="P118" s="6">
        <v>3</v>
      </c>
      <c r="Q118" s="6">
        <v>75047</v>
      </c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thickBot="1" x14ac:dyDescent="0.35">
      <c r="A119" s="6">
        <v>2292940</v>
      </c>
      <c r="B119" s="6">
        <v>14</v>
      </c>
      <c r="C119" s="7" t="b">
        <v>1</v>
      </c>
      <c r="D119" s="7" t="b">
        <v>1</v>
      </c>
      <c r="E119" s="6">
        <v>132</v>
      </c>
      <c r="F119" s="5" t="s">
        <v>471</v>
      </c>
      <c r="G119" s="6">
        <v>90</v>
      </c>
      <c r="H119" s="7" t="b">
        <v>0</v>
      </c>
      <c r="I119" s="7" t="b">
        <v>1</v>
      </c>
      <c r="J119" s="6">
        <v>18</v>
      </c>
      <c r="K119" s="6">
        <v>3</v>
      </c>
      <c r="L119" s="6">
        <v>3</v>
      </c>
      <c r="M119" s="6">
        <v>2</v>
      </c>
      <c r="N119" s="5"/>
      <c r="O119" s="6">
        <v>3</v>
      </c>
      <c r="P119" s="6">
        <v>2</v>
      </c>
      <c r="Q119" s="6">
        <v>75042</v>
      </c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thickBot="1" x14ac:dyDescent="0.35">
      <c r="A120" s="6">
        <v>2292942</v>
      </c>
      <c r="B120" s="6">
        <v>14</v>
      </c>
      <c r="C120" s="7" t="b">
        <v>1</v>
      </c>
      <c r="D120" s="7" t="b">
        <v>1</v>
      </c>
      <c r="E120" s="6">
        <v>133</v>
      </c>
      <c r="F120" s="5" t="s">
        <v>471</v>
      </c>
      <c r="G120" s="6">
        <v>90</v>
      </c>
      <c r="H120" s="7" t="b">
        <v>0</v>
      </c>
      <c r="I120" s="7" t="b">
        <v>1</v>
      </c>
      <c r="J120" s="6">
        <v>20</v>
      </c>
      <c r="K120" s="6">
        <v>1</v>
      </c>
      <c r="L120" s="6">
        <v>4</v>
      </c>
      <c r="M120" s="6">
        <v>1</v>
      </c>
      <c r="N120" s="5"/>
      <c r="O120" s="6">
        <v>2</v>
      </c>
      <c r="P120" s="6">
        <v>3</v>
      </c>
      <c r="Q120" s="6">
        <v>75043</v>
      </c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thickBot="1" x14ac:dyDescent="0.35">
      <c r="A121" s="6">
        <v>2292943</v>
      </c>
      <c r="B121" s="6">
        <v>14</v>
      </c>
      <c r="C121" s="7" t="b">
        <v>1</v>
      </c>
      <c r="D121" s="7" t="b">
        <v>1</v>
      </c>
      <c r="E121" s="6">
        <v>134</v>
      </c>
      <c r="F121" s="5" t="s">
        <v>471</v>
      </c>
      <c r="G121" s="6">
        <v>90</v>
      </c>
      <c r="H121" s="7" t="b">
        <v>0</v>
      </c>
      <c r="I121" s="7" t="b">
        <v>1</v>
      </c>
      <c r="J121" s="6">
        <v>6</v>
      </c>
      <c r="K121" s="6">
        <v>1</v>
      </c>
      <c r="L121" s="6">
        <v>5</v>
      </c>
      <c r="M121" s="6">
        <v>4</v>
      </c>
      <c r="N121" s="5"/>
      <c r="O121" s="6">
        <v>3</v>
      </c>
      <c r="P121" s="6">
        <v>3</v>
      </c>
      <c r="Q121" s="6">
        <v>75044</v>
      </c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thickBot="1" x14ac:dyDescent="0.35">
      <c r="A122" s="6">
        <v>2292944</v>
      </c>
      <c r="B122" s="6">
        <v>14</v>
      </c>
      <c r="C122" s="7" t="b">
        <v>1</v>
      </c>
      <c r="D122" s="7" t="b">
        <v>1</v>
      </c>
      <c r="E122" s="6">
        <v>135</v>
      </c>
      <c r="F122" s="5" t="s">
        <v>471</v>
      </c>
      <c r="G122" s="6">
        <v>90</v>
      </c>
      <c r="H122" s="7" t="b">
        <v>0</v>
      </c>
      <c r="I122" s="7" t="b">
        <v>1</v>
      </c>
      <c r="J122" s="6">
        <v>17</v>
      </c>
      <c r="K122" s="6">
        <v>0</v>
      </c>
      <c r="L122" s="6">
        <v>7</v>
      </c>
      <c r="M122" s="6">
        <v>1</v>
      </c>
      <c r="N122" s="5"/>
      <c r="O122" s="6">
        <v>2</v>
      </c>
      <c r="P122" s="6">
        <v>2</v>
      </c>
      <c r="Q122" s="6">
        <v>75045</v>
      </c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thickBot="1" x14ac:dyDescent="0.35">
      <c r="A123" s="6">
        <v>2292949</v>
      </c>
      <c r="B123" s="6">
        <v>14</v>
      </c>
      <c r="C123" s="7" t="b">
        <v>1</v>
      </c>
      <c r="D123" s="7" t="b">
        <v>1</v>
      </c>
      <c r="E123" s="6">
        <v>140</v>
      </c>
      <c r="F123" s="5" t="s">
        <v>471</v>
      </c>
      <c r="G123" s="6">
        <v>90</v>
      </c>
      <c r="H123" s="7" t="b">
        <v>0</v>
      </c>
      <c r="I123" s="7" t="b">
        <v>1</v>
      </c>
      <c r="J123" s="6">
        <v>2</v>
      </c>
      <c r="K123" s="6">
        <v>0</v>
      </c>
      <c r="L123" s="6">
        <v>15</v>
      </c>
      <c r="M123" s="6">
        <v>4</v>
      </c>
      <c r="N123" s="5"/>
      <c r="O123" s="6">
        <v>2</v>
      </c>
      <c r="P123" s="6">
        <v>4</v>
      </c>
      <c r="Q123" s="6">
        <v>75050</v>
      </c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thickBot="1" x14ac:dyDescent="0.35">
      <c r="A124" s="6">
        <v>2292945</v>
      </c>
      <c r="B124" s="6">
        <v>14</v>
      </c>
      <c r="C124" s="7" t="b">
        <v>1</v>
      </c>
      <c r="D124" s="7" t="b">
        <v>1</v>
      </c>
      <c r="E124" s="6">
        <v>136</v>
      </c>
      <c r="F124" s="5" t="s">
        <v>472</v>
      </c>
      <c r="G124" s="6">
        <v>90</v>
      </c>
      <c r="H124" s="7" t="b">
        <v>0</v>
      </c>
      <c r="I124" s="7" t="b">
        <v>1</v>
      </c>
      <c r="J124" s="6">
        <v>8</v>
      </c>
      <c r="K124" s="6">
        <v>0</v>
      </c>
      <c r="L124" s="6">
        <v>9</v>
      </c>
      <c r="M124" s="6">
        <v>0</v>
      </c>
      <c r="N124" s="5"/>
      <c r="O124" s="6">
        <v>2</v>
      </c>
      <c r="P124" s="6">
        <v>2</v>
      </c>
      <c r="Q124" s="6">
        <v>75046</v>
      </c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thickBot="1" x14ac:dyDescent="0.35">
      <c r="A125" s="6">
        <v>2292947</v>
      </c>
      <c r="B125" s="6">
        <v>14</v>
      </c>
      <c r="C125" s="7" t="b">
        <v>1</v>
      </c>
      <c r="D125" s="7" t="b">
        <v>1</v>
      </c>
      <c r="E125" s="6">
        <v>138</v>
      </c>
      <c r="F125" s="5" t="s">
        <v>473</v>
      </c>
      <c r="G125" s="6">
        <v>90</v>
      </c>
      <c r="H125" s="7" t="b">
        <v>0</v>
      </c>
      <c r="I125" s="7" t="b">
        <v>1</v>
      </c>
      <c r="J125" s="6">
        <v>11</v>
      </c>
      <c r="K125" s="6">
        <v>2</v>
      </c>
      <c r="L125" s="6">
        <v>12</v>
      </c>
      <c r="M125" s="6">
        <v>1</v>
      </c>
      <c r="N125" s="5"/>
      <c r="O125" s="6">
        <v>2</v>
      </c>
      <c r="P125" s="6">
        <v>4</v>
      </c>
      <c r="Q125" s="6">
        <v>75048</v>
      </c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thickBot="1" x14ac:dyDescent="0.35">
      <c r="A126" s="6">
        <v>2292941</v>
      </c>
      <c r="B126" s="6">
        <v>14</v>
      </c>
      <c r="C126" s="7" t="b">
        <v>1</v>
      </c>
      <c r="D126" s="7" t="b">
        <v>1</v>
      </c>
      <c r="E126" s="6">
        <v>131</v>
      </c>
      <c r="F126" s="5" t="s">
        <v>474</v>
      </c>
      <c r="G126" s="6">
        <v>90</v>
      </c>
      <c r="H126" s="7" t="b">
        <v>0</v>
      </c>
      <c r="I126" s="7" t="b">
        <v>1</v>
      </c>
      <c r="J126" s="6">
        <v>16</v>
      </c>
      <c r="K126" s="6">
        <v>0</v>
      </c>
      <c r="L126" s="6">
        <v>1</v>
      </c>
      <c r="M126" s="6">
        <v>5</v>
      </c>
      <c r="N126" s="5"/>
      <c r="O126" s="6">
        <v>2</v>
      </c>
      <c r="P126" s="6">
        <v>4</v>
      </c>
      <c r="Q126" s="6">
        <v>75041</v>
      </c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thickBot="1" x14ac:dyDescent="0.35">
      <c r="A127" s="6">
        <v>2292948</v>
      </c>
      <c r="B127" s="6">
        <v>14</v>
      </c>
      <c r="C127" s="7" t="b">
        <v>1</v>
      </c>
      <c r="D127" s="7" t="b">
        <v>1</v>
      </c>
      <c r="E127" s="6">
        <v>139</v>
      </c>
      <c r="F127" s="5" t="s">
        <v>475</v>
      </c>
      <c r="G127" s="6">
        <v>90</v>
      </c>
      <c r="H127" s="7" t="b">
        <v>0</v>
      </c>
      <c r="I127" s="7" t="b">
        <v>1</v>
      </c>
      <c r="J127" s="6">
        <v>19</v>
      </c>
      <c r="K127" s="6">
        <v>0</v>
      </c>
      <c r="L127" s="6">
        <v>14</v>
      </c>
      <c r="M127" s="6">
        <v>1</v>
      </c>
      <c r="N127" s="5"/>
      <c r="O127" s="6">
        <v>2</v>
      </c>
      <c r="P127" s="6">
        <v>4</v>
      </c>
      <c r="Q127" s="6">
        <v>75049</v>
      </c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thickBot="1" x14ac:dyDescent="0.35">
      <c r="A128" s="6">
        <v>2292953</v>
      </c>
      <c r="B128" s="6">
        <v>15</v>
      </c>
      <c r="C128" s="7" t="b">
        <v>1</v>
      </c>
      <c r="D128" s="7" t="b">
        <v>1</v>
      </c>
      <c r="E128" s="6">
        <v>144</v>
      </c>
      <c r="F128" s="5" t="s">
        <v>476</v>
      </c>
      <c r="G128" s="6">
        <v>90</v>
      </c>
      <c r="H128" s="7" t="b">
        <v>0</v>
      </c>
      <c r="I128" s="7" t="b">
        <v>1</v>
      </c>
      <c r="J128" s="6">
        <v>3</v>
      </c>
      <c r="K128" s="6">
        <v>3</v>
      </c>
      <c r="L128" s="6">
        <v>11</v>
      </c>
      <c r="M128" s="6">
        <v>4</v>
      </c>
      <c r="N128" s="5"/>
      <c r="O128" s="6">
        <v>2</v>
      </c>
      <c r="P128" s="6">
        <v>2</v>
      </c>
      <c r="Q128" s="6">
        <v>75054</v>
      </c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thickBot="1" x14ac:dyDescent="0.35">
      <c r="A129" s="6">
        <v>2292954</v>
      </c>
      <c r="B129" s="6">
        <v>15</v>
      </c>
      <c r="C129" s="7" t="b">
        <v>1</v>
      </c>
      <c r="D129" s="7" t="b">
        <v>1</v>
      </c>
      <c r="E129" s="6">
        <v>145</v>
      </c>
      <c r="F129" s="5" t="s">
        <v>476</v>
      </c>
      <c r="G129" s="6">
        <v>90</v>
      </c>
      <c r="H129" s="7" t="b">
        <v>0</v>
      </c>
      <c r="I129" s="7" t="b">
        <v>1</v>
      </c>
      <c r="J129" s="6">
        <v>9</v>
      </c>
      <c r="K129" s="6">
        <v>1</v>
      </c>
      <c r="L129" s="6">
        <v>13</v>
      </c>
      <c r="M129" s="6">
        <v>2</v>
      </c>
      <c r="N129" s="5"/>
      <c r="O129" s="6">
        <v>2</v>
      </c>
      <c r="P129" s="6">
        <v>5</v>
      </c>
      <c r="Q129" s="6">
        <v>75055</v>
      </c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thickBot="1" x14ac:dyDescent="0.35">
      <c r="A130" s="6">
        <v>2292955</v>
      </c>
      <c r="B130" s="6">
        <v>15</v>
      </c>
      <c r="C130" s="7" t="b">
        <v>1</v>
      </c>
      <c r="D130" s="7" t="b">
        <v>1</v>
      </c>
      <c r="E130" s="6">
        <v>146</v>
      </c>
      <c r="F130" s="5" t="s">
        <v>476</v>
      </c>
      <c r="G130" s="6">
        <v>90</v>
      </c>
      <c r="H130" s="7" t="b">
        <v>0</v>
      </c>
      <c r="I130" s="7" t="b">
        <v>1</v>
      </c>
      <c r="J130" s="6">
        <v>4</v>
      </c>
      <c r="K130" s="6">
        <v>2</v>
      </c>
      <c r="L130" s="6">
        <v>16</v>
      </c>
      <c r="M130" s="6">
        <v>2</v>
      </c>
      <c r="N130" s="5"/>
      <c r="O130" s="6">
        <v>3</v>
      </c>
      <c r="P130" s="6">
        <v>2</v>
      </c>
      <c r="Q130" s="6">
        <v>75056</v>
      </c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thickBot="1" x14ac:dyDescent="0.35">
      <c r="A131" s="6">
        <v>2292959</v>
      </c>
      <c r="B131" s="6">
        <v>15</v>
      </c>
      <c r="C131" s="7" t="b">
        <v>1</v>
      </c>
      <c r="D131" s="7" t="b">
        <v>1</v>
      </c>
      <c r="E131" s="6">
        <v>150</v>
      </c>
      <c r="F131" s="5" t="s">
        <v>476</v>
      </c>
      <c r="G131" s="6">
        <v>90</v>
      </c>
      <c r="H131" s="7" t="b">
        <v>0</v>
      </c>
      <c r="I131" s="7" t="b">
        <v>1</v>
      </c>
      <c r="J131" s="6">
        <v>5</v>
      </c>
      <c r="K131" s="6">
        <v>3</v>
      </c>
      <c r="L131" s="6">
        <v>20</v>
      </c>
      <c r="M131" s="6">
        <v>2</v>
      </c>
      <c r="N131" s="5"/>
      <c r="O131" s="6">
        <v>3</v>
      </c>
      <c r="P131" s="6">
        <v>2</v>
      </c>
      <c r="Q131" s="6">
        <v>75060</v>
      </c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thickBot="1" x14ac:dyDescent="0.35">
      <c r="A132" s="6">
        <v>2292952</v>
      </c>
      <c r="B132" s="6">
        <v>15</v>
      </c>
      <c r="C132" s="7" t="b">
        <v>1</v>
      </c>
      <c r="D132" s="7" t="b">
        <v>1</v>
      </c>
      <c r="E132" s="6">
        <v>143</v>
      </c>
      <c r="F132" s="5" t="s">
        <v>477</v>
      </c>
      <c r="G132" s="6">
        <v>90</v>
      </c>
      <c r="H132" s="7" t="b">
        <v>0</v>
      </c>
      <c r="I132" s="7" t="b">
        <v>1</v>
      </c>
      <c r="J132" s="6">
        <v>10</v>
      </c>
      <c r="K132" s="6">
        <v>2</v>
      </c>
      <c r="L132" s="6">
        <v>8</v>
      </c>
      <c r="M132" s="6">
        <v>0</v>
      </c>
      <c r="N132" s="5"/>
      <c r="O132" s="6">
        <v>3</v>
      </c>
      <c r="P132" s="6">
        <v>2</v>
      </c>
      <c r="Q132" s="6">
        <v>75053</v>
      </c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thickBot="1" x14ac:dyDescent="0.35">
      <c r="A133" s="6">
        <v>2292951</v>
      </c>
      <c r="B133" s="6">
        <v>15</v>
      </c>
      <c r="C133" s="7" t="b">
        <v>1</v>
      </c>
      <c r="D133" s="7" t="b">
        <v>1</v>
      </c>
      <c r="E133" s="6">
        <v>142</v>
      </c>
      <c r="F133" s="5" t="s">
        <v>478</v>
      </c>
      <c r="G133" s="6">
        <v>90</v>
      </c>
      <c r="H133" s="7" t="b">
        <v>0</v>
      </c>
      <c r="I133" s="7" t="b">
        <v>1</v>
      </c>
      <c r="J133" s="6">
        <v>1</v>
      </c>
      <c r="K133" s="6">
        <v>1</v>
      </c>
      <c r="L133" s="6">
        <v>6</v>
      </c>
      <c r="M133" s="6">
        <v>0</v>
      </c>
      <c r="N133" s="5"/>
      <c r="O133" s="6">
        <v>4</v>
      </c>
      <c r="P133" s="6">
        <v>4</v>
      </c>
      <c r="Q133" s="6">
        <v>75052</v>
      </c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thickBot="1" x14ac:dyDescent="0.35">
      <c r="A134" s="6">
        <v>2292950</v>
      </c>
      <c r="B134" s="6">
        <v>15</v>
      </c>
      <c r="C134" s="7" t="b">
        <v>1</v>
      </c>
      <c r="D134" s="7" t="b">
        <v>1</v>
      </c>
      <c r="E134" s="6">
        <v>141</v>
      </c>
      <c r="F134" s="5" t="s">
        <v>479</v>
      </c>
      <c r="G134" s="6">
        <v>90</v>
      </c>
      <c r="H134" s="7" t="b">
        <v>0</v>
      </c>
      <c r="I134" s="7" t="b">
        <v>1</v>
      </c>
      <c r="J134" s="6">
        <v>14</v>
      </c>
      <c r="K134" s="6">
        <v>1</v>
      </c>
      <c r="L134" s="6">
        <v>2</v>
      </c>
      <c r="M134" s="6">
        <v>3</v>
      </c>
      <c r="N134" s="5"/>
      <c r="O134" s="6">
        <v>3</v>
      </c>
      <c r="P134" s="6">
        <v>2</v>
      </c>
      <c r="Q134" s="6">
        <v>75051</v>
      </c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thickBot="1" x14ac:dyDescent="0.35">
      <c r="A135" s="6">
        <v>2292956</v>
      </c>
      <c r="B135" s="6">
        <v>15</v>
      </c>
      <c r="C135" s="7" t="b">
        <v>1</v>
      </c>
      <c r="D135" s="7" t="b">
        <v>1</v>
      </c>
      <c r="E135" s="6">
        <v>147</v>
      </c>
      <c r="F135" s="5" t="s">
        <v>479</v>
      </c>
      <c r="G135" s="6">
        <v>90</v>
      </c>
      <c r="H135" s="7" t="b">
        <v>0</v>
      </c>
      <c r="I135" s="7" t="b">
        <v>1</v>
      </c>
      <c r="J135" s="6">
        <v>15</v>
      </c>
      <c r="K135" s="6">
        <v>4</v>
      </c>
      <c r="L135" s="6">
        <v>17</v>
      </c>
      <c r="M135" s="6">
        <v>1</v>
      </c>
      <c r="N135" s="5"/>
      <c r="O135" s="6">
        <v>3</v>
      </c>
      <c r="P135" s="6">
        <v>2</v>
      </c>
      <c r="Q135" s="6">
        <v>75057</v>
      </c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thickBot="1" x14ac:dyDescent="0.35">
      <c r="A136" s="6">
        <v>2292958</v>
      </c>
      <c r="B136" s="6">
        <v>15</v>
      </c>
      <c r="C136" s="7" t="b">
        <v>1</v>
      </c>
      <c r="D136" s="7" t="b">
        <v>1</v>
      </c>
      <c r="E136" s="6">
        <v>149</v>
      </c>
      <c r="F136" s="5" t="s">
        <v>479</v>
      </c>
      <c r="G136" s="6">
        <v>90</v>
      </c>
      <c r="H136" s="7" t="b">
        <v>0</v>
      </c>
      <c r="I136" s="7" t="b">
        <v>1</v>
      </c>
      <c r="J136" s="6">
        <v>7</v>
      </c>
      <c r="K136" s="6">
        <v>2</v>
      </c>
      <c r="L136" s="6">
        <v>19</v>
      </c>
      <c r="M136" s="6">
        <v>1</v>
      </c>
      <c r="N136" s="5"/>
      <c r="O136" s="6">
        <v>2</v>
      </c>
      <c r="P136" s="6">
        <v>3</v>
      </c>
      <c r="Q136" s="6">
        <v>75059</v>
      </c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thickBot="1" x14ac:dyDescent="0.35">
      <c r="A137" s="6">
        <v>2292957</v>
      </c>
      <c r="B137" s="6">
        <v>15</v>
      </c>
      <c r="C137" s="7" t="b">
        <v>1</v>
      </c>
      <c r="D137" s="7" t="b">
        <v>1</v>
      </c>
      <c r="E137" s="6">
        <v>148</v>
      </c>
      <c r="F137" s="5" t="s">
        <v>480</v>
      </c>
      <c r="G137" s="6">
        <v>90</v>
      </c>
      <c r="H137" s="7" t="b">
        <v>0</v>
      </c>
      <c r="I137" s="7" t="b">
        <v>1</v>
      </c>
      <c r="J137" s="6">
        <v>12</v>
      </c>
      <c r="K137" s="6">
        <v>2</v>
      </c>
      <c r="L137" s="6">
        <v>18</v>
      </c>
      <c r="M137" s="6">
        <v>1</v>
      </c>
      <c r="N137" s="5"/>
      <c r="O137" s="6">
        <v>4</v>
      </c>
      <c r="P137" s="6">
        <v>4</v>
      </c>
      <c r="Q137" s="6">
        <v>75058</v>
      </c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thickBot="1" x14ac:dyDescent="0.35">
      <c r="A138" s="6">
        <v>2292964</v>
      </c>
      <c r="B138" s="6">
        <v>16</v>
      </c>
      <c r="C138" s="7" t="b">
        <v>1</v>
      </c>
      <c r="D138" s="7" t="b">
        <v>1</v>
      </c>
      <c r="E138" s="6">
        <v>155</v>
      </c>
      <c r="F138" s="5" t="s">
        <v>481</v>
      </c>
      <c r="G138" s="6">
        <v>90</v>
      </c>
      <c r="H138" s="7" t="b">
        <v>0</v>
      </c>
      <c r="I138" s="7" t="b">
        <v>1</v>
      </c>
      <c r="J138" s="6">
        <v>4</v>
      </c>
      <c r="K138" s="6">
        <v>2</v>
      </c>
      <c r="L138" s="6">
        <v>13</v>
      </c>
      <c r="M138" s="6">
        <v>1</v>
      </c>
      <c r="N138" s="5"/>
      <c r="O138" s="6">
        <v>3</v>
      </c>
      <c r="P138" s="6">
        <v>5</v>
      </c>
      <c r="Q138" s="6">
        <v>75065</v>
      </c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thickBot="1" x14ac:dyDescent="0.35">
      <c r="A139" s="6">
        <v>2292960</v>
      </c>
      <c r="B139" s="6">
        <v>16</v>
      </c>
      <c r="C139" s="7" t="b">
        <v>1</v>
      </c>
      <c r="D139" s="7" t="b">
        <v>1</v>
      </c>
      <c r="E139" s="6">
        <v>151</v>
      </c>
      <c r="F139" s="5" t="s">
        <v>482</v>
      </c>
      <c r="G139" s="6">
        <v>90</v>
      </c>
      <c r="H139" s="7" t="b">
        <v>0</v>
      </c>
      <c r="I139" s="7" t="b">
        <v>1</v>
      </c>
      <c r="J139" s="6">
        <v>8</v>
      </c>
      <c r="K139" s="6">
        <v>0</v>
      </c>
      <c r="L139" s="6">
        <v>3</v>
      </c>
      <c r="M139" s="6">
        <v>3</v>
      </c>
      <c r="N139" s="5"/>
      <c r="O139" s="6">
        <v>2</v>
      </c>
      <c r="P139" s="6">
        <v>2</v>
      </c>
      <c r="Q139" s="6">
        <v>75061</v>
      </c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thickBot="1" x14ac:dyDescent="0.35">
      <c r="A140" s="6">
        <v>2292963</v>
      </c>
      <c r="B140" s="6">
        <v>16</v>
      </c>
      <c r="C140" s="7" t="b">
        <v>1</v>
      </c>
      <c r="D140" s="7" t="b">
        <v>1</v>
      </c>
      <c r="E140" s="6">
        <v>154</v>
      </c>
      <c r="F140" s="5" t="s">
        <v>482</v>
      </c>
      <c r="G140" s="6">
        <v>90</v>
      </c>
      <c r="H140" s="7" t="b">
        <v>0</v>
      </c>
      <c r="I140" s="7" t="b">
        <v>1</v>
      </c>
      <c r="J140" s="6">
        <v>17</v>
      </c>
      <c r="K140" s="6">
        <v>1</v>
      </c>
      <c r="L140" s="6">
        <v>12</v>
      </c>
      <c r="M140" s="6">
        <v>3</v>
      </c>
      <c r="N140" s="5"/>
      <c r="O140" s="6">
        <v>2</v>
      </c>
      <c r="P140" s="6">
        <v>4</v>
      </c>
      <c r="Q140" s="6">
        <v>75064</v>
      </c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thickBot="1" x14ac:dyDescent="0.35">
      <c r="A141" s="6">
        <v>2292966</v>
      </c>
      <c r="B141" s="6">
        <v>16</v>
      </c>
      <c r="C141" s="7" t="b">
        <v>1</v>
      </c>
      <c r="D141" s="7" t="b">
        <v>1</v>
      </c>
      <c r="E141" s="6">
        <v>157</v>
      </c>
      <c r="F141" s="5" t="s">
        <v>482</v>
      </c>
      <c r="G141" s="6">
        <v>90</v>
      </c>
      <c r="H141" s="7" t="b">
        <v>0</v>
      </c>
      <c r="I141" s="7" t="b">
        <v>1</v>
      </c>
      <c r="J141" s="6">
        <v>7</v>
      </c>
      <c r="K141" s="6">
        <v>0</v>
      </c>
      <c r="L141" s="6">
        <v>16</v>
      </c>
      <c r="M141" s="6">
        <v>1</v>
      </c>
      <c r="N141" s="5"/>
      <c r="O141" s="6">
        <v>2</v>
      </c>
      <c r="P141" s="6">
        <v>2</v>
      </c>
      <c r="Q141" s="6">
        <v>75067</v>
      </c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thickBot="1" x14ac:dyDescent="0.35">
      <c r="A142" s="6">
        <v>2292967</v>
      </c>
      <c r="B142" s="6">
        <v>16</v>
      </c>
      <c r="C142" s="7" t="b">
        <v>1</v>
      </c>
      <c r="D142" s="7" t="b">
        <v>1</v>
      </c>
      <c r="E142" s="6">
        <v>158</v>
      </c>
      <c r="F142" s="5" t="s">
        <v>482</v>
      </c>
      <c r="G142" s="6">
        <v>90</v>
      </c>
      <c r="H142" s="7" t="b">
        <v>0</v>
      </c>
      <c r="I142" s="7" t="b">
        <v>1</v>
      </c>
      <c r="J142" s="6">
        <v>11</v>
      </c>
      <c r="K142" s="6">
        <v>3</v>
      </c>
      <c r="L142" s="6">
        <v>18</v>
      </c>
      <c r="M142" s="6">
        <v>4</v>
      </c>
      <c r="N142" s="5"/>
      <c r="O142" s="6">
        <v>2</v>
      </c>
      <c r="P142" s="6">
        <v>4</v>
      </c>
      <c r="Q142" s="6">
        <v>75068</v>
      </c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thickBot="1" x14ac:dyDescent="0.35">
      <c r="A143" s="6">
        <v>2292968</v>
      </c>
      <c r="B143" s="6">
        <v>16</v>
      </c>
      <c r="C143" s="7" t="b">
        <v>1</v>
      </c>
      <c r="D143" s="7" t="b">
        <v>1</v>
      </c>
      <c r="E143" s="6">
        <v>159</v>
      </c>
      <c r="F143" s="5" t="s">
        <v>482</v>
      </c>
      <c r="G143" s="6">
        <v>90</v>
      </c>
      <c r="H143" s="7" t="b">
        <v>0</v>
      </c>
      <c r="I143" s="7" t="b">
        <v>1</v>
      </c>
      <c r="J143" s="6">
        <v>10</v>
      </c>
      <c r="K143" s="6">
        <v>2</v>
      </c>
      <c r="L143" s="6">
        <v>19</v>
      </c>
      <c r="M143" s="6">
        <v>0</v>
      </c>
      <c r="N143" s="5"/>
      <c r="O143" s="6">
        <v>3</v>
      </c>
      <c r="P143" s="6">
        <v>3</v>
      </c>
      <c r="Q143" s="6">
        <v>75069</v>
      </c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thickBot="1" x14ac:dyDescent="0.35">
      <c r="A144" s="6">
        <v>2292965</v>
      </c>
      <c r="B144" s="6">
        <v>16</v>
      </c>
      <c r="C144" s="7" t="b">
        <v>1</v>
      </c>
      <c r="D144" s="7" t="b">
        <v>1</v>
      </c>
      <c r="E144" s="6">
        <v>156</v>
      </c>
      <c r="F144" s="5" t="s">
        <v>483</v>
      </c>
      <c r="G144" s="6">
        <v>90</v>
      </c>
      <c r="H144" s="7" t="b">
        <v>0</v>
      </c>
      <c r="I144" s="7" t="b">
        <v>1</v>
      </c>
      <c r="J144" s="6">
        <v>6</v>
      </c>
      <c r="K144" s="6">
        <v>0</v>
      </c>
      <c r="L144" s="6">
        <v>15</v>
      </c>
      <c r="M144" s="6">
        <v>1</v>
      </c>
      <c r="N144" s="5"/>
      <c r="O144" s="6">
        <v>3</v>
      </c>
      <c r="P144" s="6">
        <v>4</v>
      </c>
      <c r="Q144" s="6">
        <v>75066</v>
      </c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thickBot="1" x14ac:dyDescent="0.35">
      <c r="A145" s="6">
        <v>2292969</v>
      </c>
      <c r="B145" s="6">
        <v>16</v>
      </c>
      <c r="C145" s="7" t="b">
        <v>1</v>
      </c>
      <c r="D145" s="7" t="b">
        <v>1</v>
      </c>
      <c r="E145" s="6">
        <v>160</v>
      </c>
      <c r="F145" s="5" t="s">
        <v>484</v>
      </c>
      <c r="G145" s="6">
        <v>90</v>
      </c>
      <c r="H145" s="7" t="b">
        <v>0</v>
      </c>
      <c r="I145" s="7" t="b">
        <v>1</v>
      </c>
      <c r="J145" s="6">
        <v>1</v>
      </c>
      <c r="K145" s="6">
        <v>2</v>
      </c>
      <c r="L145" s="6">
        <v>20</v>
      </c>
      <c r="M145" s="6">
        <v>0</v>
      </c>
      <c r="N145" s="5"/>
      <c r="O145" s="6">
        <v>4</v>
      </c>
      <c r="P145" s="6">
        <v>2</v>
      </c>
      <c r="Q145" s="6">
        <v>75070</v>
      </c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thickBot="1" x14ac:dyDescent="0.35">
      <c r="A146" s="6">
        <v>2292961</v>
      </c>
      <c r="B146" s="6">
        <v>16</v>
      </c>
      <c r="C146" s="7" t="b">
        <v>1</v>
      </c>
      <c r="D146" s="7" t="b">
        <v>1</v>
      </c>
      <c r="E146" s="6">
        <v>152</v>
      </c>
      <c r="F146" s="5" t="s">
        <v>485</v>
      </c>
      <c r="G146" s="6">
        <v>90</v>
      </c>
      <c r="H146" s="7" t="b">
        <v>0</v>
      </c>
      <c r="I146" s="7" t="b">
        <v>1</v>
      </c>
      <c r="J146" s="6">
        <v>2</v>
      </c>
      <c r="K146" s="6">
        <v>2</v>
      </c>
      <c r="L146" s="6">
        <v>5</v>
      </c>
      <c r="M146" s="6">
        <v>1</v>
      </c>
      <c r="N146" s="5"/>
      <c r="O146" s="6">
        <v>2</v>
      </c>
      <c r="P146" s="6">
        <v>3</v>
      </c>
      <c r="Q146" s="6">
        <v>75062</v>
      </c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thickBot="1" x14ac:dyDescent="0.35">
      <c r="A147" s="6">
        <v>2292962</v>
      </c>
      <c r="B147" s="6">
        <v>16</v>
      </c>
      <c r="C147" s="7" t="b">
        <v>1</v>
      </c>
      <c r="D147" s="7" t="b">
        <v>1</v>
      </c>
      <c r="E147" s="6">
        <v>153</v>
      </c>
      <c r="F147" s="5" t="s">
        <v>486</v>
      </c>
      <c r="G147" s="6">
        <v>90</v>
      </c>
      <c r="H147" s="7" t="b">
        <v>0</v>
      </c>
      <c r="I147" s="7" t="b">
        <v>1</v>
      </c>
      <c r="J147" s="6">
        <v>14</v>
      </c>
      <c r="K147" s="6">
        <v>2</v>
      </c>
      <c r="L147" s="6">
        <v>9</v>
      </c>
      <c r="M147" s="6">
        <v>1</v>
      </c>
      <c r="N147" s="5"/>
      <c r="O147" s="6">
        <v>3</v>
      </c>
      <c r="P147" s="6">
        <v>2</v>
      </c>
      <c r="Q147" s="6">
        <v>75063</v>
      </c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thickBot="1" x14ac:dyDescent="0.35">
      <c r="A148" s="6">
        <v>2292972</v>
      </c>
      <c r="B148" s="6">
        <v>17</v>
      </c>
      <c r="C148" s="7" t="b">
        <v>1</v>
      </c>
      <c r="D148" s="7" t="b">
        <v>1</v>
      </c>
      <c r="E148" s="6">
        <v>163</v>
      </c>
      <c r="F148" s="5" t="s">
        <v>487</v>
      </c>
      <c r="G148" s="6">
        <v>90</v>
      </c>
      <c r="H148" s="7" t="b">
        <v>0</v>
      </c>
      <c r="I148" s="7" t="b">
        <v>1</v>
      </c>
      <c r="J148" s="6">
        <v>18</v>
      </c>
      <c r="K148" s="6">
        <v>2</v>
      </c>
      <c r="L148" s="6">
        <v>4</v>
      </c>
      <c r="M148" s="6">
        <v>2</v>
      </c>
      <c r="N148" s="5"/>
      <c r="O148" s="6">
        <v>3</v>
      </c>
      <c r="P148" s="6">
        <v>3</v>
      </c>
      <c r="Q148" s="6">
        <v>75073</v>
      </c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thickBot="1" x14ac:dyDescent="0.35">
      <c r="A149" s="6">
        <v>2292974</v>
      </c>
      <c r="B149" s="6">
        <v>17</v>
      </c>
      <c r="C149" s="7" t="b">
        <v>1</v>
      </c>
      <c r="D149" s="7" t="b">
        <v>1</v>
      </c>
      <c r="E149" s="6">
        <v>165</v>
      </c>
      <c r="F149" s="5" t="s">
        <v>488</v>
      </c>
      <c r="G149" s="6">
        <v>90</v>
      </c>
      <c r="H149" s="7" t="b">
        <v>0</v>
      </c>
      <c r="I149" s="7" t="b">
        <v>1</v>
      </c>
      <c r="J149" s="6">
        <v>9</v>
      </c>
      <c r="K149" s="6">
        <v>3</v>
      </c>
      <c r="L149" s="6">
        <v>7</v>
      </c>
      <c r="M149" s="6">
        <v>0</v>
      </c>
      <c r="N149" s="5"/>
      <c r="O149" s="6">
        <v>2</v>
      </c>
      <c r="P149" s="6">
        <v>2</v>
      </c>
      <c r="Q149" s="6">
        <v>75075</v>
      </c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thickBot="1" x14ac:dyDescent="0.35">
      <c r="A150" s="6">
        <v>2292975</v>
      </c>
      <c r="B150" s="6">
        <v>17</v>
      </c>
      <c r="C150" s="7" t="b">
        <v>1</v>
      </c>
      <c r="D150" s="7" t="b">
        <v>1</v>
      </c>
      <c r="E150" s="6">
        <v>166</v>
      </c>
      <c r="F150" s="5" t="s">
        <v>488</v>
      </c>
      <c r="G150" s="6">
        <v>90</v>
      </c>
      <c r="H150" s="7" t="b">
        <v>0</v>
      </c>
      <c r="I150" s="7" t="b">
        <v>1</v>
      </c>
      <c r="J150" s="6">
        <v>20</v>
      </c>
      <c r="K150" s="6">
        <v>2</v>
      </c>
      <c r="L150" s="6">
        <v>8</v>
      </c>
      <c r="M150" s="6">
        <v>1</v>
      </c>
      <c r="N150" s="5"/>
      <c r="O150" s="6">
        <v>2</v>
      </c>
      <c r="P150" s="6">
        <v>2</v>
      </c>
      <c r="Q150" s="6">
        <v>75076</v>
      </c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thickBot="1" x14ac:dyDescent="0.35">
      <c r="A151" s="6">
        <v>2292977</v>
      </c>
      <c r="B151" s="6">
        <v>17</v>
      </c>
      <c r="C151" s="7" t="b">
        <v>1</v>
      </c>
      <c r="D151" s="7" t="b">
        <v>1</v>
      </c>
      <c r="E151" s="6">
        <v>168</v>
      </c>
      <c r="F151" s="5" t="s">
        <v>488</v>
      </c>
      <c r="G151" s="6">
        <v>90</v>
      </c>
      <c r="H151" s="7" t="b">
        <v>0</v>
      </c>
      <c r="I151" s="7" t="b">
        <v>1</v>
      </c>
      <c r="J151" s="6">
        <v>15</v>
      </c>
      <c r="K151" s="6">
        <v>3</v>
      </c>
      <c r="L151" s="6">
        <v>10</v>
      </c>
      <c r="M151" s="6">
        <v>0</v>
      </c>
      <c r="N151" s="5"/>
      <c r="O151" s="6">
        <v>3</v>
      </c>
      <c r="P151" s="6">
        <v>3</v>
      </c>
      <c r="Q151" s="6">
        <v>75078</v>
      </c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thickBot="1" x14ac:dyDescent="0.35">
      <c r="A152" s="6">
        <v>2292979</v>
      </c>
      <c r="B152" s="6">
        <v>17</v>
      </c>
      <c r="C152" s="7" t="b">
        <v>1</v>
      </c>
      <c r="D152" s="7" t="b">
        <v>1</v>
      </c>
      <c r="E152" s="6">
        <v>170</v>
      </c>
      <c r="F152" s="5" t="s">
        <v>488</v>
      </c>
      <c r="G152" s="6">
        <v>90</v>
      </c>
      <c r="H152" s="7" t="b">
        <v>0</v>
      </c>
      <c r="I152" s="7" t="b">
        <v>1</v>
      </c>
      <c r="J152" s="6">
        <v>5</v>
      </c>
      <c r="K152" s="6">
        <v>3</v>
      </c>
      <c r="L152" s="6">
        <v>17</v>
      </c>
      <c r="M152" s="6">
        <v>1</v>
      </c>
      <c r="N152" s="5"/>
      <c r="O152" s="6">
        <v>3</v>
      </c>
      <c r="P152" s="6">
        <v>2</v>
      </c>
      <c r="Q152" s="6">
        <v>75080</v>
      </c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thickBot="1" x14ac:dyDescent="0.35">
      <c r="A153" s="6">
        <v>2292971</v>
      </c>
      <c r="B153" s="6">
        <v>17</v>
      </c>
      <c r="C153" s="7" t="b">
        <v>1</v>
      </c>
      <c r="D153" s="7" t="b">
        <v>1</v>
      </c>
      <c r="E153" s="6">
        <v>162</v>
      </c>
      <c r="F153" s="5" t="s">
        <v>489</v>
      </c>
      <c r="G153" s="6">
        <v>90</v>
      </c>
      <c r="H153" s="7" t="b">
        <v>0</v>
      </c>
      <c r="I153" s="7" t="b">
        <v>1</v>
      </c>
      <c r="J153" s="6">
        <v>12</v>
      </c>
      <c r="K153" s="6">
        <v>3</v>
      </c>
      <c r="L153" s="6">
        <v>2</v>
      </c>
      <c r="M153" s="6">
        <v>1</v>
      </c>
      <c r="N153" s="5"/>
      <c r="O153" s="6">
        <v>4</v>
      </c>
      <c r="P153" s="6">
        <v>2</v>
      </c>
      <c r="Q153" s="6">
        <v>75072</v>
      </c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thickBot="1" x14ac:dyDescent="0.35">
      <c r="A154" s="6">
        <v>2292970</v>
      </c>
      <c r="B154" s="6">
        <v>17</v>
      </c>
      <c r="C154" s="7" t="b">
        <v>1</v>
      </c>
      <c r="D154" s="7" t="b">
        <v>1</v>
      </c>
      <c r="E154" s="6">
        <v>161</v>
      </c>
      <c r="F154" s="5" t="s">
        <v>490</v>
      </c>
      <c r="G154" s="6">
        <v>90</v>
      </c>
      <c r="H154" s="7" t="b">
        <v>0</v>
      </c>
      <c r="I154" s="7" t="b">
        <v>1</v>
      </c>
      <c r="J154" s="6">
        <v>19</v>
      </c>
      <c r="K154" s="6">
        <v>1</v>
      </c>
      <c r="L154" s="6">
        <v>1</v>
      </c>
      <c r="M154" s="6">
        <v>3</v>
      </c>
      <c r="N154" s="5"/>
      <c r="O154" s="6">
        <v>2</v>
      </c>
      <c r="P154" s="6">
        <v>4</v>
      </c>
      <c r="Q154" s="6">
        <v>75071</v>
      </c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thickBot="1" x14ac:dyDescent="0.35">
      <c r="A155" s="6">
        <v>2292973</v>
      </c>
      <c r="B155" s="6">
        <v>17</v>
      </c>
      <c r="C155" s="7" t="b">
        <v>1</v>
      </c>
      <c r="D155" s="7" t="b">
        <v>1</v>
      </c>
      <c r="E155" s="6">
        <v>164</v>
      </c>
      <c r="F155" s="5" t="s">
        <v>491</v>
      </c>
      <c r="G155" s="6">
        <v>90</v>
      </c>
      <c r="H155" s="7" t="b">
        <v>0</v>
      </c>
      <c r="I155" s="7" t="b">
        <v>1</v>
      </c>
      <c r="J155" s="6">
        <v>3</v>
      </c>
      <c r="K155" s="6">
        <v>0</v>
      </c>
      <c r="L155" s="6">
        <v>6</v>
      </c>
      <c r="M155" s="6">
        <v>2</v>
      </c>
      <c r="N155" s="5"/>
      <c r="O155" s="6">
        <v>2</v>
      </c>
      <c r="P155" s="6">
        <v>4</v>
      </c>
      <c r="Q155" s="6">
        <v>75074</v>
      </c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thickBot="1" x14ac:dyDescent="0.35">
      <c r="A156" s="6">
        <v>2292978</v>
      </c>
      <c r="B156" s="6">
        <v>17</v>
      </c>
      <c r="C156" s="7" t="b">
        <v>1</v>
      </c>
      <c r="D156" s="7" t="b">
        <v>1</v>
      </c>
      <c r="E156" s="6">
        <v>169</v>
      </c>
      <c r="F156" s="5" t="s">
        <v>492</v>
      </c>
      <c r="G156" s="6">
        <v>90</v>
      </c>
      <c r="H156" s="7" t="b">
        <v>0</v>
      </c>
      <c r="I156" s="7" t="b">
        <v>1</v>
      </c>
      <c r="J156" s="6">
        <v>16</v>
      </c>
      <c r="K156" s="6">
        <v>0</v>
      </c>
      <c r="L156" s="6">
        <v>14</v>
      </c>
      <c r="M156" s="6">
        <v>3</v>
      </c>
      <c r="N156" s="5"/>
      <c r="O156" s="6">
        <v>2</v>
      </c>
      <c r="P156" s="6">
        <v>4</v>
      </c>
      <c r="Q156" s="6">
        <v>75079</v>
      </c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thickBot="1" x14ac:dyDescent="0.35">
      <c r="A157" s="6">
        <v>2292976</v>
      </c>
      <c r="B157" s="6">
        <v>17</v>
      </c>
      <c r="C157" s="7" t="b">
        <v>1</v>
      </c>
      <c r="D157" s="7" t="b">
        <v>1</v>
      </c>
      <c r="E157" s="6">
        <v>167</v>
      </c>
      <c r="F157" s="5" t="s">
        <v>493</v>
      </c>
      <c r="G157" s="6">
        <v>90</v>
      </c>
      <c r="H157" s="7" t="b">
        <v>0</v>
      </c>
      <c r="I157" s="7" t="b">
        <v>1</v>
      </c>
      <c r="J157" s="6">
        <v>13</v>
      </c>
      <c r="K157" s="6">
        <v>3</v>
      </c>
      <c r="L157" s="6">
        <v>11</v>
      </c>
      <c r="M157" s="6">
        <v>1</v>
      </c>
      <c r="N157" s="5"/>
      <c r="O157" s="6">
        <v>5</v>
      </c>
      <c r="P157" s="6">
        <v>2</v>
      </c>
      <c r="Q157" s="6">
        <v>75077</v>
      </c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thickBot="1" x14ac:dyDescent="0.35">
      <c r="A158" s="6">
        <v>2292988</v>
      </c>
      <c r="B158" s="6">
        <v>18</v>
      </c>
      <c r="C158" s="7" t="b">
        <v>1</v>
      </c>
      <c r="D158" s="7" t="b">
        <v>1</v>
      </c>
      <c r="E158" s="6">
        <v>179</v>
      </c>
      <c r="F158" s="5" t="s">
        <v>494</v>
      </c>
      <c r="G158" s="6">
        <v>90</v>
      </c>
      <c r="H158" s="7" t="b">
        <v>0</v>
      </c>
      <c r="I158" s="7" t="b">
        <v>1</v>
      </c>
      <c r="J158" s="6">
        <v>4</v>
      </c>
      <c r="K158" s="6">
        <v>2</v>
      </c>
      <c r="L158" s="6">
        <v>19</v>
      </c>
      <c r="M158" s="6">
        <v>0</v>
      </c>
      <c r="N158" s="5"/>
      <c r="O158" s="6">
        <v>3</v>
      </c>
      <c r="P158" s="6">
        <v>3</v>
      </c>
      <c r="Q158" s="6">
        <v>75089</v>
      </c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thickBot="1" x14ac:dyDescent="0.35">
      <c r="A159" s="6">
        <v>2292983</v>
      </c>
      <c r="B159" s="6">
        <v>18</v>
      </c>
      <c r="C159" s="7" t="b">
        <v>1</v>
      </c>
      <c r="D159" s="7" t="b">
        <v>1</v>
      </c>
      <c r="E159" s="6">
        <v>174</v>
      </c>
      <c r="F159" s="5" t="s">
        <v>495</v>
      </c>
      <c r="G159" s="6">
        <v>90</v>
      </c>
      <c r="H159" s="7" t="b">
        <v>0</v>
      </c>
      <c r="I159" s="7" t="b">
        <v>1</v>
      </c>
      <c r="J159" s="6">
        <v>10</v>
      </c>
      <c r="K159" s="6">
        <v>1</v>
      </c>
      <c r="L159" s="6">
        <v>12</v>
      </c>
      <c r="M159" s="6">
        <v>2</v>
      </c>
      <c r="N159" s="5"/>
      <c r="O159" s="6">
        <v>3</v>
      </c>
      <c r="P159" s="6">
        <v>4</v>
      </c>
      <c r="Q159" s="6">
        <v>75084</v>
      </c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thickBot="1" x14ac:dyDescent="0.35">
      <c r="A160" s="6">
        <v>2292989</v>
      </c>
      <c r="B160" s="6">
        <v>18</v>
      </c>
      <c r="C160" s="7" t="b">
        <v>1</v>
      </c>
      <c r="D160" s="7" t="b">
        <v>1</v>
      </c>
      <c r="E160" s="6">
        <v>180</v>
      </c>
      <c r="F160" s="5" t="s">
        <v>496</v>
      </c>
      <c r="G160" s="6">
        <v>90</v>
      </c>
      <c r="H160" s="7" t="b">
        <v>0</v>
      </c>
      <c r="I160" s="7" t="b">
        <v>1</v>
      </c>
      <c r="J160" s="6">
        <v>14</v>
      </c>
      <c r="K160" s="6">
        <v>1</v>
      </c>
      <c r="L160" s="6">
        <v>20</v>
      </c>
      <c r="M160" s="6">
        <v>0</v>
      </c>
      <c r="N160" s="5"/>
      <c r="O160" s="6">
        <v>3</v>
      </c>
      <c r="P160" s="6">
        <v>2</v>
      </c>
      <c r="Q160" s="6">
        <v>75090</v>
      </c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thickBot="1" x14ac:dyDescent="0.35">
      <c r="A161" s="6">
        <v>2292980</v>
      </c>
      <c r="B161" s="6">
        <v>18</v>
      </c>
      <c r="C161" s="7" t="b">
        <v>1</v>
      </c>
      <c r="D161" s="7" t="b">
        <v>1</v>
      </c>
      <c r="E161" s="6">
        <v>171</v>
      </c>
      <c r="F161" s="5" t="s">
        <v>497</v>
      </c>
      <c r="G161" s="6">
        <v>90</v>
      </c>
      <c r="H161" s="7" t="b">
        <v>0</v>
      </c>
      <c r="I161" s="7" t="b">
        <v>1</v>
      </c>
      <c r="J161" s="6">
        <v>7</v>
      </c>
      <c r="K161" s="6">
        <v>2</v>
      </c>
      <c r="L161" s="6">
        <v>3</v>
      </c>
      <c r="M161" s="6">
        <v>0</v>
      </c>
      <c r="N161" s="5"/>
      <c r="O161" s="6">
        <v>2</v>
      </c>
      <c r="P161" s="6">
        <v>2</v>
      </c>
      <c r="Q161" s="6">
        <v>75081</v>
      </c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thickBot="1" x14ac:dyDescent="0.35">
      <c r="A162" s="6">
        <v>2292982</v>
      </c>
      <c r="B162" s="6">
        <v>18</v>
      </c>
      <c r="C162" s="7" t="b">
        <v>1</v>
      </c>
      <c r="D162" s="7" t="b">
        <v>1</v>
      </c>
      <c r="E162" s="6">
        <v>173</v>
      </c>
      <c r="F162" s="5" t="s">
        <v>497</v>
      </c>
      <c r="G162" s="6">
        <v>90</v>
      </c>
      <c r="H162" s="7" t="b">
        <v>0</v>
      </c>
      <c r="I162" s="7" t="b">
        <v>1</v>
      </c>
      <c r="J162" s="6">
        <v>17</v>
      </c>
      <c r="K162" s="6">
        <v>1</v>
      </c>
      <c r="L162" s="6">
        <v>9</v>
      </c>
      <c r="M162" s="6">
        <v>2</v>
      </c>
      <c r="N162" s="5"/>
      <c r="O162" s="6">
        <v>2</v>
      </c>
      <c r="P162" s="6">
        <v>2</v>
      </c>
      <c r="Q162" s="6">
        <v>75083</v>
      </c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thickBot="1" x14ac:dyDescent="0.35">
      <c r="A163" s="6">
        <v>2292984</v>
      </c>
      <c r="B163" s="6">
        <v>18</v>
      </c>
      <c r="C163" s="7" t="b">
        <v>1</v>
      </c>
      <c r="D163" s="7" t="b">
        <v>1</v>
      </c>
      <c r="E163" s="6">
        <v>175</v>
      </c>
      <c r="F163" s="5" t="s">
        <v>497</v>
      </c>
      <c r="G163" s="6">
        <v>90</v>
      </c>
      <c r="H163" s="7" t="b">
        <v>0</v>
      </c>
      <c r="I163" s="7" t="b">
        <v>1</v>
      </c>
      <c r="J163" s="6">
        <v>8</v>
      </c>
      <c r="K163" s="6">
        <v>1</v>
      </c>
      <c r="L163" s="6">
        <v>13</v>
      </c>
      <c r="M163" s="6">
        <v>1</v>
      </c>
      <c r="N163" s="5"/>
      <c r="O163" s="6">
        <v>2</v>
      </c>
      <c r="P163" s="6">
        <v>5</v>
      </c>
      <c r="Q163" s="6">
        <v>75085</v>
      </c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thickBot="1" x14ac:dyDescent="0.35">
      <c r="A164" s="6">
        <v>2292985</v>
      </c>
      <c r="B164" s="6">
        <v>18</v>
      </c>
      <c r="C164" s="7" t="b">
        <v>1</v>
      </c>
      <c r="D164" s="7" t="b">
        <v>1</v>
      </c>
      <c r="E164" s="6">
        <v>176</v>
      </c>
      <c r="F164" s="5" t="s">
        <v>497</v>
      </c>
      <c r="G164" s="6">
        <v>90</v>
      </c>
      <c r="H164" s="7" t="b">
        <v>0</v>
      </c>
      <c r="I164" s="7" t="b">
        <v>1</v>
      </c>
      <c r="J164" s="6">
        <v>11</v>
      </c>
      <c r="K164" s="6">
        <v>0</v>
      </c>
      <c r="L164" s="6">
        <v>15</v>
      </c>
      <c r="M164" s="6">
        <v>0</v>
      </c>
      <c r="N164" s="5"/>
      <c r="O164" s="6">
        <v>2</v>
      </c>
      <c r="P164" s="6">
        <v>4</v>
      </c>
      <c r="Q164" s="6">
        <v>75086</v>
      </c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thickBot="1" x14ac:dyDescent="0.35">
      <c r="A165" s="6">
        <v>2292981</v>
      </c>
      <c r="B165" s="6">
        <v>18</v>
      </c>
      <c r="C165" s="7" t="b">
        <v>1</v>
      </c>
      <c r="D165" s="7" t="b">
        <v>1</v>
      </c>
      <c r="E165" s="6">
        <v>172</v>
      </c>
      <c r="F165" s="5" t="s">
        <v>498</v>
      </c>
      <c r="G165" s="6">
        <v>90</v>
      </c>
      <c r="H165" s="7" t="b">
        <v>0</v>
      </c>
      <c r="I165" s="7" t="b">
        <v>1</v>
      </c>
      <c r="J165" s="6">
        <v>1</v>
      </c>
      <c r="K165" s="6">
        <v>4</v>
      </c>
      <c r="L165" s="6">
        <v>5</v>
      </c>
      <c r="M165" s="6">
        <v>2</v>
      </c>
      <c r="N165" s="5"/>
      <c r="O165" s="6">
        <v>4</v>
      </c>
      <c r="P165" s="6">
        <v>3</v>
      </c>
      <c r="Q165" s="6">
        <v>75082</v>
      </c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thickBot="1" x14ac:dyDescent="0.35">
      <c r="A166" s="6">
        <v>2292987</v>
      </c>
      <c r="B166" s="6">
        <v>18</v>
      </c>
      <c r="C166" s="7" t="b">
        <v>1</v>
      </c>
      <c r="D166" s="7" t="b">
        <v>1</v>
      </c>
      <c r="E166" s="6">
        <v>178</v>
      </c>
      <c r="F166" s="5" t="s">
        <v>499</v>
      </c>
      <c r="G166" s="6">
        <v>90</v>
      </c>
      <c r="H166" s="7" t="b">
        <v>0</v>
      </c>
      <c r="I166" s="7" t="b">
        <v>1</v>
      </c>
      <c r="J166" s="6">
        <v>2</v>
      </c>
      <c r="K166" s="6">
        <v>2</v>
      </c>
      <c r="L166" s="6">
        <v>18</v>
      </c>
      <c r="M166" s="6">
        <v>0</v>
      </c>
      <c r="N166" s="5"/>
      <c r="O166" s="6">
        <v>2</v>
      </c>
      <c r="P166" s="6">
        <v>4</v>
      </c>
      <c r="Q166" s="6">
        <v>75088</v>
      </c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thickBot="1" x14ac:dyDescent="0.35">
      <c r="A167" s="6">
        <v>2292986</v>
      </c>
      <c r="B167" s="6">
        <v>18</v>
      </c>
      <c r="C167" s="7" t="b">
        <v>1</v>
      </c>
      <c r="D167" s="7" t="b">
        <v>1</v>
      </c>
      <c r="E167" s="6">
        <v>177</v>
      </c>
      <c r="F167" s="5" t="s">
        <v>500</v>
      </c>
      <c r="G167" s="6">
        <v>90</v>
      </c>
      <c r="H167" s="7" t="b">
        <v>0</v>
      </c>
      <c r="I167" s="7" t="b">
        <v>1</v>
      </c>
      <c r="J167" s="6">
        <v>6</v>
      </c>
      <c r="K167" s="6">
        <v>1</v>
      </c>
      <c r="L167" s="6">
        <v>16</v>
      </c>
      <c r="M167" s="6">
        <v>1</v>
      </c>
      <c r="N167" s="5"/>
      <c r="O167" s="6">
        <v>3</v>
      </c>
      <c r="P167" s="6">
        <v>2</v>
      </c>
      <c r="Q167" s="6">
        <v>75087</v>
      </c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thickBot="1" x14ac:dyDescent="0.35">
      <c r="A168" s="6">
        <v>2292992</v>
      </c>
      <c r="B168" s="6">
        <v>19</v>
      </c>
      <c r="C168" s="7" t="b">
        <v>1</v>
      </c>
      <c r="D168" s="7" t="b">
        <v>1</v>
      </c>
      <c r="E168" s="6">
        <v>183</v>
      </c>
      <c r="F168" s="5" t="s">
        <v>501</v>
      </c>
      <c r="G168" s="6">
        <v>90</v>
      </c>
      <c r="H168" s="7" t="b">
        <v>0</v>
      </c>
      <c r="I168" s="7" t="b">
        <v>1</v>
      </c>
      <c r="J168" s="6">
        <v>12</v>
      </c>
      <c r="K168" s="6">
        <v>1</v>
      </c>
      <c r="L168" s="6">
        <v>4</v>
      </c>
      <c r="M168" s="6">
        <v>3</v>
      </c>
      <c r="N168" s="5"/>
      <c r="O168" s="6">
        <v>4</v>
      </c>
      <c r="P168" s="6">
        <v>3</v>
      </c>
      <c r="Q168" s="6">
        <v>75093</v>
      </c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thickBot="1" x14ac:dyDescent="0.35">
      <c r="A169" s="6">
        <v>2292990</v>
      </c>
      <c r="B169" s="6">
        <v>19</v>
      </c>
      <c r="C169" s="7" t="b">
        <v>1</v>
      </c>
      <c r="D169" s="7" t="b">
        <v>1</v>
      </c>
      <c r="E169" s="6">
        <v>181</v>
      </c>
      <c r="F169" s="5" t="s">
        <v>502</v>
      </c>
      <c r="G169" s="6">
        <v>90</v>
      </c>
      <c r="H169" s="7" t="b">
        <v>0</v>
      </c>
      <c r="I169" s="7" t="b">
        <v>1</v>
      </c>
      <c r="J169" s="6">
        <v>15</v>
      </c>
      <c r="K169" s="6">
        <v>0</v>
      </c>
      <c r="L169" s="6">
        <v>1</v>
      </c>
      <c r="M169" s="6">
        <v>0</v>
      </c>
      <c r="N169" s="5"/>
      <c r="O169" s="6">
        <v>3</v>
      </c>
      <c r="P169" s="6">
        <v>4</v>
      </c>
      <c r="Q169" s="6">
        <v>75091</v>
      </c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thickBot="1" x14ac:dyDescent="0.35">
      <c r="A170" s="6">
        <v>2292995</v>
      </c>
      <c r="B170" s="6">
        <v>19</v>
      </c>
      <c r="C170" s="7" t="b">
        <v>1</v>
      </c>
      <c r="D170" s="7" t="b">
        <v>1</v>
      </c>
      <c r="E170" s="6">
        <v>186</v>
      </c>
      <c r="F170" s="5" t="s">
        <v>502</v>
      </c>
      <c r="G170" s="6">
        <v>90</v>
      </c>
      <c r="H170" s="7" t="b">
        <v>0</v>
      </c>
      <c r="I170" s="7" t="b">
        <v>1</v>
      </c>
      <c r="J170" s="6">
        <v>5</v>
      </c>
      <c r="K170" s="6">
        <v>4</v>
      </c>
      <c r="L170" s="6">
        <v>8</v>
      </c>
      <c r="M170" s="6">
        <v>1</v>
      </c>
      <c r="N170" s="5"/>
      <c r="O170" s="6">
        <v>3</v>
      </c>
      <c r="P170" s="6">
        <v>2</v>
      </c>
      <c r="Q170" s="6">
        <v>75096</v>
      </c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thickBot="1" x14ac:dyDescent="0.35">
      <c r="A171" s="6">
        <v>2292997</v>
      </c>
      <c r="B171" s="6">
        <v>19</v>
      </c>
      <c r="C171" s="7" t="b">
        <v>1</v>
      </c>
      <c r="D171" s="7" t="b">
        <v>1</v>
      </c>
      <c r="E171" s="6">
        <v>188</v>
      </c>
      <c r="F171" s="5" t="s">
        <v>502</v>
      </c>
      <c r="G171" s="6">
        <v>90</v>
      </c>
      <c r="H171" s="7" t="b">
        <v>0</v>
      </c>
      <c r="I171" s="7" t="b">
        <v>1</v>
      </c>
      <c r="J171" s="6">
        <v>9</v>
      </c>
      <c r="K171" s="6">
        <v>1</v>
      </c>
      <c r="L171" s="6">
        <v>10</v>
      </c>
      <c r="M171" s="6">
        <v>0</v>
      </c>
      <c r="N171" s="5"/>
      <c r="O171" s="6">
        <v>2</v>
      </c>
      <c r="P171" s="6">
        <v>3</v>
      </c>
      <c r="Q171" s="6">
        <v>75098</v>
      </c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thickBot="1" x14ac:dyDescent="0.35">
      <c r="A172" s="6">
        <v>2292998</v>
      </c>
      <c r="B172" s="6">
        <v>19</v>
      </c>
      <c r="C172" s="7" t="b">
        <v>1</v>
      </c>
      <c r="D172" s="7" t="b">
        <v>1</v>
      </c>
      <c r="E172" s="6">
        <v>189</v>
      </c>
      <c r="F172" s="5" t="s">
        <v>503</v>
      </c>
      <c r="G172" s="6">
        <v>90</v>
      </c>
      <c r="H172" s="7" t="b">
        <v>0</v>
      </c>
      <c r="I172" s="7" t="b">
        <v>1</v>
      </c>
      <c r="J172" s="6">
        <v>3</v>
      </c>
      <c r="K172" s="6">
        <v>0</v>
      </c>
      <c r="L172" s="6">
        <v>14</v>
      </c>
      <c r="M172" s="6">
        <v>3</v>
      </c>
      <c r="N172" s="5"/>
      <c r="O172" s="6">
        <v>2</v>
      </c>
      <c r="P172" s="6">
        <v>4</v>
      </c>
      <c r="Q172" s="6">
        <v>75099</v>
      </c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thickBot="1" x14ac:dyDescent="0.35">
      <c r="A173" s="6">
        <v>2292999</v>
      </c>
      <c r="B173" s="6">
        <v>19</v>
      </c>
      <c r="C173" s="7" t="b">
        <v>1</v>
      </c>
      <c r="D173" s="7" t="b">
        <v>1</v>
      </c>
      <c r="E173" s="6">
        <v>190</v>
      </c>
      <c r="F173" s="5" t="s">
        <v>504</v>
      </c>
      <c r="G173" s="6">
        <v>90</v>
      </c>
      <c r="H173" s="7" t="b">
        <v>0</v>
      </c>
      <c r="I173" s="7" t="b">
        <v>1</v>
      </c>
      <c r="J173" s="6">
        <v>16</v>
      </c>
      <c r="K173" s="6">
        <v>1</v>
      </c>
      <c r="L173" s="6">
        <v>17</v>
      </c>
      <c r="M173" s="6">
        <v>0</v>
      </c>
      <c r="N173" s="5"/>
      <c r="O173" s="6">
        <v>2</v>
      </c>
      <c r="P173" s="6">
        <v>2</v>
      </c>
      <c r="Q173" s="6">
        <v>75100</v>
      </c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thickBot="1" x14ac:dyDescent="0.35">
      <c r="A174" s="6">
        <v>2292996</v>
      </c>
      <c r="B174" s="6">
        <v>19</v>
      </c>
      <c r="C174" s="7" t="b">
        <v>1</v>
      </c>
      <c r="D174" s="7" t="b">
        <v>1</v>
      </c>
      <c r="E174" s="6">
        <v>187</v>
      </c>
      <c r="F174" s="5" t="s">
        <v>505</v>
      </c>
      <c r="G174" s="6">
        <v>90</v>
      </c>
      <c r="H174" s="7" t="b">
        <v>0</v>
      </c>
      <c r="I174" s="7" t="b">
        <v>1</v>
      </c>
      <c r="J174" s="6">
        <v>19</v>
      </c>
      <c r="K174" s="6">
        <v>2</v>
      </c>
      <c r="L174" s="6">
        <v>11</v>
      </c>
      <c r="M174" s="6">
        <v>2</v>
      </c>
      <c r="N174" s="5"/>
      <c r="O174" s="6">
        <v>2</v>
      </c>
      <c r="P174" s="6">
        <v>2</v>
      </c>
      <c r="Q174" s="6">
        <v>75097</v>
      </c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thickBot="1" x14ac:dyDescent="0.35">
      <c r="A175" s="6">
        <v>2292991</v>
      </c>
      <c r="B175" s="6">
        <v>19</v>
      </c>
      <c r="C175" s="7" t="b">
        <v>1</v>
      </c>
      <c r="D175" s="7" t="b">
        <v>1</v>
      </c>
      <c r="E175" s="6">
        <v>182</v>
      </c>
      <c r="F175" s="5" t="s">
        <v>506</v>
      </c>
      <c r="G175" s="6">
        <v>90</v>
      </c>
      <c r="H175" s="7" t="b">
        <v>0</v>
      </c>
      <c r="I175" s="7" t="b">
        <v>1</v>
      </c>
      <c r="J175" s="6">
        <v>20</v>
      </c>
      <c r="K175" s="6">
        <v>1</v>
      </c>
      <c r="L175" s="6">
        <v>2</v>
      </c>
      <c r="M175" s="6">
        <v>1</v>
      </c>
      <c r="N175" s="5"/>
      <c r="O175" s="6">
        <v>2</v>
      </c>
      <c r="P175" s="6">
        <v>2</v>
      </c>
      <c r="Q175" s="6">
        <v>75092</v>
      </c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thickBot="1" x14ac:dyDescent="0.35">
      <c r="A176" s="6">
        <v>2292994</v>
      </c>
      <c r="B176" s="6">
        <v>19</v>
      </c>
      <c r="C176" s="7" t="b">
        <v>1</v>
      </c>
      <c r="D176" s="7" t="b">
        <v>1</v>
      </c>
      <c r="E176" s="6">
        <v>185</v>
      </c>
      <c r="F176" s="5" t="s">
        <v>506</v>
      </c>
      <c r="G176" s="6">
        <v>90</v>
      </c>
      <c r="H176" s="7" t="b">
        <v>0</v>
      </c>
      <c r="I176" s="7" t="b">
        <v>1</v>
      </c>
      <c r="J176" s="6">
        <v>18</v>
      </c>
      <c r="K176" s="6">
        <v>4</v>
      </c>
      <c r="L176" s="6">
        <v>7</v>
      </c>
      <c r="M176" s="6">
        <v>0</v>
      </c>
      <c r="N176" s="5"/>
      <c r="O176" s="6">
        <v>3</v>
      </c>
      <c r="P176" s="6">
        <v>2</v>
      </c>
      <c r="Q176" s="6">
        <v>75095</v>
      </c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thickBot="1" x14ac:dyDescent="0.35">
      <c r="A177" s="6">
        <v>2292993</v>
      </c>
      <c r="B177" s="6">
        <v>19</v>
      </c>
      <c r="C177" s="7" t="b">
        <v>1</v>
      </c>
      <c r="D177" s="7" t="b">
        <v>1</v>
      </c>
      <c r="E177" s="6">
        <v>184</v>
      </c>
      <c r="F177" s="5" t="s">
        <v>507</v>
      </c>
      <c r="G177" s="6">
        <v>90</v>
      </c>
      <c r="H177" s="7" t="b">
        <v>0</v>
      </c>
      <c r="I177" s="7" t="b">
        <v>1</v>
      </c>
      <c r="J177" s="6">
        <v>13</v>
      </c>
      <c r="K177" s="6">
        <v>1</v>
      </c>
      <c r="L177" s="6">
        <v>6</v>
      </c>
      <c r="M177" s="6">
        <v>0</v>
      </c>
      <c r="N177" s="5"/>
      <c r="O177" s="6">
        <v>5</v>
      </c>
      <c r="P177" s="6">
        <v>4</v>
      </c>
      <c r="Q177" s="6">
        <v>75094</v>
      </c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thickBot="1" x14ac:dyDescent="0.35">
      <c r="A178" s="6">
        <v>2292873</v>
      </c>
      <c r="B178" s="6">
        <v>19</v>
      </c>
      <c r="C178" s="7" t="b">
        <v>1</v>
      </c>
      <c r="D178" s="7" t="b">
        <v>1</v>
      </c>
      <c r="E178" s="6">
        <v>64</v>
      </c>
      <c r="F178" s="5" t="s">
        <v>508</v>
      </c>
      <c r="G178" s="6">
        <v>90</v>
      </c>
      <c r="H178" s="7" t="b">
        <v>0</v>
      </c>
      <c r="I178" s="7" t="b">
        <v>1</v>
      </c>
      <c r="J178" s="6">
        <v>6</v>
      </c>
      <c r="K178" s="6">
        <v>1</v>
      </c>
      <c r="L178" s="6">
        <v>9</v>
      </c>
      <c r="M178" s="6">
        <v>2</v>
      </c>
      <c r="N178" s="5"/>
      <c r="O178" s="6">
        <v>3</v>
      </c>
      <c r="P178" s="6">
        <v>2</v>
      </c>
      <c r="Q178" s="6">
        <v>74974</v>
      </c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thickBot="1" x14ac:dyDescent="0.35">
      <c r="A179" s="6">
        <v>2293000</v>
      </c>
      <c r="B179" s="6">
        <v>20</v>
      </c>
      <c r="C179" s="7" t="b">
        <v>1</v>
      </c>
      <c r="D179" s="7" t="b">
        <v>1</v>
      </c>
      <c r="E179" s="6">
        <v>191</v>
      </c>
      <c r="F179" s="5" t="s">
        <v>509</v>
      </c>
      <c r="G179" s="6">
        <v>90</v>
      </c>
      <c r="H179" s="7" t="b">
        <v>0</v>
      </c>
      <c r="I179" s="7" t="b">
        <v>1</v>
      </c>
      <c r="J179" s="6">
        <v>11</v>
      </c>
      <c r="K179" s="6">
        <v>1</v>
      </c>
      <c r="L179" s="6">
        <v>2</v>
      </c>
      <c r="M179" s="6">
        <v>2</v>
      </c>
      <c r="N179" s="5"/>
      <c r="O179" s="6">
        <v>2</v>
      </c>
      <c r="P179" s="6">
        <v>2</v>
      </c>
      <c r="Q179" s="6">
        <v>75101</v>
      </c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thickBot="1" x14ac:dyDescent="0.35">
      <c r="A180" s="6">
        <v>2293005</v>
      </c>
      <c r="B180" s="6">
        <v>20</v>
      </c>
      <c r="C180" s="7" t="b">
        <v>1</v>
      </c>
      <c r="D180" s="7" t="b">
        <v>1</v>
      </c>
      <c r="E180" s="6">
        <v>196</v>
      </c>
      <c r="F180" s="5" t="s">
        <v>510</v>
      </c>
      <c r="G180" s="6">
        <v>90</v>
      </c>
      <c r="H180" s="7" t="b">
        <v>0</v>
      </c>
      <c r="I180" s="7" t="b">
        <v>1</v>
      </c>
      <c r="J180" s="6">
        <v>13</v>
      </c>
      <c r="K180" s="6">
        <v>1</v>
      </c>
      <c r="L180" s="6">
        <v>14</v>
      </c>
      <c r="M180" s="6">
        <v>2</v>
      </c>
      <c r="N180" s="5"/>
      <c r="O180" s="6">
        <v>5</v>
      </c>
      <c r="P180" s="6">
        <v>4</v>
      </c>
      <c r="Q180" s="6">
        <v>75106</v>
      </c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thickBot="1" x14ac:dyDescent="0.35">
      <c r="A181" s="6">
        <v>2293002</v>
      </c>
      <c r="B181" s="6">
        <v>20</v>
      </c>
      <c r="C181" s="7" t="b">
        <v>1</v>
      </c>
      <c r="D181" s="7" t="b">
        <v>1</v>
      </c>
      <c r="E181" s="6">
        <v>193</v>
      </c>
      <c r="F181" s="5" t="s">
        <v>511</v>
      </c>
      <c r="G181" s="6">
        <v>90</v>
      </c>
      <c r="H181" s="7" t="b">
        <v>0</v>
      </c>
      <c r="I181" s="7" t="b">
        <v>1</v>
      </c>
      <c r="J181" s="6">
        <v>12</v>
      </c>
      <c r="K181" s="6">
        <v>0</v>
      </c>
      <c r="L181" s="6">
        <v>5</v>
      </c>
      <c r="M181" s="6">
        <v>3</v>
      </c>
      <c r="N181" s="5"/>
      <c r="O181" s="6">
        <v>4</v>
      </c>
      <c r="P181" s="6">
        <v>3</v>
      </c>
      <c r="Q181" s="6">
        <v>75103</v>
      </c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thickBot="1" x14ac:dyDescent="0.35">
      <c r="A182" s="6">
        <v>2293004</v>
      </c>
      <c r="B182" s="6">
        <v>20</v>
      </c>
      <c r="C182" s="7" t="b">
        <v>1</v>
      </c>
      <c r="D182" s="7" t="b">
        <v>1</v>
      </c>
      <c r="E182" s="6">
        <v>195</v>
      </c>
      <c r="F182" s="5" t="s">
        <v>511</v>
      </c>
      <c r="G182" s="6">
        <v>90</v>
      </c>
      <c r="H182" s="7" t="b">
        <v>0</v>
      </c>
      <c r="I182" s="7" t="b">
        <v>1</v>
      </c>
      <c r="J182" s="6">
        <v>17</v>
      </c>
      <c r="K182" s="6">
        <v>2</v>
      </c>
      <c r="L182" s="6">
        <v>8</v>
      </c>
      <c r="M182" s="6">
        <v>1</v>
      </c>
      <c r="N182" s="5"/>
      <c r="O182" s="6">
        <v>2</v>
      </c>
      <c r="P182" s="6">
        <v>2</v>
      </c>
      <c r="Q182" s="6">
        <v>75105</v>
      </c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thickBot="1" x14ac:dyDescent="0.35">
      <c r="A183" s="6">
        <v>2293007</v>
      </c>
      <c r="B183" s="6">
        <v>20</v>
      </c>
      <c r="C183" s="7" t="b">
        <v>1</v>
      </c>
      <c r="D183" s="7" t="b">
        <v>1</v>
      </c>
      <c r="E183" s="6">
        <v>198</v>
      </c>
      <c r="F183" s="5" t="s">
        <v>511</v>
      </c>
      <c r="G183" s="6">
        <v>90</v>
      </c>
      <c r="H183" s="7" t="b">
        <v>0</v>
      </c>
      <c r="I183" s="7" t="b">
        <v>1</v>
      </c>
      <c r="J183" s="6">
        <v>10</v>
      </c>
      <c r="K183" s="6">
        <v>0</v>
      </c>
      <c r="L183" s="6">
        <v>16</v>
      </c>
      <c r="M183" s="6">
        <v>2</v>
      </c>
      <c r="N183" s="5"/>
      <c r="O183" s="6">
        <v>3</v>
      </c>
      <c r="P183" s="6">
        <v>2</v>
      </c>
      <c r="Q183" s="6">
        <v>75108</v>
      </c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thickBot="1" x14ac:dyDescent="0.35">
      <c r="A184" s="6">
        <v>2293009</v>
      </c>
      <c r="B184" s="6">
        <v>20</v>
      </c>
      <c r="C184" s="7" t="b">
        <v>1</v>
      </c>
      <c r="D184" s="7" t="b">
        <v>1</v>
      </c>
      <c r="E184" s="6">
        <v>200</v>
      </c>
      <c r="F184" s="5" t="s">
        <v>511</v>
      </c>
      <c r="G184" s="6">
        <v>90</v>
      </c>
      <c r="H184" s="7" t="b">
        <v>0</v>
      </c>
      <c r="I184" s="7" t="b">
        <v>1</v>
      </c>
      <c r="J184" s="6">
        <v>19</v>
      </c>
      <c r="K184" s="6">
        <v>0</v>
      </c>
      <c r="L184" s="6">
        <v>20</v>
      </c>
      <c r="M184" s="6">
        <v>1</v>
      </c>
      <c r="N184" s="5"/>
      <c r="O184" s="6">
        <v>2</v>
      </c>
      <c r="P184" s="6">
        <v>2</v>
      </c>
      <c r="Q184" s="6">
        <v>75110</v>
      </c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thickBot="1" x14ac:dyDescent="0.35">
      <c r="A185" s="6">
        <v>2293001</v>
      </c>
      <c r="B185" s="6">
        <v>20</v>
      </c>
      <c r="C185" s="7" t="b">
        <v>1</v>
      </c>
      <c r="D185" s="7" t="b">
        <v>1</v>
      </c>
      <c r="E185" s="6">
        <v>192</v>
      </c>
      <c r="F185" s="5" t="s">
        <v>512</v>
      </c>
      <c r="G185" s="6">
        <v>90</v>
      </c>
      <c r="H185" s="7" t="b">
        <v>0</v>
      </c>
      <c r="I185" s="7" t="b">
        <v>1</v>
      </c>
      <c r="J185" s="6">
        <v>3</v>
      </c>
      <c r="K185" s="6">
        <v>0</v>
      </c>
      <c r="L185" s="6">
        <v>4</v>
      </c>
      <c r="M185" s="6">
        <v>2</v>
      </c>
      <c r="N185" s="5"/>
      <c r="O185" s="6">
        <v>2</v>
      </c>
      <c r="P185" s="6">
        <v>3</v>
      </c>
      <c r="Q185" s="6">
        <v>75102</v>
      </c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thickBot="1" x14ac:dyDescent="0.35">
      <c r="A186" s="6">
        <v>2293003</v>
      </c>
      <c r="B186" s="6">
        <v>20</v>
      </c>
      <c r="C186" s="7" t="b">
        <v>1</v>
      </c>
      <c r="D186" s="7" t="b">
        <v>1</v>
      </c>
      <c r="E186" s="6">
        <v>194</v>
      </c>
      <c r="F186" s="5" t="s">
        <v>513</v>
      </c>
      <c r="G186" s="6">
        <v>90</v>
      </c>
      <c r="H186" s="7" t="b">
        <v>0</v>
      </c>
      <c r="I186" s="7" t="b">
        <v>1</v>
      </c>
      <c r="J186" s="6">
        <v>7</v>
      </c>
      <c r="K186" s="6">
        <v>0</v>
      </c>
      <c r="L186" s="6">
        <v>6</v>
      </c>
      <c r="M186" s="6">
        <v>1</v>
      </c>
      <c r="N186" s="5"/>
      <c r="O186" s="6">
        <v>2</v>
      </c>
      <c r="P186" s="6">
        <v>4</v>
      </c>
      <c r="Q186" s="6">
        <v>75104</v>
      </c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thickBot="1" x14ac:dyDescent="0.35">
      <c r="A187" s="6">
        <v>2293006</v>
      </c>
      <c r="B187" s="6">
        <v>20</v>
      </c>
      <c r="C187" s="7" t="b">
        <v>1</v>
      </c>
      <c r="D187" s="7" t="b">
        <v>1</v>
      </c>
      <c r="E187" s="6">
        <v>197</v>
      </c>
      <c r="F187" s="5" t="s">
        <v>513</v>
      </c>
      <c r="G187" s="6">
        <v>90</v>
      </c>
      <c r="H187" s="7" t="b">
        <v>0</v>
      </c>
      <c r="I187" s="7" t="b">
        <v>1</v>
      </c>
      <c r="J187" s="6">
        <v>9</v>
      </c>
      <c r="K187" s="6">
        <v>0</v>
      </c>
      <c r="L187" s="6">
        <v>15</v>
      </c>
      <c r="M187" s="6">
        <v>1</v>
      </c>
      <c r="N187" s="5"/>
      <c r="O187" s="6">
        <v>2</v>
      </c>
      <c r="P187" s="6">
        <v>4</v>
      </c>
      <c r="Q187" s="6">
        <v>75107</v>
      </c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thickBot="1" x14ac:dyDescent="0.35">
      <c r="A188" s="6">
        <v>2293008</v>
      </c>
      <c r="B188" s="6">
        <v>20</v>
      </c>
      <c r="C188" s="7" t="b">
        <v>1</v>
      </c>
      <c r="D188" s="7" t="b">
        <v>1</v>
      </c>
      <c r="E188" s="6">
        <v>199</v>
      </c>
      <c r="F188" s="5" t="s">
        <v>514</v>
      </c>
      <c r="G188" s="6">
        <v>90</v>
      </c>
      <c r="H188" s="7" t="b">
        <v>0</v>
      </c>
      <c r="I188" s="7" t="b">
        <v>1</v>
      </c>
      <c r="J188" s="6">
        <v>1</v>
      </c>
      <c r="K188" s="6">
        <v>2</v>
      </c>
      <c r="L188" s="6">
        <v>18</v>
      </c>
      <c r="M188" s="6">
        <v>0</v>
      </c>
      <c r="N188" s="5"/>
      <c r="O188" s="6">
        <v>4</v>
      </c>
      <c r="P188" s="6">
        <v>4</v>
      </c>
      <c r="Q188" s="6">
        <v>75109</v>
      </c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thickBot="1" x14ac:dyDescent="0.35">
      <c r="A189" s="6">
        <v>2292872</v>
      </c>
      <c r="B189" s="6">
        <v>20</v>
      </c>
      <c r="C189" s="7" t="b">
        <v>1</v>
      </c>
      <c r="D189" s="7" t="b">
        <v>1</v>
      </c>
      <c r="E189" s="6">
        <v>63</v>
      </c>
      <c r="F189" s="5" t="s">
        <v>515</v>
      </c>
      <c r="G189" s="6">
        <v>90</v>
      </c>
      <c r="H189" s="7" t="b">
        <v>0</v>
      </c>
      <c r="I189" s="7" t="b">
        <v>1</v>
      </c>
      <c r="J189" s="6">
        <v>14</v>
      </c>
      <c r="K189" s="6">
        <v>1</v>
      </c>
      <c r="L189" s="6">
        <v>7</v>
      </c>
      <c r="M189" s="6">
        <v>1</v>
      </c>
      <c r="N189" s="5"/>
      <c r="O189" s="6">
        <v>3</v>
      </c>
      <c r="P189" s="6">
        <v>2</v>
      </c>
      <c r="Q189" s="6">
        <v>74973</v>
      </c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thickBot="1" x14ac:dyDescent="0.35">
      <c r="A190" s="6">
        <v>2292877</v>
      </c>
      <c r="B190" s="6">
        <v>20</v>
      </c>
      <c r="C190" s="7" t="b">
        <v>1</v>
      </c>
      <c r="D190" s="7" t="b">
        <v>1</v>
      </c>
      <c r="E190" s="6">
        <v>68</v>
      </c>
      <c r="F190" s="5" t="s">
        <v>516</v>
      </c>
      <c r="G190" s="6">
        <v>90</v>
      </c>
      <c r="H190" s="7" t="b">
        <v>0</v>
      </c>
      <c r="I190" s="7" t="b">
        <v>1</v>
      </c>
      <c r="J190" s="6">
        <v>18</v>
      </c>
      <c r="K190" s="6">
        <v>2</v>
      </c>
      <c r="L190" s="6">
        <v>13</v>
      </c>
      <c r="M190" s="6">
        <v>4</v>
      </c>
      <c r="N190" s="5"/>
      <c r="O190" s="6">
        <v>3</v>
      </c>
      <c r="P190" s="6">
        <v>5</v>
      </c>
      <c r="Q190" s="6">
        <v>74978</v>
      </c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thickBot="1" x14ac:dyDescent="0.35">
      <c r="A191" s="6">
        <v>2293016</v>
      </c>
      <c r="B191" s="6">
        <v>21</v>
      </c>
      <c r="C191" s="7" t="b">
        <v>1</v>
      </c>
      <c r="D191" s="7" t="b">
        <v>1</v>
      </c>
      <c r="E191" s="6">
        <v>207</v>
      </c>
      <c r="F191" s="5" t="s">
        <v>517</v>
      </c>
      <c r="G191" s="6">
        <v>90</v>
      </c>
      <c r="H191" s="7" t="b">
        <v>0</v>
      </c>
      <c r="I191" s="7" t="b">
        <v>1</v>
      </c>
      <c r="J191" s="6">
        <v>6</v>
      </c>
      <c r="K191" s="6">
        <v>0</v>
      </c>
      <c r="L191" s="6">
        <v>12</v>
      </c>
      <c r="M191" s="6">
        <v>0</v>
      </c>
      <c r="N191" s="5"/>
      <c r="O191" s="6">
        <v>3</v>
      </c>
      <c r="P191" s="6">
        <v>4</v>
      </c>
      <c r="Q191" s="6">
        <v>75117</v>
      </c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thickBot="1" x14ac:dyDescent="0.35">
      <c r="A192" s="6">
        <v>2293010</v>
      </c>
      <c r="B192" s="6">
        <v>21</v>
      </c>
      <c r="C192" s="7" t="b">
        <v>1</v>
      </c>
      <c r="D192" s="7" t="b">
        <v>1</v>
      </c>
      <c r="E192" s="6">
        <v>202</v>
      </c>
      <c r="F192" s="5" t="s">
        <v>518</v>
      </c>
      <c r="G192" s="6">
        <v>90</v>
      </c>
      <c r="H192" s="7" t="b">
        <v>0</v>
      </c>
      <c r="I192" s="7" t="b">
        <v>1</v>
      </c>
      <c r="J192" s="6">
        <v>16</v>
      </c>
      <c r="K192" s="6">
        <v>1</v>
      </c>
      <c r="L192" s="6">
        <v>3</v>
      </c>
      <c r="M192" s="6">
        <v>1</v>
      </c>
      <c r="N192" s="5"/>
      <c r="O192" s="6">
        <v>2</v>
      </c>
      <c r="P192" s="6">
        <v>2</v>
      </c>
      <c r="Q192" s="6">
        <v>75112</v>
      </c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thickBot="1" x14ac:dyDescent="0.35">
      <c r="A193" s="6">
        <v>2293015</v>
      </c>
      <c r="B193" s="6">
        <v>21</v>
      </c>
      <c r="C193" s="7" t="b">
        <v>1</v>
      </c>
      <c r="D193" s="7" t="b">
        <v>1</v>
      </c>
      <c r="E193" s="6">
        <v>206</v>
      </c>
      <c r="F193" s="5" t="s">
        <v>518</v>
      </c>
      <c r="G193" s="6">
        <v>90</v>
      </c>
      <c r="H193" s="7" t="b">
        <v>0</v>
      </c>
      <c r="I193" s="7" t="b">
        <v>1</v>
      </c>
      <c r="J193" s="6">
        <v>5</v>
      </c>
      <c r="K193" s="6">
        <v>2</v>
      </c>
      <c r="L193" s="6">
        <v>10</v>
      </c>
      <c r="M193" s="6">
        <v>2</v>
      </c>
      <c r="N193" s="5"/>
      <c r="O193" s="6">
        <v>3</v>
      </c>
      <c r="P193" s="6">
        <v>3</v>
      </c>
      <c r="Q193" s="6">
        <v>75116</v>
      </c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thickBot="1" x14ac:dyDescent="0.35">
      <c r="A194" s="6">
        <v>2293018</v>
      </c>
      <c r="B194" s="6">
        <v>21</v>
      </c>
      <c r="C194" s="7" t="b">
        <v>1</v>
      </c>
      <c r="D194" s="7" t="b">
        <v>1</v>
      </c>
      <c r="E194" s="6">
        <v>209</v>
      </c>
      <c r="F194" s="5" t="s">
        <v>518</v>
      </c>
      <c r="G194" s="6">
        <v>90</v>
      </c>
      <c r="H194" s="7" t="b">
        <v>0</v>
      </c>
      <c r="I194" s="7" t="b">
        <v>1</v>
      </c>
      <c r="J194" s="6">
        <v>2</v>
      </c>
      <c r="K194" s="6">
        <v>1</v>
      </c>
      <c r="L194" s="6">
        <v>17</v>
      </c>
      <c r="M194" s="6">
        <v>0</v>
      </c>
      <c r="N194" s="5"/>
      <c r="O194" s="6">
        <v>2</v>
      </c>
      <c r="P194" s="6">
        <v>2</v>
      </c>
      <c r="Q194" s="6">
        <v>75119</v>
      </c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thickBot="1" x14ac:dyDescent="0.35">
      <c r="A195" s="6">
        <v>2293019</v>
      </c>
      <c r="B195" s="6">
        <v>21</v>
      </c>
      <c r="C195" s="7" t="b">
        <v>1</v>
      </c>
      <c r="D195" s="7" t="b">
        <v>1</v>
      </c>
      <c r="E195" s="6">
        <v>210</v>
      </c>
      <c r="F195" s="5" t="s">
        <v>518</v>
      </c>
      <c r="G195" s="6">
        <v>90</v>
      </c>
      <c r="H195" s="7" t="b">
        <v>0</v>
      </c>
      <c r="I195" s="7" t="b">
        <v>1</v>
      </c>
      <c r="J195" s="6">
        <v>8</v>
      </c>
      <c r="K195" s="6">
        <v>0</v>
      </c>
      <c r="L195" s="6">
        <v>19</v>
      </c>
      <c r="M195" s="6">
        <v>2</v>
      </c>
      <c r="N195" s="5"/>
      <c r="O195" s="6">
        <v>2</v>
      </c>
      <c r="P195" s="6">
        <v>3</v>
      </c>
      <c r="Q195" s="6">
        <v>75120</v>
      </c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thickBot="1" x14ac:dyDescent="0.35">
      <c r="A196" s="6">
        <v>2293012</v>
      </c>
      <c r="B196" s="6">
        <v>21</v>
      </c>
      <c r="C196" s="7" t="b">
        <v>1</v>
      </c>
      <c r="D196" s="7" t="b">
        <v>1</v>
      </c>
      <c r="E196" s="6">
        <v>203</v>
      </c>
      <c r="F196" s="5" t="s">
        <v>519</v>
      </c>
      <c r="G196" s="6">
        <v>90</v>
      </c>
      <c r="H196" s="7" t="b">
        <v>0</v>
      </c>
      <c r="I196" s="7" t="b">
        <v>1</v>
      </c>
      <c r="J196" s="6">
        <v>15</v>
      </c>
      <c r="K196" s="6">
        <v>0</v>
      </c>
      <c r="L196" s="6">
        <v>7</v>
      </c>
      <c r="M196" s="6">
        <v>0</v>
      </c>
      <c r="N196" s="5"/>
      <c r="O196" s="6">
        <v>3</v>
      </c>
      <c r="P196" s="6">
        <v>2</v>
      </c>
      <c r="Q196" s="6">
        <v>75113</v>
      </c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thickBot="1" x14ac:dyDescent="0.35">
      <c r="A197" s="6">
        <v>2293014</v>
      </c>
      <c r="B197" s="6">
        <v>21</v>
      </c>
      <c r="C197" s="7" t="b">
        <v>1</v>
      </c>
      <c r="D197" s="7" t="b">
        <v>1</v>
      </c>
      <c r="E197" s="6">
        <v>205</v>
      </c>
      <c r="F197" s="5" t="s">
        <v>520</v>
      </c>
      <c r="G197" s="6">
        <v>90</v>
      </c>
      <c r="H197" s="7" t="b">
        <v>0</v>
      </c>
      <c r="I197" s="7" t="b">
        <v>1</v>
      </c>
      <c r="J197" s="6">
        <v>4</v>
      </c>
      <c r="K197" s="6">
        <v>0</v>
      </c>
      <c r="L197" s="6">
        <v>11</v>
      </c>
      <c r="M197" s="6">
        <v>0</v>
      </c>
      <c r="N197" s="5"/>
      <c r="O197" s="6">
        <v>3</v>
      </c>
      <c r="P197" s="6">
        <v>2</v>
      </c>
      <c r="Q197" s="6">
        <v>75115</v>
      </c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thickBot="1" x14ac:dyDescent="0.35">
      <c r="A198" s="6">
        <v>2293017</v>
      </c>
      <c r="B198" s="6">
        <v>21</v>
      </c>
      <c r="C198" s="7" t="b">
        <v>1</v>
      </c>
      <c r="D198" s="7" t="b">
        <v>1</v>
      </c>
      <c r="E198" s="6">
        <v>208</v>
      </c>
      <c r="F198" s="5" t="s">
        <v>520</v>
      </c>
      <c r="G198" s="6">
        <v>90</v>
      </c>
      <c r="H198" s="7" t="b">
        <v>0</v>
      </c>
      <c r="I198" s="7" t="b">
        <v>1</v>
      </c>
      <c r="J198" s="6">
        <v>20</v>
      </c>
      <c r="K198" s="6">
        <v>0</v>
      </c>
      <c r="L198" s="6">
        <v>13</v>
      </c>
      <c r="M198" s="6">
        <v>3</v>
      </c>
      <c r="N198" s="5"/>
      <c r="O198" s="6">
        <v>2</v>
      </c>
      <c r="P198" s="6">
        <v>5</v>
      </c>
      <c r="Q198" s="6">
        <v>75118</v>
      </c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thickBot="1" x14ac:dyDescent="0.35">
      <c r="A199" s="6">
        <v>2293011</v>
      </c>
      <c r="B199" s="6">
        <v>21</v>
      </c>
      <c r="C199" s="7" t="b">
        <v>1</v>
      </c>
      <c r="D199" s="7" t="b">
        <v>1</v>
      </c>
      <c r="E199" s="6">
        <v>201</v>
      </c>
      <c r="F199" s="5" t="s">
        <v>521</v>
      </c>
      <c r="G199" s="6">
        <v>90</v>
      </c>
      <c r="H199" s="7" t="b">
        <v>0</v>
      </c>
      <c r="I199" s="7" t="b">
        <v>1</v>
      </c>
      <c r="J199" s="6">
        <v>14</v>
      </c>
      <c r="K199" s="6">
        <v>2</v>
      </c>
      <c r="L199" s="6">
        <v>1</v>
      </c>
      <c r="M199" s="6">
        <v>3</v>
      </c>
      <c r="N199" s="5"/>
      <c r="O199" s="6">
        <v>3</v>
      </c>
      <c r="P199" s="6">
        <v>4</v>
      </c>
      <c r="Q199" s="6">
        <v>75111</v>
      </c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thickBot="1" x14ac:dyDescent="0.35">
      <c r="A200" s="6">
        <v>2293013</v>
      </c>
      <c r="B200" s="6">
        <v>21</v>
      </c>
      <c r="C200" s="7" t="b">
        <v>1</v>
      </c>
      <c r="D200" s="7" t="b">
        <v>1</v>
      </c>
      <c r="E200" s="6">
        <v>204</v>
      </c>
      <c r="F200" s="5" t="s">
        <v>1082</v>
      </c>
      <c r="G200" s="6">
        <v>90</v>
      </c>
      <c r="H200" s="7" t="b">
        <v>0</v>
      </c>
      <c r="I200" s="7" t="b">
        <v>1</v>
      </c>
      <c r="J200" s="6">
        <v>18</v>
      </c>
      <c r="K200" s="6">
        <v>1</v>
      </c>
      <c r="L200" s="6">
        <v>9</v>
      </c>
      <c r="M200" s="6">
        <v>0</v>
      </c>
      <c r="N200" s="5"/>
      <c r="O200" s="6">
        <v>3</v>
      </c>
      <c r="P200" s="6">
        <v>2</v>
      </c>
      <c r="Q200" s="6">
        <v>75114</v>
      </c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thickBot="1" x14ac:dyDescent="0.35">
      <c r="A201" s="6">
        <v>2293023</v>
      </c>
      <c r="B201" s="6">
        <v>22</v>
      </c>
      <c r="C201" s="7" t="b">
        <v>1</v>
      </c>
      <c r="D201" s="7" t="b">
        <v>1</v>
      </c>
      <c r="E201" s="6">
        <v>214</v>
      </c>
      <c r="F201" s="5" t="s">
        <v>522</v>
      </c>
      <c r="G201" s="6">
        <v>90</v>
      </c>
      <c r="H201" s="7" t="b">
        <v>0</v>
      </c>
      <c r="I201" s="7" t="b">
        <v>1</v>
      </c>
      <c r="J201" s="6">
        <v>9</v>
      </c>
      <c r="K201" s="6">
        <v>0</v>
      </c>
      <c r="L201" s="6">
        <v>6</v>
      </c>
      <c r="M201" s="6">
        <v>0</v>
      </c>
      <c r="N201" s="5"/>
      <c r="O201" s="6">
        <v>2</v>
      </c>
      <c r="P201" s="6">
        <v>4</v>
      </c>
      <c r="Q201" s="6">
        <v>75124</v>
      </c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thickBot="1" x14ac:dyDescent="0.35">
      <c r="A202" s="6">
        <v>2293024</v>
      </c>
      <c r="B202" s="6">
        <v>22</v>
      </c>
      <c r="C202" s="7" t="b">
        <v>1</v>
      </c>
      <c r="D202" s="7" t="b">
        <v>1</v>
      </c>
      <c r="E202" s="6">
        <v>215</v>
      </c>
      <c r="F202" s="5" t="s">
        <v>523</v>
      </c>
      <c r="G202" s="6">
        <v>90</v>
      </c>
      <c r="H202" s="7" t="b">
        <v>0</v>
      </c>
      <c r="I202" s="7" t="b">
        <v>1</v>
      </c>
      <c r="J202" s="6">
        <v>1</v>
      </c>
      <c r="K202" s="6">
        <v>0</v>
      </c>
      <c r="L202" s="6">
        <v>8</v>
      </c>
      <c r="M202" s="6">
        <v>1</v>
      </c>
      <c r="N202" s="5"/>
      <c r="O202" s="6">
        <v>4</v>
      </c>
      <c r="P202" s="6">
        <v>2</v>
      </c>
      <c r="Q202" s="6">
        <v>75125</v>
      </c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thickBot="1" x14ac:dyDescent="0.35">
      <c r="A203" s="6">
        <v>2293020</v>
      </c>
      <c r="B203" s="6">
        <v>22</v>
      </c>
      <c r="C203" s="7" t="b">
        <v>1</v>
      </c>
      <c r="D203" s="7" t="b">
        <v>1</v>
      </c>
      <c r="E203" s="6">
        <v>211</v>
      </c>
      <c r="F203" s="5" t="s">
        <v>524</v>
      </c>
      <c r="G203" s="6">
        <v>90</v>
      </c>
      <c r="H203" s="7" t="b">
        <v>0</v>
      </c>
      <c r="I203" s="7" t="b">
        <v>1</v>
      </c>
      <c r="J203" s="6">
        <v>10</v>
      </c>
      <c r="K203" s="6">
        <v>4</v>
      </c>
      <c r="L203" s="6">
        <v>2</v>
      </c>
      <c r="M203" s="6">
        <v>2</v>
      </c>
      <c r="N203" s="5"/>
      <c r="O203" s="6">
        <v>3</v>
      </c>
      <c r="P203" s="6">
        <v>2</v>
      </c>
      <c r="Q203" s="6">
        <v>75121</v>
      </c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thickBot="1" x14ac:dyDescent="0.35">
      <c r="A204" s="6">
        <v>2293021</v>
      </c>
      <c r="B204" s="6">
        <v>22</v>
      </c>
      <c r="C204" s="7" t="b">
        <v>1</v>
      </c>
      <c r="D204" s="7" t="b">
        <v>1</v>
      </c>
      <c r="E204" s="6">
        <v>212</v>
      </c>
      <c r="F204" s="5" t="s">
        <v>524</v>
      </c>
      <c r="G204" s="6">
        <v>90</v>
      </c>
      <c r="H204" s="7" t="b">
        <v>0</v>
      </c>
      <c r="I204" s="7" t="b">
        <v>1</v>
      </c>
      <c r="J204" s="6">
        <v>17</v>
      </c>
      <c r="K204" s="6">
        <v>0</v>
      </c>
      <c r="L204" s="6">
        <v>4</v>
      </c>
      <c r="M204" s="6">
        <v>3</v>
      </c>
      <c r="N204" s="5"/>
      <c r="O204" s="6">
        <v>2</v>
      </c>
      <c r="P204" s="6">
        <v>3</v>
      </c>
      <c r="Q204" s="6">
        <v>75122</v>
      </c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thickBot="1" x14ac:dyDescent="0.35">
      <c r="A205" s="6">
        <v>2293022</v>
      </c>
      <c r="B205" s="6">
        <v>22</v>
      </c>
      <c r="C205" s="7" t="b">
        <v>1</v>
      </c>
      <c r="D205" s="7" t="b">
        <v>1</v>
      </c>
      <c r="E205" s="6">
        <v>213</v>
      </c>
      <c r="F205" s="5" t="s">
        <v>524</v>
      </c>
      <c r="G205" s="6">
        <v>90</v>
      </c>
      <c r="H205" s="7" t="b">
        <v>0</v>
      </c>
      <c r="I205" s="7" t="b">
        <v>1</v>
      </c>
      <c r="J205" s="6">
        <v>3</v>
      </c>
      <c r="K205" s="6">
        <v>0</v>
      </c>
      <c r="L205" s="6">
        <v>5</v>
      </c>
      <c r="M205" s="6">
        <v>1</v>
      </c>
      <c r="N205" s="5"/>
      <c r="O205" s="6">
        <v>2</v>
      </c>
      <c r="P205" s="6">
        <v>3</v>
      </c>
      <c r="Q205" s="6">
        <v>75123</v>
      </c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thickBot="1" x14ac:dyDescent="0.35">
      <c r="A206" s="6">
        <v>2293025</v>
      </c>
      <c r="B206" s="6">
        <v>22</v>
      </c>
      <c r="C206" s="7" t="b">
        <v>1</v>
      </c>
      <c r="D206" s="7" t="b">
        <v>1</v>
      </c>
      <c r="E206" s="6">
        <v>216</v>
      </c>
      <c r="F206" s="5" t="s">
        <v>524</v>
      </c>
      <c r="G206" s="6">
        <v>90</v>
      </c>
      <c r="H206" s="7" t="b">
        <v>0</v>
      </c>
      <c r="I206" s="7" t="b">
        <v>1</v>
      </c>
      <c r="J206" s="6">
        <v>7</v>
      </c>
      <c r="K206" s="6">
        <v>1</v>
      </c>
      <c r="L206" s="6">
        <v>14</v>
      </c>
      <c r="M206" s="6">
        <v>2</v>
      </c>
      <c r="N206" s="5"/>
      <c r="O206" s="6">
        <v>2</v>
      </c>
      <c r="P206" s="6">
        <v>4</v>
      </c>
      <c r="Q206" s="6">
        <v>75126</v>
      </c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thickBot="1" x14ac:dyDescent="0.35">
      <c r="A207" s="6">
        <v>2293029</v>
      </c>
      <c r="B207" s="6">
        <v>22</v>
      </c>
      <c r="C207" s="7" t="b">
        <v>1</v>
      </c>
      <c r="D207" s="7" t="b">
        <v>1</v>
      </c>
      <c r="E207" s="6">
        <v>220</v>
      </c>
      <c r="F207" s="5" t="s">
        <v>524</v>
      </c>
      <c r="G207" s="6">
        <v>90</v>
      </c>
      <c r="H207" s="7" t="b">
        <v>0</v>
      </c>
      <c r="I207" s="7" t="b">
        <v>1</v>
      </c>
      <c r="J207" s="6">
        <v>12</v>
      </c>
      <c r="K207" s="6">
        <v>0</v>
      </c>
      <c r="L207" s="6">
        <v>20</v>
      </c>
      <c r="M207" s="6">
        <v>3</v>
      </c>
      <c r="N207" s="5"/>
      <c r="O207" s="6">
        <v>4</v>
      </c>
      <c r="P207" s="6">
        <v>2</v>
      </c>
      <c r="Q207" s="6">
        <v>75130</v>
      </c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thickBot="1" x14ac:dyDescent="0.35">
      <c r="A208" s="6">
        <v>2293026</v>
      </c>
      <c r="B208" s="6">
        <v>22</v>
      </c>
      <c r="C208" s="7" t="b">
        <v>1</v>
      </c>
      <c r="D208" s="7" t="b">
        <v>1</v>
      </c>
      <c r="E208" s="6">
        <v>217</v>
      </c>
      <c r="F208" s="5" t="s">
        <v>525</v>
      </c>
      <c r="G208" s="6">
        <v>90</v>
      </c>
      <c r="H208" s="7" t="b">
        <v>0</v>
      </c>
      <c r="I208" s="7" t="b">
        <v>1</v>
      </c>
      <c r="J208" s="6">
        <v>19</v>
      </c>
      <c r="K208" s="6">
        <v>1</v>
      </c>
      <c r="L208" s="6">
        <v>15</v>
      </c>
      <c r="M208" s="6">
        <v>1</v>
      </c>
      <c r="N208" s="5"/>
      <c r="O208" s="6">
        <v>2</v>
      </c>
      <c r="P208" s="6">
        <v>4</v>
      </c>
      <c r="Q208" s="6">
        <v>75127</v>
      </c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thickBot="1" x14ac:dyDescent="0.35">
      <c r="A209" s="6">
        <v>2293027</v>
      </c>
      <c r="B209" s="6">
        <v>22</v>
      </c>
      <c r="C209" s="7" t="b">
        <v>1</v>
      </c>
      <c r="D209" s="7" t="b">
        <v>1</v>
      </c>
      <c r="E209" s="6">
        <v>218</v>
      </c>
      <c r="F209" s="5" t="s">
        <v>526</v>
      </c>
      <c r="G209" s="6">
        <v>90</v>
      </c>
      <c r="H209" s="7" t="b">
        <v>0</v>
      </c>
      <c r="I209" s="7" t="b">
        <v>1</v>
      </c>
      <c r="J209" s="6">
        <v>11</v>
      </c>
      <c r="K209" s="6">
        <v>0</v>
      </c>
      <c r="L209" s="6">
        <v>16</v>
      </c>
      <c r="M209" s="6">
        <v>1</v>
      </c>
      <c r="N209" s="5"/>
      <c r="O209" s="6">
        <v>2</v>
      </c>
      <c r="P209" s="6">
        <v>2</v>
      </c>
      <c r="Q209" s="6">
        <v>75128</v>
      </c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thickBot="1" x14ac:dyDescent="0.35">
      <c r="A210" s="6">
        <v>2293028</v>
      </c>
      <c r="B210" s="6">
        <v>22</v>
      </c>
      <c r="C210" s="7" t="b">
        <v>1</v>
      </c>
      <c r="D210" s="7" t="b">
        <v>1</v>
      </c>
      <c r="E210" s="6">
        <v>219</v>
      </c>
      <c r="F210" s="5" t="s">
        <v>527</v>
      </c>
      <c r="G210" s="6">
        <v>90</v>
      </c>
      <c r="H210" s="7" t="b">
        <v>0</v>
      </c>
      <c r="I210" s="7" t="b">
        <v>1</v>
      </c>
      <c r="J210" s="6">
        <v>13</v>
      </c>
      <c r="K210" s="6">
        <v>0</v>
      </c>
      <c r="L210" s="6">
        <v>18</v>
      </c>
      <c r="M210" s="6">
        <v>1</v>
      </c>
      <c r="N210" s="5"/>
      <c r="O210" s="6">
        <v>5</v>
      </c>
      <c r="P210" s="6">
        <v>4</v>
      </c>
      <c r="Q210" s="6">
        <v>75129</v>
      </c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thickBot="1" x14ac:dyDescent="0.35">
      <c r="A211" s="6">
        <v>2292885</v>
      </c>
      <c r="B211" s="6">
        <v>22</v>
      </c>
      <c r="C211" s="7" t="b">
        <v>1</v>
      </c>
      <c r="D211" s="7" t="b">
        <v>1</v>
      </c>
      <c r="E211" s="6">
        <v>76</v>
      </c>
      <c r="F211" s="5" t="s">
        <v>528</v>
      </c>
      <c r="G211" s="6">
        <v>90</v>
      </c>
      <c r="H211" s="7" t="b">
        <v>0</v>
      </c>
      <c r="I211" s="7" t="b">
        <v>1</v>
      </c>
      <c r="J211" s="6">
        <v>11</v>
      </c>
      <c r="K211" s="6">
        <v>2</v>
      </c>
      <c r="L211" s="6">
        <v>14</v>
      </c>
      <c r="M211" s="6">
        <v>2</v>
      </c>
      <c r="N211" s="5"/>
      <c r="O211" s="6">
        <v>2</v>
      </c>
      <c r="P211" s="6">
        <v>4</v>
      </c>
      <c r="Q211" s="6">
        <v>74986</v>
      </c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thickBot="1" x14ac:dyDescent="0.35">
      <c r="A212" s="6">
        <v>2293039</v>
      </c>
      <c r="B212" s="6">
        <v>23</v>
      </c>
      <c r="C212" s="7" t="b">
        <v>1</v>
      </c>
      <c r="D212" s="7" t="b">
        <v>1</v>
      </c>
      <c r="E212" s="6">
        <v>230</v>
      </c>
      <c r="F212" s="5" t="s">
        <v>529</v>
      </c>
      <c r="G212" s="6">
        <v>90</v>
      </c>
      <c r="H212" s="7" t="b">
        <v>0</v>
      </c>
      <c r="I212" s="7" t="b">
        <v>1</v>
      </c>
      <c r="J212" s="6">
        <v>6</v>
      </c>
      <c r="K212" s="6">
        <v>1</v>
      </c>
      <c r="L212" s="6">
        <v>19</v>
      </c>
      <c r="M212" s="6">
        <v>1</v>
      </c>
      <c r="N212" s="5"/>
      <c r="O212" s="6">
        <v>3</v>
      </c>
      <c r="P212" s="6">
        <v>3</v>
      </c>
      <c r="Q212" s="6">
        <v>75140</v>
      </c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thickBot="1" x14ac:dyDescent="0.35">
      <c r="A213" s="6">
        <v>2293031</v>
      </c>
      <c r="B213" s="6">
        <v>23</v>
      </c>
      <c r="C213" s="7" t="b">
        <v>1</v>
      </c>
      <c r="D213" s="7" t="b">
        <v>1</v>
      </c>
      <c r="E213" s="6">
        <v>221</v>
      </c>
      <c r="F213" s="5" t="s">
        <v>530</v>
      </c>
      <c r="G213" s="6">
        <v>90</v>
      </c>
      <c r="H213" s="7" t="b">
        <v>0</v>
      </c>
      <c r="I213" s="7" t="b">
        <v>1</v>
      </c>
      <c r="J213" s="6">
        <v>4</v>
      </c>
      <c r="K213" s="6">
        <v>1</v>
      </c>
      <c r="L213" s="6">
        <v>1</v>
      </c>
      <c r="M213" s="6">
        <v>1</v>
      </c>
      <c r="N213" s="5"/>
      <c r="O213" s="6">
        <v>3</v>
      </c>
      <c r="P213" s="6">
        <v>4</v>
      </c>
      <c r="Q213" s="6">
        <v>75131</v>
      </c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thickBot="1" x14ac:dyDescent="0.35">
      <c r="A214" s="6">
        <v>2293032</v>
      </c>
      <c r="B214" s="6">
        <v>23</v>
      </c>
      <c r="C214" s="7" t="b">
        <v>1</v>
      </c>
      <c r="D214" s="7" t="b">
        <v>1</v>
      </c>
      <c r="E214" s="6">
        <v>223</v>
      </c>
      <c r="F214" s="5" t="s">
        <v>530</v>
      </c>
      <c r="G214" s="6">
        <v>90</v>
      </c>
      <c r="H214" s="7" t="b">
        <v>0</v>
      </c>
      <c r="I214" s="7" t="b">
        <v>1</v>
      </c>
      <c r="J214" s="6">
        <v>5</v>
      </c>
      <c r="K214" s="6">
        <v>1</v>
      </c>
      <c r="L214" s="6">
        <v>7</v>
      </c>
      <c r="M214" s="6">
        <v>1</v>
      </c>
      <c r="N214" s="5"/>
      <c r="O214" s="6">
        <v>3</v>
      </c>
      <c r="P214" s="6">
        <v>2</v>
      </c>
      <c r="Q214" s="6">
        <v>75133</v>
      </c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thickBot="1" x14ac:dyDescent="0.35">
      <c r="A215" s="6">
        <v>2293033</v>
      </c>
      <c r="B215" s="6">
        <v>23</v>
      </c>
      <c r="C215" s="7" t="b">
        <v>1</v>
      </c>
      <c r="D215" s="7" t="b">
        <v>1</v>
      </c>
      <c r="E215" s="6">
        <v>224</v>
      </c>
      <c r="F215" s="5" t="s">
        <v>530</v>
      </c>
      <c r="G215" s="6">
        <v>90</v>
      </c>
      <c r="H215" s="7" t="b">
        <v>0</v>
      </c>
      <c r="I215" s="7" t="b">
        <v>1</v>
      </c>
      <c r="J215" s="6">
        <v>16</v>
      </c>
      <c r="K215" s="6">
        <v>0</v>
      </c>
      <c r="L215" s="6">
        <v>9</v>
      </c>
      <c r="M215" s="6">
        <v>2</v>
      </c>
      <c r="N215" s="5"/>
      <c r="O215" s="6">
        <v>2</v>
      </c>
      <c r="P215" s="6">
        <v>2</v>
      </c>
      <c r="Q215" s="6">
        <v>75134</v>
      </c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thickBot="1" x14ac:dyDescent="0.35">
      <c r="A216" s="6">
        <v>2293035</v>
      </c>
      <c r="B216" s="6">
        <v>23</v>
      </c>
      <c r="C216" s="7" t="b">
        <v>1</v>
      </c>
      <c r="D216" s="7" t="b">
        <v>1</v>
      </c>
      <c r="E216" s="6">
        <v>226</v>
      </c>
      <c r="F216" s="5" t="s">
        <v>530</v>
      </c>
      <c r="G216" s="6">
        <v>90</v>
      </c>
      <c r="H216" s="7" t="b">
        <v>0</v>
      </c>
      <c r="I216" s="7" t="b">
        <v>1</v>
      </c>
      <c r="J216" s="6">
        <v>18</v>
      </c>
      <c r="K216" s="6">
        <v>1</v>
      </c>
      <c r="L216" s="6">
        <v>10</v>
      </c>
      <c r="M216" s="6">
        <v>4</v>
      </c>
      <c r="N216" s="5"/>
      <c r="O216" s="6">
        <v>3</v>
      </c>
      <c r="P216" s="6">
        <v>3</v>
      </c>
      <c r="Q216" s="6">
        <v>75136</v>
      </c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thickBot="1" x14ac:dyDescent="0.35">
      <c r="A217" s="6">
        <v>2293038</v>
      </c>
      <c r="B217" s="6">
        <v>23</v>
      </c>
      <c r="C217" s="7" t="b">
        <v>1</v>
      </c>
      <c r="D217" s="7" t="b">
        <v>1</v>
      </c>
      <c r="E217" s="6">
        <v>229</v>
      </c>
      <c r="F217" s="5" t="s">
        <v>530</v>
      </c>
      <c r="G217" s="6">
        <v>90</v>
      </c>
      <c r="H217" s="7" t="b">
        <v>0</v>
      </c>
      <c r="I217" s="7" t="b">
        <v>1</v>
      </c>
      <c r="J217" s="6">
        <v>20</v>
      </c>
      <c r="K217" s="6">
        <v>2</v>
      </c>
      <c r="L217" s="6">
        <v>17</v>
      </c>
      <c r="M217" s="6">
        <v>1</v>
      </c>
      <c r="N217" s="5"/>
      <c r="O217" s="6">
        <v>2</v>
      </c>
      <c r="P217" s="6">
        <v>2</v>
      </c>
      <c r="Q217" s="6">
        <v>75139</v>
      </c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thickBot="1" x14ac:dyDescent="0.35">
      <c r="A218" s="6">
        <v>2293030</v>
      </c>
      <c r="B218" s="6">
        <v>23</v>
      </c>
      <c r="C218" s="7" t="b">
        <v>1</v>
      </c>
      <c r="D218" s="7" t="b">
        <v>1</v>
      </c>
      <c r="E218" s="6">
        <v>222</v>
      </c>
      <c r="F218" s="5" t="s">
        <v>531</v>
      </c>
      <c r="G218" s="6">
        <v>90</v>
      </c>
      <c r="H218" s="7" t="b">
        <v>0</v>
      </c>
      <c r="I218" s="7" t="b">
        <v>1</v>
      </c>
      <c r="J218" s="6">
        <v>15</v>
      </c>
      <c r="K218" s="6">
        <v>1</v>
      </c>
      <c r="L218" s="6">
        <v>3</v>
      </c>
      <c r="M218" s="6">
        <v>1</v>
      </c>
      <c r="N218" s="5"/>
      <c r="O218" s="6">
        <v>3</v>
      </c>
      <c r="P218" s="6">
        <v>2</v>
      </c>
      <c r="Q218" s="6">
        <v>75132</v>
      </c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thickBot="1" x14ac:dyDescent="0.35">
      <c r="A219" s="6">
        <v>2293034</v>
      </c>
      <c r="B219" s="6">
        <v>23</v>
      </c>
      <c r="C219" s="7" t="b">
        <v>1</v>
      </c>
      <c r="D219" s="7" t="b">
        <v>1</v>
      </c>
      <c r="E219" s="6">
        <v>225</v>
      </c>
      <c r="F219" s="5" t="s">
        <v>532</v>
      </c>
      <c r="G219" s="6">
        <v>90</v>
      </c>
      <c r="H219" s="7" t="b">
        <v>0</v>
      </c>
      <c r="I219" s="7" t="b">
        <v>1</v>
      </c>
      <c r="J219" s="6">
        <v>14</v>
      </c>
      <c r="K219" s="6">
        <v>2</v>
      </c>
      <c r="L219" s="6">
        <v>11</v>
      </c>
      <c r="M219" s="6">
        <v>0</v>
      </c>
      <c r="N219" s="5"/>
      <c r="O219" s="6">
        <v>3</v>
      </c>
      <c r="P219" s="6">
        <v>2</v>
      </c>
      <c r="Q219" s="6">
        <v>75135</v>
      </c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thickBot="1" x14ac:dyDescent="0.35">
      <c r="A220" s="6">
        <v>2293037</v>
      </c>
      <c r="B220" s="6">
        <v>23</v>
      </c>
      <c r="C220" s="7" t="b">
        <v>1</v>
      </c>
      <c r="D220" s="7" t="b">
        <v>1</v>
      </c>
      <c r="E220" s="6">
        <v>228</v>
      </c>
      <c r="F220" s="5" t="s">
        <v>533</v>
      </c>
      <c r="G220" s="6">
        <v>90</v>
      </c>
      <c r="H220" s="7" t="b">
        <v>0</v>
      </c>
      <c r="I220" s="7" t="b">
        <v>1</v>
      </c>
      <c r="J220" s="6">
        <v>2</v>
      </c>
      <c r="K220" s="6">
        <v>1</v>
      </c>
      <c r="L220" s="6">
        <v>13</v>
      </c>
      <c r="M220" s="6">
        <v>3</v>
      </c>
      <c r="N220" s="5"/>
      <c r="O220" s="6">
        <v>2</v>
      </c>
      <c r="P220" s="6">
        <v>5</v>
      </c>
      <c r="Q220" s="6">
        <v>75138</v>
      </c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thickBot="1" x14ac:dyDescent="0.35">
      <c r="A221" s="6">
        <v>2293036</v>
      </c>
      <c r="B221" s="6">
        <v>23</v>
      </c>
      <c r="C221" s="7" t="b">
        <v>1</v>
      </c>
      <c r="D221" s="7" t="b">
        <v>1</v>
      </c>
      <c r="E221" s="6">
        <v>227</v>
      </c>
      <c r="F221" s="5" t="s">
        <v>534</v>
      </c>
      <c r="G221" s="6">
        <v>90</v>
      </c>
      <c r="H221" s="7" t="b">
        <v>0</v>
      </c>
      <c r="I221" s="7" t="b">
        <v>1</v>
      </c>
      <c r="J221" s="6">
        <v>8</v>
      </c>
      <c r="K221" s="6">
        <v>0</v>
      </c>
      <c r="L221" s="6">
        <v>12</v>
      </c>
      <c r="M221" s="6">
        <v>2</v>
      </c>
      <c r="N221" s="5"/>
      <c r="O221" s="6">
        <v>2</v>
      </c>
      <c r="P221" s="6">
        <v>4</v>
      </c>
      <c r="Q221" s="6">
        <v>75137</v>
      </c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thickBot="1" x14ac:dyDescent="0.35">
      <c r="A222" s="6">
        <v>2292921</v>
      </c>
      <c r="B222" s="6">
        <v>23</v>
      </c>
      <c r="C222" s="7" t="b">
        <v>1</v>
      </c>
      <c r="D222" s="7" t="b">
        <v>1</v>
      </c>
      <c r="E222" s="6">
        <v>111</v>
      </c>
      <c r="F222" s="5" t="s">
        <v>535</v>
      </c>
      <c r="G222" s="6">
        <v>90</v>
      </c>
      <c r="H222" s="7" t="b">
        <v>0</v>
      </c>
      <c r="I222" s="7" t="b">
        <v>1</v>
      </c>
      <c r="J222" s="6">
        <v>13</v>
      </c>
      <c r="K222" s="6">
        <v>3</v>
      </c>
      <c r="L222" s="6">
        <v>1</v>
      </c>
      <c r="M222" s="6">
        <v>1</v>
      </c>
      <c r="N222" s="5"/>
      <c r="O222" s="6">
        <v>5</v>
      </c>
      <c r="P222" s="6">
        <v>4</v>
      </c>
      <c r="Q222" s="6">
        <v>75021</v>
      </c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thickBot="1" x14ac:dyDescent="0.35">
      <c r="A223" s="6">
        <v>2293040</v>
      </c>
      <c r="B223" s="6">
        <v>24</v>
      </c>
      <c r="C223" s="7" t="b">
        <v>1</v>
      </c>
      <c r="D223" s="7" t="b">
        <v>1</v>
      </c>
      <c r="E223" s="6">
        <v>231</v>
      </c>
      <c r="F223" s="5" t="s">
        <v>536</v>
      </c>
      <c r="G223" s="6">
        <v>90</v>
      </c>
      <c r="H223" s="7" t="b">
        <v>0</v>
      </c>
      <c r="I223" s="7" t="b">
        <v>1</v>
      </c>
      <c r="J223" s="6">
        <v>1</v>
      </c>
      <c r="K223" s="6">
        <v>4</v>
      </c>
      <c r="L223" s="6">
        <v>2</v>
      </c>
      <c r="M223" s="6">
        <v>2</v>
      </c>
      <c r="N223" s="5"/>
      <c r="O223" s="6">
        <v>4</v>
      </c>
      <c r="P223" s="6">
        <v>2</v>
      </c>
      <c r="Q223" s="6">
        <v>75141</v>
      </c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thickBot="1" x14ac:dyDescent="0.35">
      <c r="A224" s="6">
        <v>2293041</v>
      </c>
      <c r="B224" s="6">
        <v>24</v>
      </c>
      <c r="C224" s="7" t="b">
        <v>1</v>
      </c>
      <c r="D224" s="7" t="b">
        <v>1</v>
      </c>
      <c r="E224" s="6">
        <v>232</v>
      </c>
      <c r="F224" s="5" t="s">
        <v>537</v>
      </c>
      <c r="G224" s="6">
        <v>90</v>
      </c>
      <c r="H224" s="7" t="b">
        <v>0</v>
      </c>
      <c r="I224" s="7" t="b">
        <v>1</v>
      </c>
      <c r="J224" s="6">
        <v>7</v>
      </c>
      <c r="K224" s="6">
        <v>1</v>
      </c>
      <c r="L224" s="6">
        <v>4</v>
      </c>
      <c r="M224" s="6">
        <v>1</v>
      </c>
      <c r="N224" s="5"/>
      <c r="O224" s="6">
        <v>2</v>
      </c>
      <c r="P224" s="6">
        <v>3</v>
      </c>
      <c r="Q224" s="6">
        <v>75142</v>
      </c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thickBot="1" x14ac:dyDescent="0.35">
      <c r="A225" s="6">
        <v>2293042</v>
      </c>
      <c r="B225" s="6">
        <v>24</v>
      </c>
      <c r="C225" s="7" t="b">
        <v>1</v>
      </c>
      <c r="D225" s="7" t="b">
        <v>1</v>
      </c>
      <c r="E225" s="6">
        <v>233</v>
      </c>
      <c r="F225" s="5" t="s">
        <v>537</v>
      </c>
      <c r="G225" s="6">
        <v>90</v>
      </c>
      <c r="H225" s="7" t="b">
        <v>0</v>
      </c>
      <c r="I225" s="7" t="b">
        <v>1</v>
      </c>
      <c r="J225" s="6">
        <v>9</v>
      </c>
      <c r="K225" s="6">
        <v>1</v>
      </c>
      <c r="L225" s="6">
        <v>5</v>
      </c>
      <c r="M225" s="6">
        <v>0</v>
      </c>
      <c r="N225" s="5"/>
      <c r="O225" s="6">
        <v>2</v>
      </c>
      <c r="P225" s="6">
        <v>3</v>
      </c>
      <c r="Q225" s="6">
        <v>75143</v>
      </c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thickBot="1" x14ac:dyDescent="0.35">
      <c r="A226" s="6">
        <v>2293043</v>
      </c>
      <c r="B226" s="6">
        <v>24</v>
      </c>
      <c r="C226" s="7" t="b">
        <v>1</v>
      </c>
      <c r="D226" s="7" t="b">
        <v>1</v>
      </c>
      <c r="E226" s="6">
        <v>234</v>
      </c>
      <c r="F226" s="5" t="s">
        <v>537</v>
      </c>
      <c r="G226" s="6">
        <v>90</v>
      </c>
      <c r="H226" s="7" t="b">
        <v>0</v>
      </c>
      <c r="I226" s="7" t="b">
        <v>1</v>
      </c>
      <c r="J226" s="6">
        <v>17</v>
      </c>
      <c r="K226" s="6">
        <v>1</v>
      </c>
      <c r="L226" s="6">
        <v>6</v>
      </c>
      <c r="M226" s="6">
        <v>0</v>
      </c>
      <c r="N226" s="5"/>
      <c r="O226" s="6">
        <v>2</v>
      </c>
      <c r="P226" s="6">
        <v>4</v>
      </c>
      <c r="Q226" s="6">
        <v>75144</v>
      </c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thickBot="1" x14ac:dyDescent="0.35">
      <c r="A227" s="6">
        <v>2293044</v>
      </c>
      <c r="B227" s="6">
        <v>24</v>
      </c>
      <c r="C227" s="7" t="b">
        <v>1</v>
      </c>
      <c r="D227" s="7" t="b">
        <v>1</v>
      </c>
      <c r="E227" s="6">
        <v>235</v>
      </c>
      <c r="F227" s="5" t="s">
        <v>537</v>
      </c>
      <c r="G227" s="6">
        <v>90</v>
      </c>
      <c r="H227" s="7" t="b">
        <v>0</v>
      </c>
      <c r="I227" s="7" t="b">
        <v>1</v>
      </c>
      <c r="J227" s="6">
        <v>11</v>
      </c>
      <c r="K227" s="6">
        <v>0</v>
      </c>
      <c r="L227" s="6">
        <v>8</v>
      </c>
      <c r="M227" s="6">
        <v>1</v>
      </c>
      <c r="N227" s="5"/>
      <c r="O227" s="6">
        <v>2</v>
      </c>
      <c r="P227" s="6">
        <v>2</v>
      </c>
      <c r="Q227" s="6">
        <v>75145</v>
      </c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thickBot="1" x14ac:dyDescent="0.35">
      <c r="A228" s="6">
        <v>2293047</v>
      </c>
      <c r="B228" s="6">
        <v>24</v>
      </c>
      <c r="C228" s="7" t="b">
        <v>1</v>
      </c>
      <c r="D228" s="7" t="b">
        <v>1</v>
      </c>
      <c r="E228" s="6">
        <v>238</v>
      </c>
      <c r="F228" s="5" t="s">
        <v>537</v>
      </c>
      <c r="G228" s="6">
        <v>90</v>
      </c>
      <c r="H228" s="7" t="b">
        <v>0</v>
      </c>
      <c r="I228" s="7" t="b">
        <v>1</v>
      </c>
      <c r="J228" s="6">
        <v>13</v>
      </c>
      <c r="K228" s="6">
        <v>1</v>
      </c>
      <c r="L228" s="6">
        <v>16</v>
      </c>
      <c r="M228" s="6">
        <v>1</v>
      </c>
      <c r="N228" s="5"/>
      <c r="O228" s="6">
        <v>5</v>
      </c>
      <c r="P228" s="6">
        <v>2</v>
      </c>
      <c r="Q228" s="6">
        <v>75148</v>
      </c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thickBot="1" x14ac:dyDescent="0.35">
      <c r="A229" s="6">
        <v>2293049</v>
      </c>
      <c r="B229" s="6">
        <v>24</v>
      </c>
      <c r="C229" s="7" t="b">
        <v>1</v>
      </c>
      <c r="D229" s="7" t="b">
        <v>1</v>
      </c>
      <c r="E229" s="6">
        <v>240</v>
      </c>
      <c r="F229" s="5" t="s">
        <v>537</v>
      </c>
      <c r="G229" s="6">
        <v>90</v>
      </c>
      <c r="H229" s="7" t="b">
        <v>0</v>
      </c>
      <c r="I229" s="7" t="b">
        <v>1</v>
      </c>
      <c r="J229" s="6">
        <v>3</v>
      </c>
      <c r="K229" s="6">
        <v>1</v>
      </c>
      <c r="L229" s="6">
        <v>20</v>
      </c>
      <c r="M229" s="6">
        <v>0</v>
      </c>
      <c r="N229" s="5"/>
      <c r="O229" s="6">
        <v>2</v>
      </c>
      <c r="P229" s="6">
        <v>2</v>
      </c>
      <c r="Q229" s="6">
        <v>75150</v>
      </c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thickBot="1" x14ac:dyDescent="0.35">
      <c r="A230" s="6">
        <v>2293046</v>
      </c>
      <c r="B230" s="6">
        <v>24</v>
      </c>
      <c r="C230" s="7" t="b">
        <v>1</v>
      </c>
      <c r="D230" s="7" t="b">
        <v>1</v>
      </c>
      <c r="E230" s="6">
        <v>237</v>
      </c>
      <c r="F230" s="5" t="s">
        <v>538</v>
      </c>
      <c r="G230" s="6">
        <v>90</v>
      </c>
      <c r="H230" s="7" t="b">
        <v>0</v>
      </c>
      <c r="I230" s="7" t="b">
        <v>1</v>
      </c>
      <c r="J230" s="6">
        <v>12</v>
      </c>
      <c r="K230" s="6">
        <v>2</v>
      </c>
      <c r="L230" s="6">
        <v>15</v>
      </c>
      <c r="M230" s="6">
        <v>0</v>
      </c>
      <c r="N230" s="5"/>
      <c r="O230" s="6">
        <v>4</v>
      </c>
      <c r="P230" s="6">
        <v>4</v>
      </c>
      <c r="Q230" s="6">
        <v>75147</v>
      </c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thickBot="1" x14ac:dyDescent="0.35">
      <c r="A231" s="6">
        <v>2293045</v>
      </c>
      <c r="B231" s="6">
        <v>24</v>
      </c>
      <c r="C231" s="7" t="b">
        <v>1</v>
      </c>
      <c r="D231" s="7" t="b">
        <v>1</v>
      </c>
      <c r="E231" s="6">
        <v>236</v>
      </c>
      <c r="F231" s="5" t="s">
        <v>539</v>
      </c>
      <c r="G231" s="6">
        <v>90</v>
      </c>
      <c r="H231" s="7" t="b">
        <v>0</v>
      </c>
      <c r="I231" s="7" t="b">
        <v>1</v>
      </c>
      <c r="J231" s="6">
        <v>10</v>
      </c>
      <c r="K231" s="6">
        <v>0</v>
      </c>
      <c r="L231" s="6">
        <v>14</v>
      </c>
      <c r="M231" s="6">
        <v>3</v>
      </c>
      <c r="N231" s="5"/>
      <c r="O231" s="6">
        <v>3</v>
      </c>
      <c r="P231" s="6">
        <v>4</v>
      </c>
      <c r="Q231" s="6">
        <v>75146</v>
      </c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thickBot="1" x14ac:dyDescent="0.35">
      <c r="A232" s="6">
        <v>2293048</v>
      </c>
      <c r="B232" s="6">
        <v>24</v>
      </c>
      <c r="C232" s="7" t="b">
        <v>1</v>
      </c>
      <c r="D232" s="7" t="b">
        <v>1</v>
      </c>
      <c r="E232" s="6">
        <v>239</v>
      </c>
      <c r="F232" s="5" t="s">
        <v>540</v>
      </c>
      <c r="G232" s="6">
        <v>90</v>
      </c>
      <c r="H232" s="7" t="b">
        <v>0</v>
      </c>
      <c r="I232" s="7" t="b">
        <v>1</v>
      </c>
      <c r="J232" s="6">
        <v>19</v>
      </c>
      <c r="K232" s="6">
        <v>0</v>
      </c>
      <c r="L232" s="6">
        <v>18</v>
      </c>
      <c r="M232" s="6">
        <v>2</v>
      </c>
      <c r="N232" s="5"/>
      <c r="O232" s="6">
        <v>2</v>
      </c>
      <c r="P232" s="6">
        <v>4</v>
      </c>
      <c r="Q232" s="6">
        <v>75149</v>
      </c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thickBot="1" x14ac:dyDescent="0.35">
      <c r="A233" s="6">
        <v>2293053</v>
      </c>
      <c r="B233" s="6">
        <v>25</v>
      </c>
      <c r="C233" s="7" t="b">
        <v>1</v>
      </c>
      <c r="D233" s="7" t="b">
        <v>1</v>
      </c>
      <c r="E233" s="6">
        <v>244</v>
      </c>
      <c r="F233" s="5" t="s">
        <v>541</v>
      </c>
      <c r="G233" s="6">
        <v>90</v>
      </c>
      <c r="H233" s="7" t="b">
        <v>0</v>
      </c>
      <c r="I233" s="7" t="b">
        <v>1</v>
      </c>
      <c r="J233" s="6">
        <v>20</v>
      </c>
      <c r="K233" s="6">
        <v>1</v>
      </c>
      <c r="L233" s="6">
        <v>9</v>
      </c>
      <c r="M233" s="6">
        <v>1</v>
      </c>
      <c r="N233" s="5"/>
      <c r="O233" s="6">
        <v>2</v>
      </c>
      <c r="P233" s="6">
        <v>2</v>
      </c>
      <c r="Q233" s="6">
        <v>75154</v>
      </c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thickBot="1" x14ac:dyDescent="0.35">
      <c r="A234" s="6">
        <v>2293052</v>
      </c>
      <c r="B234" s="6">
        <v>25</v>
      </c>
      <c r="C234" s="7" t="b">
        <v>1</v>
      </c>
      <c r="D234" s="7" t="b">
        <v>1</v>
      </c>
      <c r="E234" s="6">
        <v>243</v>
      </c>
      <c r="F234" s="5" t="s">
        <v>542</v>
      </c>
      <c r="G234" s="6">
        <v>90</v>
      </c>
      <c r="H234" s="7" t="b">
        <v>0</v>
      </c>
      <c r="I234" s="7" t="b">
        <v>1</v>
      </c>
      <c r="J234" s="6">
        <v>2</v>
      </c>
      <c r="K234" s="6">
        <v>2</v>
      </c>
      <c r="L234" s="6">
        <v>8</v>
      </c>
      <c r="M234" s="6">
        <v>0</v>
      </c>
      <c r="N234" s="5"/>
      <c r="O234" s="6">
        <v>2</v>
      </c>
      <c r="P234" s="6">
        <v>2</v>
      </c>
      <c r="Q234" s="6">
        <v>75153</v>
      </c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thickBot="1" x14ac:dyDescent="0.35">
      <c r="A235" s="6">
        <v>2293054</v>
      </c>
      <c r="B235" s="6">
        <v>25</v>
      </c>
      <c r="C235" s="7" t="b">
        <v>1</v>
      </c>
      <c r="D235" s="7" t="b">
        <v>1</v>
      </c>
      <c r="E235" s="6">
        <v>245</v>
      </c>
      <c r="F235" s="5" t="s">
        <v>542</v>
      </c>
      <c r="G235" s="6">
        <v>90</v>
      </c>
      <c r="H235" s="7" t="b">
        <v>0</v>
      </c>
      <c r="I235" s="7" t="b">
        <v>1</v>
      </c>
      <c r="J235" s="6">
        <v>17</v>
      </c>
      <c r="K235" s="6">
        <v>0</v>
      </c>
      <c r="L235" s="6">
        <v>11</v>
      </c>
      <c r="M235" s="6">
        <v>1</v>
      </c>
      <c r="N235" s="5"/>
      <c r="O235" s="6">
        <v>2</v>
      </c>
      <c r="P235" s="6">
        <v>2</v>
      </c>
      <c r="Q235" s="6">
        <v>75155</v>
      </c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thickBot="1" x14ac:dyDescent="0.35">
      <c r="A236" s="6">
        <v>2293055</v>
      </c>
      <c r="B236" s="6">
        <v>25</v>
      </c>
      <c r="C236" s="7" t="b">
        <v>1</v>
      </c>
      <c r="D236" s="7" t="b">
        <v>1</v>
      </c>
      <c r="E236" s="6">
        <v>246</v>
      </c>
      <c r="F236" s="5" t="s">
        <v>542</v>
      </c>
      <c r="G236" s="6">
        <v>90</v>
      </c>
      <c r="H236" s="7" t="b">
        <v>0</v>
      </c>
      <c r="I236" s="7" t="b">
        <v>1</v>
      </c>
      <c r="J236" s="6">
        <v>1</v>
      </c>
      <c r="K236" s="6">
        <v>1</v>
      </c>
      <c r="L236" s="6">
        <v>10</v>
      </c>
      <c r="M236" s="6">
        <v>0</v>
      </c>
      <c r="N236" s="5"/>
      <c r="O236" s="6">
        <v>4</v>
      </c>
      <c r="P236" s="6">
        <v>3</v>
      </c>
      <c r="Q236" s="6">
        <v>75156</v>
      </c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thickBot="1" x14ac:dyDescent="0.35">
      <c r="A237" s="6">
        <v>2293059</v>
      </c>
      <c r="B237" s="6">
        <v>25</v>
      </c>
      <c r="C237" s="7" t="b">
        <v>1</v>
      </c>
      <c r="D237" s="7" t="b">
        <v>1</v>
      </c>
      <c r="E237" s="6">
        <v>250</v>
      </c>
      <c r="F237" s="5" t="s">
        <v>542</v>
      </c>
      <c r="G237" s="6">
        <v>90</v>
      </c>
      <c r="H237" s="7" t="b">
        <v>0</v>
      </c>
      <c r="I237" s="7" t="b">
        <v>1</v>
      </c>
      <c r="J237" s="6">
        <v>16</v>
      </c>
      <c r="K237" s="6">
        <v>0</v>
      </c>
      <c r="L237" s="6">
        <v>19</v>
      </c>
      <c r="M237" s="6">
        <v>4</v>
      </c>
      <c r="N237" s="5"/>
      <c r="O237" s="6">
        <v>2</v>
      </c>
      <c r="P237" s="6">
        <v>3</v>
      </c>
      <c r="Q237" s="6">
        <v>75160</v>
      </c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thickBot="1" x14ac:dyDescent="0.35">
      <c r="A238" s="6">
        <v>2293050</v>
      </c>
      <c r="B238" s="6">
        <v>25</v>
      </c>
      <c r="C238" s="7" t="b">
        <v>1</v>
      </c>
      <c r="D238" s="7" t="b">
        <v>1</v>
      </c>
      <c r="E238" s="6">
        <v>241</v>
      </c>
      <c r="F238" s="5" t="s">
        <v>543</v>
      </c>
      <c r="G238" s="6">
        <v>90</v>
      </c>
      <c r="H238" s="7" t="b">
        <v>0</v>
      </c>
      <c r="I238" s="7" t="b">
        <v>1</v>
      </c>
      <c r="J238" s="6">
        <v>13</v>
      </c>
      <c r="K238" s="6">
        <v>4</v>
      </c>
      <c r="L238" s="6">
        <v>3</v>
      </c>
      <c r="M238" s="6">
        <v>1</v>
      </c>
      <c r="N238" s="5"/>
      <c r="O238" s="6">
        <v>5</v>
      </c>
      <c r="P238" s="6">
        <v>2</v>
      </c>
      <c r="Q238" s="6">
        <v>75151</v>
      </c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thickBot="1" x14ac:dyDescent="0.35">
      <c r="A239" s="6">
        <v>2293051</v>
      </c>
      <c r="B239" s="6">
        <v>25</v>
      </c>
      <c r="C239" s="7" t="b">
        <v>1</v>
      </c>
      <c r="D239" s="7" t="b">
        <v>1</v>
      </c>
      <c r="E239" s="6">
        <v>242</v>
      </c>
      <c r="F239" s="5" t="s">
        <v>544</v>
      </c>
      <c r="G239" s="6">
        <v>90</v>
      </c>
      <c r="H239" s="7" t="b">
        <v>0</v>
      </c>
      <c r="I239" s="7" t="b">
        <v>1</v>
      </c>
      <c r="J239" s="6">
        <v>12</v>
      </c>
      <c r="K239" s="6">
        <v>0</v>
      </c>
      <c r="L239" s="6">
        <v>7</v>
      </c>
      <c r="M239" s="6">
        <v>0</v>
      </c>
      <c r="N239" s="5"/>
      <c r="O239" s="6">
        <v>4</v>
      </c>
      <c r="P239" s="6">
        <v>2</v>
      </c>
      <c r="Q239" s="6">
        <v>75152</v>
      </c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thickBot="1" x14ac:dyDescent="0.35">
      <c r="A240" s="6">
        <v>2293058</v>
      </c>
      <c r="B240" s="6">
        <v>25</v>
      </c>
      <c r="C240" s="7" t="b">
        <v>1</v>
      </c>
      <c r="D240" s="7" t="b">
        <v>1</v>
      </c>
      <c r="E240" s="6">
        <v>249</v>
      </c>
      <c r="F240" s="5" t="s">
        <v>545</v>
      </c>
      <c r="G240" s="6">
        <v>90</v>
      </c>
      <c r="H240" s="7" t="b">
        <v>0</v>
      </c>
      <c r="I240" s="7" t="b">
        <v>1</v>
      </c>
      <c r="J240" s="6">
        <v>6</v>
      </c>
      <c r="K240" s="6">
        <v>0</v>
      </c>
      <c r="L240" s="6">
        <v>18</v>
      </c>
      <c r="M240" s="6">
        <v>2</v>
      </c>
      <c r="N240" s="5"/>
      <c r="O240" s="6">
        <v>3</v>
      </c>
      <c r="P240" s="6">
        <v>4</v>
      </c>
      <c r="Q240" s="6">
        <v>75159</v>
      </c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thickBot="1" x14ac:dyDescent="0.35">
      <c r="A241" s="6">
        <v>2292871</v>
      </c>
      <c r="B241" s="6">
        <v>25</v>
      </c>
      <c r="C241" s="7" t="b">
        <v>1</v>
      </c>
      <c r="D241" s="7" t="b">
        <v>1</v>
      </c>
      <c r="E241" s="6">
        <v>61</v>
      </c>
      <c r="F241" s="5" t="s">
        <v>1255</v>
      </c>
      <c r="G241" s="6">
        <v>90</v>
      </c>
      <c r="H241" s="7" t="b">
        <v>0</v>
      </c>
      <c r="I241" s="7" t="b">
        <v>1</v>
      </c>
      <c r="J241" s="6">
        <v>8</v>
      </c>
      <c r="K241" s="6">
        <v>0</v>
      </c>
      <c r="L241" s="6">
        <v>1</v>
      </c>
      <c r="M241" s="6">
        <v>4</v>
      </c>
      <c r="N241" s="5"/>
      <c r="O241" s="6">
        <v>2</v>
      </c>
      <c r="P241" s="6">
        <v>4</v>
      </c>
      <c r="Q241" s="6">
        <v>74971</v>
      </c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thickBot="1" x14ac:dyDescent="0.35">
      <c r="A242" s="6">
        <v>2292876</v>
      </c>
      <c r="B242" s="6">
        <v>25</v>
      </c>
      <c r="C242" s="7" t="b">
        <v>1</v>
      </c>
      <c r="D242" s="7" t="b">
        <v>1</v>
      </c>
      <c r="E242" s="6">
        <v>67</v>
      </c>
      <c r="F242" s="5" t="s">
        <v>1256</v>
      </c>
      <c r="G242" s="6">
        <v>90</v>
      </c>
      <c r="H242" s="7" t="b">
        <v>0</v>
      </c>
      <c r="I242" s="7" t="b">
        <v>1</v>
      </c>
      <c r="J242" s="6">
        <v>20</v>
      </c>
      <c r="K242" s="6">
        <v>0</v>
      </c>
      <c r="L242" s="6">
        <v>12</v>
      </c>
      <c r="M242" s="6">
        <v>2</v>
      </c>
      <c r="N242" s="5"/>
      <c r="O242" s="6">
        <v>2</v>
      </c>
      <c r="P242" s="6">
        <v>4</v>
      </c>
      <c r="Q242" s="6">
        <v>74977</v>
      </c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thickBot="1" x14ac:dyDescent="0.35">
      <c r="A243" s="6">
        <v>2293066</v>
      </c>
      <c r="B243" s="6">
        <v>26</v>
      </c>
      <c r="C243" s="7" t="b">
        <v>1</v>
      </c>
      <c r="D243" s="7" t="b">
        <v>1</v>
      </c>
      <c r="E243" s="6">
        <v>257</v>
      </c>
      <c r="F243" s="5" t="s">
        <v>1083</v>
      </c>
      <c r="G243" s="6">
        <v>90</v>
      </c>
      <c r="H243" s="7" t="b">
        <v>0</v>
      </c>
      <c r="I243" s="7" t="b">
        <v>1</v>
      </c>
      <c r="J243" s="6">
        <v>15</v>
      </c>
      <c r="K243" s="6">
        <v>0</v>
      </c>
      <c r="L243" s="6">
        <v>13</v>
      </c>
      <c r="M243" s="6">
        <v>2</v>
      </c>
      <c r="N243" s="5"/>
      <c r="O243" s="6">
        <v>3</v>
      </c>
      <c r="P243" s="6">
        <v>5</v>
      </c>
      <c r="Q243" s="6">
        <v>75167</v>
      </c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thickBot="1" x14ac:dyDescent="0.35">
      <c r="A244" s="6">
        <v>2293060</v>
      </c>
      <c r="B244" s="6">
        <v>26</v>
      </c>
      <c r="C244" s="7" t="b">
        <v>1</v>
      </c>
      <c r="D244" s="7" t="b">
        <v>1</v>
      </c>
      <c r="E244" s="6">
        <v>251</v>
      </c>
      <c r="F244" s="5" t="s">
        <v>546</v>
      </c>
      <c r="G244" s="6">
        <v>90</v>
      </c>
      <c r="H244" s="7" t="b">
        <v>0</v>
      </c>
      <c r="I244" s="7" t="b">
        <v>1</v>
      </c>
      <c r="J244" s="6">
        <v>3</v>
      </c>
      <c r="K244" s="6">
        <v>2</v>
      </c>
      <c r="L244" s="6">
        <v>1</v>
      </c>
      <c r="M244" s="6">
        <v>3</v>
      </c>
      <c r="N244" s="5"/>
      <c r="O244" s="6">
        <v>2</v>
      </c>
      <c r="P244" s="6">
        <v>4</v>
      </c>
      <c r="Q244" s="6">
        <v>75161</v>
      </c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thickBot="1" x14ac:dyDescent="0.35">
      <c r="A245" s="6">
        <v>2293061</v>
      </c>
      <c r="B245" s="6">
        <v>26</v>
      </c>
      <c r="C245" s="7" t="b">
        <v>1</v>
      </c>
      <c r="D245" s="7" t="b">
        <v>1</v>
      </c>
      <c r="E245" s="6">
        <v>252</v>
      </c>
      <c r="F245" s="5" t="s">
        <v>546</v>
      </c>
      <c r="G245" s="6">
        <v>90</v>
      </c>
      <c r="H245" s="7" t="b">
        <v>0</v>
      </c>
      <c r="I245" s="7" t="b">
        <v>1</v>
      </c>
      <c r="J245" s="6">
        <v>7</v>
      </c>
      <c r="K245" s="6">
        <v>0</v>
      </c>
      <c r="L245" s="6">
        <v>2</v>
      </c>
      <c r="M245" s="6">
        <v>1</v>
      </c>
      <c r="N245" s="5"/>
      <c r="O245" s="6">
        <v>2</v>
      </c>
      <c r="P245" s="6">
        <v>2</v>
      </c>
      <c r="Q245" s="6">
        <v>75162</v>
      </c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thickBot="1" x14ac:dyDescent="0.35">
      <c r="A246" s="6">
        <v>2293063</v>
      </c>
      <c r="B246" s="6">
        <v>26</v>
      </c>
      <c r="C246" s="7" t="b">
        <v>1</v>
      </c>
      <c r="D246" s="7" t="b">
        <v>1</v>
      </c>
      <c r="E246" s="6">
        <v>254</v>
      </c>
      <c r="F246" s="5" t="s">
        <v>546</v>
      </c>
      <c r="G246" s="6">
        <v>90</v>
      </c>
      <c r="H246" s="7" t="b">
        <v>0</v>
      </c>
      <c r="I246" s="7" t="b">
        <v>1</v>
      </c>
      <c r="J246" s="6">
        <v>19</v>
      </c>
      <c r="K246" s="6">
        <v>0</v>
      </c>
      <c r="L246" s="6">
        <v>5</v>
      </c>
      <c r="M246" s="6">
        <v>4</v>
      </c>
      <c r="N246" s="5"/>
      <c r="O246" s="6">
        <v>2</v>
      </c>
      <c r="P246" s="6">
        <v>3</v>
      </c>
      <c r="Q246" s="6">
        <v>75164</v>
      </c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thickBot="1" x14ac:dyDescent="0.35">
      <c r="A247" s="6">
        <v>2293064</v>
      </c>
      <c r="B247" s="6">
        <v>26</v>
      </c>
      <c r="C247" s="7" t="b">
        <v>1</v>
      </c>
      <c r="D247" s="7" t="b">
        <v>1</v>
      </c>
      <c r="E247" s="6">
        <v>255</v>
      </c>
      <c r="F247" s="5" t="s">
        <v>546</v>
      </c>
      <c r="G247" s="6">
        <v>90</v>
      </c>
      <c r="H247" s="7" t="b">
        <v>0</v>
      </c>
      <c r="I247" s="7" t="b">
        <v>1</v>
      </c>
      <c r="J247" s="6">
        <v>11</v>
      </c>
      <c r="K247" s="6">
        <v>0</v>
      </c>
      <c r="L247" s="6">
        <v>6</v>
      </c>
      <c r="M247" s="6">
        <v>1</v>
      </c>
      <c r="N247" s="5"/>
      <c r="O247" s="6">
        <v>2</v>
      </c>
      <c r="P247" s="6">
        <v>4</v>
      </c>
      <c r="Q247" s="6">
        <v>75165</v>
      </c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thickBot="1" x14ac:dyDescent="0.35">
      <c r="A248" s="6">
        <v>2293069</v>
      </c>
      <c r="B248" s="6">
        <v>26</v>
      </c>
      <c r="C248" s="7" t="b">
        <v>1</v>
      </c>
      <c r="D248" s="7" t="b">
        <v>1</v>
      </c>
      <c r="E248" s="6">
        <v>260</v>
      </c>
      <c r="F248" s="5" t="s">
        <v>546</v>
      </c>
      <c r="G248" s="6">
        <v>90</v>
      </c>
      <c r="H248" s="7" t="b">
        <v>0</v>
      </c>
      <c r="I248" s="7" t="b">
        <v>1</v>
      </c>
      <c r="J248" s="6">
        <v>18</v>
      </c>
      <c r="K248" s="6">
        <v>0</v>
      </c>
      <c r="L248" s="6">
        <v>20</v>
      </c>
      <c r="M248" s="6">
        <v>1</v>
      </c>
      <c r="N248" s="5"/>
      <c r="O248" s="6">
        <v>3</v>
      </c>
      <c r="P248" s="6">
        <v>2</v>
      </c>
      <c r="Q248" s="6">
        <v>75170</v>
      </c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thickBot="1" x14ac:dyDescent="0.35">
      <c r="A249" s="6">
        <v>2293068</v>
      </c>
      <c r="B249" s="6">
        <v>26</v>
      </c>
      <c r="C249" s="7" t="b">
        <v>1</v>
      </c>
      <c r="D249" s="7" t="b">
        <v>1</v>
      </c>
      <c r="E249" s="6">
        <v>259</v>
      </c>
      <c r="F249" s="5" t="s">
        <v>1084</v>
      </c>
      <c r="G249" s="6">
        <v>90</v>
      </c>
      <c r="H249" s="7" t="b">
        <v>0</v>
      </c>
      <c r="I249" s="7" t="b">
        <v>1</v>
      </c>
      <c r="J249" s="6">
        <v>10</v>
      </c>
      <c r="K249" s="6">
        <v>0</v>
      </c>
      <c r="L249" s="6">
        <v>17</v>
      </c>
      <c r="M249" s="6">
        <v>1</v>
      </c>
      <c r="N249" s="5"/>
      <c r="O249" s="6">
        <v>3</v>
      </c>
      <c r="P249" s="6">
        <v>2</v>
      </c>
      <c r="Q249" s="6">
        <v>75169</v>
      </c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thickBot="1" x14ac:dyDescent="0.35">
      <c r="A250" s="6">
        <v>2293067</v>
      </c>
      <c r="B250" s="6">
        <v>26</v>
      </c>
      <c r="C250" s="7" t="b">
        <v>1</v>
      </c>
      <c r="D250" s="7" t="b">
        <v>1</v>
      </c>
      <c r="E250" s="6">
        <v>258</v>
      </c>
      <c r="F250" s="5" t="s">
        <v>1085</v>
      </c>
      <c r="G250" s="6">
        <v>90</v>
      </c>
      <c r="H250" s="7" t="b">
        <v>0</v>
      </c>
      <c r="I250" s="7" t="b">
        <v>1</v>
      </c>
      <c r="J250" s="6">
        <v>8</v>
      </c>
      <c r="K250" s="6">
        <v>2</v>
      </c>
      <c r="L250" s="6">
        <v>16</v>
      </c>
      <c r="M250" s="6">
        <v>2</v>
      </c>
      <c r="N250" s="5"/>
      <c r="O250" s="6">
        <v>2</v>
      </c>
      <c r="P250" s="6">
        <v>2</v>
      </c>
      <c r="Q250" s="6">
        <v>75168</v>
      </c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thickBot="1" x14ac:dyDescent="0.35">
      <c r="A251" s="6">
        <v>2293065</v>
      </c>
      <c r="B251" s="6">
        <v>26</v>
      </c>
      <c r="C251" s="7" t="b">
        <v>1</v>
      </c>
      <c r="D251" s="7" t="b">
        <v>1</v>
      </c>
      <c r="E251" s="6">
        <v>256</v>
      </c>
      <c r="F251" s="5" t="s">
        <v>1086</v>
      </c>
      <c r="G251" s="6">
        <v>90</v>
      </c>
      <c r="H251" s="7" t="b">
        <v>0</v>
      </c>
      <c r="I251" s="7" t="b">
        <v>1</v>
      </c>
      <c r="J251" s="6">
        <v>14</v>
      </c>
      <c r="K251" s="6">
        <v>0</v>
      </c>
      <c r="L251" s="6">
        <v>12</v>
      </c>
      <c r="M251" s="6">
        <v>7</v>
      </c>
      <c r="N251" s="5"/>
      <c r="O251" s="6">
        <v>3</v>
      </c>
      <c r="P251" s="6">
        <v>4</v>
      </c>
      <c r="Q251" s="6">
        <v>75166</v>
      </c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thickBot="1" x14ac:dyDescent="0.35">
      <c r="A252" s="6">
        <v>2293062</v>
      </c>
      <c r="B252" s="6">
        <v>26</v>
      </c>
      <c r="C252" s="7" t="b">
        <v>1</v>
      </c>
      <c r="D252" s="7" t="b">
        <v>1</v>
      </c>
      <c r="E252" s="6">
        <v>253</v>
      </c>
      <c r="F252" s="5" t="s">
        <v>1087</v>
      </c>
      <c r="G252" s="6">
        <v>90</v>
      </c>
      <c r="H252" s="7" t="b">
        <v>0</v>
      </c>
      <c r="I252" s="7" t="b">
        <v>1</v>
      </c>
      <c r="J252" s="6">
        <v>9</v>
      </c>
      <c r="K252" s="6">
        <v>2</v>
      </c>
      <c r="L252" s="6">
        <v>4</v>
      </c>
      <c r="M252" s="6">
        <v>3</v>
      </c>
      <c r="N252" s="5"/>
      <c r="O252" s="6">
        <v>2</v>
      </c>
      <c r="P252" s="6">
        <v>3</v>
      </c>
      <c r="Q252" s="6">
        <v>75163</v>
      </c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thickBot="1" x14ac:dyDescent="0.35">
      <c r="A253" s="6">
        <v>2293070</v>
      </c>
      <c r="B253" s="6">
        <v>27</v>
      </c>
      <c r="C253" s="7" t="b">
        <v>1</v>
      </c>
      <c r="D253" s="7" t="b">
        <v>1</v>
      </c>
      <c r="E253" s="6">
        <v>261</v>
      </c>
      <c r="F253" s="5" t="s">
        <v>1088</v>
      </c>
      <c r="G253" s="6">
        <v>90</v>
      </c>
      <c r="H253" s="7" t="b">
        <v>0</v>
      </c>
      <c r="I253" s="7" t="b">
        <v>1</v>
      </c>
      <c r="J253" s="6">
        <v>12</v>
      </c>
      <c r="K253" s="6">
        <v>0</v>
      </c>
      <c r="L253" s="6">
        <v>3</v>
      </c>
      <c r="M253" s="6">
        <v>1</v>
      </c>
      <c r="N253" s="5"/>
      <c r="O253" s="6">
        <v>4</v>
      </c>
      <c r="P253" s="6">
        <v>2</v>
      </c>
      <c r="Q253" s="6">
        <v>75171</v>
      </c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thickBot="1" x14ac:dyDescent="0.35">
      <c r="A254" s="6">
        <v>2293072</v>
      </c>
      <c r="B254" s="6">
        <v>27</v>
      </c>
      <c r="C254" s="7" t="b">
        <v>1</v>
      </c>
      <c r="D254" s="7" t="b">
        <v>1</v>
      </c>
      <c r="E254" s="6">
        <v>263</v>
      </c>
      <c r="F254" s="5" t="s">
        <v>547</v>
      </c>
      <c r="G254" s="6">
        <v>90</v>
      </c>
      <c r="H254" s="7" t="b">
        <v>0</v>
      </c>
      <c r="I254" s="7" t="b">
        <v>1</v>
      </c>
      <c r="J254" s="6">
        <v>4</v>
      </c>
      <c r="K254" s="6">
        <v>0</v>
      </c>
      <c r="L254" s="6">
        <v>8</v>
      </c>
      <c r="M254" s="6">
        <v>1</v>
      </c>
      <c r="N254" s="5"/>
      <c r="O254" s="6">
        <v>3</v>
      </c>
      <c r="P254" s="6">
        <v>2</v>
      </c>
      <c r="Q254" s="6">
        <v>75173</v>
      </c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thickBot="1" x14ac:dyDescent="0.35">
      <c r="A255" s="6">
        <v>2293074</v>
      </c>
      <c r="B255" s="6">
        <v>27</v>
      </c>
      <c r="C255" s="7" t="b">
        <v>1</v>
      </c>
      <c r="D255" s="7" t="b">
        <v>1</v>
      </c>
      <c r="E255" s="6">
        <v>265</v>
      </c>
      <c r="F255" s="5" t="s">
        <v>547</v>
      </c>
      <c r="G255" s="6">
        <v>90</v>
      </c>
      <c r="H255" s="7" t="b">
        <v>0</v>
      </c>
      <c r="I255" s="7" t="b">
        <v>1</v>
      </c>
      <c r="J255" s="6">
        <v>5</v>
      </c>
      <c r="K255" s="6">
        <v>2</v>
      </c>
      <c r="L255" s="6">
        <v>11</v>
      </c>
      <c r="M255" s="6">
        <v>2</v>
      </c>
      <c r="N255" s="5"/>
      <c r="O255" s="6">
        <v>3</v>
      </c>
      <c r="P255" s="6">
        <v>2</v>
      </c>
      <c r="Q255" s="6">
        <v>75175</v>
      </c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thickBot="1" x14ac:dyDescent="0.35">
      <c r="A256" s="6">
        <v>2293075</v>
      </c>
      <c r="B256" s="6">
        <v>27</v>
      </c>
      <c r="C256" s="7" t="b">
        <v>1</v>
      </c>
      <c r="D256" s="7" t="b">
        <v>1</v>
      </c>
      <c r="E256" s="6">
        <v>266</v>
      </c>
      <c r="F256" s="5" t="s">
        <v>547</v>
      </c>
      <c r="G256" s="6">
        <v>90</v>
      </c>
      <c r="H256" s="7" t="b">
        <v>0</v>
      </c>
      <c r="I256" s="7" t="b">
        <v>1</v>
      </c>
      <c r="J256" s="6">
        <v>6</v>
      </c>
      <c r="K256" s="6">
        <v>3</v>
      </c>
      <c r="L256" s="6">
        <v>10</v>
      </c>
      <c r="M256" s="6">
        <v>1</v>
      </c>
      <c r="N256" s="5"/>
      <c r="O256" s="6">
        <v>3</v>
      </c>
      <c r="P256" s="6">
        <v>3</v>
      </c>
      <c r="Q256" s="6">
        <v>75176</v>
      </c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thickBot="1" x14ac:dyDescent="0.35">
      <c r="A257" s="6">
        <v>2293078</v>
      </c>
      <c r="B257" s="6">
        <v>27</v>
      </c>
      <c r="C257" s="7" t="b">
        <v>1</v>
      </c>
      <c r="D257" s="7" t="b">
        <v>1</v>
      </c>
      <c r="E257" s="6">
        <v>269</v>
      </c>
      <c r="F257" s="5" t="s">
        <v>547</v>
      </c>
      <c r="G257" s="6">
        <v>90</v>
      </c>
      <c r="H257" s="7" t="b">
        <v>0</v>
      </c>
      <c r="I257" s="7" t="b">
        <v>1</v>
      </c>
      <c r="J257" s="6">
        <v>16</v>
      </c>
      <c r="K257" s="6">
        <v>1</v>
      </c>
      <c r="L257" s="6">
        <v>18</v>
      </c>
      <c r="M257" s="6">
        <v>3</v>
      </c>
      <c r="N257" s="5"/>
      <c r="O257" s="6">
        <v>2</v>
      </c>
      <c r="P257" s="6">
        <v>4</v>
      </c>
      <c r="Q257" s="6">
        <v>75179</v>
      </c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thickBot="1" x14ac:dyDescent="0.35">
      <c r="A258" s="6">
        <v>2293071</v>
      </c>
      <c r="B258" s="6">
        <v>27</v>
      </c>
      <c r="C258" s="7" t="b">
        <v>1</v>
      </c>
      <c r="D258" s="7" t="b">
        <v>1</v>
      </c>
      <c r="E258" s="6">
        <v>262</v>
      </c>
      <c r="F258" s="5" t="s">
        <v>1089</v>
      </c>
      <c r="G258" s="6">
        <v>90</v>
      </c>
      <c r="H258" s="7" t="b">
        <v>0</v>
      </c>
      <c r="I258" s="7" t="b">
        <v>1</v>
      </c>
      <c r="J258" s="6">
        <v>13</v>
      </c>
      <c r="K258" s="6">
        <v>1</v>
      </c>
      <c r="L258" s="6">
        <v>7</v>
      </c>
      <c r="M258" s="6">
        <v>0</v>
      </c>
      <c r="N258" s="5"/>
      <c r="O258" s="6">
        <v>5</v>
      </c>
      <c r="P258" s="6">
        <v>2</v>
      </c>
      <c r="Q258" s="6">
        <v>75172</v>
      </c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thickBot="1" x14ac:dyDescent="0.35">
      <c r="A259" s="6">
        <v>2293073</v>
      </c>
      <c r="B259" s="6">
        <v>27</v>
      </c>
      <c r="C259" s="7" t="b">
        <v>1</v>
      </c>
      <c r="D259" s="7" t="b">
        <v>1</v>
      </c>
      <c r="E259" s="6">
        <v>264</v>
      </c>
      <c r="F259" s="5" t="s">
        <v>1090</v>
      </c>
      <c r="G259" s="6">
        <v>90</v>
      </c>
      <c r="H259" s="7" t="b">
        <v>0</v>
      </c>
      <c r="I259" s="7" t="b">
        <v>1</v>
      </c>
      <c r="J259" s="6">
        <v>1</v>
      </c>
      <c r="K259" s="6">
        <v>3</v>
      </c>
      <c r="L259" s="6">
        <v>9</v>
      </c>
      <c r="M259" s="6">
        <v>0</v>
      </c>
      <c r="N259" s="5"/>
      <c r="O259" s="6">
        <v>4</v>
      </c>
      <c r="P259" s="6">
        <v>2</v>
      </c>
      <c r="Q259" s="6">
        <v>75174</v>
      </c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thickBot="1" x14ac:dyDescent="0.35">
      <c r="A260" s="6">
        <v>2293076</v>
      </c>
      <c r="B260" s="6">
        <v>27</v>
      </c>
      <c r="C260" s="7" t="b">
        <v>1</v>
      </c>
      <c r="D260" s="7" t="b">
        <v>1</v>
      </c>
      <c r="E260" s="6">
        <v>267</v>
      </c>
      <c r="F260" s="5" t="s">
        <v>1090</v>
      </c>
      <c r="G260" s="6">
        <v>90</v>
      </c>
      <c r="H260" s="7" t="b">
        <v>0</v>
      </c>
      <c r="I260" s="7" t="b">
        <v>1</v>
      </c>
      <c r="J260" s="6">
        <v>17</v>
      </c>
      <c r="K260" s="6">
        <v>0</v>
      </c>
      <c r="L260" s="6">
        <v>14</v>
      </c>
      <c r="M260" s="6">
        <v>0</v>
      </c>
      <c r="N260" s="5"/>
      <c r="O260" s="6">
        <v>2</v>
      </c>
      <c r="P260" s="6">
        <v>4</v>
      </c>
      <c r="Q260" s="6">
        <v>75177</v>
      </c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thickBot="1" x14ac:dyDescent="0.35">
      <c r="A261" s="6">
        <v>2293079</v>
      </c>
      <c r="B261" s="6">
        <v>27</v>
      </c>
      <c r="C261" s="7" t="b">
        <v>1</v>
      </c>
      <c r="D261" s="7" t="b">
        <v>1</v>
      </c>
      <c r="E261" s="6">
        <v>270</v>
      </c>
      <c r="F261" s="5" t="s">
        <v>1090</v>
      </c>
      <c r="G261" s="6">
        <v>90</v>
      </c>
      <c r="H261" s="7" t="b">
        <v>0</v>
      </c>
      <c r="I261" s="7" t="b">
        <v>1</v>
      </c>
      <c r="J261" s="6">
        <v>2</v>
      </c>
      <c r="K261" s="6">
        <v>1</v>
      </c>
      <c r="L261" s="6">
        <v>19</v>
      </c>
      <c r="M261" s="6">
        <v>1</v>
      </c>
      <c r="N261" s="5"/>
      <c r="O261" s="6">
        <v>2</v>
      </c>
      <c r="P261" s="6">
        <v>3</v>
      </c>
      <c r="Q261" s="6">
        <v>75180</v>
      </c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thickBot="1" x14ac:dyDescent="0.35">
      <c r="A262" s="6">
        <v>2293077</v>
      </c>
      <c r="B262" s="6">
        <v>27</v>
      </c>
      <c r="C262" s="7" t="b">
        <v>1</v>
      </c>
      <c r="D262" s="7" t="b">
        <v>1</v>
      </c>
      <c r="E262" s="6">
        <v>268</v>
      </c>
      <c r="F262" s="5" t="s">
        <v>1091</v>
      </c>
      <c r="G262" s="6">
        <v>90</v>
      </c>
      <c r="H262" s="7" t="b">
        <v>0</v>
      </c>
      <c r="I262" s="7" t="b">
        <v>1</v>
      </c>
      <c r="J262" s="6">
        <v>20</v>
      </c>
      <c r="K262" s="6">
        <v>1</v>
      </c>
      <c r="L262" s="6">
        <v>15</v>
      </c>
      <c r="M262" s="6">
        <v>2</v>
      </c>
      <c r="N262" s="5"/>
      <c r="O262" s="6">
        <v>2</v>
      </c>
      <c r="P262" s="6">
        <v>4</v>
      </c>
      <c r="Q262" s="6">
        <v>75178</v>
      </c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thickBot="1" x14ac:dyDescent="0.35">
      <c r="A263" s="6">
        <v>2292882</v>
      </c>
      <c r="B263" s="6">
        <v>27</v>
      </c>
      <c r="C263" s="7" t="b">
        <v>1</v>
      </c>
      <c r="D263" s="7" t="b">
        <v>1</v>
      </c>
      <c r="E263" s="6">
        <v>73</v>
      </c>
      <c r="F263" s="5" t="s">
        <v>1270</v>
      </c>
      <c r="G263" s="6">
        <v>90</v>
      </c>
      <c r="H263" s="7" t="b">
        <v>0</v>
      </c>
      <c r="I263" s="7" t="b">
        <v>1</v>
      </c>
      <c r="J263" s="6">
        <v>7</v>
      </c>
      <c r="K263" s="6">
        <v>0</v>
      </c>
      <c r="L263" s="6">
        <v>5</v>
      </c>
      <c r="M263" s="6">
        <v>1</v>
      </c>
      <c r="N263" s="5"/>
      <c r="O263" s="6">
        <v>2</v>
      </c>
      <c r="P263" s="6">
        <v>3</v>
      </c>
      <c r="Q263" s="6">
        <v>74983</v>
      </c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thickBot="1" x14ac:dyDescent="0.35">
      <c r="A264" s="6">
        <v>2292878</v>
      </c>
      <c r="B264" s="6">
        <v>27</v>
      </c>
      <c r="C264" s="7" t="b">
        <v>1</v>
      </c>
      <c r="D264" s="7" t="b">
        <v>1</v>
      </c>
      <c r="E264" s="6">
        <v>69</v>
      </c>
      <c r="F264" s="5" t="s">
        <v>1270</v>
      </c>
      <c r="G264" s="6">
        <v>90</v>
      </c>
      <c r="H264" s="7" t="b">
        <v>0</v>
      </c>
      <c r="I264" s="7" t="b">
        <v>1</v>
      </c>
      <c r="J264" s="6">
        <v>4</v>
      </c>
      <c r="K264" s="6">
        <v>2</v>
      </c>
      <c r="L264" s="6">
        <v>17</v>
      </c>
      <c r="M264" s="6">
        <v>0</v>
      </c>
      <c r="N264" s="5"/>
      <c r="O264" s="6">
        <v>3</v>
      </c>
      <c r="P264" s="6">
        <v>2</v>
      </c>
      <c r="Q264" s="6">
        <v>74979</v>
      </c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thickBot="1" x14ac:dyDescent="0.35">
      <c r="A265" s="6">
        <v>2293087</v>
      </c>
      <c r="B265" s="6">
        <v>28</v>
      </c>
      <c r="C265" s="7" t="b">
        <v>1</v>
      </c>
      <c r="D265" s="7" t="b">
        <v>1</v>
      </c>
      <c r="E265" s="6">
        <v>278</v>
      </c>
      <c r="F265" s="5" t="s">
        <v>1092</v>
      </c>
      <c r="G265" s="6">
        <v>90</v>
      </c>
      <c r="H265" s="7" t="b">
        <v>0</v>
      </c>
      <c r="I265" s="7" t="b">
        <v>1</v>
      </c>
      <c r="J265" s="6">
        <v>15</v>
      </c>
      <c r="K265" s="6">
        <v>2</v>
      </c>
      <c r="L265" s="6">
        <v>16</v>
      </c>
      <c r="M265" s="6">
        <v>1</v>
      </c>
      <c r="N265" s="5"/>
      <c r="O265" s="6">
        <v>3</v>
      </c>
      <c r="P265" s="6">
        <v>2</v>
      </c>
      <c r="Q265" s="6">
        <v>75188</v>
      </c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thickBot="1" x14ac:dyDescent="0.35">
      <c r="A266" s="6">
        <v>2293081</v>
      </c>
      <c r="B266" s="6">
        <v>28</v>
      </c>
      <c r="C266" s="7" t="b">
        <v>1</v>
      </c>
      <c r="D266" s="7" t="b">
        <v>1</v>
      </c>
      <c r="E266" s="6">
        <v>272</v>
      </c>
      <c r="F266" s="5" t="s">
        <v>548</v>
      </c>
      <c r="G266" s="6">
        <v>90</v>
      </c>
      <c r="H266" s="7" t="b">
        <v>0</v>
      </c>
      <c r="I266" s="7" t="b">
        <v>1</v>
      </c>
      <c r="J266" s="6">
        <v>3</v>
      </c>
      <c r="K266" s="6">
        <v>0</v>
      </c>
      <c r="L266" s="6">
        <v>2</v>
      </c>
      <c r="M266" s="6">
        <v>3</v>
      </c>
      <c r="N266" s="5"/>
      <c r="O266" s="6">
        <v>2</v>
      </c>
      <c r="P266" s="6">
        <v>2</v>
      </c>
      <c r="Q266" s="6">
        <v>75182</v>
      </c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thickBot="1" x14ac:dyDescent="0.35">
      <c r="A267" s="6">
        <v>2293082</v>
      </c>
      <c r="B267" s="6">
        <v>28</v>
      </c>
      <c r="C267" s="7" t="b">
        <v>1</v>
      </c>
      <c r="D267" s="7" t="b">
        <v>1</v>
      </c>
      <c r="E267" s="6">
        <v>273</v>
      </c>
      <c r="F267" s="5" t="s">
        <v>548</v>
      </c>
      <c r="G267" s="6">
        <v>90</v>
      </c>
      <c r="H267" s="7" t="b">
        <v>0</v>
      </c>
      <c r="I267" s="7" t="b">
        <v>1</v>
      </c>
      <c r="J267" s="6">
        <v>10</v>
      </c>
      <c r="K267" s="6">
        <v>1</v>
      </c>
      <c r="L267" s="6">
        <v>4</v>
      </c>
      <c r="M267" s="6">
        <v>1</v>
      </c>
      <c r="N267" s="5"/>
      <c r="O267" s="6">
        <v>3</v>
      </c>
      <c r="P267" s="6">
        <v>3</v>
      </c>
      <c r="Q267" s="6">
        <v>75183</v>
      </c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thickBot="1" x14ac:dyDescent="0.35">
      <c r="A268" s="6">
        <v>2293088</v>
      </c>
      <c r="B268" s="6">
        <v>28</v>
      </c>
      <c r="C268" s="7" t="b">
        <v>1</v>
      </c>
      <c r="D268" s="7" t="b">
        <v>1</v>
      </c>
      <c r="E268" s="6">
        <v>279</v>
      </c>
      <c r="F268" s="5" t="s">
        <v>548</v>
      </c>
      <c r="G268" s="6">
        <v>90</v>
      </c>
      <c r="H268" s="7" t="b">
        <v>0</v>
      </c>
      <c r="I268" s="7" t="b">
        <v>1</v>
      </c>
      <c r="J268" s="6">
        <v>18</v>
      </c>
      <c r="K268" s="6">
        <v>3</v>
      </c>
      <c r="L268" s="6">
        <v>17</v>
      </c>
      <c r="M268" s="6">
        <v>3</v>
      </c>
      <c r="N268" s="5"/>
      <c r="O268" s="6">
        <v>3</v>
      </c>
      <c r="P268" s="6">
        <v>2</v>
      </c>
      <c r="Q268" s="6">
        <v>75189</v>
      </c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thickBot="1" x14ac:dyDescent="0.35">
      <c r="A269" s="6">
        <v>2293089</v>
      </c>
      <c r="B269" s="6">
        <v>28</v>
      </c>
      <c r="C269" s="7" t="b">
        <v>1</v>
      </c>
      <c r="D269" s="7" t="b">
        <v>1</v>
      </c>
      <c r="E269" s="6">
        <v>280</v>
      </c>
      <c r="F269" s="5" t="s">
        <v>548</v>
      </c>
      <c r="G269" s="6">
        <v>90</v>
      </c>
      <c r="H269" s="7" t="b">
        <v>0</v>
      </c>
      <c r="I269" s="7" t="b">
        <v>1</v>
      </c>
      <c r="J269" s="6">
        <v>11</v>
      </c>
      <c r="K269" s="6">
        <v>4</v>
      </c>
      <c r="L269" s="6">
        <v>20</v>
      </c>
      <c r="M269" s="6">
        <v>2</v>
      </c>
      <c r="N269" s="5"/>
      <c r="O269" s="6">
        <v>2</v>
      </c>
      <c r="P269" s="6">
        <v>2</v>
      </c>
      <c r="Q269" s="6">
        <v>75190</v>
      </c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thickBot="1" x14ac:dyDescent="0.35">
      <c r="A270" s="6">
        <v>2293084</v>
      </c>
      <c r="B270" s="6">
        <v>28</v>
      </c>
      <c r="C270" s="7" t="b">
        <v>1</v>
      </c>
      <c r="D270" s="7" t="b">
        <v>1</v>
      </c>
      <c r="E270" s="6">
        <v>275</v>
      </c>
      <c r="F270" s="5" t="s">
        <v>1093</v>
      </c>
      <c r="G270" s="6">
        <v>90</v>
      </c>
      <c r="H270" s="7" t="b">
        <v>0</v>
      </c>
      <c r="I270" s="7" t="b">
        <v>1</v>
      </c>
      <c r="J270" s="6">
        <v>8</v>
      </c>
      <c r="K270" s="6">
        <v>2</v>
      </c>
      <c r="L270" s="6">
        <v>6</v>
      </c>
      <c r="M270" s="6">
        <v>2</v>
      </c>
      <c r="N270" s="5"/>
      <c r="O270" s="6">
        <v>2</v>
      </c>
      <c r="P270" s="6">
        <v>4</v>
      </c>
      <c r="Q270" s="6">
        <v>75185</v>
      </c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thickBot="1" x14ac:dyDescent="0.35">
      <c r="A271" s="6">
        <v>2293080</v>
      </c>
      <c r="B271" s="6">
        <v>28</v>
      </c>
      <c r="C271" s="7" t="b">
        <v>1</v>
      </c>
      <c r="D271" s="7" t="b">
        <v>1</v>
      </c>
      <c r="E271" s="6">
        <v>271</v>
      </c>
      <c r="F271" s="5" t="s">
        <v>1094</v>
      </c>
      <c r="G271" s="6">
        <v>90</v>
      </c>
      <c r="H271" s="7" t="b">
        <v>0</v>
      </c>
      <c r="I271" s="7" t="b">
        <v>1</v>
      </c>
      <c r="J271" s="6">
        <v>7</v>
      </c>
      <c r="K271" s="6">
        <v>1</v>
      </c>
      <c r="L271" s="6">
        <v>1</v>
      </c>
      <c r="M271" s="6">
        <v>4</v>
      </c>
      <c r="N271" s="5"/>
      <c r="O271" s="6">
        <v>2</v>
      </c>
      <c r="P271" s="6">
        <v>4</v>
      </c>
      <c r="Q271" s="6">
        <v>75181</v>
      </c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thickBot="1" x14ac:dyDescent="0.35">
      <c r="A272" s="6">
        <v>2293096</v>
      </c>
      <c r="B272" s="6">
        <v>29</v>
      </c>
      <c r="C272" s="7" t="b">
        <v>1</v>
      </c>
      <c r="D272" s="7" t="b">
        <v>1</v>
      </c>
      <c r="E272" s="6">
        <v>287</v>
      </c>
      <c r="F272" s="5" t="s">
        <v>1506</v>
      </c>
      <c r="G272" s="6">
        <v>90</v>
      </c>
      <c r="H272" s="7" t="b">
        <v>0</v>
      </c>
      <c r="I272" s="7" t="b">
        <v>1</v>
      </c>
      <c r="J272" s="6">
        <v>12</v>
      </c>
      <c r="K272" s="6">
        <v>1</v>
      </c>
      <c r="L272" s="6">
        <v>13</v>
      </c>
      <c r="M272" s="6">
        <v>4</v>
      </c>
      <c r="N272" s="5"/>
      <c r="O272" s="6">
        <v>4</v>
      </c>
      <c r="P272" s="6">
        <v>5</v>
      </c>
      <c r="Q272" s="6">
        <v>75197</v>
      </c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thickBot="1" x14ac:dyDescent="0.35">
      <c r="A273" s="6">
        <v>2293091</v>
      </c>
      <c r="B273" s="6">
        <v>29</v>
      </c>
      <c r="C273" s="7" t="b">
        <v>1</v>
      </c>
      <c r="D273" s="7" t="b">
        <v>1</v>
      </c>
      <c r="E273" s="6">
        <v>281</v>
      </c>
      <c r="F273" s="5" t="s">
        <v>549</v>
      </c>
      <c r="G273" s="6">
        <v>90</v>
      </c>
      <c r="H273" s="7" t="b">
        <v>0</v>
      </c>
      <c r="I273" s="7" t="b">
        <v>1</v>
      </c>
      <c r="J273" s="6">
        <v>11</v>
      </c>
      <c r="K273" s="6">
        <v>1</v>
      </c>
      <c r="L273" s="6">
        <v>1</v>
      </c>
      <c r="M273" s="6">
        <v>4</v>
      </c>
      <c r="N273" s="5"/>
      <c r="O273" s="6">
        <v>2</v>
      </c>
      <c r="P273" s="6">
        <v>4</v>
      </c>
      <c r="Q273" s="6">
        <v>75191</v>
      </c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thickBot="1" x14ac:dyDescent="0.35">
      <c r="A274" s="6">
        <v>2293090</v>
      </c>
      <c r="B274" s="6">
        <v>29</v>
      </c>
      <c r="C274" s="7" t="b">
        <v>1</v>
      </c>
      <c r="D274" s="7" t="b">
        <v>1</v>
      </c>
      <c r="E274" s="6">
        <v>282</v>
      </c>
      <c r="F274" s="5" t="s">
        <v>549</v>
      </c>
      <c r="G274" s="6">
        <v>90</v>
      </c>
      <c r="H274" s="7" t="b">
        <v>0</v>
      </c>
      <c r="I274" s="7" t="b">
        <v>1</v>
      </c>
      <c r="J274" s="6">
        <v>9</v>
      </c>
      <c r="K274" s="6">
        <v>1</v>
      </c>
      <c r="L274" s="6">
        <v>3</v>
      </c>
      <c r="M274" s="6">
        <v>2</v>
      </c>
      <c r="N274" s="5"/>
      <c r="O274" s="6">
        <v>2</v>
      </c>
      <c r="P274" s="6">
        <v>2</v>
      </c>
      <c r="Q274" s="6">
        <v>75192</v>
      </c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thickBot="1" x14ac:dyDescent="0.35">
      <c r="A275" s="6">
        <v>2293092</v>
      </c>
      <c r="B275" s="6">
        <v>29</v>
      </c>
      <c r="C275" s="7" t="b">
        <v>1</v>
      </c>
      <c r="D275" s="7" t="b">
        <v>1</v>
      </c>
      <c r="E275" s="6">
        <v>283</v>
      </c>
      <c r="F275" s="5" t="s">
        <v>549</v>
      </c>
      <c r="G275" s="6">
        <v>90</v>
      </c>
      <c r="H275" s="7" t="b">
        <v>0</v>
      </c>
      <c r="I275" s="7" t="b">
        <v>1</v>
      </c>
      <c r="J275" s="6">
        <v>4</v>
      </c>
      <c r="K275" s="6">
        <v>3</v>
      </c>
      <c r="L275" s="6">
        <v>5</v>
      </c>
      <c r="M275" s="6">
        <v>3</v>
      </c>
      <c r="N275" s="5"/>
      <c r="O275" s="6">
        <v>3</v>
      </c>
      <c r="P275" s="6">
        <v>3</v>
      </c>
      <c r="Q275" s="6">
        <v>75193</v>
      </c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thickBot="1" x14ac:dyDescent="0.35">
      <c r="A276" s="6">
        <v>2293094</v>
      </c>
      <c r="B276" s="6">
        <v>29</v>
      </c>
      <c r="C276" s="7" t="b">
        <v>1</v>
      </c>
      <c r="D276" s="7" t="b">
        <v>1</v>
      </c>
      <c r="E276" s="6">
        <v>285</v>
      </c>
      <c r="F276" s="5" t="s">
        <v>549</v>
      </c>
      <c r="G276" s="6">
        <v>90</v>
      </c>
      <c r="H276" s="7" t="b">
        <v>0</v>
      </c>
      <c r="I276" s="7" t="b">
        <v>1</v>
      </c>
      <c r="J276" s="6">
        <v>10</v>
      </c>
      <c r="K276" s="6">
        <v>1</v>
      </c>
      <c r="L276" s="6">
        <v>7</v>
      </c>
      <c r="M276" s="6">
        <v>2</v>
      </c>
      <c r="N276" s="5"/>
      <c r="O276" s="6">
        <v>3</v>
      </c>
      <c r="P276" s="6">
        <v>2</v>
      </c>
      <c r="Q276" s="6">
        <v>75195</v>
      </c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thickBot="1" x14ac:dyDescent="0.35">
      <c r="A277" s="6">
        <v>2293098</v>
      </c>
      <c r="B277" s="6">
        <v>29</v>
      </c>
      <c r="C277" s="7" t="b">
        <v>1</v>
      </c>
      <c r="D277" s="7" t="b">
        <v>1</v>
      </c>
      <c r="E277" s="6">
        <v>289</v>
      </c>
      <c r="F277" s="5" t="s">
        <v>549</v>
      </c>
      <c r="G277" s="6">
        <v>90</v>
      </c>
      <c r="H277" s="7" t="b">
        <v>0</v>
      </c>
      <c r="I277" s="7" t="b">
        <v>1</v>
      </c>
      <c r="J277" s="6">
        <v>20</v>
      </c>
      <c r="K277" s="6">
        <v>1</v>
      </c>
      <c r="L277" s="6">
        <v>16</v>
      </c>
      <c r="M277" s="6">
        <v>1</v>
      </c>
      <c r="N277" s="5"/>
      <c r="O277" s="6">
        <v>2</v>
      </c>
      <c r="P277" s="6">
        <v>2</v>
      </c>
      <c r="Q277" s="6">
        <v>75199</v>
      </c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thickBot="1" x14ac:dyDescent="0.35">
      <c r="A278" s="6">
        <v>2293093</v>
      </c>
      <c r="B278" s="6">
        <v>29</v>
      </c>
      <c r="C278" s="7" t="b">
        <v>1</v>
      </c>
      <c r="D278" s="7" t="b">
        <v>1</v>
      </c>
      <c r="E278" s="6">
        <v>284</v>
      </c>
      <c r="F278" s="5" t="s">
        <v>1507</v>
      </c>
      <c r="G278" s="6">
        <v>90</v>
      </c>
      <c r="H278" s="7" t="b">
        <v>0</v>
      </c>
      <c r="I278" s="7" t="b">
        <v>1</v>
      </c>
      <c r="J278" s="6">
        <v>2</v>
      </c>
      <c r="K278" s="6">
        <v>2</v>
      </c>
      <c r="L278" s="6">
        <v>6</v>
      </c>
      <c r="M278" s="6">
        <v>0</v>
      </c>
      <c r="N278" s="5"/>
      <c r="O278" s="6">
        <v>2</v>
      </c>
      <c r="P278" s="6">
        <v>4</v>
      </c>
      <c r="Q278" s="6">
        <v>75194</v>
      </c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thickBot="1" x14ac:dyDescent="0.35">
      <c r="A279" s="6">
        <v>2293099</v>
      </c>
      <c r="B279" s="6">
        <v>29</v>
      </c>
      <c r="C279" s="7" t="b">
        <v>1</v>
      </c>
      <c r="D279" s="7" t="b">
        <v>1</v>
      </c>
      <c r="E279" s="6">
        <v>290</v>
      </c>
      <c r="F279" s="5" t="s">
        <v>1508</v>
      </c>
      <c r="G279" s="6">
        <v>90</v>
      </c>
      <c r="H279" s="7" t="b">
        <v>0</v>
      </c>
      <c r="I279" s="7" t="b">
        <v>1</v>
      </c>
      <c r="J279" s="6">
        <v>17</v>
      </c>
      <c r="K279" s="6">
        <v>0</v>
      </c>
      <c r="L279" s="6">
        <v>19</v>
      </c>
      <c r="M279" s="6">
        <v>1</v>
      </c>
      <c r="N279" s="5"/>
      <c r="O279" s="6">
        <v>2</v>
      </c>
      <c r="P279" s="6">
        <v>3</v>
      </c>
      <c r="Q279" s="6">
        <v>75200</v>
      </c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thickBot="1" x14ac:dyDescent="0.35">
      <c r="A280" s="6">
        <v>2293097</v>
      </c>
      <c r="B280" s="6">
        <v>29</v>
      </c>
      <c r="C280" s="7" t="b">
        <v>1</v>
      </c>
      <c r="D280" s="7" t="b">
        <v>1</v>
      </c>
      <c r="E280" s="6">
        <v>288</v>
      </c>
      <c r="F280" s="5" t="s">
        <v>1509</v>
      </c>
      <c r="G280" s="6">
        <v>90</v>
      </c>
      <c r="H280" s="7" t="b">
        <v>0</v>
      </c>
      <c r="I280" s="7" t="b">
        <v>1</v>
      </c>
      <c r="J280" s="6">
        <v>14</v>
      </c>
      <c r="K280" s="6">
        <v>0</v>
      </c>
      <c r="L280" s="6">
        <v>15</v>
      </c>
      <c r="M280" s="6">
        <v>2</v>
      </c>
      <c r="N280" s="5"/>
      <c r="O280" s="6">
        <v>3</v>
      </c>
      <c r="P280" s="6">
        <v>4</v>
      </c>
      <c r="Q280" s="6">
        <v>75198</v>
      </c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thickBot="1" x14ac:dyDescent="0.35">
      <c r="A281" s="6">
        <v>2293095</v>
      </c>
      <c r="B281" s="6">
        <v>29</v>
      </c>
      <c r="C281" s="7" t="b">
        <v>1</v>
      </c>
      <c r="D281" s="7" t="b">
        <v>1</v>
      </c>
      <c r="E281" s="6">
        <v>286</v>
      </c>
      <c r="F281" s="5" t="s">
        <v>1510</v>
      </c>
      <c r="G281" s="6">
        <v>90</v>
      </c>
      <c r="H281" s="7" t="b">
        <v>0</v>
      </c>
      <c r="I281" s="7" t="b">
        <v>1</v>
      </c>
      <c r="J281" s="6">
        <v>18</v>
      </c>
      <c r="K281" s="6">
        <v>1</v>
      </c>
      <c r="L281" s="6">
        <v>8</v>
      </c>
      <c r="M281" s="6">
        <v>1</v>
      </c>
      <c r="N281" s="5"/>
      <c r="O281" s="6">
        <v>3</v>
      </c>
      <c r="P281" s="6">
        <v>2</v>
      </c>
      <c r="Q281" s="6">
        <v>75196</v>
      </c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thickBot="1" x14ac:dyDescent="0.35">
      <c r="A282" s="6">
        <v>2292870</v>
      </c>
      <c r="B282" s="6">
        <v>29</v>
      </c>
      <c r="C282" s="7" t="b">
        <v>1</v>
      </c>
      <c r="D282" s="7" t="b">
        <v>1</v>
      </c>
      <c r="E282" s="6">
        <v>62</v>
      </c>
      <c r="F282" s="5" t="s">
        <v>1511</v>
      </c>
      <c r="G282" s="6">
        <v>90</v>
      </c>
      <c r="H282" s="7" t="b">
        <v>0</v>
      </c>
      <c r="I282" s="7" t="b">
        <v>1</v>
      </c>
      <c r="J282" s="6">
        <v>5</v>
      </c>
      <c r="K282" s="6">
        <v>2</v>
      </c>
      <c r="L282" s="6">
        <v>3</v>
      </c>
      <c r="M282" s="6">
        <v>0</v>
      </c>
      <c r="N282" s="5"/>
      <c r="O282" s="6">
        <v>3</v>
      </c>
      <c r="P282" s="6">
        <v>2</v>
      </c>
      <c r="Q282" s="6">
        <v>74972</v>
      </c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thickBot="1" x14ac:dyDescent="0.35">
      <c r="A283" s="6">
        <v>2292874</v>
      </c>
      <c r="B283" s="6">
        <v>29</v>
      </c>
      <c r="C283" s="7" t="b">
        <v>1</v>
      </c>
      <c r="D283" s="7" t="b">
        <v>1</v>
      </c>
      <c r="E283" s="6">
        <v>65</v>
      </c>
      <c r="F283" s="5" t="s">
        <v>1511</v>
      </c>
      <c r="G283" s="6">
        <v>90</v>
      </c>
      <c r="H283" s="7" t="b">
        <v>0</v>
      </c>
      <c r="I283" s="7" t="b">
        <v>1</v>
      </c>
      <c r="J283" s="6">
        <v>16</v>
      </c>
      <c r="K283" s="6">
        <v>1</v>
      </c>
      <c r="L283" s="6">
        <v>11</v>
      </c>
      <c r="M283" s="6">
        <v>2</v>
      </c>
      <c r="N283" s="5"/>
      <c r="O283" s="6">
        <v>2</v>
      </c>
      <c r="P283" s="6">
        <v>2</v>
      </c>
      <c r="Q283" s="6">
        <v>74975</v>
      </c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thickBot="1" x14ac:dyDescent="0.35">
      <c r="A284" s="6">
        <v>2292875</v>
      </c>
      <c r="B284" s="6">
        <v>29</v>
      </c>
      <c r="C284" s="7" t="b">
        <v>1</v>
      </c>
      <c r="D284" s="7" t="b">
        <v>1</v>
      </c>
      <c r="E284" s="6">
        <v>66</v>
      </c>
      <c r="F284" s="5" t="s">
        <v>1511</v>
      </c>
      <c r="G284" s="6">
        <v>90</v>
      </c>
      <c r="H284" s="7" t="b">
        <v>0</v>
      </c>
      <c r="I284" s="7" t="b">
        <v>1</v>
      </c>
      <c r="J284" s="6">
        <v>2</v>
      </c>
      <c r="K284" s="6">
        <v>2</v>
      </c>
      <c r="L284" s="6">
        <v>10</v>
      </c>
      <c r="M284" s="6">
        <v>1</v>
      </c>
      <c r="N284" s="5"/>
      <c r="O284" s="6">
        <v>2</v>
      </c>
      <c r="P284" s="6">
        <v>3</v>
      </c>
      <c r="Q284" s="6">
        <v>74976</v>
      </c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thickBot="1" x14ac:dyDescent="0.35">
      <c r="A285" s="6">
        <v>2292883</v>
      </c>
      <c r="B285" s="6">
        <v>29</v>
      </c>
      <c r="C285" s="7" t="b">
        <v>1</v>
      </c>
      <c r="D285" s="7" t="b">
        <v>1</v>
      </c>
      <c r="E285" s="6">
        <v>74</v>
      </c>
      <c r="F285" s="5" t="s">
        <v>1512</v>
      </c>
      <c r="G285" s="6">
        <v>90</v>
      </c>
      <c r="H285" s="7" t="b">
        <v>0</v>
      </c>
      <c r="I285" s="7" t="b">
        <v>1</v>
      </c>
      <c r="J285" s="6">
        <v>12</v>
      </c>
      <c r="K285" s="6">
        <v>0</v>
      </c>
      <c r="L285" s="6">
        <v>6</v>
      </c>
      <c r="M285" s="6">
        <v>0</v>
      </c>
      <c r="N285" s="5"/>
      <c r="O285" s="6">
        <v>4</v>
      </c>
      <c r="P285" s="6">
        <v>4</v>
      </c>
      <c r="Q285" s="6">
        <v>74984</v>
      </c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thickBot="1" x14ac:dyDescent="0.35">
      <c r="A286" s="6">
        <v>2293056</v>
      </c>
      <c r="B286" s="6">
        <v>29</v>
      </c>
      <c r="C286" s="7" t="b">
        <v>1</v>
      </c>
      <c r="D286" s="7" t="b">
        <v>1</v>
      </c>
      <c r="E286" s="6">
        <v>247</v>
      </c>
      <c r="F286" s="5" t="s">
        <v>1513</v>
      </c>
      <c r="G286" s="6">
        <v>90</v>
      </c>
      <c r="H286" s="7" t="b">
        <v>0</v>
      </c>
      <c r="I286" s="7" t="b">
        <v>1</v>
      </c>
      <c r="J286" s="6">
        <v>4</v>
      </c>
      <c r="K286" s="6">
        <v>0</v>
      </c>
      <c r="L286" s="6">
        <v>14</v>
      </c>
      <c r="M286" s="6">
        <v>1</v>
      </c>
      <c r="N286" s="5"/>
      <c r="O286" s="6">
        <v>3</v>
      </c>
      <c r="P286" s="6">
        <v>4</v>
      </c>
      <c r="Q286" s="6">
        <v>75157</v>
      </c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thickBot="1" x14ac:dyDescent="0.35">
      <c r="A287" s="6">
        <v>2292879</v>
      </c>
      <c r="B287" s="6">
        <v>29</v>
      </c>
      <c r="C287" s="7" t="b">
        <v>1</v>
      </c>
      <c r="D287" s="7" t="b">
        <v>1</v>
      </c>
      <c r="E287" s="6">
        <v>70</v>
      </c>
      <c r="F287" s="5" t="s">
        <v>1513</v>
      </c>
      <c r="G287" s="6">
        <v>90</v>
      </c>
      <c r="H287" s="7" t="b">
        <v>0</v>
      </c>
      <c r="I287" s="7" t="b">
        <v>1</v>
      </c>
      <c r="J287" s="6">
        <v>15</v>
      </c>
      <c r="K287" s="6">
        <v>5</v>
      </c>
      <c r="L287" s="6">
        <v>19</v>
      </c>
      <c r="M287" s="6">
        <v>1</v>
      </c>
      <c r="N287" s="5"/>
      <c r="O287" s="6">
        <v>3</v>
      </c>
      <c r="P287" s="6">
        <v>3</v>
      </c>
      <c r="Q287" s="6">
        <v>74980</v>
      </c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thickBot="1" x14ac:dyDescent="0.35">
      <c r="A288" s="6">
        <v>2293106</v>
      </c>
      <c r="B288" s="6">
        <v>30</v>
      </c>
      <c r="C288" s="7" t="b">
        <v>1</v>
      </c>
      <c r="D288" s="7" t="b">
        <v>1</v>
      </c>
      <c r="E288" s="6">
        <v>297</v>
      </c>
      <c r="F288" s="5" t="s">
        <v>1514</v>
      </c>
      <c r="G288" s="6">
        <v>90</v>
      </c>
      <c r="H288" s="7" t="b">
        <v>0</v>
      </c>
      <c r="I288" s="7" t="b">
        <v>1</v>
      </c>
      <c r="J288" s="6">
        <v>8</v>
      </c>
      <c r="K288" s="6">
        <v>0</v>
      </c>
      <c r="L288" s="6">
        <v>14</v>
      </c>
      <c r="M288" s="6">
        <v>2</v>
      </c>
      <c r="N288" s="5"/>
      <c r="O288" s="6">
        <v>2</v>
      </c>
      <c r="P288" s="6">
        <v>4</v>
      </c>
      <c r="Q288" s="6">
        <v>75207</v>
      </c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thickBot="1" x14ac:dyDescent="0.35">
      <c r="A289" s="6">
        <v>2293100</v>
      </c>
      <c r="B289" s="6">
        <v>30</v>
      </c>
      <c r="C289" s="7" t="b">
        <v>1</v>
      </c>
      <c r="D289" s="7" t="b">
        <v>1</v>
      </c>
      <c r="E289" s="6">
        <v>291</v>
      </c>
      <c r="F289" s="5" t="s">
        <v>550</v>
      </c>
      <c r="G289" s="6">
        <v>90</v>
      </c>
      <c r="H289" s="7" t="b">
        <v>0</v>
      </c>
      <c r="I289" s="7" t="b">
        <v>1</v>
      </c>
      <c r="J289" s="6">
        <v>16</v>
      </c>
      <c r="K289" s="6">
        <v>0</v>
      </c>
      <c r="L289" s="6">
        <v>2</v>
      </c>
      <c r="M289" s="6">
        <v>2</v>
      </c>
      <c r="N289" s="5"/>
      <c r="O289" s="6">
        <v>2</v>
      </c>
      <c r="P289" s="6">
        <v>2</v>
      </c>
      <c r="Q289" s="6">
        <v>75201</v>
      </c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thickBot="1" x14ac:dyDescent="0.35">
      <c r="A290" s="6">
        <v>2293101</v>
      </c>
      <c r="B290" s="6">
        <v>30</v>
      </c>
      <c r="C290" s="7" t="b">
        <v>1</v>
      </c>
      <c r="D290" s="7" t="b">
        <v>1</v>
      </c>
      <c r="E290" s="6">
        <v>292</v>
      </c>
      <c r="F290" s="5" t="s">
        <v>550</v>
      </c>
      <c r="G290" s="6">
        <v>90</v>
      </c>
      <c r="H290" s="7" t="b">
        <v>0</v>
      </c>
      <c r="I290" s="7" t="b">
        <v>1</v>
      </c>
      <c r="J290" s="6">
        <v>15</v>
      </c>
      <c r="K290" s="6">
        <v>2</v>
      </c>
      <c r="L290" s="6">
        <v>4</v>
      </c>
      <c r="M290" s="6">
        <v>1</v>
      </c>
      <c r="N290" s="5"/>
      <c r="O290" s="6">
        <v>3</v>
      </c>
      <c r="P290" s="6">
        <v>3</v>
      </c>
      <c r="Q290" s="6">
        <v>75202</v>
      </c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thickBot="1" x14ac:dyDescent="0.35">
      <c r="A291" s="6">
        <v>2293102</v>
      </c>
      <c r="B291" s="6">
        <v>30</v>
      </c>
      <c r="C291" s="7" t="b">
        <v>1</v>
      </c>
      <c r="D291" s="7" t="b">
        <v>1</v>
      </c>
      <c r="E291" s="6">
        <v>293</v>
      </c>
      <c r="F291" s="5" t="s">
        <v>550</v>
      </c>
      <c r="G291" s="6">
        <v>90</v>
      </c>
      <c r="H291" s="7" t="b">
        <v>0</v>
      </c>
      <c r="I291" s="7" t="b">
        <v>1</v>
      </c>
      <c r="J291" s="6">
        <v>19</v>
      </c>
      <c r="K291" s="6">
        <v>1</v>
      </c>
      <c r="L291" s="6">
        <v>9</v>
      </c>
      <c r="M291" s="6">
        <v>0</v>
      </c>
      <c r="N291" s="5"/>
      <c r="O291" s="6">
        <v>2</v>
      </c>
      <c r="P291" s="6">
        <v>2</v>
      </c>
      <c r="Q291" s="6">
        <v>75203</v>
      </c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thickBot="1" x14ac:dyDescent="0.35">
      <c r="A292" s="6">
        <v>2293104</v>
      </c>
      <c r="B292" s="6">
        <v>30</v>
      </c>
      <c r="C292" s="7" t="b">
        <v>1</v>
      </c>
      <c r="D292" s="7" t="b">
        <v>1</v>
      </c>
      <c r="E292" s="6">
        <v>295</v>
      </c>
      <c r="F292" s="5" t="s">
        <v>550</v>
      </c>
      <c r="G292" s="6">
        <v>90</v>
      </c>
      <c r="H292" s="7" t="b">
        <v>0</v>
      </c>
      <c r="I292" s="7" t="b">
        <v>1</v>
      </c>
      <c r="J292" s="6">
        <v>3</v>
      </c>
      <c r="K292" s="6">
        <v>1</v>
      </c>
      <c r="L292" s="6">
        <v>10</v>
      </c>
      <c r="M292" s="6">
        <v>0</v>
      </c>
      <c r="N292" s="5"/>
      <c r="O292" s="6">
        <v>2</v>
      </c>
      <c r="P292" s="6">
        <v>3</v>
      </c>
      <c r="Q292" s="6">
        <v>75205</v>
      </c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thickBot="1" x14ac:dyDescent="0.35">
      <c r="A293" s="6">
        <v>2293108</v>
      </c>
      <c r="B293" s="6">
        <v>30</v>
      </c>
      <c r="C293" s="7" t="b">
        <v>1</v>
      </c>
      <c r="D293" s="7" t="b">
        <v>1</v>
      </c>
      <c r="E293" s="6">
        <v>299</v>
      </c>
      <c r="F293" s="5" t="s">
        <v>550</v>
      </c>
      <c r="G293" s="6">
        <v>90</v>
      </c>
      <c r="H293" s="7" t="b">
        <v>0</v>
      </c>
      <c r="I293" s="7" t="b">
        <v>1</v>
      </c>
      <c r="J293" s="6">
        <v>5</v>
      </c>
      <c r="K293" s="6">
        <v>1</v>
      </c>
      <c r="L293" s="6">
        <v>18</v>
      </c>
      <c r="M293" s="6">
        <v>2</v>
      </c>
      <c r="N293" s="5"/>
      <c r="O293" s="6">
        <v>3</v>
      </c>
      <c r="P293" s="6">
        <v>4</v>
      </c>
      <c r="Q293" s="6">
        <v>75209</v>
      </c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thickBot="1" x14ac:dyDescent="0.35">
      <c r="A294" s="6">
        <v>2293109</v>
      </c>
      <c r="B294" s="6">
        <v>30</v>
      </c>
      <c r="C294" s="7" t="b">
        <v>1</v>
      </c>
      <c r="D294" s="7" t="b">
        <v>1</v>
      </c>
      <c r="E294" s="6">
        <v>300</v>
      </c>
      <c r="F294" s="5" t="s">
        <v>550</v>
      </c>
      <c r="G294" s="6">
        <v>90</v>
      </c>
      <c r="H294" s="7" t="b">
        <v>0</v>
      </c>
      <c r="I294" s="7" t="b">
        <v>1</v>
      </c>
      <c r="J294" s="6">
        <v>6</v>
      </c>
      <c r="K294" s="6">
        <v>0</v>
      </c>
      <c r="L294" s="6">
        <v>20</v>
      </c>
      <c r="M294" s="6">
        <v>1</v>
      </c>
      <c r="N294" s="5"/>
      <c r="O294" s="6">
        <v>3</v>
      </c>
      <c r="P294" s="6">
        <v>2</v>
      </c>
      <c r="Q294" s="6">
        <v>75210</v>
      </c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thickBot="1" x14ac:dyDescent="0.35">
      <c r="A295" s="6">
        <v>2293107</v>
      </c>
      <c r="B295" s="6">
        <v>30</v>
      </c>
      <c r="C295" s="7" t="b">
        <v>1</v>
      </c>
      <c r="D295" s="7" t="b">
        <v>1</v>
      </c>
      <c r="E295" s="6">
        <v>298</v>
      </c>
      <c r="F295" s="5" t="s">
        <v>1515</v>
      </c>
      <c r="G295" s="6">
        <v>90</v>
      </c>
      <c r="H295" s="7" t="b">
        <v>0</v>
      </c>
      <c r="I295" s="7" t="b">
        <v>1</v>
      </c>
      <c r="J295" s="6">
        <v>13</v>
      </c>
      <c r="K295" s="6">
        <v>4</v>
      </c>
      <c r="L295" s="6">
        <v>17</v>
      </c>
      <c r="M295" s="6">
        <v>1</v>
      </c>
      <c r="N295" s="5"/>
      <c r="O295" s="6">
        <v>5</v>
      </c>
      <c r="P295" s="6">
        <v>2</v>
      </c>
      <c r="Q295" s="6">
        <v>75208</v>
      </c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thickBot="1" x14ac:dyDescent="0.35">
      <c r="A296" s="6">
        <v>2293103</v>
      </c>
      <c r="B296" s="6">
        <v>30</v>
      </c>
      <c r="C296" s="7" t="b">
        <v>1</v>
      </c>
      <c r="D296" s="7" t="b">
        <v>1</v>
      </c>
      <c r="E296" s="6">
        <v>294</v>
      </c>
      <c r="F296" s="5" t="s">
        <v>1516</v>
      </c>
      <c r="G296" s="6">
        <v>90</v>
      </c>
      <c r="H296" s="7" t="b">
        <v>0</v>
      </c>
      <c r="I296" s="7" t="b">
        <v>1</v>
      </c>
      <c r="J296" s="6">
        <v>7</v>
      </c>
      <c r="K296" s="6">
        <v>5</v>
      </c>
      <c r="L296" s="6">
        <v>11</v>
      </c>
      <c r="M296" s="6">
        <v>1</v>
      </c>
      <c r="N296" s="5"/>
      <c r="O296" s="6">
        <v>2</v>
      </c>
      <c r="P296" s="6">
        <v>2</v>
      </c>
      <c r="Q296" s="6">
        <v>75204</v>
      </c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thickBot="1" x14ac:dyDescent="0.35">
      <c r="A297" s="6">
        <v>2293105</v>
      </c>
      <c r="B297" s="6">
        <v>30</v>
      </c>
      <c r="C297" s="7" t="b">
        <v>1</v>
      </c>
      <c r="D297" s="7" t="b">
        <v>1</v>
      </c>
      <c r="E297" s="6">
        <v>296</v>
      </c>
      <c r="F297" s="5" t="s">
        <v>1517</v>
      </c>
      <c r="G297" s="6">
        <v>90</v>
      </c>
      <c r="H297" s="7" t="b">
        <v>0</v>
      </c>
      <c r="I297" s="7" t="b">
        <v>1</v>
      </c>
      <c r="J297" s="6">
        <v>1</v>
      </c>
      <c r="K297" s="6">
        <v>2</v>
      </c>
      <c r="L297" s="6">
        <v>12</v>
      </c>
      <c r="M297" s="6">
        <v>2</v>
      </c>
      <c r="N297" s="5"/>
      <c r="O297" s="6">
        <v>4</v>
      </c>
      <c r="P297" s="6">
        <v>4</v>
      </c>
      <c r="Q297" s="6">
        <v>75206</v>
      </c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thickBot="1" x14ac:dyDescent="0.35">
      <c r="A298" s="6">
        <v>2293110</v>
      </c>
      <c r="B298" s="6">
        <v>31</v>
      </c>
      <c r="C298" s="7" t="b">
        <v>1</v>
      </c>
      <c r="D298" s="7" t="b">
        <v>1</v>
      </c>
      <c r="E298" s="6">
        <v>301</v>
      </c>
      <c r="F298" s="5" t="s">
        <v>1518</v>
      </c>
      <c r="G298" s="6">
        <v>90</v>
      </c>
      <c r="H298" s="7" t="b">
        <v>0</v>
      </c>
      <c r="I298" s="7" t="b">
        <v>1</v>
      </c>
      <c r="J298" s="6">
        <v>15</v>
      </c>
      <c r="K298" s="6">
        <v>0</v>
      </c>
      <c r="L298" s="6">
        <v>2</v>
      </c>
      <c r="M298" s="6">
        <v>3</v>
      </c>
      <c r="N298" s="5"/>
      <c r="O298" s="6">
        <v>3</v>
      </c>
      <c r="P298" s="6">
        <v>2</v>
      </c>
      <c r="Q298" s="6">
        <v>75211</v>
      </c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thickBot="1" x14ac:dyDescent="0.35">
      <c r="A299" s="6">
        <v>2293111</v>
      </c>
      <c r="B299" s="6">
        <v>31</v>
      </c>
      <c r="C299" s="7" t="b">
        <v>1</v>
      </c>
      <c r="D299" s="7" t="b">
        <v>1</v>
      </c>
      <c r="E299" s="6">
        <v>302</v>
      </c>
      <c r="F299" s="5" t="s">
        <v>551</v>
      </c>
      <c r="G299" s="6">
        <v>90</v>
      </c>
      <c r="H299" s="7" t="b">
        <v>0</v>
      </c>
      <c r="I299" s="7" t="b">
        <v>1</v>
      </c>
      <c r="J299" s="6">
        <v>5</v>
      </c>
      <c r="K299" s="6">
        <v>2</v>
      </c>
      <c r="L299" s="6">
        <v>6</v>
      </c>
      <c r="M299" s="6">
        <v>1</v>
      </c>
      <c r="N299" s="5"/>
      <c r="O299" s="6">
        <v>3</v>
      </c>
      <c r="P299" s="6">
        <v>4</v>
      </c>
      <c r="Q299" s="6">
        <v>75212</v>
      </c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thickBot="1" x14ac:dyDescent="0.35">
      <c r="A300" s="6">
        <v>2293112</v>
      </c>
      <c r="B300" s="6">
        <v>31</v>
      </c>
      <c r="C300" s="7" t="b">
        <v>1</v>
      </c>
      <c r="D300" s="7" t="b">
        <v>1</v>
      </c>
      <c r="E300" s="6">
        <v>303</v>
      </c>
      <c r="F300" s="5" t="s">
        <v>551</v>
      </c>
      <c r="G300" s="6">
        <v>90</v>
      </c>
      <c r="H300" s="7" t="b">
        <v>0</v>
      </c>
      <c r="I300" s="7" t="b">
        <v>1</v>
      </c>
      <c r="J300" s="6">
        <v>9</v>
      </c>
      <c r="K300" s="6">
        <v>3</v>
      </c>
      <c r="L300" s="6">
        <v>8</v>
      </c>
      <c r="M300" s="6">
        <v>1</v>
      </c>
      <c r="N300" s="5"/>
      <c r="O300" s="6">
        <v>2</v>
      </c>
      <c r="P300" s="6">
        <v>2</v>
      </c>
      <c r="Q300" s="6">
        <v>75213</v>
      </c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thickBot="1" x14ac:dyDescent="0.35">
      <c r="A301" s="6">
        <v>2293116</v>
      </c>
      <c r="B301" s="6">
        <v>31</v>
      </c>
      <c r="C301" s="7" t="b">
        <v>1</v>
      </c>
      <c r="D301" s="7" t="b">
        <v>1</v>
      </c>
      <c r="E301" s="6">
        <v>307</v>
      </c>
      <c r="F301" s="5" t="s">
        <v>551</v>
      </c>
      <c r="G301" s="6">
        <v>90</v>
      </c>
      <c r="H301" s="7" t="b">
        <v>0</v>
      </c>
      <c r="I301" s="7" t="b">
        <v>1</v>
      </c>
      <c r="J301" s="6">
        <v>7</v>
      </c>
      <c r="K301" s="6">
        <v>2</v>
      </c>
      <c r="L301" s="6">
        <v>17</v>
      </c>
      <c r="M301" s="6">
        <v>0</v>
      </c>
      <c r="N301" s="5"/>
      <c r="O301" s="6">
        <v>2</v>
      </c>
      <c r="P301" s="6">
        <v>2</v>
      </c>
      <c r="Q301" s="6">
        <v>75217</v>
      </c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thickBot="1" x14ac:dyDescent="0.35">
      <c r="A302" s="6">
        <v>2293119</v>
      </c>
      <c r="B302" s="6">
        <v>31</v>
      </c>
      <c r="C302" s="7" t="b">
        <v>1</v>
      </c>
      <c r="D302" s="7" t="b">
        <v>1</v>
      </c>
      <c r="E302" s="6">
        <v>310</v>
      </c>
      <c r="F302" s="5" t="s">
        <v>551</v>
      </c>
      <c r="G302" s="6">
        <v>90</v>
      </c>
      <c r="H302" s="7" t="b">
        <v>0</v>
      </c>
      <c r="I302" s="7" t="b">
        <v>1</v>
      </c>
      <c r="J302" s="6">
        <v>4</v>
      </c>
      <c r="K302" s="6">
        <v>0</v>
      </c>
      <c r="L302" s="6">
        <v>20</v>
      </c>
      <c r="M302" s="6">
        <v>2</v>
      </c>
      <c r="N302" s="5"/>
      <c r="O302" s="6">
        <v>3</v>
      </c>
      <c r="P302" s="6">
        <v>2</v>
      </c>
      <c r="Q302" s="6">
        <v>75220</v>
      </c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thickBot="1" x14ac:dyDescent="0.35">
      <c r="A303" s="6">
        <v>2293117</v>
      </c>
      <c r="B303" s="6">
        <v>31</v>
      </c>
      <c r="C303" s="7" t="b">
        <v>1</v>
      </c>
      <c r="D303" s="7" t="b">
        <v>1</v>
      </c>
      <c r="E303" s="6">
        <v>308</v>
      </c>
      <c r="F303" s="5" t="s">
        <v>1593</v>
      </c>
      <c r="G303" s="6">
        <v>90</v>
      </c>
      <c r="H303" s="7" t="b">
        <v>0</v>
      </c>
      <c r="I303" s="7" t="b">
        <v>1</v>
      </c>
      <c r="J303" s="6">
        <v>3</v>
      </c>
      <c r="K303" s="6">
        <v>3</v>
      </c>
      <c r="L303" s="6">
        <v>18</v>
      </c>
      <c r="M303" s="6">
        <v>2</v>
      </c>
      <c r="N303" s="5"/>
      <c r="O303" s="6">
        <v>2</v>
      </c>
      <c r="P303" s="6">
        <v>4</v>
      </c>
      <c r="Q303" s="6">
        <v>75218</v>
      </c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thickBot="1" x14ac:dyDescent="0.35">
      <c r="A304" s="6">
        <v>2293114</v>
      </c>
      <c r="B304" s="6">
        <v>31</v>
      </c>
      <c r="C304" s="7" t="b">
        <v>1</v>
      </c>
      <c r="D304" s="7" t="b">
        <v>1</v>
      </c>
      <c r="E304" s="6">
        <v>305</v>
      </c>
      <c r="F304" s="5" t="s">
        <v>1519</v>
      </c>
      <c r="G304" s="6">
        <v>90</v>
      </c>
      <c r="H304" s="7" t="b">
        <v>0</v>
      </c>
      <c r="I304" s="7" t="b">
        <v>1</v>
      </c>
      <c r="J304" s="6">
        <v>10</v>
      </c>
      <c r="K304" s="6">
        <v>1</v>
      </c>
      <c r="L304" s="6">
        <v>13</v>
      </c>
      <c r="M304" s="6">
        <v>3</v>
      </c>
      <c r="N304" s="5"/>
      <c r="O304" s="6">
        <v>3</v>
      </c>
      <c r="P304" s="6">
        <v>5</v>
      </c>
      <c r="Q304" s="6">
        <v>75215</v>
      </c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thickBot="1" x14ac:dyDescent="0.35">
      <c r="A305" s="6">
        <v>2293118</v>
      </c>
      <c r="B305" s="6">
        <v>31</v>
      </c>
      <c r="C305" s="7" t="b">
        <v>1</v>
      </c>
      <c r="D305" s="7" t="b">
        <v>1</v>
      </c>
      <c r="E305" s="6">
        <v>309</v>
      </c>
      <c r="F305" s="5" t="s">
        <v>1520</v>
      </c>
      <c r="G305" s="6">
        <v>90</v>
      </c>
      <c r="H305" s="7" t="b">
        <v>0</v>
      </c>
      <c r="I305" s="7" t="b">
        <v>1</v>
      </c>
      <c r="J305" s="6">
        <v>1</v>
      </c>
      <c r="K305" s="6">
        <v>2</v>
      </c>
      <c r="L305" s="6">
        <v>19</v>
      </c>
      <c r="M305" s="6">
        <v>2</v>
      </c>
      <c r="N305" s="5"/>
      <c r="O305" s="6">
        <v>4</v>
      </c>
      <c r="P305" s="6">
        <v>3</v>
      </c>
      <c r="Q305" s="6">
        <v>75219</v>
      </c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thickBot="1" x14ac:dyDescent="0.35">
      <c r="A306" s="6">
        <v>2293115</v>
      </c>
      <c r="B306" s="6">
        <v>31</v>
      </c>
      <c r="C306" s="7" t="b">
        <v>1</v>
      </c>
      <c r="D306" s="7" t="b">
        <v>1</v>
      </c>
      <c r="E306" s="6">
        <v>306</v>
      </c>
      <c r="F306" s="5" t="s">
        <v>1521</v>
      </c>
      <c r="G306" s="6">
        <v>90</v>
      </c>
      <c r="H306" s="7" t="b">
        <v>0</v>
      </c>
      <c r="I306" s="7" t="b">
        <v>1</v>
      </c>
      <c r="J306" s="6">
        <v>14</v>
      </c>
      <c r="K306" s="6">
        <v>2</v>
      </c>
      <c r="L306" s="6">
        <v>16</v>
      </c>
      <c r="M306" s="6">
        <v>0</v>
      </c>
      <c r="N306" s="5"/>
      <c r="O306" s="6">
        <v>3</v>
      </c>
      <c r="P306" s="6">
        <v>2</v>
      </c>
      <c r="Q306" s="6">
        <v>75216</v>
      </c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thickBot="1" x14ac:dyDescent="0.35">
      <c r="A307" s="6">
        <v>2293113</v>
      </c>
      <c r="B307" s="6">
        <v>31</v>
      </c>
      <c r="C307" s="7" t="b">
        <v>1</v>
      </c>
      <c r="D307" s="7" t="b">
        <v>1</v>
      </c>
      <c r="E307" s="6">
        <v>304</v>
      </c>
      <c r="F307" s="5" t="s">
        <v>1522</v>
      </c>
      <c r="G307" s="6">
        <v>90</v>
      </c>
      <c r="H307" s="7" t="b">
        <v>0</v>
      </c>
      <c r="I307" s="7" t="b">
        <v>1</v>
      </c>
      <c r="J307" s="6">
        <v>12</v>
      </c>
      <c r="K307" s="6">
        <v>6</v>
      </c>
      <c r="L307" s="6">
        <v>11</v>
      </c>
      <c r="M307" s="6">
        <v>1</v>
      </c>
      <c r="N307" s="5"/>
      <c r="O307" s="6">
        <v>4</v>
      </c>
      <c r="P307" s="6">
        <v>2</v>
      </c>
      <c r="Q307" s="6">
        <v>75214</v>
      </c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thickBot="1" x14ac:dyDescent="0.35">
      <c r="A308" s="6">
        <v>2293121</v>
      </c>
      <c r="B308" s="6">
        <v>32</v>
      </c>
      <c r="C308" s="7" t="b">
        <v>1</v>
      </c>
      <c r="D308" s="7" t="b">
        <v>1</v>
      </c>
      <c r="E308" s="6">
        <v>311</v>
      </c>
      <c r="F308" s="5" t="s">
        <v>1523</v>
      </c>
      <c r="G308" s="6">
        <v>90</v>
      </c>
      <c r="H308" s="7" t="b">
        <v>0</v>
      </c>
      <c r="I308" s="7" t="b">
        <v>1</v>
      </c>
      <c r="J308" s="6">
        <v>17</v>
      </c>
      <c r="K308" s="6">
        <v>3</v>
      </c>
      <c r="L308" s="6">
        <v>1</v>
      </c>
      <c r="M308" s="6">
        <v>3</v>
      </c>
      <c r="N308" s="5"/>
      <c r="O308" s="6">
        <v>2</v>
      </c>
      <c r="P308" s="6">
        <v>4</v>
      </c>
      <c r="Q308" s="6">
        <v>75221</v>
      </c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thickBot="1" x14ac:dyDescent="0.35">
      <c r="A309" s="6">
        <v>2293125</v>
      </c>
      <c r="B309" s="6">
        <v>32</v>
      </c>
      <c r="C309" s="7" t="b">
        <v>1</v>
      </c>
      <c r="D309" s="7" t="b">
        <v>1</v>
      </c>
      <c r="E309" s="6">
        <v>316</v>
      </c>
      <c r="F309" s="5" t="s">
        <v>1524</v>
      </c>
      <c r="G309" s="6">
        <v>90</v>
      </c>
      <c r="H309" s="7" t="b">
        <v>0</v>
      </c>
      <c r="I309" s="7" t="b">
        <v>1</v>
      </c>
      <c r="J309" s="6">
        <v>11</v>
      </c>
      <c r="K309" s="6">
        <v>1</v>
      </c>
      <c r="L309" s="6">
        <v>9</v>
      </c>
      <c r="M309" s="6">
        <v>2</v>
      </c>
      <c r="N309" s="5"/>
      <c r="O309" s="6">
        <v>2</v>
      </c>
      <c r="P309" s="6">
        <v>2</v>
      </c>
      <c r="Q309" s="6">
        <v>75226</v>
      </c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thickBot="1" x14ac:dyDescent="0.35">
      <c r="A310" s="6">
        <v>2293122</v>
      </c>
      <c r="B310" s="6">
        <v>32</v>
      </c>
      <c r="C310" s="7" t="b">
        <v>1</v>
      </c>
      <c r="D310" s="7" t="b">
        <v>1</v>
      </c>
      <c r="E310" s="6">
        <v>313</v>
      </c>
      <c r="F310" s="5" t="s">
        <v>552</v>
      </c>
      <c r="G310" s="6">
        <v>90</v>
      </c>
      <c r="H310" s="7" t="b">
        <v>0</v>
      </c>
      <c r="I310" s="7" t="b">
        <v>1</v>
      </c>
      <c r="J310" s="6">
        <v>2</v>
      </c>
      <c r="K310" s="6">
        <v>1</v>
      </c>
      <c r="L310" s="6">
        <v>4</v>
      </c>
      <c r="M310" s="6">
        <v>1</v>
      </c>
      <c r="N310" s="5"/>
      <c r="O310" s="6">
        <v>2</v>
      </c>
      <c r="P310" s="6">
        <v>3</v>
      </c>
      <c r="Q310" s="6">
        <v>75223</v>
      </c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thickBot="1" x14ac:dyDescent="0.35">
      <c r="A311" s="6">
        <v>2293124</v>
      </c>
      <c r="B311" s="6">
        <v>32</v>
      </c>
      <c r="C311" s="7" t="b">
        <v>1</v>
      </c>
      <c r="D311" s="7" t="b">
        <v>1</v>
      </c>
      <c r="E311" s="6">
        <v>315</v>
      </c>
      <c r="F311" s="5" t="s">
        <v>552</v>
      </c>
      <c r="G311" s="6">
        <v>90</v>
      </c>
      <c r="H311" s="7" t="b">
        <v>0</v>
      </c>
      <c r="I311" s="7" t="b">
        <v>1</v>
      </c>
      <c r="J311" s="6">
        <v>8</v>
      </c>
      <c r="K311" s="6">
        <v>0</v>
      </c>
      <c r="L311" s="6">
        <v>7</v>
      </c>
      <c r="M311" s="6">
        <v>0</v>
      </c>
      <c r="N311" s="5"/>
      <c r="O311" s="6">
        <v>2</v>
      </c>
      <c r="P311" s="6">
        <v>2</v>
      </c>
      <c r="Q311" s="6">
        <v>75225</v>
      </c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thickBot="1" x14ac:dyDescent="0.35">
      <c r="A312" s="6">
        <v>2293126</v>
      </c>
      <c r="B312" s="6">
        <v>32</v>
      </c>
      <c r="C312" s="7" t="b">
        <v>1</v>
      </c>
      <c r="D312" s="7" t="b">
        <v>1</v>
      </c>
      <c r="E312" s="6">
        <v>317</v>
      </c>
      <c r="F312" s="5" t="s">
        <v>552</v>
      </c>
      <c r="G312" s="6">
        <v>90</v>
      </c>
      <c r="H312" s="7" t="b">
        <v>0</v>
      </c>
      <c r="I312" s="7" t="b">
        <v>1</v>
      </c>
      <c r="J312" s="6">
        <v>20</v>
      </c>
      <c r="K312" s="6">
        <v>1</v>
      </c>
      <c r="L312" s="6">
        <v>10</v>
      </c>
      <c r="M312" s="6">
        <v>2</v>
      </c>
      <c r="N312" s="5"/>
      <c r="O312" s="6">
        <v>2</v>
      </c>
      <c r="P312" s="6">
        <v>3</v>
      </c>
      <c r="Q312" s="6">
        <v>75227</v>
      </c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thickBot="1" x14ac:dyDescent="0.35">
      <c r="A313" s="6">
        <v>2293127</v>
      </c>
      <c r="B313" s="6">
        <v>32</v>
      </c>
      <c r="C313" s="7" t="b">
        <v>1</v>
      </c>
      <c r="D313" s="7" t="b">
        <v>1</v>
      </c>
      <c r="E313" s="6">
        <v>318</v>
      </c>
      <c r="F313" s="5" t="s">
        <v>552</v>
      </c>
      <c r="G313" s="6">
        <v>90</v>
      </c>
      <c r="H313" s="7" t="b">
        <v>0</v>
      </c>
      <c r="I313" s="7" t="b">
        <v>1</v>
      </c>
      <c r="J313" s="6">
        <v>16</v>
      </c>
      <c r="K313" s="6">
        <v>2</v>
      </c>
      <c r="L313" s="6">
        <v>12</v>
      </c>
      <c r="M313" s="6">
        <v>3</v>
      </c>
      <c r="N313" s="5"/>
      <c r="O313" s="6">
        <v>2</v>
      </c>
      <c r="P313" s="6">
        <v>4</v>
      </c>
      <c r="Q313" s="6">
        <v>75228</v>
      </c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thickBot="1" x14ac:dyDescent="0.35">
      <c r="A314" s="6">
        <v>2293120</v>
      </c>
      <c r="B314" s="6">
        <v>32</v>
      </c>
      <c r="C314" s="7" t="b">
        <v>0</v>
      </c>
      <c r="D314" s="7" t="b">
        <v>0</v>
      </c>
      <c r="E314" s="6">
        <v>312</v>
      </c>
      <c r="F314" s="5" t="s">
        <v>1525</v>
      </c>
      <c r="G314" s="6">
        <v>0</v>
      </c>
      <c r="H314" s="7" t="b">
        <v>0</v>
      </c>
      <c r="I314" s="7" t="b">
        <v>0</v>
      </c>
      <c r="J314" s="6">
        <v>19</v>
      </c>
      <c r="K314" s="5"/>
      <c r="L314" s="6">
        <v>3</v>
      </c>
      <c r="M314" s="5"/>
      <c r="N314" s="5"/>
      <c r="O314" s="6">
        <v>2</v>
      </c>
      <c r="P314" s="6">
        <v>2</v>
      </c>
      <c r="Q314" s="6">
        <v>75222</v>
      </c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thickBot="1" x14ac:dyDescent="0.35">
      <c r="A315" s="6">
        <v>2293129</v>
      </c>
      <c r="B315" s="6">
        <v>32</v>
      </c>
      <c r="C315" s="7" t="b">
        <v>0</v>
      </c>
      <c r="D315" s="7" t="b">
        <v>0</v>
      </c>
      <c r="E315" s="6">
        <v>320</v>
      </c>
      <c r="F315" s="5" t="s">
        <v>1525</v>
      </c>
      <c r="G315" s="6">
        <v>0</v>
      </c>
      <c r="H315" s="7" t="b">
        <v>0</v>
      </c>
      <c r="I315" s="7" t="b">
        <v>0</v>
      </c>
      <c r="J315" s="6">
        <v>18</v>
      </c>
      <c r="K315" s="5"/>
      <c r="L315" s="6">
        <v>15</v>
      </c>
      <c r="M315" s="5"/>
      <c r="N315" s="5"/>
      <c r="O315" s="6">
        <v>3</v>
      </c>
      <c r="P315" s="6">
        <v>4</v>
      </c>
      <c r="Q315" s="6">
        <v>75230</v>
      </c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thickBot="1" x14ac:dyDescent="0.35">
      <c r="A316" s="6">
        <v>2293136</v>
      </c>
      <c r="B316" s="6">
        <v>33</v>
      </c>
      <c r="C316" s="7" t="b">
        <v>0</v>
      </c>
      <c r="D316" s="7" t="b">
        <v>0</v>
      </c>
      <c r="E316" s="6">
        <v>327</v>
      </c>
      <c r="F316" s="5" t="s">
        <v>1526</v>
      </c>
      <c r="G316" s="6">
        <v>0</v>
      </c>
      <c r="H316" s="7" t="b">
        <v>0</v>
      </c>
      <c r="I316" s="7" t="b">
        <v>0</v>
      </c>
      <c r="J316" s="6">
        <v>7</v>
      </c>
      <c r="K316" s="5"/>
      <c r="L316" s="6">
        <v>20</v>
      </c>
      <c r="M316" s="5"/>
      <c r="N316" s="5"/>
      <c r="O316" s="6">
        <v>2</v>
      </c>
      <c r="P316" s="6">
        <v>2</v>
      </c>
      <c r="Q316" s="6">
        <v>75237</v>
      </c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thickBot="1" x14ac:dyDescent="0.35">
      <c r="A317" s="6">
        <v>2293130</v>
      </c>
      <c r="B317" s="6">
        <v>33</v>
      </c>
      <c r="C317" s="7" t="b">
        <v>0</v>
      </c>
      <c r="D317" s="7" t="b">
        <v>0</v>
      </c>
      <c r="E317" s="6">
        <v>321</v>
      </c>
      <c r="F317" s="5" t="s">
        <v>553</v>
      </c>
      <c r="G317" s="6">
        <v>0</v>
      </c>
      <c r="H317" s="7" t="b">
        <v>0</v>
      </c>
      <c r="I317" s="7" t="b">
        <v>0</v>
      </c>
      <c r="J317" s="6">
        <v>9</v>
      </c>
      <c r="K317" s="5"/>
      <c r="L317" s="6">
        <v>2</v>
      </c>
      <c r="M317" s="5"/>
      <c r="N317" s="5"/>
      <c r="O317" s="6">
        <v>2</v>
      </c>
      <c r="P317" s="6">
        <v>2</v>
      </c>
      <c r="Q317" s="6">
        <v>75231</v>
      </c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thickBot="1" x14ac:dyDescent="0.35">
      <c r="A318" s="6">
        <v>2293132</v>
      </c>
      <c r="B318" s="6">
        <v>33</v>
      </c>
      <c r="C318" s="7" t="b">
        <v>0</v>
      </c>
      <c r="D318" s="7" t="b">
        <v>0</v>
      </c>
      <c r="E318" s="6">
        <v>323</v>
      </c>
      <c r="F318" s="5" t="s">
        <v>554</v>
      </c>
      <c r="G318" s="6">
        <v>0</v>
      </c>
      <c r="H318" s="7" t="b">
        <v>0</v>
      </c>
      <c r="I318" s="7" t="b">
        <v>0</v>
      </c>
      <c r="J318" s="6">
        <v>10</v>
      </c>
      <c r="K318" s="5"/>
      <c r="L318" s="6">
        <v>11</v>
      </c>
      <c r="M318" s="5"/>
      <c r="N318" s="5"/>
      <c r="O318" s="6">
        <v>3</v>
      </c>
      <c r="P318" s="6">
        <v>2</v>
      </c>
      <c r="Q318" s="6">
        <v>75233</v>
      </c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thickBot="1" x14ac:dyDescent="0.35">
      <c r="A319" s="6">
        <v>2293133</v>
      </c>
      <c r="B319" s="6">
        <v>33</v>
      </c>
      <c r="C319" s="7" t="b">
        <v>0</v>
      </c>
      <c r="D319" s="7" t="b">
        <v>0</v>
      </c>
      <c r="E319" s="6">
        <v>324</v>
      </c>
      <c r="F319" s="5" t="s">
        <v>1527</v>
      </c>
      <c r="G319" s="6">
        <v>0</v>
      </c>
      <c r="H319" s="7" t="b">
        <v>0</v>
      </c>
      <c r="I319" s="7" t="b">
        <v>0</v>
      </c>
      <c r="J319" s="6">
        <v>5</v>
      </c>
      <c r="K319" s="5"/>
      <c r="L319" s="6">
        <v>16</v>
      </c>
      <c r="M319" s="5"/>
      <c r="N319" s="5"/>
      <c r="O319" s="6">
        <v>3</v>
      </c>
      <c r="P319" s="6">
        <v>2</v>
      </c>
      <c r="Q319" s="6">
        <v>75234</v>
      </c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thickBot="1" x14ac:dyDescent="0.35">
      <c r="A320" s="6">
        <v>2293137</v>
      </c>
      <c r="B320" s="6">
        <v>33</v>
      </c>
      <c r="C320" s="7" t="b">
        <v>0</v>
      </c>
      <c r="D320" s="7" t="b">
        <v>0</v>
      </c>
      <c r="E320" s="6">
        <v>328</v>
      </c>
      <c r="F320" s="5" t="s">
        <v>555</v>
      </c>
      <c r="G320" s="6">
        <v>0</v>
      </c>
      <c r="H320" s="7" t="b">
        <v>0</v>
      </c>
      <c r="I320" s="7" t="b">
        <v>0</v>
      </c>
      <c r="J320" s="6">
        <v>4</v>
      </c>
      <c r="K320" s="5"/>
      <c r="L320" s="6">
        <v>6</v>
      </c>
      <c r="M320" s="5"/>
      <c r="N320" s="5"/>
      <c r="O320" s="6">
        <v>3</v>
      </c>
      <c r="P320" s="6">
        <v>4</v>
      </c>
      <c r="Q320" s="6">
        <v>75238</v>
      </c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thickBot="1" x14ac:dyDescent="0.35">
      <c r="A321" s="6">
        <v>2293135</v>
      </c>
      <c r="B321" s="6">
        <v>33</v>
      </c>
      <c r="C321" s="7" t="b">
        <v>0</v>
      </c>
      <c r="D321" s="7" t="b">
        <v>0</v>
      </c>
      <c r="E321" s="6">
        <v>326</v>
      </c>
      <c r="F321" s="5" t="s">
        <v>555</v>
      </c>
      <c r="G321" s="6">
        <v>0</v>
      </c>
      <c r="H321" s="7" t="b">
        <v>0</v>
      </c>
      <c r="I321" s="7" t="b">
        <v>0</v>
      </c>
      <c r="J321" s="6">
        <v>12</v>
      </c>
      <c r="K321" s="5"/>
      <c r="L321" s="6">
        <v>19</v>
      </c>
      <c r="M321" s="5"/>
      <c r="N321" s="5"/>
      <c r="O321" s="6">
        <v>4</v>
      </c>
      <c r="P321" s="6">
        <v>3</v>
      </c>
      <c r="Q321" s="6">
        <v>75236</v>
      </c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thickBot="1" x14ac:dyDescent="0.35">
      <c r="A322" s="6">
        <v>2293138</v>
      </c>
      <c r="B322" s="6">
        <v>33</v>
      </c>
      <c r="C322" s="7" t="b">
        <v>0</v>
      </c>
      <c r="D322" s="7" t="b">
        <v>0</v>
      </c>
      <c r="E322" s="6">
        <v>329</v>
      </c>
      <c r="F322" s="5" t="s">
        <v>556</v>
      </c>
      <c r="G322" s="6">
        <v>0</v>
      </c>
      <c r="H322" s="7" t="b">
        <v>0</v>
      </c>
      <c r="I322" s="7" t="b">
        <v>0</v>
      </c>
      <c r="J322" s="6">
        <v>1</v>
      </c>
      <c r="K322" s="5"/>
      <c r="L322" s="6">
        <v>13</v>
      </c>
      <c r="M322" s="5"/>
      <c r="N322" s="5"/>
      <c r="O322" s="6">
        <v>4</v>
      </c>
      <c r="P322" s="6">
        <v>5</v>
      </c>
      <c r="Q322" s="6">
        <v>75239</v>
      </c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thickBot="1" x14ac:dyDescent="0.35">
      <c r="A323" s="6">
        <v>2293131</v>
      </c>
      <c r="B323" s="6">
        <v>33</v>
      </c>
      <c r="C323" s="7" t="b">
        <v>0</v>
      </c>
      <c r="D323" s="7" t="b">
        <v>0</v>
      </c>
      <c r="E323" s="6">
        <v>322</v>
      </c>
      <c r="F323" s="5" t="s">
        <v>1528</v>
      </c>
      <c r="G323" s="6">
        <v>0</v>
      </c>
      <c r="H323" s="7" t="b">
        <v>0</v>
      </c>
      <c r="I323" s="7" t="b">
        <v>0</v>
      </c>
      <c r="J323" s="6">
        <v>15</v>
      </c>
      <c r="K323" s="5"/>
      <c r="L323" s="6">
        <v>8</v>
      </c>
      <c r="M323" s="5"/>
      <c r="N323" s="5"/>
      <c r="O323" s="6">
        <v>3</v>
      </c>
      <c r="P323" s="6">
        <v>2</v>
      </c>
      <c r="Q323" s="6">
        <v>75232</v>
      </c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thickBot="1" x14ac:dyDescent="0.35">
      <c r="A324" s="6">
        <v>2293139</v>
      </c>
      <c r="B324" s="6">
        <v>33</v>
      </c>
      <c r="C324" s="7" t="b">
        <v>0</v>
      </c>
      <c r="D324" s="7" t="b">
        <v>0</v>
      </c>
      <c r="E324" s="6">
        <v>330</v>
      </c>
      <c r="F324" s="5" t="s">
        <v>1528</v>
      </c>
      <c r="G324" s="6">
        <v>0</v>
      </c>
      <c r="H324" s="7" t="b">
        <v>0</v>
      </c>
      <c r="I324" s="7" t="b">
        <v>0</v>
      </c>
      <c r="J324" s="6">
        <v>3</v>
      </c>
      <c r="K324" s="5"/>
      <c r="L324" s="6">
        <v>17</v>
      </c>
      <c r="M324" s="5"/>
      <c r="N324" s="5"/>
      <c r="O324" s="6">
        <v>2</v>
      </c>
      <c r="P324" s="6">
        <v>2</v>
      </c>
      <c r="Q324" s="6">
        <v>75240</v>
      </c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thickBot="1" x14ac:dyDescent="0.35">
      <c r="A325" s="6">
        <v>2293134</v>
      </c>
      <c r="B325" s="6">
        <v>33</v>
      </c>
      <c r="C325" s="7" t="b">
        <v>0</v>
      </c>
      <c r="D325" s="7" t="b">
        <v>0</v>
      </c>
      <c r="E325" s="6">
        <v>325</v>
      </c>
      <c r="F325" s="5" t="s">
        <v>1529</v>
      </c>
      <c r="G325" s="6">
        <v>0</v>
      </c>
      <c r="H325" s="7" t="b">
        <v>0</v>
      </c>
      <c r="I325" s="7" t="b">
        <v>0</v>
      </c>
      <c r="J325" s="6">
        <v>14</v>
      </c>
      <c r="K325" s="5"/>
      <c r="L325" s="6">
        <v>18</v>
      </c>
      <c r="M325" s="5"/>
      <c r="N325" s="5"/>
      <c r="O325" s="6">
        <v>3</v>
      </c>
      <c r="P325" s="6">
        <v>4</v>
      </c>
      <c r="Q325" s="6">
        <v>75235</v>
      </c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thickBot="1" x14ac:dyDescent="0.35">
      <c r="A326" s="6">
        <v>2293144</v>
      </c>
      <c r="B326" s="6">
        <v>34</v>
      </c>
      <c r="C326" s="7" t="b">
        <v>0</v>
      </c>
      <c r="D326" s="7" t="b">
        <v>0</v>
      </c>
      <c r="E326" s="6">
        <v>335</v>
      </c>
      <c r="F326" s="5" t="s">
        <v>1530</v>
      </c>
      <c r="G326" s="6">
        <v>0</v>
      </c>
      <c r="H326" s="7" t="b">
        <v>0</v>
      </c>
      <c r="I326" s="7" t="b">
        <v>0</v>
      </c>
      <c r="J326" s="6">
        <v>19</v>
      </c>
      <c r="K326" s="5"/>
      <c r="L326" s="6">
        <v>7</v>
      </c>
      <c r="M326" s="5"/>
      <c r="N326" s="5"/>
      <c r="O326" s="6">
        <v>2</v>
      </c>
      <c r="P326" s="6">
        <v>2</v>
      </c>
      <c r="Q326" s="6">
        <v>75245</v>
      </c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thickBot="1" x14ac:dyDescent="0.35">
      <c r="A327" s="6">
        <v>2293142</v>
      </c>
      <c r="B327" s="6">
        <v>34</v>
      </c>
      <c r="C327" s="7" t="b">
        <v>0</v>
      </c>
      <c r="D327" s="7" t="b">
        <v>0</v>
      </c>
      <c r="E327" s="6">
        <v>333</v>
      </c>
      <c r="F327" s="5" t="s">
        <v>557</v>
      </c>
      <c r="G327" s="6">
        <v>0</v>
      </c>
      <c r="H327" s="7" t="b">
        <v>0</v>
      </c>
      <c r="I327" s="7" t="b">
        <v>0</v>
      </c>
      <c r="J327" s="6">
        <v>16</v>
      </c>
      <c r="K327" s="5"/>
      <c r="L327" s="6">
        <v>4</v>
      </c>
      <c r="M327" s="5"/>
      <c r="N327" s="5"/>
      <c r="O327" s="6">
        <v>2</v>
      </c>
      <c r="P327" s="6">
        <v>3</v>
      </c>
      <c r="Q327" s="6">
        <v>75243</v>
      </c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thickBot="1" x14ac:dyDescent="0.35">
      <c r="A328" s="6">
        <v>2293143</v>
      </c>
      <c r="B328" s="6">
        <v>34</v>
      </c>
      <c r="C328" s="7" t="b">
        <v>0</v>
      </c>
      <c r="D328" s="7" t="b">
        <v>0</v>
      </c>
      <c r="E328" s="6">
        <v>334</v>
      </c>
      <c r="F328" s="5" t="s">
        <v>557</v>
      </c>
      <c r="G328" s="6">
        <v>0</v>
      </c>
      <c r="H328" s="7" t="b">
        <v>0</v>
      </c>
      <c r="I328" s="7" t="b">
        <v>0</v>
      </c>
      <c r="J328" s="6">
        <v>20</v>
      </c>
      <c r="K328" s="5"/>
      <c r="L328" s="6">
        <v>5</v>
      </c>
      <c r="M328" s="5"/>
      <c r="N328" s="5"/>
      <c r="O328" s="6">
        <v>2</v>
      </c>
      <c r="P328" s="6">
        <v>3</v>
      </c>
      <c r="Q328" s="6">
        <v>75244</v>
      </c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thickBot="1" x14ac:dyDescent="0.35">
      <c r="A329" s="6">
        <v>2293140</v>
      </c>
      <c r="B329" s="6">
        <v>34</v>
      </c>
      <c r="C329" s="7" t="b">
        <v>0</v>
      </c>
      <c r="D329" s="7" t="b">
        <v>0</v>
      </c>
      <c r="E329" s="6">
        <v>332</v>
      </c>
      <c r="F329" s="5" t="s">
        <v>1531</v>
      </c>
      <c r="G329" s="6">
        <v>0</v>
      </c>
      <c r="H329" s="7" t="b">
        <v>0</v>
      </c>
      <c r="I329" s="7" t="b">
        <v>0</v>
      </c>
      <c r="J329" s="6">
        <v>11</v>
      </c>
      <c r="K329" s="5"/>
      <c r="L329" s="6">
        <v>3</v>
      </c>
      <c r="M329" s="5"/>
      <c r="N329" s="5"/>
      <c r="O329" s="6">
        <v>2</v>
      </c>
      <c r="P329" s="6">
        <v>2</v>
      </c>
      <c r="Q329" s="6">
        <v>75242</v>
      </c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thickBot="1" x14ac:dyDescent="0.35">
      <c r="A330" s="6">
        <v>2293145</v>
      </c>
      <c r="B330" s="6">
        <v>34</v>
      </c>
      <c r="C330" s="7" t="b">
        <v>0</v>
      </c>
      <c r="D330" s="7" t="b">
        <v>0</v>
      </c>
      <c r="E330" s="6">
        <v>336</v>
      </c>
      <c r="F330" s="5" t="s">
        <v>1531</v>
      </c>
      <c r="G330" s="6">
        <v>0</v>
      </c>
      <c r="H330" s="7" t="b">
        <v>0</v>
      </c>
      <c r="I330" s="7" t="b">
        <v>0</v>
      </c>
      <c r="J330" s="6">
        <v>13</v>
      </c>
      <c r="K330" s="5"/>
      <c r="L330" s="6">
        <v>9</v>
      </c>
      <c r="M330" s="5"/>
      <c r="N330" s="5"/>
      <c r="O330" s="6">
        <v>5</v>
      </c>
      <c r="P330" s="6">
        <v>2</v>
      </c>
      <c r="Q330" s="6">
        <v>75246</v>
      </c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thickBot="1" x14ac:dyDescent="0.35">
      <c r="A331" s="6">
        <v>2293148</v>
      </c>
      <c r="B331" s="6">
        <v>34</v>
      </c>
      <c r="C331" s="7" t="b">
        <v>0</v>
      </c>
      <c r="D331" s="7" t="b">
        <v>0</v>
      </c>
      <c r="E331" s="6">
        <v>339</v>
      </c>
      <c r="F331" s="5" t="s">
        <v>1531</v>
      </c>
      <c r="G331" s="6">
        <v>0</v>
      </c>
      <c r="H331" s="7" t="b">
        <v>0</v>
      </c>
      <c r="I331" s="7" t="b">
        <v>0</v>
      </c>
      <c r="J331" s="6">
        <v>2</v>
      </c>
      <c r="K331" s="5"/>
      <c r="L331" s="6">
        <v>14</v>
      </c>
      <c r="M331" s="5"/>
      <c r="N331" s="5"/>
      <c r="O331" s="6">
        <v>2</v>
      </c>
      <c r="P331" s="6">
        <v>4</v>
      </c>
      <c r="Q331" s="6">
        <v>75249</v>
      </c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thickBot="1" x14ac:dyDescent="0.35">
      <c r="A332" s="6">
        <v>2293149</v>
      </c>
      <c r="B332" s="6">
        <v>34</v>
      </c>
      <c r="C332" s="7" t="b">
        <v>0</v>
      </c>
      <c r="D332" s="7" t="b">
        <v>0</v>
      </c>
      <c r="E332" s="6">
        <v>340</v>
      </c>
      <c r="F332" s="5" t="s">
        <v>1531</v>
      </c>
      <c r="G332" s="6">
        <v>0</v>
      </c>
      <c r="H332" s="7" t="b">
        <v>0</v>
      </c>
      <c r="I332" s="7" t="b">
        <v>0</v>
      </c>
      <c r="J332" s="6">
        <v>17</v>
      </c>
      <c r="K332" s="5"/>
      <c r="L332" s="6">
        <v>15</v>
      </c>
      <c r="M332" s="5"/>
      <c r="N332" s="5"/>
      <c r="O332" s="6">
        <v>2</v>
      </c>
      <c r="P332" s="6">
        <v>4</v>
      </c>
      <c r="Q332" s="6">
        <v>75250</v>
      </c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thickBot="1" x14ac:dyDescent="0.35">
      <c r="A333" s="6">
        <v>2293147</v>
      </c>
      <c r="B333" s="6">
        <v>34</v>
      </c>
      <c r="C333" s="7" t="b">
        <v>0</v>
      </c>
      <c r="D333" s="7" t="b">
        <v>0</v>
      </c>
      <c r="E333" s="6">
        <v>338</v>
      </c>
      <c r="F333" s="5" t="s">
        <v>1532</v>
      </c>
      <c r="G333" s="6">
        <v>0</v>
      </c>
      <c r="H333" s="7" t="b">
        <v>0</v>
      </c>
      <c r="I333" s="7" t="b">
        <v>0</v>
      </c>
      <c r="J333" s="6">
        <v>18</v>
      </c>
      <c r="K333" s="5"/>
      <c r="L333" s="6">
        <v>12</v>
      </c>
      <c r="M333" s="5"/>
      <c r="N333" s="5"/>
      <c r="O333" s="6">
        <v>3</v>
      </c>
      <c r="P333" s="6">
        <v>4</v>
      </c>
      <c r="Q333" s="6">
        <v>75248</v>
      </c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thickBot="1" x14ac:dyDescent="0.35">
      <c r="A334" s="6">
        <v>2293146</v>
      </c>
      <c r="B334" s="6">
        <v>34</v>
      </c>
      <c r="C334" s="7" t="b">
        <v>0</v>
      </c>
      <c r="D334" s="7" t="b">
        <v>0</v>
      </c>
      <c r="E334" s="6">
        <v>337</v>
      </c>
      <c r="F334" s="5" t="s">
        <v>1533</v>
      </c>
      <c r="G334" s="6">
        <v>0</v>
      </c>
      <c r="H334" s="7" t="b">
        <v>0</v>
      </c>
      <c r="I334" s="7" t="b">
        <v>0</v>
      </c>
      <c r="J334" s="6">
        <v>8</v>
      </c>
      <c r="K334" s="5"/>
      <c r="L334" s="6">
        <v>10</v>
      </c>
      <c r="M334" s="5"/>
      <c r="N334" s="5"/>
      <c r="O334" s="6">
        <v>2</v>
      </c>
      <c r="P334" s="6">
        <v>3</v>
      </c>
      <c r="Q334" s="6">
        <v>75247</v>
      </c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thickBot="1" x14ac:dyDescent="0.35">
      <c r="A335" s="6">
        <v>2293141</v>
      </c>
      <c r="B335" s="6">
        <v>34</v>
      </c>
      <c r="C335" s="7" t="b">
        <v>0</v>
      </c>
      <c r="D335" s="7" t="b">
        <v>0</v>
      </c>
      <c r="E335" s="6">
        <v>331</v>
      </c>
      <c r="F335" s="5" t="s">
        <v>1594</v>
      </c>
      <c r="G335" s="6">
        <v>0</v>
      </c>
      <c r="H335" s="7" t="b">
        <v>0</v>
      </c>
      <c r="I335" s="7" t="b">
        <v>0</v>
      </c>
      <c r="J335" s="6">
        <v>6</v>
      </c>
      <c r="K335" s="5"/>
      <c r="L335" s="6">
        <v>1</v>
      </c>
      <c r="M335" s="5"/>
      <c r="N335" s="5"/>
      <c r="O335" s="6">
        <v>3</v>
      </c>
      <c r="P335" s="6">
        <v>4</v>
      </c>
      <c r="Q335" s="6">
        <v>75241</v>
      </c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thickBot="1" x14ac:dyDescent="0.35">
      <c r="A336" s="6">
        <v>2293085</v>
      </c>
      <c r="B336" s="6">
        <v>34</v>
      </c>
      <c r="C336" s="7" t="b">
        <v>0</v>
      </c>
      <c r="D336" s="7" t="b">
        <v>0</v>
      </c>
      <c r="E336" s="6">
        <v>276</v>
      </c>
      <c r="F336" s="5" t="s">
        <v>1560</v>
      </c>
      <c r="G336" s="6">
        <v>0</v>
      </c>
      <c r="H336" s="7" t="b">
        <v>0</v>
      </c>
      <c r="I336" s="7" t="b">
        <v>0</v>
      </c>
      <c r="J336" s="6">
        <v>9</v>
      </c>
      <c r="K336" s="5"/>
      <c r="L336" s="6">
        <v>12</v>
      </c>
      <c r="M336" s="5"/>
      <c r="N336" s="5"/>
      <c r="O336" s="6">
        <v>2</v>
      </c>
      <c r="P336" s="6">
        <v>4</v>
      </c>
      <c r="Q336" s="6">
        <v>75186</v>
      </c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thickBot="1" x14ac:dyDescent="0.35">
      <c r="A337" s="6">
        <v>2293086</v>
      </c>
      <c r="B337" s="6">
        <v>34</v>
      </c>
      <c r="C337" s="7" t="b">
        <v>0</v>
      </c>
      <c r="D337" s="7" t="b">
        <v>0</v>
      </c>
      <c r="E337" s="6">
        <v>277</v>
      </c>
      <c r="F337" s="5" t="s">
        <v>1560</v>
      </c>
      <c r="G337" s="6">
        <v>0</v>
      </c>
      <c r="H337" s="7" t="b">
        <v>0</v>
      </c>
      <c r="I337" s="7" t="b">
        <v>0</v>
      </c>
      <c r="J337" s="6">
        <v>19</v>
      </c>
      <c r="K337" s="5"/>
      <c r="L337" s="6">
        <v>13</v>
      </c>
      <c r="M337" s="5"/>
      <c r="N337" s="5"/>
      <c r="O337" s="6">
        <v>2</v>
      </c>
      <c r="P337" s="6">
        <v>5</v>
      </c>
      <c r="Q337" s="6">
        <v>75187</v>
      </c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thickBot="1" x14ac:dyDescent="0.35">
      <c r="A338" s="6">
        <v>2293083</v>
      </c>
      <c r="B338" s="6">
        <v>34</v>
      </c>
      <c r="C338" s="7" t="b">
        <v>0</v>
      </c>
      <c r="D338" s="7" t="b">
        <v>0</v>
      </c>
      <c r="E338" s="6">
        <v>274</v>
      </c>
      <c r="F338" s="5" t="s">
        <v>1561</v>
      </c>
      <c r="G338" s="6">
        <v>0</v>
      </c>
      <c r="H338" s="7" t="b">
        <v>0</v>
      </c>
      <c r="I338" s="7" t="b">
        <v>0</v>
      </c>
      <c r="J338" s="6">
        <v>14</v>
      </c>
      <c r="K338" s="5"/>
      <c r="L338" s="6">
        <v>5</v>
      </c>
      <c r="M338" s="5"/>
      <c r="N338" s="5"/>
      <c r="O338" s="6">
        <v>3</v>
      </c>
      <c r="P338" s="6">
        <v>3</v>
      </c>
      <c r="Q338" s="6">
        <v>75184</v>
      </c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thickBot="1" x14ac:dyDescent="0.35">
      <c r="A339" s="6">
        <v>2293150</v>
      </c>
      <c r="B339" s="6">
        <v>35</v>
      </c>
      <c r="C339" s="7" t="b">
        <v>0</v>
      </c>
      <c r="D339" s="7" t="b">
        <v>0</v>
      </c>
      <c r="E339" s="6">
        <v>341</v>
      </c>
      <c r="F339" s="5" t="s">
        <v>558</v>
      </c>
      <c r="G339" s="6">
        <v>0</v>
      </c>
      <c r="H339" s="7" t="b">
        <v>0</v>
      </c>
      <c r="I339" s="7" t="b">
        <v>0</v>
      </c>
      <c r="J339" s="6">
        <v>6</v>
      </c>
      <c r="K339" s="5"/>
      <c r="L339" s="6">
        <v>3</v>
      </c>
      <c r="M339" s="5"/>
      <c r="N339" s="5"/>
      <c r="O339" s="6">
        <v>3</v>
      </c>
      <c r="P339" s="6">
        <v>2</v>
      </c>
      <c r="Q339" s="6">
        <v>75251</v>
      </c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thickBot="1" x14ac:dyDescent="0.35">
      <c r="A340" s="6">
        <v>2293154</v>
      </c>
      <c r="B340" s="6">
        <v>35</v>
      </c>
      <c r="C340" s="7" t="b">
        <v>0</v>
      </c>
      <c r="D340" s="7" t="b">
        <v>0</v>
      </c>
      <c r="E340" s="6">
        <v>345</v>
      </c>
      <c r="F340" s="5" t="s">
        <v>558</v>
      </c>
      <c r="G340" s="6">
        <v>0</v>
      </c>
      <c r="H340" s="7" t="b">
        <v>0</v>
      </c>
      <c r="I340" s="7" t="b">
        <v>0</v>
      </c>
      <c r="J340" s="6">
        <v>11</v>
      </c>
      <c r="K340" s="5"/>
      <c r="L340" s="6">
        <v>13</v>
      </c>
      <c r="M340" s="5"/>
      <c r="N340" s="5"/>
      <c r="O340" s="6">
        <v>2</v>
      </c>
      <c r="P340" s="6">
        <v>5</v>
      </c>
      <c r="Q340" s="6">
        <v>75255</v>
      </c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thickBot="1" x14ac:dyDescent="0.35">
      <c r="A341" s="6">
        <v>2293157</v>
      </c>
      <c r="B341" s="6">
        <v>35</v>
      </c>
      <c r="C341" s="7" t="b">
        <v>0</v>
      </c>
      <c r="D341" s="7" t="b">
        <v>0</v>
      </c>
      <c r="E341" s="6">
        <v>348</v>
      </c>
      <c r="F341" s="5" t="s">
        <v>558</v>
      </c>
      <c r="G341" s="6">
        <v>0</v>
      </c>
      <c r="H341" s="7" t="b">
        <v>0</v>
      </c>
      <c r="I341" s="7" t="b">
        <v>0</v>
      </c>
      <c r="J341" s="6">
        <v>7</v>
      </c>
      <c r="K341" s="5"/>
      <c r="L341" s="6">
        <v>18</v>
      </c>
      <c r="M341" s="5"/>
      <c r="N341" s="5"/>
      <c r="O341" s="6">
        <v>2</v>
      </c>
      <c r="P341" s="6">
        <v>4</v>
      </c>
      <c r="Q341" s="6">
        <v>75258</v>
      </c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thickBot="1" x14ac:dyDescent="0.35">
      <c r="A342" s="6">
        <v>2293159</v>
      </c>
      <c r="B342" s="6">
        <v>35</v>
      </c>
      <c r="C342" s="7" t="b">
        <v>0</v>
      </c>
      <c r="D342" s="7" t="b">
        <v>0</v>
      </c>
      <c r="E342" s="6">
        <v>350</v>
      </c>
      <c r="F342" s="5" t="s">
        <v>558</v>
      </c>
      <c r="G342" s="6">
        <v>0</v>
      </c>
      <c r="H342" s="7" t="b">
        <v>0</v>
      </c>
      <c r="I342" s="7" t="b">
        <v>0</v>
      </c>
      <c r="J342" s="6">
        <v>2</v>
      </c>
      <c r="K342" s="5"/>
      <c r="L342" s="6">
        <v>20</v>
      </c>
      <c r="M342" s="5"/>
      <c r="N342" s="5"/>
      <c r="O342" s="6">
        <v>2</v>
      </c>
      <c r="P342" s="6">
        <v>2</v>
      </c>
      <c r="Q342" s="6">
        <v>75260</v>
      </c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thickBot="1" x14ac:dyDescent="0.35">
      <c r="A343" s="6">
        <v>2293153</v>
      </c>
      <c r="B343" s="6">
        <v>35</v>
      </c>
      <c r="C343" s="7" t="b">
        <v>0</v>
      </c>
      <c r="D343" s="7" t="b">
        <v>0</v>
      </c>
      <c r="E343" s="6">
        <v>344</v>
      </c>
      <c r="F343" s="5" t="s">
        <v>1562</v>
      </c>
      <c r="G343" s="6">
        <v>0</v>
      </c>
      <c r="H343" s="7" t="b">
        <v>0</v>
      </c>
      <c r="I343" s="7" t="b">
        <v>0</v>
      </c>
      <c r="J343" s="6">
        <v>4</v>
      </c>
      <c r="K343" s="5"/>
      <c r="L343" s="6">
        <v>12</v>
      </c>
      <c r="M343" s="5"/>
      <c r="N343" s="5"/>
      <c r="O343" s="6">
        <v>3</v>
      </c>
      <c r="P343" s="6">
        <v>4</v>
      </c>
      <c r="Q343" s="6">
        <v>75254</v>
      </c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thickBot="1" x14ac:dyDescent="0.35">
      <c r="A344" s="6">
        <v>2293155</v>
      </c>
      <c r="B344" s="6">
        <v>35</v>
      </c>
      <c r="C344" s="7" t="b">
        <v>0</v>
      </c>
      <c r="D344" s="7" t="b">
        <v>0</v>
      </c>
      <c r="E344" s="6">
        <v>346</v>
      </c>
      <c r="F344" s="5" t="s">
        <v>1563</v>
      </c>
      <c r="G344" s="6">
        <v>0</v>
      </c>
      <c r="H344" s="7" t="b">
        <v>0</v>
      </c>
      <c r="I344" s="7" t="b">
        <v>0</v>
      </c>
      <c r="J344" s="6">
        <v>1</v>
      </c>
      <c r="K344" s="5"/>
      <c r="L344" s="6">
        <v>15</v>
      </c>
      <c r="M344" s="5"/>
      <c r="N344" s="5"/>
      <c r="O344" s="6">
        <v>4</v>
      </c>
      <c r="P344" s="6">
        <v>4</v>
      </c>
      <c r="Q344" s="6">
        <v>75256</v>
      </c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thickBot="1" x14ac:dyDescent="0.35">
      <c r="A345" s="6">
        <v>2293158</v>
      </c>
      <c r="B345" s="6">
        <v>35</v>
      </c>
      <c r="C345" s="7" t="b">
        <v>0</v>
      </c>
      <c r="D345" s="7" t="b">
        <v>0</v>
      </c>
      <c r="E345" s="6">
        <v>349</v>
      </c>
      <c r="F345" s="5" t="s">
        <v>1564</v>
      </c>
      <c r="G345" s="6">
        <v>0</v>
      </c>
      <c r="H345" s="7" t="b">
        <v>0</v>
      </c>
      <c r="I345" s="7" t="b">
        <v>0</v>
      </c>
      <c r="J345" s="6">
        <v>14</v>
      </c>
      <c r="K345" s="5"/>
      <c r="L345" s="6">
        <v>19</v>
      </c>
      <c r="M345" s="5"/>
      <c r="N345" s="5"/>
      <c r="O345" s="6">
        <v>3</v>
      </c>
      <c r="P345" s="6">
        <v>3</v>
      </c>
      <c r="Q345" s="6">
        <v>75259</v>
      </c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thickBot="1" x14ac:dyDescent="0.35">
      <c r="A346" s="6">
        <v>2293152</v>
      </c>
      <c r="B346" s="6">
        <v>35</v>
      </c>
      <c r="C346" s="7" t="b">
        <v>0</v>
      </c>
      <c r="D346" s="7" t="b">
        <v>0</v>
      </c>
      <c r="E346" s="6">
        <v>343</v>
      </c>
      <c r="F346" s="5" t="s">
        <v>1565</v>
      </c>
      <c r="G346" s="6">
        <v>0</v>
      </c>
      <c r="H346" s="7" t="b">
        <v>0</v>
      </c>
      <c r="I346" s="7" t="b">
        <v>0</v>
      </c>
      <c r="J346" s="6">
        <v>10</v>
      </c>
      <c r="K346" s="5"/>
      <c r="L346" s="6">
        <v>9</v>
      </c>
      <c r="M346" s="5"/>
      <c r="N346" s="5"/>
      <c r="O346" s="6">
        <v>3</v>
      </c>
      <c r="P346" s="6">
        <v>2</v>
      </c>
      <c r="Q346" s="6">
        <v>75253</v>
      </c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thickBot="1" x14ac:dyDescent="0.35">
      <c r="A347" s="6">
        <v>2293151</v>
      </c>
      <c r="B347" s="6">
        <v>35</v>
      </c>
      <c r="C347" s="7" t="b">
        <v>0</v>
      </c>
      <c r="D347" s="7" t="b">
        <v>0</v>
      </c>
      <c r="E347" s="6">
        <v>342</v>
      </c>
      <c r="F347" s="5" t="s">
        <v>1566</v>
      </c>
      <c r="G347" s="6">
        <v>0</v>
      </c>
      <c r="H347" s="7" t="b">
        <v>0</v>
      </c>
      <c r="I347" s="7" t="b">
        <v>0</v>
      </c>
      <c r="J347" s="6">
        <v>8</v>
      </c>
      <c r="K347" s="5"/>
      <c r="L347" s="6">
        <v>5</v>
      </c>
      <c r="M347" s="5"/>
      <c r="N347" s="5"/>
      <c r="O347" s="6">
        <v>2</v>
      </c>
      <c r="P347" s="6">
        <v>3</v>
      </c>
      <c r="Q347" s="6">
        <v>75252</v>
      </c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thickBot="1" x14ac:dyDescent="0.35">
      <c r="A348" s="6">
        <v>2293156</v>
      </c>
      <c r="B348" s="6">
        <v>35</v>
      </c>
      <c r="C348" s="7" t="b">
        <v>0</v>
      </c>
      <c r="D348" s="7" t="b">
        <v>0</v>
      </c>
      <c r="E348" s="6">
        <v>347</v>
      </c>
      <c r="F348" s="5" t="s">
        <v>1567</v>
      </c>
      <c r="G348" s="6">
        <v>0</v>
      </c>
      <c r="H348" s="7" t="b">
        <v>0</v>
      </c>
      <c r="I348" s="7" t="b">
        <v>0</v>
      </c>
      <c r="J348" s="6">
        <v>17</v>
      </c>
      <c r="K348" s="5"/>
      <c r="L348" s="6">
        <v>16</v>
      </c>
      <c r="M348" s="5"/>
      <c r="N348" s="5"/>
      <c r="O348" s="6">
        <v>2</v>
      </c>
      <c r="P348" s="6">
        <v>2</v>
      </c>
      <c r="Q348" s="6">
        <v>75257</v>
      </c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thickBot="1" x14ac:dyDescent="0.35">
      <c r="A349" s="6">
        <v>2293166</v>
      </c>
      <c r="B349" s="6">
        <v>36</v>
      </c>
      <c r="C349" s="7" t="b">
        <v>0</v>
      </c>
      <c r="D349" s="7" t="b">
        <v>0</v>
      </c>
      <c r="E349" s="6">
        <v>357</v>
      </c>
      <c r="F349" s="5" t="s">
        <v>1595</v>
      </c>
      <c r="G349" s="6">
        <v>0</v>
      </c>
      <c r="H349" s="7" t="b">
        <v>0</v>
      </c>
      <c r="I349" s="7" t="b">
        <v>0</v>
      </c>
      <c r="J349" s="6">
        <v>15</v>
      </c>
      <c r="K349" s="5"/>
      <c r="L349" s="6">
        <v>11</v>
      </c>
      <c r="M349" s="5"/>
      <c r="N349" s="5"/>
      <c r="O349" s="6">
        <v>3</v>
      </c>
      <c r="P349" s="6">
        <v>2</v>
      </c>
      <c r="Q349" s="6">
        <v>75267</v>
      </c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thickBot="1" x14ac:dyDescent="0.35">
      <c r="A350" s="6">
        <v>2293161</v>
      </c>
      <c r="B350" s="6">
        <v>36</v>
      </c>
      <c r="C350" s="7" t="b">
        <v>0</v>
      </c>
      <c r="D350" s="7" t="b">
        <v>0</v>
      </c>
      <c r="E350" s="6">
        <v>352</v>
      </c>
      <c r="F350" s="5" t="s">
        <v>559</v>
      </c>
      <c r="G350" s="6">
        <v>0</v>
      </c>
      <c r="H350" s="7" t="b">
        <v>0</v>
      </c>
      <c r="I350" s="7" t="b">
        <v>0</v>
      </c>
      <c r="J350" s="6">
        <v>18</v>
      </c>
      <c r="K350" s="5"/>
      <c r="L350" s="6">
        <v>2</v>
      </c>
      <c r="M350" s="5"/>
      <c r="N350" s="5"/>
      <c r="O350" s="6">
        <v>3</v>
      </c>
      <c r="P350" s="6">
        <v>2</v>
      </c>
      <c r="Q350" s="6">
        <v>75262</v>
      </c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thickBot="1" x14ac:dyDescent="0.35">
      <c r="A351" s="6">
        <v>2293163</v>
      </c>
      <c r="B351" s="6">
        <v>36</v>
      </c>
      <c r="C351" s="7" t="b">
        <v>0</v>
      </c>
      <c r="D351" s="7" t="b">
        <v>0</v>
      </c>
      <c r="E351" s="6">
        <v>354</v>
      </c>
      <c r="F351" s="5" t="s">
        <v>559</v>
      </c>
      <c r="G351" s="6">
        <v>0</v>
      </c>
      <c r="H351" s="7" t="b">
        <v>0</v>
      </c>
      <c r="I351" s="7" t="b">
        <v>0</v>
      </c>
      <c r="J351" s="6">
        <v>16</v>
      </c>
      <c r="K351" s="5"/>
      <c r="L351" s="6">
        <v>6</v>
      </c>
      <c r="M351" s="5"/>
      <c r="N351" s="5"/>
      <c r="O351" s="6">
        <v>2</v>
      </c>
      <c r="P351" s="6">
        <v>4</v>
      </c>
      <c r="Q351" s="6">
        <v>75264</v>
      </c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thickBot="1" x14ac:dyDescent="0.35">
      <c r="A352" s="6">
        <v>2293164</v>
      </c>
      <c r="B352" s="6">
        <v>36</v>
      </c>
      <c r="C352" s="7" t="b">
        <v>0</v>
      </c>
      <c r="D352" s="7" t="b">
        <v>0</v>
      </c>
      <c r="E352" s="6">
        <v>355</v>
      </c>
      <c r="F352" s="5" t="s">
        <v>559</v>
      </c>
      <c r="G352" s="6">
        <v>0</v>
      </c>
      <c r="H352" s="7" t="b">
        <v>0</v>
      </c>
      <c r="I352" s="7" t="b">
        <v>0</v>
      </c>
      <c r="J352" s="6">
        <v>3</v>
      </c>
      <c r="K352" s="5"/>
      <c r="L352" s="6">
        <v>7</v>
      </c>
      <c r="M352" s="5"/>
      <c r="N352" s="5"/>
      <c r="O352" s="6">
        <v>2</v>
      </c>
      <c r="P352" s="6">
        <v>2</v>
      </c>
      <c r="Q352" s="6">
        <v>75265</v>
      </c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thickBot="1" x14ac:dyDescent="0.35">
      <c r="A353" s="6">
        <v>2293168</v>
      </c>
      <c r="B353" s="6">
        <v>36</v>
      </c>
      <c r="C353" s="7" t="b">
        <v>0</v>
      </c>
      <c r="D353" s="7" t="b">
        <v>0</v>
      </c>
      <c r="E353" s="6">
        <v>359</v>
      </c>
      <c r="F353" s="5" t="s">
        <v>559</v>
      </c>
      <c r="G353" s="6">
        <v>0</v>
      </c>
      <c r="H353" s="7" t="b">
        <v>0</v>
      </c>
      <c r="I353" s="7" t="b">
        <v>0</v>
      </c>
      <c r="J353" s="6">
        <v>20</v>
      </c>
      <c r="K353" s="5"/>
      <c r="L353" s="6">
        <v>14</v>
      </c>
      <c r="M353" s="5"/>
      <c r="N353" s="5"/>
      <c r="O353" s="6">
        <v>2</v>
      </c>
      <c r="P353" s="6">
        <v>4</v>
      </c>
      <c r="Q353" s="6">
        <v>75269</v>
      </c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thickBot="1" x14ac:dyDescent="0.35">
      <c r="A354" s="6">
        <v>2293169</v>
      </c>
      <c r="B354" s="6">
        <v>36</v>
      </c>
      <c r="C354" s="7" t="b">
        <v>0</v>
      </c>
      <c r="D354" s="7" t="b">
        <v>0</v>
      </c>
      <c r="E354" s="6">
        <v>360</v>
      </c>
      <c r="F354" s="5" t="s">
        <v>559</v>
      </c>
      <c r="G354" s="6">
        <v>0</v>
      </c>
      <c r="H354" s="7" t="b">
        <v>0</v>
      </c>
      <c r="I354" s="7" t="b">
        <v>0</v>
      </c>
      <c r="J354" s="6">
        <v>9</v>
      </c>
      <c r="K354" s="5"/>
      <c r="L354" s="6">
        <v>17</v>
      </c>
      <c r="M354" s="5"/>
      <c r="N354" s="5"/>
      <c r="O354" s="6">
        <v>2</v>
      </c>
      <c r="P354" s="6">
        <v>2</v>
      </c>
      <c r="Q354" s="6">
        <v>75270</v>
      </c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thickBot="1" x14ac:dyDescent="0.35">
      <c r="A355" s="6">
        <v>2293162</v>
      </c>
      <c r="B355" s="6">
        <v>36</v>
      </c>
      <c r="C355" s="7" t="b">
        <v>0</v>
      </c>
      <c r="D355" s="7" t="b">
        <v>0</v>
      </c>
      <c r="E355" s="6">
        <v>353</v>
      </c>
      <c r="F355" s="5" t="s">
        <v>1596</v>
      </c>
      <c r="G355" s="6">
        <v>0</v>
      </c>
      <c r="H355" s="7" t="b">
        <v>0</v>
      </c>
      <c r="I355" s="7" t="b">
        <v>0</v>
      </c>
      <c r="J355" s="6">
        <v>19</v>
      </c>
      <c r="K355" s="5"/>
      <c r="L355" s="6">
        <v>4</v>
      </c>
      <c r="M355" s="5"/>
      <c r="N355" s="5"/>
      <c r="O355" s="6">
        <v>2</v>
      </c>
      <c r="P355" s="6">
        <v>3</v>
      </c>
      <c r="Q355" s="6">
        <v>75263</v>
      </c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thickBot="1" x14ac:dyDescent="0.35">
      <c r="A356" s="6">
        <v>2293165</v>
      </c>
      <c r="B356" s="6">
        <v>36</v>
      </c>
      <c r="C356" s="7" t="b">
        <v>0</v>
      </c>
      <c r="D356" s="7" t="b">
        <v>0</v>
      </c>
      <c r="E356" s="6">
        <v>356</v>
      </c>
      <c r="F356" s="5" t="s">
        <v>1596</v>
      </c>
      <c r="G356" s="6">
        <v>0</v>
      </c>
      <c r="H356" s="7" t="b">
        <v>0</v>
      </c>
      <c r="I356" s="7" t="b">
        <v>0</v>
      </c>
      <c r="J356" s="6">
        <v>13</v>
      </c>
      <c r="K356" s="5"/>
      <c r="L356" s="6">
        <v>8</v>
      </c>
      <c r="M356" s="5"/>
      <c r="N356" s="5"/>
      <c r="O356" s="6">
        <v>5</v>
      </c>
      <c r="P356" s="6">
        <v>2</v>
      </c>
      <c r="Q356" s="6">
        <v>75266</v>
      </c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thickBot="1" x14ac:dyDescent="0.35">
      <c r="A357" s="6">
        <v>2293160</v>
      </c>
      <c r="B357" s="6">
        <v>36</v>
      </c>
      <c r="C357" s="7" t="b">
        <v>0</v>
      </c>
      <c r="D357" s="7" t="b">
        <v>0</v>
      </c>
      <c r="E357" s="6">
        <v>351</v>
      </c>
      <c r="F357" s="5" t="s">
        <v>1597</v>
      </c>
      <c r="G357" s="6">
        <v>0</v>
      </c>
      <c r="H357" s="7" t="b">
        <v>0</v>
      </c>
      <c r="I357" s="7" t="b">
        <v>0</v>
      </c>
      <c r="J357" s="6">
        <v>5</v>
      </c>
      <c r="K357" s="5"/>
      <c r="L357" s="6">
        <v>1</v>
      </c>
      <c r="M357" s="5"/>
      <c r="N357" s="5"/>
      <c r="O357" s="6">
        <v>3</v>
      </c>
      <c r="P357" s="6">
        <v>4</v>
      </c>
      <c r="Q357" s="6">
        <v>75261</v>
      </c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thickBot="1" x14ac:dyDescent="0.35">
      <c r="A358" s="6">
        <v>2293167</v>
      </c>
      <c r="B358" s="6">
        <v>36</v>
      </c>
      <c r="C358" s="7" t="b">
        <v>0</v>
      </c>
      <c r="D358" s="7" t="b">
        <v>0</v>
      </c>
      <c r="E358" s="6">
        <v>358</v>
      </c>
      <c r="F358" s="5" t="s">
        <v>1598</v>
      </c>
      <c r="G358" s="6">
        <v>0</v>
      </c>
      <c r="H358" s="7" t="b">
        <v>0</v>
      </c>
      <c r="I358" s="7" t="b">
        <v>0</v>
      </c>
      <c r="J358" s="6">
        <v>12</v>
      </c>
      <c r="K358" s="5"/>
      <c r="L358" s="6">
        <v>10</v>
      </c>
      <c r="M358" s="5"/>
      <c r="N358" s="5"/>
      <c r="O358" s="6">
        <v>4</v>
      </c>
      <c r="P358" s="6">
        <v>3</v>
      </c>
      <c r="Q358" s="6">
        <v>75268</v>
      </c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thickBot="1" x14ac:dyDescent="0.35">
      <c r="A359" s="6">
        <v>2293057</v>
      </c>
      <c r="B359" s="6">
        <v>36</v>
      </c>
      <c r="C359" s="7" t="b">
        <v>0</v>
      </c>
      <c r="D359" s="7" t="b">
        <v>0</v>
      </c>
      <c r="E359" s="6">
        <v>248</v>
      </c>
      <c r="F359" s="5" t="s">
        <v>1599</v>
      </c>
      <c r="G359" s="6">
        <v>0</v>
      </c>
      <c r="H359" s="7" t="b">
        <v>0</v>
      </c>
      <c r="I359" s="7" t="b">
        <v>0</v>
      </c>
      <c r="J359" s="6">
        <v>5</v>
      </c>
      <c r="K359" s="5"/>
      <c r="L359" s="6">
        <v>15</v>
      </c>
      <c r="M359" s="5"/>
      <c r="N359" s="5"/>
      <c r="O359" s="6">
        <v>3</v>
      </c>
      <c r="P359" s="6">
        <v>4</v>
      </c>
      <c r="Q359" s="6">
        <v>75158</v>
      </c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thickBot="1" x14ac:dyDescent="0.35">
      <c r="A360" s="6">
        <v>2293177</v>
      </c>
      <c r="B360" s="6">
        <v>37</v>
      </c>
      <c r="C360" s="7" t="b">
        <v>0</v>
      </c>
      <c r="D360" s="7" t="b">
        <v>0</v>
      </c>
      <c r="E360" s="6">
        <v>368</v>
      </c>
      <c r="F360" s="5" t="s">
        <v>1600</v>
      </c>
      <c r="G360" s="6">
        <v>0</v>
      </c>
      <c r="H360" s="7" t="b">
        <v>0</v>
      </c>
      <c r="I360" s="7" t="b">
        <v>0</v>
      </c>
      <c r="J360" s="6">
        <v>4</v>
      </c>
      <c r="K360" s="5"/>
      <c r="L360" s="6">
        <v>18</v>
      </c>
      <c r="M360" s="5"/>
      <c r="N360" s="5"/>
      <c r="O360" s="6">
        <v>3</v>
      </c>
      <c r="P360" s="6">
        <v>4</v>
      </c>
      <c r="Q360" s="6">
        <v>75278</v>
      </c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thickBot="1" x14ac:dyDescent="0.35">
      <c r="A361" s="6">
        <v>2293170</v>
      </c>
      <c r="B361" s="6">
        <v>37</v>
      </c>
      <c r="C361" s="7" t="b">
        <v>0</v>
      </c>
      <c r="D361" s="7" t="b">
        <v>0</v>
      </c>
      <c r="E361" s="6">
        <v>361</v>
      </c>
      <c r="F361" s="5" t="s">
        <v>560</v>
      </c>
      <c r="G361" s="6">
        <v>0</v>
      </c>
      <c r="H361" s="7" t="b">
        <v>0</v>
      </c>
      <c r="I361" s="7" t="b">
        <v>0</v>
      </c>
      <c r="J361" s="6">
        <v>14</v>
      </c>
      <c r="K361" s="5"/>
      <c r="L361" s="6">
        <v>3</v>
      </c>
      <c r="M361" s="5"/>
      <c r="N361" s="5"/>
      <c r="O361" s="6">
        <v>3</v>
      </c>
      <c r="P361" s="6">
        <v>2</v>
      </c>
      <c r="Q361" s="6">
        <v>75271</v>
      </c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thickBot="1" x14ac:dyDescent="0.35">
      <c r="A362" s="6">
        <v>2293172</v>
      </c>
      <c r="B362" s="6">
        <v>37</v>
      </c>
      <c r="C362" s="7" t="b">
        <v>0</v>
      </c>
      <c r="D362" s="7" t="b">
        <v>0</v>
      </c>
      <c r="E362" s="6">
        <v>363</v>
      </c>
      <c r="F362" s="5" t="s">
        <v>560</v>
      </c>
      <c r="G362" s="6">
        <v>0</v>
      </c>
      <c r="H362" s="7" t="b">
        <v>0</v>
      </c>
      <c r="I362" s="7" t="b">
        <v>0</v>
      </c>
      <c r="J362" s="6">
        <v>7</v>
      </c>
      <c r="K362" s="5"/>
      <c r="L362" s="6">
        <v>9</v>
      </c>
      <c r="M362" s="5"/>
      <c r="N362" s="5"/>
      <c r="O362" s="6">
        <v>2</v>
      </c>
      <c r="P362" s="6">
        <v>2</v>
      </c>
      <c r="Q362" s="6">
        <v>75273</v>
      </c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thickBot="1" x14ac:dyDescent="0.35">
      <c r="A363" s="6">
        <v>2293173</v>
      </c>
      <c r="B363" s="6">
        <v>37</v>
      </c>
      <c r="C363" s="7" t="b">
        <v>0</v>
      </c>
      <c r="D363" s="7" t="b">
        <v>0</v>
      </c>
      <c r="E363" s="6">
        <v>364</v>
      </c>
      <c r="F363" s="5" t="s">
        <v>560</v>
      </c>
      <c r="G363" s="6">
        <v>0</v>
      </c>
      <c r="H363" s="7" t="b">
        <v>0</v>
      </c>
      <c r="I363" s="7" t="b">
        <v>0</v>
      </c>
      <c r="J363" s="6">
        <v>2</v>
      </c>
      <c r="K363" s="5"/>
      <c r="L363" s="6">
        <v>12</v>
      </c>
      <c r="M363" s="5"/>
      <c r="N363" s="5"/>
      <c r="O363" s="6">
        <v>2</v>
      </c>
      <c r="P363" s="6">
        <v>4</v>
      </c>
      <c r="Q363" s="6">
        <v>75274</v>
      </c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thickBot="1" x14ac:dyDescent="0.35">
      <c r="A364" s="6">
        <v>2293179</v>
      </c>
      <c r="B364" s="6">
        <v>37</v>
      </c>
      <c r="C364" s="7" t="b">
        <v>0</v>
      </c>
      <c r="D364" s="7" t="b">
        <v>0</v>
      </c>
      <c r="E364" s="6">
        <v>370</v>
      </c>
      <c r="F364" s="5" t="s">
        <v>560</v>
      </c>
      <c r="G364" s="6">
        <v>0</v>
      </c>
      <c r="H364" s="7" t="b">
        <v>0</v>
      </c>
      <c r="I364" s="7" t="b">
        <v>0</v>
      </c>
      <c r="J364" s="6">
        <v>8</v>
      </c>
      <c r="K364" s="5"/>
      <c r="L364" s="6">
        <v>20</v>
      </c>
      <c r="M364" s="5"/>
      <c r="N364" s="5"/>
      <c r="O364" s="6">
        <v>2</v>
      </c>
      <c r="P364" s="6">
        <v>2</v>
      </c>
      <c r="Q364" s="6">
        <v>75280</v>
      </c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thickBot="1" x14ac:dyDescent="0.35">
      <c r="A365" s="6">
        <v>2293176</v>
      </c>
      <c r="B365" s="6">
        <v>37</v>
      </c>
      <c r="C365" s="7" t="b">
        <v>0</v>
      </c>
      <c r="D365" s="7" t="b">
        <v>0</v>
      </c>
      <c r="E365" s="6">
        <v>367</v>
      </c>
      <c r="F365" s="5" t="s">
        <v>1601</v>
      </c>
      <c r="G365" s="6">
        <v>0</v>
      </c>
      <c r="H365" s="7" t="b">
        <v>0</v>
      </c>
      <c r="I365" s="7" t="b">
        <v>0</v>
      </c>
      <c r="J365" s="6">
        <v>1</v>
      </c>
      <c r="K365" s="5"/>
      <c r="L365" s="6">
        <v>16</v>
      </c>
      <c r="M365" s="5"/>
      <c r="N365" s="5"/>
      <c r="O365" s="6">
        <v>4</v>
      </c>
      <c r="P365" s="6">
        <v>2</v>
      </c>
      <c r="Q365" s="6">
        <v>75277</v>
      </c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thickBot="1" x14ac:dyDescent="0.35">
      <c r="A366" s="6">
        <v>2293178</v>
      </c>
      <c r="B366" s="6">
        <v>37</v>
      </c>
      <c r="C366" s="7" t="b">
        <v>0</v>
      </c>
      <c r="D366" s="7" t="b">
        <v>0</v>
      </c>
      <c r="E366" s="6">
        <v>369</v>
      </c>
      <c r="F366" s="5" t="s">
        <v>1602</v>
      </c>
      <c r="G366" s="6">
        <v>0</v>
      </c>
      <c r="H366" s="7" t="b">
        <v>0</v>
      </c>
      <c r="I366" s="7" t="b">
        <v>0</v>
      </c>
      <c r="J366" s="6">
        <v>11</v>
      </c>
      <c r="K366" s="5"/>
      <c r="L366" s="6">
        <v>19</v>
      </c>
      <c r="M366" s="5"/>
      <c r="N366" s="5"/>
      <c r="O366" s="6">
        <v>2</v>
      </c>
      <c r="P366" s="6">
        <v>3</v>
      </c>
      <c r="Q366" s="6">
        <v>75279</v>
      </c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thickBot="1" x14ac:dyDescent="0.35">
      <c r="A367" s="6">
        <v>2293171</v>
      </c>
      <c r="B367" s="6">
        <v>37</v>
      </c>
      <c r="C367" s="7" t="b">
        <v>0</v>
      </c>
      <c r="D367" s="7" t="b">
        <v>0</v>
      </c>
      <c r="E367" s="6">
        <v>362</v>
      </c>
      <c r="F367" s="5" t="s">
        <v>1603</v>
      </c>
      <c r="G367" s="6">
        <v>0</v>
      </c>
      <c r="H367" s="7" t="b">
        <v>0</v>
      </c>
      <c r="I367" s="7" t="b">
        <v>0</v>
      </c>
      <c r="J367" s="6">
        <v>17</v>
      </c>
      <c r="K367" s="5"/>
      <c r="L367" s="6">
        <v>5</v>
      </c>
      <c r="M367" s="5"/>
      <c r="N367" s="5"/>
      <c r="O367" s="6">
        <v>2</v>
      </c>
      <c r="P367" s="6">
        <v>3</v>
      </c>
      <c r="Q367" s="6">
        <v>75272</v>
      </c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thickBot="1" x14ac:dyDescent="0.35">
      <c r="A368" s="6">
        <v>2293174</v>
      </c>
      <c r="B368" s="6">
        <v>37</v>
      </c>
      <c r="C368" s="7" t="b">
        <v>0</v>
      </c>
      <c r="D368" s="7" t="b">
        <v>0</v>
      </c>
      <c r="E368" s="6">
        <v>365</v>
      </c>
      <c r="F368" s="5" t="s">
        <v>1604</v>
      </c>
      <c r="G368" s="6">
        <v>0</v>
      </c>
      <c r="H368" s="7" t="b">
        <v>0</v>
      </c>
      <c r="I368" s="7" t="b">
        <v>0</v>
      </c>
      <c r="J368" s="6">
        <v>6</v>
      </c>
      <c r="K368" s="5"/>
      <c r="L368" s="6">
        <v>13</v>
      </c>
      <c r="M368" s="5"/>
      <c r="N368" s="5"/>
      <c r="O368" s="6">
        <v>3</v>
      </c>
      <c r="P368" s="6">
        <v>5</v>
      </c>
      <c r="Q368" s="6">
        <v>75275</v>
      </c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thickBot="1" x14ac:dyDescent="0.35">
      <c r="A369" s="6">
        <v>2293175</v>
      </c>
      <c r="B369" s="6">
        <v>37</v>
      </c>
      <c r="C369" s="7" t="b">
        <v>0</v>
      </c>
      <c r="D369" s="7" t="b">
        <v>0</v>
      </c>
      <c r="E369" s="6">
        <v>366</v>
      </c>
      <c r="F369" s="5" t="s">
        <v>1605</v>
      </c>
      <c r="G369" s="6">
        <v>0</v>
      </c>
      <c r="H369" s="7" t="b">
        <v>0</v>
      </c>
      <c r="I369" s="7" t="b">
        <v>0</v>
      </c>
      <c r="J369" s="6">
        <v>10</v>
      </c>
      <c r="K369" s="5"/>
      <c r="L369" s="6">
        <v>15</v>
      </c>
      <c r="M369" s="5"/>
      <c r="N369" s="5"/>
      <c r="O369" s="6">
        <v>3</v>
      </c>
      <c r="P369" s="6">
        <v>4</v>
      </c>
      <c r="Q369" s="6">
        <v>75276</v>
      </c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thickBot="1" x14ac:dyDescent="0.35">
      <c r="A370" s="6">
        <v>2293123</v>
      </c>
      <c r="B370" s="6">
        <v>37</v>
      </c>
      <c r="C370" s="7" t="b">
        <v>0</v>
      </c>
      <c r="D370" s="7" t="b">
        <v>0</v>
      </c>
      <c r="E370" s="6">
        <v>314</v>
      </c>
      <c r="F370" s="5" t="s">
        <v>1606</v>
      </c>
      <c r="G370" s="6">
        <v>0</v>
      </c>
      <c r="H370" s="7" t="b">
        <v>0</v>
      </c>
      <c r="I370" s="7" t="b">
        <v>0</v>
      </c>
      <c r="J370" s="6">
        <v>13</v>
      </c>
      <c r="K370" s="5"/>
      <c r="L370" s="6">
        <v>5</v>
      </c>
      <c r="M370" s="5"/>
      <c r="N370" s="5"/>
      <c r="O370" s="6">
        <v>5</v>
      </c>
      <c r="P370" s="6">
        <v>3</v>
      </c>
      <c r="Q370" s="6">
        <v>75224</v>
      </c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thickBot="1" x14ac:dyDescent="0.35">
      <c r="A371" s="6">
        <v>2293128</v>
      </c>
      <c r="B371" s="6">
        <v>37</v>
      </c>
      <c r="C371" s="7" t="b">
        <v>0</v>
      </c>
      <c r="D371" s="7" t="b">
        <v>0</v>
      </c>
      <c r="E371" s="6">
        <v>319</v>
      </c>
      <c r="F371" s="5" t="s">
        <v>1607</v>
      </c>
      <c r="G371" s="6">
        <v>0</v>
      </c>
      <c r="H371" s="7" t="b">
        <v>0</v>
      </c>
      <c r="I371" s="7" t="b">
        <v>0</v>
      </c>
      <c r="J371" s="6">
        <v>6</v>
      </c>
      <c r="K371" s="5"/>
      <c r="L371" s="6">
        <v>14</v>
      </c>
      <c r="M371" s="5"/>
      <c r="N371" s="5"/>
      <c r="O371" s="6">
        <v>3</v>
      </c>
      <c r="P371" s="6">
        <v>4</v>
      </c>
      <c r="Q371" s="6">
        <v>75229</v>
      </c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thickBot="1" x14ac:dyDescent="0.35">
      <c r="A372" s="6">
        <v>2293180</v>
      </c>
      <c r="B372" s="6">
        <v>38</v>
      </c>
      <c r="C372" s="7" t="b">
        <v>0</v>
      </c>
      <c r="D372" s="7" t="b">
        <v>0</v>
      </c>
      <c r="E372" s="6">
        <v>371</v>
      </c>
      <c r="F372" s="5" t="s">
        <v>1534</v>
      </c>
      <c r="G372" s="6">
        <v>0</v>
      </c>
      <c r="H372" s="7" t="b">
        <v>0</v>
      </c>
      <c r="I372" s="7" t="b">
        <v>0</v>
      </c>
      <c r="J372" s="6">
        <v>20</v>
      </c>
      <c r="K372" s="5"/>
      <c r="L372" s="6">
        <v>1</v>
      </c>
      <c r="M372" s="5"/>
      <c r="N372" s="5"/>
      <c r="O372" s="6">
        <v>2</v>
      </c>
      <c r="P372" s="6">
        <v>4</v>
      </c>
      <c r="Q372" s="6">
        <v>75281</v>
      </c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thickBot="1" x14ac:dyDescent="0.35">
      <c r="A373" s="6">
        <v>2293181</v>
      </c>
      <c r="B373" s="6">
        <v>38</v>
      </c>
      <c r="C373" s="7" t="b">
        <v>0</v>
      </c>
      <c r="D373" s="7" t="b">
        <v>0</v>
      </c>
      <c r="E373" s="6">
        <v>372</v>
      </c>
      <c r="F373" s="5" t="s">
        <v>1534</v>
      </c>
      <c r="G373" s="6">
        <v>0</v>
      </c>
      <c r="H373" s="7" t="b">
        <v>0</v>
      </c>
      <c r="I373" s="7" t="b">
        <v>0</v>
      </c>
      <c r="J373" s="6">
        <v>5</v>
      </c>
      <c r="K373" s="5"/>
      <c r="L373" s="6">
        <v>2</v>
      </c>
      <c r="M373" s="5"/>
      <c r="N373" s="5"/>
      <c r="O373" s="6">
        <v>3</v>
      </c>
      <c r="P373" s="6">
        <v>2</v>
      </c>
      <c r="Q373" s="6">
        <v>75282</v>
      </c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thickBot="1" x14ac:dyDescent="0.35">
      <c r="A374" s="6">
        <v>2293182</v>
      </c>
      <c r="B374" s="6">
        <v>38</v>
      </c>
      <c r="C374" s="7" t="b">
        <v>0</v>
      </c>
      <c r="D374" s="7" t="b">
        <v>0</v>
      </c>
      <c r="E374" s="6">
        <v>373</v>
      </c>
      <c r="F374" s="5" t="s">
        <v>1534</v>
      </c>
      <c r="G374" s="6">
        <v>0</v>
      </c>
      <c r="H374" s="7" t="b">
        <v>0</v>
      </c>
      <c r="I374" s="7" t="b">
        <v>0</v>
      </c>
      <c r="J374" s="6">
        <v>13</v>
      </c>
      <c r="K374" s="5"/>
      <c r="L374" s="6">
        <v>4</v>
      </c>
      <c r="M374" s="5"/>
      <c r="N374" s="5"/>
      <c r="O374" s="6">
        <v>5</v>
      </c>
      <c r="P374" s="6">
        <v>3</v>
      </c>
      <c r="Q374" s="6">
        <v>75283</v>
      </c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thickBot="1" x14ac:dyDescent="0.35">
      <c r="A375" s="6">
        <v>2293183</v>
      </c>
      <c r="B375" s="6">
        <v>38</v>
      </c>
      <c r="C375" s="7" t="b">
        <v>0</v>
      </c>
      <c r="D375" s="7" t="b">
        <v>0</v>
      </c>
      <c r="E375" s="6">
        <v>374</v>
      </c>
      <c r="F375" s="5" t="s">
        <v>1534</v>
      </c>
      <c r="G375" s="6">
        <v>0</v>
      </c>
      <c r="H375" s="7" t="b">
        <v>0</v>
      </c>
      <c r="I375" s="7" t="b">
        <v>0</v>
      </c>
      <c r="J375" s="6">
        <v>15</v>
      </c>
      <c r="K375" s="5"/>
      <c r="L375" s="6">
        <v>6</v>
      </c>
      <c r="M375" s="5"/>
      <c r="N375" s="5"/>
      <c r="O375" s="6">
        <v>3</v>
      </c>
      <c r="P375" s="6">
        <v>4</v>
      </c>
      <c r="Q375" s="6">
        <v>75284</v>
      </c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thickBot="1" x14ac:dyDescent="0.35">
      <c r="A376" s="6">
        <v>2293184</v>
      </c>
      <c r="B376" s="6">
        <v>38</v>
      </c>
      <c r="C376" s="7" t="b">
        <v>0</v>
      </c>
      <c r="D376" s="7" t="b">
        <v>0</v>
      </c>
      <c r="E376" s="6">
        <v>375</v>
      </c>
      <c r="F376" s="5" t="s">
        <v>1534</v>
      </c>
      <c r="G376" s="6">
        <v>0</v>
      </c>
      <c r="H376" s="7" t="b">
        <v>0</v>
      </c>
      <c r="I376" s="7" t="b">
        <v>0</v>
      </c>
      <c r="J376" s="6">
        <v>16</v>
      </c>
      <c r="K376" s="5"/>
      <c r="L376" s="6">
        <v>7</v>
      </c>
      <c r="M376" s="5"/>
      <c r="N376" s="5"/>
      <c r="O376" s="6">
        <v>2</v>
      </c>
      <c r="P376" s="6">
        <v>2</v>
      </c>
      <c r="Q376" s="6">
        <v>75285</v>
      </c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thickBot="1" x14ac:dyDescent="0.35">
      <c r="A377" s="6">
        <v>2293185</v>
      </c>
      <c r="B377" s="6">
        <v>38</v>
      </c>
      <c r="C377" s="7" t="b">
        <v>0</v>
      </c>
      <c r="D377" s="7" t="b">
        <v>0</v>
      </c>
      <c r="E377" s="6">
        <v>376</v>
      </c>
      <c r="F377" s="5" t="s">
        <v>1534</v>
      </c>
      <c r="G377" s="6">
        <v>0</v>
      </c>
      <c r="H377" s="7" t="b">
        <v>0</v>
      </c>
      <c r="I377" s="7" t="b">
        <v>0</v>
      </c>
      <c r="J377" s="6">
        <v>3</v>
      </c>
      <c r="K377" s="5"/>
      <c r="L377" s="6">
        <v>8</v>
      </c>
      <c r="M377" s="5"/>
      <c r="N377" s="5"/>
      <c r="O377" s="6">
        <v>2</v>
      </c>
      <c r="P377" s="6">
        <v>2</v>
      </c>
      <c r="Q377" s="6">
        <v>75286</v>
      </c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thickBot="1" x14ac:dyDescent="0.35">
      <c r="A378" s="6">
        <v>2293186</v>
      </c>
      <c r="B378" s="6">
        <v>38</v>
      </c>
      <c r="C378" s="7" t="b">
        <v>0</v>
      </c>
      <c r="D378" s="7" t="b">
        <v>0</v>
      </c>
      <c r="E378" s="6">
        <v>377</v>
      </c>
      <c r="F378" s="5" t="s">
        <v>1534</v>
      </c>
      <c r="G378" s="6">
        <v>0</v>
      </c>
      <c r="H378" s="7" t="b">
        <v>0</v>
      </c>
      <c r="I378" s="7" t="b">
        <v>0</v>
      </c>
      <c r="J378" s="6">
        <v>18</v>
      </c>
      <c r="K378" s="5"/>
      <c r="L378" s="6">
        <v>11</v>
      </c>
      <c r="M378" s="5"/>
      <c r="N378" s="5"/>
      <c r="O378" s="6">
        <v>3</v>
      </c>
      <c r="P378" s="6">
        <v>2</v>
      </c>
      <c r="Q378" s="6">
        <v>75287</v>
      </c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thickBot="1" x14ac:dyDescent="0.35">
      <c r="A379" s="6">
        <v>2293187</v>
      </c>
      <c r="B379" s="6">
        <v>38</v>
      </c>
      <c r="C379" s="7" t="b">
        <v>0</v>
      </c>
      <c r="D379" s="7" t="b">
        <v>0</v>
      </c>
      <c r="E379" s="6">
        <v>378</v>
      </c>
      <c r="F379" s="5" t="s">
        <v>1534</v>
      </c>
      <c r="G379" s="6">
        <v>0</v>
      </c>
      <c r="H379" s="7" t="b">
        <v>0</v>
      </c>
      <c r="I379" s="7" t="b">
        <v>0</v>
      </c>
      <c r="J379" s="6">
        <v>19</v>
      </c>
      <c r="K379" s="5"/>
      <c r="L379" s="6">
        <v>10</v>
      </c>
      <c r="M379" s="5"/>
      <c r="N379" s="5"/>
      <c r="O379" s="6">
        <v>2</v>
      </c>
      <c r="P379" s="6">
        <v>3</v>
      </c>
      <c r="Q379" s="6">
        <v>75288</v>
      </c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thickBot="1" x14ac:dyDescent="0.35">
      <c r="A380" s="6">
        <v>2293188</v>
      </c>
      <c r="B380" s="6">
        <v>38</v>
      </c>
      <c r="C380" s="7" t="b">
        <v>0</v>
      </c>
      <c r="D380" s="7" t="b">
        <v>0</v>
      </c>
      <c r="E380" s="6">
        <v>379</v>
      </c>
      <c r="F380" s="5" t="s">
        <v>1534</v>
      </c>
      <c r="G380" s="6">
        <v>0</v>
      </c>
      <c r="H380" s="7" t="b">
        <v>0</v>
      </c>
      <c r="I380" s="7" t="b">
        <v>0</v>
      </c>
      <c r="J380" s="6">
        <v>9</v>
      </c>
      <c r="K380" s="5"/>
      <c r="L380" s="6">
        <v>14</v>
      </c>
      <c r="M380" s="5"/>
      <c r="N380" s="5"/>
      <c r="O380" s="6">
        <v>2</v>
      </c>
      <c r="P380" s="6">
        <v>4</v>
      </c>
      <c r="Q380" s="6">
        <v>75289</v>
      </c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thickBot="1" x14ac:dyDescent="0.35">
      <c r="A381" s="6">
        <v>2293189</v>
      </c>
      <c r="B381" s="6">
        <v>38</v>
      </c>
      <c r="C381" s="7" t="b">
        <v>0</v>
      </c>
      <c r="D381" s="7" t="b">
        <v>0</v>
      </c>
      <c r="E381" s="6">
        <v>380</v>
      </c>
      <c r="F381" s="5" t="s">
        <v>1534</v>
      </c>
      <c r="G381" s="6">
        <v>0</v>
      </c>
      <c r="H381" s="7" t="b">
        <v>0</v>
      </c>
      <c r="I381" s="7" t="b">
        <v>0</v>
      </c>
      <c r="J381" s="6">
        <v>12</v>
      </c>
      <c r="K381" s="5"/>
      <c r="L381" s="6">
        <v>17</v>
      </c>
      <c r="M381" s="5"/>
      <c r="N381" s="5"/>
      <c r="O381" s="6">
        <v>4</v>
      </c>
      <c r="P381" s="6">
        <v>2</v>
      </c>
      <c r="Q381" s="6">
        <v>75290</v>
      </c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thickBo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thickBo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thickBo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thickBo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thickBo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thickBo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thickBo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thickBo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thickBo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thickBo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thickBo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thickBo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thickBo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thickBo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thickBo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thickBo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thickBo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thickBo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thickBo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thickBo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thickBo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thickBo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thickBo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thickBo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thickBo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thickBo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thickBo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thickBo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thickBo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thickBo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thickBo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thickBo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thickBo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thickBo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thickBo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thickBo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thickBo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thickBo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thickBo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thickBo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thickBo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thickBo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thickBo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thickBo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thickBo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thickBo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thickBo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thickBo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thickBo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thickBo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thickBo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thickBo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thickBo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thickBo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thickBo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thickBo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thickBo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thickBo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thickBo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thickBo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thickBo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thickBo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thickBo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thickBo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thickBo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thickBo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thickBo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thickBo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thickBo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thickBo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thickBo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thickBo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thickBo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thickBo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thickBo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thickBo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thickBo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thickBo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thickBo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thickBo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thickBo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thickBo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thickBo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thickBo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thickBo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thickBo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thickBo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thickBo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thickBo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thickBo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thickBo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thickBo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thickBo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thickBo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thickBo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thickBo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thickBo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thickBo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thickBo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thickBo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thickBo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thickBo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thickBo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thickBo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thickBo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thickBo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thickBo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thickBo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thickBo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thickBo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thickBo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thickBo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thickBo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thickBo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thickBo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thickBo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thickBo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thickBo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thickBo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thickBo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thickBo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thickBo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thickBo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thickBo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thickBo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thickBo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thickBo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thickBo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thickBo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thickBo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thickBo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thickBo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thickBo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thickBo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thickBo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thickBo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thickBo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thickBo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thickBo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thickBo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thickBo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thickBo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thickBo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thickBo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thickBo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thickBo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thickBo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thickBo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thickBo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thickBo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thickBo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thickBo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thickBo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thickBo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thickBo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thickBo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thickBo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thickBo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thickBo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thickBo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thickBo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thickBo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thickBo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thickBo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thickBo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thickBo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thickBo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thickBo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thickBo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thickBo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thickBo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thickBo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thickBo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thickBo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thickBo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thickBo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thickBo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thickBo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thickBo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thickBo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thickBo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thickBo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thickBo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thickBo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thickBo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thickBo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thickBo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thickBo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thickBo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thickBo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thickBo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thickBo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thickBo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thickBo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thickBo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thickBo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thickBo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thickBo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thickBo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thickBo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thickBo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thickBo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thickBo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thickBo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thickBo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thickBo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thickBo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thickBo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thickBo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thickBo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thickBo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thickBo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thickBo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thickBo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thickBo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thickBo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thickBo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thickBo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thickBo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thickBo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thickBo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thickBo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thickBo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thickBo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thickBo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thickBo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thickBo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thickBo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thickBo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thickBo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thickBo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thickBo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thickBo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thickBo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thickBo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thickBo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thickBo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thickBo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thickBo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thickBo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thickBo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thickBo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thickBo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thickBo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thickBo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thickBo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thickBo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thickBo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thickBo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thickBo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thickBo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thickBo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thickBo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thickBo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thickBo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thickBo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thickBo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thickBo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thickBo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thickBo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thickBo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thickBo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thickBo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thickBo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thickBo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thickBo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thickBo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thickBo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thickBo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thickBo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thickBo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thickBo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thickBo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thickBo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thickBo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thickBo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thickBo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thickBo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thickBo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thickBo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thickBo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thickBo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thickBo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thickBo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thickBo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thickBo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thickBo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thickBo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thickBo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thickBo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thickBo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thickBo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thickBo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thickBo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thickBo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thickBo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thickBo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thickBo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thickBo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thickBo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thickBo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thickBo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thickBo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thickBo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thickBo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thickBo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thickBo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thickBo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thickBo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thickBo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thickBo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thickBo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thickBo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thickBo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thickBo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thickBo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thickBo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thickBo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thickBo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thickBo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thickBo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thickBo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thickBo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thickBo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thickBo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thickBo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thickBo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thickBo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thickBo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thickBo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thickBo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thickBo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thickBo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thickBo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thickBo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thickBo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thickBo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thickBo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thickBo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thickBo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thickBo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thickBo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thickBo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thickBo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thickBo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thickBo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thickBo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thickBo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thickBo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thickBo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thickBo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thickBo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thickBo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thickBo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thickBo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thickBo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thickBo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thickBo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thickBo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thickBo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thickBo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thickBo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thickBo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thickBo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thickBo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thickBo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thickBo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thickBo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thickBo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thickBo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thickBo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thickBo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thickBo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thickBo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thickBo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thickBo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thickBo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thickBo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thickBo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thickBo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thickBo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thickBo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thickBo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thickBo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thickBo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thickBo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thickBo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thickBo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thickBo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thickBo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thickBo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thickBo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thickBo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thickBo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thickBo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thickBo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thickBo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thickBo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thickBo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thickBo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thickBo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thickBo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thickBo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thickBo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thickBo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thickBo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thickBo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thickBo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thickBo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thickBo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thickBo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thickBo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thickBo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thickBo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thickBo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thickBo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thickBo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thickBo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thickBo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thickBo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thickBo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thickBo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thickBo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thickBo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thickBo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thickBo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thickBo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thickBo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thickBo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thickBo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thickBo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thickBo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thickBo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thickBo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thickBo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thickBo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thickBo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thickBo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thickBo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thickBo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thickBo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thickBo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thickBo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thickBo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thickBo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thickBo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thickBo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thickBo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thickBo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thickBo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thickBo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thickBo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thickBo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thickBo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thickBo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thickBo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thickBo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thickBo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thickBo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thickBo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thickBo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thickBo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thickBo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thickBo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thickBo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thickBo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thickBo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thickBo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thickBo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thickBo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thickBo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thickBo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thickBo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thickBo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thickBo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thickBo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thickBo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thickBo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thickBo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thickBo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thickBo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thickBo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thickBo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thickBo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thickBo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thickBo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thickBo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thickBo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thickBo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thickBo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thickBo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thickBo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thickBo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thickBo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thickBo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thickBo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thickBo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thickBo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thickBo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thickBo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thickBo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thickBo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thickBo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thickBo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thickBo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thickBo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thickBo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thickBo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thickBo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thickBo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thickBo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thickBo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thickBo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thickBo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thickBo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thickBo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thickBo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thickBo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thickBo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thickBo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thickBo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thickBo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thickBo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thickBo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thickBo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thickBo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thickBo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thickBo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thickBo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thickBo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thickBo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thickBo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thickBo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thickBo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thickBo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thickBo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thickBo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thickBo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thickBo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thickBo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thickBo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thickBo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thickBo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thickBo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thickBo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thickBo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thickBo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thickBo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thickBo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thickBo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thickBo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thickBo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thickBo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thickBo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thickBo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thickBo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thickBo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thickBo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thickBo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thickBo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thickBo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thickBo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thickBo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thickBo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thickBo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thickBo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thickBo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thickBo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thickBo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thickBo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thickBo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thickBo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thickBo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thickBo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thickBo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thickBo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thickBo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thickBo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thickBo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thickBo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thickBo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thickBo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thickBo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thickBo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thickBo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thickBo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thickBo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thickBo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thickBo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thickBo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thickBo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thickBo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thickBo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thickBo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thickBo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thickBo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thickBo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thickBo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thickBo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thickBo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thickBo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thickBo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thickBo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thickBo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thickBo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thickBo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thickBo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thickBo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thickBo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thickBo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thickBo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thickBo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thickBo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thickBo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thickBo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thickBo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thickBo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thickBo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995E-E180-419D-9F2E-60AF91E63FFF}">
  <sheetPr codeName="Sheet8"/>
  <dimension ref="A1:AC476"/>
  <sheetViews>
    <sheetView zoomScale="80" zoomScaleNormal="80" workbookViewId="0">
      <selection activeCell="C1" sqref="C1"/>
    </sheetView>
  </sheetViews>
  <sheetFormatPr defaultRowHeight="15" x14ac:dyDescent="0.3"/>
  <cols>
    <col min="1" max="1" width="12.75" style="164" customWidth="1"/>
    <col min="2" max="2" width="13.5" style="165" customWidth="1"/>
    <col min="3" max="5" width="9" style="165"/>
    <col min="6" max="6" width="15.5" style="165" customWidth="1"/>
    <col min="7" max="7" width="14" style="165" customWidth="1"/>
    <col min="8" max="9" width="10.75" style="165" customWidth="1"/>
    <col min="10" max="11" width="14" style="165" customWidth="1"/>
    <col min="12" max="13" width="10.75" style="165" customWidth="1"/>
    <col min="14" max="14" width="15.75" style="165" customWidth="1"/>
    <col min="15" max="15" width="16.75" style="165" customWidth="1"/>
    <col min="16" max="18" width="9" style="165"/>
    <col min="19" max="20" width="14.25" style="165" customWidth="1"/>
    <col min="21" max="21" width="2.25" style="166" customWidth="1"/>
    <col min="22" max="22" width="2.5" style="166" customWidth="1"/>
    <col min="23" max="23" width="2.375" style="166" customWidth="1"/>
    <col min="24" max="24" width="2.125" style="166" customWidth="1"/>
    <col min="25" max="25" width="9" style="165"/>
    <col min="26" max="26" width="13.25" style="165" customWidth="1"/>
    <col min="27" max="27" width="14.375" style="165" customWidth="1"/>
    <col min="28" max="29" width="10.75" style="165" customWidth="1"/>
    <col min="30" max="16384" width="9" style="165"/>
  </cols>
  <sheetData>
    <row r="1" spans="1:29" s="162" customFormat="1" x14ac:dyDescent="0.3">
      <c r="A1" s="161" t="s">
        <v>561</v>
      </c>
      <c r="B1" s="162">
        <v>1</v>
      </c>
      <c r="C1" s="162" t="s">
        <v>562</v>
      </c>
      <c r="D1" s="162" t="s">
        <v>1072</v>
      </c>
      <c r="E1" s="162" t="s">
        <v>1073</v>
      </c>
      <c r="F1" s="162" t="s">
        <v>1074</v>
      </c>
      <c r="G1" s="162" t="s">
        <v>1075</v>
      </c>
      <c r="H1" s="162" t="s">
        <v>129</v>
      </c>
      <c r="I1" s="162" t="s">
        <v>128</v>
      </c>
      <c r="J1" s="162" t="s">
        <v>1076</v>
      </c>
      <c r="K1" s="162" t="s">
        <v>1077</v>
      </c>
      <c r="L1" s="162" t="s">
        <v>129</v>
      </c>
      <c r="M1" s="162" t="s">
        <v>128</v>
      </c>
      <c r="N1" s="162" t="s">
        <v>381</v>
      </c>
      <c r="O1" s="162" t="s">
        <v>380</v>
      </c>
      <c r="P1" s="162" t="str">
        <f>H1</f>
        <v>AWAY</v>
      </c>
      <c r="Q1" s="162" t="str">
        <f>I1</f>
        <v>HOME</v>
      </c>
      <c r="R1" s="162" t="s">
        <v>1284</v>
      </c>
      <c r="S1" s="162" t="s">
        <v>1285</v>
      </c>
      <c r="T1" s="162" t="s">
        <v>1286</v>
      </c>
      <c r="U1" s="163"/>
      <c r="V1" s="163"/>
      <c r="W1" s="163"/>
      <c r="X1" s="163"/>
      <c r="Z1" s="162" t="s">
        <v>1288</v>
      </c>
      <c r="AA1" s="162" t="s">
        <v>1287</v>
      </c>
      <c r="AB1" s="162" t="str">
        <f>H1</f>
        <v>AWAY</v>
      </c>
      <c r="AC1" s="162" t="str">
        <f>I1</f>
        <v>HOME</v>
      </c>
    </row>
    <row r="2" spans="1:29" x14ac:dyDescent="0.3">
      <c r="A2" s="164" t="str">
        <f>LEFT('FPL FIX'!$F2,10)</f>
        <v>2022-08-05</v>
      </c>
      <c r="B2" s="164">
        <f>IFERROR(A2*$B$1,"")</f>
        <v>44778</v>
      </c>
      <c r="C2" s="165">
        <v>0</v>
      </c>
      <c r="D2" s="165">
        <f>'FPL FIX'!J2</f>
        <v>1</v>
      </c>
      <c r="E2" s="165">
        <f>'FPL FIX'!L2</f>
        <v>7</v>
      </c>
      <c r="F2" s="165" t="str">
        <f t="shared" ref="F2:F65" si="0">C2&amp;H2</f>
        <v>0ARS</v>
      </c>
      <c r="G2" s="165" t="str">
        <f t="shared" ref="G2:G65" si="1">C2&amp;I2</f>
        <v>0cry</v>
      </c>
      <c r="H2" s="165" t="str">
        <f>VLOOKUP($D2,FIX!$A$1:$D$21,MATCH("AbrvTeam",FIX!$A$1:$C$1,0),0)</f>
        <v>ARS</v>
      </c>
      <c r="I2" s="165" t="str">
        <f>VLOOKUP(E2,FIX!$A$1:$D$21,MATCH("AbrvTeamL",FIX!$A$1:$D$1,0),0)</f>
        <v>cry</v>
      </c>
      <c r="J2" s="165" t="str">
        <f>INDEX($F$2:$F$381,ROWS(F2:$F$381))</f>
        <v>38LIV</v>
      </c>
      <c r="K2" s="165" t="str">
        <f>INDEX($G$2:$G$381,ROWS($G2:G$381))</f>
        <v>38sou</v>
      </c>
      <c r="L2" s="165" t="str">
        <f>INDEX($H$2:$H$381,ROWS(H2:$H$381))</f>
        <v>LIV</v>
      </c>
      <c r="M2" s="165" t="str">
        <f>INDEX($I$2:$I$381,ROWS(I2:$I$381))</f>
        <v>sou</v>
      </c>
      <c r="N2" s="165" t="str">
        <f>B2&amp;H2</f>
        <v>44778ARS</v>
      </c>
      <c r="O2" s="165" t="str">
        <f>B2&amp;I2</f>
        <v>44778cry</v>
      </c>
      <c r="P2" s="165" t="str">
        <f t="shared" ref="P2:P65" si="2">H2</f>
        <v>ARS</v>
      </c>
      <c r="Q2" s="165" t="str">
        <f t="shared" ref="Q2:Q65" si="3">I2</f>
        <v>cry</v>
      </c>
      <c r="R2" s="165" t="str">
        <f>C2&amp;":"&amp;COUNTIF($C$2:C2,C2)</f>
        <v>0:1</v>
      </c>
      <c r="S2" s="165" t="str">
        <f>UPPER(Q2)</f>
        <v>CRY</v>
      </c>
      <c r="T2" s="165" t="str">
        <f>LOWER(P2)</f>
        <v>ars</v>
      </c>
      <c r="U2" s="166">
        <f>COUNTIF($F$2:F2,G2)</f>
        <v>0</v>
      </c>
      <c r="V2" s="166">
        <f>COUNTIF($G$2:G2,F2)</f>
        <v>0</v>
      </c>
      <c r="W2" s="166">
        <f>COUNTIF($F$2:F2,F2)</f>
        <v>1</v>
      </c>
      <c r="X2" s="166">
        <f>COUNTIF($F$2:G2,G2)</f>
        <v>1</v>
      </c>
      <c r="Y2" s="165">
        <f>IF(OR(U2=1,V2=1,W2=2,X2=2),2,1)</f>
        <v>1</v>
      </c>
      <c r="Z2" s="165" t="str">
        <f>"GW"&amp;C2&amp;"-"&amp;Y2&amp;H2</f>
        <v>GW0-1ARS</v>
      </c>
      <c r="AA2" s="165" t="str">
        <f>"GW"&amp;C2&amp;"-"&amp;Y2&amp;I2</f>
        <v>GW0-1cry</v>
      </c>
      <c r="AB2" s="165" t="str">
        <f t="shared" ref="AB2:AB65" si="4">H2</f>
        <v>ARS</v>
      </c>
      <c r="AC2" s="165" t="str">
        <f t="shared" ref="AC2:AC65" si="5">I2</f>
        <v>cry</v>
      </c>
    </row>
    <row r="3" spans="1:29" x14ac:dyDescent="0.3">
      <c r="A3" s="164" t="str">
        <f>LEFT('FPL FIX'!$F3,10)</f>
        <v>2022-08-06</v>
      </c>
      <c r="B3" s="164">
        <f t="shared" ref="B3:B66" si="6">IFERROR(A3*$B$1,"")</f>
        <v>44779</v>
      </c>
      <c r="C3" s="165">
        <f>'FPL FIX'!B3</f>
        <v>1</v>
      </c>
      <c r="D3" s="165">
        <f>'FPL FIX'!J3</f>
        <v>12</v>
      </c>
      <c r="E3" s="165">
        <f>'FPL FIX'!L3</f>
        <v>9</v>
      </c>
      <c r="F3" s="165" t="str">
        <f t="shared" si="0"/>
        <v>1LIV</v>
      </c>
      <c r="G3" s="165" t="str">
        <f t="shared" si="1"/>
        <v>1ful</v>
      </c>
      <c r="H3" s="165" t="str">
        <f>VLOOKUP($D3,FIX!$A$1:$D$21,MATCH("AbrvTeam",FIX!$A$1:$C$1,0),0)</f>
        <v>LIV</v>
      </c>
      <c r="I3" s="165" t="str">
        <f>VLOOKUP(E3,FIX!$A$1:$D$21,MATCH("AbrvTeamL",FIX!$A$1:$D$1,0),0)</f>
        <v>ful</v>
      </c>
      <c r="J3" s="165" t="str">
        <f>INDEX($F$2:$F$381,ROWS(F3:$F$381))</f>
        <v>38FUL</v>
      </c>
      <c r="K3" s="165" t="str">
        <f>INDEX($G$2:$G$381,ROWS($G3:G$381))</f>
        <v>38mun</v>
      </c>
      <c r="L3" s="165" t="str">
        <f>INDEX($H$2:$H$381,ROWS(H3:$H$381))</f>
        <v>FUL</v>
      </c>
      <c r="M3" s="165" t="str">
        <f>INDEX($I$2:$I$381,ROWS(I3:$I$381))</f>
        <v>mun</v>
      </c>
      <c r="N3" s="165" t="str">
        <f t="shared" ref="N3:N66" si="7">B3&amp;H3</f>
        <v>44779LIV</v>
      </c>
      <c r="O3" s="165" t="str">
        <f t="shared" ref="O3:O66" si="8">B3&amp;I3</f>
        <v>44779ful</v>
      </c>
      <c r="P3" s="165" t="str">
        <f t="shared" si="2"/>
        <v>LIV</v>
      </c>
      <c r="Q3" s="165" t="str">
        <f t="shared" si="3"/>
        <v>ful</v>
      </c>
      <c r="R3" s="165" t="str">
        <f>C3&amp;":"&amp;COUNTIF($C$2:C3,C3)</f>
        <v>1:1</v>
      </c>
      <c r="S3" s="165" t="str">
        <f t="shared" ref="S3:S66" si="9">UPPER(Q3)</f>
        <v>FUL</v>
      </c>
      <c r="T3" s="165" t="str">
        <f t="shared" ref="T3:T66" si="10">LOWER(P3)</f>
        <v>liv</v>
      </c>
      <c r="U3" s="166">
        <f>COUNTIF($F$2:F3,G3)</f>
        <v>0</v>
      </c>
      <c r="V3" s="166">
        <f>COUNTIF($G$2:G3,F3)</f>
        <v>0</v>
      </c>
      <c r="W3" s="166">
        <f>COUNTIF($F$2:F3,F3)</f>
        <v>1</v>
      </c>
      <c r="X3" s="166">
        <f>COUNTIF($F$2:G3,G3)</f>
        <v>1</v>
      </c>
      <c r="Y3" s="165">
        <f t="shared" ref="Y3:Y66" si="11">IF(OR(U3=1,V3=1,W3=2,X3=2),2,1)</f>
        <v>1</v>
      </c>
      <c r="Z3" s="165" t="str">
        <f t="shared" ref="Z3:Z66" si="12">"GW"&amp;C3&amp;"-"&amp;Y3&amp;H3</f>
        <v>GW1-1LIV</v>
      </c>
      <c r="AA3" s="165" t="str">
        <f t="shared" ref="AA3:AA66" si="13">"GW"&amp;C3&amp;"-"&amp;Y3&amp;I3</f>
        <v>GW1-1ful</v>
      </c>
      <c r="AB3" s="165" t="str">
        <f t="shared" si="4"/>
        <v>LIV</v>
      </c>
      <c r="AC3" s="165" t="str">
        <f t="shared" si="5"/>
        <v>ful</v>
      </c>
    </row>
    <row r="4" spans="1:29" x14ac:dyDescent="0.3">
      <c r="A4" s="164" t="str">
        <f>LEFT('FPL FIX'!$F4,10)</f>
        <v>2022-08-06</v>
      </c>
      <c r="B4" s="164">
        <f t="shared" si="6"/>
        <v>44779</v>
      </c>
      <c r="C4" s="165">
        <f>'FPL FIX'!B4</f>
        <v>1</v>
      </c>
      <c r="D4" s="165">
        <f>'FPL FIX'!J4</f>
        <v>2</v>
      </c>
      <c r="E4" s="165">
        <f>'FPL FIX'!L4</f>
        <v>3</v>
      </c>
      <c r="F4" s="165" t="str">
        <f t="shared" si="0"/>
        <v>1AVL</v>
      </c>
      <c r="G4" s="165" t="str">
        <f t="shared" si="1"/>
        <v>1bou</v>
      </c>
      <c r="H4" s="165" t="str">
        <f>VLOOKUP($D4,FIX!$A$1:$D$21,MATCH("AbrvTeam",FIX!$A$1:$C$1,0),0)</f>
        <v>AVL</v>
      </c>
      <c r="I4" s="165" t="str">
        <f>VLOOKUP(E4,FIX!$A$1:$D$21,MATCH("AbrvTeamL",FIX!$A$1:$D$1,0),0)</f>
        <v>bou</v>
      </c>
      <c r="J4" s="165" t="str">
        <f>INDEX($F$2:$F$381,ROWS(F4:$F$381))</f>
        <v>38WHU</v>
      </c>
      <c r="K4" s="165" t="str">
        <f>INDEX($G$2:$G$381,ROWS($G4:G$381))</f>
        <v>38lei</v>
      </c>
      <c r="L4" s="165" t="str">
        <f>INDEX($H$2:$H$381,ROWS(H4:$H$381))</f>
        <v>WHU</v>
      </c>
      <c r="M4" s="165" t="str">
        <f>INDEX($I$2:$I$381,ROWS(I4:$I$381))</f>
        <v>lei</v>
      </c>
      <c r="N4" s="165" t="str">
        <f t="shared" si="7"/>
        <v>44779AVL</v>
      </c>
      <c r="O4" s="165" t="str">
        <f t="shared" si="8"/>
        <v>44779bou</v>
      </c>
      <c r="P4" s="165" t="str">
        <f t="shared" si="2"/>
        <v>AVL</v>
      </c>
      <c r="Q4" s="165" t="str">
        <f t="shared" si="3"/>
        <v>bou</v>
      </c>
      <c r="R4" s="165" t="str">
        <f>C4&amp;":"&amp;COUNTIF($C$2:C4,C4)</f>
        <v>1:2</v>
      </c>
      <c r="S4" s="165" t="str">
        <f t="shared" si="9"/>
        <v>BOU</v>
      </c>
      <c r="T4" s="165" t="str">
        <f t="shared" si="10"/>
        <v>avl</v>
      </c>
      <c r="U4" s="166">
        <f>COUNTIF($F$2:F4,G4)</f>
        <v>0</v>
      </c>
      <c r="V4" s="166">
        <f>COUNTIF($G$2:G4,F4)</f>
        <v>0</v>
      </c>
      <c r="W4" s="166">
        <f>COUNTIF($F$2:F4,F4)</f>
        <v>1</v>
      </c>
      <c r="X4" s="166">
        <f>COUNTIF($F$2:G4,G4)</f>
        <v>1</v>
      </c>
      <c r="Y4" s="165">
        <f t="shared" si="11"/>
        <v>1</v>
      </c>
      <c r="Z4" s="165" t="str">
        <f t="shared" si="12"/>
        <v>GW1-1AVL</v>
      </c>
      <c r="AA4" s="165" t="str">
        <f t="shared" si="13"/>
        <v>GW1-1bou</v>
      </c>
      <c r="AB4" s="165" t="str">
        <f t="shared" si="4"/>
        <v>AVL</v>
      </c>
      <c r="AC4" s="165" t="str">
        <f t="shared" si="5"/>
        <v>bou</v>
      </c>
    </row>
    <row r="5" spans="1:29" x14ac:dyDescent="0.3">
      <c r="A5" s="164" t="str">
        <f>LEFT('FPL FIX'!$F5,10)</f>
        <v>2022-08-06</v>
      </c>
      <c r="B5" s="164">
        <f t="shared" si="6"/>
        <v>44779</v>
      </c>
      <c r="C5" s="165">
        <f>'FPL FIX'!B5</f>
        <v>1</v>
      </c>
      <c r="D5" s="165">
        <f>'FPL FIX'!J5</f>
        <v>20</v>
      </c>
      <c r="E5" s="165">
        <f>'FPL FIX'!L5</f>
        <v>11</v>
      </c>
      <c r="F5" s="165" t="str">
        <f t="shared" si="0"/>
        <v>1WOL</v>
      </c>
      <c r="G5" s="165" t="str">
        <f t="shared" si="1"/>
        <v>1lee</v>
      </c>
      <c r="H5" s="165" t="str">
        <f>VLOOKUP($D5,FIX!$A$1:$D$21,MATCH("AbrvTeam",FIX!$A$1:$C$1,0),0)</f>
        <v>WOL</v>
      </c>
      <c r="I5" s="165" t="str">
        <f>VLOOKUP(E5,FIX!$A$1:$D$21,MATCH("AbrvTeamL",FIX!$A$1:$D$1,0),0)</f>
        <v>lee</v>
      </c>
      <c r="J5" s="165" t="str">
        <f>INDEX($F$2:$F$381,ROWS(F5:$F$381))</f>
        <v>38TOT</v>
      </c>
      <c r="K5" s="165" t="str">
        <f>INDEX($G$2:$G$381,ROWS($G5:G$381))</f>
        <v>38lee</v>
      </c>
      <c r="L5" s="165" t="str">
        <f>INDEX($H$2:$H$381,ROWS(H5:$H$381))</f>
        <v>TOT</v>
      </c>
      <c r="M5" s="165" t="str">
        <f>INDEX($I$2:$I$381,ROWS(I5:$I$381))</f>
        <v>lee</v>
      </c>
      <c r="N5" s="165" t="str">
        <f t="shared" si="7"/>
        <v>44779WOL</v>
      </c>
      <c r="O5" s="165" t="str">
        <f t="shared" si="8"/>
        <v>44779lee</v>
      </c>
      <c r="P5" s="165" t="str">
        <f t="shared" si="2"/>
        <v>WOL</v>
      </c>
      <c r="Q5" s="165" t="str">
        <f t="shared" si="3"/>
        <v>lee</v>
      </c>
      <c r="R5" s="165" t="str">
        <f>C5&amp;":"&amp;COUNTIF($C$2:C5,C5)</f>
        <v>1:3</v>
      </c>
      <c r="S5" s="165" t="str">
        <f t="shared" si="9"/>
        <v>LEE</v>
      </c>
      <c r="T5" s="165" t="str">
        <f t="shared" si="10"/>
        <v>wol</v>
      </c>
      <c r="U5" s="166">
        <f>COUNTIF($F$2:F5,G5)</f>
        <v>0</v>
      </c>
      <c r="V5" s="166">
        <f>COUNTIF($G$2:G5,F5)</f>
        <v>0</v>
      </c>
      <c r="W5" s="166">
        <f>COUNTIF($F$2:F5,F5)</f>
        <v>1</v>
      </c>
      <c r="X5" s="166">
        <f>COUNTIF($F$2:G5,G5)</f>
        <v>1</v>
      </c>
      <c r="Y5" s="165">
        <f t="shared" si="11"/>
        <v>1</v>
      </c>
      <c r="Z5" s="165" t="str">
        <f t="shared" si="12"/>
        <v>GW1-1WOL</v>
      </c>
      <c r="AA5" s="165" t="str">
        <f t="shared" si="13"/>
        <v>GW1-1lee</v>
      </c>
      <c r="AB5" s="165" t="str">
        <f t="shared" si="4"/>
        <v>WOL</v>
      </c>
      <c r="AC5" s="165" t="str">
        <f t="shared" si="5"/>
        <v>lee</v>
      </c>
    </row>
    <row r="6" spans="1:29" x14ac:dyDescent="0.3">
      <c r="A6" s="164" t="str">
        <f>LEFT('FPL FIX'!$F6,10)</f>
        <v>2022-08-06</v>
      </c>
      <c r="B6" s="164">
        <f t="shared" si="6"/>
        <v>44779</v>
      </c>
      <c r="C6" s="165">
        <f>'FPL FIX'!B6</f>
        <v>1</v>
      </c>
      <c r="D6" s="165">
        <f>'FPL FIX'!J6</f>
        <v>16</v>
      </c>
      <c r="E6" s="165">
        <f>'FPL FIX'!L6</f>
        <v>15</v>
      </c>
      <c r="F6" s="165" t="str">
        <f t="shared" si="0"/>
        <v>1NFO</v>
      </c>
      <c r="G6" s="165" t="str">
        <f t="shared" si="1"/>
        <v>1new</v>
      </c>
      <c r="H6" s="165" t="str">
        <f>VLOOKUP($D6,FIX!$A$1:$D$21,MATCH("AbrvTeam",FIX!$A$1:$C$1,0),0)</f>
        <v>NFO</v>
      </c>
      <c r="I6" s="165" t="str">
        <f>VLOOKUP(E6,FIX!$A$1:$D$21,MATCH("AbrvTeamL",FIX!$A$1:$D$1,0),0)</f>
        <v>new</v>
      </c>
      <c r="J6" s="165" t="str">
        <f>INDEX($F$2:$F$381,ROWS(F6:$F$381))</f>
        <v>38BOU</v>
      </c>
      <c r="K6" s="165" t="str">
        <f>INDEX($G$2:$G$381,ROWS($G6:G$381))</f>
        <v>38eve</v>
      </c>
      <c r="L6" s="165" t="str">
        <f>INDEX($H$2:$H$381,ROWS(H6:$H$381))</f>
        <v>BOU</v>
      </c>
      <c r="M6" s="165" t="str">
        <f>INDEX($I$2:$I$381,ROWS(I6:$I$381))</f>
        <v>eve</v>
      </c>
      <c r="N6" s="165" t="str">
        <f t="shared" si="7"/>
        <v>44779NFO</v>
      </c>
      <c r="O6" s="165" t="str">
        <f t="shared" si="8"/>
        <v>44779new</v>
      </c>
      <c r="P6" s="165" t="str">
        <f t="shared" si="2"/>
        <v>NFO</v>
      </c>
      <c r="Q6" s="165" t="str">
        <f t="shared" si="3"/>
        <v>new</v>
      </c>
      <c r="R6" s="165" t="str">
        <f>C6&amp;":"&amp;COUNTIF($C$2:C6,C6)</f>
        <v>1:4</v>
      </c>
      <c r="S6" s="165" t="str">
        <f t="shared" si="9"/>
        <v>NEW</v>
      </c>
      <c r="T6" s="165" t="str">
        <f t="shared" si="10"/>
        <v>nfo</v>
      </c>
      <c r="U6" s="166">
        <f>COUNTIF($F$2:F6,G6)</f>
        <v>0</v>
      </c>
      <c r="V6" s="166">
        <f>COUNTIF($G$2:G6,F6)</f>
        <v>0</v>
      </c>
      <c r="W6" s="166">
        <f>COUNTIF($F$2:F6,F6)</f>
        <v>1</v>
      </c>
      <c r="X6" s="166">
        <f>COUNTIF($F$2:G6,G6)</f>
        <v>1</v>
      </c>
      <c r="Y6" s="165">
        <f t="shared" si="11"/>
        <v>1</v>
      </c>
      <c r="Z6" s="165" t="str">
        <f t="shared" si="12"/>
        <v>GW1-1NFO</v>
      </c>
      <c r="AA6" s="165" t="str">
        <f t="shared" si="13"/>
        <v>GW1-1new</v>
      </c>
      <c r="AB6" s="165" t="str">
        <f t="shared" si="4"/>
        <v>NFO</v>
      </c>
      <c r="AC6" s="165" t="str">
        <f t="shared" si="5"/>
        <v>new</v>
      </c>
    </row>
    <row r="7" spans="1:29" x14ac:dyDescent="0.3">
      <c r="A7" s="164" t="str">
        <f>LEFT('FPL FIX'!$F7,10)</f>
        <v>2022-08-06</v>
      </c>
      <c r="B7" s="164">
        <f t="shared" si="6"/>
        <v>44779</v>
      </c>
      <c r="C7" s="165">
        <f>'FPL FIX'!B7</f>
        <v>1</v>
      </c>
      <c r="D7" s="165">
        <f>'FPL FIX'!J7</f>
        <v>17</v>
      </c>
      <c r="E7" s="165">
        <f>'FPL FIX'!L7</f>
        <v>18</v>
      </c>
      <c r="F7" s="165" t="str">
        <f t="shared" si="0"/>
        <v>1SOU</v>
      </c>
      <c r="G7" s="165" t="str">
        <f t="shared" si="1"/>
        <v>1tot</v>
      </c>
      <c r="H7" s="165" t="str">
        <f>VLOOKUP($D7,FIX!$A$1:$D$21,MATCH("AbrvTeam",FIX!$A$1:$C$1,0),0)</f>
        <v>SOU</v>
      </c>
      <c r="I7" s="165" t="str">
        <f>VLOOKUP(E7,FIX!$A$1:$D$21,MATCH("AbrvTeamL",FIX!$A$1:$D$1,0),0)</f>
        <v>tot</v>
      </c>
      <c r="J7" s="165" t="str">
        <f>INDEX($F$2:$F$381,ROWS(F7:$F$381))</f>
        <v>38NFO</v>
      </c>
      <c r="K7" s="165" t="str">
        <f>INDEX($G$2:$G$381,ROWS($G7:G$381))</f>
        <v>38cry</v>
      </c>
      <c r="L7" s="165" t="str">
        <f>INDEX($H$2:$H$381,ROWS(H7:$H$381))</f>
        <v>NFO</v>
      </c>
      <c r="M7" s="165" t="str">
        <f>INDEX($I$2:$I$381,ROWS(I7:$I$381))</f>
        <v>cry</v>
      </c>
      <c r="N7" s="165" t="str">
        <f t="shared" si="7"/>
        <v>44779SOU</v>
      </c>
      <c r="O7" s="165" t="str">
        <f t="shared" si="8"/>
        <v>44779tot</v>
      </c>
      <c r="P7" s="165" t="str">
        <f t="shared" si="2"/>
        <v>SOU</v>
      </c>
      <c r="Q7" s="165" t="str">
        <f t="shared" si="3"/>
        <v>tot</v>
      </c>
      <c r="R7" s="165" t="str">
        <f>C7&amp;":"&amp;COUNTIF($C$2:C7,C7)</f>
        <v>1:5</v>
      </c>
      <c r="S7" s="165" t="str">
        <f t="shared" si="9"/>
        <v>TOT</v>
      </c>
      <c r="T7" s="165" t="str">
        <f t="shared" si="10"/>
        <v>sou</v>
      </c>
      <c r="U7" s="166">
        <f>COUNTIF($F$2:F7,G7)</f>
        <v>0</v>
      </c>
      <c r="V7" s="166">
        <f>COUNTIF($G$2:G7,F7)</f>
        <v>0</v>
      </c>
      <c r="W7" s="166">
        <f>COUNTIF($F$2:F7,F7)</f>
        <v>1</v>
      </c>
      <c r="X7" s="166">
        <f>COUNTIF($F$2:G7,G7)</f>
        <v>1</v>
      </c>
      <c r="Y7" s="165">
        <f t="shared" si="11"/>
        <v>1</v>
      </c>
      <c r="Z7" s="165" t="str">
        <f t="shared" si="12"/>
        <v>GW1-1SOU</v>
      </c>
      <c r="AA7" s="165" t="str">
        <f t="shared" si="13"/>
        <v>GW1-1tot</v>
      </c>
      <c r="AB7" s="165" t="str">
        <f t="shared" si="4"/>
        <v>SOU</v>
      </c>
      <c r="AC7" s="165" t="str">
        <f t="shared" si="5"/>
        <v>tot</v>
      </c>
    </row>
    <row r="8" spans="1:29" x14ac:dyDescent="0.3">
      <c r="A8" s="164" t="str">
        <f>LEFT('FPL FIX'!$F8,10)</f>
        <v>2022-08-06</v>
      </c>
      <c r="B8" s="164">
        <f t="shared" si="6"/>
        <v>44779</v>
      </c>
      <c r="C8" s="165">
        <f>'FPL FIX'!B8</f>
        <v>1</v>
      </c>
      <c r="D8" s="165">
        <f>'FPL FIX'!J8</f>
        <v>6</v>
      </c>
      <c r="E8" s="165">
        <f>'FPL FIX'!L8</f>
        <v>8</v>
      </c>
      <c r="F8" s="165" t="str">
        <f t="shared" si="0"/>
        <v>1CHE</v>
      </c>
      <c r="G8" s="165" t="str">
        <f t="shared" si="1"/>
        <v>1eve</v>
      </c>
      <c r="H8" s="165" t="str">
        <f>VLOOKUP($D8,FIX!$A$1:$D$21,MATCH("AbrvTeam",FIX!$A$1:$C$1,0),0)</f>
        <v>CHE</v>
      </c>
      <c r="I8" s="165" t="str">
        <f>VLOOKUP(E8,FIX!$A$1:$D$21,MATCH("AbrvTeamL",FIX!$A$1:$D$1,0),0)</f>
        <v>eve</v>
      </c>
      <c r="J8" s="165" t="str">
        <f>INDEX($F$2:$F$381,ROWS(F8:$F$381))</f>
        <v>38NEW</v>
      </c>
      <c r="K8" s="165" t="str">
        <f>INDEX($G$2:$G$381,ROWS($G8:G$381))</f>
        <v>38che</v>
      </c>
      <c r="L8" s="165" t="str">
        <f>INDEX($H$2:$H$381,ROWS(H8:$H$381))</f>
        <v>NEW</v>
      </c>
      <c r="M8" s="165" t="str">
        <f>INDEX($I$2:$I$381,ROWS(I8:$I$381))</f>
        <v>che</v>
      </c>
      <c r="N8" s="165" t="str">
        <f t="shared" si="7"/>
        <v>44779CHE</v>
      </c>
      <c r="O8" s="165" t="str">
        <f t="shared" si="8"/>
        <v>44779eve</v>
      </c>
      <c r="P8" s="165" t="str">
        <f t="shared" si="2"/>
        <v>CHE</v>
      </c>
      <c r="Q8" s="165" t="str">
        <f t="shared" si="3"/>
        <v>eve</v>
      </c>
      <c r="R8" s="165" t="str">
        <f>C8&amp;":"&amp;COUNTIF($C$2:C8,C8)</f>
        <v>1:6</v>
      </c>
      <c r="S8" s="165" t="str">
        <f t="shared" si="9"/>
        <v>EVE</v>
      </c>
      <c r="T8" s="165" t="str">
        <f t="shared" si="10"/>
        <v>che</v>
      </c>
      <c r="U8" s="166">
        <f>COUNTIF($F$2:F8,G8)</f>
        <v>0</v>
      </c>
      <c r="V8" s="166">
        <f>COUNTIF($G$2:G8,F8)</f>
        <v>0</v>
      </c>
      <c r="W8" s="166">
        <f>COUNTIF($F$2:F8,F8)</f>
        <v>1</v>
      </c>
      <c r="X8" s="166">
        <f>COUNTIF($F$2:G8,G8)</f>
        <v>1</v>
      </c>
      <c r="Y8" s="165">
        <f t="shared" si="11"/>
        <v>1</v>
      </c>
      <c r="Z8" s="165" t="str">
        <f t="shared" si="12"/>
        <v>GW1-1CHE</v>
      </c>
      <c r="AA8" s="165" t="str">
        <f t="shared" si="13"/>
        <v>GW1-1eve</v>
      </c>
      <c r="AB8" s="165" t="str">
        <f t="shared" si="4"/>
        <v>CHE</v>
      </c>
      <c r="AC8" s="165" t="str">
        <f t="shared" si="5"/>
        <v>eve</v>
      </c>
    </row>
    <row r="9" spans="1:29" x14ac:dyDescent="0.3">
      <c r="A9" s="164" t="str">
        <f>LEFT('FPL FIX'!$F9,10)</f>
        <v>2022-08-07</v>
      </c>
      <c r="B9" s="164">
        <f t="shared" si="6"/>
        <v>44780</v>
      </c>
      <c r="C9" s="165">
        <f>'FPL FIX'!B9</f>
        <v>1</v>
      </c>
      <c r="D9" s="165">
        <f>'FPL FIX'!J9</f>
        <v>4</v>
      </c>
      <c r="E9" s="165">
        <f>'FPL FIX'!L9</f>
        <v>10</v>
      </c>
      <c r="F9" s="165" t="str">
        <f t="shared" si="0"/>
        <v>1BRE</v>
      </c>
      <c r="G9" s="165" t="str">
        <f t="shared" si="1"/>
        <v>1lei</v>
      </c>
      <c r="H9" s="165" t="str">
        <f>VLOOKUP($D9,FIX!$A$1:$D$21,MATCH("AbrvTeam",FIX!$A$1:$C$1,0),0)</f>
        <v>BRE</v>
      </c>
      <c r="I9" s="165" t="str">
        <f>VLOOKUP(E9,FIX!$A$1:$D$21,MATCH("AbrvTeamL",FIX!$A$1:$D$1,0),0)</f>
        <v>lei</v>
      </c>
      <c r="J9" s="165" t="str">
        <f>INDEX($F$2:$F$381,ROWS(F9:$F$381))</f>
        <v>38MCI</v>
      </c>
      <c r="K9" s="165" t="str">
        <f>INDEX($G$2:$G$381,ROWS($G9:G$381))</f>
        <v>38bre</v>
      </c>
      <c r="L9" s="165" t="str">
        <f>INDEX($H$2:$H$381,ROWS(H9:$H$381))</f>
        <v>MCI</v>
      </c>
      <c r="M9" s="165" t="str">
        <f>INDEX($I$2:$I$381,ROWS(I9:$I$381))</f>
        <v>bre</v>
      </c>
      <c r="N9" s="165" t="str">
        <f t="shared" si="7"/>
        <v>44780BRE</v>
      </c>
      <c r="O9" s="165" t="str">
        <f t="shared" si="8"/>
        <v>44780lei</v>
      </c>
      <c r="P9" s="165" t="str">
        <f t="shared" si="2"/>
        <v>BRE</v>
      </c>
      <c r="Q9" s="165" t="str">
        <f t="shared" si="3"/>
        <v>lei</v>
      </c>
      <c r="R9" s="165" t="str">
        <f>C9&amp;":"&amp;COUNTIF($C$2:C9,C9)</f>
        <v>1:7</v>
      </c>
      <c r="S9" s="165" t="str">
        <f t="shared" si="9"/>
        <v>LEI</v>
      </c>
      <c r="T9" s="165" t="str">
        <f t="shared" si="10"/>
        <v>bre</v>
      </c>
      <c r="U9" s="166">
        <f>COUNTIF($F$2:F9,G9)</f>
        <v>0</v>
      </c>
      <c r="V9" s="166">
        <f>COUNTIF($G$2:G9,F9)</f>
        <v>0</v>
      </c>
      <c r="W9" s="166">
        <f>COUNTIF($F$2:F9,F9)</f>
        <v>1</v>
      </c>
      <c r="X9" s="166">
        <f>COUNTIF($F$2:G9,G9)</f>
        <v>1</v>
      </c>
      <c r="Y9" s="165">
        <f t="shared" si="11"/>
        <v>1</v>
      </c>
      <c r="Z9" s="165" t="str">
        <f t="shared" si="12"/>
        <v>GW1-1BRE</v>
      </c>
      <c r="AA9" s="165" t="str">
        <f t="shared" si="13"/>
        <v>GW1-1lei</v>
      </c>
      <c r="AB9" s="165" t="str">
        <f t="shared" si="4"/>
        <v>BRE</v>
      </c>
      <c r="AC9" s="165" t="str">
        <f t="shared" si="5"/>
        <v>lei</v>
      </c>
    </row>
    <row r="10" spans="1:29" x14ac:dyDescent="0.3">
      <c r="A10" s="164" t="str">
        <f>LEFT('FPL FIX'!$F10,10)</f>
        <v>2022-08-07</v>
      </c>
      <c r="B10" s="164">
        <f t="shared" si="6"/>
        <v>44780</v>
      </c>
      <c r="C10" s="165">
        <f>'FPL FIX'!B10</f>
        <v>1</v>
      </c>
      <c r="D10" s="165">
        <f>'FPL FIX'!J10</f>
        <v>5</v>
      </c>
      <c r="E10" s="165">
        <f>'FPL FIX'!L10</f>
        <v>14</v>
      </c>
      <c r="F10" s="165" t="str">
        <f t="shared" si="0"/>
        <v>1BHA</v>
      </c>
      <c r="G10" s="165" t="str">
        <f t="shared" si="1"/>
        <v>1mun</v>
      </c>
      <c r="H10" s="165" t="str">
        <f>VLOOKUP($D10,FIX!$A$1:$D$21,MATCH("AbrvTeam",FIX!$A$1:$C$1,0),0)</f>
        <v>BHA</v>
      </c>
      <c r="I10" s="165" t="str">
        <f>VLOOKUP(E10,FIX!$A$1:$D$21,MATCH("AbrvTeamL",FIX!$A$1:$D$1,0),0)</f>
        <v>mun</v>
      </c>
      <c r="J10" s="165" t="str">
        <f>INDEX($F$2:$F$381,ROWS(F10:$F$381))</f>
        <v>38BHA</v>
      </c>
      <c r="K10" s="165" t="str">
        <f>INDEX($G$2:$G$381,ROWS($G10:G$381))</f>
        <v>38avl</v>
      </c>
      <c r="L10" s="165" t="str">
        <f>INDEX($H$2:$H$381,ROWS(H10:$H$381))</f>
        <v>BHA</v>
      </c>
      <c r="M10" s="165" t="str">
        <f>INDEX($I$2:$I$381,ROWS(I10:$I$381))</f>
        <v>avl</v>
      </c>
      <c r="N10" s="165" t="str">
        <f t="shared" si="7"/>
        <v>44780BHA</v>
      </c>
      <c r="O10" s="165" t="str">
        <f t="shared" si="8"/>
        <v>44780mun</v>
      </c>
      <c r="P10" s="165" t="str">
        <f t="shared" si="2"/>
        <v>BHA</v>
      </c>
      <c r="Q10" s="165" t="str">
        <f t="shared" si="3"/>
        <v>mun</v>
      </c>
      <c r="R10" s="165" t="str">
        <f>C10&amp;":"&amp;COUNTIF($C$2:C10,C10)</f>
        <v>1:8</v>
      </c>
      <c r="S10" s="165" t="str">
        <f t="shared" si="9"/>
        <v>MUN</v>
      </c>
      <c r="T10" s="165" t="str">
        <f t="shared" si="10"/>
        <v>bha</v>
      </c>
      <c r="U10" s="166">
        <f>COUNTIF($F$2:F10,G10)</f>
        <v>0</v>
      </c>
      <c r="V10" s="166">
        <f>COUNTIF($G$2:G10,F10)</f>
        <v>0</v>
      </c>
      <c r="W10" s="166">
        <f>COUNTIF($F$2:F10,F10)</f>
        <v>1</v>
      </c>
      <c r="X10" s="166">
        <f>COUNTIF($F$2:G10,G10)</f>
        <v>1</v>
      </c>
      <c r="Y10" s="165">
        <f t="shared" si="11"/>
        <v>1</v>
      </c>
      <c r="Z10" s="165" t="str">
        <f t="shared" si="12"/>
        <v>GW1-1BHA</v>
      </c>
      <c r="AA10" s="165" t="str">
        <f t="shared" si="13"/>
        <v>GW1-1mun</v>
      </c>
      <c r="AB10" s="165" t="str">
        <f t="shared" si="4"/>
        <v>BHA</v>
      </c>
      <c r="AC10" s="165" t="str">
        <f t="shared" si="5"/>
        <v>mun</v>
      </c>
    </row>
    <row r="11" spans="1:29" x14ac:dyDescent="0.3">
      <c r="A11" s="164" t="str">
        <f>LEFT('FPL FIX'!$F11,10)</f>
        <v>2022-08-07</v>
      </c>
      <c r="B11" s="164">
        <f t="shared" si="6"/>
        <v>44780</v>
      </c>
      <c r="C11" s="165">
        <f>'FPL FIX'!B11</f>
        <v>1</v>
      </c>
      <c r="D11" s="165">
        <f>'FPL FIX'!J11</f>
        <v>13</v>
      </c>
      <c r="E11" s="165">
        <f>'FPL FIX'!L11</f>
        <v>19</v>
      </c>
      <c r="F11" s="165" t="str">
        <f t="shared" si="0"/>
        <v>1MCI</v>
      </c>
      <c r="G11" s="165" t="str">
        <f t="shared" si="1"/>
        <v>1whu</v>
      </c>
      <c r="H11" s="165" t="str">
        <f>VLOOKUP($D11,FIX!$A$1:$D$21,MATCH("AbrvTeam",FIX!$A$1:$C$1,0),0)</f>
        <v>MCI</v>
      </c>
      <c r="I11" s="165" t="str">
        <f>VLOOKUP(E11,FIX!$A$1:$D$21,MATCH("AbrvTeamL",FIX!$A$1:$D$1,0),0)</f>
        <v>whu</v>
      </c>
      <c r="J11" s="165" t="str">
        <f>INDEX($F$2:$F$381,ROWS(F11:$F$381))</f>
        <v>38WOL</v>
      </c>
      <c r="K11" s="165" t="str">
        <f>INDEX($G$2:$G$381,ROWS($G11:G$381))</f>
        <v>38ars</v>
      </c>
      <c r="L11" s="165" t="str">
        <f>INDEX($H$2:$H$381,ROWS(H11:$H$381))</f>
        <v>WOL</v>
      </c>
      <c r="M11" s="165" t="str">
        <f>INDEX($I$2:$I$381,ROWS(I11:$I$381))</f>
        <v>ars</v>
      </c>
      <c r="N11" s="165" t="str">
        <f t="shared" si="7"/>
        <v>44780MCI</v>
      </c>
      <c r="O11" s="165" t="str">
        <f t="shared" si="8"/>
        <v>44780whu</v>
      </c>
      <c r="P11" s="165" t="str">
        <f t="shared" si="2"/>
        <v>MCI</v>
      </c>
      <c r="Q11" s="165" t="str">
        <f t="shared" si="3"/>
        <v>whu</v>
      </c>
      <c r="R11" s="165" t="str">
        <f>C11&amp;":"&amp;COUNTIF($C$2:C11,C11)</f>
        <v>1:9</v>
      </c>
      <c r="S11" s="165" t="str">
        <f t="shared" si="9"/>
        <v>WHU</v>
      </c>
      <c r="T11" s="165" t="str">
        <f t="shared" si="10"/>
        <v>mci</v>
      </c>
      <c r="U11" s="166">
        <f>COUNTIF($F$2:F11,G11)</f>
        <v>0</v>
      </c>
      <c r="V11" s="166">
        <f>COUNTIF($G$2:G11,F11)</f>
        <v>0</v>
      </c>
      <c r="W11" s="166">
        <f>COUNTIF($F$2:F11,F11)</f>
        <v>1</v>
      </c>
      <c r="X11" s="166">
        <f>COUNTIF($F$2:G11,G11)</f>
        <v>1</v>
      </c>
      <c r="Y11" s="165">
        <f t="shared" si="11"/>
        <v>1</v>
      </c>
      <c r="Z11" s="165" t="str">
        <f t="shared" si="12"/>
        <v>GW1-1MCI</v>
      </c>
      <c r="AA11" s="165" t="str">
        <f t="shared" si="13"/>
        <v>GW1-1whu</v>
      </c>
      <c r="AB11" s="165" t="str">
        <f t="shared" si="4"/>
        <v>MCI</v>
      </c>
      <c r="AC11" s="165" t="str">
        <f t="shared" si="5"/>
        <v>whu</v>
      </c>
    </row>
    <row r="12" spans="1:29" x14ac:dyDescent="0.3">
      <c r="A12" s="164" t="str">
        <f>LEFT('FPL FIX'!$F12,10)</f>
        <v>2022-08-13</v>
      </c>
      <c r="B12" s="164">
        <f t="shared" si="6"/>
        <v>44786</v>
      </c>
      <c r="C12" s="165">
        <f>'FPL FIX'!B12</f>
        <v>2</v>
      </c>
      <c r="D12" s="165">
        <f>'FPL FIX'!J12</f>
        <v>8</v>
      </c>
      <c r="E12" s="165">
        <f>'FPL FIX'!L12</f>
        <v>2</v>
      </c>
      <c r="F12" s="165" t="str">
        <f t="shared" si="0"/>
        <v>2EVE</v>
      </c>
      <c r="G12" s="165" t="str">
        <f t="shared" si="1"/>
        <v>2avl</v>
      </c>
      <c r="H12" s="165" t="str">
        <f>VLOOKUP($D12,FIX!$A$1:$D$21,MATCH("AbrvTeam",FIX!$A$1:$C$1,0),0)</f>
        <v>EVE</v>
      </c>
      <c r="I12" s="165" t="str">
        <f>VLOOKUP(E12,FIX!$A$1:$D$21,MATCH("AbrvTeamL",FIX!$A$1:$D$1,0),0)</f>
        <v>avl</v>
      </c>
      <c r="J12" s="165" t="str">
        <f>INDEX($F$2:$F$381,ROWS(F12:$F$381))</f>
        <v>37CHE</v>
      </c>
      <c r="K12" s="165" t="str">
        <f>INDEX($G$2:$G$381,ROWS($G12:G$381))</f>
        <v>37mun</v>
      </c>
      <c r="L12" s="165" t="str">
        <f>INDEX($H$2:$H$381,ROWS(H12:$H$381))</f>
        <v>CHE</v>
      </c>
      <c r="M12" s="165" t="str">
        <f>INDEX($I$2:$I$381,ROWS(I12:$I$381))</f>
        <v>mun</v>
      </c>
      <c r="N12" s="165" t="str">
        <f t="shared" si="7"/>
        <v>44786EVE</v>
      </c>
      <c r="O12" s="165" t="str">
        <f t="shared" si="8"/>
        <v>44786avl</v>
      </c>
      <c r="P12" s="165" t="str">
        <f t="shared" si="2"/>
        <v>EVE</v>
      </c>
      <c r="Q12" s="165" t="str">
        <f t="shared" si="3"/>
        <v>avl</v>
      </c>
      <c r="R12" s="165" t="str">
        <f>C12&amp;":"&amp;COUNTIF($C$2:C12,C12)</f>
        <v>2:1</v>
      </c>
      <c r="S12" s="165" t="str">
        <f t="shared" si="9"/>
        <v>AVL</v>
      </c>
      <c r="T12" s="165" t="str">
        <f t="shared" si="10"/>
        <v>eve</v>
      </c>
      <c r="U12" s="166">
        <f>COUNTIF($F$2:F12,G12)</f>
        <v>0</v>
      </c>
      <c r="V12" s="166">
        <f>COUNTIF($G$2:G12,F12)</f>
        <v>0</v>
      </c>
      <c r="W12" s="166">
        <f>COUNTIF($F$2:F12,F12)</f>
        <v>1</v>
      </c>
      <c r="X12" s="166">
        <f>COUNTIF($F$2:G12,G12)</f>
        <v>1</v>
      </c>
      <c r="Y12" s="165">
        <f t="shared" si="11"/>
        <v>1</v>
      </c>
      <c r="Z12" s="165" t="str">
        <f t="shared" si="12"/>
        <v>GW2-1EVE</v>
      </c>
      <c r="AA12" s="165" t="str">
        <f t="shared" si="13"/>
        <v>GW2-1avl</v>
      </c>
      <c r="AB12" s="165" t="str">
        <f t="shared" si="4"/>
        <v>EVE</v>
      </c>
      <c r="AC12" s="165" t="str">
        <f t="shared" si="5"/>
        <v>avl</v>
      </c>
    </row>
    <row r="13" spans="1:29" x14ac:dyDescent="0.3">
      <c r="A13" s="164" t="str">
        <f>LEFT('FPL FIX'!$F13,10)</f>
        <v>2022-08-13</v>
      </c>
      <c r="B13" s="164">
        <f t="shared" si="6"/>
        <v>44786</v>
      </c>
      <c r="C13" s="165">
        <f>'FPL FIX'!B13</f>
        <v>2</v>
      </c>
      <c r="D13" s="165">
        <f>'FPL FIX'!J13</f>
        <v>10</v>
      </c>
      <c r="E13" s="165">
        <f>'FPL FIX'!L13</f>
        <v>1</v>
      </c>
      <c r="F13" s="165" t="str">
        <f t="shared" si="0"/>
        <v>2LEI</v>
      </c>
      <c r="G13" s="165" t="str">
        <f t="shared" si="1"/>
        <v>2ars</v>
      </c>
      <c r="H13" s="165" t="str">
        <f>VLOOKUP($D13,FIX!$A$1:$D$21,MATCH("AbrvTeam",FIX!$A$1:$C$1,0),0)</f>
        <v>LEI</v>
      </c>
      <c r="I13" s="165" t="str">
        <f>VLOOKUP(E13,FIX!$A$1:$D$21,MATCH("AbrvTeamL",FIX!$A$1:$D$1,0),0)</f>
        <v>ars</v>
      </c>
      <c r="J13" s="165" t="str">
        <f>INDEX($F$2:$F$381,ROWS(F13:$F$381))</f>
        <v>37MCI</v>
      </c>
      <c r="K13" s="165" t="str">
        <f>INDEX($G$2:$G$381,ROWS($G13:G$381))</f>
        <v>37bha</v>
      </c>
      <c r="L13" s="165" t="str">
        <f>INDEX($H$2:$H$381,ROWS(H13:$H$381))</f>
        <v>MCI</v>
      </c>
      <c r="M13" s="165" t="str">
        <f>INDEX($I$2:$I$381,ROWS(I13:$I$381))</f>
        <v>bha</v>
      </c>
      <c r="N13" s="165" t="str">
        <f t="shared" si="7"/>
        <v>44786LEI</v>
      </c>
      <c r="O13" s="165" t="str">
        <f t="shared" si="8"/>
        <v>44786ars</v>
      </c>
      <c r="P13" s="165" t="str">
        <f t="shared" si="2"/>
        <v>LEI</v>
      </c>
      <c r="Q13" s="165" t="str">
        <f t="shared" si="3"/>
        <v>ars</v>
      </c>
      <c r="R13" s="165" t="str">
        <f>C13&amp;":"&amp;COUNTIF($C$2:C13,C13)</f>
        <v>2:2</v>
      </c>
      <c r="S13" s="165" t="str">
        <f t="shared" si="9"/>
        <v>ARS</v>
      </c>
      <c r="T13" s="165" t="str">
        <f t="shared" si="10"/>
        <v>lei</v>
      </c>
      <c r="U13" s="166">
        <f>COUNTIF($F$2:F13,G13)</f>
        <v>0</v>
      </c>
      <c r="V13" s="166">
        <f>COUNTIF($G$2:G13,F13)</f>
        <v>0</v>
      </c>
      <c r="W13" s="166">
        <f>COUNTIF($F$2:F13,F13)</f>
        <v>1</v>
      </c>
      <c r="X13" s="166">
        <f>COUNTIF($F$2:G13,G13)</f>
        <v>1</v>
      </c>
      <c r="Y13" s="165">
        <f t="shared" si="11"/>
        <v>1</v>
      </c>
      <c r="Z13" s="165" t="str">
        <f t="shared" si="12"/>
        <v>GW2-1LEI</v>
      </c>
      <c r="AA13" s="165" t="str">
        <f t="shared" si="13"/>
        <v>GW2-1ars</v>
      </c>
      <c r="AB13" s="165" t="str">
        <f t="shared" si="4"/>
        <v>LEI</v>
      </c>
      <c r="AC13" s="165" t="str">
        <f t="shared" si="5"/>
        <v>ars</v>
      </c>
    </row>
    <row r="14" spans="1:29" x14ac:dyDescent="0.3">
      <c r="A14" s="164" t="str">
        <f>LEFT('FPL FIX'!$F14,10)</f>
        <v>2022-08-13</v>
      </c>
      <c r="B14" s="164">
        <f t="shared" si="6"/>
        <v>44786</v>
      </c>
      <c r="C14" s="165">
        <f>'FPL FIX'!B14</f>
        <v>2</v>
      </c>
      <c r="D14" s="165">
        <f>'FPL FIX'!J14</f>
        <v>15</v>
      </c>
      <c r="E14" s="165">
        <f>'FPL FIX'!L14</f>
        <v>5</v>
      </c>
      <c r="F14" s="165" t="str">
        <f t="shared" si="0"/>
        <v>2NEW</v>
      </c>
      <c r="G14" s="165" t="str">
        <f t="shared" si="1"/>
        <v>2bha</v>
      </c>
      <c r="H14" s="165" t="str">
        <f>VLOOKUP($D14,FIX!$A$1:$D$21,MATCH("AbrvTeam",FIX!$A$1:$C$1,0),0)</f>
        <v>NEW</v>
      </c>
      <c r="I14" s="165" t="str">
        <f>VLOOKUP(E14,FIX!$A$1:$D$21,MATCH("AbrvTeamL",FIX!$A$1:$D$1,0),0)</f>
        <v>bha</v>
      </c>
      <c r="J14" s="165" t="str">
        <f>INDEX($F$2:$F$381,ROWS(F14:$F$381))</f>
        <v>37LEI</v>
      </c>
      <c r="K14" s="165" t="str">
        <f>INDEX($G$2:$G$381,ROWS($G14:G$381))</f>
        <v>37new</v>
      </c>
      <c r="L14" s="165" t="str">
        <f>INDEX($H$2:$H$381,ROWS(H14:$H$381))</f>
        <v>LEI</v>
      </c>
      <c r="M14" s="165" t="str">
        <f>INDEX($I$2:$I$381,ROWS(I14:$I$381))</f>
        <v>new</v>
      </c>
      <c r="N14" s="165" t="str">
        <f t="shared" si="7"/>
        <v>44786NEW</v>
      </c>
      <c r="O14" s="165" t="str">
        <f t="shared" si="8"/>
        <v>44786bha</v>
      </c>
      <c r="P14" s="165" t="str">
        <f t="shared" si="2"/>
        <v>NEW</v>
      </c>
      <c r="Q14" s="165" t="str">
        <f t="shared" si="3"/>
        <v>bha</v>
      </c>
      <c r="R14" s="165" t="str">
        <f>C14&amp;":"&amp;COUNTIF($C$2:C14,C14)</f>
        <v>2:3</v>
      </c>
      <c r="S14" s="165" t="str">
        <f t="shared" si="9"/>
        <v>BHA</v>
      </c>
      <c r="T14" s="165" t="str">
        <f t="shared" si="10"/>
        <v>new</v>
      </c>
      <c r="U14" s="166">
        <f>COUNTIF($F$2:F14,G14)</f>
        <v>0</v>
      </c>
      <c r="V14" s="166">
        <f>COUNTIF($G$2:G14,F14)</f>
        <v>0</v>
      </c>
      <c r="W14" s="166">
        <f>COUNTIF($F$2:F14,F14)</f>
        <v>1</v>
      </c>
      <c r="X14" s="166">
        <f>COUNTIF($F$2:G14,G14)</f>
        <v>1</v>
      </c>
      <c r="Y14" s="165">
        <f t="shared" si="11"/>
        <v>1</v>
      </c>
      <c r="Z14" s="165" t="str">
        <f t="shared" si="12"/>
        <v>GW2-1NEW</v>
      </c>
      <c r="AA14" s="165" t="str">
        <f t="shared" si="13"/>
        <v>GW2-1bha</v>
      </c>
      <c r="AB14" s="165" t="str">
        <f t="shared" si="4"/>
        <v>NEW</v>
      </c>
      <c r="AC14" s="165" t="str">
        <f t="shared" si="5"/>
        <v>bha</v>
      </c>
    </row>
    <row r="15" spans="1:29" x14ac:dyDescent="0.3">
      <c r="A15" s="164" t="str">
        <f>LEFT('FPL FIX'!$F15,10)</f>
        <v>2022-08-13</v>
      </c>
      <c r="B15" s="164">
        <f t="shared" si="6"/>
        <v>44786</v>
      </c>
      <c r="C15" s="165">
        <f>'FPL FIX'!B15</f>
        <v>2</v>
      </c>
      <c r="D15" s="165">
        <f>'FPL FIX'!J15</f>
        <v>3</v>
      </c>
      <c r="E15" s="165">
        <f>'FPL FIX'!L15</f>
        <v>13</v>
      </c>
      <c r="F15" s="165" t="str">
        <f t="shared" si="0"/>
        <v>2BOU</v>
      </c>
      <c r="G15" s="165" t="str">
        <f t="shared" si="1"/>
        <v>2mci</v>
      </c>
      <c r="H15" s="165" t="str">
        <f>VLOOKUP($D15,FIX!$A$1:$D$21,MATCH("AbrvTeam",FIX!$A$1:$C$1,0),0)</f>
        <v>BOU</v>
      </c>
      <c r="I15" s="165" t="str">
        <f>VLOOKUP(E15,FIX!$A$1:$D$21,MATCH("AbrvTeamL",FIX!$A$1:$D$1,0),0)</f>
        <v>mci</v>
      </c>
      <c r="J15" s="165" t="str">
        <f>INDEX($F$2:$F$381,ROWS(F15:$F$381))</f>
        <v>37CHE</v>
      </c>
      <c r="K15" s="165" t="str">
        <f>INDEX($G$2:$G$381,ROWS($G15:G$381))</f>
        <v>37mci</v>
      </c>
      <c r="L15" s="165" t="str">
        <f>INDEX($H$2:$H$381,ROWS(H15:$H$381))</f>
        <v>CHE</v>
      </c>
      <c r="M15" s="165" t="str">
        <f>INDEX($I$2:$I$381,ROWS(I15:$I$381))</f>
        <v>mci</v>
      </c>
      <c r="N15" s="165" t="str">
        <f t="shared" si="7"/>
        <v>44786BOU</v>
      </c>
      <c r="O15" s="165" t="str">
        <f t="shared" si="8"/>
        <v>44786mci</v>
      </c>
      <c r="P15" s="165" t="str">
        <f t="shared" si="2"/>
        <v>BOU</v>
      </c>
      <c r="Q15" s="165" t="str">
        <f t="shared" si="3"/>
        <v>mci</v>
      </c>
      <c r="R15" s="165" t="str">
        <f>C15&amp;":"&amp;COUNTIF($C$2:C15,C15)</f>
        <v>2:4</v>
      </c>
      <c r="S15" s="165" t="str">
        <f t="shared" si="9"/>
        <v>MCI</v>
      </c>
      <c r="T15" s="165" t="str">
        <f t="shared" si="10"/>
        <v>bou</v>
      </c>
      <c r="U15" s="166">
        <f>COUNTIF($F$2:F15,G15)</f>
        <v>0</v>
      </c>
      <c r="V15" s="166">
        <f>COUNTIF($G$2:G15,F15)</f>
        <v>0</v>
      </c>
      <c r="W15" s="166">
        <f>COUNTIF($F$2:F15,F15)</f>
        <v>1</v>
      </c>
      <c r="X15" s="166">
        <f>COUNTIF($F$2:G15,G15)</f>
        <v>1</v>
      </c>
      <c r="Y15" s="165">
        <f t="shared" si="11"/>
        <v>1</v>
      </c>
      <c r="Z15" s="165" t="str">
        <f t="shared" si="12"/>
        <v>GW2-1BOU</v>
      </c>
      <c r="AA15" s="165" t="str">
        <f t="shared" si="13"/>
        <v>GW2-1mci</v>
      </c>
      <c r="AB15" s="165" t="str">
        <f t="shared" si="4"/>
        <v>BOU</v>
      </c>
      <c r="AC15" s="165" t="str">
        <f t="shared" si="5"/>
        <v>mci</v>
      </c>
    </row>
    <row r="16" spans="1:29" x14ac:dyDescent="0.3">
      <c r="A16" s="164" t="str">
        <f>LEFT('FPL FIX'!$F16,10)</f>
        <v>2022-08-13</v>
      </c>
      <c r="B16" s="164">
        <f t="shared" si="6"/>
        <v>44786</v>
      </c>
      <c r="C16" s="165">
        <f>'FPL FIX'!B16</f>
        <v>2</v>
      </c>
      <c r="D16" s="165">
        <f>'FPL FIX'!J16</f>
        <v>11</v>
      </c>
      <c r="E16" s="165">
        <f>'FPL FIX'!L16</f>
        <v>17</v>
      </c>
      <c r="F16" s="165" t="str">
        <f t="shared" si="0"/>
        <v>2LEE</v>
      </c>
      <c r="G16" s="165" t="str">
        <f t="shared" si="1"/>
        <v>2sou</v>
      </c>
      <c r="H16" s="165" t="str">
        <f>VLOOKUP($D16,FIX!$A$1:$D$21,MATCH("AbrvTeam",FIX!$A$1:$C$1,0),0)</f>
        <v>LEE</v>
      </c>
      <c r="I16" s="165" t="str">
        <f>VLOOKUP(E16,FIX!$A$1:$D$21,MATCH("AbrvTeamL",FIX!$A$1:$D$1,0),0)</f>
        <v>sou</v>
      </c>
      <c r="J16" s="165" t="str">
        <f>INDEX($F$2:$F$381,ROWS(F16:$F$381))</f>
        <v>37SOU</v>
      </c>
      <c r="K16" s="165" t="str">
        <f>INDEX($G$2:$G$381,ROWS($G16:G$381))</f>
        <v>37bha</v>
      </c>
      <c r="L16" s="165" t="str">
        <f>INDEX($H$2:$H$381,ROWS(H16:$H$381))</f>
        <v>SOU</v>
      </c>
      <c r="M16" s="165" t="str">
        <f>INDEX($I$2:$I$381,ROWS(I16:$I$381))</f>
        <v>bha</v>
      </c>
      <c r="N16" s="165" t="str">
        <f t="shared" si="7"/>
        <v>44786LEE</v>
      </c>
      <c r="O16" s="165" t="str">
        <f t="shared" si="8"/>
        <v>44786sou</v>
      </c>
      <c r="P16" s="165" t="str">
        <f t="shared" si="2"/>
        <v>LEE</v>
      </c>
      <c r="Q16" s="165" t="str">
        <f t="shared" si="3"/>
        <v>sou</v>
      </c>
      <c r="R16" s="165" t="str">
        <f>C16&amp;":"&amp;COUNTIF($C$2:C16,C16)</f>
        <v>2:5</v>
      </c>
      <c r="S16" s="165" t="str">
        <f t="shared" si="9"/>
        <v>SOU</v>
      </c>
      <c r="T16" s="165" t="str">
        <f t="shared" si="10"/>
        <v>lee</v>
      </c>
      <c r="U16" s="166">
        <f>COUNTIF($F$2:F16,G16)</f>
        <v>0</v>
      </c>
      <c r="V16" s="166">
        <f>COUNTIF($G$2:G16,F16)</f>
        <v>0</v>
      </c>
      <c r="W16" s="166">
        <f>COUNTIF($F$2:F16,F16)</f>
        <v>1</v>
      </c>
      <c r="X16" s="166">
        <f>COUNTIF($F$2:G16,G16)</f>
        <v>1</v>
      </c>
      <c r="Y16" s="165">
        <f t="shared" si="11"/>
        <v>1</v>
      </c>
      <c r="Z16" s="165" t="str">
        <f t="shared" si="12"/>
        <v>GW2-1LEE</v>
      </c>
      <c r="AA16" s="165" t="str">
        <f t="shared" si="13"/>
        <v>GW2-1sou</v>
      </c>
      <c r="AB16" s="165" t="str">
        <f t="shared" si="4"/>
        <v>LEE</v>
      </c>
      <c r="AC16" s="165" t="str">
        <f t="shared" si="5"/>
        <v>sou</v>
      </c>
    </row>
    <row r="17" spans="1:29" x14ac:dyDescent="0.3">
      <c r="A17" s="164" t="str">
        <f>LEFT('FPL FIX'!$F17,10)</f>
        <v>2022-08-13</v>
      </c>
      <c r="B17" s="164">
        <f t="shared" si="6"/>
        <v>44786</v>
      </c>
      <c r="C17" s="165">
        <f>'FPL FIX'!B17</f>
        <v>2</v>
      </c>
      <c r="D17" s="165">
        <f>'FPL FIX'!J17</f>
        <v>9</v>
      </c>
      <c r="E17" s="165">
        <f>'FPL FIX'!L17</f>
        <v>20</v>
      </c>
      <c r="F17" s="165" t="str">
        <f t="shared" si="0"/>
        <v>2FUL</v>
      </c>
      <c r="G17" s="165" t="str">
        <f t="shared" si="1"/>
        <v>2wol</v>
      </c>
      <c r="H17" s="165" t="str">
        <f>VLOOKUP($D17,FIX!$A$1:$D$21,MATCH("AbrvTeam",FIX!$A$1:$C$1,0),0)</f>
        <v>FUL</v>
      </c>
      <c r="I17" s="165" t="str">
        <f>VLOOKUP(E17,FIX!$A$1:$D$21,MATCH("AbrvTeamL",FIX!$A$1:$D$1,0),0)</f>
        <v>wol</v>
      </c>
      <c r="J17" s="165" t="str">
        <f>INDEX($F$2:$F$381,ROWS(F17:$F$381))</f>
        <v>37LEE</v>
      </c>
      <c r="K17" s="165" t="str">
        <f>INDEX($G$2:$G$381,ROWS($G17:G$381))</f>
        <v>37whu</v>
      </c>
      <c r="L17" s="165" t="str">
        <f>INDEX($H$2:$H$381,ROWS(H17:$H$381))</f>
        <v>LEE</v>
      </c>
      <c r="M17" s="165" t="str">
        <f>INDEX($I$2:$I$381,ROWS(I17:$I$381))</f>
        <v>whu</v>
      </c>
      <c r="N17" s="165" t="str">
        <f t="shared" si="7"/>
        <v>44786FUL</v>
      </c>
      <c r="O17" s="165" t="str">
        <f t="shared" si="8"/>
        <v>44786wol</v>
      </c>
      <c r="P17" s="165" t="str">
        <f t="shared" si="2"/>
        <v>FUL</v>
      </c>
      <c r="Q17" s="165" t="str">
        <f t="shared" si="3"/>
        <v>wol</v>
      </c>
      <c r="R17" s="165" t="str">
        <f>C17&amp;":"&amp;COUNTIF($C$2:C17,C17)</f>
        <v>2:6</v>
      </c>
      <c r="S17" s="165" t="str">
        <f t="shared" si="9"/>
        <v>WOL</v>
      </c>
      <c r="T17" s="165" t="str">
        <f t="shared" si="10"/>
        <v>ful</v>
      </c>
      <c r="U17" s="166">
        <f>COUNTIF($F$2:F17,G17)</f>
        <v>0</v>
      </c>
      <c r="V17" s="166">
        <f>COUNTIF($G$2:G17,F17)</f>
        <v>0</v>
      </c>
      <c r="W17" s="166">
        <f>COUNTIF($F$2:F17,F17)</f>
        <v>1</v>
      </c>
      <c r="X17" s="166">
        <f>COUNTIF($F$2:G17,G17)</f>
        <v>1</v>
      </c>
      <c r="Y17" s="165">
        <f t="shared" si="11"/>
        <v>1</v>
      </c>
      <c r="Z17" s="165" t="str">
        <f t="shared" si="12"/>
        <v>GW2-1FUL</v>
      </c>
      <c r="AA17" s="165" t="str">
        <f t="shared" si="13"/>
        <v>GW2-1wol</v>
      </c>
      <c r="AB17" s="165" t="str">
        <f t="shared" si="4"/>
        <v>FUL</v>
      </c>
      <c r="AC17" s="165" t="str">
        <f t="shared" si="5"/>
        <v>wol</v>
      </c>
    </row>
    <row r="18" spans="1:29" x14ac:dyDescent="0.3">
      <c r="A18" s="164" t="str">
        <f>LEFT('FPL FIX'!$F18,10)</f>
        <v>2022-08-13</v>
      </c>
      <c r="B18" s="164">
        <f t="shared" si="6"/>
        <v>44786</v>
      </c>
      <c r="C18" s="165">
        <f>'FPL FIX'!B18</f>
        <v>2</v>
      </c>
      <c r="D18" s="165">
        <f>'FPL FIX'!J18</f>
        <v>14</v>
      </c>
      <c r="E18" s="165">
        <f>'FPL FIX'!L18</f>
        <v>4</v>
      </c>
      <c r="F18" s="165" t="str">
        <f t="shared" si="0"/>
        <v>2MUN</v>
      </c>
      <c r="G18" s="165" t="str">
        <f t="shared" si="1"/>
        <v>2bre</v>
      </c>
      <c r="H18" s="165" t="str">
        <f>VLOOKUP($D18,FIX!$A$1:$D$21,MATCH("AbrvTeam",FIX!$A$1:$C$1,0),0)</f>
        <v>MUN</v>
      </c>
      <c r="I18" s="165" t="str">
        <f>VLOOKUP(E18,FIX!$A$1:$D$21,MATCH("AbrvTeamL",FIX!$A$1:$D$1,0),0)</f>
        <v>bre</v>
      </c>
      <c r="J18" s="165" t="str">
        <f>INDEX($F$2:$F$381,ROWS(F18:$F$381))</f>
        <v>37ARS</v>
      </c>
      <c r="K18" s="165" t="str">
        <f>INDEX($G$2:$G$381,ROWS($G18:G$381))</f>
        <v>37nfo</v>
      </c>
      <c r="L18" s="165" t="str">
        <f>INDEX($H$2:$H$381,ROWS(H18:$H$381))</f>
        <v>ARS</v>
      </c>
      <c r="M18" s="165" t="str">
        <f>INDEX($I$2:$I$381,ROWS(I18:$I$381))</f>
        <v>nfo</v>
      </c>
      <c r="N18" s="165" t="str">
        <f t="shared" si="7"/>
        <v>44786MUN</v>
      </c>
      <c r="O18" s="165" t="str">
        <f t="shared" si="8"/>
        <v>44786bre</v>
      </c>
      <c r="P18" s="165" t="str">
        <f t="shared" si="2"/>
        <v>MUN</v>
      </c>
      <c r="Q18" s="165" t="str">
        <f t="shared" si="3"/>
        <v>bre</v>
      </c>
      <c r="R18" s="165" t="str">
        <f>C18&amp;":"&amp;COUNTIF($C$2:C18,C18)</f>
        <v>2:7</v>
      </c>
      <c r="S18" s="165" t="str">
        <f t="shared" si="9"/>
        <v>BRE</v>
      </c>
      <c r="T18" s="165" t="str">
        <f t="shared" si="10"/>
        <v>mun</v>
      </c>
      <c r="U18" s="166">
        <f>COUNTIF($F$2:F18,G18)</f>
        <v>0</v>
      </c>
      <c r="V18" s="166">
        <f>COUNTIF($G$2:G18,F18)</f>
        <v>0</v>
      </c>
      <c r="W18" s="166">
        <f>COUNTIF($F$2:F18,F18)</f>
        <v>1</v>
      </c>
      <c r="X18" s="166">
        <f>COUNTIF($F$2:G18,G18)</f>
        <v>1</v>
      </c>
      <c r="Y18" s="165">
        <f t="shared" si="11"/>
        <v>1</v>
      </c>
      <c r="Z18" s="165" t="str">
        <f t="shared" si="12"/>
        <v>GW2-1MUN</v>
      </c>
      <c r="AA18" s="165" t="str">
        <f t="shared" si="13"/>
        <v>GW2-1bre</v>
      </c>
      <c r="AB18" s="165" t="str">
        <f t="shared" si="4"/>
        <v>MUN</v>
      </c>
      <c r="AC18" s="165" t="str">
        <f t="shared" si="5"/>
        <v>bre</v>
      </c>
    </row>
    <row r="19" spans="1:29" x14ac:dyDescent="0.3">
      <c r="A19" s="164" t="str">
        <f>LEFT('FPL FIX'!$F19,10)</f>
        <v>2022-08-14</v>
      </c>
      <c r="B19" s="164">
        <f t="shared" si="6"/>
        <v>44787</v>
      </c>
      <c r="C19" s="165">
        <f>'FPL FIX'!B19</f>
        <v>2</v>
      </c>
      <c r="D19" s="165">
        <f>'FPL FIX'!J19</f>
        <v>19</v>
      </c>
      <c r="E19" s="165">
        <f>'FPL FIX'!L19</f>
        <v>16</v>
      </c>
      <c r="F19" s="165" t="str">
        <f t="shared" si="0"/>
        <v>2WHU</v>
      </c>
      <c r="G19" s="165" t="str">
        <f t="shared" si="1"/>
        <v>2nfo</v>
      </c>
      <c r="H19" s="165" t="str">
        <f>VLOOKUP($D19,FIX!$A$1:$D$21,MATCH("AbrvTeam",FIX!$A$1:$C$1,0),0)</f>
        <v>WHU</v>
      </c>
      <c r="I19" s="165" t="str">
        <f>VLOOKUP(E19,FIX!$A$1:$D$21,MATCH("AbrvTeamL",FIX!$A$1:$D$1,0),0)</f>
        <v>nfo</v>
      </c>
      <c r="J19" s="165" t="str">
        <f>INDEX($F$2:$F$381,ROWS(F19:$F$381))</f>
        <v>37EVE</v>
      </c>
      <c r="K19" s="165" t="str">
        <f>INDEX($G$2:$G$381,ROWS($G19:G$381))</f>
        <v>37wol</v>
      </c>
      <c r="L19" s="165" t="str">
        <f>INDEX($H$2:$H$381,ROWS(H19:$H$381))</f>
        <v>EVE</v>
      </c>
      <c r="M19" s="165" t="str">
        <f>INDEX($I$2:$I$381,ROWS(I19:$I$381))</f>
        <v>wol</v>
      </c>
      <c r="N19" s="165" t="str">
        <f t="shared" si="7"/>
        <v>44787WHU</v>
      </c>
      <c r="O19" s="165" t="str">
        <f t="shared" si="8"/>
        <v>44787nfo</v>
      </c>
      <c r="P19" s="165" t="str">
        <f t="shared" si="2"/>
        <v>WHU</v>
      </c>
      <c r="Q19" s="165" t="str">
        <f t="shared" si="3"/>
        <v>nfo</v>
      </c>
      <c r="R19" s="165" t="str">
        <f>C19&amp;":"&amp;COUNTIF($C$2:C19,C19)</f>
        <v>2:8</v>
      </c>
      <c r="S19" s="165" t="str">
        <f t="shared" si="9"/>
        <v>NFO</v>
      </c>
      <c r="T19" s="165" t="str">
        <f t="shared" si="10"/>
        <v>whu</v>
      </c>
      <c r="U19" s="166">
        <f>COUNTIF($F$2:F19,G19)</f>
        <v>0</v>
      </c>
      <c r="V19" s="166">
        <f>COUNTIF($G$2:G19,F19)</f>
        <v>0</v>
      </c>
      <c r="W19" s="166">
        <f>COUNTIF($F$2:F19,F19)</f>
        <v>1</v>
      </c>
      <c r="X19" s="166">
        <f>COUNTIF($F$2:G19,G19)</f>
        <v>1</v>
      </c>
      <c r="Y19" s="165">
        <f t="shared" si="11"/>
        <v>1</v>
      </c>
      <c r="Z19" s="165" t="str">
        <f t="shared" si="12"/>
        <v>GW2-1WHU</v>
      </c>
      <c r="AA19" s="165" t="str">
        <f t="shared" si="13"/>
        <v>GW2-1nfo</v>
      </c>
      <c r="AB19" s="165" t="str">
        <f t="shared" si="4"/>
        <v>WHU</v>
      </c>
      <c r="AC19" s="165" t="str">
        <f t="shared" si="5"/>
        <v>nfo</v>
      </c>
    </row>
    <row r="20" spans="1:29" x14ac:dyDescent="0.3">
      <c r="A20" s="164" t="str">
        <f>LEFT('FPL FIX'!$F20,10)</f>
        <v>2022-08-14</v>
      </c>
      <c r="B20" s="164">
        <f t="shared" si="6"/>
        <v>44787</v>
      </c>
      <c r="C20" s="165">
        <f>'FPL FIX'!B20</f>
        <v>2</v>
      </c>
      <c r="D20" s="165">
        <f>'FPL FIX'!J20</f>
        <v>18</v>
      </c>
      <c r="E20" s="165">
        <f>'FPL FIX'!L20</f>
        <v>6</v>
      </c>
      <c r="F20" s="165" t="str">
        <f t="shared" si="0"/>
        <v>2TOT</v>
      </c>
      <c r="G20" s="165" t="str">
        <f t="shared" si="1"/>
        <v>2che</v>
      </c>
      <c r="H20" s="165" t="str">
        <f>VLOOKUP($D20,FIX!$A$1:$D$21,MATCH("AbrvTeam",FIX!$A$1:$C$1,0),0)</f>
        <v>TOT</v>
      </c>
      <c r="I20" s="165" t="str">
        <f>VLOOKUP(E20,FIX!$A$1:$D$21,MATCH("AbrvTeamL",FIX!$A$1:$D$1,0),0)</f>
        <v>che</v>
      </c>
      <c r="J20" s="165" t="str">
        <f>INDEX($F$2:$F$381,ROWS(F20:$F$381))</f>
        <v>37AVL</v>
      </c>
      <c r="K20" s="165" t="str">
        <f>INDEX($G$2:$G$381,ROWS($G20:G$381))</f>
        <v>37liv</v>
      </c>
      <c r="L20" s="165" t="str">
        <f>INDEX($H$2:$H$381,ROWS(H20:$H$381))</f>
        <v>AVL</v>
      </c>
      <c r="M20" s="165" t="str">
        <f>INDEX($I$2:$I$381,ROWS(I20:$I$381))</f>
        <v>liv</v>
      </c>
      <c r="N20" s="165" t="str">
        <f t="shared" si="7"/>
        <v>44787TOT</v>
      </c>
      <c r="O20" s="165" t="str">
        <f t="shared" si="8"/>
        <v>44787che</v>
      </c>
      <c r="P20" s="165" t="str">
        <f t="shared" si="2"/>
        <v>TOT</v>
      </c>
      <c r="Q20" s="165" t="str">
        <f t="shared" si="3"/>
        <v>che</v>
      </c>
      <c r="R20" s="165" t="str">
        <f>C20&amp;":"&amp;COUNTIF($C$2:C20,C20)</f>
        <v>2:9</v>
      </c>
      <c r="S20" s="165" t="str">
        <f t="shared" si="9"/>
        <v>CHE</v>
      </c>
      <c r="T20" s="165" t="str">
        <f t="shared" si="10"/>
        <v>tot</v>
      </c>
      <c r="U20" s="166">
        <f>COUNTIF($F$2:F20,G20)</f>
        <v>0</v>
      </c>
      <c r="V20" s="166">
        <f>COUNTIF($G$2:G20,F20)</f>
        <v>0</v>
      </c>
      <c r="W20" s="166">
        <f>COUNTIF($F$2:F20,F20)</f>
        <v>1</v>
      </c>
      <c r="X20" s="166">
        <f>COUNTIF($F$2:G20,G20)</f>
        <v>1</v>
      </c>
      <c r="Y20" s="165">
        <f t="shared" si="11"/>
        <v>1</v>
      </c>
      <c r="Z20" s="165" t="str">
        <f t="shared" si="12"/>
        <v>GW2-1TOT</v>
      </c>
      <c r="AA20" s="165" t="str">
        <f t="shared" si="13"/>
        <v>GW2-1che</v>
      </c>
      <c r="AB20" s="165" t="str">
        <f t="shared" si="4"/>
        <v>TOT</v>
      </c>
      <c r="AC20" s="165" t="str">
        <f t="shared" si="5"/>
        <v>che</v>
      </c>
    </row>
    <row r="21" spans="1:29" x14ac:dyDescent="0.3">
      <c r="A21" s="164" t="str">
        <f>LEFT('FPL FIX'!$F21,10)</f>
        <v>2022-08-15</v>
      </c>
      <c r="B21" s="164">
        <f t="shared" si="6"/>
        <v>44788</v>
      </c>
      <c r="C21" s="165">
        <f>'FPL FIX'!B21</f>
        <v>2</v>
      </c>
      <c r="D21" s="165">
        <f>'FPL FIX'!J21</f>
        <v>7</v>
      </c>
      <c r="E21" s="165">
        <f>'FPL FIX'!L21</f>
        <v>12</v>
      </c>
      <c r="F21" s="165" t="str">
        <f t="shared" si="0"/>
        <v>2CRY</v>
      </c>
      <c r="G21" s="165" t="str">
        <f t="shared" si="1"/>
        <v>2liv</v>
      </c>
      <c r="H21" s="165" t="str">
        <f>VLOOKUP($D21,FIX!$A$1:$D$21,MATCH("AbrvTeam",FIX!$A$1:$C$1,0),0)</f>
        <v>CRY</v>
      </c>
      <c r="I21" s="165" t="str">
        <f>VLOOKUP(E21,FIX!$A$1:$D$21,MATCH("AbrvTeamL",FIX!$A$1:$D$1,0),0)</f>
        <v>liv</v>
      </c>
      <c r="J21" s="165" t="str">
        <f>INDEX($F$2:$F$381,ROWS(F21:$F$381))</f>
        <v>37CRY</v>
      </c>
      <c r="K21" s="165" t="str">
        <f>INDEX($G$2:$G$381,ROWS($G21:G$381))</f>
        <v>37ful</v>
      </c>
      <c r="L21" s="165" t="str">
        <f>INDEX($H$2:$H$381,ROWS(H21:$H$381))</f>
        <v>CRY</v>
      </c>
      <c r="M21" s="165" t="str">
        <f>INDEX($I$2:$I$381,ROWS(I21:$I$381))</f>
        <v>ful</v>
      </c>
      <c r="N21" s="165" t="str">
        <f t="shared" si="7"/>
        <v>44788CRY</v>
      </c>
      <c r="O21" s="165" t="str">
        <f t="shared" si="8"/>
        <v>44788liv</v>
      </c>
      <c r="P21" s="165" t="str">
        <f t="shared" si="2"/>
        <v>CRY</v>
      </c>
      <c r="Q21" s="165" t="str">
        <f t="shared" si="3"/>
        <v>liv</v>
      </c>
      <c r="R21" s="165" t="str">
        <f>C21&amp;":"&amp;COUNTIF($C$2:C21,C21)</f>
        <v>2:10</v>
      </c>
      <c r="S21" s="165" t="str">
        <f t="shared" si="9"/>
        <v>LIV</v>
      </c>
      <c r="T21" s="165" t="str">
        <f t="shared" si="10"/>
        <v>cry</v>
      </c>
      <c r="U21" s="166">
        <f>COUNTIF($F$2:F21,G21)</f>
        <v>0</v>
      </c>
      <c r="V21" s="166">
        <f>COUNTIF($G$2:G21,F21)</f>
        <v>0</v>
      </c>
      <c r="W21" s="166">
        <f>COUNTIF($F$2:F21,F21)</f>
        <v>1</v>
      </c>
      <c r="X21" s="166">
        <f>COUNTIF($F$2:G21,G21)</f>
        <v>1</v>
      </c>
      <c r="Y21" s="165">
        <f t="shared" si="11"/>
        <v>1</v>
      </c>
      <c r="Z21" s="165" t="str">
        <f t="shared" si="12"/>
        <v>GW2-1CRY</v>
      </c>
      <c r="AA21" s="165" t="str">
        <f t="shared" si="13"/>
        <v>GW2-1liv</v>
      </c>
      <c r="AB21" s="165" t="str">
        <f t="shared" si="4"/>
        <v>CRY</v>
      </c>
      <c r="AC21" s="165" t="str">
        <f t="shared" si="5"/>
        <v>liv</v>
      </c>
    </row>
    <row r="22" spans="1:29" x14ac:dyDescent="0.3">
      <c r="A22" s="164" t="str">
        <f>LEFT('FPL FIX'!$F22,10)</f>
        <v>2022-08-20</v>
      </c>
      <c r="B22" s="164">
        <f t="shared" si="6"/>
        <v>44793</v>
      </c>
      <c r="C22" s="165">
        <f>'FPL FIX'!B22</f>
        <v>3</v>
      </c>
      <c r="D22" s="165">
        <f>'FPL FIX'!J22</f>
        <v>20</v>
      </c>
      <c r="E22" s="165">
        <f>'FPL FIX'!L22</f>
        <v>18</v>
      </c>
      <c r="F22" s="165" t="str">
        <f t="shared" si="0"/>
        <v>3WOL</v>
      </c>
      <c r="G22" s="165" t="str">
        <f t="shared" si="1"/>
        <v>3tot</v>
      </c>
      <c r="H22" s="165" t="str">
        <f>VLOOKUP($D22,FIX!$A$1:$D$21,MATCH("AbrvTeam",FIX!$A$1:$C$1,0),0)</f>
        <v>WOL</v>
      </c>
      <c r="I22" s="165" t="str">
        <f>VLOOKUP(E22,FIX!$A$1:$D$21,MATCH("AbrvTeamL",FIX!$A$1:$D$1,0),0)</f>
        <v>tot</v>
      </c>
      <c r="J22" s="165" t="str">
        <f>INDEX($F$2:$F$381,ROWS(F22:$F$381))</f>
        <v>37MUN</v>
      </c>
      <c r="K22" s="165" t="str">
        <f>INDEX($G$2:$G$381,ROWS($G22:G$381))</f>
        <v>37bou</v>
      </c>
      <c r="L22" s="165" t="str">
        <f>INDEX($H$2:$H$381,ROWS(H22:$H$381))</f>
        <v>MUN</v>
      </c>
      <c r="M22" s="165" t="str">
        <f>INDEX($I$2:$I$381,ROWS(I22:$I$381))</f>
        <v>bou</v>
      </c>
      <c r="N22" s="165" t="str">
        <f t="shared" si="7"/>
        <v>44793WOL</v>
      </c>
      <c r="O22" s="165" t="str">
        <f t="shared" si="8"/>
        <v>44793tot</v>
      </c>
      <c r="P22" s="165" t="str">
        <f t="shared" si="2"/>
        <v>WOL</v>
      </c>
      <c r="Q22" s="165" t="str">
        <f t="shared" si="3"/>
        <v>tot</v>
      </c>
      <c r="R22" s="165" t="str">
        <f>C22&amp;":"&amp;COUNTIF($C$2:C22,C22)</f>
        <v>3:1</v>
      </c>
      <c r="S22" s="165" t="str">
        <f t="shared" si="9"/>
        <v>TOT</v>
      </c>
      <c r="T22" s="165" t="str">
        <f t="shared" si="10"/>
        <v>wol</v>
      </c>
      <c r="U22" s="166">
        <f>COUNTIF($F$2:F22,G22)</f>
        <v>0</v>
      </c>
      <c r="V22" s="166">
        <f>COUNTIF($G$2:G22,F22)</f>
        <v>0</v>
      </c>
      <c r="W22" s="166">
        <f>COUNTIF($F$2:F22,F22)</f>
        <v>1</v>
      </c>
      <c r="X22" s="166">
        <f>COUNTIF($F$2:G22,G22)</f>
        <v>1</v>
      </c>
      <c r="Y22" s="165">
        <f t="shared" si="11"/>
        <v>1</v>
      </c>
      <c r="Z22" s="165" t="str">
        <f t="shared" si="12"/>
        <v>GW3-1WOL</v>
      </c>
      <c r="AA22" s="165" t="str">
        <f t="shared" si="13"/>
        <v>GW3-1tot</v>
      </c>
      <c r="AB22" s="165" t="str">
        <f t="shared" si="4"/>
        <v>WOL</v>
      </c>
      <c r="AC22" s="165" t="str">
        <f t="shared" si="5"/>
        <v>tot</v>
      </c>
    </row>
    <row r="23" spans="1:29" x14ac:dyDescent="0.3">
      <c r="A23" s="164" t="str">
        <f>LEFT('FPL FIX'!$F23,10)</f>
        <v>2022-08-20</v>
      </c>
      <c r="B23" s="164">
        <f t="shared" si="6"/>
        <v>44793</v>
      </c>
      <c r="C23" s="165">
        <f>'FPL FIX'!B23</f>
        <v>3</v>
      </c>
      <c r="D23" s="165">
        <f>'FPL FIX'!J23</f>
        <v>2</v>
      </c>
      <c r="E23" s="165">
        <f>'FPL FIX'!L23</f>
        <v>7</v>
      </c>
      <c r="F23" s="165" t="str">
        <f t="shared" si="0"/>
        <v>3AVL</v>
      </c>
      <c r="G23" s="165" t="str">
        <f t="shared" si="1"/>
        <v>3cry</v>
      </c>
      <c r="H23" s="165" t="str">
        <f>VLOOKUP($D23,FIX!$A$1:$D$21,MATCH("AbrvTeam",FIX!$A$1:$C$1,0),0)</f>
        <v>AVL</v>
      </c>
      <c r="I23" s="165" t="str">
        <f>VLOOKUP(E23,FIX!$A$1:$D$21,MATCH("AbrvTeamL",FIX!$A$1:$D$1,0),0)</f>
        <v>cry</v>
      </c>
      <c r="J23" s="165" t="str">
        <f>INDEX($F$2:$F$381,ROWS(F23:$F$381))</f>
        <v>37BRE</v>
      </c>
      <c r="K23" s="165" t="str">
        <f>INDEX($G$2:$G$381,ROWS($G23:G$381))</f>
        <v>37tot</v>
      </c>
      <c r="L23" s="165" t="str">
        <f>INDEX($H$2:$H$381,ROWS(H23:$H$381))</f>
        <v>BRE</v>
      </c>
      <c r="M23" s="165" t="str">
        <f>INDEX($I$2:$I$381,ROWS(I23:$I$381))</f>
        <v>tot</v>
      </c>
      <c r="N23" s="165" t="str">
        <f t="shared" si="7"/>
        <v>44793AVL</v>
      </c>
      <c r="O23" s="165" t="str">
        <f t="shared" si="8"/>
        <v>44793cry</v>
      </c>
      <c r="P23" s="165" t="str">
        <f t="shared" si="2"/>
        <v>AVL</v>
      </c>
      <c r="Q23" s="165" t="str">
        <f t="shared" si="3"/>
        <v>cry</v>
      </c>
      <c r="R23" s="165" t="str">
        <f>C23&amp;":"&amp;COUNTIF($C$2:C23,C23)</f>
        <v>3:2</v>
      </c>
      <c r="S23" s="165" t="str">
        <f t="shared" si="9"/>
        <v>CRY</v>
      </c>
      <c r="T23" s="165" t="str">
        <f t="shared" si="10"/>
        <v>avl</v>
      </c>
      <c r="U23" s="166">
        <f>COUNTIF($F$2:F23,G23)</f>
        <v>0</v>
      </c>
      <c r="V23" s="166">
        <f>COUNTIF($G$2:G23,F23)</f>
        <v>0</v>
      </c>
      <c r="W23" s="166">
        <f>COUNTIF($F$2:F23,F23)</f>
        <v>1</v>
      </c>
      <c r="X23" s="166">
        <f>COUNTIF($F$2:G23,G23)</f>
        <v>1</v>
      </c>
      <c r="Y23" s="165">
        <f t="shared" si="11"/>
        <v>1</v>
      </c>
      <c r="Z23" s="165" t="str">
        <f t="shared" si="12"/>
        <v>GW3-1AVL</v>
      </c>
      <c r="AA23" s="165" t="str">
        <f t="shared" si="13"/>
        <v>GW3-1cry</v>
      </c>
      <c r="AB23" s="165" t="str">
        <f t="shared" si="4"/>
        <v>AVL</v>
      </c>
      <c r="AC23" s="165" t="str">
        <f t="shared" si="5"/>
        <v>cry</v>
      </c>
    </row>
    <row r="24" spans="1:29" x14ac:dyDescent="0.3">
      <c r="A24" s="164" t="str">
        <f>LEFT('FPL FIX'!$F24,10)</f>
        <v>2022-08-20</v>
      </c>
      <c r="B24" s="164">
        <f t="shared" si="6"/>
        <v>44793</v>
      </c>
      <c r="C24" s="165">
        <f>'FPL FIX'!B24</f>
        <v>3</v>
      </c>
      <c r="D24" s="165">
        <f>'FPL FIX'!J24</f>
        <v>16</v>
      </c>
      <c r="E24" s="165">
        <f>'FPL FIX'!L24</f>
        <v>8</v>
      </c>
      <c r="F24" s="165" t="str">
        <f t="shared" si="0"/>
        <v>3NFO</v>
      </c>
      <c r="G24" s="165" t="str">
        <f t="shared" si="1"/>
        <v>3eve</v>
      </c>
      <c r="H24" s="165" t="str">
        <f>VLOOKUP($D24,FIX!$A$1:$D$21,MATCH("AbrvTeam",FIX!$A$1:$C$1,0),0)</f>
        <v>NFO</v>
      </c>
      <c r="I24" s="165" t="str">
        <f>VLOOKUP(E24,FIX!$A$1:$D$21,MATCH("AbrvTeamL",FIX!$A$1:$D$1,0),0)</f>
        <v>eve</v>
      </c>
      <c r="J24" s="165" t="str">
        <f>INDEX($F$2:$F$381,ROWS(F24:$F$381))</f>
        <v>36BHA</v>
      </c>
      <c r="K24" s="165" t="str">
        <f>INDEX($G$2:$G$381,ROWS($G24:G$381))</f>
        <v>36new</v>
      </c>
      <c r="L24" s="165" t="str">
        <f>INDEX($H$2:$H$381,ROWS(H24:$H$381))</f>
        <v>BHA</v>
      </c>
      <c r="M24" s="165" t="str">
        <f>INDEX($I$2:$I$381,ROWS(I24:$I$381))</f>
        <v>new</v>
      </c>
      <c r="N24" s="165" t="str">
        <f t="shared" si="7"/>
        <v>44793NFO</v>
      </c>
      <c r="O24" s="165" t="str">
        <f t="shared" si="8"/>
        <v>44793eve</v>
      </c>
      <c r="P24" s="165" t="str">
        <f t="shared" si="2"/>
        <v>NFO</v>
      </c>
      <c r="Q24" s="165" t="str">
        <f t="shared" si="3"/>
        <v>eve</v>
      </c>
      <c r="R24" s="165" t="str">
        <f>C24&amp;":"&amp;COUNTIF($C$2:C24,C24)</f>
        <v>3:3</v>
      </c>
      <c r="S24" s="165" t="str">
        <f t="shared" si="9"/>
        <v>EVE</v>
      </c>
      <c r="T24" s="165" t="str">
        <f t="shared" si="10"/>
        <v>nfo</v>
      </c>
      <c r="U24" s="166">
        <f>COUNTIF($F$2:F24,G24)</f>
        <v>0</v>
      </c>
      <c r="V24" s="166">
        <f>COUNTIF($G$2:G24,F24)</f>
        <v>0</v>
      </c>
      <c r="W24" s="166">
        <f>COUNTIF($F$2:F24,F24)</f>
        <v>1</v>
      </c>
      <c r="X24" s="166">
        <f>COUNTIF($F$2:G24,G24)</f>
        <v>1</v>
      </c>
      <c r="Y24" s="165">
        <f t="shared" si="11"/>
        <v>1</v>
      </c>
      <c r="Z24" s="165" t="str">
        <f t="shared" si="12"/>
        <v>GW3-1NFO</v>
      </c>
      <c r="AA24" s="165" t="str">
        <f t="shared" si="13"/>
        <v>GW3-1eve</v>
      </c>
      <c r="AB24" s="165" t="str">
        <f t="shared" si="4"/>
        <v>NFO</v>
      </c>
      <c r="AC24" s="165" t="str">
        <f t="shared" si="5"/>
        <v>eve</v>
      </c>
    </row>
    <row r="25" spans="1:29" x14ac:dyDescent="0.3">
      <c r="A25" s="164" t="str">
        <f>LEFT('FPL FIX'!$F25,10)</f>
        <v>2022-08-20</v>
      </c>
      <c r="B25" s="164">
        <f t="shared" si="6"/>
        <v>44793</v>
      </c>
      <c r="C25" s="165">
        <f>'FPL FIX'!B25</f>
        <v>3</v>
      </c>
      <c r="D25" s="165">
        <f>'FPL FIX'!J25</f>
        <v>4</v>
      </c>
      <c r="E25" s="165">
        <f>'FPL FIX'!L25</f>
        <v>9</v>
      </c>
      <c r="F25" s="165" t="str">
        <f t="shared" si="0"/>
        <v>3BRE</v>
      </c>
      <c r="G25" s="165" t="str">
        <f t="shared" si="1"/>
        <v>3ful</v>
      </c>
      <c r="H25" s="165" t="str">
        <f>VLOOKUP($D25,FIX!$A$1:$D$21,MATCH("AbrvTeam",FIX!$A$1:$C$1,0),0)</f>
        <v>BRE</v>
      </c>
      <c r="I25" s="165" t="str">
        <f>VLOOKUP(E25,FIX!$A$1:$D$21,MATCH("AbrvTeamL",FIX!$A$1:$D$1,0),0)</f>
        <v>ful</v>
      </c>
      <c r="J25" s="165" t="str">
        <f>INDEX($F$2:$F$381,ROWS(F25:$F$381))</f>
        <v>36LIV</v>
      </c>
      <c r="K25" s="165" t="str">
        <f>INDEX($G$2:$G$381,ROWS($G25:G$381))</f>
        <v>36lei</v>
      </c>
      <c r="L25" s="165" t="str">
        <f>INDEX($H$2:$H$381,ROWS(H25:$H$381))</f>
        <v>LIV</v>
      </c>
      <c r="M25" s="165" t="str">
        <f>INDEX($I$2:$I$381,ROWS(I25:$I$381))</f>
        <v>lei</v>
      </c>
      <c r="N25" s="165" t="str">
        <f t="shared" si="7"/>
        <v>44793BRE</v>
      </c>
      <c r="O25" s="165" t="str">
        <f t="shared" si="8"/>
        <v>44793ful</v>
      </c>
      <c r="P25" s="165" t="str">
        <f t="shared" si="2"/>
        <v>BRE</v>
      </c>
      <c r="Q25" s="165" t="str">
        <f t="shared" si="3"/>
        <v>ful</v>
      </c>
      <c r="R25" s="165" t="str">
        <f>C25&amp;":"&amp;COUNTIF($C$2:C25,C25)</f>
        <v>3:4</v>
      </c>
      <c r="S25" s="165" t="str">
        <f t="shared" si="9"/>
        <v>FUL</v>
      </c>
      <c r="T25" s="165" t="str">
        <f t="shared" si="10"/>
        <v>bre</v>
      </c>
      <c r="U25" s="166">
        <f>COUNTIF($F$2:F25,G25)</f>
        <v>0</v>
      </c>
      <c r="V25" s="166">
        <f>COUNTIF($G$2:G25,F25)</f>
        <v>0</v>
      </c>
      <c r="W25" s="166">
        <f>COUNTIF($F$2:F25,F25)</f>
        <v>1</v>
      </c>
      <c r="X25" s="166">
        <f>COUNTIF($F$2:G25,G25)</f>
        <v>1</v>
      </c>
      <c r="Y25" s="165">
        <f t="shared" si="11"/>
        <v>1</v>
      </c>
      <c r="Z25" s="165" t="str">
        <f t="shared" si="12"/>
        <v>GW3-1BRE</v>
      </c>
      <c r="AA25" s="165" t="str">
        <f t="shared" si="13"/>
        <v>GW3-1ful</v>
      </c>
      <c r="AB25" s="165" t="str">
        <f t="shared" si="4"/>
        <v>BRE</v>
      </c>
      <c r="AC25" s="165" t="str">
        <f t="shared" si="5"/>
        <v>ful</v>
      </c>
    </row>
    <row r="26" spans="1:29" x14ac:dyDescent="0.3">
      <c r="A26" s="164" t="str">
        <f>LEFT('FPL FIX'!$F26,10)</f>
        <v>2022-08-20</v>
      </c>
      <c r="B26" s="164">
        <f t="shared" si="6"/>
        <v>44793</v>
      </c>
      <c r="C26" s="165">
        <f>'FPL FIX'!B26</f>
        <v>3</v>
      </c>
      <c r="D26" s="165">
        <f>'FPL FIX'!J26</f>
        <v>17</v>
      </c>
      <c r="E26" s="165">
        <f>'FPL FIX'!L26</f>
        <v>10</v>
      </c>
      <c r="F26" s="165" t="str">
        <f t="shared" si="0"/>
        <v>3SOU</v>
      </c>
      <c r="G26" s="165" t="str">
        <f t="shared" si="1"/>
        <v>3lei</v>
      </c>
      <c r="H26" s="165" t="str">
        <f>VLOOKUP($D26,FIX!$A$1:$D$21,MATCH("AbrvTeam",FIX!$A$1:$C$1,0),0)</f>
        <v>SOU</v>
      </c>
      <c r="I26" s="165" t="str">
        <f>VLOOKUP(E26,FIX!$A$1:$D$21,MATCH("AbrvTeamL",FIX!$A$1:$D$1,0),0)</f>
        <v>lei</v>
      </c>
      <c r="J26" s="165" t="str">
        <f>INDEX($F$2:$F$381,ROWS(F26:$F$381))</f>
        <v>36BHA</v>
      </c>
      <c r="K26" s="165" t="str">
        <f>INDEX($G$2:$G$381,ROWS($G26:G$381))</f>
        <v>36ars</v>
      </c>
      <c r="L26" s="165" t="str">
        <f>INDEX($H$2:$H$381,ROWS(H26:$H$381))</f>
        <v>BHA</v>
      </c>
      <c r="M26" s="165" t="str">
        <f>INDEX($I$2:$I$381,ROWS(I26:$I$381))</f>
        <v>ars</v>
      </c>
      <c r="N26" s="165" t="str">
        <f t="shared" si="7"/>
        <v>44793SOU</v>
      </c>
      <c r="O26" s="165" t="str">
        <f t="shared" si="8"/>
        <v>44793lei</v>
      </c>
      <c r="P26" s="165" t="str">
        <f t="shared" si="2"/>
        <v>SOU</v>
      </c>
      <c r="Q26" s="165" t="str">
        <f t="shared" si="3"/>
        <v>lei</v>
      </c>
      <c r="R26" s="165" t="str">
        <f>C26&amp;":"&amp;COUNTIF($C$2:C26,C26)</f>
        <v>3:5</v>
      </c>
      <c r="S26" s="165" t="str">
        <f t="shared" si="9"/>
        <v>LEI</v>
      </c>
      <c r="T26" s="165" t="str">
        <f t="shared" si="10"/>
        <v>sou</v>
      </c>
      <c r="U26" s="166">
        <f>COUNTIF($F$2:F26,G26)</f>
        <v>0</v>
      </c>
      <c r="V26" s="166">
        <f>COUNTIF($G$2:G26,F26)</f>
        <v>0</v>
      </c>
      <c r="W26" s="166">
        <f>COUNTIF($F$2:F26,F26)</f>
        <v>1</v>
      </c>
      <c r="X26" s="166">
        <f>COUNTIF($F$2:G26,G26)</f>
        <v>1</v>
      </c>
      <c r="Y26" s="165">
        <f t="shared" si="11"/>
        <v>1</v>
      </c>
      <c r="Z26" s="165" t="str">
        <f t="shared" si="12"/>
        <v>GW3-1SOU</v>
      </c>
      <c r="AA26" s="165" t="str">
        <f t="shared" si="13"/>
        <v>GW3-1lei</v>
      </c>
      <c r="AB26" s="165" t="str">
        <f t="shared" si="4"/>
        <v>SOU</v>
      </c>
      <c r="AC26" s="165" t="str">
        <f t="shared" si="5"/>
        <v>lei</v>
      </c>
    </row>
    <row r="27" spans="1:29" x14ac:dyDescent="0.3">
      <c r="A27" s="164" t="str">
        <f>LEFT('FPL FIX'!$F27,10)</f>
        <v>2022-08-20</v>
      </c>
      <c r="B27" s="164">
        <f t="shared" si="6"/>
        <v>44793</v>
      </c>
      <c r="C27" s="165">
        <f>'FPL FIX'!B27</f>
        <v>3</v>
      </c>
      <c r="D27" s="165">
        <f>'FPL FIX'!J27</f>
        <v>1</v>
      </c>
      <c r="E27" s="165">
        <f>'FPL FIX'!L27</f>
        <v>3</v>
      </c>
      <c r="F27" s="165" t="str">
        <f t="shared" si="0"/>
        <v>3ARS</v>
      </c>
      <c r="G27" s="165" t="str">
        <f t="shared" si="1"/>
        <v>3bou</v>
      </c>
      <c r="H27" s="165" t="str">
        <f>VLOOKUP($D27,FIX!$A$1:$D$21,MATCH("AbrvTeam",FIX!$A$1:$C$1,0),0)</f>
        <v>ARS</v>
      </c>
      <c r="I27" s="165" t="str">
        <f>VLOOKUP(E27,FIX!$A$1:$D$21,MATCH("AbrvTeamL",FIX!$A$1:$D$1,0),0)</f>
        <v>bou</v>
      </c>
      <c r="J27" s="165" t="str">
        <f>INDEX($F$2:$F$381,ROWS(F27:$F$381))</f>
        <v>36MCI</v>
      </c>
      <c r="K27" s="165" t="str">
        <f>INDEX($G$2:$G$381,ROWS($G27:G$381))</f>
        <v>36eve</v>
      </c>
      <c r="L27" s="165" t="str">
        <f>INDEX($H$2:$H$381,ROWS(H27:$H$381))</f>
        <v>MCI</v>
      </c>
      <c r="M27" s="165" t="str">
        <f>INDEX($I$2:$I$381,ROWS(I27:$I$381))</f>
        <v>eve</v>
      </c>
      <c r="N27" s="165" t="str">
        <f t="shared" si="7"/>
        <v>44793ARS</v>
      </c>
      <c r="O27" s="165" t="str">
        <f t="shared" si="8"/>
        <v>44793bou</v>
      </c>
      <c r="P27" s="165" t="str">
        <f t="shared" si="2"/>
        <v>ARS</v>
      </c>
      <c r="Q27" s="165" t="str">
        <f t="shared" si="3"/>
        <v>bou</v>
      </c>
      <c r="R27" s="165" t="str">
        <f>C27&amp;":"&amp;COUNTIF($C$2:C27,C27)</f>
        <v>3:6</v>
      </c>
      <c r="S27" s="165" t="str">
        <f t="shared" si="9"/>
        <v>BOU</v>
      </c>
      <c r="T27" s="165" t="str">
        <f t="shared" si="10"/>
        <v>ars</v>
      </c>
      <c r="U27" s="166">
        <f>COUNTIF($F$2:F27,G27)</f>
        <v>0</v>
      </c>
      <c r="V27" s="166">
        <f>COUNTIF($G$2:G27,F27)</f>
        <v>0</v>
      </c>
      <c r="W27" s="166">
        <f>COUNTIF($F$2:F27,F27)</f>
        <v>1</v>
      </c>
      <c r="X27" s="166">
        <f>COUNTIF($F$2:G27,G27)</f>
        <v>1</v>
      </c>
      <c r="Y27" s="165">
        <f t="shared" si="11"/>
        <v>1</v>
      </c>
      <c r="Z27" s="165" t="str">
        <f t="shared" si="12"/>
        <v>GW3-1ARS</v>
      </c>
      <c r="AA27" s="165" t="str">
        <f t="shared" si="13"/>
        <v>GW3-1bou</v>
      </c>
      <c r="AB27" s="165" t="str">
        <f t="shared" si="4"/>
        <v>ARS</v>
      </c>
      <c r="AC27" s="165" t="str">
        <f t="shared" si="5"/>
        <v>bou</v>
      </c>
    </row>
    <row r="28" spans="1:29" x14ac:dyDescent="0.3">
      <c r="A28" s="164" t="str">
        <f>LEFT('FPL FIX'!$F28,10)</f>
        <v>2022-08-21</v>
      </c>
      <c r="B28" s="164">
        <f t="shared" si="6"/>
        <v>44794</v>
      </c>
      <c r="C28" s="165">
        <f>'FPL FIX'!B28</f>
        <v>3</v>
      </c>
      <c r="D28" s="165">
        <f>'FPL FIX'!J28</f>
        <v>6</v>
      </c>
      <c r="E28" s="165">
        <f>'FPL FIX'!L28</f>
        <v>11</v>
      </c>
      <c r="F28" s="165" t="str">
        <f t="shared" si="0"/>
        <v>3CHE</v>
      </c>
      <c r="G28" s="165" t="str">
        <f t="shared" si="1"/>
        <v>3lee</v>
      </c>
      <c r="H28" s="165" t="str">
        <f>VLOOKUP($D28,FIX!$A$1:$D$21,MATCH("AbrvTeam",FIX!$A$1:$C$1,0),0)</f>
        <v>CHE</v>
      </c>
      <c r="I28" s="165" t="str">
        <f>VLOOKUP(E28,FIX!$A$1:$D$21,MATCH("AbrvTeamL",FIX!$A$1:$D$1,0),0)</f>
        <v>lee</v>
      </c>
      <c r="J28" s="165" t="str">
        <f>INDEX($F$2:$F$381,ROWS(F28:$F$381))</f>
        <v>36WHU</v>
      </c>
      <c r="K28" s="165" t="str">
        <f>INDEX($G$2:$G$381,ROWS($G28:G$381))</f>
        <v>36bre</v>
      </c>
      <c r="L28" s="165" t="str">
        <f>INDEX($H$2:$H$381,ROWS(H28:$H$381))</f>
        <v>WHU</v>
      </c>
      <c r="M28" s="165" t="str">
        <f>INDEX($I$2:$I$381,ROWS(I28:$I$381))</f>
        <v>bre</v>
      </c>
      <c r="N28" s="165" t="str">
        <f t="shared" si="7"/>
        <v>44794CHE</v>
      </c>
      <c r="O28" s="165" t="str">
        <f t="shared" si="8"/>
        <v>44794lee</v>
      </c>
      <c r="P28" s="165" t="str">
        <f t="shared" si="2"/>
        <v>CHE</v>
      </c>
      <c r="Q28" s="165" t="str">
        <f t="shared" si="3"/>
        <v>lee</v>
      </c>
      <c r="R28" s="165" t="str">
        <f>C28&amp;":"&amp;COUNTIF($C$2:C28,C28)</f>
        <v>3:7</v>
      </c>
      <c r="S28" s="165" t="str">
        <f t="shared" si="9"/>
        <v>LEE</v>
      </c>
      <c r="T28" s="165" t="str">
        <f t="shared" si="10"/>
        <v>che</v>
      </c>
      <c r="U28" s="166">
        <f>COUNTIF($F$2:F28,G28)</f>
        <v>0</v>
      </c>
      <c r="V28" s="166">
        <f>COUNTIF($G$2:G28,F28)</f>
        <v>0</v>
      </c>
      <c r="W28" s="166">
        <f>COUNTIF($F$2:F28,F28)</f>
        <v>1</v>
      </c>
      <c r="X28" s="166">
        <f>COUNTIF($F$2:G28,G28)</f>
        <v>1</v>
      </c>
      <c r="Y28" s="165">
        <f t="shared" si="11"/>
        <v>1</v>
      </c>
      <c r="Z28" s="165" t="str">
        <f t="shared" si="12"/>
        <v>GW3-1CHE</v>
      </c>
      <c r="AA28" s="165" t="str">
        <f t="shared" si="13"/>
        <v>GW3-1lee</v>
      </c>
      <c r="AB28" s="165" t="str">
        <f t="shared" si="4"/>
        <v>CHE</v>
      </c>
      <c r="AC28" s="165" t="str">
        <f t="shared" si="5"/>
        <v>lee</v>
      </c>
    </row>
    <row r="29" spans="1:29" x14ac:dyDescent="0.3">
      <c r="A29" s="164" t="str">
        <f>LEFT('FPL FIX'!$F29,10)</f>
        <v>2022-08-21</v>
      </c>
      <c r="B29" s="164">
        <f t="shared" si="6"/>
        <v>44794</v>
      </c>
      <c r="C29" s="165">
        <f>'FPL FIX'!B29</f>
        <v>3</v>
      </c>
      <c r="D29" s="165">
        <f>'FPL FIX'!J29</f>
        <v>5</v>
      </c>
      <c r="E29" s="165">
        <f>'FPL FIX'!L29</f>
        <v>19</v>
      </c>
      <c r="F29" s="165" t="str">
        <f t="shared" si="0"/>
        <v>3BHA</v>
      </c>
      <c r="G29" s="165" t="str">
        <f t="shared" si="1"/>
        <v>3whu</v>
      </c>
      <c r="H29" s="165" t="str">
        <f>VLOOKUP($D29,FIX!$A$1:$D$21,MATCH("AbrvTeam",FIX!$A$1:$C$1,0),0)</f>
        <v>BHA</v>
      </c>
      <c r="I29" s="165" t="str">
        <f>VLOOKUP(E29,FIX!$A$1:$D$21,MATCH("AbrvTeamL",FIX!$A$1:$D$1,0),0)</f>
        <v>whu</v>
      </c>
      <c r="J29" s="165" t="str">
        <f>INDEX($F$2:$F$381,ROWS(F29:$F$381))</f>
        <v>36FUL</v>
      </c>
      <c r="K29" s="165" t="str">
        <f>INDEX($G$2:$G$381,ROWS($G29:G$381))</f>
        <v>36sou</v>
      </c>
      <c r="L29" s="165" t="str">
        <f>INDEX($H$2:$H$381,ROWS(H29:$H$381))</f>
        <v>FUL</v>
      </c>
      <c r="M29" s="165" t="str">
        <f>INDEX($I$2:$I$381,ROWS(I29:$I$381))</f>
        <v>sou</v>
      </c>
      <c r="N29" s="165" t="str">
        <f t="shared" si="7"/>
        <v>44794BHA</v>
      </c>
      <c r="O29" s="165" t="str">
        <f t="shared" si="8"/>
        <v>44794whu</v>
      </c>
      <c r="P29" s="165" t="str">
        <f t="shared" si="2"/>
        <v>BHA</v>
      </c>
      <c r="Q29" s="165" t="str">
        <f t="shared" si="3"/>
        <v>whu</v>
      </c>
      <c r="R29" s="165" t="str">
        <f>C29&amp;":"&amp;COUNTIF($C$2:C29,C29)</f>
        <v>3:8</v>
      </c>
      <c r="S29" s="165" t="str">
        <f t="shared" si="9"/>
        <v>WHU</v>
      </c>
      <c r="T29" s="165" t="str">
        <f t="shared" si="10"/>
        <v>bha</v>
      </c>
      <c r="U29" s="166">
        <f>COUNTIF($F$2:F29,G29)</f>
        <v>0</v>
      </c>
      <c r="V29" s="166">
        <f>COUNTIF($G$2:G29,F29)</f>
        <v>0</v>
      </c>
      <c r="W29" s="166">
        <f>COUNTIF($F$2:F29,F29)</f>
        <v>1</v>
      </c>
      <c r="X29" s="166">
        <f>COUNTIF($F$2:G29,G29)</f>
        <v>1</v>
      </c>
      <c r="Y29" s="165">
        <f t="shared" si="11"/>
        <v>1</v>
      </c>
      <c r="Z29" s="165" t="str">
        <f t="shared" si="12"/>
        <v>GW3-1BHA</v>
      </c>
      <c r="AA29" s="165" t="str">
        <f t="shared" si="13"/>
        <v>GW3-1whu</v>
      </c>
      <c r="AB29" s="165" t="str">
        <f t="shared" si="4"/>
        <v>BHA</v>
      </c>
      <c r="AC29" s="165" t="str">
        <f t="shared" si="5"/>
        <v>whu</v>
      </c>
    </row>
    <row r="30" spans="1:29" x14ac:dyDescent="0.3">
      <c r="A30" s="164" t="str">
        <f>LEFT('FPL FIX'!$F30,10)</f>
        <v>2022-08-21</v>
      </c>
      <c r="B30" s="164">
        <f t="shared" si="6"/>
        <v>44794</v>
      </c>
      <c r="C30" s="165">
        <f>'FPL FIX'!B30</f>
        <v>3</v>
      </c>
      <c r="D30" s="165">
        <f>'FPL FIX'!J30</f>
        <v>13</v>
      </c>
      <c r="E30" s="165">
        <f>'FPL FIX'!L30</f>
        <v>15</v>
      </c>
      <c r="F30" s="165" t="str">
        <f t="shared" si="0"/>
        <v>3MCI</v>
      </c>
      <c r="G30" s="165" t="str">
        <f t="shared" si="1"/>
        <v>3new</v>
      </c>
      <c r="H30" s="165" t="str">
        <f>VLOOKUP($D30,FIX!$A$1:$D$21,MATCH("AbrvTeam",FIX!$A$1:$C$1,0),0)</f>
        <v>MCI</v>
      </c>
      <c r="I30" s="165" t="str">
        <f>VLOOKUP(E30,FIX!$A$1:$D$21,MATCH("AbrvTeamL",FIX!$A$1:$D$1,0),0)</f>
        <v>new</v>
      </c>
      <c r="J30" s="165" t="str">
        <f>INDEX($F$2:$F$381,ROWS(F30:$F$381))</f>
        <v>36WOL</v>
      </c>
      <c r="K30" s="165" t="str">
        <f>INDEX($G$2:$G$381,ROWS($G30:G$381))</f>
        <v>36mun</v>
      </c>
      <c r="L30" s="165" t="str">
        <f>INDEX($H$2:$H$381,ROWS(H30:$H$381))</f>
        <v>WOL</v>
      </c>
      <c r="M30" s="165" t="str">
        <f>INDEX($I$2:$I$381,ROWS(I30:$I$381))</f>
        <v>mun</v>
      </c>
      <c r="N30" s="165" t="str">
        <f t="shared" si="7"/>
        <v>44794MCI</v>
      </c>
      <c r="O30" s="165" t="str">
        <f t="shared" si="8"/>
        <v>44794new</v>
      </c>
      <c r="P30" s="165" t="str">
        <f t="shared" si="2"/>
        <v>MCI</v>
      </c>
      <c r="Q30" s="165" t="str">
        <f t="shared" si="3"/>
        <v>new</v>
      </c>
      <c r="R30" s="165" t="str">
        <f>C30&amp;":"&amp;COUNTIF($C$2:C30,C30)</f>
        <v>3:9</v>
      </c>
      <c r="S30" s="165" t="str">
        <f t="shared" si="9"/>
        <v>NEW</v>
      </c>
      <c r="T30" s="165" t="str">
        <f t="shared" si="10"/>
        <v>mci</v>
      </c>
      <c r="U30" s="166">
        <f>COUNTIF($F$2:F30,G30)</f>
        <v>0</v>
      </c>
      <c r="V30" s="166">
        <f>COUNTIF($G$2:G30,F30)</f>
        <v>0</v>
      </c>
      <c r="W30" s="166">
        <f>COUNTIF($F$2:F30,F30)</f>
        <v>1</v>
      </c>
      <c r="X30" s="166">
        <f>COUNTIF($F$2:G30,G30)</f>
        <v>1</v>
      </c>
      <c r="Y30" s="165">
        <f t="shared" si="11"/>
        <v>1</v>
      </c>
      <c r="Z30" s="165" t="str">
        <f t="shared" si="12"/>
        <v>GW3-1MCI</v>
      </c>
      <c r="AA30" s="165" t="str">
        <f t="shared" si="13"/>
        <v>GW3-1new</v>
      </c>
      <c r="AB30" s="165" t="str">
        <f t="shared" si="4"/>
        <v>MCI</v>
      </c>
      <c r="AC30" s="165" t="str">
        <f t="shared" si="5"/>
        <v>new</v>
      </c>
    </row>
    <row r="31" spans="1:29" x14ac:dyDescent="0.3">
      <c r="A31" s="164" t="str">
        <f>LEFT('FPL FIX'!$F31,10)</f>
        <v>2022-08-22</v>
      </c>
      <c r="B31" s="164">
        <f t="shared" si="6"/>
        <v>44795</v>
      </c>
      <c r="C31" s="165">
        <f>'FPL FIX'!B31</f>
        <v>3</v>
      </c>
      <c r="D31" s="165">
        <f>'FPL FIX'!J31</f>
        <v>12</v>
      </c>
      <c r="E31" s="165">
        <f>'FPL FIX'!L31</f>
        <v>14</v>
      </c>
      <c r="F31" s="165" t="str">
        <f t="shared" si="0"/>
        <v>3LIV</v>
      </c>
      <c r="G31" s="165" t="str">
        <f t="shared" si="1"/>
        <v>3mun</v>
      </c>
      <c r="H31" s="165" t="str">
        <f>VLOOKUP($D31,FIX!$A$1:$D$21,MATCH("AbrvTeam",FIX!$A$1:$C$1,0),0)</f>
        <v>LIV</v>
      </c>
      <c r="I31" s="165" t="str">
        <f>VLOOKUP(E31,FIX!$A$1:$D$21,MATCH("AbrvTeamL",FIX!$A$1:$D$1,0),0)</f>
        <v>mun</v>
      </c>
      <c r="J31" s="165" t="str">
        <f>INDEX($F$2:$F$381,ROWS(F31:$F$381))</f>
        <v>36BOU</v>
      </c>
      <c r="K31" s="165" t="str">
        <f>INDEX($G$2:$G$381,ROWS($G31:G$381))</f>
        <v>36cry</v>
      </c>
      <c r="L31" s="165" t="str">
        <f>INDEX($H$2:$H$381,ROWS(H31:$H$381))</f>
        <v>BOU</v>
      </c>
      <c r="M31" s="165" t="str">
        <f>INDEX($I$2:$I$381,ROWS(I31:$I$381))</f>
        <v>cry</v>
      </c>
      <c r="N31" s="165" t="str">
        <f t="shared" si="7"/>
        <v>44795LIV</v>
      </c>
      <c r="O31" s="165" t="str">
        <f t="shared" si="8"/>
        <v>44795mun</v>
      </c>
      <c r="P31" s="165" t="str">
        <f t="shared" si="2"/>
        <v>LIV</v>
      </c>
      <c r="Q31" s="165" t="str">
        <f t="shared" si="3"/>
        <v>mun</v>
      </c>
      <c r="R31" s="165" t="str">
        <f>C31&amp;":"&amp;COUNTIF($C$2:C31,C31)</f>
        <v>3:10</v>
      </c>
      <c r="S31" s="165" t="str">
        <f t="shared" si="9"/>
        <v>MUN</v>
      </c>
      <c r="T31" s="165" t="str">
        <f t="shared" si="10"/>
        <v>liv</v>
      </c>
      <c r="U31" s="166">
        <f>COUNTIF($F$2:F31,G31)</f>
        <v>0</v>
      </c>
      <c r="V31" s="166">
        <f>COUNTIF($G$2:G31,F31)</f>
        <v>0</v>
      </c>
      <c r="W31" s="166">
        <f>COUNTIF($F$2:F31,F31)</f>
        <v>1</v>
      </c>
      <c r="X31" s="166">
        <f>COUNTIF($F$2:G31,G31)</f>
        <v>1</v>
      </c>
      <c r="Y31" s="165">
        <f t="shared" si="11"/>
        <v>1</v>
      </c>
      <c r="Z31" s="165" t="str">
        <f t="shared" si="12"/>
        <v>GW3-1LIV</v>
      </c>
      <c r="AA31" s="165" t="str">
        <f t="shared" si="13"/>
        <v>GW3-1mun</v>
      </c>
      <c r="AB31" s="165" t="str">
        <f t="shared" si="4"/>
        <v>LIV</v>
      </c>
      <c r="AC31" s="165" t="str">
        <f t="shared" si="5"/>
        <v>mun</v>
      </c>
    </row>
    <row r="32" spans="1:29" x14ac:dyDescent="0.3">
      <c r="A32" s="164" t="str">
        <f>LEFT('FPL FIX'!$F32,10)</f>
        <v>2022-08-27</v>
      </c>
      <c r="B32" s="164">
        <f t="shared" si="6"/>
        <v>44800</v>
      </c>
      <c r="C32" s="165">
        <f>'FPL FIX'!B32</f>
        <v>4</v>
      </c>
      <c r="D32" s="165">
        <f>'FPL FIX'!J32</f>
        <v>14</v>
      </c>
      <c r="E32" s="165">
        <f>'FPL FIX'!L32</f>
        <v>17</v>
      </c>
      <c r="F32" s="165" t="str">
        <f t="shared" si="0"/>
        <v>4MUN</v>
      </c>
      <c r="G32" s="165" t="str">
        <f t="shared" si="1"/>
        <v>4sou</v>
      </c>
      <c r="H32" s="165" t="str">
        <f>VLOOKUP($D32,FIX!$A$1:$D$21,MATCH("AbrvTeam",FIX!$A$1:$C$1,0),0)</f>
        <v>MUN</v>
      </c>
      <c r="I32" s="165" t="str">
        <f>VLOOKUP(E32,FIX!$A$1:$D$21,MATCH("AbrvTeamL",FIX!$A$1:$D$1,0),0)</f>
        <v>sou</v>
      </c>
      <c r="J32" s="165" t="str">
        <f>INDEX($F$2:$F$381,ROWS(F32:$F$381))</f>
        <v>36NFO</v>
      </c>
      <c r="K32" s="165" t="str">
        <f>INDEX($G$2:$G$381,ROWS($G32:G$381))</f>
        <v>36che</v>
      </c>
      <c r="L32" s="165" t="str">
        <f>INDEX($H$2:$H$381,ROWS(H32:$H$381))</f>
        <v>NFO</v>
      </c>
      <c r="M32" s="165" t="str">
        <f>INDEX($I$2:$I$381,ROWS(I32:$I$381))</f>
        <v>che</v>
      </c>
      <c r="N32" s="165" t="str">
        <f t="shared" si="7"/>
        <v>44800MUN</v>
      </c>
      <c r="O32" s="165" t="str">
        <f t="shared" si="8"/>
        <v>44800sou</v>
      </c>
      <c r="P32" s="165" t="str">
        <f t="shared" si="2"/>
        <v>MUN</v>
      </c>
      <c r="Q32" s="165" t="str">
        <f t="shared" si="3"/>
        <v>sou</v>
      </c>
      <c r="R32" s="165" t="str">
        <f>C32&amp;":"&amp;COUNTIF($C$2:C32,C32)</f>
        <v>4:1</v>
      </c>
      <c r="S32" s="165" t="str">
        <f t="shared" si="9"/>
        <v>SOU</v>
      </c>
      <c r="T32" s="165" t="str">
        <f t="shared" si="10"/>
        <v>mun</v>
      </c>
      <c r="U32" s="166">
        <f>COUNTIF($F$2:F32,G32)</f>
        <v>0</v>
      </c>
      <c r="V32" s="166">
        <f>COUNTIF($G$2:G32,F32)</f>
        <v>0</v>
      </c>
      <c r="W32" s="166">
        <f>COUNTIF($F$2:F32,F32)</f>
        <v>1</v>
      </c>
      <c r="X32" s="166">
        <f>COUNTIF($F$2:G32,G32)</f>
        <v>1</v>
      </c>
      <c r="Y32" s="165">
        <f t="shared" si="11"/>
        <v>1</v>
      </c>
      <c r="Z32" s="165" t="str">
        <f t="shared" si="12"/>
        <v>GW4-1MUN</v>
      </c>
      <c r="AA32" s="165" t="str">
        <f t="shared" si="13"/>
        <v>GW4-1sou</v>
      </c>
      <c r="AB32" s="165" t="str">
        <f t="shared" si="4"/>
        <v>MUN</v>
      </c>
      <c r="AC32" s="165" t="str">
        <f t="shared" si="5"/>
        <v>sou</v>
      </c>
    </row>
    <row r="33" spans="1:29" x14ac:dyDescent="0.3">
      <c r="A33" s="164" t="str">
        <f>LEFT('FPL FIX'!$F33,10)</f>
        <v>2022-08-27</v>
      </c>
      <c r="B33" s="164">
        <f t="shared" si="6"/>
        <v>44800</v>
      </c>
      <c r="C33" s="165">
        <f>'FPL FIX'!B33</f>
        <v>4</v>
      </c>
      <c r="D33" s="165">
        <f>'FPL FIX'!J33</f>
        <v>8</v>
      </c>
      <c r="E33" s="165">
        <f>'FPL FIX'!L33</f>
        <v>4</v>
      </c>
      <c r="F33" s="165" t="str">
        <f t="shared" si="0"/>
        <v>4EVE</v>
      </c>
      <c r="G33" s="165" t="str">
        <f t="shared" si="1"/>
        <v>4bre</v>
      </c>
      <c r="H33" s="165" t="str">
        <f>VLOOKUP($D33,FIX!$A$1:$D$21,MATCH("AbrvTeam",FIX!$A$1:$C$1,0),0)</f>
        <v>EVE</v>
      </c>
      <c r="I33" s="165" t="str">
        <f>VLOOKUP(E33,FIX!$A$1:$D$21,MATCH("AbrvTeamL",FIX!$A$1:$D$1,0),0)</f>
        <v>bre</v>
      </c>
      <c r="J33" s="165" t="str">
        <f>INDEX($F$2:$F$381,ROWS(F33:$F$381))</f>
        <v>36TOT</v>
      </c>
      <c r="K33" s="165" t="str">
        <f>INDEX($G$2:$G$381,ROWS($G33:G$381))</f>
        <v>36avl</v>
      </c>
      <c r="L33" s="165" t="str">
        <f>INDEX($H$2:$H$381,ROWS(H33:$H$381))</f>
        <v>TOT</v>
      </c>
      <c r="M33" s="165" t="str">
        <f>INDEX($I$2:$I$381,ROWS(I33:$I$381))</f>
        <v>avl</v>
      </c>
      <c r="N33" s="165" t="str">
        <f t="shared" si="7"/>
        <v>44800EVE</v>
      </c>
      <c r="O33" s="165" t="str">
        <f t="shared" si="8"/>
        <v>44800bre</v>
      </c>
      <c r="P33" s="165" t="str">
        <f t="shared" si="2"/>
        <v>EVE</v>
      </c>
      <c r="Q33" s="165" t="str">
        <f t="shared" si="3"/>
        <v>bre</v>
      </c>
      <c r="R33" s="165" t="str">
        <f>C33&amp;":"&amp;COUNTIF($C$2:C33,C33)</f>
        <v>4:2</v>
      </c>
      <c r="S33" s="165" t="str">
        <f t="shared" si="9"/>
        <v>BRE</v>
      </c>
      <c r="T33" s="165" t="str">
        <f t="shared" si="10"/>
        <v>eve</v>
      </c>
      <c r="U33" s="166">
        <f>COUNTIF($F$2:F33,G33)</f>
        <v>0</v>
      </c>
      <c r="V33" s="166">
        <f>COUNTIF($G$2:G33,F33)</f>
        <v>0</v>
      </c>
      <c r="W33" s="166">
        <f>COUNTIF($F$2:F33,F33)</f>
        <v>1</v>
      </c>
      <c r="X33" s="166">
        <f>COUNTIF($F$2:G33,G33)</f>
        <v>1</v>
      </c>
      <c r="Y33" s="165">
        <f t="shared" si="11"/>
        <v>1</v>
      </c>
      <c r="Z33" s="165" t="str">
        <f t="shared" si="12"/>
        <v>GW4-1EVE</v>
      </c>
      <c r="AA33" s="165" t="str">
        <f t="shared" si="13"/>
        <v>GW4-1bre</v>
      </c>
      <c r="AB33" s="165" t="str">
        <f t="shared" si="4"/>
        <v>EVE</v>
      </c>
      <c r="AC33" s="165" t="str">
        <f t="shared" si="5"/>
        <v>bre</v>
      </c>
    </row>
    <row r="34" spans="1:29" x14ac:dyDescent="0.3">
      <c r="A34" s="164" t="str">
        <f>LEFT('FPL FIX'!$F34,10)</f>
        <v>2022-08-27</v>
      </c>
      <c r="B34" s="164">
        <f t="shared" si="6"/>
        <v>44800</v>
      </c>
      <c r="C34" s="165">
        <f>'FPL FIX'!B34</f>
        <v>4</v>
      </c>
      <c r="D34" s="165">
        <f>'FPL FIX'!J34</f>
        <v>11</v>
      </c>
      <c r="E34" s="165">
        <f>'FPL FIX'!L34</f>
        <v>5</v>
      </c>
      <c r="F34" s="165" t="str">
        <f t="shared" si="0"/>
        <v>4LEE</v>
      </c>
      <c r="G34" s="165" t="str">
        <f t="shared" si="1"/>
        <v>4bha</v>
      </c>
      <c r="H34" s="165" t="str">
        <f>VLOOKUP($D34,FIX!$A$1:$D$21,MATCH("AbrvTeam",FIX!$A$1:$C$1,0),0)</f>
        <v>LEE</v>
      </c>
      <c r="I34" s="165" t="str">
        <f>VLOOKUP(E34,FIX!$A$1:$D$21,MATCH("AbrvTeamL",FIX!$A$1:$D$1,0),0)</f>
        <v>bha</v>
      </c>
      <c r="J34" s="165" t="str">
        <f>INDEX($F$2:$F$381,ROWS(F34:$F$381))</f>
        <v>36NEW</v>
      </c>
      <c r="K34" s="165" t="str">
        <f>INDEX($G$2:$G$381,ROWS($G34:G$381))</f>
        <v>36lee</v>
      </c>
      <c r="L34" s="165" t="str">
        <f>INDEX($H$2:$H$381,ROWS(H34:$H$381))</f>
        <v>NEW</v>
      </c>
      <c r="M34" s="165" t="str">
        <f>INDEX($I$2:$I$381,ROWS(I34:$I$381))</f>
        <v>lee</v>
      </c>
      <c r="N34" s="165" t="str">
        <f t="shared" si="7"/>
        <v>44800LEE</v>
      </c>
      <c r="O34" s="165" t="str">
        <f t="shared" si="8"/>
        <v>44800bha</v>
      </c>
      <c r="P34" s="165" t="str">
        <f t="shared" si="2"/>
        <v>LEE</v>
      </c>
      <c r="Q34" s="165" t="str">
        <f t="shared" si="3"/>
        <v>bha</v>
      </c>
      <c r="R34" s="165" t="str">
        <f>C34&amp;":"&amp;COUNTIF($C$2:C34,C34)</f>
        <v>4:3</v>
      </c>
      <c r="S34" s="165" t="str">
        <f t="shared" si="9"/>
        <v>BHA</v>
      </c>
      <c r="T34" s="165" t="str">
        <f t="shared" si="10"/>
        <v>lee</v>
      </c>
      <c r="U34" s="166">
        <f>COUNTIF($F$2:F34,G34)</f>
        <v>0</v>
      </c>
      <c r="V34" s="166">
        <f>COUNTIF($G$2:G34,F34)</f>
        <v>0</v>
      </c>
      <c r="W34" s="166">
        <f>COUNTIF($F$2:F34,F34)</f>
        <v>1</v>
      </c>
      <c r="X34" s="166">
        <f>COUNTIF($F$2:G34,G34)</f>
        <v>1</v>
      </c>
      <c r="Y34" s="165">
        <f t="shared" si="11"/>
        <v>1</v>
      </c>
      <c r="Z34" s="165" t="str">
        <f t="shared" si="12"/>
        <v>GW4-1LEE</v>
      </c>
      <c r="AA34" s="165" t="str">
        <f t="shared" si="13"/>
        <v>GW4-1bha</v>
      </c>
      <c r="AB34" s="165" t="str">
        <f t="shared" si="4"/>
        <v>LEE</v>
      </c>
      <c r="AC34" s="165" t="str">
        <f t="shared" si="5"/>
        <v>bha</v>
      </c>
    </row>
    <row r="35" spans="1:29" x14ac:dyDescent="0.3">
      <c r="A35" s="164" t="str">
        <f>LEFT('FPL FIX'!$F35,10)</f>
        <v>2022-08-27</v>
      </c>
      <c r="B35" s="164">
        <f t="shared" si="6"/>
        <v>44800</v>
      </c>
      <c r="C35" s="165">
        <f>'FPL FIX'!B35</f>
        <v>4</v>
      </c>
      <c r="D35" s="165">
        <f>'FPL FIX'!J35</f>
        <v>10</v>
      </c>
      <c r="E35" s="165">
        <f>'FPL FIX'!L35</f>
        <v>6</v>
      </c>
      <c r="F35" s="165" t="str">
        <f t="shared" si="0"/>
        <v>4LEI</v>
      </c>
      <c r="G35" s="165" t="str">
        <f t="shared" si="1"/>
        <v>4che</v>
      </c>
      <c r="H35" s="165" t="str">
        <f>VLOOKUP($D35,FIX!$A$1:$D$21,MATCH("AbrvTeam",FIX!$A$1:$C$1,0),0)</f>
        <v>LEI</v>
      </c>
      <c r="I35" s="165" t="str">
        <f>VLOOKUP(E35,FIX!$A$1:$D$21,MATCH("AbrvTeamL",FIX!$A$1:$D$1,0),0)</f>
        <v>che</v>
      </c>
      <c r="J35" s="165" t="str">
        <f>INDEX($F$2:$F$381,ROWS(F35:$F$381))</f>
        <v>35SOU</v>
      </c>
      <c r="K35" s="165" t="str">
        <f>INDEX($G$2:$G$381,ROWS($G35:G$381))</f>
        <v>35nfo</v>
      </c>
      <c r="L35" s="165" t="str">
        <f>INDEX($H$2:$H$381,ROWS(H35:$H$381))</f>
        <v>SOU</v>
      </c>
      <c r="M35" s="165" t="str">
        <f>INDEX($I$2:$I$381,ROWS(I35:$I$381))</f>
        <v>nfo</v>
      </c>
      <c r="N35" s="165" t="str">
        <f t="shared" si="7"/>
        <v>44800LEI</v>
      </c>
      <c r="O35" s="165" t="str">
        <f t="shared" si="8"/>
        <v>44800che</v>
      </c>
      <c r="P35" s="165" t="str">
        <f t="shared" si="2"/>
        <v>LEI</v>
      </c>
      <c r="Q35" s="165" t="str">
        <f t="shared" si="3"/>
        <v>che</v>
      </c>
      <c r="R35" s="165" t="str">
        <f>C35&amp;":"&amp;COUNTIF($C$2:C35,C35)</f>
        <v>4:4</v>
      </c>
      <c r="S35" s="165" t="str">
        <f t="shared" si="9"/>
        <v>CHE</v>
      </c>
      <c r="T35" s="165" t="str">
        <f t="shared" si="10"/>
        <v>lei</v>
      </c>
      <c r="U35" s="166">
        <f>COUNTIF($F$2:F35,G35)</f>
        <v>0</v>
      </c>
      <c r="V35" s="166">
        <f>COUNTIF($G$2:G35,F35)</f>
        <v>0</v>
      </c>
      <c r="W35" s="166">
        <f>COUNTIF($F$2:F35,F35)</f>
        <v>1</v>
      </c>
      <c r="X35" s="166">
        <f>COUNTIF($F$2:G35,G35)</f>
        <v>1</v>
      </c>
      <c r="Y35" s="165">
        <f t="shared" si="11"/>
        <v>1</v>
      </c>
      <c r="Z35" s="165" t="str">
        <f t="shared" si="12"/>
        <v>GW4-1LEI</v>
      </c>
      <c r="AA35" s="165" t="str">
        <f t="shared" si="13"/>
        <v>GW4-1che</v>
      </c>
      <c r="AB35" s="165" t="str">
        <f t="shared" si="4"/>
        <v>LEI</v>
      </c>
      <c r="AC35" s="165" t="str">
        <f t="shared" si="5"/>
        <v>che</v>
      </c>
    </row>
    <row r="36" spans="1:29" x14ac:dyDescent="0.3">
      <c r="A36" s="164" t="str">
        <f>LEFT('FPL FIX'!$F36,10)</f>
        <v>2022-08-27</v>
      </c>
      <c r="B36" s="164">
        <f t="shared" si="6"/>
        <v>44800</v>
      </c>
      <c r="C36" s="165">
        <f>'FPL FIX'!B36</f>
        <v>4</v>
      </c>
      <c r="D36" s="165">
        <f>'FPL FIX'!J36</f>
        <v>3</v>
      </c>
      <c r="E36" s="165">
        <f>'FPL FIX'!L36</f>
        <v>12</v>
      </c>
      <c r="F36" s="165" t="str">
        <f t="shared" si="0"/>
        <v>4BOU</v>
      </c>
      <c r="G36" s="165" t="str">
        <f t="shared" si="1"/>
        <v>4liv</v>
      </c>
      <c r="H36" s="165" t="str">
        <f>VLOOKUP($D36,FIX!$A$1:$D$21,MATCH("AbrvTeam",FIX!$A$1:$C$1,0),0)</f>
        <v>BOU</v>
      </c>
      <c r="I36" s="165" t="str">
        <f>VLOOKUP(E36,FIX!$A$1:$D$21,MATCH("AbrvTeamL",FIX!$A$1:$D$1,0),0)</f>
        <v>liv</v>
      </c>
      <c r="J36" s="165" t="str">
        <f>INDEX($F$2:$F$381,ROWS(F36:$F$381))</f>
        <v>35EVE</v>
      </c>
      <c r="K36" s="165" t="str">
        <f>INDEX($G$2:$G$381,ROWS($G36:G$381))</f>
        <v>35bha</v>
      </c>
      <c r="L36" s="165" t="str">
        <f>INDEX($H$2:$H$381,ROWS(H36:$H$381))</f>
        <v>EVE</v>
      </c>
      <c r="M36" s="165" t="str">
        <f>INDEX($I$2:$I$381,ROWS(I36:$I$381))</f>
        <v>bha</v>
      </c>
      <c r="N36" s="165" t="str">
        <f t="shared" si="7"/>
        <v>44800BOU</v>
      </c>
      <c r="O36" s="165" t="str">
        <f t="shared" si="8"/>
        <v>44800liv</v>
      </c>
      <c r="P36" s="165" t="str">
        <f t="shared" si="2"/>
        <v>BOU</v>
      </c>
      <c r="Q36" s="165" t="str">
        <f t="shared" si="3"/>
        <v>liv</v>
      </c>
      <c r="R36" s="165" t="str">
        <f>C36&amp;":"&amp;COUNTIF($C$2:C36,C36)</f>
        <v>4:5</v>
      </c>
      <c r="S36" s="165" t="str">
        <f t="shared" si="9"/>
        <v>LIV</v>
      </c>
      <c r="T36" s="165" t="str">
        <f t="shared" si="10"/>
        <v>bou</v>
      </c>
      <c r="U36" s="166">
        <f>COUNTIF($F$2:F36,G36)</f>
        <v>0</v>
      </c>
      <c r="V36" s="166">
        <f>COUNTIF($G$2:G36,F36)</f>
        <v>0</v>
      </c>
      <c r="W36" s="166">
        <f>COUNTIF($F$2:F36,F36)</f>
        <v>1</v>
      </c>
      <c r="X36" s="166">
        <f>COUNTIF($F$2:G36,G36)</f>
        <v>1</v>
      </c>
      <c r="Y36" s="165">
        <f t="shared" si="11"/>
        <v>1</v>
      </c>
      <c r="Z36" s="165" t="str">
        <f t="shared" si="12"/>
        <v>GW4-1BOU</v>
      </c>
      <c r="AA36" s="165" t="str">
        <f t="shared" si="13"/>
        <v>GW4-1liv</v>
      </c>
      <c r="AB36" s="165" t="str">
        <f t="shared" si="4"/>
        <v>BOU</v>
      </c>
      <c r="AC36" s="165" t="str">
        <f t="shared" si="5"/>
        <v>liv</v>
      </c>
    </row>
    <row r="37" spans="1:29" x14ac:dyDescent="0.3">
      <c r="A37" s="164" t="str">
        <f>LEFT('FPL FIX'!$F37,10)</f>
        <v>2022-08-27</v>
      </c>
      <c r="B37" s="164">
        <f t="shared" si="6"/>
        <v>44800</v>
      </c>
      <c r="C37" s="165">
        <f>'FPL FIX'!B37</f>
        <v>4</v>
      </c>
      <c r="D37" s="165">
        <f>'FPL FIX'!J37</f>
        <v>7</v>
      </c>
      <c r="E37" s="165">
        <f>'FPL FIX'!L37</f>
        <v>13</v>
      </c>
      <c r="F37" s="165" t="str">
        <f t="shared" si="0"/>
        <v>4CRY</v>
      </c>
      <c r="G37" s="165" t="str">
        <f t="shared" si="1"/>
        <v>4mci</v>
      </c>
      <c r="H37" s="165" t="str">
        <f>VLOOKUP($D37,FIX!$A$1:$D$21,MATCH("AbrvTeam",FIX!$A$1:$C$1,0),0)</f>
        <v>CRY</v>
      </c>
      <c r="I37" s="165" t="str">
        <f>VLOOKUP(E37,FIX!$A$1:$D$21,MATCH("AbrvTeamL",FIX!$A$1:$D$1,0),0)</f>
        <v>mci</v>
      </c>
      <c r="J37" s="165" t="str">
        <f>INDEX($F$2:$F$381,ROWS(F37:$F$381))</f>
        <v>35LEI</v>
      </c>
      <c r="K37" s="165" t="str">
        <f>INDEX($G$2:$G$381,ROWS($G37:G$381))</f>
        <v>35ful</v>
      </c>
      <c r="L37" s="165" t="str">
        <f>INDEX($H$2:$H$381,ROWS(H37:$H$381))</f>
        <v>LEI</v>
      </c>
      <c r="M37" s="165" t="str">
        <f>INDEX($I$2:$I$381,ROWS(I37:$I$381))</f>
        <v>ful</v>
      </c>
      <c r="N37" s="165" t="str">
        <f t="shared" si="7"/>
        <v>44800CRY</v>
      </c>
      <c r="O37" s="165" t="str">
        <f t="shared" si="8"/>
        <v>44800mci</v>
      </c>
      <c r="P37" s="165" t="str">
        <f t="shared" si="2"/>
        <v>CRY</v>
      </c>
      <c r="Q37" s="165" t="str">
        <f t="shared" si="3"/>
        <v>mci</v>
      </c>
      <c r="R37" s="165" t="str">
        <f>C37&amp;":"&amp;COUNTIF($C$2:C37,C37)</f>
        <v>4:6</v>
      </c>
      <c r="S37" s="165" t="str">
        <f t="shared" si="9"/>
        <v>MCI</v>
      </c>
      <c r="T37" s="165" t="str">
        <f t="shared" si="10"/>
        <v>cry</v>
      </c>
      <c r="U37" s="166">
        <f>COUNTIF($F$2:F37,G37)</f>
        <v>0</v>
      </c>
      <c r="V37" s="166">
        <f>COUNTIF($G$2:G37,F37)</f>
        <v>0</v>
      </c>
      <c r="W37" s="166">
        <f>COUNTIF($F$2:F37,F37)</f>
        <v>1</v>
      </c>
      <c r="X37" s="166">
        <f>COUNTIF($F$2:G37,G37)</f>
        <v>1</v>
      </c>
      <c r="Y37" s="165">
        <f t="shared" si="11"/>
        <v>1</v>
      </c>
      <c r="Z37" s="165" t="str">
        <f t="shared" si="12"/>
        <v>GW4-1CRY</v>
      </c>
      <c r="AA37" s="165" t="str">
        <f t="shared" si="13"/>
        <v>GW4-1mci</v>
      </c>
      <c r="AB37" s="165" t="str">
        <f t="shared" si="4"/>
        <v>CRY</v>
      </c>
      <c r="AC37" s="165" t="str">
        <f t="shared" si="5"/>
        <v>mci</v>
      </c>
    </row>
    <row r="38" spans="1:29" x14ac:dyDescent="0.3">
      <c r="A38" s="164" t="str">
        <f>LEFT('FPL FIX'!$F38,10)</f>
        <v>2022-08-27</v>
      </c>
      <c r="B38" s="164">
        <f t="shared" si="6"/>
        <v>44800</v>
      </c>
      <c r="C38" s="165">
        <f>'FPL FIX'!B38</f>
        <v>4</v>
      </c>
      <c r="D38" s="165">
        <f>'FPL FIX'!J38</f>
        <v>9</v>
      </c>
      <c r="E38" s="165">
        <f>'FPL FIX'!L38</f>
        <v>1</v>
      </c>
      <c r="F38" s="165" t="str">
        <f t="shared" si="0"/>
        <v>4FUL</v>
      </c>
      <c r="G38" s="165" t="str">
        <f t="shared" si="1"/>
        <v>4ars</v>
      </c>
      <c r="H38" s="165" t="str">
        <f>VLOOKUP($D38,FIX!$A$1:$D$21,MATCH("AbrvTeam",FIX!$A$1:$C$1,0),0)</f>
        <v>FUL</v>
      </c>
      <c r="I38" s="165" t="str">
        <f>VLOOKUP(E38,FIX!$A$1:$D$21,MATCH("AbrvTeamL",FIX!$A$1:$D$1,0),0)</f>
        <v>ars</v>
      </c>
      <c r="J38" s="165" t="str">
        <f>INDEX($F$2:$F$381,ROWS(F38:$F$381))</f>
        <v>35MUN</v>
      </c>
      <c r="K38" s="165" t="str">
        <f>INDEX($G$2:$G$381,ROWS($G38:G$381))</f>
        <v>35whu</v>
      </c>
      <c r="L38" s="165" t="str">
        <f>INDEX($H$2:$H$381,ROWS(H38:$H$381))</f>
        <v>MUN</v>
      </c>
      <c r="M38" s="165" t="str">
        <f>INDEX($I$2:$I$381,ROWS(I38:$I$381))</f>
        <v>whu</v>
      </c>
      <c r="N38" s="165" t="str">
        <f t="shared" si="7"/>
        <v>44800FUL</v>
      </c>
      <c r="O38" s="165" t="str">
        <f t="shared" si="8"/>
        <v>44800ars</v>
      </c>
      <c r="P38" s="165" t="str">
        <f t="shared" si="2"/>
        <v>FUL</v>
      </c>
      <c r="Q38" s="165" t="str">
        <f t="shared" si="3"/>
        <v>ars</v>
      </c>
      <c r="R38" s="165" t="str">
        <f>C38&amp;":"&amp;COUNTIF($C$2:C38,C38)</f>
        <v>4:7</v>
      </c>
      <c r="S38" s="165" t="str">
        <f t="shared" si="9"/>
        <v>ARS</v>
      </c>
      <c r="T38" s="165" t="str">
        <f t="shared" si="10"/>
        <v>ful</v>
      </c>
      <c r="U38" s="166">
        <f>COUNTIF($F$2:F38,G38)</f>
        <v>0</v>
      </c>
      <c r="V38" s="166">
        <f>COUNTIF($G$2:G38,F38)</f>
        <v>0</v>
      </c>
      <c r="W38" s="166">
        <f>COUNTIF($F$2:F38,F38)</f>
        <v>1</v>
      </c>
      <c r="X38" s="166">
        <f>COUNTIF($F$2:G38,G38)</f>
        <v>1</v>
      </c>
      <c r="Y38" s="165">
        <f t="shared" si="11"/>
        <v>1</v>
      </c>
      <c r="Z38" s="165" t="str">
        <f t="shared" si="12"/>
        <v>GW4-1FUL</v>
      </c>
      <c r="AA38" s="165" t="str">
        <f t="shared" si="13"/>
        <v>GW4-1ars</v>
      </c>
      <c r="AB38" s="165" t="str">
        <f t="shared" si="4"/>
        <v>FUL</v>
      </c>
      <c r="AC38" s="165" t="str">
        <f t="shared" si="5"/>
        <v>ars</v>
      </c>
    </row>
    <row r="39" spans="1:29" x14ac:dyDescent="0.3">
      <c r="A39" s="164" t="str">
        <f>LEFT('FPL FIX'!$F39,10)</f>
        <v>2022-08-28</v>
      </c>
      <c r="B39" s="164">
        <f t="shared" si="6"/>
        <v>44801</v>
      </c>
      <c r="C39" s="165">
        <f>'FPL FIX'!B39</f>
        <v>4</v>
      </c>
      <c r="D39" s="165">
        <f>'FPL FIX'!J39</f>
        <v>19</v>
      </c>
      <c r="E39" s="165">
        <f>'FPL FIX'!L39</f>
        <v>2</v>
      </c>
      <c r="F39" s="165" t="str">
        <f t="shared" si="0"/>
        <v>4WHU</v>
      </c>
      <c r="G39" s="165" t="str">
        <f t="shared" si="1"/>
        <v>4avl</v>
      </c>
      <c r="H39" s="165" t="str">
        <f>VLOOKUP($D39,FIX!$A$1:$D$21,MATCH("AbrvTeam",FIX!$A$1:$C$1,0),0)</f>
        <v>WHU</v>
      </c>
      <c r="I39" s="165" t="str">
        <f>VLOOKUP(E39,FIX!$A$1:$D$21,MATCH("AbrvTeamL",FIX!$A$1:$D$1,0),0)</f>
        <v>avl</v>
      </c>
      <c r="J39" s="165" t="str">
        <f>INDEX($F$2:$F$381,ROWS(F39:$F$381))</f>
        <v>35ARS</v>
      </c>
      <c r="K39" s="165" t="str">
        <f>INDEX($G$2:$G$381,ROWS($G39:G$381))</f>
        <v>35new</v>
      </c>
      <c r="L39" s="165" t="str">
        <f>INDEX($H$2:$H$381,ROWS(H39:$H$381))</f>
        <v>ARS</v>
      </c>
      <c r="M39" s="165" t="str">
        <f>INDEX($I$2:$I$381,ROWS(I39:$I$381))</f>
        <v>new</v>
      </c>
      <c r="N39" s="165" t="str">
        <f t="shared" si="7"/>
        <v>44801WHU</v>
      </c>
      <c r="O39" s="165" t="str">
        <f t="shared" si="8"/>
        <v>44801avl</v>
      </c>
      <c r="P39" s="165" t="str">
        <f t="shared" si="2"/>
        <v>WHU</v>
      </c>
      <c r="Q39" s="165" t="str">
        <f t="shared" si="3"/>
        <v>avl</v>
      </c>
      <c r="R39" s="165" t="str">
        <f>C39&amp;":"&amp;COUNTIF($C$2:C39,C39)</f>
        <v>4:8</v>
      </c>
      <c r="S39" s="165" t="str">
        <f t="shared" si="9"/>
        <v>AVL</v>
      </c>
      <c r="T39" s="165" t="str">
        <f t="shared" si="10"/>
        <v>whu</v>
      </c>
      <c r="U39" s="166">
        <f>COUNTIF($F$2:F39,G39)</f>
        <v>0</v>
      </c>
      <c r="V39" s="166">
        <f>COUNTIF($G$2:G39,F39)</f>
        <v>0</v>
      </c>
      <c r="W39" s="166">
        <f>COUNTIF($F$2:F39,F39)</f>
        <v>1</v>
      </c>
      <c r="X39" s="166">
        <f>COUNTIF($F$2:G39,G39)</f>
        <v>1</v>
      </c>
      <c r="Y39" s="165">
        <f t="shared" si="11"/>
        <v>1</v>
      </c>
      <c r="Z39" s="165" t="str">
        <f t="shared" si="12"/>
        <v>GW4-1WHU</v>
      </c>
      <c r="AA39" s="165" t="str">
        <f t="shared" si="13"/>
        <v>GW4-1avl</v>
      </c>
      <c r="AB39" s="165" t="str">
        <f t="shared" si="4"/>
        <v>WHU</v>
      </c>
      <c r="AC39" s="165" t="str">
        <f t="shared" si="5"/>
        <v>avl</v>
      </c>
    </row>
    <row r="40" spans="1:29" x14ac:dyDescent="0.3">
      <c r="A40" s="164" t="str">
        <f>LEFT('FPL FIX'!$F40,10)</f>
        <v>2022-08-28</v>
      </c>
      <c r="B40" s="164">
        <f t="shared" si="6"/>
        <v>44801</v>
      </c>
      <c r="C40" s="165">
        <f>'FPL FIX'!B40</f>
        <v>4</v>
      </c>
      <c r="D40" s="165">
        <f>'FPL FIX'!J40</f>
        <v>15</v>
      </c>
      <c r="E40" s="165">
        <f>'FPL FIX'!L40</f>
        <v>20</v>
      </c>
      <c r="F40" s="165" t="str">
        <f t="shared" si="0"/>
        <v>4NEW</v>
      </c>
      <c r="G40" s="165" t="str">
        <f t="shared" si="1"/>
        <v>4wol</v>
      </c>
      <c r="H40" s="165" t="str">
        <f>VLOOKUP($D40,FIX!$A$1:$D$21,MATCH("AbrvTeam",FIX!$A$1:$C$1,0),0)</f>
        <v>NEW</v>
      </c>
      <c r="I40" s="165" t="str">
        <f>VLOOKUP(E40,FIX!$A$1:$D$21,MATCH("AbrvTeamL",FIX!$A$1:$D$1,0),0)</f>
        <v>wol</v>
      </c>
      <c r="J40" s="165" t="str">
        <f>INDEX($F$2:$F$381,ROWS(F40:$F$381))</f>
        <v>35BRE</v>
      </c>
      <c r="K40" s="165" t="str">
        <f>INDEX($G$2:$G$381,ROWS($G40:G$381))</f>
        <v>35liv</v>
      </c>
      <c r="L40" s="165" t="str">
        <f>INDEX($H$2:$H$381,ROWS(H40:$H$381))</f>
        <v>BRE</v>
      </c>
      <c r="M40" s="165" t="str">
        <f>INDEX($I$2:$I$381,ROWS(I40:$I$381))</f>
        <v>liv</v>
      </c>
      <c r="N40" s="165" t="str">
        <f t="shared" si="7"/>
        <v>44801NEW</v>
      </c>
      <c r="O40" s="165" t="str">
        <f t="shared" si="8"/>
        <v>44801wol</v>
      </c>
      <c r="P40" s="165" t="str">
        <f t="shared" si="2"/>
        <v>NEW</v>
      </c>
      <c r="Q40" s="165" t="str">
        <f t="shared" si="3"/>
        <v>wol</v>
      </c>
      <c r="R40" s="165" t="str">
        <f>C40&amp;":"&amp;COUNTIF($C$2:C40,C40)</f>
        <v>4:9</v>
      </c>
      <c r="S40" s="165" t="str">
        <f t="shared" si="9"/>
        <v>WOL</v>
      </c>
      <c r="T40" s="165" t="str">
        <f t="shared" si="10"/>
        <v>new</v>
      </c>
      <c r="U40" s="166">
        <f>COUNTIF($F$2:F40,G40)</f>
        <v>0</v>
      </c>
      <c r="V40" s="166">
        <f>COUNTIF($G$2:G40,F40)</f>
        <v>0</v>
      </c>
      <c r="W40" s="166">
        <f>COUNTIF($F$2:F40,F40)</f>
        <v>1</v>
      </c>
      <c r="X40" s="166">
        <f>COUNTIF($F$2:G40,G40)</f>
        <v>1</v>
      </c>
      <c r="Y40" s="165">
        <f t="shared" si="11"/>
        <v>1</v>
      </c>
      <c r="Z40" s="165" t="str">
        <f t="shared" si="12"/>
        <v>GW4-1NEW</v>
      </c>
      <c r="AA40" s="165" t="str">
        <f t="shared" si="13"/>
        <v>GW4-1wol</v>
      </c>
      <c r="AB40" s="165" t="str">
        <f t="shared" si="4"/>
        <v>NEW</v>
      </c>
      <c r="AC40" s="165" t="str">
        <f t="shared" si="5"/>
        <v>wol</v>
      </c>
    </row>
    <row r="41" spans="1:29" x14ac:dyDescent="0.3">
      <c r="A41" s="164" t="str">
        <f>LEFT('FPL FIX'!$F41,10)</f>
        <v>2022-08-28</v>
      </c>
      <c r="B41" s="164">
        <f t="shared" si="6"/>
        <v>44801</v>
      </c>
      <c r="C41" s="165">
        <f>'FPL FIX'!B41</f>
        <v>4</v>
      </c>
      <c r="D41" s="165">
        <f>'FPL FIX'!J41</f>
        <v>18</v>
      </c>
      <c r="E41" s="165">
        <f>'FPL FIX'!L41</f>
        <v>16</v>
      </c>
      <c r="F41" s="165" t="str">
        <f t="shared" si="0"/>
        <v>4TOT</v>
      </c>
      <c r="G41" s="165" t="str">
        <f t="shared" si="1"/>
        <v>4nfo</v>
      </c>
      <c r="H41" s="165" t="str">
        <f>VLOOKUP($D41,FIX!$A$1:$D$21,MATCH("AbrvTeam",FIX!$A$1:$C$1,0),0)</f>
        <v>TOT</v>
      </c>
      <c r="I41" s="165" t="str">
        <f>VLOOKUP(E41,FIX!$A$1:$D$21,MATCH("AbrvTeamL",FIX!$A$1:$D$1,0),0)</f>
        <v>nfo</v>
      </c>
      <c r="J41" s="165" t="str">
        <f>INDEX($F$2:$F$381,ROWS(F41:$F$381))</f>
        <v>35AVL</v>
      </c>
      <c r="K41" s="165" t="str">
        <f>INDEX($G$2:$G$381,ROWS($G41:G$381))</f>
        <v>35wol</v>
      </c>
      <c r="L41" s="165" t="str">
        <f>INDEX($H$2:$H$381,ROWS(H41:$H$381))</f>
        <v>AVL</v>
      </c>
      <c r="M41" s="165" t="str">
        <f>INDEX($I$2:$I$381,ROWS(I41:$I$381))</f>
        <v>wol</v>
      </c>
      <c r="N41" s="165" t="str">
        <f t="shared" si="7"/>
        <v>44801TOT</v>
      </c>
      <c r="O41" s="165" t="str">
        <f t="shared" si="8"/>
        <v>44801nfo</v>
      </c>
      <c r="P41" s="165" t="str">
        <f t="shared" si="2"/>
        <v>TOT</v>
      </c>
      <c r="Q41" s="165" t="str">
        <f t="shared" si="3"/>
        <v>nfo</v>
      </c>
      <c r="R41" s="165" t="str">
        <f>C41&amp;":"&amp;COUNTIF($C$2:C41,C41)</f>
        <v>4:10</v>
      </c>
      <c r="S41" s="165" t="str">
        <f t="shared" si="9"/>
        <v>NFO</v>
      </c>
      <c r="T41" s="165" t="str">
        <f t="shared" si="10"/>
        <v>tot</v>
      </c>
      <c r="U41" s="166">
        <f>COUNTIF($F$2:F41,G41)</f>
        <v>0</v>
      </c>
      <c r="V41" s="166">
        <f>COUNTIF($G$2:G41,F41)</f>
        <v>0</v>
      </c>
      <c r="W41" s="166">
        <f>COUNTIF($F$2:F41,F41)</f>
        <v>1</v>
      </c>
      <c r="X41" s="166">
        <f>COUNTIF($F$2:G41,G41)</f>
        <v>1</v>
      </c>
      <c r="Y41" s="165">
        <f t="shared" si="11"/>
        <v>1</v>
      </c>
      <c r="Z41" s="165" t="str">
        <f t="shared" si="12"/>
        <v>GW4-1TOT</v>
      </c>
      <c r="AA41" s="165" t="str">
        <f t="shared" si="13"/>
        <v>GW4-1nfo</v>
      </c>
      <c r="AB41" s="165" t="str">
        <f t="shared" si="4"/>
        <v>TOT</v>
      </c>
      <c r="AC41" s="165" t="str">
        <f t="shared" si="5"/>
        <v>nfo</v>
      </c>
    </row>
    <row r="42" spans="1:29" x14ac:dyDescent="0.3">
      <c r="A42" s="164" t="str">
        <f>LEFT('FPL FIX'!$F42,10)</f>
        <v>2022-08-30</v>
      </c>
      <c r="B42" s="164">
        <f t="shared" si="6"/>
        <v>44803</v>
      </c>
      <c r="C42" s="165">
        <f>'FPL FIX'!B42</f>
        <v>5</v>
      </c>
      <c r="D42" s="165">
        <f>'FPL FIX'!J42</f>
        <v>4</v>
      </c>
      <c r="E42" s="165">
        <f>'FPL FIX'!L42</f>
        <v>7</v>
      </c>
      <c r="F42" s="165" t="str">
        <f t="shared" si="0"/>
        <v>5BRE</v>
      </c>
      <c r="G42" s="165" t="str">
        <f t="shared" si="1"/>
        <v>5cry</v>
      </c>
      <c r="H42" s="165" t="str">
        <f>VLOOKUP($D42,FIX!$A$1:$D$21,MATCH("AbrvTeam",FIX!$A$1:$C$1,0),0)</f>
        <v>BRE</v>
      </c>
      <c r="I42" s="165" t="str">
        <f>VLOOKUP(E42,FIX!$A$1:$D$21,MATCH("AbrvTeamL",FIX!$A$1:$D$1,0),0)</f>
        <v>cry</v>
      </c>
      <c r="J42" s="165" t="str">
        <f>INDEX($F$2:$F$381,ROWS(F42:$F$381))</f>
        <v>35CRY</v>
      </c>
      <c r="K42" s="165" t="str">
        <f>INDEX($G$2:$G$381,ROWS($G42:G$381))</f>
        <v>35tot</v>
      </c>
      <c r="L42" s="165" t="str">
        <f>INDEX($H$2:$H$381,ROWS(H42:$H$381))</f>
        <v>CRY</v>
      </c>
      <c r="M42" s="165" t="str">
        <f>INDEX($I$2:$I$381,ROWS(I42:$I$381))</f>
        <v>tot</v>
      </c>
      <c r="N42" s="165" t="str">
        <f t="shared" si="7"/>
        <v>44803BRE</v>
      </c>
      <c r="O42" s="165" t="str">
        <f t="shared" si="8"/>
        <v>44803cry</v>
      </c>
      <c r="P42" s="165" t="str">
        <f t="shared" si="2"/>
        <v>BRE</v>
      </c>
      <c r="Q42" s="165" t="str">
        <f t="shared" si="3"/>
        <v>cry</v>
      </c>
      <c r="R42" s="165" t="str">
        <f>C42&amp;":"&amp;COUNTIF($C$2:C42,C42)</f>
        <v>5:1</v>
      </c>
      <c r="S42" s="165" t="str">
        <f t="shared" si="9"/>
        <v>CRY</v>
      </c>
      <c r="T42" s="165" t="str">
        <f t="shared" si="10"/>
        <v>bre</v>
      </c>
      <c r="U42" s="166">
        <f>COUNTIF($F$2:F42,G42)</f>
        <v>0</v>
      </c>
      <c r="V42" s="166">
        <f>COUNTIF($G$2:G42,F42)</f>
        <v>0</v>
      </c>
      <c r="W42" s="166">
        <f>COUNTIF($F$2:F42,F42)</f>
        <v>1</v>
      </c>
      <c r="X42" s="166">
        <f>COUNTIF($F$2:G42,G42)</f>
        <v>1</v>
      </c>
      <c r="Y42" s="165">
        <f t="shared" si="11"/>
        <v>1</v>
      </c>
      <c r="Z42" s="165" t="str">
        <f t="shared" si="12"/>
        <v>GW5-1BRE</v>
      </c>
      <c r="AA42" s="165" t="str">
        <f t="shared" si="13"/>
        <v>GW5-1cry</v>
      </c>
      <c r="AB42" s="165" t="str">
        <f t="shared" si="4"/>
        <v>BRE</v>
      </c>
      <c r="AC42" s="165" t="str">
        <f t="shared" si="5"/>
        <v>cry</v>
      </c>
    </row>
    <row r="43" spans="1:29" x14ac:dyDescent="0.3">
      <c r="A43" s="164" t="str">
        <f>LEFT('FPL FIX'!$F43,10)</f>
        <v>2022-08-30</v>
      </c>
      <c r="B43" s="164">
        <f t="shared" si="6"/>
        <v>44803</v>
      </c>
      <c r="C43" s="165">
        <f>'FPL FIX'!B43</f>
        <v>5</v>
      </c>
      <c r="D43" s="165">
        <f>'FPL FIX'!J43</f>
        <v>5</v>
      </c>
      <c r="E43" s="165">
        <f>'FPL FIX'!L43</f>
        <v>9</v>
      </c>
      <c r="F43" s="165" t="str">
        <f t="shared" si="0"/>
        <v>5BHA</v>
      </c>
      <c r="G43" s="165" t="str">
        <f t="shared" si="1"/>
        <v>5ful</v>
      </c>
      <c r="H43" s="165" t="str">
        <f>VLOOKUP($D43,FIX!$A$1:$D$21,MATCH("AbrvTeam",FIX!$A$1:$C$1,0),0)</f>
        <v>BHA</v>
      </c>
      <c r="I43" s="165" t="str">
        <f>VLOOKUP(E43,FIX!$A$1:$D$21,MATCH("AbrvTeamL",FIX!$A$1:$D$1,0),0)</f>
        <v>ful</v>
      </c>
      <c r="J43" s="165" t="str">
        <f>INDEX($F$2:$F$381,ROWS(F43:$F$381))</f>
        <v>35LEE</v>
      </c>
      <c r="K43" s="165" t="str">
        <f>INDEX($G$2:$G$381,ROWS($G43:G$381))</f>
        <v>35mci</v>
      </c>
      <c r="L43" s="165" t="str">
        <f>INDEX($H$2:$H$381,ROWS(H43:$H$381))</f>
        <v>LEE</v>
      </c>
      <c r="M43" s="165" t="str">
        <f>INDEX($I$2:$I$381,ROWS(I43:$I$381))</f>
        <v>mci</v>
      </c>
      <c r="N43" s="165" t="str">
        <f t="shared" si="7"/>
        <v>44803BHA</v>
      </c>
      <c r="O43" s="165" t="str">
        <f t="shared" si="8"/>
        <v>44803ful</v>
      </c>
      <c r="P43" s="165" t="str">
        <f t="shared" si="2"/>
        <v>BHA</v>
      </c>
      <c r="Q43" s="165" t="str">
        <f t="shared" si="3"/>
        <v>ful</v>
      </c>
      <c r="R43" s="165" t="str">
        <f>C43&amp;":"&amp;COUNTIF($C$2:C43,C43)</f>
        <v>5:2</v>
      </c>
      <c r="S43" s="165" t="str">
        <f t="shared" si="9"/>
        <v>FUL</v>
      </c>
      <c r="T43" s="165" t="str">
        <f t="shared" si="10"/>
        <v>bha</v>
      </c>
      <c r="U43" s="166">
        <f>COUNTIF($F$2:F43,G43)</f>
        <v>0</v>
      </c>
      <c r="V43" s="166">
        <f>COUNTIF($G$2:G43,F43)</f>
        <v>0</v>
      </c>
      <c r="W43" s="166">
        <f>COUNTIF($F$2:F43,F43)</f>
        <v>1</v>
      </c>
      <c r="X43" s="166">
        <f>COUNTIF($F$2:G43,G43)</f>
        <v>1</v>
      </c>
      <c r="Y43" s="165">
        <f t="shared" si="11"/>
        <v>1</v>
      </c>
      <c r="Z43" s="165" t="str">
        <f t="shared" si="12"/>
        <v>GW5-1BHA</v>
      </c>
      <c r="AA43" s="165" t="str">
        <f t="shared" si="13"/>
        <v>GW5-1ful</v>
      </c>
      <c r="AB43" s="165" t="str">
        <f t="shared" si="4"/>
        <v>BHA</v>
      </c>
      <c r="AC43" s="165" t="str">
        <f t="shared" si="5"/>
        <v>ful</v>
      </c>
    </row>
    <row r="44" spans="1:29" x14ac:dyDescent="0.3">
      <c r="A44" s="164" t="str">
        <f>LEFT('FPL FIX'!$F44,10)</f>
        <v>2022-08-30</v>
      </c>
      <c r="B44" s="164">
        <f t="shared" si="6"/>
        <v>44803</v>
      </c>
      <c r="C44" s="165">
        <f>'FPL FIX'!B44</f>
        <v>5</v>
      </c>
      <c r="D44" s="165">
        <f>'FPL FIX'!J44</f>
        <v>6</v>
      </c>
      <c r="E44" s="165">
        <f>'FPL FIX'!L44</f>
        <v>17</v>
      </c>
      <c r="F44" s="165" t="str">
        <f t="shared" si="0"/>
        <v>5CHE</v>
      </c>
      <c r="G44" s="165" t="str">
        <f t="shared" si="1"/>
        <v>5sou</v>
      </c>
      <c r="H44" s="165" t="str">
        <f>VLOOKUP($D44,FIX!$A$1:$D$21,MATCH("AbrvTeam",FIX!$A$1:$C$1,0),0)</f>
        <v>CHE</v>
      </c>
      <c r="I44" s="165" t="str">
        <f>VLOOKUP(E44,FIX!$A$1:$D$21,MATCH("AbrvTeamL",FIX!$A$1:$D$1,0),0)</f>
        <v>sou</v>
      </c>
      <c r="J44" s="165" t="str">
        <f>INDEX($F$2:$F$381,ROWS(F44:$F$381))</f>
        <v>35CHE</v>
      </c>
      <c r="K44" s="165" t="str">
        <f>INDEX($G$2:$G$381,ROWS($G44:G$381))</f>
        <v>35bou</v>
      </c>
      <c r="L44" s="165" t="str">
        <f>INDEX($H$2:$H$381,ROWS(H44:$H$381))</f>
        <v>CHE</v>
      </c>
      <c r="M44" s="165" t="str">
        <f>INDEX($I$2:$I$381,ROWS(I44:$I$381))</f>
        <v>bou</v>
      </c>
      <c r="N44" s="165" t="str">
        <f t="shared" si="7"/>
        <v>44803CHE</v>
      </c>
      <c r="O44" s="165" t="str">
        <f t="shared" si="8"/>
        <v>44803sou</v>
      </c>
      <c r="P44" s="165" t="str">
        <f t="shared" si="2"/>
        <v>CHE</v>
      </c>
      <c r="Q44" s="165" t="str">
        <f t="shared" si="3"/>
        <v>sou</v>
      </c>
      <c r="R44" s="165" t="str">
        <f>C44&amp;":"&amp;COUNTIF($C$2:C44,C44)</f>
        <v>5:3</v>
      </c>
      <c r="S44" s="165" t="str">
        <f t="shared" si="9"/>
        <v>SOU</v>
      </c>
      <c r="T44" s="165" t="str">
        <f t="shared" si="10"/>
        <v>che</v>
      </c>
      <c r="U44" s="166">
        <f>COUNTIF($F$2:F44,G44)</f>
        <v>0</v>
      </c>
      <c r="V44" s="166">
        <f>COUNTIF($G$2:G44,F44)</f>
        <v>0</v>
      </c>
      <c r="W44" s="166">
        <f>COUNTIF($F$2:F44,F44)</f>
        <v>1</v>
      </c>
      <c r="X44" s="166">
        <f>COUNTIF($F$2:G44,G44)</f>
        <v>1</v>
      </c>
      <c r="Y44" s="165">
        <f t="shared" si="11"/>
        <v>1</v>
      </c>
      <c r="Z44" s="165" t="str">
        <f t="shared" si="12"/>
        <v>GW5-1CHE</v>
      </c>
      <c r="AA44" s="165" t="str">
        <f t="shared" si="13"/>
        <v>GW5-1sou</v>
      </c>
      <c r="AB44" s="165" t="str">
        <f t="shared" si="4"/>
        <v>CHE</v>
      </c>
      <c r="AC44" s="165" t="str">
        <f t="shared" si="5"/>
        <v>sou</v>
      </c>
    </row>
    <row r="45" spans="1:29" x14ac:dyDescent="0.3">
      <c r="A45" s="164" t="str">
        <f>LEFT('FPL FIX'!$F45,10)</f>
        <v>2022-08-30</v>
      </c>
      <c r="B45" s="164">
        <f t="shared" si="6"/>
        <v>44803</v>
      </c>
      <c r="C45" s="165">
        <f>'FPL FIX'!B45</f>
        <v>5</v>
      </c>
      <c r="D45" s="165">
        <f>'FPL FIX'!J45</f>
        <v>8</v>
      </c>
      <c r="E45" s="165">
        <f>'FPL FIX'!L45</f>
        <v>11</v>
      </c>
      <c r="F45" s="165" t="str">
        <f t="shared" si="0"/>
        <v>5EVE</v>
      </c>
      <c r="G45" s="165" t="str">
        <f t="shared" si="1"/>
        <v>5lee</v>
      </c>
      <c r="H45" s="165" t="str">
        <f>VLOOKUP($D45,FIX!$A$1:$D$21,MATCH("AbrvTeam",FIX!$A$1:$C$1,0),0)</f>
        <v>EVE</v>
      </c>
      <c r="I45" s="165" t="str">
        <f>VLOOKUP(E45,FIX!$A$1:$D$21,MATCH("AbrvTeamL",FIX!$A$1:$D$1,0),0)</f>
        <v>lee</v>
      </c>
      <c r="J45" s="165" t="str">
        <f>INDEX($F$2:$F$381,ROWS(F45:$F$381))</f>
        <v>34MUN</v>
      </c>
      <c r="K45" s="165" t="str">
        <f>INDEX($G$2:$G$381,ROWS($G45:G$381))</f>
        <v>34bha</v>
      </c>
      <c r="L45" s="165" t="str">
        <f>INDEX($H$2:$H$381,ROWS(H45:$H$381))</f>
        <v>MUN</v>
      </c>
      <c r="M45" s="165" t="str">
        <f>INDEX($I$2:$I$381,ROWS(I45:$I$381))</f>
        <v>bha</v>
      </c>
      <c r="N45" s="165" t="str">
        <f t="shared" si="7"/>
        <v>44803EVE</v>
      </c>
      <c r="O45" s="165" t="str">
        <f t="shared" si="8"/>
        <v>44803lee</v>
      </c>
      <c r="P45" s="165" t="str">
        <f t="shared" si="2"/>
        <v>EVE</v>
      </c>
      <c r="Q45" s="165" t="str">
        <f t="shared" si="3"/>
        <v>lee</v>
      </c>
      <c r="R45" s="165" t="str">
        <f>C45&amp;":"&amp;COUNTIF($C$2:C45,C45)</f>
        <v>5:4</v>
      </c>
      <c r="S45" s="165" t="str">
        <f t="shared" si="9"/>
        <v>LEE</v>
      </c>
      <c r="T45" s="165" t="str">
        <f t="shared" si="10"/>
        <v>eve</v>
      </c>
      <c r="U45" s="166">
        <f>COUNTIF($F$2:F45,G45)</f>
        <v>0</v>
      </c>
      <c r="V45" s="166">
        <f>COUNTIF($G$2:G45,F45)</f>
        <v>0</v>
      </c>
      <c r="W45" s="166">
        <f>COUNTIF($F$2:F45,F45)</f>
        <v>1</v>
      </c>
      <c r="X45" s="166">
        <f>COUNTIF($F$2:G45,G45)</f>
        <v>1</v>
      </c>
      <c r="Y45" s="165">
        <f t="shared" si="11"/>
        <v>1</v>
      </c>
      <c r="Z45" s="165" t="str">
        <f t="shared" si="12"/>
        <v>GW5-1EVE</v>
      </c>
      <c r="AA45" s="165" t="str">
        <f t="shared" si="13"/>
        <v>GW5-1lee</v>
      </c>
      <c r="AB45" s="165" t="str">
        <f t="shared" si="4"/>
        <v>EVE</v>
      </c>
      <c r="AC45" s="165" t="str">
        <f t="shared" si="5"/>
        <v>lee</v>
      </c>
    </row>
    <row r="46" spans="1:29" x14ac:dyDescent="0.3">
      <c r="A46" s="164" t="str">
        <f>LEFT('FPL FIX'!$F46,10)</f>
        <v>2022-08-31</v>
      </c>
      <c r="B46" s="164">
        <f t="shared" si="6"/>
        <v>44804</v>
      </c>
      <c r="C46" s="165">
        <f>'FPL FIX'!B46</f>
        <v>5</v>
      </c>
      <c r="D46" s="165">
        <f>'FPL FIX'!J46</f>
        <v>2</v>
      </c>
      <c r="E46" s="165">
        <f>'FPL FIX'!L46</f>
        <v>1</v>
      </c>
      <c r="F46" s="165" t="str">
        <f t="shared" si="0"/>
        <v>5AVL</v>
      </c>
      <c r="G46" s="165" t="str">
        <f t="shared" si="1"/>
        <v>5ars</v>
      </c>
      <c r="H46" s="165" t="str">
        <f>VLOOKUP($D46,FIX!$A$1:$D$21,MATCH("AbrvTeam",FIX!$A$1:$C$1,0),0)</f>
        <v>AVL</v>
      </c>
      <c r="I46" s="165" t="str">
        <f>VLOOKUP(E46,FIX!$A$1:$D$21,MATCH("AbrvTeamL",FIX!$A$1:$D$1,0),0)</f>
        <v>ars</v>
      </c>
      <c r="J46" s="165" t="str">
        <f>INDEX($F$2:$F$381,ROWS(F46:$F$381))</f>
        <v>34WHU</v>
      </c>
      <c r="K46" s="165" t="str">
        <f>INDEX($G$2:$G$381,ROWS($G46:G$381))</f>
        <v>34mci</v>
      </c>
      <c r="L46" s="165" t="str">
        <f>INDEX($H$2:$H$381,ROWS(H46:$H$381))</f>
        <v>WHU</v>
      </c>
      <c r="M46" s="165" t="str">
        <f>INDEX($I$2:$I$381,ROWS(I46:$I$381))</f>
        <v>mci</v>
      </c>
      <c r="N46" s="165" t="str">
        <f t="shared" si="7"/>
        <v>44804AVL</v>
      </c>
      <c r="O46" s="165" t="str">
        <f t="shared" si="8"/>
        <v>44804ars</v>
      </c>
      <c r="P46" s="165" t="str">
        <f t="shared" si="2"/>
        <v>AVL</v>
      </c>
      <c r="Q46" s="165" t="str">
        <f t="shared" si="3"/>
        <v>ars</v>
      </c>
      <c r="R46" s="165" t="str">
        <f>C46&amp;":"&amp;COUNTIF($C$2:C46,C46)</f>
        <v>5:5</v>
      </c>
      <c r="S46" s="165" t="str">
        <f t="shared" si="9"/>
        <v>ARS</v>
      </c>
      <c r="T46" s="165" t="str">
        <f t="shared" si="10"/>
        <v>avl</v>
      </c>
      <c r="U46" s="166">
        <f>COUNTIF($F$2:F46,G46)</f>
        <v>0</v>
      </c>
      <c r="V46" s="166">
        <f>COUNTIF($G$2:G46,F46)</f>
        <v>0</v>
      </c>
      <c r="W46" s="166">
        <f>COUNTIF($F$2:F46,F46)</f>
        <v>1</v>
      </c>
      <c r="X46" s="166">
        <f>COUNTIF($F$2:G46,G46)</f>
        <v>1</v>
      </c>
      <c r="Y46" s="165">
        <f t="shared" si="11"/>
        <v>1</v>
      </c>
      <c r="Z46" s="165" t="str">
        <f t="shared" si="12"/>
        <v>GW5-1AVL</v>
      </c>
      <c r="AA46" s="165" t="str">
        <f t="shared" si="13"/>
        <v>GW5-1ars</v>
      </c>
      <c r="AB46" s="165" t="str">
        <f t="shared" si="4"/>
        <v>AVL</v>
      </c>
      <c r="AC46" s="165" t="str">
        <f t="shared" si="5"/>
        <v>ars</v>
      </c>
    </row>
    <row r="47" spans="1:29" x14ac:dyDescent="0.3">
      <c r="A47" s="164" t="str">
        <f>LEFT('FPL FIX'!$F47,10)</f>
        <v>2022-08-31</v>
      </c>
      <c r="B47" s="164">
        <f t="shared" si="6"/>
        <v>44804</v>
      </c>
      <c r="C47" s="165">
        <f>'FPL FIX'!B47</f>
        <v>5</v>
      </c>
      <c r="D47" s="165">
        <f>'FPL FIX'!J47</f>
        <v>20</v>
      </c>
      <c r="E47" s="165">
        <f>'FPL FIX'!L47</f>
        <v>3</v>
      </c>
      <c r="F47" s="165" t="str">
        <f t="shared" si="0"/>
        <v>5WOL</v>
      </c>
      <c r="G47" s="165" t="str">
        <f t="shared" si="1"/>
        <v>5bou</v>
      </c>
      <c r="H47" s="165" t="str">
        <f>VLOOKUP($D47,FIX!$A$1:$D$21,MATCH("AbrvTeam",FIX!$A$1:$C$1,0),0)</f>
        <v>WOL</v>
      </c>
      <c r="I47" s="165" t="str">
        <f>VLOOKUP(E47,FIX!$A$1:$D$21,MATCH("AbrvTeamL",FIX!$A$1:$D$1,0),0)</f>
        <v>bou</v>
      </c>
      <c r="J47" s="165" t="str">
        <f>INDEX($F$2:$F$381,ROWS(F47:$F$381))</f>
        <v>34FUL</v>
      </c>
      <c r="K47" s="165" t="str">
        <f>INDEX($G$2:$G$381,ROWS($G47:G$381))</f>
        <v>34liv</v>
      </c>
      <c r="L47" s="165" t="str">
        <f>INDEX($H$2:$H$381,ROWS(H47:$H$381))</f>
        <v>FUL</v>
      </c>
      <c r="M47" s="165" t="str">
        <f>INDEX($I$2:$I$381,ROWS(I47:$I$381))</f>
        <v>liv</v>
      </c>
      <c r="N47" s="165" t="str">
        <f t="shared" si="7"/>
        <v>44804WOL</v>
      </c>
      <c r="O47" s="165" t="str">
        <f t="shared" si="8"/>
        <v>44804bou</v>
      </c>
      <c r="P47" s="165" t="str">
        <f t="shared" si="2"/>
        <v>WOL</v>
      </c>
      <c r="Q47" s="165" t="str">
        <f t="shared" si="3"/>
        <v>bou</v>
      </c>
      <c r="R47" s="165" t="str">
        <f>C47&amp;":"&amp;COUNTIF($C$2:C47,C47)</f>
        <v>5:6</v>
      </c>
      <c r="S47" s="165" t="str">
        <f t="shared" si="9"/>
        <v>BOU</v>
      </c>
      <c r="T47" s="165" t="str">
        <f t="shared" si="10"/>
        <v>wol</v>
      </c>
      <c r="U47" s="166">
        <f>COUNTIF($F$2:F47,G47)</f>
        <v>0</v>
      </c>
      <c r="V47" s="166">
        <f>COUNTIF($G$2:G47,F47)</f>
        <v>0</v>
      </c>
      <c r="W47" s="166">
        <f>COUNTIF($F$2:F47,F47)</f>
        <v>1</v>
      </c>
      <c r="X47" s="166">
        <f>COUNTIF($F$2:G47,G47)</f>
        <v>1</v>
      </c>
      <c r="Y47" s="165">
        <f t="shared" si="11"/>
        <v>1</v>
      </c>
      <c r="Z47" s="165" t="str">
        <f t="shared" si="12"/>
        <v>GW5-1WOL</v>
      </c>
      <c r="AA47" s="165" t="str">
        <f t="shared" si="13"/>
        <v>GW5-1bou</v>
      </c>
      <c r="AB47" s="165" t="str">
        <f t="shared" si="4"/>
        <v>WOL</v>
      </c>
      <c r="AC47" s="165" t="str">
        <f t="shared" si="5"/>
        <v>bou</v>
      </c>
    </row>
    <row r="48" spans="1:29" x14ac:dyDescent="0.3">
      <c r="A48" s="164" t="str">
        <f>LEFT('FPL FIX'!$F48,10)</f>
        <v>2022-08-31</v>
      </c>
      <c r="B48" s="164">
        <f t="shared" si="6"/>
        <v>44804</v>
      </c>
      <c r="C48" s="165">
        <f>'FPL FIX'!B48</f>
        <v>5</v>
      </c>
      <c r="D48" s="165">
        <f>'FPL FIX'!J48</f>
        <v>16</v>
      </c>
      <c r="E48" s="165">
        <f>'FPL FIX'!L48</f>
        <v>13</v>
      </c>
      <c r="F48" s="165" t="str">
        <f t="shared" si="0"/>
        <v>5NFO</v>
      </c>
      <c r="G48" s="165" t="str">
        <f t="shared" si="1"/>
        <v>5mci</v>
      </c>
      <c r="H48" s="165" t="str">
        <f>VLOOKUP($D48,FIX!$A$1:$D$21,MATCH("AbrvTeam",FIX!$A$1:$C$1,0),0)</f>
        <v>NFO</v>
      </c>
      <c r="I48" s="165" t="str">
        <f>VLOOKUP(E48,FIX!$A$1:$D$21,MATCH("AbrvTeamL",FIX!$A$1:$D$1,0),0)</f>
        <v>mci</v>
      </c>
      <c r="J48" s="165" t="str">
        <f>INDEX($F$2:$F$381,ROWS(F48:$F$381))</f>
        <v>34CHE</v>
      </c>
      <c r="K48" s="165" t="str">
        <f>INDEX($G$2:$G$381,ROWS($G48:G$381))</f>
        <v>34ars</v>
      </c>
      <c r="L48" s="165" t="str">
        <f>INDEX($H$2:$H$381,ROWS(H48:$H$381))</f>
        <v>CHE</v>
      </c>
      <c r="M48" s="165" t="str">
        <f>INDEX($I$2:$I$381,ROWS(I48:$I$381))</f>
        <v>ars</v>
      </c>
      <c r="N48" s="165" t="str">
        <f t="shared" si="7"/>
        <v>44804NFO</v>
      </c>
      <c r="O48" s="165" t="str">
        <f t="shared" si="8"/>
        <v>44804mci</v>
      </c>
      <c r="P48" s="165" t="str">
        <f t="shared" si="2"/>
        <v>NFO</v>
      </c>
      <c r="Q48" s="165" t="str">
        <f t="shared" si="3"/>
        <v>mci</v>
      </c>
      <c r="R48" s="165" t="str">
        <f>C48&amp;":"&amp;COUNTIF($C$2:C48,C48)</f>
        <v>5:7</v>
      </c>
      <c r="S48" s="165" t="str">
        <f t="shared" si="9"/>
        <v>MCI</v>
      </c>
      <c r="T48" s="165" t="str">
        <f t="shared" si="10"/>
        <v>nfo</v>
      </c>
      <c r="U48" s="166">
        <f>COUNTIF($F$2:F48,G48)</f>
        <v>0</v>
      </c>
      <c r="V48" s="166">
        <f>COUNTIF($G$2:G48,F48)</f>
        <v>0</v>
      </c>
      <c r="W48" s="166">
        <f>COUNTIF($F$2:F48,F48)</f>
        <v>1</v>
      </c>
      <c r="X48" s="166">
        <f>COUNTIF($F$2:G48,G48)</f>
        <v>1</v>
      </c>
      <c r="Y48" s="165">
        <f t="shared" si="11"/>
        <v>1</v>
      </c>
      <c r="Z48" s="165" t="str">
        <f t="shared" si="12"/>
        <v>GW5-1NFO</v>
      </c>
      <c r="AA48" s="165" t="str">
        <f t="shared" si="13"/>
        <v>GW5-1mci</v>
      </c>
      <c r="AB48" s="165" t="str">
        <f t="shared" si="4"/>
        <v>NFO</v>
      </c>
      <c r="AC48" s="165" t="str">
        <f t="shared" si="5"/>
        <v>mci</v>
      </c>
    </row>
    <row r="49" spans="1:29" x14ac:dyDescent="0.3">
      <c r="A49" s="164" t="str">
        <f>LEFT('FPL FIX'!$F49,10)</f>
        <v>2022-08-31</v>
      </c>
      <c r="B49" s="164">
        <f t="shared" si="6"/>
        <v>44804</v>
      </c>
      <c r="C49" s="165">
        <f>'FPL FIX'!B49</f>
        <v>5</v>
      </c>
      <c r="D49" s="165">
        <f>'FPL FIX'!J49</f>
        <v>18</v>
      </c>
      <c r="E49" s="165">
        <f>'FPL FIX'!L49</f>
        <v>19</v>
      </c>
      <c r="F49" s="165" t="str">
        <f t="shared" si="0"/>
        <v>5TOT</v>
      </c>
      <c r="G49" s="165" t="str">
        <f t="shared" si="1"/>
        <v>5whu</v>
      </c>
      <c r="H49" s="165" t="str">
        <f>VLOOKUP($D49,FIX!$A$1:$D$21,MATCH("AbrvTeam",FIX!$A$1:$C$1,0),0)</f>
        <v>TOT</v>
      </c>
      <c r="I49" s="165" t="str">
        <f>VLOOKUP(E49,FIX!$A$1:$D$21,MATCH("AbrvTeamL",FIX!$A$1:$D$1,0),0)</f>
        <v>whu</v>
      </c>
      <c r="J49" s="165" t="str">
        <f>INDEX($F$2:$F$381,ROWS(F49:$F$381))</f>
        <v>34EVE</v>
      </c>
      <c r="K49" s="165" t="str">
        <f>INDEX($G$2:$G$381,ROWS($G49:G$381))</f>
        <v>34lei</v>
      </c>
      <c r="L49" s="165" t="str">
        <f>INDEX($H$2:$H$381,ROWS(H49:$H$381))</f>
        <v>EVE</v>
      </c>
      <c r="M49" s="165" t="str">
        <f>INDEX($I$2:$I$381,ROWS(I49:$I$381))</f>
        <v>lei</v>
      </c>
      <c r="N49" s="165" t="str">
        <f t="shared" si="7"/>
        <v>44804TOT</v>
      </c>
      <c r="O49" s="165" t="str">
        <f t="shared" si="8"/>
        <v>44804whu</v>
      </c>
      <c r="P49" s="165" t="str">
        <f t="shared" si="2"/>
        <v>TOT</v>
      </c>
      <c r="Q49" s="165" t="str">
        <f t="shared" si="3"/>
        <v>whu</v>
      </c>
      <c r="R49" s="165" t="str">
        <f>C49&amp;":"&amp;COUNTIF($C$2:C49,C49)</f>
        <v>5:8</v>
      </c>
      <c r="S49" s="165" t="str">
        <f t="shared" si="9"/>
        <v>WHU</v>
      </c>
      <c r="T49" s="165" t="str">
        <f t="shared" si="10"/>
        <v>tot</v>
      </c>
      <c r="U49" s="166">
        <f>COUNTIF($F$2:F49,G49)</f>
        <v>0</v>
      </c>
      <c r="V49" s="166">
        <f>COUNTIF($G$2:G49,F49)</f>
        <v>0</v>
      </c>
      <c r="W49" s="166">
        <f>COUNTIF($F$2:F49,F49)</f>
        <v>1</v>
      </c>
      <c r="X49" s="166">
        <f>COUNTIF($F$2:G49,G49)</f>
        <v>1</v>
      </c>
      <c r="Y49" s="165">
        <f t="shared" si="11"/>
        <v>1</v>
      </c>
      <c r="Z49" s="165" t="str">
        <f t="shared" si="12"/>
        <v>GW5-1TOT</v>
      </c>
      <c r="AA49" s="165" t="str">
        <f t="shared" si="13"/>
        <v>GW5-1whu</v>
      </c>
      <c r="AB49" s="165" t="str">
        <f t="shared" si="4"/>
        <v>TOT</v>
      </c>
      <c r="AC49" s="165" t="str">
        <f t="shared" si="5"/>
        <v>whu</v>
      </c>
    </row>
    <row r="50" spans="1:29" x14ac:dyDescent="0.3">
      <c r="A50" s="164" t="str">
        <f>LEFT('FPL FIX'!$F50,10)</f>
        <v>2022-08-31</v>
      </c>
      <c r="B50" s="164">
        <f t="shared" si="6"/>
        <v>44804</v>
      </c>
      <c r="C50" s="165">
        <f>'FPL FIX'!B50</f>
        <v>5</v>
      </c>
      <c r="D50" s="165">
        <f>'FPL FIX'!J50</f>
        <v>15</v>
      </c>
      <c r="E50" s="165">
        <f>'FPL FIX'!L50</f>
        <v>12</v>
      </c>
      <c r="F50" s="165" t="str">
        <f t="shared" si="0"/>
        <v>5NEW</v>
      </c>
      <c r="G50" s="165" t="str">
        <f t="shared" si="1"/>
        <v>5liv</v>
      </c>
      <c r="H50" s="165" t="str">
        <f>VLOOKUP($D50,FIX!$A$1:$D$21,MATCH("AbrvTeam",FIX!$A$1:$C$1,0),0)</f>
        <v>NEW</v>
      </c>
      <c r="I50" s="165" t="str">
        <f>VLOOKUP(E50,FIX!$A$1:$D$21,MATCH("AbrvTeamL",FIX!$A$1:$D$1,0),0)</f>
        <v>liv</v>
      </c>
      <c r="J50" s="165" t="str">
        <f>INDEX($F$2:$F$381,ROWS(F50:$F$381))</f>
        <v>34TOT</v>
      </c>
      <c r="K50" s="165" t="str">
        <f>INDEX($G$2:$G$381,ROWS($G50:G$381))</f>
        <v>34liv</v>
      </c>
      <c r="L50" s="165" t="str">
        <f>INDEX($H$2:$H$381,ROWS(H50:$H$381))</f>
        <v>TOT</v>
      </c>
      <c r="M50" s="165" t="str">
        <f>INDEX($I$2:$I$381,ROWS(I50:$I$381))</f>
        <v>liv</v>
      </c>
      <c r="N50" s="165" t="str">
        <f t="shared" si="7"/>
        <v>44804NEW</v>
      </c>
      <c r="O50" s="165" t="str">
        <f t="shared" si="8"/>
        <v>44804liv</v>
      </c>
      <c r="P50" s="165" t="str">
        <f t="shared" si="2"/>
        <v>NEW</v>
      </c>
      <c r="Q50" s="165" t="str">
        <f t="shared" si="3"/>
        <v>liv</v>
      </c>
      <c r="R50" s="165" t="str">
        <f>C50&amp;":"&amp;COUNTIF($C$2:C50,C50)</f>
        <v>5:9</v>
      </c>
      <c r="S50" s="165" t="str">
        <f t="shared" si="9"/>
        <v>LIV</v>
      </c>
      <c r="T50" s="165" t="str">
        <f t="shared" si="10"/>
        <v>new</v>
      </c>
      <c r="U50" s="166">
        <f>COUNTIF($F$2:F50,G50)</f>
        <v>0</v>
      </c>
      <c r="V50" s="166">
        <f>COUNTIF($G$2:G50,F50)</f>
        <v>0</v>
      </c>
      <c r="W50" s="166">
        <f>COUNTIF($F$2:F50,F50)</f>
        <v>1</v>
      </c>
      <c r="X50" s="166">
        <f>COUNTIF($F$2:G50,G50)</f>
        <v>1</v>
      </c>
      <c r="Y50" s="165">
        <f t="shared" si="11"/>
        <v>1</v>
      </c>
      <c r="Z50" s="165" t="str">
        <f t="shared" si="12"/>
        <v>GW5-1NEW</v>
      </c>
      <c r="AA50" s="165" t="str">
        <f t="shared" si="13"/>
        <v>GW5-1liv</v>
      </c>
      <c r="AB50" s="165" t="str">
        <f t="shared" si="4"/>
        <v>NEW</v>
      </c>
      <c r="AC50" s="165" t="str">
        <f t="shared" si="5"/>
        <v>liv</v>
      </c>
    </row>
    <row r="51" spans="1:29" x14ac:dyDescent="0.3">
      <c r="A51" s="164" t="str">
        <f>LEFT('FPL FIX'!$F51,10)</f>
        <v>2022-09-01</v>
      </c>
      <c r="B51" s="164">
        <f t="shared" si="6"/>
        <v>44805</v>
      </c>
      <c r="C51" s="165">
        <f>'FPL FIX'!B51</f>
        <v>5</v>
      </c>
      <c r="D51" s="165">
        <f>'FPL FIX'!J51</f>
        <v>14</v>
      </c>
      <c r="E51" s="165">
        <f>'FPL FIX'!L51</f>
        <v>10</v>
      </c>
      <c r="F51" s="165" t="str">
        <f t="shared" si="0"/>
        <v>5MUN</v>
      </c>
      <c r="G51" s="165" t="str">
        <f t="shared" si="1"/>
        <v>5lei</v>
      </c>
      <c r="H51" s="165" t="str">
        <f>VLOOKUP($D51,FIX!$A$1:$D$21,MATCH("AbrvTeam",FIX!$A$1:$C$1,0),0)</f>
        <v>MUN</v>
      </c>
      <c r="I51" s="165" t="str">
        <f>VLOOKUP(E51,FIX!$A$1:$D$21,MATCH("AbrvTeamL",FIX!$A$1:$D$1,0),0)</f>
        <v>lei</v>
      </c>
      <c r="J51" s="165" t="str">
        <f>INDEX($F$2:$F$381,ROWS(F51:$F$381))</f>
        <v>34SOU</v>
      </c>
      <c r="K51" s="165" t="str">
        <f>INDEX($G$2:$G$381,ROWS($G51:G$381))</f>
        <v>34new</v>
      </c>
      <c r="L51" s="165" t="str">
        <f>INDEX($H$2:$H$381,ROWS(H51:$H$381))</f>
        <v>SOU</v>
      </c>
      <c r="M51" s="165" t="str">
        <f>INDEX($I$2:$I$381,ROWS(I51:$I$381))</f>
        <v>new</v>
      </c>
      <c r="N51" s="165" t="str">
        <f t="shared" si="7"/>
        <v>44805MUN</v>
      </c>
      <c r="O51" s="165" t="str">
        <f t="shared" si="8"/>
        <v>44805lei</v>
      </c>
      <c r="P51" s="165" t="str">
        <f t="shared" si="2"/>
        <v>MUN</v>
      </c>
      <c r="Q51" s="165" t="str">
        <f t="shared" si="3"/>
        <v>lei</v>
      </c>
      <c r="R51" s="165" t="str">
        <f>C51&amp;":"&amp;COUNTIF($C$2:C51,C51)</f>
        <v>5:10</v>
      </c>
      <c r="S51" s="165" t="str">
        <f t="shared" si="9"/>
        <v>LEI</v>
      </c>
      <c r="T51" s="165" t="str">
        <f t="shared" si="10"/>
        <v>mun</v>
      </c>
      <c r="U51" s="166">
        <f>COUNTIF($F$2:F51,G51)</f>
        <v>0</v>
      </c>
      <c r="V51" s="166">
        <f>COUNTIF($G$2:G51,F51)</f>
        <v>0</v>
      </c>
      <c r="W51" s="166">
        <f>COUNTIF($F$2:F51,F51)</f>
        <v>1</v>
      </c>
      <c r="X51" s="166">
        <f>COUNTIF($F$2:G51,G51)</f>
        <v>1</v>
      </c>
      <c r="Y51" s="165">
        <f t="shared" si="11"/>
        <v>1</v>
      </c>
      <c r="Z51" s="165" t="str">
        <f t="shared" si="12"/>
        <v>GW5-1MUN</v>
      </c>
      <c r="AA51" s="165" t="str">
        <f t="shared" si="13"/>
        <v>GW5-1lei</v>
      </c>
      <c r="AB51" s="165" t="str">
        <f t="shared" si="4"/>
        <v>MUN</v>
      </c>
      <c r="AC51" s="165" t="str">
        <f t="shared" si="5"/>
        <v>lei</v>
      </c>
    </row>
    <row r="52" spans="1:29" x14ac:dyDescent="0.3">
      <c r="A52" s="164" t="str">
        <f>LEFT('FPL FIX'!$F52,10)</f>
        <v>2022-09-03</v>
      </c>
      <c r="B52" s="164">
        <f t="shared" si="6"/>
        <v>44807</v>
      </c>
      <c r="C52" s="165">
        <f>'FPL FIX'!B52</f>
        <v>6</v>
      </c>
      <c r="D52" s="165">
        <f>'FPL FIX'!J52</f>
        <v>12</v>
      </c>
      <c r="E52" s="165">
        <f>'FPL FIX'!L52</f>
        <v>8</v>
      </c>
      <c r="F52" s="165" t="str">
        <f t="shared" si="0"/>
        <v>6LIV</v>
      </c>
      <c r="G52" s="165" t="str">
        <f t="shared" si="1"/>
        <v>6eve</v>
      </c>
      <c r="H52" s="165" t="str">
        <f>VLOOKUP($D52,FIX!$A$1:$D$21,MATCH("AbrvTeam",FIX!$A$1:$C$1,0),0)</f>
        <v>LIV</v>
      </c>
      <c r="I52" s="165" t="str">
        <f>VLOOKUP(E52,FIX!$A$1:$D$21,MATCH("AbrvTeamL",FIX!$A$1:$D$1,0),0)</f>
        <v>eve</v>
      </c>
      <c r="J52" s="165" t="str">
        <f>INDEX($F$2:$F$381,ROWS(F52:$F$381))</f>
        <v>34AVL</v>
      </c>
      <c r="K52" s="165" t="str">
        <f>INDEX($G$2:$G$381,ROWS($G52:G$381))</f>
        <v>34mun</v>
      </c>
      <c r="L52" s="165" t="str">
        <f>INDEX($H$2:$H$381,ROWS(H52:$H$381))</f>
        <v>AVL</v>
      </c>
      <c r="M52" s="165" t="str">
        <f>INDEX($I$2:$I$381,ROWS(I52:$I$381))</f>
        <v>mun</v>
      </c>
      <c r="N52" s="165" t="str">
        <f t="shared" si="7"/>
        <v>44807LIV</v>
      </c>
      <c r="O52" s="165" t="str">
        <f t="shared" si="8"/>
        <v>44807eve</v>
      </c>
      <c r="P52" s="165" t="str">
        <f t="shared" si="2"/>
        <v>LIV</v>
      </c>
      <c r="Q52" s="165" t="str">
        <f t="shared" si="3"/>
        <v>eve</v>
      </c>
      <c r="R52" s="165" t="str">
        <f>C52&amp;":"&amp;COUNTIF($C$2:C52,C52)</f>
        <v>6:1</v>
      </c>
      <c r="S52" s="165" t="str">
        <f t="shared" si="9"/>
        <v>EVE</v>
      </c>
      <c r="T52" s="165" t="str">
        <f t="shared" si="10"/>
        <v>liv</v>
      </c>
      <c r="U52" s="166">
        <f>COUNTIF($F$2:F52,G52)</f>
        <v>0</v>
      </c>
      <c r="V52" s="166">
        <f>COUNTIF($G$2:G52,F52)</f>
        <v>0</v>
      </c>
      <c r="W52" s="166">
        <f>COUNTIF($F$2:F52,F52)</f>
        <v>1</v>
      </c>
      <c r="X52" s="166">
        <f>COUNTIF($F$2:G52,G52)</f>
        <v>1</v>
      </c>
      <c r="Y52" s="165">
        <f t="shared" si="11"/>
        <v>1</v>
      </c>
      <c r="Z52" s="165" t="str">
        <f t="shared" si="12"/>
        <v>GW6-1LIV</v>
      </c>
      <c r="AA52" s="165" t="str">
        <f t="shared" si="13"/>
        <v>GW6-1eve</v>
      </c>
      <c r="AB52" s="165" t="str">
        <f t="shared" si="4"/>
        <v>LIV</v>
      </c>
      <c r="AC52" s="165" t="str">
        <f t="shared" si="5"/>
        <v>eve</v>
      </c>
    </row>
    <row r="53" spans="1:29" x14ac:dyDescent="0.3">
      <c r="A53" s="164" t="str">
        <f>LEFT('FPL FIX'!$F53,10)</f>
        <v>2022-09-03</v>
      </c>
      <c r="B53" s="164">
        <f t="shared" si="6"/>
        <v>44807</v>
      </c>
      <c r="C53" s="165">
        <f>'FPL FIX'!B53</f>
        <v>6</v>
      </c>
      <c r="D53" s="165">
        <f>'FPL FIX'!J53</f>
        <v>11</v>
      </c>
      <c r="E53" s="165">
        <f>'FPL FIX'!L53</f>
        <v>4</v>
      </c>
      <c r="F53" s="165" t="str">
        <f t="shared" si="0"/>
        <v>6LEE</v>
      </c>
      <c r="G53" s="165" t="str">
        <f t="shared" si="1"/>
        <v>6bre</v>
      </c>
      <c r="H53" s="165" t="str">
        <f>VLOOKUP($D53,FIX!$A$1:$D$21,MATCH("AbrvTeam",FIX!$A$1:$C$1,0),0)</f>
        <v>LEE</v>
      </c>
      <c r="I53" s="165" t="str">
        <f>VLOOKUP(E53,FIX!$A$1:$D$21,MATCH("AbrvTeamL",FIX!$A$1:$D$1,0),0)</f>
        <v>bre</v>
      </c>
      <c r="J53" s="165" t="str">
        <f>INDEX($F$2:$F$381,ROWS(F53:$F$381))</f>
        <v>34MCI</v>
      </c>
      <c r="K53" s="165" t="str">
        <f>INDEX($G$2:$G$381,ROWS($G53:G$381))</f>
        <v>34ful</v>
      </c>
      <c r="L53" s="165" t="str">
        <f>INDEX($H$2:$H$381,ROWS(H53:$H$381))</f>
        <v>MCI</v>
      </c>
      <c r="M53" s="165" t="str">
        <f>INDEX($I$2:$I$381,ROWS(I53:$I$381))</f>
        <v>ful</v>
      </c>
      <c r="N53" s="165" t="str">
        <f t="shared" si="7"/>
        <v>44807LEE</v>
      </c>
      <c r="O53" s="165" t="str">
        <f t="shared" si="8"/>
        <v>44807bre</v>
      </c>
      <c r="P53" s="165" t="str">
        <f t="shared" si="2"/>
        <v>LEE</v>
      </c>
      <c r="Q53" s="165" t="str">
        <f t="shared" si="3"/>
        <v>bre</v>
      </c>
      <c r="R53" s="165" t="str">
        <f>C53&amp;":"&amp;COUNTIF($C$2:C53,C53)</f>
        <v>6:2</v>
      </c>
      <c r="S53" s="165" t="str">
        <f t="shared" si="9"/>
        <v>BRE</v>
      </c>
      <c r="T53" s="165" t="str">
        <f t="shared" si="10"/>
        <v>lee</v>
      </c>
      <c r="U53" s="166">
        <f>COUNTIF($F$2:F53,G53)</f>
        <v>0</v>
      </c>
      <c r="V53" s="166">
        <f>COUNTIF($G$2:G53,F53)</f>
        <v>0</v>
      </c>
      <c r="W53" s="166">
        <f>COUNTIF($F$2:F53,F53)</f>
        <v>1</v>
      </c>
      <c r="X53" s="166">
        <f>COUNTIF($F$2:G53,G53)</f>
        <v>1</v>
      </c>
      <c r="Y53" s="165">
        <f t="shared" si="11"/>
        <v>1</v>
      </c>
      <c r="Z53" s="165" t="str">
        <f t="shared" si="12"/>
        <v>GW6-1LEE</v>
      </c>
      <c r="AA53" s="165" t="str">
        <f t="shared" si="13"/>
        <v>GW6-1bre</v>
      </c>
      <c r="AB53" s="165" t="str">
        <f t="shared" si="4"/>
        <v>LEE</v>
      </c>
      <c r="AC53" s="165" t="str">
        <f t="shared" si="5"/>
        <v>bre</v>
      </c>
    </row>
    <row r="54" spans="1:29" x14ac:dyDescent="0.3">
      <c r="A54" s="164" t="str">
        <f>LEFT('FPL FIX'!$F54,10)</f>
        <v>2022-09-03</v>
      </c>
      <c r="B54" s="164">
        <f t="shared" si="6"/>
        <v>44807</v>
      </c>
      <c r="C54" s="165">
        <f>'FPL FIX'!B54</f>
        <v>6</v>
      </c>
      <c r="D54" s="165">
        <f>'FPL FIX'!J54</f>
        <v>19</v>
      </c>
      <c r="E54" s="165">
        <f>'FPL FIX'!L54</f>
        <v>6</v>
      </c>
      <c r="F54" s="165" t="str">
        <f t="shared" si="0"/>
        <v>6WHU</v>
      </c>
      <c r="G54" s="165" t="str">
        <f t="shared" si="1"/>
        <v>6che</v>
      </c>
      <c r="H54" s="165" t="str">
        <f>VLOOKUP($D54,FIX!$A$1:$D$21,MATCH("AbrvTeam",FIX!$A$1:$C$1,0),0)</f>
        <v>WHU</v>
      </c>
      <c r="I54" s="165" t="str">
        <f>VLOOKUP(E54,FIX!$A$1:$D$21,MATCH("AbrvTeamL",FIX!$A$1:$D$1,0),0)</f>
        <v>che</v>
      </c>
      <c r="J54" s="165" t="str">
        <f>INDEX($F$2:$F$381,ROWS(F54:$F$381))</f>
        <v>34LEE</v>
      </c>
      <c r="K54" s="165" t="str">
        <f>INDEX($G$2:$G$381,ROWS($G54:G$381))</f>
        <v>34bou</v>
      </c>
      <c r="L54" s="165" t="str">
        <f>INDEX($H$2:$H$381,ROWS(H54:$H$381))</f>
        <v>LEE</v>
      </c>
      <c r="M54" s="165" t="str">
        <f>INDEX($I$2:$I$381,ROWS(I54:$I$381))</f>
        <v>bou</v>
      </c>
      <c r="N54" s="165" t="str">
        <f t="shared" si="7"/>
        <v>44807WHU</v>
      </c>
      <c r="O54" s="165" t="str">
        <f t="shared" si="8"/>
        <v>44807che</v>
      </c>
      <c r="P54" s="165" t="str">
        <f t="shared" si="2"/>
        <v>WHU</v>
      </c>
      <c r="Q54" s="165" t="str">
        <f t="shared" si="3"/>
        <v>che</v>
      </c>
      <c r="R54" s="165" t="str">
        <f>C54&amp;":"&amp;COUNTIF($C$2:C54,C54)</f>
        <v>6:3</v>
      </c>
      <c r="S54" s="165" t="str">
        <f t="shared" si="9"/>
        <v>CHE</v>
      </c>
      <c r="T54" s="165" t="str">
        <f t="shared" si="10"/>
        <v>whu</v>
      </c>
      <c r="U54" s="166">
        <f>COUNTIF($F$2:F54,G54)</f>
        <v>0</v>
      </c>
      <c r="V54" s="166">
        <f>COUNTIF($G$2:G54,F54)</f>
        <v>0</v>
      </c>
      <c r="W54" s="166">
        <f>COUNTIF($F$2:F54,F54)</f>
        <v>1</v>
      </c>
      <c r="X54" s="166">
        <f>COUNTIF($F$2:G54,G54)</f>
        <v>1</v>
      </c>
      <c r="Y54" s="165">
        <f t="shared" si="11"/>
        <v>1</v>
      </c>
      <c r="Z54" s="165" t="str">
        <f t="shared" si="12"/>
        <v>GW6-1WHU</v>
      </c>
      <c r="AA54" s="165" t="str">
        <f t="shared" si="13"/>
        <v>GW6-1che</v>
      </c>
      <c r="AB54" s="165" t="str">
        <f t="shared" si="4"/>
        <v>WHU</v>
      </c>
      <c r="AC54" s="165" t="str">
        <f t="shared" si="5"/>
        <v>che</v>
      </c>
    </row>
    <row r="55" spans="1:29" x14ac:dyDescent="0.3">
      <c r="A55" s="164" t="str">
        <f>LEFT('FPL FIX'!$F55,10)</f>
        <v>2022-09-03</v>
      </c>
      <c r="B55" s="164">
        <f t="shared" si="6"/>
        <v>44807</v>
      </c>
      <c r="C55" s="165">
        <f>'FPL FIX'!B55</f>
        <v>6</v>
      </c>
      <c r="D55" s="165">
        <f>'FPL FIX'!J55</f>
        <v>7</v>
      </c>
      <c r="E55" s="165">
        <f>'FPL FIX'!L55</f>
        <v>15</v>
      </c>
      <c r="F55" s="165" t="str">
        <f t="shared" si="0"/>
        <v>6CRY</v>
      </c>
      <c r="G55" s="165" t="str">
        <f t="shared" si="1"/>
        <v>6new</v>
      </c>
      <c r="H55" s="165" t="str">
        <f>VLOOKUP($D55,FIX!$A$1:$D$21,MATCH("AbrvTeam",FIX!$A$1:$C$1,0),0)</f>
        <v>CRY</v>
      </c>
      <c r="I55" s="165" t="str">
        <f>VLOOKUP(E55,FIX!$A$1:$D$21,MATCH("AbrvTeamL",FIX!$A$1:$D$1,0),0)</f>
        <v>new</v>
      </c>
      <c r="J55" s="165" t="str">
        <f>INDEX($F$2:$F$381,ROWS(F55:$F$381))</f>
        <v>34WOL</v>
      </c>
      <c r="K55" s="165" t="str">
        <f>INDEX($G$2:$G$381,ROWS($G55:G$381))</f>
        <v>34bha</v>
      </c>
      <c r="L55" s="165" t="str">
        <f>INDEX($H$2:$H$381,ROWS(H55:$H$381))</f>
        <v>WOL</v>
      </c>
      <c r="M55" s="165" t="str">
        <f>INDEX($I$2:$I$381,ROWS(I55:$I$381))</f>
        <v>bha</v>
      </c>
      <c r="N55" s="165" t="str">
        <f t="shared" si="7"/>
        <v>44807CRY</v>
      </c>
      <c r="O55" s="165" t="str">
        <f t="shared" si="8"/>
        <v>44807new</v>
      </c>
      <c r="P55" s="165" t="str">
        <f t="shared" si="2"/>
        <v>CRY</v>
      </c>
      <c r="Q55" s="165" t="str">
        <f t="shared" si="3"/>
        <v>new</v>
      </c>
      <c r="R55" s="165" t="str">
        <f>C55&amp;":"&amp;COUNTIF($C$2:C55,C55)</f>
        <v>6:4</v>
      </c>
      <c r="S55" s="165" t="str">
        <f t="shared" si="9"/>
        <v>NEW</v>
      </c>
      <c r="T55" s="165" t="str">
        <f t="shared" si="10"/>
        <v>cry</v>
      </c>
      <c r="U55" s="166">
        <f>COUNTIF($F$2:F55,G55)</f>
        <v>0</v>
      </c>
      <c r="V55" s="166">
        <f>COUNTIF($G$2:G55,F55)</f>
        <v>0</v>
      </c>
      <c r="W55" s="166">
        <f>COUNTIF($F$2:F55,F55)</f>
        <v>1</v>
      </c>
      <c r="X55" s="166">
        <f>COUNTIF($F$2:G55,G55)</f>
        <v>1</v>
      </c>
      <c r="Y55" s="165">
        <f t="shared" si="11"/>
        <v>1</v>
      </c>
      <c r="Z55" s="165" t="str">
        <f t="shared" si="12"/>
        <v>GW6-1CRY</v>
      </c>
      <c r="AA55" s="165" t="str">
        <f t="shared" si="13"/>
        <v>GW6-1new</v>
      </c>
      <c r="AB55" s="165" t="str">
        <f t="shared" si="4"/>
        <v>CRY</v>
      </c>
      <c r="AC55" s="165" t="str">
        <f t="shared" si="5"/>
        <v>new</v>
      </c>
    </row>
    <row r="56" spans="1:29" x14ac:dyDescent="0.3">
      <c r="A56" s="164" t="str">
        <f>LEFT('FPL FIX'!$F56,10)</f>
        <v>2022-09-03</v>
      </c>
      <c r="B56" s="164">
        <f t="shared" si="6"/>
        <v>44807</v>
      </c>
      <c r="C56" s="165">
        <f>'FPL FIX'!B56</f>
        <v>6</v>
      </c>
      <c r="D56" s="165">
        <f>'FPL FIX'!J56</f>
        <v>3</v>
      </c>
      <c r="E56" s="165">
        <f>'FPL FIX'!L56</f>
        <v>16</v>
      </c>
      <c r="F56" s="165" t="str">
        <f t="shared" si="0"/>
        <v>6BOU</v>
      </c>
      <c r="G56" s="165" t="str">
        <f t="shared" si="1"/>
        <v>6nfo</v>
      </c>
      <c r="H56" s="165" t="str">
        <f>VLOOKUP($D56,FIX!$A$1:$D$21,MATCH("AbrvTeam",FIX!$A$1:$C$1,0),0)</f>
        <v>BOU</v>
      </c>
      <c r="I56" s="165" t="str">
        <f>VLOOKUP(E56,FIX!$A$1:$D$21,MATCH("AbrvTeamL",FIX!$A$1:$D$1,0),0)</f>
        <v>nfo</v>
      </c>
      <c r="J56" s="165" t="str">
        <f>INDEX($F$2:$F$381,ROWS(F56:$F$381))</f>
        <v>34NFO</v>
      </c>
      <c r="K56" s="165" t="str">
        <f>INDEX($G$2:$G$381,ROWS($G56:G$381))</f>
        <v>34bre</v>
      </c>
      <c r="L56" s="165" t="str">
        <f>INDEX($H$2:$H$381,ROWS(H56:$H$381))</f>
        <v>NFO</v>
      </c>
      <c r="M56" s="165" t="str">
        <f>INDEX($I$2:$I$381,ROWS(I56:$I$381))</f>
        <v>bre</v>
      </c>
      <c r="N56" s="165" t="str">
        <f t="shared" si="7"/>
        <v>44807BOU</v>
      </c>
      <c r="O56" s="165" t="str">
        <f t="shared" si="8"/>
        <v>44807nfo</v>
      </c>
      <c r="P56" s="165" t="str">
        <f t="shared" si="2"/>
        <v>BOU</v>
      </c>
      <c r="Q56" s="165" t="str">
        <f t="shared" si="3"/>
        <v>nfo</v>
      </c>
      <c r="R56" s="165" t="str">
        <f>C56&amp;":"&amp;COUNTIF($C$2:C56,C56)</f>
        <v>6:5</v>
      </c>
      <c r="S56" s="165" t="str">
        <f t="shared" si="9"/>
        <v>NFO</v>
      </c>
      <c r="T56" s="165" t="str">
        <f t="shared" si="10"/>
        <v>bou</v>
      </c>
      <c r="U56" s="166">
        <f>COUNTIF($F$2:F56,G56)</f>
        <v>0</v>
      </c>
      <c r="V56" s="166">
        <f>COUNTIF($G$2:G56,F56)</f>
        <v>0</v>
      </c>
      <c r="W56" s="166">
        <f>COUNTIF($F$2:F56,F56)</f>
        <v>1</v>
      </c>
      <c r="X56" s="166">
        <f>COUNTIF($F$2:G56,G56)</f>
        <v>1</v>
      </c>
      <c r="Y56" s="165">
        <f t="shared" si="11"/>
        <v>1</v>
      </c>
      <c r="Z56" s="165" t="str">
        <f t="shared" si="12"/>
        <v>GW6-1BOU</v>
      </c>
      <c r="AA56" s="165" t="str">
        <f t="shared" si="13"/>
        <v>GW6-1nfo</v>
      </c>
      <c r="AB56" s="165" t="str">
        <f t="shared" si="4"/>
        <v>BOU</v>
      </c>
      <c r="AC56" s="165" t="str">
        <f t="shared" si="5"/>
        <v>nfo</v>
      </c>
    </row>
    <row r="57" spans="1:29" x14ac:dyDescent="0.3">
      <c r="A57" s="164" t="str">
        <f>LEFT('FPL FIX'!$F57,10)</f>
        <v>2022-09-03</v>
      </c>
      <c r="B57" s="164">
        <f t="shared" si="6"/>
        <v>44807</v>
      </c>
      <c r="C57" s="165">
        <f>'FPL FIX'!B57</f>
        <v>6</v>
      </c>
      <c r="D57" s="165">
        <f>'FPL FIX'!J57</f>
        <v>9</v>
      </c>
      <c r="E57" s="165">
        <f>'FPL FIX'!L57</f>
        <v>18</v>
      </c>
      <c r="F57" s="165" t="str">
        <f t="shared" si="0"/>
        <v>6FUL</v>
      </c>
      <c r="G57" s="165" t="str">
        <f t="shared" si="1"/>
        <v>6tot</v>
      </c>
      <c r="H57" s="165" t="str">
        <f>VLOOKUP($D57,FIX!$A$1:$D$21,MATCH("AbrvTeam",FIX!$A$1:$C$1,0),0)</f>
        <v>FUL</v>
      </c>
      <c r="I57" s="165" t="str">
        <f>VLOOKUP(E57,FIX!$A$1:$D$21,MATCH("AbrvTeamL",FIX!$A$1:$D$1,0),0)</f>
        <v>tot</v>
      </c>
      <c r="J57" s="165" t="str">
        <f>INDEX($F$2:$F$381,ROWS(F57:$F$381))</f>
        <v>34WHU</v>
      </c>
      <c r="K57" s="165" t="str">
        <f>INDEX($G$2:$G$381,ROWS($G57:G$381))</f>
        <v>34cry</v>
      </c>
      <c r="L57" s="165" t="str">
        <f>INDEX($H$2:$H$381,ROWS(H57:$H$381))</f>
        <v>WHU</v>
      </c>
      <c r="M57" s="165" t="str">
        <f>INDEX($I$2:$I$381,ROWS(I57:$I$381))</f>
        <v>cry</v>
      </c>
      <c r="N57" s="165" t="str">
        <f t="shared" si="7"/>
        <v>44807FUL</v>
      </c>
      <c r="O57" s="165" t="str">
        <f t="shared" si="8"/>
        <v>44807tot</v>
      </c>
      <c r="P57" s="165" t="str">
        <f t="shared" si="2"/>
        <v>FUL</v>
      </c>
      <c r="Q57" s="165" t="str">
        <f t="shared" si="3"/>
        <v>tot</v>
      </c>
      <c r="R57" s="165" t="str">
        <f>C57&amp;":"&amp;COUNTIF($C$2:C57,C57)</f>
        <v>6:6</v>
      </c>
      <c r="S57" s="165" t="str">
        <f t="shared" si="9"/>
        <v>TOT</v>
      </c>
      <c r="T57" s="165" t="str">
        <f t="shared" si="10"/>
        <v>ful</v>
      </c>
      <c r="U57" s="166">
        <f>COUNTIF($F$2:F57,G57)</f>
        <v>0</v>
      </c>
      <c r="V57" s="166">
        <f>COUNTIF($G$2:G57,F57)</f>
        <v>0</v>
      </c>
      <c r="W57" s="166">
        <f>COUNTIF($F$2:F57,F57)</f>
        <v>1</v>
      </c>
      <c r="X57" s="166">
        <f>COUNTIF($F$2:G57,G57)</f>
        <v>1</v>
      </c>
      <c r="Y57" s="165">
        <f t="shared" si="11"/>
        <v>1</v>
      </c>
      <c r="Z57" s="165" t="str">
        <f t="shared" si="12"/>
        <v>GW6-1FUL</v>
      </c>
      <c r="AA57" s="165" t="str">
        <f t="shared" si="13"/>
        <v>GW6-1tot</v>
      </c>
      <c r="AB57" s="165" t="str">
        <f t="shared" si="4"/>
        <v>FUL</v>
      </c>
      <c r="AC57" s="165" t="str">
        <f t="shared" si="5"/>
        <v>tot</v>
      </c>
    </row>
    <row r="58" spans="1:29" x14ac:dyDescent="0.3">
      <c r="A58" s="164" t="str">
        <f>LEFT('FPL FIX'!$F58,10)</f>
        <v>2022-09-03</v>
      </c>
      <c r="B58" s="164">
        <f t="shared" si="6"/>
        <v>44807</v>
      </c>
      <c r="C58" s="165">
        <f>'FPL FIX'!B58</f>
        <v>6</v>
      </c>
      <c r="D58" s="165">
        <f>'FPL FIX'!J58</f>
        <v>17</v>
      </c>
      <c r="E58" s="165">
        <f>'FPL FIX'!L58</f>
        <v>20</v>
      </c>
      <c r="F58" s="165" t="str">
        <f t="shared" si="0"/>
        <v>6SOU</v>
      </c>
      <c r="G58" s="165" t="str">
        <f t="shared" si="1"/>
        <v>6wol</v>
      </c>
      <c r="H58" s="165" t="str">
        <f>VLOOKUP($D58,FIX!$A$1:$D$21,MATCH("AbrvTeam",FIX!$A$1:$C$1,0),0)</f>
        <v>SOU</v>
      </c>
      <c r="I58" s="165" t="str">
        <f>VLOOKUP(E58,FIX!$A$1:$D$21,MATCH("AbrvTeamL",FIX!$A$1:$D$1,0),0)</f>
        <v>wol</v>
      </c>
      <c r="J58" s="165" t="str">
        <f>INDEX($F$2:$F$381,ROWS(F58:$F$381))</f>
        <v>33MUN</v>
      </c>
      <c r="K58" s="165" t="str">
        <f>INDEX($G$2:$G$381,ROWS($G58:G$381))</f>
        <v>33tot</v>
      </c>
      <c r="L58" s="165" t="str">
        <f>INDEX($H$2:$H$381,ROWS(H58:$H$381))</f>
        <v>MUN</v>
      </c>
      <c r="M58" s="165" t="str">
        <f>INDEX($I$2:$I$381,ROWS(I58:$I$381))</f>
        <v>tot</v>
      </c>
      <c r="N58" s="165" t="str">
        <f t="shared" si="7"/>
        <v>44807SOU</v>
      </c>
      <c r="O58" s="165" t="str">
        <f t="shared" si="8"/>
        <v>44807wol</v>
      </c>
      <c r="P58" s="165" t="str">
        <f t="shared" si="2"/>
        <v>SOU</v>
      </c>
      <c r="Q58" s="165" t="str">
        <f t="shared" si="3"/>
        <v>wol</v>
      </c>
      <c r="R58" s="165" t="str">
        <f>C58&amp;":"&amp;COUNTIF($C$2:C58,C58)</f>
        <v>6:7</v>
      </c>
      <c r="S58" s="165" t="str">
        <f t="shared" si="9"/>
        <v>WOL</v>
      </c>
      <c r="T58" s="165" t="str">
        <f t="shared" si="10"/>
        <v>sou</v>
      </c>
      <c r="U58" s="166">
        <f>COUNTIF($F$2:F58,G58)</f>
        <v>0</v>
      </c>
      <c r="V58" s="166">
        <f>COUNTIF($G$2:G58,F58)</f>
        <v>0</v>
      </c>
      <c r="W58" s="166">
        <f>COUNTIF($F$2:F58,F58)</f>
        <v>1</v>
      </c>
      <c r="X58" s="166">
        <f>COUNTIF($F$2:G58,G58)</f>
        <v>1</v>
      </c>
      <c r="Y58" s="165">
        <f t="shared" si="11"/>
        <v>1</v>
      </c>
      <c r="Z58" s="165" t="str">
        <f t="shared" si="12"/>
        <v>GW6-1SOU</v>
      </c>
      <c r="AA58" s="165" t="str">
        <f t="shared" si="13"/>
        <v>GW6-1wol</v>
      </c>
      <c r="AB58" s="165" t="str">
        <f t="shared" si="4"/>
        <v>SOU</v>
      </c>
      <c r="AC58" s="165" t="str">
        <f t="shared" si="5"/>
        <v>wol</v>
      </c>
    </row>
    <row r="59" spans="1:29" x14ac:dyDescent="0.3">
      <c r="A59" s="164" t="str">
        <f>LEFT('FPL FIX'!$F59,10)</f>
        <v>2022-09-03</v>
      </c>
      <c r="B59" s="164">
        <f t="shared" si="6"/>
        <v>44807</v>
      </c>
      <c r="C59" s="165">
        <f>'FPL FIX'!B59</f>
        <v>6</v>
      </c>
      <c r="D59" s="165">
        <f>'FPL FIX'!J59</f>
        <v>13</v>
      </c>
      <c r="E59" s="165">
        <f>'FPL FIX'!L59</f>
        <v>2</v>
      </c>
      <c r="F59" s="165" t="str">
        <f t="shared" si="0"/>
        <v>6MCI</v>
      </c>
      <c r="G59" s="165" t="str">
        <f t="shared" si="1"/>
        <v>6avl</v>
      </c>
      <c r="H59" s="165" t="str">
        <f>VLOOKUP($D59,FIX!$A$1:$D$21,MATCH("AbrvTeam",FIX!$A$1:$C$1,0),0)</f>
        <v>MCI</v>
      </c>
      <c r="I59" s="165" t="str">
        <f>VLOOKUP(E59,FIX!$A$1:$D$21,MATCH("AbrvTeamL",FIX!$A$1:$D$1,0),0)</f>
        <v>avl</v>
      </c>
      <c r="J59" s="165" t="str">
        <f>INDEX($F$2:$F$381,ROWS(F59:$F$381))</f>
        <v>33BOU</v>
      </c>
      <c r="K59" s="165" t="str">
        <f>INDEX($G$2:$G$381,ROWS($G59:G$381))</f>
        <v>33sou</v>
      </c>
      <c r="L59" s="165" t="str">
        <f>INDEX($H$2:$H$381,ROWS(H59:$H$381))</f>
        <v>BOU</v>
      </c>
      <c r="M59" s="165" t="str">
        <f>INDEX($I$2:$I$381,ROWS(I59:$I$381))</f>
        <v>sou</v>
      </c>
      <c r="N59" s="165" t="str">
        <f t="shared" si="7"/>
        <v>44807MCI</v>
      </c>
      <c r="O59" s="165" t="str">
        <f t="shared" si="8"/>
        <v>44807avl</v>
      </c>
      <c r="P59" s="165" t="str">
        <f t="shared" si="2"/>
        <v>MCI</v>
      </c>
      <c r="Q59" s="165" t="str">
        <f t="shared" si="3"/>
        <v>avl</v>
      </c>
      <c r="R59" s="165" t="str">
        <f>C59&amp;":"&amp;COUNTIF($C$2:C59,C59)</f>
        <v>6:8</v>
      </c>
      <c r="S59" s="165" t="str">
        <f t="shared" si="9"/>
        <v>AVL</v>
      </c>
      <c r="T59" s="165" t="str">
        <f t="shared" si="10"/>
        <v>mci</v>
      </c>
      <c r="U59" s="166">
        <f>COUNTIF($F$2:F59,G59)</f>
        <v>0</v>
      </c>
      <c r="V59" s="166">
        <f>COUNTIF($G$2:G59,F59)</f>
        <v>0</v>
      </c>
      <c r="W59" s="166">
        <f>COUNTIF($F$2:F59,F59)</f>
        <v>1</v>
      </c>
      <c r="X59" s="166">
        <f>COUNTIF($F$2:G59,G59)</f>
        <v>1</v>
      </c>
      <c r="Y59" s="165">
        <f t="shared" si="11"/>
        <v>1</v>
      </c>
      <c r="Z59" s="165" t="str">
        <f t="shared" si="12"/>
        <v>GW6-1MCI</v>
      </c>
      <c r="AA59" s="165" t="str">
        <f t="shared" si="13"/>
        <v>GW6-1avl</v>
      </c>
      <c r="AB59" s="165" t="str">
        <f t="shared" si="4"/>
        <v>MCI</v>
      </c>
      <c r="AC59" s="165" t="str">
        <f t="shared" si="5"/>
        <v>avl</v>
      </c>
    </row>
    <row r="60" spans="1:29" x14ac:dyDescent="0.3">
      <c r="A60" s="164" t="str">
        <f>LEFT('FPL FIX'!$F60,10)</f>
        <v>2022-09-04</v>
      </c>
      <c r="B60" s="164">
        <f t="shared" si="6"/>
        <v>44808</v>
      </c>
      <c r="C60" s="165">
        <f>'FPL FIX'!B60</f>
        <v>6</v>
      </c>
      <c r="D60" s="165">
        <f>'FPL FIX'!J60</f>
        <v>10</v>
      </c>
      <c r="E60" s="165">
        <f>'FPL FIX'!L60</f>
        <v>5</v>
      </c>
      <c r="F60" s="165" t="str">
        <f t="shared" si="0"/>
        <v>6LEI</v>
      </c>
      <c r="G60" s="165" t="str">
        <f t="shared" si="1"/>
        <v>6bha</v>
      </c>
      <c r="H60" s="165" t="str">
        <f>VLOOKUP($D60,FIX!$A$1:$D$21,MATCH("AbrvTeam",FIX!$A$1:$C$1,0),0)</f>
        <v>LEI</v>
      </c>
      <c r="I60" s="165" t="str">
        <f>VLOOKUP(E60,FIX!$A$1:$D$21,MATCH("AbrvTeamL",FIX!$A$1:$D$1,0),0)</f>
        <v>bha</v>
      </c>
      <c r="J60" s="165" t="str">
        <f>INDEX($F$2:$F$381,ROWS(F60:$F$381))</f>
        <v>33NEW</v>
      </c>
      <c r="K60" s="165" t="str">
        <f>INDEX($G$2:$G$381,ROWS($G60:G$381))</f>
        <v>33eve</v>
      </c>
      <c r="L60" s="165" t="str">
        <f>INDEX($H$2:$H$381,ROWS(H60:$H$381))</f>
        <v>NEW</v>
      </c>
      <c r="M60" s="165" t="str">
        <f>INDEX($I$2:$I$381,ROWS(I60:$I$381))</f>
        <v>eve</v>
      </c>
      <c r="N60" s="165" t="str">
        <f t="shared" si="7"/>
        <v>44808LEI</v>
      </c>
      <c r="O60" s="165" t="str">
        <f t="shared" si="8"/>
        <v>44808bha</v>
      </c>
      <c r="P60" s="165" t="str">
        <f t="shared" si="2"/>
        <v>LEI</v>
      </c>
      <c r="Q60" s="165" t="str">
        <f t="shared" si="3"/>
        <v>bha</v>
      </c>
      <c r="R60" s="165" t="str">
        <f>C60&amp;":"&amp;COUNTIF($C$2:C60,C60)</f>
        <v>6:9</v>
      </c>
      <c r="S60" s="165" t="str">
        <f t="shared" si="9"/>
        <v>BHA</v>
      </c>
      <c r="T60" s="165" t="str">
        <f t="shared" si="10"/>
        <v>lei</v>
      </c>
      <c r="U60" s="166">
        <f>COUNTIF($F$2:F60,G60)</f>
        <v>0</v>
      </c>
      <c r="V60" s="166">
        <f>COUNTIF($G$2:G60,F60)</f>
        <v>0</v>
      </c>
      <c r="W60" s="166">
        <f>COUNTIF($F$2:F60,F60)</f>
        <v>1</v>
      </c>
      <c r="X60" s="166">
        <f>COUNTIF($F$2:G60,G60)</f>
        <v>1</v>
      </c>
      <c r="Y60" s="165">
        <f t="shared" si="11"/>
        <v>1</v>
      </c>
      <c r="Z60" s="165" t="str">
        <f t="shared" si="12"/>
        <v>GW6-1LEI</v>
      </c>
      <c r="AA60" s="165" t="str">
        <f t="shared" si="13"/>
        <v>GW6-1bha</v>
      </c>
      <c r="AB60" s="165" t="str">
        <f t="shared" si="4"/>
        <v>LEI</v>
      </c>
      <c r="AC60" s="165" t="str">
        <f t="shared" si="5"/>
        <v>bha</v>
      </c>
    </row>
    <row r="61" spans="1:29" x14ac:dyDescent="0.3">
      <c r="A61" s="164" t="str">
        <f>LEFT('FPL FIX'!$F61,10)</f>
        <v>2022-09-04</v>
      </c>
      <c r="B61" s="164">
        <f t="shared" si="6"/>
        <v>44808</v>
      </c>
      <c r="C61" s="165">
        <f>'FPL FIX'!B61</f>
        <v>6</v>
      </c>
      <c r="D61" s="165">
        <f>'FPL FIX'!J61</f>
        <v>1</v>
      </c>
      <c r="E61" s="165">
        <f>'FPL FIX'!L61</f>
        <v>14</v>
      </c>
      <c r="F61" s="165" t="str">
        <f t="shared" si="0"/>
        <v>6ARS</v>
      </c>
      <c r="G61" s="165" t="str">
        <f t="shared" si="1"/>
        <v>6mun</v>
      </c>
      <c r="H61" s="165" t="str">
        <f>VLOOKUP($D61,FIX!$A$1:$D$21,MATCH("AbrvTeam",FIX!$A$1:$C$1,0),0)</f>
        <v>ARS</v>
      </c>
      <c r="I61" s="165" t="str">
        <f>VLOOKUP(E61,FIX!$A$1:$D$21,MATCH("AbrvTeamL",FIX!$A$1:$D$1,0),0)</f>
        <v>mun</v>
      </c>
      <c r="J61" s="165" t="str">
        <f>INDEX($F$2:$F$381,ROWS(F61:$F$381))</f>
        <v>33ARS</v>
      </c>
      <c r="K61" s="165" t="str">
        <f>INDEX($G$2:$G$381,ROWS($G61:G$381))</f>
        <v>33mci</v>
      </c>
      <c r="L61" s="165" t="str">
        <f>INDEX($H$2:$H$381,ROWS(H61:$H$381))</f>
        <v>ARS</v>
      </c>
      <c r="M61" s="165" t="str">
        <f>INDEX($I$2:$I$381,ROWS(I61:$I$381))</f>
        <v>mci</v>
      </c>
      <c r="N61" s="165" t="str">
        <f t="shared" si="7"/>
        <v>44808ARS</v>
      </c>
      <c r="O61" s="165" t="str">
        <f t="shared" si="8"/>
        <v>44808mun</v>
      </c>
      <c r="P61" s="165" t="str">
        <f t="shared" si="2"/>
        <v>ARS</v>
      </c>
      <c r="Q61" s="165" t="str">
        <f t="shared" si="3"/>
        <v>mun</v>
      </c>
      <c r="R61" s="165" t="str">
        <f>C61&amp;":"&amp;COUNTIF($C$2:C61,C61)</f>
        <v>6:10</v>
      </c>
      <c r="S61" s="165" t="str">
        <f t="shared" si="9"/>
        <v>MUN</v>
      </c>
      <c r="T61" s="165" t="str">
        <f t="shared" si="10"/>
        <v>ars</v>
      </c>
      <c r="U61" s="166">
        <f>COUNTIF($F$2:F61,G61)</f>
        <v>0</v>
      </c>
      <c r="V61" s="166">
        <f>COUNTIF($G$2:G61,F61)</f>
        <v>0</v>
      </c>
      <c r="W61" s="166">
        <f>COUNTIF($F$2:F61,F61)</f>
        <v>1</v>
      </c>
      <c r="X61" s="166">
        <f>COUNTIF($F$2:G61,G61)</f>
        <v>1</v>
      </c>
      <c r="Y61" s="165">
        <f t="shared" si="11"/>
        <v>1</v>
      </c>
      <c r="Z61" s="165" t="str">
        <f t="shared" si="12"/>
        <v>GW6-1ARS</v>
      </c>
      <c r="AA61" s="165" t="str">
        <f t="shared" si="13"/>
        <v>GW6-1mun</v>
      </c>
      <c r="AB61" s="165" t="str">
        <f t="shared" si="4"/>
        <v>ARS</v>
      </c>
      <c r="AC61" s="165" t="str">
        <f t="shared" si="5"/>
        <v>mun</v>
      </c>
    </row>
    <row r="62" spans="1:29" x14ac:dyDescent="0.3">
      <c r="A62" s="164" t="str">
        <f>LEFT('FPL FIX'!$F62,10)</f>
        <v>2022-09-16</v>
      </c>
      <c r="B62" s="164">
        <f t="shared" si="6"/>
        <v>44820</v>
      </c>
      <c r="C62" s="165">
        <f>'FPL FIX'!B62</f>
        <v>8</v>
      </c>
      <c r="D62" s="165">
        <f>'FPL FIX'!J62</f>
        <v>17</v>
      </c>
      <c r="E62" s="165">
        <f>'FPL FIX'!L62</f>
        <v>2</v>
      </c>
      <c r="F62" s="165" t="str">
        <f t="shared" si="0"/>
        <v>8SOU</v>
      </c>
      <c r="G62" s="165" t="str">
        <f t="shared" si="1"/>
        <v>8avl</v>
      </c>
      <c r="H62" s="165" t="str">
        <f>VLOOKUP($D62,FIX!$A$1:$D$21,MATCH("AbrvTeam",FIX!$A$1:$C$1,0),0)</f>
        <v>SOU</v>
      </c>
      <c r="I62" s="165" t="str">
        <f>VLOOKUP(E62,FIX!$A$1:$D$21,MATCH("AbrvTeamL",FIX!$A$1:$D$1,0),0)</f>
        <v>avl</v>
      </c>
      <c r="J62" s="165" t="str">
        <f>INDEX($F$2:$F$381,ROWS(F62:$F$381))</f>
        <v>33LIV</v>
      </c>
      <c r="K62" s="165" t="str">
        <f>INDEX($G$2:$G$381,ROWS($G62:G$381))</f>
        <v>33whu</v>
      </c>
      <c r="L62" s="165" t="str">
        <f>INDEX($H$2:$H$381,ROWS(H62:$H$381))</f>
        <v>LIV</v>
      </c>
      <c r="M62" s="165" t="str">
        <f>INDEX($I$2:$I$381,ROWS(I62:$I$381))</f>
        <v>whu</v>
      </c>
      <c r="N62" s="165" t="str">
        <f t="shared" si="7"/>
        <v>44820SOU</v>
      </c>
      <c r="O62" s="165" t="str">
        <f t="shared" si="8"/>
        <v>44820avl</v>
      </c>
      <c r="P62" s="165" t="str">
        <f t="shared" si="2"/>
        <v>SOU</v>
      </c>
      <c r="Q62" s="165" t="str">
        <f t="shared" si="3"/>
        <v>avl</v>
      </c>
      <c r="R62" s="165" t="str">
        <f>C62&amp;":"&amp;COUNTIF($C$2:C62,C62)</f>
        <v>8:1</v>
      </c>
      <c r="S62" s="165" t="str">
        <f t="shared" si="9"/>
        <v>AVL</v>
      </c>
      <c r="T62" s="165" t="str">
        <f t="shared" si="10"/>
        <v>sou</v>
      </c>
      <c r="U62" s="166">
        <f>COUNTIF($F$2:F62,G62)</f>
        <v>0</v>
      </c>
      <c r="V62" s="166">
        <f>COUNTIF($G$2:G62,F62)</f>
        <v>0</v>
      </c>
      <c r="W62" s="166">
        <f>COUNTIF($F$2:F62,F62)</f>
        <v>1</v>
      </c>
      <c r="X62" s="166">
        <f>COUNTIF($F$2:G62,G62)</f>
        <v>1</v>
      </c>
      <c r="Y62" s="165">
        <f t="shared" si="11"/>
        <v>1</v>
      </c>
      <c r="Z62" s="165" t="str">
        <f t="shared" si="12"/>
        <v>GW8-1SOU</v>
      </c>
      <c r="AA62" s="165" t="str">
        <f t="shared" si="13"/>
        <v>GW8-1avl</v>
      </c>
      <c r="AB62" s="165" t="str">
        <f t="shared" si="4"/>
        <v>SOU</v>
      </c>
      <c r="AC62" s="165" t="str">
        <f t="shared" si="5"/>
        <v>avl</v>
      </c>
    </row>
    <row r="63" spans="1:29" x14ac:dyDescent="0.3">
      <c r="A63" s="164" t="str">
        <f>LEFT('FPL FIX'!$F63,10)</f>
        <v>2022-09-16</v>
      </c>
      <c r="B63" s="164">
        <f t="shared" si="6"/>
        <v>44820</v>
      </c>
      <c r="C63" s="165">
        <f>'FPL FIX'!B63</f>
        <v>8</v>
      </c>
      <c r="D63" s="165">
        <f>'FPL FIX'!J63</f>
        <v>9</v>
      </c>
      <c r="E63" s="165">
        <f>'FPL FIX'!L63</f>
        <v>16</v>
      </c>
      <c r="F63" s="165" t="str">
        <f t="shared" si="0"/>
        <v>8FUL</v>
      </c>
      <c r="G63" s="165" t="str">
        <f t="shared" si="1"/>
        <v>8nfo</v>
      </c>
      <c r="H63" s="165" t="str">
        <f>VLOOKUP($D63,FIX!$A$1:$D$21,MATCH("AbrvTeam",FIX!$A$1:$C$1,0),0)</f>
        <v>FUL</v>
      </c>
      <c r="I63" s="165" t="str">
        <f>VLOOKUP(E63,FIX!$A$1:$D$21,MATCH("AbrvTeamL",FIX!$A$1:$D$1,0),0)</f>
        <v>nfo</v>
      </c>
      <c r="J63" s="165" t="str">
        <f>INDEX($F$2:$F$381,ROWS(F63:$F$381))</f>
        <v>33BRE</v>
      </c>
      <c r="K63" s="165" t="str">
        <f>INDEX($G$2:$G$381,ROWS($G63:G$381))</f>
        <v>33che</v>
      </c>
      <c r="L63" s="165" t="str">
        <f>INDEX($H$2:$H$381,ROWS(H63:$H$381))</f>
        <v>BRE</v>
      </c>
      <c r="M63" s="165" t="str">
        <f>INDEX($I$2:$I$381,ROWS(I63:$I$381))</f>
        <v>che</v>
      </c>
      <c r="N63" s="165" t="str">
        <f t="shared" si="7"/>
        <v>44820FUL</v>
      </c>
      <c r="O63" s="165" t="str">
        <f t="shared" si="8"/>
        <v>44820nfo</v>
      </c>
      <c r="P63" s="165" t="str">
        <f t="shared" si="2"/>
        <v>FUL</v>
      </c>
      <c r="Q63" s="165" t="str">
        <f t="shared" si="3"/>
        <v>nfo</v>
      </c>
      <c r="R63" s="165" t="str">
        <f>C63&amp;":"&amp;COUNTIF($C$2:C63,C63)</f>
        <v>8:2</v>
      </c>
      <c r="S63" s="165" t="str">
        <f t="shared" si="9"/>
        <v>NFO</v>
      </c>
      <c r="T63" s="165" t="str">
        <f t="shared" si="10"/>
        <v>ful</v>
      </c>
      <c r="U63" s="166">
        <f>COUNTIF($F$2:F63,G63)</f>
        <v>0</v>
      </c>
      <c r="V63" s="166">
        <f>COUNTIF($G$2:G63,F63)</f>
        <v>0</v>
      </c>
      <c r="W63" s="166">
        <f>COUNTIF($F$2:F63,F63)</f>
        <v>1</v>
      </c>
      <c r="X63" s="166">
        <f>COUNTIF($F$2:G63,G63)</f>
        <v>1</v>
      </c>
      <c r="Y63" s="165">
        <f t="shared" si="11"/>
        <v>1</v>
      </c>
      <c r="Z63" s="165" t="str">
        <f t="shared" si="12"/>
        <v>GW8-1FUL</v>
      </c>
      <c r="AA63" s="165" t="str">
        <f t="shared" si="13"/>
        <v>GW8-1nfo</v>
      </c>
      <c r="AB63" s="165" t="str">
        <f t="shared" si="4"/>
        <v>FUL</v>
      </c>
      <c r="AC63" s="165" t="str">
        <f t="shared" si="5"/>
        <v>nfo</v>
      </c>
    </row>
    <row r="64" spans="1:29" x14ac:dyDescent="0.3">
      <c r="A64" s="164" t="str">
        <f>LEFT('FPL FIX'!$F64,10)</f>
        <v>2022-09-17</v>
      </c>
      <c r="B64" s="164">
        <f t="shared" si="6"/>
        <v>44821</v>
      </c>
      <c r="C64" s="165">
        <f>'FPL FIX'!B64</f>
        <v>8</v>
      </c>
      <c r="D64" s="165">
        <f>'FPL FIX'!J64</f>
        <v>13</v>
      </c>
      <c r="E64" s="165">
        <f>'FPL FIX'!L64</f>
        <v>20</v>
      </c>
      <c r="F64" s="165" t="str">
        <f t="shared" si="0"/>
        <v>8MCI</v>
      </c>
      <c r="G64" s="165" t="str">
        <f t="shared" si="1"/>
        <v>8wol</v>
      </c>
      <c r="H64" s="165" t="str">
        <f>VLOOKUP($D64,FIX!$A$1:$D$21,MATCH("AbrvTeam",FIX!$A$1:$C$1,0),0)</f>
        <v>MCI</v>
      </c>
      <c r="I64" s="165" t="str">
        <f>VLOOKUP(E64,FIX!$A$1:$D$21,MATCH("AbrvTeamL",FIX!$A$1:$D$1,0),0)</f>
        <v>wol</v>
      </c>
      <c r="J64" s="165" t="str">
        <f>INDEX($F$2:$F$381,ROWS(F64:$F$381))</f>
        <v>33BHA</v>
      </c>
      <c r="K64" s="165" t="str">
        <f>INDEX($G$2:$G$381,ROWS($G64:G$381))</f>
        <v>33nfo</v>
      </c>
      <c r="L64" s="165" t="str">
        <f>INDEX($H$2:$H$381,ROWS(H64:$H$381))</f>
        <v>BHA</v>
      </c>
      <c r="M64" s="165" t="str">
        <f>INDEX($I$2:$I$381,ROWS(I64:$I$381))</f>
        <v>nfo</v>
      </c>
      <c r="N64" s="165" t="str">
        <f t="shared" si="7"/>
        <v>44821MCI</v>
      </c>
      <c r="O64" s="165" t="str">
        <f t="shared" si="8"/>
        <v>44821wol</v>
      </c>
      <c r="P64" s="165" t="str">
        <f t="shared" si="2"/>
        <v>MCI</v>
      </c>
      <c r="Q64" s="165" t="str">
        <f t="shared" si="3"/>
        <v>wol</v>
      </c>
      <c r="R64" s="165" t="str">
        <f>C64&amp;":"&amp;COUNTIF($C$2:C64,C64)</f>
        <v>8:3</v>
      </c>
      <c r="S64" s="165" t="str">
        <f t="shared" si="9"/>
        <v>WOL</v>
      </c>
      <c r="T64" s="165" t="str">
        <f t="shared" si="10"/>
        <v>mci</v>
      </c>
      <c r="U64" s="166">
        <f>COUNTIF($F$2:F64,G64)</f>
        <v>0</v>
      </c>
      <c r="V64" s="166">
        <f>COUNTIF($G$2:G64,F64)</f>
        <v>0</v>
      </c>
      <c r="W64" s="166">
        <f>COUNTIF($F$2:F64,F64)</f>
        <v>1</v>
      </c>
      <c r="X64" s="166">
        <f>COUNTIF($F$2:G64,G64)</f>
        <v>1</v>
      </c>
      <c r="Y64" s="165">
        <f t="shared" si="11"/>
        <v>1</v>
      </c>
      <c r="Z64" s="165" t="str">
        <f t="shared" si="12"/>
        <v>GW8-1MCI</v>
      </c>
      <c r="AA64" s="165" t="str">
        <f t="shared" si="13"/>
        <v>GW8-1wol</v>
      </c>
      <c r="AB64" s="165" t="str">
        <f t="shared" si="4"/>
        <v>MCI</v>
      </c>
      <c r="AC64" s="165" t="str">
        <f t="shared" si="5"/>
        <v>wol</v>
      </c>
    </row>
    <row r="65" spans="1:29" x14ac:dyDescent="0.3">
      <c r="A65" s="164" t="str">
        <f>LEFT('FPL FIX'!$F65,10)</f>
        <v>2022-09-17</v>
      </c>
      <c r="B65" s="164">
        <f t="shared" si="6"/>
        <v>44821</v>
      </c>
      <c r="C65" s="165">
        <f>'FPL FIX'!B65</f>
        <v>8</v>
      </c>
      <c r="D65" s="165">
        <f>'FPL FIX'!J65</f>
        <v>3</v>
      </c>
      <c r="E65" s="165">
        <f>'FPL FIX'!L65</f>
        <v>15</v>
      </c>
      <c r="F65" s="165" t="str">
        <f t="shared" si="0"/>
        <v>8BOU</v>
      </c>
      <c r="G65" s="165" t="str">
        <f t="shared" si="1"/>
        <v>8new</v>
      </c>
      <c r="H65" s="165" t="str">
        <f>VLOOKUP($D65,FIX!$A$1:$D$21,MATCH("AbrvTeam",FIX!$A$1:$C$1,0),0)</f>
        <v>BOU</v>
      </c>
      <c r="I65" s="165" t="str">
        <f>VLOOKUP(E65,FIX!$A$1:$D$21,MATCH("AbrvTeamL",FIX!$A$1:$D$1,0),0)</f>
        <v>new</v>
      </c>
      <c r="J65" s="165" t="str">
        <f>INDEX($F$2:$F$381,ROWS(F65:$F$381))</f>
        <v>33LEI</v>
      </c>
      <c r="K65" s="165" t="str">
        <f>INDEX($G$2:$G$381,ROWS($G65:G$381))</f>
        <v>33lee</v>
      </c>
      <c r="L65" s="165" t="str">
        <f>INDEX($H$2:$H$381,ROWS(H65:$H$381))</f>
        <v>LEI</v>
      </c>
      <c r="M65" s="165" t="str">
        <f>INDEX($I$2:$I$381,ROWS(I65:$I$381))</f>
        <v>lee</v>
      </c>
      <c r="N65" s="165" t="str">
        <f t="shared" si="7"/>
        <v>44821BOU</v>
      </c>
      <c r="O65" s="165" t="str">
        <f t="shared" si="8"/>
        <v>44821new</v>
      </c>
      <c r="P65" s="165" t="str">
        <f t="shared" si="2"/>
        <v>BOU</v>
      </c>
      <c r="Q65" s="165" t="str">
        <f t="shared" si="3"/>
        <v>new</v>
      </c>
      <c r="R65" s="165" t="str">
        <f>C65&amp;":"&amp;COUNTIF($C$2:C65,C65)</f>
        <v>8:4</v>
      </c>
      <c r="S65" s="165" t="str">
        <f t="shared" si="9"/>
        <v>NEW</v>
      </c>
      <c r="T65" s="165" t="str">
        <f t="shared" si="10"/>
        <v>bou</v>
      </c>
      <c r="U65" s="166">
        <f>COUNTIF($F$2:F65,G65)</f>
        <v>0</v>
      </c>
      <c r="V65" s="166">
        <f>COUNTIF($G$2:G65,F65)</f>
        <v>0</v>
      </c>
      <c r="W65" s="166">
        <f>COUNTIF($F$2:F65,F65)</f>
        <v>1</v>
      </c>
      <c r="X65" s="166">
        <f>COUNTIF($F$2:G65,G65)</f>
        <v>1</v>
      </c>
      <c r="Y65" s="165">
        <f t="shared" si="11"/>
        <v>1</v>
      </c>
      <c r="Z65" s="165" t="str">
        <f t="shared" si="12"/>
        <v>GW8-1BOU</v>
      </c>
      <c r="AA65" s="165" t="str">
        <f t="shared" si="13"/>
        <v>GW8-1new</v>
      </c>
      <c r="AB65" s="165" t="str">
        <f t="shared" si="4"/>
        <v>BOU</v>
      </c>
      <c r="AC65" s="165" t="str">
        <f t="shared" si="5"/>
        <v>new</v>
      </c>
    </row>
    <row r="66" spans="1:29" x14ac:dyDescent="0.3">
      <c r="A66" s="164" t="str">
        <f>LEFT('FPL FIX'!$F66,10)</f>
        <v>2022-09-17</v>
      </c>
      <c r="B66" s="164">
        <f t="shared" si="6"/>
        <v>44821</v>
      </c>
      <c r="C66" s="165">
        <f>'FPL FIX'!B66</f>
        <v>8</v>
      </c>
      <c r="D66" s="165">
        <f>'FPL FIX'!J66</f>
        <v>10</v>
      </c>
      <c r="E66" s="165">
        <f>'FPL FIX'!L66</f>
        <v>18</v>
      </c>
      <c r="F66" s="165" t="str">
        <f t="shared" ref="F66:F129" si="14">C66&amp;H66</f>
        <v>8LEI</v>
      </c>
      <c r="G66" s="165" t="str">
        <f t="shared" ref="G66:G129" si="15">C66&amp;I66</f>
        <v>8tot</v>
      </c>
      <c r="H66" s="165" t="str">
        <f>VLOOKUP($D66,FIX!$A$1:$D$21,MATCH("AbrvTeam",FIX!$A$1:$C$1,0),0)</f>
        <v>LEI</v>
      </c>
      <c r="I66" s="165" t="str">
        <f>VLOOKUP(E66,FIX!$A$1:$D$21,MATCH("AbrvTeamL",FIX!$A$1:$D$1,0),0)</f>
        <v>tot</v>
      </c>
      <c r="J66" s="165" t="str">
        <f>INDEX($F$2:$F$381,ROWS(F66:$F$381))</f>
        <v>33FUL</v>
      </c>
      <c r="K66" s="165" t="str">
        <f>INDEX($G$2:$G$381,ROWS($G66:G$381))</f>
        <v>33avl</v>
      </c>
      <c r="L66" s="165" t="str">
        <f>INDEX($H$2:$H$381,ROWS(H66:$H$381))</f>
        <v>FUL</v>
      </c>
      <c r="M66" s="165" t="str">
        <f>INDEX($I$2:$I$381,ROWS(I66:$I$381))</f>
        <v>avl</v>
      </c>
      <c r="N66" s="165" t="str">
        <f t="shared" si="7"/>
        <v>44821LEI</v>
      </c>
      <c r="O66" s="165" t="str">
        <f t="shared" si="8"/>
        <v>44821tot</v>
      </c>
      <c r="P66" s="165" t="str">
        <f t="shared" ref="P66:P129" si="16">H66</f>
        <v>LEI</v>
      </c>
      <c r="Q66" s="165" t="str">
        <f t="shared" ref="Q66:Q129" si="17">I66</f>
        <v>tot</v>
      </c>
      <c r="R66" s="165" t="str">
        <f>C66&amp;":"&amp;COUNTIF($C$2:C66,C66)</f>
        <v>8:5</v>
      </c>
      <c r="S66" s="165" t="str">
        <f t="shared" si="9"/>
        <v>TOT</v>
      </c>
      <c r="T66" s="165" t="str">
        <f t="shared" si="10"/>
        <v>lei</v>
      </c>
      <c r="U66" s="166">
        <f>COUNTIF($F$2:F66,G66)</f>
        <v>0</v>
      </c>
      <c r="V66" s="166">
        <f>COUNTIF($G$2:G66,F66)</f>
        <v>0</v>
      </c>
      <c r="W66" s="166">
        <f>COUNTIF($F$2:F66,F66)</f>
        <v>1</v>
      </c>
      <c r="X66" s="166">
        <f>COUNTIF($F$2:G66,G66)</f>
        <v>1</v>
      </c>
      <c r="Y66" s="165">
        <f t="shared" si="11"/>
        <v>1</v>
      </c>
      <c r="Z66" s="165" t="str">
        <f t="shared" si="12"/>
        <v>GW8-1LEI</v>
      </c>
      <c r="AA66" s="165" t="str">
        <f t="shared" si="13"/>
        <v>GW8-1tot</v>
      </c>
      <c r="AB66" s="165" t="str">
        <f t="shared" ref="AB66:AB129" si="18">H66</f>
        <v>LEI</v>
      </c>
      <c r="AC66" s="165" t="str">
        <f t="shared" ref="AC66:AC129" si="19">I66</f>
        <v>tot</v>
      </c>
    </row>
    <row r="67" spans="1:29" x14ac:dyDescent="0.3">
      <c r="A67" s="164" t="str">
        <f>LEFT('FPL FIX'!$F67,10)</f>
        <v>2022-09-18</v>
      </c>
      <c r="B67" s="164">
        <f t="shared" ref="B67:B130" si="20">IFERROR(A67*$B$1,"")</f>
        <v>44822</v>
      </c>
      <c r="C67" s="165">
        <f>'FPL FIX'!B67</f>
        <v>8</v>
      </c>
      <c r="D67" s="165">
        <f>'FPL FIX'!J67</f>
        <v>1</v>
      </c>
      <c r="E67" s="165">
        <f>'FPL FIX'!L67</f>
        <v>4</v>
      </c>
      <c r="F67" s="165" t="str">
        <f t="shared" si="14"/>
        <v>8ARS</v>
      </c>
      <c r="G67" s="165" t="str">
        <f t="shared" si="15"/>
        <v>8bre</v>
      </c>
      <c r="H67" s="165" t="str">
        <f>VLOOKUP($D67,FIX!$A$1:$D$21,MATCH("AbrvTeam",FIX!$A$1:$C$1,0),0)</f>
        <v>ARS</v>
      </c>
      <c r="I67" s="165" t="str">
        <f>VLOOKUP(E67,FIX!$A$1:$D$21,MATCH("AbrvTeamL",FIX!$A$1:$D$1,0),0)</f>
        <v>bre</v>
      </c>
      <c r="J67" s="165" t="str">
        <f>INDEX($F$2:$F$381,ROWS(F67:$F$381))</f>
        <v>33CRY</v>
      </c>
      <c r="K67" s="165" t="str">
        <f>INDEX($G$2:$G$381,ROWS($G67:G$381))</f>
        <v>33wol</v>
      </c>
      <c r="L67" s="165" t="str">
        <f>INDEX($H$2:$H$381,ROWS(H67:$H$381))</f>
        <v>CRY</v>
      </c>
      <c r="M67" s="165" t="str">
        <f>INDEX($I$2:$I$381,ROWS(I67:$I$381))</f>
        <v>wol</v>
      </c>
      <c r="N67" s="165" t="str">
        <f t="shared" ref="N67:N130" si="21">B67&amp;H67</f>
        <v>44822ARS</v>
      </c>
      <c r="O67" s="165" t="str">
        <f t="shared" ref="O67:O130" si="22">B67&amp;I67</f>
        <v>44822bre</v>
      </c>
      <c r="P67" s="165" t="str">
        <f t="shared" si="16"/>
        <v>ARS</v>
      </c>
      <c r="Q67" s="165" t="str">
        <f t="shared" si="17"/>
        <v>bre</v>
      </c>
      <c r="R67" s="165" t="str">
        <f>C67&amp;":"&amp;COUNTIF($C$2:C67,C67)</f>
        <v>8:6</v>
      </c>
      <c r="S67" s="165" t="str">
        <f t="shared" ref="S67:S130" si="23">UPPER(Q67)</f>
        <v>BRE</v>
      </c>
      <c r="T67" s="165" t="str">
        <f t="shared" ref="T67:T130" si="24">LOWER(P67)</f>
        <v>ars</v>
      </c>
      <c r="U67" s="166">
        <f>COUNTIF($F$2:F67,G67)</f>
        <v>0</v>
      </c>
      <c r="V67" s="166">
        <f>COUNTIF($G$2:G67,F67)</f>
        <v>0</v>
      </c>
      <c r="W67" s="166">
        <f>COUNTIF($F$2:F67,F67)</f>
        <v>1</v>
      </c>
      <c r="X67" s="166">
        <f>COUNTIF($F$2:G67,G67)</f>
        <v>1</v>
      </c>
      <c r="Y67" s="165">
        <f t="shared" ref="Y67:Y130" si="25">IF(OR(U67=1,V67=1,W67=2,X67=2),2,1)</f>
        <v>1</v>
      </c>
      <c r="Z67" s="165" t="str">
        <f t="shared" ref="Z67:Z130" si="26">"GW"&amp;C67&amp;"-"&amp;Y67&amp;H67</f>
        <v>GW8-1ARS</v>
      </c>
      <c r="AA67" s="165" t="str">
        <f t="shared" ref="AA67:AA130" si="27">"GW"&amp;C67&amp;"-"&amp;Y67&amp;I67</f>
        <v>GW8-1bre</v>
      </c>
      <c r="AB67" s="165" t="str">
        <f t="shared" si="18"/>
        <v>ARS</v>
      </c>
      <c r="AC67" s="165" t="str">
        <f t="shared" si="19"/>
        <v>bre</v>
      </c>
    </row>
    <row r="68" spans="1:29" x14ac:dyDescent="0.3">
      <c r="A68" s="164" t="str">
        <f>LEFT('FPL FIX'!$F68,10)</f>
        <v>2022-09-18</v>
      </c>
      <c r="B68" s="164">
        <f t="shared" si="20"/>
        <v>44822</v>
      </c>
      <c r="C68" s="165">
        <f>'FPL FIX'!B68</f>
        <v>8</v>
      </c>
      <c r="D68" s="165">
        <f>'FPL FIX'!J68</f>
        <v>19</v>
      </c>
      <c r="E68" s="165">
        <f>'FPL FIX'!L68</f>
        <v>8</v>
      </c>
      <c r="F68" s="165" t="str">
        <f t="shared" si="14"/>
        <v>8WHU</v>
      </c>
      <c r="G68" s="165" t="str">
        <f t="shared" si="15"/>
        <v>8eve</v>
      </c>
      <c r="H68" s="165" t="str">
        <f>VLOOKUP($D68,FIX!$A$1:$D$21,MATCH("AbrvTeam",FIX!$A$1:$C$1,0),0)</f>
        <v>WHU</v>
      </c>
      <c r="I68" s="165" t="str">
        <f>VLOOKUP(E68,FIX!$A$1:$D$21,MATCH("AbrvTeamL",FIX!$A$1:$D$1,0),0)</f>
        <v>eve</v>
      </c>
      <c r="J68" s="165" t="str">
        <f>INDEX($F$2:$F$381,ROWS(F68:$F$381))</f>
        <v>32TOT</v>
      </c>
      <c r="K68" s="165" t="str">
        <f>INDEX($G$2:$G$381,ROWS($G68:G$381))</f>
        <v>32new</v>
      </c>
      <c r="L68" s="165" t="str">
        <f>INDEX($H$2:$H$381,ROWS(H68:$H$381))</f>
        <v>TOT</v>
      </c>
      <c r="M68" s="165" t="str">
        <f>INDEX($I$2:$I$381,ROWS(I68:$I$381))</f>
        <v>new</v>
      </c>
      <c r="N68" s="165" t="str">
        <f t="shared" si="21"/>
        <v>44822WHU</v>
      </c>
      <c r="O68" s="165" t="str">
        <f t="shared" si="22"/>
        <v>44822eve</v>
      </c>
      <c r="P68" s="165" t="str">
        <f t="shared" si="16"/>
        <v>WHU</v>
      </c>
      <c r="Q68" s="165" t="str">
        <f t="shared" si="17"/>
        <v>eve</v>
      </c>
      <c r="R68" s="165" t="str">
        <f>C68&amp;":"&amp;COUNTIF($C$2:C68,C68)</f>
        <v>8:7</v>
      </c>
      <c r="S68" s="165" t="str">
        <f t="shared" si="23"/>
        <v>EVE</v>
      </c>
      <c r="T68" s="165" t="str">
        <f t="shared" si="24"/>
        <v>whu</v>
      </c>
      <c r="U68" s="166">
        <f>COUNTIF($F$2:F68,G68)</f>
        <v>0</v>
      </c>
      <c r="V68" s="166">
        <f>COUNTIF($G$2:G68,F68)</f>
        <v>0</v>
      </c>
      <c r="W68" s="166">
        <f>COUNTIF($F$2:F68,F68)</f>
        <v>1</v>
      </c>
      <c r="X68" s="166">
        <f>COUNTIF($F$2:G68,G68)</f>
        <v>1</v>
      </c>
      <c r="Y68" s="165">
        <f t="shared" si="25"/>
        <v>1</v>
      </c>
      <c r="Z68" s="165" t="str">
        <f t="shared" si="26"/>
        <v>GW8-1WHU</v>
      </c>
      <c r="AA68" s="165" t="str">
        <f t="shared" si="27"/>
        <v>GW8-1eve</v>
      </c>
      <c r="AB68" s="165" t="str">
        <f t="shared" si="18"/>
        <v>WHU</v>
      </c>
      <c r="AC68" s="165" t="str">
        <f t="shared" si="19"/>
        <v>eve</v>
      </c>
    </row>
    <row r="69" spans="1:29" x14ac:dyDescent="0.3">
      <c r="A69" s="164" t="str">
        <f>LEFT('FPL FIX'!$F69,10)</f>
        <v>2022-10-01</v>
      </c>
      <c r="B69" s="164">
        <f t="shared" si="20"/>
        <v>44835</v>
      </c>
      <c r="C69" s="165">
        <f>'FPL FIX'!B69</f>
        <v>9</v>
      </c>
      <c r="D69" s="165">
        <f>'FPL FIX'!J69</f>
        <v>18</v>
      </c>
      <c r="E69" s="165">
        <f>'FPL FIX'!L69</f>
        <v>1</v>
      </c>
      <c r="F69" s="165" t="str">
        <f t="shared" si="14"/>
        <v>9TOT</v>
      </c>
      <c r="G69" s="165" t="str">
        <f t="shared" si="15"/>
        <v>9ars</v>
      </c>
      <c r="H69" s="165" t="str">
        <f>VLOOKUP($D69,FIX!$A$1:$D$21,MATCH("AbrvTeam",FIX!$A$1:$C$1,0),0)</f>
        <v>TOT</v>
      </c>
      <c r="I69" s="165" t="str">
        <f>VLOOKUP(E69,FIX!$A$1:$D$21,MATCH("AbrvTeamL",FIX!$A$1:$D$1,0),0)</f>
        <v>ars</v>
      </c>
      <c r="J69" s="165" t="str">
        <f>INDEX($F$2:$F$381,ROWS(F69:$F$381))</f>
        <v>32WHU</v>
      </c>
      <c r="K69" s="165" t="str">
        <f>INDEX($G$2:$G$381,ROWS($G69:G$381))</f>
        <v>32bou</v>
      </c>
      <c r="L69" s="165" t="str">
        <f>INDEX($H$2:$H$381,ROWS(H69:$H$381))</f>
        <v>WHU</v>
      </c>
      <c r="M69" s="165" t="str">
        <f>INDEX($I$2:$I$381,ROWS(I69:$I$381))</f>
        <v>bou</v>
      </c>
      <c r="N69" s="165" t="str">
        <f t="shared" si="21"/>
        <v>44835TOT</v>
      </c>
      <c r="O69" s="165" t="str">
        <f t="shared" si="22"/>
        <v>44835ars</v>
      </c>
      <c r="P69" s="165" t="str">
        <f t="shared" si="16"/>
        <v>TOT</v>
      </c>
      <c r="Q69" s="165" t="str">
        <f t="shared" si="17"/>
        <v>ars</v>
      </c>
      <c r="R69" s="165" t="str">
        <f>C69&amp;":"&amp;COUNTIF($C$2:C69,C69)</f>
        <v>9:1</v>
      </c>
      <c r="S69" s="165" t="str">
        <f t="shared" si="23"/>
        <v>ARS</v>
      </c>
      <c r="T69" s="165" t="str">
        <f t="shared" si="24"/>
        <v>tot</v>
      </c>
      <c r="U69" s="166">
        <f>COUNTIF($F$2:F69,G69)</f>
        <v>0</v>
      </c>
      <c r="V69" s="166">
        <f>COUNTIF($G$2:G69,F69)</f>
        <v>0</v>
      </c>
      <c r="W69" s="166">
        <f>COUNTIF($F$2:F69,F69)</f>
        <v>1</v>
      </c>
      <c r="X69" s="166">
        <f>COUNTIF($F$2:G69,G69)</f>
        <v>1</v>
      </c>
      <c r="Y69" s="165">
        <f t="shared" si="25"/>
        <v>1</v>
      </c>
      <c r="Z69" s="165" t="str">
        <f t="shared" si="26"/>
        <v>GW9-1TOT</v>
      </c>
      <c r="AA69" s="165" t="str">
        <f t="shared" si="27"/>
        <v>GW9-1ars</v>
      </c>
      <c r="AB69" s="165" t="str">
        <f t="shared" si="18"/>
        <v>TOT</v>
      </c>
      <c r="AC69" s="165" t="str">
        <f t="shared" si="19"/>
        <v>ars</v>
      </c>
    </row>
    <row r="70" spans="1:29" x14ac:dyDescent="0.3">
      <c r="A70" s="164" t="str">
        <f>LEFT('FPL FIX'!$F70,10)</f>
        <v>2022-10-01</v>
      </c>
      <c r="B70" s="164">
        <f t="shared" si="20"/>
        <v>44835</v>
      </c>
      <c r="C70" s="165">
        <f>'FPL FIX'!B70</f>
        <v>9</v>
      </c>
      <c r="D70" s="165">
        <f>'FPL FIX'!J70</f>
        <v>4</v>
      </c>
      <c r="E70" s="165">
        <f>'FPL FIX'!L70</f>
        <v>3</v>
      </c>
      <c r="F70" s="165" t="str">
        <f t="shared" si="14"/>
        <v>9BRE</v>
      </c>
      <c r="G70" s="165" t="str">
        <f t="shared" si="15"/>
        <v>9bou</v>
      </c>
      <c r="H70" s="165" t="str">
        <f>VLOOKUP($D70,FIX!$A$1:$D$21,MATCH("AbrvTeam",FIX!$A$1:$C$1,0),0)</f>
        <v>BRE</v>
      </c>
      <c r="I70" s="165" t="str">
        <f>VLOOKUP(E70,FIX!$A$1:$D$21,MATCH("AbrvTeamL",FIX!$A$1:$D$1,0),0)</f>
        <v>bou</v>
      </c>
      <c r="J70" s="165" t="str">
        <f>INDEX($F$2:$F$381,ROWS(F70:$F$381))</f>
        <v>32NFO</v>
      </c>
      <c r="K70" s="165" t="str">
        <f>INDEX($G$2:$G$381,ROWS($G70:G$381))</f>
        <v>32liv</v>
      </c>
      <c r="L70" s="165" t="str">
        <f>INDEX($H$2:$H$381,ROWS(H70:$H$381))</f>
        <v>NFO</v>
      </c>
      <c r="M70" s="165" t="str">
        <f>INDEX($I$2:$I$381,ROWS(I70:$I$381))</f>
        <v>liv</v>
      </c>
      <c r="N70" s="165" t="str">
        <f t="shared" si="21"/>
        <v>44835BRE</v>
      </c>
      <c r="O70" s="165" t="str">
        <f t="shared" si="22"/>
        <v>44835bou</v>
      </c>
      <c r="P70" s="165" t="str">
        <f t="shared" si="16"/>
        <v>BRE</v>
      </c>
      <c r="Q70" s="165" t="str">
        <f t="shared" si="17"/>
        <v>bou</v>
      </c>
      <c r="R70" s="165" t="str">
        <f>C70&amp;":"&amp;COUNTIF($C$2:C70,C70)</f>
        <v>9:2</v>
      </c>
      <c r="S70" s="165" t="str">
        <f t="shared" si="23"/>
        <v>BOU</v>
      </c>
      <c r="T70" s="165" t="str">
        <f t="shared" si="24"/>
        <v>bre</v>
      </c>
      <c r="U70" s="166">
        <f>COUNTIF($F$2:F70,G70)</f>
        <v>0</v>
      </c>
      <c r="V70" s="166">
        <f>COUNTIF($G$2:G70,F70)</f>
        <v>0</v>
      </c>
      <c r="W70" s="166">
        <f>COUNTIF($F$2:F70,F70)</f>
        <v>1</v>
      </c>
      <c r="X70" s="166">
        <f>COUNTIF($F$2:G70,G70)</f>
        <v>1</v>
      </c>
      <c r="Y70" s="165">
        <f t="shared" si="25"/>
        <v>1</v>
      </c>
      <c r="Z70" s="165" t="str">
        <f t="shared" si="26"/>
        <v>GW9-1BRE</v>
      </c>
      <c r="AA70" s="165" t="str">
        <f t="shared" si="27"/>
        <v>GW9-1bou</v>
      </c>
      <c r="AB70" s="165" t="str">
        <f t="shared" si="18"/>
        <v>BRE</v>
      </c>
      <c r="AC70" s="165" t="str">
        <f t="shared" si="19"/>
        <v>bou</v>
      </c>
    </row>
    <row r="71" spans="1:29" x14ac:dyDescent="0.3">
      <c r="A71" s="164" t="str">
        <f>LEFT('FPL FIX'!$F71,10)</f>
        <v>2022-10-01</v>
      </c>
      <c r="B71" s="164">
        <f t="shared" si="20"/>
        <v>44835</v>
      </c>
      <c r="C71" s="165">
        <f>'FPL FIX'!B71</f>
        <v>9</v>
      </c>
      <c r="D71" s="165">
        <f>'FPL FIX'!J71</f>
        <v>6</v>
      </c>
      <c r="E71" s="165">
        <f>'FPL FIX'!L71</f>
        <v>7</v>
      </c>
      <c r="F71" s="165" t="str">
        <f t="shared" si="14"/>
        <v>9CHE</v>
      </c>
      <c r="G71" s="165" t="str">
        <f t="shared" si="15"/>
        <v>9cry</v>
      </c>
      <c r="H71" s="165" t="str">
        <f>VLOOKUP($D71,FIX!$A$1:$D$21,MATCH("AbrvTeam",FIX!$A$1:$C$1,0),0)</f>
        <v>CHE</v>
      </c>
      <c r="I71" s="165" t="str">
        <f>VLOOKUP(E71,FIX!$A$1:$D$21,MATCH("AbrvTeamL",FIX!$A$1:$D$1,0),0)</f>
        <v>cry</v>
      </c>
      <c r="J71" s="165" t="str">
        <f>INDEX($F$2:$F$381,ROWS(F71:$F$381))</f>
        <v>32WOL</v>
      </c>
      <c r="K71" s="165" t="str">
        <f>INDEX($G$2:$G$381,ROWS($G71:G$381))</f>
        <v>32lei</v>
      </c>
      <c r="L71" s="165" t="str">
        <f>INDEX($H$2:$H$381,ROWS(H71:$H$381))</f>
        <v>WOL</v>
      </c>
      <c r="M71" s="165" t="str">
        <f>INDEX($I$2:$I$381,ROWS(I71:$I$381))</f>
        <v>lei</v>
      </c>
      <c r="N71" s="165" t="str">
        <f t="shared" si="21"/>
        <v>44835CHE</v>
      </c>
      <c r="O71" s="165" t="str">
        <f t="shared" si="22"/>
        <v>44835cry</v>
      </c>
      <c r="P71" s="165" t="str">
        <f t="shared" si="16"/>
        <v>CHE</v>
      </c>
      <c r="Q71" s="165" t="str">
        <f t="shared" si="17"/>
        <v>cry</v>
      </c>
      <c r="R71" s="165" t="str">
        <f>C71&amp;":"&amp;COUNTIF($C$2:C71,C71)</f>
        <v>9:3</v>
      </c>
      <c r="S71" s="165" t="str">
        <f t="shared" si="23"/>
        <v>CRY</v>
      </c>
      <c r="T71" s="165" t="str">
        <f t="shared" si="24"/>
        <v>che</v>
      </c>
      <c r="U71" s="166">
        <f>COUNTIF($F$2:F71,G71)</f>
        <v>0</v>
      </c>
      <c r="V71" s="166">
        <f>COUNTIF($G$2:G71,F71)</f>
        <v>0</v>
      </c>
      <c r="W71" s="166">
        <f>COUNTIF($F$2:F71,F71)</f>
        <v>1</v>
      </c>
      <c r="X71" s="166">
        <f>COUNTIF($F$2:G71,G71)</f>
        <v>1</v>
      </c>
      <c r="Y71" s="165">
        <f t="shared" si="25"/>
        <v>1</v>
      </c>
      <c r="Z71" s="165" t="str">
        <f t="shared" si="26"/>
        <v>GW9-1CHE</v>
      </c>
      <c r="AA71" s="165" t="str">
        <f t="shared" si="27"/>
        <v>GW9-1cry</v>
      </c>
      <c r="AB71" s="165" t="str">
        <f t="shared" si="18"/>
        <v>CHE</v>
      </c>
      <c r="AC71" s="165" t="str">
        <f t="shared" si="19"/>
        <v>cry</v>
      </c>
    </row>
    <row r="72" spans="1:29" x14ac:dyDescent="0.3">
      <c r="A72" s="164" t="str">
        <f>LEFT('FPL FIX'!$F72,10)</f>
        <v>2022-10-01</v>
      </c>
      <c r="B72" s="164">
        <f t="shared" si="20"/>
        <v>44835</v>
      </c>
      <c r="C72" s="165">
        <f>'FPL FIX'!B72</f>
        <v>9</v>
      </c>
      <c r="D72" s="165">
        <f>'FPL FIX'!J72</f>
        <v>15</v>
      </c>
      <c r="E72" s="165">
        <f>'FPL FIX'!L72</f>
        <v>9</v>
      </c>
      <c r="F72" s="165" t="str">
        <f t="shared" si="14"/>
        <v>9NEW</v>
      </c>
      <c r="G72" s="165" t="str">
        <f t="shared" si="15"/>
        <v>9ful</v>
      </c>
      <c r="H72" s="165" t="str">
        <f>VLOOKUP($D72,FIX!$A$1:$D$21,MATCH("AbrvTeam",FIX!$A$1:$C$1,0),0)</f>
        <v>NEW</v>
      </c>
      <c r="I72" s="165" t="str">
        <f>VLOOKUP(E72,FIX!$A$1:$D$21,MATCH("AbrvTeamL",FIX!$A$1:$D$1,0),0)</f>
        <v>ful</v>
      </c>
      <c r="J72" s="165" t="str">
        <f>INDEX($F$2:$F$381,ROWS(F72:$F$381))</f>
        <v>32EVE</v>
      </c>
      <c r="K72" s="165" t="str">
        <f>INDEX($G$2:$G$381,ROWS($G72:G$381))</f>
        <v>32cry</v>
      </c>
      <c r="L72" s="165" t="str">
        <f>INDEX($H$2:$H$381,ROWS(H72:$H$381))</f>
        <v>EVE</v>
      </c>
      <c r="M72" s="165" t="str">
        <f>INDEX($I$2:$I$381,ROWS(I72:$I$381))</f>
        <v>cry</v>
      </c>
      <c r="N72" s="165" t="str">
        <f t="shared" si="21"/>
        <v>44835NEW</v>
      </c>
      <c r="O72" s="165" t="str">
        <f t="shared" si="22"/>
        <v>44835ful</v>
      </c>
      <c r="P72" s="165" t="str">
        <f t="shared" si="16"/>
        <v>NEW</v>
      </c>
      <c r="Q72" s="165" t="str">
        <f t="shared" si="17"/>
        <v>ful</v>
      </c>
      <c r="R72" s="165" t="str">
        <f>C72&amp;":"&amp;COUNTIF($C$2:C72,C72)</f>
        <v>9:4</v>
      </c>
      <c r="S72" s="165" t="str">
        <f t="shared" si="23"/>
        <v>FUL</v>
      </c>
      <c r="T72" s="165" t="str">
        <f t="shared" si="24"/>
        <v>new</v>
      </c>
      <c r="U72" s="166">
        <f>COUNTIF($F$2:F72,G72)</f>
        <v>0</v>
      </c>
      <c r="V72" s="166">
        <f>COUNTIF($G$2:G72,F72)</f>
        <v>0</v>
      </c>
      <c r="W72" s="166">
        <f>COUNTIF($F$2:F72,F72)</f>
        <v>1</v>
      </c>
      <c r="X72" s="166">
        <f>COUNTIF($F$2:G72,G72)</f>
        <v>1</v>
      </c>
      <c r="Y72" s="165">
        <f t="shared" si="25"/>
        <v>1</v>
      </c>
      <c r="Z72" s="165" t="str">
        <f t="shared" si="26"/>
        <v>GW9-1NEW</v>
      </c>
      <c r="AA72" s="165" t="str">
        <f t="shared" si="27"/>
        <v>GW9-1ful</v>
      </c>
      <c r="AB72" s="165" t="str">
        <f t="shared" si="18"/>
        <v>NEW</v>
      </c>
      <c r="AC72" s="165" t="str">
        <f t="shared" si="19"/>
        <v>ful</v>
      </c>
    </row>
    <row r="73" spans="1:29" x14ac:dyDescent="0.3">
      <c r="A73" s="164" t="str">
        <f>LEFT('FPL FIX'!$F73,10)</f>
        <v>2022-10-01</v>
      </c>
      <c r="B73" s="164">
        <f t="shared" si="20"/>
        <v>44835</v>
      </c>
      <c r="C73" s="165">
        <f>'FPL FIX'!B73</f>
        <v>9</v>
      </c>
      <c r="D73" s="165">
        <f>'FPL FIX'!J73</f>
        <v>5</v>
      </c>
      <c r="E73" s="165">
        <f>'FPL FIX'!L73</f>
        <v>12</v>
      </c>
      <c r="F73" s="165" t="str">
        <f t="shared" si="14"/>
        <v>9BHA</v>
      </c>
      <c r="G73" s="165" t="str">
        <f t="shared" si="15"/>
        <v>9liv</v>
      </c>
      <c r="H73" s="165" t="str">
        <f>VLOOKUP($D73,FIX!$A$1:$D$21,MATCH("AbrvTeam",FIX!$A$1:$C$1,0),0)</f>
        <v>BHA</v>
      </c>
      <c r="I73" s="165" t="str">
        <f>VLOOKUP(E73,FIX!$A$1:$D$21,MATCH("AbrvTeamL",FIX!$A$1:$D$1,0),0)</f>
        <v>liv</v>
      </c>
      <c r="J73" s="165" t="str">
        <f>INDEX($F$2:$F$381,ROWS(F73:$F$381))</f>
        <v>32AVL</v>
      </c>
      <c r="K73" s="165" t="str">
        <f>INDEX($G$2:$G$381,ROWS($G73:G$381))</f>
        <v>32bre</v>
      </c>
      <c r="L73" s="165" t="str">
        <f>INDEX($H$2:$H$381,ROWS(H73:$H$381))</f>
        <v>AVL</v>
      </c>
      <c r="M73" s="165" t="str">
        <f>INDEX($I$2:$I$381,ROWS(I73:$I$381))</f>
        <v>bre</v>
      </c>
      <c r="N73" s="165" t="str">
        <f t="shared" si="21"/>
        <v>44835BHA</v>
      </c>
      <c r="O73" s="165" t="str">
        <f t="shared" si="22"/>
        <v>44835liv</v>
      </c>
      <c r="P73" s="165" t="str">
        <f t="shared" si="16"/>
        <v>BHA</v>
      </c>
      <c r="Q73" s="165" t="str">
        <f t="shared" si="17"/>
        <v>liv</v>
      </c>
      <c r="R73" s="165" t="str">
        <f>C73&amp;":"&amp;COUNTIF($C$2:C73,C73)</f>
        <v>9:5</v>
      </c>
      <c r="S73" s="165" t="str">
        <f t="shared" si="23"/>
        <v>LIV</v>
      </c>
      <c r="T73" s="165" t="str">
        <f t="shared" si="24"/>
        <v>bha</v>
      </c>
      <c r="U73" s="166">
        <f>COUNTIF($F$2:F73,G73)</f>
        <v>0</v>
      </c>
      <c r="V73" s="166">
        <f>COUNTIF($G$2:G73,F73)</f>
        <v>0</v>
      </c>
      <c r="W73" s="166">
        <f>COUNTIF($F$2:F73,F73)</f>
        <v>1</v>
      </c>
      <c r="X73" s="166">
        <f>COUNTIF($F$2:G73,G73)</f>
        <v>1</v>
      </c>
      <c r="Y73" s="165">
        <f t="shared" si="25"/>
        <v>1</v>
      </c>
      <c r="Z73" s="165" t="str">
        <f t="shared" si="26"/>
        <v>GW9-1BHA</v>
      </c>
      <c r="AA73" s="165" t="str">
        <f t="shared" si="27"/>
        <v>GW9-1liv</v>
      </c>
      <c r="AB73" s="165" t="str">
        <f t="shared" si="18"/>
        <v>BHA</v>
      </c>
      <c r="AC73" s="165" t="str">
        <f t="shared" si="19"/>
        <v>liv</v>
      </c>
    </row>
    <row r="74" spans="1:29" x14ac:dyDescent="0.3">
      <c r="A74" s="164" t="str">
        <f>LEFT('FPL FIX'!$F74,10)</f>
        <v>2022-10-01</v>
      </c>
      <c r="B74" s="164">
        <f t="shared" si="20"/>
        <v>44835</v>
      </c>
      <c r="C74" s="165">
        <f>'FPL FIX'!B74</f>
        <v>9</v>
      </c>
      <c r="D74" s="165">
        <f>'FPL FIX'!J74</f>
        <v>8</v>
      </c>
      <c r="E74" s="165">
        <f>'FPL FIX'!L74</f>
        <v>17</v>
      </c>
      <c r="F74" s="165" t="str">
        <f t="shared" si="14"/>
        <v>9EVE</v>
      </c>
      <c r="G74" s="165" t="str">
        <f t="shared" si="15"/>
        <v>9sou</v>
      </c>
      <c r="H74" s="165" t="str">
        <f>VLOOKUP($D74,FIX!$A$1:$D$21,MATCH("AbrvTeam",FIX!$A$1:$C$1,0),0)</f>
        <v>EVE</v>
      </c>
      <c r="I74" s="165" t="str">
        <f>VLOOKUP(E74,FIX!$A$1:$D$21,MATCH("AbrvTeamL",FIX!$A$1:$D$1,0),0)</f>
        <v>sou</v>
      </c>
      <c r="J74" s="165" t="str">
        <f>INDEX($F$2:$F$381,ROWS(F74:$F$381))</f>
        <v>32LEE</v>
      </c>
      <c r="K74" s="165" t="str">
        <f>INDEX($G$2:$G$381,ROWS($G74:G$381))</f>
        <v>32ful</v>
      </c>
      <c r="L74" s="165" t="str">
        <f>INDEX($H$2:$H$381,ROWS(H74:$H$381))</f>
        <v>LEE</v>
      </c>
      <c r="M74" s="165" t="str">
        <f>INDEX($I$2:$I$381,ROWS(I74:$I$381))</f>
        <v>ful</v>
      </c>
      <c r="N74" s="165" t="str">
        <f t="shared" si="21"/>
        <v>44835EVE</v>
      </c>
      <c r="O74" s="165" t="str">
        <f t="shared" si="22"/>
        <v>44835sou</v>
      </c>
      <c r="P74" s="165" t="str">
        <f t="shared" si="16"/>
        <v>EVE</v>
      </c>
      <c r="Q74" s="165" t="str">
        <f t="shared" si="17"/>
        <v>sou</v>
      </c>
      <c r="R74" s="165" t="str">
        <f>C74&amp;":"&amp;COUNTIF($C$2:C74,C74)</f>
        <v>9:6</v>
      </c>
      <c r="S74" s="165" t="str">
        <f t="shared" si="23"/>
        <v>SOU</v>
      </c>
      <c r="T74" s="165" t="str">
        <f t="shared" si="24"/>
        <v>eve</v>
      </c>
      <c r="U74" s="166">
        <f>COUNTIF($F$2:F74,G74)</f>
        <v>0</v>
      </c>
      <c r="V74" s="166">
        <f>COUNTIF($G$2:G74,F74)</f>
        <v>0</v>
      </c>
      <c r="W74" s="166">
        <f>COUNTIF($F$2:F74,F74)</f>
        <v>1</v>
      </c>
      <c r="X74" s="166">
        <f>COUNTIF($F$2:G74,G74)</f>
        <v>1</v>
      </c>
      <c r="Y74" s="165">
        <f t="shared" si="25"/>
        <v>1</v>
      </c>
      <c r="Z74" s="165" t="str">
        <f t="shared" si="26"/>
        <v>GW9-1EVE</v>
      </c>
      <c r="AA74" s="165" t="str">
        <f t="shared" si="27"/>
        <v>GW9-1sou</v>
      </c>
      <c r="AB74" s="165" t="str">
        <f t="shared" si="18"/>
        <v>EVE</v>
      </c>
      <c r="AC74" s="165" t="str">
        <f t="shared" si="19"/>
        <v>sou</v>
      </c>
    </row>
    <row r="75" spans="1:29" x14ac:dyDescent="0.3">
      <c r="A75" s="164" t="str">
        <f>LEFT('FPL FIX'!$F75,10)</f>
        <v>2022-10-01</v>
      </c>
      <c r="B75" s="164">
        <f t="shared" si="20"/>
        <v>44835</v>
      </c>
      <c r="C75" s="165">
        <f>'FPL FIX'!B75</f>
        <v>9</v>
      </c>
      <c r="D75" s="165">
        <f>'FPL FIX'!J75</f>
        <v>20</v>
      </c>
      <c r="E75" s="165">
        <f>'FPL FIX'!L75</f>
        <v>19</v>
      </c>
      <c r="F75" s="165" t="str">
        <f t="shared" si="14"/>
        <v>9WOL</v>
      </c>
      <c r="G75" s="165" t="str">
        <f t="shared" si="15"/>
        <v>9whu</v>
      </c>
      <c r="H75" s="165" t="str">
        <f>VLOOKUP($D75,FIX!$A$1:$D$21,MATCH("AbrvTeam",FIX!$A$1:$C$1,0),0)</f>
        <v>WOL</v>
      </c>
      <c r="I75" s="165" t="str">
        <f>VLOOKUP(E75,FIX!$A$1:$D$21,MATCH("AbrvTeamL",FIX!$A$1:$D$1,0),0)</f>
        <v>whu</v>
      </c>
      <c r="J75" s="165" t="str">
        <f>INDEX($F$2:$F$381,ROWS(F75:$F$381))</f>
        <v>32SOU</v>
      </c>
      <c r="K75" s="165" t="str">
        <f>INDEX($G$2:$G$381,ROWS($G75:G$381))</f>
        <v>32ars</v>
      </c>
      <c r="L75" s="165" t="str">
        <f>INDEX($H$2:$H$381,ROWS(H75:$H$381))</f>
        <v>SOU</v>
      </c>
      <c r="M75" s="165" t="str">
        <f>INDEX($I$2:$I$381,ROWS(I75:$I$381))</f>
        <v>ars</v>
      </c>
      <c r="N75" s="165" t="str">
        <f t="shared" si="21"/>
        <v>44835WOL</v>
      </c>
      <c r="O75" s="165" t="str">
        <f t="shared" si="22"/>
        <v>44835whu</v>
      </c>
      <c r="P75" s="165" t="str">
        <f t="shared" si="16"/>
        <v>WOL</v>
      </c>
      <c r="Q75" s="165" t="str">
        <f t="shared" si="17"/>
        <v>whu</v>
      </c>
      <c r="R75" s="165" t="str">
        <f>C75&amp;":"&amp;COUNTIF($C$2:C75,C75)</f>
        <v>9:7</v>
      </c>
      <c r="S75" s="165" t="str">
        <f t="shared" si="23"/>
        <v>WHU</v>
      </c>
      <c r="T75" s="165" t="str">
        <f t="shared" si="24"/>
        <v>wol</v>
      </c>
      <c r="U75" s="166">
        <f>COUNTIF($F$2:F75,G75)</f>
        <v>0</v>
      </c>
      <c r="V75" s="166">
        <f>COUNTIF($G$2:G75,F75)</f>
        <v>0</v>
      </c>
      <c r="W75" s="166">
        <f>COUNTIF($F$2:F75,F75)</f>
        <v>1</v>
      </c>
      <c r="X75" s="166">
        <f>COUNTIF($F$2:G75,G75)</f>
        <v>1</v>
      </c>
      <c r="Y75" s="165">
        <f t="shared" si="25"/>
        <v>1</v>
      </c>
      <c r="Z75" s="165" t="str">
        <f t="shared" si="26"/>
        <v>GW9-1WOL</v>
      </c>
      <c r="AA75" s="165" t="str">
        <f t="shared" si="27"/>
        <v>GW9-1whu</v>
      </c>
      <c r="AB75" s="165" t="str">
        <f t="shared" si="18"/>
        <v>WOL</v>
      </c>
      <c r="AC75" s="165" t="str">
        <f t="shared" si="19"/>
        <v>whu</v>
      </c>
    </row>
    <row r="76" spans="1:29" x14ac:dyDescent="0.3">
      <c r="A76" s="164" t="str">
        <f>LEFT('FPL FIX'!$F76,10)</f>
        <v>2022-10-02</v>
      </c>
      <c r="B76" s="164">
        <f t="shared" si="20"/>
        <v>44836</v>
      </c>
      <c r="C76" s="165">
        <f>'FPL FIX'!B76</f>
        <v>9</v>
      </c>
      <c r="D76" s="165">
        <f>'FPL FIX'!J76</f>
        <v>14</v>
      </c>
      <c r="E76" s="165">
        <f>'FPL FIX'!L76</f>
        <v>13</v>
      </c>
      <c r="F76" s="165" t="str">
        <f t="shared" si="14"/>
        <v>9MUN</v>
      </c>
      <c r="G76" s="165" t="str">
        <f t="shared" si="15"/>
        <v>9mci</v>
      </c>
      <c r="H76" s="165" t="str">
        <f>VLOOKUP($D76,FIX!$A$1:$D$21,MATCH("AbrvTeam",FIX!$A$1:$C$1,0),0)</f>
        <v>MUN</v>
      </c>
      <c r="I76" s="165" t="str">
        <f>VLOOKUP(E76,FIX!$A$1:$D$21,MATCH("AbrvTeamL",FIX!$A$1:$D$1,0),0)</f>
        <v>mci</v>
      </c>
      <c r="J76" s="165" t="str">
        <f>INDEX($F$2:$F$381,ROWS(F76:$F$381))</f>
        <v>31LIV</v>
      </c>
      <c r="K76" s="165" t="str">
        <f>INDEX($G$2:$G$381,ROWS($G76:G$381))</f>
        <v>31lee</v>
      </c>
      <c r="L76" s="165" t="str">
        <f>INDEX($H$2:$H$381,ROWS(H76:$H$381))</f>
        <v>LIV</v>
      </c>
      <c r="M76" s="165" t="str">
        <f>INDEX($I$2:$I$381,ROWS(I76:$I$381))</f>
        <v>lee</v>
      </c>
      <c r="N76" s="165" t="str">
        <f t="shared" si="21"/>
        <v>44836MUN</v>
      </c>
      <c r="O76" s="165" t="str">
        <f t="shared" si="22"/>
        <v>44836mci</v>
      </c>
      <c r="P76" s="165" t="str">
        <f t="shared" si="16"/>
        <v>MUN</v>
      </c>
      <c r="Q76" s="165" t="str">
        <f t="shared" si="17"/>
        <v>mci</v>
      </c>
      <c r="R76" s="165" t="str">
        <f>C76&amp;":"&amp;COUNTIF($C$2:C76,C76)</f>
        <v>9:8</v>
      </c>
      <c r="S76" s="165" t="str">
        <f t="shared" si="23"/>
        <v>MCI</v>
      </c>
      <c r="T76" s="165" t="str">
        <f t="shared" si="24"/>
        <v>mun</v>
      </c>
      <c r="U76" s="166">
        <f>COUNTIF($F$2:F76,G76)</f>
        <v>0</v>
      </c>
      <c r="V76" s="166">
        <f>COUNTIF($G$2:G76,F76)</f>
        <v>0</v>
      </c>
      <c r="W76" s="166">
        <f>COUNTIF($F$2:F76,F76)</f>
        <v>1</v>
      </c>
      <c r="X76" s="166">
        <f>COUNTIF($F$2:G76,G76)</f>
        <v>1</v>
      </c>
      <c r="Y76" s="165">
        <f t="shared" si="25"/>
        <v>1</v>
      </c>
      <c r="Z76" s="165" t="str">
        <f t="shared" si="26"/>
        <v>GW9-1MUN</v>
      </c>
      <c r="AA76" s="165" t="str">
        <f t="shared" si="27"/>
        <v>GW9-1mci</v>
      </c>
      <c r="AB76" s="165" t="str">
        <f t="shared" si="18"/>
        <v>MUN</v>
      </c>
      <c r="AC76" s="165" t="str">
        <f t="shared" si="19"/>
        <v>mci</v>
      </c>
    </row>
    <row r="77" spans="1:29" x14ac:dyDescent="0.3">
      <c r="A77" s="164" t="str">
        <f>LEFT('FPL FIX'!$F77,10)</f>
        <v>2022-10-02</v>
      </c>
      <c r="B77" s="164">
        <f t="shared" si="20"/>
        <v>44836</v>
      </c>
      <c r="C77" s="165">
        <f>'FPL FIX'!B77</f>
        <v>9</v>
      </c>
      <c r="D77" s="165">
        <f>'FPL FIX'!J77</f>
        <v>2</v>
      </c>
      <c r="E77" s="165">
        <f>'FPL FIX'!L77</f>
        <v>11</v>
      </c>
      <c r="F77" s="165" t="str">
        <f t="shared" si="14"/>
        <v>9AVL</v>
      </c>
      <c r="G77" s="165" t="str">
        <f t="shared" si="15"/>
        <v>9lee</v>
      </c>
      <c r="H77" s="165" t="str">
        <f>VLOOKUP($D77,FIX!$A$1:$D$21,MATCH("AbrvTeam",FIX!$A$1:$C$1,0),0)</f>
        <v>AVL</v>
      </c>
      <c r="I77" s="165" t="str">
        <f>VLOOKUP(E77,FIX!$A$1:$D$21,MATCH("AbrvTeamL",FIX!$A$1:$D$1,0),0)</f>
        <v>lee</v>
      </c>
      <c r="J77" s="165" t="str">
        <f>INDEX($F$2:$F$381,ROWS(F77:$F$381))</f>
        <v>31MUN</v>
      </c>
      <c r="K77" s="165" t="str">
        <f>INDEX($G$2:$G$381,ROWS($G77:G$381))</f>
        <v>31nfo</v>
      </c>
      <c r="L77" s="165" t="str">
        <f>INDEX($H$2:$H$381,ROWS(H77:$H$381))</f>
        <v>MUN</v>
      </c>
      <c r="M77" s="165" t="str">
        <f>INDEX($I$2:$I$381,ROWS(I77:$I$381))</f>
        <v>nfo</v>
      </c>
      <c r="N77" s="165" t="str">
        <f t="shared" si="21"/>
        <v>44836AVL</v>
      </c>
      <c r="O77" s="165" t="str">
        <f t="shared" si="22"/>
        <v>44836lee</v>
      </c>
      <c r="P77" s="165" t="str">
        <f t="shared" si="16"/>
        <v>AVL</v>
      </c>
      <c r="Q77" s="165" t="str">
        <f t="shared" si="17"/>
        <v>lee</v>
      </c>
      <c r="R77" s="165" t="str">
        <f>C77&amp;":"&amp;COUNTIF($C$2:C77,C77)</f>
        <v>9:9</v>
      </c>
      <c r="S77" s="165" t="str">
        <f t="shared" si="23"/>
        <v>LEE</v>
      </c>
      <c r="T77" s="165" t="str">
        <f t="shared" si="24"/>
        <v>avl</v>
      </c>
      <c r="U77" s="166">
        <f>COUNTIF($F$2:F77,G77)</f>
        <v>0</v>
      </c>
      <c r="V77" s="166">
        <f>COUNTIF($G$2:G77,F77)</f>
        <v>0</v>
      </c>
      <c r="W77" s="166">
        <f>COUNTIF($F$2:F77,F77)</f>
        <v>1</v>
      </c>
      <c r="X77" s="166">
        <f>COUNTIF($F$2:G77,G77)</f>
        <v>1</v>
      </c>
      <c r="Y77" s="165">
        <f t="shared" si="25"/>
        <v>1</v>
      </c>
      <c r="Z77" s="165" t="str">
        <f t="shared" si="26"/>
        <v>GW9-1AVL</v>
      </c>
      <c r="AA77" s="165" t="str">
        <f t="shared" si="27"/>
        <v>GW9-1lee</v>
      </c>
      <c r="AB77" s="165" t="str">
        <f t="shared" si="18"/>
        <v>AVL</v>
      </c>
      <c r="AC77" s="165" t="str">
        <f t="shared" si="19"/>
        <v>lee</v>
      </c>
    </row>
    <row r="78" spans="1:29" x14ac:dyDescent="0.3">
      <c r="A78" s="164" t="str">
        <f>LEFT('FPL FIX'!$F78,10)</f>
        <v>2022-10-03</v>
      </c>
      <c r="B78" s="164">
        <f t="shared" si="20"/>
        <v>44837</v>
      </c>
      <c r="C78" s="165">
        <f>'FPL FIX'!B78</f>
        <v>9</v>
      </c>
      <c r="D78" s="165">
        <f>'FPL FIX'!J78</f>
        <v>16</v>
      </c>
      <c r="E78" s="165">
        <f>'FPL FIX'!L78</f>
        <v>10</v>
      </c>
      <c r="F78" s="165" t="str">
        <f t="shared" si="14"/>
        <v>9NFO</v>
      </c>
      <c r="G78" s="165" t="str">
        <f t="shared" si="15"/>
        <v>9lei</v>
      </c>
      <c r="H78" s="165" t="str">
        <f>VLOOKUP($D78,FIX!$A$1:$D$21,MATCH("AbrvTeam",FIX!$A$1:$C$1,0),0)</f>
        <v>NFO</v>
      </c>
      <c r="I78" s="165" t="str">
        <f>VLOOKUP(E78,FIX!$A$1:$D$21,MATCH("AbrvTeamL",FIX!$A$1:$D$1,0),0)</f>
        <v>lei</v>
      </c>
      <c r="J78" s="165" t="str">
        <f>INDEX($F$2:$F$381,ROWS(F78:$F$381))</f>
        <v>31ARS</v>
      </c>
      <c r="K78" s="165" t="str">
        <f>INDEX($G$2:$G$381,ROWS($G78:G$381))</f>
        <v>31whu</v>
      </c>
      <c r="L78" s="165" t="str">
        <f>INDEX($H$2:$H$381,ROWS(H78:$H$381))</f>
        <v>ARS</v>
      </c>
      <c r="M78" s="165" t="str">
        <f>INDEX($I$2:$I$381,ROWS(I78:$I$381))</f>
        <v>whu</v>
      </c>
      <c r="N78" s="165" t="str">
        <f t="shared" si="21"/>
        <v>44837NFO</v>
      </c>
      <c r="O78" s="165" t="str">
        <f t="shared" si="22"/>
        <v>44837lei</v>
      </c>
      <c r="P78" s="165" t="str">
        <f t="shared" si="16"/>
        <v>NFO</v>
      </c>
      <c r="Q78" s="165" t="str">
        <f t="shared" si="17"/>
        <v>lei</v>
      </c>
      <c r="R78" s="165" t="str">
        <f>C78&amp;":"&amp;COUNTIF($C$2:C78,C78)</f>
        <v>9:10</v>
      </c>
      <c r="S78" s="165" t="str">
        <f t="shared" si="23"/>
        <v>LEI</v>
      </c>
      <c r="T78" s="165" t="str">
        <f t="shared" si="24"/>
        <v>nfo</v>
      </c>
      <c r="U78" s="166">
        <f>COUNTIF($F$2:F78,G78)</f>
        <v>0</v>
      </c>
      <c r="V78" s="166">
        <f>COUNTIF($G$2:G78,F78)</f>
        <v>0</v>
      </c>
      <c r="W78" s="166">
        <f>COUNTIF($F$2:F78,F78)</f>
        <v>1</v>
      </c>
      <c r="X78" s="166">
        <f>COUNTIF($F$2:G78,G78)</f>
        <v>1</v>
      </c>
      <c r="Y78" s="165">
        <f t="shared" si="25"/>
        <v>1</v>
      </c>
      <c r="Z78" s="165" t="str">
        <f t="shared" si="26"/>
        <v>GW9-1NFO</v>
      </c>
      <c r="AA78" s="165" t="str">
        <f t="shared" si="27"/>
        <v>GW9-1lei</v>
      </c>
      <c r="AB78" s="165" t="str">
        <f t="shared" si="18"/>
        <v>NFO</v>
      </c>
      <c r="AC78" s="165" t="str">
        <f t="shared" si="19"/>
        <v>lei</v>
      </c>
    </row>
    <row r="79" spans="1:29" x14ac:dyDescent="0.3">
      <c r="A79" s="164" t="str">
        <f>LEFT('FPL FIX'!$F79,10)</f>
        <v>2022-10-08</v>
      </c>
      <c r="B79" s="164">
        <f t="shared" si="20"/>
        <v>44842</v>
      </c>
      <c r="C79" s="165">
        <f>'FPL FIX'!B79</f>
        <v>10</v>
      </c>
      <c r="D79" s="165">
        <f>'FPL FIX'!J79</f>
        <v>10</v>
      </c>
      <c r="E79" s="165">
        <f>'FPL FIX'!L79</f>
        <v>3</v>
      </c>
      <c r="F79" s="165" t="str">
        <f t="shared" si="14"/>
        <v>10LEI</v>
      </c>
      <c r="G79" s="165" t="str">
        <f t="shared" si="15"/>
        <v>10bou</v>
      </c>
      <c r="H79" s="165" t="str">
        <f>VLOOKUP($D79,FIX!$A$1:$D$21,MATCH("AbrvTeam",FIX!$A$1:$C$1,0),0)</f>
        <v>LEI</v>
      </c>
      <c r="I79" s="165" t="str">
        <f>VLOOKUP(E79,FIX!$A$1:$D$21,MATCH("AbrvTeamL",FIX!$A$1:$D$1,0),0)</f>
        <v>bou</v>
      </c>
      <c r="J79" s="165" t="str">
        <f>INDEX($F$2:$F$381,ROWS(F79:$F$381))</f>
        <v>31LEI</v>
      </c>
      <c r="K79" s="165" t="str">
        <f>INDEX($G$2:$G$381,ROWS($G79:G$381))</f>
        <v>31mci</v>
      </c>
      <c r="L79" s="165" t="str">
        <f>INDEX($H$2:$H$381,ROWS(H79:$H$381))</f>
        <v>LEI</v>
      </c>
      <c r="M79" s="165" t="str">
        <f>INDEX($I$2:$I$381,ROWS(I79:$I$381))</f>
        <v>mci</v>
      </c>
      <c r="N79" s="165" t="str">
        <f t="shared" si="21"/>
        <v>44842LEI</v>
      </c>
      <c r="O79" s="165" t="str">
        <f t="shared" si="22"/>
        <v>44842bou</v>
      </c>
      <c r="P79" s="165" t="str">
        <f t="shared" si="16"/>
        <v>LEI</v>
      </c>
      <c r="Q79" s="165" t="str">
        <f t="shared" si="17"/>
        <v>bou</v>
      </c>
      <c r="R79" s="165" t="str">
        <f>C79&amp;":"&amp;COUNTIF($C$2:C79,C79)</f>
        <v>10:1</v>
      </c>
      <c r="S79" s="165" t="str">
        <f t="shared" si="23"/>
        <v>BOU</v>
      </c>
      <c r="T79" s="165" t="str">
        <f t="shared" si="24"/>
        <v>lei</v>
      </c>
      <c r="U79" s="166">
        <f>COUNTIF($F$2:F79,G79)</f>
        <v>0</v>
      </c>
      <c r="V79" s="166">
        <f>COUNTIF($G$2:G79,F79)</f>
        <v>0</v>
      </c>
      <c r="W79" s="166">
        <f>COUNTIF($F$2:F79,F79)</f>
        <v>1</v>
      </c>
      <c r="X79" s="166">
        <f>COUNTIF($F$2:G79,G79)</f>
        <v>1</v>
      </c>
      <c r="Y79" s="165">
        <f t="shared" si="25"/>
        <v>1</v>
      </c>
      <c r="Z79" s="165" t="str">
        <f t="shared" si="26"/>
        <v>GW10-1LEI</v>
      </c>
      <c r="AA79" s="165" t="str">
        <f t="shared" si="27"/>
        <v>GW10-1bou</v>
      </c>
      <c r="AB79" s="165" t="str">
        <f t="shared" si="18"/>
        <v>LEI</v>
      </c>
      <c r="AC79" s="165" t="str">
        <f t="shared" si="19"/>
        <v>bou</v>
      </c>
    </row>
    <row r="80" spans="1:29" x14ac:dyDescent="0.3">
      <c r="A80" s="164" t="str">
        <f>LEFT('FPL FIX'!$F80,10)</f>
        <v>2022-10-08</v>
      </c>
      <c r="B80" s="164">
        <f t="shared" si="20"/>
        <v>44842</v>
      </c>
      <c r="C80" s="165">
        <f>'FPL FIX'!B80</f>
        <v>10</v>
      </c>
      <c r="D80" s="165">
        <f>'FPL FIX'!J80</f>
        <v>20</v>
      </c>
      <c r="E80" s="165">
        <f>'FPL FIX'!L80</f>
        <v>6</v>
      </c>
      <c r="F80" s="165" t="str">
        <f t="shared" si="14"/>
        <v>10WOL</v>
      </c>
      <c r="G80" s="165" t="str">
        <f t="shared" si="15"/>
        <v>10che</v>
      </c>
      <c r="H80" s="165" t="str">
        <f>VLOOKUP($D80,FIX!$A$1:$D$21,MATCH("AbrvTeam",FIX!$A$1:$C$1,0),0)</f>
        <v>WOL</v>
      </c>
      <c r="I80" s="165" t="str">
        <f>VLOOKUP(E80,FIX!$A$1:$D$21,MATCH("AbrvTeamL",FIX!$A$1:$D$1,0),0)</f>
        <v>che</v>
      </c>
      <c r="J80" s="165" t="str">
        <f>INDEX($F$2:$F$381,ROWS(F80:$F$381))</f>
        <v>31BOU</v>
      </c>
      <c r="K80" s="165" t="str">
        <f>INDEX($G$2:$G$381,ROWS($G80:G$381))</f>
        <v>31tot</v>
      </c>
      <c r="L80" s="165" t="str">
        <f>INDEX($H$2:$H$381,ROWS(H80:$H$381))</f>
        <v>BOU</v>
      </c>
      <c r="M80" s="165" t="str">
        <f>INDEX($I$2:$I$381,ROWS(I80:$I$381))</f>
        <v>tot</v>
      </c>
      <c r="N80" s="165" t="str">
        <f t="shared" si="21"/>
        <v>44842WOL</v>
      </c>
      <c r="O80" s="165" t="str">
        <f t="shared" si="22"/>
        <v>44842che</v>
      </c>
      <c r="P80" s="165" t="str">
        <f t="shared" si="16"/>
        <v>WOL</v>
      </c>
      <c r="Q80" s="165" t="str">
        <f t="shared" si="17"/>
        <v>che</v>
      </c>
      <c r="R80" s="165" t="str">
        <f>C80&amp;":"&amp;COUNTIF($C$2:C80,C80)</f>
        <v>10:2</v>
      </c>
      <c r="S80" s="165" t="str">
        <f t="shared" si="23"/>
        <v>CHE</v>
      </c>
      <c r="T80" s="165" t="str">
        <f t="shared" si="24"/>
        <v>wol</v>
      </c>
      <c r="U80" s="166">
        <f>COUNTIF($F$2:F80,G80)</f>
        <v>0</v>
      </c>
      <c r="V80" s="166">
        <f>COUNTIF($G$2:G80,F80)</f>
        <v>0</v>
      </c>
      <c r="W80" s="166">
        <f>COUNTIF($F$2:F80,F80)</f>
        <v>1</v>
      </c>
      <c r="X80" s="166">
        <f>COUNTIF($F$2:G80,G80)</f>
        <v>1</v>
      </c>
      <c r="Y80" s="165">
        <f t="shared" si="25"/>
        <v>1</v>
      </c>
      <c r="Z80" s="165" t="str">
        <f t="shared" si="26"/>
        <v>GW10-1WOL</v>
      </c>
      <c r="AA80" s="165" t="str">
        <f t="shared" si="27"/>
        <v>GW10-1che</v>
      </c>
      <c r="AB80" s="165" t="str">
        <f t="shared" si="18"/>
        <v>WOL</v>
      </c>
      <c r="AC80" s="165" t="str">
        <f t="shared" si="19"/>
        <v>che</v>
      </c>
    </row>
    <row r="81" spans="1:29" x14ac:dyDescent="0.3">
      <c r="A81" s="164" t="str">
        <f>LEFT('FPL FIX'!$F81,10)</f>
        <v>2022-10-08</v>
      </c>
      <c r="B81" s="164">
        <f t="shared" si="20"/>
        <v>44842</v>
      </c>
      <c r="C81" s="165">
        <f>'FPL FIX'!B81</f>
        <v>10</v>
      </c>
      <c r="D81" s="165">
        <f>'FPL FIX'!J81</f>
        <v>17</v>
      </c>
      <c r="E81" s="165">
        <f>'FPL FIX'!L81</f>
        <v>13</v>
      </c>
      <c r="F81" s="165" t="str">
        <f t="shared" si="14"/>
        <v>10SOU</v>
      </c>
      <c r="G81" s="165" t="str">
        <f t="shared" si="15"/>
        <v>10mci</v>
      </c>
      <c r="H81" s="165" t="str">
        <f>VLOOKUP($D81,FIX!$A$1:$D$21,MATCH("AbrvTeam",FIX!$A$1:$C$1,0),0)</f>
        <v>SOU</v>
      </c>
      <c r="I81" s="165" t="str">
        <f>VLOOKUP(E81,FIX!$A$1:$D$21,MATCH("AbrvTeamL",FIX!$A$1:$D$1,0),0)</f>
        <v>mci</v>
      </c>
      <c r="J81" s="165" t="str">
        <f>INDEX($F$2:$F$381,ROWS(F81:$F$381))</f>
        <v>31BRE</v>
      </c>
      <c r="K81" s="165" t="str">
        <f>INDEX($G$2:$G$381,ROWS($G81:G$381))</f>
        <v>31wol</v>
      </c>
      <c r="L81" s="165" t="str">
        <f>INDEX($H$2:$H$381,ROWS(H81:$H$381))</f>
        <v>BRE</v>
      </c>
      <c r="M81" s="165" t="str">
        <f>INDEX($I$2:$I$381,ROWS(I81:$I$381))</f>
        <v>wol</v>
      </c>
      <c r="N81" s="165" t="str">
        <f t="shared" si="21"/>
        <v>44842SOU</v>
      </c>
      <c r="O81" s="165" t="str">
        <f t="shared" si="22"/>
        <v>44842mci</v>
      </c>
      <c r="P81" s="165" t="str">
        <f t="shared" si="16"/>
        <v>SOU</v>
      </c>
      <c r="Q81" s="165" t="str">
        <f t="shared" si="17"/>
        <v>mci</v>
      </c>
      <c r="R81" s="165" t="str">
        <f>C81&amp;":"&amp;COUNTIF($C$2:C81,C81)</f>
        <v>10:3</v>
      </c>
      <c r="S81" s="165" t="str">
        <f t="shared" si="23"/>
        <v>MCI</v>
      </c>
      <c r="T81" s="165" t="str">
        <f t="shared" si="24"/>
        <v>sou</v>
      </c>
      <c r="U81" s="166">
        <f>COUNTIF($F$2:F81,G81)</f>
        <v>0</v>
      </c>
      <c r="V81" s="166">
        <f>COUNTIF($G$2:G81,F81)</f>
        <v>0</v>
      </c>
      <c r="W81" s="166">
        <f>COUNTIF($F$2:F81,F81)</f>
        <v>1</v>
      </c>
      <c r="X81" s="166">
        <f>COUNTIF($F$2:G81,G81)</f>
        <v>1</v>
      </c>
      <c r="Y81" s="165">
        <f t="shared" si="25"/>
        <v>1</v>
      </c>
      <c r="Z81" s="165" t="str">
        <f t="shared" si="26"/>
        <v>GW10-1SOU</v>
      </c>
      <c r="AA81" s="165" t="str">
        <f t="shared" si="27"/>
        <v>GW10-1mci</v>
      </c>
      <c r="AB81" s="165" t="str">
        <f t="shared" si="18"/>
        <v>SOU</v>
      </c>
      <c r="AC81" s="165" t="str">
        <f t="shared" si="19"/>
        <v>mci</v>
      </c>
    </row>
    <row r="82" spans="1:29" x14ac:dyDescent="0.3">
      <c r="A82" s="164" t="str">
        <f>LEFT('FPL FIX'!$F82,10)</f>
        <v>2022-10-08</v>
      </c>
      <c r="B82" s="164">
        <f t="shared" si="20"/>
        <v>44842</v>
      </c>
      <c r="C82" s="165">
        <f>'FPL FIX'!B82</f>
        <v>10</v>
      </c>
      <c r="D82" s="165">
        <f>'FPL FIX'!J82</f>
        <v>4</v>
      </c>
      <c r="E82" s="165">
        <f>'FPL FIX'!L82</f>
        <v>15</v>
      </c>
      <c r="F82" s="165" t="str">
        <f t="shared" si="14"/>
        <v>10BRE</v>
      </c>
      <c r="G82" s="165" t="str">
        <f t="shared" si="15"/>
        <v>10new</v>
      </c>
      <c r="H82" s="165" t="str">
        <f>VLOOKUP($D82,FIX!$A$1:$D$21,MATCH("AbrvTeam",FIX!$A$1:$C$1,0),0)</f>
        <v>BRE</v>
      </c>
      <c r="I82" s="165" t="str">
        <f>VLOOKUP(E82,FIX!$A$1:$D$21,MATCH("AbrvTeamL",FIX!$A$1:$D$1,0),0)</f>
        <v>new</v>
      </c>
      <c r="J82" s="165" t="str">
        <f>INDEX($F$2:$F$381,ROWS(F82:$F$381))</f>
        <v>31CRY</v>
      </c>
      <c r="K82" s="165" t="str">
        <f>INDEX($G$2:$G$381,ROWS($G82:G$381))</f>
        <v>31sou</v>
      </c>
      <c r="L82" s="165" t="str">
        <f>INDEX($H$2:$H$381,ROWS(H82:$H$381))</f>
        <v>CRY</v>
      </c>
      <c r="M82" s="165" t="str">
        <f>INDEX($I$2:$I$381,ROWS(I82:$I$381))</f>
        <v>sou</v>
      </c>
      <c r="N82" s="165" t="str">
        <f t="shared" si="21"/>
        <v>44842BRE</v>
      </c>
      <c r="O82" s="165" t="str">
        <f t="shared" si="22"/>
        <v>44842new</v>
      </c>
      <c r="P82" s="165" t="str">
        <f t="shared" si="16"/>
        <v>BRE</v>
      </c>
      <c r="Q82" s="165" t="str">
        <f t="shared" si="17"/>
        <v>new</v>
      </c>
      <c r="R82" s="165" t="str">
        <f>C82&amp;":"&amp;COUNTIF($C$2:C82,C82)</f>
        <v>10:4</v>
      </c>
      <c r="S82" s="165" t="str">
        <f t="shared" si="23"/>
        <v>NEW</v>
      </c>
      <c r="T82" s="165" t="str">
        <f t="shared" si="24"/>
        <v>bre</v>
      </c>
      <c r="U82" s="166">
        <f>COUNTIF($F$2:F82,G82)</f>
        <v>0</v>
      </c>
      <c r="V82" s="166">
        <f>COUNTIF($G$2:G82,F82)</f>
        <v>0</v>
      </c>
      <c r="W82" s="166">
        <f>COUNTIF($F$2:F82,F82)</f>
        <v>1</v>
      </c>
      <c r="X82" s="166">
        <f>COUNTIF($F$2:G82,G82)</f>
        <v>1</v>
      </c>
      <c r="Y82" s="165">
        <f t="shared" si="25"/>
        <v>1</v>
      </c>
      <c r="Z82" s="165" t="str">
        <f t="shared" si="26"/>
        <v>GW10-1BRE</v>
      </c>
      <c r="AA82" s="165" t="str">
        <f t="shared" si="27"/>
        <v>GW10-1new</v>
      </c>
      <c r="AB82" s="165" t="str">
        <f t="shared" si="18"/>
        <v>BRE</v>
      </c>
      <c r="AC82" s="165" t="str">
        <f t="shared" si="19"/>
        <v>new</v>
      </c>
    </row>
    <row r="83" spans="1:29" x14ac:dyDescent="0.3">
      <c r="A83" s="164" t="str">
        <f>LEFT('FPL FIX'!$F83,10)</f>
        <v>2022-10-08</v>
      </c>
      <c r="B83" s="164">
        <f t="shared" si="20"/>
        <v>44842</v>
      </c>
      <c r="C83" s="165">
        <f>'FPL FIX'!B83</f>
        <v>10</v>
      </c>
      <c r="D83" s="165">
        <f>'FPL FIX'!J83</f>
        <v>18</v>
      </c>
      <c r="E83" s="165">
        <f>'FPL FIX'!L83</f>
        <v>5</v>
      </c>
      <c r="F83" s="165" t="str">
        <f t="shared" si="14"/>
        <v>10TOT</v>
      </c>
      <c r="G83" s="165" t="str">
        <f t="shared" si="15"/>
        <v>10bha</v>
      </c>
      <c r="H83" s="165" t="str">
        <f>VLOOKUP($D83,FIX!$A$1:$D$21,MATCH("AbrvTeam",FIX!$A$1:$C$1,0),0)</f>
        <v>TOT</v>
      </c>
      <c r="I83" s="165" t="str">
        <f>VLOOKUP(E83,FIX!$A$1:$D$21,MATCH("AbrvTeamL",FIX!$A$1:$D$1,0),0)</f>
        <v>bha</v>
      </c>
      <c r="J83" s="165" t="str">
        <f>INDEX($F$2:$F$381,ROWS(F83:$F$381))</f>
        <v>31FUL</v>
      </c>
      <c r="K83" s="165" t="str">
        <f>INDEX($G$2:$G$381,ROWS($G83:G$381))</f>
        <v>31eve</v>
      </c>
      <c r="L83" s="165" t="str">
        <f>INDEX($H$2:$H$381,ROWS(H83:$H$381))</f>
        <v>FUL</v>
      </c>
      <c r="M83" s="165" t="str">
        <f>INDEX($I$2:$I$381,ROWS(I83:$I$381))</f>
        <v>eve</v>
      </c>
      <c r="N83" s="165" t="str">
        <f t="shared" si="21"/>
        <v>44842TOT</v>
      </c>
      <c r="O83" s="165" t="str">
        <f t="shared" si="22"/>
        <v>44842bha</v>
      </c>
      <c r="P83" s="165" t="str">
        <f t="shared" si="16"/>
        <v>TOT</v>
      </c>
      <c r="Q83" s="165" t="str">
        <f t="shared" si="17"/>
        <v>bha</v>
      </c>
      <c r="R83" s="165" t="str">
        <f>C83&amp;":"&amp;COUNTIF($C$2:C83,C83)</f>
        <v>10:5</v>
      </c>
      <c r="S83" s="165" t="str">
        <f t="shared" si="23"/>
        <v>BHA</v>
      </c>
      <c r="T83" s="165" t="str">
        <f t="shared" si="24"/>
        <v>tot</v>
      </c>
      <c r="U83" s="166">
        <f>COUNTIF($F$2:F83,G83)</f>
        <v>0</v>
      </c>
      <c r="V83" s="166">
        <f>COUNTIF($G$2:G83,F83)</f>
        <v>0</v>
      </c>
      <c r="W83" s="166">
        <f>COUNTIF($F$2:F83,F83)</f>
        <v>1</v>
      </c>
      <c r="X83" s="166">
        <f>COUNTIF($F$2:G83,G83)</f>
        <v>1</v>
      </c>
      <c r="Y83" s="165">
        <f t="shared" si="25"/>
        <v>1</v>
      </c>
      <c r="Z83" s="165" t="str">
        <f t="shared" si="26"/>
        <v>GW10-1TOT</v>
      </c>
      <c r="AA83" s="165" t="str">
        <f t="shared" si="27"/>
        <v>GW10-1bha</v>
      </c>
      <c r="AB83" s="165" t="str">
        <f t="shared" si="18"/>
        <v>TOT</v>
      </c>
      <c r="AC83" s="165" t="str">
        <f t="shared" si="19"/>
        <v>bha</v>
      </c>
    </row>
    <row r="84" spans="1:29" x14ac:dyDescent="0.3">
      <c r="A84" s="164" t="str">
        <f>LEFT('FPL FIX'!$F84,10)</f>
        <v>2022-10-09</v>
      </c>
      <c r="B84" s="164">
        <f t="shared" si="20"/>
        <v>44843</v>
      </c>
      <c r="C84" s="165">
        <f>'FPL FIX'!B84</f>
        <v>10</v>
      </c>
      <c r="D84" s="165">
        <f>'FPL FIX'!J84</f>
        <v>11</v>
      </c>
      <c r="E84" s="165">
        <f>'FPL FIX'!L84</f>
        <v>7</v>
      </c>
      <c r="F84" s="165" t="str">
        <f t="shared" si="14"/>
        <v>10LEE</v>
      </c>
      <c r="G84" s="165" t="str">
        <f t="shared" si="15"/>
        <v>10cry</v>
      </c>
      <c r="H84" s="165" t="str">
        <f>VLOOKUP($D84,FIX!$A$1:$D$21,MATCH("AbrvTeam",FIX!$A$1:$C$1,0),0)</f>
        <v>LEE</v>
      </c>
      <c r="I84" s="165" t="str">
        <f>VLOOKUP(E84,FIX!$A$1:$D$21,MATCH("AbrvTeamL",FIX!$A$1:$D$1,0),0)</f>
        <v>cry</v>
      </c>
      <c r="J84" s="165" t="str">
        <f>INDEX($F$2:$F$381,ROWS(F84:$F$381))</f>
        <v>31BHA</v>
      </c>
      <c r="K84" s="165" t="str">
        <f>INDEX($G$2:$G$381,ROWS($G84:G$381))</f>
        <v>31che</v>
      </c>
      <c r="L84" s="165" t="str">
        <f>INDEX($H$2:$H$381,ROWS(H84:$H$381))</f>
        <v>BHA</v>
      </c>
      <c r="M84" s="165" t="str">
        <f>INDEX($I$2:$I$381,ROWS(I84:$I$381))</f>
        <v>che</v>
      </c>
      <c r="N84" s="165" t="str">
        <f t="shared" si="21"/>
        <v>44843LEE</v>
      </c>
      <c r="O84" s="165" t="str">
        <f t="shared" si="22"/>
        <v>44843cry</v>
      </c>
      <c r="P84" s="165" t="str">
        <f t="shared" si="16"/>
        <v>LEE</v>
      </c>
      <c r="Q84" s="165" t="str">
        <f t="shared" si="17"/>
        <v>cry</v>
      </c>
      <c r="R84" s="165" t="str">
        <f>C84&amp;":"&amp;COUNTIF($C$2:C84,C84)</f>
        <v>10:6</v>
      </c>
      <c r="S84" s="165" t="str">
        <f t="shared" si="23"/>
        <v>CRY</v>
      </c>
      <c r="T84" s="165" t="str">
        <f t="shared" si="24"/>
        <v>lee</v>
      </c>
      <c r="U84" s="166">
        <f>COUNTIF($F$2:F84,G84)</f>
        <v>0</v>
      </c>
      <c r="V84" s="166">
        <f>COUNTIF($G$2:G84,F84)</f>
        <v>0</v>
      </c>
      <c r="W84" s="166">
        <f>COUNTIF($F$2:F84,F84)</f>
        <v>1</v>
      </c>
      <c r="X84" s="166">
        <f>COUNTIF($F$2:G84,G84)</f>
        <v>1</v>
      </c>
      <c r="Y84" s="165">
        <f t="shared" si="25"/>
        <v>1</v>
      </c>
      <c r="Z84" s="165" t="str">
        <f t="shared" si="26"/>
        <v>GW10-1LEE</v>
      </c>
      <c r="AA84" s="165" t="str">
        <f t="shared" si="27"/>
        <v>GW10-1cry</v>
      </c>
      <c r="AB84" s="165" t="str">
        <f t="shared" si="18"/>
        <v>LEE</v>
      </c>
      <c r="AC84" s="165" t="str">
        <f t="shared" si="19"/>
        <v>cry</v>
      </c>
    </row>
    <row r="85" spans="1:29" x14ac:dyDescent="0.3">
      <c r="A85" s="164" t="str">
        <f>LEFT('FPL FIX'!$F85,10)</f>
        <v>2022-10-09</v>
      </c>
      <c r="B85" s="164">
        <f t="shared" si="20"/>
        <v>44843</v>
      </c>
      <c r="C85" s="165">
        <f>'FPL FIX'!B85</f>
        <v>10</v>
      </c>
      <c r="D85" s="165">
        <f>'FPL FIX'!J85</f>
        <v>9</v>
      </c>
      <c r="E85" s="165">
        <f>'FPL FIX'!L85</f>
        <v>19</v>
      </c>
      <c r="F85" s="165" t="str">
        <f t="shared" si="14"/>
        <v>10FUL</v>
      </c>
      <c r="G85" s="165" t="str">
        <f t="shared" si="15"/>
        <v>10whu</v>
      </c>
      <c r="H85" s="165" t="str">
        <f>VLOOKUP($D85,FIX!$A$1:$D$21,MATCH("AbrvTeam",FIX!$A$1:$C$1,0),0)</f>
        <v>FUL</v>
      </c>
      <c r="I85" s="165" t="str">
        <f>VLOOKUP(E85,FIX!$A$1:$D$21,MATCH("AbrvTeamL",FIX!$A$1:$D$1,0),0)</f>
        <v>whu</v>
      </c>
      <c r="J85" s="165" t="str">
        <f>INDEX($F$2:$F$381,ROWS(F85:$F$381))</f>
        <v>31NEW</v>
      </c>
      <c r="K85" s="165" t="str">
        <f>INDEX($G$2:$G$381,ROWS($G85:G$381))</f>
        <v>31avl</v>
      </c>
      <c r="L85" s="165" t="str">
        <f>INDEX($H$2:$H$381,ROWS(H85:$H$381))</f>
        <v>NEW</v>
      </c>
      <c r="M85" s="165" t="str">
        <f>INDEX($I$2:$I$381,ROWS(I85:$I$381))</f>
        <v>avl</v>
      </c>
      <c r="N85" s="165" t="str">
        <f t="shared" si="21"/>
        <v>44843FUL</v>
      </c>
      <c r="O85" s="165" t="str">
        <f t="shared" si="22"/>
        <v>44843whu</v>
      </c>
      <c r="P85" s="165" t="str">
        <f t="shared" si="16"/>
        <v>FUL</v>
      </c>
      <c r="Q85" s="165" t="str">
        <f t="shared" si="17"/>
        <v>whu</v>
      </c>
      <c r="R85" s="165" t="str">
        <f>C85&amp;":"&amp;COUNTIF($C$2:C85,C85)</f>
        <v>10:7</v>
      </c>
      <c r="S85" s="165" t="str">
        <f t="shared" si="23"/>
        <v>WHU</v>
      </c>
      <c r="T85" s="165" t="str">
        <f t="shared" si="24"/>
        <v>ful</v>
      </c>
      <c r="U85" s="166">
        <f>COUNTIF($F$2:F85,G85)</f>
        <v>0</v>
      </c>
      <c r="V85" s="166">
        <f>COUNTIF($G$2:G85,F85)</f>
        <v>0</v>
      </c>
      <c r="W85" s="166">
        <f>COUNTIF($F$2:F85,F85)</f>
        <v>1</v>
      </c>
      <c r="X85" s="166">
        <f>COUNTIF($F$2:G85,G85)</f>
        <v>1</v>
      </c>
      <c r="Y85" s="165">
        <f t="shared" si="25"/>
        <v>1</v>
      </c>
      <c r="Z85" s="165" t="str">
        <f t="shared" si="26"/>
        <v>GW10-1FUL</v>
      </c>
      <c r="AA85" s="165" t="str">
        <f t="shared" si="27"/>
        <v>GW10-1whu</v>
      </c>
      <c r="AB85" s="165" t="str">
        <f t="shared" si="18"/>
        <v>FUL</v>
      </c>
      <c r="AC85" s="165" t="str">
        <f t="shared" si="19"/>
        <v>whu</v>
      </c>
    </row>
    <row r="86" spans="1:29" x14ac:dyDescent="0.3">
      <c r="A86" s="164" t="str">
        <f>LEFT('FPL FIX'!$F86,10)</f>
        <v>2022-10-09</v>
      </c>
      <c r="B86" s="164">
        <f t="shared" si="20"/>
        <v>44843</v>
      </c>
      <c r="C86" s="165">
        <f>'FPL FIX'!B86</f>
        <v>10</v>
      </c>
      <c r="D86" s="165">
        <f>'FPL FIX'!J86</f>
        <v>12</v>
      </c>
      <c r="E86" s="165">
        <f>'FPL FIX'!L86</f>
        <v>1</v>
      </c>
      <c r="F86" s="165" t="str">
        <f t="shared" si="14"/>
        <v>10LIV</v>
      </c>
      <c r="G86" s="165" t="str">
        <f t="shared" si="15"/>
        <v>10ars</v>
      </c>
      <c r="H86" s="165" t="str">
        <f>VLOOKUP($D86,FIX!$A$1:$D$21,MATCH("AbrvTeam",FIX!$A$1:$C$1,0),0)</f>
        <v>LIV</v>
      </c>
      <c r="I86" s="165" t="str">
        <f>VLOOKUP(E86,FIX!$A$1:$D$21,MATCH("AbrvTeamL",FIX!$A$1:$D$1,0),0)</f>
        <v>ars</v>
      </c>
      <c r="J86" s="165" t="str">
        <f>INDEX($F$2:$F$381,ROWS(F86:$F$381))</f>
        <v>30ARS</v>
      </c>
      <c r="K86" s="165" t="str">
        <f>INDEX($G$2:$G$381,ROWS($G86:G$381))</f>
        <v>30liv</v>
      </c>
      <c r="L86" s="165" t="str">
        <f>INDEX($H$2:$H$381,ROWS(H86:$H$381))</f>
        <v>ARS</v>
      </c>
      <c r="M86" s="165" t="str">
        <f>INDEX($I$2:$I$381,ROWS(I86:$I$381))</f>
        <v>liv</v>
      </c>
      <c r="N86" s="165" t="str">
        <f t="shared" si="21"/>
        <v>44843LIV</v>
      </c>
      <c r="O86" s="165" t="str">
        <f t="shared" si="22"/>
        <v>44843ars</v>
      </c>
      <c r="P86" s="165" t="str">
        <f t="shared" si="16"/>
        <v>LIV</v>
      </c>
      <c r="Q86" s="165" t="str">
        <f t="shared" si="17"/>
        <v>ars</v>
      </c>
      <c r="R86" s="165" t="str">
        <f>C86&amp;":"&amp;COUNTIF($C$2:C86,C86)</f>
        <v>10:8</v>
      </c>
      <c r="S86" s="165" t="str">
        <f t="shared" si="23"/>
        <v>ARS</v>
      </c>
      <c r="T86" s="165" t="str">
        <f t="shared" si="24"/>
        <v>liv</v>
      </c>
      <c r="U86" s="166">
        <f>COUNTIF($F$2:F86,G86)</f>
        <v>0</v>
      </c>
      <c r="V86" s="166">
        <f>COUNTIF($G$2:G86,F86)</f>
        <v>0</v>
      </c>
      <c r="W86" s="166">
        <f>COUNTIF($F$2:F86,F86)</f>
        <v>1</v>
      </c>
      <c r="X86" s="166">
        <f>COUNTIF($F$2:G86,G86)</f>
        <v>1</v>
      </c>
      <c r="Y86" s="165">
        <f t="shared" si="25"/>
        <v>1</v>
      </c>
      <c r="Z86" s="165" t="str">
        <f t="shared" si="26"/>
        <v>GW10-1LIV</v>
      </c>
      <c r="AA86" s="165" t="str">
        <f t="shared" si="27"/>
        <v>GW10-1ars</v>
      </c>
      <c r="AB86" s="165" t="str">
        <f t="shared" si="18"/>
        <v>LIV</v>
      </c>
      <c r="AC86" s="165" t="str">
        <f t="shared" si="19"/>
        <v>ars</v>
      </c>
    </row>
    <row r="87" spans="1:29" x14ac:dyDescent="0.3">
      <c r="A87" s="164" t="str">
        <f>LEFT('FPL FIX'!$F87,10)</f>
        <v>2022-10-09</v>
      </c>
      <c r="B87" s="164">
        <f t="shared" si="20"/>
        <v>44843</v>
      </c>
      <c r="C87" s="165">
        <f>'FPL FIX'!B87</f>
        <v>10</v>
      </c>
      <c r="D87" s="165">
        <f>'FPL FIX'!J87</f>
        <v>14</v>
      </c>
      <c r="E87" s="165">
        <f>'FPL FIX'!L87</f>
        <v>8</v>
      </c>
      <c r="F87" s="165" t="str">
        <f t="shared" si="14"/>
        <v>10MUN</v>
      </c>
      <c r="G87" s="165" t="str">
        <f t="shared" si="15"/>
        <v>10eve</v>
      </c>
      <c r="H87" s="165" t="str">
        <f>VLOOKUP($D87,FIX!$A$1:$D$21,MATCH("AbrvTeam",FIX!$A$1:$C$1,0),0)</f>
        <v>MUN</v>
      </c>
      <c r="I87" s="165" t="str">
        <f>VLOOKUP(E87,FIX!$A$1:$D$21,MATCH("AbrvTeamL",FIX!$A$1:$D$1,0),0)</f>
        <v>eve</v>
      </c>
      <c r="J87" s="165" t="str">
        <f>INDEX($F$2:$F$381,ROWS(F87:$F$381))</f>
        <v>30CRY</v>
      </c>
      <c r="K87" s="165" t="str">
        <f>INDEX($G$2:$G$381,ROWS($G87:G$381))</f>
        <v>30lee</v>
      </c>
      <c r="L87" s="165" t="str">
        <f>INDEX($H$2:$H$381,ROWS(H87:$H$381))</f>
        <v>CRY</v>
      </c>
      <c r="M87" s="165" t="str">
        <f>INDEX($I$2:$I$381,ROWS(I87:$I$381))</f>
        <v>lee</v>
      </c>
      <c r="N87" s="165" t="str">
        <f t="shared" si="21"/>
        <v>44843MUN</v>
      </c>
      <c r="O87" s="165" t="str">
        <f t="shared" si="22"/>
        <v>44843eve</v>
      </c>
      <c r="P87" s="165" t="str">
        <f t="shared" si="16"/>
        <v>MUN</v>
      </c>
      <c r="Q87" s="165" t="str">
        <f t="shared" si="17"/>
        <v>eve</v>
      </c>
      <c r="R87" s="165" t="str">
        <f>C87&amp;":"&amp;COUNTIF($C$2:C87,C87)</f>
        <v>10:9</v>
      </c>
      <c r="S87" s="165" t="str">
        <f t="shared" si="23"/>
        <v>EVE</v>
      </c>
      <c r="T87" s="165" t="str">
        <f t="shared" si="24"/>
        <v>mun</v>
      </c>
      <c r="U87" s="166">
        <f>COUNTIF($F$2:F87,G87)</f>
        <v>0</v>
      </c>
      <c r="V87" s="166">
        <f>COUNTIF($G$2:G87,F87)</f>
        <v>0</v>
      </c>
      <c r="W87" s="166">
        <f>COUNTIF($F$2:F87,F87)</f>
        <v>1</v>
      </c>
      <c r="X87" s="166">
        <f>COUNTIF($F$2:G87,G87)</f>
        <v>1</v>
      </c>
      <c r="Y87" s="165">
        <f t="shared" si="25"/>
        <v>1</v>
      </c>
      <c r="Z87" s="165" t="str">
        <f t="shared" si="26"/>
        <v>GW10-1MUN</v>
      </c>
      <c r="AA87" s="165" t="str">
        <f t="shared" si="27"/>
        <v>GW10-1eve</v>
      </c>
      <c r="AB87" s="165" t="str">
        <f t="shared" si="18"/>
        <v>MUN</v>
      </c>
      <c r="AC87" s="165" t="str">
        <f t="shared" si="19"/>
        <v>eve</v>
      </c>
    </row>
    <row r="88" spans="1:29" x14ac:dyDescent="0.3">
      <c r="A88" s="164" t="str">
        <f>LEFT('FPL FIX'!$F88,10)</f>
        <v>2022-10-10</v>
      </c>
      <c r="B88" s="164">
        <f t="shared" si="20"/>
        <v>44844</v>
      </c>
      <c r="C88" s="165">
        <f>'FPL FIX'!B88</f>
        <v>10</v>
      </c>
      <c r="D88" s="165">
        <f>'FPL FIX'!J88</f>
        <v>2</v>
      </c>
      <c r="E88" s="165">
        <f>'FPL FIX'!L88</f>
        <v>16</v>
      </c>
      <c r="F88" s="165" t="str">
        <f t="shared" si="14"/>
        <v>10AVL</v>
      </c>
      <c r="G88" s="165" t="str">
        <f t="shared" si="15"/>
        <v>10nfo</v>
      </c>
      <c r="H88" s="165" t="str">
        <f>VLOOKUP($D88,FIX!$A$1:$D$21,MATCH("AbrvTeam",FIX!$A$1:$C$1,0),0)</f>
        <v>AVL</v>
      </c>
      <c r="I88" s="165" t="str">
        <f>VLOOKUP(E88,FIX!$A$1:$D$21,MATCH("AbrvTeamL",FIX!$A$1:$D$1,0),0)</f>
        <v>nfo</v>
      </c>
      <c r="J88" s="165" t="str">
        <f>INDEX($F$2:$F$381,ROWS(F88:$F$381))</f>
        <v>30MCI</v>
      </c>
      <c r="K88" s="165" t="str">
        <f>INDEX($G$2:$G$381,ROWS($G88:G$381))</f>
        <v>30sou</v>
      </c>
      <c r="L88" s="165" t="str">
        <f>INDEX($H$2:$H$381,ROWS(H88:$H$381))</f>
        <v>MCI</v>
      </c>
      <c r="M88" s="165" t="str">
        <f>INDEX($I$2:$I$381,ROWS(I88:$I$381))</f>
        <v>sou</v>
      </c>
      <c r="N88" s="165" t="str">
        <f t="shared" si="21"/>
        <v>44844AVL</v>
      </c>
      <c r="O88" s="165" t="str">
        <f t="shared" si="22"/>
        <v>44844nfo</v>
      </c>
      <c r="P88" s="165" t="str">
        <f t="shared" si="16"/>
        <v>AVL</v>
      </c>
      <c r="Q88" s="165" t="str">
        <f t="shared" si="17"/>
        <v>nfo</v>
      </c>
      <c r="R88" s="165" t="str">
        <f>C88&amp;":"&amp;COUNTIF($C$2:C88,C88)</f>
        <v>10:10</v>
      </c>
      <c r="S88" s="165" t="str">
        <f t="shared" si="23"/>
        <v>NFO</v>
      </c>
      <c r="T88" s="165" t="str">
        <f t="shared" si="24"/>
        <v>avl</v>
      </c>
      <c r="U88" s="166">
        <f>COUNTIF($F$2:F88,G88)</f>
        <v>0</v>
      </c>
      <c r="V88" s="166">
        <f>COUNTIF($G$2:G88,F88)</f>
        <v>0</v>
      </c>
      <c r="W88" s="166">
        <f>COUNTIF($F$2:F88,F88)</f>
        <v>1</v>
      </c>
      <c r="X88" s="166">
        <f>COUNTIF($F$2:G88,G88)</f>
        <v>1</v>
      </c>
      <c r="Y88" s="165">
        <f t="shared" si="25"/>
        <v>1</v>
      </c>
      <c r="Z88" s="165" t="str">
        <f t="shared" si="26"/>
        <v>GW10-1AVL</v>
      </c>
      <c r="AA88" s="165" t="str">
        <f t="shared" si="27"/>
        <v>GW10-1nfo</v>
      </c>
      <c r="AB88" s="165" t="str">
        <f t="shared" si="18"/>
        <v>AVL</v>
      </c>
      <c r="AC88" s="165" t="str">
        <f t="shared" si="19"/>
        <v>nfo</v>
      </c>
    </row>
    <row r="89" spans="1:29" x14ac:dyDescent="0.3">
      <c r="A89" s="164" t="str">
        <f>LEFT('FPL FIX'!$F89,10)</f>
        <v>2022-10-14</v>
      </c>
      <c r="B89" s="164">
        <f t="shared" si="20"/>
        <v>44848</v>
      </c>
      <c r="C89" s="165">
        <f>'FPL FIX'!B89</f>
        <v>11</v>
      </c>
      <c r="D89" s="165">
        <f>'FPL FIX'!J89</f>
        <v>5</v>
      </c>
      <c r="E89" s="165">
        <f>'FPL FIX'!L89</f>
        <v>4</v>
      </c>
      <c r="F89" s="165" t="str">
        <f t="shared" si="14"/>
        <v>11BHA</v>
      </c>
      <c r="G89" s="165" t="str">
        <f t="shared" si="15"/>
        <v>11bre</v>
      </c>
      <c r="H89" s="165" t="str">
        <f>VLOOKUP($D89,FIX!$A$1:$D$21,MATCH("AbrvTeam",FIX!$A$1:$C$1,0),0)</f>
        <v>BHA</v>
      </c>
      <c r="I89" s="165" t="str">
        <f>VLOOKUP(E89,FIX!$A$1:$D$21,MATCH("AbrvTeamL",FIX!$A$1:$D$1,0),0)</f>
        <v>bre</v>
      </c>
      <c r="J89" s="165" t="str">
        <f>INDEX($F$2:$F$381,ROWS(F89:$F$381))</f>
        <v>30CHE</v>
      </c>
      <c r="K89" s="165" t="str">
        <f>INDEX($G$2:$G$381,ROWS($G89:G$381))</f>
        <v>30wol</v>
      </c>
      <c r="L89" s="165" t="str">
        <f>INDEX($H$2:$H$381,ROWS(H89:$H$381))</f>
        <v>CHE</v>
      </c>
      <c r="M89" s="165" t="str">
        <f>INDEX($I$2:$I$381,ROWS(I89:$I$381))</f>
        <v>wol</v>
      </c>
      <c r="N89" s="165" t="str">
        <f t="shared" si="21"/>
        <v>44848BHA</v>
      </c>
      <c r="O89" s="165" t="str">
        <f t="shared" si="22"/>
        <v>44848bre</v>
      </c>
      <c r="P89" s="165" t="str">
        <f t="shared" si="16"/>
        <v>BHA</v>
      </c>
      <c r="Q89" s="165" t="str">
        <f t="shared" si="17"/>
        <v>bre</v>
      </c>
      <c r="R89" s="165" t="str">
        <f>C89&amp;":"&amp;COUNTIF($C$2:C89,C89)</f>
        <v>11:1</v>
      </c>
      <c r="S89" s="165" t="str">
        <f t="shared" si="23"/>
        <v>BRE</v>
      </c>
      <c r="T89" s="165" t="str">
        <f t="shared" si="24"/>
        <v>bha</v>
      </c>
      <c r="U89" s="166">
        <f>COUNTIF($F$2:F89,G89)</f>
        <v>0</v>
      </c>
      <c r="V89" s="166">
        <f>COUNTIF($G$2:G89,F89)</f>
        <v>0</v>
      </c>
      <c r="W89" s="166">
        <f>COUNTIF($F$2:F89,F89)</f>
        <v>1</v>
      </c>
      <c r="X89" s="166">
        <f>COUNTIF($F$2:G89,G89)</f>
        <v>1</v>
      </c>
      <c r="Y89" s="165">
        <f t="shared" si="25"/>
        <v>1</v>
      </c>
      <c r="Z89" s="165" t="str">
        <f t="shared" si="26"/>
        <v>GW11-1BHA</v>
      </c>
      <c r="AA89" s="165" t="str">
        <f t="shared" si="27"/>
        <v>GW11-1bre</v>
      </c>
      <c r="AB89" s="165" t="str">
        <f t="shared" si="18"/>
        <v>BHA</v>
      </c>
      <c r="AC89" s="165" t="str">
        <f t="shared" si="19"/>
        <v>bre</v>
      </c>
    </row>
    <row r="90" spans="1:29" x14ac:dyDescent="0.3">
      <c r="A90" s="164" t="str">
        <f>LEFT('FPL FIX'!$F90,10)</f>
        <v>2022-10-15</v>
      </c>
      <c r="B90" s="164">
        <f t="shared" si="20"/>
        <v>44849</v>
      </c>
      <c r="C90" s="165">
        <f>'FPL FIX'!B90</f>
        <v>11</v>
      </c>
      <c r="D90" s="165">
        <f>'FPL FIX'!J90</f>
        <v>7</v>
      </c>
      <c r="E90" s="165">
        <f>'FPL FIX'!L90</f>
        <v>10</v>
      </c>
      <c r="F90" s="165" t="str">
        <f t="shared" si="14"/>
        <v>11CRY</v>
      </c>
      <c r="G90" s="165" t="str">
        <f t="shared" si="15"/>
        <v>11lei</v>
      </c>
      <c r="H90" s="165" t="str">
        <f>VLOOKUP($D90,FIX!$A$1:$D$21,MATCH("AbrvTeam",FIX!$A$1:$C$1,0),0)</f>
        <v>CRY</v>
      </c>
      <c r="I90" s="165" t="str">
        <f>VLOOKUP(E90,FIX!$A$1:$D$21,MATCH("AbrvTeamL",FIX!$A$1:$D$1,0),0)</f>
        <v>lei</v>
      </c>
      <c r="J90" s="165" t="str">
        <f>INDEX($F$2:$F$381,ROWS(F90:$F$381))</f>
        <v>30BHA</v>
      </c>
      <c r="K90" s="165" t="str">
        <f>INDEX($G$2:$G$381,ROWS($G90:G$381))</f>
        <v>30tot</v>
      </c>
      <c r="L90" s="165" t="str">
        <f>INDEX($H$2:$H$381,ROWS(H90:$H$381))</f>
        <v>BHA</v>
      </c>
      <c r="M90" s="165" t="str">
        <f>INDEX($I$2:$I$381,ROWS(I90:$I$381))</f>
        <v>tot</v>
      </c>
      <c r="N90" s="165" t="str">
        <f t="shared" si="21"/>
        <v>44849CRY</v>
      </c>
      <c r="O90" s="165" t="str">
        <f t="shared" si="22"/>
        <v>44849lei</v>
      </c>
      <c r="P90" s="165" t="str">
        <f t="shared" si="16"/>
        <v>CRY</v>
      </c>
      <c r="Q90" s="165" t="str">
        <f t="shared" si="17"/>
        <v>lei</v>
      </c>
      <c r="R90" s="165" t="str">
        <f>C90&amp;":"&amp;COUNTIF($C$2:C90,C90)</f>
        <v>11:2</v>
      </c>
      <c r="S90" s="165" t="str">
        <f t="shared" si="23"/>
        <v>LEI</v>
      </c>
      <c r="T90" s="165" t="str">
        <f t="shared" si="24"/>
        <v>cry</v>
      </c>
      <c r="U90" s="166">
        <f>COUNTIF($F$2:F90,G90)</f>
        <v>0</v>
      </c>
      <c r="V90" s="166">
        <f>COUNTIF($G$2:G90,F90)</f>
        <v>0</v>
      </c>
      <c r="W90" s="166">
        <f>COUNTIF($F$2:F90,F90)</f>
        <v>1</v>
      </c>
      <c r="X90" s="166">
        <f>COUNTIF($F$2:G90,G90)</f>
        <v>1</v>
      </c>
      <c r="Y90" s="165">
        <f t="shared" si="25"/>
        <v>1</v>
      </c>
      <c r="Z90" s="165" t="str">
        <f t="shared" si="26"/>
        <v>GW11-1CRY</v>
      </c>
      <c r="AA90" s="165" t="str">
        <f t="shared" si="27"/>
        <v>GW11-1lei</v>
      </c>
      <c r="AB90" s="165" t="str">
        <f t="shared" si="18"/>
        <v>CRY</v>
      </c>
      <c r="AC90" s="165" t="str">
        <f t="shared" si="19"/>
        <v>lei</v>
      </c>
    </row>
    <row r="91" spans="1:29" x14ac:dyDescent="0.3">
      <c r="A91" s="164" t="str">
        <f>LEFT('FPL FIX'!$F91,10)</f>
        <v>2022-10-15</v>
      </c>
      <c r="B91" s="164">
        <f t="shared" si="20"/>
        <v>44849</v>
      </c>
      <c r="C91" s="165">
        <f>'FPL FIX'!B91</f>
        <v>11</v>
      </c>
      <c r="D91" s="165">
        <f>'FPL FIX'!J91</f>
        <v>3</v>
      </c>
      <c r="E91" s="165">
        <f>'FPL FIX'!L91</f>
        <v>9</v>
      </c>
      <c r="F91" s="165" t="str">
        <f t="shared" si="14"/>
        <v>11BOU</v>
      </c>
      <c r="G91" s="165" t="str">
        <f t="shared" si="15"/>
        <v>11ful</v>
      </c>
      <c r="H91" s="165" t="str">
        <f>VLOOKUP($D91,FIX!$A$1:$D$21,MATCH("AbrvTeam",FIX!$A$1:$C$1,0),0)</f>
        <v>BOU</v>
      </c>
      <c r="I91" s="165" t="str">
        <f>VLOOKUP(E91,FIX!$A$1:$D$21,MATCH("AbrvTeamL",FIX!$A$1:$D$1,0),0)</f>
        <v>ful</v>
      </c>
      <c r="J91" s="165" t="str">
        <f>INDEX($F$2:$F$381,ROWS(F91:$F$381))</f>
        <v>30BOU</v>
      </c>
      <c r="K91" s="165" t="str">
        <f>INDEX($G$2:$G$381,ROWS($G91:G$381))</f>
        <v>30lei</v>
      </c>
      <c r="L91" s="165" t="str">
        <f>INDEX($H$2:$H$381,ROWS(H91:$H$381))</f>
        <v>BOU</v>
      </c>
      <c r="M91" s="165" t="str">
        <f>INDEX($I$2:$I$381,ROWS(I91:$I$381))</f>
        <v>lei</v>
      </c>
      <c r="N91" s="165" t="str">
        <f t="shared" si="21"/>
        <v>44849BOU</v>
      </c>
      <c r="O91" s="165" t="str">
        <f t="shared" si="22"/>
        <v>44849ful</v>
      </c>
      <c r="P91" s="165" t="str">
        <f t="shared" si="16"/>
        <v>BOU</v>
      </c>
      <c r="Q91" s="165" t="str">
        <f t="shared" si="17"/>
        <v>ful</v>
      </c>
      <c r="R91" s="165" t="str">
        <f>C91&amp;":"&amp;COUNTIF($C$2:C91,C91)</f>
        <v>11:3</v>
      </c>
      <c r="S91" s="165" t="str">
        <f t="shared" si="23"/>
        <v>FUL</v>
      </c>
      <c r="T91" s="165" t="str">
        <f t="shared" si="24"/>
        <v>bou</v>
      </c>
      <c r="U91" s="166">
        <f>COUNTIF($F$2:F91,G91)</f>
        <v>0</v>
      </c>
      <c r="V91" s="166">
        <f>COUNTIF($G$2:G91,F91)</f>
        <v>0</v>
      </c>
      <c r="W91" s="166">
        <f>COUNTIF($F$2:F91,F91)</f>
        <v>1</v>
      </c>
      <c r="X91" s="166">
        <f>COUNTIF($F$2:G91,G91)</f>
        <v>1</v>
      </c>
      <c r="Y91" s="165">
        <f t="shared" si="25"/>
        <v>1</v>
      </c>
      <c r="Z91" s="165" t="str">
        <f t="shared" si="26"/>
        <v>GW11-1BOU</v>
      </c>
      <c r="AA91" s="165" t="str">
        <f t="shared" si="27"/>
        <v>GW11-1ful</v>
      </c>
      <c r="AB91" s="165" t="str">
        <f t="shared" si="18"/>
        <v>BOU</v>
      </c>
      <c r="AC91" s="165" t="str">
        <f t="shared" si="19"/>
        <v>ful</v>
      </c>
    </row>
    <row r="92" spans="1:29" x14ac:dyDescent="0.3">
      <c r="A92" s="164" t="str">
        <f>LEFT('FPL FIX'!$F92,10)</f>
        <v>2022-10-15</v>
      </c>
      <c r="B92" s="164">
        <f t="shared" si="20"/>
        <v>44849</v>
      </c>
      <c r="C92" s="165">
        <f>'FPL FIX'!B92</f>
        <v>11</v>
      </c>
      <c r="D92" s="165">
        <f>'FPL FIX'!J92</f>
        <v>16</v>
      </c>
      <c r="E92" s="165">
        <f>'FPL FIX'!L92</f>
        <v>20</v>
      </c>
      <c r="F92" s="165" t="str">
        <f t="shared" si="14"/>
        <v>11NFO</v>
      </c>
      <c r="G92" s="165" t="str">
        <f t="shared" si="15"/>
        <v>11wol</v>
      </c>
      <c r="H92" s="165" t="str">
        <f>VLOOKUP($D92,FIX!$A$1:$D$21,MATCH("AbrvTeam",FIX!$A$1:$C$1,0),0)</f>
        <v>NFO</v>
      </c>
      <c r="I92" s="165" t="str">
        <f>VLOOKUP(E92,FIX!$A$1:$D$21,MATCH("AbrvTeamL",FIX!$A$1:$D$1,0),0)</f>
        <v>wol</v>
      </c>
      <c r="J92" s="165" t="str">
        <f>INDEX($F$2:$F$381,ROWS(F92:$F$381))</f>
        <v>30WHU</v>
      </c>
      <c r="K92" s="165" t="str">
        <f>INDEX($G$2:$G$381,ROWS($G92:G$381))</f>
        <v>30ful</v>
      </c>
      <c r="L92" s="165" t="str">
        <f>INDEX($H$2:$H$381,ROWS(H92:$H$381))</f>
        <v>WHU</v>
      </c>
      <c r="M92" s="165" t="str">
        <f>INDEX($I$2:$I$381,ROWS(I92:$I$381))</f>
        <v>ful</v>
      </c>
      <c r="N92" s="165" t="str">
        <f t="shared" si="21"/>
        <v>44849NFO</v>
      </c>
      <c r="O92" s="165" t="str">
        <f t="shared" si="22"/>
        <v>44849wol</v>
      </c>
      <c r="P92" s="165" t="str">
        <f t="shared" si="16"/>
        <v>NFO</v>
      </c>
      <c r="Q92" s="165" t="str">
        <f t="shared" si="17"/>
        <v>wol</v>
      </c>
      <c r="R92" s="165" t="str">
        <f>C92&amp;":"&amp;COUNTIF($C$2:C92,C92)</f>
        <v>11:4</v>
      </c>
      <c r="S92" s="165" t="str">
        <f t="shared" si="23"/>
        <v>WOL</v>
      </c>
      <c r="T92" s="165" t="str">
        <f t="shared" si="24"/>
        <v>nfo</v>
      </c>
      <c r="U92" s="166">
        <f>COUNTIF($F$2:F92,G92)</f>
        <v>0</v>
      </c>
      <c r="V92" s="166">
        <f>COUNTIF($G$2:G92,F92)</f>
        <v>0</v>
      </c>
      <c r="W92" s="166">
        <f>COUNTIF($F$2:F92,F92)</f>
        <v>1</v>
      </c>
      <c r="X92" s="166">
        <f>COUNTIF($F$2:G92,G92)</f>
        <v>1</v>
      </c>
      <c r="Y92" s="165">
        <f t="shared" si="25"/>
        <v>1</v>
      </c>
      <c r="Z92" s="165" t="str">
        <f t="shared" si="26"/>
        <v>GW11-1NFO</v>
      </c>
      <c r="AA92" s="165" t="str">
        <f t="shared" si="27"/>
        <v>GW11-1wol</v>
      </c>
      <c r="AB92" s="165" t="str">
        <f t="shared" si="18"/>
        <v>NFO</v>
      </c>
      <c r="AC92" s="165" t="str">
        <f t="shared" si="19"/>
        <v>wol</v>
      </c>
    </row>
    <row r="93" spans="1:29" x14ac:dyDescent="0.3">
      <c r="A93" s="164" t="str">
        <f>LEFT('FPL FIX'!$F93,10)</f>
        <v>2022-10-15</v>
      </c>
      <c r="B93" s="164">
        <f t="shared" si="20"/>
        <v>44849</v>
      </c>
      <c r="C93" s="165">
        <f>'FPL FIX'!B93</f>
        <v>11</v>
      </c>
      <c r="D93" s="165">
        <f>'FPL FIX'!J93</f>
        <v>8</v>
      </c>
      <c r="E93" s="165">
        <f>'FPL FIX'!L93</f>
        <v>18</v>
      </c>
      <c r="F93" s="165" t="str">
        <f t="shared" si="14"/>
        <v>11EVE</v>
      </c>
      <c r="G93" s="165" t="str">
        <f t="shared" si="15"/>
        <v>11tot</v>
      </c>
      <c r="H93" s="165" t="str">
        <f>VLOOKUP($D93,FIX!$A$1:$D$21,MATCH("AbrvTeam",FIX!$A$1:$C$1,0),0)</f>
        <v>EVE</v>
      </c>
      <c r="I93" s="165" t="str">
        <f>VLOOKUP(E93,FIX!$A$1:$D$21,MATCH("AbrvTeamL",FIX!$A$1:$D$1,0),0)</f>
        <v>tot</v>
      </c>
      <c r="J93" s="165" t="str">
        <f>INDEX($F$2:$F$381,ROWS(F93:$F$381))</f>
        <v>30NEW</v>
      </c>
      <c r="K93" s="165" t="str">
        <f>INDEX($G$2:$G$381,ROWS($G93:G$381))</f>
        <v>30bre</v>
      </c>
      <c r="L93" s="165" t="str">
        <f>INDEX($H$2:$H$381,ROWS(H93:$H$381))</f>
        <v>NEW</v>
      </c>
      <c r="M93" s="165" t="str">
        <f>INDEX($I$2:$I$381,ROWS(I93:$I$381))</f>
        <v>bre</v>
      </c>
      <c r="N93" s="165" t="str">
        <f t="shared" si="21"/>
        <v>44849EVE</v>
      </c>
      <c r="O93" s="165" t="str">
        <f t="shared" si="22"/>
        <v>44849tot</v>
      </c>
      <c r="P93" s="165" t="str">
        <f t="shared" si="16"/>
        <v>EVE</v>
      </c>
      <c r="Q93" s="165" t="str">
        <f t="shared" si="17"/>
        <v>tot</v>
      </c>
      <c r="R93" s="165" t="str">
        <f>C93&amp;":"&amp;COUNTIF($C$2:C93,C93)</f>
        <v>11:5</v>
      </c>
      <c r="S93" s="165" t="str">
        <f t="shared" si="23"/>
        <v>TOT</v>
      </c>
      <c r="T93" s="165" t="str">
        <f t="shared" si="24"/>
        <v>eve</v>
      </c>
      <c r="U93" s="166">
        <f>COUNTIF($F$2:F93,G93)</f>
        <v>0</v>
      </c>
      <c r="V93" s="166">
        <f>COUNTIF($G$2:G93,F93)</f>
        <v>0</v>
      </c>
      <c r="W93" s="166">
        <f>COUNTIF($F$2:F93,F93)</f>
        <v>1</v>
      </c>
      <c r="X93" s="166">
        <f>COUNTIF($F$2:G93,G93)</f>
        <v>1</v>
      </c>
      <c r="Y93" s="165">
        <f t="shared" si="25"/>
        <v>1</v>
      </c>
      <c r="Z93" s="165" t="str">
        <f t="shared" si="26"/>
        <v>GW11-1EVE</v>
      </c>
      <c r="AA93" s="165" t="str">
        <f t="shared" si="27"/>
        <v>GW11-1tot</v>
      </c>
      <c r="AB93" s="165" t="str">
        <f t="shared" si="18"/>
        <v>EVE</v>
      </c>
      <c r="AC93" s="165" t="str">
        <f t="shared" si="19"/>
        <v>tot</v>
      </c>
    </row>
    <row r="94" spans="1:29" x14ac:dyDescent="0.3">
      <c r="A94" s="164" t="str">
        <f>LEFT('FPL FIX'!$F94,10)</f>
        <v>2022-10-16</v>
      </c>
      <c r="B94" s="164">
        <f t="shared" si="20"/>
        <v>44850</v>
      </c>
      <c r="C94" s="165">
        <f>'FPL FIX'!B94</f>
        <v>11</v>
      </c>
      <c r="D94" s="165">
        <f>'FPL FIX'!J94</f>
        <v>6</v>
      </c>
      <c r="E94" s="165">
        <f>'FPL FIX'!L94</f>
        <v>2</v>
      </c>
      <c r="F94" s="165" t="str">
        <f t="shared" si="14"/>
        <v>11CHE</v>
      </c>
      <c r="G94" s="165" t="str">
        <f t="shared" si="15"/>
        <v>11avl</v>
      </c>
      <c r="H94" s="165" t="str">
        <f>VLOOKUP($D94,FIX!$A$1:$D$21,MATCH("AbrvTeam",FIX!$A$1:$C$1,0),0)</f>
        <v>CHE</v>
      </c>
      <c r="I94" s="165" t="str">
        <f>VLOOKUP(E94,FIX!$A$1:$D$21,MATCH("AbrvTeamL",FIX!$A$1:$D$1,0),0)</f>
        <v>avl</v>
      </c>
      <c r="J94" s="165" t="str">
        <f>INDEX($F$2:$F$381,ROWS(F94:$F$381))</f>
        <v>30NFO</v>
      </c>
      <c r="K94" s="165" t="str">
        <f>INDEX($G$2:$G$381,ROWS($G94:G$381))</f>
        <v>30avl</v>
      </c>
      <c r="L94" s="165" t="str">
        <f>INDEX($H$2:$H$381,ROWS(H94:$H$381))</f>
        <v>NFO</v>
      </c>
      <c r="M94" s="165" t="str">
        <f>INDEX($I$2:$I$381,ROWS(I94:$I$381))</f>
        <v>avl</v>
      </c>
      <c r="N94" s="165" t="str">
        <f t="shared" si="21"/>
        <v>44850CHE</v>
      </c>
      <c r="O94" s="165" t="str">
        <f t="shared" si="22"/>
        <v>44850avl</v>
      </c>
      <c r="P94" s="165" t="str">
        <f t="shared" si="16"/>
        <v>CHE</v>
      </c>
      <c r="Q94" s="165" t="str">
        <f t="shared" si="17"/>
        <v>avl</v>
      </c>
      <c r="R94" s="165" t="str">
        <f>C94&amp;":"&amp;COUNTIF($C$2:C94,C94)</f>
        <v>11:6</v>
      </c>
      <c r="S94" s="165" t="str">
        <f t="shared" si="23"/>
        <v>AVL</v>
      </c>
      <c r="T94" s="165" t="str">
        <f t="shared" si="24"/>
        <v>che</v>
      </c>
      <c r="U94" s="166">
        <f>COUNTIF($F$2:F94,G94)</f>
        <v>0</v>
      </c>
      <c r="V94" s="166">
        <f>COUNTIF($G$2:G94,F94)</f>
        <v>0</v>
      </c>
      <c r="W94" s="166">
        <f>COUNTIF($F$2:F94,F94)</f>
        <v>1</v>
      </c>
      <c r="X94" s="166">
        <f>COUNTIF($F$2:G94,G94)</f>
        <v>1</v>
      </c>
      <c r="Y94" s="165">
        <f t="shared" si="25"/>
        <v>1</v>
      </c>
      <c r="Z94" s="165" t="str">
        <f t="shared" si="26"/>
        <v>GW11-1CHE</v>
      </c>
      <c r="AA94" s="165" t="str">
        <f t="shared" si="27"/>
        <v>GW11-1avl</v>
      </c>
      <c r="AB94" s="165" t="str">
        <f t="shared" si="18"/>
        <v>CHE</v>
      </c>
      <c r="AC94" s="165" t="str">
        <f t="shared" si="19"/>
        <v>avl</v>
      </c>
    </row>
    <row r="95" spans="1:29" x14ac:dyDescent="0.3">
      <c r="A95" s="164" t="str">
        <f>LEFT('FPL FIX'!$F95,10)</f>
        <v>2022-10-16</v>
      </c>
      <c r="B95" s="164">
        <f t="shared" si="20"/>
        <v>44850</v>
      </c>
      <c r="C95" s="165">
        <f>'FPL FIX'!B95</f>
        <v>11</v>
      </c>
      <c r="D95" s="165">
        <f>'FPL FIX'!J95</f>
        <v>1</v>
      </c>
      <c r="E95" s="165">
        <f>'FPL FIX'!L95</f>
        <v>11</v>
      </c>
      <c r="F95" s="165" t="str">
        <f t="shared" si="14"/>
        <v>11ARS</v>
      </c>
      <c r="G95" s="165" t="str">
        <f t="shared" si="15"/>
        <v>11lee</v>
      </c>
      <c r="H95" s="165" t="str">
        <f>VLOOKUP($D95,FIX!$A$1:$D$21,MATCH("AbrvTeam",FIX!$A$1:$C$1,0),0)</f>
        <v>ARS</v>
      </c>
      <c r="I95" s="165" t="str">
        <f>VLOOKUP(E95,FIX!$A$1:$D$21,MATCH("AbrvTeamL",FIX!$A$1:$D$1,0),0)</f>
        <v>lee</v>
      </c>
      <c r="J95" s="165" t="str">
        <f>INDEX($F$2:$F$381,ROWS(F95:$F$381))</f>
        <v>30EVE</v>
      </c>
      <c r="K95" s="165" t="str">
        <f>INDEX($G$2:$G$381,ROWS($G95:G$381))</f>
        <v>30mun</v>
      </c>
      <c r="L95" s="165" t="str">
        <f>INDEX($H$2:$H$381,ROWS(H95:$H$381))</f>
        <v>EVE</v>
      </c>
      <c r="M95" s="165" t="str">
        <f>INDEX($I$2:$I$381,ROWS(I95:$I$381))</f>
        <v>mun</v>
      </c>
      <c r="N95" s="165" t="str">
        <f t="shared" si="21"/>
        <v>44850ARS</v>
      </c>
      <c r="O95" s="165" t="str">
        <f t="shared" si="22"/>
        <v>44850lee</v>
      </c>
      <c r="P95" s="165" t="str">
        <f t="shared" si="16"/>
        <v>ARS</v>
      </c>
      <c r="Q95" s="165" t="str">
        <f t="shared" si="17"/>
        <v>lee</v>
      </c>
      <c r="R95" s="165" t="str">
        <f>C95&amp;":"&amp;COUNTIF($C$2:C95,C95)</f>
        <v>11:7</v>
      </c>
      <c r="S95" s="165" t="str">
        <f t="shared" si="23"/>
        <v>LEE</v>
      </c>
      <c r="T95" s="165" t="str">
        <f t="shared" si="24"/>
        <v>ars</v>
      </c>
      <c r="U95" s="166">
        <f>COUNTIF($F$2:F95,G95)</f>
        <v>0</v>
      </c>
      <c r="V95" s="166">
        <f>COUNTIF($G$2:G95,F95)</f>
        <v>0</v>
      </c>
      <c r="W95" s="166">
        <f>COUNTIF($F$2:F95,F95)</f>
        <v>1</v>
      </c>
      <c r="X95" s="166">
        <f>COUNTIF($F$2:G95,G95)</f>
        <v>1</v>
      </c>
      <c r="Y95" s="165">
        <f t="shared" si="25"/>
        <v>1</v>
      </c>
      <c r="Z95" s="165" t="str">
        <f t="shared" si="26"/>
        <v>GW11-1ARS</v>
      </c>
      <c r="AA95" s="165" t="str">
        <f t="shared" si="27"/>
        <v>GW11-1lee</v>
      </c>
      <c r="AB95" s="165" t="str">
        <f t="shared" si="18"/>
        <v>ARS</v>
      </c>
      <c r="AC95" s="165" t="str">
        <f t="shared" si="19"/>
        <v>lee</v>
      </c>
    </row>
    <row r="96" spans="1:29" x14ac:dyDescent="0.3">
      <c r="A96" s="164" t="str">
        <f>LEFT('FPL FIX'!$F96,10)</f>
        <v>2022-10-16</v>
      </c>
      <c r="B96" s="164">
        <f t="shared" si="20"/>
        <v>44850</v>
      </c>
      <c r="C96" s="165">
        <f>'FPL FIX'!B96</f>
        <v>11</v>
      </c>
      <c r="D96" s="165">
        <f>'FPL FIX'!J96</f>
        <v>15</v>
      </c>
      <c r="E96" s="165">
        <f>'FPL FIX'!L96</f>
        <v>14</v>
      </c>
      <c r="F96" s="165" t="str">
        <f t="shared" si="14"/>
        <v>11NEW</v>
      </c>
      <c r="G96" s="165" t="str">
        <f t="shared" si="15"/>
        <v>11mun</v>
      </c>
      <c r="H96" s="165" t="str">
        <f>VLOOKUP($D96,FIX!$A$1:$D$21,MATCH("AbrvTeam",FIX!$A$1:$C$1,0),0)</f>
        <v>NEW</v>
      </c>
      <c r="I96" s="165" t="str">
        <f>VLOOKUP(E96,FIX!$A$1:$D$21,MATCH("AbrvTeamL",FIX!$A$1:$D$1,0),0)</f>
        <v>mun</v>
      </c>
      <c r="J96" s="165" t="str">
        <f>INDEX($F$2:$F$381,ROWS(F96:$F$381))</f>
        <v>29NEW</v>
      </c>
      <c r="K96" s="165" t="str">
        <f>INDEX($G$2:$G$381,ROWS($G96:G$381))</f>
        <v>29whu</v>
      </c>
      <c r="L96" s="165" t="str">
        <f>INDEX($H$2:$H$381,ROWS(H96:$H$381))</f>
        <v>NEW</v>
      </c>
      <c r="M96" s="165" t="str">
        <f>INDEX($I$2:$I$381,ROWS(I96:$I$381))</f>
        <v>whu</v>
      </c>
      <c r="N96" s="165" t="str">
        <f t="shared" si="21"/>
        <v>44850NEW</v>
      </c>
      <c r="O96" s="165" t="str">
        <f t="shared" si="22"/>
        <v>44850mun</v>
      </c>
      <c r="P96" s="165" t="str">
        <f t="shared" si="16"/>
        <v>NEW</v>
      </c>
      <c r="Q96" s="165" t="str">
        <f t="shared" si="17"/>
        <v>mun</v>
      </c>
      <c r="R96" s="165" t="str">
        <f>C96&amp;":"&amp;COUNTIF($C$2:C96,C96)</f>
        <v>11:8</v>
      </c>
      <c r="S96" s="165" t="str">
        <f t="shared" si="23"/>
        <v>MUN</v>
      </c>
      <c r="T96" s="165" t="str">
        <f t="shared" si="24"/>
        <v>new</v>
      </c>
      <c r="U96" s="166">
        <f>COUNTIF($F$2:F96,G96)</f>
        <v>0</v>
      </c>
      <c r="V96" s="166">
        <f>COUNTIF($G$2:G96,F96)</f>
        <v>0</v>
      </c>
      <c r="W96" s="166">
        <f>COUNTIF($F$2:F96,F96)</f>
        <v>1</v>
      </c>
      <c r="X96" s="166">
        <f>COUNTIF($F$2:G96,G96)</f>
        <v>1</v>
      </c>
      <c r="Y96" s="165">
        <f t="shared" si="25"/>
        <v>1</v>
      </c>
      <c r="Z96" s="165" t="str">
        <f t="shared" si="26"/>
        <v>GW11-1NEW</v>
      </c>
      <c r="AA96" s="165" t="str">
        <f t="shared" si="27"/>
        <v>GW11-1mun</v>
      </c>
      <c r="AB96" s="165" t="str">
        <f t="shared" si="18"/>
        <v>NEW</v>
      </c>
      <c r="AC96" s="165" t="str">
        <f t="shared" si="19"/>
        <v>mun</v>
      </c>
    </row>
    <row r="97" spans="1:29" x14ac:dyDescent="0.3">
      <c r="A97" s="164" t="str">
        <f>LEFT('FPL FIX'!$F97,10)</f>
        <v>2022-10-16</v>
      </c>
      <c r="B97" s="164">
        <f t="shared" si="20"/>
        <v>44850</v>
      </c>
      <c r="C97" s="165">
        <f>'FPL FIX'!B97</f>
        <v>11</v>
      </c>
      <c r="D97" s="165">
        <f>'FPL FIX'!J97</f>
        <v>19</v>
      </c>
      <c r="E97" s="165">
        <f>'FPL FIX'!L97</f>
        <v>17</v>
      </c>
      <c r="F97" s="165" t="str">
        <f t="shared" si="14"/>
        <v>11WHU</v>
      </c>
      <c r="G97" s="165" t="str">
        <f t="shared" si="15"/>
        <v>11sou</v>
      </c>
      <c r="H97" s="165" t="str">
        <f>VLOOKUP($D97,FIX!$A$1:$D$21,MATCH("AbrvTeam",FIX!$A$1:$C$1,0),0)</f>
        <v>WHU</v>
      </c>
      <c r="I97" s="165" t="str">
        <f>VLOOKUP(E97,FIX!$A$1:$D$21,MATCH("AbrvTeamL",FIX!$A$1:$D$1,0),0)</f>
        <v>sou</v>
      </c>
      <c r="J97" s="165" t="str">
        <f>INDEX($F$2:$F$381,ROWS(F97:$F$381))</f>
        <v>29BRE</v>
      </c>
      <c r="K97" s="165" t="str">
        <f>INDEX($G$2:$G$381,ROWS($G97:G$381))</f>
        <v>29mun</v>
      </c>
      <c r="L97" s="165" t="str">
        <f>INDEX($H$2:$H$381,ROWS(H97:$H$381))</f>
        <v>BRE</v>
      </c>
      <c r="M97" s="165" t="str">
        <f>INDEX($I$2:$I$381,ROWS(I97:$I$381))</f>
        <v>mun</v>
      </c>
      <c r="N97" s="165" t="str">
        <f t="shared" si="21"/>
        <v>44850WHU</v>
      </c>
      <c r="O97" s="165" t="str">
        <f t="shared" si="22"/>
        <v>44850sou</v>
      </c>
      <c r="P97" s="165" t="str">
        <f t="shared" si="16"/>
        <v>WHU</v>
      </c>
      <c r="Q97" s="165" t="str">
        <f t="shared" si="17"/>
        <v>sou</v>
      </c>
      <c r="R97" s="165" t="str">
        <f>C97&amp;":"&amp;COUNTIF($C$2:C97,C97)</f>
        <v>11:9</v>
      </c>
      <c r="S97" s="165" t="str">
        <f t="shared" si="23"/>
        <v>SOU</v>
      </c>
      <c r="T97" s="165" t="str">
        <f t="shared" si="24"/>
        <v>whu</v>
      </c>
      <c r="U97" s="166">
        <f>COUNTIF($F$2:F97,G97)</f>
        <v>0</v>
      </c>
      <c r="V97" s="166">
        <f>COUNTIF($G$2:G97,F97)</f>
        <v>0</v>
      </c>
      <c r="W97" s="166">
        <f>COUNTIF($F$2:F97,F97)</f>
        <v>1</v>
      </c>
      <c r="X97" s="166">
        <f>COUNTIF($F$2:G97,G97)</f>
        <v>1</v>
      </c>
      <c r="Y97" s="165">
        <f t="shared" si="25"/>
        <v>1</v>
      </c>
      <c r="Z97" s="165" t="str">
        <f t="shared" si="26"/>
        <v>GW11-1WHU</v>
      </c>
      <c r="AA97" s="165" t="str">
        <f t="shared" si="27"/>
        <v>GW11-1sou</v>
      </c>
      <c r="AB97" s="165" t="str">
        <f t="shared" si="18"/>
        <v>WHU</v>
      </c>
      <c r="AC97" s="165" t="str">
        <f t="shared" si="19"/>
        <v>sou</v>
      </c>
    </row>
    <row r="98" spans="1:29" x14ac:dyDescent="0.3">
      <c r="A98" s="164" t="str">
        <f>LEFT('FPL FIX'!$F98,10)</f>
        <v>2022-10-16</v>
      </c>
      <c r="B98" s="164">
        <f t="shared" si="20"/>
        <v>44850</v>
      </c>
      <c r="C98" s="165">
        <f>'FPL FIX'!B98</f>
        <v>11</v>
      </c>
      <c r="D98" s="165">
        <f>'FPL FIX'!J98</f>
        <v>13</v>
      </c>
      <c r="E98" s="165">
        <f>'FPL FIX'!L98</f>
        <v>12</v>
      </c>
      <c r="F98" s="165" t="str">
        <f t="shared" si="14"/>
        <v>11MCI</v>
      </c>
      <c r="G98" s="165" t="str">
        <f t="shared" si="15"/>
        <v>11liv</v>
      </c>
      <c r="H98" s="165" t="str">
        <f>VLOOKUP($D98,FIX!$A$1:$D$21,MATCH("AbrvTeam",FIX!$A$1:$C$1,0),0)</f>
        <v>MCI</v>
      </c>
      <c r="I98" s="165" t="str">
        <f>VLOOKUP(E98,FIX!$A$1:$D$21,MATCH("AbrvTeamL",FIX!$A$1:$D$1,0),0)</f>
        <v>liv</v>
      </c>
      <c r="J98" s="165" t="str">
        <f>INDEX($F$2:$F$381,ROWS(F98:$F$381))</f>
        <v>29LIV</v>
      </c>
      <c r="K98" s="165" t="str">
        <f>INDEX($G$2:$G$381,ROWS($G98:G$381))</f>
        <v>29che</v>
      </c>
      <c r="L98" s="165" t="str">
        <f>INDEX($H$2:$H$381,ROWS(H98:$H$381))</f>
        <v>LIV</v>
      </c>
      <c r="M98" s="165" t="str">
        <f>INDEX($I$2:$I$381,ROWS(I98:$I$381))</f>
        <v>che</v>
      </c>
      <c r="N98" s="165" t="str">
        <f t="shared" si="21"/>
        <v>44850MCI</v>
      </c>
      <c r="O98" s="165" t="str">
        <f t="shared" si="22"/>
        <v>44850liv</v>
      </c>
      <c r="P98" s="165" t="str">
        <f t="shared" si="16"/>
        <v>MCI</v>
      </c>
      <c r="Q98" s="165" t="str">
        <f t="shared" si="17"/>
        <v>liv</v>
      </c>
      <c r="R98" s="165" t="str">
        <f>C98&amp;":"&amp;COUNTIF($C$2:C98,C98)</f>
        <v>11:10</v>
      </c>
      <c r="S98" s="165" t="str">
        <f t="shared" si="23"/>
        <v>LIV</v>
      </c>
      <c r="T98" s="165" t="str">
        <f t="shared" si="24"/>
        <v>mci</v>
      </c>
      <c r="U98" s="166">
        <f>COUNTIF($F$2:F98,G98)</f>
        <v>0</v>
      </c>
      <c r="V98" s="166">
        <f>COUNTIF($G$2:G98,F98)</f>
        <v>0</v>
      </c>
      <c r="W98" s="166">
        <f>COUNTIF($F$2:F98,F98)</f>
        <v>1</v>
      </c>
      <c r="X98" s="166">
        <f>COUNTIF($F$2:G98,G98)</f>
        <v>1</v>
      </c>
      <c r="Y98" s="165">
        <f t="shared" si="25"/>
        <v>1</v>
      </c>
      <c r="Z98" s="165" t="str">
        <f t="shared" si="26"/>
        <v>GW11-1MCI</v>
      </c>
      <c r="AA98" s="165" t="str">
        <f t="shared" si="27"/>
        <v>GW11-1liv</v>
      </c>
      <c r="AB98" s="165" t="str">
        <f t="shared" si="18"/>
        <v>MCI</v>
      </c>
      <c r="AC98" s="165" t="str">
        <f t="shared" si="19"/>
        <v>liv</v>
      </c>
    </row>
    <row r="99" spans="1:29" x14ac:dyDescent="0.3">
      <c r="A99" s="164" t="str">
        <f>LEFT('FPL FIX'!$F99,10)</f>
        <v>2022-10-18</v>
      </c>
      <c r="B99" s="164">
        <f t="shared" si="20"/>
        <v>44852</v>
      </c>
      <c r="C99" s="165">
        <f>'FPL FIX'!B99</f>
        <v>12</v>
      </c>
      <c r="D99" s="165">
        <f>'FPL FIX'!J99</f>
        <v>16</v>
      </c>
      <c r="E99" s="165">
        <f>'FPL FIX'!L99</f>
        <v>5</v>
      </c>
      <c r="F99" s="165" t="str">
        <f t="shared" si="14"/>
        <v>12NFO</v>
      </c>
      <c r="G99" s="165" t="str">
        <f t="shared" si="15"/>
        <v>12bha</v>
      </c>
      <c r="H99" s="165" t="str">
        <f>VLOOKUP($D99,FIX!$A$1:$D$21,MATCH("AbrvTeam",FIX!$A$1:$C$1,0),0)</f>
        <v>NFO</v>
      </c>
      <c r="I99" s="165" t="str">
        <f>VLOOKUP(E99,FIX!$A$1:$D$21,MATCH("AbrvTeamL",FIX!$A$1:$D$1,0),0)</f>
        <v>bha</v>
      </c>
      <c r="J99" s="165" t="str">
        <f>INDEX($F$2:$F$381,ROWS(F99:$F$381))</f>
        <v>29AVL</v>
      </c>
      <c r="K99" s="165" t="str">
        <f>INDEX($G$2:$G$381,ROWS($G99:G$381))</f>
        <v>29lei</v>
      </c>
      <c r="L99" s="165" t="str">
        <f>INDEX($H$2:$H$381,ROWS(H99:$H$381))</f>
        <v>AVL</v>
      </c>
      <c r="M99" s="165" t="str">
        <f>INDEX($I$2:$I$381,ROWS(I99:$I$381))</f>
        <v>lei</v>
      </c>
      <c r="N99" s="165" t="str">
        <f t="shared" si="21"/>
        <v>44852NFO</v>
      </c>
      <c r="O99" s="165" t="str">
        <f t="shared" si="22"/>
        <v>44852bha</v>
      </c>
      <c r="P99" s="165" t="str">
        <f t="shared" si="16"/>
        <v>NFO</v>
      </c>
      <c r="Q99" s="165" t="str">
        <f t="shared" si="17"/>
        <v>bha</v>
      </c>
      <c r="R99" s="165" t="str">
        <f>C99&amp;":"&amp;COUNTIF($C$2:C99,C99)</f>
        <v>12:1</v>
      </c>
      <c r="S99" s="165" t="str">
        <f t="shared" si="23"/>
        <v>BHA</v>
      </c>
      <c r="T99" s="165" t="str">
        <f t="shared" si="24"/>
        <v>nfo</v>
      </c>
      <c r="U99" s="166">
        <f>COUNTIF($F$2:F99,G99)</f>
        <v>0</v>
      </c>
      <c r="V99" s="166">
        <f>COUNTIF($G$2:G99,F99)</f>
        <v>0</v>
      </c>
      <c r="W99" s="166">
        <f>COUNTIF($F$2:F99,F99)</f>
        <v>1</v>
      </c>
      <c r="X99" s="166">
        <f>COUNTIF($F$2:G99,G99)</f>
        <v>1</v>
      </c>
      <c r="Y99" s="165">
        <f t="shared" si="25"/>
        <v>1</v>
      </c>
      <c r="Z99" s="165" t="str">
        <f t="shared" si="26"/>
        <v>GW12-1NFO</v>
      </c>
      <c r="AA99" s="165" t="str">
        <f t="shared" si="27"/>
        <v>GW12-1bha</v>
      </c>
      <c r="AB99" s="165" t="str">
        <f t="shared" si="18"/>
        <v>NFO</v>
      </c>
      <c r="AC99" s="165" t="str">
        <f t="shared" si="19"/>
        <v>bha</v>
      </c>
    </row>
    <row r="100" spans="1:29" x14ac:dyDescent="0.3">
      <c r="A100" s="164" t="str">
        <f>LEFT('FPL FIX'!$F100,10)</f>
        <v>2022-10-18</v>
      </c>
      <c r="B100" s="164">
        <f t="shared" si="20"/>
        <v>44852</v>
      </c>
      <c r="C100" s="165">
        <f>'FPL FIX'!B100</f>
        <v>12</v>
      </c>
      <c r="D100" s="165">
        <f>'FPL FIX'!J100</f>
        <v>20</v>
      </c>
      <c r="E100" s="165">
        <f>'FPL FIX'!L100</f>
        <v>7</v>
      </c>
      <c r="F100" s="165" t="str">
        <f t="shared" si="14"/>
        <v>12WOL</v>
      </c>
      <c r="G100" s="165" t="str">
        <f t="shared" si="15"/>
        <v>12cry</v>
      </c>
      <c r="H100" s="165" t="str">
        <f>VLOOKUP($D100,FIX!$A$1:$D$21,MATCH("AbrvTeam",FIX!$A$1:$C$1,0),0)</f>
        <v>WOL</v>
      </c>
      <c r="I100" s="165" t="str">
        <f>VLOOKUP(E100,FIX!$A$1:$D$21,MATCH("AbrvTeamL",FIX!$A$1:$D$1,0),0)</f>
        <v>cry</v>
      </c>
      <c r="J100" s="165" t="str">
        <f>INDEX($F$2:$F$381,ROWS(F100:$F$381))</f>
        <v>29NFO</v>
      </c>
      <c r="K100" s="165" t="str">
        <f>INDEX($G$2:$G$381,ROWS($G100:G$381))</f>
        <v>29lee</v>
      </c>
      <c r="L100" s="165" t="str">
        <f>INDEX($H$2:$H$381,ROWS(H100:$H$381))</f>
        <v>NFO</v>
      </c>
      <c r="M100" s="165" t="str">
        <f>INDEX($I$2:$I$381,ROWS(I100:$I$381))</f>
        <v>lee</v>
      </c>
      <c r="N100" s="165" t="str">
        <f t="shared" si="21"/>
        <v>44852WOL</v>
      </c>
      <c r="O100" s="165" t="str">
        <f t="shared" si="22"/>
        <v>44852cry</v>
      </c>
      <c r="P100" s="165" t="str">
        <f t="shared" si="16"/>
        <v>WOL</v>
      </c>
      <c r="Q100" s="165" t="str">
        <f t="shared" si="17"/>
        <v>cry</v>
      </c>
      <c r="R100" s="165" t="str">
        <f>C100&amp;":"&amp;COUNTIF($C$2:C100,C100)</f>
        <v>12:2</v>
      </c>
      <c r="S100" s="165" t="str">
        <f t="shared" si="23"/>
        <v>CRY</v>
      </c>
      <c r="T100" s="165" t="str">
        <f t="shared" si="24"/>
        <v>wol</v>
      </c>
      <c r="U100" s="166">
        <f>COUNTIF($F$2:F100,G100)</f>
        <v>0</v>
      </c>
      <c r="V100" s="166">
        <f>COUNTIF($G$2:G100,F100)</f>
        <v>0</v>
      </c>
      <c r="W100" s="166">
        <f>COUNTIF($F$2:F100,F100)</f>
        <v>1</v>
      </c>
      <c r="X100" s="166">
        <f>COUNTIF($F$2:G100,G100)</f>
        <v>1</v>
      </c>
      <c r="Y100" s="165">
        <f t="shared" si="25"/>
        <v>1</v>
      </c>
      <c r="Z100" s="165" t="str">
        <f t="shared" si="26"/>
        <v>GW12-1WOL</v>
      </c>
      <c r="AA100" s="165" t="str">
        <f t="shared" si="27"/>
        <v>GW12-1cry</v>
      </c>
      <c r="AB100" s="165" t="str">
        <f t="shared" si="18"/>
        <v>WOL</v>
      </c>
      <c r="AC100" s="165" t="str">
        <f t="shared" si="19"/>
        <v>cry</v>
      </c>
    </row>
    <row r="101" spans="1:29" x14ac:dyDescent="0.3">
      <c r="A101" s="164" t="str">
        <f>LEFT('FPL FIX'!$F101,10)</f>
        <v>2022-10-19</v>
      </c>
      <c r="B101" s="164">
        <f t="shared" si="20"/>
        <v>44853</v>
      </c>
      <c r="C101" s="165">
        <f>'FPL FIX'!B101</f>
        <v>12</v>
      </c>
      <c r="D101" s="165">
        <f>'FPL FIX'!J101</f>
        <v>17</v>
      </c>
      <c r="E101" s="165">
        <f>'FPL FIX'!L101</f>
        <v>3</v>
      </c>
      <c r="F101" s="165" t="str">
        <f t="shared" si="14"/>
        <v>12SOU</v>
      </c>
      <c r="G101" s="165" t="str">
        <f t="shared" si="15"/>
        <v>12bou</v>
      </c>
      <c r="H101" s="165" t="str">
        <f>VLOOKUP($D101,FIX!$A$1:$D$21,MATCH("AbrvTeam",FIX!$A$1:$C$1,0),0)</f>
        <v>SOU</v>
      </c>
      <c r="I101" s="165" t="str">
        <f>VLOOKUP(E101,FIX!$A$1:$D$21,MATCH("AbrvTeamL",FIX!$A$1:$D$1,0),0)</f>
        <v>bou</v>
      </c>
      <c r="J101" s="165" t="str">
        <f>INDEX($F$2:$F$381,ROWS(F101:$F$381))</f>
        <v>29BHA</v>
      </c>
      <c r="K101" s="165" t="str">
        <f>INDEX($G$2:$G$381,ROWS($G101:G$381))</f>
        <v>29bou</v>
      </c>
      <c r="L101" s="165" t="str">
        <f>INDEX($H$2:$H$381,ROWS(H101:$H$381))</f>
        <v>BHA</v>
      </c>
      <c r="M101" s="165" t="str">
        <f>INDEX($I$2:$I$381,ROWS(I101:$I$381))</f>
        <v>bou</v>
      </c>
      <c r="N101" s="165" t="str">
        <f t="shared" si="21"/>
        <v>44853SOU</v>
      </c>
      <c r="O101" s="165" t="str">
        <f t="shared" si="22"/>
        <v>44853bou</v>
      </c>
      <c r="P101" s="165" t="str">
        <f t="shared" si="16"/>
        <v>SOU</v>
      </c>
      <c r="Q101" s="165" t="str">
        <f t="shared" si="17"/>
        <v>bou</v>
      </c>
      <c r="R101" s="165" t="str">
        <f>C101&amp;":"&amp;COUNTIF($C$2:C101,C101)</f>
        <v>12:3</v>
      </c>
      <c r="S101" s="165" t="str">
        <f t="shared" si="23"/>
        <v>BOU</v>
      </c>
      <c r="T101" s="165" t="str">
        <f t="shared" si="24"/>
        <v>sou</v>
      </c>
      <c r="U101" s="166">
        <f>COUNTIF($F$2:F101,G101)</f>
        <v>0</v>
      </c>
      <c r="V101" s="166">
        <f>COUNTIF($G$2:G101,F101)</f>
        <v>0</v>
      </c>
      <c r="W101" s="166">
        <f>COUNTIF($F$2:F101,F101)</f>
        <v>1</v>
      </c>
      <c r="X101" s="166">
        <f>COUNTIF($F$2:G101,G101)</f>
        <v>1</v>
      </c>
      <c r="Y101" s="165">
        <f t="shared" si="25"/>
        <v>1</v>
      </c>
      <c r="Z101" s="165" t="str">
        <f t="shared" si="26"/>
        <v>GW12-1SOU</v>
      </c>
      <c r="AA101" s="165" t="str">
        <f t="shared" si="27"/>
        <v>GW12-1bou</v>
      </c>
      <c r="AB101" s="165" t="str">
        <f t="shared" si="18"/>
        <v>SOU</v>
      </c>
      <c r="AC101" s="165" t="str">
        <f t="shared" si="19"/>
        <v>bou</v>
      </c>
    </row>
    <row r="102" spans="1:29" x14ac:dyDescent="0.3">
      <c r="A102" s="164" t="str">
        <f>LEFT('FPL FIX'!$F102,10)</f>
        <v>2022-10-19</v>
      </c>
      <c r="B102" s="164">
        <f t="shared" si="20"/>
        <v>44853</v>
      </c>
      <c r="C102" s="165">
        <f>'FPL FIX'!B102</f>
        <v>12</v>
      </c>
      <c r="D102" s="165">
        <f>'FPL FIX'!J102</f>
        <v>6</v>
      </c>
      <c r="E102" s="165">
        <f>'FPL FIX'!L102</f>
        <v>4</v>
      </c>
      <c r="F102" s="165" t="str">
        <f t="shared" si="14"/>
        <v>12CHE</v>
      </c>
      <c r="G102" s="165" t="str">
        <f t="shared" si="15"/>
        <v>12bre</v>
      </c>
      <c r="H102" s="165" t="str">
        <f>VLOOKUP($D102,FIX!$A$1:$D$21,MATCH("AbrvTeam",FIX!$A$1:$C$1,0),0)</f>
        <v>CHE</v>
      </c>
      <c r="I102" s="165" t="str">
        <f>VLOOKUP(E102,FIX!$A$1:$D$21,MATCH("AbrvTeamL",FIX!$A$1:$D$1,0),0)</f>
        <v>bre</v>
      </c>
      <c r="J102" s="165" t="str">
        <f>INDEX($F$2:$F$381,ROWS(F102:$F$381))</f>
        <v>29TOT</v>
      </c>
      <c r="K102" s="165" t="str">
        <f>INDEX($G$2:$G$381,ROWS($G102:G$381))</f>
        <v>29eve</v>
      </c>
      <c r="L102" s="165" t="str">
        <f>INDEX($H$2:$H$381,ROWS(H102:$H$381))</f>
        <v>TOT</v>
      </c>
      <c r="M102" s="165" t="str">
        <f>INDEX($I$2:$I$381,ROWS(I102:$I$381))</f>
        <v>eve</v>
      </c>
      <c r="N102" s="165" t="str">
        <f t="shared" si="21"/>
        <v>44853CHE</v>
      </c>
      <c r="O102" s="165" t="str">
        <f t="shared" si="22"/>
        <v>44853bre</v>
      </c>
      <c r="P102" s="165" t="str">
        <f t="shared" si="16"/>
        <v>CHE</v>
      </c>
      <c r="Q102" s="165" t="str">
        <f t="shared" si="17"/>
        <v>bre</v>
      </c>
      <c r="R102" s="165" t="str">
        <f>C102&amp;":"&amp;COUNTIF($C$2:C102,C102)</f>
        <v>12:4</v>
      </c>
      <c r="S102" s="165" t="str">
        <f t="shared" si="23"/>
        <v>BRE</v>
      </c>
      <c r="T102" s="165" t="str">
        <f t="shared" si="24"/>
        <v>che</v>
      </c>
      <c r="U102" s="166">
        <f>COUNTIF($F$2:F102,G102)</f>
        <v>0</v>
      </c>
      <c r="V102" s="166">
        <f>COUNTIF($G$2:G102,F102)</f>
        <v>0</v>
      </c>
      <c r="W102" s="166">
        <f>COUNTIF($F$2:F102,F102)</f>
        <v>1</v>
      </c>
      <c r="X102" s="166">
        <f>COUNTIF($F$2:G102,G102)</f>
        <v>1</v>
      </c>
      <c r="Y102" s="165">
        <f t="shared" si="25"/>
        <v>1</v>
      </c>
      <c r="Z102" s="165" t="str">
        <f t="shared" si="26"/>
        <v>GW12-1CHE</v>
      </c>
      <c r="AA102" s="165" t="str">
        <f t="shared" si="27"/>
        <v>GW12-1bre</v>
      </c>
      <c r="AB102" s="165" t="str">
        <f t="shared" si="18"/>
        <v>CHE</v>
      </c>
      <c r="AC102" s="165" t="str">
        <f t="shared" si="19"/>
        <v>bre</v>
      </c>
    </row>
    <row r="103" spans="1:29" x14ac:dyDescent="0.3">
      <c r="A103" s="164" t="str">
        <f>LEFT('FPL FIX'!$F103,10)</f>
        <v>2022-10-19</v>
      </c>
      <c r="B103" s="164">
        <f t="shared" si="20"/>
        <v>44853</v>
      </c>
      <c r="C103" s="165">
        <f>'FPL FIX'!B103</f>
        <v>12</v>
      </c>
      <c r="D103" s="165">
        <f>'FPL FIX'!J103</f>
        <v>19</v>
      </c>
      <c r="E103" s="165">
        <f>'FPL FIX'!L103</f>
        <v>12</v>
      </c>
      <c r="F103" s="165" t="str">
        <f t="shared" si="14"/>
        <v>12WHU</v>
      </c>
      <c r="G103" s="165" t="str">
        <f t="shared" si="15"/>
        <v>12liv</v>
      </c>
      <c r="H103" s="165" t="str">
        <f>VLOOKUP($D103,FIX!$A$1:$D$21,MATCH("AbrvTeam",FIX!$A$1:$C$1,0),0)</f>
        <v>WHU</v>
      </c>
      <c r="I103" s="165" t="str">
        <f>VLOOKUP(E103,FIX!$A$1:$D$21,MATCH("AbrvTeamL",FIX!$A$1:$D$1,0),0)</f>
        <v>liv</v>
      </c>
      <c r="J103" s="165" t="str">
        <f>INDEX($F$2:$F$381,ROWS(F103:$F$381))</f>
        <v>29MUN</v>
      </c>
      <c r="K103" s="165" t="str">
        <f>INDEX($G$2:$G$381,ROWS($G103:G$381))</f>
        <v>29new</v>
      </c>
      <c r="L103" s="165" t="str">
        <f>INDEX($H$2:$H$381,ROWS(H103:$H$381))</f>
        <v>MUN</v>
      </c>
      <c r="M103" s="165" t="str">
        <f>INDEX($I$2:$I$381,ROWS(I103:$I$381))</f>
        <v>new</v>
      </c>
      <c r="N103" s="165" t="str">
        <f t="shared" si="21"/>
        <v>44853WHU</v>
      </c>
      <c r="O103" s="165" t="str">
        <f t="shared" si="22"/>
        <v>44853liv</v>
      </c>
      <c r="P103" s="165" t="str">
        <f t="shared" si="16"/>
        <v>WHU</v>
      </c>
      <c r="Q103" s="165" t="str">
        <f t="shared" si="17"/>
        <v>liv</v>
      </c>
      <c r="R103" s="165" t="str">
        <f>C103&amp;":"&amp;COUNTIF($C$2:C103,C103)</f>
        <v>12:5</v>
      </c>
      <c r="S103" s="165" t="str">
        <f t="shared" si="23"/>
        <v>LIV</v>
      </c>
      <c r="T103" s="165" t="str">
        <f t="shared" si="24"/>
        <v>whu</v>
      </c>
      <c r="U103" s="166">
        <f>COUNTIF($F$2:F103,G103)</f>
        <v>0</v>
      </c>
      <c r="V103" s="166">
        <f>COUNTIF($G$2:G103,F103)</f>
        <v>0</v>
      </c>
      <c r="W103" s="166">
        <f>COUNTIF($F$2:F103,F103)</f>
        <v>1</v>
      </c>
      <c r="X103" s="166">
        <f>COUNTIF($F$2:G103,G103)</f>
        <v>1</v>
      </c>
      <c r="Y103" s="165">
        <f t="shared" si="25"/>
        <v>1</v>
      </c>
      <c r="Z103" s="165" t="str">
        <f t="shared" si="26"/>
        <v>GW12-1WHU</v>
      </c>
      <c r="AA103" s="165" t="str">
        <f t="shared" si="27"/>
        <v>GW12-1liv</v>
      </c>
      <c r="AB103" s="165" t="str">
        <f t="shared" si="18"/>
        <v>WHU</v>
      </c>
      <c r="AC103" s="165" t="str">
        <f t="shared" si="19"/>
        <v>liv</v>
      </c>
    </row>
    <row r="104" spans="1:29" x14ac:dyDescent="0.3">
      <c r="A104" s="164" t="str">
        <f>LEFT('FPL FIX'!$F104,10)</f>
        <v>2022-10-19</v>
      </c>
      <c r="B104" s="164">
        <f t="shared" si="20"/>
        <v>44853</v>
      </c>
      <c r="C104" s="165">
        <f>'FPL FIX'!B104</f>
        <v>12</v>
      </c>
      <c r="D104" s="165">
        <f>'FPL FIX'!J104</f>
        <v>8</v>
      </c>
      <c r="E104" s="165">
        <f>'FPL FIX'!L104</f>
        <v>15</v>
      </c>
      <c r="F104" s="165" t="str">
        <f t="shared" si="14"/>
        <v>12EVE</v>
      </c>
      <c r="G104" s="165" t="str">
        <f t="shared" si="15"/>
        <v>12new</v>
      </c>
      <c r="H104" s="165" t="str">
        <f>VLOOKUP($D104,FIX!$A$1:$D$21,MATCH("AbrvTeam",FIX!$A$1:$C$1,0),0)</f>
        <v>EVE</v>
      </c>
      <c r="I104" s="165" t="str">
        <f>VLOOKUP(E104,FIX!$A$1:$D$21,MATCH("AbrvTeamL",FIX!$A$1:$D$1,0),0)</f>
        <v>new</v>
      </c>
      <c r="J104" s="165" t="str">
        <f>INDEX($F$2:$F$381,ROWS(F104:$F$381))</f>
        <v>29SOU</v>
      </c>
      <c r="K104" s="165" t="str">
        <f>INDEX($G$2:$G$381,ROWS($G104:G$381))</f>
        <v>29whu</v>
      </c>
      <c r="L104" s="165" t="str">
        <f>INDEX($H$2:$H$381,ROWS(H104:$H$381))</f>
        <v>SOU</v>
      </c>
      <c r="M104" s="165" t="str">
        <f>INDEX($I$2:$I$381,ROWS(I104:$I$381))</f>
        <v>whu</v>
      </c>
      <c r="N104" s="165" t="str">
        <f t="shared" si="21"/>
        <v>44853EVE</v>
      </c>
      <c r="O104" s="165" t="str">
        <f t="shared" si="22"/>
        <v>44853new</v>
      </c>
      <c r="P104" s="165" t="str">
        <f t="shared" si="16"/>
        <v>EVE</v>
      </c>
      <c r="Q104" s="165" t="str">
        <f t="shared" si="17"/>
        <v>new</v>
      </c>
      <c r="R104" s="165" t="str">
        <f>C104&amp;":"&amp;COUNTIF($C$2:C104,C104)</f>
        <v>12:6</v>
      </c>
      <c r="S104" s="165" t="str">
        <f t="shared" si="23"/>
        <v>NEW</v>
      </c>
      <c r="T104" s="165" t="str">
        <f t="shared" si="24"/>
        <v>eve</v>
      </c>
      <c r="U104" s="166">
        <f>COUNTIF($F$2:F104,G104)</f>
        <v>0</v>
      </c>
      <c r="V104" s="166">
        <f>COUNTIF($G$2:G104,F104)</f>
        <v>0</v>
      </c>
      <c r="W104" s="166">
        <f>COUNTIF($F$2:F104,F104)</f>
        <v>1</v>
      </c>
      <c r="X104" s="166">
        <f>COUNTIF($F$2:G104,G104)</f>
        <v>1</v>
      </c>
      <c r="Y104" s="165">
        <f t="shared" si="25"/>
        <v>1</v>
      </c>
      <c r="Z104" s="165" t="str">
        <f t="shared" si="26"/>
        <v>GW12-1EVE</v>
      </c>
      <c r="AA104" s="165" t="str">
        <f t="shared" si="27"/>
        <v>GW12-1new</v>
      </c>
      <c r="AB104" s="165" t="str">
        <f t="shared" si="18"/>
        <v>EVE</v>
      </c>
      <c r="AC104" s="165" t="str">
        <f t="shared" si="19"/>
        <v>new</v>
      </c>
    </row>
    <row r="105" spans="1:29" x14ac:dyDescent="0.3">
      <c r="A105" s="164" t="str">
        <f>LEFT('FPL FIX'!$F105,10)</f>
        <v>2022-10-19</v>
      </c>
      <c r="B105" s="164">
        <f t="shared" si="20"/>
        <v>44853</v>
      </c>
      <c r="C105" s="165">
        <f>'FPL FIX'!B105</f>
        <v>12</v>
      </c>
      <c r="D105" s="165">
        <f>'FPL FIX'!J105</f>
        <v>18</v>
      </c>
      <c r="E105" s="165">
        <f>'FPL FIX'!L105</f>
        <v>14</v>
      </c>
      <c r="F105" s="165" t="str">
        <f t="shared" si="14"/>
        <v>12TOT</v>
      </c>
      <c r="G105" s="165" t="str">
        <f t="shared" si="15"/>
        <v>12mun</v>
      </c>
      <c r="H105" s="165" t="str">
        <f>VLOOKUP($D105,FIX!$A$1:$D$21,MATCH("AbrvTeam",FIX!$A$1:$C$1,0),0)</f>
        <v>TOT</v>
      </c>
      <c r="I105" s="165" t="str">
        <f>VLOOKUP(E105,FIX!$A$1:$D$21,MATCH("AbrvTeamL",FIX!$A$1:$D$1,0),0)</f>
        <v>mun</v>
      </c>
      <c r="J105" s="165" t="str">
        <f>INDEX($F$2:$F$381,ROWS(F105:$F$381))</f>
        <v>29AVL</v>
      </c>
      <c r="K105" s="165" t="str">
        <f>INDEX($G$2:$G$381,ROWS($G105:G$381))</f>
        <v>29che</v>
      </c>
      <c r="L105" s="165" t="str">
        <f>INDEX($H$2:$H$381,ROWS(H105:$H$381))</f>
        <v>AVL</v>
      </c>
      <c r="M105" s="165" t="str">
        <f>INDEX($I$2:$I$381,ROWS(I105:$I$381))</f>
        <v>che</v>
      </c>
      <c r="N105" s="165" t="str">
        <f t="shared" si="21"/>
        <v>44853TOT</v>
      </c>
      <c r="O105" s="165" t="str">
        <f t="shared" si="22"/>
        <v>44853mun</v>
      </c>
      <c r="P105" s="165" t="str">
        <f t="shared" si="16"/>
        <v>TOT</v>
      </c>
      <c r="Q105" s="165" t="str">
        <f t="shared" si="17"/>
        <v>mun</v>
      </c>
      <c r="R105" s="165" t="str">
        <f>C105&amp;":"&amp;COUNTIF($C$2:C105,C105)</f>
        <v>12:7</v>
      </c>
      <c r="S105" s="165" t="str">
        <f t="shared" si="23"/>
        <v>MUN</v>
      </c>
      <c r="T105" s="165" t="str">
        <f t="shared" si="24"/>
        <v>tot</v>
      </c>
      <c r="U105" s="166">
        <f>COUNTIF($F$2:F105,G105)</f>
        <v>0</v>
      </c>
      <c r="V105" s="166">
        <f>COUNTIF($G$2:G105,F105)</f>
        <v>0</v>
      </c>
      <c r="W105" s="166">
        <f>COUNTIF($F$2:F105,F105)</f>
        <v>1</v>
      </c>
      <c r="X105" s="166">
        <f>COUNTIF($F$2:G105,G105)</f>
        <v>1</v>
      </c>
      <c r="Y105" s="165">
        <f t="shared" si="25"/>
        <v>1</v>
      </c>
      <c r="Z105" s="165" t="str">
        <f t="shared" si="26"/>
        <v>GW12-1TOT</v>
      </c>
      <c r="AA105" s="165" t="str">
        <f t="shared" si="27"/>
        <v>GW12-1mun</v>
      </c>
      <c r="AB105" s="165" t="str">
        <f t="shared" si="18"/>
        <v>TOT</v>
      </c>
      <c r="AC105" s="165" t="str">
        <f t="shared" si="19"/>
        <v>mun</v>
      </c>
    </row>
    <row r="106" spans="1:29" x14ac:dyDescent="0.3">
      <c r="A106" s="164" t="str">
        <f>LEFT('FPL FIX'!$F106,10)</f>
        <v>2022-10-20</v>
      </c>
      <c r="B106" s="164">
        <f t="shared" si="20"/>
        <v>44854</v>
      </c>
      <c r="C106" s="165">
        <f>'FPL FIX'!B106</f>
        <v>12</v>
      </c>
      <c r="D106" s="165">
        <f>'FPL FIX'!J106</f>
        <v>2</v>
      </c>
      <c r="E106" s="165">
        <f>'FPL FIX'!L106</f>
        <v>9</v>
      </c>
      <c r="F106" s="165" t="str">
        <f t="shared" si="14"/>
        <v>12AVL</v>
      </c>
      <c r="G106" s="165" t="str">
        <f t="shared" si="15"/>
        <v>12ful</v>
      </c>
      <c r="H106" s="165" t="str">
        <f>VLOOKUP($D106,FIX!$A$1:$D$21,MATCH("AbrvTeam",FIX!$A$1:$C$1,0),0)</f>
        <v>AVL</v>
      </c>
      <c r="I106" s="165" t="str">
        <f>VLOOKUP(E106,FIX!$A$1:$D$21,MATCH("AbrvTeamL",FIX!$A$1:$D$1,0),0)</f>
        <v>ful</v>
      </c>
      <c r="J106" s="165" t="str">
        <f>INDEX($F$2:$F$381,ROWS(F106:$F$381))</f>
        <v>29WOL</v>
      </c>
      <c r="K106" s="165" t="str">
        <f>INDEX($G$2:$G$381,ROWS($G106:G$381))</f>
        <v>29nfo</v>
      </c>
      <c r="L106" s="165" t="str">
        <f>INDEX($H$2:$H$381,ROWS(H106:$H$381))</f>
        <v>WOL</v>
      </c>
      <c r="M106" s="165" t="str">
        <f>INDEX($I$2:$I$381,ROWS(I106:$I$381))</f>
        <v>nfo</v>
      </c>
      <c r="N106" s="165" t="str">
        <f t="shared" si="21"/>
        <v>44854AVL</v>
      </c>
      <c r="O106" s="165" t="str">
        <f t="shared" si="22"/>
        <v>44854ful</v>
      </c>
      <c r="P106" s="165" t="str">
        <f t="shared" si="16"/>
        <v>AVL</v>
      </c>
      <c r="Q106" s="165" t="str">
        <f t="shared" si="17"/>
        <v>ful</v>
      </c>
      <c r="R106" s="165" t="str">
        <f>C106&amp;":"&amp;COUNTIF($C$2:C106,C106)</f>
        <v>12:8</v>
      </c>
      <c r="S106" s="165" t="str">
        <f t="shared" si="23"/>
        <v>FUL</v>
      </c>
      <c r="T106" s="165" t="str">
        <f t="shared" si="24"/>
        <v>avl</v>
      </c>
      <c r="U106" s="166">
        <f>COUNTIF($F$2:F106,G106)</f>
        <v>0</v>
      </c>
      <c r="V106" s="166">
        <f>COUNTIF($G$2:G106,F106)</f>
        <v>0</v>
      </c>
      <c r="W106" s="166">
        <f>COUNTIF($F$2:F106,F106)</f>
        <v>1</v>
      </c>
      <c r="X106" s="166">
        <f>COUNTIF($F$2:G106,G106)</f>
        <v>1</v>
      </c>
      <c r="Y106" s="165">
        <f t="shared" si="25"/>
        <v>1</v>
      </c>
      <c r="Z106" s="165" t="str">
        <f t="shared" si="26"/>
        <v>GW12-1AVL</v>
      </c>
      <c r="AA106" s="165" t="str">
        <f t="shared" si="27"/>
        <v>GW12-1ful</v>
      </c>
      <c r="AB106" s="165" t="str">
        <f t="shared" si="18"/>
        <v>AVL</v>
      </c>
      <c r="AC106" s="165" t="str">
        <f t="shared" si="19"/>
        <v>ful</v>
      </c>
    </row>
    <row r="107" spans="1:29" x14ac:dyDescent="0.3">
      <c r="A107" s="164" t="str">
        <f>LEFT('FPL FIX'!$F107,10)</f>
        <v>2022-10-20</v>
      </c>
      <c r="B107" s="164">
        <f t="shared" si="20"/>
        <v>44854</v>
      </c>
      <c r="C107" s="165">
        <f>'FPL FIX'!B107</f>
        <v>12</v>
      </c>
      <c r="D107" s="165">
        <f>'FPL FIX'!J107</f>
        <v>11</v>
      </c>
      <c r="E107" s="165">
        <f>'FPL FIX'!L107</f>
        <v>10</v>
      </c>
      <c r="F107" s="165" t="str">
        <f t="shared" si="14"/>
        <v>12LEE</v>
      </c>
      <c r="G107" s="165" t="str">
        <f t="shared" si="15"/>
        <v>12lei</v>
      </c>
      <c r="H107" s="165" t="str">
        <f>VLOOKUP($D107,FIX!$A$1:$D$21,MATCH("AbrvTeam",FIX!$A$1:$C$1,0),0)</f>
        <v>LEE</v>
      </c>
      <c r="I107" s="165" t="str">
        <f>VLOOKUP(E107,FIX!$A$1:$D$21,MATCH("AbrvTeamL",FIX!$A$1:$D$1,0),0)</f>
        <v>lei</v>
      </c>
      <c r="J107" s="165" t="str">
        <f>INDEX($F$2:$F$381,ROWS(F107:$F$381))</f>
        <v>29LEI</v>
      </c>
      <c r="K107" s="165" t="str">
        <f>INDEX($G$2:$G$381,ROWS($G107:G$381))</f>
        <v>29cry</v>
      </c>
      <c r="L107" s="165" t="str">
        <f>INDEX($H$2:$H$381,ROWS(H107:$H$381))</f>
        <v>LEI</v>
      </c>
      <c r="M107" s="165" t="str">
        <f>INDEX($I$2:$I$381,ROWS(I107:$I$381))</f>
        <v>cry</v>
      </c>
      <c r="N107" s="165" t="str">
        <f t="shared" si="21"/>
        <v>44854LEE</v>
      </c>
      <c r="O107" s="165" t="str">
        <f t="shared" si="22"/>
        <v>44854lei</v>
      </c>
      <c r="P107" s="165" t="str">
        <f t="shared" si="16"/>
        <v>LEE</v>
      </c>
      <c r="Q107" s="165" t="str">
        <f t="shared" si="17"/>
        <v>lei</v>
      </c>
      <c r="R107" s="165" t="str">
        <f>C107&amp;":"&amp;COUNTIF($C$2:C107,C107)</f>
        <v>12:9</v>
      </c>
      <c r="S107" s="165" t="str">
        <f t="shared" si="23"/>
        <v>LEI</v>
      </c>
      <c r="T107" s="165" t="str">
        <f t="shared" si="24"/>
        <v>lee</v>
      </c>
      <c r="U107" s="166">
        <f>COUNTIF($F$2:F107,G107)</f>
        <v>0</v>
      </c>
      <c r="V107" s="166">
        <f>COUNTIF($G$2:G107,F107)</f>
        <v>0</v>
      </c>
      <c r="W107" s="166">
        <f>COUNTIF($F$2:F107,F107)</f>
        <v>1</v>
      </c>
      <c r="X107" s="166">
        <f>COUNTIF($F$2:G107,G107)</f>
        <v>1</v>
      </c>
      <c r="Y107" s="165">
        <f t="shared" si="25"/>
        <v>1</v>
      </c>
      <c r="Z107" s="165" t="str">
        <f t="shared" si="26"/>
        <v>GW12-1LEE</v>
      </c>
      <c r="AA107" s="165" t="str">
        <f t="shared" si="27"/>
        <v>GW12-1lei</v>
      </c>
      <c r="AB107" s="165" t="str">
        <f t="shared" si="18"/>
        <v>LEE</v>
      </c>
      <c r="AC107" s="165" t="str">
        <f t="shared" si="19"/>
        <v>lei</v>
      </c>
    </row>
    <row r="108" spans="1:29" x14ac:dyDescent="0.3">
      <c r="A108" s="164" t="str">
        <f>LEFT('FPL FIX'!$F108,10)</f>
        <v>2022-10-22</v>
      </c>
      <c r="B108" s="164">
        <f t="shared" si="20"/>
        <v>44856</v>
      </c>
      <c r="C108" s="165">
        <f>'FPL FIX'!B108</f>
        <v>13</v>
      </c>
      <c r="D108" s="165">
        <f>'FPL FIX'!J108</f>
        <v>12</v>
      </c>
      <c r="E108" s="165">
        <f>'FPL FIX'!L108</f>
        <v>16</v>
      </c>
      <c r="F108" s="165" t="str">
        <f t="shared" si="14"/>
        <v>13LIV</v>
      </c>
      <c r="G108" s="165" t="str">
        <f t="shared" si="15"/>
        <v>13nfo</v>
      </c>
      <c r="H108" s="165" t="str">
        <f>VLOOKUP($D108,FIX!$A$1:$D$21,MATCH("AbrvTeam",FIX!$A$1:$C$1,0),0)</f>
        <v>LIV</v>
      </c>
      <c r="I108" s="165" t="str">
        <f>VLOOKUP(E108,FIX!$A$1:$D$21,MATCH("AbrvTeamL",FIX!$A$1:$D$1,0),0)</f>
        <v>nfo</v>
      </c>
      <c r="J108" s="165" t="str">
        <f>INDEX($F$2:$F$381,ROWS(F108:$F$381))</f>
        <v>29BRE</v>
      </c>
      <c r="K108" s="165" t="str">
        <f>INDEX($G$2:$G$381,ROWS($G108:G$381))</f>
        <v>29bha</v>
      </c>
      <c r="L108" s="165" t="str">
        <f>INDEX($H$2:$H$381,ROWS(H108:$H$381))</f>
        <v>BRE</v>
      </c>
      <c r="M108" s="165" t="str">
        <f>INDEX($I$2:$I$381,ROWS(I108:$I$381))</f>
        <v>bha</v>
      </c>
      <c r="N108" s="165" t="str">
        <f t="shared" si="21"/>
        <v>44856LIV</v>
      </c>
      <c r="O108" s="165" t="str">
        <f t="shared" si="22"/>
        <v>44856nfo</v>
      </c>
      <c r="P108" s="165" t="str">
        <f t="shared" si="16"/>
        <v>LIV</v>
      </c>
      <c r="Q108" s="165" t="str">
        <f t="shared" si="17"/>
        <v>nfo</v>
      </c>
      <c r="R108" s="165" t="str">
        <f>C108&amp;":"&amp;COUNTIF($C$2:C108,C108)</f>
        <v>13:1</v>
      </c>
      <c r="S108" s="165" t="str">
        <f t="shared" si="23"/>
        <v>NFO</v>
      </c>
      <c r="T108" s="165" t="str">
        <f t="shared" si="24"/>
        <v>liv</v>
      </c>
      <c r="U108" s="166">
        <f>COUNTIF($F$2:F108,G108)</f>
        <v>0</v>
      </c>
      <c r="V108" s="166">
        <f>COUNTIF($G$2:G108,F108)</f>
        <v>0</v>
      </c>
      <c r="W108" s="166">
        <f>COUNTIF($F$2:F108,F108)</f>
        <v>1</v>
      </c>
      <c r="X108" s="166">
        <f>COUNTIF($F$2:G108,G108)</f>
        <v>1</v>
      </c>
      <c r="Y108" s="165">
        <f t="shared" si="25"/>
        <v>1</v>
      </c>
      <c r="Z108" s="165" t="str">
        <f t="shared" si="26"/>
        <v>GW13-1LIV</v>
      </c>
      <c r="AA108" s="165" t="str">
        <f t="shared" si="27"/>
        <v>GW13-1nfo</v>
      </c>
      <c r="AB108" s="165" t="str">
        <f t="shared" si="18"/>
        <v>LIV</v>
      </c>
      <c r="AC108" s="165" t="str">
        <f t="shared" si="19"/>
        <v>nfo</v>
      </c>
    </row>
    <row r="109" spans="1:29" x14ac:dyDescent="0.3">
      <c r="A109" s="164" t="str">
        <f>LEFT('FPL FIX'!$F109,10)</f>
        <v>2022-10-22</v>
      </c>
      <c r="B109" s="164">
        <f t="shared" si="20"/>
        <v>44856</v>
      </c>
      <c r="C109" s="165">
        <f>'FPL FIX'!B109</f>
        <v>13</v>
      </c>
      <c r="D109" s="165">
        <f>'FPL FIX'!J109</f>
        <v>7</v>
      </c>
      <c r="E109" s="165">
        <f>'FPL FIX'!L109</f>
        <v>8</v>
      </c>
      <c r="F109" s="165" t="str">
        <f t="shared" si="14"/>
        <v>13CRY</v>
      </c>
      <c r="G109" s="165" t="str">
        <f t="shared" si="15"/>
        <v>13eve</v>
      </c>
      <c r="H109" s="165" t="str">
        <f>VLOOKUP($D109,FIX!$A$1:$D$21,MATCH("AbrvTeam",FIX!$A$1:$C$1,0),0)</f>
        <v>CRY</v>
      </c>
      <c r="I109" s="165" t="str">
        <f>VLOOKUP(E109,FIX!$A$1:$D$21,MATCH("AbrvTeamL",FIX!$A$1:$D$1,0),0)</f>
        <v>eve</v>
      </c>
      <c r="J109" s="165" t="str">
        <f>INDEX($F$2:$F$381,ROWS(F109:$F$381))</f>
        <v>29FUL</v>
      </c>
      <c r="K109" s="165" t="str">
        <f>INDEX($G$2:$G$381,ROWS($G109:G$381))</f>
        <v>29bou</v>
      </c>
      <c r="L109" s="165" t="str">
        <f>INDEX($H$2:$H$381,ROWS(H109:$H$381))</f>
        <v>FUL</v>
      </c>
      <c r="M109" s="165" t="str">
        <f>INDEX($I$2:$I$381,ROWS(I109:$I$381))</f>
        <v>bou</v>
      </c>
      <c r="N109" s="165" t="str">
        <f t="shared" si="21"/>
        <v>44856CRY</v>
      </c>
      <c r="O109" s="165" t="str">
        <f t="shared" si="22"/>
        <v>44856eve</v>
      </c>
      <c r="P109" s="165" t="str">
        <f t="shared" si="16"/>
        <v>CRY</v>
      </c>
      <c r="Q109" s="165" t="str">
        <f t="shared" si="17"/>
        <v>eve</v>
      </c>
      <c r="R109" s="165" t="str">
        <f>C109&amp;":"&amp;COUNTIF($C$2:C109,C109)</f>
        <v>13:2</v>
      </c>
      <c r="S109" s="165" t="str">
        <f t="shared" si="23"/>
        <v>EVE</v>
      </c>
      <c r="T109" s="165" t="str">
        <f t="shared" si="24"/>
        <v>cry</v>
      </c>
      <c r="U109" s="166">
        <f>COUNTIF($F$2:F109,G109)</f>
        <v>0</v>
      </c>
      <c r="V109" s="166">
        <f>COUNTIF($G$2:G109,F109)</f>
        <v>0</v>
      </c>
      <c r="W109" s="166">
        <f>COUNTIF($F$2:F109,F109)</f>
        <v>1</v>
      </c>
      <c r="X109" s="166">
        <f>COUNTIF($F$2:G109,G109)</f>
        <v>1</v>
      </c>
      <c r="Y109" s="165">
        <f t="shared" si="25"/>
        <v>1</v>
      </c>
      <c r="Z109" s="165" t="str">
        <f t="shared" si="26"/>
        <v>GW13-1CRY</v>
      </c>
      <c r="AA109" s="165" t="str">
        <f t="shared" si="27"/>
        <v>GW13-1eve</v>
      </c>
      <c r="AB109" s="165" t="str">
        <f t="shared" si="18"/>
        <v>CRY</v>
      </c>
      <c r="AC109" s="165" t="str">
        <f t="shared" si="19"/>
        <v>eve</v>
      </c>
    </row>
    <row r="110" spans="1:29" x14ac:dyDescent="0.3">
      <c r="A110" s="164" t="str">
        <f>LEFT('FPL FIX'!$F110,10)</f>
        <v>2022-10-22</v>
      </c>
      <c r="B110" s="164">
        <f t="shared" si="20"/>
        <v>44856</v>
      </c>
      <c r="C110" s="165">
        <f>'FPL FIX'!B110</f>
        <v>13</v>
      </c>
      <c r="D110" s="165">
        <f>'FPL FIX'!J110</f>
        <v>5</v>
      </c>
      <c r="E110" s="165">
        <f>'FPL FIX'!L110</f>
        <v>13</v>
      </c>
      <c r="F110" s="165" t="str">
        <f t="shared" si="14"/>
        <v>13BHA</v>
      </c>
      <c r="G110" s="165" t="str">
        <f t="shared" si="15"/>
        <v>13mci</v>
      </c>
      <c r="H110" s="165" t="str">
        <f>VLOOKUP($D110,FIX!$A$1:$D$21,MATCH("AbrvTeam",FIX!$A$1:$C$1,0),0)</f>
        <v>BHA</v>
      </c>
      <c r="I110" s="165" t="str">
        <f>VLOOKUP(E110,FIX!$A$1:$D$21,MATCH("AbrvTeamL",FIX!$A$1:$D$1,0),0)</f>
        <v>mci</v>
      </c>
      <c r="J110" s="165" t="str">
        <f>INDEX($F$2:$F$381,ROWS(F110:$F$381))</f>
        <v>29LEE</v>
      </c>
      <c r="K110" s="165" t="str">
        <f>INDEX($G$2:$G$381,ROWS($G110:G$381))</f>
        <v>29ars</v>
      </c>
      <c r="L110" s="165" t="str">
        <f>INDEX($H$2:$H$381,ROWS(H110:$H$381))</f>
        <v>LEE</v>
      </c>
      <c r="M110" s="165" t="str">
        <f>INDEX($I$2:$I$381,ROWS(I110:$I$381))</f>
        <v>ars</v>
      </c>
      <c r="N110" s="165" t="str">
        <f t="shared" si="21"/>
        <v>44856BHA</v>
      </c>
      <c r="O110" s="165" t="str">
        <f t="shared" si="22"/>
        <v>44856mci</v>
      </c>
      <c r="P110" s="165" t="str">
        <f t="shared" si="16"/>
        <v>BHA</v>
      </c>
      <c r="Q110" s="165" t="str">
        <f t="shared" si="17"/>
        <v>mci</v>
      </c>
      <c r="R110" s="165" t="str">
        <f>C110&amp;":"&amp;COUNTIF($C$2:C110,C110)</f>
        <v>13:3</v>
      </c>
      <c r="S110" s="165" t="str">
        <f t="shared" si="23"/>
        <v>MCI</v>
      </c>
      <c r="T110" s="165" t="str">
        <f t="shared" si="24"/>
        <v>bha</v>
      </c>
      <c r="U110" s="166">
        <f>COUNTIF($F$2:F110,G110)</f>
        <v>0</v>
      </c>
      <c r="V110" s="166">
        <f>COUNTIF($G$2:G110,F110)</f>
        <v>0</v>
      </c>
      <c r="W110" s="166">
        <f>COUNTIF($F$2:F110,F110)</f>
        <v>1</v>
      </c>
      <c r="X110" s="166">
        <f>COUNTIF($F$2:G110,G110)</f>
        <v>1</v>
      </c>
      <c r="Y110" s="165">
        <f t="shared" si="25"/>
        <v>1</v>
      </c>
      <c r="Z110" s="165" t="str">
        <f t="shared" si="26"/>
        <v>GW13-1BHA</v>
      </c>
      <c r="AA110" s="165" t="str">
        <f t="shared" si="27"/>
        <v>GW13-1mci</v>
      </c>
      <c r="AB110" s="165" t="str">
        <f t="shared" si="18"/>
        <v>BHA</v>
      </c>
      <c r="AC110" s="165" t="str">
        <f t="shared" si="19"/>
        <v>mci</v>
      </c>
    </row>
    <row r="111" spans="1:29" x14ac:dyDescent="0.3">
      <c r="A111" s="164" t="str">
        <f>LEFT('FPL FIX'!$F111,10)</f>
        <v>2022-10-22</v>
      </c>
      <c r="B111" s="164">
        <f t="shared" si="20"/>
        <v>44856</v>
      </c>
      <c r="C111" s="165">
        <f>'FPL FIX'!B111</f>
        <v>13</v>
      </c>
      <c r="D111" s="165">
        <f>'FPL FIX'!J111</f>
        <v>14</v>
      </c>
      <c r="E111" s="165">
        <f>'FPL FIX'!L111</f>
        <v>6</v>
      </c>
      <c r="F111" s="165" t="str">
        <f t="shared" si="14"/>
        <v>13MUN</v>
      </c>
      <c r="G111" s="165" t="str">
        <f t="shared" si="15"/>
        <v>13che</v>
      </c>
      <c r="H111" s="165" t="str">
        <f>VLOOKUP($D111,FIX!$A$1:$D$21,MATCH("AbrvTeam",FIX!$A$1:$C$1,0),0)</f>
        <v>MUN</v>
      </c>
      <c r="I111" s="165" t="str">
        <f>VLOOKUP(E111,FIX!$A$1:$D$21,MATCH("AbrvTeamL",FIX!$A$1:$D$1,0),0)</f>
        <v>che</v>
      </c>
      <c r="J111" s="165" t="str">
        <f>INDEX($F$2:$F$381,ROWS(F111:$F$381))</f>
        <v>29LIV</v>
      </c>
      <c r="K111" s="165" t="str">
        <f>INDEX($G$2:$G$381,ROWS($G111:G$381))</f>
        <v>29mci</v>
      </c>
      <c r="L111" s="165" t="str">
        <f>INDEX($H$2:$H$381,ROWS(H111:$H$381))</f>
        <v>LIV</v>
      </c>
      <c r="M111" s="165" t="str">
        <f>INDEX($I$2:$I$381,ROWS(I111:$I$381))</f>
        <v>mci</v>
      </c>
      <c r="N111" s="165" t="str">
        <f t="shared" si="21"/>
        <v>44856MUN</v>
      </c>
      <c r="O111" s="165" t="str">
        <f t="shared" si="22"/>
        <v>44856che</v>
      </c>
      <c r="P111" s="165" t="str">
        <f t="shared" si="16"/>
        <v>MUN</v>
      </c>
      <c r="Q111" s="165" t="str">
        <f t="shared" si="17"/>
        <v>che</v>
      </c>
      <c r="R111" s="165" t="str">
        <f>C111&amp;":"&amp;COUNTIF($C$2:C111,C111)</f>
        <v>13:4</v>
      </c>
      <c r="S111" s="165" t="str">
        <f t="shared" si="23"/>
        <v>CHE</v>
      </c>
      <c r="T111" s="165" t="str">
        <f t="shared" si="24"/>
        <v>mun</v>
      </c>
      <c r="U111" s="166">
        <f>COUNTIF($F$2:F111,G111)</f>
        <v>0</v>
      </c>
      <c r="V111" s="166">
        <f>COUNTIF($G$2:G111,F111)</f>
        <v>0</v>
      </c>
      <c r="W111" s="166">
        <f>COUNTIF($F$2:F111,F111)</f>
        <v>1</v>
      </c>
      <c r="X111" s="166">
        <f>COUNTIF($F$2:G111,G111)</f>
        <v>1</v>
      </c>
      <c r="Y111" s="165">
        <f t="shared" si="25"/>
        <v>1</v>
      </c>
      <c r="Z111" s="165" t="str">
        <f t="shared" si="26"/>
        <v>GW13-1MUN</v>
      </c>
      <c r="AA111" s="165" t="str">
        <f t="shared" si="27"/>
        <v>GW13-1che</v>
      </c>
      <c r="AB111" s="165" t="str">
        <f t="shared" si="18"/>
        <v>MUN</v>
      </c>
      <c r="AC111" s="165" t="str">
        <f t="shared" si="19"/>
        <v>che</v>
      </c>
    </row>
    <row r="112" spans="1:29" x14ac:dyDescent="0.3">
      <c r="A112" s="164" t="str">
        <f>LEFT('FPL FIX'!$F112,10)</f>
        <v>2022-10-23</v>
      </c>
      <c r="B112" s="164">
        <f t="shared" si="20"/>
        <v>44857</v>
      </c>
      <c r="C112" s="165">
        <f>'FPL FIX'!B112</f>
        <v>13</v>
      </c>
      <c r="D112" s="165">
        <f>'FPL FIX'!J112</f>
        <v>4</v>
      </c>
      <c r="E112" s="165">
        <f>'FPL FIX'!L112</f>
        <v>2</v>
      </c>
      <c r="F112" s="165" t="str">
        <f t="shared" si="14"/>
        <v>13BRE</v>
      </c>
      <c r="G112" s="165" t="str">
        <f t="shared" si="15"/>
        <v>13avl</v>
      </c>
      <c r="H112" s="165" t="str">
        <f>VLOOKUP($D112,FIX!$A$1:$D$21,MATCH("AbrvTeam",FIX!$A$1:$C$1,0),0)</f>
        <v>BRE</v>
      </c>
      <c r="I112" s="165" t="str">
        <f>VLOOKUP(E112,FIX!$A$1:$D$21,MATCH("AbrvTeamL",FIX!$A$1:$D$1,0),0)</f>
        <v>avl</v>
      </c>
      <c r="J112" s="165" t="str">
        <f>INDEX($F$2:$F$381,ROWS(F112:$F$381))</f>
        <v>28CRY</v>
      </c>
      <c r="K112" s="165" t="str">
        <f>INDEX($G$2:$G$381,ROWS($G112:G$381))</f>
        <v>28ars</v>
      </c>
      <c r="L112" s="165" t="str">
        <f>INDEX($H$2:$H$381,ROWS(H112:$H$381))</f>
        <v>CRY</v>
      </c>
      <c r="M112" s="165" t="str">
        <f>INDEX($I$2:$I$381,ROWS(I112:$I$381))</f>
        <v>ars</v>
      </c>
      <c r="N112" s="165" t="str">
        <f t="shared" si="21"/>
        <v>44857BRE</v>
      </c>
      <c r="O112" s="165" t="str">
        <f t="shared" si="22"/>
        <v>44857avl</v>
      </c>
      <c r="P112" s="165" t="str">
        <f t="shared" si="16"/>
        <v>BRE</v>
      </c>
      <c r="Q112" s="165" t="str">
        <f t="shared" si="17"/>
        <v>avl</v>
      </c>
      <c r="R112" s="165" t="str">
        <f>C112&amp;":"&amp;COUNTIF($C$2:C112,C112)</f>
        <v>13:5</v>
      </c>
      <c r="S112" s="165" t="str">
        <f t="shared" si="23"/>
        <v>AVL</v>
      </c>
      <c r="T112" s="165" t="str">
        <f t="shared" si="24"/>
        <v>bre</v>
      </c>
      <c r="U112" s="166">
        <f>COUNTIF($F$2:F112,G112)</f>
        <v>0</v>
      </c>
      <c r="V112" s="166">
        <f>COUNTIF($G$2:G112,F112)</f>
        <v>0</v>
      </c>
      <c r="W112" s="166">
        <f>COUNTIF($F$2:F112,F112)</f>
        <v>1</v>
      </c>
      <c r="X112" s="166">
        <f>COUNTIF($F$2:G112,G112)</f>
        <v>1</v>
      </c>
      <c r="Y112" s="165">
        <f t="shared" si="25"/>
        <v>1</v>
      </c>
      <c r="Z112" s="165" t="str">
        <f t="shared" si="26"/>
        <v>GW13-1BRE</v>
      </c>
      <c r="AA112" s="165" t="str">
        <f t="shared" si="27"/>
        <v>GW13-1avl</v>
      </c>
      <c r="AB112" s="165" t="str">
        <f t="shared" si="18"/>
        <v>BRE</v>
      </c>
      <c r="AC112" s="165" t="str">
        <f t="shared" si="19"/>
        <v>avl</v>
      </c>
    </row>
    <row r="113" spans="1:29" x14ac:dyDescent="0.3">
      <c r="A113" s="164" t="str">
        <f>LEFT('FPL FIX'!$F113,10)</f>
        <v>2022-10-23</v>
      </c>
      <c r="B113" s="164">
        <f t="shared" si="20"/>
        <v>44857</v>
      </c>
      <c r="C113" s="165">
        <f>'FPL FIX'!B113</f>
        <v>13</v>
      </c>
      <c r="D113" s="165">
        <f>'FPL FIX'!J113</f>
        <v>9</v>
      </c>
      <c r="E113" s="165">
        <f>'FPL FIX'!L113</f>
        <v>11</v>
      </c>
      <c r="F113" s="165" t="str">
        <f t="shared" si="14"/>
        <v>13FUL</v>
      </c>
      <c r="G113" s="165" t="str">
        <f t="shared" si="15"/>
        <v>13lee</v>
      </c>
      <c r="H113" s="165" t="str">
        <f>VLOOKUP($D113,FIX!$A$1:$D$21,MATCH("AbrvTeam",FIX!$A$1:$C$1,0),0)</f>
        <v>FUL</v>
      </c>
      <c r="I113" s="165" t="str">
        <f>VLOOKUP(E113,FIX!$A$1:$D$21,MATCH("AbrvTeamL",FIX!$A$1:$D$1,0),0)</f>
        <v>lee</v>
      </c>
      <c r="J113" s="165" t="str">
        <f>INDEX($F$2:$F$381,ROWS(F113:$F$381))</f>
        <v>28EVE</v>
      </c>
      <c r="K113" s="165" t="str">
        <f>INDEX($G$2:$G$381,ROWS($G113:G$381))</f>
        <v>28che</v>
      </c>
      <c r="L113" s="165" t="str">
        <f>INDEX($H$2:$H$381,ROWS(H113:$H$381))</f>
        <v>EVE</v>
      </c>
      <c r="M113" s="165" t="str">
        <f>INDEX($I$2:$I$381,ROWS(I113:$I$381))</f>
        <v>che</v>
      </c>
      <c r="N113" s="165" t="str">
        <f t="shared" si="21"/>
        <v>44857FUL</v>
      </c>
      <c r="O113" s="165" t="str">
        <f t="shared" si="22"/>
        <v>44857lee</v>
      </c>
      <c r="P113" s="165" t="str">
        <f t="shared" si="16"/>
        <v>FUL</v>
      </c>
      <c r="Q113" s="165" t="str">
        <f t="shared" si="17"/>
        <v>lee</v>
      </c>
      <c r="R113" s="165" t="str">
        <f>C113&amp;":"&amp;COUNTIF($C$2:C113,C113)</f>
        <v>13:6</v>
      </c>
      <c r="S113" s="165" t="str">
        <f t="shared" si="23"/>
        <v>LEE</v>
      </c>
      <c r="T113" s="165" t="str">
        <f t="shared" si="24"/>
        <v>ful</v>
      </c>
      <c r="U113" s="166">
        <f>COUNTIF($F$2:F113,G113)</f>
        <v>0</v>
      </c>
      <c r="V113" s="166">
        <f>COUNTIF($G$2:G113,F113)</f>
        <v>0</v>
      </c>
      <c r="W113" s="166">
        <f>COUNTIF($F$2:F113,F113)</f>
        <v>1</v>
      </c>
      <c r="X113" s="166">
        <f>COUNTIF($F$2:G113,G113)</f>
        <v>1</v>
      </c>
      <c r="Y113" s="165">
        <f t="shared" si="25"/>
        <v>1</v>
      </c>
      <c r="Z113" s="165" t="str">
        <f t="shared" si="26"/>
        <v>GW13-1FUL</v>
      </c>
      <c r="AA113" s="165" t="str">
        <f t="shared" si="27"/>
        <v>GW13-1lee</v>
      </c>
      <c r="AB113" s="165" t="str">
        <f t="shared" si="18"/>
        <v>FUL</v>
      </c>
      <c r="AC113" s="165" t="str">
        <f t="shared" si="19"/>
        <v>lee</v>
      </c>
    </row>
    <row r="114" spans="1:29" x14ac:dyDescent="0.3">
      <c r="A114" s="164" t="str">
        <f>LEFT('FPL FIX'!$F114,10)</f>
        <v>2022-10-23</v>
      </c>
      <c r="B114" s="164">
        <f t="shared" si="20"/>
        <v>44857</v>
      </c>
      <c r="C114" s="165">
        <f>'FPL FIX'!B114</f>
        <v>13</v>
      </c>
      <c r="D114" s="165">
        <f>'FPL FIX'!J114</f>
        <v>1</v>
      </c>
      <c r="E114" s="165">
        <f>'FPL FIX'!L114</f>
        <v>17</v>
      </c>
      <c r="F114" s="165" t="str">
        <f t="shared" si="14"/>
        <v>13ARS</v>
      </c>
      <c r="G114" s="165" t="str">
        <f t="shared" si="15"/>
        <v>13sou</v>
      </c>
      <c r="H114" s="165" t="str">
        <f>VLOOKUP($D114,FIX!$A$1:$D$21,MATCH("AbrvTeam",FIX!$A$1:$C$1,0),0)</f>
        <v>ARS</v>
      </c>
      <c r="I114" s="165" t="str">
        <f>VLOOKUP(E114,FIX!$A$1:$D$21,MATCH("AbrvTeamL",FIX!$A$1:$D$1,0),0)</f>
        <v>sou</v>
      </c>
      <c r="J114" s="165" t="str">
        <f>INDEX($F$2:$F$381,ROWS(F114:$F$381))</f>
        <v>28LEE</v>
      </c>
      <c r="K114" s="165" t="str">
        <f>INDEX($G$2:$G$381,ROWS($G114:G$381))</f>
        <v>28wol</v>
      </c>
      <c r="L114" s="165" t="str">
        <f>INDEX($H$2:$H$381,ROWS(H114:$H$381))</f>
        <v>LEE</v>
      </c>
      <c r="M114" s="165" t="str">
        <f>INDEX($I$2:$I$381,ROWS(I114:$I$381))</f>
        <v>wol</v>
      </c>
      <c r="N114" s="165" t="str">
        <f t="shared" si="21"/>
        <v>44857ARS</v>
      </c>
      <c r="O114" s="165" t="str">
        <f t="shared" si="22"/>
        <v>44857sou</v>
      </c>
      <c r="P114" s="165" t="str">
        <f t="shared" si="16"/>
        <v>ARS</v>
      </c>
      <c r="Q114" s="165" t="str">
        <f t="shared" si="17"/>
        <v>sou</v>
      </c>
      <c r="R114" s="165" t="str">
        <f>C114&amp;":"&amp;COUNTIF($C$2:C114,C114)</f>
        <v>13:7</v>
      </c>
      <c r="S114" s="165" t="str">
        <f t="shared" si="23"/>
        <v>SOU</v>
      </c>
      <c r="T114" s="165" t="str">
        <f t="shared" si="24"/>
        <v>ars</v>
      </c>
      <c r="U114" s="166">
        <f>COUNTIF($F$2:F114,G114)</f>
        <v>0</v>
      </c>
      <c r="V114" s="166">
        <f>COUNTIF($G$2:G114,F114)</f>
        <v>0</v>
      </c>
      <c r="W114" s="166">
        <f>COUNTIF($F$2:F114,F114)</f>
        <v>1</v>
      </c>
      <c r="X114" s="166">
        <f>COUNTIF($F$2:G114,G114)</f>
        <v>1</v>
      </c>
      <c r="Y114" s="165">
        <f t="shared" si="25"/>
        <v>1</v>
      </c>
      <c r="Z114" s="165" t="str">
        <f t="shared" si="26"/>
        <v>GW13-1ARS</v>
      </c>
      <c r="AA114" s="165" t="str">
        <f t="shared" si="27"/>
        <v>GW13-1sou</v>
      </c>
      <c r="AB114" s="165" t="str">
        <f t="shared" si="18"/>
        <v>ARS</v>
      </c>
      <c r="AC114" s="165" t="str">
        <f t="shared" si="19"/>
        <v>sou</v>
      </c>
    </row>
    <row r="115" spans="1:29" x14ac:dyDescent="0.3">
      <c r="A115" s="164" t="str">
        <f>LEFT('FPL FIX'!$F115,10)</f>
        <v>2022-10-23</v>
      </c>
      <c r="B115" s="164">
        <f t="shared" si="20"/>
        <v>44857</v>
      </c>
      <c r="C115" s="165">
        <f>'FPL FIX'!B115</f>
        <v>13</v>
      </c>
      <c r="D115" s="165">
        <f>'FPL FIX'!J115</f>
        <v>10</v>
      </c>
      <c r="E115" s="165">
        <f>'FPL FIX'!L115</f>
        <v>20</v>
      </c>
      <c r="F115" s="165" t="str">
        <f t="shared" si="14"/>
        <v>13LEI</v>
      </c>
      <c r="G115" s="165" t="str">
        <f t="shared" si="15"/>
        <v>13wol</v>
      </c>
      <c r="H115" s="165" t="str">
        <f>VLOOKUP($D115,FIX!$A$1:$D$21,MATCH("AbrvTeam",FIX!$A$1:$C$1,0),0)</f>
        <v>LEI</v>
      </c>
      <c r="I115" s="165" t="str">
        <f>VLOOKUP(E115,FIX!$A$1:$D$21,MATCH("AbrvTeamL",FIX!$A$1:$D$1,0),0)</f>
        <v>wol</v>
      </c>
      <c r="J115" s="165" t="str">
        <f>INDEX($F$2:$F$381,ROWS(F115:$F$381))</f>
        <v>28TOT</v>
      </c>
      <c r="K115" s="165" t="str">
        <f>INDEX($G$2:$G$381,ROWS($G115:G$381))</f>
        <v>28sou</v>
      </c>
      <c r="L115" s="165" t="str">
        <f>INDEX($H$2:$H$381,ROWS(H115:$H$381))</f>
        <v>TOT</v>
      </c>
      <c r="M115" s="165" t="str">
        <f>INDEX($I$2:$I$381,ROWS(I115:$I$381))</f>
        <v>sou</v>
      </c>
      <c r="N115" s="165" t="str">
        <f t="shared" si="21"/>
        <v>44857LEI</v>
      </c>
      <c r="O115" s="165" t="str">
        <f t="shared" si="22"/>
        <v>44857wol</v>
      </c>
      <c r="P115" s="165" t="str">
        <f t="shared" si="16"/>
        <v>LEI</v>
      </c>
      <c r="Q115" s="165" t="str">
        <f t="shared" si="17"/>
        <v>wol</v>
      </c>
      <c r="R115" s="165" t="str">
        <f>C115&amp;":"&amp;COUNTIF($C$2:C115,C115)</f>
        <v>13:8</v>
      </c>
      <c r="S115" s="165" t="str">
        <f t="shared" si="23"/>
        <v>WOL</v>
      </c>
      <c r="T115" s="165" t="str">
        <f t="shared" si="24"/>
        <v>lei</v>
      </c>
      <c r="U115" s="166">
        <f>COUNTIF($F$2:F115,G115)</f>
        <v>0</v>
      </c>
      <c r="V115" s="166">
        <f>COUNTIF($G$2:G115,F115)</f>
        <v>0</v>
      </c>
      <c r="W115" s="166">
        <f>COUNTIF($F$2:F115,F115)</f>
        <v>1</v>
      </c>
      <c r="X115" s="166">
        <f>COUNTIF($F$2:G115,G115)</f>
        <v>1</v>
      </c>
      <c r="Y115" s="165">
        <f t="shared" si="25"/>
        <v>1</v>
      </c>
      <c r="Z115" s="165" t="str">
        <f t="shared" si="26"/>
        <v>GW13-1LEI</v>
      </c>
      <c r="AA115" s="165" t="str">
        <f t="shared" si="27"/>
        <v>GW13-1wol</v>
      </c>
      <c r="AB115" s="165" t="str">
        <f t="shared" si="18"/>
        <v>LEI</v>
      </c>
      <c r="AC115" s="165" t="str">
        <f t="shared" si="19"/>
        <v>wol</v>
      </c>
    </row>
    <row r="116" spans="1:29" x14ac:dyDescent="0.3">
      <c r="A116" s="164" t="str">
        <f>LEFT('FPL FIX'!$F116,10)</f>
        <v>2022-10-23</v>
      </c>
      <c r="B116" s="164">
        <f t="shared" si="20"/>
        <v>44857</v>
      </c>
      <c r="C116" s="165">
        <f>'FPL FIX'!B116</f>
        <v>13</v>
      </c>
      <c r="D116" s="165">
        <f>'FPL FIX'!J116</f>
        <v>15</v>
      </c>
      <c r="E116" s="165">
        <f>'FPL FIX'!L116</f>
        <v>18</v>
      </c>
      <c r="F116" s="165" t="str">
        <f t="shared" si="14"/>
        <v>13NEW</v>
      </c>
      <c r="G116" s="165" t="str">
        <f t="shared" si="15"/>
        <v>13tot</v>
      </c>
      <c r="H116" s="165" t="str">
        <f>VLOOKUP($D116,FIX!$A$1:$D$21,MATCH("AbrvTeam",FIX!$A$1:$C$1,0),0)</f>
        <v>NEW</v>
      </c>
      <c r="I116" s="165" t="str">
        <f>VLOOKUP(E116,FIX!$A$1:$D$21,MATCH("AbrvTeamL",FIX!$A$1:$D$1,0),0)</f>
        <v>tot</v>
      </c>
      <c r="J116" s="165" t="str">
        <f>INDEX($F$2:$F$381,ROWS(F116:$F$381))</f>
        <v>28LEI</v>
      </c>
      <c r="K116" s="165" t="str">
        <f>INDEX($G$2:$G$381,ROWS($G116:G$381))</f>
        <v>28bre</v>
      </c>
      <c r="L116" s="165" t="str">
        <f>INDEX($H$2:$H$381,ROWS(H116:$H$381))</f>
        <v>LEI</v>
      </c>
      <c r="M116" s="165" t="str">
        <f>INDEX($I$2:$I$381,ROWS(I116:$I$381))</f>
        <v>bre</v>
      </c>
      <c r="N116" s="165" t="str">
        <f t="shared" si="21"/>
        <v>44857NEW</v>
      </c>
      <c r="O116" s="165" t="str">
        <f t="shared" si="22"/>
        <v>44857tot</v>
      </c>
      <c r="P116" s="165" t="str">
        <f t="shared" si="16"/>
        <v>NEW</v>
      </c>
      <c r="Q116" s="165" t="str">
        <f t="shared" si="17"/>
        <v>tot</v>
      </c>
      <c r="R116" s="165" t="str">
        <f>C116&amp;":"&amp;COUNTIF($C$2:C116,C116)</f>
        <v>13:9</v>
      </c>
      <c r="S116" s="165" t="str">
        <f t="shared" si="23"/>
        <v>TOT</v>
      </c>
      <c r="T116" s="165" t="str">
        <f t="shared" si="24"/>
        <v>new</v>
      </c>
      <c r="U116" s="166">
        <f>COUNTIF($F$2:F116,G116)</f>
        <v>0</v>
      </c>
      <c r="V116" s="166">
        <f>COUNTIF($G$2:G116,F116)</f>
        <v>0</v>
      </c>
      <c r="W116" s="166">
        <f>COUNTIF($F$2:F116,F116)</f>
        <v>1</v>
      </c>
      <c r="X116" s="166">
        <f>COUNTIF($F$2:G116,G116)</f>
        <v>1</v>
      </c>
      <c r="Y116" s="165">
        <f t="shared" si="25"/>
        <v>1</v>
      </c>
      <c r="Z116" s="165" t="str">
        <f t="shared" si="26"/>
        <v>GW13-1NEW</v>
      </c>
      <c r="AA116" s="165" t="str">
        <f t="shared" si="27"/>
        <v>GW13-1tot</v>
      </c>
      <c r="AB116" s="165" t="str">
        <f t="shared" si="18"/>
        <v>NEW</v>
      </c>
      <c r="AC116" s="165" t="str">
        <f t="shared" si="19"/>
        <v>tot</v>
      </c>
    </row>
    <row r="117" spans="1:29" x14ac:dyDescent="0.3">
      <c r="A117" s="164" t="str">
        <f>LEFT('FPL FIX'!$F117,10)</f>
        <v>2022-10-24</v>
      </c>
      <c r="B117" s="164">
        <f t="shared" si="20"/>
        <v>44858</v>
      </c>
      <c r="C117" s="165">
        <f>'FPL FIX'!B117</f>
        <v>13</v>
      </c>
      <c r="D117" s="165">
        <f>'FPL FIX'!J117</f>
        <v>3</v>
      </c>
      <c r="E117" s="165">
        <f>'FPL FIX'!L117</f>
        <v>19</v>
      </c>
      <c r="F117" s="165" t="str">
        <f t="shared" si="14"/>
        <v>13BOU</v>
      </c>
      <c r="G117" s="165" t="str">
        <f t="shared" si="15"/>
        <v>13whu</v>
      </c>
      <c r="H117" s="165" t="str">
        <f>VLOOKUP($D117,FIX!$A$1:$D$21,MATCH("AbrvTeam",FIX!$A$1:$C$1,0),0)</f>
        <v>BOU</v>
      </c>
      <c r="I117" s="165" t="str">
        <f>VLOOKUP(E117,FIX!$A$1:$D$21,MATCH("AbrvTeamL",FIX!$A$1:$D$1,0),0)</f>
        <v>whu</v>
      </c>
      <c r="J117" s="165" t="str">
        <f>INDEX($F$2:$F$381,ROWS(F117:$F$381))</f>
        <v>28BOU</v>
      </c>
      <c r="K117" s="165" t="str">
        <f>INDEX($G$2:$G$381,ROWS($G117:G$381))</f>
        <v>28avl</v>
      </c>
      <c r="L117" s="165" t="str">
        <f>INDEX($H$2:$H$381,ROWS(H117:$H$381))</f>
        <v>BOU</v>
      </c>
      <c r="M117" s="165" t="str">
        <f>INDEX($I$2:$I$381,ROWS(I117:$I$381))</f>
        <v>avl</v>
      </c>
      <c r="N117" s="165" t="str">
        <f t="shared" si="21"/>
        <v>44858BOU</v>
      </c>
      <c r="O117" s="165" t="str">
        <f t="shared" si="22"/>
        <v>44858whu</v>
      </c>
      <c r="P117" s="165" t="str">
        <f t="shared" si="16"/>
        <v>BOU</v>
      </c>
      <c r="Q117" s="165" t="str">
        <f t="shared" si="17"/>
        <v>whu</v>
      </c>
      <c r="R117" s="165" t="str">
        <f>C117&amp;":"&amp;COUNTIF($C$2:C117,C117)</f>
        <v>13:10</v>
      </c>
      <c r="S117" s="165" t="str">
        <f t="shared" si="23"/>
        <v>WHU</v>
      </c>
      <c r="T117" s="165" t="str">
        <f t="shared" si="24"/>
        <v>bou</v>
      </c>
      <c r="U117" s="166">
        <f>COUNTIF($F$2:F117,G117)</f>
        <v>0</v>
      </c>
      <c r="V117" s="166">
        <f>COUNTIF($G$2:G117,F117)</f>
        <v>0</v>
      </c>
      <c r="W117" s="166">
        <f>COUNTIF($F$2:F117,F117)</f>
        <v>1</v>
      </c>
      <c r="X117" s="166">
        <f>COUNTIF($F$2:G117,G117)</f>
        <v>1</v>
      </c>
      <c r="Y117" s="165">
        <f t="shared" si="25"/>
        <v>1</v>
      </c>
      <c r="Z117" s="165" t="str">
        <f t="shared" si="26"/>
        <v>GW13-1BOU</v>
      </c>
      <c r="AA117" s="165" t="str">
        <f t="shared" si="27"/>
        <v>GW13-1whu</v>
      </c>
      <c r="AB117" s="165" t="str">
        <f t="shared" si="18"/>
        <v>BOU</v>
      </c>
      <c r="AC117" s="165" t="str">
        <f t="shared" si="19"/>
        <v>whu</v>
      </c>
    </row>
    <row r="118" spans="1:29" x14ac:dyDescent="0.3">
      <c r="A118" s="164" t="str">
        <f>LEFT('FPL FIX'!$F118,10)</f>
        <v>2022-10-29</v>
      </c>
      <c r="B118" s="164">
        <f t="shared" si="20"/>
        <v>44863</v>
      </c>
      <c r="C118" s="165">
        <f>'FPL FIX'!B118</f>
        <v>14</v>
      </c>
      <c r="D118" s="165">
        <f>'FPL FIX'!J118</f>
        <v>13</v>
      </c>
      <c r="E118" s="165">
        <f>'FPL FIX'!L118</f>
        <v>10</v>
      </c>
      <c r="F118" s="165" t="str">
        <f t="shared" si="14"/>
        <v>14MCI</v>
      </c>
      <c r="G118" s="165" t="str">
        <f t="shared" si="15"/>
        <v>14lei</v>
      </c>
      <c r="H118" s="165" t="str">
        <f>VLOOKUP($D118,FIX!$A$1:$D$21,MATCH("AbrvTeam",FIX!$A$1:$C$1,0),0)</f>
        <v>MCI</v>
      </c>
      <c r="I118" s="165" t="str">
        <f>VLOOKUP(E118,FIX!$A$1:$D$21,MATCH("AbrvTeamL",FIX!$A$1:$D$1,0),0)</f>
        <v>lei</v>
      </c>
      <c r="J118" s="165" t="str">
        <f>INDEX($F$2:$F$381,ROWS(F118:$F$381))</f>
        <v>28NEW</v>
      </c>
      <c r="K118" s="165" t="str">
        <f>INDEX($G$2:$G$381,ROWS($G118:G$381))</f>
        <v>28nfo</v>
      </c>
      <c r="L118" s="165" t="str">
        <f>INDEX($H$2:$H$381,ROWS(H118:$H$381))</f>
        <v>NEW</v>
      </c>
      <c r="M118" s="165" t="str">
        <f>INDEX($I$2:$I$381,ROWS(I118:$I$381))</f>
        <v>nfo</v>
      </c>
      <c r="N118" s="165" t="str">
        <f t="shared" si="21"/>
        <v>44863MCI</v>
      </c>
      <c r="O118" s="165" t="str">
        <f t="shared" si="22"/>
        <v>44863lei</v>
      </c>
      <c r="P118" s="165" t="str">
        <f t="shared" si="16"/>
        <v>MCI</v>
      </c>
      <c r="Q118" s="165" t="str">
        <f t="shared" si="17"/>
        <v>lei</v>
      </c>
      <c r="R118" s="165" t="str">
        <f>C118&amp;":"&amp;COUNTIF($C$2:C118,C118)</f>
        <v>14:1</v>
      </c>
      <c r="S118" s="165" t="str">
        <f t="shared" si="23"/>
        <v>LEI</v>
      </c>
      <c r="T118" s="165" t="str">
        <f t="shared" si="24"/>
        <v>mci</v>
      </c>
      <c r="U118" s="166">
        <f>COUNTIF($F$2:F118,G118)</f>
        <v>0</v>
      </c>
      <c r="V118" s="166">
        <f>COUNTIF($G$2:G118,F118)</f>
        <v>0</v>
      </c>
      <c r="W118" s="166">
        <f>COUNTIF($F$2:F118,F118)</f>
        <v>1</v>
      </c>
      <c r="X118" s="166">
        <f>COUNTIF($F$2:G118,G118)</f>
        <v>1</v>
      </c>
      <c r="Y118" s="165">
        <f t="shared" si="25"/>
        <v>1</v>
      </c>
      <c r="Z118" s="165" t="str">
        <f t="shared" si="26"/>
        <v>GW14-1MCI</v>
      </c>
      <c r="AA118" s="165" t="str">
        <f t="shared" si="27"/>
        <v>GW14-1lei</v>
      </c>
      <c r="AB118" s="165" t="str">
        <f t="shared" si="18"/>
        <v>MCI</v>
      </c>
      <c r="AC118" s="165" t="str">
        <f t="shared" si="19"/>
        <v>lei</v>
      </c>
    </row>
    <row r="119" spans="1:29" x14ac:dyDescent="0.3">
      <c r="A119" s="164" t="str">
        <f>LEFT('FPL FIX'!$F119,10)</f>
        <v>2022-10-29</v>
      </c>
      <c r="B119" s="164">
        <f t="shared" si="20"/>
        <v>44863</v>
      </c>
      <c r="C119" s="165">
        <f>'FPL FIX'!B119</f>
        <v>14</v>
      </c>
      <c r="D119" s="165">
        <f>'FPL FIX'!J119</f>
        <v>18</v>
      </c>
      <c r="E119" s="165">
        <f>'FPL FIX'!L119</f>
        <v>3</v>
      </c>
      <c r="F119" s="165" t="str">
        <f t="shared" si="14"/>
        <v>14TOT</v>
      </c>
      <c r="G119" s="165" t="str">
        <f t="shared" si="15"/>
        <v>14bou</v>
      </c>
      <c r="H119" s="165" t="str">
        <f>VLOOKUP($D119,FIX!$A$1:$D$21,MATCH("AbrvTeam",FIX!$A$1:$C$1,0),0)</f>
        <v>TOT</v>
      </c>
      <c r="I119" s="165" t="str">
        <f>VLOOKUP(E119,FIX!$A$1:$D$21,MATCH("AbrvTeamL",FIX!$A$1:$D$1,0),0)</f>
        <v>bou</v>
      </c>
      <c r="J119" s="165" t="str">
        <f>INDEX($F$2:$F$381,ROWS(F119:$F$381))</f>
        <v>27BRE</v>
      </c>
      <c r="K119" s="165" t="str">
        <f>INDEX($G$2:$G$381,ROWS($G119:G$381))</f>
        <v>27sou</v>
      </c>
      <c r="L119" s="165" t="str">
        <f>INDEX($H$2:$H$381,ROWS(H119:$H$381))</f>
        <v>BRE</v>
      </c>
      <c r="M119" s="165" t="str">
        <f>INDEX($I$2:$I$381,ROWS(I119:$I$381))</f>
        <v>sou</v>
      </c>
      <c r="N119" s="165" t="str">
        <f t="shared" si="21"/>
        <v>44863TOT</v>
      </c>
      <c r="O119" s="165" t="str">
        <f t="shared" si="22"/>
        <v>44863bou</v>
      </c>
      <c r="P119" s="165" t="str">
        <f t="shared" si="16"/>
        <v>TOT</v>
      </c>
      <c r="Q119" s="165" t="str">
        <f t="shared" si="17"/>
        <v>bou</v>
      </c>
      <c r="R119" s="165" t="str">
        <f>C119&amp;":"&amp;COUNTIF($C$2:C119,C119)</f>
        <v>14:2</v>
      </c>
      <c r="S119" s="165" t="str">
        <f t="shared" si="23"/>
        <v>BOU</v>
      </c>
      <c r="T119" s="165" t="str">
        <f t="shared" si="24"/>
        <v>tot</v>
      </c>
      <c r="U119" s="166">
        <f>COUNTIF($F$2:F119,G119)</f>
        <v>0</v>
      </c>
      <c r="V119" s="166">
        <f>COUNTIF($G$2:G119,F119)</f>
        <v>0</v>
      </c>
      <c r="W119" s="166">
        <f>COUNTIF($F$2:F119,F119)</f>
        <v>1</v>
      </c>
      <c r="X119" s="166">
        <f>COUNTIF($F$2:G119,G119)</f>
        <v>1</v>
      </c>
      <c r="Y119" s="165">
        <f t="shared" si="25"/>
        <v>1</v>
      </c>
      <c r="Z119" s="165" t="str">
        <f t="shared" si="26"/>
        <v>GW14-1TOT</v>
      </c>
      <c r="AA119" s="165" t="str">
        <f t="shared" si="27"/>
        <v>GW14-1bou</v>
      </c>
      <c r="AB119" s="165" t="str">
        <f t="shared" si="18"/>
        <v>TOT</v>
      </c>
      <c r="AC119" s="165" t="str">
        <f t="shared" si="19"/>
        <v>bou</v>
      </c>
    </row>
    <row r="120" spans="1:29" x14ac:dyDescent="0.3">
      <c r="A120" s="164" t="str">
        <f>LEFT('FPL FIX'!$F120,10)</f>
        <v>2022-10-29</v>
      </c>
      <c r="B120" s="164">
        <f t="shared" si="20"/>
        <v>44863</v>
      </c>
      <c r="C120" s="165">
        <f>'FPL FIX'!B120</f>
        <v>14</v>
      </c>
      <c r="D120" s="165">
        <f>'FPL FIX'!J120</f>
        <v>20</v>
      </c>
      <c r="E120" s="165">
        <f>'FPL FIX'!L120</f>
        <v>4</v>
      </c>
      <c r="F120" s="165" t="str">
        <f t="shared" si="14"/>
        <v>14WOL</v>
      </c>
      <c r="G120" s="165" t="str">
        <f t="shared" si="15"/>
        <v>14bre</v>
      </c>
      <c r="H120" s="165" t="str">
        <f>VLOOKUP($D120,FIX!$A$1:$D$21,MATCH("AbrvTeam",FIX!$A$1:$C$1,0),0)</f>
        <v>WOL</v>
      </c>
      <c r="I120" s="165" t="str">
        <f>VLOOKUP(E120,FIX!$A$1:$D$21,MATCH("AbrvTeamL",FIX!$A$1:$D$1,0),0)</f>
        <v>bre</v>
      </c>
      <c r="J120" s="165" t="str">
        <f>INDEX($F$2:$F$381,ROWS(F120:$F$381))</f>
        <v>27CRY</v>
      </c>
      <c r="K120" s="165" t="str">
        <f>INDEX($G$2:$G$381,ROWS($G120:G$381))</f>
        <v>27bha</v>
      </c>
      <c r="L120" s="165" t="str">
        <f>INDEX($H$2:$H$381,ROWS(H120:$H$381))</f>
        <v>CRY</v>
      </c>
      <c r="M120" s="165" t="str">
        <f>INDEX($I$2:$I$381,ROWS(I120:$I$381))</f>
        <v>bha</v>
      </c>
      <c r="N120" s="165" t="str">
        <f t="shared" si="21"/>
        <v>44863WOL</v>
      </c>
      <c r="O120" s="165" t="str">
        <f t="shared" si="22"/>
        <v>44863bre</v>
      </c>
      <c r="P120" s="165" t="str">
        <f t="shared" si="16"/>
        <v>WOL</v>
      </c>
      <c r="Q120" s="165" t="str">
        <f t="shared" si="17"/>
        <v>bre</v>
      </c>
      <c r="R120" s="165" t="str">
        <f>C120&amp;":"&amp;COUNTIF($C$2:C120,C120)</f>
        <v>14:3</v>
      </c>
      <c r="S120" s="165" t="str">
        <f t="shared" si="23"/>
        <v>BRE</v>
      </c>
      <c r="T120" s="165" t="str">
        <f t="shared" si="24"/>
        <v>wol</v>
      </c>
      <c r="U120" s="166">
        <f>COUNTIF($F$2:F120,G120)</f>
        <v>0</v>
      </c>
      <c r="V120" s="166">
        <f>COUNTIF($G$2:G120,F120)</f>
        <v>0</v>
      </c>
      <c r="W120" s="166">
        <f>COUNTIF($F$2:F120,F120)</f>
        <v>1</v>
      </c>
      <c r="X120" s="166">
        <f>COUNTIF($F$2:G120,G120)</f>
        <v>1</v>
      </c>
      <c r="Y120" s="165">
        <f t="shared" si="25"/>
        <v>1</v>
      </c>
      <c r="Z120" s="165" t="str">
        <f t="shared" si="26"/>
        <v>GW14-1WOL</v>
      </c>
      <c r="AA120" s="165" t="str">
        <f t="shared" si="27"/>
        <v>GW14-1bre</v>
      </c>
      <c r="AB120" s="165" t="str">
        <f t="shared" si="18"/>
        <v>WOL</v>
      </c>
      <c r="AC120" s="165" t="str">
        <f t="shared" si="19"/>
        <v>bre</v>
      </c>
    </row>
    <row r="121" spans="1:29" x14ac:dyDescent="0.3">
      <c r="A121" s="164" t="str">
        <f>LEFT('FPL FIX'!$F121,10)</f>
        <v>2022-10-29</v>
      </c>
      <c r="B121" s="164">
        <f t="shared" si="20"/>
        <v>44863</v>
      </c>
      <c r="C121" s="165">
        <f>'FPL FIX'!B121</f>
        <v>14</v>
      </c>
      <c r="D121" s="165">
        <f>'FPL FIX'!J121</f>
        <v>6</v>
      </c>
      <c r="E121" s="165">
        <f>'FPL FIX'!L121</f>
        <v>5</v>
      </c>
      <c r="F121" s="165" t="str">
        <f t="shared" si="14"/>
        <v>14CHE</v>
      </c>
      <c r="G121" s="165" t="str">
        <f t="shared" si="15"/>
        <v>14bha</v>
      </c>
      <c r="H121" s="165" t="str">
        <f>VLOOKUP($D121,FIX!$A$1:$D$21,MATCH("AbrvTeam",FIX!$A$1:$C$1,0),0)</f>
        <v>CHE</v>
      </c>
      <c r="I121" s="165" t="str">
        <f>VLOOKUP(E121,FIX!$A$1:$D$21,MATCH("AbrvTeamL",FIX!$A$1:$D$1,0),0)</f>
        <v>bha</v>
      </c>
      <c r="J121" s="165" t="str">
        <f>INDEX($F$2:$F$381,ROWS(F121:$F$381))</f>
        <v>27WOL</v>
      </c>
      <c r="K121" s="165" t="str">
        <f>INDEX($G$2:$G$381,ROWS($G121:G$381))</f>
        <v>27new</v>
      </c>
      <c r="L121" s="165" t="str">
        <f>INDEX($H$2:$H$381,ROWS(H121:$H$381))</f>
        <v>WOL</v>
      </c>
      <c r="M121" s="165" t="str">
        <f>INDEX($I$2:$I$381,ROWS(I121:$I$381))</f>
        <v>new</v>
      </c>
      <c r="N121" s="165" t="str">
        <f t="shared" si="21"/>
        <v>44863CHE</v>
      </c>
      <c r="O121" s="165" t="str">
        <f t="shared" si="22"/>
        <v>44863bha</v>
      </c>
      <c r="P121" s="165" t="str">
        <f t="shared" si="16"/>
        <v>CHE</v>
      </c>
      <c r="Q121" s="165" t="str">
        <f t="shared" si="17"/>
        <v>bha</v>
      </c>
      <c r="R121" s="165" t="str">
        <f>C121&amp;":"&amp;COUNTIF($C$2:C121,C121)</f>
        <v>14:4</v>
      </c>
      <c r="S121" s="165" t="str">
        <f t="shared" si="23"/>
        <v>BHA</v>
      </c>
      <c r="T121" s="165" t="str">
        <f t="shared" si="24"/>
        <v>che</v>
      </c>
      <c r="U121" s="166">
        <f>COUNTIF($F$2:F121,G121)</f>
        <v>0</v>
      </c>
      <c r="V121" s="166">
        <f>COUNTIF($G$2:G121,F121)</f>
        <v>0</v>
      </c>
      <c r="W121" s="166">
        <f>COUNTIF($F$2:F121,F121)</f>
        <v>1</v>
      </c>
      <c r="X121" s="166">
        <f>COUNTIF($F$2:G121,G121)</f>
        <v>1</v>
      </c>
      <c r="Y121" s="165">
        <f t="shared" si="25"/>
        <v>1</v>
      </c>
      <c r="Z121" s="165" t="str">
        <f t="shared" si="26"/>
        <v>GW14-1CHE</v>
      </c>
      <c r="AA121" s="165" t="str">
        <f t="shared" si="27"/>
        <v>GW14-1bha</v>
      </c>
      <c r="AB121" s="165" t="str">
        <f t="shared" si="18"/>
        <v>CHE</v>
      </c>
      <c r="AC121" s="165" t="str">
        <f t="shared" si="19"/>
        <v>bha</v>
      </c>
    </row>
    <row r="122" spans="1:29" x14ac:dyDescent="0.3">
      <c r="A122" s="164" t="str">
        <f>LEFT('FPL FIX'!$F122,10)</f>
        <v>2022-10-29</v>
      </c>
      <c r="B122" s="164">
        <f t="shared" si="20"/>
        <v>44863</v>
      </c>
      <c r="C122" s="165">
        <f>'FPL FIX'!B122</f>
        <v>14</v>
      </c>
      <c r="D122" s="165">
        <f>'FPL FIX'!J122</f>
        <v>17</v>
      </c>
      <c r="E122" s="165">
        <f>'FPL FIX'!L122</f>
        <v>7</v>
      </c>
      <c r="F122" s="165" t="str">
        <f t="shared" si="14"/>
        <v>14SOU</v>
      </c>
      <c r="G122" s="165" t="str">
        <f t="shared" si="15"/>
        <v>14cry</v>
      </c>
      <c r="H122" s="165" t="str">
        <f>VLOOKUP($D122,FIX!$A$1:$D$21,MATCH("AbrvTeam",FIX!$A$1:$C$1,0),0)</f>
        <v>SOU</v>
      </c>
      <c r="I122" s="165" t="str">
        <f>VLOOKUP(E122,FIX!$A$1:$D$21,MATCH("AbrvTeamL",FIX!$A$1:$D$1,0),0)</f>
        <v>cry</v>
      </c>
      <c r="J122" s="165" t="str">
        <f>INDEX($F$2:$F$381,ROWS(F122:$F$381))</f>
        <v>27AVL</v>
      </c>
      <c r="K122" s="165" t="str">
        <f>INDEX($G$2:$G$381,ROWS($G122:G$381))</f>
        <v>27whu</v>
      </c>
      <c r="L122" s="165" t="str">
        <f>INDEX($H$2:$H$381,ROWS(H122:$H$381))</f>
        <v>AVL</v>
      </c>
      <c r="M122" s="165" t="str">
        <f>INDEX($I$2:$I$381,ROWS(I122:$I$381))</f>
        <v>whu</v>
      </c>
      <c r="N122" s="165" t="str">
        <f t="shared" si="21"/>
        <v>44863SOU</v>
      </c>
      <c r="O122" s="165" t="str">
        <f t="shared" si="22"/>
        <v>44863cry</v>
      </c>
      <c r="P122" s="165" t="str">
        <f t="shared" si="16"/>
        <v>SOU</v>
      </c>
      <c r="Q122" s="165" t="str">
        <f t="shared" si="17"/>
        <v>cry</v>
      </c>
      <c r="R122" s="165" t="str">
        <f>C122&amp;":"&amp;COUNTIF($C$2:C122,C122)</f>
        <v>14:5</v>
      </c>
      <c r="S122" s="165" t="str">
        <f t="shared" si="23"/>
        <v>CRY</v>
      </c>
      <c r="T122" s="165" t="str">
        <f t="shared" si="24"/>
        <v>sou</v>
      </c>
      <c r="U122" s="166">
        <f>COUNTIF($F$2:F122,G122)</f>
        <v>0</v>
      </c>
      <c r="V122" s="166">
        <f>COUNTIF($G$2:G122,F122)</f>
        <v>0</v>
      </c>
      <c r="W122" s="166">
        <f>COUNTIF($F$2:F122,F122)</f>
        <v>1</v>
      </c>
      <c r="X122" s="166">
        <f>COUNTIF($F$2:G122,G122)</f>
        <v>1</v>
      </c>
      <c r="Y122" s="165">
        <f t="shared" si="25"/>
        <v>1</v>
      </c>
      <c r="Z122" s="165" t="str">
        <f t="shared" si="26"/>
        <v>GW14-1SOU</v>
      </c>
      <c r="AA122" s="165" t="str">
        <f t="shared" si="27"/>
        <v>GW14-1cry</v>
      </c>
      <c r="AB122" s="165" t="str">
        <f t="shared" si="18"/>
        <v>SOU</v>
      </c>
      <c r="AC122" s="165" t="str">
        <f t="shared" si="19"/>
        <v>cry</v>
      </c>
    </row>
    <row r="123" spans="1:29" x14ac:dyDescent="0.3">
      <c r="A123" s="164" t="str">
        <f>LEFT('FPL FIX'!$F123,10)</f>
        <v>2022-10-29</v>
      </c>
      <c r="B123" s="164">
        <f t="shared" si="20"/>
        <v>44863</v>
      </c>
      <c r="C123" s="165">
        <f>'FPL FIX'!B123</f>
        <v>14</v>
      </c>
      <c r="D123" s="165">
        <f>'FPL FIX'!J123</f>
        <v>2</v>
      </c>
      <c r="E123" s="165">
        <f>'FPL FIX'!L123</f>
        <v>15</v>
      </c>
      <c r="F123" s="165" t="str">
        <f t="shared" si="14"/>
        <v>14AVL</v>
      </c>
      <c r="G123" s="165" t="str">
        <f t="shared" si="15"/>
        <v>14new</v>
      </c>
      <c r="H123" s="165" t="str">
        <f>VLOOKUP($D123,FIX!$A$1:$D$21,MATCH("AbrvTeam",FIX!$A$1:$C$1,0),0)</f>
        <v>AVL</v>
      </c>
      <c r="I123" s="165" t="str">
        <f>VLOOKUP(E123,FIX!$A$1:$D$21,MATCH("AbrvTeamL",FIX!$A$1:$D$1,0),0)</f>
        <v>new</v>
      </c>
      <c r="J123" s="165" t="str">
        <f>INDEX($F$2:$F$381,ROWS(F123:$F$381))</f>
        <v>27SOU</v>
      </c>
      <c r="K123" s="165" t="str">
        <f>INDEX($G$2:$G$381,ROWS($G123:G$381))</f>
        <v>27mun</v>
      </c>
      <c r="L123" s="165" t="str">
        <f>INDEX($H$2:$H$381,ROWS(H123:$H$381))</f>
        <v>SOU</v>
      </c>
      <c r="M123" s="165" t="str">
        <f>INDEX($I$2:$I$381,ROWS(I123:$I$381))</f>
        <v>mun</v>
      </c>
      <c r="N123" s="165" t="str">
        <f t="shared" si="21"/>
        <v>44863AVL</v>
      </c>
      <c r="O123" s="165" t="str">
        <f t="shared" si="22"/>
        <v>44863new</v>
      </c>
      <c r="P123" s="165" t="str">
        <f t="shared" si="16"/>
        <v>AVL</v>
      </c>
      <c r="Q123" s="165" t="str">
        <f t="shared" si="17"/>
        <v>new</v>
      </c>
      <c r="R123" s="165" t="str">
        <f>C123&amp;":"&amp;COUNTIF($C$2:C123,C123)</f>
        <v>14:6</v>
      </c>
      <c r="S123" s="165" t="str">
        <f t="shared" si="23"/>
        <v>NEW</v>
      </c>
      <c r="T123" s="165" t="str">
        <f t="shared" si="24"/>
        <v>avl</v>
      </c>
      <c r="U123" s="166">
        <f>COUNTIF($F$2:F123,G123)</f>
        <v>0</v>
      </c>
      <c r="V123" s="166">
        <f>COUNTIF($G$2:G123,F123)</f>
        <v>0</v>
      </c>
      <c r="W123" s="166">
        <f>COUNTIF($F$2:F123,F123)</f>
        <v>1</v>
      </c>
      <c r="X123" s="166">
        <f>COUNTIF($F$2:G123,G123)</f>
        <v>1</v>
      </c>
      <c r="Y123" s="165">
        <f t="shared" si="25"/>
        <v>1</v>
      </c>
      <c r="Z123" s="165" t="str">
        <f t="shared" si="26"/>
        <v>GW14-1AVL</v>
      </c>
      <c r="AA123" s="165" t="str">
        <f t="shared" si="27"/>
        <v>GW14-1new</v>
      </c>
      <c r="AB123" s="165" t="str">
        <f t="shared" si="18"/>
        <v>AVL</v>
      </c>
      <c r="AC123" s="165" t="str">
        <f t="shared" si="19"/>
        <v>new</v>
      </c>
    </row>
    <row r="124" spans="1:29" x14ac:dyDescent="0.3">
      <c r="A124" s="164" t="str">
        <f>LEFT('FPL FIX'!$F124,10)</f>
        <v>2022-10-29</v>
      </c>
      <c r="B124" s="164">
        <f t="shared" si="20"/>
        <v>44863</v>
      </c>
      <c r="C124" s="165">
        <f>'FPL FIX'!B124</f>
        <v>14</v>
      </c>
      <c r="D124" s="165">
        <f>'FPL FIX'!J124</f>
        <v>8</v>
      </c>
      <c r="E124" s="165">
        <f>'FPL FIX'!L124</f>
        <v>9</v>
      </c>
      <c r="F124" s="165" t="str">
        <f t="shared" si="14"/>
        <v>14EVE</v>
      </c>
      <c r="G124" s="165" t="str">
        <f t="shared" si="15"/>
        <v>14ful</v>
      </c>
      <c r="H124" s="165" t="str">
        <f>VLOOKUP($D124,FIX!$A$1:$D$21,MATCH("AbrvTeam",FIX!$A$1:$C$1,0),0)</f>
        <v>EVE</v>
      </c>
      <c r="I124" s="165" t="str">
        <f>VLOOKUP(E124,FIX!$A$1:$D$21,MATCH("AbrvTeamL",FIX!$A$1:$D$1,0),0)</f>
        <v>ful</v>
      </c>
      <c r="J124" s="165" t="str">
        <f>INDEX($F$2:$F$381,ROWS(F124:$F$381))</f>
        <v>27ARS</v>
      </c>
      <c r="K124" s="165" t="str">
        <f>INDEX($G$2:$G$381,ROWS($G124:G$381))</f>
        <v>27ful</v>
      </c>
      <c r="L124" s="165" t="str">
        <f>INDEX($H$2:$H$381,ROWS(H124:$H$381))</f>
        <v>ARS</v>
      </c>
      <c r="M124" s="165" t="str">
        <f>INDEX($I$2:$I$381,ROWS(I124:$I$381))</f>
        <v>ful</v>
      </c>
      <c r="N124" s="165" t="str">
        <f t="shared" si="21"/>
        <v>44863EVE</v>
      </c>
      <c r="O124" s="165" t="str">
        <f t="shared" si="22"/>
        <v>44863ful</v>
      </c>
      <c r="P124" s="165" t="str">
        <f t="shared" si="16"/>
        <v>EVE</v>
      </c>
      <c r="Q124" s="165" t="str">
        <f t="shared" si="17"/>
        <v>ful</v>
      </c>
      <c r="R124" s="165" t="str">
        <f>C124&amp;":"&amp;COUNTIF($C$2:C124,C124)</f>
        <v>14:7</v>
      </c>
      <c r="S124" s="165" t="str">
        <f t="shared" si="23"/>
        <v>FUL</v>
      </c>
      <c r="T124" s="165" t="str">
        <f t="shared" si="24"/>
        <v>eve</v>
      </c>
      <c r="U124" s="166">
        <f>COUNTIF($F$2:F124,G124)</f>
        <v>0</v>
      </c>
      <c r="V124" s="166">
        <f>COUNTIF($G$2:G124,F124)</f>
        <v>0</v>
      </c>
      <c r="W124" s="166">
        <f>COUNTIF($F$2:F124,F124)</f>
        <v>1</v>
      </c>
      <c r="X124" s="166">
        <f>COUNTIF($F$2:G124,G124)</f>
        <v>1</v>
      </c>
      <c r="Y124" s="165">
        <f t="shared" si="25"/>
        <v>1</v>
      </c>
      <c r="Z124" s="165" t="str">
        <f t="shared" si="26"/>
        <v>GW14-1EVE</v>
      </c>
      <c r="AA124" s="165" t="str">
        <f t="shared" si="27"/>
        <v>GW14-1ful</v>
      </c>
      <c r="AB124" s="165" t="str">
        <f t="shared" si="18"/>
        <v>EVE</v>
      </c>
      <c r="AC124" s="165" t="str">
        <f t="shared" si="19"/>
        <v>ful</v>
      </c>
    </row>
    <row r="125" spans="1:29" x14ac:dyDescent="0.3">
      <c r="A125" s="164" t="str">
        <f>LEFT('FPL FIX'!$F125,10)</f>
        <v>2022-10-29</v>
      </c>
      <c r="B125" s="164">
        <f t="shared" si="20"/>
        <v>44863</v>
      </c>
      <c r="C125" s="165">
        <f>'FPL FIX'!B125</f>
        <v>14</v>
      </c>
      <c r="D125" s="165">
        <f>'FPL FIX'!J125</f>
        <v>11</v>
      </c>
      <c r="E125" s="165">
        <f>'FPL FIX'!L125</f>
        <v>12</v>
      </c>
      <c r="F125" s="165" t="str">
        <f t="shared" si="14"/>
        <v>14LEE</v>
      </c>
      <c r="G125" s="165" t="str">
        <f t="shared" si="15"/>
        <v>14liv</v>
      </c>
      <c r="H125" s="165" t="str">
        <f>VLOOKUP($D125,FIX!$A$1:$D$21,MATCH("AbrvTeam",FIX!$A$1:$C$1,0),0)</f>
        <v>LEE</v>
      </c>
      <c r="I125" s="165" t="str">
        <f>VLOOKUP(E125,FIX!$A$1:$D$21,MATCH("AbrvTeamL",FIX!$A$1:$D$1,0),0)</f>
        <v>liv</v>
      </c>
      <c r="J125" s="165" t="str">
        <f>INDEX($F$2:$F$381,ROWS(F125:$F$381))</f>
        <v>27MCI</v>
      </c>
      <c r="K125" s="165" t="str">
        <f>INDEX($G$2:$G$381,ROWS($G125:G$381))</f>
        <v>27cry</v>
      </c>
      <c r="L125" s="165" t="str">
        <f>INDEX($H$2:$H$381,ROWS(H125:$H$381))</f>
        <v>MCI</v>
      </c>
      <c r="M125" s="165" t="str">
        <f>INDEX($I$2:$I$381,ROWS(I125:$I$381))</f>
        <v>cry</v>
      </c>
      <c r="N125" s="165" t="str">
        <f t="shared" si="21"/>
        <v>44863LEE</v>
      </c>
      <c r="O125" s="165" t="str">
        <f t="shared" si="22"/>
        <v>44863liv</v>
      </c>
      <c r="P125" s="165" t="str">
        <f t="shared" si="16"/>
        <v>LEE</v>
      </c>
      <c r="Q125" s="165" t="str">
        <f t="shared" si="17"/>
        <v>liv</v>
      </c>
      <c r="R125" s="165" t="str">
        <f>C125&amp;":"&amp;COUNTIF($C$2:C125,C125)</f>
        <v>14:8</v>
      </c>
      <c r="S125" s="165" t="str">
        <f t="shared" si="23"/>
        <v>LIV</v>
      </c>
      <c r="T125" s="165" t="str">
        <f t="shared" si="24"/>
        <v>lee</v>
      </c>
      <c r="U125" s="166">
        <f>COUNTIF($F$2:F125,G125)</f>
        <v>0</v>
      </c>
      <c r="V125" s="166">
        <f>COUNTIF($G$2:G125,F125)</f>
        <v>0</v>
      </c>
      <c r="W125" s="166">
        <f>COUNTIF($F$2:F125,F125)</f>
        <v>1</v>
      </c>
      <c r="X125" s="166">
        <f>COUNTIF($F$2:G125,G125)</f>
        <v>1</v>
      </c>
      <c r="Y125" s="165">
        <f t="shared" si="25"/>
        <v>1</v>
      </c>
      <c r="Z125" s="165" t="str">
        <f t="shared" si="26"/>
        <v>GW14-1LEE</v>
      </c>
      <c r="AA125" s="165" t="str">
        <f t="shared" si="27"/>
        <v>GW14-1liv</v>
      </c>
      <c r="AB125" s="165" t="str">
        <f t="shared" si="18"/>
        <v>LEE</v>
      </c>
      <c r="AC125" s="165" t="str">
        <f t="shared" si="19"/>
        <v>liv</v>
      </c>
    </row>
    <row r="126" spans="1:29" x14ac:dyDescent="0.3">
      <c r="A126" s="164" t="str">
        <f>LEFT('FPL FIX'!$F126,10)</f>
        <v>2022-10-30</v>
      </c>
      <c r="B126" s="164">
        <f t="shared" si="20"/>
        <v>44864</v>
      </c>
      <c r="C126" s="165">
        <f>'FPL FIX'!B126</f>
        <v>14</v>
      </c>
      <c r="D126" s="165">
        <f>'FPL FIX'!J126</f>
        <v>16</v>
      </c>
      <c r="E126" s="165">
        <f>'FPL FIX'!L126</f>
        <v>1</v>
      </c>
      <c r="F126" s="165" t="str">
        <f t="shared" si="14"/>
        <v>14NFO</v>
      </c>
      <c r="G126" s="165" t="str">
        <f t="shared" si="15"/>
        <v>14ars</v>
      </c>
      <c r="H126" s="165" t="str">
        <f>VLOOKUP($D126,FIX!$A$1:$D$21,MATCH("AbrvTeam",FIX!$A$1:$C$1,0),0)</f>
        <v>NFO</v>
      </c>
      <c r="I126" s="165" t="str">
        <f>VLOOKUP(E126,FIX!$A$1:$D$21,MATCH("AbrvTeamL",FIX!$A$1:$D$1,0),0)</f>
        <v>ars</v>
      </c>
      <c r="J126" s="165" t="str">
        <f>INDEX($F$2:$F$381,ROWS(F126:$F$381))</f>
        <v>27NFO</v>
      </c>
      <c r="K126" s="165" t="str">
        <f>INDEX($G$2:$G$381,ROWS($G126:G$381))</f>
        <v>27tot</v>
      </c>
      <c r="L126" s="165" t="str">
        <f>INDEX($H$2:$H$381,ROWS(H126:$H$381))</f>
        <v>NFO</v>
      </c>
      <c r="M126" s="165" t="str">
        <f>INDEX($I$2:$I$381,ROWS(I126:$I$381))</f>
        <v>tot</v>
      </c>
      <c r="N126" s="165" t="str">
        <f t="shared" si="21"/>
        <v>44864NFO</v>
      </c>
      <c r="O126" s="165" t="str">
        <f t="shared" si="22"/>
        <v>44864ars</v>
      </c>
      <c r="P126" s="165" t="str">
        <f t="shared" si="16"/>
        <v>NFO</v>
      </c>
      <c r="Q126" s="165" t="str">
        <f t="shared" si="17"/>
        <v>ars</v>
      </c>
      <c r="R126" s="165" t="str">
        <f>C126&amp;":"&amp;COUNTIF($C$2:C126,C126)</f>
        <v>14:9</v>
      </c>
      <c r="S126" s="165" t="str">
        <f t="shared" si="23"/>
        <v>ARS</v>
      </c>
      <c r="T126" s="165" t="str">
        <f t="shared" si="24"/>
        <v>nfo</v>
      </c>
      <c r="U126" s="166">
        <f>COUNTIF($F$2:F126,G126)</f>
        <v>0</v>
      </c>
      <c r="V126" s="166">
        <f>COUNTIF($G$2:G126,F126)</f>
        <v>0</v>
      </c>
      <c r="W126" s="166">
        <f>COUNTIF($F$2:F126,F126)</f>
        <v>1</v>
      </c>
      <c r="X126" s="166">
        <f>COUNTIF($F$2:G126,G126)</f>
        <v>1</v>
      </c>
      <c r="Y126" s="165">
        <f t="shared" si="25"/>
        <v>1</v>
      </c>
      <c r="Z126" s="165" t="str">
        <f t="shared" si="26"/>
        <v>GW14-1NFO</v>
      </c>
      <c r="AA126" s="165" t="str">
        <f t="shared" si="27"/>
        <v>GW14-1ars</v>
      </c>
      <c r="AB126" s="165" t="str">
        <f t="shared" si="18"/>
        <v>NFO</v>
      </c>
      <c r="AC126" s="165" t="str">
        <f t="shared" si="19"/>
        <v>ars</v>
      </c>
    </row>
    <row r="127" spans="1:29" x14ac:dyDescent="0.3">
      <c r="A127" s="164" t="str">
        <f>LEFT('FPL FIX'!$F127,10)</f>
        <v>2022-10-30</v>
      </c>
      <c r="B127" s="164">
        <f t="shared" si="20"/>
        <v>44864</v>
      </c>
      <c r="C127" s="165">
        <f>'FPL FIX'!B127</f>
        <v>14</v>
      </c>
      <c r="D127" s="165">
        <f>'FPL FIX'!J127</f>
        <v>19</v>
      </c>
      <c r="E127" s="165">
        <f>'FPL FIX'!L127</f>
        <v>14</v>
      </c>
      <c r="F127" s="165" t="str">
        <f t="shared" si="14"/>
        <v>14WHU</v>
      </c>
      <c r="G127" s="165" t="str">
        <f t="shared" si="15"/>
        <v>14mun</v>
      </c>
      <c r="H127" s="165" t="str">
        <f>VLOOKUP($D127,FIX!$A$1:$D$21,MATCH("AbrvTeam",FIX!$A$1:$C$1,0),0)</f>
        <v>WHU</v>
      </c>
      <c r="I127" s="165" t="str">
        <f>VLOOKUP(E127,FIX!$A$1:$D$21,MATCH("AbrvTeamL",FIX!$A$1:$D$1,0),0)</f>
        <v>mun</v>
      </c>
      <c r="J127" s="165" t="str">
        <f>INDEX($F$2:$F$381,ROWS(F127:$F$381))</f>
        <v>27CHE</v>
      </c>
      <c r="K127" s="165" t="str">
        <f>INDEX($G$2:$G$381,ROWS($G127:G$381))</f>
        <v>27lei</v>
      </c>
      <c r="L127" s="165" t="str">
        <f>INDEX($H$2:$H$381,ROWS(H127:$H$381))</f>
        <v>CHE</v>
      </c>
      <c r="M127" s="165" t="str">
        <f>INDEX($I$2:$I$381,ROWS(I127:$I$381))</f>
        <v>lei</v>
      </c>
      <c r="N127" s="165" t="str">
        <f t="shared" si="21"/>
        <v>44864WHU</v>
      </c>
      <c r="O127" s="165" t="str">
        <f t="shared" si="22"/>
        <v>44864mun</v>
      </c>
      <c r="P127" s="165" t="str">
        <f t="shared" si="16"/>
        <v>WHU</v>
      </c>
      <c r="Q127" s="165" t="str">
        <f t="shared" si="17"/>
        <v>mun</v>
      </c>
      <c r="R127" s="165" t="str">
        <f>C127&amp;":"&amp;COUNTIF($C$2:C127,C127)</f>
        <v>14:10</v>
      </c>
      <c r="S127" s="165" t="str">
        <f t="shared" si="23"/>
        <v>MUN</v>
      </c>
      <c r="T127" s="165" t="str">
        <f t="shared" si="24"/>
        <v>whu</v>
      </c>
      <c r="U127" s="166">
        <f>COUNTIF($F$2:F127,G127)</f>
        <v>0</v>
      </c>
      <c r="V127" s="166">
        <f>COUNTIF($G$2:G127,F127)</f>
        <v>0</v>
      </c>
      <c r="W127" s="166">
        <f>COUNTIF($F$2:F127,F127)</f>
        <v>1</v>
      </c>
      <c r="X127" s="166">
        <f>COUNTIF($F$2:G127,G127)</f>
        <v>1</v>
      </c>
      <c r="Y127" s="165">
        <f t="shared" si="25"/>
        <v>1</v>
      </c>
      <c r="Z127" s="165" t="str">
        <f t="shared" si="26"/>
        <v>GW14-1WHU</v>
      </c>
      <c r="AA127" s="165" t="str">
        <f t="shared" si="27"/>
        <v>GW14-1mun</v>
      </c>
      <c r="AB127" s="165" t="str">
        <f t="shared" si="18"/>
        <v>WHU</v>
      </c>
      <c r="AC127" s="165" t="str">
        <f t="shared" si="19"/>
        <v>mun</v>
      </c>
    </row>
    <row r="128" spans="1:29" x14ac:dyDescent="0.3">
      <c r="A128" s="164" t="str">
        <f>LEFT('FPL FIX'!$F128,10)</f>
        <v>2022-11-05</v>
      </c>
      <c r="B128" s="164">
        <f t="shared" si="20"/>
        <v>44870</v>
      </c>
      <c r="C128" s="165">
        <f>'FPL FIX'!B128</f>
        <v>15</v>
      </c>
      <c r="D128" s="165">
        <f>'FPL FIX'!J128</f>
        <v>3</v>
      </c>
      <c r="E128" s="165">
        <f>'FPL FIX'!L128</f>
        <v>11</v>
      </c>
      <c r="F128" s="165" t="str">
        <f t="shared" si="14"/>
        <v>15BOU</v>
      </c>
      <c r="G128" s="165" t="str">
        <f t="shared" si="15"/>
        <v>15lee</v>
      </c>
      <c r="H128" s="165" t="str">
        <f>VLOOKUP($D128,FIX!$A$1:$D$21,MATCH("AbrvTeam",FIX!$A$1:$C$1,0),0)</f>
        <v>BOU</v>
      </c>
      <c r="I128" s="165" t="str">
        <f>VLOOKUP(E128,FIX!$A$1:$D$21,MATCH("AbrvTeamL",FIX!$A$1:$D$1,0),0)</f>
        <v>lee</v>
      </c>
      <c r="J128" s="165" t="str">
        <f>INDEX($F$2:$F$381,ROWS(F128:$F$381))</f>
        <v>27BHA</v>
      </c>
      <c r="K128" s="165" t="str">
        <f>INDEX($G$2:$G$381,ROWS($G128:G$381))</f>
        <v>27lee</v>
      </c>
      <c r="L128" s="165" t="str">
        <f>INDEX($H$2:$H$381,ROWS(H128:$H$381))</f>
        <v>BHA</v>
      </c>
      <c r="M128" s="165" t="str">
        <f>INDEX($I$2:$I$381,ROWS(I128:$I$381))</f>
        <v>lee</v>
      </c>
      <c r="N128" s="165" t="str">
        <f t="shared" si="21"/>
        <v>44870BOU</v>
      </c>
      <c r="O128" s="165" t="str">
        <f t="shared" si="22"/>
        <v>44870lee</v>
      </c>
      <c r="P128" s="165" t="str">
        <f t="shared" si="16"/>
        <v>BOU</v>
      </c>
      <c r="Q128" s="165" t="str">
        <f t="shared" si="17"/>
        <v>lee</v>
      </c>
      <c r="R128" s="165" t="str">
        <f>C128&amp;":"&amp;COUNTIF($C$2:C128,C128)</f>
        <v>15:1</v>
      </c>
      <c r="S128" s="165" t="str">
        <f t="shared" si="23"/>
        <v>LEE</v>
      </c>
      <c r="T128" s="165" t="str">
        <f t="shared" si="24"/>
        <v>bou</v>
      </c>
      <c r="U128" s="166">
        <f>COUNTIF($F$2:F128,G128)</f>
        <v>0</v>
      </c>
      <c r="V128" s="166">
        <f>COUNTIF($G$2:G128,F128)</f>
        <v>0</v>
      </c>
      <c r="W128" s="166">
        <f>COUNTIF($F$2:F128,F128)</f>
        <v>1</v>
      </c>
      <c r="X128" s="166">
        <f>COUNTIF($F$2:G128,G128)</f>
        <v>1</v>
      </c>
      <c r="Y128" s="165">
        <f t="shared" si="25"/>
        <v>1</v>
      </c>
      <c r="Z128" s="165" t="str">
        <f t="shared" si="26"/>
        <v>GW15-1BOU</v>
      </c>
      <c r="AA128" s="165" t="str">
        <f t="shared" si="27"/>
        <v>GW15-1lee</v>
      </c>
      <c r="AB128" s="165" t="str">
        <f t="shared" si="18"/>
        <v>BOU</v>
      </c>
      <c r="AC128" s="165" t="str">
        <f t="shared" si="19"/>
        <v>lee</v>
      </c>
    </row>
    <row r="129" spans="1:29" x14ac:dyDescent="0.3">
      <c r="A129" s="164" t="str">
        <f>LEFT('FPL FIX'!$F129,10)</f>
        <v>2022-11-05</v>
      </c>
      <c r="B129" s="164">
        <f t="shared" si="20"/>
        <v>44870</v>
      </c>
      <c r="C129" s="165">
        <f>'FPL FIX'!B129</f>
        <v>15</v>
      </c>
      <c r="D129" s="165">
        <f>'FPL FIX'!J129</f>
        <v>9</v>
      </c>
      <c r="E129" s="165">
        <f>'FPL FIX'!L129</f>
        <v>13</v>
      </c>
      <c r="F129" s="165" t="str">
        <f t="shared" si="14"/>
        <v>15FUL</v>
      </c>
      <c r="G129" s="165" t="str">
        <f t="shared" si="15"/>
        <v>15mci</v>
      </c>
      <c r="H129" s="165" t="str">
        <f>VLOOKUP($D129,FIX!$A$1:$D$21,MATCH("AbrvTeam",FIX!$A$1:$C$1,0),0)</f>
        <v>FUL</v>
      </c>
      <c r="I129" s="165" t="str">
        <f>VLOOKUP(E129,FIX!$A$1:$D$21,MATCH("AbrvTeamL",FIX!$A$1:$D$1,0),0)</f>
        <v>mci</v>
      </c>
      <c r="J129" s="165" t="str">
        <f>INDEX($F$2:$F$381,ROWS(F129:$F$381))</f>
        <v>27BRE</v>
      </c>
      <c r="K129" s="165" t="str">
        <f>INDEX($G$2:$G$381,ROWS($G129:G$381))</f>
        <v>27eve</v>
      </c>
      <c r="L129" s="165" t="str">
        <f>INDEX($H$2:$H$381,ROWS(H129:$H$381))</f>
        <v>BRE</v>
      </c>
      <c r="M129" s="165" t="str">
        <f>INDEX($I$2:$I$381,ROWS(I129:$I$381))</f>
        <v>eve</v>
      </c>
      <c r="N129" s="165" t="str">
        <f t="shared" si="21"/>
        <v>44870FUL</v>
      </c>
      <c r="O129" s="165" t="str">
        <f t="shared" si="22"/>
        <v>44870mci</v>
      </c>
      <c r="P129" s="165" t="str">
        <f t="shared" si="16"/>
        <v>FUL</v>
      </c>
      <c r="Q129" s="165" t="str">
        <f t="shared" si="17"/>
        <v>mci</v>
      </c>
      <c r="R129" s="165" t="str">
        <f>C129&amp;":"&amp;COUNTIF($C$2:C129,C129)</f>
        <v>15:2</v>
      </c>
      <c r="S129" s="165" t="str">
        <f t="shared" si="23"/>
        <v>MCI</v>
      </c>
      <c r="T129" s="165" t="str">
        <f t="shared" si="24"/>
        <v>ful</v>
      </c>
      <c r="U129" s="166">
        <f>COUNTIF($F$2:F129,G129)</f>
        <v>0</v>
      </c>
      <c r="V129" s="166">
        <f>COUNTIF($G$2:G129,F129)</f>
        <v>0</v>
      </c>
      <c r="W129" s="166">
        <f>COUNTIF($F$2:F129,F129)</f>
        <v>1</v>
      </c>
      <c r="X129" s="166">
        <f>COUNTIF($F$2:G129,G129)</f>
        <v>1</v>
      </c>
      <c r="Y129" s="165">
        <f t="shared" si="25"/>
        <v>1</v>
      </c>
      <c r="Z129" s="165" t="str">
        <f t="shared" si="26"/>
        <v>GW15-1FUL</v>
      </c>
      <c r="AA129" s="165" t="str">
        <f t="shared" si="27"/>
        <v>GW15-1mci</v>
      </c>
      <c r="AB129" s="165" t="str">
        <f t="shared" si="18"/>
        <v>FUL</v>
      </c>
      <c r="AC129" s="165" t="str">
        <f t="shared" si="19"/>
        <v>mci</v>
      </c>
    </row>
    <row r="130" spans="1:29" x14ac:dyDescent="0.3">
      <c r="A130" s="164" t="str">
        <f>LEFT('FPL FIX'!$F130,10)</f>
        <v>2022-11-05</v>
      </c>
      <c r="B130" s="164">
        <f t="shared" si="20"/>
        <v>44870</v>
      </c>
      <c r="C130" s="165">
        <f>'FPL FIX'!B130</f>
        <v>15</v>
      </c>
      <c r="D130" s="165">
        <f>'FPL FIX'!J130</f>
        <v>4</v>
      </c>
      <c r="E130" s="165">
        <f>'FPL FIX'!L130</f>
        <v>16</v>
      </c>
      <c r="F130" s="165" t="str">
        <f t="shared" ref="F130:F193" si="28">C130&amp;H130</f>
        <v>15BRE</v>
      </c>
      <c r="G130" s="165" t="str">
        <f t="shared" ref="G130:G193" si="29">C130&amp;I130</f>
        <v>15nfo</v>
      </c>
      <c r="H130" s="165" t="str">
        <f>VLOOKUP($D130,FIX!$A$1:$D$21,MATCH("AbrvTeam",FIX!$A$1:$C$1,0),0)</f>
        <v>BRE</v>
      </c>
      <c r="I130" s="165" t="str">
        <f>VLOOKUP(E130,FIX!$A$1:$D$21,MATCH("AbrvTeamL",FIX!$A$1:$D$1,0),0)</f>
        <v>nfo</v>
      </c>
      <c r="J130" s="165" t="str">
        <f>INDEX($F$2:$F$381,ROWS(F130:$F$381))</f>
        <v>27LIV</v>
      </c>
      <c r="K130" s="165" t="str">
        <f>INDEX($G$2:$G$381,ROWS($G130:G$381))</f>
        <v>27bou</v>
      </c>
      <c r="L130" s="165" t="str">
        <f>INDEX($H$2:$H$381,ROWS(H130:$H$381))</f>
        <v>LIV</v>
      </c>
      <c r="M130" s="165" t="str">
        <f>INDEX($I$2:$I$381,ROWS(I130:$I$381))</f>
        <v>bou</v>
      </c>
      <c r="N130" s="165" t="str">
        <f t="shared" si="21"/>
        <v>44870BRE</v>
      </c>
      <c r="O130" s="165" t="str">
        <f t="shared" si="22"/>
        <v>44870nfo</v>
      </c>
      <c r="P130" s="165" t="str">
        <f t="shared" ref="P130:P193" si="30">H130</f>
        <v>BRE</v>
      </c>
      <c r="Q130" s="165" t="str">
        <f t="shared" ref="Q130:Q193" si="31">I130</f>
        <v>nfo</v>
      </c>
      <c r="R130" s="165" t="str">
        <f>C130&amp;":"&amp;COUNTIF($C$2:C130,C130)</f>
        <v>15:3</v>
      </c>
      <c r="S130" s="165" t="str">
        <f t="shared" si="23"/>
        <v>NFO</v>
      </c>
      <c r="T130" s="165" t="str">
        <f t="shared" si="24"/>
        <v>bre</v>
      </c>
      <c r="U130" s="166">
        <f>COUNTIF($F$2:F130,G130)</f>
        <v>0</v>
      </c>
      <c r="V130" s="166">
        <f>COUNTIF($G$2:G130,F130)</f>
        <v>0</v>
      </c>
      <c r="W130" s="166">
        <f>COUNTIF($F$2:F130,F130)</f>
        <v>1</v>
      </c>
      <c r="X130" s="166">
        <f>COUNTIF($F$2:G130,G130)</f>
        <v>1</v>
      </c>
      <c r="Y130" s="165">
        <f t="shared" si="25"/>
        <v>1</v>
      </c>
      <c r="Z130" s="165" t="str">
        <f t="shared" si="26"/>
        <v>GW15-1BRE</v>
      </c>
      <c r="AA130" s="165" t="str">
        <f t="shared" si="27"/>
        <v>GW15-1nfo</v>
      </c>
      <c r="AB130" s="165" t="str">
        <f t="shared" ref="AB130:AB193" si="32">H130</f>
        <v>BRE</v>
      </c>
      <c r="AC130" s="165" t="str">
        <f t="shared" ref="AC130:AC193" si="33">I130</f>
        <v>nfo</v>
      </c>
    </row>
    <row r="131" spans="1:29" x14ac:dyDescent="0.3">
      <c r="A131" s="164" t="str">
        <f>LEFT('FPL FIX'!$F131,10)</f>
        <v>2022-11-05</v>
      </c>
      <c r="B131" s="164">
        <f t="shared" ref="B131:B194" si="34">IFERROR(A131*$B$1,"")</f>
        <v>44870</v>
      </c>
      <c r="C131" s="165">
        <f>'FPL FIX'!B131</f>
        <v>15</v>
      </c>
      <c r="D131" s="165">
        <f>'FPL FIX'!J131</f>
        <v>5</v>
      </c>
      <c r="E131" s="165">
        <f>'FPL FIX'!L131</f>
        <v>20</v>
      </c>
      <c r="F131" s="165" t="str">
        <f t="shared" si="28"/>
        <v>15BHA</v>
      </c>
      <c r="G131" s="165" t="str">
        <f t="shared" si="29"/>
        <v>15wol</v>
      </c>
      <c r="H131" s="165" t="str">
        <f>VLOOKUP($D131,FIX!$A$1:$D$21,MATCH("AbrvTeam",FIX!$A$1:$C$1,0),0)</f>
        <v>BHA</v>
      </c>
      <c r="I131" s="165" t="str">
        <f>VLOOKUP(E131,FIX!$A$1:$D$21,MATCH("AbrvTeamL",FIX!$A$1:$D$1,0),0)</f>
        <v>wol</v>
      </c>
      <c r="J131" s="165" t="str">
        <f>INDEX($F$2:$F$381,ROWS(F131:$F$381))</f>
        <v>26FUL</v>
      </c>
      <c r="K131" s="165" t="str">
        <f>INDEX($G$2:$G$381,ROWS($G131:G$381))</f>
        <v>26bre</v>
      </c>
      <c r="L131" s="165" t="str">
        <f>INDEX($H$2:$H$381,ROWS(H131:$H$381))</f>
        <v>FUL</v>
      </c>
      <c r="M131" s="165" t="str">
        <f>INDEX($I$2:$I$381,ROWS(I131:$I$381))</f>
        <v>bre</v>
      </c>
      <c r="N131" s="165" t="str">
        <f t="shared" ref="N131:N194" si="35">B131&amp;H131</f>
        <v>44870BHA</v>
      </c>
      <c r="O131" s="165" t="str">
        <f t="shared" ref="O131:O194" si="36">B131&amp;I131</f>
        <v>44870wol</v>
      </c>
      <c r="P131" s="165" t="str">
        <f t="shared" si="30"/>
        <v>BHA</v>
      </c>
      <c r="Q131" s="165" t="str">
        <f t="shared" si="31"/>
        <v>wol</v>
      </c>
      <c r="R131" s="165" t="str">
        <f>C131&amp;":"&amp;COUNTIF($C$2:C131,C131)</f>
        <v>15:4</v>
      </c>
      <c r="S131" s="165" t="str">
        <f t="shared" ref="S131:S194" si="37">UPPER(Q131)</f>
        <v>WOL</v>
      </c>
      <c r="T131" s="165" t="str">
        <f t="shared" ref="T131:T194" si="38">LOWER(P131)</f>
        <v>bha</v>
      </c>
      <c r="U131" s="166">
        <f>COUNTIF($F$2:F131,G131)</f>
        <v>0</v>
      </c>
      <c r="V131" s="166">
        <f>COUNTIF($G$2:G131,F131)</f>
        <v>0</v>
      </c>
      <c r="W131" s="166">
        <f>COUNTIF($F$2:F131,F131)</f>
        <v>1</v>
      </c>
      <c r="X131" s="166">
        <f>COUNTIF($F$2:G131,G131)</f>
        <v>1</v>
      </c>
      <c r="Y131" s="165">
        <f t="shared" ref="Y131:Y194" si="39">IF(OR(U131=1,V131=1,W131=2,X131=2),2,1)</f>
        <v>1</v>
      </c>
      <c r="Z131" s="165" t="str">
        <f t="shared" ref="Z131:Z194" si="40">"GW"&amp;C131&amp;"-"&amp;Y131&amp;H131</f>
        <v>GW15-1BHA</v>
      </c>
      <c r="AA131" s="165" t="str">
        <f t="shared" ref="AA131:AA194" si="41">"GW"&amp;C131&amp;"-"&amp;Y131&amp;I131</f>
        <v>GW15-1wol</v>
      </c>
      <c r="AB131" s="165" t="str">
        <f t="shared" si="32"/>
        <v>BHA</v>
      </c>
      <c r="AC131" s="165" t="str">
        <f t="shared" si="33"/>
        <v>wol</v>
      </c>
    </row>
    <row r="132" spans="1:29" x14ac:dyDescent="0.3">
      <c r="A132" s="164" t="str">
        <f>LEFT('FPL FIX'!$F132,10)</f>
        <v>2022-11-05</v>
      </c>
      <c r="B132" s="164">
        <f t="shared" si="34"/>
        <v>44870</v>
      </c>
      <c r="C132" s="165">
        <f>'FPL FIX'!B132</f>
        <v>15</v>
      </c>
      <c r="D132" s="165">
        <f>'FPL FIX'!J132</f>
        <v>10</v>
      </c>
      <c r="E132" s="165">
        <f>'FPL FIX'!L132</f>
        <v>8</v>
      </c>
      <c r="F132" s="165" t="str">
        <f t="shared" si="28"/>
        <v>15LEI</v>
      </c>
      <c r="G132" s="165" t="str">
        <f t="shared" si="29"/>
        <v>15eve</v>
      </c>
      <c r="H132" s="165" t="str">
        <f>VLOOKUP($D132,FIX!$A$1:$D$21,MATCH("AbrvTeam",FIX!$A$1:$C$1,0),0)</f>
        <v>LEI</v>
      </c>
      <c r="I132" s="165" t="str">
        <f>VLOOKUP(E132,FIX!$A$1:$D$21,MATCH("AbrvTeamL",FIX!$A$1:$D$1,0),0)</f>
        <v>eve</v>
      </c>
      <c r="J132" s="165" t="str">
        <f>INDEX($F$2:$F$381,ROWS(F132:$F$381))</f>
        <v>26MUN</v>
      </c>
      <c r="K132" s="165" t="str">
        <f>INDEX($G$2:$G$381,ROWS($G132:G$381))</f>
        <v>26liv</v>
      </c>
      <c r="L132" s="165" t="str">
        <f>INDEX($H$2:$H$381,ROWS(H132:$H$381))</f>
        <v>MUN</v>
      </c>
      <c r="M132" s="165" t="str">
        <f>INDEX($I$2:$I$381,ROWS(I132:$I$381))</f>
        <v>liv</v>
      </c>
      <c r="N132" s="165" t="str">
        <f t="shared" si="35"/>
        <v>44870LEI</v>
      </c>
      <c r="O132" s="165" t="str">
        <f t="shared" si="36"/>
        <v>44870eve</v>
      </c>
      <c r="P132" s="165" t="str">
        <f t="shared" si="30"/>
        <v>LEI</v>
      </c>
      <c r="Q132" s="165" t="str">
        <f t="shared" si="31"/>
        <v>eve</v>
      </c>
      <c r="R132" s="165" t="str">
        <f>C132&amp;":"&amp;COUNTIF($C$2:C132,C132)</f>
        <v>15:5</v>
      </c>
      <c r="S132" s="165" t="str">
        <f t="shared" si="37"/>
        <v>EVE</v>
      </c>
      <c r="T132" s="165" t="str">
        <f t="shared" si="38"/>
        <v>lei</v>
      </c>
      <c r="U132" s="166">
        <f>COUNTIF($F$2:F132,G132)</f>
        <v>0</v>
      </c>
      <c r="V132" s="166">
        <f>COUNTIF($G$2:G132,F132)</f>
        <v>0</v>
      </c>
      <c r="W132" s="166">
        <f>COUNTIF($F$2:F132,F132)</f>
        <v>1</v>
      </c>
      <c r="X132" s="166">
        <f>COUNTIF($F$2:G132,G132)</f>
        <v>1</v>
      </c>
      <c r="Y132" s="165">
        <f t="shared" si="39"/>
        <v>1</v>
      </c>
      <c r="Z132" s="165" t="str">
        <f t="shared" si="40"/>
        <v>GW15-1LEI</v>
      </c>
      <c r="AA132" s="165" t="str">
        <f t="shared" si="41"/>
        <v>GW15-1eve</v>
      </c>
      <c r="AB132" s="165" t="str">
        <f t="shared" si="32"/>
        <v>LEI</v>
      </c>
      <c r="AC132" s="165" t="str">
        <f t="shared" si="33"/>
        <v>eve</v>
      </c>
    </row>
    <row r="133" spans="1:29" x14ac:dyDescent="0.3">
      <c r="A133" s="164" t="str">
        <f>LEFT('FPL FIX'!$F133,10)</f>
        <v>2022-11-06</v>
      </c>
      <c r="B133" s="164">
        <f t="shared" si="34"/>
        <v>44871</v>
      </c>
      <c r="C133" s="165">
        <f>'FPL FIX'!B133</f>
        <v>15</v>
      </c>
      <c r="D133" s="165">
        <f>'FPL FIX'!J133</f>
        <v>1</v>
      </c>
      <c r="E133" s="165">
        <f>'FPL FIX'!L133</f>
        <v>6</v>
      </c>
      <c r="F133" s="165" t="str">
        <f t="shared" si="28"/>
        <v>15ARS</v>
      </c>
      <c r="G133" s="165" t="str">
        <f t="shared" si="29"/>
        <v>15che</v>
      </c>
      <c r="H133" s="165" t="str">
        <f>VLOOKUP($D133,FIX!$A$1:$D$21,MATCH("AbrvTeam",FIX!$A$1:$C$1,0),0)</f>
        <v>ARS</v>
      </c>
      <c r="I133" s="165" t="str">
        <f>VLOOKUP(E133,FIX!$A$1:$D$21,MATCH("AbrvTeamL",FIX!$A$1:$D$1,0),0)</f>
        <v>che</v>
      </c>
      <c r="J133" s="165" t="str">
        <f>INDEX($F$2:$F$381,ROWS(F133:$F$381))</f>
        <v>26EVE</v>
      </c>
      <c r="K133" s="165" t="str">
        <f>INDEX($G$2:$G$381,ROWS($G133:G$381))</f>
        <v>26nfo</v>
      </c>
      <c r="L133" s="165" t="str">
        <f>INDEX($H$2:$H$381,ROWS(H133:$H$381))</f>
        <v>EVE</v>
      </c>
      <c r="M133" s="165" t="str">
        <f>INDEX($I$2:$I$381,ROWS(I133:$I$381))</f>
        <v>nfo</v>
      </c>
      <c r="N133" s="165" t="str">
        <f t="shared" si="35"/>
        <v>44871ARS</v>
      </c>
      <c r="O133" s="165" t="str">
        <f t="shared" si="36"/>
        <v>44871che</v>
      </c>
      <c r="P133" s="165" t="str">
        <f t="shared" si="30"/>
        <v>ARS</v>
      </c>
      <c r="Q133" s="165" t="str">
        <f t="shared" si="31"/>
        <v>che</v>
      </c>
      <c r="R133" s="165" t="str">
        <f>C133&amp;":"&amp;COUNTIF($C$2:C133,C133)</f>
        <v>15:6</v>
      </c>
      <c r="S133" s="165" t="str">
        <f t="shared" si="37"/>
        <v>CHE</v>
      </c>
      <c r="T133" s="165" t="str">
        <f t="shared" si="38"/>
        <v>ars</v>
      </c>
      <c r="U133" s="166">
        <f>COUNTIF($F$2:F133,G133)</f>
        <v>0</v>
      </c>
      <c r="V133" s="166">
        <f>COUNTIF($G$2:G133,F133)</f>
        <v>0</v>
      </c>
      <c r="W133" s="166">
        <f>COUNTIF($F$2:F133,F133)</f>
        <v>1</v>
      </c>
      <c r="X133" s="166">
        <f>COUNTIF($F$2:G133,G133)</f>
        <v>1</v>
      </c>
      <c r="Y133" s="165">
        <f t="shared" si="39"/>
        <v>1</v>
      </c>
      <c r="Z133" s="165" t="str">
        <f t="shared" si="40"/>
        <v>GW15-1ARS</v>
      </c>
      <c r="AA133" s="165" t="str">
        <f t="shared" si="41"/>
        <v>GW15-1che</v>
      </c>
      <c r="AB133" s="165" t="str">
        <f t="shared" si="32"/>
        <v>ARS</v>
      </c>
      <c r="AC133" s="165" t="str">
        <f t="shared" si="33"/>
        <v>che</v>
      </c>
    </row>
    <row r="134" spans="1:29" x14ac:dyDescent="0.3">
      <c r="A134" s="164" t="str">
        <f>LEFT('FPL FIX'!$F134,10)</f>
        <v>2022-11-06</v>
      </c>
      <c r="B134" s="164">
        <f t="shared" si="34"/>
        <v>44871</v>
      </c>
      <c r="C134" s="165">
        <f>'FPL FIX'!B134</f>
        <v>15</v>
      </c>
      <c r="D134" s="165">
        <f>'FPL FIX'!J134</f>
        <v>14</v>
      </c>
      <c r="E134" s="165">
        <f>'FPL FIX'!L134</f>
        <v>2</v>
      </c>
      <c r="F134" s="165" t="str">
        <f t="shared" si="28"/>
        <v>15MUN</v>
      </c>
      <c r="G134" s="165" t="str">
        <f t="shared" si="29"/>
        <v>15avl</v>
      </c>
      <c r="H134" s="165" t="str">
        <f>VLOOKUP($D134,FIX!$A$1:$D$21,MATCH("AbrvTeam",FIX!$A$1:$C$1,0),0)</f>
        <v>MUN</v>
      </c>
      <c r="I134" s="165" t="str">
        <f>VLOOKUP(E134,FIX!$A$1:$D$21,MATCH("AbrvTeamL",FIX!$A$1:$D$1,0),0)</f>
        <v>avl</v>
      </c>
      <c r="J134" s="165" t="str">
        <f>INDEX($F$2:$F$381,ROWS(F134:$F$381))</f>
        <v>26LEI</v>
      </c>
      <c r="K134" s="165" t="str">
        <f>INDEX($G$2:$G$381,ROWS($G134:G$381))</f>
        <v>26sou</v>
      </c>
      <c r="L134" s="165" t="str">
        <f>INDEX($H$2:$H$381,ROWS(H134:$H$381))</f>
        <v>LEI</v>
      </c>
      <c r="M134" s="165" t="str">
        <f>INDEX($I$2:$I$381,ROWS(I134:$I$381))</f>
        <v>sou</v>
      </c>
      <c r="N134" s="165" t="str">
        <f t="shared" si="35"/>
        <v>44871MUN</v>
      </c>
      <c r="O134" s="165" t="str">
        <f t="shared" si="36"/>
        <v>44871avl</v>
      </c>
      <c r="P134" s="165" t="str">
        <f t="shared" si="30"/>
        <v>MUN</v>
      </c>
      <c r="Q134" s="165" t="str">
        <f t="shared" si="31"/>
        <v>avl</v>
      </c>
      <c r="R134" s="165" t="str">
        <f>C134&amp;":"&amp;COUNTIF($C$2:C134,C134)</f>
        <v>15:7</v>
      </c>
      <c r="S134" s="165" t="str">
        <f t="shared" si="37"/>
        <v>AVL</v>
      </c>
      <c r="T134" s="165" t="str">
        <f t="shared" si="38"/>
        <v>mun</v>
      </c>
      <c r="U134" s="166">
        <f>COUNTIF($F$2:F134,G134)</f>
        <v>0</v>
      </c>
      <c r="V134" s="166">
        <f>COUNTIF($G$2:G134,F134)</f>
        <v>0</v>
      </c>
      <c r="W134" s="166">
        <f>COUNTIF($F$2:F134,F134)</f>
        <v>1</v>
      </c>
      <c r="X134" s="166">
        <f>COUNTIF($F$2:G134,G134)</f>
        <v>1</v>
      </c>
      <c r="Y134" s="165">
        <f t="shared" si="39"/>
        <v>1</v>
      </c>
      <c r="Z134" s="165" t="str">
        <f t="shared" si="40"/>
        <v>GW15-1MUN</v>
      </c>
      <c r="AA134" s="165" t="str">
        <f t="shared" si="41"/>
        <v>GW15-1avl</v>
      </c>
      <c r="AB134" s="165" t="str">
        <f t="shared" si="32"/>
        <v>MUN</v>
      </c>
      <c r="AC134" s="165" t="str">
        <f t="shared" si="33"/>
        <v>avl</v>
      </c>
    </row>
    <row r="135" spans="1:29" x14ac:dyDescent="0.3">
      <c r="A135" s="164" t="str">
        <f>LEFT('FPL FIX'!$F135,10)</f>
        <v>2022-11-06</v>
      </c>
      <c r="B135" s="164">
        <f t="shared" si="34"/>
        <v>44871</v>
      </c>
      <c r="C135" s="165">
        <f>'FPL FIX'!B135</f>
        <v>15</v>
      </c>
      <c r="D135" s="165">
        <f>'FPL FIX'!J135</f>
        <v>15</v>
      </c>
      <c r="E135" s="165">
        <f>'FPL FIX'!L135</f>
        <v>17</v>
      </c>
      <c r="F135" s="165" t="str">
        <f t="shared" si="28"/>
        <v>15NEW</v>
      </c>
      <c r="G135" s="165" t="str">
        <f t="shared" si="29"/>
        <v>15sou</v>
      </c>
      <c r="H135" s="165" t="str">
        <f>VLOOKUP($D135,FIX!$A$1:$D$21,MATCH("AbrvTeam",FIX!$A$1:$C$1,0),0)</f>
        <v>NEW</v>
      </c>
      <c r="I135" s="165" t="str">
        <f>VLOOKUP(E135,FIX!$A$1:$D$21,MATCH("AbrvTeamL",FIX!$A$1:$D$1,0),0)</f>
        <v>sou</v>
      </c>
      <c r="J135" s="165" t="str">
        <f>INDEX($F$2:$F$381,ROWS(F135:$F$381))</f>
        <v>26TOT</v>
      </c>
      <c r="K135" s="165" t="str">
        <f>INDEX($G$2:$G$381,ROWS($G135:G$381))</f>
        <v>26wol</v>
      </c>
      <c r="L135" s="165" t="str">
        <f>INDEX($H$2:$H$381,ROWS(H135:$H$381))</f>
        <v>TOT</v>
      </c>
      <c r="M135" s="165" t="str">
        <f>INDEX($I$2:$I$381,ROWS(I135:$I$381))</f>
        <v>wol</v>
      </c>
      <c r="N135" s="165" t="str">
        <f t="shared" si="35"/>
        <v>44871NEW</v>
      </c>
      <c r="O135" s="165" t="str">
        <f t="shared" si="36"/>
        <v>44871sou</v>
      </c>
      <c r="P135" s="165" t="str">
        <f t="shared" si="30"/>
        <v>NEW</v>
      </c>
      <c r="Q135" s="165" t="str">
        <f t="shared" si="31"/>
        <v>sou</v>
      </c>
      <c r="R135" s="165" t="str">
        <f>C135&amp;":"&amp;COUNTIF($C$2:C135,C135)</f>
        <v>15:8</v>
      </c>
      <c r="S135" s="165" t="str">
        <f t="shared" si="37"/>
        <v>SOU</v>
      </c>
      <c r="T135" s="165" t="str">
        <f t="shared" si="38"/>
        <v>new</v>
      </c>
      <c r="U135" s="166">
        <f>COUNTIF($F$2:F135,G135)</f>
        <v>0</v>
      </c>
      <c r="V135" s="166">
        <f>COUNTIF($G$2:G135,F135)</f>
        <v>0</v>
      </c>
      <c r="W135" s="166">
        <f>COUNTIF($F$2:F135,F135)</f>
        <v>1</v>
      </c>
      <c r="X135" s="166">
        <f>COUNTIF($F$2:G135,G135)</f>
        <v>1</v>
      </c>
      <c r="Y135" s="165">
        <f t="shared" si="39"/>
        <v>1</v>
      </c>
      <c r="Z135" s="165" t="str">
        <f t="shared" si="40"/>
        <v>GW15-1NEW</v>
      </c>
      <c r="AA135" s="165" t="str">
        <f t="shared" si="41"/>
        <v>GW15-1sou</v>
      </c>
      <c r="AB135" s="165" t="str">
        <f t="shared" si="32"/>
        <v>NEW</v>
      </c>
      <c r="AC135" s="165" t="str">
        <f t="shared" si="33"/>
        <v>sou</v>
      </c>
    </row>
    <row r="136" spans="1:29" x14ac:dyDescent="0.3">
      <c r="A136" s="164" t="str">
        <f>LEFT('FPL FIX'!$F136,10)</f>
        <v>2022-11-06</v>
      </c>
      <c r="B136" s="164">
        <f t="shared" si="34"/>
        <v>44871</v>
      </c>
      <c r="C136" s="165">
        <f>'FPL FIX'!B136</f>
        <v>15</v>
      </c>
      <c r="D136" s="165">
        <f>'FPL FIX'!J136</f>
        <v>7</v>
      </c>
      <c r="E136" s="165">
        <f>'FPL FIX'!L136</f>
        <v>19</v>
      </c>
      <c r="F136" s="165" t="str">
        <f t="shared" si="28"/>
        <v>15CRY</v>
      </c>
      <c r="G136" s="165" t="str">
        <f t="shared" si="29"/>
        <v>15whu</v>
      </c>
      <c r="H136" s="165" t="str">
        <f>VLOOKUP($D136,FIX!$A$1:$D$21,MATCH("AbrvTeam",FIX!$A$1:$C$1,0),0)</f>
        <v>CRY</v>
      </c>
      <c r="I136" s="165" t="str">
        <f>VLOOKUP(E136,FIX!$A$1:$D$21,MATCH("AbrvTeamL",FIX!$A$1:$D$1,0),0)</f>
        <v>whu</v>
      </c>
      <c r="J136" s="165" t="str">
        <f>INDEX($F$2:$F$381,ROWS(F136:$F$381))</f>
        <v>26LEE</v>
      </c>
      <c r="K136" s="165" t="str">
        <f>INDEX($G$2:$G$381,ROWS($G136:G$381))</f>
        <v>26che</v>
      </c>
      <c r="L136" s="165" t="str">
        <f>INDEX($H$2:$H$381,ROWS(H136:$H$381))</f>
        <v>LEE</v>
      </c>
      <c r="M136" s="165" t="str">
        <f>INDEX($I$2:$I$381,ROWS(I136:$I$381))</f>
        <v>che</v>
      </c>
      <c r="N136" s="165" t="str">
        <f t="shared" si="35"/>
        <v>44871CRY</v>
      </c>
      <c r="O136" s="165" t="str">
        <f t="shared" si="36"/>
        <v>44871whu</v>
      </c>
      <c r="P136" s="165" t="str">
        <f t="shared" si="30"/>
        <v>CRY</v>
      </c>
      <c r="Q136" s="165" t="str">
        <f t="shared" si="31"/>
        <v>whu</v>
      </c>
      <c r="R136" s="165" t="str">
        <f>C136&amp;":"&amp;COUNTIF($C$2:C136,C136)</f>
        <v>15:9</v>
      </c>
      <c r="S136" s="165" t="str">
        <f t="shared" si="37"/>
        <v>WHU</v>
      </c>
      <c r="T136" s="165" t="str">
        <f t="shared" si="38"/>
        <v>cry</v>
      </c>
      <c r="U136" s="166">
        <f>COUNTIF($F$2:F136,G136)</f>
        <v>0</v>
      </c>
      <c r="V136" s="166">
        <f>COUNTIF($G$2:G136,F136)</f>
        <v>0</v>
      </c>
      <c r="W136" s="166">
        <f>COUNTIF($F$2:F136,F136)</f>
        <v>1</v>
      </c>
      <c r="X136" s="166">
        <f>COUNTIF($F$2:G136,G136)</f>
        <v>1</v>
      </c>
      <c r="Y136" s="165">
        <f t="shared" si="39"/>
        <v>1</v>
      </c>
      <c r="Z136" s="165" t="str">
        <f t="shared" si="40"/>
        <v>GW15-1CRY</v>
      </c>
      <c r="AA136" s="165" t="str">
        <f t="shared" si="41"/>
        <v>GW15-1whu</v>
      </c>
      <c r="AB136" s="165" t="str">
        <f t="shared" si="32"/>
        <v>CRY</v>
      </c>
      <c r="AC136" s="165" t="str">
        <f t="shared" si="33"/>
        <v>whu</v>
      </c>
    </row>
    <row r="137" spans="1:29" x14ac:dyDescent="0.3">
      <c r="A137" s="164" t="str">
        <f>LEFT('FPL FIX'!$F137,10)</f>
        <v>2022-11-06</v>
      </c>
      <c r="B137" s="164">
        <f t="shared" si="34"/>
        <v>44871</v>
      </c>
      <c r="C137" s="165">
        <f>'FPL FIX'!B137</f>
        <v>15</v>
      </c>
      <c r="D137" s="165">
        <f>'FPL FIX'!J137</f>
        <v>12</v>
      </c>
      <c r="E137" s="165">
        <f>'FPL FIX'!L137</f>
        <v>18</v>
      </c>
      <c r="F137" s="165" t="str">
        <f t="shared" si="28"/>
        <v>15LIV</v>
      </c>
      <c r="G137" s="165" t="str">
        <f t="shared" si="29"/>
        <v>15tot</v>
      </c>
      <c r="H137" s="165" t="str">
        <f>VLOOKUP($D137,FIX!$A$1:$D$21,MATCH("AbrvTeam",FIX!$A$1:$C$1,0),0)</f>
        <v>LIV</v>
      </c>
      <c r="I137" s="165" t="str">
        <f>VLOOKUP(E137,FIX!$A$1:$D$21,MATCH("AbrvTeamL",FIX!$A$1:$D$1,0),0)</f>
        <v>tot</v>
      </c>
      <c r="J137" s="165" t="str">
        <f>INDEX($F$2:$F$381,ROWS(F137:$F$381))</f>
        <v>26WHU</v>
      </c>
      <c r="K137" s="165" t="str">
        <f>INDEX($G$2:$G$381,ROWS($G137:G$381))</f>
        <v>26bha</v>
      </c>
      <c r="L137" s="165" t="str">
        <f>INDEX($H$2:$H$381,ROWS(H137:$H$381))</f>
        <v>WHU</v>
      </c>
      <c r="M137" s="165" t="str">
        <f>INDEX($I$2:$I$381,ROWS(I137:$I$381))</f>
        <v>bha</v>
      </c>
      <c r="N137" s="165" t="str">
        <f t="shared" si="35"/>
        <v>44871LIV</v>
      </c>
      <c r="O137" s="165" t="str">
        <f t="shared" si="36"/>
        <v>44871tot</v>
      </c>
      <c r="P137" s="165" t="str">
        <f t="shared" si="30"/>
        <v>LIV</v>
      </c>
      <c r="Q137" s="165" t="str">
        <f t="shared" si="31"/>
        <v>tot</v>
      </c>
      <c r="R137" s="165" t="str">
        <f>C137&amp;":"&amp;COUNTIF($C$2:C137,C137)</f>
        <v>15:10</v>
      </c>
      <c r="S137" s="165" t="str">
        <f t="shared" si="37"/>
        <v>TOT</v>
      </c>
      <c r="T137" s="165" t="str">
        <f t="shared" si="38"/>
        <v>liv</v>
      </c>
      <c r="U137" s="166">
        <f>COUNTIF($F$2:F137,G137)</f>
        <v>0</v>
      </c>
      <c r="V137" s="166">
        <f>COUNTIF($G$2:G137,F137)</f>
        <v>0</v>
      </c>
      <c r="W137" s="166">
        <f>COUNTIF($F$2:F137,F137)</f>
        <v>1</v>
      </c>
      <c r="X137" s="166">
        <f>COUNTIF($F$2:G137,G137)</f>
        <v>1</v>
      </c>
      <c r="Y137" s="165">
        <f t="shared" si="39"/>
        <v>1</v>
      </c>
      <c r="Z137" s="165" t="str">
        <f t="shared" si="40"/>
        <v>GW15-1LIV</v>
      </c>
      <c r="AA137" s="165" t="str">
        <f t="shared" si="41"/>
        <v>GW15-1tot</v>
      </c>
      <c r="AB137" s="165" t="str">
        <f t="shared" si="32"/>
        <v>LIV</v>
      </c>
      <c r="AC137" s="165" t="str">
        <f t="shared" si="33"/>
        <v>tot</v>
      </c>
    </row>
    <row r="138" spans="1:29" x14ac:dyDescent="0.3">
      <c r="A138" s="164" t="str">
        <f>LEFT('FPL FIX'!$F138,10)</f>
        <v>2022-11-12</v>
      </c>
      <c r="B138" s="164">
        <f t="shared" si="34"/>
        <v>44877</v>
      </c>
      <c r="C138" s="165">
        <f>'FPL FIX'!B138</f>
        <v>16</v>
      </c>
      <c r="D138" s="165">
        <f>'FPL FIX'!J138</f>
        <v>4</v>
      </c>
      <c r="E138" s="165">
        <f>'FPL FIX'!L138</f>
        <v>13</v>
      </c>
      <c r="F138" s="165" t="str">
        <f t="shared" si="28"/>
        <v>16BRE</v>
      </c>
      <c r="G138" s="165" t="str">
        <f t="shared" si="29"/>
        <v>16mci</v>
      </c>
      <c r="H138" s="165" t="str">
        <f>VLOOKUP($D138,FIX!$A$1:$D$21,MATCH("AbrvTeam",FIX!$A$1:$C$1,0),0)</f>
        <v>BRE</v>
      </c>
      <c r="I138" s="165" t="str">
        <f>VLOOKUP(E138,FIX!$A$1:$D$21,MATCH("AbrvTeamL",FIX!$A$1:$D$1,0),0)</f>
        <v>mci</v>
      </c>
      <c r="J138" s="165" t="str">
        <f>INDEX($F$2:$F$381,ROWS(F138:$F$381))</f>
        <v>26CRY</v>
      </c>
      <c r="K138" s="165" t="str">
        <f>INDEX($G$2:$G$381,ROWS($G138:G$381))</f>
        <v>26avl</v>
      </c>
      <c r="L138" s="165" t="str">
        <f>INDEX($H$2:$H$381,ROWS(H138:$H$381))</f>
        <v>CRY</v>
      </c>
      <c r="M138" s="165" t="str">
        <f>INDEX($I$2:$I$381,ROWS(I138:$I$381))</f>
        <v>avl</v>
      </c>
      <c r="N138" s="165" t="str">
        <f t="shared" si="35"/>
        <v>44877BRE</v>
      </c>
      <c r="O138" s="165" t="str">
        <f t="shared" si="36"/>
        <v>44877mci</v>
      </c>
      <c r="P138" s="165" t="str">
        <f t="shared" si="30"/>
        <v>BRE</v>
      </c>
      <c r="Q138" s="165" t="str">
        <f t="shared" si="31"/>
        <v>mci</v>
      </c>
      <c r="R138" s="165" t="str">
        <f>C138&amp;":"&amp;COUNTIF($C$2:C138,C138)</f>
        <v>16:1</v>
      </c>
      <c r="S138" s="165" t="str">
        <f t="shared" si="37"/>
        <v>MCI</v>
      </c>
      <c r="T138" s="165" t="str">
        <f t="shared" si="38"/>
        <v>bre</v>
      </c>
      <c r="U138" s="166">
        <f>COUNTIF($F$2:F138,G138)</f>
        <v>0</v>
      </c>
      <c r="V138" s="166">
        <f>COUNTIF($G$2:G138,F138)</f>
        <v>0</v>
      </c>
      <c r="W138" s="166">
        <f>COUNTIF($F$2:F138,F138)</f>
        <v>1</v>
      </c>
      <c r="X138" s="166">
        <f>COUNTIF($F$2:G138,G138)</f>
        <v>1</v>
      </c>
      <c r="Y138" s="165">
        <f t="shared" si="39"/>
        <v>1</v>
      </c>
      <c r="Z138" s="165" t="str">
        <f t="shared" si="40"/>
        <v>GW16-1BRE</v>
      </c>
      <c r="AA138" s="165" t="str">
        <f t="shared" si="41"/>
        <v>GW16-1mci</v>
      </c>
      <c r="AB138" s="165" t="str">
        <f t="shared" si="32"/>
        <v>BRE</v>
      </c>
      <c r="AC138" s="165" t="str">
        <f t="shared" si="33"/>
        <v>mci</v>
      </c>
    </row>
    <row r="139" spans="1:29" x14ac:dyDescent="0.3">
      <c r="A139" s="164" t="str">
        <f>LEFT('FPL FIX'!$F139,10)</f>
        <v>2022-11-12</v>
      </c>
      <c r="B139" s="164">
        <f t="shared" si="34"/>
        <v>44877</v>
      </c>
      <c r="C139" s="165">
        <f>'FPL FIX'!B139</f>
        <v>16</v>
      </c>
      <c r="D139" s="165">
        <f>'FPL FIX'!J139</f>
        <v>8</v>
      </c>
      <c r="E139" s="165">
        <f>'FPL FIX'!L139</f>
        <v>3</v>
      </c>
      <c r="F139" s="165" t="str">
        <f t="shared" si="28"/>
        <v>16EVE</v>
      </c>
      <c r="G139" s="165" t="str">
        <f t="shared" si="29"/>
        <v>16bou</v>
      </c>
      <c r="H139" s="165" t="str">
        <f>VLOOKUP($D139,FIX!$A$1:$D$21,MATCH("AbrvTeam",FIX!$A$1:$C$1,0),0)</f>
        <v>EVE</v>
      </c>
      <c r="I139" s="165" t="str">
        <f>VLOOKUP(E139,FIX!$A$1:$D$21,MATCH("AbrvTeamL",FIX!$A$1:$D$1,0),0)</f>
        <v>bou</v>
      </c>
      <c r="J139" s="165" t="str">
        <f>INDEX($F$2:$F$381,ROWS(F139:$F$381))</f>
        <v>26BOU</v>
      </c>
      <c r="K139" s="165" t="str">
        <f>INDEX($G$2:$G$381,ROWS($G139:G$381))</f>
        <v>26ars</v>
      </c>
      <c r="L139" s="165" t="str">
        <f>INDEX($H$2:$H$381,ROWS(H139:$H$381))</f>
        <v>BOU</v>
      </c>
      <c r="M139" s="165" t="str">
        <f>INDEX($I$2:$I$381,ROWS(I139:$I$381))</f>
        <v>ars</v>
      </c>
      <c r="N139" s="165" t="str">
        <f t="shared" si="35"/>
        <v>44877EVE</v>
      </c>
      <c r="O139" s="165" t="str">
        <f t="shared" si="36"/>
        <v>44877bou</v>
      </c>
      <c r="P139" s="165" t="str">
        <f t="shared" si="30"/>
        <v>EVE</v>
      </c>
      <c r="Q139" s="165" t="str">
        <f t="shared" si="31"/>
        <v>bou</v>
      </c>
      <c r="R139" s="165" t="str">
        <f>C139&amp;":"&amp;COUNTIF($C$2:C139,C139)</f>
        <v>16:2</v>
      </c>
      <c r="S139" s="165" t="str">
        <f t="shared" si="37"/>
        <v>BOU</v>
      </c>
      <c r="T139" s="165" t="str">
        <f t="shared" si="38"/>
        <v>eve</v>
      </c>
      <c r="U139" s="166">
        <f>COUNTIF($F$2:F139,G139)</f>
        <v>0</v>
      </c>
      <c r="V139" s="166">
        <f>COUNTIF($G$2:G139,F139)</f>
        <v>0</v>
      </c>
      <c r="W139" s="166">
        <f>COUNTIF($F$2:F139,F139)</f>
        <v>1</v>
      </c>
      <c r="X139" s="166">
        <f>COUNTIF($F$2:G139,G139)</f>
        <v>1</v>
      </c>
      <c r="Y139" s="165">
        <f t="shared" si="39"/>
        <v>1</v>
      </c>
      <c r="Z139" s="165" t="str">
        <f t="shared" si="40"/>
        <v>GW16-1EVE</v>
      </c>
      <c r="AA139" s="165" t="str">
        <f t="shared" si="41"/>
        <v>GW16-1bou</v>
      </c>
      <c r="AB139" s="165" t="str">
        <f t="shared" si="32"/>
        <v>EVE</v>
      </c>
      <c r="AC139" s="165" t="str">
        <f t="shared" si="33"/>
        <v>bou</v>
      </c>
    </row>
    <row r="140" spans="1:29" x14ac:dyDescent="0.3">
      <c r="A140" s="164" t="str">
        <f>LEFT('FPL FIX'!$F140,10)</f>
        <v>2022-11-12</v>
      </c>
      <c r="B140" s="164">
        <f t="shared" si="34"/>
        <v>44877</v>
      </c>
      <c r="C140" s="165">
        <f>'FPL FIX'!B140</f>
        <v>16</v>
      </c>
      <c r="D140" s="165">
        <f>'FPL FIX'!J140</f>
        <v>17</v>
      </c>
      <c r="E140" s="165">
        <f>'FPL FIX'!L140</f>
        <v>12</v>
      </c>
      <c r="F140" s="165" t="str">
        <f t="shared" si="28"/>
        <v>16SOU</v>
      </c>
      <c r="G140" s="165" t="str">
        <f t="shared" si="29"/>
        <v>16liv</v>
      </c>
      <c r="H140" s="165" t="str">
        <f>VLOOKUP($D140,FIX!$A$1:$D$21,MATCH("AbrvTeam",FIX!$A$1:$C$1,0),0)</f>
        <v>SOU</v>
      </c>
      <c r="I140" s="165" t="str">
        <f>VLOOKUP(E140,FIX!$A$1:$D$21,MATCH("AbrvTeamL",FIX!$A$1:$D$1,0),0)</f>
        <v>liv</v>
      </c>
      <c r="J140" s="165" t="str">
        <f>INDEX($F$2:$F$381,ROWS(F140:$F$381))</f>
        <v>26NEW</v>
      </c>
      <c r="K140" s="165" t="str">
        <f>INDEX($G$2:$G$381,ROWS($G140:G$381))</f>
        <v>26mci</v>
      </c>
      <c r="L140" s="165" t="str">
        <f>INDEX($H$2:$H$381,ROWS(H140:$H$381))</f>
        <v>NEW</v>
      </c>
      <c r="M140" s="165" t="str">
        <f>INDEX($I$2:$I$381,ROWS(I140:$I$381))</f>
        <v>mci</v>
      </c>
      <c r="N140" s="165" t="str">
        <f t="shared" si="35"/>
        <v>44877SOU</v>
      </c>
      <c r="O140" s="165" t="str">
        <f t="shared" si="36"/>
        <v>44877liv</v>
      </c>
      <c r="P140" s="165" t="str">
        <f t="shared" si="30"/>
        <v>SOU</v>
      </c>
      <c r="Q140" s="165" t="str">
        <f t="shared" si="31"/>
        <v>liv</v>
      </c>
      <c r="R140" s="165" t="str">
        <f>C140&amp;":"&amp;COUNTIF($C$2:C140,C140)</f>
        <v>16:3</v>
      </c>
      <c r="S140" s="165" t="str">
        <f t="shared" si="37"/>
        <v>LIV</v>
      </c>
      <c r="T140" s="165" t="str">
        <f t="shared" si="38"/>
        <v>sou</v>
      </c>
      <c r="U140" s="166">
        <f>COUNTIF($F$2:F140,G140)</f>
        <v>0</v>
      </c>
      <c r="V140" s="166">
        <f>COUNTIF($G$2:G140,F140)</f>
        <v>0</v>
      </c>
      <c r="W140" s="166">
        <f>COUNTIF($F$2:F140,F140)</f>
        <v>1</v>
      </c>
      <c r="X140" s="166">
        <f>COUNTIF($F$2:G140,G140)</f>
        <v>1</v>
      </c>
      <c r="Y140" s="165">
        <f t="shared" si="39"/>
        <v>1</v>
      </c>
      <c r="Z140" s="165" t="str">
        <f t="shared" si="40"/>
        <v>GW16-1SOU</v>
      </c>
      <c r="AA140" s="165" t="str">
        <f t="shared" si="41"/>
        <v>GW16-1liv</v>
      </c>
      <c r="AB140" s="165" t="str">
        <f t="shared" si="32"/>
        <v>SOU</v>
      </c>
      <c r="AC140" s="165" t="str">
        <f t="shared" si="33"/>
        <v>liv</v>
      </c>
    </row>
    <row r="141" spans="1:29" x14ac:dyDescent="0.3">
      <c r="A141" s="164" t="str">
        <f>LEFT('FPL FIX'!$F141,10)</f>
        <v>2022-11-12</v>
      </c>
      <c r="B141" s="164">
        <f t="shared" si="34"/>
        <v>44877</v>
      </c>
      <c r="C141" s="165">
        <f>'FPL FIX'!B141</f>
        <v>16</v>
      </c>
      <c r="D141" s="165">
        <f>'FPL FIX'!J141</f>
        <v>7</v>
      </c>
      <c r="E141" s="165">
        <f>'FPL FIX'!L141</f>
        <v>16</v>
      </c>
      <c r="F141" s="165" t="str">
        <f t="shared" si="28"/>
        <v>16CRY</v>
      </c>
      <c r="G141" s="165" t="str">
        <f t="shared" si="29"/>
        <v>16nfo</v>
      </c>
      <c r="H141" s="165" t="str">
        <f>VLOOKUP($D141,FIX!$A$1:$D$21,MATCH("AbrvTeam",FIX!$A$1:$C$1,0),0)</f>
        <v>CRY</v>
      </c>
      <c r="I141" s="165" t="str">
        <f>VLOOKUP(E141,FIX!$A$1:$D$21,MATCH("AbrvTeamL",FIX!$A$1:$D$1,0),0)</f>
        <v>nfo</v>
      </c>
      <c r="J141" s="165" t="str">
        <f>INDEX($F$2:$F$381,ROWS(F141:$F$381))</f>
        <v>25WOL</v>
      </c>
      <c r="K141" s="165" t="str">
        <f>INDEX($G$2:$G$381,ROWS($G141:G$381))</f>
        <v>25liv</v>
      </c>
      <c r="L141" s="165" t="str">
        <f>INDEX($H$2:$H$381,ROWS(H141:$H$381))</f>
        <v>WOL</v>
      </c>
      <c r="M141" s="165" t="str">
        <f>INDEX($I$2:$I$381,ROWS(I141:$I$381))</f>
        <v>liv</v>
      </c>
      <c r="N141" s="165" t="str">
        <f t="shared" si="35"/>
        <v>44877CRY</v>
      </c>
      <c r="O141" s="165" t="str">
        <f t="shared" si="36"/>
        <v>44877nfo</v>
      </c>
      <c r="P141" s="165" t="str">
        <f t="shared" si="30"/>
        <v>CRY</v>
      </c>
      <c r="Q141" s="165" t="str">
        <f t="shared" si="31"/>
        <v>nfo</v>
      </c>
      <c r="R141" s="165" t="str">
        <f>C141&amp;":"&amp;COUNTIF($C$2:C141,C141)</f>
        <v>16:4</v>
      </c>
      <c r="S141" s="165" t="str">
        <f t="shared" si="37"/>
        <v>NFO</v>
      </c>
      <c r="T141" s="165" t="str">
        <f t="shared" si="38"/>
        <v>cry</v>
      </c>
      <c r="U141" s="166">
        <f>COUNTIF($F$2:F141,G141)</f>
        <v>0</v>
      </c>
      <c r="V141" s="166">
        <f>COUNTIF($G$2:G141,F141)</f>
        <v>0</v>
      </c>
      <c r="W141" s="166">
        <f>COUNTIF($F$2:F141,F141)</f>
        <v>1</v>
      </c>
      <c r="X141" s="166">
        <f>COUNTIF($F$2:G141,G141)</f>
        <v>1</v>
      </c>
      <c r="Y141" s="165">
        <f t="shared" si="39"/>
        <v>1</v>
      </c>
      <c r="Z141" s="165" t="str">
        <f t="shared" si="40"/>
        <v>GW16-1CRY</v>
      </c>
      <c r="AA141" s="165" t="str">
        <f t="shared" si="41"/>
        <v>GW16-1nfo</v>
      </c>
      <c r="AB141" s="165" t="str">
        <f t="shared" si="32"/>
        <v>CRY</v>
      </c>
      <c r="AC141" s="165" t="str">
        <f t="shared" si="33"/>
        <v>nfo</v>
      </c>
    </row>
    <row r="142" spans="1:29" x14ac:dyDescent="0.3">
      <c r="A142" s="164" t="str">
        <f>LEFT('FPL FIX'!$F142,10)</f>
        <v>2022-11-12</v>
      </c>
      <c r="B142" s="164">
        <f t="shared" si="34"/>
        <v>44877</v>
      </c>
      <c r="C142" s="165">
        <f>'FPL FIX'!B142</f>
        <v>16</v>
      </c>
      <c r="D142" s="165">
        <f>'FPL FIX'!J142</f>
        <v>11</v>
      </c>
      <c r="E142" s="165">
        <f>'FPL FIX'!L142</f>
        <v>18</v>
      </c>
      <c r="F142" s="165" t="str">
        <f t="shared" si="28"/>
        <v>16LEE</v>
      </c>
      <c r="G142" s="165" t="str">
        <f t="shared" si="29"/>
        <v>16tot</v>
      </c>
      <c r="H142" s="165" t="str">
        <f>VLOOKUP($D142,FIX!$A$1:$D$21,MATCH("AbrvTeam",FIX!$A$1:$C$1,0),0)</f>
        <v>LEE</v>
      </c>
      <c r="I142" s="165" t="str">
        <f>VLOOKUP(E142,FIX!$A$1:$D$21,MATCH("AbrvTeamL",FIX!$A$1:$D$1,0),0)</f>
        <v>tot</v>
      </c>
      <c r="J142" s="165" t="str">
        <f>INDEX($F$2:$F$381,ROWS(F142:$F$381))</f>
        <v>25EVE</v>
      </c>
      <c r="K142" s="165" t="str">
        <f>INDEX($G$2:$G$381,ROWS($G142:G$381))</f>
        <v>25ars</v>
      </c>
      <c r="L142" s="165" t="str">
        <f>INDEX($H$2:$H$381,ROWS(H142:$H$381))</f>
        <v>EVE</v>
      </c>
      <c r="M142" s="165" t="str">
        <f>INDEX($I$2:$I$381,ROWS(I142:$I$381))</f>
        <v>ars</v>
      </c>
      <c r="N142" s="165" t="str">
        <f t="shared" si="35"/>
        <v>44877LEE</v>
      </c>
      <c r="O142" s="165" t="str">
        <f t="shared" si="36"/>
        <v>44877tot</v>
      </c>
      <c r="P142" s="165" t="str">
        <f t="shared" si="30"/>
        <v>LEE</v>
      </c>
      <c r="Q142" s="165" t="str">
        <f t="shared" si="31"/>
        <v>tot</v>
      </c>
      <c r="R142" s="165" t="str">
        <f>C142&amp;":"&amp;COUNTIF($C$2:C142,C142)</f>
        <v>16:5</v>
      </c>
      <c r="S142" s="165" t="str">
        <f t="shared" si="37"/>
        <v>TOT</v>
      </c>
      <c r="T142" s="165" t="str">
        <f t="shared" si="38"/>
        <v>lee</v>
      </c>
      <c r="U142" s="166">
        <f>COUNTIF($F$2:F142,G142)</f>
        <v>0</v>
      </c>
      <c r="V142" s="166">
        <f>COUNTIF($G$2:G142,F142)</f>
        <v>0</v>
      </c>
      <c r="W142" s="166">
        <f>COUNTIF($F$2:F142,F142)</f>
        <v>1</v>
      </c>
      <c r="X142" s="166">
        <f>COUNTIF($F$2:G142,G142)</f>
        <v>1</v>
      </c>
      <c r="Y142" s="165">
        <f t="shared" si="39"/>
        <v>1</v>
      </c>
      <c r="Z142" s="165" t="str">
        <f t="shared" si="40"/>
        <v>GW16-1LEE</v>
      </c>
      <c r="AA142" s="165" t="str">
        <f t="shared" si="41"/>
        <v>GW16-1tot</v>
      </c>
      <c r="AB142" s="165" t="str">
        <f t="shared" si="32"/>
        <v>LEE</v>
      </c>
      <c r="AC142" s="165" t="str">
        <f t="shared" si="33"/>
        <v>tot</v>
      </c>
    </row>
    <row r="143" spans="1:29" x14ac:dyDescent="0.3">
      <c r="A143" s="164" t="str">
        <f>LEFT('FPL FIX'!$F143,10)</f>
        <v>2022-11-12</v>
      </c>
      <c r="B143" s="164">
        <f t="shared" si="34"/>
        <v>44877</v>
      </c>
      <c r="C143" s="165">
        <f>'FPL FIX'!B143</f>
        <v>16</v>
      </c>
      <c r="D143" s="165">
        <f>'FPL FIX'!J143</f>
        <v>10</v>
      </c>
      <c r="E143" s="165">
        <f>'FPL FIX'!L143</f>
        <v>19</v>
      </c>
      <c r="F143" s="165" t="str">
        <f t="shared" si="28"/>
        <v>16LEI</v>
      </c>
      <c r="G143" s="165" t="str">
        <f t="shared" si="29"/>
        <v>16whu</v>
      </c>
      <c r="H143" s="165" t="str">
        <f>VLOOKUP($D143,FIX!$A$1:$D$21,MATCH("AbrvTeam",FIX!$A$1:$C$1,0),0)</f>
        <v>LEI</v>
      </c>
      <c r="I143" s="165" t="str">
        <f>VLOOKUP(E143,FIX!$A$1:$D$21,MATCH("AbrvTeamL",FIX!$A$1:$D$1,0),0)</f>
        <v>whu</v>
      </c>
      <c r="J143" s="165" t="str">
        <f>INDEX($F$2:$F$381,ROWS(F143:$F$381))</f>
        <v>25CHE</v>
      </c>
      <c r="K143" s="165" t="str">
        <f>INDEX($G$2:$G$381,ROWS($G143:G$381))</f>
        <v>25tot</v>
      </c>
      <c r="L143" s="165" t="str">
        <f>INDEX($H$2:$H$381,ROWS(H143:$H$381))</f>
        <v>CHE</v>
      </c>
      <c r="M143" s="165" t="str">
        <f>INDEX($I$2:$I$381,ROWS(I143:$I$381))</f>
        <v>tot</v>
      </c>
      <c r="N143" s="165" t="str">
        <f t="shared" si="35"/>
        <v>44877LEI</v>
      </c>
      <c r="O143" s="165" t="str">
        <f t="shared" si="36"/>
        <v>44877whu</v>
      </c>
      <c r="P143" s="165" t="str">
        <f t="shared" si="30"/>
        <v>LEI</v>
      </c>
      <c r="Q143" s="165" t="str">
        <f t="shared" si="31"/>
        <v>whu</v>
      </c>
      <c r="R143" s="165" t="str">
        <f>C143&amp;":"&amp;COUNTIF($C$2:C143,C143)</f>
        <v>16:6</v>
      </c>
      <c r="S143" s="165" t="str">
        <f t="shared" si="37"/>
        <v>WHU</v>
      </c>
      <c r="T143" s="165" t="str">
        <f t="shared" si="38"/>
        <v>lei</v>
      </c>
      <c r="U143" s="166">
        <f>COUNTIF($F$2:F143,G143)</f>
        <v>0</v>
      </c>
      <c r="V143" s="166">
        <f>COUNTIF($G$2:G143,F143)</f>
        <v>0</v>
      </c>
      <c r="W143" s="166">
        <f>COUNTIF($F$2:F143,F143)</f>
        <v>1</v>
      </c>
      <c r="X143" s="166">
        <f>COUNTIF($F$2:G143,G143)</f>
        <v>1</v>
      </c>
      <c r="Y143" s="165">
        <f t="shared" si="39"/>
        <v>1</v>
      </c>
      <c r="Z143" s="165" t="str">
        <f t="shared" si="40"/>
        <v>GW16-1LEI</v>
      </c>
      <c r="AA143" s="165" t="str">
        <f t="shared" si="41"/>
        <v>GW16-1whu</v>
      </c>
      <c r="AB143" s="165" t="str">
        <f t="shared" si="32"/>
        <v>LEI</v>
      </c>
      <c r="AC143" s="165" t="str">
        <f t="shared" si="33"/>
        <v>whu</v>
      </c>
    </row>
    <row r="144" spans="1:29" x14ac:dyDescent="0.3">
      <c r="A144" s="164" t="str">
        <f>LEFT('FPL FIX'!$F144,10)</f>
        <v>2022-11-12</v>
      </c>
      <c r="B144" s="164">
        <f t="shared" si="34"/>
        <v>44877</v>
      </c>
      <c r="C144" s="165">
        <f>'FPL FIX'!B144</f>
        <v>16</v>
      </c>
      <c r="D144" s="165">
        <f>'FPL FIX'!J144</f>
        <v>6</v>
      </c>
      <c r="E144" s="165">
        <f>'FPL FIX'!L144</f>
        <v>15</v>
      </c>
      <c r="F144" s="165" t="str">
        <f t="shared" si="28"/>
        <v>16CHE</v>
      </c>
      <c r="G144" s="165" t="str">
        <f t="shared" si="29"/>
        <v>16new</v>
      </c>
      <c r="H144" s="165" t="str">
        <f>VLOOKUP($D144,FIX!$A$1:$D$21,MATCH("AbrvTeam",FIX!$A$1:$C$1,0),0)</f>
        <v>CHE</v>
      </c>
      <c r="I144" s="165" t="str">
        <f>VLOOKUP(E144,FIX!$A$1:$D$21,MATCH("AbrvTeamL",FIX!$A$1:$D$1,0),0)</f>
        <v>new</v>
      </c>
      <c r="J144" s="165" t="str">
        <f>INDEX($F$2:$F$381,ROWS(F144:$F$381))</f>
        <v>25LIV</v>
      </c>
      <c r="K144" s="165" t="str">
        <f>INDEX($G$2:$G$381,ROWS($G144:G$381))</f>
        <v>25cry</v>
      </c>
      <c r="L144" s="165" t="str">
        <f>INDEX($H$2:$H$381,ROWS(H144:$H$381))</f>
        <v>LIV</v>
      </c>
      <c r="M144" s="165" t="str">
        <f>INDEX($I$2:$I$381,ROWS(I144:$I$381))</f>
        <v>cry</v>
      </c>
      <c r="N144" s="165" t="str">
        <f t="shared" si="35"/>
        <v>44877CHE</v>
      </c>
      <c r="O144" s="165" t="str">
        <f t="shared" si="36"/>
        <v>44877new</v>
      </c>
      <c r="P144" s="165" t="str">
        <f t="shared" si="30"/>
        <v>CHE</v>
      </c>
      <c r="Q144" s="165" t="str">
        <f t="shared" si="31"/>
        <v>new</v>
      </c>
      <c r="R144" s="165" t="str">
        <f>C144&amp;":"&amp;COUNTIF($C$2:C144,C144)</f>
        <v>16:7</v>
      </c>
      <c r="S144" s="165" t="str">
        <f t="shared" si="37"/>
        <v>NEW</v>
      </c>
      <c r="T144" s="165" t="str">
        <f t="shared" si="38"/>
        <v>che</v>
      </c>
      <c r="U144" s="166">
        <f>COUNTIF($F$2:F144,G144)</f>
        <v>0</v>
      </c>
      <c r="V144" s="166">
        <f>COUNTIF($G$2:G144,F144)</f>
        <v>0</v>
      </c>
      <c r="W144" s="166">
        <f>COUNTIF($F$2:F144,F144)</f>
        <v>1</v>
      </c>
      <c r="X144" s="166">
        <f>COUNTIF($F$2:G144,G144)</f>
        <v>1</v>
      </c>
      <c r="Y144" s="165">
        <f t="shared" si="39"/>
        <v>1</v>
      </c>
      <c r="Z144" s="165" t="str">
        <f t="shared" si="40"/>
        <v>GW16-1CHE</v>
      </c>
      <c r="AA144" s="165" t="str">
        <f t="shared" si="41"/>
        <v>GW16-1new</v>
      </c>
      <c r="AB144" s="165" t="str">
        <f t="shared" si="32"/>
        <v>CHE</v>
      </c>
      <c r="AC144" s="165" t="str">
        <f t="shared" si="33"/>
        <v>new</v>
      </c>
    </row>
    <row r="145" spans="1:29" x14ac:dyDescent="0.3">
      <c r="A145" s="164" t="str">
        <f>LEFT('FPL FIX'!$F145,10)</f>
        <v>2022-11-12</v>
      </c>
      <c r="B145" s="164">
        <f t="shared" si="34"/>
        <v>44877</v>
      </c>
      <c r="C145" s="165">
        <f>'FPL FIX'!B145</f>
        <v>16</v>
      </c>
      <c r="D145" s="165">
        <f>'FPL FIX'!J145</f>
        <v>1</v>
      </c>
      <c r="E145" s="165">
        <f>'FPL FIX'!L145</f>
        <v>20</v>
      </c>
      <c r="F145" s="165" t="str">
        <f t="shared" si="28"/>
        <v>16ARS</v>
      </c>
      <c r="G145" s="165" t="str">
        <f t="shared" si="29"/>
        <v>16wol</v>
      </c>
      <c r="H145" s="165" t="str">
        <f>VLOOKUP($D145,FIX!$A$1:$D$21,MATCH("AbrvTeam",FIX!$A$1:$C$1,0),0)</f>
        <v>ARS</v>
      </c>
      <c r="I145" s="165" t="str">
        <f>VLOOKUP(E145,FIX!$A$1:$D$21,MATCH("AbrvTeamL",FIX!$A$1:$D$1,0),0)</f>
        <v>wol</v>
      </c>
      <c r="J145" s="165" t="str">
        <f>INDEX($F$2:$F$381,ROWS(F145:$F$381))</f>
        <v>25MCI</v>
      </c>
      <c r="K145" s="165" t="str">
        <f>INDEX($G$2:$G$381,ROWS($G145:G$381))</f>
        <v>25bou</v>
      </c>
      <c r="L145" s="165" t="str">
        <f>INDEX($H$2:$H$381,ROWS(H145:$H$381))</f>
        <v>MCI</v>
      </c>
      <c r="M145" s="165" t="str">
        <f>INDEX($I$2:$I$381,ROWS(I145:$I$381))</f>
        <v>bou</v>
      </c>
      <c r="N145" s="165" t="str">
        <f t="shared" si="35"/>
        <v>44877ARS</v>
      </c>
      <c r="O145" s="165" t="str">
        <f t="shared" si="36"/>
        <v>44877wol</v>
      </c>
      <c r="P145" s="165" t="str">
        <f t="shared" si="30"/>
        <v>ARS</v>
      </c>
      <c r="Q145" s="165" t="str">
        <f t="shared" si="31"/>
        <v>wol</v>
      </c>
      <c r="R145" s="165" t="str">
        <f>C145&amp;":"&amp;COUNTIF($C$2:C145,C145)</f>
        <v>16:8</v>
      </c>
      <c r="S145" s="165" t="str">
        <f t="shared" si="37"/>
        <v>WOL</v>
      </c>
      <c r="T145" s="165" t="str">
        <f t="shared" si="38"/>
        <v>ars</v>
      </c>
      <c r="U145" s="166">
        <f>COUNTIF($F$2:F145,G145)</f>
        <v>0</v>
      </c>
      <c r="V145" s="166">
        <f>COUNTIF($G$2:G145,F145)</f>
        <v>0</v>
      </c>
      <c r="W145" s="166">
        <f>COUNTIF($F$2:F145,F145)</f>
        <v>1</v>
      </c>
      <c r="X145" s="166">
        <f>COUNTIF($F$2:G145,G145)</f>
        <v>1</v>
      </c>
      <c r="Y145" s="165">
        <f t="shared" si="39"/>
        <v>1</v>
      </c>
      <c r="Z145" s="165" t="str">
        <f t="shared" si="40"/>
        <v>GW16-1ARS</v>
      </c>
      <c r="AA145" s="165" t="str">
        <f t="shared" si="41"/>
        <v>GW16-1wol</v>
      </c>
      <c r="AB145" s="165" t="str">
        <f t="shared" si="32"/>
        <v>ARS</v>
      </c>
      <c r="AC145" s="165" t="str">
        <f t="shared" si="33"/>
        <v>wol</v>
      </c>
    </row>
    <row r="146" spans="1:29" x14ac:dyDescent="0.3">
      <c r="A146" s="164" t="str">
        <f>LEFT('FPL FIX'!$F146,10)</f>
        <v>2022-11-13</v>
      </c>
      <c r="B146" s="164">
        <f t="shared" si="34"/>
        <v>44878</v>
      </c>
      <c r="C146" s="165">
        <f>'FPL FIX'!B146</f>
        <v>16</v>
      </c>
      <c r="D146" s="165">
        <f>'FPL FIX'!J146</f>
        <v>2</v>
      </c>
      <c r="E146" s="165">
        <f>'FPL FIX'!L146</f>
        <v>5</v>
      </c>
      <c r="F146" s="165" t="str">
        <f t="shared" si="28"/>
        <v>16AVL</v>
      </c>
      <c r="G146" s="165" t="str">
        <f t="shared" si="29"/>
        <v>16bha</v>
      </c>
      <c r="H146" s="165" t="str">
        <f>VLOOKUP($D146,FIX!$A$1:$D$21,MATCH("AbrvTeam",FIX!$A$1:$C$1,0),0)</f>
        <v>AVL</v>
      </c>
      <c r="I146" s="165" t="str">
        <f>VLOOKUP(E146,FIX!$A$1:$D$21,MATCH("AbrvTeamL",FIX!$A$1:$D$1,0),0)</f>
        <v>bha</v>
      </c>
      <c r="J146" s="165" t="str">
        <f>INDEX($F$2:$F$381,ROWS(F146:$F$381))</f>
        <v>25NFO</v>
      </c>
      <c r="K146" s="165" t="str">
        <f>INDEX($G$2:$G$381,ROWS($G146:G$381))</f>
        <v>25whu</v>
      </c>
      <c r="L146" s="165" t="str">
        <f>INDEX($H$2:$H$381,ROWS(H146:$H$381))</f>
        <v>NFO</v>
      </c>
      <c r="M146" s="165" t="str">
        <f>INDEX($I$2:$I$381,ROWS(I146:$I$381))</f>
        <v>whu</v>
      </c>
      <c r="N146" s="165" t="str">
        <f t="shared" si="35"/>
        <v>44878AVL</v>
      </c>
      <c r="O146" s="165" t="str">
        <f t="shared" si="36"/>
        <v>44878bha</v>
      </c>
      <c r="P146" s="165" t="str">
        <f t="shared" si="30"/>
        <v>AVL</v>
      </c>
      <c r="Q146" s="165" t="str">
        <f t="shared" si="31"/>
        <v>bha</v>
      </c>
      <c r="R146" s="165" t="str">
        <f>C146&amp;":"&amp;COUNTIF($C$2:C146,C146)</f>
        <v>16:9</v>
      </c>
      <c r="S146" s="165" t="str">
        <f t="shared" si="37"/>
        <v>BHA</v>
      </c>
      <c r="T146" s="165" t="str">
        <f t="shared" si="38"/>
        <v>avl</v>
      </c>
      <c r="U146" s="166">
        <f>COUNTIF($F$2:F146,G146)</f>
        <v>0</v>
      </c>
      <c r="V146" s="166">
        <f>COUNTIF($G$2:G146,F146)</f>
        <v>0</v>
      </c>
      <c r="W146" s="166">
        <f>COUNTIF($F$2:F146,F146)</f>
        <v>1</v>
      </c>
      <c r="X146" s="166">
        <f>COUNTIF($F$2:G146,G146)</f>
        <v>1</v>
      </c>
      <c r="Y146" s="165">
        <f t="shared" si="39"/>
        <v>1</v>
      </c>
      <c r="Z146" s="165" t="str">
        <f t="shared" si="40"/>
        <v>GW16-1AVL</v>
      </c>
      <c r="AA146" s="165" t="str">
        <f t="shared" si="41"/>
        <v>GW16-1bha</v>
      </c>
      <c r="AB146" s="165" t="str">
        <f t="shared" si="32"/>
        <v>AVL</v>
      </c>
      <c r="AC146" s="165" t="str">
        <f t="shared" si="33"/>
        <v>bha</v>
      </c>
    </row>
    <row r="147" spans="1:29" x14ac:dyDescent="0.3">
      <c r="A147" s="164" t="str">
        <f>LEFT('FPL FIX'!$F147,10)</f>
        <v>2022-11-13</v>
      </c>
      <c r="B147" s="164">
        <f t="shared" si="34"/>
        <v>44878</v>
      </c>
      <c r="C147" s="165">
        <f>'FPL FIX'!B147</f>
        <v>16</v>
      </c>
      <c r="D147" s="165">
        <f>'FPL FIX'!J147</f>
        <v>14</v>
      </c>
      <c r="E147" s="165">
        <f>'FPL FIX'!L147</f>
        <v>9</v>
      </c>
      <c r="F147" s="165" t="str">
        <f t="shared" si="28"/>
        <v>16MUN</v>
      </c>
      <c r="G147" s="165" t="str">
        <f t="shared" si="29"/>
        <v>16ful</v>
      </c>
      <c r="H147" s="165" t="str">
        <f>VLOOKUP($D147,FIX!$A$1:$D$21,MATCH("AbrvTeam",FIX!$A$1:$C$1,0),0)</f>
        <v>MUN</v>
      </c>
      <c r="I147" s="165" t="str">
        <f>VLOOKUP(E147,FIX!$A$1:$D$21,MATCH("AbrvTeamL",FIX!$A$1:$D$1,0),0)</f>
        <v>ful</v>
      </c>
      <c r="J147" s="165" t="str">
        <f>INDEX($F$2:$F$381,ROWS(F147:$F$381))</f>
        <v>25ARS</v>
      </c>
      <c r="K147" s="165" t="str">
        <f>INDEX($G$2:$G$381,ROWS($G147:G$381))</f>
        <v>25lei</v>
      </c>
      <c r="L147" s="165" t="str">
        <f>INDEX($H$2:$H$381,ROWS(H147:$H$381))</f>
        <v>ARS</v>
      </c>
      <c r="M147" s="165" t="str">
        <f>INDEX($I$2:$I$381,ROWS(I147:$I$381))</f>
        <v>lei</v>
      </c>
      <c r="N147" s="165" t="str">
        <f t="shared" si="35"/>
        <v>44878MUN</v>
      </c>
      <c r="O147" s="165" t="str">
        <f t="shared" si="36"/>
        <v>44878ful</v>
      </c>
      <c r="P147" s="165" t="str">
        <f t="shared" si="30"/>
        <v>MUN</v>
      </c>
      <c r="Q147" s="165" t="str">
        <f t="shared" si="31"/>
        <v>ful</v>
      </c>
      <c r="R147" s="165" t="str">
        <f>C147&amp;":"&amp;COUNTIF($C$2:C147,C147)</f>
        <v>16:10</v>
      </c>
      <c r="S147" s="165" t="str">
        <f t="shared" si="37"/>
        <v>FUL</v>
      </c>
      <c r="T147" s="165" t="str">
        <f t="shared" si="38"/>
        <v>mun</v>
      </c>
      <c r="U147" s="166">
        <f>COUNTIF($F$2:F147,G147)</f>
        <v>0</v>
      </c>
      <c r="V147" s="166">
        <f>COUNTIF($G$2:G147,F147)</f>
        <v>0</v>
      </c>
      <c r="W147" s="166">
        <f>COUNTIF($F$2:F147,F147)</f>
        <v>1</v>
      </c>
      <c r="X147" s="166">
        <f>COUNTIF($F$2:G147,G147)</f>
        <v>1</v>
      </c>
      <c r="Y147" s="165">
        <f t="shared" si="39"/>
        <v>1</v>
      </c>
      <c r="Z147" s="165" t="str">
        <f t="shared" si="40"/>
        <v>GW16-1MUN</v>
      </c>
      <c r="AA147" s="165" t="str">
        <f t="shared" si="41"/>
        <v>GW16-1ful</v>
      </c>
      <c r="AB147" s="165" t="str">
        <f t="shared" si="32"/>
        <v>MUN</v>
      </c>
      <c r="AC147" s="165" t="str">
        <f t="shared" si="33"/>
        <v>ful</v>
      </c>
    </row>
    <row r="148" spans="1:29" x14ac:dyDescent="0.3">
      <c r="A148" s="164" t="str">
        <f>LEFT('FPL FIX'!$F148,10)</f>
        <v>2022-12-26</v>
      </c>
      <c r="B148" s="164">
        <f t="shared" si="34"/>
        <v>44921</v>
      </c>
      <c r="C148" s="165">
        <f>'FPL FIX'!B148</f>
        <v>17</v>
      </c>
      <c r="D148" s="165">
        <f>'FPL FIX'!J148</f>
        <v>18</v>
      </c>
      <c r="E148" s="165">
        <f>'FPL FIX'!L148</f>
        <v>4</v>
      </c>
      <c r="F148" s="165" t="str">
        <f t="shared" si="28"/>
        <v>17TOT</v>
      </c>
      <c r="G148" s="165" t="str">
        <f t="shared" si="29"/>
        <v>17bre</v>
      </c>
      <c r="H148" s="165" t="str">
        <f>VLOOKUP($D148,FIX!$A$1:$D$21,MATCH("AbrvTeam",FIX!$A$1:$C$1,0),0)</f>
        <v>TOT</v>
      </c>
      <c r="I148" s="165" t="str">
        <f>VLOOKUP(E148,FIX!$A$1:$D$21,MATCH("AbrvTeamL",FIX!$A$1:$D$1,0),0)</f>
        <v>bre</v>
      </c>
      <c r="J148" s="165" t="str">
        <f>INDEX($F$2:$F$381,ROWS(F148:$F$381))</f>
        <v>25SOU</v>
      </c>
      <c r="K148" s="165" t="str">
        <f>INDEX($G$2:$G$381,ROWS($G148:G$381))</f>
        <v>25lee</v>
      </c>
      <c r="L148" s="165" t="str">
        <f>INDEX($H$2:$H$381,ROWS(H148:$H$381))</f>
        <v>SOU</v>
      </c>
      <c r="M148" s="165" t="str">
        <f>INDEX($I$2:$I$381,ROWS(I148:$I$381))</f>
        <v>lee</v>
      </c>
      <c r="N148" s="165" t="str">
        <f t="shared" si="35"/>
        <v>44921TOT</v>
      </c>
      <c r="O148" s="165" t="str">
        <f t="shared" si="36"/>
        <v>44921bre</v>
      </c>
      <c r="P148" s="165" t="str">
        <f t="shared" si="30"/>
        <v>TOT</v>
      </c>
      <c r="Q148" s="165" t="str">
        <f t="shared" si="31"/>
        <v>bre</v>
      </c>
      <c r="R148" s="165" t="str">
        <f>C148&amp;":"&amp;COUNTIF($C$2:C148,C148)</f>
        <v>17:1</v>
      </c>
      <c r="S148" s="165" t="str">
        <f t="shared" si="37"/>
        <v>BRE</v>
      </c>
      <c r="T148" s="165" t="str">
        <f t="shared" si="38"/>
        <v>tot</v>
      </c>
      <c r="U148" s="166">
        <f>COUNTIF($F$2:F148,G148)</f>
        <v>0</v>
      </c>
      <c r="V148" s="166">
        <f>COUNTIF($G$2:G148,F148)</f>
        <v>0</v>
      </c>
      <c r="W148" s="166">
        <f>COUNTIF($F$2:F148,F148)</f>
        <v>1</v>
      </c>
      <c r="X148" s="166">
        <f>COUNTIF($F$2:G148,G148)</f>
        <v>1</v>
      </c>
      <c r="Y148" s="165">
        <f t="shared" si="39"/>
        <v>1</v>
      </c>
      <c r="Z148" s="165" t="str">
        <f t="shared" si="40"/>
        <v>GW17-1TOT</v>
      </c>
      <c r="AA148" s="165" t="str">
        <f t="shared" si="41"/>
        <v>GW17-1bre</v>
      </c>
      <c r="AB148" s="165" t="str">
        <f t="shared" si="32"/>
        <v>TOT</v>
      </c>
      <c r="AC148" s="165" t="str">
        <f t="shared" si="33"/>
        <v>bre</v>
      </c>
    </row>
    <row r="149" spans="1:29" x14ac:dyDescent="0.3">
      <c r="A149" s="164" t="str">
        <f>LEFT('FPL FIX'!$F149,10)</f>
        <v>2022-12-26</v>
      </c>
      <c r="B149" s="164">
        <f t="shared" si="34"/>
        <v>44921</v>
      </c>
      <c r="C149" s="165">
        <f>'FPL FIX'!B149</f>
        <v>17</v>
      </c>
      <c r="D149" s="165">
        <f>'FPL FIX'!J149</f>
        <v>9</v>
      </c>
      <c r="E149" s="165">
        <f>'FPL FIX'!L149</f>
        <v>7</v>
      </c>
      <c r="F149" s="165" t="str">
        <f t="shared" si="28"/>
        <v>17FUL</v>
      </c>
      <c r="G149" s="165" t="str">
        <f t="shared" si="29"/>
        <v>17cry</v>
      </c>
      <c r="H149" s="165" t="str">
        <f>VLOOKUP($D149,FIX!$A$1:$D$21,MATCH("AbrvTeam",FIX!$A$1:$C$1,0),0)</f>
        <v>FUL</v>
      </c>
      <c r="I149" s="165" t="str">
        <f>VLOOKUP(E149,FIX!$A$1:$D$21,MATCH("AbrvTeamL",FIX!$A$1:$D$1,0),0)</f>
        <v>cry</v>
      </c>
      <c r="J149" s="165" t="str">
        <f>INDEX($F$2:$F$381,ROWS(F149:$F$381))</f>
        <v>25AVL</v>
      </c>
      <c r="K149" s="165" t="str">
        <f>INDEX($G$2:$G$381,ROWS($G149:G$381))</f>
        <v>25eve</v>
      </c>
      <c r="L149" s="165" t="str">
        <f>INDEX($H$2:$H$381,ROWS(H149:$H$381))</f>
        <v>AVL</v>
      </c>
      <c r="M149" s="165" t="str">
        <f>INDEX($I$2:$I$381,ROWS(I149:$I$381))</f>
        <v>eve</v>
      </c>
      <c r="N149" s="165" t="str">
        <f t="shared" si="35"/>
        <v>44921FUL</v>
      </c>
      <c r="O149" s="165" t="str">
        <f t="shared" si="36"/>
        <v>44921cry</v>
      </c>
      <c r="P149" s="165" t="str">
        <f t="shared" si="30"/>
        <v>FUL</v>
      </c>
      <c r="Q149" s="165" t="str">
        <f t="shared" si="31"/>
        <v>cry</v>
      </c>
      <c r="R149" s="165" t="str">
        <f>C149&amp;":"&amp;COUNTIF($C$2:C149,C149)</f>
        <v>17:2</v>
      </c>
      <c r="S149" s="165" t="str">
        <f t="shared" si="37"/>
        <v>CRY</v>
      </c>
      <c r="T149" s="165" t="str">
        <f t="shared" si="38"/>
        <v>ful</v>
      </c>
      <c r="U149" s="166">
        <f>COUNTIF($F$2:F149,G149)</f>
        <v>0</v>
      </c>
      <c r="V149" s="166">
        <f>COUNTIF($G$2:G149,F149)</f>
        <v>0</v>
      </c>
      <c r="W149" s="166">
        <f>COUNTIF($F$2:F149,F149)</f>
        <v>1</v>
      </c>
      <c r="X149" s="166">
        <f>COUNTIF($F$2:G149,G149)</f>
        <v>1</v>
      </c>
      <c r="Y149" s="165">
        <f t="shared" si="39"/>
        <v>1</v>
      </c>
      <c r="Z149" s="165" t="str">
        <f t="shared" si="40"/>
        <v>GW17-1FUL</v>
      </c>
      <c r="AA149" s="165" t="str">
        <f t="shared" si="41"/>
        <v>GW17-1cry</v>
      </c>
      <c r="AB149" s="165" t="str">
        <f t="shared" si="32"/>
        <v>FUL</v>
      </c>
      <c r="AC149" s="165" t="str">
        <f t="shared" si="33"/>
        <v>cry</v>
      </c>
    </row>
    <row r="150" spans="1:29" x14ac:dyDescent="0.3">
      <c r="A150" s="164" t="str">
        <f>LEFT('FPL FIX'!$F150,10)</f>
        <v>2022-12-26</v>
      </c>
      <c r="B150" s="164">
        <f t="shared" si="34"/>
        <v>44921</v>
      </c>
      <c r="C150" s="165">
        <f>'FPL FIX'!B150</f>
        <v>17</v>
      </c>
      <c r="D150" s="165">
        <f>'FPL FIX'!J150</f>
        <v>20</v>
      </c>
      <c r="E150" s="165">
        <f>'FPL FIX'!L150</f>
        <v>8</v>
      </c>
      <c r="F150" s="165" t="str">
        <f t="shared" si="28"/>
        <v>17WOL</v>
      </c>
      <c r="G150" s="165" t="str">
        <f t="shared" si="29"/>
        <v>17eve</v>
      </c>
      <c r="H150" s="165" t="str">
        <f>VLOOKUP($D150,FIX!$A$1:$D$21,MATCH("AbrvTeam",FIX!$A$1:$C$1,0),0)</f>
        <v>WOL</v>
      </c>
      <c r="I150" s="165" t="str">
        <f>VLOOKUP(E150,FIX!$A$1:$D$21,MATCH("AbrvTeamL",FIX!$A$1:$D$1,0),0)</f>
        <v>eve</v>
      </c>
      <c r="J150" s="165" t="str">
        <f>INDEX($F$2:$F$381,ROWS(F150:$F$381))</f>
        <v>25WOL</v>
      </c>
      <c r="K150" s="165" t="str">
        <f>INDEX($G$2:$G$381,ROWS($G150:G$381))</f>
        <v>25ful</v>
      </c>
      <c r="L150" s="165" t="str">
        <f>INDEX($H$2:$H$381,ROWS(H150:$H$381))</f>
        <v>WOL</v>
      </c>
      <c r="M150" s="165" t="str">
        <f>INDEX($I$2:$I$381,ROWS(I150:$I$381))</f>
        <v>ful</v>
      </c>
      <c r="N150" s="165" t="str">
        <f t="shared" si="35"/>
        <v>44921WOL</v>
      </c>
      <c r="O150" s="165" t="str">
        <f t="shared" si="36"/>
        <v>44921eve</v>
      </c>
      <c r="P150" s="165" t="str">
        <f t="shared" si="30"/>
        <v>WOL</v>
      </c>
      <c r="Q150" s="165" t="str">
        <f t="shared" si="31"/>
        <v>eve</v>
      </c>
      <c r="R150" s="165" t="str">
        <f>C150&amp;":"&amp;COUNTIF($C$2:C150,C150)</f>
        <v>17:3</v>
      </c>
      <c r="S150" s="165" t="str">
        <f t="shared" si="37"/>
        <v>EVE</v>
      </c>
      <c r="T150" s="165" t="str">
        <f t="shared" si="38"/>
        <v>wol</v>
      </c>
      <c r="U150" s="166">
        <f>COUNTIF($F$2:F150,G150)</f>
        <v>0</v>
      </c>
      <c r="V150" s="166">
        <f>COUNTIF($G$2:G150,F150)</f>
        <v>0</v>
      </c>
      <c r="W150" s="166">
        <f>COUNTIF($F$2:F150,F150)</f>
        <v>1</v>
      </c>
      <c r="X150" s="166">
        <f>COUNTIF($F$2:G150,G150)</f>
        <v>1</v>
      </c>
      <c r="Y150" s="165">
        <f t="shared" si="39"/>
        <v>1</v>
      </c>
      <c r="Z150" s="165" t="str">
        <f t="shared" si="40"/>
        <v>GW17-1WOL</v>
      </c>
      <c r="AA150" s="165" t="str">
        <f t="shared" si="41"/>
        <v>GW17-1eve</v>
      </c>
      <c r="AB150" s="165" t="str">
        <f t="shared" si="32"/>
        <v>WOL</v>
      </c>
      <c r="AC150" s="165" t="str">
        <f t="shared" si="33"/>
        <v>eve</v>
      </c>
    </row>
    <row r="151" spans="1:29" x14ac:dyDescent="0.3">
      <c r="A151" s="164" t="str">
        <f>LEFT('FPL FIX'!$F151,10)</f>
        <v>2022-12-26</v>
      </c>
      <c r="B151" s="164">
        <f t="shared" si="34"/>
        <v>44921</v>
      </c>
      <c r="C151" s="165">
        <f>'FPL FIX'!B151</f>
        <v>17</v>
      </c>
      <c r="D151" s="165">
        <f>'FPL FIX'!J151</f>
        <v>15</v>
      </c>
      <c r="E151" s="165">
        <f>'FPL FIX'!L151</f>
        <v>10</v>
      </c>
      <c r="F151" s="165" t="str">
        <f t="shared" si="28"/>
        <v>17NEW</v>
      </c>
      <c r="G151" s="165" t="str">
        <f t="shared" si="29"/>
        <v>17lei</v>
      </c>
      <c r="H151" s="165" t="str">
        <f>VLOOKUP($D151,FIX!$A$1:$D$21,MATCH("AbrvTeam",FIX!$A$1:$C$1,0),0)</f>
        <v>NEW</v>
      </c>
      <c r="I151" s="165" t="str">
        <f>VLOOKUP(E151,FIX!$A$1:$D$21,MATCH("AbrvTeamL",FIX!$A$1:$D$1,0),0)</f>
        <v>lei</v>
      </c>
      <c r="J151" s="165" t="str">
        <f>INDEX($F$2:$F$381,ROWS(F151:$F$381))</f>
        <v>24WHU</v>
      </c>
      <c r="K151" s="165" t="str">
        <f>INDEX($G$2:$G$381,ROWS($G151:G$381))</f>
        <v>24tot</v>
      </c>
      <c r="L151" s="165" t="str">
        <f>INDEX($H$2:$H$381,ROWS(H151:$H$381))</f>
        <v>WHU</v>
      </c>
      <c r="M151" s="165" t="str">
        <f>INDEX($I$2:$I$381,ROWS(I151:$I$381))</f>
        <v>tot</v>
      </c>
      <c r="N151" s="165" t="str">
        <f t="shared" si="35"/>
        <v>44921NEW</v>
      </c>
      <c r="O151" s="165" t="str">
        <f t="shared" si="36"/>
        <v>44921lei</v>
      </c>
      <c r="P151" s="165" t="str">
        <f t="shared" si="30"/>
        <v>NEW</v>
      </c>
      <c r="Q151" s="165" t="str">
        <f t="shared" si="31"/>
        <v>lei</v>
      </c>
      <c r="R151" s="165" t="str">
        <f>C151&amp;":"&amp;COUNTIF($C$2:C151,C151)</f>
        <v>17:4</v>
      </c>
      <c r="S151" s="165" t="str">
        <f t="shared" si="37"/>
        <v>LEI</v>
      </c>
      <c r="T151" s="165" t="str">
        <f t="shared" si="38"/>
        <v>new</v>
      </c>
      <c r="U151" s="166">
        <f>COUNTIF($F$2:F151,G151)</f>
        <v>0</v>
      </c>
      <c r="V151" s="166">
        <f>COUNTIF($G$2:G151,F151)</f>
        <v>0</v>
      </c>
      <c r="W151" s="166">
        <f>COUNTIF($F$2:F151,F151)</f>
        <v>1</v>
      </c>
      <c r="X151" s="166">
        <f>COUNTIF($F$2:G151,G151)</f>
        <v>1</v>
      </c>
      <c r="Y151" s="165">
        <f t="shared" si="39"/>
        <v>1</v>
      </c>
      <c r="Z151" s="165" t="str">
        <f t="shared" si="40"/>
        <v>GW17-1NEW</v>
      </c>
      <c r="AA151" s="165" t="str">
        <f t="shared" si="41"/>
        <v>GW17-1lei</v>
      </c>
      <c r="AB151" s="165" t="str">
        <f t="shared" si="32"/>
        <v>NEW</v>
      </c>
      <c r="AC151" s="165" t="str">
        <f t="shared" si="33"/>
        <v>lei</v>
      </c>
    </row>
    <row r="152" spans="1:29" x14ac:dyDescent="0.3">
      <c r="A152" s="164" t="str">
        <f>LEFT('FPL FIX'!$F152,10)</f>
        <v>2022-12-26</v>
      </c>
      <c r="B152" s="164">
        <f t="shared" si="34"/>
        <v>44921</v>
      </c>
      <c r="C152" s="165">
        <f>'FPL FIX'!B152</f>
        <v>17</v>
      </c>
      <c r="D152" s="165">
        <f>'FPL FIX'!J152</f>
        <v>5</v>
      </c>
      <c r="E152" s="165">
        <f>'FPL FIX'!L152</f>
        <v>17</v>
      </c>
      <c r="F152" s="165" t="str">
        <f t="shared" si="28"/>
        <v>17BHA</v>
      </c>
      <c r="G152" s="165" t="str">
        <f t="shared" si="29"/>
        <v>17sou</v>
      </c>
      <c r="H152" s="165" t="str">
        <f>VLOOKUP($D152,FIX!$A$1:$D$21,MATCH("AbrvTeam",FIX!$A$1:$C$1,0),0)</f>
        <v>BHA</v>
      </c>
      <c r="I152" s="165" t="str">
        <f>VLOOKUP(E152,FIX!$A$1:$D$21,MATCH("AbrvTeamL",FIX!$A$1:$D$1,0),0)</f>
        <v>sou</v>
      </c>
      <c r="J152" s="165" t="str">
        <f>INDEX($F$2:$F$381,ROWS(F152:$F$381))</f>
        <v>24LEI</v>
      </c>
      <c r="K152" s="165" t="str">
        <f>INDEX($G$2:$G$381,ROWS($G152:G$381))</f>
        <v>24mun</v>
      </c>
      <c r="L152" s="165" t="str">
        <f>INDEX($H$2:$H$381,ROWS(H152:$H$381))</f>
        <v>LEI</v>
      </c>
      <c r="M152" s="165" t="str">
        <f>INDEX($I$2:$I$381,ROWS(I152:$I$381))</f>
        <v>mun</v>
      </c>
      <c r="N152" s="165" t="str">
        <f t="shared" si="35"/>
        <v>44921BHA</v>
      </c>
      <c r="O152" s="165" t="str">
        <f t="shared" si="36"/>
        <v>44921sou</v>
      </c>
      <c r="P152" s="165" t="str">
        <f t="shared" si="30"/>
        <v>BHA</v>
      </c>
      <c r="Q152" s="165" t="str">
        <f t="shared" si="31"/>
        <v>sou</v>
      </c>
      <c r="R152" s="165" t="str">
        <f>C152&amp;":"&amp;COUNTIF($C$2:C152,C152)</f>
        <v>17:5</v>
      </c>
      <c r="S152" s="165" t="str">
        <f t="shared" si="37"/>
        <v>SOU</v>
      </c>
      <c r="T152" s="165" t="str">
        <f t="shared" si="38"/>
        <v>bha</v>
      </c>
      <c r="U152" s="166">
        <f>COUNTIF($F$2:F152,G152)</f>
        <v>0</v>
      </c>
      <c r="V152" s="166">
        <f>COUNTIF($G$2:G152,F152)</f>
        <v>0</v>
      </c>
      <c r="W152" s="166">
        <f>COUNTIF($F$2:F152,F152)</f>
        <v>1</v>
      </c>
      <c r="X152" s="166">
        <f>COUNTIF($F$2:G152,G152)</f>
        <v>1</v>
      </c>
      <c r="Y152" s="165">
        <f t="shared" si="39"/>
        <v>1</v>
      </c>
      <c r="Z152" s="165" t="str">
        <f t="shared" si="40"/>
        <v>GW17-1BHA</v>
      </c>
      <c r="AA152" s="165" t="str">
        <f t="shared" si="41"/>
        <v>GW17-1sou</v>
      </c>
      <c r="AB152" s="165" t="str">
        <f t="shared" si="32"/>
        <v>BHA</v>
      </c>
      <c r="AC152" s="165" t="str">
        <f t="shared" si="33"/>
        <v>sou</v>
      </c>
    </row>
    <row r="153" spans="1:29" x14ac:dyDescent="0.3">
      <c r="A153" s="164" t="str">
        <f>LEFT('FPL FIX'!$F153,10)</f>
        <v>2022-12-26</v>
      </c>
      <c r="B153" s="164">
        <f t="shared" si="34"/>
        <v>44921</v>
      </c>
      <c r="C153" s="165">
        <f>'FPL FIX'!B153</f>
        <v>17</v>
      </c>
      <c r="D153" s="165">
        <f>'FPL FIX'!J153</f>
        <v>12</v>
      </c>
      <c r="E153" s="165">
        <f>'FPL FIX'!L153</f>
        <v>2</v>
      </c>
      <c r="F153" s="165" t="str">
        <f t="shared" si="28"/>
        <v>17LIV</v>
      </c>
      <c r="G153" s="165" t="str">
        <f t="shared" si="29"/>
        <v>17avl</v>
      </c>
      <c r="H153" s="165" t="str">
        <f>VLOOKUP($D153,FIX!$A$1:$D$21,MATCH("AbrvTeam",FIX!$A$1:$C$1,0),0)</f>
        <v>LIV</v>
      </c>
      <c r="I153" s="165" t="str">
        <f>VLOOKUP(E153,FIX!$A$1:$D$21,MATCH("AbrvTeamL",FIX!$A$1:$D$1,0),0)</f>
        <v>avl</v>
      </c>
      <c r="J153" s="165" t="str">
        <f>INDEX($F$2:$F$381,ROWS(F153:$F$381))</f>
        <v>24LIV</v>
      </c>
      <c r="K153" s="165" t="str">
        <f>INDEX($G$2:$G$381,ROWS($G153:G$381))</f>
        <v>24new</v>
      </c>
      <c r="L153" s="165" t="str">
        <f>INDEX($H$2:$H$381,ROWS(H153:$H$381))</f>
        <v>LIV</v>
      </c>
      <c r="M153" s="165" t="str">
        <f>INDEX($I$2:$I$381,ROWS(I153:$I$381))</f>
        <v>new</v>
      </c>
      <c r="N153" s="165" t="str">
        <f t="shared" si="35"/>
        <v>44921LIV</v>
      </c>
      <c r="O153" s="165" t="str">
        <f t="shared" si="36"/>
        <v>44921avl</v>
      </c>
      <c r="P153" s="165" t="str">
        <f t="shared" si="30"/>
        <v>LIV</v>
      </c>
      <c r="Q153" s="165" t="str">
        <f t="shared" si="31"/>
        <v>avl</v>
      </c>
      <c r="R153" s="165" t="str">
        <f>C153&amp;":"&amp;COUNTIF($C$2:C153,C153)</f>
        <v>17:6</v>
      </c>
      <c r="S153" s="165" t="str">
        <f t="shared" si="37"/>
        <v>AVL</v>
      </c>
      <c r="T153" s="165" t="str">
        <f t="shared" si="38"/>
        <v>liv</v>
      </c>
      <c r="U153" s="166">
        <f>COUNTIF($F$2:F153,G153)</f>
        <v>0</v>
      </c>
      <c r="V153" s="166">
        <f>COUNTIF($G$2:G153,F153)</f>
        <v>0</v>
      </c>
      <c r="W153" s="166">
        <f>COUNTIF($F$2:F153,F153)</f>
        <v>1</v>
      </c>
      <c r="X153" s="166">
        <f>COUNTIF($F$2:G153,G153)</f>
        <v>1</v>
      </c>
      <c r="Y153" s="165">
        <f t="shared" si="39"/>
        <v>1</v>
      </c>
      <c r="Z153" s="165" t="str">
        <f t="shared" si="40"/>
        <v>GW17-1LIV</v>
      </c>
      <c r="AA153" s="165" t="str">
        <f t="shared" si="41"/>
        <v>GW17-1avl</v>
      </c>
      <c r="AB153" s="165" t="str">
        <f t="shared" si="32"/>
        <v>LIV</v>
      </c>
      <c r="AC153" s="165" t="str">
        <f t="shared" si="33"/>
        <v>avl</v>
      </c>
    </row>
    <row r="154" spans="1:29" x14ac:dyDescent="0.3">
      <c r="A154" s="164" t="str">
        <f>LEFT('FPL FIX'!$F154,10)</f>
        <v>2022-12-26</v>
      </c>
      <c r="B154" s="164">
        <f t="shared" si="34"/>
        <v>44921</v>
      </c>
      <c r="C154" s="165">
        <f>'FPL FIX'!B154</f>
        <v>17</v>
      </c>
      <c r="D154" s="165">
        <f>'FPL FIX'!J154</f>
        <v>19</v>
      </c>
      <c r="E154" s="165">
        <f>'FPL FIX'!L154</f>
        <v>1</v>
      </c>
      <c r="F154" s="165" t="str">
        <f t="shared" si="28"/>
        <v>17WHU</v>
      </c>
      <c r="G154" s="165" t="str">
        <f t="shared" si="29"/>
        <v>17ars</v>
      </c>
      <c r="H154" s="165" t="str">
        <f>VLOOKUP($D154,FIX!$A$1:$D$21,MATCH("AbrvTeam",FIX!$A$1:$C$1,0),0)</f>
        <v>WHU</v>
      </c>
      <c r="I154" s="165" t="str">
        <f>VLOOKUP(E154,FIX!$A$1:$D$21,MATCH("AbrvTeamL",FIX!$A$1:$D$1,0),0)</f>
        <v>ars</v>
      </c>
      <c r="J154" s="165" t="str">
        <f>INDEX($F$2:$F$381,ROWS(F154:$F$381))</f>
        <v>24BOU</v>
      </c>
      <c r="K154" s="165" t="str">
        <f>INDEX($G$2:$G$381,ROWS($G154:G$381))</f>
        <v>24wol</v>
      </c>
      <c r="L154" s="165" t="str">
        <f>INDEX($H$2:$H$381,ROWS(H154:$H$381))</f>
        <v>BOU</v>
      </c>
      <c r="M154" s="165" t="str">
        <f>INDEX($I$2:$I$381,ROWS(I154:$I$381))</f>
        <v>wol</v>
      </c>
      <c r="N154" s="165" t="str">
        <f t="shared" si="35"/>
        <v>44921WHU</v>
      </c>
      <c r="O154" s="165" t="str">
        <f t="shared" si="36"/>
        <v>44921ars</v>
      </c>
      <c r="P154" s="165" t="str">
        <f t="shared" si="30"/>
        <v>WHU</v>
      </c>
      <c r="Q154" s="165" t="str">
        <f t="shared" si="31"/>
        <v>ars</v>
      </c>
      <c r="R154" s="165" t="str">
        <f>C154&amp;":"&amp;COUNTIF($C$2:C154,C154)</f>
        <v>17:7</v>
      </c>
      <c r="S154" s="165" t="str">
        <f t="shared" si="37"/>
        <v>ARS</v>
      </c>
      <c r="T154" s="165" t="str">
        <f t="shared" si="38"/>
        <v>whu</v>
      </c>
      <c r="U154" s="166">
        <f>COUNTIF($F$2:F154,G154)</f>
        <v>0</v>
      </c>
      <c r="V154" s="166">
        <f>COUNTIF($G$2:G154,F154)</f>
        <v>0</v>
      </c>
      <c r="W154" s="166">
        <f>COUNTIF($F$2:F154,F154)</f>
        <v>1</v>
      </c>
      <c r="X154" s="166">
        <f>COUNTIF($F$2:G154,G154)</f>
        <v>1</v>
      </c>
      <c r="Y154" s="165">
        <f t="shared" si="39"/>
        <v>1</v>
      </c>
      <c r="Z154" s="165" t="str">
        <f t="shared" si="40"/>
        <v>GW17-1WHU</v>
      </c>
      <c r="AA154" s="165" t="str">
        <f t="shared" si="41"/>
        <v>GW17-1ars</v>
      </c>
      <c r="AB154" s="165" t="str">
        <f t="shared" si="32"/>
        <v>WHU</v>
      </c>
      <c r="AC154" s="165" t="str">
        <f t="shared" si="33"/>
        <v>ars</v>
      </c>
    </row>
    <row r="155" spans="1:29" x14ac:dyDescent="0.3">
      <c r="A155" s="164" t="str">
        <f>LEFT('FPL FIX'!$F155,10)</f>
        <v>2022-12-27</v>
      </c>
      <c r="B155" s="164">
        <f t="shared" si="34"/>
        <v>44922</v>
      </c>
      <c r="C155" s="165">
        <f>'FPL FIX'!B155</f>
        <v>17</v>
      </c>
      <c r="D155" s="165">
        <f>'FPL FIX'!J155</f>
        <v>3</v>
      </c>
      <c r="E155" s="165">
        <f>'FPL FIX'!L155</f>
        <v>6</v>
      </c>
      <c r="F155" s="165" t="str">
        <f t="shared" si="28"/>
        <v>17BOU</v>
      </c>
      <c r="G155" s="165" t="str">
        <f t="shared" si="29"/>
        <v>17che</v>
      </c>
      <c r="H155" s="165" t="str">
        <f>VLOOKUP($D155,FIX!$A$1:$D$21,MATCH("AbrvTeam",FIX!$A$1:$C$1,0),0)</f>
        <v>BOU</v>
      </c>
      <c r="I155" s="165" t="str">
        <f>VLOOKUP(E155,FIX!$A$1:$D$21,MATCH("AbrvTeamL",FIX!$A$1:$D$1,0),0)</f>
        <v>che</v>
      </c>
      <c r="J155" s="165" t="str">
        <f>INDEX($F$2:$F$381,ROWS(F155:$F$381))</f>
        <v>24MCI</v>
      </c>
      <c r="K155" s="165" t="str">
        <f>INDEX($G$2:$G$381,ROWS($G155:G$381))</f>
        <v>24nfo</v>
      </c>
      <c r="L155" s="165" t="str">
        <f>INDEX($H$2:$H$381,ROWS(H155:$H$381))</f>
        <v>MCI</v>
      </c>
      <c r="M155" s="165" t="str">
        <f>INDEX($I$2:$I$381,ROWS(I155:$I$381))</f>
        <v>nfo</v>
      </c>
      <c r="N155" s="165" t="str">
        <f t="shared" si="35"/>
        <v>44922BOU</v>
      </c>
      <c r="O155" s="165" t="str">
        <f t="shared" si="36"/>
        <v>44922che</v>
      </c>
      <c r="P155" s="165" t="str">
        <f t="shared" si="30"/>
        <v>BOU</v>
      </c>
      <c r="Q155" s="165" t="str">
        <f t="shared" si="31"/>
        <v>che</v>
      </c>
      <c r="R155" s="165" t="str">
        <f>C155&amp;":"&amp;COUNTIF($C$2:C155,C155)</f>
        <v>17:8</v>
      </c>
      <c r="S155" s="165" t="str">
        <f t="shared" si="37"/>
        <v>CHE</v>
      </c>
      <c r="T155" s="165" t="str">
        <f t="shared" si="38"/>
        <v>bou</v>
      </c>
      <c r="U155" s="166">
        <f>COUNTIF($F$2:F155,G155)</f>
        <v>0</v>
      </c>
      <c r="V155" s="166">
        <f>COUNTIF($G$2:G155,F155)</f>
        <v>0</v>
      </c>
      <c r="W155" s="166">
        <f>COUNTIF($F$2:F155,F155)</f>
        <v>1</v>
      </c>
      <c r="X155" s="166">
        <f>COUNTIF($F$2:G155,G155)</f>
        <v>1</v>
      </c>
      <c r="Y155" s="165">
        <f t="shared" si="39"/>
        <v>1</v>
      </c>
      <c r="Z155" s="165" t="str">
        <f t="shared" si="40"/>
        <v>GW17-1BOU</v>
      </c>
      <c r="AA155" s="165" t="str">
        <f t="shared" si="41"/>
        <v>GW17-1che</v>
      </c>
      <c r="AB155" s="165" t="str">
        <f t="shared" si="32"/>
        <v>BOU</v>
      </c>
      <c r="AC155" s="165" t="str">
        <f t="shared" si="33"/>
        <v>che</v>
      </c>
    </row>
    <row r="156" spans="1:29" x14ac:dyDescent="0.3">
      <c r="A156" s="164" t="str">
        <f>LEFT('FPL FIX'!$F156,10)</f>
        <v>2022-12-27</v>
      </c>
      <c r="B156" s="164">
        <f t="shared" si="34"/>
        <v>44922</v>
      </c>
      <c r="C156" s="165">
        <f>'FPL FIX'!B156</f>
        <v>17</v>
      </c>
      <c r="D156" s="165">
        <f>'FPL FIX'!J156</f>
        <v>16</v>
      </c>
      <c r="E156" s="165">
        <f>'FPL FIX'!L156</f>
        <v>14</v>
      </c>
      <c r="F156" s="165" t="str">
        <f t="shared" si="28"/>
        <v>17NFO</v>
      </c>
      <c r="G156" s="165" t="str">
        <f t="shared" si="29"/>
        <v>17mun</v>
      </c>
      <c r="H156" s="165" t="str">
        <f>VLOOKUP($D156,FIX!$A$1:$D$21,MATCH("AbrvTeam",FIX!$A$1:$C$1,0),0)</f>
        <v>NFO</v>
      </c>
      <c r="I156" s="165" t="str">
        <f>VLOOKUP(E156,FIX!$A$1:$D$21,MATCH("AbrvTeamL",FIX!$A$1:$D$1,0),0)</f>
        <v>mun</v>
      </c>
      <c r="J156" s="165" t="str">
        <f>INDEX($F$2:$F$381,ROWS(F156:$F$381))</f>
        <v>24LEE</v>
      </c>
      <c r="K156" s="165" t="str">
        <f>INDEX($G$2:$G$381,ROWS($G156:G$381))</f>
        <v>24eve</v>
      </c>
      <c r="L156" s="165" t="str">
        <f>INDEX($H$2:$H$381,ROWS(H156:$H$381))</f>
        <v>LEE</v>
      </c>
      <c r="M156" s="165" t="str">
        <f>INDEX($I$2:$I$381,ROWS(I156:$I$381))</f>
        <v>eve</v>
      </c>
      <c r="N156" s="165" t="str">
        <f t="shared" si="35"/>
        <v>44922NFO</v>
      </c>
      <c r="O156" s="165" t="str">
        <f t="shared" si="36"/>
        <v>44922mun</v>
      </c>
      <c r="P156" s="165" t="str">
        <f t="shared" si="30"/>
        <v>NFO</v>
      </c>
      <c r="Q156" s="165" t="str">
        <f t="shared" si="31"/>
        <v>mun</v>
      </c>
      <c r="R156" s="165" t="str">
        <f>C156&amp;":"&amp;COUNTIF($C$2:C156,C156)</f>
        <v>17:9</v>
      </c>
      <c r="S156" s="165" t="str">
        <f t="shared" si="37"/>
        <v>MUN</v>
      </c>
      <c r="T156" s="165" t="str">
        <f t="shared" si="38"/>
        <v>nfo</v>
      </c>
      <c r="U156" s="166">
        <f>COUNTIF($F$2:F156,G156)</f>
        <v>0</v>
      </c>
      <c r="V156" s="166">
        <f>COUNTIF($G$2:G156,F156)</f>
        <v>0</v>
      </c>
      <c r="W156" s="166">
        <f>COUNTIF($F$2:F156,F156)</f>
        <v>1</v>
      </c>
      <c r="X156" s="166">
        <f>COUNTIF($F$2:G156,G156)</f>
        <v>1</v>
      </c>
      <c r="Y156" s="165">
        <f t="shared" si="39"/>
        <v>1</v>
      </c>
      <c r="Z156" s="165" t="str">
        <f t="shared" si="40"/>
        <v>GW17-1NFO</v>
      </c>
      <c r="AA156" s="165" t="str">
        <f t="shared" si="41"/>
        <v>GW17-1mun</v>
      </c>
      <c r="AB156" s="165" t="str">
        <f t="shared" si="32"/>
        <v>NFO</v>
      </c>
      <c r="AC156" s="165" t="str">
        <f t="shared" si="33"/>
        <v>mun</v>
      </c>
    </row>
    <row r="157" spans="1:29" x14ac:dyDescent="0.3">
      <c r="A157" s="164" t="str">
        <f>LEFT('FPL FIX'!$F157,10)</f>
        <v>2022-12-28</v>
      </c>
      <c r="B157" s="164">
        <f t="shared" si="34"/>
        <v>44923</v>
      </c>
      <c r="C157" s="165">
        <f>'FPL FIX'!B157</f>
        <v>17</v>
      </c>
      <c r="D157" s="165">
        <f>'FPL FIX'!J157</f>
        <v>13</v>
      </c>
      <c r="E157" s="165">
        <f>'FPL FIX'!L157</f>
        <v>11</v>
      </c>
      <c r="F157" s="165" t="str">
        <f t="shared" si="28"/>
        <v>17MCI</v>
      </c>
      <c r="G157" s="165" t="str">
        <f t="shared" si="29"/>
        <v>17lee</v>
      </c>
      <c r="H157" s="165" t="str">
        <f>VLOOKUP($D157,FIX!$A$1:$D$21,MATCH("AbrvTeam",FIX!$A$1:$C$1,0),0)</f>
        <v>MCI</v>
      </c>
      <c r="I157" s="165" t="str">
        <f>VLOOKUP(E157,FIX!$A$1:$D$21,MATCH("AbrvTeamL",FIX!$A$1:$D$1,0),0)</f>
        <v>lee</v>
      </c>
      <c r="J157" s="165" t="str">
        <f>INDEX($F$2:$F$381,ROWS(F157:$F$381))</f>
        <v>24SOU</v>
      </c>
      <c r="K157" s="165" t="str">
        <f>INDEX($G$2:$G$381,ROWS($G157:G$381))</f>
        <v>24che</v>
      </c>
      <c r="L157" s="165" t="str">
        <f>INDEX($H$2:$H$381,ROWS(H157:$H$381))</f>
        <v>SOU</v>
      </c>
      <c r="M157" s="165" t="str">
        <f>INDEX($I$2:$I$381,ROWS(I157:$I$381))</f>
        <v>che</v>
      </c>
      <c r="N157" s="165" t="str">
        <f t="shared" si="35"/>
        <v>44923MCI</v>
      </c>
      <c r="O157" s="165" t="str">
        <f t="shared" si="36"/>
        <v>44923lee</v>
      </c>
      <c r="P157" s="165" t="str">
        <f t="shared" si="30"/>
        <v>MCI</v>
      </c>
      <c r="Q157" s="165" t="str">
        <f t="shared" si="31"/>
        <v>lee</v>
      </c>
      <c r="R157" s="165" t="str">
        <f>C157&amp;":"&amp;COUNTIF($C$2:C157,C157)</f>
        <v>17:10</v>
      </c>
      <c r="S157" s="165" t="str">
        <f t="shared" si="37"/>
        <v>LEE</v>
      </c>
      <c r="T157" s="165" t="str">
        <f t="shared" si="38"/>
        <v>mci</v>
      </c>
      <c r="U157" s="166">
        <f>COUNTIF($F$2:F157,G157)</f>
        <v>0</v>
      </c>
      <c r="V157" s="166">
        <f>COUNTIF($G$2:G157,F157)</f>
        <v>0</v>
      </c>
      <c r="W157" s="166">
        <f>COUNTIF($F$2:F157,F157)</f>
        <v>1</v>
      </c>
      <c r="X157" s="166">
        <f>COUNTIF($F$2:G157,G157)</f>
        <v>1</v>
      </c>
      <c r="Y157" s="165">
        <f t="shared" si="39"/>
        <v>1</v>
      </c>
      <c r="Z157" s="165" t="str">
        <f t="shared" si="40"/>
        <v>GW17-1MCI</v>
      </c>
      <c r="AA157" s="165" t="str">
        <f t="shared" si="41"/>
        <v>GW17-1lee</v>
      </c>
      <c r="AB157" s="165" t="str">
        <f t="shared" si="32"/>
        <v>MCI</v>
      </c>
      <c r="AC157" s="165" t="str">
        <f t="shared" si="33"/>
        <v>lee</v>
      </c>
    </row>
    <row r="158" spans="1:29" x14ac:dyDescent="0.3">
      <c r="A158" s="164" t="str">
        <f>LEFT('FPL FIX'!$F158,10)</f>
        <v>2022-12-30</v>
      </c>
      <c r="B158" s="164">
        <f t="shared" si="34"/>
        <v>44925</v>
      </c>
      <c r="C158" s="165">
        <f>'FPL FIX'!B158</f>
        <v>18</v>
      </c>
      <c r="D158" s="165">
        <f>'FPL FIX'!J158</f>
        <v>4</v>
      </c>
      <c r="E158" s="165">
        <f>'FPL FIX'!L158</f>
        <v>19</v>
      </c>
      <c r="F158" s="165" t="str">
        <f t="shared" si="28"/>
        <v>18BRE</v>
      </c>
      <c r="G158" s="165" t="str">
        <f t="shared" si="29"/>
        <v>18whu</v>
      </c>
      <c r="H158" s="165" t="str">
        <f>VLOOKUP($D158,FIX!$A$1:$D$21,MATCH("AbrvTeam",FIX!$A$1:$C$1,0),0)</f>
        <v>BRE</v>
      </c>
      <c r="I158" s="165" t="str">
        <f>VLOOKUP(E158,FIX!$A$1:$D$21,MATCH("AbrvTeamL",FIX!$A$1:$D$1,0),0)</f>
        <v>whu</v>
      </c>
      <c r="J158" s="165" t="str">
        <f>INDEX($F$2:$F$381,ROWS(F158:$F$381))</f>
        <v>24FUL</v>
      </c>
      <c r="K158" s="165" t="str">
        <f>INDEX($G$2:$G$381,ROWS($G158:G$381))</f>
        <v>24bha</v>
      </c>
      <c r="L158" s="165" t="str">
        <f>INDEX($H$2:$H$381,ROWS(H158:$H$381))</f>
        <v>FUL</v>
      </c>
      <c r="M158" s="165" t="str">
        <f>INDEX($I$2:$I$381,ROWS(I158:$I$381))</f>
        <v>bha</v>
      </c>
      <c r="N158" s="165" t="str">
        <f t="shared" si="35"/>
        <v>44925BRE</v>
      </c>
      <c r="O158" s="165" t="str">
        <f t="shared" si="36"/>
        <v>44925whu</v>
      </c>
      <c r="P158" s="165" t="str">
        <f t="shared" si="30"/>
        <v>BRE</v>
      </c>
      <c r="Q158" s="165" t="str">
        <f t="shared" si="31"/>
        <v>whu</v>
      </c>
      <c r="R158" s="165" t="str">
        <f>C158&amp;":"&amp;COUNTIF($C$2:C158,C158)</f>
        <v>18:1</v>
      </c>
      <c r="S158" s="165" t="str">
        <f t="shared" si="37"/>
        <v>WHU</v>
      </c>
      <c r="T158" s="165" t="str">
        <f t="shared" si="38"/>
        <v>bre</v>
      </c>
      <c r="U158" s="166">
        <f>COUNTIF($F$2:F158,G158)</f>
        <v>0</v>
      </c>
      <c r="V158" s="166">
        <f>COUNTIF($G$2:G158,F158)</f>
        <v>0</v>
      </c>
      <c r="W158" s="166">
        <f>COUNTIF($F$2:F158,F158)</f>
        <v>1</v>
      </c>
      <c r="X158" s="166">
        <f>COUNTIF($F$2:G158,G158)</f>
        <v>1</v>
      </c>
      <c r="Y158" s="165">
        <f t="shared" si="39"/>
        <v>1</v>
      </c>
      <c r="Z158" s="165" t="str">
        <f t="shared" si="40"/>
        <v>GW18-1BRE</v>
      </c>
      <c r="AA158" s="165" t="str">
        <f t="shared" si="41"/>
        <v>GW18-1whu</v>
      </c>
      <c r="AB158" s="165" t="str">
        <f t="shared" si="32"/>
        <v>BRE</v>
      </c>
      <c r="AC158" s="165" t="str">
        <f t="shared" si="33"/>
        <v>whu</v>
      </c>
    </row>
    <row r="159" spans="1:29" x14ac:dyDescent="0.3">
      <c r="A159" s="164" t="str">
        <f>LEFT('FPL FIX'!$F159,10)</f>
        <v>2022-12-30</v>
      </c>
      <c r="B159" s="164">
        <f t="shared" si="34"/>
        <v>44925</v>
      </c>
      <c r="C159" s="165">
        <f>'FPL FIX'!B159</f>
        <v>18</v>
      </c>
      <c r="D159" s="165">
        <f>'FPL FIX'!J159</f>
        <v>10</v>
      </c>
      <c r="E159" s="165">
        <f>'FPL FIX'!L159</f>
        <v>12</v>
      </c>
      <c r="F159" s="165" t="str">
        <f t="shared" si="28"/>
        <v>18LEI</v>
      </c>
      <c r="G159" s="165" t="str">
        <f t="shared" si="29"/>
        <v>18liv</v>
      </c>
      <c r="H159" s="165" t="str">
        <f>VLOOKUP($D159,FIX!$A$1:$D$21,MATCH("AbrvTeam",FIX!$A$1:$C$1,0),0)</f>
        <v>LEI</v>
      </c>
      <c r="I159" s="165" t="str">
        <f>VLOOKUP(E159,FIX!$A$1:$D$21,MATCH("AbrvTeamL",FIX!$A$1:$D$1,0),0)</f>
        <v>liv</v>
      </c>
      <c r="J159" s="165" t="str">
        <f>INDEX($F$2:$F$381,ROWS(F159:$F$381))</f>
        <v>24CRY</v>
      </c>
      <c r="K159" s="165" t="str">
        <f>INDEX($G$2:$G$381,ROWS($G159:G$381))</f>
        <v>24bre</v>
      </c>
      <c r="L159" s="165" t="str">
        <f>INDEX($H$2:$H$381,ROWS(H159:$H$381))</f>
        <v>CRY</v>
      </c>
      <c r="M159" s="165" t="str">
        <f>INDEX($I$2:$I$381,ROWS(I159:$I$381))</f>
        <v>bre</v>
      </c>
      <c r="N159" s="165" t="str">
        <f t="shared" si="35"/>
        <v>44925LEI</v>
      </c>
      <c r="O159" s="165" t="str">
        <f t="shared" si="36"/>
        <v>44925liv</v>
      </c>
      <c r="P159" s="165" t="str">
        <f t="shared" si="30"/>
        <v>LEI</v>
      </c>
      <c r="Q159" s="165" t="str">
        <f t="shared" si="31"/>
        <v>liv</v>
      </c>
      <c r="R159" s="165" t="str">
        <f>C159&amp;":"&amp;COUNTIF($C$2:C159,C159)</f>
        <v>18:2</v>
      </c>
      <c r="S159" s="165" t="str">
        <f t="shared" si="37"/>
        <v>LIV</v>
      </c>
      <c r="T159" s="165" t="str">
        <f t="shared" si="38"/>
        <v>lei</v>
      </c>
      <c r="U159" s="166">
        <f>COUNTIF($F$2:F159,G159)</f>
        <v>0</v>
      </c>
      <c r="V159" s="166">
        <f>COUNTIF($G$2:G159,F159)</f>
        <v>0</v>
      </c>
      <c r="W159" s="166">
        <f>COUNTIF($F$2:F159,F159)</f>
        <v>1</v>
      </c>
      <c r="X159" s="166">
        <f>COUNTIF($F$2:G159,G159)</f>
        <v>1</v>
      </c>
      <c r="Y159" s="165">
        <f t="shared" si="39"/>
        <v>1</v>
      </c>
      <c r="Z159" s="165" t="str">
        <f t="shared" si="40"/>
        <v>GW18-1LEI</v>
      </c>
      <c r="AA159" s="165" t="str">
        <f t="shared" si="41"/>
        <v>GW18-1liv</v>
      </c>
      <c r="AB159" s="165" t="str">
        <f t="shared" si="32"/>
        <v>LEI</v>
      </c>
      <c r="AC159" s="165" t="str">
        <f t="shared" si="33"/>
        <v>liv</v>
      </c>
    </row>
    <row r="160" spans="1:29" x14ac:dyDescent="0.3">
      <c r="A160" s="164" t="str">
        <f>LEFT('FPL FIX'!$F160,10)</f>
        <v>2022-12-31</v>
      </c>
      <c r="B160" s="164">
        <f t="shared" si="34"/>
        <v>44926</v>
      </c>
      <c r="C160" s="165">
        <f>'FPL FIX'!B160</f>
        <v>18</v>
      </c>
      <c r="D160" s="165">
        <f>'FPL FIX'!J160</f>
        <v>14</v>
      </c>
      <c r="E160" s="165">
        <f>'FPL FIX'!L160</f>
        <v>20</v>
      </c>
      <c r="F160" s="165" t="str">
        <f t="shared" si="28"/>
        <v>18MUN</v>
      </c>
      <c r="G160" s="165" t="str">
        <f t="shared" si="29"/>
        <v>18wol</v>
      </c>
      <c r="H160" s="165" t="str">
        <f>VLOOKUP($D160,FIX!$A$1:$D$21,MATCH("AbrvTeam",FIX!$A$1:$C$1,0),0)</f>
        <v>MUN</v>
      </c>
      <c r="I160" s="165" t="str">
        <f>VLOOKUP(E160,FIX!$A$1:$D$21,MATCH("AbrvTeamL",FIX!$A$1:$D$1,0),0)</f>
        <v>wol</v>
      </c>
      <c r="J160" s="165" t="str">
        <f>INDEX($F$2:$F$381,ROWS(F160:$F$381))</f>
        <v>24ARS</v>
      </c>
      <c r="K160" s="165" t="str">
        <f>INDEX($G$2:$G$381,ROWS($G160:G$381))</f>
        <v>24avl</v>
      </c>
      <c r="L160" s="165" t="str">
        <f>INDEX($H$2:$H$381,ROWS(H160:$H$381))</f>
        <v>ARS</v>
      </c>
      <c r="M160" s="165" t="str">
        <f>INDEX($I$2:$I$381,ROWS(I160:$I$381))</f>
        <v>avl</v>
      </c>
      <c r="N160" s="165" t="str">
        <f t="shared" si="35"/>
        <v>44926MUN</v>
      </c>
      <c r="O160" s="165" t="str">
        <f t="shared" si="36"/>
        <v>44926wol</v>
      </c>
      <c r="P160" s="165" t="str">
        <f t="shared" si="30"/>
        <v>MUN</v>
      </c>
      <c r="Q160" s="165" t="str">
        <f t="shared" si="31"/>
        <v>wol</v>
      </c>
      <c r="R160" s="165" t="str">
        <f>C160&amp;":"&amp;COUNTIF($C$2:C160,C160)</f>
        <v>18:3</v>
      </c>
      <c r="S160" s="165" t="str">
        <f t="shared" si="37"/>
        <v>WOL</v>
      </c>
      <c r="T160" s="165" t="str">
        <f t="shared" si="38"/>
        <v>mun</v>
      </c>
      <c r="U160" s="166">
        <f>COUNTIF($F$2:F160,G160)</f>
        <v>0</v>
      </c>
      <c r="V160" s="166">
        <f>COUNTIF($G$2:G160,F160)</f>
        <v>0</v>
      </c>
      <c r="W160" s="166">
        <f>COUNTIF($F$2:F160,F160)</f>
        <v>1</v>
      </c>
      <c r="X160" s="166">
        <f>COUNTIF($F$2:G160,G160)</f>
        <v>1</v>
      </c>
      <c r="Y160" s="165">
        <f t="shared" si="39"/>
        <v>1</v>
      </c>
      <c r="Z160" s="165" t="str">
        <f t="shared" si="40"/>
        <v>GW18-1MUN</v>
      </c>
      <c r="AA160" s="165" t="str">
        <f t="shared" si="41"/>
        <v>GW18-1wol</v>
      </c>
      <c r="AB160" s="165" t="str">
        <f t="shared" si="32"/>
        <v>MUN</v>
      </c>
      <c r="AC160" s="165" t="str">
        <f t="shared" si="33"/>
        <v>wol</v>
      </c>
    </row>
    <row r="161" spans="1:29" x14ac:dyDescent="0.3">
      <c r="A161" s="164" t="str">
        <f>LEFT('FPL FIX'!$F161,10)</f>
        <v>2022-12-31</v>
      </c>
      <c r="B161" s="164">
        <f t="shared" si="34"/>
        <v>44926</v>
      </c>
      <c r="C161" s="165">
        <f>'FPL FIX'!B161</f>
        <v>18</v>
      </c>
      <c r="D161" s="165">
        <f>'FPL FIX'!J161</f>
        <v>7</v>
      </c>
      <c r="E161" s="165">
        <f>'FPL FIX'!L161</f>
        <v>3</v>
      </c>
      <c r="F161" s="165" t="str">
        <f t="shared" si="28"/>
        <v>18CRY</v>
      </c>
      <c r="G161" s="165" t="str">
        <f t="shared" si="29"/>
        <v>18bou</v>
      </c>
      <c r="H161" s="165" t="str">
        <f>VLOOKUP($D161,FIX!$A$1:$D$21,MATCH("AbrvTeam",FIX!$A$1:$C$1,0),0)</f>
        <v>CRY</v>
      </c>
      <c r="I161" s="165" t="str">
        <f>VLOOKUP(E161,FIX!$A$1:$D$21,MATCH("AbrvTeamL",FIX!$A$1:$D$1,0),0)</f>
        <v>bou</v>
      </c>
      <c r="J161" s="165" t="str">
        <f>INDEX($F$2:$F$381,ROWS(F161:$F$381))</f>
        <v>23MCI</v>
      </c>
      <c r="K161" s="165" t="str">
        <f>INDEX($G$2:$G$381,ROWS($G161:G$381))</f>
        <v>23ars</v>
      </c>
      <c r="L161" s="165" t="str">
        <f>INDEX($H$2:$H$381,ROWS(H161:$H$381))</f>
        <v>MCI</v>
      </c>
      <c r="M161" s="165" t="str">
        <f>INDEX($I$2:$I$381,ROWS(I161:$I$381))</f>
        <v>ars</v>
      </c>
      <c r="N161" s="165" t="str">
        <f t="shared" si="35"/>
        <v>44926CRY</v>
      </c>
      <c r="O161" s="165" t="str">
        <f t="shared" si="36"/>
        <v>44926bou</v>
      </c>
      <c r="P161" s="165" t="str">
        <f t="shared" si="30"/>
        <v>CRY</v>
      </c>
      <c r="Q161" s="165" t="str">
        <f t="shared" si="31"/>
        <v>bou</v>
      </c>
      <c r="R161" s="165" t="str">
        <f>C161&amp;":"&amp;COUNTIF($C$2:C161,C161)</f>
        <v>18:4</v>
      </c>
      <c r="S161" s="165" t="str">
        <f t="shared" si="37"/>
        <v>BOU</v>
      </c>
      <c r="T161" s="165" t="str">
        <f t="shared" si="38"/>
        <v>cry</v>
      </c>
      <c r="U161" s="166">
        <f>COUNTIF($F$2:F161,G161)</f>
        <v>0</v>
      </c>
      <c r="V161" s="166">
        <f>COUNTIF($G$2:G161,F161)</f>
        <v>0</v>
      </c>
      <c r="W161" s="166">
        <f>COUNTIF($F$2:F161,F161)</f>
        <v>1</v>
      </c>
      <c r="X161" s="166">
        <f>COUNTIF($F$2:G161,G161)</f>
        <v>1</v>
      </c>
      <c r="Y161" s="165">
        <f t="shared" si="39"/>
        <v>1</v>
      </c>
      <c r="Z161" s="165" t="str">
        <f t="shared" si="40"/>
        <v>GW18-1CRY</v>
      </c>
      <c r="AA161" s="165" t="str">
        <f t="shared" si="41"/>
        <v>GW18-1bou</v>
      </c>
      <c r="AB161" s="165" t="str">
        <f t="shared" si="32"/>
        <v>CRY</v>
      </c>
      <c r="AC161" s="165" t="str">
        <f t="shared" si="33"/>
        <v>bou</v>
      </c>
    </row>
    <row r="162" spans="1:29" x14ac:dyDescent="0.3">
      <c r="A162" s="164" t="str">
        <f>LEFT('FPL FIX'!$F162,10)</f>
        <v>2022-12-31</v>
      </c>
      <c r="B162" s="164">
        <f t="shared" si="34"/>
        <v>44926</v>
      </c>
      <c r="C162" s="165">
        <f>'FPL FIX'!B162</f>
        <v>18</v>
      </c>
      <c r="D162" s="165">
        <f>'FPL FIX'!J162</f>
        <v>17</v>
      </c>
      <c r="E162" s="165">
        <f>'FPL FIX'!L162</f>
        <v>9</v>
      </c>
      <c r="F162" s="165" t="str">
        <f t="shared" si="28"/>
        <v>18SOU</v>
      </c>
      <c r="G162" s="165" t="str">
        <f t="shared" si="29"/>
        <v>18ful</v>
      </c>
      <c r="H162" s="165" t="str">
        <f>VLOOKUP($D162,FIX!$A$1:$D$21,MATCH("AbrvTeam",FIX!$A$1:$C$1,0),0)</f>
        <v>SOU</v>
      </c>
      <c r="I162" s="165" t="str">
        <f>VLOOKUP(E162,FIX!$A$1:$D$21,MATCH("AbrvTeamL",FIX!$A$1:$D$1,0),0)</f>
        <v>ful</v>
      </c>
      <c r="J162" s="165" t="str">
        <f>INDEX($F$2:$F$381,ROWS(F162:$F$381))</f>
        <v>23EVE</v>
      </c>
      <c r="K162" s="165" t="str">
        <f>INDEX($G$2:$G$381,ROWS($G162:G$381))</f>
        <v>23liv</v>
      </c>
      <c r="L162" s="165" t="str">
        <f>INDEX($H$2:$H$381,ROWS(H162:$H$381))</f>
        <v>EVE</v>
      </c>
      <c r="M162" s="165" t="str">
        <f>INDEX($I$2:$I$381,ROWS(I162:$I$381))</f>
        <v>liv</v>
      </c>
      <c r="N162" s="165" t="str">
        <f t="shared" si="35"/>
        <v>44926SOU</v>
      </c>
      <c r="O162" s="165" t="str">
        <f t="shared" si="36"/>
        <v>44926ful</v>
      </c>
      <c r="P162" s="165" t="str">
        <f t="shared" si="30"/>
        <v>SOU</v>
      </c>
      <c r="Q162" s="165" t="str">
        <f t="shared" si="31"/>
        <v>ful</v>
      </c>
      <c r="R162" s="165" t="str">
        <f>C162&amp;":"&amp;COUNTIF($C$2:C162,C162)</f>
        <v>18:5</v>
      </c>
      <c r="S162" s="165" t="str">
        <f t="shared" si="37"/>
        <v>FUL</v>
      </c>
      <c r="T162" s="165" t="str">
        <f t="shared" si="38"/>
        <v>sou</v>
      </c>
      <c r="U162" s="166">
        <f>COUNTIF($F$2:F162,G162)</f>
        <v>0</v>
      </c>
      <c r="V162" s="166">
        <f>COUNTIF($G$2:G162,F162)</f>
        <v>0</v>
      </c>
      <c r="W162" s="166">
        <f>COUNTIF($F$2:F162,F162)</f>
        <v>1</v>
      </c>
      <c r="X162" s="166">
        <f>COUNTIF($F$2:G162,G162)</f>
        <v>1</v>
      </c>
      <c r="Y162" s="165">
        <f t="shared" si="39"/>
        <v>1</v>
      </c>
      <c r="Z162" s="165" t="str">
        <f t="shared" si="40"/>
        <v>GW18-1SOU</v>
      </c>
      <c r="AA162" s="165" t="str">
        <f t="shared" si="41"/>
        <v>GW18-1ful</v>
      </c>
      <c r="AB162" s="165" t="str">
        <f t="shared" si="32"/>
        <v>SOU</v>
      </c>
      <c r="AC162" s="165" t="str">
        <f t="shared" si="33"/>
        <v>ful</v>
      </c>
    </row>
    <row r="163" spans="1:29" x14ac:dyDescent="0.3">
      <c r="A163" s="164" t="str">
        <f>LEFT('FPL FIX'!$F163,10)</f>
        <v>2022-12-31</v>
      </c>
      <c r="B163" s="164">
        <f t="shared" si="34"/>
        <v>44926</v>
      </c>
      <c r="C163" s="165">
        <f>'FPL FIX'!B163</f>
        <v>18</v>
      </c>
      <c r="D163" s="165">
        <f>'FPL FIX'!J163</f>
        <v>8</v>
      </c>
      <c r="E163" s="165">
        <f>'FPL FIX'!L163</f>
        <v>13</v>
      </c>
      <c r="F163" s="165" t="str">
        <f t="shared" si="28"/>
        <v>18EVE</v>
      </c>
      <c r="G163" s="165" t="str">
        <f t="shared" si="29"/>
        <v>18mci</v>
      </c>
      <c r="H163" s="165" t="str">
        <f>VLOOKUP($D163,FIX!$A$1:$D$21,MATCH("AbrvTeam",FIX!$A$1:$C$1,0),0)</f>
        <v>EVE</v>
      </c>
      <c r="I163" s="165" t="str">
        <f>VLOOKUP(E163,FIX!$A$1:$D$21,MATCH("AbrvTeamL",FIX!$A$1:$D$1,0),0)</f>
        <v>mci</v>
      </c>
      <c r="J163" s="165" t="str">
        <f>INDEX($F$2:$F$381,ROWS(F163:$F$381))</f>
        <v>23AVL</v>
      </c>
      <c r="K163" s="165" t="str">
        <f>INDEX($G$2:$G$381,ROWS($G163:G$381))</f>
        <v>23mci</v>
      </c>
      <c r="L163" s="165" t="str">
        <f>INDEX($H$2:$H$381,ROWS(H163:$H$381))</f>
        <v>AVL</v>
      </c>
      <c r="M163" s="165" t="str">
        <f>INDEX($I$2:$I$381,ROWS(I163:$I$381))</f>
        <v>mci</v>
      </c>
      <c r="N163" s="165" t="str">
        <f t="shared" si="35"/>
        <v>44926EVE</v>
      </c>
      <c r="O163" s="165" t="str">
        <f t="shared" si="36"/>
        <v>44926mci</v>
      </c>
      <c r="P163" s="165" t="str">
        <f t="shared" si="30"/>
        <v>EVE</v>
      </c>
      <c r="Q163" s="165" t="str">
        <f t="shared" si="31"/>
        <v>mci</v>
      </c>
      <c r="R163" s="165" t="str">
        <f>C163&amp;":"&amp;COUNTIF($C$2:C163,C163)</f>
        <v>18:6</v>
      </c>
      <c r="S163" s="165" t="str">
        <f t="shared" si="37"/>
        <v>MCI</v>
      </c>
      <c r="T163" s="165" t="str">
        <f t="shared" si="38"/>
        <v>eve</v>
      </c>
      <c r="U163" s="166">
        <f>COUNTIF($F$2:F163,G163)</f>
        <v>0</v>
      </c>
      <c r="V163" s="166">
        <f>COUNTIF($G$2:G163,F163)</f>
        <v>0</v>
      </c>
      <c r="W163" s="166">
        <f>COUNTIF($F$2:F163,F163)</f>
        <v>1</v>
      </c>
      <c r="X163" s="166">
        <f>COUNTIF($F$2:G163,G163)</f>
        <v>1</v>
      </c>
      <c r="Y163" s="165">
        <f t="shared" si="39"/>
        <v>1</v>
      </c>
      <c r="Z163" s="165" t="str">
        <f t="shared" si="40"/>
        <v>GW18-1EVE</v>
      </c>
      <c r="AA163" s="165" t="str">
        <f t="shared" si="41"/>
        <v>GW18-1mci</v>
      </c>
      <c r="AB163" s="165" t="str">
        <f t="shared" si="32"/>
        <v>EVE</v>
      </c>
      <c r="AC163" s="165" t="str">
        <f t="shared" si="33"/>
        <v>mci</v>
      </c>
    </row>
    <row r="164" spans="1:29" x14ac:dyDescent="0.3">
      <c r="A164" s="164" t="str">
        <f>LEFT('FPL FIX'!$F164,10)</f>
        <v>2022-12-31</v>
      </c>
      <c r="B164" s="164">
        <f t="shared" si="34"/>
        <v>44926</v>
      </c>
      <c r="C164" s="165">
        <f>'FPL FIX'!B164</f>
        <v>18</v>
      </c>
      <c r="D164" s="165">
        <f>'FPL FIX'!J164</f>
        <v>11</v>
      </c>
      <c r="E164" s="165">
        <f>'FPL FIX'!L164</f>
        <v>15</v>
      </c>
      <c r="F164" s="165" t="str">
        <f t="shared" si="28"/>
        <v>18LEE</v>
      </c>
      <c r="G164" s="165" t="str">
        <f t="shared" si="29"/>
        <v>18new</v>
      </c>
      <c r="H164" s="165" t="str">
        <f>VLOOKUP($D164,FIX!$A$1:$D$21,MATCH("AbrvTeam",FIX!$A$1:$C$1,0),0)</f>
        <v>LEE</v>
      </c>
      <c r="I164" s="165" t="str">
        <f>VLOOKUP(E164,FIX!$A$1:$D$21,MATCH("AbrvTeamL",FIX!$A$1:$D$1,0),0)</f>
        <v>new</v>
      </c>
      <c r="J164" s="165" t="str">
        <f>INDEX($F$2:$F$381,ROWS(F164:$F$381))</f>
        <v>23MUN</v>
      </c>
      <c r="K164" s="165" t="str">
        <f>INDEX($G$2:$G$381,ROWS($G164:G$381))</f>
        <v>23lee</v>
      </c>
      <c r="L164" s="165" t="str">
        <f>INDEX($H$2:$H$381,ROWS(H164:$H$381))</f>
        <v>MUN</v>
      </c>
      <c r="M164" s="165" t="str">
        <f>INDEX($I$2:$I$381,ROWS(I164:$I$381))</f>
        <v>lee</v>
      </c>
      <c r="N164" s="165" t="str">
        <f t="shared" si="35"/>
        <v>44926LEE</v>
      </c>
      <c r="O164" s="165" t="str">
        <f t="shared" si="36"/>
        <v>44926new</v>
      </c>
      <c r="P164" s="165" t="str">
        <f t="shared" si="30"/>
        <v>LEE</v>
      </c>
      <c r="Q164" s="165" t="str">
        <f t="shared" si="31"/>
        <v>new</v>
      </c>
      <c r="R164" s="165" t="str">
        <f>C164&amp;":"&amp;COUNTIF($C$2:C164,C164)</f>
        <v>18:7</v>
      </c>
      <c r="S164" s="165" t="str">
        <f t="shared" si="37"/>
        <v>NEW</v>
      </c>
      <c r="T164" s="165" t="str">
        <f t="shared" si="38"/>
        <v>lee</v>
      </c>
      <c r="U164" s="166">
        <f>COUNTIF($F$2:F164,G164)</f>
        <v>0</v>
      </c>
      <c r="V164" s="166">
        <f>COUNTIF($G$2:G164,F164)</f>
        <v>0</v>
      </c>
      <c r="W164" s="166">
        <f>COUNTIF($F$2:F164,F164)</f>
        <v>1</v>
      </c>
      <c r="X164" s="166">
        <f>COUNTIF($F$2:G164,G164)</f>
        <v>1</v>
      </c>
      <c r="Y164" s="165">
        <f t="shared" si="39"/>
        <v>1</v>
      </c>
      <c r="Z164" s="165" t="str">
        <f t="shared" si="40"/>
        <v>GW18-1LEE</v>
      </c>
      <c r="AA164" s="165" t="str">
        <f t="shared" si="41"/>
        <v>GW18-1new</v>
      </c>
      <c r="AB164" s="165" t="str">
        <f t="shared" si="32"/>
        <v>LEE</v>
      </c>
      <c r="AC164" s="165" t="str">
        <f t="shared" si="33"/>
        <v>new</v>
      </c>
    </row>
    <row r="165" spans="1:29" x14ac:dyDescent="0.3">
      <c r="A165" s="164" t="str">
        <f>LEFT('FPL FIX'!$F165,10)</f>
        <v>2022-12-31</v>
      </c>
      <c r="B165" s="164">
        <f t="shared" si="34"/>
        <v>44926</v>
      </c>
      <c r="C165" s="165">
        <f>'FPL FIX'!B165</f>
        <v>18</v>
      </c>
      <c r="D165" s="165">
        <f>'FPL FIX'!J165</f>
        <v>1</v>
      </c>
      <c r="E165" s="165">
        <f>'FPL FIX'!L165</f>
        <v>5</v>
      </c>
      <c r="F165" s="165" t="str">
        <f t="shared" si="28"/>
        <v>18ARS</v>
      </c>
      <c r="G165" s="165" t="str">
        <f t="shared" si="29"/>
        <v>18bha</v>
      </c>
      <c r="H165" s="165" t="str">
        <f>VLOOKUP($D165,FIX!$A$1:$D$21,MATCH("AbrvTeam",FIX!$A$1:$C$1,0),0)</f>
        <v>ARS</v>
      </c>
      <c r="I165" s="165" t="str">
        <f>VLOOKUP(E165,FIX!$A$1:$D$21,MATCH("AbrvTeamL",FIX!$A$1:$D$1,0),0)</f>
        <v>bha</v>
      </c>
      <c r="J165" s="165" t="str">
        <f>INDEX($F$2:$F$381,ROWS(F165:$F$381))</f>
        <v>23NEW</v>
      </c>
      <c r="K165" s="165" t="str">
        <f>INDEX($G$2:$G$381,ROWS($G165:G$381))</f>
        <v>23bou</v>
      </c>
      <c r="L165" s="165" t="str">
        <f>INDEX($H$2:$H$381,ROWS(H165:$H$381))</f>
        <v>NEW</v>
      </c>
      <c r="M165" s="165" t="str">
        <f>INDEX($I$2:$I$381,ROWS(I165:$I$381))</f>
        <v>bou</v>
      </c>
      <c r="N165" s="165" t="str">
        <f t="shared" si="35"/>
        <v>44926ARS</v>
      </c>
      <c r="O165" s="165" t="str">
        <f t="shared" si="36"/>
        <v>44926bha</v>
      </c>
      <c r="P165" s="165" t="str">
        <f t="shared" si="30"/>
        <v>ARS</v>
      </c>
      <c r="Q165" s="165" t="str">
        <f t="shared" si="31"/>
        <v>bha</v>
      </c>
      <c r="R165" s="165" t="str">
        <f>C165&amp;":"&amp;COUNTIF($C$2:C165,C165)</f>
        <v>18:8</v>
      </c>
      <c r="S165" s="165" t="str">
        <f t="shared" si="37"/>
        <v>BHA</v>
      </c>
      <c r="T165" s="165" t="str">
        <f t="shared" si="38"/>
        <v>ars</v>
      </c>
      <c r="U165" s="166">
        <f>COUNTIF($F$2:F165,G165)</f>
        <v>0</v>
      </c>
      <c r="V165" s="166">
        <f>COUNTIF($G$2:G165,F165)</f>
        <v>0</v>
      </c>
      <c r="W165" s="166">
        <f>COUNTIF($F$2:F165,F165)</f>
        <v>1</v>
      </c>
      <c r="X165" s="166">
        <f>COUNTIF($F$2:G165,G165)</f>
        <v>1</v>
      </c>
      <c r="Y165" s="165">
        <f t="shared" si="39"/>
        <v>1</v>
      </c>
      <c r="Z165" s="165" t="str">
        <f t="shared" si="40"/>
        <v>GW18-1ARS</v>
      </c>
      <c r="AA165" s="165" t="str">
        <f t="shared" si="41"/>
        <v>GW18-1bha</v>
      </c>
      <c r="AB165" s="165" t="str">
        <f t="shared" si="32"/>
        <v>ARS</v>
      </c>
      <c r="AC165" s="165" t="str">
        <f t="shared" si="33"/>
        <v>bha</v>
      </c>
    </row>
    <row r="166" spans="1:29" x14ac:dyDescent="0.3">
      <c r="A166" s="164" t="str">
        <f>LEFT('FPL FIX'!$F166,10)</f>
        <v>2023-01-01</v>
      </c>
      <c r="B166" s="164">
        <f t="shared" si="34"/>
        <v>44927</v>
      </c>
      <c r="C166" s="165">
        <f>'FPL FIX'!B166</f>
        <v>18</v>
      </c>
      <c r="D166" s="165">
        <f>'FPL FIX'!J166</f>
        <v>2</v>
      </c>
      <c r="E166" s="165">
        <f>'FPL FIX'!L166</f>
        <v>18</v>
      </c>
      <c r="F166" s="165" t="str">
        <f t="shared" si="28"/>
        <v>18AVL</v>
      </c>
      <c r="G166" s="165" t="str">
        <f t="shared" si="29"/>
        <v>18tot</v>
      </c>
      <c r="H166" s="165" t="str">
        <f>VLOOKUP($D166,FIX!$A$1:$D$21,MATCH("AbrvTeam",FIX!$A$1:$C$1,0),0)</f>
        <v>AVL</v>
      </c>
      <c r="I166" s="165" t="str">
        <f>VLOOKUP(E166,FIX!$A$1:$D$21,MATCH("AbrvTeamL",FIX!$A$1:$D$1,0),0)</f>
        <v>tot</v>
      </c>
      <c r="J166" s="165" t="str">
        <f>INDEX($F$2:$F$381,ROWS(F166:$F$381))</f>
        <v>23WOL</v>
      </c>
      <c r="K166" s="165" t="str">
        <f>INDEX($G$2:$G$381,ROWS($G166:G$381))</f>
        <v>23sou</v>
      </c>
      <c r="L166" s="165" t="str">
        <f>INDEX($H$2:$H$381,ROWS(H166:$H$381))</f>
        <v>WOL</v>
      </c>
      <c r="M166" s="165" t="str">
        <f>INDEX($I$2:$I$381,ROWS(I166:$I$381))</f>
        <v>sou</v>
      </c>
      <c r="N166" s="165" t="str">
        <f t="shared" si="35"/>
        <v>44927AVL</v>
      </c>
      <c r="O166" s="165" t="str">
        <f t="shared" si="36"/>
        <v>44927tot</v>
      </c>
      <c r="P166" s="165" t="str">
        <f t="shared" si="30"/>
        <v>AVL</v>
      </c>
      <c r="Q166" s="165" t="str">
        <f t="shared" si="31"/>
        <v>tot</v>
      </c>
      <c r="R166" s="165" t="str">
        <f>C166&amp;":"&amp;COUNTIF($C$2:C166,C166)</f>
        <v>18:9</v>
      </c>
      <c r="S166" s="165" t="str">
        <f t="shared" si="37"/>
        <v>TOT</v>
      </c>
      <c r="T166" s="165" t="str">
        <f t="shared" si="38"/>
        <v>avl</v>
      </c>
      <c r="U166" s="166">
        <f>COUNTIF($F$2:F166,G166)</f>
        <v>0</v>
      </c>
      <c r="V166" s="166">
        <f>COUNTIF($G$2:G166,F166)</f>
        <v>0</v>
      </c>
      <c r="W166" s="166">
        <f>COUNTIF($F$2:F166,F166)</f>
        <v>1</v>
      </c>
      <c r="X166" s="166">
        <f>COUNTIF($F$2:G166,G166)</f>
        <v>1</v>
      </c>
      <c r="Y166" s="165">
        <f t="shared" si="39"/>
        <v>1</v>
      </c>
      <c r="Z166" s="165" t="str">
        <f t="shared" si="40"/>
        <v>GW18-1AVL</v>
      </c>
      <c r="AA166" s="165" t="str">
        <f t="shared" si="41"/>
        <v>GW18-1tot</v>
      </c>
      <c r="AB166" s="165" t="str">
        <f t="shared" si="32"/>
        <v>AVL</v>
      </c>
      <c r="AC166" s="165" t="str">
        <f t="shared" si="33"/>
        <v>tot</v>
      </c>
    </row>
    <row r="167" spans="1:29" x14ac:dyDescent="0.3">
      <c r="A167" s="164" t="str">
        <f>LEFT('FPL FIX'!$F167,10)</f>
        <v>2023-01-01</v>
      </c>
      <c r="B167" s="164">
        <f t="shared" si="34"/>
        <v>44927</v>
      </c>
      <c r="C167" s="165">
        <f>'FPL FIX'!B167</f>
        <v>18</v>
      </c>
      <c r="D167" s="165">
        <f>'FPL FIX'!J167</f>
        <v>6</v>
      </c>
      <c r="E167" s="165">
        <f>'FPL FIX'!L167</f>
        <v>16</v>
      </c>
      <c r="F167" s="165" t="str">
        <f t="shared" si="28"/>
        <v>18CHE</v>
      </c>
      <c r="G167" s="165" t="str">
        <f t="shared" si="29"/>
        <v>18nfo</v>
      </c>
      <c r="H167" s="165" t="str">
        <f>VLOOKUP($D167,FIX!$A$1:$D$21,MATCH("AbrvTeam",FIX!$A$1:$C$1,0),0)</f>
        <v>CHE</v>
      </c>
      <c r="I167" s="165" t="str">
        <f>VLOOKUP(E167,FIX!$A$1:$D$21,MATCH("AbrvTeamL",FIX!$A$1:$D$1,0),0)</f>
        <v>nfo</v>
      </c>
      <c r="J167" s="165" t="str">
        <f>INDEX($F$2:$F$381,ROWS(F167:$F$381))</f>
        <v>23TOT</v>
      </c>
      <c r="K167" s="165" t="str">
        <f>INDEX($G$2:$G$381,ROWS($G167:G$381))</f>
        <v>23lei</v>
      </c>
      <c r="L167" s="165" t="str">
        <f>INDEX($H$2:$H$381,ROWS(H167:$H$381))</f>
        <v>TOT</v>
      </c>
      <c r="M167" s="165" t="str">
        <f>INDEX($I$2:$I$381,ROWS(I167:$I$381))</f>
        <v>lei</v>
      </c>
      <c r="N167" s="165" t="str">
        <f t="shared" si="35"/>
        <v>44927CHE</v>
      </c>
      <c r="O167" s="165" t="str">
        <f t="shared" si="36"/>
        <v>44927nfo</v>
      </c>
      <c r="P167" s="165" t="str">
        <f t="shared" si="30"/>
        <v>CHE</v>
      </c>
      <c r="Q167" s="165" t="str">
        <f t="shared" si="31"/>
        <v>nfo</v>
      </c>
      <c r="R167" s="165" t="str">
        <f>C167&amp;":"&amp;COUNTIF($C$2:C167,C167)</f>
        <v>18:10</v>
      </c>
      <c r="S167" s="165" t="str">
        <f t="shared" si="37"/>
        <v>NFO</v>
      </c>
      <c r="T167" s="165" t="str">
        <f t="shared" si="38"/>
        <v>che</v>
      </c>
      <c r="U167" s="166">
        <f>COUNTIF($F$2:F167,G167)</f>
        <v>0</v>
      </c>
      <c r="V167" s="166">
        <f>COUNTIF($G$2:G167,F167)</f>
        <v>0</v>
      </c>
      <c r="W167" s="166">
        <f>COUNTIF($F$2:F167,F167)</f>
        <v>1</v>
      </c>
      <c r="X167" s="166">
        <f>COUNTIF($F$2:G167,G167)</f>
        <v>1</v>
      </c>
      <c r="Y167" s="165">
        <f t="shared" si="39"/>
        <v>1</v>
      </c>
      <c r="Z167" s="165" t="str">
        <f t="shared" si="40"/>
        <v>GW18-1CHE</v>
      </c>
      <c r="AA167" s="165" t="str">
        <f t="shared" si="41"/>
        <v>GW18-1nfo</v>
      </c>
      <c r="AB167" s="165" t="str">
        <f t="shared" si="32"/>
        <v>CHE</v>
      </c>
      <c r="AC167" s="165" t="str">
        <f t="shared" si="33"/>
        <v>nfo</v>
      </c>
    </row>
    <row r="168" spans="1:29" x14ac:dyDescent="0.3">
      <c r="A168" s="164" t="str">
        <f>LEFT('FPL FIX'!$F168,10)</f>
        <v>2023-01-02</v>
      </c>
      <c r="B168" s="164">
        <f t="shared" si="34"/>
        <v>44928</v>
      </c>
      <c r="C168" s="165">
        <f>'FPL FIX'!B168</f>
        <v>19</v>
      </c>
      <c r="D168" s="165">
        <f>'FPL FIX'!J168</f>
        <v>12</v>
      </c>
      <c r="E168" s="165">
        <f>'FPL FIX'!L168</f>
        <v>4</v>
      </c>
      <c r="F168" s="165" t="str">
        <f t="shared" si="28"/>
        <v>19LIV</v>
      </c>
      <c r="G168" s="165" t="str">
        <f t="shared" si="29"/>
        <v>19bre</v>
      </c>
      <c r="H168" s="165" t="str">
        <f>VLOOKUP($D168,FIX!$A$1:$D$21,MATCH("AbrvTeam",FIX!$A$1:$C$1,0),0)</f>
        <v>LIV</v>
      </c>
      <c r="I168" s="165" t="str">
        <f>VLOOKUP(E168,FIX!$A$1:$D$21,MATCH("AbrvTeamL",FIX!$A$1:$D$1,0),0)</f>
        <v>bre</v>
      </c>
      <c r="J168" s="165" t="str">
        <f>INDEX($F$2:$F$381,ROWS(F168:$F$381))</f>
        <v>23NFO</v>
      </c>
      <c r="K168" s="165" t="str">
        <f>INDEX($G$2:$G$381,ROWS($G168:G$381))</f>
        <v>23ful</v>
      </c>
      <c r="L168" s="165" t="str">
        <f>INDEX($H$2:$H$381,ROWS(H168:$H$381))</f>
        <v>NFO</v>
      </c>
      <c r="M168" s="165" t="str">
        <f>INDEX($I$2:$I$381,ROWS(I168:$I$381))</f>
        <v>ful</v>
      </c>
      <c r="N168" s="165" t="str">
        <f t="shared" si="35"/>
        <v>44928LIV</v>
      </c>
      <c r="O168" s="165" t="str">
        <f t="shared" si="36"/>
        <v>44928bre</v>
      </c>
      <c r="P168" s="165" t="str">
        <f t="shared" si="30"/>
        <v>LIV</v>
      </c>
      <c r="Q168" s="165" t="str">
        <f t="shared" si="31"/>
        <v>bre</v>
      </c>
      <c r="R168" s="165" t="str">
        <f>C168&amp;":"&amp;COUNTIF($C$2:C168,C168)</f>
        <v>19:1</v>
      </c>
      <c r="S168" s="165" t="str">
        <f t="shared" si="37"/>
        <v>BRE</v>
      </c>
      <c r="T168" s="165" t="str">
        <f t="shared" si="38"/>
        <v>liv</v>
      </c>
      <c r="U168" s="166">
        <f>COUNTIF($F$2:F168,G168)</f>
        <v>0</v>
      </c>
      <c r="V168" s="166">
        <f>COUNTIF($G$2:G168,F168)</f>
        <v>0</v>
      </c>
      <c r="W168" s="166">
        <f>COUNTIF($F$2:F168,F168)</f>
        <v>1</v>
      </c>
      <c r="X168" s="166">
        <f>COUNTIF($F$2:G168,G168)</f>
        <v>1</v>
      </c>
      <c r="Y168" s="165">
        <f t="shared" si="39"/>
        <v>1</v>
      </c>
      <c r="Z168" s="165" t="str">
        <f t="shared" si="40"/>
        <v>GW19-1LIV</v>
      </c>
      <c r="AA168" s="165" t="str">
        <f t="shared" si="41"/>
        <v>GW19-1bre</v>
      </c>
      <c r="AB168" s="165" t="str">
        <f t="shared" si="32"/>
        <v>LIV</v>
      </c>
      <c r="AC168" s="165" t="str">
        <f t="shared" si="33"/>
        <v>bre</v>
      </c>
    </row>
    <row r="169" spans="1:29" x14ac:dyDescent="0.3">
      <c r="A169" s="164" t="str">
        <f>LEFT('FPL FIX'!$F169,10)</f>
        <v>2023-01-03</v>
      </c>
      <c r="B169" s="164">
        <f t="shared" si="34"/>
        <v>44929</v>
      </c>
      <c r="C169" s="165">
        <f>'FPL FIX'!B169</f>
        <v>19</v>
      </c>
      <c r="D169" s="165">
        <f>'FPL FIX'!J169</f>
        <v>15</v>
      </c>
      <c r="E169" s="165">
        <f>'FPL FIX'!L169</f>
        <v>1</v>
      </c>
      <c r="F169" s="165" t="str">
        <f t="shared" si="28"/>
        <v>19NEW</v>
      </c>
      <c r="G169" s="165" t="str">
        <f t="shared" si="29"/>
        <v>19ars</v>
      </c>
      <c r="H169" s="165" t="str">
        <f>VLOOKUP($D169,FIX!$A$1:$D$21,MATCH("AbrvTeam",FIX!$A$1:$C$1,0),0)</f>
        <v>NEW</v>
      </c>
      <c r="I169" s="165" t="str">
        <f>VLOOKUP(E169,FIX!$A$1:$D$21,MATCH("AbrvTeamL",FIX!$A$1:$D$1,0),0)</f>
        <v>ars</v>
      </c>
      <c r="J169" s="165" t="str">
        <f>INDEX($F$2:$F$381,ROWS(F169:$F$381))</f>
        <v>23BHA</v>
      </c>
      <c r="K169" s="165" t="str">
        <f>INDEX($G$2:$G$381,ROWS($G169:G$381))</f>
        <v>23cry</v>
      </c>
      <c r="L169" s="165" t="str">
        <f>INDEX($H$2:$H$381,ROWS(H169:$H$381))</f>
        <v>BHA</v>
      </c>
      <c r="M169" s="165" t="str">
        <f>INDEX($I$2:$I$381,ROWS(I169:$I$381))</f>
        <v>cry</v>
      </c>
      <c r="N169" s="165" t="str">
        <f t="shared" si="35"/>
        <v>44929NEW</v>
      </c>
      <c r="O169" s="165" t="str">
        <f t="shared" si="36"/>
        <v>44929ars</v>
      </c>
      <c r="P169" s="165" t="str">
        <f t="shared" si="30"/>
        <v>NEW</v>
      </c>
      <c r="Q169" s="165" t="str">
        <f t="shared" si="31"/>
        <v>ars</v>
      </c>
      <c r="R169" s="165" t="str">
        <f>C169&amp;":"&amp;COUNTIF($C$2:C169,C169)</f>
        <v>19:2</v>
      </c>
      <c r="S169" s="165" t="str">
        <f t="shared" si="37"/>
        <v>ARS</v>
      </c>
      <c r="T169" s="165" t="str">
        <f t="shared" si="38"/>
        <v>new</v>
      </c>
      <c r="U169" s="166">
        <f>COUNTIF($F$2:F169,G169)</f>
        <v>0</v>
      </c>
      <c r="V169" s="166">
        <f>COUNTIF($G$2:G169,F169)</f>
        <v>0</v>
      </c>
      <c r="W169" s="166">
        <f>COUNTIF($F$2:F169,F169)</f>
        <v>1</v>
      </c>
      <c r="X169" s="166">
        <f>COUNTIF($F$2:G169,G169)</f>
        <v>1</v>
      </c>
      <c r="Y169" s="165">
        <f t="shared" si="39"/>
        <v>1</v>
      </c>
      <c r="Z169" s="165" t="str">
        <f t="shared" si="40"/>
        <v>GW19-1NEW</v>
      </c>
      <c r="AA169" s="165" t="str">
        <f t="shared" si="41"/>
        <v>GW19-1ars</v>
      </c>
      <c r="AB169" s="165" t="str">
        <f t="shared" si="32"/>
        <v>NEW</v>
      </c>
      <c r="AC169" s="165" t="str">
        <f t="shared" si="33"/>
        <v>ars</v>
      </c>
    </row>
    <row r="170" spans="1:29" x14ac:dyDescent="0.3">
      <c r="A170" s="164" t="str">
        <f>LEFT('FPL FIX'!$F170,10)</f>
        <v>2023-01-03</v>
      </c>
      <c r="B170" s="164">
        <f t="shared" si="34"/>
        <v>44929</v>
      </c>
      <c r="C170" s="165">
        <f>'FPL FIX'!B170</f>
        <v>19</v>
      </c>
      <c r="D170" s="165">
        <f>'FPL FIX'!J170</f>
        <v>5</v>
      </c>
      <c r="E170" s="165">
        <f>'FPL FIX'!L170</f>
        <v>8</v>
      </c>
      <c r="F170" s="165" t="str">
        <f t="shared" si="28"/>
        <v>19BHA</v>
      </c>
      <c r="G170" s="165" t="str">
        <f t="shared" si="29"/>
        <v>19eve</v>
      </c>
      <c r="H170" s="165" t="str">
        <f>VLOOKUP($D170,FIX!$A$1:$D$21,MATCH("AbrvTeam",FIX!$A$1:$C$1,0),0)</f>
        <v>BHA</v>
      </c>
      <c r="I170" s="165" t="str">
        <f>VLOOKUP(E170,FIX!$A$1:$D$21,MATCH("AbrvTeamL",FIX!$A$1:$D$1,0),0)</f>
        <v>eve</v>
      </c>
      <c r="J170" s="165" t="str">
        <f>INDEX($F$2:$F$381,ROWS(F170:$F$381))</f>
        <v>23BRE</v>
      </c>
      <c r="K170" s="165" t="str">
        <f>INDEX($G$2:$G$381,ROWS($G170:G$381))</f>
        <v>23ars</v>
      </c>
      <c r="L170" s="165" t="str">
        <f>INDEX($H$2:$H$381,ROWS(H170:$H$381))</f>
        <v>BRE</v>
      </c>
      <c r="M170" s="165" t="str">
        <f>INDEX($I$2:$I$381,ROWS(I170:$I$381))</f>
        <v>ars</v>
      </c>
      <c r="N170" s="165" t="str">
        <f t="shared" si="35"/>
        <v>44929BHA</v>
      </c>
      <c r="O170" s="165" t="str">
        <f t="shared" si="36"/>
        <v>44929eve</v>
      </c>
      <c r="P170" s="165" t="str">
        <f t="shared" si="30"/>
        <v>BHA</v>
      </c>
      <c r="Q170" s="165" t="str">
        <f t="shared" si="31"/>
        <v>eve</v>
      </c>
      <c r="R170" s="165" t="str">
        <f>C170&amp;":"&amp;COUNTIF($C$2:C170,C170)</f>
        <v>19:3</v>
      </c>
      <c r="S170" s="165" t="str">
        <f t="shared" si="37"/>
        <v>EVE</v>
      </c>
      <c r="T170" s="165" t="str">
        <f t="shared" si="38"/>
        <v>bha</v>
      </c>
      <c r="U170" s="166">
        <f>COUNTIF($F$2:F170,G170)</f>
        <v>0</v>
      </c>
      <c r="V170" s="166">
        <f>COUNTIF($G$2:G170,F170)</f>
        <v>0</v>
      </c>
      <c r="W170" s="166">
        <f>COUNTIF($F$2:F170,F170)</f>
        <v>1</v>
      </c>
      <c r="X170" s="166">
        <f>COUNTIF($F$2:G170,G170)</f>
        <v>1</v>
      </c>
      <c r="Y170" s="165">
        <f t="shared" si="39"/>
        <v>1</v>
      </c>
      <c r="Z170" s="165" t="str">
        <f t="shared" si="40"/>
        <v>GW19-1BHA</v>
      </c>
      <c r="AA170" s="165" t="str">
        <f t="shared" si="41"/>
        <v>GW19-1eve</v>
      </c>
      <c r="AB170" s="165" t="str">
        <f t="shared" si="32"/>
        <v>BHA</v>
      </c>
      <c r="AC170" s="165" t="str">
        <f t="shared" si="33"/>
        <v>eve</v>
      </c>
    </row>
    <row r="171" spans="1:29" x14ac:dyDescent="0.3">
      <c r="A171" s="164" t="str">
        <f>LEFT('FPL FIX'!$F171,10)</f>
        <v>2023-01-03</v>
      </c>
      <c r="B171" s="164">
        <f t="shared" si="34"/>
        <v>44929</v>
      </c>
      <c r="C171" s="165">
        <f>'FPL FIX'!B171</f>
        <v>19</v>
      </c>
      <c r="D171" s="165">
        <f>'FPL FIX'!J171</f>
        <v>9</v>
      </c>
      <c r="E171" s="165">
        <f>'FPL FIX'!L171</f>
        <v>10</v>
      </c>
      <c r="F171" s="165" t="str">
        <f t="shared" si="28"/>
        <v>19FUL</v>
      </c>
      <c r="G171" s="165" t="str">
        <f t="shared" si="29"/>
        <v>19lei</v>
      </c>
      <c r="H171" s="165" t="str">
        <f>VLOOKUP($D171,FIX!$A$1:$D$21,MATCH("AbrvTeam",FIX!$A$1:$C$1,0),0)</f>
        <v>FUL</v>
      </c>
      <c r="I171" s="165" t="str">
        <f>VLOOKUP(E171,FIX!$A$1:$D$21,MATCH("AbrvTeamL",FIX!$A$1:$D$1,0),0)</f>
        <v>lei</v>
      </c>
      <c r="J171" s="165" t="str">
        <f>INDEX($F$2:$F$381,ROWS(F171:$F$381))</f>
        <v>23CHE</v>
      </c>
      <c r="K171" s="165" t="str">
        <f>INDEX($G$2:$G$381,ROWS($G171:G$381))</f>
        <v>23whu</v>
      </c>
      <c r="L171" s="165" t="str">
        <f>INDEX($H$2:$H$381,ROWS(H171:$H$381))</f>
        <v>CHE</v>
      </c>
      <c r="M171" s="165" t="str">
        <f>INDEX($I$2:$I$381,ROWS(I171:$I$381))</f>
        <v>whu</v>
      </c>
      <c r="N171" s="165" t="str">
        <f t="shared" si="35"/>
        <v>44929FUL</v>
      </c>
      <c r="O171" s="165" t="str">
        <f t="shared" si="36"/>
        <v>44929lei</v>
      </c>
      <c r="P171" s="165" t="str">
        <f t="shared" si="30"/>
        <v>FUL</v>
      </c>
      <c r="Q171" s="165" t="str">
        <f t="shared" si="31"/>
        <v>lei</v>
      </c>
      <c r="R171" s="165" t="str">
        <f>C171&amp;":"&amp;COUNTIF($C$2:C171,C171)</f>
        <v>19:4</v>
      </c>
      <c r="S171" s="165" t="str">
        <f t="shared" si="37"/>
        <v>LEI</v>
      </c>
      <c r="T171" s="165" t="str">
        <f t="shared" si="38"/>
        <v>ful</v>
      </c>
      <c r="U171" s="166">
        <f>COUNTIF($F$2:F171,G171)</f>
        <v>0</v>
      </c>
      <c r="V171" s="166">
        <f>COUNTIF($G$2:G171,F171)</f>
        <v>0</v>
      </c>
      <c r="W171" s="166">
        <f>COUNTIF($F$2:F171,F171)</f>
        <v>1</v>
      </c>
      <c r="X171" s="166">
        <f>COUNTIF($F$2:G171,G171)</f>
        <v>1</v>
      </c>
      <c r="Y171" s="165">
        <f t="shared" si="39"/>
        <v>1</v>
      </c>
      <c r="Z171" s="165" t="str">
        <f t="shared" si="40"/>
        <v>GW19-1FUL</v>
      </c>
      <c r="AA171" s="165" t="str">
        <f t="shared" si="41"/>
        <v>GW19-1lei</v>
      </c>
      <c r="AB171" s="165" t="str">
        <f t="shared" si="32"/>
        <v>FUL</v>
      </c>
      <c r="AC171" s="165" t="str">
        <f t="shared" si="33"/>
        <v>lei</v>
      </c>
    </row>
    <row r="172" spans="1:29" x14ac:dyDescent="0.3">
      <c r="A172" s="164" t="str">
        <f>LEFT('FPL FIX'!$F172,10)</f>
        <v>2023-01-03</v>
      </c>
      <c r="B172" s="164">
        <f t="shared" si="34"/>
        <v>44929</v>
      </c>
      <c r="C172" s="165">
        <f>'FPL FIX'!B172</f>
        <v>19</v>
      </c>
      <c r="D172" s="165">
        <f>'FPL FIX'!J172</f>
        <v>3</v>
      </c>
      <c r="E172" s="165">
        <f>'FPL FIX'!L172</f>
        <v>14</v>
      </c>
      <c r="F172" s="165" t="str">
        <f t="shared" si="28"/>
        <v>19BOU</v>
      </c>
      <c r="G172" s="165" t="str">
        <f t="shared" si="29"/>
        <v>19mun</v>
      </c>
      <c r="H172" s="165" t="str">
        <f>VLOOKUP($D172,FIX!$A$1:$D$21,MATCH("AbrvTeam",FIX!$A$1:$C$1,0),0)</f>
        <v>BOU</v>
      </c>
      <c r="I172" s="165" t="str">
        <f>VLOOKUP(E172,FIX!$A$1:$D$21,MATCH("AbrvTeamL",FIX!$A$1:$D$1,0),0)</f>
        <v>mun</v>
      </c>
      <c r="J172" s="165" t="str">
        <f>INDEX($F$2:$F$381,ROWS(F172:$F$381))</f>
        <v>22LEE</v>
      </c>
      <c r="K172" s="165" t="str">
        <f>INDEX($G$2:$G$381,ROWS($G172:G$381))</f>
        <v>22mun</v>
      </c>
      <c r="L172" s="165" t="str">
        <f>INDEX($H$2:$H$381,ROWS(H172:$H$381))</f>
        <v>LEE</v>
      </c>
      <c r="M172" s="165" t="str">
        <f>INDEX($I$2:$I$381,ROWS(I172:$I$381))</f>
        <v>mun</v>
      </c>
      <c r="N172" s="165" t="str">
        <f t="shared" si="35"/>
        <v>44929BOU</v>
      </c>
      <c r="O172" s="165" t="str">
        <f t="shared" si="36"/>
        <v>44929mun</v>
      </c>
      <c r="P172" s="165" t="str">
        <f t="shared" si="30"/>
        <v>BOU</v>
      </c>
      <c r="Q172" s="165" t="str">
        <f t="shared" si="31"/>
        <v>mun</v>
      </c>
      <c r="R172" s="165" t="str">
        <f>C172&amp;":"&amp;COUNTIF($C$2:C172,C172)</f>
        <v>19:5</v>
      </c>
      <c r="S172" s="165" t="str">
        <f t="shared" si="37"/>
        <v>MUN</v>
      </c>
      <c r="T172" s="165" t="str">
        <f t="shared" si="38"/>
        <v>bou</v>
      </c>
      <c r="U172" s="166">
        <f>COUNTIF($F$2:F172,G172)</f>
        <v>0</v>
      </c>
      <c r="V172" s="166">
        <f>COUNTIF($G$2:G172,F172)</f>
        <v>0</v>
      </c>
      <c r="W172" s="166">
        <f>COUNTIF($F$2:F172,F172)</f>
        <v>1</v>
      </c>
      <c r="X172" s="166">
        <f>COUNTIF($F$2:G172,G172)</f>
        <v>1</v>
      </c>
      <c r="Y172" s="165">
        <f t="shared" si="39"/>
        <v>1</v>
      </c>
      <c r="Z172" s="165" t="str">
        <f t="shared" si="40"/>
        <v>GW19-1BOU</v>
      </c>
      <c r="AA172" s="165" t="str">
        <f t="shared" si="41"/>
        <v>GW19-1mun</v>
      </c>
      <c r="AB172" s="165" t="str">
        <f t="shared" si="32"/>
        <v>BOU</v>
      </c>
      <c r="AC172" s="165" t="str">
        <f t="shared" si="33"/>
        <v>mun</v>
      </c>
    </row>
    <row r="173" spans="1:29" x14ac:dyDescent="0.3">
      <c r="A173" s="164" t="str">
        <f>LEFT('FPL FIX'!$F173,10)</f>
        <v>2023-01-04</v>
      </c>
      <c r="B173" s="164">
        <f t="shared" si="34"/>
        <v>44930</v>
      </c>
      <c r="C173" s="165">
        <f>'FPL FIX'!B173</f>
        <v>19</v>
      </c>
      <c r="D173" s="165">
        <f>'FPL FIX'!J173</f>
        <v>16</v>
      </c>
      <c r="E173" s="165">
        <f>'FPL FIX'!L173</f>
        <v>17</v>
      </c>
      <c r="F173" s="165" t="str">
        <f t="shared" si="28"/>
        <v>19NFO</v>
      </c>
      <c r="G173" s="165" t="str">
        <f t="shared" si="29"/>
        <v>19sou</v>
      </c>
      <c r="H173" s="165" t="str">
        <f>VLOOKUP($D173,FIX!$A$1:$D$21,MATCH("AbrvTeam",FIX!$A$1:$C$1,0),0)</f>
        <v>NFO</v>
      </c>
      <c r="I173" s="165" t="str">
        <f>VLOOKUP(E173,FIX!$A$1:$D$21,MATCH("AbrvTeamL",FIX!$A$1:$D$1,0),0)</f>
        <v>sou</v>
      </c>
      <c r="J173" s="165" t="str">
        <f>INDEX($F$2:$F$381,ROWS(F173:$F$381))</f>
        <v>22MCI</v>
      </c>
      <c r="K173" s="165" t="str">
        <f>INDEX($G$2:$G$381,ROWS($G173:G$381))</f>
        <v>22tot</v>
      </c>
      <c r="L173" s="165" t="str">
        <f>INDEX($H$2:$H$381,ROWS(H173:$H$381))</f>
        <v>MCI</v>
      </c>
      <c r="M173" s="165" t="str">
        <f>INDEX($I$2:$I$381,ROWS(I173:$I$381))</f>
        <v>tot</v>
      </c>
      <c r="N173" s="165" t="str">
        <f t="shared" si="35"/>
        <v>44930NFO</v>
      </c>
      <c r="O173" s="165" t="str">
        <f t="shared" si="36"/>
        <v>44930sou</v>
      </c>
      <c r="P173" s="165" t="str">
        <f t="shared" si="30"/>
        <v>NFO</v>
      </c>
      <c r="Q173" s="165" t="str">
        <f t="shared" si="31"/>
        <v>sou</v>
      </c>
      <c r="R173" s="165" t="str">
        <f>C173&amp;":"&amp;COUNTIF($C$2:C173,C173)</f>
        <v>19:6</v>
      </c>
      <c r="S173" s="165" t="str">
        <f t="shared" si="37"/>
        <v>SOU</v>
      </c>
      <c r="T173" s="165" t="str">
        <f t="shared" si="38"/>
        <v>nfo</v>
      </c>
      <c r="U173" s="166">
        <f>COUNTIF($F$2:F173,G173)</f>
        <v>0</v>
      </c>
      <c r="V173" s="166">
        <f>COUNTIF($G$2:G173,F173)</f>
        <v>0</v>
      </c>
      <c r="W173" s="166">
        <f>COUNTIF($F$2:F173,F173)</f>
        <v>1</v>
      </c>
      <c r="X173" s="166">
        <f>COUNTIF($F$2:G173,G173)</f>
        <v>1</v>
      </c>
      <c r="Y173" s="165">
        <f t="shared" si="39"/>
        <v>1</v>
      </c>
      <c r="Z173" s="165" t="str">
        <f t="shared" si="40"/>
        <v>GW19-1NFO</v>
      </c>
      <c r="AA173" s="165" t="str">
        <f t="shared" si="41"/>
        <v>GW19-1sou</v>
      </c>
      <c r="AB173" s="165" t="str">
        <f t="shared" si="32"/>
        <v>NFO</v>
      </c>
      <c r="AC173" s="165" t="str">
        <f t="shared" si="33"/>
        <v>sou</v>
      </c>
    </row>
    <row r="174" spans="1:29" x14ac:dyDescent="0.3">
      <c r="A174" s="164" t="str">
        <f>LEFT('FPL FIX'!$F174,10)</f>
        <v>2023-01-04</v>
      </c>
      <c r="B174" s="164">
        <f t="shared" si="34"/>
        <v>44930</v>
      </c>
      <c r="C174" s="165">
        <f>'FPL FIX'!B174</f>
        <v>19</v>
      </c>
      <c r="D174" s="165">
        <f>'FPL FIX'!J174</f>
        <v>19</v>
      </c>
      <c r="E174" s="165">
        <f>'FPL FIX'!L174</f>
        <v>11</v>
      </c>
      <c r="F174" s="165" t="str">
        <f t="shared" si="28"/>
        <v>19WHU</v>
      </c>
      <c r="G174" s="165" t="str">
        <f t="shared" si="29"/>
        <v>19lee</v>
      </c>
      <c r="H174" s="165" t="str">
        <f>VLOOKUP($D174,FIX!$A$1:$D$21,MATCH("AbrvTeam",FIX!$A$1:$C$1,0),0)</f>
        <v>WHU</v>
      </c>
      <c r="I174" s="165" t="str">
        <f>VLOOKUP(E174,FIX!$A$1:$D$21,MATCH("AbrvTeamL",FIX!$A$1:$D$1,0),0)</f>
        <v>lee</v>
      </c>
      <c r="J174" s="165" t="str">
        <f>INDEX($F$2:$F$381,ROWS(F174:$F$381))</f>
        <v>22LEE</v>
      </c>
      <c r="K174" s="165" t="str">
        <f>INDEX($G$2:$G$381,ROWS($G174:G$381))</f>
        <v>22nfo</v>
      </c>
      <c r="L174" s="165" t="str">
        <f>INDEX($H$2:$H$381,ROWS(H174:$H$381))</f>
        <v>LEE</v>
      </c>
      <c r="M174" s="165" t="str">
        <f>INDEX($I$2:$I$381,ROWS(I174:$I$381))</f>
        <v>nfo</v>
      </c>
      <c r="N174" s="165" t="str">
        <f t="shared" si="35"/>
        <v>44930WHU</v>
      </c>
      <c r="O174" s="165" t="str">
        <f t="shared" si="36"/>
        <v>44930lee</v>
      </c>
      <c r="P174" s="165" t="str">
        <f t="shared" si="30"/>
        <v>WHU</v>
      </c>
      <c r="Q174" s="165" t="str">
        <f t="shared" si="31"/>
        <v>lee</v>
      </c>
      <c r="R174" s="165" t="str">
        <f>C174&amp;":"&amp;COUNTIF($C$2:C174,C174)</f>
        <v>19:7</v>
      </c>
      <c r="S174" s="165" t="str">
        <f t="shared" si="37"/>
        <v>LEE</v>
      </c>
      <c r="T174" s="165" t="str">
        <f t="shared" si="38"/>
        <v>whu</v>
      </c>
      <c r="U174" s="166">
        <f>COUNTIF($F$2:F174,G174)</f>
        <v>0</v>
      </c>
      <c r="V174" s="166">
        <f>COUNTIF($G$2:G174,F174)</f>
        <v>0</v>
      </c>
      <c r="W174" s="166">
        <f>COUNTIF($F$2:F174,F174)</f>
        <v>1</v>
      </c>
      <c r="X174" s="166">
        <f>COUNTIF($F$2:G174,G174)</f>
        <v>1</v>
      </c>
      <c r="Y174" s="165">
        <f t="shared" si="39"/>
        <v>1</v>
      </c>
      <c r="Z174" s="165" t="str">
        <f t="shared" si="40"/>
        <v>GW19-1WHU</v>
      </c>
      <c r="AA174" s="165" t="str">
        <f t="shared" si="41"/>
        <v>GW19-1lee</v>
      </c>
      <c r="AB174" s="165" t="str">
        <f t="shared" si="32"/>
        <v>WHU</v>
      </c>
      <c r="AC174" s="165" t="str">
        <f t="shared" si="33"/>
        <v>lee</v>
      </c>
    </row>
    <row r="175" spans="1:29" x14ac:dyDescent="0.3">
      <c r="A175" s="164" t="str">
        <f>LEFT('FPL FIX'!$F175,10)</f>
        <v>2023-01-04</v>
      </c>
      <c r="B175" s="164">
        <f t="shared" si="34"/>
        <v>44930</v>
      </c>
      <c r="C175" s="165">
        <f>'FPL FIX'!B175</f>
        <v>19</v>
      </c>
      <c r="D175" s="165">
        <f>'FPL FIX'!J175</f>
        <v>20</v>
      </c>
      <c r="E175" s="165">
        <f>'FPL FIX'!L175</f>
        <v>2</v>
      </c>
      <c r="F175" s="165" t="str">
        <f t="shared" si="28"/>
        <v>19WOL</v>
      </c>
      <c r="G175" s="165" t="str">
        <f t="shared" si="29"/>
        <v>19avl</v>
      </c>
      <c r="H175" s="165" t="str">
        <f>VLOOKUP($D175,FIX!$A$1:$D$21,MATCH("AbrvTeam",FIX!$A$1:$C$1,0),0)</f>
        <v>WOL</v>
      </c>
      <c r="I175" s="165" t="str">
        <f>VLOOKUP(E175,FIX!$A$1:$D$21,MATCH("AbrvTeamL",FIX!$A$1:$D$1,0),0)</f>
        <v>avl</v>
      </c>
      <c r="J175" s="165" t="str">
        <f>INDEX($F$2:$F$381,ROWS(F175:$F$381))</f>
        <v>22WHU</v>
      </c>
      <c r="K175" s="165" t="str">
        <f>INDEX($G$2:$G$381,ROWS($G175:G$381))</f>
        <v>22new</v>
      </c>
      <c r="L175" s="165" t="str">
        <f>INDEX($H$2:$H$381,ROWS(H175:$H$381))</f>
        <v>WHU</v>
      </c>
      <c r="M175" s="165" t="str">
        <f>INDEX($I$2:$I$381,ROWS(I175:$I$381))</f>
        <v>new</v>
      </c>
      <c r="N175" s="165" t="str">
        <f t="shared" si="35"/>
        <v>44930WOL</v>
      </c>
      <c r="O175" s="165" t="str">
        <f t="shared" si="36"/>
        <v>44930avl</v>
      </c>
      <c r="P175" s="165" t="str">
        <f t="shared" si="30"/>
        <v>WOL</v>
      </c>
      <c r="Q175" s="165" t="str">
        <f t="shared" si="31"/>
        <v>avl</v>
      </c>
      <c r="R175" s="165" t="str">
        <f>C175&amp;":"&amp;COUNTIF($C$2:C175,C175)</f>
        <v>19:8</v>
      </c>
      <c r="S175" s="165" t="str">
        <f t="shared" si="37"/>
        <v>AVL</v>
      </c>
      <c r="T175" s="165" t="str">
        <f t="shared" si="38"/>
        <v>wol</v>
      </c>
      <c r="U175" s="166">
        <f>COUNTIF($F$2:F175,G175)</f>
        <v>0</v>
      </c>
      <c r="V175" s="166">
        <f>COUNTIF($G$2:G175,F175)</f>
        <v>0</v>
      </c>
      <c r="W175" s="166">
        <f>COUNTIF($F$2:F175,F175)</f>
        <v>1</v>
      </c>
      <c r="X175" s="166">
        <f>COUNTIF($F$2:G175,G175)</f>
        <v>1</v>
      </c>
      <c r="Y175" s="165">
        <f t="shared" si="39"/>
        <v>1</v>
      </c>
      <c r="Z175" s="165" t="str">
        <f t="shared" si="40"/>
        <v>GW19-1WOL</v>
      </c>
      <c r="AA175" s="165" t="str">
        <f t="shared" si="41"/>
        <v>GW19-1avl</v>
      </c>
      <c r="AB175" s="165" t="str">
        <f t="shared" si="32"/>
        <v>WOL</v>
      </c>
      <c r="AC175" s="165" t="str">
        <f t="shared" si="33"/>
        <v>avl</v>
      </c>
    </row>
    <row r="176" spans="1:29" x14ac:dyDescent="0.3">
      <c r="A176" s="164" t="str">
        <f>LEFT('FPL FIX'!$F176,10)</f>
        <v>2023-01-04</v>
      </c>
      <c r="B176" s="164">
        <f t="shared" si="34"/>
        <v>44930</v>
      </c>
      <c r="C176" s="165">
        <f>'FPL FIX'!B176</f>
        <v>19</v>
      </c>
      <c r="D176" s="165">
        <f>'FPL FIX'!J176</f>
        <v>18</v>
      </c>
      <c r="E176" s="165">
        <f>'FPL FIX'!L176</f>
        <v>7</v>
      </c>
      <c r="F176" s="165" t="str">
        <f t="shared" si="28"/>
        <v>19TOT</v>
      </c>
      <c r="G176" s="165" t="str">
        <f t="shared" si="29"/>
        <v>19cry</v>
      </c>
      <c r="H176" s="165" t="str">
        <f>VLOOKUP($D176,FIX!$A$1:$D$21,MATCH("AbrvTeam",FIX!$A$1:$C$1,0),0)</f>
        <v>TOT</v>
      </c>
      <c r="I176" s="165" t="str">
        <f>VLOOKUP(E176,FIX!$A$1:$D$21,MATCH("AbrvTeamL",FIX!$A$1:$D$1,0),0)</f>
        <v>cry</v>
      </c>
      <c r="J176" s="165" t="str">
        <f>INDEX($F$2:$F$381,ROWS(F176:$F$381))</f>
        <v>22LIV</v>
      </c>
      <c r="K176" s="165" t="str">
        <f>INDEX($G$2:$G$381,ROWS($G176:G$381))</f>
        <v>22wol</v>
      </c>
      <c r="L176" s="165" t="str">
        <f>INDEX($H$2:$H$381,ROWS(H176:$H$381))</f>
        <v>LIV</v>
      </c>
      <c r="M176" s="165" t="str">
        <f>INDEX($I$2:$I$381,ROWS(I176:$I$381))</f>
        <v>wol</v>
      </c>
      <c r="N176" s="165" t="str">
        <f t="shared" si="35"/>
        <v>44930TOT</v>
      </c>
      <c r="O176" s="165" t="str">
        <f t="shared" si="36"/>
        <v>44930cry</v>
      </c>
      <c r="P176" s="165" t="str">
        <f t="shared" si="30"/>
        <v>TOT</v>
      </c>
      <c r="Q176" s="165" t="str">
        <f t="shared" si="31"/>
        <v>cry</v>
      </c>
      <c r="R176" s="165" t="str">
        <f>C176&amp;":"&amp;COUNTIF($C$2:C176,C176)</f>
        <v>19:9</v>
      </c>
      <c r="S176" s="165" t="str">
        <f t="shared" si="37"/>
        <v>CRY</v>
      </c>
      <c r="T176" s="165" t="str">
        <f t="shared" si="38"/>
        <v>tot</v>
      </c>
      <c r="U176" s="166">
        <f>COUNTIF($F$2:F176,G176)</f>
        <v>0</v>
      </c>
      <c r="V176" s="166">
        <f>COUNTIF($G$2:G176,F176)</f>
        <v>0</v>
      </c>
      <c r="W176" s="166">
        <f>COUNTIF($F$2:F176,F176)</f>
        <v>1</v>
      </c>
      <c r="X176" s="166">
        <f>COUNTIF($F$2:G176,G176)</f>
        <v>1</v>
      </c>
      <c r="Y176" s="165">
        <f t="shared" si="39"/>
        <v>1</v>
      </c>
      <c r="Z176" s="165" t="str">
        <f t="shared" si="40"/>
        <v>GW19-1TOT</v>
      </c>
      <c r="AA176" s="165" t="str">
        <f t="shared" si="41"/>
        <v>GW19-1cry</v>
      </c>
      <c r="AB176" s="165" t="str">
        <f t="shared" si="32"/>
        <v>TOT</v>
      </c>
      <c r="AC176" s="165" t="str">
        <f t="shared" si="33"/>
        <v>cry</v>
      </c>
    </row>
    <row r="177" spans="1:29" x14ac:dyDescent="0.3">
      <c r="A177" s="164" t="str">
        <f>LEFT('FPL FIX'!$F177,10)</f>
        <v>2023-01-05</v>
      </c>
      <c r="B177" s="164">
        <f t="shared" si="34"/>
        <v>44931</v>
      </c>
      <c r="C177" s="165">
        <f>'FPL FIX'!B177</f>
        <v>19</v>
      </c>
      <c r="D177" s="165">
        <f>'FPL FIX'!J177</f>
        <v>13</v>
      </c>
      <c r="E177" s="165">
        <f>'FPL FIX'!L177</f>
        <v>6</v>
      </c>
      <c r="F177" s="165" t="str">
        <f t="shared" si="28"/>
        <v>19MCI</v>
      </c>
      <c r="G177" s="165" t="str">
        <f t="shared" si="29"/>
        <v>19che</v>
      </c>
      <c r="H177" s="165" t="str">
        <f>VLOOKUP($D177,FIX!$A$1:$D$21,MATCH("AbrvTeam",FIX!$A$1:$C$1,0),0)</f>
        <v>MCI</v>
      </c>
      <c r="I177" s="165" t="str">
        <f>VLOOKUP(E177,FIX!$A$1:$D$21,MATCH("AbrvTeamL",FIX!$A$1:$D$1,0),0)</f>
        <v>che</v>
      </c>
      <c r="J177" s="165" t="str">
        <f>INDEX($F$2:$F$381,ROWS(F177:$F$381))</f>
        <v>22CRY</v>
      </c>
      <c r="K177" s="165" t="str">
        <f>INDEX($G$2:$G$381,ROWS($G177:G$381))</f>
        <v>22mun</v>
      </c>
      <c r="L177" s="165" t="str">
        <f>INDEX($H$2:$H$381,ROWS(H177:$H$381))</f>
        <v>CRY</v>
      </c>
      <c r="M177" s="165" t="str">
        <f>INDEX($I$2:$I$381,ROWS(I177:$I$381))</f>
        <v>mun</v>
      </c>
      <c r="N177" s="165" t="str">
        <f t="shared" si="35"/>
        <v>44931MCI</v>
      </c>
      <c r="O177" s="165" t="str">
        <f t="shared" si="36"/>
        <v>44931che</v>
      </c>
      <c r="P177" s="165" t="str">
        <f t="shared" si="30"/>
        <v>MCI</v>
      </c>
      <c r="Q177" s="165" t="str">
        <f t="shared" si="31"/>
        <v>che</v>
      </c>
      <c r="R177" s="165" t="str">
        <f>C177&amp;":"&amp;COUNTIF($C$2:C177,C177)</f>
        <v>19:10</v>
      </c>
      <c r="S177" s="165" t="str">
        <f t="shared" si="37"/>
        <v>CHE</v>
      </c>
      <c r="T177" s="165" t="str">
        <f t="shared" si="38"/>
        <v>mci</v>
      </c>
      <c r="U177" s="166">
        <f>COUNTIF($F$2:F177,G177)</f>
        <v>0</v>
      </c>
      <c r="V177" s="166">
        <f>COUNTIF($G$2:G177,F177)</f>
        <v>0</v>
      </c>
      <c r="W177" s="166">
        <f>COUNTIF($F$2:F177,F177)</f>
        <v>1</v>
      </c>
      <c r="X177" s="166">
        <f>COUNTIF($F$2:G177,G177)</f>
        <v>1</v>
      </c>
      <c r="Y177" s="165">
        <f t="shared" si="39"/>
        <v>1</v>
      </c>
      <c r="Z177" s="165" t="str">
        <f t="shared" si="40"/>
        <v>GW19-1MCI</v>
      </c>
      <c r="AA177" s="165" t="str">
        <f t="shared" si="41"/>
        <v>GW19-1che</v>
      </c>
      <c r="AB177" s="165" t="str">
        <f t="shared" si="32"/>
        <v>MCI</v>
      </c>
      <c r="AC177" s="165" t="str">
        <f t="shared" si="33"/>
        <v>che</v>
      </c>
    </row>
    <row r="178" spans="1:29" x14ac:dyDescent="0.3">
      <c r="A178" s="164" t="str">
        <f>LEFT('FPL FIX'!$F178,10)</f>
        <v>2023-01-12</v>
      </c>
      <c r="B178" s="164">
        <f t="shared" si="34"/>
        <v>44938</v>
      </c>
      <c r="C178" s="165">
        <f>'FPL FIX'!B178</f>
        <v>19</v>
      </c>
      <c r="D178" s="165">
        <f>'FPL FIX'!J178</f>
        <v>6</v>
      </c>
      <c r="E178" s="165">
        <f>'FPL FIX'!L178</f>
        <v>9</v>
      </c>
      <c r="F178" s="165" t="str">
        <f t="shared" si="28"/>
        <v>19CHE</v>
      </c>
      <c r="G178" s="165" t="str">
        <f t="shared" si="29"/>
        <v>19ful</v>
      </c>
      <c r="H178" s="165" t="str">
        <f>VLOOKUP($D178,FIX!$A$1:$D$21,MATCH("AbrvTeam",FIX!$A$1:$C$1,0),0)</f>
        <v>CHE</v>
      </c>
      <c r="I178" s="165" t="str">
        <f>VLOOKUP(E178,FIX!$A$1:$D$21,MATCH("AbrvTeamL",FIX!$A$1:$D$1,0),0)</f>
        <v>ful</v>
      </c>
      <c r="J178" s="165" t="str">
        <f>INDEX($F$2:$F$381,ROWS(F178:$F$381))</f>
        <v>22BOU</v>
      </c>
      <c r="K178" s="165" t="str">
        <f>INDEX($G$2:$G$381,ROWS($G178:G$381))</f>
        <v>22bha</v>
      </c>
      <c r="L178" s="165" t="str">
        <f>INDEX($H$2:$H$381,ROWS(H178:$H$381))</f>
        <v>BOU</v>
      </c>
      <c r="M178" s="165" t="str">
        <f>INDEX($I$2:$I$381,ROWS(I178:$I$381))</f>
        <v>bha</v>
      </c>
      <c r="N178" s="165" t="str">
        <f t="shared" si="35"/>
        <v>44938CHE</v>
      </c>
      <c r="O178" s="165" t="str">
        <f t="shared" si="36"/>
        <v>44938ful</v>
      </c>
      <c r="P178" s="165" t="str">
        <f t="shared" si="30"/>
        <v>CHE</v>
      </c>
      <c r="Q178" s="165" t="str">
        <f t="shared" si="31"/>
        <v>ful</v>
      </c>
      <c r="R178" s="165" t="str">
        <f>C178&amp;":"&amp;COUNTIF($C$2:C178,C178)</f>
        <v>19:11</v>
      </c>
      <c r="S178" s="165" t="str">
        <f t="shared" si="37"/>
        <v>FUL</v>
      </c>
      <c r="T178" s="165" t="str">
        <f t="shared" si="38"/>
        <v>che</v>
      </c>
      <c r="U178" s="166">
        <f>COUNTIF($F$2:F178,G178)</f>
        <v>1</v>
      </c>
      <c r="V178" s="166">
        <f>COUNTIF($G$2:G178,F178)</f>
        <v>1</v>
      </c>
      <c r="W178" s="166">
        <f>COUNTIF($F$2:F178,F178)</f>
        <v>1</v>
      </c>
      <c r="X178" s="166">
        <f>COUNTIF($F$2:G178,G178)</f>
        <v>2</v>
      </c>
      <c r="Y178" s="165">
        <f t="shared" si="39"/>
        <v>2</v>
      </c>
      <c r="Z178" s="165" t="str">
        <f t="shared" si="40"/>
        <v>GW19-2CHE</v>
      </c>
      <c r="AA178" s="165" t="str">
        <f t="shared" si="41"/>
        <v>GW19-2ful</v>
      </c>
      <c r="AB178" s="165" t="str">
        <f t="shared" si="32"/>
        <v>CHE</v>
      </c>
      <c r="AC178" s="165" t="str">
        <f t="shared" si="33"/>
        <v>ful</v>
      </c>
    </row>
    <row r="179" spans="1:29" x14ac:dyDescent="0.3">
      <c r="A179" s="164" t="str">
        <f>LEFT('FPL FIX'!$F179,10)</f>
        <v>2023-01-13</v>
      </c>
      <c r="B179" s="164">
        <f t="shared" si="34"/>
        <v>44939</v>
      </c>
      <c r="C179" s="165">
        <f>'FPL FIX'!B179</f>
        <v>20</v>
      </c>
      <c r="D179" s="165">
        <f>'FPL FIX'!J179</f>
        <v>11</v>
      </c>
      <c r="E179" s="165">
        <f>'FPL FIX'!L179</f>
        <v>2</v>
      </c>
      <c r="F179" s="165" t="str">
        <f t="shared" si="28"/>
        <v>20LEE</v>
      </c>
      <c r="G179" s="165" t="str">
        <f t="shared" si="29"/>
        <v>20avl</v>
      </c>
      <c r="H179" s="165" t="str">
        <f>VLOOKUP($D179,FIX!$A$1:$D$21,MATCH("AbrvTeam",FIX!$A$1:$C$1,0),0)</f>
        <v>LEE</v>
      </c>
      <c r="I179" s="165" t="str">
        <f>VLOOKUP(E179,FIX!$A$1:$D$21,MATCH("AbrvTeamL",FIX!$A$1:$D$1,0),0)</f>
        <v>avl</v>
      </c>
      <c r="J179" s="165" t="str">
        <f>INDEX($F$2:$F$381,ROWS(F179:$F$381))</f>
        <v>22SOU</v>
      </c>
      <c r="K179" s="165" t="str">
        <f>INDEX($G$2:$G$381,ROWS($G179:G$381))</f>
        <v>22bre</v>
      </c>
      <c r="L179" s="165" t="str">
        <f>INDEX($H$2:$H$381,ROWS(H179:$H$381))</f>
        <v>SOU</v>
      </c>
      <c r="M179" s="165" t="str">
        <f>INDEX($I$2:$I$381,ROWS(I179:$I$381))</f>
        <v>bre</v>
      </c>
      <c r="N179" s="165" t="str">
        <f t="shared" si="35"/>
        <v>44939LEE</v>
      </c>
      <c r="O179" s="165" t="str">
        <f t="shared" si="36"/>
        <v>44939avl</v>
      </c>
      <c r="P179" s="165" t="str">
        <f t="shared" si="30"/>
        <v>LEE</v>
      </c>
      <c r="Q179" s="165" t="str">
        <f t="shared" si="31"/>
        <v>avl</v>
      </c>
      <c r="R179" s="165" t="str">
        <f>C179&amp;":"&amp;COUNTIF($C$2:C179,C179)</f>
        <v>20:1</v>
      </c>
      <c r="S179" s="165" t="str">
        <f t="shared" si="37"/>
        <v>AVL</v>
      </c>
      <c r="T179" s="165" t="str">
        <f t="shared" si="38"/>
        <v>lee</v>
      </c>
      <c r="U179" s="166">
        <f>COUNTIF($F$2:F179,G179)</f>
        <v>0</v>
      </c>
      <c r="V179" s="166">
        <f>COUNTIF($G$2:G179,F179)</f>
        <v>0</v>
      </c>
      <c r="W179" s="166">
        <f>COUNTIF($F$2:F179,F179)</f>
        <v>1</v>
      </c>
      <c r="X179" s="166">
        <f>COUNTIF($F$2:G179,G179)</f>
        <v>1</v>
      </c>
      <c r="Y179" s="165">
        <f t="shared" si="39"/>
        <v>1</v>
      </c>
      <c r="Z179" s="165" t="str">
        <f t="shared" si="40"/>
        <v>GW20-1LEE</v>
      </c>
      <c r="AA179" s="165" t="str">
        <f t="shared" si="41"/>
        <v>GW20-1avl</v>
      </c>
      <c r="AB179" s="165" t="str">
        <f t="shared" si="32"/>
        <v>LEE</v>
      </c>
      <c r="AC179" s="165" t="str">
        <f t="shared" si="33"/>
        <v>avl</v>
      </c>
    </row>
    <row r="180" spans="1:29" x14ac:dyDescent="0.3">
      <c r="A180" s="164" t="str">
        <f>LEFT('FPL FIX'!$F180,10)</f>
        <v>2023-01-14</v>
      </c>
      <c r="B180" s="164">
        <f t="shared" si="34"/>
        <v>44940</v>
      </c>
      <c r="C180" s="165">
        <f>'FPL FIX'!B180</f>
        <v>20</v>
      </c>
      <c r="D180" s="165">
        <f>'FPL FIX'!J180</f>
        <v>13</v>
      </c>
      <c r="E180" s="165">
        <f>'FPL FIX'!L180</f>
        <v>14</v>
      </c>
      <c r="F180" s="165" t="str">
        <f t="shared" si="28"/>
        <v>20MCI</v>
      </c>
      <c r="G180" s="165" t="str">
        <f t="shared" si="29"/>
        <v>20mun</v>
      </c>
      <c r="H180" s="165" t="str">
        <f>VLOOKUP($D180,FIX!$A$1:$D$21,MATCH("AbrvTeam",FIX!$A$1:$C$1,0),0)</f>
        <v>MCI</v>
      </c>
      <c r="I180" s="165" t="str">
        <f>VLOOKUP(E180,FIX!$A$1:$D$21,MATCH("AbrvTeamL",FIX!$A$1:$D$1,0),0)</f>
        <v>mun</v>
      </c>
      <c r="J180" s="165" t="str">
        <f>INDEX($F$2:$F$381,ROWS(F180:$F$381))</f>
        <v>22LEI</v>
      </c>
      <c r="K180" s="165" t="str">
        <f>INDEX($G$2:$G$381,ROWS($G180:G$381))</f>
        <v>22avl</v>
      </c>
      <c r="L180" s="165" t="str">
        <f>INDEX($H$2:$H$381,ROWS(H180:$H$381))</f>
        <v>LEI</v>
      </c>
      <c r="M180" s="165" t="str">
        <f>INDEX($I$2:$I$381,ROWS(I180:$I$381))</f>
        <v>avl</v>
      </c>
      <c r="N180" s="165" t="str">
        <f t="shared" si="35"/>
        <v>44940MCI</v>
      </c>
      <c r="O180" s="165" t="str">
        <f t="shared" si="36"/>
        <v>44940mun</v>
      </c>
      <c r="P180" s="165" t="str">
        <f t="shared" si="30"/>
        <v>MCI</v>
      </c>
      <c r="Q180" s="165" t="str">
        <f t="shared" si="31"/>
        <v>mun</v>
      </c>
      <c r="R180" s="165" t="str">
        <f>C180&amp;":"&amp;COUNTIF($C$2:C180,C180)</f>
        <v>20:2</v>
      </c>
      <c r="S180" s="165" t="str">
        <f t="shared" si="37"/>
        <v>MUN</v>
      </c>
      <c r="T180" s="165" t="str">
        <f t="shared" si="38"/>
        <v>mci</v>
      </c>
      <c r="U180" s="166">
        <f>COUNTIF($F$2:F180,G180)</f>
        <v>0</v>
      </c>
      <c r="V180" s="166">
        <f>COUNTIF($G$2:G180,F180)</f>
        <v>0</v>
      </c>
      <c r="W180" s="166">
        <f>COUNTIF($F$2:F180,F180)</f>
        <v>1</v>
      </c>
      <c r="X180" s="166">
        <f>COUNTIF($F$2:G180,G180)</f>
        <v>1</v>
      </c>
      <c r="Y180" s="165">
        <f t="shared" si="39"/>
        <v>1</v>
      </c>
      <c r="Z180" s="165" t="str">
        <f t="shared" si="40"/>
        <v>GW20-1MCI</v>
      </c>
      <c r="AA180" s="165" t="str">
        <f t="shared" si="41"/>
        <v>GW20-1mun</v>
      </c>
      <c r="AB180" s="165" t="str">
        <f t="shared" si="32"/>
        <v>MCI</v>
      </c>
      <c r="AC180" s="165" t="str">
        <f t="shared" si="33"/>
        <v>mun</v>
      </c>
    </row>
    <row r="181" spans="1:29" x14ac:dyDescent="0.3">
      <c r="A181" s="164" t="str">
        <f>LEFT('FPL FIX'!$F181,10)</f>
        <v>2023-01-14</v>
      </c>
      <c r="B181" s="164">
        <f t="shared" si="34"/>
        <v>44940</v>
      </c>
      <c r="C181" s="165">
        <f>'FPL FIX'!B181</f>
        <v>20</v>
      </c>
      <c r="D181" s="165">
        <f>'FPL FIX'!J181</f>
        <v>12</v>
      </c>
      <c r="E181" s="165">
        <f>'FPL FIX'!L181</f>
        <v>5</v>
      </c>
      <c r="F181" s="165" t="str">
        <f t="shared" si="28"/>
        <v>20LIV</v>
      </c>
      <c r="G181" s="165" t="str">
        <f t="shared" si="29"/>
        <v>20bha</v>
      </c>
      <c r="H181" s="165" t="str">
        <f>VLOOKUP($D181,FIX!$A$1:$D$21,MATCH("AbrvTeam",FIX!$A$1:$C$1,0),0)</f>
        <v>LIV</v>
      </c>
      <c r="I181" s="165" t="str">
        <f>VLOOKUP(E181,FIX!$A$1:$D$21,MATCH("AbrvTeamL",FIX!$A$1:$D$1,0),0)</f>
        <v>bha</v>
      </c>
      <c r="J181" s="165" t="str">
        <f>INDEX($F$2:$F$381,ROWS(F181:$F$381))</f>
        <v>22ARS</v>
      </c>
      <c r="K181" s="165" t="str">
        <f>INDEX($G$2:$G$381,ROWS($G181:G$381))</f>
        <v>22eve</v>
      </c>
      <c r="L181" s="165" t="str">
        <f>INDEX($H$2:$H$381,ROWS(H181:$H$381))</f>
        <v>ARS</v>
      </c>
      <c r="M181" s="165" t="str">
        <f>INDEX($I$2:$I$381,ROWS(I181:$I$381))</f>
        <v>eve</v>
      </c>
      <c r="N181" s="165" t="str">
        <f t="shared" si="35"/>
        <v>44940LIV</v>
      </c>
      <c r="O181" s="165" t="str">
        <f t="shared" si="36"/>
        <v>44940bha</v>
      </c>
      <c r="P181" s="165" t="str">
        <f t="shared" si="30"/>
        <v>LIV</v>
      </c>
      <c r="Q181" s="165" t="str">
        <f t="shared" si="31"/>
        <v>bha</v>
      </c>
      <c r="R181" s="165" t="str">
        <f>C181&amp;":"&amp;COUNTIF($C$2:C181,C181)</f>
        <v>20:3</v>
      </c>
      <c r="S181" s="165" t="str">
        <f t="shared" si="37"/>
        <v>BHA</v>
      </c>
      <c r="T181" s="165" t="str">
        <f t="shared" si="38"/>
        <v>liv</v>
      </c>
      <c r="U181" s="166">
        <f>COUNTIF($F$2:F181,G181)</f>
        <v>0</v>
      </c>
      <c r="V181" s="166">
        <f>COUNTIF($G$2:G181,F181)</f>
        <v>0</v>
      </c>
      <c r="W181" s="166">
        <f>COUNTIF($F$2:F181,F181)</f>
        <v>1</v>
      </c>
      <c r="X181" s="166">
        <f>COUNTIF($F$2:G181,G181)</f>
        <v>1</v>
      </c>
      <c r="Y181" s="165">
        <f t="shared" si="39"/>
        <v>1</v>
      </c>
      <c r="Z181" s="165" t="str">
        <f t="shared" si="40"/>
        <v>GW20-1LIV</v>
      </c>
      <c r="AA181" s="165" t="str">
        <f t="shared" si="41"/>
        <v>GW20-1bha</v>
      </c>
      <c r="AB181" s="165" t="str">
        <f t="shared" si="32"/>
        <v>LIV</v>
      </c>
      <c r="AC181" s="165" t="str">
        <f t="shared" si="33"/>
        <v>bha</v>
      </c>
    </row>
    <row r="182" spans="1:29" x14ac:dyDescent="0.3">
      <c r="A182" s="164" t="str">
        <f>LEFT('FPL FIX'!$F182,10)</f>
        <v>2023-01-14</v>
      </c>
      <c r="B182" s="164">
        <f t="shared" si="34"/>
        <v>44940</v>
      </c>
      <c r="C182" s="165">
        <f>'FPL FIX'!B182</f>
        <v>20</v>
      </c>
      <c r="D182" s="165">
        <f>'FPL FIX'!J182</f>
        <v>17</v>
      </c>
      <c r="E182" s="165">
        <f>'FPL FIX'!L182</f>
        <v>8</v>
      </c>
      <c r="F182" s="165" t="str">
        <f t="shared" si="28"/>
        <v>20SOU</v>
      </c>
      <c r="G182" s="165" t="str">
        <f t="shared" si="29"/>
        <v>20eve</v>
      </c>
      <c r="H182" s="165" t="str">
        <f>VLOOKUP($D182,FIX!$A$1:$D$21,MATCH("AbrvTeam",FIX!$A$1:$C$1,0),0)</f>
        <v>SOU</v>
      </c>
      <c r="I182" s="165" t="str">
        <f>VLOOKUP(E182,FIX!$A$1:$D$21,MATCH("AbrvTeamL",FIX!$A$1:$D$1,0),0)</f>
        <v>eve</v>
      </c>
      <c r="J182" s="165" t="str">
        <f>INDEX($F$2:$F$381,ROWS(F182:$F$381))</f>
        <v>22FUL</v>
      </c>
      <c r="K182" s="165" t="str">
        <f>INDEX($G$2:$G$381,ROWS($G182:G$381))</f>
        <v>22che</v>
      </c>
      <c r="L182" s="165" t="str">
        <f>INDEX($H$2:$H$381,ROWS(H182:$H$381))</f>
        <v>FUL</v>
      </c>
      <c r="M182" s="165" t="str">
        <f>INDEX($I$2:$I$381,ROWS(I182:$I$381))</f>
        <v>che</v>
      </c>
      <c r="N182" s="165" t="str">
        <f t="shared" si="35"/>
        <v>44940SOU</v>
      </c>
      <c r="O182" s="165" t="str">
        <f t="shared" si="36"/>
        <v>44940eve</v>
      </c>
      <c r="P182" s="165" t="str">
        <f t="shared" si="30"/>
        <v>SOU</v>
      </c>
      <c r="Q182" s="165" t="str">
        <f t="shared" si="31"/>
        <v>eve</v>
      </c>
      <c r="R182" s="165" t="str">
        <f>C182&amp;":"&amp;COUNTIF($C$2:C182,C182)</f>
        <v>20:4</v>
      </c>
      <c r="S182" s="165" t="str">
        <f t="shared" si="37"/>
        <v>EVE</v>
      </c>
      <c r="T182" s="165" t="str">
        <f t="shared" si="38"/>
        <v>sou</v>
      </c>
      <c r="U182" s="166">
        <f>COUNTIF($F$2:F182,G182)</f>
        <v>0</v>
      </c>
      <c r="V182" s="166">
        <f>COUNTIF($G$2:G182,F182)</f>
        <v>0</v>
      </c>
      <c r="W182" s="166">
        <f>COUNTIF($F$2:F182,F182)</f>
        <v>1</v>
      </c>
      <c r="X182" s="166">
        <f>COUNTIF($F$2:G182,G182)</f>
        <v>1</v>
      </c>
      <c r="Y182" s="165">
        <f t="shared" si="39"/>
        <v>1</v>
      </c>
      <c r="Z182" s="165" t="str">
        <f t="shared" si="40"/>
        <v>GW20-1SOU</v>
      </c>
      <c r="AA182" s="165" t="str">
        <f t="shared" si="41"/>
        <v>GW20-1eve</v>
      </c>
      <c r="AB182" s="165" t="str">
        <f t="shared" si="32"/>
        <v>SOU</v>
      </c>
      <c r="AC182" s="165" t="str">
        <f t="shared" si="33"/>
        <v>eve</v>
      </c>
    </row>
    <row r="183" spans="1:29" x14ac:dyDescent="0.3">
      <c r="A183" s="164" t="str">
        <f>LEFT('FPL FIX'!$F183,10)</f>
        <v>2023-01-14</v>
      </c>
      <c r="B183" s="164">
        <f t="shared" si="34"/>
        <v>44940</v>
      </c>
      <c r="C183" s="165">
        <f>'FPL FIX'!B183</f>
        <v>20</v>
      </c>
      <c r="D183" s="165">
        <f>'FPL FIX'!J183</f>
        <v>10</v>
      </c>
      <c r="E183" s="165">
        <f>'FPL FIX'!L183</f>
        <v>16</v>
      </c>
      <c r="F183" s="165" t="str">
        <f t="shared" si="28"/>
        <v>20LEI</v>
      </c>
      <c r="G183" s="165" t="str">
        <f t="shared" si="29"/>
        <v>20nfo</v>
      </c>
      <c r="H183" s="165" t="str">
        <f>VLOOKUP($D183,FIX!$A$1:$D$21,MATCH("AbrvTeam",FIX!$A$1:$C$1,0),0)</f>
        <v>LEI</v>
      </c>
      <c r="I183" s="165" t="str">
        <f>VLOOKUP(E183,FIX!$A$1:$D$21,MATCH("AbrvTeamL",FIX!$A$1:$D$1,0),0)</f>
        <v>nfo</v>
      </c>
      <c r="J183" s="165" t="str">
        <f>INDEX($F$2:$F$381,ROWS(F183:$F$381))</f>
        <v>21TOT</v>
      </c>
      <c r="K183" s="165" t="str">
        <f>INDEX($G$2:$G$381,ROWS($G183:G$381))</f>
        <v>21ful</v>
      </c>
      <c r="L183" s="165" t="str">
        <f>INDEX($H$2:$H$381,ROWS(H183:$H$381))</f>
        <v>TOT</v>
      </c>
      <c r="M183" s="165" t="str">
        <f>INDEX($I$2:$I$381,ROWS(I183:$I$381))</f>
        <v>ful</v>
      </c>
      <c r="N183" s="165" t="str">
        <f t="shared" si="35"/>
        <v>44940LEI</v>
      </c>
      <c r="O183" s="165" t="str">
        <f t="shared" si="36"/>
        <v>44940nfo</v>
      </c>
      <c r="P183" s="165" t="str">
        <f t="shared" si="30"/>
        <v>LEI</v>
      </c>
      <c r="Q183" s="165" t="str">
        <f t="shared" si="31"/>
        <v>nfo</v>
      </c>
      <c r="R183" s="165" t="str">
        <f>C183&amp;":"&amp;COUNTIF($C$2:C183,C183)</f>
        <v>20:5</v>
      </c>
      <c r="S183" s="165" t="str">
        <f t="shared" si="37"/>
        <v>NFO</v>
      </c>
      <c r="T183" s="165" t="str">
        <f t="shared" si="38"/>
        <v>lei</v>
      </c>
      <c r="U183" s="166">
        <f>COUNTIF($F$2:F183,G183)</f>
        <v>0</v>
      </c>
      <c r="V183" s="166">
        <f>COUNTIF($G$2:G183,F183)</f>
        <v>0</v>
      </c>
      <c r="W183" s="166">
        <f>COUNTIF($F$2:F183,F183)</f>
        <v>1</v>
      </c>
      <c r="X183" s="166">
        <f>COUNTIF($F$2:G183,G183)</f>
        <v>1</v>
      </c>
      <c r="Y183" s="165">
        <f t="shared" si="39"/>
        <v>1</v>
      </c>
      <c r="Z183" s="165" t="str">
        <f t="shared" si="40"/>
        <v>GW20-1LEI</v>
      </c>
      <c r="AA183" s="165" t="str">
        <f t="shared" si="41"/>
        <v>GW20-1nfo</v>
      </c>
      <c r="AB183" s="165" t="str">
        <f t="shared" si="32"/>
        <v>LEI</v>
      </c>
      <c r="AC183" s="165" t="str">
        <f t="shared" si="33"/>
        <v>nfo</v>
      </c>
    </row>
    <row r="184" spans="1:29" x14ac:dyDescent="0.3">
      <c r="A184" s="164" t="str">
        <f>LEFT('FPL FIX'!$F184,10)</f>
        <v>2023-01-14</v>
      </c>
      <c r="B184" s="164">
        <f t="shared" si="34"/>
        <v>44940</v>
      </c>
      <c r="C184" s="165">
        <f>'FPL FIX'!B184</f>
        <v>20</v>
      </c>
      <c r="D184" s="165">
        <f>'FPL FIX'!J184</f>
        <v>19</v>
      </c>
      <c r="E184" s="165">
        <f>'FPL FIX'!L184</f>
        <v>20</v>
      </c>
      <c r="F184" s="165" t="str">
        <f t="shared" si="28"/>
        <v>20WHU</v>
      </c>
      <c r="G184" s="165" t="str">
        <f t="shared" si="29"/>
        <v>20wol</v>
      </c>
      <c r="H184" s="165" t="str">
        <f>VLOOKUP($D184,FIX!$A$1:$D$21,MATCH("AbrvTeam",FIX!$A$1:$C$1,0),0)</f>
        <v>WHU</v>
      </c>
      <c r="I184" s="165" t="str">
        <f>VLOOKUP(E184,FIX!$A$1:$D$21,MATCH("AbrvTeamL",FIX!$A$1:$D$1,0),0)</f>
        <v>wol</v>
      </c>
      <c r="J184" s="165" t="str">
        <f>INDEX($F$2:$F$381,ROWS(F184:$F$381))</f>
        <v>21MUN</v>
      </c>
      <c r="K184" s="165" t="str">
        <f>INDEX($G$2:$G$381,ROWS($G184:G$381))</f>
        <v>21ars</v>
      </c>
      <c r="L184" s="165" t="str">
        <f>INDEX($H$2:$H$381,ROWS(H184:$H$381))</f>
        <v>MUN</v>
      </c>
      <c r="M184" s="165" t="str">
        <f>INDEX($I$2:$I$381,ROWS(I184:$I$381))</f>
        <v>ars</v>
      </c>
      <c r="N184" s="165" t="str">
        <f t="shared" si="35"/>
        <v>44940WHU</v>
      </c>
      <c r="O184" s="165" t="str">
        <f t="shared" si="36"/>
        <v>44940wol</v>
      </c>
      <c r="P184" s="165" t="str">
        <f t="shared" si="30"/>
        <v>WHU</v>
      </c>
      <c r="Q184" s="165" t="str">
        <f t="shared" si="31"/>
        <v>wol</v>
      </c>
      <c r="R184" s="165" t="str">
        <f>C184&amp;":"&amp;COUNTIF($C$2:C184,C184)</f>
        <v>20:6</v>
      </c>
      <c r="S184" s="165" t="str">
        <f t="shared" si="37"/>
        <v>WOL</v>
      </c>
      <c r="T184" s="165" t="str">
        <f t="shared" si="38"/>
        <v>whu</v>
      </c>
      <c r="U184" s="166">
        <f>COUNTIF($F$2:F184,G184)</f>
        <v>0</v>
      </c>
      <c r="V184" s="166">
        <f>COUNTIF($G$2:G184,F184)</f>
        <v>0</v>
      </c>
      <c r="W184" s="166">
        <f>COUNTIF($F$2:F184,F184)</f>
        <v>1</v>
      </c>
      <c r="X184" s="166">
        <f>COUNTIF($F$2:G184,G184)</f>
        <v>1</v>
      </c>
      <c r="Y184" s="165">
        <f t="shared" si="39"/>
        <v>1</v>
      </c>
      <c r="Z184" s="165" t="str">
        <f t="shared" si="40"/>
        <v>GW20-1WHU</v>
      </c>
      <c r="AA184" s="165" t="str">
        <f t="shared" si="41"/>
        <v>GW20-1wol</v>
      </c>
      <c r="AB184" s="165" t="str">
        <f t="shared" si="32"/>
        <v>WHU</v>
      </c>
      <c r="AC184" s="165" t="str">
        <f t="shared" si="33"/>
        <v>wol</v>
      </c>
    </row>
    <row r="185" spans="1:29" x14ac:dyDescent="0.3">
      <c r="A185" s="164" t="str">
        <f>LEFT('FPL FIX'!$F185,10)</f>
        <v>2023-01-14</v>
      </c>
      <c r="B185" s="164">
        <f t="shared" si="34"/>
        <v>44940</v>
      </c>
      <c r="C185" s="165">
        <f>'FPL FIX'!B185</f>
        <v>20</v>
      </c>
      <c r="D185" s="165">
        <f>'FPL FIX'!J185</f>
        <v>3</v>
      </c>
      <c r="E185" s="165">
        <f>'FPL FIX'!L185</f>
        <v>4</v>
      </c>
      <c r="F185" s="165" t="str">
        <f t="shared" si="28"/>
        <v>20BOU</v>
      </c>
      <c r="G185" s="165" t="str">
        <f t="shared" si="29"/>
        <v>20bre</v>
      </c>
      <c r="H185" s="165" t="str">
        <f>VLOOKUP($D185,FIX!$A$1:$D$21,MATCH("AbrvTeam",FIX!$A$1:$C$1,0),0)</f>
        <v>BOU</v>
      </c>
      <c r="I185" s="165" t="str">
        <f>VLOOKUP(E185,FIX!$A$1:$D$21,MATCH("AbrvTeamL",FIX!$A$1:$D$1,0),0)</f>
        <v>bre</v>
      </c>
      <c r="J185" s="165" t="str">
        <f>INDEX($F$2:$F$381,ROWS(F185:$F$381))</f>
        <v>21WOL</v>
      </c>
      <c r="K185" s="165" t="str">
        <f>INDEX($G$2:$G$381,ROWS($G185:G$381))</f>
        <v>21mci</v>
      </c>
      <c r="L185" s="165" t="str">
        <f>INDEX($H$2:$H$381,ROWS(H185:$H$381))</f>
        <v>WOL</v>
      </c>
      <c r="M185" s="165" t="str">
        <f>INDEX($I$2:$I$381,ROWS(I185:$I$381))</f>
        <v>mci</v>
      </c>
      <c r="N185" s="165" t="str">
        <f t="shared" si="35"/>
        <v>44940BOU</v>
      </c>
      <c r="O185" s="165" t="str">
        <f t="shared" si="36"/>
        <v>44940bre</v>
      </c>
      <c r="P185" s="165" t="str">
        <f t="shared" si="30"/>
        <v>BOU</v>
      </c>
      <c r="Q185" s="165" t="str">
        <f t="shared" si="31"/>
        <v>bre</v>
      </c>
      <c r="R185" s="165" t="str">
        <f>C185&amp;":"&amp;COUNTIF($C$2:C185,C185)</f>
        <v>20:7</v>
      </c>
      <c r="S185" s="165" t="str">
        <f t="shared" si="37"/>
        <v>BRE</v>
      </c>
      <c r="T185" s="165" t="str">
        <f t="shared" si="38"/>
        <v>bou</v>
      </c>
      <c r="U185" s="166">
        <f>COUNTIF($F$2:F185,G185)</f>
        <v>0</v>
      </c>
      <c r="V185" s="166">
        <f>COUNTIF($G$2:G185,F185)</f>
        <v>0</v>
      </c>
      <c r="W185" s="166">
        <f>COUNTIF($F$2:F185,F185)</f>
        <v>1</v>
      </c>
      <c r="X185" s="166">
        <f>COUNTIF($F$2:G185,G185)</f>
        <v>1</v>
      </c>
      <c r="Y185" s="165">
        <f t="shared" si="39"/>
        <v>1</v>
      </c>
      <c r="Z185" s="165" t="str">
        <f t="shared" si="40"/>
        <v>GW20-1BOU</v>
      </c>
      <c r="AA185" s="165" t="str">
        <f t="shared" si="41"/>
        <v>GW20-1bre</v>
      </c>
      <c r="AB185" s="165" t="str">
        <f t="shared" si="32"/>
        <v>BOU</v>
      </c>
      <c r="AC185" s="165" t="str">
        <f t="shared" si="33"/>
        <v>bre</v>
      </c>
    </row>
    <row r="186" spans="1:29" x14ac:dyDescent="0.3">
      <c r="A186" s="164" t="str">
        <f>LEFT('FPL FIX'!$F186,10)</f>
        <v>2023-01-15</v>
      </c>
      <c r="B186" s="164">
        <f t="shared" si="34"/>
        <v>44941</v>
      </c>
      <c r="C186" s="165">
        <f>'FPL FIX'!B186</f>
        <v>20</v>
      </c>
      <c r="D186" s="165">
        <f>'FPL FIX'!J186</f>
        <v>7</v>
      </c>
      <c r="E186" s="165">
        <f>'FPL FIX'!L186</f>
        <v>6</v>
      </c>
      <c r="F186" s="165" t="str">
        <f t="shared" si="28"/>
        <v>20CRY</v>
      </c>
      <c r="G186" s="165" t="str">
        <f t="shared" si="29"/>
        <v>20che</v>
      </c>
      <c r="H186" s="165" t="str">
        <f>VLOOKUP($D186,FIX!$A$1:$D$21,MATCH("AbrvTeam",FIX!$A$1:$C$1,0),0)</f>
        <v>CRY</v>
      </c>
      <c r="I186" s="165" t="str">
        <f>VLOOKUP(E186,FIX!$A$1:$D$21,MATCH("AbrvTeamL",FIX!$A$1:$D$1,0),0)</f>
        <v>che</v>
      </c>
      <c r="J186" s="165" t="str">
        <f>INDEX($F$2:$F$381,ROWS(F186:$F$381))</f>
        <v>21BRE</v>
      </c>
      <c r="K186" s="165" t="str">
        <f>INDEX($G$2:$G$381,ROWS($G186:G$381))</f>
        <v>21lee</v>
      </c>
      <c r="L186" s="165" t="str">
        <f>INDEX($H$2:$H$381,ROWS(H186:$H$381))</f>
        <v>BRE</v>
      </c>
      <c r="M186" s="165" t="str">
        <f>INDEX($I$2:$I$381,ROWS(I186:$I$381))</f>
        <v>lee</v>
      </c>
      <c r="N186" s="165" t="str">
        <f t="shared" si="35"/>
        <v>44941CRY</v>
      </c>
      <c r="O186" s="165" t="str">
        <f t="shared" si="36"/>
        <v>44941che</v>
      </c>
      <c r="P186" s="165" t="str">
        <f t="shared" si="30"/>
        <v>CRY</v>
      </c>
      <c r="Q186" s="165" t="str">
        <f t="shared" si="31"/>
        <v>che</v>
      </c>
      <c r="R186" s="165" t="str">
        <f>C186&amp;":"&amp;COUNTIF($C$2:C186,C186)</f>
        <v>20:8</v>
      </c>
      <c r="S186" s="165" t="str">
        <f t="shared" si="37"/>
        <v>CHE</v>
      </c>
      <c r="T186" s="165" t="str">
        <f t="shared" si="38"/>
        <v>cry</v>
      </c>
      <c r="U186" s="166">
        <f>COUNTIF($F$2:F186,G186)</f>
        <v>0</v>
      </c>
      <c r="V186" s="166">
        <f>COUNTIF($G$2:G186,F186)</f>
        <v>0</v>
      </c>
      <c r="W186" s="166">
        <f>COUNTIF($F$2:F186,F186)</f>
        <v>1</v>
      </c>
      <c r="X186" s="166">
        <f>COUNTIF($F$2:G186,G186)</f>
        <v>1</v>
      </c>
      <c r="Y186" s="165">
        <f t="shared" si="39"/>
        <v>1</v>
      </c>
      <c r="Z186" s="165" t="str">
        <f t="shared" si="40"/>
        <v>GW20-1CRY</v>
      </c>
      <c r="AA186" s="165" t="str">
        <f t="shared" si="41"/>
        <v>GW20-1che</v>
      </c>
      <c r="AB186" s="165" t="str">
        <f t="shared" si="32"/>
        <v>CRY</v>
      </c>
      <c r="AC186" s="165" t="str">
        <f t="shared" si="33"/>
        <v>che</v>
      </c>
    </row>
    <row r="187" spans="1:29" x14ac:dyDescent="0.3">
      <c r="A187" s="164" t="str">
        <f>LEFT('FPL FIX'!$F187,10)</f>
        <v>2023-01-15</v>
      </c>
      <c r="B187" s="164">
        <f t="shared" si="34"/>
        <v>44941</v>
      </c>
      <c r="C187" s="165">
        <f>'FPL FIX'!B187</f>
        <v>20</v>
      </c>
      <c r="D187" s="165">
        <f>'FPL FIX'!J187</f>
        <v>9</v>
      </c>
      <c r="E187" s="165">
        <f>'FPL FIX'!L187</f>
        <v>15</v>
      </c>
      <c r="F187" s="165" t="str">
        <f t="shared" si="28"/>
        <v>20FUL</v>
      </c>
      <c r="G187" s="165" t="str">
        <f t="shared" si="29"/>
        <v>20new</v>
      </c>
      <c r="H187" s="165" t="str">
        <f>VLOOKUP($D187,FIX!$A$1:$D$21,MATCH("AbrvTeam",FIX!$A$1:$C$1,0),0)</f>
        <v>FUL</v>
      </c>
      <c r="I187" s="165" t="str">
        <f>VLOOKUP(E187,FIX!$A$1:$D$21,MATCH("AbrvTeamL",FIX!$A$1:$D$1,0),0)</f>
        <v>new</v>
      </c>
      <c r="J187" s="165" t="str">
        <f>INDEX($F$2:$F$381,ROWS(F187:$F$381))</f>
        <v>21NEW</v>
      </c>
      <c r="K187" s="165" t="str">
        <f>INDEX($G$2:$G$381,ROWS($G187:G$381))</f>
        <v>21cry</v>
      </c>
      <c r="L187" s="165" t="str">
        <f>INDEX($H$2:$H$381,ROWS(H187:$H$381))</f>
        <v>NEW</v>
      </c>
      <c r="M187" s="165" t="str">
        <f>INDEX($I$2:$I$381,ROWS(I187:$I$381))</f>
        <v>cry</v>
      </c>
      <c r="N187" s="165" t="str">
        <f t="shared" si="35"/>
        <v>44941FUL</v>
      </c>
      <c r="O187" s="165" t="str">
        <f t="shared" si="36"/>
        <v>44941new</v>
      </c>
      <c r="P187" s="165" t="str">
        <f t="shared" si="30"/>
        <v>FUL</v>
      </c>
      <c r="Q187" s="165" t="str">
        <f t="shared" si="31"/>
        <v>new</v>
      </c>
      <c r="R187" s="165" t="str">
        <f>C187&amp;":"&amp;COUNTIF($C$2:C187,C187)</f>
        <v>20:9</v>
      </c>
      <c r="S187" s="165" t="str">
        <f t="shared" si="37"/>
        <v>NEW</v>
      </c>
      <c r="T187" s="165" t="str">
        <f t="shared" si="38"/>
        <v>ful</v>
      </c>
      <c r="U187" s="166">
        <f>COUNTIF($F$2:F187,G187)</f>
        <v>0</v>
      </c>
      <c r="V187" s="166">
        <f>COUNTIF($G$2:G187,F187)</f>
        <v>0</v>
      </c>
      <c r="W187" s="166">
        <f>COUNTIF($F$2:F187,F187)</f>
        <v>1</v>
      </c>
      <c r="X187" s="166">
        <f>COUNTIF($F$2:G187,G187)</f>
        <v>1</v>
      </c>
      <c r="Y187" s="165">
        <f t="shared" si="39"/>
        <v>1</v>
      </c>
      <c r="Z187" s="165" t="str">
        <f t="shared" si="40"/>
        <v>GW20-1FUL</v>
      </c>
      <c r="AA187" s="165" t="str">
        <f t="shared" si="41"/>
        <v>GW20-1new</v>
      </c>
      <c r="AB187" s="165" t="str">
        <f t="shared" si="32"/>
        <v>FUL</v>
      </c>
      <c r="AC187" s="165" t="str">
        <f t="shared" si="33"/>
        <v>new</v>
      </c>
    </row>
    <row r="188" spans="1:29" x14ac:dyDescent="0.3">
      <c r="A188" s="164" t="str">
        <f>LEFT('FPL FIX'!$F188,10)</f>
        <v>2023-01-15</v>
      </c>
      <c r="B188" s="164">
        <f t="shared" si="34"/>
        <v>44941</v>
      </c>
      <c r="C188" s="165">
        <f>'FPL FIX'!B188</f>
        <v>20</v>
      </c>
      <c r="D188" s="165">
        <f>'FPL FIX'!J188</f>
        <v>1</v>
      </c>
      <c r="E188" s="165">
        <f>'FPL FIX'!L188</f>
        <v>18</v>
      </c>
      <c r="F188" s="165" t="str">
        <f t="shared" si="28"/>
        <v>20ARS</v>
      </c>
      <c r="G188" s="165" t="str">
        <f t="shared" si="29"/>
        <v>20tot</v>
      </c>
      <c r="H188" s="165" t="str">
        <f>VLOOKUP($D188,FIX!$A$1:$D$21,MATCH("AbrvTeam",FIX!$A$1:$C$1,0),0)</f>
        <v>ARS</v>
      </c>
      <c r="I188" s="165" t="str">
        <f>VLOOKUP(E188,FIX!$A$1:$D$21,MATCH("AbrvTeamL",FIX!$A$1:$D$1,0),0)</f>
        <v>tot</v>
      </c>
      <c r="J188" s="165" t="str">
        <f>INDEX($F$2:$F$381,ROWS(F188:$F$381))</f>
        <v>21EVE</v>
      </c>
      <c r="K188" s="165" t="str">
        <f>INDEX($G$2:$G$381,ROWS($G188:G$381))</f>
        <v>21whu</v>
      </c>
      <c r="L188" s="165" t="str">
        <f>INDEX($H$2:$H$381,ROWS(H188:$H$381))</f>
        <v>EVE</v>
      </c>
      <c r="M188" s="165" t="str">
        <f>INDEX($I$2:$I$381,ROWS(I188:$I$381))</f>
        <v>whu</v>
      </c>
      <c r="N188" s="165" t="str">
        <f t="shared" si="35"/>
        <v>44941ARS</v>
      </c>
      <c r="O188" s="165" t="str">
        <f t="shared" si="36"/>
        <v>44941tot</v>
      </c>
      <c r="P188" s="165" t="str">
        <f t="shared" si="30"/>
        <v>ARS</v>
      </c>
      <c r="Q188" s="165" t="str">
        <f t="shared" si="31"/>
        <v>tot</v>
      </c>
      <c r="R188" s="165" t="str">
        <f>C188&amp;":"&amp;COUNTIF($C$2:C188,C188)</f>
        <v>20:10</v>
      </c>
      <c r="S188" s="165" t="str">
        <f t="shared" si="37"/>
        <v>TOT</v>
      </c>
      <c r="T188" s="165" t="str">
        <f t="shared" si="38"/>
        <v>ars</v>
      </c>
      <c r="U188" s="166">
        <f>COUNTIF($F$2:F188,G188)</f>
        <v>0</v>
      </c>
      <c r="V188" s="166">
        <f>COUNTIF($G$2:G188,F188)</f>
        <v>0</v>
      </c>
      <c r="W188" s="166">
        <f>COUNTIF($F$2:F188,F188)</f>
        <v>1</v>
      </c>
      <c r="X188" s="166">
        <f>COUNTIF($F$2:G188,G188)</f>
        <v>1</v>
      </c>
      <c r="Y188" s="165">
        <f t="shared" si="39"/>
        <v>1</v>
      </c>
      <c r="Z188" s="165" t="str">
        <f t="shared" si="40"/>
        <v>GW20-1ARS</v>
      </c>
      <c r="AA188" s="165" t="str">
        <f t="shared" si="41"/>
        <v>GW20-1tot</v>
      </c>
      <c r="AB188" s="165" t="str">
        <f t="shared" si="32"/>
        <v>ARS</v>
      </c>
      <c r="AC188" s="165" t="str">
        <f t="shared" si="33"/>
        <v>tot</v>
      </c>
    </row>
    <row r="189" spans="1:29" x14ac:dyDescent="0.3">
      <c r="A189" s="164" t="str">
        <f>LEFT('FPL FIX'!$F189,10)</f>
        <v>2023-01-18</v>
      </c>
      <c r="B189" s="164">
        <f t="shared" si="34"/>
        <v>44944</v>
      </c>
      <c r="C189" s="165">
        <f>'FPL FIX'!B189</f>
        <v>20</v>
      </c>
      <c r="D189" s="165">
        <f>'FPL FIX'!J189</f>
        <v>14</v>
      </c>
      <c r="E189" s="165">
        <f>'FPL FIX'!L189</f>
        <v>7</v>
      </c>
      <c r="F189" s="165" t="str">
        <f t="shared" si="28"/>
        <v>20MUN</v>
      </c>
      <c r="G189" s="165" t="str">
        <f t="shared" si="29"/>
        <v>20cry</v>
      </c>
      <c r="H189" s="165" t="str">
        <f>VLOOKUP($D189,FIX!$A$1:$D$21,MATCH("AbrvTeam",FIX!$A$1:$C$1,0),0)</f>
        <v>MUN</v>
      </c>
      <c r="I189" s="165" t="str">
        <f>VLOOKUP(E189,FIX!$A$1:$D$21,MATCH("AbrvTeamL",FIX!$A$1:$D$1,0),0)</f>
        <v>cry</v>
      </c>
      <c r="J189" s="165" t="str">
        <f>INDEX($F$2:$F$381,ROWS(F189:$F$381))</f>
        <v>21AVL</v>
      </c>
      <c r="K189" s="165" t="str">
        <f>INDEX($G$2:$G$381,ROWS($G189:G$381))</f>
        <v>21sou</v>
      </c>
      <c r="L189" s="165" t="str">
        <f>INDEX($H$2:$H$381,ROWS(H189:$H$381))</f>
        <v>AVL</v>
      </c>
      <c r="M189" s="165" t="str">
        <f>INDEX($I$2:$I$381,ROWS(I189:$I$381))</f>
        <v>sou</v>
      </c>
      <c r="N189" s="165" t="str">
        <f t="shared" si="35"/>
        <v>44944MUN</v>
      </c>
      <c r="O189" s="165" t="str">
        <f t="shared" si="36"/>
        <v>44944cry</v>
      </c>
      <c r="P189" s="165" t="str">
        <f t="shared" si="30"/>
        <v>MUN</v>
      </c>
      <c r="Q189" s="165" t="str">
        <f t="shared" si="31"/>
        <v>cry</v>
      </c>
      <c r="R189" s="165" t="str">
        <f>C189&amp;":"&amp;COUNTIF($C$2:C189,C189)</f>
        <v>20:11</v>
      </c>
      <c r="S189" s="165" t="str">
        <f t="shared" si="37"/>
        <v>CRY</v>
      </c>
      <c r="T189" s="165" t="str">
        <f t="shared" si="38"/>
        <v>mun</v>
      </c>
      <c r="U189" s="166">
        <f>COUNTIF($F$2:F189,G189)</f>
        <v>1</v>
      </c>
      <c r="V189" s="166">
        <f>COUNTIF($G$2:G189,F189)</f>
        <v>1</v>
      </c>
      <c r="W189" s="166">
        <f>COUNTIF($F$2:F189,F189)</f>
        <v>1</v>
      </c>
      <c r="X189" s="166">
        <f>COUNTIF($F$2:G189,G189)</f>
        <v>2</v>
      </c>
      <c r="Y189" s="165">
        <f t="shared" si="39"/>
        <v>2</v>
      </c>
      <c r="Z189" s="165" t="str">
        <f t="shared" si="40"/>
        <v>GW20-2MUN</v>
      </c>
      <c r="AA189" s="165" t="str">
        <f t="shared" si="41"/>
        <v>GW20-2cry</v>
      </c>
      <c r="AB189" s="165" t="str">
        <f t="shared" si="32"/>
        <v>MUN</v>
      </c>
      <c r="AC189" s="165" t="str">
        <f t="shared" si="33"/>
        <v>cry</v>
      </c>
    </row>
    <row r="190" spans="1:29" x14ac:dyDescent="0.3">
      <c r="A190" s="164" t="str">
        <f>LEFT('FPL FIX'!$F190,10)</f>
        <v>2023-01-19</v>
      </c>
      <c r="B190" s="164">
        <f t="shared" si="34"/>
        <v>44945</v>
      </c>
      <c r="C190" s="165">
        <f>'FPL FIX'!B190</f>
        <v>20</v>
      </c>
      <c r="D190" s="165">
        <f>'FPL FIX'!J190</f>
        <v>18</v>
      </c>
      <c r="E190" s="165">
        <f>'FPL FIX'!L190</f>
        <v>13</v>
      </c>
      <c r="F190" s="165" t="str">
        <f t="shared" si="28"/>
        <v>20TOT</v>
      </c>
      <c r="G190" s="165" t="str">
        <f t="shared" si="29"/>
        <v>20mci</v>
      </c>
      <c r="H190" s="165" t="str">
        <f>VLOOKUP($D190,FIX!$A$1:$D$21,MATCH("AbrvTeam",FIX!$A$1:$C$1,0),0)</f>
        <v>TOT</v>
      </c>
      <c r="I190" s="165" t="str">
        <f>VLOOKUP(E190,FIX!$A$1:$D$21,MATCH("AbrvTeamL",FIX!$A$1:$D$1,0),0)</f>
        <v>mci</v>
      </c>
      <c r="J190" s="165" t="str">
        <f>INDEX($F$2:$F$381,ROWS(F190:$F$381))</f>
        <v>21BHA</v>
      </c>
      <c r="K190" s="165" t="str">
        <f>INDEX($G$2:$G$381,ROWS($G190:G$381))</f>
        <v>21lei</v>
      </c>
      <c r="L190" s="165" t="str">
        <f>INDEX($H$2:$H$381,ROWS(H190:$H$381))</f>
        <v>BHA</v>
      </c>
      <c r="M190" s="165" t="str">
        <f>INDEX($I$2:$I$381,ROWS(I190:$I$381))</f>
        <v>lei</v>
      </c>
      <c r="N190" s="165" t="str">
        <f t="shared" si="35"/>
        <v>44945TOT</v>
      </c>
      <c r="O190" s="165" t="str">
        <f t="shared" si="36"/>
        <v>44945mci</v>
      </c>
      <c r="P190" s="165" t="str">
        <f t="shared" si="30"/>
        <v>TOT</v>
      </c>
      <c r="Q190" s="165" t="str">
        <f t="shared" si="31"/>
        <v>mci</v>
      </c>
      <c r="R190" s="165" t="str">
        <f>C190&amp;":"&amp;COUNTIF($C$2:C190,C190)</f>
        <v>20:12</v>
      </c>
      <c r="S190" s="165" t="str">
        <f t="shared" si="37"/>
        <v>MCI</v>
      </c>
      <c r="T190" s="165" t="str">
        <f t="shared" si="38"/>
        <v>tot</v>
      </c>
      <c r="U190" s="166">
        <f>COUNTIF($F$2:F190,G190)</f>
        <v>1</v>
      </c>
      <c r="V190" s="166">
        <f>COUNTIF($G$2:G190,F190)</f>
        <v>1</v>
      </c>
      <c r="W190" s="166">
        <f>COUNTIF($F$2:F190,F190)</f>
        <v>1</v>
      </c>
      <c r="X190" s="166">
        <f>COUNTIF($F$2:G190,G190)</f>
        <v>2</v>
      </c>
      <c r="Y190" s="165">
        <f t="shared" si="39"/>
        <v>2</v>
      </c>
      <c r="Z190" s="165" t="str">
        <f t="shared" si="40"/>
        <v>GW20-2TOT</v>
      </c>
      <c r="AA190" s="165" t="str">
        <f t="shared" si="41"/>
        <v>GW20-2mci</v>
      </c>
      <c r="AB190" s="165" t="str">
        <f t="shared" si="32"/>
        <v>TOT</v>
      </c>
      <c r="AC190" s="165" t="str">
        <f t="shared" si="33"/>
        <v>mci</v>
      </c>
    </row>
    <row r="191" spans="1:29" x14ac:dyDescent="0.3">
      <c r="A191" s="164" t="str">
        <f>LEFT('FPL FIX'!$F191,10)</f>
        <v>2023-01-21</v>
      </c>
      <c r="B191" s="164">
        <f t="shared" si="34"/>
        <v>44947</v>
      </c>
      <c r="C191" s="165">
        <f>'FPL FIX'!B191</f>
        <v>21</v>
      </c>
      <c r="D191" s="165">
        <f>'FPL FIX'!J191</f>
        <v>6</v>
      </c>
      <c r="E191" s="165">
        <f>'FPL FIX'!L191</f>
        <v>12</v>
      </c>
      <c r="F191" s="165" t="str">
        <f t="shared" si="28"/>
        <v>21CHE</v>
      </c>
      <c r="G191" s="165" t="str">
        <f t="shared" si="29"/>
        <v>21liv</v>
      </c>
      <c r="H191" s="165" t="str">
        <f>VLOOKUP($D191,FIX!$A$1:$D$21,MATCH("AbrvTeam",FIX!$A$1:$C$1,0),0)</f>
        <v>CHE</v>
      </c>
      <c r="I191" s="165" t="str">
        <f>VLOOKUP(E191,FIX!$A$1:$D$21,MATCH("AbrvTeamL",FIX!$A$1:$D$1,0),0)</f>
        <v>liv</v>
      </c>
      <c r="J191" s="165" t="str">
        <f>INDEX($F$2:$F$381,ROWS(F191:$F$381))</f>
        <v>21NFO</v>
      </c>
      <c r="K191" s="165" t="str">
        <f>INDEX($G$2:$G$381,ROWS($G191:G$381))</f>
        <v>21bou</v>
      </c>
      <c r="L191" s="165" t="str">
        <f>INDEX($H$2:$H$381,ROWS(H191:$H$381))</f>
        <v>NFO</v>
      </c>
      <c r="M191" s="165" t="str">
        <f>INDEX($I$2:$I$381,ROWS(I191:$I$381))</f>
        <v>bou</v>
      </c>
      <c r="N191" s="165" t="str">
        <f t="shared" si="35"/>
        <v>44947CHE</v>
      </c>
      <c r="O191" s="165" t="str">
        <f t="shared" si="36"/>
        <v>44947liv</v>
      </c>
      <c r="P191" s="165" t="str">
        <f t="shared" si="30"/>
        <v>CHE</v>
      </c>
      <c r="Q191" s="165" t="str">
        <f t="shared" si="31"/>
        <v>liv</v>
      </c>
      <c r="R191" s="165" t="str">
        <f>C191&amp;":"&amp;COUNTIF($C$2:C191,C191)</f>
        <v>21:1</v>
      </c>
      <c r="S191" s="165" t="str">
        <f t="shared" si="37"/>
        <v>LIV</v>
      </c>
      <c r="T191" s="165" t="str">
        <f t="shared" si="38"/>
        <v>che</v>
      </c>
      <c r="U191" s="166">
        <f>COUNTIF($F$2:F191,G191)</f>
        <v>0</v>
      </c>
      <c r="V191" s="166">
        <f>COUNTIF($G$2:G191,F191)</f>
        <v>0</v>
      </c>
      <c r="W191" s="166">
        <f>COUNTIF($F$2:F191,F191)</f>
        <v>1</v>
      </c>
      <c r="X191" s="166">
        <f>COUNTIF($F$2:G191,G191)</f>
        <v>1</v>
      </c>
      <c r="Y191" s="165">
        <f t="shared" si="39"/>
        <v>1</v>
      </c>
      <c r="Z191" s="165" t="str">
        <f t="shared" si="40"/>
        <v>GW21-1CHE</v>
      </c>
      <c r="AA191" s="165" t="str">
        <f t="shared" si="41"/>
        <v>GW21-1liv</v>
      </c>
      <c r="AB191" s="165" t="str">
        <f t="shared" si="32"/>
        <v>CHE</v>
      </c>
      <c r="AC191" s="165" t="str">
        <f t="shared" si="33"/>
        <v>liv</v>
      </c>
    </row>
    <row r="192" spans="1:29" x14ac:dyDescent="0.3">
      <c r="A192" s="164" t="str">
        <f>LEFT('FPL FIX'!$F192,10)</f>
        <v>2023-01-21</v>
      </c>
      <c r="B192" s="164">
        <f t="shared" si="34"/>
        <v>44947</v>
      </c>
      <c r="C192" s="165">
        <f>'FPL FIX'!B192</f>
        <v>21</v>
      </c>
      <c r="D192" s="165">
        <f>'FPL FIX'!J192</f>
        <v>16</v>
      </c>
      <c r="E192" s="165">
        <f>'FPL FIX'!L192</f>
        <v>3</v>
      </c>
      <c r="F192" s="165" t="str">
        <f t="shared" si="28"/>
        <v>21NFO</v>
      </c>
      <c r="G192" s="165" t="str">
        <f t="shared" si="29"/>
        <v>21bou</v>
      </c>
      <c r="H192" s="165" t="str">
        <f>VLOOKUP($D192,FIX!$A$1:$D$21,MATCH("AbrvTeam",FIX!$A$1:$C$1,0),0)</f>
        <v>NFO</v>
      </c>
      <c r="I192" s="165" t="str">
        <f>VLOOKUP(E192,FIX!$A$1:$D$21,MATCH("AbrvTeamL",FIX!$A$1:$D$1,0),0)</f>
        <v>bou</v>
      </c>
      <c r="J192" s="165" t="str">
        <f>INDEX($F$2:$F$381,ROWS(F192:$F$381))</f>
        <v>21CHE</v>
      </c>
      <c r="K192" s="165" t="str">
        <f>INDEX($G$2:$G$381,ROWS($G192:G$381))</f>
        <v>21liv</v>
      </c>
      <c r="L192" s="165" t="str">
        <f>INDEX($H$2:$H$381,ROWS(H192:$H$381))</f>
        <v>CHE</v>
      </c>
      <c r="M192" s="165" t="str">
        <f>INDEX($I$2:$I$381,ROWS(I192:$I$381))</f>
        <v>liv</v>
      </c>
      <c r="N192" s="165" t="str">
        <f t="shared" si="35"/>
        <v>44947NFO</v>
      </c>
      <c r="O192" s="165" t="str">
        <f t="shared" si="36"/>
        <v>44947bou</v>
      </c>
      <c r="P192" s="165" t="str">
        <f t="shared" si="30"/>
        <v>NFO</v>
      </c>
      <c r="Q192" s="165" t="str">
        <f t="shared" si="31"/>
        <v>bou</v>
      </c>
      <c r="R192" s="165" t="str">
        <f>C192&amp;":"&amp;COUNTIF($C$2:C192,C192)</f>
        <v>21:2</v>
      </c>
      <c r="S192" s="165" t="str">
        <f t="shared" si="37"/>
        <v>BOU</v>
      </c>
      <c r="T192" s="165" t="str">
        <f t="shared" si="38"/>
        <v>nfo</v>
      </c>
      <c r="U192" s="166">
        <f>COUNTIF($F$2:F192,G192)</f>
        <v>0</v>
      </c>
      <c r="V192" s="166">
        <f>COUNTIF($G$2:G192,F192)</f>
        <v>0</v>
      </c>
      <c r="W192" s="166">
        <f>COUNTIF($F$2:F192,F192)</f>
        <v>1</v>
      </c>
      <c r="X192" s="166">
        <f>COUNTIF($F$2:G192,G192)</f>
        <v>1</v>
      </c>
      <c r="Y192" s="165">
        <f t="shared" si="39"/>
        <v>1</v>
      </c>
      <c r="Z192" s="165" t="str">
        <f t="shared" si="40"/>
        <v>GW21-1NFO</v>
      </c>
      <c r="AA192" s="165" t="str">
        <f t="shared" si="41"/>
        <v>GW21-1bou</v>
      </c>
      <c r="AB192" s="165" t="str">
        <f t="shared" si="32"/>
        <v>NFO</v>
      </c>
      <c r="AC192" s="165" t="str">
        <f t="shared" si="33"/>
        <v>bou</v>
      </c>
    </row>
    <row r="193" spans="1:29" x14ac:dyDescent="0.3">
      <c r="A193" s="164" t="str">
        <f>LEFT('FPL FIX'!$F193,10)</f>
        <v>2023-01-21</v>
      </c>
      <c r="B193" s="164">
        <f t="shared" si="34"/>
        <v>44947</v>
      </c>
      <c r="C193" s="165">
        <f>'FPL FIX'!B193</f>
        <v>21</v>
      </c>
      <c r="D193" s="165">
        <f>'FPL FIX'!J193</f>
        <v>5</v>
      </c>
      <c r="E193" s="165">
        <f>'FPL FIX'!L193</f>
        <v>10</v>
      </c>
      <c r="F193" s="165" t="str">
        <f t="shared" si="28"/>
        <v>21BHA</v>
      </c>
      <c r="G193" s="165" t="str">
        <f t="shared" si="29"/>
        <v>21lei</v>
      </c>
      <c r="H193" s="165" t="str">
        <f>VLOOKUP($D193,FIX!$A$1:$D$21,MATCH("AbrvTeam",FIX!$A$1:$C$1,0),0)</f>
        <v>BHA</v>
      </c>
      <c r="I193" s="165" t="str">
        <f>VLOOKUP(E193,FIX!$A$1:$D$21,MATCH("AbrvTeamL",FIX!$A$1:$D$1,0),0)</f>
        <v>lei</v>
      </c>
      <c r="J193" s="165" t="str">
        <f>INDEX($F$2:$F$381,ROWS(F193:$F$381))</f>
        <v>20TOT</v>
      </c>
      <c r="K193" s="165" t="str">
        <f>INDEX($G$2:$G$381,ROWS($G193:G$381))</f>
        <v>20mci</v>
      </c>
      <c r="L193" s="165" t="str">
        <f>INDEX($H$2:$H$381,ROWS(H193:$H$381))</f>
        <v>TOT</v>
      </c>
      <c r="M193" s="165" t="str">
        <f>INDEX($I$2:$I$381,ROWS(I193:$I$381))</f>
        <v>mci</v>
      </c>
      <c r="N193" s="165" t="str">
        <f t="shared" si="35"/>
        <v>44947BHA</v>
      </c>
      <c r="O193" s="165" t="str">
        <f t="shared" si="36"/>
        <v>44947lei</v>
      </c>
      <c r="P193" s="165" t="str">
        <f t="shared" si="30"/>
        <v>BHA</v>
      </c>
      <c r="Q193" s="165" t="str">
        <f t="shared" si="31"/>
        <v>lei</v>
      </c>
      <c r="R193" s="165" t="str">
        <f>C193&amp;":"&amp;COUNTIF($C$2:C193,C193)</f>
        <v>21:3</v>
      </c>
      <c r="S193" s="165" t="str">
        <f t="shared" si="37"/>
        <v>LEI</v>
      </c>
      <c r="T193" s="165" t="str">
        <f t="shared" si="38"/>
        <v>bha</v>
      </c>
      <c r="U193" s="166">
        <f>COUNTIF($F$2:F193,G193)</f>
        <v>0</v>
      </c>
      <c r="V193" s="166">
        <f>COUNTIF($G$2:G193,F193)</f>
        <v>0</v>
      </c>
      <c r="W193" s="166">
        <f>COUNTIF($F$2:F193,F193)</f>
        <v>1</v>
      </c>
      <c r="X193" s="166">
        <f>COUNTIF($F$2:G193,G193)</f>
        <v>1</v>
      </c>
      <c r="Y193" s="165">
        <f t="shared" si="39"/>
        <v>1</v>
      </c>
      <c r="Z193" s="165" t="str">
        <f t="shared" si="40"/>
        <v>GW21-1BHA</v>
      </c>
      <c r="AA193" s="165" t="str">
        <f t="shared" si="41"/>
        <v>GW21-1lei</v>
      </c>
      <c r="AB193" s="165" t="str">
        <f t="shared" si="32"/>
        <v>BHA</v>
      </c>
      <c r="AC193" s="165" t="str">
        <f t="shared" si="33"/>
        <v>lei</v>
      </c>
    </row>
    <row r="194" spans="1:29" x14ac:dyDescent="0.3">
      <c r="A194" s="164" t="str">
        <f>LEFT('FPL FIX'!$F194,10)</f>
        <v>2023-01-21</v>
      </c>
      <c r="B194" s="164">
        <f t="shared" si="34"/>
        <v>44947</v>
      </c>
      <c r="C194" s="165">
        <f>'FPL FIX'!B194</f>
        <v>21</v>
      </c>
      <c r="D194" s="165">
        <f>'FPL FIX'!J194</f>
        <v>2</v>
      </c>
      <c r="E194" s="165">
        <f>'FPL FIX'!L194</f>
        <v>17</v>
      </c>
      <c r="F194" s="165" t="str">
        <f t="shared" ref="F194:F257" si="42">C194&amp;H194</f>
        <v>21AVL</v>
      </c>
      <c r="G194" s="165" t="str">
        <f t="shared" ref="G194:G257" si="43">C194&amp;I194</f>
        <v>21sou</v>
      </c>
      <c r="H194" s="165" t="str">
        <f>VLOOKUP($D194,FIX!$A$1:$D$21,MATCH("AbrvTeam",FIX!$A$1:$C$1,0),0)</f>
        <v>AVL</v>
      </c>
      <c r="I194" s="165" t="str">
        <f>VLOOKUP(E194,FIX!$A$1:$D$21,MATCH("AbrvTeamL",FIX!$A$1:$D$1,0),0)</f>
        <v>sou</v>
      </c>
      <c r="J194" s="165" t="str">
        <f>INDEX($F$2:$F$381,ROWS(F194:$F$381))</f>
        <v>20MUN</v>
      </c>
      <c r="K194" s="165" t="str">
        <f>INDEX($G$2:$G$381,ROWS($G194:G$381))</f>
        <v>20cry</v>
      </c>
      <c r="L194" s="165" t="str">
        <f>INDEX($H$2:$H$381,ROWS(H194:$H$381))</f>
        <v>MUN</v>
      </c>
      <c r="M194" s="165" t="str">
        <f>INDEX($I$2:$I$381,ROWS(I194:$I$381))</f>
        <v>cry</v>
      </c>
      <c r="N194" s="165" t="str">
        <f t="shared" si="35"/>
        <v>44947AVL</v>
      </c>
      <c r="O194" s="165" t="str">
        <f t="shared" si="36"/>
        <v>44947sou</v>
      </c>
      <c r="P194" s="165" t="str">
        <f t="shared" ref="P194:P257" si="44">H194</f>
        <v>AVL</v>
      </c>
      <c r="Q194" s="165" t="str">
        <f t="shared" ref="Q194:Q257" si="45">I194</f>
        <v>sou</v>
      </c>
      <c r="R194" s="165" t="str">
        <f>C194&amp;":"&amp;COUNTIF($C$2:C194,C194)</f>
        <v>21:4</v>
      </c>
      <c r="S194" s="165" t="str">
        <f t="shared" si="37"/>
        <v>SOU</v>
      </c>
      <c r="T194" s="165" t="str">
        <f t="shared" si="38"/>
        <v>avl</v>
      </c>
      <c r="U194" s="166">
        <f>COUNTIF($F$2:F194,G194)</f>
        <v>0</v>
      </c>
      <c r="V194" s="166">
        <f>COUNTIF($G$2:G194,F194)</f>
        <v>0</v>
      </c>
      <c r="W194" s="166">
        <f>COUNTIF($F$2:F194,F194)</f>
        <v>1</v>
      </c>
      <c r="X194" s="166">
        <f>COUNTIF($F$2:G194,G194)</f>
        <v>1</v>
      </c>
      <c r="Y194" s="165">
        <f t="shared" si="39"/>
        <v>1</v>
      </c>
      <c r="Z194" s="165" t="str">
        <f t="shared" si="40"/>
        <v>GW21-1AVL</v>
      </c>
      <c r="AA194" s="165" t="str">
        <f t="shared" si="41"/>
        <v>GW21-1sou</v>
      </c>
      <c r="AB194" s="165" t="str">
        <f t="shared" ref="AB194:AB257" si="46">H194</f>
        <v>AVL</v>
      </c>
      <c r="AC194" s="165" t="str">
        <f t="shared" ref="AC194:AC257" si="47">I194</f>
        <v>sou</v>
      </c>
    </row>
    <row r="195" spans="1:29" x14ac:dyDescent="0.3">
      <c r="A195" s="164" t="str">
        <f>LEFT('FPL FIX'!$F195,10)</f>
        <v>2023-01-21</v>
      </c>
      <c r="B195" s="164">
        <f t="shared" ref="B195:B258" si="48">IFERROR(A195*$B$1,"")</f>
        <v>44947</v>
      </c>
      <c r="C195" s="165">
        <f>'FPL FIX'!B195</f>
        <v>21</v>
      </c>
      <c r="D195" s="165">
        <f>'FPL FIX'!J195</f>
        <v>8</v>
      </c>
      <c r="E195" s="165">
        <f>'FPL FIX'!L195</f>
        <v>19</v>
      </c>
      <c r="F195" s="165" t="str">
        <f t="shared" si="42"/>
        <v>21EVE</v>
      </c>
      <c r="G195" s="165" t="str">
        <f t="shared" si="43"/>
        <v>21whu</v>
      </c>
      <c r="H195" s="165" t="str">
        <f>VLOOKUP($D195,FIX!$A$1:$D$21,MATCH("AbrvTeam",FIX!$A$1:$C$1,0),0)</f>
        <v>EVE</v>
      </c>
      <c r="I195" s="165" t="str">
        <f>VLOOKUP(E195,FIX!$A$1:$D$21,MATCH("AbrvTeamL",FIX!$A$1:$D$1,0),0)</f>
        <v>whu</v>
      </c>
      <c r="J195" s="165" t="str">
        <f>INDEX($F$2:$F$381,ROWS(F195:$F$381))</f>
        <v>20ARS</v>
      </c>
      <c r="K195" s="165" t="str">
        <f>INDEX($G$2:$G$381,ROWS($G195:G$381))</f>
        <v>20tot</v>
      </c>
      <c r="L195" s="165" t="str">
        <f>INDEX($H$2:$H$381,ROWS(H195:$H$381))</f>
        <v>ARS</v>
      </c>
      <c r="M195" s="165" t="str">
        <f>INDEX($I$2:$I$381,ROWS(I195:$I$381))</f>
        <v>tot</v>
      </c>
      <c r="N195" s="165" t="str">
        <f t="shared" ref="N195:N258" si="49">B195&amp;H195</f>
        <v>44947EVE</v>
      </c>
      <c r="O195" s="165" t="str">
        <f t="shared" ref="O195:O258" si="50">B195&amp;I195</f>
        <v>44947whu</v>
      </c>
      <c r="P195" s="165" t="str">
        <f t="shared" si="44"/>
        <v>EVE</v>
      </c>
      <c r="Q195" s="165" t="str">
        <f t="shared" si="45"/>
        <v>whu</v>
      </c>
      <c r="R195" s="165" t="str">
        <f>C195&amp;":"&amp;COUNTIF($C$2:C195,C195)</f>
        <v>21:5</v>
      </c>
      <c r="S195" s="165" t="str">
        <f t="shared" ref="S195:S258" si="51">UPPER(Q195)</f>
        <v>WHU</v>
      </c>
      <c r="T195" s="165" t="str">
        <f t="shared" ref="T195:T258" si="52">LOWER(P195)</f>
        <v>eve</v>
      </c>
      <c r="U195" s="166">
        <f>COUNTIF($F$2:F195,G195)</f>
        <v>0</v>
      </c>
      <c r="V195" s="166">
        <f>COUNTIF($G$2:G195,F195)</f>
        <v>0</v>
      </c>
      <c r="W195" s="166">
        <f>COUNTIF($F$2:F195,F195)</f>
        <v>1</v>
      </c>
      <c r="X195" s="166">
        <f>COUNTIF($F$2:G195,G195)</f>
        <v>1</v>
      </c>
      <c r="Y195" s="165">
        <f t="shared" ref="Y195:Y258" si="53">IF(OR(U195=1,V195=1,W195=2,X195=2),2,1)</f>
        <v>1</v>
      </c>
      <c r="Z195" s="165" t="str">
        <f t="shared" ref="Z195:Z258" si="54">"GW"&amp;C195&amp;"-"&amp;Y195&amp;H195</f>
        <v>GW21-1EVE</v>
      </c>
      <c r="AA195" s="165" t="str">
        <f t="shared" ref="AA195:AA258" si="55">"GW"&amp;C195&amp;"-"&amp;Y195&amp;I195</f>
        <v>GW21-1whu</v>
      </c>
      <c r="AB195" s="165" t="str">
        <f t="shared" si="46"/>
        <v>EVE</v>
      </c>
      <c r="AC195" s="165" t="str">
        <f t="shared" si="47"/>
        <v>whu</v>
      </c>
    </row>
    <row r="196" spans="1:29" x14ac:dyDescent="0.3">
      <c r="A196" s="164" t="str">
        <f>LEFT('FPL FIX'!$F196,10)</f>
        <v>2023-01-21</v>
      </c>
      <c r="B196" s="164">
        <f t="shared" si="48"/>
        <v>44947</v>
      </c>
      <c r="C196" s="165">
        <f>'FPL FIX'!B196</f>
        <v>21</v>
      </c>
      <c r="D196" s="165">
        <f>'FPL FIX'!J196</f>
        <v>15</v>
      </c>
      <c r="E196" s="165">
        <f>'FPL FIX'!L196</f>
        <v>7</v>
      </c>
      <c r="F196" s="165" t="str">
        <f t="shared" si="42"/>
        <v>21NEW</v>
      </c>
      <c r="G196" s="165" t="str">
        <f t="shared" si="43"/>
        <v>21cry</v>
      </c>
      <c r="H196" s="165" t="str">
        <f>VLOOKUP($D196,FIX!$A$1:$D$21,MATCH("AbrvTeam",FIX!$A$1:$C$1,0),0)</f>
        <v>NEW</v>
      </c>
      <c r="I196" s="165" t="str">
        <f>VLOOKUP(E196,FIX!$A$1:$D$21,MATCH("AbrvTeamL",FIX!$A$1:$D$1,0),0)</f>
        <v>cry</v>
      </c>
      <c r="J196" s="165" t="str">
        <f>INDEX($F$2:$F$381,ROWS(F196:$F$381))</f>
        <v>20FUL</v>
      </c>
      <c r="K196" s="165" t="str">
        <f>INDEX($G$2:$G$381,ROWS($G196:G$381))</f>
        <v>20new</v>
      </c>
      <c r="L196" s="165" t="str">
        <f>INDEX($H$2:$H$381,ROWS(H196:$H$381))</f>
        <v>FUL</v>
      </c>
      <c r="M196" s="165" t="str">
        <f>INDEX($I$2:$I$381,ROWS(I196:$I$381))</f>
        <v>new</v>
      </c>
      <c r="N196" s="165" t="str">
        <f t="shared" si="49"/>
        <v>44947NEW</v>
      </c>
      <c r="O196" s="165" t="str">
        <f t="shared" si="50"/>
        <v>44947cry</v>
      </c>
      <c r="P196" s="165" t="str">
        <f t="shared" si="44"/>
        <v>NEW</v>
      </c>
      <c r="Q196" s="165" t="str">
        <f t="shared" si="45"/>
        <v>cry</v>
      </c>
      <c r="R196" s="165" t="str">
        <f>C196&amp;":"&amp;COUNTIF($C$2:C196,C196)</f>
        <v>21:6</v>
      </c>
      <c r="S196" s="165" t="str">
        <f t="shared" si="51"/>
        <v>CRY</v>
      </c>
      <c r="T196" s="165" t="str">
        <f t="shared" si="52"/>
        <v>new</v>
      </c>
      <c r="U196" s="166">
        <f>COUNTIF($F$2:F196,G196)</f>
        <v>0</v>
      </c>
      <c r="V196" s="166">
        <f>COUNTIF($G$2:G196,F196)</f>
        <v>0</v>
      </c>
      <c r="W196" s="166">
        <f>COUNTIF($F$2:F196,F196)</f>
        <v>1</v>
      </c>
      <c r="X196" s="166">
        <f>COUNTIF($F$2:G196,G196)</f>
        <v>1</v>
      </c>
      <c r="Y196" s="165">
        <f t="shared" si="53"/>
        <v>1</v>
      </c>
      <c r="Z196" s="165" t="str">
        <f t="shared" si="54"/>
        <v>GW21-1NEW</v>
      </c>
      <c r="AA196" s="165" t="str">
        <f t="shared" si="55"/>
        <v>GW21-1cry</v>
      </c>
      <c r="AB196" s="165" t="str">
        <f t="shared" si="46"/>
        <v>NEW</v>
      </c>
      <c r="AC196" s="165" t="str">
        <f t="shared" si="47"/>
        <v>cry</v>
      </c>
    </row>
    <row r="197" spans="1:29" x14ac:dyDescent="0.3">
      <c r="A197" s="164" t="str">
        <f>LEFT('FPL FIX'!$F197,10)</f>
        <v>2023-01-22</v>
      </c>
      <c r="B197" s="164">
        <f t="shared" si="48"/>
        <v>44948</v>
      </c>
      <c r="C197" s="165">
        <f>'FPL FIX'!B197</f>
        <v>21</v>
      </c>
      <c r="D197" s="165">
        <f>'FPL FIX'!J197</f>
        <v>4</v>
      </c>
      <c r="E197" s="165">
        <f>'FPL FIX'!L197</f>
        <v>11</v>
      </c>
      <c r="F197" s="165" t="str">
        <f t="shared" si="42"/>
        <v>21BRE</v>
      </c>
      <c r="G197" s="165" t="str">
        <f t="shared" si="43"/>
        <v>21lee</v>
      </c>
      <c r="H197" s="165" t="str">
        <f>VLOOKUP($D197,FIX!$A$1:$D$21,MATCH("AbrvTeam",FIX!$A$1:$C$1,0),0)</f>
        <v>BRE</v>
      </c>
      <c r="I197" s="165" t="str">
        <f>VLOOKUP(E197,FIX!$A$1:$D$21,MATCH("AbrvTeamL",FIX!$A$1:$D$1,0),0)</f>
        <v>lee</v>
      </c>
      <c r="J197" s="165" t="str">
        <f>INDEX($F$2:$F$381,ROWS(F197:$F$381))</f>
        <v>20CRY</v>
      </c>
      <c r="K197" s="165" t="str">
        <f>INDEX($G$2:$G$381,ROWS($G197:G$381))</f>
        <v>20che</v>
      </c>
      <c r="L197" s="165" t="str">
        <f>INDEX($H$2:$H$381,ROWS(H197:$H$381))</f>
        <v>CRY</v>
      </c>
      <c r="M197" s="165" t="str">
        <f>INDEX($I$2:$I$381,ROWS(I197:$I$381))</f>
        <v>che</v>
      </c>
      <c r="N197" s="165" t="str">
        <f t="shared" si="49"/>
        <v>44948BRE</v>
      </c>
      <c r="O197" s="165" t="str">
        <f t="shared" si="50"/>
        <v>44948lee</v>
      </c>
      <c r="P197" s="165" t="str">
        <f t="shared" si="44"/>
        <v>BRE</v>
      </c>
      <c r="Q197" s="165" t="str">
        <f t="shared" si="45"/>
        <v>lee</v>
      </c>
      <c r="R197" s="165" t="str">
        <f>C197&amp;":"&amp;COUNTIF($C$2:C197,C197)</f>
        <v>21:7</v>
      </c>
      <c r="S197" s="165" t="str">
        <f t="shared" si="51"/>
        <v>LEE</v>
      </c>
      <c r="T197" s="165" t="str">
        <f t="shared" si="52"/>
        <v>bre</v>
      </c>
      <c r="U197" s="166">
        <f>COUNTIF($F$2:F197,G197)</f>
        <v>0</v>
      </c>
      <c r="V197" s="166">
        <f>COUNTIF($G$2:G197,F197)</f>
        <v>0</v>
      </c>
      <c r="W197" s="166">
        <f>COUNTIF($F$2:F197,F197)</f>
        <v>1</v>
      </c>
      <c r="X197" s="166">
        <f>COUNTIF($F$2:G197,G197)</f>
        <v>1</v>
      </c>
      <c r="Y197" s="165">
        <f t="shared" si="53"/>
        <v>1</v>
      </c>
      <c r="Z197" s="165" t="str">
        <f t="shared" si="54"/>
        <v>GW21-1BRE</v>
      </c>
      <c r="AA197" s="165" t="str">
        <f t="shared" si="55"/>
        <v>GW21-1lee</v>
      </c>
      <c r="AB197" s="165" t="str">
        <f t="shared" si="46"/>
        <v>BRE</v>
      </c>
      <c r="AC197" s="165" t="str">
        <f t="shared" si="47"/>
        <v>lee</v>
      </c>
    </row>
    <row r="198" spans="1:29" x14ac:dyDescent="0.3">
      <c r="A198" s="164" t="str">
        <f>LEFT('FPL FIX'!$F198,10)</f>
        <v>2023-01-22</v>
      </c>
      <c r="B198" s="164">
        <f t="shared" si="48"/>
        <v>44948</v>
      </c>
      <c r="C198" s="165">
        <f>'FPL FIX'!B198</f>
        <v>21</v>
      </c>
      <c r="D198" s="165">
        <f>'FPL FIX'!J198</f>
        <v>20</v>
      </c>
      <c r="E198" s="165">
        <f>'FPL FIX'!L198</f>
        <v>13</v>
      </c>
      <c r="F198" s="165" t="str">
        <f t="shared" si="42"/>
        <v>21WOL</v>
      </c>
      <c r="G198" s="165" t="str">
        <f t="shared" si="43"/>
        <v>21mci</v>
      </c>
      <c r="H198" s="165" t="str">
        <f>VLOOKUP($D198,FIX!$A$1:$D$21,MATCH("AbrvTeam",FIX!$A$1:$C$1,0),0)</f>
        <v>WOL</v>
      </c>
      <c r="I198" s="165" t="str">
        <f>VLOOKUP(E198,FIX!$A$1:$D$21,MATCH("AbrvTeamL",FIX!$A$1:$D$1,0),0)</f>
        <v>mci</v>
      </c>
      <c r="J198" s="165" t="str">
        <f>INDEX($F$2:$F$381,ROWS(F198:$F$381))</f>
        <v>20BOU</v>
      </c>
      <c r="K198" s="165" t="str">
        <f>INDEX($G$2:$G$381,ROWS($G198:G$381))</f>
        <v>20bre</v>
      </c>
      <c r="L198" s="165" t="str">
        <f>INDEX($H$2:$H$381,ROWS(H198:$H$381))</f>
        <v>BOU</v>
      </c>
      <c r="M198" s="165" t="str">
        <f>INDEX($I$2:$I$381,ROWS(I198:$I$381))</f>
        <v>bre</v>
      </c>
      <c r="N198" s="165" t="str">
        <f t="shared" si="49"/>
        <v>44948WOL</v>
      </c>
      <c r="O198" s="165" t="str">
        <f t="shared" si="50"/>
        <v>44948mci</v>
      </c>
      <c r="P198" s="165" t="str">
        <f t="shared" si="44"/>
        <v>WOL</v>
      </c>
      <c r="Q198" s="165" t="str">
        <f t="shared" si="45"/>
        <v>mci</v>
      </c>
      <c r="R198" s="165" t="str">
        <f>C198&amp;":"&amp;COUNTIF($C$2:C198,C198)</f>
        <v>21:8</v>
      </c>
      <c r="S198" s="165" t="str">
        <f t="shared" si="51"/>
        <v>MCI</v>
      </c>
      <c r="T198" s="165" t="str">
        <f t="shared" si="52"/>
        <v>wol</v>
      </c>
      <c r="U198" s="166">
        <f>COUNTIF($F$2:F198,G198)</f>
        <v>0</v>
      </c>
      <c r="V198" s="166">
        <f>COUNTIF($G$2:G198,F198)</f>
        <v>0</v>
      </c>
      <c r="W198" s="166">
        <f>COUNTIF($F$2:F198,F198)</f>
        <v>1</v>
      </c>
      <c r="X198" s="166">
        <f>COUNTIF($F$2:G198,G198)</f>
        <v>1</v>
      </c>
      <c r="Y198" s="165">
        <f t="shared" si="53"/>
        <v>1</v>
      </c>
      <c r="Z198" s="165" t="str">
        <f t="shared" si="54"/>
        <v>GW21-1WOL</v>
      </c>
      <c r="AA198" s="165" t="str">
        <f t="shared" si="55"/>
        <v>GW21-1mci</v>
      </c>
      <c r="AB198" s="165" t="str">
        <f t="shared" si="46"/>
        <v>WOL</v>
      </c>
      <c r="AC198" s="165" t="str">
        <f t="shared" si="47"/>
        <v>mci</v>
      </c>
    </row>
    <row r="199" spans="1:29" x14ac:dyDescent="0.3">
      <c r="A199" s="164" t="str">
        <f>LEFT('FPL FIX'!$F199,10)</f>
        <v>2023-01-22</v>
      </c>
      <c r="B199" s="164">
        <f t="shared" si="48"/>
        <v>44948</v>
      </c>
      <c r="C199" s="165">
        <f>'FPL FIX'!B199</f>
        <v>21</v>
      </c>
      <c r="D199" s="165">
        <f>'FPL FIX'!J199</f>
        <v>14</v>
      </c>
      <c r="E199" s="165">
        <f>'FPL FIX'!L199</f>
        <v>1</v>
      </c>
      <c r="F199" s="165" t="str">
        <f t="shared" si="42"/>
        <v>21MUN</v>
      </c>
      <c r="G199" s="165" t="str">
        <f t="shared" si="43"/>
        <v>21ars</v>
      </c>
      <c r="H199" s="165" t="str">
        <f>VLOOKUP($D199,FIX!$A$1:$D$21,MATCH("AbrvTeam",FIX!$A$1:$C$1,0),0)</f>
        <v>MUN</v>
      </c>
      <c r="I199" s="165" t="str">
        <f>VLOOKUP(E199,FIX!$A$1:$D$21,MATCH("AbrvTeamL",FIX!$A$1:$D$1,0),0)</f>
        <v>ars</v>
      </c>
      <c r="J199" s="165" t="str">
        <f>INDEX($F$2:$F$381,ROWS(F199:$F$381))</f>
        <v>20WHU</v>
      </c>
      <c r="K199" s="165" t="str">
        <f>INDEX($G$2:$G$381,ROWS($G199:G$381))</f>
        <v>20wol</v>
      </c>
      <c r="L199" s="165" t="str">
        <f>INDEX($H$2:$H$381,ROWS(H199:$H$381))</f>
        <v>WHU</v>
      </c>
      <c r="M199" s="165" t="str">
        <f>INDEX($I$2:$I$381,ROWS(I199:$I$381))</f>
        <v>wol</v>
      </c>
      <c r="N199" s="165" t="str">
        <f t="shared" si="49"/>
        <v>44948MUN</v>
      </c>
      <c r="O199" s="165" t="str">
        <f t="shared" si="50"/>
        <v>44948ars</v>
      </c>
      <c r="P199" s="165" t="str">
        <f t="shared" si="44"/>
        <v>MUN</v>
      </c>
      <c r="Q199" s="165" t="str">
        <f t="shared" si="45"/>
        <v>ars</v>
      </c>
      <c r="R199" s="165" t="str">
        <f>C199&amp;":"&amp;COUNTIF($C$2:C199,C199)</f>
        <v>21:9</v>
      </c>
      <c r="S199" s="165" t="str">
        <f t="shared" si="51"/>
        <v>ARS</v>
      </c>
      <c r="T199" s="165" t="str">
        <f t="shared" si="52"/>
        <v>mun</v>
      </c>
      <c r="U199" s="166">
        <f>COUNTIF($F$2:F199,G199)</f>
        <v>0</v>
      </c>
      <c r="V199" s="166">
        <f>COUNTIF($G$2:G199,F199)</f>
        <v>0</v>
      </c>
      <c r="W199" s="166">
        <f>COUNTIF($F$2:F199,F199)</f>
        <v>1</v>
      </c>
      <c r="X199" s="166">
        <f>COUNTIF($F$2:G199,G199)</f>
        <v>1</v>
      </c>
      <c r="Y199" s="165">
        <f t="shared" si="53"/>
        <v>1</v>
      </c>
      <c r="Z199" s="165" t="str">
        <f t="shared" si="54"/>
        <v>GW21-1MUN</v>
      </c>
      <c r="AA199" s="165" t="str">
        <f t="shared" si="55"/>
        <v>GW21-1ars</v>
      </c>
      <c r="AB199" s="165" t="str">
        <f t="shared" si="46"/>
        <v>MUN</v>
      </c>
      <c r="AC199" s="165" t="str">
        <f t="shared" si="47"/>
        <v>ars</v>
      </c>
    </row>
    <row r="200" spans="1:29" x14ac:dyDescent="0.3">
      <c r="A200" s="164" t="str">
        <f>LEFT('FPL FIX'!$F200,10)</f>
        <v>2023-01-23</v>
      </c>
      <c r="B200" s="164">
        <f t="shared" si="48"/>
        <v>44949</v>
      </c>
      <c r="C200" s="165">
        <f>'FPL FIX'!B200</f>
        <v>21</v>
      </c>
      <c r="D200" s="165">
        <f>'FPL FIX'!J200</f>
        <v>18</v>
      </c>
      <c r="E200" s="165">
        <f>'FPL FIX'!L200</f>
        <v>9</v>
      </c>
      <c r="F200" s="165" t="str">
        <f t="shared" si="42"/>
        <v>21TOT</v>
      </c>
      <c r="G200" s="165" t="str">
        <f t="shared" si="43"/>
        <v>21ful</v>
      </c>
      <c r="H200" s="165" t="str">
        <f>VLOOKUP($D200,FIX!$A$1:$D$21,MATCH("AbrvTeam",FIX!$A$1:$C$1,0),0)</f>
        <v>TOT</v>
      </c>
      <c r="I200" s="165" t="str">
        <f>VLOOKUP(E200,FIX!$A$1:$D$21,MATCH("AbrvTeamL",FIX!$A$1:$D$1,0),0)</f>
        <v>ful</v>
      </c>
      <c r="J200" s="165" t="str">
        <f>INDEX($F$2:$F$381,ROWS(F200:$F$381))</f>
        <v>20LEI</v>
      </c>
      <c r="K200" s="165" t="str">
        <f>INDEX($G$2:$G$381,ROWS($G200:G$381))</f>
        <v>20nfo</v>
      </c>
      <c r="L200" s="165" t="str">
        <f>INDEX($H$2:$H$381,ROWS(H200:$H$381))</f>
        <v>LEI</v>
      </c>
      <c r="M200" s="165" t="str">
        <f>INDEX($I$2:$I$381,ROWS(I200:$I$381))</f>
        <v>nfo</v>
      </c>
      <c r="N200" s="165" t="str">
        <f t="shared" si="49"/>
        <v>44949TOT</v>
      </c>
      <c r="O200" s="165" t="str">
        <f t="shared" si="50"/>
        <v>44949ful</v>
      </c>
      <c r="P200" s="165" t="str">
        <f t="shared" si="44"/>
        <v>TOT</v>
      </c>
      <c r="Q200" s="165" t="str">
        <f t="shared" si="45"/>
        <v>ful</v>
      </c>
      <c r="R200" s="165" t="str">
        <f>C200&amp;":"&amp;COUNTIF($C$2:C200,C200)</f>
        <v>21:10</v>
      </c>
      <c r="S200" s="165" t="str">
        <f t="shared" si="51"/>
        <v>FUL</v>
      </c>
      <c r="T200" s="165" t="str">
        <f t="shared" si="52"/>
        <v>tot</v>
      </c>
      <c r="U200" s="166">
        <f>COUNTIF($F$2:F200,G200)</f>
        <v>0</v>
      </c>
      <c r="V200" s="166">
        <f>COUNTIF($G$2:G200,F200)</f>
        <v>0</v>
      </c>
      <c r="W200" s="166">
        <f>COUNTIF($F$2:F200,F200)</f>
        <v>1</v>
      </c>
      <c r="X200" s="166">
        <f>COUNTIF($F$2:G200,G200)</f>
        <v>1</v>
      </c>
      <c r="Y200" s="165">
        <f t="shared" si="53"/>
        <v>1</v>
      </c>
      <c r="Z200" s="165" t="str">
        <f t="shared" si="54"/>
        <v>GW21-1TOT</v>
      </c>
      <c r="AA200" s="165" t="str">
        <f t="shared" si="55"/>
        <v>GW21-1ful</v>
      </c>
      <c r="AB200" s="165" t="str">
        <f t="shared" si="46"/>
        <v>TOT</v>
      </c>
      <c r="AC200" s="165" t="str">
        <f t="shared" si="47"/>
        <v>ful</v>
      </c>
    </row>
    <row r="201" spans="1:29" x14ac:dyDescent="0.3">
      <c r="A201" s="164" t="str">
        <f>LEFT('FPL FIX'!$F201,10)</f>
        <v>2023-02-03</v>
      </c>
      <c r="B201" s="164">
        <f t="shared" si="48"/>
        <v>44960</v>
      </c>
      <c r="C201" s="165">
        <f>'FPL FIX'!B201</f>
        <v>22</v>
      </c>
      <c r="D201" s="165">
        <f>'FPL FIX'!J201</f>
        <v>9</v>
      </c>
      <c r="E201" s="165">
        <f>'FPL FIX'!L201</f>
        <v>6</v>
      </c>
      <c r="F201" s="165" t="str">
        <f t="shared" si="42"/>
        <v>22FUL</v>
      </c>
      <c r="G201" s="165" t="str">
        <f t="shared" si="43"/>
        <v>22che</v>
      </c>
      <c r="H201" s="165" t="str">
        <f>VLOOKUP($D201,FIX!$A$1:$D$21,MATCH("AbrvTeam",FIX!$A$1:$C$1,0),0)</f>
        <v>FUL</v>
      </c>
      <c r="I201" s="165" t="str">
        <f>VLOOKUP(E201,FIX!$A$1:$D$21,MATCH("AbrvTeamL",FIX!$A$1:$D$1,0),0)</f>
        <v>che</v>
      </c>
      <c r="J201" s="165" t="str">
        <f>INDEX($F$2:$F$381,ROWS(F201:$F$381))</f>
        <v>20SOU</v>
      </c>
      <c r="K201" s="165" t="str">
        <f>INDEX($G$2:$G$381,ROWS($G201:G$381))</f>
        <v>20eve</v>
      </c>
      <c r="L201" s="165" t="str">
        <f>INDEX($H$2:$H$381,ROWS(H201:$H$381))</f>
        <v>SOU</v>
      </c>
      <c r="M201" s="165" t="str">
        <f>INDEX($I$2:$I$381,ROWS(I201:$I$381))</f>
        <v>eve</v>
      </c>
      <c r="N201" s="165" t="str">
        <f t="shared" si="49"/>
        <v>44960FUL</v>
      </c>
      <c r="O201" s="165" t="str">
        <f t="shared" si="50"/>
        <v>44960che</v>
      </c>
      <c r="P201" s="165" t="str">
        <f t="shared" si="44"/>
        <v>FUL</v>
      </c>
      <c r="Q201" s="165" t="str">
        <f t="shared" si="45"/>
        <v>che</v>
      </c>
      <c r="R201" s="165" t="str">
        <f>C201&amp;":"&amp;COUNTIF($C$2:C201,C201)</f>
        <v>22:1</v>
      </c>
      <c r="S201" s="165" t="str">
        <f t="shared" si="51"/>
        <v>CHE</v>
      </c>
      <c r="T201" s="165" t="str">
        <f t="shared" si="52"/>
        <v>ful</v>
      </c>
      <c r="U201" s="166">
        <f>COUNTIF($F$2:F201,G201)</f>
        <v>0</v>
      </c>
      <c r="V201" s="166">
        <f>COUNTIF($G$2:G201,F201)</f>
        <v>0</v>
      </c>
      <c r="W201" s="166">
        <f>COUNTIF($F$2:F201,F201)</f>
        <v>1</v>
      </c>
      <c r="X201" s="166">
        <f>COUNTIF($F$2:G201,G201)</f>
        <v>1</v>
      </c>
      <c r="Y201" s="165">
        <f t="shared" si="53"/>
        <v>1</v>
      </c>
      <c r="Z201" s="165" t="str">
        <f t="shared" si="54"/>
        <v>GW22-1FUL</v>
      </c>
      <c r="AA201" s="165" t="str">
        <f t="shared" si="55"/>
        <v>GW22-1che</v>
      </c>
      <c r="AB201" s="165" t="str">
        <f t="shared" si="46"/>
        <v>FUL</v>
      </c>
      <c r="AC201" s="165" t="str">
        <f t="shared" si="47"/>
        <v>che</v>
      </c>
    </row>
    <row r="202" spans="1:29" x14ac:dyDescent="0.3">
      <c r="A202" s="164" t="str">
        <f>LEFT('FPL FIX'!$F202,10)</f>
        <v>2023-02-04</v>
      </c>
      <c r="B202" s="164">
        <f t="shared" si="48"/>
        <v>44961</v>
      </c>
      <c r="C202" s="165">
        <f>'FPL FIX'!B202</f>
        <v>22</v>
      </c>
      <c r="D202" s="165">
        <f>'FPL FIX'!J202</f>
        <v>1</v>
      </c>
      <c r="E202" s="165">
        <f>'FPL FIX'!L202</f>
        <v>8</v>
      </c>
      <c r="F202" s="165" t="str">
        <f t="shared" si="42"/>
        <v>22ARS</v>
      </c>
      <c r="G202" s="165" t="str">
        <f t="shared" si="43"/>
        <v>22eve</v>
      </c>
      <c r="H202" s="165" t="str">
        <f>VLOOKUP($D202,FIX!$A$1:$D$21,MATCH("AbrvTeam",FIX!$A$1:$C$1,0),0)</f>
        <v>ARS</v>
      </c>
      <c r="I202" s="165" t="str">
        <f>VLOOKUP(E202,FIX!$A$1:$D$21,MATCH("AbrvTeamL",FIX!$A$1:$D$1,0),0)</f>
        <v>eve</v>
      </c>
      <c r="J202" s="165" t="str">
        <f>INDEX($F$2:$F$381,ROWS(F202:$F$381))</f>
        <v>20LIV</v>
      </c>
      <c r="K202" s="165" t="str">
        <f>INDEX($G$2:$G$381,ROWS($G202:G$381))</f>
        <v>20bha</v>
      </c>
      <c r="L202" s="165" t="str">
        <f>INDEX($H$2:$H$381,ROWS(H202:$H$381))</f>
        <v>LIV</v>
      </c>
      <c r="M202" s="165" t="str">
        <f>INDEX($I$2:$I$381,ROWS(I202:$I$381))</f>
        <v>bha</v>
      </c>
      <c r="N202" s="165" t="str">
        <f t="shared" si="49"/>
        <v>44961ARS</v>
      </c>
      <c r="O202" s="165" t="str">
        <f t="shared" si="50"/>
        <v>44961eve</v>
      </c>
      <c r="P202" s="165" t="str">
        <f t="shared" si="44"/>
        <v>ARS</v>
      </c>
      <c r="Q202" s="165" t="str">
        <f t="shared" si="45"/>
        <v>eve</v>
      </c>
      <c r="R202" s="165" t="str">
        <f>C202&amp;":"&amp;COUNTIF($C$2:C202,C202)</f>
        <v>22:2</v>
      </c>
      <c r="S202" s="165" t="str">
        <f t="shared" si="51"/>
        <v>EVE</v>
      </c>
      <c r="T202" s="165" t="str">
        <f t="shared" si="52"/>
        <v>ars</v>
      </c>
      <c r="U202" s="166">
        <f>COUNTIF($F$2:F202,G202)</f>
        <v>0</v>
      </c>
      <c r="V202" s="166">
        <f>COUNTIF($G$2:G202,F202)</f>
        <v>0</v>
      </c>
      <c r="W202" s="166">
        <f>COUNTIF($F$2:F202,F202)</f>
        <v>1</v>
      </c>
      <c r="X202" s="166">
        <f>COUNTIF($F$2:G202,G202)</f>
        <v>1</v>
      </c>
      <c r="Y202" s="165">
        <f t="shared" si="53"/>
        <v>1</v>
      </c>
      <c r="Z202" s="165" t="str">
        <f t="shared" si="54"/>
        <v>GW22-1ARS</v>
      </c>
      <c r="AA202" s="165" t="str">
        <f t="shared" si="55"/>
        <v>GW22-1eve</v>
      </c>
      <c r="AB202" s="165" t="str">
        <f t="shared" si="46"/>
        <v>ARS</v>
      </c>
      <c r="AC202" s="165" t="str">
        <f t="shared" si="47"/>
        <v>eve</v>
      </c>
    </row>
    <row r="203" spans="1:29" x14ac:dyDescent="0.3">
      <c r="A203" s="164" t="str">
        <f>LEFT('FPL FIX'!$F203,10)</f>
        <v>2023-02-04</v>
      </c>
      <c r="B203" s="164">
        <f t="shared" si="48"/>
        <v>44961</v>
      </c>
      <c r="C203" s="165">
        <f>'FPL FIX'!B203</f>
        <v>22</v>
      </c>
      <c r="D203" s="165">
        <f>'FPL FIX'!J203</f>
        <v>10</v>
      </c>
      <c r="E203" s="165">
        <f>'FPL FIX'!L203</f>
        <v>2</v>
      </c>
      <c r="F203" s="165" t="str">
        <f t="shared" si="42"/>
        <v>22LEI</v>
      </c>
      <c r="G203" s="165" t="str">
        <f t="shared" si="43"/>
        <v>22avl</v>
      </c>
      <c r="H203" s="165" t="str">
        <f>VLOOKUP($D203,FIX!$A$1:$D$21,MATCH("AbrvTeam",FIX!$A$1:$C$1,0),0)</f>
        <v>LEI</v>
      </c>
      <c r="I203" s="165" t="str">
        <f>VLOOKUP(E203,FIX!$A$1:$D$21,MATCH("AbrvTeamL",FIX!$A$1:$D$1,0),0)</f>
        <v>avl</v>
      </c>
      <c r="J203" s="165" t="str">
        <f>INDEX($F$2:$F$381,ROWS(F203:$F$381))</f>
        <v>20MCI</v>
      </c>
      <c r="K203" s="165" t="str">
        <f>INDEX($G$2:$G$381,ROWS($G203:G$381))</f>
        <v>20mun</v>
      </c>
      <c r="L203" s="165" t="str">
        <f>INDEX($H$2:$H$381,ROWS(H203:$H$381))</f>
        <v>MCI</v>
      </c>
      <c r="M203" s="165" t="str">
        <f>INDEX($I$2:$I$381,ROWS(I203:$I$381))</f>
        <v>mun</v>
      </c>
      <c r="N203" s="165" t="str">
        <f t="shared" si="49"/>
        <v>44961LEI</v>
      </c>
      <c r="O203" s="165" t="str">
        <f t="shared" si="50"/>
        <v>44961avl</v>
      </c>
      <c r="P203" s="165" t="str">
        <f t="shared" si="44"/>
        <v>LEI</v>
      </c>
      <c r="Q203" s="165" t="str">
        <f t="shared" si="45"/>
        <v>avl</v>
      </c>
      <c r="R203" s="165" t="str">
        <f>C203&amp;":"&amp;COUNTIF($C$2:C203,C203)</f>
        <v>22:3</v>
      </c>
      <c r="S203" s="165" t="str">
        <f t="shared" si="51"/>
        <v>AVL</v>
      </c>
      <c r="T203" s="165" t="str">
        <f t="shared" si="52"/>
        <v>lei</v>
      </c>
      <c r="U203" s="166">
        <f>COUNTIF($F$2:F203,G203)</f>
        <v>0</v>
      </c>
      <c r="V203" s="166">
        <f>COUNTIF($G$2:G203,F203)</f>
        <v>0</v>
      </c>
      <c r="W203" s="166">
        <f>COUNTIF($F$2:F203,F203)</f>
        <v>1</v>
      </c>
      <c r="X203" s="166">
        <f>COUNTIF($F$2:G203,G203)</f>
        <v>1</v>
      </c>
      <c r="Y203" s="165">
        <f t="shared" si="53"/>
        <v>1</v>
      </c>
      <c r="Z203" s="165" t="str">
        <f t="shared" si="54"/>
        <v>GW22-1LEI</v>
      </c>
      <c r="AA203" s="165" t="str">
        <f t="shared" si="55"/>
        <v>GW22-1avl</v>
      </c>
      <c r="AB203" s="165" t="str">
        <f t="shared" si="46"/>
        <v>LEI</v>
      </c>
      <c r="AC203" s="165" t="str">
        <f t="shared" si="47"/>
        <v>avl</v>
      </c>
    </row>
    <row r="204" spans="1:29" x14ac:dyDescent="0.3">
      <c r="A204" s="164" t="str">
        <f>LEFT('FPL FIX'!$F204,10)</f>
        <v>2023-02-04</v>
      </c>
      <c r="B204" s="164">
        <f t="shared" si="48"/>
        <v>44961</v>
      </c>
      <c r="C204" s="165">
        <f>'FPL FIX'!B204</f>
        <v>22</v>
      </c>
      <c r="D204" s="165">
        <f>'FPL FIX'!J204</f>
        <v>17</v>
      </c>
      <c r="E204" s="165">
        <f>'FPL FIX'!L204</f>
        <v>4</v>
      </c>
      <c r="F204" s="165" t="str">
        <f t="shared" si="42"/>
        <v>22SOU</v>
      </c>
      <c r="G204" s="165" t="str">
        <f t="shared" si="43"/>
        <v>22bre</v>
      </c>
      <c r="H204" s="165" t="str">
        <f>VLOOKUP($D204,FIX!$A$1:$D$21,MATCH("AbrvTeam",FIX!$A$1:$C$1,0),0)</f>
        <v>SOU</v>
      </c>
      <c r="I204" s="165" t="str">
        <f>VLOOKUP(E204,FIX!$A$1:$D$21,MATCH("AbrvTeamL",FIX!$A$1:$D$1,0),0)</f>
        <v>bre</v>
      </c>
      <c r="J204" s="165" t="str">
        <f>INDEX($F$2:$F$381,ROWS(F204:$F$381))</f>
        <v>20LEE</v>
      </c>
      <c r="K204" s="165" t="str">
        <f>INDEX($G$2:$G$381,ROWS($G204:G$381))</f>
        <v>20avl</v>
      </c>
      <c r="L204" s="165" t="str">
        <f>INDEX($H$2:$H$381,ROWS(H204:$H$381))</f>
        <v>LEE</v>
      </c>
      <c r="M204" s="165" t="str">
        <f>INDEX($I$2:$I$381,ROWS(I204:$I$381))</f>
        <v>avl</v>
      </c>
      <c r="N204" s="165" t="str">
        <f t="shared" si="49"/>
        <v>44961SOU</v>
      </c>
      <c r="O204" s="165" t="str">
        <f t="shared" si="50"/>
        <v>44961bre</v>
      </c>
      <c r="P204" s="165" t="str">
        <f t="shared" si="44"/>
        <v>SOU</v>
      </c>
      <c r="Q204" s="165" t="str">
        <f t="shared" si="45"/>
        <v>bre</v>
      </c>
      <c r="R204" s="165" t="str">
        <f>C204&amp;":"&amp;COUNTIF($C$2:C204,C204)</f>
        <v>22:4</v>
      </c>
      <c r="S204" s="165" t="str">
        <f t="shared" si="51"/>
        <v>BRE</v>
      </c>
      <c r="T204" s="165" t="str">
        <f t="shared" si="52"/>
        <v>sou</v>
      </c>
      <c r="U204" s="166">
        <f>COUNTIF($F$2:F204,G204)</f>
        <v>0</v>
      </c>
      <c r="V204" s="166">
        <f>COUNTIF($G$2:G204,F204)</f>
        <v>0</v>
      </c>
      <c r="W204" s="166">
        <f>COUNTIF($F$2:F204,F204)</f>
        <v>1</v>
      </c>
      <c r="X204" s="166">
        <f>COUNTIF($F$2:G204,G204)</f>
        <v>1</v>
      </c>
      <c r="Y204" s="165">
        <f t="shared" si="53"/>
        <v>1</v>
      </c>
      <c r="Z204" s="165" t="str">
        <f t="shared" si="54"/>
        <v>GW22-1SOU</v>
      </c>
      <c r="AA204" s="165" t="str">
        <f t="shared" si="55"/>
        <v>GW22-1bre</v>
      </c>
      <c r="AB204" s="165" t="str">
        <f t="shared" si="46"/>
        <v>SOU</v>
      </c>
      <c r="AC204" s="165" t="str">
        <f t="shared" si="47"/>
        <v>bre</v>
      </c>
    </row>
    <row r="205" spans="1:29" x14ac:dyDescent="0.3">
      <c r="A205" s="164" t="str">
        <f>LEFT('FPL FIX'!$F205,10)</f>
        <v>2023-02-04</v>
      </c>
      <c r="B205" s="164">
        <f t="shared" si="48"/>
        <v>44961</v>
      </c>
      <c r="C205" s="165">
        <f>'FPL FIX'!B205</f>
        <v>22</v>
      </c>
      <c r="D205" s="165">
        <f>'FPL FIX'!J205</f>
        <v>3</v>
      </c>
      <c r="E205" s="165">
        <f>'FPL FIX'!L205</f>
        <v>5</v>
      </c>
      <c r="F205" s="165" t="str">
        <f t="shared" si="42"/>
        <v>22BOU</v>
      </c>
      <c r="G205" s="165" t="str">
        <f t="shared" si="43"/>
        <v>22bha</v>
      </c>
      <c r="H205" s="165" t="str">
        <f>VLOOKUP($D205,FIX!$A$1:$D$21,MATCH("AbrvTeam",FIX!$A$1:$C$1,0),0)</f>
        <v>BOU</v>
      </c>
      <c r="I205" s="165" t="str">
        <f>VLOOKUP(E205,FIX!$A$1:$D$21,MATCH("AbrvTeamL",FIX!$A$1:$D$1,0),0)</f>
        <v>bha</v>
      </c>
      <c r="J205" s="165" t="str">
        <f>INDEX($F$2:$F$381,ROWS(F205:$F$381))</f>
        <v>19CHE</v>
      </c>
      <c r="K205" s="165" t="str">
        <f>INDEX($G$2:$G$381,ROWS($G205:G$381))</f>
        <v>19ful</v>
      </c>
      <c r="L205" s="165" t="str">
        <f>INDEX($H$2:$H$381,ROWS(H205:$H$381))</f>
        <v>CHE</v>
      </c>
      <c r="M205" s="165" t="str">
        <f>INDEX($I$2:$I$381,ROWS(I205:$I$381))</f>
        <v>ful</v>
      </c>
      <c r="N205" s="165" t="str">
        <f t="shared" si="49"/>
        <v>44961BOU</v>
      </c>
      <c r="O205" s="165" t="str">
        <f t="shared" si="50"/>
        <v>44961bha</v>
      </c>
      <c r="P205" s="165" t="str">
        <f t="shared" si="44"/>
        <v>BOU</v>
      </c>
      <c r="Q205" s="165" t="str">
        <f t="shared" si="45"/>
        <v>bha</v>
      </c>
      <c r="R205" s="165" t="str">
        <f>C205&amp;":"&amp;COUNTIF($C$2:C205,C205)</f>
        <v>22:5</v>
      </c>
      <c r="S205" s="165" t="str">
        <f t="shared" si="51"/>
        <v>BHA</v>
      </c>
      <c r="T205" s="165" t="str">
        <f t="shared" si="52"/>
        <v>bou</v>
      </c>
      <c r="U205" s="166">
        <f>COUNTIF($F$2:F205,G205)</f>
        <v>0</v>
      </c>
      <c r="V205" s="166">
        <f>COUNTIF($G$2:G205,F205)</f>
        <v>0</v>
      </c>
      <c r="W205" s="166">
        <f>COUNTIF($F$2:F205,F205)</f>
        <v>1</v>
      </c>
      <c r="X205" s="166">
        <f>COUNTIF($F$2:G205,G205)</f>
        <v>1</v>
      </c>
      <c r="Y205" s="165">
        <f t="shared" si="53"/>
        <v>1</v>
      </c>
      <c r="Z205" s="165" t="str">
        <f t="shared" si="54"/>
        <v>GW22-1BOU</v>
      </c>
      <c r="AA205" s="165" t="str">
        <f t="shared" si="55"/>
        <v>GW22-1bha</v>
      </c>
      <c r="AB205" s="165" t="str">
        <f t="shared" si="46"/>
        <v>BOU</v>
      </c>
      <c r="AC205" s="165" t="str">
        <f t="shared" si="47"/>
        <v>bha</v>
      </c>
    </row>
    <row r="206" spans="1:29" x14ac:dyDescent="0.3">
      <c r="A206" s="164" t="str">
        <f>LEFT('FPL FIX'!$F206,10)</f>
        <v>2023-02-04</v>
      </c>
      <c r="B206" s="164">
        <f t="shared" si="48"/>
        <v>44961</v>
      </c>
      <c r="C206" s="165">
        <f>'FPL FIX'!B206</f>
        <v>22</v>
      </c>
      <c r="D206" s="165">
        <f>'FPL FIX'!J206</f>
        <v>7</v>
      </c>
      <c r="E206" s="165">
        <f>'FPL FIX'!L206</f>
        <v>14</v>
      </c>
      <c r="F206" s="165" t="str">
        <f t="shared" si="42"/>
        <v>22CRY</v>
      </c>
      <c r="G206" s="165" t="str">
        <f t="shared" si="43"/>
        <v>22mun</v>
      </c>
      <c r="H206" s="165" t="str">
        <f>VLOOKUP($D206,FIX!$A$1:$D$21,MATCH("AbrvTeam",FIX!$A$1:$C$1,0),0)</f>
        <v>CRY</v>
      </c>
      <c r="I206" s="165" t="str">
        <f>VLOOKUP(E206,FIX!$A$1:$D$21,MATCH("AbrvTeamL",FIX!$A$1:$D$1,0),0)</f>
        <v>mun</v>
      </c>
      <c r="J206" s="165" t="str">
        <f>INDEX($F$2:$F$381,ROWS(F206:$F$381))</f>
        <v>19MCI</v>
      </c>
      <c r="K206" s="165" t="str">
        <f>INDEX($G$2:$G$381,ROWS($G206:G$381))</f>
        <v>19che</v>
      </c>
      <c r="L206" s="165" t="str">
        <f>INDEX($H$2:$H$381,ROWS(H206:$H$381))</f>
        <v>MCI</v>
      </c>
      <c r="M206" s="165" t="str">
        <f>INDEX($I$2:$I$381,ROWS(I206:$I$381))</f>
        <v>che</v>
      </c>
      <c r="N206" s="165" t="str">
        <f t="shared" si="49"/>
        <v>44961CRY</v>
      </c>
      <c r="O206" s="165" t="str">
        <f t="shared" si="50"/>
        <v>44961mun</v>
      </c>
      <c r="P206" s="165" t="str">
        <f t="shared" si="44"/>
        <v>CRY</v>
      </c>
      <c r="Q206" s="165" t="str">
        <f t="shared" si="45"/>
        <v>mun</v>
      </c>
      <c r="R206" s="165" t="str">
        <f>C206&amp;":"&amp;COUNTIF($C$2:C206,C206)</f>
        <v>22:6</v>
      </c>
      <c r="S206" s="165" t="str">
        <f t="shared" si="51"/>
        <v>MUN</v>
      </c>
      <c r="T206" s="165" t="str">
        <f t="shared" si="52"/>
        <v>cry</v>
      </c>
      <c r="U206" s="166">
        <f>COUNTIF($F$2:F206,G206)</f>
        <v>0</v>
      </c>
      <c r="V206" s="166">
        <f>COUNTIF($G$2:G206,F206)</f>
        <v>0</v>
      </c>
      <c r="W206" s="166">
        <f>COUNTIF($F$2:F206,F206)</f>
        <v>1</v>
      </c>
      <c r="X206" s="166">
        <f>COUNTIF($F$2:G206,G206)</f>
        <v>1</v>
      </c>
      <c r="Y206" s="165">
        <f t="shared" si="53"/>
        <v>1</v>
      </c>
      <c r="Z206" s="165" t="str">
        <f t="shared" si="54"/>
        <v>GW22-1CRY</v>
      </c>
      <c r="AA206" s="165" t="str">
        <f t="shared" si="55"/>
        <v>GW22-1mun</v>
      </c>
      <c r="AB206" s="165" t="str">
        <f t="shared" si="46"/>
        <v>CRY</v>
      </c>
      <c r="AC206" s="165" t="str">
        <f t="shared" si="47"/>
        <v>mun</v>
      </c>
    </row>
    <row r="207" spans="1:29" x14ac:dyDescent="0.3">
      <c r="A207" s="164" t="str">
        <f>LEFT('FPL FIX'!$F207,10)</f>
        <v>2023-02-04</v>
      </c>
      <c r="B207" s="164">
        <f t="shared" si="48"/>
        <v>44961</v>
      </c>
      <c r="C207" s="165">
        <f>'FPL FIX'!B207</f>
        <v>22</v>
      </c>
      <c r="D207" s="165">
        <f>'FPL FIX'!J207</f>
        <v>12</v>
      </c>
      <c r="E207" s="165">
        <f>'FPL FIX'!L207</f>
        <v>20</v>
      </c>
      <c r="F207" s="165" t="str">
        <f t="shared" si="42"/>
        <v>22LIV</v>
      </c>
      <c r="G207" s="165" t="str">
        <f t="shared" si="43"/>
        <v>22wol</v>
      </c>
      <c r="H207" s="165" t="str">
        <f>VLOOKUP($D207,FIX!$A$1:$D$21,MATCH("AbrvTeam",FIX!$A$1:$C$1,0),0)</f>
        <v>LIV</v>
      </c>
      <c r="I207" s="165" t="str">
        <f>VLOOKUP(E207,FIX!$A$1:$D$21,MATCH("AbrvTeamL",FIX!$A$1:$D$1,0),0)</f>
        <v>wol</v>
      </c>
      <c r="J207" s="165" t="str">
        <f>INDEX($F$2:$F$381,ROWS(F207:$F$381))</f>
        <v>19TOT</v>
      </c>
      <c r="K207" s="165" t="str">
        <f>INDEX($G$2:$G$381,ROWS($G207:G$381))</f>
        <v>19cry</v>
      </c>
      <c r="L207" s="165" t="str">
        <f>INDEX($H$2:$H$381,ROWS(H207:$H$381))</f>
        <v>TOT</v>
      </c>
      <c r="M207" s="165" t="str">
        <f>INDEX($I$2:$I$381,ROWS(I207:$I$381))</f>
        <v>cry</v>
      </c>
      <c r="N207" s="165" t="str">
        <f t="shared" si="49"/>
        <v>44961LIV</v>
      </c>
      <c r="O207" s="165" t="str">
        <f t="shared" si="50"/>
        <v>44961wol</v>
      </c>
      <c r="P207" s="165" t="str">
        <f t="shared" si="44"/>
        <v>LIV</v>
      </c>
      <c r="Q207" s="165" t="str">
        <f t="shared" si="45"/>
        <v>wol</v>
      </c>
      <c r="R207" s="165" t="str">
        <f>C207&amp;":"&amp;COUNTIF($C$2:C207,C207)</f>
        <v>22:7</v>
      </c>
      <c r="S207" s="165" t="str">
        <f t="shared" si="51"/>
        <v>WOL</v>
      </c>
      <c r="T207" s="165" t="str">
        <f t="shared" si="52"/>
        <v>liv</v>
      </c>
      <c r="U207" s="166">
        <f>COUNTIF($F$2:F207,G207)</f>
        <v>0</v>
      </c>
      <c r="V207" s="166">
        <f>COUNTIF($G$2:G207,F207)</f>
        <v>0</v>
      </c>
      <c r="W207" s="166">
        <f>COUNTIF($F$2:F207,F207)</f>
        <v>1</v>
      </c>
      <c r="X207" s="166">
        <f>COUNTIF($F$2:G207,G207)</f>
        <v>1</v>
      </c>
      <c r="Y207" s="165">
        <f t="shared" si="53"/>
        <v>1</v>
      </c>
      <c r="Z207" s="165" t="str">
        <f t="shared" si="54"/>
        <v>GW22-1LIV</v>
      </c>
      <c r="AA207" s="165" t="str">
        <f t="shared" si="55"/>
        <v>GW22-1wol</v>
      </c>
      <c r="AB207" s="165" t="str">
        <f t="shared" si="46"/>
        <v>LIV</v>
      </c>
      <c r="AC207" s="165" t="str">
        <f t="shared" si="47"/>
        <v>wol</v>
      </c>
    </row>
    <row r="208" spans="1:29" x14ac:dyDescent="0.3">
      <c r="A208" s="164" t="str">
        <f>LEFT('FPL FIX'!$F208,10)</f>
        <v>2023-02-04</v>
      </c>
      <c r="B208" s="164">
        <f t="shared" si="48"/>
        <v>44961</v>
      </c>
      <c r="C208" s="165">
        <f>'FPL FIX'!B208</f>
        <v>22</v>
      </c>
      <c r="D208" s="165">
        <f>'FPL FIX'!J208</f>
        <v>19</v>
      </c>
      <c r="E208" s="165">
        <f>'FPL FIX'!L208</f>
        <v>15</v>
      </c>
      <c r="F208" s="165" t="str">
        <f t="shared" si="42"/>
        <v>22WHU</v>
      </c>
      <c r="G208" s="165" t="str">
        <f t="shared" si="43"/>
        <v>22new</v>
      </c>
      <c r="H208" s="165" t="str">
        <f>VLOOKUP($D208,FIX!$A$1:$D$21,MATCH("AbrvTeam",FIX!$A$1:$C$1,0),0)</f>
        <v>WHU</v>
      </c>
      <c r="I208" s="165" t="str">
        <f>VLOOKUP(E208,FIX!$A$1:$D$21,MATCH("AbrvTeamL",FIX!$A$1:$D$1,0),0)</f>
        <v>new</v>
      </c>
      <c r="J208" s="165" t="str">
        <f>INDEX($F$2:$F$381,ROWS(F208:$F$381))</f>
        <v>19WOL</v>
      </c>
      <c r="K208" s="165" t="str">
        <f>INDEX($G$2:$G$381,ROWS($G208:G$381))</f>
        <v>19avl</v>
      </c>
      <c r="L208" s="165" t="str">
        <f>INDEX($H$2:$H$381,ROWS(H208:$H$381))</f>
        <v>WOL</v>
      </c>
      <c r="M208" s="165" t="str">
        <f>INDEX($I$2:$I$381,ROWS(I208:$I$381))</f>
        <v>avl</v>
      </c>
      <c r="N208" s="165" t="str">
        <f t="shared" si="49"/>
        <v>44961WHU</v>
      </c>
      <c r="O208" s="165" t="str">
        <f t="shared" si="50"/>
        <v>44961new</v>
      </c>
      <c r="P208" s="165" t="str">
        <f t="shared" si="44"/>
        <v>WHU</v>
      </c>
      <c r="Q208" s="165" t="str">
        <f t="shared" si="45"/>
        <v>new</v>
      </c>
      <c r="R208" s="165" t="str">
        <f>C208&amp;":"&amp;COUNTIF($C$2:C208,C208)</f>
        <v>22:8</v>
      </c>
      <c r="S208" s="165" t="str">
        <f t="shared" si="51"/>
        <v>NEW</v>
      </c>
      <c r="T208" s="165" t="str">
        <f t="shared" si="52"/>
        <v>whu</v>
      </c>
      <c r="U208" s="166">
        <f>COUNTIF($F$2:F208,G208)</f>
        <v>0</v>
      </c>
      <c r="V208" s="166">
        <f>COUNTIF($G$2:G208,F208)</f>
        <v>0</v>
      </c>
      <c r="W208" s="166">
        <f>COUNTIF($F$2:F208,F208)</f>
        <v>1</v>
      </c>
      <c r="X208" s="166">
        <f>COUNTIF($F$2:G208,G208)</f>
        <v>1</v>
      </c>
      <c r="Y208" s="165">
        <f t="shared" si="53"/>
        <v>1</v>
      </c>
      <c r="Z208" s="165" t="str">
        <f t="shared" si="54"/>
        <v>GW22-1WHU</v>
      </c>
      <c r="AA208" s="165" t="str">
        <f t="shared" si="55"/>
        <v>GW22-1new</v>
      </c>
      <c r="AB208" s="165" t="str">
        <f t="shared" si="46"/>
        <v>WHU</v>
      </c>
      <c r="AC208" s="165" t="str">
        <f t="shared" si="47"/>
        <v>new</v>
      </c>
    </row>
    <row r="209" spans="1:29" x14ac:dyDescent="0.3">
      <c r="A209" s="164" t="str">
        <f>LEFT('FPL FIX'!$F209,10)</f>
        <v>2023-02-05</v>
      </c>
      <c r="B209" s="164">
        <f t="shared" si="48"/>
        <v>44962</v>
      </c>
      <c r="C209" s="165">
        <f>'FPL FIX'!B209</f>
        <v>22</v>
      </c>
      <c r="D209" s="165">
        <f>'FPL FIX'!J209</f>
        <v>11</v>
      </c>
      <c r="E209" s="165">
        <f>'FPL FIX'!L209</f>
        <v>16</v>
      </c>
      <c r="F209" s="165" t="str">
        <f t="shared" si="42"/>
        <v>22LEE</v>
      </c>
      <c r="G209" s="165" t="str">
        <f t="shared" si="43"/>
        <v>22nfo</v>
      </c>
      <c r="H209" s="165" t="str">
        <f>VLOOKUP($D209,FIX!$A$1:$D$21,MATCH("AbrvTeam",FIX!$A$1:$C$1,0),0)</f>
        <v>LEE</v>
      </c>
      <c r="I209" s="165" t="str">
        <f>VLOOKUP(E209,FIX!$A$1:$D$21,MATCH("AbrvTeamL",FIX!$A$1:$D$1,0),0)</f>
        <v>nfo</v>
      </c>
      <c r="J209" s="165" t="str">
        <f>INDEX($F$2:$F$381,ROWS(F209:$F$381))</f>
        <v>19WHU</v>
      </c>
      <c r="K209" s="165" t="str">
        <f>INDEX($G$2:$G$381,ROWS($G209:G$381))</f>
        <v>19lee</v>
      </c>
      <c r="L209" s="165" t="str">
        <f>INDEX($H$2:$H$381,ROWS(H209:$H$381))</f>
        <v>WHU</v>
      </c>
      <c r="M209" s="165" t="str">
        <f>INDEX($I$2:$I$381,ROWS(I209:$I$381))</f>
        <v>lee</v>
      </c>
      <c r="N209" s="165" t="str">
        <f t="shared" si="49"/>
        <v>44962LEE</v>
      </c>
      <c r="O209" s="165" t="str">
        <f t="shared" si="50"/>
        <v>44962nfo</v>
      </c>
      <c r="P209" s="165" t="str">
        <f t="shared" si="44"/>
        <v>LEE</v>
      </c>
      <c r="Q209" s="165" t="str">
        <f t="shared" si="45"/>
        <v>nfo</v>
      </c>
      <c r="R209" s="165" t="str">
        <f>C209&amp;":"&amp;COUNTIF($C$2:C209,C209)</f>
        <v>22:9</v>
      </c>
      <c r="S209" s="165" t="str">
        <f t="shared" si="51"/>
        <v>NFO</v>
      </c>
      <c r="T209" s="165" t="str">
        <f t="shared" si="52"/>
        <v>lee</v>
      </c>
      <c r="U209" s="166">
        <f>COUNTIF($F$2:F209,G209)</f>
        <v>0</v>
      </c>
      <c r="V209" s="166">
        <f>COUNTIF($G$2:G209,F209)</f>
        <v>0</v>
      </c>
      <c r="W209" s="166">
        <f>COUNTIF($F$2:F209,F209)</f>
        <v>1</v>
      </c>
      <c r="X209" s="166">
        <f>COUNTIF($F$2:G209,G209)</f>
        <v>1</v>
      </c>
      <c r="Y209" s="165">
        <f t="shared" si="53"/>
        <v>1</v>
      </c>
      <c r="Z209" s="165" t="str">
        <f t="shared" si="54"/>
        <v>GW22-1LEE</v>
      </c>
      <c r="AA209" s="165" t="str">
        <f t="shared" si="55"/>
        <v>GW22-1nfo</v>
      </c>
      <c r="AB209" s="165" t="str">
        <f t="shared" si="46"/>
        <v>LEE</v>
      </c>
      <c r="AC209" s="165" t="str">
        <f t="shared" si="47"/>
        <v>nfo</v>
      </c>
    </row>
    <row r="210" spans="1:29" x14ac:dyDescent="0.3">
      <c r="A210" s="164" t="str">
        <f>LEFT('FPL FIX'!$F210,10)</f>
        <v>2023-02-05</v>
      </c>
      <c r="B210" s="164">
        <f t="shared" si="48"/>
        <v>44962</v>
      </c>
      <c r="C210" s="165">
        <f>'FPL FIX'!B210</f>
        <v>22</v>
      </c>
      <c r="D210" s="165">
        <f>'FPL FIX'!J210</f>
        <v>13</v>
      </c>
      <c r="E210" s="165">
        <f>'FPL FIX'!L210</f>
        <v>18</v>
      </c>
      <c r="F210" s="165" t="str">
        <f t="shared" si="42"/>
        <v>22MCI</v>
      </c>
      <c r="G210" s="165" t="str">
        <f t="shared" si="43"/>
        <v>22tot</v>
      </c>
      <c r="H210" s="165" t="str">
        <f>VLOOKUP($D210,FIX!$A$1:$D$21,MATCH("AbrvTeam",FIX!$A$1:$C$1,0),0)</f>
        <v>MCI</v>
      </c>
      <c r="I210" s="165" t="str">
        <f>VLOOKUP(E210,FIX!$A$1:$D$21,MATCH("AbrvTeamL",FIX!$A$1:$D$1,0),0)</f>
        <v>tot</v>
      </c>
      <c r="J210" s="165" t="str">
        <f>INDEX($F$2:$F$381,ROWS(F210:$F$381))</f>
        <v>19NFO</v>
      </c>
      <c r="K210" s="165" t="str">
        <f>INDEX($G$2:$G$381,ROWS($G210:G$381))</f>
        <v>19sou</v>
      </c>
      <c r="L210" s="165" t="str">
        <f>INDEX($H$2:$H$381,ROWS(H210:$H$381))</f>
        <v>NFO</v>
      </c>
      <c r="M210" s="165" t="str">
        <f>INDEX($I$2:$I$381,ROWS(I210:$I$381))</f>
        <v>sou</v>
      </c>
      <c r="N210" s="165" t="str">
        <f t="shared" si="49"/>
        <v>44962MCI</v>
      </c>
      <c r="O210" s="165" t="str">
        <f t="shared" si="50"/>
        <v>44962tot</v>
      </c>
      <c r="P210" s="165" t="str">
        <f t="shared" si="44"/>
        <v>MCI</v>
      </c>
      <c r="Q210" s="165" t="str">
        <f t="shared" si="45"/>
        <v>tot</v>
      </c>
      <c r="R210" s="165" t="str">
        <f>C210&amp;":"&amp;COUNTIF($C$2:C210,C210)</f>
        <v>22:10</v>
      </c>
      <c r="S210" s="165" t="str">
        <f t="shared" si="51"/>
        <v>TOT</v>
      </c>
      <c r="T210" s="165" t="str">
        <f t="shared" si="52"/>
        <v>mci</v>
      </c>
      <c r="U210" s="166">
        <f>COUNTIF($F$2:F210,G210)</f>
        <v>0</v>
      </c>
      <c r="V210" s="166">
        <f>COUNTIF($G$2:G210,F210)</f>
        <v>0</v>
      </c>
      <c r="W210" s="166">
        <f>COUNTIF($F$2:F210,F210)</f>
        <v>1</v>
      </c>
      <c r="X210" s="166">
        <f>COUNTIF($F$2:G210,G210)</f>
        <v>1</v>
      </c>
      <c r="Y210" s="165">
        <f t="shared" si="53"/>
        <v>1</v>
      </c>
      <c r="Z210" s="165" t="str">
        <f t="shared" si="54"/>
        <v>GW22-1MCI</v>
      </c>
      <c r="AA210" s="165" t="str">
        <f t="shared" si="55"/>
        <v>GW22-1tot</v>
      </c>
      <c r="AB210" s="165" t="str">
        <f t="shared" si="46"/>
        <v>MCI</v>
      </c>
      <c r="AC210" s="165" t="str">
        <f t="shared" si="47"/>
        <v>tot</v>
      </c>
    </row>
    <row r="211" spans="1:29" x14ac:dyDescent="0.3">
      <c r="A211" s="164" t="str">
        <f>LEFT('FPL FIX'!$F211,10)</f>
        <v>2023-02-08</v>
      </c>
      <c r="B211" s="164">
        <f t="shared" si="48"/>
        <v>44965</v>
      </c>
      <c r="C211" s="165">
        <f>'FPL FIX'!B211</f>
        <v>22</v>
      </c>
      <c r="D211" s="165">
        <f>'FPL FIX'!J211</f>
        <v>11</v>
      </c>
      <c r="E211" s="165">
        <f>'FPL FIX'!L211</f>
        <v>14</v>
      </c>
      <c r="F211" s="165" t="str">
        <f t="shared" si="42"/>
        <v>22LEE</v>
      </c>
      <c r="G211" s="165" t="str">
        <f t="shared" si="43"/>
        <v>22mun</v>
      </c>
      <c r="H211" s="165" t="str">
        <f>VLOOKUP($D211,FIX!$A$1:$D$21,MATCH("AbrvTeam",FIX!$A$1:$C$1,0),0)</f>
        <v>LEE</v>
      </c>
      <c r="I211" s="165" t="str">
        <f>VLOOKUP(E211,FIX!$A$1:$D$21,MATCH("AbrvTeamL",FIX!$A$1:$D$1,0),0)</f>
        <v>mun</v>
      </c>
      <c r="J211" s="165" t="str">
        <f>INDEX($F$2:$F$381,ROWS(F211:$F$381))</f>
        <v>19BOU</v>
      </c>
      <c r="K211" s="165" t="str">
        <f>INDEX($G$2:$G$381,ROWS($G211:G$381))</f>
        <v>19mun</v>
      </c>
      <c r="L211" s="165" t="str">
        <f>INDEX($H$2:$H$381,ROWS(H211:$H$381))</f>
        <v>BOU</v>
      </c>
      <c r="M211" s="165" t="str">
        <f>INDEX($I$2:$I$381,ROWS(I211:$I$381))</f>
        <v>mun</v>
      </c>
      <c r="N211" s="165" t="str">
        <f t="shared" si="49"/>
        <v>44965LEE</v>
      </c>
      <c r="O211" s="165" t="str">
        <f t="shared" si="50"/>
        <v>44965mun</v>
      </c>
      <c r="P211" s="165" t="str">
        <f t="shared" si="44"/>
        <v>LEE</v>
      </c>
      <c r="Q211" s="165" t="str">
        <f t="shared" si="45"/>
        <v>mun</v>
      </c>
      <c r="R211" s="165" t="str">
        <f>C211&amp;":"&amp;COUNTIF($C$2:C211,C211)</f>
        <v>22:11</v>
      </c>
      <c r="S211" s="165" t="str">
        <f t="shared" si="51"/>
        <v>MUN</v>
      </c>
      <c r="T211" s="165" t="str">
        <f t="shared" si="52"/>
        <v>lee</v>
      </c>
      <c r="U211" s="166">
        <f>COUNTIF($F$2:F211,G211)</f>
        <v>0</v>
      </c>
      <c r="V211" s="166">
        <f>COUNTIF($G$2:G211,F211)</f>
        <v>0</v>
      </c>
      <c r="W211" s="166">
        <f>COUNTIF($F$2:F211,F211)</f>
        <v>2</v>
      </c>
      <c r="X211" s="166">
        <f>COUNTIF($F$2:G211,G211)</f>
        <v>2</v>
      </c>
      <c r="Y211" s="165">
        <f t="shared" si="53"/>
        <v>2</v>
      </c>
      <c r="Z211" s="165" t="str">
        <f t="shared" si="54"/>
        <v>GW22-2LEE</v>
      </c>
      <c r="AA211" s="165" t="str">
        <f t="shared" si="55"/>
        <v>GW22-2mun</v>
      </c>
      <c r="AB211" s="165" t="str">
        <f t="shared" si="46"/>
        <v>LEE</v>
      </c>
      <c r="AC211" s="165" t="str">
        <f t="shared" si="47"/>
        <v>mun</v>
      </c>
    </row>
    <row r="212" spans="1:29" x14ac:dyDescent="0.3">
      <c r="A212" s="164" t="str">
        <f>LEFT('FPL FIX'!$F212,10)</f>
        <v>2023-02-11</v>
      </c>
      <c r="B212" s="164">
        <f t="shared" si="48"/>
        <v>44968</v>
      </c>
      <c r="C212" s="165">
        <f>'FPL FIX'!B212</f>
        <v>23</v>
      </c>
      <c r="D212" s="165">
        <f>'FPL FIX'!J212</f>
        <v>6</v>
      </c>
      <c r="E212" s="165">
        <f>'FPL FIX'!L212</f>
        <v>19</v>
      </c>
      <c r="F212" s="165" t="str">
        <f t="shared" si="42"/>
        <v>23CHE</v>
      </c>
      <c r="G212" s="165" t="str">
        <f t="shared" si="43"/>
        <v>23whu</v>
      </c>
      <c r="H212" s="165" t="str">
        <f>VLOOKUP($D212,FIX!$A$1:$D$21,MATCH("AbrvTeam",FIX!$A$1:$C$1,0),0)</f>
        <v>CHE</v>
      </c>
      <c r="I212" s="165" t="str">
        <f>VLOOKUP(E212,FIX!$A$1:$D$21,MATCH("AbrvTeamL",FIX!$A$1:$D$1,0),0)</f>
        <v>whu</v>
      </c>
      <c r="J212" s="165" t="str">
        <f>INDEX($F$2:$F$381,ROWS(F212:$F$381))</f>
        <v>19FUL</v>
      </c>
      <c r="K212" s="165" t="str">
        <f>INDEX($G$2:$G$381,ROWS($G212:G$381))</f>
        <v>19lei</v>
      </c>
      <c r="L212" s="165" t="str">
        <f>INDEX($H$2:$H$381,ROWS(H212:$H$381))</f>
        <v>FUL</v>
      </c>
      <c r="M212" s="165" t="str">
        <f>INDEX($I$2:$I$381,ROWS(I212:$I$381))</f>
        <v>lei</v>
      </c>
      <c r="N212" s="165" t="str">
        <f t="shared" si="49"/>
        <v>44968CHE</v>
      </c>
      <c r="O212" s="165" t="str">
        <f t="shared" si="50"/>
        <v>44968whu</v>
      </c>
      <c r="P212" s="165" t="str">
        <f t="shared" si="44"/>
        <v>CHE</v>
      </c>
      <c r="Q212" s="165" t="str">
        <f t="shared" si="45"/>
        <v>whu</v>
      </c>
      <c r="R212" s="165" t="str">
        <f>C212&amp;":"&amp;COUNTIF($C$2:C212,C212)</f>
        <v>23:1</v>
      </c>
      <c r="S212" s="165" t="str">
        <f t="shared" si="51"/>
        <v>WHU</v>
      </c>
      <c r="T212" s="165" t="str">
        <f t="shared" si="52"/>
        <v>che</v>
      </c>
      <c r="U212" s="166">
        <f>COUNTIF($F$2:F212,G212)</f>
        <v>0</v>
      </c>
      <c r="V212" s="166">
        <f>COUNTIF($G$2:G212,F212)</f>
        <v>0</v>
      </c>
      <c r="W212" s="166">
        <f>COUNTIF($F$2:F212,F212)</f>
        <v>1</v>
      </c>
      <c r="X212" s="166">
        <f>COUNTIF($F$2:G212,G212)</f>
        <v>1</v>
      </c>
      <c r="Y212" s="165">
        <f t="shared" si="53"/>
        <v>1</v>
      </c>
      <c r="Z212" s="165" t="str">
        <f t="shared" si="54"/>
        <v>GW23-1CHE</v>
      </c>
      <c r="AA212" s="165" t="str">
        <f t="shared" si="55"/>
        <v>GW23-1whu</v>
      </c>
      <c r="AB212" s="165" t="str">
        <f t="shared" si="46"/>
        <v>CHE</v>
      </c>
      <c r="AC212" s="165" t="str">
        <f t="shared" si="47"/>
        <v>whu</v>
      </c>
    </row>
    <row r="213" spans="1:29" x14ac:dyDescent="0.3">
      <c r="A213" s="164" t="str">
        <f>LEFT('FPL FIX'!$F213,10)</f>
        <v>2023-02-11</v>
      </c>
      <c r="B213" s="164">
        <f t="shared" si="48"/>
        <v>44968</v>
      </c>
      <c r="C213" s="165">
        <f>'FPL FIX'!B213</f>
        <v>23</v>
      </c>
      <c r="D213" s="165">
        <f>'FPL FIX'!J213</f>
        <v>4</v>
      </c>
      <c r="E213" s="165">
        <f>'FPL FIX'!L213</f>
        <v>1</v>
      </c>
      <c r="F213" s="165" t="str">
        <f t="shared" si="42"/>
        <v>23BRE</v>
      </c>
      <c r="G213" s="165" t="str">
        <f t="shared" si="43"/>
        <v>23ars</v>
      </c>
      <c r="H213" s="165" t="str">
        <f>VLOOKUP($D213,FIX!$A$1:$D$21,MATCH("AbrvTeam",FIX!$A$1:$C$1,0),0)</f>
        <v>BRE</v>
      </c>
      <c r="I213" s="165" t="str">
        <f>VLOOKUP(E213,FIX!$A$1:$D$21,MATCH("AbrvTeamL",FIX!$A$1:$D$1,0),0)</f>
        <v>ars</v>
      </c>
      <c r="J213" s="165" t="str">
        <f>INDEX($F$2:$F$381,ROWS(F213:$F$381))</f>
        <v>19BHA</v>
      </c>
      <c r="K213" s="165" t="str">
        <f>INDEX($G$2:$G$381,ROWS($G213:G$381))</f>
        <v>19eve</v>
      </c>
      <c r="L213" s="165" t="str">
        <f>INDEX($H$2:$H$381,ROWS(H213:$H$381))</f>
        <v>BHA</v>
      </c>
      <c r="M213" s="165" t="str">
        <f>INDEX($I$2:$I$381,ROWS(I213:$I$381))</f>
        <v>eve</v>
      </c>
      <c r="N213" s="165" t="str">
        <f t="shared" si="49"/>
        <v>44968BRE</v>
      </c>
      <c r="O213" s="165" t="str">
        <f t="shared" si="50"/>
        <v>44968ars</v>
      </c>
      <c r="P213" s="165" t="str">
        <f t="shared" si="44"/>
        <v>BRE</v>
      </c>
      <c r="Q213" s="165" t="str">
        <f t="shared" si="45"/>
        <v>ars</v>
      </c>
      <c r="R213" s="165" t="str">
        <f>C213&amp;":"&amp;COUNTIF($C$2:C213,C213)</f>
        <v>23:2</v>
      </c>
      <c r="S213" s="165" t="str">
        <f t="shared" si="51"/>
        <v>ARS</v>
      </c>
      <c r="T213" s="165" t="str">
        <f t="shared" si="52"/>
        <v>bre</v>
      </c>
      <c r="U213" s="166">
        <f>COUNTIF($F$2:F213,G213)</f>
        <v>0</v>
      </c>
      <c r="V213" s="166">
        <f>COUNTIF($G$2:G213,F213)</f>
        <v>0</v>
      </c>
      <c r="W213" s="166">
        <f>COUNTIF($F$2:F213,F213)</f>
        <v>1</v>
      </c>
      <c r="X213" s="166">
        <f>COUNTIF($F$2:G213,G213)</f>
        <v>1</v>
      </c>
      <c r="Y213" s="165">
        <f t="shared" si="53"/>
        <v>1</v>
      </c>
      <c r="Z213" s="165" t="str">
        <f t="shared" si="54"/>
        <v>GW23-1BRE</v>
      </c>
      <c r="AA213" s="165" t="str">
        <f t="shared" si="55"/>
        <v>GW23-1ars</v>
      </c>
      <c r="AB213" s="165" t="str">
        <f t="shared" si="46"/>
        <v>BRE</v>
      </c>
      <c r="AC213" s="165" t="str">
        <f t="shared" si="47"/>
        <v>ars</v>
      </c>
    </row>
    <row r="214" spans="1:29" x14ac:dyDescent="0.3">
      <c r="A214" s="164" t="str">
        <f>LEFT('FPL FIX'!$F214,10)</f>
        <v>2023-02-11</v>
      </c>
      <c r="B214" s="164">
        <f t="shared" si="48"/>
        <v>44968</v>
      </c>
      <c r="C214" s="165">
        <f>'FPL FIX'!B214</f>
        <v>23</v>
      </c>
      <c r="D214" s="165">
        <f>'FPL FIX'!J214</f>
        <v>5</v>
      </c>
      <c r="E214" s="165">
        <f>'FPL FIX'!L214</f>
        <v>7</v>
      </c>
      <c r="F214" s="165" t="str">
        <f t="shared" si="42"/>
        <v>23BHA</v>
      </c>
      <c r="G214" s="165" t="str">
        <f t="shared" si="43"/>
        <v>23cry</v>
      </c>
      <c r="H214" s="165" t="str">
        <f>VLOOKUP($D214,FIX!$A$1:$D$21,MATCH("AbrvTeam",FIX!$A$1:$C$1,0),0)</f>
        <v>BHA</v>
      </c>
      <c r="I214" s="165" t="str">
        <f>VLOOKUP(E214,FIX!$A$1:$D$21,MATCH("AbrvTeamL",FIX!$A$1:$D$1,0),0)</f>
        <v>cry</v>
      </c>
      <c r="J214" s="165" t="str">
        <f>INDEX($F$2:$F$381,ROWS(F214:$F$381))</f>
        <v>19NEW</v>
      </c>
      <c r="K214" s="165" t="str">
        <f>INDEX($G$2:$G$381,ROWS($G214:G$381))</f>
        <v>19ars</v>
      </c>
      <c r="L214" s="165" t="str">
        <f>INDEX($H$2:$H$381,ROWS(H214:$H$381))</f>
        <v>NEW</v>
      </c>
      <c r="M214" s="165" t="str">
        <f>INDEX($I$2:$I$381,ROWS(I214:$I$381))</f>
        <v>ars</v>
      </c>
      <c r="N214" s="165" t="str">
        <f t="shared" si="49"/>
        <v>44968BHA</v>
      </c>
      <c r="O214" s="165" t="str">
        <f t="shared" si="50"/>
        <v>44968cry</v>
      </c>
      <c r="P214" s="165" t="str">
        <f t="shared" si="44"/>
        <v>BHA</v>
      </c>
      <c r="Q214" s="165" t="str">
        <f t="shared" si="45"/>
        <v>cry</v>
      </c>
      <c r="R214" s="165" t="str">
        <f>C214&amp;":"&amp;COUNTIF($C$2:C214,C214)</f>
        <v>23:3</v>
      </c>
      <c r="S214" s="165" t="str">
        <f t="shared" si="51"/>
        <v>CRY</v>
      </c>
      <c r="T214" s="165" t="str">
        <f t="shared" si="52"/>
        <v>bha</v>
      </c>
      <c r="U214" s="166">
        <f>COUNTIF($F$2:F214,G214)</f>
        <v>0</v>
      </c>
      <c r="V214" s="166">
        <f>COUNTIF($G$2:G214,F214)</f>
        <v>0</v>
      </c>
      <c r="W214" s="166">
        <f>COUNTIF($F$2:F214,F214)</f>
        <v>1</v>
      </c>
      <c r="X214" s="166">
        <f>COUNTIF($F$2:G214,G214)</f>
        <v>1</v>
      </c>
      <c r="Y214" s="165">
        <f t="shared" si="53"/>
        <v>1</v>
      </c>
      <c r="Z214" s="165" t="str">
        <f t="shared" si="54"/>
        <v>GW23-1BHA</v>
      </c>
      <c r="AA214" s="165" t="str">
        <f t="shared" si="55"/>
        <v>GW23-1cry</v>
      </c>
      <c r="AB214" s="165" t="str">
        <f t="shared" si="46"/>
        <v>BHA</v>
      </c>
      <c r="AC214" s="165" t="str">
        <f t="shared" si="47"/>
        <v>cry</v>
      </c>
    </row>
    <row r="215" spans="1:29" x14ac:dyDescent="0.3">
      <c r="A215" s="164" t="str">
        <f>LEFT('FPL FIX'!$F215,10)</f>
        <v>2023-02-11</v>
      </c>
      <c r="B215" s="164">
        <f t="shared" si="48"/>
        <v>44968</v>
      </c>
      <c r="C215" s="165">
        <f>'FPL FIX'!B215</f>
        <v>23</v>
      </c>
      <c r="D215" s="165">
        <f>'FPL FIX'!J215</f>
        <v>16</v>
      </c>
      <c r="E215" s="165">
        <f>'FPL FIX'!L215</f>
        <v>9</v>
      </c>
      <c r="F215" s="165" t="str">
        <f t="shared" si="42"/>
        <v>23NFO</v>
      </c>
      <c r="G215" s="165" t="str">
        <f t="shared" si="43"/>
        <v>23ful</v>
      </c>
      <c r="H215" s="165" t="str">
        <f>VLOOKUP($D215,FIX!$A$1:$D$21,MATCH("AbrvTeam",FIX!$A$1:$C$1,0),0)</f>
        <v>NFO</v>
      </c>
      <c r="I215" s="165" t="str">
        <f>VLOOKUP(E215,FIX!$A$1:$D$21,MATCH("AbrvTeamL",FIX!$A$1:$D$1,0),0)</f>
        <v>ful</v>
      </c>
      <c r="J215" s="165" t="str">
        <f>INDEX($F$2:$F$381,ROWS(F215:$F$381))</f>
        <v>19LIV</v>
      </c>
      <c r="K215" s="165" t="str">
        <f>INDEX($G$2:$G$381,ROWS($G215:G$381))</f>
        <v>19bre</v>
      </c>
      <c r="L215" s="165" t="str">
        <f>INDEX($H$2:$H$381,ROWS(H215:$H$381))</f>
        <v>LIV</v>
      </c>
      <c r="M215" s="165" t="str">
        <f>INDEX($I$2:$I$381,ROWS(I215:$I$381))</f>
        <v>bre</v>
      </c>
      <c r="N215" s="165" t="str">
        <f t="shared" si="49"/>
        <v>44968NFO</v>
      </c>
      <c r="O215" s="165" t="str">
        <f t="shared" si="50"/>
        <v>44968ful</v>
      </c>
      <c r="P215" s="165" t="str">
        <f t="shared" si="44"/>
        <v>NFO</v>
      </c>
      <c r="Q215" s="165" t="str">
        <f t="shared" si="45"/>
        <v>ful</v>
      </c>
      <c r="R215" s="165" t="str">
        <f>C215&amp;":"&amp;COUNTIF($C$2:C215,C215)</f>
        <v>23:4</v>
      </c>
      <c r="S215" s="165" t="str">
        <f t="shared" si="51"/>
        <v>FUL</v>
      </c>
      <c r="T215" s="165" t="str">
        <f t="shared" si="52"/>
        <v>nfo</v>
      </c>
      <c r="U215" s="166">
        <f>COUNTIF($F$2:F215,G215)</f>
        <v>0</v>
      </c>
      <c r="V215" s="166">
        <f>COUNTIF($G$2:G215,F215)</f>
        <v>0</v>
      </c>
      <c r="W215" s="166">
        <f>COUNTIF($F$2:F215,F215)</f>
        <v>1</v>
      </c>
      <c r="X215" s="166">
        <f>COUNTIF($F$2:G215,G215)</f>
        <v>1</v>
      </c>
      <c r="Y215" s="165">
        <f t="shared" si="53"/>
        <v>1</v>
      </c>
      <c r="Z215" s="165" t="str">
        <f t="shared" si="54"/>
        <v>GW23-1NFO</v>
      </c>
      <c r="AA215" s="165" t="str">
        <f t="shared" si="55"/>
        <v>GW23-1ful</v>
      </c>
      <c r="AB215" s="165" t="str">
        <f t="shared" si="46"/>
        <v>NFO</v>
      </c>
      <c r="AC215" s="165" t="str">
        <f t="shared" si="47"/>
        <v>ful</v>
      </c>
    </row>
    <row r="216" spans="1:29" x14ac:dyDescent="0.3">
      <c r="A216" s="164" t="str">
        <f>LEFT('FPL FIX'!$F216,10)</f>
        <v>2023-02-11</v>
      </c>
      <c r="B216" s="164">
        <f t="shared" si="48"/>
        <v>44968</v>
      </c>
      <c r="C216" s="165">
        <f>'FPL FIX'!B216</f>
        <v>23</v>
      </c>
      <c r="D216" s="165">
        <f>'FPL FIX'!J216</f>
        <v>18</v>
      </c>
      <c r="E216" s="165">
        <f>'FPL FIX'!L216</f>
        <v>10</v>
      </c>
      <c r="F216" s="165" t="str">
        <f t="shared" si="42"/>
        <v>23TOT</v>
      </c>
      <c r="G216" s="165" t="str">
        <f t="shared" si="43"/>
        <v>23lei</v>
      </c>
      <c r="H216" s="165" t="str">
        <f>VLOOKUP($D216,FIX!$A$1:$D$21,MATCH("AbrvTeam",FIX!$A$1:$C$1,0),0)</f>
        <v>TOT</v>
      </c>
      <c r="I216" s="165" t="str">
        <f>VLOOKUP(E216,FIX!$A$1:$D$21,MATCH("AbrvTeamL",FIX!$A$1:$D$1,0),0)</f>
        <v>lei</v>
      </c>
      <c r="J216" s="165" t="str">
        <f>INDEX($F$2:$F$381,ROWS(F216:$F$381))</f>
        <v>18CHE</v>
      </c>
      <c r="K216" s="165" t="str">
        <f>INDEX($G$2:$G$381,ROWS($G216:G$381))</f>
        <v>18nfo</v>
      </c>
      <c r="L216" s="165" t="str">
        <f>INDEX($H$2:$H$381,ROWS(H216:$H$381))</f>
        <v>CHE</v>
      </c>
      <c r="M216" s="165" t="str">
        <f>INDEX($I$2:$I$381,ROWS(I216:$I$381))</f>
        <v>nfo</v>
      </c>
      <c r="N216" s="165" t="str">
        <f t="shared" si="49"/>
        <v>44968TOT</v>
      </c>
      <c r="O216" s="165" t="str">
        <f t="shared" si="50"/>
        <v>44968lei</v>
      </c>
      <c r="P216" s="165" t="str">
        <f t="shared" si="44"/>
        <v>TOT</v>
      </c>
      <c r="Q216" s="165" t="str">
        <f t="shared" si="45"/>
        <v>lei</v>
      </c>
      <c r="R216" s="165" t="str">
        <f>C216&amp;":"&amp;COUNTIF($C$2:C216,C216)</f>
        <v>23:5</v>
      </c>
      <c r="S216" s="165" t="str">
        <f t="shared" si="51"/>
        <v>LEI</v>
      </c>
      <c r="T216" s="165" t="str">
        <f t="shared" si="52"/>
        <v>tot</v>
      </c>
      <c r="U216" s="166">
        <f>COUNTIF($F$2:F216,G216)</f>
        <v>0</v>
      </c>
      <c r="V216" s="166">
        <f>COUNTIF($G$2:G216,F216)</f>
        <v>0</v>
      </c>
      <c r="W216" s="166">
        <f>COUNTIF($F$2:F216,F216)</f>
        <v>1</v>
      </c>
      <c r="X216" s="166">
        <f>COUNTIF($F$2:G216,G216)</f>
        <v>1</v>
      </c>
      <c r="Y216" s="165">
        <f t="shared" si="53"/>
        <v>1</v>
      </c>
      <c r="Z216" s="165" t="str">
        <f t="shared" si="54"/>
        <v>GW23-1TOT</v>
      </c>
      <c r="AA216" s="165" t="str">
        <f t="shared" si="55"/>
        <v>GW23-1lei</v>
      </c>
      <c r="AB216" s="165" t="str">
        <f t="shared" si="46"/>
        <v>TOT</v>
      </c>
      <c r="AC216" s="165" t="str">
        <f t="shared" si="47"/>
        <v>lei</v>
      </c>
    </row>
    <row r="217" spans="1:29" x14ac:dyDescent="0.3">
      <c r="A217" s="164" t="str">
        <f>LEFT('FPL FIX'!$F217,10)</f>
        <v>2023-02-11</v>
      </c>
      <c r="B217" s="164">
        <f t="shared" si="48"/>
        <v>44968</v>
      </c>
      <c r="C217" s="165">
        <f>'FPL FIX'!B217</f>
        <v>23</v>
      </c>
      <c r="D217" s="165">
        <f>'FPL FIX'!J217</f>
        <v>20</v>
      </c>
      <c r="E217" s="165">
        <f>'FPL FIX'!L217</f>
        <v>17</v>
      </c>
      <c r="F217" s="165" t="str">
        <f t="shared" si="42"/>
        <v>23WOL</v>
      </c>
      <c r="G217" s="165" t="str">
        <f t="shared" si="43"/>
        <v>23sou</v>
      </c>
      <c r="H217" s="165" t="str">
        <f>VLOOKUP($D217,FIX!$A$1:$D$21,MATCH("AbrvTeam",FIX!$A$1:$C$1,0),0)</f>
        <v>WOL</v>
      </c>
      <c r="I217" s="165" t="str">
        <f>VLOOKUP(E217,FIX!$A$1:$D$21,MATCH("AbrvTeamL",FIX!$A$1:$D$1,0),0)</f>
        <v>sou</v>
      </c>
      <c r="J217" s="165" t="str">
        <f>INDEX($F$2:$F$381,ROWS(F217:$F$381))</f>
        <v>18AVL</v>
      </c>
      <c r="K217" s="165" t="str">
        <f>INDEX($G$2:$G$381,ROWS($G217:G$381))</f>
        <v>18tot</v>
      </c>
      <c r="L217" s="165" t="str">
        <f>INDEX($H$2:$H$381,ROWS(H217:$H$381))</f>
        <v>AVL</v>
      </c>
      <c r="M217" s="165" t="str">
        <f>INDEX($I$2:$I$381,ROWS(I217:$I$381))</f>
        <v>tot</v>
      </c>
      <c r="N217" s="165" t="str">
        <f t="shared" si="49"/>
        <v>44968WOL</v>
      </c>
      <c r="O217" s="165" t="str">
        <f t="shared" si="50"/>
        <v>44968sou</v>
      </c>
      <c r="P217" s="165" t="str">
        <f t="shared" si="44"/>
        <v>WOL</v>
      </c>
      <c r="Q217" s="165" t="str">
        <f t="shared" si="45"/>
        <v>sou</v>
      </c>
      <c r="R217" s="165" t="str">
        <f>C217&amp;":"&amp;COUNTIF($C$2:C217,C217)</f>
        <v>23:6</v>
      </c>
      <c r="S217" s="165" t="str">
        <f t="shared" si="51"/>
        <v>SOU</v>
      </c>
      <c r="T217" s="165" t="str">
        <f t="shared" si="52"/>
        <v>wol</v>
      </c>
      <c r="U217" s="166">
        <f>COUNTIF($F$2:F217,G217)</f>
        <v>0</v>
      </c>
      <c r="V217" s="166">
        <f>COUNTIF($G$2:G217,F217)</f>
        <v>0</v>
      </c>
      <c r="W217" s="166">
        <f>COUNTIF($F$2:F217,F217)</f>
        <v>1</v>
      </c>
      <c r="X217" s="166">
        <f>COUNTIF($F$2:G217,G217)</f>
        <v>1</v>
      </c>
      <c r="Y217" s="165">
        <f t="shared" si="53"/>
        <v>1</v>
      </c>
      <c r="Z217" s="165" t="str">
        <f t="shared" si="54"/>
        <v>GW23-1WOL</v>
      </c>
      <c r="AA217" s="165" t="str">
        <f t="shared" si="55"/>
        <v>GW23-1sou</v>
      </c>
      <c r="AB217" s="165" t="str">
        <f t="shared" si="46"/>
        <v>WOL</v>
      </c>
      <c r="AC217" s="165" t="str">
        <f t="shared" si="47"/>
        <v>sou</v>
      </c>
    </row>
    <row r="218" spans="1:29" x14ac:dyDescent="0.3">
      <c r="A218" s="164" t="str">
        <f>LEFT('FPL FIX'!$F218,10)</f>
        <v>2023-02-11</v>
      </c>
      <c r="B218" s="164">
        <f t="shared" si="48"/>
        <v>44968</v>
      </c>
      <c r="C218" s="165">
        <f>'FPL FIX'!B218</f>
        <v>23</v>
      </c>
      <c r="D218" s="165">
        <f>'FPL FIX'!J218</f>
        <v>15</v>
      </c>
      <c r="E218" s="165">
        <f>'FPL FIX'!L218</f>
        <v>3</v>
      </c>
      <c r="F218" s="165" t="str">
        <f t="shared" si="42"/>
        <v>23NEW</v>
      </c>
      <c r="G218" s="165" t="str">
        <f t="shared" si="43"/>
        <v>23bou</v>
      </c>
      <c r="H218" s="165" t="str">
        <f>VLOOKUP($D218,FIX!$A$1:$D$21,MATCH("AbrvTeam",FIX!$A$1:$C$1,0),0)</f>
        <v>NEW</v>
      </c>
      <c r="I218" s="165" t="str">
        <f>VLOOKUP(E218,FIX!$A$1:$D$21,MATCH("AbrvTeamL",FIX!$A$1:$D$1,0),0)</f>
        <v>bou</v>
      </c>
      <c r="J218" s="165" t="str">
        <f>INDEX($F$2:$F$381,ROWS(F218:$F$381))</f>
        <v>18ARS</v>
      </c>
      <c r="K218" s="165" t="str">
        <f>INDEX($G$2:$G$381,ROWS($G218:G$381))</f>
        <v>18bha</v>
      </c>
      <c r="L218" s="165" t="str">
        <f>INDEX($H$2:$H$381,ROWS(H218:$H$381))</f>
        <v>ARS</v>
      </c>
      <c r="M218" s="165" t="str">
        <f>INDEX($I$2:$I$381,ROWS(I218:$I$381))</f>
        <v>bha</v>
      </c>
      <c r="N218" s="165" t="str">
        <f t="shared" si="49"/>
        <v>44968NEW</v>
      </c>
      <c r="O218" s="165" t="str">
        <f t="shared" si="50"/>
        <v>44968bou</v>
      </c>
      <c r="P218" s="165" t="str">
        <f t="shared" si="44"/>
        <v>NEW</v>
      </c>
      <c r="Q218" s="165" t="str">
        <f t="shared" si="45"/>
        <v>bou</v>
      </c>
      <c r="R218" s="165" t="str">
        <f>C218&amp;":"&amp;COUNTIF($C$2:C218,C218)</f>
        <v>23:7</v>
      </c>
      <c r="S218" s="165" t="str">
        <f t="shared" si="51"/>
        <v>BOU</v>
      </c>
      <c r="T218" s="165" t="str">
        <f t="shared" si="52"/>
        <v>new</v>
      </c>
      <c r="U218" s="166">
        <f>COUNTIF($F$2:F218,G218)</f>
        <v>0</v>
      </c>
      <c r="V218" s="166">
        <f>COUNTIF($G$2:G218,F218)</f>
        <v>0</v>
      </c>
      <c r="W218" s="166">
        <f>COUNTIF($F$2:F218,F218)</f>
        <v>1</v>
      </c>
      <c r="X218" s="166">
        <f>COUNTIF($F$2:G218,G218)</f>
        <v>1</v>
      </c>
      <c r="Y218" s="165">
        <f t="shared" si="53"/>
        <v>1</v>
      </c>
      <c r="Z218" s="165" t="str">
        <f t="shared" si="54"/>
        <v>GW23-1NEW</v>
      </c>
      <c r="AA218" s="165" t="str">
        <f t="shared" si="55"/>
        <v>GW23-1bou</v>
      </c>
      <c r="AB218" s="165" t="str">
        <f t="shared" si="46"/>
        <v>NEW</v>
      </c>
      <c r="AC218" s="165" t="str">
        <f t="shared" si="47"/>
        <v>bou</v>
      </c>
    </row>
    <row r="219" spans="1:29" x14ac:dyDescent="0.3">
      <c r="A219" s="164" t="str">
        <f>LEFT('FPL FIX'!$F219,10)</f>
        <v>2023-02-12</v>
      </c>
      <c r="B219" s="164">
        <f t="shared" si="48"/>
        <v>44969</v>
      </c>
      <c r="C219" s="165">
        <f>'FPL FIX'!B219</f>
        <v>23</v>
      </c>
      <c r="D219" s="165">
        <f>'FPL FIX'!J219</f>
        <v>14</v>
      </c>
      <c r="E219" s="165">
        <f>'FPL FIX'!L219</f>
        <v>11</v>
      </c>
      <c r="F219" s="165" t="str">
        <f t="shared" si="42"/>
        <v>23MUN</v>
      </c>
      <c r="G219" s="165" t="str">
        <f t="shared" si="43"/>
        <v>23lee</v>
      </c>
      <c r="H219" s="165" t="str">
        <f>VLOOKUP($D219,FIX!$A$1:$D$21,MATCH("AbrvTeam",FIX!$A$1:$C$1,0),0)</f>
        <v>MUN</v>
      </c>
      <c r="I219" s="165" t="str">
        <f>VLOOKUP(E219,FIX!$A$1:$D$21,MATCH("AbrvTeamL",FIX!$A$1:$D$1,0),0)</f>
        <v>lee</v>
      </c>
      <c r="J219" s="165" t="str">
        <f>INDEX($F$2:$F$381,ROWS(F219:$F$381))</f>
        <v>18LEE</v>
      </c>
      <c r="K219" s="165" t="str">
        <f>INDEX($G$2:$G$381,ROWS($G219:G$381))</f>
        <v>18new</v>
      </c>
      <c r="L219" s="165" t="str">
        <f>INDEX($H$2:$H$381,ROWS(H219:$H$381))</f>
        <v>LEE</v>
      </c>
      <c r="M219" s="165" t="str">
        <f>INDEX($I$2:$I$381,ROWS(I219:$I$381))</f>
        <v>new</v>
      </c>
      <c r="N219" s="165" t="str">
        <f t="shared" si="49"/>
        <v>44969MUN</v>
      </c>
      <c r="O219" s="165" t="str">
        <f t="shared" si="50"/>
        <v>44969lee</v>
      </c>
      <c r="P219" s="165" t="str">
        <f t="shared" si="44"/>
        <v>MUN</v>
      </c>
      <c r="Q219" s="165" t="str">
        <f t="shared" si="45"/>
        <v>lee</v>
      </c>
      <c r="R219" s="165" t="str">
        <f>C219&amp;":"&amp;COUNTIF($C$2:C219,C219)</f>
        <v>23:8</v>
      </c>
      <c r="S219" s="165" t="str">
        <f t="shared" si="51"/>
        <v>LEE</v>
      </c>
      <c r="T219" s="165" t="str">
        <f t="shared" si="52"/>
        <v>mun</v>
      </c>
      <c r="U219" s="166">
        <f>COUNTIF($F$2:F219,G219)</f>
        <v>0</v>
      </c>
      <c r="V219" s="166">
        <f>COUNTIF($G$2:G219,F219)</f>
        <v>0</v>
      </c>
      <c r="W219" s="166">
        <f>COUNTIF($F$2:F219,F219)</f>
        <v>1</v>
      </c>
      <c r="X219" s="166">
        <f>COUNTIF($F$2:G219,G219)</f>
        <v>1</v>
      </c>
      <c r="Y219" s="165">
        <f t="shared" si="53"/>
        <v>1</v>
      </c>
      <c r="Z219" s="165" t="str">
        <f t="shared" si="54"/>
        <v>GW23-1MUN</v>
      </c>
      <c r="AA219" s="165" t="str">
        <f t="shared" si="55"/>
        <v>GW23-1lee</v>
      </c>
      <c r="AB219" s="165" t="str">
        <f t="shared" si="46"/>
        <v>MUN</v>
      </c>
      <c r="AC219" s="165" t="str">
        <f t="shared" si="47"/>
        <v>lee</v>
      </c>
    </row>
    <row r="220" spans="1:29" x14ac:dyDescent="0.3">
      <c r="A220" s="164" t="str">
        <f>LEFT('FPL FIX'!$F220,10)</f>
        <v>2023-02-12</v>
      </c>
      <c r="B220" s="164">
        <f t="shared" si="48"/>
        <v>44969</v>
      </c>
      <c r="C220" s="165">
        <f>'FPL FIX'!B220</f>
        <v>23</v>
      </c>
      <c r="D220" s="165">
        <f>'FPL FIX'!J220</f>
        <v>2</v>
      </c>
      <c r="E220" s="165">
        <f>'FPL FIX'!L220</f>
        <v>13</v>
      </c>
      <c r="F220" s="165" t="str">
        <f t="shared" si="42"/>
        <v>23AVL</v>
      </c>
      <c r="G220" s="165" t="str">
        <f t="shared" si="43"/>
        <v>23mci</v>
      </c>
      <c r="H220" s="165" t="str">
        <f>VLOOKUP($D220,FIX!$A$1:$D$21,MATCH("AbrvTeam",FIX!$A$1:$C$1,0),0)</f>
        <v>AVL</v>
      </c>
      <c r="I220" s="165" t="str">
        <f>VLOOKUP(E220,FIX!$A$1:$D$21,MATCH("AbrvTeamL",FIX!$A$1:$D$1,0),0)</f>
        <v>mci</v>
      </c>
      <c r="J220" s="165" t="str">
        <f>INDEX($F$2:$F$381,ROWS(F220:$F$381))</f>
        <v>18EVE</v>
      </c>
      <c r="K220" s="165" t="str">
        <f>INDEX($G$2:$G$381,ROWS($G220:G$381))</f>
        <v>18mci</v>
      </c>
      <c r="L220" s="165" t="str">
        <f>INDEX($H$2:$H$381,ROWS(H220:$H$381))</f>
        <v>EVE</v>
      </c>
      <c r="M220" s="165" t="str">
        <f>INDEX($I$2:$I$381,ROWS(I220:$I$381))</f>
        <v>mci</v>
      </c>
      <c r="N220" s="165" t="str">
        <f t="shared" si="49"/>
        <v>44969AVL</v>
      </c>
      <c r="O220" s="165" t="str">
        <f t="shared" si="50"/>
        <v>44969mci</v>
      </c>
      <c r="P220" s="165" t="str">
        <f t="shared" si="44"/>
        <v>AVL</v>
      </c>
      <c r="Q220" s="165" t="str">
        <f t="shared" si="45"/>
        <v>mci</v>
      </c>
      <c r="R220" s="165" t="str">
        <f>C220&amp;":"&amp;COUNTIF($C$2:C220,C220)</f>
        <v>23:9</v>
      </c>
      <c r="S220" s="165" t="str">
        <f t="shared" si="51"/>
        <v>MCI</v>
      </c>
      <c r="T220" s="165" t="str">
        <f t="shared" si="52"/>
        <v>avl</v>
      </c>
      <c r="U220" s="166">
        <f>COUNTIF($F$2:F220,G220)</f>
        <v>0</v>
      </c>
      <c r="V220" s="166">
        <f>COUNTIF($G$2:G220,F220)</f>
        <v>0</v>
      </c>
      <c r="W220" s="166">
        <f>COUNTIF($F$2:F220,F220)</f>
        <v>1</v>
      </c>
      <c r="X220" s="166">
        <f>COUNTIF($F$2:G220,G220)</f>
        <v>1</v>
      </c>
      <c r="Y220" s="165">
        <f t="shared" si="53"/>
        <v>1</v>
      </c>
      <c r="Z220" s="165" t="str">
        <f t="shared" si="54"/>
        <v>GW23-1AVL</v>
      </c>
      <c r="AA220" s="165" t="str">
        <f t="shared" si="55"/>
        <v>GW23-1mci</v>
      </c>
      <c r="AB220" s="165" t="str">
        <f t="shared" si="46"/>
        <v>AVL</v>
      </c>
      <c r="AC220" s="165" t="str">
        <f t="shared" si="47"/>
        <v>mci</v>
      </c>
    </row>
    <row r="221" spans="1:29" x14ac:dyDescent="0.3">
      <c r="A221" s="164" t="str">
        <f>LEFT('FPL FIX'!$F221,10)</f>
        <v>2023-02-13</v>
      </c>
      <c r="B221" s="164">
        <f t="shared" si="48"/>
        <v>44970</v>
      </c>
      <c r="C221" s="165">
        <f>'FPL FIX'!B221</f>
        <v>23</v>
      </c>
      <c r="D221" s="165">
        <f>'FPL FIX'!J221</f>
        <v>8</v>
      </c>
      <c r="E221" s="165">
        <f>'FPL FIX'!L221</f>
        <v>12</v>
      </c>
      <c r="F221" s="165" t="str">
        <f t="shared" si="42"/>
        <v>23EVE</v>
      </c>
      <c r="G221" s="165" t="str">
        <f t="shared" si="43"/>
        <v>23liv</v>
      </c>
      <c r="H221" s="165" t="str">
        <f>VLOOKUP($D221,FIX!$A$1:$D$21,MATCH("AbrvTeam",FIX!$A$1:$C$1,0),0)</f>
        <v>EVE</v>
      </c>
      <c r="I221" s="165" t="str">
        <f>VLOOKUP(E221,FIX!$A$1:$D$21,MATCH("AbrvTeamL",FIX!$A$1:$D$1,0),0)</f>
        <v>liv</v>
      </c>
      <c r="J221" s="165" t="str">
        <f>INDEX($F$2:$F$381,ROWS(F221:$F$381))</f>
        <v>18SOU</v>
      </c>
      <c r="K221" s="165" t="str">
        <f>INDEX($G$2:$G$381,ROWS($G221:G$381))</f>
        <v>18ful</v>
      </c>
      <c r="L221" s="165" t="str">
        <f>INDEX($H$2:$H$381,ROWS(H221:$H$381))</f>
        <v>SOU</v>
      </c>
      <c r="M221" s="165" t="str">
        <f>INDEX($I$2:$I$381,ROWS(I221:$I$381))</f>
        <v>ful</v>
      </c>
      <c r="N221" s="165" t="str">
        <f t="shared" si="49"/>
        <v>44970EVE</v>
      </c>
      <c r="O221" s="165" t="str">
        <f t="shared" si="50"/>
        <v>44970liv</v>
      </c>
      <c r="P221" s="165" t="str">
        <f t="shared" si="44"/>
        <v>EVE</v>
      </c>
      <c r="Q221" s="165" t="str">
        <f t="shared" si="45"/>
        <v>liv</v>
      </c>
      <c r="R221" s="165" t="str">
        <f>C221&amp;":"&amp;COUNTIF($C$2:C221,C221)</f>
        <v>23:10</v>
      </c>
      <c r="S221" s="165" t="str">
        <f t="shared" si="51"/>
        <v>LIV</v>
      </c>
      <c r="T221" s="165" t="str">
        <f t="shared" si="52"/>
        <v>eve</v>
      </c>
      <c r="U221" s="166">
        <f>COUNTIF($F$2:F221,G221)</f>
        <v>0</v>
      </c>
      <c r="V221" s="166">
        <f>COUNTIF($G$2:G221,F221)</f>
        <v>0</v>
      </c>
      <c r="W221" s="166">
        <f>COUNTIF($F$2:F221,F221)</f>
        <v>1</v>
      </c>
      <c r="X221" s="166">
        <f>COUNTIF($F$2:G221,G221)</f>
        <v>1</v>
      </c>
      <c r="Y221" s="165">
        <f t="shared" si="53"/>
        <v>1</v>
      </c>
      <c r="Z221" s="165" t="str">
        <f t="shared" si="54"/>
        <v>GW23-1EVE</v>
      </c>
      <c r="AA221" s="165" t="str">
        <f t="shared" si="55"/>
        <v>GW23-1liv</v>
      </c>
      <c r="AB221" s="165" t="str">
        <f t="shared" si="46"/>
        <v>EVE</v>
      </c>
      <c r="AC221" s="165" t="str">
        <f t="shared" si="47"/>
        <v>liv</v>
      </c>
    </row>
    <row r="222" spans="1:29" x14ac:dyDescent="0.3">
      <c r="A222" s="164" t="str">
        <f>LEFT('FPL FIX'!$F222,10)</f>
        <v>2023-02-15</v>
      </c>
      <c r="B222" s="164">
        <f t="shared" si="48"/>
        <v>44972</v>
      </c>
      <c r="C222" s="165">
        <f>'FPL FIX'!B222</f>
        <v>23</v>
      </c>
      <c r="D222" s="165">
        <f>'FPL FIX'!J222</f>
        <v>13</v>
      </c>
      <c r="E222" s="165">
        <f>'FPL FIX'!L222</f>
        <v>1</v>
      </c>
      <c r="F222" s="165" t="str">
        <f t="shared" si="42"/>
        <v>23MCI</v>
      </c>
      <c r="G222" s="165" t="str">
        <f t="shared" si="43"/>
        <v>23ars</v>
      </c>
      <c r="H222" s="165" t="str">
        <f>VLOOKUP($D222,FIX!$A$1:$D$21,MATCH("AbrvTeam",FIX!$A$1:$C$1,0),0)</f>
        <v>MCI</v>
      </c>
      <c r="I222" s="165" t="str">
        <f>VLOOKUP(E222,FIX!$A$1:$D$21,MATCH("AbrvTeamL",FIX!$A$1:$D$1,0),0)</f>
        <v>ars</v>
      </c>
      <c r="J222" s="165" t="str">
        <f>INDEX($F$2:$F$381,ROWS(F222:$F$381))</f>
        <v>18CRY</v>
      </c>
      <c r="K222" s="165" t="str">
        <f>INDEX($G$2:$G$381,ROWS($G222:G$381))</f>
        <v>18bou</v>
      </c>
      <c r="L222" s="165" t="str">
        <f>INDEX($H$2:$H$381,ROWS(H222:$H$381))</f>
        <v>CRY</v>
      </c>
      <c r="M222" s="165" t="str">
        <f>INDEX($I$2:$I$381,ROWS(I222:$I$381))</f>
        <v>bou</v>
      </c>
      <c r="N222" s="165" t="str">
        <f t="shared" si="49"/>
        <v>44972MCI</v>
      </c>
      <c r="O222" s="165" t="str">
        <f t="shared" si="50"/>
        <v>44972ars</v>
      </c>
      <c r="P222" s="165" t="str">
        <f t="shared" si="44"/>
        <v>MCI</v>
      </c>
      <c r="Q222" s="165" t="str">
        <f t="shared" si="45"/>
        <v>ars</v>
      </c>
      <c r="R222" s="165" t="str">
        <f>C222&amp;":"&amp;COUNTIF($C$2:C222,C222)</f>
        <v>23:11</v>
      </c>
      <c r="S222" s="165" t="str">
        <f t="shared" si="51"/>
        <v>ARS</v>
      </c>
      <c r="T222" s="165" t="str">
        <f t="shared" si="52"/>
        <v>mci</v>
      </c>
      <c r="U222" s="166">
        <f>COUNTIF($F$2:F222,G222)</f>
        <v>0</v>
      </c>
      <c r="V222" s="166">
        <f>COUNTIF($G$2:G222,F222)</f>
        <v>1</v>
      </c>
      <c r="W222" s="166">
        <f>COUNTIF($F$2:F222,F222)</f>
        <v>1</v>
      </c>
      <c r="X222" s="166">
        <f>COUNTIF($F$2:G222,G222)</f>
        <v>2</v>
      </c>
      <c r="Y222" s="165">
        <f t="shared" si="53"/>
        <v>2</v>
      </c>
      <c r="Z222" s="165" t="str">
        <f t="shared" si="54"/>
        <v>GW23-2MCI</v>
      </c>
      <c r="AA222" s="165" t="str">
        <f t="shared" si="55"/>
        <v>GW23-2ars</v>
      </c>
      <c r="AB222" s="165" t="str">
        <f t="shared" si="46"/>
        <v>MCI</v>
      </c>
      <c r="AC222" s="165" t="str">
        <f t="shared" si="47"/>
        <v>ars</v>
      </c>
    </row>
    <row r="223" spans="1:29" x14ac:dyDescent="0.3">
      <c r="A223" s="164" t="str">
        <f>LEFT('FPL FIX'!$F223,10)</f>
        <v>2023-02-18</v>
      </c>
      <c r="B223" s="164">
        <f t="shared" si="48"/>
        <v>44975</v>
      </c>
      <c r="C223" s="165">
        <f>'FPL FIX'!B223</f>
        <v>24</v>
      </c>
      <c r="D223" s="165">
        <f>'FPL FIX'!J223</f>
        <v>1</v>
      </c>
      <c r="E223" s="165">
        <f>'FPL FIX'!L223</f>
        <v>2</v>
      </c>
      <c r="F223" s="165" t="str">
        <f t="shared" si="42"/>
        <v>24ARS</v>
      </c>
      <c r="G223" s="165" t="str">
        <f t="shared" si="43"/>
        <v>24avl</v>
      </c>
      <c r="H223" s="165" t="str">
        <f>VLOOKUP($D223,FIX!$A$1:$D$21,MATCH("AbrvTeam",FIX!$A$1:$C$1,0),0)</f>
        <v>ARS</v>
      </c>
      <c r="I223" s="165" t="str">
        <f>VLOOKUP(E223,FIX!$A$1:$D$21,MATCH("AbrvTeamL",FIX!$A$1:$D$1,0),0)</f>
        <v>avl</v>
      </c>
      <c r="J223" s="165" t="str">
        <f>INDEX($F$2:$F$381,ROWS(F223:$F$381))</f>
        <v>18MUN</v>
      </c>
      <c r="K223" s="165" t="str">
        <f>INDEX($G$2:$G$381,ROWS($G223:G$381))</f>
        <v>18wol</v>
      </c>
      <c r="L223" s="165" t="str">
        <f>INDEX($H$2:$H$381,ROWS(H223:$H$381))</f>
        <v>MUN</v>
      </c>
      <c r="M223" s="165" t="str">
        <f>INDEX($I$2:$I$381,ROWS(I223:$I$381))</f>
        <v>wol</v>
      </c>
      <c r="N223" s="165" t="str">
        <f t="shared" si="49"/>
        <v>44975ARS</v>
      </c>
      <c r="O223" s="165" t="str">
        <f t="shared" si="50"/>
        <v>44975avl</v>
      </c>
      <c r="P223" s="165" t="str">
        <f t="shared" si="44"/>
        <v>ARS</v>
      </c>
      <c r="Q223" s="165" t="str">
        <f t="shared" si="45"/>
        <v>avl</v>
      </c>
      <c r="R223" s="165" t="str">
        <f>C223&amp;":"&amp;COUNTIF($C$2:C223,C223)</f>
        <v>24:1</v>
      </c>
      <c r="S223" s="165" t="str">
        <f t="shared" si="51"/>
        <v>AVL</v>
      </c>
      <c r="T223" s="165" t="str">
        <f t="shared" si="52"/>
        <v>ars</v>
      </c>
      <c r="U223" s="166">
        <f>COUNTIF($F$2:F223,G223)</f>
        <v>0</v>
      </c>
      <c r="V223" s="166">
        <f>COUNTIF($G$2:G223,F223)</f>
        <v>0</v>
      </c>
      <c r="W223" s="166">
        <f>COUNTIF($F$2:F223,F223)</f>
        <v>1</v>
      </c>
      <c r="X223" s="166">
        <f>COUNTIF($F$2:G223,G223)</f>
        <v>1</v>
      </c>
      <c r="Y223" s="165">
        <f t="shared" si="53"/>
        <v>1</v>
      </c>
      <c r="Z223" s="165" t="str">
        <f t="shared" si="54"/>
        <v>GW24-1ARS</v>
      </c>
      <c r="AA223" s="165" t="str">
        <f t="shared" si="55"/>
        <v>GW24-1avl</v>
      </c>
      <c r="AB223" s="165" t="str">
        <f t="shared" si="46"/>
        <v>ARS</v>
      </c>
      <c r="AC223" s="165" t="str">
        <f t="shared" si="47"/>
        <v>avl</v>
      </c>
    </row>
    <row r="224" spans="1:29" x14ac:dyDescent="0.3">
      <c r="A224" s="164" t="str">
        <f>LEFT('FPL FIX'!$F224,10)</f>
        <v>2023-02-18</v>
      </c>
      <c r="B224" s="164">
        <f t="shared" si="48"/>
        <v>44975</v>
      </c>
      <c r="C224" s="165">
        <f>'FPL FIX'!B224</f>
        <v>24</v>
      </c>
      <c r="D224" s="165">
        <f>'FPL FIX'!J224</f>
        <v>7</v>
      </c>
      <c r="E224" s="165">
        <f>'FPL FIX'!L224</f>
        <v>4</v>
      </c>
      <c r="F224" s="165" t="str">
        <f t="shared" si="42"/>
        <v>24CRY</v>
      </c>
      <c r="G224" s="165" t="str">
        <f t="shared" si="43"/>
        <v>24bre</v>
      </c>
      <c r="H224" s="165" t="str">
        <f>VLOOKUP($D224,FIX!$A$1:$D$21,MATCH("AbrvTeam",FIX!$A$1:$C$1,0),0)</f>
        <v>CRY</v>
      </c>
      <c r="I224" s="165" t="str">
        <f>VLOOKUP(E224,FIX!$A$1:$D$21,MATCH("AbrvTeamL",FIX!$A$1:$D$1,0),0)</f>
        <v>bre</v>
      </c>
      <c r="J224" s="165" t="str">
        <f>INDEX($F$2:$F$381,ROWS(F224:$F$381))</f>
        <v>18LEI</v>
      </c>
      <c r="K224" s="165" t="str">
        <f>INDEX($G$2:$G$381,ROWS($G224:G$381))</f>
        <v>18liv</v>
      </c>
      <c r="L224" s="165" t="str">
        <f>INDEX($H$2:$H$381,ROWS(H224:$H$381))</f>
        <v>LEI</v>
      </c>
      <c r="M224" s="165" t="str">
        <f>INDEX($I$2:$I$381,ROWS(I224:$I$381))</f>
        <v>liv</v>
      </c>
      <c r="N224" s="165" t="str">
        <f t="shared" si="49"/>
        <v>44975CRY</v>
      </c>
      <c r="O224" s="165" t="str">
        <f t="shared" si="50"/>
        <v>44975bre</v>
      </c>
      <c r="P224" s="165" t="str">
        <f t="shared" si="44"/>
        <v>CRY</v>
      </c>
      <c r="Q224" s="165" t="str">
        <f t="shared" si="45"/>
        <v>bre</v>
      </c>
      <c r="R224" s="165" t="str">
        <f>C224&amp;":"&amp;COUNTIF($C$2:C224,C224)</f>
        <v>24:2</v>
      </c>
      <c r="S224" s="165" t="str">
        <f t="shared" si="51"/>
        <v>BRE</v>
      </c>
      <c r="T224" s="165" t="str">
        <f t="shared" si="52"/>
        <v>cry</v>
      </c>
      <c r="U224" s="166">
        <f>COUNTIF($F$2:F224,G224)</f>
        <v>0</v>
      </c>
      <c r="V224" s="166">
        <f>COUNTIF($G$2:G224,F224)</f>
        <v>0</v>
      </c>
      <c r="W224" s="166">
        <f>COUNTIF($F$2:F224,F224)</f>
        <v>1</v>
      </c>
      <c r="X224" s="166">
        <f>COUNTIF($F$2:G224,G224)</f>
        <v>1</v>
      </c>
      <c r="Y224" s="165">
        <f t="shared" si="53"/>
        <v>1</v>
      </c>
      <c r="Z224" s="165" t="str">
        <f t="shared" si="54"/>
        <v>GW24-1CRY</v>
      </c>
      <c r="AA224" s="165" t="str">
        <f t="shared" si="55"/>
        <v>GW24-1bre</v>
      </c>
      <c r="AB224" s="165" t="str">
        <f t="shared" si="46"/>
        <v>CRY</v>
      </c>
      <c r="AC224" s="165" t="str">
        <f t="shared" si="47"/>
        <v>bre</v>
      </c>
    </row>
    <row r="225" spans="1:29" x14ac:dyDescent="0.3">
      <c r="A225" s="164" t="str">
        <f>LEFT('FPL FIX'!$F225,10)</f>
        <v>2023-02-18</v>
      </c>
      <c r="B225" s="164">
        <f t="shared" si="48"/>
        <v>44975</v>
      </c>
      <c r="C225" s="165">
        <f>'FPL FIX'!B225</f>
        <v>24</v>
      </c>
      <c r="D225" s="165">
        <f>'FPL FIX'!J225</f>
        <v>9</v>
      </c>
      <c r="E225" s="165">
        <f>'FPL FIX'!L225</f>
        <v>5</v>
      </c>
      <c r="F225" s="165" t="str">
        <f t="shared" si="42"/>
        <v>24FUL</v>
      </c>
      <c r="G225" s="165" t="str">
        <f t="shared" si="43"/>
        <v>24bha</v>
      </c>
      <c r="H225" s="165" t="str">
        <f>VLOOKUP($D225,FIX!$A$1:$D$21,MATCH("AbrvTeam",FIX!$A$1:$C$1,0),0)</f>
        <v>FUL</v>
      </c>
      <c r="I225" s="165" t="str">
        <f>VLOOKUP(E225,FIX!$A$1:$D$21,MATCH("AbrvTeamL",FIX!$A$1:$D$1,0),0)</f>
        <v>bha</v>
      </c>
      <c r="J225" s="165" t="str">
        <f>INDEX($F$2:$F$381,ROWS(F225:$F$381))</f>
        <v>18BRE</v>
      </c>
      <c r="K225" s="165" t="str">
        <f>INDEX($G$2:$G$381,ROWS($G225:G$381))</f>
        <v>18whu</v>
      </c>
      <c r="L225" s="165" t="str">
        <f>INDEX($H$2:$H$381,ROWS(H225:$H$381))</f>
        <v>BRE</v>
      </c>
      <c r="M225" s="165" t="str">
        <f>INDEX($I$2:$I$381,ROWS(I225:$I$381))</f>
        <v>whu</v>
      </c>
      <c r="N225" s="165" t="str">
        <f t="shared" si="49"/>
        <v>44975FUL</v>
      </c>
      <c r="O225" s="165" t="str">
        <f t="shared" si="50"/>
        <v>44975bha</v>
      </c>
      <c r="P225" s="165" t="str">
        <f t="shared" si="44"/>
        <v>FUL</v>
      </c>
      <c r="Q225" s="165" t="str">
        <f t="shared" si="45"/>
        <v>bha</v>
      </c>
      <c r="R225" s="165" t="str">
        <f>C225&amp;":"&amp;COUNTIF($C$2:C225,C225)</f>
        <v>24:3</v>
      </c>
      <c r="S225" s="165" t="str">
        <f t="shared" si="51"/>
        <v>BHA</v>
      </c>
      <c r="T225" s="165" t="str">
        <f t="shared" si="52"/>
        <v>ful</v>
      </c>
      <c r="U225" s="166">
        <f>COUNTIF($F$2:F225,G225)</f>
        <v>0</v>
      </c>
      <c r="V225" s="166">
        <f>COUNTIF($G$2:G225,F225)</f>
        <v>0</v>
      </c>
      <c r="W225" s="166">
        <f>COUNTIF($F$2:F225,F225)</f>
        <v>1</v>
      </c>
      <c r="X225" s="166">
        <f>COUNTIF($F$2:G225,G225)</f>
        <v>1</v>
      </c>
      <c r="Y225" s="165">
        <f t="shared" si="53"/>
        <v>1</v>
      </c>
      <c r="Z225" s="165" t="str">
        <f t="shared" si="54"/>
        <v>GW24-1FUL</v>
      </c>
      <c r="AA225" s="165" t="str">
        <f t="shared" si="55"/>
        <v>GW24-1bha</v>
      </c>
      <c r="AB225" s="165" t="str">
        <f t="shared" si="46"/>
        <v>FUL</v>
      </c>
      <c r="AC225" s="165" t="str">
        <f t="shared" si="47"/>
        <v>bha</v>
      </c>
    </row>
    <row r="226" spans="1:29" x14ac:dyDescent="0.3">
      <c r="A226" s="164" t="str">
        <f>LEFT('FPL FIX'!$F226,10)</f>
        <v>2023-02-18</v>
      </c>
      <c r="B226" s="164">
        <f t="shared" si="48"/>
        <v>44975</v>
      </c>
      <c r="C226" s="165">
        <f>'FPL FIX'!B226</f>
        <v>24</v>
      </c>
      <c r="D226" s="165">
        <f>'FPL FIX'!J226</f>
        <v>17</v>
      </c>
      <c r="E226" s="165">
        <f>'FPL FIX'!L226</f>
        <v>6</v>
      </c>
      <c r="F226" s="165" t="str">
        <f t="shared" si="42"/>
        <v>24SOU</v>
      </c>
      <c r="G226" s="165" t="str">
        <f t="shared" si="43"/>
        <v>24che</v>
      </c>
      <c r="H226" s="165" t="str">
        <f>VLOOKUP($D226,FIX!$A$1:$D$21,MATCH("AbrvTeam",FIX!$A$1:$C$1,0),0)</f>
        <v>SOU</v>
      </c>
      <c r="I226" s="165" t="str">
        <f>VLOOKUP(E226,FIX!$A$1:$D$21,MATCH("AbrvTeamL",FIX!$A$1:$D$1,0),0)</f>
        <v>che</v>
      </c>
      <c r="J226" s="165" t="str">
        <f>INDEX($F$2:$F$381,ROWS(F226:$F$381))</f>
        <v>17MCI</v>
      </c>
      <c r="K226" s="165" t="str">
        <f>INDEX($G$2:$G$381,ROWS($G226:G$381))</f>
        <v>17lee</v>
      </c>
      <c r="L226" s="165" t="str">
        <f>INDEX($H$2:$H$381,ROWS(H226:$H$381))</f>
        <v>MCI</v>
      </c>
      <c r="M226" s="165" t="str">
        <f>INDEX($I$2:$I$381,ROWS(I226:$I$381))</f>
        <v>lee</v>
      </c>
      <c r="N226" s="165" t="str">
        <f t="shared" si="49"/>
        <v>44975SOU</v>
      </c>
      <c r="O226" s="165" t="str">
        <f t="shared" si="50"/>
        <v>44975che</v>
      </c>
      <c r="P226" s="165" t="str">
        <f t="shared" si="44"/>
        <v>SOU</v>
      </c>
      <c r="Q226" s="165" t="str">
        <f t="shared" si="45"/>
        <v>che</v>
      </c>
      <c r="R226" s="165" t="str">
        <f>C226&amp;":"&amp;COUNTIF($C$2:C226,C226)</f>
        <v>24:4</v>
      </c>
      <c r="S226" s="165" t="str">
        <f t="shared" si="51"/>
        <v>CHE</v>
      </c>
      <c r="T226" s="165" t="str">
        <f t="shared" si="52"/>
        <v>sou</v>
      </c>
      <c r="U226" s="166">
        <f>COUNTIF($F$2:F226,G226)</f>
        <v>0</v>
      </c>
      <c r="V226" s="166">
        <f>COUNTIF($G$2:G226,F226)</f>
        <v>0</v>
      </c>
      <c r="W226" s="166">
        <f>COUNTIF($F$2:F226,F226)</f>
        <v>1</v>
      </c>
      <c r="X226" s="166">
        <f>COUNTIF($F$2:G226,G226)</f>
        <v>1</v>
      </c>
      <c r="Y226" s="165">
        <f t="shared" si="53"/>
        <v>1</v>
      </c>
      <c r="Z226" s="165" t="str">
        <f t="shared" si="54"/>
        <v>GW24-1SOU</v>
      </c>
      <c r="AA226" s="165" t="str">
        <f t="shared" si="55"/>
        <v>GW24-1che</v>
      </c>
      <c r="AB226" s="165" t="str">
        <f t="shared" si="46"/>
        <v>SOU</v>
      </c>
      <c r="AC226" s="165" t="str">
        <f t="shared" si="47"/>
        <v>che</v>
      </c>
    </row>
    <row r="227" spans="1:29" x14ac:dyDescent="0.3">
      <c r="A227" s="164" t="str">
        <f>LEFT('FPL FIX'!$F227,10)</f>
        <v>2023-02-18</v>
      </c>
      <c r="B227" s="164">
        <f t="shared" si="48"/>
        <v>44975</v>
      </c>
      <c r="C227" s="165">
        <f>'FPL FIX'!B227</f>
        <v>24</v>
      </c>
      <c r="D227" s="165">
        <f>'FPL FIX'!J227</f>
        <v>11</v>
      </c>
      <c r="E227" s="165">
        <f>'FPL FIX'!L227</f>
        <v>8</v>
      </c>
      <c r="F227" s="165" t="str">
        <f t="shared" si="42"/>
        <v>24LEE</v>
      </c>
      <c r="G227" s="165" t="str">
        <f t="shared" si="43"/>
        <v>24eve</v>
      </c>
      <c r="H227" s="165" t="str">
        <f>VLOOKUP($D227,FIX!$A$1:$D$21,MATCH("AbrvTeam",FIX!$A$1:$C$1,0),0)</f>
        <v>LEE</v>
      </c>
      <c r="I227" s="165" t="str">
        <f>VLOOKUP(E227,FIX!$A$1:$D$21,MATCH("AbrvTeamL",FIX!$A$1:$D$1,0),0)</f>
        <v>eve</v>
      </c>
      <c r="J227" s="165" t="str">
        <f>INDEX($F$2:$F$381,ROWS(F227:$F$381))</f>
        <v>17NFO</v>
      </c>
      <c r="K227" s="165" t="str">
        <f>INDEX($G$2:$G$381,ROWS($G227:G$381))</f>
        <v>17mun</v>
      </c>
      <c r="L227" s="165" t="str">
        <f>INDEX($H$2:$H$381,ROWS(H227:$H$381))</f>
        <v>NFO</v>
      </c>
      <c r="M227" s="165" t="str">
        <f>INDEX($I$2:$I$381,ROWS(I227:$I$381))</f>
        <v>mun</v>
      </c>
      <c r="N227" s="165" t="str">
        <f t="shared" si="49"/>
        <v>44975LEE</v>
      </c>
      <c r="O227" s="165" t="str">
        <f t="shared" si="50"/>
        <v>44975eve</v>
      </c>
      <c r="P227" s="165" t="str">
        <f t="shared" si="44"/>
        <v>LEE</v>
      </c>
      <c r="Q227" s="165" t="str">
        <f t="shared" si="45"/>
        <v>eve</v>
      </c>
      <c r="R227" s="165" t="str">
        <f>C227&amp;":"&amp;COUNTIF($C$2:C227,C227)</f>
        <v>24:5</v>
      </c>
      <c r="S227" s="165" t="str">
        <f t="shared" si="51"/>
        <v>EVE</v>
      </c>
      <c r="T227" s="165" t="str">
        <f t="shared" si="52"/>
        <v>lee</v>
      </c>
      <c r="U227" s="166">
        <f>COUNTIF($F$2:F227,G227)</f>
        <v>0</v>
      </c>
      <c r="V227" s="166">
        <f>COUNTIF($G$2:G227,F227)</f>
        <v>0</v>
      </c>
      <c r="W227" s="166">
        <f>COUNTIF($F$2:F227,F227)</f>
        <v>1</v>
      </c>
      <c r="X227" s="166">
        <f>COUNTIF($F$2:G227,G227)</f>
        <v>1</v>
      </c>
      <c r="Y227" s="165">
        <f t="shared" si="53"/>
        <v>1</v>
      </c>
      <c r="Z227" s="165" t="str">
        <f t="shared" si="54"/>
        <v>GW24-1LEE</v>
      </c>
      <c r="AA227" s="165" t="str">
        <f t="shared" si="55"/>
        <v>GW24-1eve</v>
      </c>
      <c r="AB227" s="165" t="str">
        <f t="shared" si="46"/>
        <v>LEE</v>
      </c>
      <c r="AC227" s="165" t="str">
        <f t="shared" si="47"/>
        <v>eve</v>
      </c>
    </row>
    <row r="228" spans="1:29" x14ac:dyDescent="0.3">
      <c r="A228" s="164" t="str">
        <f>LEFT('FPL FIX'!$F228,10)</f>
        <v>2023-02-18</v>
      </c>
      <c r="B228" s="164">
        <f t="shared" si="48"/>
        <v>44975</v>
      </c>
      <c r="C228" s="165">
        <f>'FPL FIX'!B228</f>
        <v>24</v>
      </c>
      <c r="D228" s="165">
        <f>'FPL FIX'!J228</f>
        <v>13</v>
      </c>
      <c r="E228" s="165">
        <f>'FPL FIX'!L228</f>
        <v>16</v>
      </c>
      <c r="F228" s="165" t="str">
        <f t="shared" si="42"/>
        <v>24MCI</v>
      </c>
      <c r="G228" s="165" t="str">
        <f t="shared" si="43"/>
        <v>24nfo</v>
      </c>
      <c r="H228" s="165" t="str">
        <f>VLOOKUP($D228,FIX!$A$1:$D$21,MATCH("AbrvTeam",FIX!$A$1:$C$1,0),0)</f>
        <v>MCI</v>
      </c>
      <c r="I228" s="165" t="str">
        <f>VLOOKUP(E228,FIX!$A$1:$D$21,MATCH("AbrvTeamL",FIX!$A$1:$D$1,0),0)</f>
        <v>nfo</v>
      </c>
      <c r="J228" s="165" t="str">
        <f>INDEX($F$2:$F$381,ROWS(F228:$F$381))</f>
        <v>17BOU</v>
      </c>
      <c r="K228" s="165" t="str">
        <f>INDEX($G$2:$G$381,ROWS($G228:G$381))</f>
        <v>17che</v>
      </c>
      <c r="L228" s="165" t="str">
        <f>INDEX($H$2:$H$381,ROWS(H228:$H$381))</f>
        <v>BOU</v>
      </c>
      <c r="M228" s="165" t="str">
        <f>INDEX($I$2:$I$381,ROWS(I228:$I$381))</f>
        <v>che</v>
      </c>
      <c r="N228" s="165" t="str">
        <f t="shared" si="49"/>
        <v>44975MCI</v>
      </c>
      <c r="O228" s="165" t="str">
        <f t="shared" si="50"/>
        <v>44975nfo</v>
      </c>
      <c r="P228" s="165" t="str">
        <f t="shared" si="44"/>
        <v>MCI</v>
      </c>
      <c r="Q228" s="165" t="str">
        <f t="shared" si="45"/>
        <v>nfo</v>
      </c>
      <c r="R228" s="165" t="str">
        <f>C228&amp;":"&amp;COUNTIF($C$2:C228,C228)</f>
        <v>24:6</v>
      </c>
      <c r="S228" s="165" t="str">
        <f t="shared" si="51"/>
        <v>NFO</v>
      </c>
      <c r="T228" s="165" t="str">
        <f t="shared" si="52"/>
        <v>mci</v>
      </c>
      <c r="U228" s="166">
        <f>COUNTIF($F$2:F228,G228)</f>
        <v>0</v>
      </c>
      <c r="V228" s="166">
        <f>COUNTIF($G$2:G228,F228)</f>
        <v>0</v>
      </c>
      <c r="W228" s="166">
        <f>COUNTIF($F$2:F228,F228)</f>
        <v>1</v>
      </c>
      <c r="X228" s="166">
        <f>COUNTIF($F$2:G228,G228)</f>
        <v>1</v>
      </c>
      <c r="Y228" s="165">
        <f t="shared" si="53"/>
        <v>1</v>
      </c>
      <c r="Z228" s="165" t="str">
        <f t="shared" si="54"/>
        <v>GW24-1MCI</v>
      </c>
      <c r="AA228" s="165" t="str">
        <f t="shared" si="55"/>
        <v>GW24-1nfo</v>
      </c>
      <c r="AB228" s="165" t="str">
        <f t="shared" si="46"/>
        <v>MCI</v>
      </c>
      <c r="AC228" s="165" t="str">
        <f t="shared" si="47"/>
        <v>nfo</v>
      </c>
    </row>
    <row r="229" spans="1:29" x14ac:dyDescent="0.3">
      <c r="A229" s="164" t="str">
        <f>LEFT('FPL FIX'!$F229,10)</f>
        <v>2023-02-18</v>
      </c>
      <c r="B229" s="164">
        <f t="shared" si="48"/>
        <v>44975</v>
      </c>
      <c r="C229" s="165">
        <f>'FPL FIX'!B229</f>
        <v>24</v>
      </c>
      <c r="D229" s="165">
        <f>'FPL FIX'!J229</f>
        <v>3</v>
      </c>
      <c r="E229" s="165">
        <f>'FPL FIX'!L229</f>
        <v>20</v>
      </c>
      <c r="F229" s="165" t="str">
        <f t="shared" si="42"/>
        <v>24BOU</v>
      </c>
      <c r="G229" s="165" t="str">
        <f t="shared" si="43"/>
        <v>24wol</v>
      </c>
      <c r="H229" s="165" t="str">
        <f>VLOOKUP($D229,FIX!$A$1:$D$21,MATCH("AbrvTeam",FIX!$A$1:$C$1,0),0)</f>
        <v>BOU</v>
      </c>
      <c r="I229" s="165" t="str">
        <f>VLOOKUP(E229,FIX!$A$1:$D$21,MATCH("AbrvTeamL",FIX!$A$1:$D$1,0),0)</f>
        <v>wol</v>
      </c>
      <c r="J229" s="165" t="str">
        <f>INDEX($F$2:$F$381,ROWS(F229:$F$381))</f>
        <v>17WHU</v>
      </c>
      <c r="K229" s="165" t="str">
        <f>INDEX($G$2:$G$381,ROWS($G229:G$381))</f>
        <v>17ars</v>
      </c>
      <c r="L229" s="165" t="str">
        <f>INDEX($H$2:$H$381,ROWS(H229:$H$381))</f>
        <v>WHU</v>
      </c>
      <c r="M229" s="165" t="str">
        <f>INDEX($I$2:$I$381,ROWS(I229:$I$381))</f>
        <v>ars</v>
      </c>
      <c r="N229" s="165" t="str">
        <f t="shared" si="49"/>
        <v>44975BOU</v>
      </c>
      <c r="O229" s="165" t="str">
        <f t="shared" si="50"/>
        <v>44975wol</v>
      </c>
      <c r="P229" s="165" t="str">
        <f t="shared" si="44"/>
        <v>BOU</v>
      </c>
      <c r="Q229" s="165" t="str">
        <f t="shared" si="45"/>
        <v>wol</v>
      </c>
      <c r="R229" s="165" t="str">
        <f>C229&amp;":"&amp;COUNTIF($C$2:C229,C229)</f>
        <v>24:7</v>
      </c>
      <c r="S229" s="165" t="str">
        <f t="shared" si="51"/>
        <v>WOL</v>
      </c>
      <c r="T229" s="165" t="str">
        <f t="shared" si="52"/>
        <v>bou</v>
      </c>
      <c r="U229" s="166">
        <f>COUNTIF($F$2:F229,G229)</f>
        <v>0</v>
      </c>
      <c r="V229" s="166">
        <f>COUNTIF($G$2:G229,F229)</f>
        <v>0</v>
      </c>
      <c r="W229" s="166">
        <f>COUNTIF($F$2:F229,F229)</f>
        <v>1</v>
      </c>
      <c r="X229" s="166">
        <f>COUNTIF($F$2:G229,G229)</f>
        <v>1</v>
      </c>
      <c r="Y229" s="165">
        <f t="shared" si="53"/>
        <v>1</v>
      </c>
      <c r="Z229" s="165" t="str">
        <f t="shared" si="54"/>
        <v>GW24-1BOU</v>
      </c>
      <c r="AA229" s="165" t="str">
        <f t="shared" si="55"/>
        <v>GW24-1wol</v>
      </c>
      <c r="AB229" s="165" t="str">
        <f t="shared" si="46"/>
        <v>BOU</v>
      </c>
      <c r="AC229" s="165" t="str">
        <f t="shared" si="47"/>
        <v>wol</v>
      </c>
    </row>
    <row r="230" spans="1:29" x14ac:dyDescent="0.3">
      <c r="A230" s="164" t="str">
        <f>LEFT('FPL FIX'!$F230,10)</f>
        <v>2023-02-18</v>
      </c>
      <c r="B230" s="164">
        <f t="shared" si="48"/>
        <v>44975</v>
      </c>
      <c r="C230" s="165">
        <f>'FPL FIX'!B230</f>
        <v>24</v>
      </c>
      <c r="D230" s="165">
        <f>'FPL FIX'!J230</f>
        <v>12</v>
      </c>
      <c r="E230" s="165">
        <f>'FPL FIX'!L230</f>
        <v>15</v>
      </c>
      <c r="F230" s="165" t="str">
        <f t="shared" si="42"/>
        <v>24LIV</v>
      </c>
      <c r="G230" s="165" t="str">
        <f t="shared" si="43"/>
        <v>24new</v>
      </c>
      <c r="H230" s="165" t="str">
        <f>VLOOKUP($D230,FIX!$A$1:$D$21,MATCH("AbrvTeam",FIX!$A$1:$C$1,0),0)</f>
        <v>LIV</v>
      </c>
      <c r="I230" s="165" t="str">
        <f>VLOOKUP(E230,FIX!$A$1:$D$21,MATCH("AbrvTeamL",FIX!$A$1:$D$1,0),0)</f>
        <v>new</v>
      </c>
      <c r="J230" s="165" t="str">
        <f>INDEX($F$2:$F$381,ROWS(F230:$F$381))</f>
        <v>17LIV</v>
      </c>
      <c r="K230" s="165" t="str">
        <f>INDEX($G$2:$G$381,ROWS($G230:G$381))</f>
        <v>17avl</v>
      </c>
      <c r="L230" s="165" t="str">
        <f>INDEX($H$2:$H$381,ROWS(H230:$H$381))</f>
        <v>LIV</v>
      </c>
      <c r="M230" s="165" t="str">
        <f>INDEX($I$2:$I$381,ROWS(I230:$I$381))</f>
        <v>avl</v>
      </c>
      <c r="N230" s="165" t="str">
        <f t="shared" si="49"/>
        <v>44975LIV</v>
      </c>
      <c r="O230" s="165" t="str">
        <f t="shared" si="50"/>
        <v>44975new</v>
      </c>
      <c r="P230" s="165" t="str">
        <f t="shared" si="44"/>
        <v>LIV</v>
      </c>
      <c r="Q230" s="165" t="str">
        <f t="shared" si="45"/>
        <v>new</v>
      </c>
      <c r="R230" s="165" t="str">
        <f>C230&amp;":"&amp;COUNTIF($C$2:C230,C230)</f>
        <v>24:8</v>
      </c>
      <c r="S230" s="165" t="str">
        <f t="shared" si="51"/>
        <v>NEW</v>
      </c>
      <c r="T230" s="165" t="str">
        <f t="shared" si="52"/>
        <v>liv</v>
      </c>
      <c r="U230" s="166">
        <f>COUNTIF($F$2:F230,G230)</f>
        <v>0</v>
      </c>
      <c r="V230" s="166">
        <f>COUNTIF($G$2:G230,F230)</f>
        <v>0</v>
      </c>
      <c r="W230" s="166">
        <f>COUNTIF($F$2:F230,F230)</f>
        <v>1</v>
      </c>
      <c r="X230" s="166">
        <f>COUNTIF($F$2:G230,G230)</f>
        <v>1</v>
      </c>
      <c r="Y230" s="165">
        <f t="shared" si="53"/>
        <v>1</v>
      </c>
      <c r="Z230" s="165" t="str">
        <f t="shared" si="54"/>
        <v>GW24-1LIV</v>
      </c>
      <c r="AA230" s="165" t="str">
        <f t="shared" si="55"/>
        <v>GW24-1new</v>
      </c>
      <c r="AB230" s="165" t="str">
        <f t="shared" si="46"/>
        <v>LIV</v>
      </c>
      <c r="AC230" s="165" t="str">
        <f t="shared" si="47"/>
        <v>new</v>
      </c>
    </row>
    <row r="231" spans="1:29" x14ac:dyDescent="0.3">
      <c r="A231" s="164" t="str">
        <f>LEFT('FPL FIX'!$F231,10)</f>
        <v>2023-02-19</v>
      </c>
      <c r="B231" s="164">
        <f t="shared" si="48"/>
        <v>44976</v>
      </c>
      <c r="C231" s="165">
        <f>'FPL FIX'!B231</f>
        <v>24</v>
      </c>
      <c r="D231" s="165">
        <f>'FPL FIX'!J231</f>
        <v>10</v>
      </c>
      <c r="E231" s="165">
        <f>'FPL FIX'!L231</f>
        <v>14</v>
      </c>
      <c r="F231" s="165" t="str">
        <f t="shared" si="42"/>
        <v>24LEI</v>
      </c>
      <c r="G231" s="165" t="str">
        <f t="shared" si="43"/>
        <v>24mun</v>
      </c>
      <c r="H231" s="165" t="str">
        <f>VLOOKUP($D231,FIX!$A$1:$D$21,MATCH("AbrvTeam",FIX!$A$1:$C$1,0),0)</f>
        <v>LEI</v>
      </c>
      <c r="I231" s="165" t="str">
        <f>VLOOKUP(E231,FIX!$A$1:$D$21,MATCH("AbrvTeamL",FIX!$A$1:$D$1,0),0)</f>
        <v>mun</v>
      </c>
      <c r="J231" s="165" t="str">
        <f>INDEX($F$2:$F$381,ROWS(F231:$F$381))</f>
        <v>17BHA</v>
      </c>
      <c r="K231" s="165" t="str">
        <f>INDEX($G$2:$G$381,ROWS($G231:G$381))</f>
        <v>17sou</v>
      </c>
      <c r="L231" s="165" t="str">
        <f>INDEX($H$2:$H$381,ROWS(H231:$H$381))</f>
        <v>BHA</v>
      </c>
      <c r="M231" s="165" t="str">
        <f>INDEX($I$2:$I$381,ROWS(I231:$I$381))</f>
        <v>sou</v>
      </c>
      <c r="N231" s="165" t="str">
        <f t="shared" si="49"/>
        <v>44976LEI</v>
      </c>
      <c r="O231" s="165" t="str">
        <f t="shared" si="50"/>
        <v>44976mun</v>
      </c>
      <c r="P231" s="165" t="str">
        <f t="shared" si="44"/>
        <v>LEI</v>
      </c>
      <c r="Q231" s="165" t="str">
        <f t="shared" si="45"/>
        <v>mun</v>
      </c>
      <c r="R231" s="165" t="str">
        <f>C231&amp;":"&amp;COUNTIF($C$2:C231,C231)</f>
        <v>24:9</v>
      </c>
      <c r="S231" s="165" t="str">
        <f t="shared" si="51"/>
        <v>MUN</v>
      </c>
      <c r="T231" s="165" t="str">
        <f t="shared" si="52"/>
        <v>lei</v>
      </c>
      <c r="U231" s="166">
        <f>COUNTIF($F$2:F231,G231)</f>
        <v>0</v>
      </c>
      <c r="V231" s="166">
        <f>COUNTIF($G$2:G231,F231)</f>
        <v>0</v>
      </c>
      <c r="W231" s="166">
        <f>COUNTIF($F$2:F231,F231)</f>
        <v>1</v>
      </c>
      <c r="X231" s="166">
        <f>COUNTIF($F$2:G231,G231)</f>
        <v>1</v>
      </c>
      <c r="Y231" s="165">
        <f t="shared" si="53"/>
        <v>1</v>
      </c>
      <c r="Z231" s="165" t="str">
        <f t="shared" si="54"/>
        <v>GW24-1LEI</v>
      </c>
      <c r="AA231" s="165" t="str">
        <f t="shared" si="55"/>
        <v>GW24-1mun</v>
      </c>
      <c r="AB231" s="165" t="str">
        <f t="shared" si="46"/>
        <v>LEI</v>
      </c>
      <c r="AC231" s="165" t="str">
        <f t="shared" si="47"/>
        <v>mun</v>
      </c>
    </row>
    <row r="232" spans="1:29" x14ac:dyDescent="0.3">
      <c r="A232" s="164" t="str">
        <f>LEFT('FPL FIX'!$F232,10)</f>
        <v>2023-02-19</v>
      </c>
      <c r="B232" s="164">
        <f t="shared" si="48"/>
        <v>44976</v>
      </c>
      <c r="C232" s="165">
        <f>'FPL FIX'!B232</f>
        <v>24</v>
      </c>
      <c r="D232" s="165">
        <f>'FPL FIX'!J232</f>
        <v>19</v>
      </c>
      <c r="E232" s="165">
        <f>'FPL FIX'!L232</f>
        <v>18</v>
      </c>
      <c r="F232" s="165" t="str">
        <f t="shared" si="42"/>
        <v>24WHU</v>
      </c>
      <c r="G232" s="165" t="str">
        <f t="shared" si="43"/>
        <v>24tot</v>
      </c>
      <c r="H232" s="165" t="str">
        <f>VLOOKUP($D232,FIX!$A$1:$D$21,MATCH("AbrvTeam",FIX!$A$1:$C$1,0),0)</f>
        <v>WHU</v>
      </c>
      <c r="I232" s="165" t="str">
        <f>VLOOKUP(E232,FIX!$A$1:$D$21,MATCH("AbrvTeamL",FIX!$A$1:$D$1,0),0)</f>
        <v>tot</v>
      </c>
      <c r="J232" s="165" t="str">
        <f>INDEX($F$2:$F$381,ROWS(F232:$F$381))</f>
        <v>17NEW</v>
      </c>
      <c r="K232" s="165" t="str">
        <f>INDEX($G$2:$G$381,ROWS($G232:G$381))</f>
        <v>17lei</v>
      </c>
      <c r="L232" s="165" t="str">
        <f>INDEX($H$2:$H$381,ROWS(H232:$H$381))</f>
        <v>NEW</v>
      </c>
      <c r="M232" s="165" t="str">
        <f>INDEX($I$2:$I$381,ROWS(I232:$I$381))</f>
        <v>lei</v>
      </c>
      <c r="N232" s="165" t="str">
        <f t="shared" si="49"/>
        <v>44976WHU</v>
      </c>
      <c r="O232" s="165" t="str">
        <f t="shared" si="50"/>
        <v>44976tot</v>
      </c>
      <c r="P232" s="165" t="str">
        <f t="shared" si="44"/>
        <v>WHU</v>
      </c>
      <c r="Q232" s="165" t="str">
        <f t="shared" si="45"/>
        <v>tot</v>
      </c>
      <c r="R232" s="165" t="str">
        <f>C232&amp;":"&amp;COUNTIF($C$2:C232,C232)</f>
        <v>24:10</v>
      </c>
      <c r="S232" s="165" t="str">
        <f t="shared" si="51"/>
        <v>TOT</v>
      </c>
      <c r="T232" s="165" t="str">
        <f t="shared" si="52"/>
        <v>whu</v>
      </c>
      <c r="U232" s="166">
        <f>COUNTIF($F$2:F232,G232)</f>
        <v>0</v>
      </c>
      <c r="V232" s="166">
        <f>COUNTIF($G$2:G232,F232)</f>
        <v>0</v>
      </c>
      <c r="W232" s="166">
        <f>COUNTIF($F$2:F232,F232)</f>
        <v>1</v>
      </c>
      <c r="X232" s="166">
        <f>COUNTIF($F$2:G232,G232)</f>
        <v>1</v>
      </c>
      <c r="Y232" s="165">
        <f t="shared" si="53"/>
        <v>1</v>
      </c>
      <c r="Z232" s="165" t="str">
        <f t="shared" si="54"/>
        <v>GW24-1WHU</v>
      </c>
      <c r="AA232" s="165" t="str">
        <f t="shared" si="55"/>
        <v>GW24-1tot</v>
      </c>
      <c r="AB232" s="165" t="str">
        <f t="shared" si="46"/>
        <v>WHU</v>
      </c>
      <c r="AC232" s="165" t="str">
        <f t="shared" si="47"/>
        <v>tot</v>
      </c>
    </row>
    <row r="233" spans="1:29" x14ac:dyDescent="0.3">
      <c r="A233" s="164" t="str">
        <f>LEFT('FPL FIX'!$F233,10)</f>
        <v>2023-02-24</v>
      </c>
      <c r="B233" s="164">
        <f t="shared" si="48"/>
        <v>44981</v>
      </c>
      <c r="C233" s="165">
        <f>'FPL FIX'!B233</f>
        <v>25</v>
      </c>
      <c r="D233" s="165">
        <f>'FPL FIX'!J233</f>
        <v>20</v>
      </c>
      <c r="E233" s="165">
        <f>'FPL FIX'!L233</f>
        <v>9</v>
      </c>
      <c r="F233" s="165" t="str">
        <f t="shared" si="42"/>
        <v>25WOL</v>
      </c>
      <c r="G233" s="165" t="str">
        <f t="shared" si="43"/>
        <v>25ful</v>
      </c>
      <c r="H233" s="165" t="str">
        <f>VLOOKUP($D233,FIX!$A$1:$D$21,MATCH("AbrvTeam",FIX!$A$1:$C$1,0),0)</f>
        <v>WOL</v>
      </c>
      <c r="I233" s="165" t="str">
        <f>VLOOKUP(E233,FIX!$A$1:$D$21,MATCH("AbrvTeamL",FIX!$A$1:$D$1,0),0)</f>
        <v>ful</v>
      </c>
      <c r="J233" s="165" t="str">
        <f>INDEX($F$2:$F$381,ROWS(F233:$F$381))</f>
        <v>17WOL</v>
      </c>
      <c r="K233" s="165" t="str">
        <f>INDEX($G$2:$G$381,ROWS($G233:G$381))</f>
        <v>17eve</v>
      </c>
      <c r="L233" s="165" t="str">
        <f>INDEX($H$2:$H$381,ROWS(H233:$H$381))</f>
        <v>WOL</v>
      </c>
      <c r="M233" s="165" t="str">
        <f>INDEX($I$2:$I$381,ROWS(I233:$I$381))</f>
        <v>eve</v>
      </c>
      <c r="N233" s="165" t="str">
        <f t="shared" si="49"/>
        <v>44981WOL</v>
      </c>
      <c r="O233" s="165" t="str">
        <f t="shared" si="50"/>
        <v>44981ful</v>
      </c>
      <c r="P233" s="165" t="str">
        <f t="shared" si="44"/>
        <v>WOL</v>
      </c>
      <c r="Q233" s="165" t="str">
        <f t="shared" si="45"/>
        <v>ful</v>
      </c>
      <c r="R233" s="165" t="str">
        <f>C233&amp;":"&amp;COUNTIF($C$2:C233,C233)</f>
        <v>25:1</v>
      </c>
      <c r="S233" s="165" t="str">
        <f t="shared" si="51"/>
        <v>FUL</v>
      </c>
      <c r="T233" s="165" t="str">
        <f t="shared" si="52"/>
        <v>wol</v>
      </c>
      <c r="U233" s="166">
        <f>COUNTIF($F$2:F233,G233)</f>
        <v>0</v>
      </c>
      <c r="V233" s="166">
        <f>COUNTIF($G$2:G233,F233)</f>
        <v>0</v>
      </c>
      <c r="W233" s="166">
        <f>COUNTIF($F$2:F233,F233)</f>
        <v>1</v>
      </c>
      <c r="X233" s="166">
        <f>COUNTIF($F$2:G233,G233)</f>
        <v>1</v>
      </c>
      <c r="Y233" s="165">
        <f t="shared" si="53"/>
        <v>1</v>
      </c>
      <c r="Z233" s="165" t="str">
        <f t="shared" si="54"/>
        <v>GW25-1WOL</v>
      </c>
      <c r="AA233" s="165" t="str">
        <f t="shared" si="55"/>
        <v>GW25-1ful</v>
      </c>
      <c r="AB233" s="165" t="str">
        <f t="shared" si="46"/>
        <v>WOL</v>
      </c>
      <c r="AC233" s="165" t="str">
        <f t="shared" si="47"/>
        <v>ful</v>
      </c>
    </row>
    <row r="234" spans="1:29" x14ac:dyDescent="0.3">
      <c r="A234" s="164" t="str">
        <f>LEFT('FPL FIX'!$F234,10)</f>
        <v>2023-02-25</v>
      </c>
      <c r="B234" s="164">
        <f t="shared" si="48"/>
        <v>44982</v>
      </c>
      <c r="C234" s="165">
        <f>'FPL FIX'!B234</f>
        <v>25</v>
      </c>
      <c r="D234" s="165">
        <f>'FPL FIX'!J234</f>
        <v>2</v>
      </c>
      <c r="E234" s="165">
        <f>'FPL FIX'!L234</f>
        <v>8</v>
      </c>
      <c r="F234" s="165" t="str">
        <f t="shared" si="42"/>
        <v>25AVL</v>
      </c>
      <c r="G234" s="165" t="str">
        <f t="shared" si="43"/>
        <v>25eve</v>
      </c>
      <c r="H234" s="165" t="str">
        <f>VLOOKUP($D234,FIX!$A$1:$D$21,MATCH("AbrvTeam",FIX!$A$1:$C$1,0),0)</f>
        <v>AVL</v>
      </c>
      <c r="I234" s="165" t="str">
        <f>VLOOKUP(E234,FIX!$A$1:$D$21,MATCH("AbrvTeamL",FIX!$A$1:$D$1,0),0)</f>
        <v>eve</v>
      </c>
      <c r="J234" s="165" t="str">
        <f>INDEX($F$2:$F$381,ROWS(F234:$F$381))</f>
        <v>17FUL</v>
      </c>
      <c r="K234" s="165" t="str">
        <f>INDEX($G$2:$G$381,ROWS($G234:G$381))</f>
        <v>17cry</v>
      </c>
      <c r="L234" s="165" t="str">
        <f>INDEX($H$2:$H$381,ROWS(H234:$H$381))</f>
        <v>FUL</v>
      </c>
      <c r="M234" s="165" t="str">
        <f>INDEX($I$2:$I$381,ROWS(I234:$I$381))</f>
        <v>cry</v>
      </c>
      <c r="N234" s="165" t="str">
        <f t="shared" si="49"/>
        <v>44982AVL</v>
      </c>
      <c r="O234" s="165" t="str">
        <f t="shared" si="50"/>
        <v>44982eve</v>
      </c>
      <c r="P234" s="165" t="str">
        <f t="shared" si="44"/>
        <v>AVL</v>
      </c>
      <c r="Q234" s="165" t="str">
        <f t="shared" si="45"/>
        <v>eve</v>
      </c>
      <c r="R234" s="165" t="str">
        <f>C234&amp;":"&amp;COUNTIF($C$2:C234,C234)</f>
        <v>25:2</v>
      </c>
      <c r="S234" s="165" t="str">
        <f t="shared" si="51"/>
        <v>EVE</v>
      </c>
      <c r="T234" s="165" t="str">
        <f t="shared" si="52"/>
        <v>avl</v>
      </c>
      <c r="U234" s="166">
        <f>COUNTIF($F$2:F234,G234)</f>
        <v>0</v>
      </c>
      <c r="V234" s="166">
        <f>COUNTIF($G$2:G234,F234)</f>
        <v>0</v>
      </c>
      <c r="W234" s="166">
        <f>COUNTIF($F$2:F234,F234)</f>
        <v>1</v>
      </c>
      <c r="X234" s="166">
        <f>COUNTIF($F$2:G234,G234)</f>
        <v>1</v>
      </c>
      <c r="Y234" s="165">
        <f t="shared" si="53"/>
        <v>1</v>
      </c>
      <c r="Z234" s="165" t="str">
        <f t="shared" si="54"/>
        <v>GW25-1AVL</v>
      </c>
      <c r="AA234" s="165" t="str">
        <f t="shared" si="55"/>
        <v>GW25-1eve</v>
      </c>
      <c r="AB234" s="165" t="str">
        <f t="shared" si="46"/>
        <v>AVL</v>
      </c>
      <c r="AC234" s="165" t="str">
        <f t="shared" si="47"/>
        <v>eve</v>
      </c>
    </row>
    <row r="235" spans="1:29" x14ac:dyDescent="0.3">
      <c r="A235" s="164" t="str">
        <f>LEFT('FPL FIX'!$F235,10)</f>
        <v>2023-02-25</v>
      </c>
      <c r="B235" s="164">
        <f t="shared" si="48"/>
        <v>44982</v>
      </c>
      <c r="C235" s="165">
        <f>'FPL FIX'!B235</f>
        <v>25</v>
      </c>
      <c r="D235" s="165">
        <f>'FPL FIX'!J235</f>
        <v>17</v>
      </c>
      <c r="E235" s="165">
        <f>'FPL FIX'!L235</f>
        <v>11</v>
      </c>
      <c r="F235" s="165" t="str">
        <f t="shared" si="42"/>
        <v>25SOU</v>
      </c>
      <c r="G235" s="165" t="str">
        <f t="shared" si="43"/>
        <v>25lee</v>
      </c>
      <c r="H235" s="165" t="str">
        <f>VLOOKUP($D235,FIX!$A$1:$D$21,MATCH("AbrvTeam",FIX!$A$1:$C$1,0),0)</f>
        <v>SOU</v>
      </c>
      <c r="I235" s="165" t="str">
        <f>VLOOKUP(E235,FIX!$A$1:$D$21,MATCH("AbrvTeamL",FIX!$A$1:$D$1,0),0)</f>
        <v>lee</v>
      </c>
      <c r="J235" s="165" t="str">
        <f>INDEX($F$2:$F$381,ROWS(F235:$F$381))</f>
        <v>17TOT</v>
      </c>
      <c r="K235" s="165" t="str">
        <f>INDEX($G$2:$G$381,ROWS($G235:G$381))</f>
        <v>17bre</v>
      </c>
      <c r="L235" s="165" t="str">
        <f>INDEX($H$2:$H$381,ROWS(H235:$H$381))</f>
        <v>TOT</v>
      </c>
      <c r="M235" s="165" t="str">
        <f>INDEX($I$2:$I$381,ROWS(I235:$I$381))</f>
        <v>bre</v>
      </c>
      <c r="N235" s="165" t="str">
        <f t="shared" si="49"/>
        <v>44982SOU</v>
      </c>
      <c r="O235" s="165" t="str">
        <f t="shared" si="50"/>
        <v>44982lee</v>
      </c>
      <c r="P235" s="165" t="str">
        <f t="shared" si="44"/>
        <v>SOU</v>
      </c>
      <c r="Q235" s="165" t="str">
        <f t="shared" si="45"/>
        <v>lee</v>
      </c>
      <c r="R235" s="165" t="str">
        <f>C235&amp;":"&amp;COUNTIF($C$2:C235,C235)</f>
        <v>25:3</v>
      </c>
      <c r="S235" s="165" t="str">
        <f t="shared" si="51"/>
        <v>LEE</v>
      </c>
      <c r="T235" s="165" t="str">
        <f t="shared" si="52"/>
        <v>sou</v>
      </c>
      <c r="U235" s="166">
        <f>COUNTIF($F$2:F235,G235)</f>
        <v>0</v>
      </c>
      <c r="V235" s="166">
        <f>COUNTIF($G$2:G235,F235)</f>
        <v>0</v>
      </c>
      <c r="W235" s="166">
        <f>COUNTIF($F$2:F235,F235)</f>
        <v>1</v>
      </c>
      <c r="X235" s="166">
        <f>COUNTIF($F$2:G235,G235)</f>
        <v>1</v>
      </c>
      <c r="Y235" s="165">
        <f t="shared" si="53"/>
        <v>1</v>
      </c>
      <c r="Z235" s="165" t="str">
        <f t="shared" si="54"/>
        <v>GW25-1SOU</v>
      </c>
      <c r="AA235" s="165" t="str">
        <f t="shared" si="55"/>
        <v>GW25-1lee</v>
      </c>
      <c r="AB235" s="165" t="str">
        <f t="shared" si="46"/>
        <v>SOU</v>
      </c>
      <c r="AC235" s="165" t="str">
        <f t="shared" si="47"/>
        <v>lee</v>
      </c>
    </row>
    <row r="236" spans="1:29" x14ac:dyDescent="0.3">
      <c r="A236" s="164" t="str">
        <f>LEFT('FPL FIX'!$F236,10)</f>
        <v>2023-02-25</v>
      </c>
      <c r="B236" s="164">
        <f t="shared" si="48"/>
        <v>44982</v>
      </c>
      <c r="C236" s="165">
        <f>'FPL FIX'!B236</f>
        <v>25</v>
      </c>
      <c r="D236" s="165">
        <f>'FPL FIX'!J236</f>
        <v>1</v>
      </c>
      <c r="E236" s="165">
        <f>'FPL FIX'!L236</f>
        <v>10</v>
      </c>
      <c r="F236" s="165" t="str">
        <f t="shared" si="42"/>
        <v>25ARS</v>
      </c>
      <c r="G236" s="165" t="str">
        <f t="shared" si="43"/>
        <v>25lei</v>
      </c>
      <c r="H236" s="165" t="str">
        <f>VLOOKUP($D236,FIX!$A$1:$D$21,MATCH("AbrvTeam",FIX!$A$1:$C$1,0),0)</f>
        <v>ARS</v>
      </c>
      <c r="I236" s="165" t="str">
        <f>VLOOKUP(E236,FIX!$A$1:$D$21,MATCH("AbrvTeamL",FIX!$A$1:$D$1,0),0)</f>
        <v>lei</v>
      </c>
      <c r="J236" s="165" t="str">
        <f>INDEX($F$2:$F$381,ROWS(F236:$F$381))</f>
        <v>16MUN</v>
      </c>
      <c r="K236" s="165" t="str">
        <f>INDEX($G$2:$G$381,ROWS($G236:G$381))</f>
        <v>16ful</v>
      </c>
      <c r="L236" s="165" t="str">
        <f>INDEX($H$2:$H$381,ROWS(H236:$H$381))</f>
        <v>MUN</v>
      </c>
      <c r="M236" s="165" t="str">
        <f>INDEX($I$2:$I$381,ROWS(I236:$I$381))</f>
        <v>ful</v>
      </c>
      <c r="N236" s="165" t="str">
        <f t="shared" si="49"/>
        <v>44982ARS</v>
      </c>
      <c r="O236" s="165" t="str">
        <f t="shared" si="50"/>
        <v>44982lei</v>
      </c>
      <c r="P236" s="165" t="str">
        <f t="shared" si="44"/>
        <v>ARS</v>
      </c>
      <c r="Q236" s="165" t="str">
        <f t="shared" si="45"/>
        <v>lei</v>
      </c>
      <c r="R236" s="165" t="str">
        <f>C236&amp;":"&amp;COUNTIF($C$2:C236,C236)</f>
        <v>25:4</v>
      </c>
      <c r="S236" s="165" t="str">
        <f t="shared" si="51"/>
        <v>LEI</v>
      </c>
      <c r="T236" s="165" t="str">
        <f t="shared" si="52"/>
        <v>ars</v>
      </c>
      <c r="U236" s="166">
        <f>COUNTIF($F$2:F236,G236)</f>
        <v>0</v>
      </c>
      <c r="V236" s="166">
        <f>COUNTIF($G$2:G236,F236)</f>
        <v>0</v>
      </c>
      <c r="W236" s="166">
        <f>COUNTIF($F$2:F236,F236)</f>
        <v>1</v>
      </c>
      <c r="X236" s="166">
        <f>COUNTIF($F$2:G236,G236)</f>
        <v>1</v>
      </c>
      <c r="Y236" s="165">
        <f t="shared" si="53"/>
        <v>1</v>
      </c>
      <c r="Z236" s="165" t="str">
        <f t="shared" si="54"/>
        <v>GW25-1ARS</v>
      </c>
      <c r="AA236" s="165" t="str">
        <f t="shared" si="55"/>
        <v>GW25-1lei</v>
      </c>
      <c r="AB236" s="165" t="str">
        <f t="shared" si="46"/>
        <v>ARS</v>
      </c>
      <c r="AC236" s="165" t="str">
        <f t="shared" si="47"/>
        <v>lei</v>
      </c>
    </row>
    <row r="237" spans="1:29" x14ac:dyDescent="0.3">
      <c r="A237" s="164" t="str">
        <f>LEFT('FPL FIX'!$F237,10)</f>
        <v>2023-02-25</v>
      </c>
      <c r="B237" s="164">
        <f t="shared" si="48"/>
        <v>44982</v>
      </c>
      <c r="C237" s="165">
        <f>'FPL FIX'!B237</f>
        <v>25</v>
      </c>
      <c r="D237" s="165">
        <f>'FPL FIX'!J237</f>
        <v>16</v>
      </c>
      <c r="E237" s="165">
        <f>'FPL FIX'!L237</f>
        <v>19</v>
      </c>
      <c r="F237" s="165" t="str">
        <f t="shared" si="42"/>
        <v>25NFO</v>
      </c>
      <c r="G237" s="165" t="str">
        <f t="shared" si="43"/>
        <v>25whu</v>
      </c>
      <c r="H237" s="165" t="str">
        <f>VLOOKUP($D237,FIX!$A$1:$D$21,MATCH("AbrvTeam",FIX!$A$1:$C$1,0),0)</f>
        <v>NFO</v>
      </c>
      <c r="I237" s="165" t="str">
        <f>VLOOKUP(E237,FIX!$A$1:$D$21,MATCH("AbrvTeamL",FIX!$A$1:$D$1,0),0)</f>
        <v>whu</v>
      </c>
      <c r="J237" s="165" t="str">
        <f>INDEX($F$2:$F$381,ROWS(F237:$F$381))</f>
        <v>16AVL</v>
      </c>
      <c r="K237" s="165" t="str">
        <f>INDEX($G$2:$G$381,ROWS($G237:G$381))</f>
        <v>16bha</v>
      </c>
      <c r="L237" s="165" t="str">
        <f>INDEX($H$2:$H$381,ROWS(H237:$H$381))</f>
        <v>AVL</v>
      </c>
      <c r="M237" s="165" t="str">
        <f>INDEX($I$2:$I$381,ROWS(I237:$I$381))</f>
        <v>bha</v>
      </c>
      <c r="N237" s="165" t="str">
        <f t="shared" si="49"/>
        <v>44982NFO</v>
      </c>
      <c r="O237" s="165" t="str">
        <f t="shared" si="50"/>
        <v>44982whu</v>
      </c>
      <c r="P237" s="165" t="str">
        <f t="shared" si="44"/>
        <v>NFO</v>
      </c>
      <c r="Q237" s="165" t="str">
        <f t="shared" si="45"/>
        <v>whu</v>
      </c>
      <c r="R237" s="165" t="str">
        <f>C237&amp;":"&amp;COUNTIF($C$2:C237,C237)</f>
        <v>25:5</v>
      </c>
      <c r="S237" s="165" t="str">
        <f t="shared" si="51"/>
        <v>WHU</v>
      </c>
      <c r="T237" s="165" t="str">
        <f t="shared" si="52"/>
        <v>nfo</v>
      </c>
      <c r="U237" s="166">
        <f>COUNTIF($F$2:F237,G237)</f>
        <v>0</v>
      </c>
      <c r="V237" s="166">
        <f>COUNTIF($G$2:G237,F237)</f>
        <v>0</v>
      </c>
      <c r="W237" s="166">
        <f>COUNTIF($F$2:F237,F237)</f>
        <v>1</v>
      </c>
      <c r="X237" s="166">
        <f>COUNTIF($F$2:G237,G237)</f>
        <v>1</v>
      </c>
      <c r="Y237" s="165">
        <f t="shared" si="53"/>
        <v>1</v>
      </c>
      <c r="Z237" s="165" t="str">
        <f t="shared" si="54"/>
        <v>GW25-1NFO</v>
      </c>
      <c r="AA237" s="165" t="str">
        <f t="shared" si="55"/>
        <v>GW25-1whu</v>
      </c>
      <c r="AB237" s="165" t="str">
        <f t="shared" si="46"/>
        <v>NFO</v>
      </c>
      <c r="AC237" s="165" t="str">
        <f t="shared" si="47"/>
        <v>whu</v>
      </c>
    </row>
    <row r="238" spans="1:29" x14ac:dyDescent="0.3">
      <c r="A238" s="164" t="str">
        <f>LEFT('FPL FIX'!$F238,10)</f>
        <v>2023-02-25</v>
      </c>
      <c r="B238" s="164">
        <f t="shared" si="48"/>
        <v>44982</v>
      </c>
      <c r="C238" s="165">
        <f>'FPL FIX'!B238</f>
        <v>25</v>
      </c>
      <c r="D238" s="165">
        <f>'FPL FIX'!J238</f>
        <v>13</v>
      </c>
      <c r="E238" s="165">
        <f>'FPL FIX'!L238</f>
        <v>3</v>
      </c>
      <c r="F238" s="165" t="str">
        <f t="shared" si="42"/>
        <v>25MCI</v>
      </c>
      <c r="G238" s="165" t="str">
        <f t="shared" si="43"/>
        <v>25bou</v>
      </c>
      <c r="H238" s="165" t="str">
        <f>VLOOKUP($D238,FIX!$A$1:$D$21,MATCH("AbrvTeam",FIX!$A$1:$C$1,0),0)</f>
        <v>MCI</v>
      </c>
      <c r="I238" s="165" t="str">
        <f>VLOOKUP(E238,FIX!$A$1:$D$21,MATCH("AbrvTeamL",FIX!$A$1:$D$1,0),0)</f>
        <v>bou</v>
      </c>
      <c r="J238" s="165" t="str">
        <f>INDEX($F$2:$F$381,ROWS(F238:$F$381))</f>
        <v>16ARS</v>
      </c>
      <c r="K238" s="165" t="str">
        <f>INDEX($G$2:$G$381,ROWS($G238:G$381))</f>
        <v>16wol</v>
      </c>
      <c r="L238" s="165" t="str">
        <f>INDEX($H$2:$H$381,ROWS(H238:$H$381))</f>
        <v>ARS</v>
      </c>
      <c r="M238" s="165" t="str">
        <f>INDEX($I$2:$I$381,ROWS(I238:$I$381))</f>
        <v>wol</v>
      </c>
      <c r="N238" s="165" t="str">
        <f t="shared" si="49"/>
        <v>44982MCI</v>
      </c>
      <c r="O238" s="165" t="str">
        <f t="shared" si="50"/>
        <v>44982bou</v>
      </c>
      <c r="P238" s="165" t="str">
        <f t="shared" si="44"/>
        <v>MCI</v>
      </c>
      <c r="Q238" s="165" t="str">
        <f t="shared" si="45"/>
        <v>bou</v>
      </c>
      <c r="R238" s="165" t="str">
        <f>C238&amp;":"&amp;COUNTIF($C$2:C238,C238)</f>
        <v>25:6</v>
      </c>
      <c r="S238" s="165" t="str">
        <f t="shared" si="51"/>
        <v>BOU</v>
      </c>
      <c r="T238" s="165" t="str">
        <f t="shared" si="52"/>
        <v>mci</v>
      </c>
      <c r="U238" s="166">
        <f>COUNTIF($F$2:F238,G238)</f>
        <v>0</v>
      </c>
      <c r="V238" s="166">
        <f>COUNTIF($G$2:G238,F238)</f>
        <v>0</v>
      </c>
      <c r="W238" s="166">
        <f>COUNTIF($F$2:F238,F238)</f>
        <v>1</v>
      </c>
      <c r="X238" s="166">
        <f>COUNTIF($F$2:G238,G238)</f>
        <v>1</v>
      </c>
      <c r="Y238" s="165">
        <f t="shared" si="53"/>
        <v>1</v>
      </c>
      <c r="Z238" s="165" t="str">
        <f t="shared" si="54"/>
        <v>GW25-1MCI</v>
      </c>
      <c r="AA238" s="165" t="str">
        <f t="shared" si="55"/>
        <v>GW25-1bou</v>
      </c>
      <c r="AB238" s="165" t="str">
        <f t="shared" si="46"/>
        <v>MCI</v>
      </c>
      <c r="AC238" s="165" t="str">
        <f t="shared" si="47"/>
        <v>bou</v>
      </c>
    </row>
    <row r="239" spans="1:29" x14ac:dyDescent="0.3">
      <c r="A239" s="164" t="str">
        <f>LEFT('FPL FIX'!$F239,10)</f>
        <v>2023-02-25</v>
      </c>
      <c r="B239" s="164">
        <f t="shared" si="48"/>
        <v>44982</v>
      </c>
      <c r="C239" s="165">
        <f>'FPL FIX'!B239</f>
        <v>25</v>
      </c>
      <c r="D239" s="165">
        <f>'FPL FIX'!J239</f>
        <v>12</v>
      </c>
      <c r="E239" s="165">
        <f>'FPL FIX'!L239</f>
        <v>7</v>
      </c>
      <c r="F239" s="165" t="str">
        <f t="shared" si="42"/>
        <v>25LIV</v>
      </c>
      <c r="G239" s="165" t="str">
        <f t="shared" si="43"/>
        <v>25cry</v>
      </c>
      <c r="H239" s="165" t="str">
        <f>VLOOKUP($D239,FIX!$A$1:$D$21,MATCH("AbrvTeam",FIX!$A$1:$C$1,0),0)</f>
        <v>LIV</v>
      </c>
      <c r="I239" s="165" t="str">
        <f>VLOOKUP(E239,FIX!$A$1:$D$21,MATCH("AbrvTeamL",FIX!$A$1:$D$1,0),0)</f>
        <v>cry</v>
      </c>
      <c r="J239" s="165" t="str">
        <f>INDEX($F$2:$F$381,ROWS(F239:$F$381))</f>
        <v>16CHE</v>
      </c>
      <c r="K239" s="165" t="str">
        <f>INDEX($G$2:$G$381,ROWS($G239:G$381))</f>
        <v>16new</v>
      </c>
      <c r="L239" s="165" t="str">
        <f>INDEX($H$2:$H$381,ROWS(H239:$H$381))</f>
        <v>CHE</v>
      </c>
      <c r="M239" s="165" t="str">
        <f>INDEX($I$2:$I$381,ROWS(I239:$I$381))</f>
        <v>new</v>
      </c>
      <c r="N239" s="165" t="str">
        <f t="shared" si="49"/>
        <v>44982LIV</v>
      </c>
      <c r="O239" s="165" t="str">
        <f t="shared" si="50"/>
        <v>44982cry</v>
      </c>
      <c r="P239" s="165" t="str">
        <f t="shared" si="44"/>
        <v>LIV</v>
      </c>
      <c r="Q239" s="165" t="str">
        <f t="shared" si="45"/>
        <v>cry</v>
      </c>
      <c r="R239" s="165" t="str">
        <f>C239&amp;":"&amp;COUNTIF($C$2:C239,C239)</f>
        <v>25:7</v>
      </c>
      <c r="S239" s="165" t="str">
        <f t="shared" si="51"/>
        <v>CRY</v>
      </c>
      <c r="T239" s="165" t="str">
        <f t="shared" si="52"/>
        <v>liv</v>
      </c>
      <c r="U239" s="166">
        <f>COUNTIF($F$2:F239,G239)</f>
        <v>0</v>
      </c>
      <c r="V239" s="166">
        <f>COUNTIF($G$2:G239,F239)</f>
        <v>0</v>
      </c>
      <c r="W239" s="166">
        <f>COUNTIF($F$2:F239,F239)</f>
        <v>1</v>
      </c>
      <c r="X239" s="166">
        <f>COUNTIF($F$2:G239,G239)</f>
        <v>1</v>
      </c>
      <c r="Y239" s="165">
        <f t="shared" si="53"/>
        <v>1</v>
      </c>
      <c r="Z239" s="165" t="str">
        <f t="shared" si="54"/>
        <v>GW25-1LIV</v>
      </c>
      <c r="AA239" s="165" t="str">
        <f t="shared" si="55"/>
        <v>GW25-1cry</v>
      </c>
      <c r="AB239" s="165" t="str">
        <f t="shared" si="46"/>
        <v>LIV</v>
      </c>
      <c r="AC239" s="165" t="str">
        <f t="shared" si="47"/>
        <v>cry</v>
      </c>
    </row>
    <row r="240" spans="1:29" x14ac:dyDescent="0.3">
      <c r="A240" s="164" t="str">
        <f>LEFT('FPL FIX'!$F240,10)</f>
        <v>2023-02-26</v>
      </c>
      <c r="B240" s="164">
        <f t="shared" si="48"/>
        <v>44983</v>
      </c>
      <c r="C240" s="165">
        <f>'FPL FIX'!B240</f>
        <v>25</v>
      </c>
      <c r="D240" s="165">
        <f>'FPL FIX'!J240</f>
        <v>6</v>
      </c>
      <c r="E240" s="165">
        <f>'FPL FIX'!L240</f>
        <v>18</v>
      </c>
      <c r="F240" s="165" t="str">
        <f t="shared" si="42"/>
        <v>25CHE</v>
      </c>
      <c r="G240" s="165" t="str">
        <f t="shared" si="43"/>
        <v>25tot</v>
      </c>
      <c r="H240" s="165" t="str">
        <f>VLOOKUP($D240,FIX!$A$1:$D$21,MATCH("AbrvTeam",FIX!$A$1:$C$1,0),0)</f>
        <v>CHE</v>
      </c>
      <c r="I240" s="165" t="str">
        <f>VLOOKUP(E240,FIX!$A$1:$D$21,MATCH("AbrvTeamL",FIX!$A$1:$D$1,0),0)</f>
        <v>tot</v>
      </c>
      <c r="J240" s="165" t="str">
        <f>INDEX($F$2:$F$381,ROWS(F240:$F$381))</f>
        <v>16LEI</v>
      </c>
      <c r="K240" s="165" t="str">
        <f>INDEX($G$2:$G$381,ROWS($G240:G$381))</f>
        <v>16whu</v>
      </c>
      <c r="L240" s="165" t="str">
        <f>INDEX($H$2:$H$381,ROWS(H240:$H$381))</f>
        <v>LEI</v>
      </c>
      <c r="M240" s="165" t="str">
        <f>INDEX($I$2:$I$381,ROWS(I240:$I$381))</f>
        <v>whu</v>
      </c>
      <c r="N240" s="165" t="str">
        <f t="shared" si="49"/>
        <v>44983CHE</v>
      </c>
      <c r="O240" s="165" t="str">
        <f t="shared" si="50"/>
        <v>44983tot</v>
      </c>
      <c r="P240" s="165" t="str">
        <f t="shared" si="44"/>
        <v>CHE</v>
      </c>
      <c r="Q240" s="165" t="str">
        <f t="shared" si="45"/>
        <v>tot</v>
      </c>
      <c r="R240" s="165" t="str">
        <f>C240&amp;":"&amp;COUNTIF($C$2:C240,C240)</f>
        <v>25:8</v>
      </c>
      <c r="S240" s="165" t="str">
        <f t="shared" si="51"/>
        <v>TOT</v>
      </c>
      <c r="T240" s="165" t="str">
        <f t="shared" si="52"/>
        <v>che</v>
      </c>
      <c r="U240" s="166">
        <f>COUNTIF($F$2:F240,G240)</f>
        <v>0</v>
      </c>
      <c r="V240" s="166">
        <f>COUNTIF($G$2:G240,F240)</f>
        <v>0</v>
      </c>
      <c r="W240" s="166">
        <f>COUNTIF($F$2:F240,F240)</f>
        <v>1</v>
      </c>
      <c r="X240" s="166">
        <f>COUNTIF($F$2:G240,G240)</f>
        <v>1</v>
      </c>
      <c r="Y240" s="165">
        <f t="shared" si="53"/>
        <v>1</v>
      </c>
      <c r="Z240" s="165" t="str">
        <f t="shared" si="54"/>
        <v>GW25-1CHE</v>
      </c>
      <c r="AA240" s="165" t="str">
        <f t="shared" si="55"/>
        <v>GW25-1tot</v>
      </c>
      <c r="AB240" s="165" t="str">
        <f t="shared" si="46"/>
        <v>CHE</v>
      </c>
      <c r="AC240" s="165" t="str">
        <f t="shared" si="47"/>
        <v>tot</v>
      </c>
    </row>
    <row r="241" spans="1:29" x14ac:dyDescent="0.3">
      <c r="A241" s="164" t="str">
        <f>LEFT('FPL FIX'!$F241,10)</f>
        <v>2023-03-01</v>
      </c>
      <c r="B241" s="164">
        <f t="shared" si="48"/>
        <v>44986</v>
      </c>
      <c r="C241" s="165">
        <f>'FPL FIX'!B241</f>
        <v>25</v>
      </c>
      <c r="D241" s="165">
        <f>'FPL FIX'!J241</f>
        <v>8</v>
      </c>
      <c r="E241" s="165">
        <f>'FPL FIX'!L241</f>
        <v>1</v>
      </c>
      <c r="F241" s="165" t="str">
        <f t="shared" si="42"/>
        <v>25EVE</v>
      </c>
      <c r="G241" s="165" t="str">
        <f t="shared" si="43"/>
        <v>25ars</v>
      </c>
      <c r="H241" s="165" t="str">
        <f>VLOOKUP($D241,FIX!$A$1:$D$21,MATCH("AbrvTeam",FIX!$A$1:$C$1,0),0)</f>
        <v>EVE</v>
      </c>
      <c r="I241" s="165" t="str">
        <f>VLOOKUP(E241,FIX!$A$1:$D$21,MATCH("AbrvTeamL",FIX!$A$1:$D$1,0),0)</f>
        <v>ars</v>
      </c>
      <c r="J241" s="165" t="str">
        <f>INDEX($F$2:$F$381,ROWS(F241:$F$381))</f>
        <v>16LEE</v>
      </c>
      <c r="K241" s="165" t="str">
        <f>INDEX($G$2:$G$381,ROWS($G241:G$381))</f>
        <v>16tot</v>
      </c>
      <c r="L241" s="165" t="str">
        <f>INDEX($H$2:$H$381,ROWS(H241:$H$381))</f>
        <v>LEE</v>
      </c>
      <c r="M241" s="165" t="str">
        <f>INDEX($I$2:$I$381,ROWS(I241:$I$381))</f>
        <v>tot</v>
      </c>
      <c r="N241" s="165" t="str">
        <f t="shared" si="49"/>
        <v>44986EVE</v>
      </c>
      <c r="O241" s="165" t="str">
        <f t="shared" si="50"/>
        <v>44986ars</v>
      </c>
      <c r="P241" s="165" t="str">
        <f t="shared" si="44"/>
        <v>EVE</v>
      </c>
      <c r="Q241" s="165" t="str">
        <f t="shared" si="45"/>
        <v>ars</v>
      </c>
      <c r="R241" s="165" t="str">
        <f>C241&amp;":"&amp;COUNTIF($C$2:C241,C241)</f>
        <v>25:9</v>
      </c>
      <c r="S241" s="165" t="str">
        <f t="shared" si="51"/>
        <v>ARS</v>
      </c>
      <c r="T241" s="165" t="str">
        <f t="shared" si="52"/>
        <v>eve</v>
      </c>
      <c r="U241" s="166">
        <f>COUNTIF($F$2:F241,G241)</f>
        <v>1</v>
      </c>
      <c r="V241" s="166">
        <f>COUNTIF($G$2:G241,F241)</f>
        <v>1</v>
      </c>
      <c r="W241" s="166">
        <f>COUNTIF($F$2:F241,F241)</f>
        <v>1</v>
      </c>
      <c r="X241" s="166">
        <f>COUNTIF($F$2:G241,G241)</f>
        <v>2</v>
      </c>
      <c r="Y241" s="165">
        <f t="shared" si="53"/>
        <v>2</v>
      </c>
      <c r="Z241" s="165" t="str">
        <f t="shared" si="54"/>
        <v>GW25-2EVE</v>
      </c>
      <c r="AA241" s="165" t="str">
        <f t="shared" si="55"/>
        <v>GW25-2ars</v>
      </c>
      <c r="AB241" s="165" t="str">
        <f t="shared" si="46"/>
        <v>EVE</v>
      </c>
      <c r="AC241" s="165" t="str">
        <f t="shared" si="47"/>
        <v>ars</v>
      </c>
    </row>
    <row r="242" spans="1:29" x14ac:dyDescent="0.3">
      <c r="A242" s="164" t="str">
        <f>LEFT('FPL FIX'!$F242,10)</f>
        <v>2023-03-01</v>
      </c>
      <c r="B242" s="164">
        <f t="shared" si="48"/>
        <v>44986</v>
      </c>
      <c r="C242" s="165">
        <f>'FPL FIX'!B242</f>
        <v>25</v>
      </c>
      <c r="D242" s="165">
        <f>'FPL FIX'!J242</f>
        <v>20</v>
      </c>
      <c r="E242" s="165">
        <f>'FPL FIX'!L242</f>
        <v>12</v>
      </c>
      <c r="F242" s="165" t="str">
        <f t="shared" si="42"/>
        <v>25WOL</v>
      </c>
      <c r="G242" s="165" t="str">
        <f t="shared" si="43"/>
        <v>25liv</v>
      </c>
      <c r="H242" s="165" t="str">
        <f>VLOOKUP($D242,FIX!$A$1:$D$21,MATCH("AbrvTeam",FIX!$A$1:$C$1,0),0)</f>
        <v>WOL</v>
      </c>
      <c r="I242" s="165" t="str">
        <f>VLOOKUP(E242,FIX!$A$1:$D$21,MATCH("AbrvTeamL",FIX!$A$1:$D$1,0),0)</f>
        <v>liv</v>
      </c>
      <c r="J242" s="165" t="str">
        <f>INDEX($F$2:$F$381,ROWS(F242:$F$381))</f>
        <v>16CRY</v>
      </c>
      <c r="K242" s="165" t="str">
        <f>INDEX($G$2:$G$381,ROWS($G242:G$381))</f>
        <v>16nfo</v>
      </c>
      <c r="L242" s="165" t="str">
        <f>INDEX($H$2:$H$381,ROWS(H242:$H$381))</f>
        <v>CRY</v>
      </c>
      <c r="M242" s="165" t="str">
        <f>INDEX($I$2:$I$381,ROWS(I242:$I$381))</f>
        <v>nfo</v>
      </c>
      <c r="N242" s="165" t="str">
        <f t="shared" si="49"/>
        <v>44986WOL</v>
      </c>
      <c r="O242" s="165" t="str">
        <f t="shared" si="50"/>
        <v>44986liv</v>
      </c>
      <c r="P242" s="165" t="str">
        <f t="shared" si="44"/>
        <v>WOL</v>
      </c>
      <c r="Q242" s="165" t="str">
        <f t="shared" si="45"/>
        <v>liv</v>
      </c>
      <c r="R242" s="165" t="str">
        <f>C242&amp;":"&amp;COUNTIF($C$2:C242,C242)</f>
        <v>25:10</v>
      </c>
      <c r="S242" s="165" t="str">
        <f t="shared" si="51"/>
        <v>LIV</v>
      </c>
      <c r="T242" s="165" t="str">
        <f t="shared" si="52"/>
        <v>wol</v>
      </c>
      <c r="U242" s="166">
        <f>COUNTIF($F$2:F242,G242)</f>
        <v>1</v>
      </c>
      <c r="V242" s="166">
        <f>COUNTIF($G$2:G242,F242)</f>
        <v>0</v>
      </c>
      <c r="W242" s="166">
        <f>COUNTIF($F$2:F242,F242)</f>
        <v>2</v>
      </c>
      <c r="X242" s="166">
        <f>COUNTIF($F$2:G242,G242)</f>
        <v>2</v>
      </c>
      <c r="Y242" s="165">
        <f t="shared" si="53"/>
        <v>2</v>
      </c>
      <c r="Z242" s="165" t="str">
        <f t="shared" si="54"/>
        <v>GW25-2WOL</v>
      </c>
      <c r="AA242" s="165" t="str">
        <f t="shared" si="55"/>
        <v>GW25-2liv</v>
      </c>
      <c r="AB242" s="165" t="str">
        <f t="shared" si="46"/>
        <v>WOL</v>
      </c>
      <c r="AC242" s="165" t="str">
        <f t="shared" si="47"/>
        <v>liv</v>
      </c>
    </row>
    <row r="243" spans="1:29" x14ac:dyDescent="0.3">
      <c r="A243" s="164" t="str">
        <f>LEFT('FPL FIX'!$F243,10)</f>
        <v>2023-03-04</v>
      </c>
      <c r="B243" s="164">
        <f t="shared" si="48"/>
        <v>44989</v>
      </c>
      <c r="C243" s="165">
        <f>'FPL FIX'!B243</f>
        <v>26</v>
      </c>
      <c r="D243" s="165">
        <f>'FPL FIX'!J243</f>
        <v>15</v>
      </c>
      <c r="E243" s="165">
        <f>'FPL FIX'!L243</f>
        <v>13</v>
      </c>
      <c r="F243" s="165" t="str">
        <f t="shared" si="42"/>
        <v>26NEW</v>
      </c>
      <c r="G243" s="165" t="str">
        <f t="shared" si="43"/>
        <v>26mci</v>
      </c>
      <c r="H243" s="165" t="str">
        <f>VLOOKUP($D243,FIX!$A$1:$D$21,MATCH("AbrvTeam",FIX!$A$1:$C$1,0),0)</f>
        <v>NEW</v>
      </c>
      <c r="I243" s="165" t="str">
        <f>VLOOKUP(E243,FIX!$A$1:$D$21,MATCH("AbrvTeamL",FIX!$A$1:$D$1,0),0)</f>
        <v>mci</v>
      </c>
      <c r="J243" s="165" t="str">
        <f>INDEX($F$2:$F$381,ROWS(F243:$F$381))</f>
        <v>16SOU</v>
      </c>
      <c r="K243" s="165" t="str">
        <f>INDEX($G$2:$G$381,ROWS($G243:G$381))</f>
        <v>16liv</v>
      </c>
      <c r="L243" s="165" t="str">
        <f>INDEX($H$2:$H$381,ROWS(H243:$H$381))</f>
        <v>SOU</v>
      </c>
      <c r="M243" s="165" t="str">
        <f>INDEX($I$2:$I$381,ROWS(I243:$I$381))</f>
        <v>liv</v>
      </c>
      <c r="N243" s="165" t="str">
        <f t="shared" si="49"/>
        <v>44989NEW</v>
      </c>
      <c r="O243" s="165" t="str">
        <f t="shared" si="50"/>
        <v>44989mci</v>
      </c>
      <c r="P243" s="165" t="str">
        <f t="shared" si="44"/>
        <v>NEW</v>
      </c>
      <c r="Q243" s="165" t="str">
        <f t="shared" si="45"/>
        <v>mci</v>
      </c>
      <c r="R243" s="165" t="str">
        <f>C243&amp;":"&amp;COUNTIF($C$2:C243,C243)</f>
        <v>26:1</v>
      </c>
      <c r="S243" s="165" t="str">
        <f t="shared" si="51"/>
        <v>MCI</v>
      </c>
      <c r="T243" s="165" t="str">
        <f t="shared" si="52"/>
        <v>new</v>
      </c>
      <c r="U243" s="166">
        <f>COUNTIF($F$2:F243,G243)</f>
        <v>0</v>
      </c>
      <c r="V243" s="166">
        <f>COUNTIF($G$2:G243,F243)</f>
        <v>0</v>
      </c>
      <c r="W243" s="166">
        <f>COUNTIF($F$2:F243,F243)</f>
        <v>1</v>
      </c>
      <c r="X243" s="166">
        <f>COUNTIF($F$2:G243,G243)</f>
        <v>1</v>
      </c>
      <c r="Y243" s="165">
        <f t="shared" si="53"/>
        <v>1</v>
      </c>
      <c r="Z243" s="165" t="str">
        <f t="shared" si="54"/>
        <v>GW26-1NEW</v>
      </c>
      <c r="AA243" s="165" t="str">
        <f t="shared" si="55"/>
        <v>GW26-1mci</v>
      </c>
      <c r="AB243" s="165" t="str">
        <f t="shared" si="46"/>
        <v>NEW</v>
      </c>
      <c r="AC243" s="165" t="str">
        <f t="shared" si="47"/>
        <v>mci</v>
      </c>
    </row>
    <row r="244" spans="1:29" x14ac:dyDescent="0.3">
      <c r="A244" s="164" t="str">
        <f>LEFT('FPL FIX'!$F244,10)</f>
        <v>2023-03-04</v>
      </c>
      <c r="B244" s="164">
        <f t="shared" si="48"/>
        <v>44989</v>
      </c>
      <c r="C244" s="165">
        <f>'FPL FIX'!B244</f>
        <v>26</v>
      </c>
      <c r="D244" s="165">
        <f>'FPL FIX'!J244</f>
        <v>3</v>
      </c>
      <c r="E244" s="165">
        <f>'FPL FIX'!L244</f>
        <v>1</v>
      </c>
      <c r="F244" s="165" t="str">
        <f t="shared" si="42"/>
        <v>26BOU</v>
      </c>
      <c r="G244" s="165" t="str">
        <f t="shared" si="43"/>
        <v>26ars</v>
      </c>
      <c r="H244" s="165" t="str">
        <f>VLOOKUP($D244,FIX!$A$1:$D$21,MATCH("AbrvTeam",FIX!$A$1:$C$1,0),0)</f>
        <v>BOU</v>
      </c>
      <c r="I244" s="165" t="str">
        <f>VLOOKUP(E244,FIX!$A$1:$D$21,MATCH("AbrvTeamL",FIX!$A$1:$D$1,0),0)</f>
        <v>ars</v>
      </c>
      <c r="J244" s="165" t="str">
        <f>INDEX($F$2:$F$381,ROWS(F244:$F$381))</f>
        <v>16EVE</v>
      </c>
      <c r="K244" s="165" t="str">
        <f>INDEX($G$2:$G$381,ROWS($G244:G$381))</f>
        <v>16bou</v>
      </c>
      <c r="L244" s="165" t="str">
        <f>INDEX($H$2:$H$381,ROWS(H244:$H$381))</f>
        <v>EVE</v>
      </c>
      <c r="M244" s="165" t="str">
        <f>INDEX($I$2:$I$381,ROWS(I244:$I$381))</f>
        <v>bou</v>
      </c>
      <c r="N244" s="165" t="str">
        <f t="shared" si="49"/>
        <v>44989BOU</v>
      </c>
      <c r="O244" s="165" t="str">
        <f t="shared" si="50"/>
        <v>44989ars</v>
      </c>
      <c r="P244" s="165" t="str">
        <f t="shared" si="44"/>
        <v>BOU</v>
      </c>
      <c r="Q244" s="165" t="str">
        <f t="shared" si="45"/>
        <v>ars</v>
      </c>
      <c r="R244" s="165" t="str">
        <f>C244&amp;":"&amp;COUNTIF($C$2:C244,C244)</f>
        <v>26:2</v>
      </c>
      <c r="S244" s="165" t="str">
        <f t="shared" si="51"/>
        <v>ARS</v>
      </c>
      <c r="T244" s="165" t="str">
        <f t="shared" si="52"/>
        <v>bou</v>
      </c>
      <c r="U244" s="166">
        <f>COUNTIF($F$2:F244,G244)</f>
        <v>0</v>
      </c>
      <c r="V244" s="166">
        <f>COUNTIF($G$2:G244,F244)</f>
        <v>0</v>
      </c>
      <c r="W244" s="166">
        <f>COUNTIF($F$2:F244,F244)</f>
        <v>1</v>
      </c>
      <c r="X244" s="166">
        <f>COUNTIF($F$2:G244,G244)</f>
        <v>1</v>
      </c>
      <c r="Y244" s="165">
        <f t="shared" si="53"/>
        <v>1</v>
      </c>
      <c r="Z244" s="165" t="str">
        <f t="shared" si="54"/>
        <v>GW26-1BOU</v>
      </c>
      <c r="AA244" s="165" t="str">
        <f t="shared" si="55"/>
        <v>GW26-1ars</v>
      </c>
      <c r="AB244" s="165" t="str">
        <f t="shared" si="46"/>
        <v>BOU</v>
      </c>
      <c r="AC244" s="165" t="str">
        <f t="shared" si="47"/>
        <v>ars</v>
      </c>
    </row>
    <row r="245" spans="1:29" x14ac:dyDescent="0.3">
      <c r="A245" s="164" t="str">
        <f>LEFT('FPL FIX'!$F245,10)</f>
        <v>2023-03-04</v>
      </c>
      <c r="B245" s="164">
        <f t="shared" si="48"/>
        <v>44989</v>
      </c>
      <c r="C245" s="165">
        <f>'FPL FIX'!B245</f>
        <v>26</v>
      </c>
      <c r="D245" s="165">
        <f>'FPL FIX'!J245</f>
        <v>7</v>
      </c>
      <c r="E245" s="165">
        <f>'FPL FIX'!L245</f>
        <v>2</v>
      </c>
      <c r="F245" s="165" t="str">
        <f t="shared" si="42"/>
        <v>26CRY</v>
      </c>
      <c r="G245" s="165" t="str">
        <f t="shared" si="43"/>
        <v>26avl</v>
      </c>
      <c r="H245" s="165" t="str">
        <f>VLOOKUP($D245,FIX!$A$1:$D$21,MATCH("AbrvTeam",FIX!$A$1:$C$1,0),0)</f>
        <v>CRY</v>
      </c>
      <c r="I245" s="165" t="str">
        <f>VLOOKUP(E245,FIX!$A$1:$D$21,MATCH("AbrvTeamL",FIX!$A$1:$D$1,0),0)</f>
        <v>avl</v>
      </c>
      <c r="J245" s="165" t="str">
        <f>INDEX($F$2:$F$381,ROWS(F245:$F$381))</f>
        <v>16BRE</v>
      </c>
      <c r="K245" s="165" t="str">
        <f>INDEX($G$2:$G$381,ROWS($G245:G$381))</f>
        <v>16mci</v>
      </c>
      <c r="L245" s="165" t="str">
        <f>INDEX($H$2:$H$381,ROWS(H245:$H$381))</f>
        <v>BRE</v>
      </c>
      <c r="M245" s="165" t="str">
        <f>INDEX($I$2:$I$381,ROWS(I245:$I$381))</f>
        <v>mci</v>
      </c>
      <c r="N245" s="165" t="str">
        <f t="shared" si="49"/>
        <v>44989CRY</v>
      </c>
      <c r="O245" s="165" t="str">
        <f t="shared" si="50"/>
        <v>44989avl</v>
      </c>
      <c r="P245" s="165" t="str">
        <f t="shared" si="44"/>
        <v>CRY</v>
      </c>
      <c r="Q245" s="165" t="str">
        <f t="shared" si="45"/>
        <v>avl</v>
      </c>
      <c r="R245" s="165" t="str">
        <f>C245&amp;":"&amp;COUNTIF($C$2:C245,C245)</f>
        <v>26:3</v>
      </c>
      <c r="S245" s="165" t="str">
        <f t="shared" si="51"/>
        <v>AVL</v>
      </c>
      <c r="T245" s="165" t="str">
        <f t="shared" si="52"/>
        <v>cry</v>
      </c>
      <c r="U245" s="166">
        <f>COUNTIF($F$2:F245,G245)</f>
        <v>0</v>
      </c>
      <c r="V245" s="166">
        <f>COUNTIF($G$2:G245,F245)</f>
        <v>0</v>
      </c>
      <c r="W245" s="166">
        <f>COUNTIF($F$2:F245,F245)</f>
        <v>1</v>
      </c>
      <c r="X245" s="166">
        <f>COUNTIF($F$2:G245,G245)</f>
        <v>1</v>
      </c>
      <c r="Y245" s="165">
        <f t="shared" si="53"/>
        <v>1</v>
      </c>
      <c r="Z245" s="165" t="str">
        <f t="shared" si="54"/>
        <v>GW26-1CRY</v>
      </c>
      <c r="AA245" s="165" t="str">
        <f t="shared" si="55"/>
        <v>GW26-1avl</v>
      </c>
      <c r="AB245" s="165" t="str">
        <f t="shared" si="46"/>
        <v>CRY</v>
      </c>
      <c r="AC245" s="165" t="str">
        <f t="shared" si="47"/>
        <v>avl</v>
      </c>
    </row>
    <row r="246" spans="1:29" x14ac:dyDescent="0.3">
      <c r="A246" s="164" t="str">
        <f>LEFT('FPL FIX'!$F246,10)</f>
        <v>2023-03-04</v>
      </c>
      <c r="B246" s="164">
        <f t="shared" si="48"/>
        <v>44989</v>
      </c>
      <c r="C246" s="165">
        <f>'FPL FIX'!B246</f>
        <v>26</v>
      </c>
      <c r="D246" s="165">
        <f>'FPL FIX'!J246</f>
        <v>19</v>
      </c>
      <c r="E246" s="165">
        <f>'FPL FIX'!L246</f>
        <v>5</v>
      </c>
      <c r="F246" s="165" t="str">
        <f t="shared" si="42"/>
        <v>26WHU</v>
      </c>
      <c r="G246" s="165" t="str">
        <f t="shared" si="43"/>
        <v>26bha</v>
      </c>
      <c r="H246" s="165" t="str">
        <f>VLOOKUP($D246,FIX!$A$1:$D$21,MATCH("AbrvTeam",FIX!$A$1:$C$1,0),0)</f>
        <v>WHU</v>
      </c>
      <c r="I246" s="165" t="str">
        <f>VLOOKUP(E246,FIX!$A$1:$D$21,MATCH("AbrvTeamL",FIX!$A$1:$D$1,0),0)</f>
        <v>bha</v>
      </c>
      <c r="J246" s="165" t="str">
        <f>INDEX($F$2:$F$381,ROWS(F246:$F$381))</f>
        <v>15LIV</v>
      </c>
      <c r="K246" s="165" t="str">
        <f>INDEX($G$2:$G$381,ROWS($G246:G$381))</f>
        <v>15tot</v>
      </c>
      <c r="L246" s="165" t="str">
        <f>INDEX($H$2:$H$381,ROWS(H246:$H$381))</f>
        <v>LIV</v>
      </c>
      <c r="M246" s="165" t="str">
        <f>INDEX($I$2:$I$381,ROWS(I246:$I$381))</f>
        <v>tot</v>
      </c>
      <c r="N246" s="165" t="str">
        <f t="shared" si="49"/>
        <v>44989WHU</v>
      </c>
      <c r="O246" s="165" t="str">
        <f t="shared" si="50"/>
        <v>44989bha</v>
      </c>
      <c r="P246" s="165" t="str">
        <f t="shared" si="44"/>
        <v>WHU</v>
      </c>
      <c r="Q246" s="165" t="str">
        <f t="shared" si="45"/>
        <v>bha</v>
      </c>
      <c r="R246" s="165" t="str">
        <f>C246&amp;":"&amp;COUNTIF($C$2:C246,C246)</f>
        <v>26:4</v>
      </c>
      <c r="S246" s="165" t="str">
        <f t="shared" si="51"/>
        <v>BHA</v>
      </c>
      <c r="T246" s="165" t="str">
        <f t="shared" si="52"/>
        <v>whu</v>
      </c>
      <c r="U246" s="166">
        <f>COUNTIF($F$2:F246,G246)</f>
        <v>0</v>
      </c>
      <c r="V246" s="166">
        <f>COUNTIF($G$2:G246,F246)</f>
        <v>0</v>
      </c>
      <c r="W246" s="166">
        <f>COUNTIF($F$2:F246,F246)</f>
        <v>1</v>
      </c>
      <c r="X246" s="166">
        <f>COUNTIF($F$2:G246,G246)</f>
        <v>1</v>
      </c>
      <c r="Y246" s="165">
        <f t="shared" si="53"/>
        <v>1</v>
      </c>
      <c r="Z246" s="165" t="str">
        <f t="shared" si="54"/>
        <v>GW26-1WHU</v>
      </c>
      <c r="AA246" s="165" t="str">
        <f t="shared" si="55"/>
        <v>GW26-1bha</v>
      </c>
      <c r="AB246" s="165" t="str">
        <f t="shared" si="46"/>
        <v>WHU</v>
      </c>
      <c r="AC246" s="165" t="str">
        <f t="shared" si="47"/>
        <v>bha</v>
      </c>
    </row>
    <row r="247" spans="1:29" x14ac:dyDescent="0.3">
      <c r="A247" s="164" t="str">
        <f>LEFT('FPL FIX'!$F247,10)</f>
        <v>2023-03-04</v>
      </c>
      <c r="B247" s="164">
        <f t="shared" si="48"/>
        <v>44989</v>
      </c>
      <c r="C247" s="165">
        <f>'FPL FIX'!B247</f>
        <v>26</v>
      </c>
      <c r="D247" s="165">
        <f>'FPL FIX'!J247</f>
        <v>11</v>
      </c>
      <c r="E247" s="165">
        <f>'FPL FIX'!L247</f>
        <v>6</v>
      </c>
      <c r="F247" s="165" t="str">
        <f t="shared" si="42"/>
        <v>26LEE</v>
      </c>
      <c r="G247" s="165" t="str">
        <f t="shared" si="43"/>
        <v>26che</v>
      </c>
      <c r="H247" s="165" t="str">
        <f>VLOOKUP($D247,FIX!$A$1:$D$21,MATCH("AbrvTeam",FIX!$A$1:$C$1,0),0)</f>
        <v>LEE</v>
      </c>
      <c r="I247" s="165" t="str">
        <f>VLOOKUP(E247,FIX!$A$1:$D$21,MATCH("AbrvTeamL",FIX!$A$1:$D$1,0),0)</f>
        <v>che</v>
      </c>
      <c r="J247" s="165" t="str">
        <f>INDEX($F$2:$F$381,ROWS(F247:$F$381))</f>
        <v>15CRY</v>
      </c>
      <c r="K247" s="165" t="str">
        <f>INDEX($G$2:$G$381,ROWS($G247:G$381))</f>
        <v>15whu</v>
      </c>
      <c r="L247" s="165" t="str">
        <f>INDEX($H$2:$H$381,ROWS(H247:$H$381))</f>
        <v>CRY</v>
      </c>
      <c r="M247" s="165" t="str">
        <f>INDEX($I$2:$I$381,ROWS(I247:$I$381))</f>
        <v>whu</v>
      </c>
      <c r="N247" s="165" t="str">
        <f t="shared" si="49"/>
        <v>44989LEE</v>
      </c>
      <c r="O247" s="165" t="str">
        <f t="shared" si="50"/>
        <v>44989che</v>
      </c>
      <c r="P247" s="165" t="str">
        <f t="shared" si="44"/>
        <v>LEE</v>
      </c>
      <c r="Q247" s="165" t="str">
        <f t="shared" si="45"/>
        <v>che</v>
      </c>
      <c r="R247" s="165" t="str">
        <f>C247&amp;":"&amp;COUNTIF($C$2:C247,C247)</f>
        <v>26:5</v>
      </c>
      <c r="S247" s="165" t="str">
        <f t="shared" si="51"/>
        <v>CHE</v>
      </c>
      <c r="T247" s="165" t="str">
        <f t="shared" si="52"/>
        <v>lee</v>
      </c>
      <c r="U247" s="166">
        <f>COUNTIF($F$2:F247,G247)</f>
        <v>0</v>
      </c>
      <c r="V247" s="166">
        <f>COUNTIF($G$2:G247,F247)</f>
        <v>0</v>
      </c>
      <c r="W247" s="166">
        <f>COUNTIF($F$2:F247,F247)</f>
        <v>1</v>
      </c>
      <c r="X247" s="166">
        <f>COUNTIF($F$2:G247,G247)</f>
        <v>1</v>
      </c>
      <c r="Y247" s="165">
        <f t="shared" si="53"/>
        <v>1</v>
      </c>
      <c r="Z247" s="165" t="str">
        <f t="shared" si="54"/>
        <v>GW26-1LEE</v>
      </c>
      <c r="AA247" s="165" t="str">
        <f t="shared" si="55"/>
        <v>GW26-1che</v>
      </c>
      <c r="AB247" s="165" t="str">
        <f t="shared" si="46"/>
        <v>LEE</v>
      </c>
      <c r="AC247" s="165" t="str">
        <f t="shared" si="47"/>
        <v>che</v>
      </c>
    </row>
    <row r="248" spans="1:29" x14ac:dyDescent="0.3">
      <c r="A248" s="164" t="str">
        <f>LEFT('FPL FIX'!$F248,10)</f>
        <v>2023-03-04</v>
      </c>
      <c r="B248" s="164">
        <f t="shared" si="48"/>
        <v>44989</v>
      </c>
      <c r="C248" s="165">
        <f>'FPL FIX'!B248</f>
        <v>26</v>
      </c>
      <c r="D248" s="165">
        <f>'FPL FIX'!J248</f>
        <v>18</v>
      </c>
      <c r="E248" s="165">
        <f>'FPL FIX'!L248</f>
        <v>20</v>
      </c>
      <c r="F248" s="165" t="str">
        <f t="shared" si="42"/>
        <v>26TOT</v>
      </c>
      <c r="G248" s="165" t="str">
        <f t="shared" si="43"/>
        <v>26wol</v>
      </c>
      <c r="H248" s="165" t="str">
        <f>VLOOKUP($D248,FIX!$A$1:$D$21,MATCH("AbrvTeam",FIX!$A$1:$C$1,0),0)</f>
        <v>TOT</v>
      </c>
      <c r="I248" s="165" t="str">
        <f>VLOOKUP(E248,FIX!$A$1:$D$21,MATCH("AbrvTeamL",FIX!$A$1:$D$1,0),0)</f>
        <v>wol</v>
      </c>
      <c r="J248" s="165" t="str">
        <f>INDEX($F$2:$F$381,ROWS(F248:$F$381))</f>
        <v>15NEW</v>
      </c>
      <c r="K248" s="165" t="str">
        <f>INDEX($G$2:$G$381,ROWS($G248:G$381))</f>
        <v>15sou</v>
      </c>
      <c r="L248" s="165" t="str">
        <f>INDEX($H$2:$H$381,ROWS(H248:$H$381))</f>
        <v>NEW</v>
      </c>
      <c r="M248" s="165" t="str">
        <f>INDEX($I$2:$I$381,ROWS(I248:$I$381))</f>
        <v>sou</v>
      </c>
      <c r="N248" s="165" t="str">
        <f t="shared" si="49"/>
        <v>44989TOT</v>
      </c>
      <c r="O248" s="165" t="str">
        <f t="shared" si="50"/>
        <v>44989wol</v>
      </c>
      <c r="P248" s="165" t="str">
        <f t="shared" si="44"/>
        <v>TOT</v>
      </c>
      <c r="Q248" s="165" t="str">
        <f t="shared" si="45"/>
        <v>wol</v>
      </c>
      <c r="R248" s="165" t="str">
        <f>C248&amp;":"&amp;COUNTIF($C$2:C248,C248)</f>
        <v>26:6</v>
      </c>
      <c r="S248" s="165" t="str">
        <f t="shared" si="51"/>
        <v>WOL</v>
      </c>
      <c r="T248" s="165" t="str">
        <f t="shared" si="52"/>
        <v>tot</v>
      </c>
      <c r="U248" s="166">
        <f>COUNTIF($F$2:F248,G248)</f>
        <v>0</v>
      </c>
      <c r="V248" s="166">
        <f>COUNTIF($G$2:G248,F248)</f>
        <v>0</v>
      </c>
      <c r="W248" s="166">
        <f>COUNTIF($F$2:F248,F248)</f>
        <v>1</v>
      </c>
      <c r="X248" s="166">
        <f>COUNTIF($F$2:G248,G248)</f>
        <v>1</v>
      </c>
      <c r="Y248" s="165">
        <f t="shared" si="53"/>
        <v>1</v>
      </c>
      <c r="Z248" s="165" t="str">
        <f t="shared" si="54"/>
        <v>GW26-1TOT</v>
      </c>
      <c r="AA248" s="165" t="str">
        <f t="shared" si="55"/>
        <v>GW26-1wol</v>
      </c>
      <c r="AB248" s="165" t="str">
        <f t="shared" si="46"/>
        <v>TOT</v>
      </c>
      <c r="AC248" s="165" t="str">
        <f t="shared" si="47"/>
        <v>wol</v>
      </c>
    </row>
    <row r="249" spans="1:29" x14ac:dyDescent="0.3">
      <c r="A249" s="164" t="str">
        <f>LEFT('FPL FIX'!$F249,10)</f>
        <v>2023-03-04</v>
      </c>
      <c r="B249" s="164">
        <f t="shared" si="48"/>
        <v>44989</v>
      </c>
      <c r="C249" s="165">
        <f>'FPL FIX'!B249</f>
        <v>26</v>
      </c>
      <c r="D249" s="165">
        <f>'FPL FIX'!J249</f>
        <v>10</v>
      </c>
      <c r="E249" s="165">
        <f>'FPL FIX'!L249</f>
        <v>17</v>
      </c>
      <c r="F249" s="165" t="str">
        <f t="shared" si="42"/>
        <v>26LEI</v>
      </c>
      <c r="G249" s="165" t="str">
        <f t="shared" si="43"/>
        <v>26sou</v>
      </c>
      <c r="H249" s="165" t="str">
        <f>VLOOKUP($D249,FIX!$A$1:$D$21,MATCH("AbrvTeam",FIX!$A$1:$C$1,0),0)</f>
        <v>LEI</v>
      </c>
      <c r="I249" s="165" t="str">
        <f>VLOOKUP(E249,FIX!$A$1:$D$21,MATCH("AbrvTeamL",FIX!$A$1:$D$1,0),0)</f>
        <v>sou</v>
      </c>
      <c r="J249" s="165" t="str">
        <f>INDEX($F$2:$F$381,ROWS(F249:$F$381))</f>
        <v>15MUN</v>
      </c>
      <c r="K249" s="165" t="str">
        <f>INDEX($G$2:$G$381,ROWS($G249:G$381))</f>
        <v>15avl</v>
      </c>
      <c r="L249" s="165" t="str">
        <f>INDEX($H$2:$H$381,ROWS(H249:$H$381))</f>
        <v>MUN</v>
      </c>
      <c r="M249" s="165" t="str">
        <f>INDEX($I$2:$I$381,ROWS(I249:$I$381))</f>
        <v>avl</v>
      </c>
      <c r="N249" s="165" t="str">
        <f t="shared" si="49"/>
        <v>44989LEI</v>
      </c>
      <c r="O249" s="165" t="str">
        <f t="shared" si="50"/>
        <v>44989sou</v>
      </c>
      <c r="P249" s="165" t="str">
        <f t="shared" si="44"/>
        <v>LEI</v>
      </c>
      <c r="Q249" s="165" t="str">
        <f t="shared" si="45"/>
        <v>sou</v>
      </c>
      <c r="R249" s="165" t="str">
        <f>C249&amp;":"&amp;COUNTIF($C$2:C249,C249)</f>
        <v>26:7</v>
      </c>
      <c r="S249" s="165" t="str">
        <f t="shared" si="51"/>
        <v>SOU</v>
      </c>
      <c r="T249" s="165" t="str">
        <f t="shared" si="52"/>
        <v>lei</v>
      </c>
      <c r="U249" s="166">
        <f>COUNTIF($F$2:F249,G249)</f>
        <v>0</v>
      </c>
      <c r="V249" s="166">
        <f>COUNTIF($G$2:G249,F249)</f>
        <v>0</v>
      </c>
      <c r="W249" s="166">
        <f>COUNTIF($F$2:F249,F249)</f>
        <v>1</v>
      </c>
      <c r="X249" s="166">
        <f>COUNTIF($F$2:G249,G249)</f>
        <v>1</v>
      </c>
      <c r="Y249" s="165">
        <f t="shared" si="53"/>
        <v>1</v>
      </c>
      <c r="Z249" s="165" t="str">
        <f t="shared" si="54"/>
        <v>GW26-1LEI</v>
      </c>
      <c r="AA249" s="165" t="str">
        <f t="shared" si="55"/>
        <v>GW26-1sou</v>
      </c>
      <c r="AB249" s="165" t="str">
        <f t="shared" si="46"/>
        <v>LEI</v>
      </c>
      <c r="AC249" s="165" t="str">
        <f t="shared" si="47"/>
        <v>sou</v>
      </c>
    </row>
    <row r="250" spans="1:29" x14ac:dyDescent="0.3">
      <c r="A250" s="164" t="str">
        <f>LEFT('FPL FIX'!$F250,10)</f>
        <v>2023-03-05</v>
      </c>
      <c r="B250" s="164">
        <f t="shared" si="48"/>
        <v>44990</v>
      </c>
      <c r="C250" s="165">
        <f>'FPL FIX'!B250</f>
        <v>26</v>
      </c>
      <c r="D250" s="165">
        <f>'FPL FIX'!J250</f>
        <v>8</v>
      </c>
      <c r="E250" s="165">
        <f>'FPL FIX'!L250</f>
        <v>16</v>
      </c>
      <c r="F250" s="165" t="str">
        <f t="shared" si="42"/>
        <v>26EVE</v>
      </c>
      <c r="G250" s="165" t="str">
        <f t="shared" si="43"/>
        <v>26nfo</v>
      </c>
      <c r="H250" s="165" t="str">
        <f>VLOOKUP($D250,FIX!$A$1:$D$21,MATCH("AbrvTeam",FIX!$A$1:$C$1,0),0)</f>
        <v>EVE</v>
      </c>
      <c r="I250" s="165" t="str">
        <f>VLOOKUP(E250,FIX!$A$1:$D$21,MATCH("AbrvTeamL",FIX!$A$1:$D$1,0),0)</f>
        <v>nfo</v>
      </c>
      <c r="J250" s="165" t="str">
        <f>INDEX($F$2:$F$381,ROWS(F250:$F$381))</f>
        <v>15ARS</v>
      </c>
      <c r="K250" s="165" t="str">
        <f>INDEX($G$2:$G$381,ROWS($G250:G$381))</f>
        <v>15che</v>
      </c>
      <c r="L250" s="165" t="str">
        <f>INDEX($H$2:$H$381,ROWS(H250:$H$381))</f>
        <v>ARS</v>
      </c>
      <c r="M250" s="165" t="str">
        <f>INDEX($I$2:$I$381,ROWS(I250:$I$381))</f>
        <v>che</v>
      </c>
      <c r="N250" s="165" t="str">
        <f t="shared" si="49"/>
        <v>44990EVE</v>
      </c>
      <c r="O250" s="165" t="str">
        <f t="shared" si="50"/>
        <v>44990nfo</v>
      </c>
      <c r="P250" s="165" t="str">
        <f t="shared" si="44"/>
        <v>EVE</v>
      </c>
      <c r="Q250" s="165" t="str">
        <f t="shared" si="45"/>
        <v>nfo</v>
      </c>
      <c r="R250" s="165" t="str">
        <f>C250&amp;":"&amp;COUNTIF($C$2:C250,C250)</f>
        <v>26:8</v>
      </c>
      <c r="S250" s="165" t="str">
        <f t="shared" si="51"/>
        <v>NFO</v>
      </c>
      <c r="T250" s="165" t="str">
        <f t="shared" si="52"/>
        <v>eve</v>
      </c>
      <c r="U250" s="166">
        <f>COUNTIF($F$2:F250,G250)</f>
        <v>0</v>
      </c>
      <c r="V250" s="166">
        <f>COUNTIF($G$2:G250,F250)</f>
        <v>0</v>
      </c>
      <c r="W250" s="166">
        <f>COUNTIF($F$2:F250,F250)</f>
        <v>1</v>
      </c>
      <c r="X250" s="166">
        <f>COUNTIF($F$2:G250,G250)</f>
        <v>1</v>
      </c>
      <c r="Y250" s="165">
        <f t="shared" si="53"/>
        <v>1</v>
      </c>
      <c r="Z250" s="165" t="str">
        <f t="shared" si="54"/>
        <v>GW26-1EVE</v>
      </c>
      <c r="AA250" s="165" t="str">
        <f t="shared" si="55"/>
        <v>GW26-1nfo</v>
      </c>
      <c r="AB250" s="165" t="str">
        <f t="shared" si="46"/>
        <v>EVE</v>
      </c>
      <c r="AC250" s="165" t="str">
        <f t="shared" si="47"/>
        <v>nfo</v>
      </c>
    </row>
    <row r="251" spans="1:29" x14ac:dyDescent="0.3">
      <c r="A251" s="164" t="str">
        <f>LEFT('FPL FIX'!$F251,10)</f>
        <v>2023-03-05</v>
      </c>
      <c r="B251" s="164">
        <f t="shared" si="48"/>
        <v>44990</v>
      </c>
      <c r="C251" s="165">
        <f>'FPL FIX'!B251</f>
        <v>26</v>
      </c>
      <c r="D251" s="165">
        <f>'FPL FIX'!J251</f>
        <v>14</v>
      </c>
      <c r="E251" s="165">
        <f>'FPL FIX'!L251</f>
        <v>12</v>
      </c>
      <c r="F251" s="165" t="str">
        <f t="shared" si="42"/>
        <v>26MUN</v>
      </c>
      <c r="G251" s="165" t="str">
        <f t="shared" si="43"/>
        <v>26liv</v>
      </c>
      <c r="H251" s="165" t="str">
        <f>VLOOKUP($D251,FIX!$A$1:$D$21,MATCH("AbrvTeam",FIX!$A$1:$C$1,0),0)</f>
        <v>MUN</v>
      </c>
      <c r="I251" s="165" t="str">
        <f>VLOOKUP(E251,FIX!$A$1:$D$21,MATCH("AbrvTeamL",FIX!$A$1:$D$1,0),0)</f>
        <v>liv</v>
      </c>
      <c r="J251" s="165" t="str">
        <f>INDEX($F$2:$F$381,ROWS(F251:$F$381))</f>
        <v>15LEI</v>
      </c>
      <c r="K251" s="165" t="str">
        <f>INDEX($G$2:$G$381,ROWS($G251:G$381))</f>
        <v>15eve</v>
      </c>
      <c r="L251" s="165" t="str">
        <f>INDEX($H$2:$H$381,ROWS(H251:$H$381))</f>
        <v>LEI</v>
      </c>
      <c r="M251" s="165" t="str">
        <f>INDEX($I$2:$I$381,ROWS(I251:$I$381))</f>
        <v>eve</v>
      </c>
      <c r="N251" s="165" t="str">
        <f t="shared" si="49"/>
        <v>44990MUN</v>
      </c>
      <c r="O251" s="165" t="str">
        <f t="shared" si="50"/>
        <v>44990liv</v>
      </c>
      <c r="P251" s="165" t="str">
        <f t="shared" si="44"/>
        <v>MUN</v>
      </c>
      <c r="Q251" s="165" t="str">
        <f t="shared" si="45"/>
        <v>liv</v>
      </c>
      <c r="R251" s="165" t="str">
        <f>C251&amp;":"&amp;COUNTIF($C$2:C251,C251)</f>
        <v>26:9</v>
      </c>
      <c r="S251" s="165" t="str">
        <f t="shared" si="51"/>
        <v>LIV</v>
      </c>
      <c r="T251" s="165" t="str">
        <f t="shared" si="52"/>
        <v>mun</v>
      </c>
      <c r="U251" s="166">
        <f>COUNTIF($F$2:F251,G251)</f>
        <v>0</v>
      </c>
      <c r="V251" s="166">
        <f>COUNTIF($G$2:G251,F251)</f>
        <v>0</v>
      </c>
      <c r="W251" s="166">
        <f>COUNTIF($F$2:F251,F251)</f>
        <v>1</v>
      </c>
      <c r="X251" s="166">
        <f>COUNTIF($F$2:G251,G251)</f>
        <v>1</v>
      </c>
      <c r="Y251" s="165">
        <f t="shared" si="53"/>
        <v>1</v>
      </c>
      <c r="Z251" s="165" t="str">
        <f t="shared" si="54"/>
        <v>GW26-1MUN</v>
      </c>
      <c r="AA251" s="165" t="str">
        <f t="shared" si="55"/>
        <v>GW26-1liv</v>
      </c>
      <c r="AB251" s="165" t="str">
        <f t="shared" si="46"/>
        <v>MUN</v>
      </c>
      <c r="AC251" s="165" t="str">
        <f t="shared" si="47"/>
        <v>liv</v>
      </c>
    </row>
    <row r="252" spans="1:29" x14ac:dyDescent="0.3">
      <c r="A252" s="164" t="str">
        <f>LEFT('FPL FIX'!$F252,10)</f>
        <v>2023-03-06</v>
      </c>
      <c r="B252" s="164">
        <f t="shared" si="48"/>
        <v>44991</v>
      </c>
      <c r="C252" s="165">
        <f>'FPL FIX'!B252</f>
        <v>26</v>
      </c>
      <c r="D252" s="165">
        <f>'FPL FIX'!J252</f>
        <v>9</v>
      </c>
      <c r="E252" s="165">
        <f>'FPL FIX'!L252</f>
        <v>4</v>
      </c>
      <c r="F252" s="165" t="str">
        <f t="shared" si="42"/>
        <v>26FUL</v>
      </c>
      <c r="G252" s="165" t="str">
        <f t="shared" si="43"/>
        <v>26bre</v>
      </c>
      <c r="H252" s="165" t="str">
        <f>VLOOKUP($D252,FIX!$A$1:$D$21,MATCH("AbrvTeam",FIX!$A$1:$C$1,0),0)</f>
        <v>FUL</v>
      </c>
      <c r="I252" s="165" t="str">
        <f>VLOOKUP(E252,FIX!$A$1:$D$21,MATCH("AbrvTeamL",FIX!$A$1:$D$1,0),0)</f>
        <v>bre</v>
      </c>
      <c r="J252" s="165" t="str">
        <f>INDEX($F$2:$F$381,ROWS(F252:$F$381))</f>
        <v>15BHA</v>
      </c>
      <c r="K252" s="165" t="str">
        <f>INDEX($G$2:$G$381,ROWS($G252:G$381))</f>
        <v>15wol</v>
      </c>
      <c r="L252" s="165" t="str">
        <f>INDEX($H$2:$H$381,ROWS(H252:$H$381))</f>
        <v>BHA</v>
      </c>
      <c r="M252" s="165" t="str">
        <f>INDEX($I$2:$I$381,ROWS(I252:$I$381))</f>
        <v>wol</v>
      </c>
      <c r="N252" s="165" t="str">
        <f t="shared" si="49"/>
        <v>44991FUL</v>
      </c>
      <c r="O252" s="165" t="str">
        <f t="shared" si="50"/>
        <v>44991bre</v>
      </c>
      <c r="P252" s="165" t="str">
        <f t="shared" si="44"/>
        <v>FUL</v>
      </c>
      <c r="Q252" s="165" t="str">
        <f t="shared" si="45"/>
        <v>bre</v>
      </c>
      <c r="R252" s="165" t="str">
        <f>C252&amp;":"&amp;COUNTIF($C$2:C252,C252)</f>
        <v>26:10</v>
      </c>
      <c r="S252" s="165" t="str">
        <f t="shared" si="51"/>
        <v>BRE</v>
      </c>
      <c r="T252" s="165" t="str">
        <f t="shared" si="52"/>
        <v>ful</v>
      </c>
      <c r="U252" s="166">
        <f>COUNTIF($F$2:F252,G252)</f>
        <v>0</v>
      </c>
      <c r="V252" s="166">
        <f>COUNTIF($G$2:G252,F252)</f>
        <v>0</v>
      </c>
      <c r="W252" s="166">
        <f>COUNTIF($F$2:F252,F252)</f>
        <v>1</v>
      </c>
      <c r="X252" s="166">
        <f>COUNTIF($F$2:G252,G252)</f>
        <v>1</v>
      </c>
      <c r="Y252" s="165">
        <f t="shared" si="53"/>
        <v>1</v>
      </c>
      <c r="Z252" s="165" t="str">
        <f t="shared" si="54"/>
        <v>GW26-1FUL</v>
      </c>
      <c r="AA252" s="165" t="str">
        <f t="shared" si="55"/>
        <v>GW26-1bre</v>
      </c>
      <c r="AB252" s="165" t="str">
        <f t="shared" si="46"/>
        <v>FUL</v>
      </c>
      <c r="AC252" s="165" t="str">
        <f t="shared" si="47"/>
        <v>bre</v>
      </c>
    </row>
    <row r="253" spans="1:29" x14ac:dyDescent="0.3">
      <c r="A253" s="164" t="str">
        <f>LEFT('FPL FIX'!$F253,10)</f>
        <v>2023-03-11</v>
      </c>
      <c r="B253" s="164">
        <f t="shared" si="48"/>
        <v>44996</v>
      </c>
      <c r="C253" s="165">
        <f>'FPL FIX'!B253</f>
        <v>27</v>
      </c>
      <c r="D253" s="165">
        <f>'FPL FIX'!J253</f>
        <v>12</v>
      </c>
      <c r="E253" s="165">
        <f>'FPL FIX'!L253</f>
        <v>3</v>
      </c>
      <c r="F253" s="165" t="str">
        <f t="shared" si="42"/>
        <v>27LIV</v>
      </c>
      <c r="G253" s="165" t="str">
        <f t="shared" si="43"/>
        <v>27bou</v>
      </c>
      <c r="H253" s="165" t="str">
        <f>VLOOKUP($D253,FIX!$A$1:$D$21,MATCH("AbrvTeam",FIX!$A$1:$C$1,0),0)</f>
        <v>LIV</v>
      </c>
      <c r="I253" s="165" t="str">
        <f>VLOOKUP(E253,FIX!$A$1:$D$21,MATCH("AbrvTeamL",FIX!$A$1:$D$1,0),0)</f>
        <v>bou</v>
      </c>
      <c r="J253" s="165" t="str">
        <f>INDEX($F$2:$F$381,ROWS(F253:$F$381))</f>
        <v>15BRE</v>
      </c>
      <c r="K253" s="165" t="str">
        <f>INDEX($G$2:$G$381,ROWS($G253:G$381))</f>
        <v>15nfo</v>
      </c>
      <c r="L253" s="165" t="str">
        <f>INDEX($H$2:$H$381,ROWS(H253:$H$381))</f>
        <v>BRE</v>
      </c>
      <c r="M253" s="165" t="str">
        <f>INDEX($I$2:$I$381,ROWS(I253:$I$381))</f>
        <v>nfo</v>
      </c>
      <c r="N253" s="165" t="str">
        <f t="shared" si="49"/>
        <v>44996LIV</v>
      </c>
      <c r="O253" s="165" t="str">
        <f t="shared" si="50"/>
        <v>44996bou</v>
      </c>
      <c r="P253" s="165" t="str">
        <f t="shared" si="44"/>
        <v>LIV</v>
      </c>
      <c r="Q253" s="165" t="str">
        <f t="shared" si="45"/>
        <v>bou</v>
      </c>
      <c r="R253" s="165" t="str">
        <f>C253&amp;":"&amp;COUNTIF($C$2:C253,C253)</f>
        <v>27:1</v>
      </c>
      <c r="S253" s="165" t="str">
        <f t="shared" si="51"/>
        <v>BOU</v>
      </c>
      <c r="T253" s="165" t="str">
        <f t="shared" si="52"/>
        <v>liv</v>
      </c>
      <c r="U253" s="166">
        <f>COUNTIF($F$2:F253,G253)</f>
        <v>0</v>
      </c>
      <c r="V253" s="166">
        <f>COUNTIF($G$2:G253,F253)</f>
        <v>0</v>
      </c>
      <c r="W253" s="166">
        <f>COUNTIF($F$2:F253,F253)</f>
        <v>1</v>
      </c>
      <c r="X253" s="166">
        <f>COUNTIF($F$2:G253,G253)</f>
        <v>1</v>
      </c>
      <c r="Y253" s="165">
        <f t="shared" si="53"/>
        <v>1</v>
      </c>
      <c r="Z253" s="165" t="str">
        <f t="shared" si="54"/>
        <v>GW27-1LIV</v>
      </c>
      <c r="AA253" s="165" t="str">
        <f t="shared" si="55"/>
        <v>GW27-1bou</v>
      </c>
      <c r="AB253" s="165" t="str">
        <f t="shared" si="46"/>
        <v>LIV</v>
      </c>
      <c r="AC253" s="165" t="str">
        <f t="shared" si="47"/>
        <v>bou</v>
      </c>
    </row>
    <row r="254" spans="1:29" x14ac:dyDescent="0.3">
      <c r="A254" s="164" t="str">
        <f>LEFT('FPL FIX'!$F254,10)</f>
        <v>2023-03-11</v>
      </c>
      <c r="B254" s="164">
        <f t="shared" si="48"/>
        <v>44996</v>
      </c>
      <c r="C254" s="165">
        <f>'FPL FIX'!B254</f>
        <v>27</v>
      </c>
      <c r="D254" s="165">
        <f>'FPL FIX'!J254</f>
        <v>4</v>
      </c>
      <c r="E254" s="165">
        <f>'FPL FIX'!L254</f>
        <v>8</v>
      </c>
      <c r="F254" s="165" t="str">
        <f t="shared" si="42"/>
        <v>27BRE</v>
      </c>
      <c r="G254" s="165" t="str">
        <f t="shared" si="43"/>
        <v>27eve</v>
      </c>
      <c r="H254" s="165" t="str">
        <f>VLOOKUP($D254,FIX!$A$1:$D$21,MATCH("AbrvTeam",FIX!$A$1:$C$1,0),0)</f>
        <v>BRE</v>
      </c>
      <c r="I254" s="165" t="str">
        <f>VLOOKUP(E254,FIX!$A$1:$D$21,MATCH("AbrvTeamL",FIX!$A$1:$D$1,0),0)</f>
        <v>eve</v>
      </c>
      <c r="J254" s="165" t="str">
        <f>INDEX($F$2:$F$381,ROWS(F254:$F$381))</f>
        <v>15FUL</v>
      </c>
      <c r="K254" s="165" t="str">
        <f>INDEX($G$2:$G$381,ROWS($G254:G$381))</f>
        <v>15mci</v>
      </c>
      <c r="L254" s="165" t="str">
        <f>INDEX($H$2:$H$381,ROWS(H254:$H$381))</f>
        <v>FUL</v>
      </c>
      <c r="M254" s="165" t="str">
        <f>INDEX($I$2:$I$381,ROWS(I254:$I$381))</f>
        <v>mci</v>
      </c>
      <c r="N254" s="165" t="str">
        <f t="shared" si="49"/>
        <v>44996BRE</v>
      </c>
      <c r="O254" s="165" t="str">
        <f t="shared" si="50"/>
        <v>44996eve</v>
      </c>
      <c r="P254" s="165" t="str">
        <f t="shared" si="44"/>
        <v>BRE</v>
      </c>
      <c r="Q254" s="165" t="str">
        <f t="shared" si="45"/>
        <v>eve</v>
      </c>
      <c r="R254" s="165" t="str">
        <f>C254&amp;":"&amp;COUNTIF($C$2:C254,C254)</f>
        <v>27:2</v>
      </c>
      <c r="S254" s="165" t="str">
        <f t="shared" si="51"/>
        <v>EVE</v>
      </c>
      <c r="T254" s="165" t="str">
        <f t="shared" si="52"/>
        <v>bre</v>
      </c>
      <c r="U254" s="166">
        <f>COUNTIF($F$2:F254,G254)</f>
        <v>0</v>
      </c>
      <c r="V254" s="166">
        <f>COUNTIF($G$2:G254,F254)</f>
        <v>0</v>
      </c>
      <c r="W254" s="166">
        <f>COUNTIF($F$2:F254,F254)</f>
        <v>1</v>
      </c>
      <c r="X254" s="166">
        <f>COUNTIF($F$2:G254,G254)</f>
        <v>1</v>
      </c>
      <c r="Y254" s="165">
        <f t="shared" si="53"/>
        <v>1</v>
      </c>
      <c r="Z254" s="165" t="str">
        <f t="shared" si="54"/>
        <v>GW27-1BRE</v>
      </c>
      <c r="AA254" s="165" t="str">
        <f t="shared" si="55"/>
        <v>GW27-1eve</v>
      </c>
      <c r="AB254" s="165" t="str">
        <f t="shared" si="46"/>
        <v>BRE</v>
      </c>
      <c r="AC254" s="165" t="str">
        <f t="shared" si="47"/>
        <v>eve</v>
      </c>
    </row>
    <row r="255" spans="1:29" x14ac:dyDescent="0.3">
      <c r="A255" s="164" t="str">
        <f>LEFT('FPL FIX'!$F255,10)</f>
        <v>2023-03-11</v>
      </c>
      <c r="B255" s="164">
        <f t="shared" si="48"/>
        <v>44996</v>
      </c>
      <c r="C255" s="165">
        <f>'FPL FIX'!B255</f>
        <v>27</v>
      </c>
      <c r="D255" s="165">
        <f>'FPL FIX'!J255</f>
        <v>5</v>
      </c>
      <c r="E255" s="165">
        <f>'FPL FIX'!L255</f>
        <v>11</v>
      </c>
      <c r="F255" s="165" t="str">
        <f t="shared" si="42"/>
        <v>27BHA</v>
      </c>
      <c r="G255" s="165" t="str">
        <f t="shared" si="43"/>
        <v>27lee</v>
      </c>
      <c r="H255" s="165" t="str">
        <f>VLOOKUP($D255,FIX!$A$1:$D$21,MATCH("AbrvTeam",FIX!$A$1:$C$1,0),0)</f>
        <v>BHA</v>
      </c>
      <c r="I255" s="165" t="str">
        <f>VLOOKUP(E255,FIX!$A$1:$D$21,MATCH("AbrvTeamL",FIX!$A$1:$D$1,0),0)</f>
        <v>lee</v>
      </c>
      <c r="J255" s="165" t="str">
        <f>INDEX($F$2:$F$381,ROWS(F255:$F$381))</f>
        <v>15BOU</v>
      </c>
      <c r="K255" s="165" t="str">
        <f>INDEX($G$2:$G$381,ROWS($G255:G$381))</f>
        <v>15lee</v>
      </c>
      <c r="L255" s="165" t="str">
        <f>INDEX($H$2:$H$381,ROWS(H255:$H$381))</f>
        <v>BOU</v>
      </c>
      <c r="M255" s="165" t="str">
        <f>INDEX($I$2:$I$381,ROWS(I255:$I$381))</f>
        <v>lee</v>
      </c>
      <c r="N255" s="165" t="str">
        <f t="shared" si="49"/>
        <v>44996BHA</v>
      </c>
      <c r="O255" s="165" t="str">
        <f t="shared" si="50"/>
        <v>44996lee</v>
      </c>
      <c r="P255" s="165" t="str">
        <f t="shared" si="44"/>
        <v>BHA</v>
      </c>
      <c r="Q255" s="165" t="str">
        <f t="shared" si="45"/>
        <v>lee</v>
      </c>
      <c r="R255" s="165" t="str">
        <f>C255&amp;":"&amp;COUNTIF($C$2:C255,C255)</f>
        <v>27:3</v>
      </c>
      <c r="S255" s="165" t="str">
        <f t="shared" si="51"/>
        <v>LEE</v>
      </c>
      <c r="T255" s="165" t="str">
        <f t="shared" si="52"/>
        <v>bha</v>
      </c>
      <c r="U255" s="166">
        <f>COUNTIF($F$2:F255,G255)</f>
        <v>0</v>
      </c>
      <c r="V255" s="166">
        <f>COUNTIF($G$2:G255,F255)</f>
        <v>0</v>
      </c>
      <c r="W255" s="166">
        <f>COUNTIF($F$2:F255,F255)</f>
        <v>1</v>
      </c>
      <c r="X255" s="166">
        <f>COUNTIF($F$2:G255,G255)</f>
        <v>1</v>
      </c>
      <c r="Y255" s="165">
        <f t="shared" si="53"/>
        <v>1</v>
      </c>
      <c r="Z255" s="165" t="str">
        <f t="shared" si="54"/>
        <v>GW27-1BHA</v>
      </c>
      <c r="AA255" s="165" t="str">
        <f t="shared" si="55"/>
        <v>GW27-1lee</v>
      </c>
      <c r="AB255" s="165" t="str">
        <f t="shared" si="46"/>
        <v>BHA</v>
      </c>
      <c r="AC255" s="165" t="str">
        <f t="shared" si="47"/>
        <v>lee</v>
      </c>
    </row>
    <row r="256" spans="1:29" x14ac:dyDescent="0.3">
      <c r="A256" s="164" t="str">
        <f>LEFT('FPL FIX'!$F256,10)</f>
        <v>2023-03-11</v>
      </c>
      <c r="B256" s="164">
        <f t="shared" si="48"/>
        <v>44996</v>
      </c>
      <c r="C256" s="165">
        <f>'FPL FIX'!B256</f>
        <v>27</v>
      </c>
      <c r="D256" s="165">
        <f>'FPL FIX'!J256</f>
        <v>6</v>
      </c>
      <c r="E256" s="165">
        <f>'FPL FIX'!L256</f>
        <v>10</v>
      </c>
      <c r="F256" s="165" t="str">
        <f t="shared" si="42"/>
        <v>27CHE</v>
      </c>
      <c r="G256" s="165" t="str">
        <f t="shared" si="43"/>
        <v>27lei</v>
      </c>
      <c r="H256" s="165" t="str">
        <f>VLOOKUP($D256,FIX!$A$1:$D$21,MATCH("AbrvTeam",FIX!$A$1:$C$1,0),0)</f>
        <v>CHE</v>
      </c>
      <c r="I256" s="165" t="str">
        <f>VLOOKUP(E256,FIX!$A$1:$D$21,MATCH("AbrvTeamL",FIX!$A$1:$D$1,0),0)</f>
        <v>lei</v>
      </c>
      <c r="J256" s="165" t="str">
        <f>INDEX($F$2:$F$381,ROWS(F256:$F$381))</f>
        <v>14WHU</v>
      </c>
      <c r="K256" s="165" t="str">
        <f>INDEX($G$2:$G$381,ROWS($G256:G$381))</f>
        <v>14mun</v>
      </c>
      <c r="L256" s="165" t="str">
        <f>INDEX($H$2:$H$381,ROWS(H256:$H$381))</f>
        <v>WHU</v>
      </c>
      <c r="M256" s="165" t="str">
        <f>INDEX($I$2:$I$381,ROWS(I256:$I$381))</f>
        <v>mun</v>
      </c>
      <c r="N256" s="165" t="str">
        <f t="shared" si="49"/>
        <v>44996CHE</v>
      </c>
      <c r="O256" s="165" t="str">
        <f t="shared" si="50"/>
        <v>44996lei</v>
      </c>
      <c r="P256" s="165" t="str">
        <f t="shared" si="44"/>
        <v>CHE</v>
      </c>
      <c r="Q256" s="165" t="str">
        <f t="shared" si="45"/>
        <v>lei</v>
      </c>
      <c r="R256" s="165" t="str">
        <f>C256&amp;":"&amp;COUNTIF($C$2:C256,C256)</f>
        <v>27:4</v>
      </c>
      <c r="S256" s="165" t="str">
        <f t="shared" si="51"/>
        <v>LEI</v>
      </c>
      <c r="T256" s="165" t="str">
        <f t="shared" si="52"/>
        <v>che</v>
      </c>
      <c r="U256" s="166">
        <f>COUNTIF($F$2:F256,G256)</f>
        <v>0</v>
      </c>
      <c r="V256" s="166">
        <f>COUNTIF($G$2:G256,F256)</f>
        <v>0</v>
      </c>
      <c r="W256" s="166">
        <f>COUNTIF($F$2:F256,F256)</f>
        <v>1</v>
      </c>
      <c r="X256" s="166">
        <f>COUNTIF($F$2:G256,G256)</f>
        <v>1</v>
      </c>
      <c r="Y256" s="165">
        <f t="shared" si="53"/>
        <v>1</v>
      </c>
      <c r="Z256" s="165" t="str">
        <f t="shared" si="54"/>
        <v>GW27-1CHE</v>
      </c>
      <c r="AA256" s="165" t="str">
        <f t="shared" si="55"/>
        <v>GW27-1lei</v>
      </c>
      <c r="AB256" s="165" t="str">
        <f t="shared" si="46"/>
        <v>CHE</v>
      </c>
      <c r="AC256" s="165" t="str">
        <f t="shared" si="47"/>
        <v>lei</v>
      </c>
    </row>
    <row r="257" spans="1:29" x14ac:dyDescent="0.3">
      <c r="A257" s="164" t="str">
        <f>LEFT('FPL FIX'!$F257,10)</f>
        <v>2023-03-11</v>
      </c>
      <c r="B257" s="164">
        <f t="shared" si="48"/>
        <v>44996</v>
      </c>
      <c r="C257" s="165">
        <f>'FPL FIX'!B257</f>
        <v>27</v>
      </c>
      <c r="D257" s="165">
        <f>'FPL FIX'!J257</f>
        <v>16</v>
      </c>
      <c r="E257" s="165">
        <f>'FPL FIX'!L257</f>
        <v>18</v>
      </c>
      <c r="F257" s="165" t="str">
        <f t="shared" si="42"/>
        <v>27NFO</v>
      </c>
      <c r="G257" s="165" t="str">
        <f t="shared" si="43"/>
        <v>27tot</v>
      </c>
      <c r="H257" s="165" t="str">
        <f>VLOOKUP($D257,FIX!$A$1:$D$21,MATCH("AbrvTeam",FIX!$A$1:$C$1,0),0)</f>
        <v>NFO</v>
      </c>
      <c r="I257" s="165" t="str">
        <f>VLOOKUP(E257,FIX!$A$1:$D$21,MATCH("AbrvTeamL",FIX!$A$1:$D$1,0),0)</f>
        <v>tot</v>
      </c>
      <c r="J257" s="165" t="str">
        <f>INDEX($F$2:$F$381,ROWS(F257:$F$381))</f>
        <v>14NFO</v>
      </c>
      <c r="K257" s="165" t="str">
        <f>INDEX($G$2:$G$381,ROWS($G257:G$381))</f>
        <v>14ars</v>
      </c>
      <c r="L257" s="165" t="str">
        <f>INDEX($H$2:$H$381,ROWS(H257:$H$381))</f>
        <v>NFO</v>
      </c>
      <c r="M257" s="165" t="str">
        <f>INDEX($I$2:$I$381,ROWS(I257:$I$381))</f>
        <v>ars</v>
      </c>
      <c r="N257" s="165" t="str">
        <f t="shared" si="49"/>
        <v>44996NFO</v>
      </c>
      <c r="O257" s="165" t="str">
        <f t="shared" si="50"/>
        <v>44996tot</v>
      </c>
      <c r="P257" s="165" t="str">
        <f t="shared" si="44"/>
        <v>NFO</v>
      </c>
      <c r="Q257" s="165" t="str">
        <f t="shared" si="45"/>
        <v>tot</v>
      </c>
      <c r="R257" s="165" t="str">
        <f>C257&amp;":"&amp;COUNTIF($C$2:C257,C257)</f>
        <v>27:5</v>
      </c>
      <c r="S257" s="165" t="str">
        <f t="shared" si="51"/>
        <v>TOT</v>
      </c>
      <c r="T257" s="165" t="str">
        <f t="shared" si="52"/>
        <v>nfo</v>
      </c>
      <c r="U257" s="166">
        <f>COUNTIF($F$2:F257,G257)</f>
        <v>0</v>
      </c>
      <c r="V257" s="166">
        <f>COUNTIF($G$2:G257,F257)</f>
        <v>0</v>
      </c>
      <c r="W257" s="166">
        <f>COUNTIF($F$2:F257,F257)</f>
        <v>1</v>
      </c>
      <c r="X257" s="166">
        <f>COUNTIF($F$2:G257,G257)</f>
        <v>1</v>
      </c>
      <c r="Y257" s="165">
        <f t="shared" si="53"/>
        <v>1</v>
      </c>
      <c r="Z257" s="165" t="str">
        <f t="shared" si="54"/>
        <v>GW27-1NFO</v>
      </c>
      <c r="AA257" s="165" t="str">
        <f t="shared" si="55"/>
        <v>GW27-1tot</v>
      </c>
      <c r="AB257" s="165" t="str">
        <f t="shared" si="46"/>
        <v>NFO</v>
      </c>
      <c r="AC257" s="165" t="str">
        <f t="shared" si="47"/>
        <v>tot</v>
      </c>
    </row>
    <row r="258" spans="1:29" x14ac:dyDescent="0.3">
      <c r="A258" s="164" t="str">
        <f>LEFT('FPL FIX'!$F258,10)</f>
        <v>2023-03-11</v>
      </c>
      <c r="B258" s="164">
        <f t="shared" si="48"/>
        <v>44996</v>
      </c>
      <c r="C258" s="165">
        <f>'FPL FIX'!B258</f>
        <v>27</v>
      </c>
      <c r="D258" s="165">
        <f>'FPL FIX'!J258</f>
        <v>13</v>
      </c>
      <c r="E258" s="165">
        <f>'FPL FIX'!L258</f>
        <v>7</v>
      </c>
      <c r="F258" s="165" t="str">
        <f t="shared" ref="F258:F321" si="56">C258&amp;H258</f>
        <v>27MCI</v>
      </c>
      <c r="G258" s="165" t="str">
        <f t="shared" ref="G258:G321" si="57">C258&amp;I258</f>
        <v>27cry</v>
      </c>
      <c r="H258" s="165" t="str">
        <f>VLOOKUP($D258,FIX!$A$1:$D$21,MATCH("AbrvTeam",FIX!$A$1:$C$1,0),0)</f>
        <v>MCI</v>
      </c>
      <c r="I258" s="165" t="str">
        <f>VLOOKUP(E258,FIX!$A$1:$D$21,MATCH("AbrvTeamL",FIX!$A$1:$D$1,0),0)</f>
        <v>cry</v>
      </c>
      <c r="J258" s="165" t="str">
        <f>INDEX($F$2:$F$381,ROWS(F258:$F$381))</f>
        <v>14LEE</v>
      </c>
      <c r="K258" s="165" t="str">
        <f>INDEX($G$2:$G$381,ROWS($G258:G$381))</f>
        <v>14liv</v>
      </c>
      <c r="L258" s="165" t="str">
        <f>INDEX($H$2:$H$381,ROWS(H258:$H$381))</f>
        <v>LEE</v>
      </c>
      <c r="M258" s="165" t="str">
        <f>INDEX($I$2:$I$381,ROWS(I258:$I$381))</f>
        <v>liv</v>
      </c>
      <c r="N258" s="165" t="str">
        <f t="shared" si="49"/>
        <v>44996MCI</v>
      </c>
      <c r="O258" s="165" t="str">
        <f t="shared" si="50"/>
        <v>44996cry</v>
      </c>
      <c r="P258" s="165" t="str">
        <f t="shared" ref="P258:P321" si="58">H258</f>
        <v>MCI</v>
      </c>
      <c r="Q258" s="165" t="str">
        <f t="shared" ref="Q258:Q321" si="59">I258</f>
        <v>cry</v>
      </c>
      <c r="R258" s="165" t="str">
        <f>C258&amp;":"&amp;COUNTIF($C$2:C258,C258)</f>
        <v>27:6</v>
      </c>
      <c r="S258" s="165" t="str">
        <f t="shared" si="51"/>
        <v>CRY</v>
      </c>
      <c r="T258" s="165" t="str">
        <f t="shared" si="52"/>
        <v>mci</v>
      </c>
      <c r="U258" s="166">
        <f>COUNTIF($F$2:F258,G258)</f>
        <v>0</v>
      </c>
      <c r="V258" s="166">
        <f>COUNTIF($G$2:G258,F258)</f>
        <v>0</v>
      </c>
      <c r="W258" s="166">
        <f>COUNTIF($F$2:F258,F258)</f>
        <v>1</v>
      </c>
      <c r="X258" s="166">
        <f>COUNTIF($F$2:G258,G258)</f>
        <v>1</v>
      </c>
      <c r="Y258" s="165">
        <f t="shared" si="53"/>
        <v>1</v>
      </c>
      <c r="Z258" s="165" t="str">
        <f t="shared" si="54"/>
        <v>GW27-1MCI</v>
      </c>
      <c r="AA258" s="165" t="str">
        <f t="shared" si="55"/>
        <v>GW27-1cry</v>
      </c>
      <c r="AB258" s="165" t="str">
        <f t="shared" ref="AB258:AB321" si="60">H258</f>
        <v>MCI</v>
      </c>
      <c r="AC258" s="165" t="str">
        <f t="shared" ref="AC258:AC321" si="61">I258</f>
        <v>cry</v>
      </c>
    </row>
    <row r="259" spans="1:29" x14ac:dyDescent="0.3">
      <c r="A259" s="164" t="str">
        <f>LEFT('FPL FIX'!$F259,10)</f>
        <v>2023-03-12</v>
      </c>
      <c r="B259" s="164">
        <f t="shared" ref="B259:B322" si="62">IFERROR(A259*$B$1,"")</f>
        <v>44997</v>
      </c>
      <c r="C259" s="165">
        <f>'FPL FIX'!B259</f>
        <v>27</v>
      </c>
      <c r="D259" s="165">
        <f>'FPL FIX'!J259</f>
        <v>1</v>
      </c>
      <c r="E259" s="165">
        <f>'FPL FIX'!L259</f>
        <v>9</v>
      </c>
      <c r="F259" s="165" t="str">
        <f t="shared" si="56"/>
        <v>27ARS</v>
      </c>
      <c r="G259" s="165" t="str">
        <f t="shared" si="57"/>
        <v>27ful</v>
      </c>
      <c r="H259" s="165" t="str">
        <f>VLOOKUP($D259,FIX!$A$1:$D$21,MATCH("AbrvTeam",FIX!$A$1:$C$1,0),0)</f>
        <v>ARS</v>
      </c>
      <c r="I259" s="165" t="str">
        <f>VLOOKUP(E259,FIX!$A$1:$D$21,MATCH("AbrvTeamL",FIX!$A$1:$D$1,0),0)</f>
        <v>ful</v>
      </c>
      <c r="J259" s="165" t="str">
        <f>INDEX($F$2:$F$381,ROWS(F259:$F$381))</f>
        <v>14EVE</v>
      </c>
      <c r="K259" s="165" t="str">
        <f>INDEX($G$2:$G$381,ROWS($G259:G$381))</f>
        <v>14ful</v>
      </c>
      <c r="L259" s="165" t="str">
        <f>INDEX($H$2:$H$381,ROWS(H259:$H$381))</f>
        <v>EVE</v>
      </c>
      <c r="M259" s="165" t="str">
        <f>INDEX($I$2:$I$381,ROWS(I259:$I$381))</f>
        <v>ful</v>
      </c>
      <c r="N259" s="165" t="str">
        <f t="shared" ref="N259:N322" si="63">B259&amp;H259</f>
        <v>44997ARS</v>
      </c>
      <c r="O259" s="165" t="str">
        <f t="shared" ref="O259:O322" si="64">B259&amp;I259</f>
        <v>44997ful</v>
      </c>
      <c r="P259" s="165" t="str">
        <f t="shared" si="58"/>
        <v>ARS</v>
      </c>
      <c r="Q259" s="165" t="str">
        <f t="shared" si="59"/>
        <v>ful</v>
      </c>
      <c r="R259" s="165" t="str">
        <f>C259&amp;":"&amp;COUNTIF($C$2:C259,C259)</f>
        <v>27:7</v>
      </c>
      <c r="S259" s="165" t="str">
        <f t="shared" ref="S259:S322" si="65">UPPER(Q259)</f>
        <v>FUL</v>
      </c>
      <c r="T259" s="165" t="str">
        <f t="shared" ref="T259:T322" si="66">LOWER(P259)</f>
        <v>ars</v>
      </c>
      <c r="U259" s="166">
        <f>COUNTIF($F$2:F259,G259)</f>
        <v>0</v>
      </c>
      <c r="V259" s="166">
        <f>COUNTIF($G$2:G259,F259)</f>
        <v>0</v>
      </c>
      <c r="W259" s="166">
        <f>COUNTIF($F$2:F259,F259)</f>
        <v>1</v>
      </c>
      <c r="X259" s="166">
        <f>COUNTIF($F$2:G259,G259)</f>
        <v>1</v>
      </c>
      <c r="Y259" s="165">
        <f t="shared" ref="Y259:Y322" si="67">IF(OR(U259=1,V259=1,W259=2,X259=2),2,1)</f>
        <v>1</v>
      </c>
      <c r="Z259" s="165" t="str">
        <f t="shared" ref="Z259:Z322" si="68">"GW"&amp;C259&amp;"-"&amp;Y259&amp;H259</f>
        <v>GW27-1ARS</v>
      </c>
      <c r="AA259" s="165" t="str">
        <f t="shared" ref="AA259:AA322" si="69">"GW"&amp;C259&amp;"-"&amp;Y259&amp;I259</f>
        <v>GW27-1ful</v>
      </c>
      <c r="AB259" s="165" t="str">
        <f t="shared" si="60"/>
        <v>ARS</v>
      </c>
      <c r="AC259" s="165" t="str">
        <f t="shared" si="61"/>
        <v>ful</v>
      </c>
    </row>
    <row r="260" spans="1:29" x14ac:dyDescent="0.3">
      <c r="A260" s="164" t="str">
        <f>LEFT('FPL FIX'!$F260,10)</f>
        <v>2023-03-12</v>
      </c>
      <c r="B260" s="164">
        <f t="shared" si="62"/>
        <v>44997</v>
      </c>
      <c r="C260" s="165">
        <f>'FPL FIX'!B260</f>
        <v>27</v>
      </c>
      <c r="D260" s="165">
        <f>'FPL FIX'!J260</f>
        <v>17</v>
      </c>
      <c r="E260" s="165">
        <f>'FPL FIX'!L260</f>
        <v>14</v>
      </c>
      <c r="F260" s="165" t="str">
        <f t="shared" si="56"/>
        <v>27SOU</v>
      </c>
      <c r="G260" s="165" t="str">
        <f t="shared" si="57"/>
        <v>27mun</v>
      </c>
      <c r="H260" s="165" t="str">
        <f>VLOOKUP($D260,FIX!$A$1:$D$21,MATCH("AbrvTeam",FIX!$A$1:$C$1,0),0)</f>
        <v>SOU</v>
      </c>
      <c r="I260" s="165" t="str">
        <f>VLOOKUP(E260,FIX!$A$1:$D$21,MATCH("AbrvTeamL",FIX!$A$1:$D$1,0),0)</f>
        <v>mun</v>
      </c>
      <c r="J260" s="165" t="str">
        <f>INDEX($F$2:$F$381,ROWS(F260:$F$381))</f>
        <v>14AVL</v>
      </c>
      <c r="K260" s="165" t="str">
        <f>INDEX($G$2:$G$381,ROWS($G260:G$381))</f>
        <v>14new</v>
      </c>
      <c r="L260" s="165" t="str">
        <f>INDEX($H$2:$H$381,ROWS(H260:$H$381))</f>
        <v>AVL</v>
      </c>
      <c r="M260" s="165" t="str">
        <f>INDEX($I$2:$I$381,ROWS(I260:$I$381))</f>
        <v>new</v>
      </c>
      <c r="N260" s="165" t="str">
        <f t="shared" si="63"/>
        <v>44997SOU</v>
      </c>
      <c r="O260" s="165" t="str">
        <f t="shared" si="64"/>
        <v>44997mun</v>
      </c>
      <c r="P260" s="165" t="str">
        <f t="shared" si="58"/>
        <v>SOU</v>
      </c>
      <c r="Q260" s="165" t="str">
        <f t="shared" si="59"/>
        <v>mun</v>
      </c>
      <c r="R260" s="165" t="str">
        <f>C260&amp;":"&amp;COUNTIF($C$2:C260,C260)</f>
        <v>27:8</v>
      </c>
      <c r="S260" s="165" t="str">
        <f t="shared" si="65"/>
        <v>MUN</v>
      </c>
      <c r="T260" s="165" t="str">
        <f t="shared" si="66"/>
        <v>sou</v>
      </c>
      <c r="U260" s="166">
        <f>COUNTIF($F$2:F260,G260)</f>
        <v>0</v>
      </c>
      <c r="V260" s="166">
        <f>COUNTIF($G$2:G260,F260)</f>
        <v>0</v>
      </c>
      <c r="W260" s="166">
        <f>COUNTIF($F$2:F260,F260)</f>
        <v>1</v>
      </c>
      <c r="X260" s="166">
        <f>COUNTIF($F$2:G260,G260)</f>
        <v>1</v>
      </c>
      <c r="Y260" s="165">
        <f t="shared" si="67"/>
        <v>1</v>
      </c>
      <c r="Z260" s="165" t="str">
        <f t="shared" si="68"/>
        <v>GW27-1SOU</v>
      </c>
      <c r="AA260" s="165" t="str">
        <f t="shared" si="69"/>
        <v>GW27-1mun</v>
      </c>
      <c r="AB260" s="165" t="str">
        <f t="shared" si="60"/>
        <v>SOU</v>
      </c>
      <c r="AC260" s="165" t="str">
        <f t="shared" si="61"/>
        <v>mun</v>
      </c>
    </row>
    <row r="261" spans="1:29" x14ac:dyDescent="0.3">
      <c r="A261" s="164" t="str">
        <f>LEFT('FPL FIX'!$F261,10)</f>
        <v>2023-03-12</v>
      </c>
      <c r="B261" s="164">
        <f t="shared" si="62"/>
        <v>44997</v>
      </c>
      <c r="C261" s="165">
        <f>'FPL FIX'!B261</f>
        <v>27</v>
      </c>
      <c r="D261" s="165">
        <f>'FPL FIX'!J261</f>
        <v>2</v>
      </c>
      <c r="E261" s="165">
        <f>'FPL FIX'!L261</f>
        <v>19</v>
      </c>
      <c r="F261" s="165" t="str">
        <f t="shared" si="56"/>
        <v>27AVL</v>
      </c>
      <c r="G261" s="165" t="str">
        <f t="shared" si="57"/>
        <v>27whu</v>
      </c>
      <c r="H261" s="165" t="str">
        <f>VLOOKUP($D261,FIX!$A$1:$D$21,MATCH("AbrvTeam",FIX!$A$1:$C$1,0),0)</f>
        <v>AVL</v>
      </c>
      <c r="I261" s="165" t="str">
        <f>VLOOKUP(E261,FIX!$A$1:$D$21,MATCH("AbrvTeamL",FIX!$A$1:$D$1,0),0)</f>
        <v>whu</v>
      </c>
      <c r="J261" s="165" t="str">
        <f>INDEX($F$2:$F$381,ROWS(F261:$F$381))</f>
        <v>14SOU</v>
      </c>
      <c r="K261" s="165" t="str">
        <f>INDEX($G$2:$G$381,ROWS($G261:G$381))</f>
        <v>14cry</v>
      </c>
      <c r="L261" s="165" t="str">
        <f>INDEX($H$2:$H$381,ROWS(H261:$H$381))</f>
        <v>SOU</v>
      </c>
      <c r="M261" s="165" t="str">
        <f>INDEX($I$2:$I$381,ROWS(I261:$I$381))</f>
        <v>cry</v>
      </c>
      <c r="N261" s="165" t="str">
        <f t="shared" si="63"/>
        <v>44997AVL</v>
      </c>
      <c r="O261" s="165" t="str">
        <f t="shared" si="64"/>
        <v>44997whu</v>
      </c>
      <c r="P261" s="165" t="str">
        <f t="shared" si="58"/>
        <v>AVL</v>
      </c>
      <c r="Q261" s="165" t="str">
        <f t="shared" si="59"/>
        <v>whu</v>
      </c>
      <c r="R261" s="165" t="str">
        <f>C261&amp;":"&amp;COUNTIF($C$2:C261,C261)</f>
        <v>27:9</v>
      </c>
      <c r="S261" s="165" t="str">
        <f t="shared" si="65"/>
        <v>WHU</v>
      </c>
      <c r="T261" s="165" t="str">
        <f t="shared" si="66"/>
        <v>avl</v>
      </c>
      <c r="U261" s="166">
        <f>COUNTIF($F$2:F261,G261)</f>
        <v>0</v>
      </c>
      <c r="V261" s="166">
        <f>COUNTIF($G$2:G261,F261)</f>
        <v>0</v>
      </c>
      <c r="W261" s="166">
        <f>COUNTIF($F$2:F261,F261)</f>
        <v>1</v>
      </c>
      <c r="X261" s="166">
        <f>COUNTIF($F$2:G261,G261)</f>
        <v>1</v>
      </c>
      <c r="Y261" s="165">
        <f t="shared" si="67"/>
        <v>1</v>
      </c>
      <c r="Z261" s="165" t="str">
        <f t="shared" si="68"/>
        <v>GW27-1AVL</v>
      </c>
      <c r="AA261" s="165" t="str">
        <f t="shared" si="69"/>
        <v>GW27-1whu</v>
      </c>
      <c r="AB261" s="165" t="str">
        <f t="shared" si="60"/>
        <v>AVL</v>
      </c>
      <c r="AC261" s="165" t="str">
        <f t="shared" si="61"/>
        <v>whu</v>
      </c>
    </row>
    <row r="262" spans="1:29" x14ac:dyDescent="0.3">
      <c r="A262" s="164" t="str">
        <f>LEFT('FPL FIX'!$F262,10)</f>
        <v>2023-03-12</v>
      </c>
      <c r="B262" s="164">
        <f t="shared" si="62"/>
        <v>44997</v>
      </c>
      <c r="C262" s="165">
        <f>'FPL FIX'!B262</f>
        <v>27</v>
      </c>
      <c r="D262" s="165">
        <f>'FPL FIX'!J262</f>
        <v>20</v>
      </c>
      <c r="E262" s="165">
        <f>'FPL FIX'!L262</f>
        <v>15</v>
      </c>
      <c r="F262" s="165" t="str">
        <f t="shared" si="56"/>
        <v>27WOL</v>
      </c>
      <c r="G262" s="165" t="str">
        <f t="shared" si="57"/>
        <v>27new</v>
      </c>
      <c r="H262" s="165" t="str">
        <f>VLOOKUP($D262,FIX!$A$1:$D$21,MATCH("AbrvTeam",FIX!$A$1:$C$1,0),0)</f>
        <v>WOL</v>
      </c>
      <c r="I262" s="165" t="str">
        <f>VLOOKUP(E262,FIX!$A$1:$D$21,MATCH("AbrvTeamL",FIX!$A$1:$D$1,0),0)</f>
        <v>new</v>
      </c>
      <c r="J262" s="165" t="str">
        <f>INDEX($F$2:$F$381,ROWS(F262:$F$381))</f>
        <v>14CHE</v>
      </c>
      <c r="K262" s="165" t="str">
        <f>INDEX($G$2:$G$381,ROWS($G262:G$381))</f>
        <v>14bha</v>
      </c>
      <c r="L262" s="165" t="str">
        <f>INDEX($H$2:$H$381,ROWS(H262:$H$381))</f>
        <v>CHE</v>
      </c>
      <c r="M262" s="165" t="str">
        <f>INDEX($I$2:$I$381,ROWS(I262:$I$381))</f>
        <v>bha</v>
      </c>
      <c r="N262" s="165" t="str">
        <f t="shared" si="63"/>
        <v>44997WOL</v>
      </c>
      <c r="O262" s="165" t="str">
        <f t="shared" si="64"/>
        <v>44997new</v>
      </c>
      <c r="P262" s="165" t="str">
        <f t="shared" si="58"/>
        <v>WOL</v>
      </c>
      <c r="Q262" s="165" t="str">
        <f t="shared" si="59"/>
        <v>new</v>
      </c>
      <c r="R262" s="165" t="str">
        <f>C262&amp;":"&amp;COUNTIF($C$2:C262,C262)</f>
        <v>27:10</v>
      </c>
      <c r="S262" s="165" t="str">
        <f t="shared" si="65"/>
        <v>NEW</v>
      </c>
      <c r="T262" s="165" t="str">
        <f t="shared" si="66"/>
        <v>wol</v>
      </c>
      <c r="U262" s="166">
        <f>COUNTIF($F$2:F262,G262)</f>
        <v>0</v>
      </c>
      <c r="V262" s="166">
        <f>COUNTIF($G$2:G262,F262)</f>
        <v>0</v>
      </c>
      <c r="W262" s="166">
        <f>COUNTIF($F$2:F262,F262)</f>
        <v>1</v>
      </c>
      <c r="X262" s="166">
        <f>COUNTIF($F$2:G262,G262)</f>
        <v>1</v>
      </c>
      <c r="Y262" s="165">
        <f t="shared" si="67"/>
        <v>1</v>
      </c>
      <c r="Z262" s="165" t="str">
        <f t="shared" si="68"/>
        <v>GW27-1WOL</v>
      </c>
      <c r="AA262" s="165" t="str">
        <f t="shared" si="69"/>
        <v>GW27-1new</v>
      </c>
      <c r="AB262" s="165" t="str">
        <f t="shared" si="60"/>
        <v>WOL</v>
      </c>
      <c r="AC262" s="165" t="str">
        <f t="shared" si="61"/>
        <v>new</v>
      </c>
    </row>
    <row r="263" spans="1:29" x14ac:dyDescent="0.3">
      <c r="A263" s="164" t="str">
        <f>LEFT('FPL FIX'!$F263,10)</f>
        <v>2023-03-15</v>
      </c>
      <c r="B263" s="164">
        <f t="shared" si="62"/>
        <v>45000</v>
      </c>
      <c r="C263" s="165">
        <f>'FPL FIX'!B263</f>
        <v>27</v>
      </c>
      <c r="D263" s="165">
        <f>'FPL FIX'!J263</f>
        <v>7</v>
      </c>
      <c r="E263" s="165">
        <f>'FPL FIX'!L263</f>
        <v>5</v>
      </c>
      <c r="F263" s="165" t="str">
        <f t="shared" si="56"/>
        <v>27CRY</v>
      </c>
      <c r="G263" s="165" t="str">
        <f t="shared" si="57"/>
        <v>27bha</v>
      </c>
      <c r="H263" s="165" t="str">
        <f>VLOOKUP($D263,FIX!$A$1:$D$21,MATCH("AbrvTeam",FIX!$A$1:$C$1,0),0)</f>
        <v>CRY</v>
      </c>
      <c r="I263" s="165" t="str">
        <f>VLOOKUP(E263,FIX!$A$1:$D$21,MATCH("AbrvTeamL",FIX!$A$1:$D$1,0),0)</f>
        <v>bha</v>
      </c>
      <c r="J263" s="165" t="str">
        <f>INDEX($F$2:$F$381,ROWS(F263:$F$381))</f>
        <v>14WOL</v>
      </c>
      <c r="K263" s="165" t="str">
        <f>INDEX($G$2:$G$381,ROWS($G263:G$381))</f>
        <v>14bre</v>
      </c>
      <c r="L263" s="165" t="str">
        <f>INDEX($H$2:$H$381,ROWS(H263:$H$381))</f>
        <v>WOL</v>
      </c>
      <c r="M263" s="165" t="str">
        <f>INDEX($I$2:$I$381,ROWS(I263:$I$381))</f>
        <v>bre</v>
      </c>
      <c r="N263" s="165" t="str">
        <f t="shared" si="63"/>
        <v>45000CRY</v>
      </c>
      <c r="O263" s="165" t="str">
        <f t="shared" si="64"/>
        <v>45000bha</v>
      </c>
      <c r="P263" s="165" t="str">
        <f t="shared" si="58"/>
        <v>CRY</v>
      </c>
      <c r="Q263" s="165" t="str">
        <f t="shared" si="59"/>
        <v>bha</v>
      </c>
      <c r="R263" s="165" t="str">
        <f>C263&amp;":"&amp;COUNTIF($C$2:C263,C263)</f>
        <v>27:11</v>
      </c>
      <c r="S263" s="165" t="str">
        <f t="shared" si="65"/>
        <v>BHA</v>
      </c>
      <c r="T263" s="165" t="str">
        <f t="shared" si="66"/>
        <v>cry</v>
      </c>
      <c r="U263" s="166">
        <f>COUNTIF($F$2:F263,G263)</f>
        <v>1</v>
      </c>
      <c r="V263" s="166">
        <f>COUNTIF($G$2:G263,F263)</f>
        <v>1</v>
      </c>
      <c r="W263" s="166">
        <f>COUNTIF($F$2:F263,F263)</f>
        <v>1</v>
      </c>
      <c r="X263" s="166">
        <f>COUNTIF($F$2:G263,G263)</f>
        <v>2</v>
      </c>
      <c r="Y263" s="165">
        <f t="shared" si="67"/>
        <v>2</v>
      </c>
      <c r="Z263" s="165" t="str">
        <f t="shared" si="68"/>
        <v>GW27-2CRY</v>
      </c>
      <c r="AA263" s="165" t="str">
        <f t="shared" si="69"/>
        <v>GW27-2bha</v>
      </c>
      <c r="AB263" s="165" t="str">
        <f t="shared" si="60"/>
        <v>CRY</v>
      </c>
      <c r="AC263" s="165" t="str">
        <f t="shared" si="61"/>
        <v>bha</v>
      </c>
    </row>
    <row r="264" spans="1:29" x14ac:dyDescent="0.3">
      <c r="A264" s="164" t="str">
        <f>LEFT('FPL FIX'!$F264,10)</f>
        <v>2023-03-15</v>
      </c>
      <c r="B264" s="164">
        <f t="shared" si="62"/>
        <v>45000</v>
      </c>
      <c r="C264" s="165">
        <f>'FPL FIX'!B264</f>
        <v>27</v>
      </c>
      <c r="D264" s="165">
        <f>'FPL FIX'!J264</f>
        <v>4</v>
      </c>
      <c r="E264" s="165">
        <f>'FPL FIX'!L264</f>
        <v>17</v>
      </c>
      <c r="F264" s="165" t="str">
        <f t="shared" si="56"/>
        <v>27BRE</v>
      </c>
      <c r="G264" s="165" t="str">
        <f t="shared" si="57"/>
        <v>27sou</v>
      </c>
      <c r="H264" s="165" t="str">
        <f>VLOOKUP($D264,FIX!$A$1:$D$21,MATCH("AbrvTeam",FIX!$A$1:$C$1,0),0)</f>
        <v>BRE</v>
      </c>
      <c r="I264" s="165" t="str">
        <f>VLOOKUP(E264,FIX!$A$1:$D$21,MATCH("AbrvTeamL",FIX!$A$1:$D$1,0),0)</f>
        <v>sou</v>
      </c>
      <c r="J264" s="165" t="str">
        <f>INDEX($F$2:$F$381,ROWS(F264:$F$381))</f>
        <v>14TOT</v>
      </c>
      <c r="K264" s="165" t="str">
        <f>INDEX($G$2:$G$381,ROWS($G264:G$381))</f>
        <v>14bou</v>
      </c>
      <c r="L264" s="165" t="str">
        <f>INDEX($H$2:$H$381,ROWS(H264:$H$381))</f>
        <v>TOT</v>
      </c>
      <c r="M264" s="165" t="str">
        <f>INDEX($I$2:$I$381,ROWS(I264:$I$381))</f>
        <v>bou</v>
      </c>
      <c r="N264" s="165" t="str">
        <f t="shared" si="63"/>
        <v>45000BRE</v>
      </c>
      <c r="O264" s="165" t="str">
        <f t="shared" si="64"/>
        <v>45000sou</v>
      </c>
      <c r="P264" s="165" t="str">
        <f t="shared" si="58"/>
        <v>BRE</v>
      </c>
      <c r="Q264" s="165" t="str">
        <f t="shared" si="59"/>
        <v>sou</v>
      </c>
      <c r="R264" s="165" t="str">
        <f>C264&amp;":"&amp;COUNTIF($C$2:C264,C264)</f>
        <v>27:12</v>
      </c>
      <c r="S264" s="165" t="str">
        <f t="shared" si="65"/>
        <v>SOU</v>
      </c>
      <c r="T264" s="165" t="str">
        <f t="shared" si="66"/>
        <v>bre</v>
      </c>
      <c r="U264" s="166">
        <f>COUNTIF($F$2:F264,G264)</f>
        <v>1</v>
      </c>
      <c r="V264" s="166">
        <f>COUNTIF($G$2:G264,F264)</f>
        <v>0</v>
      </c>
      <c r="W264" s="166">
        <f>COUNTIF($F$2:F264,F264)</f>
        <v>2</v>
      </c>
      <c r="X264" s="166">
        <f>COUNTIF($F$2:G264,G264)</f>
        <v>2</v>
      </c>
      <c r="Y264" s="165">
        <f t="shared" si="67"/>
        <v>2</v>
      </c>
      <c r="Z264" s="165" t="str">
        <f t="shared" si="68"/>
        <v>GW27-2BRE</v>
      </c>
      <c r="AA264" s="165" t="str">
        <f t="shared" si="69"/>
        <v>GW27-2sou</v>
      </c>
      <c r="AB264" s="165" t="str">
        <f t="shared" si="60"/>
        <v>BRE</v>
      </c>
      <c r="AC264" s="165" t="str">
        <f t="shared" si="61"/>
        <v>sou</v>
      </c>
    </row>
    <row r="265" spans="1:29" x14ac:dyDescent="0.3">
      <c r="A265" s="164" t="str">
        <f>LEFT('FPL FIX'!$F265,10)</f>
        <v>2023-03-17</v>
      </c>
      <c r="B265" s="164">
        <f t="shared" si="62"/>
        <v>45002</v>
      </c>
      <c r="C265" s="165">
        <f>'FPL FIX'!B265</f>
        <v>28</v>
      </c>
      <c r="D265" s="165">
        <f>'FPL FIX'!J265</f>
        <v>15</v>
      </c>
      <c r="E265" s="165">
        <f>'FPL FIX'!L265</f>
        <v>16</v>
      </c>
      <c r="F265" s="165" t="str">
        <f t="shared" si="56"/>
        <v>28NEW</v>
      </c>
      <c r="G265" s="165" t="str">
        <f t="shared" si="57"/>
        <v>28nfo</v>
      </c>
      <c r="H265" s="165" t="str">
        <f>VLOOKUP($D265,FIX!$A$1:$D$21,MATCH("AbrvTeam",FIX!$A$1:$C$1,0),0)</f>
        <v>NEW</v>
      </c>
      <c r="I265" s="165" t="str">
        <f>VLOOKUP(E265,FIX!$A$1:$D$21,MATCH("AbrvTeamL",FIX!$A$1:$D$1,0),0)</f>
        <v>nfo</v>
      </c>
      <c r="J265" s="165" t="str">
        <f>INDEX($F$2:$F$381,ROWS(F265:$F$381))</f>
        <v>14MCI</v>
      </c>
      <c r="K265" s="165" t="str">
        <f>INDEX($G$2:$G$381,ROWS($G265:G$381))</f>
        <v>14lei</v>
      </c>
      <c r="L265" s="165" t="str">
        <f>INDEX($H$2:$H$381,ROWS(H265:$H$381))</f>
        <v>MCI</v>
      </c>
      <c r="M265" s="165" t="str">
        <f>INDEX($I$2:$I$381,ROWS(I265:$I$381))</f>
        <v>lei</v>
      </c>
      <c r="N265" s="165" t="str">
        <f t="shared" si="63"/>
        <v>45002NEW</v>
      </c>
      <c r="O265" s="165" t="str">
        <f t="shared" si="64"/>
        <v>45002nfo</v>
      </c>
      <c r="P265" s="165" t="str">
        <f t="shared" si="58"/>
        <v>NEW</v>
      </c>
      <c r="Q265" s="165" t="str">
        <f t="shared" si="59"/>
        <v>nfo</v>
      </c>
      <c r="R265" s="165" t="str">
        <f>C265&amp;":"&amp;COUNTIF($C$2:C265,C265)</f>
        <v>28:1</v>
      </c>
      <c r="S265" s="165" t="str">
        <f t="shared" si="65"/>
        <v>NFO</v>
      </c>
      <c r="T265" s="165" t="str">
        <f t="shared" si="66"/>
        <v>new</v>
      </c>
      <c r="U265" s="166">
        <f>COUNTIF($F$2:F265,G265)</f>
        <v>0</v>
      </c>
      <c r="V265" s="166">
        <f>COUNTIF($G$2:G265,F265)</f>
        <v>0</v>
      </c>
      <c r="W265" s="166">
        <f>COUNTIF($F$2:F265,F265)</f>
        <v>1</v>
      </c>
      <c r="X265" s="166">
        <f>COUNTIF($F$2:G265,G265)</f>
        <v>1</v>
      </c>
      <c r="Y265" s="165">
        <f t="shared" si="67"/>
        <v>1</v>
      </c>
      <c r="Z265" s="165" t="str">
        <f t="shared" si="68"/>
        <v>GW28-1NEW</v>
      </c>
      <c r="AA265" s="165" t="str">
        <f t="shared" si="69"/>
        <v>GW28-1nfo</v>
      </c>
      <c r="AB265" s="165" t="str">
        <f t="shared" si="60"/>
        <v>NEW</v>
      </c>
      <c r="AC265" s="165" t="str">
        <f t="shared" si="61"/>
        <v>nfo</v>
      </c>
    </row>
    <row r="266" spans="1:29" x14ac:dyDescent="0.3">
      <c r="A266" s="164" t="str">
        <f>LEFT('FPL FIX'!$F266,10)</f>
        <v>2023-03-18</v>
      </c>
      <c r="B266" s="164">
        <f t="shared" si="62"/>
        <v>45003</v>
      </c>
      <c r="C266" s="165">
        <f>'FPL FIX'!B266</f>
        <v>28</v>
      </c>
      <c r="D266" s="165">
        <f>'FPL FIX'!J266</f>
        <v>3</v>
      </c>
      <c r="E266" s="165">
        <f>'FPL FIX'!L266</f>
        <v>2</v>
      </c>
      <c r="F266" s="165" t="str">
        <f t="shared" si="56"/>
        <v>28BOU</v>
      </c>
      <c r="G266" s="165" t="str">
        <f t="shared" si="57"/>
        <v>28avl</v>
      </c>
      <c r="H266" s="165" t="str">
        <f>VLOOKUP($D266,FIX!$A$1:$D$21,MATCH("AbrvTeam",FIX!$A$1:$C$1,0),0)</f>
        <v>BOU</v>
      </c>
      <c r="I266" s="165" t="str">
        <f>VLOOKUP(E266,FIX!$A$1:$D$21,MATCH("AbrvTeamL",FIX!$A$1:$D$1,0),0)</f>
        <v>avl</v>
      </c>
      <c r="J266" s="165" t="str">
        <f>INDEX($F$2:$F$381,ROWS(F266:$F$381))</f>
        <v>13BOU</v>
      </c>
      <c r="K266" s="165" t="str">
        <f>INDEX($G$2:$G$381,ROWS($G266:G$381))</f>
        <v>13whu</v>
      </c>
      <c r="L266" s="165" t="str">
        <f>INDEX($H$2:$H$381,ROWS(H266:$H$381))</f>
        <v>BOU</v>
      </c>
      <c r="M266" s="165" t="str">
        <f>INDEX($I$2:$I$381,ROWS(I266:$I$381))</f>
        <v>whu</v>
      </c>
      <c r="N266" s="165" t="str">
        <f t="shared" si="63"/>
        <v>45003BOU</v>
      </c>
      <c r="O266" s="165" t="str">
        <f t="shared" si="64"/>
        <v>45003avl</v>
      </c>
      <c r="P266" s="165" t="str">
        <f t="shared" si="58"/>
        <v>BOU</v>
      </c>
      <c r="Q266" s="165" t="str">
        <f t="shared" si="59"/>
        <v>avl</v>
      </c>
      <c r="R266" s="165" t="str">
        <f>C266&amp;":"&amp;COUNTIF($C$2:C266,C266)</f>
        <v>28:2</v>
      </c>
      <c r="S266" s="165" t="str">
        <f t="shared" si="65"/>
        <v>AVL</v>
      </c>
      <c r="T266" s="165" t="str">
        <f t="shared" si="66"/>
        <v>bou</v>
      </c>
      <c r="U266" s="166">
        <f>COUNTIF($F$2:F266,G266)</f>
        <v>0</v>
      </c>
      <c r="V266" s="166">
        <f>COUNTIF($G$2:G266,F266)</f>
        <v>0</v>
      </c>
      <c r="W266" s="166">
        <f>COUNTIF($F$2:F266,F266)</f>
        <v>1</v>
      </c>
      <c r="X266" s="166">
        <f>COUNTIF($F$2:G266,G266)</f>
        <v>1</v>
      </c>
      <c r="Y266" s="165">
        <f t="shared" si="67"/>
        <v>1</v>
      </c>
      <c r="Z266" s="165" t="str">
        <f t="shared" si="68"/>
        <v>GW28-1BOU</v>
      </c>
      <c r="AA266" s="165" t="str">
        <f t="shared" si="69"/>
        <v>GW28-1avl</v>
      </c>
      <c r="AB266" s="165" t="str">
        <f t="shared" si="60"/>
        <v>BOU</v>
      </c>
      <c r="AC266" s="165" t="str">
        <f t="shared" si="61"/>
        <v>avl</v>
      </c>
    </row>
    <row r="267" spans="1:29" x14ac:dyDescent="0.3">
      <c r="A267" s="164" t="str">
        <f>LEFT('FPL FIX'!$F267,10)</f>
        <v>2023-03-18</v>
      </c>
      <c r="B267" s="164">
        <f t="shared" si="62"/>
        <v>45003</v>
      </c>
      <c r="C267" s="165">
        <f>'FPL FIX'!B267</f>
        <v>28</v>
      </c>
      <c r="D267" s="165">
        <f>'FPL FIX'!J267</f>
        <v>10</v>
      </c>
      <c r="E267" s="165">
        <f>'FPL FIX'!L267</f>
        <v>4</v>
      </c>
      <c r="F267" s="165" t="str">
        <f t="shared" si="56"/>
        <v>28LEI</v>
      </c>
      <c r="G267" s="165" t="str">
        <f t="shared" si="57"/>
        <v>28bre</v>
      </c>
      <c r="H267" s="165" t="str">
        <f>VLOOKUP($D267,FIX!$A$1:$D$21,MATCH("AbrvTeam",FIX!$A$1:$C$1,0),0)</f>
        <v>LEI</v>
      </c>
      <c r="I267" s="165" t="str">
        <f>VLOOKUP(E267,FIX!$A$1:$D$21,MATCH("AbrvTeamL",FIX!$A$1:$D$1,0),0)</f>
        <v>bre</v>
      </c>
      <c r="J267" s="165" t="str">
        <f>INDEX($F$2:$F$381,ROWS(F267:$F$381))</f>
        <v>13NEW</v>
      </c>
      <c r="K267" s="165" t="str">
        <f>INDEX($G$2:$G$381,ROWS($G267:G$381))</f>
        <v>13tot</v>
      </c>
      <c r="L267" s="165" t="str">
        <f>INDEX($H$2:$H$381,ROWS(H267:$H$381))</f>
        <v>NEW</v>
      </c>
      <c r="M267" s="165" t="str">
        <f>INDEX($I$2:$I$381,ROWS(I267:$I$381))</f>
        <v>tot</v>
      </c>
      <c r="N267" s="165" t="str">
        <f t="shared" si="63"/>
        <v>45003LEI</v>
      </c>
      <c r="O267" s="165" t="str">
        <f t="shared" si="64"/>
        <v>45003bre</v>
      </c>
      <c r="P267" s="165" t="str">
        <f t="shared" si="58"/>
        <v>LEI</v>
      </c>
      <c r="Q267" s="165" t="str">
        <f t="shared" si="59"/>
        <v>bre</v>
      </c>
      <c r="R267" s="165" t="str">
        <f>C267&amp;":"&amp;COUNTIF($C$2:C267,C267)</f>
        <v>28:3</v>
      </c>
      <c r="S267" s="165" t="str">
        <f t="shared" si="65"/>
        <v>BRE</v>
      </c>
      <c r="T267" s="165" t="str">
        <f t="shared" si="66"/>
        <v>lei</v>
      </c>
      <c r="U267" s="166">
        <f>COUNTIF($F$2:F267,G267)</f>
        <v>0</v>
      </c>
      <c r="V267" s="166">
        <f>COUNTIF($G$2:G267,F267)</f>
        <v>0</v>
      </c>
      <c r="W267" s="166">
        <f>COUNTIF($F$2:F267,F267)</f>
        <v>1</v>
      </c>
      <c r="X267" s="166">
        <f>COUNTIF($F$2:G267,G267)</f>
        <v>1</v>
      </c>
      <c r="Y267" s="165">
        <f t="shared" si="67"/>
        <v>1</v>
      </c>
      <c r="Z267" s="165" t="str">
        <f t="shared" si="68"/>
        <v>GW28-1LEI</v>
      </c>
      <c r="AA267" s="165" t="str">
        <f t="shared" si="69"/>
        <v>GW28-1bre</v>
      </c>
      <c r="AB267" s="165" t="str">
        <f t="shared" si="60"/>
        <v>LEI</v>
      </c>
      <c r="AC267" s="165" t="str">
        <f t="shared" si="61"/>
        <v>bre</v>
      </c>
    </row>
    <row r="268" spans="1:29" x14ac:dyDescent="0.3">
      <c r="A268" s="164" t="str">
        <f>LEFT('FPL FIX'!$F268,10)</f>
        <v>2023-03-18</v>
      </c>
      <c r="B268" s="164">
        <f t="shared" si="62"/>
        <v>45003</v>
      </c>
      <c r="C268" s="165">
        <f>'FPL FIX'!B268</f>
        <v>28</v>
      </c>
      <c r="D268" s="165">
        <f>'FPL FIX'!J268</f>
        <v>18</v>
      </c>
      <c r="E268" s="165">
        <f>'FPL FIX'!L268</f>
        <v>17</v>
      </c>
      <c r="F268" s="165" t="str">
        <f t="shared" si="56"/>
        <v>28TOT</v>
      </c>
      <c r="G268" s="165" t="str">
        <f t="shared" si="57"/>
        <v>28sou</v>
      </c>
      <c r="H268" s="165" t="str">
        <f>VLOOKUP($D268,FIX!$A$1:$D$21,MATCH("AbrvTeam",FIX!$A$1:$C$1,0),0)</f>
        <v>TOT</v>
      </c>
      <c r="I268" s="165" t="str">
        <f>VLOOKUP(E268,FIX!$A$1:$D$21,MATCH("AbrvTeamL",FIX!$A$1:$D$1,0),0)</f>
        <v>sou</v>
      </c>
      <c r="J268" s="165" t="str">
        <f>INDEX($F$2:$F$381,ROWS(F268:$F$381))</f>
        <v>13LEI</v>
      </c>
      <c r="K268" s="165" t="str">
        <f>INDEX($G$2:$G$381,ROWS($G268:G$381))</f>
        <v>13wol</v>
      </c>
      <c r="L268" s="165" t="str">
        <f>INDEX($H$2:$H$381,ROWS(H268:$H$381))</f>
        <v>LEI</v>
      </c>
      <c r="M268" s="165" t="str">
        <f>INDEX($I$2:$I$381,ROWS(I268:$I$381))</f>
        <v>wol</v>
      </c>
      <c r="N268" s="165" t="str">
        <f t="shared" si="63"/>
        <v>45003TOT</v>
      </c>
      <c r="O268" s="165" t="str">
        <f t="shared" si="64"/>
        <v>45003sou</v>
      </c>
      <c r="P268" s="165" t="str">
        <f t="shared" si="58"/>
        <v>TOT</v>
      </c>
      <c r="Q268" s="165" t="str">
        <f t="shared" si="59"/>
        <v>sou</v>
      </c>
      <c r="R268" s="165" t="str">
        <f>C268&amp;":"&amp;COUNTIF($C$2:C268,C268)</f>
        <v>28:4</v>
      </c>
      <c r="S268" s="165" t="str">
        <f t="shared" si="65"/>
        <v>SOU</v>
      </c>
      <c r="T268" s="165" t="str">
        <f t="shared" si="66"/>
        <v>tot</v>
      </c>
      <c r="U268" s="166">
        <f>COUNTIF($F$2:F268,G268)</f>
        <v>0</v>
      </c>
      <c r="V268" s="166">
        <f>COUNTIF($G$2:G268,F268)</f>
        <v>0</v>
      </c>
      <c r="W268" s="166">
        <f>COUNTIF($F$2:F268,F268)</f>
        <v>1</v>
      </c>
      <c r="X268" s="166">
        <f>COUNTIF($F$2:G268,G268)</f>
        <v>1</v>
      </c>
      <c r="Y268" s="165">
        <f t="shared" si="67"/>
        <v>1</v>
      </c>
      <c r="Z268" s="165" t="str">
        <f t="shared" si="68"/>
        <v>GW28-1TOT</v>
      </c>
      <c r="AA268" s="165" t="str">
        <f t="shared" si="69"/>
        <v>GW28-1sou</v>
      </c>
      <c r="AB268" s="165" t="str">
        <f t="shared" si="60"/>
        <v>TOT</v>
      </c>
      <c r="AC268" s="165" t="str">
        <f t="shared" si="61"/>
        <v>sou</v>
      </c>
    </row>
    <row r="269" spans="1:29" x14ac:dyDescent="0.3">
      <c r="A269" s="164" t="str">
        <f>LEFT('FPL FIX'!$F269,10)</f>
        <v>2023-03-18</v>
      </c>
      <c r="B269" s="164">
        <f t="shared" si="62"/>
        <v>45003</v>
      </c>
      <c r="C269" s="165">
        <f>'FPL FIX'!B269</f>
        <v>28</v>
      </c>
      <c r="D269" s="165">
        <f>'FPL FIX'!J269</f>
        <v>11</v>
      </c>
      <c r="E269" s="165">
        <f>'FPL FIX'!L269</f>
        <v>20</v>
      </c>
      <c r="F269" s="165" t="str">
        <f t="shared" si="56"/>
        <v>28LEE</v>
      </c>
      <c r="G269" s="165" t="str">
        <f t="shared" si="57"/>
        <v>28wol</v>
      </c>
      <c r="H269" s="165" t="str">
        <f>VLOOKUP($D269,FIX!$A$1:$D$21,MATCH("AbrvTeam",FIX!$A$1:$C$1,0),0)</f>
        <v>LEE</v>
      </c>
      <c r="I269" s="165" t="str">
        <f>VLOOKUP(E269,FIX!$A$1:$D$21,MATCH("AbrvTeamL",FIX!$A$1:$D$1,0),0)</f>
        <v>wol</v>
      </c>
      <c r="J269" s="165" t="str">
        <f>INDEX($F$2:$F$381,ROWS(F269:$F$381))</f>
        <v>13ARS</v>
      </c>
      <c r="K269" s="165" t="str">
        <f>INDEX($G$2:$G$381,ROWS($G269:G$381))</f>
        <v>13sou</v>
      </c>
      <c r="L269" s="165" t="str">
        <f>INDEX($H$2:$H$381,ROWS(H269:$H$381))</f>
        <v>ARS</v>
      </c>
      <c r="M269" s="165" t="str">
        <f>INDEX($I$2:$I$381,ROWS(I269:$I$381))</f>
        <v>sou</v>
      </c>
      <c r="N269" s="165" t="str">
        <f t="shared" si="63"/>
        <v>45003LEE</v>
      </c>
      <c r="O269" s="165" t="str">
        <f t="shared" si="64"/>
        <v>45003wol</v>
      </c>
      <c r="P269" s="165" t="str">
        <f t="shared" si="58"/>
        <v>LEE</v>
      </c>
      <c r="Q269" s="165" t="str">
        <f t="shared" si="59"/>
        <v>wol</v>
      </c>
      <c r="R269" s="165" t="str">
        <f>C269&amp;":"&amp;COUNTIF($C$2:C269,C269)</f>
        <v>28:5</v>
      </c>
      <c r="S269" s="165" t="str">
        <f t="shared" si="65"/>
        <v>WOL</v>
      </c>
      <c r="T269" s="165" t="str">
        <f t="shared" si="66"/>
        <v>lee</v>
      </c>
      <c r="U269" s="166">
        <f>COUNTIF($F$2:F269,G269)</f>
        <v>0</v>
      </c>
      <c r="V269" s="166">
        <f>COUNTIF($G$2:G269,F269)</f>
        <v>0</v>
      </c>
      <c r="W269" s="166">
        <f>COUNTIF($F$2:F269,F269)</f>
        <v>1</v>
      </c>
      <c r="X269" s="166">
        <f>COUNTIF($F$2:G269,G269)</f>
        <v>1</v>
      </c>
      <c r="Y269" s="165">
        <f t="shared" si="67"/>
        <v>1</v>
      </c>
      <c r="Z269" s="165" t="str">
        <f t="shared" si="68"/>
        <v>GW28-1LEE</v>
      </c>
      <c r="AA269" s="165" t="str">
        <f t="shared" si="69"/>
        <v>GW28-1wol</v>
      </c>
      <c r="AB269" s="165" t="str">
        <f t="shared" si="60"/>
        <v>LEE</v>
      </c>
      <c r="AC269" s="165" t="str">
        <f t="shared" si="61"/>
        <v>wol</v>
      </c>
    </row>
    <row r="270" spans="1:29" x14ac:dyDescent="0.3">
      <c r="A270" s="164" t="str">
        <f>LEFT('FPL FIX'!$F270,10)</f>
        <v>2023-03-18</v>
      </c>
      <c r="B270" s="164">
        <f t="shared" si="62"/>
        <v>45003</v>
      </c>
      <c r="C270" s="165">
        <f>'FPL FIX'!B270</f>
        <v>28</v>
      </c>
      <c r="D270" s="165">
        <f>'FPL FIX'!J270</f>
        <v>8</v>
      </c>
      <c r="E270" s="165">
        <f>'FPL FIX'!L270</f>
        <v>6</v>
      </c>
      <c r="F270" s="165" t="str">
        <f t="shared" si="56"/>
        <v>28EVE</v>
      </c>
      <c r="G270" s="165" t="str">
        <f t="shared" si="57"/>
        <v>28che</v>
      </c>
      <c r="H270" s="165" t="str">
        <f>VLOOKUP($D270,FIX!$A$1:$D$21,MATCH("AbrvTeam",FIX!$A$1:$C$1,0),0)</f>
        <v>EVE</v>
      </c>
      <c r="I270" s="165" t="str">
        <f>VLOOKUP(E270,FIX!$A$1:$D$21,MATCH("AbrvTeamL",FIX!$A$1:$D$1,0),0)</f>
        <v>che</v>
      </c>
      <c r="J270" s="165" t="str">
        <f>INDEX($F$2:$F$381,ROWS(F270:$F$381))</f>
        <v>13FUL</v>
      </c>
      <c r="K270" s="165" t="str">
        <f>INDEX($G$2:$G$381,ROWS($G270:G$381))</f>
        <v>13lee</v>
      </c>
      <c r="L270" s="165" t="str">
        <f>INDEX($H$2:$H$381,ROWS(H270:$H$381))</f>
        <v>FUL</v>
      </c>
      <c r="M270" s="165" t="str">
        <f>INDEX($I$2:$I$381,ROWS(I270:$I$381))</f>
        <v>lee</v>
      </c>
      <c r="N270" s="165" t="str">
        <f t="shared" si="63"/>
        <v>45003EVE</v>
      </c>
      <c r="O270" s="165" t="str">
        <f t="shared" si="64"/>
        <v>45003che</v>
      </c>
      <c r="P270" s="165" t="str">
        <f t="shared" si="58"/>
        <v>EVE</v>
      </c>
      <c r="Q270" s="165" t="str">
        <f t="shared" si="59"/>
        <v>che</v>
      </c>
      <c r="R270" s="165" t="str">
        <f>C270&amp;":"&amp;COUNTIF($C$2:C270,C270)</f>
        <v>28:6</v>
      </c>
      <c r="S270" s="165" t="str">
        <f t="shared" si="65"/>
        <v>CHE</v>
      </c>
      <c r="T270" s="165" t="str">
        <f t="shared" si="66"/>
        <v>eve</v>
      </c>
      <c r="U270" s="166">
        <f>COUNTIF($F$2:F270,G270)</f>
        <v>0</v>
      </c>
      <c r="V270" s="166">
        <f>COUNTIF($G$2:G270,F270)</f>
        <v>0</v>
      </c>
      <c r="W270" s="166">
        <f>COUNTIF($F$2:F270,F270)</f>
        <v>1</v>
      </c>
      <c r="X270" s="166">
        <f>COUNTIF($F$2:G270,G270)</f>
        <v>1</v>
      </c>
      <c r="Y270" s="165">
        <f t="shared" si="67"/>
        <v>1</v>
      </c>
      <c r="Z270" s="165" t="str">
        <f t="shared" si="68"/>
        <v>GW28-1EVE</v>
      </c>
      <c r="AA270" s="165" t="str">
        <f t="shared" si="69"/>
        <v>GW28-1che</v>
      </c>
      <c r="AB270" s="165" t="str">
        <f t="shared" si="60"/>
        <v>EVE</v>
      </c>
      <c r="AC270" s="165" t="str">
        <f t="shared" si="61"/>
        <v>che</v>
      </c>
    </row>
    <row r="271" spans="1:29" x14ac:dyDescent="0.3">
      <c r="A271" s="164" t="str">
        <f>LEFT('FPL FIX'!$F271,10)</f>
        <v>2023-03-19</v>
      </c>
      <c r="B271" s="164">
        <f t="shared" si="62"/>
        <v>45004</v>
      </c>
      <c r="C271" s="165">
        <f>'FPL FIX'!B271</f>
        <v>28</v>
      </c>
      <c r="D271" s="165">
        <f>'FPL FIX'!J271</f>
        <v>7</v>
      </c>
      <c r="E271" s="165">
        <f>'FPL FIX'!L271</f>
        <v>1</v>
      </c>
      <c r="F271" s="165" t="str">
        <f t="shared" si="56"/>
        <v>28CRY</v>
      </c>
      <c r="G271" s="165" t="str">
        <f t="shared" si="57"/>
        <v>28ars</v>
      </c>
      <c r="H271" s="165" t="str">
        <f>VLOOKUP($D271,FIX!$A$1:$D$21,MATCH("AbrvTeam",FIX!$A$1:$C$1,0),0)</f>
        <v>CRY</v>
      </c>
      <c r="I271" s="165" t="str">
        <f>VLOOKUP(E271,FIX!$A$1:$D$21,MATCH("AbrvTeamL",FIX!$A$1:$D$1,0),0)</f>
        <v>ars</v>
      </c>
      <c r="J271" s="165" t="str">
        <f>INDEX($F$2:$F$381,ROWS(F271:$F$381))</f>
        <v>13BRE</v>
      </c>
      <c r="K271" s="165" t="str">
        <f>INDEX($G$2:$G$381,ROWS($G271:G$381))</f>
        <v>13avl</v>
      </c>
      <c r="L271" s="165" t="str">
        <f>INDEX($H$2:$H$381,ROWS(H271:$H$381))</f>
        <v>BRE</v>
      </c>
      <c r="M271" s="165" t="str">
        <f>INDEX($I$2:$I$381,ROWS(I271:$I$381))</f>
        <v>avl</v>
      </c>
      <c r="N271" s="165" t="str">
        <f t="shared" si="63"/>
        <v>45004CRY</v>
      </c>
      <c r="O271" s="165" t="str">
        <f t="shared" si="64"/>
        <v>45004ars</v>
      </c>
      <c r="P271" s="165" t="str">
        <f t="shared" si="58"/>
        <v>CRY</v>
      </c>
      <c r="Q271" s="165" t="str">
        <f t="shared" si="59"/>
        <v>ars</v>
      </c>
      <c r="R271" s="165" t="str">
        <f>C271&amp;":"&amp;COUNTIF($C$2:C271,C271)</f>
        <v>28:7</v>
      </c>
      <c r="S271" s="165" t="str">
        <f t="shared" si="65"/>
        <v>ARS</v>
      </c>
      <c r="T271" s="165" t="str">
        <f t="shared" si="66"/>
        <v>cry</v>
      </c>
      <c r="U271" s="166">
        <f>COUNTIF($F$2:F271,G271)</f>
        <v>0</v>
      </c>
      <c r="V271" s="166">
        <f>COUNTIF($G$2:G271,F271)</f>
        <v>0</v>
      </c>
      <c r="W271" s="166">
        <f>COUNTIF($F$2:F271,F271)</f>
        <v>1</v>
      </c>
      <c r="X271" s="166">
        <f>COUNTIF($F$2:G271,G271)</f>
        <v>1</v>
      </c>
      <c r="Y271" s="165">
        <f t="shared" si="67"/>
        <v>1</v>
      </c>
      <c r="Z271" s="165" t="str">
        <f t="shared" si="68"/>
        <v>GW28-1CRY</v>
      </c>
      <c r="AA271" s="165" t="str">
        <f t="shared" si="69"/>
        <v>GW28-1ars</v>
      </c>
      <c r="AB271" s="165" t="str">
        <f t="shared" si="60"/>
        <v>CRY</v>
      </c>
      <c r="AC271" s="165" t="str">
        <f t="shared" si="61"/>
        <v>ars</v>
      </c>
    </row>
    <row r="272" spans="1:29" x14ac:dyDescent="0.3">
      <c r="A272" s="164" t="str">
        <f>LEFT('FPL FIX'!$F272,10)</f>
        <v>2023-04-01</v>
      </c>
      <c r="B272" s="164">
        <f t="shared" si="62"/>
        <v>45017</v>
      </c>
      <c r="C272" s="165">
        <f>'FPL FIX'!B272</f>
        <v>29</v>
      </c>
      <c r="D272" s="165">
        <f>'FPL FIX'!J272</f>
        <v>12</v>
      </c>
      <c r="E272" s="165">
        <f>'FPL FIX'!L272</f>
        <v>13</v>
      </c>
      <c r="F272" s="165" t="str">
        <f t="shared" si="56"/>
        <v>29LIV</v>
      </c>
      <c r="G272" s="165" t="str">
        <f t="shared" si="57"/>
        <v>29mci</v>
      </c>
      <c r="H272" s="165" t="str">
        <f>VLOOKUP($D272,FIX!$A$1:$D$21,MATCH("AbrvTeam",FIX!$A$1:$C$1,0),0)</f>
        <v>LIV</v>
      </c>
      <c r="I272" s="165" t="str">
        <f>VLOOKUP(E272,FIX!$A$1:$D$21,MATCH("AbrvTeamL",FIX!$A$1:$D$1,0),0)</f>
        <v>mci</v>
      </c>
      <c r="J272" s="165" t="str">
        <f>INDEX($F$2:$F$381,ROWS(F272:$F$381))</f>
        <v>13MUN</v>
      </c>
      <c r="K272" s="165" t="str">
        <f>INDEX($G$2:$G$381,ROWS($G272:G$381))</f>
        <v>13che</v>
      </c>
      <c r="L272" s="165" t="str">
        <f>INDEX($H$2:$H$381,ROWS(H272:$H$381))</f>
        <v>MUN</v>
      </c>
      <c r="M272" s="165" t="str">
        <f>INDEX($I$2:$I$381,ROWS(I272:$I$381))</f>
        <v>che</v>
      </c>
      <c r="N272" s="165" t="str">
        <f t="shared" si="63"/>
        <v>45017LIV</v>
      </c>
      <c r="O272" s="165" t="str">
        <f t="shared" si="64"/>
        <v>45017mci</v>
      </c>
      <c r="P272" s="165" t="str">
        <f t="shared" si="58"/>
        <v>LIV</v>
      </c>
      <c r="Q272" s="165" t="str">
        <f t="shared" si="59"/>
        <v>mci</v>
      </c>
      <c r="R272" s="165" t="str">
        <f>C272&amp;":"&amp;COUNTIF($C$2:C272,C272)</f>
        <v>29:1</v>
      </c>
      <c r="S272" s="165" t="str">
        <f t="shared" si="65"/>
        <v>MCI</v>
      </c>
      <c r="T272" s="165" t="str">
        <f t="shared" si="66"/>
        <v>liv</v>
      </c>
      <c r="U272" s="166">
        <f>COUNTIF($F$2:F272,G272)</f>
        <v>0</v>
      </c>
      <c r="V272" s="166">
        <f>COUNTIF($G$2:G272,F272)</f>
        <v>0</v>
      </c>
      <c r="W272" s="166">
        <f>COUNTIF($F$2:F272,F272)</f>
        <v>1</v>
      </c>
      <c r="X272" s="166">
        <f>COUNTIF($F$2:G272,G272)</f>
        <v>1</v>
      </c>
      <c r="Y272" s="165">
        <f t="shared" si="67"/>
        <v>1</v>
      </c>
      <c r="Z272" s="165" t="str">
        <f t="shared" si="68"/>
        <v>GW29-1LIV</v>
      </c>
      <c r="AA272" s="165" t="str">
        <f t="shared" si="69"/>
        <v>GW29-1mci</v>
      </c>
      <c r="AB272" s="165" t="str">
        <f t="shared" si="60"/>
        <v>LIV</v>
      </c>
      <c r="AC272" s="165" t="str">
        <f t="shared" si="61"/>
        <v>mci</v>
      </c>
    </row>
    <row r="273" spans="1:29" x14ac:dyDescent="0.3">
      <c r="A273" s="164" t="str">
        <f>LEFT('FPL FIX'!$F273,10)</f>
        <v>2023-04-01</v>
      </c>
      <c r="B273" s="164">
        <f t="shared" si="62"/>
        <v>45017</v>
      </c>
      <c r="C273" s="165">
        <f>'FPL FIX'!B273</f>
        <v>29</v>
      </c>
      <c r="D273" s="165">
        <f>'FPL FIX'!J273</f>
        <v>11</v>
      </c>
      <c r="E273" s="165">
        <f>'FPL FIX'!L273</f>
        <v>1</v>
      </c>
      <c r="F273" s="165" t="str">
        <f t="shared" si="56"/>
        <v>29LEE</v>
      </c>
      <c r="G273" s="165" t="str">
        <f t="shared" si="57"/>
        <v>29ars</v>
      </c>
      <c r="H273" s="165" t="str">
        <f>VLOOKUP($D273,FIX!$A$1:$D$21,MATCH("AbrvTeam",FIX!$A$1:$C$1,0),0)</f>
        <v>LEE</v>
      </c>
      <c r="I273" s="165" t="str">
        <f>VLOOKUP(E273,FIX!$A$1:$D$21,MATCH("AbrvTeamL",FIX!$A$1:$D$1,0),0)</f>
        <v>ars</v>
      </c>
      <c r="J273" s="165" t="str">
        <f>INDEX($F$2:$F$381,ROWS(F273:$F$381))</f>
        <v>13BHA</v>
      </c>
      <c r="K273" s="165" t="str">
        <f>INDEX($G$2:$G$381,ROWS($G273:G$381))</f>
        <v>13mci</v>
      </c>
      <c r="L273" s="165" t="str">
        <f>INDEX($H$2:$H$381,ROWS(H273:$H$381))</f>
        <v>BHA</v>
      </c>
      <c r="M273" s="165" t="str">
        <f>INDEX($I$2:$I$381,ROWS(I273:$I$381))</f>
        <v>mci</v>
      </c>
      <c r="N273" s="165" t="str">
        <f t="shared" si="63"/>
        <v>45017LEE</v>
      </c>
      <c r="O273" s="165" t="str">
        <f t="shared" si="64"/>
        <v>45017ars</v>
      </c>
      <c r="P273" s="165" t="str">
        <f t="shared" si="58"/>
        <v>LEE</v>
      </c>
      <c r="Q273" s="165" t="str">
        <f t="shared" si="59"/>
        <v>ars</v>
      </c>
      <c r="R273" s="165" t="str">
        <f>C273&amp;":"&amp;COUNTIF($C$2:C273,C273)</f>
        <v>29:2</v>
      </c>
      <c r="S273" s="165" t="str">
        <f t="shared" si="65"/>
        <v>ARS</v>
      </c>
      <c r="T273" s="165" t="str">
        <f t="shared" si="66"/>
        <v>lee</v>
      </c>
      <c r="U273" s="166">
        <f>COUNTIF($F$2:F273,G273)</f>
        <v>0</v>
      </c>
      <c r="V273" s="166">
        <f>COUNTIF($G$2:G273,F273)</f>
        <v>0</v>
      </c>
      <c r="W273" s="166">
        <f>COUNTIF($F$2:F273,F273)</f>
        <v>1</v>
      </c>
      <c r="X273" s="166">
        <f>COUNTIF($F$2:G273,G273)</f>
        <v>1</v>
      </c>
      <c r="Y273" s="165">
        <f t="shared" si="67"/>
        <v>1</v>
      </c>
      <c r="Z273" s="165" t="str">
        <f t="shared" si="68"/>
        <v>GW29-1LEE</v>
      </c>
      <c r="AA273" s="165" t="str">
        <f t="shared" si="69"/>
        <v>GW29-1ars</v>
      </c>
      <c r="AB273" s="165" t="str">
        <f t="shared" si="60"/>
        <v>LEE</v>
      </c>
      <c r="AC273" s="165" t="str">
        <f t="shared" si="61"/>
        <v>ars</v>
      </c>
    </row>
    <row r="274" spans="1:29" x14ac:dyDescent="0.3">
      <c r="A274" s="164" t="str">
        <f>LEFT('FPL FIX'!$F274,10)</f>
        <v>2023-04-01</v>
      </c>
      <c r="B274" s="164">
        <f t="shared" si="62"/>
        <v>45017</v>
      </c>
      <c r="C274" s="165">
        <f>'FPL FIX'!B274</f>
        <v>29</v>
      </c>
      <c r="D274" s="165">
        <f>'FPL FIX'!J274</f>
        <v>9</v>
      </c>
      <c r="E274" s="165">
        <f>'FPL FIX'!L274</f>
        <v>3</v>
      </c>
      <c r="F274" s="165" t="str">
        <f t="shared" si="56"/>
        <v>29FUL</v>
      </c>
      <c r="G274" s="165" t="str">
        <f t="shared" si="57"/>
        <v>29bou</v>
      </c>
      <c r="H274" s="165" t="str">
        <f>VLOOKUP($D274,FIX!$A$1:$D$21,MATCH("AbrvTeam",FIX!$A$1:$C$1,0),0)</f>
        <v>FUL</v>
      </c>
      <c r="I274" s="165" t="str">
        <f>VLOOKUP(E274,FIX!$A$1:$D$21,MATCH("AbrvTeamL",FIX!$A$1:$D$1,0),0)</f>
        <v>bou</v>
      </c>
      <c r="J274" s="165" t="str">
        <f>INDEX($F$2:$F$381,ROWS(F274:$F$381))</f>
        <v>13CRY</v>
      </c>
      <c r="K274" s="165" t="str">
        <f>INDEX($G$2:$G$381,ROWS($G274:G$381))</f>
        <v>13eve</v>
      </c>
      <c r="L274" s="165" t="str">
        <f>INDEX($H$2:$H$381,ROWS(H274:$H$381))</f>
        <v>CRY</v>
      </c>
      <c r="M274" s="165" t="str">
        <f>INDEX($I$2:$I$381,ROWS(I274:$I$381))</f>
        <v>eve</v>
      </c>
      <c r="N274" s="165" t="str">
        <f t="shared" si="63"/>
        <v>45017FUL</v>
      </c>
      <c r="O274" s="165" t="str">
        <f t="shared" si="64"/>
        <v>45017bou</v>
      </c>
      <c r="P274" s="165" t="str">
        <f t="shared" si="58"/>
        <v>FUL</v>
      </c>
      <c r="Q274" s="165" t="str">
        <f t="shared" si="59"/>
        <v>bou</v>
      </c>
      <c r="R274" s="165" t="str">
        <f>C274&amp;":"&amp;COUNTIF($C$2:C274,C274)</f>
        <v>29:3</v>
      </c>
      <c r="S274" s="165" t="str">
        <f t="shared" si="65"/>
        <v>BOU</v>
      </c>
      <c r="T274" s="165" t="str">
        <f t="shared" si="66"/>
        <v>ful</v>
      </c>
      <c r="U274" s="166">
        <f>COUNTIF($F$2:F274,G274)</f>
        <v>0</v>
      </c>
      <c r="V274" s="166">
        <f>COUNTIF($G$2:G274,F274)</f>
        <v>0</v>
      </c>
      <c r="W274" s="166">
        <f>COUNTIF($F$2:F274,F274)</f>
        <v>1</v>
      </c>
      <c r="X274" s="166">
        <f>COUNTIF($F$2:G274,G274)</f>
        <v>1</v>
      </c>
      <c r="Y274" s="165">
        <f t="shared" si="67"/>
        <v>1</v>
      </c>
      <c r="Z274" s="165" t="str">
        <f t="shared" si="68"/>
        <v>GW29-1FUL</v>
      </c>
      <c r="AA274" s="165" t="str">
        <f t="shared" si="69"/>
        <v>GW29-1bou</v>
      </c>
      <c r="AB274" s="165" t="str">
        <f t="shared" si="60"/>
        <v>FUL</v>
      </c>
      <c r="AC274" s="165" t="str">
        <f t="shared" si="61"/>
        <v>bou</v>
      </c>
    </row>
    <row r="275" spans="1:29" x14ac:dyDescent="0.3">
      <c r="A275" s="164" t="str">
        <f>LEFT('FPL FIX'!$F275,10)</f>
        <v>2023-04-01</v>
      </c>
      <c r="B275" s="164">
        <f t="shared" si="62"/>
        <v>45017</v>
      </c>
      <c r="C275" s="165">
        <f>'FPL FIX'!B275</f>
        <v>29</v>
      </c>
      <c r="D275" s="165">
        <f>'FPL FIX'!J275</f>
        <v>4</v>
      </c>
      <c r="E275" s="165">
        <f>'FPL FIX'!L275</f>
        <v>5</v>
      </c>
      <c r="F275" s="165" t="str">
        <f t="shared" si="56"/>
        <v>29BRE</v>
      </c>
      <c r="G275" s="165" t="str">
        <f t="shared" si="57"/>
        <v>29bha</v>
      </c>
      <c r="H275" s="165" t="str">
        <f>VLOOKUP($D275,FIX!$A$1:$D$21,MATCH("AbrvTeam",FIX!$A$1:$C$1,0),0)</f>
        <v>BRE</v>
      </c>
      <c r="I275" s="165" t="str">
        <f>VLOOKUP(E275,FIX!$A$1:$D$21,MATCH("AbrvTeamL",FIX!$A$1:$D$1,0),0)</f>
        <v>bha</v>
      </c>
      <c r="J275" s="165" t="str">
        <f>INDEX($F$2:$F$381,ROWS(F275:$F$381))</f>
        <v>13LIV</v>
      </c>
      <c r="K275" s="165" t="str">
        <f>INDEX($G$2:$G$381,ROWS($G275:G$381))</f>
        <v>13nfo</v>
      </c>
      <c r="L275" s="165" t="str">
        <f>INDEX($H$2:$H$381,ROWS(H275:$H$381))</f>
        <v>LIV</v>
      </c>
      <c r="M275" s="165" t="str">
        <f>INDEX($I$2:$I$381,ROWS(I275:$I$381))</f>
        <v>nfo</v>
      </c>
      <c r="N275" s="165" t="str">
        <f t="shared" si="63"/>
        <v>45017BRE</v>
      </c>
      <c r="O275" s="165" t="str">
        <f t="shared" si="64"/>
        <v>45017bha</v>
      </c>
      <c r="P275" s="165" t="str">
        <f t="shared" si="58"/>
        <v>BRE</v>
      </c>
      <c r="Q275" s="165" t="str">
        <f t="shared" si="59"/>
        <v>bha</v>
      </c>
      <c r="R275" s="165" t="str">
        <f>C275&amp;":"&amp;COUNTIF($C$2:C275,C275)</f>
        <v>29:4</v>
      </c>
      <c r="S275" s="165" t="str">
        <f t="shared" si="65"/>
        <v>BHA</v>
      </c>
      <c r="T275" s="165" t="str">
        <f t="shared" si="66"/>
        <v>bre</v>
      </c>
      <c r="U275" s="166">
        <f>COUNTIF($F$2:F275,G275)</f>
        <v>0</v>
      </c>
      <c r="V275" s="166">
        <f>COUNTIF($G$2:G275,F275)</f>
        <v>0</v>
      </c>
      <c r="W275" s="166">
        <f>COUNTIF($F$2:F275,F275)</f>
        <v>1</v>
      </c>
      <c r="X275" s="166">
        <f>COUNTIF($F$2:G275,G275)</f>
        <v>1</v>
      </c>
      <c r="Y275" s="165">
        <f t="shared" si="67"/>
        <v>1</v>
      </c>
      <c r="Z275" s="165" t="str">
        <f t="shared" si="68"/>
        <v>GW29-1BRE</v>
      </c>
      <c r="AA275" s="165" t="str">
        <f t="shared" si="69"/>
        <v>GW29-1bha</v>
      </c>
      <c r="AB275" s="165" t="str">
        <f t="shared" si="60"/>
        <v>BRE</v>
      </c>
      <c r="AC275" s="165" t="str">
        <f t="shared" si="61"/>
        <v>bha</v>
      </c>
    </row>
    <row r="276" spans="1:29" x14ac:dyDescent="0.3">
      <c r="A276" s="164" t="str">
        <f>LEFT('FPL FIX'!$F276,10)</f>
        <v>2023-04-01</v>
      </c>
      <c r="B276" s="164">
        <f t="shared" si="62"/>
        <v>45017</v>
      </c>
      <c r="C276" s="165">
        <f>'FPL FIX'!B276</f>
        <v>29</v>
      </c>
      <c r="D276" s="165">
        <f>'FPL FIX'!J276</f>
        <v>10</v>
      </c>
      <c r="E276" s="165">
        <f>'FPL FIX'!L276</f>
        <v>7</v>
      </c>
      <c r="F276" s="165" t="str">
        <f t="shared" si="56"/>
        <v>29LEI</v>
      </c>
      <c r="G276" s="165" t="str">
        <f t="shared" si="57"/>
        <v>29cry</v>
      </c>
      <c r="H276" s="165" t="str">
        <f>VLOOKUP($D276,FIX!$A$1:$D$21,MATCH("AbrvTeam",FIX!$A$1:$C$1,0),0)</f>
        <v>LEI</v>
      </c>
      <c r="I276" s="165" t="str">
        <f>VLOOKUP(E276,FIX!$A$1:$D$21,MATCH("AbrvTeamL",FIX!$A$1:$D$1,0),0)</f>
        <v>cry</v>
      </c>
      <c r="J276" s="165" t="str">
        <f>INDEX($F$2:$F$381,ROWS(F276:$F$381))</f>
        <v>12LEE</v>
      </c>
      <c r="K276" s="165" t="str">
        <f>INDEX($G$2:$G$381,ROWS($G276:G$381))</f>
        <v>12lei</v>
      </c>
      <c r="L276" s="165" t="str">
        <f>INDEX($H$2:$H$381,ROWS(H276:$H$381))</f>
        <v>LEE</v>
      </c>
      <c r="M276" s="165" t="str">
        <f>INDEX($I$2:$I$381,ROWS(I276:$I$381))</f>
        <v>lei</v>
      </c>
      <c r="N276" s="165" t="str">
        <f t="shared" si="63"/>
        <v>45017LEI</v>
      </c>
      <c r="O276" s="165" t="str">
        <f t="shared" si="64"/>
        <v>45017cry</v>
      </c>
      <c r="P276" s="165" t="str">
        <f t="shared" si="58"/>
        <v>LEI</v>
      </c>
      <c r="Q276" s="165" t="str">
        <f t="shared" si="59"/>
        <v>cry</v>
      </c>
      <c r="R276" s="165" t="str">
        <f>C276&amp;":"&amp;COUNTIF($C$2:C276,C276)</f>
        <v>29:5</v>
      </c>
      <c r="S276" s="165" t="str">
        <f t="shared" si="65"/>
        <v>CRY</v>
      </c>
      <c r="T276" s="165" t="str">
        <f t="shared" si="66"/>
        <v>lei</v>
      </c>
      <c r="U276" s="166">
        <f>COUNTIF($F$2:F276,G276)</f>
        <v>0</v>
      </c>
      <c r="V276" s="166">
        <f>COUNTIF($G$2:G276,F276)</f>
        <v>0</v>
      </c>
      <c r="W276" s="166">
        <f>COUNTIF($F$2:F276,F276)</f>
        <v>1</v>
      </c>
      <c r="X276" s="166">
        <f>COUNTIF($F$2:G276,G276)</f>
        <v>1</v>
      </c>
      <c r="Y276" s="165">
        <f t="shared" si="67"/>
        <v>1</v>
      </c>
      <c r="Z276" s="165" t="str">
        <f t="shared" si="68"/>
        <v>GW29-1LEI</v>
      </c>
      <c r="AA276" s="165" t="str">
        <f t="shared" si="69"/>
        <v>GW29-1cry</v>
      </c>
      <c r="AB276" s="165" t="str">
        <f t="shared" si="60"/>
        <v>LEI</v>
      </c>
      <c r="AC276" s="165" t="str">
        <f t="shared" si="61"/>
        <v>cry</v>
      </c>
    </row>
    <row r="277" spans="1:29" x14ac:dyDescent="0.3">
      <c r="A277" s="164" t="str">
        <f>LEFT('FPL FIX'!$F277,10)</f>
        <v>2023-04-01</v>
      </c>
      <c r="B277" s="164">
        <f t="shared" si="62"/>
        <v>45017</v>
      </c>
      <c r="C277" s="165">
        <f>'FPL FIX'!B277</f>
        <v>29</v>
      </c>
      <c r="D277" s="165">
        <f>'FPL FIX'!J277</f>
        <v>20</v>
      </c>
      <c r="E277" s="165">
        <f>'FPL FIX'!L277</f>
        <v>16</v>
      </c>
      <c r="F277" s="165" t="str">
        <f t="shared" si="56"/>
        <v>29WOL</v>
      </c>
      <c r="G277" s="165" t="str">
        <f t="shared" si="57"/>
        <v>29nfo</v>
      </c>
      <c r="H277" s="165" t="str">
        <f>VLOOKUP($D277,FIX!$A$1:$D$21,MATCH("AbrvTeam",FIX!$A$1:$C$1,0),0)</f>
        <v>WOL</v>
      </c>
      <c r="I277" s="165" t="str">
        <f>VLOOKUP(E277,FIX!$A$1:$D$21,MATCH("AbrvTeamL",FIX!$A$1:$D$1,0),0)</f>
        <v>nfo</v>
      </c>
      <c r="J277" s="165" t="str">
        <f>INDEX($F$2:$F$381,ROWS(F277:$F$381))</f>
        <v>12AVL</v>
      </c>
      <c r="K277" s="165" t="str">
        <f>INDEX($G$2:$G$381,ROWS($G277:G$381))</f>
        <v>12ful</v>
      </c>
      <c r="L277" s="165" t="str">
        <f>INDEX($H$2:$H$381,ROWS(H277:$H$381))</f>
        <v>AVL</v>
      </c>
      <c r="M277" s="165" t="str">
        <f>INDEX($I$2:$I$381,ROWS(I277:$I$381))</f>
        <v>ful</v>
      </c>
      <c r="N277" s="165" t="str">
        <f t="shared" si="63"/>
        <v>45017WOL</v>
      </c>
      <c r="O277" s="165" t="str">
        <f t="shared" si="64"/>
        <v>45017nfo</v>
      </c>
      <c r="P277" s="165" t="str">
        <f t="shared" si="58"/>
        <v>WOL</v>
      </c>
      <c r="Q277" s="165" t="str">
        <f t="shared" si="59"/>
        <v>nfo</v>
      </c>
      <c r="R277" s="165" t="str">
        <f>C277&amp;":"&amp;COUNTIF($C$2:C277,C277)</f>
        <v>29:6</v>
      </c>
      <c r="S277" s="165" t="str">
        <f t="shared" si="65"/>
        <v>NFO</v>
      </c>
      <c r="T277" s="165" t="str">
        <f t="shared" si="66"/>
        <v>wol</v>
      </c>
      <c r="U277" s="166">
        <f>COUNTIF($F$2:F277,G277)</f>
        <v>0</v>
      </c>
      <c r="V277" s="166">
        <f>COUNTIF($G$2:G277,F277)</f>
        <v>0</v>
      </c>
      <c r="W277" s="166">
        <f>COUNTIF($F$2:F277,F277)</f>
        <v>1</v>
      </c>
      <c r="X277" s="166">
        <f>COUNTIF($F$2:G277,G277)</f>
        <v>1</v>
      </c>
      <c r="Y277" s="165">
        <f t="shared" si="67"/>
        <v>1</v>
      </c>
      <c r="Z277" s="165" t="str">
        <f t="shared" si="68"/>
        <v>GW29-1WOL</v>
      </c>
      <c r="AA277" s="165" t="str">
        <f t="shared" si="69"/>
        <v>GW29-1nfo</v>
      </c>
      <c r="AB277" s="165" t="str">
        <f t="shared" si="60"/>
        <v>WOL</v>
      </c>
      <c r="AC277" s="165" t="str">
        <f t="shared" si="61"/>
        <v>nfo</v>
      </c>
    </row>
    <row r="278" spans="1:29" x14ac:dyDescent="0.3">
      <c r="A278" s="164" t="str">
        <f>LEFT('FPL FIX'!$F278,10)</f>
        <v>2023-04-01</v>
      </c>
      <c r="B278" s="164">
        <f t="shared" si="62"/>
        <v>45017</v>
      </c>
      <c r="C278" s="165">
        <f>'FPL FIX'!B278</f>
        <v>29</v>
      </c>
      <c r="D278" s="165">
        <f>'FPL FIX'!J278</f>
        <v>2</v>
      </c>
      <c r="E278" s="165">
        <f>'FPL FIX'!L278</f>
        <v>6</v>
      </c>
      <c r="F278" s="165" t="str">
        <f t="shared" si="56"/>
        <v>29AVL</v>
      </c>
      <c r="G278" s="165" t="str">
        <f t="shared" si="57"/>
        <v>29che</v>
      </c>
      <c r="H278" s="165" t="str">
        <f>VLOOKUP($D278,FIX!$A$1:$D$21,MATCH("AbrvTeam",FIX!$A$1:$C$1,0),0)</f>
        <v>AVL</v>
      </c>
      <c r="I278" s="165" t="str">
        <f>VLOOKUP(E278,FIX!$A$1:$D$21,MATCH("AbrvTeamL",FIX!$A$1:$D$1,0),0)</f>
        <v>che</v>
      </c>
      <c r="J278" s="165" t="str">
        <f>INDEX($F$2:$F$381,ROWS(F278:$F$381))</f>
        <v>12TOT</v>
      </c>
      <c r="K278" s="165" t="str">
        <f>INDEX($G$2:$G$381,ROWS($G278:G$381))</f>
        <v>12mun</v>
      </c>
      <c r="L278" s="165" t="str">
        <f>INDEX($H$2:$H$381,ROWS(H278:$H$381))</f>
        <v>TOT</v>
      </c>
      <c r="M278" s="165" t="str">
        <f>INDEX($I$2:$I$381,ROWS(I278:$I$381))</f>
        <v>mun</v>
      </c>
      <c r="N278" s="165" t="str">
        <f t="shared" si="63"/>
        <v>45017AVL</v>
      </c>
      <c r="O278" s="165" t="str">
        <f t="shared" si="64"/>
        <v>45017che</v>
      </c>
      <c r="P278" s="165" t="str">
        <f t="shared" si="58"/>
        <v>AVL</v>
      </c>
      <c r="Q278" s="165" t="str">
        <f t="shared" si="59"/>
        <v>che</v>
      </c>
      <c r="R278" s="165" t="str">
        <f>C278&amp;":"&amp;COUNTIF($C$2:C278,C278)</f>
        <v>29:7</v>
      </c>
      <c r="S278" s="165" t="str">
        <f t="shared" si="65"/>
        <v>CHE</v>
      </c>
      <c r="T278" s="165" t="str">
        <f t="shared" si="66"/>
        <v>avl</v>
      </c>
      <c r="U278" s="166">
        <f>COUNTIF($F$2:F278,G278)</f>
        <v>0</v>
      </c>
      <c r="V278" s="166">
        <f>COUNTIF($G$2:G278,F278)</f>
        <v>0</v>
      </c>
      <c r="W278" s="166">
        <f>COUNTIF($F$2:F278,F278)</f>
        <v>1</v>
      </c>
      <c r="X278" s="166">
        <f>COUNTIF($F$2:G278,G278)</f>
        <v>1</v>
      </c>
      <c r="Y278" s="165">
        <f t="shared" si="67"/>
        <v>1</v>
      </c>
      <c r="Z278" s="165" t="str">
        <f t="shared" si="68"/>
        <v>GW29-1AVL</v>
      </c>
      <c r="AA278" s="165" t="str">
        <f t="shared" si="69"/>
        <v>GW29-1che</v>
      </c>
      <c r="AB278" s="165" t="str">
        <f t="shared" si="60"/>
        <v>AVL</v>
      </c>
      <c r="AC278" s="165" t="str">
        <f t="shared" si="61"/>
        <v>che</v>
      </c>
    </row>
    <row r="279" spans="1:29" x14ac:dyDescent="0.3">
      <c r="A279" s="164" t="str">
        <f>LEFT('FPL FIX'!$F279,10)</f>
        <v>2023-04-02</v>
      </c>
      <c r="B279" s="164">
        <f t="shared" si="62"/>
        <v>45018</v>
      </c>
      <c r="C279" s="165">
        <f>'FPL FIX'!B279</f>
        <v>29</v>
      </c>
      <c r="D279" s="165">
        <f>'FPL FIX'!J279</f>
        <v>17</v>
      </c>
      <c r="E279" s="165">
        <f>'FPL FIX'!L279</f>
        <v>19</v>
      </c>
      <c r="F279" s="165" t="str">
        <f t="shared" si="56"/>
        <v>29SOU</v>
      </c>
      <c r="G279" s="165" t="str">
        <f t="shared" si="57"/>
        <v>29whu</v>
      </c>
      <c r="H279" s="165" t="str">
        <f>VLOOKUP($D279,FIX!$A$1:$D$21,MATCH("AbrvTeam",FIX!$A$1:$C$1,0),0)</f>
        <v>SOU</v>
      </c>
      <c r="I279" s="165" t="str">
        <f>VLOOKUP(E279,FIX!$A$1:$D$21,MATCH("AbrvTeamL",FIX!$A$1:$D$1,0),0)</f>
        <v>whu</v>
      </c>
      <c r="J279" s="165" t="str">
        <f>INDEX($F$2:$F$381,ROWS(F279:$F$381))</f>
        <v>12EVE</v>
      </c>
      <c r="K279" s="165" t="str">
        <f>INDEX($G$2:$G$381,ROWS($G279:G$381))</f>
        <v>12new</v>
      </c>
      <c r="L279" s="165" t="str">
        <f>INDEX($H$2:$H$381,ROWS(H279:$H$381))</f>
        <v>EVE</v>
      </c>
      <c r="M279" s="165" t="str">
        <f>INDEX($I$2:$I$381,ROWS(I279:$I$381))</f>
        <v>new</v>
      </c>
      <c r="N279" s="165" t="str">
        <f t="shared" si="63"/>
        <v>45018SOU</v>
      </c>
      <c r="O279" s="165" t="str">
        <f t="shared" si="64"/>
        <v>45018whu</v>
      </c>
      <c r="P279" s="165" t="str">
        <f t="shared" si="58"/>
        <v>SOU</v>
      </c>
      <c r="Q279" s="165" t="str">
        <f t="shared" si="59"/>
        <v>whu</v>
      </c>
      <c r="R279" s="165" t="str">
        <f>C279&amp;":"&amp;COUNTIF($C$2:C279,C279)</f>
        <v>29:8</v>
      </c>
      <c r="S279" s="165" t="str">
        <f t="shared" si="65"/>
        <v>WHU</v>
      </c>
      <c r="T279" s="165" t="str">
        <f t="shared" si="66"/>
        <v>sou</v>
      </c>
      <c r="U279" s="166">
        <f>COUNTIF($F$2:F279,G279)</f>
        <v>0</v>
      </c>
      <c r="V279" s="166">
        <f>COUNTIF($G$2:G279,F279)</f>
        <v>0</v>
      </c>
      <c r="W279" s="166">
        <f>COUNTIF($F$2:F279,F279)</f>
        <v>1</v>
      </c>
      <c r="X279" s="166">
        <f>COUNTIF($F$2:G279,G279)</f>
        <v>1</v>
      </c>
      <c r="Y279" s="165">
        <f t="shared" si="67"/>
        <v>1</v>
      </c>
      <c r="Z279" s="165" t="str">
        <f t="shared" si="68"/>
        <v>GW29-1SOU</v>
      </c>
      <c r="AA279" s="165" t="str">
        <f t="shared" si="69"/>
        <v>GW29-1whu</v>
      </c>
      <c r="AB279" s="165" t="str">
        <f t="shared" si="60"/>
        <v>SOU</v>
      </c>
      <c r="AC279" s="165" t="str">
        <f t="shared" si="61"/>
        <v>whu</v>
      </c>
    </row>
    <row r="280" spans="1:29" x14ac:dyDescent="0.3">
      <c r="A280" s="164" t="str">
        <f>LEFT('FPL FIX'!$F280,10)</f>
        <v>2023-04-02</v>
      </c>
      <c r="B280" s="164">
        <f t="shared" si="62"/>
        <v>45018</v>
      </c>
      <c r="C280" s="165">
        <f>'FPL FIX'!B280</f>
        <v>29</v>
      </c>
      <c r="D280" s="165">
        <f>'FPL FIX'!J280</f>
        <v>14</v>
      </c>
      <c r="E280" s="165">
        <f>'FPL FIX'!L280</f>
        <v>15</v>
      </c>
      <c r="F280" s="165" t="str">
        <f t="shared" si="56"/>
        <v>29MUN</v>
      </c>
      <c r="G280" s="165" t="str">
        <f t="shared" si="57"/>
        <v>29new</v>
      </c>
      <c r="H280" s="165" t="str">
        <f>VLOOKUP($D280,FIX!$A$1:$D$21,MATCH("AbrvTeam",FIX!$A$1:$C$1,0),0)</f>
        <v>MUN</v>
      </c>
      <c r="I280" s="165" t="str">
        <f>VLOOKUP(E280,FIX!$A$1:$D$21,MATCH("AbrvTeamL",FIX!$A$1:$D$1,0),0)</f>
        <v>new</v>
      </c>
      <c r="J280" s="165" t="str">
        <f>INDEX($F$2:$F$381,ROWS(F280:$F$381))</f>
        <v>12WHU</v>
      </c>
      <c r="K280" s="165" t="str">
        <f>INDEX($G$2:$G$381,ROWS($G280:G$381))</f>
        <v>12liv</v>
      </c>
      <c r="L280" s="165" t="str">
        <f>INDEX($H$2:$H$381,ROWS(H280:$H$381))</f>
        <v>WHU</v>
      </c>
      <c r="M280" s="165" t="str">
        <f>INDEX($I$2:$I$381,ROWS(I280:$I$381))</f>
        <v>liv</v>
      </c>
      <c r="N280" s="165" t="str">
        <f t="shared" si="63"/>
        <v>45018MUN</v>
      </c>
      <c r="O280" s="165" t="str">
        <f t="shared" si="64"/>
        <v>45018new</v>
      </c>
      <c r="P280" s="165" t="str">
        <f t="shared" si="58"/>
        <v>MUN</v>
      </c>
      <c r="Q280" s="165" t="str">
        <f t="shared" si="59"/>
        <v>new</v>
      </c>
      <c r="R280" s="165" t="str">
        <f>C280&amp;":"&amp;COUNTIF($C$2:C280,C280)</f>
        <v>29:9</v>
      </c>
      <c r="S280" s="165" t="str">
        <f t="shared" si="65"/>
        <v>NEW</v>
      </c>
      <c r="T280" s="165" t="str">
        <f t="shared" si="66"/>
        <v>mun</v>
      </c>
      <c r="U280" s="166">
        <f>COUNTIF($F$2:F280,G280)</f>
        <v>0</v>
      </c>
      <c r="V280" s="166">
        <f>COUNTIF($G$2:G280,F280)</f>
        <v>0</v>
      </c>
      <c r="W280" s="166">
        <f>COUNTIF($F$2:F280,F280)</f>
        <v>1</v>
      </c>
      <c r="X280" s="166">
        <f>COUNTIF($F$2:G280,G280)</f>
        <v>1</v>
      </c>
      <c r="Y280" s="165">
        <f t="shared" si="67"/>
        <v>1</v>
      </c>
      <c r="Z280" s="165" t="str">
        <f t="shared" si="68"/>
        <v>GW29-1MUN</v>
      </c>
      <c r="AA280" s="165" t="str">
        <f t="shared" si="69"/>
        <v>GW29-1new</v>
      </c>
      <c r="AB280" s="165" t="str">
        <f t="shared" si="60"/>
        <v>MUN</v>
      </c>
      <c r="AC280" s="165" t="str">
        <f t="shared" si="61"/>
        <v>new</v>
      </c>
    </row>
    <row r="281" spans="1:29" x14ac:dyDescent="0.3">
      <c r="A281" s="164" t="str">
        <f>LEFT('FPL FIX'!$F281,10)</f>
        <v>2023-04-03</v>
      </c>
      <c r="B281" s="164">
        <f t="shared" si="62"/>
        <v>45019</v>
      </c>
      <c r="C281" s="165">
        <f>'FPL FIX'!B281</f>
        <v>29</v>
      </c>
      <c r="D281" s="165">
        <f>'FPL FIX'!J281</f>
        <v>18</v>
      </c>
      <c r="E281" s="165">
        <f>'FPL FIX'!L281</f>
        <v>8</v>
      </c>
      <c r="F281" s="165" t="str">
        <f t="shared" si="56"/>
        <v>29TOT</v>
      </c>
      <c r="G281" s="165" t="str">
        <f t="shared" si="57"/>
        <v>29eve</v>
      </c>
      <c r="H281" s="165" t="str">
        <f>VLOOKUP($D281,FIX!$A$1:$D$21,MATCH("AbrvTeam",FIX!$A$1:$C$1,0),0)</f>
        <v>TOT</v>
      </c>
      <c r="I281" s="165" t="str">
        <f>VLOOKUP(E281,FIX!$A$1:$D$21,MATCH("AbrvTeamL",FIX!$A$1:$D$1,0),0)</f>
        <v>eve</v>
      </c>
      <c r="J281" s="165" t="str">
        <f>INDEX($F$2:$F$381,ROWS(F281:$F$381))</f>
        <v>12CHE</v>
      </c>
      <c r="K281" s="165" t="str">
        <f>INDEX($G$2:$G$381,ROWS($G281:G$381))</f>
        <v>12bre</v>
      </c>
      <c r="L281" s="165" t="str">
        <f>INDEX($H$2:$H$381,ROWS(H281:$H$381))</f>
        <v>CHE</v>
      </c>
      <c r="M281" s="165" t="str">
        <f>INDEX($I$2:$I$381,ROWS(I281:$I$381))</f>
        <v>bre</v>
      </c>
      <c r="N281" s="165" t="str">
        <f t="shared" si="63"/>
        <v>45019TOT</v>
      </c>
      <c r="O281" s="165" t="str">
        <f t="shared" si="64"/>
        <v>45019eve</v>
      </c>
      <c r="P281" s="165" t="str">
        <f t="shared" si="58"/>
        <v>TOT</v>
      </c>
      <c r="Q281" s="165" t="str">
        <f t="shared" si="59"/>
        <v>eve</v>
      </c>
      <c r="R281" s="165" t="str">
        <f>C281&amp;":"&amp;COUNTIF($C$2:C281,C281)</f>
        <v>29:10</v>
      </c>
      <c r="S281" s="165" t="str">
        <f t="shared" si="65"/>
        <v>EVE</v>
      </c>
      <c r="T281" s="165" t="str">
        <f t="shared" si="66"/>
        <v>tot</v>
      </c>
      <c r="U281" s="166">
        <f>COUNTIF($F$2:F281,G281)</f>
        <v>0</v>
      </c>
      <c r="V281" s="166">
        <f>COUNTIF($G$2:G281,F281)</f>
        <v>0</v>
      </c>
      <c r="W281" s="166">
        <f>COUNTIF($F$2:F281,F281)</f>
        <v>1</v>
      </c>
      <c r="X281" s="166">
        <f>COUNTIF($F$2:G281,G281)</f>
        <v>1</v>
      </c>
      <c r="Y281" s="165">
        <f t="shared" si="67"/>
        <v>1</v>
      </c>
      <c r="Z281" s="165" t="str">
        <f t="shared" si="68"/>
        <v>GW29-1TOT</v>
      </c>
      <c r="AA281" s="165" t="str">
        <f t="shared" si="69"/>
        <v>GW29-1eve</v>
      </c>
      <c r="AB281" s="165" t="str">
        <f t="shared" si="60"/>
        <v>TOT</v>
      </c>
      <c r="AC281" s="165" t="str">
        <f t="shared" si="61"/>
        <v>eve</v>
      </c>
    </row>
    <row r="282" spans="1:29" x14ac:dyDescent="0.3">
      <c r="A282" s="164" t="str">
        <f>LEFT('FPL FIX'!$F282,10)</f>
        <v>2023-04-04</v>
      </c>
      <c r="B282" s="164">
        <f t="shared" si="62"/>
        <v>45020</v>
      </c>
      <c r="C282" s="165">
        <f>'FPL FIX'!B282</f>
        <v>29</v>
      </c>
      <c r="D282" s="165">
        <f>'FPL FIX'!J282</f>
        <v>5</v>
      </c>
      <c r="E282" s="165">
        <f>'FPL FIX'!L282</f>
        <v>3</v>
      </c>
      <c r="F282" s="165" t="str">
        <f t="shared" si="56"/>
        <v>29BHA</v>
      </c>
      <c r="G282" s="165" t="str">
        <f t="shared" si="57"/>
        <v>29bou</v>
      </c>
      <c r="H282" s="165" t="str">
        <f>VLOOKUP($D282,FIX!$A$1:$D$21,MATCH("AbrvTeam",FIX!$A$1:$C$1,0),0)</f>
        <v>BHA</v>
      </c>
      <c r="I282" s="165" t="str">
        <f>VLOOKUP(E282,FIX!$A$1:$D$21,MATCH("AbrvTeamL",FIX!$A$1:$D$1,0),0)</f>
        <v>bou</v>
      </c>
      <c r="J282" s="165" t="str">
        <f>INDEX($F$2:$F$381,ROWS(F282:$F$381))</f>
        <v>12SOU</v>
      </c>
      <c r="K282" s="165" t="str">
        <f>INDEX($G$2:$G$381,ROWS($G282:G$381))</f>
        <v>12bou</v>
      </c>
      <c r="L282" s="165" t="str">
        <f>INDEX($H$2:$H$381,ROWS(H282:$H$381))</f>
        <v>SOU</v>
      </c>
      <c r="M282" s="165" t="str">
        <f>INDEX($I$2:$I$381,ROWS(I282:$I$381))</f>
        <v>bou</v>
      </c>
      <c r="N282" s="165" t="str">
        <f t="shared" si="63"/>
        <v>45020BHA</v>
      </c>
      <c r="O282" s="165" t="str">
        <f t="shared" si="64"/>
        <v>45020bou</v>
      </c>
      <c r="P282" s="165" t="str">
        <f t="shared" si="58"/>
        <v>BHA</v>
      </c>
      <c r="Q282" s="165" t="str">
        <f t="shared" si="59"/>
        <v>bou</v>
      </c>
      <c r="R282" s="165" t="str">
        <f>C282&amp;":"&amp;COUNTIF($C$2:C282,C282)</f>
        <v>29:11</v>
      </c>
      <c r="S282" s="165" t="str">
        <f t="shared" si="65"/>
        <v>BOU</v>
      </c>
      <c r="T282" s="165" t="str">
        <f t="shared" si="66"/>
        <v>bha</v>
      </c>
      <c r="U282" s="166">
        <f>COUNTIF($F$2:F282,G282)</f>
        <v>0</v>
      </c>
      <c r="V282" s="166">
        <f>COUNTIF($G$2:G282,F282)</f>
        <v>1</v>
      </c>
      <c r="W282" s="166">
        <f>COUNTIF($F$2:F282,F282)</f>
        <v>1</v>
      </c>
      <c r="X282" s="166">
        <f>COUNTIF($F$2:G282,G282)</f>
        <v>2</v>
      </c>
      <c r="Y282" s="165">
        <f t="shared" si="67"/>
        <v>2</v>
      </c>
      <c r="Z282" s="165" t="str">
        <f t="shared" si="68"/>
        <v>GW29-2BHA</v>
      </c>
      <c r="AA282" s="165" t="str">
        <f t="shared" si="69"/>
        <v>GW29-2bou</v>
      </c>
      <c r="AB282" s="165" t="str">
        <f t="shared" si="60"/>
        <v>BHA</v>
      </c>
      <c r="AC282" s="165" t="str">
        <f t="shared" si="61"/>
        <v>bou</v>
      </c>
    </row>
    <row r="283" spans="1:29" x14ac:dyDescent="0.3">
      <c r="A283" s="164" t="str">
        <f>LEFT('FPL FIX'!$F283,10)</f>
        <v>2023-04-04</v>
      </c>
      <c r="B283" s="164">
        <f t="shared" si="62"/>
        <v>45020</v>
      </c>
      <c r="C283" s="165">
        <f>'FPL FIX'!B283</f>
        <v>29</v>
      </c>
      <c r="D283" s="165">
        <f>'FPL FIX'!J283</f>
        <v>16</v>
      </c>
      <c r="E283" s="165">
        <f>'FPL FIX'!L283</f>
        <v>11</v>
      </c>
      <c r="F283" s="165" t="str">
        <f t="shared" si="56"/>
        <v>29NFO</v>
      </c>
      <c r="G283" s="165" t="str">
        <f t="shared" si="57"/>
        <v>29lee</v>
      </c>
      <c r="H283" s="165" t="str">
        <f>VLOOKUP($D283,FIX!$A$1:$D$21,MATCH("AbrvTeam",FIX!$A$1:$C$1,0),0)</f>
        <v>NFO</v>
      </c>
      <c r="I283" s="165" t="str">
        <f>VLOOKUP(E283,FIX!$A$1:$D$21,MATCH("AbrvTeamL",FIX!$A$1:$D$1,0),0)</f>
        <v>lee</v>
      </c>
      <c r="J283" s="165" t="str">
        <f>INDEX($F$2:$F$381,ROWS(F283:$F$381))</f>
        <v>12WOL</v>
      </c>
      <c r="K283" s="165" t="str">
        <f>INDEX($G$2:$G$381,ROWS($G283:G$381))</f>
        <v>12cry</v>
      </c>
      <c r="L283" s="165" t="str">
        <f>INDEX($H$2:$H$381,ROWS(H283:$H$381))</f>
        <v>WOL</v>
      </c>
      <c r="M283" s="165" t="str">
        <f>INDEX($I$2:$I$381,ROWS(I283:$I$381))</f>
        <v>cry</v>
      </c>
      <c r="N283" s="165" t="str">
        <f t="shared" si="63"/>
        <v>45020NFO</v>
      </c>
      <c r="O283" s="165" t="str">
        <f t="shared" si="64"/>
        <v>45020lee</v>
      </c>
      <c r="P283" s="165" t="str">
        <f t="shared" si="58"/>
        <v>NFO</v>
      </c>
      <c r="Q283" s="165" t="str">
        <f t="shared" si="59"/>
        <v>lee</v>
      </c>
      <c r="R283" s="165" t="str">
        <f>C283&amp;":"&amp;COUNTIF($C$2:C283,C283)</f>
        <v>29:12</v>
      </c>
      <c r="S283" s="165" t="str">
        <f t="shared" si="65"/>
        <v>LEE</v>
      </c>
      <c r="T283" s="165" t="str">
        <f t="shared" si="66"/>
        <v>nfo</v>
      </c>
      <c r="U283" s="166">
        <f>COUNTIF($F$2:F283,G283)</f>
        <v>1</v>
      </c>
      <c r="V283" s="166">
        <f>COUNTIF($G$2:G283,F283)</f>
        <v>1</v>
      </c>
      <c r="W283" s="166">
        <f>COUNTIF($F$2:F283,F283)</f>
        <v>1</v>
      </c>
      <c r="X283" s="166">
        <f>COUNTIF($F$2:G283,G283)</f>
        <v>2</v>
      </c>
      <c r="Y283" s="165">
        <f t="shared" si="67"/>
        <v>2</v>
      </c>
      <c r="Z283" s="165" t="str">
        <f t="shared" si="68"/>
        <v>GW29-2NFO</v>
      </c>
      <c r="AA283" s="165" t="str">
        <f t="shared" si="69"/>
        <v>GW29-2lee</v>
      </c>
      <c r="AB283" s="165" t="str">
        <f t="shared" si="60"/>
        <v>NFO</v>
      </c>
      <c r="AC283" s="165" t="str">
        <f t="shared" si="61"/>
        <v>lee</v>
      </c>
    </row>
    <row r="284" spans="1:29" x14ac:dyDescent="0.3">
      <c r="A284" s="164" t="str">
        <f>LEFT('FPL FIX'!$F284,10)</f>
        <v>2023-04-04</v>
      </c>
      <c r="B284" s="164">
        <f t="shared" si="62"/>
        <v>45020</v>
      </c>
      <c r="C284" s="165">
        <f>'FPL FIX'!B284</f>
        <v>29</v>
      </c>
      <c r="D284" s="165">
        <f>'FPL FIX'!J284</f>
        <v>2</v>
      </c>
      <c r="E284" s="165">
        <f>'FPL FIX'!L284</f>
        <v>10</v>
      </c>
      <c r="F284" s="165" t="str">
        <f t="shared" si="56"/>
        <v>29AVL</v>
      </c>
      <c r="G284" s="165" t="str">
        <f t="shared" si="57"/>
        <v>29lei</v>
      </c>
      <c r="H284" s="165" t="str">
        <f>VLOOKUP($D284,FIX!$A$1:$D$21,MATCH("AbrvTeam",FIX!$A$1:$C$1,0),0)</f>
        <v>AVL</v>
      </c>
      <c r="I284" s="165" t="str">
        <f>VLOOKUP(E284,FIX!$A$1:$D$21,MATCH("AbrvTeamL",FIX!$A$1:$D$1,0),0)</f>
        <v>lei</v>
      </c>
      <c r="J284" s="165" t="str">
        <f>INDEX($F$2:$F$381,ROWS(F284:$F$381))</f>
        <v>12NFO</v>
      </c>
      <c r="K284" s="165" t="str">
        <f>INDEX($G$2:$G$381,ROWS($G284:G$381))</f>
        <v>12bha</v>
      </c>
      <c r="L284" s="165" t="str">
        <f>INDEX($H$2:$H$381,ROWS(H284:$H$381))</f>
        <v>NFO</v>
      </c>
      <c r="M284" s="165" t="str">
        <f>INDEX($I$2:$I$381,ROWS(I284:$I$381))</f>
        <v>bha</v>
      </c>
      <c r="N284" s="165" t="str">
        <f t="shared" si="63"/>
        <v>45020AVL</v>
      </c>
      <c r="O284" s="165" t="str">
        <f t="shared" si="64"/>
        <v>45020lei</v>
      </c>
      <c r="P284" s="165" t="str">
        <f t="shared" si="58"/>
        <v>AVL</v>
      </c>
      <c r="Q284" s="165" t="str">
        <f t="shared" si="59"/>
        <v>lei</v>
      </c>
      <c r="R284" s="165" t="str">
        <f>C284&amp;":"&amp;COUNTIF($C$2:C284,C284)</f>
        <v>29:13</v>
      </c>
      <c r="S284" s="165" t="str">
        <f t="shared" si="65"/>
        <v>LEI</v>
      </c>
      <c r="T284" s="165" t="str">
        <f t="shared" si="66"/>
        <v>avl</v>
      </c>
      <c r="U284" s="166">
        <f>COUNTIF($F$2:F284,G284)</f>
        <v>1</v>
      </c>
      <c r="V284" s="166">
        <f>COUNTIF($G$2:G284,F284)</f>
        <v>0</v>
      </c>
      <c r="W284" s="166">
        <f>COUNTIF($F$2:F284,F284)</f>
        <v>2</v>
      </c>
      <c r="X284" s="166">
        <f>COUNTIF($F$2:G284,G284)</f>
        <v>2</v>
      </c>
      <c r="Y284" s="165">
        <f t="shared" si="67"/>
        <v>2</v>
      </c>
      <c r="Z284" s="165" t="str">
        <f t="shared" si="68"/>
        <v>GW29-2AVL</v>
      </c>
      <c r="AA284" s="165" t="str">
        <f t="shared" si="69"/>
        <v>GW29-2lei</v>
      </c>
      <c r="AB284" s="165" t="str">
        <f t="shared" si="60"/>
        <v>AVL</v>
      </c>
      <c r="AC284" s="165" t="str">
        <f t="shared" si="61"/>
        <v>lei</v>
      </c>
    </row>
    <row r="285" spans="1:29" x14ac:dyDescent="0.3">
      <c r="A285" s="164" t="str">
        <f>LEFT('FPL FIX'!$F285,10)</f>
        <v>2023-04-04</v>
      </c>
      <c r="B285" s="164">
        <f t="shared" si="62"/>
        <v>45020</v>
      </c>
      <c r="C285" s="165">
        <f>'FPL FIX'!B285</f>
        <v>29</v>
      </c>
      <c r="D285" s="165">
        <f>'FPL FIX'!J285</f>
        <v>12</v>
      </c>
      <c r="E285" s="165">
        <f>'FPL FIX'!L285</f>
        <v>6</v>
      </c>
      <c r="F285" s="165" t="str">
        <f t="shared" si="56"/>
        <v>29LIV</v>
      </c>
      <c r="G285" s="165" t="str">
        <f t="shared" si="57"/>
        <v>29che</v>
      </c>
      <c r="H285" s="165" t="str">
        <f>VLOOKUP($D285,FIX!$A$1:$D$21,MATCH("AbrvTeam",FIX!$A$1:$C$1,0),0)</f>
        <v>LIV</v>
      </c>
      <c r="I285" s="165" t="str">
        <f>VLOOKUP(E285,FIX!$A$1:$D$21,MATCH("AbrvTeamL",FIX!$A$1:$D$1,0),0)</f>
        <v>che</v>
      </c>
      <c r="J285" s="165" t="str">
        <f>INDEX($F$2:$F$381,ROWS(F285:$F$381))</f>
        <v>11MCI</v>
      </c>
      <c r="K285" s="165" t="str">
        <f>INDEX($G$2:$G$381,ROWS($G285:G$381))</f>
        <v>11liv</v>
      </c>
      <c r="L285" s="165" t="str">
        <f>INDEX($H$2:$H$381,ROWS(H285:$H$381))</f>
        <v>MCI</v>
      </c>
      <c r="M285" s="165" t="str">
        <f>INDEX($I$2:$I$381,ROWS(I285:$I$381))</f>
        <v>liv</v>
      </c>
      <c r="N285" s="165" t="str">
        <f t="shared" si="63"/>
        <v>45020LIV</v>
      </c>
      <c r="O285" s="165" t="str">
        <f t="shared" si="64"/>
        <v>45020che</v>
      </c>
      <c r="P285" s="165" t="str">
        <f t="shared" si="58"/>
        <v>LIV</v>
      </c>
      <c r="Q285" s="165" t="str">
        <f t="shared" si="59"/>
        <v>che</v>
      </c>
      <c r="R285" s="165" t="str">
        <f>C285&amp;":"&amp;COUNTIF($C$2:C285,C285)</f>
        <v>29:14</v>
      </c>
      <c r="S285" s="165" t="str">
        <f t="shared" si="65"/>
        <v>CHE</v>
      </c>
      <c r="T285" s="165" t="str">
        <f t="shared" si="66"/>
        <v>liv</v>
      </c>
      <c r="U285" s="166">
        <f>COUNTIF($F$2:F285,G285)</f>
        <v>0</v>
      </c>
      <c r="V285" s="166">
        <f>COUNTIF($G$2:G285,F285)</f>
        <v>0</v>
      </c>
      <c r="W285" s="166">
        <f>COUNTIF($F$2:F285,F285)</f>
        <v>2</v>
      </c>
      <c r="X285" s="166">
        <f>COUNTIF($F$2:G285,G285)</f>
        <v>2</v>
      </c>
      <c r="Y285" s="165">
        <f t="shared" si="67"/>
        <v>2</v>
      </c>
      <c r="Z285" s="165" t="str">
        <f t="shared" si="68"/>
        <v>GW29-2LIV</v>
      </c>
      <c r="AA285" s="165" t="str">
        <f t="shared" si="69"/>
        <v>GW29-2che</v>
      </c>
      <c r="AB285" s="165" t="str">
        <f t="shared" si="60"/>
        <v>LIV</v>
      </c>
      <c r="AC285" s="165" t="str">
        <f t="shared" si="61"/>
        <v>che</v>
      </c>
    </row>
    <row r="286" spans="1:29" x14ac:dyDescent="0.3">
      <c r="A286" s="164" t="str">
        <f>LEFT('FPL FIX'!$F286,10)</f>
        <v>2023-04-05</v>
      </c>
      <c r="B286" s="164">
        <f t="shared" si="62"/>
        <v>45021</v>
      </c>
      <c r="C286" s="165">
        <f>'FPL FIX'!B286</f>
        <v>29</v>
      </c>
      <c r="D286" s="165">
        <f>'FPL FIX'!J286</f>
        <v>4</v>
      </c>
      <c r="E286" s="165">
        <f>'FPL FIX'!L286</f>
        <v>14</v>
      </c>
      <c r="F286" s="165" t="str">
        <f t="shared" si="56"/>
        <v>29BRE</v>
      </c>
      <c r="G286" s="165" t="str">
        <f t="shared" si="57"/>
        <v>29mun</v>
      </c>
      <c r="H286" s="165" t="str">
        <f>VLOOKUP($D286,FIX!$A$1:$D$21,MATCH("AbrvTeam",FIX!$A$1:$C$1,0),0)</f>
        <v>BRE</v>
      </c>
      <c r="I286" s="165" t="str">
        <f>VLOOKUP(E286,FIX!$A$1:$D$21,MATCH("AbrvTeamL",FIX!$A$1:$D$1,0),0)</f>
        <v>mun</v>
      </c>
      <c r="J286" s="165" t="str">
        <f>INDEX($F$2:$F$381,ROWS(F286:$F$381))</f>
        <v>11WHU</v>
      </c>
      <c r="K286" s="165" t="str">
        <f>INDEX($G$2:$G$381,ROWS($G286:G$381))</f>
        <v>11sou</v>
      </c>
      <c r="L286" s="165" t="str">
        <f>INDEX($H$2:$H$381,ROWS(H286:$H$381))</f>
        <v>WHU</v>
      </c>
      <c r="M286" s="165" t="str">
        <f>INDEX($I$2:$I$381,ROWS(I286:$I$381))</f>
        <v>sou</v>
      </c>
      <c r="N286" s="165" t="str">
        <f t="shared" si="63"/>
        <v>45021BRE</v>
      </c>
      <c r="O286" s="165" t="str">
        <f t="shared" si="64"/>
        <v>45021mun</v>
      </c>
      <c r="P286" s="165" t="str">
        <f t="shared" si="58"/>
        <v>BRE</v>
      </c>
      <c r="Q286" s="165" t="str">
        <f t="shared" si="59"/>
        <v>mun</v>
      </c>
      <c r="R286" s="165" t="str">
        <f>C286&amp;":"&amp;COUNTIF($C$2:C286,C286)</f>
        <v>29:15</v>
      </c>
      <c r="S286" s="165" t="str">
        <f t="shared" si="65"/>
        <v>MUN</v>
      </c>
      <c r="T286" s="165" t="str">
        <f t="shared" si="66"/>
        <v>bre</v>
      </c>
      <c r="U286" s="166">
        <f>COUNTIF($F$2:F286,G286)</f>
        <v>1</v>
      </c>
      <c r="V286" s="166">
        <f>COUNTIF($G$2:G286,F286)</f>
        <v>0</v>
      </c>
      <c r="W286" s="166">
        <f>COUNTIF($F$2:F286,F286)</f>
        <v>2</v>
      </c>
      <c r="X286" s="166">
        <f>COUNTIF($F$2:G286,G286)</f>
        <v>2</v>
      </c>
      <c r="Y286" s="165">
        <f t="shared" si="67"/>
        <v>2</v>
      </c>
      <c r="Z286" s="165" t="str">
        <f t="shared" si="68"/>
        <v>GW29-2BRE</v>
      </c>
      <c r="AA286" s="165" t="str">
        <f t="shared" si="69"/>
        <v>GW29-2mun</v>
      </c>
      <c r="AB286" s="165" t="str">
        <f t="shared" si="60"/>
        <v>BRE</v>
      </c>
      <c r="AC286" s="165" t="str">
        <f t="shared" si="61"/>
        <v>mun</v>
      </c>
    </row>
    <row r="287" spans="1:29" x14ac:dyDescent="0.3">
      <c r="A287" s="164" t="str">
        <f>LEFT('FPL FIX'!$F287,10)</f>
        <v>2023-04-05</v>
      </c>
      <c r="B287" s="164">
        <f t="shared" si="62"/>
        <v>45021</v>
      </c>
      <c r="C287" s="165">
        <f>'FPL FIX'!B287</f>
        <v>29</v>
      </c>
      <c r="D287" s="165">
        <f>'FPL FIX'!J287</f>
        <v>15</v>
      </c>
      <c r="E287" s="165">
        <f>'FPL FIX'!L287</f>
        <v>19</v>
      </c>
      <c r="F287" s="165" t="str">
        <f t="shared" si="56"/>
        <v>29NEW</v>
      </c>
      <c r="G287" s="165" t="str">
        <f t="shared" si="57"/>
        <v>29whu</v>
      </c>
      <c r="H287" s="165" t="str">
        <f>VLOOKUP($D287,FIX!$A$1:$D$21,MATCH("AbrvTeam",FIX!$A$1:$C$1,0),0)</f>
        <v>NEW</v>
      </c>
      <c r="I287" s="165" t="str">
        <f>VLOOKUP(E287,FIX!$A$1:$D$21,MATCH("AbrvTeamL",FIX!$A$1:$D$1,0),0)</f>
        <v>whu</v>
      </c>
      <c r="J287" s="165" t="str">
        <f>INDEX($F$2:$F$381,ROWS(F287:$F$381))</f>
        <v>11NEW</v>
      </c>
      <c r="K287" s="165" t="str">
        <f>INDEX($G$2:$G$381,ROWS($G287:G$381))</f>
        <v>11mun</v>
      </c>
      <c r="L287" s="165" t="str">
        <f>INDEX($H$2:$H$381,ROWS(H287:$H$381))</f>
        <v>NEW</v>
      </c>
      <c r="M287" s="165" t="str">
        <f>INDEX($I$2:$I$381,ROWS(I287:$I$381))</f>
        <v>mun</v>
      </c>
      <c r="N287" s="165" t="str">
        <f t="shared" si="63"/>
        <v>45021NEW</v>
      </c>
      <c r="O287" s="165" t="str">
        <f t="shared" si="64"/>
        <v>45021whu</v>
      </c>
      <c r="P287" s="165" t="str">
        <f t="shared" si="58"/>
        <v>NEW</v>
      </c>
      <c r="Q287" s="165" t="str">
        <f t="shared" si="59"/>
        <v>whu</v>
      </c>
      <c r="R287" s="165" t="str">
        <f>C287&amp;":"&amp;COUNTIF($C$2:C287,C287)</f>
        <v>29:16</v>
      </c>
      <c r="S287" s="165" t="str">
        <f t="shared" si="65"/>
        <v>WHU</v>
      </c>
      <c r="T287" s="165" t="str">
        <f t="shared" si="66"/>
        <v>new</v>
      </c>
      <c r="U287" s="166">
        <f>COUNTIF($F$2:F287,G287)</f>
        <v>0</v>
      </c>
      <c r="V287" s="166">
        <f>COUNTIF($G$2:G287,F287)</f>
        <v>1</v>
      </c>
      <c r="W287" s="166">
        <f>COUNTIF($F$2:F287,F287)</f>
        <v>1</v>
      </c>
      <c r="X287" s="166">
        <f>COUNTIF($F$2:G287,G287)</f>
        <v>2</v>
      </c>
      <c r="Y287" s="165">
        <f t="shared" si="67"/>
        <v>2</v>
      </c>
      <c r="Z287" s="165" t="str">
        <f t="shared" si="68"/>
        <v>GW29-2NEW</v>
      </c>
      <c r="AA287" s="165" t="str">
        <f t="shared" si="69"/>
        <v>GW29-2whu</v>
      </c>
      <c r="AB287" s="165" t="str">
        <f t="shared" si="60"/>
        <v>NEW</v>
      </c>
      <c r="AC287" s="165" t="str">
        <f t="shared" si="61"/>
        <v>whu</v>
      </c>
    </row>
    <row r="288" spans="1:29" x14ac:dyDescent="0.3">
      <c r="A288" s="164" t="str">
        <f>LEFT('FPL FIX'!$F288,10)</f>
        <v>2023-04-08</v>
      </c>
      <c r="B288" s="164">
        <f t="shared" si="62"/>
        <v>45024</v>
      </c>
      <c r="C288" s="165">
        <f>'FPL FIX'!B288</f>
        <v>30</v>
      </c>
      <c r="D288" s="165">
        <f>'FPL FIX'!J288</f>
        <v>8</v>
      </c>
      <c r="E288" s="165">
        <f>'FPL FIX'!L288</f>
        <v>14</v>
      </c>
      <c r="F288" s="165" t="str">
        <f t="shared" si="56"/>
        <v>30EVE</v>
      </c>
      <c r="G288" s="165" t="str">
        <f t="shared" si="57"/>
        <v>30mun</v>
      </c>
      <c r="H288" s="165" t="str">
        <f>VLOOKUP($D288,FIX!$A$1:$D$21,MATCH("AbrvTeam",FIX!$A$1:$C$1,0),0)</f>
        <v>EVE</v>
      </c>
      <c r="I288" s="165" t="str">
        <f>VLOOKUP(E288,FIX!$A$1:$D$21,MATCH("AbrvTeamL",FIX!$A$1:$D$1,0),0)</f>
        <v>mun</v>
      </c>
      <c r="J288" s="165" t="str">
        <f>INDEX($F$2:$F$381,ROWS(F288:$F$381))</f>
        <v>11ARS</v>
      </c>
      <c r="K288" s="165" t="str">
        <f>INDEX($G$2:$G$381,ROWS($G288:G$381))</f>
        <v>11lee</v>
      </c>
      <c r="L288" s="165" t="str">
        <f>INDEX($H$2:$H$381,ROWS(H288:$H$381))</f>
        <v>ARS</v>
      </c>
      <c r="M288" s="165" t="str">
        <f>INDEX($I$2:$I$381,ROWS(I288:$I$381))</f>
        <v>lee</v>
      </c>
      <c r="N288" s="165" t="str">
        <f t="shared" si="63"/>
        <v>45024EVE</v>
      </c>
      <c r="O288" s="165" t="str">
        <f t="shared" si="64"/>
        <v>45024mun</v>
      </c>
      <c r="P288" s="165" t="str">
        <f t="shared" si="58"/>
        <v>EVE</v>
      </c>
      <c r="Q288" s="165" t="str">
        <f t="shared" si="59"/>
        <v>mun</v>
      </c>
      <c r="R288" s="165" t="str">
        <f>C288&amp;":"&amp;COUNTIF($C$2:C288,C288)</f>
        <v>30:1</v>
      </c>
      <c r="S288" s="165" t="str">
        <f t="shared" si="65"/>
        <v>MUN</v>
      </c>
      <c r="T288" s="165" t="str">
        <f t="shared" si="66"/>
        <v>eve</v>
      </c>
      <c r="U288" s="166">
        <f>COUNTIF($F$2:F288,G288)</f>
        <v>0</v>
      </c>
      <c r="V288" s="166">
        <f>COUNTIF($G$2:G288,F288)</f>
        <v>0</v>
      </c>
      <c r="W288" s="166">
        <f>COUNTIF($F$2:F288,F288)</f>
        <v>1</v>
      </c>
      <c r="X288" s="166">
        <f>COUNTIF($F$2:G288,G288)</f>
        <v>1</v>
      </c>
      <c r="Y288" s="165">
        <f t="shared" si="67"/>
        <v>1</v>
      </c>
      <c r="Z288" s="165" t="str">
        <f t="shared" si="68"/>
        <v>GW30-1EVE</v>
      </c>
      <c r="AA288" s="165" t="str">
        <f t="shared" si="69"/>
        <v>GW30-1mun</v>
      </c>
      <c r="AB288" s="165" t="str">
        <f t="shared" si="60"/>
        <v>EVE</v>
      </c>
      <c r="AC288" s="165" t="str">
        <f t="shared" si="61"/>
        <v>mun</v>
      </c>
    </row>
    <row r="289" spans="1:29" x14ac:dyDescent="0.3">
      <c r="A289" s="164" t="str">
        <f>LEFT('FPL FIX'!$F289,10)</f>
        <v>2023-04-08</v>
      </c>
      <c r="B289" s="164">
        <f t="shared" si="62"/>
        <v>45024</v>
      </c>
      <c r="C289" s="165">
        <f>'FPL FIX'!B289</f>
        <v>30</v>
      </c>
      <c r="D289" s="165">
        <f>'FPL FIX'!J289</f>
        <v>16</v>
      </c>
      <c r="E289" s="165">
        <f>'FPL FIX'!L289</f>
        <v>2</v>
      </c>
      <c r="F289" s="165" t="str">
        <f t="shared" si="56"/>
        <v>30NFO</v>
      </c>
      <c r="G289" s="165" t="str">
        <f t="shared" si="57"/>
        <v>30avl</v>
      </c>
      <c r="H289" s="165" t="str">
        <f>VLOOKUP($D289,FIX!$A$1:$D$21,MATCH("AbrvTeam",FIX!$A$1:$C$1,0),0)</f>
        <v>NFO</v>
      </c>
      <c r="I289" s="165" t="str">
        <f>VLOOKUP(E289,FIX!$A$1:$D$21,MATCH("AbrvTeamL",FIX!$A$1:$D$1,0),0)</f>
        <v>avl</v>
      </c>
      <c r="J289" s="165" t="str">
        <f>INDEX($F$2:$F$381,ROWS(F289:$F$381))</f>
        <v>11CHE</v>
      </c>
      <c r="K289" s="165" t="str">
        <f>INDEX($G$2:$G$381,ROWS($G289:G$381))</f>
        <v>11avl</v>
      </c>
      <c r="L289" s="165" t="str">
        <f>INDEX($H$2:$H$381,ROWS(H289:$H$381))</f>
        <v>CHE</v>
      </c>
      <c r="M289" s="165" t="str">
        <f>INDEX($I$2:$I$381,ROWS(I289:$I$381))</f>
        <v>avl</v>
      </c>
      <c r="N289" s="165" t="str">
        <f t="shared" si="63"/>
        <v>45024NFO</v>
      </c>
      <c r="O289" s="165" t="str">
        <f t="shared" si="64"/>
        <v>45024avl</v>
      </c>
      <c r="P289" s="165" t="str">
        <f t="shared" si="58"/>
        <v>NFO</v>
      </c>
      <c r="Q289" s="165" t="str">
        <f t="shared" si="59"/>
        <v>avl</v>
      </c>
      <c r="R289" s="165" t="str">
        <f>C289&amp;":"&amp;COUNTIF($C$2:C289,C289)</f>
        <v>30:2</v>
      </c>
      <c r="S289" s="165" t="str">
        <f t="shared" si="65"/>
        <v>AVL</v>
      </c>
      <c r="T289" s="165" t="str">
        <f t="shared" si="66"/>
        <v>nfo</v>
      </c>
      <c r="U289" s="166">
        <f>COUNTIF($F$2:F289,G289)</f>
        <v>0</v>
      </c>
      <c r="V289" s="166">
        <f>COUNTIF($G$2:G289,F289)</f>
        <v>0</v>
      </c>
      <c r="W289" s="166">
        <f>COUNTIF($F$2:F289,F289)</f>
        <v>1</v>
      </c>
      <c r="X289" s="166">
        <f>COUNTIF($F$2:G289,G289)</f>
        <v>1</v>
      </c>
      <c r="Y289" s="165">
        <f t="shared" si="67"/>
        <v>1</v>
      </c>
      <c r="Z289" s="165" t="str">
        <f t="shared" si="68"/>
        <v>GW30-1NFO</v>
      </c>
      <c r="AA289" s="165" t="str">
        <f t="shared" si="69"/>
        <v>GW30-1avl</v>
      </c>
      <c r="AB289" s="165" t="str">
        <f t="shared" si="60"/>
        <v>NFO</v>
      </c>
      <c r="AC289" s="165" t="str">
        <f t="shared" si="61"/>
        <v>avl</v>
      </c>
    </row>
    <row r="290" spans="1:29" x14ac:dyDescent="0.3">
      <c r="A290" s="164" t="str">
        <f>LEFT('FPL FIX'!$F290,10)</f>
        <v>2023-04-08</v>
      </c>
      <c r="B290" s="164">
        <f t="shared" si="62"/>
        <v>45024</v>
      </c>
      <c r="C290" s="165">
        <f>'FPL FIX'!B290</f>
        <v>30</v>
      </c>
      <c r="D290" s="165">
        <f>'FPL FIX'!J290</f>
        <v>15</v>
      </c>
      <c r="E290" s="165">
        <f>'FPL FIX'!L290</f>
        <v>4</v>
      </c>
      <c r="F290" s="165" t="str">
        <f t="shared" si="56"/>
        <v>30NEW</v>
      </c>
      <c r="G290" s="165" t="str">
        <f t="shared" si="57"/>
        <v>30bre</v>
      </c>
      <c r="H290" s="165" t="str">
        <f>VLOOKUP($D290,FIX!$A$1:$D$21,MATCH("AbrvTeam",FIX!$A$1:$C$1,0),0)</f>
        <v>NEW</v>
      </c>
      <c r="I290" s="165" t="str">
        <f>VLOOKUP(E290,FIX!$A$1:$D$21,MATCH("AbrvTeamL",FIX!$A$1:$D$1,0),0)</f>
        <v>bre</v>
      </c>
      <c r="J290" s="165" t="str">
        <f>INDEX($F$2:$F$381,ROWS(F290:$F$381))</f>
        <v>11EVE</v>
      </c>
      <c r="K290" s="165" t="str">
        <f>INDEX($G$2:$G$381,ROWS($G290:G$381))</f>
        <v>11tot</v>
      </c>
      <c r="L290" s="165" t="str">
        <f>INDEX($H$2:$H$381,ROWS(H290:$H$381))</f>
        <v>EVE</v>
      </c>
      <c r="M290" s="165" t="str">
        <f>INDEX($I$2:$I$381,ROWS(I290:$I$381))</f>
        <v>tot</v>
      </c>
      <c r="N290" s="165" t="str">
        <f t="shared" si="63"/>
        <v>45024NEW</v>
      </c>
      <c r="O290" s="165" t="str">
        <f t="shared" si="64"/>
        <v>45024bre</v>
      </c>
      <c r="P290" s="165" t="str">
        <f t="shared" si="58"/>
        <v>NEW</v>
      </c>
      <c r="Q290" s="165" t="str">
        <f t="shared" si="59"/>
        <v>bre</v>
      </c>
      <c r="R290" s="165" t="str">
        <f>C290&amp;":"&amp;COUNTIF($C$2:C290,C290)</f>
        <v>30:3</v>
      </c>
      <c r="S290" s="165" t="str">
        <f t="shared" si="65"/>
        <v>BRE</v>
      </c>
      <c r="T290" s="165" t="str">
        <f t="shared" si="66"/>
        <v>new</v>
      </c>
      <c r="U290" s="166">
        <f>COUNTIF($F$2:F290,G290)</f>
        <v>0</v>
      </c>
      <c r="V290" s="166">
        <f>COUNTIF($G$2:G290,F290)</f>
        <v>0</v>
      </c>
      <c r="W290" s="166">
        <f>COUNTIF($F$2:F290,F290)</f>
        <v>1</v>
      </c>
      <c r="X290" s="166">
        <f>COUNTIF($F$2:G290,G290)</f>
        <v>1</v>
      </c>
      <c r="Y290" s="165">
        <f t="shared" si="67"/>
        <v>1</v>
      </c>
      <c r="Z290" s="165" t="str">
        <f t="shared" si="68"/>
        <v>GW30-1NEW</v>
      </c>
      <c r="AA290" s="165" t="str">
        <f t="shared" si="69"/>
        <v>GW30-1bre</v>
      </c>
      <c r="AB290" s="165" t="str">
        <f t="shared" si="60"/>
        <v>NEW</v>
      </c>
      <c r="AC290" s="165" t="str">
        <f t="shared" si="61"/>
        <v>bre</v>
      </c>
    </row>
    <row r="291" spans="1:29" x14ac:dyDescent="0.3">
      <c r="A291" s="164" t="str">
        <f>LEFT('FPL FIX'!$F291,10)</f>
        <v>2023-04-08</v>
      </c>
      <c r="B291" s="164">
        <f t="shared" si="62"/>
        <v>45024</v>
      </c>
      <c r="C291" s="165">
        <f>'FPL FIX'!B291</f>
        <v>30</v>
      </c>
      <c r="D291" s="165">
        <f>'FPL FIX'!J291</f>
        <v>19</v>
      </c>
      <c r="E291" s="165">
        <f>'FPL FIX'!L291</f>
        <v>9</v>
      </c>
      <c r="F291" s="165" t="str">
        <f t="shared" si="56"/>
        <v>30WHU</v>
      </c>
      <c r="G291" s="165" t="str">
        <f t="shared" si="57"/>
        <v>30ful</v>
      </c>
      <c r="H291" s="165" t="str">
        <f>VLOOKUP($D291,FIX!$A$1:$D$21,MATCH("AbrvTeam",FIX!$A$1:$C$1,0),0)</f>
        <v>WHU</v>
      </c>
      <c r="I291" s="165" t="str">
        <f>VLOOKUP(E291,FIX!$A$1:$D$21,MATCH("AbrvTeamL",FIX!$A$1:$D$1,0),0)</f>
        <v>ful</v>
      </c>
      <c r="J291" s="165" t="str">
        <f>INDEX($F$2:$F$381,ROWS(F291:$F$381))</f>
        <v>11NFO</v>
      </c>
      <c r="K291" s="165" t="str">
        <f>INDEX($G$2:$G$381,ROWS($G291:G$381))</f>
        <v>11wol</v>
      </c>
      <c r="L291" s="165" t="str">
        <f>INDEX($H$2:$H$381,ROWS(H291:$H$381))</f>
        <v>NFO</v>
      </c>
      <c r="M291" s="165" t="str">
        <f>INDEX($I$2:$I$381,ROWS(I291:$I$381))</f>
        <v>wol</v>
      </c>
      <c r="N291" s="165" t="str">
        <f t="shared" si="63"/>
        <v>45024WHU</v>
      </c>
      <c r="O291" s="165" t="str">
        <f t="shared" si="64"/>
        <v>45024ful</v>
      </c>
      <c r="P291" s="165" t="str">
        <f t="shared" si="58"/>
        <v>WHU</v>
      </c>
      <c r="Q291" s="165" t="str">
        <f t="shared" si="59"/>
        <v>ful</v>
      </c>
      <c r="R291" s="165" t="str">
        <f>C291&amp;":"&amp;COUNTIF($C$2:C291,C291)</f>
        <v>30:4</v>
      </c>
      <c r="S291" s="165" t="str">
        <f t="shared" si="65"/>
        <v>FUL</v>
      </c>
      <c r="T291" s="165" t="str">
        <f t="shared" si="66"/>
        <v>whu</v>
      </c>
      <c r="U291" s="166">
        <f>COUNTIF($F$2:F291,G291)</f>
        <v>0</v>
      </c>
      <c r="V291" s="166">
        <f>COUNTIF($G$2:G291,F291)</f>
        <v>0</v>
      </c>
      <c r="W291" s="166">
        <f>COUNTIF($F$2:F291,F291)</f>
        <v>1</v>
      </c>
      <c r="X291" s="166">
        <f>COUNTIF($F$2:G291,G291)</f>
        <v>1</v>
      </c>
      <c r="Y291" s="165">
        <f t="shared" si="67"/>
        <v>1</v>
      </c>
      <c r="Z291" s="165" t="str">
        <f t="shared" si="68"/>
        <v>GW30-1WHU</v>
      </c>
      <c r="AA291" s="165" t="str">
        <f t="shared" si="69"/>
        <v>GW30-1ful</v>
      </c>
      <c r="AB291" s="165" t="str">
        <f t="shared" si="60"/>
        <v>WHU</v>
      </c>
      <c r="AC291" s="165" t="str">
        <f t="shared" si="61"/>
        <v>ful</v>
      </c>
    </row>
    <row r="292" spans="1:29" x14ac:dyDescent="0.3">
      <c r="A292" s="164" t="str">
        <f>LEFT('FPL FIX'!$F292,10)</f>
        <v>2023-04-08</v>
      </c>
      <c r="B292" s="164">
        <f t="shared" si="62"/>
        <v>45024</v>
      </c>
      <c r="C292" s="165">
        <f>'FPL FIX'!B292</f>
        <v>30</v>
      </c>
      <c r="D292" s="165">
        <f>'FPL FIX'!J292</f>
        <v>3</v>
      </c>
      <c r="E292" s="165">
        <f>'FPL FIX'!L292</f>
        <v>10</v>
      </c>
      <c r="F292" s="165" t="str">
        <f t="shared" si="56"/>
        <v>30BOU</v>
      </c>
      <c r="G292" s="165" t="str">
        <f t="shared" si="57"/>
        <v>30lei</v>
      </c>
      <c r="H292" s="165" t="str">
        <f>VLOOKUP($D292,FIX!$A$1:$D$21,MATCH("AbrvTeam",FIX!$A$1:$C$1,0),0)</f>
        <v>BOU</v>
      </c>
      <c r="I292" s="165" t="str">
        <f>VLOOKUP(E292,FIX!$A$1:$D$21,MATCH("AbrvTeamL",FIX!$A$1:$D$1,0),0)</f>
        <v>lei</v>
      </c>
      <c r="J292" s="165" t="str">
        <f>INDEX($F$2:$F$381,ROWS(F292:$F$381))</f>
        <v>11BOU</v>
      </c>
      <c r="K292" s="165" t="str">
        <f>INDEX($G$2:$G$381,ROWS($G292:G$381))</f>
        <v>11ful</v>
      </c>
      <c r="L292" s="165" t="str">
        <f>INDEX($H$2:$H$381,ROWS(H292:$H$381))</f>
        <v>BOU</v>
      </c>
      <c r="M292" s="165" t="str">
        <f>INDEX($I$2:$I$381,ROWS(I292:$I$381))</f>
        <v>ful</v>
      </c>
      <c r="N292" s="165" t="str">
        <f t="shared" si="63"/>
        <v>45024BOU</v>
      </c>
      <c r="O292" s="165" t="str">
        <f t="shared" si="64"/>
        <v>45024lei</v>
      </c>
      <c r="P292" s="165" t="str">
        <f t="shared" si="58"/>
        <v>BOU</v>
      </c>
      <c r="Q292" s="165" t="str">
        <f t="shared" si="59"/>
        <v>lei</v>
      </c>
      <c r="R292" s="165" t="str">
        <f>C292&amp;":"&amp;COUNTIF($C$2:C292,C292)</f>
        <v>30:5</v>
      </c>
      <c r="S292" s="165" t="str">
        <f t="shared" si="65"/>
        <v>LEI</v>
      </c>
      <c r="T292" s="165" t="str">
        <f t="shared" si="66"/>
        <v>bou</v>
      </c>
      <c r="U292" s="166">
        <f>COUNTIF($F$2:F292,G292)</f>
        <v>0</v>
      </c>
      <c r="V292" s="166">
        <f>COUNTIF($G$2:G292,F292)</f>
        <v>0</v>
      </c>
      <c r="W292" s="166">
        <f>COUNTIF($F$2:F292,F292)</f>
        <v>1</v>
      </c>
      <c r="X292" s="166">
        <f>COUNTIF($F$2:G292,G292)</f>
        <v>1</v>
      </c>
      <c r="Y292" s="165">
        <f t="shared" si="67"/>
        <v>1</v>
      </c>
      <c r="Z292" s="165" t="str">
        <f t="shared" si="68"/>
        <v>GW30-1BOU</v>
      </c>
      <c r="AA292" s="165" t="str">
        <f t="shared" si="69"/>
        <v>GW30-1lei</v>
      </c>
      <c r="AB292" s="165" t="str">
        <f t="shared" si="60"/>
        <v>BOU</v>
      </c>
      <c r="AC292" s="165" t="str">
        <f t="shared" si="61"/>
        <v>lei</v>
      </c>
    </row>
    <row r="293" spans="1:29" x14ac:dyDescent="0.3">
      <c r="A293" s="164" t="str">
        <f>LEFT('FPL FIX'!$F293,10)</f>
        <v>2023-04-08</v>
      </c>
      <c r="B293" s="164">
        <f t="shared" si="62"/>
        <v>45024</v>
      </c>
      <c r="C293" s="165">
        <f>'FPL FIX'!B293</f>
        <v>30</v>
      </c>
      <c r="D293" s="165">
        <f>'FPL FIX'!J293</f>
        <v>5</v>
      </c>
      <c r="E293" s="165">
        <f>'FPL FIX'!L293</f>
        <v>18</v>
      </c>
      <c r="F293" s="165" t="str">
        <f t="shared" si="56"/>
        <v>30BHA</v>
      </c>
      <c r="G293" s="165" t="str">
        <f t="shared" si="57"/>
        <v>30tot</v>
      </c>
      <c r="H293" s="165" t="str">
        <f>VLOOKUP($D293,FIX!$A$1:$D$21,MATCH("AbrvTeam",FIX!$A$1:$C$1,0),0)</f>
        <v>BHA</v>
      </c>
      <c r="I293" s="165" t="str">
        <f>VLOOKUP(E293,FIX!$A$1:$D$21,MATCH("AbrvTeamL",FIX!$A$1:$D$1,0),0)</f>
        <v>tot</v>
      </c>
      <c r="J293" s="165" t="str">
        <f>INDEX($F$2:$F$381,ROWS(F293:$F$381))</f>
        <v>11CRY</v>
      </c>
      <c r="K293" s="165" t="str">
        <f>INDEX($G$2:$G$381,ROWS($G293:G$381))</f>
        <v>11lei</v>
      </c>
      <c r="L293" s="165" t="str">
        <f>INDEX($H$2:$H$381,ROWS(H293:$H$381))</f>
        <v>CRY</v>
      </c>
      <c r="M293" s="165" t="str">
        <f>INDEX($I$2:$I$381,ROWS(I293:$I$381))</f>
        <v>lei</v>
      </c>
      <c r="N293" s="165" t="str">
        <f t="shared" si="63"/>
        <v>45024BHA</v>
      </c>
      <c r="O293" s="165" t="str">
        <f t="shared" si="64"/>
        <v>45024tot</v>
      </c>
      <c r="P293" s="165" t="str">
        <f t="shared" si="58"/>
        <v>BHA</v>
      </c>
      <c r="Q293" s="165" t="str">
        <f t="shared" si="59"/>
        <v>tot</v>
      </c>
      <c r="R293" s="165" t="str">
        <f>C293&amp;":"&amp;COUNTIF($C$2:C293,C293)</f>
        <v>30:6</v>
      </c>
      <c r="S293" s="165" t="str">
        <f t="shared" si="65"/>
        <v>TOT</v>
      </c>
      <c r="T293" s="165" t="str">
        <f t="shared" si="66"/>
        <v>bha</v>
      </c>
      <c r="U293" s="166">
        <f>COUNTIF($F$2:F293,G293)</f>
        <v>0</v>
      </c>
      <c r="V293" s="166">
        <f>COUNTIF($G$2:G293,F293)</f>
        <v>0</v>
      </c>
      <c r="W293" s="166">
        <f>COUNTIF($F$2:F293,F293)</f>
        <v>1</v>
      </c>
      <c r="X293" s="166">
        <f>COUNTIF($F$2:G293,G293)</f>
        <v>1</v>
      </c>
      <c r="Y293" s="165">
        <f t="shared" si="67"/>
        <v>1</v>
      </c>
      <c r="Z293" s="165" t="str">
        <f t="shared" si="68"/>
        <v>GW30-1BHA</v>
      </c>
      <c r="AA293" s="165" t="str">
        <f t="shared" si="69"/>
        <v>GW30-1tot</v>
      </c>
      <c r="AB293" s="165" t="str">
        <f t="shared" si="60"/>
        <v>BHA</v>
      </c>
      <c r="AC293" s="165" t="str">
        <f t="shared" si="61"/>
        <v>tot</v>
      </c>
    </row>
    <row r="294" spans="1:29" x14ac:dyDescent="0.3">
      <c r="A294" s="164" t="str">
        <f>LEFT('FPL FIX'!$F294,10)</f>
        <v>2023-04-08</v>
      </c>
      <c r="B294" s="164">
        <f t="shared" si="62"/>
        <v>45024</v>
      </c>
      <c r="C294" s="165">
        <f>'FPL FIX'!B294</f>
        <v>30</v>
      </c>
      <c r="D294" s="165">
        <f>'FPL FIX'!J294</f>
        <v>6</v>
      </c>
      <c r="E294" s="165">
        <f>'FPL FIX'!L294</f>
        <v>20</v>
      </c>
      <c r="F294" s="165" t="str">
        <f t="shared" si="56"/>
        <v>30CHE</v>
      </c>
      <c r="G294" s="165" t="str">
        <f t="shared" si="57"/>
        <v>30wol</v>
      </c>
      <c r="H294" s="165" t="str">
        <f>VLOOKUP($D294,FIX!$A$1:$D$21,MATCH("AbrvTeam",FIX!$A$1:$C$1,0),0)</f>
        <v>CHE</v>
      </c>
      <c r="I294" s="165" t="str">
        <f>VLOOKUP(E294,FIX!$A$1:$D$21,MATCH("AbrvTeamL",FIX!$A$1:$D$1,0),0)</f>
        <v>wol</v>
      </c>
      <c r="J294" s="165" t="str">
        <f>INDEX($F$2:$F$381,ROWS(F294:$F$381))</f>
        <v>11BHA</v>
      </c>
      <c r="K294" s="165" t="str">
        <f>INDEX($G$2:$G$381,ROWS($G294:G$381))</f>
        <v>11bre</v>
      </c>
      <c r="L294" s="165" t="str">
        <f>INDEX($H$2:$H$381,ROWS(H294:$H$381))</f>
        <v>BHA</v>
      </c>
      <c r="M294" s="165" t="str">
        <f>INDEX($I$2:$I$381,ROWS(I294:$I$381))</f>
        <v>bre</v>
      </c>
      <c r="N294" s="165" t="str">
        <f t="shared" si="63"/>
        <v>45024CHE</v>
      </c>
      <c r="O294" s="165" t="str">
        <f t="shared" si="64"/>
        <v>45024wol</v>
      </c>
      <c r="P294" s="165" t="str">
        <f t="shared" si="58"/>
        <v>CHE</v>
      </c>
      <c r="Q294" s="165" t="str">
        <f t="shared" si="59"/>
        <v>wol</v>
      </c>
      <c r="R294" s="165" t="str">
        <f>C294&amp;":"&amp;COUNTIF($C$2:C294,C294)</f>
        <v>30:7</v>
      </c>
      <c r="S294" s="165" t="str">
        <f t="shared" si="65"/>
        <v>WOL</v>
      </c>
      <c r="T294" s="165" t="str">
        <f t="shared" si="66"/>
        <v>che</v>
      </c>
      <c r="U294" s="166">
        <f>COUNTIF($F$2:F294,G294)</f>
        <v>0</v>
      </c>
      <c r="V294" s="166">
        <f>COUNTIF($G$2:G294,F294)</f>
        <v>0</v>
      </c>
      <c r="W294" s="166">
        <f>COUNTIF($F$2:F294,F294)</f>
        <v>1</v>
      </c>
      <c r="X294" s="166">
        <f>COUNTIF($F$2:G294,G294)</f>
        <v>1</v>
      </c>
      <c r="Y294" s="165">
        <f t="shared" si="67"/>
        <v>1</v>
      </c>
      <c r="Z294" s="165" t="str">
        <f t="shared" si="68"/>
        <v>GW30-1CHE</v>
      </c>
      <c r="AA294" s="165" t="str">
        <f t="shared" si="69"/>
        <v>GW30-1wol</v>
      </c>
      <c r="AB294" s="165" t="str">
        <f t="shared" si="60"/>
        <v>CHE</v>
      </c>
      <c r="AC294" s="165" t="str">
        <f t="shared" si="61"/>
        <v>wol</v>
      </c>
    </row>
    <row r="295" spans="1:29" x14ac:dyDescent="0.3">
      <c r="A295" s="164" t="str">
        <f>LEFT('FPL FIX'!$F295,10)</f>
        <v>2023-04-08</v>
      </c>
      <c r="B295" s="164">
        <f t="shared" si="62"/>
        <v>45024</v>
      </c>
      <c r="C295" s="165">
        <f>'FPL FIX'!B295</f>
        <v>30</v>
      </c>
      <c r="D295" s="165">
        <f>'FPL FIX'!J295</f>
        <v>13</v>
      </c>
      <c r="E295" s="165">
        <f>'FPL FIX'!L295</f>
        <v>17</v>
      </c>
      <c r="F295" s="165" t="str">
        <f t="shared" si="56"/>
        <v>30MCI</v>
      </c>
      <c r="G295" s="165" t="str">
        <f t="shared" si="57"/>
        <v>30sou</v>
      </c>
      <c r="H295" s="165" t="str">
        <f>VLOOKUP($D295,FIX!$A$1:$D$21,MATCH("AbrvTeam",FIX!$A$1:$C$1,0),0)</f>
        <v>MCI</v>
      </c>
      <c r="I295" s="165" t="str">
        <f>VLOOKUP(E295,FIX!$A$1:$D$21,MATCH("AbrvTeamL",FIX!$A$1:$D$1,0),0)</f>
        <v>sou</v>
      </c>
      <c r="J295" s="165" t="str">
        <f>INDEX($F$2:$F$381,ROWS(F295:$F$381))</f>
        <v>10AVL</v>
      </c>
      <c r="K295" s="165" t="str">
        <f>INDEX($G$2:$G$381,ROWS($G295:G$381))</f>
        <v>10nfo</v>
      </c>
      <c r="L295" s="165" t="str">
        <f>INDEX($H$2:$H$381,ROWS(H295:$H$381))</f>
        <v>AVL</v>
      </c>
      <c r="M295" s="165" t="str">
        <f>INDEX($I$2:$I$381,ROWS(I295:$I$381))</f>
        <v>nfo</v>
      </c>
      <c r="N295" s="165" t="str">
        <f t="shared" si="63"/>
        <v>45024MCI</v>
      </c>
      <c r="O295" s="165" t="str">
        <f t="shared" si="64"/>
        <v>45024sou</v>
      </c>
      <c r="P295" s="165" t="str">
        <f t="shared" si="58"/>
        <v>MCI</v>
      </c>
      <c r="Q295" s="165" t="str">
        <f t="shared" si="59"/>
        <v>sou</v>
      </c>
      <c r="R295" s="165" t="str">
        <f>C295&amp;":"&amp;COUNTIF($C$2:C295,C295)</f>
        <v>30:8</v>
      </c>
      <c r="S295" s="165" t="str">
        <f t="shared" si="65"/>
        <v>SOU</v>
      </c>
      <c r="T295" s="165" t="str">
        <f t="shared" si="66"/>
        <v>mci</v>
      </c>
      <c r="U295" s="166">
        <f>COUNTIF($F$2:F295,G295)</f>
        <v>0</v>
      </c>
      <c r="V295" s="166">
        <f>COUNTIF($G$2:G295,F295)</f>
        <v>0</v>
      </c>
      <c r="W295" s="166">
        <f>COUNTIF($F$2:F295,F295)</f>
        <v>1</v>
      </c>
      <c r="X295" s="166">
        <f>COUNTIF($F$2:G295,G295)</f>
        <v>1</v>
      </c>
      <c r="Y295" s="165">
        <f t="shared" si="67"/>
        <v>1</v>
      </c>
      <c r="Z295" s="165" t="str">
        <f t="shared" si="68"/>
        <v>GW30-1MCI</v>
      </c>
      <c r="AA295" s="165" t="str">
        <f t="shared" si="69"/>
        <v>GW30-1sou</v>
      </c>
      <c r="AB295" s="165" t="str">
        <f t="shared" si="60"/>
        <v>MCI</v>
      </c>
      <c r="AC295" s="165" t="str">
        <f t="shared" si="61"/>
        <v>sou</v>
      </c>
    </row>
    <row r="296" spans="1:29" x14ac:dyDescent="0.3">
      <c r="A296" s="164" t="str">
        <f>LEFT('FPL FIX'!$F296,10)</f>
        <v>2023-04-09</v>
      </c>
      <c r="B296" s="164">
        <f t="shared" si="62"/>
        <v>45025</v>
      </c>
      <c r="C296" s="165">
        <f>'FPL FIX'!B296</f>
        <v>30</v>
      </c>
      <c r="D296" s="165">
        <f>'FPL FIX'!J296</f>
        <v>7</v>
      </c>
      <c r="E296" s="165">
        <f>'FPL FIX'!L296</f>
        <v>11</v>
      </c>
      <c r="F296" s="165" t="str">
        <f t="shared" si="56"/>
        <v>30CRY</v>
      </c>
      <c r="G296" s="165" t="str">
        <f t="shared" si="57"/>
        <v>30lee</v>
      </c>
      <c r="H296" s="165" t="str">
        <f>VLOOKUP($D296,FIX!$A$1:$D$21,MATCH("AbrvTeam",FIX!$A$1:$C$1,0),0)</f>
        <v>CRY</v>
      </c>
      <c r="I296" s="165" t="str">
        <f>VLOOKUP(E296,FIX!$A$1:$D$21,MATCH("AbrvTeamL",FIX!$A$1:$D$1,0),0)</f>
        <v>lee</v>
      </c>
      <c r="J296" s="165" t="str">
        <f>INDEX($F$2:$F$381,ROWS(F296:$F$381))</f>
        <v>10MUN</v>
      </c>
      <c r="K296" s="165" t="str">
        <f>INDEX($G$2:$G$381,ROWS($G296:G$381))</f>
        <v>10eve</v>
      </c>
      <c r="L296" s="165" t="str">
        <f>INDEX($H$2:$H$381,ROWS(H296:$H$381))</f>
        <v>MUN</v>
      </c>
      <c r="M296" s="165" t="str">
        <f>INDEX($I$2:$I$381,ROWS(I296:$I$381))</f>
        <v>eve</v>
      </c>
      <c r="N296" s="165" t="str">
        <f t="shared" si="63"/>
        <v>45025CRY</v>
      </c>
      <c r="O296" s="165" t="str">
        <f t="shared" si="64"/>
        <v>45025lee</v>
      </c>
      <c r="P296" s="165" t="str">
        <f t="shared" si="58"/>
        <v>CRY</v>
      </c>
      <c r="Q296" s="165" t="str">
        <f t="shared" si="59"/>
        <v>lee</v>
      </c>
      <c r="R296" s="165" t="str">
        <f>C296&amp;":"&amp;COUNTIF($C$2:C296,C296)</f>
        <v>30:9</v>
      </c>
      <c r="S296" s="165" t="str">
        <f t="shared" si="65"/>
        <v>LEE</v>
      </c>
      <c r="T296" s="165" t="str">
        <f t="shared" si="66"/>
        <v>cry</v>
      </c>
      <c r="U296" s="166">
        <f>COUNTIF($F$2:F296,G296)</f>
        <v>0</v>
      </c>
      <c r="V296" s="166">
        <f>COUNTIF($G$2:G296,F296)</f>
        <v>0</v>
      </c>
      <c r="W296" s="166">
        <f>COUNTIF($F$2:F296,F296)</f>
        <v>1</v>
      </c>
      <c r="X296" s="166">
        <f>COUNTIF($F$2:G296,G296)</f>
        <v>1</v>
      </c>
      <c r="Y296" s="165">
        <f t="shared" si="67"/>
        <v>1</v>
      </c>
      <c r="Z296" s="165" t="str">
        <f t="shared" si="68"/>
        <v>GW30-1CRY</v>
      </c>
      <c r="AA296" s="165" t="str">
        <f t="shared" si="69"/>
        <v>GW30-1lee</v>
      </c>
      <c r="AB296" s="165" t="str">
        <f t="shared" si="60"/>
        <v>CRY</v>
      </c>
      <c r="AC296" s="165" t="str">
        <f t="shared" si="61"/>
        <v>lee</v>
      </c>
    </row>
    <row r="297" spans="1:29" x14ac:dyDescent="0.3">
      <c r="A297" s="164" t="str">
        <f>LEFT('FPL FIX'!$F297,10)</f>
        <v>2023-04-09</v>
      </c>
      <c r="B297" s="164">
        <f t="shared" si="62"/>
        <v>45025</v>
      </c>
      <c r="C297" s="165">
        <f>'FPL FIX'!B297</f>
        <v>30</v>
      </c>
      <c r="D297" s="165">
        <f>'FPL FIX'!J297</f>
        <v>1</v>
      </c>
      <c r="E297" s="165">
        <f>'FPL FIX'!L297</f>
        <v>12</v>
      </c>
      <c r="F297" s="165" t="str">
        <f t="shared" si="56"/>
        <v>30ARS</v>
      </c>
      <c r="G297" s="165" t="str">
        <f t="shared" si="57"/>
        <v>30liv</v>
      </c>
      <c r="H297" s="165" t="str">
        <f>VLOOKUP($D297,FIX!$A$1:$D$21,MATCH("AbrvTeam",FIX!$A$1:$C$1,0),0)</f>
        <v>ARS</v>
      </c>
      <c r="I297" s="165" t="str">
        <f>VLOOKUP(E297,FIX!$A$1:$D$21,MATCH("AbrvTeamL",FIX!$A$1:$D$1,0),0)</f>
        <v>liv</v>
      </c>
      <c r="J297" s="165" t="str">
        <f>INDEX($F$2:$F$381,ROWS(F297:$F$381))</f>
        <v>10LIV</v>
      </c>
      <c r="K297" s="165" t="str">
        <f>INDEX($G$2:$G$381,ROWS($G297:G$381))</f>
        <v>10ars</v>
      </c>
      <c r="L297" s="165" t="str">
        <f>INDEX($H$2:$H$381,ROWS(H297:$H$381))</f>
        <v>LIV</v>
      </c>
      <c r="M297" s="165" t="str">
        <f>INDEX($I$2:$I$381,ROWS(I297:$I$381))</f>
        <v>ars</v>
      </c>
      <c r="N297" s="165" t="str">
        <f t="shared" si="63"/>
        <v>45025ARS</v>
      </c>
      <c r="O297" s="165" t="str">
        <f t="shared" si="64"/>
        <v>45025liv</v>
      </c>
      <c r="P297" s="165" t="str">
        <f t="shared" si="58"/>
        <v>ARS</v>
      </c>
      <c r="Q297" s="165" t="str">
        <f t="shared" si="59"/>
        <v>liv</v>
      </c>
      <c r="R297" s="165" t="str">
        <f>C297&amp;":"&amp;COUNTIF($C$2:C297,C297)</f>
        <v>30:10</v>
      </c>
      <c r="S297" s="165" t="str">
        <f t="shared" si="65"/>
        <v>LIV</v>
      </c>
      <c r="T297" s="165" t="str">
        <f t="shared" si="66"/>
        <v>ars</v>
      </c>
      <c r="U297" s="166">
        <f>COUNTIF($F$2:F297,G297)</f>
        <v>0</v>
      </c>
      <c r="V297" s="166">
        <f>COUNTIF($G$2:G297,F297)</f>
        <v>0</v>
      </c>
      <c r="W297" s="166">
        <f>COUNTIF($F$2:F297,F297)</f>
        <v>1</v>
      </c>
      <c r="X297" s="166">
        <f>COUNTIF($F$2:G297,G297)</f>
        <v>1</v>
      </c>
      <c r="Y297" s="165">
        <f t="shared" si="67"/>
        <v>1</v>
      </c>
      <c r="Z297" s="165" t="str">
        <f t="shared" si="68"/>
        <v>GW30-1ARS</v>
      </c>
      <c r="AA297" s="165" t="str">
        <f t="shared" si="69"/>
        <v>GW30-1liv</v>
      </c>
      <c r="AB297" s="165" t="str">
        <f t="shared" si="60"/>
        <v>ARS</v>
      </c>
      <c r="AC297" s="165" t="str">
        <f t="shared" si="61"/>
        <v>liv</v>
      </c>
    </row>
    <row r="298" spans="1:29" x14ac:dyDescent="0.3">
      <c r="A298" s="164" t="str">
        <f>LEFT('FPL FIX'!$F298,10)</f>
        <v>2023-04-15</v>
      </c>
      <c r="B298" s="164">
        <f t="shared" si="62"/>
        <v>45031</v>
      </c>
      <c r="C298" s="165">
        <f>'FPL FIX'!B298</f>
        <v>31</v>
      </c>
      <c r="D298" s="165">
        <f>'FPL FIX'!J298</f>
        <v>15</v>
      </c>
      <c r="E298" s="165">
        <f>'FPL FIX'!L298</f>
        <v>2</v>
      </c>
      <c r="F298" s="165" t="str">
        <f t="shared" si="56"/>
        <v>31NEW</v>
      </c>
      <c r="G298" s="165" t="str">
        <f t="shared" si="57"/>
        <v>31avl</v>
      </c>
      <c r="H298" s="165" t="str">
        <f>VLOOKUP($D298,FIX!$A$1:$D$21,MATCH("AbrvTeam",FIX!$A$1:$C$1,0),0)</f>
        <v>NEW</v>
      </c>
      <c r="I298" s="165" t="str">
        <f>VLOOKUP(E298,FIX!$A$1:$D$21,MATCH("AbrvTeamL",FIX!$A$1:$D$1,0),0)</f>
        <v>avl</v>
      </c>
      <c r="J298" s="165" t="str">
        <f>INDEX($F$2:$F$381,ROWS(F298:$F$381))</f>
        <v>10FUL</v>
      </c>
      <c r="K298" s="165" t="str">
        <f>INDEX($G$2:$G$381,ROWS($G298:G$381))</f>
        <v>10whu</v>
      </c>
      <c r="L298" s="165" t="str">
        <f>INDEX($H$2:$H$381,ROWS(H298:$H$381))</f>
        <v>FUL</v>
      </c>
      <c r="M298" s="165" t="str">
        <f>INDEX($I$2:$I$381,ROWS(I298:$I$381))</f>
        <v>whu</v>
      </c>
      <c r="N298" s="165" t="str">
        <f t="shared" si="63"/>
        <v>45031NEW</v>
      </c>
      <c r="O298" s="165" t="str">
        <f t="shared" si="64"/>
        <v>45031avl</v>
      </c>
      <c r="P298" s="165" t="str">
        <f t="shared" si="58"/>
        <v>NEW</v>
      </c>
      <c r="Q298" s="165" t="str">
        <f t="shared" si="59"/>
        <v>avl</v>
      </c>
      <c r="R298" s="165" t="str">
        <f>C298&amp;":"&amp;COUNTIF($C$2:C298,C298)</f>
        <v>31:1</v>
      </c>
      <c r="S298" s="165" t="str">
        <f t="shared" si="65"/>
        <v>AVL</v>
      </c>
      <c r="T298" s="165" t="str">
        <f t="shared" si="66"/>
        <v>new</v>
      </c>
      <c r="U298" s="166">
        <f>COUNTIF($F$2:F298,G298)</f>
        <v>0</v>
      </c>
      <c r="V298" s="166">
        <f>COUNTIF($G$2:G298,F298)</f>
        <v>0</v>
      </c>
      <c r="W298" s="166">
        <f>COUNTIF($F$2:F298,F298)</f>
        <v>1</v>
      </c>
      <c r="X298" s="166">
        <f>COUNTIF($F$2:G298,G298)</f>
        <v>1</v>
      </c>
      <c r="Y298" s="165">
        <f t="shared" si="67"/>
        <v>1</v>
      </c>
      <c r="Z298" s="165" t="str">
        <f t="shared" si="68"/>
        <v>GW31-1NEW</v>
      </c>
      <c r="AA298" s="165" t="str">
        <f t="shared" si="69"/>
        <v>GW31-1avl</v>
      </c>
      <c r="AB298" s="165" t="str">
        <f t="shared" si="60"/>
        <v>NEW</v>
      </c>
      <c r="AC298" s="165" t="str">
        <f t="shared" si="61"/>
        <v>avl</v>
      </c>
    </row>
    <row r="299" spans="1:29" x14ac:dyDescent="0.3">
      <c r="A299" s="164" t="str">
        <f>LEFT('FPL FIX'!$F299,10)</f>
        <v>2023-04-15</v>
      </c>
      <c r="B299" s="164">
        <f t="shared" si="62"/>
        <v>45031</v>
      </c>
      <c r="C299" s="165">
        <f>'FPL FIX'!B299</f>
        <v>31</v>
      </c>
      <c r="D299" s="165">
        <f>'FPL FIX'!J299</f>
        <v>5</v>
      </c>
      <c r="E299" s="165">
        <f>'FPL FIX'!L299</f>
        <v>6</v>
      </c>
      <c r="F299" s="165" t="str">
        <f t="shared" si="56"/>
        <v>31BHA</v>
      </c>
      <c r="G299" s="165" t="str">
        <f t="shared" si="57"/>
        <v>31che</v>
      </c>
      <c r="H299" s="165" t="str">
        <f>VLOOKUP($D299,FIX!$A$1:$D$21,MATCH("AbrvTeam",FIX!$A$1:$C$1,0),0)</f>
        <v>BHA</v>
      </c>
      <c r="I299" s="165" t="str">
        <f>VLOOKUP(E299,FIX!$A$1:$D$21,MATCH("AbrvTeamL",FIX!$A$1:$D$1,0),0)</f>
        <v>che</v>
      </c>
      <c r="J299" s="165" t="str">
        <f>INDEX($F$2:$F$381,ROWS(F299:$F$381))</f>
        <v>10LEE</v>
      </c>
      <c r="K299" s="165" t="str">
        <f>INDEX($G$2:$G$381,ROWS($G299:G$381))</f>
        <v>10cry</v>
      </c>
      <c r="L299" s="165" t="str">
        <f>INDEX($H$2:$H$381,ROWS(H299:$H$381))</f>
        <v>LEE</v>
      </c>
      <c r="M299" s="165" t="str">
        <f>INDEX($I$2:$I$381,ROWS(I299:$I$381))</f>
        <v>cry</v>
      </c>
      <c r="N299" s="165" t="str">
        <f t="shared" si="63"/>
        <v>45031BHA</v>
      </c>
      <c r="O299" s="165" t="str">
        <f t="shared" si="64"/>
        <v>45031che</v>
      </c>
      <c r="P299" s="165" t="str">
        <f t="shared" si="58"/>
        <v>BHA</v>
      </c>
      <c r="Q299" s="165" t="str">
        <f t="shared" si="59"/>
        <v>che</v>
      </c>
      <c r="R299" s="165" t="str">
        <f>C299&amp;":"&amp;COUNTIF($C$2:C299,C299)</f>
        <v>31:2</v>
      </c>
      <c r="S299" s="165" t="str">
        <f t="shared" si="65"/>
        <v>CHE</v>
      </c>
      <c r="T299" s="165" t="str">
        <f t="shared" si="66"/>
        <v>bha</v>
      </c>
      <c r="U299" s="166">
        <f>COUNTIF($F$2:F299,G299)</f>
        <v>0</v>
      </c>
      <c r="V299" s="166">
        <f>COUNTIF($G$2:G299,F299)</f>
        <v>0</v>
      </c>
      <c r="W299" s="166">
        <f>COUNTIF($F$2:F299,F299)</f>
        <v>1</v>
      </c>
      <c r="X299" s="166">
        <f>COUNTIF($F$2:G299,G299)</f>
        <v>1</v>
      </c>
      <c r="Y299" s="165">
        <f t="shared" si="67"/>
        <v>1</v>
      </c>
      <c r="Z299" s="165" t="str">
        <f t="shared" si="68"/>
        <v>GW31-1BHA</v>
      </c>
      <c r="AA299" s="165" t="str">
        <f t="shared" si="69"/>
        <v>GW31-1che</v>
      </c>
      <c r="AB299" s="165" t="str">
        <f t="shared" si="60"/>
        <v>BHA</v>
      </c>
      <c r="AC299" s="165" t="str">
        <f t="shared" si="61"/>
        <v>che</v>
      </c>
    </row>
    <row r="300" spans="1:29" x14ac:dyDescent="0.3">
      <c r="A300" s="164" t="str">
        <f>LEFT('FPL FIX'!$F300,10)</f>
        <v>2023-04-15</v>
      </c>
      <c r="B300" s="164">
        <f t="shared" si="62"/>
        <v>45031</v>
      </c>
      <c r="C300" s="165">
        <f>'FPL FIX'!B300</f>
        <v>31</v>
      </c>
      <c r="D300" s="165">
        <f>'FPL FIX'!J300</f>
        <v>9</v>
      </c>
      <c r="E300" s="165">
        <f>'FPL FIX'!L300</f>
        <v>8</v>
      </c>
      <c r="F300" s="165" t="str">
        <f t="shared" si="56"/>
        <v>31FUL</v>
      </c>
      <c r="G300" s="165" t="str">
        <f t="shared" si="57"/>
        <v>31eve</v>
      </c>
      <c r="H300" s="165" t="str">
        <f>VLOOKUP($D300,FIX!$A$1:$D$21,MATCH("AbrvTeam",FIX!$A$1:$C$1,0),0)</f>
        <v>FUL</v>
      </c>
      <c r="I300" s="165" t="str">
        <f>VLOOKUP(E300,FIX!$A$1:$D$21,MATCH("AbrvTeamL",FIX!$A$1:$D$1,0),0)</f>
        <v>eve</v>
      </c>
      <c r="J300" s="165" t="str">
        <f>INDEX($F$2:$F$381,ROWS(F300:$F$381))</f>
        <v>10TOT</v>
      </c>
      <c r="K300" s="165" t="str">
        <f>INDEX($G$2:$G$381,ROWS($G300:G$381))</f>
        <v>10bha</v>
      </c>
      <c r="L300" s="165" t="str">
        <f>INDEX($H$2:$H$381,ROWS(H300:$H$381))</f>
        <v>TOT</v>
      </c>
      <c r="M300" s="165" t="str">
        <f>INDEX($I$2:$I$381,ROWS(I300:$I$381))</f>
        <v>bha</v>
      </c>
      <c r="N300" s="165" t="str">
        <f t="shared" si="63"/>
        <v>45031FUL</v>
      </c>
      <c r="O300" s="165" t="str">
        <f t="shared" si="64"/>
        <v>45031eve</v>
      </c>
      <c r="P300" s="165" t="str">
        <f t="shared" si="58"/>
        <v>FUL</v>
      </c>
      <c r="Q300" s="165" t="str">
        <f t="shared" si="59"/>
        <v>eve</v>
      </c>
      <c r="R300" s="165" t="str">
        <f>C300&amp;":"&amp;COUNTIF($C$2:C300,C300)</f>
        <v>31:3</v>
      </c>
      <c r="S300" s="165" t="str">
        <f t="shared" si="65"/>
        <v>EVE</v>
      </c>
      <c r="T300" s="165" t="str">
        <f t="shared" si="66"/>
        <v>ful</v>
      </c>
      <c r="U300" s="166">
        <f>COUNTIF($F$2:F300,G300)</f>
        <v>0</v>
      </c>
      <c r="V300" s="166">
        <f>COUNTIF($G$2:G300,F300)</f>
        <v>0</v>
      </c>
      <c r="W300" s="166">
        <f>COUNTIF($F$2:F300,F300)</f>
        <v>1</v>
      </c>
      <c r="X300" s="166">
        <f>COUNTIF($F$2:G300,G300)</f>
        <v>1</v>
      </c>
      <c r="Y300" s="165">
        <f t="shared" si="67"/>
        <v>1</v>
      </c>
      <c r="Z300" s="165" t="str">
        <f t="shared" si="68"/>
        <v>GW31-1FUL</v>
      </c>
      <c r="AA300" s="165" t="str">
        <f t="shared" si="69"/>
        <v>GW31-1eve</v>
      </c>
      <c r="AB300" s="165" t="str">
        <f t="shared" si="60"/>
        <v>FUL</v>
      </c>
      <c r="AC300" s="165" t="str">
        <f t="shared" si="61"/>
        <v>eve</v>
      </c>
    </row>
    <row r="301" spans="1:29" x14ac:dyDescent="0.3">
      <c r="A301" s="164" t="str">
        <f>LEFT('FPL FIX'!$F301,10)</f>
        <v>2023-04-15</v>
      </c>
      <c r="B301" s="164">
        <f t="shared" si="62"/>
        <v>45031</v>
      </c>
      <c r="C301" s="165">
        <f>'FPL FIX'!B301</f>
        <v>31</v>
      </c>
      <c r="D301" s="165">
        <f>'FPL FIX'!J301</f>
        <v>7</v>
      </c>
      <c r="E301" s="165">
        <f>'FPL FIX'!L301</f>
        <v>17</v>
      </c>
      <c r="F301" s="165" t="str">
        <f t="shared" si="56"/>
        <v>31CRY</v>
      </c>
      <c r="G301" s="165" t="str">
        <f t="shared" si="57"/>
        <v>31sou</v>
      </c>
      <c r="H301" s="165" t="str">
        <f>VLOOKUP($D301,FIX!$A$1:$D$21,MATCH("AbrvTeam",FIX!$A$1:$C$1,0),0)</f>
        <v>CRY</v>
      </c>
      <c r="I301" s="165" t="str">
        <f>VLOOKUP(E301,FIX!$A$1:$D$21,MATCH("AbrvTeamL",FIX!$A$1:$D$1,0),0)</f>
        <v>sou</v>
      </c>
      <c r="J301" s="165" t="str">
        <f>INDEX($F$2:$F$381,ROWS(F301:$F$381))</f>
        <v>10BRE</v>
      </c>
      <c r="K301" s="165" t="str">
        <f>INDEX($G$2:$G$381,ROWS($G301:G$381))</f>
        <v>10new</v>
      </c>
      <c r="L301" s="165" t="str">
        <f>INDEX($H$2:$H$381,ROWS(H301:$H$381))</f>
        <v>BRE</v>
      </c>
      <c r="M301" s="165" t="str">
        <f>INDEX($I$2:$I$381,ROWS(I301:$I$381))</f>
        <v>new</v>
      </c>
      <c r="N301" s="165" t="str">
        <f t="shared" si="63"/>
        <v>45031CRY</v>
      </c>
      <c r="O301" s="165" t="str">
        <f t="shared" si="64"/>
        <v>45031sou</v>
      </c>
      <c r="P301" s="165" t="str">
        <f t="shared" si="58"/>
        <v>CRY</v>
      </c>
      <c r="Q301" s="165" t="str">
        <f t="shared" si="59"/>
        <v>sou</v>
      </c>
      <c r="R301" s="165" t="str">
        <f>C301&amp;":"&amp;COUNTIF($C$2:C301,C301)</f>
        <v>31:4</v>
      </c>
      <c r="S301" s="165" t="str">
        <f t="shared" si="65"/>
        <v>SOU</v>
      </c>
      <c r="T301" s="165" t="str">
        <f t="shared" si="66"/>
        <v>cry</v>
      </c>
      <c r="U301" s="166">
        <f>COUNTIF($F$2:F301,G301)</f>
        <v>0</v>
      </c>
      <c r="V301" s="166">
        <f>COUNTIF($G$2:G301,F301)</f>
        <v>0</v>
      </c>
      <c r="W301" s="166">
        <f>COUNTIF($F$2:F301,F301)</f>
        <v>1</v>
      </c>
      <c r="X301" s="166">
        <f>COUNTIF($F$2:G301,G301)</f>
        <v>1</v>
      </c>
      <c r="Y301" s="165">
        <f t="shared" si="67"/>
        <v>1</v>
      </c>
      <c r="Z301" s="165" t="str">
        <f t="shared" si="68"/>
        <v>GW31-1CRY</v>
      </c>
      <c r="AA301" s="165" t="str">
        <f t="shared" si="69"/>
        <v>GW31-1sou</v>
      </c>
      <c r="AB301" s="165" t="str">
        <f t="shared" si="60"/>
        <v>CRY</v>
      </c>
      <c r="AC301" s="165" t="str">
        <f t="shared" si="61"/>
        <v>sou</v>
      </c>
    </row>
    <row r="302" spans="1:29" x14ac:dyDescent="0.3">
      <c r="A302" s="164" t="str">
        <f>LEFT('FPL FIX'!$F302,10)</f>
        <v>2023-04-15</v>
      </c>
      <c r="B302" s="164">
        <f t="shared" si="62"/>
        <v>45031</v>
      </c>
      <c r="C302" s="165">
        <f>'FPL FIX'!B302</f>
        <v>31</v>
      </c>
      <c r="D302" s="165">
        <f>'FPL FIX'!J302</f>
        <v>4</v>
      </c>
      <c r="E302" s="165">
        <f>'FPL FIX'!L302</f>
        <v>20</v>
      </c>
      <c r="F302" s="165" t="str">
        <f t="shared" si="56"/>
        <v>31BRE</v>
      </c>
      <c r="G302" s="165" t="str">
        <f t="shared" si="57"/>
        <v>31wol</v>
      </c>
      <c r="H302" s="165" t="str">
        <f>VLOOKUP($D302,FIX!$A$1:$D$21,MATCH("AbrvTeam",FIX!$A$1:$C$1,0),0)</f>
        <v>BRE</v>
      </c>
      <c r="I302" s="165" t="str">
        <f>VLOOKUP(E302,FIX!$A$1:$D$21,MATCH("AbrvTeamL",FIX!$A$1:$D$1,0),0)</f>
        <v>wol</v>
      </c>
      <c r="J302" s="165" t="str">
        <f>INDEX($F$2:$F$381,ROWS(F302:$F$381))</f>
        <v>10SOU</v>
      </c>
      <c r="K302" s="165" t="str">
        <f>INDEX($G$2:$G$381,ROWS($G302:G$381))</f>
        <v>10mci</v>
      </c>
      <c r="L302" s="165" t="str">
        <f>INDEX($H$2:$H$381,ROWS(H302:$H$381))</f>
        <v>SOU</v>
      </c>
      <c r="M302" s="165" t="str">
        <f>INDEX($I$2:$I$381,ROWS(I302:$I$381))</f>
        <v>mci</v>
      </c>
      <c r="N302" s="165" t="str">
        <f t="shared" si="63"/>
        <v>45031BRE</v>
      </c>
      <c r="O302" s="165" t="str">
        <f t="shared" si="64"/>
        <v>45031wol</v>
      </c>
      <c r="P302" s="165" t="str">
        <f t="shared" si="58"/>
        <v>BRE</v>
      </c>
      <c r="Q302" s="165" t="str">
        <f t="shared" si="59"/>
        <v>wol</v>
      </c>
      <c r="R302" s="165" t="str">
        <f>C302&amp;":"&amp;COUNTIF($C$2:C302,C302)</f>
        <v>31:5</v>
      </c>
      <c r="S302" s="165" t="str">
        <f t="shared" si="65"/>
        <v>WOL</v>
      </c>
      <c r="T302" s="165" t="str">
        <f t="shared" si="66"/>
        <v>bre</v>
      </c>
      <c r="U302" s="166">
        <f>COUNTIF($F$2:F302,G302)</f>
        <v>0</v>
      </c>
      <c r="V302" s="166">
        <f>COUNTIF($G$2:G302,F302)</f>
        <v>0</v>
      </c>
      <c r="W302" s="166">
        <f>COUNTIF($F$2:F302,F302)</f>
        <v>1</v>
      </c>
      <c r="X302" s="166">
        <f>COUNTIF($F$2:G302,G302)</f>
        <v>1</v>
      </c>
      <c r="Y302" s="165">
        <f t="shared" si="67"/>
        <v>1</v>
      </c>
      <c r="Z302" s="165" t="str">
        <f t="shared" si="68"/>
        <v>GW31-1BRE</v>
      </c>
      <c r="AA302" s="165" t="str">
        <f t="shared" si="69"/>
        <v>GW31-1wol</v>
      </c>
      <c r="AB302" s="165" t="str">
        <f t="shared" si="60"/>
        <v>BRE</v>
      </c>
      <c r="AC302" s="165" t="str">
        <f t="shared" si="61"/>
        <v>wol</v>
      </c>
    </row>
    <row r="303" spans="1:29" x14ac:dyDescent="0.3">
      <c r="A303" s="164" t="str">
        <f>LEFT('FPL FIX'!$F303,10)</f>
        <v>2023-04-15</v>
      </c>
      <c r="B303" s="164">
        <f t="shared" si="62"/>
        <v>45031</v>
      </c>
      <c r="C303" s="165">
        <f>'FPL FIX'!B303</f>
        <v>31</v>
      </c>
      <c r="D303" s="165">
        <f>'FPL FIX'!J303</f>
        <v>3</v>
      </c>
      <c r="E303" s="165">
        <f>'FPL FIX'!L303</f>
        <v>18</v>
      </c>
      <c r="F303" s="165" t="str">
        <f t="shared" si="56"/>
        <v>31BOU</v>
      </c>
      <c r="G303" s="165" t="str">
        <f t="shared" si="57"/>
        <v>31tot</v>
      </c>
      <c r="H303" s="165" t="str">
        <f>VLOOKUP($D303,FIX!$A$1:$D$21,MATCH("AbrvTeam",FIX!$A$1:$C$1,0),0)</f>
        <v>BOU</v>
      </c>
      <c r="I303" s="165" t="str">
        <f>VLOOKUP(E303,FIX!$A$1:$D$21,MATCH("AbrvTeamL",FIX!$A$1:$D$1,0),0)</f>
        <v>tot</v>
      </c>
      <c r="J303" s="165" t="str">
        <f>INDEX($F$2:$F$381,ROWS(F303:$F$381))</f>
        <v>10WOL</v>
      </c>
      <c r="K303" s="165" t="str">
        <f>INDEX($G$2:$G$381,ROWS($G303:G$381))</f>
        <v>10che</v>
      </c>
      <c r="L303" s="165" t="str">
        <f>INDEX($H$2:$H$381,ROWS(H303:$H$381))</f>
        <v>WOL</v>
      </c>
      <c r="M303" s="165" t="str">
        <f>INDEX($I$2:$I$381,ROWS(I303:$I$381))</f>
        <v>che</v>
      </c>
      <c r="N303" s="165" t="str">
        <f t="shared" si="63"/>
        <v>45031BOU</v>
      </c>
      <c r="O303" s="165" t="str">
        <f t="shared" si="64"/>
        <v>45031tot</v>
      </c>
      <c r="P303" s="165" t="str">
        <f t="shared" si="58"/>
        <v>BOU</v>
      </c>
      <c r="Q303" s="165" t="str">
        <f t="shared" si="59"/>
        <v>tot</v>
      </c>
      <c r="R303" s="165" t="str">
        <f>C303&amp;":"&amp;COUNTIF($C$2:C303,C303)</f>
        <v>31:6</v>
      </c>
      <c r="S303" s="165" t="str">
        <f t="shared" si="65"/>
        <v>TOT</v>
      </c>
      <c r="T303" s="165" t="str">
        <f t="shared" si="66"/>
        <v>bou</v>
      </c>
      <c r="U303" s="166">
        <f>COUNTIF($F$2:F303,G303)</f>
        <v>0</v>
      </c>
      <c r="V303" s="166">
        <f>COUNTIF($G$2:G303,F303)</f>
        <v>0</v>
      </c>
      <c r="W303" s="166">
        <f>COUNTIF($F$2:F303,F303)</f>
        <v>1</v>
      </c>
      <c r="X303" s="166">
        <f>COUNTIF($F$2:G303,G303)</f>
        <v>1</v>
      </c>
      <c r="Y303" s="165">
        <f t="shared" si="67"/>
        <v>1</v>
      </c>
      <c r="Z303" s="165" t="str">
        <f t="shared" si="68"/>
        <v>GW31-1BOU</v>
      </c>
      <c r="AA303" s="165" t="str">
        <f t="shared" si="69"/>
        <v>GW31-1tot</v>
      </c>
      <c r="AB303" s="165" t="str">
        <f t="shared" si="60"/>
        <v>BOU</v>
      </c>
      <c r="AC303" s="165" t="str">
        <f t="shared" si="61"/>
        <v>tot</v>
      </c>
    </row>
    <row r="304" spans="1:29" x14ac:dyDescent="0.3">
      <c r="A304" s="164" t="str">
        <f>LEFT('FPL FIX'!$F304,10)</f>
        <v>2023-04-15</v>
      </c>
      <c r="B304" s="164">
        <f t="shared" si="62"/>
        <v>45031</v>
      </c>
      <c r="C304" s="165">
        <f>'FPL FIX'!B304</f>
        <v>31</v>
      </c>
      <c r="D304" s="165">
        <f>'FPL FIX'!J304</f>
        <v>10</v>
      </c>
      <c r="E304" s="165">
        <f>'FPL FIX'!L304</f>
        <v>13</v>
      </c>
      <c r="F304" s="165" t="str">
        <f t="shared" si="56"/>
        <v>31LEI</v>
      </c>
      <c r="G304" s="165" t="str">
        <f t="shared" si="57"/>
        <v>31mci</v>
      </c>
      <c r="H304" s="165" t="str">
        <f>VLOOKUP($D304,FIX!$A$1:$D$21,MATCH("AbrvTeam",FIX!$A$1:$C$1,0),0)</f>
        <v>LEI</v>
      </c>
      <c r="I304" s="165" t="str">
        <f>VLOOKUP(E304,FIX!$A$1:$D$21,MATCH("AbrvTeamL",FIX!$A$1:$D$1,0),0)</f>
        <v>mci</v>
      </c>
      <c r="J304" s="165" t="str">
        <f>INDEX($F$2:$F$381,ROWS(F304:$F$381))</f>
        <v>10LEI</v>
      </c>
      <c r="K304" s="165" t="str">
        <f>INDEX($G$2:$G$381,ROWS($G304:G$381))</f>
        <v>10bou</v>
      </c>
      <c r="L304" s="165" t="str">
        <f>INDEX($H$2:$H$381,ROWS(H304:$H$381))</f>
        <v>LEI</v>
      </c>
      <c r="M304" s="165" t="str">
        <f>INDEX($I$2:$I$381,ROWS(I304:$I$381))</f>
        <v>bou</v>
      </c>
      <c r="N304" s="165" t="str">
        <f t="shared" si="63"/>
        <v>45031LEI</v>
      </c>
      <c r="O304" s="165" t="str">
        <f t="shared" si="64"/>
        <v>45031mci</v>
      </c>
      <c r="P304" s="165" t="str">
        <f t="shared" si="58"/>
        <v>LEI</v>
      </c>
      <c r="Q304" s="165" t="str">
        <f t="shared" si="59"/>
        <v>mci</v>
      </c>
      <c r="R304" s="165" t="str">
        <f>C304&amp;":"&amp;COUNTIF($C$2:C304,C304)</f>
        <v>31:7</v>
      </c>
      <c r="S304" s="165" t="str">
        <f t="shared" si="65"/>
        <v>MCI</v>
      </c>
      <c r="T304" s="165" t="str">
        <f t="shared" si="66"/>
        <v>lei</v>
      </c>
      <c r="U304" s="166">
        <f>COUNTIF($F$2:F304,G304)</f>
        <v>0</v>
      </c>
      <c r="V304" s="166">
        <f>COUNTIF($G$2:G304,F304)</f>
        <v>0</v>
      </c>
      <c r="W304" s="166">
        <f>COUNTIF($F$2:F304,F304)</f>
        <v>1</v>
      </c>
      <c r="X304" s="166">
        <f>COUNTIF($F$2:G304,G304)</f>
        <v>1</v>
      </c>
      <c r="Y304" s="165">
        <f t="shared" si="67"/>
        <v>1</v>
      </c>
      <c r="Z304" s="165" t="str">
        <f t="shared" si="68"/>
        <v>GW31-1LEI</v>
      </c>
      <c r="AA304" s="165" t="str">
        <f t="shared" si="69"/>
        <v>GW31-1mci</v>
      </c>
      <c r="AB304" s="165" t="str">
        <f t="shared" si="60"/>
        <v>LEI</v>
      </c>
      <c r="AC304" s="165" t="str">
        <f t="shared" si="61"/>
        <v>mci</v>
      </c>
    </row>
    <row r="305" spans="1:29" x14ac:dyDescent="0.3">
      <c r="A305" s="164" t="str">
        <f>LEFT('FPL FIX'!$F305,10)</f>
        <v>2023-04-16</v>
      </c>
      <c r="B305" s="164">
        <f t="shared" si="62"/>
        <v>45032</v>
      </c>
      <c r="C305" s="165">
        <f>'FPL FIX'!B305</f>
        <v>31</v>
      </c>
      <c r="D305" s="165">
        <f>'FPL FIX'!J305</f>
        <v>1</v>
      </c>
      <c r="E305" s="165">
        <f>'FPL FIX'!L305</f>
        <v>19</v>
      </c>
      <c r="F305" s="165" t="str">
        <f t="shared" si="56"/>
        <v>31ARS</v>
      </c>
      <c r="G305" s="165" t="str">
        <f t="shared" si="57"/>
        <v>31whu</v>
      </c>
      <c r="H305" s="165" t="str">
        <f>VLOOKUP($D305,FIX!$A$1:$D$21,MATCH("AbrvTeam",FIX!$A$1:$C$1,0),0)</f>
        <v>ARS</v>
      </c>
      <c r="I305" s="165" t="str">
        <f>VLOOKUP(E305,FIX!$A$1:$D$21,MATCH("AbrvTeamL",FIX!$A$1:$D$1,0),0)</f>
        <v>whu</v>
      </c>
      <c r="J305" s="165" t="str">
        <f>INDEX($F$2:$F$381,ROWS(F305:$F$381))</f>
        <v>9NFO</v>
      </c>
      <c r="K305" s="165" t="str">
        <f>INDEX($G$2:$G$381,ROWS($G305:G$381))</f>
        <v>9lei</v>
      </c>
      <c r="L305" s="165" t="str">
        <f>INDEX($H$2:$H$381,ROWS(H305:$H$381))</f>
        <v>NFO</v>
      </c>
      <c r="M305" s="165" t="str">
        <f>INDEX($I$2:$I$381,ROWS(I305:$I$381))</f>
        <v>lei</v>
      </c>
      <c r="N305" s="165" t="str">
        <f t="shared" si="63"/>
        <v>45032ARS</v>
      </c>
      <c r="O305" s="165" t="str">
        <f t="shared" si="64"/>
        <v>45032whu</v>
      </c>
      <c r="P305" s="165" t="str">
        <f t="shared" si="58"/>
        <v>ARS</v>
      </c>
      <c r="Q305" s="165" t="str">
        <f t="shared" si="59"/>
        <v>whu</v>
      </c>
      <c r="R305" s="165" t="str">
        <f>C305&amp;":"&amp;COUNTIF($C$2:C305,C305)</f>
        <v>31:8</v>
      </c>
      <c r="S305" s="165" t="str">
        <f t="shared" si="65"/>
        <v>WHU</v>
      </c>
      <c r="T305" s="165" t="str">
        <f t="shared" si="66"/>
        <v>ars</v>
      </c>
      <c r="U305" s="166">
        <f>COUNTIF($F$2:F305,G305)</f>
        <v>0</v>
      </c>
      <c r="V305" s="166">
        <f>COUNTIF($G$2:G305,F305)</f>
        <v>0</v>
      </c>
      <c r="W305" s="166">
        <f>COUNTIF($F$2:F305,F305)</f>
        <v>1</v>
      </c>
      <c r="X305" s="166">
        <f>COUNTIF($F$2:G305,G305)</f>
        <v>1</v>
      </c>
      <c r="Y305" s="165">
        <f t="shared" si="67"/>
        <v>1</v>
      </c>
      <c r="Z305" s="165" t="str">
        <f t="shared" si="68"/>
        <v>GW31-1ARS</v>
      </c>
      <c r="AA305" s="165" t="str">
        <f t="shared" si="69"/>
        <v>GW31-1whu</v>
      </c>
      <c r="AB305" s="165" t="str">
        <f t="shared" si="60"/>
        <v>ARS</v>
      </c>
      <c r="AC305" s="165" t="str">
        <f t="shared" si="61"/>
        <v>whu</v>
      </c>
    </row>
    <row r="306" spans="1:29" x14ac:dyDescent="0.3">
      <c r="A306" s="164" t="str">
        <f>LEFT('FPL FIX'!$F306,10)</f>
        <v>2023-04-16</v>
      </c>
      <c r="B306" s="164">
        <f t="shared" si="62"/>
        <v>45032</v>
      </c>
      <c r="C306" s="165">
        <f>'FPL FIX'!B306</f>
        <v>31</v>
      </c>
      <c r="D306" s="165">
        <f>'FPL FIX'!J306</f>
        <v>14</v>
      </c>
      <c r="E306" s="165">
        <f>'FPL FIX'!L306</f>
        <v>16</v>
      </c>
      <c r="F306" s="165" t="str">
        <f t="shared" si="56"/>
        <v>31MUN</v>
      </c>
      <c r="G306" s="165" t="str">
        <f t="shared" si="57"/>
        <v>31nfo</v>
      </c>
      <c r="H306" s="165" t="str">
        <f>VLOOKUP($D306,FIX!$A$1:$D$21,MATCH("AbrvTeam",FIX!$A$1:$C$1,0),0)</f>
        <v>MUN</v>
      </c>
      <c r="I306" s="165" t="str">
        <f>VLOOKUP(E306,FIX!$A$1:$D$21,MATCH("AbrvTeamL",FIX!$A$1:$D$1,0),0)</f>
        <v>nfo</v>
      </c>
      <c r="J306" s="165" t="str">
        <f>INDEX($F$2:$F$381,ROWS(F306:$F$381))</f>
        <v>9AVL</v>
      </c>
      <c r="K306" s="165" t="str">
        <f>INDEX($G$2:$G$381,ROWS($G306:G$381))</f>
        <v>9lee</v>
      </c>
      <c r="L306" s="165" t="str">
        <f>INDEX($H$2:$H$381,ROWS(H306:$H$381))</f>
        <v>AVL</v>
      </c>
      <c r="M306" s="165" t="str">
        <f>INDEX($I$2:$I$381,ROWS(I306:$I$381))</f>
        <v>lee</v>
      </c>
      <c r="N306" s="165" t="str">
        <f t="shared" si="63"/>
        <v>45032MUN</v>
      </c>
      <c r="O306" s="165" t="str">
        <f t="shared" si="64"/>
        <v>45032nfo</v>
      </c>
      <c r="P306" s="165" t="str">
        <f t="shared" si="58"/>
        <v>MUN</v>
      </c>
      <c r="Q306" s="165" t="str">
        <f t="shared" si="59"/>
        <v>nfo</v>
      </c>
      <c r="R306" s="165" t="str">
        <f>C306&amp;":"&amp;COUNTIF($C$2:C306,C306)</f>
        <v>31:9</v>
      </c>
      <c r="S306" s="165" t="str">
        <f t="shared" si="65"/>
        <v>NFO</v>
      </c>
      <c r="T306" s="165" t="str">
        <f t="shared" si="66"/>
        <v>mun</v>
      </c>
      <c r="U306" s="166">
        <f>COUNTIF($F$2:F306,G306)</f>
        <v>0</v>
      </c>
      <c r="V306" s="166">
        <f>COUNTIF($G$2:G306,F306)</f>
        <v>0</v>
      </c>
      <c r="W306" s="166">
        <f>COUNTIF($F$2:F306,F306)</f>
        <v>1</v>
      </c>
      <c r="X306" s="166">
        <f>COUNTIF($F$2:G306,G306)</f>
        <v>1</v>
      </c>
      <c r="Y306" s="165">
        <f t="shared" si="67"/>
        <v>1</v>
      </c>
      <c r="Z306" s="165" t="str">
        <f t="shared" si="68"/>
        <v>GW31-1MUN</v>
      </c>
      <c r="AA306" s="165" t="str">
        <f t="shared" si="69"/>
        <v>GW31-1nfo</v>
      </c>
      <c r="AB306" s="165" t="str">
        <f t="shared" si="60"/>
        <v>MUN</v>
      </c>
      <c r="AC306" s="165" t="str">
        <f t="shared" si="61"/>
        <v>nfo</v>
      </c>
    </row>
    <row r="307" spans="1:29" x14ac:dyDescent="0.3">
      <c r="A307" s="164" t="str">
        <f>LEFT('FPL FIX'!$F307,10)</f>
        <v>2023-04-17</v>
      </c>
      <c r="B307" s="164">
        <f t="shared" si="62"/>
        <v>45033</v>
      </c>
      <c r="C307" s="165">
        <f>'FPL FIX'!B307</f>
        <v>31</v>
      </c>
      <c r="D307" s="165">
        <f>'FPL FIX'!J307</f>
        <v>12</v>
      </c>
      <c r="E307" s="165">
        <f>'FPL FIX'!L307</f>
        <v>11</v>
      </c>
      <c r="F307" s="165" t="str">
        <f t="shared" si="56"/>
        <v>31LIV</v>
      </c>
      <c r="G307" s="165" t="str">
        <f t="shared" si="57"/>
        <v>31lee</v>
      </c>
      <c r="H307" s="165" t="str">
        <f>VLOOKUP($D307,FIX!$A$1:$D$21,MATCH("AbrvTeam",FIX!$A$1:$C$1,0),0)</f>
        <v>LIV</v>
      </c>
      <c r="I307" s="165" t="str">
        <f>VLOOKUP(E307,FIX!$A$1:$D$21,MATCH("AbrvTeamL",FIX!$A$1:$D$1,0),0)</f>
        <v>lee</v>
      </c>
      <c r="J307" s="165" t="str">
        <f>INDEX($F$2:$F$381,ROWS(F307:$F$381))</f>
        <v>9MUN</v>
      </c>
      <c r="K307" s="165" t="str">
        <f>INDEX($G$2:$G$381,ROWS($G307:G$381))</f>
        <v>9mci</v>
      </c>
      <c r="L307" s="165" t="str">
        <f>INDEX($H$2:$H$381,ROWS(H307:$H$381))</f>
        <v>MUN</v>
      </c>
      <c r="M307" s="165" t="str">
        <f>INDEX($I$2:$I$381,ROWS(I307:$I$381))</f>
        <v>mci</v>
      </c>
      <c r="N307" s="165" t="str">
        <f t="shared" si="63"/>
        <v>45033LIV</v>
      </c>
      <c r="O307" s="165" t="str">
        <f t="shared" si="64"/>
        <v>45033lee</v>
      </c>
      <c r="P307" s="165" t="str">
        <f t="shared" si="58"/>
        <v>LIV</v>
      </c>
      <c r="Q307" s="165" t="str">
        <f t="shared" si="59"/>
        <v>lee</v>
      </c>
      <c r="R307" s="165" t="str">
        <f>C307&amp;":"&amp;COUNTIF($C$2:C307,C307)</f>
        <v>31:10</v>
      </c>
      <c r="S307" s="165" t="str">
        <f t="shared" si="65"/>
        <v>LEE</v>
      </c>
      <c r="T307" s="165" t="str">
        <f t="shared" si="66"/>
        <v>liv</v>
      </c>
      <c r="U307" s="166">
        <f>COUNTIF($F$2:F307,G307)</f>
        <v>0</v>
      </c>
      <c r="V307" s="166">
        <f>COUNTIF($G$2:G307,F307)</f>
        <v>0</v>
      </c>
      <c r="W307" s="166">
        <f>COUNTIF($F$2:F307,F307)</f>
        <v>1</v>
      </c>
      <c r="X307" s="166">
        <f>COUNTIF($F$2:G307,G307)</f>
        <v>1</v>
      </c>
      <c r="Y307" s="165">
        <f t="shared" si="67"/>
        <v>1</v>
      </c>
      <c r="Z307" s="165" t="str">
        <f t="shared" si="68"/>
        <v>GW31-1LIV</v>
      </c>
      <c r="AA307" s="165" t="str">
        <f t="shared" si="69"/>
        <v>GW31-1lee</v>
      </c>
      <c r="AB307" s="165" t="str">
        <f t="shared" si="60"/>
        <v>LIV</v>
      </c>
      <c r="AC307" s="165" t="str">
        <f t="shared" si="61"/>
        <v>lee</v>
      </c>
    </row>
    <row r="308" spans="1:29" x14ac:dyDescent="0.3">
      <c r="A308" s="164" t="str">
        <f>LEFT('FPL FIX'!$F308,10)</f>
        <v>2023-04-21</v>
      </c>
      <c r="B308" s="164">
        <f t="shared" si="62"/>
        <v>45037</v>
      </c>
      <c r="C308" s="165">
        <f>'FPL FIX'!B308</f>
        <v>32</v>
      </c>
      <c r="D308" s="165">
        <f>'FPL FIX'!J308</f>
        <v>17</v>
      </c>
      <c r="E308" s="165">
        <f>'FPL FIX'!L308</f>
        <v>1</v>
      </c>
      <c r="F308" s="165" t="str">
        <f t="shared" si="56"/>
        <v>32SOU</v>
      </c>
      <c r="G308" s="165" t="str">
        <f t="shared" si="57"/>
        <v>32ars</v>
      </c>
      <c r="H308" s="165" t="str">
        <f>VLOOKUP($D308,FIX!$A$1:$D$21,MATCH("AbrvTeam",FIX!$A$1:$C$1,0),0)</f>
        <v>SOU</v>
      </c>
      <c r="I308" s="165" t="str">
        <f>VLOOKUP(E308,FIX!$A$1:$D$21,MATCH("AbrvTeamL",FIX!$A$1:$D$1,0),0)</f>
        <v>ars</v>
      </c>
      <c r="J308" s="165" t="str">
        <f>INDEX($F$2:$F$381,ROWS(F308:$F$381))</f>
        <v>9WOL</v>
      </c>
      <c r="K308" s="165" t="str">
        <f>INDEX($G$2:$G$381,ROWS($G308:G$381))</f>
        <v>9whu</v>
      </c>
      <c r="L308" s="165" t="str">
        <f>INDEX($H$2:$H$381,ROWS(H308:$H$381))</f>
        <v>WOL</v>
      </c>
      <c r="M308" s="165" t="str">
        <f>INDEX($I$2:$I$381,ROWS(I308:$I$381))</f>
        <v>whu</v>
      </c>
      <c r="N308" s="165" t="str">
        <f t="shared" si="63"/>
        <v>45037SOU</v>
      </c>
      <c r="O308" s="165" t="str">
        <f t="shared" si="64"/>
        <v>45037ars</v>
      </c>
      <c r="P308" s="165" t="str">
        <f t="shared" si="58"/>
        <v>SOU</v>
      </c>
      <c r="Q308" s="165" t="str">
        <f t="shared" si="59"/>
        <v>ars</v>
      </c>
      <c r="R308" s="165" t="str">
        <f>C308&amp;":"&amp;COUNTIF($C$2:C308,C308)</f>
        <v>32:1</v>
      </c>
      <c r="S308" s="165" t="str">
        <f t="shared" si="65"/>
        <v>ARS</v>
      </c>
      <c r="T308" s="165" t="str">
        <f t="shared" si="66"/>
        <v>sou</v>
      </c>
      <c r="U308" s="166">
        <f>COUNTIF($F$2:F308,G308)</f>
        <v>0</v>
      </c>
      <c r="V308" s="166">
        <f>COUNTIF($G$2:G308,F308)</f>
        <v>0</v>
      </c>
      <c r="W308" s="166">
        <f>COUNTIF($F$2:F308,F308)</f>
        <v>1</v>
      </c>
      <c r="X308" s="166">
        <f>COUNTIF($F$2:G308,G308)</f>
        <v>1</v>
      </c>
      <c r="Y308" s="165">
        <f t="shared" si="67"/>
        <v>1</v>
      </c>
      <c r="Z308" s="165" t="str">
        <f t="shared" si="68"/>
        <v>GW32-1SOU</v>
      </c>
      <c r="AA308" s="165" t="str">
        <f t="shared" si="69"/>
        <v>GW32-1ars</v>
      </c>
      <c r="AB308" s="165" t="str">
        <f t="shared" si="60"/>
        <v>SOU</v>
      </c>
      <c r="AC308" s="165" t="str">
        <f t="shared" si="61"/>
        <v>ars</v>
      </c>
    </row>
    <row r="309" spans="1:29" x14ac:dyDescent="0.3">
      <c r="A309" s="164" t="str">
        <f>LEFT('FPL FIX'!$F309,10)</f>
        <v>2023-04-22</v>
      </c>
      <c r="B309" s="164">
        <f t="shared" si="62"/>
        <v>45038</v>
      </c>
      <c r="C309" s="165">
        <f>'FPL FIX'!B309</f>
        <v>32</v>
      </c>
      <c r="D309" s="165">
        <f>'FPL FIX'!J309</f>
        <v>11</v>
      </c>
      <c r="E309" s="165">
        <f>'FPL FIX'!L309</f>
        <v>9</v>
      </c>
      <c r="F309" s="165" t="str">
        <f t="shared" si="56"/>
        <v>32LEE</v>
      </c>
      <c r="G309" s="165" t="str">
        <f t="shared" si="57"/>
        <v>32ful</v>
      </c>
      <c r="H309" s="165" t="str">
        <f>VLOOKUP($D309,FIX!$A$1:$D$21,MATCH("AbrvTeam",FIX!$A$1:$C$1,0),0)</f>
        <v>LEE</v>
      </c>
      <c r="I309" s="165" t="str">
        <f>VLOOKUP(E309,FIX!$A$1:$D$21,MATCH("AbrvTeamL",FIX!$A$1:$D$1,0),0)</f>
        <v>ful</v>
      </c>
      <c r="J309" s="165" t="str">
        <f>INDEX($F$2:$F$381,ROWS(F309:$F$381))</f>
        <v>9EVE</v>
      </c>
      <c r="K309" s="165" t="str">
        <f>INDEX($G$2:$G$381,ROWS($G309:G$381))</f>
        <v>9sou</v>
      </c>
      <c r="L309" s="165" t="str">
        <f>INDEX($H$2:$H$381,ROWS(H309:$H$381))</f>
        <v>EVE</v>
      </c>
      <c r="M309" s="165" t="str">
        <f>INDEX($I$2:$I$381,ROWS(I309:$I$381))</f>
        <v>sou</v>
      </c>
      <c r="N309" s="165" t="str">
        <f t="shared" si="63"/>
        <v>45038LEE</v>
      </c>
      <c r="O309" s="165" t="str">
        <f t="shared" si="64"/>
        <v>45038ful</v>
      </c>
      <c r="P309" s="165" t="str">
        <f t="shared" si="58"/>
        <v>LEE</v>
      </c>
      <c r="Q309" s="165" t="str">
        <f t="shared" si="59"/>
        <v>ful</v>
      </c>
      <c r="R309" s="165" t="str">
        <f>C309&amp;":"&amp;COUNTIF($C$2:C309,C309)</f>
        <v>32:2</v>
      </c>
      <c r="S309" s="165" t="str">
        <f t="shared" si="65"/>
        <v>FUL</v>
      </c>
      <c r="T309" s="165" t="str">
        <f t="shared" si="66"/>
        <v>lee</v>
      </c>
      <c r="U309" s="166">
        <f>COUNTIF($F$2:F309,G309)</f>
        <v>0</v>
      </c>
      <c r="V309" s="166">
        <f>COUNTIF($G$2:G309,F309)</f>
        <v>0</v>
      </c>
      <c r="W309" s="166">
        <f>COUNTIF($F$2:F309,F309)</f>
        <v>1</v>
      </c>
      <c r="X309" s="166">
        <f>COUNTIF($F$2:G309,G309)</f>
        <v>1</v>
      </c>
      <c r="Y309" s="165">
        <f t="shared" si="67"/>
        <v>1</v>
      </c>
      <c r="Z309" s="165" t="str">
        <f t="shared" si="68"/>
        <v>GW32-1LEE</v>
      </c>
      <c r="AA309" s="165" t="str">
        <f t="shared" si="69"/>
        <v>GW32-1ful</v>
      </c>
      <c r="AB309" s="165" t="str">
        <f t="shared" si="60"/>
        <v>LEE</v>
      </c>
      <c r="AC309" s="165" t="str">
        <f t="shared" si="61"/>
        <v>ful</v>
      </c>
    </row>
    <row r="310" spans="1:29" x14ac:dyDescent="0.3">
      <c r="A310" s="164" t="str">
        <f>LEFT('FPL FIX'!$F310,10)</f>
        <v>2023-04-22</v>
      </c>
      <c r="B310" s="164">
        <f t="shared" si="62"/>
        <v>45038</v>
      </c>
      <c r="C310" s="165">
        <f>'FPL FIX'!B310</f>
        <v>32</v>
      </c>
      <c r="D310" s="165">
        <f>'FPL FIX'!J310</f>
        <v>2</v>
      </c>
      <c r="E310" s="165">
        <f>'FPL FIX'!L310</f>
        <v>4</v>
      </c>
      <c r="F310" s="165" t="str">
        <f t="shared" si="56"/>
        <v>32AVL</v>
      </c>
      <c r="G310" s="165" t="str">
        <f t="shared" si="57"/>
        <v>32bre</v>
      </c>
      <c r="H310" s="165" t="str">
        <f>VLOOKUP($D310,FIX!$A$1:$D$21,MATCH("AbrvTeam",FIX!$A$1:$C$1,0),0)</f>
        <v>AVL</v>
      </c>
      <c r="I310" s="165" t="str">
        <f>VLOOKUP(E310,FIX!$A$1:$D$21,MATCH("AbrvTeamL",FIX!$A$1:$D$1,0),0)</f>
        <v>bre</v>
      </c>
      <c r="J310" s="165" t="str">
        <f>INDEX($F$2:$F$381,ROWS(F310:$F$381))</f>
        <v>9BHA</v>
      </c>
      <c r="K310" s="165" t="str">
        <f>INDEX($G$2:$G$381,ROWS($G310:G$381))</f>
        <v>9liv</v>
      </c>
      <c r="L310" s="165" t="str">
        <f>INDEX($H$2:$H$381,ROWS(H310:$H$381))</f>
        <v>BHA</v>
      </c>
      <c r="M310" s="165" t="str">
        <f>INDEX($I$2:$I$381,ROWS(I310:$I$381))</f>
        <v>liv</v>
      </c>
      <c r="N310" s="165" t="str">
        <f t="shared" si="63"/>
        <v>45038AVL</v>
      </c>
      <c r="O310" s="165" t="str">
        <f t="shared" si="64"/>
        <v>45038bre</v>
      </c>
      <c r="P310" s="165" t="str">
        <f t="shared" si="58"/>
        <v>AVL</v>
      </c>
      <c r="Q310" s="165" t="str">
        <f t="shared" si="59"/>
        <v>bre</v>
      </c>
      <c r="R310" s="165" t="str">
        <f>C310&amp;":"&amp;COUNTIF($C$2:C310,C310)</f>
        <v>32:3</v>
      </c>
      <c r="S310" s="165" t="str">
        <f t="shared" si="65"/>
        <v>BRE</v>
      </c>
      <c r="T310" s="165" t="str">
        <f t="shared" si="66"/>
        <v>avl</v>
      </c>
      <c r="U310" s="166">
        <f>COUNTIF($F$2:F310,G310)</f>
        <v>0</v>
      </c>
      <c r="V310" s="166">
        <f>COUNTIF($G$2:G310,F310)</f>
        <v>0</v>
      </c>
      <c r="W310" s="166">
        <f>COUNTIF($F$2:F310,F310)</f>
        <v>1</v>
      </c>
      <c r="X310" s="166">
        <f>COUNTIF($F$2:G310,G310)</f>
        <v>1</v>
      </c>
      <c r="Y310" s="165">
        <f t="shared" si="67"/>
        <v>1</v>
      </c>
      <c r="Z310" s="165" t="str">
        <f t="shared" si="68"/>
        <v>GW32-1AVL</v>
      </c>
      <c r="AA310" s="165" t="str">
        <f t="shared" si="69"/>
        <v>GW32-1bre</v>
      </c>
      <c r="AB310" s="165" t="str">
        <f t="shared" si="60"/>
        <v>AVL</v>
      </c>
      <c r="AC310" s="165" t="str">
        <f t="shared" si="61"/>
        <v>bre</v>
      </c>
    </row>
    <row r="311" spans="1:29" x14ac:dyDescent="0.3">
      <c r="A311" s="164" t="str">
        <f>LEFT('FPL FIX'!$F311,10)</f>
        <v>2023-04-22</v>
      </c>
      <c r="B311" s="164">
        <f t="shared" si="62"/>
        <v>45038</v>
      </c>
      <c r="C311" s="165">
        <f>'FPL FIX'!B311</f>
        <v>32</v>
      </c>
      <c r="D311" s="165">
        <f>'FPL FIX'!J311</f>
        <v>8</v>
      </c>
      <c r="E311" s="165">
        <f>'FPL FIX'!L311</f>
        <v>7</v>
      </c>
      <c r="F311" s="165" t="str">
        <f t="shared" si="56"/>
        <v>32EVE</v>
      </c>
      <c r="G311" s="165" t="str">
        <f t="shared" si="57"/>
        <v>32cry</v>
      </c>
      <c r="H311" s="165" t="str">
        <f>VLOOKUP($D311,FIX!$A$1:$D$21,MATCH("AbrvTeam",FIX!$A$1:$C$1,0),0)</f>
        <v>EVE</v>
      </c>
      <c r="I311" s="165" t="str">
        <f>VLOOKUP(E311,FIX!$A$1:$D$21,MATCH("AbrvTeamL",FIX!$A$1:$D$1,0),0)</f>
        <v>cry</v>
      </c>
      <c r="J311" s="165" t="str">
        <f>INDEX($F$2:$F$381,ROWS(F311:$F$381))</f>
        <v>9NEW</v>
      </c>
      <c r="K311" s="165" t="str">
        <f>INDEX($G$2:$G$381,ROWS($G311:G$381))</f>
        <v>9ful</v>
      </c>
      <c r="L311" s="165" t="str">
        <f>INDEX($H$2:$H$381,ROWS(H311:$H$381))</f>
        <v>NEW</v>
      </c>
      <c r="M311" s="165" t="str">
        <f>INDEX($I$2:$I$381,ROWS(I311:$I$381))</f>
        <v>ful</v>
      </c>
      <c r="N311" s="165" t="str">
        <f t="shared" si="63"/>
        <v>45038EVE</v>
      </c>
      <c r="O311" s="165" t="str">
        <f t="shared" si="64"/>
        <v>45038cry</v>
      </c>
      <c r="P311" s="165" t="str">
        <f t="shared" si="58"/>
        <v>EVE</v>
      </c>
      <c r="Q311" s="165" t="str">
        <f t="shared" si="59"/>
        <v>cry</v>
      </c>
      <c r="R311" s="165" t="str">
        <f>C311&amp;":"&amp;COUNTIF($C$2:C311,C311)</f>
        <v>32:4</v>
      </c>
      <c r="S311" s="165" t="str">
        <f t="shared" si="65"/>
        <v>CRY</v>
      </c>
      <c r="T311" s="165" t="str">
        <f t="shared" si="66"/>
        <v>eve</v>
      </c>
      <c r="U311" s="166">
        <f>COUNTIF($F$2:F311,G311)</f>
        <v>0</v>
      </c>
      <c r="V311" s="166">
        <f>COUNTIF($G$2:G311,F311)</f>
        <v>0</v>
      </c>
      <c r="W311" s="166">
        <f>COUNTIF($F$2:F311,F311)</f>
        <v>1</v>
      </c>
      <c r="X311" s="166">
        <f>COUNTIF($F$2:G311,G311)</f>
        <v>1</v>
      </c>
      <c r="Y311" s="165">
        <f t="shared" si="67"/>
        <v>1</v>
      </c>
      <c r="Z311" s="165" t="str">
        <f t="shared" si="68"/>
        <v>GW32-1EVE</v>
      </c>
      <c r="AA311" s="165" t="str">
        <f t="shared" si="69"/>
        <v>GW32-1cry</v>
      </c>
      <c r="AB311" s="165" t="str">
        <f t="shared" si="60"/>
        <v>EVE</v>
      </c>
      <c r="AC311" s="165" t="str">
        <f t="shared" si="61"/>
        <v>cry</v>
      </c>
    </row>
    <row r="312" spans="1:29" x14ac:dyDescent="0.3">
      <c r="A312" s="164" t="str">
        <f>LEFT('FPL FIX'!$F312,10)</f>
        <v>2023-04-22</v>
      </c>
      <c r="B312" s="164">
        <f t="shared" si="62"/>
        <v>45038</v>
      </c>
      <c r="C312" s="165">
        <f>'FPL FIX'!B312</f>
        <v>32</v>
      </c>
      <c r="D312" s="165">
        <f>'FPL FIX'!J312</f>
        <v>20</v>
      </c>
      <c r="E312" s="165">
        <f>'FPL FIX'!L312</f>
        <v>10</v>
      </c>
      <c r="F312" s="165" t="str">
        <f t="shared" si="56"/>
        <v>32WOL</v>
      </c>
      <c r="G312" s="165" t="str">
        <f t="shared" si="57"/>
        <v>32lei</v>
      </c>
      <c r="H312" s="165" t="str">
        <f>VLOOKUP($D312,FIX!$A$1:$D$21,MATCH("AbrvTeam",FIX!$A$1:$C$1,0),0)</f>
        <v>WOL</v>
      </c>
      <c r="I312" s="165" t="str">
        <f>VLOOKUP(E312,FIX!$A$1:$D$21,MATCH("AbrvTeamL",FIX!$A$1:$D$1,0),0)</f>
        <v>lei</v>
      </c>
      <c r="J312" s="165" t="str">
        <f>INDEX($F$2:$F$381,ROWS(F312:$F$381))</f>
        <v>9CHE</v>
      </c>
      <c r="K312" s="165" t="str">
        <f>INDEX($G$2:$G$381,ROWS($G312:G$381))</f>
        <v>9cry</v>
      </c>
      <c r="L312" s="165" t="str">
        <f>INDEX($H$2:$H$381,ROWS(H312:$H$381))</f>
        <v>CHE</v>
      </c>
      <c r="M312" s="165" t="str">
        <f>INDEX($I$2:$I$381,ROWS(I312:$I$381))</f>
        <v>cry</v>
      </c>
      <c r="N312" s="165" t="str">
        <f t="shared" si="63"/>
        <v>45038WOL</v>
      </c>
      <c r="O312" s="165" t="str">
        <f t="shared" si="64"/>
        <v>45038lei</v>
      </c>
      <c r="P312" s="165" t="str">
        <f t="shared" si="58"/>
        <v>WOL</v>
      </c>
      <c r="Q312" s="165" t="str">
        <f t="shared" si="59"/>
        <v>lei</v>
      </c>
      <c r="R312" s="165" t="str">
        <f>C312&amp;":"&amp;COUNTIF($C$2:C312,C312)</f>
        <v>32:5</v>
      </c>
      <c r="S312" s="165" t="str">
        <f t="shared" si="65"/>
        <v>LEI</v>
      </c>
      <c r="T312" s="165" t="str">
        <f t="shared" si="66"/>
        <v>wol</v>
      </c>
      <c r="U312" s="166">
        <f>COUNTIF($F$2:F312,G312)</f>
        <v>0</v>
      </c>
      <c r="V312" s="166">
        <f>COUNTIF($G$2:G312,F312)</f>
        <v>0</v>
      </c>
      <c r="W312" s="166">
        <f>COUNTIF($F$2:F312,F312)</f>
        <v>1</v>
      </c>
      <c r="X312" s="166">
        <f>COUNTIF($F$2:G312,G312)</f>
        <v>1</v>
      </c>
      <c r="Y312" s="165">
        <f t="shared" si="67"/>
        <v>1</v>
      </c>
      <c r="Z312" s="165" t="str">
        <f t="shared" si="68"/>
        <v>GW32-1WOL</v>
      </c>
      <c r="AA312" s="165" t="str">
        <f t="shared" si="69"/>
        <v>GW32-1lei</v>
      </c>
      <c r="AB312" s="165" t="str">
        <f t="shared" si="60"/>
        <v>WOL</v>
      </c>
      <c r="AC312" s="165" t="str">
        <f t="shared" si="61"/>
        <v>lei</v>
      </c>
    </row>
    <row r="313" spans="1:29" x14ac:dyDescent="0.3">
      <c r="A313" s="164" t="str">
        <f>LEFT('FPL FIX'!$F313,10)</f>
        <v>2023-04-22</v>
      </c>
      <c r="B313" s="164">
        <f t="shared" si="62"/>
        <v>45038</v>
      </c>
      <c r="C313" s="165">
        <f>'FPL FIX'!B313</f>
        <v>32</v>
      </c>
      <c r="D313" s="165">
        <f>'FPL FIX'!J313</f>
        <v>16</v>
      </c>
      <c r="E313" s="165">
        <f>'FPL FIX'!L313</f>
        <v>12</v>
      </c>
      <c r="F313" s="165" t="str">
        <f t="shared" si="56"/>
        <v>32NFO</v>
      </c>
      <c r="G313" s="165" t="str">
        <f t="shared" si="57"/>
        <v>32liv</v>
      </c>
      <c r="H313" s="165" t="str">
        <f>VLOOKUP($D313,FIX!$A$1:$D$21,MATCH("AbrvTeam",FIX!$A$1:$C$1,0),0)</f>
        <v>NFO</v>
      </c>
      <c r="I313" s="165" t="str">
        <f>VLOOKUP(E313,FIX!$A$1:$D$21,MATCH("AbrvTeamL",FIX!$A$1:$D$1,0),0)</f>
        <v>liv</v>
      </c>
      <c r="J313" s="165" t="str">
        <f>INDEX($F$2:$F$381,ROWS(F313:$F$381))</f>
        <v>9BRE</v>
      </c>
      <c r="K313" s="165" t="str">
        <f>INDEX($G$2:$G$381,ROWS($G313:G$381))</f>
        <v>9bou</v>
      </c>
      <c r="L313" s="165" t="str">
        <f>INDEX($H$2:$H$381,ROWS(H313:$H$381))</f>
        <v>BRE</v>
      </c>
      <c r="M313" s="165" t="str">
        <f>INDEX($I$2:$I$381,ROWS(I313:$I$381))</f>
        <v>bou</v>
      </c>
      <c r="N313" s="165" t="str">
        <f t="shared" si="63"/>
        <v>45038NFO</v>
      </c>
      <c r="O313" s="165" t="str">
        <f t="shared" si="64"/>
        <v>45038liv</v>
      </c>
      <c r="P313" s="165" t="str">
        <f t="shared" si="58"/>
        <v>NFO</v>
      </c>
      <c r="Q313" s="165" t="str">
        <f t="shared" si="59"/>
        <v>liv</v>
      </c>
      <c r="R313" s="165" t="str">
        <f>C313&amp;":"&amp;COUNTIF($C$2:C313,C313)</f>
        <v>32:6</v>
      </c>
      <c r="S313" s="165" t="str">
        <f t="shared" si="65"/>
        <v>LIV</v>
      </c>
      <c r="T313" s="165" t="str">
        <f t="shared" si="66"/>
        <v>nfo</v>
      </c>
      <c r="U313" s="166">
        <f>COUNTIF($F$2:F313,G313)</f>
        <v>0</v>
      </c>
      <c r="V313" s="166">
        <f>COUNTIF($G$2:G313,F313)</f>
        <v>0</v>
      </c>
      <c r="W313" s="166">
        <f>COUNTIF($F$2:F313,F313)</f>
        <v>1</v>
      </c>
      <c r="X313" s="166">
        <f>COUNTIF($F$2:G313,G313)</f>
        <v>1</v>
      </c>
      <c r="Y313" s="165">
        <f t="shared" si="67"/>
        <v>1</v>
      </c>
      <c r="Z313" s="165" t="str">
        <f t="shared" si="68"/>
        <v>GW32-1NFO</v>
      </c>
      <c r="AA313" s="165" t="str">
        <f t="shared" si="69"/>
        <v>GW32-1liv</v>
      </c>
      <c r="AB313" s="165" t="str">
        <f t="shared" si="60"/>
        <v>NFO</v>
      </c>
      <c r="AC313" s="165" t="str">
        <f t="shared" si="61"/>
        <v>liv</v>
      </c>
    </row>
    <row r="314" spans="1:29" x14ac:dyDescent="0.3">
      <c r="A314" s="164" t="str">
        <f>LEFT('FPL FIX'!$F314,10)</f>
        <v>2023-04-23</v>
      </c>
      <c r="B314" s="164">
        <f t="shared" si="62"/>
        <v>45039</v>
      </c>
      <c r="C314" s="165">
        <f>'FPL FIX'!B314</f>
        <v>32</v>
      </c>
      <c r="D314" s="165">
        <f>'FPL FIX'!J314</f>
        <v>19</v>
      </c>
      <c r="E314" s="165">
        <f>'FPL FIX'!L314</f>
        <v>3</v>
      </c>
      <c r="F314" s="165" t="str">
        <f t="shared" si="56"/>
        <v>32WHU</v>
      </c>
      <c r="G314" s="165" t="str">
        <f t="shared" si="57"/>
        <v>32bou</v>
      </c>
      <c r="H314" s="165" t="str">
        <f>VLOOKUP($D314,FIX!$A$1:$D$21,MATCH("AbrvTeam",FIX!$A$1:$C$1,0),0)</f>
        <v>WHU</v>
      </c>
      <c r="I314" s="165" t="str">
        <f>VLOOKUP(E314,FIX!$A$1:$D$21,MATCH("AbrvTeamL",FIX!$A$1:$D$1,0),0)</f>
        <v>bou</v>
      </c>
      <c r="J314" s="165" t="str">
        <f>INDEX($F$2:$F$381,ROWS(F314:$F$381))</f>
        <v>9TOT</v>
      </c>
      <c r="K314" s="165" t="str">
        <f>INDEX($G$2:$G$381,ROWS($G314:G$381))</f>
        <v>9ars</v>
      </c>
      <c r="L314" s="165" t="str">
        <f>INDEX($H$2:$H$381,ROWS(H314:$H$381))</f>
        <v>TOT</v>
      </c>
      <c r="M314" s="165" t="str">
        <f>INDEX($I$2:$I$381,ROWS(I314:$I$381))</f>
        <v>ars</v>
      </c>
      <c r="N314" s="165" t="str">
        <f t="shared" si="63"/>
        <v>45039WHU</v>
      </c>
      <c r="O314" s="165" t="str">
        <f t="shared" si="64"/>
        <v>45039bou</v>
      </c>
      <c r="P314" s="165" t="str">
        <f t="shared" si="58"/>
        <v>WHU</v>
      </c>
      <c r="Q314" s="165" t="str">
        <f t="shared" si="59"/>
        <v>bou</v>
      </c>
      <c r="R314" s="165" t="str">
        <f>C314&amp;":"&amp;COUNTIF($C$2:C314,C314)</f>
        <v>32:7</v>
      </c>
      <c r="S314" s="165" t="str">
        <f t="shared" si="65"/>
        <v>BOU</v>
      </c>
      <c r="T314" s="165" t="str">
        <f t="shared" si="66"/>
        <v>whu</v>
      </c>
      <c r="U314" s="166">
        <f>COUNTIF($F$2:F314,G314)</f>
        <v>0</v>
      </c>
      <c r="V314" s="166">
        <f>COUNTIF($G$2:G314,F314)</f>
        <v>0</v>
      </c>
      <c r="W314" s="166">
        <f>COUNTIF($F$2:F314,F314)</f>
        <v>1</v>
      </c>
      <c r="X314" s="166">
        <f>COUNTIF($F$2:G314,G314)</f>
        <v>1</v>
      </c>
      <c r="Y314" s="165">
        <f t="shared" si="67"/>
        <v>1</v>
      </c>
      <c r="Z314" s="165" t="str">
        <f t="shared" si="68"/>
        <v>GW32-1WHU</v>
      </c>
      <c r="AA314" s="165" t="str">
        <f t="shared" si="69"/>
        <v>GW32-1bou</v>
      </c>
      <c r="AB314" s="165" t="str">
        <f t="shared" si="60"/>
        <v>WHU</v>
      </c>
      <c r="AC314" s="165" t="str">
        <f t="shared" si="61"/>
        <v>bou</v>
      </c>
    </row>
    <row r="315" spans="1:29" x14ac:dyDescent="0.3">
      <c r="A315" s="164" t="str">
        <f>LEFT('FPL FIX'!$F315,10)</f>
        <v>2023-04-23</v>
      </c>
      <c r="B315" s="164">
        <f t="shared" si="62"/>
        <v>45039</v>
      </c>
      <c r="C315" s="165">
        <f>'FPL FIX'!B315</f>
        <v>32</v>
      </c>
      <c r="D315" s="165">
        <f>'FPL FIX'!J315</f>
        <v>18</v>
      </c>
      <c r="E315" s="165">
        <f>'FPL FIX'!L315</f>
        <v>15</v>
      </c>
      <c r="F315" s="165" t="str">
        <f t="shared" si="56"/>
        <v>32TOT</v>
      </c>
      <c r="G315" s="165" t="str">
        <f t="shared" si="57"/>
        <v>32new</v>
      </c>
      <c r="H315" s="165" t="str">
        <f>VLOOKUP($D315,FIX!$A$1:$D$21,MATCH("AbrvTeam",FIX!$A$1:$C$1,0),0)</f>
        <v>TOT</v>
      </c>
      <c r="I315" s="165" t="str">
        <f>VLOOKUP(E315,FIX!$A$1:$D$21,MATCH("AbrvTeamL",FIX!$A$1:$D$1,0),0)</f>
        <v>new</v>
      </c>
      <c r="J315" s="165" t="str">
        <f>INDEX($F$2:$F$381,ROWS(F315:$F$381))</f>
        <v>8WHU</v>
      </c>
      <c r="K315" s="165" t="str">
        <f>INDEX($G$2:$G$381,ROWS($G315:G$381))</f>
        <v>8eve</v>
      </c>
      <c r="L315" s="165" t="str">
        <f>INDEX($H$2:$H$381,ROWS(H315:$H$381))</f>
        <v>WHU</v>
      </c>
      <c r="M315" s="165" t="str">
        <f>INDEX($I$2:$I$381,ROWS(I315:$I$381))</f>
        <v>eve</v>
      </c>
      <c r="N315" s="165" t="str">
        <f t="shared" si="63"/>
        <v>45039TOT</v>
      </c>
      <c r="O315" s="165" t="str">
        <f t="shared" si="64"/>
        <v>45039new</v>
      </c>
      <c r="P315" s="165" t="str">
        <f t="shared" si="58"/>
        <v>TOT</v>
      </c>
      <c r="Q315" s="165" t="str">
        <f t="shared" si="59"/>
        <v>new</v>
      </c>
      <c r="R315" s="165" t="str">
        <f>C315&amp;":"&amp;COUNTIF($C$2:C315,C315)</f>
        <v>32:8</v>
      </c>
      <c r="S315" s="165" t="str">
        <f t="shared" si="65"/>
        <v>NEW</v>
      </c>
      <c r="T315" s="165" t="str">
        <f t="shared" si="66"/>
        <v>tot</v>
      </c>
      <c r="U315" s="166">
        <f>COUNTIF($F$2:F315,G315)</f>
        <v>0</v>
      </c>
      <c r="V315" s="166">
        <f>COUNTIF($G$2:G315,F315)</f>
        <v>0</v>
      </c>
      <c r="W315" s="166">
        <f>COUNTIF($F$2:F315,F315)</f>
        <v>1</v>
      </c>
      <c r="X315" s="166">
        <f>COUNTIF($F$2:G315,G315)</f>
        <v>1</v>
      </c>
      <c r="Y315" s="165">
        <f t="shared" si="67"/>
        <v>1</v>
      </c>
      <c r="Z315" s="165" t="str">
        <f t="shared" si="68"/>
        <v>GW32-1TOT</v>
      </c>
      <c r="AA315" s="165" t="str">
        <f t="shared" si="69"/>
        <v>GW32-1new</v>
      </c>
      <c r="AB315" s="165" t="str">
        <f t="shared" si="60"/>
        <v>TOT</v>
      </c>
      <c r="AC315" s="165" t="str">
        <f t="shared" si="61"/>
        <v>new</v>
      </c>
    </row>
    <row r="316" spans="1:29" x14ac:dyDescent="0.3">
      <c r="A316" s="164" t="str">
        <f>LEFT('FPL FIX'!$F316,10)</f>
        <v>2023-04-25</v>
      </c>
      <c r="B316" s="164">
        <f t="shared" si="62"/>
        <v>45041</v>
      </c>
      <c r="C316" s="165">
        <f>'FPL FIX'!B316</f>
        <v>33</v>
      </c>
      <c r="D316" s="165">
        <f>'FPL FIX'!J316</f>
        <v>7</v>
      </c>
      <c r="E316" s="165">
        <f>'FPL FIX'!L316</f>
        <v>20</v>
      </c>
      <c r="F316" s="165" t="str">
        <f t="shared" si="56"/>
        <v>33CRY</v>
      </c>
      <c r="G316" s="165" t="str">
        <f t="shared" si="57"/>
        <v>33wol</v>
      </c>
      <c r="H316" s="165" t="str">
        <f>VLOOKUP($D316,FIX!$A$1:$D$21,MATCH("AbrvTeam",FIX!$A$1:$C$1,0),0)</f>
        <v>CRY</v>
      </c>
      <c r="I316" s="165" t="str">
        <f>VLOOKUP(E316,FIX!$A$1:$D$21,MATCH("AbrvTeamL",FIX!$A$1:$D$1,0),0)</f>
        <v>wol</v>
      </c>
      <c r="J316" s="165" t="str">
        <f>INDEX($F$2:$F$381,ROWS(F316:$F$381))</f>
        <v>8ARS</v>
      </c>
      <c r="K316" s="165" t="str">
        <f>INDEX($G$2:$G$381,ROWS($G316:G$381))</f>
        <v>8bre</v>
      </c>
      <c r="L316" s="165" t="str">
        <f>INDEX($H$2:$H$381,ROWS(H316:$H$381))</f>
        <v>ARS</v>
      </c>
      <c r="M316" s="165" t="str">
        <f>INDEX($I$2:$I$381,ROWS(I316:$I$381))</f>
        <v>bre</v>
      </c>
      <c r="N316" s="165" t="str">
        <f t="shared" si="63"/>
        <v>45041CRY</v>
      </c>
      <c r="O316" s="165" t="str">
        <f t="shared" si="64"/>
        <v>45041wol</v>
      </c>
      <c r="P316" s="165" t="str">
        <f t="shared" si="58"/>
        <v>CRY</v>
      </c>
      <c r="Q316" s="165" t="str">
        <f t="shared" si="59"/>
        <v>wol</v>
      </c>
      <c r="R316" s="165" t="str">
        <f>C316&amp;":"&amp;COUNTIF($C$2:C316,C316)</f>
        <v>33:1</v>
      </c>
      <c r="S316" s="165" t="str">
        <f t="shared" si="65"/>
        <v>WOL</v>
      </c>
      <c r="T316" s="165" t="str">
        <f t="shared" si="66"/>
        <v>cry</v>
      </c>
      <c r="U316" s="166">
        <f>COUNTIF($F$2:F316,G316)</f>
        <v>0</v>
      </c>
      <c r="V316" s="166">
        <f>COUNTIF($G$2:G316,F316)</f>
        <v>0</v>
      </c>
      <c r="W316" s="166">
        <f>COUNTIF($F$2:F316,F316)</f>
        <v>1</v>
      </c>
      <c r="X316" s="166">
        <f>COUNTIF($F$2:G316,G316)</f>
        <v>1</v>
      </c>
      <c r="Y316" s="165">
        <f t="shared" si="67"/>
        <v>1</v>
      </c>
      <c r="Z316" s="165" t="str">
        <f t="shared" si="68"/>
        <v>GW33-1CRY</v>
      </c>
      <c r="AA316" s="165" t="str">
        <f t="shared" si="69"/>
        <v>GW33-1wol</v>
      </c>
      <c r="AB316" s="165" t="str">
        <f t="shared" si="60"/>
        <v>CRY</v>
      </c>
      <c r="AC316" s="165" t="str">
        <f t="shared" si="61"/>
        <v>wol</v>
      </c>
    </row>
    <row r="317" spans="1:29" x14ac:dyDescent="0.3">
      <c r="A317" s="164" t="str">
        <f>LEFT('FPL FIX'!$F317,10)</f>
        <v>2023-04-25</v>
      </c>
      <c r="B317" s="164">
        <f t="shared" si="62"/>
        <v>45041</v>
      </c>
      <c r="C317" s="165">
        <f>'FPL FIX'!B317</f>
        <v>33</v>
      </c>
      <c r="D317" s="165">
        <f>'FPL FIX'!J317</f>
        <v>9</v>
      </c>
      <c r="E317" s="165">
        <f>'FPL FIX'!L317</f>
        <v>2</v>
      </c>
      <c r="F317" s="165" t="str">
        <f t="shared" si="56"/>
        <v>33FUL</v>
      </c>
      <c r="G317" s="165" t="str">
        <f t="shared" si="57"/>
        <v>33avl</v>
      </c>
      <c r="H317" s="165" t="str">
        <f>VLOOKUP($D317,FIX!$A$1:$D$21,MATCH("AbrvTeam",FIX!$A$1:$C$1,0),0)</f>
        <v>FUL</v>
      </c>
      <c r="I317" s="165" t="str">
        <f>VLOOKUP(E317,FIX!$A$1:$D$21,MATCH("AbrvTeamL",FIX!$A$1:$D$1,0),0)</f>
        <v>avl</v>
      </c>
      <c r="J317" s="165" t="str">
        <f>INDEX($F$2:$F$381,ROWS(F317:$F$381))</f>
        <v>8LEI</v>
      </c>
      <c r="K317" s="165" t="str">
        <f>INDEX($G$2:$G$381,ROWS($G317:G$381))</f>
        <v>8tot</v>
      </c>
      <c r="L317" s="165" t="str">
        <f>INDEX($H$2:$H$381,ROWS(H317:$H$381))</f>
        <v>LEI</v>
      </c>
      <c r="M317" s="165" t="str">
        <f>INDEX($I$2:$I$381,ROWS(I317:$I$381))</f>
        <v>tot</v>
      </c>
      <c r="N317" s="165" t="str">
        <f t="shared" si="63"/>
        <v>45041FUL</v>
      </c>
      <c r="O317" s="165" t="str">
        <f t="shared" si="64"/>
        <v>45041avl</v>
      </c>
      <c r="P317" s="165" t="str">
        <f t="shared" si="58"/>
        <v>FUL</v>
      </c>
      <c r="Q317" s="165" t="str">
        <f t="shared" si="59"/>
        <v>avl</v>
      </c>
      <c r="R317" s="165" t="str">
        <f>C317&amp;":"&amp;COUNTIF($C$2:C317,C317)</f>
        <v>33:2</v>
      </c>
      <c r="S317" s="165" t="str">
        <f t="shared" si="65"/>
        <v>AVL</v>
      </c>
      <c r="T317" s="165" t="str">
        <f t="shared" si="66"/>
        <v>ful</v>
      </c>
      <c r="U317" s="166">
        <f>COUNTIF($F$2:F317,G317)</f>
        <v>0</v>
      </c>
      <c r="V317" s="166">
        <f>COUNTIF($G$2:G317,F317)</f>
        <v>0</v>
      </c>
      <c r="W317" s="166">
        <f>COUNTIF($F$2:F317,F317)</f>
        <v>1</v>
      </c>
      <c r="X317" s="166">
        <f>COUNTIF($F$2:G317,G317)</f>
        <v>1</v>
      </c>
      <c r="Y317" s="165">
        <f t="shared" si="67"/>
        <v>1</v>
      </c>
      <c r="Z317" s="165" t="str">
        <f t="shared" si="68"/>
        <v>GW33-1FUL</v>
      </c>
      <c r="AA317" s="165" t="str">
        <f t="shared" si="69"/>
        <v>GW33-1avl</v>
      </c>
      <c r="AB317" s="165" t="str">
        <f t="shared" si="60"/>
        <v>FUL</v>
      </c>
      <c r="AC317" s="165" t="str">
        <f t="shared" si="61"/>
        <v>avl</v>
      </c>
    </row>
    <row r="318" spans="1:29" x14ac:dyDescent="0.3">
      <c r="A318" s="164" t="str">
        <f>LEFT('FPL FIX'!$F318,10)</f>
        <v>2023-04-25</v>
      </c>
      <c r="B318" s="164">
        <f t="shared" si="62"/>
        <v>45041</v>
      </c>
      <c r="C318" s="165">
        <f>'FPL FIX'!B318</f>
        <v>33</v>
      </c>
      <c r="D318" s="165">
        <f>'FPL FIX'!J318</f>
        <v>10</v>
      </c>
      <c r="E318" s="165">
        <f>'FPL FIX'!L318</f>
        <v>11</v>
      </c>
      <c r="F318" s="165" t="str">
        <f t="shared" si="56"/>
        <v>33LEI</v>
      </c>
      <c r="G318" s="165" t="str">
        <f t="shared" si="57"/>
        <v>33lee</v>
      </c>
      <c r="H318" s="165" t="str">
        <f>VLOOKUP($D318,FIX!$A$1:$D$21,MATCH("AbrvTeam",FIX!$A$1:$C$1,0),0)</f>
        <v>LEI</v>
      </c>
      <c r="I318" s="165" t="str">
        <f>VLOOKUP(E318,FIX!$A$1:$D$21,MATCH("AbrvTeamL",FIX!$A$1:$D$1,0),0)</f>
        <v>lee</v>
      </c>
      <c r="J318" s="165" t="str">
        <f>INDEX($F$2:$F$381,ROWS(F318:$F$381))</f>
        <v>8BOU</v>
      </c>
      <c r="K318" s="165" t="str">
        <f>INDEX($G$2:$G$381,ROWS($G318:G$381))</f>
        <v>8new</v>
      </c>
      <c r="L318" s="165" t="str">
        <f>INDEX($H$2:$H$381,ROWS(H318:$H$381))</f>
        <v>BOU</v>
      </c>
      <c r="M318" s="165" t="str">
        <f>INDEX($I$2:$I$381,ROWS(I318:$I$381))</f>
        <v>new</v>
      </c>
      <c r="N318" s="165" t="str">
        <f t="shared" si="63"/>
        <v>45041LEI</v>
      </c>
      <c r="O318" s="165" t="str">
        <f t="shared" si="64"/>
        <v>45041lee</v>
      </c>
      <c r="P318" s="165" t="str">
        <f t="shared" si="58"/>
        <v>LEI</v>
      </c>
      <c r="Q318" s="165" t="str">
        <f t="shared" si="59"/>
        <v>lee</v>
      </c>
      <c r="R318" s="165" t="str">
        <f>C318&amp;":"&amp;COUNTIF($C$2:C318,C318)</f>
        <v>33:3</v>
      </c>
      <c r="S318" s="165" t="str">
        <f t="shared" si="65"/>
        <v>LEE</v>
      </c>
      <c r="T318" s="165" t="str">
        <f t="shared" si="66"/>
        <v>lei</v>
      </c>
      <c r="U318" s="166">
        <f>COUNTIF($F$2:F318,G318)</f>
        <v>0</v>
      </c>
      <c r="V318" s="166">
        <f>COUNTIF($G$2:G318,F318)</f>
        <v>0</v>
      </c>
      <c r="W318" s="166">
        <f>COUNTIF($F$2:F318,F318)</f>
        <v>1</v>
      </c>
      <c r="X318" s="166">
        <f>COUNTIF($F$2:G318,G318)</f>
        <v>1</v>
      </c>
      <c r="Y318" s="165">
        <f t="shared" si="67"/>
        <v>1</v>
      </c>
      <c r="Z318" s="165" t="str">
        <f t="shared" si="68"/>
        <v>GW33-1LEI</v>
      </c>
      <c r="AA318" s="165" t="str">
        <f t="shared" si="69"/>
        <v>GW33-1lee</v>
      </c>
      <c r="AB318" s="165" t="str">
        <f t="shared" si="60"/>
        <v>LEI</v>
      </c>
      <c r="AC318" s="165" t="str">
        <f t="shared" si="61"/>
        <v>lee</v>
      </c>
    </row>
    <row r="319" spans="1:29" x14ac:dyDescent="0.3">
      <c r="A319" s="164" t="str">
        <f>LEFT('FPL FIX'!$F319,10)</f>
        <v>2023-04-26</v>
      </c>
      <c r="B319" s="164">
        <f t="shared" si="62"/>
        <v>45042</v>
      </c>
      <c r="C319" s="165">
        <f>'FPL FIX'!B319</f>
        <v>33</v>
      </c>
      <c r="D319" s="165">
        <f>'FPL FIX'!J319</f>
        <v>5</v>
      </c>
      <c r="E319" s="165">
        <f>'FPL FIX'!L319</f>
        <v>16</v>
      </c>
      <c r="F319" s="165" t="str">
        <f t="shared" si="56"/>
        <v>33BHA</v>
      </c>
      <c r="G319" s="165" t="str">
        <f t="shared" si="57"/>
        <v>33nfo</v>
      </c>
      <c r="H319" s="165" t="str">
        <f>VLOOKUP($D319,FIX!$A$1:$D$21,MATCH("AbrvTeam",FIX!$A$1:$C$1,0),0)</f>
        <v>BHA</v>
      </c>
      <c r="I319" s="165" t="str">
        <f>VLOOKUP(E319,FIX!$A$1:$D$21,MATCH("AbrvTeamL",FIX!$A$1:$D$1,0),0)</f>
        <v>nfo</v>
      </c>
      <c r="J319" s="165" t="str">
        <f>INDEX($F$2:$F$381,ROWS(F319:$F$381))</f>
        <v>8MCI</v>
      </c>
      <c r="K319" s="165" t="str">
        <f>INDEX($G$2:$G$381,ROWS($G319:G$381))</f>
        <v>8wol</v>
      </c>
      <c r="L319" s="165" t="str">
        <f>INDEX($H$2:$H$381,ROWS(H319:$H$381))</f>
        <v>MCI</v>
      </c>
      <c r="M319" s="165" t="str">
        <f>INDEX($I$2:$I$381,ROWS(I319:$I$381))</f>
        <v>wol</v>
      </c>
      <c r="N319" s="165" t="str">
        <f t="shared" si="63"/>
        <v>45042BHA</v>
      </c>
      <c r="O319" s="165" t="str">
        <f t="shared" si="64"/>
        <v>45042nfo</v>
      </c>
      <c r="P319" s="165" t="str">
        <f t="shared" si="58"/>
        <v>BHA</v>
      </c>
      <c r="Q319" s="165" t="str">
        <f t="shared" si="59"/>
        <v>nfo</v>
      </c>
      <c r="R319" s="165" t="str">
        <f>C319&amp;":"&amp;COUNTIF($C$2:C319,C319)</f>
        <v>33:4</v>
      </c>
      <c r="S319" s="165" t="str">
        <f t="shared" si="65"/>
        <v>NFO</v>
      </c>
      <c r="T319" s="165" t="str">
        <f t="shared" si="66"/>
        <v>bha</v>
      </c>
      <c r="U319" s="166">
        <f>COUNTIF($F$2:F319,G319)</f>
        <v>0</v>
      </c>
      <c r="V319" s="166">
        <f>COUNTIF($G$2:G319,F319)</f>
        <v>0</v>
      </c>
      <c r="W319" s="166">
        <f>COUNTIF($F$2:F319,F319)</f>
        <v>1</v>
      </c>
      <c r="X319" s="166">
        <f>COUNTIF($F$2:G319,G319)</f>
        <v>1</v>
      </c>
      <c r="Y319" s="165">
        <f t="shared" si="67"/>
        <v>1</v>
      </c>
      <c r="Z319" s="165" t="str">
        <f t="shared" si="68"/>
        <v>GW33-1BHA</v>
      </c>
      <c r="AA319" s="165" t="str">
        <f t="shared" si="69"/>
        <v>GW33-1nfo</v>
      </c>
      <c r="AB319" s="165" t="str">
        <f t="shared" si="60"/>
        <v>BHA</v>
      </c>
      <c r="AC319" s="165" t="str">
        <f t="shared" si="61"/>
        <v>nfo</v>
      </c>
    </row>
    <row r="320" spans="1:29" x14ac:dyDescent="0.3">
      <c r="A320" s="164" t="str">
        <f>LEFT('FPL FIX'!$F320,10)</f>
        <v>2023-04-26</v>
      </c>
      <c r="B320" s="164">
        <f t="shared" si="62"/>
        <v>45042</v>
      </c>
      <c r="C320" s="165">
        <f>'FPL FIX'!B320</f>
        <v>33</v>
      </c>
      <c r="D320" s="165">
        <f>'FPL FIX'!J320</f>
        <v>4</v>
      </c>
      <c r="E320" s="165">
        <f>'FPL FIX'!L320</f>
        <v>6</v>
      </c>
      <c r="F320" s="165" t="str">
        <f t="shared" si="56"/>
        <v>33BRE</v>
      </c>
      <c r="G320" s="165" t="str">
        <f t="shared" si="57"/>
        <v>33che</v>
      </c>
      <c r="H320" s="165" t="str">
        <f>VLOOKUP($D320,FIX!$A$1:$D$21,MATCH("AbrvTeam",FIX!$A$1:$C$1,0),0)</f>
        <v>BRE</v>
      </c>
      <c r="I320" s="165" t="str">
        <f>VLOOKUP(E320,FIX!$A$1:$D$21,MATCH("AbrvTeamL",FIX!$A$1:$D$1,0),0)</f>
        <v>che</v>
      </c>
      <c r="J320" s="165" t="str">
        <f>INDEX($F$2:$F$381,ROWS(F320:$F$381))</f>
        <v>8FUL</v>
      </c>
      <c r="K320" s="165" t="str">
        <f>INDEX($G$2:$G$381,ROWS($G320:G$381))</f>
        <v>8nfo</v>
      </c>
      <c r="L320" s="165" t="str">
        <f>INDEX($H$2:$H$381,ROWS(H320:$H$381))</f>
        <v>FUL</v>
      </c>
      <c r="M320" s="165" t="str">
        <f>INDEX($I$2:$I$381,ROWS(I320:$I$381))</f>
        <v>nfo</v>
      </c>
      <c r="N320" s="165" t="str">
        <f t="shared" si="63"/>
        <v>45042BRE</v>
      </c>
      <c r="O320" s="165" t="str">
        <f t="shared" si="64"/>
        <v>45042che</v>
      </c>
      <c r="P320" s="165" t="str">
        <f t="shared" si="58"/>
        <v>BRE</v>
      </c>
      <c r="Q320" s="165" t="str">
        <f t="shared" si="59"/>
        <v>che</v>
      </c>
      <c r="R320" s="165" t="str">
        <f>C320&amp;":"&amp;COUNTIF($C$2:C320,C320)</f>
        <v>33:5</v>
      </c>
      <c r="S320" s="165" t="str">
        <f t="shared" si="65"/>
        <v>CHE</v>
      </c>
      <c r="T320" s="165" t="str">
        <f t="shared" si="66"/>
        <v>bre</v>
      </c>
      <c r="U320" s="166">
        <f>COUNTIF($F$2:F320,G320)</f>
        <v>0</v>
      </c>
      <c r="V320" s="166">
        <f>COUNTIF($G$2:G320,F320)</f>
        <v>0</v>
      </c>
      <c r="W320" s="166">
        <f>COUNTIF($F$2:F320,F320)</f>
        <v>1</v>
      </c>
      <c r="X320" s="166">
        <f>COUNTIF($F$2:G320,G320)</f>
        <v>1</v>
      </c>
      <c r="Y320" s="165">
        <f t="shared" si="67"/>
        <v>1</v>
      </c>
      <c r="Z320" s="165" t="str">
        <f t="shared" si="68"/>
        <v>GW33-1BRE</v>
      </c>
      <c r="AA320" s="165" t="str">
        <f t="shared" si="69"/>
        <v>GW33-1che</v>
      </c>
      <c r="AB320" s="165" t="str">
        <f t="shared" si="60"/>
        <v>BRE</v>
      </c>
      <c r="AC320" s="165" t="str">
        <f t="shared" si="61"/>
        <v>che</v>
      </c>
    </row>
    <row r="321" spans="1:29" x14ac:dyDescent="0.3">
      <c r="A321" s="164" t="str">
        <f>LEFT('FPL FIX'!$F321,10)</f>
        <v>2023-04-26</v>
      </c>
      <c r="B321" s="164">
        <f t="shared" si="62"/>
        <v>45042</v>
      </c>
      <c r="C321" s="165">
        <f>'FPL FIX'!B321</f>
        <v>33</v>
      </c>
      <c r="D321" s="165">
        <f>'FPL FIX'!J321</f>
        <v>12</v>
      </c>
      <c r="E321" s="165">
        <f>'FPL FIX'!L321</f>
        <v>19</v>
      </c>
      <c r="F321" s="165" t="str">
        <f t="shared" si="56"/>
        <v>33LIV</v>
      </c>
      <c r="G321" s="165" t="str">
        <f t="shared" si="57"/>
        <v>33whu</v>
      </c>
      <c r="H321" s="165" t="str">
        <f>VLOOKUP($D321,FIX!$A$1:$D$21,MATCH("AbrvTeam",FIX!$A$1:$C$1,0),0)</f>
        <v>LIV</v>
      </c>
      <c r="I321" s="165" t="str">
        <f>VLOOKUP(E321,FIX!$A$1:$D$21,MATCH("AbrvTeamL",FIX!$A$1:$D$1,0),0)</f>
        <v>whu</v>
      </c>
      <c r="J321" s="165" t="str">
        <f>INDEX($F$2:$F$381,ROWS(F321:$F$381))</f>
        <v>8SOU</v>
      </c>
      <c r="K321" s="165" t="str">
        <f>INDEX($G$2:$G$381,ROWS($G321:G$381))</f>
        <v>8avl</v>
      </c>
      <c r="L321" s="165" t="str">
        <f>INDEX($H$2:$H$381,ROWS(H321:$H$381))</f>
        <v>SOU</v>
      </c>
      <c r="M321" s="165" t="str">
        <f>INDEX($I$2:$I$381,ROWS(I321:$I$381))</f>
        <v>avl</v>
      </c>
      <c r="N321" s="165" t="str">
        <f t="shared" si="63"/>
        <v>45042LIV</v>
      </c>
      <c r="O321" s="165" t="str">
        <f t="shared" si="64"/>
        <v>45042whu</v>
      </c>
      <c r="P321" s="165" t="str">
        <f t="shared" si="58"/>
        <v>LIV</v>
      </c>
      <c r="Q321" s="165" t="str">
        <f t="shared" si="59"/>
        <v>whu</v>
      </c>
      <c r="R321" s="165" t="str">
        <f>C321&amp;":"&amp;COUNTIF($C$2:C321,C321)</f>
        <v>33:6</v>
      </c>
      <c r="S321" s="165" t="str">
        <f t="shared" si="65"/>
        <v>WHU</v>
      </c>
      <c r="T321" s="165" t="str">
        <f t="shared" si="66"/>
        <v>liv</v>
      </c>
      <c r="U321" s="166">
        <f>COUNTIF($F$2:F321,G321)</f>
        <v>0</v>
      </c>
      <c r="V321" s="166">
        <f>COUNTIF($G$2:G321,F321)</f>
        <v>0</v>
      </c>
      <c r="W321" s="166">
        <f>COUNTIF($F$2:F321,F321)</f>
        <v>1</v>
      </c>
      <c r="X321" s="166">
        <f>COUNTIF($F$2:G321,G321)</f>
        <v>1</v>
      </c>
      <c r="Y321" s="165">
        <f t="shared" si="67"/>
        <v>1</v>
      </c>
      <c r="Z321" s="165" t="str">
        <f t="shared" si="68"/>
        <v>GW33-1LIV</v>
      </c>
      <c r="AA321" s="165" t="str">
        <f t="shared" si="69"/>
        <v>GW33-1whu</v>
      </c>
      <c r="AB321" s="165" t="str">
        <f t="shared" si="60"/>
        <v>LIV</v>
      </c>
      <c r="AC321" s="165" t="str">
        <f t="shared" si="61"/>
        <v>whu</v>
      </c>
    </row>
    <row r="322" spans="1:29" x14ac:dyDescent="0.3">
      <c r="A322" s="164" t="str">
        <f>LEFT('FPL FIX'!$F322,10)</f>
        <v>2023-04-26</v>
      </c>
      <c r="B322" s="164">
        <f t="shared" si="62"/>
        <v>45042</v>
      </c>
      <c r="C322" s="165">
        <f>'FPL FIX'!B322</f>
        <v>33</v>
      </c>
      <c r="D322" s="165">
        <f>'FPL FIX'!J322</f>
        <v>1</v>
      </c>
      <c r="E322" s="165">
        <f>'FPL FIX'!L322</f>
        <v>13</v>
      </c>
      <c r="F322" s="165" t="str">
        <f t="shared" ref="F322:F381" si="70">C322&amp;H322</f>
        <v>33ARS</v>
      </c>
      <c r="G322" s="165" t="str">
        <f t="shared" ref="G322:G381" si="71">C322&amp;I322</f>
        <v>33mci</v>
      </c>
      <c r="H322" s="165" t="str">
        <f>VLOOKUP($D322,FIX!$A$1:$D$21,MATCH("AbrvTeam",FIX!$A$1:$C$1,0),0)</f>
        <v>ARS</v>
      </c>
      <c r="I322" s="165" t="str">
        <f>VLOOKUP(E322,FIX!$A$1:$D$21,MATCH("AbrvTeamL",FIX!$A$1:$D$1,0),0)</f>
        <v>mci</v>
      </c>
      <c r="J322" s="165" t="str">
        <f>INDEX($F$2:$F$381,ROWS(F322:$F$381))</f>
        <v>6ARS</v>
      </c>
      <c r="K322" s="165" t="str">
        <f>INDEX($G$2:$G$381,ROWS($G322:G$381))</f>
        <v>6mun</v>
      </c>
      <c r="L322" s="165" t="str">
        <f>INDEX($H$2:$H$381,ROWS(H322:$H$381))</f>
        <v>ARS</v>
      </c>
      <c r="M322" s="165" t="str">
        <f>INDEX($I$2:$I$381,ROWS(I322:$I$381))</f>
        <v>mun</v>
      </c>
      <c r="N322" s="165" t="str">
        <f t="shared" si="63"/>
        <v>45042ARS</v>
      </c>
      <c r="O322" s="165" t="str">
        <f t="shared" si="64"/>
        <v>45042mci</v>
      </c>
      <c r="P322" s="165" t="str">
        <f t="shared" ref="P322:P381" si="72">H322</f>
        <v>ARS</v>
      </c>
      <c r="Q322" s="165" t="str">
        <f t="shared" ref="Q322:Q381" si="73">I322</f>
        <v>mci</v>
      </c>
      <c r="R322" s="165" t="str">
        <f>C322&amp;":"&amp;COUNTIF($C$2:C322,C322)</f>
        <v>33:7</v>
      </c>
      <c r="S322" s="165" t="str">
        <f t="shared" si="65"/>
        <v>MCI</v>
      </c>
      <c r="T322" s="165" t="str">
        <f t="shared" si="66"/>
        <v>ars</v>
      </c>
      <c r="U322" s="166">
        <f>COUNTIF($F$2:F322,G322)</f>
        <v>0</v>
      </c>
      <c r="V322" s="166">
        <f>COUNTIF($G$2:G322,F322)</f>
        <v>0</v>
      </c>
      <c r="W322" s="166">
        <f>COUNTIF($F$2:F322,F322)</f>
        <v>1</v>
      </c>
      <c r="X322" s="166">
        <f>COUNTIF($F$2:G322,G322)</f>
        <v>1</v>
      </c>
      <c r="Y322" s="165">
        <f t="shared" si="67"/>
        <v>1</v>
      </c>
      <c r="Z322" s="165" t="str">
        <f t="shared" si="68"/>
        <v>GW33-1ARS</v>
      </c>
      <c r="AA322" s="165" t="str">
        <f t="shared" si="69"/>
        <v>GW33-1mci</v>
      </c>
      <c r="AB322" s="165" t="str">
        <f t="shared" ref="AB322:AB381" si="74">H322</f>
        <v>ARS</v>
      </c>
      <c r="AC322" s="165" t="str">
        <f t="shared" ref="AC322:AC381" si="75">I322</f>
        <v>mci</v>
      </c>
    </row>
    <row r="323" spans="1:29" x14ac:dyDescent="0.3">
      <c r="A323" s="164" t="str">
        <f>LEFT('FPL FIX'!$F323,10)</f>
        <v>2023-04-27</v>
      </c>
      <c r="B323" s="164">
        <f t="shared" ref="B323:B381" si="76">IFERROR(A323*$B$1,"")</f>
        <v>45043</v>
      </c>
      <c r="C323" s="165">
        <f>'FPL FIX'!B323</f>
        <v>33</v>
      </c>
      <c r="D323" s="165">
        <f>'FPL FIX'!J323</f>
        <v>15</v>
      </c>
      <c r="E323" s="165">
        <f>'FPL FIX'!L323</f>
        <v>8</v>
      </c>
      <c r="F323" s="165" t="str">
        <f t="shared" si="70"/>
        <v>33NEW</v>
      </c>
      <c r="G323" s="165" t="str">
        <f t="shared" si="71"/>
        <v>33eve</v>
      </c>
      <c r="H323" s="165" t="str">
        <f>VLOOKUP($D323,FIX!$A$1:$D$21,MATCH("AbrvTeam",FIX!$A$1:$C$1,0),0)</f>
        <v>NEW</v>
      </c>
      <c r="I323" s="165" t="str">
        <f>VLOOKUP(E323,FIX!$A$1:$D$21,MATCH("AbrvTeamL",FIX!$A$1:$D$1,0),0)</f>
        <v>eve</v>
      </c>
      <c r="J323" s="165" t="str">
        <f>INDEX($F$2:$F$381,ROWS(F323:$F$381))</f>
        <v>6LEI</v>
      </c>
      <c r="K323" s="165" t="str">
        <f>INDEX($G$2:$G$381,ROWS($G323:G$381))</f>
        <v>6bha</v>
      </c>
      <c r="L323" s="165" t="str">
        <f>INDEX($H$2:$H$381,ROWS(H323:$H$381))</f>
        <v>LEI</v>
      </c>
      <c r="M323" s="165" t="str">
        <f>INDEX($I$2:$I$381,ROWS(I323:$I$381))</f>
        <v>bha</v>
      </c>
      <c r="N323" s="165" t="str">
        <f t="shared" ref="N323:N381" si="77">B323&amp;H323</f>
        <v>45043NEW</v>
      </c>
      <c r="O323" s="165" t="str">
        <f t="shared" ref="O323:O381" si="78">B323&amp;I323</f>
        <v>45043eve</v>
      </c>
      <c r="P323" s="165" t="str">
        <f t="shared" si="72"/>
        <v>NEW</v>
      </c>
      <c r="Q323" s="165" t="str">
        <f t="shared" si="73"/>
        <v>eve</v>
      </c>
      <c r="R323" s="165" t="str">
        <f>C323&amp;":"&amp;COUNTIF($C$2:C323,C323)</f>
        <v>33:8</v>
      </c>
      <c r="S323" s="165" t="str">
        <f t="shared" ref="S323:S381" si="79">UPPER(Q323)</f>
        <v>EVE</v>
      </c>
      <c r="T323" s="165" t="str">
        <f t="shared" ref="T323:T381" si="80">LOWER(P323)</f>
        <v>new</v>
      </c>
      <c r="U323" s="166">
        <f>COUNTIF($F$2:F323,G323)</f>
        <v>0</v>
      </c>
      <c r="V323" s="166">
        <f>COUNTIF($G$2:G323,F323)</f>
        <v>0</v>
      </c>
      <c r="W323" s="166">
        <f>COUNTIF($F$2:F323,F323)</f>
        <v>1</v>
      </c>
      <c r="X323" s="166">
        <f>COUNTIF($F$2:G323,G323)</f>
        <v>1</v>
      </c>
      <c r="Y323" s="165">
        <f t="shared" ref="Y323:Y381" si="81">IF(OR(U323=1,V323=1,W323=2,X323=2),2,1)</f>
        <v>1</v>
      </c>
      <c r="Z323" s="165" t="str">
        <f t="shared" ref="Z323:Z381" si="82">"GW"&amp;C323&amp;"-"&amp;Y323&amp;H323</f>
        <v>GW33-1NEW</v>
      </c>
      <c r="AA323" s="165" t="str">
        <f t="shared" ref="AA323:AA381" si="83">"GW"&amp;C323&amp;"-"&amp;Y323&amp;I323</f>
        <v>GW33-1eve</v>
      </c>
      <c r="AB323" s="165" t="str">
        <f t="shared" si="74"/>
        <v>NEW</v>
      </c>
      <c r="AC323" s="165" t="str">
        <f t="shared" si="75"/>
        <v>eve</v>
      </c>
    </row>
    <row r="324" spans="1:29" x14ac:dyDescent="0.3">
      <c r="A324" s="164" t="str">
        <f>LEFT('FPL FIX'!$F324,10)</f>
        <v>2023-04-27</v>
      </c>
      <c r="B324" s="164">
        <f t="shared" si="76"/>
        <v>45043</v>
      </c>
      <c r="C324" s="165">
        <f>'FPL FIX'!B324</f>
        <v>33</v>
      </c>
      <c r="D324" s="165">
        <f>'FPL FIX'!J324</f>
        <v>3</v>
      </c>
      <c r="E324" s="165">
        <f>'FPL FIX'!L324</f>
        <v>17</v>
      </c>
      <c r="F324" s="165" t="str">
        <f t="shared" si="70"/>
        <v>33BOU</v>
      </c>
      <c r="G324" s="165" t="str">
        <f t="shared" si="71"/>
        <v>33sou</v>
      </c>
      <c r="H324" s="165" t="str">
        <f>VLOOKUP($D324,FIX!$A$1:$D$21,MATCH("AbrvTeam",FIX!$A$1:$C$1,0),0)</f>
        <v>BOU</v>
      </c>
      <c r="I324" s="165" t="str">
        <f>VLOOKUP(E324,FIX!$A$1:$D$21,MATCH("AbrvTeamL",FIX!$A$1:$D$1,0),0)</f>
        <v>sou</v>
      </c>
      <c r="J324" s="165" t="str">
        <f>INDEX($F$2:$F$381,ROWS(F324:$F$381))</f>
        <v>6MCI</v>
      </c>
      <c r="K324" s="165" t="str">
        <f>INDEX($G$2:$G$381,ROWS($G324:G$381))</f>
        <v>6avl</v>
      </c>
      <c r="L324" s="165" t="str">
        <f>INDEX($H$2:$H$381,ROWS(H324:$H$381))</f>
        <v>MCI</v>
      </c>
      <c r="M324" s="165" t="str">
        <f>INDEX($I$2:$I$381,ROWS(I324:$I$381))</f>
        <v>avl</v>
      </c>
      <c r="N324" s="165" t="str">
        <f t="shared" si="77"/>
        <v>45043BOU</v>
      </c>
      <c r="O324" s="165" t="str">
        <f t="shared" si="78"/>
        <v>45043sou</v>
      </c>
      <c r="P324" s="165" t="str">
        <f t="shared" si="72"/>
        <v>BOU</v>
      </c>
      <c r="Q324" s="165" t="str">
        <f t="shared" si="73"/>
        <v>sou</v>
      </c>
      <c r="R324" s="165" t="str">
        <f>C324&amp;":"&amp;COUNTIF($C$2:C324,C324)</f>
        <v>33:9</v>
      </c>
      <c r="S324" s="165" t="str">
        <f t="shared" si="79"/>
        <v>SOU</v>
      </c>
      <c r="T324" s="165" t="str">
        <f t="shared" si="80"/>
        <v>bou</v>
      </c>
      <c r="U324" s="166">
        <f>COUNTIF($F$2:F324,G324)</f>
        <v>0</v>
      </c>
      <c r="V324" s="166">
        <f>COUNTIF($G$2:G324,F324)</f>
        <v>0</v>
      </c>
      <c r="W324" s="166">
        <f>COUNTIF($F$2:F324,F324)</f>
        <v>1</v>
      </c>
      <c r="X324" s="166">
        <f>COUNTIF($F$2:G324,G324)</f>
        <v>1</v>
      </c>
      <c r="Y324" s="165">
        <f t="shared" si="81"/>
        <v>1</v>
      </c>
      <c r="Z324" s="165" t="str">
        <f t="shared" si="82"/>
        <v>GW33-1BOU</v>
      </c>
      <c r="AA324" s="165" t="str">
        <f t="shared" si="83"/>
        <v>GW33-1sou</v>
      </c>
      <c r="AB324" s="165" t="str">
        <f t="shared" si="74"/>
        <v>BOU</v>
      </c>
      <c r="AC324" s="165" t="str">
        <f t="shared" si="75"/>
        <v>sou</v>
      </c>
    </row>
    <row r="325" spans="1:29" x14ac:dyDescent="0.3">
      <c r="A325" s="164" t="str">
        <f>LEFT('FPL FIX'!$F325,10)</f>
        <v>2023-04-27</v>
      </c>
      <c r="B325" s="164">
        <f t="shared" si="76"/>
        <v>45043</v>
      </c>
      <c r="C325" s="165">
        <f>'FPL FIX'!B325</f>
        <v>33</v>
      </c>
      <c r="D325" s="165">
        <f>'FPL FIX'!J325</f>
        <v>14</v>
      </c>
      <c r="E325" s="165">
        <f>'FPL FIX'!L325</f>
        <v>18</v>
      </c>
      <c r="F325" s="165" t="str">
        <f t="shared" si="70"/>
        <v>33MUN</v>
      </c>
      <c r="G325" s="165" t="str">
        <f t="shared" si="71"/>
        <v>33tot</v>
      </c>
      <c r="H325" s="165" t="str">
        <f>VLOOKUP($D325,FIX!$A$1:$D$21,MATCH("AbrvTeam",FIX!$A$1:$C$1,0),0)</f>
        <v>MUN</v>
      </c>
      <c r="I325" s="165" t="str">
        <f>VLOOKUP(E325,FIX!$A$1:$D$21,MATCH("AbrvTeamL",FIX!$A$1:$D$1,0),0)</f>
        <v>tot</v>
      </c>
      <c r="J325" s="165" t="str">
        <f>INDEX($F$2:$F$381,ROWS(F325:$F$381))</f>
        <v>6SOU</v>
      </c>
      <c r="K325" s="165" t="str">
        <f>INDEX($G$2:$G$381,ROWS($G325:G$381))</f>
        <v>6wol</v>
      </c>
      <c r="L325" s="165" t="str">
        <f>INDEX($H$2:$H$381,ROWS(H325:$H$381))</f>
        <v>SOU</v>
      </c>
      <c r="M325" s="165" t="str">
        <f>INDEX($I$2:$I$381,ROWS(I325:$I$381))</f>
        <v>wol</v>
      </c>
      <c r="N325" s="165" t="str">
        <f t="shared" si="77"/>
        <v>45043MUN</v>
      </c>
      <c r="O325" s="165" t="str">
        <f t="shared" si="78"/>
        <v>45043tot</v>
      </c>
      <c r="P325" s="165" t="str">
        <f t="shared" si="72"/>
        <v>MUN</v>
      </c>
      <c r="Q325" s="165" t="str">
        <f t="shared" si="73"/>
        <v>tot</v>
      </c>
      <c r="R325" s="165" t="str">
        <f>C325&amp;":"&amp;COUNTIF($C$2:C325,C325)</f>
        <v>33:10</v>
      </c>
      <c r="S325" s="165" t="str">
        <f t="shared" si="79"/>
        <v>TOT</v>
      </c>
      <c r="T325" s="165" t="str">
        <f t="shared" si="80"/>
        <v>mun</v>
      </c>
      <c r="U325" s="166">
        <f>COUNTIF($F$2:F325,G325)</f>
        <v>0</v>
      </c>
      <c r="V325" s="166">
        <f>COUNTIF($G$2:G325,F325)</f>
        <v>0</v>
      </c>
      <c r="W325" s="166">
        <f>COUNTIF($F$2:F325,F325)</f>
        <v>1</v>
      </c>
      <c r="X325" s="166">
        <f>COUNTIF($F$2:G325,G325)</f>
        <v>1</v>
      </c>
      <c r="Y325" s="165">
        <f t="shared" si="81"/>
        <v>1</v>
      </c>
      <c r="Z325" s="165" t="str">
        <f t="shared" si="82"/>
        <v>GW33-1MUN</v>
      </c>
      <c r="AA325" s="165" t="str">
        <f t="shared" si="83"/>
        <v>GW33-1tot</v>
      </c>
      <c r="AB325" s="165" t="str">
        <f t="shared" si="74"/>
        <v>MUN</v>
      </c>
      <c r="AC325" s="165" t="str">
        <f t="shared" si="75"/>
        <v>tot</v>
      </c>
    </row>
    <row r="326" spans="1:29" x14ac:dyDescent="0.3">
      <c r="A326" s="164" t="str">
        <f>LEFT('FPL FIX'!$F326,10)</f>
        <v>2023-04-29</v>
      </c>
      <c r="B326" s="164">
        <f t="shared" si="76"/>
        <v>45045</v>
      </c>
      <c r="C326" s="165">
        <f>'FPL FIX'!B326</f>
        <v>34</v>
      </c>
      <c r="D326" s="165">
        <f>'FPL FIX'!J326</f>
        <v>19</v>
      </c>
      <c r="E326" s="165">
        <f>'FPL FIX'!L326</f>
        <v>7</v>
      </c>
      <c r="F326" s="165" t="str">
        <f t="shared" si="70"/>
        <v>34WHU</v>
      </c>
      <c r="G326" s="165" t="str">
        <f t="shared" si="71"/>
        <v>34cry</v>
      </c>
      <c r="H326" s="165" t="str">
        <f>VLOOKUP($D326,FIX!$A$1:$D$21,MATCH("AbrvTeam",FIX!$A$1:$C$1,0),0)</f>
        <v>WHU</v>
      </c>
      <c r="I326" s="165" t="str">
        <f>VLOOKUP(E326,FIX!$A$1:$D$21,MATCH("AbrvTeamL",FIX!$A$1:$D$1,0),0)</f>
        <v>cry</v>
      </c>
      <c r="J326" s="165" t="str">
        <f>INDEX($F$2:$F$381,ROWS(F326:$F$381))</f>
        <v>6FUL</v>
      </c>
      <c r="K326" s="165" t="str">
        <f>INDEX($G$2:$G$381,ROWS($G326:G$381))</f>
        <v>6tot</v>
      </c>
      <c r="L326" s="165" t="str">
        <f>INDEX($H$2:$H$381,ROWS(H326:$H$381))</f>
        <v>FUL</v>
      </c>
      <c r="M326" s="165" t="str">
        <f>INDEX($I$2:$I$381,ROWS(I326:$I$381))</f>
        <v>tot</v>
      </c>
      <c r="N326" s="165" t="str">
        <f t="shared" si="77"/>
        <v>45045WHU</v>
      </c>
      <c r="O326" s="165" t="str">
        <f t="shared" si="78"/>
        <v>45045cry</v>
      </c>
      <c r="P326" s="165" t="str">
        <f t="shared" si="72"/>
        <v>WHU</v>
      </c>
      <c r="Q326" s="165" t="str">
        <f t="shared" si="73"/>
        <v>cry</v>
      </c>
      <c r="R326" s="165" t="str">
        <f>C326&amp;":"&amp;COUNTIF($C$2:C326,C326)</f>
        <v>34:1</v>
      </c>
      <c r="S326" s="165" t="str">
        <f t="shared" si="79"/>
        <v>CRY</v>
      </c>
      <c r="T326" s="165" t="str">
        <f t="shared" si="80"/>
        <v>whu</v>
      </c>
      <c r="U326" s="166">
        <f>COUNTIF($F$2:F326,G326)</f>
        <v>0</v>
      </c>
      <c r="V326" s="166">
        <f>COUNTIF($G$2:G326,F326)</f>
        <v>0</v>
      </c>
      <c r="W326" s="166">
        <f>COUNTIF($F$2:F326,F326)</f>
        <v>1</v>
      </c>
      <c r="X326" s="166">
        <f>COUNTIF($F$2:G326,G326)</f>
        <v>1</v>
      </c>
      <c r="Y326" s="165">
        <f t="shared" si="81"/>
        <v>1</v>
      </c>
      <c r="Z326" s="165" t="str">
        <f t="shared" si="82"/>
        <v>GW34-1WHU</v>
      </c>
      <c r="AA326" s="165" t="str">
        <f t="shared" si="83"/>
        <v>GW34-1cry</v>
      </c>
      <c r="AB326" s="165" t="str">
        <f t="shared" si="74"/>
        <v>WHU</v>
      </c>
      <c r="AC326" s="165" t="str">
        <f t="shared" si="75"/>
        <v>cry</v>
      </c>
    </row>
    <row r="327" spans="1:29" x14ac:dyDescent="0.3">
      <c r="A327" s="164" t="str">
        <f>LEFT('FPL FIX'!$F327,10)</f>
        <v>2023-04-29</v>
      </c>
      <c r="B327" s="164">
        <f t="shared" si="76"/>
        <v>45045</v>
      </c>
      <c r="C327" s="165">
        <f>'FPL FIX'!B327</f>
        <v>34</v>
      </c>
      <c r="D327" s="165">
        <f>'FPL FIX'!J327</f>
        <v>16</v>
      </c>
      <c r="E327" s="165">
        <f>'FPL FIX'!L327</f>
        <v>4</v>
      </c>
      <c r="F327" s="165" t="str">
        <f t="shared" si="70"/>
        <v>34NFO</v>
      </c>
      <c r="G327" s="165" t="str">
        <f t="shared" si="71"/>
        <v>34bre</v>
      </c>
      <c r="H327" s="165" t="str">
        <f>VLOOKUP($D327,FIX!$A$1:$D$21,MATCH("AbrvTeam",FIX!$A$1:$C$1,0),0)</f>
        <v>NFO</v>
      </c>
      <c r="I327" s="165" t="str">
        <f>VLOOKUP(E327,FIX!$A$1:$D$21,MATCH("AbrvTeamL",FIX!$A$1:$D$1,0),0)</f>
        <v>bre</v>
      </c>
      <c r="J327" s="165" t="str">
        <f>INDEX($F$2:$F$381,ROWS(F327:$F$381))</f>
        <v>6BOU</v>
      </c>
      <c r="K327" s="165" t="str">
        <f>INDEX($G$2:$G$381,ROWS($G327:G$381))</f>
        <v>6nfo</v>
      </c>
      <c r="L327" s="165" t="str">
        <f>INDEX($H$2:$H$381,ROWS(H327:$H$381))</f>
        <v>BOU</v>
      </c>
      <c r="M327" s="165" t="str">
        <f>INDEX($I$2:$I$381,ROWS(I327:$I$381))</f>
        <v>nfo</v>
      </c>
      <c r="N327" s="165" t="str">
        <f t="shared" si="77"/>
        <v>45045NFO</v>
      </c>
      <c r="O327" s="165" t="str">
        <f t="shared" si="78"/>
        <v>45045bre</v>
      </c>
      <c r="P327" s="165" t="str">
        <f t="shared" si="72"/>
        <v>NFO</v>
      </c>
      <c r="Q327" s="165" t="str">
        <f t="shared" si="73"/>
        <v>bre</v>
      </c>
      <c r="R327" s="165" t="str">
        <f>C327&amp;":"&amp;COUNTIF($C$2:C327,C327)</f>
        <v>34:2</v>
      </c>
      <c r="S327" s="165" t="str">
        <f t="shared" si="79"/>
        <v>BRE</v>
      </c>
      <c r="T327" s="165" t="str">
        <f t="shared" si="80"/>
        <v>nfo</v>
      </c>
      <c r="U327" s="166">
        <f>COUNTIF($F$2:F327,G327)</f>
        <v>0</v>
      </c>
      <c r="V327" s="166">
        <f>COUNTIF($G$2:G327,F327)</f>
        <v>0</v>
      </c>
      <c r="W327" s="166">
        <f>COUNTIF($F$2:F327,F327)</f>
        <v>1</v>
      </c>
      <c r="X327" s="166">
        <f>COUNTIF($F$2:G327,G327)</f>
        <v>1</v>
      </c>
      <c r="Y327" s="165">
        <f t="shared" si="81"/>
        <v>1</v>
      </c>
      <c r="Z327" s="165" t="str">
        <f t="shared" si="82"/>
        <v>GW34-1NFO</v>
      </c>
      <c r="AA327" s="165" t="str">
        <f t="shared" si="83"/>
        <v>GW34-1bre</v>
      </c>
      <c r="AB327" s="165" t="str">
        <f t="shared" si="74"/>
        <v>NFO</v>
      </c>
      <c r="AC327" s="165" t="str">
        <f t="shared" si="75"/>
        <v>bre</v>
      </c>
    </row>
    <row r="328" spans="1:29" x14ac:dyDescent="0.3">
      <c r="A328" s="164" t="str">
        <f>LEFT('FPL FIX'!$F328,10)</f>
        <v>2023-04-29</v>
      </c>
      <c r="B328" s="164">
        <f t="shared" si="76"/>
        <v>45045</v>
      </c>
      <c r="C328" s="165">
        <f>'FPL FIX'!B328</f>
        <v>34</v>
      </c>
      <c r="D328" s="165">
        <f>'FPL FIX'!J328</f>
        <v>20</v>
      </c>
      <c r="E328" s="165">
        <f>'FPL FIX'!L328</f>
        <v>5</v>
      </c>
      <c r="F328" s="165" t="str">
        <f t="shared" si="70"/>
        <v>34WOL</v>
      </c>
      <c r="G328" s="165" t="str">
        <f t="shared" si="71"/>
        <v>34bha</v>
      </c>
      <c r="H328" s="165" t="str">
        <f>VLOOKUP($D328,FIX!$A$1:$D$21,MATCH("AbrvTeam",FIX!$A$1:$C$1,0),0)</f>
        <v>WOL</v>
      </c>
      <c r="I328" s="165" t="str">
        <f>VLOOKUP(E328,FIX!$A$1:$D$21,MATCH("AbrvTeamL",FIX!$A$1:$D$1,0),0)</f>
        <v>bha</v>
      </c>
      <c r="J328" s="165" t="str">
        <f>INDEX($F$2:$F$381,ROWS(F328:$F$381))</f>
        <v>6CRY</v>
      </c>
      <c r="K328" s="165" t="str">
        <f>INDEX($G$2:$G$381,ROWS($G328:G$381))</f>
        <v>6new</v>
      </c>
      <c r="L328" s="165" t="str">
        <f>INDEX($H$2:$H$381,ROWS(H328:$H$381))</f>
        <v>CRY</v>
      </c>
      <c r="M328" s="165" t="str">
        <f>INDEX($I$2:$I$381,ROWS(I328:$I$381))</f>
        <v>new</v>
      </c>
      <c r="N328" s="165" t="str">
        <f t="shared" si="77"/>
        <v>45045WOL</v>
      </c>
      <c r="O328" s="165" t="str">
        <f t="shared" si="78"/>
        <v>45045bha</v>
      </c>
      <c r="P328" s="165" t="str">
        <f t="shared" si="72"/>
        <v>WOL</v>
      </c>
      <c r="Q328" s="165" t="str">
        <f t="shared" si="73"/>
        <v>bha</v>
      </c>
      <c r="R328" s="165" t="str">
        <f>C328&amp;":"&amp;COUNTIF($C$2:C328,C328)</f>
        <v>34:3</v>
      </c>
      <c r="S328" s="165" t="str">
        <f t="shared" si="79"/>
        <v>BHA</v>
      </c>
      <c r="T328" s="165" t="str">
        <f t="shared" si="80"/>
        <v>wol</v>
      </c>
      <c r="U328" s="166">
        <f>COUNTIF($F$2:F328,G328)</f>
        <v>0</v>
      </c>
      <c r="V328" s="166">
        <f>COUNTIF($G$2:G328,F328)</f>
        <v>0</v>
      </c>
      <c r="W328" s="166">
        <f>COUNTIF($F$2:F328,F328)</f>
        <v>1</v>
      </c>
      <c r="X328" s="166">
        <f>COUNTIF($F$2:G328,G328)</f>
        <v>1</v>
      </c>
      <c r="Y328" s="165">
        <f t="shared" si="81"/>
        <v>1</v>
      </c>
      <c r="Z328" s="165" t="str">
        <f t="shared" si="82"/>
        <v>GW34-1WOL</v>
      </c>
      <c r="AA328" s="165" t="str">
        <f t="shared" si="83"/>
        <v>GW34-1bha</v>
      </c>
      <c r="AB328" s="165" t="str">
        <f t="shared" si="74"/>
        <v>WOL</v>
      </c>
      <c r="AC328" s="165" t="str">
        <f t="shared" si="75"/>
        <v>bha</v>
      </c>
    </row>
    <row r="329" spans="1:29" x14ac:dyDescent="0.3">
      <c r="A329" s="164" t="str">
        <f>LEFT('FPL FIX'!$F329,10)</f>
        <v>2023-04-30</v>
      </c>
      <c r="B329" s="164">
        <f t="shared" si="76"/>
        <v>45046</v>
      </c>
      <c r="C329" s="165">
        <f>'FPL FIX'!B329</f>
        <v>34</v>
      </c>
      <c r="D329" s="165">
        <f>'FPL FIX'!J329</f>
        <v>11</v>
      </c>
      <c r="E329" s="165">
        <f>'FPL FIX'!L329</f>
        <v>3</v>
      </c>
      <c r="F329" s="165" t="str">
        <f t="shared" si="70"/>
        <v>34LEE</v>
      </c>
      <c r="G329" s="165" t="str">
        <f t="shared" si="71"/>
        <v>34bou</v>
      </c>
      <c r="H329" s="165" t="str">
        <f>VLOOKUP($D329,FIX!$A$1:$D$21,MATCH("AbrvTeam",FIX!$A$1:$C$1,0),0)</f>
        <v>LEE</v>
      </c>
      <c r="I329" s="165" t="str">
        <f>VLOOKUP(E329,FIX!$A$1:$D$21,MATCH("AbrvTeamL",FIX!$A$1:$D$1,0),0)</f>
        <v>bou</v>
      </c>
      <c r="J329" s="165" t="str">
        <f>INDEX($F$2:$F$381,ROWS(F329:$F$381))</f>
        <v>6WHU</v>
      </c>
      <c r="K329" s="165" t="str">
        <f>INDEX($G$2:$G$381,ROWS($G329:G$381))</f>
        <v>6che</v>
      </c>
      <c r="L329" s="165" t="str">
        <f>INDEX($H$2:$H$381,ROWS(H329:$H$381))</f>
        <v>WHU</v>
      </c>
      <c r="M329" s="165" t="str">
        <f>INDEX($I$2:$I$381,ROWS(I329:$I$381))</f>
        <v>che</v>
      </c>
      <c r="N329" s="165" t="str">
        <f t="shared" si="77"/>
        <v>45046LEE</v>
      </c>
      <c r="O329" s="165" t="str">
        <f t="shared" si="78"/>
        <v>45046bou</v>
      </c>
      <c r="P329" s="165" t="str">
        <f t="shared" si="72"/>
        <v>LEE</v>
      </c>
      <c r="Q329" s="165" t="str">
        <f t="shared" si="73"/>
        <v>bou</v>
      </c>
      <c r="R329" s="165" t="str">
        <f>C329&amp;":"&amp;COUNTIF($C$2:C329,C329)</f>
        <v>34:4</v>
      </c>
      <c r="S329" s="165" t="str">
        <f t="shared" si="79"/>
        <v>BOU</v>
      </c>
      <c r="T329" s="165" t="str">
        <f t="shared" si="80"/>
        <v>lee</v>
      </c>
      <c r="U329" s="166">
        <f>COUNTIF($F$2:F329,G329)</f>
        <v>0</v>
      </c>
      <c r="V329" s="166">
        <f>COUNTIF($G$2:G329,F329)</f>
        <v>0</v>
      </c>
      <c r="W329" s="166">
        <f>COUNTIF($F$2:F329,F329)</f>
        <v>1</v>
      </c>
      <c r="X329" s="166">
        <f>COUNTIF($F$2:G329,G329)</f>
        <v>1</v>
      </c>
      <c r="Y329" s="165">
        <f t="shared" si="81"/>
        <v>1</v>
      </c>
      <c r="Z329" s="165" t="str">
        <f t="shared" si="82"/>
        <v>GW34-1LEE</v>
      </c>
      <c r="AA329" s="165" t="str">
        <f t="shared" si="83"/>
        <v>GW34-1bou</v>
      </c>
      <c r="AB329" s="165" t="str">
        <f t="shared" si="74"/>
        <v>LEE</v>
      </c>
      <c r="AC329" s="165" t="str">
        <f t="shared" si="75"/>
        <v>bou</v>
      </c>
    </row>
    <row r="330" spans="1:29" x14ac:dyDescent="0.3">
      <c r="A330" s="164" t="str">
        <f>LEFT('FPL FIX'!$F330,10)</f>
        <v>2023-04-30</v>
      </c>
      <c r="B330" s="164">
        <f t="shared" si="76"/>
        <v>45046</v>
      </c>
      <c r="C330" s="165">
        <f>'FPL FIX'!B330</f>
        <v>34</v>
      </c>
      <c r="D330" s="165">
        <f>'FPL FIX'!J330</f>
        <v>13</v>
      </c>
      <c r="E330" s="165">
        <f>'FPL FIX'!L330</f>
        <v>9</v>
      </c>
      <c r="F330" s="165" t="str">
        <f t="shared" si="70"/>
        <v>34MCI</v>
      </c>
      <c r="G330" s="165" t="str">
        <f t="shared" si="71"/>
        <v>34ful</v>
      </c>
      <c r="H330" s="165" t="str">
        <f>VLOOKUP($D330,FIX!$A$1:$D$21,MATCH("AbrvTeam",FIX!$A$1:$C$1,0),0)</f>
        <v>MCI</v>
      </c>
      <c r="I330" s="165" t="str">
        <f>VLOOKUP(E330,FIX!$A$1:$D$21,MATCH("AbrvTeamL",FIX!$A$1:$D$1,0),0)</f>
        <v>ful</v>
      </c>
      <c r="J330" s="165" t="str">
        <f>INDEX($F$2:$F$381,ROWS(F330:$F$381))</f>
        <v>6LEE</v>
      </c>
      <c r="K330" s="165" t="str">
        <f>INDEX($G$2:$G$381,ROWS($G330:G$381))</f>
        <v>6bre</v>
      </c>
      <c r="L330" s="165" t="str">
        <f>INDEX($H$2:$H$381,ROWS(H330:$H$381))</f>
        <v>LEE</v>
      </c>
      <c r="M330" s="165" t="str">
        <f>INDEX($I$2:$I$381,ROWS(I330:$I$381))</f>
        <v>bre</v>
      </c>
      <c r="N330" s="165" t="str">
        <f t="shared" si="77"/>
        <v>45046MCI</v>
      </c>
      <c r="O330" s="165" t="str">
        <f t="shared" si="78"/>
        <v>45046ful</v>
      </c>
      <c r="P330" s="165" t="str">
        <f t="shared" si="72"/>
        <v>MCI</v>
      </c>
      <c r="Q330" s="165" t="str">
        <f t="shared" si="73"/>
        <v>ful</v>
      </c>
      <c r="R330" s="165" t="str">
        <f>C330&amp;":"&amp;COUNTIF($C$2:C330,C330)</f>
        <v>34:5</v>
      </c>
      <c r="S330" s="165" t="str">
        <f t="shared" si="79"/>
        <v>FUL</v>
      </c>
      <c r="T330" s="165" t="str">
        <f t="shared" si="80"/>
        <v>mci</v>
      </c>
      <c r="U330" s="166">
        <f>COUNTIF($F$2:F330,G330)</f>
        <v>0</v>
      </c>
      <c r="V330" s="166">
        <f>COUNTIF($G$2:G330,F330)</f>
        <v>0</v>
      </c>
      <c r="W330" s="166">
        <f>COUNTIF($F$2:F330,F330)</f>
        <v>1</v>
      </c>
      <c r="X330" s="166">
        <f>COUNTIF($F$2:G330,G330)</f>
        <v>1</v>
      </c>
      <c r="Y330" s="165">
        <f t="shared" si="81"/>
        <v>1</v>
      </c>
      <c r="Z330" s="165" t="str">
        <f t="shared" si="82"/>
        <v>GW34-1MCI</v>
      </c>
      <c r="AA330" s="165" t="str">
        <f t="shared" si="83"/>
        <v>GW34-1ful</v>
      </c>
      <c r="AB330" s="165" t="str">
        <f t="shared" si="74"/>
        <v>MCI</v>
      </c>
      <c r="AC330" s="165" t="str">
        <f t="shared" si="75"/>
        <v>ful</v>
      </c>
    </row>
    <row r="331" spans="1:29" x14ac:dyDescent="0.3">
      <c r="A331" s="164" t="str">
        <f>LEFT('FPL FIX'!$F331,10)</f>
        <v>2023-04-30</v>
      </c>
      <c r="B331" s="164">
        <f t="shared" si="76"/>
        <v>45046</v>
      </c>
      <c r="C331" s="165">
        <f>'FPL FIX'!B331</f>
        <v>34</v>
      </c>
      <c r="D331" s="165">
        <f>'FPL FIX'!J331</f>
        <v>2</v>
      </c>
      <c r="E331" s="165">
        <f>'FPL FIX'!L331</f>
        <v>14</v>
      </c>
      <c r="F331" s="165" t="str">
        <f t="shared" si="70"/>
        <v>34AVL</v>
      </c>
      <c r="G331" s="165" t="str">
        <f t="shared" si="71"/>
        <v>34mun</v>
      </c>
      <c r="H331" s="165" t="str">
        <f>VLOOKUP($D331,FIX!$A$1:$D$21,MATCH("AbrvTeam",FIX!$A$1:$C$1,0),0)</f>
        <v>AVL</v>
      </c>
      <c r="I331" s="165" t="str">
        <f>VLOOKUP(E331,FIX!$A$1:$D$21,MATCH("AbrvTeamL",FIX!$A$1:$D$1,0),0)</f>
        <v>mun</v>
      </c>
      <c r="J331" s="165" t="str">
        <f>INDEX($F$2:$F$381,ROWS(F331:$F$381))</f>
        <v>6LIV</v>
      </c>
      <c r="K331" s="165" t="str">
        <f>INDEX($G$2:$G$381,ROWS($G331:G$381))</f>
        <v>6eve</v>
      </c>
      <c r="L331" s="165" t="str">
        <f>INDEX($H$2:$H$381,ROWS(H331:$H$381))</f>
        <v>LIV</v>
      </c>
      <c r="M331" s="165" t="str">
        <f>INDEX($I$2:$I$381,ROWS(I331:$I$381))</f>
        <v>eve</v>
      </c>
      <c r="N331" s="165" t="str">
        <f t="shared" si="77"/>
        <v>45046AVL</v>
      </c>
      <c r="O331" s="165" t="str">
        <f t="shared" si="78"/>
        <v>45046mun</v>
      </c>
      <c r="P331" s="165" t="str">
        <f t="shared" si="72"/>
        <v>AVL</v>
      </c>
      <c r="Q331" s="165" t="str">
        <f t="shared" si="73"/>
        <v>mun</v>
      </c>
      <c r="R331" s="165" t="str">
        <f>C331&amp;":"&amp;COUNTIF($C$2:C331,C331)</f>
        <v>34:6</v>
      </c>
      <c r="S331" s="165" t="str">
        <f t="shared" si="79"/>
        <v>MUN</v>
      </c>
      <c r="T331" s="165" t="str">
        <f t="shared" si="80"/>
        <v>avl</v>
      </c>
      <c r="U331" s="166">
        <f>COUNTIF($F$2:F331,G331)</f>
        <v>0</v>
      </c>
      <c r="V331" s="166">
        <f>COUNTIF($G$2:G331,F331)</f>
        <v>0</v>
      </c>
      <c r="W331" s="166">
        <f>COUNTIF($F$2:F331,F331)</f>
        <v>1</v>
      </c>
      <c r="X331" s="166">
        <f>COUNTIF($F$2:G331,G331)</f>
        <v>1</v>
      </c>
      <c r="Y331" s="165">
        <f t="shared" si="81"/>
        <v>1</v>
      </c>
      <c r="Z331" s="165" t="str">
        <f t="shared" si="82"/>
        <v>GW34-1AVL</v>
      </c>
      <c r="AA331" s="165" t="str">
        <f t="shared" si="83"/>
        <v>GW34-1mun</v>
      </c>
      <c r="AB331" s="165" t="str">
        <f t="shared" si="74"/>
        <v>AVL</v>
      </c>
      <c r="AC331" s="165" t="str">
        <f t="shared" si="75"/>
        <v>mun</v>
      </c>
    </row>
    <row r="332" spans="1:29" x14ac:dyDescent="0.3">
      <c r="A332" s="164" t="str">
        <f>LEFT('FPL FIX'!$F332,10)</f>
        <v>2023-04-30</v>
      </c>
      <c r="B332" s="164">
        <f t="shared" si="76"/>
        <v>45046</v>
      </c>
      <c r="C332" s="165">
        <f>'FPL FIX'!B332</f>
        <v>34</v>
      </c>
      <c r="D332" s="165">
        <f>'FPL FIX'!J332</f>
        <v>17</v>
      </c>
      <c r="E332" s="165">
        <f>'FPL FIX'!L332</f>
        <v>15</v>
      </c>
      <c r="F332" s="165" t="str">
        <f t="shared" si="70"/>
        <v>34SOU</v>
      </c>
      <c r="G332" s="165" t="str">
        <f t="shared" si="71"/>
        <v>34new</v>
      </c>
      <c r="H332" s="165" t="str">
        <f>VLOOKUP($D332,FIX!$A$1:$D$21,MATCH("AbrvTeam",FIX!$A$1:$C$1,0),0)</f>
        <v>SOU</v>
      </c>
      <c r="I332" s="165" t="str">
        <f>VLOOKUP(E332,FIX!$A$1:$D$21,MATCH("AbrvTeamL",FIX!$A$1:$D$1,0),0)</f>
        <v>new</v>
      </c>
      <c r="J332" s="165" t="str">
        <f>INDEX($F$2:$F$381,ROWS(F332:$F$381))</f>
        <v>5MUN</v>
      </c>
      <c r="K332" s="165" t="str">
        <f>INDEX($G$2:$G$381,ROWS($G332:G$381))</f>
        <v>5lei</v>
      </c>
      <c r="L332" s="165" t="str">
        <f>INDEX($H$2:$H$381,ROWS(H332:$H$381))</f>
        <v>MUN</v>
      </c>
      <c r="M332" s="165" t="str">
        <f>INDEX($I$2:$I$381,ROWS(I332:$I$381))</f>
        <v>lei</v>
      </c>
      <c r="N332" s="165" t="str">
        <f t="shared" si="77"/>
        <v>45046SOU</v>
      </c>
      <c r="O332" s="165" t="str">
        <f t="shared" si="78"/>
        <v>45046new</v>
      </c>
      <c r="P332" s="165" t="str">
        <f t="shared" si="72"/>
        <v>SOU</v>
      </c>
      <c r="Q332" s="165" t="str">
        <f t="shared" si="73"/>
        <v>new</v>
      </c>
      <c r="R332" s="165" t="str">
        <f>C332&amp;":"&amp;COUNTIF($C$2:C332,C332)</f>
        <v>34:7</v>
      </c>
      <c r="S332" s="165" t="str">
        <f t="shared" si="79"/>
        <v>NEW</v>
      </c>
      <c r="T332" s="165" t="str">
        <f t="shared" si="80"/>
        <v>sou</v>
      </c>
      <c r="U332" s="166">
        <f>COUNTIF($F$2:F332,G332)</f>
        <v>0</v>
      </c>
      <c r="V332" s="166">
        <f>COUNTIF($G$2:G332,F332)</f>
        <v>0</v>
      </c>
      <c r="W332" s="166">
        <f>COUNTIF($F$2:F332,F332)</f>
        <v>1</v>
      </c>
      <c r="X332" s="166">
        <f>COUNTIF($F$2:G332,G332)</f>
        <v>1</v>
      </c>
      <c r="Y332" s="165">
        <f t="shared" si="81"/>
        <v>1</v>
      </c>
      <c r="Z332" s="165" t="str">
        <f t="shared" si="82"/>
        <v>GW34-1SOU</v>
      </c>
      <c r="AA332" s="165" t="str">
        <f t="shared" si="83"/>
        <v>GW34-1new</v>
      </c>
      <c r="AB332" s="165" t="str">
        <f t="shared" si="74"/>
        <v>SOU</v>
      </c>
      <c r="AC332" s="165" t="str">
        <f t="shared" si="75"/>
        <v>new</v>
      </c>
    </row>
    <row r="333" spans="1:29" x14ac:dyDescent="0.3">
      <c r="A333" s="164" t="str">
        <f>LEFT('FPL FIX'!$F333,10)</f>
        <v>2023-04-30</v>
      </c>
      <c r="B333" s="164">
        <f t="shared" si="76"/>
        <v>45046</v>
      </c>
      <c r="C333" s="165">
        <f>'FPL FIX'!B333</f>
        <v>34</v>
      </c>
      <c r="D333" s="165">
        <f>'FPL FIX'!J333</f>
        <v>18</v>
      </c>
      <c r="E333" s="165">
        <f>'FPL FIX'!L333</f>
        <v>12</v>
      </c>
      <c r="F333" s="165" t="str">
        <f t="shared" si="70"/>
        <v>34TOT</v>
      </c>
      <c r="G333" s="165" t="str">
        <f t="shared" si="71"/>
        <v>34liv</v>
      </c>
      <c r="H333" s="165" t="str">
        <f>VLOOKUP($D333,FIX!$A$1:$D$21,MATCH("AbrvTeam",FIX!$A$1:$C$1,0),0)</f>
        <v>TOT</v>
      </c>
      <c r="I333" s="165" t="str">
        <f>VLOOKUP(E333,FIX!$A$1:$D$21,MATCH("AbrvTeamL",FIX!$A$1:$D$1,0),0)</f>
        <v>liv</v>
      </c>
      <c r="J333" s="165" t="str">
        <f>INDEX($F$2:$F$381,ROWS(F333:$F$381))</f>
        <v>5NEW</v>
      </c>
      <c r="K333" s="165" t="str">
        <f>INDEX($G$2:$G$381,ROWS($G333:G$381))</f>
        <v>5liv</v>
      </c>
      <c r="L333" s="165" t="str">
        <f>INDEX($H$2:$H$381,ROWS(H333:$H$381))</f>
        <v>NEW</v>
      </c>
      <c r="M333" s="165" t="str">
        <f>INDEX($I$2:$I$381,ROWS(I333:$I$381))</f>
        <v>liv</v>
      </c>
      <c r="N333" s="165" t="str">
        <f t="shared" si="77"/>
        <v>45046TOT</v>
      </c>
      <c r="O333" s="165" t="str">
        <f t="shared" si="78"/>
        <v>45046liv</v>
      </c>
      <c r="P333" s="165" t="str">
        <f t="shared" si="72"/>
        <v>TOT</v>
      </c>
      <c r="Q333" s="165" t="str">
        <f t="shared" si="73"/>
        <v>liv</v>
      </c>
      <c r="R333" s="165" t="str">
        <f>C333&amp;":"&amp;COUNTIF($C$2:C333,C333)</f>
        <v>34:8</v>
      </c>
      <c r="S333" s="165" t="str">
        <f t="shared" si="79"/>
        <v>LIV</v>
      </c>
      <c r="T333" s="165" t="str">
        <f t="shared" si="80"/>
        <v>tot</v>
      </c>
      <c r="U333" s="166">
        <f>COUNTIF($F$2:F333,G333)</f>
        <v>0</v>
      </c>
      <c r="V333" s="166">
        <f>COUNTIF($G$2:G333,F333)</f>
        <v>0</v>
      </c>
      <c r="W333" s="166">
        <f>COUNTIF($F$2:F333,F333)</f>
        <v>1</v>
      </c>
      <c r="X333" s="166">
        <f>COUNTIF($F$2:G333,G333)</f>
        <v>1</v>
      </c>
      <c r="Y333" s="165">
        <f t="shared" si="81"/>
        <v>1</v>
      </c>
      <c r="Z333" s="165" t="str">
        <f t="shared" si="82"/>
        <v>GW34-1TOT</v>
      </c>
      <c r="AA333" s="165" t="str">
        <f t="shared" si="83"/>
        <v>GW34-1liv</v>
      </c>
      <c r="AB333" s="165" t="str">
        <f t="shared" si="74"/>
        <v>TOT</v>
      </c>
      <c r="AC333" s="165" t="str">
        <f t="shared" si="75"/>
        <v>liv</v>
      </c>
    </row>
    <row r="334" spans="1:29" x14ac:dyDescent="0.3">
      <c r="A334" s="164" t="str">
        <f>LEFT('FPL FIX'!$F334,10)</f>
        <v>2023-05-01</v>
      </c>
      <c r="B334" s="164">
        <f t="shared" si="76"/>
        <v>45047</v>
      </c>
      <c r="C334" s="165">
        <f>'FPL FIX'!B334</f>
        <v>34</v>
      </c>
      <c r="D334" s="165">
        <f>'FPL FIX'!J334</f>
        <v>8</v>
      </c>
      <c r="E334" s="165">
        <f>'FPL FIX'!L334</f>
        <v>10</v>
      </c>
      <c r="F334" s="165" t="str">
        <f t="shared" si="70"/>
        <v>34EVE</v>
      </c>
      <c r="G334" s="165" t="str">
        <f t="shared" si="71"/>
        <v>34lei</v>
      </c>
      <c r="H334" s="165" t="str">
        <f>VLOOKUP($D334,FIX!$A$1:$D$21,MATCH("AbrvTeam",FIX!$A$1:$C$1,0),0)</f>
        <v>EVE</v>
      </c>
      <c r="I334" s="165" t="str">
        <f>VLOOKUP(E334,FIX!$A$1:$D$21,MATCH("AbrvTeamL",FIX!$A$1:$D$1,0),0)</f>
        <v>lei</v>
      </c>
      <c r="J334" s="165" t="str">
        <f>INDEX($F$2:$F$381,ROWS(F334:$F$381))</f>
        <v>5TOT</v>
      </c>
      <c r="K334" s="165" t="str">
        <f>INDEX($G$2:$G$381,ROWS($G334:G$381))</f>
        <v>5whu</v>
      </c>
      <c r="L334" s="165" t="str">
        <f>INDEX($H$2:$H$381,ROWS(H334:$H$381))</f>
        <v>TOT</v>
      </c>
      <c r="M334" s="165" t="str">
        <f>INDEX($I$2:$I$381,ROWS(I334:$I$381))</f>
        <v>whu</v>
      </c>
      <c r="N334" s="165" t="str">
        <f t="shared" si="77"/>
        <v>45047EVE</v>
      </c>
      <c r="O334" s="165" t="str">
        <f t="shared" si="78"/>
        <v>45047lei</v>
      </c>
      <c r="P334" s="165" t="str">
        <f t="shared" si="72"/>
        <v>EVE</v>
      </c>
      <c r="Q334" s="165" t="str">
        <f t="shared" si="73"/>
        <v>lei</v>
      </c>
      <c r="R334" s="165" t="str">
        <f>C334&amp;":"&amp;COUNTIF($C$2:C334,C334)</f>
        <v>34:9</v>
      </c>
      <c r="S334" s="165" t="str">
        <f t="shared" si="79"/>
        <v>LEI</v>
      </c>
      <c r="T334" s="165" t="str">
        <f t="shared" si="80"/>
        <v>eve</v>
      </c>
      <c r="U334" s="166">
        <f>COUNTIF($F$2:F334,G334)</f>
        <v>0</v>
      </c>
      <c r="V334" s="166">
        <f>COUNTIF($G$2:G334,F334)</f>
        <v>0</v>
      </c>
      <c r="W334" s="166">
        <f>COUNTIF($F$2:F334,F334)</f>
        <v>1</v>
      </c>
      <c r="X334" s="166">
        <f>COUNTIF($F$2:G334,G334)</f>
        <v>1</v>
      </c>
      <c r="Y334" s="165">
        <f t="shared" si="81"/>
        <v>1</v>
      </c>
      <c r="Z334" s="165" t="str">
        <f t="shared" si="82"/>
        <v>GW34-1EVE</v>
      </c>
      <c r="AA334" s="165" t="str">
        <f t="shared" si="83"/>
        <v>GW34-1lei</v>
      </c>
      <c r="AB334" s="165" t="str">
        <f t="shared" si="74"/>
        <v>EVE</v>
      </c>
      <c r="AC334" s="165" t="str">
        <f t="shared" si="75"/>
        <v>lei</v>
      </c>
    </row>
    <row r="335" spans="1:29" x14ac:dyDescent="0.3">
      <c r="A335" s="164" t="str">
        <f>LEFT('FPL FIX'!$F335,10)</f>
        <v>2023-05-02</v>
      </c>
      <c r="B335" s="164">
        <f t="shared" si="76"/>
        <v>45048</v>
      </c>
      <c r="C335" s="165">
        <f>'FPL FIX'!B335</f>
        <v>34</v>
      </c>
      <c r="D335" s="165">
        <f>'FPL FIX'!J335</f>
        <v>6</v>
      </c>
      <c r="E335" s="165">
        <f>'FPL FIX'!L335</f>
        <v>1</v>
      </c>
      <c r="F335" s="165" t="str">
        <f t="shared" si="70"/>
        <v>34CHE</v>
      </c>
      <c r="G335" s="165" t="str">
        <f t="shared" si="71"/>
        <v>34ars</v>
      </c>
      <c r="H335" s="165" t="str">
        <f>VLOOKUP($D335,FIX!$A$1:$D$21,MATCH("AbrvTeam",FIX!$A$1:$C$1,0),0)</f>
        <v>CHE</v>
      </c>
      <c r="I335" s="165" t="str">
        <f>VLOOKUP(E335,FIX!$A$1:$D$21,MATCH("AbrvTeamL",FIX!$A$1:$D$1,0),0)</f>
        <v>ars</v>
      </c>
      <c r="J335" s="165" t="str">
        <f>INDEX($F$2:$F$381,ROWS(F335:$F$381))</f>
        <v>5NFO</v>
      </c>
      <c r="K335" s="165" t="str">
        <f>INDEX($G$2:$G$381,ROWS($G335:G$381))</f>
        <v>5mci</v>
      </c>
      <c r="L335" s="165" t="str">
        <f>INDEX($H$2:$H$381,ROWS(H335:$H$381))</f>
        <v>NFO</v>
      </c>
      <c r="M335" s="165" t="str">
        <f>INDEX($I$2:$I$381,ROWS(I335:$I$381))</f>
        <v>mci</v>
      </c>
      <c r="N335" s="165" t="str">
        <f t="shared" si="77"/>
        <v>45048CHE</v>
      </c>
      <c r="O335" s="165" t="str">
        <f t="shared" si="78"/>
        <v>45048ars</v>
      </c>
      <c r="P335" s="165" t="str">
        <f t="shared" si="72"/>
        <v>CHE</v>
      </c>
      <c r="Q335" s="165" t="str">
        <f t="shared" si="73"/>
        <v>ars</v>
      </c>
      <c r="R335" s="165" t="str">
        <f>C335&amp;":"&amp;COUNTIF($C$2:C335,C335)</f>
        <v>34:10</v>
      </c>
      <c r="S335" s="165" t="str">
        <f t="shared" si="79"/>
        <v>ARS</v>
      </c>
      <c r="T335" s="165" t="str">
        <f t="shared" si="80"/>
        <v>che</v>
      </c>
      <c r="U335" s="166">
        <f>COUNTIF($F$2:F335,G335)</f>
        <v>0</v>
      </c>
      <c r="V335" s="166">
        <f>COUNTIF($G$2:G335,F335)</f>
        <v>0</v>
      </c>
      <c r="W335" s="166">
        <f>COUNTIF($F$2:F335,F335)</f>
        <v>1</v>
      </c>
      <c r="X335" s="166">
        <f>COUNTIF($F$2:G335,G335)</f>
        <v>1</v>
      </c>
      <c r="Y335" s="165">
        <f t="shared" si="81"/>
        <v>1</v>
      </c>
      <c r="Z335" s="165" t="str">
        <f t="shared" si="82"/>
        <v>GW34-1CHE</v>
      </c>
      <c r="AA335" s="165" t="str">
        <f t="shared" si="83"/>
        <v>GW34-1ars</v>
      </c>
      <c r="AB335" s="165" t="str">
        <f t="shared" si="74"/>
        <v>CHE</v>
      </c>
      <c r="AC335" s="165" t="str">
        <f t="shared" si="75"/>
        <v>ars</v>
      </c>
    </row>
    <row r="336" spans="1:29" x14ac:dyDescent="0.3">
      <c r="A336" s="164" t="str">
        <f>LEFT('FPL FIX'!$F336,10)</f>
        <v>2023-05-03</v>
      </c>
      <c r="B336" s="164">
        <f t="shared" si="76"/>
        <v>45049</v>
      </c>
      <c r="C336" s="165">
        <f>'FPL FIX'!B336</f>
        <v>34</v>
      </c>
      <c r="D336" s="165">
        <f>'FPL FIX'!J336</f>
        <v>9</v>
      </c>
      <c r="E336" s="165">
        <f>'FPL FIX'!L336</f>
        <v>12</v>
      </c>
      <c r="F336" s="165" t="str">
        <f t="shared" si="70"/>
        <v>34FUL</v>
      </c>
      <c r="G336" s="165" t="str">
        <f t="shared" si="71"/>
        <v>34liv</v>
      </c>
      <c r="H336" s="165" t="str">
        <f>VLOOKUP($D336,FIX!$A$1:$D$21,MATCH("AbrvTeam",FIX!$A$1:$C$1,0),0)</f>
        <v>FUL</v>
      </c>
      <c r="I336" s="165" t="str">
        <f>VLOOKUP(E336,FIX!$A$1:$D$21,MATCH("AbrvTeamL",FIX!$A$1:$D$1,0),0)</f>
        <v>liv</v>
      </c>
      <c r="J336" s="165" t="str">
        <f>INDEX($F$2:$F$381,ROWS(F336:$F$381))</f>
        <v>5WOL</v>
      </c>
      <c r="K336" s="165" t="str">
        <f>INDEX($G$2:$G$381,ROWS($G336:G$381))</f>
        <v>5bou</v>
      </c>
      <c r="L336" s="165" t="str">
        <f>INDEX($H$2:$H$381,ROWS(H336:$H$381))</f>
        <v>WOL</v>
      </c>
      <c r="M336" s="165" t="str">
        <f>INDEX($I$2:$I$381,ROWS(I336:$I$381))</f>
        <v>bou</v>
      </c>
      <c r="N336" s="165" t="str">
        <f t="shared" si="77"/>
        <v>45049FUL</v>
      </c>
      <c r="O336" s="165" t="str">
        <f t="shared" si="78"/>
        <v>45049liv</v>
      </c>
      <c r="P336" s="165" t="str">
        <f t="shared" si="72"/>
        <v>FUL</v>
      </c>
      <c r="Q336" s="165" t="str">
        <f t="shared" si="73"/>
        <v>liv</v>
      </c>
      <c r="R336" s="165" t="str">
        <f>C336&amp;":"&amp;COUNTIF($C$2:C336,C336)</f>
        <v>34:11</v>
      </c>
      <c r="S336" s="165" t="str">
        <f t="shared" si="79"/>
        <v>LIV</v>
      </c>
      <c r="T336" s="165" t="str">
        <f t="shared" si="80"/>
        <v>ful</v>
      </c>
      <c r="U336" s="166">
        <f>COUNTIF($F$2:F336,G336)</f>
        <v>0</v>
      </c>
      <c r="V336" s="166">
        <f>COUNTIF($G$2:G336,F336)</f>
        <v>1</v>
      </c>
      <c r="W336" s="166">
        <f>COUNTIF($F$2:F336,F336)</f>
        <v>1</v>
      </c>
      <c r="X336" s="166">
        <f>COUNTIF($F$2:G336,G336)</f>
        <v>2</v>
      </c>
      <c r="Y336" s="165">
        <f t="shared" si="81"/>
        <v>2</v>
      </c>
      <c r="Z336" s="165" t="str">
        <f t="shared" si="82"/>
        <v>GW34-2FUL</v>
      </c>
      <c r="AA336" s="165" t="str">
        <f t="shared" si="83"/>
        <v>GW34-2liv</v>
      </c>
      <c r="AB336" s="165" t="str">
        <f t="shared" si="74"/>
        <v>FUL</v>
      </c>
      <c r="AC336" s="165" t="str">
        <f t="shared" si="75"/>
        <v>liv</v>
      </c>
    </row>
    <row r="337" spans="1:29" x14ac:dyDescent="0.3">
      <c r="A337" s="164" t="str">
        <f>LEFT('FPL FIX'!$F337,10)</f>
        <v>2023-05-03</v>
      </c>
      <c r="B337" s="164">
        <f t="shared" si="76"/>
        <v>45049</v>
      </c>
      <c r="C337" s="165">
        <f>'FPL FIX'!B337</f>
        <v>34</v>
      </c>
      <c r="D337" s="165">
        <f>'FPL FIX'!J337</f>
        <v>19</v>
      </c>
      <c r="E337" s="165">
        <f>'FPL FIX'!L337</f>
        <v>13</v>
      </c>
      <c r="F337" s="165" t="str">
        <f t="shared" si="70"/>
        <v>34WHU</v>
      </c>
      <c r="G337" s="165" t="str">
        <f t="shared" si="71"/>
        <v>34mci</v>
      </c>
      <c r="H337" s="165" t="str">
        <f>VLOOKUP($D337,FIX!$A$1:$D$21,MATCH("AbrvTeam",FIX!$A$1:$C$1,0),0)</f>
        <v>WHU</v>
      </c>
      <c r="I337" s="165" t="str">
        <f>VLOOKUP(E337,FIX!$A$1:$D$21,MATCH("AbrvTeamL",FIX!$A$1:$D$1,0),0)</f>
        <v>mci</v>
      </c>
      <c r="J337" s="165" t="str">
        <f>INDEX($F$2:$F$381,ROWS(F337:$F$381))</f>
        <v>5AVL</v>
      </c>
      <c r="K337" s="165" t="str">
        <f>INDEX($G$2:$G$381,ROWS($G337:G$381))</f>
        <v>5ars</v>
      </c>
      <c r="L337" s="165" t="str">
        <f>INDEX($H$2:$H$381,ROWS(H337:$H$381))</f>
        <v>AVL</v>
      </c>
      <c r="M337" s="165" t="str">
        <f>INDEX($I$2:$I$381,ROWS(I337:$I$381))</f>
        <v>ars</v>
      </c>
      <c r="N337" s="165" t="str">
        <f t="shared" si="77"/>
        <v>45049WHU</v>
      </c>
      <c r="O337" s="165" t="str">
        <f t="shared" si="78"/>
        <v>45049mci</v>
      </c>
      <c r="P337" s="165" t="str">
        <f t="shared" si="72"/>
        <v>WHU</v>
      </c>
      <c r="Q337" s="165" t="str">
        <f t="shared" si="73"/>
        <v>mci</v>
      </c>
      <c r="R337" s="165" t="str">
        <f>C337&amp;":"&amp;COUNTIF($C$2:C337,C337)</f>
        <v>34:12</v>
      </c>
      <c r="S337" s="165" t="str">
        <f t="shared" si="79"/>
        <v>MCI</v>
      </c>
      <c r="T337" s="165" t="str">
        <f t="shared" si="80"/>
        <v>whu</v>
      </c>
      <c r="U337" s="166">
        <f>COUNTIF($F$2:F337,G337)</f>
        <v>1</v>
      </c>
      <c r="V337" s="166">
        <f>COUNTIF($G$2:G337,F337)</f>
        <v>0</v>
      </c>
      <c r="W337" s="166">
        <f>COUNTIF($F$2:F337,F337)</f>
        <v>2</v>
      </c>
      <c r="X337" s="166">
        <f>COUNTIF($F$2:G337,G337)</f>
        <v>2</v>
      </c>
      <c r="Y337" s="165">
        <f t="shared" si="81"/>
        <v>2</v>
      </c>
      <c r="Z337" s="165" t="str">
        <f t="shared" si="82"/>
        <v>GW34-2WHU</v>
      </c>
      <c r="AA337" s="165" t="str">
        <f t="shared" si="83"/>
        <v>GW34-2mci</v>
      </c>
      <c r="AB337" s="165" t="str">
        <f t="shared" si="74"/>
        <v>WHU</v>
      </c>
      <c r="AC337" s="165" t="str">
        <f t="shared" si="75"/>
        <v>mci</v>
      </c>
    </row>
    <row r="338" spans="1:29" x14ac:dyDescent="0.3">
      <c r="A338" s="164" t="str">
        <f>LEFT('FPL FIX'!$F338,10)</f>
        <v>2023-05-04</v>
      </c>
      <c r="B338" s="164">
        <f t="shared" si="76"/>
        <v>45050</v>
      </c>
      <c r="C338" s="165">
        <f>'FPL FIX'!B338</f>
        <v>34</v>
      </c>
      <c r="D338" s="165">
        <f>'FPL FIX'!J338</f>
        <v>14</v>
      </c>
      <c r="E338" s="165">
        <f>'FPL FIX'!L338</f>
        <v>5</v>
      </c>
      <c r="F338" s="165" t="str">
        <f t="shared" si="70"/>
        <v>34MUN</v>
      </c>
      <c r="G338" s="165" t="str">
        <f t="shared" si="71"/>
        <v>34bha</v>
      </c>
      <c r="H338" s="165" t="str">
        <f>VLOOKUP($D338,FIX!$A$1:$D$21,MATCH("AbrvTeam",FIX!$A$1:$C$1,0),0)</f>
        <v>MUN</v>
      </c>
      <c r="I338" s="165" t="str">
        <f>VLOOKUP(E338,FIX!$A$1:$D$21,MATCH("AbrvTeamL",FIX!$A$1:$D$1,0),0)</f>
        <v>bha</v>
      </c>
      <c r="J338" s="165" t="str">
        <f>INDEX($F$2:$F$381,ROWS(F338:$F$381))</f>
        <v>5EVE</v>
      </c>
      <c r="K338" s="165" t="str">
        <f>INDEX($G$2:$G$381,ROWS($G338:G$381))</f>
        <v>5lee</v>
      </c>
      <c r="L338" s="165" t="str">
        <f>INDEX($H$2:$H$381,ROWS(H338:$H$381))</f>
        <v>EVE</v>
      </c>
      <c r="M338" s="165" t="str">
        <f>INDEX($I$2:$I$381,ROWS(I338:$I$381))</f>
        <v>lee</v>
      </c>
      <c r="N338" s="165" t="str">
        <f t="shared" si="77"/>
        <v>45050MUN</v>
      </c>
      <c r="O338" s="165" t="str">
        <f t="shared" si="78"/>
        <v>45050bha</v>
      </c>
      <c r="P338" s="165" t="str">
        <f t="shared" si="72"/>
        <v>MUN</v>
      </c>
      <c r="Q338" s="165" t="str">
        <f t="shared" si="73"/>
        <v>bha</v>
      </c>
      <c r="R338" s="165" t="str">
        <f>C338&amp;":"&amp;COUNTIF($C$2:C338,C338)</f>
        <v>34:13</v>
      </c>
      <c r="S338" s="165" t="str">
        <f t="shared" si="79"/>
        <v>BHA</v>
      </c>
      <c r="T338" s="165" t="str">
        <f t="shared" si="80"/>
        <v>mun</v>
      </c>
      <c r="U338" s="166">
        <f>COUNTIF($F$2:F338,G338)</f>
        <v>0</v>
      </c>
      <c r="V338" s="166">
        <f>COUNTIF($G$2:G338,F338)</f>
        <v>1</v>
      </c>
      <c r="W338" s="166">
        <f>COUNTIF($F$2:F338,F338)</f>
        <v>1</v>
      </c>
      <c r="X338" s="166">
        <f>COUNTIF($F$2:G338,G338)</f>
        <v>2</v>
      </c>
      <c r="Y338" s="165">
        <f t="shared" si="81"/>
        <v>2</v>
      </c>
      <c r="Z338" s="165" t="str">
        <f t="shared" si="82"/>
        <v>GW34-2MUN</v>
      </c>
      <c r="AA338" s="165" t="str">
        <f t="shared" si="83"/>
        <v>GW34-2bha</v>
      </c>
      <c r="AB338" s="165" t="str">
        <f t="shared" si="74"/>
        <v>MUN</v>
      </c>
      <c r="AC338" s="165" t="str">
        <f t="shared" si="75"/>
        <v>bha</v>
      </c>
    </row>
    <row r="339" spans="1:29" x14ac:dyDescent="0.3">
      <c r="A339" s="164" t="str">
        <f>LEFT('FPL FIX'!$F339,10)</f>
        <v>2023-05-06</v>
      </c>
      <c r="B339" s="164">
        <f t="shared" si="76"/>
        <v>45052</v>
      </c>
      <c r="C339" s="165">
        <f>'FPL FIX'!B339</f>
        <v>35</v>
      </c>
      <c r="D339" s="165">
        <f>'FPL FIX'!J339</f>
        <v>6</v>
      </c>
      <c r="E339" s="165">
        <f>'FPL FIX'!L339</f>
        <v>3</v>
      </c>
      <c r="F339" s="165" t="str">
        <f t="shared" si="70"/>
        <v>35CHE</v>
      </c>
      <c r="G339" s="165" t="str">
        <f t="shared" si="71"/>
        <v>35bou</v>
      </c>
      <c r="H339" s="165" t="str">
        <f>VLOOKUP($D339,FIX!$A$1:$D$21,MATCH("AbrvTeam",FIX!$A$1:$C$1,0),0)</f>
        <v>CHE</v>
      </c>
      <c r="I339" s="165" t="str">
        <f>VLOOKUP(E339,FIX!$A$1:$D$21,MATCH("AbrvTeamL",FIX!$A$1:$D$1,0),0)</f>
        <v>bou</v>
      </c>
      <c r="J339" s="165" t="str">
        <f>INDEX($F$2:$F$381,ROWS(F339:$F$381))</f>
        <v>5CHE</v>
      </c>
      <c r="K339" s="165" t="str">
        <f>INDEX($G$2:$G$381,ROWS($G339:G$381))</f>
        <v>5sou</v>
      </c>
      <c r="L339" s="165" t="str">
        <f>INDEX($H$2:$H$381,ROWS(H339:$H$381))</f>
        <v>CHE</v>
      </c>
      <c r="M339" s="165" t="str">
        <f>INDEX($I$2:$I$381,ROWS(I339:$I$381))</f>
        <v>sou</v>
      </c>
      <c r="N339" s="165" t="str">
        <f t="shared" si="77"/>
        <v>45052CHE</v>
      </c>
      <c r="O339" s="165" t="str">
        <f t="shared" si="78"/>
        <v>45052bou</v>
      </c>
      <c r="P339" s="165" t="str">
        <f t="shared" si="72"/>
        <v>CHE</v>
      </c>
      <c r="Q339" s="165" t="str">
        <f t="shared" si="73"/>
        <v>bou</v>
      </c>
      <c r="R339" s="165" t="str">
        <f>C339&amp;":"&amp;COUNTIF($C$2:C339,C339)</f>
        <v>35:1</v>
      </c>
      <c r="S339" s="165" t="str">
        <f t="shared" si="79"/>
        <v>BOU</v>
      </c>
      <c r="T339" s="165" t="str">
        <f t="shared" si="80"/>
        <v>che</v>
      </c>
      <c r="U339" s="166">
        <f>COUNTIF($F$2:F339,G339)</f>
        <v>0</v>
      </c>
      <c r="V339" s="166">
        <f>COUNTIF($G$2:G339,F339)</f>
        <v>0</v>
      </c>
      <c r="W339" s="166">
        <f>COUNTIF($F$2:F339,F339)</f>
        <v>1</v>
      </c>
      <c r="X339" s="166">
        <f>COUNTIF($F$2:G339,G339)</f>
        <v>1</v>
      </c>
      <c r="Y339" s="165">
        <f t="shared" si="81"/>
        <v>1</v>
      </c>
      <c r="Z339" s="165" t="str">
        <f t="shared" si="82"/>
        <v>GW35-1CHE</v>
      </c>
      <c r="AA339" s="165" t="str">
        <f t="shared" si="83"/>
        <v>GW35-1bou</v>
      </c>
      <c r="AB339" s="165" t="str">
        <f t="shared" si="74"/>
        <v>CHE</v>
      </c>
      <c r="AC339" s="165" t="str">
        <f t="shared" si="75"/>
        <v>bou</v>
      </c>
    </row>
    <row r="340" spans="1:29" x14ac:dyDescent="0.3">
      <c r="A340" s="164" t="str">
        <f>LEFT('FPL FIX'!$F340,10)</f>
        <v>2023-05-06</v>
      </c>
      <c r="B340" s="164">
        <f t="shared" si="76"/>
        <v>45052</v>
      </c>
      <c r="C340" s="165">
        <f>'FPL FIX'!B340</f>
        <v>35</v>
      </c>
      <c r="D340" s="165">
        <f>'FPL FIX'!J340</f>
        <v>11</v>
      </c>
      <c r="E340" s="165">
        <f>'FPL FIX'!L340</f>
        <v>13</v>
      </c>
      <c r="F340" s="165" t="str">
        <f t="shared" si="70"/>
        <v>35LEE</v>
      </c>
      <c r="G340" s="165" t="str">
        <f t="shared" si="71"/>
        <v>35mci</v>
      </c>
      <c r="H340" s="165" t="str">
        <f>VLOOKUP($D340,FIX!$A$1:$D$21,MATCH("AbrvTeam",FIX!$A$1:$C$1,0),0)</f>
        <v>LEE</v>
      </c>
      <c r="I340" s="165" t="str">
        <f>VLOOKUP(E340,FIX!$A$1:$D$21,MATCH("AbrvTeamL",FIX!$A$1:$D$1,0),0)</f>
        <v>mci</v>
      </c>
      <c r="J340" s="165" t="str">
        <f>INDEX($F$2:$F$381,ROWS(F340:$F$381))</f>
        <v>5BHA</v>
      </c>
      <c r="K340" s="165" t="str">
        <f>INDEX($G$2:$G$381,ROWS($G340:G$381))</f>
        <v>5ful</v>
      </c>
      <c r="L340" s="165" t="str">
        <f>INDEX($H$2:$H$381,ROWS(H340:$H$381))</f>
        <v>BHA</v>
      </c>
      <c r="M340" s="165" t="str">
        <f>INDEX($I$2:$I$381,ROWS(I340:$I$381))</f>
        <v>ful</v>
      </c>
      <c r="N340" s="165" t="str">
        <f t="shared" si="77"/>
        <v>45052LEE</v>
      </c>
      <c r="O340" s="165" t="str">
        <f t="shared" si="78"/>
        <v>45052mci</v>
      </c>
      <c r="P340" s="165" t="str">
        <f t="shared" si="72"/>
        <v>LEE</v>
      </c>
      <c r="Q340" s="165" t="str">
        <f t="shared" si="73"/>
        <v>mci</v>
      </c>
      <c r="R340" s="165" t="str">
        <f>C340&amp;":"&amp;COUNTIF($C$2:C340,C340)</f>
        <v>35:2</v>
      </c>
      <c r="S340" s="165" t="str">
        <f t="shared" si="79"/>
        <v>MCI</v>
      </c>
      <c r="T340" s="165" t="str">
        <f t="shared" si="80"/>
        <v>lee</v>
      </c>
      <c r="U340" s="166">
        <f>COUNTIF($F$2:F340,G340)</f>
        <v>0</v>
      </c>
      <c r="V340" s="166">
        <f>COUNTIF($G$2:G340,F340)</f>
        <v>0</v>
      </c>
      <c r="W340" s="166">
        <f>COUNTIF($F$2:F340,F340)</f>
        <v>1</v>
      </c>
      <c r="X340" s="166">
        <f>COUNTIF($F$2:G340,G340)</f>
        <v>1</v>
      </c>
      <c r="Y340" s="165">
        <f t="shared" si="81"/>
        <v>1</v>
      </c>
      <c r="Z340" s="165" t="str">
        <f t="shared" si="82"/>
        <v>GW35-1LEE</v>
      </c>
      <c r="AA340" s="165" t="str">
        <f t="shared" si="83"/>
        <v>GW35-1mci</v>
      </c>
      <c r="AB340" s="165" t="str">
        <f t="shared" si="74"/>
        <v>LEE</v>
      </c>
      <c r="AC340" s="165" t="str">
        <f t="shared" si="75"/>
        <v>mci</v>
      </c>
    </row>
    <row r="341" spans="1:29" x14ac:dyDescent="0.3">
      <c r="A341" s="164" t="str">
        <f>LEFT('FPL FIX'!$F341,10)</f>
        <v>2023-05-06</v>
      </c>
      <c r="B341" s="164">
        <f t="shared" si="76"/>
        <v>45052</v>
      </c>
      <c r="C341" s="165">
        <f>'FPL FIX'!B341</f>
        <v>35</v>
      </c>
      <c r="D341" s="165">
        <f>'FPL FIX'!J341</f>
        <v>7</v>
      </c>
      <c r="E341" s="165">
        <f>'FPL FIX'!L341</f>
        <v>18</v>
      </c>
      <c r="F341" s="165" t="str">
        <f t="shared" si="70"/>
        <v>35CRY</v>
      </c>
      <c r="G341" s="165" t="str">
        <f t="shared" si="71"/>
        <v>35tot</v>
      </c>
      <c r="H341" s="165" t="str">
        <f>VLOOKUP($D341,FIX!$A$1:$D$21,MATCH("AbrvTeam",FIX!$A$1:$C$1,0),0)</f>
        <v>CRY</v>
      </c>
      <c r="I341" s="165" t="str">
        <f>VLOOKUP(E341,FIX!$A$1:$D$21,MATCH("AbrvTeamL",FIX!$A$1:$D$1,0),0)</f>
        <v>tot</v>
      </c>
      <c r="J341" s="165" t="str">
        <f>INDEX($F$2:$F$381,ROWS(F341:$F$381))</f>
        <v>5BRE</v>
      </c>
      <c r="K341" s="165" t="str">
        <f>INDEX($G$2:$G$381,ROWS($G341:G$381))</f>
        <v>5cry</v>
      </c>
      <c r="L341" s="165" t="str">
        <f>INDEX($H$2:$H$381,ROWS(H341:$H$381))</f>
        <v>BRE</v>
      </c>
      <c r="M341" s="165" t="str">
        <f>INDEX($I$2:$I$381,ROWS(I341:$I$381))</f>
        <v>cry</v>
      </c>
      <c r="N341" s="165" t="str">
        <f t="shared" si="77"/>
        <v>45052CRY</v>
      </c>
      <c r="O341" s="165" t="str">
        <f t="shared" si="78"/>
        <v>45052tot</v>
      </c>
      <c r="P341" s="165" t="str">
        <f t="shared" si="72"/>
        <v>CRY</v>
      </c>
      <c r="Q341" s="165" t="str">
        <f t="shared" si="73"/>
        <v>tot</v>
      </c>
      <c r="R341" s="165" t="str">
        <f>C341&amp;":"&amp;COUNTIF($C$2:C341,C341)</f>
        <v>35:3</v>
      </c>
      <c r="S341" s="165" t="str">
        <f t="shared" si="79"/>
        <v>TOT</v>
      </c>
      <c r="T341" s="165" t="str">
        <f t="shared" si="80"/>
        <v>cry</v>
      </c>
      <c r="U341" s="166">
        <f>COUNTIF($F$2:F341,G341)</f>
        <v>0</v>
      </c>
      <c r="V341" s="166">
        <f>COUNTIF($G$2:G341,F341)</f>
        <v>0</v>
      </c>
      <c r="W341" s="166">
        <f>COUNTIF($F$2:F341,F341)</f>
        <v>1</v>
      </c>
      <c r="X341" s="166">
        <f>COUNTIF($F$2:G341,G341)</f>
        <v>1</v>
      </c>
      <c r="Y341" s="165">
        <f t="shared" si="81"/>
        <v>1</v>
      </c>
      <c r="Z341" s="165" t="str">
        <f t="shared" si="82"/>
        <v>GW35-1CRY</v>
      </c>
      <c r="AA341" s="165" t="str">
        <f t="shared" si="83"/>
        <v>GW35-1tot</v>
      </c>
      <c r="AB341" s="165" t="str">
        <f t="shared" si="74"/>
        <v>CRY</v>
      </c>
      <c r="AC341" s="165" t="str">
        <f t="shared" si="75"/>
        <v>tot</v>
      </c>
    </row>
    <row r="342" spans="1:29" x14ac:dyDescent="0.3">
      <c r="A342" s="164" t="str">
        <f>LEFT('FPL FIX'!$F342,10)</f>
        <v>2023-05-06</v>
      </c>
      <c r="B342" s="164">
        <f t="shared" si="76"/>
        <v>45052</v>
      </c>
      <c r="C342" s="165">
        <f>'FPL FIX'!B342</f>
        <v>35</v>
      </c>
      <c r="D342" s="165">
        <f>'FPL FIX'!J342</f>
        <v>2</v>
      </c>
      <c r="E342" s="165">
        <f>'FPL FIX'!L342</f>
        <v>20</v>
      </c>
      <c r="F342" s="165" t="str">
        <f t="shared" si="70"/>
        <v>35AVL</v>
      </c>
      <c r="G342" s="165" t="str">
        <f t="shared" si="71"/>
        <v>35wol</v>
      </c>
      <c r="H342" s="165" t="str">
        <f>VLOOKUP($D342,FIX!$A$1:$D$21,MATCH("AbrvTeam",FIX!$A$1:$C$1,0),0)</f>
        <v>AVL</v>
      </c>
      <c r="I342" s="165" t="str">
        <f>VLOOKUP(E342,FIX!$A$1:$D$21,MATCH("AbrvTeamL",FIX!$A$1:$D$1,0),0)</f>
        <v>wol</v>
      </c>
      <c r="J342" s="165" t="str">
        <f>INDEX($F$2:$F$381,ROWS(F342:$F$381))</f>
        <v>4TOT</v>
      </c>
      <c r="K342" s="165" t="str">
        <f>INDEX($G$2:$G$381,ROWS($G342:G$381))</f>
        <v>4nfo</v>
      </c>
      <c r="L342" s="165" t="str">
        <f>INDEX($H$2:$H$381,ROWS(H342:$H$381))</f>
        <v>TOT</v>
      </c>
      <c r="M342" s="165" t="str">
        <f>INDEX($I$2:$I$381,ROWS(I342:$I$381))</f>
        <v>nfo</v>
      </c>
      <c r="N342" s="165" t="str">
        <f t="shared" si="77"/>
        <v>45052AVL</v>
      </c>
      <c r="O342" s="165" t="str">
        <f t="shared" si="78"/>
        <v>45052wol</v>
      </c>
      <c r="P342" s="165" t="str">
        <f t="shared" si="72"/>
        <v>AVL</v>
      </c>
      <c r="Q342" s="165" t="str">
        <f t="shared" si="73"/>
        <v>wol</v>
      </c>
      <c r="R342" s="165" t="str">
        <f>C342&amp;":"&amp;COUNTIF($C$2:C342,C342)</f>
        <v>35:4</v>
      </c>
      <c r="S342" s="165" t="str">
        <f t="shared" si="79"/>
        <v>WOL</v>
      </c>
      <c r="T342" s="165" t="str">
        <f t="shared" si="80"/>
        <v>avl</v>
      </c>
      <c r="U342" s="166">
        <f>COUNTIF($F$2:F342,G342)</f>
        <v>0</v>
      </c>
      <c r="V342" s="166">
        <f>COUNTIF($G$2:G342,F342)</f>
        <v>0</v>
      </c>
      <c r="W342" s="166">
        <f>COUNTIF($F$2:F342,F342)</f>
        <v>1</v>
      </c>
      <c r="X342" s="166">
        <f>COUNTIF($F$2:G342,G342)</f>
        <v>1</v>
      </c>
      <c r="Y342" s="165">
        <f t="shared" si="81"/>
        <v>1</v>
      </c>
      <c r="Z342" s="165" t="str">
        <f t="shared" si="82"/>
        <v>GW35-1AVL</v>
      </c>
      <c r="AA342" s="165" t="str">
        <f t="shared" si="83"/>
        <v>GW35-1wol</v>
      </c>
      <c r="AB342" s="165" t="str">
        <f t="shared" si="74"/>
        <v>AVL</v>
      </c>
      <c r="AC342" s="165" t="str">
        <f t="shared" si="75"/>
        <v>wol</v>
      </c>
    </row>
    <row r="343" spans="1:29" x14ac:dyDescent="0.3">
      <c r="A343" s="164" t="str">
        <f>LEFT('FPL FIX'!$F343,10)</f>
        <v>2023-05-06</v>
      </c>
      <c r="B343" s="164">
        <f t="shared" si="76"/>
        <v>45052</v>
      </c>
      <c r="C343" s="165">
        <f>'FPL FIX'!B343</f>
        <v>35</v>
      </c>
      <c r="D343" s="165">
        <f>'FPL FIX'!J343</f>
        <v>4</v>
      </c>
      <c r="E343" s="165">
        <f>'FPL FIX'!L343</f>
        <v>12</v>
      </c>
      <c r="F343" s="165" t="str">
        <f t="shared" si="70"/>
        <v>35BRE</v>
      </c>
      <c r="G343" s="165" t="str">
        <f t="shared" si="71"/>
        <v>35liv</v>
      </c>
      <c r="H343" s="165" t="str">
        <f>VLOOKUP($D343,FIX!$A$1:$D$21,MATCH("AbrvTeam",FIX!$A$1:$C$1,0),0)</f>
        <v>BRE</v>
      </c>
      <c r="I343" s="165" t="str">
        <f>VLOOKUP(E343,FIX!$A$1:$D$21,MATCH("AbrvTeamL",FIX!$A$1:$D$1,0),0)</f>
        <v>liv</v>
      </c>
      <c r="J343" s="165" t="str">
        <f>INDEX($F$2:$F$381,ROWS(F343:$F$381))</f>
        <v>4NEW</v>
      </c>
      <c r="K343" s="165" t="str">
        <f>INDEX($G$2:$G$381,ROWS($G343:G$381))</f>
        <v>4wol</v>
      </c>
      <c r="L343" s="165" t="str">
        <f>INDEX($H$2:$H$381,ROWS(H343:$H$381))</f>
        <v>NEW</v>
      </c>
      <c r="M343" s="165" t="str">
        <f>INDEX($I$2:$I$381,ROWS(I343:$I$381))</f>
        <v>wol</v>
      </c>
      <c r="N343" s="165" t="str">
        <f t="shared" si="77"/>
        <v>45052BRE</v>
      </c>
      <c r="O343" s="165" t="str">
        <f t="shared" si="78"/>
        <v>45052liv</v>
      </c>
      <c r="P343" s="165" t="str">
        <f t="shared" si="72"/>
        <v>BRE</v>
      </c>
      <c r="Q343" s="165" t="str">
        <f t="shared" si="73"/>
        <v>liv</v>
      </c>
      <c r="R343" s="165" t="str">
        <f>C343&amp;":"&amp;COUNTIF($C$2:C343,C343)</f>
        <v>35:5</v>
      </c>
      <c r="S343" s="165" t="str">
        <f t="shared" si="79"/>
        <v>LIV</v>
      </c>
      <c r="T343" s="165" t="str">
        <f t="shared" si="80"/>
        <v>bre</v>
      </c>
      <c r="U343" s="166">
        <f>COUNTIF($F$2:F343,G343)</f>
        <v>0</v>
      </c>
      <c r="V343" s="166">
        <f>COUNTIF($G$2:G343,F343)</f>
        <v>0</v>
      </c>
      <c r="W343" s="166">
        <f>COUNTIF($F$2:F343,F343)</f>
        <v>1</v>
      </c>
      <c r="X343" s="166">
        <f>COUNTIF($F$2:G343,G343)</f>
        <v>1</v>
      </c>
      <c r="Y343" s="165">
        <f t="shared" si="81"/>
        <v>1</v>
      </c>
      <c r="Z343" s="165" t="str">
        <f t="shared" si="82"/>
        <v>GW35-1BRE</v>
      </c>
      <c r="AA343" s="165" t="str">
        <f t="shared" si="83"/>
        <v>GW35-1liv</v>
      </c>
      <c r="AB343" s="165" t="str">
        <f t="shared" si="74"/>
        <v>BRE</v>
      </c>
      <c r="AC343" s="165" t="str">
        <f t="shared" si="75"/>
        <v>liv</v>
      </c>
    </row>
    <row r="344" spans="1:29" x14ac:dyDescent="0.3">
      <c r="A344" s="164" t="str">
        <f>LEFT('FPL FIX'!$F344,10)</f>
        <v>2023-05-07</v>
      </c>
      <c r="B344" s="164">
        <f t="shared" si="76"/>
        <v>45053</v>
      </c>
      <c r="C344" s="165">
        <f>'FPL FIX'!B344</f>
        <v>35</v>
      </c>
      <c r="D344" s="165">
        <f>'FPL FIX'!J344</f>
        <v>1</v>
      </c>
      <c r="E344" s="165">
        <f>'FPL FIX'!L344</f>
        <v>15</v>
      </c>
      <c r="F344" s="165" t="str">
        <f t="shared" si="70"/>
        <v>35ARS</v>
      </c>
      <c r="G344" s="165" t="str">
        <f t="shared" si="71"/>
        <v>35new</v>
      </c>
      <c r="H344" s="165" t="str">
        <f>VLOOKUP($D344,FIX!$A$1:$D$21,MATCH("AbrvTeam",FIX!$A$1:$C$1,0),0)</f>
        <v>ARS</v>
      </c>
      <c r="I344" s="165" t="str">
        <f>VLOOKUP(E344,FIX!$A$1:$D$21,MATCH("AbrvTeamL",FIX!$A$1:$D$1,0),0)</f>
        <v>new</v>
      </c>
      <c r="J344" s="165" t="str">
        <f>INDEX($F$2:$F$381,ROWS(F344:$F$381))</f>
        <v>4WHU</v>
      </c>
      <c r="K344" s="165" t="str">
        <f>INDEX($G$2:$G$381,ROWS($G344:G$381))</f>
        <v>4avl</v>
      </c>
      <c r="L344" s="165" t="str">
        <f>INDEX($H$2:$H$381,ROWS(H344:$H$381))</f>
        <v>WHU</v>
      </c>
      <c r="M344" s="165" t="str">
        <f>INDEX($I$2:$I$381,ROWS(I344:$I$381))</f>
        <v>avl</v>
      </c>
      <c r="N344" s="165" t="str">
        <f t="shared" si="77"/>
        <v>45053ARS</v>
      </c>
      <c r="O344" s="165" t="str">
        <f t="shared" si="78"/>
        <v>45053new</v>
      </c>
      <c r="P344" s="165" t="str">
        <f t="shared" si="72"/>
        <v>ARS</v>
      </c>
      <c r="Q344" s="165" t="str">
        <f t="shared" si="73"/>
        <v>new</v>
      </c>
      <c r="R344" s="165" t="str">
        <f>C344&amp;":"&amp;COUNTIF($C$2:C344,C344)</f>
        <v>35:6</v>
      </c>
      <c r="S344" s="165" t="str">
        <f t="shared" si="79"/>
        <v>NEW</v>
      </c>
      <c r="T344" s="165" t="str">
        <f t="shared" si="80"/>
        <v>ars</v>
      </c>
      <c r="U344" s="166">
        <f>COUNTIF($F$2:F344,G344)</f>
        <v>0</v>
      </c>
      <c r="V344" s="166">
        <f>COUNTIF($G$2:G344,F344)</f>
        <v>0</v>
      </c>
      <c r="W344" s="166">
        <f>COUNTIF($F$2:F344,F344)</f>
        <v>1</v>
      </c>
      <c r="X344" s="166">
        <f>COUNTIF($F$2:G344,G344)</f>
        <v>1</v>
      </c>
      <c r="Y344" s="165">
        <f t="shared" si="81"/>
        <v>1</v>
      </c>
      <c r="Z344" s="165" t="str">
        <f t="shared" si="82"/>
        <v>GW35-1ARS</v>
      </c>
      <c r="AA344" s="165" t="str">
        <f t="shared" si="83"/>
        <v>GW35-1new</v>
      </c>
      <c r="AB344" s="165" t="str">
        <f t="shared" si="74"/>
        <v>ARS</v>
      </c>
      <c r="AC344" s="165" t="str">
        <f t="shared" si="75"/>
        <v>new</v>
      </c>
    </row>
    <row r="345" spans="1:29" x14ac:dyDescent="0.3">
      <c r="A345" s="164" t="str">
        <f>LEFT('FPL FIX'!$F345,10)</f>
        <v>2023-05-07</v>
      </c>
      <c r="B345" s="164">
        <f t="shared" si="76"/>
        <v>45053</v>
      </c>
      <c r="C345" s="165">
        <f>'FPL FIX'!B345</f>
        <v>35</v>
      </c>
      <c r="D345" s="165">
        <f>'FPL FIX'!J345</f>
        <v>14</v>
      </c>
      <c r="E345" s="165">
        <f>'FPL FIX'!L345</f>
        <v>19</v>
      </c>
      <c r="F345" s="165" t="str">
        <f t="shared" si="70"/>
        <v>35MUN</v>
      </c>
      <c r="G345" s="165" t="str">
        <f t="shared" si="71"/>
        <v>35whu</v>
      </c>
      <c r="H345" s="165" t="str">
        <f>VLOOKUP($D345,FIX!$A$1:$D$21,MATCH("AbrvTeam",FIX!$A$1:$C$1,0),0)</f>
        <v>MUN</v>
      </c>
      <c r="I345" s="165" t="str">
        <f>VLOOKUP(E345,FIX!$A$1:$D$21,MATCH("AbrvTeamL",FIX!$A$1:$D$1,0),0)</f>
        <v>whu</v>
      </c>
      <c r="J345" s="165" t="str">
        <f>INDEX($F$2:$F$381,ROWS(F345:$F$381))</f>
        <v>4FUL</v>
      </c>
      <c r="K345" s="165" t="str">
        <f>INDEX($G$2:$G$381,ROWS($G345:G$381))</f>
        <v>4ars</v>
      </c>
      <c r="L345" s="165" t="str">
        <f>INDEX($H$2:$H$381,ROWS(H345:$H$381))</f>
        <v>FUL</v>
      </c>
      <c r="M345" s="165" t="str">
        <f>INDEX($I$2:$I$381,ROWS(I345:$I$381))</f>
        <v>ars</v>
      </c>
      <c r="N345" s="165" t="str">
        <f t="shared" si="77"/>
        <v>45053MUN</v>
      </c>
      <c r="O345" s="165" t="str">
        <f t="shared" si="78"/>
        <v>45053whu</v>
      </c>
      <c r="P345" s="165" t="str">
        <f t="shared" si="72"/>
        <v>MUN</v>
      </c>
      <c r="Q345" s="165" t="str">
        <f t="shared" si="73"/>
        <v>whu</v>
      </c>
      <c r="R345" s="165" t="str">
        <f>C345&amp;":"&amp;COUNTIF($C$2:C345,C345)</f>
        <v>35:7</v>
      </c>
      <c r="S345" s="165" t="str">
        <f t="shared" si="79"/>
        <v>WHU</v>
      </c>
      <c r="T345" s="165" t="str">
        <f t="shared" si="80"/>
        <v>mun</v>
      </c>
      <c r="U345" s="166">
        <f>COUNTIF($F$2:F345,G345)</f>
        <v>0</v>
      </c>
      <c r="V345" s="166">
        <f>COUNTIF($G$2:G345,F345)</f>
        <v>0</v>
      </c>
      <c r="W345" s="166">
        <f>COUNTIF($F$2:F345,F345)</f>
        <v>1</v>
      </c>
      <c r="X345" s="166">
        <f>COUNTIF($F$2:G345,G345)</f>
        <v>1</v>
      </c>
      <c r="Y345" s="165">
        <f t="shared" si="81"/>
        <v>1</v>
      </c>
      <c r="Z345" s="165" t="str">
        <f t="shared" si="82"/>
        <v>GW35-1MUN</v>
      </c>
      <c r="AA345" s="165" t="str">
        <f t="shared" si="83"/>
        <v>GW35-1whu</v>
      </c>
      <c r="AB345" s="165" t="str">
        <f t="shared" si="74"/>
        <v>MUN</v>
      </c>
      <c r="AC345" s="165" t="str">
        <f t="shared" si="75"/>
        <v>whu</v>
      </c>
    </row>
    <row r="346" spans="1:29" x14ac:dyDescent="0.3">
      <c r="A346" s="164" t="str">
        <f>LEFT('FPL FIX'!$F346,10)</f>
        <v>2023-05-08</v>
      </c>
      <c r="B346" s="164">
        <f t="shared" si="76"/>
        <v>45054</v>
      </c>
      <c r="C346" s="165">
        <f>'FPL FIX'!B346</f>
        <v>35</v>
      </c>
      <c r="D346" s="165">
        <f>'FPL FIX'!J346</f>
        <v>10</v>
      </c>
      <c r="E346" s="165">
        <f>'FPL FIX'!L346</f>
        <v>9</v>
      </c>
      <c r="F346" s="165" t="str">
        <f t="shared" si="70"/>
        <v>35LEI</v>
      </c>
      <c r="G346" s="165" t="str">
        <f t="shared" si="71"/>
        <v>35ful</v>
      </c>
      <c r="H346" s="165" t="str">
        <f>VLOOKUP($D346,FIX!$A$1:$D$21,MATCH("AbrvTeam",FIX!$A$1:$C$1,0),0)</f>
        <v>LEI</v>
      </c>
      <c r="I346" s="165" t="str">
        <f>VLOOKUP(E346,FIX!$A$1:$D$21,MATCH("AbrvTeamL",FIX!$A$1:$D$1,0),0)</f>
        <v>ful</v>
      </c>
      <c r="J346" s="165" t="str">
        <f>INDEX($F$2:$F$381,ROWS(F346:$F$381))</f>
        <v>4CRY</v>
      </c>
      <c r="K346" s="165" t="str">
        <f>INDEX($G$2:$G$381,ROWS($G346:G$381))</f>
        <v>4mci</v>
      </c>
      <c r="L346" s="165" t="str">
        <f>INDEX($H$2:$H$381,ROWS(H346:$H$381))</f>
        <v>CRY</v>
      </c>
      <c r="M346" s="165" t="str">
        <f>INDEX($I$2:$I$381,ROWS(I346:$I$381))</f>
        <v>mci</v>
      </c>
      <c r="N346" s="165" t="str">
        <f t="shared" si="77"/>
        <v>45054LEI</v>
      </c>
      <c r="O346" s="165" t="str">
        <f t="shared" si="78"/>
        <v>45054ful</v>
      </c>
      <c r="P346" s="165" t="str">
        <f t="shared" si="72"/>
        <v>LEI</v>
      </c>
      <c r="Q346" s="165" t="str">
        <f t="shared" si="73"/>
        <v>ful</v>
      </c>
      <c r="R346" s="165" t="str">
        <f>C346&amp;":"&amp;COUNTIF($C$2:C346,C346)</f>
        <v>35:8</v>
      </c>
      <c r="S346" s="165" t="str">
        <f t="shared" si="79"/>
        <v>FUL</v>
      </c>
      <c r="T346" s="165" t="str">
        <f t="shared" si="80"/>
        <v>lei</v>
      </c>
      <c r="U346" s="166">
        <f>COUNTIF($F$2:F346,G346)</f>
        <v>0</v>
      </c>
      <c r="V346" s="166">
        <f>COUNTIF($G$2:G346,F346)</f>
        <v>0</v>
      </c>
      <c r="W346" s="166">
        <f>COUNTIF($F$2:F346,F346)</f>
        <v>1</v>
      </c>
      <c r="X346" s="166">
        <f>COUNTIF($F$2:G346,G346)</f>
        <v>1</v>
      </c>
      <c r="Y346" s="165">
        <f t="shared" si="81"/>
        <v>1</v>
      </c>
      <c r="Z346" s="165" t="str">
        <f t="shared" si="82"/>
        <v>GW35-1LEI</v>
      </c>
      <c r="AA346" s="165" t="str">
        <f t="shared" si="83"/>
        <v>GW35-1ful</v>
      </c>
      <c r="AB346" s="165" t="str">
        <f t="shared" si="74"/>
        <v>LEI</v>
      </c>
      <c r="AC346" s="165" t="str">
        <f t="shared" si="75"/>
        <v>ful</v>
      </c>
    </row>
    <row r="347" spans="1:29" x14ac:dyDescent="0.3">
      <c r="A347" s="164" t="str">
        <f>LEFT('FPL FIX'!$F347,10)</f>
        <v>2023-05-08</v>
      </c>
      <c r="B347" s="164">
        <f t="shared" si="76"/>
        <v>45054</v>
      </c>
      <c r="C347" s="165">
        <f>'FPL FIX'!B347</f>
        <v>35</v>
      </c>
      <c r="D347" s="165">
        <f>'FPL FIX'!J347</f>
        <v>8</v>
      </c>
      <c r="E347" s="165">
        <f>'FPL FIX'!L347</f>
        <v>5</v>
      </c>
      <c r="F347" s="165" t="str">
        <f t="shared" si="70"/>
        <v>35EVE</v>
      </c>
      <c r="G347" s="165" t="str">
        <f t="shared" si="71"/>
        <v>35bha</v>
      </c>
      <c r="H347" s="165" t="str">
        <f>VLOOKUP($D347,FIX!$A$1:$D$21,MATCH("AbrvTeam",FIX!$A$1:$C$1,0),0)</f>
        <v>EVE</v>
      </c>
      <c r="I347" s="165" t="str">
        <f>VLOOKUP(E347,FIX!$A$1:$D$21,MATCH("AbrvTeamL",FIX!$A$1:$D$1,0),0)</f>
        <v>bha</v>
      </c>
      <c r="J347" s="165" t="str">
        <f>INDEX($F$2:$F$381,ROWS(F347:$F$381))</f>
        <v>4BOU</v>
      </c>
      <c r="K347" s="165" t="str">
        <f>INDEX($G$2:$G$381,ROWS($G347:G$381))</f>
        <v>4liv</v>
      </c>
      <c r="L347" s="165" t="str">
        <f>INDEX($H$2:$H$381,ROWS(H347:$H$381))</f>
        <v>BOU</v>
      </c>
      <c r="M347" s="165" t="str">
        <f>INDEX($I$2:$I$381,ROWS(I347:$I$381))</f>
        <v>liv</v>
      </c>
      <c r="N347" s="165" t="str">
        <f t="shared" si="77"/>
        <v>45054EVE</v>
      </c>
      <c r="O347" s="165" t="str">
        <f t="shared" si="78"/>
        <v>45054bha</v>
      </c>
      <c r="P347" s="165" t="str">
        <f t="shared" si="72"/>
        <v>EVE</v>
      </c>
      <c r="Q347" s="165" t="str">
        <f t="shared" si="73"/>
        <v>bha</v>
      </c>
      <c r="R347" s="165" t="str">
        <f>C347&amp;":"&amp;COUNTIF($C$2:C347,C347)</f>
        <v>35:9</v>
      </c>
      <c r="S347" s="165" t="str">
        <f t="shared" si="79"/>
        <v>BHA</v>
      </c>
      <c r="T347" s="165" t="str">
        <f t="shared" si="80"/>
        <v>eve</v>
      </c>
      <c r="U347" s="166">
        <f>COUNTIF($F$2:F347,G347)</f>
        <v>0</v>
      </c>
      <c r="V347" s="166">
        <f>COUNTIF($G$2:G347,F347)</f>
        <v>0</v>
      </c>
      <c r="W347" s="166">
        <f>COUNTIF($F$2:F347,F347)</f>
        <v>1</v>
      </c>
      <c r="X347" s="166">
        <f>COUNTIF($F$2:G347,G347)</f>
        <v>1</v>
      </c>
      <c r="Y347" s="165">
        <f t="shared" si="81"/>
        <v>1</v>
      </c>
      <c r="Z347" s="165" t="str">
        <f t="shared" si="82"/>
        <v>GW35-1EVE</v>
      </c>
      <c r="AA347" s="165" t="str">
        <f t="shared" si="83"/>
        <v>GW35-1bha</v>
      </c>
      <c r="AB347" s="165" t="str">
        <f t="shared" si="74"/>
        <v>EVE</v>
      </c>
      <c r="AC347" s="165" t="str">
        <f t="shared" si="75"/>
        <v>bha</v>
      </c>
    </row>
    <row r="348" spans="1:29" x14ac:dyDescent="0.3">
      <c r="A348" s="164" t="str">
        <f>LEFT('FPL FIX'!$F348,10)</f>
        <v>2023-05-08</v>
      </c>
      <c r="B348" s="164">
        <f t="shared" si="76"/>
        <v>45054</v>
      </c>
      <c r="C348" s="165">
        <f>'FPL FIX'!B348</f>
        <v>35</v>
      </c>
      <c r="D348" s="165">
        <f>'FPL FIX'!J348</f>
        <v>17</v>
      </c>
      <c r="E348" s="165">
        <f>'FPL FIX'!L348</f>
        <v>16</v>
      </c>
      <c r="F348" s="165" t="str">
        <f t="shared" si="70"/>
        <v>35SOU</v>
      </c>
      <c r="G348" s="165" t="str">
        <f t="shared" si="71"/>
        <v>35nfo</v>
      </c>
      <c r="H348" s="165" t="str">
        <f>VLOOKUP($D348,FIX!$A$1:$D$21,MATCH("AbrvTeam",FIX!$A$1:$C$1,0),0)</f>
        <v>SOU</v>
      </c>
      <c r="I348" s="165" t="str">
        <f>VLOOKUP(E348,FIX!$A$1:$D$21,MATCH("AbrvTeamL",FIX!$A$1:$D$1,0),0)</f>
        <v>nfo</v>
      </c>
      <c r="J348" s="165" t="str">
        <f>INDEX($F$2:$F$381,ROWS(F348:$F$381))</f>
        <v>4LEI</v>
      </c>
      <c r="K348" s="165" t="str">
        <f>INDEX($G$2:$G$381,ROWS($G348:G$381))</f>
        <v>4che</v>
      </c>
      <c r="L348" s="165" t="str">
        <f>INDEX($H$2:$H$381,ROWS(H348:$H$381))</f>
        <v>LEI</v>
      </c>
      <c r="M348" s="165" t="str">
        <f>INDEX($I$2:$I$381,ROWS(I348:$I$381))</f>
        <v>che</v>
      </c>
      <c r="N348" s="165" t="str">
        <f t="shared" si="77"/>
        <v>45054SOU</v>
      </c>
      <c r="O348" s="165" t="str">
        <f t="shared" si="78"/>
        <v>45054nfo</v>
      </c>
      <c r="P348" s="165" t="str">
        <f t="shared" si="72"/>
        <v>SOU</v>
      </c>
      <c r="Q348" s="165" t="str">
        <f t="shared" si="73"/>
        <v>nfo</v>
      </c>
      <c r="R348" s="165" t="str">
        <f>C348&amp;":"&amp;COUNTIF($C$2:C348,C348)</f>
        <v>35:10</v>
      </c>
      <c r="S348" s="165" t="str">
        <f t="shared" si="79"/>
        <v>NFO</v>
      </c>
      <c r="T348" s="165" t="str">
        <f t="shared" si="80"/>
        <v>sou</v>
      </c>
      <c r="U348" s="166">
        <f>COUNTIF($F$2:F348,G348)</f>
        <v>0</v>
      </c>
      <c r="V348" s="166">
        <f>COUNTIF($G$2:G348,F348)</f>
        <v>0</v>
      </c>
      <c r="W348" s="166">
        <f>COUNTIF($F$2:F348,F348)</f>
        <v>1</v>
      </c>
      <c r="X348" s="166">
        <f>COUNTIF($F$2:G348,G348)</f>
        <v>1</v>
      </c>
      <c r="Y348" s="165">
        <f t="shared" si="81"/>
        <v>1</v>
      </c>
      <c r="Z348" s="165" t="str">
        <f t="shared" si="82"/>
        <v>GW35-1SOU</v>
      </c>
      <c r="AA348" s="165" t="str">
        <f t="shared" si="83"/>
        <v>GW35-1nfo</v>
      </c>
      <c r="AB348" s="165" t="str">
        <f t="shared" si="74"/>
        <v>SOU</v>
      </c>
      <c r="AC348" s="165" t="str">
        <f t="shared" si="75"/>
        <v>nfo</v>
      </c>
    </row>
    <row r="349" spans="1:29" x14ac:dyDescent="0.3">
      <c r="A349" s="164" t="str">
        <f>LEFT('FPL FIX'!$F349,10)</f>
        <v>2023-05-13</v>
      </c>
      <c r="B349" s="164">
        <f t="shared" si="76"/>
        <v>45059</v>
      </c>
      <c r="C349" s="165">
        <f>'FPL FIX'!B349</f>
        <v>36</v>
      </c>
      <c r="D349" s="165">
        <f>'FPL FIX'!J349</f>
        <v>15</v>
      </c>
      <c r="E349" s="165">
        <f>'FPL FIX'!L349</f>
        <v>11</v>
      </c>
      <c r="F349" s="165" t="str">
        <f t="shared" si="70"/>
        <v>36NEW</v>
      </c>
      <c r="G349" s="165" t="str">
        <f t="shared" si="71"/>
        <v>36lee</v>
      </c>
      <c r="H349" s="165" t="str">
        <f>VLOOKUP($D349,FIX!$A$1:$D$21,MATCH("AbrvTeam",FIX!$A$1:$C$1,0),0)</f>
        <v>NEW</v>
      </c>
      <c r="I349" s="165" t="str">
        <f>VLOOKUP(E349,FIX!$A$1:$D$21,MATCH("AbrvTeamL",FIX!$A$1:$D$1,0),0)</f>
        <v>lee</v>
      </c>
      <c r="J349" s="165" t="str">
        <f>INDEX($F$2:$F$381,ROWS(F349:$F$381))</f>
        <v>4LEE</v>
      </c>
      <c r="K349" s="165" t="str">
        <f>INDEX($G$2:$G$381,ROWS($G349:G$381))</f>
        <v>4bha</v>
      </c>
      <c r="L349" s="165" t="str">
        <f>INDEX($H$2:$H$381,ROWS(H349:$H$381))</f>
        <v>LEE</v>
      </c>
      <c r="M349" s="165" t="str">
        <f>INDEX($I$2:$I$381,ROWS(I349:$I$381))</f>
        <v>bha</v>
      </c>
      <c r="N349" s="165" t="str">
        <f t="shared" si="77"/>
        <v>45059NEW</v>
      </c>
      <c r="O349" s="165" t="str">
        <f t="shared" si="78"/>
        <v>45059lee</v>
      </c>
      <c r="P349" s="165" t="str">
        <f t="shared" si="72"/>
        <v>NEW</v>
      </c>
      <c r="Q349" s="165" t="str">
        <f t="shared" si="73"/>
        <v>lee</v>
      </c>
      <c r="R349" s="165" t="str">
        <f>C349&amp;":"&amp;COUNTIF($C$2:C349,C349)</f>
        <v>36:1</v>
      </c>
      <c r="S349" s="165" t="str">
        <f t="shared" si="79"/>
        <v>LEE</v>
      </c>
      <c r="T349" s="165" t="str">
        <f t="shared" si="80"/>
        <v>new</v>
      </c>
      <c r="U349" s="166">
        <f>COUNTIF($F$2:F349,G349)</f>
        <v>0</v>
      </c>
      <c r="V349" s="166">
        <f>COUNTIF($G$2:G349,F349)</f>
        <v>0</v>
      </c>
      <c r="W349" s="166">
        <f>COUNTIF($F$2:F349,F349)</f>
        <v>1</v>
      </c>
      <c r="X349" s="166">
        <f>COUNTIF($F$2:G349,G349)</f>
        <v>1</v>
      </c>
      <c r="Y349" s="165">
        <f t="shared" si="81"/>
        <v>1</v>
      </c>
      <c r="Z349" s="165" t="str">
        <f t="shared" si="82"/>
        <v>GW36-1NEW</v>
      </c>
      <c r="AA349" s="165" t="str">
        <f t="shared" si="83"/>
        <v>GW36-1lee</v>
      </c>
      <c r="AB349" s="165" t="str">
        <f t="shared" si="74"/>
        <v>NEW</v>
      </c>
      <c r="AC349" s="165" t="str">
        <f t="shared" si="75"/>
        <v>lee</v>
      </c>
    </row>
    <row r="350" spans="1:29" x14ac:dyDescent="0.3">
      <c r="A350" s="164" t="str">
        <f>LEFT('FPL FIX'!$F350,10)</f>
        <v>2023-05-13</v>
      </c>
      <c r="B350" s="164">
        <f t="shared" si="76"/>
        <v>45059</v>
      </c>
      <c r="C350" s="165">
        <f>'FPL FIX'!B350</f>
        <v>36</v>
      </c>
      <c r="D350" s="165">
        <f>'FPL FIX'!J350</f>
        <v>18</v>
      </c>
      <c r="E350" s="165">
        <f>'FPL FIX'!L350</f>
        <v>2</v>
      </c>
      <c r="F350" s="165" t="str">
        <f t="shared" si="70"/>
        <v>36TOT</v>
      </c>
      <c r="G350" s="165" t="str">
        <f t="shared" si="71"/>
        <v>36avl</v>
      </c>
      <c r="H350" s="165" t="str">
        <f>VLOOKUP($D350,FIX!$A$1:$D$21,MATCH("AbrvTeam",FIX!$A$1:$C$1,0),0)</f>
        <v>TOT</v>
      </c>
      <c r="I350" s="165" t="str">
        <f>VLOOKUP(E350,FIX!$A$1:$D$21,MATCH("AbrvTeamL",FIX!$A$1:$D$1,0),0)</f>
        <v>avl</v>
      </c>
      <c r="J350" s="165" t="str">
        <f>INDEX($F$2:$F$381,ROWS(F350:$F$381))</f>
        <v>4EVE</v>
      </c>
      <c r="K350" s="165" t="str">
        <f>INDEX($G$2:$G$381,ROWS($G350:G$381))</f>
        <v>4bre</v>
      </c>
      <c r="L350" s="165" t="str">
        <f>INDEX($H$2:$H$381,ROWS(H350:$H$381))</f>
        <v>EVE</v>
      </c>
      <c r="M350" s="165" t="str">
        <f>INDEX($I$2:$I$381,ROWS(I350:$I$381))</f>
        <v>bre</v>
      </c>
      <c r="N350" s="165" t="str">
        <f t="shared" si="77"/>
        <v>45059TOT</v>
      </c>
      <c r="O350" s="165" t="str">
        <f t="shared" si="78"/>
        <v>45059avl</v>
      </c>
      <c r="P350" s="165" t="str">
        <f t="shared" si="72"/>
        <v>TOT</v>
      </c>
      <c r="Q350" s="165" t="str">
        <f t="shared" si="73"/>
        <v>avl</v>
      </c>
      <c r="R350" s="165" t="str">
        <f>C350&amp;":"&amp;COUNTIF($C$2:C350,C350)</f>
        <v>36:2</v>
      </c>
      <c r="S350" s="165" t="str">
        <f t="shared" si="79"/>
        <v>AVL</v>
      </c>
      <c r="T350" s="165" t="str">
        <f t="shared" si="80"/>
        <v>tot</v>
      </c>
      <c r="U350" s="166">
        <f>COUNTIF($F$2:F350,G350)</f>
        <v>0</v>
      </c>
      <c r="V350" s="166">
        <f>COUNTIF($G$2:G350,F350)</f>
        <v>0</v>
      </c>
      <c r="W350" s="166">
        <f>COUNTIF($F$2:F350,F350)</f>
        <v>1</v>
      </c>
      <c r="X350" s="166">
        <f>COUNTIF($F$2:G350,G350)</f>
        <v>1</v>
      </c>
      <c r="Y350" s="165">
        <f t="shared" si="81"/>
        <v>1</v>
      </c>
      <c r="Z350" s="165" t="str">
        <f t="shared" si="82"/>
        <v>GW36-1TOT</v>
      </c>
      <c r="AA350" s="165" t="str">
        <f t="shared" si="83"/>
        <v>GW36-1avl</v>
      </c>
      <c r="AB350" s="165" t="str">
        <f t="shared" si="74"/>
        <v>TOT</v>
      </c>
      <c r="AC350" s="165" t="str">
        <f t="shared" si="75"/>
        <v>avl</v>
      </c>
    </row>
    <row r="351" spans="1:29" x14ac:dyDescent="0.3">
      <c r="A351" s="164" t="str">
        <f>LEFT('FPL FIX'!$F351,10)</f>
        <v>2023-05-13</v>
      </c>
      <c r="B351" s="164">
        <f t="shared" si="76"/>
        <v>45059</v>
      </c>
      <c r="C351" s="165">
        <f>'FPL FIX'!B351</f>
        <v>36</v>
      </c>
      <c r="D351" s="165">
        <f>'FPL FIX'!J351</f>
        <v>16</v>
      </c>
      <c r="E351" s="165">
        <f>'FPL FIX'!L351</f>
        <v>6</v>
      </c>
      <c r="F351" s="165" t="str">
        <f t="shared" si="70"/>
        <v>36NFO</v>
      </c>
      <c r="G351" s="165" t="str">
        <f t="shared" si="71"/>
        <v>36che</v>
      </c>
      <c r="H351" s="165" t="str">
        <f>VLOOKUP($D351,FIX!$A$1:$D$21,MATCH("AbrvTeam",FIX!$A$1:$C$1,0),0)</f>
        <v>NFO</v>
      </c>
      <c r="I351" s="165" t="str">
        <f>VLOOKUP(E351,FIX!$A$1:$D$21,MATCH("AbrvTeamL",FIX!$A$1:$D$1,0),0)</f>
        <v>che</v>
      </c>
      <c r="J351" s="165" t="str">
        <f>INDEX($F$2:$F$381,ROWS(F351:$F$381))</f>
        <v>4MUN</v>
      </c>
      <c r="K351" s="165" t="str">
        <f>INDEX($G$2:$G$381,ROWS($G351:G$381))</f>
        <v>4sou</v>
      </c>
      <c r="L351" s="165" t="str">
        <f>INDEX($H$2:$H$381,ROWS(H351:$H$381))</f>
        <v>MUN</v>
      </c>
      <c r="M351" s="165" t="str">
        <f>INDEX($I$2:$I$381,ROWS(I351:$I$381))</f>
        <v>sou</v>
      </c>
      <c r="N351" s="165" t="str">
        <f t="shared" si="77"/>
        <v>45059NFO</v>
      </c>
      <c r="O351" s="165" t="str">
        <f t="shared" si="78"/>
        <v>45059che</v>
      </c>
      <c r="P351" s="165" t="str">
        <f t="shared" si="72"/>
        <v>NFO</v>
      </c>
      <c r="Q351" s="165" t="str">
        <f t="shared" si="73"/>
        <v>che</v>
      </c>
      <c r="R351" s="165" t="str">
        <f>C351&amp;":"&amp;COUNTIF($C$2:C351,C351)</f>
        <v>36:3</v>
      </c>
      <c r="S351" s="165" t="str">
        <f t="shared" si="79"/>
        <v>CHE</v>
      </c>
      <c r="T351" s="165" t="str">
        <f t="shared" si="80"/>
        <v>nfo</v>
      </c>
      <c r="U351" s="166">
        <f>COUNTIF($F$2:F351,G351)</f>
        <v>0</v>
      </c>
      <c r="V351" s="166">
        <f>COUNTIF($G$2:G351,F351)</f>
        <v>0</v>
      </c>
      <c r="W351" s="166">
        <f>COUNTIF($F$2:F351,F351)</f>
        <v>1</v>
      </c>
      <c r="X351" s="166">
        <f>COUNTIF($F$2:G351,G351)</f>
        <v>1</v>
      </c>
      <c r="Y351" s="165">
        <f t="shared" si="81"/>
        <v>1</v>
      </c>
      <c r="Z351" s="165" t="str">
        <f t="shared" si="82"/>
        <v>GW36-1NFO</v>
      </c>
      <c r="AA351" s="165" t="str">
        <f t="shared" si="83"/>
        <v>GW36-1che</v>
      </c>
      <c r="AB351" s="165" t="str">
        <f t="shared" si="74"/>
        <v>NFO</v>
      </c>
      <c r="AC351" s="165" t="str">
        <f t="shared" si="75"/>
        <v>che</v>
      </c>
    </row>
    <row r="352" spans="1:29" x14ac:dyDescent="0.3">
      <c r="A352" s="164" t="str">
        <f>LEFT('FPL FIX'!$F352,10)</f>
        <v>2023-05-13</v>
      </c>
      <c r="B352" s="164">
        <f t="shared" si="76"/>
        <v>45059</v>
      </c>
      <c r="C352" s="165">
        <f>'FPL FIX'!B352</f>
        <v>36</v>
      </c>
      <c r="D352" s="165">
        <f>'FPL FIX'!J352</f>
        <v>3</v>
      </c>
      <c r="E352" s="165">
        <f>'FPL FIX'!L352</f>
        <v>7</v>
      </c>
      <c r="F352" s="165" t="str">
        <f t="shared" si="70"/>
        <v>36BOU</v>
      </c>
      <c r="G352" s="165" t="str">
        <f t="shared" si="71"/>
        <v>36cry</v>
      </c>
      <c r="H352" s="165" t="str">
        <f>VLOOKUP($D352,FIX!$A$1:$D$21,MATCH("AbrvTeam",FIX!$A$1:$C$1,0),0)</f>
        <v>BOU</v>
      </c>
      <c r="I352" s="165" t="str">
        <f>VLOOKUP(E352,FIX!$A$1:$D$21,MATCH("AbrvTeamL",FIX!$A$1:$D$1,0),0)</f>
        <v>cry</v>
      </c>
      <c r="J352" s="165" t="str">
        <f>INDEX($F$2:$F$381,ROWS(F352:$F$381))</f>
        <v>3LIV</v>
      </c>
      <c r="K352" s="165" t="str">
        <f>INDEX($G$2:$G$381,ROWS($G352:G$381))</f>
        <v>3mun</v>
      </c>
      <c r="L352" s="165" t="str">
        <f>INDEX($H$2:$H$381,ROWS(H352:$H$381))</f>
        <v>LIV</v>
      </c>
      <c r="M352" s="165" t="str">
        <f>INDEX($I$2:$I$381,ROWS(I352:$I$381))</f>
        <v>mun</v>
      </c>
      <c r="N352" s="165" t="str">
        <f t="shared" si="77"/>
        <v>45059BOU</v>
      </c>
      <c r="O352" s="165" t="str">
        <f t="shared" si="78"/>
        <v>45059cry</v>
      </c>
      <c r="P352" s="165" t="str">
        <f t="shared" si="72"/>
        <v>BOU</v>
      </c>
      <c r="Q352" s="165" t="str">
        <f t="shared" si="73"/>
        <v>cry</v>
      </c>
      <c r="R352" s="165" t="str">
        <f>C352&amp;":"&amp;COUNTIF($C$2:C352,C352)</f>
        <v>36:4</v>
      </c>
      <c r="S352" s="165" t="str">
        <f t="shared" si="79"/>
        <v>CRY</v>
      </c>
      <c r="T352" s="165" t="str">
        <f t="shared" si="80"/>
        <v>bou</v>
      </c>
      <c r="U352" s="166">
        <f>COUNTIF($F$2:F352,G352)</f>
        <v>0</v>
      </c>
      <c r="V352" s="166">
        <f>COUNTIF($G$2:G352,F352)</f>
        <v>0</v>
      </c>
      <c r="W352" s="166">
        <f>COUNTIF($F$2:F352,F352)</f>
        <v>1</v>
      </c>
      <c r="X352" s="166">
        <f>COUNTIF($F$2:G352,G352)</f>
        <v>1</v>
      </c>
      <c r="Y352" s="165">
        <f t="shared" si="81"/>
        <v>1</v>
      </c>
      <c r="Z352" s="165" t="str">
        <f t="shared" si="82"/>
        <v>GW36-1BOU</v>
      </c>
      <c r="AA352" s="165" t="str">
        <f t="shared" si="83"/>
        <v>GW36-1cry</v>
      </c>
      <c r="AB352" s="165" t="str">
        <f t="shared" si="74"/>
        <v>BOU</v>
      </c>
      <c r="AC352" s="165" t="str">
        <f t="shared" si="75"/>
        <v>cry</v>
      </c>
    </row>
    <row r="353" spans="1:29" x14ac:dyDescent="0.3">
      <c r="A353" s="164" t="str">
        <f>LEFT('FPL FIX'!$F353,10)</f>
        <v>2023-05-13</v>
      </c>
      <c r="B353" s="164">
        <f t="shared" si="76"/>
        <v>45059</v>
      </c>
      <c r="C353" s="165">
        <f>'FPL FIX'!B353</f>
        <v>36</v>
      </c>
      <c r="D353" s="165">
        <f>'FPL FIX'!J353</f>
        <v>20</v>
      </c>
      <c r="E353" s="165">
        <f>'FPL FIX'!L353</f>
        <v>14</v>
      </c>
      <c r="F353" s="165" t="str">
        <f t="shared" si="70"/>
        <v>36WOL</v>
      </c>
      <c r="G353" s="165" t="str">
        <f t="shared" si="71"/>
        <v>36mun</v>
      </c>
      <c r="H353" s="165" t="str">
        <f>VLOOKUP($D353,FIX!$A$1:$D$21,MATCH("AbrvTeam",FIX!$A$1:$C$1,0),0)</f>
        <v>WOL</v>
      </c>
      <c r="I353" s="165" t="str">
        <f>VLOOKUP(E353,FIX!$A$1:$D$21,MATCH("AbrvTeamL",FIX!$A$1:$D$1,0),0)</f>
        <v>mun</v>
      </c>
      <c r="J353" s="165" t="str">
        <f>INDEX($F$2:$F$381,ROWS(F353:$F$381))</f>
        <v>3MCI</v>
      </c>
      <c r="K353" s="165" t="str">
        <f>INDEX($G$2:$G$381,ROWS($G353:G$381))</f>
        <v>3new</v>
      </c>
      <c r="L353" s="165" t="str">
        <f>INDEX($H$2:$H$381,ROWS(H353:$H$381))</f>
        <v>MCI</v>
      </c>
      <c r="M353" s="165" t="str">
        <f>INDEX($I$2:$I$381,ROWS(I353:$I$381))</f>
        <v>new</v>
      </c>
      <c r="N353" s="165" t="str">
        <f t="shared" si="77"/>
        <v>45059WOL</v>
      </c>
      <c r="O353" s="165" t="str">
        <f t="shared" si="78"/>
        <v>45059mun</v>
      </c>
      <c r="P353" s="165" t="str">
        <f t="shared" si="72"/>
        <v>WOL</v>
      </c>
      <c r="Q353" s="165" t="str">
        <f t="shared" si="73"/>
        <v>mun</v>
      </c>
      <c r="R353" s="165" t="str">
        <f>C353&amp;":"&amp;COUNTIF($C$2:C353,C353)</f>
        <v>36:5</v>
      </c>
      <c r="S353" s="165" t="str">
        <f t="shared" si="79"/>
        <v>MUN</v>
      </c>
      <c r="T353" s="165" t="str">
        <f t="shared" si="80"/>
        <v>wol</v>
      </c>
      <c r="U353" s="166">
        <f>COUNTIF($F$2:F353,G353)</f>
        <v>0</v>
      </c>
      <c r="V353" s="166">
        <f>COUNTIF($G$2:G353,F353)</f>
        <v>0</v>
      </c>
      <c r="W353" s="166">
        <f>COUNTIF($F$2:F353,F353)</f>
        <v>1</v>
      </c>
      <c r="X353" s="166">
        <f>COUNTIF($F$2:G353,G353)</f>
        <v>1</v>
      </c>
      <c r="Y353" s="165">
        <f t="shared" si="81"/>
        <v>1</v>
      </c>
      <c r="Z353" s="165" t="str">
        <f t="shared" si="82"/>
        <v>GW36-1WOL</v>
      </c>
      <c r="AA353" s="165" t="str">
        <f t="shared" si="83"/>
        <v>GW36-1mun</v>
      </c>
      <c r="AB353" s="165" t="str">
        <f t="shared" si="74"/>
        <v>WOL</v>
      </c>
      <c r="AC353" s="165" t="str">
        <f t="shared" si="75"/>
        <v>mun</v>
      </c>
    </row>
    <row r="354" spans="1:29" x14ac:dyDescent="0.3">
      <c r="A354" s="164" t="str">
        <f>LEFT('FPL FIX'!$F354,10)</f>
        <v>2023-05-13</v>
      </c>
      <c r="B354" s="164">
        <f t="shared" si="76"/>
        <v>45059</v>
      </c>
      <c r="C354" s="165">
        <f>'FPL FIX'!B354</f>
        <v>36</v>
      </c>
      <c r="D354" s="165">
        <f>'FPL FIX'!J354</f>
        <v>9</v>
      </c>
      <c r="E354" s="165">
        <f>'FPL FIX'!L354</f>
        <v>17</v>
      </c>
      <c r="F354" s="165" t="str">
        <f t="shared" si="70"/>
        <v>36FUL</v>
      </c>
      <c r="G354" s="165" t="str">
        <f t="shared" si="71"/>
        <v>36sou</v>
      </c>
      <c r="H354" s="165" t="str">
        <f>VLOOKUP($D354,FIX!$A$1:$D$21,MATCH("AbrvTeam",FIX!$A$1:$C$1,0),0)</f>
        <v>FUL</v>
      </c>
      <c r="I354" s="165" t="str">
        <f>VLOOKUP(E354,FIX!$A$1:$D$21,MATCH("AbrvTeamL",FIX!$A$1:$D$1,0),0)</f>
        <v>sou</v>
      </c>
      <c r="J354" s="165" t="str">
        <f>INDEX($F$2:$F$381,ROWS(F354:$F$381))</f>
        <v>3BHA</v>
      </c>
      <c r="K354" s="165" t="str">
        <f>INDEX($G$2:$G$381,ROWS($G354:G$381))</f>
        <v>3whu</v>
      </c>
      <c r="L354" s="165" t="str">
        <f>INDEX($H$2:$H$381,ROWS(H354:$H$381))</f>
        <v>BHA</v>
      </c>
      <c r="M354" s="165" t="str">
        <f>INDEX($I$2:$I$381,ROWS(I354:$I$381))</f>
        <v>whu</v>
      </c>
      <c r="N354" s="165" t="str">
        <f t="shared" si="77"/>
        <v>45059FUL</v>
      </c>
      <c r="O354" s="165" t="str">
        <f t="shared" si="78"/>
        <v>45059sou</v>
      </c>
      <c r="P354" s="165" t="str">
        <f t="shared" si="72"/>
        <v>FUL</v>
      </c>
      <c r="Q354" s="165" t="str">
        <f t="shared" si="73"/>
        <v>sou</v>
      </c>
      <c r="R354" s="165" t="str">
        <f>C354&amp;":"&amp;COUNTIF($C$2:C354,C354)</f>
        <v>36:6</v>
      </c>
      <c r="S354" s="165" t="str">
        <f t="shared" si="79"/>
        <v>SOU</v>
      </c>
      <c r="T354" s="165" t="str">
        <f t="shared" si="80"/>
        <v>ful</v>
      </c>
      <c r="U354" s="166">
        <f>COUNTIF($F$2:F354,G354)</f>
        <v>0</v>
      </c>
      <c r="V354" s="166">
        <f>COUNTIF($G$2:G354,F354)</f>
        <v>0</v>
      </c>
      <c r="W354" s="166">
        <f>COUNTIF($F$2:F354,F354)</f>
        <v>1</v>
      </c>
      <c r="X354" s="166">
        <f>COUNTIF($F$2:G354,G354)</f>
        <v>1</v>
      </c>
      <c r="Y354" s="165">
        <f t="shared" si="81"/>
        <v>1</v>
      </c>
      <c r="Z354" s="165" t="str">
        <f t="shared" si="82"/>
        <v>GW36-1FUL</v>
      </c>
      <c r="AA354" s="165" t="str">
        <f t="shared" si="83"/>
        <v>GW36-1sou</v>
      </c>
      <c r="AB354" s="165" t="str">
        <f t="shared" si="74"/>
        <v>FUL</v>
      </c>
      <c r="AC354" s="165" t="str">
        <f t="shared" si="75"/>
        <v>sou</v>
      </c>
    </row>
    <row r="355" spans="1:29" x14ac:dyDescent="0.3">
      <c r="A355" s="164" t="str">
        <f>LEFT('FPL FIX'!$F355,10)</f>
        <v>2023-05-14</v>
      </c>
      <c r="B355" s="164">
        <f t="shared" si="76"/>
        <v>45060</v>
      </c>
      <c r="C355" s="165">
        <f>'FPL FIX'!B355</f>
        <v>36</v>
      </c>
      <c r="D355" s="165">
        <f>'FPL FIX'!J355</f>
        <v>19</v>
      </c>
      <c r="E355" s="165">
        <f>'FPL FIX'!L355</f>
        <v>4</v>
      </c>
      <c r="F355" s="165" t="str">
        <f t="shared" si="70"/>
        <v>36WHU</v>
      </c>
      <c r="G355" s="165" t="str">
        <f t="shared" si="71"/>
        <v>36bre</v>
      </c>
      <c r="H355" s="165" t="str">
        <f>VLOOKUP($D355,FIX!$A$1:$D$21,MATCH("AbrvTeam",FIX!$A$1:$C$1,0),0)</f>
        <v>WHU</v>
      </c>
      <c r="I355" s="165" t="str">
        <f>VLOOKUP(E355,FIX!$A$1:$D$21,MATCH("AbrvTeamL",FIX!$A$1:$D$1,0),0)</f>
        <v>bre</v>
      </c>
      <c r="J355" s="165" t="str">
        <f>INDEX($F$2:$F$381,ROWS(F355:$F$381))</f>
        <v>3CHE</v>
      </c>
      <c r="K355" s="165" t="str">
        <f>INDEX($G$2:$G$381,ROWS($G355:G$381))</f>
        <v>3lee</v>
      </c>
      <c r="L355" s="165" t="str">
        <f>INDEX($H$2:$H$381,ROWS(H355:$H$381))</f>
        <v>CHE</v>
      </c>
      <c r="M355" s="165" t="str">
        <f>INDEX($I$2:$I$381,ROWS(I355:$I$381))</f>
        <v>lee</v>
      </c>
      <c r="N355" s="165" t="str">
        <f t="shared" si="77"/>
        <v>45060WHU</v>
      </c>
      <c r="O355" s="165" t="str">
        <f t="shared" si="78"/>
        <v>45060bre</v>
      </c>
      <c r="P355" s="165" t="str">
        <f t="shared" si="72"/>
        <v>WHU</v>
      </c>
      <c r="Q355" s="165" t="str">
        <f t="shared" si="73"/>
        <v>bre</v>
      </c>
      <c r="R355" s="165" t="str">
        <f>C355&amp;":"&amp;COUNTIF($C$2:C355,C355)</f>
        <v>36:7</v>
      </c>
      <c r="S355" s="165" t="str">
        <f t="shared" si="79"/>
        <v>BRE</v>
      </c>
      <c r="T355" s="165" t="str">
        <f t="shared" si="80"/>
        <v>whu</v>
      </c>
      <c r="U355" s="166">
        <f>COUNTIF($F$2:F355,G355)</f>
        <v>0</v>
      </c>
      <c r="V355" s="166">
        <f>COUNTIF($G$2:G355,F355)</f>
        <v>0</v>
      </c>
      <c r="W355" s="166">
        <f>COUNTIF($F$2:F355,F355)</f>
        <v>1</v>
      </c>
      <c r="X355" s="166">
        <f>COUNTIF($F$2:G355,G355)</f>
        <v>1</v>
      </c>
      <c r="Y355" s="165">
        <f t="shared" si="81"/>
        <v>1</v>
      </c>
      <c r="Z355" s="165" t="str">
        <f t="shared" si="82"/>
        <v>GW36-1WHU</v>
      </c>
      <c r="AA355" s="165" t="str">
        <f t="shared" si="83"/>
        <v>GW36-1bre</v>
      </c>
      <c r="AB355" s="165" t="str">
        <f t="shared" si="74"/>
        <v>WHU</v>
      </c>
      <c r="AC355" s="165" t="str">
        <f t="shared" si="75"/>
        <v>bre</v>
      </c>
    </row>
    <row r="356" spans="1:29" x14ac:dyDescent="0.3">
      <c r="A356" s="164" t="str">
        <f>LEFT('FPL FIX'!$F356,10)</f>
        <v>2023-05-14</v>
      </c>
      <c r="B356" s="164">
        <f t="shared" si="76"/>
        <v>45060</v>
      </c>
      <c r="C356" s="165">
        <f>'FPL FIX'!B356</f>
        <v>36</v>
      </c>
      <c r="D356" s="165">
        <f>'FPL FIX'!J356</f>
        <v>13</v>
      </c>
      <c r="E356" s="165">
        <f>'FPL FIX'!L356</f>
        <v>8</v>
      </c>
      <c r="F356" s="165" t="str">
        <f t="shared" si="70"/>
        <v>36MCI</v>
      </c>
      <c r="G356" s="165" t="str">
        <f t="shared" si="71"/>
        <v>36eve</v>
      </c>
      <c r="H356" s="165" t="str">
        <f>VLOOKUP($D356,FIX!$A$1:$D$21,MATCH("AbrvTeam",FIX!$A$1:$C$1,0),0)</f>
        <v>MCI</v>
      </c>
      <c r="I356" s="165" t="str">
        <f>VLOOKUP(E356,FIX!$A$1:$D$21,MATCH("AbrvTeamL",FIX!$A$1:$D$1,0),0)</f>
        <v>eve</v>
      </c>
      <c r="J356" s="165" t="str">
        <f>INDEX($F$2:$F$381,ROWS(F356:$F$381))</f>
        <v>3ARS</v>
      </c>
      <c r="K356" s="165" t="str">
        <f>INDEX($G$2:$G$381,ROWS($G356:G$381))</f>
        <v>3bou</v>
      </c>
      <c r="L356" s="165" t="str">
        <f>INDEX($H$2:$H$381,ROWS(H356:$H$381))</f>
        <v>ARS</v>
      </c>
      <c r="M356" s="165" t="str">
        <f>INDEX($I$2:$I$381,ROWS(I356:$I$381))</f>
        <v>bou</v>
      </c>
      <c r="N356" s="165" t="str">
        <f t="shared" si="77"/>
        <v>45060MCI</v>
      </c>
      <c r="O356" s="165" t="str">
        <f t="shared" si="78"/>
        <v>45060eve</v>
      </c>
      <c r="P356" s="165" t="str">
        <f t="shared" si="72"/>
        <v>MCI</v>
      </c>
      <c r="Q356" s="165" t="str">
        <f t="shared" si="73"/>
        <v>eve</v>
      </c>
      <c r="R356" s="165" t="str">
        <f>C356&amp;":"&amp;COUNTIF($C$2:C356,C356)</f>
        <v>36:8</v>
      </c>
      <c r="S356" s="165" t="str">
        <f t="shared" si="79"/>
        <v>EVE</v>
      </c>
      <c r="T356" s="165" t="str">
        <f t="shared" si="80"/>
        <v>mci</v>
      </c>
      <c r="U356" s="166">
        <f>COUNTIF($F$2:F356,G356)</f>
        <v>0</v>
      </c>
      <c r="V356" s="166">
        <f>COUNTIF($G$2:G356,F356)</f>
        <v>0</v>
      </c>
      <c r="W356" s="166">
        <f>COUNTIF($F$2:F356,F356)</f>
        <v>1</v>
      </c>
      <c r="X356" s="166">
        <f>COUNTIF($F$2:G356,G356)</f>
        <v>1</v>
      </c>
      <c r="Y356" s="165">
        <f t="shared" si="81"/>
        <v>1</v>
      </c>
      <c r="Z356" s="165" t="str">
        <f t="shared" si="82"/>
        <v>GW36-1MCI</v>
      </c>
      <c r="AA356" s="165" t="str">
        <f t="shared" si="83"/>
        <v>GW36-1eve</v>
      </c>
      <c r="AB356" s="165" t="str">
        <f t="shared" si="74"/>
        <v>MCI</v>
      </c>
      <c r="AC356" s="165" t="str">
        <f t="shared" si="75"/>
        <v>eve</v>
      </c>
    </row>
    <row r="357" spans="1:29" x14ac:dyDescent="0.3">
      <c r="A357" s="164" t="str">
        <f>LEFT('FPL FIX'!$F357,10)</f>
        <v>2023-05-14</v>
      </c>
      <c r="B357" s="164">
        <f t="shared" si="76"/>
        <v>45060</v>
      </c>
      <c r="C357" s="165">
        <f>'FPL FIX'!B357</f>
        <v>36</v>
      </c>
      <c r="D357" s="165">
        <f>'FPL FIX'!J357</f>
        <v>5</v>
      </c>
      <c r="E357" s="165">
        <f>'FPL FIX'!L357</f>
        <v>1</v>
      </c>
      <c r="F357" s="165" t="str">
        <f t="shared" si="70"/>
        <v>36BHA</v>
      </c>
      <c r="G357" s="165" t="str">
        <f t="shared" si="71"/>
        <v>36ars</v>
      </c>
      <c r="H357" s="165" t="str">
        <f>VLOOKUP($D357,FIX!$A$1:$D$21,MATCH("AbrvTeam",FIX!$A$1:$C$1,0),0)</f>
        <v>BHA</v>
      </c>
      <c r="I357" s="165" t="str">
        <f>VLOOKUP(E357,FIX!$A$1:$D$21,MATCH("AbrvTeamL",FIX!$A$1:$D$1,0),0)</f>
        <v>ars</v>
      </c>
      <c r="J357" s="165" t="str">
        <f>INDEX($F$2:$F$381,ROWS(F357:$F$381))</f>
        <v>3SOU</v>
      </c>
      <c r="K357" s="165" t="str">
        <f>INDEX($G$2:$G$381,ROWS($G357:G$381))</f>
        <v>3lei</v>
      </c>
      <c r="L357" s="165" t="str">
        <f>INDEX($H$2:$H$381,ROWS(H357:$H$381))</f>
        <v>SOU</v>
      </c>
      <c r="M357" s="165" t="str">
        <f>INDEX($I$2:$I$381,ROWS(I357:$I$381))</f>
        <v>lei</v>
      </c>
      <c r="N357" s="165" t="str">
        <f t="shared" si="77"/>
        <v>45060BHA</v>
      </c>
      <c r="O357" s="165" t="str">
        <f t="shared" si="78"/>
        <v>45060ars</v>
      </c>
      <c r="P357" s="165" t="str">
        <f t="shared" si="72"/>
        <v>BHA</v>
      </c>
      <c r="Q357" s="165" t="str">
        <f t="shared" si="73"/>
        <v>ars</v>
      </c>
      <c r="R357" s="165" t="str">
        <f>C357&amp;":"&amp;COUNTIF($C$2:C357,C357)</f>
        <v>36:9</v>
      </c>
      <c r="S357" s="165" t="str">
        <f t="shared" si="79"/>
        <v>ARS</v>
      </c>
      <c r="T357" s="165" t="str">
        <f t="shared" si="80"/>
        <v>bha</v>
      </c>
      <c r="U357" s="166">
        <f>COUNTIF($F$2:F357,G357)</f>
        <v>0</v>
      </c>
      <c r="V357" s="166">
        <f>COUNTIF($G$2:G357,F357)</f>
        <v>0</v>
      </c>
      <c r="W357" s="166">
        <f>COUNTIF($F$2:F357,F357)</f>
        <v>1</v>
      </c>
      <c r="X357" s="166">
        <f>COUNTIF($F$2:G357,G357)</f>
        <v>1</v>
      </c>
      <c r="Y357" s="165">
        <f t="shared" si="81"/>
        <v>1</v>
      </c>
      <c r="Z357" s="165" t="str">
        <f t="shared" si="82"/>
        <v>GW36-1BHA</v>
      </c>
      <c r="AA357" s="165" t="str">
        <f t="shared" si="83"/>
        <v>GW36-1ars</v>
      </c>
      <c r="AB357" s="165" t="str">
        <f t="shared" si="74"/>
        <v>BHA</v>
      </c>
      <c r="AC357" s="165" t="str">
        <f t="shared" si="75"/>
        <v>ars</v>
      </c>
    </row>
    <row r="358" spans="1:29" x14ac:dyDescent="0.3">
      <c r="A358" s="164" t="str">
        <f>LEFT('FPL FIX'!$F358,10)</f>
        <v>2023-05-15</v>
      </c>
      <c r="B358" s="164">
        <f t="shared" si="76"/>
        <v>45061</v>
      </c>
      <c r="C358" s="165">
        <f>'FPL FIX'!B358</f>
        <v>36</v>
      </c>
      <c r="D358" s="165">
        <f>'FPL FIX'!J358</f>
        <v>12</v>
      </c>
      <c r="E358" s="165">
        <f>'FPL FIX'!L358</f>
        <v>10</v>
      </c>
      <c r="F358" s="165" t="str">
        <f t="shared" si="70"/>
        <v>36LIV</v>
      </c>
      <c r="G358" s="165" t="str">
        <f t="shared" si="71"/>
        <v>36lei</v>
      </c>
      <c r="H358" s="165" t="str">
        <f>VLOOKUP($D358,FIX!$A$1:$D$21,MATCH("AbrvTeam",FIX!$A$1:$C$1,0),0)</f>
        <v>LIV</v>
      </c>
      <c r="I358" s="165" t="str">
        <f>VLOOKUP(E358,FIX!$A$1:$D$21,MATCH("AbrvTeamL",FIX!$A$1:$D$1,0),0)</f>
        <v>lei</v>
      </c>
      <c r="J358" s="165" t="str">
        <f>INDEX($F$2:$F$381,ROWS(F358:$F$381))</f>
        <v>3BRE</v>
      </c>
      <c r="K358" s="165" t="str">
        <f>INDEX($G$2:$G$381,ROWS($G358:G$381))</f>
        <v>3ful</v>
      </c>
      <c r="L358" s="165" t="str">
        <f>INDEX($H$2:$H$381,ROWS(H358:$H$381))</f>
        <v>BRE</v>
      </c>
      <c r="M358" s="165" t="str">
        <f>INDEX($I$2:$I$381,ROWS(I358:$I$381))</f>
        <v>ful</v>
      </c>
      <c r="N358" s="165" t="str">
        <f t="shared" si="77"/>
        <v>45061LIV</v>
      </c>
      <c r="O358" s="165" t="str">
        <f t="shared" si="78"/>
        <v>45061lei</v>
      </c>
      <c r="P358" s="165" t="str">
        <f t="shared" si="72"/>
        <v>LIV</v>
      </c>
      <c r="Q358" s="165" t="str">
        <f t="shared" si="73"/>
        <v>lei</v>
      </c>
      <c r="R358" s="165" t="str">
        <f>C358&amp;":"&amp;COUNTIF($C$2:C358,C358)</f>
        <v>36:10</v>
      </c>
      <c r="S358" s="165" t="str">
        <f t="shared" si="79"/>
        <v>LEI</v>
      </c>
      <c r="T358" s="165" t="str">
        <f t="shared" si="80"/>
        <v>liv</v>
      </c>
      <c r="U358" s="166">
        <f>COUNTIF($F$2:F358,G358)</f>
        <v>0</v>
      </c>
      <c r="V358" s="166">
        <f>COUNTIF($G$2:G358,F358)</f>
        <v>0</v>
      </c>
      <c r="W358" s="166">
        <f>COUNTIF($F$2:F358,F358)</f>
        <v>1</v>
      </c>
      <c r="X358" s="166">
        <f>COUNTIF($F$2:G358,G358)</f>
        <v>1</v>
      </c>
      <c r="Y358" s="165">
        <f t="shared" si="81"/>
        <v>1</v>
      </c>
      <c r="Z358" s="165" t="str">
        <f t="shared" si="82"/>
        <v>GW36-1LIV</v>
      </c>
      <c r="AA358" s="165" t="str">
        <f t="shared" si="83"/>
        <v>GW36-1lei</v>
      </c>
      <c r="AB358" s="165" t="str">
        <f t="shared" si="74"/>
        <v>LIV</v>
      </c>
      <c r="AC358" s="165" t="str">
        <f t="shared" si="75"/>
        <v>lei</v>
      </c>
    </row>
    <row r="359" spans="1:29" x14ac:dyDescent="0.3">
      <c r="A359" s="164" t="str">
        <f>LEFT('FPL FIX'!$F359,10)</f>
        <v>2023-05-18</v>
      </c>
      <c r="B359" s="164">
        <f t="shared" si="76"/>
        <v>45064</v>
      </c>
      <c r="C359" s="165">
        <f>'FPL FIX'!B359</f>
        <v>36</v>
      </c>
      <c r="D359" s="165">
        <f>'FPL FIX'!J359</f>
        <v>5</v>
      </c>
      <c r="E359" s="165">
        <f>'FPL FIX'!L359</f>
        <v>15</v>
      </c>
      <c r="F359" s="165" t="str">
        <f t="shared" si="70"/>
        <v>36BHA</v>
      </c>
      <c r="G359" s="165" t="str">
        <f t="shared" si="71"/>
        <v>36new</v>
      </c>
      <c r="H359" s="165" t="str">
        <f>VLOOKUP($D359,FIX!$A$1:$D$21,MATCH("AbrvTeam",FIX!$A$1:$C$1,0),0)</f>
        <v>BHA</v>
      </c>
      <c r="I359" s="165" t="str">
        <f>VLOOKUP(E359,FIX!$A$1:$D$21,MATCH("AbrvTeamL",FIX!$A$1:$D$1,0),0)</f>
        <v>new</v>
      </c>
      <c r="J359" s="165" t="str">
        <f>INDEX($F$2:$F$381,ROWS(F359:$F$381))</f>
        <v>3NFO</v>
      </c>
      <c r="K359" s="165" t="str">
        <f>INDEX($G$2:$G$381,ROWS($G359:G$381))</f>
        <v>3eve</v>
      </c>
      <c r="L359" s="165" t="str">
        <f>INDEX($H$2:$H$381,ROWS(H359:$H$381))</f>
        <v>NFO</v>
      </c>
      <c r="M359" s="165" t="str">
        <f>INDEX($I$2:$I$381,ROWS(I359:$I$381))</f>
        <v>eve</v>
      </c>
      <c r="N359" s="165" t="str">
        <f t="shared" si="77"/>
        <v>45064BHA</v>
      </c>
      <c r="O359" s="165" t="str">
        <f t="shared" si="78"/>
        <v>45064new</v>
      </c>
      <c r="P359" s="165" t="str">
        <f t="shared" si="72"/>
        <v>BHA</v>
      </c>
      <c r="Q359" s="165" t="str">
        <f t="shared" si="73"/>
        <v>new</v>
      </c>
      <c r="R359" s="165" t="str">
        <f>C359&amp;":"&amp;COUNTIF($C$2:C359,C359)</f>
        <v>36:11</v>
      </c>
      <c r="S359" s="165" t="str">
        <f t="shared" si="79"/>
        <v>NEW</v>
      </c>
      <c r="T359" s="165" t="str">
        <f t="shared" si="80"/>
        <v>bha</v>
      </c>
      <c r="U359" s="166">
        <f>COUNTIF($F$2:F359,G359)</f>
        <v>1</v>
      </c>
      <c r="V359" s="166">
        <f>COUNTIF($G$2:G359,F359)</f>
        <v>0</v>
      </c>
      <c r="W359" s="166">
        <f>COUNTIF($F$2:F359,F359)</f>
        <v>2</v>
      </c>
      <c r="X359" s="166">
        <f>COUNTIF($F$2:G359,G359)</f>
        <v>2</v>
      </c>
      <c r="Y359" s="165">
        <f t="shared" si="81"/>
        <v>2</v>
      </c>
      <c r="Z359" s="165" t="str">
        <f t="shared" si="82"/>
        <v>GW36-2BHA</v>
      </c>
      <c r="AA359" s="165" t="str">
        <f t="shared" si="83"/>
        <v>GW36-2new</v>
      </c>
      <c r="AB359" s="165" t="str">
        <f t="shared" si="74"/>
        <v>BHA</v>
      </c>
      <c r="AC359" s="165" t="str">
        <f t="shared" si="75"/>
        <v>new</v>
      </c>
    </row>
    <row r="360" spans="1:29" x14ac:dyDescent="0.3">
      <c r="A360" s="164" t="str">
        <f>LEFT('FPL FIX'!$F360,10)</f>
        <v>2023-05-20</v>
      </c>
      <c r="B360" s="164">
        <f t="shared" si="76"/>
        <v>45066</v>
      </c>
      <c r="C360" s="165">
        <f>'FPL FIX'!B360</f>
        <v>37</v>
      </c>
      <c r="D360" s="165">
        <f>'FPL FIX'!J360</f>
        <v>4</v>
      </c>
      <c r="E360" s="165">
        <f>'FPL FIX'!L360</f>
        <v>18</v>
      </c>
      <c r="F360" s="165" t="str">
        <f t="shared" si="70"/>
        <v>37BRE</v>
      </c>
      <c r="G360" s="165" t="str">
        <f t="shared" si="71"/>
        <v>37tot</v>
      </c>
      <c r="H360" s="165" t="str">
        <f>VLOOKUP($D360,FIX!$A$1:$D$21,MATCH("AbrvTeam",FIX!$A$1:$C$1,0),0)</f>
        <v>BRE</v>
      </c>
      <c r="I360" s="165" t="str">
        <f>VLOOKUP(E360,FIX!$A$1:$D$21,MATCH("AbrvTeamL",FIX!$A$1:$D$1,0),0)</f>
        <v>tot</v>
      </c>
      <c r="J360" s="165" t="str">
        <f>INDEX($F$2:$F$381,ROWS(F360:$F$381))</f>
        <v>3AVL</v>
      </c>
      <c r="K360" s="165" t="str">
        <f>INDEX($G$2:$G$381,ROWS($G360:G$381))</f>
        <v>3cry</v>
      </c>
      <c r="L360" s="165" t="str">
        <f>INDEX($H$2:$H$381,ROWS(H360:$H$381))</f>
        <v>AVL</v>
      </c>
      <c r="M360" s="165" t="str">
        <f>INDEX($I$2:$I$381,ROWS(I360:$I$381))</f>
        <v>cry</v>
      </c>
      <c r="N360" s="165" t="str">
        <f t="shared" si="77"/>
        <v>45066BRE</v>
      </c>
      <c r="O360" s="165" t="str">
        <f t="shared" si="78"/>
        <v>45066tot</v>
      </c>
      <c r="P360" s="165" t="str">
        <f t="shared" si="72"/>
        <v>BRE</v>
      </c>
      <c r="Q360" s="165" t="str">
        <f t="shared" si="73"/>
        <v>tot</v>
      </c>
      <c r="R360" s="165" t="str">
        <f>C360&amp;":"&amp;COUNTIF($C$2:C360,C360)</f>
        <v>37:1</v>
      </c>
      <c r="S360" s="165" t="str">
        <f t="shared" si="79"/>
        <v>TOT</v>
      </c>
      <c r="T360" s="165" t="str">
        <f t="shared" si="80"/>
        <v>bre</v>
      </c>
      <c r="U360" s="166">
        <f>COUNTIF($F$2:F360,G360)</f>
        <v>0</v>
      </c>
      <c r="V360" s="166">
        <f>COUNTIF($G$2:G360,F360)</f>
        <v>0</v>
      </c>
      <c r="W360" s="166">
        <f>COUNTIF($F$2:F360,F360)</f>
        <v>1</v>
      </c>
      <c r="X360" s="166">
        <f>COUNTIF($F$2:G360,G360)</f>
        <v>1</v>
      </c>
      <c r="Y360" s="165">
        <f t="shared" si="81"/>
        <v>1</v>
      </c>
      <c r="Z360" s="165" t="str">
        <f t="shared" si="82"/>
        <v>GW37-1BRE</v>
      </c>
      <c r="AA360" s="165" t="str">
        <f t="shared" si="83"/>
        <v>GW37-1tot</v>
      </c>
      <c r="AB360" s="165" t="str">
        <f t="shared" si="74"/>
        <v>BRE</v>
      </c>
      <c r="AC360" s="165" t="str">
        <f t="shared" si="75"/>
        <v>tot</v>
      </c>
    </row>
    <row r="361" spans="1:29" x14ac:dyDescent="0.3">
      <c r="A361" s="164" t="str">
        <f>LEFT('FPL FIX'!$F361,10)</f>
        <v>2023-05-20</v>
      </c>
      <c r="B361" s="164">
        <f t="shared" si="76"/>
        <v>45066</v>
      </c>
      <c r="C361" s="165">
        <f>'FPL FIX'!B361</f>
        <v>37</v>
      </c>
      <c r="D361" s="165">
        <f>'FPL FIX'!J361</f>
        <v>14</v>
      </c>
      <c r="E361" s="165">
        <f>'FPL FIX'!L361</f>
        <v>3</v>
      </c>
      <c r="F361" s="165" t="str">
        <f t="shared" si="70"/>
        <v>37MUN</v>
      </c>
      <c r="G361" s="165" t="str">
        <f t="shared" si="71"/>
        <v>37bou</v>
      </c>
      <c r="H361" s="165" t="str">
        <f>VLOOKUP($D361,FIX!$A$1:$D$21,MATCH("AbrvTeam",FIX!$A$1:$C$1,0),0)</f>
        <v>MUN</v>
      </c>
      <c r="I361" s="165" t="str">
        <f>VLOOKUP(E361,FIX!$A$1:$D$21,MATCH("AbrvTeamL",FIX!$A$1:$D$1,0),0)</f>
        <v>bou</v>
      </c>
      <c r="J361" s="165" t="str">
        <f>INDEX($F$2:$F$381,ROWS(F361:$F$381))</f>
        <v>3WOL</v>
      </c>
      <c r="K361" s="165" t="str">
        <f>INDEX($G$2:$G$381,ROWS($G361:G$381))</f>
        <v>3tot</v>
      </c>
      <c r="L361" s="165" t="str">
        <f>INDEX($H$2:$H$381,ROWS(H361:$H$381))</f>
        <v>WOL</v>
      </c>
      <c r="M361" s="165" t="str">
        <f>INDEX($I$2:$I$381,ROWS(I361:$I$381))</f>
        <v>tot</v>
      </c>
      <c r="N361" s="165" t="str">
        <f t="shared" si="77"/>
        <v>45066MUN</v>
      </c>
      <c r="O361" s="165" t="str">
        <f t="shared" si="78"/>
        <v>45066bou</v>
      </c>
      <c r="P361" s="165" t="str">
        <f t="shared" si="72"/>
        <v>MUN</v>
      </c>
      <c r="Q361" s="165" t="str">
        <f t="shared" si="73"/>
        <v>bou</v>
      </c>
      <c r="R361" s="165" t="str">
        <f>C361&amp;":"&amp;COUNTIF($C$2:C361,C361)</f>
        <v>37:2</v>
      </c>
      <c r="S361" s="165" t="str">
        <f t="shared" si="79"/>
        <v>BOU</v>
      </c>
      <c r="T361" s="165" t="str">
        <f t="shared" si="80"/>
        <v>mun</v>
      </c>
      <c r="U361" s="166">
        <f>COUNTIF($F$2:F361,G361)</f>
        <v>0</v>
      </c>
      <c r="V361" s="166">
        <f>COUNTIF($G$2:G361,F361)</f>
        <v>0</v>
      </c>
      <c r="W361" s="166">
        <f>COUNTIF($F$2:F361,F361)</f>
        <v>1</v>
      </c>
      <c r="X361" s="166">
        <f>COUNTIF($F$2:G361,G361)</f>
        <v>1</v>
      </c>
      <c r="Y361" s="165">
        <f t="shared" si="81"/>
        <v>1</v>
      </c>
      <c r="Z361" s="165" t="str">
        <f t="shared" si="82"/>
        <v>GW37-1MUN</v>
      </c>
      <c r="AA361" s="165" t="str">
        <f t="shared" si="83"/>
        <v>GW37-1bou</v>
      </c>
      <c r="AB361" s="165" t="str">
        <f t="shared" si="74"/>
        <v>MUN</v>
      </c>
      <c r="AC361" s="165" t="str">
        <f t="shared" si="75"/>
        <v>bou</v>
      </c>
    </row>
    <row r="362" spans="1:29" x14ac:dyDescent="0.3">
      <c r="A362" s="164" t="str">
        <f>LEFT('FPL FIX'!$F362,10)</f>
        <v>2023-05-20</v>
      </c>
      <c r="B362" s="164">
        <f t="shared" si="76"/>
        <v>45066</v>
      </c>
      <c r="C362" s="165">
        <f>'FPL FIX'!B362</f>
        <v>37</v>
      </c>
      <c r="D362" s="165">
        <f>'FPL FIX'!J362</f>
        <v>7</v>
      </c>
      <c r="E362" s="165">
        <f>'FPL FIX'!L362</f>
        <v>9</v>
      </c>
      <c r="F362" s="165" t="str">
        <f t="shared" si="70"/>
        <v>37CRY</v>
      </c>
      <c r="G362" s="165" t="str">
        <f t="shared" si="71"/>
        <v>37ful</v>
      </c>
      <c r="H362" s="165" t="str">
        <f>VLOOKUP($D362,FIX!$A$1:$D$21,MATCH("AbrvTeam",FIX!$A$1:$C$1,0),0)</f>
        <v>CRY</v>
      </c>
      <c r="I362" s="165" t="str">
        <f>VLOOKUP(E362,FIX!$A$1:$D$21,MATCH("AbrvTeamL",FIX!$A$1:$D$1,0),0)</f>
        <v>ful</v>
      </c>
      <c r="J362" s="165" t="str">
        <f>INDEX($F$2:$F$381,ROWS(F362:$F$381))</f>
        <v>2CRY</v>
      </c>
      <c r="K362" s="165" t="str">
        <f>INDEX($G$2:$G$381,ROWS($G362:G$381))</f>
        <v>2liv</v>
      </c>
      <c r="L362" s="165" t="str">
        <f>INDEX($H$2:$H$381,ROWS(H362:$H$381))</f>
        <v>CRY</v>
      </c>
      <c r="M362" s="165" t="str">
        <f>INDEX($I$2:$I$381,ROWS(I362:$I$381))</f>
        <v>liv</v>
      </c>
      <c r="N362" s="165" t="str">
        <f t="shared" si="77"/>
        <v>45066CRY</v>
      </c>
      <c r="O362" s="165" t="str">
        <f t="shared" si="78"/>
        <v>45066ful</v>
      </c>
      <c r="P362" s="165" t="str">
        <f t="shared" si="72"/>
        <v>CRY</v>
      </c>
      <c r="Q362" s="165" t="str">
        <f t="shared" si="73"/>
        <v>ful</v>
      </c>
      <c r="R362" s="165" t="str">
        <f>C362&amp;":"&amp;COUNTIF($C$2:C362,C362)</f>
        <v>37:3</v>
      </c>
      <c r="S362" s="165" t="str">
        <f t="shared" si="79"/>
        <v>FUL</v>
      </c>
      <c r="T362" s="165" t="str">
        <f t="shared" si="80"/>
        <v>cry</v>
      </c>
      <c r="U362" s="166">
        <f>COUNTIF($F$2:F362,G362)</f>
        <v>0</v>
      </c>
      <c r="V362" s="166">
        <f>COUNTIF($G$2:G362,F362)</f>
        <v>0</v>
      </c>
      <c r="W362" s="166">
        <f>COUNTIF($F$2:F362,F362)</f>
        <v>1</v>
      </c>
      <c r="X362" s="166">
        <f>COUNTIF($F$2:G362,G362)</f>
        <v>1</v>
      </c>
      <c r="Y362" s="165">
        <f t="shared" si="81"/>
        <v>1</v>
      </c>
      <c r="Z362" s="165" t="str">
        <f t="shared" si="82"/>
        <v>GW37-1CRY</v>
      </c>
      <c r="AA362" s="165" t="str">
        <f t="shared" si="83"/>
        <v>GW37-1ful</v>
      </c>
      <c r="AB362" s="165" t="str">
        <f t="shared" si="74"/>
        <v>CRY</v>
      </c>
      <c r="AC362" s="165" t="str">
        <f t="shared" si="75"/>
        <v>ful</v>
      </c>
    </row>
    <row r="363" spans="1:29" x14ac:dyDescent="0.3">
      <c r="A363" s="164" t="str">
        <f>LEFT('FPL FIX'!$F363,10)</f>
        <v>2023-05-20</v>
      </c>
      <c r="B363" s="164">
        <f t="shared" si="76"/>
        <v>45066</v>
      </c>
      <c r="C363" s="165">
        <f>'FPL FIX'!B363</f>
        <v>37</v>
      </c>
      <c r="D363" s="165">
        <f>'FPL FIX'!J363</f>
        <v>2</v>
      </c>
      <c r="E363" s="165">
        <f>'FPL FIX'!L363</f>
        <v>12</v>
      </c>
      <c r="F363" s="165" t="str">
        <f t="shared" si="70"/>
        <v>37AVL</v>
      </c>
      <c r="G363" s="165" t="str">
        <f t="shared" si="71"/>
        <v>37liv</v>
      </c>
      <c r="H363" s="165" t="str">
        <f>VLOOKUP($D363,FIX!$A$1:$D$21,MATCH("AbrvTeam",FIX!$A$1:$C$1,0),0)</f>
        <v>AVL</v>
      </c>
      <c r="I363" s="165" t="str">
        <f>VLOOKUP(E363,FIX!$A$1:$D$21,MATCH("AbrvTeamL",FIX!$A$1:$D$1,0),0)</f>
        <v>liv</v>
      </c>
      <c r="J363" s="165" t="str">
        <f>INDEX($F$2:$F$381,ROWS(F363:$F$381))</f>
        <v>2TOT</v>
      </c>
      <c r="K363" s="165" t="str">
        <f>INDEX($G$2:$G$381,ROWS($G363:G$381))</f>
        <v>2che</v>
      </c>
      <c r="L363" s="165" t="str">
        <f>INDEX($H$2:$H$381,ROWS(H363:$H$381))</f>
        <v>TOT</v>
      </c>
      <c r="M363" s="165" t="str">
        <f>INDEX($I$2:$I$381,ROWS(I363:$I$381))</f>
        <v>che</v>
      </c>
      <c r="N363" s="165" t="str">
        <f t="shared" si="77"/>
        <v>45066AVL</v>
      </c>
      <c r="O363" s="165" t="str">
        <f t="shared" si="78"/>
        <v>45066liv</v>
      </c>
      <c r="P363" s="165" t="str">
        <f t="shared" si="72"/>
        <v>AVL</v>
      </c>
      <c r="Q363" s="165" t="str">
        <f t="shared" si="73"/>
        <v>liv</v>
      </c>
      <c r="R363" s="165" t="str">
        <f>C363&amp;":"&amp;COUNTIF($C$2:C363,C363)</f>
        <v>37:4</v>
      </c>
      <c r="S363" s="165" t="str">
        <f t="shared" si="79"/>
        <v>LIV</v>
      </c>
      <c r="T363" s="165" t="str">
        <f t="shared" si="80"/>
        <v>avl</v>
      </c>
      <c r="U363" s="166">
        <f>COUNTIF($F$2:F363,G363)</f>
        <v>0</v>
      </c>
      <c r="V363" s="166">
        <f>COUNTIF($G$2:G363,F363)</f>
        <v>0</v>
      </c>
      <c r="W363" s="166">
        <f>COUNTIF($F$2:F363,F363)</f>
        <v>1</v>
      </c>
      <c r="X363" s="166">
        <f>COUNTIF($F$2:G363,G363)</f>
        <v>1</v>
      </c>
      <c r="Y363" s="165">
        <f t="shared" si="81"/>
        <v>1</v>
      </c>
      <c r="Z363" s="165" t="str">
        <f t="shared" si="82"/>
        <v>GW37-1AVL</v>
      </c>
      <c r="AA363" s="165" t="str">
        <f t="shared" si="83"/>
        <v>GW37-1liv</v>
      </c>
      <c r="AB363" s="165" t="str">
        <f t="shared" si="74"/>
        <v>AVL</v>
      </c>
      <c r="AC363" s="165" t="str">
        <f t="shared" si="75"/>
        <v>liv</v>
      </c>
    </row>
    <row r="364" spans="1:29" x14ac:dyDescent="0.3">
      <c r="A364" s="164" t="str">
        <f>LEFT('FPL FIX'!$F364,10)</f>
        <v>2023-05-20</v>
      </c>
      <c r="B364" s="164">
        <f t="shared" si="76"/>
        <v>45066</v>
      </c>
      <c r="C364" s="165">
        <f>'FPL FIX'!B364</f>
        <v>37</v>
      </c>
      <c r="D364" s="165">
        <f>'FPL FIX'!J364</f>
        <v>8</v>
      </c>
      <c r="E364" s="165">
        <f>'FPL FIX'!L364</f>
        <v>20</v>
      </c>
      <c r="F364" s="165" t="str">
        <f t="shared" si="70"/>
        <v>37EVE</v>
      </c>
      <c r="G364" s="165" t="str">
        <f t="shared" si="71"/>
        <v>37wol</v>
      </c>
      <c r="H364" s="165" t="str">
        <f>VLOOKUP($D364,FIX!$A$1:$D$21,MATCH("AbrvTeam",FIX!$A$1:$C$1,0),0)</f>
        <v>EVE</v>
      </c>
      <c r="I364" s="165" t="str">
        <f>VLOOKUP(E364,FIX!$A$1:$D$21,MATCH("AbrvTeamL",FIX!$A$1:$D$1,0),0)</f>
        <v>wol</v>
      </c>
      <c r="J364" s="165" t="str">
        <f>INDEX($F$2:$F$381,ROWS(F364:$F$381))</f>
        <v>2WHU</v>
      </c>
      <c r="K364" s="165" t="str">
        <f>INDEX($G$2:$G$381,ROWS($G364:G$381))</f>
        <v>2nfo</v>
      </c>
      <c r="L364" s="165" t="str">
        <f>INDEX($H$2:$H$381,ROWS(H364:$H$381))</f>
        <v>WHU</v>
      </c>
      <c r="M364" s="165" t="str">
        <f>INDEX($I$2:$I$381,ROWS(I364:$I$381))</f>
        <v>nfo</v>
      </c>
      <c r="N364" s="165" t="str">
        <f t="shared" si="77"/>
        <v>45066EVE</v>
      </c>
      <c r="O364" s="165" t="str">
        <f t="shared" si="78"/>
        <v>45066wol</v>
      </c>
      <c r="P364" s="165" t="str">
        <f t="shared" si="72"/>
        <v>EVE</v>
      </c>
      <c r="Q364" s="165" t="str">
        <f t="shared" si="73"/>
        <v>wol</v>
      </c>
      <c r="R364" s="165" t="str">
        <f>C364&amp;":"&amp;COUNTIF($C$2:C364,C364)</f>
        <v>37:5</v>
      </c>
      <c r="S364" s="165" t="str">
        <f t="shared" si="79"/>
        <v>WOL</v>
      </c>
      <c r="T364" s="165" t="str">
        <f t="shared" si="80"/>
        <v>eve</v>
      </c>
      <c r="U364" s="166">
        <f>COUNTIF($F$2:F364,G364)</f>
        <v>0</v>
      </c>
      <c r="V364" s="166">
        <f>COUNTIF($G$2:G364,F364)</f>
        <v>0</v>
      </c>
      <c r="W364" s="166">
        <f>COUNTIF($F$2:F364,F364)</f>
        <v>1</v>
      </c>
      <c r="X364" s="166">
        <f>COUNTIF($F$2:G364,G364)</f>
        <v>1</v>
      </c>
      <c r="Y364" s="165">
        <f t="shared" si="81"/>
        <v>1</v>
      </c>
      <c r="Z364" s="165" t="str">
        <f t="shared" si="82"/>
        <v>GW37-1EVE</v>
      </c>
      <c r="AA364" s="165" t="str">
        <f t="shared" si="83"/>
        <v>GW37-1wol</v>
      </c>
      <c r="AB364" s="165" t="str">
        <f t="shared" si="74"/>
        <v>EVE</v>
      </c>
      <c r="AC364" s="165" t="str">
        <f t="shared" si="75"/>
        <v>wol</v>
      </c>
    </row>
    <row r="365" spans="1:29" x14ac:dyDescent="0.3">
      <c r="A365" s="164" t="str">
        <f>LEFT('FPL FIX'!$F365,10)</f>
        <v>2023-05-20</v>
      </c>
      <c r="B365" s="164">
        <f t="shared" si="76"/>
        <v>45066</v>
      </c>
      <c r="C365" s="165">
        <f>'FPL FIX'!B365</f>
        <v>37</v>
      </c>
      <c r="D365" s="165">
        <f>'FPL FIX'!J365</f>
        <v>1</v>
      </c>
      <c r="E365" s="165">
        <f>'FPL FIX'!L365</f>
        <v>16</v>
      </c>
      <c r="F365" s="165" t="str">
        <f t="shared" si="70"/>
        <v>37ARS</v>
      </c>
      <c r="G365" s="165" t="str">
        <f t="shared" si="71"/>
        <v>37nfo</v>
      </c>
      <c r="H365" s="165" t="str">
        <f>VLOOKUP($D365,FIX!$A$1:$D$21,MATCH("AbrvTeam",FIX!$A$1:$C$1,0),0)</f>
        <v>ARS</v>
      </c>
      <c r="I365" s="165" t="str">
        <f>VLOOKUP(E365,FIX!$A$1:$D$21,MATCH("AbrvTeamL",FIX!$A$1:$D$1,0),0)</f>
        <v>nfo</v>
      </c>
      <c r="J365" s="165" t="str">
        <f>INDEX($F$2:$F$381,ROWS(F365:$F$381))</f>
        <v>2MUN</v>
      </c>
      <c r="K365" s="165" t="str">
        <f>INDEX($G$2:$G$381,ROWS($G365:G$381))</f>
        <v>2bre</v>
      </c>
      <c r="L365" s="165" t="str">
        <f>INDEX($H$2:$H$381,ROWS(H365:$H$381))</f>
        <v>MUN</v>
      </c>
      <c r="M365" s="165" t="str">
        <f>INDEX($I$2:$I$381,ROWS(I365:$I$381))</f>
        <v>bre</v>
      </c>
      <c r="N365" s="165" t="str">
        <f t="shared" si="77"/>
        <v>45066ARS</v>
      </c>
      <c r="O365" s="165" t="str">
        <f t="shared" si="78"/>
        <v>45066nfo</v>
      </c>
      <c r="P365" s="165" t="str">
        <f t="shared" si="72"/>
        <v>ARS</v>
      </c>
      <c r="Q365" s="165" t="str">
        <f t="shared" si="73"/>
        <v>nfo</v>
      </c>
      <c r="R365" s="165" t="str">
        <f>C365&amp;":"&amp;COUNTIF($C$2:C365,C365)</f>
        <v>37:6</v>
      </c>
      <c r="S365" s="165" t="str">
        <f t="shared" si="79"/>
        <v>NFO</v>
      </c>
      <c r="T365" s="165" t="str">
        <f t="shared" si="80"/>
        <v>ars</v>
      </c>
      <c r="U365" s="166">
        <f>COUNTIF($F$2:F365,G365)</f>
        <v>0</v>
      </c>
      <c r="V365" s="166">
        <f>COUNTIF($G$2:G365,F365)</f>
        <v>0</v>
      </c>
      <c r="W365" s="166">
        <f>COUNTIF($F$2:F365,F365)</f>
        <v>1</v>
      </c>
      <c r="X365" s="166">
        <f>COUNTIF($F$2:G365,G365)</f>
        <v>1</v>
      </c>
      <c r="Y365" s="165">
        <f t="shared" si="81"/>
        <v>1</v>
      </c>
      <c r="Z365" s="165" t="str">
        <f t="shared" si="82"/>
        <v>GW37-1ARS</v>
      </c>
      <c r="AA365" s="165" t="str">
        <f t="shared" si="83"/>
        <v>GW37-1nfo</v>
      </c>
      <c r="AB365" s="165" t="str">
        <f t="shared" si="74"/>
        <v>ARS</v>
      </c>
      <c r="AC365" s="165" t="str">
        <f t="shared" si="75"/>
        <v>nfo</v>
      </c>
    </row>
    <row r="366" spans="1:29" x14ac:dyDescent="0.3">
      <c r="A366" s="164" t="str">
        <f>LEFT('FPL FIX'!$F366,10)</f>
        <v>2023-05-21</v>
      </c>
      <c r="B366" s="164">
        <f t="shared" si="76"/>
        <v>45067</v>
      </c>
      <c r="C366" s="165">
        <f>'FPL FIX'!B366</f>
        <v>37</v>
      </c>
      <c r="D366" s="165">
        <f>'FPL FIX'!J366</f>
        <v>11</v>
      </c>
      <c r="E366" s="165">
        <f>'FPL FIX'!L366</f>
        <v>19</v>
      </c>
      <c r="F366" s="165" t="str">
        <f t="shared" si="70"/>
        <v>37LEE</v>
      </c>
      <c r="G366" s="165" t="str">
        <f t="shared" si="71"/>
        <v>37whu</v>
      </c>
      <c r="H366" s="165" t="str">
        <f>VLOOKUP($D366,FIX!$A$1:$D$21,MATCH("AbrvTeam",FIX!$A$1:$C$1,0),0)</f>
        <v>LEE</v>
      </c>
      <c r="I366" s="165" t="str">
        <f>VLOOKUP(E366,FIX!$A$1:$D$21,MATCH("AbrvTeamL",FIX!$A$1:$D$1,0),0)</f>
        <v>whu</v>
      </c>
      <c r="J366" s="165" t="str">
        <f>INDEX($F$2:$F$381,ROWS(F366:$F$381))</f>
        <v>2FUL</v>
      </c>
      <c r="K366" s="165" t="str">
        <f>INDEX($G$2:$G$381,ROWS($G366:G$381))</f>
        <v>2wol</v>
      </c>
      <c r="L366" s="165" t="str">
        <f>INDEX($H$2:$H$381,ROWS(H366:$H$381))</f>
        <v>FUL</v>
      </c>
      <c r="M366" s="165" t="str">
        <f>INDEX($I$2:$I$381,ROWS(I366:$I$381))</f>
        <v>wol</v>
      </c>
      <c r="N366" s="165" t="str">
        <f t="shared" si="77"/>
        <v>45067LEE</v>
      </c>
      <c r="O366" s="165" t="str">
        <f t="shared" si="78"/>
        <v>45067whu</v>
      </c>
      <c r="P366" s="165" t="str">
        <f t="shared" si="72"/>
        <v>LEE</v>
      </c>
      <c r="Q366" s="165" t="str">
        <f t="shared" si="73"/>
        <v>whu</v>
      </c>
      <c r="R366" s="165" t="str">
        <f>C366&amp;":"&amp;COUNTIF($C$2:C366,C366)</f>
        <v>37:7</v>
      </c>
      <c r="S366" s="165" t="str">
        <f t="shared" si="79"/>
        <v>WHU</v>
      </c>
      <c r="T366" s="165" t="str">
        <f t="shared" si="80"/>
        <v>lee</v>
      </c>
      <c r="U366" s="166">
        <f>COUNTIF($F$2:F366,G366)</f>
        <v>0</v>
      </c>
      <c r="V366" s="166">
        <f>COUNTIF($G$2:G366,F366)</f>
        <v>0</v>
      </c>
      <c r="W366" s="166">
        <f>COUNTIF($F$2:F366,F366)</f>
        <v>1</v>
      </c>
      <c r="X366" s="166">
        <f>COUNTIF($F$2:G366,G366)</f>
        <v>1</v>
      </c>
      <c r="Y366" s="165">
        <f t="shared" si="81"/>
        <v>1</v>
      </c>
      <c r="Z366" s="165" t="str">
        <f t="shared" si="82"/>
        <v>GW37-1LEE</v>
      </c>
      <c r="AA366" s="165" t="str">
        <f t="shared" si="83"/>
        <v>GW37-1whu</v>
      </c>
      <c r="AB366" s="165" t="str">
        <f t="shared" si="74"/>
        <v>LEE</v>
      </c>
      <c r="AC366" s="165" t="str">
        <f t="shared" si="75"/>
        <v>whu</v>
      </c>
    </row>
    <row r="367" spans="1:29" x14ac:dyDescent="0.3">
      <c r="A367" s="164" t="str">
        <f>LEFT('FPL FIX'!$F367,10)</f>
        <v>2023-05-21</v>
      </c>
      <c r="B367" s="164">
        <f t="shared" si="76"/>
        <v>45067</v>
      </c>
      <c r="C367" s="165">
        <f>'FPL FIX'!B367</f>
        <v>37</v>
      </c>
      <c r="D367" s="165">
        <f>'FPL FIX'!J367</f>
        <v>17</v>
      </c>
      <c r="E367" s="165">
        <f>'FPL FIX'!L367</f>
        <v>5</v>
      </c>
      <c r="F367" s="165" t="str">
        <f t="shared" si="70"/>
        <v>37SOU</v>
      </c>
      <c r="G367" s="165" t="str">
        <f t="shared" si="71"/>
        <v>37bha</v>
      </c>
      <c r="H367" s="165" t="str">
        <f>VLOOKUP($D367,FIX!$A$1:$D$21,MATCH("AbrvTeam",FIX!$A$1:$C$1,0),0)</f>
        <v>SOU</v>
      </c>
      <c r="I367" s="165" t="str">
        <f>VLOOKUP(E367,FIX!$A$1:$D$21,MATCH("AbrvTeamL",FIX!$A$1:$D$1,0),0)</f>
        <v>bha</v>
      </c>
      <c r="J367" s="165" t="str">
        <f>INDEX($F$2:$F$381,ROWS(F367:$F$381))</f>
        <v>2LEE</v>
      </c>
      <c r="K367" s="165" t="str">
        <f>INDEX($G$2:$G$381,ROWS($G367:G$381))</f>
        <v>2sou</v>
      </c>
      <c r="L367" s="165" t="str">
        <f>INDEX($H$2:$H$381,ROWS(H367:$H$381))</f>
        <v>LEE</v>
      </c>
      <c r="M367" s="165" t="str">
        <f>INDEX($I$2:$I$381,ROWS(I367:$I$381))</f>
        <v>sou</v>
      </c>
      <c r="N367" s="165" t="str">
        <f t="shared" si="77"/>
        <v>45067SOU</v>
      </c>
      <c r="O367" s="165" t="str">
        <f t="shared" si="78"/>
        <v>45067bha</v>
      </c>
      <c r="P367" s="165" t="str">
        <f t="shared" si="72"/>
        <v>SOU</v>
      </c>
      <c r="Q367" s="165" t="str">
        <f t="shared" si="73"/>
        <v>bha</v>
      </c>
      <c r="R367" s="165" t="str">
        <f>C367&amp;":"&amp;COUNTIF($C$2:C367,C367)</f>
        <v>37:8</v>
      </c>
      <c r="S367" s="165" t="str">
        <f t="shared" si="79"/>
        <v>BHA</v>
      </c>
      <c r="T367" s="165" t="str">
        <f t="shared" si="80"/>
        <v>sou</v>
      </c>
      <c r="U367" s="166">
        <f>COUNTIF($F$2:F367,G367)</f>
        <v>0</v>
      </c>
      <c r="V367" s="166">
        <f>COUNTIF($G$2:G367,F367)</f>
        <v>0</v>
      </c>
      <c r="W367" s="166">
        <f>COUNTIF($F$2:F367,F367)</f>
        <v>1</v>
      </c>
      <c r="X367" s="166">
        <f>COUNTIF($F$2:G367,G367)</f>
        <v>1</v>
      </c>
      <c r="Y367" s="165">
        <f t="shared" si="81"/>
        <v>1</v>
      </c>
      <c r="Z367" s="165" t="str">
        <f t="shared" si="82"/>
        <v>GW37-1SOU</v>
      </c>
      <c r="AA367" s="165" t="str">
        <f t="shared" si="83"/>
        <v>GW37-1bha</v>
      </c>
      <c r="AB367" s="165" t="str">
        <f t="shared" si="74"/>
        <v>SOU</v>
      </c>
      <c r="AC367" s="165" t="str">
        <f t="shared" si="75"/>
        <v>bha</v>
      </c>
    </row>
    <row r="368" spans="1:29" x14ac:dyDescent="0.3">
      <c r="A368" s="164" t="str">
        <f>LEFT('FPL FIX'!$F368,10)</f>
        <v>2023-05-21</v>
      </c>
      <c r="B368" s="164">
        <f t="shared" si="76"/>
        <v>45067</v>
      </c>
      <c r="C368" s="165">
        <f>'FPL FIX'!B368</f>
        <v>37</v>
      </c>
      <c r="D368" s="165">
        <f>'FPL FIX'!J368</f>
        <v>6</v>
      </c>
      <c r="E368" s="165">
        <f>'FPL FIX'!L368</f>
        <v>13</v>
      </c>
      <c r="F368" s="165" t="str">
        <f t="shared" si="70"/>
        <v>37CHE</v>
      </c>
      <c r="G368" s="165" t="str">
        <f t="shared" si="71"/>
        <v>37mci</v>
      </c>
      <c r="H368" s="165" t="str">
        <f>VLOOKUP($D368,FIX!$A$1:$D$21,MATCH("AbrvTeam",FIX!$A$1:$C$1,0),0)</f>
        <v>CHE</v>
      </c>
      <c r="I368" s="165" t="str">
        <f>VLOOKUP(E368,FIX!$A$1:$D$21,MATCH("AbrvTeamL",FIX!$A$1:$D$1,0),0)</f>
        <v>mci</v>
      </c>
      <c r="J368" s="165" t="str">
        <f>INDEX($F$2:$F$381,ROWS(F368:$F$381))</f>
        <v>2BOU</v>
      </c>
      <c r="K368" s="165" t="str">
        <f>INDEX($G$2:$G$381,ROWS($G368:G$381))</f>
        <v>2mci</v>
      </c>
      <c r="L368" s="165" t="str">
        <f>INDEX($H$2:$H$381,ROWS(H368:$H$381))</f>
        <v>BOU</v>
      </c>
      <c r="M368" s="165" t="str">
        <f>INDEX($I$2:$I$381,ROWS(I368:$I$381))</f>
        <v>mci</v>
      </c>
      <c r="N368" s="165" t="str">
        <f t="shared" si="77"/>
        <v>45067CHE</v>
      </c>
      <c r="O368" s="165" t="str">
        <f t="shared" si="78"/>
        <v>45067mci</v>
      </c>
      <c r="P368" s="165" t="str">
        <f t="shared" si="72"/>
        <v>CHE</v>
      </c>
      <c r="Q368" s="165" t="str">
        <f t="shared" si="73"/>
        <v>mci</v>
      </c>
      <c r="R368" s="165" t="str">
        <f>C368&amp;":"&amp;COUNTIF($C$2:C368,C368)</f>
        <v>37:9</v>
      </c>
      <c r="S368" s="165" t="str">
        <f t="shared" si="79"/>
        <v>MCI</v>
      </c>
      <c r="T368" s="165" t="str">
        <f t="shared" si="80"/>
        <v>che</v>
      </c>
      <c r="U368" s="166">
        <f>COUNTIF($F$2:F368,G368)</f>
        <v>0</v>
      </c>
      <c r="V368" s="166">
        <f>COUNTIF($G$2:G368,F368)</f>
        <v>0</v>
      </c>
      <c r="W368" s="166">
        <f>COUNTIF($F$2:F368,F368)</f>
        <v>1</v>
      </c>
      <c r="X368" s="166">
        <f>COUNTIF($F$2:G368,G368)</f>
        <v>1</v>
      </c>
      <c r="Y368" s="165">
        <f t="shared" si="81"/>
        <v>1</v>
      </c>
      <c r="Z368" s="165" t="str">
        <f t="shared" si="82"/>
        <v>GW37-1CHE</v>
      </c>
      <c r="AA368" s="165" t="str">
        <f t="shared" si="83"/>
        <v>GW37-1mci</v>
      </c>
      <c r="AB368" s="165" t="str">
        <f t="shared" si="74"/>
        <v>CHE</v>
      </c>
      <c r="AC368" s="165" t="str">
        <f t="shared" si="75"/>
        <v>mci</v>
      </c>
    </row>
    <row r="369" spans="1:29" x14ac:dyDescent="0.3">
      <c r="A369" s="164" t="str">
        <f>LEFT('FPL FIX'!$F369,10)</f>
        <v>2023-05-22</v>
      </c>
      <c r="B369" s="164">
        <f t="shared" si="76"/>
        <v>45068</v>
      </c>
      <c r="C369" s="165">
        <f>'FPL FIX'!B369</f>
        <v>37</v>
      </c>
      <c r="D369" s="165">
        <f>'FPL FIX'!J369</f>
        <v>10</v>
      </c>
      <c r="E369" s="165">
        <f>'FPL FIX'!L369</f>
        <v>15</v>
      </c>
      <c r="F369" s="165" t="str">
        <f t="shared" si="70"/>
        <v>37LEI</v>
      </c>
      <c r="G369" s="165" t="str">
        <f t="shared" si="71"/>
        <v>37new</v>
      </c>
      <c r="H369" s="165" t="str">
        <f>VLOOKUP($D369,FIX!$A$1:$D$21,MATCH("AbrvTeam",FIX!$A$1:$C$1,0),0)</f>
        <v>LEI</v>
      </c>
      <c r="I369" s="165" t="str">
        <f>VLOOKUP(E369,FIX!$A$1:$D$21,MATCH("AbrvTeamL",FIX!$A$1:$D$1,0),0)</f>
        <v>new</v>
      </c>
      <c r="J369" s="165" t="str">
        <f>INDEX($F$2:$F$381,ROWS(F369:$F$381))</f>
        <v>2NEW</v>
      </c>
      <c r="K369" s="165" t="str">
        <f>INDEX($G$2:$G$381,ROWS($G369:G$381))</f>
        <v>2bha</v>
      </c>
      <c r="L369" s="165" t="str">
        <f>INDEX($H$2:$H$381,ROWS(H369:$H$381))</f>
        <v>NEW</v>
      </c>
      <c r="M369" s="165" t="str">
        <f>INDEX($I$2:$I$381,ROWS(I369:$I$381))</f>
        <v>bha</v>
      </c>
      <c r="N369" s="165" t="str">
        <f t="shared" si="77"/>
        <v>45068LEI</v>
      </c>
      <c r="O369" s="165" t="str">
        <f t="shared" si="78"/>
        <v>45068new</v>
      </c>
      <c r="P369" s="165" t="str">
        <f t="shared" si="72"/>
        <v>LEI</v>
      </c>
      <c r="Q369" s="165" t="str">
        <f t="shared" si="73"/>
        <v>new</v>
      </c>
      <c r="R369" s="165" t="str">
        <f>C369&amp;":"&amp;COUNTIF($C$2:C369,C369)</f>
        <v>37:10</v>
      </c>
      <c r="S369" s="165" t="str">
        <f t="shared" si="79"/>
        <v>NEW</v>
      </c>
      <c r="T369" s="165" t="str">
        <f t="shared" si="80"/>
        <v>lei</v>
      </c>
      <c r="U369" s="166">
        <f>COUNTIF($F$2:F369,G369)</f>
        <v>0</v>
      </c>
      <c r="V369" s="166">
        <f>COUNTIF($G$2:G369,F369)</f>
        <v>0</v>
      </c>
      <c r="W369" s="166">
        <f>COUNTIF($F$2:F369,F369)</f>
        <v>1</v>
      </c>
      <c r="X369" s="166">
        <f>COUNTIF($F$2:G369,G369)</f>
        <v>1</v>
      </c>
      <c r="Y369" s="165">
        <f t="shared" si="81"/>
        <v>1</v>
      </c>
      <c r="Z369" s="165" t="str">
        <f t="shared" si="82"/>
        <v>GW37-1LEI</v>
      </c>
      <c r="AA369" s="165" t="str">
        <f t="shared" si="83"/>
        <v>GW37-1new</v>
      </c>
      <c r="AB369" s="165" t="str">
        <f t="shared" si="74"/>
        <v>LEI</v>
      </c>
      <c r="AC369" s="165" t="str">
        <f t="shared" si="75"/>
        <v>new</v>
      </c>
    </row>
    <row r="370" spans="1:29" x14ac:dyDescent="0.3">
      <c r="A370" s="164" t="str">
        <f>LEFT('FPL FIX'!$F370,10)</f>
        <v>2023-05-24</v>
      </c>
      <c r="B370" s="164">
        <f t="shared" si="76"/>
        <v>45070</v>
      </c>
      <c r="C370" s="165">
        <f>'FPL FIX'!B370</f>
        <v>37</v>
      </c>
      <c r="D370" s="165">
        <f>'FPL FIX'!J370</f>
        <v>13</v>
      </c>
      <c r="E370" s="165">
        <f>'FPL FIX'!L370</f>
        <v>5</v>
      </c>
      <c r="F370" s="165" t="str">
        <f t="shared" si="70"/>
        <v>37MCI</v>
      </c>
      <c r="G370" s="165" t="str">
        <f t="shared" si="71"/>
        <v>37bha</v>
      </c>
      <c r="H370" s="165" t="str">
        <f>VLOOKUP($D370,FIX!$A$1:$D$21,MATCH("AbrvTeam",FIX!$A$1:$C$1,0),0)</f>
        <v>MCI</v>
      </c>
      <c r="I370" s="165" t="str">
        <f>VLOOKUP(E370,FIX!$A$1:$D$21,MATCH("AbrvTeamL",FIX!$A$1:$D$1,0),0)</f>
        <v>bha</v>
      </c>
      <c r="J370" s="165" t="str">
        <f>INDEX($F$2:$F$381,ROWS(F370:$F$381))</f>
        <v>2LEI</v>
      </c>
      <c r="K370" s="165" t="str">
        <f>INDEX($G$2:$G$381,ROWS($G370:G$381))</f>
        <v>2ars</v>
      </c>
      <c r="L370" s="165" t="str">
        <f>INDEX($H$2:$H$381,ROWS(H370:$H$381))</f>
        <v>LEI</v>
      </c>
      <c r="M370" s="165" t="str">
        <f>INDEX($I$2:$I$381,ROWS(I370:$I$381))</f>
        <v>ars</v>
      </c>
      <c r="N370" s="165" t="str">
        <f t="shared" si="77"/>
        <v>45070MCI</v>
      </c>
      <c r="O370" s="165" t="str">
        <f t="shared" si="78"/>
        <v>45070bha</v>
      </c>
      <c r="P370" s="165" t="str">
        <f t="shared" si="72"/>
        <v>MCI</v>
      </c>
      <c r="Q370" s="165" t="str">
        <f t="shared" si="73"/>
        <v>bha</v>
      </c>
      <c r="R370" s="165" t="str">
        <f>C370&amp;":"&amp;COUNTIF($C$2:C370,C370)</f>
        <v>37:11</v>
      </c>
      <c r="S370" s="165" t="str">
        <f t="shared" si="79"/>
        <v>BHA</v>
      </c>
      <c r="T370" s="165" t="str">
        <f t="shared" si="80"/>
        <v>mci</v>
      </c>
      <c r="U370" s="166">
        <f>COUNTIF($F$2:F370,G370)</f>
        <v>0</v>
      </c>
      <c r="V370" s="166">
        <f>COUNTIF($G$2:G370,F370)</f>
        <v>1</v>
      </c>
      <c r="W370" s="166">
        <f>COUNTIF($F$2:F370,F370)</f>
        <v>1</v>
      </c>
      <c r="X370" s="166">
        <f>COUNTIF($F$2:G370,G370)</f>
        <v>2</v>
      </c>
      <c r="Y370" s="165">
        <f t="shared" si="81"/>
        <v>2</v>
      </c>
      <c r="Z370" s="165" t="str">
        <f t="shared" si="82"/>
        <v>GW37-2MCI</v>
      </c>
      <c r="AA370" s="165" t="str">
        <f t="shared" si="83"/>
        <v>GW37-2bha</v>
      </c>
      <c r="AB370" s="165" t="str">
        <f t="shared" si="74"/>
        <v>MCI</v>
      </c>
      <c r="AC370" s="165" t="str">
        <f t="shared" si="75"/>
        <v>bha</v>
      </c>
    </row>
    <row r="371" spans="1:29" x14ac:dyDescent="0.3">
      <c r="A371" s="164" t="str">
        <f>LEFT('FPL FIX'!$F371,10)</f>
        <v>2023-05-25</v>
      </c>
      <c r="B371" s="164">
        <f t="shared" si="76"/>
        <v>45071</v>
      </c>
      <c r="C371" s="165">
        <f>'FPL FIX'!B371</f>
        <v>37</v>
      </c>
      <c r="D371" s="165">
        <f>'FPL FIX'!J371</f>
        <v>6</v>
      </c>
      <c r="E371" s="165">
        <f>'FPL FIX'!L371</f>
        <v>14</v>
      </c>
      <c r="F371" s="165" t="str">
        <f t="shared" si="70"/>
        <v>37CHE</v>
      </c>
      <c r="G371" s="165" t="str">
        <f t="shared" si="71"/>
        <v>37mun</v>
      </c>
      <c r="H371" s="165" t="str">
        <f>VLOOKUP($D371,FIX!$A$1:$D$21,MATCH("AbrvTeam",FIX!$A$1:$C$1,0),0)</f>
        <v>CHE</v>
      </c>
      <c r="I371" s="165" t="str">
        <f>VLOOKUP(E371,FIX!$A$1:$D$21,MATCH("AbrvTeamL",FIX!$A$1:$D$1,0),0)</f>
        <v>mun</v>
      </c>
      <c r="J371" s="165" t="str">
        <f>INDEX($F$2:$F$381,ROWS(F371:$F$381))</f>
        <v>2EVE</v>
      </c>
      <c r="K371" s="165" t="str">
        <f>INDEX($G$2:$G$381,ROWS($G371:G$381))</f>
        <v>2avl</v>
      </c>
      <c r="L371" s="165" t="str">
        <f>INDEX($H$2:$H$381,ROWS(H371:$H$381))</f>
        <v>EVE</v>
      </c>
      <c r="M371" s="165" t="str">
        <f>INDEX($I$2:$I$381,ROWS(I371:$I$381))</f>
        <v>avl</v>
      </c>
      <c r="N371" s="165" t="str">
        <f t="shared" si="77"/>
        <v>45071CHE</v>
      </c>
      <c r="O371" s="165" t="str">
        <f t="shared" si="78"/>
        <v>45071mun</v>
      </c>
      <c r="P371" s="165" t="str">
        <f t="shared" si="72"/>
        <v>CHE</v>
      </c>
      <c r="Q371" s="165" t="str">
        <f t="shared" si="73"/>
        <v>mun</v>
      </c>
      <c r="R371" s="165" t="str">
        <f>C371&amp;":"&amp;COUNTIF($C$2:C371,C371)</f>
        <v>37:12</v>
      </c>
      <c r="S371" s="165" t="str">
        <f t="shared" si="79"/>
        <v>MUN</v>
      </c>
      <c r="T371" s="165" t="str">
        <f t="shared" si="80"/>
        <v>che</v>
      </c>
      <c r="U371" s="166">
        <f>COUNTIF($F$2:F371,G371)</f>
        <v>1</v>
      </c>
      <c r="V371" s="166">
        <f>COUNTIF($G$2:G371,F371)</f>
        <v>0</v>
      </c>
      <c r="W371" s="166">
        <f>COUNTIF($F$2:F371,F371)</f>
        <v>2</v>
      </c>
      <c r="X371" s="166">
        <f>COUNTIF($F$2:G371,G371)</f>
        <v>2</v>
      </c>
      <c r="Y371" s="165">
        <f t="shared" si="81"/>
        <v>2</v>
      </c>
      <c r="Z371" s="165" t="str">
        <f t="shared" si="82"/>
        <v>GW37-2CHE</v>
      </c>
      <c r="AA371" s="165" t="str">
        <f t="shared" si="83"/>
        <v>GW37-2mun</v>
      </c>
      <c r="AB371" s="165" t="str">
        <f t="shared" si="74"/>
        <v>CHE</v>
      </c>
      <c r="AC371" s="165" t="str">
        <f t="shared" si="75"/>
        <v>mun</v>
      </c>
    </row>
    <row r="372" spans="1:29" x14ac:dyDescent="0.3">
      <c r="A372" s="164" t="str">
        <f>LEFT('FPL FIX'!$F372,10)</f>
        <v>2023-05-28</v>
      </c>
      <c r="B372" s="164">
        <f t="shared" si="76"/>
        <v>45074</v>
      </c>
      <c r="C372" s="165">
        <f>'FPL FIX'!B372</f>
        <v>38</v>
      </c>
      <c r="D372" s="165">
        <f>'FPL FIX'!J372</f>
        <v>20</v>
      </c>
      <c r="E372" s="165">
        <f>'FPL FIX'!L372</f>
        <v>1</v>
      </c>
      <c r="F372" s="165" t="str">
        <f t="shared" si="70"/>
        <v>38WOL</v>
      </c>
      <c r="G372" s="165" t="str">
        <f t="shared" si="71"/>
        <v>38ars</v>
      </c>
      <c r="H372" s="165" t="str">
        <f>VLOOKUP($D372,FIX!$A$1:$D$21,MATCH("AbrvTeam",FIX!$A$1:$C$1,0),0)</f>
        <v>WOL</v>
      </c>
      <c r="I372" s="165" t="str">
        <f>VLOOKUP(E372,FIX!$A$1:$D$21,MATCH("AbrvTeamL",FIX!$A$1:$D$1,0),0)</f>
        <v>ars</v>
      </c>
      <c r="J372" s="165" t="str">
        <f>INDEX($F$2:$F$381,ROWS(F372:$F$381))</f>
        <v>1MCI</v>
      </c>
      <c r="K372" s="165" t="str">
        <f>INDEX($G$2:$G$381,ROWS($G372:G$381))</f>
        <v>1whu</v>
      </c>
      <c r="L372" s="165" t="str">
        <f>INDEX($H$2:$H$381,ROWS(H372:$H$381))</f>
        <v>MCI</v>
      </c>
      <c r="M372" s="165" t="str">
        <f>INDEX($I$2:$I$381,ROWS(I372:$I$381))</f>
        <v>whu</v>
      </c>
      <c r="N372" s="165" t="str">
        <f t="shared" si="77"/>
        <v>45074WOL</v>
      </c>
      <c r="O372" s="165" t="str">
        <f t="shared" si="78"/>
        <v>45074ars</v>
      </c>
      <c r="P372" s="165" t="str">
        <f t="shared" si="72"/>
        <v>WOL</v>
      </c>
      <c r="Q372" s="165" t="str">
        <f t="shared" si="73"/>
        <v>ars</v>
      </c>
      <c r="R372" s="165" t="str">
        <f>C372&amp;":"&amp;COUNTIF($C$2:C372,C372)</f>
        <v>38:1</v>
      </c>
      <c r="S372" s="165" t="str">
        <f t="shared" si="79"/>
        <v>ARS</v>
      </c>
      <c r="T372" s="165" t="str">
        <f t="shared" si="80"/>
        <v>wol</v>
      </c>
      <c r="U372" s="166">
        <f>COUNTIF($F$2:F372,G372)</f>
        <v>0</v>
      </c>
      <c r="V372" s="166">
        <f>COUNTIF($G$2:G372,F372)</f>
        <v>0</v>
      </c>
      <c r="W372" s="166">
        <f>COUNTIF($F$2:F372,F372)</f>
        <v>1</v>
      </c>
      <c r="X372" s="166">
        <f>COUNTIF($F$2:G372,G372)</f>
        <v>1</v>
      </c>
      <c r="Y372" s="165">
        <f t="shared" si="81"/>
        <v>1</v>
      </c>
      <c r="Z372" s="165" t="str">
        <f t="shared" si="82"/>
        <v>GW38-1WOL</v>
      </c>
      <c r="AA372" s="165" t="str">
        <f t="shared" si="83"/>
        <v>GW38-1ars</v>
      </c>
      <c r="AB372" s="165" t="str">
        <f t="shared" si="74"/>
        <v>WOL</v>
      </c>
      <c r="AC372" s="165" t="str">
        <f t="shared" si="75"/>
        <v>ars</v>
      </c>
    </row>
    <row r="373" spans="1:29" x14ac:dyDescent="0.3">
      <c r="A373" s="164" t="str">
        <f>LEFT('FPL FIX'!$F373,10)</f>
        <v>2023-05-28</v>
      </c>
      <c r="B373" s="164">
        <f t="shared" si="76"/>
        <v>45074</v>
      </c>
      <c r="C373" s="165">
        <f>'FPL FIX'!B373</f>
        <v>38</v>
      </c>
      <c r="D373" s="165">
        <f>'FPL FIX'!J373</f>
        <v>5</v>
      </c>
      <c r="E373" s="165">
        <f>'FPL FIX'!L373</f>
        <v>2</v>
      </c>
      <c r="F373" s="165" t="str">
        <f t="shared" si="70"/>
        <v>38BHA</v>
      </c>
      <c r="G373" s="165" t="str">
        <f t="shared" si="71"/>
        <v>38avl</v>
      </c>
      <c r="H373" s="165" t="str">
        <f>VLOOKUP($D373,FIX!$A$1:$D$21,MATCH("AbrvTeam",FIX!$A$1:$C$1,0),0)</f>
        <v>BHA</v>
      </c>
      <c r="I373" s="165" t="str">
        <f>VLOOKUP(E373,FIX!$A$1:$D$21,MATCH("AbrvTeamL",FIX!$A$1:$D$1,0),0)</f>
        <v>avl</v>
      </c>
      <c r="J373" s="165" t="str">
        <f>INDEX($F$2:$F$381,ROWS(F373:$F$381))</f>
        <v>1BHA</v>
      </c>
      <c r="K373" s="165" t="str">
        <f>INDEX($G$2:$G$381,ROWS($G373:G$381))</f>
        <v>1mun</v>
      </c>
      <c r="L373" s="165" t="str">
        <f>INDEX($H$2:$H$381,ROWS(H373:$H$381))</f>
        <v>BHA</v>
      </c>
      <c r="M373" s="165" t="str">
        <f>INDEX($I$2:$I$381,ROWS(I373:$I$381))</f>
        <v>mun</v>
      </c>
      <c r="N373" s="165" t="str">
        <f t="shared" si="77"/>
        <v>45074BHA</v>
      </c>
      <c r="O373" s="165" t="str">
        <f t="shared" si="78"/>
        <v>45074avl</v>
      </c>
      <c r="P373" s="165" t="str">
        <f t="shared" si="72"/>
        <v>BHA</v>
      </c>
      <c r="Q373" s="165" t="str">
        <f t="shared" si="73"/>
        <v>avl</v>
      </c>
      <c r="R373" s="165" t="str">
        <f>C373&amp;":"&amp;COUNTIF($C$2:C373,C373)</f>
        <v>38:2</v>
      </c>
      <c r="S373" s="165" t="str">
        <f t="shared" si="79"/>
        <v>AVL</v>
      </c>
      <c r="T373" s="165" t="str">
        <f t="shared" si="80"/>
        <v>bha</v>
      </c>
      <c r="U373" s="166">
        <f>COUNTIF($F$2:F373,G373)</f>
        <v>0</v>
      </c>
      <c r="V373" s="166">
        <f>COUNTIF($G$2:G373,F373)</f>
        <v>0</v>
      </c>
      <c r="W373" s="166">
        <f>COUNTIF($F$2:F373,F373)</f>
        <v>1</v>
      </c>
      <c r="X373" s="166">
        <f>COUNTIF($F$2:G373,G373)</f>
        <v>1</v>
      </c>
      <c r="Y373" s="165">
        <f t="shared" si="81"/>
        <v>1</v>
      </c>
      <c r="Z373" s="165" t="str">
        <f t="shared" si="82"/>
        <v>GW38-1BHA</v>
      </c>
      <c r="AA373" s="165" t="str">
        <f t="shared" si="83"/>
        <v>GW38-1avl</v>
      </c>
      <c r="AB373" s="165" t="str">
        <f t="shared" si="74"/>
        <v>BHA</v>
      </c>
      <c r="AC373" s="165" t="str">
        <f t="shared" si="75"/>
        <v>avl</v>
      </c>
    </row>
    <row r="374" spans="1:29" x14ac:dyDescent="0.3">
      <c r="A374" s="164" t="str">
        <f>LEFT('FPL FIX'!$F374,10)</f>
        <v>2023-05-28</v>
      </c>
      <c r="B374" s="164">
        <f t="shared" si="76"/>
        <v>45074</v>
      </c>
      <c r="C374" s="165">
        <f>'FPL FIX'!B374</f>
        <v>38</v>
      </c>
      <c r="D374" s="165">
        <f>'FPL FIX'!J374</f>
        <v>13</v>
      </c>
      <c r="E374" s="165">
        <f>'FPL FIX'!L374</f>
        <v>4</v>
      </c>
      <c r="F374" s="165" t="str">
        <f t="shared" si="70"/>
        <v>38MCI</v>
      </c>
      <c r="G374" s="165" t="str">
        <f t="shared" si="71"/>
        <v>38bre</v>
      </c>
      <c r="H374" s="165" t="str">
        <f>VLOOKUP($D374,FIX!$A$1:$D$21,MATCH("AbrvTeam",FIX!$A$1:$C$1,0),0)</f>
        <v>MCI</v>
      </c>
      <c r="I374" s="165" t="str">
        <f>VLOOKUP(E374,FIX!$A$1:$D$21,MATCH("AbrvTeamL",FIX!$A$1:$D$1,0),0)</f>
        <v>bre</v>
      </c>
      <c r="J374" s="165" t="str">
        <f>INDEX($F$2:$F$381,ROWS(F374:$F$381))</f>
        <v>1BRE</v>
      </c>
      <c r="K374" s="165" t="str">
        <f>INDEX($G$2:$G$381,ROWS($G374:G$381))</f>
        <v>1lei</v>
      </c>
      <c r="L374" s="165" t="str">
        <f>INDEX($H$2:$H$381,ROWS(H374:$H$381))</f>
        <v>BRE</v>
      </c>
      <c r="M374" s="165" t="str">
        <f>INDEX($I$2:$I$381,ROWS(I374:$I$381))</f>
        <v>lei</v>
      </c>
      <c r="N374" s="165" t="str">
        <f t="shared" si="77"/>
        <v>45074MCI</v>
      </c>
      <c r="O374" s="165" t="str">
        <f t="shared" si="78"/>
        <v>45074bre</v>
      </c>
      <c r="P374" s="165" t="str">
        <f t="shared" si="72"/>
        <v>MCI</v>
      </c>
      <c r="Q374" s="165" t="str">
        <f t="shared" si="73"/>
        <v>bre</v>
      </c>
      <c r="R374" s="165" t="str">
        <f>C374&amp;":"&amp;COUNTIF($C$2:C374,C374)</f>
        <v>38:3</v>
      </c>
      <c r="S374" s="165" t="str">
        <f t="shared" si="79"/>
        <v>BRE</v>
      </c>
      <c r="T374" s="165" t="str">
        <f t="shared" si="80"/>
        <v>mci</v>
      </c>
      <c r="U374" s="166">
        <f>COUNTIF($F$2:F374,G374)</f>
        <v>0</v>
      </c>
      <c r="V374" s="166">
        <f>COUNTIF($G$2:G374,F374)</f>
        <v>0</v>
      </c>
      <c r="W374" s="166">
        <f>COUNTIF($F$2:F374,F374)</f>
        <v>1</v>
      </c>
      <c r="X374" s="166">
        <f>COUNTIF($F$2:G374,G374)</f>
        <v>1</v>
      </c>
      <c r="Y374" s="165">
        <f t="shared" si="81"/>
        <v>1</v>
      </c>
      <c r="Z374" s="165" t="str">
        <f t="shared" si="82"/>
        <v>GW38-1MCI</v>
      </c>
      <c r="AA374" s="165" t="str">
        <f t="shared" si="83"/>
        <v>GW38-1bre</v>
      </c>
      <c r="AB374" s="165" t="str">
        <f t="shared" si="74"/>
        <v>MCI</v>
      </c>
      <c r="AC374" s="165" t="str">
        <f t="shared" si="75"/>
        <v>bre</v>
      </c>
    </row>
    <row r="375" spans="1:29" x14ac:dyDescent="0.3">
      <c r="A375" s="164" t="str">
        <f>LEFT('FPL FIX'!$F375,10)</f>
        <v>2023-05-28</v>
      </c>
      <c r="B375" s="164">
        <f t="shared" si="76"/>
        <v>45074</v>
      </c>
      <c r="C375" s="165">
        <f>'FPL FIX'!B375</f>
        <v>38</v>
      </c>
      <c r="D375" s="165">
        <f>'FPL FIX'!J375</f>
        <v>15</v>
      </c>
      <c r="E375" s="165">
        <f>'FPL FIX'!L375</f>
        <v>6</v>
      </c>
      <c r="F375" s="165" t="str">
        <f t="shared" si="70"/>
        <v>38NEW</v>
      </c>
      <c r="G375" s="165" t="str">
        <f t="shared" si="71"/>
        <v>38che</v>
      </c>
      <c r="H375" s="165" t="str">
        <f>VLOOKUP($D375,FIX!$A$1:$D$21,MATCH("AbrvTeam",FIX!$A$1:$C$1,0),0)</f>
        <v>NEW</v>
      </c>
      <c r="I375" s="165" t="str">
        <f>VLOOKUP(E375,FIX!$A$1:$D$21,MATCH("AbrvTeamL",FIX!$A$1:$D$1,0),0)</f>
        <v>che</v>
      </c>
      <c r="J375" s="165" t="str">
        <f>INDEX($F$2:$F$381,ROWS(F375:$F$381))</f>
        <v>1CHE</v>
      </c>
      <c r="K375" s="165" t="str">
        <f>INDEX($G$2:$G$381,ROWS($G375:G$381))</f>
        <v>1eve</v>
      </c>
      <c r="L375" s="165" t="str">
        <f>INDEX($H$2:$H$381,ROWS(H375:$H$381))</f>
        <v>CHE</v>
      </c>
      <c r="M375" s="165" t="str">
        <f>INDEX($I$2:$I$381,ROWS(I375:$I$381))</f>
        <v>eve</v>
      </c>
      <c r="N375" s="165" t="str">
        <f t="shared" si="77"/>
        <v>45074NEW</v>
      </c>
      <c r="O375" s="165" t="str">
        <f t="shared" si="78"/>
        <v>45074che</v>
      </c>
      <c r="P375" s="165" t="str">
        <f t="shared" si="72"/>
        <v>NEW</v>
      </c>
      <c r="Q375" s="165" t="str">
        <f t="shared" si="73"/>
        <v>che</v>
      </c>
      <c r="R375" s="165" t="str">
        <f>C375&amp;":"&amp;COUNTIF($C$2:C375,C375)</f>
        <v>38:4</v>
      </c>
      <c r="S375" s="165" t="str">
        <f t="shared" si="79"/>
        <v>CHE</v>
      </c>
      <c r="T375" s="165" t="str">
        <f t="shared" si="80"/>
        <v>new</v>
      </c>
      <c r="U375" s="166">
        <f>COUNTIF($F$2:F375,G375)</f>
        <v>0</v>
      </c>
      <c r="V375" s="166">
        <f>COUNTIF($G$2:G375,F375)</f>
        <v>0</v>
      </c>
      <c r="W375" s="166">
        <f>COUNTIF($F$2:F375,F375)</f>
        <v>1</v>
      </c>
      <c r="X375" s="166">
        <f>COUNTIF($F$2:G375,G375)</f>
        <v>1</v>
      </c>
      <c r="Y375" s="165">
        <f t="shared" si="81"/>
        <v>1</v>
      </c>
      <c r="Z375" s="165" t="str">
        <f t="shared" si="82"/>
        <v>GW38-1NEW</v>
      </c>
      <c r="AA375" s="165" t="str">
        <f t="shared" si="83"/>
        <v>GW38-1che</v>
      </c>
      <c r="AB375" s="165" t="str">
        <f t="shared" si="74"/>
        <v>NEW</v>
      </c>
      <c r="AC375" s="165" t="str">
        <f t="shared" si="75"/>
        <v>che</v>
      </c>
    </row>
    <row r="376" spans="1:29" x14ac:dyDescent="0.3">
      <c r="A376" s="164" t="str">
        <f>LEFT('FPL FIX'!$F376,10)</f>
        <v>2023-05-28</v>
      </c>
      <c r="B376" s="164">
        <f t="shared" si="76"/>
        <v>45074</v>
      </c>
      <c r="C376" s="165">
        <f>'FPL FIX'!B376</f>
        <v>38</v>
      </c>
      <c r="D376" s="165">
        <f>'FPL FIX'!J376</f>
        <v>16</v>
      </c>
      <c r="E376" s="165">
        <f>'FPL FIX'!L376</f>
        <v>7</v>
      </c>
      <c r="F376" s="165" t="str">
        <f t="shared" si="70"/>
        <v>38NFO</v>
      </c>
      <c r="G376" s="165" t="str">
        <f t="shared" si="71"/>
        <v>38cry</v>
      </c>
      <c r="H376" s="165" t="str">
        <f>VLOOKUP($D376,FIX!$A$1:$D$21,MATCH("AbrvTeam",FIX!$A$1:$C$1,0),0)</f>
        <v>NFO</v>
      </c>
      <c r="I376" s="165" t="str">
        <f>VLOOKUP(E376,FIX!$A$1:$D$21,MATCH("AbrvTeamL",FIX!$A$1:$D$1,0),0)</f>
        <v>cry</v>
      </c>
      <c r="J376" s="165" t="str">
        <f>INDEX($F$2:$F$381,ROWS(F376:$F$381))</f>
        <v>1SOU</v>
      </c>
      <c r="K376" s="165" t="str">
        <f>INDEX($G$2:$G$381,ROWS($G376:G$381))</f>
        <v>1tot</v>
      </c>
      <c r="L376" s="165" t="str">
        <f>INDEX($H$2:$H$381,ROWS(H376:$H$381))</f>
        <v>SOU</v>
      </c>
      <c r="M376" s="165" t="str">
        <f>INDEX($I$2:$I$381,ROWS(I376:$I$381))</f>
        <v>tot</v>
      </c>
      <c r="N376" s="165" t="str">
        <f t="shared" si="77"/>
        <v>45074NFO</v>
      </c>
      <c r="O376" s="165" t="str">
        <f t="shared" si="78"/>
        <v>45074cry</v>
      </c>
      <c r="P376" s="165" t="str">
        <f t="shared" si="72"/>
        <v>NFO</v>
      </c>
      <c r="Q376" s="165" t="str">
        <f t="shared" si="73"/>
        <v>cry</v>
      </c>
      <c r="R376" s="165" t="str">
        <f>C376&amp;":"&amp;COUNTIF($C$2:C376,C376)</f>
        <v>38:5</v>
      </c>
      <c r="S376" s="165" t="str">
        <f t="shared" si="79"/>
        <v>CRY</v>
      </c>
      <c r="T376" s="165" t="str">
        <f t="shared" si="80"/>
        <v>nfo</v>
      </c>
      <c r="U376" s="166">
        <f>COUNTIF($F$2:F376,G376)</f>
        <v>0</v>
      </c>
      <c r="V376" s="166">
        <f>COUNTIF($G$2:G376,F376)</f>
        <v>0</v>
      </c>
      <c r="W376" s="166">
        <f>COUNTIF($F$2:F376,F376)</f>
        <v>1</v>
      </c>
      <c r="X376" s="166">
        <f>COUNTIF($F$2:G376,G376)</f>
        <v>1</v>
      </c>
      <c r="Y376" s="165">
        <f t="shared" si="81"/>
        <v>1</v>
      </c>
      <c r="Z376" s="165" t="str">
        <f t="shared" si="82"/>
        <v>GW38-1NFO</v>
      </c>
      <c r="AA376" s="165" t="str">
        <f t="shared" si="83"/>
        <v>GW38-1cry</v>
      </c>
      <c r="AB376" s="165" t="str">
        <f t="shared" si="74"/>
        <v>NFO</v>
      </c>
      <c r="AC376" s="165" t="str">
        <f t="shared" si="75"/>
        <v>cry</v>
      </c>
    </row>
    <row r="377" spans="1:29" x14ac:dyDescent="0.3">
      <c r="A377" s="164" t="str">
        <f>LEFT('FPL FIX'!$F377,10)</f>
        <v>2023-05-28</v>
      </c>
      <c r="B377" s="164">
        <f t="shared" si="76"/>
        <v>45074</v>
      </c>
      <c r="C377" s="165">
        <f>'FPL FIX'!B377</f>
        <v>38</v>
      </c>
      <c r="D377" s="165">
        <f>'FPL FIX'!J377</f>
        <v>3</v>
      </c>
      <c r="E377" s="165">
        <f>'FPL FIX'!L377</f>
        <v>8</v>
      </c>
      <c r="F377" s="165" t="str">
        <f t="shared" si="70"/>
        <v>38BOU</v>
      </c>
      <c r="G377" s="165" t="str">
        <f t="shared" si="71"/>
        <v>38eve</v>
      </c>
      <c r="H377" s="165" t="str">
        <f>VLOOKUP($D377,FIX!$A$1:$D$21,MATCH("AbrvTeam",FIX!$A$1:$C$1,0),0)</f>
        <v>BOU</v>
      </c>
      <c r="I377" s="165" t="str">
        <f>VLOOKUP(E377,FIX!$A$1:$D$21,MATCH("AbrvTeamL",FIX!$A$1:$D$1,0),0)</f>
        <v>eve</v>
      </c>
      <c r="J377" s="165" t="str">
        <f>INDEX($F$2:$F$381,ROWS(F377:$F$381))</f>
        <v>1NFO</v>
      </c>
      <c r="K377" s="165" t="str">
        <f>INDEX($G$2:$G$381,ROWS($G377:G$381))</f>
        <v>1new</v>
      </c>
      <c r="L377" s="165" t="str">
        <f>INDEX($H$2:$H$381,ROWS(H377:$H$381))</f>
        <v>NFO</v>
      </c>
      <c r="M377" s="165" t="str">
        <f>INDEX($I$2:$I$381,ROWS(I377:$I$381))</f>
        <v>new</v>
      </c>
      <c r="N377" s="165" t="str">
        <f t="shared" si="77"/>
        <v>45074BOU</v>
      </c>
      <c r="O377" s="165" t="str">
        <f t="shared" si="78"/>
        <v>45074eve</v>
      </c>
      <c r="P377" s="165" t="str">
        <f t="shared" si="72"/>
        <v>BOU</v>
      </c>
      <c r="Q377" s="165" t="str">
        <f t="shared" si="73"/>
        <v>eve</v>
      </c>
      <c r="R377" s="165" t="str">
        <f>C377&amp;":"&amp;COUNTIF($C$2:C377,C377)</f>
        <v>38:6</v>
      </c>
      <c r="S377" s="165" t="str">
        <f t="shared" si="79"/>
        <v>EVE</v>
      </c>
      <c r="T377" s="165" t="str">
        <f t="shared" si="80"/>
        <v>bou</v>
      </c>
      <c r="U377" s="166">
        <f>COUNTIF($F$2:F377,G377)</f>
        <v>0</v>
      </c>
      <c r="V377" s="166">
        <f>COUNTIF($G$2:G377,F377)</f>
        <v>0</v>
      </c>
      <c r="W377" s="166">
        <f>COUNTIF($F$2:F377,F377)</f>
        <v>1</v>
      </c>
      <c r="X377" s="166">
        <f>COUNTIF($F$2:G377,G377)</f>
        <v>1</v>
      </c>
      <c r="Y377" s="165">
        <f t="shared" si="81"/>
        <v>1</v>
      </c>
      <c r="Z377" s="165" t="str">
        <f t="shared" si="82"/>
        <v>GW38-1BOU</v>
      </c>
      <c r="AA377" s="165" t="str">
        <f t="shared" si="83"/>
        <v>GW38-1eve</v>
      </c>
      <c r="AB377" s="165" t="str">
        <f t="shared" si="74"/>
        <v>BOU</v>
      </c>
      <c r="AC377" s="165" t="str">
        <f t="shared" si="75"/>
        <v>eve</v>
      </c>
    </row>
    <row r="378" spans="1:29" x14ac:dyDescent="0.3">
      <c r="A378" s="164" t="str">
        <f>LEFT('FPL FIX'!$F378,10)</f>
        <v>2023-05-28</v>
      </c>
      <c r="B378" s="164">
        <f t="shared" si="76"/>
        <v>45074</v>
      </c>
      <c r="C378" s="165">
        <f>'FPL FIX'!B378</f>
        <v>38</v>
      </c>
      <c r="D378" s="165">
        <f>'FPL FIX'!J378</f>
        <v>18</v>
      </c>
      <c r="E378" s="165">
        <f>'FPL FIX'!L378</f>
        <v>11</v>
      </c>
      <c r="F378" s="165" t="str">
        <f t="shared" si="70"/>
        <v>38TOT</v>
      </c>
      <c r="G378" s="165" t="str">
        <f t="shared" si="71"/>
        <v>38lee</v>
      </c>
      <c r="H378" s="165" t="str">
        <f>VLOOKUP($D378,FIX!$A$1:$D$21,MATCH("AbrvTeam",FIX!$A$1:$C$1,0),0)</f>
        <v>TOT</v>
      </c>
      <c r="I378" s="165" t="str">
        <f>VLOOKUP(E378,FIX!$A$1:$D$21,MATCH("AbrvTeamL",FIX!$A$1:$D$1,0),0)</f>
        <v>lee</v>
      </c>
      <c r="J378" s="165" t="str">
        <f>INDEX($F$2:$F$381,ROWS(F378:$F$381))</f>
        <v>1WOL</v>
      </c>
      <c r="K378" s="165" t="str">
        <f>INDEX($G$2:$G$381,ROWS($G378:G$381))</f>
        <v>1lee</v>
      </c>
      <c r="L378" s="165" t="str">
        <f>INDEX($H$2:$H$381,ROWS(H378:$H$381))</f>
        <v>WOL</v>
      </c>
      <c r="M378" s="165" t="str">
        <f>INDEX($I$2:$I$381,ROWS(I378:$I$381))</f>
        <v>lee</v>
      </c>
      <c r="N378" s="165" t="str">
        <f t="shared" si="77"/>
        <v>45074TOT</v>
      </c>
      <c r="O378" s="165" t="str">
        <f t="shared" si="78"/>
        <v>45074lee</v>
      </c>
      <c r="P378" s="165" t="str">
        <f t="shared" si="72"/>
        <v>TOT</v>
      </c>
      <c r="Q378" s="165" t="str">
        <f t="shared" si="73"/>
        <v>lee</v>
      </c>
      <c r="R378" s="165" t="str">
        <f>C378&amp;":"&amp;COUNTIF($C$2:C378,C378)</f>
        <v>38:7</v>
      </c>
      <c r="S378" s="165" t="str">
        <f t="shared" si="79"/>
        <v>LEE</v>
      </c>
      <c r="T378" s="165" t="str">
        <f t="shared" si="80"/>
        <v>tot</v>
      </c>
      <c r="U378" s="166">
        <f>COUNTIF($F$2:F378,G378)</f>
        <v>0</v>
      </c>
      <c r="V378" s="166">
        <f>COUNTIF($G$2:G378,F378)</f>
        <v>0</v>
      </c>
      <c r="W378" s="166">
        <f>COUNTIF($F$2:F378,F378)</f>
        <v>1</v>
      </c>
      <c r="X378" s="166">
        <f>COUNTIF($F$2:G378,G378)</f>
        <v>1</v>
      </c>
      <c r="Y378" s="165">
        <f t="shared" si="81"/>
        <v>1</v>
      </c>
      <c r="Z378" s="165" t="str">
        <f t="shared" si="82"/>
        <v>GW38-1TOT</v>
      </c>
      <c r="AA378" s="165" t="str">
        <f t="shared" si="83"/>
        <v>GW38-1lee</v>
      </c>
      <c r="AB378" s="165" t="str">
        <f t="shared" si="74"/>
        <v>TOT</v>
      </c>
      <c r="AC378" s="165" t="str">
        <f t="shared" si="75"/>
        <v>lee</v>
      </c>
    </row>
    <row r="379" spans="1:29" x14ac:dyDescent="0.3">
      <c r="A379" s="164" t="str">
        <f>LEFT('FPL FIX'!$F379,10)</f>
        <v>2023-05-28</v>
      </c>
      <c r="B379" s="164">
        <f t="shared" si="76"/>
        <v>45074</v>
      </c>
      <c r="C379" s="165">
        <f>'FPL FIX'!B379</f>
        <v>38</v>
      </c>
      <c r="D379" s="165">
        <f>'FPL FIX'!J379</f>
        <v>19</v>
      </c>
      <c r="E379" s="165">
        <f>'FPL FIX'!L379</f>
        <v>10</v>
      </c>
      <c r="F379" s="165" t="str">
        <f t="shared" si="70"/>
        <v>38WHU</v>
      </c>
      <c r="G379" s="165" t="str">
        <f t="shared" si="71"/>
        <v>38lei</v>
      </c>
      <c r="H379" s="165" t="str">
        <f>VLOOKUP($D379,FIX!$A$1:$D$21,MATCH("AbrvTeam",FIX!$A$1:$C$1,0),0)</f>
        <v>WHU</v>
      </c>
      <c r="I379" s="165" t="str">
        <f>VLOOKUP(E379,FIX!$A$1:$D$21,MATCH("AbrvTeamL",FIX!$A$1:$D$1,0),0)</f>
        <v>lei</v>
      </c>
      <c r="J379" s="165" t="str">
        <f>INDEX($F$2:$F$381,ROWS(F379:$F$381))</f>
        <v>1AVL</v>
      </c>
      <c r="K379" s="165" t="str">
        <f>INDEX($G$2:$G$381,ROWS($G379:G$381))</f>
        <v>1bou</v>
      </c>
      <c r="L379" s="165" t="str">
        <f>INDEX($H$2:$H$381,ROWS(H379:$H$381))</f>
        <v>AVL</v>
      </c>
      <c r="M379" s="165" t="str">
        <f>INDEX($I$2:$I$381,ROWS(I379:$I$381))</f>
        <v>bou</v>
      </c>
      <c r="N379" s="165" t="str">
        <f t="shared" si="77"/>
        <v>45074WHU</v>
      </c>
      <c r="O379" s="165" t="str">
        <f t="shared" si="78"/>
        <v>45074lei</v>
      </c>
      <c r="P379" s="165" t="str">
        <f t="shared" si="72"/>
        <v>WHU</v>
      </c>
      <c r="Q379" s="165" t="str">
        <f t="shared" si="73"/>
        <v>lei</v>
      </c>
      <c r="R379" s="165" t="str">
        <f>C379&amp;":"&amp;COUNTIF($C$2:C379,C379)</f>
        <v>38:8</v>
      </c>
      <c r="S379" s="165" t="str">
        <f t="shared" si="79"/>
        <v>LEI</v>
      </c>
      <c r="T379" s="165" t="str">
        <f t="shared" si="80"/>
        <v>whu</v>
      </c>
      <c r="U379" s="166">
        <f>COUNTIF($F$2:F379,G379)</f>
        <v>0</v>
      </c>
      <c r="V379" s="166">
        <f>COUNTIF($G$2:G379,F379)</f>
        <v>0</v>
      </c>
      <c r="W379" s="166">
        <f>COUNTIF($F$2:F379,F379)</f>
        <v>1</v>
      </c>
      <c r="X379" s="166">
        <f>COUNTIF($F$2:G379,G379)</f>
        <v>1</v>
      </c>
      <c r="Y379" s="165">
        <f t="shared" si="81"/>
        <v>1</v>
      </c>
      <c r="Z379" s="165" t="str">
        <f t="shared" si="82"/>
        <v>GW38-1WHU</v>
      </c>
      <c r="AA379" s="165" t="str">
        <f t="shared" si="83"/>
        <v>GW38-1lei</v>
      </c>
      <c r="AB379" s="165" t="str">
        <f t="shared" si="74"/>
        <v>WHU</v>
      </c>
      <c r="AC379" s="165" t="str">
        <f t="shared" si="75"/>
        <v>lei</v>
      </c>
    </row>
    <row r="380" spans="1:29" x14ac:dyDescent="0.3">
      <c r="A380" s="164" t="str">
        <f>LEFT('FPL FIX'!$F380,10)</f>
        <v>2023-05-28</v>
      </c>
      <c r="B380" s="164">
        <f t="shared" si="76"/>
        <v>45074</v>
      </c>
      <c r="C380" s="165">
        <f>'FPL FIX'!B380</f>
        <v>38</v>
      </c>
      <c r="D380" s="165">
        <f>'FPL FIX'!J380</f>
        <v>9</v>
      </c>
      <c r="E380" s="165">
        <f>'FPL FIX'!L380</f>
        <v>14</v>
      </c>
      <c r="F380" s="165" t="str">
        <f t="shared" si="70"/>
        <v>38FUL</v>
      </c>
      <c r="G380" s="165" t="str">
        <f t="shared" si="71"/>
        <v>38mun</v>
      </c>
      <c r="H380" s="165" t="str">
        <f>VLOOKUP($D380,FIX!$A$1:$D$21,MATCH("AbrvTeam",FIX!$A$1:$C$1,0),0)</f>
        <v>FUL</v>
      </c>
      <c r="I380" s="165" t="str">
        <f>VLOOKUP(E380,FIX!$A$1:$D$21,MATCH("AbrvTeamL",FIX!$A$1:$D$1,0),0)</f>
        <v>mun</v>
      </c>
      <c r="J380" s="165" t="str">
        <f>INDEX($F$2:$F$381,ROWS(F380:$F$381))</f>
        <v>1LIV</v>
      </c>
      <c r="K380" s="165" t="str">
        <f>INDEX($G$2:$G$381,ROWS($G380:G$381))</f>
        <v>1ful</v>
      </c>
      <c r="L380" s="165" t="str">
        <f>INDEX($H$2:$H$381,ROWS(H380:$H$381))</f>
        <v>LIV</v>
      </c>
      <c r="M380" s="165" t="str">
        <f>INDEX($I$2:$I$381,ROWS(I380:$I$381))</f>
        <v>ful</v>
      </c>
      <c r="N380" s="165" t="str">
        <f t="shared" si="77"/>
        <v>45074FUL</v>
      </c>
      <c r="O380" s="165" t="str">
        <f t="shared" si="78"/>
        <v>45074mun</v>
      </c>
      <c r="P380" s="165" t="str">
        <f t="shared" si="72"/>
        <v>FUL</v>
      </c>
      <c r="Q380" s="165" t="str">
        <f t="shared" si="73"/>
        <v>mun</v>
      </c>
      <c r="R380" s="165" t="str">
        <f>C380&amp;":"&amp;COUNTIF($C$2:C380,C380)</f>
        <v>38:9</v>
      </c>
      <c r="S380" s="165" t="str">
        <f t="shared" si="79"/>
        <v>MUN</v>
      </c>
      <c r="T380" s="165" t="str">
        <f t="shared" si="80"/>
        <v>ful</v>
      </c>
      <c r="U380" s="166">
        <f>COUNTIF($F$2:F380,G380)</f>
        <v>0</v>
      </c>
      <c r="V380" s="166">
        <f>COUNTIF($G$2:G380,F380)</f>
        <v>0</v>
      </c>
      <c r="W380" s="166">
        <f>COUNTIF($F$2:F380,F380)</f>
        <v>1</v>
      </c>
      <c r="X380" s="166">
        <f>COUNTIF($F$2:G380,G380)</f>
        <v>1</v>
      </c>
      <c r="Y380" s="165">
        <f t="shared" si="81"/>
        <v>1</v>
      </c>
      <c r="Z380" s="165" t="str">
        <f t="shared" si="82"/>
        <v>GW38-1FUL</v>
      </c>
      <c r="AA380" s="165" t="str">
        <f t="shared" si="83"/>
        <v>GW38-1mun</v>
      </c>
      <c r="AB380" s="165" t="str">
        <f t="shared" si="74"/>
        <v>FUL</v>
      </c>
      <c r="AC380" s="165" t="str">
        <f t="shared" si="75"/>
        <v>mun</v>
      </c>
    </row>
    <row r="381" spans="1:29" x14ac:dyDescent="0.3">
      <c r="A381" s="164" t="str">
        <f>LEFT('FPL FIX'!$F381,10)</f>
        <v>2023-05-28</v>
      </c>
      <c r="B381" s="164">
        <f t="shared" si="76"/>
        <v>45074</v>
      </c>
      <c r="C381" s="165">
        <f>'FPL FIX'!B381</f>
        <v>38</v>
      </c>
      <c r="D381" s="165">
        <f>'FPL FIX'!J381</f>
        <v>12</v>
      </c>
      <c r="E381" s="165">
        <f>'FPL FIX'!L381</f>
        <v>17</v>
      </c>
      <c r="F381" s="165" t="str">
        <f t="shared" si="70"/>
        <v>38LIV</v>
      </c>
      <c r="G381" s="165" t="str">
        <f t="shared" si="71"/>
        <v>38sou</v>
      </c>
      <c r="H381" s="165" t="str">
        <f>VLOOKUP($D381,FIX!$A$1:$D$21,MATCH("AbrvTeam",FIX!$A$1:$C$1,0),0)</f>
        <v>LIV</v>
      </c>
      <c r="I381" s="165" t="str">
        <f>VLOOKUP(E381,FIX!$A$1:$D$21,MATCH("AbrvTeamL",FIX!$A$1:$D$1,0),0)</f>
        <v>sou</v>
      </c>
      <c r="J381" s="165" t="str">
        <f>INDEX($F$2:$F$381,ROWS(F381:$F$381))</f>
        <v>0ARS</v>
      </c>
      <c r="K381" s="165" t="str">
        <f>INDEX($G$2:$G$381,ROWS($G381:G$381))</f>
        <v>0cry</v>
      </c>
      <c r="L381" s="165" t="str">
        <f>INDEX($H$2:$H$381,ROWS(H381:$H$381))</f>
        <v>ARS</v>
      </c>
      <c r="M381" s="165" t="str">
        <f>INDEX($I$2:$I$381,ROWS(I381:$I$381))</f>
        <v>cry</v>
      </c>
      <c r="N381" s="165" t="str">
        <f t="shared" si="77"/>
        <v>45074LIV</v>
      </c>
      <c r="O381" s="165" t="str">
        <f t="shared" si="78"/>
        <v>45074sou</v>
      </c>
      <c r="P381" s="165" t="str">
        <f t="shared" si="72"/>
        <v>LIV</v>
      </c>
      <c r="Q381" s="165" t="str">
        <f t="shared" si="73"/>
        <v>sou</v>
      </c>
      <c r="R381" s="165" t="str">
        <f>C381&amp;":"&amp;COUNTIF($C$2:C381,C381)</f>
        <v>38:10</v>
      </c>
      <c r="S381" s="165" t="str">
        <f t="shared" si="79"/>
        <v>SOU</v>
      </c>
      <c r="T381" s="165" t="str">
        <f t="shared" si="80"/>
        <v>liv</v>
      </c>
      <c r="U381" s="166">
        <f>COUNTIF($F$2:F381,G381)</f>
        <v>0</v>
      </c>
      <c r="V381" s="166">
        <f>COUNTIF($G$2:G381,F381)</f>
        <v>0</v>
      </c>
      <c r="W381" s="166">
        <f>COUNTIF($F$2:F381,F381)</f>
        <v>1</v>
      </c>
      <c r="X381" s="166">
        <f>COUNTIF($F$2:G381,G381)</f>
        <v>1</v>
      </c>
      <c r="Y381" s="165">
        <f t="shared" si="81"/>
        <v>1</v>
      </c>
      <c r="Z381" s="165" t="str">
        <f t="shared" si="82"/>
        <v>GW38-1LIV</v>
      </c>
      <c r="AA381" s="165" t="str">
        <f t="shared" si="83"/>
        <v>GW38-1sou</v>
      </c>
      <c r="AB381" s="165" t="str">
        <f t="shared" si="74"/>
        <v>LIV</v>
      </c>
      <c r="AC381" s="165" t="str">
        <f t="shared" si="75"/>
        <v>sou</v>
      </c>
    </row>
    <row r="382" spans="1:29" x14ac:dyDescent="0.3">
      <c r="B382" s="164"/>
    </row>
    <row r="383" spans="1:29" x14ac:dyDescent="0.3">
      <c r="B383" s="164"/>
    </row>
    <row r="384" spans="1:29" x14ac:dyDescent="0.3">
      <c r="B384" s="164"/>
    </row>
    <row r="385" spans="2:2" x14ac:dyDescent="0.3">
      <c r="B385" s="164"/>
    </row>
    <row r="386" spans="2:2" x14ac:dyDescent="0.3">
      <c r="B386" s="164"/>
    </row>
    <row r="387" spans="2:2" x14ac:dyDescent="0.3">
      <c r="B387" s="164"/>
    </row>
    <row r="388" spans="2:2" x14ac:dyDescent="0.3">
      <c r="B388" s="164"/>
    </row>
    <row r="389" spans="2:2" x14ac:dyDescent="0.3">
      <c r="B389" s="164"/>
    </row>
    <row r="390" spans="2:2" x14ac:dyDescent="0.3">
      <c r="B390" s="164"/>
    </row>
    <row r="391" spans="2:2" x14ac:dyDescent="0.3">
      <c r="B391" s="164"/>
    </row>
    <row r="392" spans="2:2" x14ac:dyDescent="0.3">
      <c r="B392" s="164"/>
    </row>
    <row r="393" spans="2:2" x14ac:dyDescent="0.3">
      <c r="B393" s="164"/>
    </row>
    <row r="394" spans="2:2" x14ac:dyDescent="0.3">
      <c r="B394" s="164"/>
    </row>
    <row r="395" spans="2:2" x14ac:dyDescent="0.3">
      <c r="B395" s="164"/>
    </row>
    <row r="396" spans="2:2" x14ac:dyDescent="0.3">
      <c r="B396" s="164"/>
    </row>
    <row r="397" spans="2:2" x14ac:dyDescent="0.3">
      <c r="B397" s="164"/>
    </row>
    <row r="398" spans="2:2" x14ac:dyDescent="0.3">
      <c r="B398" s="164"/>
    </row>
    <row r="399" spans="2:2" x14ac:dyDescent="0.3">
      <c r="B399" s="164"/>
    </row>
    <row r="400" spans="2:2" x14ac:dyDescent="0.3">
      <c r="B400" s="164"/>
    </row>
    <row r="401" spans="2:2" x14ac:dyDescent="0.3">
      <c r="B401" s="164"/>
    </row>
    <row r="402" spans="2:2" x14ac:dyDescent="0.3">
      <c r="B402" s="164"/>
    </row>
    <row r="403" spans="2:2" x14ac:dyDescent="0.3">
      <c r="B403" s="164"/>
    </row>
    <row r="404" spans="2:2" x14ac:dyDescent="0.3">
      <c r="B404" s="164"/>
    </row>
    <row r="405" spans="2:2" x14ac:dyDescent="0.3">
      <c r="B405" s="164"/>
    </row>
    <row r="406" spans="2:2" x14ac:dyDescent="0.3">
      <c r="B406" s="164"/>
    </row>
    <row r="407" spans="2:2" x14ac:dyDescent="0.3">
      <c r="B407" s="164"/>
    </row>
    <row r="408" spans="2:2" x14ac:dyDescent="0.3">
      <c r="B408" s="164"/>
    </row>
    <row r="409" spans="2:2" x14ac:dyDescent="0.3">
      <c r="B409" s="164"/>
    </row>
    <row r="410" spans="2:2" x14ac:dyDescent="0.3">
      <c r="B410" s="164"/>
    </row>
    <row r="411" spans="2:2" x14ac:dyDescent="0.3">
      <c r="B411" s="164"/>
    </row>
    <row r="412" spans="2:2" x14ac:dyDescent="0.3">
      <c r="B412" s="164"/>
    </row>
    <row r="413" spans="2:2" x14ac:dyDescent="0.3">
      <c r="B413" s="164"/>
    </row>
    <row r="414" spans="2:2" x14ac:dyDescent="0.3">
      <c r="B414" s="164"/>
    </row>
    <row r="415" spans="2:2" x14ac:dyDescent="0.3">
      <c r="B415" s="164"/>
    </row>
    <row r="416" spans="2:2" x14ac:dyDescent="0.3">
      <c r="B416" s="164"/>
    </row>
    <row r="417" spans="2:2" x14ac:dyDescent="0.3">
      <c r="B417" s="164"/>
    </row>
    <row r="418" spans="2:2" x14ac:dyDescent="0.3">
      <c r="B418" s="164"/>
    </row>
    <row r="419" spans="2:2" x14ac:dyDescent="0.3">
      <c r="B419" s="164"/>
    </row>
    <row r="420" spans="2:2" x14ac:dyDescent="0.3">
      <c r="B420" s="164"/>
    </row>
    <row r="421" spans="2:2" x14ac:dyDescent="0.3">
      <c r="B421" s="164"/>
    </row>
    <row r="422" spans="2:2" x14ac:dyDescent="0.3">
      <c r="B422" s="164"/>
    </row>
    <row r="423" spans="2:2" x14ac:dyDescent="0.3">
      <c r="B423" s="164"/>
    </row>
    <row r="424" spans="2:2" x14ac:dyDescent="0.3">
      <c r="B424" s="164"/>
    </row>
    <row r="425" spans="2:2" x14ac:dyDescent="0.3">
      <c r="B425" s="164"/>
    </row>
    <row r="426" spans="2:2" x14ac:dyDescent="0.3">
      <c r="B426" s="164"/>
    </row>
    <row r="427" spans="2:2" x14ac:dyDescent="0.3">
      <c r="B427" s="164"/>
    </row>
    <row r="428" spans="2:2" x14ac:dyDescent="0.3">
      <c r="B428" s="164"/>
    </row>
    <row r="429" spans="2:2" x14ac:dyDescent="0.3">
      <c r="B429" s="164"/>
    </row>
    <row r="430" spans="2:2" x14ac:dyDescent="0.3">
      <c r="B430" s="164"/>
    </row>
    <row r="431" spans="2:2" x14ac:dyDescent="0.3">
      <c r="B431" s="164"/>
    </row>
    <row r="432" spans="2:2" x14ac:dyDescent="0.3">
      <c r="B432" s="164"/>
    </row>
    <row r="433" spans="2:2" x14ac:dyDescent="0.3">
      <c r="B433" s="164"/>
    </row>
    <row r="434" spans="2:2" x14ac:dyDescent="0.3">
      <c r="B434" s="164"/>
    </row>
    <row r="435" spans="2:2" x14ac:dyDescent="0.3">
      <c r="B435" s="164"/>
    </row>
    <row r="436" spans="2:2" x14ac:dyDescent="0.3">
      <c r="B436" s="164"/>
    </row>
    <row r="437" spans="2:2" x14ac:dyDescent="0.3">
      <c r="B437" s="164"/>
    </row>
    <row r="438" spans="2:2" x14ac:dyDescent="0.3">
      <c r="B438" s="164"/>
    </row>
    <row r="439" spans="2:2" x14ac:dyDescent="0.3">
      <c r="B439" s="164"/>
    </row>
    <row r="440" spans="2:2" x14ac:dyDescent="0.3">
      <c r="B440" s="164"/>
    </row>
    <row r="441" spans="2:2" x14ac:dyDescent="0.3">
      <c r="B441" s="164"/>
    </row>
    <row r="442" spans="2:2" x14ac:dyDescent="0.3">
      <c r="B442" s="164"/>
    </row>
    <row r="443" spans="2:2" x14ac:dyDescent="0.3">
      <c r="B443" s="164"/>
    </row>
    <row r="444" spans="2:2" x14ac:dyDescent="0.3">
      <c r="B444" s="164"/>
    </row>
    <row r="445" spans="2:2" x14ac:dyDescent="0.3">
      <c r="B445" s="164"/>
    </row>
    <row r="446" spans="2:2" x14ac:dyDescent="0.3">
      <c r="B446" s="164"/>
    </row>
    <row r="447" spans="2:2" x14ac:dyDescent="0.3">
      <c r="B447" s="164"/>
    </row>
    <row r="448" spans="2:2" x14ac:dyDescent="0.3">
      <c r="B448" s="164"/>
    </row>
    <row r="449" spans="2:2" x14ac:dyDescent="0.3">
      <c r="B449" s="164"/>
    </row>
    <row r="450" spans="2:2" x14ac:dyDescent="0.3">
      <c r="B450" s="164"/>
    </row>
    <row r="451" spans="2:2" x14ac:dyDescent="0.3">
      <c r="B451" s="164"/>
    </row>
    <row r="452" spans="2:2" x14ac:dyDescent="0.3">
      <c r="B452" s="164"/>
    </row>
    <row r="453" spans="2:2" x14ac:dyDescent="0.3">
      <c r="B453" s="164"/>
    </row>
    <row r="454" spans="2:2" x14ac:dyDescent="0.3">
      <c r="B454" s="164"/>
    </row>
    <row r="455" spans="2:2" x14ac:dyDescent="0.3">
      <c r="B455" s="164"/>
    </row>
    <row r="456" spans="2:2" x14ac:dyDescent="0.3">
      <c r="B456" s="164"/>
    </row>
    <row r="457" spans="2:2" x14ac:dyDescent="0.3">
      <c r="B457" s="164"/>
    </row>
    <row r="458" spans="2:2" x14ac:dyDescent="0.3">
      <c r="B458" s="164"/>
    </row>
    <row r="459" spans="2:2" x14ac:dyDescent="0.3">
      <c r="B459" s="164"/>
    </row>
    <row r="460" spans="2:2" x14ac:dyDescent="0.3">
      <c r="B460" s="164"/>
    </row>
    <row r="461" spans="2:2" x14ac:dyDescent="0.3">
      <c r="B461" s="164"/>
    </row>
    <row r="462" spans="2:2" x14ac:dyDescent="0.3">
      <c r="B462" s="164"/>
    </row>
    <row r="463" spans="2:2" x14ac:dyDescent="0.3">
      <c r="B463" s="164"/>
    </row>
    <row r="464" spans="2:2" x14ac:dyDescent="0.3">
      <c r="B464" s="164"/>
    </row>
    <row r="465" spans="2:2" x14ac:dyDescent="0.3">
      <c r="B465" s="164"/>
    </row>
    <row r="466" spans="2:2" x14ac:dyDescent="0.3">
      <c r="B466" s="164"/>
    </row>
    <row r="467" spans="2:2" x14ac:dyDescent="0.3">
      <c r="B467" s="164"/>
    </row>
    <row r="468" spans="2:2" x14ac:dyDescent="0.3">
      <c r="B468" s="164"/>
    </row>
    <row r="469" spans="2:2" x14ac:dyDescent="0.3">
      <c r="B469" s="164"/>
    </row>
    <row r="470" spans="2:2" x14ac:dyDescent="0.3">
      <c r="B470" s="164"/>
    </row>
    <row r="471" spans="2:2" x14ac:dyDescent="0.3">
      <c r="B471" s="164"/>
    </row>
    <row r="472" spans="2:2" x14ac:dyDescent="0.3">
      <c r="B472" s="164"/>
    </row>
    <row r="473" spans="2:2" x14ac:dyDescent="0.3">
      <c r="B473" s="164"/>
    </row>
    <row r="474" spans="2:2" x14ac:dyDescent="0.3">
      <c r="B474" s="164"/>
    </row>
    <row r="475" spans="2:2" x14ac:dyDescent="0.3">
      <c r="B475" s="164"/>
    </row>
    <row r="476" spans="2:2" x14ac:dyDescent="0.3">
      <c r="B476" s="16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4657-D5B4-4A73-9466-33DF8E823CDA}">
  <sheetPr codeName="Sheet11"/>
  <dimension ref="A1:L204"/>
  <sheetViews>
    <sheetView topLeftCell="A125" workbookViewId="0">
      <selection sqref="A1:A144"/>
    </sheetView>
  </sheetViews>
  <sheetFormatPr defaultRowHeight="16.5" x14ac:dyDescent="0.3"/>
  <cols>
    <col min="1" max="1" width="22.25" customWidth="1"/>
    <col min="3" max="3" width="13.625" customWidth="1"/>
    <col min="5" max="5" width="17.75" customWidth="1"/>
    <col min="7" max="7" width="15.625" customWidth="1"/>
  </cols>
  <sheetData>
    <row r="1" spans="1:12" x14ac:dyDescent="0.3">
      <c r="A1" s="2" t="s">
        <v>139</v>
      </c>
      <c r="B1" t="s">
        <v>21</v>
      </c>
      <c r="C1" t="s">
        <v>22</v>
      </c>
      <c r="D1" t="s">
        <v>23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3">
      <c r="A2" s="2" t="s">
        <v>140</v>
      </c>
      <c r="B2" t="s">
        <v>33</v>
      </c>
      <c r="C2" s="1">
        <v>44869</v>
      </c>
      <c r="D2" s="3">
        <v>0.82291666666666663</v>
      </c>
      <c r="E2" t="s">
        <v>141</v>
      </c>
      <c r="F2" t="s">
        <v>51</v>
      </c>
      <c r="G2" t="s">
        <v>142</v>
      </c>
      <c r="H2">
        <v>8558</v>
      </c>
      <c r="I2" t="s">
        <v>143</v>
      </c>
      <c r="J2" t="s">
        <v>144</v>
      </c>
      <c r="K2" t="s">
        <v>31</v>
      </c>
    </row>
    <row r="3" spans="1:12" x14ac:dyDescent="0.3">
      <c r="A3" s="2" t="s">
        <v>140</v>
      </c>
      <c r="B3" t="s">
        <v>33</v>
      </c>
      <c r="C3" s="1">
        <v>44869</v>
      </c>
      <c r="D3" s="3">
        <v>0.82986111111111116</v>
      </c>
      <c r="E3" t="s">
        <v>145</v>
      </c>
      <c r="F3" t="s">
        <v>124</v>
      </c>
      <c r="G3" t="s">
        <v>146</v>
      </c>
      <c r="H3">
        <v>4912</v>
      </c>
      <c r="I3" t="s">
        <v>147</v>
      </c>
      <c r="J3" t="s">
        <v>148</v>
      </c>
      <c r="K3" t="s">
        <v>31</v>
      </c>
    </row>
    <row r="4" spans="1:12" x14ac:dyDescent="0.3">
      <c r="A4" s="2" t="s">
        <v>140</v>
      </c>
      <c r="B4" t="s">
        <v>39</v>
      </c>
      <c r="C4" s="1">
        <v>44870</v>
      </c>
      <c r="D4" s="3">
        <v>0.5</v>
      </c>
      <c r="E4" t="s">
        <v>149</v>
      </c>
      <c r="F4" t="s">
        <v>35</v>
      </c>
      <c r="G4" t="s">
        <v>150</v>
      </c>
      <c r="H4">
        <v>3800</v>
      </c>
      <c r="I4" t="s">
        <v>151</v>
      </c>
      <c r="J4" t="s">
        <v>152</v>
      </c>
      <c r="K4" t="s">
        <v>31</v>
      </c>
    </row>
    <row r="5" spans="1:12" x14ac:dyDescent="0.3">
      <c r="A5" s="2" t="s">
        <v>140</v>
      </c>
      <c r="B5" t="s">
        <v>39</v>
      </c>
      <c r="C5" s="1">
        <v>44870</v>
      </c>
      <c r="D5" s="3">
        <v>0.52083333333333337</v>
      </c>
      <c r="E5" t="s">
        <v>153</v>
      </c>
      <c r="F5" t="s">
        <v>65</v>
      </c>
      <c r="G5" t="s">
        <v>154</v>
      </c>
      <c r="H5">
        <v>6837</v>
      </c>
      <c r="I5" t="s">
        <v>155</v>
      </c>
      <c r="J5" t="s">
        <v>156</v>
      </c>
      <c r="K5" t="s">
        <v>31</v>
      </c>
    </row>
    <row r="6" spans="1:12" x14ac:dyDescent="0.3">
      <c r="A6" s="2" t="s">
        <v>140</v>
      </c>
      <c r="B6" t="s">
        <v>39</v>
      </c>
      <c r="C6" s="1">
        <v>44870</v>
      </c>
      <c r="D6" s="3">
        <v>0.58333333333333337</v>
      </c>
      <c r="E6" t="s">
        <v>157</v>
      </c>
      <c r="F6" t="s">
        <v>74</v>
      </c>
      <c r="G6" t="s">
        <v>158</v>
      </c>
      <c r="H6">
        <v>5999</v>
      </c>
      <c r="I6" t="s">
        <v>159</v>
      </c>
      <c r="J6" t="s">
        <v>160</v>
      </c>
      <c r="K6" t="s">
        <v>31</v>
      </c>
    </row>
    <row r="7" spans="1:12" x14ac:dyDescent="0.3">
      <c r="A7" s="2" t="s">
        <v>140</v>
      </c>
      <c r="B7" t="s">
        <v>39</v>
      </c>
      <c r="C7" s="1">
        <v>44870</v>
      </c>
      <c r="D7" s="3">
        <v>0.625</v>
      </c>
      <c r="E7" t="s">
        <v>161</v>
      </c>
      <c r="F7" t="s">
        <v>56</v>
      </c>
      <c r="G7" t="s">
        <v>162</v>
      </c>
      <c r="H7">
        <v>2099</v>
      </c>
      <c r="I7" t="s">
        <v>163</v>
      </c>
      <c r="J7" t="s">
        <v>164</v>
      </c>
      <c r="K7" t="s">
        <v>31</v>
      </c>
    </row>
    <row r="8" spans="1:12" x14ac:dyDescent="0.3">
      <c r="A8" s="2" t="s">
        <v>140</v>
      </c>
      <c r="B8" t="s">
        <v>39</v>
      </c>
      <c r="C8" s="1">
        <v>44870</v>
      </c>
      <c r="D8" s="3">
        <v>0.625</v>
      </c>
      <c r="E8" t="s">
        <v>165</v>
      </c>
      <c r="F8" t="s">
        <v>56</v>
      </c>
      <c r="G8" t="s">
        <v>166</v>
      </c>
      <c r="H8">
        <v>3807</v>
      </c>
      <c r="I8" t="s">
        <v>167</v>
      </c>
      <c r="J8" t="s">
        <v>168</v>
      </c>
      <c r="K8" t="s">
        <v>31</v>
      </c>
    </row>
    <row r="9" spans="1:12" x14ac:dyDescent="0.3">
      <c r="A9" s="2" t="s">
        <v>140</v>
      </c>
      <c r="B9" t="s">
        <v>39</v>
      </c>
      <c r="C9" s="1">
        <v>44870</v>
      </c>
      <c r="D9" s="3">
        <v>0.625</v>
      </c>
      <c r="E9" t="s">
        <v>169</v>
      </c>
      <c r="F9" t="s">
        <v>113</v>
      </c>
      <c r="G9" t="s">
        <v>170</v>
      </c>
      <c r="H9">
        <v>2739</v>
      </c>
      <c r="I9" t="s">
        <v>171</v>
      </c>
      <c r="J9" t="s">
        <v>172</v>
      </c>
      <c r="K9" t="s">
        <v>31</v>
      </c>
    </row>
    <row r="10" spans="1:12" x14ac:dyDescent="0.3">
      <c r="A10" s="2" t="s">
        <v>140</v>
      </c>
      <c r="B10" t="s">
        <v>39</v>
      </c>
      <c r="C10" s="1">
        <v>44870</v>
      </c>
      <c r="D10" s="3">
        <v>0.625</v>
      </c>
      <c r="E10" t="s">
        <v>173</v>
      </c>
      <c r="F10" t="s">
        <v>56</v>
      </c>
      <c r="G10" t="s">
        <v>174</v>
      </c>
      <c r="H10">
        <v>4154</v>
      </c>
      <c r="I10" t="s">
        <v>175</v>
      </c>
      <c r="J10" t="s">
        <v>176</v>
      </c>
      <c r="K10" t="s">
        <v>31</v>
      </c>
    </row>
    <row r="11" spans="1:12" x14ac:dyDescent="0.3">
      <c r="A11" s="2" t="s">
        <v>140</v>
      </c>
      <c r="B11" t="s">
        <v>39</v>
      </c>
      <c r="C11" s="1">
        <v>44870</v>
      </c>
      <c r="D11" s="3">
        <v>0.625</v>
      </c>
      <c r="E11" t="s">
        <v>177</v>
      </c>
      <c r="F11" t="s">
        <v>65</v>
      </c>
      <c r="G11" t="s">
        <v>178</v>
      </c>
      <c r="H11">
        <v>2501</v>
      </c>
      <c r="I11" t="s">
        <v>179</v>
      </c>
      <c r="J11" t="s">
        <v>180</v>
      </c>
      <c r="K11" t="s">
        <v>31</v>
      </c>
    </row>
    <row r="12" spans="1:12" x14ac:dyDescent="0.3">
      <c r="A12" s="2" t="s">
        <v>140</v>
      </c>
      <c r="B12" t="s">
        <v>39</v>
      </c>
      <c r="C12" s="1">
        <v>44870</v>
      </c>
      <c r="D12" s="3">
        <v>0.625</v>
      </c>
      <c r="E12" t="s">
        <v>181</v>
      </c>
      <c r="F12" t="s">
        <v>83</v>
      </c>
      <c r="G12" t="s">
        <v>182</v>
      </c>
      <c r="H12">
        <v>4534</v>
      </c>
      <c r="I12" t="s">
        <v>183</v>
      </c>
      <c r="J12" t="s">
        <v>184</v>
      </c>
      <c r="K12" t="s">
        <v>31</v>
      </c>
    </row>
    <row r="13" spans="1:12" x14ac:dyDescent="0.3">
      <c r="A13" s="2" t="s">
        <v>140</v>
      </c>
      <c r="B13" t="s">
        <v>39</v>
      </c>
      <c r="C13" s="1">
        <v>44870</v>
      </c>
      <c r="D13" s="3">
        <v>0.625</v>
      </c>
      <c r="E13" t="s">
        <v>185</v>
      </c>
      <c r="F13" t="s">
        <v>35</v>
      </c>
      <c r="G13" t="s">
        <v>186</v>
      </c>
      <c r="H13">
        <v>1929</v>
      </c>
      <c r="I13" t="s">
        <v>187</v>
      </c>
      <c r="J13" t="s">
        <v>188</v>
      </c>
      <c r="K13" t="s">
        <v>31</v>
      </c>
    </row>
    <row r="14" spans="1:12" x14ac:dyDescent="0.3">
      <c r="A14" s="2" t="s">
        <v>140</v>
      </c>
      <c r="B14" t="s">
        <v>39</v>
      </c>
      <c r="C14" s="1">
        <v>44870</v>
      </c>
      <c r="D14" s="3">
        <v>0.625</v>
      </c>
      <c r="E14" t="s">
        <v>189</v>
      </c>
      <c r="F14" t="s">
        <v>105</v>
      </c>
      <c r="G14" t="s">
        <v>190</v>
      </c>
      <c r="H14">
        <v>1357</v>
      </c>
      <c r="I14" t="s">
        <v>191</v>
      </c>
      <c r="J14" t="s">
        <v>192</v>
      </c>
      <c r="K14" t="s">
        <v>31</v>
      </c>
    </row>
    <row r="15" spans="1:12" x14ac:dyDescent="0.3">
      <c r="A15" s="2" t="s">
        <v>140</v>
      </c>
      <c r="B15" t="s">
        <v>39</v>
      </c>
      <c r="C15" s="1">
        <v>44870</v>
      </c>
      <c r="D15" s="3">
        <v>0.625</v>
      </c>
      <c r="E15" t="s">
        <v>193</v>
      </c>
      <c r="F15" t="s">
        <v>102</v>
      </c>
      <c r="G15" t="s">
        <v>194</v>
      </c>
      <c r="H15">
        <v>1773</v>
      </c>
      <c r="I15" t="s">
        <v>195</v>
      </c>
      <c r="J15" t="s">
        <v>196</v>
      </c>
      <c r="K15" t="s">
        <v>31</v>
      </c>
    </row>
    <row r="16" spans="1:12" x14ac:dyDescent="0.3">
      <c r="A16" s="2" t="s">
        <v>140</v>
      </c>
      <c r="B16" t="s">
        <v>39</v>
      </c>
      <c r="C16" s="1">
        <v>44870</v>
      </c>
      <c r="D16" s="3">
        <v>0.625</v>
      </c>
      <c r="E16" t="s">
        <v>197</v>
      </c>
      <c r="F16" t="s">
        <v>51</v>
      </c>
      <c r="G16" t="s">
        <v>198</v>
      </c>
      <c r="H16">
        <v>2377</v>
      </c>
      <c r="I16" t="s">
        <v>199</v>
      </c>
      <c r="J16" t="s">
        <v>200</v>
      </c>
      <c r="K16" t="s">
        <v>31</v>
      </c>
    </row>
    <row r="17" spans="1:11" x14ac:dyDescent="0.3">
      <c r="A17" s="2" t="s">
        <v>140</v>
      </c>
      <c r="B17" t="s">
        <v>39</v>
      </c>
      <c r="C17" s="1">
        <v>44870</v>
      </c>
      <c r="D17" s="3">
        <v>0.625</v>
      </c>
      <c r="E17" t="s">
        <v>201</v>
      </c>
      <c r="F17" t="s">
        <v>88</v>
      </c>
      <c r="G17" t="s">
        <v>202</v>
      </c>
      <c r="H17">
        <v>4031</v>
      </c>
      <c r="I17" t="s">
        <v>203</v>
      </c>
      <c r="J17" t="s">
        <v>204</v>
      </c>
      <c r="K17" t="s">
        <v>31</v>
      </c>
    </row>
    <row r="18" spans="1:11" x14ac:dyDescent="0.3">
      <c r="A18" s="2" t="s">
        <v>140</v>
      </c>
      <c r="B18" t="s">
        <v>39</v>
      </c>
      <c r="C18" s="1">
        <v>44870</v>
      </c>
      <c r="D18" s="3">
        <v>0.625</v>
      </c>
      <c r="E18" t="s">
        <v>205</v>
      </c>
      <c r="F18" t="s">
        <v>98</v>
      </c>
      <c r="G18" t="s">
        <v>206</v>
      </c>
      <c r="H18">
        <v>2175</v>
      </c>
      <c r="I18" t="s">
        <v>207</v>
      </c>
      <c r="J18" t="s">
        <v>208</v>
      </c>
      <c r="K18" t="s">
        <v>31</v>
      </c>
    </row>
    <row r="19" spans="1:11" x14ac:dyDescent="0.3">
      <c r="A19" s="2" t="s">
        <v>140</v>
      </c>
      <c r="B19" t="s">
        <v>39</v>
      </c>
      <c r="C19" s="1">
        <v>44870</v>
      </c>
      <c r="D19" s="3">
        <v>0.625</v>
      </c>
      <c r="E19" t="s">
        <v>209</v>
      </c>
      <c r="F19" t="s">
        <v>51</v>
      </c>
      <c r="G19" t="s">
        <v>210</v>
      </c>
      <c r="H19">
        <v>1989</v>
      </c>
      <c r="I19" t="s">
        <v>211</v>
      </c>
      <c r="J19" t="s">
        <v>212</v>
      </c>
      <c r="K19" t="s">
        <v>31</v>
      </c>
    </row>
    <row r="20" spans="1:11" x14ac:dyDescent="0.3">
      <c r="A20" s="2" t="s">
        <v>140</v>
      </c>
      <c r="B20" t="s">
        <v>39</v>
      </c>
      <c r="C20" s="1">
        <v>44870</v>
      </c>
      <c r="D20" s="3">
        <v>0.625</v>
      </c>
      <c r="E20" t="s">
        <v>213</v>
      </c>
      <c r="F20" t="s">
        <v>65</v>
      </c>
      <c r="G20" t="s">
        <v>214</v>
      </c>
      <c r="H20">
        <v>1060</v>
      </c>
      <c r="I20" t="s">
        <v>215</v>
      </c>
      <c r="J20" t="s">
        <v>216</v>
      </c>
      <c r="K20" t="s">
        <v>31</v>
      </c>
    </row>
    <row r="21" spans="1:11" x14ac:dyDescent="0.3">
      <c r="A21" s="2" t="s">
        <v>140</v>
      </c>
      <c r="B21" t="s">
        <v>39</v>
      </c>
      <c r="C21" s="1">
        <v>44870</v>
      </c>
      <c r="D21" s="3">
        <v>0.625</v>
      </c>
      <c r="E21" t="s">
        <v>217</v>
      </c>
      <c r="F21" t="s">
        <v>105</v>
      </c>
      <c r="G21" t="s">
        <v>218</v>
      </c>
      <c r="H21">
        <v>904</v>
      </c>
      <c r="I21" t="s">
        <v>219</v>
      </c>
      <c r="J21" t="s">
        <v>220</v>
      </c>
      <c r="K21" t="s">
        <v>31</v>
      </c>
    </row>
    <row r="22" spans="1:11" x14ac:dyDescent="0.3">
      <c r="A22" s="2" t="s">
        <v>140</v>
      </c>
      <c r="B22" t="s">
        <v>39</v>
      </c>
      <c r="C22" s="1">
        <v>44870</v>
      </c>
      <c r="D22" s="3">
        <v>0.625</v>
      </c>
      <c r="E22" t="s">
        <v>221</v>
      </c>
      <c r="F22" t="s">
        <v>46</v>
      </c>
      <c r="G22" t="s">
        <v>222</v>
      </c>
      <c r="H22">
        <v>4707</v>
      </c>
      <c r="I22" t="s">
        <v>223</v>
      </c>
      <c r="J22" t="s">
        <v>224</v>
      </c>
      <c r="K22" t="s">
        <v>31</v>
      </c>
    </row>
    <row r="23" spans="1:11" x14ac:dyDescent="0.3">
      <c r="A23" s="2" t="s">
        <v>140</v>
      </c>
      <c r="B23" t="s">
        <v>39</v>
      </c>
      <c r="C23" s="1">
        <v>44870</v>
      </c>
      <c r="D23" s="3">
        <v>0.625</v>
      </c>
      <c r="E23" t="s">
        <v>225</v>
      </c>
      <c r="F23" t="s">
        <v>98</v>
      </c>
      <c r="G23" t="s">
        <v>226</v>
      </c>
      <c r="H23">
        <v>5886</v>
      </c>
      <c r="I23" t="s">
        <v>227</v>
      </c>
      <c r="J23" t="s">
        <v>228</v>
      </c>
      <c r="K23" t="s">
        <v>31</v>
      </c>
    </row>
    <row r="24" spans="1:11" x14ac:dyDescent="0.3">
      <c r="A24" s="2" t="s">
        <v>140</v>
      </c>
      <c r="B24" t="s">
        <v>39</v>
      </c>
      <c r="C24" s="1">
        <v>44870</v>
      </c>
      <c r="D24" s="3">
        <v>0.625</v>
      </c>
      <c r="E24" t="s">
        <v>229</v>
      </c>
      <c r="F24" t="s">
        <v>102</v>
      </c>
      <c r="G24" t="s">
        <v>230</v>
      </c>
      <c r="H24">
        <v>2934</v>
      </c>
      <c r="I24" t="s">
        <v>231</v>
      </c>
      <c r="J24" t="s">
        <v>232</v>
      </c>
      <c r="K24" t="s">
        <v>31</v>
      </c>
    </row>
    <row r="25" spans="1:11" x14ac:dyDescent="0.3">
      <c r="A25" s="2" t="s">
        <v>140</v>
      </c>
      <c r="B25" t="s">
        <v>39</v>
      </c>
      <c r="C25" s="1">
        <v>44870</v>
      </c>
      <c r="D25" s="3">
        <v>0.625</v>
      </c>
      <c r="E25" t="s">
        <v>233</v>
      </c>
      <c r="F25" t="s">
        <v>118</v>
      </c>
      <c r="G25" t="s">
        <v>234</v>
      </c>
      <c r="H25">
        <v>2770</v>
      </c>
      <c r="I25" t="s">
        <v>235</v>
      </c>
      <c r="J25" t="s">
        <v>236</v>
      </c>
      <c r="K25" t="s">
        <v>31</v>
      </c>
    </row>
    <row r="26" spans="1:11" x14ac:dyDescent="0.3">
      <c r="A26" s="2" t="s">
        <v>140</v>
      </c>
      <c r="B26" t="s">
        <v>39</v>
      </c>
      <c r="C26" s="1">
        <v>44870</v>
      </c>
      <c r="D26" s="3">
        <v>0.625</v>
      </c>
      <c r="E26" t="s">
        <v>237</v>
      </c>
      <c r="F26" t="s">
        <v>98</v>
      </c>
      <c r="G26" t="s">
        <v>238</v>
      </c>
      <c r="H26">
        <v>2104</v>
      </c>
      <c r="I26" t="s">
        <v>239</v>
      </c>
      <c r="J26" t="s">
        <v>240</v>
      </c>
      <c r="K26" t="s">
        <v>31</v>
      </c>
    </row>
    <row r="27" spans="1:11" x14ac:dyDescent="0.3">
      <c r="A27" s="2" t="s">
        <v>140</v>
      </c>
      <c r="B27" t="s">
        <v>39</v>
      </c>
      <c r="C27" s="1">
        <v>44870</v>
      </c>
      <c r="D27" s="3">
        <v>0.625</v>
      </c>
      <c r="E27" t="s">
        <v>241</v>
      </c>
      <c r="F27" t="s">
        <v>98</v>
      </c>
      <c r="G27" t="s">
        <v>242</v>
      </c>
      <c r="H27">
        <v>4679</v>
      </c>
      <c r="I27" t="s">
        <v>243</v>
      </c>
      <c r="J27" t="s">
        <v>244</v>
      </c>
      <c r="K27" t="s">
        <v>31</v>
      </c>
    </row>
    <row r="28" spans="1:11" x14ac:dyDescent="0.3">
      <c r="A28" s="2" t="s">
        <v>140</v>
      </c>
      <c r="B28" t="s">
        <v>39</v>
      </c>
      <c r="C28" s="1">
        <v>44870</v>
      </c>
      <c r="D28" s="3">
        <v>0.625</v>
      </c>
      <c r="E28" t="s">
        <v>245</v>
      </c>
      <c r="F28" t="s">
        <v>35</v>
      </c>
      <c r="G28" t="s">
        <v>246</v>
      </c>
      <c r="H28">
        <v>2319</v>
      </c>
      <c r="I28" t="s">
        <v>247</v>
      </c>
      <c r="J28" t="s">
        <v>248</v>
      </c>
      <c r="K28" t="s">
        <v>31</v>
      </c>
    </row>
    <row r="29" spans="1:11" x14ac:dyDescent="0.3">
      <c r="A29" s="2" t="s">
        <v>140</v>
      </c>
      <c r="B29" t="s">
        <v>39</v>
      </c>
      <c r="C29" s="1">
        <v>44870</v>
      </c>
      <c r="D29" s="3">
        <v>0.625</v>
      </c>
      <c r="E29" t="s">
        <v>249</v>
      </c>
      <c r="F29" t="s">
        <v>74</v>
      </c>
      <c r="G29" t="s">
        <v>250</v>
      </c>
      <c r="H29">
        <v>4406</v>
      </c>
      <c r="I29" t="s">
        <v>251</v>
      </c>
      <c r="J29" t="s">
        <v>252</v>
      </c>
      <c r="K29" t="s">
        <v>31</v>
      </c>
    </row>
    <row r="30" spans="1:11" x14ac:dyDescent="0.3">
      <c r="A30" s="2" t="s">
        <v>140</v>
      </c>
      <c r="B30" t="s">
        <v>39</v>
      </c>
      <c r="C30" s="1">
        <v>44870</v>
      </c>
      <c r="D30" s="3">
        <v>0.625</v>
      </c>
      <c r="E30" t="s">
        <v>253</v>
      </c>
      <c r="F30" t="s">
        <v>41</v>
      </c>
      <c r="G30" t="s">
        <v>254</v>
      </c>
      <c r="H30">
        <v>1658</v>
      </c>
      <c r="I30" t="s">
        <v>255</v>
      </c>
      <c r="J30" t="s">
        <v>256</v>
      </c>
      <c r="K30" t="s">
        <v>31</v>
      </c>
    </row>
    <row r="31" spans="1:11" x14ac:dyDescent="0.3">
      <c r="A31" s="2" t="s">
        <v>140</v>
      </c>
      <c r="B31" t="s">
        <v>39</v>
      </c>
      <c r="C31" s="1">
        <v>44870</v>
      </c>
      <c r="D31" s="3">
        <v>0.625</v>
      </c>
      <c r="E31" t="s">
        <v>257</v>
      </c>
      <c r="F31" t="s">
        <v>115</v>
      </c>
      <c r="G31" t="s">
        <v>258</v>
      </c>
      <c r="H31">
        <v>1059</v>
      </c>
      <c r="I31" t="s">
        <v>259</v>
      </c>
      <c r="J31" t="s">
        <v>260</v>
      </c>
      <c r="K31" t="s">
        <v>31</v>
      </c>
    </row>
    <row r="32" spans="1:11" x14ac:dyDescent="0.3">
      <c r="A32" s="2" t="s">
        <v>140</v>
      </c>
      <c r="B32" t="s">
        <v>39</v>
      </c>
      <c r="C32" s="1">
        <v>44870</v>
      </c>
      <c r="D32" s="3">
        <v>0.625</v>
      </c>
      <c r="E32" t="s">
        <v>261</v>
      </c>
      <c r="F32" t="s">
        <v>115</v>
      </c>
      <c r="G32" t="s">
        <v>262</v>
      </c>
      <c r="H32">
        <v>4807</v>
      </c>
      <c r="I32" t="s">
        <v>263</v>
      </c>
      <c r="J32" t="s">
        <v>264</v>
      </c>
      <c r="K32" t="s">
        <v>31</v>
      </c>
    </row>
    <row r="33" spans="1:12" x14ac:dyDescent="0.3">
      <c r="A33" s="2" t="s">
        <v>140</v>
      </c>
      <c r="B33" t="s">
        <v>39</v>
      </c>
      <c r="C33" s="1">
        <v>44870</v>
      </c>
      <c r="D33" s="3">
        <v>0.625</v>
      </c>
      <c r="E33" t="s">
        <v>265</v>
      </c>
      <c r="F33" t="s">
        <v>65</v>
      </c>
      <c r="G33" t="s">
        <v>266</v>
      </c>
      <c r="H33">
        <v>3965</v>
      </c>
      <c r="I33" t="s">
        <v>267</v>
      </c>
      <c r="J33" t="s">
        <v>268</v>
      </c>
      <c r="K33" t="s">
        <v>31</v>
      </c>
    </row>
    <row r="34" spans="1:12" x14ac:dyDescent="0.3">
      <c r="A34" s="2" t="s">
        <v>140</v>
      </c>
      <c r="B34" t="s">
        <v>39</v>
      </c>
      <c r="C34" s="1">
        <v>44870</v>
      </c>
      <c r="D34" s="3">
        <v>0.625</v>
      </c>
      <c r="E34" t="s">
        <v>269</v>
      </c>
      <c r="F34" t="s">
        <v>51</v>
      </c>
      <c r="G34" t="s">
        <v>270</v>
      </c>
      <c r="H34">
        <v>1879</v>
      </c>
      <c r="I34" t="s">
        <v>271</v>
      </c>
      <c r="J34" t="s">
        <v>272</v>
      </c>
      <c r="K34" t="s">
        <v>31</v>
      </c>
    </row>
    <row r="35" spans="1:12" x14ac:dyDescent="0.3">
      <c r="A35" s="2" t="s">
        <v>140</v>
      </c>
      <c r="B35" t="s">
        <v>39</v>
      </c>
      <c r="C35" s="1">
        <v>44870</v>
      </c>
      <c r="D35" s="3">
        <v>0.625</v>
      </c>
      <c r="E35" t="s">
        <v>273</v>
      </c>
      <c r="F35" t="s">
        <v>102</v>
      </c>
      <c r="G35" t="s">
        <v>274</v>
      </c>
      <c r="H35">
        <v>996</v>
      </c>
      <c r="I35" t="s">
        <v>275</v>
      </c>
      <c r="J35" t="s">
        <v>276</v>
      </c>
      <c r="K35" t="s">
        <v>31</v>
      </c>
    </row>
    <row r="36" spans="1:12" x14ac:dyDescent="0.3">
      <c r="A36" s="2" t="s">
        <v>140</v>
      </c>
      <c r="B36" t="s">
        <v>39</v>
      </c>
      <c r="C36" s="1">
        <v>44870</v>
      </c>
      <c r="D36" s="3">
        <v>0.625</v>
      </c>
      <c r="E36" t="s">
        <v>277</v>
      </c>
      <c r="F36" t="s">
        <v>119</v>
      </c>
      <c r="G36" t="s">
        <v>278</v>
      </c>
      <c r="H36">
        <v>4571</v>
      </c>
      <c r="I36" t="s">
        <v>279</v>
      </c>
      <c r="J36" t="s">
        <v>280</v>
      </c>
      <c r="K36" t="s">
        <v>31</v>
      </c>
    </row>
    <row r="37" spans="1:12" x14ac:dyDescent="0.3">
      <c r="A37" s="2" t="s">
        <v>140</v>
      </c>
      <c r="B37" t="s">
        <v>68</v>
      </c>
      <c r="C37" s="1">
        <v>44871</v>
      </c>
      <c r="D37" s="3">
        <v>0.52083333333333337</v>
      </c>
      <c r="E37" t="s">
        <v>281</v>
      </c>
      <c r="F37" t="s">
        <v>108</v>
      </c>
      <c r="G37" t="s">
        <v>282</v>
      </c>
      <c r="H37">
        <v>9113</v>
      </c>
      <c r="I37" t="s">
        <v>283</v>
      </c>
      <c r="J37" t="s">
        <v>284</v>
      </c>
      <c r="K37" t="s">
        <v>31</v>
      </c>
    </row>
    <row r="38" spans="1:12" x14ac:dyDescent="0.3">
      <c r="A38" s="2" t="s">
        <v>140</v>
      </c>
      <c r="B38" t="s">
        <v>68</v>
      </c>
      <c r="C38" s="1">
        <v>44871</v>
      </c>
      <c r="D38" s="3">
        <v>0.58333333333333337</v>
      </c>
      <c r="E38" t="s">
        <v>285</v>
      </c>
      <c r="F38" t="s">
        <v>88</v>
      </c>
      <c r="G38" t="s">
        <v>286</v>
      </c>
      <c r="H38">
        <v>1567</v>
      </c>
      <c r="I38" t="s">
        <v>287</v>
      </c>
      <c r="J38" t="s">
        <v>288</v>
      </c>
      <c r="K38" t="s">
        <v>31</v>
      </c>
    </row>
    <row r="39" spans="1:12" x14ac:dyDescent="0.3">
      <c r="A39" s="2" t="s">
        <v>140</v>
      </c>
      <c r="B39" t="s">
        <v>68</v>
      </c>
      <c r="C39" s="1">
        <v>44871</v>
      </c>
      <c r="D39" s="3">
        <v>0.625</v>
      </c>
      <c r="E39" t="s">
        <v>289</v>
      </c>
      <c r="F39" t="s">
        <v>41</v>
      </c>
      <c r="G39" t="s">
        <v>290</v>
      </c>
      <c r="H39">
        <v>4269</v>
      </c>
      <c r="I39" t="s">
        <v>291</v>
      </c>
      <c r="J39" t="s">
        <v>292</v>
      </c>
      <c r="K39" t="s">
        <v>31</v>
      </c>
    </row>
    <row r="40" spans="1:12" x14ac:dyDescent="0.3">
      <c r="A40" s="2" t="s">
        <v>140</v>
      </c>
      <c r="B40" t="s">
        <v>101</v>
      </c>
      <c r="C40" s="1">
        <v>44872</v>
      </c>
      <c r="D40" s="3">
        <v>0.82291666666666663</v>
      </c>
      <c r="E40" t="s">
        <v>293</v>
      </c>
      <c r="F40" t="s">
        <v>107</v>
      </c>
      <c r="G40" t="s">
        <v>294</v>
      </c>
      <c r="H40">
        <v>1950</v>
      </c>
      <c r="I40" t="s">
        <v>295</v>
      </c>
      <c r="J40" t="s">
        <v>296</v>
      </c>
      <c r="K40" t="s">
        <v>31</v>
      </c>
    </row>
    <row r="41" spans="1:12" x14ac:dyDescent="0.3">
      <c r="A41" s="2" t="s">
        <v>140</v>
      </c>
      <c r="B41" t="s">
        <v>101</v>
      </c>
      <c r="C41" s="1">
        <v>44879</v>
      </c>
      <c r="D41" s="3">
        <v>0.82291666666666663</v>
      </c>
      <c r="E41" t="s">
        <v>194</v>
      </c>
      <c r="F41" t="s">
        <v>65</v>
      </c>
      <c r="G41" t="s">
        <v>193</v>
      </c>
      <c r="H41">
        <v>3015</v>
      </c>
      <c r="I41" t="s">
        <v>297</v>
      </c>
      <c r="J41" t="s">
        <v>298</v>
      </c>
      <c r="K41" t="s">
        <v>31</v>
      </c>
    </row>
    <row r="42" spans="1:12" x14ac:dyDescent="0.3">
      <c r="A42" s="2" t="s">
        <v>140</v>
      </c>
      <c r="B42" t="s">
        <v>110</v>
      </c>
      <c r="C42" s="1">
        <v>44880</v>
      </c>
      <c r="D42" s="3">
        <v>0.82291666666666663</v>
      </c>
      <c r="E42" t="s">
        <v>290</v>
      </c>
      <c r="F42" t="s">
        <v>122</v>
      </c>
      <c r="G42" t="s">
        <v>289</v>
      </c>
      <c r="H42">
        <v>7204</v>
      </c>
      <c r="I42" t="s">
        <v>299</v>
      </c>
      <c r="J42" t="s">
        <v>240</v>
      </c>
      <c r="K42" t="s">
        <v>31</v>
      </c>
    </row>
    <row r="43" spans="1:12" x14ac:dyDescent="0.3">
      <c r="A43" s="2" t="s">
        <v>140</v>
      </c>
      <c r="B43" t="s">
        <v>110</v>
      </c>
      <c r="C43" s="1">
        <v>44880</v>
      </c>
      <c r="D43" s="3">
        <v>0.82291666666666663</v>
      </c>
      <c r="E43" t="s">
        <v>274</v>
      </c>
      <c r="F43" t="s">
        <v>98</v>
      </c>
      <c r="G43" t="s">
        <v>273</v>
      </c>
      <c r="H43">
        <v>1932</v>
      </c>
      <c r="I43" t="s">
        <v>300</v>
      </c>
      <c r="J43" t="s">
        <v>244</v>
      </c>
      <c r="K43" t="s">
        <v>31</v>
      </c>
    </row>
    <row r="44" spans="1:12" x14ac:dyDescent="0.3">
      <c r="A44" s="2" t="s">
        <v>140</v>
      </c>
      <c r="B44" t="s">
        <v>110</v>
      </c>
      <c r="C44" s="1">
        <v>44880</v>
      </c>
      <c r="D44" s="3">
        <v>0.82291666666666663</v>
      </c>
      <c r="E44" t="s">
        <v>254</v>
      </c>
      <c r="F44" t="s">
        <v>301</v>
      </c>
      <c r="G44" t="s">
        <v>253</v>
      </c>
      <c r="H44">
        <v>2170</v>
      </c>
      <c r="I44" t="s">
        <v>302</v>
      </c>
      <c r="J44" t="s">
        <v>148</v>
      </c>
      <c r="K44" t="s">
        <v>31</v>
      </c>
      <c r="L44" t="s">
        <v>303</v>
      </c>
    </row>
    <row r="45" spans="1:12" x14ac:dyDescent="0.3">
      <c r="A45" s="2" t="s">
        <v>140</v>
      </c>
      <c r="B45" t="s">
        <v>110</v>
      </c>
      <c r="C45" s="1">
        <v>44880</v>
      </c>
      <c r="D45" s="3">
        <v>0.82291666666666663</v>
      </c>
      <c r="E45" t="s">
        <v>230</v>
      </c>
      <c r="F45" t="s">
        <v>105</v>
      </c>
      <c r="G45" t="s">
        <v>229</v>
      </c>
      <c r="H45">
        <v>3672</v>
      </c>
      <c r="I45" t="s">
        <v>304</v>
      </c>
      <c r="J45" t="s">
        <v>176</v>
      </c>
      <c r="K45" t="s">
        <v>31</v>
      </c>
    </row>
    <row r="46" spans="1:12" x14ac:dyDescent="0.3">
      <c r="A46" s="2" t="s">
        <v>140</v>
      </c>
      <c r="B46" t="s">
        <v>110</v>
      </c>
      <c r="C46" s="1">
        <v>44880</v>
      </c>
      <c r="D46" s="3">
        <v>0.82291666666666663</v>
      </c>
      <c r="E46" t="s">
        <v>286</v>
      </c>
      <c r="F46" t="s">
        <v>305</v>
      </c>
      <c r="G46" t="s">
        <v>285</v>
      </c>
      <c r="H46">
        <v>2222</v>
      </c>
      <c r="I46" t="s">
        <v>306</v>
      </c>
      <c r="J46" t="s">
        <v>296</v>
      </c>
      <c r="K46" t="s">
        <v>31</v>
      </c>
      <c r="L46" t="s">
        <v>307</v>
      </c>
    </row>
    <row r="47" spans="1:12" x14ac:dyDescent="0.3">
      <c r="A47" s="2" t="s">
        <v>140</v>
      </c>
      <c r="B47" t="s">
        <v>112</v>
      </c>
      <c r="C47" s="1">
        <v>44881</v>
      </c>
      <c r="D47" s="3">
        <v>0.82291666666666663</v>
      </c>
      <c r="E47" t="s">
        <v>202</v>
      </c>
      <c r="F47" t="s">
        <v>107</v>
      </c>
      <c r="G47" t="s">
        <v>201</v>
      </c>
      <c r="H47">
        <v>1059</v>
      </c>
      <c r="I47" t="s">
        <v>308</v>
      </c>
      <c r="J47" t="s">
        <v>309</v>
      </c>
      <c r="K47" t="s">
        <v>31</v>
      </c>
    </row>
    <row r="48" spans="1:12" x14ac:dyDescent="0.3">
      <c r="A48" s="2" t="s">
        <v>140</v>
      </c>
      <c r="B48" t="s">
        <v>112</v>
      </c>
      <c r="C48" s="1">
        <v>44881</v>
      </c>
      <c r="D48" s="3">
        <v>0.82291666666666663</v>
      </c>
      <c r="E48" t="s">
        <v>310</v>
      </c>
      <c r="F48" t="s">
        <v>74</v>
      </c>
      <c r="G48" t="s">
        <v>311</v>
      </c>
      <c r="H48">
        <v>4173</v>
      </c>
      <c r="I48" t="s">
        <v>312</v>
      </c>
      <c r="J48" t="s">
        <v>313</v>
      </c>
      <c r="K48" t="s">
        <v>31</v>
      </c>
    </row>
    <row r="49" spans="1:11" x14ac:dyDescent="0.3">
      <c r="A49" s="2" t="s">
        <v>314</v>
      </c>
      <c r="B49" t="s">
        <v>39</v>
      </c>
      <c r="C49" s="1">
        <v>44891</v>
      </c>
      <c r="D49" s="3">
        <v>0.53125</v>
      </c>
      <c r="E49" t="s">
        <v>266</v>
      </c>
      <c r="F49" t="s">
        <v>107</v>
      </c>
      <c r="G49" t="s">
        <v>258</v>
      </c>
      <c r="H49">
        <v>4203</v>
      </c>
      <c r="I49" t="s">
        <v>315</v>
      </c>
      <c r="J49" t="s">
        <v>212</v>
      </c>
      <c r="K49" t="s">
        <v>31</v>
      </c>
    </row>
    <row r="50" spans="1:11" x14ac:dyDescent="0.3">
      <c r="A50" s="2" t="s">
        <v>314</v>
      </c>
      <c r="B50" t="s">
        <v>39</v>
      </c>
      <c r="C50" s="1">
        <v>44891</v>
      </c>
      <c r="D50" s="3">
        <v>0.625</v>
      </c>
      <c r="E50" t="s">
        <v>221</v>
      </c>
      <c r="F50" t="s">
        <v>41</v>
      </c>
      <c r="G50" t="s">
        <v>181</v>
      </c>
      <c r="H50">
        <v>3889</v>
      </c>
      <c r="I50" t="s">
        <v>223</v>
      </c>
      <c r="J50" t="s">
        <v>316</v>
      </c>
      <c r="K50" t="s">
        <v>31</v>
      </c>
    </row>
    <row r="51" spans="1:11" x14ac:dyDescent="0.3">
      <c r="A51" s="2" t="s">
        <v>314</v>
      </c>
      <c r="B51" t="s">
        <v>39</v>
      </c>
      <c r="C51" s="1">
        <v>44891</v>
      </c>
      <c r="D51" s="3">
        <v>0.625</v>
      </c>
      <c r="E51" t="s">
        <v>254</v>
      </c>
      <c r="F51" t="s">
        <v>105</v>
      </c>
      <c r="G51" t="s">
        <v>154</v>
      </c>
      <c r="H51">
        <v>2772</v>
      </c>
      <c r="I51" t="s">
        <v>302</v>
      </c>
      <c r="J51" t="s">
        <v>240</v>
      </c>
      <c r="K51" t="s">
        <v>31</v>
      </c>
    </row>
    <row r="52" spans="1:11" x14ac:dyDescent="0.3">
      <c r="A52" s="2" t="s">
        <v>314</v>
      </c>
      <c r="B52" t="s">
        <v>39</v>
      </c>
      <c r="C52" s="1">
        <v>44891</v>
      </c>
      <c r="D52" s="3">
        <v>0.625</v>
      </c>
      <c r="E52" t="s">
        <v>246</v>
      </c>
      <c r="F52" t="s">
        <v>56</v>
      </c>
      <c r="G52" t="s">
        <v>173</v>
      </c>
      <c r="H52">
        <v>3499</v>
      </c>
      <c r="I52" t="s">
        <v>1096</v>
      </c>
      <c r="J52" t="s">
        <v>152</v>
      </c>
      <c r="K52" t="s">
        <v>31</v>
      </c>
    </row>
    <row r="53" spans="1:11" x14ac:dyDescent="0.3">
      <c r="A53" s="2" t="s">
        <v>314</v>
      </c>
      <c r="B53" t="s">
        <v>39</v>
      </c>
      <c r="C53" s="1">
        <v>44891</v>
      </c>
      <c r="D53" s="3">
        <v>0.625</v>
      </c>
      <c r="E53" t="s">
        <v>146</v>
      </c>
      <c r="F53" t="s">
        <v>106</v>
      </c>
      <c r="G53" t="s">
        <v>169</v>
      </c>
      <c r="H53">
        <v>8056</v>
      </c>
      <c r="I53" t="s">
        <v>317</v>
      </c>
      <c r="J53" t="s">
        <v>144</v>
      </c>
      <c r="K53" t="s">
        <v>31</v>
      </c>
    </row>
    <row r="54" spans="1:11" x14ac:dyDescent="0.3">
      <c r="A54" s="2" t="s">
        <v>314</v>
      </c>
      <c r="B54" t="s">
        <v>39</v>
      </c>
      <c r="C54" s="1">
        <v>44891</v>
      </c>
      <c r="D54" s="3">
        <v>0.625</v>
      </c>
      <c r="E54" t="s">
        <v>165</v>
      </c>
      <c r="F54" t="s">
        <v>105</v>
      </c>
      <c r="G54" t="s">
        <v>201</v>
      </c>
      <c r="H54">
        <v>2895</v>
      </c>
      <c r="I54" t="s">
        <v>167</v>
      </c>
      <c r="J54" t="s">
        <v>264</v>
      </c>
      <c r="K54" t="s">
        <v>31</v>
      </c>
    </row>
    <row r="55" spans="1:11" x14ac:dyDescent="0.3">
      <c r="A55" s="2" t="s">
        <v>314</v>
      </c>
      <c r="B55" t="s">
        <v>39</v>
      </c>
      <c r="C55" s="1">
        <v>44891</v>
      </c>
      <c r="D55" s="3">
        <v>0.625</v>
      </c>
      <c r="E55" t="s">
        <v>311</v>
      </c>
      <c r="F55" t="s">
        <v>46</v>
      </c>
      <c r="G55" t="s">
        <v>262</v>
      </c>
      <c r="H55">
        <v>3599</v>
      </c>
      <c r="I55" t="s">
        <v>318</v>
      </c>
      <c r="J55" t="s">
        <v>244</v>
      </c>
      <c r="K55" t="s">
        <v>31</v>
      </c>
    </row>
    <row r="56" spans="1:11" x14ac:dyDescent="0.3">
      <c r="A56" s="2" t="s">
        <v>314</v>
      </c>
      <c r="B56" t="s">
        <v>39</v>
      </c>
      <c r="C56" s="1">
        <v>44891</v>
      </c>
      <c r="D56" s="3">
        <v>0.625</v>
      </c>
      <c r="E56" t="s">
        <v>158</v>
      </c>
      <c r="F56" t="s">
        <v>108</v>
      </c>
      <c r="G56" t="s">
        <v>237</v>
      </c>
      <c r="H56">
        <v>3967</v>
      </c>
      <c r="I56" t="s">
        <v>319</v>
      </c>
      <c r="J56" t="s">
        <v>276</v>
      </c>
      <c r="K56" t="s">
        <v>31</v>
      </c>
    </row>
    <row r="57" spans="1:11" x14ac:dyDescent="0.3">
      <c r="A57" s="2" t="s">
        <v>314</v>
      </c>
      <c r="B57" t="s">
        <v>39</v>
      </c>
      <c r="C57" s="1">
        <v>44891</v>
      </c>
      <c r="D57" s="3">
        <v>0.625</v>
      </c>
      <c r="E57" t="s">
        <v>234</v>
      </c>
      <c r="F57" t="s">
        <v>98</v>
      </c>
      <c r="G57" t="s">
        <v>193</v>
      </c>
      <c r="H57">
        <v>1771</v>
      </c>
      <c r="I57" t="s">
        <v>320</v>
      </c>
      <c r="J57" t="s">
        <v>228</v>
      </c>
      <c r="K57" t="s">
        <v>31</v>
      </c>
    </row>
    <row r="58" spans="1:11" x14ac:dyDescent="0.3">
      <c r="A58" s="2" t="s">
        <v>314</v>
      </c>
      <c r="B58" t="s">
        <v>39</v>
      </c>
      <c r="C58" s="1">
        <v>44891</v>
      </c>
      <c r="D58" s="3">
        <v>0.625</v>
      </c>
      <c r="E58" t="s">
        <v>286</v>
      </c>
      <c r="F58" t="s">
        <v>74</v>
      </c>
      <c r="G58" t="s">
        <v>277</v>
      </c>
      <c r="H58">
        <v>3044</v>
      </c>
      <c r="I58" t="s">
        <v>306</v>
      </c>
      <c r="J58" t="s">
        <v>208</v>
      </c>
      <c r="K58" t="s">
        <v>31</v>
      </c>
    </row>
    <row r="59" spans="1:11" x14ac:dyDescent="0.3">
      <c r="A59" s="2" t="s">
        <v>314</v>
      </c>
      <c r="B59" t="s">
        <v>39</v>
      </c>
      <c r="C59" s="1">
        <v>44891</v>
      </c>
      <c r="D59" s="3">
        <v>0.625</v>
      </c>
      <c r="E59" t="s">
        <v>230</v>
      </c>
      <c r="F59" t="s">
        <v>35</v>
      </c>
      <c r="G59" t="s">
        <v>225</v>
      </c>
      <c r="H59">
        <v>4176</v>
      </c>
      <c r="I59" t="s">
        <v>304</v>
      </c>
      <c r="J59" t="s">
        <v>292</v>
      </c>
      <c r="K59" t="s">
        <v>31</v>
      </c>
    </row>
    <row r="60" spans="1:11" x14ac:dyDescent="0.3">
      <c r="A60" s="2" t="s">
        <v>314</v>
      </c>
      <c r="B60" t="s">
        <v>39</v>
      </c>
      <c r="C60" s="1">
        <v>44891</v>
      </c>
      <c r="D60" s="3">
        <v>0.625</v>
      </c>
      <c r="E60" t="s">
        <v>150</v>
      </c>
      <c r="F60" t="s">
        <v>56</v>
      </c>
      <c r="G60" t="s">
        <v>250</v>
      </c>
      <c r="H60">
        <v>2758</v>
      </c>
      <c r="I60" t="s">
        <v>321</v>
      </c>
      <c r="J60" t="s">
        <v>156</v>
      </c>
      <c r="K60" t="s">
        <v>31</v>
      </c>
    </row>
    <row r="61" spans="1:11" x14ac:dyDescent="0.3">
      <c r="A61" s="2" t="s">
        <v>314</v>
      </c>
      <c r="B61" t="s">
        <v>39</v>
      </c>
      <c r="C61" s="1">
        <v>44891</v>
      </c>
      <c r="D61" s="3">
        <v>0.625</v>
      </c>
      <c r="E61" t="s">
        <v>141</v>
      </c>
      <c r="F61" t="s">
        <v>56</v>
      </c>
      <c r="G61" t="s">
        <v>178</v>
      </c>
      <c r="H61">
        <v>13932</v>
      </c>
      <c r="I61" t="s">
        <v>143</v>
      </c>
      <c r="J61" t="s">
        <v>236</v>
      </c>
      <c r="K61" t="s">
        <v>31</v>
      </c>
    </row>
    <row r="62" spans="1:11" x14ac:dyDescent="0.3">
      <c r="A62" s="2" t="s">
        <v>314</v>
      </c>
      <c r="B62" t="s">
        <v>39</v>
      </c>
      <c r="C62" s="1">
        <v>44891</v>
      </c>
      <c r="D62" s="3">
        <v>0.63541666666666663</v>
      </c>
      <c r="E62" t="s">
        <v>281</v>
      </c>
      <c r="F62" t="s">
        <v>46</v>
      </c>
      <c r="G62" t="s">
        <v>186</v>
      </c>
      <c r="H62">
        <v>19118</v>
      </c>
      <c r="I62" t="s">
        <v>283</v>
      </c>
      <c r="J62" t="s">
        <v>322</v>
      </c>
      <c r="K62" t="s">
        <v>31</v>
      </c>
    </row>
    <row r="63" spans="1:11" x14ac:dyDescent="0.3">
      <c r="A63" s="2" t="s">
        <v>314</v>
      </c>
      <c r="B63" t="s">
        <v>39</v>
      </c>
      <c r="C63" s="1">
        <v>44891</v>
      </c>
      <c r="D63" s="3">
        <v>0.70833333333333337</v>
      </c>
      <c r="E63" t="s">
        <v>214</v>
      </c>
      <c r="F63" t="s">
        <v>102</v>
      </c>
      <c r="G63" t="s">
        <v>274</v>
      </c>
      <c r="H63">
        <v>1702</v>
      </c>
      <c r="I63" t="s">
        <v>323</v>
      </c>
      <c r="J63" t="s">
        <v>324</v>
      </c>
      <c r="K63" t="s">
        <v>31</v>
      </c>
    </row>
    <row r="64" spans="1:11" x14ac:dyDescent="0.3">
      <c r="A64" s="2" t="s">
        <v>314</v>
      </c>
      <c r="B64" t="s">
        <v>68</v>
      </c>
      <c r="C64" s="1">
        <v>44892</v>
      </c>
      <c r="D64" s="3">
        <v>0.52083333333333337</v>
      </c>
      <c r="E64" t="s">
        <v>161</v>
      </c>
      <c r="F64" t="s">
        <v>65</v>
      </c>
      <c r="G64" t="s">
        <v>189</v>
      </c>
      <c r="H64">
        <v>2960</v>
      </c>
      <c r="I64" t="s">
        <v>163</v>
      </c>
      <c r="J64" t="s">
        <v>228</v>
      </c>
      <c r="K64" t="s">
        <v>31</v>
      </c>
    </row>
    <row r="65" spans="1:11" x14ac:dyDescent="0.3">
      <c r="A65" s="2" t="s">
        <v>314</v>
      </c>
      <c r="B65" t="s">
        <v>68</v>
      </c>
      <c r="C65" s="1">
        <v>44892</v>
      </c>
      <c r="D65" s="3">
        <v>0.58333333333333337</v>
      </c>
      <c r="E65" t="s">
        <v>241</v>
      </c>
      <c r="F65" t="s">
        <v>35</v>
      </c>
      <c r="G65" t="s">
        <v>217</v>
      </c>
      <c r="H65">
        <v>4769</v>
      </c>
      <c r="I65" t="s">
        <v>243</v>
      </c>
      <c r="J65" t="s">
        <v>284</v>
      </c>
      <c r="K65" t="s">
        <v>31</v>
      </c>
    </row>
    <row r="66" spans="1:11" x14ac:dyDescent="0.3">
      <c r="A66" s="2" t="s">
        <v>314</v>
      </c>
      <c r="B66" t="s">
        <v>68</v>
      </c>
      <c r="C66" s="1">
        <v>44892</v>
      </c>
      <c r="D66" s="3">
        <v>0.58333333333333337</v>
      </c>
      <c r="E66" t="s">
        <v>209</v>
      </c>
      <c r="F66" t="s">
        <v>325</v>
      </c>
      <c r="G66" t="s">
        <v>205</v>
      </c>
      <c r="H66">
        <v>2080</v>
      </c>
      <c r="I66" t="s">
        <v>211</v>
      </c>
      <c r="J66" t="s">
        <v>326</v>
      </c>
      <c r="K66" t="s">
        <v>31</v>
      </c>
    </row>
    <row r="67" spans="1:11" x14ac:dyDescent="0.3">
      <c r="A67" s="2" t="s">
        <v>314</v>
      </c>
      <c r="B67" t="s">
        <v>68</v>
      </c>
      <c r="C67" s="1">
        <v>44892</v>
      </c>
      <c r="D67" s="3">
        <v>0.63541666666666663</v>
      </c>
      <c r="E67" t="s">
        <v>197</v>
      </c>
      <c r="F67" t="s">
        <v>74</v>
      </c>
      <c r="G67" t="s">
        <v>290</v>
      </c>
      <c r="H67">
        <v>3507</v>
      </c>
      <c r="I67" t="s">
        <v>199</v>
      </c>
      <c r="J67" t="s">
        <v>288</v>
      </c>
      <c r="K67" t="s">
        <v>31</v>
      </c>
    </row>
    <row r="68" spans="1:11" x14ac:dyDescent="0.3">
      <c r="A68" s="2" t="s">
        <v>314</v>
      </c>
      <c r="B68" t="s">
        <v>68</v>
      </c>
      <c r="C68" s="1">
        <v>44892</v>
      </c>
      <c r="D68" s="3">
        <v>0.70833333333333337</v>
      </c>
      <c r="E68" t="s">
        <v>294</v>
      </c>
      <c r="F68" t="s">
        <v>83</v>
      </c>
      <c r="G68" t="s">
        <v>269</v>
      </c>
      <c r="H68">
        <v>9817</v>
      </c>
      <c r="I68" t="s">
        <v>327</v>
      </c>
      <c r="J68" t="s">
        <v>328</v>
      </c>
      <c r="K68" t="s">
        <v>31</v>
      </c>
    </row>
    <row r="69" spans="1:11" x14ac:dyDescent="0.3">
      <c r="A69" s="2" t="s">
        <v>314</v>
      </c>
      <c r="B69" t="s">
        <v>112</v>
      </c>
      <c r="C69" s="1">
        <v>44902</v>
      </c>
      <c r="D69" s="3">
        <v>0.82291666666666663</v>
      </c>
      <c r="E69" t="s">
        <v>181</v>
      </c>
      <c r="F69" t="s">
        <v>105</v>
      </c>
      <c r="G69" t="s">
        <v>221</v>
      </c>
      <c r="H69">
        <v>6242</v>
      </c>
      <c r="I69" t="s">
        <v>183</v>
      </c>
      <c r="J69" t="s">
        <v>152</v>
      </c>
      <c r="K69" t="s">
        <v>31</v>
      </c>
    </row>
    <row r="70" spans="1:11" x14ac:dyDescent="0.3">
      <c r="A70" s="2" t="s">
        <v>314</v>
      </c>
      <c r="B70" t="s">
        <v>114</v>
      </c>
      <c r="C70" s="1">
        <v>44903</v>
      </c>
      <c r="D70" s="3">
        <v>0.80208333333333337</v>
      </c>
      <c r="E70" t="s">
        <v>274</v>
      </c>
      <c r="F70" t="s">
        <v>106</v>
      </c>
      <c r="G70" t="s">
        <v>214</v>
      </c>
      <c r="H70">
        <v>1533</v>
      </c>
      <c r="I70" t="s">
        <v>300</v>
      </c>
      <c r="J70" t="s">
        <v>172</v>
      </c>
      <c r="K70" t="s">
        <v>31</v>
      </c>
    </row>
    <row r="71" spans="1:11" x14ac:dyDescent="0.3">
      <c r="A71" s="2" t="s">
        <v>329</v>
      </c>
      <c r="B71" t="s">
        <v>33</v>
      </c>
      <c r="C71" s="1">
        <v>44932</v>
      </c>
      <c r="D71" s="3">
        <v>0.83333333333333337</v>
      </c>
      <c r="E71" t="s">
        <v>73</v>
      </c>
      <c r="F71" t="s">
        <v>105</v>
      </c>
      <c r="G71" t="s">
        <v>64</v>
      </c>
      <c r="H71">
        <v>72306</v>
      </c>
      <c r="I71" t="s">
        <v>76</v>
      </c>
      <c r="J71" t="s">
        <v>93</v>
      </c>
      <c r="K71" t="s">
        <v>31</v>
      </c>
    </row>
    <row r="72" spans="1:11" x14ac:dyDescent="0.3">
      <c r="A72" s="2" t="s">
        <v>329</v>
      </c>
      <c r="B72" t="s">
        <v>39</v>
      </c>
      <c r="C72" s="1">
        <v>44933</v>
      </c>
      <c r="D72" s="3">
        <v>0.52083333333333337</v>
      </c>
      <c r="E72" t="s">
        <v>274</v>
      </c>
      <c r="F72" t="s">
        <v>65</v>
      </c>
      <c r="G72" t="s">
        <v>69</v>
      </c>
      <c r="H72">
        <v>8567</v>
      </c>
      <c r="I72" t="s">
        <v>300</v>
      </c>
      <c r="J72" t="s">
        <v>284</v>
      </c>
      <c r="K72" t="s">
        <v>31</v>
      </c>
    </row>
    <row r="73" spans="1:11" x14ac:dyDescent="0.3">
      <c r="A73" s="2" t="s">
        <v>329</v>
      </c>
      <c r="B73" t="s">
        <v>39</v>
      </c>
      <c r="C73" s="1">
        <v>44933</v>
      </c>
      <c r="D73" s="3">
        <v>0.52083333333333337</v>
      </c>
      <c r="E73" t="s">
        <v>330</v>
      </c>
      <c r="F73" t="s">
        <v>105</v>
      </c>
      <c r="G73" t="s">
        <v>331</v>
      </c>
      <c r="H73">
        <v>6799</v>
      </c>
      <c r="I73" t="s">
        <v>332</v>
      </c>
      <c r="J73" t="s">
        <v>288</v>
      </c>
      <c r="K73" t="s">
        <v>31</v>
      </c>
    </row>
    <row r="74" spans="1:11" x14ac:dyDescent="0.3">
      <c r="A74" s="2" t="s">
        <v>329</v>
      </c>
      <c r="B74" t="s">
        <v>39</v>
      </c>
      <c r="C74" s="1">
        <v>44933</v>
      </c>
      <c r="D74" s="3">
        <v>0.52083333333333337</v>
      </c>
      <c r="E74" t="s">
        <v>333</v>
      </c>
      <c r="F74" t="s">
        <v>51</v>
      </c>
      <c r="G74" t="s">
        <v>334</v>
      </c>
      <c r="H74">
        <v>7954</v>
      </c>
      <c r="I74" t="s">
        <v>335</v>
      </c>
      <c r="J74" t="s">
        <v>63</v>
      </c>
      <c r="K74" t="s">
        <v>31</v>
      </c>
    </row>
    <row r="75" spans="1:11" x14ac:dyDescent="0.3">
      <c r="A75" s="2" t="s">
        <v>329</v>
      </c>
      <c r="B75" t="s">
        <v>39</v>
      </c>
      <c r="C75" s="1">
        <v>44933</v>
      </c>
      <c r="D75" s="3">
        <v>0.52083333333333337</v>
      </c>
      <c r="E75" t="s">
        <v>45</v>
      </c>
      <c r="F75" t="s">
        <v>98</v>
      </c>
      <c r="G75" t="s">
        <v>146</v>
      </c>
      <c r="H75">
        <v>60161</v>
      </c>
      <c r="I75" t="s">
        <v>48</v>
      </c>
      <c r="J75" t="s">
        <v>111</v>
      </c>
      <c r="K75" t="s">
        <v>31</v>
      </c>
    </row>
    <row r="76" spans="1:11" x14ac:dyDescent="0.3">
      <c r="A76" s="2" t="s">
        <v>329</v>
      </c>
      <c r="B76" t="s">
        <v>39</v>
      </c>
      <c r="C76" s="1">
        <v>44933</v>
      </c>
      <c r="D76" s="3">
        <v>0.52083333333333337</v>
      </c>
      <c r="E76" t="s">
        <v>34</v>
      </c>
      <c r="F76" t="s">
        <v>74</v>
      </c>
      <c r="G76" t="s">
        <v>47</v>
      </c>
      <c r="H76">
        <v>20320</v>
      </c>
      <c r="I76" t="s">
        <v>37</v>
      </c>
      <c r="J76" t="s">
        <v>126</v>
      </c>
      <c r="K76" t="s">
        <v>31</v>
      </c>
    </row>
    <row r="77" spans="1:11" x14ac:dyDescent="0.3">
      <c r="A77" s="2" t="s">
        <v>329</v>
      </c>
      <c r="B77" t="s">
        <v>39</v>
      </c>
      <c r="C77" s="1">
        <v>44933</v>
      </c>
      <c r="D77" s="3">
        <v>0.625</v>
      </c>
      <c r="E77" t="s">
        <v>217</v>
      </c>
      <c r="F77" t="s">
        <v>102</v>
      </c>
      <c r="G77" t="s">
        <v>234</v>
      </c>
      <c r="H77">
        <v>2001</v>
      </c>
      <c r="I77" t="s">
        <v>219</v>
      </c>
      <c r="J77" t="s">
        <v>336</v>
      </c>
      <c r="K77" t="s">
        <v>31</v>
      </c>
    </row>
    <row r="78" spans="1:11" x14ac:dyDescent="0.3">
      <c r="A78" s="2" t="s">
        <v>329</v>
      </c>
      <c r="B78" t="s">
        <v>39</v>
      </c>
      <c r="C78" s="1">
        <v>44933</v>
      </c>
      <c r="D78" s="3">
        <v>0.625</v>
      </c>
      <c r="E78" t="s">
        <v>337</v>
      </c>
      <c r="F78" t="s">
        <v>338</v>
      </c>
      <c r="G78" t="s">
        <v>75</v>
      </c>
      <c r="H78">
        <v>21982</v>
      </c>
      <c r="I78" t="s">
        <v>339</v>
      </c>
      <c r="J78" t="s">
        <v>54</v>
      </c>
      <c r="K78" t="s">
        <v>31</v>
      </c>
    </row>
    <row r="79" spans="1:11" x14ac:dyDescent="0.3">
      <c r="A79" s="2" t="s">
        <v>329</v>
      </c>
      <c r="B79" t="s">
        <v>39</v>
      </c>
      <c r="C79" s="1">
        <v>44933</v>
      </c>
      <c r="D79" s="3">
        <v>0.625</v>
      </c>
      <c r="E79" t="s">
        <v>189</v>
      </c>
      <c r="F79" t="s">
        <v>56</v>
      </c>
      <c r="G79" t="s">
        <v>340</v>
      </c>
      <c r="H79">
        <v>3151</v>
      </c>
      <c r="I79" t="s">
        <v>191</v>
      </c>
      <c r="J79" t="s">
        <v>341</v>
      </c>
      <c r="K79" t="s">
        <v>31</v>
      </c>
    </row>
    <row r="80" spans="1:11" x14ac:dyDescent="0.3">
      <c r="A80" s="2" t="s">
        <v>329</v>
      </c>
      <c r="B80" t="s">
        <v>39</v>
      </c>
      <c r="C80" s="1">
        <v>44933</v>
      </c>
      <c r="D80" s="3">
        <v>0.625</v>
      </c>
      <c r="E80" t="s">
        <v>342</v>
      </c>
      <c r="F80" t="s">
        <v>35</v>
      </c>
      <c r="G80" t="s">
        <v>343</v>
      </c>
      <c r="H80">
        <v>7268</v>
      </c>
      <c r="I80" t="s">
        <v>344</v>
      </c>
      <c r="J80" t="s">
        <v>90</v>
      </c>
      <c r="K80" t="s">
        <v>31</v>
      </c>
    </row>
    <row r="81" spans="1:11" x14ac:dyDescent="0.3">
      <c r="A81" s="2" t="s">
        <v>329</v>
      </c>
      <c r="B81" t="s">
        <v>39</v>
      </c>
      <c r="C81" s="1">
        <v>44933</v>
      </c>
      <c r="D81" s="3">
        <v>0.625</v>
      </c>
      <c r="E81" t="s">
        <v>345</v>
      </c>
      <c r="F81" t="s">
        <v>46</v>
      </c>
      <c r="G81" t="s">
        <v>52</v>
      </c>
      <c r="H81">
        <v>8750</v>
      </c>
      <c r="I81" t="s">
        <v>346</v>
      </c>
      <c r="J81" t="s">
        <v>347</v>
      </c>
      <c r="K81" t="s">
        <v>31</v>
      </c>
    </row>
    <row r="82" spans="1:11" x14ac:dyDescent="0.3">
      <c r="A82" s="2" t="s">
        <v>329</v>
      </c>
      <c r="B82" t="s">
        <v>39</v>
      </c>
      <c r="C82" s="1">
        <v>44933</v>
      </c>
      <c r="D82" s="3">
        <v>0.625</v>
      </c>
      <c r="E82" t="s">
        <v>60</v>
      </c>
      <c r="F82" t="s">
        <v>125</v>
      </c>
      <c r="G82" t="s">
        <v>348</v>
      </c>
      <c r="H82">
        <v>10116</v>
      </c>
      <c r="I82" t="s">
        <v>62</v>
      </c>
      <c r="J82" t="s">
        <v>349</v>
      </c>
      <c r="K82" t="s">
        <v>31</v>
      </c>
    </row>
    <row r="83" spans="1:11" x14ac:dyDescent="0.3">
      <c r="A83" s="2" t="s">
        <v>329</v>
      </c>
      <c r="B83" t="s">
        <v>39</v>
      </c>
      <c r="C83" s="1">
        <v>44933</v>
      </c>
      <c r="D83" s="3">
        <v>0.625</v>
      </c>
      <c r="E83" t="s">
        <v>225</v>
      </c>
      <c r="F83" t="s">
        <v>109</v>
      </c>
      <c r="G83" t="s">
        <v>350</v>
      </c>
      <c r="H83">
        <v>9819</v>
      </c>
      <c r="I83" t="s">
        <v>227</v>
      </c>
      <c r="J83" t="s">
        <v>351</v>
      </c>
      <c r="K83" t="s">
        <v>31</v>
      </c>
    </row>
    <row r="84" spans="1:11" x14ac:dyDescent="0.3">
      <c r="A84" s="2" t="s">
        <v>329</v>
      </c>
      <c r="B84" t="s">
        <v>39</v>
      </c>
      <c r="C84" s="1">
        <v>44933</v>
      </c>
      <c r="D84" s="3">
        <v>0.625</v>
      </c>
      <c r="E84" t="s">
        <v>352</v>
      </c>
      <c r="F84" t="s">
        <v>35</v>
      </c>
      <c r="G84" t="s">
        <v>40</v>
      </c>
      <c r="H84">
        <v>14175</v>
      </c>
      <c r="I84" t="s">
        <v>353</v>
      </c>
      <c r="J84" t="s">
        <v>354</v>
      </c>
      <c r="K84" t="s">
        <v>31</v>
      </c>
    </row>
    <row r="85" spans="1:11" x14ac:dyDescent="0.3">
      <c r="A85" s="2" t="s">
        <v>329</v>
      </c>
      <c r="B85" t="s">
        <v>39</v>
      </c>
      <c r="C85" s="1">
        <v>44933</v>
      </c>
      <c r="D85" s="3">
        <v>0.625</v>
      </c>
      <c r="E85" t="s">
        <v>165</v>
      </c>
      <c r="F85" t="s">
        <v>74</v>
      </c>
      <c r="G85" t="s">
        <v>355</v>
      </c>
      <c r="H85">
        <v>6309</v>
      </c>
      <c r="I85" t="s">
        <v>167</v>
      </c>
      <c r="J85" t="s">
        <v>356</v>
      </c>
      <c r="K85" t="s">
        <v>31</v>
      </c>
    </row>
    <row r="86" spans="1:11" x14ac:dyDescent="0.3">
      <c r="A86" s="2" t="s">
        <v>329</v>
      </c>
      <c r="B86" t="s">
        <v>39</v>
      </c>
      <c r="C86" s="1">
        <v>44933</v>
      </c>
      <c r="D86" s="3">
        <v>0.625</v>
      </c>
      <c r="E86" t="s">
        <v>294</v>
      </c>
      <c r="F86" t="s">
        <v>46</v>
      </c>
      <c r="G86" t="s">
        <v>357</v>
      </c>
      <c r="H86">
        <v>15728</v>
      </c>
      <c r="I86" t="s">
        <v>327</v>
      </c>
      <c r="J86" t="s">
        <v>148</v>
      </c>
      <c r="K86" t="s">
        <v>31</v>
      </c>
    </row>
    <row r="87" spans="1:11" x14ac:dyDescent="0.3">
      <c r="A87" s="2" t="s">
        <v>329</v>
      </c>
      <c r="B87" t="s">
        <v>39</v>
      </c>
      <c r="C87" s="1">
        <v>44933</v>
      </c>
      <c r="D87" s="3">
        <v>0.72916666666666663</v>
      </c>
      <c r="E87" t="s">
        <v>70</v>
      </c>
      <c r="F87" t="s">
        <v>65</v>
      </c>
      <c r="G87" t="s">
        <v>78</v>
      </c>
      <c r="H87">
        <v>16725</v>
      </c>
      <c r="I87" t="s">
        <v>96</v>
      </c>
      <c r="J87" t="s">
        <v>49</v>
      </c>
      <c r="K87" t="s">
        <v>31</v>
      </c>
    </row>
    <row r="88" spans="1:11" x14ac:dyDescent="0.3">
      <c r="A88" s="2" t="s">
        <v>329</v>
      </c>
      <c r="B88" t="s">
        <v>39</v>
      </c>
      <c r="C88" s="1">
        <v>44933</v>
      </c>
      <c r="D88" s="3">
        <v>0.72916666666666663</v>
      </c>
      <c r="E88" t="s">
        <v>277</v>
      </c>
      <c r="F88" t="s">
        <v>98</v>
      </c>
      <c r="G88" t="s">
        <v>209</v>
      </c>
      <c r="H88">
        <v>5447</v>
      </c>
      <c r="I88" t="s">
        <v>279</v>
      </c>
      <c r="J88" t="s">
        <v>296</v>
      </c>
      <c r="K88" t="s">
        <v>31</v>
      </c>
    </row>
    <row r="89" spans="1:11" x14ac:dyDescent="0.3">
      <c r="A89" s="2" t="s">
        <v>329</v>
      </c>
      <c r="B89" t="s">
        <v>39</v>
      </c>
      <c r="C89" s="1">
        <v>44933</v>
      </c>
      <c r="D89" s="3">
        <v>0.72916666666666663</v>
      </c>
      <c r="E89" t="s">
        <v>358</v>
      </c>
      <c r="F89" t="s">
        <v>359</v>
      </c>
      <c r="G89" t="s">
        <v>281</v>
      </c>
      <c r="H89">
        <v>18218</v>
      </c>
      <c r="I89" t="s">
        <v>360</v>
      </c>
      <c r="J89" t="s">
        <v>204</v>
      </c>
      <c r="K89" t="s">
        <v>31</v>
      </c>
    </row>
    <row r="90" spans="1:11" x14ac:dyDescent="0.3">
      <c r="A90" s="2" t="s">
        <v>329</v>
      </c>
      <c r="B90" t="s">
        <v>39</v>
      </c>
      <c r="C90" s="1">
        <v>44933</v>
      </c>
      <c r="D90" s="3">
        <v>0.72916666666666663</v>
      </c>
      <c r="E90" t="s">
        <v>361</v>
      </c>
      <c r="F90" t="s">
        <v>102</v>
      </c>
      <c r="G90" t="s">
        <v>362</v>
      </c>
      <c r="H90">
        <v>5660</v>
      </c>
      <c r="I90" t="s">
        <v>363</v>
      </c>
      <c r="J90" t="s">
        <v>364</v>
      </c>
      <c r="K90" t="s">
        <v>31</v>
      </c>
    </row>
    <row r="91" spans="1:11" x14ac:dyDescent="0.3">
      <c r="A91" s="2" t="s">
        <v>329</v>
      </c>
      <c r="B91" t="s">
        <v>39</v>
      </c>
      <c r="C91" s="1">
        <v>44933</v>
      </c>
      <c r="D91" s="3">
        <v>0.75</v>
      </c>
      <c r="E91" t="s">
        <v>141</v>
      </c>
      <c r="F91" t="s">
        <v>56</v>
      </c>
      <c r="G91" t="s">
        <v>50</v>
      </c>
      <c r="H91">
        <v>25884</v>
      </c>
      <c r="I91" t="s">
        <v>143</v>
      </c>
      <c r="J91" t="s">
        <v>104</v>
      </c>
      <c r="K91" t="s">
        <v>31</v>
      </c>
    </row>
    <row r="92" spans="1:11" x14ac:dyDescent="0.3">
      <c r="A92" s="2" t="s">
        <v>329</v>
      </c>
      <c r="B92" t="s">
        <v>39</v>
      </c>
      <c r="C92" s="1">
        <v>44933</v>
      </c>
      <c r="D92" s="3">
        <v>0.83333333333333337</v>
      </c>
      <c r="E92" t="s">
        <v>42</v>
      </c>
      <c r="F92" t="s">
        <v>41</v>
      </c>
      <c r="G92" t="s">
        <v>57</v>
      </c>
      <c r="H92">
        <v>52636</v>
      </c>
      <c r="I92" t="s">
        <v>103</v>
      </c>
      <c r="J92" t="s">
        <v>44</v>
      </c>
      <c r="K92" t="s">
        <v>31</v>
      </c>
    </row>
    <row r="93" spans="1:11" x14ac:dyDescent="0.3">
      <c r="A93" s="2" t="s">
        <v>329</v>
      </c>
      <c r="B93" t="s">
        <v>68</v>
      </c>
      <c r="C93" s="1">
        <v>44934</v>
      </c>
      <c r="D93" s="3">
        <v>0.52083333333333337</v>
      </c>
      <c r="E93" t="s">
        <v>365</v>
      </c>
      <c r="F93" t="s">
        <v>102</v>
      </c>
      <c r="G93" t="s">
        <v>366</v>
      </c>
      <c r="H93">
        <v>12145</v>
      </c>
      <c r="I93" t="s">
        <v>367</v>
      </c>
      <c r="J93" t="s">
        <v>67</v>
      </c>
      <c r="K93" t="s">
        <v>31</v>
      </c>
    </row>
    <row r="94" spans="1:11" x14ac:dyDescent="0.3">
      <c r="A94" s="2" t="s">
        <v>329</v>
      </c>
      <c r="B94" t="s">
        <v>68</v>
      </c>
      <c r="C94" s="1">
        <v>44934</v>
      </c>
      <c r="D94" s="3">
        <v>0.52083333333333337</v>
      </c>
      <c r="E94" t="s">
        <v>290</v>
      </c>
      <c r="F94" t="s">
        <v>108</v>
      </c>
      <c r="G94" t="s">
        <v>158</v>
      </c>
      <c r="H94">
        <v>11512</v>
      </c>
      <c r="I94" t="s">
        <v>299</v>
      </c>
      <c r="J94" t="s">
        <v>144</v>
      </c>
      <c r="K94" t="s">
        <v>31</v>
      </c>
    </row>
    <row r="95" spans="1:11" x14ac:dyDescent="0.3">
      <c r="A95" s="2" t="s">
        <v>329</v>
      </c>
      <c r="B95" t="s">
        <v>68</v>
      </c>
      <c r="C95" s="1">
        <v>44934</v>
      </c>
      <c r="D95" s="3">
        <v>0.58333333333333337</v>
      </c>
      <c r="E95" t="s">
        <v>254</v>
      </c>
      <c r="F95" t="s">
        <v>107</v>
      </c>
      <c r="G95" t="s">
        <v>368</v>
      </c>
      <c r="H95">
        <v>4340</v>
      </c>
      <c r="I95" t="s">
        <v>302</v>
      </c>
      <c r="J95" t="s">
        <v>309</v>
      </c>
      <c r="K95" t="s">
        <v>31</v>
      </c>
    </row>
    <row r="96" spans="1:11" x14ac:dyDescent="0.3">
      <c r="A96" s="2" t="s">
        <v>329</v>
      </c>
      <c r="B96" t="s">
        <v>68</v>
      </c>
      <c r="C96" s="1">
        <v>44934</v>
      </c>
      <c r="D96" s="3">
        <v>0.58333333333333337</v>
      </c>
      <c r="E96" t="s">
        <v>369</v>
      </c>
      <c r="F96" t="s">
        <v>65</v>
      </c>
      <c r="G96" t="s">
        <v>370</v>
      </c>
      <c r="H96">
        <v>20472</v>
      </c>
      <c r="I96" t="s">
        <v>371</v>
      </c>
      <c r="J96" t="s">
        <v>372</v>
      </c>
      <c r="K96" t="s">
        <v>31</v>
      </c>
    </row>
    <row r="97" spans="1:12" x14ac:dyDescent="0.3">
      <c r="A97" s="2" t="s">
        <v>329</v>
      </c>
      <c r="B97" t="s">
        <v>68</v>
      </c>
      <c r="C97" s="1">
        <v>44934</v>
      </c>
      <c r="D97" s="3">
        <v>0.58333333333333337</v>
      </c>
      <c r="E97" t="s">
        <v>181</v>
      </c>
      <c r="F97" t="s">
        <v>74</v>
      </c>
      <c r="G97" t="s">
        <v>246</v>
      </c>
      <c r="H97">
        <v>9178</v>
      </c>
      <c r="I97" t="s">
        <v>183</v>
      </c>
      <c r="J97" t="s">
        <v>212</v>
      </c>
      <c r="K97" t="s">
        <v>31</v>
      </c>
    </row>
    <row r="98" spans="1:12" x14ac:dyDescent="0.3">
      <c r="A98" s="2" t="s">
        <v>329</v>
      </c>
      <c r="B98" t="s">
        <v>68</v>
      </c>
      <c r="C98" s="1">
        <v>44934</v>
      </c>
      <c r="D98" s="3">
        <v>0.58333333333333337</v>
      </c>
      <c r="E98" t="s">
        <v>373</v>
      </c>
      <c r="F98" t="s">
        <v>41</v>
      </c>
      <c r="G98" t="s">
        <v>55</v>
      </c>
      <c r="H98">
        <v>20324</v>
      </c>
      <c r="I98" t="s">
        <v>374</v>
      </c>
      <c r="J98" t="s">
        <v>72</v>
      </c>
      <c r="K98" t="s">
        <v>31</v>
      </c>
    </row>
    <row r="99" spans="1:12" x14ac:dyDescent="0.3">
      <c r="A99" s="2" t="s">
        <v>329</v>
      </c>
      <c r="B99" t="s">
        <v>68</v>
      </c>
      <c r="C99" s="1">
        <v>44934</v>
      </c>
      <c r="D99" s="3">
        <v>0.6875</v>
      </c>
      <c r="E99" t="s">
        <v>61</v>
      </c>
      <c r="F99" t="s">
        <v>74</v>
      </c>
      <c r="G99" t="s">
        <v>258</v>
      </c>
      <c r="H99">
        <v>32343</v>
      </c>
      <c r="I99" t="s">
        <v>82</v>
      </c>
      <c r="J99" t="s">
        <v>95</v>
      </c>
      <c r="K99" t="s">
        <v>31</v>
      </c>
    </row>
    <row r="100" spans="1:12" x14ac:dyDescent="0.3">
      <c r="A100" s="2" t="s">
        <v>329</v>
      </c>
      <c r="B100" t="s">
        <v>68</v>
      </c>
      <c r="C100" s="1">
        <v>44934</v>
      </c>
      <c r="D100" s="3">
        <v>0.6875</v>
      </c>
      <c r="E100" t="s">
        <v>79</v>
      </c>
      <c r="F100" t="s">
        <v>83</v>
      </c>
      <c r="G100" t="s">
        <v>66</v>
      </c>
      <c r="H100">
        <v>51505</v>
      </c>
      <c r="I100" t="s">
        <v>84</v>
      </c>
      <c r="J100" t="s">
        <v>59</v>
      </c>
      <c r="K100" t="s">
        <v>31</v>
      </c>
    </row>
    <row r="101" spans="1:12" x14ac:dyDescent="0.3">
      <c r="A101" s="2" t="s">
        <v>329</v>
      </c>
      <c r="B101" t="s">
        <v>101</v>
      </c>
      <c r="C101" s="1">
        <v>44935</v>
      </c>
      <c r="D101" s="3">
        <v>0.83333333333333337</v>
      </c>
      <c r="E101" t="s">
        <v>311</v>
      </c>
      <c r="F101" t="s">
        <v>107</v>
      </c>
      <c r="G101" t="s">
        <v>36</v>
      </c>
      <c r="H101">
        <v>11538</v>
      </c>
      <c r="I101" t="s">
        <v>318</v>
      </c>
      <c r="J101" t="s">
        <v>85</v>
      </c>
      <c r="K101" t="s">
        <v>31</v>
      </c>
    </row>
    <row r="102" spans="1:12" x14ac:dyDescent="0.3">
      <c r="A102" s="2" t="s">
        <v>329</v>
      </c>
      <c r="B102" t="s">
        <v>110</v>
      </c>
      <c r="C102" s="1">
        <v>44943</v>
      </c>
      <c r="D102" s="3">
        <v>0.82291666666666663</v>
      </c>
      <c r="E102" t="s">
        <v>150</v>
      </c>
      <c r="F102" t="s">
        <v>74</v>
      </c>
      <c r="G102" t="s">
        <v>375</v>
      </c>
      <c r="H102">
        <v>3701</v>
      </c>
      <c r="I102" t="s">
        <v>321</v>
      </c>
      <c r="J102" t="s">
        <v>232</v>
      </c>
      <c r="K102" t="s">
        <v>31</v>
      </c>
    </row>
    <row r="103" spans="1:12" x14ac:dyDescent="0.3">
      <c r="A103" s="2" t="s">
        <v>329</v>
      </c>
      <c r="B103" t="s">
        <v>110</v>
      </c>
      <c r="C103" s="1">
        <v>44943</v>
      </c>
      <c r="D103" s="3">
        <v>0.82291666666666663</v>
      </c>
      <c r="E103" t="s">
        <v>366</v>
      </c>
      <c r="F103" t="s">
        <v>74</v>
      </c>
      <c r="G103" t="s">
        <v>365</v>
      </c>
      <c r="H103">
        <v>10030</v>
      </c>
      <c r="I103" t="s">
        <v>376</v>
      </c>
      <c r="J103" t="s">
        <v>95</v>
      </c>
      <c r="K103" t="s">
        <v>31</v>
      </c>
      <c r="L103" t="s">
        <v>1078</v>
      </c>
    </row>
    <row r="104" spans="1:12" x14ac:dyDescent="0.3">
      <c r="A104" s="2" t="s">
        <v>329</v>
      </c>
      <c r="B104" t="s">
        <v>110</v>
      </c>
      <c r="C104" s="1">
        <v>44943</v>
      </c>
      <c r="D104" s="3">
        <v>0.82291666666666663</v>
      </c>
      <c r="E104" t="s">
        <v>362</v>
      </c>
      <c r="F104" t="s">
        <v>74</v>
      </c>
      <c r="G104" t="s">
        <v>361</v>
      </c>
      <c r="H104">
        <v>5668</v>
      </c>
      <c r="I104" t="s">
        <v>377</v>
      </c>
      <c r="J104" t="s">
        <v>356</v>
      </c>
      <c r="K104" t="s">
        <v>31</v>
      </c>
    </row>
    <row r="105" spans="1:12" x14ac:dyDescent="0.3">
      <c r="A105" s="2" t="s">
        <v>329</v>
      </c>
      <c r="B105" t="s">
        <v>110</v>
      </c>
      <c r="C105" s="1">
        <v>44943</v>
      </c>
      <c r="D105" s="3">
        <v>0.82291666666666663</v>
      </c>
      <c r="E105" t="s">
        <v>57</v>
      </c>
      <c r="F105" t="s">
        <v>65</v>
      </c>
      <c r="G105" t="s">
        <v>42</v>
      </c>
      <c r="H105">
        <v>30948</v>
      </c>
      <c r="I105" t="s">
        <v>89</v>
      </c>
      <c r="J105" t="s">
        <v>49</v>
      </c>
      <c r="K105" t="s">
        <v>31</v>
      </c>
    </row>
    <row r="106" spans="1:12" x14ac:dyDescent="0.3">
      <c r="A106" s="2" t="s">
        <v>329</v>
      </c>
      <c r="B106" t="s">
        <v>110</v>
      </c>
      <c r="C106" s="1">
        <v>44943</v>
      </c>
      <c r="D106" s="3">
        <v>0.83333333333333337</v>
      </c>
      <c r="E106" t="s">
        <v>350</v>
      </c>
      <c r="F106" t="s">
        <v>83</v>
      </c>
      <c r="G106" t="s">
        <v>225</v>
      </c>
      <c r="H106">
        <v>12638</v>
      </c>
      <c r="I106" t="s">
        <v>378</v>
      </c>
      <c r="J106" t="s">
        <v>349</v>
      </c>
      <c r="K106" t="s">
        <v>31</v>
      </c>
    </row>
    <row r="107" spans="1:12" x14ac:dyDescent="0.3">
      <c r="A107" s="2" t="s">
        <v>329</v>
      </c>
      <c r="B107" t="s">
        <v>112</v>
      </c>
      <c r="C107" s="1">
        <v>44944</v>
      </c>
      <c r="D107" s="3">
        <v>0.82291666666666663</v>
      </c>
      <c r="E107" t="s">
        <v>55</v>
      </c>
      <c r="F107" t="s">
        <v>116</v>
      </c>
      <c r="G107" t="s">
        <v>373</v>
      </c>
      <c r="H107">
        <v>34465</v>
      </c>
      <c r="I107" t="s">
        <v>58</v>
      </c>
      <c r="J107" t="s">
        <v>111</v>
      </c>
      <c r="K107" t="s">
        <v>31</v>
      </c>
    </row>
    <row r="108" spans="1:12" x14ac:dyDescent="0.3">
      <c r="A108" s="2" t="s">
        <v>329</v>
      </c>
      <c r="B108" t="s">
        <v>110</v>
      </c>
      <c r="C108" s="1">
        <v>44950</v>
      </c>
      <c r="D108" s="3">
        <v>0.82291666666666663</v>
      </c>
      <c r="E108" t="s">
        <v>234</v>
      </c>
      <c r="F108" t="s">
        <v>98</v>
      </c>
      <c r="G108" t="s">
        <v>217</v>
      </c>
      <c r="H108">
        <v>1940</v>
      </c>
      <c r="I108" t="s">
        <v>320</v>
      </c>
      <c r="J108" t="s">
        <v>152</v>
      </c>
      <c r="K108" t="s">
        <v>31</v>
      </c>
      <c r="L108" t="s">
        <v>1078</v>
      </c>
    </row>
    <row r="109" spans="1:12" x14ac:dyDescent="0.3">
      <c r="A109" s="2" t="s">
        <v>379</v>
      </c>
      <c r="B109" t="s">
        <v>33</v>
      </c>
      <c r="C109" s="1">
        <v>44953</v>
      </c>
      <c r="D109" s="3">
        <v>0.83333333333333337</v>
      </c>
      <c r="E109" t="s">
        <v>79</v>
      </c>
      <c r="F109" t="s">
        <v>98</v>
      </c>
      <c r="G109" t="s">
        <v>36</v>
      </c>
      <c r="H109">
        <v>51589</v>
      </c>
      <c r="I109" t="s">
        <v>84</v>
      </c>
      <c r="J109" t="s">
        <v>77</v>
      </c>
      <c r="K109" t="s">
        <v>31</v>
      </c>
    </row>
    <row r="110" spans="1:12" x14ac:dyDescent="0.3">
      <c r="A110" s="2" t="s">
        <v>379</v>
      </c>
      <c r="B110" t="s">
        <v>39</v>
      </c>
      <c r="C110" s="1">
        <v>44954</v>
      </c>
      <c r="D110" s="3">
        <v>0.52083333333333337</v>
      </c>
      <c r="E110" t="s">
        <v>246</v>
      </c>
      <c r="F110" t="s">
        <v>65</v>
      </c>
      <c r="G110" t="s">
        <v>69</v>
      </c>
      <c r="H110">
        <v>10297</v>
      </c>
      <c r="I110" t="s">
        <v>1096</v>
      </c>
      <c r="J110" t="s">
        <v>372</v>
      </c>
      <c r="K110" t="s">
        <v>31</v>
      </c>
    </row>
    <row r="111" spans="1:12" x14ac:dyDescent="0.3">
      <c r="A111" s="2" t="s">
        <v>379</v>
      </c>
      <c r="B111" t="s">
        <v>39</v>
      </c>
      <c r="C111" s="1">
        <v>44954</v>
      </c>
      <c r="D111" s="3">
        <v>0.52083333333333337</v>
      </c>
      <c r="E111" t="s">
        <v>234</v>
      </c>
      <c r="F111" t="s">
        <v>124</v>
      </c>
      <c r="G111" t="s">
        <v>55</v>
      </c>
      <c r="H111">
        <v>5268</v>
      </c>
      <c r="I111" t="s">
        <v>320</v>
      </c>
      <c r="J111" t="s">
        <v>354</v>
      </c>
      <c r="K111" t="s">
        <v>31</v>
      </c>
    </row>
    <row r="112" spans="1:12" x14ac:dyDescent="0.3">
      <c r="A112" s="2" t="s">
        <v>379</v>
      </c>
      <c r="B112" t="s">
        <v>39</v>
      </c>
      <c r="C112" s="1">
        <v>44954</v>
      </c>
      <c r="D112" s="3">
        <v>0.625</v>
      </c>
      <c r="E112" t="s">
        <v>40</v>
      </c>
      <c r="F112" t="s">
        <v>102</v>
      </c>
      <c r="G112" t="s">
        <v>355</v>
      </c>
      <c r="H112">
        <v>22905</v>
      </c>
      <c r="I112" t="s">
        <v>43</v>
      </c>
      <c r="J112" t="s">
        <v>104</v>
      </c>
      <c r="K112" t="s">
        <v>31</v>
      </c>
    </row>
    <row r="113" spans="1:12" x14ac:dyDescent="0.3">
      <c r="A113" s="2" t="s">
        <v>379</v>
      </c>
      <c r="B113" t="s">
        <v>39</v>
      </c>
      <c r="C113" s="1">
        <v>44954</v>
      </c>
      <c r="D113" s="3">
        <v>0.625</v>
      </c>
      <c r="E113" t="s">
        <v>370</v>
      </c>
      <c r="F113" t="s">
        <v>41</v>
      </c>
      <c r="G113" t="s">
        <v>375</v>
      </c>
      <c r="H113">
        <v>13687</v>
      </c>
      <c r="I113" t="s">
        <v>584</v>
      </c>
      <c r="J113" t="s">
        <v>1257</v>
      </c>
      <c r="K113" t="s">
        <v>31</v>
      </c>
    </row>
    <row r="114" spans="1:12" x14ac:dyDescent="0.3">
      <c r="A114" s="2" t="s">
        <v>379</v>
      </c>
      <c r="B114" t="s">
        <v>39</v>
      </c>
      <c r="C114" s="1">
        <v>44954</v>
      </c>
      <c r="D114" s="3">
        <v>0.625</v>
      </c>
      <c r="E114" t="s">
        <v>294</v>
      </c>
      <c r="F114" t="s">
        <v>88</v>
      </c>
      <c r="G114" t="s">
        <v>348</v>
      </c>
      <c r="H114">
        <v>25420</v>
      </c>
      <c r="I114" t="s">
        <v>327</v>
      </c>
      <c r="J114" t="s">
        <v>204</v>
      </c>
      <c r="K114" t="s">
        <v>31</v>
      </c>
    </row>
    <row r="115" spans="1:12" x14ac:dyDescent="0.3">
      <c r="A115" s="2" t="s">
        <v>379</v>
      </c>
      <c r="B115" t="s">
        <v>39</v>
      </c>
      <c r="C115" s="1">
        <v>44954</v>
      </c>
      <c r="D115" s="3">
        <v>0.625</v>
      </c>
      <c r="E115" t="s">
        <v>47</v>
      </c>
      <c r="F115" t="s">
        <v>56</v>
      </c>
      <c r="G115" t="s">
        <v>345</v>
      </c>
      <c r="H115">
        <v>20665</v>
      </c>
      <c r="I115" t="s">
        <v>86</v>
      </c>
      <c r="J115" t="s">
        <v>67</v>
      </c>
      <c r="K115" t="s">
        <v>31</v>
      </c>
    </row>
    <row r="116" spans="1:12" x14ac:dyDescent="0.3">
      <c r="A116" s="2" t="s">
        <v>379</v>
      </c>
      <c r="B116" t="s">
        <v>39</v>
      </c>
      <c r="C116" s="1">
        <v>44954</v>
      </c>
      <c r="D116" s="3">
        <v>0.625</v>
      </c>
      <c r="E116" t="s">
        <v>141</v>
      </c>
      <c r="F116" t="s">
        <v>102</v>
      </c>
      <c r="G116" t="s">
        <v>189</v>
      </c>
      <c r="H116">
        <v>15743</v>
      </c>
      <c r="I116" t="s">
        <v>143</v>
      </c>
      <c r="J116" t="s">
        <v>296</v>
      </c>
      <c r="K116" t="s">
        <v>31</v>
      </c>
    </row>
    <row r="117" spans="1:12" x14ac:dyDescent="0.3">
      <c r="A117" s="2" t="s">
        <v>379</v>
      </c>
      <c r="B117" t="s">
        <v>39</v>
      </c>
      <c r="C117" s="1">
        <v>44954</v>
      </c>
      <c r="D117" s="3">
        <v>0.625</v>
      </c>
      <c r="E117" t="s">
        <v>361</v>
      </c>
      <c r="F117" t="s">
        <v>41</v>
      </c>
      <c r="G117" t="s">
        <v>277</v>
      </c>
      <c r="H117">
        <v>8552</v>
      </c>
      <c r="I117" t="s">
        <v>363</v>
      </c>
      <c r="J117" t="s">
        <v>349</v>
      </c>
      <c r="K117" t="s">
        <v>31</v>
      </c>
    </row>
    <row r="118" spans="1:12" x14ac:dyDescent="0.3">
      <c r="A118" s="2" t="s">
        <v>379</v>
      </c>
      <c r="B118" t="s">
        <v>39</v>
      </c>
      <c r="C118" s="1">
        <v>44954</v>
      </c>
      <c r="D118" s="3">
        <v>0.625</v>
      </c>
      <c r="E118" t="s">
        <v>365</v>
      </c>
      <c r="F118" t="s">
        <v>108</v>
      </c>
      <c r="G118" t="s">
        <v>350</v>
      </c>
      <c r="H118">
        <v>24589</v>
      </c>
      <c r="I118" t="s">
        <v>367</v>
      </c>
      <c r="J118" t="s">
        <v>356</v>
      </c>
      <c r="K118" t="s">
        <v>31</v>
      </c>
    </row>
    <row r="119" spans="1:12" x14ac:dyDescent="0.3">
      <c r="A119" s="2" t="s">
        <v>379</v>
      </c>
      <c r="B119" t="s">
        <v>39</v>
      </c>
      <c r="C119" s="1">
        <v>44954</v>
      </c>
      <c r="D119" s="3">
        <v>0.75</v>
      </c>
      <c r="E119" t="s">
        <v>330</v>
      </c>
      <c r="F119" t="s">
        <v>107</v>
      </c>
      <c r="G119" t="s">
        <v>45</v>
      </c>
      <c r="H119">
        <v>21219</v>
      </c>
      <c r="I119" t="s">
        <v>332</v>
      </c>
      <c r="J119" t="s">
        <v>63</v>
      </c>
      <c r="K119" t="s">
        <v>31</v>
      </c>
    </row>
    <row r="120" spans="1:12" x14ac:dyDescent="0.3">
      <c r="A120" s="2" t="s">
        <v>379</v>
      </c>
      <c r="B120" t="s">
        <v>39</v>
      </c>
      <c r="C120" s="1">
        <v>44954</v>
      </c>
      <c r="D120" s="3">
        <v>0.83333333333333337</v>
      </c>
      <c r="E120" t="s">
        <v>73</v>
      </c>
      <c r="F120" t="s">
        <v>105</v>
      </c>
      <c r="G120" t="s">
        <v>333</v>
      </c>
      <c r="H120">
        <v>73460</v>
      </c>
      <c r="I120" t="s">
        <v>76</v>
      </c>
      <c r="J120" t="s">
        <v>93</v>
      </c>
      <c r="K120" t="s">
        <v>31</v>
      </c>
    </row>
    <row r="121" spans="1:12" x14ac:dyDescent="0.3">
      <c r="A121" s="2" t="s">
        <v>379</v>
      </c>
      <c r="B121" t="s">
        <v>68</v>
      </c>
      <c r="C121" s="1">
        <v>44955</v>
      </c>
      <c r="D121" s="3">
        <v>0.5625</v>
      </c>
      <c r="E121" t="s">
        <v>75</v>
      </c>
      <c r="F121" t="s">
        <v>56</v>
      </c>
      <c r="G121" t="s">
        <v>42</v>
      </c>
      <c r="H121">
        <v>31675</v>
      </c>
      <c r="I121" t="s">
        <v>94</v>
      </c>
      <c r="J121" t="s">
        <v>85</v>
      </c>
      <c r="K121" t="s">
        <v>31</v>
      </c>
    </row>
    <row r="122" spans="1:12" x14ac:dyDescent="0.3">
      <c r="A122" s="2" t="s">
        <v>379</v>
      </c>
      <c r="B122" t="s">
        <v>68</v>
      </c>
      <c r="C122" s="1">
        <v>44955</v>
      </c>
      <c r="D122" s="3">
        <v>0.58333333333333337</v>
      </c>
      <c r="E122" t="s">
        <v>368</v>
      </c>
      <c r="F122" t="s">
        <v>105</v>
      </c>
      <c r="G122" t="s">
        <v>258</v>
      </c>
      <c r="H122">
        <v>14392</v>
      </c>
      <c r="I122" t="s">
        <v>1097</v>
      </c>
      <c r="J122" t="s">
        <v>364</v>
      </c>
      <c r="K122" t="s">
        <v>31</v>
      </c>
    </row>
    <row r="123" spans="1:12" x14ac:dyDescent="0.3">
      <c r="A123" s="2" t="s">
        <v>379</v>
      </c>
      <c r="B123" t="s">
        <v>68</v>
      </c>
      <c r="C123" s="1">
        <v>44955</v>
      </c>
      <c r="D123" s="3">
        <v>0.6875</v>
      </c>
      <c r="E123" t="s">
        <v>281</v>
      </c>
      <c r="F123" t="s">
        <v>109</v>
      </c>
      <c r="G123" t="s">
        <v>343</v>
      </c>
      <c r="H123">
        <v>9949</v>
      </c>
      <c r="I123" t="s">
        <v>283</v>
      </c>
      <c r="J123" t="s">
        <v>1258</v>
      </c>
      <c r="K123" t="s">
        <v>31</v>
      </c>
    </row>
    <row r="124" spans="1:12" x14ac:dyDescent="0.3">
      <c r="A124" s="2" t="s">
        <v>379</v>
      </c>
      <c r="B124" t="s">
        <v>101</v>
      </c>
      <c r="C124" s="1">
        <v>44956</v>
      </c>
      <c r="D124" s="3">
        <v>0.82291666666666663</v>
      </c>
      <c r="E124" t="s">
        <v>290</v>
      </c>
      <c r="F124" t="s">
        <v>35</v>
      </c>
      <c r="G124" t="s">
        <v>78</v>
      </c>
      <c r="H124">
        <v>25308</v>
      </c>
      <c r="I124" t="s">
        <v>299</v>
      </c>
      <c r="J124" t="s">
        <v>111</v>
      </c>
      <c r="K124" t="s">
        <v>31</v>
      </c>
    </row>
    <row r="125" spans="1:12" x14ac:dyDescent="0.3">
      <c r="A125" s="2" t="s">
        <v>379</v>
      </c>
      <c r="B125" t="s">
        <v>110</v>
      </c>
      <c r="C125" s="1">
        <v>44957</v>
      </c>
      <c r="D125" s="3">
        <v>0.82291666666666663</v>
      </c>
      <c r="E125" t="s">
        <v>375</v>
      </c>
      <c r="F125" t="s">
        <v>65</v>
      </c>
      <c r="G125" t="s">
        <v>370</v>
      </c>
      <c r="H125">
        <v>7183</v>
      </c>
      <c r="I125" t="s">
        <v>1259</v>
      </c>
      <c r="J125" t="s">
        <v>341</v>
      </c>
      <c r="K125" t="s">
        <v>31</v>
      </c>
      <c r="L125" t="s">
        <v>1078</v>
      </c>
    </row>
    <row r="126" spans="1:12" x14ac:dyDescent="0.3">
      <c r="A126" s="2" t="s">
        <v>379</v>
      </c>
      <c r="B126" t="s">
        <v>110</v>
      </c>
      <c r="C126" s="1">
        <v>44964</v>
      </c>
      <c r="D126" s="3">
        <v>0.82291666666666663</v>
      </c>
      <c r="E126" t="s">
        <v>277</v>
      </c>
      <c r="F126" t="s">
        <v>108</v>
      </c>
      <c r="G126" t="s">
        <v>361</v>
      </c>
      <c r="H126">
        <v>7051</v>
      </c>
      <c r="I126" t="s">
        <v>279</v>
      </c>
      <c r="J126" t="s">
        <v>284</v>
      </c>
      <c r="K126" t="s">
        <v>31</v>
      </c>
    </row>
    <row r="127" spans="1:12" x14ac:dyDescent="0.3">
      <c r="A127" s="2" t="s">
        <v>379</v>
      </c>
      <c r="B127" t="s">
        <v>110</v>
      </c>
      <c r="C127" s="1">
        <v>44964</v>
      </c>
      <c r="D127" s="3">
        <v>0.82291666666666663</v>
      </c>
      <c r="E127" t="s">
        <v>189</v>
      </c>
      <c r="F127" t="s">
        <v>98</v>
      </c>
      <c r="G127" t="s">
        <v>141</v>
      </c>
      <c r="H127">
        <v>4027</v>
      </c>
      <c r="I127" t="s">
        <v>191</v>
      </c>
      <c r="J127" t="s">
        <v>126</v>
      </c>
      <c r="K127" t="s">
        <v>31</v>
      </c>
    </row>
    <row r="128" spans="1:12" x14ac:dyDescent="0.3">
      <c r="A128" s="2" t="s">
        <v>379</v>
      </c>
      <c r="B128" t="s">
        <v>110</v>
      </c>
      <c r="C128" s="1">
        <v>44964</v>
      </c>
      <c r="D128" s="3">
        <v>0.82291666666666663</v>
      </c>
      <c r="E128" t="s">
        <v>343</v>
      </c>
      <c r="F128" t="s">
        <v>105</v>
      </c>
      <c r="G128" t="s">
        <v>281</v>
      </c>
      <c r="H128">
        <v>20310</v>
      </c>
      <c r="I128" t="s">
        <v>1260</v>
      </c>
      <c r="J128" t="s">
        <v>1261</v>
      </c>
      <c r="K128" t="s">
        <v>31</v>
      </c>
    </row>
    <row r="129" spans="1:11" x14ac:dyDescent="0.3">
      <c r="A129" s="2" t="s">
        <v>379</v>
      </c>
      <c r="B129" t="s">
        <v>110</v>
      </c>
      <c r="C129" s="1">
        <v>44964</v>
      </c>
      <c r="D129" s="3">
        <v>0.82291666666666663</v>
      </c>
      <c r="E129" t="s">
        <v>348</v>
      </c>
      <c r="F129" t="s">
        <v>56</v>
      </c>
      <c r="G129" t="s">
        <v>294</v>
      </c>
      <c r="H129">
        <v>11543</v>
      </c>
      <c r="I129" t="s">
        <v>605</v>
      </c>
      <c r="J129" t="s">
        <v>152</v>
      </c>
      <c r="K129" t="s">
        <v>31</v>
      </c>
    </row>
    <row r="130" spans="1:11" x14ac:dyDescent="0.3">
      <c r="A130" s="2" t="s">
        <v>379</v>
      </c>
      <c r="B130" t="s">
        <v>112</v>
      </c>
      <c r="C130" s="1">
        <v>44965</v>
      </c>
      <c r="D130" s="3">
        <v>0.82291666666666663</v>
      </c>
      <c r="E130" t="s">
        <v>355</v>
      </c>
      <c r="F130" t="s">
        <v>115</v>
      </c>
      <c r="G130" t="s">
        <v>40</v>
      </c>
      <c r="H130">
        <v>29651</v>
      </c>
      <c r="I130" t="s">
        <v>1262</v>
      </c>
      <c r="J130" t="s">
        <v>349</v>
      </c>
      <c r="K130" t="s">
        <v>31</v>
      </c>
    </row>
    <row r="131" spans="1:11" x14ac:dyDescent="0.3">
      <c r="A131" s="2" t="s">
        <v>1263</v>
      </c>
      <c r="B131" t="s">
        <v>110</v>
      </c>
      <c r="C131" s="1">
        <v>44985</v>
      </c>
      <c r="D131" s="3">
        <v>0.80208333333333337</v>
      </c>
      <c r="E131" t="s">
        <v>368</v>
      </c>
      <c r="F131" t="s">
        <v>65</v>
      </c>
      <c r="G131" t="s">
        <v>75</v>
      </c>
      <c r="H131">
        <v>12949</v>
      </c>
      <c r="I131" t="s">
        <v>1097</v>
      </c>
      <c r="J131" t="s">
        <v>126</v>
      </c>
      <c r="K131" t="s">
        <v>31</v>
      </c>
    </row>
    <row r="132" spans="1:11" x14ac:dyDescent="0.3">
      <c r="A132" s="2" t="s">
        <v>1263</v>
      </c>
      <c r="B132" t="s">
        <v>110</v>
      </c>
      <c r="C132" s="1">
        <v>44985</v>
      </c>
      <c r="D132" s="3">
        <v>0.8125</v>
      </c>
      <c r="E132" t="s">
        <v>69</v>
      </c>
      <c r="F132" t="s">
        <v>74</v>
      </c>
      <c r="G132" t="s">
        <v>370</v>
      </c>
      <c r="H132">
        <v>23379</v>
      </c>
      <c r="I132" t="s">
        <v>71</v>
      </c>
      <c r="J132" t="s">
        <v>349</v>
      </c>
      <c r="K132" t="s">
        <v>31</v>
      </c>
    </row>
    <row r="133" spans="1:11" x14ac:dyDescent="0.3">
      <c r="A133" s="2" t="s">
        <v>1263</v>
      </c>
      <c r="B133" t="s">
        <v>110</v>
      </c>
      <c r="C133" s="1">
        <v>44985</v>
      </c>
      <c r="D133" s="3">
        <v>0.82291666666666663</v>
      </c>
      <c r="E133" t="s">
        <v>40</v>
      </c>
      <c r="F133" t="s">
        <v>51</v>
      </c>
      <c r="G133" t="s">
        <v>55</v>
      </c>
      <c r="H133">
        <v>19359</v>
      </c>
      <c r="I133" t="s">
        <v>43</v>
      </c>
      <c r="J133" t="s">
        <v>117</v>
      </c>
      <c r="K133" t="s">
        <v>31</v>
      </c>
    </row>
    <row r="134" spans="1:11" x14ac:dyDescent="0.3">
      <c r="A134" s="2" t="s">
        <v>1263</v>
      </c>
      <c r="B134" t="s">
        <v>110</v>
      </c>
      <c r="C134" s="1">
        <v>44985</v>
      </c>
      <c r="D134" s="3">
        <v>0.83333333333333337</v>
      </c>
      <c r="E134" t="s">
        <v>365</v>
      </c>
      <c r="F134" t="s">
        <v>107</v>
      </c>
      <c r="G134" t="s">
        <v>79</v>
      </c>
      <c r="H134">
        <v>25713</v>
      </c>
      <c r="I134" t="s">
        <v>367</v>
      </c>
      <c r="J134" t="s">
        <v>49</v>
      </c>
      <c r="K134" t="s">
        <v>31</v>
      </c>
    </row>
    <row r="135" spans="1:11" x14ac:dyDescent="0.3">
      <c r="A135" s="2" t="s">
        <v>1263</v>
      </c>
      <c r="B135" t="s">
        <v>112</v>
      </c>
      <c r="C135" s="1">
        <v>44986</v>
      </c>
      <c r="D135" s="3">
        <v>0.80208333333333337</v>
      </c>
      <c r="E135" t="s">
        <v>47</v>
      </c>
      <c r="F135" t="s">
        <v>74</v>
      </c>
      <c r="G135" t="s">
        <v>277</v>
      </c>
      <c r="H135">
        <v>27584</v>
      </c>
      <c r="I135" t="s">
        <v>86</v>
      </c>
      <c r="J135" t="s">
        <v>111</v>
      </c>
      <c r="K135" t="s">
        <v>31</v>
      </c>
    </row>
    <row r="136" spans="1:11" x14ac:dyDescent="0.3">
      <c r="A136" s="2" t="s">
        <v>1263</v>
      </c>
      <c r="B136" t="s">
        <v>112</v>
      </c>
      <c r="C136" s="1">
        <v>44986</v>
      </c>
      <c r="D136" s="3">
        <v>0.8125</v>
      </c>
      <c r="E136" t="s">
        <v>348</v>
      </c>
      <c r="F136" t="s">
        <v>98</v>
      </c>
      <c r="G136" t="s">
        <v>189</v>
      </c>
      <c r="H136">
        <v>18758</v>
      </c>
      <c r="I136" t="s">
        <v>605</v>
      </c>
      <c r="J136" t="s">
        <v>1258</v>
      </c>
      <c r="K136" t="s">
        <v>31</v>
      </c>
    </row>
    <row r="137" spans="1:11" x14ac:dyDescent="0.3">
      <c r="A137" s="2" t="s">
        <v>1263</v>
      </c>
      <c r="B137" t="s">
        <v>112</v>
      </c>
      <c r="C137" s="1">
        <v>44986</v>
      </c>
      <c r="D137" s="3">
        <v>0.82291666666666663</v>
      </c>
      <c r="E137" t="s">
        <v>73</v>
      </c>
      <c r="F137" t="s">
        <v>105</v>
      </c>
      <c r="G137" t="s">
        <v>78</v>
      </c>
      <c r="H137">
        <v>72571</v>
      </c>
      <c r="I137" t="s">
        <v>76</v>
      </c>
      <c r="J137" t="s">
        <v>104</v>
      </c>
      <c r="K137" t="s">
        <v>31</v>
      </c>
    </row>
    <row r="138" spans="1:11" x14ac:dyDescent="0.3">
      <c r="A138" s="2" t="s">
        <v>1263</v>
      </c>
      <c r="B138" t="s">
        <v>112</v>
      </c>
      <c r="C138" s="1">
        <v>44986</v>
      </c>
      <c r="D138" s="3">
        <v>0.82986111111111116</v>
      </c>
      <c r="E138" t="s">
        <v>343</v>
      </c>
      <c r="F138" t="s">
        <v>98</v>
      </c>
      <c r="G138" t="s">
        <v>45</v>
      </c>
      <c r="H138">
        <v>28308</v>
      </c>
      <c r="I138" t="s">
        <v>1260</v>
      </c>
      <c r="J138" t="s">
        <v>90</v>
      </c>
      <c r="K138" t="s">
        <v>31</v>
      </c>
    </row>
    <row r="139" spans="1:11" x14ac:dyDescent="0.3">
      <c r="A139" s="2" t="s">
        <v>620</v>
      </c>
      <c r="B139" t="s">
        <v>39</v>
      </c>
      <c r="C139" s="1">
        <v>45003</v>
      </c>
      <c r="D139" s="3">
        <v>0.73958333333333337</v>
      </c>
      <c r="E139" t="s">
        <v>79</v>
      </c>
      <c r="F139" t="s">
        <v>113</v>
      </c>
      <c r="G139" t="s">
        <v>348</v>
      </c>
      <c r="H139">
        <v>51688</v>
      </c>
      <c r="I139" t="s">
        <v>84</v>
      </c>
      <c r="J139" t="s">
        <v>90</v>
      </c>
      <c r="K139" t="s">
        <v>31</v>
      </c>
    </row>
    <row r="140" spans="1:11" x14ac:dyDescent="0.3">
      <c r="A140" s="2" t="s">
        <v>620</v>
      </c>
      <c r="B140" t="s">
        <v>68</v>
      </c>
      <c r="C140" s="1">
        <v>45004</v>
      </c>
      <c r="D140" s="3">
        <v>0.5</v>
      </c>
      <c r="E140" t="s">
        <v>343</v>
      </c>
      <c r="F140" t="s">
        <v>106</v>
      </c>
      <c r="G140" t="s">
        <v>370</v>
      </c>
      <c r="H140">
        <v>25814</v>
      </c>
      <c r="I140" t="s">
        <v>1260</v>
      </c>
      <c r="J140" t="s">
        <v>349</v>
      </c>
      <c r="K140" t="s">
        <v>31</v>
      </c>
    </row>
    <row r="141" spans="1:11" x14ac:dyDescent="0.3">
      <c r="A141" s="2" t="s">
        <v>620</v>
      </c>
      <c r="B141" t="s">
        <v>68</v>
      </c>
      <c r="C141" s="1">
        <v>45004</v>
      </c>
      <c r="D141" s="3">
        <v>0.59375</v>
      </c>
      <c r="E141" t="s">
        <v>75</v>
      </c>
      <c r="F141" t="s">
        <v>122</v>
      </c>
      <c r="G141" t="s">
        <v>277</v>
      </c>
      <c r="H141">
        <v>29415</v>
      </c>
      <c r="I141" t="s">
        <v>94</v>
      </c>
      <c r="J141" t="s">
        <v>72</v>
      </c>
      <c r="K141" t="s">
        <v>31</v>
      </c>
    </row>
    <row r="142" spans="1:11" x14ac:dyDescent="0.3">
      <c r="A142" s="2" t="s">
        <v>620</v>
      </c>
      <c r="B142" t="s">
        <v>68</v>
      </c>
      <c r="C142" s="1">
        <v>45004</v>
      </c>
      <c r="D142" s="3">
        <v>0.6875</v>
      </c>
      <c r="E142" t="s">
        <v>73</v>
      </c>
      <c r="F142" t="s">
        <v>105</v>
      </c>
      <c r="G142" t="s">
        <v>40</v>
      </c>
      <c r="H142">
        <v>73511</v>
      </c>
      <c r="I142" t="s">
        <v>76</v>
      </c>
      <c r="J142" t="s">
        <v>117</v>
      </c>
      <c r="K142" t="s">
        <v>31</v>
      </c>
    </row>
    <row r="143" spans="1:11" x14ac:dyDescent="0.3">
      <c r="A143" s="2" t="s">
        <v>622</v>
      </c>
      <c r="B143" t="s">
        <v>39</v>
      </c>
      <c r="C143" s="1">
        <v>45038</v>
      </c>
      <c r="D143" s="3">
        <v>0.625</v>
      </c>
      <c r="E143" t="s">
        <v>79</v>
      </c>
      <c r="G143" t="s">
        <v>343</v>
      </c>
      <c r="I143" t="s">
        <v>1267</v>
      </c>
      <c r="K143" t="s">
        <v>127</v>
      </c>
    </row>
    <row r="144" spans="1:11" x14ac:dyDescent="0.3">
      <c r="A144" s="2" t="s">
        <v>622</v>
      </c>
      <c r="B144" t="s">
        <v>68</v>
      </c>
      <c r="C144" s="1">
        <v>45039</v>
      </c>
      <c r="D144" s="3">
        <v>0.625</v>
      </c>
      <c r="E144" t="s">
        <v>75</v>
      </c>
      <c r="G144" t="s">
        <v>73</v>
      </c>
      <c r="I144" t="s">
        <v>1267</v>
      </c>
      <c r="K144" t="s">
        <v>127</v>
      </c>
    </row>
    <row r="162" spans="1:3" x14ac:dyDescent="0.3">
      <c r="A162" s="2"/>
      <c r="C162" s="1"/>
    </row>
    <row r="163" spans="1:3" x14ac:dyDescent="0.3">
      <c r="A163" s="2"/>
      <c r="C163" s="1"/>
    </row>
    <row r="164" spans="1:3" x14ac:dyDescent="0.3">
      <c r="A164" s="2"/>
      <c r="C164" s="1"/>
    </row>
    <row r="165" spans="1:3" x14ac:dyDescent="0.3">
      <c r="A165" s="2"/>
      <c r="C165" s="1"/>
    </row>
    <row r="166" spans="1:3" x14ac:dyDescent="0.3">
      <c r="A166" s="2"/>
      <c r="C166" s="1"/>
    </row>
    <row r="200" spans="1:3" x14ac:dyDescent="0.3">
      <c r="A200" s="2" t="s">
        <v>1056</v>
      </c>
      <c r="C200" s="1">
        <v>44964</v>
      </c>
    </row>
    <row r="201" spans="1:3" x14ac:dyDescent="0.3">
      <c r="A201" s="2" t="s">
        <v>1057</v>
      </c>
      <c r="C201" s="1">
        <v>44985</v>
      </c>
    </row>
    <row r="202" spans="1:3" x14ac:dyDescent="0.3">
      <c r="A202" s="2" t="s">
        <v>1058</v>
      </c>
      <c r="C202" s="1">
        <v>45003</v>
      </c>
    </row>
    <row r="203" spans="1:3" x14ac:dyDescent="0.3">
      <c r="A203" s="2" t="s">
        <v>1059</v>
      </c>
      <c r="C203" s="1">
        <v>45038</v>
      </c>
    </row>
    <row r="204" spans="1:3" x14ac:dyDescent="0.3">
      <c r="A204" s="2" t="s">
        <v>1060</v>
      </c>
      <c r="C204" s="1">
        <v>45080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2FA-FBD0-4E90-ADA2-C60B2C67958E}">
  <sheetPr codeName="Sheet12"/>
  <dimension ref="A1:L407"/>
  <sheetViews>
    <sheetView workbookViewId="0">
      <selection activeCell="J111" sqref="J111"/>
    </sheetView>
  </sheetViews>
  <sheetFormatPr defaultRowHeight="16.5" x14ac:dyDescent="0.3"/>
  <cols>
    <col min="1" max="1" width="26.25" customWidth="1"/>
    <col min="2" max="2" width="22.875" customWidth="1"/>
    <col min="3" max="3" width="18.5" customWidth="1"/>
    <col min="4" max="4" width="17.5" customWidth="1"/>
    <col min="5" max="5" width="10.625" customWidth="1"/>
    <col min="7" max="7" width="17.5" customWidth="1"/>
    <col min="8" max="8" width="19.375" customWidth="1"/>
    <col min="9" max="9" width="41.375" customWidth="1"/>
    <col min="10" max="10" width="34.25" customWidth="1"/>
    <col min="11" max="11" width="19.375" customWidth="1"/>
    <col min="12" max="12" width="16.75" customWidth="1"/>
  </cols>
  <sheetData>
    <row r="1" spans="1:12" x14ac:dyDescent="0.3">
      <c r="A1" t="s">
        <v>380</v>
      </c>
      <c r="B1" t="s">
        <v>381</v>
      </c>
      <c r="C1" t="s">
        <v>128</v>
      </c>
      <c r="D1" t="s">
        <v>129</v>
      </c>
      <c r="E1" t="s">
        <v>765</v>
      </c>
      <c r="F1" t="s">
        <v>1051</v>
      </c>
      <c r="G1" t="s">
        <v>139</v>
      </c>
      <c r="H1" t="s">
        <v>1104</v>
      </c>
      <c r="I1" t="s">
        <v>1105</v>
      </c>
      <c r="J1" t="s">
        <v>1106</v>
      </c>
      <c r="K1" t="s">
        <v>1098</v>
      </c>
      <c r="L1" t="s">
        <v>1099</v>
      </c>
    </row>
    <row r="2" spans="1:12" x14ac:dyDescent="0.3">
      <c r="A2" t="str">
        <f>FA!C2&amp;FA!E2</f>
        <v>44869Sheffield Weds</v>
      </c>
      <c r="B2" t="str">
        <f>FA!C2&amp;FA!G2</f>
        <v>44869Morecambe</v>
      </c>
      <c r="C2" t="str">
        <f>FA!E2</f>
        <v>Sheffield Weds</v>
      </c>
      <c r="D2" t="str">
        <f>FA!G2</f>
        <v>Morecambe</v>
      </c>
      <c r="E2" s="1">
        <f>FA!C2</f>
        <v>44869</v>
      </c>
      <c r="F2" t="s">
        <v>1051</v>
      </c>
      <c r="G2" t="str">
        <f>FA!A2</f>
        <v>First round proper</v>
      </c>
      <c r="H2" t="str">
        <f>F2&amp;G2</f>
        <v>FAFirst round proper</v>
      </c>
      <c r="I2" t="str">
        <f>H2&amp;C2</f>
        <v>FAFirst round properSheffield Weds</v>
      </c>
      <c r="J2" t="str">
        <f>H2&amp;D2</f>
        <v>FAFirst round properMorecambe</v>
      </c>
      <c r="K2" t="str">
        <f>C2</f>
        <v>Sheffield Weds</v>
      </c>
      <c r="L2" t="str">
        <f>D2</f>
        <v>Morecambe</v>
      </c>
    </row>
    <row r="3" spans="1:12" x14ac:dyDescent="0.3">
      <c r="A3" t="str">
        <f>FA!C3&amp;FA!E3</f>
        <v>44869Hereford</v>
      </c>
      <c r="B3" t="str">
        <f>FA!C3&amp;FA!G3</f>
        <v>44869Portsmouth</v>
      </c>
      <c r="C3" t="str">
        <f>FA!E3</f>
        <v>Hereford</v>
      </c>
      <c r="D3" t="str">
        <f>FA!G3</f>
        <v>Portsmouth</v>
      </c>
      <c r="E3" s="1">
        <f>FA!C3</f>
        <v>44869</v>
      </c>
      <c r="F3" t="s">
        <v>1051</v>
      </c>
      <c r="G3" t="str">
        <f>FA!A3</f>
        <v>First round proper</v>
      </c>
      <c r="H3" t="str">
        <f t="shared" ref="H3:H66" si="0">F3&amp;G3</f>
        <v>FAFirst round proper</v>
      </c>
      <c r="I3" t="str">
        <f t="shared" ref="I3:I66" si="1">H3&amp;C3</f>
        <v>FAFirst round properHereford</v>
      </c>
      <c r="J3" t="str">
        <f t="shared" ref="J3:J66" si="2">H3&amp;D3</f>
        <v>FAFirst round properPortsmouth</v>
      </c>
      <c r="K3" t="str">
        <f t="shared" ref="K3:K66" si="3">C3</f>
        <v>Hereford</v>
      </c>
      <c r="L3" t="str">
        <f t="shared" ref="L3:L66" si="4">D3</f>
        <v>Portsmouth</v>
      </c>
    </row>
    <row r="4" spans="1:12" x14ac:dyDescent="0.3">
      <c r="A4" t="str">
        <f>FA!C4&amp;FA!E4</f>
        <v>44870Sth Shields</v>
      </c>
      <c r="B4" t="str">
        <f>FA!C4&amp;FA!G4</f>
        <v>44870FG Rovers</v>
      </c>
      <c r="C4" t="str">
        <f>FA!E4</f>
        <v>Sth Shields</v>
      </c>
      <c r="D4" t="str">
        <f>FA!G4</f>
        <v>FG Rovers</v>
      </c>
      <c r="E4" s="1">
        <f>FA!C4</f>
        <v>44870</v>
      </c>
      <c r="F4" t="s">
        <v>1051</v>
      </c>
      <c r="G4" t="str">
        <f>FA!A4</f>
        <v>First round proper</v>
      </c>
      <c r="H4" t="str">
        <f t="shared" si="0"/>
        <v>FAFirst round proper</v>
      </c>
      <c r="I4" t="str">
        <f t="shared" si="1"/>
        <v>FAFirst round properSth Shields</v>
      </c>
      <c r="J4" t="str">
        <f t="shared" si="2"/>
        <v>FAFirst round properFG Rovers</v>
      </c>
      <c r="K4" t="str">
        <f t="shared" si="3"/>
        <v>Sth Shields</v>
      </c>
      <c r="L4" t="str">
        <f t="shared" si="4"/>
        <v>FG Rovers</v>
      </c>
    </row>
    <row r="5" spans="1:12" x14ac:dyDescent="0.3">
      <c r="A5" t="str">
        <f>FA!C5&amp;FA!E5</f>
        <v>44870Bradford City</v>
      </c>
      <c r="B5" t="str">
        <f>FA!C5&amp;FA!G5</f>
        <v>44870Harrogate</v>
      </c>
      <c r="C5" t="str">
        <f>FA!E5</f>
        <v>Bradford City</v>
      </c>
      <c r="D5" t="str">
        <f>FA!G5</f>
        <v>Harrogate</v>
      </c>
      <c r="E5" s="1">
        <f>FA!C5</f>
        <v>44870</v>
      </c>
      <c r="F5" t="s">
        <v>1051</v>
      </c>
      <c r="G5" t="str">
        <f>FA!A5</f>
        <v>First round proper</v>
      </c>
      <c r="H5" t="str">
        <f t="shared" si="0"/>
        <v>FAFirst round proper</v>
      </c>
      <c r="I5" t="str">
        <f t="shared" si="1"/>
        <v>FAFirst round properBradford City</v>
      </c>
      <c r="J5" t="str">
        <f t="shared" si="2"/>
        <v>FAFirst round properHarrogate</v>
      </c>
      <c r="K5" t="str">
        <f t="shared" si="3"/>
        <v>Bradford City</v>
      </c>
      <c r="L5" t="str">
        <f t="shared" si="4"/>
        <v>Harrogate</v>
      </c>
    </row>
    <row r="6" spans="1:12" x14ac:dyDescent="0.3">
      <c r="A6" t="str">
        <f>FA!C6&amp;FA!E6</f>
        <v>44870Bolton</v>
      </c>
      <c r="B6" t="str">
        <f>FA!C6&amp;FA!G6</f>
        <v>44870Barnsley</v>
      </c>
      <c r="C6" t="str">
        <f>FA!E6</f>
        <v>Bolton</v>
      </c>
      <c r="D6" t="str">
        <f>FA!G6</f>
        <v>Barnsley</v>
      </c>
      <c r="E6" s="1">
        <f>FA!C6</f>
        <v>44870</v>
      </c>
      <c r="F6" t="s">
        <v>1051</v>
      </c>
      <c r="G6" t="str">
        <f>FA!A6</f>
        <v>First round proper</v>
      </c>
      <c r="H6" t="str">
        <f t="shared" si="0"/>
        <v>FAFirst round proper</v>
      </c>
      <c r="I6" t="str">
        <f t="shared" si="1"/>
        <v>FAFirst round properBolton</v>
      </c>
      <c r="J6" t="str">
        <f t="shared" si="2"/>
        <v>FAFirst round properBarnsley</v>
      </c>
      <c r="K6" t="str">
        <f t="shared" si="3"/>
        <v>Bolton</v>
      </c>
      <c r="L6" t="str">
        <f t="shared" si="4"/>
        <v>Barnsley</v>
      </c>
    </row>
    <row r="7" spans="1:12" x14ac:dyDescent="0.3">
      <c r="A7" t="str">
        <f>FA!C7&amp;FA!E7</f>
        <v>44870Ebbsfleet Utd</v>
      </c>
      <c r="B7" t="str">
        <f>FA!C7&amp;FA!G7</f>
        <v>44870FC Halifax Town</v>
      </c>
      <c r="C7" t="str">
        <f>FA!E7</f>
        <v>Ebbsfleet Utd</v>
      </c>
      <c r="D7" t="str">
        <f>FA!G7</f>
        <v>FC Halifax Town</v>
      </c>
      <c r="E7" s="1">
        <f>FA!C7</f>
        <v>44870</v>
      </c>
      <c r="F7" t="s">
        <v>1051</v>
      </c>
      <c r="G7" t="str">
        <f>FA!A7</f>
        <v>First round proper</v>
      </c>
      <c r="H7" t="str">
        <f t="shared" si="0"/>
        <v>FAFirst round proper</v>
      </c>
      <c r="I7" t="str">
        <f t="shared" si="1"/>
        <v>FAFirst round properEbbsfleet Utd</v>
      </c>
      <c r="J7" t="str">
        <f t="shared" si="2"/>
        <v>FAFirst round properFC Halifax Town</v>
      </c>
      <c r="K7" t="str">
        <f t="shared" si="3"/>
        <v>Ebbsfleet Utd</v>
      </c>
      <c r="L7" t="str">
        <f t="shared" si="4"/>
        <v>FC Halifax Town</v>
      </c>
    </row>
    <row r="8" spans="1:12" x14ac:dyDescent="0.3">
      <c r="A8" t="str">
        <f>FA!C8&amp;FA!E8</f>
        <v>44870Shrewsbury</v>
      </c>
      <c r="B8" t="str">
        <f>FA!C8&amp;FA!G8</f>
        <v>44870York City</v>
      </c>
      <c r="C8" t="str">
        <f>FA!E8</f>
        <v>Shrewsbury</v>
      </c>
      <c r="D8" t="str">
        <f>FA!G8</f>
        <v>York City</v>
      </c>
      <c r="E8" s="1">
        <f>FA!C8</f>
        <v>44870</v>
      </c>
      <c r="F8" t="s">
        <v>1051</v>
      </c>
      <c r="G8" t="str">
        <f>FA!A8</f>
        <v>First round proper</v>
      </c>
      <c r="H8" t="str">
        <f t="shared" si="0"/>
        <v>FAFirst round proper</v>
      </c>
      <c r="I8" t="str">
        <f t="shared" si="1"/>
        <v>FAFirst round properShrewsbury</v>
      </c>
      <c r="J8" t="str">
        <f t="shared" si="2"/>
        <v>FAFirst round properYork City</v>
      </c>
      <c r="K8" t="str">
        <f t="shared" si="3"/>
        <v>Shrewsbury</v>
      </c>
      <c r="L8" t="str">
        <f t="shared" si="4"/>
        <v>York City</v>
      </c>
    </row>
    <row r="9" spans="1:12" x14ac:dyDescent="0.3">
      <c r="A9" t="str">
        <f>FA!C9&amp;FA!E9</f>
        <v>44870MK Dons</v>
      </c>
      <c r="B9" t="str">
        <f>FA!C9&amp;FA!G9</f>
        <v>44870Taunton Town</v>
      </c>
      <c r="C9" t="str">
        <f>FA!E9</f>
        <v>MK Dons</v>
      </c>
      <c r="D9" t="str">
        <f>FA!G9</f>
        <v>Taunton Town</v>
      </c>
      <c r="E9" s="1">
        <f>FA!C9</f>
        <v>44870</v>
      </c>
      <c r="F9" t="s">
        <v>1051</v>
      </c>
      <c r="G9" t="str">
        <f>FA!A9</f>
        <v>First round proper</v>
      </c>
      <c r="H9" t="str">
        <f t="shared" si="0"/>
        <v>FAFirst round proper</v>
      </c>
      <c r="I9" t="str">
        <f t="shared" si="1"/>
        <v>FAFirst round properMK Dons</v>
      </c>
      <c r="J9" t="str">
        <f t="shared" si="2"/>
        <v>FAFirst round properTaunton Town</v>
      </c>
      <c r="K9" t="str">
        <f t="shared" si="3"/>
        <v>MK Dons</v>
      </c>
      <c r="L9" t="str">
        <f t="shared" si="4"/>
        <v>Taunton Town</v>
      </c>
    </row>
    <row r="10" spans="1:12" x14ac:dyDescent="0.3">
      <c r="A10" t="str">
        <f>FA!C10&amp;FA!E10</f>
        <v>44870Carlisle United</v>
      </c>
      <c r="B10" t="str">
        <f>FA!C10&amp;FA!G10</f>
        <v>44870Tranmere Rovers</v>
      </c>
      <c r="C10" t="str">
        <f>FA!E10</f>
        <v>Carlisle United</v>
      </c>
      <c r="D10" t="str">
        <f>FA!G10</f>
        <v>Tranmere Rovers</v>
      </c>
      <c r="E10" s="1">
        <f>FA!C10</f>
        <v>44870</v>
      </c>
      <c r="F10" t="s">
        <v>1051</v>
      </c>
      <c r="G10" t="str">
        <f>FA!A10</f>
        <v>First round proper</v>
      </c>
      <c r="H10" t="str">
        <f t="shared" si="0"/>
        <v>FAFirst round proper</v>
      </c>
      <c r="I10" t="str">
        <f t="shared" si="1"/>
        <v>FAFirst round properCarlisle United</v>
      </c>
      <c r="J10" t="str">
        <f t="shared" si="2"/>
        <v>FAFirst round properTranmere Rovers</v>
      </c>
      <c r="K10" t="str">
        <f t="shared" si="3"/>
        <v>Carlisle United</v>
      </c>
      <c r="L10" t="str">
        <f t="shared" si="4"/>
        <v>Tranmere Rovers</v>
      </c>
    </row>
    <row r="11" spans="1:12" x14ac:dyDescent="0.3">
      <c r="A11" t="str">
        <f>FA!C11&amp;FA!E11</f>
        <v>44870Barrow</v>
      </c>
      <c r="B11" t="str">
        <f>FA!C11&amp;FA!G11</f>
        <v>44870Mansfield Town</v>
      </c>
      <c r="C11" t="str">
        <f>FA!E11</f>
        <v>Barrow</v>
      </c>
      <c r="D11" t="str">
        <f>FA!G11</f>
        <v>Mansfield Town</v>
      </c>
      <c r="E11" s="1">
        <f>FA!C11</f>
        <v>44870</v>
      </c>
      <c r="F11" t="s">
        <v>1051</v>
      </c>
      <c r="G11" t="str">
        <f>FA!A11</f>
        <v>First round proper</v>
      </c>
      <c r="H11" t="str">
        <f t="shared" si="0"/>
        <v>FAFirst round proper</v>
      </c>
      <c r="I11" t="str">
        <f t="shared" si="1"/>
        <v>FAFirst round properBarrow</v>
      </c>
      <c r="J11" t="str">
        <f t="shared" si="2"/>
        <v>FAFirst round properMansfield Town</v>
      </c>
      <c r="K11" t="str">
        <f t="shared" si="3"/>
        <v>Barrow</v>
      </c>
      <c r="L11" t="str">
        <f t="shared" si="4"/>
        <v>Mansfield Town</v>
      </c>
    </row>
    <row r="12" spans="1:12" x14ac:dyDescent="0.3">
      <c r="A12" t="str">
        <f>FA!C12&amp;FA!E12</f>
        <v>44870Stockport</v>
      </c>
      <c r="B12" t="str">
        <f>FA!C12&amp;FA!G12</f>
        <v>44870Swindon Town</v>
      </c>
      <c r="C12" t="str">
        <f>FA!E12</f>
        <v>Stockport</v>
      </c>
      <c r="D12" t="str">
        <f>FA!G12</f>
        <v>Swindon Town</v>
      </c>
      <c r="E12" s="1">
        <f>FA!C12</f>
        <v>44870</v>
      </c>
      <c r="F12" t="s">
        <v>1051</v>
      </c>
      <c r="G12" t="str">
        <f>FA!A12</f>
        <v>First round proper</v>
      </c>
      <c r="H12" t="str">
        <f t="shared" si="0"/>
        <v>FAFirst round proper</v>
      </c>
      <c r="I12" t="str">
        <f t="shared" si="1"/>
        <v>FAFirst round properStockport</v>
      </c>
      <c r="J12" t="str">
        <f t="shared" si="2"/>
        <v>FAFirst round properSwindon Town</v>
      </c>
      <c r="K12" t="str">
        <f t="shared" si="3"/>
        <v>Stockport</v>
      </c>
      <c r="L12" t="str">
        <f t="shared" si="4"/>
        <v>Swindon Town</v>
      </c>
    </row>
    <row r="13" spans="1:12" x14ac:dyDescent="0.3">
      <c r="A13" t="str">
        <f>FA!C13&amp;FA!E13</f>
        <v>44870Sutton United</v>
      </c>
      <c r="B13" t="str">
        <f>FA!C13&amp;FA!G13</f>
        <v>44870Farnborough</v>
      </c>
      <c r="C13" t="str">
        <f>FA!E13</f>
        <v>Sutton United</v>
      </c>
      <c r="D13" t="str">
        <f>FA!G13</f>
        <v>Farnborough</v>
      </c>
      <c r="E13" s="1">
        <f>FA!C13</f>
        <v>44870</v>
      </c>
      <c r="F13" t="s">
        <v>1051</v>
      </c>
      <c r="G13" t="str">
        <f>FA!A13</f>
        <v>First round proper</v>
      </c>
      <c r="H13" t="str">
        <f t="shared" si="0"/>
        <v>FAFirst round proper</v>
      </c>
      <c r="I13" t="str">
        <f t="shared" si="1"/>
        <v>FAFirst round properSutton United</v>
      </c>
      <c r="J13" t="str">
        <f t="shared" si="2"/>
        <v>FAFirst round properFarnborough</v>
      </c>
      <c r="K13" t="str">
        <f t="shared" si="3"/>
        <v>Sutton United</v>
      </c>
      <c r="L13" t="str">
        <f t="shared" si="4"/>
        <v>Farnborough</v>
      </c>
    </row>
    <row r="14" spans="1:12" x14ac:dyDescent="0.3">
      <c r="A14" t="str">
        <f>FA!C14&amp;FA!E14</f>
        <v>44870Fleetwood Town</v>
      </c>
      <c r="B14" t="str">
        <f>FA!C14&amp;FA!G14</f>
        <v>44870Oxford City</v>
      </c>
      <c r="C14" t="str">
        <f>FA!E14</f>
        <v>Fleetwood Town</v>
      </c>
      <c r="D14" t="str">
        <f>FA!G14</f>
        <v>Oxford City</v>
      </c>
      <c r="E14" s="1">
        <f>FA!C14</f>
        <v>44870</v>
      </c>
      <c r="F14" t="s">
        <v>1051</v>
      </c>
      <c r="G14" t="str">
        <f>FA!A14</f>
        <v>First round proper</v>
      </c>
      <c r="H14" t="str">
        <f t="shared" si="0"/>
        <v>FAFirst round proper</v>
      </c>
      <c r="I14" t="str">
        <f t="shared" si="1"/>
        <v>FAFirst round properFleetwood Town</v>
      </c>
      <c r="J14" t="str">
        <f t="shared" si="2"/>
        <v>FAFirst round properOxford City</v>
      </c>
      <c r="K14" t="str">
        <f t="shared" si="3"/>
        <v>Fleetwood Town</v>
      </c>
      <c r="L14" t="str">
        <f t="shared" si="4"/>
        <v>Oxford City</v>
      </c>
    </row>
    <row r="15" spans="1:12" x14ac:dyDescent="0.3">
      <c r="A15" t="str">
        <f>FA!C15&amp;FA!E15</f>
        <v>44870Barnet</v>
      </c>
      <c r="B15" t="str">
        <f>FA!C15&amp;FA!G15</f>
        <v>44870Chelmsford</v>
      </c>
      <c r="C15" t="str">
        <f>FA!E15</f>
        <v>Barnet</v>
      </c>
      <c r="D15" t="str">
        <f>FA!G15</f>
        <v>Chelmsford</v>
      </c>
      <c r="E15" s="1">
        <f>FA!C15</f>
        <v>44870</v>
      </c>
      <c r="F15" t="s">
        <v>1051</v>
      </c>
      <c r="G15" t="str">
        <f>FA!A15</f>
        <v>First round proper</v>
      </c>
      <c r="H15" t="str">
        <f t="shared" si="0"/>
        <v>FAFirst round proper</v>
      </c>
      <c r="I15" t="str">
        <f t="shared" si="1"/>
        <v>FAFirst round properBarnet</v>
      </c>
      <c r="J15" t="str">
        <f t="shared" si="2"/>
        <v>FAFirst round properChelmsford</v>
      </c>
      <c r="K15" t="str">
        <f t="shared" si="3"/>
        <v>Barnet</v>
      </c>
      <c r="L15" t="str">
        <f t="shared" si="4"/>
        <v>Chelmsford</v>
      </c>
    </row>
    <row r="16" spans="1:12" x14ac:dyDescent="0.3">
      <c r="A16" t="str">
        <f>FA!C16&amp;FA!E16</f>
        <v>44870Newport County</v>
      </c>
      <c r="B16" t="str">
        <f>FA!C16&amp;FA!G16</f>
        <v>44870Colchester Utd</v>
      </c>
      <c r="C16" t="str">
        <f>FA!E16</f>
        <v>Newport County</v>
      </c>
      <c r="D16" t="str">
        <f>FA!G16</f>
        <v>Colchester Utd</v>
      </c>
      <c r="E16" s="1">
        <f>FA!C16</f>
        <v>44870</v>
      </c>
      <c r="F16" t="s">
        <v>1051</v>
      </c>
      <c r="G16" t="str">
        <f>FA!A16</f>
        <v>First round proper</v>
      </c>
      <c r="H16" t="str">
        <f t="shared" si="0"/>
        <v>FAFirst round proper</v>
      </c>
      <c r="I16" t="str">
        <f t="shared" si="1"/>
        <v>FAFirst round properNewport County</v>
      </c>
      <c r="J16" t="str">
        <f t="shared" si="2"/>
        <v>FAFirst round properColchester Utd</v>
      </c>
      <c r="K16" t="str">
        <f t="shared" si="3"/>
        <v>Newport County</v>
      </c>
      <c r="L16" t="str">
        <f t="shared" si="4"/>
        <v>Colchester Utd</v>
      </c>
    </row>
    <row r="17" spans="1:12" x14ac:dyDescent="0.3">
      <c r="A17" t="str">
        <f>FA!C17&amp;FA!E17</f>
        <v>44870P'borough Utd</v>
      </c>
      <c r="B17" t="str">
        <f>FA!C17&amp;FA!G17</f>
        <v>44870Salford City</v>
      </c>
      <c r="C17" t="str">
        <f>FA!E17</f>
        <v>P'borough Utd</v>
      </c>
      <c r="D17" t="str">
        <f>FA!G17</f>
        <v>Salford City</v>
      </c>
      <c r="E17" s="1">
        <f>FA!C17</f>
        <v>44870</v>
      </c>
      <c r="F17" t="s">
        <v>1051</v>
      </c>
      <c r="G17" t="str">
        <f>FA!A17</f>
        <v>First round proper</v>
      </c>
      <c r="H17" t="str">
        <f t="shared" si="0"/>
        <v>FAFirst round proper</v>
      </c>
      <c r="I17" t="str">
        <f t="shared" si="1"/>
        <v>FAFirst round properP'borough Utd</v>
      </c>
      <c r="J17" t="str">
        <f t="shared" si="2"/>
        <v>FAFirst round properSalford City</v>
      </c>
      <c r="K17" t="str">
        <f t="shared" si="3"/>
        <v>P'borough Utd</v>
      </c>
      <c r="L17" t="str">
        <f t="shared" si="4"/>
        <v>Salford City</v>
      </c>
    </row>
    <row r="18" spans="1:12" x14ac:dyDescent="0.3">
      <c r="A18" t="str">
        <f>FA!C18&amp;FA!E18</f>
        <v>44870Chippenham</v>
      </c>
      <c r="B18" t="str">
        <f>FA!C18&amp;FA!G18</f>
        <v>44870Lincoln City</v>
      </c>
      <c r="C18" t="str">
        <f>FA!E18</f>
        <v>Chippenham</v>
      </c>
      <c r="D18" t="str">
        <f>FA!G18</f>
        <v>Lincoln City</v>
      </c>
      <c r="E18" s="1">
        <f>FA!C18</f>
        <v>44870</v>
      </c>
      <c r="F18" t="s">
        <v>1051</v>
      </c>
      <c r="G18" t="str">
        <f>FA!A18</f>
        <v>First round proper</v>
      </c>
      <c r="H18" t="str">
        <f t="shared" si="0"/>
        <v>FAFirst round proper</v>
      </c>
      <c r="I18" t="str">
        <f t="shared" si="1"/>
        <v>FAFirst round properChippenham</v>
      </c>
      <c r="J18" t="str">
        <f t="shared" si="2"/>
        <v>FAFirst round properLincoln City</v>
      </c>
      <c r="K18" t="str">
        <f t="shared" si="3"/>
        <v>Chippenham</v>
      </c>
      <c r="L18" t="str">
        <f t="shared" si="4"/>
        <v>Lincoln City</v>
      </c>
    </row>
    <row r="19" spans="1:12" x14ac:dyDescent="0.3">
      <c r="A19" t="str">
        <f>FA!C19&amp;FA!E19</f>
        <v>44870Burton Albion</v>
      </c>
      <c r="B19" t="str">
        <f>FA!C19&amp;FA!G19</f>
        <v>44870Needham</v>
      </c>
      <c r="C19" t="str">
        <f>FA!E19</f>
        <v>Burton Albion</v>
      </c>
      <c r="D19" t="str">
        <f>FA!G19</f>
        <v>Needham</v>
      </c>
      <c r="E19" s="1">
        <f>FA!C19</f>
        <v>44870</v>
      </c>
      <c r="F19" t="s">
        <v>1051</v>
      </c>
      <c r="G19" t="str">
        <f>FA!A19</f>
        <v>First round proper</v>
      </c>
      <c r="H19" t="str">
        <f t="shared" si="0"/>
        <v>FAFirst round proper</v>
      </c>
      <c r="I19" t="str">
        <f t="shared" si="1"/>
        <v>FAFirst round properBurton Albion</v>
      </c>
      <c r="J19" t="str">
        <f t="shared" si="2"/>
        <v>FAFirst round properNeedham</v>
      </c>
      <c r="K19" t="str">
        <f t="shared" si="3"/>
        <v>Burton Albion</v>
      </c>
      <c r="L19" t="str">
        <f t="shared" si="4"/>
        <v>Needham</v>
      </c>
    </row>
    <row r="20" spans="1:12" x14ac:dyDescent="0.3">
      <c r="A20" t="str">
        <f>FA!C20&amp;FA!E20</f>
        <v>44870Maidenhead Utd</v>
      </c>
      <c r="B20" t="str">
        <f>FA!C20&amp;FA!G20</f>
        <v>44870Dag &amp; Red</v>
      </c>
      <c r="C20" t="str">
        <f>FA!E20</f>
        <v>Maidenhead Utd</v>
      </c>
      <c r="D20" t="str">
        <f>FA!G20</f>
        <v>Dag &amp; Red</v>
      </c>
      <c r="E20" s="1">
        <f>FA!C20</f>
        <v>44870</v>
      </c>
      <c r="F20" t="s">
        <v>1051</v>
      </c>
      <c r="G20" t="str">
        <f>FA!A20</f>
        <v>First round proper</v>
      </c>
      <c r="H20" t="str">
        <f t="shared" si="0"/>
        <v>FAFirst round proper</v>
      </c>
      <c r="I20" t="str">
        <f t="shared" si="1"/>
        <v>FAFirst round properMaidenhead Utd</v>
      </c>
      <c r="J20" t="str">
        <f t="shared" si="2"/>
        <v>FAFirst round properDag &amp; Red</v>
      </c>
      <c r="K20" t="str">
        <f t="shared" si="3"/>
        <v>Maidenhead Utd</v>
      </c>
      <c r="L20" t="str">
        <f t="shared" si="4"/>
        <v>Dag &amp; Red</v>
      </c>
    </row>
    <row r="21" spans="1:12" x14ac:dyDescent="0.3">
      <c r="A21" t="str">
        <f>FA!C21&amp;FA!E21</f>
        <v>44870Boreham Wood</v>
      </c>
      <c r="B21" t="str">
        <f>FA!C21&amp;FA!G21</f>
        <v>44870Eastleigh</v>
      </c>
      <c r="C21" t="str">
        <f>FA!E21</f>
        <v>Boreham Wood</v>
      </c>
      <c r="D21" t="str">
        <f>FA!G21</f>
        <v>Eastleigh</v>
      </c>
      <c r="E21" s="1">
        <f>FA!C21</f>
        <v>44870</v>
      </c>
      <c r="F21" t="s">
        <v>1051</v>
      </c>
      <c r="G21" t="str">
        <f>FA!A21</f>
        <v>First round proper</v>
      </c>
      <c r="H21" t="str">
        <f t="shared" si="0"/>
        <v>FAFirst round proper</v>
      </c>
      <c r="I21" t="str">
        <f t="shared" si="1"/>
        <v>FAFirst round properBoreham Wood</v>
      </c>
      <c r="J21" t="str">
        <f t="shared" si="2"/>
        <v>FAFirst round properEastleigh</v>
      </c>
      <c r="K21" t="str">
        <f t="shared" si="3"/>
        <v>Boreham Wood</v>
      </c>
      <c r="L21" t="str">
        <f t="shared" si="4"/>
        <v>Eastleigh</v>
      </c>
    </row>
    <row r="22" spans="1:12" x14ac:dyDescent="0.3">
      <c r="A22" t="str">
        <f>FA!C22&amp;FA!E22</f>
        <v>44870Charlton Ath</v>
      </c>
      <c r="B22" t="str">
        <f>FA!C22&amp;FA!G22</f>
        <v>44870Coalville</v>
      </c>
      <c r="C22" t="str">
        <f>FA!E22</f>
        <v>Charlton Ath</v>
      </c>
      <c r="D22" t="str">
        <f>FA!G22</f>
        <v>Coalville</v>
      </c>
      <c r="E22" s="1">
        <f>FA!C22</f>
        <v>44870</v>
      </c>
      <c r="F22" t="s">
        <v>1051</v>
      </c>
      <c r="G22" t="str">
        <f>FA!A22</f>
        <v>First round proper</v>
      </c>
      <c r="H22" t="str">
        <f t="shared" si="0"/>
        <v>FAFirst round proper</v>
      </c>
      <c r="I22" t="str">
        <f t="shared" si="1"/>
        <v>FAFirst round properCharlton Ath</v>
      </c>
      <c r="J22" t="str">
        <f t="shared" si="2"/>
        <v>FAFirst round properCoalville</v>
      </c>
      <c r="K22" t="str">
        <f t="shared" si="3"/>
        <v>Charlton Ath</v>
      </c>
      <c r="L22" t="str">
        <f t="shared" si="4"/>
        <v>Coalville</v>
      </c>
    </row>
    <row r="23" spans="1:12" x14ac:dyDescent="0.3">
      <c r="A23" t="str">
        <f>FA!C23&amp;FA!E23</f>
        <v>44870Chesterfield</v>
      </c>
      <c r="B23" t="str">
        <f>FA!C23&amp;FA!G23</f>
        <v>44870Northampton</v>
      </c>
      <c r="C23" t="str">
        <f>FA!E23</f>
        <v>Chesterfield</v>
      </c>
      <c r="D23" t="str">
        <f>FA!G23</f>
        <v>Northampton</v>
      </c>
      <c r="E23" s="1">
        <f>FA!C23</f>
        <v>44870</v>
      </c>
      <c r="F23" t="s">
        <v>1051</v>
      </c>
      <c r="G23" t="str">
        <f>FA!A23</f>
        <v>First round proper</v>
      </c>
      <c r="H23" t="str">
        <f t="shared" si="0"/>
        <v>FAFirst round proper</v>
      </c>
      <c r="I23" t="str">
        <f t="shared" si="1"/>
        <v>FAFirst round properChesterfield</v>
      </c>
      <c r="J23" t="str">
        <f t="shared" si="2"/>
        <v>FAFirst round properNorthampton</v>
      </c>
      <c r="K23" t="str">
        <f t="shared" si="3"/>
        <v>Chesterfield</v>
      </c>
      <c r="L23" t="str">
        <f t="shared" si="4"/>
        <v>Northampton</v>
      </c>
    </row>
    <row r="24" spans="1:12" x14ac:dyDescent="0.3">
      <c r="A24" t="str">
        <f>FA!C24&amp;FA!E24</f>
        <v>44870Weymouth</v>
      </c>
      <c r="B24" t="str">
        <f>FA!C24&amp;FA!G24</f>
        <v>44870AFC Wimbledon</v>
      </c>
      <c r="C24" t="str">
        <f>FA!E24</f>
        <v>Weymouth</v>
      </c>
      <c r="D24" t="str">
        <f>FA!G24</f>
        <v>AFC Wimbledon</v>
      </c>
      <c r="E24" s="1">
        <f>FA!C24</f>
        <v>44870</v>
      </c>
      <c r="F24" t="s">
        <v>1051</v>
      </c>
      <c r="G24" t="str">
        <f>FA!A24</f>
        <v>First round proper</v>
      </c>
      <c r="H24" t="str">
        <f t="shared" si="0"/>
        <v>FAFirst round proper</v>
      </c>
      <c r="I24" t="str">
        <f t="shared" si="1"/>
        <v>FAFirst round properWeymouth</v>
      </c>
      <c r="J24" t="str">
        <f t="shared" si="2"/>
        <v>FAFirst round properAFC Wimbledon</v>
      </c>
      <c r="K24" t="str">
        <f t="shared" si="3"/>
        <v>Weymouth</v>
      </c>
      <c r="L24" t="str">
        <f t="shared" si="4"/>
        <v>AFC Wimbledon</v>
      </c>
    </row>
    <row r="25" spans="1:12" x14ac:dyDescent="0.3">
      <c r="A25" t="str">
        <f>FA!C25&amp;FA!E25</f>
        <v>44870Crawley Town</v>
      </c>
      <c r="B25" t="str">
        <f>FA!C25&amp;FA!G25</f>
        <v>44870Acc'ton Stanley</v>
      </c>
      <c r="C25" t="str">
        <f>FA!E25</f>
        <v>Crawley Town</v>
      </c>
      <c r="D25" t="str">
        <f>FA!G25</f>
        <v>Acc'ton Stanley</v>
      </c>
      <c r="E25" s="1">
        <f>FA!C25</f>
        <v>44870</v>
      </c>
      <c r="F25" t="s">
        <v>1051</v>
      </c>
      <c r="G25" t="str">
        <f>FA!A25</f>
        <v>First round proper</v>
      </c>
      <c r="H25" t="str">
        <f t="shared" si="0"/>
        <v>FAFirst round proper</v>
      </c>
      <c r="I25" t="str">
        <f t="shared" si="1"/>
        <v>FAFirst round properCrawley Town</v>
      </c>
      <c r="J25" t="str">
        <f t="shared" si="2"/>
        <v>FAFirst round properAcc'ton Stanley</v>
      </c>
      <c r="K25" t="str">
        <f t="shared" si="3"/>
        <v>Crawley Town</v>
      </c>
      <c r="L25" t="str">
        <f t="shared" si="4"/>
        <v>Acc'ton Stanley</v>
      </c>
    </row>
    <row r="26" spans="1:12" x14ac:dyDescent="0.3">
      <c r="A26" t="str">
        <f>FA!C26&amp;FA!E26</f>
        <v>44870Crewe Alexandra</v>
      </c>
      <c r="B26" t="str">
        <f>FA!C26&amp;FA!G26</f>
        <v>44870Leyton Orient</v>
      </c>
      <c r="C26" t="str">
        <f>FA!E26</f>
        <v>Crewe Alexandra</v>
      </c>
      <c r="D26" t="str">
        <f>FA!G26</f>
        <v>Leyton Orient</v>
      </c>
      <c r="E26" s="1">
        <f>FA!C26</f>
        <v>44870</v>
      </c>
      <c r="F26" t="s">
        <v>1051</v>
      </c>
      <c r="G26" t="str">
        <f>FA!A26</f>
        <v>First round proper</v>
      </c>
      <c r="H26" t="str">
        <f t="shared" si="0"/>
        <v>FAFirst round proper</v>
      </c>
      <c r="I26" t="str">
        <f t="shared" si="1"/>
        <v>FAFirst round properCrewe Alexandra</v>
      </c>
      <c r="J26" t="str">
        <f t="shared" si="2"/>
        <v>FAFirst round properLeyton Orient</v>
      </c>
      <c r="K26" t="str">
        <f t="shared" si="3"/>
        <v>Crewe Alexandra</v>
      </c>
      <c r="L26" t="str">
        <f t="shared" si="4"/>
        <v>Leyton Orient</v>
      </c>
    </row>
    <row r="27" spans="1:12" x14ac:dyDescent="0.3">
      <c r="A27" t="str">
        <f>FA!C27&amp;FA!E27</f>
        <v>44870Bristol Rovers</v>
      </c>
      <c r="B27" t="str">
        <f>FA!C27&amp;FA!G27</f>
        <v>44870Rochdale</v>
      </c>
      <c r="C27" t="str">
        <f>FA!E27</f>
        <v>Bristol Rovers</v>
      </c>
      <c r="D27" t="str">
        <f>FA!G27</f>
        <v>Rochdale</v>
      </c>
      <c r="E27" s="1">
        <f>FA!C27</f>
        <v>44870</v>
      </c>
      <c r="F27" t="s">
        <v>1051</v>
      </c>
      <c r="G27" t="str">
        <f>FA!A27</f>
        <v>First round proper</v>
      </c>
      <c r="H27" t="str">
        <f t="shared" si="0"/>
        <v>FAFirst round proper</v>
      </c>
      <c r="I27" t="str">
        <f t="shared" si="1"/>
        <v>FAFirst round properBristol Rovers</v>
      </c>
      <c r="J27" t="str">
        <f t="shared" si="2"/>
        <v>FAFirst round properRochdale</v>
      </c>
      <c r="K27" t="str">
        <f t="shared" si="3"/>
        <v>Bristol Rovers</v>
      </c>
      <c r="L27" t="str">
        <f t="shared" si="4"/>
        <v>Rochdale</v>
      </c>
    </row>
    <row r="28" spans="1:12" x14ac:dyDescent="0.3">
      <c r="A28" t="str">
        <f>FA!C28&amp;FA!E28</f>
        <v>44870Wycombe</v>
      </c>
      <c r="B28" t="str">
        <f>FA!C28&amp;FA!G28</f>
        <v>44870Walsall</v>
      </c>
      <c r="C28" t="str">
        <f>FA!E28</f>
        <v>Wycombe</v>
      </c>
      <c r="D28" t="str">
        <f>FA!G28</f>
        <v>Walsall</v>
      </c>
      <c r="E28" s="1">
        <f>FA!C28</f>
        <v>44870</v>
      </c>
      <c r="F28" t="s">
        <v>1051</v>
      </c>
      <c r="G28" t="str">
        <f>FA!A28</f>
        <v>First round proper</v>
      </c>
      <c r="H28" t="str">
        <f t="shared" si="0"/>
        <v>FAFirst round proper</v>
      </c>
      <c r="I28" t="str">
        <f t="shared" si="1"/>
        <v>FAFirst round properWycombe</v>
      </c>
      <c r="J28" t="str">
        <f t="shared" si="2"/>
        <v>FAFirst round properWalsall</v>
      </c>
      <c r="K28" t="str">
        <f t="shared" si="3"/>
        <v>Wycombe</v>
      </c>
      <c r="L28" t="str">
        <f t="shared" si="4"/>
        <v>Walsall</v>
      </c>
    </row>
    <row r="29" spans="1:12" x14ac:dyDescent="0.3">
      <c r="A29" t="str">
        <f>FA!C29&amp;FA!E29</f>
        <v>44870Cheltenham</v>
      </c>
      <c r="B29" t="str">
        <f>FA!C29&amp;FA!G29</f>
        <v>44870Alvechurch</v>
      </c>
      <c r="C29" t="str">
        <f>FA!E29</f>
        <v>Cheltenham</v>
      </c>
      <c r="D29" t="str">
        <f>FA!G29</f>
        <v>Alvechurch</v>
      </c>
      <c r="E29" s="1">
        <f>FA!C29</f>
        <v>44870</v>
      </c>
      <c r="F29" t="s">
        <v>1051</v>
      </c>
      <c r="G29" t="str">
        <f>FA!A29</f>
        <v>First round proper</v>
      </c>
      <c r="H29" t="str">
        <f t="shared" si="0"/>
        <v>FAFirst round proper</v>
      </c>
      <c r="I29" t="str">
        <f t="shared" si="1"/>
        <v>FAFirst round properCheltenham</v>
      </c>
      <c r="J29" t="str">
        <f t="shared" si="2"/>
        <v>FAFirst round properAlvechurch</v>
      </c>
      <c r="K29" t="str">
        <f t="shared" si="3"/>
        <v>Cheltenham</v>
      </c>
      <c r="L29" t="str">
        <f t="shared" si="4"/>
        <v>Alvechurch</v>
      </c>
    </row>
    <row r="30" spans="1:12" x14ac:dyDescent="0.3">
      <c r="A30" t="str">
        <f>FA!C30&amp;FA!E30</f>
        <v>44870Solihull Moors</v>
      </c>
      <c r="B30" t="str">
        <f>FA!C30&amp;FA!G30</f>
        <v>44870Hartlepool Utd</v>
      </c>
      <c r="C30" t="str">
        <f>FA!E30</f>
        <v>Solihull Moors</v>
      </c>
      <c r="D30" t="str">
        <f>FA!G30</f>
        <v>Hartlepool Utd</v>
      </c>
      <c r="E30" s="1">
        <f>FA!C30</f>
        <v>44870</v>
      </c>
      <c r="F30" t="s">
        <v>1051</v>
      </c>
      <c r="G30" t="str">
        <f>FA!A30</f>
        <v>First round proper</v>
      </c>
      <c r="H30" t="str">
        <f t="shared" si="0"/>
        <v>FAFirst round proper</v>
      </c>
      <c r="I30" t="str">
        <f t="shared" si="1"/>
        <v>FAFirst round properSolihull Moors</v>
      </c>
      <c r="J30" t="str">
        <f t="shared" si="2"/>
        <v>FAFirst round properHartlepool Utd</v>
      </c>
      <c r="K30" t="str">
        <f t="shared" si="3"/>
        <v>Solihull Moors</v>
      </c>
      <c r="L30" t="str">
        <f t="shared" si="4"/>
        <v>Hartlepool Utd</v>
      </c>
    </row>
    <row r="31" spans="1:12" x14ac:dyDescent="0.3">
      <c r="A31" t="str">
        <f>FA!C31&amp;FA!E31</f>
        <v>44870Gateshead</v>
      </c>
      <c r="B31" t="str">
        <f>FA!C31&amp;FA!G31</f>
        <v>44870Stevenage</v>
      </c>
      <c r="C31" t="str">
        <f>FA!E31</f>
        <v>Gateshead</v>
      </c>
      <c r="D31" t="str">
        <f>FA!G31</f>
        <v>Stevenage</v>
      </c>
      <c r="E31" s="1">
        <f>FA!C31</f>
        <v>44870</v>
      </c>
      <c r="F31" t="s">
        <v>1051</v>
      </c>
      <c r="G31" t="str">
        <f>FA!A31</f>
        <v>First round proper</v>
      </c>
      <c r="H31" t="str">
        <f t="shared" si="0"/>
        <v>FAFirst round proper</v>
      </c>
      <c r="I31" t="str">
        <f t="shared" si="1"/>
        <v>FAFirst round properGateshead</v>
      </c>
      <c r="J31" t="str">
        <f t="shared" si="2"/>
        <v>FAFirst round properStevenage</v>
      </c>
      <c r="K31" t="str">
        <f t="shared" si="3"/>
        <v>Gateshead</v>
      </c>
      <c r="L31" t="str">
        <f t="shared" si="4"/>
        <v>Stevenage</v>
      </c>
    </row>
    <row r="32" spans="1:12" x14ac:dyDescent="0.3">
      <c r="A32" t="str">
        <f>FA!C32&amp;FA!E32</f>
        <v>44870Port Vale</v>
      </c>
      <c r="B32" t="str">
        <f>FA!C32&amp;FA!G32</f>
        <v>44870Exeter City</v>
      </c>
      <c r="C32" t="str">
        <f>FA!E32</f>
        <v>Port Vale</v>
      </c>
      <c r="D32" t="str">
        <f>FA!G32</f>
        <v>Exeter City</v>
      </c>
      <c r="E32" s="1">
        <f>FA!C32</f>
        <v>44870</v>
      </c>
      <c r="F32" t="s">
        <v>1051</v>
      </c>
      <c r="G32" t="str">
        <f>FA!A32</f>
        <v>First round proper</v>
      </c>
      <c r="H32" t="str">
        <f t="shared" si="0"/>
        <v>FAFirst round proper</v>
      </c>
      <c r="I32" t="str">
        <f t="shared" si="1"/>
        <v>FAFirst round properPort Vale</v>
      </c>
      <c r="J32" t="str">
        <f t="shared" si="2"/>
        <v>FAFirst round properExeter City</v>
      </c>
      <c r="K32" t="str">
        <f t="shared" si="3"/>
        <v>Port Vale</v>
      </c>
      <c r="L32" t="str">
        <f t="shared" si="4"/>
        <v>Exeter City</v>
      </c>
    </row>
    <row r="33" spans="1:12" x14ac:dyDescent="0.3">
      <c r="A33" t="str">
        <f>FA!C33&amp;FA!E33</f>
        <v>44870Doncaster</v>
      </c>
      <c r="B33" t="str">
        <f>FA!C33&amp;FA!G33</f>
        <v>44870King's Lynn</v>
      </c>
      <c r="C33" t="str">
        <f>FA!E33</f>
        <v>Doncaster</v>
      </c>
      <c r="D33" t="str">
        <f>FA!G33</f>
        <v>King's Lynn</v>
      </c>
      <c r="E33" s="1">
        <f>FA!C33</f>
        <v>44870</v>
      </c>
      <c r="F33" t="s">
        <v>1051</v>
      </c>
      <c r="G33" t="str">
        <f>FA!A33</f>
        <v>First round proper</v>
      </c>
      <c r="H33" t="str">
        <f t="shared" si="0"/>
        <v>FAFirst round proper</v>
      </c>
      <c r="I33" t="str">
        <f t="shared" si="1"/>
        <v>FAFirst round properDoncaster</v>
      </c>
      <c r="J33" t="str">
        <f t="shared" si="2"/>
        <v>FAFirst round properKing's Lynn</v>
      </c>
      <c r="K33" t="str">
        <f t="shared" si="3"/>
        <v>Doncaster</v>
      </c>
      <c r="L33" t="str">
        <f t="shared" si="4"/>
        <v>King's Lynn</v>
      </c>
    </row>
    <row r="34" spans="1:12" x14ac:dyDescent="0.3">
      <c r="A34" t="str">
        <f>FA!C34&amp;FA!E34</f>
        <v>44870Buxton</v>
      </c>
      <c r="B34" t="str">
        <f>FA!C34&amp;FA!G34</f>
        <v>44870Merthyr Town</v>
      </c>
      <c r="C34" t="str">
        <f>FA!E34</f>
        <v>Buxton</v>
      </c>
      <c r="D34" t="str">
        <f>FA!G34</f>
        <v>Merthyr Town</v>
      </c>
      <c r="E34" s="1">
        <f>FA!C34</f>
        <v>44870</v>
      </c>
      <c r="F34" t="s">
        <v>1051</v>
      </c>
      <c r="G34" t="str">
        <f>FA!A34</f>
        <v>First round proper</v>
      </c>
      <c r="H34" t="str">
        <f t="shared" si="0"/>
        <v>FAFirst round proper</v>
      </c>
      <c r="I34" t="str">
        <f t="shared" si="1"/>
        <v>FAFirst round properBuxton</v>
      </c>
      <c r="J34" t="str">
        <f t="shared" si="2"/>
        <v>FAFirst round properMerthyr Town</v>
      </c>
      <c r="K34" t="str">
        <f t="shared" si="3"/>
        <v>Buxton</v>
      </c>
      <c r="L34" t="str">
        <f t="shared" si="4"/>
        <v>Merthyr Town</v>
      </c>
    </row>
    <row r="35" spans="1:12" x14ac:dyDescent="0.3">
      <c r="A35" t="str">
        <f>FA!C35&amp;FA!E35</f>
        <v>44870Fylde</v>
      </c>
      <c r="B35" t="str">
        <f>FA!C35&amp;FA!G35</f>
        <v>44870Gillingham</v>
      </c>
      <c r="C35" t="str">
        <f>FA!E35</f>
        <v>Fylde</v>
      </c>
      <c r="D35" t="str">
        <f>FA!G35</f>
        <v>Gillingham</v>
      </c>
      <c r="E35" s="1">
        <f>FA!C35</f>
        <v>44870</v>
      </c>
      <c r="F35" t="s">
        <v>1051</v>
      </c>
      <c r="G35" t="str">
        <f>FA!A35</f>
        <v>First round proper</v>
      </c>
      <c r="H35" t="str">
        <f t="shared" si="0"/>
        <v>FAFirst round proper</v>
      </c>
      <c r="I35" t="str">
        <f t="shared" si="1"/>
        <v>FAFirst round properFylde</v>
      </c>
      <c r="J35" t="str">
        <f t="shared" si="2"/>
        <v>FAFirst round properGillingham</v>
      </c>
      <c r="K35" t="str">
        <f t="shared" si="3"/>
        <v>Fylde</v>
      </c>
      <c r="L35" t="str">
        <f t="shared" si="4"/>
        <v>Gillingham</v>
      </c>
    </row>
    <row r="36" spans="1:12" x14ac:dyDescent="0.3">
      <c r="A36" t="str">
        <f>FA!C36&amp;FA!E36</f>
        <v>44870Grimsby Town</v>
      </c>
      <c r="B36" t="str">
        <f>FA!C36&amp;FA!G36</f>
        <v>44870Plymouth Argyle</v>
      </c>
      <c r="C36" t="str">
        <f>FA!E36</f>
        <v>Grimsby Town</v>
      </c>
      <c r="D36" t="str">
        <f>FA!G36</f>
        <v>Plymouth Argyle</v>
      </c>
      <c r="E36" s="1">
        <f>FA!C36</f>
        <v>44870</v>
      </c>
      <c r="F36" t="s">
        <v>1051</v>
      </c>
      <c r="G36" t="str">
        <f>FA!A36</f>
        <v>First round proper</v>
      </c>
      <c r="H36" t="str">
        <f t="shared" si="0"/>
        <v>FAFirst round proper</v>
      </c>
      <c r="I36" t="str">
        <f t="shared" si="1"/>
        <v>FAFirst round properGrimsby Town</v>
      </c>
      <c r="J36" t="str">
        <f t="shared" si="2"/>
        <v>FAFirst round properPlymouth Argyle</v>
      </c>
      <c r="K36" t="str">
        <f t="shared" si="3"/>
        <v>Grimsby Town</v>
      </c>
      <c r="L36" t="str">
        <f t="shared" si="4"/>
        <v>Plymouth Argyle</v>
      </c>
    </row>
    <row r="37" spans="1:12" x14ac:dyDescent="0.3">
      <c r="A37" t="str">
        <f>FA!C37&amp;FA!E37</f>
        <v>44871Wrexham</v>
      </c>
      <c r="B37" t="str">
        <f>FA!C37&amp;FA!G37</f>
        <v>44871Oldham Athletic</v>
      </c>
      <c r="C37" t="str">
        <f>FA!E37</f>
        <v>Wrexham</v>
      </c>
      <c r="D37" t="str">
        <f>FA!G37</f>
        <v>Oldham Athletic</v>
      </c>
      <c r="E37" s="1">
        <f>FA!C37</f>
        <v>44871</v>
      </c>
      <c r="F37" t="s">
        <v>1051</v>
      </c>
      <c r="G37" t="str">
        <f>FA!A37</f>
        <v>First round proper</v>
      </c>
      <c r="H37" t="str">
        <f t="shared" si="0"/>
        <v>FAFirst round proper</v>
      </c>
      <c r="I37" t="str">
        <f t="shared" si="1"/>
        <v>FAFirst round properWrexham</v>
      </c>
      <c r="J37" t="str">
        <f t="shared" si="2"/>
        <v>FAFirst round properOldham Athletic</v>
      </c>
      <c r="K37" t="str">
        <f t="shared" si="3"/>
        <v>Wrexham</v>
      </c>
      <c r="L37" t="str">
        <f t="shared" si="4"/>
        <v>Oldham Athletic</v>
      </c>
    </row>
    <row r="38" spans="1:12" x14ac:dyDescent="0.3">
      <c r="A38" t="str">
        <f>FA!C38&amp;FA!E38</f>
        <v>44871Curzon Ashton</v>
      </c>
      <c r="B38" t="str">
        <f>FA!C38&amp;FA!G38</f>
        <v>44871Cambridge Utd</v>
      </c>
      <c r="C38" t="str">
        <f>FA!E38</f>
        <v>Curzon Ashton</v>
      </c>
      <c r="D38" t="str">
        <f>FA!G38</f>
        <v>Cambridge Utd</v>
      </c>
      <c r="E38" s="1">
        <f>FA!C38</f>
        <v>44871</v>
      </c>
      <c r="F38" t="s">
        <v>1051</v>
      </c>
      <c r="G38" t="str">
        <f>FA!A38</f>
        <v>First round proper</v>
      </c>
      <c r="H38" t="str">
        <f t="shared" si="0"/>
        <v>FAFirst round proper</v>
      </c>
      <c r="I38" t="str">
        <f t="shared" si="1"/>
        <v>FAFirst round properCurzon Ashton</v>
      </c>
      <c r="J38" t="str">
        <f t="shared" si="2"/>
        <v>FAFirst round properCambridge Utd</v>
      </c>
      <c r="K38" t="str">
        <f t="shared" si="3"/>
        <v>Curzon Ashton</v>
      </c>
      <c r="L38" t="str">
        <f t="shared" si="4"/>
        <v>Cambridge Utd</v>
      </c>
    </row>
    <row r="39" spans="1:12" x14ac:dyDescent="0.3">
      <c r="A39" t="str">
        <f>FA!C39&amp;FA!E39</f>
        <v>44871Torquay</v>
      </c>
      <c r="B39" t="str">
        <f>FA!C39&amp;FA!G39</f>
        <v>44871Derby County</v>
      </c>
      <c r="C39" t="str">
        <f>FA!E39</f>
        <v>Torquay</v>
      </c>
      <c r="D39" t="str">
        <f>FA!G39</f>
        <v>Derby County</v>
      </c>
      <c r="E39" s="1">
        <f>FA!C39</f>
        <v>44871</v>
      </c>
      <c r="F39" t="s">
        <v>1051</v>
      </c>
      <c r="G39" t="str">
        <f>FA!A39</f>
        <v>First round proper</v>
      </c>
      <c r="H39" t="str">
        <f t="shared" si="0"/>
        <v>FAFirst round proper</v>
      </c>
      <c r="I39" t="str">
        <f t="shared" si="1"/>
        <v>FAFirst round properTorquay</v>
      </c>
      <c r="J39" t="str">
        <f t="shared" si="2"/>
        <v>FAFirst round properDerby County</v>
      </c>
      <c r="K39" t="str">
        <f t="shared" si="3"/>
        <v>Torquay</v>
      </c>
      <c r="L39" t="str">
        <f t="shared" si="4"/>
        <v>Derby County</v>
      </c>
    </row>
    <row r="40" spans="1:12" x14ac:dyDescent="0.3">
      <c r="A40" t="str">
        <f>FA!C40&amp;FA!E40</f>
        <v>44872Bracknell</v>
      </c>
      <c r="B40" t="str">
        <f>FA!C40&amp;FA!G40</f>
        <v>44872Ipswich Town</v>
      </c>
      <c r="C40" t="str">
        <f>FA!E40</f>
        <v>Bracknell</v>
      </c>
      <c r="D40" t="str">
        <f>FA!G40</f>
        <v>Ipswich Town</v>
      </c>
      <c r="E40" s="1">
        <f>FA!C40</f>
        <v>44872</v>
      </c>
      <c r="F40" t="s">
        <v>1051</v>
      </c>
      <c r="G40" t="str">
        <f>FA!A40</f>
        <v>First round proper</v>
      </c>
      <c r="H40" t="str">
        <f t="shared" si="0"/>
        <v>FAFirst round proper</v>
      </c>
      <c r="I40" t="str">
        <f t="shared" si="1"/>
        <v>FAFirst round properBracknell</v>
      </c>
      <c r="J40" t="str">
        <f t="shared" si="2"/>
        <v>FAFirst round properIpswich Town</v>
      </c>
      <c r="K40" t="str">
        <f t="shared" si="3"/>
        <v>Bracknell</v>
      </c>
      <c r="L40" t="str">
        <f t="shared" si="4"/>
        <v>Ipswich Town</v>
      </c>
    </row>
    <row r="41" spans="1:12" x14ac:dyDescent="0.3">
      <c r="A41" t="str">
        <f>FA!C41&amp;FA!E41</f>
        <v>44879Chelmsford</v>
      </c>
      <c r="B41" t="str">
        <f>FA!C41&amp;FA!G41</f>
        <v>44879Barnet</v>
      </c>
      <c r="C41" t="str">
        <f>FA!E41</f>
        <v>Chelmsford</v>
      </c>
      <c r="D41" t="str">
        <f>FA!G41</f>
        <v>Barnet</v>
      </c>
      <c r="E41" s="1">
        <f>FA!C41</f>
        <v>44879</v>
      </c>
      <c r="F41" t="s">
        <v>1051</v>
      </c>
      <c r="G41" t="str">
        <f>FA!A41</f>
        <v>First round proper</v>
      </c>
      <c r="H41" t="str">
        <f t="shared" si="0"/>
        <v>FAFirst round proper</v>
      </c>
      <c r="I41" t="str">
        <f t="shared" si="1"/>
        <v>FAFirst round properChelmsford</v>
      </c>
      <c r="J41" t="str">
        <f t="shared" si="2"/>
        <v>FAFirst round properBarnet</v>
      </c>
      <c r="K41" t="str">
        <f t="shared" si="3"/>
        <v>Chelmsford</v>
      </c>
      <c r="L41" t="str">
        <f t="shared" si="4"/>
        <v>Barnet</v>
      </c>
    </row>
    <row r="42" spans="1:12" x14ac:dyDescent="0.3">
      <c r="A42" t="str">
        <f>FA!C42&amp;FA!E42</f>
        <v>44880Derby County</v>
      </c>
      <c r="B42" t="str">
        <f>FA!C42&amp;FA!G42</f>
        <v>44880Torquay</v>
      </c>
      <c r="C42" t="str">
        <f>FA!E42</f>
        <v>Derby County</v>
      </c>
      <c r="D42" t="str">
        <f>FA!G42</f>
        <v>Torquay</v>
      </c>
      <c r="E42" s="1">
        <f>FA!C42</f>
        <v>44880</v>
      </c>
      <c r="F42" t="s">
        <v>1051</v>
      </c>
      <c r="G42" t="str">
        <f>FA!A42</f>
        <v>First round proper</v>
      </c>
      <c r="H42" t="str">
        <f t="shared" si="0"/>
        <v>FAFirst round proper</v>
      </c>
      <c r="I42" t="str">
        <f t="shared" si="1"/>
        <v>FAFirst round properDerby County</v>
      </c>
      <c r="J42" t="str">
        <f t="shared" si="2"/>
        <v>FAFirst round properTorquay</v>
      </c>
      <c r="K42" t="str">
        <f t="shared" si="3"/>
        <v>Derby County</v>
      </c>
      <c r="L42" t="str">
        <f t="shared" si="4"/>
        <v>Torquay</v>
      </c>
    </row>
    <row r="43" spans="1:12" x14ac:dyDescent="0.3">
      <c r="A43" t="str">
        <f>FA!C43&amp;FA!E43</f>
        <v>44880Gillingham</v>
      </c>
      <c r="B43" t="str">
        <f>FA!C43&amp;FA!G43</f>
        <v>44880Fylde</v>
      </c>
      <c r="C43" t="str">
        <f>FA!E43</f>
        <v>Gillingham</v>
      </c>
      <c r="D43" t="str">
        <f>FA!G43</f>
        <v>Fylde</v>
      </c>
      <c r="E43" s="1">
        <f>FA!C43</f>
        <v>44880</v>
      </c>
      <c r="F43" t="s">
        <v>1051</v>
      </c>
      <c r="G43" t="str">
        <f>FA!A43</f>
        <v>First round proper</v>
      </c>
      <c r="H43" t="str">
        <f t="shared" si="0"/>
        <v>FAFirst round proper</v>
      </c>
      <c r="I43" t="str">
        <f t="shared" si="1"/>
        <v>FAFirst round properGillingham</v>
      </c>
      <c r="J43" t="str">
        <f t="shared" si="2"/>
        <v>FAFirst round properFylde</v>
      </c>
      <c r="K43" t="str">
        <f t="shared" si="3"/>
        <v>Gillingham</v>
      </c>
      <c r="L43" t="str">
        <f t="shared" si="4"/>
        <v>Fylde</v>
      </c>
    </row>
    <row r="44" spans="1:12" x14ac:dyDescent="0.3">
      <c r="A44" t="str">
        <f>FA!C44&amp;FA!E44</f>
        <v>44880Hartlepool Utd</v>
      </c>
      <c r="B44" t="str">
        <f>FA!C44&amp;FA!G44</f>
        <v>44880Solihull Moors</v>
      </c>
      <c r="C44" t="str">
        <f>FA!E44</f>
        <v>Hartlepool Utd</v>
      </c>
      <c r="D44" t="str">
        <f>FA!G44</f>
        <v>Solihull Moors</v>
      </c>
      <c r="E44" s="1">
        <f>FA!C44</f>
        <v>44880</v>
      </c>
      <c r="F44" t="s">
        <v>1051</v>
      </c>
      <c r="G44" t="str">
        <f>FA!A44</f>
        <v>First round proper</v>
      </c>
      <c r="H44" t="str">
        <f t="shared" si="0"/>
        <v>FAFirst round proper</v>
      </c>
      <c r="I44" t="str">
        <f t="shared" si="1"/>
        <v>FAFirst round properHartlepool Utd</v>
      </c>
      <c r="J44" t="str">
        <f t="shared" si="2"/>
        <v>FAFirst round properSolihull Moors</v>
      </c>
      <c r="K44" t="str">
        <f t="shared" si="3"/>
        <v>Hartlepool Utd</v>
      </c>
      <c r="L44" t="str">
        <f t="shared" si="4"/>
        <v>Solihull Moors</v>
      </c>
    </row>
    <row r="45" spans="1:12" x14ac:dyDescent="0.3">
      <c r="A45" t="str">
        <f>FA!C45&amp;FA!E45</f>
        <v>44880AFC Wimbledon</v>
      </c>
      <c r="B45" t="str">
        <f>FA!C45&amp;FA!G45</f>
        <v>44880Weymouth</v>
      </c>
      <c r="C45" t="str">
        <f>FA!E45</f>
        <v>AFC Wimbledon</v>
      </c>
      <c r="D45" t="str">
        <f>FA!G45</f>
        <v>Weymouth</v>
      </c>
      <c r="E45" s="1">
        <f>FA!C45</f>
        <v>44880</v>
      </c>
      <c r="F45" t="s">
        <v>1051</v>
      </c>
      <c r="G45" t="str">
        <f>FA!A45</f>
        <v>First round proper</v>
      </c>
      <c r="H45" t="str">
        <f t="shared" si="0"/>
        <v>FAFirst round proper</v>
      </c>
      <c r="I45" t="str">
        <f t="shared" si="1"/>
        <v>FAFirst round properAFC Wimbledon</v>
      </c>
      <c r="J45" t="str">
        <f t="shared" si="2"/>
        <v>FAFirst round properWeymouth</v>
      </c>
      <c r="K45" t="str">
        <f t="shared" si="3"/>
        <v>AFC Wimbledon</v>
      </c>
      <c r="L45" t="str">
        <f t="shared" si="4"/>
        <v>Weymouth</v>
      </c>
    </row>
    <row r="46" spans="1:12" x14ac:dyDescent="0.3">
      <c r="A46" t="str">
        <f>FA!C46&amp;FA!E46</f>
        <v>44880Cambridge Utd</v>
      </c>
      <c r="B46" t="str">
        <f>FA!C46&amp;FA!G46</f>
        <v>44880Curzon Ashton</v>
      </c>
      <c r="C46" t="str">
        <f>FA!E46</f>
        <v>Cambridge Utd</v>
      </c>
      <c r="D46" t="str">
        <f>FA!G46</f>
        <v>Curzon Ashton</v>
      </c>
      <c r="E46" s="1">
        <f>FA!C46</f>
        <v>44880</v>
      </c>
      <c r="F46" t="s">
        <v>1051</v>
      </c>
      <c r="G46" t="str">
        <f>FA!A46</f>
        <v>First round proper</v>
      </c>
      <c r="H46" t="str">
        <f t="shared" si="0"/>
        <v>FAFirst round proper</v>
      </c>
      <c r="I46" t="str">
        <f t="shared" si="1"/>
        <v>FAFirst round properCambridge Utd</v>
      </c>
      <c r="J46" t="str">
        <f t="shared" si="2"/>
        <v>FAFirst round properCurzon Ashton</v>
      </c>
      <c r="K46" t="str">
        <f t="shared" si="3"/>
        <v>Cambridge Utd</v>
      </c>
      <c r="L46" t="str">
        <f t="shared" si="4"/>
        <v>Curzon Ashton</v>
      </c>
    </row>
    <row r="47" spans="1:12" x14ac:dyDescent="0.3">
      <c r="A47" t="str">
        <f>FA!C47&amp;FA!E47</f>
        <v>44881Salford City</v>
      </c>
      <c r="B47" t="str">
        <f>FA!C47&amp;FA!G47</f>
        <v>44881P'borough Utd</v>
      </c>
      <c r="C47" t="str">
        <f>FA!E47</f>
        <v>Salford City</v>
      </c>
      <c r="D47" t="str">
        <f>FA!G47</f>
        <v>P'borough Utd</v>
      </c>
      <c r="E47" s="1">
        <f>FA!C47</f>
        <v>44881</v>
      </c>
      <c r="F47" t="s">
        <v>1051</v>
      </c>
      <c r="G47" t="str">
        <f>FA!A47</f>
        <v>First round proper</v>
      </c>
      <c r="H47" t="str">
        <f t="shared" si="0"/>
        <v>FAFirst round proper</v>
      </c>
      <c r="I47" t="str">
        <f t="shared" si="1"/>
        <v>FAFirst round properSalford City</v>
      </c>
      <c r="J47" t="str">
        <f t="shared" si="2"/>
        <v>FAFirst round properP'borough Utd</v>
      </c>
      <c r="K47" t="str">
        <f t="shared" si="3"/>
        <v>Salford City</v>
      </c>
      <c r="L47" t="str">
        <f t="shared" si="4"/>
        <v>P'borough Utd</v>
      </c>
    </row>
    <row r="48" spans="1:12" x14ac:dyDescent="0.3">
      <c r="A48" t="str">
        <f>FA!C48&amp;FA!E48</f>
        <v>44881Woking</v>
      </c>
      <c r="B48" t="str">
        <f>FA!C48&amp;FA!G48</f>
        <v>44881Oxford United</v>
      </c>
      <c r="C48" t="str">
        <f>FA!E48</f>
        <v>Woking</v>
      </c>
      <c r="D48" t="str">
        <f>FA!G48</f>
        <v>Oxford United</v>
      </c>
      <c r="E48" s="1">
        <f>FA!C48</f>
        <v>44881</v>
      </c>
      <c r="F48" t="s">
        <v>1051</v>
      </c>
      <c r="G48" t="str">
        <f>FA!A48</f>
        <v>First round proper</v>
      </c>
      <c r="H48" t="str">
        <f t="shared" si="0"/>
        <v>FAFirst round proper</v>
      </c>
      <c r="I48" t="str">
        <f t="shared" si="1"/>
        <v>FAFirst round properWoking</v>
      </c>
      <c r="J48" t="str">
        <f t="shared" si="2"/>
        <v>FAFirst round properOxford United</v>
      </c>
      <c r="K48" t="str">
        <f t="shared" si="3"/>
        <v>Woking</v>
      </c>
      <c r="L48" t="str">
        <f t="shared" si="4"/>
        <v>Oxford United</v>
      </c>
    </row>
    <row r="49" spans="1:12" x14ac:dyDescent="0.3">
      <c r="A49" t="str">
        <f>FA!C49&amp;FA!E49</f>
        <v>44891King's Lynn</v>
      </c>
      <c r="B49" t="str">
        <f>FA!C49&amp;FA!G49</f>
        <v>44891Stevenage</v>
      </c>
      <c r="C49" t="str">
        <f>FA!E49</f>
        <v>King's Lynn</v>
      </c>
      <c r="D49" t="str">
        <f>FA!G49</f>
        <v>Stevenage</v>
      </c>
      <c r="E49" s="1">
        <f>FA!C49</f>
        <v>44891</v>
      </c>
      <c r="F49" t="s">
        <v>1051</v>
      </c>
      <c r="G49" t="str">
        <f>FA!A49</f>
        <v>Second round proper</v>
      </c>
      <c r="H49" t="str">
        <f t="shared" si="0"/>
        <v>FASecond round proper</v>
      </c>
      <c r="I49" t="str">
        <f t="shared" si="1"/>
        <v>FASecond round properKing's Lynn</v>
      </c>
      <c r="J49" t="str">
        <f t="shared" si="2"/>
        <v>FASecond round properStevenage</v>
      </c>
      <c r="K49" t="str">
        <f t="shared" si="3"/>
        <v>King's Lynn</v>
      </c>
      <c r="L49" t="str">
        <f t="shared" si="4"/>
        <v>Stevenage</v>
      </c>
    </row>
    <row r="50" spans="1:12" x14ac:dyDescent="0.3">
      <c r="A50" t="str">
        <f>FA!C50&amp;FA!E50</f>
        <v>44891Charlton Ath</v>
      </c>
      <c r="B50" t="str">
        <f>FA!C50&amp;FA!G50</f>
        <v>44891Stockport</v>
      </c>
      <c r="C50" t="str">
        <f>FA!E50</f>
        <v>Charlton Ath</v>
      </c>
      <c r="D50" t="str">
        <f>FA!G50</f>
        <v>Stockport</v>
      </c>
      <c r="E50" s="1">
        <f>FA!C50</f>
        <v>44891</v>
      </c>
      <c r="F50" t="s">
        <v>1051</v>
      </c>
      <c r="G50" t="str">
        <f>FA!A50</f>
        <v>Second round proper</v>
      </c>
      <c r="H50" t="str">
        <f t="shared" si="0"/>
        <v>FASecond round proper</v>
      </c>
      <c r="I50" t="str">
        <f t="shared" si="1"/>
        <v>FASecond round properCharlton Ath</v>
      </c>
      <c r="J50" t="str">
        <f t="shared" si="2"/>
        <v>FASecond round properStockport</v>
      </c>
      <c r="K50" t="str">
        <f t="shared" si="3"/>
        <v>Charlton Ath</v>
      </c>
      <c r="L50" t="str">
        <f t="shared" si="4"/>
        <v>Stockport</v>
      </c>
    </row>
    <row r="51" spans="1:12" x14ac:dyDescent="0.3">
      <c r="A51" t="str">
        <f>FA!C51&amp;FA!E51</f>
        <v>44891Hartlepool Utd</v>
      </c>
      <c r="B51" t="str">
        <f>FA!C51&amp;FA!G51</f>
        <v>44891Harrogate</v>
      </c>
      <c r="C51" t="str">
        <f>FA!E51</f>
        <v>Hartlepool Utd</v>
      </c>
      <c r="D51" t="str">
        <f>FA!G51</f>
        <v>Harrogate</v>
      </c>
      <c r="E51" s="1">
        <f>FA!C51</f>
        <v>44891</v>
      </c>
      <c r="F51" t="s">
        <v>1051</v>
      </c>
      <c r="G51" t="str">
        <f>FA!A51</f>
        <v>Second round proper</v>
      </c>
      <c r="H51" t="str">
        <f t="shared" si="0"/>
        <v>FASecond round proper</v>
      </c>
      <c r="I51" t="str">
        <f t="shared" si="1"/>
        <v>FASecond round properHartlepool Utd</v>
      </c>
      <c r="J51" t="str">
        <f t="shared" si="2"/>
        <v>FASecond round properHarrogate</v>
      </c>
      <c r="K51" t="str">
        <f t="shared" si="3"/>
        <v>Hartlepool Utd</v>
      </c>
      <c r="L51" t="str">
        <f t="shared" si="4"/>
        <v>Harrogate</v>
      </c>
    </row>
    <row r="52" spans="1:12" x14ac:dyDescent="0.3">
      <c r="A52" t="str">
        <f>FA!C52&amp;FA!E52</f>
        <v>44891Walsall</v>
      </c>
      <c r="B52" t="str">
        <f>FA!C52&amp;FA!G52</f>
        <v>44891Carlisle United</v>
      </c>
      <c r="C52" t="str">
        <f>FA!E52</f>
        <v>Walsall</v>
      </c>
      <c r="D52" t="str">
        <f>FA!G52</f>
        <v>Carlisle United</v>
      </c>
      <c r="E52" s="1">
        <f>FA!C52</f>
        <v>44891</v>
      </c>
      <c r="F52" t="s">
        <v>1051</v>
      </c>
      <c r="G52" t="str">
        <f>FA!A52</f>
        <v>Second round proper</v>
      </c>
      <c r="H52" t="str">
        <f t="shared" si="0"/>
        <v>FASecond round proper</v>
      </c>
      <c r="I52" t="str">
        <f t="shared" si="1"/>
        <v>FASecond round properWalsall</v>
      </c>
      <c r="J52" t="str">
        <f t="shared" si="2"/>
        <v>FASecond round properCarlisle United</v>
      </c>
      <c r="K52" t="str">
        <f t="shared" si="3"/>
        <v>Walsall</v>
      </c>
      <c r="L52" t="str">
        <f t="shared" si="4"/>
        <v>Carlisle United</v>
      </c>
    </row>
    <row r="53" spans="1:12" x14ac:dyDescent="0.3">
      <c r="A53" t="str">
        <f>FA!C53&amp;FA!E53</f>
        <v>44891Portsmouth</v>
      </c>
      <c r="B53" t="str">
        <f>FA!C53&amp;FA!G53</f>
        <v>44891MK Dons</v>
      </c>
      <c r="C53" t="str">
        <f>FA!E53</f>
        <v>Portsmouth</v>
      </c>
      <c r="D53" t="str">
        <f>FA!G53</f>
        <v>MK Dons</v>
      </c>
      <c r="E53" s="1">
        <f>FA!C53</f>
        <v>44891</v>
      </c>
      <c r="F53" t="s">
        <v>1051</v>
      </c>
      <c r="G53" t="str">
        <f>FA!A53</f>
        <v>Second round proper</v>
      </c>
      <c r="H53" t="str">
        <f t="shared" si="0"/>
        <v>FASecond round proper</v>
      </c>
      <c r="I53" t="str">
        <f t="shared" si="1"/>
        <v>FASecond round properPortsmouth</v>
      </c>
      <c r="J53" t="str">
        <f t="shared" si="2"/>
        <v>FASecond round properMK Dons</v>
      </c>
      <c r="K53" t="str">
        <f t="shared" si="3"/>
        <v>Portsmouth</v>
      </c>
      <c r="L53" t="str">
        <f t="shared" si="4"/>
        <v>MK Dons</v>
      </c>
    </row>
    <row r="54" spans="1:12" x14ac:dyDescent="0.3">
      <c r="A54" t="str">
        <f>FA!C54&amp;FA!E54</f>
        <v>44891Shrewsbury</v>
      </c>
      <c r="B54" t="str">
        <f>FA!C54&amp;FA!G54</f>
        <v>44891P'borough Utd</v>
      </c>
      <c r="C54" t="str">
        <f>FA!E54</f>
        <v>Shrewsbury</v>
      </c>
      <c r="D54" t="str">
        <f>FA!G54</f>
        <v>P'borough Utd</v>
      </c>
      <c r="E54" s="1">
        <f>FA!C54</f>
        <v>44891</v>
      </c>
      <c r="F54" t="s">
        <v>1051</v>
      </c>
      <c r="G54" t="str">
        <f>FA!A54</f>
        <v>Second round proper</v>
      </c>
      <c r="H54" t="str">
        <f t="shared" si="0"/>
        <v>FASecond round proper</v>
      </c>
      <c r="I54" t="str">
        <f t="shared" si="1"/>
        <v>FASecond round properShrewsbury</v>
      </c>
      <c r="J54" t="str">
        <f t="shared" si="2"/>
        <v>FASecond round properP'borough Utd</v>
      </c>
      <c r="K54" t="str">
        <f t="shared" si="3"/>
        <v>Shrewsbury</v>
      </c>
      <c r="L54" t="str">
        <f t="shared" si="4"/>
        <v>P'borough Utd</v>
      </c>
    </row>
    <row r="55" spans="1:12" x14ac:dyDescent="0.3">
      <c r="A55" t="str">
        <f>FA!C55&amp;FA!E55</f>
        <v>44891Oxford United</v>
      </c>
      <c r="B55" t="str">
        <f>FA!C55&amp;FA!G55</f>
        <v>44891Exeter City</v>
      </c>
      <c r="C55" t="str">
        <f>FA!E55</f>
        <v>Oxford United</v>
      </c>
      <c r="D55" t="str">
        <f>FA!G55</f>
        <v>Exeter City</v>
      </c>
      <c r="E55" s="1">
        <f>FA!C55</f>
        <v>44891</v>
      </c>
      <c r="F55" t="s">
        <v>1051</v>
      </c>
      <c r="G55" t="str">
        <f>FA!A55</f>
        <v>Second round proper</v>
      </c>
      <c r="H55" t="str">
        <f t="shared" si="0"/>
        <v>FASecond round proper</v>
      </c>
      <c r="I55" t="str">
        <f t="shared" si="1"/>
        <v>FASecond round properOxford United</v>
      </c>
      <c r="J55" t="str">
        <f t="shared" si="2"/>
        <v>FASecond round properExeter City</v>
      </c>
      <c r="K55" t="str">
        <f t="shared" si="3"/>
        <v>Oxford United</v>
      </c>
      <c r="L55" t="str">
        <f t="shared" si="4"/>
        <v>Exeter City</v>
      </c>
    </row>
    <row r="56" spans="1:12" x14ac:dyDescent="0.3">
      <c r="A56" t="str">
        <f>FA!C56&amp;FA!E56</f>
        <v>44891Barnsley</v>
      </c>
      <c r="B56" t="str">
        <f>FA!C56&amp;FA!G56</f>
        <v>44891Crewe Alexandra</v>
      </c>
      <c r="C56" t="str">
        <f>FA!E56</f>
        <v>Barnsley</v>
      </c>
      <c r="D56" t="str">
        <f>FA!G56</f>
        <v>Crewe Alexandra</v>
      </c>
      <c r="E56" s="1">
        <f>FA!C56</f>
        <v>44891</v>
      </c>
      <c r="F56" t="s">
        <v>1051</v>
      </c>
      <c r="G56" t="str">
        <f>FA!A56</f>
        <v>Second round proper</v>
      </c>
      <c r="H56" t="str">
        <f t="shared" si="0"/>
        <v>FASecond round proper</v>
      </c>
      <c r="I56" t="str">
        <f t="shared" si="1"/>
        <v>FASecond round properBarnsley</v>
      </c>
      <c r="J56" t="str">
        <f t="shared" si="2"/>
        <v>FASecond round properCrewe Alexandra</v>
      </c>
      <c r="K56" t="str">
        <f t="shared" si="3"/>
        <v>Barnsley</v>
      </c>
      <c r="L56" t="str">
        <f t="shared" si="4"/>
        <v>Crewe Alexandra</v>
      </c>
    </row>
    <row r="57" spans="1:12" x14ac:dyDescent="0.3">
      <c r="A57" t="str">
        <f>FA!C57&amp;FA!E57</f>
        <v>44891Acc'ton Stanley</v>
      </c>
      <c r="B57" t="str">
        <f>FA!C57&amp;FA!G57</f>
        <v>44891Barnet</v>
      </c>
      <c r="C57" t="str">
        <f>FA!E57</f>
        <v>Acc'ton Stanley</v>
      </c>
      <c r="D57" t="str">
        <f>FA!G57</f>
        <v>Barnet</v>
      </c>
      <c r="E57" s="1">
        <f>FA!C57</f>
        <v>44891</v>
      </c>
      <c r="F57" t="s">
        <v>1051</v>
      </c>
      <c r="G57" t="str">
        <f>FA!A57</f>
        <v>Second round proper</v>
      </c>
      <c r="H57" t="str">
        <f t="shared" si="0"/>
        <v>FASecond round proper</v>
      </c>
      <c r="I57" t="str">
        <f t="shared" si="1"/>
        <v>FASecond round properAcc'ton Stanley</v>
      </c>
      <c r="J57" t="str">
        <f t="shared" si="2"/>
        <v>FASecond round properBarnet</v>
      </c>
      <c r="K57" t="str">
        <f t="shared" si="3"/>
        <v>Acc'ton Stanley</v>
      </c>
      <c r="L57" t="str">
        <f t="shared" si="4"/>
        <v>Barnet</v>
      </c>
    </row>
    <row r="58" spans="1:12" x14ac:dyDescent="0.3">
      <c r="A58" t="str">
        <f>FA!C58&amp;FA!E58</f>
        <v>44891Cambridge Utd</v>
      </c>
      <c r="B58" t="str">
        <f>FA!C58&amp;FA!G58</f>
        <v>44891Grimsby Town</v>
      </c>
      <c r="C58" t="str">
        <f>FA!E58</f>
        <v>Cambridge Utd</v>
      </c>
      <c r="D58" t="str">
        <f>FA!G58</f>
        <v>Grimsby Town</v>
      </c>
      <c r="E58" s="1">
        <f>FA!C58</f>
        <v>44891</v>
      </c>
      <c r="F58" t="s">
        <v>1051</v>
      </c>
      <c r="G58" t="str">
        <f>FA!A58</f>
        <v>Second round proper</v>
      </c>
      <c r="H58" t="str">
        <f t="shared" si="0"/>
        <v>FASecond round proper</v>
      </c>
      <c r="I58" t="str">
        <f t="shared" si="1"/>
        <v>FASecond round properCambridge Utd</v>
      </c>
      <c r="J58" t="str">
        <f t="shared" si="2"/>
        <v>FASecond round properGrimsby Town</v>
      </c>
      <c r="K58" t="str">
        <f t="shared" si="3"/>
        <v>Cambridge Utd</v>
      </c>
      <c r="L58" t="str">
        <f t="shared" si="4"/>
        <v>Grimsby Town</v>
      </c>
    </row>
    <row r="59" spans="1:12" x14ac:dyDescent="0.3">
      <c r="A59" t="str">
        <f>FA!C59&amp;FA!E59</f>
        <v>44891AFC Wimbledon</v>
      </c>
      <c r="B59" t="str">
        <f>FA!C59&amp;FA!G59</f>
        <v>44891Chesterfield</v>
      </c>
      <c r="C59" t="str">
        <f>FA!E59</f>
        <v>AFC Wimbledon</v>
      </c>
      <c r="D59" t="str">
        <f>FA!G59</f>
        <v>Chesterfield</v>
      </c>
      <c r="E59" s="1">
        <f>FA!C59</f>
        <v>44891</v>
      </c>
      <c r="F59" t="s">
        <v>1051</v>
      </c>
      <c r="G59" t="str">
        <f>FA!A59</f>
        <v>Second round proper</v>
      </c>
      <c r="H59" t="str">
        <f t="shared" si="0"/>
        <v>FASecond round proper</v>
      </c>
      <c r="I59" t="str">
        <f t="shared" si="1"/>
        <v>FASecond round properAFC Wimbledon</v>
      </c>
      <c r="J59" t="str">
        <f t="shared" si="2"/>
        <v>FASecond round properChesterfield</v>
      </c>
      <c r="K59" t="str">
        <f t="shared" si="3"/>
        <v>AFC Wimbledon</v>
      </c>
      <c r="L59" t="str">
        <f t="shared" si="4"/>
        <v>Chesterfield</v>
      </c>
    </row>
    <row r="60" spans="1:12" x14ac:dyDescent="0.3">
      <c r="A60" t="str">
        <f>FA!C60&amp;FA!E60</f>
        <v>44891FG Rovers</v>
      </c>
      <c r="B60" t="str">
        <f>FA!C60&amp;FA!G60</f>
        <v>44891Alvechurch</v>
      </c>
      <c r="C60" t="str">
        <f>FA!E60</f>
        <v>FG Rovers</v>
      </c>
      <c r="D60" t="str">
        <f>FA!G60</f>
        <v>Alvechurch</v>
      </c>
      <c r="E60" s="1">
        <f>FA!C60</f>
        <v>44891</v>
      </c>
      <c r="F60" t="s">
        <v>1051</v>
      </c>
      <c r="G60" t="str">
        <f>FA!A60</f>
        <v>Second round proper</v>
      </c>
      <c r="H60" t="str">
        <f t="shared" si="0"/>
        <v>FASecond round proper</v>
      </c>
      <c r="I60" t="str">
        <f t="shared" si="1"/>
        <v>FASecond round properFG Rovers</v>
      </c>
      <c r="J60" t="str">
        <f t="shared" si="2"/>
        <v>FASecond round properAlvechurch</v>
      </c>
      <c r="K60" t="str">
        <f t="shared" si="3"/>
        <v>FG Rovers</v>
      </c>
      <c r="L60" t="str">
        <f t="shared" si="4"/>
        <v>Alvechurch</v>
      </c>
    </row>
    <row r="61" spans="1:12" x14ac:dyDescent="0.3">
      <c r="A61" t="str">
        <f>FA!C61&amp;FA!E61</f>
        <v>44891Sheffield Weds</v>
      </c>
      <c r="B61" t="str">
        <f>FA!C61&amp;FA!G61</f>
        <v>44891Mansfield Town</v>
      </c>
      <c r="C61" t="str">
        <f>FA!E61</f>
        <v>Sheffield Weds</v>
      </c>
      <c r="D61" t="str">
        <f>FA!G61</f>
        <v>Mansfield Town</v>
      </c>
      <c r="E61" s="1">
        <f>FA!C61</f>
        <v>44891</v>
      </c>
      <c r="F61" t="s">
        <v>1051</v>
      </c>
      <c r="G61" t="str">
        <f>FA!A61</f>
        <v>Second round proper</v>
      </c>
      <c r="H61" t="str">
        <f t="shared" si="0"/>
        <v>FASecond round proper</v>
      </c>
      <c r="I61" t="str">
        <f t="shared" si="1"/>
        <v>FASecond round properSheffield Weds</v>
      </c>
      <c r="J61" t="str">
        <f t="shared" si="2"/>
        <v>FASecond round properMansfield Town</v>
      </c>
      <c r="K61" t="str">
        <f t="shared" si="3"/>
        <v>Sheffield Weds</v>
      </c>
      <c r="L61" t="str">
        <f t="shared" si="4"/>
        <v>Mansfield Town</v>
      </c>
    </row>
    <row r="62" spans="1:12" x14ac:dyDescent="0.3">
      <c r="A62" t="str">
        <f>FA!C62&amp;FA!E62</f>
        <v>44891Wrexham</v>
      </c>
      <c r="B62" t="str">
        <f>FA!C62&amp;FA!G62</f>
        <v>44891Farnborough</v>
      </c>
      <c r="C62" t="str">
        <f>FA!E62</f>
        <v>Wrexham</v>
      </c>
      <c r="D62" t="str">
        <f>FA!G62</f>
        <v>Farnborough</v>
      </c>
      <c r="E62" s="1">
        <f>FA!C62</f>
        <v>44891</v>
      </c>
      <c r="F62" t="s">
        <v>1051</v>
      </c>
      <c r="G62" t="str">
        <f>FA!A62</f>
        <v>Second round proper</v>
      </c>
      <c r="H62" t="str">
        <f t="shared" si="0"/>
        <v>FASecond round proper</v>
      </c>
      <c r="I62" t="str">
        <f t="shared" si="1"/>
        <v>FASecond round properWrexham</v>
      </c>
      <c r="J62" t="str">
        <f t="shared" si="2"/>
        <v>FASecond round properFarnborough</v>
      </c>
      <c r="K62" t="str">
        <f t="shared" si="3"/>
        <v>Wrexham</v>
      </c>
      <c r="L62" t="str">
        <f t="shared" si="4"/>
        <v>Farnborough</v>
      </c>
    </row>
    <row r="63" spans="1:12" x14ac:dyDescent="0.3">
      <c r="A63" t="str">
        <f>FA!C63&amp;FA!E63</f>
        <v>44891Dag &amp; Red</v>
      </c>
      <c r="B63" t="str">
        <f>FA!C63&amp;FA!G63</f>
        <v>44891Gillingham</v>
      </c>
      <c r="C63" t="str">
        <f>FA!E63</f>
        <v>Dag &amp; Red</v>
      </c>
      <c r="D63" t="str">
        <f>FA!G63</f>
        <v>Gillingham</v>
      </c>
      <c r="E63" s="1">
        <f>FA!C63</f>
        <v>44891</v>
      </c>
      <c r="F63" t="s">
        <v>1051</v>
      </c>
      <c r="G63" t="str">
        <f>FA!A63</f>
        <v>Second round proper</v>
      </c>
      <c r="H63" t="str">
        <f t="shared" si="0"/>
        <v>FASecond round proper</v>
      </c>
      <c r="I63" t="str">
        <f t="shared" si="1"/>
        <v>FASecond round properDag &amp; Red</v>
      </c>
      <c r="J63" t="str">
        <f t="shared" si="2"/>
        <v>FASecond round properGillingham</v>
      </c>
      <c r="K63" t="str">
        <f t="shared" si="3"/>
        <v>Dag &amp; Red</v>
      </c>
      <c r="L63" t="str">
        <f t="shared" si="4"/>
        <v>Gillingham</v>
      </c>
    </row>
    <row r="64" spans="1:12" x14ac:dyDescent="0.3">
      <c r="A64" t="str">
        <f>FA!C64&amp;FA!E64</f>
        <v>44892Ebbsfleet Utd</v>
      </c>
      <c r="B64" t="str">
        <f>FA!C64&amp;FA!G64</f>
        <v>44892Fleetwood Town</v>
      </c>
      <c r="C64" t="str">
        <f>FA!E64</f>
        <v>Ebbsfleet Utd</v>
      </c>
      <c r="D64" t="str">
        <f>FA!G64</f>
        <v>Fleetwood Town</v>
      </c>
      <c r="E64" s="1">
        <f>FA!C64</f>
        <v>44892</v>
      </c>
      <c r="F64" t="s">
        <v>1051</v>
      </c>
      <c r="G64" t="str">
        <f>FA!A64</f>
        <v>Second round proper</v>
      </c>
      <c r="H64" t="str">
        <f t="shared" si="0"/>
        <v>FASecond round proper</v>
      </c>
      <c r="I64" t="str">
        <f t="shared" si="1"/>
        <v>FASecond round properEbbsfleet Utd</v>
      </c>
      <c r="J64" t="str">
        <f t="shared" si="2"/>
        <v>FASecond round properFleetwood Town</v>
      </c>
      <c r="K64" t="str">
        <f t="shared" si="3"/>
        <v>Ebbsfleet Utd</v>
      </c>
      <c r="L64" t="str">
        <f t="shared" si="4"/>
        <v>Fleetwood Town</v>
      </c>
    </row>
    <row r="65" spans="1:12" x14ac:dyDescent="0.3">
      <c r="A65" t="str">
        <f>FA!C65&amp;FA!E65</f>
        <v>44892Bristol Rovers</v>
      </c>
      <c r="B65" t="str">
        <f>FA!C65&amp;FA!G65</f>
        <v>44892Boreham Wood</v>
      </c>
      <c r="C65" t="str">
        <f>FA!E65</f>
        <v>Bristol Rovers</v>
      </c>
      <c r="D65" t="str">
        <f>FA!G65</f>
        <v>Boreham Wood</v>
      </c>
      <c r="E65" s="1">
        <f>FA!C65</f>
        <v>44892</v>
      </c>
      <c r="F65" t="s">
        <v>1051</v>
      </c>
      <c r="G65" t="str">
        <f>FA!A65</f>
        <v>Second round proper</v>
      </c>
      <c r="H65" t="str">
        <f t="shared" si="0"/>
        <v>FASecond round proper</v>
      </c>
      <c r="I65" t="str">
        <f t="shared" si="1"/>
        <v>FASecond round properBristol Rovers</v>
      </c>
      <c r="J65" t="str">
        <f t="shared" si="2"/>
        <v>FASecond round properBoreham Wood</v>
      </c>
      <c r="K65" t="str">
        <f t="shared" si="3"/>
        <v>Bristol Rovers</v>
      </c>
      <c r="L65" t="str">
        <f t="shared" si="4"/>
        <v>Boreham Wood</v>
      </c>
    </row>
    <row r="66" spans="1:12" x14ac:dyDescent="0.3">
      <c r="A66" t="str">
        <f>FA!C66&amp;FA!E66</f>
        <v>44892Burton Albion</v>
      </c>
      <c r="B66" t="str">
        <f>FA!C66&amp;FA!G66</f>
        <v>44892Chippenham</v>
      </c>
      <c r="C66" t="str">
        <f>FA!E66</f>
        <v>Burton Albion</v>
      </c>
      <c r="D66" t="str">
        <f>FA!G66</f>
        <v>Chippenham</v>
      </c>
      <c r="E66" s="1">
        <f>FA!C66</f>
        <v>44892</v>
      </c>
      <c r="F66" t="s">
        <v>1051</v>
      </c>
      <c r="G66" t="str">
        <f>FA!A66</f>
        <v>Second round proper</v>
      </c>
      <c r="H66" t="str">
        <f t="shared" si="0"/>
        <v>FASecond round proper</v>
      </c>
      <c r="I66" t="str">
        <f t="shared" si="1"/>
        <v>FASecond round properBurton Albion</v>
      </c>
      <c r="J66" t="str">
        <f t="shared" si="2"/>
        <v>FASecond round properChippenham</v>
      </c>
      <c r="K66" t="str">
        <f t="shared" si="3"/>
        <v>Burton Albion</v>
      </c>
      <c r="L66" t="str">
        <f t="shared" si="4"/>
        <v>Chippenham</v>
      </c>
    </row>
    <row r="67" spans="1:12" x14ac:dyDescent="0.3">
      <c r="A67" t="str">
        <f>FA!C67&amp;FA!E67</f>
        <v>44892Newport County</v>
      </c>
      <c r="B67" t="str">
        <f>FA!C67&amp;FA!G67</f>
        <v>44892Derby County</v>
      </c>
      <c r="C67" t="str">
        <f>FA!E67</f>
        <v>Newport County</v>
      </c>
      <c r="D67" t="str">
        <f>FA!G67</f>
        <v>Derby County</v>
      </c>
      <c r="E67" s="1">
        <f>FA!C67</f>
        <v>44892</v>
      </c>
      <c r="F67" t="s">
        <v>1051</v>
      </c>
      <c r="G67" t="str">
        <f>FA!A67</f>
        <v>Second round proper</v>
      </c>
      <c r="H67" t="str">
        <f t="shared" ref="H67:H130" si="5">F67&amp;G67</f>
        <v>FASecond round proper</v>
      </c>
      <c r="I67" t="str">
        <f t="shared" ref="I67:I130" si="6">H67&amp;C67</f>
        <v>FASecond round properNewport County</v>
      </c>
      <c r="J67" t="str">
        <f t="shared" ref="J67:J130" si="7">H67&amp;D67</f>
        <v>FASecond round properDerby County</v>
      </c>
      <c r="K67" t="str">
        <f t="shared" ref="K67:K130" si="8">C67</f>
        <v>Newport County</v>
      </c>
      <c r="L67" t="str">
        <f t="shared" ref="L67:L130" si="9">D67</f>
        <v>Derby County</v>
      </c>
    </row>
    <row r="68" spans="1:12" x14ac:dyDescent="0.3">
      <c r="A68" t="str">
        <f>FA!C68&amp;FA!E68</f>
        <v>44892Ipswich Town</v>
      </c>
      <c r="B68" t="str">
        <f>FA!C68&amp;FA!G68</f>
        <v>44892Buxton</v>
      </c>
      <c r="C68" t="str">
        <f>FA!E68</f>
        <v>Ipswich Town</v>
      </c>
      <c r="D68" t="str">
        <f>FA!G68</f>
        <v>Buxton</v>
      </c>
      <c r="E68" s="1">
        <f>FA!C68</f>
        <v>44892</v>
      </c>
      <c r="F68" t="s">
        <v>1051</v>
      </c>
      <c r="G68" t="str">
        <f>FA!A68</f>
        <v>Second round proper</v>
      </c>
      <c r="H68" t="str">
        <f t="shared" si="5"/>
        <v>FASecond round proper</v>
      </c>
      <c r="I68" t="str">
        <f t="shared" si="6"/>
        <v>FASecond round properIpswich Town</v>
      </c>
      <c r="J68" t="str">
        <f t="shared" si="7"/>
        <v>FASecond round properBuxton</v>
      </c>
      <c r="K68" t="str">
        <f t="shared" si="8"/>
        <v>Ipswich Town</v>
      </c>
      <c r="L68" t="str">
        <f t="shared" si="9"/>
        <v>Buxton</v>
      </c>
    </row>
    <row r="69" spans="1:12" x14ac:dyDescent="0.3">
      <c r="A69" t="str">
        <f>FA!C69&amp;FA!E69</f>
        <v>44902Stockport</v>
      </c>
      <c r="B69" t="str">
        <f>FA!C69&amp;FA!G69</f>
        <v>44902Charlton Ath</v>
      </c>
      <c r="C69" t="str">
        <f>FA!E69</f>
        <v>Stockport</v>
      </c>
      <c r="D69" t="str">
        <f>FA!G69</f>
        <v>Charlton Ath</v>
      </c>
      <c r="E69" s="1">
        <f>FA!C69</f>
        <v>44902</v>
      </c>
      <c r="F69" t="s">
        <v>1051</v>
      </c>
      <c r="G69" t="str">
        <f>FA!A69</f>
        <v>Second round proper</v>
      </c>
      <c r="H69" t="str">
        <f t="shared" si="5"/>
        <v>FASecond round proper</v>
      </c>
      <c r="I69" t="str">
        <f t="shared" si="6"/>
        <v>FASecond round properStockport</v>
      </c>
      <c r="J69" t="str">
        <f t="shared" si="7"/>
        <v>FASecond round properCharlton Ath</v>
      </c>
      <c r="K69" t="str">
        <f t="shared" si="8"/>
        <v>Stockport</v>
      </c>
      <c r="L69" t="str">
        <f t="shared" si="9"/>
        <v>Charlton Ath</v>
      </c>
    </row>
    <row r="70" spans="1:12" x14ac:dyDescent="0.3">
      <c r="A70" t="str">
        <f>FA!C70&amp;FA!E70</f>
        <v>44903Gillingham</v>
      </c>
      <c r="B70" t="str">
        <f>FA!C70&amp;FA!G70</f>
        <v>44903Dag &amp; Red</v>
      </c>
      <c r="C70" t="str">
        <f>FA!E70</f>
        <v>Gillingham</v>
      </c>
      <c r="D70" t="str">
        <f>FA!G70</f>
        <v>Dag &amp; Red</v>
      </c>
      <c r="E70" s="1">
        <f>FA!C70</f>
        <v>44903</v>
      </c>
      <c r="F70" t="s">
        <v>1051</v>
      </c>
      <c r="G70" t="str">
        <f>FA!A70</f>
        <v>Second round proper</v>
      </c>
      <c r="H70" t="str">
        <f t="shared" si="5"/>
        <v>FASecond round proper</v>
      </c>
      <c r="I70" t="str">
        <f t="shared" si="6"/>
        <v>FASecond round properGillingham</v>
      </c>
      <c r="J70" t="str">
        <f t="shared" si="7"/>
        <v>FASecond round properDag &amp; Red</v>
      </c>
      <c r="K70" t="str">
        <f t="shared" si="8"/>
        <v>Gillingham</v>
      </c>
      <c r="L70" t="str">
        <f t="shared" si="9"/>
        <v>Dag &amp; Red</v>
      </c>
    </row>
    <row r="71" spans="1:12" x14ac:dyDescent="0.3">
      <c r="A71" t="str">
        <f>FA!C71&amp;FA!E71</f>
        <v>44932Manchester Utd</v>
      </c>
      <c r="B71" t="str">
        <f>FA!C71&amp;FA!G71</f>
        <v>44932Everton</v>
      </c>
      <c r="C71" t="str">
        <f>FA!E71</f>
        <v>Manchester Utd</v>
      </c>
      <c r="D71" t="str">
        <f>FA!G71</f>
        <v>Everton</v>
      </c>
      <c r="E71" s="1">
        <f>FA!C71</f>
        <v>44932</v>
      </c>
      <c r="F71" t="s">
        <v>1051</v>
      </c>
      <c r="G71" t="str">
        <f>FA!A71</f>
        <v>Third round proper</v>
      </c>
      <c r="H71" t="str">
        <f t="shared" si="5"/>
        <v>FAThird round proper</v>
      </c>
      <c r="I71" t="str">
        <f t="shared" si="6"/>
        <v>FAThird round properManchester Utd</v>
      </c>
      <c r="J71" t="str">
        <f t="shared" si="7"/>
        <v>FAThird round properEverton</v>
      </c>
      <c r="K71" t="str">
        <f t="shared" si="8"/>
        <v>Manchester Utd</v>
      </c>
      <c r="L71" t="str">
        <f t="shared" si="9"/>
        <v>Everton</v>
      </c>
    </row>
    <row r="72" spans="1:12" x14ac:dyDescent="0.3">
      <c r="A72" t="str">
        <f>FA!C72&amp;FA!E72</f>
        <v>44933Gillingham</v>
      </c>
      <c r="B72" t="str">
        <f>FA!C72&amp;FA!G72</f>
        <v>44933Leicester City</v>
      </c>
      <c r="C72" t="str">
        <f>FA!E72</f>
        <v>Gillingham</v>
      </c>
      <c r="D72" t="str">
        <f>FA!G72</f>
        <v>Leicester City</v>
      </c>
      <c r="E72" s="1">
        <f>FA!C72</f>
        <v>44933</v>
      </c>
      <c r="F72" t="s">
        <v>1051</v>
      </c>
      <c r="G72" t="str">
        <f>FA!A72</f>
        <v>Third round proper</v>
      </c>
      <c r="H72" t="str">
        <f t="shared" si="5"/>
        <v>FAThird round proper</v>
      </c>
      <c r="I72" t="str">
        <f t="shared" si="6"/>
        <v>FAThird round properGillingham</v>
      </c>
      <c r="J72" t="str">
        <f t="shared" si="7"/>
        <v>FAThird round properLeicester City</v>
      </c>
      <c r="K72" t="str">
        <f t="shared" si="8"/>
        <v>Gillingham</v>
      </c>
      <c r="L72" t="str">
        <f t="shared" si="9"/>
        <v>Leicester City</v>
      </c>
    </row>
    <row r="73" spans="1:12" x14ac:dyDescent="0.3">
      <c r="A73" t="str">
        <f>FA!C73&amp;FA!E73</f>
        <v>44933Preston</v>
      </c>
      <c r="B73" t="str">
        <f>FA!C73&amp;FA!G73</f>
        <v>44933Huddersfield</v>
      </c>
      <c r="C73" t="str">
        <f>FA!E73</f>
        <v>Preston</v>
      </c>
      <c r="D73" t="str">
        <f>FA!G73</f>
        <v>Huddersfield</v>
      </c>
      <c r="E73" s="1">
        <f>FA!C73</f>
        <v>44933</v>
      </c>
      <c r="F73" t="s">
        <v>1051</v>
      </c>
      <c r="G73" t="str">
        <f>FA!A73</f>
        <v>Third round proper</v>
      </c>
      <c r="H73" t="str">
        <f t="shared" si="5"/>
        <v>FAThird round proper</v>
      </c>
      <c r="I73" t="str">
        <f t="shared" si="6"/>
        <v>FAThird round properPreston</v>
      </c>
      <c r="J73" t="str">
        <f t="shared" si="7"/>
        <v>FAThird round properHuddersfield</v>
      </c>
      <c r="K73" t="str">
        <f t="shared" si="8"/>
        <v>Preston</v>
      </c>
      <c r="L73" t="str">
        <f t="shared" si="9"/>
        <v>Huddersfield</v>
      </c>
    </row>
    <row r="74" spans="1:12" x14ac:dyDescent="0.3">
      <c r="A74" t="str">
        <f>FA!C74&amp;FA!E74</f>
        <v>44933Reading</v>
      </c>
      <c r="B74" t="str">
        <f>FA!C74&amp;FA!G74</f>
        <v>44933Watford</v>
      </c>
      <c r="C74" t="str">
        <f>FA!E74</f>
        <v>Reading</v>
      </c>
      <c r="D74" t="str">
        <f>FA!G74</f>
        <v>Watford</v>
      </c>
      <c r="E74" s="1">
        <f>FA!C74</f>
        <v>44933</v>
      </c>
      <c r="F74" t="s">
        <v>1051</v>
      </c>
      <c r="G74" t="str">
        <f>FA!A74</f>
        <v>Third round proper</v>
      </c>
      <c r="H74" t="str">
        <f t="shared" si="5"/>
        <v>FAThird round proper</v>
      </c>
      <c r="I74" t="str">
        <f t="shared" si="6"/>
        <v>FAThird round properReading</v>
      </c>
      <c r="J74" t="str">
        <f t="shared" si="7"/>
        <v>FAThird round properWatford</v>
      </c>
      <c r="K74" t="str">
        <f t="shared" si="8"/>
        <v>Reading</v>
      </c>
      <c r="L74" t="str">
        <f t="shared" si="9"/>
        <v>Watford</v>
      </c>
    </row>
    <row r="75" spans="1:12" x14ac:dyDescent="0.3">
      <c r="A75" t="str">
        <f>FA!C75&amp;FA!E75</f>
        <v>44933Tottenham</v>
      </c>
      <c r="B75" t="str">
        <f>FA!C75&amp;FA!G75</f>
        <v>44933Portsmouth</v>
      </c>
      <c r="C75" t="str">
        <f>FA!E75</f>
        <v>Tottenham</v>
      </c>
      <c r="D75" t="str">
        <f>FA!G75</f>
        <v>Portsmouth</v>
      </c>
      <c r="E75" s="1">
        <f>FA!C75</f>
        <v>44933</v>
      </c>
      <c r="F75" t="s">
        <v>1051</v>
      </c>
      <c r="G75" t="str">
        <f>FA!A75</f>
        <v>Third round proper</v>
      </c>
      <c r="H75" t="str">
        <f t="shared" si="5"/>
        <v>FAThird round proper</v>
      </c>
      <c r="I75" t="str">
        <f t="shared" si="6"/>
        <v>FAThird round properTottenham</v>
      </c>
      <c r="J75" t="str">
        <f t="shared" si="7"/>
        <v>FAThird round properPortsmouth</v>
      </c>
      <c r="K75" t="str">
        <f t="shared" si="8"/>
        <v>Tottenham</v>
      </c>
      <c r="L75" t="str">
        <f t="shared" si="9"/>
        <v>Portsmouth</v>
      </c>
    </row>
    <row r="76" spans="1:12" x14ac:dyDescent="0.3">
      <c r="A76" t="str">
        <f>FA!C76&amp;FA!E76</f>
        <v>44933Crystal Palace</v>
      </c>
      <c r="B76" t="str">
        <f>FA!C76&amp;FA!G76</f>
        <v>44933Southampton</v>
      </c>
      <c r="C76" t="str">
        <f>FA!E76</f>
        <v>Crystal Palace</v>
      </c>
      <c r="D76" t="str">
        <f>FA!G76</f>
        <v>Southampton</v>
      </c>
      <c r="E76" s="1">
        <f>FA!C76</f>
        <v>44933</v>
      </c>
      <c r="F76" t="s">
        <v>1051</v>
      </c>
      <c r="G76" t="str">
        <f>FA!A76</f>
        <v>Third round proper</v>
      </c>
      <c r="H76" t="str">
        <f t="shared" si="5"/>
        <v>FAThird round proper</v>
      </c>
      <c r="I76" t="str">
        <f t="shared" si="6"/>
        <v>FAThird round properCrystal Palace</v>
      </c>
      <c r="J76" t="str">
        <f t="shared" si="7"/>
        <v>FAThird round properSouthampton</v>
      </c>
      <c r="K76" t="str">
        <f t="shared" si="8"/>
        <v>Crystal Palace</v>
      </c>
      <c r="L76" t="str">
        <f t="shared" si="9"/>
        <v>Southampton</v>
      </c>
    </row>
    <row r="77" spans="1:12" x14ac:dyDescent="0.3">
      <c r="A77" t="str">
        <f>FA!C77&amp;FA!E77</f>
        <v>44933Boreham Wood</v>
      </c>
      <c r="B77" t="str">
        <f>FA!C77&amp;FA!G77</f>
        <v>44933Acc'ton Stanley</v>
      </c>
      <c r="C77" t="str">
        <f>FA!E77</f>
        <v>Boreham Wood</v>
      </c>
      <c r="D77" t="str">
        <f>FA!G77</f>
        <v>Acc'ton Stanley</v>
      </c>
      <c r="E77" s="1">
        <f>FA!C77</f>
        <v>44933</v>
      </c>
      <c r="F77" t="s">
        <v>1051</v>
      </c>
      <c r="G77" t="str">
        <f>FA!A77</f>
        <v>Third round proper</v>
      </c>
      <c r="H77" t="str">
        <f t="shared" si="5"/>
        <v>FAThird round proper</v>
      </c>
      <c r="I77" t="str">
        <f t="shared" si="6"/>
        <v>FAThird round properBoreham Wood</v>
      </c>
      <c r="J77" t="str">
        <f t="shared" si="7"/>
        <v>FAThird round properAcc'ton Stanley</v>
      </c>
      <c r="K77" t="str">
        <f t="shared" si="8"/>
        <v>Boreham Wood</v>
      </c>
      <c r="L77" t="str">
        <f t="shared" si="9"/>
        <v>Acc'ton Stanley</v>
      </c>
    </row>
    <row r="78" spans="1:12" x14ac:dyDescent="0.3">
      <c r="A78" t="str">
        <f>FA!C78&amp;FA!E78</f>
        <v>44933Middlesbrough</v>
      </c>
      <c r="B78" t="str">
        <f>FA!C78&amp;FA!G78</f>
        <v>44933Brighton</v>
      </c>
      <c r="C78" t="str">
        <f>FA!E78</f>
        <v>Middlesbrough</v>
      </c>
      <c r="D78" t="str">
        <f>FA!G78</f>
        <v>Brighton</v>
      </c>
      <c r="E78" s="1">
        <f>FA!C78</f>
        <v>44933</v>
      </c>
      <c r="F78" t="s">
        <v>1051</v>
      </c>
      <c r="G78" t="str">
        <f>FA!A78</f>
        <v>Third round proper</v>
      </c>
      <c r="H78" t="str">
        <f t="shared" si="5"/>
        <v>FAThird round proper</v>
      </c>
      <c r="I78" t="str">
        <f t="shared" si="6"/>
        <v>FAThird round properMiddlesbrough</v>
      </c>
      <c r="J78" t="str">
        <f t="shared" si="7"/>
        <v>FAThird round properBrighton</v>
      </c>
      <c r="K78" t="str">
        <f t="shared" si="8"/>
        <v>Middlesbrough</v>
      </c>
      <c r="L78" t="str">
        <f t="shared" si="9"/>
        <v>Brighton</v>
      </c>
    </row>
    <row r="79" spans="1:12" x14ac:dyDescent="0.3">
      <c r="A79" t="str">
        <f>FA!C79&amp;FA!E79</f>
        <v>44933Fleetwood Town</v>
      </c>
      <c r="B79" t="str">
        <f>FA!C79&amp;FA!G79</f>
        <v>44933QPR</v>
      </c>
      <c r="C79" t="str">
        <f>FA!E79</f>
        <v>Fleetwood Town</v>
      </c>
      <c r="D79" t="str">
        <f>FA!G79</f>
        <v>QPR</v>
      </c>
      <c r="E79" s="1">
        <f>FA!C79</f>
        <v>44933</v>
      </c>
      <c r="F79" t="s">
        <v>1051</v>
      </c>
      <c r="G79" t="str">
        <f>FA!A79</f>
        <v>Third round proper</v>
      </c>
      <c r="H79" t="str">
        <f t="shared" si="5"/>
        <v>FAThird round proper</v>
      </c>
      <c r="I79" t="str">
        <f t="shared" si="6"/>
        <v>FAThird round properFleetwood Town</v>
      </c>
      <c r="J79" t="str">
        <f t="shared" si="7"/>
        <v>FAThird round properQPR</v>
      </c>
      <c r="K79" t="str">
        <f t="shared" si="8"/>
        <v>Fleetwood Town</v>
      </c>
      <c r="L79" t="str">
        <f t="shared" si="9"/>
        <v>QPR</v>
      </c>
    </row>
    <row r="80" spans="1:12" x14ac:dyDescent="0.3">
      <c r="A80" t="str">
        <f>FA!C80&amp;FA!E80</f>
        <v>44933Millwall</v>
      </c>
      <c r="B80" t="str">
        <f>FA!C80&amp;FA!G80</f>
        <v>44933Sheffield Utd</v>
      </c>
      <c r="C80" t="str">
        <f>FA!E80</f>
        <v>Millwall</v>
      </c>
      <c r="D80" t="str">
        <f>FA!G80</f>
        <v>Sheffield Utd</v>
      </c>
      <c r="E80" s="1">
        <f>FA!C80</f>
        <v>44933</v>
      </c>
      <c r="F80" t="s">
        <v>1051</v>
      </c>
      <c r="G80" t="str">
        <f>FA!A80</f>
        <v>Third round proper</v>
      </c>
      <c r="H80" t="str">
        <f t="shared" si="5"/>
        <v>FAThird round proper</v>
      </c>
      <c r="I80" t="str">
        <f t="shared" si="6"/>
        <v>FAThird round properMillwall</v>
      </c>
      <c r="J80" t="str">
        <f t="shared" si="7"/>
        <v>FAThird round properSheffield Utd</v>
      </c>
      <c r="K80" t="str">
        <f t="shared" si="8"/>
        <v>Millwall</v>
      </c>
      <c r="L80" t="str">
        <f t="shared" si="9"/>
        <v>Sheffield Utd</v>
      </c>
    </row>
    <row r="81" spans="1:12" x14ac:dyDescent="0.3">
      <c r="A81" t="str">
        <f>FA!C81&amp;FA!E81</f>
        <v>44933Blackpool</v>
      </c>
      <c r="B81" t="str">
        <f>FA!C81&amp;FA!G81</f>
        <v>44933Nott'ham Forest</v>
      </c>
      <c r="C81" t="str">
        <f>FA!E81</f>
        <v>Blackpool</v>
      </c>
      <c r="D81" t="str">
        <f>FA!G81</f>
        <v>Nott'ham Forest</v>
      </c>
      <c r="E81" s="1">
        <f>FA!C81</f>
        <v>44933</v>
      </c>
      <c r="F81" t="s">
        <v>1051</v>
      </c>
      <c r="G81" t="str">
        <f>FA!A81</f>
        <v>Third round proper</v>
      </c>
      <c r="H81" t="str">
        <f t="shared" si="5"/>
        <v>FAThird round proper</v>
      </c>
      <c r="I81" t="str">
        <f t="shared" si="6"/>
        <v>FAThird round properBlackpool</v>
      </c>
      <c r="J81" t="str">
        <f t="shared" si="7"/>
        <v>FAThird round properNott'ham Forest</v>
      </c>
      <c r="K81" t="str">
        <f t="shared" si="8"/>
        <v>Blackpool</v>
      </c>
      <c r="L81" t="str">
        <f t="shared" si="9"/>
        <v>Nott'ham Forest</v>
      </c>
    </row>
    <row r="82" spans="1:12" x14ac:dyDescent="0.3">
      <c r="A82" t="str">
        <f>FA!C82&amp;FA!E82</f>
        <v>44933Bournemouth</v>
      </c>
      <c r="B82" t="str">
        <f>FA!C82&amp;FA!G82</f>
        <v>44933Burnley</v>
      </c>
      <c r="C82" t="str">
        <f>FA!E82</f>
        <v>Bournemouth</v>
      </c>
      <c r="D82" t="str">
        <f>FA!G82</f>
        <v>Burnley</v>
      </c>
      <c r="E82" s="1">
        <f>FA!C82</f>
        <v>44933</v>
      </c>
      <c r="F82" t="s">
        <v>1051</v>
      </c>
      <c r="G82" t="str">
        <f>FA!A82</f>
        <v>Third round proper</v>
      </c>
      <c r="H82" t="str">
        <f t="shared" si="5"/>
        <v>FAThird round proper</v>
      </c>
      <c r="I82" t="str">
        <f t="shared" si="6"/>
        <v>FAThird round properBournemouth</v>
      </c>
      <c r="J82" t="str">
        <f t="shared" si="7"/>
        <v>FAThird round properBurnley</v>
      </c>
      <c r="K82" t="str">
        <f t="shared" si="8"/>
        <v>Bournemouth</v>
      </c>
      <c r="L82" t="str">
        <f t="shared" si="9"/>
        <v>Burnley</v>
      </c>
    </row>
    <row r="83" spans="1:12" x14ac:dyDescent="0.3">
      <c r="A83" t="str">
        <f>FA!C83&amp;FA!E83</f>
        <v>44933Chesterfield</v>
      </c>
      <c r="B83" t="str">
        <f>FA!C83&amp;FA!G83</f>
        <v>44933West Brom</v>
      </c>
      <c r="C83" t="str">
        <f>FA!E83</f>
        <v>Chesterfield</v>
      </c>
      <c r="D83" t="str">
        <f>FA!G83</f>
        <v>West Brom</v>
      </c>
      <c r="E83" s="1">
        <f>FA!C83</f>
        <v>44933</v>
      </c>
      <c r="F83" t="s">
        <v>1051</v>
      </c>
      <c r="G83" t="str">
        <f>FA!A83</f>
        <v>Third round proper</v>
      </c>
      <c r="H83" t="str">
        <f t="shared" si="5"/>
        <v>FAThird round proper</v>
      </c>
      <c r="I83" t="str">
        <f t="shared" si="6"/>
        <v>FAThird round properChesterfield</v>
      </c>
      <c r="J83" t="str">
        <f t="shared" si="7"/>
        <v>FAThird round properWest Brom</v>
      </c>
      <c r="K83" t="str">
        <f t="shared" si="8"/>
        <v>Chesterfield</v>
      </c>
      <c r="L83" t="str">
        <f t="shared" si="9"/>
        <v>West Brom</v>
      </c>
    </row>
    <row r="84" spans="1:12" x14ac:dyDescent="0.3">
      <c r="A84" t="str">
        <f>FA!C84&amp;FA!E84</f>
        <v>44933Hull City</v>
      </c>
      <c r="B84" t="str">
        <f>FA!C84&amp;FA!G84</f>
        <v>44933Fulham</v>
      </c>
      <c r="C84" t="str">
        <f>FA!E84</f>
        <v>Hull City</v>
      </c>
      <c r="D84" t="str">
        <f>FA!G84</f>
        <v>Fulham</v>
      </c>
      <c r="E84" s="1">
        <f>FA!C84</f>
        <v>44933</v>
      </c>
      <c r="F84" t="s">
        <v>1051</v>
      </c>
      <c r="G84" t="str">
        <f>FA!A84</f>
        <v>Third round proper</v>
      </c>
      <c r="H84" t="str">
        <f t="shared" si="5"/>
        <v>FAThird round proper</v>
      </c>
      <c r="I84" t="str">
        <f t="shared" si="6"/>
        <v>FAThird round properHull City</v>
      </c>
      <c r="J84" t="str">
        <f t="shared" si="7"/>
        <v>FAThird round properFulham</v>
      </c>
      <c r="K84" t="str">
        <f t="shared" si="8"/>
        <v>Hull City</v>
      </c>
      <c r="L84" t="str">
        <f t="shared" si="9"/>
        <v>Fulham</v>
      </c>
    </row>
    <row r="85" spans="1:12" x14ac:dyDescent="0.3">
      <c r="A85" t="str">
        <f>FA!C85&amp;FA!E85</f>
        <v>44933Shrewsbury</v>
      </c>
      <c r="B85" t="str">
        <f>FA!C85&amp;FA!G85</f>
        <v>44933Sunderland</v>
      </c>
      <c r="C85" t="str">
        <f>FA!E85</f>
        <v>Shrewsbury</v>
      </c>
      <c r="D85" t="str">
        <f>FA!G85</f>
        <v>Sunderland</v>
      </c>
      <c r="E85" s="1">
        <f>FA!C85</f>
        <v>44933</v>
      </c>
      <c r="F85" t="s">
        <v>1051</v>
      </c>
      <c r="G85" t="str">
        <f>FA!A85</f>
        <v>Third round proper</v>
      </c>
      <c r="H85" t="str">
        <f t="shared" si="5"/>
        <v>FAThird round proper</v>
      </c>
      <c r="I85" t="str">
        <f t="shared" si="6"/>
        <v>FAThird round properShrewsbury</v>
      </c>
      <c r="J85" t="str">
        <f t="shared" si="7"/>
        <v>FAThird round properSunderland</v>
      </c>
      <c r="K85" t="str">
        <f t="shared" si="8"/>
        <v>Shrewsbury</v>
      </c>
      <c r="L85" t="str">
        <f t="shared" si="9"/>
        <v>Sunderland</v>
      </c>
    </row>
    <row r="86" spans="1:12" x14ac:dyDescent="0.3">
      <c r="A86" t="str">
        <f>FA!C86&amp;FA!E86</f>
        <v>44933Ipswich Town</v>
      </c>
      <c r="B86" t="str">
        <f>FA!C86&amp;FA!G86</f>
        <v>44933Rotherham Utd</v>
      </c>
      <c r="C86" t="str">
        <f>FA!E86</f>
        <v>Ipswich Town</v>
      </c>
      <c r="D86" t="str">
        <f>FA!G86</f>
        <v>Rotherham Utd</v>
      </c>
      <c r="E86" s="1">
        <f>FA!C86</f>
        <v>44933</v>
      </c>
      <c r="F86" t="s">
        <v>1051</v>
      </c>
      <c r="G86" t="str">
        <f>FA!A86</f>
        <v>Third round proper</v>
      </c>
      <c r="H86" t="str">
        <f t="shared" si="5"/>
        <v>FAThird round proper</v>
      </c>
      <c r="I86" t="str">
        <f t="shared" si="6"/>
        <v>FAThird round properIpswich Town</v>
      </c>
      <c r="J86" t="str">
        <f t="shared" si="7"/>
        <v>FAThird round properRotherham Utd</v>
      </c>
      <c r="K86" t="str">
        <f t="shared" si="8"/>
        <v>Ipswich Town</v>
      </c>
      <c r="L86" t="str">
        <f t="shared" si="9"/>
        <v>Rotherham Utd</v>
      </c>
    </row>
    <row r="87" spans="1:12" x14ac:dyDescent="0.3">
      <c r="A87" t="str">
        <f>FA!C87&amp;FA!E87</f>
        <v>44933Brentford</v>
      </c>
      <c r="B87" t="str">
        <f>FA!C87&amp;FA!G87</f>
        <v>44933West Ham</v>
      </c>
      <c r="C87" t="str">
        <f>FA!E87</f>
        <v>Brentford</v>
      </c>
      <c r="D87" t="str">
        <f>FA!G87</f>
        <v>West Ham</v>
      </c>
      <c r="E87" s="1">
        <f>FA!C87</f>
        <v>44933</v>
      </c>
      <c r="F87" t="s">
        <v>1051</v>
      </c>
      <c r="G87" t="str">
        <f>FA!A87</f>
        <v>Third round proper</v>
      </c>
      <c r="H87" t="str">
        <f t="shared" si="5"/>
        <v>FAThird round proper</v>
      </c>
      <c r="I87" t="str">
        <f t="shared" si="6"/>
        <v>FAThird round properBrentford</v>
      </c>
      <c r="J87" t="str">
        <f t="shared" si="7"/>
        <v>FAThird round properWest Ham</v>
      </c>
      <c r="K87" t="str">
        <f t="shared" si="8"/>
        <v>Brentford</v>
      </c>
      <c r="L87" t="str">
        <f t="shared" si="9"/>
        <v>West Ham</v>
      </c>
    </row>
    <row r="88" spans="1:12" x14ac:dyDescent="0.3">
      <c r="A88" t="str">
        <f>FA!C88&amp;FA!E88</f>
        <v>44933Grimsby Town</v>
      </c>
      <c r="B88" t="str">
        <f>FA!C88&amp;FA!G88</f>
        <v>44933Burton Albion</v>
      </c>
      <c r="C88" t="str">
        <f>FA!E88</f>
        <v>Grimsby Town</v>
      </c>
      <c r="D88" t="str">
        <f>FA!G88</f>
        <v>Burton Albion</v>
      </c>
      <c r="E88" s="1">
        <f>FA!C88</f>
        <v>44933</v>
      </c>
      <c r="F88" t="s">
        <v>1051</v>
      </c>
      <c r="G88" t="str">
        <f>FA!A88</f>
        <v>Third round proper</v>
      </c>
      <c r="H88" t="str">
        <f t="shared" si="5"/>
        <v>FAThird round proper</v>
      </c>
      <c r="I88" t="str">
        <f t="shared" si="6"/>
        <v>FAThird round properGrimsby Town</v>
      </c>
      <c r="J88" t="str">
        <f t="shared" si="7"/>
        <v>FAThird round properBurton Albion</v>
      </c>
      <c r="K88" t="str">
        <f t="shared" si="8"/>
        <v>Grimsby Town</v>
      </c>
      <c r="L88" t="str">
        <f t="shared" si="9"/>
        <v>Burton Albion</v>
      </c>
    </row>
    <row r="89" spans="1:12" x14ac:dyDescent="0.3">
      <c r="A89" t="str">
        <f>FA!C89&amp;FA!E89</f>
        <v>44933Coventry City</v>
      </c>
      <c r="B89" t="str">
        <f>FA!C89&amp;FA!G89</f>
        <v>44933Wrexham</v>
      </c>
      <c r="C89" t="str">
        <f>FA!E89</f>
        <v>Coventry City</v>
      </c>
      <c r="D89" t="str">
        <f>FA!G89</f>
        <v>Wrexham</v>
      </c>
      <c r="E89" s="1">
        <f>FA!C89</f>
        <v>44933</v>
      </c>
      <c r="F89" t="s">
        <v>1051</v>
      </c>
      <c r="G89" t="str">
        <f>FA!A89</f>
        <v>Third round proper</v>
      </c>
      <c r="H89" t="str">
        <f t="shared" si="5"/>
        <v>FAThird round proper</v>
      </c>
      <c r="I89" t="str">
        <f t="shared" si="6"/>
        <v>FAThird round properCoventry City</v>
      </c>
      <c r="J89" t="str">
        <f t="shared" si="7"/>
        <v>FAThird round properWrexham</v>
      </c>
      <c r="K89" t="str">
        <f t="shared" si="8"/>
        <v>Coventry City</v>
      </c>
      <c r="L89" t="str">
        <f t="shared" si="9"/>
        <v>Wrexham</v>
      </c>
    </row>
    <row r="90" spans="1:12" x14ac:dyDescent="0.3">
      <c r="A90" t="str">
        <f>FA!C90&amp;FA!E90</f>
        <v>44933Luton Town</v>
      </c>
      <c r="B90" t="str">
        <f>FA!C90&amp;FA!G90</f>
        <v>44933Wigan Athletic</v>
      </c>
      <c r="C90" t="str">
        <f>FA!E90</f>
        <v>Luton Town</v>
      </c>
      <c r="D90" t="str">
        <f>FA!G90</f>
        <v>Wigan Athletic</v>
      </c>
      <c r="E90" s="1">
        <f>FA!C90</f>
        <v>44933</v>
      </c>
      <c r="F90" t="s">
        <v>1051</v>
      </c>
      <c r="G90" t="str">
        <f>FA!A90</f>
        <v>Third round proper</v>
      </c>
      <c r="H90" t="str">
        <f t="shared" si="5"/>
        <v>FAThird round proper</v>
      </c>
      <c r="I90" t="str">
        <f t="shared" si="6"/>
        <v>FAThird round properLuton Town</v>
      </c>
      <c r="J90" t="str">
        <f t="shared" si="7"/>
        <v>FAThird round properWigan Athletic</v>
      </c>
      <c r="K90" t="str">
        <f t="shared" si="8"/>
        <v>Luton Town</v>
      </c>
      <c r="L90" t="str">
        <f t="shared" si="9"/>
        <v>Wigan Athletic</v>
      </c>
    </row>
    <row r="91" spans="1:12" x14ac:dyDescent="0.3">
      <c r="A91" t="str">
        <f>FA!C91&amp;FA!E91</f>
        <v>44933Sheffield Weds</v>
      </c>
      <c r="B91" t="str">
        <f>FA!C91&amp;FA!G91</f>
        <v>44933Newcastle Utd</v>
      </c>
      <c r="C91" t="str">
        <f>FA!E91</f>
        <v>Sheffield Weds</v>
      </c>
      <c r="D91" t="str">
        <f>FA!G91</f>
        <v>Newcastle Utd</v>
      </c>
      <c r="E91" s="1">
        <f>FA!C91</f>
        <v>44933</v>
      </c>
      <c r="F91" t="s">
        <v>1051</v>
      </c>
      <c r="G91" t="str">
        <f>FA!A91</f>
        <v>Third round proper</v>
      </c>
      <c r="H91" t="str">
        <f t="shared" si="5"/>
        <v>FAThird round proper</v>
      </c>
      <c r="I91" t="str">
        <f t="shared" si="6"/>
        <v>FAThird round properSheffield Weds</v>
      </c>
      <c r="J91" t="str">
        <f t="shared" si="7"/>
        <v>FAThird round properNewcastle Utd</v>
      </c>
      <c r="K91" t="str">
        <f t="shared" si="8"/>
        <v>Sheffield Weds</v>
      </c>
      <c r="L91" t="str">
        <f t="shared" si="9"/>
        <v>Newcastle Utd</v>
      </c>
    </row>
    <row r="92" spans="1:12" x14ac:dyDescent="0.3">
      <c r="A92" t="str">
        <f>FA!C92&amp;FA!E92</f>
        <v>44933Liverpool</v>
      </c>
      <c r="B92" t="str">
        <f>FA!C92&amp;FA!G92</f>
        <v>44933Wolves</v>
      </c>
      <c r="C92" t="str">
        <f>FA!E92</f>
        <v>Liverpool</v>
      </c>
      <c r="D92" t="str">
        <f>FA!G92</f>
        <v>Wolves</v>
      </c>
      <c r="E92" s="1">
        <f>FA!C92</f>
        <v>44933</v>
      </c>
      <c r="F92" t="s">
        <v>1051</v>
      </c>
      <c r="G92" t="str">
        <f>FA!A92</f>
        <v>Third round proper</v>
      </c>
      <c r="H92" t="str">
        <f t="shared" si="5"/>
        <v>FAThird round proper</v>
      </c>
      <c r="I92" t="str">
        <f t="shared" si="6"/>
        <v>FAThird round properLiverpool</v>
      </c>
      <c r="J92" t="str">
        <f t="shared" si="7"/>
        <v>FAThird round properWolves</v>
      </c>
      <c r="K92" t="str">
        <f t="shared" si="8"/>
        <v>Liverpool</v>
      </c>
      <c r="L92" t="str">
        <f t="shared" si="9"/>
        <v>Wolves</v>
      </c>
    </row>
    <row r="93" spans="1:12" x14ac:dyDescent="0.3">
      <c r="A93" t="str">
        <f>FA!C93&amp;FA!E93</f>
        <v>44934Bristol City</v>
      </c>
      <c r="B93" t="str">
        <f>FA!C93&amp;FA!G93</f>
        <v>44934Swansea City</v>
      </c>
      <c r="C93" t="str">
        <f>FA!E93</f>
        <v>Bristol City</v>
      </c>
      <c r="D93" t="str">
        <f>FA!G93</f>
        <v>Swansea City</v>
      </c>
      <c r="E93" s="1">
        <f>FA!C93</f>
        <v>44934</v>
      </c>
      <c r="F93" t="s">
        <v>1051</v>
      </c>
      <c r="G93" t="str">
        <f>FA!A93</f>
        <v>Third round proper</v>
      </c>
      <c r="H93" t="str">
        <f t="shared" si="5"/>
        <v>FAThird round proper</v>
      </c>
      <c r="I93" t="str">
        <f t="shared" si="6"/>
        <v>FAThird round properBristol City</v>
      </c>
      <c r="J93" t="str">
        <f t="shared" si="7"/>
        <v>FAThird round properSwansea City</v>
      </c>
      <c r="K93" t="str">
        <f t="shared" si="8"/>
        <v>Bristol City</v>
      </c>
      <c r="L93" t="str">
        <f t="shared" si="9"/>
        <v>Swansea City</v>
      </c>
    </row>
    <row r="94" spans="1:12" x14ac:dyDescent="0.3">
      <c r="A94" t="str">
        <f>FA!C94&amp;FA!E94</f>
        <v>44934Derby County</v>
      </c>
      <c r="B94" t="str">
        <f>FA!C94&amp;FA!G94</f>
        <v>44934Barnsley</v>
      </c>
      <c r="C94" t="str">
        <f>FA!E94</f>
        <v>Derby County</v>
      </c>
      <c r="D94" t="str">
        <f>FA!G94</f>
        <v>Barnsley</v>
      </c>
      <c r="E94" s="1">
        <f>FA!C94</f>
        <v>44934</v>
      </c>
      <c r="F94" t="s">
        <v>1051</v>
      </c>
      <c r="G94" t="str">
        <f>FA!A94</f>
        <v>Third round proper</v>
      </c>
      <c r="H94" t="str">
        <f t="shared" si="5"/>
        <v>FAThird round proper</v>
      </c>
      <c r="I94" t="str">
        <f t="shared" si="6"/>
        <v>FAThird round properDerby County</v>
      </c>
      <c r="J94" t="str">
        <f t="shared" si="7"/>
        <v>FAThird round properBarnsley</v>
      </c>
      <c r="K94" t="str">
        <f t="shared" si="8"/>
        <v>Derby County</v>
      </c>
      <c r="L94" t="str">
        <f t="shared" si="9"/>
        <v>Barnsley</v>
      </c>
    </row>
    <row r="95" spans="1:12" x14ac:dyDescent="0.3">
      <c r="A95" t="str">
        <f>FA!C95&amp;FA!E95</f>
        <v>44934Hartlepool Utd</v>
      </c>
      <c r="B95" t="str">
        <f>FA!C95&amp;FA!G95</f>
        <v>44934Stoke City</v>
      </c>
      <c r="C95" t="str">
        <f>FA!E95</f>
        <v>Hartlepool Utd</v>
      </c>
      <c r="D95" t="str">
        <f>FA!G95</f>
        <v>Stoke City</v>
      </c>
      <c r="E95" s="1">
        <f>FA!C95</f>
        <v>44934</v>
      </c>
      <c r="F95" t="s">
        <v>1051</v>
      </c>
      <c r="G95" t="str">
        <f>FA!A95</f>
        <v>Third round proper</v>
      </c>
      <c r="H95" t="str">
        <f t="shared" si="5"/>
        <v>FAThird round proper</v>
      </c>
      <c r="I95" t="str">
        <f t="shared" si="6"/>
        <v>FAThird round properHartlepool Utd</v>
      </c>
      <c r="J95" t="str">
        <f t="shared" si="7"/>
        <v>FAThird round properStoke City</v>
      </c>
      <c r="K95" t="str">
        <f t="shared" si="8"/>
        <v>Hartlepool Utd</v>
      </c>
      <c r="L95" t="str">
        <f t="shared" si="9"/>
        <v>Stoke City</v>
      </c>
    </row>
    <row r="96" spans="1:12" x14ac:dyDescent="0.3">
      <c r="A96" t="str">
        <f>FA!C96&amp;FA!E96</f>
        <v>44934Norwich City</v>
      </c>
      <c r="B96" t="str">
        <f>FA!C96&amp;FA!G96</f>
        <v>44934Blackburn</v>
      </c>
      <c r="C96" t="str">
        <f>FA!E96</f>
        <v>Norwich City</v>
      </c>
      <c r="D96" t="str">
        <f>FA!G96</f>
        <v>Blackburn</v>
      </c>
      <c r="E96" s="1">
        <f>FA!C96</f>
        <v>44934</v>
      </c>
      <c r="F96" t="s">
        <v>1051</v>
      </c>
      <c r="G96" t="str">
        <f>FA!A96</f>
        <v>Third round proper</v>
      </c>
      <c r="H96" t="str">
        <f t="shared" si="5"/>
        <v>FAThird round proper</v>
      </c>
      <c r="I96" t="str">
        <f t="shared" si="6"/>
        <v>FAThird round properNorwich City</v>
      </c>
      <c r="J96" t="str">
        <f t="shared" si="7"/>
        <v>FAThird round properBlackburn</v>
      </c>
      <c r="K96" t="str">
        <f t="shared" si="8"/>
        <v>Norwich City</v>
      </c>
      <c r="L96" t="str">
        <f t="shared" si="9"/>
        <v>Blackburn</v>
      </c>
    </row>
    <row r="97" spans="1:12" x14ac:dyDescent="0.3">
      <c r="A97" t="str">
        <f>FA!C97&amp;FA!E97</f>
        <v>44934Stockport</v>
      </c>
      <c r="B97" t="str">
        <f>FA!C97&amp;FA!G97</f>
        <v>44934Walsall</v>
      </c>
      <c r="C97" t="str">
        <f>FA!E97</f>
        <v>Stockport</v>
      </c>
      <c r="D97" t="str">
        <f>FA!G97</f>
        <v>Walsall</v>
      </c>
      <c r="E97" s="1">
        <f>FA!C97</f>
        <v>44934</v>
      </c>
      <c r="F97" t="s">
        <v>1051</v>
      </c>
      <c r="G97" t="str">
        <f>FA!A97</f>
        <v>Third round proper</v>
      </c>
      <c r="H97" t="str">
        <f t="shared" si="5"/>
        <v>FAThird round proper</v>
      </c>
      <c r="I97" t="str">
        <f t="shared" si="6"/>
        <v>FAThird round properStockport</v>
      </c>
      <c r="J97" t="str">
        <f t="shared" si="7"/>
        <v>FAThird round properWalsall</v>
      </c>
      <c r="K97" t="str">
        <f t="shared" si="8"/>
        <v>Stockport</v>
      </c>
      <c r="L97" t="str">
        <f t="shared" si="9"/>
        <v>Walsall</v>
      </c>
    </row>
    <row r="98" spans="1:12" x14ac:dyDescent="0.3">
      <c r="A98" t="str">
        <f>FA!C98&amp;FA!E98</f>
        <v>44934Cardiff City</v>
      </c>
      <c r="B98" t="str">
        <f>FA!C98&amp;FA!G98</f>
        <v>44934Leeds United</v>
      </c>
      <c r="C98" t="str">
        <f>FA!E98</f>
        <v>Cardiff City</v>
      </c>
      <c r="D98" t="str">
        <f>FA!G98</f>
        <v>Leeds United</v>
      </c>
      <c r="E98" s="1">
        <f>FA!C98</f>
        <v>44934</v>
      </c>
      <c r="F98" t="s">
        <v>1051</v>
      </c>
      <c r="G98" t="str">
        <f>FA!A98</f>
        <v>Third round proper</v>
      </c>
      <c r="H98" t="str">
        <f t="shared" si="5"/>
        <v>FAThird round proper</v>
      </c>
      <c r="I98" t="str">
        <f t="shared" si="6"/>
        <v>FAThird round properCardiff City</v>
      </c>
      <c r="J98" t="str">
        <f t="shared" si="7"/>
        <v>FAThird round properLeeds United</v>
      </c>
      <c r="K98" t="str">
        <f t="shared" si="8"/>
        <v>Cardiff City</v>
      </c>
      <c r="L98" t="str">
        <f t="shared" si="9"/>
        <v>Leeds United</v>
      </c>
    </row>
    <row r="99" spans="1:12" x14ac:dyDescent="0.3">
      <c r="A99" t="str">
        <f>FA!C99&amp;FA!E99</f>
        <v>44934Aston Villa</v>
      </c>
      <c r="B99" t="str">
        <f>FA!C99&amp;FA!G99</f>
        <v>44934Stevenage</v>
      </c>
      <c r="C99" t="str">
        <f>FA!E99</f>
        <v>Aston Villa</v>
      </c>
      <c r="D99" t="str">
        <f>FA!G99</f>
        <v>Stevenage</v>
      </c>
      <c r="E99" s="1">
        <f>FA!C99</f>
        <v>44934</v>
      </c>
      <c r="F99" t="s">
        <v>1051</v>
      </c>
      <c r="G99" t="str">
        <f>FA!A99</f>
        <v>Third round proper</v>
      </c>
      <c r="H99" t="str">
        <f t="shared" si="5"/>
        <v>FAThird round proper</v>
      </c>
      <c r="I99" t="str">
        <f t="shared" si="6"/>
        <v>FAThird round properAston Villa</v>
      </c>
      <c r="J99" t="str">
        <f t="shared" si="7"/>
        <v>FAThird round properStevenage</v>
      </c>
      <c r="K99" t="str">
        <f t="shared" si="8"/>
        <v>Aston Villa</v>
      </c>
      <c r="L99" t="str">
        <f t="shared" si="9"/>
        <v>Stevenage</v>
      </c>
    </row>
    <row r="100" spans="1:12" x14ac:dyDescent="0.3">
      <c r="A100" t="str">
        <f>FA!C100&amp;FA!E100</f>
        <v>44934Manchester City</v>
      </c>
      <c r="B100" t="str">
        <f>FA!C100&amp;FA!G100</f>
        <v>44934Chelsea</v>
      </c>
      <c r="C100" t="str">
        <f>FA!E100</f>
        <v>Manchester City</v>
      </c>
      <c r="D100" t="str">
        <f>FA!G100</f>
        <v>Chelsea</v>
      </c>
      <c r="E100" s="1">
        <f>FA!C100</f>
        <v>44934</v>
      </c>
      <c r="F100" t="s">
        <v>1051</v>
      </c>
      <c r="G100" t="str">
        <f>FA!A100</f>
        <v>Third round proper</v>
      </c>
      <c r="H100" t="str">
        <f t="shared" si="5"/>
        <v>FAThird round proper</v>
      </c>
      <c r="I100" t="str">
        <f t="shared" si="6"/>
        <v>FAThird round properManchester City</v>
      </c>
      <c r="J100" t="str">
        <f t="shared" si="7"/>
        <v>FAThird round properChelsea</v>
      </c>
      <c r="K100" t="str">
        <f t="shared" si="8"/>
        <v>Manchester City</v>
      </c>
      <c r="L100" t="str">
        <f t="shared" si="9"/>
        <v>Chelsea</v>
      </c>
    </row>
    <row r="101" spans="1:12" x14ac:dyDescent="0.3">
      <c r="A101" t="str">
        <f>FA!C101&amp;FA!E101</f>
        <v>44935Oxford United</v>
      </c>
      <c r="B101" t="str">
        <f>FA!C101&amp;FA!G101</f>
        <v>44935Arsenal</v>
      </c>
      <c r="C101" t="str">
        <f>FA!E101</f>
        <v>Oxford United</v>
      </c>
      <c r="D101" t="str">
        <f>FA!G101</f>
        <v>Arsenal</v>
      </c>
      <c r="E101" s="1">
        <f>FA!C101</f>
        <v>44935</v>
      </c>
      <c r="F101" t="s">
        <v>1051</v>
      </c>
      <c r="G101" t="str">
        <f>FA!A101</f>
        <v>Third round proper</v>
      </c>
      <c r="H101" t="str">
        <f t="shared" si="5"/>
        <v>FAThird round proper</v>
      </c>
      <c r="I101" t="str">
        <f t="shared" si="6"/>
        <v>FAThird round properOxford United</v>
      </c>
      <c r="J101" t="str">
        <f t="shared" si="7"/>
        <v>FAThird round properArsenal</v>
      </c>
      <c r="K101" t="str">
        <f t="shared" si="8"/>
        <v>Oxford United</v>
      </c>
      <c r="L101" t="str">
        <f t="shared" si="9"/>
        <v>Arsenal</v>
      </c>
    </row>
    <row r="102" spans="1:12" x14ac:dyDescent="0.3">
      <c r="A102" t="str">
        <f>FA!C102&amp;FA!E102</f>
        <v>44943FG Rovers</v>
      </c>
      <c r="B102" t="str">
        <f>FA!C102&amp;FA!G102</f>
        <v>44943Birmingham City</v>
      </c>
      <c r="C102" t="str">
        <f>FA!E102</f>
        <v>FG Rovers</v>
      </c>
      <c r="D102" t="str">
        <f>FA!G102</f>
        <v>Birmingham City</v>
      </c>
      <c r="E102" s="1">
        <f>FA!C102</f>
        <v>44943</v>
      </c>
      <c r="F102" t="s">
        <v>1051</v>
      </c>
      <c r="G102" t="str">
        <f>FA!A102</f>
        <v>Third round proper</v>
      </c>
      <c r="H102" t="str">
        <f t="shared" si="5"/>
        <v>FAThird round proper</v>
      </c>
      <c r="I102" t="str">
        <f t="shared" si="6"/>
        <v>FAThird round properFG Rovers</v>
      </c>
      <c r="J102" t="str">
        <f t="shared" si="7"/>
        <v>FAThird round properBirmingham City</v>
      </c>
      <c r="K102" t="str">
        <f t="shared" si="8"/>
        <v>FG Rovers</v>
      </c>
      <c r="L102" t="str">
        <f t="shared" si="9"/>
        <v>Birmingham City</v>
      </c>
    </row>
    <row r="103" spans="1:12" x14ac:dyDescent="0.3">
      <c r="A103" t="str">
        <f>FA!C103&amp;FA!E103</f>
        <v>44943Swansea City</v>
      </c>
      <c r="B103" t="str">
        <f>FA!C103&amp;FA!G103</f>
        <v>44943Bristol City</v>
      </c>
      <c r="C103" t="str">
        <f>FA!E103</f>
        <v>Swansea City</v>
      </c>
      <c r="D103" t="str">
        <f>FA!G103</f>
        <v>Bristol City</v>
      </c>
      <c r="E103" s="1">
        <f>FA!C103</f>
        <v>44943</v>
      </c>
      <c r="F103" t="s">
        <v>1051</v>
      </c>
      <c r="G103" t="str">
        <f>FA!A103</f>
        <v>Third round proper</v>
      </c>
      <c r="H103" t="str">
        <f t="shared" si="5"/>
        <v>FAThird round proper</v>
      </c>
      <c r="I103" t="str">
        <f t="shared" si="6"/>
        <v>FAThird round properSwansea City</v>
      </c>
      <c r="J103" t="str">
        <f t="shared" si="7"/>
        <v>FAThird round properBristol City</v>
      </c>
      <c r="K103" t="str">
        <f t="shared" si="8"/>
        <v>Swansea City</v>
      </c>
      <c r="L103" t="str">
        <f t="shared" si="9"/>
        <v>Bristol City</v>
      </c>
    </row>
    <row r="104" spans="1:12" x14ac:dyDescent="0.3">
      <c r="A104" t="str">
        <f>FA!C104&amp;FA!E104</f>
        <v>44943Wigan Athletic</v>
      </c>
      <c r="B104" t="str">
        <f>FA!C104&amp;FA!G104</f>
        <v>44943Luton Town</v>
      </c>
      <c r="C104" t="str">
        <f>FA!E104</f>
        <v>Wigan Athletic</v>
      </c>
      <c r="D104" t="str">
        <f>FA!G104</f>
        <v>Luton Town</v>
      </c>
      <c r="E104" s="1">
        <f>FA!C104</f>
        <v>44943</v>
      </c>
      <c r="F104" t="s">
        <v>1051</v>
      </c>
      <c r="G104" t="str">
        <f>FA!A104</f>
        <v>Third round proper</v>
      </c>
      <c r="H104" t="str">
        <f t="shared" si="5"/>
        <v>FAThird round proper</v>
      </c>
      <c r="I104" t="str">
        <f t="shared" si="6"/>
        <v>FAThird round properWigan Athletic</v>
      </c>
      <c r="J104" t="str">
        <f t="shared" si="7"/>
        <v>FAThird round properLuton Town</v>
      </c>
      <c r="K104" t="str">
        <f t="shared" si="8"/>
        <v>Wigan Athletic</v>
      </c>
      <c r="L104" t="str">
        <f t="shared" si="9"/>
        <v>Luton Town</v>
      </c>
    </row>
    <row r="105" spans="1:12" x14ac:dyDescent="0.3">
      <c r="A105" t="str">
        <f>FA!C105&amp;FA!E105</f>
        <v>44943Wolves</v>
      </c>
      <c r="B105" t="str">
        <f>FA!C105&amp;FA!G105</f>
        <v>44943Liverpool</v>
      </c>
      <c r="C105" t="str">
        <f>FA!E105</f>
        <v>Wolves</v>
      </c>
      <c r="D105" t="str">
        <f>FA!G105</f>
        <v>Liverpool</v>
      </c>
      <c r="E105" s="1">
        <f>FA!C105</f>
        <v>44943</v>
      </c>
      <c r="F105" t="s">
        <v>1051</v>
      </c>
      <c r="G105" t="str">
        <f>FA!A105</f>
        <v>Third round proper</v>
      </c>
      <c r="H105" t="str">
        <f t="shared" si="5"/>
        <v>FAThird round proper</v>
      </c>
      <c r="I105" t="str">
        <f t="shared" si="6"/>
        <v>FAThird round properWolves</v>
      </c>
      <c r="J105" t="str">
        <f t="shared" si="7"/>
        <v>FAThird round properLiverpool</v>
      </c>
      <c r="K105" t="str">
        <f t="shared" si="8"/>
        <v>Wolves</v>
      </c>
      <c r="L105" t="str">
        <f t="shared" si="9"/>
        <v>Liverpool</v>
      </c>
    </row>
    <row r="106" spans="1:12" x14ac:dyDescent="0.3">
      <c r="A106" t="str">
        <f>FA!C106&amp;FA!E106</f>
        <v>44943West Brom</v>
      </c>
      <c r="B106" t="str">
        <f>FA!C106&amp;FA!G106</f>
        <v>44943Chesterfield</v>
      </c>
      <c r="C106" t="str">
        <f>FA!E106</f>
        <v>West Brom</v>
      </c>
      <c r="D106" t="str">
        <f>FA!G106</f>
        <v>Chesterfield</v>
      </c>
      <c r="E106" s="1">
        <f>FA!C106</f>
        <v>44943</v>
      </c>
      <c r="F106" t="s">
        <v>1051</v>
      </c>
      <c r="G106" t="str">
        <f>FA!A106</f>
        <v>Third round proper</v>
      </c>
      <c r="H106" t="str">
        <f t="shared" si="5"/>
        <v>FAThird round proper</v>
      </c>
      <c r="I106" t="str">
        <f t="shared" si="6"/>
        <v>FAThird round properWest Brom</v>
      </c>
      <c r="J106" t="str">
        <f t="shared" si="7"/>
        <v>FAThird round properChesterfield</v>
      </c>
      <c r="K106" t="str">
        <f t="shared" si="8"/>
        <v>West Brom</v>
      </c>
      <c r="L106" t="str">
        <f t="shared" si="9"/>
        <v>Chesterfield</v>
      </c>
    </row>
    <row r="107" spans="1:12" x14ac:dyDescent="0.3">
      <c r="A107" t="str">
        <f>FA!C107&amp;FA!E107</f>
        <v>44944Leeds United</v>
      </c>
      <c r="B107" t="str">
        <f>FA!C107&amp;FA!G107</f>
        <v>44944Cardiff City</v>
      </c>
      <c r="C107" t="str">
        <f>FA!E107</f>
        <v>Leeds United</v>
      </c>
      <c r="D107" t="str">
        <f>FA!G107</f>
        <v>Cardiff City</v>
      </c>
      <c r="E107" s="1">
        <f>FA!C107</f>
        <v>44944</v>
      </c>
      <c r="F107" t="s">
        <v>1051</v>
      </c>
      <c r="G107" t="str">
        <f>FA!A107</f>
        <v>Third round proper</v>
      </c>
      <c r="H107" t="str">
        <f t="shared" si="5"/>
        <v>FAThird round proper</v>
      </c>
      <c r="I107" t="str">
        <f t="shared" si="6"/>
        <v>FAThird round properLeeds United</v>
      </c>
      <c r="J107" t="str">
        <f t="shared" si="7"/>
        <v>FAThird round properCardiff City</v>
      </c>
      <c r="K107" t="str">
        <f t="shared" si="8"/>
        <v>Leeds United</v>
      </c>
      <c r="L107" t="str">
        <f t="shared" si="9"/>
        <v>Cardiff City</v>
      </c>
    </row>
    <row r="108" spans="1:12" x14ac:dyDescent="0.3">
      <c r="A108" t="str">
        <f>FA!C108&amp;FA!E108</f>
        <v>44950Acc'ton Stanley</v>
      </c>
      <c r="B108" t="str">
        <f>FA!C108&amp;FA!G108</f>
        <v>44950Boreham Wood</v>
      </c>
      <c r="C108" t="str">
        <f>FA!E108</f>
        <v>Acc'ton Stanley</v>
      </c>
      <c r="D108" t="str">
        <f>FA!G108</f>
        <v>Boreham Wood</v>
      </c>
      <c r="E108" s="1">
        <f>FA!C108</f>
        <v>44950</v>
      </c>
      <c r="F108" t="s">
        <v>1051</v>
      </c>
      <c r="G108" t="str">
        <f>FA!A108</f>
        <v>Third round proper</v>
      </c>
      <c r="H108" t="str">
        <f t="shared" si="5"/>
        <v>FAThird round proper</v>
      </c>
      <c r="I108" t="str">
        <f t="shared" si="6"/>
        <v>FAThird round properAcc'ton Stanley</v>
      </c>
      <c r="J108" t="str">
        <f t="shared" si="7"/>
        <v>FAThird round properBoreham Wood</v>
      </c>
      <c r="K108" t="str">
        <f t="shared" si="8"/>
        <v>Acc'ton Stanley</v>
      </c>
      <c r="L108" t="str">
        <f t="shared" si="9"/>
        <v>Boreham Wood</v>
      </c>
    </row>
    <row r="109" spans="1:12" x14ac:dyDescent="0.3">
      <c r="A109" t="str">
        <f>FA!C109&amp;FA!E109</f>
        <v>44953Manchester City</v>
      </c>
      <c r="B109" t="str">
        <f>FA!C109&amp;FA!G109</f>
        <v>44953Arsenal</v>
      </c>
      <c r="C109" t="str">
        <f>FA!E109</f>
        <v>Manchester City</v>
      </c>
      <c r="D109" t="str">
        <f>FA!G109</f>
        <v>Arsenal</v>
      </c>
      <c r="E109" s="1">
        <f>FA!C109</f>
        <v>44953</v>
      </c>
      <c r="F109" t="s">
        <v>1051</v>
      </c>
      <c r="G109" t="str">
        <f>FA!A109</f>
        <v>Fourth round proper</v>
      </c>
      <c r="H109" t="str">
        <f t="shared" si="5"/>
        <v>FAFourth round proper</v>
      </c>
      <c r="I109" t="str">
        <f t="shared" si="6"/>
        <v>FAFourth round properManchester City</v>
      </c>
      <c r="J109" t="str">
        <f t="shared" si="7"/>
        <v>FAFourth round properArsenal</v>
      </c>
      <c r="K109" t="str">
        <f t="shared" si="8"/>
        <v>Manchester City</v>
      </c>
      <c r="L109" t="str">
        <f t="shared" si="9"/>
        <v>Arsenal</v>
      </c>
    </row>
    <row r="110" spans="1:12" x14ac:dyDescent="0.3">
      <c r="A110" t="str">
        <f>FA!C110&amp;FA!E110</f>
        <v>44954Walsall</v>
      </c>
      <c r="B110" t="str">
        <f>FA!C110&amp;FA!G110</f>
        <v>44954Leicester City</v>
      </c>
      <c r="C110" t="str">
        <f>FA!E110</f>
        <v>Walsall</v>
      </c>
      <c r="D110" t="str">
        <f>FA!G110</f>
        <v>Leicester City</v>
      </c>
      <c r="E110" s="1">
        <f>FA!C110</f>
        <v>44954</v>
      </c>
      <c r="F110" t="s">
        <v>1051</v>
      </c>
      <c r="G110" t="str">
        <f>FA!A110</f>
        <v>Fourth round proper</v>
      </c>
      <c r="H110" t="str">
        <f t="shared" si="5"/>
        <v>FAFourth round proper</v>
      </c>
      <c r="I110" t="str">
        <f t="shared" si="6"/>
        <v>FAFourth round properWalsall</v>
      </c>
      <c r="J110" t="str">
        <f t="shared" si="7"/>
        <v>FAFourth round properLeicester City</v>
      </c>
      <c r="K110" t="str">
        <f t="shared" si="8"/>
        <v>Walsall</v>
      </c>
      <c r="L110" t="str">
        <f t="shared" si="9"/>
        <v>Leicester City</v>
      </c>
    </row>
    <row r="111" spans="1:12" x14ac:dyDescent="0.3">
      <c r="A111" t="str">
        <f>FA!C111&amp;FA!E111</f>
        <v>44954Acc'ton Stanley</v>
      </c>
      <c r="B111" t="str">
        <f>FA!C111&amp;FA!G111</f>
        <v>44954Leeds United</v>
      </c>
      <c r="C111" t="str">
        <f>FA!E111</f>
        <v>Acc'ton Stanley</v>
      </c>
      <c r="D111" t="str">
        <f>FA!G111</f>
        <v>Leeds United</v>
      </c>
      <c r="E111" s="1">
        <f>FA!C111</f>
        <v>44954</v>
      </c>
      <c r="F111" t="s">
        <v>1051</v>
      </c>
      <c r="G111" t="str">
        <f>FA!A111</f>
        <v>Fourth round proper</v>
      </c>
      <c r="H111" t="str">
        <f t="shared" si="5"/>
        <v>FAFourth round proper</v>
      </c>
      <c r="I111" t="str">
        <f t="shared" si="6"/>
        <v>FAFourth round properAcc'ton Stanley</v>
      </c>
      <c r="J111" t="str">
        <f t="shared" si="7"/>
        <v>FAFourth round properLeeds United</v>
      </c>
      <c r="K111" t="str">
        <f t="shared" si="8"/>
        <v>Acc'ton Stanley</v>
      </c>
      <c r="L111" t="str">
        <f t="shared" si="9"/>
        <v>Leeds United</v>
      </c>
    </row>
    <row r="112" spans="1:12" x14ac:dyDescent="0.3">
      <c r="A112" t="str">
        <f>FA!C112&amp;FA!E112</f>
        <v>44954Fulham</v>
      </c>
      <c r="B112" t="str">
        <f>FA!C112&amp;FA!G112</f>
        <v>44954Sunderland</v>
      </c>
      <c r="C112" t="str">
        <f>FA!E112</f>
        <v>Fulham</v>
      </c>
      <c r="D112" t="str">
        <f>FA!G112</f>
        <v>Sunderland</v>
      </c>
      <c r="E112" s="1">
        <f>FA!C112</f>
        <v>44954</v>
      </c>
      <c r="F112" t="s">
        <v>1051</v>
      </c>
      <c r="G112" t="str">
        <f>FA!A112</f>
        <v>Fourth round proper</v>
      </c>
      <c r="H112" t="str">
        <f t="shared" si="5"/>
        <v>FAFourth round proper</v>
      </c>
      <c r="I112" t="str">
        <f t="shared" si="6"/>
        <v>FAFourth round properFulham</v>
      </c>
      <c r="J112" t="str">
        <f t="shared" si="7"/>
        <v>FAFourth round properSunderland</v>
      </c>
      <c r="K112" t="str">
        <f t="shared" si="8"/>
        <v>Fulham</v>
      </c>
      <c r="L112" t="str">
        <f t="shared" si="9"/>
        <v>Sunderland</v>
      </c>
    </row>
    <row r="113" spans="1:12" x14ac:dyDescent="0.3">
      <c r="A113" t="str">
        <f>FA!C113&amp;FA!E113</f>
        <v>44954Blackburn</v>
      </c>
      <c r="B113" t="str">
        <f>FA!C113&amp;FA!G113</f>
        <v>44954Birmingham City</v>
      </c>
      <c r="C113" t="str">
        <f>FA!E113</f>
        <v>Blackburn</v>
      </c>
      <c r="D113" t="str">
        <f>FA!G113</f>
        <v>Birmingham City</v>
      </c>
      <c r="E113" s="1">
        <f>FA!C113</f>
        <v>44954</v>
      </c>
      <c r="F113" t="s">
        <v>1051</v>
      </c>
      <c r="G113" t="str">
        <f>FA!A113</f>
        <v>Fourth round proper</v>
      </c>
      <c r="H113" t="str">
        <f t="shared" si="5"/>
        <v>FAFourth round proper</v>
      </c>
      <c r="I113" t="str">
        <f t="shared" si="6"/>
        <v>FAFourth round properBlackburn</v>
      </c>
      <c r="J113" t="str">
        <f t="shared" si="7"/>
        <v>FAFourth round properBirmingham City</v>
      </c>
      <c r="K113" t="str">
        <f t="shared" si="8"/>
        <v>Blackburn</v>
      </c>
      <c r="L113" t="str">
        <f t="shared" si="9"/>
        <v>Birmingham City</v>
      </c>
    </row>
    <row r="114" spans="1:12" x14ac:dyDescent="0.3">
      <c r="A114" t="str">
        <f>FA!C114&amp;FA!E114</f>
        <v>44954Ipswich Town</v>
      </c>
      <c r="B114" t="str">
        <f>FA!C114&amp;FA!G114</f>
        <v>44954Burnley</v>
      </c>
      <c r="C114" t="str">
        <f>FA!E114</f>
        <v>Ipswich Town</v>
      </c>
      <c r="D114" t="str">
        <f>FA!G114</f>
        <v>Burnley</v>
      </c>
      <c r="E114" s="1">
        <f>FA!C114</f>
        <v>44954</v>
      </c>
      <c r="F114" t="s">
        <v>1051</v>
      </c>
      <c r="G114" t="str">
        <f>FA!A114</f>
        <v>Fourth round proper</v>
      </c>
      <c r="H114" t="str">
        <f t="shared" si="5"/>
        <v>FAFourth round proper</v>
      </c>
      <c r="I114" t="str">
        <f t="shared" si="6"/>
        <v>FAFourth round properIpswich Town</v>
      </c>
      <c r="J114" t="str">
        <f t="shared" si="7"/>
        <v>FAFourth round properBurnley</v>
      </c>
      <c r="K114" t="str">
        <f t="shared" si="8"/>
        <v>Ipswich Town</v>
      </c>
      <c r="L114" t="str">
        <f t="shared" si="9"/>
        <v>Burnley</v>
      </c>
    </row>
    <row r="115" spans="1:12" x14ac:dyDescent="0.3">
      <c r="A115" t="str">
        <f>FA!C115&amp;FA!E115</f>
        <v>44954Southampton</v>
      </c>
      <c r="B115" t="str">
        <f>FA!C115&amp;FA!G115</f>
        <v>44954Blackpool</v>
      </c>
      <c r="C115" t="str">
        <f>FA!E115</f>
        <v>Southampton</v>
      </c>
      <c r="D115" t="str">
        <f>FA!G115</f>
        <v>Blackpool</v>
      </c>
      <c r="E115" s="1">
        <f>FA!C115</f>
        <v>44954</v>
      </c>
      <c r="F115" t="s">
        <v>1051</v>
      </c>
      <c r="G115" t="str">
        <f>FA!A115</f>
        <v>Fourth round proper</v>
      </c>
      <c r="H115" t="str">
        <f t="shared" si="5"/>
        <v>FAFourth round proper</v>
      </c>
      <c r="I115" t="str">
        <f t="shared" si="6"/>
        <v>FAFourth round properSouthampton</v>
      </c>
      <c r="J115" t="str">
        <f t="shared" si="7"/>
        <v>FAFourth round properBlackpool</v>
      </c>
      <c r="K115" t="str">
        <f t="shared" si="8"/>
        <v>Southampton</v>
      </c>
      <c r="L115" t="str">
        <f t="shared" si="9"/>
        <v>Blackpool</v>
      </c>
    </row>
    <row r="116" spans="1:12" x14ac:dyDescent="0.3">
      <c r="A116" t="str">
        <f>FA!C116&amp;FA!E116</f>
        <v>44954Sheffield Weds</v>
      </c>
      <c r="B116" t="str">
        <f>FA!C116&amp;FA!G116</f>
        <v>44954Fleetwood Town</v>
      </c>
      <c r="C116" t="str">
        <f>FA!E116</f>
        <v>Sheffield Weds</v>
      </c>
      <c r="D116" t="str">
        <f>FA!G116</f>
        <v>Fleetwood Town</v>
      </c>
      <c r="E116" s="1">
        <f>FA!C116</f>
        <v>44954</v>
      </c>
      <c r="F116" t="s">
        <v>1051</v>
      </c>
      <c r="G116" t="str">
        <f>FA!A116</f>
        <v>Fourth round proper</v>
      </c>
      <c r="H116" t="str">
        <f t="shared" si="5"/>
        <v>FAFourth round proper</v>
      </c>
      <c r="I116" t="str">
        <f t="shared" si="6"/>
        <v>FAFourth round properSheffield Weds</v>
      </c>
      <c r="J116" t="str">
        <f t="shared" si="7"/>
        <v>FAFourth round properFleetwood Town</v>
      </c>
      <c r="K116" t="str">
        <f t="shared" si="8"/>
        <v>Sheffield Weds</v>
      </c>
      <c r="L116" t="str">
        <f t="shared" si="9"/>
        <v>Fleetwood Town</v>
      </c>
    </row>
    <row r="117" spans="1:12" x14ac:dyDescent="0.3">
      <c r="A117" t="str">
        <f>FA!C117&amp;FA!E117</f>
        <v>44954Luton Town</v>
      </c>
      <c r="B117" t="str">
        <f>FA!C117&amp;FA!G117</f>
        <v>44954Grimsby Town</v>
      </c>
      <c r="C117" t="str">
        <f>FA!E117</f>
        <v>Luton Town</v>
      </c>
      <c r="D117" t="str">
        <f>FA!G117</f>
        <v>Grimsby Town</v>
      </c>
      <c r="E117" s="1">
        <f>FA!C117</f>
        <v>44954</v>
      </c>
      <c r="F117" t="s">
        <v>1051</v>
      </c>
      <c r="G117" t="str">
        <f>FA!A117</f>
        <v>Fourth round proper</v>
      </c>
      <c r="H117" t="str">
        <f t="shared" si="5"/>
        <v>FAFourth round proper</v>
      </c>
      <c r="I117" t="str">
        <f t="shared" si="6"/>
        <v>FAFourth round properLuton Town</v>
      </c>
      <c r="J117" t="str">
        <f t="shared" si="7"/>
        <v>FAFourth round properGrimsby Town</v>
      </c>
      <c r="K117" t="str">
        <f t="shared" si="8"/>
        <v>Luton Town</v>
      </c>
      <c r="L117" t="str">
        <f t="shared" si="9"/>
        <v>Grimsby Town</v>
      </c>
    </row>
    <row r="118" spans="1:12" x14ac:dyDescent="0.3">
      <c r="A118" t="str">
        <f>FA!C118&amp;FA!E118</f>
        <v>44954Bristol City</v>
      </c>
      <c r="B118" t="str">
        <f>FA!C118&amp;FA!G118</f>
        <v>44954West Brom</v>
      </c>
      <c r="C118" t="str">
        <f>FA!E118</f>
        <v>Bristol City</v>
      </c>
      <c r="D118" t="str">
        <f>FA!G118</f>
        <v>West Brom</v>
      </c>
      <c r="E118" s="1">
        <f>FA!C118</f>
        <v>44954</v>
      </c>
      <c r="F118" t="s">
        <v>1051</v>
      </c>
      <c r="G118" t="str">
        <f>FA!A118</f>
        <v>Fourth round proper</v>
      </c>
      <c r="H118" t="str">
        <f t="shared" si="5"/>
        <v>FAFourth round proper</v>
      </c>
      <c r="I118" t="str">
        <f t="shared" si="6"/>
        <v>FAFourth round properBristol City</v>
      </c>
      <c r="J118" t="str">
        <f t="shared" si="7"/>
        <v>FAFourth round properWest Brom</v>
      </c>
      <c r="K118" t="str">
        <f t="shared" si="8"/>
        <v>Bristol City</v>
      </c>
      <c r="L118" t="str">
        <f t="shared" si="9"/>
        <v>West Brom</v>
      </c>
    </row>
    <row r="119" spans="1:12" x14ac:dyDescent="0.3">
      <c r="A119" t="str">
        <f>FA!C119&amp;FA!E119</f>
        <v>44954Preston</v>
      </c>
      <c r="B119" t="str">
        <f>FA!C119&amp;FA!G119</f>
        <v>44954Tottenham</v>
      </c>
      <c r="C119" t="str">
        <f>FA!E119</f>
        <v>Preston</v>
      </c>
      <c r="D119" t="str">
        <f>FA!G119</f>
        <v>Tottenham</v>
      </c>
      <c r="E119" s="1">
        <f>FA!C119</f>
        <v>44954</v>
      </c>
      <c r="F119" t="s">
        <v>1051</v>
      </c>
      <c r="G119" t="str">
        <f>FA!A119</f>
        <v>Fourth round proper</v>
      </c>
      <c r="H119" t="str">
        <f t="shared" si="5"/>
        <v>FAFourth round proper</v>
      </c>
      <c r="I119" t="str">
        <f t="shared" si="6"/>
        <v>FAFourth round properPreston</v>
      </c>
      <c r="J119" t="str">
        <f t="shared" si="7"/>
        <v>FAFourth round properTottenham</v>
      </c>
      <c r="K119" t="str">
        <f t="shared" si="8"/>
        <v>Preston</v>
      </c>
      <c r="L119" t="str">
        <f t="shared" si="9"/>
        <v>Tottenham</v>
      </c>
    </row>
    <row r="120" spans="1:12" x14ac:dyDescent="0.3">
      <c r="A120" t="str">
        <f>FA!C120&amp;FA!E120</f>
        <v>44954Manchester Utd</v>
      </c>
      <c r="B120" t="str">
        <f>FA!C120&amp;FA!G120</f>
        <v>44954Reading</v>
      </c>
      <c r="C120" t="str">
        <f>FA!E120</f>
        <v>Manchester Utd</v>
      </c>
      <c r="D120" t="str">
        <f>FA!G120</f>
        <v>Reading</v>
      </c>
      <c r="E120" s="1">
        <f>FA!C120</f>
        <v>44954</v>
      </c>
      <c r="F120" t="s">
        <v>1051</v>
      </c>
      <c r="G120" t="str">
        <f>FA!A120</f>
        <v>Fourth round proper</v>
      </c>
      <c r="H120" t="str">
        <f t="shared" si="5"/>
        <v>FAFourth round proper</v>
      </c>
      <c r="I120" t="str">
        <f t="shared" si="6"/>
        <v>FAFourth round properManchester Utd</v>
      </c>
      <c r="J120" t="str">
        <f t="shared" si="7"/>
        <v>FAFourth round properReading</v>
      </c>
      <c r="K120" t="str">
        <f t="shared" si="8"/>
        <v>Manchester Utd</v>
      </c>
      <c r="L120" t="str">
        <f t="shared" si="9"/>
        <v>Reading</v>
      </c>
    </row>
    <row r="121" spans="1:12" x14ac:dyDescent="0.3">
      <c r="A121" t="str">
        <f>FA!C121&amp;FA!E121</f>
        <v>44955Brighton</v>
      </c>
      <c r="B121" t="str">
        <f>FA!C121&amp;FA!G121</f>
        <v>44955Liverpool</v>
      </c>
      <c r="C121" t="str">
        <f>FA!E121</f>
        <v>Brighton</v>
      </c>
      <c r="D121" t="str">
        <f>FA!G121</f>
        <v>Liverpool</v>
      </c>
      <c r="E121" s="1">
        <f>FA!C121</f>
        <v>44955</v>
      </c>
      <c r="F121" t="s">
        <v>1051</v>
      </c>
      <c r="G121" t="str">
        <f>FA!A121</f>
        <v>Fourth round proper</v>
      </c>
      <c r="H121" t="str">
        <f t="shared" si="5"/>
        <v>FAFourth round proper</v>
      </c>
      <c r="I121" t="str">
        <f t="shared" si="6"/>
        <v>FAFourth round properBrighton</v>
      </c>
      <c r="J121" t="str">
        <f t="shared" si="7"/>
        <v>FAFourth round properLiverpool</v>
      </c>
      <c r="K121" t="str">
        <f t="shared" si="8"/>
        <v>Brighton</v>
      </c>
      <c r="L121" t="str">
        <f t="shared" si="9"/>
        <v>Liverpool</v>
      </c>
    </row>
    <row r="122" spans="1:12" x14ac:dyDescent="0.3">
      <c r="A122" t="str">
        <f>FA!C122&amp;FA!E122</f>
        <v>44955Stoke City</v>
      </c>
      <c r="B122" t="str">
        <f>FA!C122&amp;FA!G122</f>
        <v>44955Stevenage</v>
      </c>
      <c r="C122" t="str">
        <f>FA!E122</f>
        <v>Stoke City</v>
      </c>
      <c r="D122" t="str">
        <f>FA!G122</f>
        <v>Stevenage</v>
      </c>
      <c r="E122" s="1">
        <f>FA!C122</f>
        <v>44955</v>
      </c>
      <c r="F122" t="s">
        <v>1051</v>
      </c>
      <c r="G122" t="str">
        <f>FA!A122</f>
        <v>Fourth round proper</v>
      </c>
      <c r="H122" t="str">
        <f t="shared" si="5"/>
        <v>FAFourth round proper</v>
      </c>
      <c r="I122" t="str">
        <f t="shared" si="6"/>
        <v>FAFourth round properStoke City</v>
      </c>
      <c r="J122" t="str">
        <f t="shared" si="7"/>
        <v>FAFourth round properStevenage</v>
      </c>
      <c r="K122" t="str">
        <f t="shared" si="8"/>
        <v>Stoke City</v>
      </c>
      <c r="L122" t="str">
        <f t="shared" si="9"/>
        <v>Stevenage</v>
      </c>
    </row>
    <row r="123" spans="1:12" x14ac:dyDescent="0.3">
      <c r="A123" t="str">
        <f>FA!C123&amp;FA!E123</f>
        <v>44955Wrexham</v>
      </c>
      <c r="B123" t="str">
        <f>FA!C123&amp;FA!G123</f>
        <v>44955Sheffield Utd</v>
      </c>
      <c r="C123" t="str">
        <f>FA!E123</f>
        <v>Wrexham</v>
      </c>
      <c r="D123" t="str">
        <f>FA!G123</f>
        <v>Sheffield Utd</v>
      </c>
      <c r="E123" s="1">
        <f>FA!C123</f>
        <v>44955</v>
      </c>
      <c r="F123" t="s">
        <v>1051</v>
      </c>
      <c r="G123" t="str">
        <f>FA!A123</f>
        <v>Fourth round proper</v>
      </c>
      <c r="H123" t="str">
        <f t="shared" si="5"/>
        <v>FAFourth round proper</v>
      </c>
      <c r="I123" t="str">
        <f t="shared" si="6"/>
        <v>FAFourth round properWrexham</v>
      </c>
      <c r="J123" t="str">
        <f t="shared" si="7"/>
        <v>FAFourth round properSheffield Utd</v>
      </c>
      <c r="K123" t="str">
        <f t="shared" si="8"/>
        <v>Wrexham</v>
      </c>
      <c r="L123" t="str">
        <f t="shared" si="9"/>
        <v>Sheffield Utd</v>
      </c>
    </row>
    <row r="124" spans="1:12" x14ac:dyDescent="0.3">
      <c r="A124" t="str">
        <f>FA!C124&amp;FA!E124</f>
        <v>44956Derby County</v>
      </c>
      <c r="B124" t="str">
        <f>FA!C124&amp;FA!G124</f>
        <v>44956West Ham</v>
      </c>
      <c r="C124" t="str">
        <f>FA!E124</f>
        <v>Derby County</v>
      </c>
      <c r="D124" t="str">
        <f>FA!G124</f>
        <v>West Ham</v>
      </c>
      <c r="E124" s="1">
        <f>FA!C124</f>
        <v>44956</v>
      </c>
      <c r="F124" t="s">
        <v>1051</v>
      </c>
      <c r="G124" t="str">
        <f>FA!A124</f>
        <v>Fourth round proper</v>
      </c>
      <c r="H124" t="str">
        <f t="shared" si="5"/>
        <v>FAFourth round proper</v>
      </c>
      <c r="I124" t="str">
        <f t="shared" si="6"/>
        <v>FAFourth round properDerby County</v>
      </c>
      <c r="J124" t="str">
        <f t="shared" si="7"/>
        <v>FAFourth round properWest Ham</v>
      </c>
      <c r="K124" t="str">
        <f t="shared" si="8"/>
        <v>Derby County</v>
      </c>
      <c r="L124" t="str">
        <f t="shared" si="9"/>
        <v>West Ham</v>
      </c>
    </row>
    <row r="125" spans="1:12" x14ac:dyDescent="0.3">
      <c r="A125" t="str">
        <f>FA!C125&amp;FA!E125</f>
        <v>44957Birmingham City</v>
      </c>
      <c r="B125" t="str">
        <f>FA!C125&amp;FA!G125</f>
        <v>44957Blackburn</v>
      </c>
      <c r="C125" t="str">
        <f>FA!E125</f>
        <v>Birmingham City</v>
      </c>
      <c r="D125" t="str">
        <f>FA!G125</f>
        <v>Blackburn</v>
      </c>
      <c r="E125" s="1">
        <f>FA!C125</f>
        <v>44957</v>
      </c>
      <c r="F125" t="s">
        <v>1051</v>
      </c>
      <c r="G125" t="str">
        <f>FA!A125</f>
        <v>Fourth round proper</v>
      </c>
      <c r="H125" t="str">
        <f t="shared" si="5"/>
        <v>FAFourth round proper</v>
      </c>
      <c r="I125" t="str">
        <f t="shared" si="6"/>
        <v>FAFourth round properBirmingham City</v>
      </c>
      <c r="J125" t="str">
        <f t="shared" si="7"/>
        <v>FAFourth round properBlackburn</v>
      </c>
      <c r="K125" t="str">
        <f t="shared" si="8"/>
        <v>Birmingham City</v>
      </c>
      <c r="L125" t="str">
        <f t="shared" si="9"/>
        <v>Blackburn</v>
      </c>
    </row>
    <row r="126" spans="1:12" x14ac:dyDescent="0.3">
      <c r="A126" t="str">
        <f>FA!C126&amp;FA!E126</f>
        <v>44964Grimsby Town</v>
      </c>
      <c r="B126" t="str">
        <f>FA!C126&amp;FA!G126</f>
        <v>44964Luton Town</v>
      </c>
      <c r="C126" t="str">
        <f>FA!E126</f>
        <v>Grimsby Town</v>
      </c>
      <c r="D126" t="str">
        <f>FA!G126</f>
        <v>Luton Town</v>
      </c>
      <c r="E126" s="1">
        <f>FA!C126</f>
        <v>44964</v>
      </c>
      <c r="F126" t="s">
        <v>1051</v>
      </c>
      <c r="G126" t="str">
        <f>FA!A126</f>
        <v>Fourth round proper</v>
      </c>
      <c r="H126" t="str">
        <f t="shared" si="5"/>
        <v>FAFourth round proper</v>
      </c>
      <c r="I126" t="str">
        <f t="shared" si="6"/>
        <v>FAFourth round properGrimsby Town</v>
      </c>
      <c r="J126" t="str">
        <f t="shared" si="7"/>
        <v>FAFourth round properLuton Town</v>
      </c>
      <c r="K126" t="str">
        <f t="shared" si="8"/>
        <v>Grimsby Town</v>
      </c>
      <c r="L126" t="str">
        <f t="shared" si="9"/>
        <v>Luton Town</v>
      </c>
    </row>
    <row r="127" spans="1:12" x14ac:dyDescent="0.3">
      <c r="A127" t="str">
        <f>FA!C127&amp;FA!E127</f>
        <v>44964Fleetwood Town</v>
      </c>
      <c r="B127" t="str">
        <f>FA!C127&amp;FA!G127</f>
        <v>44964Sheffield Weds</v>
      </c>
      <c r="C127" t="str">
        <f>FA!E127</f>
        <v>Fleetwood Town</v>
      </c>
      <c r="D127" t="str">
        <f>FA!G127</f>
        <v>Sheffield Weds</v>
      </c>
      <c r="E127" s="1">
        <f>FA!C127</f>
        <v>44964</v>
      </c>
      <c r="F127" t="s">
        <v>1051</v>
      </c>
      <c r="G127" t="str">
        <f>FA!A127</f>
        <v>Fourth round proper</v>
      </c>
      <c r="H127" t="str">
        <f t="shared" si="5"/>
        <v>FAFourth round proper</v>
      </c>
      <c r="I127" t="str">
        <f t="shared" si="6"/>
        <v>FAFourth round properFleetwood Town</v>
      </c>
      <c r="J127" t="str">
        <f t="shared" si="7"/>
        <v>FAFourth round properSheffield Weds</v>
      </c>
      <c r="K127" t="str">
        <f t="shared" si="8"/>
        <v>Fleetwood Town</v>
      </c>
      <c r="L127" t="str">
        <f t="shared" si="9"/>
        <v>Sheffield Weds</v>
      </c>
    </row>
    <row r="128" spans="1:12" x14ac:dyDescent="0.3">
      <c r="A128" t="str">
        <f>FA!C128&amp;FA!E128</f>
        <v>44964Sheffield Utd</v>
      </c>
      <c r="B128" t="str">
        <f>FA!C128&amp;FA!G128</f>
        <v>44964Wrexham</v>
      </c>
      <c r="C128" t="str">
        <f>FA!E128</f>
        <v>Sheffield Utd</v>
      </c>
      <c r="D128" t="str">
        <f>FA!G128</f>
        <v>Wrexham</v>
      </c>
      <c r="E128" s="1">
        <f>FA!C128</f>
        <v>44964</v>
      </c>
      <c r="F128" t="s">
        <v>1051</v>
      </c>
      <c r="G128" t="str">
        <f>FA!A128</f>
        <v>Fourth round proper</v>
      </c>
      <c r="H128" t="str">
        <f t="shared" si="5"/>
        <v>FAFourth round proper</v>
      </c>
      <c r="I128" t="str">
        <f t="shared" si="6"/>
        <v>FAFourth round properSheffield Utd</v>
      </c>
      <c r="J128" t="str">
        <f t="shared" si="7"/>
        <v>FAFourth round properWrexham</v>
      </c>
      <c r="K128" t="str">
        <f t="shared" si="8"/>
        <v>Sheffield Utd</v>
      </c>
      <c r="L128" t="str">
        <f t="shared" si="9"/>
        <v>Wrexham</v>
      </c>
    </row>
    <row r="129" spans="1:12" x14ac:dyDescent="0.3">
      <c r="A129" t="str">
        <f>FA!C129&amp;FA!E129</f>
        <v>44964Burnley</v>
      </c>
      <c r="B129" t="str">
        <f>FA!C129&amp;FA!G129</f>
        <v>44964Ipswich Town</v>
      </c>
      <c r="C129" t="str">
        <f>FA!E129</f>
        <v>Burnley</v>
      </c>
      <c r="D129" t="str">
        <f>FA!G129</f>
        <v>Ipswich Town</v>
      </c>
      <c r="E129" s="1">
        <f>FA!C129</f>
        <v>44964</v>
      </c>
      <c r="F129" t="s">
        <v>1051</v>
      </c>
      <c r="G129" t="str">
        <f>FA!A129</f>
        <v>Fourth round proper</v>
      </c>
      <c r="H129" t="str">
        <f t="shared" si="5"/>
        <v>FAFourth round proper</v>
      </c>
      <c r="I129" t="str">
        <f t="shared" si="6"/>
        <v>FAFourth round properBurnley</v>
      </c>
      <c r="J129" t="str">
        <f t="shared" si="7"/>
        <v>FAFourth round properIpswich Town</v>
      </c>
      <c r="K129" t="str">
        <f t="shared" si="8"/>
        <v>Burnley</v>
      </c>
      <c r="L129" t="str">
        <f t="shared" si="9"/>
        <v>Ipswich Town</v>
      </c>
    </row>
    <row r="130" spans="1:12" x14ac:dyDescent="0.3">
      <c r="A130" t="str">
        <f>FA!C130&amp;FA!E130</f>
        <v>44965Sunderland</v>
      </c>
      <c r="B130" t="str">
        <f>FA!C130&amp;FA!G130</f>
        <v>44965Fulham</v>
      </c>
      <c r="C130" t="str">
        <f>FA!E130</f>
        <v>Sunderland</v>
      </c>
      <c r="D130" t="str">
        <f>FA!G130</f>
        <v>Fulham</v>
      </c>
      <c r="E130" s="1">
        <f>FA!C130</f>
        <v>44965</v>
      </c>
      <c r="F130" t="s">
        <v>1051</v>
      </c>
      <c r="G130" t="str">
        <f>FA!A130</f>
        <v>Fourth round proper</v>
      </c>
      <c r="H130" t="str">
        <f t="shared" si="5"/>
        <v>FAFourth round proper</v>
      </c>
      <c r="I130" t="str">
        <f t="shared" si="6"/>
        <v>FAFourth round properSunderland</v>
      </c>
      <c r="J130" t="str">
        <f t="shared" si="7"/>
        <v>FAFourth round properFulham</v>
      </c>
      <c r="K130" t="str">
        <f t="shared" si="8"/>
        <v>Sunderland</v>
      </c>
      <c r="L130" t="str">
        <f t="shared" si="9"/>
        <v>Fulham</v>
      </c>
    </row>
    <row r="131" spans="1:12" x14ac:dyDescent="0.3">
      <c r="A131" t="str">
        <f>FA!C131&amp;FA!E131</f>
        <v>44985Stoke City</v>
      </c>
      <c r="B131" t="str">
        <f>FA!C131&amp;FA!G131</f>
        <v>44985Brighton</v>
      </c>
      <c r="C131" t="str">
        <f>FA!E131</f>
        <v>Stoke City</v>
      </c>
      <c r="D131" t="str">
        <f>FA!G131</f>
        <v>Brighton</v>
      </c>
      <c r="E131" s="1">
        <f>FA!C131</f>
        <v>44985</v>
      </c>
      <c r="F131" t="s">
        <v>1051</v>
      </c>
      <c r="G131" t="str">
        <f>FA!A131</f>
        <v>Fifth round proper</v>
      </c>
      <c r="H131" t="str">
        <f t="shared" ref="H131:H194" si="10">F131&amp;G131</f>
        <v>FAFifth round proper</v>
      </c>
      <c r="I131" t="str">
        <f t="shared" ref="I131:I194" si="11">H131&amp;C131</f>
        <v>FAFifth round properStoke City</v>
      </c>
      <c r="J131" t="str">
        <f t="shared" ref="J131:J194" si="12">H131&amp;D131</f>
        <v>FAFifth round properBrighton</v>
      </c>
      <c r="K131" t="str">
        <f t="shared" ref="K131:K194" si="13">C131</f>
        <v>Stoke City</v>
      </c>
      <c r="L131" t="str">
        <f t="shared" ref="L131:L194" si="14">D131</f>
        <v>Brighton</v>
      </c>
    </row>
    <row r="132" spans="1:12" x14ac:dyDescent="0.3">
      <c r="A132" t="str">
        <f>FA!C132&amp;FA!E132</f>
        <v>44985Leicester City</v>
      </c>
      <c r="B132" t="str">
        <f>FA!C132&amp;FA!G132</f>
        <v>44985Blackburn</v>
      </c>
      <c r="C132" t="str">
        <f>FA!E132</f>
        <v>Leicester City</v>
      </c>
      <c r="D132" t="str">
        <f>FA!G132</f>
        <v>Blackburn</v>
      </c>
      <c r="E132" s="1">
        <f>FA!C132</f>
        <v>44985</v>
      </c>
      <c r="F132" t="s">
        <v>1051</v>
      </c>
      <c r="G132" t="str">
        <f>FA!A132</f>
        <v>Fifth round proper</v>
      </c>
      <c r="H132" t="str">
        <f t="shared" si="10"/>
        <v>FAFifth round proper</v>
      </c>
      <c r="I132" t="str">
        <f t="shared" si="11"/>
        <v>FAFifth round properLeicester City</v>
      </c>
      <c r="J132" t="str">
        <f t="shared" si="12"/>
        <v>FAFifth round properBlackburn</v>
      </c>
      <c r="K132" t="str">
        <f t="shared" si="13"/>
        <v>Leicester City</v>
      </c>
      <c r="L132" t="str">
        <f t="shared" si="14"/>
        <v>Blackburn</v>
      </c>
    </row>
    <row r="133" spans="1:12" x14ac:dyDescent="0.3">
      <c r="A133" t="str">
        <f>FA!C133&amp;FA!E133</f>
        <v>44985Fulham</v>
      </c>
      <c r="B133" t="str">
        <f>FA!C133&amp;FA!G133</f>
        <v>44985Leeds United</v>
      </c>
      <c r="C133" t="str">
        <f>FA!E133</f>
        <v>Fulham</v>
      </c>
      <c r="D133" t="str">
        <f>FA!G133</f>
        <v>Leeds United</v>
      </c>
      <c r="E133" s="1">
        <f>FA!C133</f>
        <v>44985</v>
      </c>
      <c r="F133" t="s">
        <v>1051</v>
      </c>
      <c r="G133" t="str">
        <f>FA!A133</f>
        <v>Fifth round proper</v>
      </c>
      <c r="H133" t="str">
        <f t="shared" si="10"/>
        <v>FAFifth round proper</v>
      </c>
      <c r="I133" t="str">
        <f t="shared" si="11"/>
        <v>FAFifth round properFulham</v>
      </c>
      <c r="J133" t="str">
        <f t="shared" si="12"/>
        <v>FAFifth round properLeeds United</v>
      </c>
      <c r="K133" t="str">
        <f t="shared" si="13"/>
        <v>Fulham</v>
      </c>
      <c r="L133" t="str">
        <f t="shared" si="14"/>
        <v>Leeds United</v>
      </c>
    </row>
    <row r="134" spans="1:12" x14ac:dyDescent="0.3">
      <c r="A134" t="str">
        <f>FA!C134&amp;FA!E134</f>
        <v>44985Bristol City</v>
      </c>
      <c r="B134" t="str">
        <f>FA!C134&amp;FA!G134</f>
        <v>44985Manchester City</v>
      </c>
      <c r="C134" t="str">
        <f>FA!E134</f>
        <v>Bristol City</v>
      </c>
      <c r="D134" t="str">
        <f>FA!G134</f>
        <v>Manchester City</v>
      </c>
      <c r="E134" s="1">
        <f>FA!C134</f>
        <v>44985</v>
      </c>
      <c r="F134" t="s">
        <v>1051</v>
      </c>
      <c r="G134" t="str">
        <f>FA!A134</f>
        <v>Fifth round proper</v>
      </c>
      <c r="H134" t="str">
        <f t="shared" si="10"/>
        <v>FAFifth round proper</v>
      </c>
      <c r="I134" t="str">
        <f t="shared" si="11"/>
        <v>FAFifth round properBristol City</v>
      </c>
      <c r="J134" t="str">
        <f t="shared" si="12"/>
        <v>FAFifth round properManchester City</v>
      </c>
      <c r="K134" t="str">
        <f t="shared" si="13"/>
        <v>Bristol City</v>
      </c>
      <c r="L134" t="str">
        <f t="shared" si="14"/>
        <v>Manchester City</v>
      </c>
    </row>
    <row r="135" spans="1:12" x14ac:dyDescent="0.3">
      <c r="A135" t="str">
        <f>FA!C135&amp;FA!E135</f>
        <v>44986Southampton</v>
      </c>
      <c r="B135" t="str">
        <f>FA!C135&amp;FA!G135</f>
        <v>44986Grimsby Town</v>
      </c>
      <c r="C135" t="str">
        <f>FA!E135</f>
        <v>Southampton</v>
      </c>
      <c r="D135" t="str">
        <f>FA!G135</f>
        <v>Grimsby Town</v>
      </c>
      <c r="E135" s="1">
        <f>FA!C135</f>
        <v>44986</v>
      </c>
      <c r="F135" t="s">
        <v>1051</v>
      </c>
      <c r="G135" t="str">
        <f>FA!A135</f>
        <v>Fifth round proper</v>
      </c>
      <c r="H135" t="str">
        <f t="shared" si="10"/>
        <v>FAFifth round proper</v>
      </c>
      <c r="I135" t="str">
        <f t="shared" si="11"/>
        <v>FAFifth round properSouthampton</v>
      </c>
      <c r="J135" t="str">
        <f t="shared" si="12"/>
        <v>FAFifth round properGrimsby Town</v>
      </c>
      <c r="K135" t="str">
        <f t="shared" si="13"/>
        <v>Southampton</v>
      </c>
      <c r="L135" t="str">
        <f t="shared" si="14"/>
        <v>Grimsby Town</v>
      </c>
    </row>
    <row r="136" spans="1:12" x14ac:dyDescent="0.3">
      <c r="A136" t="str">
        <f>FA!C136&amp;FA!E136</f>
        <v>44986Burnley</v>
      </c>
      <c r="B136" t="str">
        <f>FA!C136&amp;FA!G136</f>
        <v>44986Fleetwood Town</v>
      </c>
      <c r="C136" t="str">
        <f>FA!E136</f>
        <v>Burnley</v>
      </c>
      <c r="D136" t="str">
        <f>FA!G136</f>
        <v>Fleetwood Town</v>
      </c>
      <c r="E136" s="1">
        <f>FA!C136</f>
        <v>44986</v>
      </c>
      <c r="F136" t="s">
        <v>1051</v>
      </c>
      <c r="G136" t="str">
        <f>FA!A136</f>
        <v>Fifth round proper</v>
      </c>
      <c r="H136" t="str">
        <f t="shared" si="10"/>
        <v>FAFifth round proper</v>
      </c>
      <c r="I136" t="str">
        <f t="shared" si="11"/>
        <v>FAFifth round properBurnley</v>
      </c>
      <c r="J136" t="str">
        <f t="shared" si="12"/>
        <v>FAFifth round properFleetwood Town</v>
      </c>
      <c r="K136" t="str">
        <f t="shared" si="13"/>
        <v>Burnley</v>
      </c>
      <c r="L136" t="str">
        <f t="shared" si="14"/>
        <v>Fleetwood Town</v>
      </c>
    </row>
    <row r="137" spans="1:12" x14ac:dyDescent="0.3">
      <c r="A137" t="str">
        <f>FA!C137&amp;FA!E137</f>
        <v>44986Manchester Utd</v>
      </c>
      <c r="B137" t="str">
        <f>FA!C137&amp;FA!G137</f>
        <v>44986West Ham</v>
      </c>
      <c r="C137" t="str">
        <f>FA!E137</f>
        <v>Manchester Utd</v>
      </c>
      <c r="D137" t="str">
        <f>FA!G137</f>
        <v>West Ham</v>
      </c>
      <c r="E137" s="1">
        <f>FA!C137</f>
        <v>44986</v>
      </c>
      <c r="F137" t="s">
        <v>1051</v>
      </c>
      <c r="G137" t="str">
        <f>FA!A137</f>
        <v>Fifth round proper</v>
      </c>
      <c r="H137" t="str">
        <f t="shared" si="10"/>
        <v>FAFifth round proper</v>
      </c>
      <c r="I137" t="str">
        <f t="shared" si="11"/>
        <v>FAFifth round properManchester Utd</v>
      </c>
      <c r="J137" t="str">
        <f t="shared" si="12"/>
        <v>FAFifth round properWest Ham</v>
      </c>
      <c r="K137" t="str">
        <f t="shared" si="13"/>
        <v>Manchester Utd</v>
      </c>
      <c r="L137" t="str">
        <f t="shared" si="14"/>
        <v>West Ham</v>
      </c>
    </row>
    <row r="138" spans="1:12" x14ac:dyDescent="0.3">
      <c r="A138" t="str">
        <f>FA!C138&amp;FA!E138</f>
        <v>44986Sheffield Utd</v>
      </c>
      <c r="B138" t="str">
        <f>FA!C138&amp;FA!G138</f>
        <v>44986Tottenham</v>
      </c>
      <c r="C138" t="str">
        <f>FA!E138</f>
        <v>Sheffield Utd</v>
      </c>
      <c r="D138" t="str">
        <f>FA!G138</f>
        <v>Tottenham</v>
      </c>
      <c r="E138" s="1">
        <f>FA!C138</f>
        <v>44986</v>
      </c>
      <c r="F138" t="s">
        <v>1051</v>
      </c>
      <c r="G138" t="str">
        <f>FA!A138</f>
        <v>Fifth round proper</v>
      </c>
      <c r="H138" t="str">
        <f t="shared" si="10"/>
        <v>FAFifth round proper</v>
      </c>
      <c r="I138" t="str">
        <f t="shared" si="11"/>
        <v>FAFifth round properSheffield Utd</v>
      </c>
      <c r="J138" t="str">
        <f t="shared" si="12"/>
        <v>FAFifth round properTottenham</v>
      </c>
      <c r="K138" t="str">
        <f t="shared" si="13"/>
        <v>Sheffield Utd</v>
      </c>
      <c r="L138" t="str">
        <f t="shared" si="14"/>
        <v>Tottenham</v>
      </c>
    </row>
    <row r="139" spans="1:12" x14ac:dyDescent="0.3">
      <c r="A139" t="str">
        <f>FA!C139&amp;FA!E139</f>
        <v>45003Manchester City</v>
      </c>
      <c r="B139" t="str">
        <f>FA!C139&amp;FA!G139</f>
        <v>45003Burnley</v>
      </c>
      <c r="C139" t="str">
        <f>FA!E139</f>
        <v>Manchester City</v>
      </c>
      <c r="D139" t="str">
        <f>FA!G139</f>
        <v>Burnley</v>
      </c>
      <c r="E139" s="1">
        <f>FA!C139</f>
        <v>45003</v>
      </c>
      <c r="F139" t="s">
        <v>1051</v>
      </c>
      <c r="G139" t="str">
        <f>FA!A139</f>
        <v>Quarter-finals</v>
      </c>
      <c r="H139" t="str">
        <f t="shared" si="10"/>
        <v>FAQuarter-finals</v>
      </c>
      <c r="I139" t="str">
        <f t="shared" si="11"/>
        <v>FAQuarter-finalsManchester City</v>
      </c>
      <c r="J139" t="str">
        <f t="shared" si="12"/>
        <v>FAQuarter-finalsBurnley</v>
      </c>
      <c r="K139" t="str">
        <f t="shared" si="13"/>
        <v>Manchester City</v>
      </c>
      <c r="L139" t="str">
        <f t="shared" si="14"/>
        <v>Burnley</v>
      </c>
    </row>
    <row r="140" spans="1:12" x14ac:dyDescent="0.3">
      <c r="A140" t="str">
        <f>FA!C140&amp;FA!E140</f>
        <v>45004Sheffield Utd</v>
      </c>
      <c r="B140" t="str">
        <f>FA!C140&amp;FA!G140</f>
        <v>45004Blackburn</v>
      </c>
      <c r="C140" t="str">
        <f>FA!E140</f>
        <v>Sheffield Utd</v>
      </c>
      <c r="D140" t="str">
        <f>FA!G140</f>
        <v>Blackburn</v>
      </c>
      <c r="E140" s="1">
        <f>FA!C140</f>
        <v>45004</v>
      </c>
      <c r="F140" t="s">
        <v>1051</v>
      </c>
      <c r="G140" t="str">
        <f>FA!A140</f>
        <v>Quarter-finals</v>
      </c>
      <c r="H140" t="str">
        <f t="shared" si="10"/>
        <v>FAQuarter-finals</v>
      </c>
      <c r="I140" t="str">
        <f t="shared" si="11"/>
        <v>FAQuarter-finalsSheffield Utd</v>
      </c>
      <c r="J140" t="str">
        <f t="shared" si="12"/>
        <v>FAQuarter-finalsBlackburn</v>
      </c>
      <c r="K140" t="str">
        <f t="shared" si="13"/>
        <v>Sheffield Utd</v>
      </c>
      <c r="L140" t="str">
        <f t="shared" si="14"/>
        <v>Blackburn</v>
      </c>
    </row>
    <row r="141" spans="1:12" x14ac:dyDescent="0.3">
      <c r="A141" t="str">
        <f>FA!C141&amp;FA!E141</f>
        <v>45004Brighton</v>
      </c>
      <c r="B141" t="str">
        <f>FA!C141&amp;FA!G141</f>
        <v>45004Grimsby Town</v>
      </c>
      <c r="C141" t="str">
        <f>FA!E141</f>
        <v>Brighton</v>
      </c>
      <c r="D141" t="str">
        <f>FA!G141</f>
        <v>Grimsby Town</v>
      </c>
      <c r="E141" s="1">
        <f>FA!C141</f>
        <v>45004</v>
      </c>
      <c r="F141" t="s">
        <v>1051</v>
      </c>
      <c r="G141" t="str">
        <f>FA!A141</f>
        <v>Quarter-finals</v>
      </c>
      <c r="H141" t="str">
        <f t="shared" si="10"/>
        <v>FAQuarter-finals</v>
      </c>
      <c r="I141" t="str">
        <f t="shared" si="11"/>
        <v>FAQuarter-finalsBrighton</v>
      </c>
      <c r="J141" t="str">
        <f t="shared" si="12"/>
        <v>FAQuarter-finalsGrimsby Town</v>
      </c>
      <c r="K141" t="str">
        <f t="shared" si="13"/>
        <v>Brighton</v>
      </c>
      <c r="L141" t="str">
        <f t="shared" si="14"/>
        <v>Grimsby Town</v>
      </c>
    </row>
    <row r="142" spans="1:12" x14ac:dyDescent="0.3">
      <c r="A142" t="str">
        <f>FA!C142&amp;FA!E142</f>
        <v>45004Manchester Utd</v>
      </c>
      <c r="B142" t="str">
        <f>FA!C142&amp;FA!G142</f>
        <v>45004Fulham</v>
      </c>
      <c r="C142" t="str">
        <f>FA!E142</f>
        <v>Manchester Utd</v>
      </c>
      <c r="D142" t="str">
        <f>FA!G142</f>
        <v>Fulham</v>
      </c>
      <c r="E142" s="1">
        <f>FA!C142</f>
        <v>45004</v>
      </c>
      <c r="F142" t="s">
        <v>1051</v>
      </c>
      <c r="G142" t="str">
        <f>FA!A142</f>
        <v>Quarter-finals</v>
      </c>
      <c r="H142" t="str">
        <f t="shared" si="10"/>
        <v>FAQuarter-finals</v>
      </c>
      <c r="I142" t="str">
        <f t="shared" si="11"/>
        <v>FAQuarter-finalsManchester Utd</v>
      </c>
      <c r="J142" t="str">
        <f t="shared" si="12"/>
        <v>FAQuarter-finalsFulham</v>
      </c>
      <c r="K142" t="str">
        <f t="shared" si="13"/>
        <v>Manchester Utd</v>
      </c>
      <c r="L142" t="str">
        <f t="shared" si="14"/>
        <v>Fulham</v>
      </c>
    </row>
    <row r="143" spans="1:12" x14ac:dyDescent="0.3">
      <c r="A143" t="str">
        <f>FA!C143&amp;FA!E143</f>
        <v>45038Manchester City</v>
      </c>
      <c r="B143" t="str">
        <f>FA!C143&amp;FA!G143</f>
        <v>45038Sheffield Utd</v>
      </c>
      <c r="C143" t="str">
        <f>FA!E143</f>
        <v>Manchester City</v>
      </c>
      <c r="D143" t="str">
        <f>FA!G143</f>
        <v>Sheffield Utd</v>
      </c>
      <c r="E143" s="1">
        <f>FA!C143</f>
        <v>45038</v>
      </c>
      <c r="F143" t="s">
        <v>1051</v>
      </c>
      <c r="G143" t="str">
        <f>FA!A143</f>
        <v>Semi-finals</v>
      </c>
      <c r="H143" t="str">
        <f t="shared" si="10"/>
        <v>FASemi-finals</v>
      </c>
      <c r="I143" t="str">
        <f t="shared" si="11"/>
        <v>FASemi-finalsManchester City</v>
      </c>
      <c r="J143" t="str">
        <f t="shared" si="12"/>
        <v>FASemi-finalsSheffield Utd</v>
      </c>
      <c r="K143" t="str">
        <f t="shared" si="13"/>
        <v>Manchester City</v>
      </c>
      <c r="L143" t="str">
        <f t="shared" si="14"/>
        <v>Sheffield Utd</v>
      </c>
    </row>
    <row r="144" spans="1:12" x14ac:dyDescent="0.3">
      <c r="A144" t="str">
        <f>FA!C144&amp;FA!E144</f>
        <v>45039Brighton</v>
      </c>
      <c r="B144" t="str">
        <f>FA!C144&amp;FA!G144</f>
        <v>45039Manchester Utd</v>
      </c>
      <c r="C144" t="str">
        <f>FA!E144</f>
        <v>Brighton</v>
      </c>
      <c r="D144" t="str">
        <f>FA!G144</f>
        <v>Manchester Utd</v>
      </c>
      <c r="E144" s="1">
        <f>FA!C144</f>
        <v>45039</v>
      </c>
      <c r="F144" t="s">
        <v>1051</v>
      </c>
      <c r="G144" t="str">
        <f>FA!A144</f>
        <v>Semi-finals</v>
      </c>
      <c r="H144" t="str">
        <f t="shared" si="10"/>
        <v>FASemi-finals</v>
      </c>
      <c r="I144" t="str">
        <f t="shared" si="11"/>
        <v>FASemi-finalsBrighton</v>
      </c>
      <c r="J144" t="str">
        <f t="shared" si="12"/>
        <v>FASemi-finalsManchester Utd</v>
      </c>
      <c r="K144" t="str">
        <f t="shared" si="13"/>
        <v>Brighton</v>
      </c>
      <c r="L144" t="str">
        <f t="shared" si="14"/>
        <v>Manchester Utd</v>
      </c>
    </row>
    <row r="145" spans="1:12" x14ac:dyDescent="0.3">
      <c r="A145" t="str">
        <f>FA!C145&amp;FA!E145</f>
        <v/>
      </c>
      <c r="B145" t="str">
        <f>FA!C145&amp;FA!G145</f>
        <v/>
      </c>
      <c r="C145">
        <f>FA!E145</f>
        <v>0</v>
      </c>
      <c r="D145">
        <f>FA!G145</f>
        <v>0</v>
      </c>
      <c r="E145" s="1">
        <f>FA!C145</f>
        <v>0</v>
      </c>
      <c r="F145" t="s">
        <v>1051</v>
      </c>
      <c r="G145">
        <f>FA!A145</f>
        <v>0</v>
      </c>
      <c r="H145" t="str">
        <f t="shared" si="10"/>
        <v>FA0</v>
      </c>
      <c r="I145" t="str">
        <f t="shared" si="11"/>
        <v>FA00</v>
      </c>
      <c r="J145" t="str">
        <f t="shared" si="12"/>
        <v>FA00</v>
      </c>
      <c r="K145">
        <f t="shared" si="13"/>
        <v>0</v>
      </c>
      <c r="L145">
        <f t="shared" si="14"/>
        <v>0</v>
      </c>
    </row>
    <row r="146" spans="1:12" x14ac:dyDescent="0.3">
      <c r="A146" t="str">
        <f>FA!C146&amp;FA!E146</f>
        <v/>
      </c>
      <c r="B146" t="str">
        <f>FA!C146&amp;FA!G146</f>
        <v/>
      </c>
      <c r="C146">
        <f>FA!E146</f>
        <v>0</v>
      </c>
      <c r="D146">
        <f>FA!G146</f>
        <v>0</v>
      </c>
      <c r="E146" s="1">
        <f>FA!C146</f>
        <v>0</v>
      </c>
      <c r="F146" t="s">
        <v>1051</v>
      </c>
      <c r="G146">
        <f>FA!A146</f>
        <v>0</v>
      </c>
      <c r="H146" t="str">
        <f t="shared" si="10"/>
        <v>FA0</v>
      </c>
      <c r="I146" t="str">
        <f t="shared" si="11"/>
        <v>FA00</v>
      </c>
      <c r="J146" t="str">
        <f t="shared" si="12"/>
        <v>FA00</v>
      </c>
      <c r="K146">
        <f t="shared" si="13"/>
        <v>0</v>
      </c>
      <c r="L146">
        <f t="shared" si="14"/>
        <v>0</v>
      </c>
    </row>
    <row r="147" spans="1:12" x14ac:dyDescent="0.3">
      <c r="A147" t="str">
        <f>FA!C147&amp;FA!E147</f>
        <v/>
      </c>
      <c r="B147" t="str">
        <f>FA!C147&amp;FA!G147</f>
        <v/>
      </c>
      <c r="C147">
        <f>FA!E147</f>
        <v>0</v>
      </c>
      <c r="D147">
        <f>FA!G147</f>
        <v>0</v>
      </c>
      <c r="E147" s="1">
        <f>FA!C147</f>
        <v>0</v>
      </c>
      <c r="F147" t="s">
        <v>1051</v>
      </c>
      <c r="G147">
        <f>FA!A147</f>
        <v>0</v>
      </c>
      <c r="H147" t="str">
        <f t="shared" si="10"/>
        <v>FA0</v>
      </c>
      <c r="I147" t="str">
        <f t="shared" si="11"/>
        <v>FA00</v>
      </c>
      <c r="J147" t="str">
        <f t="shared" si="12"/>
        <v>FA00</v>
      </c>
      <c r="K147">
        <f t="shared" si="13"/>
        <v>0</v>
      </c>
      <c r="L147">
        <f t="shared" si="14"/>
        <v>0</v>
      </c>
    </row>
    <row r="148" spans="1:12" x14ac:dyDescent="0.3">
      <c r="A148" t="str">
        <f>FA!C148&amp;FA!E148</f>
        <v/>
      </c>
      <c r="B148" t="str">
        <f>FA!C148&amp;FA!G148</f>
        <v/>
      </c>
      <c r="C148">
        <f>FA!E148</f>
        <v>0</v>
      </c>
      <c r="D148">
        <f>FA!G148</f>
        <v>0</v>
      </c>
      <c r="E148" s="1">
        <f>FA!C148</f>
        <v>0</v>
      </c>
      <c r="F148" t="s">
        <v>1051</v>
      </c>
      <c r="G148">
        <f>FA!A148</f>
        <v>0</v>
      </c>
      <c r="H148" t="str">
        <f t="shared" si="10"/>
        <v>FA0</v>
      </c>
      <c r="I148" t="str">
        <f t="shared" si="11"/>
        <v>FA00</v>
      </c>
      <c r="J148" t="str">
        <f t="shared" si="12"/>
        <v>FA00</v>
      </c>
      <c r="K148">
        <f t="shared" si="13"/>
        <v>0</v>
      </c>
      <c r="L148">
        <f t="shared" si="14"/>
        <v>0</v>
      </c>
    </row>
    <row r="149" spans="1:12" x14ac:dyDescent="0.3">
      <c r="A149" t="str">
        <f>FA!C149&amp;FA!E149</f>
        <v/>
      </c>
      <c r="B149" t="str">
        <f>FA!C149&amp;FA!G149</f>
        <v/>
      </c>
      <c r="C149">
        <f>FA!E149</f>
        <v>0</v>
      </c>
      <c r="D149">
        <f>FA!G149</f>
        <v>0</v>
      </c>
      <c r="E149" s="1">
        <f>FA!C149</f>
        <v>0</v>
      </c>
      <c r="F149" t="s">
        <v>1051</v>
      </c>
      <c r="G149">
        <f>FA!A149</f>
        <v>0</v>
      </c>
      <c r="H149" t="str">
        <f t="shared" si="10"/>
        <v>FA0</v>
      </c>
      <c r="I149" t="str">
        <f t="shared" si="11"/>
        <v>FA00</v>
      </c>
      <c r="J149" t="str">
        <f t="shared" si="12"/>
        <v>FA00</v>
      </c>
      <c r="K149">
        <f t="shared" si="13"/>
        <v>0</v>
      </c>
      <c r="L149">
        <f t="shared" si="14"/>
        <v>0</v>
      </c>
    </row>
    <row r="150" spans="1:12" x14ac:dyDescent="0.3">
      <c r="A150" t="str">
        <f>FA!C150&amp;FA!E150</f>
        <v/>
      </c>
      <c r="B150" t="str">
        <f>FA!C150&amp;FA!G150</f>
        <v/>
      </c>
      <c r="C150">
        <f>FA!E150</f>
        <v>0</v>
      </c>
      <c r="D150">
        <f>FA!G150</f>
        <v>0</v>
      </c>
      <c r="E150" s="1">
        <f>FA!C150</f>
        <v>0</v>
      </c>
      <c r="F150" t="s">
        <v>1051</v>
      </c>
      <c r="G150">
        <f>FA!A150</f>
        <v>0</v>
      </c>
      <c r="H150" t="str">
        <f t="shared" si="10"/>
        <v>FA0</v>
      </c>
      <c r="I150" t="str">
        <f t="shared" si="11"/>
        <v>FA00</v>
      </c>
      <c r="J150" t="str">
        <f t="shared" si="12"/>
        <v>FA00</v>
      </c>
      <c r="K150">
        <f t="shared" si="13"/>
        <v>0</v>
      </c>
      <c r="L150">
        <f t="shared" si="14"/>
        <v>0</v>
      </c>
    </row>
    <row r="151" spans="1:12" x14ac:dyDescent="0.3">
      <c r="A151" t="str">
        <f>FA!C151&amp;FA!E151</f>
        <v/>
      </c>
      <c r="B151" t="str">
        <f>FA!C151&amp;FA!G151</f>
        <v/>
      </c>
      <c r="C151">
        <f>FA!E151</f>
        <v>0</v>
      </c>
      <c r="D151">
        <f>FA!G151</f>
        <v>0</v>
      </c>
      <c r="E151" s="1">
        <f>FA!C151</f>
        <v>0</v>
      </c>
      <c r="F151" t="s">
        <v>1051</v>
      </c>
      <c r="G151">
        <f>FA!A151</f>
        <v>0</v>
      </c>
      <c r="H151" t="str">
        <f t="shared" si="10"/>
        <v>FA0</v>
      </c>
      <c r="I151" t="str">
        <f t="shared" si="11"/>
        <v>FA00</v>
      </c>
      <c r="J151" t="str">
        <f t="shared" si="12"/>
        <v>FA00</v>
      </c>
      <c r="K151">
        <f t="shared" si="13"/>
        <v>0</v>
      </c>
      <c r="L151">
        <f t="shared" si="14"/>
        <v>0</v>
      </c>
    </row>
    <row r="152" spans="1:12" x14ac:dyDescent="0.3">
      <c r="A152" t="str">
        <f>FA!C152&amp;FA!E152</f>
        <v/>
      </c>
      <c r="B152" t="str">
        <f>FA!C152&amp;FA!G152</f>
        <v/>
      </c>
      <c r="C152">
        <f>FA!E152</f>
        <v>0</v>
      </c>
      <c r="D152">
        <f>FA!G152</f>
        <v>0</v>
      </c>
      <c r="E152" s="1">
        <f>FA!C152</f>
        <v>0</v>
      </c>
      <c r="F152" t="s">
        <v>1051</v>
      </c>
      <c r="G152">
        <f>FA!A152</f>
        <v>0</v>
      </c>
      <c r="H152" t="str">
        <f t="shared" si="10"/>
        <v>FA0</v>
      </c>
      <c r="I152" t="str">
        <f t="shared" si="11"/>
        <v>FA00</v>
      </c>
      <c r="J152" t="str">
        <f t="shared" si="12"/>
        <v>FA00</v>
      </c>
      <c r="K152">
        <f t="shared" si="13"/>
        <v>0</v>
      </c>
      <c r="L152">
        <f t="shared" si="14"/>
        <v>0</v>
      </c>
    </row>
    <row r="153" spans="1:12" x14ac:dyDescent="0.3">
      <c r="A153" t="str">
        <f>FA!C153&amp;FA!E153</f>
        <v/>
      </c>
      <c r="B153" t="str">
        <f>FA!C153&amp;FA!G153</f>
        <v/>
      </c>
      <c r="C153">
        <f>FA!E153</f>
        <v>0</v>
      </c>
      <c r="D153">
        <f>FA!G153</f>
        <v>0</v>
      </c>
      <c r="E153" s="1">
        <f>FA!C153</f>
        <v>0</v>
      </c>
      <c r="F153" t="s">
        <v>1051</v>
      </c>
      <c r="G153">
        <f>FA!A153</f>
        <v>0</v>
      </c>
      <c r="H153" t="str">
        <f t="shared" si="10"/>
        <v>FA0</v>
      </c>
      <c r="I153" t="str">
        <f t="shared" si="11"/>
        <v>FA00</v>
      </c>
      <c r="J153" t="str">
        <f t="shared" si="12"/>
        <v>FA00</v>
      </c>
      <c r="K153">
        <f t="shared" si="13"/>
        <v>0</v>
      </c>
      <c r="L153">
        <f t="shared" si="14"/>
        <v>0</v>
      </c>
    </row>
    <row r="154" spans="1:12" x14ac:dyDescent="0.3">
      <c r="A154" t="str">
        <f>FA!C154&amp;FA!E154</f>
        <v/>
      </c>
      <c r="B154" t="str">
        <f>FA!C154&amp;FA!G154</f>
        <v/>
      </c>
      <c r="C154">
        <f>FA!E154</f>
        <v>0</v>
      </c>
      <c r="D154">
        <f>FA!G154</f>
        <v>0</v>
      </c>
      <c r="E154" s="1">
        <f>FA!C154</f>
        <v>0</v>
      </c>
      <c r="F154" t="s">
        <v>1051</v>
      </c>
      <c r="G154">
        <f>FA!A154</f>
        <v>0</v>
      </c>
      <c r="H154" t="str">
        <f t="shared" si="10"/>
        <v>FA0</v>
      </c>
      <c r="I154" t="str">
        <f t="shared" si="11"/>
        <v>FA00</v>
      </c>
      <c r="J154" t="str">
        <f t="shared" si="12"/>
        <v>FA00</v>
      </c>
      <c r="K154">
        <f t="shared" si="13"/>
        <v>0</v>
      </c>
      <c r="L154">
        <f t="shared" si="14"/>
        <v>0</v>
      </c>
    </row>
    <row r="155" spans="1:12" x14ac:dyDescent="0.3">
      <c r="A155" t="str">
        <f>FA!C155&amp;FA!E155</f>
        <v/>
      </c>
      <c r="B155" t="str">
        <f>FA!C155&amp;FA!G155</f>
        <v/>
      </c>
      <c r="C155">
        <f>FA!E155</f>
        <v>0</v>
      </c>
      <c r="D155">
        <f>FA!G155</f>
        <v>0</v>
      </c>
      <c r="E155" s="1">
        <f>FA!C155</f>
        <v>0</v>
      </c>
      <c r="F155" t="s">
        <v>1051</v>
      </c>
      <c r="G155">
        <f>FA!A155</f>
        <v>0</v>
      </c>
      <c r="H155" t="str">
        <f t="shared" si="10"/>
        <v>FA0</v>
      </c>
      <c r="I155" t="str">
        <f t="shared" si="11"/>
        <v>FA00</v>
      </c>
      <c r="J155" t="str">
        <f t="shared" si="12"/>
        <v>FA00</v>
      </c>
      <c r="K155">
        <f t="shared" si="13"/>
        <v>0</v>
      </c>
      <c r="L155">
        <f t="shared" si="14"/>
        <v>0</v>
      </c>
    </row>
    <row r="156" spans="1:12" x14ac:dyDescent="0.3">
      <c r="A156" t="str">
        <f>FA!C156&amp;FA!E156</f>
        <v/>
      </c>
      <c r="B156" t="str">
        <f>FA!C156&amp;FA!G156</f>
        <v/>
      </c>
      <c r="C156">
        <f>FA!E156</f>
        <v>0</v>
      </c>
      <c r="D156">
        <f>FA!G156</f>
        <v>0</v>
      </c>
      <c r="E156" s="1">
        <f>FA!C156</f>
        <v>0</v>
      </c>
      <c r="F156" t="s">
        <v>1051</v>
      </c>
      <c r="G156">
        <f>FA!A156</f>
        <v>0</v>
      </c>
      <c r="H156" t="str">
        <f t="shared" si="10"/>
        <v>FA0</v>
      </c>
      <c r="I156" t="str">
        <f t="shared" si="11"/>
        <v>FA00</v>
      </c>
      <c r="J156" t="str">
        <f t="shared" si="12"/>
        <v>FA00</v>
      </c>
      <c r="K156">
        <f t="shared" si="13"/>
        <v>0</v>
      </c>
      <c r="L156">
        <f t="shared" si="14"/>
        <v>0</v>
      </c>
    </row>
    <row r="157" spans="1:12" x14ac:dyDescent="0.3">
      <c r="A157" t="str">
        <f>FA!C157&amp;FA!E157</f>
        <v/>
      </c>
      <c r="B157" t="str">
        <f>FA!C157&amp;FA!G157</f>
        <v/>
      </c>
      <c r="C157">
        <f>FA!E157</f>
        <v>0</v>
      </c>
      <c r="D157">
        <f>FA!G157</f>
        <v>0</v>
      </c>
      <c r="E157" s="1">
        <f>FA!C157</f>
        <v>0</v>
      </c>
      <c r="F157" t="s">
        <v>1051</v>
      </c>
      <c r="G157">
        <f>FA!A157</f>
        <v>0</v>
      </c>
      <c r="H157" t="str">
        <f t="shared" si="10"/>
        <v>FA0</v>
      </c>
      <c r="I157" t="str">
        <f t="shared" si="11"/>
        <v>FA00</v>
      </c>
      <c r="J157" t="str">
        <f t="shared" si="12"/>
        <v>FA00</v>
      </c>
      <c r="K157">
        <f t="shared" si="13"/>
        <v>0</v>
      </c>
      <c r="L157">
        <f t="shared" si="14"/>
        <v>0</v>
      </c>
    </row>
    <row r="158" spans="1:12" x14ac:dyDescent="0.3">
      <c r="A158" t="str">
        <f>FA!C158&amp;FA!E158</f>
        <v/>
      </c>
      <c r="B158" t="str">
        <f>FA!C158&amp;FA!G158</f>
        <v/>
      </c>
      <c r="C158">
        <f>FA!E158</f>
        <v>0</v>
      </c>
      <c r="D158">
        <f>FA!G158</f>
        <v>0</v>
      </c>
      <c r="E158" s="1">
        <f>FA!C158</f>
        <v>0</v>
      </c>
      <c r="F158" t="s">
        <v>1051</v>
      </c>
      <c r="G158">
        <f>FA!A158</f>
        <v>0</v>
      </c>
      <c r="H158" t="str">
        <f t="shared" si="10"/>
        <v>FA0</v>
      </c>
      <c r="I158" t="str">
        <f t="shared" si="11"/>
        <v>FA00</v>
      </c>
      <c r="J158" t="str">
        <f t="shared" si="12"/>
        <v>FA00</v>
      </c>
      <c r="K158">
        <f t="shared" si="13"/>
        <v>0</v>
      </c>
      <c r="L158">
        <f t="shared" si="14"/>
        <v>0</v>
      </c>
    </row>
    <row r="159" spans="1:12" x14ac:dyDescent="0.3">
      <c r="A159" t="str">
        <f>FA!C159&amp;FA!E159</f>
        <v/>
      </c>
      <c r="B159" t="str">
        <f>FA!C159&amp;FA!G159</f>
        <v/>
      </c>
      <c r="C159">
        <f>FA!E159</f>
        <v>0</v>
      </c>
      <c r="D159">
        <f>FA!G159</f>
        <v>0</v>
      </c>
      <c r="E159" s="1">
        <f>FA!C159</f>
        <v>0</v>
      </c>
      <c r="F159" t="s">
        <v>1051</v>
      </c>
      <c r="G159">
        <f>FA!A159</f>
        <v>0</v>
      </c>
      <c r="H159" t="str">
        <f t="shared" si="10"/>
        <v>FA0</v>
      </c>
      <c r="I159" t="str">
        <f t="shared" si="11"/>
        <v>FA00</v>
      </c>
      <c r="J159" t="str">
        <f t="shared" si="12"/>
        <v>FA00</v>
      </c>
      <c r="K159">
        <f t="shared" si="13"/>
        <v>0</v>
      </c>
      <c r="L159">
        <f t="shared" si="14"/>
        <v>0</v>
      </c>
    </row>
    <row r="160" spans="1:12" x14ac:dyDescent="0.3">
      <c r="A160" t="str">
        <f>FA!C160&amp;FA!E160</f>
        <v/>
      </c>
      <c r="B160" t="str">
        <f>FA!C160&amp;FA!G160</f>
        <v/>
      </c>
      <c r="C160">
        <f>FA!E160</f>
        <v>0</v>
      </c>
      <c r="D160">
        <f>FA!G160</f>
        <v>0</v>
      </c>
      <c r="E160" s="1">
        <f>FA!C160</f>
        <v>0</v>
      </c>
      <c r="F160" t="s">
        <v>1051</v>
      </c>
      <c r="G160">
        <f>FA!A160</f>
        <v>0</v>
      </c>
      <c r="H160" t="str">
        <f t="shared" si="10"/>
        <v>FA0</v>
      </c>
      <c r="I160" t="str">
        <f t="shared" si="11"/>
        <v>FA00</v>
      </c>
      <c r="J160" t="str">
        <f t="shared" si="12"/>
        <v>FA00</v>
      </c>
      <c r="K160">
        <f t="shared" si="13"/>
        <v>0</v>
      </c>
      <c r="L160">
        <f t="shared" si="14"/>
        <v>0</v>
      </c>
    </row>
    <row r="161" spans="1:12" x14ac:dyDescent="0.3">
      <c r="A161" t="str">
        <f>FA!C161&amp;FA!E161</f>
        <v/>
      </c>
      <c r="B161" t="str">
        <f>FA!C161&amp;FA!G161</f>
        <v/>
      </c>
      <c r="C161">
        <f>FA!E161</f>
        <v>0</v>
      </c>
      <c r="D161">
        <f>FA!G161</f>
        <v>0</v>
      </c>
      <c r="E161" s="1">
        <f>FA!C161</f>
        <v>0</v>
      </c>
      <c r="F161" t="s">
        <v>1051</v>
      </c>
      <c r="G161">
        <f>FA!A161</f>
        <v>0</v>
      </c>
      <c r="H161" t="str">
        <f t="shared" si="10"/>
        <v>FA0</v>
      </c>
      <c r="I161" t="str">
        <f t="shared" si="11"/>
        <v>FA00</v>
      </c>
      <c r="J161" t="str">
        <f t="shared" si="12"/>
        <v>FA00</v>
      </c>
      <c r="K161">
        <f t="shared" si="13"/>
        <v>0</v>
      </c>
      <c r="L161">
        <f t="shared" si="14"/>
        <v>0</v>
      </c>
    </row>
    <row r="162" spans="1:12" x14ac:dyDescent="0.3">
      <c r="A162" t="str">
        <f>FA!C162&amp;FA!E162</f>
        <v/>
      </c>
      <c r="B162" t="str">
        <f>FA!C162&amp;FA!G162</f>
        <v/>
      </c>
      <c r="C162">
        <f>FA!E162</f>
        <v>0</v>
      </c>
      <c r="D162">
        <f>FA!G162</f>
        <v>0</v>
      </c>
      <c r="E162" s="1">
        <f>FA!C162</f>
        <v>0</v>
      </c>
      <c r="F162" t="s">
        <v>1051</v>
      </c>
      <c r="G162">
        <f>FA!A162</f>
        <v>0</v>
      </c>
      <c r="H162" t="str">
        <f t="shared" si="10"/>
        <v>FA0</v>
      </c>
      <c r="I162" t="str">
        <f t="shared" si="11"/>
        <v>FA00</v>
      </c>
      <c r="J162" t="str">
        <f t="shared" si="12"/>
        <v>FA00</v>
      </c>
      <c r="K162">
        <f t="shared" si="13"/>
        <v>0</v>
      </c>
      <c r="L162">
        <f t="shared" si="14"/>
        <v>0</v>
      </c>
    </row>
    <row r="163" spans="1:12" x14ac:dyDescent="0.3">
      <c r="A163" t="str">
        <f>FA!C163&amp;FA!E163</f>
        <v/>
      </c>
      <c r="B163" t="str">
        <f>FA!C163&amp;FA!G163</f>
        <v/>
      </c>
      <c r="C163">
        <f>FA!E163</f>
        <v>0</v>
      </c>
      <c r="D163">
        <f>FA!G163</f>
        <v>0</v>
      </c>
      <c r="E163" s="1">
        <f>FA!C163</f>
        <v>0</v>
      </c>
      <c r="F163" t="s">
        <v>1051</v>
      </c>
      <c r="G163">
        <f>FA!A163</f>
        <v>0</v>
      </c>
      <c r="H163" t="str">
        <f t="shared" si="10"/>
        <v>FA0</v>
      </c>
      <c r="I163" t="str">
        <f t="shared" si="11"/>
        <v>FA00</v>
      </c>
      <c r="J163" t="str">
        <f t="shared" si="12"/>
        <v>FA00</v>
      </c>
      <c r="K163">
        <f t="shared" si="13"/>
        <v>0</v>
      </c>
      <c r="L163">
        <f t="shared" si="14"/>
        <v>0</v>
      </c>
    </row>
    <row r="164" spans="1:12" x14ac:dyDescent="0.3">
      <c r="A164" t="str">
        <f>FA!C164&amp;FA!E164</f>
        <v/>
      </c>
      <c r="B164" t="str">
        <f>FA!C164&amp;FA!G164</f>
        <v/>
      </c>
      <c r="C164">
        <f>FA!E164</f>
        <v>0</v>
      </c>
      <c r="D164">
        <f>FA!G164</f>
        <v>0</v>
      </c>
      <c r="E164" s="1">
        <f>FA!C164</f>
        <v>0</v>
      </c>
      <c r="F164" t="s">
        <v>1051</v>
      </c>
      <c r="G164">
        <f>FA!A164</f>
        <v>0</v>
      </c>
      <c r="H164" t="str">
        <f t="shared" si="10"/>
        <v>FA0</v>
      </c>
      <c r="I164" t="str">
        <f t="shared" si="11"/>
        <v>FA00</v>
      </c>
      <c r="J164" t="str">
        <f t="shared" si="12"/>
        <v>FA00</v>
      </c>
      <c r="K164">
        <f t="shared" si="13"/>
        <v>0</v>
      </c>
      <c r="L164">
        <f t="shared" si="14"/>
        <v>0</v>
      </c>
    </row>
    <row r="165" spans="1:12" x14ac:dyDescent="0.3">
      <c r="A165" t="str">
        <f>FA!C165&amp;FA!E165</f>
        <v/>
      </c>
      <c r="B165" t="str">
        <f>FA!C165&amp;FA!G165</f>
        <v/>
      </c>
      <c r="C165">
        <f>FA!E165</f>
        <v>0</v>
      </c>
      <c r="D165">
        <f>FA!G165</f>
        <v>0</v>
      </c>
      <c r="E165" s="1">
        <f>FA!C165</f>
        <v>0</v>
      </c>
      <c r="F165" t="s">
        <v>1051</v>
      </c>
      <c r="G165">
        <f>FA!A165</f>
        <v>0</v>
      </c>
      <c r="H165" t="str">
        <f t="shared" si="10"/>
        <v>FA0</v>
      </c>
      <c r="I165" t="str">
        <f t="shared" si="11"/>
        <v>FA00</v>
      </c>
      <c r="J165" t="str">
        <f t="shared" si="12"/>
        <v>FA00</v>
      </c>
      <c r="K165">
        <f t="shared" si="13"/>
        <v>0</v>
      </c>
      <c r="L165">
        <f t="shared" si="14"/>
        <v>0</v>
      </c>
    </row>
    <row r="166" spans="1:12" x14ac:dyDescent="0.3">
      <c r="A166" t="str">
        <f>FA!C166&amp;FA!E166</f>
        <v/>
      </c>
      <c r="B166" t="str">
        <f>FA!C166&amp;FA!G166</f>
        <v/>
      </c>
      <c r="C166">
        <f>FA!E166</f>
        <v>0</v>
      </c>
      <c r="D166">
        <f>FA!G166</f>
        <v>0</v>
      </c>
      <c r="E166" s="1">
        <f>FA!C166</f>
        <v>0</v>
      </c>
      <c r="F166" t="s">
        <v>1051</v>
      </c>
      <c r="G166">
        <f>FA!A166</f>
        <v>0</v>
      </c>
      <c r="H166" t="str">
        <f t="shared" si="10"/>
        <v>FA0</v>
      </c>
      <c r="I166" t="str">
        <f t="shared" si="11"/>
        <v>FA00</v>
      </c>
      <c r="J166" t="str">
        <f t="shared" si="12"/>
        <v>FA00</v>
      </c>
      <c r="K166">
        <f t="shared" si="13"/>
        <v>0</v>
      </c>
      <c r="L166">
        <f t="shared" si="14"/>
        <v>0</v>
      </c>
    </row>
    <row r="167" spans="1:12" x14ac:dyDescent="0.3">
      <c r="A167" t="str">
        <f>FA!C167&amp;FA!E167</f>
        <v/>
      </c>
      <c r="B167" t="str">
        <f>FA!C167&amp;FA!G167</f>
        <v/>
      </c>
      <c r="C167">
        <f>FA!E167</f>
        <v>0</v>
      </c>
      <c r="D167">
        <f>FA!G167</f>
        <v>0</v>
      </c>
      <c r="E167" s="1">
        <f>FA!C167</f>
        <v>0</v>
      </c>
      <c r="F167" t="s">
        <v>1051</v>
      </c>
      <c r="G167">
        <f>FA!A167</f>
        <v>0</v>
      </c>
      <c r="H167" t="str">
        <f t="shared" si="10"/>
        <v>FA0</v>
      </c>
      <c r="I167" t="str">
        <f t="shared" si="11"/>
        <v>FA00</v>
      </c>
      <c r="J167" t="str">
        <f t="shared" si="12"/>
        <v>FA00</v>
      </c>
      <c r="K167">
        <f t="shared" si="13"/>
        <v>0</v>
      </c>
      <c r="L167">
        <f t="shared" si="14"/>
        <v>0</v>
      </c>
    </row>
    <row r="168" spans="1:12" x14ac:dyDescent="0.3">
      <c r="A168" t="str">
        <f>FA!C168&amp;FA!E168</f>
        <v/>
      </c>
      <c r="B168" t="str">
        <f>FA!C168&amp;FA!G168</f>
        <v/>
      </c>
      <c r="C168">
        <f>FA!E168</f>
        <v>0</v>
      </c>
      <c r="D168">
        <f>FA!G168</f>
        <v>0</v>
      </c>
      <c r="E168" s="1">
        <f>FA!C168</f>
        <v>0</v>
      </c>
      <c r="F168" t="s">
        <v>1051</v>
      </c>
      <c r="G168">
        <f>FA!A168</f>
        <v>0</v>
      </c>
      <c r="H168" t="str">
        <f t="shared" si="10"/>
        <v>FA0</v>
      </c>
      <c r="I168" t="str">
        <f t="shared" si="11"/>
        <v>FA00</v>
      </c>
      <c r="J168" t="str">
        <f t="shared" si="12"/>
        <v>FA00</v>
      </c>
      <c r="K168">
        <f t="shared" si="13"/>
        <v>0</v>
      </c>
      <c r="L168">
        <f t="shared" si="14"/>
        <v>0</v>
      </c>
    </row>
    <row r="169" spans="1:12" x14ac:dyDescent="0.3">
      <c r="A169" t="str">
        <f>FA!C169&amp;FA!E169</f>
        <v/>
      </c>
      <c r="B169" t="str">
        <f>FA!C169&amp;FA!G169</f>
        <v/>
      </c>
      <c r="C169">
        <f>FA!E169</f>
        <v>0</v>
      </c>
      <c r="D169">
        <f>FA!G169</f>
        <v>0</v>
      </c>
      <c r="E169" s="1">
        <f>FA!C169</f>
        <v>0</v>
      </c>
      <c r="F169" t="s">
        <v>1051</v>
      </c>
      <c r="G169">
        <f>FA!A169</f>
        <v>0</v>
      </c>
      <c r="H169" t="str">
        <f t="shared" si="10"/>
        <v>FA0</v>
      </c>
      <c r="I169" t="str">
        <f t="shared" si="11"/>
        <v>FA00</v>
      </c>
      <c r="J169" t="str">
        <f t="shared" si="12"/>
        <v>FA00</v>
      </c>
      <c r="K169">
        <f t="shared" si="13"/>
        <v>0</v>
      </c>
      <c r="L169">
        <f t="shared" si="14"/>
        <v>0</v>
      </c>
    </row>
    <row r="170" spans="1:12" x14ac:dyDescent="0.3">
      <c r="A170" t="str">
        <f>FA!C170&amp;FA!E170</f>
        <v/>
      </c>
      <c r="B170" t="str">
        <f>FA!C170&amp;FA!G170</f>
        <v/>
      </c>
      <c r="C170">
        <f>FA!E170</f>
        <v>0</v>
      </c>
      <c r="D170">
        <f>FA!G170</f>
        <v>0</v>
      </c>
      <c r="E170" s="1">
        <f>FA!C170</f>
        <v>0</v>
      </c>
      <c r="F170" t="s">
        <v>1051</v>
      </c>
      <c r="G170">
        <f>FA!A170</f>
        <v>0</v>
      </c>
      <c r="H170" t="str">
        <f t="shared" si="10"/>
        <v>FA0</v>
      </c>
      <c r="I170" t="str">
        <f t="shared" si="11"/>
        <v>FA00</v>
      </c>
      <c r="J170" t="str">
        <f t="shared" si="12"/>
        <v>FA00</v>
      </c>
      <c r="K170">
        <f t="shared" si="13"/>
        <v>0</v>
      </c>
      <c r="L170">
        <f t="shared" si="14"/>
        <v>0</v>
      </c>
    </row>
    <row r="171" spans="1:12" x14ac:dyDescent="0.3">
      <c r="A171" t="str">
        <f>FA!C171&amp;FA!E171</f>
        <v/>
      </c>
      <c r="B171" t="str">
        <f>FA!C171&amp;FA!G171</f>
        <v/>
      </c>
      <c r="C171">
        <f>FA!E171</f>
        <v>0</v>
      </c>
      <c r="D171">
        <f>FA!G171</f>
        <v>0</v>
      </c>
      <c r="E171" s="1">
        <f>FA!C171</f>
        <v>0</v>
      </c>
      <c r="F171" t="s">
        <v>1051</v>
      </c>
      <c r="G171">
        <f>FA!A171</f>
        <v>0</v>
      </c>
      <c r="H171" t="str">
        <f t="shared" si="10"/>
        <v>FA0</v>
      </c>
      <c r="I171" t="str">
        <f t="shared" si="11"/>
        <v>FA00</v>
      </c>
      <c r="J171" t="str">
        <f t="shared" si="12"/>
        <v>FA00</v>
      </c>
      <c r="K171">
        <f t="shared" si="13"/>
        <v>0</v>
      </c>
      <c r="L171">
        <f t="shared" si="14"/>
        <v>0</v>
      </c>
    </row>
    <row r="172" spans="1:12" x14ac:dyDescent="0.3">
      <c r="A172" t="str">
        <f>FA!C172&amp;FA!E172</f>
        <v/>
      </c>
      <c r="B172" t="str">
        <f>FA!C172&amp;FA!G172</f>
        <v/>
      </c>
      <c r="C172">
        <f>FA!E172</f>
        <v>0</v>
      </c>
      <c r="D172">
        <f>FA!G172</f>
        <v>0</v>
      </c>
      <c r="E172" s="1">
        <f>FA!C172</f>
        <v>0</v>
      </c>
      <c r="F172" t="s">
        <v>1051</v>
      </c>
      <c r="G172">
        <f>FA!A172</f>
        <v>0</v>
      </c>
      <c r="H172" t="str">
        <f t="shared" si="10"/>
        <v>FA0</v>
      </c>
      <c r="I172" t="str">
        <f t="shared" si="11"/>
        <v>FA00</v>
      </c>
      <c r="J172" t="str">
        <f t="shared" si="12"/>
        <v>FA00</v>
      </c>
      <c r="K172">
        <f t="shared" si="13"/>
        <v>0</v>
      </c>
      <c r="L172">
        <f t="shared" si="14"/>
        <v>0</v>
      </c>
    </row>
    <row r="173" spans="1:12" x14ac:dyDescent="0.3">
      <c r="A173" t="str">
        <f>FA!C173&amp;FA!E173</f>
        <v/>
      </c>
      <c r="B173" t="str">
        <f>FA!C173&amp;FA!G173</f>
        <v/>
      </c>
      <c r="C173">
        <f>FA!E173</f>
        <v>0</v>
      </c>
      <c r="D173">
        <f>FA!G173</f>
        <v>0</v>
      </c>
      <c r="E173" s="1">
        <f>FA!C173</f>
        <v>0</v>
      </c>
      <c r="F173" t="s">
        <v>1051</v>
      </c>
      <c r="G173">
        <f>FA!A173</f>
        <v>0</v>
      </c>
      <c r="H173" t="str">
        <f t="shared" si="10"/>
        <v>FA0</v>
      </c>
      <c r="I173" t="str">
        <f t="shared" si="11"/>
        <v>FA00</v>
      </c>
      <c r="J173" t="str">
        <f t="shared" si="12"/>
        <v>FA00</v>
      </c>
      <c r="K173">
        <f t="shared" si="13"/>
        <v>0</v>
      </c>
      <c r="L173">
        <f t="shared" si="14"/>
        <v>0</v>
      </c>
    </row>
    <row r="174" spans="1:12" x14ac:dyDescent="0.3">
      <c r="A174" t="str">
        <f>FA!C174&amp;FA!E174</f>
        <v/>
      </c>
      <c r="B174" t="str">
        <f>FA!C174&amp;FA!G174</f>
        <v/>
      </c>
      <c r="C174">
        <f>FA!E174</f>
        <v>0</v>
      </c>
      <c r="D174">
        <f>FA!G174</f>
        <v>0</v>
      </c>
      <c r="E174" s="1">
        <f>FA!C174</f>
        <v>0</v>
      </c>
      <c r="F174" t="s">
        <v>1051</v>
      </c>
      <c r="G174">
        <f>FA!A174</f>
        <v>0</v>
      </c>
      <c r="H174" t="str">
        <f t="shared" si="10"/>
        <v>FA0</v>
      </c>
      <c r="I174" t="str">
        <f t="shared" si="11"/>
        <v>FA00</v>
      </c>
      <c r="J174" t="str">
        <f t="shared" si="12"/>
        <v>FA00</v>
      </c>
      <c r="K174">
        <f t="shared" si="13"/>
        <v>0</v>
      </c>
      <c r="L174">
        <f t="shared" si="14"/>
        <v>0</v>
      </c>
    </row>
    <row r="175" spans="1:12" x14ac:dyDescent="0.3">
      <c r="A175" t="str">
        <f>FA!C175&amp;FA!E175</f>
        <v/>
      </c>
      <c r="B175" t="str">
        <f>FA!C175&amp;FA!G175</f>
        <v/>
      </c>
      <c r="C175">
        <f>FA!E175</f>
        <v>0</v>
      </c>
      <c r="D175">
        <f>FA!G175</f>
        <v>0</v>
      </c>
      <c r="E175" s="1">
        <f>FA!C175</f>
        <v>0</v>
      </c>
      <c r="F175" t="s">
        <v>1051</v>
      </c>
      <c r="G175">
        <f>FA!A175</f>
        <v>0</v>
      </c>
      <c r="H175" t="str">
        <f t="shared" si="10"/>
        <v>FA0</v>
      </c>
      <c r="I175" t="str">
        <f t="shared" si="11"/>
        <v>FA00</v>
      </c>
      <c r="J175" t="str">
        <f t="shared" si="12"/>
        <v>FA00</v>
      </c>
      <c r="K175">
        <f t="shared" si="13"/>
        <v>0</v>
      </c>
      <c r="L175">
        <f t="shared" si="14"/>
        <v>0</v>
      </c>
    </row>
    <row r="176" spans="1:12" x14ac:dyDescent="0.3">
      <c r="A176" t="str">
        <f>FA!C176&amp;FA!E176</f>
        <v/>
      </c>
      <c r="B176" t="str">
        <f>FA!C176&amp;FA!G176</f>
        <v/>
      </c>
      <c r="C176">
        <f>FA!E176</f>
        <v>0</v>
      </c>
      <c r="D176">
        <f>FA!G176</f>
        <v>0</v>
      </c>
      <c r="E176" s="1">
        <f>FA!C176</f>
        <v>0</v>
      </c>
      <c r="F176" t="s">
        <v>1051</v>
      </c>
      <c r="G176">
        <f>FA!A176</f>
        <v>0</v>
      </c>
      <c r="H176" t="str">
        <f t="shared" si="10"/>
        <v>FA0</v>
      </c>
      <c r="I176" t="str">
        <f t="shared" si="11"/>
        <v>FA00</v>
      </c>
      <c r="J176" t="str">
        <f t="shared" si="12"/>
        <v>FA00</v>
      </c>
      <c r="K176">
        <f t="shared" si="13"/>
        <v>0</v>
      </c>
      <c r="L176">
        <f t="shared" si="14"/>
        <v>0</v>
      </c>
    </row>
    <row r="177" spans="1:12" x14ac:dyDescent="0.3">
      <c r="A177" t="str">
        <f>FA!C177&amp;FA!E177</f>
        <v/>
      </c>
      <c r="B177" t="str">
        <f>FA!C177&amp;FA!G177</f>
        <v/>
      </c>
      <c r="C177">
        <f>FA!E177</f>
        <v>0</v>
      </c>
      <c r="D177">
        <f>FA!G177</f>
        <v>0</v>
      </c>
      <c r="E177" s="1">
        <f>FA!C177</f>
        <v>0</v>
      </c>
      <c r="F177" t="s">
        <v>1051</v>
      </c>
      <c r="G177">
        <f>FA!A177</f>
        <v>0</v>
      </c>
      <c r="H177" t="str">
        <f t="shared" si="10"/>
        <v>FA0</v>
      </c>
      <c r="I177" t="str">
        <f t="shared" si="11"/>
        <v>FA00</v>
      </c>
      <c r="J177" t="str">
        <f t="shared" si="12"/>
        <v>FA00</v>
      </c>
      <c r="K177">
        <f t="shared" si="13"/>
        <v>0</v>
      </c>
      <c r="L177">
        <f t="shared" si="14"/>
        <v>0</v>
      </c>
    </row>
    <row r="178" spans="1:12" x14ac:dyDescent="0.3">
      <c r="A178" t="str">
        <f>FA!C178&amp;FA!E178</f>
        <v/>
      </c>
      <c r="B178" t="str">
        <f>FA!C178&amp;FA!G178</f>
        <v/>
      </c>
      <c r="C178">
        <f>FA!E178</f>
        <v>0</v>
      </c>
      <c r="D178">
        <f>FA!G178</f>
        <v>0</v>
      </c>
      <c r="E178" s="1">
        <f>FA!C178</f>
        <v>0</v>
      </c>
      <c r="F178" t="s">
        <v>1051</v>
      </c>
      <c r="G178">
        <f>FA!A178</f>
        <v>0</v>
      </c>
      <c r="H178" t="str">
        <f t="shared" si="10"/>
        <v>FA0</v>
      </c>
      <c r="I178" t="str">
        <f t="shared" si="11"/>
        <v>FA00</v>
      </c>
      <c r="J178" t="str">
        <f t="shared" si="12"/>
        <v>FA00</v>
      </c>
      <c r="K178">
        <f t="shared" si="13"/>
        <v>0</v>
      </c>
      <c r="L178">
        <f t="shared" si="14"/>
        <v>0</v>
      </c>
    </row>
    <row r="179" spans="1:12" x14ac:dyDescent="0.3">
      <c r="A179" t="str">
        <f>FA!C179&amp;FA!E179</f>
        <v/>
      </c>
      <c r="B179" t="str">
        <f>FA!C179&amp;FA!G179</f>
        <v/>
      </c>
      <c r="C179">
        <f>FA!E179</f>
        <v>0</v>
      </c>
      <c r="D179">
        <f>FA!G179</f>
        <v>0</v>
      </c>
      <c r="E179" s="1">
        <f>FA!C179</f>
        <v>0</v>
      </c>
      <c r="F179" t="s">
        <v>1051</v>
      </c>
      <c r="G179">
        <f>FA!A179</f>
        <v>0</v>
      </c>
      <c r="H179" t="str">
        <f t="shared" si="10"/>
        <v>FA0</v>
      </c>
      <c r="I179" t="str">
        <f t="shared" si="11"/>
        <v>FA00</v>
      </c>
      <c r="J179" t="str">
        <f t="shared" si="12"/>
        <v>FA00</v>
      </c>
      <c r="K179">
        <f t="shared" si="13"/>
        <v>0</v>
      </c>
      <c r="L179">
        <f t="shared" si="14"/>
        <v>0</v>
      </c>
    </row>
    <row r="180" spans="1:12" x14ac:dyDescent="0.3">
      <c r="A180" t="str">
        <f>FA!C180&amp;FA!E180</f>
        <v/>
      </c>
      <c r="B180" t="str">
        <f>FA!C180&amp;FA!G180</f>
        <v/>
      </c>
      <c r="C180">
        <f>FA!E180</f>
        <v>0</v>
      </c>
      <c r="D180">
        <f>FA!G180</f>
        <v>0</v>
      </c>
      <c r="E180" s="1">
        <f>FA!C180</f>
        <v>0</v>
      </c>
      <c r="F180" t="s">
        <v>1051</v>
      </c>
      <c r="G180">
        <f>FA!A180</f>
        <v>0</v>
      </c>
      <c r="H180" t="str">
        <f t="shared" si="10"/>
        <v>FA0</v>
      </c>
      <c r="I180" t="str">
        <f t="shared" si="11"/>
        <v>FA00</v>
      </c>
      <c r="J180" t="str">
        <f t="shared" si="12"/>
        <v>FA00</v>
      </c>
      <c r="K180">
        <f t="shared" si="13"/>
        <v>0</v>
      </c>
      <c r="L180">
        <f t="shared" si="14"/>
        <v>0</v>
      </c>
    </row>
    <row r="181" spans="1:12" x14ac:dyDescent="0.3">
      <c r="A181" t="str">
        <f>FA!C181&amp;FA!E181</f>
        <v/>
      </c>
      <c r="B181" t="str">
        <f>FA!C181&amp;FA!G181</f>
        <v/>
      </c>
      <c r="C181">
        <f>FA!E181</f>
        <v>0</v>
      </c>
      <c r="D181">
        <f>FA!G181</f>
        <v>0</v>
      </c>
      <c r="E181" s="1">
        <f>FA!C181</f>
        <v>0</v>
      </c>
      <c r="F181" t="s">
        <v>1051</v>
      </c>
      <c r="G181">
        <f>FA!A181</f>
        <v>0</v>
      </c>
      <c r="H181" t="str">
        <f t="shared" si="10"/>
        <v>FA0</v>
      </c>
      <c r="I181" t="str">
        <f t="shared" si="11"/>
        <v>FA00</v>
      </c>
      <c r="J181" t="str">
        <f t="shared" si="12"/>
        <v>FA00</v>
      </c>
      <c r="K181">
        <f t="shared" si="13"/>
        <v>0</v>
      </c>
      <c r="L181">
        <f t="shared" si="14"/>
        <v>0</v>
      </c>
    </row>
    <row r="182" spans="1:12" x14ac:dyDescent="0.3">
      <c r="A182" t="str">
        <f>FA!C182&amp;FA!E182</f>
        <v/>
      </c>
      <c r="B182" t="str">
        <f>FA!C182&amp;FA!G182</f>
        <v/>
      </c>
      <c r="C182">
        <f>FA!E182</f>
        <v>0</v>
      </c>
      <c r="D182">
        <f>FA!G182</f>
        <v>0</v>
      </c>
      <c r="E182" s="1">
        <f>FA!C182</f>
        <v>0</v>
      </c>
      <c r="F182" t="s">
        <v>1051</v>
      </c>
      <c r="G182">
        <f>FA!A182</f>
        <v>0</v>
      </c>
      <c r="H182" t="str">
        <f t="shared" si="10"/>
        <v>FA0</v>
      </c>
      <c r="I182" t="str">
        <f t="shared" si="11"/>
        <v>FA00</v>
      </c>
      <c r="J182" t="str">
        <f t="shared" si="12"/>
        <v>FA00</v>
      </c>
      <c r="K182">
        <f t="shared" si="13"/>
        <v>0</v>
      </c>
      <c r="L182">
        <f t="shared" si="14"/>
        <v>0</v>
      </c>
    </row>
    <row r="183" spans="1:12" x14ac:dyDescent="0.3">
      <c r="A183" t="str">
        <f>FA!C183&amp;FA!E183</f>
        <v/>
      </c>
      <c r="B183" t="str">
        <f>FA!C183&amp;FA!G183</f>
        <v/>
      </c>
      <c r="C183">
        <f>FA!E183</f>
        <v>0</v>
      </c>
      <c r="D183">
        <f>FA!G183</f>
        <v>0</v>
      </c>
      <c r="E183" s="1">
        <f>FA!C183</f>
        <v>0</v>
      </c>
      <c r="F183" t="s">
        <v>1051</v>
      </c>
      <c r="G183">
        <f>FA!A183</f>
        <v>0</v>
      </c>
      <c r="H183" t="str">
        <f t="shared" si="10"/>
        <v>FA0</v>
      </c>
      <c r="I183" t="str">
        <f t="shared" si="11"/>
        <v>FA00</v>
      </c>
      <c r="J183" t="str">
        <f t="shared" si="12"/>
        <v>FA00</v>
      </c>
      <c r="K183">
        <f t="shared" si="13"/>
        <v>0</v>
      </c>
      <c r="L183">
        <f t="shared" si="14"/>
        <v>0</v>
      </c>
    </row>
    <row r="184" spans="1:12" x14ac:dyDescent="0.3">
      <c r="A184" t="str">
        <f>FA!C184&amp;FA!E184</f>
        <v/>
      </c>
      <c r="B184" t="str">
        <f>FA!C184&amp;FA!G184</f>
        <v/>
      </c>
      <c r="C184">
        <f>FA!E184</f>
        <v>0</v>
      </c>
      <c r="D184">
        <f>FA!G184</f>
        <v>0</v>
      </c>
      <c r="E184" s="1">
        <f>FA!C184</f>
        <v>0</v>
      </c>
      <c r="F184" t="s">
        <v>1051</v>
      </c>
      <c r="G184">
        <f>FA!A184</f>
        <v>0</v>
      </c>
      <c r="H184" t="str">
        <f t="shared" si="10"/>
        <v>FA0</v>
      </c>
      <c r="I184" t="str">
        <f t="shared" si="11"/>
        <v>FA00</v>
      </c>
      <c r="J184" t="str">
        <f t="shared" si="12"/>
        <v>FA00</v>
      </c>
      <c r="K184">
        <f t="shared" si="13"/>
        <v>0</v>
      </c>
      <c r="L184">
        <f t="shared" si="14"/>
        <v>0</v>
      </c>
    </row>
    <row r="185" spans="1:12" x14ac:dyDescent="0.3">
      <c r="A185" t="str">
        <f>FA!C185&amp;FA!E185</f>
        <v/>
      </c>
      <c r="B185" t="str">
        <f>FA!C185&amp;FA!G185</f>
        <v/>
      </c>
      <c r="C185">
        <f>FA!E185</f>
        <v>0</v>
      </c>
      <c r="D185">
        <f>FA!G185</f>
        <v>0</v>
      </c>
      <c r="E185" s="1">
        <f>FA!C185</f>
        <v>0</v>
      </c>
      <c r="F185" t="s">
        <v>1051</v>
      </c>
      <c r="G185">
        <f>FA!A185</f>
        <v>0</v>
      </c>
      <c r="H185" t="str">
        <f t="shared" si="10"/>
        <v>FA0</v>
      </c>
      <c r="I185" t="str">
        <f t="shared" si="11"/>
        <v>FA00</v>
      </c>
      <c r="J185" t="str">
        <f t="shared" si="12"/>
        <v>FA00</v>
      </c>
      <c r="K185">
        <f t="shared" si="13"/>
        <v>0</v>
      </c>
      <c r="L185">
        <f t="shared" si="14"/>
        <v>0</v>
      </c>
    </row>
    <row r="186" spans="1:12" x14ac:dyDescent="0.3">
      <c r="A186" t="str">
        <f>FA!C186&amp;FA!E186</f>
        <v/>
      </c>
      <c r="B186" t="str">
        <f>FA!C186&amp;FA!G186</f>
        <v/>
      </c>
      <c r="C186">
        <f>FA!E186</f>
        <v>0</v>
      </c>
      <c r="D186">
        <f>FA!G186</f>
        <v>0</v>
      </c>
      <c r="E186" s="1">
        <f>FA!C186</f>
        <v>0</v>
      </c>
      <c r="F186" t="s">
        <v>1051</v>
      </c>
      <c r="G186">
        <f>FA!A186</f>
        <v>0</v>
      </c>
      <c r="H186" t="str">
        <f t="shared" si="10"/>
        <v>FA0</v>
      </c>
      <c r="I186" t="str">
        <f t="shared" si="11"/>
        <v>FA00</v>
      </c>
      <c r="J186" t="str">
        <f t="shared" si="12"/>
        <v>FA00</v>
      </c>
      <c r="K186">
        <f t="shared" si="13"/>
        <v>0</v>
      </c>
      <c r="L186">
        <f t="shared" si="14"/>
        <v>0</v>
      </c>
    </row>
    <row r="187" spans="1:12" x14ac:dyDescent="0.3">
      <c r="A187" t="str">
        <f>FA!C187&amp;FA!E187</f>
        <v/>
      </c>
      <c r="B187" t="str">
        <f>FA!C187&amp;FA!G187</f>
        <v/>
      </c>
      <c r="C187">
        <f>FA!E187</f>
        <v>0</v>
      </c>
      <c r="D187">
        <f>FA!G187</f>
        <v>0</v>
      </c>
      <c r="E187" s="1">
        <f>FA!C187</f>
        <v>0</v>
      </c>
      <c r="F187" t="s">
        <v>1051</v>
      </c>
      <c r="G187">
        <f>FA!A187</f>
        <v>0</v>
      </c>
      <c r="H187" t="str">
        <f t="shared" si="10"/>
        <v>FA0</v>
      </c>
      <c r="I187" t="str">
        <f t="shared" si="11"/>
        <v>FA00</v>
      </c>
      <c r="J187" t="str">
        <f t="shared" si="12"/>
        <v>FA00</v>
      </c>
      <c r="K187">
        <f t="shared" si="13"/>
        <v>0</v>
      </c>
      <c r="L187">
        <f t="shared" si="14"/>
        <v>0</v>
      </c>
    </row>
    <row r="188" spans="1:12" x14ac:dyDescent="0.3">
      <c r="A188" t="str">
        <f>FA!C188&amp;FA!E188</f>
        <v/>
      </c>
      <c r="B188" t="str">
        <f>FA!C188&amp;FA!G188</f>
        <v/>
      </c>
      <c r="C188">
        <f>FA!E188</f>
        <v>0</v>
      </c>
      <c r="D188">
        <f>FA!G188</f>
        <v>0</v>
      </c>
      <c r="E188" s="1">
        <f>FA!C188</f>
        <v>0</v>
      </c>
      <c r="F188" t="s">
        <v>1051</v>
      </c>
      <c r="G188">
        <f>FA!A188</f>
        <v>0</v>
      </c>
      <c r="H188" t="str">
        <f t="shared" si="10"/>
        <v>FA0</v>
      </c>
      <c r="I188" t="str">
        <f t="shared" si="11"/>
        <v>FA00</v>
      </c>
      <c r="J188" t="str">
        <f t="shared" si="12"/>
        <v>FA00</v>
      </c>
      <c r="K188">
        <f t="shared" si="13"/>
        <v>0</v>
      </c>
      <c r="L188">
        <f t="shared" si="14"/>
        <v>0</v>
      </c>
    </row>
    <row r="189" spans="1:12" x14ac:dyDescent="0.3">
      <c r="A189" t="str">
        <f>FA!C189&amp;FA!E189</f>
        <v/>
      </c>
      <c r="B189" t="str">
        <f>FA!C189&amp;FA!G189</f>
        <v/>
      </c>
      <c r="C189">
        <f>FA!E189</f>
        <v>0</v>
      </c>
      <c r="D189">
        <f>FA!G189</f>
        <v>0</v>
      </c>
      <c r="E189" s="1">
        <f>FA!C189</f>
        <v>0</v>
      </c>
      <c r="F189" t="s">
        <v>1051</v>
      </c>
      <c r="G189">
        <f>FA!A189</f>
        <v>0</v>
      </c>
      <c r="H189" t="str">
        <f t="shared" si="10"/>
        <v>FA0</v>
      </c>
      <c r="I189" t="str">
        <f t="shared" si="11"/>
        <v>FA00</v>
      </c>
      <c r="J189" t="str">
        <f t="shared" si="12"/>
        <v>FA00</v>
      </c>
      <c r="K189">
        <f t="shared" si="13"/>
        <v>0</v>
      </c>
      <c r="L189">
        <f t="shared" si="14"/>
        <v>0</v>
      </c>
    </row>
    <row r="190" spans="1:12" x14ac:dyDescent="0.3">
      <c r="A190" t="str">
        <f>FA!C190&amp;FA!E190</f>
        <v/>
      </c>
      <c r="B190" t="str">
        <f>FA!C190&amp;FA!G190</f>
        <v/>
      </c>
      <c r="C190">
        <f>FA!E190</f>
        <v>0</v>
      </c>
      <c r="D190">
        <f>FA!G190</f>
        <v>0</v>
      </c>
      <c r="E190" s="1">
        <f>FA!C190</f>
        <v>0</v>
      </c>
      <c r="F190" t="s">
        <v>1051</v>
      </c>
      <c r="G190">
        <f>FA!A190</f>
        <v>0</v>
      </c>
      <c r="H190" t="str">
        <f t="shared" si="10"/>
        <v>FA0</v>
      </c>
      <c r="I190" t="str">
        <f t="shared" si="11"/>
        <v>FA00</v>
      </c>
      <c r="J190" t="str">
        <f t="shared" si="12"/>
        <v>FA00</v>
      </c>
      <c r="K190">
        <f t="shared" si="13"/>
        <v>0</v>
      </c>
      <c r="L190">
        <f t="shared" si="14"/>
        <v>0</v>
      </c>
    </row>
    <row r="191" spans="1:12" x14ac:dyDescent="0.3">
      <c r="A191" t="str">
        <f>FA!C191&amp;FA!E191</f>
        <v/>
      </c>
      <c r="B191" t="str">
        <f>FA!C191&amp;FA!G191</f>
        <v/>
      </c>
      <c r="C191">
        <f>FA!E191</f>
        <v>0</v>
      </c>
      <c r="D191">
        <f>FA!G191</f>
        <v>0</v>
      </c>
      <c r="E191" s="1">
        <f>FA!C191</f>
        <v>0</v>
      </c>
      <c r="F191" t="s">
        <v>1051</v>
      </c>
      <c r="G191">
        <f>FA!A191</f>
        <v>0</v>
      </c>
      <c r="H191" t="str">
        <f t="shared" si="10"/>
        <v>FA0</v>
      </c>
      <c r="I191" t="str">
        <f t="shared" si="11"/>
        <v>FA00</v>
      </c>
      <c r="J191" t="str">
        <f t="shared" si="12"/>
        <v>FA00</v>
      </c>
      <c r="K191">
        <f t="shared" si="13"/>
        <v>0</v>
      </c>
      <c r="L191">
        <f t="shared" si="14"/>
        <v>0</v>
      </c>
    </row>
    <row r="192" spans="1:12" x14ac:dyDescent="0.3">
      <c r="A192" t="str">
        <f>FA!C192&amp;FA!E192</f>
        <v/>
      </c>
      <c r="B192" t="str">
        <f>FA!C192&amp;FA!G192</f>
        <v/>
      </c>
      <c r="C192">
        <f>FA!E192</f>
        <v>0</v>
      </c>
      <c r="D192">
        <f>FA!G192</f>
        <v>0</v>
      </c>
      <c r="E192" s="1">
        <f>FA!C192</f>
        <v>0</v>
      </c>
      <c r="F192" t="s">
        <v>1051</v>
      </c>
      <c r="G192">
        <f>FA!A192</f>
        <v>0</v>
      </c>
      <c r="H192" t="str">
        <f t="shared" si="10"/>
        <v>FA0</v>
      </c>
      <c r="I192" t="str">
        <f t="shared" si="11"/>
        <v>FA00</v>
      </c>
      <c r="J192" t="str">
        <f t="shared" si="12"/>
        <v>FA00</v>
      </c>
      <c r="K192">
        <f t="shared" si="13"/>
        <v>0</v>
      </c>
      <c r="L192">
        <f t="shared" si="14"/>
        <v>0</v>
      </c>
    </row>
    <row r="193" spans="1:12" x14ac:dyDescent="0.3">
      <c r="A193" t="str">
        <f>FA!C193&amp;FA!E193</f>
        <v/>
      </c>
      <c r="B193" t="str">
        <f>FA!C193&amp;FA!G193</f>
        <v/>
      </c>
      <c r="C193">
        <f>FA!E193</f>
        <v>0</v>
      </c>
      <c r="D193">
        <f>FA!G193</f>
        <v>0</v>
      </c>
      <c r="E193" s="1">
        <f>FA!C193</f>
        <v>0</v>
      </c>
      <c r="F193" t="s">
        <v>1051</v>
      </c>
      <c r="G193">
        <f>FA!A193</f>
        <v>0</v>
      </c>
      <c r="H193" t="str">
        <f t="shared" si="10"/>
        <v>FA0</v>
      </c>
      <c r="I193" t="str">
        <f t="shared" si="11"/>
        <v>FA00</v>
      </c>
      <c r="J193" t="str">
        <f t="shared" si="12"/>
        <v>FA00</v>
      </c>
      <c r="K193">
        <f t="shared" si="13"/>
        <v>0</v>
      </c>
      <c r="L193">
        <f t="shared" si="14"/>
        <v>0</v>
      </c>
    </row>
    <row r="194" spans="1:12" x14ac:dyDescent="0.3">
      <c r="A194" t="str">
        <f>FA!C194&amp;FA!E194</f>
        <v/>
      </c>
      <c r="B194" t="str">
        <f>FA!C194&amp;FA!G194</f>
        <v/>
      </c>
      <c r="C194">
        <f>FA!E194</f>
        <v>0</v>
      </c>
      <c r="D194">
        <f>FA!G194</f>
        <v>0</v>
      </c>
      <c r="E194" s="1">
        <f>FA!C194</f>
        <v>0</v>
      </c>
      <c r="F194" t="s">
        <v>1051</v>
      </c>
      <c r="G194">
        <f>FA!A194</f>
        <v>0</v>
      </c>
      <c r="H194" t="str">
        <f t="shared" si="10"/>
        <v>FA0</v>
      </c>
      <c r="I194" t="str">
        <f t="shared" si="11"/>
        <v>FA00</v>
      </c>
      <c r="J194" t="str">
        <f t="shared" si="12"/>
        <v>FA00</v>
      </c>
      <c r="K194">
        <f t="shared" si="13"/>
        <v>0</v>
      </c>
      <c r="L194">
        <f t="shared" si="14"/>
        <v>0</v>
      </c>
    </row>
    <row r="195" spans="1:12" x14ac:dyDescent="0.3">
      <c r="A195" t="str">
        <f>FA!C195&amp;FA!E195</f>
        <v/>
      </c>
      <c r="B195" t="str">
        <f>FA!C195&amp;FA!G195</f>
        <v/>
      </c>
      <c r="C195">
        <f>FA!E195</f>
        <v>0</v>
      </c>
      <c r="D195">
        <f>FA!G195</f>
        <v>0</v>
      </c>
      <c r="E195" s="1">
        <f>FA!C195</f>
        <v>0</v>
      </c>
      <c r="F195" t="s">
        <v>1051</v>
      </c>
      <c r="G195">
        <f>FA!A195</f>
        <v>0</v>
      </c>
      <c r="H195" t="str">
        <f t="shared" ref="H195:H258" si="15">F195&amp;G195</f>
        <v>FA0</v>
      </c>
      <c r="I195" t="str">
        <f t="shared" ref="I195:I258" si="16">H195&amp;C195</f>
        <v>FA00</v>
      </c>
      <c r="J195" t="str">
        <f t="shared" ref="J195:J258" si="17">H195&amp;D195</f>
        <v>FA00</v>
      </c>
      <c r="K195">
        <f t="shared" ref="K195:K258" si="18">C195</f>
        <v>0</v>
      </c>
      <c r="L195">
        <f t="shared" ref="L195:L258" si="19">D195</f>
        <v>0</v>
      </c>
    </row>
    <row r="196" spans="1:12" x14ac:dyDescent="0.3">
      <c r="A196" t="str">
        <f>FA!C196&amp;FA!E196</f>
        <v/>
      </c>
      <c r="B196" t="str">
        <f>FA!C196&amp;FA!G196</f>
        <v/>
      </c>
      <c r="C196">
        <f>FA!E196</f>
        <v>0</v>
      </c>
      <c r="D196">
        <f>FA!G196</f>
        <v>0</v>
      </c>
      <c r="E196" s="1">
        <f>FA!C196</f>
        <v>0</v>
      </c>
      <c r="F196" t="s">
        <v>1051</v>
      </c>
      <c r="G196">
        <f>FA!A196</f>
        <v>0</v>
      </c>
      <c r="H196" t="str">
        <f t="shared" si="15"/>
        <v>FA0</v>
      </c>
      <c r="I196" t="str">
        <f t="shared" si="16"/>
        <v>FA00</v>
      </c>
      <c r="J196" t="str">
        <f t="shared" si="17"/>
        <v>FA00</v>
      </c>
      <c r="K196">
        <f t="shared" si="18"/>
        <v>0</v>
      </c>
      <c r="L196">
        <f t="shared" si="19"/>
        <v>0</v>
      </c>
    </row>
    <row r="197" spans="1:12" x14ac:dyDescent="0.3">
      <c r="A197" t="str">
        <f>FA!C197&amp;FA!E197</f>
        <v/>
      </c>
      <c r="B197" t="str">
        <f>FA!C197&amp;FA!G197</f>
        <v/>
      </c>
      <c r="C197">
        <f>FA!E197</f>
        <v>0</v>
      </c>
      <c r="D197">
        <f>FA!G197</f>
        <v>0</v>
      </c>
      <c r="E197" s="1">
        <f>FA!C197</f>
        <v>0</v>
      </c>
      <c r="F197" t="s">
        <v>1051</v>
      </c>
      <c r="G197">
        <f>FA!A197</f>
        <v>0</v>
      </c>
      <c r="H197" t="str">
        <f t="shared" si="15"/>
        <v>FA0</v>
      </c>
      <c r="I197" t="str">
        <f t="shared" si="16"/>
        <v>FA00</v>
      </c>
      <c r="J197" t="str">
        <f t="shared" si="17"/>
        <v>FA00</v>
      </c>
      <c r="K197">
        <f t="shared" si="18"/>
        <v>0</v>
      </c>
      <c r="L197">
        <f t="shared" si="19"/>
        <v>0</v>
      </c>
    </row>
    <row r="198" spans="1:12" x14ac:dyDescent="0.3">
      <c r="A198" t="str">
        <f>FA!C198&amp;FA!E198</f>
        <v/>
      </c>
      <c r="B198" t="str">
        <f>FA!C198&amp;FA!G198</f>
        <v/>
      </c>
      <c r="C198">
        <f>FA!E198</f>
        <v>0</v>
      </c>
      <c r="D198">
        <f>FA!G198</f>
        <v>0</v>
      </c>
      <c r="E198" s="1">
        <f>FA!C198</f>
        <v>0</v>
      </c>
      <c r="F198" t="s">
        <v>1051</v>
      </c>
      <c r="G198">
        <f>FA!A198</f>
        <v>0</v>
      </c>
      <c r="H198" t="str">
        <f t="shared" si="15"/>
        <v>FA0</v>
      </c>
      <c r="I198" t="str">
        <f t="shared" si="16"/>
        <v>FA00</v>
      </c>
      <c r="J198" t="str">
        <f t="shared" si="17"/>
        <v>FA00</v>
      </c>
      <c r="K198">
        <f t="shared" si="18"/>
        <v>0</v>
      </c>
      <c r="L198">
        <f t="shared" si="19"/>
        <v>0</v>
      </c>
    </row>
    <row r="199" spans="1:12" x14ac:dyDescent="0.3">
      <c r="A199" t="str">
        <f>FA!C199&amp;FA!E199</f>
        <v/>
      </c>
      <c r="B199" t="str">
        <f>FA!C199&amp;FA!G199</f>
        <v/>
      </c>
      <c r="C199">
        <f>FA!E199</f>
        <v>0</v>
      </c>
      <c r="D199">
        <f>FA!G199</f>
        <v>0</v>
      </c>
      <c r="E199" s="1">
        <f>FA!C199</f>
        <v>0</v>
      </c>
      <c r="F199" t="s">
        <v>1051</v>
      </c>
      <c r="G199">
        <f>FA!A199</f>
        <v>0</v>
      </c>
      <c r="H199" t="str">
        <f t="shared" si="15"/>
        <v>FA0</v>
      </c>
      <c r="I199" t="str">
        <f t="shared" si="16"/>
        <v>FA00</v>
      </c>
      <c r="J199" t="str">
        <f t="shared" si="17"/>
        <v>FA00</v>
      </c>
      <c r="K199">
        <f t="shared" si="18"/>
        <v>0</v>
      </c>
      <c r="L199">
        <f t="shared" si="19"/>
        <v>0</v>
      </c>
    </row>
    <row r="200" spans="1:12" x14ac:dyDescent="0.3">
      <c r="A200" t="str">
        <f>FA!C200&amp;FA!E200</f>
        <v>44964</v>
      </c>
      <c r="B200" t="str">
        <f>FA!C200&amp;FA!G200</f>
        <v>44964</v>
      </c>
      <c r="C200">
        <f>FA!E200</f>
        <v>0</v>
      </c>
      <c r="D200">
        <f>FA!G200</f>
        <v>0</v>
      </c>
      <c r="E200" s="1">
        <f>FA!C200</f>
        <v>44964</v>
      </c>
      <c r="F200" t="s">
        <v>1051</v>
      </c>
      <c r="G200" t="str">
        <f>FA!A200</f>
        <v>4th Round Replays</v>
      </c>
      <c r="H200" t="str">
        <f t="shared" si="15"/>
        <v>FA4th Round Replays</v>
      </c>
      <c r="I200" t="str">
        <f t="shared" si="16"/>
        <v>FA4th Round Replays0</v>
      </c>
      <c r="J200" t="str">
        <f t="shared" si="17"/>
        <v>FA4th Round Replays0</v>
      </c>
      <c r="K200">
        <f t="shared" si="18"/>
        <v>0</v>
      </c>
      <c r="L200">
        <f t="shared" si="19"/>
        <v>0</v>
      </c>
    </row>
    <row r="201" spans="1:12" x14ac:dyDescent="0.3">
      <c r="A201" t="str">
        <f>FA!C201&amp;FA!E201</f>
        <v>44985</v>
      </c>
      <c r="B201" t="str">
        <f>FA!C201&amp;FA!G201</f>
        <v>44985</v>
      </c>
      <c r="C201">
        <f>FA!E201</f>
        <v>0</v>
      </c>
      <c r="D201">
        <f>FA!G201</f>
        <v>0</v>
      </c>
      <c r="E201" s="1">
        <f>FA!C201</f>
        <v>44985</v>
      </c>
      <c r="F201" t="s">
        <v>1051</v>
      </c>
      <c r="G201" t="str">
        <f>FA!A201</f>
        <v>5th round</v>
      </c>
      <c r="H201" t="str">
        <f t="shared" si="15"/>
        <v>FA5th round</v>
      </c>
      <c r="I201" t="str">
        <f t="shared" si="16"/>
        <v>FA5th round0</v>
      </c>
      <c r="J201" t="str">
        <f t="shared" si="17"/>
        <v>FA5th round0</v>
      </c>
      <c r="K201">
        <f t="shared" si="18"/>
        <v>0</v>
      </c>
      <c r="L201">
        <f t="shared" si="19"/>
        <v>0</v>
      </c>
    </row>
    <row r="202" spans="1:12" x14ac:dyDescent="0.3">
      <c r="A202" t="str">
        <f>FA!C202&amp;FA!E202</f>
        <v>45003</v>
      </c>
      <c r="B202" t="str">
        <f>FA!C202&amp;FA!G202</f>
        <v>45003</v>
      </c>
      <c r="C202">
        <f>FA!E202</f>
        <v>0</v>
      </c>
      <c r="D202">
        <f>FA!G202</f>
        <v>0</v>
      </c>
      <c r="E202" s="1">
        <f>FA!C202</f>
        <v>45003</v>
      </c>
      <c r="F202" t="s">
        <v>1051</v>
      </c>
      <c r="G202" t="str">
        <f>FA!A202</f>
        <v>QFs</v>
      </c>
      <c r="H202" t="str">
        <f t="shared" si="15"/>
        <v>FAQFs</v>
      </c>
      <c r="I202" t="str">
        <f t="shared" si="16"/>
        <v>FAQFs0</v>
      </c>
      <c r="J202" t="str">
        <f t="shared" si="17"/>
        <v>FAQFs0</v>
      </c>
      <c r="K202">
        <f t="shared" si="18"/>
        <v>0</v>
      </c>
      <c r="L202">
        <f t="shared" si="19"/>
        <v>0</v>
      </c>
    </row>
    <row r="203" spans="1:12" x14ac:dyDescent="0.3">
      <c r="A203" t="str">
        <f>FA!C203&amp;FA!E203</f>
        <v>45038</v>
      </c>
      <c r="B203" t="str">
        <f>FA!C203&amp;FA!G203</f>
        <v>45038</v>
      </c>
      <c r="C203">
        <f>FA!E203</f>
        <v>0</v>
      </c>
      <c r="D203">
        <f>FA!G203</f>
        <v>0</v>
      </c>
      <c r="E203" s="1">
        <f>FA!C203</f>
        <v>45038</v>
      </c>
      <c r="F203" t="s">
        <v>1051</v>
      </c>
      <c r="G203" t="str">
        <f>FA!A203</f>
        <v>sf</v>
      </c>
      <c r="H203" t="str">
        <f t="shared" si="15"/>
        <v>FAsf</v>
      </c>
      <c r="I203" t="str">
        <f t="shared" si="16"/>
        <v>FAsf0</v>
      </c>
      <c r="J203" t="str">
        <f t="shared" si="17"/>
        <v>FAsf0</v>
      </c>
      <c r="K203">
        <f t="shared" si="18"/>
        <v>0</v>
      </c>
      <c r="L203">
        <f t="shared" si="19"/>
        <v>0</v>
      </c>
    </row>
    <row r="204" spans="1:12" x14ac:dyDescent="0.3">
      <c r="A204" t="str">
        <f>FA!C204&amp;FA!E204</f>
        <v>45080</v>
      </c>
      <c r="B204" t="str">
        <f>FA!C204&amp;FA!G204</f>
        <v>45080</v>
      </c>
      <c r="C204">
        <f>FA!E204</f>
        <v>0</v>
      </c>
      <c r="D204">
        <f>FA!G204</f>
        <v>0</v>
      </c>
      <c r="E204" s="1">
        <f>FA!C204</f>
        <v>45080</v>
      </c>
      <c r="F204" t="s">
        <v>1051</v>
      </c>
      <c r="G204" t="str">
        <f>FA!A204</f>
        <v>f</v>
      </c>
      <c r="H204" t="str">
        <f t="shared" si="15"/>
        <v>FAf</v>
      </c>
      <c r="I204" t="str">
        <f t="shared" si="16"/>
        <v>FAf0</v>
      </c>
      <c r="J204" t="str">
        <f t="shared" si="17"/>
        <v>FAf0</v>
      </c>
      <c r="K204">
        <f t="shared" si="18"/>
        <v>0</v>
      </c>
      <c r="L204">
        <f t="shared" si="19"/>
        <v>0</v>
      </c>
    </row>
    <row r="205" spans="1:12" x14ac:dyDescent="0.3">
      <c r="A205" t="str">
        <f>FA!C205&amp;FA!E205</f>
        <v/>
      </c>
      <c r="B205" t="str">
        <f>FA!C205&amp;FA!G205</f>
        <v/>
      </c>
      <c r="C205">
        <f>FA!E205</f>
        <v>0</v>
      </c>
      <c r="D205">
        <f>FA!G205</f>
        <v>0</v>
      </c>
      <c r="E205" s="1">
        <f>FA!C205</f>
        <v>0</v>
      </c>
      <c r="F205" t="s">
        <v>1051</v>
      </c>
      <c r="G205">
        <f>FA!A205</f>
        <v>0</v>
      </c>
      <c r="H205" t="str">
        <f t="shared" si="15"/>
        <v>FA0</v>
      </c>
      <c r="I205" t="str">
        <f t="shared" si="16"/>
        <v>FA00</v>
      </c>
      <c r="J205" t="str">
        <f t="shared" si="17"/>
        <v>FA00</v>
      </c>
      <c r="K205">
        <f t="shared" si="18"/>
        <v>0</v>
      </c>
      <c r="L205">
        <f t="shared" si="19"/>
        <v>0</v>
      </c>
    </row>
    <row r="206" spans="1:12" x14ac:dyDescent="0.3">
      <c r="A206" t="str">
        <f>FA!C206&amp;FA!E206</f>
        <v/>
      </c>
      <c r="B206" t="str">
        <f>FA!C206&amp;FA!G206</f>
        <v/>
      </c>
      <c r="C206">
        <f>FA!E206</f>
        <v>0</v>
      </c>
      <c r="D206">
        <f>FA!G206</f>
        <v>0</v>
      </c>
      <c r="E206" s="1">
        <f>FA!C206</f>
        <v>0</v>
      </c>
      <c r="F206" t="s">
        <v>1051</v>
      </c>
      <c r="G206">
        <f>FA!A206</f>
        <v>0</v>
      </c>
      <c r="H206" t="str">
        <f t="shared" si="15"/>
        <v>FA0</v>
      </c>
      <c r="I206" t="str">
        <f t="shared" si="16"/>
        <v>FA00</v>
      </c>
      <c r="J206" t="str">
        <f t="shared" si="17"/>
        <v>FA00</v>
      </c>
      <c r="K206">
        <f t="shared" si="18"/>
        <v>0</v>
      </c>
      <c r="L206">
        <f t="shared" si="19"/>
        <v>0</v>
      </c>
    </row>
    <row r="207" spans="1:12" x14ac:dyDescent="0.3">
      <c r="A207" t="str">
        <f>FA!C207&amp;FA!E207</f>
        <v/>
      </c>
      <c r="B207" t="str">
        <f>FA!C207&amp;FA!G207</f>
        <v/>
      </c>
      <c r="C207">
        <f>FA!E207</f>
        <v>0</v>
      </c>
      <c r="D207">
        <f>FA!G207</f>
        <v>0</v>
      </c>
      <c r="E207" s="1">
        <f>FA!C207</f>
        <v>0</v>
      </c>
      <c r="F207" t="s">
        <v>1051</v>
      </c>
      <c r="G207">
        <f>FA!A207</f>
        <v>0</v>
      </c>
      <c r="H207" t="str">
        <f t="shared" si="15"/>
        <v>FA0</v>
      </c>
      <c r="I207" t="str">
        <f t="shared" si="16"/>
        <v>FA00</v>
      </c>
      <c r="J207" t="str">
        <f t="shared" si="17"/>
        <v>FA00</v>
      </c>
      <c r="K207">
        <f t="shared" si="18"/>
        <v>0</v>
      </c>
      <c r="L207">
        <f t="shared" si="19"/>
        <v>0</v>
      </c>
    </row>
    <row r="208" spans="1:12" x14ac:dyDescent="0.3">
      <c r="A208" t="str">
        <f>FA!C208&amp;FA!E208</f>
        <v/>
      </c>
      <c r="B208" t="str">
        <f>FA!C208&amp;FA!G208</f>
        <v/>
      </c>
      <c r="C208">
        <f>FA!E208</f>
        <v>0</v>
      </c>
      <c r="D208">
        <f>FA!G208</f>
        <v>0</v>
      </c>
      <c r="E208" s="1">
        <f>FA!C208</f>
        <v>0</v>
      </c>
      <c r="F208" t="s">
        <v>1051</v>
      </c>
      <c r="G208">
        <f>FA!A208</f>
        <v>0</v>
      </c>
      <c r="H208" t="str">
        <f t="shared" si="15"/>
        <v>FA0</v>
      </c>
      <c r="I208" t="str">
        <f t="shared" si="16"/>
        <v>FA00</v>
      </c>
      <c r="J208" t="str">
        <f t="shared" si="17"/>
        <v>FA00</v>
      </c>
      <c r="K208">
        <f t="shared" si="18"/>
        <v>0</v>
      </c>
      <c r="L208">
        <f t="shared" si="19"/>
        <v>0</v>
      </c>
    </row>
    <row r="209" spans="1:12" x14ac:dyDescent="0.3">
      <c r="A209" t="str">
        <f>FA!C209&amp;FA!E209</f>
        <v/>
      </c>
      <c r="B209" t="str">
        <f>FA!C209&amp;FA!G209</f>
        <v/>
      </c>
      <c r="C209">
        <f>FA!E209</f>
        <v>0</v>
      </c>
      <c r="D209">
        <f>FA!G209</f>
        <v>0</v>
      </c>
      <c r="E209" s="1">
        <f>FA!C209</f>
        <v>0</v>
      </c>
      <c r="F209" t="s">
        <v>1051</v>
      </c>
      <c r="G209">
        <f>FA!A209</f>
        <v>0</v>
      </c>
      <c r="H209" t="str">
        <f t="shared" si="15"/>
        <v>FA0</v>
      </c>
      <c r="I209" t="str">
        <f t="shared" si="16"/>
        <v>FA00</v>
      </c>
      <c r="J209" t="str">
        <f t="shared" si="17"/>
        <v>FA00</v>
      </c>
      <c r="K209">
        <f t="shared" si="18"/>
        <v>0</v>
      </c>
      <c r="L209">
        <f t="shared" si="19"/>
        <v>0</v>
      </c>
    </row>
    <row r="210" spans="1:12" x14ac:dyDescent="0.3">
      <c r="A210" t="str">
        <f>FA!C210&amp;FA!E210</f>
        <v/>
      </c>
      <c r="B210" t="str">
        <f>FA!C210&amp;FA!G210</f>
        <v/>
      </c>
      <c r="C210">
        <f>FA!E210</f>
        <v>0</v>
      </c>
      <c r="D210">
        <f>FA!G210</f>
        <v>0</v>
      </c>
      <c r="E210" s="1">
        <f>FA!C210</f>
        <v>0</v>
      </c>
      <c r="F210" t="s">
        <v>1051</v>
      </c>
      <c r="G210">
        <f>FA!A210</f>
        <v>0</v>
      </c>
      <c r="H210" t="str">
        <f t="shared" si="15"/>
        <v>FA0</v>
      </c>
      <c r="I210" t="str">
        <f t="shared" si="16"/>
        <v>FA00</v>
      </c>
      <c r="J210" t="str">
        <f t="shared" si="17"/>
        <v>FA00</v>
      </c>
      <c r="K210">
        <f t="shared" si="18"/>
        <v>0</v>
      </c>
      <c r="L210">
        <f t="shared" si="19"/>
        <v>0</v>
      </c>
    </row>
    <row r="211" spans="1:12" x14ac:dyDescent="0.3">
      <c r="A211" t="str">
        <f>FA!C211&amp;FA!E211</f>
        <v/>
      </c>
      <c r="B211" t="str">
        <f>FA!C211&amp;FA!G211</f>
        <v/>
      </c>
      <c r="C211">
        <f>FA!E211</f>
        <v>0</v>
      </c>
      <c r="D211">
        <f>FA!G211</f>
        <v>0</v>
      </c>
      <c r="E211" s="1">
        <f>FA!C211</f>
        <v>0</v>
      </c>
      <c r="F211" t="s">
        <v>1051</v>
      </c>
      <c r="G211">
        <f>FA!A211</f>
        <v>0</v>
      </c>
      <c r="H211" t="str">
        <f t="shared" si="15"/>
        <v>FA0</v>
      </c>
      <c r="I211" t="str">
        <f t="shared" si="16"/>
        <v>FA00</v>
      </c>
      <c r="J211" t="str">
        <f t="shared" si="17"/>
        <v>FA00</v>
      </c>
      <c r="K211">
        <f t="shared" si="18"/>
        <v>0</v>
      </c>
      <c r="L211">
        <f t="shared" si="19"/>
        <v>0</v>
      </c>
    </row>
    <row r="212" spans="1:12" x14ac:dyDescent="0.3">
      <c r="A212" t="str">
        <f>FA!C212&amp;FA!E212</f>
        <v/>
      </c>
      <c r="B212" t="str">
        <f>FA!C212&amp;FA!G212</f>
        <v/>
      </c>
      <c r="C212">
        <f>FA!E212</f>
        <v>0</v>
      </c>
      <c r="D212">
        <f>FA!G212</f>
        <v>0</v>
      </c>
      <c r="E212" s="1">
        <f>FA!C212</f>
        <v>0</v>
      </c>
      <c r="F212" t="s">
        <v>1051</v>
      </c>
      <c r="G212">
        <f>FA!A212</f>
        <v>0</v>
      </c>
      <c r="H212" t="str">
        <f t="shared" si="15"/>
        <v>FA0</v>
      </c>
      <c r="I212" t="str">
        <f t="shared" si="16"/>
        <v>FA00</v>
      </c>
      <c r="J212" t="str">
        <f t="shared" si="17"/>
        <v>FA00</v>
      </c>
      <c r="K212">
        <f t="shared" si="18"/>
        <v>0</v>
      </c>
      <c r="L212">
        <f t="shared" si="19"/>
        <v>0</v>
      </c>
    </row>
    <row r="213" spans="1:12" x14ac:dyDescent="0.3">
      <c r="A213" t="str">
        <f>FA!C213&amp;FA!E213</f>
        <v/>
      </c>
      <c r="B213" t="str">
        <f>FA!C213&amp;FA!G213</f>
        <v/>
      </c>
      <c r="C213">
        <f>FA!E213</f>
        <v>0</v>
      </c>
      <c r="D213">
        <f>FA!G213</f>
        <v>0</v>
      </c>
      <c r="E213" s="1">
        <f>FA!C213</f>
        <v>0</v>
      </c>
      <c r="F213" t="s">
        <v>1051</v>
      </c>
      <c r="G213">
        <f>FA!A213</f>
        <v>0</v>
      </c>
      <c r="H213" t="str">
        <f t="shared" si="15"/>
        <v>FA0</v>
      </c>
      <c r="I213" t="str">
        <f t="shared" si="16"/>
        <v>FA00</v>
      </c>
      <c r="J213" t="str">
        <f t="shared" si="17"/>
        <v>FA00</v>
      </c>
      <c r="K213">
        <f t="shared" si="18"/>
        <v>0</v>
      </c>
      <c r="L213">
        <f t="shared" si="19"/>
        <v>0</v>
      </c>
    </row>
    <row r="214" spans="1:12" x14ac:dyDescent="0.3">
      <c r="A214" t="str">
        <f>FA!C214&amp;FA!E214</f>
        <v/>
      </c>
      <c r="B214" t="str">
        <f>FA!C214&amp;FA!G214</f>
        <v/>
      </c>
      <c r="C214">
        <f>FA!E214</f>
        <v>0</v>
      </c>
      <c r="D214">
        <f>FA!G214</f>
        <v>0</v>
      </c>
      <c r="E214" s="1">
        <f>FA!C214</f>
        <v>0</v>
      </c>
      <c r="F214" t="s">
        <v>1051</v>
      </c>
      <c r="G214">
        <f>FA!A214</f>
        <v>0</v>
      </c>
      <c r="H214" t="str">
        <f t="shared" si="15"/>
        <v>FA0</v>
      </c>
      <c r="I214" t="str">
        <f t="shared" si="16"/>
        <v>FA00</v>
      </c>
      <c r="J214" t="str">
        <f t="shared" si="17"/>
        <v>FA00</v>
      </c>
      <c r="K214">
        <f t="shared" si="18"/>
        <v>0</v>
      </c>
      <c r="L214">
        <f t="shared" si="19"/>
        <v>0</v>
      </c>
    </row>
    <row r="215" spans="1:12" x14ac:dyDescent="0.3">
      <c r="A215" t="str">
        <f>FA!C215&amp;FA!E215</f>
        <v/>
      </c>
      <c r="B215" t="str">
        <f>FA!C215&amp;FA!G215</f>
        <v/>
      </c>
      <c r="C215">
        <f>FA!E215</f>
        <v>0</v>
      </c>
      <c r="D215">
        <f>FA!G215</f>
        <v>0</v>
      </c>
      <c r="E215" s="1">
        <f>FA!C215</f>
        <v>0</v>
      </c>
      <c r="F215" t="s">
        <v>1051</v>
      </c>
      <c r="G215">
        <f>FA!A215</f>
        <v>0</v>
      </c>
      <c r="H215" t="str">
        <f t="shared" si="15"/>
        <v>FA0</v>
      </c>
      <c r="I215" t="str">
        <f t="shared" si="16"/>
        <v>FA00</v>
      </c>
      <c r="J215" t="str">
        <f t="shared" si="17"/>
        <v>FA00</v>
      </c>
      <c r="K215">
        <f t="shared" si="18"/>
        <v>0</v>
      </c>
      <c r="L215">
        <f t="shared" si="19"/>
        <v>0</v>
      </c>
    </row>
    <row r="216" spans="1:12" x14ac:dyDescent="0.3">
      <c r="A216" t="str">
        <f>FA!C216&amp;FA!E216</f>
        <v/>
      </c>
      <c r="B216" t="str">
        <f>FA!C216&amp;FA!G216</f>
        <v/>
      </c>
      <c r="C216">
        <f>FA!E216</f>
        <v>0</v>
      </c>
      <c r="D216">
        <f>FA!G216</f>
        <v>0</v>
      </c>
      <c r="E216" s="1">
        <f>FA!C216</f>
        <v>0</v>
      </c>
      <c r="F216" t="s">
        <v>1051</v>
      </c>
      <c r="G216">
        <f>FA!A216</f>
        <v>0</v>
      </c>
      <c r="H216" t="str">
        <f t="shared" si="15"/>
        <v>FA0</v>
      </c>
      <c r="I216" t="str">
        <f t="shared" si="16"/>
        <v>FA00</v>
      </c>
      <c r="J216" t="str">
        <f t="shared" si="17"/>
        <v>FA00</v>
      </c>
      <c r="K216">
        <f t="shared" si="18"/>
        <v>0</v>
      </c>
      <c r="L216">
        <f t="shared" si="19"/>
        <v>0</v>
      </c>
    </row>
    <row r="217" spans="1:12" x14ac:dyDescent="0.3">
      <c r="A217" t="str">
        <f>FA!C217&amp;FA!E217</f>
        <v/>
      </c>
      <c r="B217" t="str">
        <f>FA!C217&amp;FA!G217</f>
        <v/>
      </c>
      <c r="C217">
        <f>FA!E217</f>
        <v>0</v>
      </c>
      <c r="D217">
        <f>FA!G217</f>
        <v>0</v>
      </c>
      <c r="E217" s="1">
        <f>FA!C217</f>
        <v>0</v>
      </c>
      <c r="F217" t="s">
        <v>1051</v>
      </c>
      <c r="G217">
        <f>FA!A217</f>
        <v>0</v>
      </c>
      <c r="H217" t="str">
        <f t="shared" si="15"/>
        <v>FA0</v>
      </c>
      <c r="I217" t="str">
        <f t="shared" si="16"/>
        <v>FA00</v>
      </c>
      <c r="J217" t="str">
        <f t="shared" si="17"/>
        <v>FA00</v>
      </c>
      <c r="K217">
        <f t="shared" si="18"/>
        <v>0</v>
      </c>
      <c r="L217">
        <f t="shared" si="19"/>
        <v>0</v>
      </c>
    </row>
    <row r="218" spans="1:12" x14ac:dyDescent="0.3">
      <c r="A218" t="str">
        <f>FA!C218&amp;FA!E218</f>
        <v/>
      </c>
      <c r="B218" t="str">
        <f>FA!C218&amp;FA!G218</f>
        <v/>
      </c>
      <c r="C218">
        <f>FA!E218</f>
        <v>0</v>
      </c>
      <c r="D218">
        <f>FA!G218</f>
        <v>0</v>
      </c>
      <c r="E218" s="1">
        <f>FA!C218</f>
        <v>0</v>
      </c>
      <c r="F218" t="s">
        <v>1051</v>
      </c>
      <c r="G218">
        <f>FA!A218</f>
        <v>0</v>
      </c>
      <c r="H218" t="str">
        <f t="shared" si="15"/>
        <v>FA0</v>
      </c>
      <c r="I218" t="str">
        <f t="shared" si="16"/>
        <v>FA00</v>
      </c>
      <c r="J218" t="str">
        <f t="shared" si="17"/>
        <v>FA00</v>
      </c>
      <c r="K218">
        <f t="shared" si="18"/>
        <v>0</v>
      </c>
      <c r="L218">
        <f t="shared" si="19"/>
        <v>0</v>
      </c>
    </row>
    <row r="219" spans="1:12" x14ac:dyDescent="0.3">
      <c r="A219" t="str">
        <f>FA!C219&amp;FA!E219</f>
        <v/>
      </c>
      <c r="B219" t="str">
        <f>FA!C219&amp;FA!G219</f>
        <v/>
      </c>
      <c r="C219">
        <f>FA!E219</f>
        <v>0</v>
      </c>
      <c r="D219">
        <f>FA!G219</f>
        <v>0</v>
      </c>
      <c r="E219" s="1">
        <f>FA!C219</f>
        <v>0</v>
      </c>
      <c r="F219" t="s">
        <v>1051</v>
      </c>
      <c r="G219">
        <f>FA!A219</f>
        <v>0</v>
      </c>
      <c r="H219" t="str">
        <f t="shared" si="15"/>
        <v>FA0</v>
      </c>
      <c r="I219" t="str">
        <f t="shared" si="16"/>
        <v>FA00</v>
      </c>
      <c r="J219" t="str">
        <f t="shared" si="17"/>
        <v>FA00</v>
      </c>
      <c r="K219">
        <f t="shared" si="18"/>
        <v>0</v>
      </c>
      <c r="L219">
        <f t="shared" si="19"/>
        <v>0</v>
      </c>
    </row>
    <row r="220" spans="1:12" x14ac:dyDescent="0.3">
      <c r="A220" t="str">
        <f>FA!C220&amp;FA!E220</f>
        <v/>
      </c>
      <c r="B220" t="str">
        <f>FA!C220&amp;FA!G220</f>
        <v/>
      </c>
      <c r="C220">
        <f>FA!E220</f>
        <v>0</v>
      </c>
      <c r="D220">
        <f>FA!G220</f>
        <v>0</v>
      </c>
      <c r="E220" s="1">
        <f>FA!C220</f>
        <v>0</v>
      </c>
      <c r="F220" t="s">
        <v>1051</v>
      </c>
      <c r="G220">
        <f>FA!A220</f>
        <v>0</v>
      </c>
      <c r="H220" t="str">
        <f t="shared" si="15"/>
        <v>FA0</v>
      </c>
      <c r="I220" t="str">
        <f t="shared" si="16"/>
        <v>FA00</v>
      </c>
      <c r="J220" t="str">
        <f t="shared" si="17"/>
        <v>FA00</v>
      </c>
      <c r="K220">
        <f t="shared" si="18"/>
        <v>0</v>
      </c>
      <c r="L220">
        <f t="shared" si="19"/>
        <v>0</v>
      </c>
    </row>
    <row r="221" spans="1:12" x14ac:dyDescent="0.3">
      <c r="A221" t="str">
        <f>FA!C221&amp;FA!E221</f>
        <v/>
      </c>
      <c r="B221" t="str">
        <f>FA!C221&amp;FA!G221</f>
        <v/>
      </c>
      <c r="C221">
        <f>FA!E221</f>
        <v>0</v>
      </c>
      <c r="D221">
        <f>FA!G221</f>
        <v>0</v>
      </c>
      <c r="E221" s="1">
        <f>FA!C221</f>
        <v>0</v>
      </c>
      <c r="F221" t="s">
        <v>1051</v>
      </c>
      <c r="G221">
        <f>FA!A221</f>
        <v>0</v>
      </c>
      <c r="H221" t="str">
        <f t="shared" si="15"/>
        <v>FA0</v>
      </c>
      <c r="I221" t="str">
        <f t="shared" si="16"/>
        <v>FA00</v>
      </c>
      <c r="J221" t="str">
        <f t="shared" si="17"/>
        <v>FA00</v>
      </c>
      <c r="K221">
        <f t="shared" si="18"/>
        <v>0</v>
      </c>
      <c r="L221">
        <f t="shared" si="19"/>
        <v>0</v>
      </c>
    </row>
    <row r="222" spans="1:12" x14ac:dyDescent="0.3">
      <c r="A222" t="str">
        <f>FA!C222&amp;FA!E222</f>
        <v/>
      </c>
      <c r="B222" t="str">
        <f>FA!C222&amp;FA!G222</f>
        <v/>
      </c>
      <c r="C222">
        <f>FA!E222</f>
        <v>0</v>
      </c>
      <c r="D222">
        <f>FA!G222</f>
        <v>0</v>
      </c>
      <c r="E222" s="1">
        <f>FA!C222</f>
        <v>0</v>
      </c>
      <c r="F222" t="s">
        <v>1051</v>
      </c>
      <c r="G222">
        <f>FA!A222</f>
        <v>0</v>
      </c>
      <c r="H222" t="str">
        <f t="shared" si="15"/>
        <v>FA0</v>
      </c>
      <c r="I222" t="str">
        <f t="shared" si="16"/>
        <v>FA00</v>
      </c>
      <c r="J222" t="str">
        <f t="shared" si="17"/>
        <v>FA00</v>
      </c>
      <c r="K222">
        <f t="shared" si="18"/>
        <v>0</v>
      </c>
      <c r="L222">
        <f t="shared" si="19"/>
        <v>0</v>
      </c>
    </row>
    <row r="223" spans="1:12" x14ac:dyDescent="0.3">
      <c r="A223" t="str">
        <f>FA!C223&amp;FA!E223</f>
        <v/>
      </c>
      <c r="B223" t="str">
        <f>FA!C223&amp;FA!G223</f>
        <v/>
      </c>
      <c r="C223">
        <f>FA!E223</f>
        <v>0</v>
      </c>
      <c r="D223">
        <f>FA!G223</f>
        <v>0</v>
      </c>
      <c r="E223" s="1">
        <f>FA!C223</f>
        <v>0</v>
      </c>
      <c r="F223" t="s">
        <v>1051</v>
      </c>
      <c r="G223">
        <f>FA!A223</f>
        <v>0</v>
      </c>
      <c r="H223" t="str">
        <f t="shared" si="15"/>
        <v>FA0</v>
      </c>
      <c r="I223" t="str">
        <f t="shared" si="16"/>
        <v>FA00</v>
      </c>
      <c r="J223" t="str">
        <f t="shared" si="17"/>
        <v>FA00</v>
      </c>
      <c r="K223">
        <f t="shared" si="18"/>
        <v>0</v>
      </c>
      <c r="L223">
        <f t="shared" si="19"/>
        <v>0</v>
      </c>
    </row>
    <row r="224" spans="1:12" x14ac:dyDescent="0.3">
      <c r="A224" t="str">
        <f>FA!C224&amp;FA!E224</f>
        <v/>
      </c>
      <c r="B224" t="str">
        <f>FA!C224&amp;FA!G224</f>
        <v/>
      </c>
      <c r="C224">
        <f>FA!E224</f>
        <v>0</v>
      </c>
      <c r="D224">
        <f>FA!G224</f>
        <v>0</v>
      </c>
      <c r="E224" s="1">
        <f>FA!C224</f>
        <v>0</v>
      </c>
      <c r="F224" t="s">
        <v>1051</v>
      </c>
      <c r="G224">
        <f>FA!A224</f>
        <v>0</v>
      </c>
      <c r="H224" t="str">
        <f t="shared" si="15"/>
        <v>FA0</v>
      </c>
      <c r="I224" t="str">
        <f t="shared" si="16"/>
        <v>FA00</v>
      </c>
      <c r="J224" t="str">
        <f t="shared" si="17"/>
        <v>FA00</v>
      </c>
      <c r="K224">
        <f t="shared" si="18"/>
        <v>0</v>
      </c>
      <c r="L224">
        <f t="shared" si="19"/>
        <v>0</v>
      </c>
    </row>
    <row r="225" spans="1:12" x14ac:dyDescent="0.3">
      <c r="A225" t="str">
        <f>FA!C225&amp;FA!E225</f>
        <v/>
      </c>
      <c r="B225" t="str">
        <f>FA!C225&amp;FA!G225</f>
        <v/>
      </c>
      <c r="C225">
        <f>FA!E225</f>
        <v>0</v>
      </c>
      <c r="D225">
        <f>FA!G225</f>
        <v>0</v>
      </c>
      <c r="E225" s="1">
        <f>FA!C225</f>
        <v>0</v>
      </c>
      <c r="F225" t="s">
        <v>1051</v>
      </c>
      <c r="G225">
        <f>FA!A225</f>
        <v>0</v>
      </c>
      <c r="H225" t="str">
        <f t="shared" si="15"/>
        <v>FA0</v>
      </c>
      <c r="I225" t="str">
        <f t="shared" si="16"/>
        <v>FA00</v>
      </c>
      <c r="J225" t="str">
        <f t="shared" si="17"/>
        <v>FA00</v>
      </c>
      <c r="K225">
        <f t="shared" si="18"/>
        <v>0</v>
      </c>
      <c r="L225">
        <f t="shared" si="19"/>
        <v>0</v>
      </c>
    </row>
    <row r="226" spans="1:12" x14ac:dyDescent="0.3">
      <c r="A226" t="str">
        <f>FA!C226&amp;FA!E226</f>
        <v/>
      </c>
      <c r="B226" t="str">
        <f>FA!C226&amp;FA!G226</f>
        <v/>
      </c>
      <c r="C226">
        <f>FA!E226</f>
        <v>0</v>
      </c>
      <c r="D226">
        <f>FA!G226</f>
        <v>0</v>
      </c>
      <c r="E226" s="1">
        <f>FA!C226</f>
        <v>0</v>
      </c>
      <c r="F226" t="s">
        <v>1051</v>
      </c>
      <c r="G226">
        <f>FA!A226</f>
        <v>0</v>
      </c>
      <c r="H226" t="str">
        <f t="shared" si="15"/>
        <v>FA0</v>
      </c>
      <c r="I226" t="str">
        <f t="shared" si="16"/>
        <v>FA00</v>
      </c>
      <c r="J226" t="str">
        <f t="shared" si="17"/>
        <v>FA00</v>
      </c>
      <c r="K226">
        <f t="shared" si="18"/>
        <v>0</v>
      </c>
      <c r="L226">
        <f t="shared" si="19"/>
        <v>0</v>
      </c>
    </row>
    <row r="227" spans="1:12" x14ac:dyDescent="0.3">
      <c r="A227" t="str">
        <f>FA!C227&amp;FA!E227</f>
        <v/>
      </c>
      <c r="B227" t="str">
        <f>FA!C227&amp;FA!G227</f>
        <v/>
      </c>
      <c r="C227">
        <f>FA!E227</f>
        <v>0</v>
      </c>
      <c r="D227">
        <f>FA!G227</f>
        <v>0</v>
      </c>
      <c r="E227" s="1">
        <f>FA!C227</f>
        <v>0</v>
      </c>
      <c r="F227" t="s">
        <v>1051</v>
      </c>
      <c r="G227">
        <f>FA!A227</f>
        <v>0</v>
      </c>
      <c r="H227" t="str">
        <f t="shared" si="15"/>
        <v>FA0</v>
      </c>
      <c r="I227" t="str">
        <f t="shared" si="16"/>
        <v>FA00</v>
      </c>
      <c r="J227" t="str">
        <f t="shared" si="17"/>
        <v>FA00</v>
      </c>
      <c r="K227">
        <f t="shared" si="18"/>
        <v>0</v>
      </c>
      <c r="L227">
        <f t="shared" si="19"/>
        <v>0</v>
      </c>
    </row>
    <row r="228" spans="1:12" x14ac:dyDescent="0.3">
      <c r="A228" t="str">
        <f>FA!C228&amp;FA!E228</f>
        <v/>
      </c>
      <c r="B228" t="str">
        <f>FA!C228&amp;FA!G228</f>
        <v/>
      </c>
      <c r="C228">
        <f>FA!E228</f>
        <v>0</v>
      </c>
      <c r="D228">
        <f>FA!G228</f>
        <v>0</v>
      </c>
      <c r="E228" s="1">
        <f>FA!C228</f>
        <v>0</v>
      </c>
      <c r="F228" t="s">
        <v>1051</v>
      </c>
      <c r="G228">
        <f>FA!A228</f>
        <v>0</v>
      </c>
      <c r="H228" t="str">
        <f t="shared" si="15"/>
        <v>FA0</v>
      </c>
      <c r="I228" t="str">
        <f t="shared" si="16"/>
        <v>FA00</v>
      </c>
      <c r="J228" t="str">
        <f t="shared" si="17"/>
        <v>FA00</v>
      </c>
      <c r="K228">
        <f t="shared" si="18"/>
        <v>0</v>
      </c>
      <c r="L228">
        <f t="shared" si="19"/>
        <v>0</v>
      </c>
    </row>
    <row r="229" spans="1:12" x14ac:dyDescent="0.3">
      <c r="A229" t="str">
        <f>FA!C229&amp;FA!E229</f>
        <v/>
      </c>
      <c r="B229" t="str">
        <f>FA!C229&amp;FA!G229</f>
        <v/>
      </c>
      <c r="C229">
        <f>FA!E229</f>
        <v>0</v>
      </c>
      <c r="D229">
        <f>FA!G229</f>
        <v>0</v>
      </c>
      <c r="E229" s="1">
        <f>FA!C229</f>
        <v>0</v>
      </c>
      <c r="F229" t="s">
        <v>1051</v>
      </c>
      <c r="G229">
        <f>FA!A229</f>
        <v>0</v>
      </c>
      <c r="H229" t="str">
        <f t="shared" si="15"/>
        <v>FA0</v>
      </c>
      <c r="I229" t="str">
        <f t="shared" si="16"/>
        <v>FA00</v>
      </c>
      <c r="J229" t="str">
        <f t="shared" si="17"/>
        <v>FA00</v>
      </c>
      <c r="K229">
        <f t="shared" si="18"/>
        <v>0</v>
      </c>
      <c r="L229">
        <f t="shared" si="19"/>
        <v>0</v>
      </c>
    </row>
    <row r="230" spans="1:12" x14ac:dyDescent="0.3">
      <c r="A230" t="str">
        <f>FA!C230&amp;FA!E230</f>
        <v/>
      </c>
      <c r="B230" t="str">
        <f>FA!C230&amp;FA!G230</f>
        <v/>
      </c>
      <c r="C230">
        <f>FA!E230</f>
        <v>0</v>
      </c>
      <c r="D230">
        <f>FA!G230</f>
        <v>0</v>
      </c>
      <c r="E230" s="1">
        <f>FA!C230</f>
        <v>0</v>
      </c>
      <c r="F230" t="s">
        <v>1051</v>
      </c>
      <c r="G230">
        <f>FA!A230</f>
        <v>0</v>
      </c>
      <c r="H230" t="str">
        <f t="shared" si="15"/>
        <v>FA0</v>
      </c>
      <c r="I230" t="str">
        <f t="shared" si="16"/>
        <v>FA00</v>
      </c>
      <c r="J230" t="str">
        <f t="shared" si="17"/>
        <v>FA00</v>
      </c>
      <c r="K230">
        <f t="shared" si="18"/>
        <v>0</v>
      </c>
      <c r="L230">
        <f t="shared" si="19"/>
        <v>0</v>
      </c>
    </row>
    <row r="231" spans="1:12" x14ac:dyDescent="0.3">
      <c r="A231" t="str">
        <f>FA!C231&amp;FA!E231</f>
        <v/>
      </c>
      <c r="B231" t="str">
        <f>FA!C231&amp;FA!G231</f>
        <v/>
      </c>
      <c r="C231">
        <f>FA!E231</f>
        <v>0</v>
      </c>
      <c r="D231">
        <f>FA!G231</f>
        <v>0</v>
      </c>
      <c r="E231" s="1">
        <f>FA!C231</f>
        <v>0</v>
      </c>
      <c r="F231" t="s">
        <v>1051</v>
      </c>
      <c r="G231">
        <f>FA!A231</f>
        <v>0</v>
      </c>
      <c r="H231" t="str">
        <f t="shared" si="15"/>
        <v>FA0</v>
      </c>
      <c r="I231" t="str">
        <f t="shared" si="16"/>
        <v>FA00</v>
      </c>
      <c r="J231" t="str">
        <f t="shared" si="17"/>
        <v>FA00</v>
      </c>
      <c r="K231">
        <f t="shared" si="18"/>
        <v>0</v>
      </c>
      <c r="L231">
        <f t="shared" si="19"/>
        <v>0</v>
      </c>
    </row>
    <row r="232" spans="1:12" x14ac:dyDescent="0.3">
      <c r="A232" t="str">
        <f>FA!C232&amp;FA!E232</f>
        <v/>
      </c>
      <c r="B232" t="str">
        <f>FA!C232&amp;FA!G232</f>
        <v/>
      </c>
      <c r="C232">
        <f>FA!E232</f>
        <v>0</v>
      </c>
      <c r="D232">
        <f>FA!G232</f>
        <v>0</v>
      </c>
      <c r="E232" s="1">
        <f>FA!C232</f>
        <v>0</v>
      </c>
      <c r="F232" t="s">
        <v>1051</v>
      </c>
      <c r="G232">
        <f>FA!A232</f>
        <v>0</v>
      </c>
      <c r="H232" t="str">
        <f t="shared" si="15"/>
        <v>FA0</v>
      </c>
      <c r="I232" t="str">
        <f t="shared" si="16"/>
        <v>FA00</v>
      </c>
      <c r="J232" t="str">
        <f t="shared" si="17"/>
        <v>FA00</v>
      </c>
      <c r="K232">
        <f t="shared" si="18"/>
        <v>0</v>
      </c>
      <c r="L232">
        <f t="shared" si="19"/>
        <v>0</v>
      </c>
    </row>
    <row r="233" spans="1:12" x14ac:dyDescent="0.3">
      <c r="A233" t="str">
        <f>FA!C233&amp;FA!E233</f>
        <v/>
      </c>
      <c r="B233" t="str">
        <f>FA!C233&amp;FA!G233</f>
        <v/>
      </c>
      <c r="C233">
        <f>FA!E233</f>
        <v>0</v>
      </c>
      <c r="D233">
        <f>FA!G233</f>
        <v>0</v>
      </c>
      <c r="E233" s="1">
        <f>FA!C233</f>
        <v>0</v>
      </c>
      <c r="F233" t="s">
        <v>1051</v>
      </c>
      <c r="G233">
        <f>FA!A233</f>
        <v>0</v>
      </c>
      <c r="H233" t="str">
        <f t="shared" si="15"/>
        <v>FA0</v>
      </c>
      <c r="I233" t="str">
        <f t="shared" si="16"/>
        <v>FA00</v>
      </c>
      <c r="J233" t="str">
        <f t="shared" si="17"/>
        <v>FA00</v>
      </c>
      <c r="K233">
        <f t="shared" si="18"/>
        <v>0</v>
      </c>
      <c r="L233">
        <f t="shared" si="19"/>
        <v>0</v>
      </c>
    </row>
    <row r="234" spans="1:12" x14ac:dyDescent="0.3">
      <c r="A234" t="str">
        <f>FA!C234&amp;FA!E234</f>
        <v/>
      </c>
      <c r="B234" t="str">
        <f>FA!C234&amp;FA!G234</f>
        <v/>
      </c>
      <c r="C234">
        <f>FA!E234</f>
        <v>0</v>
      </c>
      <c r="D234">
        <f>FA!G234</f>
        <v>0</v>
      </c>
      <c r="E234" s="1">
        <f>FA!C234</f>
        <v>0</v>
      </c>
      <c r="F234" t="s">
        <v>1051</v>
      </c>
      <c r="G234">
        <f>FA!A234</f>
        <v>0</v>
      </c>
      <c r="H234" t="str">
        <f t="shared" si="15"/>
        <v>FA0</v>
      </c>
      <c r="I234" t="str">
        <f t="shared" si="16"/>
        <v>FA00</v>
      </c>
      <c r="J234" t="str">
        <f t="shared" si="17"/>
        <v>FA00</v>
      </c>
      <c r="K234">
        <f t="shared" si="18"/>
        <v>0</v>
      </c>
      <c r="L234">
        <f t="shared" si="19"/>
        <v>0</v>
      </c>
    </row>
    <row r="235" spans="1:12" x14ac:dyDescent="0.3">
      <c r="A235" t="str">
        <f>FA!C235&amp;FA!E235</f>
        <v/>
      </c>
      <c r="B235" t="str">
        <f>FA!C235&amp;FA!G235</f>
        <v/>
      </c>
      <c r="C235">
        <f>FA!E235</f>
        <v>0</v>
      </c>
      <c r="D235">
        <f>FA!G235</f>
        <v>0</v>
      </c>
      <c r="E235" s="1">
        <f>FA!C235</f>
        <v>0</v>
      </c>
      <c r="F235" t="s">
        <v>1051</v>
      </c>
      <c r="G235">
        <f>FA!A235</f>
        <v>0</v>
      </c>
      <c r="H235" t="str">
        <f t="shared" si="15"/>
        <v>FA0</v>
      </c>
      <c r="I235" t="str">
        <f t="shared" si="16"/>
        <v>FA00</v>
      </c>
      <c r="J235" t="str">
        <f t="shared" si="17"/>
        <v>FA00</v>
      </c>
      <c r="K235">
        <f t="shared" si="18"/>
        <v>0</v>
      </c>
      <c r="L235">
        <f t="shared" si="19"/>
        <v>0</v>
      </c>
    </row>
    <row r="236" spans="1:12" x14ac:dyDescent="0.3">
      <c r="A236" t="str">
        <f>FA!C236&amp;FA!E236</f>
        <v/>
      </c>
      <c r="B236" t="str">
        <f>FA!C236&amp;FA!G236</f>
        <v/>
      </c>
      <c r="C236">
        <f>FA!E236</f>
        <v>0</v>
      </c>
      <c r="D236">
        <f>FA!G236</f>
        <v>0</v>
      </c>
      <c r="E236" s="1">
        <f>FA!C236</f>
        <v>0</v>
      </c>
      <c r="F236" t="s">
        <v>1051</v>
      </c>
      <c r="G236">
        <f>FA!A236</f>
        <v>0</v>
      </c>
      <c r="H236" t="str">
        <f t="shared" si="15"/>
        <v>FA0</v>
      </c>
      <c r="I236" t="str">
        <f t="shared" si="16"/>
        <v>FA00</v>
      </c>
      <c r="J236" t="str">
        <f t="shared" si="17"/>
        <v>FA00</v>
      </c>
      <c r="K236">
        <f t="shared" si="18"/>
        <v>0</v>
      </c>
      <c r="L236">
        <f t="shared" si="19"/>
        <v>0</v>
      </c>
    </row>
    <row r="237" spans="1:12" x14ac:dyDescent="0.3">
      <c r="A237" t="str">
        <f>FA!C237&amp;FA!E237</f>
        <v/>
      </c>
      <c r="B237" t="str">
        <f>FA!C237&amp;FA!G237</f>
        <v/>
      </c>
      <c r="C237">
        <f>FA!E237</f>
        <v>0</v>
      </c>
      <c r="D237">
        <f>FA!G237</f>
        <v>0</v>
      </c>
      <c r="E237" s="1">
        <f>FA!C237</f>
        <v>0</v>
      </c>
      <c r="F237" t="s">
        <v>1051</v>
      </c>
      <c r="G237">
        <f>FA!A237</f>
        <v>0</v>
      </c>
      <c r="H237" t="str">
        <f t="shared" si="15"/>
        <v>FA0</v>
      </c>
      <c r="I237" t="str">
        <f t="shared" si="16"/>
        <v>FA00</v>
      </c>
      <c r="J237" t="str">
        <f t="shared" si="17"/>
        <v>FA00</v>
      </c>
      <c r="K237">
        <f t="shared" si="18"/>
        <v>0</v>
      </c>
      <c r="L237">
        <f t="shared" si="19"/>
        <v>0</v>
      </c>
    </row>
    <row r="238" spans="1:12" x14ac:dyDescent="0.3">
      <c r="A238" t="str">
        <f>FA!C238&amp;FA!E238</f>
        <v/>
      </c>
      <c r="B238" t="str">
        <f>FA!C238&amp;FA!G238</f>
        <v/>
      </c>
      <c r="C238">
        <f>FA!E238</f>
        <v>0</v>
      </c>
      <c r="D238">
        <f>FA!G238</f>
        <v>0</v>
      </c>
      <c r="E238" s="1">
        <f>FA!C238</f>
        <v>0</v>
      </c>
      <c r="F238" t="s">
        <v>1051</v>
      </c>
      <c r="G238">
        <f>FA!A238</f>
        <v>0</v>
      </c>
      <c r="H238" t="str">
        <f t="shared" si="15"/>
        <v>FA0</v>
      </c>
      <c r="I238" t="str">
        <f t="shared" si="16"/>
        <v>FA00</v>
      </c>
      <c r="J238" t="str">
        <f t="shared" si="17"/>
        <v>FA00</v>
      </c>
      <c r="K238">
        <f t="shared" si="18"/>
        <v>0</v>
      </c>
      <c r="L238">
        <f t="shared" si="19"/>
        <v>0</v>
      </c>
    </row>
    <row r="239" spans="1:12" x14ac:dyDescent="0.3">
      <c r="A239" t="str">
        <f>FA!C239&amp;FA!E239</f>
        <v/>
      </c>
      <c r="B239" t="str">
        <f>FA!C239&amp;FA!G239</f>
        <v/>
      </c>
      <c r="C239">
        <f>FA!E239</f>
        <v>0</v>
      </c>
      <c r="D239">
        <f>FA!G239</f>
        <v>0</v>
      </c>
      <c r="E239" s="1">
        <f>FA!C239</f>
        <v>0</v>
      </c>
      <c r="F239" t="s">
        <v>1051</v>
      </c>
      <c r="G239">
        <f>FA!A239</f>
        <v>0</v>
      </c>
      <c r="H239" t="str">
        <f t="shared" si="15"/>
        <v>FA0</v>
      </c>
      <c r="I239" t="str">
        <f t="shared" si="16"/>
        <v>FA00</v>
      </c>
      <c r="J239" t="str">
        <f t="shared" si="17"/>
        <v>FA00</v>
      </c>
      <c r="K239">
        <f t="shared" si="18"/>
        <v>0</v>
      </c>
      <c r="L239">
        <f t="shared" si="19"/>
        <v>0</v>
      </c>
    </row>
    <row r="240" spans="1:12" x14ac:dyDescent="0.3">
      <c r="A240" t="str">
        <f>FA!C240&amp;FA!E240</f>
        <v/>
      </c>
      <c r="B240" t="str">
        <f>FA!C240&amp;FA!G240</f>
        <v/>
      </c>
      <c r="C240">
        <f>FA!E240</f>
        <v>0</v>
      </c>
      <c r="D240">
        <f>FA!G240</f>
        <v>0</v>
      </c>
      <c r="E240" s="1">
        <f>FA!C240</f>
        <v>0</v>
      </c>
      <c r="F240" t="s">
        <v>1051</v>
      </c>
      <c r="G240">
        <f>FA!A240</f>
        <v>0</v>
      </c>
      <c r="H240" t="str">
        <f t="shared" si="15"/>
        <v>FA0</v>
      </c>
      <c r="I240" t="str">
        <f t="shared" si="16"/>
        <v>FA00</v>
      </c>
      <c r="J240" t="str">
        <f t="shared" si="17"/>
        <v>FA00</v>
      </c>
      <c r="K240">
        <f t="shared" si="18"/>
        <v>0</v>
      </c>
      <c r="L240">
        <f t="shared" si="19"/>
        <v>0</v>
      </c>
    </row>
    <row r="241" spans="1:12" x14ac:dyDescent="0.3">
      <c r="A241" t="str">
        <f>FA!C241&amp;FA!E241</f>
        <v/>
      </c>
      <c r="B241" t="str">
        <f>FA!C241&amp;FA!G241</f>
        <v/>
      </c>
      <c r="C241">
        <f>FA!E241</f>
        <v>0</v>
      </c>
      <c r="D241">
        <f>FA!G241</f>
        <v>0</v>
      </c>
      <c r="E241" s="1">
        <f>FA!C241</f>
        <v>0</v>
      </c>
      <c r="F241" t="s">
        <v>1051</v>
      </c>
      <c r="G241">
        <f>FA!A241</f>
        <v>0</v>
      </c>
      <c r="H241" t="str">
        <f t="shared" si="15"/>
        <v>FA0</v>
      </c>
      <c r="I241" t="str">
        <f t="shared" si="16"/>
        <v>FA00</v>
      </c>
      <c r="J241" t="str">
        <f t="shared" si="17"/>
        <v>FA00</v>
      </c>
      <c r="K241">
        <f t="shared" si="18"/>
        <v>0</v>
      </c>
      <c r="L241">
        <f t="shared" si="19"/>
        <v>0</v>
      </c>
    </row>
    <row r="242" spans="1:12" x14ac:dyDescent="0.3">
      <c r="A242" t="str">
        <f>FA!C242&amp;FA!E242</f>
        <v/>
      </c>
      <c r="B242" t="str">
        <f>FA!C242&amp;FA!G242</f>
        <v/>
      </c>
      <c r="C242">
        <f>FA!E242</f>
        <v>0</v>
      </c>
      <c r="D242">
        <f>FA!G242</f>
        <v>0</v>
      </c>
      <c r="E242" s="1">
        <f>FA!C242</f>
        <v>0</v>
      </c>
      <c r="F242" t="s">
        <v>1051</v>
      </c>
      <c r="G242">
        <f>FA!A242</f>
        <v>0</v>
      </c>
      <c r="H242" t="str">
        <f t="shared" si="15"/>
        <v>FA0</v>
      </c>
      <c r="I242" t="str">
        <f t="shared" si="16"/>
        <v>FA00</v>
      </c>
      <c r="J242" t="str">
        <f t="shared" si="17"/>
        <v>FA00</v>
      </c>
      <c r="K242">
        <f t="shared" si="18"/>
        <v>0</v>
      </c>
      <c r="L242">
        <f t="shared" si="19"/>
        <v>0</v>
      </c>
    </row>
    <row r="243" spans="1:12" x14ac:dyDescent="0.3">
      <c r="A243" t="str">
        <f>FA!C243&amp;FA!E243</f>
        <v/>
      </c>
      <c r="B243" t="str">
        <f>FA!C243&amp;FA!G243</f>
        <v/>
      </c>
      <c r="C243">
        <f>FA!E243</f>
        <v>0</v>
      </c>
      <c r="D243">
        <f>FA!G243</f>
        <v>0</v>
      </c>
      <c r="E243" s="1">
        <f>FA!C243</f>
        <v>0</v>
      </c>
      <c r="F243" t="s">
        <v>1051</v>
      </c>
      <c r="G243">
        <f>FA!A243</f>
        <v>0</v>
      </c>
      <c r="H243" t="str">
        <f t="shared" si="15"/>
        <v>FA0</v>
      </c>
      <c r="I243" t="str">
        <f t="shared" si="16"/>
        <v>FA00</v>
      </c>
      <c r="J243" t="str">
        <f t="shared" si="17"/>
        <v>FA00</v>
      </c>
      <c r="K243">
        <f t="shared" si="18"/>
        <v>0</v>
      </c>
      <c r="L243">
        <f t="shared" si="19"/>
        <v>0</v>
      </c>
    </row>
    <row r="244" spans="1:12" x14ac:dyDescent="0.3">
      <c r="A244" t="str">
        <f>FA!C244&amp;FA!E244</f>
        <v/>
      </c>
      <c r="B244" t="str">
        <f>FA!C244&amp;FA!G244</f>
        <v/>
      </c>
      <c r="C244">
        <f>FA!E244</f>
        <v>0</v>
      </c>
      <c r="D244">
        <f>FA!G244</f>
        <v>0</v>
      </c>
      <c r="E244" s="1">
        <f>FA!C244</f>
        <v>0</v>
      </c>
      <c r="F244" t="s">
        <v>1051</v>
      </c>
      <c r="G244">
        <f>FA!A244</f>
        <v>0</v>
      </c>
      <c r="H244" t="str">
        <f t="shared" si="15"/>
        <v>FA0</v>
      </c>
      <c r="I244" t="str">
        <f t="shared" si="16"/>
        <v>FA00</v>
      </c>
      <c r="J244" t="str">
        <f t="shared" si="17"/>
        <v>FA00</v>
      </c>
      <c r="K244">
        <f t="shared" si="18"/>
        <v>0</v>
      </c>
      <c r="L244">
        <f t="shared" si="19"/>
        <v>0</v>
      </c>
    </row>
    <row r="245" spans="1:12" x14ac:dyDescent="0.3">
      <c r="A245" t="str">
        <f>FA!C245&amp;FA!E245</f>
        <v/>
      </c>
      <c r="B245" t="str">
        <f>FA!C245&amp;FA!G245</f>
        <v/>
      </c>
      <c r="C245">
        <f>FA!E245</f>
        <v>0</v>
      </c>
      <c r="D245">
        <f>FA!G245</f>
        <v>0</v>
      </c>
      <c r="E245" s="1">
        <f>FA!C245</f>
        <v>0</v>
      </c>
      <c r="F245" t="s">
        <v>1051</v>
      </c>
      <c r="G245">
        <f>FA!A245</f>
        <v>0</v>
      </c>
      <c r="H245" t="str">
        <f t="shared" si="15"/>
        <v>FA0</v>
      </c>
      <c r="I245" t="str">
        <f t="shared" si="16"/>
        <v>FA00</v>
      </c>
      <c r="J245" t="str">
        <f t="shared" si="17"/>
        <v>FA00</v>
      </c>
      <c r="K245">
        <f t="shared" si="18"/>
        <v>0</v>
      </c>
      <c r="L245">
        <f t="shared" si="19"/>
        <v>0</v>
      </c>
    </row>
    <row r="246" spans="1:12" x14ac:dyDescent="0.3">
      <c r="A246" t="str">
        <f>FA!C246&amp;FA!E246</f>
        <v/>
      </c>
      <c r="B246" t="str">
        <f>FA!C246&amp;FA!G246</f>
        <v/>
      </c>
      <c r="C246">
        <f>FA!E246</f>
        <v>0</v>
      </c>
      <c r="D246">
        <f>FA!G246</f>
        <v>0</v>
      </c>
      <c r="E246" s="1">
        <f>FA!C246</f>
        <v>0</v>
      </c>
      <c r="F246" t="s">
        <v>1051</v>
      </c>
      <c r="G246">
        <f>FA!A246</f>
        <v>0</v>
      </c>
      <c r="H246" t="str">
        <f t="shared" si="15"/>
        <v>FA0</v>
      </c>
      <c r="I246" t="str">
        <f t="shared" si="16"/>
        <v>FA00</v>
      </c>
      <c r="J246" t="str">
        <f t="shared" si="17"/>
        <v>FA00</v>
      </c>
      <c r="K246">
        <f t="shared" si="18"/>
        <v>0</v>
      </c>
      <c r="L246">
        <f t="shared" si="19"/>
        <v>0</v>
      </c>
    </row>
    <row r="247" spans="1:12" x14ac:dyDescent="0.3">
      <c r="A247" t="str">
        <f>FA!C247&amp;FA!E247</f>
        <v/>
      </c>
      <c r="B247" t="str">
        <f>FA!C247&amp;FA!G247</f>
        <v/>
      </c>
      <c r="C247">
        <f>FA!E247</f>
        <v>0</v>
      </c>
      <c r="D247">
        <f>FA!G247</f>
        <v>0</v>
      </c>
      <c r="E247" s="1">
        <f>FA!C247</f>
        <v>0</v>
      </c>
      <c r="F247" t="s">
        <v>1051</v>
      </c>
      <c r="G247">
        <f>FA!A247</f>
        <v>0</v>
      </c>
      <c r="H247" t="str">
        <f t="shared" si="15"/>
        <v>FA0</v>
      </c>
      <c r="I247" t="str">
        <f t="shared" si="16"/>
        <v>FA00</v>
      </c>
      <c r="J247" t="str">
        <f t="shared" si="17"/>
        <v>FA00</v>
      </c>
      <c r="K247">
        <f t="shared" si="18"/>
        <v>0</v>
      </c>
      <c r="L247">
        <f t="shared" si="19"/>
        <v>0</v>
      </c>
    </row>
    <row r="248" spans="1:12" x14ac:dyDescent="0.3">
      <c r="A248" t="str">
        <f>FA!C248&amp;FA!E248</f>
        <v/>
      </c>
      <c r="B248" t="str">
        <f>FA!C248&amp;FA!G248</f>
        <v/>
      </c>
      <c r="C248">
        <f>FA!E248</f>
        <v>0</v>
      </c>
      <c r="D248">
        <f>FA!G248</f>
        <v>0</v>
      </c>
      <c r="E248" s="1">
        <f>FA!C248</f>
        <v>0</v>
      </c>
      <c r="F248" t="s">
        <v>1051</v>
      </c>
      <c r="G248">
        <f>FA!A248</f>
        <v>0</v>
      </c>
      <c r="H248" t="str">
        <f t="shared" si="15"/>
        <v>FA0</v>
      </c>
      <c r="I248" t="str">
        <f t="shared" si="16"/>
        <v>FA00</v>
      </c>
      <c r="J248" t="str">
        <f t="shared" si="17"/>
        <v>FA00</v>
      </c>
      <c r="K248">
        <f t="shared" si="18"/>
        <v>0</v>
      </c>
      <c r="L248">
        <f t="shared" si="19"/>
        <v>0</v>
      </c>
    </row>
    <row r="249" spans="1:12" x14ac:dyDescent="0.3">
      <c r="A249" t="str">
        <f>FA!C249&amp;FA!E249</f>
        <v/>
      </c>
      <c r="B249" t="str">
        <f>FA!C249&amp;FA!G249</f>
        <v/>
      </c>
      <c r="C249">
        <f>FA!E249</f>
        <v>0</v>
      </c>
      <c r="D249">
        <f>FA!G249</f>
        <v>0</v>
      </c>
      <c r="E249" s="1">
        <f>FA!C249</f>
        <v>0</v>
      </c>
      <c r="F249" t="s">
        <v>1051</v>
      </c>
      <c r="G249">
        <f>FA!A249</f>
        <v>0</v>
      </c>
      <c r="H249" t="str">
        <f t="shared" si="15"/>
        <v>FA0</v>
      </c>
      <c r="I249" t="str">
        <f t="shared" si="16"/>
        <v>FA00</v>
      </c>
      <c r="J249" t="str">
        <f t="shared" si="17"/>
        <v>FA00</v>
      </c>
      <c r="K249">
        <f t="shared" si="18"/>
        <v>0</v>
      </c>
      <c r="L249">
        <f t="shared" si="19"/>
        <v>0</v>
      </c>
    </row>
    <row r="250" spans="1:12" x14ac:dyDescent="0.3">
      <c r="A250" t="str">
        <f>FA!C250&amp;FA!E250</f>
        <v/>
      </c>
      <c r="B250" t="str">
        <f>FA!C250&amp;FA!G250</f>
        <v/>
      </c>
      <c r="C250">
        <f>FA!E250</f>
        <v>0</v>
      </c>
      <c r="D250">
        <f>FA!G250</f>
        <v>0</v>
      </c>
      <c r="E250" s="1">
        <f>FA!C250</f>
        <v>0</v>
      </c>
      <c r="F250" t="s">
        <v>1051</v>
      </c>
      <c r="G250">
        <f>FA!A250</f>
        <v>0</v>
      </c>
      <c r="H250" t="str">
        <f t="shared" si="15"/>
        <v>FA0</v>
      </c>
      <c r="I250" t="str">
        <f t="shared" si="16"/>
        <v>FA00</v>
      </c>
      <c r="J250" t="str">
        <f t="shared" si="17"/>
        <v>FA00</v>
      </c>
      <c r="K250">
        <f t="shared" si="18"/>
        <v>0</v>
      </c>
      <c r="L250">
        <f t="shared" si="19"/>
        <v>0</v>
      </c>
    </row>
    <row r="251" spans="1:12" x14ac:dyDescent="0.3">
      <c r="A251" t="str">
        <f>FA!C251&amp;FA!E251</f>
        <v/>
      </c>
      <c r="B251" t="str">
        <f>FA!C251&amp;FA!G251</f>
        <v/>
      </c>
      <c r="C251">
        <f>FA!E251</f>
        <v>0</v>
      </c>
      <c r="D251">
        <f>FA!G251</f>
        <v>0</v>
      </c>
      <c r="E251" s="1">
        <f>FA!C251</f>
        <v>0</v>
      </c>
      <c r="F251" t="s">
        <v>1051</v>
      </c>
      <c r="G251">
        <f>FA!A251</f>
        <v>0</v>
      </c>
      <c r="H251" t="str">
        <f t="shared" si="15"/>
        <v>FA0</v>
      </c>
      <c r="I251" t="str">
        <f t="shared" si="16"/>
        <v>FA00</v>
      </c>
      <c r="J251" t="str">
        <f t="shared" si="17"/>
        <v>FA00</v>
      </c>
      <c r="K251">
        <f t="shared" si="18"/>
        <v>0</v>
      </c>
      <c r="L251">
        <f t="shared" si="19"/>
        <v>0</v>
      </c>
    </row>
    <row r="252" spans="1:12" x14ac:dyDescent="0.3">
      <c r="A252" t="str">
        <f>FA!C252&amp;FA!E252</f>
        <v/>
      </c>
      <c r="B252" t="str">
        <f>FA!C252&amp;FA!G252</f>
        <v/>
      </c>
      <c r="C252">
        <f>FA!E252</f>
        <v>0</v>
      </c>
      <c r="D252">
        <f>FA!G252</f>
        <v>0</v>
      </c>
      <c r="E252" s="1">
        <f>FA!C252</f>
        <v>0</v>
      </c>
      <c r="F252" t="s">
        <v>1051</v>
      </c>
      <c r="G252">
        <f>FA!A252</f>
        <v>0</v>
      </c>
      <c r="H252" t="str">
        <f t="shared" si="15"/>
        <v>FA0</v>
      </c>
      <c r="I252" t="str">
        <f t="shared" si="16"/>
        <v>FA00</v>
      </c>
      <c r="J252" t="str">
        <f t="shared" si="17"/>
        <v>FA00</v>
      </c>
      <c r="K252">
        <f t="shared" si="18"/>
        <v>0</v>
      </c>
      <c r="L252">
        <f t="shared" si="19"/>
        <v>0</v>
      </c>
    </row>
    <row r="253" spans="1:12" x14ac:dyDescent="0.3">
      <c r="A253" t="str">
        <f>FA!C253&amp;FA!E253</f>
        <v/>
      </c>
      <c r="B253" t="str">
        <f>FA!C253&amp;FA!G253</f>
        <v/>
      </c>
      <c r="C253">
        <f>FA!E253</f>
        <v>0</v>
      </c>
      <c r="D253">
        <f>FA!G253</f>
        <v>0</v>
      </c>
      <c r="E253" s="1">
        <f>FA!C253</f>
        <v>0</v>
      </c>
      <c r="F253" t="s">
        <v>1051</v>
      </c>
      <c r="G253">
        <f>FA!A253</f>
        <v>0</v>
      </c>
      <c r="H253" t="str">
        <f t="shared" si="15"/>
        <v>FA0</v>
      </c>
      <c r="I253" t="str">
        <f t="shared" si="16"/>
        <v>FA00</v>
      </c>
      <c r="J253" t="str">
        <f t="shared" si="17"/>
        <v>FA00</v>
      </c>
      <c r="K253">
        <f t="shared" si="18"/>
        <v>0</v>
      </c>
      <c r="L253">
        <f t="shared" si="19"/>
        <v>0</v>
      </c>
    </row>
    <row r="254" spans="1:12" x14ac:dyDescent="0.3">
      <c r="A254" t="str">
        <f>FA!C254&amp;FA!E254</f>
        <v/>
      </c>
      <c r="B254" t="str">
        <f>FA!C254&amp;FA!G254</f>
        <v/>
      </c>
      <c r="C254">
        <f>FA!E254</f>
        <v>0</v>
      </c>
      <c r="D254">
        <f>FA!G254</f>
        <v>0</v>
      </c>
      <c r="E254" s="1">
        <f>FA!C254</f>
        <v>0</v>
      </c>
      <c r="F254" t="s">
        <v>1051</v>
      </c>
      <c r="G254">
        <f>FA!A254</f>
        <v>0</v>
      </c>
      <c r="H254" t="str">
        <f t="shared" si="15"/>
        <v>FA0</v>
      </c>
      <c r="I254" t="str">
        <f t="shared" si="16"/>
        <v>FA00</v>
      </c>
      <c r="J254" t="str">
        <f t="shared" si="17"/>
        <v>FA00</v>
      </c>
      <c r="K254">
        <f t="shared" si="18"/>
        <v>0</v>
      </c>
      <c r="L254">
        <f t="shared" si="19"/>
        <v>0</v>
      </c>
    </row>
    <row r="255" spans="1:12" x14ac:dyDescent="0.3">
      <c r="A255" t="str">
        <f>FA!C255&amp;FA!E255</f>
        <v/>
      </c>
      <c r="B255" t="str">
        <f>FA!C255&amp;FA!G255</f>
        <v/>
      </c>
      <c r="C255">
        <f>FA!E255</f>
        <v>0</v>
      </c>
      <c r="D255">
        <f>FA!G255</f>
        <v>0</v>
      </c>
      <c r="E255" s="1">
        <f>FA!C255</f>
        <v>0</v>
      </c>
      <c r="F255" t="s">
        <v>1051</v>
      </c>
      <c r="G255">
        <f>FA!A255</f>
        <v>0</v>
      </c>
      <c r="H255" t="str">
        <f t="shared" si="15"/>
        <v>FA0</v>
      </c>
      <c r="I255" t="str">
        <f t="shared" si="16"/>
        <v>FA00</v>
      </c>
      <c r="J255" t="str">
        <f t="shared" si="17"/>
        <v>FA00</v>
      </c>
      <c r="K255">
        <f t="shared" si="18"/>
        <v>0</v>
      </c>
      <c r="L255">
        <f t="shared" si="19"/>
        <v>0</v>
      </c>
    </row>
    <row r="256" spans="1:12" x14ac:dyDescent="0.3">
      <c r="A256" t="str">
        <f>FA!C256&amp;FA!E256</f>
        <v/>
      </c>
      <c r="B256" t="str">
        <f>FA!C256&amp;FA!G256</f>
        <v/>
      </c>
      <c r="C256">
        <f>FA!E256</f>
        <v>0</v>
      </c>
      <c r="D256">
        <f>FA!G256</f>
        <v>0</v>
      </c>
      <c r="E256" s="1">
        <f>FA!C256</f>
        <v>0</v>
      </c>
      <c r="F256" t="s">
        <v>1051</v>
      </c>
      <c r="G256">
        <f>FA!A256</f>
        <v>0</v>
      </c>
      <c r="H256" t="str">
        <f t="shared" si="15"/>
        <v>FA0</v>
      </c>
      <c r="I256" t="str">
        <f t="shared" si="16"/>
        <v>FA00</v>
      </c>
      <c r="J256" t="str">
        <f t="shared" si="17"/>
        <v>FA00</v>
      </c>
      <c r="K256">
        <f t="shared" si="18"/>
        <v>0</v>
      </c>
      <c r="L256">
        <f t="shared" si="19"/>
        <v>0</v>
      </c>
    </row>
    <row r="257" spans="1:12" x14ac:dyDescent="0.3">
      <c r="A257" t="str">
        <f>FA!C257&amp;FA!E257</f>
        <v/>
      </c>
      <c r="B257" t="str">
        <f>FA!C257&amp;FA!G257</f>
        <v/>
      </c>
      <c r="C257">
        <f>FA!E257</f>
        <v>0</v>
      </c>
      <c r="D257">
        <f>FA!G257</f>
        <v>0</v>
      </c>
      <c r="E257" s="1">
        <f>FA!C257</f>
        <v>0</v>
      </c>
      <c r="F257" t="s">
        <v>1051</v>
      </c>
      <c r="G257">
        <f>FA!A257</f>
        <v>0</v>
      </c>
      <c r="H257" t="str">
        <f t="shared" si="15"/>
        <v>FA0</v>
      </c>
      <c r="I257" t="str">
        <f t="shared" si="16"/>
        <v>FA00</v>
      </c>
      <c r="J257" t="str">
        <f t="shared" si="17"/>
        <v>FA00</v>
      </c>
      <c r="K257">
        <f t="shared" si="18"/>
        <v>0</v>
      </c>
      <c r="L257">
        <f t="shared" si="19"/>
        <v>0</v>
      </c>
    </row>
    <row r="258" spans="1:12" x14ac:dyDescent="0.3">
      <c r="A258" t="str">
        <f>FA!C258&amp;FA!E258</f>
        <v/>
      </c>
      <c r="B258" t="str">
        <f>FA!C258&amp;FA!G258</f>
        <v/>
      </c>
      <c r="C258">
        <f>FA!E258</f>
        <v>0</v>
      </c>
      <c r="D258">
        <f>FA!G258</f>
        <v>0</v>
      </c>
      <c r="E258" s="1">
        <f>FA!C258</f>
        <v>0</v>
      </c>
      <c r="F258" t="s">
        <v>1051</v>
      </c>
      <c r="G258">
        <f>FA!A258</f>
        <v>0</v>
      </c>
      <c r="H258" t="str">
        <f t="shared" si="15"/>
        <v>FA0</v>
      </c>
      <c r="I258" t="str">
        <f t="shared" si="16"/>
        <v>FA00</v>
      </c>
      <c r="J258" t="str">
        <f t="shared" si="17"/>
        <v>FA00</v>
      </c>
      <c r="K258">
        <f t="shared" si="18"/>
        <v>0</v>
      </c>
      <c r="L258">
        <f t="shared" si="19"/>
        <v>0</v>
      </c>
    </row>
    <row r="259" spans="1:12" x14ac:dyDescent="0.3">
      <c r="A259" t="str">
        <f>FA!C259&amp;FA!E259</f>
        <v/>
      </c>
      <c r="B259" t="str">
        <f>FA!C259&amp;FA!G259</f>
        <v/>
      </c>
      <c r="C259">
        <f>FA!E259</f>
        <v>0</v>
      </c>
      <c r="D259">
        <f>FA!G259</f>
        <v>0</v>
      </c>
      <c r="E259" s="1">
        <f>FA!C259</f>
        <v>0</v>
      </c>
      <c r="F259" t="s">
        <v>1051</v>
      </c>
      <c r="G259">
        <f>FA!A259</f>
        <v>0</v>
      </c>
      <c r="H259" t="str">
        <f t="shared" ref="H259:H322" si="20">F259&amp;G259</f>
        <v>FA0</v>
      </c>
      <c r="I259" t="str">
        <f t="shared" ref="I259:I322" si="21">H259&amp;C259</f>
        <v>FA00</v>
      </c>
      <c r="J259" t="str">
        <f t="shared" ref="J259:J322" si="22">H259&amp;D259</f>
        <v>FA00</v>
      </c>
      <c r="K259">
        <f t="shared" ref="K259:K322" si="23">C259</f>
        <v>0</v>
      </c>
      <c r="L259">
        <f t="shared" ref="L259:L322" si="24">D259</f>
        <v>0</v>
      </c>
    </row>
    <row r="260" spans="1:12" x14ac:dyDescent="0.3">
      <c r="A260" t="str">
        <f>FA!C260&amp;FA!E260</f>
        <v/>
      </c>
      <c r="B260" t="str">
        <f>FA!C260&amp;FA!G260</f>
        <v/>
      </c>
      <c r="C260">
        <f>FA!E260</f>
        <v>0</v>
      </c>
      <c r="D260">
        <f>FA!G260</f>
        <v>0</v>
      </c>
      <c r="E260" s="1">
        <f>FA!C260</f>
        <v>0</v>
      </c>
      <c r="F260" t="s">
        <v>1051</v>
      </c>
      <c r="G260">
        <f>FA!A260</f>
        <v>0</v>
      </c>
      <c r="H260" t="str">
        <f t="shared" si="20"/>
        <v>FA0</v>
      </c>
      <c r="I260" t="str">
        <f t="shared" si="21"/>
        <v>FA00</v>
      </c>
      <c r="J260" t="str">
        <f t="shared" si="22"/>
        <v>FA00</v>
      </c>
      <c r="K260">
        <f t="shared" si="23"/>
        <v>0</v>
      </c>
      <c r="L260">
        <f t="shared" si="24"/>
        <v>0</v>
      </c>
    </row>
    <row r="261" spans="1:12" x14ac:dyDescent="0.3">
      <c r="A261" t="str">
        <f>FA!C261&amp;FA!E261</f>
        <v/>
      </c>
      <c r="B261" t="str">
        <f>FA!C261&amp;FA!G261</f>
        <v/>
      </c>
      <c r="C261">
        <f>FA!E261</f>
        <v>0</v>
      </c>
      <c r="D261">
        <f>FA!G261</f>
        <v>0</v>
      </c>
      <c r="E261" s="1">
        <f>FA!C261</f>
        <v>0</v>
      </c>
      <c r="F261" t="s">
        <v>1051</v>
      </c>
      <c r="G261">
        <f>FA!A261</f>
        <v>0</v>
      </c>
      <c r="H261" t="str">
        <f t="shared" si="20"/>
        <v>FA0</v>
      </c>
      <c r="I261" t="str">
        <f t="shared" si="21"/>
        <v>FA00</v>
      </c>
      <c r="J261" t="str">
        <f t="shared" si="22"/>
        <v>FA00</v>
      </c>
      <c r="K261">
        <f t="shared" si="23"/>
        <v>0</v>
      </c>
      <c r="L261">
        <f t="shared" si="24"/>
        <v>0</v>
      </c>
    </row>
    <row r="262" spans="1:12" x14ac:dyDescent="0.3">
      <c r="A262" t="str">
        <f>FA!C262&amp;FA!E262</f>
        <v/>
      </c>
      <c r="B262" t="str">
        <f>FA!C262&amp;FA!G262</f>
        <v/>
      </c>
      <c r="C262">
        <f>FA!E262</f>
        <v>0</v>
      </c>
      <c r="D262">
        <f>FA!G262</f>
        <v>0</v>
      </c>
      <c r="E262" s="1">
        <f>FA!C262</f>
        <v>0</v>
      </c>
      <c r="F262" t="s">
        <v>1051</v>
      </c>
      <c r="G262">
        <f>FA!A262</f>
        <v>0</v>
      </c>
      <c r="H262" t="str">
        <f t="shared" si="20"/>
        <v>FA0</v>
      </c>
      <c r="I262" t="str">
        <f t="shared" si="21"/>
        <v>FA00</v>
      </c>
      <c r="J262" t="str">
        <f t="shared" si="22"/>
        <v>FA00</v>
      </c>
      <c r="K262">
        <f t="shared" si="23"/>
        <v>0</v>
      </c>
      <c r="L262">
        <f t="shared" si="24"/>
        <v>0</v>
      </c>
    </row>
    <row r="263" spans="1:12" x14ac:dyDescent="0.3">
      <c r="A263" t="str">
        <f>FA!C263&amp;FA!E263</f>
        <v/>
      </c>
      <c r="B263" t="str">
        <f>FA!C263&amp;FA!G263</f>
        <v/>
      </c>
      <c r="C263">
        <f>FA!E263</f>
        <v>0</v>
      </c>
      <c r="D263">
        <f>FA!G263</f>
        <v>0</v>
      </c>
      <c r="E263" s="1">
        <f>FA!C263</f>
        <v>0</v>
      </c>
      <c r="F263" t="s">
        <v>1051</v>
      </c>
      <c r="G263">
        <f>FA!A263</f>
        <v>0</v>
      </c>
      <c r="H263" t="str">
        <f t="shared" si="20"/>
        <v>FA0</v>
      </c>
      <c r="I263" t="str">
        <f t="shared" si="21"/>
        <v>FA00</v>
      </c>
      <c r="J263" t="str">
        <f t="shared" si="22"/>
        <v>FA00</v>
      </c>
      <c r="K263">
        <f t="shared" si="23"/>
        <v>0</v>
      </c>
      <c r="L263">
        <f t="shared" si="24"/>
        <v>0</v>
      </c>
    </row>
    <row r="264" spans="1:12" x14ac:dyDescent="0.3">
      <c r="A264" t="str">
        <f>FA!C264&amp;FA!E264</f>
        <v/>
      </c>
      <c r="B264" t="str">
        <f>FA!C264&amp;FA!G264</f>
        <v/>
      </c>
      <c r="C264">
        <f>FA!E264</f>
        <v>0</v>
      </c>
      <c r="D264">
        <f>FA!G264</f>
        <v>0</v>
      </c>
      <c r="E264" s="1">
        <f>FA!C264</f>
        <v>0</v>
      </c>
      <c r="F264" t="s">
        <v>1051</v>
      </c>
      <c r="G264">
        <f>FA!A264</f>
        <v>0</v>
      </c>
      <c r="H264" t="str">
        <f t="shared" si="20"/>
        <v>FA0</v>
      </c>
      <c r="I264" t="str">
        <f t="shared" si="21"/>
        <v>FA00</v>
      </c>
      <c r="J264" t="str">
        <f t="shared" si="22"/>
        <v>FA00</v>
      </c>
      <c r="K264">
        <f t="shared" si="23"/>
        <v>0</v>
      </c>
      <c r="L264">
        <f t="shared" si="24"/>
        <v>0</v>
      </c>
    </row>
    <row r="265" spans="1:12" x14ac:dyDescent="0.3">
      <c r="A265" t="str">
        <f>FA!C265&amp;FA!E265</f>
        <v/>
      </c>
      <c r="B265" t="str">
        <f>FA!C265&amp;FA!G265</f>
        <v/>
      </c>
      <c r="C265">
        <f>FA!E265</f>
        <v>0</v>
      </c>
      <c r="D265">
        <f>FA!G265</f>
        <v>0</v>
      </c>
      <c r="E265" s="1">
        <f>FA!C265</f>
        <v>0</v>
      </c>
      <c r="F265" t="s">
        <v>1051</v>
      </c>
      <c r="G265">
        <f>FA!A265</f>
        <v>0</v>
      </c>
      <c r="H265" t="str">
        <f t="shared" si="20"/>
        <v>FA0</v>
      </c>
      <c r="I265" t="str">
        <f t="shared" si="21"/>
        <v>FA00</v>
      </c>
      <c r="J265" t="str">
        <f t="shared" si="22"/>
        <v>FA00</v>
      </c>
      <c r="K265">
        <f t="shared" si="23"/>
        <v>0</v>
      </c>
      <c r="L265">
        <f t="shared" si="24"/>
        <v>0</v>
      </c>
    </row>
    <row r="266" spans="1:12" x14ac:dyDescent="0.3">
      <c r="A266" t="str">
        <f>FA!C266&amp;FA!E266</f>
        <v/>
      </c>
      <c r="B266" t="str">
        <f>FA!C266&amp;FA!G266</f>
        <v/>
      </c>
      <c r="C266">
        <f>FA!E266</f>
        <v>0</v>
      </c>
      <c r="D266">
        <f>FA!G266</f>
        <v>0</v>
      </c>
      <c r="E266" s="1">
        <f>FA!C266</f>
        <v>0</v>
      </c>
      <c r="F266" t="s">
        <v>1051</v>
      </c>
      <c r="G266">
        <f>FA!A266</f>
        <v>0</v>
      </c>
      <c r="H266" t="str">
        <f t="shared" si="20"/>
        <v>FA0</v>
      </c>
      <c r="I266" t="str">
        <f t="shared" si="21"/>
        <v>FA00</v>
      </c>
      <c r="J266" t="str">
        <f t="shared" si="22"/>
        <v>FA00</v>
      </c>
      <c r="K266">
        <f t="shared" si="23"/>
        <v>0</v>
      </c>
      <c r="L266">
        <f t="shared" si="24"/>
        <v>0</v>
      </c>
    </row>
    <row r="267" spans="1:12" x14ac:dyDescent="0.3">
      <c r="A267" t="str">
        <f>FA!C267&amp;FA!E267</f>
        <v/>
      </c>
      <c r="B267" t="str">
        <f>FA!C267&amp;FA!G267</f>
        <v/>
      </c>
      <c r="C267">
        <f>FA!E267</f>
        <v>0</v>
      </c>
      <c r="D267">
        <f>FA!G267</f>
        <v>0</v>
      </c>
      <c r="E267" s="1">
        <f>FA!C267</f>
        <v>0</v>
      </c>
      <c r="F267" t="s">
        <v>1051</v>
      </c>
      <c r="G267">
        <f>FA!A267</f>
        <v>0</v>
      </c>
      <c r="H267" t="str">
        <f t="shared" si="20"/>
        <v>FA0</v>
      </c>
      <c r="I267" t="str">
        <f t="shared" si="21"/>
        <v>FA00</v>
      </c>
      <c r="J267" t="str">
        <f t="shared" si="22"/>
        <v>FA00</v>
      </c>
      <c r="K267">
        <f t="shared" si="23"/>
        <v>0</v>
      </c>
      <c r="L267">
        <f t="shared" si="24"/>
        <v>0</v>
      </c>
    </row>
    <row r="268" spans="1:12" x14ac:dyDescent="0.3">
      <c r="A268" t="str">
        <f>FA!C268&amp;FA!E268</f>
        <v/>
      </c>
      <c r="B268" t="str">
        <f>FA!C268&amp;FA!G268</f>
        <v/>
      </c>
      <c r="C268">
        <f>FA!E268</f>
        <v>0</v>
      </c>
      <c r="D268">
        <f>FA!G268</f>
        <v>0</v>
      </c>
      <c r="E268" s="1">
        <f>FA!C268</f>
        <v>0</v>
      </c>
      <c r="F268" t="s">
        <v>1051</v>
      </c>
      <c r="G268">
        <f>FA!A268</f>
        <v>0</v>
      </c>
      <c r="H268" t="str">
        <f t="shared" si="20"/>
        <v>FA0</v>
      </c>
      <c r="I268" t="str">
        <f t="shared" si="21"/>
        <v>FA00</v>
      </c>
      <c r="J268" t="str">
        <f t="shared" si="22"/>
        <v>FA00</v>
      </c>
      <c r="K268">
        <f t="shared" si="23"/>
        <v>0</v>
      </c>
      <c r="L268">
        <f t="shared" si="24"/>
        <v>0</v>
      </c>
    </row>
    <row r="269" spans="1:12" x14ac:dyDescent="0.3">
      <c r="A269" t="str">
        <f>FA!C269&amp;FA!E269</f>
        <v/>
      </c>
      <c r="B269" t="str">
        <f>FA!C269&amp;FA!G269</f>
        <v/>
      </c>
      <c r="C269">
        <f>FA!E269</f>
        <v>0</v>
      </c>
      <c r="D269">
        <f>FA!G269</f>
        <v>0</v>
      </c>
      <c r="E269" s="1">
        <f>FA!C269</f>
        <v>0</v>
      </c>
      <c r="F269" t="s">
        <v>1051</v>
      </c>
      <c r="G269">
        <f>FA!A269</f>
        <v>0</v>
      </c>
      <c r="H269" t="str">
        <f t="shared" si="20"/>
        <v>FA0</v>
      </c>
      <c r="I269" t="str">
        <f t="shared" si="21"/>
        <v>FA00</v>
      </c>
      <c r="J269" t="str">
        <f t="shared" si="22"/>
        <v>FA00</v>
      </c>
      <c r="K269">
        <f t="shared" si="23"/>
        <v>0</v>
      </c>
      <c r="L269">
        <f t="shared" si="24"/>
        <v>0</v>
      </c>
    </row>
    <row r="270" spans="1:12" x14ac:dyDescent="0.3">
      <c r="A270" t="str">
        <f>FA!C270&amp;FA!E270</f>
        <v/>
      </c>
      <c r="B270" t="str">
        <f>FA!C270&amp;FA!G270</f>
        <v/>
      </c>
      <c r="C270">
        <f>FA!E270</f>
        <v>0</v>
      </c>
      <c r="D270">
        <f>FA!G270</f>
        <v>0</v>
      </c>
      <c r="E270" s="1">
        <f>FA!C270</f>
        <v>0</v>
      </c>
      <c r="F270" t="s">
        <v>1051</v>
      </c>
      <c r="G270">
        <f>FA!A270</f>
        <v>0</v>
      </c>
      <c r="H270" t="str">
        <f t="shared" si="20"/>
        <v>FA0</v>
      </c>
      <c r="I270" t="str">
        <f t="shared" si="21"/>
        <v>FA00</v>
      </c>
      <c r="J270" t="str">
        <f t="shared" si="22"/>
        <v>FA00</v>
      </c>
      <c r="K270">
        <f t="shared" si="23"/>
        <v>0</v>
      </c>
      <c r="L270">
        <f t="shared" si="24"/>
        <v>0</v>
      </c>
    </row>
    <row r="271" spans="1:12" x14ac:dyDescent="0.3">
      <c r="A271" t="str">
        <f>FA!C271&amp;FA!E271</f>
        <v/>
      </c>
      <c r="B271" t="str">
        <f>FA!C271&amp;FA!G271</f>
        <v/>
      </c>
      <c r="C271">
        <f>FA!E271</f>
        <v>0</v>
      </c>
      <c r="D271">
        <f>FA!G271</f>
        <v>0</v>
      </c>
      <c r="E271" s="1">
        <f>FA!C271</f>
        <v>0</v>
      </c>
      <c r="F271" t="s">
        <v>1051</v>
      </c>
      <c r="G271">
        <f>FA!A271</f>
        <v>0</v>
      </c>
      <c r="H271" t="str">
        <f t="shared" si="20"/>
        <v>FA0</v>
      </c>
      <c r="I271" t="str">
        <f t="shared" si="21"/>
        <v>FA00</v>
      </c>
      <c r="J271" t="str">
        <f t="shared" si="22"/>
        <v>FA00</v>
      </c>
      <c r="K271">
        <f t="shared" si="23"/>
        <v>0</v>
      </c>
      <c r="L271">
        <f t="shared" si="24"/>
        <v>0</v>
      </c>
    </row>
    <row r="272" spans="1:12" x14ac:dyDescent="0.3">
      <c r="A272" t="str">
        <f>FA!C272&amp;FA!E272</f>
        <v/>
      </c>
      <c r="B272" t="str">
        <f>FA!C272&amp;FA!G272</f>
        <v/>
      </c>
      <c r="C272">
        <f>FA!E272</f>
        <v>0</v>
      </c>
      <c r="D272">
        <f>FA!G272</f>
        <v>0</v>
      </c>
      <c r="E272" s="1">
        <f>FA!C272</f>
        <v>0</v>
      </c>
      <c r="F272" t="s">
        <v>1051</v>
      </c>
      <c r="G272">
        <f>FA!A272</f>
        <v>0</v>
      </c>
      <c r="H272" t="str">
        <f t="shared" si="20"/>
        <v>FA0</v>
      </c>
      <c r="I272" t="str">
        <f t="shared" si="21"/>
        <v>FA00</v>
      </c>
      <c r="J272" t="str">
        <f t="shared" si="22"/>
        <v>FA00</v>
      </c>
      <c r="K272">
        <f t="shared" si="23"/>
        <v>0</v>
      </c>
      <c r="L272">
        <f t="shared" si="24"/>
        <v>0</v>
      </c>
    </row>
    <row r="273" spans="1:12" x14ac:dyDescent="0.3">
      <c r="A273" t="str">
        <f>FA!C273&amp;FA!E273</f>
        <v/>
      </c>
      <c r="B273" t="str">
        <f>FA!C273&amp;FA!G273</f>
        <v/>
      </c>
      <c r="C273">
        <f>FA!E273</f>
        <v>0</v>
      </c>
      <c r="D273">
        <f>FA!G273</f>
        <v>0</v>
      </c>
      <c r="E273" s="1">
        <f>FA!C273</f>
        <v>0</v>
      </c>
      <c r="F273" t="s">
        <v>1051</v>
      </c>
      <c r="G273">
        <f>FA!A273</f>
        <v>0</v>
      </c>
      <c r="H273" t="str">
        <f t="shared" si="20"/>
        <v>FA0</v>
      </c>
      <c r="I273" t="str">
        <f t="shared" si="21"/>
        <v>FA00</v>
      </c>
      <c r="J273" t="str">
        <f t="shared" si="22"/>
        <v>FA00</v>
      </c>
      <c r="K273">
        <f t="shared" si="23"/>
        <v>0</v>
      </c>
      <c r="L273">
        <f t="shared" si="24"/>
        <v>0</v>
      </c>
    </row>
    <row r="274" spans="1:12" x14ac:dyDescent="0.3">
      <c r="A274" t="str">
        <f>FA!C274&amp;FA!E274</f>
        <v/>
      </c>
      <c r="B274" t="str">
        <f>FA!C274&amp;FA!G274</f>
        <v/>
      </c>
      <c r="C274">
        <f>FA!E274</f>
        <v>0</v>
      </c>
      <c r="D274">
        <f>FA!G274</f>
        <v>0</v>
      </c>
      <c r="E274" s="1">
        <f>FA!C274</f>
        <v>0</v>
      </c>
      <c r="F274" t="s">
        <v>1051</v>
      </c>
      <c r="G274">
        <f>FA!A274</f>
        <v>0</v>
      </c>
      <c r="H274" t="str">
        <f t="shared" si="20"/>
        <v>FA0</v>
      </c>
      <c r="I274" t="str">
        <f t="shared" si="21"/>
        <v>FA00</v>
      </c>
      <c r="J274" t="str">
        <f t="shared" si="22"/>
        <v>FA00</v>
      </c>
      <c r="K274">
        <f t="shared" si="23"/>
        <v>0</v>
      </c>
      <c r="L274">
        <f t="shared" si="24"/>
        <v>0</v>
      </c>
    </row>
    <row r="275" spans="1:12" x14ac:dyDescent="0.3">
      <c r="A275" t="str">
        <f>FA!C275&amp;FA!E275</f>
        <v/>
      </c>
      <c r="B275" t="str">
        <f>FA!C275&amp;FA!G275</f>
        <v/>
      </c>
      <c r="C275">
        <f>FA!E275</f>
        <v>0</v>
      </c>
      <c r="D275">
        <f>FA!G275</f>
        <v>0</v>
      </c>
      <c r="E275" s="1">
        <f>FA!C275</f>
        <v>0</v>
      </c>
      <c r="F275" t="s">
        <v>1051</v>
      </c>
      <c r="G275">
        <f>FA!A275</f>
        <v>0</v>
      </c>
      <c r="H275" t="str">
        <f t="shared" si="20"/>
        <v>FA0</v>
      </c>
      <c r="I275" t="str">
        <f t="shared" si="21"/>
        <v>FA00</v>
      </c>
      <c r="J275" t="str">
        <f t="shared" si="22"/>
        <v>FA00</v>
      </c>
      <c r="K275">
        <f t="shared" si="23"/>
        <v>0</v>
      </c>
      <c r="L275">
        <f t="shared" si="24"/>
        <v>0</v>
      </c>
    </row>
    <row r="276" spans="1:12" x14ac:dyDescent="0.3">
      <c r="A276" t="str">
        <f>FA!C276&amp;FA!E276</f>
        <v/>
      </c>
      <c r="B276" t="str">
        <f>FA!C276&amp;FA!G276</f>
        <v/>
      </c>
      <c r="C276">
        <f>FA!E276</f>
        <v>0</v>
      </c>
      <c r="D276">
        <f>FA!G276</f>
        <v>0</v>
      </c>
      <c r="E276" s="1">
        <f>FA!C276</f>
        <v>0</v>
      </c>
      <c r="F276" t="s">
        <v>1051</v>
      </c>
      <c r="G276">
        <f>FA!A276</f>
        <v>0</v>
      </c>
      <c r="H276" t="str">
        <f t="shared" si="20"/>
        <v>FA0</v>
      </c>
      <c r="I276" t="str">
        <f t="shared" si="21"/>
        <v>FA00</v>
      </c>
      <c r="J276" t="str">
        <f t="shared" si="22"/>
        <v>FA00</v>
      </c>
      <c r="K276">
        <f t="shared" si="23"/>
        <v>0</v>
      </c>
      <c r="L276">
        <f t="shared" si="24"/>
        <v>0</v>
      </c>
    </row>
    <row r="277" spans="1:12" x14ac:dyDescent="0.3">
      <c r="A277" t="str">
        <f>FA!C277&amp;FA!E277</f>
        <v/>
      </c>
      <c r="B277" t="str">
        <f>FA!C277&amp;FA!G277</f>
        <v/>
      </c>
      <c r="C277">
        <f>FA!E277</f>
        <v>0</v>
      </c>
      <c r="D277">
        <f>FA!G277</f>
        <v>0</v>
      </c>
      <c r="E277" s="1">
        <f>FA!C277</f>
        <v>0</v>
      </c>
      <c r="F277" t="s">
        <v>1051</v>
      </c>
      <c r="G277">
        <f>FA!A277</f>
        <v>0</v>
      </c>
      <c r="H277" t="str">
        <f t="shared" si="20"/>
        <v>FA0</v>
      </c>
      <c r="I277" t="str">
        <f t="shared" si="21"/>
        <v>FA00</v>
      </c>
      <c r="J277" t="str">
        <f t="shared" si="22"/>
        <v>FA00</v>
      </c>
      <c r="K277">
        <f t="shared" si="23"/>
        <v>0</v>
      </c>
      <c r="L277">
        <f t="shared" si="24"/>
        <v>0</v>
      </c>
    </row>
    <row r="278" spans="1:12" x14ac:dyDescent="0.3">
      <c r="A278" t="str">
        <f>FA!C278&amp;FA!E278</f>
        <v/>
      </c>
      <c r="B278" t="str">
        <f>FA!C278&amp;FA!G278</f>
        <v/>
      </c>
      <c r="C278">
        <f>FA!E278</f>
        <v>0</v>
      </c>
      <c r="D278">
        <f>FA!G278</f>
        <v>0</v>
      </c>
      <c r="E278" s="1">
        <f>FA!C278</f>
        <v>0</v>
      </c>
      <c r="F278" t="s">
        <v>1051</v>
      </c>
      <c r="G278">
        <f>FA!A278</f>
        <v>0</v>
      </c>
      <c r="H278" t="str">
        <f t="shared" si="20"/>
        <v>FA0</v>
      </c>
      <c r="I278" t="str">
        <f t="shared" si="21"/>
        <v>FA00</v>
      </c>
      <c r="J278" t="str">
        <f t="shared" si="22"/>
        <v>FA00</v>
      </c>
      <c r="K278">
        <f t="shared" si="23"/>
        <v>0</v>
      </c>
      <c r="L278">
        <f t="shared" si="24"/>
        <v>0</v>
      </c>
    </row>
    <row r="279" spans="1:12" x14ac:dyDescent="0.3">
      <c r="A279" t="str">
        <f>FA!C279&amp;FA!E279</f>
        <v/>
      </c>
      <c r="B279" t="str">
        <f>FA!C279&amp;FA!G279</f>
        <v/>
      </c>
      <c r="C279">
        <f>FA!E279</f>
        <v>0</v>
      </c>
      <c r="D279">
        <f>FA!G279</f>
        <v>0</v>
      </c>
      <c r="E279" s="1">
        <f>FA!C279</f>
        <v>0</v>
      </c>
      <c r="F279" t="s">
        <v>1051</v>
      </c>
      <c r="G279">
        <f>FA!A279</f>
        <v>0</v>
      </c>
      <c r="H279" t="str">
        <f t="shared" si="20"/>
        <v>FA0</v>
      </c>
      <c r="I279" t="str">
        <f t="shared" si="21"/>
        <v>FA00</v>
      </c>
      <c r="J279" t="str">
        <f t="shared" si="22"/>
        <v>FA00</v>
      </c>
      <c r="K279">
        <f t="shared" si="23"/>
        <v>0</v>
      </c>
      <c r="L279">
        <f t="shared" si="24"/>
        <v>0</v>
      </c>
    </row>
    <row r="280" spans="1:12" x14ac:dyDescent="0.3">
      <c r="A280" t="str">
        <f>FA!C280&amp;FA!E280</f>
        <v/>
      </c>
      <c r="B280" t="str">
        <f>FA!C280&amp;FA!G280</f>
        <v/>
      </c>
      <c r="C280">
        <f>FA!E280</f>
        <v>0</v>
      </c>
      <c r="D280">
        <f>FA!G280</f>
        <v>0</v>
      </c>
      <c r="E280" s="1">
        <f>FA!C280</f>
        <v>0</v>
      </c>
      <c r="F280" t="s">
        <v>1051</v>
      </c>
      <c r="G280">
        <f>FA!A280</f>
        <v>0</v>
      </c>
      <c r="H280" t="str">
        <f t="shared" si="20"/>
        <v>FA0</v>
      </c>
      <c r="I280" t="str">
        <f t="shared" si="21"/>
        <v>FA00</v>
      </c>
      <c r="J280" t="str">
        <f t="shared" si="22"/>
        <v>FA00</v>
      </c>
      <c r="K280">
        <f t="shared" si="23"/>
        <v>0</v>
      </c>
      <c r="L280">
        <f t="shared" si="24"/>
        <v>0</v>
      </c>
    </row>
    <row r="281" spans="1:12" x14ac:dyDescent="0.3">
      <c r="A281" t="str">
        <f>FA!C281&amp;FA!E281</f>
        <v/>
      </c>
      <c r="B281" t="str">
        <f>FA!C281&amp;FA!G281</f>
        <v/>
      </c>
      <c r="C281">
        <f>FA!E281</f>
        <v>0</v>
      </c>
      <c r="D281">
        <f>FA!G281</f>
        <v>0</v>
      </c>
      <c r="E281" s="1">
        <f>FA!C281</f>
        <v>0</v>
      </c>
      <c r="F281" t="s">
        <v>1051</v>
      </c>
      <c r="G281">
        <f>FA!A281</f>
        <v>0</v>
      </c>
      <c r="H281" t="str">
        <f t="shared" si="20"/>
        <v>FA0</v>
      </c>
      <c r="I281" t="str">
        <f t="shared" si="21"/>
        <v>FA00</v>
      </c>
      <c r="J281" t="str">
        <f t="shared" si="22"/>
        <v>FA00</v>
      </c>
      <c r="K281">
        <f t="shared" si="23"/>
        <v>0</v>
      </c>
      <c r="L281">
        <f t="shared" si="24"/>
        <v>0</v>
      </c>
    </row>
    <row r="282" spans="1:12" x14ac:dyDescent="0.3">
      <c r="A282" t="str">
        <f>FA!C282&amp;FA!E282</f>
        <v/>
      </c>
      <c r="B282" t="str">
        <f>FA!C282&amp;FA!G282</f>
        <v/>
      </c>
      <c r="C282">
        <f>FA!E282</f>
        <v>0</v>
      </c>
      <c r="D282">
        <f>FA!G282</f>
        <v>0</v>
      </c>
      <c r="E282" s="1">
        <f>FA!C282</f>
        <v>0</v>
      </c>
      <c r="F282" t="s">
        <v>1051</v>
      </c>
      <c r="G282">
        <f>FA!A282</f>
        <v>0</v>
      </c>
      <c r="H282" t="str">
        <f t="shared" si="20"/>
        <v>FA0</v>
      </c>
      <c r="I282" t="str">
        <f t="shared" si="21"/>
        <v>FA00</v>
      </c>
      <c r="J282" t="str">
        <f t="shared" si="22"/>
        <v>FA00</v>
      </c>
      <c r="K282">
        <f t="shared" si="23"/>
        <v>0</v>
      </c>
      <c r="L282">
        <f t="shared" si="24"/>
        <v>0</v>
      </c>
    </row>
    <row r="283" spans="1:12" x14ac:dyDescent="0.3">
      <c r="A283" t="str">
        <f>FA!C283&amp;FA!E283</f>
        <v/>
      </c>
      <c r="B283" t="str">
        <f>FA!C283&amp;FA!G283</f>
        <v/>
      </c>
      <c r="C283">
        <f>FA!E283</f>
        <v>0</v>
      </c>
      <c r="D283">
        <f>FA!G283</f>
        <v>0</v>
      </c>
      <c r="E283" s="1">
        <f>FA!C283</f>
        <v>0</v>
      </c>
      <c r="F283" t="s">
        <v>1051</v>
      </c>
      <c r="G283">
        <f>FA!A283</f>
        <v>0</v>
      </c>
      <c r="H283" t="str">
        <f t="shared" si="20"/>
        <v>FA0</v>
      </c>
      <c r="I283" t="str">
        <f t="shared" si="21"/>
        <v>FA00</v>
      </c>
      <c r="J283" t="str">
        <f t="shared" si="22"/>
        <v>FA00</v>
      </c>
      <c r="K283">
        <f t="shared" si="23"/>
        <v>0</v>
      </c>
      <c r="L283">
        <f t="shared" si="24"/>
        <v>0</v>
      </c>
    </row>
    <row r="284" spans="1:12" x14ac:dyDescent="0.3">
      <c r="A284" t="str">
        <f>FA!C284&amp;FA!E284</f>
        <v/>
      </c>
      <c r="B284" t="str">
        <f>FA!C284&amp;FA!G284</f>
        <v/>
      </c>
      <c r="C284">
        <f>FA!E284</f>
        <v>0</v>
      </c>
      <c r="D284">
        <f>FA!G284</f>
        <v>0</v>
      </c>
      <c r="E284" s="1">
        <f>FA!C284</f>
        <v>0</v>
      </c>
      <c r="F284" t="s">
        <v>1051</v>
      </c>
      <c r="G284">
        <f>FA!A284</f>
        <v>0</v>
      </c>
      <c r="H284" t="str">
        <f t="shared" si="20"/>
        <v>FA0</v>
      </c>
      <c r="I284" t="str">
        <f t="shared" si="21"/>
        <v>FA00</v>
      </c>
      <c r="J284" t="str">
        <f t="shared" si="22"/>
        <v>FA00</v>
      </c>
      <c r="K284">
        <f t="shared" si="23"/>
        <v>0</v>
      </c>
      <c r="L284">
        <f t="shared" si="24"/>
        <v>0</v>
      </c>
    </row>
    <row r="285" spans="1:12" x14ac:dyDescent="0.3">
      <c r="A285" t="str">
        <f>FA!C285&amp;FA!E285</f>
        <v/>
      </c>
      <c r="B285" t="str">
        <f>FA!C285&amp;FA!G285</f>
        <v/>
      </c>
      <c r="C285">
        <f>FA!E285</f>
        <v>0</v>
      </c>
      <c r="D285">
        <f>FA!G285</f>
        <v>0</v>
      </c>
      <c r="E285" s="1">
        <f>FA!C285</f>
        <v>0</v>
      </c>
      <c r="F285" t="s">
        <v>1051</v>
      </c>
      <c r="G285">
        <f>FA!A285</f>
        <v>0</v>
      </c>
      <c r="H285" t="str">
        <f t="shared" si="20"/>
        <v>FA0</v>
      </c>
      <c r="I285" t="str">
        <f t="shared" si="21"/>
        <v>FA00</v>
      </c>
      <c r="J285" t="str">
        <f t="shared" si="22"/>
        <v>FA00</v>
      </c>
      <c r="K285">
        <f t="shared" si="23"/>
        <v>0</v>
      </c>
      <c r="L285">
        <f t="shared" si="24"/>
        <v>0</v>
      </c>
    </row>
    <row r="286" spans="1:12" x14ac:dyDescent="0.3">
      <c r="A286" t="str">
        <f>FA!C286&amp;FA!E286</f>
        <v/>
      </c>
      <c r="B286" t="str">
        <f>FA!C286&amp;FA!G286</f>
        <v/>
      </c>
      <c r="C286">
        <f>FA!E286</f>
        <v>0</v>
      </c>
      <c r="D286">
        <f>FA!G286</f>
        <v>0</v>
      </c>
      <c r="E286" s="1">
        <f>FA!C286</f>
        <v>0</v>
      </c>
      <c r="F286" t="s">
        <v>1051</v>
      </c>
      <c r="G286">
        <f>FA!A286</f>
        <v>0</v>
      </c>
      <c r="H286" t="str">
        <f t="shared" si="20"/>
        <v>FA0</v>
      </c>
      <c r="I286" t="str">
        <f t="shared" si="21"/>
        <v>FA00</v>
      </c>
      <c r="J286" t="str">
        <f t="shared" si="22"/>
        <v>FA00</v>
      </c>
      <c r="K286">
        <f t="shared" si="23"/>
        <v>0</v>
      </c>
      <c r="L286">
        <f t="shared" si="24"/>
        <v>0</v>
      </c>
    </row>
    <row r="287" spans="1:12" x14ac:dyDescent="0.3">
      <c r="A287" t="str">
        <f>FA!C287&amp;FA!E287</f>
        <v/>
      </c>
      <c r="B287" t="str">
        <f>FA!C287&amp;FA!G287</f>
        <v/>
      </c>
      <c r="C287">
        <f>FA!E287</f>
        <v>0</v>
      </c>
      <c r="D287">
        <f>FA!G287</f>
        <v>0</v>
      </c>
      <c r="E287" s="1">
        <f>FA!C287</f>
        <v>0</v>
      </c>
      <c r="F287" t="s">
        <v>1051</v>
      </c>
      <c r="G287">
        <f>FA!A287</f>
        <v>0</v>
      </c>
      <c r="H287" t="str">
        <f t="shared" si="20"/>
        <v>FA0</v>
      </c>
      <c r="I287" t="str">
        <f t="shared" si="21"/>
        <v>FA00</v>
      </c>
      <c r="J287" t="str">
        <f t="shared" si="22"/>
        <v>FA00</v>
      </c>
      <c r="K287">
        <f t="shared" si="23"/>
        <v>0</v>
      </c>
      <c r="L287">
        <f t="shared" si="24"/>
        <v>0</v>
      </c>
    </row>
    <row r="288" spans="1:12" x14ac:dyDescent="0.3">
      <c r="A288" t="str">
        <f>FA!C288&amp;FA!E288</f>
        <v/>
      </c>
      <c r="B288" t="str">
        <f>FA!C288&amp;FA!G288</f>
        <v/>
      </c>
      <c r="C288">
        <f>FA!E288</f>
        <v>0</v>
      </c>
      <c r="D288">
        <f>FA!G288</f>
        <v>0</v>
      </c>
      <c r="E288" s="1">
        <f>FA!C288</f>
        <v>0</v>
      </c>
      <c r="F288" t="s">
        <v>1051</v>
      </c>
      <c r="G288">
        <f>FA!A288</f>
        <v>0</v>
      </c>
      <c r="H288" t="str">
        <f t="shared" si="20"/>
        <v>FA0</v>
      </c>
      <c r="I288" t="str">
        <f t="shared" si="21"/>
        <v>FA00</v>
      </c>
      <c r="J288" t="str">
        <f t="shared" si="22"/>
        <v>FA00</v>
      </c>
      <c r="K288">
        <f t="shared" si="23"/>
        <v>0</v>
      </c>
      <c r="L288">
        <f t="shared" si="24"/>
        <v>0</v>
      </c>
    </row>
    <row r="289" spans="1:12" x14ac:dyDescent="0.3">
      <c r="A289" t="str">
        <f>FA!C289&amp;FA!E289</f>
        <v/>
      </c>
      <c r="B289" t="str">
        <f>FA!C289&amp;FA!G289</f>
        <v/>
      </c>
      <c r="C289">
        <f>FA!E289</f>
        <v>0</v>
      </c>
      <c r="D289">
        <f>FA!G289</f>
        <v>0</v>
      </c>
      <c r="E289" s="1">
        <f>FA!C289</f>
        <v>0</v>
      </c>
      <c r="F289" t="s">
        <v>1051</v>
      </c>
      <c r="G289">
        <f>FA!A289</f>
        <v>0</v>
      </c>
      <c r="H289" t="str">
        <f t="shared" si="20"/>
        <v>FA0</v>
      </c>
      <c r="I289" t="str">
        <f t="shared" si="21"/>
        <v>FA00</v>
      </c>
      <c r="J289" t="str">
        <f t="shared" si="22"/>
        <v>FA00</v>
      </c>
      <c r="K289">
        <f t="shared" si="23"/>
        <v>0</v>
      </c>
      <c r="L289">
        <f t="shared" si="24"/>
        <v>0</v>
      </c>
    </row>
    <row r="290" spans="1:12" x14ac:dyDescent="0.3">
      <c r="A290" t="str">
        <f>FA!C290&amp;FA!E290</f>
        <v/>
      </c>
      <c r="B290" t="str">
        <f>FA!C290&amp;FA!G290</f>
        <v/>
      </c>
      <c r="C290">
        <f>FA!E290</f>
        <v>0</v>
      </c>
      <c r="D290">
        <f>FA!G290</f>
        <v>0</v>
      </c>
      <c r="E290" s="1">
        <f>FA!C290</f>
        <v>0</v>
      </c>
      <c r="F290" t="s">
        <v>1051</v>
      </c>
      <c r="G290">
        <f>FA!A290</f>
        <v>0</v>
      </c>
      <c r="H290" t="str">
        <f t="shared" si="20"/>
        <v>FA0</v>
      </c>
      <c r="I290" t="str">
        <f t="shared" si="21"/>
        <v>FA00</v>
      </c>
      <c r="J290" t="str">
        <f t="shared" si="22"/>
        <v>FA00</v>
      </c>
      <c r="K290">
        <f t="shared" si="23"/>
        <v>0</v>
      </c>
      <c r="L290">
        <f t="shared" si="24"/>
        <v>0</v>
      </c>
    </row>
    <row r="291" spans="1:12" x14ac:dyDescent="0.3">
      <c r="A291" t="str">
        <f>FA!C291&amp;FA!E291</f>
        <v/>
      </c>
      <c r="B291" t="str">
        <f>FA!C291&amp;FA!G291</f>
        <v/>
      </c>
      <c r="C291">
        <f>FA!E291</f>
        <v>0</v>
      </c>
      <c r="D291">
        <f>FA!G291</f>
        <v>0</v>
      </c>
      <c r="E291" s="1">
        <f>FA!C291</f>
        <v>0</v>
      </c>
      <c r="F291" t="s">
        <v>1051</v>
      </c>
      <c r="G291">
        <f>FA!A291</f>
        <v>0</v>
      </c>
      <c r="H291" t="str">
        <f t="shared" si="20"/>
        <v>FA0</v>
      </c>
      <c r="I291" t="str">
        <f t="shared" si="21"/>
        <v>FA00</v>
      </c>
      <c r="J291" t="str">
        <f t="shared" si="22"/>
        <v>FA00</v>
      </c>
      <c r="K291">
        <f t="shared" si="23"/>
        <v>0</v>
      </c>
      <c r="L291">
        <f t="shared" si="24"/>
        <v>0</v>
      </c>
    </row>
    <row r="292" spans="1:12" x14ac:dyDescent="0.3">
      <c r="A292" t="str">
        <f>FA!C292&amp;FA!E292</f>
        <v/>
      </c>
      <c r="B292" t="str">
        <f>FA!C292&amp;FA!G292</f>
        <v/>
      </c>
      <c r="C292">
        <f>FA!E292</f>
        <v>0</v>
      </c>
      <c r="D292">
        <f>FA!G292</f>
        <v>0</v>
      </c>
      <c r="E292" s="1">
        <f>FA!C292</f>
        <v>0</v>
      </c>
      <c r="F292" t="s">
        <v>1051</v>
      </c>
      <c r="G292">
        <f>FA!A292</f>
        <v>0</v>
      </c>
      <c r="H292" t="str">
        <f t="shared" si="20"/>
        <v>FA0</v>
      </c>
      <c r="I292" t="str">
        <f t="shared" si="21"/>
        <v>FA00</v>
      </c>
      <c r="J292" t="str">
        <f t="shared" si="22"/>
        <v>FA00</v>
      </c>
      <c r="K292">
        <f t="shared" si="23"/>
        <v>0</v>
      </c>
      <c r="L292">
        <f t="shared" si="24"/>
        <v>0</v>
      </c>
    </row>
    <row r="293" spans="1:12" x14ac:dyDescent="0.3">
      <c r="A293" t="str">
        <f>FA!C293&amp;FA!E293</f>
        <v/>
      </c>
      <c r="B293" t="str">
        <f>FA!C293&amp;FA!G293</f>
        <v/>
      </c>
      <c r="C293">
        <f>FA!E293</f>
        <v>0</v>
      </c>
      <c r="D293">
        <f>FA!G293</f>
        <v>0</v>
      </c>
      <c r="E293" s="1">
        <f>FA!C293</f>
        <v>0</v>
      </c>
      <c r="F293" t="s">
        <v>1051</v>
      </c>
      <c r="G293">
        <f>FA!A293</f>
        <v>0</v>
      </c>
      <c r="H293" t="str">
        <f t="shared" si="20"/>
        <v>FA0</v>
      </c>
      <c r="I293" t="str">
        <f t="shared" si="21"/>
        <v>FA00</v>
      </c>
      <c r="J293" t="str">
        <f t="shared" si="22"/>
        <v>FA00</v>
      </c>
      <c r="K293">
        <f t="shared" si="23"/>
        <v>0</v>
      </c>
      <c r="L293">
        <f t="shared" si="24"/>
        <v>0</v>
      </c>
    </row>
    <row r="294" spans="1:12" x14ac:dyDescent="0.3">
      <c r="A294" t="str">
        <f>FA!C294&amp;FA!E294</f>
        <v/>
      </c>
      <c r="B294" t="str">
        <f>FA!C294&amp;FA!G294</f>
        <v/>
      </c>
      <c r="C294">
        <f>FA!E294</f>
        <v>0</v>
      </c>
      <c r="D294">
        <f>FA!G294</f>
        <v>0</v>
      </c>
      <c r="E294" s="1">
        <f>FA!C294</f>
        <v>0</v>
      </c>
      <c r="F294" t="s">
        <v>1051</v>
      </c>
      <c r="G294">
        <f>FA!A294</f>
        <v>0</v>
      </c>
      <c r="H294" t="str">
        <f t="shared" si="20"/>
        <v>FA0</v>
      </c>
      <c r="I294" t="str">
        <f t="shared" si="21"/>
        <v>FA00</v>
      </c>
      <c r="J294" t="str">
        <f t="shared" si="22"/>
        <v>FA00</v>
      </c>
      <c r="K294">
        <f t="shared" si="23"/>
        <v>0</v>
      </c>
      <c r="L294">
        <f t="shared" si="24"/>
        <v>0</v>
      </c>
    </row>
    <row r="295" spans="1:12" x14ac:dyDescent="0.3">
      <c r="A295" t="str">
        <f>FA!C295&amp;FA!E295</f>
        <v/>
      </c>
      <c r="B295" t="str">
        <f>FA!C295&amp;FA!G295</f>
        <v/>
      </c>
      <c r="C295">
        <f>FA!E295</f>
        <v>0</v>
      </c>
      <c r="D295">
        <f>FA!G295</f>
        <v>0</v>
      </c>
      <c r="E295" s="1">
        <f>FA!C295</f>
        <v>0</v>
      </c>
      <c r="F295" t="s">
        <v>1051</v>
      </c>
      <c r="G295">
        <f>FA!A295</f>
        <v>0</v>
      </c>
      <c r="H295" t="str">
        <f t="shared" si="20"/>
        <v>FA0</v>
      </c>
      <c r="I295" t="str">
        <f t="shared" si="21"/>
        <v>FA00</v>
      </c>
      <c r="J295" t="str">
        <f t="shared" si="22"/>
        <v>FA00</v>
      </c>
      <c r="K295">
        <f t="shared" si="23"/>
        <v>0</v>
      </c>
      <c r="L295">
        <f t="shared" si="24"/>
        <v>0</v>
      </c>
    </row>
    <row r="296" spans="1:12" x14ac:dyDescent="0.3">
      <c r="A296" t="str">
        <f>FA!C296&amp;FA!E296</f>
        <v/>
      </c>
      <c r="B296" t="str">
        <f>FA!C296&amp;FA!G296</f>
        <v/>
      </c>
      <c r="C296">
        <f>FA!E296</f>
        <v>0</v>
      </c>
      <c r="D296">
        <f>FA!G296</f>
        <v>0</v>
      </c>
      <c r="E296" s="1">
        <f>FA!C296</f>
        <v>0</v>
      </c>
      <c r="F296" t="s">
        <v>1051</v>
      </c>
      <c r="G296">
        <f>FA!A296</f>
        <v>0</v>
      </c>
      <c r="H296" t="str">
        <f t="shared" si="20"/>
        <v>FA0</v>
      </c>
      <c r="I296" t="str">
        <f t="shared" si="21"/>
        <v>FA00</v>
      </c>
      <c r="J296" t="str">
        <f t="shared" si="22"/>
        <v>FA00</v>
      </c>
      <c r="K296">
        <f t="shared" si="23"/>
        <v>0</v>
      </c>
      <c r="L296">
        <f t="shared" si="24"/>
        <v>0</v>
      </c>
    </row>
    <row r="297" spans="1:12" x14ac:dyDescent="0.3">
      <c r="A297" t="str">
        <f>FA!C297&amp;FA!E297</f>
        <v/>
      </c>
      <c r="B297" t="str">
        <f>FA!C297&amp;FA!G297</f>
        <v/>
      </c>
      <c r="C297">
        <f>FA!E297</f>
        <v>0</v>
      </c>
      <c r="D297">
        <f>FA!G297</f>
        <v>0</v>
      </c>
      <c r="E297" s="1">
        <f>FA!C297</f>
        <v>0</v>
      </c>
      <c r="F297" t="s">
        <v>1051</v>
      </c>
      <c r="G297">
        <f>FA!A297</f>
        <v>0</v>
      </c>
      <c r="H297" t="str">
        <f t="shared" si="20"/>
        <v>FA0</v>
      </c>
      <c r="I297" t="str">
        <f t="shared" si="21"/>
        <v>FA00</v>
      </c>
      <c r="J297" t="str">
        <f t="shared" si="22"/>
        <v>FA00</v>
      </c>
      <c r="K297">
        <f t="shared" si="23"/>
        <v>0</v>
      </c>
      <c r="L297">
        <f t="shared" si="24"/>
        <v>0</v>
      </c>
    </row>
    <row r="298" spans="1:12" x14ac:dyDescent="0.3">
      <c r="A298" t="str">
        <f>FA!C298&amp;FA!E298</f>
        <v/>
      </c>
      <c r="B298" t="str">
        <f>FA!C298&amp;FA!G298</f>
        <v/>
      </c>
      <c r="C298">
        <f>FA!E298</f>
        <v>0</v>
      </c>
      <c r="D298">
        <f>FA!G298</f>
        <v>0</v>
      </c>
      <c r="E298" s="1">
        <f>FA!C298</f>
        <v>0</v>
      </c>
      <c r="F298" t="s">
        <v>1051</v>
      </c>
      <c r="G298">
        <f>FA!A298</f>
        <v>0</v>
      </c>
      <c r="H298" t="str">
        <f t="shared" si="20"/>
        <v>FA0</v>
      </c>
      <c r="I298" t="str">
        <f t="shared" si="21"/>
        <v>FA00</v>
      </c>
      <c r="J298" t="str">
        <f t="shared" si="22"/>
        <v>FA00</v>
      </c>
      <c r="K298">
        <f t="shared" si="23"/>
        <v>0</v>
      </c>
      <c r="L298">
        <f t="shared" si="24"/>
        <v>0</v>
      </c>
    </row>
    <row r="299" spans="1:12" x14ac:dyDescent="0.3">
      <c r="A299" t="str">
        <f>FA!C299&amp;FA!E299</f>
        <v/>
      </c>
      <c r="B299" t="str">
        <f>FA!C299&amp;FA!G299</f>
        <v/>
      </c>
      <c r="C299">
        <f>FA!E299</f>
        <v>0</v>
      </c>
      <c r="D299">
        <f>FA!G299</f>
        <v>0</v>
      </c>
      <c r="E299" s="1">
        <f>FA!C299</f>
        <v>0</v>
      </c>
      <c r="F299" t="s">
        <v>1051</v>
      </c>
      <c r="G299">
        <f>FA!A299</f>
        <v>0</v>
      </c>
      <c r="H299" t="str">
        <f t="shared" si="20"/>
        <v>FA0</v>
      </c>
      <c r="I299" t="str">
        <f t="shared" si="21"/>
        <v>FA00</v>
      </c>
      <c r="J299" t="str">
        <f t="shared" si="22"/>
        <v>FA00</v>
      </c>
      <c r="K299">
        <f t="shared" si="23"/>
        <v>0</v>
      </c>
      <c r="L299">
        <f t="shared" si="24"/>
        <v>0</v>
      </c>
    </row>
    <row r="300" spans="1:12" x14ac:dyDescent="0.3">
      <c r="A300" t="str">
        <f>FA!C300&amp;FA!E300</f>
        <v/>
      </c>
      <c r="B300" t="str">
        <f>FA!C300&amp;FA!G300</f>
        <v/>
      </c>
      <c r="C300">
        <f>FA!E300</f>
        <v>0</v>
      </c>
      <c r="D300">
        <f>FA!G300</f>
        <v>0</v>
      </c>
      <c r="E300" s="1">
        <f>FA!C300</f>
        <v>0</v>
      </c>
      <c r="F300" t="s">
        <v>1051</v>
      </c>
      <c r="G300">
        <f>FA!A300</f>
        <v>0</v>
      </c>
      <c r="H300" t="str">
        <f t="shared" si="20"/>
        <v>FA0</v>
      </c>
      <c r="I300" t="str">
        <f t="shared" si="21"/>
        <v>FA00</v>
      </c>
      <c r="J300" t="str">
        <f t="shared" si="22"/>
        <v>FA00</v>
      </c>
      <c r="K300">
        <f t="shared" si="23"/>
        <v>0</v>
      </c>
      <c r="L300">
        <f t="shared" si="24"/>
        <v>0</v>
      </c>
    </row>
    <row r="301" spans="1:12" x14ac:dyDescent="0.3">
      <c r="A301" t="str">
        <f>FA!C301&amp;FA!E301</f>
        <v/>
      </c>
      <c r="B301" t="str">
        <f>FA!C301&amp;FA!G301</f>
        <v/>
      </c>
      <c r="C301">
        <f>FA!E301</f>
        <v>0</v>
      </c>
      <c r="D301">
        <f>FA!G301</f>
        <v>0</v>
      </c>
      <c r="E301" s="1">
        <f>FA!C301</f>
        <v>0</v>
      </c>
      <c r="F301" t="s">
        <v>1051</v>
      </c>
      <c r="G301">
        <f>FA!A301</f>
        <v>0</v>
      </c>
      <c r="H301" t="str">
        <f t="shared" si="20"/>
        <v>FA0</v>
      </c>
      <c r="I301" t="str">
        <f t="shared" si="21"/>
        <v>FA00</v>
      </c>
      <c r="J301" t="str">
        <f t="shared" si="22"/>
        <v>FA00</v>
      </c>
      <c r="K301">
        <f t="shared" si="23"/>
        <v>0</v>
      </c>
      <c r="L301">
        <f t="shared" si="24"/>
        <v>0</v>
      </c>
    </row>
    <row r="302" spans="1:12" x14ac:dyDescent="0.3">
      <c r="A302" t="str">
        <f>FA!C302&amp;FA!E302</f>
        <v/>
      </c>
      <c r="B302" t="str">
        <f>FA!C302&amp;FA!G302</f>
        <v/>
      </c>
      <c r="C302">
        <f>FA!E302</f>
        <v>0</v>
      </c>
      <c r="D302">
        <f>FA!G302</f>
        <v>0</v>
      </c>
      <c r="E302" s="1">
        <f>FA!C302</f>
        <v>0</v>
      </c>
      <c r="F302" t="s">
        <v>1051</v>
      </c>
      <c r="G302">
        <f>FA!A302</f>
        <v>0</v>
      </c>
      <c r="H302" t="str">
        <f t="shared" si="20"/>
        <v>FA0</v>
      </c>
      <c r="I302" t="str">
        <f t="shared" si="21"/>
        <v>FA00</v>
      </c>
      <c r="J302" t="str">
        <f t="shared" si="22"/>
        <v>FA00</v>
      </c>
      <c r="K302">
        <f t="shared" si="23"/>
        <v>0</v>
      </c>
      <c r="L302">
        <f t="shared" si="24"/>
        <v>0</v>
      </c>
    </row>
    <row r="303" spans="1:12" x14ac:dyDescent="0.3">
      <c r="A303" t="str">
        <f>FA!C303&amp;FA!E303</f>
        <v/>
      </c>
      <c r="B303" t="str">
        <f>FA!C303&amp;FA!G303</f>
        <v/>
      </c>
      <c r="C303">
        <f>FA!E303</f>
        <v>0</v>
      </c>
      <c r="D303">
        <f>FA!G303</f>
        <v>0</v>
      </c>
      <c r="E303" s="1">
        <f>FA!C303</f>
        <v>0</v>
      </c>
      <c r="F303" t="s">
        <v>1051</v>
      </c>
      <c r="G303">
        <f>FA!A303</f>
        <v>0</v>
      </c>
      <c r="H303" t="str">
        <f t="shared" si="20"/>
        <v>FA0</v>
      </c>
      <c r="I303" t="str">
        <f t="shared" si="21"/>
        <v>FA00</v>
      </c>
      <c r="J303" t="str">
        <f t="shared" si="22"/>
        <v>FA00</v>
      </c>
      <c r="K303">
        <f t="shared" si="23"/>
        <v>0</v>
      </c>
      <c r="L303">
        <f t="shared" si="24"/>
        <v>0</v>
      </c>
    </row>
    <row r="304" spans="1:12" x14ac:dyDescent="0.3">
      <c r="A304" t="str">
        <f>FA!C304&amp;FA!E304</f>
        <v/>
      </c>
      <c r="B304" t="str">
        <f>FA!C304&amp;FA!G304</f>
        <v/>
      </c>
      <c r="C304">
        <f>FA!E304</f>
        <v>0</v>
      </c>
      <c r="D304">
        <f>FA!G304</f>
        <v>0</v>
      </c>
      <c r="E304" s="1">
        <f>FA!C304</f>
        <v>0</v>
      </c>
      <c r="F304" t="s">
        <v>1051</v>
      </c>
      <c r="G304">
        <f>FA!A304</f>
        <v>0</v>
      </c>
      <c r="H304" t="str">
        <f t="shared" si="20"/>
        <v>FA0</v>
      </c>
      <c r="I304" t="str">
        <f t="shared" si="21"/>
        <v>FA00</v>
      </c>
      <c r="J304" t="str">
        <f t="shared" si="22"/>
        <v>FA00</v>
      </c>
      <c r="K304">
        <f t="shared" si="23"/>
        <v>0</v>
      </c>
      <c r="L304">
        <f t="shared" si="24"/>
        <v>0</v>
      </c>
    </row>
    <row r="305" spans="1:12" x14ac:dyDescent="0.3">
      <c r="A305" t="str">
        <f>FA!C305&amp;FA!E305</f>
        <v/>
      </c>
      <c r="B305" t="str">
        <f>FA!C305&amp;FA!G305</f>
        <v/>
      </c>
      <c r="C305">
        <f>FA!E305</f>
        <v>0</v>
      </c>
      <c r="D305">
        <f>FA!G305</f>
        <v>0</v>
      </c>
      <c r="E305" s="1">
        <f>FA!C305</f>
        <v>0</v>
      </c>
      <c r="F305" t="s">
        <v>1051</v>
      </c>
      <c r="G305">
        <f>FA!A305</f>
        <v>0</v>
      </c>
      <c r="H305" t="str">
        <f t="shared" si="20"/>
        <v>FA0</v>
      </c>
      <c r="I305" t="str">
        <f t="shared" si="21"/>
        <v>FA00</v>
      </c>
      <c r="J305" t="str">
        <f t="shared" si="22"/>
        <v>FA00</v>
      </c>
      <c r="K305">
        <f t="shared" si="23"/>
        <v>0</v>
      </c>
      <c r="L305">
        <f t="shared" si="24"/>
        <v>0</v>
      </c>
    </row>
    <row r="306" spans="1:12" x14ac:dyDescent="0.3">
      <c r="A306" t="str">
        <f>FA!C306&amp;FA!E306</f>
        <v/>
      </c>
      <c r="B306" t="str">
        <f>FA!C306&amp;FA!G306</f>
        <v/>
      </c>
      <c r="C306">
        <f>FA!E306</f>
        <v>0</v>
      </c>
      <c r="D306">
        <f>FA!G306</f>
        <v>0</v>
      </c>
      <c r="E306" s="1">
        <f>FA!C306</f>
        <v>0</v>
      </c>
      <c r="F306" t="s">
        <v>1051</v>
      </c>
      <c r="G306">
        <f>FA!A306</f>
        <v>0</v>
      </c>
      <c r="H306" t="str">
        <f t="shared" si="20"/>
        <v>FA0</v>
      </c>
      <c r="I306" t="str">
        <f t="shared" si="21"/>
        <v>FA00</v>
      </c>
      <c r="J306" t="str">
        <f t="shared" si="22"/>
        <v>FA00</v>
      </c>
      <c r="K306">
        <f t="shared" si="23"/>
        <v>0</v>
      </c>
      <c r="L306">
        <f t="shared" si="24"/>
        <v>0</v>
      </c>
    </row>
    <row r="307" spans="1:12" x14ac:dyDescent="0.3">
      <c r="A307" t="str">
        <f>FA!C307&amp;FA!E307</f>
        <v/>
      </c>
      <c r="B307" t="str">
        <f>FA!C307&amp;FA!G307</f>
        <v/>
      </c>
      <c r="C307">
        <f>FA!E307</f>
        <v>0</v>
      </c>
      <c r="D307">
        <f>FA!G307</f>
        <v>0</v>
      </c>
      <c r="E307" s="1">
        <f>FA!C307</f>
        <v>0</v>
      </c>
      <c r="F307" t="s">
        <v>1051</v>
      </c>
      <c r="G307">
        <f>FA!A307</f>
        <v>0</v>
      </c>
      <c r="H307" t="str">
        <f t="shared" si="20"/>
        <v>FA0</v>
      </c>
      <c r="I307" t="str">
        <f t="shared" si="21"/>
        <v>FA00</v>
      </c>
      <c r="J307" t="str">
        <f t="shared" si="22"/>
        <v>FA00</v>
      </c>
      <c r="K307">
        <f t="shared" si="23"/>
        <v>0</v>
      </c>
      <c r="L307">
        <f t="shared" si="24"/>
        <v>0</v>
      </c>
    </row>
    <row r="308" spans="1:12" x14ac:dyDescent="0.3">
      <c r="A308" t="str">
        <f>FA!C308&amp;FA!E308</f>
        <v/>
      </c>
      <c r="B308" t="str">
        <f>FA!C308&amp;FA!G308</f>
        <v/>
      </c>
      <c r="C308">
        <f>FA!E308</f>
        <v>0</v>
      </c>
      <c r="D308">
        <f>FA!G308</f>
        <v>0</v>
      </c>
      <c r="E308" s="1">
        <f>FA!C308</f>
        <v>0</v>
      </c>
      <c r="F308" t="s">
        <v>1051</v>
      </c>
      <c r="G308">
        <f>FA!A308</f>
        <v>0</v>
      </c>
      <c r="H308" t="str">
        <f t="shared" si="20"/>
        <v>FA0</v>
      </c>
      <c r="I308" t="str">
        <f t="shared" si="21"/>
        <v>FA00</v>
      </c>
      <c r="J308" t="str">
        <f t="shared" si="22"/>
        <v>FA00</v>
      </c>
      <c r="K308">
        <f t="shared" si="23"/>
        <v>0</v>
      </c>
      <c r="L308">
        <f t="shared" si="24"/>
        <v>0</v>
      </c>
    </row>
    <row r="309" spans="1:12" x14ac:dyDescent="0.3">
      <c r="A309" t="str">
        <f>FA!C309&amp;FA!E309</f>
        <v/>
      </c>
      <c r="B309" t="str">
        <f>FA!C309&amp;FA!G309</f>
        <v/>
      </c>
      <c r="C309">
        <f>FA!E309</f>
        <v>0</v>
      </c>
      <c r="D309">
        <f>FA!G309</f>
        <v>0</v>
      </c>
      <c r="E309" s="1">
        <f>FA!C309</f>
        <v>0</v>
      </c>
      <c r="F309" t="s">
        <v>1051</v>
      </c>
      <c r="G309">
        <f>FA!A309</f>
        <v>0</v>
      </c>
      <c r="H309" t="str">
        <f t="shared" si="20"/>
        <v>FA0</v>
      </c>
      <c r="I309" t="str">
        <f t="shared" si="21"/>
        <v>FA00</v>
      </c>
      <c r="J309" t="str">
        <f t="shared" si="22"/>
        <v>FA00</v>
      </c>
      <c r="K309">
        <f t="shared" si="23"/>
        <v>0</v>
      </c>
      <c r="L309">
        <f t="shared" si="24"/>
        <v>0</v>
      </c>
    </row>
    <row r="310" spans="1:12" x14ac:dyDescent="0.3">
      <c r="A310" t="str">
        <f>FA!C310&amp;FA!E310</f>
        <v/>
      </c>
      <c r="B310" t="str">
        <f>FA!C310&amp;FA!G310</f>
        <v/>
      </c>
      <c r="C310">
        <f>FA!E310</f>
        <v>0</v>
      </c>
      <c r="D310">
        <f>FA!G310</f>
        <v>0</v>
      </c>
      <c r="E310" s="1">
        <f>FA!C310</f>
        <v>0</v>
      </c>
      <c r="F310" t="s">
        <v>1051</v>
      </c>
      <c r="G310">
        <f>FA!A310</f>
        <v>0</v>
      </c>
      <c r="H310" t="str">
        <f t="shared" si="20"/>
        <v>FA0</v>
      </c>
      <c r="I310" t="str">
        <f t="shared" si="21"/>
        <v>FA00</v>
      </c>
      <c r="J310" t="str">
        <f t="shared" si="22"/>
        <v>FA00</v>
      </c>
      <c r="K310">
        <f t="shared" si="23"/>
        <v>0</v>
      </c>
      <c r="L310">
        <f t="shared" si="24"/>
        <v>0</v>
      </c>
    </row>
    <row r="311" spans="1:12" x14ac:dyDescent="0.3">
      <c r="A311" t="str">
        <f>FA!C311&amp;FA!E311</f>
        <v/>
      </c>
      <c r="B311" t="str">
        <f>FA!C311&amp;FA!G311</f>
        <v/>
      </c>
      <c r="C311">
        <f>FA!E311</f>
        <v>0</v>
      </c>
      <c r="D311">
        <f>FA!G311</f>
        <v>0</v>
      </c>
      <c r="E311" s="1">
        <f>FA!C311</f>
        <v>0</v>
      </c>
      <c r="F311" t="s">
        <v>1051</v>
      </c>
      <c r="G311">
        <f>FA!A311</f>
        <v>0</v>
      </c>
      <c r="H311" t="str">
        <f t="shared" si="20"/>
        <v>FA0</v>
      </c>
      <c r="I311" t="str">
        <f t="shared" si="21"/>
        <v>FA00</v>
      </c>
      <c r="J311" t="str">
        <f t="shared" si="22"/>
        <v>FA00</v>
      </c>
      <c r="K311">
        <f t="shared" si="23"/>
        <v>0</v>
      </c>
      <c r="L311">
        <f t="shared" si="24"/>
        <v>0</v>
      </c>
    </row>
    <row r="312" spans="1:12" x14ac:dyDescent="0.3">
      <c r="A312" t="str">
        <f>FA!C312&amp;FA!E312</f>
        <v/>
      </c>
      <c r="B312" t="str">
        <f>FA!C312&amp;FA!G312</f>
        <v/>
      </c>
      <c r="C312">
        <f>FA!E312</f>
        <v>0</v>
      </c>
      <c r="D312">
        <f>FA!G312</f>
        <v>0</v>
      </c>
      <c r="E312" s="1">
        <f>FA!C312</f>
        <v>0</v>
      </c>
      <c r="F312" t="s">
        <v>1051</v>
      </c>
      <c r="G312">
        <f>FA!A312</f>
        <v>0</v>
      </c>
      <c r="H312" t="str">
        <f t="shared" si="20"/>
        <v>FA0</v>
      </c>
      <c r="I312" t="str">
        <f t="shared" si="21"/>
        <v>FA00</v>
      </c>
      <c r="J312" t="str">
        <f t="shared" si="22"/>
        <v>FA00</v>
      </c>
      <c r="K312">
        <f t="shared" si="23"/>
        <v>0</v>
      </c>
      <c r="L312">
        <f t="shared" si="24"/>
        <v>0</v>
      </c>
    </row>
    <row r="313" spans="1:12" x14ac:dyDescent="0.3">
      <c r="A313" t="str">
        <f>FA!C313&amp;FA!E313</f>
        <v/>
      </c>
      <c r="B313" t="str">
        <f>FA!C313&amp;FA!G313</f>
        <v/>
      </c>
      <c r="C313">
        <f>FA!E313</f>
        <v>0</v>
      </c>
      <c r="D313">
        <f>FA!G313</f>
        <v>0</v>
      </c>
      <c r="E313" s="1">
        <f>FA!C313</f>
        <v>0</v>
      </c>
      <c r="F313" t="s">
        <v>1051</v>
      </c>
      <c r="G313">
        <f>FA!A313</f>
        <v>0</v>
      </c>
      <c r="H313" t="str">
        <f t="shared" si="20"/>
        <v>FA0</v>
      </c>
      <c r="I313" t="str">
        <f t="shared" si="21"/>
        <v>FA00</v>
      </c>
      <c r="J313" t="str">
        <f t="shared" si="22"/>
        <v>FA00</v>
      </c>
      <c r="K313">
        <f t="shared" si="23"/>
        <v>0</v>
      </c>
      <c r="L313">
        <f t="shared" si="24"/>
        <v>0</v>
      </c>
    </row>
    <row r="314" spans="1:12" x14ac:dyDescent="0.3">
      <c r="A314" t="str">
        <f>FA!C314&amp;FA!E314</f>
        <v/>
      </c>
      <c r="B314" t="str">
        <f>FA!C314&amp;FA!G314</f>
        <v/>
      </c>
      <c r="C314">
        <f>FA!E314</f>
        <v>0</v>
      </c>
      <c r="D314">
        <f>FA!G314</f>
        <v>0</v>
      </c>
      <c r="E314" s="1">
        <f>FA!C314</f>
        <v>0</v>
      </c>
      <c r="F314" t="s">
        <v>1051</v>
      </c>
      <c r="G314">
        <f>FA!A314</f>
        <v>0</v>
      </c>
      <c r="H314" t="str">
        <f t="shared" si="20"/>
        <v>FA0</v>
      </c>
      <c r="I314" t="str">
        <f t="shared" si="21"/>
        <v>FA00</v>
      </c>
      <c r="J314" t="str">
        <f t="shared" si="22"/>
        <v>FA00</v>
      </c>
      <c r="K314">
        <f t="shared" si="23"/>
        <v>0</v>
      </c>
      <c r="L314">
        <f t="shared" si="24"/>
        <v>0</v>
      </c>
    </row>
    <row r="315" spans="1:12" x14ac:dyDescent="0.3">
      <c r="A315" t="str">
        <f>FA!C315&amp;FA!E315</f>
        <v/>
      </c>
      <c r="B315" t="str">
        <f>FA!C315&amp;FA!G315</f>
        <v/>
      </c>
      <c r="C315">
        <f>FA!E315</f>
        <v>0</v>
      </c>
      <c r="D315">
        <f>FA!G315</f>
        <v>0</v>
      </c>
      <c r="E315" s="1">
        <f>FA!C315</f>
        <v>0</v>
      </c>
      <c r="F315" t="s">
        <v>1051</v>
      </c>
      <c r="G315">
        <f>FA!A315</f>
        <v>0</v>
      </c>
      <c r="H315" t="str">
        <f t="shared" si="20"/>
        <v>FA0</v>
      </c>
      <c r="I315" t="str">
        <f t="shared" si="21"/>
        <v>FA00</v>
      </c>
      <c r="J315" t="str">
        <f t="shared" si="22"/>
        <v>FA00</v>
      </c>
      <c r="K315">
        <f t="shared" si="23"/>
        <v>0</v>
      </c>
      <c r="L315">
        <f t="shared" si="24"/>
        <v>0</v>
      </c>
    </row>
    <row r="316" spans="1:12" x14ac:dyDescent="0.3">
      <c r="A316" t="str">
        <f>FA!C316&amp;FA!E316</f>
        <v/>
      </c>
      <c r="B316" t="str">
        <f>FA!C316&amp;FA!G316</f>
        <v/>
      </c>
      <c r="C316">
        <f>FA!E316</f>
        <v>0</v>
      </c>
      <c r="D316">
        <f>FA!G316</f>
        <v>0</v>
      </c>
      <c r="E316" s="1">
        <f>FA!C316</f>
        <v>0</v>
      </c>
      <c r="F316" t="s">
        <v>1051</v>
      </c>
      <c r="G316">
        <f>FA!A316</f>
        <v>0</v>
      </c>
      <c r="H316" t="str">
        <f t="shared" si="20"/>
        <v>FA0</v>
      </c>
      <c r="I316" t="str">
        <f t="shared" si="21"/>
        <v>FA00</v>
      </c>
      <c r="J316" t="str">
        <f t="shared" si="22"/>
        <v>FA00</v>
      </c>
      <c r="K316">
        <f t="shared" si="23"/>
        <v>0</v>
      </c>
      <c r="L316">
        <f t="shared" si="24"/>
        <v>0</v>
      </c>
    </row>
    <row r="317" spans="1:12" x14ac:dyDescent="0.3">
      <c r="A317" t="str">
        <f>FA!C317&amp;FA!E317</f>
        <v/>
      </c>
      <c r="B317" t="str">
        <f>FA!C317&amp;FA!G317</f>
        <v/>
      </c>
      <c r="C317">
        <f>FA!E317</f>
        <v>0</v>
      </c>
      <c r="D317">
        <f>FA!G317</f>
        <v>0</v>
      </c>
      <c r="E317" s="1">
        <f>FA!C317</f>
        <v>0</v>
      </c>
      <c r="F317" t="s">
        <v>1051</v>
      </c>
      <c r="G317">
        <f>FA!A317</f>
        <v>0</v>
      </c>
      <c r="H317" t="str">
        <f t="shared" si="20"/>
        <v>FA0</v>
      </c>
      <c r="I317" t="str">
        <f t="shared" si="21"/>
        <v>FA00</v>
      </c>
      <c r="J317" t="str">
        <f t="shared" si="22"/>
        <v>FA00</v>
      </c>
      <c r="K317">
        <f t="shared" si="23"/>
        <v>0</v>
      </c>
      <c r="L317">
        <f t="shared" si="24"/>
        <v>0</v>
      </c>
    </row>
    <row r="318" spans="1:12" x14ac:dyDescent="0.3">
      <c r="A318" t="str">
        <f>FA!C318&amp;FA!E318</f>
        <v/>
      </c>
      <c r="B318" t="str">
        <f>FA!C318&amp;FA!G318</f>
        <v/>
      </c>
      <c r="C318">
        <f>FA!E318</f>
        <v>0</v>
      </c>
      <c r="D318">
        <f>FA!G318</f>
        <v>0</v>
      </c>
      <c r="E318" s="1">
        <f>FA!C318</f>
        <v>0</v>
      </c>
      <c r="F318" t="s">
        <v>1051</v>
      </c>
      <c r="G318">
        <f>FA!A318</f>
        <v>0</v>
      </c>
      <c r="H318" t="str">
        <f t="shared" si="20"/>
        <v>FA0</v>
      </c>
      <c r="I318" t="str">
        <f t="shared" si="21"/>
        <v>FA00</v>
      </c>
      <c r="J318" t="str">
        <f t="shared" si="22"/>
        <v>FA00</v>
      </c>
      <c r="K318">
        <f t="shared" si="23"/>
        <v>0</v>
      </c>
      <c r="L318">
        <f t="shared" si="24"/>
        <v>0</v>
      </c>
    </row>
    <row r="319" spans="1:12" x14ac:dyDescent="0.3">
      <c r="A319" t="str">
        <f>FA!C319&amp;FA!E319</f>
        <v/>
      </c>
      <c r="B319" t="str">
        <f>FA!C319&amp;FA!G319</f>
        <v/>
      </c>
      <c r="C319">
        <f>FA!E319</f>
        <v>0</v>
      </c>
      <c r="D319">
        <f>FA!G319</f>
        <v>0</v>
      </c>
      <c r="E319" s="1">
        <f>FA!C319</f>
        <v>0</v>
      </c>
      <c r="F319" t="s">
        <v>1051</v>
      </c>
      <c r="G319">
        <f>FA!A319</f>
        <v>0</v>
      </c>
      <c r="H319" t="str">
        <f t="shared" si="20"/>
        <v>FA0</v>
      </c>
      <c r="I319" t="str">
        <f t="shared" si="21"/>
        <v>FA00</v>
      </c>
      <c r="J319" t="str">
        <f t="shared" si="22"/>
        <v>FA00</v>
      </c>
      <c r="K319">
        <f t="shared" si="23"/>
        <v>0</v>
      </c>
      <c r="L319">
        <f t="shared" si="24"/>
        <v>0</v>
      </c>
    </row>
    <row r="320" spans="1:12" x14ac:dyDescent="0.3">
      <c r="A320" t="str">
        <f>FA!C320&amp;FA!E320</f>
        <v/>
      </c>
      <c r="B320" t="str">
        <f>FA!C320&amp;FA!G320</f>
        <v/>
      </c>
      <c r="C320">
        <f>FA!E320</f>
        <v>0</v>
      </c>
      <c r="D320">
        <f>FA!G320</f>
        <v>0</v>
      </c>
      <c r="E320" s="1">
        <f>FA!C320</f>
        <v>0</v>
      </c>
      <c r="F320" t="s">
        <v>1051</v>
      </c>
      <c r="G320">
        <f>FA!A320</f>
        <v>0</v>
      </c>
      <c r="H320" t="str">
        <f t="shared" si="20"/>
        <v>FA0</v>
      </c>
      <c r="I320" t="str">
        <f t="shared" si="21"/>
        <v>FA00</v>
      </c>
      <c r="J320" t="str">
        <f t="shared" si="22"/>
        <v>FA00</v>
      </c>
      <c r="K320">
        <f t="shared" si="23"/>
        <v>0</v>
      </c>
      <c r="L320">
        <f t="shared" si="24"/>
        <v>0</v>
      </c>
    </row>
    <row r="321" spans="1:12" x14ac:dyDescent="0.3">
      <c r="A321" t="str">
        <f>FA!C321&amp;FA!E321</f>
        <v/>
      </c>
      <c r="B321" t="str">
        <f>FA!C321&amp;FA!G321</f>
        <v/>
      </c>
      <c r="C321">
        <f>FA!E321</f>
        <v>0</v>
      </c>
      <c r="D321">
        <f>FA!G321</f>
        <v>0</v>
      </c>
      <c r="E321" s="1">
        <f>FA!C321</f>
        <v>0</v>
      </c>
      <c r="F321" t="s">
        <v>1051</v>
      </c>
      <c r="G321">
        <f>FA!A321</f>
        <v>0</v>
      </c>
      <c r="H321" t="str">
        <f t="shared" si="20"/>
        <v>FA0</v>
      </c>
      <c r="I321" t="str">
        <f t="shared" si="21"/>
        <v>FA00</v>
      </c>
      <c r="J321" t="str">
        <f t="shared" si="22"/>
        <v>FA00</v>
      </c>
      <c r="K321">
        <f t="shared" si="23"/>
        <v>0</v>
      </c>
      <c r="L321">
        <f t="shared" si="24"/>
        <v>0</v>
      </c>
    </row>
    <row r="322" spans="1:12" x14ac:dyDescent="0.3">
      <c r="A322" t="str">
        <f>FA!C322&amp;FA!E322</f>
        <v/>
      </c>
      <c r="B322" t="str">
        <f>FA!C322&amp;FA!G322</f>
        <v/>
      </c>
      <c r="C322">
        <f>FA!E322</f>
        <v>0</v>
      </c>
      <c r="D322">
        <f>FA!G322</f>
        <v>0</v>
      </c>
      <c r="E322" s="1">
        <f>FA!C322</f>
        <v>0</v>
      </c>
      <c r="F322" t="s">
        <v>1051</v>
      </c>
      <c r="G322">
        <f>FA!A322</f>
        <v>0</v>
      </c>
      <c r="H322" t="str">
        <f t="shared" si="20"/>
        <v>FA0</v>
      </c>
      <c r="I322" t="str">
        <f t="shared" si="21"/>
        <v>FA00</v>
      </c>
      <c r="J322" t="str">
        <f t="shared" si="22"/>
        <v>FA00</v>
      </c>
      <c r="K322">
        <f t="shared" si="23"/>
        <v>0</v>
      </c>
      <c r="L322">
        <f t="shared" si="24"/>
        <v>0</v>
      </c>
    </row>
    <row r="323" spans="1:12" x14ac:dyDescent="0.3">
      <c r="A323" t="str">
        <f>FA!C323&amp;FA!E323</f>
        <v/>
      </c>
      <c r="B323" t="str">
        <f>FA!C323&amp;FA!G323</f>
        <v/>
      </c>
      <c r="C323">
        <f>FA!E323</f>
        <v>0</v>
      </c>
      <c r="D323">
        <f>FA!G323</f>
        <v>0</v>
      </c>
      <c r="E323" s="1">
        <f>FA!C323</f>
        <v>0</v>
      </c>
      <c r="F323" t="s">
        <v>1051</v>
      </c>
      <c r="G323">
        <f>FA!A323</f>
        <v>0</v>
      </c>
      <c r="H323" t="str">
        <f t="shared" ref="H323:H386" si="25">F323&amp;G323</f>
        <v>FA0</v>
      </c>
      <c r="I323" t="str">
        <f t="shared" ref="I323:I386" si="26">H323&amp;C323</f>
        <v>FA00</v>
      </c>
      <c r="J323" t="str">
        <f t="shared" ref="J323:J386" si="27">H323&amp;D323</f>
        <v>FA00</v>
      </c>
      <c r="K323">
        <f t="shared" ref="K323:K386" si="28">C323</f>
        <v>0</v>
      </c>
      <c r="L323">
        <f t="shared" ref="L323:L386" si="29">D323</f>
        <v>0</v>
      </c>
    </row>
    <row r="324" spans="1:12" x14ac:dyDescent="0.3">
      <c r="A324" t="str">
        <f>FA!C324&amp;FA!E324</f>
        <v/>
      </c>
      <c r="B324" t="str">
        <f>FA!C324&amp;FA!G324</f>
        <v/>
      </c>
      <c r="C324">
        <f>FA!E324</f>
        <v>0</v>
      </c>
      <c r="D324">
        <f>FA!G324</f>
        <v>0</v>
      </c>
      <c r="E324" s="1">
        <f>FA!C324</f>
        <v>0</v>
      </c>
      <c r="F324" t="s">
        <v>1051</v>
      </c>
      <c r="G324">
        <f>FA!A324</f>
        <v>0</v>
      </c>
      <c r="H324" t="str">
        <f t="shared" si="25"/>
        <v>FA0</v>
      </c>
      <c r="I324" t="str">
        <f t="shared" si="26"/>
        <v>FA00</v>
      </c>
      <c r="J324" t="str">
        <f t="shared" si="27"/>
        <v>FA00</v>
      </c>
      <c r="K324">
        <f t="shared" si="28"/>
        <v>0</v>
      </c>
      <c r="L324">
        <f t="shared" si="29"/>
        <v>0</v>
      </c>
    </row>
    <row r="325" spans="1:12" x14ac:dyDescent="0.3">
      <c r="A325" t="str">
        <f>FA!C325&amp;FA!E325</f>
        <v/>
      </c>
      <c r="B325" t="str">
        <f>FA!C325&amp;FA!G325</f>
        <v/>
      </c>
      <c r="C325">
        <f>FA!E325</f>
        <v>0</v>
      </c>
      <c r="D325">
        <f>FA!G325</f>
        <v>0</v>
      </c>
      <c r="E325" s="1">
        <f>FA!C325</f>
        <v>0</v>
      </c>
      <c r="F325" t="s">
        <v>1051</v>
      </c>
      <c r="G325">
        <f>FA!A325</f>
        <v>0</v>
      </c>
      <c r="H325" t="str">
        <f t="shared" si="25"/>
        <v>FA0</v>
      </c>
      <c r="I325" t="str">
        <f t="shared" si="26"/>
        <v>FA00</v>
      </c>
      <c r="J325" t="str">
        <f t="shared" si="27"/>
        <v>FA00</v>
      </c>
      <c r="K325">
        <f t="shared" si="28"/>
        <v>0</v>
      </c>
      <c r="L325">
        <f t="shared" si="29"/>
        <v>0</v>
      </c>
    </row>
    <row r="326" spans="1:12" x14ac:dyDescent="0.3">
      <c r="A326" t="str">
        <f>FA!C326&amp;FA!E326</f>
        <v/>
      </c>
      <c r="B326" t="str">
        <f>FA!C326&amp;FA!G326</f>
        <v/>
      </c>
      <c r="C326">
        <f>FA!E326</f>
        <v>0</v>
      </c>
      <c r="D326">
        <f>FA!G326</f>
        <v>0</v>
      </c>
      <c r="E326" s="1">
        <f>FA!C326</f>
        <v>0</v>
      </c>
      <c r="F326" t="s">
        <v>1051</v>
      </c>
      <c r="G326">
        <f>FA!A326</f>
        <v>0</v>
      </c>
      <c r="H326" t="str">
        <f t="shared" si="25"/>
        <v>FA0</v>
      </c>
      <c r="I326" t="str">
        <f t="shared" si="26"/>
        <v>FA00</v>
      </c>
      <c r="J326" t="str">
        <f t="shared" si="27"/>
        <v>FA00</v>
      </c>
      <c r="K326">
        <f t="shared" si="28"/>
        <v>0</v>
      </c>
      <c r="L326">
        <f t="shared" si="29"/>
        <v>0</v>
      </c>
    </row>
    <row r="327" spans="1:12" x14ac:dyDescent="0.3">
      <c r="A327" t="str">
        <f>FA!C327&amp;FA!E327</f>
        <v/>
      </c>
      <c r="B327" t="str">
        <f>FA!C327&amp;FA!G327</f>
        <v/>
      </c>
      <c r="C327">
        <f>FA!E327</f>
        <v>0</v>
      </c>
      <c r="D327">
        <f>FA!G327</f>
        <v>0</v>
      </c>
      <c r="E327" s="1">
        <f>FA!C327</f>
        <v>0</v>
      </c>
      <c r="F327" t="s">
        <v>1051</v>
      </c>
      <c r="G327">
        <f>FA!A327</f>
        <v>0</v>
      </c>
      <c r="H327" t="str">
        <f t="shared" si="25"/>
        <v>FA0</v>
      </c>
      <c r="I327" t="str">
        <f t="shared" si="26"/>
        <v>FA00</v>
      </c>
      <c r="J327" t="str">
        <f t="shared" si="27"/>
        <v>FA00</v>
      </c>
      <c r="K327">
        <f t="shared" si="28"/>
        <v>0</v>
      </c>
      <c r="L327">
        <f t="shared" si="29"/>
        <v>0</v>
      </c>
    </row>
    <row r="328" spans="1:12" x14ac:dyDescent="0.3">
      <c r="A328" t="str">
        <f>FA!C328&amp;FA!E328</f>
        <v/>
      </c>
      <c r="B328" t="str">
        <f>FA!C328&amp;FA!G328</f>
        <v/>
      </c>
      <c r="C328">
        <f>FA!E328</f>
        <v>0</v>
      </c>
      <c r="D328">
        <f>FA!G328</f>
        <v>0</v>
      </c>
      <c r="E328" s="1">
        <f>FA!C328</f>
        <v>0</v>
      </c>
      <c r="F328" t="s">
        <v>1051</v>
      </c>
      <c r="G328">
        <f>FA!A328</f>
        <v>0</v>
      </c>
      <c r="H328" t="str">
        <f t="shared" si="25"/>
        <v>FA0</v>
      </c>
      <c r="I328" t="str">
        <f t="shared" si="26"/>
        <v>FA00</v>
      </c>
      <c r="J328" t="str">
        <f t="shared" si="27"/>
        <v>FA00</v>
      </c>
      <c r="K328">
        <f t="shared" si="28"/>
        <v>0</v>
      </c>
      <c r="L328">
        <f t="shared" si="29"/>
        <v>0</v>
      </c>
    </row>
    <row r="329" spans="1:12" x14ac:dyDescent="0.3">
      <c r="A329" t="str">
        <f>FA!C329&amp;FA!E329</f>
        <v/>
      </c>
      <c r="B329" t="str">
        <f>FA!C329&amp;FA!G329</f>
        <v/>
      </c>
      <c r="C329">
        <f>FA!E329</f>
        <v>0</v>
      </c>
      <c r="D329">
        <f>FA!G329</f>
        <v>0</v>
      </c>
      <c r="E329" s="1">
        <f>FA!C329</f>
        <v>0</v>
      </c>
      <c r="F329" t="s">
        <v>1051</v>
      </c>
      <c r="G329">
        <f>FA!A329</f>
        <v>0</v>
      </c>
      <c r="H329" t="str">
        <f t="shared" si="25"/>
        <v>FA0</v>
      </c>
      <c r="I329" t="str">
        <f t="shared" si="26"/>
        <v>FA00</v>
      </c>
      <c r="J329" t="str">
        <f t="shared" si="27"/>
        <v>FA00</v>
      </c>
      <c r="K329">
        <f t="shared" si="28"/>
        <v>0</v>
      </c>
      <c r="L329">
        <f t="shared" si="29"/>
        <v>0</v>
      </c>
    </row>
    <row r="330" spans="1:12" x14ac:dyDescent="0.3">
      <c r="A330" t="str">
        <f>FA!C330&amp;FA!E330</f>
        <v/>
      </c>
      <c r="B330" t="str">
        <f>FA!C330&amp;FA!G330</f>
        <v/>
      </c>
      <c r="C330">
        <f>FA!E330</f>
        <v>0</v>
      </c>
      <c r="D330">
        <f>FA!G330</f>
        <v>0</v>
      </c>
      <c r="E330" s="1">
        <f>FA!C330</f>
        <v>0</v>
      </c>
      <c r="F330" t="s">
        <v>1051</v>
      </c>
      <c r="G330">
        <f>FA!A330</f>
        <v>0</v>
      </c>
      <c r="H330" t="str">
        <f t="shared" si="25"/>
        <v>FA0</v>
      </c>
      <c r="I330" t="str">
        <f t="shared" si="26"/>
        <v>FA00</v>
      </c>
      <c r="J330" t="str">
        <f t="shared" si="27"/>
        <v>FA00</v>
      </c>
      <c r="K330">
        <f t="shared" si="28"/>
        <v>0</v>
      </c>
      <c r="L330">
        <f t="shared" si="29"/>
        <v>0</v>
      </c>
    </row>
    <row r="331" spans="1:12" x14ac:dyDescent="0.3">
      <c r="A331" t="str">
        <f>FA!C331&amp;FA!E331</f>
        <v/>
      </c>
      <c r="B331" t="str">
        <f>FA!C331&amp;FA!G331</f>
        <v/>
      </c>
      <c r="C331">
        <f>FA!E331</f>
        <v>0</v>
      </c>
      <c r="D331">
        <f>FA!G331</f>
        <v>0</v>
      </c>
      <c r="E331" s="1">
        <f>FA!C331</f>
        <v>0</v>
      </c>
      <c r="F331" t="s">
        <v>1051</v>
      </c>
      <c r="G331">
        <f>FA!A331</f>
        <v>0</v>
      </c>
      <c r="H331" t="str">
        <f t="shared" si="25"/>
        <v>FA0</v>
      </c>
      <c r="I331" t="str">
        <f t="shared" si="26"/>
        <v>FA00</v>
      </c>
      <c r="J331" t="str">
        <f t="shared" si="27"/>
        <v>FA00</v>
      </c>
      <c r="K331">
        <f t="shared" si="28"/>
        <v>0</v>
      </c>
      <c r="L331">
        <f t="shared" si="29"/>
        <v>0</v>
      </c>
    </row>
    <row r="332" spans="1:12" x14ac:dyDescent="0.3">
      <c r="A332" t="str">
        <f>FA!C332&amp;FA!E332</f>
        <v/>
      </c>
      <c r="B332" t="str">
        <f>FA!C332&amp;FA!G332</f>
        <v/>
      </c>
      <c r="C332">
        <f>FA!E332</f>
        <v>0</v>
      </c>
      <c r="D332">
        <f>FA!G332</f>
        <v>0</v>
      </c>
      <c r="E332" s="1">
        <f>FA!C332</f>
        <v>0</v>
      </c>
      <c r="F332" t="s">
        <v>1051</v>
      </c>
      <c r="G332">
        <f>FA!A332</f>
        <v>0</v>
      </c>
      <c r="H332" t="str">
        <f t="shared" si="25"/>
        <v>FA0</v>
      </c>
      <c r="I332" t="str">
        <f t="shared" si="26"/>
        <v>FA00</v>
      </c>
      <c r="J332" t="str">
        <f t="shared" si="27"/>
        <v>FA00</v>
      </c>
      <c r="K332">
        <f t="shared" si="28"/>
        <v>0</v>
      </c>
      <c r="L332">
        <f t="shared" si="29"/>
        <v>0</v>
      </c>
    </row>
    <row r="333" spans="1:12" x14ac:dyDescent="0.3">
      <c r="A333" t="str">
        <f>FA!C333&amp;FA!E333</f>
        <v/>
      </c>
      <c r="B333" t="str">
        <f>FA!C333&amp;FA!G333</f>
        <v/>
      </c>
      <c r="C333">
        <f>FA!E333</f>
        <v>0</v>
      </c>
      <c r="D333">
        <f>FA!G333</f>
        <v>0</v>
      </c>
      <c r="E333" s="1">
        <f>FA!C333</f>
        <v>0</v>
      </c>
      <c r="F333" t="s">
        <v>1051</v>
      </c>
      <c r="G333">
        <f>FA!A333</f>
        <v>0</v>
      </c>
      <c r="H333" t="str">
        <f t="shared" si="25"/>
        <v>FA0</v>
      </c>
      <c r="I333" t="str">
        <f t="shared" si="26"/>
        <v>FA00</v>
      </c>
      <c r="J333" t="str">
        <f t="shared" si="27"/>
        <v>FA00</v>
      </c>
      <c r="K333">
        <f t="shared" si="28"/>
        <v>0</v>
      </c>
      <c r="L333">
        <f t="shared" si="29"/>
        <v>0</v>
      </c>
    </row>
    <row r="334" spans="1:12" x14ac:dyDescent="0.3">
      <c r="A334" t="str">
        <f>FA!C334&amp;FA!E334</f>
        <v/>
      </c>
      <c r="B334" t="str">
        <f>FA!C334&amp;FA!G334</f>
        <v/>
      </c>
      <c r="C334">
        <f>FA!E334</f>
        <v>0</v>
      </c>
      <c r="D334">
        <f>FA!G334</f>
        <v>0</v>
      </c>
      <c r="E334" s="1">
        <f>FA!C334</f>
        <v>0</v>
      </c>
      <c r="F334" t="s">
        <v>1051</v>
      </c>
      <c r="G334">
        <f>FA!A334</f>
        <v>0</v>
      </c>
      <c r="H334" t="str">
        <f t="shared" si="25"/>
        <v>FA0</v>
      </c>
      <c r="I334" t="str">
        <f t="shared" si="26"/>
        <v>FA00</v>
      </c>
      <c r="J334" t="str">
        <f t="shared" si="27"/>
        <v>FA00</v>
      </c>
      <c r="K334">
        <f t="shared" si="28"/>
        <v>0</v>
      </c>
      <c r="L334">
        <f t="shared" si="29"/>
        <v>0</v>
      </c>
    </row>
    <row r="335" spans="1:12" x14ac:dyDescent="0.3">
      <c r="A335" t="str">
        <f>FA!C335&amp;FA!E335</f>
        <v/>
      </c>
      <c r="B335" t="str">
        <f>FA!C335&amp;FA!G335</f>
        <v/>
      </c>
      <c r="C335">
        <f>FA!E335</f>
        <v>0</v>
      </c>
      <c r="D335">
        <f>FA!G335</f>
        <v>0</v>
      </c>
      <c r="E335" s="1">
        <f>FA!C335</f>
        <v>0</v>
      </c>
      <c r="F335" t="s">
        <v>1051</v>
      </c>
      <c r="G335">
        <f>FA!A335</f>
        <v>0</v>
      </c>
      <c r="H335" t="str">
        <f t="shared" si="25"/>
        <v>FA0</v>
      </c>
      <c r="I335" t="str">
        <f t="shared" si="26"/>
        <v>FA00</v>
      </c>
      <c r="J335" t="str">
        <f t="shared" si="27"/>
        <v>FA00</v>
      </c>
      <c r="K335">
        <f t="shared" si="28"/>
        <v>0</v>
      </c>
      <c r="L335">
        <f t="shared" si="29"/>
        <v>0</v>
      </c>
    </row>
    <row r="336" spans="1:12" x14ac:dyDescent="0.3">
      <c r="A336" t="str">
        <f>FA!C336&amp;FA!E336</f>
        <v/>
      </c>
      <c r="B336" t="str">
        <f>FA!C336&amp;FA!G336</f>
        <v/>
      </c>
      <c r="C336">
        <f>FA!E336</f>
        <v>0</v>
      </c>
      <c r="D336">
        <f>FA!G336</f>
        <v>0</v>
      </c>
      <c r="E336" s="1">
        <f>FA!C336</f>
        <v>0</v>
      </c>
      <c r="F336" t="s">
        <v>1051</v>
      </c>
      <c r="G336">
        <f>FA!A336</f>
        <v>0</v>
      </c>
      <c r="H336" t="str">
        <f t="shared" si="25"/>
        <v>FA0</v>
      </c>
      <c r="I336" t="str">
        <f t="shared" si="26"/>
        <v>FA00</v>
      </c>
      <c r="J336" t="str">
        <f t="shared" si="27"/>
        <v>FA00</v>
      </c>
      <c r="K336">
        <f t="shared" si="28"/>
        <v>0</v>
      </c>
      <c r="L336">
        <f t="shared" si="29"/>
        <v>0</v>
      </c>
    </row>
    <row r="337" spans="1:12" x14ac:dyDescent="0.3">
      <c r="A337" t="str">
        <f>FA!C337&amp;FA!E337</f>
        <v/>
      </c>
      <c r="B337" t="str">
        <f>FA!C337&amp;FA!G337</f>
        <v/>
      </c>
      <c r="C337">
        <f>FA!E337</f>
        <v>0</v>
      </c>
      <c r="D337">
        <f>FA!G337</f>
        <v>0</v>
      </c>
      <c r="E337" s="1">
        <f>FA!C337</f>
        <v>0</v>
      </c>
      <c r="F337" t="s">
        <v>1051</v>
      </c>
      <c r="G337">
        <f>FA!A337</f>
        <v>0</v>
      </c>
      <c r="H337" t="str">
        <f t="shared" si="25"/>
        <v>FA0</v>
      </c>
      <c r="I337" t="str">
        <f t="shared" si="26"/>
        <v>FA00</v>
      </c>
      <c r="J337" t="str">
        <f t="shared" si="27"/>
        <v>FA00</v>
      </c>
      <c r="K337">
        <f t="shared" si="28"/>
        <v>0</v>
      </c>
      <c r="L337">
        <f t="shared" si="29"/>
        <v>0</v>
      </c>
    </row>
    <row r="338" spans="1:12" x14ac:dyDescent="0.3">
      <c r="A338" t="str">
        <f>FA!C338&amp;FA!E338</f>
        <v/>
      </c>
      <c r="B338" t="str">
        <f>FA!C338&amp;FA!G338</f>
        <v/>
      </c>
      <c r="C338">
        <f>FA!E338</f>
        <v>0</v>
      </c>
      <c r="D338">
        <f>FA!G338</f>
        <v>0</v>
      </c>
      <c r="E338" s="1">
        <f>FA!C338</f>
        <v>0</v>
      </c>
      <c r="F338" t="s">
        <v>1051</v>
      </c>
      <c r="G338">
        <f>FA!A338</f>
        <v>0</v>
      </c>
      <c r="H338" t="str">
        <f t="shared" si="25"/>
        <v>FA0</v>
      </c>
      <c r="I338" t="str">
        <f t="shared" si="26"/>
        <v>FA00</v>
      </c>
      <c r="J338" t="str">
        <f t="shared" si="27"/>
        <v>FA00</v>
      </c>
      <c r="K338">
        <f t="shared" si="28"/>
        <v>0</v>
      </c>
      <c r="L338">
        <f t="shared" si="29"/>
        <v>0</v>
      </c>
    </row>
    <row r="339" spans="1:12" x14ac:dyDescent="0.3">
      <c r="A339" t="str">
        <f>FA!C339&amp;FA!E339</f>
        <v/>
      </c>
      <c r="B339" t="str">
        <f>FA!C339&amp;FA!G339</f>
        <v/>
      </c>
      <c r="C339">
        <f>FA!E339</f>
        <v>0</v>
      </c>
      <c r="D339">
        <f>FA!G339</f>
        <v>0</v>
      </c>
      <c r="E339" s="1">
        <f>FA!C339</f>
        <v>0</v>
      </c>
      <c r="F339" t="s">
        <v>1051</v>
      </c>
      <c r="G339">
        <f>FA!A339</f>
        <v>0</v>
      </c>
      <c r="H339" t="str">
        <f t="shared" si="25"/>
        <v>FA0</v>
      </c>
      <c r="I339" t="str">
        <f t="shared" si="26"/>
        <v>FA00</v>
      </c>
      <c r="J339" t="str">
        <f t="shared" si="27"/>
        <v>FA00</v>
      </c>
      <c r="K339">
        <f t="shared" si="28"/>
        <v>0</v>
      </c>
      <c r="L339">
        <f t="shared" si="29"/>
        <v>0</v>
      </c>
    </row>
    <row r="340" spans="1:12" x14ac:dyDescent="0.3">
      <c r="A340" t="str">
        <f>FA!C340&amp;FA!E340</f>
        <v/>
      </c>
      <c r="B340" t="str">
        <f>FA!C340&amp;FA!G340</f>
        <v/>
      </c>
      <c r="C340">
        <f>FA!E340</f>
        <v>0</v>
      </c>
      <c r="D340">
        <f>FA!G340</f>
        <v>0</v>
      </c>
      <c r="E340" s="1">
        <f>FA!C340</f>
        <v>0</v>
      </c>
      <c r="F340" t="s">
        <v>1051</v>
      </c>
      <c r="G340">
        <f>FA!A340</f>
        <v>0</v>
      </c>
      <c r="H340" t="str">
        <f t="shared" si="25"/>
        <v>FA0</v>
      </c>
      <c r="I340" t="str">
        <f t="shared" si="26"/>
        <v>FA00</v>
      </c>
      <c r="J340" t="str">
        <f t="shared" si="27"/>
        <v>FA00</v>
      </c>
      <c r="K340">
        <f t="shared" si="28"/>
        <v>0</v>
      </c>
      <c r="L340">
        <f t="shared" si="29"/>
        <v>0</v>
      </c>
    </row>
    <row r="341" spans="1:12" x14ac:dyDescent="0.3">
      <c r="A341" t="str">
        <f>FA!C341&amp;FA!E341</f>
        <v/>
      </c>
      <c r="B341" t="str">
        <f>FA!C341&amp;FA!G341</f>
        <v/>
      </c>
      <c r="C341">
        <f>FA!E341</f>
        <v>0</v>
      </c>
      <c r="D341">
        <f>FA!G341</f>
        <v>0</v>
      </c>
      <c r="E341" s="1">
        <f>FA!C341</f>
        <v>0</v>
      </c>
      <c r="F341" t="s">
        <v>1051</v>
      </c>
      <c r="G341">
        <f>FA!A341</f>
        <v>0</v>
      </c>
      <c r="H341" t="str">
        <f t="shared" si="25"/>
        <v>FA0</v>
      </c>
      <c r="I341" t="str">
        <f t="shared" si="26"/>
        <v>FA00</v>
      </c>
      <c r="J341" t="str">
        <f t="shared" si="27"/>
        <v>FA00</v>
      </c>
      <c r="K341">
        <f t="shared" si="28"/>
        <v>0</v>
      </c>
      <c r="L341">
        <f t="shared" si="29"/>
        <v>0</v>
      </c>
    </row>
    <row r="342" spans="1:12" x14ac:dyDescent="0.3">
      <c r="A342" t="str">
        <f>FA!C342&amp;FA!E342</f>
        <v/>
      </c>
      <c r="B342" t="str">
        <f>FA!C342&amp;FA!G342</f>
        <v/>
      </c>
      <c r="C342">
        <f>FA!E342</f>
        <v>0</v>
      </c>
      <c r="D342">
        <f>FA!G342</f>
        <v>0</v>
      </c>
      <c r="E342" s="1">
        <f>FA!C342</f>
        <v>0</v>
      </c>
      <c r="F342" t="s">
        <v>1051</v>
      </c>
      <c r="G342">
        <f>FA!A342</f>
        <v>0</v>
      </c>
      <c r="H342" t="str">
        <f t="shared" si="25"/>
        <v>FA0</v>
      </c>
      <c r="I342" t="str">
        <f t="shared" si="26"/>
        <v>FA00</v>
      </c>
      <c r="J342" t="str">
        <f t="shared" si="27"/>
        <v>FA00</v>
      </c>
      <c r="K342">
        <f t="shared" si="28"/>
        <v>0</v>
      </c>
      <c r="L342">
        <f t="shared" si="29"/>
        <v>0</v>
      </c>
    </row>
    <row r="343" spans="1:12" x14ac:dyDescent="0.3">
      <c r="A343" t="str">
        <f>FA!C343&amp;FA!E343</f>
        <v/>
      </c>
      <c r="B343" t="str">
        <f>FA!C343&amp;FA!G343</f>
        <v/>
      </c>
      <c r="C343">
        <f>FA!E343</f>
        <v>0</v>
      </c>
      <c r="D343">
        <f>FA!G343</f>
        <v>0</v>
      </c>
      <c r="E343" s="1">
        <f>FA!C343</f>
        <v>0</v>
      </c>
      <c r="F343" t="s">
        <v>1051</v>
      </c>
      <c r="G343">
        <f>FA!A343</f>
        <v>0</v>
      </c>
      <c r="H343" t="str">
        <f t="shared" si="25"/>
        <v>FA0</v>
      </c>
      <c r="I343" t="str">
        <f t="shared" si="26"/>
        <v>FA00</v>
      </c>
      <c r="J343" t="str">
        <f t="shared" si="27"/>
        <v>FA00</v>
      </c>
      <c r="K343">
        <f t="shared" si="28"/>
        <v>0</v>
      </c>
      <c r="L343">
        <f t="shared" si="29"/>
        <v>0</v>
      </c>
    </row>
    <row r="344" spans="1:12" x14ac:dyDescent="0.3">
      <c r="A344" t="str">
        <f>FA!C344&amp;FA!E344</f>
        <v/>
      </c>
      <c r="B344" t="str">
        <f>FA!C344&amp;FA!G344</f>
        <v/>
      </c>
      <c r="C344">
        <f>FA!E344</f>
        <v>0</v>
      </c>
      <c r="D344">
        <f>FA!G344</f>
        <v>0</v>
      </c>
      <c r="E344" s="1">
        <f>FA!C344</f>
        <v>0</v>
      </c>
      <c r="F344" t="s">
        <v>1051</v>
      </c>
      <c r="G344">
        <f>FA!A344</f>
        <v>0</v>
      </c>
      <c r="H344" t="str">
        <f t="shared" si="25"/>
        <v>FA0</v>
      </c>
      <c r="I344" t="str">
        <f t="shared" si="26"/>
        <v>FA00</v>
      </c>
      <c r="J344" t="str">
        <f t="shared" si="27"/>
        <v>FA00</v>
      </c>
      <c r="K344">
        <f t="shared" si="28"/>
        <v>0</v>
      </c>
      <c r="L344">
        <f t="shared" si="29"/>
        <v>0</v>
      </c>
    </row>
    <row r="345" spans="1:12" x14ac:dyDescent="0.3">
      <c r="A345" t="str">
        <f>FA!C345&amp;FA!E345</f>
        <v/>
      </c>
      <c r="B345" t="str">
        <f>FA!C345&amp;FA!G345</f>
        <v/>
      </c>
      <c r="C345">
        <f>FA!E345</f>
        <v>0</v>
      </c>
      <c r="D345">
        <f>FA!G345</f>
        <v>0</v>
      </c>
      <c r="E345" s="1">
        <f>FA!C345</f>
        <v>0</v>
      </c>
      <c r="F345" t="s">
        <v>1051</v>
      </c>
      <c r="G345">
        <f>FA!A345</f>
        <v>0</v>
      </c>
      <c r="H345" t="str">
        <f t="shared" si="25"/>
        <v>FA0</v>
      </c>
      <c r="I345" t="str">
        <f t="shared" si="26"/>
        <v>FA00</v>
      </c>
      <c r="J345" t="str">
        <f t="shared" si="27"/>
        <v>FA00</v>
      </c>
      <c r="K345">
        <f t="shared" si="28"/>
        <v>0</v>
      </c>
      <c r="L345">
        <f t="shared" si="29"/>
        <v>0</v>
      </c>
    </row>
    <row r="346" spans="1:12" x14ac:dyDescent="0.3">
      <c r="A346" t="str">
        <f>FA!C346&amp;FA!E346</f>
        <v/>
      </c>
      <c r="B346" t="str">
        <f>FA!C346&amp;FA!G346</f>
        <v/>
      </c>
      <c r="C346">
        <f>FA!E346</f>
        <v>0</v>
      </c>
      <c r="D346">
        <f>FA!G346</f>
        <v>0</v>
      </c>
      <c r="E346" s="1">
        <f>FA!C346</f>
        <v>0</v>
      </c>
      <c r="F346" t="s">
        <v>1051</v>
      </c>
      <c r="G346">
        <f>FA!A346</f>
        <v>0</v>
      </c>
      <c r="H346" t="str">
        <f t="shared" si="25"/>
        <v>FA0</v>
      </c>
      <c r="I346" t="str">
        <f t="shared" si="26"/>
        <v>FA00</v>
      </c>
      <c r="J346" t="str">
        <f t="shared" si="27"/>
        <v>FA00</v>
      </c>
      <c r="K346">
        <f t="shared" si="28"/>
        <v>0</v>
      </c>
      <c r="L346">
        <f t="shared" si="29"/>
        <v>0</v>
      </c>
    </row>
    <row r="347" spans="1:12" x14ac:dyDescent="0.3">
      <c r="A347" t="str">
        <f>FA!C347&amp;FA!E347</f>
        <v/>
      </c>
      <c r="B347" t="str">
        <f>FA!C347&amp;FA!G347</f>
        <v/>
      </c>
      <c r="C347">
        <f>FA!E347</f>
        <v>0</v>
      </c>
      <c r="D347">
        <f>FA!G347</f>
        <v>0</v>
      </c>
      <c r="E347" s="1">
        <f>FA!C347</f>
        <v>0</v>
      </c>
      <c r="F347" t="s">
        <v>1051</v>
      </c>
      <c r="G347">
        <f>FA!A347</f>
        <v>0</v>
      </c>
      <c r="H347" t="str">
        <f t="shared" si="25"/>
        <v>FA0</v>
      </c>
      <c r="I347" t="str">
        <f t="shared" si="26"/>
        <v>FA00</v>
      </c>
      <c r="J347" t="str">
        <f t="shared" si="27"/>
        <v>FA00</v>
      </c>
      <c r="K347">
        <f t="shared" si="28"/>
        <v>0</v>
      </c>
      <c r="L347">
        <f t="shared" si="29"/>
        <v>0</v>
      </c>
    </row>
    <row r="348" spans="1:12" x14ac:dyDescent="0.3">
      <c r="A348" t="str">
        <f>FA!C348&amp;FA!E348</f>
        <v/>
      </c>
      <c r="B348" t="str">
        <f>FA!C348&amp;FA!G348</f>
        <v/>
      </c>
      <c r="C348">
        <f>FA!E348</f>
        <v>0</v>
      </c>
      <c r="D348">
        <f>FA!G348</f>
        <v>0</v>
      </c>
      <c r="E348" s="1">
        <f>FA!C348</f>
        <v>0</v>
      </c>
      <c r="F348" t="s">
        <v>1051</v>
      </c>
      <c r="G348">
        <f>FA!A348</f>
        <v>0</v>
      </c>
      <c r="H348" t="str">
        <f t="shared" si="25"/>
        <v>FA0</v>
      </c>
      <c r="I348" t="str">
        <f t="shared" si="26"/>
        <v>FA00</v>
      </c>
      <c r="J348" t="str">
        <f t="shared" si="27"/>
        <v>FA00</v>
      </c>
      <c r="K348">
        <f t="shared" si="28"/>
        <v>0</v>
      </c>
      <c r="L348">
        <f t="shared" si="29"/>
        <v>0</v>
      </c>
    </row>
    <row r="349" spans="1:12" x14ac:dyDescent="0.3">
      <c r="A349" t="str">
        <f>FA!C349&amp;FA!E349</f>
        <v/>
      </c>
      <c r="B349" t="str">
        <f>FA!C349&amp;FA!G349</f>
        <v/>
      </c>
      <c r="C349">
        <f>FA!E349</f>
        <v>0</v>
      </c>
      <c r="D349">
        <f>FA!G349</f>
        <v>0</v>
      </c>
      <c r="E349" s="1">
        <f>FA!C349</f>
        <v>0</v>
      </c>
      <c r="F349" t="s">
        <v>1051</v>
      </c>
      <c r="G349">
        <f>FA!A349</f>
        <v>0</v>
      </c>
      <c r="H349" t="str">
        <f t="shared" si="25"/>
        <v>FA0</v>
      </c>
      <c r="I349" t="str">
        <f t="shared" si="26"/>
        <v>FA00</v>
      </c>
      <c r="J349" t="str">
        <f t="shared" si="27"/>
        <v>FA00</v>
      </c>
      <c r="K349">
        <f t="shared" si="28"/>
        <v>0</v>
      </c>
      <c r="L349">
        <f t="shared" si="29"/>
        <v>0</v>
      </c>
    </row>
    <row r="350" spans="1:12" x14ac:dyDescent="0.3">
      <c r="A350" t="str">
        <f>FA!C350&amp;FA!E350</f>
        <v/>
      </c>
      <c r="B350" t="str">
        <f>FA!C350&amp;FA!G350</f>
        <v/>
      </c>
      <c r="C350">
        <f>FA!E350</f>
        <v>0</v>
      </c>
      <c r="D350">
        <f>FA!G350</f>
        <v>0</v>
      </c>
      <c r="E350" s="1">
        <f>FA!C350</f>
        <v>0</v>
      </c>
      <c r="F350" t="s">
        <v>1051</v>
      </c>
      <c r="G350">
        <f>FA!A350</f>
        <v>0</v>
      </c>
      <c r="H350" t="str">
        <f t="shared" si="25"/>
        <v>FA0</v>
      </c>
      <c r="I350" t="str">
        <f t="shared" si="26"/>
        <v>FA00</v>
      </c>
      <c r="J350" t="str">
        <f t="shared" si="27"/>
        <v>FA00</v>
      </c>
      <c r="K350">
        <f t="shared" si="28"/>
        <v>0</v>
      </c>
      <c r="L350">
        <f t="shared" si="29"/>
        <v>0</v>
      </c>
    </row>
    <row r="351" spans="1:12" x14ac:dyDescent="0.3">
      <c r="A351" t="str">
        <f>FA!C351&amp;FA!E351</f>
        <v/>
      </c>
      <c r="B351" t="str">
        <f>FA!C351&amp;FA!G351</f>
        <v/>
      </c>
      <c r="C351">
        <f>FA!E351</f>
        <v>0</v>
      </c>
      <c r="D351">
        <f>FA!G351</f>
        <v>0</v>
      </c>
      <c r="E351" s="1">
        <f>FA!C351</f>
        <v>0</v>
      </c>
      <c r="F351" t="s">
        <v>1051</v>
      </c>
      <c r="G351">
        <f>FA!A351</f>
        <v>0</v>
      </c>
      <c r="H351" t="str">
        <f t="shared" si="25"/>
        <v>FA0</v>
      </c>
      <c r="I351" t="str">
        <f t="shared" si="26"/>
        <v>FA00</v>
      </c>
      <c r="J351" t="str">
        <f t="shared" si="27"/>
        <v>FA00</v>
      </c>
      <c r="K351">
        <f t="shared" si="28"/>
        <v>0</v>
      </c>
      <c r="L351">
        <f t="shared" si="29"/>
        <v>0</v>
      </c>
    </row>
    <row r="352" spans="1:12" x14ac:dyDescent="0.3">
      <c r="A352" t="str">
        <f>FA!C352&amp;FA!E352</f>
        <v/>
      </c>
      <c r="B352" t="str">
        <f>FA!C352&amp;FA!G352</f>
        <v/>
      </c>
      <c r="C352">
        <f>FA!E352</f>
        <v>0</v>
      </c>
      <c r="D352">
        <f>FA!G352</f>
        <v>0</v>
      </c>
      <c r="E352" s="1">
        <f>FA!C352</f>
        <v>0</v>
      </c>
      <c r="F352" t="s">
        <v>1051</v>
      </c>
      <c r="G352">
        <f>FA!A352</f>
        <v>0</v>
      </c>
      <c r="H352" t="str">
        <f t="shared" si="25"/>
        <v>FA0</v>
      </c>
      <c r="I352" t="str">
        <f t="shared" si="26"/>
        <v>FA00</v>
      </c>
      <c r="J352" t="str">
        <f t="shared" si="27"/>
        <v>FA00</v>
      </c>
      <c r="K352">
        <f t="shared" si="28"/>
        <v>0</v>
      </c>
      <c r="L352">
        <f t="shared" si="29"/>
        <v>0</v>
      </c>
    </row>
    <row r="353" spans="1:12" x14ac:dyDescent="0.3">
      <c r="A353" t="str">
        <f>FA!C353&amp;FA!E353</f>
        <v/>
      </c>
      <c r="B353" t="str">
        <f>FA!C353&amp;FA!G353</f>
        <v/>
      </c>
      <c r="C353">
        <f>FA!E353</f>
        <v>0</v>
      </c>
      <c r="D353">
        <f>FA!G353</f>
        <v>0</v>
      </c>
      <c r="E353" s="1">
        <f>FA!C353</f>
        <v>0</v>
      </c>
      <c r="F353" t="s">
        <v>1051</v>
      </c>
      <c r="G353">
        <f>FA!A353</f>
        <v>0</v>
      </c>
      <c r="H353" t="str">
        <f t="shared" si="25"/>
        <v>FA0</v>
      </c>
      <c r="I353" t="str">
        <f t="shared" si="26"/>
        <v>FA00</v>
      </c>
      <c r="J353" t="str">
        <f t="shared" si="27"/>
        <v>FA00</v>
      </c>
      <c r="K353">
        <f t="shared" si="28"/>
        <v>0</v>
      </c>
      <c r="L353">
        <f t="shared" si="29"/>
        <v>0</v>
      </c>
    </row>
    <row r="354" spans="1:12" x14ac:dyDescent="0.3">
      <c r="A354" t="str">
        <f>FA!C354&amp;FA!E354</f>
        <v/>
      </c>
      <c r="B354" t="str">
        <f>FA!C354&amp;FA!G354</f>
        <v/>
      </c>
      <c r="C354">
        <f>FA!E354</f>
        <v>0</v>
      </c>
      <c r="D354">
        <f>FA!G354</f>
        <v>0</v>
      </c>
      <c r="E354" s="1">
        <f>FA!C354</f>
        <v>0</v>
      </c>
      <c r="F354" t="s">
        <v>1051</v>
      </c>
      <c r="G354">
        <f>FA!A354</f>
        <v>0</v>
      </c>
      <c r="H354" t="str">
        <f t="shared" si="25"/>
        <v>FA0</v>
      </c>
      <c r="I354" t="str">
        <f t="shared" si="26"/>
        <v>FA00</v>
      </c>
      <c r="J354" t="str">
        <f t="shared" si="27"/>
        <v>FA00</v>
      </c>
      <c r="K354">
        <f t="shared" si="28"/>
        <v>0</v>
      </c>
      <c r="L354">
        <f t="shared" si="29"/>
        <v>0</v>
      </c>
    </row>
    <row r="355" spans="1:12" x14ac:dyDescent="0.3">
      <c r="A355" t="str">
        <f>FA!C355&amp;FA!E355</f>
        <v/>
      </c>
      <c r="B355" t="str">
        <f>FA!C355&amp;FA!G355</f>
        <v/>
      </c>
      <c r="C355">
        <f>FA!E355</f>
        <v>0</v>
      </c>
      <c r="D355">
        <f>FA!G355</f>
        <v>0</v>
      </c>
      <c r="E355" s="1">
        <f>FA!C355</f>
        <v>0</v>
      </c>
      <c r="F355" t="s">
        <v>1051</v>
      </c>
      <c r="G355">
        <f>FA!A355</f>
        <v>0</v>
      </c>
      <c r="H355" t="str">
        <f t="shared" si="25"/>
        <v>FA0</v>
      </c>
      <c r="I355" t="str">
        <f t="shared" si="26"/>
        <v>FA00</v>
      </c>
      <c r="J355" t="str">
        <f t="shared" si="27"/>
        <v>FA00</v>
      </c>
      <c r="K355">
        <f t="shared" si="28"/>
        <v>0</v>
      </c>
      <c r="L355">
        <f t="shared" si="29"/>
        <v>0</v>
      </c>
    </row>
    <row r="356" spans="1:12" x14ac:dyDescent="0.3">
      <c r="A356" t="str">
        <f>FA!C356&amp;FA!E356</f>
        <v/>
      </c>
      <c r="B356" t="str">
        <f>FA!C356&amp;FA!G356</f>
        <v/>
      </c>
      <c r="C356">
        <f>FA!E356</f>
        <v>0</v>
      </c>
      <c r="D356">
        <f>FA!G356</f>
        <v>0</v>
      </c>
      <c r="E356" s="1">
        <f>FA!C356</f>
        <v>0</v>
      </c>
      <c r="F356" t="s">
        <v>1051</v>
      </c>
      <c r="G356">
        <f>FA!A356</f>
        <v>0</v>
      </c>
      <c r="H356" t="str">
        <f t="shared" si="25"/>
        <v>FA0</v>
      </c>
      <c r="I356" t="str">
        <f t="shared" si="26"/>
        <v>FA00</v>
      </c>
      <c r="J356" t="str">
        <f t="shared" si="27"/>
        <v>FA00</v>
      </c>
      <c r="K356">
        <f t="shared" si="28"/>
        <v>0</v>
      </c>
      <c r="L356">
        <f t="shared" si="29"/>
        <v>0</v>
      </c>
    </row>
    <row r="357" spans="1:12" x14ac:dyDescent="0.3">
      <c r="A357" t="str">
        <f>FA!C357&amp;FA!E357</f>
        <v/>
      </c>
      <c r="B357" t="str">
        <f>FA!C357&amp;FA!G357</f>
        <v/>
      </c>
      <c r="C357">
        <f>FA!E357</f>
        <v>0</v>
      </c>
      <c r="D357">
        <f>FA!G357</f>
        <v>0</v>
      </c>
      <c r="E357" s="1">
        <f>FA!C357</f>
        <v>0</v>
      </c>
      <c r="F357" t="s">
        <v>1051</v>
      </c>
      <c r="G357">
        <f>FA!A357</f>
        <v>0</v>
      </c>
      <c r="H357" t="str">
        <f t="shared" si="25"/>
        <v>FA0</v>
      </c>
      <c r="I357" t="str">
        <f t="shared" si="26"/>
        <v>FA00</v>
      </c>
      <c r="J357" t="str">
        <f t="shared" si="27"/>
        <v>FA00</v>
      </c>
      <c r="K357">
        <f t="shared" si="28"/>
        <v>0</v>
      </c>
      <c r="L357">
        <f t="shared" si="29"/>
        <v>0</v>
      </c>
    </row>
    <row r="358" spans="1:12" x14ac:dyDescent="0.3">
      <c r="A358" t="str">
        <f>FA!C358&amp;FA!E358</f>
        <v/>
      </c>
      <c r="B358" t="str">
        <f>FA!C358&amp;FA!G358</f>
        <v/>
      </c>
      <c r="C358">
        <f>FA!E358</f>
        <v>0</v>
      </c>
      <c r="D358">
        <f>FA!G358</f>
        <v>0</v>
      </c>
      <c r="E358" s="1">
        <f>FA!C358</f>
        <v>0</v>
      </c>
      <c r="F358" t="s">
        <v>1051</v>
      </c>
      <c r="G358">
        <f>FA!A358</f>
        <v>0</v>
      </c>
      <c r="H358" t="str">
        <f t="shared" si="25"/>
        <v>FA0</v>
      </c>
      <c r="I358" t="str">
        <f t="shared" si="26"/>
        <v>FA00</v>
      </c>
      <c r="J358" t="str">
        <f t="shared" si="27"/>
        <v>FA00</v>
      </c>
      <c r="K358">
        <f t="shared" si="28"/>
        <v>0</v>
      </c>
      <c r="L358">
        <f t="shared" si="29"/>
        <v>0</v>
      </c>
    </row>
    <row r="359" spans="1:12" x14ac:dyDescent="0.3">
      <c r="A359" t="str">
        <f>FA!C359&amp;FA!E359</f>
        <v/>
      </c>
      <c r="B359" t="str">
        <f>FA!C359&amp;FA!G359</f>
        <v/>
      </c>
      <c r="C359">
        <f>FA!E359</f>
        <v>0</v>
      </c>
      <c r="D359">
        <f>FA!G359</f>
        <v>0</v>
      </c>
      <c r="E359" s="1">
        <f>FA!C359</f>
        <v>0</v>
      </c>
      <c r="F359" t="s">
        <v>1051</v>
      </c>
      <c r="G359">
        <f>FA!A359</f>
        <v>0</v>
      </c>
      <c r="H359" t="str">
        <f t="shared" si="25"/>
        <v>FA0</v>
      </c>
      <c r="I359" t="str">
        <f t="shared" si="26"/>
        <v>FA00</v>
      </c>
      <c r="J359" t="str">
        <f t="shared" si="27"/>
        <v>FA00</v>
      </c>
      <c r="K359">
        <f t="shared" si="28"/>
        <v>0</v>
      </c>
      <c r="L359">
        <f t="shared" si="29"/>
        <v>0</v>
      </c>
    </row>
    <row r="360" spans="1:12" x14ac:dyDescent="0.3">
      <c r="A360" t="str">
        <f>FA!C360&amp;FA!E360</f>
        <v/>
      </c>
      <c r="B360" t="str">
        <f>FA!C360&amp;FA!G360</f>
        <v/>
      </c>
      <c r="C360">
        <f>FA!E360</f>
        <v>0</v>
      </c>
      <c r="D360">
        <f>FA!G360</f>
        <v>0</v>
      </c>
      <c r="E360" s="1">
        <f>FA!C360</f>
        <v>0</v>
      </c>
      <c r="F360" t="s">
        <v>1051</v>
      </c>
      <c r="G360">
        <f>FA!A360</f>
        <v>0</v>
      </c>
      <c r="H360" t="str">
        <f t="shared" si="25"/>
        <v>FA0</v>
      </c>
      <c r="I360" t="str">
        <f t="shared" si="26"/>
        <v>FA00</v>
      </c>
      <c r="J360" t="str">
        <f t="shared" si="27"/>
        <v>FA00</v>
      </c>
      <c r="K360">
        <f t="shared" si="28"/>
        <v>0</v>
      </c>
      <c r="L360">
        <f t="shared" si="29"/>
        <v>0</v>
      </c>
    </row>
    <row r="361" spans="1:12" x14ac:dyDescent="0.3">
      <c r="A361" t="str">
        <f>FA!C361&amp;FA!E361</f>
        <v/>
      </c>
      <c r="B361" t="str">
        <f>FA!C361&amp;FA!G361</f>
        <v/>
      </c>
      <c r="C361">
        <f>FA!E361</f>
        <v>0</v>
      </c>
      <c r="D361">
        <f>FA!G361</f>
        <v>0</v>
      </c>
      <c r="E361" s="1">
        <f>FA!C361</f>
        <v>0</v>
      </c>
      <c r="F361" t="s">
        <v>1051</v>
      </c>
      <c r="G361">
        <f>FA!A361</f>
        <v>0</v>
      </c>
      <c r="H361" t="str">
        <f t="shared" si="25"/>
        <v>FA0</v>
      </c>
      <c r="I361" t="str">
        <f t="shared" si="26"/>
        <v>FA00</v>
      </c>
      <c r="J361" t="str">
        <f t="shared" si="27"/>
        <v>FA00</v>
      </c>
      <c r="K361">
        <f t="shared" si="28"/>
        <v>0</v>
      </c>
      <c r="L361">
        <f t="shared" si="29"/>
        <v>0</v>
      </c>
    </row>
    <row r="362" spans="1:12" x14ac:dyDescent="0.3">
      <c r="A362" t="str">
        <f>FA!C362&amp;FA!E362</f>
        <v/>
      </c>
      <c r="B362" t="str">
        <f>FA!C362&amp;FA!G362</f>
        <v/>
      </c>
      <c r="C362">
        <f>FA!E362</f>
        <v>0</v>
      </c>
      <c r="D362">
        <f>FA!G362</f>
        <v>0</v>
      </c>
      <c r="E362" s="1">
        <f>FA!C362</f>
        <v>0</v>
      </c>
      <c r="F362" t="s">
        <v>1051</v>
      </c>
      <c r="G362">
        <f>FA!A362</f>
        <v>0</v>
      </c>
      <c r="H362" t="str">
        <f t="shared" si="25"/>
        <v>FA0</v>
      </c>
      <c r="I362" t="str">
        <f t="shared" si="26"/>
        <v>FA00</v>
      </c>
      <c r="J362" t="str">
        <f t="shared" si="27"/>
        <v>FA00</v>
      </c>
      <c r="K362">
        <f t="shared" si="28"/>
        <v>0</v>
      </c>
      <c r="L362">
        <f t="shared" si="29"/>
        <v>0</v>
      </c>
    </row>
    <row r="363" spans="1:12" x14ac:dyDescent="0.3">
      <c r="A363" t="str">
        <f>FA!C363&amp;FA!E363</f>
        <v/>
      </c>
      <c r="B363" t="str">
        <f>FA!C363&amp;FA!G363</f>
        <v/>
      </c>
      <c r="C363">
        <f>FA!E363</f>
        <v>0</v>
      </c>
      <c r="D363">
        <f>FA!G363</f>
        <v>0</v>
      </c>
      <c r="E363" s="1">
        <f>FA!C363</f>
        <v>0</v>
      </c>
      <c r="F363" t="s">
        <v>1051</v>
      </c>
      <c r="G363">
        <f>FA!A363</f>
        <v>0</v>
      </c>
      <c r="H363" t="str">
        <f t="shared" si="25"/>
        <v>FA0</v>
      </c>
      <c r="I363" t="str">
        <f t="shared" si="26"/>
        <v>FA00</v>
      </c>
      <c r="J363" t="str">
        <f t="shared" si="27"/>
        <v>FA00</v>
      </c>
      <c r="K363">
        <f t="shared" si="28"/>
        <v>0</v>
      </c>
      <c r="L363">
        <f t="shared" si="29"/>
        <v>0</v>
      </c>
    </row>
    <row r="364" spans="1:12" x14ac:dyDescent="0.3">
      <c r="A364" t="str">
        <f>FA!C364&amp;FA!E364</f>
        <v/>
      </c>
      <c r="B364" t="str">
        <f>FA!C364&amp;FA!G364</f>
        <v/>
      </c>
      <c r="C364">
        <f>FA!E364</f>
        <v>0</v>
      </c>
      <c r="D364">
        <f>FA!G364</f>
        <v>0</v>
      </c>
      <c r="E364" s="1">
        <f>FA!C364</f>
        <v>0</v>
      </c>
      <c r="F364" t="s">
        <v>1051</v>
      </c>
      <c r="G364">
        <f>FA!A364</f>
        <v>0</v>
      </c>
      <c r="H364" t="str">
        <f t="shared" si="25"/>
        <v>FA0</v>
      </c>
      <c r="I364" t="str">
        <f t="shared" si="26"/>
        <v>FA00</v>
      </c>
      <c r="J364" t="str">
        <f t="shared" si="27"/>
        <v>FA00</v>
      </c>
      <c r="K364">
        <f t="shared" si="28"/>
        <v>0</v>
      </c>
      <c r="L364">
        <f t="shared" si="29"/>
        <v>0</v>
      </c>
    </row>
    <row r="365" spans="1:12" x14ac:dyDescent="0.3">
      <c r="A365" t="str">
        <f>FA!C365&amp;FA!E365</f>
        <v/>
      </c>
      <c r="B365" t="str">
        <f>FA!C365&amp;FA!G365</f>
        <v/>
      </c>
      <c r="C365">
        <f>FA!E365</f>
        <v>0</v>
      </c>
      <c r="D365">
        <f>FA!G365</f>
        <v>0</v>
      </c>
      <c r="E365" s="1">
        <f>FA!C365</f>
        <v>0</v>
      </c>
      <c r="F365" t="s">
        <v>1051</v>
      </c>
      <c r="G365">
        <f>FA!A365</f>
        <v>0</v>
      </c>
      <c r="H365" t="str">
        <f t="shared" si="25"/>
        <v>FA0</v>
      </c>
      <c r="I365" t="str">
        <f t="shared" si="26"/>
        <v>FA00</v>
      </c>
      <c r="J365" t="str">
        <f t="shared" si="27"/>
        <v>FA00</v>
      </c>
      <c r="K365">
        <f t="shared" si="28"/>
        <v>0</v>
      </c>
      <c r="L365">
        <f t="shared" si="29"/>
        <v>0</v>
      </c>
    </row>
    <row r="366" spans="1:12" x14ac:dyDescent="0.3">
      <c r="A366" t="str">
        <f>FA!C366&amp;FA!E366</f>
        <v/>
      </c>
      <c r="B366" t="str">
        <f>FA!C366&amp;FA!G366</f>
        <v/>
      </c>
      <c r="C366">
        <f>FA!E366</f>
        <v>0</v>
      </c>
      <c r="D366">
        <f>FA!G366</f>
        <v>0</v>
      </c>
      <c r="E366" s="1">
        <f>FA!C366</f>
        <v>0</v>
      </c>
      <c r="F366" t="s">
        <v>1051</v>
      </c>
      <c r="G366">
        <f>FA!A366</f>
        <v>0</v>
      </c>
      <c r="H366" t="str">
        <f t="shared" si="25"/>
        <v>FA0</v>
      </c>
      <c r="I366" t="str">
        <f t="shared" si="26"/>
        <v>FA00</v>
      </c>
      <c r="J366" t="str">
        <f t="shared" si="27"/>
        <v>FA00</v>
      </c>
      <c r="K366">
        <f t="shared" si="28"/>
        <v>0</v>
      </c>
      <c r="L366">
        <f t="shared" si="29"/>
        <v>0</v>
      </c>
    </row>
    <row r="367" spans="1:12" x14ac:dyDescent="0.3">
      <c r="A367" t="str">
        <f>FA!C367&amp;FA!E367</f>
        <v/>
      </c>
      <c r="B367" t="str">
        <f>FA!C367&amp;FA!G367</f>
        <v/>
      </c>
      <c r="C367">
        <f>FA!E367</f>
        <v>0</v>
      </c>
      <c r="D367">
        <f>FA!G367</f>
        <v>0</v>
      </c>
      <c r="E367" s="1">
        <f>FA!C367</f>
        <v>0</v>
      </c>
      <c r="F367" t="s">
        <v>1051</v>
      </c>
      <c r="G367">
        <f>FA!A367</f>
        <v>0</v>
      </c>
      <c r="H367" t="str">
        <f t="shared" si="25"/>
        <v>FA0</v>
      </c>
      <c r="I367" t="str">
        <f t="shared" si="26"/>
        <v>FA00</v>
      </c>
      <c r="J367" t="str">
        <f t="shared" si="27"/>
        <v>FA00</v>
      </c>
      <c r="K367">
        <f t="shared" si="28"/>
        <v>0</v>
      </c>
      <c r="L367">
        <f t="shared" si="29"/>
        <v>0</v>
      </c>
    </row>
    <row r="368" spans="1:12" x14ac:dyDescent="0.3">
      <c r="A368" t="str">
        <f>FA!C368&amp;FA!E368</f>
        <v/>
      </c>
      <c r="B368" t="str">
        <f>FA!C368&amp;FA!G368</f>
        <v/>
      </c>
      <c r="C368">
        <f>FA!E368</f>
        <v>0</v>
      </c>
      <c r="D368">
        <f>FA!G368</f>
        <v>0</v>
      </c>
      <c r="E368" s="1">
        <f>FA!C368</f>
        <v>0</v>
      </c>
      <c r="F368" t="s">
        <v>1051</v>
      </c>
      <c r="G368">
        <f>FA!A368</f>
        <v>0</v>
      </c>
      <c r="H368" t="str">
        <f t="shared" si="25"/>
        <v>FA0</v>
      </c>
      <c r="I368" t="str">
        <f t="shared" si="26"/>
        <v>FA00</v>
      </c>
      <c r="J368" t="str">
        <f t="shared" si="27"/>
        <v>FA00</v>
      </c>
      <c r="K368">
        <f t="shared" si="28"/>
        <v>0</v>
      </c>
      <c r="L368">
        <f t="shared" si="29"/>
        <v>0</v>
      </c>
    </row>
    <row r="369" spans="1:12" x14ac:dyDescent="0.3">
      <c r="A369" t="str">
        <f>FA!C369&amp;FA!E369</f>
        <v/>
      </c>
      <c r="B369" t="str">
        <f>FA!C369&amp;FA!G369</f>
        <v/>
      </c>
      <c r="C369">
        <f>FA!E369</f>
        <v>0</v>
      </c>
      <c r="D369">
        <f>FA!G369</f>
        <v>0</v>
      </c>
      <c r="E369" s="1">
        <f>FA!C369</f>
        <v>0</v>
      </c>
      <c r="F369" t="s">
        <v>1051</v>
      </c>
      <c r="G369">
        <f>FA!A369</f>
        <v>0</v>
      </c>
      <c r="H369" t="str">
        <f t="shared" si="25"/>
        <v>FA0</v>
      </c>
      <c r="I369" t="str">
        <f t="shared" si="26"/>
        <v>FA00</v>
      </c>
      <c r="J369" t="str">
        <f t="shared" si="27"/>
        <v>FA00</v>
      </c>
      <c r="K369">
        <f t="shared" si="28"/>
        <v>0</v>
      </c>
      <c r="L369">
        <f t="shared" si="29"/>
        <v>0</v>
      </c>
    </row>
    <row r="370" spans="1:12" x14ac:dyDescent="0.3">
      <c r="A370" t="str">
        <f>FA!C370&amp;FA!E370</f>
        <v/>
      </c>
      <c r="B370" t="str">
        <f>FA!C370&amp;FA!G370</f>
        <v/>
      </c>
      <c r="C370">
        <f>FA!E370</f>
        <v>0</v>
      </c>
      <c r="D370">
        <f>FA!G370</f>
        <v>0</v>
      </c>
      <c r="E370" s="1">
        <f>FA!C370</f>
        <v>0</v>
      </c>
      <c r="F370" t="s">
        <v>1051</v>
      </c>
      <c r="G370">
        <f>FA!A370</f>
        <v>0</v>
      </c>
      <c r="H370" t="str">
        <f t="shared" si="25"/>
        <v>FA0</v>
      </c>
      <c r="I370" t="str">
        <f t="shared" si="26"/>
        <v>FA00</v>
      </c>
      <c r="J370" t="str">
        <f t="shared" si="27"/>
        <v>FA00</v>
      </c>
      <c r="K370">
        <f t="shared" si="28"/>
        <v>0</v>
      </c>
      <c r="L370">
        <f t="shared" si="29"/>
        <v>0</v>
      </c>
    </row>
    <row r="371" spans="1:12" x14ac:dyDescent="0.3">
      <c r="A371" t="str">
        <f>FA!C371&amp;FA!E371</f>
        <v/>
      </c>
      <c r="B371" t="str">
        <f>FA!C371&amp;FA!G371</f>
        <v/>
      </c>
      <c r="C371">
        <f>FA!E371</f>
        <v>0</v>
      </c>
      <c r="D371">
        <f>FA!G371</f>
        <v>0</v>
      </c>
      <c r="E371" s="1">
        <f>FA!C371</f>
        <v>0</v>
      </c>
      <c r="F371" t="s">
        <v>1051</v>
      </c>
      <c r="G371">
        <f>FA!A371</f>
        <v>0</v>
      </c>
      <c r="H371" t="str">
        <f t="shared" si="25"/>
        <v>FA0</v>
      </c>
      <c r="I371" t="str">
        <f t="shared" si="26"/>
        <v>FA00</v>
      </c>
      <c r="J371" t="str">
        <f t="shared" si="27"/>
        <v>FA00</v>
      </c>
      <c r="K371">
        <f t="shared" si="28"/>
        <v>0</v>
      </c>
      <c r="L371">
        <f t="shared" si="29"/>
        <v>0</v>
      </c>
    </row>
    <row r="372" spans="1:12" x14ac:dyDescent="0.3">
      <c r="A372" t="str">
        <f>FA!C372&amp;FA!E372</f>
        <v/>
      </c>
      <c r="B372" t="str">
        <f>FA!C372&amp;FA!G372</f>
        <v/>
      </c>
      <c r="C372">
        <f>FA!E372</f>
        <v>0</v>
      </c>
      <c r="D372">
        <f>FA!G372</f>
        <v>0</v>
      </c>
      <c r="E372" s="1">
        <f>FA!C372</f>
        <v>0</v>
      </c>
      <c r="F372" t="s">
        <v>1051</v>
      </c>
      <c r="G372">
        <f>FA!A372</f>
        <v>0</v>
      </c>
      <c r="H372" t="str">
        <f t="shared" si="25"/>
        <v>FA0</v>
      </c>
      <c r="I372" t="str">
        <f t="shared" si="26"/>
        <v>FA00</v>
      </c>
      <c r="J372" t="str">
        <f t="shared" si="27"/>
        <v>FA00</v>
      </c>
      <c r="K372">
        <f t="shared" si="28"/>
        <v>0</v>
      </c>
      <c r="L372">
        <f t="shared" si="29"/>
        <v>0</v>
      </c>
    </row>
    <row r="373" spans="1:12" x14ac:dyDescent="0.3">
      <c r="A373" t="str">
        <f>FA!C373&amp;FA!E373</f>
        <v/>
      </c>
      <c r="B373" t="str">
        <f>FA!C373&amp;FA!G373</f>
        <v/>
      </c>
      <c r="C373">
        <f>FA!E373</f>
        <v>0</v>
      </c>
      <c r="D373">
        <f>FA!G373</f>
        <v>0</v>
      </c>
      <c r="E373" s="1">
        <f>FA!C373</f>
        <v>0</v>
      </c>
      <c r="F373" t="s">
        <v>1051</v>
      </c>
      <c r="G373">
        <f>FA!A373</f>
        <v>0</v>
      </c>
      <c r="H373" t="str">
        <f t="shared" si="25"/>
        <v>FA0</v>
      </c>
      <c r="I373" t="str">
        <f t="shared" si="26"/>
        <v>FA00</v>
      </c>
      <c r="J373" t="str">
        <f t="shared" si="27"/>
        <v>FA00</v>
      </c>
      <c r="K373">
        <f t="shared" si="28"/>
        <v>0</v>
      </c>
      <c r="L373">
        <f t="shared" si="29"/>
        <v>0</v>
      </c>
    </row>
    <row r="374" spans="1:12" x14ac:dyDescent="0.3">
      <c r="A374" t="str">
        <f>FA!C374&amp;FA!E374</f>
        <v/>
      </c>
      <c r="B374" t="str">
        <f>FA!C374&amp;FA!G374</f>
        <v/>
      </c>
      <c r="C374">
        <f>FA!E374</f>
        <v>0</v>
      </c>
      <c r="D374">
        <f>FA!G374</f>
        <v>0</v>
      </c>
      <c r="E374" s="1">
        <f>FA!C374</f>
        <v>0</v>
      </c>
      <c r="F374" t="s">
        <v>1051</v>
      </c>
      <c r="G374">
        <f>FA!A374</f>
        <v>0</v>
      </c>
      <c r="H374" t="str">
        <f t="shared" si="25"/>
        <v>FA0</v>
      </c>
      <c r="I374" t="str">
        <f t="shared" si="26"/>
        <v>FA00</v>
      </c>
      <c r="J374" t="str">
        <f t="shared" si="27"/>
        <v>FA00</v>
      </c>
      <c r="K374">
        <f t="shared" si="28"/>
        <v>0</v>
      </c>
      <c r="L374">
        <f t="shared" si="29"/>
        <v>0</v>
      </c>
    </row>
    <row r="375" spans="1:12" x14ac:dyDescent="0.3">
      <c r="A375" t="str">
        <f>FA!C375&amp;FA!E375</f>
        <v/>
      </c>
      <c r="B375" t="str">
        <f>FA!C375&amp;FA!G375</f>
        <v/>
      </c>
      <c r="C375">
        <f>FA!E375</f>
        <v>0</v>
      </c>
      <c r="D375">
        <f>FA!G375</f>
        <v>0</v>
      </c>
      <c r="E375" s="1">
        <f>FA!C375</f>
        <v>0</v>
      </c>
      <c r="F375" t="s">
        <v>1051</v>
      </c>
      <c r="G375">
        <f>FA!A375</f>
        <v>0</v>
      </c>
      <c r="H375" t="str">
        <f t="shared" si="25"/>
        <v>FA0</v>
      </c>
      <c r="I375" t="str">
        <f t="shared" si="26"/>
        <v>FA00</v>
      </c>
      <c r="J375" t="str">
        <f t="shared" si="27"/>
        <v>FA00</v>
      </c>
      <c r="K375">
        <f t="shared" si="28"/>
        <v>0</v>
      </c>
      <c r="L375">
        <f t="shared" si="29"/>
        <v>0</v>
      </c>
    </row>
    <row r="376" spans="1:12" x14ac:dyDescent="0.3">
      <c r="A376" t="str">
        <f>FA!C376&amp;FA!E376</f>
        <v/>
      </c>
      <c r="B376" t="str">
        <f>FA!C376&amp;FA!G376</f>
        <v/>
      </c>
      <c r="C376">
        <f>FA!E376</f>
        <v>0</v>
      </c>
      <c r="D376">
        <f>FA!G376</f>
        <v>0</v>
      </c>
      <c r="E376" s="1">
        <f>FA!C376</f>
        <v>0</v>
      </c>
      <c r="F376" t="s">
        <v>1051</v>
      </c>
      <c r="G376">
        <f>FA!A376</f>
        <v>0</v>
      </c>
      <c r="H376" t="str">
        <f t="shared" si="25"/>
        <v>FA0</v>
      </c>
      <c r="I376" t="str">
        <f t="shared" si="26"/>
        <v>FA00</v>
      </c>
      <c r="J376" t="str">
        <f t="shared" si="27"/>
        <v>FA00</v>
      </c>
      <c r="K376">
        <f t="shared" si="28"/>
        <v>0</v>
      </c>
      <c r="L376">
        <f t="shared" si="29"/>
        <v>0</v>
      </c>
    </row>
    <row r="377" spans="1:12" x14ac:dyDescent="0.3">
      <c r="A377" t="str">
        <f>FA!C377&amp;FA!E377</f>
        <v/>
      </c>
      <c r="B377" t="str">
        <f>FA!C377&amp;FA!G377</f>
        <v/>
      </c>
      <c r="C377">
        <f>FA!E377</f>
        <v>0</v>
      </c>
      <c r="D377">
        <f>FA!G377</f>
        <v>0</v>
      </c>
      <c r="E377" s="1">
        <f>FA!C377</f>
        <v>0</v>
      </c>
      <c r="F377" t="s">
        <v>1051</v>
      </c>
      <c r="G377">
        <f>FA!A377</f>
        <v>0</v>
      </c>
      <c r="H377" t="str">
        <f t="shared" si="25"/>
        <v>FA0</v>
      </c>
      <c r="I377" t="str">
        <f t="shared" si="26"/>
        <v>FA00</v>
      </c>
      <c r="J377" t="str">
        <f t="shared" si="27"/>
        <v>FA00</v>
      </c>
      <c r="K377">
        <f t="shared" si="28"/>
        <v>0</v>
      </c>
      <c r="L377">
        <f t="shared" si="29"/>
        <v>0</v>
      </c>
    </row>
    <row r="378" spans="1:12" x14ac:dyDescent="0.3">
      <c r="A378" t="str">
        <f>FA!C378&amp;FA!E378</f>
        <v/>
      </c>
      <c r="B378" t="str">
        <f>FA!C378&amp;FA!G378</f>
        <v/>
      </c>
      <c r="C378">
        <f>FA!E378</f>
        <v>0</v>
      </c>
      <c r="D378">
        <f>FA!G378</f>
        <v>0</v>
      </c>
      <c r="E378" s="1">
        <f>FA!C378</f>
        <v>0</v>
      </c>
      <c r="F378" t="s">
        <v>1051</v>
      </c>
      <c r="G378">
        <f>FA!A378</f>
        <v>0</v>
      </c>
      <c r="H378" t="str">
        <f t="shared" si="25"/>
        <v>FA0</v>
      </c>
      <c r="I378" t="str">
        <f t="shared" si="26"/>
        <v>FA00</v>
      </c>
      <c r="J378" t="str">
        <f t="shared" si="27"/>
        <v>FA00</v>
      </c>
      <c r="K378">
        <f t="shared" si="28"/>
        <v>0</v>
      </c>
      <c r="L378">
        <f t="shared" si="29"/>
        <v>0</v>
      </c>
    </row>
    <row r="379" spans="1:12" x14ac:dyDescent="0.3">
      <c r="A379" t="str">
        <f>FA!C379&amp;FA!E379</f>
        <v/>
      </c>
      <c r="B379" t="str">
        <f>FA!C379&amp;FA!G379</f>
        <v/>
      </c>
      <c r="C379">
        <f>FA!E379</f>
        <v>0</v>
      </c>
      <c r="D379">
        <f>FA!G379</f>
        <v>0</v>
      </c>
      <c r="E379" s="1">
        <f>FA!C379</f>
        <v>0</v>
      </c>
      <c r="F379" t="s">
        <v>1051</v>
      </c>
      <c r="G379">
        <f>FA!A379</f>
        <v>0</v>
      </c>
      <c r="H379" t="str">
        <f t="shared" si="25"/>
        <v>FA0</v>
      </c>
      <c r="I379" t="str">
        <f t="shared" si="26"/>
        <v>FA00</v>
      </c>
      <c r="J379" t="str">
        <f t="shared" si="27"/>
        <v>FA00</v>
      </c>
      <c r="K379">
        <f t="shared" si="28"/>
        <v>0</v>
      </c>
      <c r="L379">
        <f t="shared" si="29"/>
        <v>0</v>
      </c>
    </row>
    <row r="380" spans="1:12" x14ac:dyDescent="0.3">
      <c r="A380" t="str">
        <f>FA!C380&amp;FA!E380</f>
        <v/>
      </c>
      <c r="B380" t="str">
        <f>FA!C380&amp;FA!G380</f>
        <v/>
      </c>
      <c r="C380">
        <f>FA!E380</f>
        <v>0</v>
      </c>
      <c r="D380">
        <f>FA!G380</f>
        <v>0</v>
      </c>
      <c r="E380" s="1">
        <f>FA!C380</f>
        <v>0</v>
      </c>
      <c r="F380" t="s">
        <v>1051</v>
      </c>
      <c r="G380">
        <f>FA!A380</f>
        <v>0</v>
      </c>
      <c r="H380" t="str">
        <f t="shared" si="25"/>
        <v>FA0</v>
      </c>
      <c r="I380" t="str">
        <f t="shared" si="26"/>
        <v>FA00</v>
      </c>
      <c r="J380" t="str">
        <f t="shared" si="27"/>
        <v>FA00</v>
      </c>
      <c r="K380">
        <f t="shared" si="28"/>
        <v>0</v>
      </c>
      <c r="L380">
        <f t="shared" si="29"/>
        <v>0</v>
      </c>
    </row>
    <row r="381" spans="1:12" x14ac:dyDescent="0.3">
      <c r="A381" t="str">
        <f>FA!C381&amp;FA!E381</f>
        <v/>
      </c>
      <c r="B381" t="str">
        <f>FA!C381&amp;FA!G381</f>
        <v/>
      </c>
      <c r="C381">
        <f>FA!E381</f>
        <v>0</v>
      </c>
      <c r="D381">
        <f>FA!G381</f>
        <v>0</v>
      </c>
      <c r="E381" s="1">
        <f>FA!C381</f>
        <v>0</v>
      </c>
      <c r="F381" t="s">
        <v>1051</v>
      </c>
      <c r="G381">
        <f>FA!A381</f>
        <v>0</v>
      </c>
      <c r="H381" t="str">
        <f t="shared" si="25"/>
        <v>FA0</v>
      </c>
      <c r="I381" t="str">
        <f t="shared" si="26"/>
        <v>FA00</v>
      </c>
      <c r="J381" t="str">
        <f t="shared" si="27"/>
        <v>FA00</v>
      </c>
      <c r="K381">
        <f t="shared" si="28"/>
        <v>0</v>
      </c>
      <c r="L381">
        <f t="shared" si="29"/>
        <v>0</v>
      </c>
    </row>
    <row r="382" spans="1:12" x14ac:dyDescent="0.3">
      <c r="A382" t="str">
        <f>FA!C382&amp;FA!E382</f>
        <v/>
      </c>
      <c r="B382" t="str">
        <f>FA!C382&amp;FA!G382</f>
        <v/>
      </c>
      <c r="C382">
        <f>FA!E382</f>
        <v>0</v>
      </c>
      <c r="D382">
        <f>FA!G382</f>
        <v>0</v>
      </c>
      <c r="E382" s="1">
        <f>FA!C382</f>
        <v>0</v>
      </c>
      <c r="F382" t="s">
        <v>1051</v>
      </c>
      <c r="G382">
        <f>FA!A382</f>
        <v>0</v>
      </c>
      <c r="H382" t="str">
        <f t="shared" si="25"/>
        <v>FA0</v>
      </c>
      <c r="I382" t="str">
        <f t="shared" si="26"/>
        <v>FA00</v>
      </c>
      <c r="J382" t="str">
        <f t="shared" si="27"/>
        <v>FA00</v>
      </c>
      <c r="K382">
        <f t="shared" si="28"/>
        <v>0</v>
      </c>
      <c r="L382">
        <f t="shared" si="29"/>
        <v>0</v>
      </c>
    </row>
    <row r="383" spans="1:12" x14ac:dyDescent="0.3">
      <c r="A383" t="str">
        <f>FA!C383&amp;FA!E383</f>
        <v/>
      </c>
      <c r="B383" t="str">
        <f>FA!C383&amp;FA!G383</f>
        <v/>
      </c>
      <c r="C383">
        <f>FA!E383</f>
        <v>0</v>
      </c>
      <c r="D383">
        <f>FA!G383</f>
        <v>0</v>
      </c>
      <c r="E383" s="1">
        <f>FA!C383</f>
        <v>0</v>
      </c>
      <c r="F383" t="s">
        <v>1051</v>
      </c>
      <c r="G383">
        <f>FA!A383</f>
        <v>0</v>
      </c>
      <c r="H383" t="str">
        <f t="shared" si="25"/>
        <v>FA0</v>
      </c>
      <c r="I383" t="str">
        <f t="shared" si="26"/>
        <v>FA00</v>
      </c>
      <c r="J383" t="str">
        <f t="shared" si="27"/>
        <v>FA00</v>
      </c>
      <c r="K383">
        <f t="shared" si="28"/>
        <v>0</v>
      </c>
      <c r="L383">
        <f t="shared" si="29"/>
        <v>0</v>
      </c>
    </row>
    <row r="384" spans="1:12" x14ac:dyDescent="0.3">
      <c r="A384" t="str">
        <f>FA!C384&amp;FA!E384</f>
        <v/>
      </c>
      <c r="B384" t="str">
        <f>FA!C384&amp;FA!G384</f>
        <v/>
      </c>
      <c r="C384">
        <f>FA!E384</f>
        <v>0</v>
      </c>
      <c r="D384">
        <f>FA!G384</f>
        <v>0</v>
      </c>
      <c r="E384" s="1">
        <f>FA!C384</f>
        <v>0</v>
      </c>
      <c r="F384" t="s">
        <v>1051</v>
      </c>
      <c r="G384">
        <f>FA!A384</f>
        <v>0</v>
      </c>
      <c r="H384" t="str">
        <f t="shared" si="25"/>
        <v>FA0</v>
      </c>
      <c r="I384" t="str">
        <f t="shared" si="26"/>
        <v>FA00</v>
      </c>
      <c r="J384" t="str">
        <f t="shared" si="27"/>
        <v>FA00</v>
      </c>
      <c r="K384">
        <f t="shared" si="28"/>
        <v>0</v>
      </c>
      <c r="L384">
        <f t="shared" si="29"/>
        <v>0</v>
      </c>
    </row>
    <row r="385" spans="1:12" x14ac:dyDescent="0.3">
      <c r="A385" t="str">
        <f>FA!C385&amp;FA!E385</f>
        <v/>
      </c>
      <c r="B385" t="str">
        <f>FA!C385&amp;FA!G385</f>
        <v/>
      </c>
      <c r="C385">
        <f>FA!E385</f>
        <v>0</v>
      </c>
      <c r="D385">
        <f>FA!G385</f>
        <v>0</v>
      </c>
      <c r="E385" s="1">
        <f>FA!C385</f>
        <v>0</v>
      </c>
      <c r="F385" t="s">
        <v>1051</v>
      </c>
      <c r="G385">
        <f>FA!A385</f>
        <v>0</v>
      </c>
      <c r="H385" t="str">
        <f t="shared" si="25"/>
        <v>FA0</v>
      </c>
      <c r="I385" t="str">
        <f t="shared" si="26"/>
        <v>FA00</v>
      </c>
      <c r="J385" t="str">
        <f t="shared" si="27"/>
        <v>FA00</v>
      </c>
      <c r="K385">
        <f t="shared" si="28"/>
        <v>0</v>
      </c>
      <c r="L385">
        <f t="shared" si="29"/>
        <v>0</v>
      </c>
    </row>
    <row r="386" spans="1:12" x14ac:dyDescent="0.3">
      <c r="A386" t="str">
        <f>FA!C386&amp;FA!E386</f>
        <v/>
      </c>
      <c r="B386" t="str">
        <f>FA!C386&amp;FA!G386</f>
        <v/>
      </c>
      <c r="C386">
        <f>FA!E386</f>
        <v>0</v>
      </c>
      <c r="D386">
        <f>FA!G386</f>
        <v>0</v>
      </c>
      <c r="E386" s="1">
        <f>FA!C386</f>
        <v>0</v>
      </c>
      <c r="F386" t="s">
        <v>1051</v>
      </c>
      <c r="G386">
        <f>FA!A386</f>
        <v>0</v>
      </c>
      <c r="H386" t="str">
        <f t="shared" si="25"/>
        <v>FA0</v>
      </c>
      <c r="I386" t="str">
        <f t="shared" si="26"/>
        <v>FA00</v>
      </c>
      <c r="J386" t="str">
        <f t="shared" si="27"/>
        <v>FA00</v>
      </c>
      <c r="K386">
        <f t="shared" si="28"/>
        <v>0</v>
      </c>
      <c r="L386">
        <f t="shared" si="29"/>
        <v>0</v>
      </c>
    </row>
    <row r="387" spans="1:12" x14ac:dyDescent="0.3">
      <c r="A387" t="str">
        <f>FA!C387&amp;FA!E387</f>
        <v/>
      </c>
      <c r="B387" t="str">
        <f>FA!C387&amp;FA!G387</f>
        <v/>
      </c>
      <c r="C387">
        <f>FA!E387</f>
        <v>0</v>
      </c>
      <c r="D387">
        <f>FA!G387</f>
        <v>0</v>
      </c>
      <c r="E387" s="1">
        <f>FA!C387</f>
        <v>0</v>
      </c>
      <c r="F387" t="s">
        <v>1051</v>
      </c>
      <c r="G387">
        <f>FA!A387</f>
        <v>0</v>
      </c>
      <c r="H387" t="str">
        <f t="shared" ref="H387:H407" si="30">F387&amp;G387</f>
        <v>FA0</v>
      </c>
      <c r="I387" t="str">
        <f t="shared" ref="I387:I407" si="31">H387&amp;C387</f>
        <v>FA00</v>
      </c>
      <c r="J387" t="str">
        <f t="shared" ref="J387:J407" si="32">H387&amp;D387</f>
        <v>FA00</v>
      </c>
      <c r="K387">
        <f t="shared" ref="K387:K407" si="33">C387</f>
        <v>0</v>
      </c>
      <c r="L387">
        <f t="shared" ref="L387:L407" si="34">D387</f>
        <v>0</v>
      </c>
    </row>
    <row r="388" spans="1:12" x14ac:dyDescent="0.3">
      <c r="A388" t="str">
        <f>FA!C388&amp;FA!E388</f>
        <v/>
      </c>
      <c r="B388" t="str">
        <f>FA!C388&amp;FA!G388</f>
        <v/>
      </c>
      <c r="C388">
        <f>FA!E388</f>
        <v>0</v>
      </c>
      <c r="D388">
        <f>FA!G388</f>
        <v>0</v>
      </c>
      <c r="E388" s="1">
        <f>FA!C388</f>
        <v>0</v>
      </c>
      <c r="F388" t="s">
        <v>1051</v>
      </c>
      <c r="G388">
        <f>FA!A388</f>
        <v>0</v>
      </c>
      <c r="H388" t="str">
        <f t="shared" si="30"/>
        <v>FA0</v>
      </c>
      <c r="I388" t="str">
        <f t="shared" si="31"/>
        <v>FA00</v>
      </c>
      <c r="J388" t="str">
        <f t="shared" si="32"/>
        <v>FA00</v>
      </c>
      <c r="K388">
        <f t="shared" si="33"/>
        <v>0</v>
      </c>
      <c r="L388">
        <f t="shared" si="34"/>
        <v>0</v>
      </c>
    </row>
    <row r="389" spans="1:12" x14ac:dyDescent="0.3">
      <c r="A389" t="str">
        <f>FA!C389&amp;FA!E389</f>
        <v/>
      </c>
      <c r="B389" t="str">
        <f>FA!C389&amp;FA!G389</f>
        <v/>
      </c>
      <c r="C389">
        <f>FA!E389</f>
        <v>0</v>
      </c>
      <c r="D389">
        <f>FA!G389</f>
        <v>0</v>
      </c>
      <c r="E389" s="1">
        <f>FA!C389</f>
        <v>0</v>
      </c>
      <c r="F389" t="s">
        <v>1051</v>
      </c>
      <c r="G389">
        <f>FA!A389</f>
        <v>0</v>
      </c>
      <c r="H389" t="str">
        <f t="shared" si="30"/>
        <v>FA0</v>
      </c>
      <c r="I389" t="str">
        <f t="shared" si="31"/>
        <v>FA00</v>
      </c>
      <c r="J389" t="str">
        <f t="shared" si="32"/>
        <v>FA00</v>
      </c>
      <c r="K389">
        <f t="shared" si="33"/>
        <v>0</v>
      </c>
      <c r="L389">
        <f t="shared" si="34"/>
        <v>0</v>
      </c>
    </row>
    <row r="390" spans="1:12" x14ac:dyDescent="0.3">
      <c r="A390" t="str">
        <f>FA!C390&amp;FA!E390</f>
        <v/>
      </c>
      <c r="B390" t="str">
        <f>FA!C390&amp;FA!G390</f>
        <v/>
      </c>
      <c r="C390">
        <f>FA!E390</f>
        <v>0</v>
      </c>
      <c r="D390">
        <f>FA!G390</f>
        <v>0</v>
      </c>
      <c r="E390" s="1">
        <f>FA!C390</f>
        <v>0</v>
      </c>
      <c r="F390" t="s">
        <v>1051</v>
      </c>
      <c r="G390">
        <f>FA!A390</f>
        <v>0</v>
      </c>
      <c r="H390" t="str">
        <f t="shared" si="30"/>
        <v>FA0</v>
      </c>
      <c r="I390" t="str">
        <f t="shared" si="31"/>
        <v>FA00</v>
      </c>
      <c r="J390" t="str">
        <f t="shared" si="32"/>
        <v>FA00</v>
      </c>
      <c r="K390">
        <f t="shared" si="33"/>
        <v>0</v>
      </c>
      <c r="L390">
        <f t="shared" si="34"/>
        <v>0</v>
      </c>
    </row>
    <row r="391" spans="1:12" x14ac:dyDescent="0.3">
      <c r="A391" t="str">
        <f>FA!C391&amp;FA!E391</f>
        <v/>
      </c>
      <c r="B391" t="str">
        <f>FA!C391&amp;FA!G391</f>
        <v/>
      </c>
      <c r="C391">
        <f>FA!E391</f>
        <v>0</v>
      </c>
      <c r="D391">
        <f>FA!G391</f>
        <v>0</v>
      </c>
      <c r="E391" s="1">
        <f>FA!C391</f>
        <v>0</v>
      </c>
      <c r="F391" t="s">
        <v>1051</v>
      </c>
      <c r="G391">
        <f>FA!A391</f>
        <v>0</v>
      </c>
      <c r="H391" t="str">
        <f t="shared" si="30"/>
        <v>FA0</v>
      </c>
      <c r="I391" t="str">
        <f t="shared" si="31"/>
        <v>FA00</v>
      </c>
      <c r="J391" t="str">
        <f t="shared" si="32"/>
        <v>FA00</v>
      </c>
      <c r="K391">
        <f t="shared" si="33"/>
        <v>0</v>
      </c>
      <c r="L391">
        <f t="shared" si="34"/>
        <v>0</v>
      </c>
    </row>
    <row r="392" spans="1:12" x14ac:dyDescent="0.3">
      <c r="A392" t="str">
        <f>FA!C392&amp;FA!E392</f>
        <v/>
      </c>
      <c r="B392" t="str">
        <f>FA!C392&amp;FA!G392</f>
        <v/>
      </c>
      <c r="C392">
        <f>FA!E392</f>
        <v>0</v>
      </c>
      <c r="D392">
        <f>FA!G392</f>
        <v>0</v>
      </c>
      <c r="E392" s="1">
        <f>FA!C392</f>
        <v>0</v>
      </c>
      <c r="F392" t="s">
        <v>1051</v>
      </c>
      <c r="G392">
        <f>FA!A392</f>
        <v>0</v>
      </c>
      <c r="H392" t="str">
        <f t="shared" si="30"/>
        <v>FA0</v>
      </c>
      <c r="I392" t="str">
        <f t="shared" si="31"/>
        <v>FA00</v>
      </c>
      <c r="J392" t="str">
        <f t="shared" si="32"/>
        <v>FA00</v>
      </c>
      <c r="K392">
        <f t="shared" si="33"/>
        <v>0</v>
      </c>
      <c r="L392">
        <f t="shared" si="34"/>
        <v>0</v>
      </c>
    </row>
    <row r="393" spans="1:12" x14ac:dyDescent="0.3">
      <c r="A393" t="str">
        <f>FA!C393&amp;FA!E393</f>
        <v/>
      </c>
      <c r="B393" t="str">
        <f>FA!C393&amp;FA!G393</f>
        <v/>
      </c>
      <c r="C393">
        <f>FA!E393</f>
        <v>0</v>
      </c>
      <c r="D393">
        <f>FA!G393</f>
        <v>0</v>
      </c>
      <c r="E393" s="1">
        <f>FA!C393</f>
        <v>0</v>
      </c>
      <c r="F393" t="s">
        <v>1051</v>
      </c>
      <c r="G393">
        <f>FA!A393</f>
        <v>0</v>
      </c>
      <c r="H393" t="str">
        <f t="shared" si="30"/>
        <v>FA0</v>
      </c>
      <c r="I393" t="str">
        <f t="shared" si="31"/>
        <v>FA00</v>
      </c>
      <c r="J393" t="str">
        <f t="shared" si="32"/>
        <v>FA00</v>
      </c>
      <c r="K393">
        <f t="shared" si="33"/>
        <v>0</v>
      </c>
      <c r="L393">
        <f t="shared" si="34"/>
        <v>0</v>
      </c>
    </row>
    <row r="394" spans="1:12" x14ac:dyDescent="0.3">
      <c r="A394" t="str">
        <f>FA!C394&amp;FA!E394</f>
        <v/>
      </c>
      <c r="B394" t="str">
        <f>FA!C394&amp;FA!G394</f>
        <v/>
      </c>
      <c r="C394">
        <f>FA!E394</f>
        <v>0</v>
      </c>
      <c r="D394">
        <f>FA!G394</f>
        <v>0</v>
      </c>
      <c r="E394" s="1">
        <f>FA!C394</f>
        <v>0</v>
      </c>
      <c r="F394" t="s">
        <v>1051</v>
      </c>
      <c r="G394">
        <f>FA!A394</f>
        <v>0</v>
      </c>
      <c r="H394" t="str">
        <f t="shared" si="30"/>
        <v>FA0</v>
      </c>
      <c r="I394" t="str">
        <f t="shared" si="31"/>
        <v>FA00</v>
      </c>
      <c r="J394" t="str">
        <f t="shared" si="32"/>
        <v>FA00</v>
      </c>
      <c r="K394">
        <f t="shared" si="33"/>
        <v>0</v>
      </c>
      <c r="L394">
        <f t="shared" si="34"/>
        <v>0</v>
      </c>
    </row>
    <row r="395" spans="1:12" x14ac:dyDescent="0.3">
      <c r="A395" t="str">
        <f>FA!C395&amp;FA!E395</f>
        <v/>
      </c>
      <c r="B395" t="str">
        <f>FA!C395&amp;FA!G395</f>
        <v/>
      </c>
      <c r="C395">
        <f>FA!E395</f>
        <v>0</v>
      </c>
      <c r="D395">
        <f>FA!G395</f>
        <v>0</v>
      </c>
      <c r="E395" s="1">
        <f>FA!C395</f>
        <v>0</v>
      </c>
      <c r="F395" t="s">
        <v>1051</v>
      </c>
      <c r="G395">
        <f>FA!A395</f>
        <v>0</v>
      </c>
      <c r="H395" t="str">
        <f t="shared" si="30"/>
        <v>FA0</v>
      </c>
      <c r="I395" t="str">
        <f t="shared" si="31"/>
        <v>FA00</v>
      </c>
      <c r="J395" t="str">
        <f t="shared" si="32"/>
        <v>FA00</v>
      </c>
      <c r="K395">
        <f t="shared" si="33"/>
        <v>0</v>
      </c>
      <c r="L395">
        <f t="shared" si="34"/>
        <v>0</v>
      </c>
    </row>
    <row r="396" spans="1:12" x14ac:dyDescent="0.3">
      <c r="A396" t="str">
        <f>FA!C396&amp;FA!E396</f>
        <v/>
      </c>
      <c r="B396" t="str">
        <f>FA!C396&amp;FA!G396</f>
        <v/>
      </c>
      <c r="C396">
        <f>FA!E396</f>
        <v>0</v>
      </c>
      <c r="D396">
        <f>FA!G396</f>
        <v>0</v>
      </c>
      <c r="E396" s="1">
        <f>FA!C396</f>
        <v>0</v>
      </c>
      <c r="F396" t="s">
        <v>1051</v>
      </c>
      <c r="G396">
        <f>FA!A396</f>
        <v>0</v>
      </c>
      <c r="H396" t="str">
        <f t="shared" si="30"/>
        <v>FA0</v>
      </c>
      <c r="I396" t="str">
        <f t="shared" si="31"/>
        <v>FA00</v>
      </c>
      <c r="J396" t="str">
        <f t="shared" si="32"/>
        <v>FA00</v>
      </c>
      <c r="K396">
        <f t="shared" si="33"/>
        <v>0</v>
      </c>
      <c r="L396">
        <f t="shared" si="34"/>
        <v>0</v>
      </c>
    </row>
    <row r="397" spans="1:12" x14ac:dyDescent="0.3">
      <c r="A397" t="str">
        <f>FA!C397&amp;FA!E397</f>
        <v/>
      </c>
      <c r="B397" t="str">
        <f>FA!C397&amp;FA!G397</f>
        <v/>
      </c>
      <c r="C397">
        <f>FA!E397</f>
        <v>0</v>
      </c>
      <c r="D397">
        <f>FA!G397</f>
        <v>0</v>
      </c>
      <c r="E397" s="1">
        <f>FA!C397</f>
        <v>0</v>
      </c>
      <c r="F397" t="s">
        <v>1051</v>
      </c>
      <c r="G397">
        <f>FA!A397</f>
        <v>0</v>
      </c>
      <c r="H397" t="str">
        <f t="shared" si="30"/>
        <v>FA0</v>
      </c>
      <c r="I397" t="str">
        <f t="shared" si="31"/>
        <v>FA00</v>
      </c>
      <c r="J397" t="str">
        <f t="shared" si="32"/>
        <v>FA00</v>
      </c>
      <c r="K397">
        <f t="shared" si="33"/>
        <v>0</v>
      </c>
      <c r="L397">
        <f t="shared" si="34"/>
        <v>0</v>
      </c>
    </row>
    <row r="398" spans="1:12" x14ac:dyDescent="0.3">
      <c r="A398" t="str">
        <f>FA!C398&amp;FA!E398</f>
        <v/>
      </c>
      <c r="B398" t="str">
        <f>FA!C398&amp;FA!G398</f>
        <v/>
      </c>
      <c r="C398">
        <f>FA!E398</f>
        <v>0</v>
      </c>
      <c r="D398">
        <f>FA!G398</f>
        <v>0</v>
      </c>
      <c r="E398" s="1">
        <f>FA!C398</f>
        <v>0</v>
      </c>
      <c r="F398" t="s">
        <v>1051</v>
      </c>
      <c r="G398">
        <f>FA!A398</f>
        <v>0</v>
      </c>
      <c r="H398" t="str">
        <f t="shared" si="30"/>
        <v>FA0</v>
      </c>
      <c r="I398" t="str">
        <f t="shared" si="31"/>
        <v>FA00</v>
      </c>
      <c r="J398" t="str">
        <f t="shared" si="32"/>
        <v>FA00</v>
      </c>
      <c r="K398">
        <f t="shared" si="33"/>
        <v>0</v>
      </c>
      <c r="L398">
        <f t="shared" si="34"/>
        <v>0</v>
      </c>
    </row>
    <row r="399" spans="1:12" x14ac:dyDescent="0.3">
      <c r="A399" t="str">
        <f>FA!C399&amp;FA!E399</f>
        <v/>
      </c>
      <c r="B399" t="str">
        <f>FA!C399&amp;FA!G399</f>
        <v/>
      </c>
      <c r="C399">
        <f>FA!E399</f>
        <v>0</v>
      </c>
      <c r="D399">
        <f>FA!G399</f>
        <v>0</v>
      </c>
      <c r="E399" s="1">
        <f>FA!C399</f>
        <v>0</v>
      </c>
      <c r="F399" t="s">
        <v>1051</v>
      </c>
      <c r="G399">
        <f>FA!A399</f>
        <v>0</v>
      </c>
      <c r="H399" t="str">
        <f t="shared" si="30"/>
        <v>FA0</v>
      </c>
      <c r="I399" t="str">
        <f t="shared" si="31"/>
        <v>FA00</v>
      </c>
      <c r="J399" t="str">
        <f t="shared" si="32"/>
        <v>FA00</v>
      </c>
      <c r="K399">
        <f t="shared" si="33"/>
        <v>0</v>
      </c>
      <c r="L399">
        <f t="shared" si="34"/>
        <v>0</v>
      </c>
    </row>
    <row r="400" spans="1:12" x14ac:dyDescent="0.3">
      <c r="A400" t="str">
        <f>FA!C400&amp;FA!E400</f>
        <v/>
      </c>
      <c r="B400" t="str">
        <f>FA!C400&amp;FA!G400</f>
        <v/>
      </c>
      <c r="C400">
        <f>FA!E400</f>
        <v>0</v>
      </c>
      <c r="D400">
        <f>FA!G400</f>
        <v>0</v>
      </c>
      <c r="E400" s="1">
        <f>FA!C400</f>
        <v>0</v>
      </c>
      <c r="F400" t="s">
        <v>1051</v>
      </c>
      <c r="G400">
        <f>FA!A400</f>
        <v>0</v>
      </c>
      <c r="H400" t="str">
        <f t="shared" si="30"/>
        <v>FA0</v>
      </c>
      <c r="I400" t="str">
        <f t="shared" si="31"/>
        <v>FA00</v>
      </c>
      <c r="J400" t="str">
        <f t="shared" si="32"/>
        <v>FA00</v>
      </c>
      <c r="K400">
        <f t="shared" si="33"/>
        <v>0</v>
      </c>
      <c r="L400">
        <f t="shared" si="34"/>
        <v>0</v>
      </c>
    </row>
    <row r="401" spans="1:12" x14ac:dyDescent="0.3">
      <c r="A401" t="str">
        <f>FA!C401&amp;FA!E401</f>
        <v/>
      </c>
      <c r="B401" t="str">
        <f>FA!C401&amp;FA!G401</f>
        <v/>
      </c>
      <c r="C401">
        <f>FA!E401</f>
        <v>0</v>
      </c>
      <c r="D401">
        <f>FA!G401</f>
        <v>0</v>
      </c>
      <c r="E401" s="1">
        <f>FA!C401</f>
        <v>0</v>
      </c>
      <c r="F401" t="s">
        <v>1051</v>
      </c>
      <c r="G401">
        <f>FA!A401</f>
        <v>0</v>
      </c>
      <c r="H401" t="str">
        <f t="shared" si="30"/>
        <v>FA0</v>
      </c>
      <c r="I401" t="str">
        <f t="shared" si="31"/>
        <v>FA00</v>
      </c>
      <c r="J401" t="str">
        <f t="shared" si="32"/>
        <v>FA00</v>
      </c>
      <c r="K401">
        <f t="shared" si="33"/>
        <v>0</v>
      </c>
      <c r="L401">
        <f t="shared" si="34"/>
        <v>0</v>
      </c>
    </row>
    <row r="402" spans="1:12" x14ac:dyDescent="0.3">
      <c r="A402" t="str">
        <f>FA!C402&amp;FA!E402</f>
        <v/>
      </c>
      <c r="B402" t="str">
        <f>FA!C402&amp;FA!G402</f>
        <v/>
      </c>
      <c r="C402">
        <f>FA!E402</f>
        <v>0</v>
      </c>
      <c r="D402">
        <f>FA!G402</f>
        <v>0</v>
      </c>
      <c r="E402" s="1">
        <f>FA!C402</f>
        <v>0</v>
      </c>
      <c r="F402" t="s">
        <v>1051</v>
      </c>
      <c r="G402">
        <f>FA!A402</f>
        <v>0</v>
      </c>
      <c r="H402" t="str">
        <f t="shared" si="30"/>
        <v>FA0</v>
      </c>
      <c r="I402" t="str">
        <f t="shared" si="31"/>
        <v>FA00</v>
      </c>
      <c r="J402" t="str">
        <f t="shared" si="32"/>
        <v>FA00</v>
      </c>
      <c r="K402">
        <f t="shared" si="33"/>
        <v>0</v>
      </c>
      <c r="L402">
        <f t="shared" si="34"/>
        <v>0</v>
      </c>
    </row>
    <row r="403" spans="1:12" x14ac:dyDescent="0.3">
      <c r="A403" t="str">
        <f>FA!C403&amp;FA!E403</f>
        <v/>
      </c>
      <c r="B403" t="str">
        <f>FA!C403&amp;FA!G403</f>
        <v/>
      </c>
      <c r="C403">
        <f>FA!E403</f>
        <v>0</v>
      </c>
      <c r="D403">
        <f>FA!G403</f>
        <v>0</v>
      </c>
      <c r="E403" s="1">
        <f>FA!C403</f>
        <v>0</v>
      </c>
      <c r="F403" t="s">
        <v>1051</v>
      </c>
      <c r="G403">
        <f>FA!A403</f>
        <v>0</v>
      </c>
      <c r="H403" t="str">
        <f t="shared" si="30"/>
        <v>FA0</v>
      </c>
      <c r="I403" t="str">
        <f t="shared" si="31"/>
        <v>FA00</v>
      </c>
      <c r="J403" t="str">
        <f t="shared" si="32"/>
        <v>FA00</v>
      </c>
      <c r="K403">
        <f t="shared" si="33"/>
        <v>0</v>
      </c>
      <c r="L403">
        <f t="shared" si="34"/>
        <v>0</v>
      </c>
    </row>
    <row r="404" spans="1:12" x14ac:dyDescent="0.3">
      <c r="A404" t="str">
        <f>FA!C404&amp;FA!E404</f>
        <v/>
      </c>
      <c r="B404" t="str">
        <f>FA!C404&amp;FA!G404</f>
        <v/>
      </c>
      <c r="C404">
        <f>FA!E404</f>
        <v>0</v>
      </c>
      <c r="D404">
        <f>FA!G404</f>
        <v>0</v>
      </c>
      <c r="E404" s="1">
        <f>FA!C404</f>
        <v>0</v>
      </c>
      <c r="F404" t="s">
        <v>1051</v>
      </c>
      <c r="G404">
        <f>FA!A404</f>
        <v>0</v>
      </c>
      <c r="H404" t="str">
        <f t="shared" si="30"/>
        <v>FA0</v>
      </c>
      <c r="I404" t="str">
        <f t="shared" si="31"/>
        <v>FA00</v>
      </c>
      <c r="J404" t="str">
        <f t="shared" si="32"/>
        <v>FA00</v>
      </c>
      <c r="K404">
        <f t="shared" si="33"/>
        <v>0</v>
      </c>
      <c r="L404">
        <f t="shared" si="34"/>
        <v>0</v>
      </c>
    </row>
    <row r="405" spans="1:12" x14ac:dyDescent="0.3">
      <c r="A405" t="str">
        <f>FA!C405&amp;FA!E405</f>
        <v/>
      </c>
      <c r="B405" t="str">
        <f>FA!C405&amp;FA!G405</f>
        <v/>
      </c>
      <c r="C405">
        <f>FA!E405</f>
        <v>0</v>
      </c>
      <c r="D405">
        <f>FA!G405</f>
        <v>0</v>
      </c>
      <c r="E405" s="1">
        <f>FA!C405</f>
        <v>0</v>
      </c>
      <c r="F405" t="s">
        <v>1051</v>
      </c>
      <c r="G405">
        <f>FA!A405</f>
        <v>0</v>
      </c>
      <c r="H405" t="str">
        <f t="shared" si="30"/>
        <v>FA0</v>
      </c>
      <c r="I405" t="str">
        <f t="shared" si="31"/>
        <v>FA00</v>
      </c>
      <c r="J405" t="str">
        <f t="shared" si="32"/>
        <v>FA00</v>
      </c>
      <c r="K405">
        <f t="shared" si="33"/>
        <v>0</v>
      </c>
      <c r="L405">
        <f t="shared" si="34"/>
        <v>0</v>
      </c>
    </row>
    <row r="406" spans="1:12" x14ac:dyDescent="0.3">
      <c r="A406" t="str">
        <f>FA!C406&amp;FA!E406</f>
        <v/>
      </c>
      <c r="B406" t="str">
        <f>FA!C406&amp;FA!G406</f>
        <v/>
      </c>
      <c r="C406">
        <f>FA!E406</f>
        <v>0</v>
      </c>
      <c r="D406">
        <f>FA!G406</f>
        <v>0</v>
      </c>
      <c r="E406" s="1">
        <f>FA!C406</f>
        <v>0</v>
      </c>
      <c r="F406" t="s">
        <v>1051</v>
      </c>
      <c r="G406">
        <f>FA!A406</f>
        <v>0</v>
      </c>
      <c r="H406" t="str">
        <f t="shared" si="30"/>
        <v>FA0</v>
      </c>
      <c r="I406" t="str">
        <f t="shared" si="31"/>
        <v>FA00</v>
      </c>
      <c r="J406" t="str">
        <f t="shared" si="32"/>
        <v>FA00</v>
      </c>
      <c r="K406">
        <f t="shared" si="33"/>
        <v>0</v>
      </c>
      <c r="L406">
        <f t="shared" si="34"/>
        <v>0</v>
      </c>
    </row>
    <row r="407" spans="1:12" x14ac:dyDescent="0.3">
      <c r="A407" t="str">
        <f>FA!C407&amp;FA!E407</f>
        <v/>
      </c>
      <c r="B407" t="str">
        <f>FA!C407&amp;FA!G407</f>
        <v/>
      </c>
      <c r="C407">
        <f>FA!E407</f>
        <v>0</v>
      </c>
      <c r="D407">
        <f>FA!G407</f>
        <v>0</v>
      </c>
      <c r="E407" s="1">
        <f>FA!C407</f>
        <v>0</v>
      </c>
      <c r="F407" t="s">
        <v>1051</v>
      </c>
      <c r="G407">
        <f>FA!A407</f>
        <v>0</v>
      </c>
      <c r="H407" t="str">
        <f t="shared" si="30"/>
        <v>FA0</v>
      </c>
      <c r="I407" t="str">
        <f t="shared" si="31"/>
        <v>FA00</v>
      </c>
      <c r="J407" t="str">
        <f t="shared" si="32"/>
        <v>FA00</v>
      </c>
      <c r="K407">
        <f t="shared" si="33"/>
        <v>0</v>
      </c>
      <c r="L407">
        <f t="shared" si="3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C091-304D-4253-A224-16953189F6F1}">
  <sheetPr codeName="Sheet13"/>
  <dimension ref="A1:L100"/>
  <sheetViews>
    <sheetView topLeftCell="A81" workbookViewId="0">
      <selection activeCell="F103" sqref="F103"/>
    </sheetView>
  </sheetViews>
  <sheetFormatPr defaultRowHeight="16.5" x14ac:dyDescent="0.3"/>
  <cols>
    <col min="3" max="3" width="12.25" customWidth="1"/>
  </cols>
  <sheetData>
    <row r="1" spans="1:12" x14ac:dyDescent="0.3">
      <c r="A1" s="2" t="s">
        <v>139</v>
      </c>
      <c r="B1" t="s">
        <v>21</v>
      </c>
      <c r="C1" t="s">
        <v>22</v>
      </c>
      <c r="D1" t="s">
        <v>23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3">
      <c r="A2" s="2" t="s">
        <v>563</v>
      </c>
      <c r="B2" t="s">
        <v>110</v>
      </c>
      <c r="C2" s="1">
        <v>44775</v>
      </c>
      <c r="D2" s="3">
        <v>0.82291666666666663</v>
      </c>
      <c r="E2" t="s">
        <v>286</v>
      </c>
      <c r="F2" t="s">
        <v>98</v>
      </c>
      <c r="G2" t="s">
        <v>342</v>
      </c>
      <c r="H2">
        <v>3368</v>
      </c>
      <c r="I2" t="s">
        <v>306</v>
      </c>
      <c r="J2" t="s">
        <v>296</v>
      </c>
      <c r="K2" t="s">
        <v>31</v>
      </c>
    </row>
    <row r="3" spans="1:12" x14ac:dyDescent="0.3">
      <c r="A3" s="2" t="s">
        <v>563</v>
      </c>
      <c r="B3" t="s">
        <v>110</v>
      </c>
      <c r="C3" s="1">
        <v>44782</v>
      </c>
      <c r="D3" s="3">
        <v>0.8125</v>
      </c>
      <c r="E3" t="s">
        <v>165</v>
      </c>
      <c r="F3" t="s">
        <v>106</v>
      </c>
      <c r="G3" t="s">
        <v>173</v>
      </c>
      <c r="H3">
        <v>2269</v>
      </c>
      <c r="I3" t="s">
        <v>167</v>
      </c>
      <c r="J3" t="s">
        <v>564</v>
      </c>
      <c r="K3" t="s">
        <v>31</v>
      </c>
    </row>
    <row r="4" spans="1:12" x14ac:dyDescent="0.3">
      <c r="A4" s="2" t="s">
        <v>563</v>
      </c>
      <c r="B4" t="s">
        <v>110</v>
      </c>
      <c r="C4" s="1">
        <v>44782</v>
      </c>
      <c r="D4" s="3">
        <v>0.82291666666666663</v>
      </c>
      <c r="E4" t="s">
        <v>178</v>
      </c>
      <c r="F4" t="s">
        <v>74</v>
      </c>
      <c r="G4" t="s">
        <v>290</v>
      </c>
      <c r="H4">
        <v>6861</v>
      </c>
      <c r="I4" t="s">
        <v>565</v>
      </c>
      <c r="J4" t="s">
        <v>212</v>
      </c>
      <c r="K4" t="s">
        <v>31</v>
      </c>
    </row>
    <row r="5" spans="1:12" x14ac:dyDescent="0.3">
      <c r="A5" s="2" t="s">
        <v>563</v>
      </c>
      <c r="B5" t="s">
        <v>110</v>
      </c>
      <c r="C5" s="1">
        <v>44782</v>
      </c>
      <c r="D5" s="3">
        <v>0.82291666666666663</v>
      </c>
      <c r="E5" t="s">
        <v>369</v>
      </c>
      <c r="F5" t="s">
        <v>566</v>
      </c>
      <c r="G5" t="s">
        <v>375</v>
      </c>
      <c r="H5">
        <v>18971</v>
      </c>
      <c r="I5" t="s">
        <v>371</v>
      </c>
      <c r="J5" t="s">
        <v>284</v>
      </c>
      <c r="K5" t="s">
        <v>31</v>
      </c>
      <c r="L5" t="s">
        <v>567</v>
      </c>
    </row>
    <row r="6" spans="1:12" x14ac:dyDescent="0.3">
      <c r="A6" s="2" t="s">
        <v>563</v>
      </c>
      <c r="B6" t="s">
        <v>110</v>
      </c>
      <c r="C6" s="1">
        <v>44782</v>
      </c>
      <c r="D6" s="3">
        <v>0.82291666666666663</v>
      </c>
      <c r="E6" t="s">
        <v>373</v>
      </c>
      <c r="F6" t="s">
        <v>107</v>
      </c>
      <c r="G6" t="s">
        <v>146</v>
      </c>
      <c r="H6">
        <v>2490</v>
      </c>
      <c r="I6" t="s">
        <v>374</v>
      </c>
      <c r="J6" t="s">
        <v>316</v>
      </c>
      <c r="K6" t="s">
        <v>31</v>
      </c>
    </row>
    <row r="7" spans="1:12" x14ac:dyDescent="0.3">
      <c r="A7" s="2" t="s">
        <v>563</v>
      </c>
      <c r="B7" t="s">
        <v>110</v>
      </c>
      <c r="C7" s="1">
        <v>44782</v>
      </c>
      <c r="D7" s="3">
        <v>0.82291666666666663</v>
      </c>
      <c r="E7" t="s">
        <v>226</v>
      </c>
      <c r="F7" t="s">
        <v>74</v>
      </c>
      <c r="G7" t="s">
        <v>245</v>
      </c>
      <c r="H7">
        <v>2711</v>
      </c>
      <c r="I7" t="s">
        <v>568</v>
      </c>
      <c r="J7" t="s">
        <v>204</v>
      </c>
      <c r="K7" t="s">
        <v>31</v>
      </c>
    </row>
    <row r="8" spans="1:12" x14ac:dyDescent="0.3">
      <c r="A8" s="2" t="s">
        <v>563</v>
      </c>
      <c r="B8" t="s">
        <v>110</v>
      </c>
      <c r="C8" s="1">
        <v>44782</v>
      </c>
      <c r="D8" s="3">
        <v>0.82291666666666663</v>
      </c>
      <c r="E8" t="s">
        <v>246</v>
      </c>
      <c r="F8" t="s">
        <v>51</v>
      </c>
      <c r="G8" t="s">
        <v>182</v>
      </c>
      <c r="H8">
        <v>2889</v>
      </c>
      <c r="I8" t="s">
        <v>1096</v>
      </c>
      <c r="J8" t="s">
        <v>280</v>
      </c>
      <c r="K8" t="s">
        <v>31</v>
      </c>
    </row>
    <row r="9" spans="1:12" x14ac:dyDescent="0.3">
      <c r="A9" s="2" t="s">
        <v>563</v>
      </c>
      <c r="B9" t="s">
        <v>110</v>
      </c>
      <c r="C9" s="1">
        <v>44782</v>
      </c>
      <c r="D9" s="3">
        <v>0.82291666666666663</v>
      </c>
      <c r="E9" t="s">
        <v>265</v>
      </c>
      <c r="F9" t="s">
        <v>107</v>
      </c>
      <c r="G9" t="s">
        <v>206</v>
      </c>
      <c r="H9">
        <v>4006</v>
      </c>
      <c r="I9" t="s">
        <v>267</v>
      </c>
      <c r="J9" t="s">
        <v>288</v>
      </c>
      <c r="K9" t="s">
        <v>31</v>
      </c>
    </row>
    <row r="10" spans="1:12" x14ac:dyDescent="0.3">
      <c r="A10" s="2" t="s">
        <v>563</v>
      </c>
      <c r="B10" t="s">
        <v>110</v>
      </c>
      <c r="C10" s="1">
        <v>44782</v>
      </c>
      <c r="D10" s="3">
        <v>0.82291666666666663</v>
      </c>
      <c r="E10" t="s">
        <v>150</v>
      </c>
      <c r="F10" t="s">
        <v>51</v>
      </c>
      <c r="G10" t="s">
        <v>238</v>
      </c>
      <c r="H10">
        <v>1363</v>
      </c>
      <c r="I10" t="s">
        <v>321</v>
      </c>
      <c r="J10" t="s">
        <v>322</v>
      </c>
      <c r="K10" t="s">
        <v>31</v>
      </c>
    </row>
    <row r="11" spans="1:12" x14ac:dyDescent="0.3">
      <c r="A11" s="2" t="s">
        <v>563</v>
      </c>
      <c r="B11" t="s">
        <v>110</v>
      </c>
      <c r="C11" s="1">
        <v>44782</v>
      </c>
      <c r="D11" s="3">
        <v>0.82291666666666663</v>
      </c>
      <c r="E11" t="s">
        <v>311</v>
      </c>
      <c r="F11" t="s">
        <v>569</v>
      </c>
      <c r="G11" t="s">
        <v>366</v>
      </c>
      <c r="H11">
        <v>4373</v>
      </c>
      <c r="I11" t="s">
        <v>318</v>
      </c>
      <c r="J11" t="s">
        <v>111</v>
      </c>
      <c r="K11" t="s">
        <v>31</v>
      </c>
      <c r="L11" t="s">
        <v>570</v>
      </c>
    </row>
    <row r="12" spans="1:12" x14ac:dyDescent="0.3">
      <c r="A12" s="2" t="s">
        <v>563</v>
      </c>
      <c r="B12" t="s">
        <v>110</v>
      </c>
      <c r="C12" s="1">
        <v>44782</v>
      </c>
      <c r="D12" s="3">
        <v>0.82291666666666663</v>
      </c>
      <c r="E12" t="s">
        <v>234</v>
      </c>
      <c r="F12" t="s">
        <v>571</v>
      </c>
      <c r="G12" t="s">
        <v>174</v>
      </c>
      <c r="H12">
        <v>1035</v>
      </c>
      <c r="I12" t="s">
        <v>320</v>
      </c>
      <c r="J12" t="s">
        <v>252</v>
      </c>
      <c r="K12" t="s">
        <v>31</v>
      </c>
      <c r="L12" t="s">
        <v>572</v>
      </c>
    </row>
    <row r="13" spans="1:12" x14ac:dyDescent="0.3">
      <c r="A13" s="2" t="s">
        <v>563</v>
      </c>
      <c r="B13" t="s">
        <v>110</v>
      </c>
      <c r="C13" s="1">
        <v>44782</v>
      </c>
      <c r="D13" s="3">
        <v>0.82291666666666663</v>
      </c>
      <c r="E13" t="s">
        <v>242</v>
      </c>
      <c r="F13" t="s">
        <v>51</v>
      </c>
      <c r="G13" t="s">
        <v>209</v>
      </c>
      <c r="H13">
        <v>1601</v>
      </c>
      <c r="I13" t="s">
        <v>573</v>
      </c>
      <c r="J13" t="s">
        <v>152</v>
      </c>
      <c r="K13" t="s">
        <v>31</v>
      </c>
    </row>
    <row r="14" spans="1:12" x14ac:dyDescent="0.3">
      <c r="A14" s="2" t="s">
        <v>563</v>
      </c>
      <c r="B14" t="s">
        <v>110</v>
      </c>
      <c r="C14" s="1">
        <v>44782</v>
      </c>
      <c r="D14" s="3">
        <v>0.82291666666666663</v>
      </c>
      <c r="E14" t="s">
        <v>294</v>
      </c>
      <c r="F14" t="s">
        <v>65</v>
      </c>
      <c r="G14" t="s">
        <v>198</v>
      </c>
      <c r="H14">
        <v>11654</v>
      </c>
      <c r="I14" t="s">
        <v>327</v>
      </c>
      <c r="J14" t="s">
        <v>240</v>
      </c>
      <c r="K14" t="s">
        <v>31</v>
      </c>
    </row>
    <row r="15" spans="1:12" x14ac:dyDescent="0.3">
      <c r="A15" s="2" t="s">
        <v>563</v>
      </c>
      <c r="B15" t="s">
        <v>110</v>
      </c>
      <c r="C15" s="1">
        <v>44782</v>
      </c>
      <c r="D15" s="3">
        <v>0.82291666666666663</v>
      </c>
      <c r="E15" t="s">
        <v>169</v>
      </c>
      <c r="F15" t="s">
        <v>98</v>
      </c>
      <c r="G15" t="s">
        <v>185</v>
      </c>
      <c r="H15">
        <v>2263</v>
      </c>
      <c r="I15" t="s">
        <v>171</v>
      </c>
      <c r="J15" t="s">
        <v>296</v>
      </c>
      <c r="K15" t="s">
        <v>31</v>
      </c>
    </row>
    <row r="16" spans="1:12" x14ac:dyDescent="0.3">
      <c r="A16" s="2" t="s">
        <v>563</v>
      </c>
      <c r="B16" t="s">
        <v>110</v>
      </c>
      <c r="C16" s="1">
        <v>44782</v>
      </c>
      <c r="D16" s="3">
        <v>0.82291666666666663</v>
      </c>
      <c r="E16" t="s">
        <v>189</v>
      </c>
      <c r="F16" t="s">
        <v>98</v>
      </c>
      <c r="G16" t="s">
        <v>362</v>
      </c>
      <c r="H16">
        <v>3474</v>
      </c>
      <c r="I16" t="s">
        <v>191</v>
      </c>
      <c r="J16" t="s">
        <v>104</v>
      </c>
      <c r="K16" t="s">
        <v>31</v>
      </c>
    </row>
    <row r="17" spans="1:12" x14ac:dyDescent="0.3">
      <c r="A17" s="2" t="s">
        <v>563</v>
      </c>
      <c r="B17" t="s">
        <v>110</v>
      </c>
      <c r="C17" s="1">
        <v>44782</v>
      </c>
      <c r="D17" s="3">
        <v>0.82291666666666663</v>
      </c>
      <c r="E17" t="s">
        <v>142</v>
      </c>
      <c r="F17" t="s">
        <v>574</v>
      </c>
      <c r="G17" t="s">
        <v>368</v>
      </c>
      <c r="H17">
        <v>2806</v>
      </c>
      <c r="I17" t="s">
        <v>575</v>
      </c>
      <c r="J17" t="s">
        <v>180</v>
      </c>
      <c r="K17" t="s">
        <v>31</v>
      </c>
      <c r="L17" t="s">
        <v>576</v>
      </c>
    </row>
    <row r="18" spans="1:12" x14ac:dyDescent="0.3">
      <c r="A18" s="2" t="s">
        <v>563</v>
      </c>
      <c r="B18" t="s">
        <v>110</v>
      </c>
      <c r="C18" s="1">
        <v>44782</v>
      </c>
      <c r="D18" s="3">
        <v>0.82291666666666663</v>
      </c>
      <c r="E18" t="s">
        <v>154</v>
      </c>
      <c r="F18" t="s">
        <v>65</v>
      </c>
      <c r="G18" t="s">
        <v>181</v>
      </c>
      <c r="H18">
        <v>1534</v>
      </c>
      <c r="I18" t="s">
        <v>577</v>
      </c>
      <c r="J18" t="s">
        <v>172</v>
      </c>
      <c r="K18" t="s">
        <v>31</v>
      </c>
    </row>
    <row r="19" spans="1:12" x14ac:dyDescent="0.3">
      <c r="A19" s="2" t="s">
        <v>563</v>
      </c>
      <c r="B19" t="s">
        <v>110</v>
      </c>
      <c r="C19" s="1">
        <v>44782</v>
      </c>
      <c r="D19" s="3">
        <v>0.82291666666666663</v>
      </c>
      <c r="E19" t="s">
        <v>157</v>
      </c>
      <c r="F19" t="s">
        <v>119</v>
      </c>
      <c r="G19" t="s">
        <v>202</v>
      </c>
      <c r="H19">
        <v>6505</v>
      </c>
      <c r="I19" t="s">
        <v>159</v>
      </c>
      <c r="J19" t="s">
        <v>90</v>
      </c>
      <c r="K19" t="s">
        <v>31</v>
      </c>
    </row>
    <row r="20" spans="1:12" x14ac:dyDescent="0.3">
      <c r="A20" s="2" t="s">
        <v>563</v>
      </c>
      <c r="B20" t="s">
        <v>110</v>
      </c>
      <c r="C20" s="1">
        <v>44782</v>
      </c>
      <c r="D20" s="3">
        <v>0.82291666666666663</v>
      </c>
      <c r="E20" t="s">
        <v>249</v>
      </c>
      <c r="F20" t="s">
        <v>578</v>
      </c>
      <c r="G20" t="s">
        <v>262</v>
      </c>
      <c r="H20">
        <v>2552</v>
      </c>
      <c r="I20" t="s">
        <v>251</v>
      </c>
      <c r="J20" t="s">
        <v>244</v>
      </c>
      <c r="K20" t="s">
        <v>31</v>
      </c>
    </row>
    <row r="21" spans="1:12" x14ac:dyDescent="0.3">
      <c r="A21" s="2" t="s">
        <v>563</v>
      </c>
      <c r="B21" t="s">
        <v>110</v>
      </c>
      <c r="C21" s="1">
        <v>44782</v>
      </c>
      <c r="D21" s="3">
        <v>0.82291666666666663</v>
      </c>
      <c r="E21" t="s">
        <v>361</v>
      </c>
      <c r="F21" t="s">
        <v>115</v>
      </c>
      <c r="G21" t="s">
        <v>197</v>
      </c>
      <c r="H21">
        <v>3827</v>
      </c>
      <c r="I21" t="s">
        <v>363</v>
      </c>
      <c r="J21" t="s">
        <v>236</v>
      </c>
      <c r="K21" t="s">
        <v>31</v>
      </c>
    </row>
    <row r="22" spans="1:12" x14ac:dyDescent="0.3">
      <c r="A22" s="2" t="s">
        <v>563</v>
      </c>
      <c r="B22" t="s">
        <v>110</v>
      </c>
      <c r="C22" s="1">
        <v>44782</v>
      </c>
      <c r="D22" s="3">
        <v>0.82291666666666663</v>
      </c>
      <c r="E22" t="s">
        <v>221</v>
      </c>
      <c r="F22" t="s">
        <v>579</v>
      </c>
      <c r="G22" t="s">
        <v>340</v>
      </c>
      <c r="H22">
        <v>5629</v>
      </c>
      <c r="I22" t="s">
        <v>223</v>
      </c>
      <c r="J22" t="s">
        <v>97</v>
      </c>
      <c r="K22" t="s">
        <v>31</v>
      </c>
      <c r="L22" t="s">
        <v>580</v>
      </c>
    </row>
    <row r="23" spans="1:12" x14ac:dyDescent="0.3">
      <c r="A23" s="2" t="s">
        <v>563</v>
      </c>
      <c r="B23" t="s">
        <v>110</v>
      </c>
      <c r="C23" s="1">
        <v>44782</v>
      </c>
      <c r="D23" s="3">
        <v>0.82291666666666663</v>
      </c>
      <c r="E23" t="s">
        <v>331</v>
      </c>
      <c r="F23" t="s">
        <v>118</v>
      </c>
      <c r="G23" t="s">
        <v>330</v>
      </c>
      <c r="H23">
        <v>5550</v>
      </c>
      <c r="I23" t="s">
        <v>581</v>
      </c>
      <c r="J23" t="s">
        <v>328</v>
      </c>
      <c r="K23" t="s">
        <v>31</v>
      </c>
    </row>
    <row r="24" spans="1:12" x14ac:dyDescent="0.3">
      <c r="A24" s="2" t="s">
        <v>563</v>
      </c>
      <c r="B24" t="s">
        <v>110</v>
      </c>
      <c r="C24" s="1">
        <v>44782</v>
      </c>
      <c r="D24" s="3">
        <v>0.82291666666666663</v>
      </c>
      <c r="E24" t="s">
        <v>277</v>
      </c>
      <c r="F24" t="s">
        <v>83</v>
      </c>
      <c r="G24" t="s">
        <v>237</v>
      </c>
      <c r="H24">
        <v>2802</v>
      </c>
      <c r="I24" t="s">
        <v>279</v>
      </c>
      <c r="J24" t="s">
        <v>228</v>
      </c>
      <c r="K24" t="s">
        <v>31</v>
      </c>
    </row>
    <row r="25" spans="1:12" x14ac:dyDescent="0.3">
      <c r="A25" s="2" t="s">
        <v>563</v>
      </c>
      <c r="B25" t="s">
        <v>110</v>
      </c>
      <c r="C25" s="1">
        <v>44782</v>
      </c>
      <c r="D25" s="3">
        <v>0.82291666666666663</v>
      </c>
      <c r="E25" t="s">
        <v>345</v>
      </c>
      <c r="F25" t="s">
        <v>582</v>
      </c>
      <c r="G25" t="s">
        <v>177</v>
      </c>
      <c r="H25">
        <v>4972</v>
      </c>
      <c r="I25" t="s">
        <v>346</v>
      </c>
      <c r="J25" t="s">
        <v>326</v>
      </c>
      <c r="K25" t="s">
        <v>31</v>
      </c>
      <c r="L25" t="s">
        <v>583</v>
      </c>
    </row>
    <row r="26" spans="1:12" x14ac:dyDescent="0.3">
      <c r="A26" s="2" t="s">
        <v>563</v>
      </c>
      <c r="B26" t="s">
        <v>110</v>
      </c>
      <c r="C26" s="1">
        <v>44782</v>
      </c>
      <c r="D26" s="3">
        <v>0.82291666666666663</v>
      </c>
      <c r="E26" t="s">
        <v>153</v>
      </c>
      <c r="F26" t="s">
        <v>56</v>
      </c>
      <c r="G26" t="s">
        <v>352</v>
      </c>
      <c r="H26">
        <v>5394</v>
      </c>
      <c r="I26" t="s">
        <v>155</v>
      </c>
      <c r="J26" t="s">
        <v>148</v>
      </c>
      <c r="K26" t="s">
        <v>31</v>
      </c>
    </row>
    <row r="27" spans="1:12" x14ac:dyDescent="0.3">
      <c r="A27" s="2" t="s">
        <v>563</v>
      </c>
      <c r="B27" t="s">
        <v>110</v>
      </c>
      <c r="C27" s="1">
        <v>44782</v>
      </c>
      <c r="D27" s="3">
        <v>0.82291666666666663</v>
      </c>
      <c r="E27" t="s">
        <v>230</v>
      </c>
      <c r="F27" t="s">
        <v>35</v>
      </c>
      <c r="G27" t="s">
        <v>274</v>
      </c>
      <c r="H27">
        <v>3008</v>
      </c>
      <c r="I27" t="s">
        <v>304</v>
      </c>
      <c r="J27" t="s">
        <v>313</v>
      </c>
      <c r="K27" t="s">
        <v>31</v>
      </c>
    </row>
    <row r="28" spans="1:12" x14ac:dyDescent="0.3">
      <c r="A28" s="2" t="s">
        <v>563</v>
      </c>
      <c r="B28" t="s">
        <v>110</v>
      </c>
      <c r="C28" s="1">
        <v>44782</v>
      </c>
      <c r="D28" s="3">
        <v>0.82291666666666663</v>
      </c>
      <c r="E28" t="s">
        <v>233</v>
      </c>
      <c r="F28" t="s">
        <v>98</v>
      </c>
      <c r="G28" t="s">
        <v>241</v>
      </c>
      <c r="H28">
        <v>1860</v>
      </c>
      <c r="I28" t="s">
        <v>235</v>
      </c>
      <c r="J28" t="s">
        <v>292</v>
      </c>
      <c r="K28" t="s">
        <v>31</v>
      </c>
    </row>
    <row r="29" spans="1:12" x14ac:dyDescent="0.3">
      <c r="A29" s="2" t="s">
        <v>563</v>
      </c>
      <c r="B29" t="s">
        <v>110</v>
      </c>
      <c r="C29" s="1">
        <v>44782</v>
      </c>
      <c r="D29" s="3">
        <v>0.83333333333333337</v>
      </c>
      <c r="E29" t="s">
        <v>333</v>
      </c>
      <c r="F29" t="s">
        <v>74</v>
      </c>
      <c r="G29" t="s">
        <v>258</v>
      </c>
      <c r="H29">
        <v>5473</v>
      </c>
      <c r="I29" t="s">
        <v>335</v>
      </c>
      <c r="J29" t="s">
        <v>208</v>
      </c>
      <c r="K29" t="s">
        <v>31</v>
      </c>
    </row>
    <row r="30" spans="1:12" x14ac:dyDescent="0.3">
      <c r="A30" s="2" t="s">
        <v>563</v>
      </c>
      <c r="B30" t="s">
        <v>112</v>
      </c>
      <c r="C30" s="1">
        <v>44783</v>
      </c>
      <c r="D30" s="3">
        <v>0.82291666666666663</v>
      </c>
      <c r="E30" t="s">
        <v>370</v>
      </c>
      <c r="F30" t="s">
        <v>83</v>
      </c>
      <c r="G30" t="s">
        <v>254</v>
      </c>
      <c r="H30">
        <v>6844</v>
      </c>
      <c r="I30" t="s">
        <v>584</v>
      </c>
      <c r="J30" t="s">
        <v>585</v>
      </c>
      <c r="K30" t="s">
        <v>31</v>
      </c>
    </row>
    <row r="31" spans="1:12" x14ac:dyDescent="0.3">
      <c r="A31" s="2" t="s">
        <v>563</v>
      </c>
      <c r="B31" t="s">
        <v>112</v>
      </c>
      <c r="C31" s="1">
        <v>44783</v>
      </c>
      <c r="D31" s="3">
        <v>0.82291666666666663</v>
      </c>
      <c r="E31" t="s">
        <v>261</v>
      </c>
      <c r="F31" t="s">
        <v>74</v>
      </c>
      <c r="G31" t="s">
        <v>357</v>
      </c>
      <c r="H31">
        <v>3094</v>
      </c>
      <c r="I31" t="s">
        <v>263</v>
      </c>
      <c r="J31" t="s">
        <v>200</v>
      </c>
      <c r="K31" t="s">
        <v>31</v>
      </c>
    </row>
    <row r="32" spans="1:12" x14ac:dyDescent="0.3">
      <c r="A32" s="2" t="s">
        <v>563</v>
      </c>
      <c r="B32" t="s">
        <v>112</v>
      </c>
      <c r="C32" s="1">
        <v>44783</v>
      </c>
      <c r="D32" s="3">
        <v>0.82291666666666663</v>
      </c>
      <c r="E32" t="s">
        <v>337</v>
      </c>
      <c r="F32" t="s">
        <v>65</v>
      </c>
      <c r="G32" t="s">
        <v>158</v>
      </c>
      <c r="H32">
        <v>9361</v>
      </c>
      <c r="I32" t="s">
        <v>339</v>
      </c>
      <c r="J32" t="s">
        <v>309</v>
      </c>
      <c r="K32" t="s">
        <v>31</v>
      </c>
    </row>
    <row r="33" spans="1:12" x14ac:dyDescent="0.3">
      <c r="A33" s="2" t="s">
        <v>563</v>
      </c>
      <c r="B33" t="s">
        <v>112</v>
      </c>
      <c r="C33" s="1">
        <v>44783</v>
      </c>
      <c r="D33" s="3">
        <v>0.82291666666666663</v>
      </c>
      <c r="E33" t="s">
        <v>141</v>
      </c>
      <c r="F33" t="s">
        <v>51</v>
      </c>
      <c r="G33" t="s">
        <v>355</v>
      </c>
      <c r="H33">
        <v>8412</v>
      </c>
      <c r="I33" t="s">
        <v>143</v>
      </c>
      <c r="J33" t="s">
        <v>276</v>
      </c>
      <c r="K33" t="s">
        <v>31</v>
      </c>
    </row>
    <row r="34" spans="1:12" x14ac:dyDescent="0.3">
      <c r="A34" s="2" t="s">
        <v>563</v>
      </c>
      <c r="B34" t="s">
        <v>112</v>
      </c>
      <c r="C34" s="1">
        <v>44783</v>
      </c>
      <c r="D34" s="3">
        <v>0.82291666666666663</v>
      </c>
      <c r="E34" t="s">
        <v>278</v>
      </c>
      <c r="F34" t="s">
        <v>35</v>
      </c>
      <c r="G34" t="s">
        <v>201</v>
      </c>
      <c r="H34">
        <v>6098</v>
      </c>
      <c r="I34" t="s">
        <v>586</v>
      </c>
      <c r="J34" t="s">
        <v>188</v>
      </c>
      <c r="K34" t="s">
        <v>31</v>
      </c>
    </row>
    <row r="35" spans="1:12" x14ac:dyDescent="0.3">
      <c r="A35" s="2" t="s">
        <v>563</v>
      </c>
      <c r="B35" t="s">
        <v>112</v>
      </c>
      <c r="C35" s="1">
        <v>44783</v>
      </c>
      <c r="D35" s="3">
        <v>0.82291666666666663</v>
      </c>
      <c r="E35" t="s">
        <v>358</v>
      </c>
      <c r="F35" t="s">
        <v>118</v>
      </c>
      <c r="G35" t="s">
        <v>365</v>
      </c>
      <c r="H35">
        <v>2680</v>
      </c>
      <c r="I35" t="s">
        <v>211</v>
      </c>
      <c r="J35" t="s">
        <v>260</v>
      </c>
      <c r="K35" t="s">
        <v>31</v>
      </c>
    </row>
    <row r="36" spans="1:12" x14ac:dyDescent="0.3">
      <c r="A36" s="2" t="s">
        <v>563</v>
      </c>
      <c r="B36" t="s">
        <v>114</v>
      </c>
      <c r="C36" s="1">
        <v>44784</v>
      </c>
      <c r="D36" s="3">
        <v>0.83333333333333337</v>
      </c>
      <c r="E36" t="s">
        <v>350</v>
      </c>
      <c r="F36" t="s">
        <v>98</v>
      </c>
      <c r="G36" t="s">
        <v>343</v>
      </c>
      <c r="H36">
        <v>6747</v>
      </c>
      <c r="I36" t="s">
        <v>378</v>
      </c>
      <c r="J36" t="s">
        <v>364</v>
      </c>
      <c r="K36" t="s">
        <v>31</v>
      </c>
    </row>
    <row r="37" spans="1:12" x14ac:dyDescent="0.3">
      <c r="A37" s="2"/>
    </row>
    <row r="38" spans="1:12" x14ac:dyDescent="0.3">
      <c r="A38" s="2" t="s">
        <v>587</v>
      </c>
      <c r="B38" t="s">
        <v>110</v>
      </c>
      <c r="C38" s="1">
        <v>44796</v>
      </c>
      <c r="D38" s="3">
        <v>0.79166666666666663</v>
      </c>
      <c r="E38" t="s">
        <v>246</v>
      </c>
      <c r="F38" t="s">
        <v>65</v>
      </c>
      <c r="G38" t="s">
        <v>221</v>
      </c>
      <c r="H38">
        <v>2954</v>
      </c>
      <c r="I38" t="s">
        <v>1096</v>
      </c>
      <c r="J38" t="s">
        <v>236</v>
      </c>
      <c r="K38" t="s">
        <v>31</v>
      </c>
    </row>
    <row r="39" spans="1:12" x14ac:dyDescent="0.3">
      <c r="A39" s="2" t="s">
        <v>587</v>
      </c>
      <c r="B39" t="s">
        <v>110</v>
      </c>
      <c r="C39" s="1">
        <v>44796</v>
      </c>
      <c r="D39" s="3">
        <v>0.8125</v>
      </c>
      <c r="E39" t="s">
        <v>165</v>
      </c>
      <c r="F39" t="s">
        <v>65</v>
      </c>
      <c r="G39" t="s">
        <v>348</v>
      </c>
      <c r="H39">
        <v>3819</v>
      </c>
      <c r="I39" t="s">
        <v>167</v>
      </c>
      <c r="J39" t="s">
        <v>200</v>
      </c>
      <c r="K39" t="s">
        <v>31</v>
      </c>
    </row>
    <row r="40" spans="1:12" x14ac:dyDescent="0.3">
      <c r="A40" s="2" t="s">
        <v>587</v>
      </c>
      <c r="B40" t="s">
        <v>110</v>
      </c>
      <c r="C40" s="1">
        <v>44796</v>
      </c>
      <c r="D40" s="3">
        <v>0.8125</v>
      </c>
      <c r="E40" t="s">
        <v>141</v>
      </c>
      <c r="F40" t="s">
        <v>108</v>
      </c>
      <c r="G40" t="s">
        <v>242</v>
      </c>
      <c r="H40">
        <v>9045</v>
      </c>
      <c r="I40" t="s">
        <v>143</v>
      </c>
      <c r="J40" t="s">
        <v>309</v>
      </c>
      <c r="K40" t="s">
        <v>31</v>
      </c>
    </row>
    <row r="41" spans="1:12" x14ac:dyDescent="0.3">
      <c r="A41" s="2" t="s">
        <v>587</v>
      </c>
      <c r="B41" t="s">
        <v>110</v>
      </c>
      <c r="C41" s="1">
        <v>44796</v>
      </c>
      <c r="D41" s="3">
        <v>0.82291666666666663</v>
      </c>
      <c r="E41" t="s">
        <v>334</v>
      </c>
      <c r="F41" t="s">
        <v>35</v>
      </c>
      <c r="G41" t="s">
        <v>169</v>
      </c>
      <c r="H41">
        <v>8891</v>
      </c>
      <c r="I41" t="s">
        <v>588</v>
      </c>
      <c r="J41" t="s">
        <v>589</v>
      </c>
      <c r="K41" t="s">
        <v>31</v>
      </c>
    </row>
    <row r="42" spans="1:12" x14ac:dyDescent="0.3">
      <c r="A42" s="2" t="s">
        <v>587</v>
      </c>
      <c r="B42" t="s">
        <v>110</v>
      </c>
      <c r="C42" s="1">
        <v>44796</v>
      </c>
      <c r="D42" s="3">
        <v>0.82291666666666663</v>
      </c>
      <c r="E42" t="s">
        <v>357</v>
      </c>
      <c r="F42" t="s">
        <v>65</v>
      </c>
      <c r="G42" t="s">
        <v>142</v>
      </c>
      <c r="H42">
        <v>3808</v>
      </c>
      <c r="I42" t="s">
        <v>590</v>
      </c>
      <c r="J42" t="s">
        <v>260</v>
      </c>
      <c r="K42" t="s">
        <v>31</v>
      </c>
    </row>
    <row r="43" spans="1:12" x14ac:dyDescent="0.3">
      <c r="A43" s="2" t="s">
        <v>587</v>
      </c>
      <c r="B43" t="s">
        <v>110</v>
      </c>
      <c r="C43" s="1">
        <v>44796</v>
      </c>
      <c r="D43" s="3">
        <v>0.82291666666666663</v>
      </c>
      <c r="E43" t="s">
        <v>153</v>
      </c>
      <c r="F43" t="s">
        <v>74</v>
      </c>
      <c r="G43" t="s">
        <v>370</v>
      </c>
      <c r="H43">
        <v>7821</v>
      </c>
      <c r="I43" t="s">
        <v>155</v>
      </c>
      <c r="J43" t="s">
        <v>328</v>
      </c>
      <c r="K43" t="s">
        <v>31</v>
      </c>
    </row>
    <row r="44" spans="1:12" x14ac:dyDescent="0.3">
      <c r="A44" s="2" t="s">
        <v>587</v>
      </c>
      <c r="B44" t="s">
        <v>110</v>
      </c>
      <c r="C44" s="1">
        <v>44796</v>
      </c>
      <c r="D44" s="3">
        <v>0.82291666666666663</v>
      </c>
      <c r="E44" t="s">
        <v>369</v>
      </c>
      <c r="F44" t="s">
        <v>591</v>
      </c>
      <c r="G44" t="s">
        <v>60</v>
      </c>
      <c r="H44">
        <v>20647</v>
      </c>
      <c r="I44" t="s">
        <v>371</v>
      </c>
      <c r="J44" t="s">
        <v>104</v>
      </c>
      <c r="K44" t="s">
        <v>31</v>
      </c>
      <c r="L44" t="s">
        <v>592</v>
      </c>
    </row>
    <row r="45" spans="1:12" x14ac:dyDescent="0.3">
      <c r="A45" s="2" t="s">
        <v>587</v>
      </c>
      <c r="B45" t="s">
        <v>110</v>
      </c>
      <c r="C45" s="1">
        <v>44796</v>
      </c>
      <c r="D45" s="3">
        <v>0.82291666666666663</v>
      </c>
      <c r="E45" t="s">
        <v>258</v>
      </c>
      <c r="F45" t="s">
        <v>98</v>
      </c>
      <c r="G45" t="s">
        <v>201</v>
      </c>
      <c r="H45">
        <v>2292</v>
      </c>
      <c r="I45" t="s">
        <v>593</v>
      </c>
      <c r="J45" t="s">
        <v>564</v>
      </c>
      <c r="K45" t="s">
        <v>31</v>
      </c>
    </row>
    <row r="46" spans="1:12" x14ac:dyDescent="0.3">
      <c r="A46" s="2" t="s">
        <v>587</v>
      </c>
      <c r="B46" t="s">
        <v>110</v>
      </c>
      <c r="C46" s="1">
        <v>44796</v>
      </c>
      <c r="D46" s="3">
        <v>0.82291666666666663</v>
      </c>
      <c r="E46" t="s">
        <v>274</v>
      </c>
      <c r="F46" t="s">
        <v>594</v>
      </c>
      <c r="G46" t="s">
        <v>262</v>
      </c>
      <c r="H46">
        <v>2127</v>
      </c>
      <c r="I46" t="s">
        <v>300</v>
      </c>
      <c r="J46" t="s">
        <v>208</v>
      </c>
      <c r="K46" t="s">
        <v>31</v>
      </c>
      <c r="L46" t="s">
        <v>595</v>
      </c>
    </row>
    <row r="47" spans="1:12" x14ac:dyDescent="0.3">
      <c r="A47" s="2" t="s">
        <v>587</v>
      </c>
      <c r="B47" t="s">
        <v>110</v>
      </c>
      <c r="C47" s="1">
        <v>44796</v>
      </c>
      <c r="D47" s="3">
        <v>0.82291666666666663</v>
      </c>
      <c r="E47" t="s">
        <v>197</v>
      </c>
      <c r="F47" t="s">
        <v>106</v>
      </c>
      <c r="G47" t="s">
        <v>146</v>
      </c>
      <c r="H47">
        <v>3866</v>
      </c>
      <c r="I47" t="s">
        <v>199</v>
      </c>
      <c r="J47" t="s">
        <v>596</v>
      </c>
      <c r="K47" t="s">
        <v>31</v>
      </c>
    </row>
    <row r="48" spans="1:12" x14ac:dyDescent="0.3">
      <c r="A48" s="2" t="s">
        <v>587</v>
      </c>
      <c r="B48" t="s">
        <v>110</v>
      </c>
      <c r="C48" s="1">
        <v>44796</v>
      </c>
      <c r="D48" s="3">
        <v>0.82291666666666663</v>
      </c>
      <c r="E48" t="s">
        <v>311</v>
      </c>
      <c r="F48" t="s">
        <v>35</v>
      </c>
      <c r="G48" t="s">
        <v>34</v>
      </c>
      <c r="H48">
        <v>9564</v>
      </c>
      <c r="I48" t="s">
        <v>318</v>
      </c>
      <c r="J48" t="s">
        <v>63</v>
      </c>
      <c r="K48" t="s">
        <v>31</v>
      </c>
    </row>
    <row r="49" spans="1:12" x14ac:dyDescent="0.3">
      <c r="A49" s="2" t="s">
        <v>587</v>
      </c>
      <c r="B49" t="s">
        <v>110</v>
      </c>
      <c r="C49" s="1">
        <v>44796</v>
      </c>
      <c r="D49" s="3">
        <v>0.82291666666666663</v>
      </c>
      <c r="E49" t="s">
        <v>57</v>
      </c>
      <c r="F49" t="s">
        <v>56</v>
      </c>
      <c r="G49" t="s">
        <v>330</v>
      </c>
      <c r="H49">
        <v>21946</v>
      </c>
      <c r="I49" t="s">
        <v>89</v>
      </c>
      <c r="J49" t="s">
        <v>111</v>
      </c>
      <c r="K49" t="s">
        <v>31</v>
      </c>
    </row>
    <row r="50" spans="1:12" x14ac:dyDescent="0.3">
      <c r="A50" s="2" t="s">
        <v>587</v>
      </c>
      <c r="B50" t="s">
        <v>110</v>
      </c>
      <c r="C50" s="1">
        <v>44796</v>
      </c>
      <c r="D50" s="3">
        <v>0.82291666666666663</v>
      </c>
      <c r="E50" t="s">
        <v>277</v>
      </c>
      <c r="F50" t="s">
        <v>107</v>
      </c>
      <c r="G50" t="s">
        <v>52</v>
      </c>
      <c r="H50">
        <v>8418</v>
      </c>
      <c r="I50" t="s">
        <v>279</v>
      </c>
      <c r="J50" t="s">
        <v>148</v>
      </c>
      <c r="K50" t="s">
        <v>31</v>
      </c>
    </row>
    <row r="51" spans="1:12" x14ac:dyDescent="0.3">
      <c r="A51" s="2" t="s">
        <v>587</v>
      </c>
      <c r="B51" t="s">
        <v>110</v>
      </c>
      <c r="C51" s="1">
        <v>44796</v>
      </c>
      <c r="D51" s="3">
        <v>0.82291666666666663</v>
      </c>
      <c r="E51" t="s">
        <v>290</v>
      </c>
      <c r="F51" t="s">
        <v>98</v>
      </c>
      <c r="G51" t="s">
        <v>350</v>
      </c>
      <c r="H51">
        <v>10638</v>
      </c>
      <c r="I51" t="s">
        <v>299</v>
      </c>
      <c r="J51" t="s">
        <v>121</v>
      </c>
      <c r="K51" t="s">
        <v>31</v>
      </c>
    </row>
    <row r="52" spans="1:12" x14ac:dyDescent="0.3">
      <c r="A52" s="2" t="s">
        <v>587</v>
      </c>
      <c r="B52" t="s">
        <v>110</v>
      </c>
      <c r="C52" s="1">
        <v>44796</v>
      </c>
      <c r="D52" s="3">
        <v>0.82291666666666663</v>
      </c>
      <c r="E52" t="s">
        <v>198</v>
      </c>
      <c r="F52" t="s">
        <v>35</v>
      </c>
      <c r="G52" t="s">
        <v>70</v>
      </c>
      <c r="H52">
        <v>5516</v>
      </c>
      <c r="I52" t="s">
        <v>597</v>
      </c>
      <c r="J52" t="s">
        <v>347</v>
      </c>
      <c r="K52" t="s">
        <v>31</v>
      </c>
    </row>
    <row r="53" spans="1:12" x14ac:dyDescent="0.3">
      <c r="A53" s="2" t="s">
        <v>587</v>
      </c>
      <c r="B53" t="s">
        <v>110</v>
      </c>
      <c r="C53" s="1">
        <v>44796</v>
      </c>
      <c r="D53" s="3">
        <v>0.82291666666666663</v>
      </c>
      <c r="E53" t="s">
        <v>286</v>
      </c>
      <c r="F53" t="s">
        <v>107</v>
      </c>
      <c r="G53" t="s">
        <v>47</v>
      </c>
      <c r="H53">
        <v>6733</v>
      </c>
      <c r="I53" t="s">
        <v>306</v>
      </c>
      <c r="J53" t="s">
        <v>292</v>
      </c>
      <c r="K53" t="s">
        <v>31</v>
      </c>
    </row>
    <row r="54" spans="1:12" x14ac:dyDescent="0.3">
      <c r="A54" s="2" t="s">
        <v>587</v>
      </c>
      <c r="B54" t="s">
        <v>110</v>
      </c>
      <c r="C54" s="1">
        <v>44796</v>
      </c>
      <c r="D54" s="3">
        <v>0.82291666666666663</v>
      </c>
      <c r="E54" t="s">
        <v>157</v>
      </c>
      <c r="F54" t="s">
        <v>118</v>
      </c>
      <c r="G54" t="s">
        <v>61</v>
      </c>
      <c r="H54">
        <v>20064</v>
      </c>
      <c r="I54" t="s">
        <v>159</v>
      </c>
      <c r="J54" t="s">
        <v>212</v>
      </c>
      <c r="K54" t="s">
        <v>31</v>
      </c>
    </row>
    <row r="55" spans="1:12" x14ac:dyDescent="0.3">
      <c r="A55" s="2" t="s">
        <v>587</v>
      </c>
      <c r="B55" t="s">
        <v>110</v>
      </c>
      <c r="C55" s="1">
        <v>44796</v>
      </c>
      <c r="D55" s="3">
        <v>0.82291666666666663</v>
      </c>
      <c r="E55" t="s">
        <v>177</v>
      </c>
      <c r="F55" t="s">
        <v>598</v>
      </c>
      <c r="G55" t="s">
        <v>206</v>
      </c>
      <c r="H55">
        <v>3011</v>
      </c>
      <c r="I55" t="s">
        <v>179</v>
      </c>
      <c r="J55" t="s">
        <v>264</v>
      </c>
      <c r="K55" t="s">
        <v>31</v>
      </c>
      <c r="L55" t="s">
        <v>599</v>
      </c>
    </row>
    <row r="56" spans="1:12" x14ac:dyDescent="0.3">
      <c r="A56" s="2" t="s">
        <v>587</v>
      </c>
      <c r="B56" t="s">
        <v>110</v>
      </c>
      <c r="C56" s="1">
        <v>44796</v>
      </c>
      <c r="D56" s="3">
        <v>0.82291666666666663</v>
      </c>
      <c r="E56" t="s">
        <v>233</v>
      </c>
      <c r="F56" t="s">
        <v>51</v>
      </c>
      <c r="G56" t="s">
        <v>40</v>
      </c>
      <c r="H56">
        <v>5577</v>
      </c>
      <c r="I56" t="s">
        <v>235</v>
      </c>
      <c r="J56" t="s">
        <v>316</v>
      </c>
      <c r="K56" t="s">
        <v>31</v>
      </c>
    </row>
    <row r="57" spans="1:12" x14ac:dyDescent="0.3">
      <c r="A57" s="2" t="s">
        <v>587</v>
      </c>
      <c r="B57" t="s">
        <v>110</v>
      </c>
      <c r="C57" s="1">
        <v>44796</v>
      </c>
      <c r="D57" s="3">
        <v>0.82291666666666663</v>
      </c>
      <c r="E57" t="s">
        <v>181</v>
      </c>
      <c r="F57" t="s">
        <v>600</v>
      </c>
      <c r="G57" t="s">
        <v>69</v>
      </c>
      <c r="H57">
        <v>10301</v>
      </c>
      <c r="I57" t="s">
        <v>183</v>
      </c>
      <c r="J57" t="s">
        <v>284</v>
      </c>
      <c r="K57" t="s">
        <v>31</v>
      </c>
      <c r="L57" t="s">
        <v>601</v>
      </c>
    </row>
    <row r="58" spans="1:12" x14ac:dyDescent="0.3">
      <c r="A58" s="2" t="s">
        <v>587</v>
      </c>
      <c r="B58" t="s">
        <v>110</v>
      </c>
      <c r="C58" s="1">
        <v>44796</v>
      </c>
      <c r="D58" s="3">
        <v>0.82291666666666663</v>
      </c>
      <c r="E58" t="s">
        <v>189</v>
      </c>
      <c r="F58" t="s">
        <v>65</v>
      </c>
      <c r="G58" t="s">
        <v>64</v>
      </c>
      <c r="H58">
        <v>4267</v>
      </c>
      <c r="I58" t="s">
        <v>191</v>
      </c>
      <c r="J58" t="s">
        <v>276</v>
      </c>
      <c r="K58" t="s">
        <v>31</v>
      </c>
    </row>
    <row r="59" spans="1:12" x14ac:dyDescent="0.3">
      <c r="A59" s="2" t="s">
        <v>587</v>
      </c>
      <c r="B59" t="s">
        <v>112</v>
      </c>
      <c r="C59" s="1">
        <v>44797</v>
      </c>
      <c r="D59" s="3">
        <v>0.82291666666666663</v>
      </c>
      <c r="E59" t="s">
        <v>55</v>
      </c>
      <c r="F59" t="s">
        <v>105</v>
      </c>
      <c r="G59" t="s">
        <v>158</v>
      </c>
      <c r="H59">
        <v>35472</v>
      </c>
      <c r="I59" t="s">
        <v>58</v>
      </c>
      <c r="J59" t="s">
        <v>90</v>
      </c>
      <c r="K59" t="s">
        <v>31</v>
      </c>
    </row>
    <row r="60" spans="1:12" x14ac:dyDescent="0.3">
      <c r="A60" s="2" t="s">
        <v>587</v>
      </c>
      <c r="B60" t="s">
        <v>112</v>
      </c>
      <c r="C60" s="1">
        <v>44797</v>
      </c>
      <c r="D60" s="3">
        <v>0.82291666666666663</v>
      </c>
      <c r="E60" t="s">
        <v>245</v>
      </c>
      <c r="F60" t="s">
        <v>124</v>
      </c>
      <c r="G60" t="s">
        <v>365</v>
      </c>
      <c r="H60">
        <v>3116</v>
      </c>
      <c r="I60" t="s">
        <v>247</v>
      </c>
      <c r="J60" t="s">
        <v>602</v>
      </c>
      <c r="K60" t="s">
        <v>31</v>
      </c>
    </row>
    <row r="61" spans="1:12" x14ac:dyDescent="0.3">
      <c r="A61" s="2" t="s">
        <v>587</v>
      </c>
      <c r="B61" t="s">
        <v>112</v>
      </c>
      <c r="C61" s="1">
        <v>44797</v>
      </c>
      <c r="D61" s="3">
        <v>0.82291666666666663</v>
      </c>
      <c r="E61" t="s">
        <v>150</v>
      </c>
      <c r="F61" t="s">
        <v>107</v>
      </c>
      <c r="G61" t="s">
        <v>75</v>
      </c>
      <c r="H61">
        <v>3812</v>
      </c>
      <c r="I61" t="s">
        <v>321</v>
      </c>
      <c r="J61" t="s">
        <v>349</v>
      </c>
      <c r="K61" t="s">
        <v>31</v>
      </c>
    </row>
    <row r="62" spans="1:12" x14ac:dyDescent="0.3">
      <c r="A62" s="2" t="s">
        <v>587</v>
      </c>
      <c r="B62" t="s">
        <v>112</v>
      </c>
      <c r="C62" s="1">
        <v>44797</v>
      </c>
      <c r="D62" s="3">
        <v>0.82291666666666663</v>
      </c>
      <c r="E62" t="s">
        <v>174</v>
      </c>
      <c r="F62" t="s">
        <v>74</v>
      </c>
      <c r="G62" t="s">
        <v>50</v>
      </c>
      <c r="H62">
        <v>10961</v>
      </c>
      <c r="I62" t="s">
        <v>603</v>
      </c>
      <c r="J62" t="s">
        <v>288</v>
      </c>
      <c r="K62" t="s">
        <v>31</v>
      </c>
    </row>
    <row r="63" spans="1:12" x14ac:dyDescent="0.3">
      <c r="A63" s="2"/>
    </row>
    <row r="64" spans="1:12" x14ac:dyDescent="0.3">
      <c r="A64" s="2" t="s">
        <v>604</v>
      </c>
      <c r="B64" t="s">
        <v>110</v>
      </c>
      <c r="C64" s="1">
        <v>44873</v>
      </c>
      <c r="D64" s="3">
        <v>0.82291666666666663</v>
      </c>
      <c r="E64" t="s">
        <v>348</v>
      </c>
      <c r="F64" t="s">
        <v>105</v>
      </c>
      <c r="G64" t="s">
        <v>233</v>
      </c>
      <c r="H64">
        <v>6329</v>
      </c>
      <c r="I64" t="s">
        <v>605</v>
      </c>
      <c r="J64" t="s">
        <v>284</v>
      </c>
      <c r="K64" t="s">
        <v>31</v>
      </c>
    </row>
    <row r="65" spans="1:12" x14ac:dyDescent="0.3">
      <c r="A65" s="2" t="s">
        <v>604</v>
      </c>
      <c r="B65" t="s">
        <v>110</v>
      </c>
      <c r="C65" s="1">
        <v>44873</v>
      </c>
      <c r="D65" s="3">
        <v>0.82291666666666663</v>
      </c>
      <c r="E65" t="s">
        <v>60</v>
      </c>
      <c r="F65" t="s">
        <v>46</v>
      </c>
      <c r="G65" t="s">
        <v>64</v>
      </c>
      <c r="H65">
        <v>10021</v>
      </c>
      <c r="I65" t="s">
        <v>62</v>
      </c>
      <c r="J65" t="s">
        <v>93</v>
      </c>
      <c r="K65" t="s">
        <v>31</v>
      </c>
    </row>
    <row r="66" spans="1:12" x14ac:dyDescent="0.3">
      <c r="A66" s="2" t="s">
        <v>604</v>
      </c>
      <c r="B66" t="s">
        <v>110</v>
      </c>
      <c r="C66" s="1">
        <v>44873</v>
      </c>
      <c r="D66" s="3">
        <v>0.82291666666666663</v>
      </c>
      <c r="E66" t="s">
        <v>70</v>
      </c>
      <c r="F66" t="s">
        <v>606</v>
      </c>
      <c r="G66" t="s">
        <v>274</v>
      </c>
      <c r="H66">
        <v>16278</v>
      </c>
      <c r="I66" t="s">
        <v>96</v>
      </c>
      <c r="J66" t="s">
        <v>349</v>
      </c>
      <c r="K66" t="s">
        <v>31</v>
      </c>
      <c r="L66" t="s">
        <v>607</v>
      </c>
    </row>
    <row r="67" spans="1:12" x14ac:dyDescent="0.3">
      <c r="A67" s="2" t="s">
        <v>604</v>
      </c>
      <c r="B67" t="s">
        <v>110</v>
      </c>
      <c r="C67" s="1">
        <v>44873</v>
      </c>
      <c r="D67" s="3">
        <v>0.82291666666666663</v>
      </c>
      <c r="E67" t="s">
        <v>169</v>
      </c>
      <c r="F67" t="s">
        <v>51</v>
      </c>
      <c r="G67" t="s">
        <v>142</v>
      </c>
      <c r="H67">
        <v>1674</v>
      </c>
      <c r="I67" t="s">
        <v>171</v>
      </c>
      <c r="J67" t="s">
        <v>309</v>
      </c>
      <c r="K67" t="s">
        <v>31</v>
      </c>
    </row>
    <row r="68" spans="1:12" x14ac:dyDescent="0.3">
      <c r="A68" s="2" t="s">
        <v>604</v>
      </c>
      <c r="B68" t="s">
        <v>110</v>
      </c>
      <c r="C68" s="1">
        <v>44873</v>
      </c>
      <c r="D68" s="3">
        <v>0.82291666666666663</v>
      </c>
      <c r="E68" t="s">
        <v>365</v>
      </c>
      <c r="F68" t="s">
        <v>124</v>
      </c>
      <c r="G68" t="s">
        <v>206</v>
      </c>
      <c r="H68">
        <v>17851</v>
      </c>
      <c r="I68" t="s">
        <v>367</v>
      </c>
      <c r="J68" t="s">
        <v>232</v>
      </c>
      <c r="K68" t="s">
        <v>31</v>
      </c>
    </row>
    <row r="69" spans="1:12" x14ac:dyDescent="0.3">
      <c r="A69" s="2" t="s">
        <v>604</v>
      </c>
      <c r="B69" t="s">
        <v>110</v>
      </c>
      <c r="C69" s="1">
        <v>44873</v>
      </c>
      <c r="D69" s="3">
        <v>0.82291666666666663</v>
      </c>
      <c r="E69" t="s">
        <v>69</v>
      </c>
      <c r="F69" t="s">
        <v>108</v>
      </c>
      <c r="G69" t="s">
        <v>197</v>
      </c>
      <c r="H69">
        <v>15081</v>
      </c>
      <c r="I69" t="s">
        <v>71</v>
      </c>
      <c r="J69" t="s">
        <v>126</v>
      </c>
      <c r="K69" t="s">
        <v>31</v>
      </c>
    </row>
    <row r="70" spans="1:12" x14ac:dyDescent="0.3">
      <c r="A70" s="2" t="s">
        <v>604</v>
      </c>
      <c r="B70" t="s">
        <v>110</v>
      </c>
      <c r="C70" s="1">
        <v>44873</v>
      </c>
      <c r="D70" s="3">
        <v>0.82291666666666663</v>
      </c>
      <c r="E70" t="s">
        <v>258</v>
      </c>
      <c r="F70" t="s">
        <v>608</v>
      </c>
      <c r="G70" t="s">
        <v>221</v>
      </c>
      <c r="H70">
        <v>3515</v>
      </c>
      <c r="I70" t="s">
        <v>593</v>
      </c>
      <c r="J70" t="s">
        <v>204</v>
      </c>
      <c r="K70" t="s">
        <v>31</v>
      </c>
      <c r="L70" t="s">
        <v>580</v>
      </c>
    </row>
    <row r="71" spans="1:12" x14ac:dyDescent="0.3">
      <c r="A71" s="2" t="s">
        <v>604</v>
      </c>
      <c r="B71" t="s">
        <v>112</v>
      </c>
      <c r="C71" s="1">
        <v>44874</v>
      </c>
      <c r="D71" s="3">
        <v>0.82291666666666663</v>
      </c>
      <c r="E71" t="s">
        <v>78</v>
      </c>
      <c r="F71" t="s">
        <v>609</v>
      </c>
      <c r="G71" t="s">
        <v>370</v>
      </c>
      <c r="H71">
        <v>40534</v>
      </c>
      <c r="I71" t="s">
        <v>80</v>
      </c>
      <c r="J71" t="s">
        <v>111</v>
      </c>
      <c r="K71" t="s">
        <v>31</v>
      </c>
      <c r="L71" t="s">
        <v>610</v>
      </c>
    </row>
    <row r="72" spans="1:12" x14ac:dyDescent="0.3">
      <c r="A72" s="2" t="s">
        <v>604</v>
      </c>
      <c r="B72" t="s">
        <v>112</v>
      </c>
      <c r="C72" s="1">
        <v>44874</v>
      </c>
      <c r="D72" s="3">
        <v>0.82291666666666663</v>
      </c>
      <c r="E72" t="s">
        <v>57</v>
      </c>
      <c r="F72" t="s">
        <v>98</v>
      </c>
      <c r="G72" t="s">
        <v>55</v>
      </c>
      <c r="H72">
        <v>24246</v>
      </c>
      <c r="I72" t="s">
        <v>89</v>
      </c>
      <c r="J72" t="s">
        <v>49</v>
      </c>
      <c r="K72" t="s">
        <v>31</v>
      </c>
    </row>
    <row r="73" spans="1:12" x14ac:dyDescent="0.3">
      <c r="A73" s="2" t="s">
        <v>604</v>
      </c>
      <c r="B73" t="s">
        <v>112</v>
      </c>
      <c r="C73" s="1">
        <v>44874</v>
      </c>
      <c r="D73" s="3">
        <v>0.82291666666666663</v>
      </c>
      <c r="E73" t="s">
        <v>36</v>
      </c>
      <c r="F73" t="s">
        <v>124</v>
      </c>
      <c r="G73" t="s">
        <v>75</v>
      </c>
      <c r="H73">
        <v>59233</v>
      </c>
      <c r="I73" t="s">
        <v>92</v>
      </c>
      <c r="J73" t="s">
        <v>72</v>
      </c>
      <c r="K73" t="s">
        <v>31</v>
      </c>
    </row>
    <row r="74" spans="1:12" x14ac:dyDescent="0.3">
      <c r="A74" s="2" t="s">
        <v>604</v>
      </c>
      <c r="B74" t="s">
        <v>112</v>
      </c>
      <c r="C74" s="1">
        <v>44874</v>
      </c>
      <c r="D74" s="3">
        <v>0.82291666666666663</v>
      </c>
      <c r="E74" t="s">
        <v>50</v>
      </c>
      <c r="F74" t="s">
        <v>611</v>
      </c>
      <c r="G74" t="s">
        <v>34</v>
      </c>
      <c r="H74">
        <v>51660</v>
      </c>
      <c r="I74" t="s">
        <v>53</v>
      </c>
      <c r="J74" t="s">
        <v>95</v>
      </c>
      <c r="K74" t="s">
        <v>31</v>
      </c>
      <c r="L74" t="s">
        <v>612</v>
      </c>
    </row>
    <row r="75" spans="1:12" x14ac:dyDescent="0.3">
      <c r="A75" s="2" t="s">
        <v>604</v>
      </c>
      <c r="B75" t="s">
        <v>112</v>
      </c>
      <c r="C75" s="1">
        <v>44874</v>
      </c>
      <c r="D75" s="3">
        <v>0.82291666666666663</v>
      </c>
      <c r="E75" t="s">
        <v>52</v>
      </c>
      <c r="F75" t="s">
        <v>51</v>
      </c>
      <c r="G75" t="s">
        <v>45</v>
      </c>
      <c r="H75">
        <v>28384</v>
      </c>
      <c r="I75" t="s">
        <v>99</v>
      </c>
      <c r="J75" t="s">
        <v>63</v>
      </c>
      <c r="K75" t="s">
        <v>31</v>
      </c>
    </row>
    <row r="76" spans="1:12" x14ac:dyDescent="0.3">
      <c r="A76" s="2" t="s">
        <v>604</v>
      </c>
      <c r="B76" t="s">
        <v>112</v>
      </c>
      <c r="C76" s="1">
        <v>44874</v>
      </c>
      <c r="D76" s="3">
        <v>0.83333333333333337</v>
      </c>
      <c r="E76" t="s">
        <v>42</v>
      </c>
      <c r="F76" t="s">
        <v>611</v>
      </c>
      <c r="G76" t="s">
        <v>290</v>
      </c>
      <c r="H76">
        <v>52608</v>
      </c>
      <c r="I76" t="s">
        <v>103</v>
      </c>
      <c r="J76" t="s">
        <v>87</v>
      </c>
      <c r="K76" t="s">
        <v>31</v>
      </c>
      <c r="L76" t="s">
        <v>613</v>
      </c>
    </row>
    <row r="77" spans="1:12" x14ac:dyDescent="0.3">
      <c r="A77" s="2" t="s">
        <v>604</v>
      </c>
      <c r="B77" t="s">
        <v>112</v>
      </c>
      <c r="C77" s="1">
        <v>44874</v>
      </c>
      <c r="D77" s="3">
        <v>0.83333333333333337</v>
      </c>
      <c r="E77" t="s">
        <v>79</v>
      </c>
      <c r="F77" t="s">
        <v>51</v>
      </c>
      <c r="G77" t="s">
        <v>66</v>
      </c>
      <c r="H77">
        <v>35674</v>
      </c>
      <c r="I77" t="s">
        <v>84</v>
      </c>
      <c r="J77" t="s">
        <v>54</v>
      </c>
      <c r="K77" t="s">
        <v>31</v>
      </c>
    </row>
    <row r="78" spans="1:12" x14ac:dyDescent="0.3">
      <c r="A78" s="2" t="s">
        <v>604</v>
      </c>
      <c r="B78" t="s">
        <v>112</v>
      </c>
      <c r="C78" s="1">
        <v>44874</v>
      </c>
      <c r="D78" t="s">
        <v>614</v>
      </c>
      <c r="E78" t="s">
        <v>47</v>
      </c>
      <c r="F78" t="s">
        <v>615</v>
      </c>
      <c r="G78" t="s">
        <v>141</v>
      </c>
      <c r="H78">
        <v>20457</v>
      </c>
      <c r="I78" t="s">
        <v>616</v>
      </c>
      <c r="J78" t="s">
        <v>90</v>
      </c>
      <c r="K78" t="s">
        <v>31</v>
      </c>
      <c r="L78" t="s">
        <v>617</v>
      </c>
    </row>
    <row r="79" spans="1:12" x14ac:dyDescent="0.3">
      <c r="A79" s="2" t="s">
        <v>604</v>
      </c>
      <c r="B79" t="s">
        <v>114</v>
      </c>
      <c r="C79" s="1">
        <v>44875</v>
      </c>
      <c r="D79" s="3">
        <v>0.83333333333333337</v>
      </c>
      <c r="E79" t="s">
        <v>73</v>
      </c>
      <c r="F79" t="s">
        <v>91</v>
      </c>
      <c r="G79" t="s">
        <v>61</v>
      </c>
      <c r="H79">
        <v>72512</v>
      </c>
      <c r="I79" t="s">
        <v>76</v>
      </c>
      <c r="J79" t="s">
        <v>85</v>
      </c>
      <c r="K79" t="s">
        <v>31</v>
      </c>
    </row>
    <row r="80" spans="1:12" x14ac:dyDescent="0.3">
      <c r="A80" s="2"/>
    </row>
    <row r="81" spans="1:12" x14ac:dyDescent="0.3">
      <c r="A81" s="2" t="s">
        <v>618</v>
      </c>
      <c r="B81" t="s">
        <v>110</v>
      </c>
      <c r="C81" s="1">
        <v>44915</v>
      </c>
      <c r="D81" s="3">
        <v>0.82291666666666663</v>
      </c>
      <c r="E81" t="s">
        <v>50</v>
      </c>
      <c r="F81" t="s">
        <v>98</v>
      </c>
      <c r="G81" t="s">
        <v>60</v>
      </c>
      <c r="H81">
        <v>51579</v>
      </c>
      <c r="I81" t="s">
        <v>53</v>
      </c>
      <c r="J81" t="s">
        <v>90</v>
      </c>
      <c r="K81" t="s">
        <v>31</v>
      </c>
    </row>
    <row r="82" spans="1:12" x14ac:dyDescent="0.3">
      <c r="A82" s="2" t="s">
        <v>618</v>
      </c>
      <c r="B82" t="s">
        <v>110</v>
      </c>
      <c r="C82" s="1">
        <v>44915</v>
      </c>
      <c r="D82" s="3">
        <v>0.82291666666666663</v>
      </c>
      <c r="E82" t="s">
        <v>169</v>
      </c>
      <c r="F82" t="s">
        <v>107</v>
      </c>
      <c r="G82" t="s">
        <v>69</v>
      </c>
      <c r="H82">
        <v>15495</v>
      </c>
      <c r="I82" t="s">
        <v>171</v>
      </c>
      <c r="J82" t="s">
        <v>49</v>
      </c>
      <c r="K82" t="s">
        <v>31</v>
      </c>
    </row>
    <row r="83" spans="1:12" x14ac:dyDescent="0.3">
      <c r="A83" s="2" t="s">
        <v>618</v>
      </c>
      <c r="B83" t="s">
        <v>110</v>
      </c>
      <c r="C83" s="1">
        <v>44915</v>
      </c>
      <c r="D83" s="3">
        <v>0.82291666666666663</v>
      </c>
      <c r="E83" t="s">
        <v>57</v>
      </c>
      <c r="F83" t="s">
        <v>51</v>
      </c>
      <c r="G83" t="s">
        <v>274</v>
      </c>
      <c r="H83">
        <v>26943</v>
      </c>
      <c r="I83" t="s">
        <v>89</v>
      </c>
      <c r="J83" t="s">
        <v>104</v>
      </c>
      <c r="K83" t="s">
        <v>31</v>
      </c>
    </row>
    <row r="84" spans="1:12" x14ac:dyDescent="0.3">
      <c r="A84" s="2" t="s">
        <v>618</v>
      </c>
      <c r="B84" t="s">
        <v>110</v>
      </c>
      <c r="C84" s="1">
        <v>44915</v>
      </c>
      <c r="D84" s="3">
        <v>0.82291666666666663</v>
      </c>
      <c r="E84" t="s">
        <v>47</v>
      </c>
      <c r="F84" t="s">
        <v>56</v>
      </c>
      <c r="G84" t="s">
        <v>206</v>
      </c>
      <c r="H84">
        <v>17385</v>
      </c>
      <c r="I84" t="s">
        <v>86</v>
      </c>
      <c r="J84" t="s">
        <v>72</v>
      </c>
      <c r="K84" t="s">
        <v>31</v>
      </c>
    </row>
    <row r="85" spans="1:12" x14ac:dyDescent="0.3">
      <c r="A85" s="2" t="s">
        <v>618</v>
      </c>
      <c r="B85" t="s">
        <v>112</v>
      </c>
      <c r="C85" s="1">
        <v>44916</v>
      </c>
      <c r="D85" s="3">
        <v>0.82291666666666663</v>
      </c>
      <c r="E85" t="s">
        <v>370</v>
      </c>
      <c r="F85" t="s">
        <v>118</v>
      </c>
      <c r="G85" t="s">
        <v>52</v>
      </c>
      <c r="H85">
        <v>15138</v>
      </c>
      <c r="I85" t="s">
        <v>584</v>
      </c>
      <c r="J85" t="s">
        <v>59</v>
      </c>
      <c r="K85" t="s">
        <v>31</v>
      </c>
    </row>
    <row r="86" spans="1:12" x14ac:dyDescent="0.3">
      <c r="A86" s="2" t="s">
        <v>618</v>
      </c>
      <c r="B86" t="s">
        <v>112</v>
      </c>
      <c r="C86" s="1">
        <v>44916</v>
      </c>
      <c r="D86" s="3">
        <v>0.82291666666666663</v>
      </c>
      <c r="E86" t="s">
        <v>221</v>
      </c>
      <c r="F86" t="s">
        <v>619</v>
      </c>
      <c r="G86" t="s">
        <v>75</v>
      </c>
      <c r="H86">
        <v>17464</v>
      </c>
      <c r="I86" t="s">
        <v>223</v>
      </c>
      <c r="J86" t="s">
        <v>111</v>
      </c>
      <c r="K86" t="s">
        <v>31</v>
      </c>
      <c r="L86" t="s">
        <v>580</v>
      </c>
    </row>
    <row r="87" spans="1:12" x14ac:dyDescent="0.3">
      <c r="A87" s="2" t="s">
        <v>618</v>
      </c>
      <c r="B87" t="s">
        <v>112</v>
      </c>
      <c r="C87" s="1">
        <v>44916</v>
      </c>
      <c r="D87" s="3">
        <v>0.83333333333333337</v>
      </c>
      <c r="E87" t="s">
        <v>73</v>
      </c>
      <c r="F87" t="s">
        <v>51</v>
      </c>
      <c r="G87" t="s">
        <v>348</v>
      </c>
      <c r="H87">
        <v>62062</v>
      </c>
      <c r="I87" t="s">
        <v>76</v>
      </c>
      <c r="J87" t="s">
        <v>95</v>
      </c>
      <c r="K87" t="s">
        <v>31</v>
      </c>
    </row>
    <row r="88" spans="1:12" x14ac:dyDescent="0.3">
      <c r="A88" s="2" t="s">
        <v>618</v>
      </c>
      <c r="B88" t="s">
        <v>114</v>
      </c>
      <c r="C88" s="1">
        <v>44917</v>
      </c>
      <c r="D88" s="3">
        <v>0.83333333333333337</v>
      </c>
      <c r="E88" t="s">
        <v>79</v>
      </c>
      <c r="F88" t="s">
        <v>106</v>
      </c>
      <c r="G88" t="s">
        <v>42</v>
      </c>
      <c r="H88">
        <v>47149</v>
      </c>
      <c r="I88" t="s">
        <v>84</v>
      </c>
      <c r="J88" t="s">
        <v>85</v>
      </c>
      <c r="K88" t="s">
        <v>31</v>
      </c>
    </row>
    <row r="89" spans="1:12" x14ac:dyDescent="0.3">
      <c r="A89" s="2"/>
    </row>
    <row r="90" spans="1:12" x14ac:dyDescent="0.3">
      <c r="A90" s="2" t="s">
        <v>620</v>
      </c>
      <c r="B90" t="s">
        <v>110</v>
      </c>
      <c r="C90" s="1">
        <v>44936</v>
      </c>
      <c r="D90" s="3">
        <v>0.83333333333333337</v>
      </c>
      <c r="E90" t="s">
        <v>73</v>
      </c>
      <c r="F90" t="s">
        <v>108</v>
      </c>
      <c r="G90" t="s">
        <v>221</v>
      </c>
      <c r="H90">
        <v>74345</v>
      </c>
      <c r="I90" t="s">
        <v>76</v>
      </c>
      <c r="J90" t="s">
        <v>72</v>
      </c>
      <c r="K90" t="s">
        <v>31</v>
      </c>
    </row>
    <row r="91" spans="1:12" x14ac:dyDescent="0.3">
      <c r="A91" s="2" t="s">
        <v>620</v>
      </c>
      <c r="B91" t="s">
        <v>110</v>
      </c>
      <c r="C91" s="1">
        <v>44936</v>
      </c>
      <c r="D91" s="3">
        <v>0.83333333333333337</v>
      </c>
      <c r="E91" t="s">
        <v>50</v>
      </c>
      <c r="F91" t="s">
        <v>51</v>
      </c>
      <c r="G91" t="s">
        <v>69</v>
      </c>
      <c r="H91">
        <v>52009</v>
      </c>
      <c r="I91" t="s">
        <v>53</v>
      </c>
      <c r="J91" t="s">
        <v>93</v>
      </c>
      <c r="K91" t="s">
        <v>31</v>
      </c>
    </row>
    <row r="92" spans="1:12" x14ac:dyDescent="0.3">
      <c r="A92" s="2" t="s">
        <v>620</v>
      </c>
      <c r="B92" t="s">
        <v>112</v>
      </c>
      <c r="C92" s="1">
        <v>44937</v>
      </c>
      <c r="D92" s="3">
        <v>0.82291666666666663</v>
      </c>
      <c r="E92" t="s">
        <v>52</v>
      </c>
      <c r="F92" t="s">
        <v>301</v>
      </c>
      <c r="G92" t="s">
        <v>57</v>
      </c>
      <c r="H92">
        <v>28656</v>
      </c>
      <c r="I92" t="s">
        <v>99</v>
      </c>
      <c r="J92" t="s">
        <v>95</v>
      </c>
      <c r="K92" t="s">
        <v>31</v>
      </c>
      <c r="L92" t="s">
        <v>621</v>
      </c>
    </row>
    <row r="93" spans="1:12" x14ac:dyDescent="0.3">
      <c r="A93" s="2" t="s">
        <v>620</v>
      </c>
      <c r="B93" t="s">
        <v>112</v>
      </c>
      <c r="C93" s="1">
        <v>44937</v>
      </c>
      <c r="D93" s="3">
        <v>0.83333333333333337</v>
      </c>
      <c r="E93" t="s">
        <v>47</v>
      </c>
      <c r="F93" t="s">
        <v>51</v>
      </c>
      <c r="G93" t="s">
        <v>79</v>
      </c>
      <c r="H93">
        <v>22996</v>
      </c>
      <c r="I93" t="s">
        <v>86</v>
      </c>
      <c r="J93" t="s">
        <v>63</v>
      </c>
      <c r="K93" t="s">
        <v>31</v>
      </c>
    </row>
    <row r="94" spans="1:12" x14ac:dyDescent="0.3">
      <c r="A94" s="2"/>
    </row>
    <row r="95" spans="1:12" x14ac:dyDescent="0.3">
      <c r="A95" s="2" t="s">
        <v>622</v>
      </c>
      <c r="B95" t="s">
        <v>110</v>
      </c>
      <c r="C95" s="1">
        <v>44950</v>
      </c>
      <c r="D95" s="3">
        <v>0.83333333333333337</v>
      </c>
      <c r="E95" t="s">
        <v>47</v>
      </c>
      <c r="F95" t="s">
        <v>65</v>
      </c>
      <c r="G95" t="s">
        <v>50</v>
      </c>
      <c r="H95">
        <v>30090</v>
      </c>
      <c r="I95" t="s">
        <v>86</v>
      </c>
      <c r="J95" t="s">
        <v>97</v>
      </c>
      <c r="K95" t="s">
        <v>31</v>
      </c>
      <c r="L95" t="s">
        <v>623</v>
      </c>
    </row>
    <row r="96" spans="1:12" x14ac:dyDescent="0.3">
      <c r="A96" s="2" t="s">
        <v>622</v>
      </c>
      <c r="B96" t="s">
        <v>112</v>
      </c>
      <c r="C96" s="1">
        <v>44951</v>
      </c>
      <c r="D96" s="3">
        <v>0.83333333333333337</v>
      </c>
      <c r="E96" t="s">
        <v>52</v>
      </c>
      <c r="F96" t="s">
        <v>107</v>
      </c>
      <c r="G96" t="s">
        <v>73</v>
      </c>
      <c r="H96">
        <v>29325</v>
      </c>
      <c r="I96" t="s">
        <v>99</v>
      </c>
      <c r="J96" t="s">
        <v>81</v>
      </c>
      <c r="K96" t="s">
        <v>31</v>
      </c>
      <c r="L96" t="s">
        <v>623</v>
      </c>
    </row>
    <row r="97" spans="1:12" x14ac:dyDescent="0.3">
      <c r="A97" s="2" t="s">
        <v>622</v>
      </c>
      <c r="B97" t="s">
        <v>110</v>
      </c>
      <c r="C97" s="1">
        <v>44957</v>
      </c>
      <c r="D97" s="3">
        <v>0.83333333333333337</v>
      </c>
      <c r="E97" t="s">
        <v>50</v>
      </c>
      <c r="F97" t="s">
        <v>56</v>
      </c>
      <c r="G97" t="s">
        <v>47</v>
      </c>
      <c r="H97">
        <v>51975</v>
      </c>
      <c r="I97" t="s">
        <v>53</v>
      </c>
      <c r="J97" t="s">
        <v>77</v>
      </c>
      <c r="K97" t="s">
        <v>31</v>
      </c>
      <c r="L97" t="s">
        <v>1264</v>
      </c>
    </row>
    <row r="98" spans="1:12" x14ac:dyDescent="0.3">
      <c r="A98" s="2" t="s">
        <v>622</v>
      </c>
      <c r="B98" t="s">
        <v>112</v>
      </c>
      <c r="C98" s="1">
        <v>44958</v>
      </c>
      <c r="D98" s="3">
        <v>0.83333333333333337</v>
      </c>
      <c r="E98" t="s">
        <v>73</v>
      </c>
      <c r="F98" t="s">
        <v>51</v>
      </c>
      <c r="G98" t="s">
        <v>52</v>
      </c>
      <c r="H98">
        <v>72315</v>
      </c>
      <c r="I98" t="s">
        <v>76</v>
      </c>
      <c r="J98" t="s">
        <v>63</v>
      </c>
      <c r="K98" t="s">
        <v>31</v>
      </c>
      <c r="L98" t="s">
        <v>1265</v>
      </c>
    </row>
    <row r="99" spans="1:12" x14ac:dyDescent="0.3">
      <c r="A99" s="2"/>
    </row>
    <row r="100" spans="1:12" x14ac:dyDescent="0.3">
      <c r="A100" s="2" t="s">
        <v>1266</v>
      </c>
      <c r="B100" t="s">
        <v>68</v>
      </c>
      <c r="C100" s="1">
        <v>44983</v>
      </c>
      <c r="E100" t="s">
        <v>73</v>
      </c>
      <c r="G100" t="s">
        <v>50</v>
      </c>
      <c r="I100" t="s">
        <v>1267</v>
      </c>
      <c r="K10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FIXTURES</vt:lpstr>
      <vt:lpstr>MIDFIX</vt:lpstr>
      <vt:lpstr>FIX</vt:lpstr>
      <vt:lpstr>TICKER</vt:lpstr>
      <vt:lpstr>FPL FIX</vt:lpstr>
      <vt:lpstr>FPL FIX2</vt:lpstr>
      <vt:lpstr>FA</vt:lpstr>
      <vt:lpstr>FA2</vt:lpstr>
      <vt:lpstr>EFL</vt:lpstr>
      <vt:lpstr>EFL2</vt:lpstr>
      <vt:lpstr>UCL</vt:lpstr>
      <vt:lpstr>UCL2</vt:lpstr>
      <vt:lpstr>EU</vt:lpstr>
      <vt:lpstr>EU2</vt:lpstr>
      <vt:lpstr>EUC</vt:lpstr>
      <vt:lpstr>EUC2</vt:lpstr>
      <vt:lpstr>BGW</vt:lpstr>
      <vt:lpstr>DGW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cp:lastPrinted>2023-01-29T12:35:57Z</cp:lastPrinted>
  <dcterms:created xsi:type="dcterms:W3CDTF">2023-01-14T15:08:43Z</dcterms:created>
  <dcterms:modified xsi:type="dcterms:W3CDTF">2023-04-25T14:12:51Z</dcterms:modified>
</cp:coreProperties>
</file>